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5.xml" ContentType="application/vnd.openxmlformats-officedocument.spreadsheetml.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onev\Desktop\WEB Orderform\Website\"/>
    </mc:Choice>
  </mc:AlternateContent>
  <xr:revisionPtr revIDLastSave="0" documentId="13_ncr:1_{1FBCBB75-A33D-493A-ADCC-8624C0BDBCEA}" xr6:coauthVersionLast="36" xr6:coauthVersionMax="47" xr10:uidLastSave="{00000000-0000-0000-0000-000000000000}"/>
  <bookViews>
    <workbookView xWindow="0" yWindow="0" windowWidth="23040" windowHeight="8940" tabRatio="856" firstSheet="4" activeTab="4" xr2:uid="{00000000-000D-0000-FFFF-FFFF00000000}"/>
  </bookViews>
  <sheets>
    <sheet name="Clients" sheetId="23" state="hidden" r:id="rId1"/>
    <sheet name="Data (new)" sheetId="22" state="hidden" r:id="rId2"/>
    <sheet name="Data invoice" sheetId="7" state="hidden" r:id="rId3"/>
    <sheet name="Summary(old)" sheetId="18" state="hidden" r:id="rId4"/>
    <sheet name="Summary of the order" sheetId="27" r:id="rId5"/>
    <sheet name="Invoice Agripp (EU)" sheetId="1" state="hidden" r:id="rId6"/>
    <sheet name="Invoice Agripp (hors UE)" sheetId="28" state="hidden" r:id="rId7"/>
    <sheet name="Invoice Agripp (BE)" sheetId="29" state="hidden" r:id="rId8"/>
    <sheet name="Agripp Holds PU (EU, ASIA)" sheetId="19" r:id="rId9"/>
    <sheet name="Agripp Holds PE (EU)" sheetId="16" r:id="rId10"/>
    <sheet name="Agripp GRP Macros (EU, Asia) " sheetId="2" r:id="rId11"/>
    <sheet name="Agripp Woods (Asia, EU)" sheetId="3" r:id="rId12"/>
    <sheet name="Agripp Recycled ABS Macros (EU)" sheetId="25" r:id="rId13"/>
    <sheet name="GENERAL TERMS &amp; CONDITIONS" sheetId="26" r:id="rId14"/>
    <sheet name="Updates" sheetId="21" state="hidden" r:id="rId15"/>
    <sheet name="Colors" sheetId="5" state="hidden" r:id="rId16"/>
  </sheets>
  <externalReferences>
    <externalReference r:id="rId17"/>
    <externalReference r:id="rId18"/>
  </externalReferences>
  <definedNames>
    <definedName name="_xlnm._FilterDatabase" localSheetId="10" hidden="1">'Agripp GRP Macros (EU, Asia) '!$A$8:$AY$8</definedName>
    <definedName name="_xlnm._FilterDatabase" localSheetId="9" hidden="1">'Agripp Holds PE (EU)'!$A$8:$BE$8</definedName>
    <definedName name="_xlnm._FilterDatabase" localSheetId="8" hidden="1">'Agripp Holds PU (EU, ASIA)'!$A$9:$BX$325</definedName>
    <definedName name="_xlnm._FilterDatabase" localSheetId="11" hidden="1">'Agripp Woods (Asia, EU)'!$A$9:$AG$265</definedName>
    <definedName name="_xlnm._FilterDatabase" localSheetId="1" hidden="1">'Data (new)'!$A$1:$V$1011</definedName>
    <definedName name="_xlnm._FilterDatabase" localSheetId="2" hidden="1">'Data invoice'!$A$2:$S$1539</definedName>
    <definedName name="Colors">[1]Colors!$A:$E</definedName>
    <definedName name="critere">#REF!</definedName>
    <definedName name="DonnéesExternes_1" localSheetId="0" hidden="1">Clients!$A$1:$H$49</definedName>
    <definedName name="TableauDatanew">'Data (new)'!$A$2:$U$1193</definedName>
  </definedNames>
  <calcPr calcId="191029"/>
</workbook>
</file>

<file path=xl/calcChain.xml><?xml version="1.0" encoding="utf-8"?>
<calcChain xmlns="http://schemas.openxmlformats.org/spreadsheetml/2006/main">
  <c r="P544" i="22" l="1"/>
  <c r="P545" i="22"/>
  <c r="P546" i="22"/>
  <c r="P547" i="22"/>
  <c r="P548" i="22"/>
  <c r="P549" i="22"/>
  <c r="P550" i="22"/>
  <c r="P551" i="22"/>
  <c r="P552" i="22"/>
  <c r="P553" i="22"/>
  <c r="P554" i="22"/>
  <c r="P555" i="22"/>
  <c r="P556" i="22"/>
  <c r="P557" i="22"/>
  <c r="P558" i="22"/>
  <c r="P559" i="22"/>
  <c r="P560" i="22"/>
  <c r="P561" i="22"/>
  <c r="P562" i="22"/>
  <c r="P563" i="22"/>
  <c r="P564" i="22"/>
  <c r="P565" i="22"/>
  <c r="P566" i="22"/>
  <c r="P567" i="22"/>
  <c r="P568" i="22"/>
  <c r="P569" i="22"/>
  <c r="P570" i="22"/>
  <c r="P571" i="22"/>
  <c r="P572" i="22"/>
  <c r="P573" i="22"/>
  <c r="P574" i="22"/>
  <c r="P575" i="22"/>
  <c r="P576" i="22"/>
  <c r="P577" i="22"/>
  <c r="P578" i="22"/>
  <c r="P579" i="22"/>
  <c r="P580" i="22"/>
  <c r="P581" i="22"/>
  <c r="P582" i="22"/>
  <c r="P583" i="22"/>
  <c r="P584" i="22"/>
  <c r="P585" i="22"/>
  <c r="P586" i="22"/>
  <c r="P587" i="22"/>
  <c r="P588" i="22"/>
  <c r="P589" i="22"/>
  <c r="P590" i="22"/>
  <c r="P591" i="22"/>
  <c r="P592" i="22"/>
  <c r="P593" i="22"/>
  <c r="P594" i="22"/>
  <c r="P595" i="22"/>
  <c r="P596" i="22"/>
  <c r="P597" i="22"/>
  <c r="P598" i="22"/>
  <c r="P599" i="22"/>
  <c r="P600" i="22"/>
  <c r="P601" i="22"/>
  <c r="P602" i="22"/>
  <c r="P603" i="22"/>
  <c r="P604" i="22"/>
  <c r="P605" i="22"/>
  <c r="P606" i="22"/>
  <c r="P607" i="22"/>
  <c r="P608" i="22"/>
  <c r="P609" i="22"/>
  <c r="P610" i="22"/>
  <c r="P611" i="22"/>
  <c r="P612" i="22"/>
  <c r="P613" i="22"/>
  <c r="P614" i="22"/>
  <c r="P615" i="22"/>
  <c r="P616" i="22"/>
  <c r="P617" i="22"/>
  <c r="P618" i="22"/>
  <c r="P619" i="22"/>
  <c r="P620" i="22"/>
  <c r="P621" i="22"/>
  <c r="P622" i="22"/>
  <c r="P623" i="22"/>
  <c r="P624" i="22"/>
  <c r="P625" i="22"/>
  <c r="P626" i="22"/>
  <c r="P627" i="22"/>
  <c r="P628" i="22"/>
  <c r="P629" i="22"/>
  <c r="P630" i="22"/>
  <c r="P631" i="22"/>
  <c r="P632" i="22"/>
  <c r="P633" i="22"/>
  <c r="P635" i="22"/>
  <c r="P636" i="22"/>
  <c r="P637" i="22"/>
  <c r="P638" i="22"/>
  <c r="P639" i="22"/>
  <c r="P640" i="22"/>
  <c r="P641" i="22"/>
  <c r="P642" i="22"/>
  <c r="P643" i="22"/>
  <c r="P644" i="22"/>
  <c r="P645" i="22"/>
  <c r="P646" i="22"/>
  <c r="P647" i="22"/>
  <c r="P648" i="22"/>
  <c r="P649" i="22"/>
  <c r="P650" i="22"/>
  <c r="P651" i="22"/>
  <c r="P652" i="22"/>
  <c r="P653" i="22"/>
  <c r="P654" i="22"/>
  <c r="P655" i="22"/>
  <c r="P656" i="22"/>
  <c r="P657" i="22"/>
  <c r="P658" i="22"/>
  <c r="P659" i="22"/>
  <c r="P660" i="22"/>
  <c r="P661" i="22"/>
  <c r="P662" i="22"/>
  <c r="P663" i="22"/>
  <c r="P664" i="22"/>
  <c r="P665" i="22"/>
  <c r="P666" i="22"/>
  <c r="P667" i="22"/>
  <c r="P668" i="22"/>
  <c r="P669" i="22"/>
  <c r="P670" i="22"/>
  <c r="P671" i="22"/>
  <c r="P672" i="22"/>
  <c r="P673" i="22"/>
  <c r="P674" i="22"/>
  <c r="P675" i="22"/>
  <c r="P676" i="22"/>
  <c r="P677" i="22"/>
  <c r="P678" i="22"/>
  <c r="P679" i="22"/>
  <c r="P680" i="22"/>
  <c r="P681" i="22"/>
  <c r="P682" i="22"/>
  <c r="P543" i="22"/>
  <c r="P459" i="22"/>
  <c r="P460" i="22"/>
  <c r="P461" i="22"/>
  <c r="P462" i="22"/>
  <c r="P463" i="22"/>
  <c r="P464" i="22"/>
  <c r="P465" i="22"/>
  <c r="P466" i="22"/>
  <c r="P467" i="22"/>
  <c r="P468" i="22"/>
  <c r="P469" i="22"/>
  <c r="P470" i="22"/>
  <c r="P471" i="22"/>
  <c r="P472" i="22"/>
  <c r="P473" i="22"/>
  <c r="P474" i="22"/>
  <c r="P475" i="22"/>
  <c r="P476" i="22"/>
  <c r="P477" i="22"/>
  <c r="P478" i="22"/>
  <c r="P479" i="22"/>
  <c r="P480" i="22"/>
  <c r="P481" i="22"/>
  <c r="P482" i="22"/>
  <c r="P483" i="22"/>
  <c r="P484" i="22"/>
  <c r="P485" i="22"/>
  <c r="P486" i="22"/>
  <c r="P487" i="22"/>
  <c r="P488" i="22"/>
  <c r="P489" i="22"/>
  <c r="P490" i="22"/>
  <c r="P491" i="22"/>
  <c r="P492" i="22"/>
  <c r="P493" i="22"/>
  <c r="P494" i="22"/>
  <c r="P495" i="22"/>
  <c r="P496" i="22"/>
  <c r="P412" i="22"/>
  <c r="P413" i="22"/>
  <c r="P414" i="22"/>
  <c r="P415" i="22"/>
  <c r="P416" i="22"/>
  <c r="P417" i="22"/>
  <c r="P418" i="22"/>
  <c r="P419" i="22"/>
  <c r="P420" i="22"/>
  <c r="P421" i="22"/>
  <c r="P422" i="22"/>
  <c r="P423" i="22"/>
  <c r="P424" i="22"/>
  <c r="P425" i="22"/>
  <c r="P427" i="22"/>
  <c r="P428" i="22"/>
  <c r="P429" i="22"/>
  <c r="P430" i="22"/>
  <c r="P431" i="22"/>
  <c r="P432" i="22"/>
  <c r="P434" i="22"/>
  <c r="P435" i="22"/>
  <c r="P436" i="22"/>
  <c r="P437" i="22"/>
  <c r="P438" i="22"/>
  <c r="P439" i="22"/>
  <c r="P440" i="22"/>
  <c r="P441" i="22"/>
  <c r="P442" i="22"/>
  <c r="P443" i="22"/>
  <c r="P444" i="22"/>
  <c r="P445" i="22"/>
  <c r="P446" i="22"/>
  <c r="P447" i="22"/>
  <c r="P448" i="22"/>
  <c r="P449" i="22"/>
  <c r="P450" i="22"/>
  <c r="P451" i="22"/>
  <c r="P452" i="22"/>
  <c r="P453" i="22"/>
  <c r="P454" i="22"/>
  <c r="P455" i="22"/>
  <c r="P456" i="22"/>
  <c r="P457" i="22"/>
  <c r="P458" i="22"/>
  <c r="P379" i="22"/>
  <c r="P380" i="22"/>
  <c r="P381" i="22"/>
  <c r="P382" i="22"/>
  <c r="P383" i="22"/>
  <c r="P384" i="22"/>
  <c r="P385" i="22"/>
  <c r="P386" i="22"/>
  <c r="P387" i="22"/>
  <c r="P388" i="22"/>
  <c r="P389" i="22"/>
  <c r="P390" i="22"/>
  <c r="P391" i="22"/>
  <c r="P392" i="22"/>
  <c r="P393" i="22"/>
  <c r="P394" i="22"/>
  <c r="P395" i="22"/>
  <c r="P396" i="22"/>
  <c r="P397" i="22"/>
  <c r="P398" i="22"/>
  <c r="P399" i="22"/>
  <c r="P400" i="22"/>
  <c r="P401" i="22"/>
  <c r="P402" i="22"/>
  <c r="P403" i="22"/>
  <c r="P404" i="22"/>
  <c r="P405" i="22"/>
  <c r="P406" i="22"/>
  <c r="P407" i="22"/>
  <c r="P408" i="22"/>
  <c r="P409" i="22"/>
  <c r="P410" i="22"/>
  <c r="P411" i="22"/>
  <c r="P376" i="22"/>
  <c r="P377" i="22"/>
  <c r="P378" i="22"/>
  <c r="U350" i="22"/>
  <c r="A435" i="7"/>
  <c r="O634" i="22"/>
  <c r="P634" i="22" s="1"/>
  <c r="O433" i="22"/>
  <c r="P433" i="22" s="1"/>
  <c r="O426" i="22"/>
  <c r="P426" i="22" s="1"/>
  <c r="P363" i="22"/>
  <c r="P364" i="22"/>
  <c r="P365" i="22"/>
  <c r="P366" i="22"/>
  <c r="P367" i="22"/>
  <c r="P368" i="22"/>
  <c r="P369" i="22"/>
  <c r="P370" i="22"/>
  <c r="P371" i="22"/>
  <c r="P372" i="22"/>
  <c r="P373" i="22"/>
  <c r="P374" i="22"/>
  <c r="P375" i="22"/>
  <c r="P252" i="22"/>
  <c r="P253" i="22"/>
  <c r="P254" i="22"/>
  <c r="P255" i="22"/>
  <c r="P256" i="22"/>
  <c r="P257" i="22"/>
  <c r="P258" i="22"/>
  <c r="P259" i="22"/>
  <c r="P260" i="22"/>
  <c r="P261" i="22"/>
  <c r="P262" i="22"/>
  <c r="P263" i="22"/>
  <c r="P264" i="22"/>
  <c r="P265" i="22"/>
  <c r="P266" i="22"/>
  <c r="P267" i="22"/>
  <c r="P268" i="22"/>
  <c r="P269" i="22"/>
  <c r="P270" i="22"/>
  <c r="P271" i="22"/>
  <c r="P272" i="22"/>
  <c r="P273" i="22"/>
  <c r="P274" i="22"/>
  <c r="P275" i="22"/>
  <c r="P276" i="22"/>
  <c r="P277" i="22"/>
  <c r="P278" i="22"/>
  <c r="P279" i="22"/>
  <c r="P280" i="22"/>
  <c r="P281" i="22"/>
  <c r="P282" i="22"/>
  <c r="P283" i="22"/>
  <c r="P284" i="22"/>
  <c r="P285" i="22"/>
  <c r="P286" i="22"/>
  <c r="P287" i="22"/>
  <c r="P288" i="22"/>
  <c r="P289" i="22"/>
  <c r="P290" i="22"/>
  <c r="P291" i="22"/>
  <c r="P292" i="22"/>
  <c r="P293" i="22"/>
  <c r="P294" i="22"/>
  <c r="P295" i="22"/>
  <c r="P296" i="22"/>
  <c r="P297" i="22"/>
  <c r="P298" i="22"/>
  <c r="P299" i="22"/>
  <c r="P300" i="22"/>
  <c r="P301" i="22"/>
  <c r="P302" i="22"/>
  <c r="P303" i="22"/>
  <c r="P304" i="22"/>
  <c r="P305" i="22"/>
  <c r="P306" i="22"/>
  <c r="P307" i="22"/>
  <c r="P308" i="22"/>
  <c r="P309" i="22"/>
  <c r="P310" i="22"/>
  <c r="P311" i="22"/>
  <c r="P312" i="22"/>
  <c r="P313" i="22"/>
  <c r="P314" i="22"/>
  <c r="P315" i="22"/>
  <c r="P316" i="22"/>
  <c r="P317" i="22"/>
  <c r="P318" i="22"/>
  <c r="P319" i="22"/>
  <c r="P320" i="22"/>
  <c r="P321" i="22"/>
  <c r="P322" i="22"/>
  <c r="P323" i="22"/>
  <c r="P324" i="22"/>
  <c r="P325" i="22"/>
  <c r="P326" i="22"/>
  <c r="P327" i="22"/>
  <c r="P328" i="22"/>
  <c r="P329" i="22"/>
  <c r="P330" i="22"/>
  <c r="P331" i="22"/>
  <c r="P332" i="22"/>
  <c r="P333" i="22"/>
  <c r="P334" i="22"/>
  <c r="P335" i="22"/>
  <c r="P336" i="22"/>
  <c r="P337" i="22"/>
  <c r="P338" i="22"/>
  <c r="P339" i="22"/>
  <c r="P340" i="22"/>
  <c r="P251" i="22"/>
  <c r="P355" i="22"/>
  <c r="P356" i="22"/>
  <c r="P357" i="22"/>
  <c r="P358" i="22"/>
  <c r="H27" i="16" s="1"/>
  <c r="P359" i="22"/>
  <c r="P360" i="22"/>
  <c r="H29" i="16" s="1"/>
  <c r="P361" i="22"/>
  <c r="H30" i="16" s="1"/>
  <c r="P362" i="22"/>
  <c r="P342" i="22"/>
  <c r="P343" i="22"/>
  <c r="P344" i="22"/>
  <c r="P345" i="22"/>
  <c r="P346" i="22"/>
  <c r="P347" i="22"/>
  <c r="P348" i="22"/>
  <c r="P349" i="22"/>
  <c r="P350" i="22"/>
  <c r="P351" i="22"/>
  <c r="H20" i="16" s="1"/>
  <c r="P352" i="22"/>
  <c r="H21" i="16" s="1"/>
  <c r="P353" i="22"/>
  <c r="H22" i="16" s="1"/>
  <c r="P354" i="22"/>
  <c r="H23" i="16" s="1"/>
  <c r="P341" i="22"/>
  <c r="D20" i="16"/>
  <c r="E20" i="16"/>
  <c r="F20" i="16"/>
  <c r="G20" i="16"/>
  <c r="AK20" i="16" s="1"/>
  <c r="X20" i="16"/>
  <c r="Z20" i="16"/>
  <c r="Y20" i="16" s="1"/>
  <c r="AA20" i="16"/>
  <c r="AB20" i="16" s="1"/>
  <c r="F320" i="7" s="1"/>
  <c r="AC20" i="16"/>
  <c r="D21" i="16"/>
  <c r="E21" i="16"/>
  <c r="F21" i="16"/>
  <c r="G21" i="16"/>
  <c r="AL21" i="16" s="1"/>
  <c r="X21" i="16"/>
  <c r="Z21" i="16"/>
  <c r="Y21" i="16" s="1"/>
  <c r="D22" i="16"/>
  <c r="E22" i="16"/>
  <c r="F22" i="16"/>
  <c r="G22" i="16"/>
  <c r="AM22" i="16" s="1"/>
  <c r="X22" i="16"/>
  <c r="Z22" i="16"/>
  <c r="AC22" i="16" s="1"/>
  <c r="AA22" i="16"/>
  <c r="AB22" i="16" s="1"/>
  <c r="F322" i="7" s="1"/>
  <c r="D23" i="16"/>
  <c r="E23" i="16"/>
  <c r="F23" i="16"/>
  <c r="G23" i="16"/>
  <c r="AN23" i="16" s="1"/>
  <c r="X23" i="16"/>
  <c r="Z23" i="16"/>
  <c r="Y23" i="16" s="1"/>
  <c r="D24" i="16"/>
  <c r="E24" i="16"/>
  <c r="F24" i="16"/>
  <c r="G24" i="16"/>
  <c r="AO24" i="16" s="1"/>
  <c r="H24" i="16"/>
  <c r="X24" i="16"/>
  <c r="Z24" i="16"/>
  <c r="Y24" i="16" s="1"/>
  <c r="D25" i="16"/>
  <c r="E25" i="16"/>
  <c r="F25" i="16"/>
  <c r="G25" i="16"/>
  <c r="AP25" i="16" s="1"/>
  <c r="H25" i="16"/>
  <c r="X25" i="16"/>
  <c r="Z25" i="16"/>
  <c r="AC25" i="16" s="1"/>
  <c r="D26" i="16"/>
  <c r="E26" i="16"/>
  <c r="F26" i="16"/>
  <c r="G26" i="16"/>
  <c r="AQ26" i="16" s="1"/>
  <c r="H26" i="16"/>
  <c r="X26" i="16"/>
  <c r="Z26" i="16"/>
  <c r="Y26" i="16" s="1"/>
  <c r="D27" i="16"/>
  <c r="E27" i="16"/>
  <c r="F27" i="16"/>
  <c r="G27" i="16"/>
  <c r="AR27" i="16" s="1"/>
  <c r="X27" i="16"/>
  <c r="Z27" i="16"/>
  <c r="D327" i="7" s="1"/>
  <c r="A327" i="7" s="1"/>
  <c r="D28" i="16"/>
  <c r="E28" i="16"/>
  <c r="F28" i="16"/>
  <c r="G28" i="16"/>
  <c r="AD28" i="16" s="1"/>
  <c r="H28" i="16"/>
  <c r="X28" i="16"/>
  <c r="Z28" i="16"/>
  <c r="D328" i="7" s="1"/>
  <c r="A328" i="7" s="1"/>
  <c r="D29" i="16"/>
  <c r="E29" i="16"/>
  <c r="F29" i="16"/>
  <c r="G29" i="16"/>
  <c r="AD29" i="16" s="1"/>
  <c r="X29" i="16"/>
  <c r="Z29" i="16"/>
  <c r="Y29" i="16" s="1"/>
  <c r="D30" i="16"/>
  <c r="E30" i="16"/>
  <c r="F30" i="16"/>
  <c r="G30" i="16"/>
  <c r="AE30" i="16" s="1"/>
  <c r="X30" i="16"/>
  <c r="Z30" i="16"/>
  <c r="D330" i="7" s="1"/>
  <c r="A330" i="7" s="1"/>
  <c r="D31" i="16"/>
  <c r="E31" i="16"/>
  <c r="F31" i="16"/>
  <c r="G31" i="16"/>
  <c r="AF31" i="16" s="1"/>
  <c r="H31" i="16"/>
  <c r="X31" i="16"/>
  <c r="Z31" i="16"/>
  <c r="D331" i="7" s="1"/>
  <c r="A331" i="7" s="1"/>
  <c r="AC26" i="16" l="1"/>
  <c r="AC24" i="16"/>
  <c r="AA26" i="16"/>
  <c r="AB26" i="16" s="1"/>
  <c r="F326" i="7" s="1"/>
  <c r="AA24" i="16"/>
  <c r="AB24" i="16" s="1"/>
  <c r="F324" i="7" s="1"/>
  <c r="D320" i="7"/>
  <c r="A320" i="7" s="1"/>
  <c r="D329" i="7"/>
  <c r="A329" i="7" s="1"/>
  <c r="AA25" i="16"/>
  <c r="AB25" i="16" s="1"/>
  <c r="F325" i="7" s="1"/>
  <c r="AC21" i="16"/>
  <c r="AC29" i="16"/>
  <c r="AC23" i="16"/>
  <c r="D326" i="7"/>
  <c r="A326" i="7" s="1"/>
  <c r="AA29" i="16"/>
  <c r="AB29" i="16" s="1"/>
  <c r="F329" i="7" s="1"/>
  <c r="AA23" i="16"/>
  <c r="AB23" i="16" s="1"/>
  <c r="F323" i="7" s="1"/>
  <c r="D325" i="7"/>
  <c r="A325" i="7" s="1"/>
  <c r="D324" i="7"/>
  <c r="A324" i="7" s="1"/>
  <c r="D323" i="7"/>
  <c r="A323" i="7" s="1"/>
  <c r="D322" i="7"/>
  <c r="A322" i="7" s="1"/>
  <c r="D321" i="7"/>
  <c r="A321" i="7" s="1"/>
  <c r="AE31" i="16"/>
  <c r="AD30" i="16"/>
  <c r="AR28" i="16"/>
  <c r="AQ27" i="16"/>
  <c r="AP26" i="16"/>
  <c r="AO25" i="16"/>
  <c r="AN24" i="16"/>
  <c r="AM23" i="16"/>
  <c r="AL22" i="16"/>
  <c r="AK21" i="16"/>
  <c r="AJ20" i="16"/>
  <c r="AD31" i="16"/>
  <c r="AR29" i="16"/>
  <c r="AQ28" i="16"/>
  <c r="AP27" i="16"/>
  <c r="AO26" i="16"/>
  <c r="AN25" i="16"/>
  <c r="AM24" i="16"/>
  <c r="AL23" i="16"/>
  <c r="AK22" i="16"/>
  <c r="AJ21" i="16"/>
  <c r="AI20" i="16"/>
  <c r="AR30" i="16"/>
  <c r="AQ29" i="16"/>
  <c r="AP28" i="16"/>
  <c r="AO27" i="16"/>
  <c r="AN26" i="16"/>
  <c r="AM25" i="16"/>
  <c r="AL24" i="16"/>
  <c r="AK23" i="16"/>
  <c r="AJ22" i="16"/>
  <c r="AI21" i="16"/>
  <c r="AH20" i="16"/>
  <c r="Y27" i="16"/>
  <c r="AR31" i="16"/>
  <c r="AQ30" i="16"/>
  <c r="AP29" i="16"/>
  <c r="AO28" i="16"/>
  <c r="AN27" i="16"/>
  <c r="AM26" i="16"/>
  <c r="AL25" i="16"/>
  <c r="AK24" i="16"/>
  <c r="AJ23" i="16"/>
  <c r="AI22" i="16"/>
  <c r="AH21" i="16"/>
  <c r="AG20" i="16"/>
  <c r="AQ31" i="16"/>
  <c r="AP30" i="16"/>
  <c r="AO29" i="16"/>
  <c r="AN28" i="16"/>
  <c r="AM27" i="16"/>
  <c r="AL26" i="16"/>
  <c r="AK25" i="16"/>
  <c r="AJ24" i="16"/>
  <c r="AI23" i="16"/>
  <c r="AH22" i="16"/>
  <c r="AG21" i="16"/>
  <c r="AF20" i="16"/>
  <c r="AP31" i="16"/>
  <c r="AO30" i="16"/>
  <c r="AN29" i="16"/>
  <c r="AM28" i="16"/>
  <c r="AL27" i="16"/>
  <c r="AK26" i="16"/>
  <c r="AJ25" i="16"/>
  <c r="AI24" i="16"/>
  <c r="AH23" i="16"/>
  <c r="AG22" i="16"/>
  <c r="AF21" i="16"/>
  <c r="AE20" i="16"/>
  <c r="AA31" i="16"/>
  <c r="AB31" i="16" s="1"/>
  <c r="F331" i="7" s="1"/>
  <c r="AO31" i="16"/>
  <c r="AN30" i="16"/>
  <c r="AM29" i="16"/>
  <c r="AL28" i="16"/>
  <c r="AK27" i="16"/>
  <c r="AJ26" i="16"/>
  <c r="AI25" i="16"/>
  <c r="AH24" i="16"/>
  <c r="AG23" i="16"/>
  <c r="AF22" i="16"/>
  <c r="AE21" i="16"/>
  <c r="AD20" i="16"/>
  <c r="AN31" i="16"/>
  <c r="AM30" i="16"/>
  <c r="AL29" i="16"/>
  <c r="AK28" i="16"/>
  <c r="AJ27" i="16"/>
  <c r="AI26" i="16"/>
  <c r="AH25" i="16"/>
  <c r="AG24" i="16"/>
  <c r="AF23" i="16"/>
  <c r="AE22" i="16"/>
  <c r="AD21" i="16"/>
  <c r="AM31" i="16"/>
  <c r="AL30" i="16"/>
  <c r="AK29" i="16"/>
  <c r="AJ28" i="16"/>
  <c r="AI27" i="16"/>
  <c r="AH26" i="16"/>
  <c r="AG25" i="16"/>
  <c r="AF24" i="16"/>
  <c r="AE23" i="16"/>
  <c r="AD22" i="16"/>
  <c r="AR20" i="16"/>
  <c r="AL31" i="16"/>
  <c r="AK30" i="16"/>
  <c r="AJ29" i="16"/>
  <c r="AI28" i="16"/>
  <c r="AH27" i="16"/>
  <c r="AG26" i="16"/>
  <c r="AF25" i="16"/>
  <c r="AE24" i="16"/>
  <c r="AD23" i="16"/>
  <c r="AR21" i="16"/>
  <c r="AQ20" i="16"/>
  <c r="AK31" i="16"/>
  <c r="AJ30" i="16"/>
  <c r="AI29" i="16"/>
  <c r="AH28" i="16"/>
  <c r="AG27" i="16"/>
  <c r="AF26" i="16"/>
  <c r="AE25" i="16"/>
  <c r="AD24" i="16"/>
  <c r="AR22" i="16"/>
  <c r="AQ21" i="16"/>
  <c r="AP20" i="16"/>
  <c r="AJ31" i="16"/>
  <c r="AI30" i="16"/>
  <c r="AH29" i="16"/>
  <c r="AG28" i="16"/>
  <c r="AF27" i="16"/>
  <c r="AE26" i="16"/>
  <c r="AD25" i="16"/>
  <c r="AR23" i="16"/>
  <c r="AQ22" i="16"/>
  <c r="AP21" i="16"/>
  <c r="AO20" i="16"/>
  <c r="AA28" i="16"/>
  <c r="AB28" i="16" s="1"/>
  <c r="F328" i="7" s="1"/>
  <c r="AI31" i="16"/>
  <c r="AH30" i="16"/>
  <c r="AG29" i="16"/>
  <c r="AF28" i="16"/>
  <c r="AE27" i="16"/>
  <c r="AD26" i="16"/>
  <c r="AR24" i="16"/>
  <c r="AQ23" i="16"/>
  <c r="AP22" i="16"/>
  <c r="AO21" i="16"/>
  <c r="AN20" i="16"/>
  <c r="Y30" i="16"/>
  <c r="AH31" i="16"/>
  <c r="AG30" i="16"/>
  <c r="AF29" i="16"/>
  <c r="AE28" i="16"/>
  <c r="AD27" i="16"/>
  <c r="AR25" i="16"/>
  <c r="AQ24" i="16"/>
  <c r="AP23" i="16"/>
  <c r="AO22" i="16"/>
  <c r="AN21" i="16"/>
  <c r="AM20" i="16"/>
  <c r="AG31" i="16"/>
  <c r="AF30" i="16"/>
  <c r="AE29" i="16"/>
  <c r="AR26" i="16"/>
  <c r="AQ25" i="16"/>
  <c r="AP24" i="16"/>
  <c r="AO23" i="16"/>
  <c r="AN22" i="16"/>
  <c r="AM21" i="16"/>
  <c r="AL20" i="16"/>
  <c r="AC27" i="16"/>
  <c r="AA27" i="16"/>
  <c r="AB27" i="16" s="1"/>
  <c r="F327" i="7" s="1"/>
  <c r="Y31" i="16"/>
  <c r="AA30" i="16"/>
  <c r="AB30" i="16" s="1"/>
  <c r="F330" i="7" s="1"/>
  <c r="AC30" i="16"/>
  <c r="Y22" i="16"/>
  <c r="Y25" i="16"/>
  <c r="AA21" i="16"/>
  <c r="AB21" i="16" s="1"/>
  <c r="F321" i="7" s="1"/>
  <c r="Y28" i="16"/>
  <c r="AC31" i="16"/>
  <c r="AC28" i="16"/>
  <c r="P876" i="22" l="1"/>
  <c r="P875" i="22"/>
  <c r="P874" i="22"/>
  <c r="P873" i="22"/>
  <c r="P780" i="22"/>
  <c r="P779" i="22"/>
  <c r="P782" i="22"/>
  <c r="P781" i="22"/>
  <c r="P778" i="22"/>
  <c r="P777" i="22"/>
  <c r="P684" i="22"/>
  <c r="P683" i="22"/>
  <c r="A309" i="7"/>
  <c r="A686" i="7"/>
  <c r="A921" i="7"/>
  <c r="D45" i="16"/>
  <c r="E45" i="16"/>
  <c r="F45" i="16"/>
  <c r="G45" i="16"/>
  <c r="X45" i="16"/>
  <c r="Z45" i="16"/>
  <c r="AO47" i="19"/>
  <c r="AP47" i="19"/>
  <c r="AQ47" i="19"/>
  <c r="AR47" i="19"/>
  <c r="AS47" i="19"/>
  <c r="AT47" i="19"/>
  <c r="AU47" i="19"/>
  <c r="AV47" i="19"/>
  <c r="AW47" i="19"/>
  <c r="AX47" i="19"/>
  <c r="AY47" i="19"/>
  <c r="AZ47" i="19"/>
  <c r="BA47" i="19"/>
  <c r="BB47" i="19"/>
  <c r="BC47" i="19"/>
  <c r="BD47" i="19"/>
  <c r="BE47" i="19"/>
  <c r="BF47" i="19"/>
  <c r="BG47" i="19"/>
  <c r="BH47" i="19"/>
  <c r="BI47" i="19"/>
  <c r="BJ47" i="19"/>
  <c r="BK47" i="19"/>
  <c r="AO70" i="19"/>
  <c r="AP70" i="19"/>
  <c r="AQ70" i="19"/>
  <c r="AR70" i="19"/>
  <c r="AS70" i="19"/>
  <c r="AT70" i="19"/>
  <c r="AU70" i="19"/>
  <c r="AV70" i="19"/>
  <c r="AW70" i="19"/>
  <c r="AX70" i="19"/>
  <c r="AY70" i="19"/>
  <c r="AZ70" i="19"/>
  <c r="BA70" i="19"/>
  <c r="BB70" i="19"/>
  <c r="BC70" i="19"/>
  <c r="BD70" i="19"/>
  <c r="BE70" i="19"/>
  <c r="BF70" i="19"/>
  <c r="BG70" i="19"/>
  <c r="BH70" i="19"/>
  <c r="BI70" i="19"/>
  <c r="BJ70" i="19"/>
  <c r="BK70" i="19"/>
  <c r="AO134" i="19"/>
  <c r="AP134" i="19"/>
  <c r="AQ134" i="19"/>
  <c r="AR134" i="19"/>
  <c r="AS134" i="19"/>
  <c r="AT134" i="19"/>
  <c r="AU134" i="19"/>
  <c r="AV134" i="19"/>
  <c r="AW134" i="19"/>
  <c r="AX134" i="19"/>
  <c r="AY134" i="19"/>
  <c r="AZ134" i="19"/>
  <c r="BA134" i="19"/>
  <c r="BB134" i="19"/>
  <c r="BC134" i="19"/>
  <c r="BD134" i="19"/>
  <c r="BE134" i="19"/>
  <c r="BF134" i="19"/>
  <c r="BG134" i="19"/>
  <c r="BH134" i="19"/>
  <c r="BI134" i="19"/>
  <c r="BJ134" i="19"/>
  <c r="BK134" i="19"/>
  <c r="AO181" i="19"/>
  <c r="AP181" i="19"/>
  <c r="AQ181" i="19"/>
  <c r="AR181" i="19"/>
  <c r="AS181" i="19"/>
  <c r="AT181" i="19"/>
  <c r="AU181" i="19"/>
  <c r="AV181" i="19"/>
  <c r="AW181" i="19"/>
  <c r="AX181" i="19"/>
  <c r="AY181" i="19"/>
  <c r="AZ181" i="19"/>
  <c r="BA181" i="19"/>
  <c r="BB181" i="19"/>
  <c r="BC181" i="19"/>
  <c r="BD181" i="19"/>
  <c r="BE181" i="19"/>
  <c r="BF181" i="19"/>
  <c r="BG181" i="19"/>
  <c r="BH181" i="19"/>
  <c r="BI181" i="19"/>
  <c r="BJ181" i="19"/>
  <c r="BK181" i="19"/>
  <c r="AO214" i="19"/>
  <c r="AP214" i="19"/>
  <c r="AQ214" i="19"/>
  <c r="AR214" i="19"/>
  <c r="AS214" i="19"/>
  <c r="AT214" i="19"/>
  <c r="AU214" i="19"/>
  <c r="AV214" i="19"/>
  <c r="AW214" i="19"/>
  <c r="AX214" i="19"/>
  <c r="AY214" i="19"/>
  <c r="AZ214" i="19"/>
  <c r="BA214" i="19"/>
  <c r="BB214" i="19"/>
  <c r="BC214" i="19"/>
  <c r="BD214" i="19"/>
  <c r="BE214" i="19"/>
  <c r="BF214" i="19"/>
  <c r="BG214" i="19"/>
  <c r="BH214" i="19"/>
  <c r="BI214" i="19"/>
  <c r="BJ214" i="19"/>
  <c r="BK214" i="19"/>
  <c r="AO250" i="19"/>
  <c r="AP250" i="19"/>
  <c r="AQ250" i="19"/>
  <c r="AR250" i="19"/>
  <c r="AS250" i="19"/>
  <c r="AT250" i="19"/>
  <c r="AU250" i="19"/>
  <c r="AV250" i="19"/>
  <c r="AW250" i="19"/>
  <c r="AX250" i="19"/>
  <c r="AY250" i="19"/>
  <c r="AZ250" i="19"/>
  <c r="BA250" i="19"/>
  <c r="BB250" i="19"/>
  <c r="BC250" i="19"/>
  <c r="BD250" i="19"/>
  <c r="BE250" i="19"/>
  <c r="BF250" i="19"/>
  <c r="BG250" i="19"/>
  <c r="BH250" i="19"/>
  <c r="BI250" i="19"/>
  <c r="BJ250" i="19"/>
  <c r="BK250" i="19"/>
  <c r="F48" i="19"/>
  <c r="F135" i="19"/>
  <c r="F215" i="19"/>
  <c r="Y45" i="16" l="1"/>
  <c r="D344" i="7"/>
  <c r="A344" i="7" s="1"/>
  <c r="AC45" i="16"/>
  <c r="AA45" i="16"/>
  <c r="AB45" i="16" s="1"/>
  <c r="F344" i="7" s="1"/>
  <c r="J2279" i="29" l="1"/>
  <c r="I2279" i="29"/>
  <c r="H2279" i="29"/>
  <c r="G2279" i="29"/>
  <c r="F2279" i="29"/>
  <c r="E2279" i="29"/>
  <c r="D2279" i="29"/>
  <c r="C2279" i="29"/>
  <c r="B2279" i="29"/>
  <c r="A2279" i="29"/>
  <c r="J2278" i="29"/>
  <c r="I2278" i="29"/>
  <c r="H2278" i="29"/>
  <c r="G2278" i="29"/>
  <c r="F2278" i="29"/>
  <c r="E2278" i="29"/>
  <c r="D2278" i="29"/>
  <c r="C2278" i="29"/>
  <c r="B2278" i="29"/>
  <c r="A2278" i="29"/>
  <c r="J2277" i="29"/>
  <c r="I2277" i="29"/>
  <c r="H2277" i="29"/>
  <c r="G2277" i="29"/>
  <c r="F2277" i="29"/>
  <c r="E2277" i="29"/>
  <c r="D2277" i="29"/>
  <c r="C2277" i="29"/>
  <c r="B2277" i="29"/>
  <c r="A2277" i="29"/>
  <c r="J2276" i="29"/>
  <c r="I2276" i="29"/>
  <c r="H2276" i="29"/>
  <c r="G2276" i="29"/>
  <c r="F2276" i="29"/>
  <c r="E2276" i="29"/>
  <c r="D2276" i="29"/>
  <c r="C2276" i="29"/>
  <c r="B2276" i="29"/>
  <c r="A2276" i="29"/>
  <c r="J2275" i="29"/>
  <c r="I2275" i="29"/>
  <c r="H2275" i="29"/>
  <c r="G2275" i="29"/>
  <c r="F2275" i="29"/>
  <c r="E2275" i="29"/>
  <c r="D2275" i="29"/>
  <c r="C2275" i="29"/>
  <c r="B2275" i="29"/>
  <c r="A2275" i="29"/>
  <c r="J2274" i="29"/>
  <c r="I2274" i="29"/>
  <c r="H2274" i="29"/>
  <c r="G2274" i="29"/>
  <c r="F2274" i="29"/>
  <c r="E2274" i="29"/>
  <c r="D2274" i="29"/>
  <c r="C2274" i="29"/>
  <c r="B2274" i="29"/>
  <c r="A2274" i="29"/>
  <c r="J2273" i="29"/>
  <c r="I2273" i="29"/>
  <c r="H2273" i="29"/>
  <c r="G2273" i="29"/>
  <c r="F2273" i="29"/>
  <c r="E2273" i="29"/>
  <c r="D2273" i="29"/>
  <c r="C2273" i="29"/>
  <c r="B2273" i="29"/>
  <c r="A2273" i="29"/>
  <c r="J2272" i="29"/>
  <c r="I2272" i="29"/>
  <c r="H2272" i="29"/>
  <c r="G2272" i="29"/>
  <c r="F2272" i="29"/>
  <c r="E2272" i="29"/>
  <c r="D2272" i="29"/>
  <c r="C2272" i="29"/>
  <c r="B2272" i="29"/>
  <c r="A2272" i="29"/>
  <c r="J2271" i="29"/>
  <c r="I2271" i="29"/>
  <c r="H2271" i="29"/>
  <c r="G2271" i="29"/>
  <c r="F2271" i="29"/>
  <c r="E2271" i="29"/>
  <c r="D2271" i="29"/>
  <c r="C2271" i="29"/>
  <c r="B2271" i="29"/>
  <c r="A2271" i="29"/>
  <c r="J2270" i="29"/>
  <c r="I2270" i="29"/>
  <c r="H2270" i="29"/>
  <c r="G2270" i="29"/>
  <c r="F2270" i="29"/>
  <c r="E2270" i="29"/>
  <c r="D2270" i="29"/>
  <c r="C2270" i="29"/>
  <c r="B2270" i="29"/>
  <c r="A2270" i="29"/>
  <c r="J2269" i="29"/>
  <c r="I2269" i="29"/>
  <c r="H2269" i="29"/>
  <c r="G2269" i="29"/>
  <c r="F2269" i="29"/>
  <c r="E2269" i="29"/>
  <c r="D2269" i="29"/>
  <c r="C2269" i="29"/>
  <c r="B2269" i="29"/>
  <c r="A2269" i="29"/>
  <c r="J2268" i="29"/>
  <c r="I2268" i="29"/>
  <c r="H2268" i="29"/>
  <c r="G2268" i="29"/>
  <c r="F2268" i="29"/>
  <c r="E2268" i="29"/>
  <c r="D2268" i="29"/>
  <c r="C2268" i="29"/>
  <c r="B2268" i="29"/>
  <c r="A2268" i="29"/>
  <c r="J2267" i="29"/>
  <c r="I2267" i="29"/>
  <c r="H2267" i="29"/>
  <c r="G2267" i="29"/>
  <c r="F2267" i="29"/>
  <c r="E2267" i="29"/>
  <c r="D2267" i="29"/>
  <c r="C2267" i="29"/>
  <c r="B2267" i="29"/>
  <c r="A2267" i="29"/>
  <c r="J2266" i="29"/>
  <c r="I2266" i="29"/>
  <c r="H2266" i="29"/>
  <c r="G2266" i="29"/>
  <c r="F2266" i="29"/>
  <c r="E2266" i="29"/>
  <c r="D2266" i="29"/>
  <c r="C2266" i="29"/>
  <c r="B2266" i="29"/>
  <c r="A2266" i="29"/>
  <c r="J2265" i="29"/>
  <c r="I2265" i="29"/>
  <c r="H2265" i="29"/>
  <c r="G2265" i="29"/>
  <c r="F2265" i="29"/>
  <c r="E2265" i="29"/>
  <c r="D2265" i="29"/>
  <c r="C2265" i="29"/>
  <c r="B2265" i="29"/>
  <c r="A2265" i="29"/>
  <c r="J2264" i="29"/>
  <c r="I2264" i="29"/>
  <c r="H2264" i="29"/>
  <c r="G2264" i="29"/>
  <c r="F2264" i="29"/>
  <c r="E2264" i="29"/>
  <c r="D2264" i="29"/>
  <c r="C2264" i="29"/>
  <c r="B2264" i="29"/>
  <c r="A2264" i="29"/>
  <c r="J2263" i="29"/>
  <c r="I2263" i="29"/>
  <c r="H2263" i="29"/>
  <c r="G2263" i="29"/>
  <c r="F2263" i="29"/>
  <c r="E2263" i="29"/>
  <c r="D2263" i="29"/>
  <c r="C2263" i="29"/>
  <c r="B2263" i="29"/>
  <c r="A2263" i="29"/>
  <c r="J2262" i="29"/>
  <c r="I2262" i="29"/>
  <c r="H2262" i="29"/>
  <c r="G2262" i="29"/>
  <c r="F2262" i="29"/>
  <c r="E2262" i="29"/>
  <c r="D2262" i="29"/>
  <c r="C2262" i="29"/>
  <c r="B2262" i="29"/>
  <c r="A2262" i="29"/>
  <c r="J2261" i="29"/>
  <c r="I2261" i="29"/>
  <c r="H2261" i="29"/>
  <c r="G2261" i="29"/>
  <c r="F2261" i="29"/>
  <c r="E2261" i="29"/>
  <c r="D2261" i="29"/>
  <c r="C2261" i="29"/>
  <c r="B2261" i="29"/>
  <c r="A2261" i="29"/>
  <c r="J2260" i="29"/>
  <c r="I2260" i="29"/>
  <c r="H2260" i="29"/>
  <c r="G2260" i="29"/>
  <c r="F2260" i="29"/>
  <c r="E2260" i="29"/>
  <c r="D2260" i="29"/>
  <c r="C2260" i="29"/>
  <c r="B2260" i="29"/>
  <c r="A2260" i="29"/>
  <c r="J2259" i="29"/>
  <c r="I2259" i="29"/>
  <c r="H2259" i="29"/>
  <c r="G2259" i="29"/>
  <c r="F2259" i="29"/>
  <c r="E2259" i="29"/>
  <c r="D2259" i="29"/>
  <c r="C2259" i="29"/>
  <c r="B2259" i="29"/>
  <c r="A2259" i="29"/>
  <c r="J2258" i="29"/>
  <c r="I2258" i="29"/>
  <c r="H2258" i="29"/>
  <c r="G2258" i="29"/>
  <c r="F2258" i="29"/>
  <c r="E2258" i="29"/>
  <c r="D2258" i="29"/>
  <c r="C2258" i="29"/>
  <c r="B2258" i="29"/>
  <c r="A2258" i="29"/>
  <c r="J2257" i="29"/>
  <c r="I2257" i="29"/>
  <c r="H2257" i="29"/>
  <c r="G2257" i="29"/>
  <c r="F2257" i="29"/>
  <c r="E2257" i="29"/>
  <c r="D2257" i="29"/>
  <c r="C2257" i="29"/>
  <c r="B2257" i="29"/>
  <c r="A2257" i="29"/>
  <c r="J2256" i="29"/>
  <c r="I2256" i="29"/>
  <c r="H2256" i="29"/>
  <c r="G2256" i="29"/>
  <c r="F2256" i="29"/>
  <c r="E2256" i="29"/>
  <c r="D2256" i="29"/>
  <c r="C2256" i="29"/>
  <c r="B2256" i="29"/>
  <c r="A2256" i="29"/>
  <c r="J2255" i="29"/>
  <c r="I2255" i="29"/>
  <c r="H2255" i="29"/>
  <c r="G2255" i="29"/>
  <c r="F2255" i="29"/>
  <c r="E2255" i="29"/>
  <c r="D2255" i="29"/>
  <c r="C2255" i="29"/>
  <c r="B2255" i="29"/>
  <c r="A2255" i="29"/>
  <c r="J2254" i="29"/>
  <c r="I2254" i="29"/>
  <c r="H2254" i="29"/>
  <c r="G2254" i="29"/>
  <c r="F2254" i="29"/>
  <c r="E2254" i="29"/>
  <c r="D2254" i="29"/>
  <c r="C2254" i="29"/>
  <c r="B2254" i="29"/>
  <c r="A2254" i="29"/>
  <c r="J2253" i="29"/>
  <c r="I2253" i="29"/>
  <c r="H2253" i="29"/>
  <c r="G2253" i="29"/>
  <c r="F2253" i="29"/>
  <c r="E2253" i="29"/>
  <c r="D2253" i="29"/>
  <c r="C2253" i="29"/>
  <c r="B2253" i="29"/>
  <c r="A2253" i="29"/>
  <c r="J2252" i="29"/>
  <c r="I2252" i="29"/>
  <c r="H2252" i="29"/>
  <c r="G2252" i="29"/>
  <c r="F2252" i="29"/>
  <c r="E2252" i="29"/>
  <c r="D2252" i="29"/>
  <c r="C2252" i="29"/>
  <c r="B2252" i="29"/>
  <c r="A2252" i="29"/>
  <c r="J2251" i="29"/>
  <c r="I2251" i="29"/>
  <c r="H2251" i="29"/>
  <c r="G2251" i="29"/>
  <c r="F2251" i="29"/>
  <c r="E2251" i="29"/>
  <c r="D2251" i="29"/>
  <c r="C2251" i="29"/>
  <c r="B2251" i="29"/>
  <c r="A2251" i="29"/>
  <c r="J2250" i="29"/>
  <c r="I2250" i="29"/>
  <c r="H2250" i="29"/>
  <c r="G2250" i="29"/>
  <c r="F2250" i="29"/>
  <c r="E2250" i="29"/>
  <c r="D2250" i="29"/>
  <c r="C2250" i="29"/>
  <c r="B2250" i="29"/>
  <c r="A2250" i="29"/>
  <c r="J2249" i="29"/>
  <c r="I2249" i="29"/>
  <c r="H2249" i="29"/>
  <c r="G2249" i="29"/>
  <c r="F2249" i="29"/>
  <c r="E2249" i="29"/>
  <c r="D2249" i="29"/>
  <c r="C2249" i="29"/>
  <c r="B2249" i="29"/>
  <c r="A2249" i="29"/>
  <c r="J2248" i="29"/>
  <c r="I2248" i="29"/>
  <c r="H2248" i="29"/>
  <c r="G2248" i="29"/>
  <c r="F2248" i="29"/>
  <c r="E2248" i="29"/>
  <c r="D2248" i="29"/>
  <c r="C2248" i="29"/>
  <c r="B2248" i="29"/>
  <c r="A2248" i="29"/>
  <c r="J2247" i="29"/>
  <c r="I2247" i="29"/>
  <c r="H2247" i="29"/>
  <c r="G2247" i="29"/>
  <c r="F2247" i="29"/>
  <c r="E2247" i="29"/>
  <c r="D2247" i="29"/>
  <c r="C2247" i="29"/>
  <c r="B2247" i="29"/>
  <c r="A2247" i="29"/>
  <c r="J2246" i="29"/>
  <c r="I2246" i="29"/>
  <c r="H2246" i="29"/>
  <c r="G2246" i="29"/>
  <c r="F2246" i="29"/>
  <c r="E2246" i="29"/>
  <c r="D2246" i="29"/>
  <c r="C2246" i="29"/>
  <c r="B2246" i="29"/>
  <c r="A2246" i="29"/>
  <c r="J2245" i="29"/>
  <c r="I2245" i="29"/>
  <c r="H2245" i="29"/>
  <c r="G2245" i="29"/>
  <c r="F2245" i="29"/>
  <c r="E2245" i="29"/>
  <c r="D2245" i="29"/>
  <c r="C2245" i="29"/>
  <c r="B2245" i="29"/>
  <c r="A2245" i="29"/>
  <c r="J2244" i="29"/>
  <c r="I2244" i="29"/>
  <c r="H2244" i="29"/>
  <c r="G2244" i="29"/>
  <c r="F2244" i="29"/>
  <c r="E2244" i="29"/>
  <c r="D2244" i="29"/>
  <c r="C2244" i="29"/>
  <c r="B2244" i="29"/>
  <c r="A2244" i="29"/>
  <c r="J2243" i="29"/>
  <c r="I2243" i="29"/>
  <c r="H2243" i="29"/>
  <c r="G2243" i="29"/>
  <c r="F2243" i="29"/>
  <c r="E2243" i="29"/>
  <c r="D2243" i="29"/>
  <c r="C2243" i="29"/>
  <c r="B2243" i="29"/>
  <c r="A2243" i="29"/>
  <c r="J2242" i="29"/>
  <c r="I2242" i="29"/>
  <c r="H2242" i="29"/>
  <c r="G2242" i="29"/>
  <c r="F2242" i="29"/>
  <c r="E2242" i="29"/>
  <c r="D2242" i="29"/>
  <c r="C2242" i="29"/>
  <c r="B2242" i="29"/>
  <c r="A2242" i="29"/>
  <c r="J2241" i="29"/>
  <c r="I2241" i="29"/>
  <c r="H2241" i="29"/>
  <c r="G2241" i="29"/>
  <c r="F2241" i="29"/>
  <c r="E2241" i="29"/>
  <c r="D2241" i="29"/>
  <c r="C2241" i="29"/>
  <c r="B2241" i="29"/>
  <c r="A2241" i="29"/>
  <c r="J2240" i="29"/>
  <c r="I2240" i="29"/>
  <c r="H2240" i="29"/>
  <c r="G2240" i="29"/>
  <c r="F2240" i="29"/>
  <c r="E2240" i="29"/>
  <c r="D2240" i="29"/>
  <c r="C2240" i="29"/>
  <c r="B2240" i="29"/>
  <c r="A2240" i="29"/>
  <c r="J2239" i="29"/>
  <c r="I2239" i="29"/>
  <c r="H2239" i="29"/>
  <c r="G2239" i="29"/>
  <c r="F2239" i="29"/>
  <c r="E2239" i="29"/>
  <c r="D2239" i="29"/>
  <c r="C2239" i="29"/>
  <c r="B2239" i="29"/>
  <c r="A2239" i="29"/>
  <c r="J2238" i="29"/>
  <c r="I2238" i="29"/>
  <c r="H2238" i="29"/>
  <c r="G2238" i="29"/>
  <c r="F2238" i="29"/>
  <c r="E2238" i="29"/>
  <c r="D2238" i="29"/>
  <c r="C2238" i="29"/>
  <c r="B2238" i="29"/>
  <c r="A2238" i="29"/>
  <c r="J2237" i="29"/>
  <c r="I2237" i="29"/>
  <c r="H2237" i="29"/>
  <c r="G2237" i="29"/>
  <c r="F2237" i="29"/>
  <c r="E2237" i="29"/>
  <c r="D2237" i="29"/>
  <c r="C2237" i="29"/>
  <c r="B2237" i="29"/>
  <c r="A2237" i="29"/>
  <c r="J2236" i="29"/>
  <c r="I2236" i="29"/>
  <c r="H2236" i="29"/>
  <c r="G2236" i="29"/>
  <c r="F2236" i="29"/>
  <c r="E2236" i="29"/>
  <c r="D2236" i="29"/>
  <c r="C2236" i="29"/>
  <c r="B2236" i="29"/>
  <c r="A2236" i="29"/>
  <c r="J2235" i="29"/>
  <c r="I2235" i="29"/>
  <c r="H2235" i="29"/>
  <c r="G2235" i="29"/>
  <c r="F2235" i="29"/>
  <c r="E2235" i="29"/>
  <c r="D2235" i="29"/>
  <c r="C2235" i="29"/>
  <c r="B2235" i="29"/>
  <c r="A2235" i="29"/>
  <c r="J2234" i="29"/>
  <c r="I2234" i="29"/>
  <c r="H2234" i="29"/>
  <c r="G2234" i="29"/>
  <c r="F2234" i="29"/>
  <c r="E2234" i="29"/>
  <c r="D2234" i="29"/>
  <c r="C2234" i="29"/>
  <c r="B2234" i="29"/>
  <c r="A2234" i="29"/>
  <c r="J2233" i="29"/>
  <c r="I2233" i="29"/>
  <c r="H2233" i="29"/>
  <c r="G2233" i="29"/>
  <c r="F2233" i="29"/>
  <c r="E2233" i="29"/>
  <c r="D2233" i="29"/>
  <c r="C2233" i="29"/>
  <c r="B2233" i="29"/>
  <c r="A2233" i="29"/>
  <c r="J2232" i="29"/>
  <c r="I2232" i="29"/>
  <c r="H2232" i="29"/>
  <c r="G2232" i="29"/>
  <c r="F2232" i="29"/>
  <c r="E2232" i="29"/>
  <c r="D2232" i="29"/>
  <c r="C2232" i="29"/>
  <c r="B2232" i="29"/>
  <c r="A2232" i="29"/>
  <c r="J2231" i="29"/>
  <c r="I2231" i="29"/>
  <c r="H2231" i="29"/>
  <c r="G2231" i="29"/>
  <c r="F2231" i="29"/>
  <c r="E2231" i="29"/>
  <c r="D2231" i="29"/>
  <c r="C2231" i="29"/>
  <c r="B2231" i="29"/>
  <c r="A2231" i="29"/>
  <c r="J2230" i="29"/>
  <c r="I2230" i="29"/>
  <c r="H2230" i="29"/>
  <c r="G2230" i="29"/>
  <c r="F2230" i="29"/>
  <c r="E2230" i="29"/>
  <c r="D2230" i="29"/>
  <c r="C2230" i="29"/>
  <c r="B2230" i="29"/>
  <c r="A2230" i="29"/>
  <c r="J2229" i="29"/>
  <c r="I2229" i="29"/>
  <c r="H2229" i="29"/>
  <c r="G2229" i="29"/>
  <c r="F2229" i="29"/>
  <c r="E2229" i="29"/>
  <c r="D2229" i="29"/>
  <c r="C2229" i="29"/>
  <c r="B2229" i="29"/>
  <c r="A2229" i="29"/>
  <c r="J2228" i="29"/>
  <c r="I2228" i="29"/>
  <c r="H2228" i="29"/>
  <c r="G2228" i="29"/>
  <c r="F2228" i="29"/>
  <c r="E2228" i="29"/>
  <c r="D2228" i="29"/>
  <c r="C2228" i="29"/>
  <c r="B2228" i="29"/>
  <c r="A2228" i="29"/>
  <c r="J2227" i="29"/>
  <c r="I2227" i="29"/>
  <c r="H2227" i="29"/>
  <c r="G2227" i="29"/>
  <c r="F2227" i="29"/>
  <c r="E2227" i="29"/>
  <c r="D2227" i="29"/>
  <c r="C2227" i="29"/>
  <c r="B2227" i="29"/>
  <c r="A2227" i="29"/>
  <c r="J2226" i="29"/>
  <c r="I2226" i="29"/>
  <c r="H2226" i="29"/>
  <c r="G2226" i="29"/>
  <c r="F2226" i="29"/>
  <c r="E2226" i="29"/>
  <c r="D2226" i="29"/>
  <c r="C2226" i="29"/>
  <c r="B2226" i="29"/>
  <c r="A2226" i="29"/>
  <c r="J2225" i="29"/>
  <c r="I2225" i="29"/>
  <c r="H2225" i="29"/>
  <c r="G2225" i="29"/>
  <c r="F2225" i="29"/>
  <c r="E2225" i="29"/>
  <c r="D2225" i="29"/>
  <c r="C2225" i="29"/>
  <c r="B2225" i="29"/>
  <c r="A2225" i="29"/>
  <c r="J2224" i="29"/>
  <c r="I2224" i="29"/>
  <c r="H2224" i="29"/>
  <c r="G2224" i="29"/>
  <c r="F2224" i="29"/>
  <c r="E2224" i="29"/>
  <c r="D2224" i="29"/>
  <c r="C2224" i="29"/>
  <c r="B2224" i="29"/>
  <c r="A2224" i="29"/>
  <c r="J2223" i="29"/>
  <c r="I2223" i="29"/>
  <c r="H2223" i="29"/>
  <c r="G2223" i="29"/>
  <c r="F2223" i="29"/>
  <c r="E2223" i="29"/>
  <c r="D2223" i="29"/>
  <c r="C2223" i="29"/>
  <c r="B2223" i="29"/>
  <c r="A2223" i="29"/>
  <c r="J2222" i="29"/>
  <c r="I2222" i="29"/>
  <c r="H2222" i="29"/>
  <c r="G2222" i="29"/>
  <c r="F2222" i="29"/>
  <c r="E2222" i="29"/>
  <c r="D2222" i="29"/>
  <c r="C2222" i="29"/>
  <c r="B2222" i="29"/>
  <c r="A2222" i="29"/>
  <c r="J2221" i="29"/>
  <c r="I2221" i="29"/>
  <c r="H2221" i="29"/>
  <c r="G2221" i="29"/>
  <c r="F2221" i="29"/>
  <c r="E2221" i="29"/>
  <c r="D2221" i="29"/>
  <c r="C2221" i="29"/>
  <c r="B2221" i="29"/>
  <c r="A2221" i="29"/>
  <c r="J2220" i="29"/>
  <c r="I2220" i="29"/>
  <c r="H2220" i="29"/>
  <c r="G2220" i="29"/>
  <c r="F2220" i="29"/>
  <c r="E2220" i="29"/>
  <c r="D2220" i="29"/>
  <c r="C2220" i="29"/>
  <c r="B2220" i="29"/>
  <c r="A2220" i="29"/>
  <c r="J2219" i="29"/>
  <c r="I2219" i="29"/>
  <c r="H2219" i="29"/>
  <c r="G2219" i="29"/>
  <c r="F2219" i="29"/>
  <c r="E2219" i="29"/>
  <c r="D2219" i="29"/>
  <c r="C2219" i="29"/>
  <c r="B2219" i="29"/>
  <c r="A2219" i="29"/>
  <c r="J2218" i="29"/>
  <c r="I2218" i="29"/>
  <c r="H2218" i="29"/>
  <c r="G2218" i="29"/>
  <c r="F2218" i="29"/>
  <c r="E2218" i="29"/>
  <c r="D2218" i="29"/>
  <c r="C2218" i="29"/>
  <c r="B2218" i="29"/>
  <c r="A2218" i="29"/>
  <c r="J2217" i="29"/>
  <c r="I2217" i="29"/>
  <c r="H2217" i="29"/>
  <c r="G2217" i="29"/>
  <c r="F2217" i="29"/>
  <c r="E2217" i="29"/>
  <c r="D2217" i="29"/>
  <c r="C2217" i="29"/>
  <c r="B2217" i="29"/>
  <c r="A2217" i="29"/>
  <c r="J2216" i="29"/>
  <c r="I2216" i="29"/>
  <c r="H2216" i="29"/>
  <c r="G2216" i="29"/>
  <c r="F2216" i="29"/>
  <c r="E2216" i="29"/>
  <c r="D2216" i="29"/>
  <c r="C2216" i="29"/>
  <c r="B2216" i="29"/>
  <c r="A2216" i="29"/>
  <c r="J2215" i="29"/>
  <c r="I2215" i="29"/>
  <c r="H2215" i="29"/>
  <c r="G2215" i="29"/>
  <c r="F2215" i="29"/>
  <c r="E2215" i="29"/>
  <c r="D2215" i="29"/>
  <c r="C2215" i="29"/>
  <c r="B2215" i="29"/>
  <c r="A2215" i="29"/>
  <c r="J2214" i="29"/>
  <c r="I2214" i="29"/>
  <c r="H2214" i="29"/>
  <c r="G2214" i="29"/>
  <c r="F2214" i="29"/>
  <c r="E2214" i="29"/>
  <c r="D2214" i="29"/>
  <c r="C2214" i="29"/>
  <c r="B2214" i="29"/>
  <c r="A2214" i="29"/>
  <c r="J2213" i="29"/>
  <c r="I2213" i="29"/>
  <c r="H2213" i="29"/>
  <c r="G2213" i="29"/>
  <c r="F2213" i="29"/>
  <c r="E2213" i="29"/>
  <c r="D2213" i="29"/>
  <c r="C2213" i="29"/>
  <c r="B2213" i="29"/>
  <c r="A2213" i="29"/>
  <c r="J2212" i="29"/>
  <c r="I2212" i="29"/>
  <c r="H2212" i="29"/>
  <c r="G2212" i="29"/>
  <c r="F2212" i="29"/>
  <c r="E2212" i="29"/>
  <c r="D2212" i="29"/>
  <c r="C2212" i="29"/>
  <c r="B2212" i="29"/>
  <c r="A2212" i="29"/>
  <c r="J2211" i="29"/>
  <c r="I2211" i="29"/>
  <c r="H2211" i="29"/>
  <c r="G2211" i="29"/>
  <c r="F2211" i="29"/>
  <c r="E2211" i="29"/>
  <c r="D2211" i="29"/>
  <c r="C2211" i="29"/>
  <c r="B2211" i="29"/>
  <c r="A2211" i="29"/>
  <c r="J2210" i="29"/>
  <c r="I2210" i="29"/>
  <c r="H2210" i="29"/>
  <c r="G2210" i="29"/>
  <c r="F2210" i="29"/>
  <c r="E2210" i="29"/>
  <c r="D2210" i="29"/>
  <c r="C2210" i="29"/>
  <c r="B2210" i="29"/>
  <c r="A2210" i="29"/>
  <c r="J2209" i="29"/>
  <c r="I2209" i="29"/>
  <c r="H2209" i="29"/>
  <c r="G2209" i="29"/>
  <c r="F2209" i="29"/>
  <c r="E2209" i="29"/>
  <c r="D2209" i="29"/>
  <c r="C2209" i="29"/>
  <c r="B2209" i="29"/>
  <c r="A2209" i="29"/>
  <c r="J2208" i="29"/>
  <c r="I2208" i="29"/>
  <c r="H2208" i="29"/>
  <c r="G2208" i="29"/>
  <c r="F2208" i="29"/>
  <c r="E2208" i="29"/>
  <c r="D2208" i="29"/>
  <c r="C2208" i="29"/>
  <c r="B2208" i="29"/>
  <c r="A2208" i="29"/>
  <c r="J2207" i="29"/>
  <c r="I2207" i="29"/>
  <c r="H2207" i="29"/>
  <c r="G2207" i="29"/>
  <c r="F2207" i="29"/>
  <c r="E2207" i="29"/>
  <c r="D2207" i="29"/>
  <c r="C2207" i="29"/>
  <c r="B2207" i="29"/>
  <c r="A2207" i="29"/>
  <c r="J2206" i="29"/>
  <c r="I2206" i="29"/>
  <c r="H2206" i="29"/>
  <c r="G2206" i="29"/>
  <c r="F2206" i="29"/>
  <c r="E2206" i="29"/>
  <c r="D2206" i="29"/>
  <c r="C2206" i="29"/>
  <c r="B2206" i="29"/>
  <c r="A2206" i="29"/>
  <c r="J2205" i="29"/>
  <c r="I2205" i="29"/>
  <c r="H2205" i="29"/>
  <c r="G2205" i="29"/>
  <c r="F2205" i="29"/>
  <c r="E2205" i="29"/>
  <c r="D2205" i="29"/>
  <c r="C2205" i="29"/>
  <c r="B2205" i="29"/>
  <c r="A2205" i="29"/>
  <c r="J2204" i="29"/>
  <c r="I2204" i="29"/>
  <c r="H2204" i="29"/>
  <c r="G2204" i="29"/>
  <c r="F2204" i="29"/>
  <c r="E2204" i="29"/>
  <c r="D2204" i="29"/>
  <c r="C2204" i="29"/>
  <c r="B2204" i="29"/>
  <c r="A2204" i="29"/>
  <c r="J2203" i="29"/>
  <c r="I2203" i="29"/>
  <c r="H2203" i="29"/>
  <c r="G2203" i="29"/>
  <c r="F2203" i="29"/>
  <c r="E2203" i="29"/>
  <c r="D2203" i="29"/>
  <c r="C2203" i="29"/>
  <c r="B2203" i="29"/>
  <c r="A2203" i="29"/>
  <c r="J2202" i="29"/>
  <c r="I2202" i="29"/>
  <c r="H2202" i="29"/>
  <c r="G2202" i="29"/>
  <c r="F2202" i="29"/>
  <c r="E2202" i="29"/>
  <c r="D2202" i="29"/>
  <c r="C2202" i="29"/>
  <c r="B2202" i="29"/>
  <c r="A2202" i="29"/>
  <c r="J2201" i="29"/>
  <c r="I2201" i="29"/>
  <c r="H2201" i="29"/>
  <c r="G2201" i="29"/>
  <c r="F2201" i="29"/>
  <c r="E2201" i="29"/>
  <c r="D2201" i="29"/>
  <c r="C2201" i="29"/>
  <c r="B2201" i="29"/>
  <c r="A2201" i="29"/>
  <c r="J2200" i="29"/>
  <c r="I2200" i="29"/>
  <c r="H2200" i="29"/>
  <c r="G2200" i="29"/>
  <c r="F2200" i="29"/>
  <c r="E2200" i="29"/>
  <c r="D2200" i="29"/>
  <c r="C2200" i="29"/>
  <c r="B2200" i="29"/>
  <c r="A2200" i="29"/>
  <c r="J2199" i="29"/>
  <c r="I2199" i="29"/>
  <c r="H2199" i="29"/>
  <c r="G2199" i="29"/>
  <c r="F2199" i="29"/>
  <c r="E2199" i="29"/>
  <c r="D2199" i="29"/>
  <c r="C2199" i="29"/>
  <c r="B2199" i="29"/>
  <c r="A2199" i="29"/>
  <c r="J2198" i="29"/>
  <c r="I2198" i="29"/>
  <c r="H2198" i="29"/>
  <c r="G2198" i="29"/>
  <c r="F2198" i="29"/>
  <c r="E2198" i="29"/>
  <c r="D2198" i="29"/>
  <c r="C2198" i="29"/>
  <c r="B2198" i="29"/>
  <c r="A2198" i="29"/>
  <c r="J2197" i="29"/>
  <c r="I2197" i="29"/>
  <c r="H2197" i="29"/>
  <c r="G2197" i="29"/>
  <c r="F2197" i="29"/>
  <c r="E2197" i="29"/>
  <c r="D2197" i="29"/>
  <c r="C2197" i="29"/>
  <c r="B2197" i="29"/>
  <c r="A2197" i="29"/>
  <c r="J2196" i="29"/>
  <c r="I2196" i="29"/>
  <c r="H2196" i="29"/>
  <c r="G2196" i="29"/>
  <c r="F2196" i="29"/>
  <c r="E2196" i="29"/>
  <c r="D2196" i="29"/>
  <c r="C2196" i="29"/>
  <c r="B2196" i="29"/>
  <c r="A2196" i="29"/>
  <c r="J2195" i="29"/>
  <c r="I2195" i="29"/>
  <c r="H2195" i="29"/>
  <c r="G2195" i="29"/>
  <c r="F2195" i="29"/>
  <c r="E2195" i="29"/>
  <c r="D2195" i="29"/>
  <c r="C2195" i="29"/>
  <c r="B2195" i="29"/>
  <c r="A2195" i="29"/>
  <c r="J2194" i="29"/>
  <c r="I2194" i="29"/>
  <c r="H2194" i="29"/>
  <c r="G2194" i="29"/>
  <c r="F2194" i="29"/>
  <c r="E2194" i="29"/>
  <c r="D2194" i="29"/>
  <c r="C2194" i="29"/>
  <c r="B2194" i="29"/>
  <c r="A2194" i="29"/>
  <c r="J2193" i="29"/>
  <c r="I2193" i="29"/>
  <c r="H2193" i="29"/>
  <c r="G2193" i="29"/>
  <c r="F2193" i="29"/>
  <c r="E2193" i="29"/>
  <c r="D2193" i="29"/>
  <c r="C2193" i="29"/>
  <c r="B2193" i="29"/>
  <c r="A2193" i="29"/>
  <c r="J2192" i="29"/>
  <c r="I2192" i="29"/>
  <c r="H2192" i="29"/>
  <c r="G2192" i="29"/>
  <c r="F2192" i="29"/>
  <c r="E2192" i="29"/>
  <c r="D2192" i="29"/>
  <c r="C2192" i="29"/>
  <c r="B2192" i="29"/>
  <c r="A2192" i="29"/>
  <c r="J2191" i="29"/>
  <c r="I2191" i="29"/>
  <c r="H2191" i="29"/>
  <c r="G2191" i="29"/>
  <c r="F2191" i="29"/>
  <c r="E2191" i="29"/>
  <c r="D2191" i="29"/>
  <c r="C2191" i="29"/>
  <c r="B2191" i="29"/>
  <c r="A2191" i="29"/>
  <c r="J2190" i="29"/>
  <c r="I2190" i="29"/>
  <c r="H2190" i="29"/>
  <c r="G2190" i="29"/>
  <c r="F2190" i="29"/>
  <c r="E2190" i="29"/>
  <c r="D2190" i="29"/>
  <c r="C2190" i="29"/>
  <c r="B2190" i="29"/>
  <c r="A2190" i="29"/>
  <c r="J2189" i="29"/>
  <c r="I2189" i="29"/>
  <c r="H2189" i="29"/>
  <c r="G2189" i="29"/>
  <c r="F2189" i="29"/>
  <c r="E2189" i="29"/>
  <c r="D2189" i="29"/>
  <c r="C2189" i="29"/>
  <c r="B2189" i="29"/>
  <c r="A2189" i="29"/>
  <c r="J2188" i="29"/>
  <c r="I2188" i="29"/>
  <c r="H2188" i="29"/>
  <c r="G2188" i="29"/>
  <c r="F2188" i="29"/>
  <c r="E2188" i="29"/>
  <c r="D2188" i="29"/>
  <c r="C2188" i="29"/>
  <c r="B2188" i="29"/>
  <c r="A2188" i="29"/>
  <c r="J2187" i="29"/>
  <c r="I2187" i="29"/>
  <c r="H2187" i="29"/>
  <c r="G2187" i="29"/>
  <c r="F2187" i="29"/>
  <c r="E2187" i="29"/>
  <c r="D2187" i="29"/>
  <c r="C2187" i="29"/>
  <c r="B2187" i="29"/>
  <c r="A2187" i="29"/>
  <c r="J2186" i="29"/>
  <c r="I2186" i="29"/>
  <c r="H2186" i="29"/>
  <c r="G2186" i="29"/>
  <c r="F2186" i="29"/>
  <c r="E2186" i="29"/>
  <c r="D2186" i="29"/>
  <c r="C2186" i="29"/>
  <c r="B2186" i="29"/>
  <c r="A2186" i="29"/>
  <c r="J2185" i="29"/>
  <c r="I2185" i="29"/>
  <c r="H2185" i="29"/>
  <c r="G2185" i="29"/>
  <c r="F2185" i="29"/>
  <c r="E2185" i="29"/>
  <c r="D2185" i="29"/>
  <c r="C2185" i="29"/>
  <c r="B2185" i="29"/>
  <c r="A2185" i="29"/>
  <c r="J2184" i="29"/>
  <c r="I2184" i="29"/>
  <c r="H2184" i="29"/>
  <c r="G2184" i="29"/>
  <c r="F2184" i="29"/>
  <c r="E2184" i="29"/>
  <c r="D2184" i="29"/>
  <c r="C2184" i="29"/>
  <c r="B2184" i="29"/>
  <c r="A2184" i="29"/>
  <c r="J2183" i="29"/>
  <c r="I2183" i="29"/>
  <c r="H2183" i="29"/>
  <c r="G2183" i="29"/>
  <c r="F2183" i="29"/>
  <c r="E2183" i="29"/>
  <c r="D2183" i="29"/>
  <c r="C2183" i="29"/>
  <c r="B2183" i="29"/>
  <c r="A2183" i="29"/>
  <c r="J2182" i="29"/>
  <c r="I2182" i="29"/>
  <c r="H2182" i="29"/>
  <c r="G2182" i="29"/>
  <c r="F2182" i="29"/>
  <c r="E2182" i="29"/>
  <c r="D2182" i="29"/>
  <c r="C2182" i="29"/>
  <c r="B2182" i="29"/>
  <c r="A2182" i="29"/>
  <c r="J2181" i="29"/>
  <c r="I2181" i="29"/>
  <c r="H2181" i="29"/>
  <c r="G2181" i="29"/>
  <c r="F2181" i="29"/>
  <c r="E2181" i="29"/>
  <c r="D2181" i="29"/>
  <c r="C2181" i="29"/>
  <c r="B2181" i="29"/>
  <c r="A2181" i="29"/>
  <c r="J2180" i="29"/>
  <c r="I2180" i="29"/>
  <c r="H2180" i="29"/>
  <c r="G2180" i="29"/>
  <c r="F2180" i="29"/>
  <c r="E2180" i="29"/>
  <c r="D2180" i="29"/>
  <c r="C2180" i="29"/>
  <c r="B2180" i="29"/>
  <c r="A2180" i="29"/>
  <c r="J2179" i="29"/>
  <c r="I2179" i="29"/>
  <c r="H2179" i="29"/>
  <c r="G2179" i="29"/>
  <c r="F2179" i="29"/>
  <c r="E2179" i="29"/>
  <c r="D2179" i="29"/>
  <c r="C2179" i="29"/>
  <c r="B2179" i="29"/>
  <c r="A2179" i="29"/>
  <c r="J2178" i="29"/>
  <c r="I2178" i="29"/>
  <c r="H2178" i="29"/>
  <c r="G2178" i="29"/>
  <c r="F2178" i="29"/>
  <c r="E2178" i="29"/>
  <c r="D2178" i="29"/>
  <c r="C2178" i="29"/>
  <c r="B2178" i="29"/>
  <c r="A2178" i="29"/>
  <c r="J2177" i="29"/>
  <c r="I2177" i="29"/>
  <c r="H2177" i="29"/>
  <c r="G2177" i="29"/>
  <c r="F2177" i="29"/>
  <c r="E2177" i="29"/>
  <c r="D2177" i="29"/>
  <c r="C2177" i="29"/>
  <c r="B2177" i="29"/>
  <c r="A2177" i="29"/>
  <c r="J2176" i="29"/>
  <c r="I2176" i="29"/>
  <c r="H2176" i="29"/>
  <c r="G2176" i="29"/>
  <c r="F2176" i="29"/>
  <c r="E2176" i="29"/>
  <c r="D2176" i="29"/>
  <c r="C2176" i="29"/>
  <c r="B2176" i="29"/>
  <c r="A2176" i="29"/>
  <c r="J2175" i="29"/>
  <c r="I2175" i="29"/>
  <c r="H2175" i="29"/>
  <c r="G2175" i="29"/>
  <c r="F2175" i="29"/>
  <c r="E2175" i="29"/>
  <c r="D2175" i="29"/>
  <c r="C2175" i="29"/>
  <c r="B2175" i="29"/>
  <c r="A2175" i="29"/>
  <c r="J2174" i="29"/>
  <c r="I2174" i="29"/>
  <c r="H2174" i="29"/>
  <c r="G2174" i="29"/>
  <c r="F2174" i="29"/>
  <c r="E2174" i="29"/>
  <c r="D2174" i="29"/>
  <c r="C2174" i="29"/>
  <c r="B2174" i="29"/>
  <c r="A2174" i="29"/>
  <c r="J2173" i="29"/>
  <c r="I2173" i="29"/>
  <c r="H2173" i="29"/>
  <c r="G2173" i="29"/>
  <c r="F2173" i="29"/>
  <c r="E2173" i="29"/>
  <c r="D2173" i="29"/>
  <c r="C2173" i="29"/>
  <c r="B2173" i="29"/>
  <c r="A2173" i="29"/>
  <c r="J2172" i="29"/>
  <c r="I2172" i="29"/>
  <c r="H2172" i="29"/>
  <c r="G2172" i="29"/>
  <c r="F2172" i="29"/>
  <c r="E2172" i="29"/>
  <c r="D2172" i="29"/>
  <c r="C2172" i="29"/>
  <c r="B2172" i="29"/>
  <c r="A2172" i="29"/>
  <c r="J2171" i="29"/>
  <c r="I2171" i="29"/>
  <c r="H2171" i="29"/>
  <c r="G2171" i="29"/>
  <c r="F2171" i="29"/>
  <c r="E2171" i="29"/>
  <c r="D2171" i="29"/>
  <c r="C2171" i="29"/>
  <c r="B2171" i="29"/>
  <c r="A2171" i="29"/>
  <c r="J2170" i="29"/>
  <c r="I2170" i="29"/>
  <c r="H2170" i="29"/>
  <c r="G2170" i="29"/>
  <c r="F2170" i="29"/>
  <c r="E2170" i="29"/>
  <c r="D2170" i="29"/>
  <c r="C2170" i="29"/>
  <c r="B2170" i="29"/>
  <c r="A2170" i="29"/>
  <c r="J2169" i="29"/>
  <c r="I2169" i="29"/>
  <c r="H2169" i="29"/>
  <c r="G2169" i="29"/>
  <c r="F2169" i="29"/>
  <c r="E2169" i="29"/>
  <c r="D2169" i="29"/>
  <c r="C2169" i="29"/>
  <c r="B2169" i="29"/>
  <c r="A2169" i="29"/>
  <c r="J2168" i="29"/>
  <c r="I2168" i="29"/>
  <c r="H2168" i="29"/>
  <c r="G2168" i="29"/>
  <c r="F2168" i="29"/>
  <c r="E2168" i="29"/>
  <c r="D2168" i="29"/>
  <c r="C2168" i="29"/>
  <c r="B2168" i="29"/>
  <c r="A2168" i="29"/>
  <c r="J2167" i="29"/>
  <c r="I2167" i="29"/>
  <c r="H2167" i="29"/>
  <c r="G2167" i="29"/>
  <c r="F2167" i="29"/>
  <c r="E2167" i="29"/>
  <c r="D2167" i="29"/>
  <c r="C2167" i="29"/>
  <c r="B2167" i="29"/>
  <c r="A2167" i="29"/>
  <c r="J2166" i="29"/>
  <c r="I2166" i="29"/>
  <c r="H2166" i="29"/>
  <c r="G2166" i="29"/>
  <c r="F2166" i="29"/>
  <c r="E2166" i="29"/>
  <c r="D2166" i="29"/>
  <c r="C2166" i="29"/>
  <c r="B2166" i="29"/>
  <c r="A2166" i="29"/>
  <c r="J2165" i="29"/>
  <c r="I2165" i="29"/>
  <c r="H2165" i="29"/>
  <c r="G2165" i="29"/>
  <c r="F2165" i="29"/>
  <c r="E2165" i="29"/>
  <c r="D2165" i="29"/>
  <c r="C2165" i="29"/>
  <c r="B2165" i="29"/>
  <c r="A2165" i="29"/>
  <c r="J2164" i="29"/>
  <c r="I2164" i="29"/>
  <c r="H2164" i="29"/>
  <c r="G2164" i="29"/>
  <c r="F2164" i="29"/>
  <c r="E2164" i="29"/>
  <c r="D2164" i="29"/>
  <c r="C2164" i="29"/>
  <c r="B2164" i="29"/>
  <c r="A2164" i="29"/>
  <c r="J2163" i="29"/>
  <c r="I2163" i="29"/>
  <c r="H2163" i="29"/>
  <c r="G2163" i="29"/>
  <c r="F2163" i="29"/>
  <c r="E2163" i="29"/>
  <c r="D2163" i="29"/>
  <c r="C2163" i="29"/>
  <c r="B2163" i="29"/>
  <c r="A2163" i="29"/>
  <c r="J2162" i="29"/>
  <c r="I2162" i="29"/>
  <c r="H2162" i="29"/>
  <c r="G2162" i="29"/>
  <c r="F2162" i="29"/>
  <c r="E2162" i="29"/>
  <c r="D2162" i="29"/>
  <c r="C2162" i="29"/>
  <c r="B2162" i="29"/>
  <c r="A2162" i="29"/>
  <c r="J2161" i="29"/>
  <c r="I2161" i="29"/>
  <c r="H2161" i="29"/>
  <c r="G2161" i="29"/>
  <c r="F2161" i="29"/>
  <c r="E2161" i="29"/>
  <c r="D2161" i="29"/>
  <c r="C2161" i="29"/>
  <c r="B2161" i="29"/>
  <c r="A2161" i="29"/>
  <c r="J2160" i="29"/>
  <c r="I2160" i="29"/>
  <c r="H2160" i="29"/>
  <c r="G2160" i="29"/>
  <c r="F2160" i="29"/>
  <c r="E2160" i="29"/>
  <c r="D2160" i="29"/>
  <c r="C2160" i="29"/>
  <c r="B2160" i="29"/>
  <c r="A2160" i="29"/>
  <c r="J2159" i="29"/>
  <c r="I2159" i="29"/>
  <c r="H2159" i="29"/>
  <c r="G2159" i="29"/>
  <c r="F2159" i="29"/>
  <c r="E2159" i="29"/>
  <c r="D2159" i="29"/>
  <c r="C2159" i="29"/>
  <c r="B2159" i="29"/>
  <c r="A2159" i="29"/>
  <c r="J2158" i="29"/>
  <c r="I2158" i="29"/>
  <c r="H2158" i="29"/>
  <c r="G2158" i="29"/>
  <c r="F2158" i="29"/>
  <c r="E2158" i="29"/>
  <c r="D2158" i="29"/>
  <c r="C2158" i="29"/>
  <c r="B2158" i="29"/>
  <c r="A2158" i="29"/>
  <c r="J2157" i="29"/>
  <c r="I2157" i="29"/>
  <c r="H2157" i="29"/>
  <c r="G2157" i="29"/>
  <c r="F2157" i="29"/>
  <c r="E2157" i="29"/>
  <c r="D2157" i="29"/>
  <c r="C2157" i="29"/>
  <c r="B2157" i="29"/>
  <c r="A2157" i="29"/>
  <c r="J2156" i="29"/>
  <c r="I2156" i="29"/>
  <c r="H2156" i="29"/>
  <c r="G2156" i="29"/>
  <c r="F2156" i="29"/>
  <c r="E2156" i="29"/>
  <c r="D2156" i="29"/>
  <c r="C2156" i="29"/>
  <c r="B2156" i="29"/>
  <c r="A2156" i="29"/>
  <c r="J2155" i="29"/>
  <c r="I2155" i="29"/>
  <c r="H2155" i="29"/>
  <c r="G2155" i="29"/>
  <c r="F2155" i="29"/>
  <c r="E2155" i="29"/>
  <c r="D2155" i="29"/>
  <c r="C2155" i="29"/>
  <c r="B2155" i="29"/>
  <c r="A2155" i="29"/>
  <c r="J2154" i="29"/>
  <c r="I2154" i="29"/>
  <c r="H2154" i="29"/>
  <c r="G2154" i="29"/>
  <c r="F2154" i="29"/>
  <c r="E2154" i="29"/>
  <c r="D2154" i="29"/>
  <c r="C2154" i="29"/>
  <c r="B2154" i="29"/>
  <c r="A2154" i="29"/>
  <c r="J2153" i="29"/>
  <c r="I2153" i="29"/>
  <c r="H2153" i="29"/>
  <c r="G2153" i="29"/>
  <c r="F2153" i="29"/>
  <c r="E2153" i="29"/>
  <c r="D2153" i="29"/>
  <c r="C2153" i="29"/>
  <c r="B2153" i="29"/>
  <c r="A2153" i="29"/>
  <c r="J2152" i="29"/>
  <c r="I2152" i="29"/>
  <c r="H2152" i="29"/>
  <c r="G2152" i="29"/>
  <c r="F2152" i="29"/>
  <c r="E2152" i="29"/>
  <c r="D2152" i="29"/>
  <c r="C2152" i="29"/>
  <c r="B2152" i="29"/>
  <c r="A2152" i="29"/>
  <c r="J2151" i="29"/>
  <c r="I2151" i="29"/>
  <c r="H2151" i="29"/>
  <c r="G2151" i="29"/>
  <c r="F2151" i="29"/>
  <c r="E2151" i="29"/>
  <c r="D2151" i="29"/>
  <c r="C2151" i="29"/>
  <c r="B2151" i="29"/>
  <c r="A2151" i="29"/>
  <c r="J2150" i="29"/>
  <c r="I2150" i="29"/>
  <c r="H2150" i="29"/>
  <c r="G2150" i="29"/>
  <c r="F2150" i="29"/>
  <c r="E2150" i="29"/>
  <c r="D2150" i="29"/>
  <c r="C2150" i="29"/>
  <c r="B2150" i="29"/>
  <c r="A2150" i="29"/>
  <c r="J2149" i="29"/>
  <c r="I2149" i="29"/>
  <c r="H2149" i="29"/>
  <c r="G2149" i="29"/>
  <c r="F2149" i="29"/>
  <c r="E2149" i="29"/>
  <c r="D2149" i="29"/>
  <c r="C2149" i="29"/>
  <c r="B2149" i="29"/>
  <c r="A2149" i="29"/>
  <c r="J2148" i="29"/>
  <c r="I2148" i="29"/>
  <c r="H2148" i="29"/>
  <c r="G2148" i="29"/>
  <c r="F2148" i="29"/>
  <c r="E2148" i="29"/>
  <c r="D2148" i="29"/>
  <c r="C2148" i="29"/>
  <c r="B2148" i="29"/>
  <c r="A2148" i="29"/>
  <c r="J2147" i="29"/>
  <c r="I2147" i="29"/>
  <c r="H2147" i="29"/>
  <c r="G2147" i="29"/>
  <c r="F2147" i="29"/>
  <c r="E2147" i="29"/>
  <c r="D2147" i="29"/>
  <c r="C2147" i="29"/>
  <c r="B2147" i="29"/>
  <c r="A2147" i="29"/>
  <c r="J2146" i="29"/>
  <c r="I2146" i="29"/>
  <c r="H2146" i="29"/>
  <c r="G2146" i="29"/>
  <c r="F2146" i="29"/>
  <c r="E2146" i="29"/>
  <c r="D2146" i="29"/>
  <c r="C2146" i="29"/>
  <c r="B2146" i="29"/>
  <c r="A2146" i="29"/>
  <c r="J2145" i="29"/>
  <c r="I2145" i="29"/>
  <c r="H2145" i="29"/>
  <c r="G2145" i="29"/>
  <c r="F2145" i="29"/>
  <c r="E2145" i="29"/>
  <c r="D2145" i="29"/>
  <c r="C2145" i="29"/>
  <c r="B2145" i="29"/>
  <c r="A2145" i="29"/>
  <c r="J2144" i="29"/>
  <c r="I2144" i="29"/>
  <c r="H2144" i="29"/>
  <c r="G2144" i="29"/>
  <c r="F2144" i="29"/>
  <c r="E2144" i="29"/>
  <c r="D2144" i="29"/>
  <c r="C2144" i="29"/>
  <c r="B2144" i="29"/>
  <c r="A2144" i="29"/>
  <c r="J2143" i="29"/>
  <c r="I2143" i="29"/>
  <c r="H2143" i="29"/>
  <c r="G2143" i="29"/>
  <c r="F2143" i="29"/>
  <c r="E2143" i="29"/>
  <c r="D2143" i="29"/>
  <c r="C2143" i="29"/>
  <c r="B2143" i="29"/>
  <c r="A2143" i="29"/>
  <c r="J2142" i="29"/>
  <c r="I2142" i="29"/>
  <c r="H2142" i="29"/>
  <c r="G2142" i="29"/>
  <c r="F2142" i="29"/>
  <c r="E2142" i="29"/>
  <c r="D2142" i="29"/>
  <c r="C2142" i="29"/>
  <c r="B2142" i="29"/>
  <c r="A2142" i="29"/>
  <c r="J2141" i="29"/>
  <c r="I2141" i="29"/>
  <c r="H2141" i="29"/>
  <c r="G2141" i="29"/>
  <c r="F2141" i="29"/>
  <c r="E2141" i="29"/>
  <c r="D2141" i="29"/>
  <c r="C2141" i="29"/>
  <c r="B2141" i="29"/>
  <c r="A2141" i="29"/>
  <c r="J2140" i="29"/>
  <c r="I2140" i="29"/>
  <c r="H2140" i="29"/>
  <c r="G2140" i="29"/>
  <c r="F2140" i="29"/>
  <c r="E2140" i="29"/>
  <c r="D2140" i="29"/>
  <c r="C2140" i="29"/>
  <c r="B2140" i="29"/>
  <c r="A2140" i="29"/>
  <c r="J2139" i="29"/>
  <c r="I2139" i="29"/>
  <c r="H2139" i="29"/>
  <c r="G2139" i="29"/>
  <c r="F2139" i="29"/>
  <c r="E2139" i="29"/>
  <c r="D2139" i="29"/>
  <c r="C2139" i="29"/>
  <c r="B2139" i="29"/>
  <c r="A2139" i="29"/>
  <c r="J2138" i="29"/>
  <c r="I2138" i="29"/>
  <c r="H2138" i="29"/>
  <c r="G2138" i="29"/>
  <c r="F2138" i="29"/>
  <c r="E2138" i="29"/>
  <c r="D2138" i="29"/>
  <c r="C2138" i="29"/>
  <c r="B2138" i="29"/>
  <c r="A2138" i="29"/>
  <c r="J2137" i="29"/>
  <c r="I2137" i="29"/>
  <c r="H2137" i="29"/>
  <c r="G2137" i="29"/>
  <c r="F2137" i="29"/>
  <c r="E2137" i="29"/>
  <c r="D2137" i="29"/>
  <c r="C2137" i="29"/>
  <c r="B2137" i="29"/>
  <c r="A2137" i="29"/>
  <c r="J2136" i="29"/>
  <c r="I2136" i="29"/>
  <c r="H2136" i="29"/>
  <c r="G2136" i="29"/>
  <c r="F2136" i="29"/>
  <c r="E2136" i="29"/>
  <c r="D2136" i="29"/>
  <c r="C2136" i="29"/>
  <c r="B2136" i="29"/>
  <c r="A2136" i="29"/>
  <c r="J2135" i="29"/>
  <c r="I2135" i="29"/>
  <c r="H2135" i="29"/>
  <c r="G2135" i="29"/>
  <c r="F2135" i="29"/>
  <c r="E2135" i="29"/>
  <c r="D2135" i="29"/>
  <c r="C2135" i="29"/>
  <c r="B2135" i="29"/>
  <c r="A2135" i="29"/>
  <c r="J2134" i="29"/>
  <c r="I2134" i="29"/>
  <c r="H2134" i="29"/>
  <c r="G2134" i="29"/>
  <c r="F2134" i="29"/>
  <c r="E2134" i="29"/>
  <c r="D2134" i="29"/>
  <c r="C2134" i="29"/>
  <c r="B2134" i="29"/>
  <c r="A2134" i="29"/>
  <c r="J2133" i="29"/>
  <c r="I2133" i="29"/>
  <c r="H2133" i="29"/>
  <c r="G2133" i="29"/>
  <c r="F2133" i="29"/>
  <c r="E2133" i="29"/>
  <c r="D2133" i="29"/>
  <c r="C2133" i="29"/>
  <c r="B2133" i="29"/>
  <c r="A2133" i="29"/>
  <c r="J2132" i="29"/>
  <c r="I2132" i="29"/>
  <c r="H2132" i="29"/>
  <c r="G2132" i="29"/>
  <c r="F2132" i="29"/>
  <c r="E2132" i="29"/>
  <c r="D2132" i="29"/>
  <c r="C2132" i="29"/>
  <c r="B2132" i="29"/>
  <c r="A2132" i="29"/>
  <c r="J2131" i="29"/>
  <c r="I2131" i="29"/>
  <c r="H2131" i="29"/>
  <c r="G2131" i="29"/>
  <c r="F2131" i="29"/>
  <c r="E2131" i="29"/>
  <c r="D2131" i="29"/>
  <c r="C2131" i="29"/>
  <c r="B2131" i="29"/>
  <c r="A2131" i="29"/>
  <c r="J2130" i="29"/>
  <c r="I2130" i="29"/>
  <c r="H2130" i="29"/>
  <c r="G2130" i="29"/>
  <c r="F2130" i="29"/>
  <c r="E2130" i="29"/>
  <c r="D2130" i="29"/>
  <c r="C2130" i="29"/>
  <c r="B2130" i="29"/>
  <c r="A2130" i="29"/>
  <c r="J2129" i="29"/>
  <c r="I2129" i="29"/>
  <c r="H2129" i="29"/>
  <c r="G2129" i="29"/>
  <c r="F2129" i="29"/>
  <c r="E2129" i="29"/>
  <c r="D2129" i="29"/>
  <c r="C2129" i="29"/>
  <c r="B2129" i="29"/>
  <c r="A2129" i="29"/>
  <c r="J2128" i="29"/>
  <c r="I2128" i="29"/>
  <c r="H2128" i="29"/>
  <c r="G2128" i="29"/>
  <c r="F2128" i="29"/>
  <c r="E2128" i="29"/>
  <c r="D2128" i="29"/>
  <c r="C2128" i="29"/>
  <c r="B2128" i="29"/>
  <c r="A2128" i="29"/>
  <c r="J2127" i="29"/>
  <c r="I2127" i="29"/>
  <c r="H2127" i="29"/>
  <c r="G2127" i="29"/>
  <c r="F2127" i="29"/>
  <c r="E2127" i="29"/>
  <c r="D2127" i="29"/>
  <c r="C2127" i="29"/>
  <c r="B2127" i="29"/>
  <c r="A2127" i="29"/>
  <c r="J2126" i="29"/>
  <c r="I2126" i="29"/>
  <c r="H2126" i="29"/>
  <c r="G2126" i="29"/>
  <c r="F2126" i="29"/>
  <c r="E2126" i="29"/>
  <c r="D2126" i="29"/>
  <c r="C2126" i="29"/>
  <c r="B2126" i="29"/>
  <c r="A2126" i="29"/>
  <c r="J2125" i="29"/>
  <c r="I2125" i="29"/>
  <c r="H2125" i="29"/>
  <c r="G2125" i="29"/>
  <c r="F2125" i="29"/>
  <c r="E2125" i="29"/>
  <c r="D2125" i="29"/>
  <c r="C2125" i="29"/>
  <c r="B2125" i="29"/>
  <c r="A2125" i="29"/>
  <c r="J2124" i="29"/>
  <c r="I2124" i="29"/>
  <c r="H2124" i="29"/>
  <c r="G2124" i="29"/>
  <c r="F2124" i="29"/>
  <c r="E2124" i="29"/>
  <c r="D2124" i="29"/>
  <c r="C2124" i="29"/>
  <c r="B2124" i="29"/>
  <c r="A2124" i="29"/>
  <c r="J2123" i="29"/>
  <c r="I2123" i="29"/>
  <c r="H2123" i="29"/>
  <c r="G2123" i="29"/>
  <c r="F2123" i="29"/>
  <c r="E2123" i="29"/>
  <c r="D2123" i="29"/>
  <c r="C2123" i="29"/>
  <c r="B2123" i="29"/>
  <c r="A2123" i="29"/>
  <c r="J2122" i="29"/>
  <c r="I2122" i="29"/>
  <c r="H2122" i="29"/>
  <c r="G2122" i="29"/>
  <c r="F2122" i="29"/>
  <c r="E2122" i="29"/>
  <c r="D2122" i="29"/>
  <c r="C2122" i="29"/>
  <c r="B2122" i="29"/>
  <c r="A2122" i="29"/>
  <c r="J2121" i="29"/>
  <c r="I2121" i="29"/>
  <c r="H2121" i="29"/>
  <c r="G2121" i="29"/>
  <c r="F2121" i="29"/>
  <c r="E2121" i="29"/>
  <c r="D2121" i="29"/>
  <c r="C2121" i="29"/>
  <c r="B2121" i="29"/>
  <c r="A2121" i="29"/>
  <c r="J2120" i="29"/>
  <c r="I2120" i="29"/>
  <c r="H2120" i="29"/>
  <c r="G2120" i="29"/>
  <c r="F2120" i="29"/>
  <c r="E2120" i="29"/>
  <c r="D2120" i="29"/>
  <c r="C2120" i="29"/>
  <c r="B2120" i="29"/>
  <c r="A2120" i="29"/>
  <c r="J2119" i="29"/>
  <c r="I2119" i="29"/>
  <c r="H2119" i="29"/>
  <c r="G2119" i="29"/>
  <c r="F2119" i="29"/>
  <c r="E2119" i="29"/>
  <c r="D2119" i="29"/>
  <c r="C2119" i="29"/>
  <c r="B2119" i="29"/>
  <c r="A2119" i="29"/>
  <c r="J2118" i="29"/>
  <c r="I2118" i="29"/>
  <c r="H2118" i="29"/>
  <c r="G2118" i="29"/>
  <c r="F2118" i="29"/>
  <c r="E2118" i="29"/>
  <c r="D2118" i="29"/>
  <c r="C2118" i="29"/>
  <c r="B2118" i="29"/>
  <c r="A2118" i="29"/>
  <c r="J2117" i="29"/>
  <c r="I2117" i="29"/>
  <c r="H2117" i="29"/>
  <c r="G2117" i="29"/>
  <c r="F2117" i="29"/>
  <c r="E2117" i="29"/>
  <c r="D2117" i="29"/>
  <c r="C2117" i="29"/>
  <c r="B2117" i="29"/>
  <c r="A2117" i="29"/>
  <c r="J2116" i="29"/>
  <c r="I2116" i="29"/>
  <c r="H2116" i="29"/>
  <c r="G2116" i="29"/>
  <c r="F2116" i="29"/>
  <c r="E2116" i="29"/>
  <c r="D2116" i="29"/>
  <c r="C2116" i="29"/>
  <c r="B2116" i="29"/>
  <c r="A2116" i="29"/>
  <c r="J2115" i="29"/>
  <c r="I2115" i="29"/>
  <c r="H2115" i="29"/>
  <c r="G2115" i="29"/>
  <c r="F2115" i="29"/>
  <c r="E2115" i="29"/>
  <c r="D2115" i="29"/>
  <c r="C2115" i="29"/>
  <c r="B2115" i="29"/>
  <c r="A2115" i="29"/>
  <c r="J2114" i="29"/>
  <c r="I2114" i="29"/>
  <c r="H2114" i="29"/>
  <c r="G2114" i="29"/>
  <c r="F2114" i="29"/>
  <c r="E2114" i="29"/>
  <c r="D2114" i="29"/>
  <c r="C2114" i="29"/>
  <c r="B2114" i="29"/>
  <c r="A2114" i="29"/>
  <c r="J2113" i="29"/>
  <c r="I2113" i="29"/>
  <c r="H2113" i="29"/>
  <c r="G2113" i="29"/>
  <c r="F2113" i="29"/>
  <c r="E2113" i="29"/>
  <c r="D2113" i="29"/>
  <c r="C2113" i="29"/>
  <c r="B2113" i="29"/>
  <c r="A2113" i="29"/>
  <c r="J2112" i="29"/>
  <c r="I2112" i="29"/>
  <c r="H2112" i="29"/>
  <c r="G2112" i="29"/>
  <c r="F2112" i="29"/>
  <c r="E2112" i="29"/>
  <c r="D2112" i="29"/>
  <c r="C2112" i="29"/>
  <c r="B2112" i="29"/>
  <c r="A2112" i="29"/>
  <c r="J2111" i="29"/>
  <c r="I2111" i="29"/>
  <c r="H2111" i="29"/>
  <c r="G2111" i="29"/>
  <c r="F2111" i="29"/>
  <c r="E2111" i="29"/>
  <c r="D2111" i="29"/>
  <c r="C2111" i="29"/>
  <c r="B2111" i="29"/>
  <c r="A2111" i="29"/>
  <c r="J2110" i="29"/>
  <c r="I2110" i="29"/>
  <c r="H2110" i="29"/>
  <c r="G2110" i="29"/>
  <c r="F2110" i="29"/>
  <c r="E2110" i="29"/>
  <c r="D2110" i="29"/>
  <c r="C2110" i="29"/>
  <c r="B2110" i="29"/>
  <c r="A2110" i="29"/>
  <c r="J2109" i="29"/>
  <c r="I2109" i="29"/>
  <c r="H2109" i="29"/>
  <c r="G2109" i="29"/>
  <c r="F2109" i="29"/>
  <c r="E2109" i="29"/>
  <c r="D2109" i="29"/>
  <c r="C2109" i="29"/>
  <c r="B2109" i="29"/>
  <c r="A2109" i="29"/>
  <c r="J2108" i="29"/>
  <c r="I2108" i="29"/>
  <c r="H2108" i="29"/>
  <c r="G2108" i="29"/>
  <c r="F2108" i="29"/>
  <c r="E2108" i="29"/>
  <c r="D2108" i="29"/>
  <c r="C2108" i="29"/>
  <c r="B2108" i="29"/>
  <c r="A2108" i="29"/>
  <c r="J2107" i="29"/>
  <c r="I2107" i="29"/>
  <c r="H2107" i="29"/>
  <c r="G2107" i="29"/>
  <c r="F2107" i="29"/>
  <c r="E2107" i="29"/>
  <c r="D2107" i="29"/>
  <c r="C2107" i="29"/>
  <c r="B2107" i="29"/>
  <c r="A2107" i="29"/>
  <c r="J2106" i="29"/>
  <c r="I2106" i="29"/>
  <c r="H2106" i="29"/>
  <c r="G2106" i="29"/>
  <c r="F2106" i="29"/>
  <c r="E2106" i="29"/>
  <c r="D2106" i="29"/>
  <c r="C2106" i="29"/>
  <c r="B2106" i="29"/>
  <c r="A2106" i="29"/>
  <c r="J2105" i="29"/>
  <c r="I2105" i="29"/>
  <c r="H2105" i="29"/>
  <c r="G2105" i="29"/>
  <c r="F2105" i="29"/>
  <c r="E2105" i="29"/>
  <c r="D2105" i="29"/>
  <c r="C2105" i="29"/>
  <c r="B2105" i="29"/>
  <c r="A2105" i="29"/>
  <c r="J2104" i="29"/>
  <c r="I2104" i="29"/>
  <c r="H2104" i="29"/>
  <c r="G2104" i="29"/>
  <c r="F2104" i="29"/>
  <c r="E2104" i="29"/>
  <c r="D2104" i="29"/>
  <c r="C2104" i="29"/>
  <c r="B2104" i="29"/>
  <c r="A2104" i="29"/>
  <c r="J2103" i="29"/>
  <c r="I2103" i="29"/>
  <c r="H2103" i="29"/>
  <c r="G2103" i="29"/>
  <c r="F2103" i="29"/>
  <c r="E2103" i="29"/>
  <c r="D2103" i="29"/>
  <c r="C2103" i="29"/>
  <c r="B2103" i="29"/>
  <c r="A2103" i="29"/>
  <c r="J2102" i="29"/>
  <c r="I2102" i="29"/>
  <c r="H2102" i="29"/>
  <c r="G2102" i="29"/>
  <c r="F2102" i="29"/>
  <c r="E2102" i="29"/>
  <c r="D2102" i="29"/>
  <c r="C2102" i="29"/>
  <c r="B2102" i="29"/>
  <c r="A2102" i="29"/>
  <c r="J2101" i="29"/>
  <c r="I2101" i="29"/>
  <c r="H2101" i="29"/>
  <c r="G2101" i="29"/>
  <c r="F2101" i="29"/>
  <c r="E2101" i="29"/>
  <c r="D2101" i="29"/>
  <c r="C2101" i="29"/>
  <c r="B2101" i="29"/>
  <c r="A2101" i="29"/>
  <c r="J2100" i="29"/>
  <c r="I2100" i="29"/>
  <c r="H2100" i="29"/>
  <c r="G2100" i="29"/>
  <c r="F2100" i="29"/>
  <c r="E2100" i="29"/>
  <c r="D2100" i="29"/>
  <c r="C2100" i="29"/>
  <c r="B2100" i="29"/>
  <c r="A2100" i="29"/>
  <c r="J2099" i="29"/>
  <c r="I2099" i="29"/>
  <c r="H2099" i="29"/>
  <c r="G2099" i="29"/>
  <c r="F2099" i="29"/>
  <c r="E2099" i="29"/>
  <c r="D2099" i="29"/>
  <c r="C2099" i="29"/>
  <c r="B2099" i="29"/>
  <c r="A2099" i="29"/>
  <c r="J2098" i="29"/>
  <c r="I2098" i="29"/>
  <c r="H2098" i="29"/>
  <c r="G2098" i="29"/>
  <c r="F2098" i="29"/>
  <c r="E2098" i="29"/>
  <c r="D2098" i="29"/>
  <c r="C2098" i="29"/>
  <c r="B2098" i="29"/>
  <c r="A2098" i="29"/>
  <c r="J2097" i="29"/>
  <c r="I2097" i="29"/>
  <c r="H2097" i="29"/>
  <c r="G2097" i="29"/>
  <c r="F2097" i="29"/>
  <c r="E2097" i="29"/>
  <c r="D2097" i="29"/>
  <c r="C2097" i="29"/>
  <c r="B2097" i="29"/>
  <c r="A2097" i="29"/>
  <c r="J2096" i="29"/>
  <c r="I2096" i="29"/>
  <c r="H2096" i="29"/>
  <c r="G2096" i="29"/>
  <c r="F2096" i="29"/>
  <c r="E2096" i="29"/>
  <c r="D2096" i="29"/>
  <c r="C2096" i="29"/>
  <c r="B2096" i="29"/>
  <c r="A2096" i="29"/>
  <c r="J2095" i="29"/>
  <c r="I2095" i="29"/>
  <c r="H2095" i="29"/>
  <c r="G2095" i="29"/>
  <c r="F2095" i="29"/>
  <c r="E2095" i="29"/>
  <c r="D2095" i="29"/>
  <c r="C2095" i="29"/>
  <c r="B2095" i="29"/>
  <c r="A2095" i="29"/>
  <c r="J2094" i="29"/>
  <c r="I2094" i="29"/>
  <c r="H2094" i="29"/>
  <c r="G2094" i="29"/>
  <c r="F2094" i="29"/>
  <c r="E2094" i="29"/>
  <c r="D2094" i="29"/>
  <c r="C2094" i="29"/>
  <c r="B2094" i="29"/>
  <c r="A2094" i="29"/>
  <c r="J2093" i="29"/>
  <c r="I2093" i="29"/>
  <c r="H2093" i="29"/>
  <c r="G2093" i="29"/>
  <c r="F2093" i="29"/>
  <c r="E2093" i="29"/>
  <c r="D2093" i="29"/>
  <c r="C2093" i="29"/>
  <c r="B2093" i="29"/>
  <c r="A2093" i="29"/>
  <c r="J2092" i="29"/>
  <c r="I2092" i="29"/>
  <c r="H2092" i="29"/>
  <c r="G2092" i="29"/>
  <c r="F2092" i="29"/>
  <c r="E2092" i="29"/>
  <c r="D2092" i="29"/>
  <c r="C2092" i="29"/>
  <c r="B2092" i="29"/>
  <c r="A2092" i="29"/>
  <c r="J2091" i="29"/>
  <c r="I2091" i="29"/>
  <c r="H2091" i="29"/>
  <c r="G2091" i="29"/>
  <c r="F2091" i="29"/>
  <c r="E2091" i="29"/>
  <c r="D2091" i="29"/>
  <c r="C2091" i="29"/>
  <c r="B2091" i="29"/>
  <c r="A2091" i="29"/>
  <c r="J2090" i="29"/>
  <c r="I2090" i="29"/>
  <c r="H2090" i="29"/>
  <c r="G2090" i="29"/>
  <c r="F2090" i="29"/>
  <c r="E2090" i="29"/>
  <c r="D2090" i="29"/>
  <c r="C2090" i="29"/>
  <c r="B2090" i="29"/>
  <c r="A2090" i="29"/>
  <c r="J2089" i="29"/>
  <c r="I2089" i="29"/>
  <c r="H2089" i="29"/>
  <c r="G2089" i="29"/>
  <c r="F2089" i="29"/>
  <c r="E2089" i="29"/>
  <c r="D2089" i="29"/>
  <c r="C2089" i="29"/>
  <c r="B2089" i="29"/>
  <c r="A2089" i="29"/>
  <c r="J2088" i="29"/>
  <c r="I2088" i="29"/>
  <c r="H2088" i="29"/>
  <c r="G2088" i="29"/>
  <c r="F2088" i="29"/>
  <c r="E2088" i="29"/>
  <c r="D2088" i="29"/>
  <c r="C2088" i="29"/>
  <c r="B2088" i="29"/>
  <c r="A2088" i="29"/>
  <c r="J2087" i="29"/>
  <c r="I2087" i="29"/>
  <c r="H2087" i="29"/>
  <c r="G2087" i="29"/>
  <c r="F2087" i="29"/>
  <c r="E2087" i="29"/>
  <c r="D2087" i="29"/>
  <c r="C2087" i="29"/>
  <c r="B2087" i="29"/>
  <c r="A2087" i="29"/>
  <c r="J2086" i="29"/>
  <c r="I2086" i="29"/>
  <c r="H2086" i="29"/>
  <c r="G2086" i="29"/>
  <c r="F2086" i="29"/>
  <c r="E2086" i="29"/>
  <c r="D2086" i="29"/>
  <c r="C2086" i="29"/>
  <c r="B2086" i="29"/>
  <c r="A2086" i="29"/>
  <c r="J2085" i="29"/>
  <c r="I2085" i="29"/>
  <c r="H2085" i="29"/>
  <c r="G2085" i="29"/>
  <c r="F2085" i="29"/>
  <c r="E2085" i="29"/>
  <c r="D2085" i="29"/>
  <c r="C2085" i="29"/>
  <c r="B2085" i="29"/>
  <c r="A2085" i="29"/>
  <c r="J2084" i="29"/>
  <c r="I2084" i="29"/>
  <c r="H2084" i="29"/>
  <c r="G2084" i="29"/>
  <c r="F2084" i="29"/>
  <c r="E2084" i="29"/>
  <c r="D2084" i="29"/>
  <c r="C2084" i="29"/>
  <c r="B2084" i="29"/>
  <c r="A2084" i="29"/>
  <c r="J2083" i="29"/>
  <c r="I2083" i="29"/>
  <c r="H2083" i="29"/>
  <c r="G2083" i="29"/>
  <c r="F2083" i="29"/>
  <c r="E2083" i="29"/>
  <c r="D2083" i="29"/>
  <c r="C2083" i="29"/>
  <c r="B2083" i="29"/>
  <c r="A2083" i="29"/>
  <c r="J2082" i="29"/>
  <c r="I2082" i="29"/>
  <c r="H2082" i="29"/>
  <c r="G2082" i="29"/>
  <c r="F2082" i="29"/>
  <c r="E2082" i="29"/>
  <c r="D2082" i="29"/>
  <c r="C2082" i="29"/>
  <c r="B2082" i="29"/>
  <c r="A2082" i="29"/>
  <c r="J2081" i="29"/>
  <c r="I2081" i="29"/>
  <c r="H2081" i="29"/>
  <c r="G2081" i="29"/>
  <c r="F2081" i="29"/>
  <c r="E2081" i="29"/>
  <c r="D2081" i="29"/>
  <c r="C2081" i="29"/>
  <c r="B2081" i="29"/>
  <c r="A2081" i="29"/>
  <c r="J2080" i="29"/>
  <c r="I2080" i="29"/>
  <c r="H2080" i="29"/>
  <c r="G2080" i="29"/>
  <c r="F2080" i="29"/>
  <c r="E2080" i="29"/>
  <c r="D2080" i="29"/>
  <c r="C2080" i="29"/>
  <c r="B2080" i="29"/>
  <c r="A2080" i="29"/>
  <c r="J2079" i="29"/>
  <c r="I2079" i="29"/>
  <c r="H2079" i="29"/>
  <c r="G2079" i="29"/>
  <c r="F2079" i="29"/>
  <c r="E2079" i="29"/>
  <c r="D2079" i="29"/>
  <c r="C2079" i="29"/>
  <c r="B2079" i="29"/>
  <c r="A2079" i="29"/>
  <c r="J2078" i="29"/>
  <c r="I2078" i="29"/>
  <c r="H2078" i="29"/>
  <c r="G2078" i="29"/>
  <c r="F2078" i="29"/>
  <c r="E2078" i="29"/>
  <c r="D2078" i="29"/>
  <c r="C2078" i="29"/>
  <c r="B2078" i="29"/>
  <c r="A2078" i="29"/>
  <c r="J2077" i="29"/>
  <c r="I2077" i="29"/>
  <c r="H2077" i="29"/>
  <c r="G2077" i="29"/>
  <c r="F2077" i="29"/>
  <c r="E2077" i="29"/>
  <c r="D2077" i="29"/>
  <c r="C2077" i="29"/>
  <c r="B2077" i="29"/>
  <c r="A2077" i="29"/>
  <c r="J2076" i="29"/>
  <c r="I2076" i="29"/>
  <c r="H2076" i="29"/>
  <c r="G2076" i="29"/>
  <c r="F2076" i="29"/>
  <c r="E2076" i="29"/>
  <c r="D2076" i="29"/>
  <c r="C2076" i="29"/>
  <c r="B2076" i="29"/>
  <c r="A2076" i="29"/>
  <c r="J2075" i="29"/>
  <c r="I2075" i="29"/>
  <c r="H2075" i="29"/>
  <c r="G2075" i="29"/>
  <c r="F2075" i="29"/>
  <c r="E2075" i="29"/>
  <c r="D2075" i="29"/>
  <c r="C2075" i="29"/>
  <c r="B2075" i="29"/>
  <c r="A2075" i="29"/>
  <c r="J2074" i="29"/>
  <c r="I2074" i="29"/>
  <c r="H2074" i="29"/>
  <c r="G2074" i="29"/>
  <c r="F2074" i="29"/>
  <c r="E2074" i="29"/>
  <c r="D2074" i="29"/>
  <c r="C2074" i="29"/>
  <c r="B2074" i="29"/>
  <c r="A2074" i="29"/>
  <c r="J2073" i="29"/>
  <c r="I2073" i="29"/>
  <c r="H2073" i="29"/>
  <c r="G2073" i="29"/>
  <c r="F2073" i="29"/>
  <c r="E2073" i="29"/>
  <c r="D2073" i="29"/>
  <c r="C2073" i="29"/>
  <c r="B2073" i="29"/>
  <c r="A2073" i="29"/>
  <c r="J2072" i="29"/>
  <c r="I2072" i="29"/>
  <c r="H2072" i="29"/>
  <c r="G2072" i="29"/>
  <c r="F2072" i="29"/>
  <c r="E2072" i="29"/>
  <c r="D2072" i="29"/>
  <c r="C2072" i="29"/>
  <c r="B2072" i="29"/>
  <c r="A2072" i="29"/>
  <c r="J2071" i="29"/>
  <c r="I2071" i="29"/>
  <c r="H2071" i="29"/>
  <c r="G2071" i="29"/>
  <c r="F2071" i="29"/>
  <c r="E2071" i="29"/>
  <c r="D2071" i="29"/>
  <c r="C2071" i="29"/>
  <c r="B2071" i="29"/>
  <c r="A2071" i="29"/>
  <c r="J2070" i="29"/>
  <c r="I2070" i="29"/>
  <c r="H2070" i="29"/>
  <c r="G2070" i="29"/>
  <c r="F2070" i="29"/>
  <c r="E2070" i="29"/>
  <c r="D2070" i="29"/>
  <c r="C2070" i="29"/>
  <c r="B2070" i="29"/>
  <c r="A2070" i="29"/>
  <c r="J2069" i="29"/>
  <c r="I2069" i="29"/>
  <c r="H2069" i="29"/>
  <c r="G2069" i="29"/>
  <c r="F2069" i="29"/>
  <c r="E2069" i="29"/>
  <c r="D2069" i="29"/>
  <c r="C2069" i="29"/>
  <c r="B2069" i="29"/>
  <c r="A2069" i="29"/>
  <c r="J2068" i="29"/>
  <c r="I2068" i="29"/>
  <c r="H2068" i="29"/>
  <c r="G2068" i="29"/>
  <c r="F2068" i="29"/>
  <c r="E2068" i="29"/>
  <c r="D2068" i="29"/>
  <c r="C2068" i="29"/>
  <c r="B2068" i="29"/>
  <c r="A2068" i="29"/>
  <c r="J2067" i="29"/>
  <c r="I2067" i="29"/>
  <c r="H2067" i="29"/>
  <c r="G2067" i="29"/>
  <c r="F2067" i="29"/>
  <c r="E2067" i="29"/>
  <c r="D2067" i="29"/>
  <c r="C2067" i="29"/>
  <c r="B2067" i="29"/>
  <c r="A2067" i="29"/>
  <c r="J2066" i="29"/>
  <c r="I2066" i="29"/>
  <c r="H2066" i="29"/>
  <c r="G2066" i="29"/>
  <c r="F2066" i="29"/>
  <c r="E2066" i="29"/>
  <c r="D2066" i="29"/>
  <c r="C2066" i="29"/>
  <c r="B2066" i="29"/>
  <c r="A2066" i="29"/>
  <c r="J2065" i="29"/>
  <c r="I2065" i="29"/>
  <c r="H2065" i="29"/>
  <c r="G2065" i="29"/>
  <c r="F2065" i="29"/>
  <c r="E2065" i="29"/>
  <c r="D2065" i="29"/>
  <c r="C2065" i="29"/>
  <c r="B2065" i="29"/>
  <c r="A2065" i="29"/>
  <c r="J2064" i="29"/>
  <c r="I2064" i="29"/>
  <c r="H2064" i="29"/>
  <c r="G2064" i="29"/>
  <c r="F2064" i="29"/>
  <c r="E2064" i="29"/>
  <c r="D2064" i="29"/>
  <c r="C2064" i="29"/>
  <c r="B2064" i="29"/>
  <c r="A2064" i="29"/>
  <c r="J2063" i="29"/>
  <c r="I2063" i="29"/>
  <c r="H2063" i="29"/>
  <c r="G2063" i="29"/>
  <c r="F2063" i="29"/>
  <c r="E2063" i="29"/>
  <c r="D2063" i="29"/>
  <c r="C2063" i="29"/>
  <c r="B2063" i="29"/>
  <c r="A2063" i="29"/>
  <c r="J2062" i="29"/>
  <c r="I2062" i="29"/>
  <c r="H2062" i="29"/>
  <c r="G2062" i="29"/>
  <c r="F2062" i="29"/>
  <c r="E2062" i="29"/>
  <c r="D2062" i="29"/>
  <c r="C2062" i="29"/>
  <c r="B2062" i="29"/>
  <c r="A2062" i="29"/>
  <c r="J2061" i="29"/>
  <c r="I2061" i="29"/>
  <c r="H2061" i="29"/>
  <c r="G2061" i="29"/>
  <c r="F2061" i="29"/>
  <c r="E2061" i="29"/>
  <c r="D2061" i="29"/>
  <c r="C2061" i="29"/>
  <c r="B2061" i="29"/>
  <c r="A2061" i="29"/>
  <c r="J2060" i="29"/>
  <c r="I2060" i="29"/>
  <c r="H2060" i="29"/>
  <c r="G2060" i="29"/>
  <c r="F2060" i="29"/>
  <c r="E2060" i="29"/>
  <c r="D2060" i="29"/>
  <c r="C2060" i="29"/>
  <c r="B2060" i="29"/>
  <c r="A2060" i="29"/>
  <c r="J2059" i="29"/>
  <c r="I2059" i="29"/>
  <c r="H2059" i="29"/>
  <c r="G2059" i="29"/>
  <c r="F2059" i="29"/>
  <c r="E2059" i="29"/>
  <c r="D2059" i="29"/>
  <c r="C2059" i="29"/>
  <c r="B2059" i="29"/>
  <c r="A2059" i="29"/>
  <c r="J2058" i="29"/>
  <c r="I2058" i="29"/>
  <c r="H2058" i="29"/>
  <c r="G2058" i="29"/>
  <c r="F2058" i="29"/>
  <c r="E2058" i="29"/>
  <c r="D2058" i="29"/>
  <c r="C2058" i="29"/>
  <c r="B2058" i="29"/>
  <c r="A2058" i="29"/>
  <c r="J2057" i="29"/>
  <c r="I2057" i="29"/>
  <c r="H2057" i="29"/>
  <c r="G2057" i="29"/>
  <c r="F2057" i="29"/>
  <c r="E2057" i="29"/>
  <c r="D2057" i="29"/>
  <c r="C2057" i="29"/>
  <c r="B2057" i="29"/>
  <c r="A2057" i="29"/>
  <c r="J2056" i="29"/>
  <c r="I2056" i="29"/>
  <c r="H2056" i="29"/>
  <c r="G2056" i="29"/>
  <c r="F2056" i="29"/>
  <c r="E2056" i="29"/>
  <c r="D2056" i="29"/>
  <c r="C2056" i="29"/>
  <c r="B2056" i="29"/>
  <c r="A2056" i="29"/>
  <c r="J2055" i="29"/>
  <c r="I2055" i="29"/>
  <c r="H2055" i="29"/>
  <c r="G2055" i="29"/>
  <c r="F2055" i="29"/>
  <c r="E2055" i="29"/>
  <c r="D2055" i="29"/>
  <c r="C2055" i="29"/>
  <c r="B2055" i="29"/>
  <c r="A2055" i="29"/>
  <c r="J2054" i="29"/>
  <c r="I2054" i="29"/>
  <c r="H2054" i="29"/>
  <c r="G2054" i="29"/>
  <c r="F2054" i="29"/>
  <c r="E2054" i="29"/>
  <c r="D2054" i="29"/>
  <c r="C2054" i="29"/>
  <c r="B2054" i="29"/>
  <c r="A2054" i="29"/>
  <c r="J2053" i="29"/>
  <c r="I2053" i="29"/>
  <c r="H2053" i="29"/>
  <c r="G2053" i="29"/>
  <c r="F2053" i="29"/>
  <c r="E2053" i="29"/>
  <c r="D2053" i="29"/>
  <c r="C2053" i="29"/>
  <c r="B2053" i="29"/>
  <c r="A2053" i="29"/>
  <c r="J2052" i="29"/>
  <c r="I2052" i="29"/>
  <c r="H2052" i="29"/>
  <c r="G2052" i="29"/>
  <c r="F2052" i="29"/>
  <c r="E2052" i="29"/>
  <c r="D2052" i="29"/>
  <c r="C2052" i="29"/>
  <c r="B2052" i="29"/>
  <c r="A2052" i="29"/>
  <c r="J2051" i="29"/>
  <c r="I2051" i="29"/>
  <c r="H2051" i="29"/>
  <c r="G2051" i="29"/>
  <c r="F2051" i="29"/>
  <c r="E2051" i="29"/>
  <c r="D2051" i="29"/>
  <c r="C2051" i="29"/>
  <c r="B2051" i="29"/>
  <c r="A2051" i="29"/>
  <c r="J2050" i="29"/>
  <c r="I2050" i="29"/>
  <c r="H2050" i="29"/>
  <c r="G2050" i="29"/>
  <c r="F2050" i="29"/>
  <c r="E2050" i="29"/>
  <c r="D2050" i="29"/>
  <c r="C2050" i="29"/>
  <c r="B2050" i="29"/>
  <c r="A2050" i="29"/>
  <c r="J2049" i="29"/>
  <c r="I2049" i="29"/>
  <c r="H2049" i="29"/>
  <c r="G2049" i="29"/>
  <c r="F2049" i="29"/>
  <c r="E2049" i="29"/>
  <c r="D2049" i="29"/>
  <c r="C2049" i="29"/>
  <c r="B2049" i="29"/>
  <c r="A2049" i="29"/>
  <c r="J2048" i="29"/>
  <c r="I2048" i="29"/>
  <c r="H2048" i="29"/>
  <c r="G2048" i="29"/>
  <c r="F2048" i="29"/>
  <c r="E2048" i="29"/>
  <c r="D2048" i="29"/>
  <c r="C2048" i="29"/>
  <c r="B2048" i="29"/>
  <c r="A2048" i="29"/>
  <c r="J2047" i="29"/>
  <c r="I2047" i="29"/>
  <c r="H2047" i="29"/>
  <c r="G2047" i="29"/>
  <c r="F2047" i="29"/>
  <c r="E2047" i="29"/>
  <c r="D2047" i="29"/>
  <c r="C2047" i="29"/>
  <c r="B2047" i="29"/>
  <c r="A2047" i="29"/>
  <c r="J2046" i="29"/>
  <c r="I2046" i="29"/>
  <c r="H2046" i="29"/>
  <c r="G2046" i="29"/>
  <c r="F2046" i="29"/>
  <c r="E2046" i="29"/>
  <c r="D2046" i="29"/>
  <c r="C2046" i="29"/>
  <c r="B2046" i="29"/>
  <c r="A2046" i="29"/>
  <c r="J2045" i="29"/>
  <c r="I2045" i="29"/>
  <c r="H2045" i="29"/>
  <c r="G2045" i="29"/>
  <c r="F2045" i="29"/>
  <c r="E2045" i="29"/>
  <c r="D2045" i="29"/>
  <c r="C2045" i="29"/>
  <c r="B2045" i="29"/>
  <c r="A2045" i="29"/>
  <c r="J2044" i="29"/>
  <c r="I2044" i="29"/>
  <c r="H2044" i="29"/>
  <c r="G2044" i="29"/>
  <c r="F2044" i="29"/>
  <c r="E2044" i="29"/>
  <c r="D2044" i="29"/>
  <c r="C2044" i="29"/>
  <c r="B2044" i="29"/>
  <c r="A2044" i="29"/>
  <c r="J2043" i="29"/>
  <c r="I2043" i="29"/>
  <c r="H2043" i="29"/>
  <c r="G2043" i="29"/>
  <c r="F2043" i="29"/>
  <c r="E2043" i="29"/>
  <c r="D2043" i="29"/>
  <c r="C2043" i="29"/>
  <c r="B2043" i="29"/>
  <c r="A2043" i="29"/>
  <c r="J2042" i="29"/>
  <c r="I2042" i="29"/>
  <c r="H2042" i="29"/>
  <c r="G2042" i="29"/>
  <c r="F2042" i="29"/>
  <c r="E2042" i="29"/>
  <c r="D2042" i="29"/>
  <c r="C2042" i="29"/>
  <c r="B2042" i="29"/>
  <c r="A2042" i="29"/>
  <c r="J2041" i="29"/>
  <c r="I2041" i="29"/>
  <c r="H2041" i="29"/>
  <c r="G2041" i="29"/>
  <c r="F2041" i="29"/>
  <c r="E2041" i="29"/>
  <c r="D2041" i="29"/>
  <c r="C2041" i="29"/>
  <c r="B2041" i="29"/>
  <c r="A2041" i="29"/>
  <c r="J2040" i="29"/>
  <c r="I2040" i="29"/>
  <c r="H2040" i="29"/>
  <c r="G2040" i="29"/>
  <c r="F2040" i="29"/>
  <c r="E2040" i="29"/>
  <c r="D2040" i="29"/>
  <c r="C2040" i="29"/>
  <c r="B2040" i="29"/>
  <c r="A2040" i="29"/>
  <c r="J2039" i="29"/>
  <c r="I2039" i="29"/>
  <c r="H2039" i="29"/>
  <c r="G2039" i="29"/>
  <c r="F2039" i="29"/>
  <c r="E2039" i="29"/>
  <c r="D2039" i="29"/>
  <c r="C2039" i="29"/>
  <c r="B2039" i="29"/>
  <c r="A2039" i="29"/>
  <c r="J2038" i="29"/>
  <c r="I2038" i="29"/>
  <c r="H2038" i="29"/>
  <c r="G2038" i="29"/>
  <c r="F2038" i="29"/>
  <c r="E2038" i="29"/>
  <c r="D2038" i="29"/>
  <c r="C2038" i="29"/>
  <c r="B2038" i="29"/>
  <c r="A2038" i="29"/>
  <c r="J2037" i="29"/>
  <c r="I2037" i="29"/>
  <c r="H2037" i="29"/>
  <c r="G2037" i="29"/>
  <c r="F2037" i="29"/>
  <c r="E2037" i="29"/>
  <c r="D2037" i="29"/>
  <c r="C2037" i="29"/>
  <c r="B2037" i="29"/>
  <c r="A2037" i="29"/>
  <c r="J2036" i="29"/>
  <c r="I2036" i="29"/>
  <c r="H2036" i="29"/>
  <c r="G2036" i="29"/>
  <c r="F2036" i="29"/>
  <c r="E2036" i="29"/>
  <c r="D2036" i="29"/>
  <c r="C2036" i="29"/>
  <c r="B2036" i="29"/>
  <c r="A2036" i="29"/>
  <c r="J2035" i="29"/>
  <c r="I2035" i="29"/>
  <c r="H2035" i="29"/>
  <c r="G2035" i="29"/>
  <c r="F2035" i="29"/>
  <c r="E2035" i="29"/>
  <c r="D2035" i="29"/>
  <c r="C2035" i="29"/>
  <c r="B2035" i="29"/>
  <c r="A2035" i="29"/>
  <c r="J2034" i="29"/>
  <c r="I2034" i="29"/>
  <c r="H2034" i="29"/>
  <c r="G2034" i="29"/>
  <c r="F2034" i="29"/>
  <c r="E2034" i="29"/>
  <c r="D2034" i="29"/>
  <c r="C2034" i="29"/>
  <c r="B2034" i="29"/>
  <c r="A2034" i="29"/>
  <c r="J2033" i="29"/>
  <c r="I2033" i="29"/>
  <c r="H2033" i="29"/>
  <c r="G2033" i="29"/>
  <c r="F2033" i="29"/>
  <c r="E2033" i="29"/>
  <c r="D2033" i="29"/>
  <c r="C2033" i="29"/>
  <c r="B2033" i="29"/>
  <c r="A2033" i="29"/>
  <c r="J2032" i="29"/>
  <c r="I2032" i="29"/>
  <c r="H2032" i="29"/>
  <c r="G2032" i="29"/>
  <c r="F2032" i="29"/>
  <c r="E2032" i="29"/>
  <c r="D2032" i="29"/>
  <c r="C2032" i="29"/>
  <c r="B2032" i="29"/>
  <c r="A2032" i="29"/>
  <c r="J2031" i="29"/>
  <c r="I2031" i="29"/>
  <c r="H2031" i="29"/>
  <c r="G2031" i="29"/>
  <c r="F2031" i="29"/>
  <c r="E2031" i="29"/>
  <c r="D2031" i="29"/>
  <c r="C2031" i="29"/>
  <c r="B2031" i="29"/>
  <c r="A2031" i="29"/>
  <c r="J2030" i="29"/>
  <c r="I2030" i="29"/>
  <c r="H2030" i="29"/>
  <c r="G2030" i="29"/>
  <c r="F2030" i="29"/>
  <c r="E2030" i="29"/>
  <c r="D2030" i="29"/>
  <c r="C2030" i="29"/>
  <c r="B2030" i="29"/>
  <c r="A2030" i="29"/>
  <c r="J2029" i="29"/>
  <c r="I2029" i="29"/>
  <c r="H2029" i="29"/>
  <c r="G2029" i="29"/>
  <c r="F2029" i="29"/>
  <c r="E2029" i="29"/>
  <c r="D2029" i="29"/>
  <c r="C2029" i="29"/>
  <c r="B2029" i="29"/>
  <c r="A2029" i="29"/>
  <c r="J2028" i="29"/>
  <c r="I2028" i="29"/>
  <c r="H2028" i="29"/>
  <c r="G2028" i="29"/>
  <c r="F2028" i="29"/>
  <c r="E2028" i="29"/>
  <c r="D2028" i="29"/>
  <c r="C2028" i="29"/>
  <c r="B2028" i="29"/>
  <c r="A2028" i="29"/>
  <c r="J2027" i="29"/>
  <c r="I2027" i="29"/>
  <c r="H2027" i="29"/>
  <c r="G2027" i="29"/>
  <c r="F2027" i="29"/>
  <c r="E2027" i="29"/>
  <c r="D2027" i="29"/>
  <c r="C2027" i="29"/>
  <c r="B2027" i="29"/>
  <c r="A2027" i="29"/>
  <c r="J2026" i="29"/>
  <c r="I2026" i="29"/>
  <c r="H2026" i="29"/>
  <c r="G2026" i="29"/>
  <c r="F2026" i="29"/>
  <c r="E2026" i="29"/>
  <c r="D2026" i="29"/>
  <c r="C2026" i="29"/>
  <c r="B2026" i="29"/>
  <c r="A2026" i="29"/>
  <c r="J2025" i="29"/>
  <c r="I2025" i="29"/>
  <c r="H2025" i="29"/>
  <c r="G2025" i="29"/>
  <c r="F2025" i="29"/>
  <c r="E2025" i="29"/>
  <c r="D2025" i="29"/>
  <c r="C2025" i="29"/>
  <c r="B2025" i="29"/>
  <c r="A2025" i="29"/>
  <c r="J2024" i="29"/>
  <c r="I2024" i="29"/>
  <c r="H2024" i="29"/>
  <c r="G2024" i="29"/>
  <c r="F2024" i="29"/>
  <c r="E2024" i="29"/>
  <c r="D2024" i="29"/>
  <c r="C2024" i="29"/>
  <c r="B2024" i="29"/>
  <c r="A2024" i="29"/>
  <c r="J2023" i="29"/>
  <c r="I2023" i="29"/>
  <c r="H2023" i="29"/>
  <c r="G2023" i="29"/>
  <c r="F2023" i="29"/>
  <c r="E2023" i="29"/>
  <c r="D2023" i="29"/>
  <c r="C2023" i="29"/>
  <c r="B2023" i="29"/>
  <c r="A2023" i="29"/>
  <c r="J2022" i="29"/>
  <c r="I2022" i="29"/>
  <c r="H2022" i="29"/>
  <c r="G2022" i="29"/>
  <c r="F2022" i="29"/>
  <c r="E2022" i="29"/>
  <c r="D2022" i="29"/>
  <c r="C2022" i="29"/>
  <c r="B2022" i="29"/>
  <c r="A2022" i="29"/>
  <c r="J2021" i="29"/>
  <c r="I2021" i="29"/>
  <c r="H2021" i="29"/>
  <c r="G2021" i="29"/>
  <c r="F2021" i="29"/>
  <c r="E2021" i="29"/>
  <c r="D2021" i="29"/>
  <c r="C2021" i="29"/>
  <c r="B2021" i="29"/>
  <c r="A2021" i="29"/>
  <c r="J2020" i="29"/>
  <c r="I2020" i="29"/>
  <c r="H2020" i="29"/>
  <c r="G2020" i="29"/>
  <c r="F2020" i="29"/>
  <c r="E2020" i="29"/>
  <c r="D2020" i="29"/>
  <c r="C2020" i="29"/>
  <c r="B2020" i="29"/>
  <c r="A2020" i="29"/>
  <c r="J2019" i="29"/>
  <c r="I2019" i="29"/>
  <c r="H2019" i="29"/>
  <c r="G2019" i="29"/>
  <c r="F2019" i="29"/>
  <c r="E2019" i="29"/>
  <c r="D2019" i="29"/>
  <c r="C2019" i="29"/>
  <c r="B2019" i="29"/>
  <c r="A2019" i="29"/>
  <c r="J2018" i="29"/>
  <c r="I2018" i="29"/>
  <c r="H2018" i="29"/>
  <c r="G2018" i="29"/>
  <c r="F2018" i="29"/>
  <c r="E2018" i="29"/>
  <c r="D2018" i="29"/>
  <c r="C2018" i="29"/>
  <c r="B2018" i="29"/>
  <c r="A2018" i="29"/>
  <c r="J2017" i="29"/>
  <c r="I2017" i="29"/>
  <c r="H2017" i="29"/>
  <c r="G2017" i="29"/>
  <c r="F2017" i="29"/>
  <c r="E2017" i="29"/>
  <c r="D2017" i="29"/>
  <c r="C2017" i="29"/>
  <c r="B2017" i="29"/>
  <c r="A2017" i="29"/>
  <c r="J2016" i="29"/>
  <c r="I2016" i="29"/>
  <c r="H2016" i="29"/>
  <c r="G2016" i="29"/>
  <c r="F2016" i="29"/>
  <c r="E2016" i="29"/>
  <c r="D2016" i="29"/>
  <c r="C2016" i="29"/>
  <c r="B2016" i="29"/>
  <c r="A2016" i="29"/>
  <c r="J2015" i="29"/>
  <c r="I2015" i="29"/>
  <c r="H2015" i="29"/>
  <c r="G2015" i="29"/>
  <c r="F2015" i="29"/>
  <c r="E2015" i="29"/>
  <c r="D2015" i="29"/>
  <c r="C2015" i="29"/>
  <c r="B2015" i="29"/>
  <c r="A2015" i="29"/>
  <c r="J2014" i="29"/>
  <c r="I2014" i="29"/>
  <c r="H2014" i="29"/>
  <c r="G2014" i="29"/>
  <c r="F2014" i="29"/>
  <c r="E2014" i="29"/>
  <c r="D2014" i="29"/>
  <c r="C2014" i="29"/>
  <c r="B2014" i="29"/>
  <c r="A2014" i="29"/>
  <c r="J2013" i="29"/>
  <c r="I2013" i="29"/>
  <c r="H2013" i="29"/>
  <c r="G2013" i="29"/>
  <c r="F2013" i="29"/>
  <c r="E2013" i="29"/>
  <c r="D2013" i="29"/>
  <c r="C2013" i="29"/>
  <c r="B2013" i="29"/>
  <c r="A2013" i="29"/>
  <c r="J2012" i="29"/>
  <c r="I2012" i="29"/>
  <c r="H2012" i="29"/>
  <c r="G2012" i="29"/>
  <c r="F2012" i="29"/>
  <c r="E2012" i="29"/>
  <c r="D2012" i="29"/>
  <c r="C2012" i="29"/>
  <c r="B2012" i="29"/>
  <c r="A2012" i="29"/>
  <c r="J2011" i="29"/>
  <c r="I2011" i="29"/>
  <c r="H2011" i="29"/>
  <c r="G2011" i="29"/>
  <c r="F2011" i="29"/>
  <c r="E2011" i="29"/>
  <c r="D2011" i="29"/>
  <c r="C2011" i="29"/>
  <c r="B2011" i="29"/>
  <c r="A2011" i="29"/>
  <c r="J2010" i="29"/>
  <c r="I2010" i="29"/>
  <c r="H2010" i="29"/>
  <c r="G2010" i="29"/>
  <c r="F2010" i="29"/>
  <c r="E2010" i="29"/>
  <c r="D2010" i="29"/>
  <c r="C2010" i="29"/>
  <c r="B2010" i="29"/>
  <c r="A2010" i="29"/>
  <c r="J2009" i="29"/>
  <c r="I2009" i="29"/>
  <c r="H2009" i="29"/>
  <c r="G2009" i="29"/>
  <c r="F2009" i="29"/>
  <c r="E2009" i="29"/>
  <c r="D2009" i="29"/>
  <c r="C2009" i="29"/>
  <c r="B2009" i="29"/>
  <c r="A2009" i="29"/>
  <c r="J2008" i="29"/>
  <c r="I2008" i="29"/>
  <c r="H2008" i="29"/>
  <c r="G2008" i="29"/>
  <c r="F2008" i="29"/>
  <c r="E2008" i="29"/>
  <c r="D2008" i="29"/>
  <c r="C2008" i="29"/>
  <c r="B2008" i="29"/>
  <c r="A2008" i="29"/>
  <c r="J2007" i="29"/>
  <c r="I2007" i="29"/>
  <c r="H2007" i="29"/>
  <c r="G2007" i="29"/>
  <c r="F2007" i="29"/>
  <c r="E2007" i="29"/>
  <c r="D2007" i="29"/>
  <c r="C2007" i="29"/>
  <c r="B2007" i="29"/>
  <c r="A2007" i="29"/>
  <c r="J2006" i="29"/>
  <c r="I2006" i="29"/>
  <c r="H2006" i="29"/>
  <c r="G2006" i="29"/>
  <c r="F2006" i="29"/>
  <c r="E2006" i="29"/>
  <c r="D2006" i="29"/>
  <c r="C2006" i="29"/>
  <c r="B2006" i="29"/>
  <c r="A2006" i="29"/>
  <c r="J2005" i="29"/>
  <c r="I2005" i="29"/>
  <c r="H2005" i="29"/>
  <c r="G2005" i="29"/>
  <c r="F2005" i="29"/>
  <c r="E2005" i="29"/>
  <c r="D2005" i="29"/>
  <c r="C2005" i="29"/>
  <c r="B2005" i="29"/>
  <c r="A2005" i="29"/>
  <c r="J2004" i="29"/>
  <c r="I2004" i="29"/>
  <c r="H2004" i="29"/>
  <c r="G2004" i="29"/>
  <c r="F2004" i="29"/>
  <c r="E2004" i="29"/>
  <c r="D2004" i="29"/>
  <c r="C2004" i="29"/>
  <c r="B2004" i="29"/>
  <c r="A2004" i="29"/>
  <c r="J2003" i="29"/>
  <c r="I2003" i="29"/>
  <c r="H2003" i="29"/>
  <c r="G2003" i="29"/>
  <c r="F2003" i="29"/>
  <c r="E2003" i="29"/>
  <c r="D2003" i="29"/>
  <c r="C2003" i="29"/>
  <c r="B2003" i="29"/>
  <c r="A2003" i="29"/>
  <c r="J2002" i="29"/>
  <c r="I2002" i="29"/>
  <c r="H2002" i="29"/>
  <c r="G2002" i="29"/>
  <c r="F2002" i="29"/>
  <c r="E2002" i="29"/>
  <c r="D2002" i="29"/>
  <c r="C2002" i="29"/>
  <c r="B2002" i="29"/>
  <c r="A2002" i="29"/>
  <c r="J2001" i="29"/>
  <c r="I2001" i="29"/>
  <c r="H2001" i="29"/>
  <c r="G2001" i="29"/>
  <c r="F2001" i="29"/>
  <c r="E2001" i="29"/>
  <c r="D2001" i="29"/>
  <c r="C2001" i="29"/>
  <c r="B2001" i="29"/>
  <c r="A2001" i="29"/>
  <c r="J2000" i="29"/>
  <c r="I2000" i="29"/>
  <c r="H2000" i="29"/>
  <c r="G2000" i="29"/>
  <c r="F2000" i="29"/>
  <c r="E2000" i="29"/>
  <c r="D2000" i="29"/>
  <c r="C2000" i="29"/>
  <c r="B2000" i="29"/>
  <c r="A2000" i="29"/>
  <c r="J1999" i="29"/>
  <c r="I1999" i="29"/>
  <c r="H1999" i="29"/>
  <c r="G1999" i="29"/>
  <c r="F1999" i="29"/>
  <c r="E1999" i="29"/>
  <c r="D1999" i="29"/>
  <c r="C1999" i="29"/>
  <c r="B1999" i="29"/>
  <c r="A1999" i="29"/>
  <c r="J1998" i="29"/>
  <c r="I1998" i="29"/>
  <c r="H1998" i="29"/>
  <c r="G1998" i="29"/>
  <c r="F1998" i="29"/>
  <c r="E1998" i="29"/>
  <c r="D1998" i="29"/>
  <c r="C1998" i="29"/>
  <c r="B1998" i="29"/>
  <c r="A1998" i="29"/>
  <c r="J1997" i="29"/>
  <c r="I1997" i="29"/>
  <c r="H1997" i="29"/>
  <c r="G1997" i="29"/>
  <c r="F1997" i="29"/>
  <c r="E1997" i="29"/>
  <c r="D1997" i="29"/>
  <c r="C1997" i="29"/>
  <c r="B1997" i="29"/>
  <c r="A1997" i="29"/>
  <c r="J1996" i="29"/>
  <c r="I1996" i="29"/>
  <c r="H1996" i="29"/>
  <c r="G1996" i="29"/>
  <c r="F1996" i="29"/>
  <c r="E1996" i="29"/>
  <c r="D1996" i="29"/>
  <c r="C1996" i="29"/>
  <c r="B1996" i="29"/>
  <c r="A1996" i="29"/>
  <c r="J1995" i="29"/>
  <c r="I1995" i="29"/>
  <c r="H1995" i="29"/>
  <c r="G1995" i="29"/>
  <c r="F1995" i="29"/>
  <c r="E1995" i="29"/>
  <c r="D1995" i="29"/>
  <c r="C1995" i="29"/>
  <c r="B1995" i="29"/>
  <c r="A1995" i="29"/>
  <c r="J1994" i="29"/>
  <c r="I1994" i="29"/>
  <c r="H1994" i="29"/>
  <c r="G1994" i="29"/>
  <c r="F1994" i="29"/>
  <c r="E1994" i="29"/>
  <c r="D1994" i="29"/>
  <c r="C1994" i="29"/>
  <c r="B1994" i="29"/>
  <c r="A1994" i="29"/>
  <c r="J1993" i="29"/>
  <c r="I1993" i="29"/>
  <c r="H1993" i="29"/>
  <c r="G1993" i="29"/>
  <c r="F1993" i="29"/>
  <c r="E1993" i="29"/>
  <c r="D1993" i="29"/>
  <c r="C1993" i="29"/>
  <c r="B1993" i="29"/>
  <c r="A1993" i="29"/>
  <c r="J1992" i="29"/>
  <c r="I1992" i="29"/>
  <c r="H1992" i="29"/>
  <c r="G1992" i="29"/>
  <c r="F1992" i="29"/>
  <c r="E1992" i="29"/>
  <c r="D1992" i="29"/>
  <c r="C1992" i="29"/>
  <c r="B1992" i="29"/>
  <c r="A1992" i="29"/>
  <c r="J1991" i="29"/>
  <c r="I1991" i="29"/>
  <c r="H1991" i="29"/>
  <c r="G1991" i="29"/>
  <c r="F1991" i="29"/>
  <c r="E1991" i="29"/>
  <c r="D1991" i="29"/>
  <c r="C1991" i="29"/>
  <c r="B1991" i="29"/>
  <c r="A1991" i="29"/>
  <c r="J1990" i="29"/>
  <c r="I1990" i="29"/>
  <c r="H1990" i="29"/>
  <c r="G1990" i="29"/>
  <c r="F1990" i="29"/>
  <c r="E1990" i="29"/>
  <c r="D1990" i="29"/>
  <c r="C1990" i="29"/>
  <c r="B1990" i="29"/>
  <c r="A1990" i="29"/>
  <c r="J1989" i="29"/>
  <c r="I1989" i="29"/>
  <c r="H1989" i="29"/>
  <c r="G1989" i="29"/>
  <c r="F1989" i="29"/>
  <c r="E1989" i="29"/>
  <c r="D1989" i="29"/>
  <c r="C1989" i="29"/>
  <c r="B1989" i="29"/>
  <c r="A1989" i="29"/>
  <c r="J1988" i="29"/>
  <c r="I1988" i="29"/>
  <c r="H1988" i="29"/>
  <c r="G1988" i="29"/>
  <c r="F1988" i="29"/>
  <c r="E1988" i="29"/>
  <c r="D1988" i="29"/>
  <c r="C1988" i="29"/>
  <c r="B1988" i="29"/>
  <c r="A1988" i="29"/>
  <c r="J1987" i="29"/>
  <c r="I1987" i="29"/>
  <c r="H1987" i="29"/>
  <c r="G1987" i="29"/>
  <c r="F1987" i="29"/>
  <c r="E1987" i="29"/>
  <c r="D1987" i="29"/>
  <c r="C1987" i="29"/>
  <c r="B1987" i="29"/>
  <c r="A1987" i="29"/>
  <c r="J1986" i="29"/>
  <c r="I1986" i="29"/>
  <c r="H1986" i="29"/>
  <c r="G1986" i="29"/>
  <c r="F1986" i="29"/>
  <c r="E1986" i="29"/>
  <c r="D1986" i="29"/>
  <c r="C1986" i="29"/>
  <c r="B1986" i="29"/>
  <c r="A1986" i="29"/>
  <c r="J1985" i="29"/>
  <c r="I1985" i="29"/>
  <c r="H1985" i="29"/>
  <c r="G1985" i="29"/>
  <c r="F1985" i="29"/>
  <c r="E1985" i="29"/>
  <c r="D1985" i="29"/>
  <c r="C1985" i="29"/>
  <c r="B1985" i="29"/>
  <c r="A1985" i="29"/>
  <c r="J1984" i="29"/>
  <c r="I1984" i="29"/>
  <c r="H1984" i="29"/>
  <c r="G1984" i="29"/>
  <c r="F1984" i="29"/>
  <c r="E1984" i="29"/>
  <c r="D1984" i="29"/>
  <c r="C1984" i="29"/>
  <c r="B1984" i="29"/>
  <c r="A1984" i="29"/>
  <c r="J1983" i="29"/>
  <c r="I1983" i="29"/>
  <c r="H1983" i="29"/>
  <c r="G1983" i="29"/>
  <c r="F1983" i="29"/>
  <c r="E1983" i="29"/>
  <c r="D1983" i="29"/>
  <c r="C1983" i="29"/>
  <c r="B1983" i="29"/>
  <c r="A1983" i="29"/>
  <c r="J1982" i="29"/>
  <c r="I1982" i="29"/>
  <c r="H1982" i="29"/>
  <c r="G1982" i="29"/>
  <c r="F1982" i="29"/>
  <c r="E1982" i="29"/>
  <c r="D1982" i="29"/>
  <c r="C1982" i="29"/>
  <c r="B1982" i="29"/>
  <c r="A1982" i="29"/>
  <c r="J1981" i="29"/>
  <c r="I1981" i="29"/>
  <c r="H1981" i="29"/>
  <c r="G1981" i="29"/>
  <c r="F1981" i="29"/>
  <c r="E1981" i="29"/>
  <c r="D1981" i="29"/>
  <c r="C1981" i="29"/>
  <c r="B1981" i="29"/>
  <c r="A1981" i="29"/>
  <c r="J1980" i="29"/>
  <c r="I1980" i="29"/>
  <c r="H1980" i="29"/>
  <c r="G1980" i="29"/>
  <c r="F1980" i="29"/>
  <c r="E1980" i="29"/>
  <c r="D1980" i="29"/>
  <c r="C1980" i="29"/>
  <c r="B1980" i="29"/>
  <c r="A1980" i="29"/>
  <c r="J1979" i="29"/>
  <c r="I1979" i="29"/>
  <c r="H1979" i="29"/>
  <c r="G1979" i="29"/>
  <c r="F1979" i="29"/>
  <c r="E1979" i="29"/>
  <c r="D1979" i="29"/>
  <c r="C1979" i="29"/>
  <c r="B1979" i="29"/>
  <c r="A1979" i="29"/>
  <c r="J1978" i="29"/>
  <c r="I1978" i="29"/>
  <c r="H1978" i="29"/>
  <c r="G1978" i="29"/>
  <c r="F1978" i="29"/>
  <c r="E1978" i="29"/>
  <c r="D1978" i="29"/>
  <c r="C1978" i="29"/>
  <c r="B1978" i="29"/>
  <c r="A1978" i="29"/>
  <c r="J1977" i="29"/>
  <c r="I1977" i="29"/>
  <c r="H1977" i="29"/>
  <c r="G1977" i="29"/>
  <c r="F1977" i="29"/>
  <c r="E1977" i="29"/>
  <c r="D1977" i="29"/>
  <c r="C1977" i="29"/>
  <c r="B1977" i="29"/>
  <c r="A1977" i="29"/>
  <c r="J1976" i="29"/>
  <c r="I1976" i="29"/>
  <c r="H1976" i="29"/>
  <c r="G1976" i="29"/>
  <c r="F1976" i="29"/>
  <c r="E1976" i="29"/>
  <c r="D1976" i="29"/>
  <c r="C1976" i="29"/>
  <c r="B1976" i="29"/>
  <c r="A1976" i="29"/>
  <c r="J1975" i="29"/>
  <c r="I1975" i="29"/>
  <c r="H1975" i="29"/>
  <c r="G1975" i="29"/>
  <c r="F1975" i="29"/>
  <c r="E1975" i="29"/>
  <c r="D1975" i="29"/>
  <c r="C1975" i="29"/>
  <c r="B1975" i="29"/>
  <c r="A1975" i="29"/>
  <c r="J1974" i="29"/>
  <c r="I1974" i="29"/>
  <c r="H1974" i="29"/>
  <c r="G1974" i="29"/>
  <c r="F1974" i="29"/>
  <c r="E1974" i="29"/>
  <c r="D1974" i="29"/>
  <c r="C1974" i="29"/>
  <c r="B1974" i="29"/>
  <c r="A1974" i="29"/>
  <c r="J1973" i="29"/>
  <c r="I1973" i="29"/>
  <c r="H1973" i="29"/>
  <c r="G1973" i="29"/>
  <c r="F1973" i="29"/>
  <c r="E1973" i="29"/>
  <c r="D1973" i="29"/>
  <c r="C1973" i="29"/>
  <c r="B1973" i="29"/>
  <c r="A1973" i="29"/>
  <c r="J1972" i="29"/>
  <c r="I1972" i="29"/>
  <c r="H1972" i="29"/>
  <c r="G1972" i="29"/>
  <c r="F1972" i="29"/>
  <c r="E1972" i="29"/>
  <c r="D1972" i="29"/>
  <c r="C1972" i="29"/>
  <c r="B1972" i="29"/>
  <c r="A1972" i="29"/>
  <c r="J1971" i="29"/>
  <c r="I1971" i="29"/>
  <c r="H1971" i="29"/>
  <c r="G1971" i="29"/>
  <c r="F1971" i="29"/>
  <c r="E1971" i="29"/>
  <c r="D1971" i="29"/>
  <c r="C1971" i="29"/>
  <c r="B1971" i="29"/>
  <c r="A1971" i="29"/>
  <c r="J1970" i="29"/>
  <c r="I1970" i="29"/>
  <c r="H1970" i="29"/>
  <c r="G1970" i="29"/>
  <c r="F1970" i="29"/>
  <c r="E1970" i="29"/>
  <c r="D1970" i="29"/>
  <c r="C1970" i="29"/>
  <c r="B1970" i="29"/>
  <c r="A1970" i="29"/>
  <c r="J1969" i="29"/>
  <c r="I1969" i="29"/>
  <c r="H1969" i="29"/>
  <c r="G1969" i="29"/>
  <c r="F1969" i="29"/>
  <c r="E1969" i="29"/>
  <c r="D1969" i="29"/>
  <c r="C1969" i="29"/>
  <c r="B1969" i="29"/>
  <c r="A1969" i="29"/>
  <c r="J1968" i="29"/>
  <c r="I1968" i="29"/>
  <c r="H1968" i="29"/>
  <c r="G1968" i="29"/>
  <c r="F1968" i="29"/>
  <c r="E1968" i="29"/>
  <c r="D1968" i="29"/>
  <c r="C1968" i="29"/>
  <c r="B1968" i="29"/>
  <c r="A1968" i="29"/>
  <c r="J1967" i="29"/>
  <c r="I1967" i="29"/>
  <c r="H1967" i="29"/>
  <c r="G1967" i="29"/>
  <c r="F1967" i="29"/>
  <c r="E1967" i="29"/>
  <c r="D1967" i="29"/>
  <c r="C1967" i="29"/>
  <c r="B1967" i="29"/>
  <c r="A1967" i="29"/>
  <c r="J1966" i="29"/>
  <c r="I1966" i="29"/>
  <c r="H1966" i="29"/>
  <c r="G1966" i="29"/>
  <c r="F1966" i="29"/>
  <c r="E1966" i="29"/>
  <c r="D1966" i="29"/>
  <c r="C1966" i="29"/>
  <c r="B1966" i="29"/>
  <c r="A1966" i="29"/>
  <c r="J1965" i="29"/>
  <c r="I1965" i="29"/>
  <c r="H1965" i="29"/>
  <c r="G1965" i="29"/>
  <c r="F1965" i="29"/>
  <c r="E1965" i="29"/>
  <c r="D1965" i="29"/>
  <c r="C1965" i="29"/>
  <c r="B1965" i="29"/>
  <c r="A1965" i="29"/>
  <c r="J1964" i="29"/>
  <c r="I1964" i="29"/>
  <c r="H1964" i="29"/>
  <c r="G1964" i="29"/>
  <c r="F1964" i="29"/>
  <c r="E1964" i="29"/>
  <c r="D1964" i="29"/>
  <c r="C1964" i="29"/>
  <c r="B1964" i="29"/>
  <c r="A1964" i="29"/>
  <c r="J1963" i="29"/>
  <c r="I1963" i="29"/>
  <c r="H1963" i="29"/>
  <c r="G1963" i="29"/>
  <c r="F1963" i="29"/>
  <c r="E1963" i="29"/>
  <c r="D1963" i="29"/>
  <c r="C1963" i="29"/>
  <c r="B1963" i="29"/>
  <c r="A1963" i="29"/>
  <c r="J1962" i="29"/>
  <c r="I1962" i="29"/>
  <c r="H1962" i="29"/>
  <c r="G1962" i="29"/>
  <c r="F1962" i="29"/>
  <c r="E1962" i="29"/>
  <c r="D1962" i="29"/>
  <c r="C1962" i="29"/>
  <c r="B1962" i="29"/>
  <c r="A1962" i="29"/>
  <c r="J1961" i="29"/>
  <c r="I1961" i="29"/>
  <c r="H1961" i="29"/>
  <c r="G1961" i="29"/>
  <c r="F1961" i="29"/>
  <c r="E1961" i="29"/>
  <c r="D1961" i="29"/>
  <c r="C1961" i="29"/>
  <c r="B1961" i="29"/>
  <c r="A1961" i="29"/>
  <c r="J1960" i="29"/>
  <c r="I1960" i="29"/>
  <c r="H1960" i="29"/>
  <c r="G1960" i="29"/>
  <c r="F1960" i="29"/>
  <c r="E1960" i="29"/>
  <c r="D1960" i="29"/>
  <c r="C1960" i="29"/>
  <c r="B1960" i="29"/>
  <c r="A1960" i="29"/>
  <c r="J1959" i="29"/>
  <c r="I1959" i="29"/>
  <c r="H1959" i="29"/>
  <c r="G1959" i="29"/>
  <c r="F1959" i="29"/>
  <c r="E1959" i="29"/>
  <c r="D1959" i="29"/>
  <c r="C1959" i="29"/>
  <c r="B1959" i="29"/>
  <c r="A1959" i="29"/>
  <c r="J1958" i="29"/>
  <c r="I1958" i="29"/>
  <c r="H1958" i="29"/>
  <c r="G1958" i="29"/>
  <c r="F1958" i="29"/>
  <c r="E1958" i="29"/>
  <c r="D1958" i="29"/>
  <c r="C1958" i="29"/>
  <c r="B1958" i="29"/>
  <c r="A1958" i="29"/>
  <c r="J1957" i="29"/>
  <c r="I1957" i="29"/>
  <c r="H1957" i="29"/>
  <c r="G1957" i="29"/>
  <c r="F1957" i="29"/>
  <c r="E1957" i="29"/>
  <c r="D1957" i="29"/>
  <c r="C1957" i="29"/>
  <c r="B1957" i="29"/>
  <c r="A1957" i="29"/>
  <c r="J1956" i="29"/>
  <c r="I1956" i="29"/>
  <c r="H1956" i="29"/>
  <c r="G1956" i="29"/>
  <c r="F1956" i="29"/>
  <c r="E1956" i="29"/>
  <c r="D1956" i="29"/>
  <c r="C1956" i="29"/>
  <c r="B1956" i="29"/>
  <c r="A1956" i="29"/>
  <c r="J1955" i="29"/>
  <c r="I1955" i="29"/>
  <c r="H1955" i="29"/>
  <c r="G1955" i="29"/>
  <c r="F1955" i="29"/>
  <c r="E1955" i="29"/>
  <c r="D1955" i="29"/>
  <c r="C1955" i="29"/>
  <c r="B1955" i="29"/>
  <c r="A1955" i="29"/>
  <c r="J1954" i="29"/>
  <c r="I1954" i="29"/>
  <c r="H1954" i="29"/>
  <c r="G1954" i="29"/>
  <c r="F1954" i="29"/>
  <c r="E1954" i="29"/>
  <c r="D1954" i="29"/>
  <c r="C1954" i="29"/>
  <c r="B1954" i="29"/>
  <c r="A1954" i="29"/>
  <c r="J1953" i="29"/>
  <c r="I1953" i="29"/>
  <c r="H1953" i="29"/>
  <c r="G1953" i="29"/>
  <c r="F1953" i="29"/>
  <c r="E1953" i="29"/>
  <c r="D1953" i="29"/>
  <c r="C1953" i="29"/>
  <c r="B1953" i="29"/>
  <c r="A1953" i="29"/>
  <c r="J1952" i="29"/>
  <c r="I1952" i="29"/>
  <c r="H1952" i="29"/>
  <c r="G1952" i="29"/>
  <c r="F1952" i="29"/>
  <c r="E1952" i="29"/>
  <c r="D1952" i="29"/>
  <c r="C1952" i="29"/>
  <c r="B1952" i="29"/>
  <c r="A1952" i="29"/>
  <c r="J1951" i="29"/>
  <c r="I1951" i="29"/>
  <c r="H1951" i="29"/>
  <c r="G1951" i="29"/>
  <c r="F1951" i="29"/>
  <c r="E1951" i="29"/>
  <c r="D1951" i="29"/>
  <c r="C1951" i="29"/>
  <c r="B1951" i="29"/>
  <c r="A1951" i="29"/>
  <c r="J1950" i="29"/>
  <c r="I1950" i="29"/>
  <c r="H1950" i="29"/>
  <c r="G1950" i="29"/>
  <c r="F1950" i="29"/>
  <c r="E1950" i="29"/>
  <c r="D1950" i="29"/>
  <c r="C1950" i="29"/>
  <c r="B1950" i="29"/>
  <c r="A1950" i="29"/>
  <c r="J1949" i="29"/>
  <c r="I1949" i="29"/>
  <c r="H1949" i="29"/>
  <c r="G1949" i="29"/>
  <c r="F1949" i="29"/>
  <c r="E1949" i="29"/>
  <c r="D1949" i="29"/>
  <c r="C1949" i="29"/>
  <c r="B1949" i="29"/>
  <c r="A1949" i="29"/>
  <c r="J1948" i="29"/>
  <c r="I1948" i="29"/>
  <c r="H1948" i="29"/>
  <c r="G1948" i="29"/>
  <c r="F1948" i="29"/>
  <c r="E1948" i="29"/>
  <c r="D1948" i="29"/>
  <c r="C1948" i="29"/>
  <c r="B1948" i="29"/>
  <c r="A1948" i="29"/>
  <c r="J1947" i="29"/>
  <c r="I1947" i="29"/>
  <c r="H1947" i="29"/>
  <c r="G1947" i="29"/>
  <c r="F1947" i="29"/>
  <c r="E1947" i="29"/>
  <c r="D1947" i="29"/>
  <c r="C1947" i="29"/>
  <c r="B1947" i="29"/>
  <c r="A1947" i="29"/>
  <c r="J1946" i="29"/>
  <c r="I1946" i="29"/>
  <c r="H1946" i="29"/>
  <c r="G1946" i="29"/>
  <c r="F1946" i="29"/>
  <c r="E1946" i="29"/>
  <c r="D1946" i="29"/>
  <c r="C1946" i="29"/>
  <c r="B1946" i="29"/>
  <c r="A1946" i="29"/>
  <c r="J1945" i="29"/>
  <c r="I1945" i="29"/>
  <c r="H1945" i="29"/>
  <c r="G1945" i="29"/>
  <c r="F1945" i="29"/>
  <c r="E1945" i="29"/>
  <c r="D1945" i="29"/>
  <c r="C1945" i="29"/>
  <c r="B1945" i="29"/>
  <c r="A1945" i="29"/>
  <c r="J1944" i="29"/>
  <c r="I1944" i="29"/>
  <c r="H1944" i="29"/>
  <c r="G1944" i="29"/>
  <c r="F1944" i="29"/>
  <c r="E1944" i="29"/>
  <c r="D1944" i="29"/>
  <c r="C1944" i="29"/>
  <c r="B1944" i="29"/>
  <c r="A1944" i="29"/>
  <c r="J1943" i="29"/>
  <c r="I1943" i="29"/>
  <c r="H1943" i="29"/>
  <c r="G1943" i="29"/>
  <c r="F1943" i="29"/>
  <c r="E1943" i="29"/>
  <c r="D1943" i="29"/>
  <c r="C1943" i="29"/>
  <c r="B1943" i="29"/>
  <c r="A1943" i="29"/>
  <c r="J1942" i="29"/>
  <c r="I1942" i="29"/>
  <c r="H1942" i="29"/>
  <c r="G1942" i="29"/>
  <c r="F1942" i="29"/>
  <c r="E1942" i="29"/>
  <c r="D1942" i="29"/>
  <c r="C1942" i="29"/>
  <c r="B1942" i="29"/>
  <c r="A1942" i="29"/>
  <c r="J1941" i="29"/>
  <c r="I1941" i="29"/>
  <c r="H1941" i="29"/>
  <c r="G1941" i="29"/>
  <c r="F1941" i="29"/>
  <c r="E1941" i="29"/>
  <c r="D1941" i="29"/>
  <c r="C1941" i="29"/>
  <c r="B1941" i="29"/>
  <c r="A1941" i="29"/>
  <c r="J1940" i="29"/>
  <c r="I1940" i="29"/>
  <c r="H1940" i="29"/>
  <c r="G1940" i="29"/>
  <c r="F1940" i="29"/>
  <c r="E1940" i="29"/>
  <c r="D1940" i="29"/>
  <c r="C1940" i="29"/>
  <c r="B1940" i="29"/>
  <c r="A1940" i="29"/>
  <c r="J1939" i="29"/>
  <c r="I1939" i="29"/>
  <c r="H1939" i="29"/>
  <c r="G1939" i="29"/>
  <c r="F1939" i="29"/>
  <c r="E1939" i="29"/>
  <c r="D1939" i="29"/>
  <c r="C1939" i="29"/>
  <c r="B1939" i="29"/>
  <c r="A1939" i="29"/>
  <c r="J1938" i="29"/>
  <c r="I1938" i="29"/>
  <c r="H1938" i="29"/>
  <c r="G1938" i="29"/>
  <c r="F1938" i="29"/>
  <c r="E1938" i="29"/>
  <c r="D1938" i="29"/>
  <c r="C1938" i="29"/>
  <c r="B1938" i="29"/>
  <c r="A1938" i="29"/>
  <c r="J1937" i="29"/>
  <c r="I1937" i="29"/>
  <c r="H1937" i="29"/>
  <c r="G1937" i="29"/>
  <c r="F1937" i="29"/>
  <c r="E1937" i="29"/>
  <c r="D1937" i="29"/>
  <c r="C1937" i="29"/>
  <c r="B1937" i="29"/>
  <c r="A1937" i="29"/>
  <c r="J1936" i="29"/>
  <c r="I1936" i="29"/>
  <c r="H1936" i="29"/>
  <c r="G1936" i="29"/>
  <c r="F1936" i="29"/>
  <c r="E1936" i="29"/>
  <c r="D1936" i="29"/>
  <c r="C1936" i="29"/>
  <c r="B1936" i="29"/>
  <c r="A1936" i="29"/>
  <c r="J1935" i="29"/>
  <c r="I1935" i="29"/>
  <c r="H1935" i="29"/>
  <c r="G1935" i="29"/>
  <c r="F1935" i="29"/>
  <c r="E1935" i="29"/>
  <c r="D1935" i="29"/>
  <c r="C1935" i="29"/>
  <c r="B1935" i="29"/>
  <c r="A1935" i="29"/>
  <c r="J1934" i="29"/>
  <c r="I1934" i="29"/>
  <c r="H1934" i="29"/>
  <c r="G1934" i="29"/>
  <c r="F1934" i="29"/>
  <c r="E1934" i="29"/>
  <c r="D1934" i="29"/>
  <c r="C1934" i="29"/>
  <c r="B1934" i="29"/>
  <c r="A1934" i="29"/>
  <c r="J1933" i="29"/>
  <c r="I1933" i="29"/>
  <c r="H1933" i="29"/>
  <c r="G1933" i="29"/>
  <c r="F1933" i="29"/>
  <c r="E1933" i="29"/>
  <c r="D1933" i="29"/>
  <c r="C1933" i="29"/>
  <c r="B1933" i="29"/>
  <c r="A1933" i="29"/>
  <c r="J1932" i="29"/>
  <c r="I1932" i="29"/>
  <c r="H1932" i="29"/>
  <c r="G1932" i="29"/>
  <c r="F1932" i="29"/>
  <c r="E1932" i="29"/>
  <c r="D1932" i="29"/>
  <c r="C1932" i="29"/>
  <c r="B1932" i="29"/>
  <c r="A1932" i="29"/>
  <c r="J1931" i="29"/>
  <c r="I1931" i="29"/>
  <c r="H1931" i="29"/>
  <c r="G1931" i="29"/>
  <c r="F1931" i="29"/>
  <c r="E1931" i="29"/>
  <c r="D1931" i="29"/>
  <c r="C1931" i="29"/>
  <c r="B1931" i="29"/>
  <c r="A1931" i="29"/>
  <c r="J1930" i="29"/>
  <c r="I1930" i="29"/>
  <c r="H1930" i="29"/>
  <c r="G1930" i="29"/>
  <c r="F1930" i="29"/>
  <c r="E1930" i="29"/>
  <c r="D1930" i="29"/>
  <c r="C1930" i="29"/>
  <c r="B1930" i="29"/>
  <c r="A1930" i="29"/>
  <c r="J1929" i="29"/>
  <c r="I1929" i="29"/>
  <c r="H1929" i="29"/>
  <c r="G1929" i="29"/>
  <c r="F1929" i="29"/>
  <c r="E1929" i="29"/>
  <c r="D1929" i="29"/>
  <c r="C1929" i="29"/>
  <c r="B1929" i="29"/>
  <c r="A1929" i="29"/>
  <c r="J1928" i="29"/>
  <c r="I1928" i="29"/>
  <c r="H1928" i="29"/>
  <c r="G1928" i="29"/>
  <c r="F1928" i="29"/>
  <c r="E1928" i="29"/>
  <c r="D1928" i="29"/>
  <c r="C1928" i="29"/>
  <c r="B1928" i="29"/>
  <c r="A1928" i="29"/>
  <c r="J1927" i="29"/>
  <c r="I1927" i="29"/>
  <c r="H1927" i="29"/>
  <c r="G1927" i="29"/>
  <c r="F1927" i="29"/>
  <c r="E1927" i="29"/>
  <c r="D1927" i="29"/>
  <c r="C1927" i="29"/>
  <c r="B1927" i="29"/>
  <c r="A1927" i="29"/>
  <c r="J1926" i="29"/>
  <c r="I1926" i="29"/>
  <c r="H1926" i="29"/>
  <c r="G1926" i="29"/>
  <c r="F1926" i="29"/>
  <c r="E1926" i="29"/>
  <c r="D1926" i="29"/>
  <c r="C1926" i="29"/>
  <c r="B1926" i="29"/>
  <c r="A1926" i="29"/>
  <c r="J1925" i="29"/>
  <c r="I1925" i="29"/>
  <c r="H1925" i="29"/>
  <c r="G1925" i="29"/>
  <c r="F1925" i="29"/>
  <c r="E1925" i="29"/>
  <c r="D1925" i="29"/>
  <c r="C1925" i="29"/>
  <c r="B1925" i="29"/>
  <c r="A1925" i="29"/>
  <c r="J1924" i="29"/>
  <c r="I1924" i="29"/>
  <c r="H1924" i="29"/>
  <c r="G1924" i="29"/>
  <c r="F1924" i="29"/>
  <c r="E1924" i="29"/>
  <c r="D1924" i="29"/>
  <c r="C1924" i="29"/>
  <c r="B1924" i="29"/>
  <c r="A1924" i="29"/>
  <c r="J1923" i="29"/>
  <c r="I1923" i="29"/>
  <c r="H1923" i="29"/>
  <c r="G1923" i="29"/>
  <c r="F1923" i="29"/>
  <c r="E1923" i="29"/>
  <c r="D1923" i="29"/>
  <c r="C1923" i="29"/>
  <c r="B1923" i="29"/>
  <c r="A1923" i="29"/>
  <c r="J1922" i="29"/>
  <c r="I1922" i="29"/>
  <c r="H1922" i="29"/>
  <c r="G1922" i="29"/>
  <c r="F1922" i="29"/>
  <c r="E1922" i="29"/>
  <c r="D1922" i="29"/>
  <c r="C1922" i="29"/>
  <c r="B1922" i="29"/>
  <c r="A1922" i="29"/>
  <c r="J1921" i="29"/>
  <c r="I1921" i="29"/>
  <c r="H1921" i="29"/>
  <c r="G1921" i="29"/>
  <c r="F1921" i="29"/>
  <c r="E1921" i="29"/>
  <c r="D1921" i="29"/>
  <c r="C1921" i="29"/>
  <c r="B1921" i="29"/>
  <c r="A1921" i="29"/>
  <c r="J1920" i="29"/>
  <c r="I1920" i="29"/>
  <c r="H1920" i="29"/>
  <c r="G1920" i="29"/>
  <c r="F1920" i="29"/>
  <c r="E1920" i="29"/>
  <c r="D1920" i="29"/>
  <c r="C1920" i="29"/>
  <c r="B1920" i="29"/>
  <c r="A1920" i="29"/>
  <c r="J1919" i="29"/>
  <c r="I1919" i="29"/>
  <c r="H1919" i="29"/>
  <c r="G1919" i="29"/>
  <c r="F1919" i="29"/>
  <c r="E1919" i="29"/>
  <c r="D1919" i="29"/>
  <c r="C1919" i="29"/>
  <c r="B1919" i="29"/>
  <c r="A1919" i="29"/>
  <c r="J1918" i="29"/>
  <c r="I1918" i="29"/>
  <c r="H1918" i="29"/>
  <c r="G1918" i="29"/>
  <c r="F1918" i="29"/>
  <c r="E1918" i="29"/>
  <c r="D1918" i="29"/>
  <c r="C1918" i="29"/>
  <c r="B1918" i="29"/>
  <c r="A1918" i="29"/>
  <c r="J1917" i="29"/>
  <c r="I1917" i="29"/>
  <c r="H1917" i="29"/>
  <c r="G1917" i="29"/>
  <c r="F1917" i="29"/>
  <c r="E1917" i="29"/>
  <c r="D1917" i="29"/>
  <c r="C1917" i="29"/>
  <c r="B1917" i="29"/>
  <c r="A1917" i="29"/>
  <c r="J1916" i="29"/>
  <c r="I1916" i="29"/>
  <c r="H1916" i="29"/>
  <c r="G1916" i="29"/>
  <c r="F1916" i="29"/>
  <c r="E1916" i="29"/>
  <c r="D1916" i="29"/>
  <c r="C1916" i="29"/>
  <c r="B1916" i="29"/>
  <c r="A1916" i="29"/>
  <c r="J1915" i="29"/>
  <c r="I1915" i="29"/>
  <c r="H1915" i="29"/>
  <c r="G1915" i="29"/>
  <c r="F1915" i="29"/>
  <c r="E1915" i="29"/>
  <c r="D1915" i="29"/>
  <c r="C1915" i="29"/>
  <c r="B1915" i="29"/>
  <c r="A1915" i="29"/>
  <c r="J1914" i="29"/>
  <c r="I1914" i="29"/>
  <c r="H1914" i="29"/>
  <c r="G1914" i="29"/>
  <c r="F1914" i="29"/>
  <c r="E1914" i="29"/>
  <c r="D1914" i="29"/>
  <c r="C1914" i="29"/>
  <c r="B1914" i="29"/>
  <c r="A1914" i="29"/>
  <c r="J1913" i="29"/>
  <c r="I1913" i="29"/>
  <c r="H1913" i="29"/>
  <c r="G1913" i="29"/>
  <c r="F1913" i="29"/>
  <c r="E1913" i="29"/>
  <c r="D1913" i="29"/>
  <c r="C1913" i="29"/>
  <c r="B1913" i="29"/>
  <c r="A1913" i="29"/>
  <c r="J1912" i="29"/>
  <c r="I1912" i="29"/>
  <c r="H1912" i="29"/>
  <c r="G1912" i="29"/>
  <c r="F1912" i="29"/>
  <c r="E1912" i="29"/>
  <c r="D1912" i="29"/>
  <c r="C1912" i="29"/>
  <c r="B1912" i="29"/>
  <c r="A1912" i="29"/>
  <c r="J1911" i="29"/>
  <c r="I1911" i="29"/>
  <c r="H1911" i="29"/>
  <c r="G1911" i="29"/>
  <c r="F1911" i="29"/>
  <c r="E1911" i="29"/>
  <c r="D1911" i="29"/>
  <c r="C1911" i="29"/>
  <c r="B1911" i="29"/>
  <c r="A1911" i="29"/>
  <c r="J1910" i="29"/>
  <c r="I1910" i="29"/>
  <c r="H1910" i="29"/>
  <c r="G1910" i="29"/>
  <c r="F1910" i="29"/>
  <c r="E1910" i="29"/>
  <c r="D1910" i="29"/>
  <c r="C1910" i="29"/>
  <c r="B1910" i="29"/>
  <c r="A1910" i="29"/>
  <c r="J1909" i="29"/>
  <c r="I1909" i="29"/>
  <c r="H1909" i="29"/>
  <c r="G1909" i="29"/>
  <c r="F1909" i="29"/>
  <c r="E1909" i="29"/>
  <c r="D1909" i="29"/>
  <c r="C1909" i="29"/>
  <c r="B1909" i="29"/>
  <c r="A1909" i="29"/>
  <c r="J1908" i="29"/>
  <c r="I1908" i="29"/>
  <c r="H1908" i="29"/>
  <c r="G1908" i="29"/>
  <c r="F1908" i="29"/>
  <c r="E1908" i="29"/>
  <c r="D1908" i="29"/>
  <c r="C1908" i="29"/>
  <c r="B1908" i="29"/>
  <c r="A1908" i="29"/>
  <c r="J1907" i="29"/>
  <c r="I1907" i="29"/>
  <c r="H1907" i="29"/>
  <c r="G1907" i="29"/>
  <c r="F1907" i="29"/>
  <c r="E1907" i="29"/>
  <c r="D1907" i="29"/>
  <c r="C1907" i="29"/>
  <c r="B1907" i="29"/>
  <c r="A1907" i="29"/>
  <c r="J1906" i="29"/>
  <c r="I1906" i="29"/>
  <c r="H1906" i="29"/>
  <c r="G1906" i="29"/>
  <c r="F1906" i="29"/>
  <c r="E1906" i="29"/>
  <c r="D1906" i="29"/>
  <c r="C1906" i="29"/>
  <c r="B1906" i="29"/>
  <c r="A1906" i="29"/>
  <c r="J1905" i="29"/>
  <c r="I1905" i="29"/>
  <c r="H1905" i="29"/>
  <c r="G1905" i="29"/>
  <c r="F1905" i="29"/>
  <c r="E1905" i="29"/>
  <c r="D1905" i="29"/>
  <c r="C1905" i="29"/>
  <c r="B1905" i="29"/>
  <c r="A1905" i="29"/>
  <c r="J1904" i="29"/>
  <c r="I1904" i="29"/>
  <c r="H1904" i="29"/>
  <c r="G1904" i="29"/>
  <c r="F1904" i="29"/>
  <c r="E1904" i="29"/>
  <c r="D1904" i="29"/>
  <c r="C1904" i="29"/>
  <c r="B1904" i="29"/>
  <c r="A1904" i="29"/>
  <c r="J1903" i="29"/>
  <c r="I1903" i="29"/>
  <c r="H1903" i="29"/>
  <c r="G1903" i="29"/>
  <c r="F1903" i="29"/>
  <c r="E1903" i="29"/>
  <c r="D1903" i="29"/>
  <c r="C1903" i="29"/>
  <c r="B1903" i="29"/>
  <c r="A1903" i="29"/>
  <c r="J1902" i="29"/>
  <c r="I1902" i="29"/>
  <c r="H1902" i="29"/>
  <c r="G1902" i="29"/>
  <c r="F1902" i="29"/>
  <c r="E1902" i="29"/>
  <c r="D1902" i="29"/>
  <c r="C1902" i="29"/>
  <c r="B1902" i="29"/>
  <c r="A1902" i="29"/>
  <c r="J1901" i="29"/>
  <c r="I1901" i="29"/>
  <c r="H1901" i="29"/>
  <c r="G1901" i="29"/>
  <c r="F1901" i="29"/>
  <c r="E1901" i="29"/>
  <c r="D1901" i="29"/>
  <c r="C1901" i="29"/>
  <c r="B1901" i="29"/>
  <c r="A1901" i="29"/>
  <c r="J1900" i="29"/>
  <c r="I1900" i="29"/>
  <c r="H1900" i="29"/>
  <c r="G1900" i="29"/>
  <c r="F1900" i="29"/>
  <c r="E1900" i="29"/>
  <c r="D1900" i="29"/>
  <c r="C1900" i="29"/>
  <c r="B1900" i="29"/>
  <c r="A1900" i="29"/>
  <c r="J1899" i="29"/>
  <c r="I1899" i="29"/>
  <c r="H1899" i="29"/>
  <c r="G1899" i="29"/>
  <c r="F1899" i="29"/>
  <c r="E1899" i="29"/>
  <c r="D1899" i="29"/>
  <c r="C1899" i="29"/>
  <c r="B1899" i="29"/>
  <c r="A1899" i="29"/>
  <c r="J1898" i="29"/>
  <c r="I1898" i="29"/>
  <c r="H1898" i="29"/>
  <c r="G1898" i="29"/>
  <c r="F1898" i="29"/>
  <c r="E1898" i="29"/>
  <c r="D1898" i="29"/>
  <c r="C1898" i="29"/>
  <c r="B1898" i="29"/>
  <c r="A1898" i="29"/>
  <c r="J1897" i="29"/>
  <c r="I1897" i="29"/>
  <c r="H1897" i="29"/>
  <c r="G1897" i="29"/>
  <c r="F1897" i="29"/>
  <c r="E1897" i="29"/>
  <c r="D1897" i="29"/>
  <c r="C1897" i="29"/>
  <c r="B1897" i="29"/>
  <c r="A1897" i="29"/>
  <c r="J1896" i="29"/>
  <c r="I1896" i="29"/>
  <c r="H1896" i="29"/>
  <c r="G1896" i="29"/>
  <c r="F1896" i="29"/>
  <c r="E1896" i="29"/>
  <c r="D1896" i="29"/>
  <c r="C1896" i="29"/>
  <c r="B1896" i="29"/>
  <c r="A1896" i="29"/>
  <c r="J1895" i="29"/>
  <c r="I1895" i="29"/>
  <c r="H1895" i="29"/>
  <c r="G1895" i="29"/>
  <c r="F1895" i="29"/>
  <c r="E1895" i="29"/>
  <c r="D1895" i="29"/>
  <c r="C1895" i="29"/>
  <c r="B1895" i="29"/>
  <c r="A1895" i="29"/>
  <c r="J1894" i="29"/>
  <c r="I1894" i="29"/>
  <c r="H1894" i="29"/>
  <c r="G1894" i="29"/>
  <c r="F1894" i="29"/>
  <c r="E1894" i="29"/>
  <c r="D1894" i="29"/>
  <c r="C1894" i="29"/>
  <c r="B1894" i="29"/>
  <c r="A1894" i="29"/>
  <c r="J1893" i="29"/>
  <c r="I1893" i="29"/>
  <c r="H1893" i="29"/>
  <c r="G1893" i="29"/>
  <c r="F1893" i="29"/>
  <c r="E1893" i="29"/>
  <c r="D1893" i="29"/>
  <c r="C1893" i="29"/>
  <c r="B1893" i="29"/>
  <c r="A1893" i="29"/>
  <c r="J1892" i="29"/>
  <c r="I1892" i="29"/>
  <c r="H1892" i="29"/>
  <c r="G1892" i="29"/>
  <c r="F1892" i="29"/>
  <c r="E1892" i="29"/>
  <c r="D1892" i="29"/>
  <c r="C1892" i="29"/>
  <c r="B1892" i="29"/>
  <c r="A1892" i="29"/>
  <c r="J1891" i="29"/>
  <c r="I1891" i="29"/>
  <c r="H1891" i="29"/>
  <c r="G1891" i="29"/>
  <c r="F1891" i="29"/>
  <c r="E1891" i="29"/>
  <c r="D1891" i="29"/>
  <c r="C1891" i="29"/>
  <c r="B1891" i="29"/>
  <c r="A1891" i="29"/>
  <c r="J1890" i="29"/>
  <c r="I1890" i="29"/>
  <c r="H1890" i="29"/>
  <c r="G1890" i="29"/>
  <c r="F1890" i="29"/>
  <c r="E1890" i="29"/>
  <c r="D1890" i="29"/>
  <c r="C1890" i="29"/>
  <c r="B1890" i="29"/>
  <c r="A1890" i="29"/>
  <c r="J1889" i="29"/>
  <c r="I1889" i="29"/>
  <c r="H1889" i="29"/>
  <c r="G1889" i="29"/>
  <c r="F1889" i="29"/>
  <c r="E1889" i="29"/>
  <c r="D1889" i="29"/>
  <c r="C1889" i="29"/>
  <c r="B1889" i="29"/>
  <c r="A1889" i="29"/>
  <c r="J1888" i="29"/>
  <c r="I1888" i="29"/>
  <c r="H1888" i="29"/>
  <c r="G1888" i="29"/>
  <c r="F1888" i="29"/>
  <c r="E1888" i="29"/>
  <c r="D1888" i="29"/>
  <c r="C1888" i="29"/>
  <c r="B1888" i="29"/>
  <c r="A1888" i="29"/>
  <c r="J1887" i="29"/>
  <c r="I1887" i="29"/>
  <c r="H1887" i="29"/>
  <c r="G1887" i="29"/>
  <c r="F1887" i="29"/>
  <c r="E1887" i="29"/>
  <c r="D1887" i="29"/>
  <c r="C1887" i="29"/>
  <c r="B1887" i="29"/>
  <c r="A1887" i="29"/>
  <c r="J1886" i="29"/>
  <c r="I1886" i="29"/>
  <c r="H1886" i="29"/>
  <c r="G1886" i="29"/>
  <c r="F1886" i="29"/>
  <c r="E1886" i="29"/>
  <c r="D1886" i="29"/>
  <c r="C1886" i="29"/>
  <c r="B1886" i="29"/>
  <c r="A1886" i="29"/>
  <c r="J1885" i="29"/>
  <c r="I1885" i="29"/>
  <c r="H1885" i="29"/>
  <c r="G1885" i="29"/>
  <c r="F1885" i="29"/>
  <c r="E1885" i="29"/>
  <c r="D1885" i="29"/>
  <c r="C1885" i="29"/>
  <c r="B1885" i="29"/>
  <c r="A1885" i="29"/>
  <c r="J1884" i="29"/>
  <c r="I1884" i="29"/>
  <c r="H1884" i="29"/>
  <c r="G1884" i="29"/>
  <c r="F1884" i="29"/>
  <c r="E1884" i="29"/>
  <c r="D1884" i="29"/>
  <c r="C1884" i="29"/>
  <c r="B1884" i="29"/>
  <c r="A1884" i="29"/>
  <c r="J1883" i="29"/>
  <c r="I1883" i="29"/>
  <c r="H1883" i="29"/>
  <c r="G1883" i="29"/>
  <c r="F1883" i="29"/>
  <c r="E1883" i="29"/>
  <c r="D1883" i="29"/>
  <c r="C1883" i="29"/>
  <c r="B1883" i="29"/>
  <c r="A1883" i="29"/>
  <c r="J1882" i="29"/>
  <c r="I1882" i="29"/>
  <c r="H1882" i="29"/>
  <c r="G1882" i="29"/>
  <c r="F1882" i="29"/>
  <c r="E1882" i="29"/>
  <c r="D1882" i="29"/>
  <c r="C1882" i="29"/>
  <c r="B1882" i="29"/>
  <c r="A1882" i="29"/>
  <c r="J1881" i="29"/>
  <c r="I1881" i="29"/>
  <c r="H1881" i="29"/>
  <c r="G1881" i="29"/>
  <c r="F1881" i="29"/>
  <c r="E1881" i="29"/>
  <c r="D1881" i="29"/>
  <c r="C1881" i="29"/>
  <c r="B1881" i="29"/>
  <c r="A1881" i="29"/>
  <c r="J1880" i="29"/>
  <c r="I1880" i="29"/>
  <c r="H1880" i="29"/>
  <c r="G1880" i="29"/>
  <c r="F1880" i="29"/>
  <c r="E1880" i="29"/>
  <c r="D1880" i="29"/>
  <c r="C1880" i="29"/>
  <c r="B1880" i="29"/>
  <c r="A1880" i="29"/>
  <c r="J1879" i="29"/>
  <c r="I1879" i="29"/>
  <c r="H1879" i="29"/>
  <c r="G1879" i="29"/>
  <c r="F1879" i="29"/>
  <c r="E1879" i="29"/>
  <c r="D1879" i="29"/>
  <c r="C1879" i="29"/>
  <c r="B1879" i="29"/>
  <c r="A1879" i="29"/>
  <c r="J1878" i="29"/>
  <c r="I1878" i="29"/>
  <c r="H1878" i="29"/>
  <c r="G1878" i="29"/>
  <c r="F1878" i="29"/>
  <c r="E1878" i="29"/>
  <c r="D1878" i="29"/>
  <c r="C1878" i="29"/>
  <c r="B1878" i="29"/>
  <c r="A1878" i="29"/>
  <c r="J1877" i="29"/>
  <c r="I1877" i="29"/>
  <c r="H1877" i="29"/>
  <c r="G1877" i="29"/>
  <c r="F1877" i="29"/>
  <c r="E1877" i="29"/>
  <c r="D1877" i="29"/>
  <c r="C1877" i="29"/>
  <c r="B1877" i="29"/>
  <c r="A1877" i="29"/>
  <c r="J1876" i="29"/>
  <c r="I1876" i="29"/>
  <c r="H1876" i="29"/>
  <c r="G1876" i="29"/>
  <c r="F1876" i="29"/>
  <c r="E1876" i="29"/>
  <c r="D1876" i="29"/>
  <c r="C1876" i="29"/>
  <c r="B1876" i="29"/>
  <c r="A1876" i="29"/>
  <c r="J1875" i="29"/>
  <c r="I1875" i="29"/>
  <c r="H1875" i="29"/>
  <c r="G1875" i="29"/>
  <c r="F1875" i="29"/>
  <c r="E1875" i="29"/>
  <c r="D1875" i="29"/>
  <c r="C1875" i="29"/>
  <c r="B1875" i="29"/>
  <c r="A1875" i="29"/>
  <c r="J1874" i="29"/>
  <c r="I1874" i="29"/>
  <c r="H1874" i="29"/>
  <c r="G1874" i="29"/>
  <c r="F1874" i="29"/>
  <c r="E1874" i="29"/>
  <c r="D1874" i="29"/>
  <c r="C1874" i="29"/>
  <c r="B1874" i="29"/>
  <c r="A1874" i="29"/>
  <c r="J1873" i="29"/>
  <c r="I1873" i="29"/>
  <c r="H1873" i="29"/>
  <c r="G1873" i="29"/>
  <c r="F1873" i="29"/>
  <c r="E1873" i="29"/>
  <c r="D1873" i="29"/>
  <c r="C1873" i="29"/>
  <c r="B1873" i="29"/>
  <c r="A1873" i="29"/>
  <c r="J1872" i="29"/>
  <c r="I1872" i="29"/>
  <c r="H1872" i="29"/>
  <c r="G1872" i="29"/>
  <c r="F1872" i="29"/>
  <c r="E1872" i="29"/>
  <c r="D1872" i="29"/>
  <c r="C1872" i="29"/>
  <c r="B1872" i="29"/>
  <c r="A1872" i="29"/>
  <c r="J1871" i="29"/>
  <c r="I1871" i="29"/>
  <c r="H1871" i="29"/>
  <c r="G1871" i="29"/>
  <c r="F1871" i="29"/>
  <c r="E1871" i="29"/>
  <c r="D1871" i="29"/>
  <c r="C1871" i="29"/>
  <c r="B1871" i="29"/>
  <c r="A1871" i="29"/>
  <c r="J1870" i="29"/>
  <c r="I1870" i="29"/>
  <c r="H1870" i="29"/>
  <c r="G1870" i="29"/>
  <c r="F1870" i="29"/>
  <c r="E1870" i="29"/>
  <c r="D1870" i="29"/>
  <c r="C1870" i="29"/>
  <c r="B1870" i="29"/>
  <c r="A1870" i="29"/>
  <c r="J1869" i="29"/>
  <c r="I1869" i="29"/>
  <c r="H1869" i="29"/>
  <c r="G1869" i="29"/>
  <c r="F1869" i="29"/>
  <c r="E1869" i="29"/>
  <c r="D1869" i="29"/>
  <c r="C1869" i="29"/>
  <c r="B1869" i="29"/>
  <c r="A1869" i="29"/>
  <c r="J1868" i="29"/>
  <c r="I1868" i="29"/>
  <c r="H1868" i="29"/>
  <c r="G1868" i="29"/>
  <c r="F1868" i="29"/>
  <c r="E1868" i="29"/>
  <c r="D1868" i="29"/>
  <c r="C1868" i="29"/>
  <c r="B1868" i="29"/>
  <c r="A1868" i="29"/>
  <c r="J1867" i="29"/>
  <c r="I1867" i="29"/>
  <c r="H1867" i="29"/>
  <c r="G1867" i="29"/>
  <c r="F1867" i="29"/>
  <c r="E1867" i="29"/>
  <c r="D1867" i="29"/>
  <c r="C1867" i="29"/>
  <c r="B1867" i="29"/>
  <c r="A1867" i="29"/>
  <c r="J1866" i="29"/>
  <c r="I1866" i="29"/>
  <c r="H1866" i="29"/>
  <c r="G1866" i="29"/>
  <c r="F1866" i="29"/>
  <c r="E1866" i="29"/>
  <c r="D1866" i="29"/>
  <c r="C1866" i="29"/>
  <c r="B1866" i="29"/>
  <c r="A1866" i="29"/>
  <c r="J1865" i="29"/>
  <c r="I1865" i="29"/>
  <c r="H1865" i="29"/>
  <c r="G1865" i="29"/>
  <c r="F1865" i="29"/>
  <c r="E1865" i="29"/>
  <c r="D1865" i="29"/>
  <c r="C1865" i="29"/>
  <c r="B1865" i="29"/>
  <c r="A1865" i="29"/>
  <c r="J1864" i="29"/>
  <c r="I1864" i="29"/>
  <c r="H1864" i="29"/>
  <c r="G1864" i="29"/>
  <c r="F1864" i="29"/>
  <c r="E1864" i="29"/>
  <c r="D1864" i="29"/>
  <c r="C1864" i="29"/>
  <c r="B1864" i="29"/>
  <c r="A1864" i="29"/>
  <c r="J1863" i="29"/>
  <c r="I1863" i="29"/>
  <c r="H1863" i="29"/>
  <c r="G1863" i="29"/>
  <c r="F1863" i="29"/>
  <c r="E1863" i="29"/>
  <c r="D1863" i="29"/>
  <c r="C1863" i="29"/>
  <c r="B1863" i="29"/>
  <c r="A1863" i="29"/>
  <c r="J1862" i="29"/>
  <c r="I1862" i="29"/>
  <c r="H1862" i="29"/>
  <c r="G1862" i="29"/>
  <c r="F1862" i="29"/>
  <c r="E1862" i="29"/>
  <c r="D1862" i="29"/>
  <c r="C1862" i="29"/>
  <c r="B1862" i="29"/>
  <c r="A1862" i="29"/>
  <c r="J1861" i="29"/>
  <c r="I1861" i="29"/>
  <c r="H1861" i="29"/>
  <c r="G1861" i="29"/>
  <c r="F1861" i="29"/>
  <c r="E1861" i="29"/>
  <c r="D1861" i="29"/>
  <c r="C1861" i="29"/>
  <c r="B1861" i="29"/>
  <c r="A1861" i="29"/>
  <c r="J1860" i="29"/>
  <c r="I1860" i="29"/>
  <c r="H1860" i="29"/>
  <c r="G1860" i="29"/>
  <c r="F1860" i="29"/>
  <c r="E1860" i="29"/>
  <c r="D1860" i="29"/>
  <c r="C1860" i="29"/>
  <c r="B1860" i="29"/>
  <c r="A1860" i="29"/>
  <c r="J1859" i="29"/>
  <c r="I1859" i="29"/>
  <c r="H1859" i="29"/>
  <c r="G1859" i="29"/>
  <c r="F1859" i="29"/>
  <c r="E1859" i="29"/>
  <c r="D1859" i="29"/>
  <c r="C1859" i="29"/>
  <c r="B1859" i="29"/>
  <c r="A1859" i="29"/>
  <c r="J1858" i="29"/>
  <c r="I1858" i="29"/>
  <c r="H1858" i="29"/>
  <c r="G1858" i="29"/>
  <c r="F1858" i="29"/>
  <c r="E1858" i="29"/>
  <c r="D1858" i="29"/>
  <c r="C1858" i="29"/>
  <c r="B1858" i="29"/>
  <c r="A1858" i="29"/>
  <c r="J1857" i="29"/>
  <c r="I1857" i="29"/>
  <c r="H1857" i="29"/>
  <c r="G1857" i="29"/>
  <c r="F1857" i="29"/>
  <c r="E1857" i="29"/>
  <c r="D1857" i="29"/>
  <c r="C1857" i="29"/>
  <c r="B1857" i="29"/>
  <c r="A1857" i="29"/>
  <c r="J1856" i="29"/>
  <c r="I1856" i="29"/>
  <c r="H1856" i="29"/>
  <c r="G1856" i="29"/>
  <c r="F1856" i="29"/>
  <c r="E1856" i="29"/>
  <c r="D1856" i="29"/>
  <c r="C1856" i="29"/>
  <c r="B1856" i="29"/>
  <c r="A1856" i="29"/>
  <c r="J1855" i="29"/>
  <c r="I1855" i="29"/>
  <c r="H1855" i="29"/>
  <c r="G1855" i="29"/>
  <c r="F1855" i="29"/>
  <c r="E1855" i="29"/>
  <c r="D1855" i="29"/>
  <c r="C1855" i="29"/>
  <c r="B1855" i="29"/>
  <c r="A1855" i="29"/>
  <c r="J1854" i="29"/>
  <c r="I1854" i="29"/>
  <c r="H1854" i="29"/>
  <c r="G1854" i="29"/>
  <c r="F1854" i="29"/>
  <c r="E1854" i="29"/>
  <c r="D1854" i="29"/>
  <c r="C1854" i="29"/>
  <c r="B1854" i="29"/>
  <c r="A1854" i="29"/>
  <c r="J1853" i="29"/>
  <c r="I1853" i="29"/>
  <c r="H1853" i="29"/>
  <c r="G1853" i="29"/>
  <c r="F1853" i="29"/>
  <c r="E1853" i="29"/>
  <c r="D1853" i="29"/>
  <c r="C1853" i="29"/>
  <c r="B1853" i="29"/>
  <c r="A1853" i="29"/>
  <c r="J1852" i="29"/>
  <c r="I1852" i="29"/>
  <c r="H1852" i="29"/>
  <c r="G1852" i="29"/>
  <c r="F1852" i="29"/>
  <c r="E1852" i="29"/>
  <c r="D1852" i="29"/>
  <c r="C1852" i="29"/>
  <c r="B1852" i="29"/>
  <c r="A1852" i="29"/>
  <c r="J1851" i="29"/>
  <c r="I1851" i="29"/>
  <c r="H1851" i="29"/>
  <c r="G1851" i="29"/>
  <c r="F1851" i="29"/>
  <c r="E1851" i="29"/>
  <c r="D1851" i="29"/>
  <c r="C1851" i="29"/>
  <c r="B1851" i="29"/>
  <c r="A1851" i="29"/>
  <c r="J1850" i="29"/>
  <c r="I1850" i="29"/>
  <c r="H1850" i="29"/>
  <c r="G1850" i="29"/>
  <c r="F1850" i="29"/>
  <c r="E1850" i="29"/>
  <c r="D1850" i="29"/>
  <c r="C1850" i="29"/>
  <c r="B1850" i="29"/>
  <c r="A1850" i="29"/>
  <c r="J1849" i="29"/>
  <c r="I1849" i="29"/>
  <c r="H1849" i="29"/>
  <c r="G1849" i="29"/>
  <c r="F1849" i="29"/>
  <c r="E1849" i="29"/>
  <c r="D1849" i="29"/>
  <c r="C1849" i="29"/>
  <c r="B1849" i="29"/>
  <c r="A1849" i="29"/>
  <c r="J1848" i="29"/>
  <c r="I1848" i="29"/>
  <c r="H1848" i="29"/>
  <c r="G1848" i="29"/>
  <c r="F1848" i="29"/>
  <c r="E1848" i="29"/>
  <c r="D1848" i="29"/>
  <c r="C1848" i="29"/>
  <c r="B1848" i="29"/>
  <c r="A1848" i="29"/>
  <c r="J1847" i="29"/>
  <c r="I1847" i="29"/>
  <c r="H1847" i="29"/>
  <c r="G1847" i="29"/>
  <c r="F1847" i="29"/>
  <c r="E1847" i="29"/>
  <c r="D1847" i="29"/>
  <c r="C1847" i="29"/>
  <c r="B1847" i="29"/>
  <c r="A1847" i="29"/>
  <c r="J1846" i="29"/>
  <c r="I1846" i="29"/>
  <c r="H1846" i="29"/>
  <c r="G1846" i="29"/>
  <c r="F1846" i="29"/>
  <c r="E1846" i="29"/>
  <c r="D1846" i="29"/>
  <c r="C1846" i="29"/>
  <c r="B1846" i="29"/>
  <c r="A1846" i="29"/>
  <c r="J1845" i="29"/>
  <c r="I1845" i="29"/>
  <c r="H1845" i="29"/>
  <c r="G1845" i="29"/>
  <c r="F1845" i="29"/>
  <c r="E1845" i="29"/>
  <c r="D1845" i="29"/>
  <c r="C1845" i="29"/>
  <c r="B1845" i="29"/>
  <c r="A1845" i="29"/>
  <c r="J1844" i="29"/>
  <c r="I1844" i="29"/>
  <c r="H1844" i="29"/>
  <c r="G1844" i="29"/>
  <c r="F1844" i="29"/>
  <c r="E1844" i="29"/>
  <c r="D1844" i="29"/>
  <c r="C1844" i="29"/>
  <c r="B1844" i="29"/>
  <c r="A1844" i="29"/>
  <c r="J1843" i="29"/>
  <c r="I1843" i="29"/>
  <c r="H1843" i="29"/>
  <c r="G1843" i="29"/>
  <c r="F1843" i="29"/>
  <c r="E1843" i="29"/>
  <c r="D1843" i="29"/>
  <c r="C1843" i="29"/>
  <c r="B1843" i="29"/>
  <c r="A1843" i="29"/>
  <c r="J1842" i="29"/>
  <c r="I1842" i="29"/>
  <c r="H1842" i="29"/>
  <c r="G1842" i="29"/>
  <c r="F1842" i="29"/>
  <c r="E1842" i="29"/>
  <c r="D1842" i="29"/>
  <c r="C1842" i="29"/>
  <c r="B1842" i="29"/>
  <c r="A1842" i="29"/>
  <c r="J1841" i="29"/>
  <c r="I1841" i="29"/>
  <c r="H1841" i="29"/>
  <c r="G1841" i="29"/>
  <c r="F1841" i="29"/>
  <c r="E1841" i="29"/>
  <c r="D1841" i="29"/>
  <c r="C1841" i="29"/>
  <c r="B1841" i="29"/>
  <c r="A1841" i="29"/>
  <c r="J1840" i="29"/>
  <c r="I1840" i="29"/>
  <c r="H1840" i="29"/>
  <c r="G1840" i="29"/>
  <c r="F1840" i="29"/>
  <c r="E1840" i="29"/>
  <c r="D1840" i="29"/>
  <c r="C1840" i="29"/>
  <c r="B1840" i="29"/>
  <c r="A1840" i="29"/>
  <c r="J1839" i="29"/>
  <c r="I1839" i="29"/>
  <c r="H1839" i="29"/>
  <c r="G1839" i="29"/>
  <c r="F1839" i="29"/>
  <c r="E1839" i="29"/>
  <c r="D1839" i="29"/>
  <c r="C1839" i="29"/>
  <c r="B1839" i="29"/>
  <c r="A1839" i="29"/>
  <c r="J1838" i="29"/>
  <c r="I1838" i="29"/>
  <c r="H1838" i="29"/>
  <c r="G1838" i="29"/>
  <c r="F1838" i="29"/>
  <c r="E1838" i="29"/>
  <c r="D1838" i="29"/>
  <c r="C1838" i="29"/>
  <c r="B1838" i="29"/>
  <c r="A1838" i="29"/>
  <c r="J1837" i="29"/>
  <c r="I1837" i="29"/>
  <c r="H1837" i="29"/>
  <c r="G1837" i="29"/>
  <c r="F1837" i="29"/>
  <c r="E1837" i="29"/>
  <c r="D1837" i="29"/>
  <c r="C1837" i="29"/>
  <c r="B1837" i="29"/>
  <c r="A1837" i="29"/>
  <c r="J1836" i="29"/>
  <c r="I1836" i="29"/>
  <c r="H1836" i="29"/>
  <c r="G1836" i="29"/>
  <c r="F1836" i="29"/>
  <c r="E1836" i="29"/>
  <c r="D1836" i="29"/>
  <c r="C1836" i="29"/>
  <c r="B1836" i="29"/>
  <c r="A1836" i="29"/>
  <c r="J1835" i="29"/>
  <c r="I1835" i="29"/>
  <c r="H1835" i="29"/>
  <c r="G1835" i="29"/>
  <c r="F1835" i="29"/>
  <c r="E1835" i="29"/>
  <c r="D1835" i="29"/>
  <c r="C1835" i="29"/>
  <c r="B1835" i="29"/>
  <c r="A1835" i="29"/>
  <c r="J1834" i="29"/>
  <c r="I1834" i="29"/>
  <c r="H1834" i="29"/>
  <c r="G1834" i="29"/>
  <c r="F1834" i="29"/>
  <c r="E1834" i="29"/>
  <c r="D1834" i="29"/>
  <c r="C1834" i="29"/>
  <c r="B1834" i="29"/>
  <c r="A1834" i="29"/>
  <c r="J1833" i="29"/>
  <c r="I1833" i="29"/>
  <c r="H1833" i="29"/>
  <c r="G1833" i="29"/>
  <c r="F1833" i="29"/>
  <c r="E1833" i="29"/>
  <c r="D1833" i="29"/>
  <c r="C1833" i="29"/>
  <c r="B1833" i="29"/>
  <c r="A1833" i="29"/>
  <c r="J1832" i="29"/>
  <c r="I1832" i="29"/>
  <c r="H1832" i="29"/>
  <c r="G1832" i="29"/>
  <c r="F1832" i="29"/>
  <c r="E1832" i="29"/>
  <c r="D1832" i="29"/>
  <c r="C1832" i="29"/>
  <c r="B1832" i="29"/>
  <c r="A1832" i="29"/>
  <c r="J1831" i="29"/>
  <c r="I1831" i="29"/>
  <c r="H1831" i="29"/>
  <c r="G1831" i="29"/>
  <c r="F1831" i="29"/>
  <c r="E1831" i="29"/>
  <c r="D1831" i="29"/>
  <c r="C1831" i="29"/>
  <c r="B1831" i="29"/>
  <c r="A1831" i="29"/>
  <c r="J1830" i="29"/>
  <c r="I1830" i="29"/>
  <c r="H1830" i="29"/>
  <c r="G1830" i="29"/>
  <c r="F1830" i="29"/>
  <c r="E1830" i="29"/>
  <c r="D1830" i="29"/>
  <c r="C1830" i="29"/>
  <c r="B1830" i="29"/>
  <c r="A1830" i="29"/>
  <c r="J1829" i="29"/>
  <c r="I1829" i="29"/>
  <c r="H1829" i="29"/>
  <c r="G1829" i="29"/>
  <c r="F1829" i="29"/>
  <c r="E1829" i="29"/>
  <c r="D1829" i="29"/>
  <c r="C1829" i="29"/>
  <c r="B1829" i="29"/>
  <c r="A1829" i="29"/>
  <c r="J1828" i="29"/>
  <c r="I1828" i="29"/>
  <c r="H1828" i="29"/>
  <c r="G1828" i="29"/>
  <c r="F1828" i="29"/>
  <c r="E1828" i="29"/>
  <c r="D1828" i="29"/>
  <c r="C1828" i="29"/>
  <c r="B1828" i="29"/>
  <c r="A1828" i="29"/>
  <c r="J1827" i="29"/>
  <c r="I1827" i="29"/>
  <c r="H1827" i="29"/>
  <c r="G1827" i="29"/>
  <c r="F1827" i="29"/>
  <c r="E1827" i="29"/>
  <c r="D1827" i="29"/>
  <c r="C1827" i="29"/>
  <c r="B1827" i="29"/>
  <c r="A1827" i="29"/>
  <c r="J1826" i="29"/>
  <c r="I1826" i="29"/>
  <c r="H1826" i="29"/>
  <c r="G1826" i="29"/>
  <c r="F1826" i="29"/>
  <c r="E1826" i="29"/>
  <c r="D1826" i="29"/>
  <c r="C1826" i="29"/>
  <c r="B1826" i="29"/>
  <c r="A1826" i="29"/>
  <c r="J1825" i="29"/>
  <c r="I1825" i="29"/>
  <c r="H1825" i="29"/>
  <c r="G1825" i="29"/>
  <c r="F1825" i="29"/>
  <c r="E1825" i="29"/>
  <c r="D1825" i="29"/>
  <c r="C1825" i="29"/>
  <c r="B1825" i="29"/>
  <c r="A1825" i="29"/>
  <c r="J1824" i="29"/>
  <c r="I1824" i="29"/>
  <c r="H1824" i="29"/>
  <c r="G1824" i="29"/>
  <c r="F1824" i="29"/>
  <c r="E1824" i="29"/>
  <c r="D1824" i="29"/>
  <c r="C1824" i="29"/>
  <c r="B1824" i="29"/>
  <c r="A1824" i="29"/>
  <c r="J1823" i="29"/>
  <c r="I1823" i="29"/>
  <c r="H1823" i="29"/>
  <c r="G1823" i="29"/>
  <c r="F1823" i="29"/>
  <c r="E1823" i="29"/>
  <c r="D1823" i="29"/>
  <c r="C1823" i="29"/>
  <c r="B1823" i="29"/>
  <c r="A1823" i="29"/>
  <c r="J1822" i="29"/>
  <c r="I1822" i="29"/>
  <c r="H1822" i="29"/>
  <c r="G1822" i="29"/>
  <c r="F1822" i="29"/>
  <c r="E1822" i="29"/>
  <c r="D1822" i="29"/>
  <c r="C1822" i="29"/>
  <c r="B1822" i="29"/>
  <c r="A1822" i="29"/>
  <c r="J1821" i="29"/>
  <c r="I1821" i="29"/>
  <c r="H1821" i="29"/>
  <c r="G1821" i="29"/>
  <c r="F1821" i="29"/>
  <c r="E1821" i="29"/>
  <c r="D1821" i="29"/>
  <c r="C1821" i="29"/>
  <c r="B1821" i="29"/>
  <c r="A1821" i="29"/>
  <c r="J1820" i="29"/>
  <c r="I1820" i="29"/>
  <c r="H1820" i="29"/>
  <c r="G1820" i="29"/>
  <c r="F1820" i="29"/>
  <c r="E1820" i="29"/>
  <c r="D1820" i="29"/>
  <c r="C1820" i="29"/>
  <c r="B1820" i="29"/>
  <c r="A1820" i="29"/>
  <c r="J1819" i="29"/>
  <c r="I1819" i="29"/>
  <c r="H1819" i="29"/>
  <c r="G1819" i="29"/>
  <c r="F1819" i="29"/>
  <c r="E1819" i="29"/>
  <c r="D1819" i="29"/>
  <c r="C1819" i="29"/>
  <c r="B1819" i="29"/>
  <c r="A1819" i="29"/>
  <c r="J1818" i="29"/>
  <c r="I1818" i="29"/>
  <c r="H1818" i="29"/>
  <c r="G1818" i="29"/>
  <c r="F1818" i="29"/>
  <c r="E1818" i="29"/>
  <c r="D1818" i="29"/>
  <c r="C1818" i="29"/>
  <c r="B1818" i="29"/>
  <c r="A1818" i="29"/>
  <c r="J1817" i="29"/>
  <c r="I1817" i="29"/>
  <c r="H1817" i="29"/>
  <c r="G1817" i="29"/>
  <c r="F1817" i="29"/>
  <c r="E1817" i="29"/>
  <c r="D1817" i="29"/>
  <c r="C1817" i="29"/>
  <c r="B1817" i="29"/>
  <c r="A1817" i="29"/>
  <c r="J1816" i="29"/>
  <c r="I1816" i="29"/>
  <c r="H1816" i="29"/>
  <c r="G1816" i="29"/>
  <c r="F1816" i="29"/>
  <c r="E1816" i="29"/>
  <c r="D1816" i="29"/>
  <c r="C1816" i="29"/>
  <c r="B1816" i="29"/>
  <c r="A1816" i="29"/>
  <c r="J1815" i="29"/>
  <c r="I1815" i="29"/>
  <c r="H1815" i="29"/>
  <c r="G1815" i="29"/>
  <c r="F1815" i="29"/>
  <c r="E1815" i="29"/>
  <c r="D1815" i="29"/>
  <c r="C1815" i="29"/>
  <c r="B1815" i="29"/>
  <c r="A1815" i="29"/>
  <c r="J1814" i="29"/>
  <c r="I1814" i="29"/>
  <c r="H1814" i="29"/>
  <c r="G1814" i="29"/>
  <c r="F1814" i="29"/>
  <c r="E1814" i="29"/>
  <c r="D1814" i="29"/>
  <c r="C1814" i="29"/>
  <c r="B1814" i="29"/>
  <c r="A1814" i="29"/>
  <c r="J1813" i="29"/>
  <c r="I1813" i="29"/>
  <c r="H1813" i="29"/>
  <c r="G1813" i="29"/>
  <c r="F1813" i="29"/>
  <c r="E1813" i="29"/>
  <c r="D1813" i="29"/>
  <c r="C1813" i="29"/>
  <c r="B1813" i="29"/>
  <c r="A1813" i="29"/>
  <c r="J1812" i="29"/>
  <c r="I1812" i="29"/>
  <c r="H1812" i="29"/>
  <c r="G1812" i="29"/>
  <c r="F1812" i="29"/>
  <c r="E1812" i="29"/>
  <c r="D1812" i="29"/>
  <c r="C1812" i="29"/>
  <c r="B1812" i="29"/>
  <c r="A1812" i="29"/>
  <c r="J1811" i="29"/>
  <c r="I1811" i="29"/>
  <c r="H1811" i="29"/>
  <c r="G1811" i="29"/>
  <c r="F1811" i="29"/>
  <c r="E1811" i="29"/>
  <c r="D1811" i="29"/>
  <c r="C1811" i="29"/>
  <c r="B1811" i="29"/>
  <c r="A1811" i="29"/>
  <c r="J1810" i="29"/>
  <c r="I1810" i="29"/>
  <c r="H1810" i="29"/>
  <c r="G1810" i="29"/>
  <c r="F1810" i="29"/>
  <c r="E1810" i="29"/>
  <c r="D1810" i="29"/>
  <c r="C1810" i="29"/>
  <c r="B1810" i="29"/>
  <c r="A1810" i="29"/>
  <c r="J1809" i="29"/>
  <c r="I1809" i="29"/>
  <c r="H1809" i="29"/>
  <c r="G1809" i="29"/>
  <c r="F1809" i="29"/>
  <c r="E1809" i="29"/>
  <c r="D1809" i="29"/>
  <c r="C1809" i="29"/>
  <c r="B1809" i="29"/>
  <c r="A1809" i="29"/>
  <c r="J1808" i="29"/>
  <c r="I1808" i="29"/>
  <c r="H1808" i="29"/>
  <c r="G1808" i="29"/>
  <c r="F1808" i="29"/>
  <c r="E1808" i="29"/>
  <c r="D1808" i="29"/>
  <c r="C1808" i="29"/>
  <c r="B1808" i="29"/>
  <c r="A1808" i="29"/>
  <c r="J1807" i="29"/>
  <c r="I1807" i="29"/>
  <c r="H1807" i="29"/>
  <c r="G1807" i="29"/>
  <c r="F1807" i="29"/>
  <c r="E1807" i="29"/>
  <c r="D1807" i="29"/>
  <c r="C1807" i="29"/>
  <c r="B1807" i="29"/>
  <c r="A1807" i="29"/>
  <c r="J1806" i="29"/>
  <c r="I1806" i="29"/>
  <c r="H1806" i="29"/>
  <c r="G1806" i="29"/>
  <c r="F1806" i="29"/>
  <c r="E1806" i="29"/>
  <c r="D1806" i="29"/>
  <c r="C1806" i="29"/>
  <c r="B1806" i="29"/>
  <c r="A1806" i="29"/>
  <c r="J1805" i="29"/>
  <c r="I1805" i="29"/>
  <c r="H1805" i="29"/>
  <c r="G1805" i="29"/>
  <c r="F1805" i="29"/>
  <c r="E1805" i="29"/>
  <c r="D1805" i="29"/>
  <c r="C1805" i="29"/>
  <c r="B1805" i="29"/>
  <c r="A1805" i="29"/>
  <c r="J1804" i="29"/>
  <c r="I1804" i="29"/>
  <c r="H1804" i="29"/>
  <c r="G1804" i="29"/>
  <c r="F1804" i="29"/>
  <c r="E1804" i="29"/>
  <c r="D1804" i="29"/>
  <c r="C1804" i="29"/>
  <c r="B1804" i="29"/>
  <c r="A1804" i="29"/>
  <c r="J1803" i="29"/>
  <c r="I1803" i="29"/>
  <c r="H1803" i="29"/>
  <c r="G1803" i="29"/>
  <c r="F1803" i="29"/>
  <c r="E1803" i="29"/>
  <c r="D1803" i="29"/>
  <c r="C1803" i="29"/>
  <c r="B1803" i="29"/>
  <c r="A1803" i="29"/>
  <c r="J1802" i="29"/>
  <c r="I1802" i="29"/>
  <c r="H1802" i="29"/>
  <c r="G1802" i="29"/>
  <c r="F1802" i="29"/>
  <c r="E1802" i="29"/>
  <c r="D1802" i="29"/>
  <c r="C1802" i="29"/>
  <c r="B1802" i="29"/>
  <c r="A1802" i="29"/>
  <c r="J1801" i="29"/>
  <c r="I1801" i="29"/>
  <c r="H1801" i="29"/>
  <c r="G1801" i="29"/>
  <c r="F1801" i="29"/>
  <c r="E1801" i="29"/>
  <c r="D1801" i="29"/>
  <c r="C1801" i="29"/>
  <c r="B1801" i="29"/>
  <c r="A1801" i="29"/>
  <c r="J1800" i="29"/>
  <c r="I1800" i="29"/>
  <c r="H1800" i="29"/>
  <c r="G1800" i="29"/>
  <c r="F1800" i="29"/>
  <c r="E1800" i="29"/>
  <c r="D1800" i="29"/>
  <c r="C1800" i="29"/>
  <c r="B1800" i="29"/>
  <c r="A1800" i="29"/>
  <c r="J1799" i="29"/>
  <c r="I1799" i="29"/>
  <c r="H1799" i="29"/>
  <c r="G1799" i="29"/>
  <c r="F1799" i="29"/>
  <c r="E1799" i="29"/>
  <c r="D1799" i="29"/>
  <c r="C1799" i="29"/>
  <c r="B1799" i="29"/>
  <c r="A1799" i="29"/>
  <c r="J1798" i="29"/>
  <c r="I1798" i="29"/>
  <c r="H1798" i="29"/>
  <c r="G1798" i="29"/>
  <c r="F1798" i="29"/>
  <c r="E1798" i="29"/>
  <c r="D1798" i="29"/>
  <c r="C1798" i="29"/>
  <c r="B1798" i="29"/>
  <c r="A1798" i="29"/>
  <c r="J1797" i="29"/>
  <c r="I1797" i="29"/>
  <c r="H1797" i="29"/>
  <c r="G1797" i="29"/>
  <c r="F1797" i="29"/>
  <c r="E1797" i="29"/>
  <c r="D1797" i="29"/>
  <c r="C1797" i="29"/>
  <c r="B1797" i="29"/>
  <c r="A1797" i="29"/>
  <c r="J1796" i="29"/>
  <c r="I1796" i="29"/>
  <c r="H1796" i="29"/>
  <c r="G1796" i="29"/>
  <c r="F1796" i="29"/>
  <c r="E1796" i="29"/>
  <c r="D1796" i="29"/>
  <c r="C1796" i="29"/>
  <c r="B1796" i="29"/>
  <c r="A1796" i="29"/>
  <c r="J1795" i="29"/>
  <c r="I1795" i="29"/>
  <c r="H1795" i="29"/>
  <c r="G1795" i="29"/>
  <c r="F1795" i="29"/>
  <c r="E1795" i="29"/>
  <c r="D1795" i="29"/>
  <c r="C1795" i="29"/>
  <c r="B1795" i="29"/>
  <c r="A1795" i="29"/>
  <c r="J1794" i="29"/>
  <c r="I1794" i="29"/>
  <c r="H1794" i="29"/>
  <c r="G1794" i="29"/>
  <c r="F1794" i="29"/>
  <c r="E1794" i="29"/>
  <c r="D1794" i="29"/>
  <c r="C1794" i="29"/>
  <c r="B1794" i="29"/>
  <c r="A1794" i="29"/>
  <c r="J1793" i="29"/>
  <c r="I1793" i="29"/>
  <c r="H1793" i="29"/>
  <c r="G1793" i="29"/>
  <c r="F1793" i="29"/>
  <c r="E1793" i="29"/>
  <c r="D1793" i="29"/>
  <c r="C1793" i="29"/>
  <c r="B1793" i="29"/>
  <c r="A1793" i="29"/>
  <c r="J1792" i="29"/>
  <c r="I1792" i="29"/>
  <c r="H1792" i="29"/>
  <c r="G1792" i="29"/>
  <c r="F1792" i="29"/>
  <c r="E1792" i="29"/>
  <c r="D1792" i="29"/>
  <c r="C1792" i="29"/>
  <c r="B1792" i="29"/>
  <c r="A1792" i="29"/>
  <c r="J1791" i="29"/>
  <c r="I1791" i="29"/>
  <c r="H1791" i="29"/>
  <c r="G1791" i="29"/>
  <c r="F1791" i="29"/>
  <c r="E1791" i="29"/>
  <c r="D1791" i="29"/>
  <c r="C1791" i="29"/>
  <c r="B1791" i="29"/>
  <c r="A1791" i="29"/>
  <c r="J1790" i="29"/>
  <c r="I1790" i="29"/>
  <c r="H1790" i="29"/>
  <c r="G1790" i="29"/>
  <c r="F1790" i="29"/>
  <c r="E1790" i="29"/>
  <c r="D1790" i="29"/>
  <c r="C1790" i="29"/>
  <c r="B1790" i="29"/>
  <c r="A1790" i="29"/>
  <c r="J1789" i="29"/>
  <c r="I1789" i="29"/>
  <c r="H1789" i="29"/>
  <c r="G1789" i="29"/>
  <c r="F1789" i="29"/>
  <c r="E1789" i="29"/>
  <c r="D1789" i="29"/>
  <c r="C1789" i="29"/>
  <c r="B1789" i="29"/>
  <c r="A1789" i="29"/>
  <c r="J1788" i="29"/>
  <c r="I1788" i="29"/>
  <c r="H1788" i="29"/>
  <c r="G1788" i="29"/>
  <c r="F1788" i="29"/>
  <c r="E1788" i="29"/>
  <c r="D1788" i="29"/>
  <c r="C1788" i="29"/>
  <c r="B1788" i="29"/>
  <c r="A1788" i="29"/>
  <c r="J1787" i="29"/>
  <c r="I1787" i="29"/>
  <c r="H1787" i="29"/>
  <c r="G1787" i="29"/>
  <c r="F1787" i="29"/>
  <c r="E1787" i="29"/>
  <c r="D1787" i="29"/>
  <c r="C1787" i="29"/>
  <c r="B1787" i="29"/>
  <c r="A1787" i="29"/>
  <c r="J1786" i="29"/>
  <c r="I1786" i="29"/>
  <c r="H1786" i="29"/>
  <c r="G1786" i="29"/>
  <c r="F1786" i="29"/>
  <c r="E1786" i="29"/>
  <c r="D1786" i="29"/>
  <c r="C1786" i="29"/>
  <c r="B1786" i="29"/>
  <c r="A1786" i="29"/>
  <c r="J1785" i="29"/>
  <c r="I1785" i="29"/>
  <c r="H1785" i="29"/>
  <c r="G1785" i="29"/>
  <c r="F1785" i="29"/>
  <c r="E1785" i="29"/>
  <c r="D1785" i="29"/>
  <c r="C1785" i="29"/>
  <c r="B1785" i="29"/>
  <c r="A1785" i="29"/>
  <c r="J1784" i="29"/>
  <c r="I1784" i="29"/>
  <c r="H1784" i="29"/>
  <c r="G1784" i="29"/>
  <c r="F1784" i="29"/>
  <c r="E1784" i="29"/>
  <c r="D1784" i="29"/>
  <c r="C1784" i="29"/>
  <c r="B1784" i="29"/>
  <c r="A1784" i="29"/>
  <c r="J1783" i="29"/>
  <c r="I1783" i="29"/>
  <c r="H1783" i="29"/>
  <c r="G1783" i="29"/>
  <c r="F1783" i="29"/>
  <c r="E1783" i="29"/>
  <c r="D1783" i="29"/>
  <c r="C1783" i="29"/>
  <c r="B1783" i="29"/>
  <c r="A1783" i="29"/>
  <c r="J1782" i="29"/>
  <c r="I1782" i="29"/>
  <c r="H1782" i="29"/>
  <c r="G1782" i="29"/>
  <c r="F1782" i="29"/>
  <c r="E1782" i="29"/>
  <c r="D1782" i="29"/>
  <c r="C1782" i="29"/>
  <c r="B1782" i="29"/>
  <c r="A1782" i="29"/>
  <c r="J1781" i="29"/>
  <c r="I1781" i="29"/>
  <c r="H1781" i="29"/>
  <c r="G1781" i="29"/>
  <c r="F1781" i="29"/>
  <c r="E1781" i="29"/>
  <c r="D1781" i="29"/>
  <c r="C1781" i="29"/>
  <c r="B1781" i="29"/>
  <c r="A1781" i="29"/>
  <c r="J1780" i="29"/>
  <c r="I1780" i="29"/>
  <c r="H1780" i="29"/>
  <c r="G1780" i="29"/>
  <c r="F1780" i="29"/>
  <c r="E1780" i="29"/>
  <c r="D1780" i="29"/>
  <c r="C1780" i="29"/>
  <c r="B1780" i="29"/>
  <c r="A1780" i="29"/>
  <c r="J1779" i="29"/>
  <c r="I1779" i="29"/>
  <c r="H1779" i="29"/>
  <c r="G1779" i="29"/>
  <c r="F1779" i="29"/>
  <c r="E1779" i="29"/>
  <c r="D1779" i="29"/>
  <c r="C1779" i="29"/>
  <c r="B1779" i="29"/>
  <c r="A1779" i="29"/>
  <c r="J1778" i="29"/>
  <c r="I1778" i="29"/>
  <c r="H1778" i="29"/>
  <c r="G1778" i="29"/>
  <c r="F1778" i="29"/>
  <c r="E1778" i="29"/>
  <c r="D1778" i="29"/>
  <c r="C1778" i="29"/>
  <c r="B1778" i="29"/>
  <c r="A1778" i="29"/>
  <c r="J1777" i="29"/>
  <c r="I1777" i="29"/>
  <c r="H1777" i="29"/>
  <c r="G1777" i="29"/>
  <c r="F1777" i="29"/>
  <c r="E1777" i="29"/>
  <c r="D1777" i="29"/>
  <c r="C1777" i="29"/>
  <c r="B1777" i="29"/>
  <c r="A1777" i="29"/>
  <c r="J1776" i="29"/>
  <c r="I1776" i="29"/>
  <c r="H1776" i="29"/>
  <c r="G1776" i="29"/>
  <c r="F1776" i="29"/>
  <c r="E1776" i="29"/>
  <c r="D1776" i="29"/>
  <c r="C1776" i="29"/>
  <c r="B1776" i="29"/>
  <c r="A1776" i="29"/>
  <c r="J1775" i="29"/>
  <c r="I1775" i="29"/>
  <c r="H1775" i="29"/>
  <c r="G1775" i="29"/>
  <c r="F1775" i="29"/>
  <c r="E1775" i="29"/>
  <c r="D1775" i="29"/>
  <c r="C1775" i="29"/>
  <c r="B1775" i="29"/>
  <c r="A1775" i="29"/>
  <c r="J1774" i="29"/>
  <c r="I1774" i="29"/>
  <c r="H1774" i="29"/>
  <c r="G1774" i="29"/>
  <c r="F1774" i="29"/>
  <c r="E1774" i="29"/>
  <c r="D1774" i="29"/>
  <c r="C1774" i="29"/>
  <c r="B1774" i="29"/>
  <c r="A1774" i="29"/>
  <c r="J1773" i="29"/>
  <c r="I1773" i="29"/>
  <c r="H1773" i="29"/>
  <c r="G1773" i="29"/>
  <c r="F1773" i="29"/>
  <c r="E1773" i="29"/>
  <c r="D1773" i="29"/>
  <c r="C1773" i="29"/>
  <c r="B1773" i="29"/>
  <c r="A1773" i="29"/>
  <c r="J1772" i="29"/>
  <c r="I1772" i="29"/>
  <c r="H1772" i="29"/>
  <c r="G1772" i="29"/>
  <c r="F1772" i="29"/>
  <c r="E1772" i="29"/>
  <c r="D1772" i="29"/>
  <c r="C1772" i="29"/>
  <c r="B1772" i="29"/>
  <c r="A1772" i="29"/>
  <c r="J1771" i="29"/>
  <c r="I1771" i="29"/>
  <c r="H1771" i="29"/>
  <c r="G1771" i="29"/>
  <c r="F1771" i="29"/>
  <c r="E1771" i="29"/>
  <c r="D1771" i="29"/>
  <c r="C1771" i="29"/>
  <c r="B1771" i="29"/>
  <c r="A1771" i="29"/>
  <c r="J1770" i="29"/>
  <c r="I1770" i="29"/>
  <c r="H1770" i="29"/>
  <c r="G1770" i="29"/>
  <c r="F1770" i="29"/>
  <c r="E1770" i="29"/>
  <c r="D1770" i="29"/>
  <c r="C1770" i="29"/>
  <c r="B1770" i="29"/>
  <c r="A1770" i="29"/>
  <c r="J1769" i="29"/>
  <c r="I1769" i="29"/>
  <c r="H1769" i="29"/>
  <c r="G1769" i="29"/>
  <c r="F1769" i="29"/>
  <c r="E1769" i="29"/>
  <c r="D1769" i="29"/>
  <c r="C1769" i="29"/>
  <c r="B1769" i="29"/>
  <c r="A1769" i="29"/>
  <c r="J1768" i="29"/>
  <c r="I1768" i="29"/>
  <c r="H1768" i="29"/>
  <c r="G1768" i="29"/>
  <c r="F1768" i="29"/>
  <c r="E1768" i="29"/>
  <c r="D1768" i="29"/>
  <c r="C1768" i="29"/>
  <c r="B1768" i="29"/>
  <c r="A1768" i="29"/>
  <c r="J1767" i="29"/>
  <c r="I1767" i="29"/>
  <c r="H1767" i="29"/>
  <c r="G1767" i="29"/>
  <c r="F1767" i="29"/>
  <c r="E1767" i="29"/>
  <c r="D1767" i="29"/>
  <c r="C1767" i="29"/>
  <c r="B1767" i="29"/>
  <c r="A1767" i="29"/>
  <c r="J1766" i="29"/>
  <c r="I1766" i="29"/>
  <c r="H1766" i="29"/>
  <c r="G1766" i="29"/>
  <c r="F1766" i="29"/>
  <c r="E1766" i="29"/>
  <c r="D1766" i="29"/>
  <c r="C1766" i="29"/>
  <c r="B1766" i="29"/>
  <c r="A1766" i="29"/>
  <c r="J1765" i="29"/>
  <c r="I1765" i="29"/>
  <c r="H1765" i="29"/>
  <c r="G1765" i="29"/>
  <c r="F1765" i="29"/>
  <c r="E1765" i="29"/>
  <c r="D1765" i="29"/>
  <c r="C1765" i="29"/>
  <c r="B1765" i="29"/>
  <c r="A1765" i="29"/>
  <c r="J1764" i="29"/>
  <c r="I1764" i="29"/>
  <c r="H1764" i="29"/>
  <c r="G1764" i="29"/>
  <c r="F1764" i="29"/>
  <c r="E1764" i="29"/>
  <c r="D1764" i="29"/>
  <c r="C1764" i="29"/>
  <c r="B1764" i="29"/>
  <c r="A1764" i="29"/>
  <c r="J1763" i="29"/>
  <c r="I1763" i="29"/>
  <c r="H1763" i="29"/>
  <c r="G1763" i="29"/>
  <c r="F1763" i="29"/>
  <c r="E1763" i="29"/>
  <c r="D1763" i="29"/>
  <c r="C1763" i="29"/>
  <c r="B1763" i="29"/>
  <c r="A1763" i="29"/>
  <c r="J1762" i="29"/>
  <c r="I1762" i="29"/>
  <c r="H1762" i="29"/>
  <c r="G1762" i="29"/>
  <c r="F1762" i="29"/>
  <c r="E1762" i="29"/>
  <c r="D1762" i="29"/>
  <c r="C1762" i="29"/>
  <c r="B1762" i="29"/>
  <c r="A1762" i="29"/>
  <c r="J1761" i="29"/>
  <c r="I1761" i="29"/>
  <c r="H1761" i="29"/>
  <c r="G1761" i="29"/>
  <c r="F1761" i="29"/>
  <c r="E1761" i="29"/>
  <c r="D1761" i="29"/>
  <c r="C1761" i="29"/>
  <c r="B1761" i="29"/>
  <c r="A1761" i="29"/>
  <c r="J1760" i="29"/>
  <c r="I1760" i="29"/>
  <c r="H1760" i="29"/>
  <c r="G1760" i="29"/>
  <c r="F1760" i="29"/>
  <c r="E1760" i="29"/>
  <c r="D1760" i="29"/>
  <c r="C1760" i="29"/>
  <c r="B1760" i="29"/>
  <c r="A1760" i="29"/>
  <c r="J1759" i="29"/>
  <c r="I1759" i="29"/>
  <c r="H1759" i="29"/>
  <c r="G1759" i="29"/>
  <c r="F1759" i="29"/>
  <c r="E1759" i="29"/>
  <c r="D1759" i="29"/>
  <c r="C1759" i="29"/>
  <c r="B1759" i="29"/>
  <c r="A1759" i="29"/>
  <c r="J1758" i="29"/>
  <c r="I1758" i="29"/>
  <c r="H1758" i="29"/>
  <c r="G1758" i="29"/>
  <c r="F1758" i="29"/>
  <c r="E1758" i="29"/>
  <c r="D1758" i="29"/>
  <c r="C1758" i="29"/>
  <c r="B1758" i="29"/>
  <c r="A1758" i="29"/>
  <c r="J1757" i="29"/>
  <c r="I1757" i="29"/>
  <c r="H1757" i="29"/>
  <c r="G1757" i="29"/>
  <c r="F1757" i="29"/>
  <c r="E1757" i="29"/>
  <c r="D1757" i="29"/>
  <c r="C1757" i="29"/>
  <c r="B1757" i="29"/>
  <c r="A1757" i="29"/>
  <c r="J1756" i="29"/>
  <c r="I1756" i="29"/>
  <c r="H1756" i="29"/>
  <c r="G1756" i="29"/>
  <c r="F1756" i="29"/>
  <c r="E1756" i="29"/>
  <c r="D1756" i="29"/>
  <c r="C1756" i="29"/>
  <c r="B1756" i="29"/>
  <c r="A1756" i="29"/>
  <c r="J1755" i="29"/>
  <c r="I1755" i="29"/>
  <c r="H1755" i="29"/>
  <c r="G1755" i="29"/>
  <c r="F1755" i="29"/>
  <c r="E1755" i="29"/>
  <c r="D1755" i="29"/>
  <c r="C1755" i="29"/>
  <c r="B1755" i="29"/>
  <c r="A1755" i="29"/>
  <c r="J1754" i="29"/>
  <c r="I1754" i="29"/>
  <c r="H1754" i="29"/>
  <c r="G1754" i="29"/>
  <c r="F1754" i="29"/>
  <c r="E1754" i="29"/>
  <c r="D1754" i="29"/>
  <c r="C1754" i="29"/>
  <c r="B1754" i="29"/>
  <c r="A1754" i="29"/>
  <c r="J1753" i="29"/>
  <c r="I1753" i="29"/>
  <c r="H1753" i="29"/>
  <c r="G1753" i="29"/>
  <c r="F1753" i="29"/>
  <c r="E1753" i="29"/>
  <c r="D1753" i="29"/>
  <c r="C1753" i="29"/>
  <c r="B1753" i="29"/>
  <c r="A1753" i="29"/>
  <c r="J1752" i="29"/>
  <c r="I1752" i="29"/>
  <c r="H1752" i="29"/>
  <c r="G1752" i="29"/>
  <c r="F1752" i="29"/>
  <c r="E1752" i="29"/>
  <c r="D1752" i="29"/>
  <c r="C1752" i="29"/>
  <c r="B1752" i="29"/>
  <c r="A1752" i="29"/>
  <c r="J1751" i="29"/>
  <c r="I1751" i="29"/>
  <c r="H1751" i="29"/>
  <c r="G1751" i="29"/>
  <c r="F1751" i="29"/>
  <c r="E1751" i="29"/>
  <c r="D1751" i="29"/>
  <c r="C1751" i="29"/>
  <c r="B1751" i="29"/>
  <c r="A1751" i="29"/>
  <c r="J1750" i="29"/>
  <c r="I1750" i="29"/>
  <c r="H1750" i="29"/>
  <c r="G1750" i="29"/>
  <c r="F1750" i="29"/>
  <c r="E1750" i="29"/>
  <c r="D1750" i="29"/>
  <c r="C1750" i="29"/>
  <c r="B1750" i="29"/>
  <c r="A1750" i="29"/>
  <c r="J1749" i="29"/>
  <c r="I1749" i="29"/>
  <c r="H1749" i="29"/>
  <c r="G1749" i="29"/>
  <c r="F1749" i="29"/>
  <c r="E1749" i="29"/>
  <c r="D1749" i="29"/>
  <c r="C1749" i="29"/>
  <c r="B1749" i="29"/>
  <c r="A1749" i="29"/>
  <c r="J1748" i="29"/>
  <c r="I1748" i="29"/>
  <c r="H1748" i="29"/>
  <c r="G1748" i="29"/>
  <c r="F1748" i="29"/>
  <c r="E1748" i="29"/>
  <c r="D1748" i="29"/>
  <c r="C1748" i="29"/>
  <c r="B1748" i="29"/>
  <c r="A1748" i="29"/>
  <c r="J1747" i="29"/>
  <c r="I1747" i="29"/>
  <c r="H1747" i="29"/>
  <c r="G1747" i="29"/>
  <c r="F1747" i="29"/>
  <c r="E1747" i="29"/>
  <c r="D1747" i="29"/>
  <c r="C1747" i="29"/>
  <c r="B1747" i="29"/>
  <c r="A1747" i="29"/>
  <c r="J1746" i="29"/>
  <c r="I1746" i="29"/>
  <c r="H1746" i="29"/>
  <c r="G1746" i="29"/>
  <c r="F1746" i="29"/>
  <c r="E1746" i="29"/>
  <c r="D1746" i="29"/>
  <c r="C1746" i="29"/>
  <c r="B1746" i="29"/>
  <c r="A1746" i="29"/>
  <c r="J1745" i="29"/>
  <c r="I1745" i="29"/>
  <c r="H1745" i="29"/>
  <c r="G1745" i="29"/>
  <c r="F1745" i="29"/>
  <c r="E1745" i="29"/>
  <c r="D1745" i="29"/>
  <c r="C1745" i="29"/>
  <c r="B1745" i="29"/>
  <c r="A1745" i="29"/>
  <c r="J1744" i="29"/>
  <c r="I1744" i="29"/>
  <c r="H1744" i="29"/>
  <c r="G1744" i="29"/>
  <c r="F1744" i="29"/>
  <c r="E1744" i="29"/>
  <c r="D1744" i="29"/>
  <c r="C1744" i="29"/>
  <c r="B1744" i="29"/>
  <c r="A1744" i="29"/>
  <c r="J1743" i="29"/>
  <c r="I1743" i="29"/>
  <c r="H1743" i="29"/>
  <c r="G1743" i="29"/>
  <c r="F1743" i="29"/>
  <c r="E1743" i="29"/>
  <c r="D1743" i="29"/>
  <c r="C1743" i="29"/>
  <c r="B1743" i="29"/>
  <c r="A1743" i="29"/>
  <c r="J1742" i="29"/>
  <c r="I1742" i="29"/>
  <c r="H1742" i="29"/>
  <c r="G1742" i="29"/>
  <c r="F1742" i="29"/>
  <c r="E1742" i="29"/>
  <c r="D1742" i="29"/>
  <c r="C1742" i="29"/>
  <c r="B1742" i="29"/>
  <c r="A1742" i="29"/>
  <c r="J1741" i="29"/>
  <c r="I1741" i="29"/>
  <c r="H1741" i="29"/>
  <c r="G1741" i="29"/>
  <c r="F1741" i="29"/>
  <c r="E1741" i="29"/>
  <c r="D1741" i="29"/>
  <c r="C1741" i="29"/>
  <c r="B1741" i="29"/>
  <c r="A1741" i="29"/>
  <c r="J1740" i="29"/>
  <c r="I1740" i="29"/>
  <c r="H1740" i="29"/>
  <c r="G1740" i="29"/>
  <c r="F1740" i="29"/>
  <c r="E1740" i="29"/>
  <c r="D1740" i="29"/>
  <c r="C1740" i="29"/>
  <c r="B1740" i="29"/>
  <c r="A1740" i="29"/>
  <c r="J1739" i="29"/>
  <c r="I1739" i="29"/>
  <c r="H1739" i="29"/>
  <c r="G1739" i="29"/>
  <c r="F1739" i="29"/>
  <c r="E1739" i="29"/>
  <c r="D1739" i="29"/>
  <c r="C1739" i="29"/>
  <c r="B1739" i="29"/>
  <c r="A1739" i="29"/>
  <c r="J1738" i="29"/>
  <c r="I1738" i="29"/>
  <c r="H1738" i="29"/>
  <c r="G1738" i="29"/>
  <c r="F1738" i="29"/>
  <c r="E1738" i="29"/>
  <c r="D1738" i="29"/>
  <c r="C1738" i="29"/>
  <c r="B1738" i="29"/>
  <c r="A1738" i="29"/>
  <c r="J1737" i="29"/>
  <c r="I1737" i="29"/>
  <c r="H1737" i="29"/>
  <c r="G1737" i="29"/>
  <c r="F1737" i="29"/>
  <c r="E1737" i="29"/>
  <c r="D1737" i="29"/>
  <c r="C1737" i="29"/>
  <c r="B1737" i="29"/>
  <c r="A1737" i="29"/>
  <c r="J1736" i="29"/>
  <c r="I1736" i="29"/>
  <c r="H1736" i="29"/>
  <c r="G1736" i="29"/>
  <c r="F1736" i="29"/>
  <c r="E1736" i="29"/>
  <c r="D1736" i="29"/>
  <c r="C1736" i="29"/>
  <c r="B1736" i="29"/>
  <c r="A1736" i="29"/>
  <c r="J1735" i="29"/>
  <c r="I1735" i="29"/>
  <c r="H1735" i="29"/>
  <c r="G1735" i="29"/>
  <c r="F1735" i="29"/>
  <c r="E1735" i="29"/>
  <c r="D1735" i="29"/>
  <c r="C1735" i="29"/>
  <c r="B1735" i="29"/>
  <c r="A1735" i="29"/>
  <c r="J1734" i="29"/>
  <c r="I1734" i="29"/>
  <c r="H1734" i="29"/>
  <c r="G1734" i="29"/>
  <c r="F1734" i="29"/>
  <c r="E1734" i="29"/>
  <c r="D1734" i="29"/>
  <c r="C1734" i="29"/>
  <c r="B1734" i="29"/>
  <c r="A1734" i="29"/>
  <c r="J1733" i="29"/>
  <c r="I1733" i="29"/>
  <c r="H1733" i="29"/>
  <c r="G1733" i="29"/>
  <c r="F1733" i="29"/>
  <c r="E1733" i="29"/>
  <c r="D1733" i="29"/>
  <c r="C1733" i="29"/>
  <c r="B1733" i="29"/>
  <c r="A1733" i="29"/>
  <c r="J1732" i="29"/>
  <c r="I1732" i="29"/>
  <c r="H1732" i="29"/>
  <c r="G1732" i="29"/>
  <c r="F1732" i="29"/>
  <c r="E1732" i="29"/>
  <c r="D1732" i="29"/>
  <c r="C1732" i="29"/>
  <c r="B1732" i="29"/>
  <c r="A1732" i="29"/>
  <c r="J1731" i="29"/>
  <c r="I1731" i="29"/>
  <c r="H1731" i="29"/>
  <c r="G1731" i="29"/>
  <c r="F1731" i="29"/>
  <c r="E1731" i="29"/>
  <c r="D1731" i="29"/>
  <c r="C1731" i="29"/>
  <c r="B1731" i="29"/>
  <c r="A1731" i="29"/>
  <c r="J1730" i="29"/>
  <c r="I1730" i="29"/>
  <c r="H1730" i="29"/>
  <c r="G1730" i="29"/>
  <c r="F1730" i="29"/>
  <c r="E1730" i="29"/>
  <c r="D1730" i="29"/>
  <c r="C1730" i="29"/>
  <c r="B1730" i="29"/>
  <c r="A1730" i="29"/>
  <c r="J1729" i="29"/>
  <c r="I1729" i="29"/>
  <c r="H1729" i="29"/>
  <c r="G1729" i="29"/>
  <c r="F1729" i="29"/>
  <c r="E1729" i="29"/>
  <c r="D1729" i="29"/>
  <c r="C1729" i="29"/>
  <c r="B1729" i="29"/>
  <c r="A1729" i="29"/>
  <c r="J1728" i="29"/>
  <c r="I1728" i="29"/>
  <c r="H1728" i="29"/>
  <c r="G1728" i="29"/>
  <c r="F1728" i="29"/>
  <c r="E1728" i="29"/>
  <c r="D1728" i="29"/>
  <c r="C1728" i="29"/>
  <c r="B1728" i="29"/>
  <c r="A1728" i="29"/>
  <c r="J1727" i="29"/>
  <c r="I1727" i="29"/>
  <c r="H1727" i="29"/>
  <c r="G1727" i="29"/>
  <c r="F1727" i="29"/>
  <c r="E1727" i="29"/>
  <c r="D1727" i="29"/>
  <c r="C1727" i="29"/>
  <c r="B1727" i="29"/>
  <c r="A1727" i="29"/>
  <c r="J1726" i="29"/>
  <c r="I1726" i="29"/>
  <c r="H1726" i="29"/>
  <c r="G1726" i="29"/>
  <c r="F1726" i="29"/>
  <c r="E1726" i="29"/>
  <c r="D1726" i="29"/>
  <c r="C1726" i="29"/>
  <c r="B1726" i="29"/>
  <c r="A1726" i="29"/>
  <c r="J1725" i="29"/>
  <c r="I1725" i="29"/>
  <c r="H1725" i="29"/>
  <c r="G1725" i="29"/>
  <c r="F1725" i="29"/>
  <c r="E1725" i="29"/>
  <c r="D1725" i="29"/>
  <c r="C1725" i="29"/>
  <c r="B1725" i="29"/>
  <c r="A1725" i="29"/>
  <c r="J1724" i="29"/>
  <c r="I1724" i="29"/>
  <c r="H1724" i="29"/>
  <c r="G1724" i="29"/>
  <c r="F1724" i="29"/>
  <c r="E1724" i="29"/>
  <c r="D1724" i="29"/>
  <c r="C1724" i="29"/>
  <c r="B1724" i="29"/>
  <c r="A1724" i="29"/>
  <c r="J1723" i="29"/>
  <c r="I1723" i="29"/>
  <c r="H1723" i="29"/>
  <c r="G1723" i="29"/>
  <c r="F1723" i="29"/>
  <c r="E1723" i="29"/>
  <c r="D1723" i="29"/>
  <c r="C1723" i="29"/>
  <c r="B1723" i="29"/>
  <c r="A1723" i="29"/>
  <c r="J1722" i="29"/>
  <c r="I1722" i="29"/>
  <c r="H1722" i="29"/>
  <c r="G1722" i="29"/>
  <c r="F1722" i="29"/>
  <c r="E1722" i="29"/>
  <c r="D1722" i="29"/>
  <c r="C1722" i="29"/>
  <c r="B1722" i="29"/>
  <c r="A1722" i="29"/>
  <c r="J1721" i="29"/>
  <c r="I1721" i="29"/>
  <c r="H1721" i="29"/>
  <c r="G1721" i="29"/>
  <c r="F1721" i="29"/>
  <c r="E1721" i="29"/>
  <c r="D1721" i="29"/>
  <c r="C1721" i="29"/>
  <c r="B1721" i="29"/>
  <c r="A1721" i="29"/>
  <c r="J1720" i="29"/>
  <c r="I1720" i="29"/>
  <c r="H1720" i="29"/>
  <c r="G1720" i="29"/>
  <c r="F1720" i="29"/>
  <c r="E1720" i="29"/>
  <c r="D1720" i="29"/>
  <c r="C1720" i="29"/>
  <c r="B1720" i="29"/>
  <c r="A1720" i="29"/>
  <c r="J1719" i="29"/>
  <c r="I1719" i="29"/>
  <c r="H1719" i="29"/>
  <c r="G1719" i="29"/>
  <c r="F1719" i="29"/>
  <c r="E1719" i="29"/>
  <c r="D1719" i="29"/>
  <c r="C1719" i="29"/>
  <c r="B1719" i="29"/>
  <c r="A1719" i="29"/>
  <c r="J1718" i="29"/>
  <c r="I1718" i="29"/>
  <c r="H1718" i="29"/>
  <c r="G1718" i="29"/>
  <c r="F1718" i="29"/>
  <c r="E1718" i="29"/>
  <c r="D1718" i="29"/>
  <c r="C1718" i="29"/>
  <c r="B1718" i="29"/>
  <c r="A1718" i="29"/>
  <c r="J1717" i="29"/>
  <c r="I1717" i="29"/>
  <c r="H1717" i="29"/>
  <c r="G1717" i="29"/>
  <c r="F1717" i="29"/>
  <c r="E1717" i="29"/>
  <c r="D1717" i="29"/>
  <c r="C1717" i="29"/>
  <c r="B1717" i="29"/>
  <c r="A1717" i="29"/>
  <c r="J1716" i="29"/>
  <c r="I1716" i="29"/>
  <c r="H1716" i="29"/>
  <c r="G1716" i="29"/>
  <c r="F1716" i="29"/>
  <c r="E1716" i="29"/>
  <c r="D1716" i="29"/>
  <c r="C1716" i="29"/>
  <c r="B1716" i="29"/>
  <c r="A1716" i="29"/>
  <c r="J1715" i="29"/>
  <c r="I1715" i="29"/>
  <c r="H1715" i="29"/>
  <c r="G1715" i="29"/>
  <c r="F1715" i="29"/>
  <c r="E1715" i="29"/>
  <c r="D1715" i="29"/>
  <c r="C1715" i="29"/>
  <c r="B1715" i="29"/>
  <c r="A1715" i="29"/>
  <c r="J1714" i="29"/>
  <c r="I1714" i="29"/>
  <c r="H1714" i="29"/>
  <c r="G1714" i="29"/>
  <c r="F1714" i="29"/>
  <c r="E1714" i="29"/>
  <c r="D1714" i="29"/>
  <c r="C1714" i="29"/>
  <c r="B1714" i="29"/>
  <c r="A1714" i="29"/>
  <c r="J1713" i="29"/>
  <c r="I1713" i="29"/>
  <c r="H1713" i="29"/>
  <c r="G1713" i="29"/>
  <c r="F1713" i="29"/>
  <c r="E1713" i="29"/>
  <c r="D1713" i="29"/>
  <c r="C1713" i="29"/>
  <c r="B1713" i="29"/>
  <c r="A1713" i="29"/>
  <c r="J1712" i="29"/>
  <c r="I1712" i="29"/>
  <c r="H1712" i="29"/>
  <c r="G1712" i="29"/>
  <c r="F1712" i="29"/>
  <c r="E1712" i="29"/>
  <c r="D1712" i="29"/>
  <c r="C1712" i="29"/>
  <c r="B1712" i="29"/>
  <c r="A1712" i="29"/>
  <c r="J1711" i="29"/>
  <c r="I1711" i="29"/>
  <c r="H1711" i="29"/>
  <c r="G1711" i="29"/>
  <c r="F1711" i="29"/>
  <c r="E1711" i="29"/>
  <c r="D1711" i="29"/>
  <c r="C1711" i="29"/>
  <c r="B1711" i="29"/>
  <c r="A1711" i="29"/>
  <c r="J1710" i="29"/>
  <c r="I1710" i="29"/>
  <c r="H1710" i="29"/>
  <c r="G1710" i="29"/>
  <c r="F1710" i="29"/>
  <c r="E1710" i="29"/>
  <c r="D1710" i="29"/>
  <c r="C1710" i="29"/>
  <c r="B1710" i="29"/>
  <c r="A1710" i="29"/>
  <c r="J1709" i="29"/>
  <c r="I1709" i="29"/>
  <c r="H1709" i="29"/>
  <c r="G1709" i="29"/>
  <c r="F1709" i="29"/>
  <c r="E1709" i="29"/>
  <c r="D1709" i="29"/>
  <c r="C1709" i="29"/>
  <c r="B1709" i="29"/>
  <c r="A1709" i="29"/>
  <c r="J1708" i="29"/>
  <c r="I1708" i="29"/>
  <c r="H1708" i="29"/>
  <c r="G1708" i="29"/>
  <c r="F1708" i="29"/>
  <c r="E1708" i="29"/>
  <c r="D1708" i="29"/>
  <c r="C1708" i="29"/>
  <c r="B1708" i="29"/>
  <c r="A1708" i="29"/>
  <c r="J1707" i="29"/>
  <c r="I1707" i="29"/>
  <c r="H1707" i="29"/>
  <c r="G1707" i="29"/>
  <c r="F1707" i="29"/>
  <c r="E1707" i="29"/>
  <c r="D1707" i="29"/>
  <c r="C1707" i="29"/>
  <c r="B1707" i="29"/>
  <c r="A1707" i="29"/>
  <c r="J1706" i="29"/>
  <c r="I1706" i="29"/>
  <c r="H1706" i="29"/>
  <c r="G1706" i="29"/>
  <c r="F1706" i="29"/>
  <c r="E1706" i="29"/>
  <c r="D1706" i="29"/>
  <c r="C1706" i="29"/>
  <c r="B1706" i="29"/>
  <c r="A1706" i="29"/>
  <c r="J1705" i="29"/>
  <c r="I1705" i="29"/>
  <c r="H1705" i="29"/>
  <c r="G1705" i="29"/>
  <c r="F1705" i="29"/>
  <c r="E1705" i="29"/>
  <c r="D1705" i="29"/>
  <c r="C1705" i="29"/>
  <c r="B1705" i="29"/>
  <c r="A1705" i="29"/>
  <c r="J1704" i="29"/>
  <c r="I1704" i="29"/>
  <c r="H1704" i="29"/>
  <c r="G1704" i="29"/>
  <c r="F1704" i="29"/>
  <c r="E1704" i="29"/>
  <c r="D1704" i="29"/>
  <c r="C1704" i="29"/>
  <c r="B1704" i="29"/>
  <c r="A1704" i="29"/>
  <c r="J1703" i="29"/>
  <c r="I1703" i="29"/>
  <c r="H1703" i="29"/>
  <c r="G1703" i="29"/>
  <c r="F1703" i="29"/>
  <c r="E1703" i="29"/>
  <c r="D1703" i="29"/>
  <c r="C1703" i="29"/>
  <c r="B1703" i="29"/>
  <c r="A1703" i="29"/>
  <c r="J1702" i="29"/>
  <c r="I1702" i="29"/>
  <c r="H1702" i="29"/>
  <c r="G1702" i="29"/>
  <c r="F1702" i="29"/>
  <c r="E1702" i="29"/>
  <c r="D1702" i="29"/>
  <c r="C1702" i="29"/>
  <c r="B1702" i="29"/>
  <c r="A1702" i="29"/>
  <c r="J1701" i="29"/>
  <c r="I1701" i="29"/>
  <c r="H1701" i="29"/>
  <c r="G1701" i="29"/>
  <c r="F1701" i="29"/>
  <c r="E1701" i="29"/>
  <c r="D1701" i="29"/>
  <c r="C1701" i="29"/>
  <c r="B1701" i="29"/>
  <c r="A1701" i="29"/>
  <c r="J1700" i="29"/>
  <c r="I1700" i="29"/>
  <c r="H1700" i="29"/>
  <c r="G1700" i="29"/>
  <c r="F1700" i="29"/>
  <c r="E1700" i="29"/>
  <c r="D1700" i="29"/>
  <c r="C1700" i="29"/>
  <c r="B1700" i="29"/>
  <c r="A1700" i="29"/>
  <c r="J1699" i="29"/>
  <c r="I1699" i="29"/>
  <c r="H1699" i="29"/>
  <c r="G1699" i="29"/>
  <c r="F1699" i="29"/>
  <c r="E1699" i="29"/>
  <c r="D1699" i="29"/>
  <c r="C1699" i="29"/>
  <c r="B1699" i="29"/>
  <c r="A1699" i="29"/>
  <c r="J1698" i="29"/>
  <c r="I1698" i="29"/>
  <c r="H1698" i="29"/>
  <c r="G1698" i="29"/>
  <c r="F1698" i="29"/>
  <c r="E1698" i="29"/>
  <c r="D1698" i="29"/>
  <c r="C1698" i="29"/>
  <c r="B1698" i="29"/>
  <c r="A1698" i="29"/>
  <c r="J1697" i="29"/>
  <c r="I1697" i="29"/>
  <c r="H1697" i="29"/>
  <c r="G1697" i="29"/>
  <c r="F1697" i="29"/>
  <c r="E1697" i="29"/>
  <c r="D1697" i="29"/>
  <c r="C1697" i="29"/>
  <c r="B1697" i="29"/>
  <c r="A1697" i="29"/>
  <c r="J1696" i="29"/>
  <c r="I1696" i="29"/>
  <c r="H1696" i="29"/>
  <c r="G1696" i="29"/>
  <c r="F1696" i="29"/>
  <c r="E1696" i="29"/>
  <c r="D1696" i="29"/>
  <c r="C1696" i="29"/>
  <c r="B1696" i="29"/>
  <c r="A1696" i="29"/>
  <c r="J1695" i="29"/>
  <c r="I1695" i="29"/>
  <c r="H1695" i="29"/>
  <c r="G1695" i="29"/>
  <c r="F1695" i="29"/>
  <c r="E1695" i="29"/>
  <c r="D1695" i="29"/>
  <c r="C1695" i="29"/>
  <c r="B1695" i="29"/>
  <c r="A1695" i="29"/>
  <c r="J1694" i="29"/>
  <c r="I1694" i="29"/>
  <c r="H1694" i="29"/>
  <c r="G1694" i="29"/>
  <c r="F1694" i="29"/>
  <c r="E1694" i="29"/>
  <c r="D1694" i="29"/>
  <c r="C1694" i="29"/>
  <c r="B1694" i="29"/>
  <c r="A1694" i="29"/>
  <c r="J1693" i="29"/>
  <c r="I1693" i="29"/>
  <c r="H1693" i="29"/>
  <c r="G1693" i="29"/>
  <c r="F1693" i="29"/>
  <c r="E1693" i="29"/>
  <c r="D1693" i="29"/>
  <c r="C1693" i="29"/>
  <c r="B1693" i="29"/>
  <c r="A1693" i="29"/>
  <c r="J1692" i="29"/>
  <c r="I1692" i="29"/>
  <c r="H1692" i="29"/>
  <c r="G1692" i="29"/>
  <c r="F1692" i="29"/>
  <c r="E1692" i="29"/>
  <c r="D1692" i="29"/>
  <c r="C1692" i="29"/>
  <c r="B1692" i="29"/>
  <c r="A1692" i="29"/>
  <c r="J1691" i="29"/>
  <c r="I1691" i="29"/>
  <c r="H1691" i="29"/>
  <c r="G1691" i="29"/>
  <c r="F1691" i="29"/>
  <c r="E1691" i="29"/>
  <c r="D1691" i="29"/>
  <c r="C1691" i="29"/>
  <c r="B1691" i="29"/>
  <c r="A1691" i="29"/>
  <c r="J1690" i="29"/>
  <c r="I1690" i="29"/>
  <c r="H1690" i="29"/>
  <c r="G1690" i="29"/>
  <c r="F1690" i="29"/>
  <c r="E1690" i="29"/>
  <c r="D1690" i="29"/>
  <c r="C1690" i="29"/>
  <c r="B1690" i="29"/>
  <c r="A1690" i="29"/>
  <c r="J1689" i="29"/>
  <c r="I1689" i="29"/>
  <c r="H1689" i="29"/>
  <c r="G1689" i="29"/>
  <c r="F1689" i="29"/>
  <c r="E1689" i="29"/>
  <c r="D1689" i="29"/>
  <c r="C1689" i="29"/>
  <c r="B1689" i="29"/>
  <c r="A1689" i="29"/>
  <c r="J1688" i="29"/>
  <c r="I1688" i="29"/>
  <c r="H1688" i="29"/>
  <c r="G1688" i="29"/>
  <c r="F1688" i="29"/>
  <c r="E1688" i="29"/>
  <c r="D1688" i="29"/>
  <c r="C1688" i="29"/>
  <c r="B1688" i="29"/>
  <c r="A1688" i="29"/>
  <c r="J1687" i="29"/>
  <c r="I1687" i="29"/>
  <c r="H1687" i="29"/>
  <c r="G1687" i="29"/>
  <c r="F1687" i="29"/>
  <c r="E1687" i="29"/>
  <c r="D1687" i="29"/>
  <c r="C1687" i="29"/>
  <c r="B1687" i="29"/>
  <c r="A1687" i="29"/>
  <c r="J1686" i="29"/>
  <c r="I1686" i="29"/>
  <c r="H1686" i="29"/>
  <c r="G1686" i="29"/>
  <c r="F1686" i="29"/>
  <c r="E1686" i="29"/>
  <c r="D1686" i="29"/>
  <c r="C1686" i="29"/>
  <c r="B1686" i="29"/>
  <c r="A1686" i="29"/>
  <c r="J1685" i="29"/>
  <c r="I1685" i="29"/>
  <c r="H1685" i="29"/>
  <c r="G1685" i="29"/>
  <c r="F1685" i="29"/>
  <c r="E1685" i="29"/>
  <c r="D1685" i="29"/>
  <c r="C1685" i="29"/>
  <c r="B1685" i="29"/>
  <c r="A1685" i="29"/>
  <c r="J1684" i="29"/>
  <c r="I1684" i="29"/>
  <c r="H1684" i="29"/>
  <c r="G1684" i="29"/>
  <c r="F1684" i="29"/>
  <c r="E1684" i="29"/>
  <c r="D1684" i="29"/>
  <c r="C1684" i="29"/>
  <c r="B1684" i="29"/>
  <c r="A1684" i="29"/>
  <c r="J1683" i="29"/>
  <c r="I1683" i="29"/>
  <c r="H1683" i="29"/>
  <c r="G1683" i="29"/>
  <c r="F1683" i="29"/>
  <c r="E1683" i="29"/>
  <c r="D1683" i="29"/>
  <c r="C1683" i="29"/>
  <c r="B1683" i="29"/>
  <c r="A1683" i="29"/>
  <c r="J1682" i="29"/>
  <c r="I1682" i="29"/>
  <c r="H1682" i="29"/>
  <c r="G1682" i="29"/>
  <c r="F1682" i="29"/>
  <c r="E1682" i="29"/>
  <c r="D1682" i="29"/>
  <c r="C1682" i="29"/>
  <c r="B1682" i="29"/>
  <c r="A1682" i="29"/>
  <c r="J1681" i="29"/>
  <c r="I1681" i="29"/>
  <c r="H1681" i="29"/>
  <c r="G1681" i="29"/>
  <c r="F1681" i="29"/>
  <c r="E1681" i="29"/>
  <c r="D1681" i="29"/>
  <c r="C1681" i="29"/>
  <c r="B1681" i="29"/>
  <c r="A1681" i="29"/>
  <c r="J1680" i="29"/>
  <c r="I1680" i="29"/>
  <c r="H1680" i="29"/>
  <c r="G1680" i="29"/>
  <c r="F1680" i="29"/>
  <c r="E1680" i="29"/>
  <c r="D1680" i="29"/>
  <c r="C1680" i="29"/>
  <c r="B1680" i="29"/>
  <c r="A1680" i="29"/>
  <c r="J1679" i="29"/>
  <c r="I1679" i="29"/>
  <c r="H1679" i="29"/>
  <c r="G1679" i="29"/>
  <c r="F1679" i="29"/>
  <c r="E1679" i="29"/>
  <c r="D1679" i="29"/>
  <c r="C1679" i="29"/>
  <c r="B1679" i="29"/>
  <c r="A1679" i="29"/>
  <c r="J1678" i="29"/>
  <c r="I1678" i="29"/>
  <c r="H1678" i="29"/>
  <c r="G1678" i="29"/>
  <c r="F1678" i="29"/>
  <c r="E1678" i="29"/>
  <c r="D1678" i="29"/>
  <c r="C1678" i="29"/>
  <c r="B1678" i="29"/>
  <c r="A1678" i="29"/>
  <c r="J1677" i="29"/>
  <c r="I1677" i="29"/>
  <c r="H1677" i="29"/>
  <c r="G1677" i="29"/>
  <c r="F1677" i="29"/>
  <c r="E1677" i="29"/>
  <c r="D1677" i="29"/>
  <c r="C1677" i="29"/>
  <c r="B1677" i="29"/>
  <c r="A1677" i="29"/>
  <c r="J1676" i="29"/>
  <c r="I1676" i="29"/>
  <c r="H1676" i="29"/>
  <c r="G1676" i="29"/>
  <c r="F1676" i="29"/>
  <c r="E1676" i="29"/>
  <c r="D1676" i="29"/>
  <c r="C1676" i="29"/>
  <c r="B1676" i="29"/>
  <c r="A1676" i="29"/>
  <c r="J1675" i="29"/>
  <c r="I1675" i="29"/>
  <c r="H1675" i="29"/>
  <c r="G1675" i="29"/>
  <c r="F1675" i="29"/>
  <c r="E1675" i="29"/>
  <c r="D1675" i="29"/>
  <c r="C1675" i="29"/>
  <c r="B1675" i="29"/>
  <c r="A1675" i="29"/>
  <c r="J1674" i="29"/>
  <c r="I1674" i="29"/>
  <c r="H1674" i="29"/>
  <c r="G1674" i="29"/>
  <c r="F1674" i="29"/>
  <c r="E1674" i="29"/>
  <c r="D1674" i="29"/>
  <c r="C1674" i="29"/>
  <c r="B1674" i="29"/>
  <c r="A1674" i="29"/>
  <c r="J1673" i="29"/>
  <c r="I1673" i="29"/>
  <c r="H1673" i="29"/>
  <c r="G1673" i="29"/>
  <c r="F1673" i="29"/>
  <c r="E1673" i="29"/>
  <c r="D1673" i="29"/>
  <c r="C1673" i="29"/>
  <c r="B1673" i="29"/>
  <c r="A1673" i="29"/>
  <c r="J1672" i="29"/>
  <c r="I1672" i="29"/>
  <c r="H1672" i="29"/>
  <c r="G1672" i="29"/>
  <c r="F1672" i="29"/>
  <c r="E1672" i="29"/>
  <c r="D1672" i="29"/>
  <c r="C1672" i="29"/>
  <c r="B1672" i="29"/>
  <c r="A1672" i="29"/>
  <c r="J1671" i="29"/>
  <c r="I1671" i="29"/>
  <c r="H1671" i="29"/>
  <c r="G1671" i="29"/>
  <c r="F1671" i="29"/>
  <c r="E1671" i="29"/>
  <c r="D1671" i="29"/>
  <c r="C1671" i="29"/>
  <c r="B1671" i="29"/>
  <c r="A1671" i="29"/>
  <c r="J1670" i="29"/>
  <c r="I1670" i="29"/>
  <c r="H1670" i="29"/>
  <c r="G1670" i="29"/>
  <c r="F1670" i="29"/>
  <c r="E1670" i="29"/>
  <c r="D1670" i="29"/>
  <c r="C1670" i="29"/>
  <c r="B1670" i="29"/>
  <c r="A1670" i="29"/>
  <c r="J1669" i="29"/>
  <c r="I1669" i="29"/>
  <c r="H1669" i="29"/>
  <c r="G1669" i="29"/>
  <c r="F1669" i="29"/>
  <c r="E1669" i="29"/>
  <c r="D1669" i="29"/>
  <c r="C1669" i="29"/>
  <c r="B1669" i="29"/>
  <c r="A1669" i="29"/>
  <c r="J1668" i="29"/>
  <c r="I1668" i="29"/>
  <c r="H1668" i="29"/>
  <c r="G1668" i="29"/>
  <c r="F1668" i="29"/>
  <c r="E1668" i="29"/>
  <c r="D1668" i="29"/>
  <c r="C1668" i="29"/>
  <c r="B1668" i="29"/>
  <c r="A1668" i="29"/>
  <c r="J1667" i="29"/>
  <c r="I1667" i="29"/>
  <c r="H1667" i="29"/>
  <c r="G1667" i="29"/>
  <c r="F1667" i="29"/>
  <c r="E1667" i="29"/>
  <c r="D1667" i="29"/>
  <c r="C1667" i="29"/>
  <c r="B1667" i="29"/>
  <c r="A1667" i="29"/>
  <c r="J1666" i="29"/>
  <c r="I1666" i="29"/>
  <c r="H1666" i="29"/>
  <c r="G1666" i="29"/>
  <c r="F1666" i="29"/>
  <c r="E1666" i="29"/>
  <c r="D1666" i="29"/>
  <c r="C1666" i="29"/>
  <c r="B1666" i="29"/>
  <c r="A1666" i="29"/>
  <c r="J1665" i="29"/>
  <c r="I1665" i="29"/>
  <c r="H1665" i="29"/>
  <c r="G1665" i="29"/>
  <c r="F1665" i="29"/>
  <c r="E1665" i="29"/>
  <c r="D1665" i="29"/>
  <c r="C1665" i="29"/>
  <c r="B1665" i="29"/>
  <c r="A1665" i="29"/>
  <c r="J1664" i="29"/>
  <c r="I1664" i="29"/>
  <c r="H1664" i="29"/>
  <c r="G1664" i="29"/>
  <c r="F1664" i="29"/>
  <c r="E1664" i="29"/>
  <c r="D1664" i="29"/>
  <c r="C1664" i="29"/>
  <c r="B1664" i="29"/>
  <c r="A1664" i="29"/>
  <c r="J1663" i="29"/>
  <c r="I1663" i="29"/>
  <c r="H1663" i="29"/>
  <c r="G1663" i="29"/>
  <c r="F1663" i="29"/>
  <c r="E1663" i="29"/>
  <c r="D1663" i="29"/>
  <c r="C1663" i="29"/>
  <c r="B1663" i="29"/>
  <c r="A1663" i="29"/>
  <c r="J1662" i="29"/>
  <c r="I1662" i="29"/>
  <c r="H1662" i="29"/>
  <c r="G1662" i="29"/>
  <c r="F1662" i="29"/>
  <c r="E1662" i="29"/>
  <c r="D1662" i="29"/>
  <c r="C1662" i="29"/>
  <c r="B1662" i="29"/>
  <c r="A1662" i="29"/>
  <c r="J1661" i="29"/>
  <c r="I1661" i="29"/>
  <c r="H1661" i="29"/>
  <c r="G1661" i="29"/>
  <c r="F1661" i="29"/>
  <c r="E1661" i="29"/>
  <c r="D1661" i="29"/>
  <c r="C1661" i="29"/>
  <c r="B1661" i="29"/>
  <c r="A1661" i="29"/>
  <c r="J1660" i="29"/>
  <c r="I1660" i="29"/>
  <c r="H1660" i="29"/>
  <c r="G1660" i="29"/>
  <c r="F1660" i="29"/>
  <c r="E1660" i="29"/>
  <c r="D1660" i="29"/>
  <c r="C1660" i="29"/>
  <c r="B1660" i="29"/>
  <c r="A1660" i="29"/>
  <c r="J1659" i="29"/>
  <c r="I1659" i="29"/>
  <c r="H1659" i="29"/>
  <c r="G1659" i="29"/>
  <c r="F1659" i="29"/>
  <c r="E1659" i="29"/>
  <c r="D1659" i="29"/>
  <c r="C1659" i="29"/>
  <c r="B1659" i="29"/>
  <c r="A1659" i="29"/>
  <c r="J1658" i="29"/>
  <c r="I1658" i="29"/>
  <c r="H1658" i="29"/>
  <c r="G1658" i="29"/>
  <c r="F1658" i="29"/>
  <c r="E1658" i="29"/>
  <c r="D1658" i="29"/>
  <c r="C1658" i="29"/>
  <c r="B1658" i="29"/>
  <c r="A1658" i="29"/>
  <c r="J1657" i="29"/>
  <c r="I1657" i="29"/>
  <c r="H1657" i="29"/>
  <c r="G1657" i="29"/>
  <c r="F1657" i="29"/>
  <c r="E1657" i="29"/>
  <c r="D1657" i="29"/>
  <c r="C1657" i="29"/>
  <c r="B1657" i="29"/>
  <c r="A1657" i="29"/>
  <c r="J1656" i="29"/>
  <c r="I1656" i="29"/>
  <c r="H1656" i="29"/>
  <c r="G1656" i="29"/>
  <c r="F1656" i="29"/>
  <c r="E1656" i="29"/>
  <c r="D1656" i="29"/>
  <c r="C1656" i="29"/>
  <c r="B1656" i="29"/>
  <c r="A1656" i="29"/>
  <c r="J1655" i="29"/>
  <c r="I1655" i="29"/>
  <c r="H1655" i="29"/>
  <c r="G1655" i="29"/>
  <c r="F1655" i="29"/>
  <c r="E1655" i="29"/>
  <c r="D1655" i="29"/>
  <c r="C1655" i="29"/>
  <c r="B1655" i="29"/>
  <c r="A1655" i="29"/>
  <c r="J1654" i="29"/>
  <c r="I1654" i="29"/>
  <c r="H1654" i="29"/>
  <c r="G1654" i="29"/>
  <c r="F1654" i="29"/>
  <c r="E1654" i="29"/>
  <c r="D1654" i="29"/>
  <c r="C1654" i="29"/>
  <c r="B1654" i="29"/>
  <c r="A1654" i="29"/>
  <c r="J1653" i="29"/>
  <c r="I1653" i="29"/>
  <c r="H1653" i="29"/>
  <c r="G1653" i="29"/>
  <c r="F1653" i="29"/>
  <c r="E1653" i="29"/>
  <c r="D1653" i="29"/>
  <c r="C1653" i="29"/>
  <c r="B1653" i="29"/>
  <c r="A1653" i="29"/>
  <c r="J1652" i="29"/>
  <c r="I1652" i="29"/>
  <c r="H1652" i="29"/>
  <c r="G1652" i="29"/>
  <c r="F1652" i="29"/>
  <c r="E1652" i="29"/>
  <c r="D1652" i="29"/>
  <c r="C1652" i="29"/>
  <c r="B1652" i="29"/>
  <c r="A1652" i="29"/>
  <c r="J1651" i="29"/>
  <c r="I1651" i="29"/>
  <c r="H1651" i="29"/>
  <c r="G1651" i="29"/>
  <c r="F1651" i="29"/>
  <c r="E1651" i="29"/>
  <c r="D1651" i="29"/>
  <c r="C1651" i="29"/>
  <c r="B1651" i="29"/>
  <c r="A1651" i="29"/>
  <c r="J1650" i="29"/>
  <c r="I1650" i="29"/>
  <c r="H1650" i="29"/>
  <c r="G1650" i="29"/>
  <c r="F1650" i="29"/>
  <c r="E1650" i="29"/>
  <c r="D1650" i="29"/>
  <c r="C1650" i="29"/>
  <c r="B1650" i="29"/>
  <c r="A1650" i="29"/>
  <c r="J1649" i="29"/>
  <c r="I1649" i="29"/>
  <c r="H1649" i="29"/>
  <c r="G1649" i="29"/>
  <c r="F1649" i="29"/>
  <c r="E1649" i="29"/>
  <c r="D1649" i="29"/>
  <c r="C1649" i="29"/>
  <c r="B1649" i="29"/>
  <c r="A1649" i="29"/>
  <c r="J1648" i="29"/>
  <c r="I1648" i="29"/>
  <c r="H1648" i="29"/>
  <c r="G1648" i="29"/>
  <c r="F1648" i="29"/>
  <c r="E1648" i="29"/>
  <c r="D1648" i="29"/>
  <c r="C1648" i="29"/>
  <c r="B1648" i="29"/>
  <c r="A1648" i="29"/>
  <c r="J1647" i="29"/>
  <c r="I1647" i="29"/>
  <c r="H1647" i="29"/>
  <c r="G1647" i="29"/>
  <c r="F1647" i="29"/>
  <c r="E1647" i="29"/>
  <c r="D1647" i="29"/>
  <c r="C1647" i="29"/>
  <c r="B1647" i="29"/>
  <c r="A1647" i="29"/>
  <c r="J1646" i="29"/>
  <c r="I1646" i="29"/>
  <c r="H1646" i="29"/>
  <c r="G1646" i="29"/>
  <c r="F1646" i="29"/>
  <c r="E1646" i="29"/>
  <c r="D1646" i="29"/>
  <c r="C1646" i="29"/>
  <c r="B1646" i="29"/>
  <c r="A1646" i="29"/>
  <c r="J1645" i="29"/>
  <c r="I1645" i="29"/>
  <c r="H1645" i="29"/>
  <c r="G1645" i="29"/>
  <c r="F1645" i="29"/>
  <c r="E1645" i="29"/>
  <c r="D1645" i="29"/>
  <c r="C1645" i="29"/>
  <c r="B1645" i="29"/>
  <c r="A1645" i="29"/>
  <c r="J1644" i="29"/>
  <c r="I1644" i="29"/>
  <c r="H1644" i="29"/>
  <c r="G1644" i="29"/>
  <c r="F1644" i="29"/>
  <c r="E1644" i="29"/>
  <c r="D1644" i="29"/>
  <c r="C1644" i="29"/>
  <c r="B1644" i="29"/>
  <c r="A1644" i="29"/>
  <c r="J1643" i="29"/>
  <c r="I1643" i="29"/>
  <c r="H1643" i="29"/>
  <c r="G1643" i="29"/>
  <c r="F1643" i="29"/>
  <c r="E1643" i="29"/>
  <c r="D1643" i="29"/>
  <c r="C1643" i="29"/>
  <c r="B1643" i="29"/>
  <c r="A1643" i="29"/>
  <c r="J1642" i="29"/>
  <c r="I1642" i="29"/>
  <c r="H1642" i="29"/>
  <c r="G1642" i="29"/>
  <c r="F1642" i="29"/>
  <c r="E1642" i="29"/>
  <c r="D1642" i="29"/>
  <c r="C1642" i="29"/>
  <c r="B1642" i="29"/>
  <c r="A1642" i="29"/>
  <c r="J1641" i="29"/>
  <c r="I1641" i="29"/>
  <c r="H1641" i="29"/>
  <c r="G1641" i="29"/>
  <c r="F1641" i="29"/>
  <c r="E1641" i="29"/>
  <c r="D1641" i="29"/>
  <c r="C1641" i="29"/>
  <c r="B1641" i="29"/>
  <c r="A1641" i="29"/>
  <c r="J1640" i="29"/>
  <c r="I1640" i="29"/>
  <c r="H1640" i="29"/>
  <c r="G1640" i="29"/>
  <c r="F1640" i="29"/>
  <c r="E1640" i="29"/>
  <c r="D1640" i="29"/>
  <c r="C1640" i="29"/>
  <c r="B1640" i="29"/>
  <c r="A1640" i="29"/>
  <c r="J1639" i="29"/>
  <c r="I1639" i="29"/>
  <c r="H1639" i="29"/>
  <c r="G1639" i="29"/>
  <c r="F1639" i="29"/>
  <c r="E1639" i="29"/>
  <c r="D1639" i="29"/>
  <c r="C1639" i="29"/>
  <c r="B1639" i="29"/>
  <c r="A1639" i="29"/>
  <c r="J1638" i="29"/>
  <c r="I1638" i="29"/>
  <c r="H1638" i="29"/>
  <c r="G1638" i="29"/>
  <c r="F1638" i="29"/>
  <c r="E1638" i="29"/>
  <c r="D1638" i="29"/>
  <c r="C1638" i="29"/>
  <c r="B1638" i="29"/>
  <c r="A1638" i="29"/>
  <c r="J1637" i="29"/>
  <c r="I1637" i="29"/>
  <c r="H1637" i="29"/>
  <c r="G1637" i="29"/>
  <c r="F1637" i="29"/>
  <c r="E1637" i="29"/>
  <c r="D1637" i="29"/>
  <c r="C1637" i="29"/>
  <c r="B1637" i="29"/>
  <c r="A1637" i="29"/>
  <c r="J1636" i="29"/>
  <c r="I1636" i="29"/>
  <c r="H1636" i="29"/>
  <c r="G1636" i="29"/>
  <c r="F1636" i="29"/>
  <c r="E1636" i="29"/>
  <c r="D1636" i="29"/>
  <c r="C1636" i="29"/>
  <c r="B1636" i="29"/>
  <c r="A1636" i="29"/>
  <c r="J1635" i="29"/>
  <c r="I1635" i="29"/>
  <c r="H1635" i="29"/>
  <c r="G1635" i="29"/>
  <c r="F1635" i="29"/>
  <c r="E1635" i="29"/>
  <c r="D1635" i="29"/>
  <c r="C1635" i="29"/>
  <c r="B1635" i="29"/>
  <c r="A1635" i="29"/>
  <c r="J1634" i="29"/>
  <c r="I1634" i="29"/>
  <c r="H1634" i="29"/>
  <c r="G1634" i="29"/>
  <c r="F1634" i="29"/>
  <c r="E1634" i="29"/>
  <c r="D1634" i="29"/>
  <c r="C1634" i="29"/>
  <c r="B1634" i="29"/>
  <c r="A1634" i="29"/>
  <c r="J1633" i="29"/>
  <c r="I1633" i="29"/>
  <c r="H1633" i="29"/>
  <c r="G1633" i="29"/>
  <c r="F1633" i="29"/>
  <c r="E1633" i="29"/>
  <c r="D1633" i="29"/>
  <c r="C1633" i="29"/>
  <c r="B1633" i="29"/>
  <c r="A1633" i="29"/>
  <c r="J1632" i="29"/>
  <c r="I1632" i="29"/>
  <c r="H1632" i="29"/>
  <c r="G1632" i="29"/>
  <c r="F1632" i="29"/>
  <c r="E1632" i="29"/>
  <c r="D1632" i="29"/>
  <c r="C1632" i="29"/>
  <c r="B1632" i="29"/>
  <c r="A1632" i="29"/>
  <c r="J1631" i="29"/>
  <c r="I1631" i="29"/>
  <c r="H1631" i="29"/>
  <c r="G1631" i="29"/>
  <c r="F1631" i="29"/>
  <c r="E1631" i="29"/>
  <c r="D1631" i="29"/>
  <c r="C1631" i="29"/>
  <c r="B1631" i="29"/>
  <c r="A1631" i="29"/>
  <c r="J1630" i="29"/>
  <c r="I1630" i="29"/>
  <c r="H1630" i="29"/>
  <c r="G1630" i="29"/>
  <c r="F1630" i="29"/>
  <c r="E1630" i="29"/>
  <c r="D1630" i="29"/>
  <c r="C1630" i="29"/>
  <c r="B1630" i="29"/>
  <c r="A1630" i="29"/>
  <c r="J1629" i="29"/>
  <c r="I1629" i="29"/>
  <c r="H1629" i="29"/>
  <c r="G1629" i="29"/>
  <c r="F1629" i="29"/>
  <c r="E1629" i="29"/>
  <c r="D1629" i="29"/>
  <c r="C1629" i="29"/>
  <c r="B1629" i="29"/>
  <c r="A1629" i="29"/>
  <c r="J1628" i="29"/>
  <c r="I1628" i="29"/>
  <c r="H1628" i="29"/>
  <c r="G1628" i="29"/>
  <c r="F1628" i="29"/>
  <c r="E1628" i="29"/>
  <c r="D1628" i="29"/>
  <c r="C1628" i="29"/>
  <c r="B1628" i="29"/>
  <c r="A1628" i="29"/>
  <c r="J1627" i="29"/>
  <c r="I1627" i="29"/>
  <c r="H1627" i="29"/>
  <c r="G1627" i="29"/>
  <c r="F1627" i="29"/>
  <c r="E1627" i="29"/>
  <c r="D1627" i="29"/>
  <c r="C1627" i="29"/>
  <c r="B1627" i="29"/>
  <c r="A1627" i="29"/>
  <c r="J1626" i="29"/>
  <c r="I1626" i="29"/>
  <c r="H1626" i="29"/>
  <c r="G1626" i="29"/>
  <c r="F1626" i="29"/>
  <c r="E1626" i="29"/>
  <c r="D1626" i="29"/>
  <c r="C1626" i="29"/>
  <c r="B1626" i="29"/>
  <c r="A1626" i="29"/>
  <c r="J1625" i="29"/>
  <c r="I1625" i="29"/>
  <c r="H1625" i="29"/>
  <c r="G1625" i="29"/>
  <c r="F1625" i="29"/>
  <c r="E1625" i="29"/>
  <c r="D1625" i="29"/>
  <c r="C1625" i="29"/>
  <c r="B1625" i="29"/>
  <c r="A1625" i="29"/>
  <c r="J1624" i="29"/>
  <c r="I1624" i="29"/>
  <c r="H1624" i="29"/>
  <c r="G1624" i="29"/>
  <c r="F1624" i="29"/>
  <c r="E1624" i="29"/>
  <c r="D1624" i="29"/>
  <c r="C1624" i="29"/>
  <c r="B1624" i="29"/>
  <c r="A1624" i="29"/>
  <c r="J1623" i="29"/>
  <c r="I1623" i="29"/>
  <c r="H1623" i="29"/>
  <c r="G1623" i="29"/>
  <c r="F1623" i="29"/>
  <c r="E1623" i="29"/>
  <c r="D1623" i="29"/>
  <c r="C1623" i="29"/>
  <c r="B1623" i="29"/>
  <c r="A1623" i="29"/>
  <c r="J1622" i="29"/>
  <c r="I1622" i="29"/>
  <c r="H1622" i="29"/>
  <c r="G1622" i="29"/>
  <c r="F1622" i="29"/>
  <c r="E1622" i="29"/>
  <c r="D1622" i="29"/>
  <c r="C1622" i="29"/>
  <c r="B1622" i="29"/>
  <c r="A1622" i="29"/>
  <c r="J1621" i="29"/>
  <c r="I1621" i="29"/>
  <c r="H1621" i="29"/>
  <c r="G1621" i="29"/>
  <c r="F1621" i="29"/>
  <c r="E1621" i="29"/>
  <c r="D1621" i="29"/>
  <c r="C1621" i="29"/>
  <c r="B1621" i="29"/>
  <c r="A1621" i="29"/>
  <c r="J1620" i="29"/>
  <c r="I1620" i="29"/>
  <c r="H1620" i="29"/>
  <c r="G1620" i="29"/>
  <c r="F1620" i="29"/>
  <c r="E1620" i="29"/>
  <c r="D1620" i="29"/>
  <c r="C1620" i="29"/>
  <c r="B1620" i="29"/>
  <c r="A1620" i="29"/>
  <c r="J1619" i="29"/>
  <c r="I1619" i="29"/>
  <c r="H1619" i="29"/>
  <c r="G1619" i="29"/>
  <c r="F1619" i="29"/>
  <c r="E1619" i="29"/>
  <c r="D1619" i="29"/>
  <c r="C1619" i="29"/>
  <c r="B1619" i="29"/>
  <c r="A1619" i="29"/>
  <c r="J1618" i="29"/>
  <c r="I1618" i="29"/>
  <c r="H1618" i="29"/>
  <c r="G1618" i="29"/>
  <c r="F1618" i="29"/>
  <c r="E1618" i="29"/>
  <c r="D1618" i="29"/>
  <c r="C1618" i="29"/>
  <c r="B1618" i="29"/>
  <c r="A1618" i="29"/>
  <c r="J1617" i="29"/>
  <c r="I1617" i="29"/>
  <c r="H1617" i="29"/>
  <c r="G1617" i="29"/>
  <c r="F1617" i="29"/>
  <c r="E1617" i="29"/>
  <c r="D1617" i="29"/>
  <c r="C1617" i="29"/>
  <c r="B1617" i="29"/>
  <c r="A1617" i="29"/>
  <c r="J1616" i="29"/>
  <c r="I1616" i="29"/>
  <c r="H1616" i="29"/>
  <c r="G1616" i="29"/>
  <c r="F1616" i="29"/>
  <c r="E1616" i="29"/>
  <c r="D1616" i="29"/>
  <c r="C1616" i="29"/>
  <c r="B1616" i="29"/>
  <c r="A1616" i="29"/>
  <c r="J1615" i="29"/>
  <c r="I1615" i="29"/>
  <c r="H1615" i="29"/>
  <c r="G1615" i="29"/>
  <c r="F1615" i="29"/>
  <c r="E1615" i="29"/>
  <c r="D1615" i="29"/>
  <c r="C1615" i="29"/>
  <c r="B1615" i="29"/>
  <c r="A1615" i="29"/>
  <c r="J1614" i="29"/>
  <c r="I1614" i="29"/>
  <c r="H1614" i="29"/>
  <c r="G1614" i="29"/>
  <c r="F1614" i="29"/>
  <c r="E1614" i="29"/>
  <c r="D1614" i="29"/>
  <c r="C1614" i="29"/>
  <c r="B1614" i="29"/>
  <c r="A1614" i="29"/>
  <c r="J1613" i="29"/>
  <c r="I1613" i="29"/>
  <c r="H1613" i="29"/>
  <c r="G1613" i="29"/>
  <c r="F1613" i="29"/>
  <c r="E1613" i="29"/>
  <c r="D1613" i="29"/>
  <c r="C1613" i="29"/>
  <c r="B1613" i="29"/>
  <c r="A1613" i="29"/>
  <c r="J1612" i="29"/>
  <c r="I1612" i="29"/>
  <c r="H1612" i="29"/>
  <c r="G1612" i="29"/>
  <c r="F1612" i="29"/>
  <c r="E1612" i="29"/>
  <c r="D1612" i="29"/>
  <c r="C1612" i="29"/>
  <c r="B1612" i="29"/>
  <c r="A1612" i="29"/>
  <c r="J1611" i="29"/>
  <c r="I1611" i="29"/>
  <c r="H1611" i="29"/>
  <c r="G1611" i="29"/>
  <c r="F1611" i="29"/>
  <c r="E1611" i="29"/>
  <c r="D1611" i="29"/>
  <c r="C1611" i="29"/>
  <c r="B1611" i="29"/>
  <c r="A1611" i="29"/>
  <c r="J1610" i="29"/>
  <c r="I1610" i="29"/>
  <c r="H1610" i="29"/>
  <c r="G1610" i="29"/>
  <c r="F1610" i="29"/>
  <c r="E1610" i="29"/>
  <c r="D1610" i="29"/>
  <c r="C1610" i="29"/>
  <c r="B1610" i="29"/>
  <c r="A1610" i="29"/>
  <c r="J1609" i="29"/>
  <c r="I1609" i="29"/>
  <c r="H1609" i="29"/>
  <c r="G1609" i="29"/>
  <c r="F1609" i="29"/>
  <c r="E1609" i="29"/>
  <c r="D1609" i="29"/>
  <c r="C1609" i="29"/>
  <c r="B1609" i="29"/>
  <c r="A1609" i="29"/>
  <c r="J1608" i="29"/>
  <c r="I1608" i="29"/>
  <c r="H1608" i="29"/>
  <c r="G1608" i="29"/>
  <c r="F1608" i="29"/>
  <c r="E1608" i="29"/>
  <c r="D1608" i="29"/>
  <c r="C1608" i="29"/>
  <c r="B1608" i="29"/>
  <c r="A1608" i="29"/>
  <c r="J1607" i="29"/>
  <c r="I1607" i="29"/>
  <c r="H1607" i="29"/>
  <c r="G1607" i="29"/>
  <c r="F1607" i="29"/>
  <c r="E1607" i="29"/>
  <c r="D1607" i="29"/>
  <c r="C1607" i="29"/>
  <c r="B1607" i="29"/>
  <c r="A1607" i="29"/>
  <c r="J1606" i="29"/>
  <c r="I1606" i="29"/>
  <c r="H1606" i="29"/>
  <c r="G1606" i="29"/>
  <c r="F1606" i="29"/>
  <c r="E1606" i="29"/>
  <c r="D1606" i="29"/>
  <c r="C1606" i="29"/>
  <c r="B1606" i="29"/>
  <c r="A1606" i="29"/>
  <c r="J1605" i="29"/>
  <c r="I1605" i="29"/>
  <c r="H1605" i="29"/>
  <c r="G1605" i="29"/>
  <c r="F1605" i="29"/>
  <c r="E1605" i="29"/>
  <c r="D1605" i="29"/>
  <c r="C1605" i="29"/>
  <c r="B1605" i="29"/>
  <c r="A1605" i="29"/>
  <c r="J1604" i="29"/>
  <c r="I1604" i="29"/>
  <c r="H1604" i="29"/>
  <c r="G1604" i="29"/>
  <c r="F1604" i="29"/>
  <c r="E1604" i="29"/>
  <c r="D1604" i="29"/>
  <c r="C1604" i="29"/>
  <c r="B1604" i="29"/>
  <c r="A1604" i="29"/>
  <c r="J1603" i="29"/>
  <c r="I1603" i="29"/>
  <c r="H1603" i="29"/>
  <c r="G1603" i="29"/>
  <c r="F1603" i="29"/>
  <c r="E1603" i="29"/>
  <c r="D1603" i="29"/>
  <c r="C1603" i="29"/>
  <c r="B1603" i="29"/>
  <c r="A1603" i="29"/>
  <c r="J1602" i="29"/>
  <c r="I1602" i="29"/>
  <c r="H1602" i="29"/>
  <c r="G1602" i="29"/>
  <c r="F1602" i="29"/>
  <c r="E1602" i="29"/>
  <c r="D1602" i="29"/>
  <c r="C1602" i="29"/>
  <c r="B1602" i="29"/>
  <c r="A1602" i="29"/>
  <c r="J1601" i="29"/>
  <c r="I1601" i="29"/>
  <c r="H1601" i="29"/>
  <c r="G1601" i="29"/>
  <c r="F1601" i="29"/>
  <c r="E1601" i="29"/>
  <c r="D1601" i="29"/>
  <c r="C1601" i="29"/>
  <c r="B1601" i="29"/>
  <c r="A1601" i="29"/>
  <c r="J1600" i="29"/>
  <c r="I1600" i="29"/>
  <c r="H1600" i="29"/>
  <c r="G1600" i="29"/>
  <c r="F1600" i="29"/>
  <c r="E1600" i="29"/>
  <c r="D1600" i="29"/>
  <c r="C1600" i="29"/>
  <c r="B1600" i="29"/>
  <c r="A1600" i="29"/>
  <c r="J1599" i="29"/>
  <c r="I1599" i="29"/>
  <c r="H1599" i="29"/>
  <c r="G1599" i="29"/>
  <c r="F1599" i="29"/>
  <c r="E1599" i="29"/>
  <c r="D1599" i="29"/>
  <c r="C1599" i="29"/>
  <c r="B1599" i="29"/>
  <c r="A1599" i="29"/>
  <c r="J1598" i="29"/>
  <c r="I1598" i="29"/>
  <c r="H1598" i="29"/>
  <c r="G1598" i="29"/>
  <c r="F1598" i="29"/>
  <c r="E1598" i="29"/>
  <c r="D1598" i="29"/>
  <c r="C1598" i="29"/>
  <c r="B1598" i="29"/>
  <c r="A1598" i="29"/>
  <c r="J1597" i="29"/>
  <c r="I1597" i="29"/>
  <c r="H1597" i="29"/>
  <c r="G1597" i="29"/>
  <c r="F1597" i="29"/>
  <c r="E1597" i="29"/>
  <c r="D1597" i="29"/>
  <c r="C1597" i="29"/>
  <c r="B1597" i="29"/>
  <c r="A1597" i="29"/>
  <c r="J1596" i="29"/>
  <c r="I1596" i="29"/>
  <c r="H1596" i="29"/>
  <c r="G1596" i="29"/>
  <c r="F1596" i="29"/>
  <c r="E1596" i="29"/>
  <c r="D1596" i="29"/>
  <c r="C1596" i="29"/>
  <c r="B1596" i="29"/>
  <c r="A1596" i="29"/>
  <c r="J1595" i="29"/>
  <c r="I1595" i="29"/>
  <c r="H1595" i="29"/>
  <c r="G1595" i="29"/>
  <c r="F1595" i="29"/>
  <c r="E1595" i="29"/>
  <c r="D1595" i="29"/>
  <c r="C1595" i="29"/>
  <c r="B1595" i="29"/>
  <c r="A1595" i="29"/>
  <c r="J1594" i="29"/>
  <c r="I1594" i="29"/>
  <c r="H1594" i="29"/>
  <c r="G1594" i="29"/>
  <c r="F1594" i="29"/>
  <c r="E1594" i="29"/>
  <c r="D1594" i="29"/>
  <c r="C1594" i="29"/>
  <c r="B1594" i="29"/>
  <c r="A1594" i="29"/>
  <c r="J1593" i="29"/>
  <c r="I1593" i="29"/>
  <c r="H1593" i="29"/>
  <c r="G1593" i="29"/>
  <c r="F1593" i="29"/>
  <c r="E1593" i="29"/>
  <c r="D1593" i="29"/>
  <c r="C1593" i="29"/>
  <c r="B1593" i="29"/>
  <c r="A1593" i="29"/>
  <c r="J1592" i="29"/>
  <c r="I1592" i="29"/>
  <c r="H1592" i="29"/>
  <c r="G1592" i="29"/>
  <c r="F1592" i="29"/>
  <c r="E1592" i="29"/>
  <c r="D1592" i="29"/>
  <c r="C1592" i="29"/>
  <c r="B1592" i="29"/>
  <c r="A1592" i="29"/>
  <c r="J1591" i="29"/>
  <c r="I1591" i="29"/>
  <c r="H1591" i="29"/>
  <c r="G1591" i="29"/>
  <c r="F1591" i="29"/>
  <c r="E1591" i="29"/>
  <c r="D1591" i="29"/>
  <c r="C1591" i="29"/>
  <c r="B1591" i="29"/>
  <c r="A1591" i="29"/>
  <c r="J1590" i="29"/>
  <c r="I1590" i="29"/>
  <c r="H1590" i="29"/>
  <c r="G1590" i="29"/>
  <c r="F1590" i="29"/>
  <c r="E1590" i="29"/>
  <c r="D1590" i="29"/>
  <c r="C1590" i="29"/>
  <c r="B1590" i="29"/>
  <c r="A1590" i="29"/>
  <c r="J1589" i="29"/>
  <c r="I1589" i="29"/>
  <c r="H1589" i="29"/>
  <c r="G1589" i="29"/>
  <c r="F1589" i="29"/>
  <c r="E1589" i="29"/>
  <c r="D1589" i="29"/>
  <c r="C1589" i="29"/>
  <c r="B1589" i="29"/>
  <c r="A1589" i="29"/>
  <c r="J1588" i="29"/>
  <c r="I1588" i="29"/>
  <c r="H1588" i="29"/>
  <c r="G1588" i="29"/>
  <c r="F1588" i="29"/>
  <c r="E1588" i="29"/>
  <c r="D1588" i="29"/>
  <c r="C1588" i="29"/>
  <c r="B1588" i="29"/>
  <c r="A1588" i="29"/>
  <c r="J1587" i="29"/>
  <c r="I1587" i="29"/>
  <c r="H1587" i="29"/>
  <c r="G1587" i="29"/>
  <c r="F1587" i="29"/>
  <c r="E1587" i="29"/>
  <c r="D1587" i="29"/>
  <c r="C1587" i="29"/>
  <c r="B1587" i="29"/>
  <c r="A1587" i="29"/>
  <c r="J1586" i="29"/>
  <c r="I1586" i="29"/>
  <c r="H1586" i="29"/>
  <c r="G1586" i="29"/>
  <c r="F1586" i="29"/>
  <c r="E1586" i="29"/>
  <c r="D1586" i="29"/>
  <c r="C1586" i="29"/>
  <c r="B1586" i="29"/>
  <c r="A1586" i="29"/>
  <c r="J1585" i="29"/>
  <c r="I1585" i="29"/>
  <c r="H1585" i="29"/>
  <c r="G1585" i="29"/>
  <c r="F1585" i="29"/>
  <c r="E1585" i="29"/>
  <c r="D1585" i="29"/>
  <c r="C1585" i="29"/>
  <c r="B1585" i="29"/>
  <c r="A1585" i="29"/>
  <c r="J1584" i="29"/>
  <c r="I1584" i="29"/>
  <c r="H1584" i="29"/>
  <c r="G1584" i="29"/>
  <c r="F1584" i="29"/>
  <c r="E1584" i="29"/>
  <c r="D1584" i="29"/>
  <c r="C1584" i="29"/>
  <c r="B1584" i="29"/>
  <c r="A1584" i="29"/>
  <c r="J1583" i="29"/>
  <c r="I1583" i="29"/>
  <c r="H1583" i="29"/>
  <c r="G1583" i="29"/>
  <c r="F1583" i="29"/>
  <c r="E1583" i="29"/>
  <c r="D1583" i="29"/>
  <c r="C1583" i="29"/>
  <c r="B1583" i="29"/>
  <c r="A1583" i="29"/>
  <c r="J1582" i="29"/>
  <c r="I1582" i="29"/>
  <c r="H1582" i="29"/>
  <c r="G1582" i="29"/>
  <c r="F1582" i="29"/>
  <c r="E1582" i="29"/>
  <c r="D1582" i="29"/>
  <c r="C1582" i="29"/>
  <c r="B1582" i="29"/>
  <c r="A1582" i="29"/>
  <c r="J1581" i="29"/>
  <c r="I1581" i="29"/>
  <c r="H1581" i="29"/>
  <c r="G1581" i="29"/>
  <c r="F1581" i="29"/>
  <c r="E1581" i="29"/>
  <c r="D1581" i="29"/>
  <c r="C1581" i="29"/>
  <c r="B1581" i="29"/>
  <c r="A1581" i="29"/>
  <c r="J1580" i="29"/>
  <c r="I1580" i="29"/>
  <c r="H1580" i="29"/>
  <c r="G1580" i="29"/>
  <c r="F1580" i="29"/>
  <c r="E1580" i="29"/>
  <c r="D1580" i="29"/>
  <c r="C1580" i="29"/>
  <c r="B1580" i="29"/>
  <c r="A1580" i="29"/>
  <c r="J1579" i="29"/>
  <c r="I1579" i="29"/>
  <c r="H1579" i="29"/>
  <c r="G1579" i="29"/>
  <c r="F1579" i="29"/>
  <c r="E1579" i="29"/>
  <c r="D1579" i="29"/>
  <c r="C1579" i="29"/>
  <c r="B1579" i="29"/>
  <c r="A1579" i="29"/>
  <c r="J1578" i="29"/>
  <c r="I1578" i="29"/>
  <c r="H1578" i="29"/>
  <c r="G1578" i="29"/>
  <c r="F1578" i="29"/>
  <c r="E1578" i="29"/>
  <c r="D1578" i="29"/>
  <c r="C1578" i="29"/>
  <c r="B1578" i="29"/>
  <c r="A1578" i="29"/>
  <c r="J1577" i="29"/>
  <c r="I1577" i="29"/>
  <c r="H1577" i="29"/>
  <c r="G1577" i="29"/>
  <c r="F1577" i="29"/>
  <c r="E1577" i="29"/>
  <c r="D1577" i="29"/>
  <c r="C1577" i="29"/>
  <c r="B1577" i="29"/>
  <c r="A1577" i="29"/>
  <c r="J1576" i="29"/>
  <c r="I1576" i="29"/>
  <c r="H1576" i="29"/>
  <c r="G1576" i="29"/>
  <c r="F1576" i="29"/>
  <c r="E1576" i="29"/>
  <c r="D1576" i="29"/>
  <c r="C1576" i="29"/>
  <c r="B1576" i="29"/>
  <c r="A1576" i="29"/>
  <c r="J1575" i="29"/>
  <c r="I1575" i="29"/>
  <c r="H1575" i="29"/>
  <c r="G1575" i="29"/>
  <c r="F1575" i="29"/>
  <c r="E1575" i="29"/>
  <c r="D1575" i="29"/>
  <c r="C1575" i="29"/>
  <c r="B1575" i="29"/>
  <c r="A1575" i="29"/>
  <c r="J1574" i="29"/>
  <c r="I1574" i="29"/>
  <c r="H1574" i="29"/>
  <c r="G1574" i="29"/>
  <c r="F1574" i="29"/>
  <c r="E1574" i="29"/>
  <c r="D1574" i="29"/>
  <c r="C1574" i="29"/>
  <c r="B1574" i="29"/>
  <c r="A1574" i="29"/>
  <c r="J1573" i="29"/>
  <c r="I1573" i="29"/>
  <c r="H1573" i="29"/>
  <c r="G1573" i="29"/>
  <c r="F1573" i="29"/>
  <c r="E1573" i="29"/>
  <c r="D1573" i="29"/>
  <c r="C1573" i="29"/>
  <c r="B1573" i="29"/>
  <c r="A1573" i="29"/>
  <c r="J1572" i="29"/>
  <c r="I1572" i="29"/>
  <c r="H1572" i="29"/>
  <c r="G1572" i="29"/>
  <c r="F1572" i="29"/>
  <c r="E1572" i="29"/>
  <c r="D1572" i="29"/>
  <c r="C1572" i="29"/>
  <c r="B1572" i="29"/>
  <c r="A1572" i="29"/>
  <c r="J1571" i="29"/>
  <c r="I1571" i="29"/>
  <c r="H1571" i="29"/>
  <c r="G1571" i="29"/>
  <c r="F1571" i="29"/>
  <c r="E1571" i="29"/>
  <c r="D1571" i="29"/>
  <c r="C1571" i="29"/>
  <c r="B1571" i="29"/>
  <c r="A1571" i="29"/>
  <c r="J1570" i="29"/>
  <c r="I1570" i="29"/>
  <c r="H1570" i="29"/>
  <c r="G1570" i="29"/>
  <c r="F1570" i="29"/>
  <c r="E1570" i="29"/>
  <c r="D1570" i="29"/>
  <c r="C1570" i="29"/>
  <c r="B1570" i="29"/>
  <c r="A1570" i="29"/>
  <c r="J1569" i="29"/>
  <c r="I1569" i="29"/>
  <c r="H1569" i="29"/>
  <c r="G1569" i="29"/>
  <c r="F1569" i="29"/>
  <c r="E1569" i="29"/>
  <c r="D1569" i="29"/>
  <c r="C1569" i="29"/>
  <c r="B1569" i="29"/>
  <c r="A1569" i="29"/>
  <c r="J1568" i="29"/>
  <c r="I1568" i="29"/>
  <c r="H1568" i="29"/>
  <c r="G1568" i="29"/>
  <c r="F1568" i="29"/>
  <c r="E1568" i="29"/>
  <c r="D1568" i="29"/>
  <c r="C1568" i="29"/>
  <c r="B1568" i="29"/>
  <c r="A1568" i="29"/>
  <c r="J1567" i="29"/>
  <c r="I1567" i="29"/>
  <c r="H1567" i="29"/>
  <c r="G1567" i="29"/>
  <c r="F1567" i="29"/>
  <c r="E1567" i="29"/>
  <c r="D1567" i="29"/>
  <c r="C1567" i="29"/>
  <c r="B1567" i="29"/>
  <c r="A1567" i="29"/>
  <c r="J1566" i="29"/>
  <c r="I1566" i="29"/>
  <c r="H1566" i="29"/>
  <c r="G1566" i="29"/>
  <c r="F1566" i="29"/>
  <c r="E1566" i="29"/>
  <c r="D1566" i="29"/>
  <c r="C1566" i="29"/>
  <c r="B1566" i="29"/>
  <c r="A1566" i="29"/>
  <c r="J1565" i="29"/>
  <c r="I1565" i="29"/>
  <c r="H1565" i="29"/>
  <c r="G1565" i="29"/>
  <c r="F1565" i="29"/>
  <c r="E1565" i="29"/>
  <c r="D1565" i="29"/>
  <c r="C1565" i="29"/>
  <c r="B1565" i="29"/>
  <c r="A1565" i="29"/>
  <c r="J1564" i="29"/>
  <c r="I1564" i="29"/>
  <c r="H1564" i="29"/>
  <c r="G1564" i="29"/>
  <c r="F1564" i="29"/>
  <c r="E1564" i="29"/>
  <c r="D1564" i="29"/>
  <c r="C1564" i="29"/>
  <c r="B1564" i="29"/>
  <c r="A1564" i="29"/>
  <c r="J1563" i="29"/>
  <c r="I1563" i="29"/>
  <c r="H1563" i="29"/>
  <c r="G1563" i="29"/>
  <c r="F1563" i="29"/>
  <c r="E1563" i="29"/>
  <c r="D1563" i="29"/>
  <c r="C1563" i="29"/>
  <c r="B1563" i="29"/>
  <c r="A1563" i="29"/>
  <c r="J1562" i="29"/>
  <c r="I1562" i="29"/>
  <c r="H1562" i="29"/>
  <c r="G1562" i="29"/>
  <c r="F1562" i="29"/>
  <c r="E1562" i="29"/>
  <c r="D1562" i="29"/>
  <c r="C1562" i="29"/>
  <c r="B1562" i="29"/>
  <c r="A1562" i="29"/>
  <c r="J1561" i="29"/>
  <c r="I1561" i="29"/>
  <c r="H1561" i="29"/>
  <c r="G1561" i="29"/>
  <c r="F1561" i="29"/>
  <c r="E1561" i="29"/>
  <c r="D1561" i="29"/>
  <c r="C1561" i="29"/>
  <c r="B1561" i="29"/>
  <c r="A1561" i="29"/>
  <c r="J1560" i="29"/>
  <c r="I1560" i="29"/>
  <c r="H1560" i="29"/>
  <c r="G1560" i="29"/>
  <c r="F1560" i="29"/>
  <c r="E1560" i="29"/>
  <c r="D1560" i="29"/>
  <c r="C1560" i="29"/>
  <c r="B1560" i="29"/>
  <c r="A1560" i="29"/>
  <c r="J1559" i="29"/>
  <c r="I1559" i="29"/>
  <c r="H1559" i="29"/>
  <c r="G1559" i="29"/>
  <c r="F1559" i="29"/>
  <c r="E1559" i="29"/>
  <c r="D1559" i="29"/>
  <c r="C1559" i="29"/>
  <c r="B1559" i="29"/>
  <c r="A1559" i="29"/>
  <c r="J1558" i="29"/>
  <c r="I1558" i="29"/>
  <c r="H1558" i="29"/>
  <c r="G1558" i="29"/>
  <c r="F1558" i="29"/>
  <c r="E1558" i="29"/>
  <c r="D1558" i="29"/>
  <c r="C1558" i="29"/>
  <c r="B1558" i="29"/>
  <c r="A1558" i="29"/>
  <c r="J1557" i="29"/>
  <c r="I1557" i="29"/>
  <c r="H1557" i="29"/>
  <c r="G1557" i="29"/>
  <c r="F1557" i="29"/>
  <c r="E1557" i="29"/>
  <c r="D1557" i="29"/>
  <c r="C1557" i="29"/>
  <c r="B1557" i="29"/>
  <c r="A1557" i="29"/>
  <c r="J1556" i="29"/>
  <c r="I1556" i="29"/>
  <c r="H1556" i="29"/>
  <c r="G1556" i="29"/>
  <c r="F1556" i="29"/>
  <c r="E1556" i="29"/>
  <c r="D1556" i="29"/>
  <c r="C1556" i="29"/>
  <c r="B1556" i="29"/>
  <c r="A1556" i="29"/>
  <c r="J1555" i="29"/>
  <c r="I1555" i="29"/>
  <c r="H1555" i="29"/>
  <c r="G1555" i="29"/>
  <c r="F1555" i="29"/>
  <c r="E1555" i="29"/>
  <c r="D1555" i="29"/>
  <c r="C1555" i="29"/>
  <c r="B1555" i="29"/>
  <c r="A1555" i="29"/>
  <c r="J1554" i="29"/>
  <c r="I1554" i="29"/>
  <c r="H1554" i="29"/>
  <c r="G1554" i="29"/>
  <c r="F1554" i="29"/>
  <c r="E1554" i="29"/>
  <c r="D1554" i="29"/>
  <c r="C1554" i="29"/>
  <c r="B1554" i="29"/>
  <c r="A1554" i="29"/>
  <c r="J1553" i="29"/>
  <c r="I1553" i="29"/>
  <c r="H1553" i="29"/>
  <c r="G1553" i="29"/>
  <c r="F1553" i="29"/>
  <c r="E1553" i="29"/>
  <c r="D1553" i="29"/>
  <c r="C1553" i="29"/>
  <c r="B1553" i="29"/>
  <c r="A1553" i="29"/>
  <c r="J1552" i="29"/>
  <c r="I1552" i="29"/>
  <c r="H1552" i="29"/>
  <c r="G1552" i="29"/>
  <c r="F1552" i="29"/>
  <c r="E1552" i="29"/>
  <c r="D1552" i="29"/>
  <c r="C1552" i="29"/>
  <c r="B1552" i="29"/>
  <c r="A1552" i="29"/>
  <c r="J1551" i="29"/>
  <c r="I1551" i="29"/>
  <c r="H1551" i="29"/>
  <c r="G1551" i="29"/>
  <c r="F1551" i="29"/>
  <c r="E1551" i="29"/>
  <c r="D1551" i="29"/>
  <c r="C1551" i="29"/>
  <c r="B1551" i="29"/>
  <c r="A1551" i="29"/>
  <c r="J1550" i="29"/>
  <c r="I1550" i="29"/>
  <c r="H1550" i="29"/>
  <c r="G1550" i="29"/>
  <c r="F1550" i="29"/>
  <c r="E1550" i="29"/>
  <c r="D1550" i="29"/>
  <c r="C1550" i="29"/>
  <c r="B1550" i="29"/>
  <c r="A1550" i="29"/>
  <c r="J1549" i="29"/>
  <c r="I1549" i="29"/>
  <c r="H1549" i="29"/>
  <c r="G1549" i="29"/>
  <c r="F1549" i="29"/>
  <c r="E1549" i="29"/>
  <c r="D1549" i="29"/>
  <c r="C1549" i="29"/>
  <c r="B1549" i="29"/>
  <c r="A1549" i="29"/>
  <c r="J1548" i="29"/>
  <c r="I1548" i="29"/>
  <c r="H1548" i="29"/>
  <c r="G1548" i="29"/>
  <c r="F1548" i="29"/>
  <c r="E1548" i="29"/>
  <c r="D1548" i="29"/>
  <c r="C1548" i="29"/>
  <c r="B1548" i="29"/>
  <c r="A1548" i="29"/>
  <c r="J1547" i="29"/>
  <c r="I1547" i="29"/>
  <c r="H1547" i="29"/>
  <c r="G1547" i="29"/>
  <c r="F1547" i="29"/>
  <c r="E1547" i="29"/>
  <c r="D1547" i="29"/>
  <c r="C1547" i="29"/>
  <c r="B1547" i="29"/>
  <c r="A1547" i="29"/>
  <c r="J1546" i="29"/>
  <c r="I1546" i="29"/>
  <c r="H1546" i="29"/>
  <c r="G1546" i="29"/>
  <c r="F1546" i="29"/>
  <c r="E1546" i="29"/>
  <c r="D1546" i="29"/>
  <c r="C1546" i="29"/>
  <c r="B1546" i="29"/>
  <c r="A1546" i="29"/>
  <c r="J1545" i="29"/>
  <c r="I1545" i="29"/>
  <c r="H1545" i="29"/>
  <c r="G1545" i="29"/>
  <c r="F1545" i="29"/>
  <c r="E1545" i="29"/>
  <c r="D1545" i="29"/>
  <c r="C1545" i="29"/>
  <c r="B1545" i="29"/>
  <c r="A1545" i="29"/>
  <c r="J1544" i="29"/>
  <c r="I1544" i="29"/>
  <c r="H1544" i="29"/>
  <c r="G1544" i="29"/>
  <c r="F1544" i="29"/>
  <c r="E1544" i="29"/>
  <c r="D1544" i="29"/>
  <c r="C1544" i="29"/>
  <c r="B1544" i="29"/>
  <c r="A1544" i="29"/>
  <c r="J1543" i="29"/>
  <c r="I1543" i="29"/>
  <c r="H1543" i="29"/>
  <c r="G1543" i="29"/>
  <c r="F1543" i="29"/>
  <c r="E1543" i="29"/>
  <c r="D1543" i="29"/>
  <c r="C1543" i="29"/>
  <c r="B1543" i="29"/>
  <c r="A1543" i="29"/>
  <c r="J1542" i="29"/>
  <c r="I1542" i="29"/>
  <c r="H1542" i="29"/>
  <c r="G1542" i="29"/>
  <c r="F1542" i="29"/>
  <c r="E1542" i="29"/>
  <c r="D1542" i="29"/>
  <c r="C1542" i="29"/>
  <c r="B1542" i="29"/>
  <c r="A1542" i="29"/>
  <c r="J1541" i="29"/>
  <c r="I1541" i="29"/>
  <c r="H1541" i="29"/>
  <c r="G1541" i="29"/>
  <c r="F1541" i="29"/>
  <c r="E1541" i="29"/>
  <c r="D1541" i="29"/>
  <c r="C1541" i="29"/>
  <c r="B1541" i="29"/>
  <c r="A1541" i="29"/>
  <c r="J1540" i="29"/>
  <c r="I1540" i="29"/>
  <c r="H1540" i="29"/>
  <c r="G1540" i="29"/>
  <c r="F1540" i="29"/>
  <c r="E1540" i="29"/>
  <c r="D1540" i="29"/>
  <c r="C1540" i="29"/>
  <c r="B1540" i="29"/>
  <c r="A1540" i="29"/>
  <c r="J1539" i="29"/>
  <c r="I1539" i="29"/>
  <c r="H1539" i="29"/>
  <c r="G1539" i="29"/>
  <c r="F1539" i="29"/>
  <c r="E1539" i="29"/>
  <c r="D1539" i="29"/>
  <c r="C1539" i="29"/>
  <c r="B1539" i="29"/>
  <c r="A1539" i="29"/>
  <c r="J1538" i="29"/>
  <c r="I1538" i="29"/>
  <c r="H1538" i="29"/>
  <c r="G1538" i="29"/>
  <c r="F1538" i="29"/>
  <c r="E1538" i="29"/>
  <c r="D1538" i="29"/>
  <c r="C1538" i="29"/>
  <c r="B1538" i="29"/>
  <c r="A1538" i="29"/>
  <c r="J1537" i="29"/>
  <c r="I1537" i="29"/>
  <c r="H1537" i="29"/>
  <c r="G1537" i="29"/>
  <c r="F1537" i="29"/>
  <c r="E1537" i="29"/>
  <c r="D1537" i="29"/>
  <c r="C1537" i="29"/>
  <c r="B1537" i="29"/>
  <c r="A1537" i="29"/>
  <c r="J1536" i="29"/>
  <c r="I1536" i="29"/>
  <c r="H1536" i="29"/>
  <c r="G1536" i="29"/>
  <c r="F1536" i="29"/>
  <c r="E1536" i="29"/>
  <c r="D1536" i="29"/>
  <c r="C1536" i="29"/>
  <c r="B1536" i="29"/>
  <c r="A1536" i="29"/>
  <c r="J1535" i="29"/>
  <c r="I1535" i="29"/>
  <c r="H1535" i="29"/>
  <c r="G1535" i="29"/>
  <c r="F1535" i="29"/>
  <c r="E1535" i="29"/>
  <c r="D1535" i="29"/>
  <c r="C1535" i="29"/>
  <c r="B1535" i="29"/>
  <c r="A1535" i="29"/>
  <c r="J1534" i="29"/>
  <c r="I1534" i="29"/>
  <c r="H1534" i="29"/>
  <c r="G1534" i="29"/>
  <c r="F1534" i="29"/>
  <c r="E1534" i="29"/>
  <c r="D1534" i="29"/>
  <c r="C1534" i="29"/>
  <c r="B1534" i="29"/>
  <c r="A1534" i="29"/>
  <c r="J1533" i="29"/>
  <c r="I1533" i="29"/>
  <c r="H1533" i="29"/>
  <c r="G1533" i="29"/>
  <c r="F1533" i="29"/>
  <c r="E1533" i="29"/>
  <c r="D1533" i="29"/>
  <c r="C1533" i="29"/>
  <c r="B1533" i="29"/>
  <c r="A1533" i="29"/>
  <c r="J1532" i="29"/>
  <c r="I1532" i="29"/>
  <c r="H1532" i="29"/>
  <c r="G1532" i="29"/>
  <c r="F1532" i="29"/>
  <c r="E1532" i="29"/>
  <c r="D1532" i="29"/>
  <c r="C1532" i="29"/>
  <c r="B1532" i="29"/>
  <c r="A1532" i="29"/>
  <c r="J1531" i="29"/>
  <c r="I1531" i="29"/>
  <c r="H1531" i="29"/>
  <c r="G1531" i="29"/>
  <c r="F1531" i="29"/>
  <c r="E1531" i="29"/>
  <c r="D1531" i="29"/>
  <c r="C1531" i="29"/>
  <c r="B1531" i="29"/>
  <c r="A1531" i="29"/>
  <c r="J1530" i="29"/>
  <c r="I1530" i="29"/>
  <c r="H1530" i="29"/>
  <c r="G1530" i="29"/>
  <c r="F1530" i="29"/>
  <c r="E1530" i="29"/>
  <c r="D1530" i="29"/>
  <c r="C1530" i="29"/>
  <c r="B1530" i="29"/>
  <c r="A1530" i="29"/>
  <c r="J1529" i="29"/>
  <c r="I1529" i="29"/>
  <c r="H1529" i="29"/>
  <c r="G1529" i="29"/>
  <c r="F1529" i="29"/>
  <c r="E1529" i="29"/>
  <c r="D1529" i="29"/>
  <c r="C1529" i="29"/>
  <c r="B1529" i="29"/>
  <c r="A1529" i="29"/>
  <c r="J1528" i="29"/>
  <c r="I1528" i="29"/>
  <c r="H1528" i="29"/>
  <c r="G1528" i="29"/>
  <c r="F1528" i="29"/>
  <c r="E1528" i="29"/>
  <c r="D1528" i="29"/>
  <c r="C1528" i="29"/>
  <c r="B1528" i="29"/>
  <c r="A1528" i="29"/>
  <c r="J1527" i="29"/>
  <c r="I1527" i="29"/>
  <c r="H1527" i="29"/>
  <c r="G1527" i="29"/>
  <c r="F1527" i="29"/>
  <c r="E1527" i="29"/>
  <c r="D1527" i="29"/>
  <c r="C1527" i="29"/>
  <c r="B1527" i="29"/>
  <c r="A1527" i="29"/>
  <c r="J1526" i="29"/>
  <c r="I1526" i="29"/>
  <c r="H1526" i="29"/>
  <c r="G1526" i="29"/>
  <c r="F1526" i="29"/>
  <c r="E1526" i="29"/>
  <c r="D1526" i="29"/>
  <c r="C1526" i="29"/>
  <c r="B1526" i="29"/>
  <c r="A1526" i="29"/>
  <c r="J1525" i="29"/>
  <c r="I1525" i="29"/>
  <c r="H1525" i="29"/>
  <c r="G1525" i="29"/>
  <c r="F1525" i="29"/>
  <c r="E1525" i="29"/>
  <c r="D1525" i="29"/>
  <c r="C1525" i="29"/>
  <c r="B1525" i="29"/>
  <c r="A1525" i="29"/>
  <c r="J1524" i="29"/>
  <c r="I1524" i="29"/>
  <c r="H1524" i="29"/>
  <c r="G1524" i="29"/>
  <c r="F1524" i="29"/>
  <c r="E1524" i="29"/>
  <c r="D1524" i="29"/>
  <c r="C1524" i="29"/>
  <c r="B1524" i="29"/>
  <c r="A1524" i="29"/>
  <c r="J1523" i="29"/>
  <c r="I1523" i="29"/>
  <c r="H1523" i="29"/>
  <c r="G1523" i="29"/>
  <c r="F1523" i="29"/>
  <c r="E1523" i="29"/>
  <c r="D1523" i="29"/>
  <c r="C1523" i="29"/>
  <c r="B1523" i="29"/>
  <c r="A1523" i="29"/>
  <c r="J1522" i="29"/>
  <c r="I1522" i="29"/>
  <c r="H1522" i="29"/>
  <c r="G1522" i="29"/>
  <c r="F1522" i="29"/>
  <c r="E1522" i="29"/>
  <c r="D1522" i="29"/>
  <c r="C1522" i="29"/>
  <c r="B1522" i="29"/>
  <c r="A1522" i="29"/>
  <c r="J1521" i="29"/>
  <c r="I1521" i="29"/>
  <c r="H1521" i="29"/>
  <c r="G1521" i="29"/>
  <c r="F1521" i="29"/>
  <c r="E1521" i="29"/>
  <c r="D1521" i="29"/>
  <c r="C1521" i="29"/>
  <c r="B1521" i="29"/>
  <c r="A1521" i="29"/>
  <c r="J1520" i="29"/>
  <c r="I1520" i="29"/>
  <c r="H1520" i="29"/>
  <c r="G1520" i="29"/>
  <c r="F1520" i="29"/>
  <c r="E1520" i="29"/>
  <c r="D1520" i="29"/>
  <c r="C1520" i="29"/>
  <c r="B1520" i="29"/>
  <c r="A1520" i="29"/>
  <c r="J1519" i="29"/>
  <c r="I1519" i="29"/>
  <c r="H1519" i="29"/>
  <c r="G1519" i="29"/>
  <c r="F1519" i="29"/>
  <c r="E1519" i="29"/>
  <c r="D1519" i="29"/>
  <c r="C1519" i="29"/>
  <c r="B1519" i="29"/>
  <c r="A1519" i="29"/>
  <c r="J1518" i="29"/>
  <c r="I1518" i="29"/>
  <c r="H1518" i="29"/>
  <c r="G1518" i="29"/>
  <c r="F1518" i="29"/>
  <c r="E1518" i="29"/>
  <c r="D1518" i="29"/>
  <c r="C1518" i="29"/>
  <c r="B1518" i="29"/>
  <c r="A1518" i="29"/>
  <c r="J1517" i="29"/>
  <c r="I1517" i="29"/>
  <c r="H1517" i="29"/>
  <c r="G1517" i="29"/>
  <c r="F1517" i="29"/>
  <c r="E1517" i="29"/>
  <c r="D1517" i="29"/>
  <c r="C1517" i="29"/>
  <c r="B1517" i="29"/>
  <c r="A1517" i="29"/>
  <c r="J1516" i="29"/>
  <c r="I1516" i="29"/>
  <c r="H1516" i="29"/>
  <c r="G1516" i="29"/>
  <c r="F1516" i="29"/>
  <c r="E1516" i="29"/>
  <c r="D1516" i="29"/>
  <c r="C1516" i="29"/>
  <c r="B1516" i="29"/>
  <c r="A1516" i="29"/>
  <c r="J1515" i="29"/>
  <c r="I1515" i="29"/>
  <c r="H1515" i="29"/>
  <c r="G1515" i="29"/>
  <c r="F1515" i="29"/>
  <c r="E1515" i="29"/>
  <c r="D1515" i="29"/>
  <c r="C1515" i="29"/>
  <c r="B1515" i="29"/>
  <c r="A1515" i="29"/>
  <c r="J1514" i="29"/>
  <c r="I1514" i="29"/>
  <c r="H1514" i="29"/>
  <c r="G1514" i="29"/>
  <c r="F1514" i="29"/>
  <c r="E1514" i="29"/>
  <c r="D1514" i="29"/>
  <c r="C1514" i="29"/>
  <c r="B1514" i="29"/>
  <c r="A1514" i="29"/>
  <c r="J1513" i="29"/>
  <c r="I1513" i="29"/>
  <c r="H1513" i="29"/>
  <c r="G1513" i="29"/>
  <c r="F1513" i="29"/>
  <c r="E1513" i="29"/>
  <c r="D1513" i="29"/>
  <c r="C1513" i="29"/>
  <c r="B1513" i="29"/>
  <c r="A1513" i="29"/>
  <c r="J1512" i="29"/>
  <c r="I1512" i="29"/>
  <c r="H1512" i="29"/>
  <c r="G1512" i="29"/>
  <c r="F1512" i="29"/>
  <c r="E1512" i="29"/>
  <c r="D1512" i="29"/>
  <c r="C1512" i="29"/>
  <c r="B1512" i="29"/>
  <c r="A1512" i="29"/>
  <c r="J1511" i="29"/>
  <c r="I1511" i="29"/>
  <c r="H1511" i="29"/>
  <c r="G1511" i="29"/>
  <c r="F1511" i="29"/>
  <c r="E1511" i="29"/>
  <c r="D1511" i="29"/>
  <c r="C1511" i="29"/>
  <c r="B1511" i="29"/>
  <c r="A1511" i="29"/>
  <c r="J1510" i="29"/>
  <c r="I1510" i="29"/>
  <c r="H1510" i="29"/>
  <c r="G1510" i="29"/>
  <c r="F1510" i="29"/>
  <c r="E1510" i="29"/>
  <c r="D1510" i="29"/>
  <c r="C1510" i="29"/>
  <c r="B1510" i="29"/>
  <c r="A1510" i="29"/>
  <c r="J1509" i="29"/>
  <c r="I1509" i="29"/>
  <c r="H1509" i="29"/>
  <c r="G1509" i="29"/>
  <c r="F1509" i="29"/>
  <c r="E1509" i="29"/>
  <c r="D1509" i="29"/>
  <c r="C1509" i="29"/>
  <c r="B1509" i="29"/>
  <c r="A1509" i="29"/>
  <c r="J1508" i="29"/>
  <c r="I1508" i="29"/>
  <c r="H1508" i="29"/>
  <c r="G1508" i="29"/>
  <c r="F1508" i="29"/>
  <c r="E1508" i="29"/>
  <c r="D1508" i="29"/>
  <c r="C1508" i="29"/>
  <c r="B1508" i="29"/>
  <c r="A1508" i="29"/>
  <c r="J1507" i="29"/>
  <c r="I1507" i="29"/>
  <c r="H1507" i="29"/>
  <c r="G1507" i="29"/>
  <c r="F1507" i="29"/>
  <c r="E1507" i="29"/>
  <c r="D1507" i="29"/>
  <c r="C1507" i="29"/>
  <c r="B1507" i="29"/>
  <c r="A1507" i="29"/>
  <c r="J1506" i="29"/>
  <c r="I1506" i="29"/>
  <c r="H1506" i="29"/>
  <c r="G1506" i="29"/>
  <c r="F1506" i="29"/>
  <c r="E1506" i="29"/>
  <c r="D1506" i="29"/>
  <c r="C1506" i="29"/>
  <c r="B1506" i="29"/>
  <c r="A1506" i="29"/>
  <c r="J1505" i="29"/>
  <c r="I1505" i="29"/>
  <c r="H1505" i="29"/>
  <c r="G1505" i="29"/>
  <c r="F1505" i="29"/>
  <c r="E1505" i="29"/>
  <c r="D1505" i="29"/>
  <c r="C1505" i="29"/>
  <c r="B1505" i="29"/>
  <c r="A1505" i="29"/>
  <c r="J1504" i="29"/>
  <c r="I1504" i="29"/>
  <c r="H1504" i="29"/>
  <c r="G1504" i="29"/>
  <c r="F1504" i="29"/>
  <c r="E1504" i="29"/>
  <c r="D1504" i="29"/>
  <c r="C1504" i="29"/>
  <c r="B1504" i="29"/>
  <c r="A1504" i="29"/>
  <c r="J1503" i="29"/>
  <c r="I1503" i="29"/>
  <c r="H1503" i="29"/>
  <c r="G1503" i="29"/>
  <c r="F1503" i="29"/>
  <c r="E1503" i="29"/>
  <c r="D1503" i="29"/>
  <c r="C1503" i="29"/>
  <c r="B1503" i="29"/>
  <c r="A1503" i="29"/>
  <c r="J1502" i="29"/>
  <c r="I1502" i="29"/>
  <c r="H1502" i="29"/>
  <c r="G1502" i="29"/>
  <c r="F1502" i="29"/>
  <c r="E1502" i="29"/>
  <c r="D1502" i="29"/>
  <c r="C1502" i="29"/>
  <c r="B1502" i="29"/>
  <c r="A1502" i="29"/>
  <c r="J1501" i="29"/>
  <c r="I1501" i="29"/>
  <c r="H1501" i="29"/>
  <c r="G1501" i="29"/>
  <c r="F1501" i="29"/>
  <c r="E1501" i="29"/>
  <c r="D1501" i="29"/>
  <c r="C1501" i="29"/>
  <c r="B1501" i="29"/>
  <c r="A1501" i="29"/>
  <c r="J1500" i="29"/>
  <c r="I1500" i="29"/>
  <c r="H1500" i="29"/>
  <c r="G1500" i="29"/>
  <c r="F1500" i="29"/>
  <c r="E1500" i="29"/>
  <c r="D1500" i="29"/>
  <c r="C1500" i="29"/>
  <c r="B1500" i="29"/>
  <c r="A1500" i="29"/>
  <c r="J1499" i="29"/>
  <c r="I1499" i="29"/>
  <c r="H1499" i="29"/>
  <c r="G1499" i="29"/>
  <c r="F1499" i="29"/>
  <c r="E1499" i="29"/>
  <c r="D1499" i="29"/>
  <c r="C1499" i="29"/>
  <c r="B1499" i="29"/>
  <c r="A1499" i="29"/>
  <c r="J1498" i="29"/>
  <c r="I1498" i="29"/>
  <c r="H1498" i="29"/>
  <c r="G1498" i="29"/>
  <c r="F1498" i="29"/>
  <c r="E1498" i="29"/>
  <c r="D1498" i="29"/>
  <c r="C1498" i="29"/>
  <c r="B1498" i="29"/>
  <c r="A1498" i="29"/>
  <c r="J1497" i="29"/>
  <c r="I1497" i="29"/>
  <c r="H1497" i="29"/>
  <c r="G1497" i="29"/>
  <c r="F1497" i="29"/>
  <c r="E1497" i="29"/>
  <c r="D1497" i="29"/>
  <c r="C1497" i="29"/>
  <c r="B1497" i="29"/>
  <c r="A1497" i="29"/>
  <c r="J1496" i="29"/>
  <c r="I1496" i="29"/>
  <c r="H1496" i="29"/>
  <c r="G1496" i="29"/>
  <c r="F1496" i="29"/>
  <c r="E1496" i="29"/>
  <c r="D1496" i="29"/>
  <c r="C1496" i="29"/>
  <c r="B1496" i="29"/>
  <c r="A1496" i="29"/>
  <c r="J1495" i="29"/>
  <c r="I1495" i="29"/>
  <c r="H1495" i="29"/>
  <c r="G1495" i="29"/>
  <c r="F1495" i="29"/>
  <c r="E1495" i="29"/>
  <c r="D1495" i="29"/>
  <c r="C1495" i="29"/>
  <c r="B1495" i="29"/>
  <c r="A1495" i="29"/>
  <c r="J1494" i="29"/>
  <c r="I1494" i="29"/>
  <c r="H1494" i="29"/>
  <c r="G1494" i="29"/>
  <c r="F1494" i="29"/>
  <c r="E1494" i="29"/>
  <c r="D1494" i="29"/>
  <c r="C1494" i="29"/>
  <c r="B1494" i="29"/>
  <c r="A1494" i="29"/>
  <c r="J1493" i="29"/>
  <c r="I1493" i="29"/>
  <c r="H1493" i="29"/>
  <c r="G1493" i="29"/>
  <c r="F1493" i="29"/>
  <c r="E1493" i="29"/>
  <c r="D1493" i="29"/>
  <c r="C1493" i="29"/>
  <c r="B1493" i="29"/>
  <c r="A1493" i="29"/>
  <c r="J1492" i="29"/>
  <c r="I1492" i="29"/>
  <c r="H1492" i="29"/>
  <c r="G1492" i="29"/>
  <c r="F1492" i="29"/>
  <c r="E1492" i="29"/>
  <c r="D1492" i="29"/>
  <c r="C1492" i="29"/>
  <c r="B1492" i="29"/>
  <c r="A1492" i="29"/>
  <c r="J1491" i="29"/>
  <c r="I1491" i="29"/>
  <c r="H1491" i="29"/>
  <c r="G1491" i="29"/>
  <c r="F1491" i="29"/>
  <c r="E1491" i="29"/>
  <c r="D1491" i="29"/>
  <c r="C1491" i="29"/>
  <c r="B1491" i="29"/>
  <c r="A1491" i="29"/>
  <c r="J1490" i="29"/>
  <c r="I1490" i="29"/>
  <c r="H1490" i="29"/>
  <c r="G1490" i="29"/>
  <c r="F1490" i="29"/>
  <c r="E1490" i="29"/>
  <c r="D1490" i="29"/>
  <c r="C1490" i="29"/>
  <c r="B1490" i="29"/>
  <c r="A1490" i="29"/>
  <c r="J1489" i="29"/>
  <c r="I1489" i="29"/>
  <c r="H1489" i="29"/>
  <c r="G1489" i="29"/>
  <c r="F1489" i="29"/>
  <c r="E1489" i="29"/>
  <c r="D1489" i="29"/>
  <c r="C1489" i="29"/>
  <c r="B1489" i="29"/>
  <c r="A1489" i="29"/>
  <c r="J1488" i="29"/>
  <c r="I1488" i="29"/>
  <c r="H1488" i="29"/>
  <c r="G1488" i="29"/>
  <c r="F1488" i="29"/>
  <c r="E1488" i="29"/>
  <c r="D1488" i="29"/>
  <c r="C1488" i="29"/>
  <c r="B1488" i="29"/>
  <c r="A1488" i="29"/>
  <c r="J1487" i="29"/>
  <c r="I1487" i="29"/>
  <c r="H1487" i="29"/>
  <c r="G1487" i="29"/>
  <c r="F1487" i="29"/>
  <c r="E1487" i="29"/>
  <c r="D1487" i="29"/>
  <c r="C1487" i="29"/>
  <c r="B1487" i="29"/>
  <c r="A1487" i="29"/>
  <c r="J1486" i="29"/>
  <c r="I1486" i="29"/>
  <c r="H1486" i="29"/>
  <c r="G1486" i="29"/>
  <c r="F1486" i="29"/>
  <c r="E1486" i="29"/>
  <c r="D1486" i="29"/>
  <c r="C1486" i="29"/>
  <c r="B1486" i="29"/>
  <c r="A1486" i="29"/>
  <c r="J1485" i="29"/>
  <c r="I1485" i="29"/>
  <c r="H1485" i="29"/>
  <c r="G1485" i="29"/>
  <c r="F1485" i="29"/>
  <c r="E1485" i="29"/>
  <c r="D1485" i="29"/>
  <c r="C1485" i="29"/>
  <c r="B1485" i="29"/>
  <c r="A1485" i="29"/>
  <c r="J1484" i="29"/>
  <c r="I1484" i="29"/>
  <c r="H1484" i="29"/>
  <c r="G1484" i="29"/>
  <c r="F1484" i="29"/>
  <c r="E1484" i="29"/>
  <c r="D1484" i="29"/>
  <c r="C1484" i="29"/>
  <c r="B1484" i="29"/>
  <c r="A1484" i="29"/>
  <c r="J1483" i="29"/>
  <c r="I1483" i="29"/>
  <c r="H1483" i="29"/>
  <c r="G1483" i="29"/>
  <c r="F1483" i="29"/>
  <c r="E1483" i="29"/>
  <c r="D1483" i="29"/>
  <c r="C1483" i="29"/>
  <c r="B1483" i="29"/>
  <c r="A1483" i="29"/>
  <c r="J1482" i="29"/>
  <c r="I1482" i="29"/>
  <c r="H1482" i="29"/>
  <c r="G1482" i="29"/>
  <c r="F1482" i="29"/>
  <c r="E1482" i="29"/>
  <c r="D1482" i="29"/>
  <c r="C1482" i="29"/>
  <c r="B1482" i="29"/>
  <c r="A1482" i="29"/>
  <c r="J1481" i="29"/>
  <c r="I1481" i="29"/>
  <c r="H1481" i="29"/>
  <c r="G1481" i="29"/>
  <c r="F1481" i="29"/>
  <c r="E1481" i="29"/>
  <c r="D1481" i="29"/>
  <c r="C1481" i="29"/>
  <c r="B1481" i="29"/>
  <c r="A1481" i="29"/>
  <c r="J1480" i="29"/>
  <c r="I1480" i="29"/>
  <c r="H1480" i="29"/>
  <c r="G1480" i="29"/>
  <c r="F1480" i="29"/>
  <c r="E1480" i="29"/>
  <c r="D1480" i="29"/>
  <c r="C1480" i="29"/>
  <c r="B1480" i="29"/>
  <c r="A1480" i="29"/>
  <c r="J1479" i="29"/>
  <c r="I1479" i="29"/>
  <c r="H1479" i="29"/>
  <c r="G1479" i="29"/>
  <c r="F1479" i="29"/>
  <c r="E1479" i="29"/>
  <c r="D1479" i="29"/>
  <c r="C1479" i="29"/>
  <c r="B1479" i="29"/>
  <c r="A1479" i="29"/>
  <c r="J1478" i="29"/>
  <c r="I1478" i="29"/>
  <c r="H1478" i="29"/>
  <c r="G1478" i="29"/>
  <c r="F1478" i="29"/>
  <c r="E1478" i="29"/>
  <c r="D1478" i="29"/>
  <c r="C1478" i="29"/>
  <c r="B1478" i="29"/>
  <c r="A1478" i="29"/>
  <c r="J1477" i="29"/>
  <c r="I1477" i="29"/>
  <c r="H1477" i="29"/>
  <c r="G1477" i="29"/>
  <c r="F1477" i="29"/>
  <c r="E1477" i="29"/>
  <c r="D1477" i="29"/>
  <c r="C1477" i="29"/>
  <c r="B1477" i="29"/>
  <c r="A1477" i="29"/>
  <c r="J1476" i="29"/>
  <c r="I1476" i="29"/>
  <c r="H1476" i="29"/>
  <c r="G1476" i="29"/>
  <c r="F1476" i="29"/>
  <c r="E1476" i="29"/>
  <c r="D1476" i="29"/>
  <c r="C1476" i="29"/>
  <c r="B1476" i="29"/>
  <c r="A1476" i="29"/>
  <c r="J1475" i="29"/>
  <c r="I1475" i="29"/>
  <c r="H1475" i="29"/>
  <c r="G1475" i="29"/>
  <c r="F1475" i="29"/>
  <c r="E1475" i="29"/>
  <c r="D1475" i="29"/>
  <c r="C1475" i="29"/>
  <c r="B1475" i="29"/>
  <c r="A1475" i="29"/>
  <c r="J1474" i="29"/>
  <c r="I1474" i="29"/>
  <c r="H1474" i="29"/>
  <c r="G1474" i="29"/>
  <c r="F1474" i="29"/>
  <c r="E1474" i="29"/>
  <c r="D1474" i="29"/>
  <c r="C1474" i="29"/>
  <c r="B1474" i="29"/>
  <c r="A1474" i="29"/>
  <c r="J1473" i="29"/>
  <c r="I1473" i="29"/>
  <c r="H1473" i="29"/>
  <c r="G1473" i="29"/>
  <c r="F1473" i="29"/>
  <c r="E1473" i="29"/>
  <c r="D1473" i="29"/>
  <c r="C1473" i="29"/>
  <c r="B1473" i="29"/>
  <c r="A1473" i="29"/>
  <c r="J1472" i="29"/>
  <c r="I1472" i="29"/>
  <c r="H1472" i="29"/>
  <c r="G1472" i="29"/>
  <c r="F1472" i="29"/>
  <c r="E1472" i="29"/>
  <c r="D1472" i="29"/>
  <c r="C1472" i="29"/>
  <c r="B1472" i="29"/>
  <c r="A1472" i="29"/>
  <c r="J1471" i="29"/>
  <c r="I1471" i="29"/>
  <c r="H1471" i="29"/>
  <c r="G1471" i="29"/>
  <c r="F1471" i="29"/>
  <c r="E1471" i="29"/>
  <c r="D1471" i="29"/>
  <c r="C1471" i="29"/>
  <c r="B1471" i="29"/>
  <c r="A1471" i="29"/>
  <c r="J1470" i="29"/>
  <c r="I1470" i="29"/>
  <c r="H1470" i="29"/>
  <c r="G1470" i="29"/>
  <c r="F1470" i="29"/>
  <c r="E1470" i="29"/>
  <c r="D1470" i="29"/>
  <c r="C1470" i="29"/>
  <c r="B1470" i="29"/>
  <c r="A1470" i="29"/>
  <c r="J1469" i="29"/>
  <c r="I1469" i="29"/>
  <c r="H1469" i="29"/>
  <c r="G1469" i="29"/>
  <c r="F1469" i="29"/>
  <c r="E1469" i="29"/>
  <c r="D1469" i="29"/>
  <c r="C1469" i="29"/>
  <c r="B1469" i="29"/>
  <c r="A1469" i="29"/>
  <c r="J1468" i="29"/>
  <c r="I1468" i="29"/>
  <c r="H1468" i="29"/>
  <c r="G1468" i="29"/>
  <c r="F1468" i="29"/>
  <c r="E1468" i="29"/>
  <c r="D1468" i="29"/>
  <c r="C1468" i="29"/>
  <c r="B1468" i="29"/>
  <c r="A1468" i="29"/>
  <c r="J1467" i="29"/>
  <c r="I1467" i="29"/>
  <c r="H1467" i="29"/>
  <c r="G1467" i="29"/>
  <c r="F1467" i="29"/>
  <c r="E1467" i="29"/>
  <c r="D1467" i="29"/>
  <c r="C1467" i="29"/>
  <c r="B1467" i="29"/>
  <c r="A1467" i="29"/>
  <c r="J1466" i="29"/>
  <c r="I1466" i="29"/>
  <c r="H1466" i="29"/>
  <c r="G1466" i="29"/>
  <c r="F1466" i="29"/>
  <c r="E1466" i="29"/>
  <c r="D1466" i="29"/>
  <c r="C1466" i="29"/>
  <c r="B1466" i="29"/>
  <c r="A1466" i="29"/>
  <c r="J1465" i="29"/>
  <c r="I1465" i="29"/>
  <c r="H1465" i="29"/>
  <c r="G1465" i="29"/>
  <c r="F1465" i="29"/>
  <c r="E1465" i="29"/>
  <c r="D1465" i="29"/>
  <c r="C1465" i="29"/>
  <c r="B1465" i="29"/>
  <c r="A1465" i="29"/>
  <c r="J1464" i="29"/>
  <c r="I1464" i="29"/>
  <c r="H1464" i="29"/>
  <c r="G1464" i="29"/>
  <c r="F1464" i="29"/>
  <c r="E1464" i="29"/>
  <c r="D1464" i="29"/>
  <c r="C1464" i="29"/>
  <c r="B1464" i="29"/>
  <c r="A1464" i="29"/>
  <c r="J1463" i="29"/>
  <c r="I1463" i="29"/>
  <c r="H1463" i="29"/>
  <c r="G1463" i="29"/>
  <c r="F1463" i="29"/>
  <c r="E1463" i="29"/>
  <c r="D1463" i="29"/>
  <c r="C1463" i="29"/>
  <c r="B1463" i="29"/>
  <c r="A1463" i="29"/>
  <c r="J1462" i="29"/>
  <c r="I1462" i="29"/>
  <c r="H1462" i="29"/>
  <c r="G1462" i="29"/>
  <c r="F1462" i="29"/>
  <c r="E1462" i="29"/>
  <c r="D1462" i="29"/>
  <c r="C1462" i="29"/>
  <c r="B1462" i="29"/>
  <c r="A1462" i="29"/>
  <c r="J1461" i="29"/>
  <c r="I1461" i="29"/>
  <c r="H1461" i="29"/>
  <c r="G1461" i="29"/>
  <c r="F1461" i="29"/>
  <c r="E1461" i="29"/>
  <c r="D1461" i="29"/>
  <c r="C1461" i="29"/>
  <c r="B1461" i="29"/>
  <c r="A1461" i="29"/>
  <c r="J1460" i="29"/>
  <c r="I1460" i="29"/>
  <c r="H1460" i="29"/>
  <c r="G1460" i="29"/>
  <c r="F1460" i="29"/>
  <c r="E1460" i="29"/>
  <c r="D1460" i="29"/>
  <c r="C1460" i="29"/>
  <c r="B1460" i="29"/>
  <c r="A1460" i="29"/>
  <c r="J1459" i="29"/>
  <c r="I1459" i="29"/>
  <c r="H1459" i="29"/>
  <c r="G1459" i="29"/>
  <c r="F1459" i="29"/>
  <c r="E1459" i="29"/>
  <c r="D1459" i="29"/>
  <c r="C1459" i="29"/>
  <c r="B1459" i="29"/>
  <c r="A1459" i="29"/>
  <c r="J1458" i="29"/>
  <c r="I1458" i="29"/>
  <c r="H1458" i="29"/>
  <c r="G1458" i="29"/>
  <c r="F1458" i="29"/>
  <c r="E1458" i="29"/>
  <c r="D1458" i="29"/>
  <c r="C1458" i="29"/>
  <c r="B1458" i="29"/>
  <c r="A1458" i="29"/>
  <c r="J1457" i="29"/>
  <c r="I1457" i="29"/>
  <c r="H1457" i="29"/>
  <c r="G1457" i="29"/>
  <c r="F1457" i="29"/>
  <c r="E1457" i="29"/>
  <c r="D1457" i="29"/>
  <c r="C1457" i="29"/>
  <c r="B1457" i="29"/>
  <c r="A1457" i="29"/>
  <c r="J1456" i="29"/>
  <c r="I1456" i="29"/>
  <c r="H1456" i="29"/>
  <c r="G1456" i="29"/>
  <c r="F1456" i="29"/>
  <c r="E1456" i="29"/>
  <c r="D1456" i="29"/>
  <c r="C1456" i="29"/>
  <c r="B1456" i="29"/>
  <c r="A1456" i="29"/>
  <c r="J1455" i="29"/>
  <c r="I1455" i="29"/>
  <c r="H1455" i="29"/>
  <c r="G1455" i="29"/>
  <c r="F1455" i="29"/>
  <c r="E1455" i="29"/>
  <c r="D1455" i="29"/>
  <c r="C1455" i="29"/>
  <c r="B1455" i="29"/>
  <c r="A1455" i="29"/>
  <c r="J1454" i="29"/>
  <c r="I1454" i="29"/>
  <c r="H1454" i="29"/>
  <c r="G1454" i="29"/>
  <c r="F1454" i="29"/>
  <c r="E1454" i="29"/>
  <c r="D1454" i="29"/>
  <c r="C1454" i="29"/>
  <c r="B1454" i="29"/>
  <c r="A1454" i="29"/>
  <c r="J1453" i="29"/>
  <c r="I1453" i="29"/>
  <c r="H1453" i="29"/>
  <c r="G1453" i="29"/>
  <c r="F1453" i="29"/>
  <c r="E1453" i="29"/>
  <c r="D1453" i="29"/>
  <c r="C1453" i="29"/>
  <c r="B1453" i="29"/>
  <c r="A1453" i="29"/>
  <c r="J1452" i="29"/>
  <c r="I1452" i="29"/>
  <c r="H1452" i="29"/>
  <c r="G1452" i="29"/>
  <c r="F1452" i="29"/>
  <c r="E1452" i="29"/>
  <c r="D1452" i="29"/>
  <c r="C1452" i="29"/>
  <c r="B1452" i="29"/>
  <c r="A1452" i="29"/>
  <c r="J1451" i="29"/>
  <c r="I1451" i="29"/>
  <c r="H1451" i="29"/>
  <c r="G1451" i="29"/>
  <c r="F1451" i="29"/>
  <c r="E1451" i="29"/>
  <c r="D1451" i="29"/>
  <c r="C1451" i="29"/>
  <c r="B1451" i="29"/>
  <c r="A1451" i="29"/>
  <c r="J1450" i="29"/>
  <c r="I1450" i="29"/>
  <c r="H1450" i="29"/>
  <c r="G1450" i="29"/>
  <c r="F1450" i="29"/>
  <c r="E1450" i="29"/>
  <c r="D1450" i="29"/>
  <c r="C1450" i="29"/>
  <c r="B1450" i="29"/>
  <c r="A1450" i="29"/>
  <c r="J1449" i="29"/>
  <c r="I1449" i="29"/>
  <c r="H1449" i="29"/>
  <c r="G1449" i="29"/>
  <c r="F1449" i="29"/>
  <c r="E1449" i="29"/>
  <c r="D1449" i="29"/>
  <c r="C1449" i="29"/>
  <c r="B1449" i="29"/>
  <c r="A1449" i="29"/>
  <c r="J1448" i="29"/>
  <c r="I1448" i="29"/>
  <c r="H1448" i="29"/>
  <c r="G1448" i="29"/>
  <c r="F1448" i="29"/>
  <c r="E1448" i="29"/>
  <c r="D1448" i="29"/>
  <c r="C1448" i="29"/>
  <c r="B1448" i="29"/>
  <c r="A1448" i="29"/>
  <c r="J1447" i="29"/>
  <c r="I1447" i="29"/>
  <c r="H1447" i="29"/>
  <c r="G1447" i="29"/>
  <c r="F1447" i="29"/>
  <c r="E1447" i="29"/>
  <c r="D1447" i="29"/>
  <c r="C1447" i="29"/>
  <c r="B1447" i="29"/>
  <c r="A1447" i="29"/>
  <c r="J1446" i="29"/>
  <c r="I1446" i="29"/>
  <c r="H1446" i="29"/>
  <c r="G1446" i="29"/>
  <c r="F1446" i="29"/>
  <c r="E1446" i="29"/>
  <c r="D1446" i="29"/>
  <c r="C1446" i="29"/>
  <c r="B1446" i="29"/>
  <c r="A1446" i="29"/>
  <c r="J1445" i="29"/>
  <c r="I1445" i="29"/>
  <c r="H1445" i="29"/>
  <c r="G1445" i="29"/>
  <c r="F1445" i="29"/>
  <c r="E1445" i="29"/>
  <c r="D1445" i="29"/>
  <c r="C1445" i="29"/>
  <c r="B1445" i="29"/>
  <c r="A1445" i="29"/>
  <c r="J1444" i="29"/>
  <c r="I1444" i="29"/>
  <c r="H1444" i="29"/>
  <c r="G1444" i="29"/>
  <c r="F1444" i="29"/>
  <c r="E1444" i="29"/>
  <c r="D1444" i="29"/>
  <c r="C1444" i="29"/>
  <c r="B1444" i="29"/>
  <c r="A1444" i="29"/>
  <c r="J1443" i="29"/>
  <c r="I1443" i="29"/>
  <c r="H1443" i="29"/>
  <c r="G1443" i="29"/>
  <c r="F1443" i="29"/>
  <c r="E1443" i="29"/>
  <c r="D1443" i="29"/>
  <c r="C1443" i="29"/>
  <c r="B1443" i="29"/>
  <c r="A1443" i="29"/>
  <c r="J1442" i="29"/>
  <c r="I1442" i="29"/>
  <c r="H1442" i="29"/>
  <c r="G1442" i="29"/>
  <c r="F1442" i="29"/>
  <c r="E1442" i="29"/>
  <c r="D1442" i="29"/>
  <c r="C1442" i="29"/>
  <c r="B1442" i="29"/>
  <c r="A1442" i="29"/>
  <c r="J1441" i="29"/>
  <c r="I1441" i="29"/>
  <c r="H1441" i="29"/>
  <c r="G1441" i="29"/>
  <c r="F1441" i="29"/>
  <c r="E1441" i="29"/>
  <c r="D1441" i="29"/>
  <c r="C1441" i="29"/>
  <c r="B1441" i="29"/>
  <c r="A1441" i="29"/>
  <c r="J1440" i="29"/>
  <c r="I1440" i="29"/>
  <c r="H1440" i="29"/>
  <c r="G1440" i="29"/>
  <c r="F1440" i="29"/>
  <c r="E1440" i="29"/>
  <c r="D1440" i="29"/>
  <c r="C1440" i="29"/>
  <c r="B1440" i="29"/>
  <c r="A1440" i="29"/>
  <c r="J1439" i="29"/>
  <c r="I1439" i="29"/>
  <c r="H1439" i="29"/>
  <c r="G1439" i="29"/>
  <c r="F1439" i="29"/>
  <c r="E1439" i="29"/>
  <c r="D1439" i="29"/>
  <c r="C1439" i="29"/>
  <c r="B1439" i="29"/>
  <c r="A1439" i="29"/>
  <c r="J1438" i="29"/>
  <c r="I1438" i="29"/>
  <c r="H1438" i="29"/>
  <c r="G1438" i="29"/>
  <c r="F1438" i="29"/>
  <c r="E1438" i="29"/>
  <c r="D1438" i="29"/>
  <c r="C1438" i="29"/>
  <c r="B1438" i="29"/>
  <c r="A1438" i="29"/>
  <c r="J1437" i="29"/>
  <c r="I1437" i="29"/>
  <c r="H1437" i="29"/>
  <c r="G1437" i="29"/>
  <c r="F1437" i="29"/>
  <c r="E1437" i="29"/>
  <c r="D1437" i="29"/>
  <c r="C1437" i="29"/>
  <c r="B1437" i="29"/>
  <c r="A1437" i="29"/>
  <c r="J1436" i="29"/>
  <c r="I1436" i="29"/>
  <c r="H1436" i="29"/>
  <c r="G1436" i="29"/>
  <c r="F1436" i="29"/>
  <c r="E1436" i="29"/>
  <c r="D1436" i="29"/>
  <c r="C1436" i="29"/>
  <c r="B1436" i="29"/>
  <c r="A1436" i="29"/>
  <c r="J1435" i="29"/>
  <c r="I1435" i="29"/>
  <c r="H1435" i="29"/>
  <c r="G1435" i="29"/>
  <c r="F1435" i="29"/>
  <c r="E1435" i="29"/>
  <c r="D1435" i="29"/>
  <c r="C1435" i="29"/>
  <c r="B1435" i="29"/>
  <c r="A1435" i="29"/>
  <c r="J1434" i="29"/>
  <c r="I1434" i="29"/>
  <c r="H1434" i="29"/>
  <c r="G1434" i="29"/>
  <c r="F1434" i="29"/>
  <c r="E1434" i="29"/>
  <c r="D1434" i="29"/>
  <c r="C1434" i="29"/>
  <c r="B1434" i="29"/>
  <c r="A1434" i="29"/>
  <c r="J1433" i="29"/>
  <c r="I1433" i="29"/>
  <c r="H1433" i="29"/>
  <c r="G1433" i="29"/>
  <c r="F1433" i="29"/>
  <c r="E1433" i="29"/>
  <c r="D1433" i="29"/>
  <c r="C1433" i="29"/>
  <c r="B1433" i="29"/>
  <c r="A1433" i="29"/>
  <c r="J1432" i="29"/>
  <c r="I1432" i="29"/>
  <c r="H1432" i="29"/>
  <c r="G1432" i="29"/>
  <c r="F1432" i="29"/>
  <c r="E1432" i="29"/>
  <c r="D1432" i="29"/>
  <c r="C1432" i="29"/>
  <c r="B1432" i="29"/>
  <c r="A1432" i="29"/>
  <c r="J1431" i="29"/>
  <c r="I1431" i="29"/>
  <c r="H1431" i="29"/>
  <c r="G1431" i="29"/>
  <c r="F1431" i="29"/>
  <c r="E1431" i="29"/>
  <c r="D1431" i="29"/>
  <c r="C1431" i="29"/>
  <c r="B1431" i="29"/>
  <c r="A1431" i="29"/>
  <c r="J1430" i="29"/>
  <c r="I1430" i="29"/>
  <c r="H1430" i="29"/>
  <c r="G1430" i="29"/>
  <c r="F1430" i="29"/>
  <c r="E1430" i="29"/>
  <c r="D1430" i="29"/>
  <c r="C1430" i="29"/>
  <c r="B1430" i="29"/>
  <c r="A1430" i="29"/>
  <c r="J1429" i="29"/>
  <c r="I1429" i="29"/>
  <c r="H1429" i="29"/>
  <c r="G1429" i="29"/>
  <c r="F1429" i="29"/>
  <c r="E1429" i="29"/>
  <c r="D1429" i="29"/>
  <c r="C1429" i="29"/>
  <c r="B1429" i="29"/>
  <c r="A1429" i="29"/>
  <c r="J1428" i="29"/>
  <c r="I1428" i="29"/>
  <c r="H1428" i="29"/>
  <c r="G1428" i="29"/>
  <c r="F1428" i="29"/>
  <c r="E1428" i="29"/>
  <c r="D1428" i="29"/>
  <c r="C1428" i="29"/>
  <c r="B1428" i="29"/>
  <c r="A1428" i="29"/>
  <c r="J1427" i="29"/>
  <c r="I1427" i="29"/>
  <c r="H1427" i="29"/>
  <c r="G1427" i="29"/>
  <c r="F1427" i="29"/>
  <c r="E1427" i="29"/>
  <c r="D1427" i="29"/>
  <c r="C1427" i="29"/>
  <c r="B1427" i="29"/>
  <c r="A1427" i="29"/>
  <c r="J1426" i="29"/>
  <c r="I1426" i="29"/>
  <c r="H1426" i="29"/>
  <c r="G1426" i="29"/>
  <c r="F1426" i="29"/>
  <c r="E1426" i="29"/>
  <c r="D1426" i="29"/>
  <c r="C1426" i="29"/>
  <c r="B1426" i="29"/>
  <c r="A1426" i="29"/>
  <c r="J1425" i="29"/>
  <c r="I1425" i="29"/>
  <c r="H1425" i="29"/>
  <c r="G1425" i="29"/>
  <c r="F1425" i="29"/>
  <c r="E1425" i="29"/>
  <c r="D1425" i="29"/>
  <c r="C1425" i="29"/>
  <c r="B1425" i="29"/>
  <c r="A1425" i="29"/>
  <c r="J1424" i="29"/>
  <c r="I1424" i="29"/>
  <c r="H1424" i="29"/>
  <c r="G1424" i="29"/>
  <c r="F1424" i="29"/>
  <c r="E1424" i="29"/>
  <c r="D1424" i="29"/>
  <c r="C1424" i="29"/>
  <c r="B1424" i="29"/>
  <c r="A1424" i="29"/>
  <c r="J1423" i="29"/>
  <c r="I1423" i="29"/>
  <c r="H1423" i="29"/>
  <c r="G1423" i="29"/>
  <c r="F1423" i="29"/>
  <c r="E1423" i="29"/>
  <c r="D1423" i="29"/>
  <c r="C1423" i="29"/>
  <c r="B1423" i="29"/>
  <c r="A1423" i="29"/>
  <c r="J1422" i="29"/>
  <c r="I1422" i="29"/>
  <c r="H1422" i="29"/>
  <c r="G1422" i="29"/>
  <c r="F1422" i="29"/>
  <c r="E1422" i="29"/>
  <c r="D1422" i="29"/>
  <c r="C1422" i="29"/>
  <c r="B1422" i="29"/>
  <c r="A1422" i="29"/>
  <c r="J1421" i="29"/>
  <c r="I1421" i="29"/>
  <c r="H1421" i="29"/>
  <c r="G1421" i="29"/>
  <c r="F1421" i="29"/>
  <c r="E1421" i="29"/>
  <c r="D1421" i="29"/>
  <c r="C1421" i="29"/>
  <c r="B1421" i="29"/>
  <c r="A1421" i="29"/>
  <c r="J1420" i="29"/>
  <c r="I1420" i="29"/>
  <c r="H1420" i="29"/>
  <c r="G1420" i="29"/>
  <c r="F1420" i="29"/>
  <c r="E1420" i="29"/>
  <c r="D1420" i="29"/>
  <c r="C1420" i="29"/>
  <c r="B1420" i="29"/>
  <c r="A1420" i="29"/>
  <c r="J1419" i="29"/>
  <c r="I1419" i="29"/>
  <c r="H1419" i="29"/>
  <c r="G1419" i="29"/>
  <c r="F1419" i="29"/>
  <c r="E1419" i="29"/>
  <c r="D1419" i="29"/>
  <c r="C1419" i="29"/>
  <c r="B1419" i="29"/>
  <c r="A1419" i="29"/>
  <c r="J1418" i="29"/>
  <c r="I1418" i="29"/>
  <c r="H1418" i="29"/>
  <c r="G1418" i="29"/>
  <c r="F1418" i="29"/>
  <c r="E1418" i="29"/>
  <c r="D1418" i="29"/>
  <c r="C1418" i="29"/>
  <c r="B1418" i="29"/>
  <c r="A1418" i="29"/>
  <c r="J1417" i="29"/>
  <c r="I1417" i="29"/>
  <c r="H1417" i="29"/>
  <c r="G1417" i="29"/>
  <c r="F1417" i="29"/>
  <c r="E1417" i="29"/>
  <c r="D1417" i="29"/>
  <c r="C1417" i="29"/>
  <c r="B1417" i="29"/>
  <c r="A1417" i="29"/>
  <c r="J1416" i="29"/>
  <c r="I1416" i="29"/>
  <c r="H1416" i="29"/>
  <c r="G1416" i="29"/>
  <c r="F1416" i="29"/>
  <c r="E1416" i="29"/>
  <c r="D1416" i="29"/>
  <c r="C1416" i="29"/>
  <c r="B1416" i="29"/>
  <c r="A1416" i="29"/>
  <c r="J1415" i="29"/>
  <c r="I1415" i="29"/>
  <c r="H1415" i="29"/>
  <c r="G1415" i="29"/>
  <c r="F1415" i="29"/>
  <c r="E1415" i="29"/>
  <c r="D1415" i="29"/>
  <c r="C1415" i="29"/>
  <c r="B1415" i="29"/>
  <c r="A1415" i="29"/>
  <c r="J1414" i="29"/>
  <c r="I1414" i="29"/>
  <c r="H1414" i="29"/>
  <c r="G1414" i="29"/>
  <c r="F1414" i="29"/>
  <c r="E1414" i="29"/>
  <c r="D1414" i="29"/>
  <c r="C1414" i="29"/>
  <c r="B1414" i="29"/>
  <c r="A1414" i="29"/>
  <c r="J1413" i="29"/>
  <c r="I1413" i="29"/>
  <c r="H1413" i="29"/>
  <c r="G1413" i="29"/>
  <c r="F1413" i="29"/>
  <c r="E1413" i="29"/>
  <c r="D1413" i="29"/>
  <c r="C1413" i="29"/>
  <c r="B1413" i="29"/>
  <c r="A1413" i="29"/>
  <c r="J1412" i="29"/>
  <c r="I1412" i="29"/>
  <c r="H1412" i="29"/>
  <c r="G1412" i="29"/>
  <c r="F1412" i="29"/>
  <c r="E1412" i="29"/>
  <c r="D1412" i="29"/>
  <c r="C1412" i="29"/>
  <c r="B1412" i="29"/>
  <c r="A1412" i="29"/>
  <c r="J1411" i="29"/>
  <c r="I1411" i="29"/>
  <c r="H1411" i="29"/>
  <c r="G1411" i="29"/>
  <c r="F1411" i="29"/>
  <c r="E1411" i="29"/>
  <c r="D1411" i="29"/>
  <c r="C1411" i="29"/>
  <c r="B1411" i="29"/>
  <c r="A1411" i="29"/>
  <c r="J1410" i="29"/>
  <c r="I1410" i="29"/>
  <c r="H1410" i="29"/>
  <c r="G1410" i="29"/>
  <c r="F1410" i="29"/>
  <c r="E1410" i="29"/>
  <c r="D1410" i="29"/>
  <c r="C1410" i="29"/>
  <c r="B1410" i="29"/>
  <c r="A1410" i="29"/>
  <c r="J1409" i="29"/>
  <c r="I1409" i="29"/>
  <c r="H1409" i="29"/>
  <c r="G1409" i="29"/>
  <c r="F1409" i="29"/>
  <c r="E1409" i="29"/>
  <c r="D1409" i="29"/>
  <c r="C1409" i="29"/>
  <c r="B1409" i="29"/>
  <c r="A1409" i="29"/>
  <c r="J1408" i="29"/>
  <c r="I1408" i="29"/>
  <c r="H1408" i="29"/>
  <c r="G1408" i="29"/>
  <c r="F1408" i="29"/>
  <c r="E1408" i="29"/>
  <c r="D1408" i="29"/>
  <c r="C1408" i="29"/>
  <c r="B1408" i="29"/>
  <c r="A1408" i="29"/>
  <c r="J1407" i="29"/>
  <c r="I1407" i="29"/>
  <c r="H1407" i="29"/>
  <c r="G1407" i="29"/>
  <c r="F1407" i="29"/>
  <c r="E1407" i="29"/>
  <c r="D1407" i="29"/>
  <c r="C1407" i="29"/>
  <c r="B1407" i="29"/>
  <c r="A1407" i="29"/>
  <c r="J1406" i="29"/>
  <c r="I1406" i="29"/>
  <c r="H1406" i="29"/>
  <c r="G1406" i="29"/>
  <c r="F1406" i="29"/>
  <c r="E1406" i="29"/>
  <c r="D1406" i="29"/>
  <c r="C1406" i="29"/>
  <c r="B1406" i="29"/>
  <c r="A1406" i="29"/>
  <c r="J1405" i="29"/>
  <c r="I1405" i="29"/>
  <c r="H1405" i="29"/>
  <c r="G1405" i="29"/>
  <c r="F1405" i="29"/>
  <c r="E1405" i="29"/>
  <c r="D1405" i="29"/>
  <c r="C1405" i="29"/>
  <c r="B1405" i="29"/>
  <c r="A1405" i="29"/>
  <c r="J1404" i="29"/>
  <c r="I1404" i="29"/>
  <c r="H1404" i="29"/>
  <c r="G1404" i="29"/>
  <c r="F1404" i="29"/>
  <c r="E1404" i="29"/>
  <c r="D1404" i="29"/>
  <c r="C1404" i="29"/>
  <c r="B1404" i="29"/>
  <c r="A1404" i="29"/>
  <c r="J1403" i="29"/>
  <c r="I1403" i="29"/>
  <c r="H1403" i="29"/>
  <c r="G1403" i="29"/>
  <c r="F1403" i="29"/>
  <c r="E1403" i="29"/>
  <c r="D1403" i="29"/>
  <c r="C1403" i="29"/>
  <c r="B1403" i="29"/>
  <c r="A1403" i="29"/>
  <c r="J1402" i="29"/>
  <c r="I1402" i="29"/>
  <c r="H1402" i="29"/>
  <c r="G1402" i="29"/>
  <c r="F1402" i="29"/>
  <c r="E1402" i="29"/>
  <c r="D1402" i="29"/>
  <c r="C1402" i="29"/>
  <c r="B1402" i="29"/>
  <c r="A1402" i="29"/>
  <c r="J1401" i="29"/>
  <c r="I1401" i="29"/>
  <c r="H1401" i="29"/>
  <c r="G1401" i="29"/>
  <c r="F1401" i="29"/>
  <c r="E1401" i="29"/>
  <c r="D1401" i="29"/>
  <c r="C1401" i="29"/>
  <c r="B1401" i="29"/>
  <c r="A1401" i="29"/>
  <c r="J1400" i="29"/>
  <c r="I1400" i="29"/>
  <c r="H1400" i="29"/>
  <c r="G1400" i="29"/>
  <c r="F1400" i="29"/>
  <c r="E1400" i="29"/>
  <c r="D1400" i="29"/>
  <c r="C1400" i="29"/>
  <c r="B1400" i="29"/>
  <c r="A1400" i="29"/>
  <c r="J1399" i="29"/>
  <c r="I1399" i="29"/>
  <c r="H1399" i="29"/>
  <c r="G1399" i="29"/>
  <c r="F1399" i="29"/>
  <c r="E1399" i="29"/>
  <c r="D1399" i="29"/>
  <c r="C1399" i="29"/>
  <c r="B1399" i="29"/>
  <c r="A1399" i="29"/>
  <c r="J1398" i="29"/>
  <c r="I1398" i="29"/>
  <c r="H1398" i="29"/>
  <c r="G1398" i="29"/>
  <c r="F1398" i="29"/>
  <c r="E1398" i="29"/>
  <c r="D1398" i="29"/>
  <c r="C1398" i="29"/>
  <c r="B1398" i="29"/>
  <c r="A1398" i="29"/>
  <c r="J1397" i="29"/>
  <c r="I1397" i="29"/>
  <c r="H1397" i="29"/>
  <c r="G1397" i="29"/>
  <c r="F1397" i="29"/>
  <c r="E1397" i="29"/>
  <c r="D1397" i="29"/>
  <c r="C1397" i="29"/>
  <c r="B1397" i="29"/>
  <c r="A1397" i="29"/>
  <c r="J1396" i="29"/>
  <c r="I1396" i="29"/>
  <c r="H1396" i="29"/>
  <c r="G1396" i="29"/>
  <c r="F1396" i="29"/>
  <c r="E1396" i="29"/>
  <c r="D1396" i="29"/>
  <c r="C1396" i="29"/>
  <c r="B1396" i="29"/>
  <c r="A1396" i="29"/>
  <c r="J1395" i="29"/>
  <c r="I1395" i="29"/>
  <c r="H1395" i="29"/>
  <c r="G1395" i="29"/>
  <c r="F1395" i="29"/>
  <c r="E1395" i="29"/>
  <c r="D1395" i="29"/>
  <c r="C1395" i="29"/>
  <c r="B1395" i="29"/>
  <c r="A1395" i="29"/>
  <c r="J1394" i="29"/>
  <c r="I1394" i="29"/>
  <c r="H1394" i="29"/>
  <c r="G1394" i="29"/>
  <c r="F1394" i="29"/>
  <c r="E1394" i="29"/>
  <c r="D1394" i="29"/>
  <c r="C1394" i="29"/>
  <c r="B1394" i="29"/>
  <c r="A1394" i="29"/>
  <c r="J1393" i="29"/>
  <c r="I1393" i="29"/>
  <c r="H1393" i="29"/>
  <c r="G1393" i="29"/>
  <c r="F1393" i="29"/>
  <c r="E1393" i="29"/>
  <c r="D1393" i="29"/>
  <c r="C1393" i="29"/>
  <c r="B1393" i="29"/>
  <c r="A1393" i="29"/>
  <c r="J1392" i="29"/>
  <c r="I1392" i="29"/>
  <c r="H1392" i="29"/>
  <c r="G1392" i="29"/>
  <c r="F1392" i="29"/>
  <c r="E1392" i="29"/>
  <c r="D1392" i="29"/>
  <c r="C1392" i="29"/>
  <c r="B1392" i="29"/>
  <c r="A1392" i="29"/>
  <c r="J1391" i="29"/>
  <c r="I1391" i="29"/>
  <c r="H1391" i="29"/>
  <c r="G1391" i="29"/>
  <c r="F1391" i="29"/>
  <c r="E1391" i="29"/>
  <c r="D1391" i="29"/>
  <c r="C1391" i="29"/>
  <c r="B1391" i="29"/>
  <c r="A1391" i="29"/>
  <c r="J1390" i="29"/>
  <c r="I1390" i="29"/>
  <c r="H1390" i="29"/>
  <c r="G1390" i="29"/>
  <c r="F1390" i="29"/>
  <c r="E1390" i="29"/>
  <c r="D1390" i="29"/>
  <c r="C1390" i="29"/>
  <c r="B1390" i="29"/>
  <c r="A1390" i="29"/>
  <c r="J1389" i="29"/>
  <c r="I1389" i="29"/>
  <c r="H1389" i="29"/>
  <c r="G1389" i="29"/>
  <c r="F1389" i="29"/>
  <c r="E1389" i="29"/>
  <c r="D1389" i="29"/>
  <c r="C1389" i="29"/>
  <c r="B1389" i="29"/>
  <c r="A1389" i="29"/>
  <c r="J1388" i="29"/>
  <c r="I1388" i="29"/>
  <c r="H1388" i="29"/>
  <c r="G1388" i="29"/>
  <c r="F1388" i="29"/>
  <c r="E1388" i="29"/>
  <c r="D1388" i="29"/>
  <c r="C1388" i="29"/>
  <c r="B1388" i="29"/>
  <c r="A1388" i="29"/>
  <c r="J1387" i="29"/>
  <c r="I1387" i="29"/>
  <c r="H1387" i="29"/>
  <c r="G1387" i="29"/>
  <c r="F1387" i="29"/>
  <c r="E1387" i="29"/>
  <c r="D1387" i="29"/>
  <c r="C1387" i="29"/>
  <c r="B1387" i="29"/>
  <c r="A1387" i="29"/>
  <c r="J1386" i="29"/>
  <c r="I1386" i="29"/>
  <c r="H1386" i="29"/>
  <c r="G1386" i="29"/>
  <c r="F1386" i="29"/>
  <c r="E1386" i="29"/>
  <c r="D1386" i="29"/>
  <c r="C1386" i="29"/>
  <c r="B1386" i="29"/>
  <c r="A1386" i="29"/>
  <c r="J1385" i="29"/>
  <c r="I1385" i="29"/>
  <c r="H1385" i="29"/>
  <c r="G1385" i="29"/>
  <c r="F1385" i="29"/>
  <c r="E1385" i="29"/>
  <c r="D1385" i="29"/>
  <c r="C1385" i="29"/>
  <c r="B1385" i="29"/>
  <c r="A1385" i="29"/>
  <c r="J1384" i="29"/>
  <c r="I1384" i="29"/>
  <c r="H1384" i="29"/>
  <c r="G1384" i="29"/>
  <c r="F1384" i="29"/>
  <c r="E1384" i="29"/>
  <c r="D1384" i="29"/>
  <c r="C1384" i="29"/>
  <c r="B1384" i="29"/>
  <c r="A1384" i="29"/>
  <c r="J1383" i="29"/>
  <c r="I1383" i="29"/>
  <c r="H1383" i="29"/>
  <c r="G1383" i="29"/>
  <c r="F1383" i="29"/>
  <c r="E1383" i="29"/>
  <c r="D1383" i="29"/>
  <c r="C1383" i="29"/>
  <c r="B1383" i="29"/>
  <c r="A1383" i="29"/>
  <c r="J1382" i="29"/>
  <c r="I1382" i="29"/>
  <c r="H1382" i="29"/>
  <c r="G1382" i="29"/>
  <c r="F1382" i="29"/>
  <c r="E1382" i="29"/>
  <c r="D1382" i="29"/>
  <c r="C1382" i="29"/>
  <c r="B1382" i="29"/>
  <c r="A1382" i="29"/>
  <c r="J1381" i="29"/>
  <c r="I1381" i="29"/>
  <c r="H1381" i="29"/>
  <c r="G1381" i="29"/>
  <c r="F1381" i="29"/>
  <c r="E1381" i="29"/>
  <c r="D1381" i="29"/>
  <c r="C1381" i="29"/>
  <c r="B1381" i="29"/>
  <c r="A1381" i="29"/>
  <c r="J1380" i="29"/>
  <c r="I1380" i="29"/>
  <c r="H1380" i="29"/>
  <c r="G1380" i="29"/>
  <c r="F1380" i="29"/>
  <c r="E1380" i="29"/>
  <c r="D1380" i="29"/>
  <c r="C1380" i="29"/>
  <c r="B1380" i="29"/>
  <c r="A1380" i="29"/>
  <c r="J1379" i="29"/>
  <c r="I1379" i="29"/>
  <c r="H1379" i="29"/>
  <c r="G1379" i="29"/>
  <c r="F1379" i="29"/>
  <c r="E1379" i="29"/>
  <c r="D1379" i="29"/>
  <c r="C1379" i="29"/>
  <c r="B1379" i="29"/>
  <c r="A1379" i="29"/>
  <c r="J1378" i="29"/>
  <c r="I1378" i="29"/>
  <c r="H1378" i="29"/>
  <c r="G1378" i="29"/>
  <c r="F1378" i="29"/>
  <c r="E1378" i="29"/>
  <c r="D1378" i="29"/>
  <c r="C1378" i="29"/>
  <c r="B1378" i="29"/>
  <c r="A1378" i="29"/>
  <c r="J1377" i="29"/>
  <c r="I1377" i="29"/>
  <c r="H1377" i="29"/>
  <c r="G1377" i="29"/>
  <c r="F1377" i="29"/>
  <c r="E1377" i="29"/>
  <c r="D1377" i="29"/>
  <c r="C1377" i="29"/>
  <c r="B1377" i="29"/>
  <c r="A1377" i="29"/>
  <c r="J1376" i="29"/>
  <c r="I1376" i="29"/>
  <c r="H1376" i="29"/>
  <c r="G1376" i="29"/>
  <c r="F1376" i="29"/>
  <c r="E1376" i="29"/>
  <c r="D1376" i="29"/>
  <c r="C1376" i="29"/>
  <c r="B1376" i="29"/>
  <c r="A1376" i="29"/>
  <c r="J1375" i="29"/>
  <c r="I1375" i="29"/>
  <c r="H1375" i="29"/>
  <c r="G1375" i="29"/>
  <c r="F1375" i="29"/>
  <c r="E1375" i="29"/>
  <c r="D1375" i="29"/>
  <c r="C1375" i="29"/>
  <c r="B1375" i="29"/>
  <c r="A1375" i="29"/>
  <c r="J1374" i="29"/>
  <c r="I1374" i="29"/>
  <c r="H1374" i="29"/>
  <c r="G1374" i="29"/>
  <c r="F1374" i="29"/>
  <c r="E1374" i="29"/>
  <c r="D1374" i="29"/>
  <c r="C1374" i="29"/>
  <c r="B1374" i="29"/>
  <c r="A1374" i="29"/>
  <c r="J1373" i="29"/>
  <c r="I1373" i="29"/>
  <c r="H1373" i="29"/>
  <c r="G1373" i="29"/>
  <c r="F1373" i="29"/>
  <c r="E1373" i="29"/>
  <c r="D1373" i="29"/>
  <c r="C1373" i="29"/>
  <c r="B1373" i="29"/>
  <c r="A1373" i="29"/>
  <c r="J1372" i="29"/>
  <c r="I1372" i="29"/>
  <c r="H1372" i="29"/>
  <c r="G1372" i="29"/>
  <c r="F1372" i="29"/>
  <c r="E1372" i="29"/>
  <c r="D1372" i="29"/>
  <c r="C1372" i="29"/>
  <c r="B1372" i="29"/>
  <c r="A1372" i="29"/>
  <c r="J1371" i="29"/>
  <c r="I1371" i="29"/>
  <c r="H1371" i="29"/>
  <c r="G1371" i="29"/>
  <c r="F1371" i="29"/>
  <c r="E1371" i="29"/>
  <c r="D1371" i="29"/>
  <c r="C1371" i="29"/>
  <c r="B1371" i="29"/>
  <c r="A1371" i="29"/>
  <c r="J1370" i="29"/>
  <c r="I1370" i="29"/>
  <c r="H1370" i="29"/>
  <c r="G1370" i="29"/>
  <c r="F1370" i="29"/>
  <c r="E1370" i="29"/>
  <c r="D1370" i="29"/>
  <c r="C1370" i="29"/>
  <c r="B1370" i="29"/>
  <c r="A1370" i="29"/>
  <c r="J1369" i="29"/>
  <c r="I1369" i="29"/>
  <c r="H1369" i="29"/>
  <c r="G1369" i="29"/>
  <c r="F1369" i="29"/>
  <c r="E1369" i="29"/>
  <c r="D1369" i="29"/>
  <c r="C1369" i="29"/>
  <c r="B1369" i="29"/>
  <c r="A1369" i="29"/>
  <c r="J1368" i="29"/>
  <c r="I1368" i="29"/>
  <c r="H1368" i="29"/>
  <c r="G1368" i="29"/>
  <c r="F1368" i="29"/>
  <c r="E1368" i="29"/>
  <c r="D1368" i="29"/>
  <c r="C1368" i="29"/>
  <c r="B1368" i="29"/>
  <c r="A1368" i="29"/>
  <c r="J1367" i="29"/>
  <c r="I1367" i="29"/>
  <c r="H1367" i="29"/>
  <c r="G1367" i="29"/>
  <c r="F1367" i="29"/>
  <c r="E1367" i="29"/>
  <c r="D1367" i="29"/>
  <c r="C1367" i="29"/>
  <c r="B1367" i="29"/>
  <c r="A1367" i="29"/>
  <c r="J1366" i="29"/>
  <c r="I1366" i="29"/>
  <c r="H1366" i="29"/>
  <c r="G1366" i="29"/>
  <c r="F1366" i="29"/>
  <c r="E1366" i="29"/>
  <c r="D1366" i="29"/>
  <c r="C1366" i="29"/>
  <c r="B1366" i="29"/>
  <c r="A1366" i="29"/>
  <c r="J1365" i="29"/>
  <c r="I1365" i="29"/>
  <c r="H1365" i="29"/>
  <c r="G1365" i="29"/>
  <c r="F1365" i="29"/>
  <c r="E1365" i="29"/>
  <c r="D1365" i="29"/>
  <c r="C1365" i="29"/>
  <c r="B1365" i="29"/>
  <c r="A1365" i="29"/>
  <c r="J1364" i="29"/>
  <c r="I1364" i="29"/>
  <c r="H1364" i="29"/>
  <c r="G1364" i="29"/>
  <c r="F1364" i="29"/>
  <c r="E1364" i="29"/>
  <c r="D1364" i="29"/>
  <c r="C1364" i="29"/>
  <c r="B1364" i="29"/>
  <c r="A1364" i="29"/>
  <c r="J1363" i="29"/>
  <c r="I1363" i="29"/>
  <c r="H1363" i="29"/>
  <c r="G1363" i="29"/>
  <c r="F1363" i="29"/>
  <c r="E1363" i="29"/>
  <c r="D1363" i="29"/>
  <c r="C1363" i="29"/>
  <c r="B1363" i="29"/>
  <c r="A1363" i="29"/>
  <c r="J1362" i="29"/>
  <c r="I1362" i="29"/>
  <c r="H1362" i="29"/>
  <c r="G1362" i="29"/>
  <c r="F1362" i="29"/>
  <c r="E1362" i="29"/>
  <c r="D1362" i="29"/>
  <c r="C1362" i="29"/>
  <c r="B1362" i="29"/>
  <c r="A1362" i="29"/>
  <c r="J1361" i="29"/>
  <c r="I1361" i="29"/>
  <c r="H1361" i="29"/>
  <c r="G1361" i="29"/>
  <c r="F1361" i="29"/>
  <c r="E1361" i="29"/>
  <c r="D1361" i="29"/>
  <c r="C1361" i="29"/>
  <c r="B1361" i="29"/>
  <c r="A1361" i="29"/>
  <c r="J1360" i="29"/>
  <c r="I1360" i="29"/>
  <c r="H1360" i="29"/>
  <c r="G1360" i="29"/>
  <c r="F1360" i="29"/>
  <c r="E1360" i="29"/>
  <c r="D1360" i="29"/>
  <c r="C1360" i="29"/>
  <c r="B1360" i="29"/>
  <c r="A1360" i="29"/>
  <c r="J1359" i="29"/>
  <c r="I1359" i="29"/>
  <c r="H1359" i="29"/>
  <c r="G1359" i="29"/>
  <c r="F1359" i="29"/>
  <c r="E1359" i="29"/>
  <c r="D1359" i="29"/>
  <c r="C1359" i="29"/>
  <c r="B1359" i="29"/>
  <c r="A1359" i="29"/>
  <c r="J1358" i="29"/>
  <c r="I1358" i="29"/>
  <c r="H1358" i="29"/>
  <c r="G1358" i="29"/>
  <c r="F1358" i="29"/>
  <c r="E1358" i="29"/>
  <c r="D1358" i="29"/>
  <c r="C1358" i="29"/>
  <c r="B1358" i="29"/>
  <c r="A1358" i="29"/>
  <c r="J1357" i="29"/>
  <c r="I1357" i="29"/>
  <c r="H1357" i="29"/>
  <c r="G1357" i="29"/>
  <c r="F1357" i="29"/>
  <c r="E1357" i="29"/>
  <c r="D1357" i="29"/>
  <c r="C1357" i="29"/>
  <c r="B1357" i="29"/>
  <c r="A1357" i="29"/>
  <c r="J1356" i="29"/>
  <c r="I1356" i="29"/>
  <c r="H1356" i="29"/>
  <c r="G1356" i="29"/>
  <c r="F1356" i="29"/>
  <c r="E1356" i="29"/>
  <c r="D1356" i="29"/>
  <c r="C1356" i="29"/>
  <c r="B1356" i="29"/>
  <c r="A1356" i="29"/>
  <c r="J1355" i="29"/>
  <c r="I1355" i="29"/>
  <c r="H1355" i="29"/>
  <c r="G1355" i="29"/>
  <c r="F1355" i="29"/>
  <c r="E1355" i="29"/>
  <c r="D1355" i="29"/>
  <c r="C1355" i="29"/>
  <c r="B1355" i="29"/>
  <c r="A1355" i="29"/>
  <c r="J1354" i="29"/>
  <c r="I1354" i="29"/>
  <c r="H1354" i="29"/>
  <c r="G1354" i="29"/>
  <c r="F1354" i="29"/>
  <c r="E1354" i="29"/>
  <c r="D1354" i="29"/>
  <c r="C1354" i="29"/>
  <c r="B1354" i="29"/>
  <c r="A1354" i="29"/>
  <c r="J1353" i="29"/>
  <c r="I1353" i="29"/>
  <c r="H1353" i="29"/>
  <c r="G1353" i="29"/>
  <c r="F1353" i="29"/>
  <c r="E1353" i="29"/>
  <c r="D1353" i="29"/>
  <c r="C1353" i="29"/>
  <c r="B1353" i="29"/>
  <c r="A1353" i="29"/>
  <c r="J1352" i="29"/>
  <c r="I1352" i="29"/>
  <c r="H1352" i="29"/>
  <c r="G1352" i="29"/>
  <c r="F1352" i="29"/>
  <c r="E1352" i="29"/>
  <c r="D1352" i="29"/>
  <c r="C1352" i="29"/>
  <c r="B1352" i="29"/>
  <c r="A1352" i="29"/>
  <c r="J1351" i="29"/>
  <c r="I1351" i="29"/>
  <c r="H1351" i="29"/>
  <c r="G1351" i="29"/>
  <c r="F1351" i="29"/>
  <c r="E1351" i="29"/>
  <c r="D1351" i="29"/>
  <c r="C1351" i="29"/>
  <c r="B1351" i="29"/>
  <c r="A1351" i="29"/>
  <c r="J1350" i="29"/>
  <c r="I1350" i="29"/>
  <c r="H1350" i="29"/>
  <c r="G1350" i="29"/>
  <c r="F1350" i="29"/>
  <c r="E1350" i="29"/>
  <c r="D1350" i="29"/>
  <c r="C1350" i="29"/>
  <c r="B1350" i="29"/>
  <c r="A1350" i="29"/>
  <c r="J1349" i="29"/>
  <c r="I1349" i="29"/>
  <c r="H1349" i="29"/>
  <c r="G1349" i="29"/>
  <c r="F1349" i="29"/>
  <c r="E1349" i="29"/>
  <c r="D1349" i="29"/>
  <c r="C1349" i="29"/>
  <c r="B1349" i="29"/>
  <c r="A1349" i="29"/>
  <c r="J1348" i="29"/>
  <c r="I1348" i="29"/>
  <c r="H1348" i="29"/>
  <c r="G1348" i="29"/>
  <c r="F1348" i="29"/>
  <c r="E1348" i="29"/>
  <c r="D1348" i="29"/>
  <c r="C1348" i="29"/>
  <c r="B1348" i="29"/>
  <c r="A1348" i="29"/>
  <c r="J1347" i="29"/>
  <c r="I1347" i="29"/>
  <c r="H1347" i="29"/>
  <c r="G1347" i="29"/>
  <c r="F1347" i="29"/>
  <c r="E1347" i="29"/>
  <c r="D1347" i="29"/>
  <c r="C1347" i="29"/>
  <c r="B1347" i="29"/>
  <c r="A1347" i="29"/>
  <c r="J1346" i="29"/>
  <c r="I1346" i="29"/>
  <c r="H1346" i="29"/>
  <c r="G1346" i="29"/>
  <c r="F1346" i="29"/>
  <c r="E1346" i="29"/>
  <c r="D1346" i="29"/>
  <c r="C1346" i="29"/>
  <c r="B1346" i="29"/>
  <c r="A1346" i="29"/>
  <c r="J1345" i="29"/>
  <c r="I1345" i="29"/>
  <c r="H1345" i="29"/>
  <c r="G1345" i="29"/>
  <c r="F1345" i="29"/>
  <c r="E1345" i="29"/>
  <c r="D1345" i="29"/>
  <c r="C1345" i="29"/>
  <c r="B1345" i="29"/>
  <c r="A1345" i="29"/>
  <c r="J1344" i="29"/>
  <c r="I1344" i="29"/>
  <c r="H1344" i="29"/>
  <c r="G1344" i="29"/>
  <c r="F1344" i="29"/>
  <c r="E1344" i="29"/>
  <c r="D1344" i="29"/>
  <c r="C1344" i="29"/>
  <c r="B1344" i="29"/>
  <c r="A1344" i="29"/>
  <c r="J1343" i="29"/>
  <c r="I1343" i="29"/>
  <c r="H1343" i="29"/>
  <c r="G1343" i="29"/>
  <c r="F1343" i="29"/>
  <c r="E1343" i="29"/>
  <c r="D1343" i="29"/>
  <c r="C1343" i="29"/>
  <c r="B1343" i="29"/>
  <c r="A1343" i="29"/>
  <c r="J1342" i="29"/>
  <c r="I1342" i="29"/>
  <c r="H1342" i="29"/>
  <c r="G1342" i="29"/>
  <c r="F1342" i="29"/>
  <c r="E1342" i="29"/>
  <c r="D1342" i="29"/>
  <c r="C1342" i="29"/>
  <c r="B1342" i="29"/>
  <c r="A1342" i="29"/>
  <c r="J1341" i="29"/>
  <c r="I1341" i="29"/>
  <c r="H1341" i="29"/>
  <c r="G1341" i="29"/>
  <c r="F1341" i="29"/>
  <c r="E1341" i="29"/>
  <c r="D1341" i="29"/>
  <c r="C1341" i="29"/>
  <c r="B1341" i="29"/>
  <c r="A1341" i="29"/>
  <c r="J1340" i="29"/>
  <c r="I1340" i="29"/>
  <c r="H1340" i="29"/>
  <c r="G1340" i="29"/>
  <c r="F1340" i="29"/>
  <c r="E1340" i="29"/>
  <c r="D1340" i="29"/>
  <c r="C1340" i="29"/>
  <c r="B1340" i="29"/>
  <c r="A1340" i="29"/>
  <c r="J1339" i="29"/>
  <c r="I1339" i="29"/>
  <c r="H1339" i="29"/>
  <c r="G1339" i="29"/>
  <c r="F1339" i="29"/>
  <c r="E1339" i="29"/>
  <c r="D1339" i="29"/>
  <c r="C1339" i="29"/>
  <c r="B1339" i="29"/>
  <c r="A1339" i="29"/>
  <c r="J1338" i="29"/>
  <c r="I1338" i="29"/>
  <c r="H1338" i="29"/>
  <c r="G1338" i="29"/>
  <c r="F1338" i="29"/>
  <c r="E1338" i="29"/>
  <c r="D1338" i="29"/>
  <c r="C1338" i="29"/>
  <c r="B1338" i="29"/>
  <c r="A1338" i="29"/>
  <c r="J1337" i="29"/>
  <c r="I1337" i="29"/>
  <c r="H1337" i="29"/>
  <c r="G1337" i="29"/>
  <c r="F1337" i="29"/>
  <c r="E1337" i="29"/>
  <c r="D1337" i="29"/>
  <c r="C1337" i="29"/>
  <c r="B1337" i="29"/>
  <c r="A1337" i="29"/>
  <c r="J1336" i="29"/>
  <c r="I1336" i="29"/>
  <c r="H1336" i="29"/>
  <c r="G1336" i="29"/>
  <c r="F1336" i="29"/>
  <c r="E1336" i="29"/>
  <c r="D1336" i="29"/>
  <c r="C1336" i="29"/>
  <c r="B1336" i="29"/>
  <c r="A1336" i="29"/>
  <c r="J1335" i="29"/>
  <c r="I1335" i="29"/>
  <c r="H1335" i="29"/>
  <c r="G1335" i="29"/>
  <c r="F1335" i="29"/>
  <c r="E1335" i="29"/>
  <c r="D1335" i="29"/>
  <c r="C1335" i="29"/>
  <c r="B1335" i="29"/>
  <c r="A1335" i="29"/>
  <c r="J1334" i="29"/>
  <c r="I1334" i="29"/>
  <c r="H1334" i="29"/>
  <c r="G1334" i="29"/>
  <c r="F1334" i="29"/>
  <c r="E1334" i="29"/>
  <c r="D1334" i="29"/>
  <c r="C1334" i="29"/>
  <c r="B1334" i="29"/>
  <c r="A1334" i="29"/>
  <c r="J1333" i="29"/>
  <c r="I1333" i="29"/>
  <c r="H1333" i="29"/>
  <c r="G1333" i="29"/>
  <c r="F1333" i="29"/>
  <c r="E1333" i="29"/>
  <c r="D1333" i="29"/>
  <c r="C1333" i="29"/>
  <c r="B1333" i="29"/>
  <c r="A1333" i="29"/>
  <c r="J1332" i="29"/>
  <c r="I1332" i="29"/>
  <c r="H1332" i="29"/>
  <c r="G1332" i="29"/>
  <c r="F1332" i="29"/>
  <c r="E1332" i="29"/>
  <c r="D1332" i="29"/>
  <c r="C1332" i="29"/>
  <c r="B1332" i="29"/>
  <c r="A1332" i="29"/>
  <c r="J1331" i="29"/>
  <c r="I1331" i="29"/>
  <c r="H1331" i="29"/>
  <c r="G1331" i="29"/>
  <c r="F1331" i="29"/>
  <c r="E1331" i="29"/>
  <c r="D1331" i="29"/>
  <c r="C1331" i="29"/>
  <c r="B1331" i="29"/>
  <c r="A1331" i="29"/>
  <c r="J1330" i="29"/>
  <c r="I1330" i="29"/>
  <c r="H1330" i="29"/>
  <c r="G1330" i="29"/>
  <c r="F1330" i="29"/>
  <c r="E1330" i="29"/>
  <c r="D1330" i="29"/>
  <c r="C1330" i="29"/>
  <c r="B1330" i="29"/>
  <c r="A1330" i="29"/>
  <c r="J1329" i="29"/>
  <c r="I1329" i="29"/>
  <c r="H1329" i="29"/>
  <c r="G1329" i="29"/>
  <c r="F1329" i="29"/>
  <c r="E1329" i="29"/>
  <c r="D1329" i="29"/>
  <c r="C1329" i="29"/>
  <c r="B1329" i="29"/>
  <c r="A1329" i="29"/>
  <c r="J1328" i="29"/>
  <c r="I1328" i="29"/>
  <c r="H1328" i="29"/>
  <c r="G1328" i="29"/>
  <c r="F1328" i="29"/>
  <c r="E1328" i="29"/>
  <c r="D1328" i="29"/>
  <c r="C1328" i="29"/>
  <c r="B1328" i="29"/>
  <c r="A1328" i="29"/>
  <c r="J1327" i="29"/>
  <c r="I1327" i="29"/>
  <c r="H1327" i="29"/>
  <c r="G1327" i="29"/>
  <c r="F1327" i="29"/>
  <c r="E1327" i="29"/>
  <c r="D1327" i="29"/>
  <c r="C1327" i="29"/>
  <c r="B1327" i="29"/>
  <c r="A1327" i="29"/>
  <c r="J1326" i="29"/>
  <c r="I1326" i="29"/>
  <c r="H1326" i="29"/>
  <c r="G1326" i="29"/>
  <c r="F1326" i="29"/>
  <c r="E1326" i="29"/>
  <c r="D1326" i="29"/>
  <c r="C1326" i="29"/>
  <c r="B1326" i="29"/>
  <c r="A1326" i="29"/>
  <c r="J1325" i="29"/>
  <c r="I1325" i="29"/>
  <c r="H1325" i="29"/>
  <c r="G1325" i="29"/>
  <c r="F1325" i="29"/>
  <c r="E1325" i="29"/>
  <c r="D1325" i="29"/>
  <c r="C1325" i="29"/>
  <c r="B1325" i="29"/>
  <c r="A1325" i="29"/>
  <c r="J1324" i="29"/>
  <c r="I1324" i="29"/>
  <c r="H1324" i="29"/>
  <c r="G1324" i="29"/>
  <c r="F1324" i="29"/>
  <c r="E1324" i="29"/>
  <c r="D1324" i="29"/>
  <c r="C1324" i="29"/>
  <c r="B1324" i="29"/>
  <c r="A1324" i="29"/>
  <c r="J1323" i="29"/>
  <c r="I1323" i="29"/>
  <c r="H1323" i="29"/>
  <c r="G1323" i="29"/>
  <c r="F1323" i="29"/>
  <c r="E1323" i="29"/>
  <c r="D1323" i="29"/>
  <c r="C1323" i="29"/>
  <c r="B1323" i="29"/>
  <c r="A1323" i="29"/>
  <c r="J1322" i="29"/>
  <c r="I1322" i="29"/>
  <c r="H1322" i="29"/>
  <c r="G1322" i="29"/>
  <c r="F1322" i="29"/>
  <c r="E1322" i="29"/>
  <c r="D1322" i="29"/>
  <c r="C1322" i="29"/>
  <c r="B1322" i="29"/>
  <c r="A1322" i="29"/>
  <c r="J1321" i="29"/>
  <c r="I1321" i="29"/>
  <c r="H1321" i="29"/>
  <c r="G1321" i="29"/>
  <c r="F1321" i="29"/>
  <c r="E1321" i="29"/>
  <c r="D1321" i="29"/>
  <c r="C1321" i="29"/>
  <c r="B1321" i="29"/>
  <c r="A1321" i="29"/>
  <c r="J1320" i="29"/>
  <c r="I1320" i="29"/>
  <c r="H1320" i="29"/>
  <c r="G1320" i="29"/>
  <c r="F1320" i="29"/>
  <c r="E1320" i="29"/>
  <c r="D1320" i="29"/>
  <c r="C1320" i="29"/>
  <c r="B1320" i="29"/>
  <c r="A1320" i="29"/>
  <c r="J1319" i="29"/>
  <c r="I1319" i="29"/>
  <c r="H1319" i="29"/>
  <c r="G1319" i="29"/>
  <c r="F1319" i="29"/>
  <c r="E1319" i="29"/>
  <c r="D1319" i="29"/>
  <c r="C1319" i="29"/>
  <c r="B1319" i="29"/>
  <c r="A1319" i="29"/>
  <c r="J1318" i="29"/>
  <c r="I1318" i="29"/>
  <c r="H1318" i="29"/>
  <c r="G1318" i="29"/>
  <c r="F1318" i="29"/>
  <c r="E1318" i="29"/>
  <c r="D1318" i="29"/>
  <c r="C1318" i="29"/>
  <c r="B1318" i="29"/>
  <c r="A1318" i="29"/>
  <c r="J1317" i="29"/>
  <c r="I1317" i="29"/>
  <c r="H1317" i="29"/>
  <c r="G1317" i="29"/>
  <c r="F1317" i="29"/>
  <c r="E1317" i="29"/>
  <c r="D1317" i="29"/>
  <c r="C1317" i="29"/>
  <c r="B1317" i="29"/>
  <c r="A1317" i="29"/>
  <c r="J1316" i="29"/>
  <c r="I1316" i="29"/>
  <c r="H1316" i="29"/>
  <c r="G1316" i="29"/>
  <c r="F1316" i="29"/>
  <c r="E1316" i="29"/>
  <c r="D1316" i="29"/>
  <c r="C1316" i="29"/>
  <c r="B1316" i="29"/>
  <c r="A1316" i="29"/>
  <c r="J1315" i="29"/>
  <c r="I1315" i="29"/>
  <c r="H1315" i="29"/>
  <c r="G1315" i="29"/>
  <c r="F1315" i="29"/>
  <c r="E1315" i="29"/>
  <c r="D1315" i="29"/>
  <c r="C1315" i="29"/>
  <c r="B1315" i="29"/>
  <c r="A1315" i="29"/>
  <c r="J1314" i="29"/>
  <c r="I1314" i="29"/>
  <c r="H1314" i="29"/>
  <c r="G1314" i="29"/>
  <c r="F1314" i="29"/>
  <c r="E1314" i="29"/>
  <c r="D1314" i="29"/>
  <c r="C1314" i="29"/>
  <c r="B1314" i="29"/>
  <c r="A1314" i="29"/>
  <c r="J1313" i="29"/>
  <c r="I1313" i="29"/>
  <c r="H1313" i="29"/>
  <c r="G1313" i="29"/>
  <c r="F1313" i="29"/>
  <c r="E1313" i="29"/>
  <c r="D1313" i="29"/>
  <c r="C1313" i="29"/>
  <c r="B1313" i="29"/>
  <c r="A1313" i="29"/>
  <c r="J1312" i="29"/>
  <c r="I1312" i="29"/>
  <c r="H1312" i="29"/>
  <c r="G1312" i="29"/>
  <c r="F1312" i="29"/>
  <c r="E1312" i="29"/>
  <c r="D1312" i="29"/>
  <c r="C1312" i="29"/>
  <c r="B1312" i="29"/>
  <c r="A1312" i="29"/>
  <c r="J1311" i="29"/>
  <c r="I1311" i="29"/>
  <c r="H1311" i="29"/>
  <c r="G1311" i="29"/>
  <c r="F1311" i="29"/>
  <c r="E1311" i="29"/>
  <c r="D1311" i="29"/>
  <c r="C1311" i="29"/>
  <c r="B1311" i="29"/>
  <c r="A1311" i="29"/>
  <c r="J1310" i="29"/>
  <c r="I1310" i="29"/>
  <c r="H1310" i="29"/>
  <c r="G1310" i="29"/>
  <c r="F1310" i="29"/>
  <c r="E1310" i="29"/>
  <c r="D1310" i="29"/>
  <c r="C1310" i="29"/>
  <c r="B1310" i="29"/>
  <c r="A1310" i="29"/>
  <c r="J1309" i="29"/>
  <c r="I1309" i="29"/>
  <c r="H1309" i="29"/>
  <c r="G1309" i="29"/>
  <c r="F1309" i="29"/>
  <c r="E1309" i="29"/>
  <c r="D1309" i="29"/>
  <c r="C1309" i="29"/>
  <c r="B1309" i="29"/>
  <c r="A1309" i="29"/>
  <c r="J1308" i="29"/>
  <c r="I1308" i="29"/>
  <c r="H1308" i="29"/>
  <c r="G1308" i="29"/>
  <c r="F1308" i="29"/>
  <c r="E1308" i="29"/>
  <c r="D1308" i="29"/>
  <c r="C1308" i="29"/>
  <c r="B1308" i="29"/>
  <c r="A1308" i="29"/>
  <c r="J1307" i="29"/>
  <c r="I1307" i="29"/>
  <c r="H1307" i="29"/>
  <c r="G1307" i="29"/>
  <c r="F1307" i="29"/>
  <c r="E1307" i="29"/>
  <c r="D1307" i="29"/>
  <c r="C1307" i="29"/>
  <c r="B1307" i="29"/>
  <c r="A1307" i="29"/>
  <c r="J1306" i="29"/>
  <c r="I1306" i="29"/>
  <c r="H1306" i="29"/>
  <c r="G1306" i="29"/>
  <c r="F1306" i="29"/>
  <c r="E1306" i="29"/>
  <c r="D1306" i="29"/>
  <c r="C1306" i="29"/>
  <c r="B1306" i="29"/>
  <c r="A1306" i="29"/>
  <c r="J1305" i="29"/>
  <c r="I1305" i="29"/>
  <c r="H1305" i="29"/>
  <c r="G1305" i="29"/>
  <c r="F1305" i="29"/>
  <c r="E1305" i="29"/>
  <c r="D1305" i="29"/>
  <c r="C1305" i="29"/>
  <c r="B1305" i="29"/>
  <c r="A1305" i="29"/>
  <c r="J1304" i="29"/>
  <c r="I1304" i="29"/>
  <c r="H1304" i="29"/>
  <c r="G1304" i="29"/>
  <c r="F1304" i="29"/>
  <c r="E1304" i="29"/>
  <c r="D1304" i="29"/>
  <c r="C1304" i="29"/>
  <c r="B1304" i="29"/>
  <c r="A1304" i="29"/>
  <c r="J1303" i="29"/>
  <c r="I1303" i="29"/>
  <c r="H1303" i="29"/>
  <c r="G1303" i="29"/>
  <c r="F1303" i="29"/>
  <c r="E1303" i="29"/>
  <c r="D1303" i="29"/>
  <c r="C1303" i="29"/>
  <c r="B1303" i="29"/>
  <c r="A1303" i="29"/>
  <c r="J1302" i="29"/>
  <c r="I1302" i="29"/>
  <c r="H1302" i="29"/>
  <c r="G1302" i="29"/>
  <c r="F1302" i="29"/>
  <c r="E1302" i="29"/>
  <c r="D1302" i="29"/>
  <c r="C1302" i="29"/>
  <c r="B1302" i="29"/>
  <c r="A1302" i="29"/>
  <c r="J1301" i="29"/>
  <c r="I1301" i="29"/>
  <c r="H1301" i="29"/>
  <c r="G1301" i="29"/>
  <c r="F1301" i="29"/>
  <c r="E1301" i="29"/>
  <c r="D1301" i="29"/>
  <c r="C1301" i="29"/>
  <c r="B1301" i="29"/>
  <c r="A1301" i="29"/>
  <c r="J1300" i="29"/>
  <c r="I1300" i="29"/>
  <c r="H1300" i="29"/>
  <c r="G1300" i="29"/>
  <c r="F1300" i="29"/>
  <c r="E1300" i="29"/>
  <c r="D1300" i="29"/>
  <c r="C1300" i="29"/>
  <c r="B1300" i="29"/>
  <c r="A1300" i="29"/>
  <c r="J1299" i="29"/>
  <c r="I1299" i="29"/>
  <c r="H1299" i="29"/>
  <c r="G1299" i="29"/>
  <c r="F1299" i="29"/>
  <c r="E1299" i="29"/>
  <c r="D1299" i="29"/>
  <c r="C1299" i="29"/>
  <c r="B1299" i="29"/>
  <c r="A1299" i="29"/>
  <c r="J1298" i="29"/>
  <c r="I1298" i="29"/>
  <c r="H1298" i="29"/>
  <c r="G1298" i="29"/>
  <c r="F1298" i="29"/>
  <c r="E1298" i="29"/>
  <c r="D1298" i="29"/>
  <c r="C1298" i="29"/>
  <c r="B1298" i="29"/>
  <c r="A1298" i="29"/>
  <c r="J1297" i="29"/>
  <c r="I1297" i="29"/>
  <c r="H1297" i="29"/>
  <c r="G1297" i="29"/>
  <c r="F1297" i="29"/>
  <c r="E1297" i="29"/>
  <c r="D1297" i="29"/>
  <c r="C1297" i="29"/>
  <c r="B1297" i="29"/>
  <c r="A1297" i="29"/>
  <c r="J1296" i="29"/>
  <c r="I1296" i="29"/>
  <c r="H1296" i="29"/>
  <c r="G1296" i="29"/>
  <c r="F1296" i="29"/>
  <c r="E1296" i="29"/>
  <c r="D1296" i="29"/>
  <c r="C1296" i="29"/>
  <c r="B1296" i="29"/>
  <c r="A1296" i="29"/>
  <c r="J1295" i="29"/>
  <c r="I1295" i="29"/>
  <c r="H1295" i="29"/>
  <c r="G1295" i="29"/>
  <c r="F1295" i="29"/>
  <c r="E1295" i="29"/>
  <c r="D1295" i="29"/>
  <c r="C1295" i="29"/>
  <c r="B1295" i="29"/>
  <c r="A1295" i="29"/>
  <c r="J1294" i="29"/>
  <c r="I1294" i="29"/>
  <c r="H1294" i="29"/>
  <c r="G1294" i="29"/>
  <c r="F1294" i="29"/>
  <c r="E1294" i="29"/>
  <c r="D1294" i="29"/>
  <c r="C1294" i="29"/>
  <c r="B1294" i="29"/>
  <c r="A1294" i="29"/>
  <c r="J1293" i="29"/>
  <c r="I1293" i="29"/>
  <c r="H1293" i="29"/>
  <c r="G1293" i="29"/>
  <c r="F1293" i="29"/>
  <c r="E1293" i="29"/>
  <c r="D1293" i="29"/>
  <c r="C1293" i="29"/>
  <c r="B1293" i="29"/>
  <c r="A1293" i="29"/>
  <c r="J1292" i="29"/>
  <c r="I1292" i="29"/>
  <c r="H1292" i="29"/>
  <c r="G1292" i="29"/>
  <c r="F1292" i="29"/>
  <c r="E1292" i="29"/>
  <c r="D1292" i="29"/>
  <c r="C1292" i="29"/>
  <c r="B1292" i="29"/>
  <c r="A1292" i="29"/>
  <c r="J1291" i="29"/>
  <c r="I1291" i="29"/>
  <c r="H1291" i="29"/>
  <c r="G1291" i="29"/>
  <c r="F1291" i="29"/>
  <c r="E1291" i="29"/>
  <c r="D1291" i="29"/>
  <c r="C1291" i="29"/>
  <c r="B1291" i="29"/>
  <c r="A1291" i="29"/>
  <c r="J1290" i="29"/>
  <c r="I1290" i="29"/>
  <c r="H1290" i="29"/>
  <c r="G1290" i="29"/>
  <c r="F1290" i="29"/>
  <c r="E1290" i="29"/>
  <c r="D1290" i="29"/>
  <c r="C1290" i="29"/>
  <c r="B1290" i="29"/>
  <c r="A1290" i="29"/>
  <c r="J1289" i="29"/>
  <c r="I1289" i="29"/>
  <c r="H1289" i="29"/>
  <c r="G1289" i="29"/>
  <c r="F1289" i="29"/>
  <c r="E1289" i="29"/>
  <c r="D1289" i="29"/>
  <c r="C1289" i="29"/>
  <c r="B1289" i="29"/>
  <c r="A1289" i="29"/>
  <c r="J1288" i="29"/>
  <c r="I1288" i="29"/>
  <c r="H1288" i="29"/>
  <c r="G1288" i="29"/>
  <c r="F1288" i="29"/>
  <c r="E1288" i="29"/>
  <c r="D1288" i="29"/>
  <c r="C1288" i="29"/>
  <c r="B1288" i="29"/>
  <c r="A1288" i="29"/>
  <c r="J1287" i="29"/>
  <c r="I1287" i="29"/>
  <c r="H1287" i="29"/>
  <c r="G1287" i="29"/>
  <c r="F1287" i="29"/>
  <c r="E1287" i="29"/>
  <c r="D1287" i="29"/>
  <c r="C1287" i="29"/>
  <c r="B1287" i="29"/>
  <c r="A1287" i="29"/>
  <c r="J1286" i="29"/>
  <c r="I1286" i="29"/>
  <c r="H1286" i="29"/>
  <c r="G1286" i="29"/>
  <c r="F1286" i="29"/>
  <c r="E1286" i="29"/>
  <c r="D1286" i="29"/>
  <c r="C1286" i="29"/>
  <c r="B1286" i="29"/>
  <c r="A1286" i="29"/>
  <c r="J1285" i="29"/>
  <c r="I1285" i="29"/>
  <c r="H1285" i="29"/>
  <c r="G1285" i="29"/>
  <c r="F1285" i="29"/>
  <c r="E1285" i="29"/>
  <c r="D1285" i="29"/>
  <c r="C1285" i="29"/>
  <c r="B1285" i="29"/>
  <c r="A1285" i="29"/>
  <c r="J1284" i="29"/>
  <c r="I1284" i="29"/>
  <c r="H1284" i="29"/>
  <c r="G1284" i="29"/>
  <c r="F1284" i="29"/>
  <c r="E1284" i="29"/>
  <c r="D1284" i="29"/>
  <c r="C1284" i="29"/>
  <c r="B1284" i="29"/>
  <c r="A1284" i="29"/>
  <c r="J1283" i="29"/>
  <c r="I1283" i="29"/>
  <c r="H1283" i="29"/>
  <c r="G1283" i="29"/>
  <c r="F1283" i="29"/>
  <c r="E1283" i="29"/>
  <c r="D1283" i="29"/>
  <c r="C1283" i="29"/>
  <c r="B1283" i="29"/>
  <c r="A1283" i="29"/>
  <c r="J1282" i="29"/>
  <c r="I1282" i="29"/>
  <c r="H1282" i="29"/>
  <c r="G1282" i="29"/>
  <c r="F1282" i="29"/>
  <c r="E1282" i="29"/>
  <c r="D1282" i="29"/>
  <c r="C1282" i="29"/>
  <c r="B1282" i="29"/>
  <c r="A1282" i="29"/>
  <c r="J1281" i="29"/>
  <c r="I1281" i="29"/>
  <c r="H1281" i="29"/>
  <c r="G1281" i="29"/>
  <c r="F1281" i="29"/>
  <c r="E1281" i="29"/>
  <c r="D1281" i="29"/>
  <c r="C1281" i="29"/>
  <c r="B1281" i="29"/>
  <c r="A1281" i="29"/>
  <c r="J1280" i="29"/>
  <c r="I1280" i="29"/>
  <c r="H1280" i="29"/>
  <c r="G1280" i="29"/>
  <c r="F1280" i="29"/>
  <c r="E1280" i="29"/>
  <c r="D1280" i="29"/>
  <c r="C1280" i="29"/>
  <c r="B1280" i="29"/>
  <c r="A1280" i="29"/>
  <c r="J1279" i="29"/>
  <c r="I1279" i="29"/>
  <c r="H1279" i="29"/>
  <c r="G1279" i="29"/>
  <c r="F1279" i="29"/>
  <c r="E1279" i="29"/>
  <c r="D1279" i="29"/>
  <c r="C1279" i="29"/>
  <c r="B1279" i="29"/>
  <c r="A1279" i="29"/>
  <c r="J1278" i="29"/>
  <c r="I1278" i="29"/>
  <c r="H1278" i="29"/>
  <c r="G1278" i="29"/>
  <c r="F1278" i="29"/>
  <c r="E1278" i="29"/>
  <c r="D1278" i="29"/>
  <c r="C1278" i="29"/>
  <c r="B1278" i="29"/>
  <c r="A1278" i="29"/>
  <c r="J1277" i="29"/>
  <c r="I1277" i="29"/>
  <c r="H1277" i="29"/>
  <c r="G1277" i="29"/>
  <c r="F1277" i="29"/>
  <c r="E1277" i="29"/>
  <c r="D1277" i="29"/>
  <c r="C1277" i="29"/>
  <c r="B1277" i="29"/>
  <c r="A1277" i="29"/>
  <c r="J1276" i="29"/>
  <c r="I1276" i="29"/>
  <c r="H1276" i="29"/>
  <c r="G1276" i="29"/>
  <c r="F1276" i="29"/>
  <c r="E1276" i="29"/>
  <c r="D1276" i="29"/>
  <c r="C1276" i="29"/>
  <c r="B1276" i="29"/>
  <c r="A1276" i="29"/>
  <c r="J1275" i="29"/>
  <c r="I1275" i="29"/>
  <c r="H1275" i="29"/>
  <c r="G1275" i="29"/>
  <c r="F1275" i="29"/>
  <c r="E1275" i="29"/>
  <c r="D1275" i="29"/>
  <c r="C1275" i="29"/>
  <c r="B1275" i="29"/>
  <c r="A1275" i="29"/>
  <c r="J1274" i="29"/>
  <c r="I1274" i="29"/>
  <c r="H1274" i="29"/>
  <c r="G1274" i="29"/>
  <c r="F1274" i="29"/>
  <c r="E1274" i="29"/>
  <c r="D1274" i="29"/>
  <c r="C1274" i="29"/>
  <c r="B1274" i="29"/>
  <c r="A1274" i="29"/>
  <c r="J1273" i="29"/>
  <c r="I1273" i="29"/>
  <c r="H1273" i="29"/>
  <c r="G1273" i="29"/>
  <c r="F1273" i="29"/>
  <c r="E1273" i="29"/>
  <c r="D1273" i="29"/>
  <c r="C1273" i="29"/>
  <c r="B1273" i="29"/>
  <c r="A1273" i="29"/>
  <c r="J1272" i="29"/>
  <c r="I1272" i="29"/>
  <c r="H1272" i="29"/>
  <c r="G1272" i="29"/>
  <c r="F1272" i="29"/>
  <c r="E1272" i="29"/>
  <c r="D1272" i="29"/>
  <c r="C1272" i="29"/>
  <c r="B1272" i="29"/>
  <c r="A1272" i="29"/>
  <c r="J1271" i="29"/>
  <c r="I1271" i="29"/>
  <c r="H1271" i="29"/>
  <c r="G1271" i="29"/>
  <c r="F1271" i="29"/>
  <c r="E1271" i="29"/>
  <c r="D1271" i="29"/>
  <c r="C1271" i="29"/>
  <c r="B1271" i="29"/>
  <c r="A1271" i="29"/>
  <c r="J1270" i="29"/>
  <c r="I1270" i="29"/>
  <c r="H1270" i="29"/>
  <c r="G1270" i="29"/>
  <c r="F1270" i="29"/>
  <c r="E1270" i="29"/>
  <c r="D1270" i="29"/>
  <c r="C1270" i="29"/>
  <c r="B1270" i="29"/>
  <c r="A1270" i="29"/>
  <c r="J1269" i="29"/>
  <c r="I1269" i="29"/>
  <c r="H1269" i="29"/>
  <c r="G1269" i="29"/>
  <c r="F1269" i="29"/>
  <c r="E1269" i="29"/>
  <c r="D1269" i="29"/>
  <c r="C1269" i="29"/>
  <c r="B1269" i="29"/>
  <c r="A1269" i="29"/>
  <c r="J1268" i="29"/>
  <c r="I1268" i="29"/>
  <c r="H1268" i="29"/>
  <c r="G1268" i="29"/>
  <c r="F1268" i="29"/>
  <c r="E1268" i="29"/>
  <c r="D1268" i="29"/>
  <c r="C1268" i="29"/>
  <c r="B1268" i="29"/>
  <c r="A1268" i="29"/>
  <c r="J1267" i="29"/>
  <c r="I1267" i="29"/>
  <c r="H1267" i="29"/>
  <c r="G1267" i="29"/>
  <c r="F1267" i="29"/>
  <c r="E1267" i="29"/>
  <c r="D1267" i="29"/>
  <c r="C1267" i="29"/>
  <c r="B1267" i="29"/>
  <c r="A1267" i="29"/>
  <c r="J1266" i="29"/>
  <c r="I1266" i="29"/>
  <c r="H1266" i="29"/>
  <c r="G1266" i="29"/>
  <c r="F1266" i="29"/>
  <c r="E1266" i="29"/>
  <c r="D1266" i="29"/>
  <c r="C1266" i="29"/>
  <c r="B1266" i="29"/>
  <c r="A1266" i="29"/>
  <c r="J1265" i="29"/>
  <c r="I1265" i="29"/>
  <c r="H1265" i="29"/>
  <c r="G1265" i="29"/>
  <c r="F1265" i="29"/>
  <c r="E1265" i="29"/>
  <c r="D1265" i="29"/>
  <c r="C1265" i="29"/>
  <c r="B1265" i="29"/>
  <c r="A1265" i="29"/>
  <c r="J1264" i="29"/>
  <c r="I1264" i="29"/>
  <c r="H1264" i="29"/>
  <c r="G1264" i="29"/>
  <c r="F1264" i="29"/>
  <c r="E1264" i="29"/>
  <c r="D1264" i="29"/>
  <c r="C1264" i="29"/>
  <c r="B1264" i="29"/>
  <c r="A1264" i="29"/>
  <c r="J1263" i="29"/>
  <c r="I1263" i="29"/>
  <c r="H1263" i="29"/>
  <c r="G1263" i="29"/>
  <c r="F1263" i="29"/>
  <c r="E1263" i="29"/>
  <c r="D1263" i="29"/>
  <c r="C1263" i="29"/>
  <c r="B1263" i="29"/>
  <c r="A1263" i="29"/>
  <c r="J1262" i="29"/>
  <c r="I1262" i="29"/>
  <c r="H1262" i="29"/>
  <c r="G1262" i="29"/>
  <c r="F1262" i="29"/>
  <c r="E1262" i="29"/>
  <c r="D1262" i="29"/>
  <c r="C1262" i="29"/>
  <c r="B1262" i="29"/>
  <c r="A1262" i="29"/>
  <c r="J1261" i="29"/>
  <c r="I1261" i="29"/>
  <c r="H1261" i="29"/>
  <c r="G1261" i="29"/>
  <c r="F1261" i="29"/>
  <c r="E1261" i="29"/>
  <c r="D1261" i="29"/>
  <c r="C1261" i="29"/>
  <c r="B1261" i="29"/>
  <c r="A1261" i="29"/>
  <c r="J1260" i="29"/>
  <c r="I1260" i="29"/>
  <c r="H1260" i="29"/>
  <c r="G1260" i="29"/>
  <c r="F1260" i="29"/>
  <c r="E1260" i="29"/>
  <c r="D1260" i="29"/>
  <c r="C1260" i="29"/>
  <c r="B1260" i="29"/>
  <c r="A1260" i="29"/>
  <c r="J1259" i="29"/>
  <c r="I1259" i="29"/>
  <c r="H1259" i="29"/>
  <c r="G1259" i="29"/>
  <c r="F1259" i="29"/>
  <c r="E1259" i="29"/>
  <c r="D1259" i="29"/>
  <c r="C1259" i="29"/>
  <c r="B1259" i="29"/>
  <c r="A1259" i="29"/>
  <c r="J1258" i="29"/>
  <c r="I1258" i="29"/>
  <c r="H1258" i="29"/>
  <c r="G1258" i="29"/>
  <c r="F1258" i="29"/>
  <c r="E1258" i="29"/>
  <c r="D1258" i="29"/>
  <c r="C1258" i="29"/>
  <c r="B1258" i="29"/>
  <c r="A1258" i="29"/>
  <c r="J1257" i="29"/>
  <c r="I1257" i="29"/>
  <c r="H1257" i="29"/>
  <c r="G1257" i="29"/>
  <c r="F1257" i="29"/>
  <c r="E1257" i="29"/>
  <c r="D1257" i="29"/>
  <c r="C1257" i="29"/>
  <c r="B1257" i="29"/>
  <c r="A1257" i="29"/>
  <c r="J1256" i="29"/>
  <c r="I1256" i="29"/>
  <c r="H1256" i="29"/>
  <c r="G1256" i="29"/>
  <c r="F1256" i="29"/>
  <c r="E1256" i="29"/>
  <c r="D1256" i="29"/>
  <c r="C1256" i="29"/>
  <c r="B1256" i="29"/>
  <c r="A1256" i="29"/>
  <c r="J1255" i="29"/>
  <c r="I1255" i="29"/>
  <c r="H1255" i="29"/>
  <c r="G1255" i="29"/>
  <c r="F1255" i="29"/>
  <c r="E1255" i="29"/>
  <c r="D1255" i="29"/>
  <c r="C1255" i="29"/>
  <c r="B1255" i="29"/>
  <c r="A1255" i="29"/>
  <c r="J1254" i="29"/>
  <c r="I1254" i="29"/>
  <c r="H1254" i="29"/>
  <c r="G1254" i="29"/>
  <c r="F1254" i="29"/>
  <c r="E1254" i="29"/>
  <c r="D1254" i="29"/>
  <c r="C1254" i="29"/>
  <c r="B1254" i="29"/>
  <c r="A1254" i="29"/>
  <c r="J1253" i="29"/>
  <c r="I1253" i="29"/>
  <c r="H1253" i="29"/>
  <c r="G1253" i="29"/>
  <c r="F1253" i="29"/>
  <c r="E1253" i="29"/>
  <c r="D1253" i="29"/>
  <c r="C1253" i="29"/>
  <c r="B1253" i="29"/>
  <c r="A1253" i="29"/>
  <c r="J1252" i="29"/>
  <c r="I1252" i="29"/>
  <c r="H1252" i="29"/>
  <c r="G1252" i="29"/>
  <c r="F1252" i="29"/>
  <c r="E1252" i="29"/>
  <c r="D1252" i="29"/>
  <c r="C1252" i="29"/>
  <c r="B1252" i="29"/>
  <c r="A1252" i="29"/>
  <c r="J1251" i="29"/>
  <c r="I1251" i="29"/>
  <c r="H1251" i="29"/>
  <c r="G1251" i="29"/>
  <c r="F1251" i="29"/>
  <c r="E1251" i="29"/>
  <c r="D1251" i="29"/>
  <c r="C1251" i="29"/>
  <c r="B1251" i="29"/>
  <c r="A1251" i="29"/>
  <c r="J1250" i="29"/>
  <c r="I1250" i="29"/>
  <c r="H1250" i="29"/>
  <c r="G1250" i="29"/>
  <c r="F1250" i="29"/>
  <c r="E1250" i="29"/>
  <c r="D1250" i="29"/>
  <c r="C1250" i="29"/>
  <c r="B1250" i="29"/>
  <c r="A1250" i="29"/>
  <c r="J1249" i="29"/>
  <c r="I1249" i="29"/>
  <c r="H1249" i="29"/>
  <c r="G1249" i="29"/>
  <c r="F1249" i="29"/>
  <c r="E1249" i="29"/>
  <c r="D1249" i="29"/>
  <c r="C1249" i="29"/>
  <c r="B1249" i="29"/>
  <c r="A1249" i="29"/>
  <c r="J1248" i="29"/>
  <c r="I1248" i="29"/>
  <c r="H1248" i="29"/>
  <c r="G1248" i="29"/>
  <c r="F1248" i="29"/>
  <c r="E1248" i="29"/>
  <c r="D1248" i="29"/>
  <c r="C1248" i="29"/>
  <c r="B1248" i="29"/>
  <c r="A1248" i="29"/>
  <c r="J1247" i="29"/>
  <c r="I1247" i="29"/>
  <c r="H1247" i="29"/>
  <c r="G1247" i="29"/>
  <c r="F1247" i="29"/>
  <c r="E1247" i="29"/>
  <c r="D1247" i="29"/>
  <c r="C1247" i="29"/>
  <c r="B1247" i="29"/>
  <c r="A1247" i="29"/>
  <c r="J1246" i="29"/>
  <c r="I1246" i="29"/>
  <c r="H1246" i="29"/>
  <c r="G1246" i="29"/>
  <c r="F1246" i="29"/>
  <c r="E1246" i="29"/>
  <c r="D1246" i="29"/>
  <c r="C1246" i="29"/>
  <c r="B1246" i="29"/>
  <c r="A1246" i="29"/>
  <c r="J1245" i="29"/>
  <c r="I1245" i="29"/>
  <c r="H1245" i="29"/>
  <c r="G1245" i="29"/>
  <c r="F1245" i="29"/>
  <c r="E1245" i="29"/>
  <c r="D1245" i="29"/>
  <c r="C1245" i="29"/>
  <c r="B1245" i="29"/>
  <c r="A1245" i="29"/>
  <c r="J1244" i="29"/>
  <c r="I1244" i="29"/>
  <c r="H1244" i="29"/>
  <c r="G1244" i="29"/>
  <c r="F1244" i="29"/>
  <c r="E1244" i="29"/>
  <c r="D1244" i="29"/>
  <c r="C1244" i="29"/>
  <c r="B1244" i="29"/>
  <c r="A1244" i="29"/>
  <c r="J1243" i="29"/>
  <c r="I1243" i="29"/>
  <c r="H1243" i="29"/>
  <c r="G1243" i="29"/>
  <c r="F1243" i="29"/>
  <c r="E1243" i="29"/>
  <c r="D1243" i="29"/>
  <c r="C1243" i="29"/>
  <c r="B1243" i="29"/>
  <c r="A1243" i="29"/>
  <c r="J1242" i="29"/>
  <c r="I1242" i="29"/>
  <c r="H1242" i="29"/>
  <c r="G1242" i="29"/>
  <c r="F1242" i="29"/>
  <c r="E1242" i="29"/>
  <c r="D1242" i="29"/>
  <c r="C1242" i="29"/>
  <c r="B1242" i="29"/>
  <c r="A1242" i="29"/>
  <c r="J1241" i="29"/>
  <c r="I1241" i="29"/>
  <c r="H1241" i="29"/>
  <c r="G1241" i="29"/>
  <c r="F1241" i="29"/>
  <c r="E1241" i="29"/>
  <c r="D1241" i="29"/>
  <c r="C1241" i="29"/>
  <c r="B1241" i="29"/>
  <c r="A1241" i="29"/>
  <c r="J1240" i="29"/>
  <c r="I1240" i="29"/>
  <c r="H1240" i="29"/>
  <c r="G1240" i="29"/>
  <c r="F1240" i="29"/>
  <c r="E1240" i="29"/>
  <c r="D1240" i="29"/>
  <c r="C1240" i="29"/>
  <c r="B1240" i="29"/>
  <c r="A1240" i="29"/>
  <c r="J1239" i="29"/>
  <c r="I1239" i="29"/>
  <c r="H1239" i="29"/>
  <c r="G1239" i="29"/>
  <c r="F1239" i="29"/>
  <c r="E1239" i="29"/>
  <c r="D1239" i="29"/>
  <c r="C1239" i="29"/>
  <c r="B1239" i="29"/>
  <c r="A1239" i="29"/>
  <c r="J1238" i="29"/>
  <c r="I1238" i="29"/>
  <c r="H1238" i="29"/>
  <c r="G1238" i="29"/>
  <c r="F1238" i="29"/>
  <c r="E1238" i="29"/>
  <c r="D1238" i="29"/>
  <c r="C1238" i="29"/>
  <c r="B1238" i="29"/>
  <c r="A1238" i="29"/>
  <c r="J1237" i="29"/>
  <c r="I1237" i="29"/>
  <c r="H1237" i="29"/>
  <c r="G1237" i="29"/>
  <c r="F1237" i="29"/>
  <c r="E1237" i="29"/>
  <c r="D1237" i="29"/>
  <c r="C1237" i="29"/>
  <c r="B1237" i="29"/>
  <c r="A1237" i="29"/>
  <c r="J1236" i="29"/>
  <c r="I1236" i="29"/>
  <c r="H1236" i="29"/>
  <c r="G1236" i="29"/>
  <c r="F1236" i="29"/>
  <c r="E1236" i="29"/>
  <c r="D1236" i="29"/>
  <c r="C1236" i="29"/>
  <c r="B1236" i="29"/>
  <c r="A1236" i="29"/>
  <c r="J1235" i="29"/>
  <c r="I1235" i="29"/>
  <c r="H1235" i="29"/>
  <c r="G1235" i="29"/>
  <c r="F1235" i="29"/>
  <c r="E1235" i="29"/>
  <c r="D1235" i="29"/>
  <c r="C1235" i="29"/>
  <c r="B1235" i="29"/>
  <c r="A1235" i="29"/>
  <c r="J1234" i="29"/>
  <c r="I1234" i="29"/>
  <c r="H1234" i="29"/>
  <c r="G1234" i="29"/>
  <c r="F1234" i="29"/>
  <c r="E1234" i="29"/>
  <c r="D1234" i="29"/>
  <c r="C1234" i="29"/>
  <c r="B1234" i="29"/>
  <c r="A1234" i="29"/>
  <c r="J1233" i="29"/>
  <c r="I1233" i="29"/>
  <c r="H1233" i="29"/>
  <c r="G1233" i="29"/>
  <c r="F1233" i="29"/>
  <c r="E1233" i="29"/>
  <c r="D1233" i="29"/>
  <c r="C1233" i="29"/>
  <c r="B1233" i="29"/>
  <c r="A1233" i="29"/>
  <c r="J1232" i="29"/>
  <c r="I1232" i="29"/>
  <c r="H1232" i="29"/>
  <c r="G1232" i="29"/>
  <c r="F1232" i="29"/>
  <c r="E1232" i="29"/>
  <c r="D1232" i="29"/>
  <c r="C1232" i="29"/>
  <c r="B1232" i="29"/>
  <c r="A1232" i="29"/>
  <c r="J1231" i="29"/>
  <c r="I1231" i="29"/>
  <c r="H1231" i="29"/>
  <c r="G1231" i="29"/>
  <c r="F1231" i="29"/>
  <c r="E1231" i="29"/>
  <c r="D1231" i="29"/>
  <c r="C1231" i="29"/>
  <c r="B1231" i="29"/>
  <c r="A1231" i="29"/>
  <c r="J1230" i="29"/>
  <c r="I1230" i="29"/>
  <c r="H1230" i="29"/>
  <c r="G1230" i="29"/>
  <c r="F1230" i="29"/>
  <c r="E1230" i="29"/>
  <c r="D1230" i="29"/>
  <c r="C1230" i="29"/>
  <c r="B1230" i="29"/>
  <c r="A1230" i="29"/>
  <c r="J1229" i="29"/>
  <c r="I1229" i="29"/>
  <c r="H1229" i="29"/>
  <c r="G1229" i="29"/>
  <c r="F1229" i="29"/>
  <c r="E1229" i="29"/>
  <c r="D1229" i="29"/>
  <c r="C1229" i="29"/>
  <c r="B1229" i="29"/>
  <c r="A1229" i="29"/>
  <c r="J1228" i="29"/>
  <c r="I1228" i="29"/>
  <c r="H1228" i="29"/>
  <c r="G1228" i="29"/>
  <c r="F1228" i="29"/>
  <c r="E1228" i="29"/>
  <c r="D1228" i="29"/>
  <c r="C1228" i="29"/>
  <c r="B1228" i="29"/>
  <c r="A1228" i="29"/>
  <c r="J1227" i="29"/>
  <c r="I1227" i="29"/>
  <c r="H1227" i="29"/>
  <c r="G1227" i="29"/>
  <c r="F1227" i="29"/>
  <c r="E1227" i="29"/>
  <c r="D1227" i="29"/>
  <c r="C1227" i="29"/>
  <c r="B1227" i="29"/>
  <c r="A1227" i="29"/>
  <c r="J1226" i="29"/>
  <c r="I1226" i="29"/>
  <c r="H1226" i="29"/>
  <c r="G1226" i="29"/>
  <c r="F1226" i="29"/>
  <c r="E1226" i="29"/>
  <c r="D1226" i="29"/>
  <c r="C1226" i="29"/>
  <c r="B1226" i="29"/>
  <c r="A1226" i="29"/>
  <c r="J1225" i="29"/>
  <c r="I1225" i="29"/>
  <c r="H1225" i="29"/>
  <c r="G1225" i="29"/>
  <c r="F1225" i="29"/>
  <c r="E1225" i="29"/>
  <c r="D1225" i="29"/>
  <c r="C1225" i="29"/>
  <c r="B1225" i="29"/>
  <c r="A1225" i="29"/>
  <c r="J1224" i="29"/>
  <c r="I1224" i="29"/>
  <c r="H1224" i="29"/>
  <c r="G1224" i="29"/>
  <c r="F1224" i="29"/>
  <c r="E1224" i="29"/>
  <c r="D1224" i="29"/>
  <c r="C1224" i="29"/>
  <c r="B1224" i="29"/>
  <c r="A1224" i="29"/>
  <c r="J1223" i="29"/>
  <c r="I1223" i="29"/>
  <c r="H1223" i="29"/>
  <c r="G1223" i="29"/>
  <c r="F1223" i="29"/>
  <c r="E1223" i="29"/>
  <c r="D1223" i="29"/>
  <c r="C1223" i="29"/>
  <c r="B1223" i="29"/>
  <c r="A1223" i="29"/>
  <c r="J1222" i="29"/>
  <c r="I1222" i="29"/>
  <c r="H1222" i="29"/>
  <c r="G1222" i="29"/>
  <c r="F1222" i="29"/>
  <c r="E1222" i="29"/>
  <c r="D1222" i="29"/>
  <c r="C1222" i="29"/>
  <c r="B1222" i="29"/>
  <c r="A1222" i="29"/>
  <c r="J1221" i="29"/>
  <c r="I1221" i="29"/>
  <c r="H1221" i="29"/>
  <c r="G1221" i="29"/>
  <c r="F1221" i="29"/>
  <c r="E1221" i="29"/>
  <c r="D1221" i="29"/>
  <c r="C1221" i="29"/>
  <c r="B1221" i="29"/>
  <c r="A1221" i="29"/>
  <c r="J1220" i="29"/>
  <c r="I1220" i="29"/>
  <c r="H1220" i="29"/>
  <c r="G1220" i="29"/>
  <c r="F1220" i="29"/>
  <c r="E1220" i="29"/>
  <c r="D1220" i="29"/>
  <c r="C1220" i="29"/>
  <c r="B1220" i="29"/>
  <c r="A1220" i="29"/>
  <c r="J1219" i="29"/>
  <c r="I1219" i="29"/>
  <c r="H1219" i="29"/>
  <c r="G1219" i="29"/>
  <c r="F1219" i="29"/>
  <c r="E1219" i="29"/>
  <c r="D1219" i="29"/>
  <c r="C1219" i="29"/>
  <c r="B1219" i="29"/>
  <c r="A1219" i="29"/>
  <c r="J1218" i="29"/>
  <c r="I1218" i="29"/>
  <c r="H1218" i="29"/>
  <c r="G1218" i="29"/>
  <c r="F1218" i="29"/>
  <c r="E1218" i="29"/>
  <c r="D1218" i="29"/>
  <c r="C1218" i="29"/>
  <c r="B1218" i="29"/>
  <c r="A1218" i="29"/>
  <c r="J1217" i="29"/>
  <c r="I1217" i="29"/>
  <c r="H1217" i="29"/>
  <c r="G1217" i="29"/>
  <c r="F1217" i="29"/>
  <c r="E1217" i="29"/>
  <c r="D1217" i="29"/>
  <c r="C1217" i="29"/>
  <c r="B1217" i="29"/>
  <c r="A1217" i="29"/>
  <c r="J1216" i="29"/>
  <c r="I1216" i="29"/>
  <c r="H1216" i="29"/>
  <c r="G1216" i="29"/>
  <c r="F1216" i="29"/>
  <c r="E1216" i="29"/>
  <c r="D1216" i="29"/>
  <c r="C1216" i="29"/>
  <c r="B1216" i="29"/>
  <c r="A1216" i="29"/>
  <c r="J1215" i="29"/>
  <c r="I1215" i="29"/>
  <c r="H1215" i="29"/>
  <c r="G1215" i="29"/>
  <c r="F1215" i="29"/>
  <c r="E1215" i="29"/>
  <c r="D1215" i="29"/>
  <c r="C1215" i="29"/>
  <c r="B1215" i="29"/>
  <c r="A1215" i="29"/>
  <c r="J1214" i="29"/>
  <c r="I1214" i="29"/>
  <c r="H1214" i="29"/>
  <c r="G1214" i="29"/>
  <c r="F1214" i="29"/>
  <c r="E1214" i="29"/>
  <c r="D1214" i="29"/>
  <c r="C1214" i="29"/>
  <c r="B1214" i="29"/>
  <c r="A1214" i="29"/>
  <c r="J1213" i="29"/>
  <c r="I1213" i="29"/>
  <c r="H1213" i="29"/>
  <c r="G1213" i="29"/>
  <c r="F1213" i="29"/>
  <c r="E1213" i="29"/>
  <c r="D1213" i="29"/>
  <c r="C1213" i="29"/>
  <c r="B1213" i="29"/>
  <c r="A1213" i="29"/>
  <c r="J1212" i="29"/>
  <c r="I1212" i="29"/>
  <c r="H1212" i="29"/>
  <c r="G1212" i="29"/>
  <c r="F1212" i="29"/>
  <c r="E1212" i="29"/>
  <c r="D1212" i="29"/>
  <c r="C1212" i="29"/>
  <c r="B1212" i="29"/>
  <c r="A1212" i="29"/>
  <c r="J1211" i="29"/>
  <c r="I1211" i="29"/>
  <c r="H1211" i="29"/>
  <c r="G1211" i="29"/>
  <c r="F1211" i="29"/>
  <c r="E1211" i="29"/>
  <c r="D1211" i="29"/>
  <c r="C1211" i="29"/>
  <c r="B1211" i="29"/>
  <c r="A1211" i="29"/>
  <c r="J1210" i="29"/>
  <c r="I1210" i="29"/>
  <c r="H1210" i="29"/>
  <c r="G1210" i="29"/>
  <c r="F1210" i="29"/>
  <c r="E1210" i="29"/>
  <c r="D1210" i="29"/>
  <c r="C1210" i="29"/>
  <c r="B1210" i="29"/>
  <c r="A1210" i="29"/>
  <c r="J1209" i="29"/>
  <c r="I1209" i="29"/>
  <c r="H1209" i="29"/>
  <c r="G1209" i="29"/>
  <c r="F1209" i="29"/>
  <c r="E1209" i="29"/>
  <c r="D1209" i="29"/>
  <c r="C1209" i="29"/>
  <c r="B1209" i="29"/>
  <c r="A1209" i="29"/>
  <c r="J1208" i="29"/>
  <c r="I1208" i="29"/>
  <c r="H1208" i="29"/>
  <c r="G1208" i="29"/>
  <c r="F1208" i="29"/>
  <c r="E1208" i="29"/>
  <c r="D1208" i="29"/>
  <c r="C1208" i="29"/>
  <c r="B1208" i="29"/>
  <c r="A1208" i="29"/>
  <c r="J1207" i="29"/>
  <c r="I1207" i="29"/>
  <c r="H1207" i="29"/>
  <c r="G1207" i="29"/>
  <c r="F1207" i="29"/>
  <c r="E1207" i="29"/>
  <c r="D1207" i="29"/>
  <c r="C1207" i="29"/>
  <c r="B1207" i="29"/>
  <c r="A1207" i="29"/>
  <c r="J1206" i="29"/>
  <c r="I1206" i="29"/>
  <c r="H1206" i="29"/>
  <c r="G1206" i="29"/>
  <c r="F1206" i="29"/>
  <c r="E1206" i="29"/>
  <c r="D1206" i="29"/>
  <c r="C1206" i="29"/>
  <c r="B1206" i="29"/>
  <c r="A1206" i="29"/>
  <c r="J1205" i="29"/>
  <c r="I1205" i="29"/>
  <c r="H1205" i="29"/>
  <c r="G1205" i="29"/>
  <c r="F1205" i="29"/>
  <c r="E1205" i="29"/>
  <c r="D1205" i="29"/>
  <c r="C1205" i="29"/>
  <c r="B1205" i="29"/>
  <c r="A1205" i="29"/>
  <c r="J1204" i="29"/>
  <c r="I1204" i="29"/>
  <c r="H1204" i="29"/>
  <c r="G1204" i="29"/>
  <c r="F1204" i="29"/>
  <c r="E1204" i="29"/>
  <c r="D1204" i="29"/>
  <c r="C1204" i="29"/>
  <c r="B1204" i="29"/>
  <c r="A1204" i="29"/>
  <c r="J1203" i="29"/>
  <c r="I1203" i="29"/>
  <c r="H1203" i="29"/>
  <c r="G1203" i="29"/>
  <c r="F1203" i="29"/>
  <c r="E1203" i="29"/>
  <c r="D1203" i="29"/>
  <c r="C1203" i="29"/>
  <c r="B1203" i="29"/>
  <c r="A1203" i="29"/>
  <c r="J1202" i="29"/>
  <c r="I1202" i="29"/>
  <c r="H1202" i="29"/>
  <c r="G1202" i="29"/>
  <c r="F1202" i="29"/>
  <c r="E1202" i="29"/>
  <c r="D1202" i="29"/>
  <c r="C1202" i="29"/>
  <c r="B1202" i="29"/>
  <c r="A1202" i="29"/>
  <c r="J1201" i="29"/>
  <c r="I1201" i="29"/>
  <c r="H1201" i="29"/>
  <c r="G1201" i="29"/>
  <c r="F1201" i="29"/>
  <c r="E1201" i="29"/>
  <c r="D1201" i="29"/>
  <c r="C1201" i="29"/>
  <c r="B1201" i="29"/>
  <c r="A1201" i="29"/>
  <c r="J1200" i="29"/>
  <c r="I1200" i="29"/>
  <c r="H1200" i="29"/>
  <c r="G1200" i="29"/>
  <c r="F1200" i="29"/>
  <c r="E1200" i="29"/>
  <c r="D1200" i="29"/>
  <c r="C1200" i="29"/>
  <c r="B1200" i="29"/>
  <c r="A1200" i="29"/>
  <c r="J1199" i="29"/>
  <c r="I1199" i="29"/>
  <c r="H1199" i="29"/>
  <c r="G1199" i="29"/>
  <c r="F1199" i="29"/>
  <c r="E1199" i="29"/>
  <c r="D1199" i="29"/>
  <c r="C1199" i="29"/>
  <c r="B1199" i="29"/>
  <c r="A1199" i="29"/>
  <c r="J1198" i="29"/>
  <c r="I1198" i="29"/>
  <c r="H1198" i="29"/>
  <c r="G1198" i="29"/>
  <c r="F1198" i="29"/>
  <c r="E1198" i="29"/>
  <c r="D1198" i="29"/>
  <c r="C1198" i="29"/>
  <c r="B1198" i="29"/>
  <c r="A1198" i="29"/>
  <c r="J1197" i="29"/>
  <c r="I1197" i="29"/>
  <c r="H1197" i="29"/>
  <c r="G1197" i="29"/>
  <c r="F1197" i="29"/>
  <c r="E1197" i="29"/>
  <c r="D1197" i="29"/>
  <c r="C1197" i="29"/>
  <c r="B1197" i="29"/>
  <c r="A1197" i="29"/>
  <c r="J1196" i="29"/>
  <c r="I1196" i="29"/>
  <c r="H1196" i="29"/>
  <c r="G1196" i="29"/>
  <c r="F1196" i="29"/>
  <c r="E1196" i="29"/>
  <c r="D1196" i="29"/>
  <c r="C1196" i="29"/>
  <c r="B1196" i="29"/>
  <c r="A1196" i="29"/>
  <c r="J1195" i="29"/>
  <c r="I1195" i="29"/>
  <c r="H1195" i="29"/>
  <c r="G1195" i="29"/>
  <c r="F1195" i="29"/>
  <c r="E1195" i="29"/>
  <c r="D1195" i="29"/>
  <c r="C1195" i="29"/>
  <c r="B1195" i="29"/>
  <c r="A1195" i="29"/>
  <c r="J1194" i="29"/>
  <c r="I1194" i="29"/>
  <c r="H1194" i="29"/>
  <c r="G1194" i="29"/>
  <c r="F1194" i="29"/>
  <c r="E1194" i="29"/>
  <c r="D1194" i="29"/>
  <c r="C1194" i="29"/>
  <c r="B1194" i="29"/>
  <c r="A1194" i="29"/>
  <c r="J1193" i="29"/>
  <c r="I1193" i="29"/>
  <c r="H1193" i="29"/>
  <c r="G1193" i="29"/>
  <c r="F1193" i="29"/>
  <c r="E1193" i="29"/>
  <c r="D1193" i="29"/>
  <c r="C1193" i="29"/>
  <c r="B1193" i="29"/>
  <c r="A1193" i="29"/>
  <c r="J1192" i="29"/>
  <c r="I1192" i="29"/>
  <c r="H1192" i="29"/>
  <c r="G1192" i="29"/>
  <c r="F1192" i="29"/>
  <c r="E1192" i="29"/>
  <c r="D1192" i="29"/>
  <c r="C1192" i="29"/>
  <c r="B1192" i="29"/>
  <c r="A1192" i="29"/>
  <c r="J1191" i="29"/>
  <c r="I1191" i="29"/>
  <c r="H1191" i="29"/>
  <c r="G1191" i="29"/>
  <c r="F1191" i="29"/>
  <c r="E1191" i="29"/>
  <c r="D1191" i="29"/>
  <c r="C1191" i="29"/>
  <c r="B1191" i="29"/>
  <c r="A1191" i="29"/>
  <c r="J1190" i="29"/>
  <c r="I1190" i="29"/>
  <c r="H1190" i="29"/>
  <c r="G1190" i="29"/>
  <c r="F1190" i="29"/>
  <c r="E1190" i="29"/>
  <c r="D1190" i="29"/>
  <c r="C1190" i="29"/>
  <c r="B1190" i="29"/>
  <c r="A1190" i="29"/>
  <c r="J1189" i="29"/>
  <c r="I1189" i="29"/>
  <c r="H1189" i="29"/>
  <c r="G1189" i="29"/>
  <c r="F1189" i="29"/>
  <c r="E1189" i="29"/>
  <c r="D1189" i="29"/>
  <c r="C1189" i="29"/>
  <c r="B1189" i="29"/>
  <c r="A1189" i="29"/>
  <c r="J1188" i="29"/>
  <c r="I1188" i="29"/>
  <c r="H1188" i="29"/>
  <c r="G1188" i="29"/>
  <c r="F1188" i="29"/>
  <c r="E1188" i="29"/>
  <c r="D1188" i="29"/>
  <c r="C1188" i="29"/>
  <c r="B1188" i="29"/>
  <c r="A1188" i="29"/>
  <c r="J1187" i="29"/>
  <c r="I1187" i="29"/>
  <c r="H1187" i="29"/>
  <c r="G1187" i="29"/>
  <c r="F1187" i="29"/>
  <c r="E1187" i="29"/>
  <c r="D1187" i="29"/>
  <c r="C1187" i="29"/>
  <c r="B1187" i="29"/>
  <c r="A1187" i="29"/>
  <c r="J1186" i="29"/>
  <c r="I1186" i="29"/>
  <c r="H1186" i="29"/>
  <c r="G1186" i="29"/>
  <c r="F1186" i="29"/>
  <c r="E1186" i="29"/>
  <c r="D1186" i="29"/>
  <c r="C1186" i="29"/>
  <c r="B1186" i="29"/>
  <c r="A1186" i="29"/>
  <c r="J1185" i="29"/>
  <c r="I1185" i="29"/>
  <c r="H1185" i="29"/>
  <c r="G1185" i="29"/>
  <c r="F1185" i="29"/>
  <c r="E1185" i="29"/>
  <c r="D1185" i="29"/>
  <c r="C1185" i="29"/>
  <c r="B1185" i="29"/>
  <c r="A1185" i="29"/>
  <c r="J1184" i="29"/>
  <c r="I1184" i="29"/>
  <c r="H1184" i="29"/>
  <c r="G1184" i="29"/>
  <c r="F1184" i="29"/>
  <c r="E1184" i="29"/>
  <c r="D1184" i="29"/>
  <c r="C1184" i="29"/>
  <c r="B1184" i="29"/>
  <c r="A1184" i="29"/>
  <c r="J1183" i="29"/>
  <c r="I1183" i="29"/>
  <c r="H1183" i="29"/>
  <c r="G1183" i="29"/>
  <c r="F1183" i="29"/>
  <c r="E1183" i="29"/>
  <c r="D1183" i="29"/>
  <c r="C1183" i="29"/>
  <c r="B1183" i="29"/>
  <c r="A1183" i="29"/>
  <c r="J1182" i="29"/>
  <c r="I1182" i="29"/>
  <c r="H1182" i="29"/>
  <c r="G1182" i="29"/>
  <c r="F1182" i="29"/>
  <c r="E1182" i="29"/>
  <c r="D1182" i="29"/>
  <c r="C1182" i="29"/>
  <c r="B1182" i="29"/>
  <c r="A1182" i="29"/>
  <c r="J1181" i="29"/>
  <c r="I1181" i="29"/>
  <c r="H1181" i="29"/>
  <c r="G1181" i="29"/>
  <c r="F1181" i="29"/>
  <c r="E1181" i="29"/>
  <c r="D1181" i="29"/>
  <c r="C1181" i="29"/>
  <c r="B1181" i="29"/>
  <c r="A1181" i="29"/>
  <c r="J1180" i="29"/>
  <c r="I1180" i="29"/>
  <c r="H1180" i="29"/>
  <c r="G1180" i="29"/>
  <c r="F1180" i="29"/>
  <c r="E1180" i="29"/>
  <c r="D1180" i="29"/>
  <c r="C1180" i="29"/>
  <c r="B1180" i="29"/>
  <c r="A1180" i="29"/>
  <c r="J1179" i="29"/>
  <c r="I1179" i="29"/>
  <c r="H1179" i="29"/>
  <c r="G1179" i="29"/>
  <c r="F1179" i="29"/>
  <c r="E1179" i="29"/>
  <c r="D1179" i="29"/>
  <c r="C1179" i="29"/>
  <c r="B1179" i="29"/>
  <c r="A1179" i="29"/>
  <c r="J1178" i="29"/>
  <c r="I1178" i="29"/>
  <c r="H1178" i="29"/>
  <c r="G1178" i="29"/>
  <c r="F1178" i="29"/>
  <c r="E1178" i="29"/>
  <c r="D1178" i="29"/>
  <c r="C1178" i="29"/>
  <c r="B1178" i="29"/>
  <c r="A1178" i="29"/>
  <c r="J1177" i="29"/>
  <c r="I1177" i="29"/>
  <c r="H1177" i="29"/>
  <c r="G1177" i="29"/>
  <c r="F1177" i="29"/>
  <c r="E1177" i="29"/>
  <c r="D1177" i="29"/>
  <c r="C1177" i="29"/>
  <c r="B1177" i="29"/>
  <c r="A1177" i="29"/>
  <c r="J1176" i="29"/>
  <c r="I1176" i="29"/>
  <c r="H1176" i="29"/>
  <c r="G1176" i="29"/>
  <c r="F1176" i="29"/>
  <c r="E1176" i="29"/>
  <c r="D1176" i="29"/>
  <c r="C1176" i="29"/>
  <c r="B1176" i="29"/>
  <c r="A1176" i="29"/>
  <c r="J1175" i="29"/>
  <c r="I1175" i="29"/>
  <c r="H1175" i="29"/>
  <c r="G1175" i="29"/>
  <c r="F1175" i="29"/>
  <c r="E1175" i="29"/>
  <c r="D1175" i="29"/>
  <c r="C1175" i="29"/>
  <c r="B1175" i="29"/>
  <c r="A1175" i="29"/>
  <c r="J1174" i="29"/>
  <c r="I1174" i="29"/>
  <c r="H1174" i="29"/>
  <c r="G1174" i="29"/>
  <c r="F1174" i="29"/>
  <c r="E1174" i="29"/>
  <c r="D1174" i="29"/>
  <c r="C1174" i="29"/>
  <c r="B1174" i="29"/>
  <c r="A1174" i="29"/>
  <c r="J1173" i="29"/>
  <c r="I1173" i="29"/>
  <c r="H1173" i="29"/>
  <c r="G1173" i="29"/>
  <c r="F1173" i="29"/>
  <c r="E1173" i="29"/>
  <c r="D1173" i="29"/>
  <c r="C1173" i="29"/>
  <c r="B1173" i="29"/>
  <c r="A1173" i="29"/>
  <c r="J1172" i="29"/>
  <c r="I1172" i="29"/>
  <c r="H1172" i="29"/>
  <c r="G1172" i="29"/>
  <c r="F1172" i="29"/>
  <c r="E1172" i="29"/>
  <c r="D1172" i="29"/>
  <c r="C1172" i="29"/>
  <c r="B1172" i="29"/>
  <c r="A1172" i="29"/>
  <c r="J1171" i="29"/>
  <c r="I1171" i="29"/>
  <c r="H1171" i="29"/>
  <c r="G1171" i="29"/>
  <c r="F1171" i="29"/>
  <c r="E1171" i="29"/>
  <c r="D1171" i="29"/>
  <c r="C1171" i="29"/>
  <c r="B1171" i="29"/>
  <c r="A1171" i="29"/>
  <c r="J1170" i="29"/>
  <c r="I1170" i="29"/>
  <c r="H1170" i="29"/>
  <c r="G1170" i="29"/>
  <c r="F1170" i="29"/>
  <c r="E1170" i="29"/>
  <c r="D1170" i="29"/>
  <c r="C1170" i="29"/>
  <c r="B1170" i="29"/>
  <c r="A1170" i="29"/>
  <c r="J1169" i="29"/>
  <c r="I1169" i="29"/>
  <c r="H1169" i="29"/>
  <c r="G1169" i="29"/>
  <c r="F1169" i="29"/>
  <c r="E1169" i="29"/>
  <c r="D1169" i="29"/>
  <c r="C1169" i="29"/>
  <c r="B1169" i="29"/>
  <c r="A1169" i="29"/>
  <c r="J1168" i="29"/>
  <c r="I1168" i="29"/>
  <c r="H1168" i="29"/>
  <c r="G1168" i="29"/>
  <c r="F1168" i="29"/>
  <c r="E1168" i="29"/>
  <c r="D1168" i="29"/>
  <c r="C1168" i="29"/>
  <c r="B1168" i="29"/>
  <c r="A1168" i="29"/>
  <c r="J1167" i="29"/>
  <c r="I1167" i="29"/>
  <c r="H1167" i="29"/>
  <c r="G1167" i="29"/>
  <c r="F1167" i="29"/>
  <c r="E1167" i="29"/>
  <c r="D1167" i="29"/>
  <c r="C1167" i="29"/>
  <c r="B1167" i="29"/>
  <c r="A1167" i="29"/>
  <c r="J1166" i="29"/>
  <c r="I1166" i="29"/>
  <c r="H1166" i="29"/>
  <c r="G1166" i="29"/>
  <c r="F1166" i="29"/>
  <c r="E1166" i="29"/>
  <c r="D1166" i="29"/>
  <c r="C1166" i="29"/>
  <c r="B1166" i="29"/>
  <c r="A1166" i="29"/>
  <c r="J1165" i="29"/>
  <c r="I1165" i="29"/>
  <c r="H1165" i="29"/>
  <c r="G1165" i="29"/>
  <c r="F1165" i="29"/>
  <c r="E1165" i="29"/>
  <c r="D1165" i="29"/>
  <c r="C1165" i="29"/>
  <c r="B1165" i="29"/>
  <c r="A1165" i="29"/>
  <c r="J1164" i="29"/>
  <c r="I1164" i="29"/>
  <c r="H1164" i="29"/>
  <c r="G1164" i="29"/>
  <c r="F1164" i="29"/>
  <c r="E1164" i="29"/>
  <c r="D1164" i="29"/>
  <c r="C1164" i="29"/>
  <c r="B1164" i="29"/>
  <c r="A1164" i="29"/>
  <c r="J1163" i="29"/>
  <c r="I1163" i="29"/>
  <c r="H1163" i="29"/>
  <c r="G1163" i="29"/>
  <c r="F1163" i="29"/>
  <c r="E1163" i="29"/>
  <c r="D1163" i="29"/>
  <c r="C1163" i="29"/>
  <c r="B1163" i="29"/>
  <c r="A1163" i="29"/>
  <c r="J1162" i="29"/>
  <c r="I1162" i="29"/>
  <c r="H1162" i="29"/>
  <c r="G1162" i="29"/>
  <c r="F1162" i="29"/>
  <c r="E1162" i="29"/>
  <c r="D1162" i="29"/>
  <c r="C1162" i="29"/>
  <c r="B1162" i="29"/>
  <c r="A1162" i="29"/>
  <c r="J1161" i="29"/>
  <c r="I1161" i="29"/>
  <c r="H1161" i="29"/>
  <c r="G1161" i="29"/>
  <c r="F1161" i="29"/>
  <c r="E1161" i="29"/>
  <c r="D1161" i="29"/>
  <c r="C1161" i="29"/>
  <c r="B1161" i="29"/>
  <c r="A1161" i="29"/>
  <c r="J1160" i="29"/>
  <c r="I1160" i="29"/>
  <c r="H1160" i="29"/>
  <c r="G1160" i="29"/>
  <c r="F1160" i="29"/>
  <c r="E1160" i="29"/>
  <c r="D1160" i="29"/>
  <c r="C1160" i="29"/>
  <c r="B1160" i="29"/>
  <c r="A1160" i="29"/>
  <c r="J1159" i="29"/>
  <c r="I1159" i="29"/>
  <c r="H1159" i="29"/>
  <c r="G1159" i="29"/>
  <c r="F1159" i="29"/>
  <c r="E1159" i="29"/>
  <c r="D1159" i="29"/>
  <c r="C1159" i="29"/>
  <c r="B1159" i="29"/>
  <c r="A1159" i="29"/>
  <c r="J1158" i="29"/>
  <c r="I1158" i="29"/>
  <c r="H1158" i="29"/>
  <c r="G1158" i="29"/>
  <c r="F1158" i="29"/>
  <c r="E1158" i="29"/>
  <c r="D1158" i="29"/>
  <c r="C1158" i="29"/>
  <c r="B1158" i="29"/>
  <c r="A1158" i="29"/>
  <c r="J1157" i="29"/>
  <c r="I1157" i="29"/>
  <c r="H1157" i="29"/>
  <c r="G1157" i="29"/>
  <c r="F1157" i="29"/>
  <c r="E1157" i="29"/>
  <c r="D1157" i="29"/>
  <c r="C1157" i="29"/>
  <c r="B1157" i="29"/>
  <c r="A1157" i="29"/>
  <c r="J1156" i="29"/>
  <c r="I1156" i="29"/>
  <c r="H1156" i="29"/>
  <c r="G1156" i="29"/>
  <c r="F1156" i="29"/>
  <c r="E1156" i="29"/>
  <c r="D1156" i="29"/>
  <c r="C1156" i="29"/>
  <c r="B1156" i="29"/>
  <c r="A1156" i="29"/>
  <c r="J1155" i="29"/>
  <c r="I1155" i="29"/>
  <c r="H1155" i="29"/>
  <c r="G1155" i="29"/>
  <c r="F1155" i="29"/>
  <c r="E1155" i="29"/>
  <c r="D1155" i="29"/>
  <c r="C1155" i="29"/>
  <c r="B1155" i="29"/>
  <c r="A1155" i="29"/>
  <c r="J1154" i="29"/>
  <c r="I1154" i="29"/>
  <c r="H1154" i="29"/>
  <c r="G1154" i="29"/>
  <c r="F1154" i="29"/>
  <c r="E1154" i="29"/>
  <c r="D1154" i="29"/>
  <c r="C1154" i="29"/>
  <c r="B1154" i="29"/>
  <c r="A1154" i="29"/>
  <c r="J1153" i="29"/>
  <c r="I1153" i="29"/>
  <c r="H1153" i="29"/>
  <c r="G1153" i="29"/>
  <c r="F1153" i="29"/>
  <c r="E1153" i="29"/>
  <c r="D1153" i="29"/>
  <c r="C1153" i="29"/>
  <c r="B1153" i="29"/>
  <c r="A1153" i="29"/>
  <c r="J1152" i="29"/>
  <c r="I1152" i="29"/>
  <c r="H1152" i="29"/>
  <c r="G1152" i="29"/>
  <c r="F1152" i="29"/>
  <c r="E1152" i="29"/>
  <c r="D1152" i="29"/>
  <c r="C1152" i="29"/>
  <c r="B1152" i="29"/>
  <c r="A1152" i="29"/>
  <c r="J1151" i="29"/>
  <c r="I1151" i="29"/>
  <c r="H1151" i="29"/>
  <c r="G1151" i="29"/>
  <c r="F1151" i="29"/>
  <c r="E1151" i="29"/>
  <c r="D1151" i="29"/>
  <c r="C1151" i="29"/>
  <c r="B1151" i="29"/>
  <c r="A1151" i="29"/>
  <c r="J1150" i="29"/>
  <c r="I1150" i="29"/>
  <c r="H1150" i="29"/>
  <c r="G1150" i="29"/>
  <c r="F1150" i="29"/>
  <c r="E1150" i="29"/>
  <c r="D1150" i="29"/>
  <c r="C1150" i="29"/>
  <c r="B1150" i="29"/>
  <c r="A1150" i="29"/>
  <c r="J1149" i="29"/>
  <c r="I1149" i="29"/>
  <c r="H1149" i="29"/>
  <c r="G1149" i="29"/>
  <c r="F1149" i="29"/>
  <c r="E1149" i="29"/>
  <c r="D1149" i="29"/>
  <c r="C1149" i="29"/>
  <c r="B1149" i="29"/>
  <c r="A1149" i="29"/>
  <c r="J1148" i="29"/>
  <c r="I1148" i="29"/>
  <c r="H1148" i="29"/>
  <c r="G1148" i="29"/>
  <c r="F1148" i="29"/>
  <c r="E1148" i="29"/>
  <c r="D1148" i="29"/>
  <c r="C1148" i="29"/>
  <c r="B1148" i="29"/>
  <c r="A1148" i="29"/>
  <c r="J1147" i="29"/>
  <c r="I1147" i="29"/>
  <c r="H1147" i="29"/>
  <c r="G1147" i="29"/>
  <c r="F1147" i="29"/>
  <c r="E1147" i="29"/>
  <c r="D1147" i="29"/>
  <c r="C1147" i="29"/>
  <c r="B1147" i="29"/>
  <c r="A1147" i="29"/>
  <c r="J1146" i="29"/>
  <c r="I1146" i="29"/>
  <c r="H1146" i="29"/>
  <c r="G1146" i="29"/>
  <c r="F1146" i="29"/>
  <c r="E1146" i="29"/>
  <c r="D1146" i="29"/>
  <c r="C1146" i="29"/>
  <c r="B1146" i="29"/>
  <c r="A1146" i="29"/>
  <c r="J1145" i="29"/>
  <c r="I1145" i="29"/>
  <c r="H1145" i="29"/>
  <c r="G1145" i="29"/>
  <c r="F1145" i="29"/>
  <c r="E1145" i="29"/>
  <c r="D1145" i="29"/>
  <c r="C1145" i="29"/>
  <c r="B1145" i="29"/>
  <c r="A1145" i="29"/>
  <c r="J1144" i="29"/>
  <c r="I1144" i="29"/>
  <c r="H1144" i="29"/>
  <c r="G1144" i="29"/>
  <c r="F1144" i="29"/>
  <c r="E1144" i="29"/>
  <c r="D1144" i="29"/>
  <c r="C1144" i="29"/>
  <c r="B1144" i="29"/>
  <c r="A1144" i="29"/>
  <c r="J1143" i="29"/>
  <c r="I1143" i="29"/>
  <c r="H1143" i="29"/>
  <c r="G1143" i="29"/>
  <c r="F1143" i="29"/>
  <c r="E1143" i="29"/>
  <c r="D1143" i="29"/>
  <c r="C1143" i="29"/>
  <c r="B1143" i="29"/>
  <c r="A1143" i="29"/>
  <c r="J1142" i="29"/>
  <c r="I1142" i="29"/>
  <c r="H1142" i="29"/>
  <c r="G1142" i="29"/>
  <c r="F1142" i="29"/>
  <c r="E1142" i="29"/>
  <c r="D1142" i="29"/>
  <c r="C1142" i="29"/>
  <c r="B1142" i="29"/>
  <c r="A1142" i="29"/>
  <c r="J1141" i="29"/>
  <c r="I1141" i="29"/>
  <c r="H1141" i="29"/>
  <c r="G1141" i="29"/>
  <c r="F1141" i="29"/>
  <c r="E1141" i="29"/>
  <c r="D1141" i="29"/>
  <c r="C1141" i="29"/>
  <c r="B1141" i="29"/>
  <c r="A1141" i="29"/>
  <c r="J1140" i="29"/>
  <c r="I1140" i="29"/>
  <c r="H1140" i="29"/>
  <c r="G1140" i="29"/>
  <c r="F1140" i="29"/>
  <c r="E1140" i="29"/>
  <c r="D1140" i="29"/>
  <c r="C1140" i="29"/>
  <c r="B1140" i="29"/>
  <c r="A1140" i="29"/>
  <c r="J1139" i="29"/>
  <c r="I1139" i="29"/>
  <c r="H1139" i="29"/>
  <c r="G1139" i="29"/>
  <c r="F1139" i="29"/>
  <c r="E1139" i="29"/>
  <c r="D1139" i="29"/>
  <c r="C1139" i="29"/>
  <c r="B1139" i="29"/>
  <c r="A1139" i="29"/>
  <c r="J1138" i="29"/>
  <c r="I1138" i="29"/>
  <c r="H1138" i="29"/>
  <c r="G1138" i="29"/>
  <c r="F1138" i="29"/>
  <c r="E1138" i="29"/>
  <c r="D1138" i="29"/>
  <c r="C1138" i="29"/>
  <c r="B1138" i="29"/>
  <c r="A1138" i="29"/>
  <c r="J1137" i="29"/>
  <c r="I1137" i="29"/>
  <c r="H1137" i="29"/>
  <c r="G1137" i="29"/>
  <c r="F1137" i="29"/>
  <c r="E1137" i="29"/>
  <c r="D1137" i="29"/>
  <c r="C1137" i="29"/>
  <c r="B1137" i="29"/>
  <c r="A1137" i="29"/>
  <c r="J1136" i="29"/>
  <c r="I1136" i="29"/>
  <c r="H1136" i="29"/>
  <c r="G1136" i="29"/>
  <c r="F1136" i="29"/>
  <c r="E1136" i="29"/>
  <c r="D1136" i="29"/>
  <c r="C1136" i="29"/>
  <c r="B1136" i="29"/>
  <c r="A1136" i="29"/>
  <c r="J1135" i="29"/>
  <c r="I1135" i="29"/>
  <c r="H1135" i="29"/>
  <c r="G1135" i="29"/>
  <c r="F1135" i="29"/>
  <c r="E1135" i="29"/>
  <c r="D1135" i="29"/>
  <c r="C1135" i="29"/>
  <c r="B1135" i="29"/>
  <c r="A1135" i="29"/>
  <c r="J1134" i="29"/>
  <c r="I1134" i="29"/>
  <c r="H1134" i="29"/>
  <c r="G1134" i="29"/>
  <c r="F1134" i="29"/>
  <c r="E1134" i="29"/>
  <c r="D1134" i="29"/>
  <c r="C1134" i="29"/>
  <c r="B1134" i="29"/>
  <c r="A1134" i="29"/>
  <c r="J1133" i="29"/>
  <c r="I1133" i="29"/>
  <c r="H1133" i="29"/>
  <c r="G1133" i="29"/>
  <c r="F1133" i="29"/>
  <c r="E1133" i="29"/>
  <c r="D1133" i="29"/>
  <c r="C1133" i="29"/>
  <c r="B1133" i="29"/>
  <c r="A1133" i="29"/>
  <c r="J1132" i="29"/>
  <c r="I1132" i="29"/>
  <c r="H1132" i="29"/>
  <c r="G1132" i="29"/>
  <c r="F1132" i="29"/>
  <c r="E1132" i="29"/>
  <c r="D1132" i="29"/>
  <c r="C1132" i="29"/>
  <c r="B1132" i="29"/>
  <c r="A1132" i="29"/>
  <c r="J1131" i="29"/>
  <c r="I1131" i="29"/>
  <c r="H1131" i="29"/>
  <c r="G1131" i="29"/>
  <c r="F1131" i="29"/>
  <c r="E1131" i="29"/>
  <c r="D1131" i="29"/>
  <c r="C1131" i="29"/>
  <c r="B1131" i="29"/>
  <c r="A1131" i="29"/>
  <c r="J1130" i="29"/>
  <c r="I1130" i="29"/>
  <c r="H1130" i="29"/>
  <c r="G1130" i="29"/>
  <c r="F1130" i="29"/>
  <c r="E1130" i="29"/>
  <c r="D1130" i="29"/>
  <c r="C1130" i="29"/>
  <c r="B1130" i="29"/>
  <c r="A1130" i="29"/>
  <c r="J1129" i="29"/>
  <c r="I1129" i="29"/>
  <c r="H1129" i="29"/>
  <c r="G1129" i="29"/>
  <c r="F1129" i="29"/>
  <c r="E1129" i="29"/>
  <c r="D1129" i="29"/>
  <c r="C1129" i="29"/>
  <c r="B1129" i="29"/>
  <c r="A1129" i="29"/>
  <c r="J1128" i="29"/>
  <c r="I1128" i="29"/>
  <c r="H1128" i="29"/>
  <c r="G1128" i="29"/>
  <c r="F1128" i="29"/>
  <c r="E1128" i="29"/>
  <c r="D1128" i="29"/>
  <c r="C1128" i="29"/>
  <c r="B1128" i="29"/>
  <c r="A1128" i="29"/>
  <c r="J1127" i="29"/>
  <c r="I1127" i="29"/>
  <c r="H1127" i="29"/>
  <c r="G1127" i="29"/>
  <c r="F1127" i="29"/>
  <c r="E1127" i="29"/>
  <c r="D1127" i="29"/>
  <c r="C1127" i="29"/>
  <c r="B1127" i="29"/>
  <c r="A1127" i="29"/>
  <c r="J1126" i="29"/>
  <c r="I1126" i="29"/>
  <c r="H1126" i="29"/>
  <c r="G1126" i="29"/>
  <c r="F1126" i="29"/>
  <c r="E1126" i="29"/>
  <c r="D1126" i="29"/>
  <c r="C1126" i="29"/>
  <c r="B1126" i="29"/>
  <c r="A1126" i="29"/>
  <c r="J1125" i="29"/>
  <c r="I1125" i="29"/>
  <c r="H1125" i="29"/>
  <c r="G1125" i="29"/>
  <c r="F1125" i="29"/>
  <c r="E1125" i="29"/>
  <c r="D1125" i="29"/>
  <c r="C1125" i="29"/>
  <c r="B1125" i="29"/>
  <c r="A1125" i="29"/>
  <c r="J1124" i="29"/>
  <c r="I1124" i="29"/>
  <c r="H1124" i="29"/>
  <c r="G1124" i="29"/>
  <c r="F1124" i="29"/>
  <c r="E1124" i="29"/>
  <c r="D1124" i="29"/>
  <c r="C1124" i="29"/>
  <c r="B1124" i="29"/>
  <c r="A1124" i="29"/>
  <c r="J1123" i="29"/>
  <c r="I1123" i="29"/>
  <c r="H1123" i="29"/>
  <c r="G1123" i="29"/>
  <c r="F1123" i="29"/>
  <c r="E1123" i="29"/>
  <c r="D1123" i="29"/>
  <c r="C1123" i="29"/>
  <c r="B1123" i="29"/>
  <c r="A1123" i="29"/>
  <c r="J1122" i="29"/>
  <c r="I1122" i="29"/>
  <c r="H1122" i="29"/>
  <c r="G1122" i="29"/>
  <c r="F1122" i="29"/>
  <c r="E1122" i="29"/>
  <c r="D1122" i="29"/>
  <c r="C1122" i="29"/>
  <c r="B1122" i="29"/>
  <c r="A1122" i="29"/>
  <c r="J1121" i="29"/>
  <c r="I1121" i="29"/>
  <c r="H1121" i="29"/>
  <c r="G1121" i="29"/>
  <c r="F1121" i="29"/>
  <c r="E1121" i="29"/>
  <c r="D1121" i="29"/>
  <c r="C1121" i="29"/>
  <c r="B1121" i="29"/>
  <c r="A1121" i="29"/>
  <c r="J1120" i="29"/>
  <c r="I1120" i="29"/>
  <c r="H1120" i="29"/>
  <c r="G1120" i="29"/>
  <c r="F1120" i="29"/>
  <c r="E1120" i="29"/>
  <c r="D1120" i="29"/>
  <c r="C1120" i="29"/>
  <c r="B1120" i="29"/>
  <c r="A1120" i="29"/>
  <c r="J1119" i="29"/>
  <c r="I1119" i="29"/>
  <c r="H1119" i="29"/>
  <c r="G1119" i="29"/>
  <c r="F1119" i="29"/>
  <c r="E1119" i="29"/>
  <c r="D1119" i="29"/>
  <c r="C1119" i="29"/>
  <c r="B1119" i="29"/>
  <c r="A1119" i="29"/>
  <c r="J1118" i="29"/>
  <c r="I1118" i="29"/>
  <c r="H1118" i="29"/>
  <c r="G1118" i="29"/>
  <c r="F1118" i="29"/>
  <c r="E1118" i="29"/>
  <c r="D1118" i="29"/>
  <c r="C1118" i="29"/>
  <c r="B1118" i="29"/>
  <c r="A1118" i="29"/>
  <c r="J1117" i="29"/>
  <c r="I1117" i="29"/>
  <c r="H1117" i="29"/>
  <c r="G1117" i="29"/>
  <c r="F1117" i="29"/>
  <c r="E1117" i="29"/>
  <c r="D1117" i="29"/>
  <c r="C1117" i="29"/>
  <c r="B1117" i="29"/>
  <c r="A1117" i="29"/>
  <c r="J1116" i="29"/>
  <c r="I1116" i="29"/>
  <c r="H1116" i="29"/>
  <c r="G1116" i="29"/>
  <c r="F1116" i="29"/>
  <c r="E1116" i="29"/>
  <c r="D1116" i="29"/>
  <c r="C1116" i="29"/>
  <c r="B1116" i="29"/>
  <c r="A1116" i="29"/>
  <c r="J1115" i="29"/>
  <c r="I1115" i="29"/>
  <c r="H1115" i="29"/>
  <c r="G1115" i="29"/>
  <c r="F1115" i="29"/>
  <c r="E1115" i="29"/>
  <c r="D1115" i="29"/>
  <c r="C1115" i="29"/>
  <c r="B1115" i="29"/>
  <c r="A1115" i="29"/>
  <c r="J1114" i="29"/>
  <c r="I1114" i="29"/>
  <c r="H1114" i="29"/>
  <c r="G1114" i="29"/>
  <c r="F1114" i="29"/>
  <c r="E1114" i="29"/>
  <c r="D1114" i="29"/>
  <c r="C1114" i="29"/>
  <c r="B1114" i="29"/>
  <c r="A1114" i="29"/>
  <c r="J1113" i="29"/>
  <c r="I1113" i="29"/>
  <c r="H1113" i="29"/>
  <c r="G1113" i="29"/>
  <c r="F1113" i="29"/>
  <c r="E1113" i="29"/>
  <c r="D1113" i="29"/>
  <c r="C1113" i="29"/>
  <c r="B1113" i="29"/>
  <c r="A1113" i="29"/>
  <c r="J1112" i="29"/>
  <c r="I1112" i="29"/>
  <c r="H1112" i="29"/>
  <c r="G1112" i="29"/>
  <c r="F1112" i="29"/>
  <c r="E1112" i="29"/>
  <c r="D1112" i="29"/>
  <c r="C1112" i="29"/>
  <c r="B1112" i="29"/>
  <c r="A1112" i="29"/>
  <c r="J1111" i="29"/>
  <c r="I1111" i="29"/>
  <c r="H1111" i="29"/>
  <c r="G1111" i="29"/>
  <c r="F1111" i="29"/>
  <c r="E1111" i="29"/>
  <c r="D1111" i="29"/>
  <c r="C1111" i="29"/>
  <c r="B1111" i="29"/>
  <c r="A1111" i="29"/>
  <c r="J1110" i="29"/>
  <c r="I1110" i="29"/>
  <c r="H1110" i="29"/>
  <c r="G1110" i="29"/>
  <c r="F1110" i="29"/>
  <c r="E1110" i="29"/>
  <c r="D1110" i="29"/>
  <c r="C1110" i="29"/>
  <c r="B1110" i="29"/>
  <c r="A1110" i="29"/>
  <c r="J1109" i="29"/>
  <c r="I1109" i="29"/>
  <c r="H1109" i="29"/>
  <c r="G1109" i="29"/>
  <c r="F1109" i="29"/>
  <c r="E1109" i="29"/>
  <c r="D1109" i="29"/>
  <c r="C1109" i="29"/>
  <c r="B1109" i="29"/>
  <c r="A1109" i="29"/>
  <c r="J1108" i="29"/>
  <c r="I1108" i="29"/>
  <c r="H1108" i="29"/>
  <c r="G1108" i="29"/>
  <c r="F1108" i="29"/>
  <c r="E1108" i="29"/>
  <c r="D1108" i="29"/>
  <c r="C1108" i="29"/>
  <c r="B1108" i="29"/>
  <c r="A1108" i="29"/>
  <c r="J1107" i="29"/>
  <c r="I1107" i="29"/>
  <c r="H1107" i="29"/>
  <c r="G1107" i="29"/>
  <c r="F1107" i="29"/>
  <c r="E1107" i="29"/>
  <c r="D1107" i="29"/>
  <c r="C1107" i="29"/>
  <c r="B1107" i="29"/>
  <c r="A1107" i="29"/>
  <c r="J1106" i="29"/>
  <c r="I1106" i="29"/>
  <c r="H1106" i="29"/>
  <c r="G1106" i="29"/>
  <c r="F1106" i="29"/>
  <c r="E1106" i="29"/>
  <c r="D1106" i="29"/>
  <c r="C1106" i="29"/>
  <c r="B1106" i="29"/>
  <c r="A1106" i="29"/>
  <c r="J1105" i="29"/>
  <c r="I1105" i="29"/>
  <c r="H1105" i="29"/>
  <c r="G1105" i="29"/>
  <c r="F1105" i="29"/>
  <c r="E1105" i="29"/>
  <c r="D1105" i="29"/>
  <c r="C1105" i="29"/>
  <c r="B1105" i="29"/>
  <c r="A1105" i="29"/>
  <c r="J1104" i="29"/>
  <c r="I1104" i="29"/>
  <c r="H1104" i="29"/>
  <c r="G1104" i="29"/>
  <c r="F1104" i="29"/>
  <c r="E1104" i="29"/>
  <c r="D1104" i="29"/>
  <c r="C1104" i="29"/>
  <c r="B1104" i="29"/>
  <c r="A1104" i="29"/>
  <c r="J1103" i="29"/>
  <c r="I1103" i="29"/>
  <c r="H1103" i="29"/>
  <c r="G1103" i="29"/>
  <c r="F1103" i="29"/>
  <c r="E1103" i="29"/>
  <c r="D1103" i="29"/>
  <c r="C1103" i="29"/>
  <c r="B1103" i="29"/>
  <c r="A1103" i="29"/>
  <c r="J1102" i="29"/>
  <c r="I1102" i="29"/>
  <c r="H1102" i="29"/>
  <c r="G1102" i="29"/>
  <c r="F1102" i="29"/>
  <c r="E1102" i="29"/>
  <c r="D1102" i="29"/>
  <c r="C1102" i="29"/>
  <c r="B1102" i="29"/>
  <c r="A1102" i="29"/>
  <c r="J1101" i="29"/>
  <c r="I1101" i="29"/>
  <c r="H1101" i="29"/>
  <c r="G1101" i="29"/>
  <c r="F1101" i="29"/>
  <c r="E1101" i="29"/>
  <c r="D1101" i="29"/>
  <c r="C1101" i="29"/>
  <c r="B1101" i="29"/>
  <c r="A1101" i="29"/>
  <c r="J1100" i="29"/>
  <c r="I1100" i="29"/>
  <c r="H1100" i="29"/>
  <c r="G1100" i="29"/>
  <c r="F1100" i="29"/>
  <c r="E1100" i="29"/>
  <c r="D1100" i="29"/>
  <c r="C1100" i="29"/>
  <c r="B1100" i="29"/>
  <c r="A1100" i="29"/>
  <c r="J1099" i="29"/>
  <c r="I1099" i="29"/>
  <c r="H1099" i="29"/>
  <c r="G1099" i="29"/>
  <c r="F1099" i="29"/>
  <c r="E1099" i="29"/>
  <c r="D1099" i="29"/>
  <c r="C1099" i="29"/>
  <c r="B1099" i="29"/>
  <c r="A1099" i="29"/>
  <c r="J1098" i="29"/>
  <c r="I1098" i="29"/>
  <c r="H1098" i="29"/>
  <c r="G1098" i="29"/>
  <c r="F1098" i="29"/>
  <c r="E1098" i="29"/>
  <c r="D1098" i="29"/>
  <c r="C1098" i="29"/>
  <c r="B1098" i="29"/>
  <c r="A1098" i="29"/>
  <c r="J1097" i="29"/>
  <c r="I1097" i="29"/>
  <c r="H1097" i="29"/>
  <c r="G1097" i="29"/>
  <c r="F1097" i="29"/>
  <c r="E1097" i="29"/>
  <c r="D1097" i="29"/>
  <c r="C1097" i="29"/>
  <c r="B1097" i="29"/>
  <c r="A1097" i="29"/>
  <c r="J1096" i="29"/>
  <c r="I1096" i="29"/>
  <c r="H1096" i="29"/>
  <c r="G1096" i="29"/>
  <c r="F1096" i="29"/>
  <c r="E1096" i="29"/>
  <c r="D1096" i="29"/>
  <c r="C1096" i="29"/>
  <c r="B1096" i="29"/>
  <c r="A1096" i="29"/>
  <c r="J1095" i="29"/>
  <c r="I1095" i="29"/>
  <c r="H1095" i="29"/>
  <c r="G1095" i="29"/>
  <c r="F1095" i="29"/>
  <c r="E1095" i="29"/>
  <c r="D1095" i="29"/>
  <c r="C1095" i="29"/>
  <c r="B1095" i="29"/>
  <c r="A1095" i="29"/>
  <c r="J1094" i="29"/>
  <c r="I1094" i="29"/>
  <c r="H1094" i="29"/>
  <c r="G1094" i="29"/>
  <c r="F1094" i="29"/>
  <c r="E1094" i="29"/>
  <c r="D1094" i="29"/>
  <c r="C1094" i="29"/>
  <c r="B1094" i="29"/>
  <c r="A1094" i="29"/>
  <c r="J1093" i="29"/>
  <c r="I1093" i="29"/>
  <c r="H1093" i="29"/>
  <c r="G1093" i="29"/>
  <c r="F1093" i="29"/>
  <c r="E1093" i="29"/>
  <c r="D1093" i="29"/>
  <c r="C1093" i="29"/>
  <c r="B1093" i="29"/>
  <c r="A1093" i="29"/>
  <c r="J1092" i="29"/>
  <c r="I1092" i="29"/>
  <c r="H1092" i="29"/>
  <c r="G1092" i="29"/>
  <c r="F1092" i="29"/>
  <c r="E1092" i="29"/>
  <c r="D1092" i="29"/>
  <c r="C1092" i="29"/>
  <c r="B1092" i="29"/>
  <c r="A1092" i="29"/>
  <c r="J1091" i="29"/>
  <c r="I1091" i="29"/>
  <c r="H1091" i="29"/>
  <c r="G1091" i="29"/>
  <c r="F1091" i="29"/>
  <c r="E1091" i="29"/>
  <c r="D1091" i="29"/>
  <c r="C1091" i="29"/>
  <c r="B1091" i="29"/>
  <c r="A1091" i="29"/>
  <c r="J1090" i="29"/>
  <c r="I1090" i="29"/>
  <c r="H1090" i="29"/>
  <c r="G1090" i="29"/>
  <c r="F1090" i="29"/>
  <c r="E1090" i="29"/>
  <c r="D1090" i="29"/>
  <c r="C1090" i="29"/>
  <c r="B1090" i="29"/>
  <c r="A1090" i="29"/>
  <c r="J1089" i="29"/>
  <c r="I1089" i="29"/>
  <c r="H1089" i="29"/>
  <c r="G1089" i="29"/>
  <c r="F1089" i="29"/>
  <c r="E1089" i="29"/>
  <c r="D1089" i="29"/>
  <c r="C1089" i="29"/>
  <c r="B1089" i="29"/>
  <c r="A1089" i="29"/>
  <c r="J1088" i="29"/>
  <c r="I1088" i="29"/>
  <c r="H1088" i="29"/>
  <c r="G1088" i="29"/>
  <c r="F1088" i="29"/>
  <c r="E1088" i="29"/>
  <c r="D1088" i="29"/>
  <c r="C1088" i="29"/>
  <c r="B1088" i="29"/>
  <c r="A1088" i="29"/>
  <c r="J1087" i="29"/>
  <c r="I1087" i="29"/>
  <c r="H1087" i="29"/>
  <c r="G1087" i="29"/>
  <c r="F1087" i="29"/>
  <c r="E1087" i="29"/>
  <c r="D1087" i="29"/>
  <c r="C1087" i="29"/>
  <c r="B1087" i="29"/>
  <c r="A1087" i="29"/>
  <c r="J1086" i="29"/>
  <c r="I1086" i="29"/>
  <c r="H1086" i="29"/>
  <c r="G1086" i="29"/>
  <c r="F1086" i="29"/>
  <c r="E1086" i="29"/>
  <c r="D1086" i="29"/>
  <c r="C1086" i="29"/>
  <c r="B1086" i="29"/>
  <c r="A1086" i="29"/>
  <c r="J1085" i="29"/>
  <c r="I1085" i="29"/>
  <c r="H1085" i="29"/>
  <c r="G1085" i="29"/>
  <c r="F1085" i="29"/>
  <c r="E1085" i="29"/>
  <c r="D1085" i="29"/>
  <c r="C1085" i="29"/>
  <c r="B1085" i="29"/>
  <c r="A1085" i="29"/>
  <c r="J1084" i="29"/>
  <c r="I1084" i="29"/>
  <c r="H1084" i="29"/>
  <c r="G1084" i="29"/>
  <c r="F1084" i="29"/>
  <c r="E1084" i="29"/>
  <c r="D1084" i="29"/>
  <c r="C1084" i="29"/>
  <c r="B1084" i="29"/>
  <c r="A1084" i="29"/>
  <c r="J1083" i="29"/>
  <c r="I1083" i="29"/>
  <c r="H1083" i="29"/>
  <c r="G1083" i="29"/>
  <c r="F1083" i="29"/>
  <c r="E1083" i="29"/>
  <c r="D1083" i="29"/>
  <c r="C1083" i="29"/>
  <c r="B1083" i="29"/>
  <c r="A1083" i="29"/>
  <c r="J1082" i="29"/>
  <c r="I1082" i="29"/>
  <c r="H1082" i="29"/>
  <c r="G1082" i="29"/>
  <c r="F1082" i="29"/>
  <c r="E1082" i="29"/>
  <c r="D1082" i="29"/>
  <c r="C1082" i="29"/>
  <c r="B1082" i="29"/>
  <c r="A1082" i="29"/>
  <c r="J1081" i="29"/>
  <c r="I1081" i="29"/>
  <c r="H1081" i="29"/>
  <c r="G1081" i="29"/>
  <c r="F1081" i="29"/>
  <c r="E1081" i="29"/>
  <c r="D1081" i="29"/>
  <c r="C1081" i="29"/>
  <c r="B1081" i="29"/>
  <c r="A1081" i="29"/>
  <c r="J1080" i="29"/>
  <c r="I1080" i="29"/>
  <c r="H1080" i="29"/>
  <c r="G1080" i="29"/>
  <c r="F1080" i="29"/>
  <c r="E1080" i="29"/>
  <c r="D1080" i="29"/>
  <c r="C1080" i="29"/>
  <c r="B1080" i="29"/>
  <c r="A1080" i="29"/>
  <c r="J1079" i="29"/>
  <c r="I1079" i="29"/>
  <c r="H1079" i="29"/>
  <c r="G1079" i="29"/>
  <c r="F1079" i="29"/>
  <c r="E1079" i="29"/>
  <c r="D1079" i="29"/>
  <c r="C1079" i="29"/>
  <c r="B1079" i="29"/>
  <c r="A1079" i="29"/>
  <c r="J1078" i="29"/>
  <c r="I1078" i="29"/>
  <c r="H1078" i="29"/>
  <c r="G1078" i="29"/>
  <c r="F1078" i="29"/>
  <c r="E1078" i="29"/>
  <c r="D1078" i="29"/>
  <c r="C1078" i="29"/>
  <c r="B1078" i="29"/>
  <c r="A1078" i="29"/>
  <c r="J1077" i="29"/>
  <c r="I1077" i="29"/>
  <c r="H1077" i="29"/>
  <c r="G1077" i="29"/>
  <c r="F1077" i="29"/>
  <c r="E1077" i="29"/>
  <c r="D1077" i="29"/>
  <c r="C1077" i="29"/>
  <c r="B1077" i="29"/>
  <c r="A1077" i="29"/>
  <c r="J1076" i="29"/>
  <c r="I1076" i="29"/>
  <c r="H1076" i="29"/>
  <c r="G1076" i="29"/>
  <c r="F1076" i="29"/>
  <c r="E1076" i="29"/>
  <c r="D1076" i="29"/>
  <c r="C1076" i="29"/>
  <c r="B1076" i="29"/>
  <c r="A1076" i="29"/>
  <c r="J1075" i="29"/>
  <c r="I1075" i="29"/>
  <c r="H1075" i="29"/>
  <c r="G1075" i="29"/>
  <c r="F1075" i="29"/>
  <c r="E1075" i="29"/>
  <c r="D1075" i="29"/>
  <c r="C1075" i="29"/>
  <c r="B1075" i="29"/>
  <c r="A1075" i="29"/>
  <c r="J1074" i="29"/>
  <c r="I1074" i="29"/>
  <c r="H1074" i="29"/>
  <c r="G1074" i="29"/>
  <c r="F1074" i="29"/>
  <c r="E1074" i="29"/>
  <c r="D1074" i="29"/>
  <c r="C1074" i="29"/>
  <c r="B1074" i="29"/>
  <c r="A1074" i="29"/>
  <c r="J1073" i="29"/>
  <c r="I1073" i="29"/>
  <c r="H1073" i="29"/>
  <c r="G1073" i="29"/>
  <c r="F1073" i="29"/>
  <c r="E1073" i="29"/>
  <c r="D1073" i="29"/>
  <c r="C1073" i="29"/>
  <c r="B1073" i="29"/>
  <c r="A1073" i="29"/>
  <c r="J1072" i="29"/>
  <c r="I1072" i="29"/>
  <c r="H1072" i="29"/>
  <c r="G1072" i="29"/>
  <c r="F1072" i="29"/>
  <c r="E1072" i="29"/>
  <c r="D1072" i="29"/>
  <c r="C1072" i="29"/>
  <c r="B1072" i="29"/>
  <c r="A1072" i="29"/>
  <c r="J1071" i="29"/>
  <c r="I1071" i="29"/>
  <c r="H1071" i="29"/>
  <c r="G1071" i="29"/>
  <c r="F1071" i="29"/>
  <c r="E1071" i="29"/>
  <c r="D1071" i="29"/>
  <c r="C1071" i="29"/>
  <c r="B1071" i="29"/>
  <c r="A1071" i="29"/>
  <c r="J1070" i="29"/>
  <c r="I1070" i="29"/>
  <c r="H1070" i="29"/>
  <c r="G1070" i="29"/>
  <c r="F1070" i="29"/>
  <c r="E1070" i="29"/>
  <c r="D1070" i="29"/>
  <c r="C1070" i="29"/>
  <c r="B1070" i="29"/>
  <c r="A1070" i="29"/>
  <c r="J1069" i="29"/>
  <c r="I1069" i="29"/>
  <c r="H1069" i="29"/>
  <c r="G1069" i="29"/>
  <c r="F1069" i="29"/>
  <c r="E1069" i="29"/>
  <c r="D1069" i="29"/>
  <c r="C1069" i="29"/>
  <c r="B1069" i="29"/>
  <c r="A1069" i="29"/>
  <c r="J1068" i="29"/>
  <c r="I1068" i="29"/>
  <c r="H1068" i="29"/>
  <c r="G1068" i="29"/>
  <c r="F1068" i="29"/>
  <c r="E1068" i="29"/>
  <c r="D1068" i="29"/>
  <c r="C1068" i="29"/>
  <c r="B1068" i="29"/>
  <c r="A1068" i="29"/>
  <c r="J1067" i="29"/>
  <c r="I1067" i="29"/>
  <c r="H1067" i="29"/>
  <c r="G1067" i="29"/>
  <c r="F1067" i="29"/>
  <c r="E1067" i="29"/>
  <c r="D1067" i="29"/>
  <c r="C1067" i="29"/>
  <c r="B1067" i="29"/>
  <c r="A1067" i="29"/>
  <c r="J1066" i="29"/>
  <c r="I1066" i="29"/>
  <c r="H1066" i="29"/>
  <c r="G1066" i="29"/>
  <c r="F1066" i="29"/>
  <c r="E1066" i="29"/>
  <c r="D1066" i="29"/>
  <c r="C1066" i="29"/>
  <c r="B1066" i="29"/>
  <c r="A1066" i="29"/>
  <c r="J1065" i="29"/>
  <c r="I1065" i="29"/>
  <c r="H1065" i="29"/>
  <c r="G1065" i="29"/>
  <c r="F1065" i="29"/>
  <c r="E1065" i="29"/>
  <c r="D1065" i="29"/>
  <c r="C1065" i="29"/>
  <c r="B1065" i="29"/>
  <c r="A1065" i="29"/>
  <c r="J1064" i="29"/>
  <c r="I1064" i="29"/>
  <c r="H1064" i="29"/>
  <c r="G1064" i="29"/>
  <c r="F1064" i="29"/>
  <c r="E1064" i="29"/>
  <c r="D1064" i="29"/>
  <c r="C1064" i="29"/>
  <c r="B1064" i="29"/>
  <c r="A1064" i="29"/>
  <c r="J1063" i="29"/>
  <c r="I1063" i="29"/>
  <c r="H1063" i="29"/>
  <c r="G1063" i="29"/>
  <c r="F1063" i="29"/>
  <c r="E1063" i="29"/>
  <c r="D1063" i="29"/>
  <c r="C1063" i="29"/>
  <c r="B1063" i="29"/>
  <c r="A1063" i="29"/>
  <c r="J1062" i="29"/>
  <c r="I1062" i="29"/>
  <c r="H1062" i="29"/>
  <c r="G1062" i="29"/>
  <c r="F1062" i="29"/>
  <c r="E1062" i="29"/>
  <c r="D1062" i="29"/>
  <c r="C1062" i="29"/>
  <c r="B1062" i="29"/>
  <c r="A1062" i="29"/>
  <c r="J1061" i="29"/>
  <c r="I1061" i="29"/>
  <c r="H1061" i="29"/>
  <c r="G1061" i="29"/>
  <c r="F1061" i="29"/>
  <c r="E1061" i="29"/>
  <c r="D1061" i="29"/>
  <c r="C1061" i="29"/>
  <c r="B1061" i="29"/>
  <c r="A1061" i="29"/>
  <c r="J1060" i="29"/>
  <c r="I1060" i="29"/>
  <c r="H1060" i="29"/>
  <c r="G1060" i="29"/>
  <c r="F1060" i="29"/>
  <c r="E1060" i="29"/>
  <c r="D1060" i="29"/>
  <c r="C1060" i="29"/>
  <c r="B1060" i="29"/>
  <c r="A1060" i="29"/>
  <c r="J1059" i="29"/>
  <c r="I1059" i="29"/>
  <c r="H1059" i="29"/>
  <c r="G1059" i="29"/>
  <c r="F1059" i="29"/>
  <c r="E1059" i="29"/>
  <c r="D1059" i="29"/>
  <c r="C1059" i="29"/>
  <c r="B1059" i="29"/>
  <c r="A1059" i="29"/>
  <c r="J1058" i="29"/>
  <c r="I1058" i="29"/>
  <c r="H1058" i="29"/>
  <c r="G1058" i="29"/>
  <c r="F1058" i="29"/>
  <c r="E1058" i="29"/>
  <c r="D1058" i="29"/>
  <c r="C1058" i="29"/>
  <c r="B1058" i="29"/>
  <c r="A1058" i="29"/>
  <c r="J1057" i="29"/>
  <c r="I1057" i="29"/>
  <c r="H1057" i="29"/>
  <c r="G1057" i="29"/>
  <c r="F1057" i="29"/>
  <c r="E1057" i="29"/>
  <c r="D1057" i="29"/>
  <c r="C1057" i="29"/>
  <c r="B1057" i="29"/>
  <c r="A1057" i="29"/>
  <c r="J1056" i="29"/>
  <c r="I1056" i="29"/>
  <c r="H1056" i="29"/>
  <c r="G1056" i="29"/>
  <c r="F1056" i="29"/>
  <c r="E1056" i="29"/>
  <c r="D1056" i="29"/>
  <c r="C1056" i="29"/>
  <c r="B1056" i="29"/>
  <c r="A1056" i="29"/>
  <c r="J1055" i="29"/>
  <c r="I1055" i="29"/>
  <c r="H1055" i="29"/>
  <c r="G1055" i="29"/>
  <c r="F1055" i="29"/>
  <c r="E1055" i="29"/>
  <c r="D1055" i="29"/>
  <c r="C1055" i="29"/>
  <c r="B1055" i="29"/>
  <c r="A1055" i="29"/>
  <c r="J1054" i="29"/>
  <c r="I1054" i="29"/>
  <c r="H1054" i="29"/>
  <c r="G1054" i="29"/>
  <c r="F1054" i="29"/>
  <c r="E1054" i="29"/>
  <c r="D1054" i="29"/>
  <c r="C1054" i="29"/>
  <c r="B1054" i="29"/>
  <c r="A1054" i="29"/>
  <c r="J1053" i="29"/>
  <c r="I1053" i="29"/>
  <c r="H1053" i="29"/>
  <c r="G1053" i="29"/>
  <c r="F1053" i="29"/>
  <c r="E1053" i="29"/>
  <c r="D1053" i="29"/>
  <c r="C1053" i="29"/>
  <c r="B1053" i="29"/>
  <c r="A1053" i="29"/>
  <c r="J1052" i="29"/>
  <c r="I1052" i="29"/>
  <c r="H1052" i="29"/>
  <c r="G1052" i="29"/>
  <c r="F1052" i="29"/>
  <c r="E1052" i="29"/>
  <c r="D1052" i="29"/>
  <c r="C1052" i="29"/>
  <c r="B1052" i="29"/>
  <c r="A1052" i="29"/>
  <c r="J1051" i="29"/>
  <c r="I1051" i="29"/>
  <c r="H1051" i="29"/>
  <c r="G1051" i="29"/>
  <c r="F1051" i="29"/>
  <c r="E1051" i="29"/>
  <c r="D1051" i="29"/>
  <c r="C1051" i="29"/>
  <c r="B1051" i="29"/>
  <c r="A1051" i="29"/>
  <c r="J1050" i="29"/>
  <c r="I1050" i="29"/>
  <c r="H1050" i="29"/>
  <c r="G1050" i="29"/>
  <c r="F1050" i="29"/>
  <c r="E1050" i="29"/>
  <c r="D1050" i="29"/>
  <c r="C1050" i="29"/>
  <c r="B1050" i="29"/>
  <c r="A1050" i="29"/>
  <c r="J1049" i="29"/>
  <c r="I1049" i="29"/>
  <c r="H1049" i="29"/>
  <c r="G1049" i="29"/>
  <c r="F1049" i="29"/>
  <c r="E1049" i="29"/>
  <c r="D1049" i="29"/>
  <c r="C1049" i="29"/>
  <c r="B1049" i="29"/>
  <c r="A1049" i="29"/>
  <c r="J1048" i="29"/>
  <c r="I1048" i="29"/>
  <c r="H1048" i="29"/>
  <c r="G1048" i="29"/>
  <c r="F1048" i="29"/>
  <c r="E1048" i="29"/>
  <c r="D1048" i="29"/>
  <c r="C1048" i="29"/>
  <c r="B1048" i="29"/>
  <c r="A1048" i="29"/>
  <c r="J1047" i="29"/>
  <c r="I1047" i="29"/>
  <c r="H1047" i="29"/>
  <c r="G1047" i="29"/>
  <c r="F1047" i="29"/>
  <c r="E1047" i="29"/>
  <c r="D1047" i="29"/>
  <c r="C1047" i="29"/>
  <c r="B1047" i="29"/>
  <c r="A1047" i="29"/>
  <c r="J1046" i="29"/>
  <c r="I1046" i="29"/>
  <c r="H1046" i="29"/>
  <c r="G1046" i="29"/>
  <c r="F1046" i="29"/>
  <c r="E1046" i="29"/>
  <c r="D1046" i="29"/>
  <c r="C1046" i="29"/>
  <c r="B1046" i="29"/>
  <c r="A1046" i="29"/>
  <c r="J1045" i="29"/>
  <c r="I1045" i="29"/>
  <c r="H1045" i="29"/>
  <c r="G1045" i="29"/>
  <c r="F1045" i="29"/>
  <c r="E1045" i="29"/>
  <c r="D1045" i="29"/>
  <c r="C1045" i="29"/>
  <c r="B1045" i="29"/>
  <c r="A1045" i="29"/>
  <c r="J1044" i="29"/>
  <c r="I1044" i="29"/>
  <c r="H1044" i="29"/>
  <c r="G1044" i="29"/>
  <c r="F1044" i="29"/>
  <c r="E1044" i="29"/>
  <c r="D1044" i="29"/>
  <c r="C1044" i="29"/>
  <c r="B1044" i="29"/>
  <c r="A1044" i="29"/>
  <c r="J1043" i="29"/>
  <c r="I1043" i="29"/>
  <c r="H1043" i="29"/>
  <c r="G1043" i="29"/>
  <c r="F1043" i="29"/>
  <c r="E1043" i="29"/>
  <c r="D1043" i="29"/>
  <c r="C1043" i="29"/>
  <c r="B1043" i="29"/>
  <c r="A1043" i="29"/>
  <c r="J1042" i="29"/>
  <c r="I1042" i="29"/>
  <c r="H1042" i="29"/>
  <c r="G1042" i="29"/>
  <c r="F1042" i="29"/>
  <c r="E1042" i="29"/>
  <c r="D1042" i="29"/>
  <c r="C1042" i="29"/>
  <c r="B1042" i="29"/>
  <c r="A1042" i="29"/>
  <c r="J1041" i="29"/>
  <c r="I1041" i="29"/>
  <c r="H1041" i="29"/>
  <c r="G1041" i="29"/>
  <c r="F1041" i="29"/>
  <c r="E1041" i="29"/>
  <c r="D1041" i="29"/>
  <c r="C1041" i="29"/>
  <c r="B1041" i="29"/>
  <c r="A1041" i="29"/>
  <c r="J1040" i="29"/>
  <c r="I1040" i="29"/>
  <c r="H1040" i="29"/>
  <c r="G1040" i="29"/>
  <c r="F1040" i="29"/>
  <c r="E1040" i="29"/>
  <c r="D1040" i="29"/>
  <c r="C1040" i="29"/>
  <c r="B1040" i="29"/>
  <c r="A1040" i="29"/>
  <c r="J1039" i="29"/>
  <c r="I1039" i="29"/>
  <c r="H1039" i="29"/>
  <c r="G1039" i="29"/>
  <c r="F1039" i="29"/>
  <c r="E1039" i="29"/>
  <c r="D1039" i="29"/>
  <c r="C1039" i="29"/>
  <c r="B1039" i="29"/>
  <c r="A1039" i="29"/>
  <c r="J1038" i="29"/>
  <c r="I1038" i="29"/>
  <c r="H1038" i="29"/>
  <c r="G1038" i="29"/>
  <c r="F1038" i="29"/>
  <c r="E1038" i="29"/>
  <c r="D1038" i="29"/>
  <c r="C1038" i="29"/>
  <c r="B1038" i="29"/>
  <c r="A1038" i="29"/>
  <c r="J1037" i="29"/>
  <c r="I1037" i="29"/>
  <c r="H1037" i="29"/>
  <c r="G1037" i="29"/>
  <c r="F1037" i="29"/>
  <c r="E1037" i="29"/>
  <c r="D1037" i="29"/>
  <c r="C1037" i="29"/>
  <c r="B1037" i="29"/>
  <c r="A1037" i="29"/>
  <c r="J1036" i="29"/>
  <c r="I1036" i="29"/>
  <c r="H1036" i="29"/>
  <c r="G1036" i="29"/>
  <c r="F1036" i="29"/>
  <c r="E1036" i="29"/>
  <c r="D1036" i="29"/>
  <c r="C1036" i="29"/>
  <c r="B1036" i="29"/>
  <c r="A1036" i="29"/>
  <c r="J1035" i="29"/>
  <c r="I1035" i="29"/>
  <c r="H1035" i="29"/>
  <c r="G1035" i="29"/>
  <c r="F1035" i="29"/>
  <c r="E1035" i="29"/>
  <c r="D1035" i="29"/>
  <c r="C1035" i="29"/>
  <c r="B1035" i="29"/>
  <c r="A1035" i="29"/>
  <c r="J1034" i="29"/>
  <c r="I1034" i="29"/>
  <c r="H1034" i="29"/>
  <c r="G1034" i="29"/>
  <c r="F1034" i="29"/>
  <c r="E1034" i="29"/>
  <c r="D1034" i="29"/>
  <c r="C1034" i="29"/>
  <c r="B1034" i="29"/>
  <c r="A1034" i="29"/>
  <c r="J1033" i="29"/>
  <c r="I1033" i="29"/>
  <c r="H1033" i="29"/>
  <c r="G1033" i="29"/>
  <c r="F1033" i="29"/>
  <c r="E1033" i="29"/>
  <c r="D1033" i="29"/>
  <c r="C1033" i="29"/>
  <c r="B1033" i="29"/>
  <c r="A1033" i="29"/>
  <c r="J1032" i="29"/>
  <c r="I1032" i="29"/>
  <c r="H1032" i="29"/>
  <c r="G1032" i="29"/>
  <c r="F1032" i="29"/>
  <c r="E1032" i="29"/>
  <c r="D1032" i="29"/>
  <c r="C1032" i="29"/>
  <c r="B1032" i="29"/>
  <c r="A1032" i="29"/>
  <c r="J1031" i="29"/>
  <c r="I1031" i="29"/>
  <c r="H1031" i="29"/>
  <c r="G1031" i="29"/>
  <c r="F1031" i="29"/>
  <c r="E1031" i="29"/>
  <c r="D1031" i="29"/>
  <c r="C1031" i="29"/>
  <c r="B1031" i="29"/>
  <c r="A1031" i="29"/>
  <c r="J1030" i="29"/>
  <c r="I1030" i="29"/>
  <c r="H1030" i="29"/>
  <c r="G1030" i="29"/>
  <c r="F1030" i="29"/>
  <c r="E1030" i="29"/>
  <c r="D1030" i="29"/>
  <c r="C1030" i="29"/>
  <c r="B1030" i="29"/>
  <c r="A1030" i="29"/>
  <c r="J1029" i="29"/>
  <c r="I1029" i="29"/>
  <c r="H1029" i="29"/>
  <c r="G1029" i="29"/>
  <c r="F1029" i="29"/>
  <c r="E1029" i="29"/>
  <c r="D1029" i="29"/>
  <c r="C1029" i="29"/>
  <c r="B1029" i="29"/>
  <c r="A1029" i="29"/>
  <c r="J1028" i="29"/>
  <c r="I1028" i="29"/>
  <c r="H1028" i="29"/>
  <c r="G1028" i="29"/>
  <c r="F1028" i="29"/>
  <c r="E1028" i="29"/>
  <c r="D1028" i="29"/>
  <c r="C1028" i="29"/>
  <c r="B1028" i="29"/>
  <c r="A1028" i="29"/>
  <c r="J1027" i="29"/>
  <c r="I1027" i="29"/>
  <c r="H1027" i="29"/>
  <c r="G1027" i="29"/>
  <c r="F1027" i="29"/>
  <c r="E1027" i="29"/>
  <c r="D1027" i="29"/>
  <c r="C1027" i="29"/>
  <c r="B1027" i="29"/>
  <c r="A1027" i="29"/>
  <c r="J1026" i="29"/>
  <c r="I1026" i="29"/>
  <c r="H1026" i="29"/>
  <c r="G1026" i="29"/>
  <c r="F1026" i="29"/>
  <c r="E1026" i="29"/>
  <c r="D1026" i="29"/>
  <c r="C1026" i="29"/>
  <c r="B1026" i="29"/>
  <c r="A1026" i="29"/>
  <c r="J1025" i="29"/>
  <c r="I1025" i="29"/>
  <c r="H1025" i="29"/>
  <c r="G1025" i="29"/>
  <c r="F1025" i="29"/>
  <c r="E1025" i="29"/>
  <c r="D1025" i="29"/>
  <c r="C1025" i="29"/>
  <c r="B1025" i="29"/>
  <c r="A1025" i="29"/>
  <c r="J1024" i="29"/>
  <c r="I1024" i="29"/>
  <c r="H1024" i="29"/>
  <c r="G1024" i="29"/>
  <c r="F1024" i="29"/>
  <c r="E1024" i="29"/>
  <c r="D1024" i="29"/>
  <c r="C1024" i="29"/>
  <c r="B1024" i="29"/>
  <c r="A1024" i="29"/>
  <c r="J1023" i="29"/>
  <c r="I1023" i="29"/>
  <c r="H1023" i="29"/>
  <c r="G1023" i="29"/>
  <c r="F1023" i="29"/>
  <c r="E1023" i="29"/>
  <c r="D1023" i="29"/>
  <c r="C1023" i="29"/>
  <c r="B1023" i="29"/>
  <c r="A1023" i="29"/>
  <c r="J1022" i="29"/>
  <c r="I1022" i="29"/>
  <c r="H1022" i="29"/>
  <c r="G1022" i="29"/>
  <c r="F1022" i="29"/>
  <c r="E1022" i="29"/>
  <c r="D1022" i="29"/>
  <c r="C1022" i="29"/>
  <c r="B1022" i="29"/>
  <c r="A1022" i="29"/>
  <c r="J1021" i="29"/>
  <c r="I1021" i="29"/>
  <c r="H1021" i="29"/>
  <c r="G1021" i="29"/>
  <c r="F1021" i="29"/>
  <c r="E1021" i="29"/>
  <c r="D1021" i="29"/>
  <c r="C1021" i="29"/>
  <c r="B1021" i="29"/>
  <c r="A1021" i="29"/>
  <c r="J1020" i="29"/>
  <c r="I1020" i="29"/>
  <c r="H1020" i="29"/>
  <c r="G1020" i="29"/>
  <c r="F1020" i="29"/>
  <c r="E1020" i="29"/>
  <c r="D1020" i="29"/>
  <c r="C1020" i="29"/>
  <c r="B1020" i="29"/>
  <c r="A1020" i="29"/>
  <c r="J1019" i="29"/>
  <c r="I1019" i="29"/>
  <c r="H1019" i="29"/>
  <c r="G1019" i="29"/>
  <c r="F1019" i="29"/>
  <c r="E1019" i="29"/>
  <c r="D1019" i="29"/>
  <c r="C1019" i="29"/>
  <c r="B1019" i="29"/>
  <c r="A1019" i="29"/>
  <c r="J1018" i="29"/>
  <c r="I1018" i="29"/>
  <c r="H1018" i="29"/>
  <c r="G1018" i="29"/>
  <c r="F1018" i="29"/>
  <c r="E1018" i="29"/>
  <c r="D1018" i="29"/>
  <c r="C1018" i="29"/>
  <c r="B1018" i="29"/>
  <c r="A1018" i="29"/>
  <c r="J1017" i="29"/>
  <c r="I1017" i="29"/>
  <c r="H1017" i="29"/>
  <c r="G1017" i="29"/>
  <c r="F1017" i="29"/>
  <c r="E1017" i="29"/>
  <c r="D1017" i="29"/>
  <c r="C1017" i="29"/>
  <c r="B1017" i="29"/>
  <c r="A1017" i="29"/>
  <c r="J1016" i="29"/>
  <c r="I1016" i="29"/>
  <c r="H1016" i="29"/>
  <c r="G1016" i="29"/>
  <c r="F1016" i="29"/>
  <c r="E1016" i="29"/>
  <c r="D1016" i="29"/>
  <c r="C1016" i="29"/>
  <c r="B1016" i="29"/>
  <c r="A1016" i="29"/>
  <c r="J1015" i="29"/>
  <c r="I1015" i="29"/>
  <c r="H1015" i="29"/>
  <c r="G1015" i="29"/>
  <c r="F1015" i="29"/>
  <c r="E1015" i="29"/>
  <c r="D1015" i="29"/>
  <c r="C1015" i="29"/>
  <c r="B1015" i="29"/>
  <c r="A1015" i="29"/>
  <c r="J1014" i="29"/>
  <c r="I1014" i="29"/>
  <c r="H1014" i="29"/>
  <c r="G1014" i="29"/>
  <c r="F1014" i="29"/>
  <c r="E1014" i="29"/>
  <c r="D1014" i="29"/>
  <c r="C1014" i="29"/>
  <c r="B1014" i="29"/>
  <c r="A1014" i="29"/>
  <c r="J1013" i="29"/>
  <c r="I1013" i="29"/>
  <c r="H1013" i="29"/>
  <c r="G1013" i="29"/>
  <c r="F1013" i="29"/>
  <c r="E1013" i="29"/>
  <c r="D1013" i="29"/>
  <c r="C1013" i="29"/>
  <c r="B1013" i="29"/>
  <c r="A1013" i="29"/>
  <c r="J1012" i="29"/>
  <c r="I1012" i="29"/>
  <c r="H1012" i="29"/>
  <c r="G1012" i="29"/>
  <c r="F1012" i="29"/>
  <c r="E1012" i="29"/>
  <c r="D1012" i="29"/>
  <c r="C1012" i="29"/>
  <c r="B1012" i="29"/>
  <c r="A1012" i="29"/>
  <c r="J1011" i="29"/>
  <c r="I1011" i="29"/>
  <c r="H1011" i="29"/>
  <c r="G1011" i="29"/>
  <c r="F1011" i="29"/>
  <c r="E1011" i="29"/>
  <c r="D1011" i="29"/>
  <c r="C1011" i="29"/>
  <c r="B1011" i="29"/>
  <c r="A1011" i="29"/>
  <c r="J1010" i="29"/>
  <c r="I1010" i="29"/>
  <c r="H1010" i="29"/>
  <c r="G1010" i="29"/>
  <c r="F1010" i="29"/>
  <c r="E1010" i="29"/>
  <c r="D1010" i="29"/>
  <c r="C1010" i="29"/>
  <c r="B1010" i="29"/>
  <c r="A1010" i="29"/>
  <c r="J1009" i="29"/>
  <c r="I1009" i="29"/>
  <c r="H1009" i="29"/>
  <c r="G1009" i="29"/>
  <c r="F1009" i="29"/>
  <c r="E1009" i="29"/>
  <c r="D1009" i="29"/>
  <c r="C1009" i="29"/>
  <c r="B1009" i="29"/>
  <c r="A1009" i="29"/>
  <c r="J1008" i="29"/>
  <c r="I1008" i="29"/>
  <c r="H1008" i="29"/>
  <c r="G1008" i="29"/>
  <c r="F1008" i="29"/>
  <c r="E1008" i="29"/>
  <c r="D1008" i="29"/>
  <c r="C1008" i="29"/>
  <c r="B1008" i="29"/>
  <c r="A1008" i="29"/>
  <c r="J1007" i="29"/>
  <c r="I1007" i="29"/>
  <c r="H1007" i="29"/>
  <c r="G1007" i="29"/>
  <c r="F1007" i="29"/>
  <c r="E1007" i="29"/>
  <c r="D1007" i="29"/>
  <c r="C1007" i="29"/>
  <c r="B1007" i="29"/>
  <c r="A1007" i="29"/>
  <c r="J1006" i="29"/>
  <c r="I1006" i="29"/>
  <c r="H1006" i="29"/>
  <c r="G1006" i="29"/>
  <c r="F1006" i="29"/>
  <c r="E1006" i="29"/>
  <c r="D1006" i="29"/>
  <c r="C1006" i="29"/>
  <c r="B1006" i="29"/>
  <c r="A1006" i="29"/>
  <c r="J1005" i="29"/>
  <c r="I1005" i="29"/>
  <c r="H1005" i="29"/>
  <c r="G1005" i="29"/>
  <c r="F1005" i="29"/>
  <c r="E1005" i="29"/>
  <c r="D1005" i="29"/>
  <c r="C1005" i="29"/>
  <c r="B1005" i="29"/>
  <c r="A1005" i="29"/>
  <c r="J1004" i="29"/>
  <c r="I1004" i="29"/>
  <c r="H1004" i="29"/>
  <c r="G1004" i="29"/>
  <c r="F1004" i="29"/>
  <c r="E1004" i="29"/>
  <c r="D1004" i="29"/>
  <c r="C1004" i="29"/>
  <c r="B1004" i="29"/>
  <c r="A1004" i="29"/>
  <c r="J1003" i="29"/>
  <c r="I1003" i="29"/>
  <c r="H1003" i="29"/>
  <c r="G1003" i="29"/>
  <c r="F1003" i="29"/>
  <c r="E1003" i="29"/>
  <c r="D1003" i="29"/>
  <c r="C1003" i="29"/>
  <c r="B1003" i="29"/>
  <c r="A1003" i="29"/>
  <c r="J1002" i="29"/>
  <c r="I1002" i="29"/>
  <c r="H1002" i="29"/>
  <c r="G1002" i="29"/>
  <c r="F1002" i="29"/>
  <c r="E1002" i="29"/>
  <c r="D1002" i="29"/>
  <c r="C1002" i="29"/>
  <c r="B1002" i="29"/>
  <c r="A1002" i="29"/>
  <c r="J1001" i="29"/>
  <c r="I1001" i="29"/>
  <c r="H1001" i="29"/>
  <c r="G1001" i="29"/>
  <c r="F1001" i="29"/>
  <c r="E1001" i="29"/>
  <c r="D1001" i="29"/>
  <c r="C1001" i="29"/>
  <c r="B1001" i="29"/>
  <c r="A1001" i="29"/>
  <c r="J1000" i="29"/>
  <c r="I1000" i="29"/>
  <c r="H1000" i="29"/>
  <c r="G1000" i="29"/>
  <c r="F1000" i="29"/>
  <c r="E1000" i="29"/>
  <c r="D1000" i="29"/>
  <c r="C1000" i="29"/>
  <c r="B1000" i="29"/>
  <c r="A1000" i="29"/>
  <c r="J999" i="29"/>
  <c r="I999" i="29"/>
  <c r="H999" i="29"/>
  <c r="G999" i="29"/>
  <c r="F999" i="29"/>
  <c r="E999" i="29"/>
  <c r="D999" i="29"/>
  <c r="C999" i="29"/>
  <c r="B999" i="29"/>
  <c r="A999" i="29"/>
  <c r="J998" i="29"/>
  <c r="I998" i="29"/>
  <c r="H998" i="29"/>
  <c r="G998" i="29"/>
  <c r="F998" i="29"/>
  <c r="E998" i="29"/>
  <c r="D998" i="29"/>
  <c r="C998" i="29"/>
  <c r="B998" i="29"/>
  <c r="A998" i="29"/>
  <c r="J997" i="29"/>
  <c r="I997" i="29"/>
  <c r="H997" i="29"/>
  <c r="G997" i="29"/>
  <c r="F997" i="29"/>
  <c r="E997" i="29"/>
  <c r="D997" i="29"/>
  <c r="C997" i="29"/>
  <c r="B997" i="29"/>
  <c r="A997" i="29"/>
  <c r="J996" i="29"/>
  <c r="I996" i="29"/>
  <c r="H996" i="29"/>
  <c r="G996" i="29"/>
  <c r="F996" i="29"/>
  <c r="E996" i="29"/>
  <c r="D996" i="29"/>
  <c r="C996" i="29"/>
  <c r="B996" i="29"/>
  <c r="A996" i="29"/>
  <c r="J995" i="29"/>
  <c r="I995" i="29"/>
  <c r="H995" i="29"/>
  <c r="G995" i="29"/>
  <c r="F995" i="29"/>
  <c r="E995" i="29"/>
  <c r="D995" i="29"/>
  <c r="C995" i="29"/>
  <c r="B995" i="29"/>
  <c r="A995" i="29"/>
  <c r="J994" i="29"/>
  <c r="I994" i="29"/>
  <c r="H994" i="29"/>
  <c r="G994" i="29"/>
  <c r="F994" i="29"/>
  <c r="E994" i="29"/>
  <c r="D994" i="29"/>
  <c r="C994" i="29"/>
  <c r="B994" i="29"/>
  <c r="A994" i="29"/>
  <c r="J993" i="29"/>
  <c r="I993" i="29"/>
  <c r="H993" i="29"/>
  <c r="G993" i="29"/>
  <c r="F993" i="29"/>
  <c r="E993" i="29"/>
  <c r="D993" i="29"/>
  <c r="C993" i="29"/>
  <c r="B993" i="29"/>
  <c r="A993" i="29"/>
  <c r="J992" i="29"/>
  <c r="I992" i="29"/>
  <c r="H992" i="29"/>
  <c r="G992" i="29"/>
  <c r="F992" i="29"/>
  <c r="E992" i="29"/>
  <c r="D992" i="29"/>
  <c r="C992" i="29"/>
  <c r="B992" i="29"/>
  <c r="A992" i="29"/>
  <c r="J991" i="29"/>
  <c r="I991" i="29"/>
  <c r="H991" i="29"/>
  <c r="G991" i="29"/>
  <c r="F991" i="29"/>
  <c r="E991" i="29"/>
  <c r="D991" i="29"/>
  <c r="C991" i="29"/>
  <c r="B991" i="29"/>
  <c r="A991" i="29"/>
  <c r="J990" i="29"/>
  <c r="I990" i="29"/>
  <c r="H990" i="29"/>
  <c r="G990" i="29"/>
  <c r="F990" i="29"/>
  <c r="E990" i="29"/>
  <c r="D990" i="29"/>
  <c r="C990" i="29"/>
  <c r="B990" i="29"/>
  <c r="A990" i="29"/>
  <c r="J989" i="29"/>
  <c r="I989" i="29"/>
  <c r="H989" i="29"/>
  <c r="G989" i="29"/>
  <c r="F989" i="29"/>
  <c r="E989" i="29"/>
  <c r="D989" i="29"/>
  <c r="C989" i="29"/>
  <c r="B989" i="29"/>
  <c r="A989" i="29"/>
  <c r="J988" i="29"/>
  <c r="I988" i="29"/>
  <c r="H988" i="29"/>
  <c r="G988" i="29"/>
  <c r="F988" i="29"/>
  <c r="E988" i="29"/>
  <c r="D988" i="29"/>
  <c r="C988" i="29"/>
  <c r="B988" i="29"/>
  <c r="A988" i="29"/>
  <c r="J987" i="29"/>
  <c r="I987" i="29"/>
  <c r="H987" i="29"/>
  <c r="G987" i="29"/>
  <c r="F987" i="29"/>
  <c r="E987" i="29"/>
  <c r="D987" i="29"/>
  <c r="C987" i="29"/>
  <c r="B987" i="29"/>
  <c r="A987" i="29"/>
  <c r="J986" i="29"/>
  <c r="I986" i="29"/>
  <c r="H986" i="29"/>
  <c r="G986" i="29"/>
  <c r="F986" i="29"/>
  <c r="E986" i="29"/>
  <c r="D986" i="29"/>
  <c r="C986" i="29"/>
  <c r="B986" i="29"/>
  <c r="A986" i="29"/>
  <c r="J985" i="29"/>
  <c r="I985" i="29"/>
  <c r="H985" i="29"/>
  <c r="G985" i="29"/>
  <c r="F985" i="29"/>
  <c r="E985" i="29"/>
  <c r="D985" i="29"/>
  <c r="C985" i="29"/>
  <c r="B985" i="29"/>
  <c r="A985" i="29"/>
  <c r="J984" i="29"/>
  <c r="I984" i="29"/>
  <c r="H984" i="29"/>
  <c r="G984" i="29"/>
  <c r="F984" i="29"/>
  <c r="E984" i="29"/>
  <c r="D984" i="29"/>
  <c r="C984" i="29"/>
  <c r="B984" i="29"/>
  <c r="A984" i="29"/>
  <c r="J983" i="29"/>
  <c r="I983" i="29"/>
  <c r="H983" i="29"/>
  <c r="G983" i="29"/>
  <c r="F983" i="29"/>
  <c r="E983" i="29"/>
  <c r="D983" i="29"/>
  <c r="C983" i="29"/>
  <c r="B983" i="29"/>
  <c r="A983" i="29"/>
  <c r="J982" i="29"/>
  <c r="I982" i="29"/>
  <c r="H982" i="29"/>
  <c r="G982" i="29"/>
  <c r="F982" i="29"/>
  <c r="E982" i="29"/>
  <c r="D982" i="29"/>
  <c r="C982" i="29"/>
  <c r="B982" i="29"/>
  <c r="A982" i="29"/>
  <c r="J981" i="29"/>
  <c r="I981" i="29"/>
  <c r="H981" i="29"/>
  <c r="G981" i="29"/>
  <c r="F981" i="29"/>
  <c r="E981" i="29"/>
  <c r="D981" i="29"/>
  <c r="C981" i="29"/>
  <c r="B981" i="29"/>
  <c r="A981" i="29"/>
  <c r="J980" i="29"/>
  <c r="I980" i="29"/>
  <c r="H980" i="29"/>
  <c r="G980" i="29"/>
  <c r="F980" i="29"/>
  <c r="E980" i="29"/>
  <c r="D980" i="29"/>
  <c r="C980" i="29"/>
  <c r="B980" i="29"/>
  <c r="A980" i="29"/>
  <c r="J979" i="29"/>
  <c r="I979" i="29"/>
  <c r="H979" i="29"/>
  <c r="G979" i="29"/>
  <c r="F979" i="29"/>
  <c r="E979" i="29"/>
  <c r="D979" i="29"/>
  <c r="C979" i="29"/>
  <c r="B979" i="29"/>
  <c r="A979" i="29"/>
  <c r="J978" i="29"/>
  <c r="I978" i="29"/>
  <c r="H978" i="29"/>
  <c r="G978" i="29"/>
  <c r="F978" i="29"/>
  <c r="E978" i="29"/>
  <c r="D978" i="29"/>
  <c r="C978" i="29"/>
  <c r="B978" i="29"/>
  <c r="A978" i="29"/>
  <c r="J977" i="29"/>
  <c r="I977" i="29"/>
  <c r="H977" i="29"/>
  <c r="G977" i="29"/>
  <c r="F977" i="29"/>
  <c r="E977" i="29"/>
  <c r="D977" i="29"/>
  <c r="C977" i="29"/>
  <c r="B977" i="29"/>
  <c r="A977" i="29"/>
  <c r="J976" i="29"/>
  <c r="I976" i="29"/>
  <c r="H976" i="29"/>
  <c r="G976" i="29"/>
  <c r="F976" i="29"/>
  <c r="E976" i="29"/>
  <c r="D976" i="29"/>
  <c r="C976" i="29"/>
  <c r="B976" i="29"/>
  <c r="A976" i="29"/>
  <c r="J975" i="29"/>
  <c r="I975" i="29"/>
  <c r="H975" i="29"/>
  <c r="G975" i="29"/>
  <c r="F975" i="29"/>
  <c r="E975" i="29"/>
  <c r="D975" i="29"/>
  <c r="C975" i="29"/>
  <c r="B975" i="29"/>
  <c r="A975" i="29"/>
  <c r="J974" i="29"/>
  <c r="I974" i="29"/>
  <c r="H974" i="29"/>
  <c r="G974" i="29"/>
  <c r="F974" i="29"/>
  <c r="E974" i="29"/>
  <c r="D974" i="29"/>
  <c r="C974" i="29"/>
  <c r="B974" i="29"/>
  <c r="A974" i="29"/>
  <c r="J973" i="29"/>
  <c r="I973" i="29"/>
  <c r="H973" i="29"/>
  <c r="G973" i="29"/>
  <c r="F973" i="29"/>
  <c r="E973" i="29"/>
  <c r="D973" i="29"/>
  <c r="C973" i="29"/>
  <c r="B973" i="29"/>
  <c r="A973" i="29"/>
  <c r="J972" i="29"/>
  <c r="I972" i="29"/>
  <c r="H972" i="29"/>
  <c r="G972" i="29"/>
  <c r="F972" i="29"/>
  <c r="E972" i="29"/>
  <c r="D972" i="29"/>
  <c r="C972" i="29"/>
  <c r="B972" i="29"/>
  <c r="A972" i="29"/>
  <c r="J971" i="29"/>
  <c r="I971" i="29"/>
  <c r="H971" i="29"/>
  <c r="G971" i="29"/>
  <c r="F971" i="29"/>
  <c r="E971" i="29"/>
  <c r="D971" i="29"/>
  <c r="C971" i="29"/>
  <c r="B971" i="29"/>
  <c r="A971" i="29"/>
  <c r="J970" i="29"/>
  <c r="I970" i="29"/>
  <c r="H970" i="29"/>
  <c r="G970" i="29"/>
  <c r="F970" i="29"/>
  <c r="E970" i="29"/>
  <c r="D970" i="29"/>
  <c r="C970" i="29"/>
  <c r="B970" i="29"/>
  <c r="A970" i="29"/>
  <c r="J969" i="29"/>
  <c r="I969" i="29"/>
  <c r="H969" i="29"/>
  <c r="G969" i="29"/>
  <c r="F969" i="29"/>
  <c r="E969" i="29"/>
  <c r="D969" i="29"/>
  <c r="C969" i="29"/>
  <c r="B969" i="29"/>
  <c r="A969" i="29"/>
  <c r="J968" i="29"/>
  <c r="I968" i="29"/>
  <c r="H968" i="29"/>
  <c r="G968" i="29"/>
  <c r="F968" i="29"/>
  <c r="E968" i="29"/>
  <c r="D968" i="29"/>
  <c r="C968" i="29"/>
  <c r="B968" i="29"/>
  <c r="A968" i="29"/>
  <c r="J967" i="29"/>
  <c r="I967" i="29"/>
  <c r="H967" i="29"/>
  <c r="G967" i="29"/>
  <c r="F967" i="29"/>
  <c r="E967" i="29"/>
  <c r="D967" i="29"/>
  <c r="C967" i="29"/>
  <c r="B967" i="29"/>
  <c r="A967" i="29"/>
  <c r="J966" i="29"/>
  <c r="I966" i="29"/>
  <c r="H966" i="29"/>
  <c r="G966" i="29"/>
  <c r="F966" i="29"/>
  <c r="E966" i="29"/>
  <c r="D966" i="29"/>
  <c r="C966" i="29"/>
  <c r="B966" i="29"/>
  <c r="A966" i="29"/>
  <c r="J965" i="29"/>
  <c r="I965" i="29"/>
  <c r="H965" i="29"/>
  <c r="G965" i="29"/>
  <c r="F965" i="29"/>
  <c r="E965" i="29"/>
  <c r="D965" i="29"/>
  <c r="C965" i="29"/>
  <c r="B965" i="29"/>
  <c r="A965" i="29"/>
  <c r="J964" i="29"/>
  <c r="I964" i="29"/>
  <c r="H964" i="29"/>
  <c r="G964" i="29"/>
  <c r="F964" i="29"/>
  <c r="E964" i="29"/>
  <c r="D964" i="29"/>
  <c r="C964" i="29"/>
  <c r="B964" i="29"/>
  <c r="A964" i="29"/>
  <c r="J963" i="29"/>
  <c r="I963" i="29"/>
  <c r="H963" i="29"/>
  <c r="G963" i="29"/>
  <c r="F963" i="29"/>
  <c r="E963" i="29"/>
  <c r="D963" i="29"/>
  <c r="C963" i="29"/>
  <c r="B963" i="29"/>
  <c r="A963" i="29"/>
  <c r="J962" i="29"/>
  <c r="I962" i="29"/>
  <c r="H962" i="29"/>
  <c r="G962" i="29"/>
  <c r="F962" i="29"/>
  <c r="E962" i="29"/>
  <c r="D962" i="29"/>
  <c r="C962" i="29"/>
  <c r="B962" i="29"/>
  <c r="A962" i="29"/>
  <c r="J961" i="29"/>
  <c r="I961" i="29"/>
  <c r="H961" i="29"/>
  <c r="G961" i="29"/>
  <c r="F961" i="29"/>
  <c r="E961" i="29"/>
  <c r="D961" i="29"/>
  <c r="C961" i="29"/>
  <c r="B961" i="29"/>
  <c r="A961" i="29"/>
  <c r="J960" i="29"/>
  <c r="I960" i="29"/>
  <c r="H960" i="29"/>
  <c r="G960" i="29"/>
  <c r="F960" i="29"/>
  <c r="E960" i="29"/>
  <c r="D960" i="29"/>
  <c r="C960" i="29"/>
  <c r="B960" i="29"/>
  <c r="A960" i="29"/>
  <c r="J959" i="29"/>
  <c r="I959" i="29"/>
  <c r="H959" i="29"/>
  <c r="G959" i="29"/>
  <c r="F959" i="29"/>
  <c r="E959" i="29"/>
  <c r="D959" i="29"/>
  <c r="C959" i="29"/>
  <c r="B959" i="29"/>
  <c r="A959" i="29"/>
  <c r="J958" i="29"/>
  <c r="I958" i="29"/>
  <c r="H958" i="29"/>
  <c r="G958" i="29"/>
  <c r="F958" i="29"/>
  <c r="E958" i="29"/>
  <c r="D958" i="29"/>
  <c r="C958" i="29"/>
  <c r="B958" i="29"/>
  <c r="A958" i="29"/>
  <c r="J957" i="29"/>
  <c r="I957" i="29"/>
  <c r="H957" i="29"/>
  <c r="G957" i="29"/>
  <c r="F957" i="29"/>
  <c r="E957" i="29"/>
  <c r="D957" i="29"/>
  <c r="C957" i="29"/>
  <c r="B957" i="29"/>
  <c r="A957" i="29"/>
  <c r="J956" i="29"/>
  <c r="I956" i="29"/>
  <c r="H956" i="29"/>
  <c r="G956" i="29"/>
  <c r="F956" i="29"/>
  <c r="E956" i="29"/>
  <c r="D956" i="29"/>
  <c r="C956" i="29"/>
  <c r="B956" i="29"/>
  <c r="A956" i="29"/>
  <c r="J955" i="29"/>
  <c r="I955" i="29"/>
  <c r="H955" i="29"/>
  <c r="G955" i="29"/>
  <c r="F955" i="29"/>
  <c r="E955" i="29"/>
  <c r="D955" i="29"/>
  <c r="C955" i="29"/>
  <c r="B955" i="29"/>
  <c r="A955" i="29"/>
  <c r="J954" i="29"/>
  <c r="I954" i="29"/>
  <c r="H954" i="29"/>
  <c r="G954" i="29"/>
  <c r="F954" i="29"/>
  <c r="E954" i="29"/>
  <c r="D954" i="29"/>
  <c r="C954" i="29"/>
  <c r="B954" i="29"/>
  <c r="A954" i="29"/>
  <c r="J953" i="29"/>
  <c r="I953" i="29"/>
  <c r="H953" i="29"/>
  <c r="G953" i="29"/>
  <c r="F953" i="29"/>
  <c r="E953" i="29"/>
  <c r="D953" i="29"/>
  <c r="C953" i="29"/>
  <c r="B953" i="29"/>
  <c r="A953" i="29"/>
  <c r="J952" i="29"/>
  <c r="I952" i="29"/>
  <c r="H952" i="29"/>
  <c r="G952" i="29"/>
  <c r="F952" i="29"/>
  <c r="E952" i="29"/>
  <c r="D952" i="29"/>
  <c r="C952" i="29"/>
  <c r="B952" i="29"/>
  <c r="A952" i="29"/>
  <c r="J951" i="29"/>
  <c r="I951" i="29"/>
  <c r="H951" i="29"/>
  <c r="G951" i="29"/>
  <c r="F951" i="29"/>
  <c r="E951" i="29"/>
  <c r="D951" i="29"/>
  <c r="C951" i="29"/>
  <c r="B951" i="29"/>
  <c r="A951" i="29"/>
  <c r="J950" i="29"/>
  <c r="I950" i="29"/>
  <c r="H950" i="29"/>
  <c r="G950" i="29"/>
  <c r="F950" i="29"/>
  <c r="E950" i="29"/>
  <c r="D950" i="29"/>
  <c r="C950" i="29"/>
  <c r="B950" i="29"/>
  <c r="A950" i="29"/>
  <c r="J949" i="29"/>
  <c r="I949" i="29"/>
  <c r="H949" i="29"/>
  <c r="G949" i="29"/>
  <c r="F949" i="29"/>
  <c r="E949" i="29"/>
  <c r="D949" i="29"/>
  <c r="C949" i="29"/>
  <c r="B949" i="29"/>
  <c r="A949" i="29"/>
  <c r="J948" i="29"/>
  <c r="I948" i="29"/>
  <c r="H948" i="29"/>
  <c r="G948" i="29"/>
  <c r="F948" i="29"/>
  <c r="E948" i="29"/>
  <c r="D948" i="29"/>
  <c r="C948" i="29"/>
  <c r="B948" i="29"/>
  <c r="A948" i="29"/>
  <c r="J947" i="29"/>
  <c r="I947" i="29"/>
  <c r="H947" i="29"/>
  <c r="G947" i="29"/>
  <c r="F947" i="29"/>
  <c r="E947" i="29"/>
  <c r="D947" i="29"/>
  <c r="C947" i="29"/>
  <c r="B947" i="29"/>
  <c r="A947" i="29"/>
  <c r="J946" i="29"/>
  <c r="I946" i="29"/>
  <c r="H946" i="29"/>
  <c r="G946" i="29"/>
  <c r="F946" i="29"/>
  <c r="E946" i="29"/>
  <c r="D946" i="29"/>
  <c r="C946" i="29"/>
  <c r="B946" i="29"/>
  <c r="A946" i="29"/>
  <c r="J945" i="29"/>
  <c r="I945" i="29"/>
  <c r="H945" i="29"/>
  <c r="G945" i="29"/>
  <c r="F945" i="29"/>
  <c r="E945" i="29"/>
  <c r="D945" i="29"/>
  <c r="C945" i="29"/>
  <c r="B945" i="29"/>
  <c r="A945" i="29"/>
  <c r="J944" i="29"/>
  <c r="I944" i="29"/>
  <c r="H944" i="29"/>
  <c r="G944" i="29"/>
  <c r="F944" i="29"/>
  <c r="E944" i="29"/>
  <c r="D944" i="29"/>
  <c r="C944" i="29"/>
  <c r="B944" i="29"/>
  <c r="A944" i="29"/>
  <c r="J943" i="29"/>
  <c r="I943" i="29"/>
  <c r="H943" i="29"/>
  <c r="G943" i="29"/>
  <c r="F943" i="29"/>
  <c r="E943" i="29"/>
  <c r="D943" i="29"/>
  <c r="C943" i="29"/>
  <c r="B943" i="29"/>
  <c r="A943" i="29"/>
  <c r="J942" i="29"/>
  <c r="I942" i="29"/>
  <c r="H942" i="29"/>
  <c r="G942" i="29"/>
  <c r="F942" i="29"/>
  <c r="E942" i="29"/>
  <c r="D942" i="29"/>
  <c r="C942" i="29"/>
  <c r="B942" i="29"/>
  <c r="A942" i="29"/>
  <c r="J941" i="29"/>
  <c r="I941" i="29"/>
  <c r="H941" i="29"/>
  <c r="G941" i="29"/>
  <c r="F941" i="29"/>
  <c r="E941" i="29"/>
  <c r="D941" i="29"/>
  <c r="C941" i="29"/>
  <c r="B941" i="29"/>
  <c r="A941" i="29"/>
  <c r="J940" i="29"/>
  <c r="I940" i="29"/>
  <c r="H940" i="29"/>
  <c r="G940" i="29"/>
  <c r="F940" i="29"/>
  <c r="E940" i="29"/>
  <c r="D940" i="29"/>
  <c r="C940" i="29"/>
  <c r="B940" i="29"/>
  <c r="A940" i="29"/>
  <c r="J939" i="29"/>
  <c r="I939" i="29"/>
  <c r="H939" i="29"/>
  <c r="G939" i="29"/>
  <c r="F939" i="29"/>
  <c r="E939" i="29"/>
  <c r="D939" i="29"/>
  <c r="C939" i="29"/>
  <c r="B939" i="29"/>
  <c r="A939" i="29"/>
  <c r="J938" i="29"/>
  <c r="I938" i="29"/>
  <c r="H938" i="29"/>
  <c r="G938" i="29"/>
  <c r="F938" i="29"/>
  <c r="E938" i="29"/>
  <c r="D938" i="29"/>
  <c r="C938" i="29"/>
  <c r="B938" i="29"/>
  <c r="A938" i="29"/>
  <c r="J937" i="29"/>
  <c r="I937" i="29"/>
  <c r="H937" i="29"/>
  <c r="G937" i="29"/>
  <c r="F937" i="29"/>
  <c r="E937" i="29"/>
  <c r="D937" i="29"/>
  <c r="C937" i="29"/>
  <c r="B937" i="29"/>
  <c r="A937" i="29"/>
  <c r="J936" i="29"/>
  <c r="I936" i="29"/>
  <c r="H936" i="29"/>
  <c r="G936" i="29"/>
  <c r="F936" i="29"/>
  <c r="E936" i="29"/>
  <c r="D936" i="29"/>
  <c r="C936" i="29"/>
  <c r="B936" i="29"/>
  <c r="A936" i="29"/>
  <c r="J935" i="29"/>
  <c r="I935" i="29"/>
  <c r="H935" i="29"/>
  <c r="G935" i="29"/>
  <c r="F935" i="29"/>
  <c r="E935" i="29"/>
  <c r="D935" i="29"/>
  <c r="C935" i="29"/>
  <c r="B935" i="29"/>
  <c r="A935" i="29"/>
  <c r="J934" i="29"/>
  <c r="I934" i="29"/>
  <c r="H934" i="29"/>
  <c r="G934" i="29"/>
  <c r="F934" i="29"/>
  <c r="E934" i="29"/>
  <c r="D934" i="29"/>
  <c r="C934" i="29"/>
  <c r="B934" i="29"/>
  <c r="A934" i="29"/>
  <c r="J933" i="29"/>
  <c r="I933" i="29"/>
  <c r="H933" i="29"/>
  <c r="G933" i="29"/>
  <c r="F933" i="29"/>
  <c r="E933" i="29"/>
  <c r="D933" i="29"/>
  <c r="C933" i="29"/>
  <c r="B933" i="29"/>
  <c r="A933" i="29"/>
  <c r="J932" i="29"/>
  <c r="I932" i="29"/>
  <c r="H932" i="29"/>
  <c r="G932" i="29"/>
  <c r="F932" i="29"/>
  <c r="E932" i="29"/>
  <c r="D932" i="29"/>
  <c r="C932" i="29"/>
  <c r="B932" i="29"/>
  <c r="A932" i="29"/>
  <c r="J931" i="29"/>
  <c r="I931" i="29"/>
  <c r="H931" i="29"/>
  <c r="G931" i="29"/>
  <c r="F931" i="29"/>
  <c r="E931" i="29"/>
  <c r="D931" i="29"/>
  <c r="C931" i="29"/>
  <c r="B931" i="29"/>
  <c r="A931" i="29"/>
  <c r="J930" i="29"/>
  <c r="I930" i="29"/>
  <c r="H930" i="29"/>
  <c r="G930" i="29"/>
  <c r="F930" i="29"/>
  <c r="E930" i="29"/>
  <c r="D930" i="29"/>
  <c r="C930" i="29"/>
  <c r="B930" i="29"/>
  <c r="A930" i="29"/>
  <c r="J929" i="29"/>
  <c r="I929" i="29"/>
  <c r="H929" i="29"/>
  <c r="G929" i="29"/>
  <c r="F929" i="29"/>
  <c r="E929" i="29"/>
  <c r="D929" i="29"/>
  <c r="C929" i="29"/>
  <c r="B929" i="29"/>
  <c r="A929" i="29"/>
  <c r="J928" i="29"/>
  <c r="I928" i="29"/>
  <c r="H928" i="29"/>
  <c r="G928" i="29"/>
  <c r="F928" i="29"/>
  <c r="E928" i="29"/>
  <c r="D928" i="29"/>
  <c r="C928" i="29"/>
  <c r="B928" i="29"/>
  <c r="A928" i="29"/>
  <c r="J927" i="29"/>
  <c r="I927" i="29"/>
  <c r="H927" i="29"/>
  <c r="G927" i="29"/>
  <c r="F927" i="29"/>
  <c r="E927" i="29"/>
  <c r="D927" i="29"/>
  <c r="C927" i="29"/>
  <c r="B927" i="29"/>
  <c r="A927" i="29"/>
  <c r="J926" i="29"/>
  <c r="I926" i="29"/>
  <c r="H926" i="29"/>
  <c r="G926" i="29"/>
  <c r="F926" i="29"/>
  <c r="E926" i="29"/>
  <c r="D926" i="29"/>
  <c r="C926" i="29"/>
  <c r="B926" i="29"/>
  <c r="A926" i="29"/>
  <c r="J925" i="29"/>
  <c r="I925" i="29"/>
  <c r="H925" i="29"/>
  <c r="G925" i="29"/>
  <c r="F925" i="29"/>
  <c r="E925" i="29"/>
  <c r="D925" i="29"/>
  <c r="C925" i="29"/>
  <c r="B925" i="29"/>
  <c r="A925" i="29"/>
  <c r="J924" i="29"/>
  <c r="I924" i="29"/>
  <c r="H924" i="29"/>
  <c r="G924" i="29"/>
  <c r="F924" i="29"/>
  <c r="E924" i="29"/>
  <c r="D924" i="29"/>
  <c r="C924" i="29"/>
  <c r="B924" i="29"/>
  <c r="A924" i="29"/>
  <c r="J923" i="29"/>
  <c r="I923" i="29"/>
  <c r="H923" i="29"/>
  <c r="G923" i="29"/>
  <c r="F923" i="29"/>
  <c r="E923" i="29"/>
  <c r="D923" i="29"/>
  <c r="C923" i="29"/>
  <c r="B923" i="29"/>
  <c r="A923" i="29"/>
  <c r="J922" i="29"/>
  <c r="I922" i="29"/>
  <c r="H922" i="29"/>
  <c r="G922" i="29"/>
  <c r="F922" i="29"/>
  <c r="E922" i="29"/>
  <c r="D922" i="29"/>
  <c r="C922" i="29"/>
  <c r="B922" i="29"/>
  <c r="A922" i="29"/>
  <c r="J921" i="29"/>
  <c r="I921" i="29"/>
  <c r="H921" i="29"/>
  <c r="G921" i="29"/>
  <c r="F921" i="29"/>
  <c r="E921" i="29"/>
  <c r="D921" i="29"/>
  <c r="C921" i="29"/>
  <c r="B921" i="29"/>
  <c r="A921" i="29"/>
  <c r="J920" i="29"/>
  <c r="I920" i="29"/>
  <c r="H920" i="29"/>
  <c r="G920" i="29"/>
  <c r="F920" i="29"/>
  <c r="E920" i="29"/>
  <c r="D920" i="29"/>
  <c r="C920" i="29"/>
  <c r="B920" i="29"/>
  <c r="A920" i="29"/>
  <c r="J919" i="29"/>
  <c r="I919" i="29"/>
  <c r="H919" i="29"/>
  <c r="G919" i="29"/>
  <c r="F919" i="29"/>
  <c r="E919" i="29"/>
  <c r="D919" i="29"/>
  <c r="C919" i="29"/>
  <c r="B919" i="29"/>
  <c r="A919" i="29"/>
  <c r="J918" i="29"/>
  <c r="I918" i="29"/>
  <c r="H918" i="29"/>
  <c r="G918" i="29"/>
  <c r="F918" i="29"/>
  <c r="E918" i="29"/>
  <c r="D918" i="29"/>
  <c r="C918" i="29"/>
  <c r="B918" i="29"/>
  <c r="A918" i="29"/>
  <c r="J917" i="29"/>
  <c r="I917" i="29"/>
  <c r="H917" i="29"/>
  <c r="G917" i="29"/>
  <c r="F917" i="29"/>
  <c r="E917" i="29"/>
  <c r="D917" i="29"/>
  <c r="C917" i="29"/>
  <c r="B917" i="29"/>
  <c r="A917" i="29"/>
  <c r="J916" i="29"/>
  <c r="I916" i="29"/>
  <c r="H916" i="29"/>
  <c r="G916" i="29"/>
  <c r="F916" i="29"/>
  <c r="E916" i="29"/>
  <c r="D916" i="29"/>
  <c r="C916" i="29"/>
  <c r="B916" i="29"/>
  <c r="A916" i="29"/>
  <c r="J915" i="29"/>
  <c r="I915" i="29"/>
  <c r="H915" i="29"/>
  <c r="G915" i="29"/>
  <c r="F915" i="29"/>
  <c r="E915" i="29"/>
  <c r="D915" i="29"/>
  <c r="C915" i="29"/>
  <c r="B915" i="29"/>
  <c r="A915" i="29"/>
  <c r="J914" i="29"/>
  <c r="I914" i="29"/>
  <c r="H914" i="29"/>
  <c r="G914" i="29"/>
  <c r="F914" i="29"/>
  <c r="E914" i="29"/>
  <c r="D914" i="29"/>
  <c r="C914" i="29"/>
  <c r="B914" i="29"/>
  <c r="A914" i="29"/>
  <c r="J913" i="29"/>
  <c r="I913" i="29"/>
  <c r="H913" i="29"/>
  <c r="G913" i="29"/>
  <c r="F913" i="29"/>
  <c r="E913" i="29"/>
  <c r="D913" i="29"/>
  <c r="C913" i="29"/>
  <c r="B913" i="29"/>
  <c r="A913" i="29"/>
  <c r="J912" i="29"/>
  <c r="I912" i="29"/>
  <c r="H912" i="29"/>
  <c r="G912" i="29"/>
  <c r="F912" i="29"/>
  <c r="E912" i="29"/>
  <c r="D912" i="29"/>
  <c r="C912" i="29"/>
  <c r="B912" i="29"/>
  <c r="A912" i="29"/>
  <c r="J911" i="29"/>
  <c r="I911" i="29"/>
  <c r="H911" i="29"/>
  <c r="G911" i="29"/>
  <c r="F911" i="29"/>
  <c r="E911" i="29"/>
  <c r="D911" i="29"/>
  <c r="C911" i="29"/>
  <c r="B911" i="29"/>
  <c r="A911" i="29"/>
  <c r="J910" i="29"/>
  <c r="I910" i="29"/>
  <c r="H910" i="29"/>
  <c r="G910" i="29"/>
  <c r="F910" i="29"/>
  <c r="E910" i="29"/>
  <c r="D910" i="29"/>
  <c r="C910" i="29"/>
  <c r="B910" i="29"/>
  <c r="A910" i="29"/>
  <c r="J909" i="29"/>
  <c r="I909" i="29"/>
  <c r="H909" i="29"/>
  <c r="G909" i="29"/>
  <c r="F909" i="29"/>
  <c r="E909" i="29"/>
  <c r="D909" i="29"/>
  <c r="C909" i="29"/>
  <c r="B909" i="29"/>
  <c r="A909" i="29"/>
  <c r="J908" i="29"/>
  <c r="I908" i="29"/>
  <c r="H908" i="29"/>
  <c r="G908" i="29"/>
  <c r="F908" i="29"/>
  <c r="E908" i="29"/>
  <c r="D908" i="29"/>
  <c r="C908" i="29"/>
  <c r="B908" i="29"/>
  <c r="A908" i="29"/>
  <c r="J907" i="29"/>
  <c r="I907" i="29"/>
  <c r="H907" i="29"/>
  <c r="G907" i="29"/>
  <c r="F907" i="29"/>
  <c r="E907" i="29"/>
  <c r="D907" i="29"/>
  <c r="C907" i="29"/>
  <c r="B907" i="29"/>
  <c r="A907" i="29"/>
  <c r="J906" i="29"/>
  <c r="I906" i="29"/>
  <c r="H906" i="29"/>
  <c r="G906" i="29"/>
  <c r="F906" i="29"/>
  <c r="E906" i="29"/>
  <c r="D906" i="29"/>
  <c r="C906" i="29"/>
  <c r="B906" i="29"/>
  <c r="A906" i="29"/>
  <c r="J905" i="29"/>
  <c r="I905" i="29"/>
  <c r="H905" i="29"/>
  <c r="G905" i="29"/>
  <c r="F905" i="29"/>
  <c r="E905" i="29"/>
  <c r="D905" i="29"/>
  <c r="C905" i="29"/>
  <c r="B905" i="29"/>
  <c r="A905" i="29"/>
  <c r="J904" i="29"/>
  <c r="I904" i="29"/>
  <c r="H904" i="29"/>
  <c r="G904" i="29"/>
  <c r="F904" i="29"/>
  <c r="E904" i="29"/>
  <c r="D904" i="29"/>
  <c r="C904" i="29"/>
  <c r="B904" i="29"/>
  <c r="A904" i="29"/>
  <c r="J903" i="29"/>
  <c r="I903" i="29"/>
  <c r="H903" i="29"/>
  <c r="G903" i="29"/>
  <c r="F903" i="29"/>
  <c r="E903" i="29"/>
  <c r="D903" i="29"/>
  <c r="C903" i="29"/>
  <c r="B903" i="29"/>
  <c r="A903" i="29"/>
  <c r="J902" i="29"/>
  <c r="I902" i="29"/>
  <c r="H902" i="29"/>
  <c r="G902" i="29"/>
  <c r="F902" i="29"/>
  <c r="E902" i="29"/>
  <c r="D902" i="29"/>
  <c r="C902" i="29"/>
  <c r="B902" i="29"/>
  <c r="A902" i="29"/>
  <c r="J901" i="29"/>
  <c r="I901" i="29"/>
  <c r="H901" i="29"/>
  <c r="G901" i="29"/>
  <c r="F901" i="29"/>
  <c r="E901" i="29"/>
  <c r="D901" i="29"/>
  <c r="C901" i="29"/>
  <c r="B901" i="29"/>
  <c r="A901" i="29"/>
  <c r="J900" i="29"/>
  <c r="I900" i="29"/>
  <c r="H900" i="29"/>
  <c r="G900" i="29"/>
  <c r="F900" i="29"/>
  <c r="E900" i="29"/>
  <c r="D900" i="29"/>
  <c r="C900" i="29"/>
  <c r="B900" i="29"/>
  <c r="A900" i="29"/>
  <c r="J899" i="29"/>
  <c r="I899" i="29"/>
  <c r="H899" i="29"/>
  <c r="G899" i="29"/>
  <c r="F899" i="29"/>
  <c r="E899" i="29"/>
  <c r="D899" i="29"/>
  <c r="C899" i="29"/>
  <c r="B899" i="29"/>
  <c r="A899" i="29"/>
  <c r="J898" i="29"/>
  <c r="I898" i="29"/>
  <c r="H898" i="29"/>
  <c r="G898" i="29"/>
  <c r="F898" i="29"/>
  <c r="E898" i="29"/>
  <c r="D898" i="29"/>
  <c r="C898" i="29"/>
  <c r="B898" i="29"/>
  <c r="A898" i="29"/>
  <c r="J897" i="29"/>
  <c r="I897" i="29"/>
  <c r="H897" i="29"/>
  <c r="G897" i="29"/>
  <c r="F897" i="29"/>
  <c r="E897" i="29"/>
  <c r="D897" i="29"/>
  <c r="C897" i="29"/>
  <c r="B897" i="29"/>
  <c r="A897" i="29"/>
  <c r="J896" i="29"/>
  <c r="I896" i="29"/>
  <c r="H896" i="29"/>
  <c r="G896" i="29"/>
  <c r="F896" i="29"/>
  <c r="E896" i="29"/>
  <c r="D896" i="29"/>
  <c r="C896" i="29"/>
  <c r="B896" i="29"/>
  <c r="A896" i="29"/>
  <c r="J895" i="29"/>
  <c r="I895" i="29"/>
  <c r="H895" i="29"/>
  <c r="G895" i="29"/>
  <c r="F895" i="29"/>
  <c r="E895" i="29"/>
  <c r="D895" i="29"/>
  <c r="C895" i="29"/>
  <c r="B895" i="29"/>
  <c r="A895" i="29"/>
  <c r="J894" i="29"/>
  <c r="I894" i="29"/>
  <c r="H894" i="29"/>
  <c r="G894" i="29"/>
  <c r="F894" i="29"/>
  <c r="E894" i="29"/>
  <c r="D894" i="29"/>
  <c r="C894" i="29"/>
  <c r="B894" i="29"/>
  <c r="A894" i="29"/>
  <c r="J893" i="29"/>
  <c r="I893" i="29"/>
  <c r="H893" i="29"/>
  <c r="G893" i="29"/>
  <c r="F893" i="29"/>
  <c r="E893" i="29"/>
  <c r="D893" i="29"/>
  <c r="C893" i="29"/>
  <c r="B893" i="29"/>
  <c r="A893" i="29"/>
  <c r="I71" i="29"/>
  <c r="H71" i="29"/>
  <c r="G71" i="29"/>
  <c r="F71" i="29"/>
  <c r="E71" i="29"/>
  <c r="D71" i="29"/>
  <c r="C71" i="29"/>
  <c r="B71" i="29"/>
  <c r="A71" i="29"/>
  <c r="H70" i="29"/>
  <c r="E70" i="29"/>
  <c r="B39" i="29"/>
  <c r="J33" i="29"/>
  <c r="B33" i="29"/>
  <c r="B32" i="29"/>
  <c r="B31" i="29"/>
  <c r="D30" i="29"/>
  <c r="B30" i="29"/>
  <c r="B28" i="29"/>
  <c r="B27" i="29"/>
  <c r="B26" i="29"/>
  <c r="B25" i="29"/>
  <c r="D24" i="29"/>
  <c r="B24" i="29"/>
  <c r="J22" i="29"/>
  <c r="B22" i="29"/>
  <c r="B21" i="29"/>
  <c r="B20" i="29"/>
  <c r="D19" i="29"/>
  <c r="B19" i="29"/>
  <c r="J17" i="29"/>
  <c r="B17" i="29"/>
  <c r="B16" i="29"/>
  <c r="B15" i="29"/>
  <c r="D14" i="29"/>
  <c r="C14" i="29"/>
  <c r="B14" i="29"/>
  <c r="J13" i="29"/>
  <c r="E13" i="29"/>
  <c r="B13" i="29"/>
  <c r="F10" i="29"/>
  <c r="F9" i="29"/>
  <c r="F8" i="29"/>
  <c r="F7" i="29"/>
  <c r="F6" i="29"/>
  <c r="F5" i="29"/>
  <c r="H2" i="29"/>
  <c r="J2280" i="28"/>
  <c r="I2280" i="28"/>
  <c r="H2280" i="28"/>
  <c r="G2280" i="28"/>
  <c r="F2280" i="28"/>
  <c r="E2280" i="28"/>
  <c r="D2280" i="28"/>
  <c r="C2280" i="28"/>
  <c r="B2280" i="28"/>
  <c r="A2280" i="28"/>
  <c r="J2279" i="28"/>
  <c r="I2279" i="28"/>
  <c r="H2279" i="28"/>
  <c r="G2279" i="28"/>
  <c r="F2279" i="28"/>
  <c r="E2279" i="28"/>
  <c r="D2279" i="28"/>
  <c r="C2279" i="28"/>
  <c r="B2279" i="28"/>
  <c r="A2279" i="28"/>
  <c r="J2278" i="28"/>
  <c r="I2278" i="28"/>
  <c r="H2278" i="28"/>
  <c r="G2278" i="28"/>
  <c r="F2278" i="28"/>
  <c r="E2278" i="28"/>
  <c r="D2278" i="28"/>
  <c r="C2278" i="28"/>
  <c r="B2278" i="28"/>
  <c r="A2278" i="28"/>
  <c r="J2277" i="28"/>
  <c r="I2277" i="28"/>
  <c r="H2277" i="28"/>
  <c r="G2277" i="28"/>
  <c r="F2277" i="28"/>
  <c r="E2277" i="28"/>
  <c r="D2277" i="28"/>
  <c r="C2277" i="28"/>
  <c r="B2277" i="28"/>
  <c r="A2277" i="28"/>
  <c r="J2276" i="28"/>
  <c r="I2276" i="28"/>
  <c r="H2276" i="28"/>
  <c r="G2276" i="28"/>
  <c r="F2276" i="28"/>
  <c r="E2276" i="28"/>
  <c r="D2276" i="28"/>
  <c r="C2276" i="28"/>
  <c r="B2276" i="28"/>
  <c r="A2276" i="28"/>
  <c r="J2275" i="28"/>
  <c r="I2275" i="28"/>
  <c r="H2275" i="28"/>
  <c r="G2275" i="28"/>
  <c r="F2275" i="28"/>
  <c r="E2275" i="28"/>
  <c r="D2275" i="28"/>
  <c r="C2275" i="28"/>
  <c r="B2275" i="28"/>
  <c r="A2275" i="28"/>
  <c r="J2274" i="28"/>
  <c r="I2274" i="28"/>
  <c r="H2274" i="28"/>
  <c r="G2274" i="28"/>
  <c r="F2274" i="28"/>
  <c r="E2274" i="28"/>
  <c r="D2274" i="28"/>
  <c r="C2274" i="28"/>
  <c r="B2274" i="28"/>
  <c r="A2274" i="28"/>
  <c r="J2273" i="28"/>
  <c r="I2273" i="28"/>
  <c r="H2273" i="28"/>
  <c r="G2273" i="28"/>
  <c r="F2273" i="28"/>
  <c r="E2273" i="28"/>
  <c r="D2273" i="28"/>
  <c r="C2273" i="28"/>
  <c r="B2273" i="28"/>
  <c r="A2273" i="28"/>
  <c r="J2272" i="28"/>
  <c r="I2272" i="28"/>
  <c r="H2272" i="28"/>
  <c r="G2272" i="28"/>
  <c r="F2272" i="28"/>
  <c r="E2272" i="28"/>
  <c r="D2272" i="28"/>
  <c r="C2272" i="28"/>
  <c r="B2272" i="28"/>
  <c r="A2272" i="28"/>
  <c r="J2271" i="28"/>
  <c r="I2271" i="28"/>
  <c r="H2271" i="28"/>
  <c r="G2271" i="28"/>
  <c r="F2271" i="28"/>
  <c r="E2271" i="28"/>
  <c r="D2271" i="28"/>
  <c r="C2271" i="28"/>
  <c r="B2271" i="28"/>
  <c r="A2271" i="28"/>
  <c r="J2270" i="28"/>
  <c r="I2270" i="28"/>
  <c r="H2270" i="28"/>
  <c r="G2270" i="28"/>
  <c r="F2270" i="28"/>
  <c r="E2270" i="28"/>
  <c r="D2270" i="28"/>
  <c r="C2270" i="28"/>
  <c r="B2270" i="28"/>
  <c r="A2270" i="28"/>
  <c r="J2269" i="28"/>
  <c r="I2269" i="28"/>
  <c r="H2269" i="28"/>
  <c r="G2269" i="28"/>
  <c r="F2269" i="28"/>
  <c r="E2269" i="28"/>
  <c r="D2269" i="28"/>
  <c r="C2269" i="28"/>
  <c r="B2269" i="28"/>
  <c r="A2269" i="28"/>
  <c r="J2268" i="28"/>
  <c r="I2268" i="28"/>
  <c r="H2268" i="28"/>
  <c r="G2268" i="28"/>
  <c r="F2268" i="28"/>
  <c r="E2268" i="28"/>
  <c r="D2268" i="28"/>
  <c r="C2268" i="28"/>
  <c r="B2268" i="28"/>
  <c r="A2268" i="28"/>
  <c r="J2267" i="28"/>
  <c r="I2267" i="28"/>
  <c r="H2267" i="28"/>
  <c r="G2267" i="28"/>
  <c r="F2267" i="28"/>
  <c r="E2267" i="28"/>
  <c r="D2267" i="28"/>
  <c r="C2267" i="28"/>
  <c r="B2267" i="28"/>
  <c r="A2267" i="28"/>
  <c r="J2266" i="28"/>
  <c r="I2266" i="28"/>
  <c r="H2266" i="28"/>
  <c r="G2266" i="28"/>
  <c r="F2266" i="28"/>
  <c r="E2266" i="28"/>
  <c r="D2266" i="28"/>
  <c r="C2266" i="28"/>
  <c r="B2266" i="28"/>
  <c r="A2266" i="28"/>
  <c r="J2265" i="28"/>
  <c r="I2265" i="28"/>
  <c r="H2265" i="28"/>
  <c r="G2265" i="28"/>
  <c r="F2265" i="28"/>
  <c r="E2265" i="28"/>
  <c r="D2265" i="28"/>
  <c r="C2265" i="28"/>
  <c r="B2265" i="28"/>
  <c r="A2265" i="28"/>
  <c r="J2264" i="28"/>
  <c r="I2264" i="28"/>
  <c r="H2264" i="28"/>
  <c r="G2264" i="28"/>
  <c r="F2264" i="28"/>
  <c r="E2264" i="28"/>
  <c r="D2264" i="28"/>
  <c r="C2264" i="28"/>
  <c r="B2264" i="28"/>
  <c r="A2264" i="28"/>
  <c r="J2263" i="28"/>
  <c r="I2263" i="28"/>
  <c r="H2263" i="28"/>
  <c r="G2263" i="28"/>
  <c r="F2263" i="28"/>
  <c r="E2263" i="28"/>
  <c r="D2263" i="28"/>
  <c r="C2263" i="28"/>
  <c r="B2263" i="28"/>
  <c r="A2263" i="28"/>
  <c r="J2262" i="28"/>
  <c r="I2262" i="28"/>
  <c r="H2262" i="28"/>
  <c r="G2262" i="28"/>
  <c r="F2262" i="28"/>
  <c r="E2262" i="28"/>
  <c r="D2262" i="28"/>
  <c r="C2262" i="28"/>
  <c r="B2262" i="28"/>
  <c r="A2262" i="28"/>
  <c r="J2261" i="28"/>
  <c r="I2261" i="28"/>
  <c r="H2261" i="28"/>
  <c r="G2261" i="28"/>
  <c r="F2261" i="28"/>
  <c r="E2261" i="28"/>
  <c r="D2261" i="28"/>
  <c r="C2261" i="28"/>
  <c r="B2261" i="28"/>
  <c r="A2261" i="28"/>
  <c r="J2260" i="28"/>
  <c r="I2260" i="28"/>
  <c r="H2260" i="28"/>
  <c r="G2260" i="28"/>
  <c r="F2260" i="28"/>
  <c r="E2260" i="28"/>
  <c r="D2260" i="28"/>
  <c r="C2260" i="28"/>
  <c r="B2260" i="28"/>
  <c r="A2260" i="28"/>
  <c r="J2259" i="28"/>
  <c r="I2259" i="28"/>
  <c r="H2259" i="28"/>
  <c r="G2259" i="28"/>
  <c r="F2259" i="28"/>
  <c r="E2259" i="28"/>
  <c r="D2259" i="28"/>
  <c r="C2259" i="28"/>
  <c r="B2259" i="28"/>
  <c r="A2259" i="28"/>
  <c r="J2258" i="28"/>
  <c r="I2258" i="28"/>
  <c r="H2258" i="28"/>
  <c r="G2258" i="28"/>
  <c r="F2258" i="28"/>
  <c r="E2258" i="28"/>
  <c r="D2258" i="28"/>
  <c r="C2258" i="28"/>
  <c r="B2258" i="28"/>
  <c r="A2258" i="28"/>
  <c r="J2257" i="28"/>
  <c r="I2257" i="28"/>
  <c r="H2257" i="28"/>
  <c r="G2257" i="28"/>
  <c r="F2257" i="28"/>
  <c r="E2257" i="28"/>
  <c r="D2257" i="28"/>
  <c r="C2257" i="28"/>
  <c r="B2257" i="28"/>
  <c r="A2257" i="28"/>
  <c r="J2256" i="28"/>
  <c r="I2256" i="28"/>
  <c r="H2256" i="28"/>
  <c r="G2256" i="28"/>
  <c r="F2256" i="28"/>
  <c r="E2256" i="28"/>
  <c r="D2256" i="28"/>
  <c r="C2256" i="28"/>
  <c r="B2256" i="28"/>
  <c r="A2256" i="28"/>
  <c r="J2255" i="28"/>
  <c r="I2255" i="28"/>
  <c r="H2255" i="28"/>
  <c r="G2255" i="28"/>
  <c r="F2255" i="28"/>
  <c r="E2255" i="28"/>
  <c r="D2255" i="28"/>
  <c r="C2255" i="28"/>
  <c r="B2255" i="28"/>
  <c r="A2255" i="28"/>
  <c r="J2254" i="28"/>
  <c r="I2254" i="28"/>
  <c r="H2254" i="28"/>
  <c r="G2254" i="28"/>
  <c r="F2254" i="28"/>
  <c r="E2254" i="28"/>
  <c r="D2254" i="28"/>
  <c r="C2254" i="28"/>
  <c r="B2254" i="28"/>
  <c r="A2254" i="28"/>
  <c r="J2253" i="28"/>
  <c r="I2253" i="28"/>
  <c r="H2253" i="28"/>
  <c r="G2253" i="28"/>
  <c r="F2253" i="28"/>
  <c r="E2253" i="28"/>
  <c r="D2253" i="28"/>
  <c r="C2253" i="28"/>
  <c r="B2253" i="28"/>
  <c r="A2253" i="28"/>
  <c r="J2252" i="28"/>
  <c r="I2252" i="28"/>
  <c r="H2252" i="28"/>
  <c r="G2252" i="28"/>
  <c r="F2252" i="28"/>
  <c r="E2252" i="28"/>
  <c r="D2252" i="28"/>
  <c r="C2252" i="28"/>
  <c r="B2252" i="28"/>
  <c r="A2252" i="28"/>
  <c r="J2251" i="28"/>
  <c r="I2251" i="28"/>
  <c r="H2251" i="28"/>
  <c r="G2251" i="28"/>
  <c r="F2251" i="28"/>
  <c r="E2251" i="28"/>
  <c r="D2251" i="28"/>
  <c r="C2251" i="28"/>
  <c r="B2251" i="28"/>
  <c r="A2251" i="28"/>
  <c r="J2250" i="28"/>
  <c r="I2250" i="28"/>
  <c r="H2250" i="28"/>
  <c r="G2250" i="28"/>
  <c r="F2250" i="28"/>
  <c r="E2250" i="28"/>
  <c r="D2250" i="28"/>
  <c r="C2250" i="28"/>
  <c r="B2250" i="28"/>
  <c r="A2250" i="28"/>
  <c r="J2249" i="28"/>
  <c r="I2249" i="28"/>
  <c r="H2249" i="28"/>
  <c r="G2249" i="28"/>
  <c r="F2249" i="28"/>
  <c r="E2249" i="28"/>
  <c r="D2249" i="28"/>
  <c r="C2249" i="28"/>
  <c r="B2249" i="28"/>
  <c r="A2249" i="28"/>
  <c r="J2248" i="28"/>
  <c r="I2248" i="28"/>
  <c r="H2248" i="28"/>
  <c r="G2248" i="28"/>
  <c r="F2248" i="28"/>
  <c r="E2248" i="28"/>
  <c r="D2248" i="28"/>
  <c r="C2248" i="28"/>
  <c r="B2248" i="28"/>
  <c r="A2248" i="28"/>
  <c r="J2247" i="28"/>
  <c r="I2247" i="28"/>
  <c r="H2247" i="28"/>
  <c r="G2247" i="28"/>
  <c r="F2247" i="28"/>
  <c r="E2247" i="28"/>
  <c r="D2247" i="28"/>
  <c r="C2247" i="28"/>
  <c r="B2247" i="28"/>
  <c r="A2247" i="28"/>
  <c r="J2246" i="28"/>
  <c r="I2246" i="28"/>
  <c r="H2246" i="28"/>
  <c r="G2246" i="28"/>
  <c r="F2246" i="28"/>
  <c r="E2246" i="28"/>
  <c r="D2246" i="28"/>
  <c r="C2246" i="28"/>
  <c r="B2246" i="28"/>
  <c r="A2246" i="28"/>
  <c r="J2245" i="28"/>
  <c r="I2245" i="28"/>
  <c r="H2245" i="28"/>
  <c r="G2245" i="28"/>
  <c r="F2245" i="28"/>
  <c r="E2245" i="28"/>
  <c r="D2245" i="28"/>
  <c r="C2245" i="28"/>
  <c r="B2245" i="28"/>
  <c r="A2245" i="28"/>
  <c r="J2244" i="28"/>
  <c r="I2244" i="28"/>
  <c r="H2244" i="28"/>
  <c r="G2244" i="28"/>
  <c r="F2244" i="28"/>
  <c r="E2244" i="28"/>
  <c r="D2244" i="28"/>
  <c r="C2244" i="28"/>
  <c r="B2244" i="28"/>
  <c r="A2244" i="28"/>
  <c r="J2243" i="28"/>
  <c r="I2243" i="28"/>
  <c r="H2243" i="28"/>
  <c r="G2243" i="28"/>
  <c r="F2243" i="28"/>
  <c r="E2243" i="28"/>
  <c r="D2243" i="28"/>
  <c r="C2243" i="28"/>
  <c r="B2243" i="28"/>
  <c r="A2243" i="28"/>
  <c r="J2242" i="28"/>
  <c r="I2242" i="28"/>
  <c r="H2242" i="28"/>
  <c r="G2242" i="28"/>
  <c r="F2242" i="28"/>
  <c r="E2242" i="28"/>
  <c r="D2242" i="28"/>
  <c r="C2242" i="28"/>
  <c r="B2242" i="28"/>
  <c r="A2242" i="28"/>
  <c r="J2241" i="28"/>
  <c r="I2241" i="28"/>
  <c r="H2241" i="28"/>
  <c r="G2241" i="28"/>
  <c r="F2241" i="28"/>
  <c r="E2241" i="28"/>
  <c r="D2241" i="28"/>
  <c r="C2241" i="28"/>
  <c r="B2241" i="28"/>
  <c r="A2241" i="28"/>
  <c r="J2240" i="28"/>
  <c r="I2240" i="28"/>
  <c r="H2240" i="28"/>
  <c r="G2240" i="28"/>
  <c r="F2240" i="28"/>
  <c r="E2240" i="28"/>
  <c r="D2240" i="28"/>
  <c r="C2240" i="28"/>
  <c r="B2240" i="28"/>
  <c r="A2240" i="28"/>
  <c r="J2239" i="28"/>
  <c r="I2239" i="28"/>
  <c r="H2239" i="28"/>
  <c r="G2239" i="28"/>
  <c r="F2239" i="28"/>
  <c r="E2239" i="28"/>
  <c r="D2239" i="28"/>
  <c r="C2239" i="28"/>
  <c r="B2239" i="28"/>
  <c r="A2239" i="28"/>
  <c r="J2238" i="28"/>
  <c r="I2238" i="28"/>
  <c r="H2238" i="28"/>
  <c r="G2238" i="28"/>
  <c r="F2238" i="28"/>
  <c r="E2238" i="28"/>
  <c r="D2238" i="28"/>
  <c r="C2238" i="28"/>
  <c r="B2238" i="28"/>
  <c r="A2238" i="28"/>
  <c r="J2237" i="28"/>
  <c r="I2237" i="28"/>
  <c r="H2237" i="28"/>
  <c r="G2237" i="28"/>
  <c r="F2237" i="28"/>
  <c r="E2237" i="28"/>
  <c r="D2237" i="28"/>
  <c r="C2237" i="28"/>
  <c r="B2237" i="28"/>
  <c r="A2237" i="28"/>
  <c r="J2236" i="28"/>
  <c r="I2236" i="28"/>
  <c r="H2236" i="28"/>
  <c r="G2236" i="28"/>
  <c r="F2236" i="28"/>
  <c r="E2236" i="28"/>
  <c r="D2236" i="28"/>
  <c r="C2236" i="28"/>
  <c r="B2236" i="28"/>
  <c r="A2236" i="28"/>
  <c r="J2235" i="28"/>
  <c r="I2235" i="28"/>
  <c r="H2235" i="28"/>
  <c r="G2235" i="28"/>
  <c r="F2235" i="28"/>
  <c r="E2235" i="28"/>
  <c r="D2235" i="28"/>
  <c r="C2235" i="28"/>
  <c r="B2235" i="28"/>
  <c r="A2235" i="28"/>
  <c r="J2234" i="28"/>
  <c r="I2234" i="28"/>
  <c r="H2234" i="28"/>
  <c r="G2234" i="28"/>
  <c r="F2234" i="28"/>
  <c r="E2234" i="28"/>
  <c r="D2234" i="28"/>
  <c r="C2234" i="28"/>
  <c r="B2234" i="28"/>
  <c r="A2234" i="28"/>
  <c r="J2233" i="28"/>
  <c r="I2233" i="28"/>
  <c r="H2233" i="28"/>
  <c r="G2233" i="28"/>
  <c r="F2233" i="28"/>
  <c r="E2233" i="28"/>
  <c r="D2233" i="28"/>
  <c r="C2233" i="28"/>
  <c r="B2233" i="28"/>
  <c r="A2233" i="28"/>
  <c r="J2232" i="28"/>
  <c r="I2232" i="28"/>
  <c r="H2232" i="28"/>
  <c r="G2232" i="28"/>
  <c r="F2232" i="28"/>
  <c r="E2232" i="28"/>
  <c r="D2232" i="28"/>
  <c r="C2232" i="28"/>
  <c r="B2232" i="28"/>
  <c r="A2232" i="28"/>
  <c r="J2231" i="28"/>
  <c r="I2231" i="28"/>
  <c r="H2231" i="28"/>
  <c r="G2231" i="28"/>
  <c r="F2231" i="28"/>
  <c r="E2231" i="28"/>
  <c r="D2231" i="28"/>
  <c r="C2231" i="28"/>
  <c r="B2231" i="28"/>
  <c r="A2231" i="28"/>
  <c r="J2230" i="28"/>
  <c r="I2230" i="28"/>
  <c r="H2230" i="28"/>
  <c r="G2230" i="28"/>
  <c r="F2230" i="28"/>
  <c r="E2230" i="28"/>
  <c r="D2230" i="28"/>
  <c r="C2230" i="28"/>
  <c r="B2230" i="28"/>
  <c r="A2230" i="28"/>
  <c r="J2229" i="28"/>
  <c r="I2229" i="28"/>
  <c r="H2229" i="28"/>
  <c r="G2229" i="28"/>
  <c r="F2229" i="28"/>
  <c r="E2229" i="28"/>
  <c r="D2229" i="28"/>
  <c r="C2229" i="28"/>
  <c r="B2229" i="28"/>
  <c r="A2229" i="28"/>
  <c r="J2228" i="28"/>
  <c r="I2228" i="28"/>
  <c r="H2228" i="28"/>
  <c r="G2228" i="28"/>
  <c r="F2228" i="28"/>
  <c r="E2228" i="28"/>
  <c r="D2228" i="28"/>
  <c r="C2228" i="28"/>
  <c r="B2228" i="28"/>
  <c r="A2228" i="28"/>
  <c r="J2227" i="28"/>
  <c r="I2227" i="28"/>
  <c r="H2227" i="28"/>
  <c r="G2227" i="28"/>
  <c r="F2227" i="28"/>
  <c r="E2227" i="28"/>
  <c r="D2227" i="28"/>
  <c r="C2227" i="28"/>
  <c r="B2227" i="28"/>
  <c r="A2227" i="28"/>
  <c r="J2226" i="28"/>
  <c r="I2226" i="28"/>
  <c r="H2226" i="28"/>
  <c r="G2226" i="28"/>
  <c r="F2226" i="28"/>
  <c r="E2226" i="28"/>
  <c r="D2226" i="28"/>
  <c r="C2226" i="28"/>
  <c r="B2226" i="28"/>
  <c r="A2226" i="28"/>
  <c r="J2225" i="28"/>
  <c r="I2225" i="28"/>
  <c r="H2225" i="28"/>
  <c r="G2225" i="28"/>
  <c r="F2225" i="28"/>
  <c r="E2225" i="28"/>
  <c r="D2225" i="28"/>
  <c r="C2225" i="28"/>
  <c r="B2225" i="28"/>
  <c r="A2225" i="28"/>
  <c r="J2224" i="28"/>
  <c r="I2224" i="28"/>
  <c r="H2224" i="28"/>
  <c r="G2224" i="28"/>
  <c r="F2224" i="28"/>
  <c r="E2224" i="28"/>
  <c r="D2224" i="28"/>
  <c r="C2224" i="28"/>
  <c r="B2224" i="28"/>
  <c r="A2224" i="28"/>
  <c r="J2223" i="28"/>
  <c r="I2223" i="28"/>
  <c r="H2223" i="28"/>
  <c r="G2223" i="28"/>
  <c r="F2223" i="28"/>
  <c r="E2223" i="28"/>
  <c r="D2223" i="28"/>
  <c r="C2223" i="28"/>
  <c r="B2223" i="28"/>
  <c r="A2223" i="28"/>
  <c r="J2222" i="28"/>
  <c r="I2222" i="28"/>
  <c r="H2222" i="28"/>
  <c r="G2222" i="28"/>
  <c r="F2222" i="28"/>
  <c r="E2222" i="28"/>
  <c r="D2222" i="28"/>
  <c r="C2222" i="28"/>
  <c r="B2222" i="28"/>
  <c r="A2222" i="28"/>
  <c r="J2221" i="28"/>
  <c r="I2221" i="28"/>
  <c r="H2221" i="28"/>
  <c r="G2221" i="28"/>
  <c r="F2221" i="28"/>
  <c r="E2221" i="28"/>
  <c r="D2221" i="28"/>
  <c r="C2221" i="28"/>
  <c r="B2221" i="28"/>
  <c r="A2221" i="28"/>
  <c r="J2220" i="28"/>
  <c r="I2220" i="28"/>
  <c r="H2220" i="28"/>
  <c r="G2220" i="28"/>
  <c r="F2220" i="28"/>
  <c r="E2220" i="28"/>
  <c r="D2220" i="28"/>
  <c r="C2220" i="28"/>
  <c r="B2220" i="28"/>
  <c r="A2220" i="28"/>
  <c r="J2219" i="28"/>
  <c r="I2219" i="28"/>
  <c r="H2219" i="28"/>
  <c r="G2219" i="28"/>
  <c r="F2219" i="28"/>
  <c r="E2219" i="28"/>
  <c r="D2219" i="28"/>
  <c r="C2219" i="28"/>
  <c r="B2219" i="28"/>
  <c r="A2219" i="28"/>
  <c r="J2218" i="28"/>
  <c r="I2218" i="28"/>
  <c r="H2218" i="28"/>
  <c r="G2218" i="28"/>
  <c r="F2218" i="28"/>
  <c r="E2218" i="28"/>
  <c r="D2218" i="28"/>
  <c r="C2218" i="28"/>
  <c r="B2218" i="28"/>
  <c r="A2218" i="28"/>
  <c r="J2217" i="28"/>
  <c r="I2217" i="28"/>
  <c r="H2217" i="28"/>
  <c r="G2217" i="28"/>
  <c r="F2217" i="28"/>
  <c r="E2217" i="28"/>
  <c r="D2217" i="28"/>
  <c r="C2217" i="28"/>
  <c r="B2217" i="28"/>
  <c r="A2217" i="28"/>
  <c r="J2216" i="28"/>
  <c r="I2216" i="28"/>
  <c r="H2216" i="28"/>
  <c r="G2216" i="28"/>
  <c r="F2216" i="28"/>
  <c r="E2216" i="28"/>
  <c r="D2216" i="28"/>
  <c r="C2216" i="28"/>
  <c r="B2216" i="28"/>
  <c r="A2216" i="28"/>
  <c r="J2215" i="28"/>
  <c r="I2215" i="28"/>
  <c r="H2215" i="28"/>
  <c r="G2215" i="28"/>
  <c r="F2215" i="28"/>
  <c r="E2215" i="28"/>
  <c r="D2215" i="28"/>
  <c r="C2215" i="28"/>
  <c r="B2215" i="28"/>
  <c r="A2215" i="28"/>
  <c r="J2214" i="28"/>
  <c r="I2214" i="28"/>
  <c r="H2214" i="28"/>
  <c r="G2214" i="28"/>
  <c r="F2214" i="28"/>
  <c r="E2214" i="28"/>
  <c r="D2214" i="28"/>
  <c r="C2214" i="28"/>
  <c r="B2214" i="28"/>
  <c r="A2214" i="28"/>
  <c r="J2213" i="28"/>
  <c r="I2213" i="28"/>
  <c r="H2213" i="28"/>
  <c r="G2213" i="28"/>
  <c r="F2213" i="28"/>
  <c r="E2213" i="28"/>
  <c r="D2213" i="28"/>
  <c r="C2213" i="28"/>
  <c r="B2213" i="28"/>
  <c r="A2213" i="28"/>
  <c r="J2212" i="28"/>
  <c r="I2212" i="28"/>
  <c r="H2212" i="28"/>
  <c r="G2212" i="28"/>
  <c r="F2212" i="28"/>
  <c r="E2212" i="28"/>
  <c r="D2212" i="28"/>
  <c r="C2212" i="28"/>
  <c r="B2212" i="28"/>
  <c r="A2212" i="28"/>
  <c r="J2211" i="28"/>
  <c r="I2211" i="28"/>
  <c r="H2211" i="28"/>
  <c r="G2211" i="28"/>
  <c r="F2211" i="28"/>
  <c r="E2211" i="28"/>
  <c r="D2211" i="28"/>
  <c r="C2211" i="28"/>
  <c r="B2211" i="28"/>
  <c r="A2211" i="28"/>
  <c r="J2210" i="28"/>
  <c r="I2210" i="28"/>
  <c r="H2210" i="28"/>
  <c r="G2210" i="28"/>
  <c r="F2210" i="28"/>
  <c r="E2210" i="28"/>
  <c r="D2210" i="28"/>
  <c r="C2210" i="28"/>
  <c r="B2210" i="28"/>
  <c r="A2210" i="28"/>
  <c r="J2209" i="28"/>
  <c r="I2209" i="28"/>
  <c r="H2209" i="28"/>
  <c r="G2209" i="28"/>
  <c r="F2209" i="28"/>
  <c r="E2209" i="28"/>
  <c r="D2209" i="28"/>
  <c r="C2209" i="28"/>
  <c r="B2209" i="28"/>
  <c r="A2209" i="28"/>
  <c r="J2208" i="28"/>
  <c r="I2208" i="28"/>
  <c r="H2208" i="28"/>
  <c r="G2208" i="28"/>
  <c r="F2208" i="28"/>
  <c r="E2208" i="28"/>
  <c r="D2208" i="28"/>
  <c r="C2208" i="28"/>
  <c r="B2208" i="28"/>
  <c r="A2208" i="28"/>
  <c r="J2207" i="28"/>
  <c r="I2207" i="28"/>
  <c r="H2207" i="28"/>
  <c r="G2207" i="28"/>
  <c r="F2207" i="28"/>
  <c r="E2207" i="28"/>
  <c r="D2207" i="28"/>
  <c r="C2207" i="28"/>
  <c r="B2207" i="28"/>
  <c r="A2207" i="28"/>
  <c r="J2206" i="28"/>
  <c r="I2206" i="28"/>
  <c r="H2206" i="28"/>
  <c r="G2206" i="28"/>
  <c r="F2206" i="28"/>
  <c r="E2206" i="28"/>
  <c r="D2206" i="28"/>
  <c r="C2206" i="28"/>
  <c r="B2206" i="28"/>
  <c r="A2206" i="28"/>
  <c r="J2205" i="28"/>
  <c r="I2205" i="28"/>
  <c r="H2205" i="28"/>
  <c r="G2205" i="28"/>
  <c r="F2205" i="28"/>
  <c r="E2205" i="28"/>
  <c r="D2205" i="28"/>
  <c r="C2205" i="28"/>
  <c r="B2205" i="28"/>
  <c r="A2205" i="28"/>
  <c r="J2204" i="28"/>
  <c r="I2204" i="28"/>
  <c r="H2204" i="28"/>
  <c r="G2204" i="28"/>
  <c r="F2204" i="28"/>
  <c r="E2204" i="28"/>
  <c r="D2204" i="28"/>
  <c r="C2204" i="28"/>
  <c r="B2204" i="28"/>
  <c r="A2204" i="28"/>
  <c r="J2203" i="28"/>
  <c r="I2203" i="28"/>
  <c r="H2203" i="28"/>
  <c r="G2203" i="28"/>
  <c r="F2203" i="28"/>
  <c r="E2203" i="28"/>
  <c r="D2203" i="28"/>
  <c r="C2203" i="28"/>
  <c r="B2203" i="28"/>
  <c r="A2203" i="28"/>
  <c r="J2202" i="28"/>
  <c r="I2202" i="28"/>
  <c r="H2202" i="28"/>
  <c r="G2202" i="28"/>
  <c r="F2202" i="28"/>
  <c r="E2202" i="28"/>
  <c r="D2202" i="28"/>
  <c r="C2202" i="28"/>
  <c r="B2202" i="28"/>
  <c r="A2202" i="28"/>
  <c r="J2201" i="28"/>
  <c r="I2201" i="28"/>
  <c r="H2201" i="28"/>
  <c r="G2201" i="28"/>
  <c r="F2201" i="28"/>
  <c r="E2201" i="28"/>
  <c r="D2201" i="28"/>
  <c r="C2201" i="28"/>
  <c r="B2201" i="28"/>
  <c r="A2201" i="28"/>
  <c r="J2200" i="28"/>
  <c r="I2200" i="28"/>
  <c r="H2200" i="28"/>
  <c r="G2200" i="28"/>
  <c r="F2200" i="28"/>
  <c r="E2200" i="28"/>
  <c r="D2200" i="28"/>
  <c r="C2200" i="28"/>
  <c r="B2200" i="28"/>
  <c r="A2200" i="28"/>
  <c r="J2199" i="28"/>
  <c r="I2199" i="28"/>
  <c r="H2199" i="28"/>
  <c r="G2199" i="28"/>
  <c r="F2199" i="28"/>
  <c r="E2199" i="28"/>
  <c r="D2199" i="28"/>
  <c r="C2199" i="28"/>
  <c r="B2199" i="28"/>
  <c r="A2199" i="28"/>
  <c r="J2198" i="28"/>
  <c r="I2198" i="28"/>
  <c r="H2198" i="28"/>
  <c r="G2198" i="28"/>
  <c r="F2198" i="28"/>
  <c r="E2198" i="28"/>
  <c r="D2198" i="28"/>
  <c r="C2198" i="28"/>
  <c r="B2198" i="28"/>
  <c r="A2198" i="28"/>
  <c r="J2197" i="28"/>
  <c r="I2197" i="28"/>
  <c r="H2197" i="28"/>
  <c r="G2197" i="28"/>
  <c r="F2197" i="28"/>
  <c r="E2197" i="28"/>
  <c r="D2197" i="28"/>
  <c r="C2197" i="28"/>
  <c r="B2197" i="28"/>
  <c r="A2197" i="28"/>
  <c r="J2196" i="28"/>
  <c r="I2196" i="28"/>
  <c r="H2196" i="28"/>
  <c r="G2196" i="28"/>
  <c r="F2196" i="28"/>
  <c r="E2196" i="28"/>
  <c r="D2196" i="28"/>
  <c r="C2196" i="28"/>
  <c r="B2196" i="28"/>
  <c r="A2196" i="28"/>
  <c r="J2195" i="28"/>
  <c r="I2195" i="28"/>
  <c r="H2195" i="28"/>
  <c r="G2195" i="28"/>
  <c r="F2195" i="28"/>
  <c r="E2195" i="28"/>
  <c r="D2195" i="28"/>
  <c r="C2195" i="28"/>
  <c r="B2195" i="28"/>
  <c r="A2195" i="28"/>
  <c r="J2194" i="28"/>
  <c r="I2194" i="28"/>
  <c r="H2194" i="28"/>
  <c r="G2194" i="28"/>
  <c r="F2194" i="28"/>
  <c r="E2194" i="28"/>
  <c r="D2194" i="28"/>
  <c r="C2194" i="28"/>
  <c r="B2194" i="28"/>
  <c r="A2194" i="28"/>
  <c r="J2193" i="28"/>
  <c r="I2193" i="28"/>
  <c r="H2193" i="28"/>
  <c r="G2193" i="28"/>
  <c r="F2193" i="28"/>
  <c r="E2193" i="28"/>
  <c r="D2193" i="28"/>
  <c r="C2193" i="28"/>
  <c r="B2193" i="28"/>
  <c r="A2193" i="28"/>
  <c r="J2192" i="28"/>
  <c r="I2192" i="28"/>
  <c r="H2192" i="28"/>
  <c r="G2192" i="28"/>
  <c r="F2192" i="28"/>
  <c r="E2192" i="28"/>
  <c r="D2192" i="28"/>
  <c r="C2192" i="28"/>
  <c r="B2192" i="28"/>
  <c r="A2192" i="28"/>
  <c r="J2191" i="28"/>
  <c r="I2191" i="28"/>
  <c r="H2191" i="28"/>
  <c r="G2191" i="28"/>
  <c r="F2191" i="28"/>
  <c r="E2191" i="28"/>
  <c r="D2191" i="28"/>
  <c r="C2191" i="28"/>
  <c r="B2191" i="28"/>
  <c r="A2191" i="28"/>
  <c r="J2190" i="28"/>
  <c r="I2190" i="28"/>
  <c r="H2190" i="28"/>
  <c r="G2190" i="28"/>
  <c r="F2190" i="28"/>
  <c r="E2190" i="28"/>
  <c r="D2190" i="28"/>
  <c r="C2190" i="28"/>
  <c r="B2190" i="28"/>
  <c r="A2190" i="28"/>
  <c r="J2189" i="28"/>
  <c r="I2189" i="28"/>
  <c r="H2189" i="28"/>
  <c r="G2189" i="28"/>
  <c r="F2189" i="28"/>
  <c r="E2189" i="28"/>
  <c r="D2189" i="28"/>
  <c r="C2189" i="28"/>
  <c r="B2189" i="28"/>
  <c r="A2189" i="28"/>
  <c r="J2188" i="28"/>
  <c r="I2188" i="28"/>
  <c r="H2188" i="28"/>
  <c r="G2188" i="28"/>
  <c r="F2188" i="28"/>
  <c r="E2188" i="28"/>
  <c r="D2188" i="28"/>
  <c r="C2188" i="28"/>
  <c r="B2188" i="28"/>
  <c r="A2188" i="28"/>
  <c r="J2187" i="28"/>
  <c r="I2187" i="28"/>
  <c r="H2187" i="28"/>
  <c r="G2187" i="28"/>
  <c r="F2187" i="28"/>
  <c r="E2187" i="28"/>
  <c r="D2187" i="28"/>
  <c r="C2187" i="28"/>
  <c r="B2187" i="28"/>
  <c r="A2187" i="28"/>
  <c r="J2186" i="28"/>
  <c r="I2186" i="28"/>
  <c r="H2186" i="28"/>
  <c r="G2186" i="28"/>
  <c r="F2186" i="28"/>
  <c r="E2186" i="28"/>
  <c r="D2186" i="28"/>
  <c r="C2186" i="28"/>
  <c r="B2186" i="28"/>
  <c r="A2186" i="28"/>
  <c r="J2185" i="28"/>
  <c r="I2185" i="28"/>
  <c r="H2185" i="28"/>
  <c r="G2185" i="28"/>
  <c r="F2185" i="28"/>
  <c r="E2185" i="28"/>
  <c r="D2185" i="28"/>
  <c r="C2185" i="28"/>
  <c r="B2185" i="28"/>
  <c r="A2185" i="28"/>
  <c r="J2184" i="28"/>
  <c r="I2184" i="28"/>
  <c r="H2184" i="28"/>
  <c r="G2184" i="28"/>
  <c r="F2184" i="28"/>
  <c r="E2184" i="28"/>
  <c r="D2184" i="28"/>
  <c r="C2184" i="28"/>
  <c r="B2184" i="28"/>
  <c r="A2184" i="28"/>
  <c r="J2183" i="28"/>
  <c r="I2183" i="28"/>
  <c r="H2183" i="28"/>
  <c r="G2183" i="28"/>
  <c r="F2183" i="28"/>
  <c r="E2183" i="28"/>
  <c r="D2183" i="28"/>
  <c r="C2183" i="28"/>
  <c r="B2183" i="28"/>
  <c r="A2183" i="28"/>
  <c r="J2182" i="28"/>
  <c r="I2182" i="28"/>
  <c r="H2182" i="28"/>
  <c r="G2182" i="28"/>
  <c r="F2182" i="28"/>
  <c r="E2182" i="28"/>
  <c r="D2182" i="28"/>
  <c r="C2182" i="28"/>
  <c r="B2182" i="28"/>
  <c r="A2182" i="28"/>
  <c r="J2181" i="28"/>
  <c r="I2181" i="28"/>
  <c r="H2181" i="28"/>
  <c r="G2181" i="28"/>
  <c r="F2181" i="28"/>
  <c r="E2181" i="28"/>
  <c r="D2181" i="28"/>
  <c r="C2181" i="28"/>
  <c r="B2181" i="28"/>
  <c r="A2181" i="28"/>
  <c r="J2180" i="28"/>
  <c r="I2180" i="28"/>
  <c r="H2180" i="28"/>
  <c r="G2180" i="28"/>
  <c r="F2180" i="28"/>
  <c r="E2180" i="28"/>
  <c r="D2180" i="28"/>
  <c r="C2180" i="28"/>
  <c r="B2180" i="28"/>
  <c r="A2180" i="28"/>
  <c r="J2179" i="28"/>
  <c r="I2179" i="28"/>
  <c r="H2179" i="28"/>
  <c r="G2179" i="28"/>
  <c r="F2179" i="28"/>
  <c r="E2179" i="28"/>
  <c r="D2179" i="28"/>
  <c r="C2179" i="28"/>
  <c r="B2179" i="28"/>
  <c r="A2179" i="28"/>
  <c r="J2178" i="28"/>
  <c r="I2178" i="28"/>
  <c r="H2178" i="28"/>
  <c r="G2178" i="28"/>
  <c r="F2178" i="28"/>
  <c r="E2178" i="28"/>
  <c r="D2178" i="28"/>
  <c r="C2178" i="28"/>
  <c r="B2178" i="28"/>
  <c r="A2178" i="28"/>
  <c r="J2177" i="28"/>
  <c r="I2177" i="28"/>
  <c r="H2177" i="28"/>
  <c r="G2177" i="28"/>
  <c r="F2177" i="28"/>
  <c r="E2177" i="28"/>
  <c r="D2177" i="28"/>
  <c r="C2177" i="28"/>
  <c r="B2177" i="28"/>
  <c r="A2177" i="28"/>
  <c r="J2176" i="28"/>
  <c r="I2176" i="28"/>
  <c r="H2176" i="28"/>
  <c r="G2176" i="28"/>
  <c r="F2176" i="28"/>
  <c r="E2176" i="28"/>
  <c r="D2176" i="28"/>
  <c r="C2176" i="28"/>
  <c r="B2176" i="28"/>
  <c r="A2176" i="28"/>
  <c r="J2175" i="28"/>
  <c r="I2175" i="28"/>
  <c r="H2175" i="28"/>
  <c r="G2175" i="28"/>
  <c r="F2175" i="28"/>
  <c r="E2175" i="28"/>
  <c r="D2175" i="28"/>
  <c r="C2175" i="28"/>
  <c r="B2175" i="28"/>
  <c r="A2175" i="28"/>
  <c r="J2174" i="28"/>
  <c r="I2174" i="28"/>
  <c r="H2174" i="28"/>
  <c r="G2174" i="28"/>
  <c r="F2174" i="28"/>
  <c r="E2174" i="28"/>
  <c r="D2174" i="28"/>
  <c r="C2174" i="28"/>
  <c r="B2174" i="28"/>
  <c r="A2174" i="28"/>
  <c r="J2173" i="28"/>
  <c r="I2173" i="28"/>
  <c r="H2173" i="28"/>
  <c r="G2173" i="28"/>
  <c r="F2173" i="28"/>
  <c r="E2173" i="28"/>
  <c r="D2173" i="28"/>
  <c r="C2173" i="28"/>
  <c r="B2173" i="28"/>
  <c r="A2173" i="28"/>
  <c r="J2172" i="28"/>
  <c r="I2172" i="28"/>
  <c r="H2172" i="28"/>
  <c r="G2172" i="28"/>
  <c r="F2172" i="28"/>
  <c r="E2172" i="28"/>
  <c r="D2172" i="28"/>
  <c r="C2172" i="28"/>
  <c r="B2172" i="28"/>
  <c r="A2172" i="28"/>
  <c r="J2171" i="28"/>
  <c r="I2171" i="28"/>
  <c r="H2171" i="28"/>
  <c r="G2171" i="28"/>
  <c r="F2171" i="28"/>
  <c r="E2171" i="28"/>
  <c r="D2171" i="28"/>
  <c r="C2171" i="28"/>
  <c r="B2171" i="28"/>
  <c r="A2171" i="28"/>
  <c r="J2170" i="28"/>
  <c r="I2170" i="28"/>
  <c r="H2170" i="28"/>
  <c r="G2170" i="28"/>
  <c r="F2170" i="28"/>
  <c r="E2170" i="28"/>
  <c r="D2170" i="28"/>
  <c r="C2170" i="28"/>
  <c r="B2170" i="28"/>
  <c r="A2170" i="28"/>
  <c r="J2169" i="28"/>
  <c r="I2169" i="28"/>
  <c r="H2169" i="28"/>
  <c r="G2169" i="28"/>
  <c r="F2169" i="28"/>
  <c r="E2169" i="28"/>
  <c r="D2169" i="28"/>
  <c r="C2169" i="28"/>
  <c r="B2169" i="28"/>
  <c r="A2169" i="28"/>
  <c r="J2168" i="28"/>
  <c r="I2168" i="28"/>
  <c r="H2168" i="28"/>
  <c r="G2168" i="28"/>
  <c r="F2168" i="28"/>
  <c r="E2168" i="28"/>
  <c r="D2168" i="28"/>
  <c r="C2168" i="28"/>
  <c r="B2168" i="28"/>
  <c r="A2168" i="28"/>
  <c r="J2167" i="28"/>
  <c r="I2167" i="28"/>
  <c r="H2167" i="28"/>
  <c r="G2167" i="28"/>
  <c r="F2167" i="28"/>
  <c r="E2167" i="28"/>
  <c r="D2167" i="28"/>
  <c r="C2167" i="28"/>
  <c r="B2167" i="28"/>
  <c r="A2167" i="28"/>
  <c r="J2166" i="28"/>
  <c r="I2166" i="28"/>
  <c r="H2166" i="28"/>
  <c r="G2166" i="28"/>
  <c r="F2166" i="28"/>
  <c r="E2166" i="28"/>
  <c r="D2166" i="28"/>
  <c r="C2166" i="28"/>
  <c r="B2166" i="28"/>
  <c r="A2166" i="28"/>
  <c r="J2165" i="28"/>
  <c r="I2165" i="28"/>
  <c r="H2165" i="28"/>
  <c r="G2165" i="28"/>
  <c r="F2165" i="28"/>
  <c r="E2165" i="28"/>
  <c r="D2165" i="28"/>
  <c r="C2165" i="28"/>
  <c r="B2165" i="28"/>
  <c r="A2165" i="28"/>
  <c r="J2164" i="28"/>
  <c r="I2164" i="28"/>
  <c r="H2164" i="28"/>
  <c r="G2164" i="28"/>
  <c r="F2164" i="28"/>
  <c r="E2164" i="28"/>
  <c r="D2164" i="28"/>
  <c r="C2164" i="28"/>
  <c r="B2164" i="28"/>
  <c r="A2164" i="28"/>
  <c r="J2163" i="28"/>
  <c r="I2163" i="28"/>
  <c r="H2163" i="28"/>
  <c r="G2163" i="28"/>
  <c r="F2163" i="28"/>
  <c r="E2163" i="28"/>
  <c r="D2163" i="28"/>
  <c r="C2163" i="28"/>
  <c r="B2163" i="28"/>
  <c r="A2163" i="28"/>
  <c r="J2162" i="28"/>
  <c r="I2162" i="28"/>
  <c r="H2162" i="28"/>
  <c r="G2162" i="28"/>
  <c r="F2162" i="28"/>
  <c r="E2162" i="28"/>
  <c r="D2162" i="28"/>
  <c r="C2162" i="28"/>
  <c r="B2162" i="28"/>
  <c r="A2162" i="28"/>
  <c r="J2161" i="28"/>
  <c r="I2161" i="28"/>
  <c r="H2161" i="28"/>
  <c r="G2161" i="28"/>
  <c r="F2161" i="28"/>
  <c r="E2161" i="28"/>
  <c r="D2161" i="28"/>
  <c r="C2161" i="28"/>
  <c r="B2161" i="28"/>
  <c r="A2161" i="28"/>
  <c r="J2160" i="28"/>
  <c r="I2160" i="28"/>
  <c r="H2160" i="28"/>
  <c r="G2160" i="28"/>
  <c r="F2160" i="28"/>
  <c r="E2160" i="28"/>
  <c r="D2160" i="28"/>
  <c r="C2160" i="28"/>
  <c r="B2160" i="28"/>
  <c r="A2160" i="28"/>
  <c r="J2159" i="28"/>
  <c r="I2159" i="28"/>
  <c r="H2159" i="28"/>
  <c r="G2159" i="28"/>
  <c r="F2159" i="28"/>
  <c r="E2159" i="28"/>
  <c r="D2159" i="28"/>
  <c r="C2159" i="28"/>
  <c r="B2159" i="28"/>
  <c r="A2159" i="28"/>
  <c r="J2158" i="28"/>
  <c r="I2158" i="28"/>
  <c r="H2158" i="28"/>
  <c r="G2158" i="28"/>
  <c r="F2158" i="28"/>
  <c r="E2158" i="28"/>
  <c r="D2158" i="28"/>
  <c r="C2158" i="28"/>
  <c r="B2158" i="28"/>
  <c r="A2158" i="28"/>
  <c r="J2157" i="28"/>
  <c r="I2157" i="28"/>
  <c r="H2157" i="28"/>
  <c r="G2157" i="28"/>
  <c r="F2157" i="28"/>
  <c r="E2157" i="28"/>
  <c r="D2157" i="28"/>
  <c r="C2157" i="28"/>
  <c r="B2157" i="28"/>
  <c r="A2157" i="28"/>
  <c r="J2156" i="28"/>
  <c r="I2156" i="28"/>
  <c r="H2156" i="28"/>
  <c r="G2156" i="28"/>
  <c r="F2156" i="28"/>
  <c r="E2156" i="28"/>
  <c r="D2156" i="28"/>
  <c r="C2156" i="28"/>
  <c r="B2156" i="28"/>
  <c r="A2156" i="28"/>
  <c r="J2155" i="28"/>
  <c r="I2155" i="28"/>
  <c r="H2155" i="28"/>
  <c r="G2155" i="28"/>
  <c r="F2155" i="28"/>
  <c r="E2155" i="28"/>
  <c r="D2155" i="28"/>
  <c r="C2155" i="28"/>
  <c r="B2155" i="28"/>
  <c r="A2155" i="28"/>
  <c r="J2154" i="28"/>
  <c r="I2154" i="28"/>
  <c r="H2154" i="28"/>
  <c r="G2154" i="28"/>
  <c r="F2154" i="28"/>
  <c r="E2154" i="28"/>
  <c r="D2154" i="28"/>
  <c r="C2154" i="28"/>
  <c r="B2154" i="28"/>
  <c r="A2154" i="28"/>
  <c r="J2153" i="28"/>
  <c r="I2153" i="28"/>
  <c r="H2153" i="28"/>
  <c r="G2153" i="28"/>
  <c r="F2153" i="28"/>
  <c r="E2153" i="28"/>
  <c r="D2153" i="28"/>
  <c r="C2153" i="28"/>
  <c r="B2153" i="28"/>
  <c r="A2153" i="28"/>
  <c r="J2152" i="28"/>
  <c r="I2152" i="28"/>
  <c r="H2152" i="28"/>
  <c r="G2152" i="28"/>
  <c r="F2152" i="28"/>
  <c r="E2152" i="28"/>
  <c r="D2152" i="28"/>
  <c r="C2152" i="28"/>
  <c r="B2152" i="28"/>
  <c r="A2152" i="28"/>
  <c r="J2151" i="28"/>
  <c r="I2151" i="28"/>
  <c r="H2151" i="28"/>
  <c r="G2151" i="28"/>
  <c r="F2151" i="28"/>
  <c r="E2151" i="28"/>
  <c r="D2151" i="28"/>
  <c r="C2151" i="28"/>
  <c r="B2151" i="28"/>
  <c r="A2151" i="28"/>
  <c r="J2150" i="28"/>
  <c r="I2150" i="28"/>
  <c r="H2150" i="28"/>
  <c r="G2150" i="28"/>
  <c r="F2150" i="28"/>
  <c r="E2150" i="28"/>
  <c r="D2150" i="28"/>
  <c r="C2150" i="28"/>
  <c r="B2150" i="28"/>
  <c r="A2150" i="28"/>
  <c r="J2149" i="28"/>
  <c r="I2149" i="28"/>
  <c r="H2149" i="28"/>
  <c r="G2149" i="28"/>
  <c r="F2149" i="28"/>
  <c r="E2149" i="28"/>
  <c r="D2149" i="28"/>
  <c r="C2149" i="28"/>
  <c r="B2149" i="28"/>
  <c r="A2149" i="28"/>
  <c r="J2148" i="28"/>
  <c r="I2148" i="28"/>
  <c r="H2148" i="28"/>
  <c r="G2148" i="28"/>
  <c r="F2148" i="28"/>
  <c r="E2148" i="28"/>
  <c r="D2148" i="28"/>
  <c r="C2148" i="28"/>
  <c r="B2148" i="28"/>
  <c r="A2148" i="28"/>
  <c r="J2147" i="28"/>
  <c r="I2147" i="28"/>
  <c r="H2147" i="28"/>
  <c r="G2147" i="28"/>
  <c r="F2147" i="28"/>
  <c r="E2147" i="28"/>
  <c r="D2147" i="28"/>
  <c r="C2147" i="28"/>
  <c r="B2147" i="28"/>
  <c r="A2147" i="28"/>
  <c r="J2146" i="28"/>
  <c r="I2146" i="28"/>
  <c r="H2146" i="28"/>
  <c r="G2146" i="28"/>
  <c r="F2146" i="28"/>
  <c r="E2146" i="28"/>
  <c r="D2146" i="28"/>
  <c r="C2146" i="28"/>
  <c r="B2146" i="28"/>
  <c r="A2146" i="28"/>
  <c r="J2145" i="28"/>
  <c r="I2145" i="28"/>
  <c r="H2145" i="28"/>
  <c r="G2145" i="28"/>
  <c r="F2145" i="28"/>
  <c r="E2145" i="28"/>
  <c r="D2145" i="28"/>
  <c r="C2145" i="28"/>
  <c r="B2145" i="28"/>
  <c r="A2145" i="28"/>
  <c r="J2144" i="28"/>
  <c r="I2144" i="28"/>
  <c r="H2144" i="28"/>
  <c r="G2144" i="28"/>
  <c r="F2144" i="28"/>
  <c r="E2144" i="28"/>
  <c r="D2144" i="28"/>
  <c r="C2144" i="28"/>
  <c r="B2144" i="28"/>
  <c r="A2144" i="28"/>
  <c r="J2143" i="28"/>
  <c r="I2143" i="28"/>
  <c r="H2143" i="28"/>
  <c r="G2143" i="28"/>
  <c r="F2143" i="28"/>
  <c r="E2143" i="28"/>
  <c r="D2143" i="28"/>
  <c r="C2143" i="28"/>
  <c r="B2143" i="28"/>
  <c r="A2143" i="28"/>
  <c r="J2142" i="28"/>
  <c r="I2142" i="28"/>
  <c r="H2142" i="28"/>
  <c r="G2142" i="28"/>
  <c r="F2142" i="28"/>
  <c r="E2142" i="28"/>
  <c r="D2142" i="28"/>
  <c r="C2142" i="28"/>
  <c r="B2142" i="28"/>
  <c r="A2142" i="28"/>
  <c r="J2141" i="28"/>
  <c r="I2141" i="28"/>
  <c r="H2141" i="28"/>
  <c r="G2141" i="28"/>
  <c r="F2141" i="28"/>
  <c r="E2141" i="28"/>
  <c r="D2141" i="28"/>
  <c r="C2141" i="28"/>
  <c r="B2141" i="28"/>
  <c r="A2141" i="28"/>
  <c r="J2140" i="28"/>
  <c r="I2140" i="28"/>
  <c r="H2140" i="28"/>
  <c r="G2140" i="28"/>
  <c r="F2140" i="28"/>
  <c r="E2140" i="28"/>
  <c r="D2140" i="28"/>
  <c r="C2140" i="28"/>
  <c r="B2140" i="28"/>
  <c r="A2140" i="28"/>
  <c r="J2139" i="28"/>
  <c r="I2139" i="28"/>
  <c r="H2139" i="28"/>
  <c r="G2139" i="28"/>
  <c r="F2139" i="28"/>
  <c r="E2139" i="28"/>
  <c r="D2139" i="28"/>
  <c r="C2139" i="28"/>
  <c r="B2139" i="28"/>
  <c r="A2139" i="28"/>
  <c r="J2138" i="28"/>
  <c r="I2138" i="28"/>
  <c r="H2138" i="28"/>
  <c r="G2138" i="28"/>
  <c r="F2138" i="28"/>
  <c r="E2138" i="28"/>
  <c r="D2138" i="28"/>
  <c r="C2138" i="28"/>
  <c r="B2138" i="28"/>
  <c r="A2138" i="28"/>
  <c r="J2137" i="28"/>
  <c r="I2137" i="28"/>
  <c r="H2137" i="28"/>
  <c r="G2137" i="28"/>
  <c r="F2137" i="28"/>
  <c r="E2137" i="28"/>
  <c r="D2137" i="28"/>
  <c r="C2137" i="28"/>
  <c r="B2137" i="28"/>
  <c r="A2137" i="28"/>
  <c r="J2136" i="28"/>
  <c r="I2136" i="28"/>
  <c r="H2136" i="28"/>
  <c r="G2136" i="28"/>
  <c r="F2136" i="28"/>
  <c r="E2136" i="28"/>
  <c r="D2136" i="28"/>
  <c r="C2136" i="28"/>
  <c r="B2136" i="28"/>
  <c r="A2136" i="28"/>
  <c r="J2135" i="28"/>
  <c r="I2135" i="28"/>
  <c r="H2135" i="28"/>
  <c r="G2135" i="28"/>
  <c r="F2135" i="28"/>
  <c r="E2135" i="28"/>
  <c r="D2135" i="28"/>
  <c r="C2135" i="28"/>
  <c r="B2135" i="28"/>
  <c r="A2135" i="28"/>
  <c r="J2134" i="28"/>
  <c r="I2134" i="28"/>
  <c r="H2134" i="28"/>
  <c r="G2134" i="28"/>
  <c r="F2134" i="28"/>
  <c r="E2134" i="28"/>
  <c r="D2134" i="28"/>
  <c r="C2134" i="28"/>
  <c r="B2134" i="28"/>
  <c r="A2134" i="28"/>
  <c r="J2133" i="28"/>
  <c r="I2133" i="28"/>
  <c r="H2133" i="28"/>
  <c r="G2133" i="28"/>
  <c r="F2133" i="28"/>
  <c r="E2133" i="28"/>
  <c r="D2133" i="28"/>
  <c r="C2133" i="28"/>
  <c r="B2133" i="28"/>
  <c r="A2133" i="28"/>
  <c r="J2132" i="28"/>
  <c r="I2132" i="28"/>
  <c r="H2132" i="28"/>
  <c r="G2132" i="28"/>
  <c r="F2132" i="28"/>
  <c r="E2132" i="28"/>
  <c r="D2132" i="28"/>
  <c r="C2132" i="28"/>
  <c r="B2132" i="28"/>
  <c r="A2132" i="28"/>
  <c r="J2131" i="28"/>
  <c r="I2131" i="28"/>
  <c r="H2131" i="28"/>
  <c r="G2131" i="28"/>
  <c r="F2131" i="28"/>
  <c r="E2131" i="28"/>
  <c r="D2131" i="28"/>
  <c r="C2131" i="28"/>
  <c r="B2131" i="28"/>
  <c r="A2131" i="28"/>
  <c r="J2130" i="28"/>
  <c r="I2130" i="28"/>
  <c r="H2130" i="28"/>
  <c r="G2130" i="28"/>
  <c r="F2130" i="28"/>
  <c r="E2130" i="28"/>
  <c r="D2130" i="28"/>
  <c r="C2130" i="28"/>
  <c r="B2130" i="28"/>
  <c r="A2130" i="28"/>
  <c r="J2129" i="28"/>
  <c r="I2129" i="28"/>
  <c r="H2129" i="28"/>
  <c r="G2129" i="28"/>
  <c r="F2129" i="28"/>
  <c r="E2129" i="28"/>
  <c r="D2129" i="28"/>
  <c r="C2129" i="28"/>
  <c r="B2129" i="28"/>
  <c r="A2129" i="28"/>
  <c r="J2128" i="28"/>
  <c r="I2128" i="28"/>
  <c r="H2128" i="28"/>
  <c r="G2128" i="28"/>
  <c r="F2128" i="28"/>
  <c r="E2128" i="28"/>
  <c r="D2128" i="28"/>
  <c r="C2128" i="28"/>
  <c r="B2128" i="28"/>
  <c r="A2128" i="28"/>
  <c r="J2127" i="28"/>
  <c r="I2127" i="28"/>
  <c r="H2127" i="28"/>
  <c r="G2127" i="28"/>
  <c r="F2127" i="28"/>
  <c r="E2127" i="28"/>
  <c r="D2127" i="28"/>
  <c r="C2127" i="28"/>
  <c r="B2127" i="28"/>
  <c r="A2127" i="28"/>
  <c r="J2126" i="28"/>
  <c r="I2126" i="28"/>
  <c r="H2126" i="28"/>
  <c r="G2126" i="28"/>
  <c r="F2126" i="28"/>
  <c r="E2126" i="28"/>
  <c r="D2126" i="28"/>
  <c r="C2126" i="28"/>
  <c r="B2126" i="28"/>
  <c r="A2126" i="28"/>
  <c r="J2125" i="28"/>
  <c r="I2125" i="28"/>
  <c r="H2125" i="28"/>
  <c r="G2125" i="28"/>
  <c r="F2125" i="28"/>
  <c r="E2125" i="28"/>
  <c r="D2125" i="28"/>
  <c r="C2125" i="28"/>
  <c r="B2125" i="28"/>
  <c r="A2125" i="28"/>
  <c r="J2124" i="28"/>
  <c r="I2124" i="28"/>
  <c r="H2124" i="28"/>
  <c r="G2124" i="28"/>
  <c r="F2124" i="28"/>
  <c r="E2124" i="28"/>
  <c r="D2124" i="28"/>
  <c r="C2124" i="28"/>
  <c r="B2124" i="28"/>
  <c r="A2124" i="28"/>
  <c r="J2123" i="28"/>
  <c r="I2123" i="28"/>
  <c r="H2123" i="28"/>
  <c r="G2123" i="28"/>
  <c r="F2123" i="28"/>
  <c r="E2123" i="28"/>
  <c r="D2123" i="28"/>
  <c r="C2123" i="28"/>
  <c r="B2123" i="28"/>
  <c r="A2123" i="28"/>
  <c r="J2122" i="28"/>
  <c r="I2122" i="28"/>
  <c r="H2122" i="28"/>
  <c r="G2122" i="28"/>
  <c r="F2122" i="28"/>
  <c r="E2122" i="28"/>
  <c r="D2122" i="28"/>
  <c r="C2122" i="28"/>
  <c r="B2122" i="28"/>
  <c r="A2122" i="28"/>
  <c r="J2121" i="28"/>
  <c r="I2121" i="28"/>
  <c r="H2121" i="28"/>
  <c r="G2121" i="28"/>
  <c r="F2121" i="28"/>
  <c r="E2121" i="28"/>
  <c r="D2121" i="28"/>
  <c r="C2121" i="28"/>
  <c r="B2121" i="28"/>
  <c r="A2121" i="28"/>
  <c r="J2120" i="28"/>
  <c r="I2120" i="28"/>
  <c r="H2120" i="28"/>
  <c r="G2120" i="28"/>
  <c r="F2120" i="28"/>
  <c r="E2120" i="28"/>
  <c r="D2120" i="28"/>
  <c r="C2120" i="28"/>
  <c r="B2120" i="28"/>
  <c r="A2120" i="28"/>
  <c r="J2119" i="28"/>
  <c r="I2119" i="28"/>
  <c r="H2119" i="28"/>
  <c r="G2119" i="28"/>
  <c r="F2119" i="28"/>
  <c r="E2119" i="28"/>
  <c r="D2119" i="28"/>
  <c r="C2119" i="28"/>
  <c r="B2119" i="28"/>
  <c r="A2119" i="28"/>
  <c r="J2118" i="28"/>
  <c r="I2118" i="28"/>
  <c r="H2118" i="28"/>
  <c r="G2118" i="28"/>
  <c r="F2118" i="28"/>
  <c r="E2118" i="28"/>
  <c r="D2118" i="28"/>
  <c r="C2118" i="28"/>
  <c r="B2118" i="28"/>
  <c r="A2118" i="28"/>
  <c r="J2117" i="28"/>
  <c r="I2117" i="28"/>
  <c r="H2117" i="28"/>
  <c r="G2117" i="28"/>
  <c r="F2117" i="28"/>
  <c r="E2117" i="28"/>
  <c r="D2117" i="28"/>
  <c r="C2117" i="28"/>
  <c r="B2117" i="28"/>
  <c r="A2117" i="28"/>
  <c r="J2116" i="28"/>
  <c r="I2116" i="28"/>
  <c r="H2116" i="28"/>
  <c r="G2116" i="28"/>
  <c r="F2116" i="28"/>
  <c r="E2116" i="28"/>
  <c r="D2116" i="28"/>
  <c r="C2116" i="28"/>
  <c r="B2116" i="28"/>
  <c r="A2116" i="28"/>
  <c r="J2115" i="28"/>
  <c r="I2115" i="28"/>
  <c r="H2115" i="28"/>
  <c r="G2115" i="28"/>
  <c r="F2115" i="28"/>
  <c r="E2115" i="28"/>
  <c r="D2115" i="28"/>
  <c r="C2115" i="28"/>
  <c r="B2115" i="28"/>
  <c r="A2115" i="28"/>
  <c r="J2114" i="28"/>
  <c r="I2114" i="28"/>
  <c r="H2114" i="28"/>
  <c r="G2114" i="28"/>
  <c r="F2114" i="28"/>
  <c r="E2114" i="28"/>
  <c r="D2114" i="28"/>
  <c r="C2114" i="28"/>
  <c r="B2114" i="28"/>
  <c r="A2114" i="28"/>
  <c r="J2113" i="28"/>
  <c r="I2113" i="28"/>
  <c r="H2113" i="28"/>
  <c r="G2113" i="28"/>
  <c r="F2113" i="28"/>
  <c r="E2113" i="28"/>
  <c r="D2113" i="28"/>
  <c r="C2113" i="28"/>
  <c r="B2113" i="28"/>
  <c r="A2113" i="28"/>
  <c r="J2112" i="28"/>
  <c r="I2112" i="28"/>
  <c r="H2112" i="28"/>
  <c r="G2112" i="28"/>
  <c r="F2112" i="28"/>
  <c r="E2112" i="28"/>
  <c r="D2112" i="28"/>
  <c r="C2112" i="28"/>
  <c r="B2112" i="28"/>
  <c r="A2112" i="28"/>
  <c r="J2111" i="28"/>
  <c r="I2111" i="28"/>
  <c r="H2111" i="28"/>
  <c r="G2111" i="28"/>
  <c r="F2111" i="28"/>
  <c r="E2111" i="28"/>
  <c r="D2111" i="28"/>
  <c r="C2111" i="28"/>
  <c r="B2111" i="28"/>
  <c r="A2111" i="28"/>
  <c r="J2110" i="28"/>
  <c r="I2110" i="28"/>
  <c r="H2110" i="28"/>
  <c r="G2110" i="28"/>
  <c r="F2110" i="28"/>
  <c r="E2110" i="28"/>
  <c r="D2110" i="28"/>
  <c r="C2110" i="28"/>
  <c r="B2110" i="28"/>
  <c r="A2110" i="28"/>
  <c r="J2109" i="28"/>
  <c r="I2109" i="28"/>
  <c r="H2109" i="28"/>
  <c r="G2109" i="28"/>
  <c r="F2109" i="28"/>
  <c r="E2109" i="28"/>
  <c r="D2109" i="28"/>
  <c r="C2109" i="28"/>
  <c r="B2109" i="28"/>
  <c r="A2109" i="28"/>
  <c r="J2108" i="28"/>
  <c r="I2108" i="28"/>
  <c r="H2108" i="28"/>
  <c r="G2108" i="28"/>
  <c r="F2108" i="28"/>
  <c r="E2108" i="28"/>
  <c r="D2108" i="28"/>
  <c r="C2108" i="28"/>
  <c r="B2108" i="28"/>
  <c r="A2108" i="28"/>
  <c r="J2107" i="28"/>
  <c r="I2107" i="28"/>
  <c r="H2107" i="28"/>
  <c r="G2107" i="28"/>
  <c r="F2107" i="28"/>
  <c r="E2107" i="28"/>
  <c r="D2107" i="28"/>
  <c r="C2107" i="28"/>
  <c r="B2107" i="28"/>
  <c r="A2107" i="28"/>
  <c r="J2106" i="28"/>
  <c r="I2106" i="28"/>
  <c r="H2106" i="28"/>
  <c r="G2106" i="28"/>
  <c r="F2106" i="28"/>
  <c r="E2106" i="28"/>
  <c r="D2106" i="28"/>
  <c r="C2106" i="28"/>
  <c r="B2106" i="28"/>
  <c r="A2106" i="28"/>
  <c r="J2105" i="28"/>
  <c r="I2105" i="28"/>
  <c r="H2105" i="28"/>
  <c r="G2105" i="28"/>
  <c r="F2105" i="28"/>
  <c r="E2105" i="28"/>
  <c r="D2105" i="28"/>
  <c r="C2105" i="28"/>
  <c r="B2105" i="28"/>
  <c r="A2105" i="28"/>
  <c r="J2104" i="28"/>
  <c r="I2104" i="28"/>
  <c r="H2104" i="28"/>
  <c r="G2104" i="28"/>
  <c r="F2104" i="28"/>
  <c r="E2104" i="28"/>
  <c r="D2104" i="28"/>
  <c r="C2104" i="28"/>
  <c r="B2104" i="28"/>
  <c r="A2104" i="28"/>
  <c r="J2103" i="28"/>
  <c r="I2103" i="28"/>
  <c r="H2103" i="28"/>
  <c r="G2103" i="28"/>
  <c r="F2103" i="28"/>
  <c r="E2103" i="28"/>
  <c r="D2103" i="28"/>
  <c r="C2103" i="28"/>
  <c r="B2103" i="28"/>
  <c r="A2103" i="28"/>
  <c r="J2102" i="28"/>
  <c r="I2102" i="28"/>
  <c r="H2102" i="28"/>
  <c r="G2102" i="28"/>
  <c r="F2102" i="28"/>
  <c r="E2102" i="28"/>
  <c r="D2102" i="28"/>
  <c r="C2102" i="28"/>
  <c r="B2102" i="28"/>
  <c r="A2102" i="28"/>
  <c r="J2101" i="28"/>
  <c r="I2101" i="28"/>
  <c r="H2101" i="28"/>
  <c r="G2101" i="28"/>
  <c r="F2101" i="28"/>
  <c r="E2101" i="28"/>
  <c r="D2101" i="28"/>
  <c r="C2101" i="28"/>
  <c r="B2101" i="28"/>
  <c r="A2101" i="28"/>
  <c r="J2100" i="28"/>
  <c r="I2100" i="28"/>
  <c r="H2100" i="28"/>
  <c r="G2100" i="28"/>
  <c r="F2100" i="28"/>
  <c r="E2100" i="28"/>
  <c r="D2100" i="28"/>
  <c r="C2100" i="28"/>
  <c r="B2100" i="28"/>
  <c r="A2100" i="28"/>
  <c r="J2099" i="28"/>
  <c r="I2099" i="28"/>
  <c r="H2099" i="28"/>
  <c r="G2099" i="28"/>
  <c r="F2099" i="28"/>
  <c r="E2099" i="28"/>
  <c r="D2099" i="28"/>
  <c r="C2099" i="28"/>
  <c r="B2099" i="28"/>
  <c r="A2099" i="28"/>
  <c r="J2098" i="28"/>
  <c r="I2098" i="28"/>
  <c r="H2098" i="28"/>
  <c r="G2098" i="28"/>
  <c r="F2098" i="28"/>
  <c r="E2098" i="28"/>
  <c r="D2098" i="28"/>
  <c r="C2098" i="28"/>
  <c r="B2098" i="28"/>
  <c r="A2098" i="28"/>
  <c r="J2097" i="28"/>
  <c r="I2097" i="28"/>
  <c r="H2097" i="28"/>
  <c r="G2097" i="28"/>
  <c r="F2097" i="28"/>
  <c r="E2097" i="28"/>
  <c r="D2097" i="28"/>
  <c r="C2097" i="28"/>
  <c r="B2097" i="28"/>
  <c r="A2097" i="28"/>
  <c r="J2096" i="28"/>
  <c r="I2096" i="28"/>
  <c r="H2096" i="28"/>
  <c r="G2096" i="28"/>
  <c r="F2096" i="28"/>
  <c r="E2096" i="28"/>
  <c r="D2096" i="28"/>
  <c r="C2096" i="28"/>
  <c r="B2096" i="28"/>
  <c r="A2096" i="28"/>
  <c r="J2095" i="28"/>
  <c r="I2095" i="28"/>
  <c r="H2095" i="28"/>
  <c r="G2095" i="28"/>
  <c r="F2095" i="28"/>
  <c r="E2095" i="28"/>
  <c r="D2095" i="28"/>
  <c r="C2095" i="28"/>
  <c r="B2095" i="28"/>
  <c r="A2095" i="28"/>
  <c r="J2094" i="28"/>
  <c r="I2094" i="28"/>
  <c r="H2094" i="28"/>
  <c r="G2094" i="28"/>
  <c r="F2094" i="28"/>
  <c r="E2094" i="28"/>
  <c r="D2094" i="28"/>
  <c r="C2094" i="28"/>
  <c r="B2094" i="28"/>
  <c r="A2094" i="28"/>
  <c r="J2093" i="28"/>
  <c r="I2093" i="28"/>
  <c r="H2093" i="28"/>
  <c r="G2093" i="28"/>
  <c r="F2093" i="28"/>
  <c r="E2093" i="28"/>
  <c r="D2093" i="28"/>
  <c r="C2093" i="28"/>
  <c r="B2093" i="28"/>
  <c r="A2093" i="28"/>
  <c r="J2092" i="28"/>
  <c r="I2092" i="28"/>
  <c r="H2092" i="28"/>
  <c r="G2092" i="28"/>
  <c r="F2092" i="28"/>
  <c r="E2092" i="28"/>
  <c r="D2092" i="28"/>
  <c r="C2092" i="28"/>
  <c r="B2092" i="28"/>
  <c r="A2092" i="28"/>
  <c r="J2091" i="28"/>
  <c r="I2091" i="28"/>
  <c r="H2091" i="28"/>
  <c r="G2091" i="28"/>
  <c r="F2091" i="28"/>
  <c r="E2091" i="28"/>
  <c r="D2091" i="28"/>
  <c r="C2091" i="28"/>
  <c r="B2091" i="28"/>
  <c r="A2091" i="28"/>
  <c r="J2090" i="28"/>
  <c r="I2090" i="28"/>
  <c r="H2090" i="28"/>
  <c r="G2090" i="28"/>
  <c r="F2090" i="28"/>
  <c r="E2090" i="28"/>
  <c r="D2090" i="28"/>
  <c r="C2090" i="28"/>
  <c r="B2090" i="28"/>
  <c r="A2090" i="28"/>
  <c r="J2089" i="28"/>
  <c r="I2089" i="28"/>
  <c r="H2089" i="28"/>
  <c r="G2089" i="28"/>
  <c r="F2089" i="28"/>
  <c r="E2089" i="28"/>
  <c r="D2089" i="28"/>
  <c r="C2089" i="28"/>
  <c r="B2089" i="28"/>
  <c r="A2089" i="28"/>
  <c r="J2088" i="28"/>
  <c r="I2088" i="28"/>
  <c r="H2088" i="28"/>
  <c r="G2088" i="28"/>
  <c r="F2088" i="28"/>
  <c r="E2088" i="28"/>
  <c r="D2088" i="28"/>
  <c r="C2088" i="28"/>
  <c r="B2088" i="28"/>
  <c r="A2088" i="28"/>
  <c r="J2087" i="28"/>
  <c r="I2087" i="28"/>
  <c r="H2087" i="28"/>
  <c r="G2087" i="28"/>
  <c r="F2087" i="28"/>
  <c r="E2087" i="28"/>
  <c r="D2087" i="28"/>
  <c r="C2087" i="28"/>
  <c r="B2087" i="28"/>
  <c r="A2087" i="28"/>
  <c r="J2086" i="28"/>
  <c r="I2086" i="28"/>
  <c r="H2086" i="28"/>
  <c r="G2086" i="28"/>
  <c r="F2086" i="28"/>
  <c r="E2086" i="28"/>
  <c r="D2086" i="28"/>
  <c r="C2086" i="28"/>
  <c r="B2086" i="28"/>
  <c r="A2086" i="28"/>
  <c r="J2085" i="28"/>
  <c r="I2085" i="28"/>
  <c r="H2085" i="28"/>
  <c r="G2085" i="28"/>
  <c r="F2085" i="28"/>
  <c r="E2085" i="28"/>
  <c r="D2085" i="28"/>
  <c r="C2085" i="28"/>
  <c r="B2085" i="28"/>
  <c r="A2085" i="28"/>
  <c r="J2084" i="28"/>
  <c r="I2084" i="28"/>
  <c r="H2084" i="28"/>
  <c r="G2084" i="28"/>
  <c r="F2084" i="28"/>
  <c r="E2084" i="28"/>
  <c r="D2084" i="28"/>
  <c r="C2084" i="28"/>
  <c r="B2084" i="28"/>
  <c r="A2084" i="28"/>
  <c r="J2083" i="28"/>
  <c r="I2083" i="28"/>
  <c r="H2083" i="28"/>
  <c r="G2083" i="28"/>
  <c r="F2083" i="28"/>
  <c r="E2083" i="28"/>
  <c r="D2083" i="28"/>
  <c r="C2083" i="28"/>
  <c r="B2083" i="28"/>
  <c r="A2083" i="28"/>
  <c r="J2082" i="28"/>
  <c r="I2082" i="28"/>
  <c r="H2082" i="28"/>
  <c r="G2082" i="28"/>
  <c r="F2082" i="28"/>
  <c r="E2082" i="28"/>
  <c r="D2082" i="28"/>
  <c r="C2082" i="28"/>
  <c r="B2082" i="28"/>
  <c r="A2082" i="28"/>
  <c r="J2081" i="28"/>
  <c r="I2081" i="28"/>
  <c r="H2081" i="28"/>
  <c r="G2081" i="28"/>
  <c r="F2081" i="28"/>
  <c r="E2081" i="28"/>
  <c r="D2081" i="28"/>
  <c r="C2081" i="28"/>
  <c r="B2081" i="28"/>
  <c r="A2081" i="28"/>
  <c r="J2080" i="28"/>
  <c r="I2080" i="28"/>
  <c r="H2080" i="28"/>
  <c r="G2080" i="28"/>
  <c r="F2080" i="28"/>
  <c r="E2080" i="28"/>
  <c r="D2080" i="28"/>
  <c r="C2080" i="28"/>
  <c r="B2080" i="28"/>
  <c r="A2080" i="28"/>
  <c r="J2079" i="28"/>
  <c r="I2079" i="28"/>
  <c r="H2079" i="28"/>
  <c r="G2079" i="28"/>
  <c r="F2079" i="28"/>
  <c r="E2079" i="28"/>
  <c r="D2079" i="28"/>
  <c r="C2079" i="28"/>
  <c r="B2079" i="28"/>
  <c r="A2079" i="28"/>
  <c r="J2078" i="28"/>
  <c r="I2078" i="28"/>
  <c r="H2078" i="28"/>
  <c r="G2078" i="28"/>
  <c r="F2078" i="28"/>
  <c r="E2078" i="28"/>
  <c r="D2078" i="28"/>
  <c r="C2078" i="28"/>
  <c r="B2078" i="28"/>
  <c r="A2078" i="28"/>
  <c r="J2077" i="28"/>
  <c r="I2077" i="28"/>
  <c r="H2077" i="28"/>
  <c r="G2077" i="28"/>
  <c r="F2077" i="28"/>
  <c r="E2077" i="28"/>
  <c r="D2077" i="28"/>
  <c r="C2077" i="28"/>
  <c r="B2077" i="28"/>
  <c r="A2077" i="28"/>
  <c r="J2076" i="28"/>
  <c r="I2076" i="28"/>
  <c r="H2076" i="28"/>
  <c r="G2076" i="28"/>
  <c r="F2076" i="28"/>
  <c r="E2076" i="28"/>
  <c r="D2076" i="28"/>
  <c r="C2076" i="28"/>
  <c r="B2076" i="28"/>
  <c r="A2076" i="28"/>
  <c r="J2075" i="28"/>
  <c r="I2075" i="28"/>
  <c r="H2075" i="28"/>
  <c r="G2075" i="28"/>
  <c r="F2075" i="28"/>
  <c r="E2075" i="28"/>
  <c r="D2075" i="28"/>
  <c r="C2075" i="28"/>
  <c r="B2075" i="28"/>
  <c r="A2075" i="28"/>
  <c r="J2074" i="28"/>
  <c r="I2074" i="28"/>
  <c r="H2074" i="28"/>
  <c r="G2074" i="28"/>
  <c r="F2074" i="28"/>
  <c r="E2074" i="28"/>
  <c r="D2074" i="28"/>
  <c r="C2074" i="28"/>
  <c r="B2074" i="28"/>
  <c r="A2074" i="28"/>
  <c r="J2073" i="28"/>
  <c r="I2073" i="28"/>
  <c r="H2073" i="28"/>
  <c r="G2073" i="28"/>
  <c r="F2073" i="28"/>
  <c r="E2073" i="28"/>
  <c r="D2073" i="28"/>
  <c r="C2073" i="28"/>
  <c r="B2073" i="28"/>
  <c r="A2073" i="28"/>
  <c r="J2072" i="28"/>
  <c r="I2072" i="28"/>
  <c r="H2072" i="28"/>
  <c r="G2072" i="28"/>
  <c r="F2072" i="28"/>
  <c r="E2072" i="28"/>
  <c r="D2072" i="28"/>
  <c r="C2072" i="28"/>
  <c r="B2072" i="28"/>
  <c r="A2072" i="28"/>
  <c r="J2071" i="28"/>
  <c r="I2071" i="28"/>
  <c r="H2071" i="28"/>
  <c r="G2071" i="28"/>
  <c r="F2071" i="28"/>
  <c r="E2071" i="28"/>
  <c r="D2071" i="28"/>
  <c r="C2071" i="28"/>
  <c r="B2071" i="28"/>
  <c r="A2071" i="28"/>
  <c r="J2070" i="28"/>
  <c r="I2070" i="28"/>
  <c r="H2070" i="28"/>
  <c r="G2070" i="28"/>
  <c r="F2070" i="28"/>
  <c r="E2070" i="28"/>
  <c r="D2070" i="28"/>
  <c r="C2070" i="28"/>
  <c r="B2070" i="28"/>
  <c r="A2070" i="28"/>
  <c r="J2069" i="28"/>
  <c r="I2069" i="28"/>
  <c r="H2069" i="28"/>
  <c r="G2069" i="28"/>
  <c r="F2069" i="28"/>
  <c r="E2069" i="28"/>
  <c r="D2069" i="28"/>
  <c r="C2069" i="28"/>
  <c r="B2069" i="28"/>
  <c r="A2069" i="28"/>
  <c r="J2068" i="28"/>
  <c r="I2068" i="28"/>
  <c r="H2068" i="28"/>
  <c r="G2068" i="28"/>
  <c r="F2068" i="28"/>
  <c r="E2068" i="28"/>
  <c r="D2068" i="28"/>
  <c r="C2068" i="28"/>
  <c r="B2068" i="28"/>
  <c r="A2068" i="28"/>
  <c r="J2067" i="28"/>
  <c r="I2067" i="28"/>
  <c r="H2067" i="28"/>
  <c r="G2067" i="28"/>
  <c r="F2067" i="28"/>
  <c r="E2067" i="28"/>
  <c r="D2067" i="28"/>
  <c r="C2067" i="28"/>
  <c r="B2067" i="28"/>
  <c r="A2067" i="28"/>
  <c r="J2066" i="28"/>
  <c r="I2066" i="28"/>
  <c r="H2066" i="28"/>
  <c r="G2066" i="28"/>
  <c r="F2066" i="28"/>
  <c r="E2066" i="28"/>
  <c r="D2066" i="28"/>
  <c r="C2066" i="28"/>
  <c r="B2066" i="28"/>
  <c r="A2066" i="28"/>
  <c r="J2065" i="28"/>
  <c r="I2065" i="28"/>
  <c r="H2065" i="28"/>
  <c r="G2065" i="28"/>
  <c r="F2065" i="28"/>
  <c r="E2065" i="28"/>
  <c r="D2065" i="28"/>
  <c r="C2065" i="28"/>
  <c r="B2065" i="28"/>
  <c r="A2065" i="28"/>
  <c r="J2064" i="28"/>
  <c r="I2064" i="28"/>
  <c r="H2064" i="28"/>
  <c r="G2064" i="28"/>
  <c r="F2064" i="28"/>
  <c r="E2064" i="28"/>
  <c r="D2064" i="28"/>
  <c r="C2064" i="28"/>
  <c r="B2064" i="28"/>
  <c r="A2064" i="28"/>
  <c r="J2063" i="28"/>
  <c r="I2063" i="28"/>
  <c r="H2063" i="28"/>
  <c r="G2063" i="28"/>
  <c r="F2063" i="28"/>
  <c r="E2063" i="28"/>
  <c r="D2063" i="28"/>
  <c r="C2063" i="28"/>
  <c r="B2063" i="28"/>
  <c r="A2063" i="28"/>
  <c r="J2062" i="28"/>
  <c r="I2062" i="28"/>
  <c r="H2062" i="28"/>
  <c r="G2062" i="28"/>
  <c r="F2062" i="28"/>
  <c r="E2062" i="28"/>
  <c r="D2062" i="28"/>
  <c r="C2062" i="28"/>
  <c r="B2062" i="28"/>
  <c r="A2062" i="28"/>
  <c r="J2061" i="28"/>
  <c r="I2061" i="28"/>
  <c r="H2061" i="28"/>
  <c r="G2061" i="28"/>
  <c r="F2061" i="28"/>
  <c r="E2061" i="28"/>
  <c r="D2061" i="28"/>
  <c r="C2061" i="28"/>
  <c r="B2061" i="28"/>
  <c r="A2061" i="28"/>
  <c r="J2060" i="28"/>
  <c r="I2060" i="28"/>
  <c r="H2060" i="28"/>
  <c r="G2060" i="28"/>
  <c r="F2060" i="28"/>
  <c r="E2060" i="28"/>
  <c r="D2060" i="28"/>
  <c r="C2060" i="28"/>
  <c r="B2060" i="28"/>
  <c r="A2060" i="28"/>
  <c r="J2059" i="28"/>
  <c r="I2059" i="28"/>
  <c r="H2059" i="28"/>
  <c r="G2059" i="28"/>
  <c r="F2059" i="28"/>
  <c r="E2059" i="28"/>
  <c r="D2059" i="28"/>
  <c r="C2059" i="28"/>
  <c r="B2059" i="28"/>
  <c r="A2059" i="28"/>
  <c r="J2058" i="28"/>
  <c r="I2058" i="28"/>
  <c r="H2058" i="28"/>
  <c r="G2058" i="28"/>
  <c r="F2058" i="28"/>
  <c r="E2058" i="28"/>
  <c r="D2058" i="28"/>
  <c r="C2058" i="28"/>
  <c r="B2058" i="28"/>
  <c r="A2058" i="28"/>
  <c r="J2057" i="28"/>
  <c r="I2057" i="28"/>
  <c r="H2057" i="28"/>
  <c r="G2057" i="28"/>
  <c r="F2057" i="28"/>
  <c r="E2057" i="28"/>
  <c r="D2057" i="28"/>
  <c r="C2057" i="28"/>
  <c r="B2057" i="28"/>
  <c r="A2057" i="28"/>
  <c r="J2056" i="28"/>
  <c r="I2056" i="28"/>
  <c r="H2056" i="28"/>
  <c r="G2056" i="28"/>
  <c r="F2056" i="28"/>
  <c r="E2056" i="28"/>
  <c r="D2056" i="28"/>
  <c r="C2056" i="28"/>
  <c r="B2056" i="28"/>
  <c r="A2056" i="28"/>
  <c r="J2055" i="28"/>
  <c r="I2055" i="28"/>
  <c r="H2055" i="28"/>
  <c r="G2055" i="28"/>
  <c r="F2055" i="28"/>
  <c r="E2055" i="28"/>
  <c r="D2055" i="28"/>
  <c r="C2055" i="28"/>
  <c r="B2055" i="28"/>
  <c r="A2055" i="28"/>
  <c r="J2054" i="28"/>
  <c r="I2054" i="28"/>
  <c r="H2054" i="28"/>
  <c r="G2054" i="28"/>
  <c r="F2054" i="28"/>
  <c r="E2054" i="28"/>
  <c r="D2054" i="28"/>
  <c r="C2054" i="28"/>
  <c r="B2054" i="28"/>
  <c r="A2054" i="28"/>
  <c r="J2053" i="28"/>
  <c r="I2053" i="28"/>
  <c r="H2053" i="28"/>
  <c r="G2053" i="28"/>
  <c r="F2053" i="28"/>
  <c r="E2053" i="28"/>
  <c r="D2053" i="28"/>
  <c r="C2053" i="28"/>
  <c r="B2053" i="28"/>
  <c r="A2053" i="28"/>
  <c r="J2052" i="28"/>
  <c r="I2052" i="28"/>
  <c r="H2052" i="28"/>
  <c r="G2052" i="28"/>
  <c r="F2052" i="28"/>
  <c r="E2052" i="28"/>
  <c r="D2052" i="28"/>
  <c r="C2052" i="28"/>
  <c r="B2052" i="28"/>
  <c r="A2052" i="28"/>
  <c r="J2051" i="28"/>
  <c r="I2051" i="28"/>
  <c r="H2051" i="28"/>
  <c r="G2051" i="28"/>
  <c r="F2051" i="28"/>
  <c r="E2051" i="28"/>
  <c r="D2051" i="28"/>
  <c r="C2051" i="28"/>
  <c r="B2051" i="28"/>
  <c r="A2051" i="28"/>
  <c r="J2050" i="28"/>
  <c r="I2050" i="28"/>
  <c r="H2050" i="28"/>
  <c r="G2050" i="28"/>
  <c r="F2050" i="28"/>
  <c r="E2050" i="28"/>
  <c r="D2050" i="28"/>
  <c r="C2050" i="28"/>
  <c r="B2050" i="28"/>
  <c r="A2050" i="28"/>
  <c r="J2049" i="28"/>
  <c r="I2049" i="28"/>
  <c r="H2049" i="28"/>
  <c r="G2049" i="28"/>
  <c r="F2049" i="28"/>
  <c r="E2049" i="28"/>
  <c r="D2049" i="28"/>
  <c r="C2049" i="28"/>
  <c r="B2049" i="28"/>
  <c r="A2049" i="28"/>
  <c r="J2048" i="28"/>
  <c r="I2048" i="28"/>
  <c r="H2048" i="28"/>
  <c r="G2048" i="28"/>
  <c r="F2048" i="28"/>
  <c r="E2048" i="28"/>
  <c r="D2048" i="28"/>
  <c r="C2048" i="28"/>
  <c r="B2048" i="28"/>
  <c r="A2048" i="28"/>
  <c r="J2047" i="28"/>
  <c r="I2047" i="28"/>
  <c r="H2047" i="28"/>
  <c r="G2047" i="28"/>
  <c r="F2047" i="28"/>
  <c r="E2047" i="28"/>
  <c r="D2047" i="28"/>
  <c r="C2047" i="28"/>
  <c r="B2047" i="28"/>
  <c r="A2047" i="28"/>
  <c r="J2046" i="28"/>
  <c r="I2046" i="28"/>
  <c r="H2046" i="28"/>
  <c r="G2046" i="28"/>
  <c r="F2046" i="28"/>
  <c r="E2046" i="28"/>
  <c r="D2046" i="28"/>
  <c r="C2046" i="28"/>
  <c r="B2046" i="28"/>
  <c r="A2046" i="28"/>
  <c r="J2045" i="28"/>
  <c r="I2045" i="28"/>
  <c r="H2045" i="28"/>
  <c r="G2045" i="28"/>
  <c r="F2045" i="28"/>
  <c r="E2045" i="28"/>
  <c r="D2045" i="28"/>
  <c r="C2045" i="28"/>
  <c r="B2045" i="28"/>
  <c r="A2045" i="28"/>
  <c r="J2044" i="28"/>
  <c r="I2044" i="28"/>
  <c r="H2044" i="28"/>
  <c r="G2044" i="28"/>
  <c r="F2044" i="28"/>
  <c r="E2044" i="28"/>
  <c r="D2044" i="28"/>
  <c r="C2044" i="28"/>
  <c r="B2044" i="28"/>
  <c r="A2044" i="28"/>
  <c r="J2043" i="28"/>
  <c r="I2043" i="28"/>
  <c r="H2043" i="28"/>
  <c r="G2043" i="28"/>
  <c r="F2043" i="28"/>
  <c r="E2043" i="28"/>
  <c r="D2043" i="28"/>
  <c r="C2043" i="28"/>
  <c r="B2043" i="28"/>
  <c r="A2043" i="28"/>
  <c r="J2042" i="28"/>
  <c r="I2042" i="28"/>
  <c r="H2042" i="28"/>
  <c r="G2042" i="28"/>
  <c r="F2042" i="28"/>
  <c r="E2042" i="28"/>
  <c r="D2042" i="28"/>
  <c r="C2042" i="28"/>
  <c r="B2042" i="28"/>
  <c r="A2042" i="28"/>
  <c r="J2041" i="28"/>
  <c r="I2041" i="28"/>
  <c r="H2041" i="28"/>
  <c r="G2041" i="28"/>
  <c r="F2041" i="28"/>
  <c r="E2041" i="28"/>
  <c r="D2041" i="28"/>
  <c r="C2041" i="28"/>
  <c r="B2041" i="28"/>
  <c r="A2041" i="28"/>
  <c r="J2040" i="28"/>
  <c r="I2040" i="28"/>
  <c r="H2040" i="28"/>
  <c r="G2040" i="28"/>
  <c r="F2040" i="28"/>
  <c r="E2040" i="28"/>
  <c r="D2040" i="28"/>
  <c r="C2040" i="28"/>
  <c r="B2040" i="28"/>
  <c r="A2040" i="28"/>
  <c r="J2039" i="28"/>
  <c r="I2039" i="28"/>
  <c r="H2039" i="28"/>
  <c r="G2039" i="28"/>
  <c r="F2039" i="28"/>
  <c r="E2039" i="28"/>
  <c r="D2039" i="28"/>
  <c r="C2039" i="28"/>
  <c r="B2039" i="28"/>
  <c r="A2039" i="28"/>
  <c r="J2038" i="28"/>
  <c r="I2038" i="28"/>
  <c r="H2038" i="28"/>
  <c r="G2038" i="28"/>
  <c r="F2038" i="28"/>
  <c r="E2038" i="28"/>
  <c r="D2038" i="28"/>
  <c r="C2038" i="28"/>
  <c r="B2038" i="28"/>
  <c r="A2038" i="28"/>
  <c r="J2037" i="28"/>
  <c r="I2037" i="28"/>
  <c r="H2037" i="28"/>
  <c r="G2037" i="28"/>
  <c r="F2037" i="28"/>
  <c r="E2037" i="28"/>
  <c r="D2037" i="28"/>
  <c r="C2037" i="28"/>
  <c r="B2037" i="28"/>
  <c r="A2037" i="28"/>
  <c r="J2036" i="28"/>
  <c r="I2036" i="28"/>
  <c r="H2036" i="28"/>
  <c r="G2036" i="28"/>
  <c r="F2036" i="28"/>
  <c r="E2036" i="28"/>
  <c r="D2036" i="28"/>
  <c r="C2036" i="28"/>
  <c r="B2036" i="28"/>
  <c r="A2036" i="28"/>
  <c r="J2035" i="28"/>
  <c r="I2035" i="28"/>
  <c r="H2035" i="28"/>
  <c r="G2035" i="28"/>
  <c r="F2035" i="28"/>
  <c r="E2035" i="28"/>
  <c r="D2035" i="28"/>
  <c r="C2035" i="28"/>
  <c r="B2035" i="28"/>
  <c r="A2035" i="28"/>
  <c r="J2034" i="28"/>
  <c r="I2034" i="28"/>
  <c r="H2034" i="28"/>
  <c r="G2034" i="28"/>
  <c r="F2034" i="28"/>
  <c r="E2034" i="28"/>
  <c r="D2034" i="28"/>
  <c r="C2034" i="28"/>
  <c r="B2034" i="28"/>
  <c r="A2034" i="28"/>
  <c r="J2033" i="28"/>
  <c r="I2033" i="28"/>
  <c r="H2033" i="28"/>
  <c r="G2033" i="28"/>
  <c r="F2033" i="28"/>
  <c r="E2033" i="28"/>
  <c r="D2033" i="28"/>
  <c r="C2033" i="28"/>
  <c r="B2033" i="28"/>
  <c r="A2033" i="28"/>
  <c r="J2032" i="28"/>
  <c r="I2032" i="28"/>
  <c r="H2032" i="28"/>
  <c r="G2032" i="28"/>
  <c r="F2032" i="28"/>
  <c r="E2032" i="28"/>
  <c r="D2032" i="28"/>
  <c r="C2032" i="28"/>
  <c r="B2032" i="28"/>
  <c r="A2032" i="28"/>
  <c r="J2031" i="28"/>
  <c r="I2031" i="28"/>
  <c r="H2031" i="28"/>
  <c r="G2031" i="28"/>
  <c r="F2031" i="28"/>
  <c r="E2031" i="28"/>
  <c r="D2031" i="28"/>
  <c r="C2031" i="28"/>
  <c r="B2031" i="28"/>
  <c r="A2031" i="28"/>
  <c r="J2030" i="28"/>
  <c r="I2030" i="28"/>
  <c r="H2030" i="28"/>
  <c r="G2030" i="28"/>
  <c r="F2030" i="28"/>
  <c r="E2030" i="28"/>
  <c r="D2030" i="28"/>
  <c r="C2030" i="28"/>
  <c r="B2030" i="28"/>
  <c r="A2030" i="28"/>
  <c r="J2029" i="28"/>
  <c r="I2029" i="28"/>
  <c r="H2029" i="28"/>
  <c r="G2029" i="28"/>
  <c r="F2029" i="28"/>
  <c r="E2029" i="28"/>
  <c r="D2029" i="28"/>
  <c r="C2029" i="28"/>
  <c r="B2029" i="28"/>
  <c r="A2029" i="28"/>
  <c r="J2028" i="28"/>
  <c r="I2028" i="28"/>
  <c r="H2028" i="28"/>
  <c r="G2028" i="28"/>
  <c r="F2028" i="28"/>
  <c r="E2028" i="28"/>
  <c r="D2028" i="28"/>
  <c r="C2028" i="28"/>
  <c r="B2028" i="28"/>
  <c r="A2028" i="28"/>
  <c r="J2027" i="28"/>
  <c r="I2027" i="28"/>
  <c r="H2027" i="28"/>
  <c r="G2027" i="28"/>
  <c r="F2027" i="28"/>
  <c r="E2027" i="28"/>
  <c r="D2027" i="28"/>
  <c r="C2027" i="28"/>
  <c r="B2027" i="28"/>
  <c r="A2027" i="28"/>
  <c r="J2026" i="28"/>
  <c r="I2026" i="28"/>
  <c r="H2026" i="28"/>
  <c r="G2026" i="28"/>
  <c r="F2026" i="28"/>
  <c r="E2026" i="28"/>
  <c r="D2026" i="28"/>
  <c r="C2026" i="28"/>
  <c r="B2026" i="28"/>
  <c r="A2026" i="28"/>
  <c r="J2025" i="28"/>
  <c r="I2025" i="28"/>
  <c r="H2025" i="28"/>
  <c r="G2025" i="28"/>
  <c r="F2025" i="28"/>
  <c r="E2025" i="28"/>
  <c r="D2025" i="28"/>
  <c r="C2025" i="28"/>
  <c r="B2025" i="28"/>
  <c r="A2025" i="28"/>
  <c r="J2024" i="28"/>
  <c r="I2024" i="28"/>
  <c r="H2024" i="28"/>
  <c r="G2024" i="28"/>
  <c r="F2024" i="28"/>
  <c r="E2024" i="28"/>
  <c r="D2024" i="28"/>
  <c r="C2024" i="28"/>
  <c r="B2024" i="28"/>
  <c r="A2024" i="28"/>
  <c r="J2023" i="28"/>
  <c r="I2023" i="28"/>
  <c r="H2023" i="28"/>
  <c r="G2023" i="28"/>
  <c r="F2023" i="28"/>
  <c r="E2023" i="28"/>
  <c r="D2023" i="28"/>
  <c r="C2023" i="28"/>
  <c r="B2023" i="28"/>
  <c r="A2023" i="28"/>
  <c r="J2022" i="28"/>
  <c r="I2022" i="28"/>
  <c r="H2022" i="28"/>
  <c r="G2022" i="28"/>
  <c r="F2022" i="28"/>
  <c r="E2022" i="28"/>
  <c r="D2022" i="28"/>
  <c r="C2022" i="28"/>
  <c r="B2022" i="28"/>
  <c r="A2022" i="28"/>
  <c r="J2021" i="28"/>
  <c r="I2021" i="28"/>
  <c r="H2021" i="28"/>
  <c r="G2021" i="28"/>
  <c r="F2021" i="28"/>
  <c r="E2021" i="28"/>
  <c r="D2021" i="28"/>
  <c r="C2021" i="28"/>
  <c r="B2021" i="28"/>
  <c r="A2021" i="28"/>
  <c r="J2020" i="28"/>
  <c r="I2020" i="28"/>
  <c r="H2020" i="28"/>
  <c r="G2020" i="28"/>
  <c r="F2020" i="28"/>
  <c r="E2020" i="28"/>
  <c r="D2020" i="28"/>
  <c r="C2020" i="28"/>
  <c r="B2020" i="28"/>
  <c r="A2020" i="28"/>
  <c r="J2019" i="28"/>
  <c r="I2019" i="28"/>
  <c r="H2019" i="28"/>
  <c r="G2019" i="28"/>
  <c r="F2019" i="28"/>
  <c r="E2019" i="28"/>
  <c r="D2019" i="28"/>
  <c r="C2019" i="28"/>
  <c r="B2019" i="28"/>
  <c r="A2019" i="28"/>
  <c r="J2018" i="28"/>
  <c r="I2018" i="28"/>
  <c r="H2018" i="28"/>
  <c r="G2018" i="28"/>
  <c r="F2018" i="28"/>
  <c r="E2018" i="28"/>
  <c r="D2018" i="28"/>
  <c r="C2018" i="28"/>
  <c r="B2018" i="28"/>
  <c r="A2018" i="28"/>
  <c r="J2017" i="28"/>
  <c r="I2017" i="28"/>
  <c r="H2017" i="28"/>
  <c r="G2017" i="28"/>
  <c r="F2017" i="28"/>
  <c r="E2017" i="28"/>
  <c r="D2017" i="28"/>
  <c r="C2017" i="28"/>
  <c r="B2017" i="28"/>
  <c r="A2017" i="28"/>
  <c r="J2016" i="28"/>
  <c r="I2016" i="28"/>
  <c r="H2016" i="28"/>
  <c r="G2016" i="28"/>
  <c r="F2016" i="28"/>
  <c r="E2016" i="28"/>
  <c r="D2016" i="28"/>
  <c r="C2016" i="28"/>
  <c r="B2016" i="28"/>
  <c r="A2016" i="28"/>
  <c r="J2015" i="28"/>
  <c r="I2015" i="28"/>
  <c r="H2015" i="28"/>
  <c r="G2015" i="28"/>
  <c r="F2015" i="28"/>
  <c r="E2015" i="28"/>
  <c r="D2015" i="28"/>
  <c r="C2015" i="28"/>
  <c r="B2015" i="28"/>
  <c r="A2015" i="28"/>
  <c r="J2014" i="28"/>
  <c r="I2014" i="28"/>
  <c r="H2014" i="28"/>
  <c r="G2014" i="28"/>
  <c r="F2014" i="28"/>
  <c r="E2014" i="28"/>
  <c r="D2014" i="28"/>
  <c r="C2014" i="28"/>
  <c r="B2014" i="28"/>
  <c r="A2014" i="28"/>
  <c r="J2013" i="28"/>
  <c r="I2013" i="28"/>
  <c r="H2013" i="28"/>
  <c r="G2013" i="28"/>
  <c r="F2013" i="28"/>
  <c r="E2013" i="28"/>
  <c r="D2013" i="28"/>
  <c r="C2013" i="28"/>
  <c r="B2013" i="28"/>
  <c r="A2013" i="28"/>
  <c r="J2012" i="28"/>
  <c r="I2012" i="28"/>
  <c r="H2012" i="28"/>
  <c r="G2012" i="28"/>
  <c r="F2012" i="28"/>
  <c r="E2012" i="28"/>
  <c r="D2012" i="28"/>
  <c r="C2012" i="28"/>
  <c r="B2012" i="28"/>
  <c r="A2012" i="28"/>
  <c r="J2011" i="28"/>
  <c r="I2011" i="28"/>
  <c r="H2011" i="28"/>
  <c r="G2011" i="28"/>
  <c r="F2011" i="28"/>
  <c r="E2011" i="28"/>
  <c r="D2011" i="28"/>
  <c r="C2011" i="28"/>
  <c r="B2011" i="28"/>
  <c r="A2011" i="28"/>
  <c r="J2010" i="28"/>
  <c r="I2010" i="28"/>
  <c r="H2010" i="28"/>
  <c r="G2010" i="28"/>
  <c r="F2010" i="28"/>
  <c r="E2010" i="28"/>
  <c r="D2010" i="28"/>
  <c r="C2010" i="28"/>
  <c r="B2010" i="28"/>
  <c r="A2010" i="28"/>
  <c r="J2009" i="28"/>
  <c r="I2009" i="28"/>
  <c r="H2009" i="28"/>
  <c r="G2009" i="28"/>
  <c r="F2009" i="28"/>
  <c r="E2009" i="28"/>
  <c r="D2009" i="28"/>
  <c r="C2009" i="28"/>
  <c r="B2009" i="28"/>
  <c r="A2009" i="28"/>
  <c r="J2008" i="28"/>
  <c r="I2008" i="28"/>
  <c r="H2008" i="28"/>
  <c r="G2008" i="28"/>
  <c r="F2008" i="28"/>
  <c r="E2008" i="28"/>
  <c r="D2008" i="28"/>
  <c r="C2008" i="28"/>
  <c r="B2008" i="28"/>
  <c r="A2008" i="28"/>
  <c r="J2007" i="28"/>
  <c r="I2007" i="28"/>
  <c r="H2007" i="28"/>
  <c r="G2007" i="28"/>
  <c r="F2007" i="28"/>
  <c r="E2007" i="28"/>
  <c r="D2007" i="28"/>
  <c r="C2007" i="28"/>
  <c r="B2007" i="28"/>
  <c r="A2007" i="28"/>
  <c r="J2006" i="28"/>
  <c r="I2006" i="28"/>
  <c r="H2006" i="28"/>
  <c r="G2006" i="28"/>
  <c r="F2006" i="28"/>
  <c r="E2006" i="28"/>
  <c r="D2006" i="28"/>
  <c r="C2006" i="28"/>
  <c r="B2006" i="28"/>
  <c r="A2006" i="28"/>
  <c r="J2005" i="28"/>
  <c r="I2005" i="28"/>
  <c r="H2005" i="28"/>
  <c r="G2005" i="28"/>
  <c r="F2005" i="28"/>
  <c r="E2005" i="28"/>
  <c r="D2005" i="28"/>
  <c r="C2005" i="28"/>
  <c r="B2005" i="28"/>
  <c r="A2005" i="28"/>
  <c r="J2004" i="28"/>
  <c r="I2004" i="28"/>
  <c r="H2004" i="28"/>
  <c r="G2004" i="28"/>
  <c r="F2004" i="28"/>
  <c r="E2004" i="28"/>
  <c r="D2004" i="28"/>
  <c r="C2004" i="28"/>
  <c r="B2004" i="28"/>
  <c r="A2004" i="28"/>
  <c r="J2003" i="28"/>
  <c r="I2003" i="28"/>
  <c r="H2003" i="28"/>
  <c r="G2003" i="28"/>
  <c r="F2003" i="28"/>
  <c r="E2003" i="28"/>
  <c r="D2003" i="28"/>
  <c r="C2003" i="28"/>
  <c r="B2003" i="28"/>
  <c r="A2003" i="28"/>
  <c r="J2002" i="28"/>
  <c r="I2002" i="28"/>
  <c r="H2002" i="28"/>
  <c r="G2002" i="28"/>
  <c r="F2002" i="28"/>
  <c r="E2002" i="28"/>
  <c r="D2002" i="28"/>
  <c r="C2002" i="28"/>
  <c r="B2002" i="28"/>
  <c r="A2002" i="28"/>
  <c r="J2001" i="28"/>
  <c r="I2001" i="28"/>
  <c r="H2001" i="28"/>
  <c r="G2001" i="28"/>
  <c r="F2001" i="28"/>
  <c r="E2001" i="28"/>
  <c r="D2001" i="28"/>
  <c r="C2001" i="28"/>
  <c r="B2001" i="28"/>
  <c r="A2001" i="28"/>
  <c r="J2000" i="28"/>
  <c r="I2000" i="28"/>
  <c r="H2000" i="28"/>
  <c r="G2000" i="28"/>
  <c r="F2000" i="28"/>
  <c r="E2000" i="28"/>
  <c r="D2000" i="28"/>
  <c r="C2000" i="28"/>
  <c r="B2000" i="28"/>
  <c r="A2000" i="28"/>
  <c r="J1999" i="28"/>
  <c r="I1999" i="28"/>
  <c r="H1999" i="28"/>
  <c r="G1999" i="28"/>
  <c r="F1999" i="28"/>
  <c r="E1999" i="28"/>
  <c r="D1999" i="28"/>
  <c r="C1999" i="28"/>
  <c r="B1999" i="28"/>
  <c r="A1999" i="28"/>
  <c r="J1998" i="28"/>
  <c r="I1998" i="28"/>
  <c r="H1998" i="28"/>
  <c r="G1998" i="28"/>
  <c r="F1998" i="28"/>
  <c r="E1998" i="28"/>
  <c r="D1998" i="28"/>
  <c r="C1998" i="28"/>
  <c r="B1998" i="28"/>
  <c r="A1998" i="28"/>
  <c r="J1997" i="28"/>
  <c r="I1997" i="28"/>
  <c r="H1997" i="28"/>
  <c r="G1997" i="28"/>
  <c r="F1997" i="28"/>
  <c r="E1997" i="28"/>
  <c r="D1997" i="28"/>
  <c r="C1997" i="28"/>
  <c r="B1997" i="28"/>
  <c r="A1997" i="28"/>
  <c r="J1996" i="28"/>
  <c r="I1996" i="28"/>
  <c r="H1996" i="28"/>
  <c r="G1996" i="28"/>
  <c r="F1996" i="28"/>
  <c r="E1996" i="28"/>
  <c r="D1996" i="28"/>
  <c r="C1996" i="28"/>
  <c r="B1996" i="28"/>
  <c r="A1996" i="28"/>
  <c r="J1995" i="28"/>
  <c r="I1995" i="28"/>
  <c r="H1995" i="28"/>
  <c r="G1995" i="28"/>
  <c r="F1995" i="28"/>
  <c r="E1995" i="28"/>
  <c r="D1995" i="28"/>
  <c r="C1995" i="28"/>
  <c r="B1995" i="28"/>
  <c r="A1995" i="28"/>
  <c r="J1994" i="28"/>
  <c r="I1994" i="28"/>
  <c r="H1994" i="28"/>
  <c r="G1994" i="28"/>
  <c r="F1994" i="28"/>
  <c r="E1994" i="28"/>
  <c r="D1994" i="28"/>
  <c r="C1994" i="28"/>
  <c r="B1994" i="28"/>
  <c r="A1994" i="28"/>
  <c r="J1993" i="28"/>
  <c r="I1993" i="28"/>
  <c r="H1993" i="28"/>
  <c r="G1993" i="28"/>
  <c r="F1993" i="28"/>
  <c r="E1993" i="28"/>
  <c r="D1993" i="28"/>
  <c r="C1993" i="28"/>
  <c r="B1993" i="28"/>
  <c r="A1993" i="28"/>
  <c r="J1992" i="28"/>
  <c r="I1992" i="28"/>
  <c r="H1992" i="28"/>
  <c r="G1992" i="28"/>
  <c r="F1992" i="28"/>
  <c r="E1992" i="28"/>
  <c r="D1992" i="28"/>
  <c r="C1992" i="28"/>
  <c r="B1992" i="28"/>
  <c r="A1992" i="28"/>
  <c r="J1991" i="28"/>
  <c r="I1991" i="28"/>
  <c r="H1991" i="28"/>
  <c r="G1991" i="28"/>
  <c r="F1991" i="28"/>
  <c r="E1991" i="28"/>
  <c r="D1991" i="28"/>
  <c r="C1991" i="28"/>
  <c r="B1991" i="28"/>
  <c r="A1991" i="28"/>
  <c r="J1990" i="28"/>
  <c r="I1990" i="28"/>
  <c r="H1990" i="28"/>
  <c r="G1990" i="28"/>
  <c r="F1990" i="28"/>
  <c r="E1990" i="28"/>
  <c r="D1990" i="28"/>
  <c r="C1990" i="28"/>
  <c r="B1990" i="28"/>
  <c r="A1990" i="28"/>
  <c r="J1989" i="28"/>
  <c r="I1989" i="28"/>
  <c r="H1989" i="28"/>
  <c r="G1989" i="28"/>
  <c r="F1989" i="28"/>
  <c r="E1989" i="28"/>
  <c r="D1989" i="28"/>
  <c r="C1989" i="28"/>
  <c r="B1989" i="28"/>
  <c r="A1989" i="28"/>
  <c r="J1988" i="28"/>
  <c r="I1988" i="28"/>
  <c r="H1988" i="28"/>
  <c r="G1988" i="28"/>
  <c r="F1988" i="28"/>
  <c r="E1988" i="28"/>
  <c r="D1988" i="28"/>
  <c r="C1988" i="28"/>
  <c r="B1988" i="28"/>
  <c r="A1988" i="28"/>
  <c r="J1987" i="28"/>
  <c r="I1987" i="28"/>
  <c r="H1987" i="28"/>
  <c r="G1987" i="28"/>
  <c r="F1987" i="28"/>
  <c r="E1987" i="28"/>
  <c r="D1987" i="28"/>
  <c r="C1987" i="28"/>
  <c r="B1987" i="28"/>
  <c r="A1987" i="28"/>
  <c r="J1986" i="28"/>
  <c r="I1986" i="28"/>
  <c r="H1986" i="28"/>
  <c r="G1986" i="28"/>
  <c r="F1986" i="28"/>
  <c r="E1986" i="28"/>
  <c r="D1986" i="28"/>
  <c r="C1986" i="28"/>
  <c r="B1986" i="28"/>
  <c r="A1986" i="28"/>
  <c r="J1985" i="28"/>
  <c r="I1985" i="28"/>
  <c r="H1985" i="28"/>
  <c r="G1985" i="28"/>
  <c r="F1985" i="28"/>
  <c r="E1985" i="28"/>
  <c r="D1985" i="28"/>
  <c r="C1985" i="28"/>
  <c r="B1985" i="28"/>
  <c r="A1985" i="28"/>
  <c r="J1984" i="28"/>
  <c r="I1984" i="28"/>
  <c r="H1984" i="28"/>
  <c r="G1984" i="28"/>
  <c r="F1984" i="28"/>
  <c r="E1984" i="28"/>
  <c r="D1984" i="28"/>
  <c r="C1984" i="28"/>
  <c r="B1984" i="28"/>
  <c r="A1984" i="28"/>
  <c r="J1983" i="28"/>
  <c r="I1983" i="28"/>
  <c r="H1983" i="28"/>
  <c r="G1983" i="28"/>
  <c r="F1983" i="28"/>
  <c r="E1983" i="28"/>
  <c r="D1983" i="28"/>
  <c r="C1983" i="28"/>
  <c r="B1983" i="28"/>
  <c r="A1983" i="28"/>
  <c r="J1982" i="28"/>
  <c r="I1982" i="28"/>
  <c r="H1982" i="28"/>
  <c r="G1982" i="28"/>
  <c r="F1982" i="28"/>
  <c r="E1982" i="28"/>
  <c r="D1982" i="28"/>
  <c r="C1982" i="28"/>
  <c r="B1982" i="28"/>
  <c r="A1982" i="28"/>
  <c r="J1981" i="28"/>
  <c r="I1981" i="28"/>
  <c r="H1981" i="28"/>
  <c r="G1981" i="28"/>
  <c r="F1981" i="28"/>
  <c r="E1981" i="28"/>
  <c r="D1981" i="28"/>
  <c r="C1981" i="28"/>
  <c r="B1981" i="28"/>
  <c r="A1981" i="28"/>
  <c r="J1980" i="28"/>
  <c r="I1980" i="28"/>
  <c r="H1980" i="28"/>
  <c r="G1980" i="28"/>
  <c r="F1980" i="28"/>
  <c r="E1980" i="28"/>
  <c r="D1980" i="28"/>
  <c r="C1980" i="28"/>
  <c r="B1980" i="28"/>
  <c r="A1980" i="28"/>
  <c r="J1979" i="28"/>
  <c r="I1979" i="28"/>
  <c r="H1979" i="28"/>
  <c r="G1979" i="28"/>
  <c r="F1979" i="28"/>
  <c r="E1979" i="28"/>
  <c r="D1979" i="28"/>
  <c r="C1979" i="28"/>
  <c r="B1979" i="28"/>
  <c r="A1979" i="28"/>
  <c r="J1978" i="28"/>
  <c r="I1978" i="28"/>
  <c r="H1978" i="28"/>
  <c r="G1978" i="28"/>
  <c r="F1978" i="28"/>
  <c r="E1978" i="28"/>
  <c r="D1978" i="28"/>
  <c r="C1978" i="28"/>
  <c r="B1978" i="28"/>
  <c r="A1978" i="28"/>
  <c r="J1977" i="28"/>
  <c r="I1977" i="28"/>
  <c r="H1977" i="28"/>
  <c r="G1977" i="28"/>
  <c r="F1977" i="28"/>
  <c r="E1977" i="28"/>
  <c r="D1977" i="28"/>
  <c r="C1977" i="28"/>
  <c r="B1977" i="28"/>
  <c r="A1977" i="28"/>
  <c r="J1976" i="28"/>
  <c r="I1976" i="28"/>
  <c r="H1976" i="28"/>
  <c r="G1976" i="28"/>
  <c r="F1976" i="28"/>
  <c r="E1976" i="28"/>
  <c r="D1976" i="28"/>
  <c r="C1976" i="28"/>
  <c r="B1976" i="28"/>
  <c r="A1976" i="28"/>
  <c r="J1975" i="28"/>
  <c r="I1975" i="28"/>
  <c r="H1975" i="28"/>
  <c r="G1975" i="28"/>
  <c r="F1975" i="28"/>
  <c r="E1975" i="28"/>
  <c r="D1975" i="28"/>
  <c r="C1975" i="28"/>
  <c r="B1975" i="28"/>
  <c r="A1975" i="28"/>
  <c r="J1974" i="28"/>
  <c r="I1974" i="28"/>
  <c r="H1974" i="28"/>
  <c r="G1974" i="28"/>
  <c r="F1974" i="28"/>
  <c r="E1974" i="28"/>
  <c r="D1974" i="28"/>
  <c r="C1974" i="28"/>
  <c r="B1974" i="28"/>
  <c r="A1974" i="28"/>
  <c r="J1973" i="28"/>
  <c r="I1973" i="28"/>
  <c r="H1973" i="28"/>
  <c r="G1973" i="28"/>
  <c r="F1973" i="28"/>
  <c r="E1973" i="28"/>
  <c r="D1973" i="28"/>
  <c r="C1973" i="28"/>
  <c r="B1973" i="28"/>
  <c r="A1973" i="28"/>
  <c r="J1972" i="28"/>
  <c r="I1972" i="28"/>
  <c r="H1972" i="28"/>
  <c r="G1972" i="28"/>
  <c r="F1972" i="28"/>
  <c r="E1972" i="28"/>
  <c r="D1972" i="28"/>
  <c r="C1972" i="28"/>
  <c r="B1972" i="28"/>
  <c r="A1972" i="28"/>
  <c r="J1971" i="28"/>
  <c r="I1971" i="28"/>
  <c r="H1971" i="28"/>
  <c r="G1971" i="28"/>
  <c r="F1971" i="28"/>
  <c r="E1971" i="28"/>
  <c r="D1971" i="28"/>
  <c r="C1971" i="28"/>
  <c r="B1971" i="28"/>
  <c r="A1971" i="28"/>
  <c r="J1970" i="28"/>
  <c r="I1970" i="28"/>
  <c r="H1970" i="28"/>
  <c r="G1970" i="28"/>
  <c r="F1970" i="28"/>
  <c r="E1970" i="28"/>
  <c r="D1970" i="28"/>
  <c r="C1970" i="28"/>
  <c r="B1970" i="28"/>
  <c r="A1970" i="28"/>
  <c r="J1969" i="28"/>
  <c r="I1969" i="28"/>
  <c r="H1969" i="28"/>
  <c r="G1969" i="28"/>
  <c r="F1969" i="28"/>
  <c r="E1969" i="28"/>
  <c r="D1969" i="28"/>
  <c r="C1969" i="28"/>
  <c r="B1969" i="28"/>
  <c r="A1969" i="28"/>
  <c r="J1968" i="28"/>
  <c r="I1968" i="28"/>
  <c r="H1968" i="28"/>
  <c r="G1968" i="28"/>
  <c r="F1968" i="28"/>
  <c r="E1968" i="28"/>
  <c r="D1968" i="28"/>
  <c r="C1968" i="28"/>
  <c r="B1968" i="28"/>
  <c r="A1968" i="28"/>
  <c r="J1967" i="28"/>
  <c r="I1967" i="28"/>
  <c r="H1967" i="28"/>
  <c r="G1967" i="28"/>
  <c r="F1967" i="28"/>
  <c r="E1967" i="28"/>
  <c r="D1967" i="28"/>
  <c r="C1967" i="28"/>
  <c r="B1967" i="28"/>
  <c r="A1967" i="28"/>
  <c r="J1966" i="28"/>
  <c r="I1966" i="28"/>
  <c r="H1966" i="28"/>
  <c r="G1966" i="28"/>
  <c r="F1966" i="28"/>
  <c r="E1966" i="28"/>
  <c r="D1966" i="28"/>
  <c r="C1966" i="28"/>
  <c r="B1966" i="28"/>
  <c r="A1966" i="28"/>
  <c r="J1965" i="28"/>
  <c r="I1965" i="28"/>
  <c r="H1965" i="28"/>
  <c r="G1965" i="28"/>
  <c r="F1965" i="28"/>
  <c r="E1965" i="28"/>
  <c r="D1965" i="28"/>
  <c r="C1965" i="28"/>
  <c r="B1965" i="28"/>
  <c r="A1965" i="28"/>
  <c r="J1964" i="28"/>
  <c r="I1964" i="28"/>
  <c r="H1964" i="28"/>
  <c r="G1964" i="28"/>
  <c r="F1964" i="28"/>
  <c r="E1964" i="28"/>
  <c r="D1964" i="28"/>
  <c r="C1964" i="28"/>
  <c r="B1964" i="28"/>
  <c r="A1964" i="28"/>
  <c r="J1963" i="28"/>
  <c r="I1963" i="28"/>
  <c r="H1963" i="28"/>
  <c r="G1963" i="28"/>
  <c r="F1963" i="28"/>
  <c r="E1963" i="28"/>
  <c r="D1963" i="28"/>
  <c r="C1963" i="28"/>
  <c r="B1963" i="28"/>
  <c r="A1963" i="28"/>
  <c r="J1962" i="28"/>
  <c r="I1962" i="28"/>
  <c r="H1962" i="28"/>
  <c r="G1962" i="28"/>
  <c r="F1962" i="28"/>
  <c r="E1962" i="28"/>
  <c r="D1962" i="28"/>
  <c r="C1962" i="28"/>
  <c r="B1962" i="28"/>
  <c r="A1962" i="28"/>
  <c r="J1961" i="28"/>
  <c r="I1961" i="28"/>
  <c r="H1961" i="28"/>
  <c r="G1961" i="28"/>
  <c r="F1961" i="28"/>
  <c r="E1961" i="28"/>
  <c r="D1961" i="28"/>
  <c r="C1961" i="28"/>
  <c r="B1961" i="28"/>
  <c r="A1961" i="28"/>
  <c r="J1960" i="28"/>
  <c r="I1960" i="28"/>
  <c r="H1960" i="28"/>
  <c r="G1960" i="28"/>
  <c r="F1960" i="28"/>
  <c r="E1960" i="28"/>
  <c r="D1960" i="28"/>
  <c r="C1960" i="28"/>
  <c r="B1960" i="28"/>
  <c r="A1960" i="28"/>
  <c r="J1959" i="28"/>
  <c r="I1959" i="28"/>
  <c r="H1959" i="28"/>
  <c r="G1959" i="28"/>
  <c r="F1959" i="28"/>
  <c r="E1959" i="28"/>
  <c r="D1959" i="28"/>
  <c r="C1959" i="28"/>
  <c r="B1959" i="28"/>
  <c r="A1959" i="28"/>
  <c r="J1958" i="28"/>
  <c r="I1958" i="28"/>
  <c r="H1958" i="28"/>
  <c r="G1958" i="28"/>
  <c r="F1958" i="28"/>
  <c r="E1958" i="28"/>
  <c r="D1958" i="28"/>
  <c r="C1958" i="28"/>
  <c r="B1958" i="28"/>
  <c r="A1958" i="28"/>
  <c r="J1957" i="28"/>
  <c r="I1957" i="28"/>
  <c r="H1957" i="28"/>
  <c r="G1957" i="28"/>
  <c r="F1957" i="28"/>
  <c r="E1957" i="28"/>
  <c r="D1957" i="28"/>
  <c r="C1957" i="28"/>
  <c r="B1957" i="28"/>
  <c r="A1957" i="28"/>
  <c r="J1956" i="28"/>
  <c r="I1956" i="28"/>
  <c r="H1956" i="28"/>
  <c r="G1956" i="28"/>
  <c r="F1956" i="28"/>
  <c r="E1956" i="28"/>
  <c r="D1956" i="28"/>
  <c r="C1956" i="28"/>
  <c r="B1956" i="28"/>
  <c r="A1956" i="28"/>
  <c r="J1955" i="28"/>
  <c r="I1955" i="28"/>
  <c r="H1955" i="28"/>
  <c r="G1955" i="28"/>
  <c r="F1955" i="28"/>
  <c r="E1955" i="28"/>
  <c r="D1955" i="28"/>
  <c r="C1955" i="28"/>
  <c r="B1955" i="28"/>
  <c r="A1955" i="28"/>
  <c r="J1954" i="28"/>
  <c r="I1954" i="28"/>
  <c r="H1954" i="28"/>
  <c r="G1954" i="28"/>
  <c r="F1954" i="28"/>
  <c r="E1954" i="28"/>
  <c r="D1954" i="28"/>
  <c r="C1954" i="28"/>
  <c r="B1954" i="28"/>
  <c r="A1954" i="28"/>
  <c r="J1953" i="28"/>
  <c r="I1953" i="28"/>
  <c r="H1953" i="28"/>
  <c r="G1953" i="28"/>
  <c r="F1953" i="28"/>
  <c r="E1953" i="28"/>
  <c r="D1953" i="28"/>
  <c r="C1953" i="28"/>
  <c r="B1953" i="28"/>
  <c r="A1953" i="28"/>
  <c r="J1952" i="28"/>
  <c r="I1952" i="28"/>
  <c r="H1952" i="28"/>
  <c r="G1952" i="28"/>
  <c r="F1952" i="28"/>
  <c r="E1952" i="28"/>
  <c r="D1952" i="28"/>
  <c r="C1952" i="28"/>
  <c r="B1952" i="28"/>
  <c r="A1952" i="28"/>
  <c r="J1951" i="28"/>
  <c r="I1951" i="28"/>
  <c r="H1951" i="28"/>
  <c r="G1951" i="28"/>
  <c r="F1951" i="28"/>
  <c r="E1951" i="28"/>
  <c r="D1951" i="28"/>
  <c r="C1951" i="28"/>
  <c r="B1951" i="28"/>
  <c r="A1951" i="28"/>
  <c r="J1950" i="28"/>
  <c r="I1950" i="28"/>
  <c r="H1950" i="28"/>
  <c r="G1950" i="28"/>
  <c r="F1950" i="28"/>
  <c r="E1950" i="28"/>
  <c r="D1950" i="28"/>
  <c r="C1950" i="28"/>
  <c r="B1950" i="28"/>
  <c r="A1950" i="28"/>
  <c r="J1949" i="28"/>
  <c r="I1949" i="28"/>
  <c r="H1949" i="28"/>
  <c r="G1949" i="28"/>
  <c r="F1949" i="28"/>
  <c r="E1949" i="28"/>
  <c r="D1949" i="28"/>
  <c r="C1949" i="28"/>
  <c r="B1949" i="28"/>
  <c r="A1949" i="28"/>
  <c r="J1948" i="28"/>
  <c r="I1948" i="28"/>
  <c r="H1948" i="28"/>
  <c r="G1948" i="28"/>
  <c r="F1948" i="28"/>
  <c r="E1948" i="28"/>
  <c r="D1948" i="28"/>
  <c r="C1948" i="28"/>
  <c r="B1948" i="28"/>
  <c r="A1948" i="28"/>
  <c r="J1947" i="28"/>
  <c r="I1947" i="28"/>
  <c r="H1947" i="28"/>
  <c r="G1947" i="28"/>
  <c r="F1947" i="28"/>
  <c r="E1947" i="28"/>
  <c r="D1947" i="28"/>
  <c r="C1947" i="28"/>
  <c r="B1947" i="28"/>
  <c r="A1947" i="28"/>
  <c r="J1946" i="28"/>
  <c r="I1946" i="28"/>
  <c r="H1946" i="28"/>
  <c r="G1946" i="28"/>
  <c r="F1946" i="28"/>
  <c r="E1946" i="28"/>
  <c r="D1946" i="28"/>
  <c r="C1946" i="28"/>
  <c r="B1946" i="28"/>
  <c r="A1946" i="28"/>
  <c r="J1945" i="28"/>
  <c r="I1945" i="28"/>
  <c r="H1945" i="28"/>
  <c r="G1945" i="28"/>
  <c r="F1945" i="28"/>
  <c r="E1945" i="28"/>
  <c r="D1945" i="28"/>
  <c r="C1945" i="28"/>
  <c r="B1945" i="28"/>
  <c r="A1945" i="28"/>
  <c r="J1944" i="28"/>
  <c r="I1944" i="28"/>
  <c r="H1944" i="28"/>
  <c r="G1944" i="28"/>
  <c r="F1944" i="28"/>
  <c r="E1944" i="28"/>
  <c r="D1944" i="28"/>
  <c r="C1944" i="28"/>
  <c r="B1944" i="28"/>
  <c r="A1944" i="28"/>
  <c r="J1943" i="28"/>
  <c r="I1943" i="28"/>
  <c r="H1943" i="28"/>
  <c r="G1943" i="28"/>
  <c r="F1943" i="28"/>
  <c r="E1943" i="28"/>
  <c r="D1943" i="28"/>
  <c r="C1943" i="28"/>
  <c r="B1943" i="28"/>
  <c r="A1943" i="28"/>
  <c r="J1942" i="28"/>
  <c r="I1942" i="28"/>
  <c r="H1942" i="28"/>
  <c r="G1942" i="28"/>
  <c r="F1942" i="28"/>
  <c r="E1942" i="28"/>
  <c r="D1942" i="28"/>
  <c r="C1942" i="28"/>
  <c r="B1942" i="28"/>
  <c r="A1942" i="28"/>
  <c r="J1941" i="28"/>
  <c r="I1941" i="28"/>
  <c r="H1941" i="28"/>
  <c r="G1941" i="28"/>
  <c r="F1941" i="28"/>
  <c r="E1941" i="28"/>
  <c r="D1941" i="28"/>
  <c r="C1941" i="28"/>
  <c r="B1941" i="28"/>
  <c r="A1941" i="28"/>
  <c r="J1940" i="28"/>
  <c r="I1940" i="28"/>
  <c r="H1940" i="28"/>
  <c r="G1940" i="28"/>
  <c r="F1940" i="28"/>
  <c r="E1940" i="28"/>
  <c r="D1940" i="28"/>
  <c r="C1940" i="28"/>
  <c r="B1940" i="28"/>
  <c r="A1940" i="28"/>
  <c r="J1939" i="28"/>
  <c r="I1939" i="28"/>
  <c r="H1939" i="28"/>
  <c r="G1939" i="28"/>
  <c r="F1939" i="28"/>
  <c r="E1939" i="28"/>
  <c r="D1939" i="28"/>
  <c r="C1939" i="28"/>
  <c r="B1939" i="28"/>
  <c r="A1939" i="28"/>
  <c r="J1938" i="28"/>
  <c r="I1938" i="28"/>
  <c r="H1938" i="28"/>
  <c r="G1938" i="28"/>
  <c r="F1938" i="28"/>
  <c r="E1938" i="28"/>
  <c r="D1938" i="28"/>
  <c r="C1938" i="28"/>
  <c r="B1938" i="28"/>
  <c r="A1938" i="28"/>
  <c r="J1937" i="28"/>
  <c r="I1937" i="28"/>
  <c r="H1937" i="28"/>
  <c r="G1937" i="28"/>
  <c r="F1937" i="28"/>
  <c r="E1937" i="28"/>
  <c r="D1937" i="28"/>
  <c r="C1937" i="28"/>
  <c r="B1937" i="28"/>
  <c r="A1937" i="28"/>
  <c r="J1936" i="28"/>
  <c r="I1936" i="28"/>
  <c r="H1936" i="28"/>
  <c r="G1936" i="28"/>
  <c r="F1936" i="28"/>
  <c r="E1936" i="28"/>
  <c r="D1936" i="28"/>
  <c r="C1936" i="28"/>
  <c r="B1936" i="28"/>
  <c r="A1936" i="28"/>
  <c r="J1935" i="28"/>
  <c r="I1935" i="28"/>
  <c r="H1935" i="28"/>
  <c r="G1935" i="28"/>
  <c r="F1935" i="28"/>
  <c r="E1935" i="28"/>
  <c r="D1935" i="28"/>
  <c r="C1935" i="28"/>
  <c r="B1935" i="28"/>
  <c r="A1935" i="28"/>
  <c r="J1934" i="28"/>
  <c r="I1934" i="28"/>
  <c r="H1934" i="28"/>
  <c r="G1934" i="28"/>
  <c r="F1934" i="28"/>
  <c r="E1934" i="28"/>
  <c r="D1934" i="28"/>
  <c r="C1934" i="28"/>
  <c r="B1934" i="28"/>
  <c r="A1934" i="28"/>
  <c r="J1933" i="28"/>
  <c r="I1933" i="28"/>
  <c r="H1933" i="28"/>
  <c r="G1933" i="28"/>
  <c r="F1933" i="28"/>
  <c r="E1933" i="28"/>
  <c r="D1933" i="28"/>
  <c r="C1933" i="28"/>
  <c r="B1933" i="28"/>
  <c r="A1933" i="28"/>
  <c r="J1932" i="28"/>
  <c r="I1932" i="28"/>
  <c r="H1932" i="28"/>
  <c r="G1932" i="28"/>
  <c r="F1932" i="28"/>
  <c r="E1932" i="28"/>
  <c r="D1932" i="28"/>
  <c r="C1932" i="28"/>
  <c r="B1932" i="28"/>
  <c r="A1932" i="28"/>
  <c r="J1931" i="28"/>
  <c r="I1931" i="28"/>
  <c r="H1931" i="28"/>
  <c r="G1931" i="28"/>
  <c r="F1931" i="28"/>
  <c r="E1931" i="28"/>
  <c r="D1931" i="28"/>
  <c r="C1931" i="28"/>
  <c r="B1931" i="28"/>
  <c r="A1931" i="28"/>
  <c r="J1930" i="28"/>
  <c r="I1930" i="28"/>
  <c r="H1930" i="28"/>
  <c r="G1930" i="28"/>
  <c r="F1930" i="28"/>
  <c r="E1930" i="28"/>
  <c r="D1930" i="28"/>
  <c r="C1930" i="28"/>
  <c r="B1930" i="28"/>
  <c r="A1930" i="28"/>
  <c r="J1929" i="28"/>
  <c r="I1929" i="28"/>
  <c r="H1929" i="28"/>
  <c r="G1929" i="28"/>
  <c r="F1929" i="28"/>
  <c r="E1929" i="28"/>
  <c r="D1929" i="28"/>
  <c r="C1929" i="28"/>
  <c r="B1929" i="28"/>
  <c r="A1929" i="28"/>
  <c r="J1928" i="28"/>
  <c r="I1928" i="28"/>
  <c r="H1928" i="28"/>
  <c r="G1928" i="28"/>
  <c r="F1928" i="28"/>
  <c r="E1928" i="28"/>
  <c r="D1928" i="28"/>
  <c r="C1928" i="28"/>
  <c r="B1928" i="28"/>
  <c r="A1928" i="28"/>
  <c r="J1927" i="28"/>
  <c r="I1927" i="28"/>
  <c r="H1927" i="28"/>
  <c r="G1927" i="28"/>
  <c r="F1927" i="28"/>
  <c r="E1927" i="28"/>
  <c r="D1927" i="28"/>
  <c r="C1927" i="28"/>
  <c r="B1927" i="28"/>
  <c r="A1927" i="28"/>
  <c r="J1926" i="28"/>
  <c r="I1926" i="28"/>
  <c r="H1926" i="28"/>
  <c r="G1926" i="28"/>
  <c r="F1926" i="28"/>
  <c r="E1926" i="28"/>
  <c r="D1926" i="28"/>
  <c r="C1926" i="28"/>
  <c r="B1926" i="28"/>
  <c r="A1926" i="28"/>
  <c r="J1925" i="28"/>
  <c r="I1925" i="28"/>
  <c r="H1925" i="28"/>
  <c r="G1925" i="28"/>
  <c r="F1925" i="28"/>
  <c r="E1925" i="28"/>
  <c r="D1925" i="28"/>
  <c r="C1925" i="28"/>
  <c r="B1925" i="28"/>
  <c r="A1925" i="28"/>
  <c r="J1924" i="28"/>
  <c r="I1924" i="28"/>
  <c r="H1924" i="28"/>
  <c r="G1924" i="28"/>
  <c r="F1924" i="28"/>
  <c r="E1924" i="28"/>
  <c r="D1924" i="28"/>
  <c r="C1924" i="28"/>
  <c r="B1924" i="28"/>
  <c r="A1924" i="28"/>
  <c r="J1923" i="28"/>
  <c r="I1923" i="28"/>
  <c r="H1923" i="28"/>
  <c r="G1923" i="28"/>
  <c r="F1923" i="28"/>
  <c r="E1923" i="28"/>
  <c r="D1923" i="28"/>
  <c r="C1923" i="28"/>
  <c r="B1923" i="28"/>
  <c r="A1923" i="28"/>
  <c r="J1922" i="28"/>
  <c r="I1922" i="28"/>
  <c r="H1922" i="28"/>
  <c r="G1922" i="28"/>
  <c r="F1922" i="28"/>
  <c r="E1922" i="28"/>
  <c r="D1922" i="28"/>
  <c r="C1922" i="28"/>
  <c r="B1922" i="28"/>
  <c r="A1922" i="28"/>
  <c r="J1921" i="28"/>
  <c r="I1921" i="28"/>
  <c r="H1921" i="28"/>
  <c r="G1921" i="28"/>
  <c r="F1921" i="28"/>
  <c r="E1921" i="28"/>
  <c r="D1921" i="28"/>
  <c r="C1921" i="28"/>
  <c r="B1921" i="28"/>
  <c r="A1921" i="28"/>
  <c r="J1920" i="28"/>
  <c r="I1920" i="28"/>
  <c r="H1920" i="28"/>
  <c r="G1920" i="28"/>
  <c r="F1920" i="28"/>
  <c r="E1920" i="28"/>
  <c r="D1920" i="28"/>
  <c r="C1920" i="28"/>
  <c r="B1920" i="28"/>
  <c r="A1920" i="28"/>
  <c r="J1919" i="28"/>
  <c r="I1919" i="28"/>
  <c r="H1919" i="28"/>
  <c r="G1919" i="28"/>
  <c r="F1919" i="28"/>
  <c r="E1919" i="28"/>
  <c r="D1919" i="28"/>
  <c r="C1919" i="28"/>
  <c r="B1919" i="28"/>
  <c r="A1919" i="28"/>
  <c r="J1918" i="28"/>
  <c r="I1918" i="28"/>
  <c r="H1918" i="28"/>
  <c r="G1918" i="28"/>
  <c r="F1918" i="28"/>
  <c r="E1918" i="28"/>
  <c r="D1918" i="28"/>
  <c r="C1918" i="28"/>
  <c r="B1918" i="28"/>
  <c r="A1918" i="28"/>
  <c r="J1917" i="28"/>
  <c r="I1917" i="28"/>
  <c r="H1917" i="28"/>
  <c r="G1917" i="28"/>
  <c r="F1917" i="28"/>
  <c r="E1917" i="28"/>
  <c r="D1917" i="28"/>
  <c r="C1917" i="28"/>
  <c r="B1917" i="28"/>
  <c r="A1917" i="28"/>
  <c r="J1916" i="28"/>
  <c r="I1916" i="28"/>
  <c r="H1916" i="28"/>
  <c r="G1916" i="28"/>
  <c r="F1916" i="28"/>
  <c r="E1916" i="28"/>
  <c r="D1916" i="28"/>
  <c r="C1916" i="28"/>
  <c r="B1916" i="28"/>
  <c r="A1916" i="28"/>
  <c r="J1915" i="28"/>
  <c r="I1915" i="28"/>
  <c r="H1915" i="28"/>
  <c r="G1915" i="28"/>
  <c r="F1915" i="28"/>
  <c r="E1915" i="28"/>
  <c r="D1915" i="28"/>
  <c r="C1915" i="28"/>
  <c r="B1915" i="28"/>
  <c r="A1915" i="28"/>
  <c r="J1914" i="28"/>
  <c r="I1914" i="28"/>
  <c r="H1914" i="28"/>
  <c r="G1914" i="28"/>
  <c r="F1914" i="28"/>
  <c r="E1914" i="28"/>
  <c r="D1914" i="28"/>
  <c r="C1914" i="28"/>
  <c r="B1914" i="28"/>
  <c r="A1914" i="28"/>
  <c r="J1913" i="28"/>
  <c r="I1913" i="28"/>
  <c r="H1913" i="28"/>
  <c r="G1913" i="28"/>
  <c r="F1913" i="28"/>
  <c r="E1913" i="28"/>
  <c r="D1913" i="28"/>
  <c r="C1913" i="28"/>
  <c r="B1913" i="28"/>
  <c r="A1913" i="28"/>
  <c r="J1912" i="28"/>
  <c r="I1912" i="28"/>
  <c r="H1912" i="28"/>
  <c r="G1912" i="28"/>
  <c r="F1912" i="28"/>
  <c r="E1912" i="28"/>
  <c r="D1912" i="28"/>
  <c r="C1912" i="28"/>
  <c r="B1912" i="28"/>
  <c r="A1912" i="28"/>
  <c r="J1911" i="28"/>
  <c r="I1911" i="28"/>
  <c r="H1911" i="28"/>
  <c r="G1911" i="28"/>
  <c r="F1911" i="28"/>
  <c r="E1911" i="28"/>
  <c r="D1911" i="28"/>
  <c r="C1911" i="28"/>
  <c r="B1911" i="28"/>
  <c r="A1911" i="28"/>
  <c r="J1910" i="28"/>
  <c r="I1910" i="28"/>
  <c r="H1910" i="28"/>
  <c r="G1910" i="28"/>
  <c r="F1910" i="28"/>
  <c r="E1910" i="28"/>
  <c r="D1910" i="28"/>
  <c r="C1910" i="28"/>
  <c r="B1910" i="28"/>
  <c r="A1910" i="28"/>
  <c r="J1909" i="28"/>
  <c r="I1909" i="28"/>
  <c r="H1909" i="28"/>
  <c r="G1909" i="28"/>
  <c r="F1909" i="28"/>
  <c r="E1909" i="28"/>
  <c r="D1909" i="28"/>
  <c r="C1909" i="28"/>
  <c r="B1909" i="28"/>
  <c r="A1909" i="28"/>
  <c r="J1908" i="28"/>
  <c r="I1908" i="28"/>
  <c r="H1908" i="28"/>
  <c r="G1908" i="28"/>
  <c r="F1908" i="28"/>
  <c r="E1908" i="28"/>
  <c r="D1908" i="28"/>
  <c r="C1908" i="28"/>
  <c r="B1908" i="28"/>
  <c r="A1908" i="28"/>
  <c r="J1907" i="28"/>
  <c r="I1907" i="28"/>
  <c r="H1907" i="28"/>
  <c r="G1907" i="28"/>
  <c r="F1907" i="28"/>
  <c r="E1907" i="28"/>
  <c r="D1907" i="28"/>
  <c r="C1907" i="28"/>
  <c r="B1907" i="28"/>
  <c r="A1907" i="28"/>
  <c r="J1906" i="28"/>
  <c r="I1906" i="28"/>
  <c r="H1906" i="28"/>
  <c r="G1906" i="28"/>
  <c r="F1906" i="28"/>
  <c r="E1906" i="28"/>
  <c r="D1906" i="28"/>
  <c r="C1906" i="28"/>
  <c r="B1906" i="28"/>
  <c r="A1906" i="28"/>
  <c r="J1905" i="28"/>
  <c r="I1905" i="28"/>
  <c r="H1905" i="28"/>
  <c r="G1905" i="28"/>
  <c r="F1905" i="28"/>
  <c r="E1905" i="28"/>
  <c r="D1905" i="28"/>
  <c r="C1905" i="28"/>
  <c r="B1905" i="28"/>
  <c r="A1905" i="28"/>
  <c r="J1904" i="28"/>
  <c r="I1904" i="28"/>
  <c r="H1904" i="28"/>
  <c r="G1904" i="28"/>
  <c r="F1904" i="28"/>
  <c r="E1904" i="28"/>
  <c r="D1904" i="28"/>
  <c r="C1904" i="28"/>
  <c r="B1904" i="28"/>
  <c r="A1904" i="28"/>
  <c r="J1903" i="28"/>
  <c r="I1903" i="28"/>
  <c r="H1903" i="28"/>
  <c r="G1903" i="28"/>
  <c r="F1903" i="28"/>
  <c r="E1903" i="28"/>
  <c r="D1903" i="28"/>
  <c r="C1903" i="28"/>
  <c r="B1903" i="28"/>
  <c r="A1903" i="28"/>
  <c r="J1902" i="28"/>
  <c r="I1902" i="28"/>
  <c r="H1902" i="28"/>
  <c r="G1902" i="28"/>
  <c r="F1902" i="28"/>
  <c r="E1902" i="28"/>
  <c r="D1902" i="28"/>
  <c r="C1902" i="28"/>
  <c r="B1902" i="28"/>
  <c r="A1902" i="28"/>
  <c r="J1901" i="28"/>
  <c r="I1901" i="28"/>
  <c r="H1901" i="28"/>
  <c r="G1901" i="28"/>
  <c r="F1901" i="28"/>
  <c r="E1901" i="28"/>
  <c r="D1901" i="28"/>
  <c r="C1901" i="28"/>
  <c r="B1901" i="28"/>
  <c r="A1901" i="28"/>
  <c r="J1900" i="28"/>
  <c r="I1900" i="28"/>
  <c r="H1900" i="28"/>
  <c r="G1900" i="28"/>
  <c r="F1900" i="28"/>
  <c r="E1900" i="28"/>
  <c r="D1900" i="28"/>
  <c r="C1900" i="28"/>
  <c r="B1900" i="28"/>
  <c r="A1900" i="28"/>
  <c r="J1899" i="28"/>
  <c r="I1899" i="28"/>
  <c r="H1899" i="28"/>
  <c r="G1899" i="28"/>
  <c r="F1899" i="28"/>
  <c r="E1899" i="28"/>
  <c r="D1899" i="28"/>
  <c r="C1899" i="28"/>
  <c r="B1899" i="28"/>
  <c r="A1899" i="28"/>
  <c r="J1898" i="28"/>
  <c r="I1898" i="28"/>
  <c r="H1898" i="28"/>
  <c r="G1898" i="28"/>
  <c r="F1898" i="28"/>
  <c r="E1898" i="28"/>
  <c r="D1898" i="28"/>
  <c r="C1898" i="28"/>
  <c r="B1898" i="28"/>
  <c r="A1898" i="28"/>
  <c r="J1897" i="28"/>
  <c r="I1897" i="28"/>
  <c r="H1897" i="28"/>
  <c r="G1897" i="28"/>
  <c r="F1897" i="28"/>
  <c r="E1897" i="28"/>
  <c r="D1897" i="28"/>
  <c r="C1897" i="28"/>
  <c r="B1897" i="28"/>
  <c r="A1897" i="28"/>
  <c r="J1896" i="28"/>
  <c r="I1896" i="28"/>
  <c r="H1896" i="28"/>
  <c r="G1896" i="28"/>
  <c r="F1896" i="28"/>
  <c r="E1896" i="28"/>
  <c r="D1896" i="28"/>
  <c r="C1896" i="28"/>
  <c r="B1896" i="28"/>
  <c r="A1896" i="28"/>
  <c r="J1895" i="28"/>
  <c r="I1895" i="28"/>
  <c r="H1895" i="28"/>
  <c r="G1895" i="28"/>
  <c r="F1895" i="28"/>
  <c r="E1895" i="28"/>
  <c r="D1895" i="28"/>
  <c r="C1895" i="28"/>
  <c r="B1895" i="28"/>
  <c r="A1895" i="28"/>
  <c r="J1894" i="28"/>
  <c r="I1894" i="28"/>
  <c r="H1894" i="28"/>
  <c r="G1894" i="28"/>
  <c r="F1894" i="28"/>
  <c r="E1894" i="28"/>
  <c r="D1894" i="28"/>
  <c r="C1894" i="28"/>
  <c r="B1894" i="28"/>
  <c r="A1894" i="28"/>
  <c r="J1893" i="28"/>
  <c r="I1893" i="28"/>
  <c r="H1893" i="28"/>
  <c r="G1893" i="28"/>
  <c r="F1893" i="28"/>
  <c r="E1893" i="28"/>
  <c r="D1893" i="28"/>
  <c r="C1893" i="28"/>
  <c r="B1893" i="28"/>
  <c r="A1893" i="28"/>
  <c r="J1892" i="28"/>
  <c r="I1892" i="28"/>
  <c r="H1892" i="28"/>
  <c r="G1892" i="28"/>
  <c r="F1892" i="28"/>
  <c r="E1892" i="28"/>
  <c r="D1892" i="28"/>
  <c r="C1892" i="28"/>
  <c r="B1892" i="28"/>
  <c r="A1892" i="28"/>
  <c r="J1891" i="28"/>
  <c r="I1891" i="28"/>
  <c r="H1891" i="28"/>
  <c r="G1891" i="28"/>
  <c r="F1891" i="28"/>
  <c r="E1891" i="28"/>
  <c r="D1891" i="28"/>
  <c r="C1891" i="28"/>
  <c r="B1891" i="28"/>
  <c r="A1891" i="28"/>
  <c r="J1890" i="28"/>
  <c r="I1890" i="28"/>
  <c r="H1890" i="28"/>
  <c r="G1890" i="28"/>
  <c r="F1890" i="28"/>
  <c r="E1890" i="28"/>
  <c r="D1890" i="28"/>
  <c r="C1890" i="28"/>
  <c r="B1890" i="28"/>
  <c r="A1890" i="28"/>
  <c r="J1889" i="28"/>
  <c r="I1889" i="28"/>
  <c r="H1889" i="28"/>
  <c r="G1889" i="28"/>
  <c r="F1889" i="28"/>
  <c r="E1889" i="28"/>
  <c r="D1889" i="28"/>
  <c r="C1889" i="28"/>
  <c r="B1889" i="28"/>
  <c r="A1889" i="28"/>
  <c r="J1888" i="28"/>
  <c r="I1888" i="28"/>
  <c r="H1888" i="28"/>
  <c r="G1888" i="28"/>
  <c r="F1888" i="28"/>
  <c r="E1888" i="28"/>
  <c r="D1888" i="28"/>
  <c r="C1888" i="28"/>
  <c r="B1888" i="28"/>
  <c r="A1888" i="28"/>
  <c r="J1887" i="28"/>
  <c r="I1887" i="28"/>
  <c r="H1887" i="28"/>
  <c r="G1887" i="28"/>
  <c r="F1887" i="28"/>
  <c r="E1887" i="28"/>
  <c r="D1887" i="28"/>
  <c r="C1887" i="28"/>
  <c r="B1887" i="28"/>
  <c r="A1887" i="28"/>
  <c r="J1886" i="28"/>
  <c r="I1886" i="28"/>
  <c r="H1886" i="28"/>
  <c r="G1886" i="28"/>
  <c r="F1886" i="28"/>
  <c r="E1886" i="28"/>
  <c r="D1886" i="28"/>
  <c r="C1886" i="28"/>
  <c r="B1886" i="28"/>
  <c r="A1886" i="28"/>
  <c r="J1885" i="28"/>
  <c r="I1885" i="28"/>
  <c r="H1885" i="28"/>
  <c r="G1885" i="28"/>
  <c r="F1885" i="28"/>
  <c r="E1885" i="28"/>
  <c r="D1885" i="28"/>
  <c r="C1885" i="28"/>
  <c r="B1885" i="28"/>
  <c r="A1885" i="28"/>
  <c r="J1884" i="28"/>
  <c r="I1884" i="28"/>
  <c r="H1884" i="28"/>
  <c r="G1884" i="28"/>
  <c r="F1884" i="28"/>
  <c r="E1884" i="28"/>
  <c r="D1884" i="28"/>
  <c r="C1884" i="28"/>
  <c r="B1884" i="28"/>
  <c r="A1884" i="28"/>
  <c r="J1883" i="28"/>
  <c r="I1883" i="28"/>
  <c r="H1883" i="28"/>
  <c r="G1883" i="28"/>
  <c r="F1883" i="28"/>
  <c r="E1883" i="28"/>
  <c r="D1883" i="28"/>
  <c r="C1883" i="28"/>
  <c r="B1883" i="28"/>
  <c r="A1883" i="28"/>
  <c r="J1882" i="28"/>
  <c r="I1882" i="28"/>
  <c r="H1882" i="28"/>
  <c r="G1882" i="28"/>
  <c r="F1882" i="28"/>
  <c r="E1882" i="28"/>
  <c r="D1882" i="28"/>
  <c r="C1882" i="28"/>
  <c r="B1882" i="28"/>
  <c r="A1882" i="28"/>
  <c r="J1881" i="28"/>
  <c r="I1881" i="28"/>
  <c r="H1881" i="28"/>
  <c r="G1881" i="28"/>
  <c r="F1881" i="28"/>
  <c r="E1881" i="28"/>
  <c r="D1881" i="28"/>
  <c r="C1881" i="28"/>
  <c r="B1881" i="28"/>
  <c r="A1881" i="28"/>
  <c r="J1880" i="28"/>
  <c r="I1880" i="28"/>
  <c r="H1880" i="28"/>
  <c r="G1880" i="28"/>
  <c r="F1880" i="28"/>
  <c r="E1880" i="28"/>
  <c r="D1880" i="28"/>
  <c r="C1880" i="28"/>
  <c r="B1880" i="28"/>
  <c r="A1880" i="28"/>
  <c r="J1879" i="28"/>
  <c r="I1879" i="28"/>
  <c r="H1879" i="28"/>
  <c r="G1879" i="28"/>
  <c r="F1879" i="28"/>
  <c r="E1879" i="28"/>
  <c r="D1879" i="28"/>
  <c r="C1879" i="28"/>
  <c r="B1879" i="28"/>
  <c r="A1879" i="28"/>
  <c r="J1878" i="28"/>
  <c r="I1878" i="28"/>
  <c r="H1878" i="28"/>
  <c r="G1878" i="28"/>
  <c r="F1878" i="28"/>
  <c r="E1878" i="28"/>
  <c r="D1878" i="28"/>
  <c r="C1878" i="28"/>
  <c r="B1878" i="28"/>
  <c r="A1878" i="28"/>
  <c r="J1877" i="28"/>
  <c r="I1877" i="28"/>
  <c r="H1877" i="28"/>
  <c r="G1877" i="28"/>
  <c r="F1877" i="28"/>
  <c r="E1877" i="28"/>
  <c r="D1877" i="28"/>
  <c r="C1877" i="28"/>
  <c r="B1877" i="28"/>
  <c r="A1877" i="28"/>
  <c r="J1876" i="28"/>
  <c r="I1876" i="28"/>
  <c r="H1876" i="28"/>
  <c r="G1876" i="28"/>
  <c r="F1876" i="28"/>
  <c r="E1876" i="28"/>
  <c r="D1876" i="28"/>
  <c r="C1876" i="28"/>
  <c r="B1876" i="28"/>
  <c r="A1876" i="28"/>
  <c r="J1875" i="28"/>
  <c r="I1875" i="28"/>
  <c r="H1875" i="28"/>
  <c r="G1875" i="28"/>
  <c r="F1875" i="28"/>
  <c r="E1875" i="28"/>
  <c r="D1875" i="28"/>
  <c r="C1875" i="28"/>
  <c r="B1875" i="28"/>
  <c r="A1875" i="28"/>
  <c r="J1874" i="28"/>
  <c r="I1874" i="28"/>
  <c r="H1874" i="28"/>
  <c r="G1874" i="28"/>
  <c r="F1874" i="28"/>
  <c r="E1874" i="28"/>
  <c r="D1874" i="28"/>
  <c r="C1874" i="28"/>
  <c r="B1874" i="28"/>
  <c r="A1874" i="28"/>
  <c r="J1873" i="28"/>
  <c r="I1873" i="28"/>
  <c r="H1873" i="28"/>
  <c r="G1873" i="28"/>
  <c r="F1873" i="28"/>
  <c r="E1873" i="28"/>
  <c r="D1873" i="28"/>
  <c r="C1873" i="28"/>
  <c r="B1873" i="28"/>
  <c r="A1873" i="28"/>
  <c r="J1872" i="28"/>
  <c r="I1872" i="28"/>
  <c r="H1872" i="28"/>
  <c r="G1872" i="28"/>
  <c r="F1872" i="28"/>
  <c r="E1872" i="28"/>
  <c r="D1872" i="28"/>
  <c r="C1872" i="28"/>
  <c r="B1872" i="28"/>
  <c r="A1872" i="28"/>
  <c r="J1871" i="28"/>
  <c r="I1871" i="28"/>
  <c r="H1871" i="28"/>
  <c r="G1871" i="28"/>
  <c r="F1871" i="28"/>
  <c r="E1871" i="28"/>
  <c r="D1871" i="28"/>
  <c r="C1871" i="28"/>
  <c r="B1871" i="28"/>
  <c r="A1871" i="28"/>
  <c r="J1870" i="28"/>
  <c r="I1870" i="28"/>
  <c r="H1870" i="28"/>
  <c r="G1870" i="28"/>
  <c r="F1870" i="28"/>
  <c r="E1870" i="28"/>
  <c r="D1870" i="28"/>
  <c r="C1870" i="28"/>
  <c r="B1870" i="28"/>
  <c r="A1870" i="28"/>
  <c r="J1869" i="28"/>
  <c r="I1869" i="28"/>
  <c r="H1869" i="28"/>
  <c r="G1869" i="28"/>
  <c r="F1869" i="28"/>
  <c r="E1869" i="28"/>
  <c r="D1869" i="28"/>
  <c r="C1869" i="28"/>
  <c r="B1869" i="28"/>
  <c r="A1869" i="28"/>
  <c r="J1868" i="28"/>
  <c r="I1868" i="28"/>
  <c r="H1868" i="28"/>
  <c r="G1868" i="28"/>
  <c r="F1868" i="28"/>
  <c r="E1868" i="28"/>
  <c r="D1868" i="28"/>
  <c r="C1868" i="28"/>
  <c r="B1868" i="28"/>
  <c r="A1868" i="28"/>
  <c r="J1867" i="28"/>
  <c r="I1867" i="28"/>
  <c r="H1867" i="28"/>
  <c r="G1867" i="28"/>
  <c r="F1867" i="28"/>
  <c r="E1867" i="28"/>
  <c r="D1867" i="28"/>
  <c r="C1867" i="28"/>
  <c r="B1867" i="28"/>
  <c r="A1867" i="28"/>
  <c r="J1866" i="28"/>
  <c r="I1866" i="28"/>
  <c r="H1866" i="28"/>
  <c r="G1866" i="28"/>
  <c r="F1866" i="28"/>
  <c r="E1866" i="28"/>
  <c r="D1866" i="28"/>
  <c r="C1866" i="28"/>
  <c r="B1866" i="28"/>
  <c r="A1866" i="28"/>
  <c r="J1865" i="28"/>
  <c r="I1865" i="28"/>
  <c r="H1865" i="28"/>
  <c r="G1865" i="28"/>
  <c r="F1865" i="28"/>
  <c r="E1865" i="28"/>
  <c r="D1865" i="28"/>
  <c r="C1865" i="28"/>
  <c r="B1865" i="28"/>
  <c r="A1865" i="28"/>
  <c r="J1864" i="28"/>
  <c r="I1864" i="28"/>
  <c r="H1864" i="28"/>
  <c r="G1864" i="28"/>
  <c r="F1864" i="28"/>
  <c r="E1864" i="28"/>
  <c r="D1864" i="28"/>
  <c r="C1864" i="28"/>
  <c r="B1864" i="28"/>
  <c r="A1864" i="28"/>
  <c r="J1863" i="28"/>
  <c r="I1863" i="28"/>
  <c r="H1863" i="28"/>
  <c r="G1863" i="28"/>
  <c r="F1863" i="28"/>
  <c r="E1863" i="28"/>
  <c r="D1863" i="28"/>
  <c r="C1863" i="28"/>
  <c r="B1863" i="28"/>
  <c r="A1863" i="28"/>
  <c r="J1862" i="28"/>
  <c r="I1862" i="28"/>
  <c r="H1862" i="28"/>
  <c r="G1862" i="28"/>
  <c r="F1862" i="28"/>
  <c r="E1862" i="28"/>
  <c r="D1862" i="28"/>
  <c r="C1862" i="28"/>
  <c r="B1862" i="28"/>
  <c r="A1862" i="28"/>
  <c r="J1861" i="28"/>
  <c r="I1861" i="28"/>
  <c r="H1861" i="28"/>
  <c r="G1861" i="28"/>
  <c r="F1861" i="28"/>
  <c r="E1861" i="28"/>
  <c r="D1861" i="28"/>
  <c r="C1861" i="28"/>
  <c r="B1861" i="28"/>
  <c r="A1861" i="28"/>
  <c r="J1860" i="28"/>
  <c r="I1860" i="28"/>
  <c r="H1860" i="28"/>
  <c r="G1860" i="28"/>
  <c r="F1860" i="28"/>
  <c r="E1860" i="28"/>
  <c r="D1860" i="28"/>
  <c r="C1860" i="28"/>
  <c r="B1860" i="28"/>
  <c r="A1860" i="28"/>
  <c r="J1859" i="28"/>
  <c r="I1859" i="28"/>
  <c r="H1859" i="28"/>
  <c r="G1859" i="28"/>
  <c r="F1859" i="28"/>
  <c r="E1859" i="28"/>
  <c r="D1859" i="28"/>
  <c r="C1859" i="28"/>
  <c r="B1859" i="28"/>
  <c r="A1859" i="28"/>
  <c r="J1858" i="28"/>
  <c r="I1858" i="28"/>
  <c r="H1858" i="28"/>
  <c r="G1858" i="28"/>
  <c r="F1858" i="28"/>
  <c r="E1858" i="28"/>
  <c r="D1858" i="28"/>
  <c r="C1858" i="28"/>
  <c r="B1858" i="28"/>
  <c r="A1858" i="28"/>
  <c r="J1857" i="28"/>
  <c r="I1857" i="28"/>
  <c r="H1857" i="28"/>
  <c r="G1857" i="28"/>
  <c r="F1857" i="28"/>
  <c r="E1857" i="28"/>
  <c r="D1857" i="28"/>
  <c r="C1857" i="28"/>
  <c r="B1857" i="28"/>
  <c r="A1857" i="28"/>
  <c r="J1856" i="28"/>
  <c r="I1856" i="28"/>
  <c r="H1856" i="28"/>
  <c r="G1856" i="28"/>
  <c r="F1856" i="28"/>
  <c r="E1856" i="28"/>
  <c r="D1856" i="28"/>
  <c r="C1856" i="28"/>
  <c r="B1856" i="28"/>
  <c r="A1856" i="28"/>
  <c r="J1855" i="28"/>
  <c r="I1855" i="28"/>
  <c r="H1855" i="28"/>
  <c r="G1855" i="28"/>
  <c r="F1855" i="28"/>
  <c r="E1855" i="28"/>
  <c r="D1855" i="28"/>
  <c r="C1855" i="28"/>
  <c r="B1855" i="28"/>
  <c r="A1855" i="28"/>
  <c r="J1854" i="28"/>
  <c r="I1854" i="28"/>
  <c r="H1854" i="28"/>
  <c r="G1854" i="28"/>
  <c r="F1854" i="28"/>
  <c r="E1854" i="28"/>
  <c r="D1854" i="28"/>
  <c r="C1854" i="28"/>
  <c r="B1854" i="28"/>
  <c r="A1854" i="28"/>
  <c r="J1853" i="28"/>
  <c r="I1853" i="28"/>
  <c r="H1853" i="28"/>
  <c r="G1853" i="28"/>
  <c r="F1853" i="28"/>
  <c r="E1853" i="28"/>
  <c r="D1853" i="28"/>
  <c r="C1853" i="28"/>
  <c r="B1853" i="28"/>
  <c r="A1853" i="28"/>
  <c r="J1852" i="28"/>
  <c r="I1852" i="28"/>
  <c r="H1852" i="28"/>
  <c r="G1852" i="28"/>
  <c r="F1852" i="28"/>
  <c r="E1852" i="28"/>
  <c r="D1852" i="28"/>
  <c r="C1852" i="28"/>
  <c r="B1852" i="28"/>
  <c r="A1852" i="28"/>
  <c r="J1851" i="28"/>
  <c r="I1851" i="28"/>
  <c r="H1851" i="28"/>
  <c r="G1851" i="28"/>
  <c r="F1851" i="28"/>
  <c r="E1851" i="28"/>
  <c r="D1851" i="28"/>
  <c r="C1851" i="28"/>
  <c r="B1851" i="28"/>
  <c r="A1851" i="28"/>
  <c r="J1850" i="28"/>
  <c r="I1850" i="28"/>
  <c r="H1850" i="28"/>
  <c r="G1850" i="28"/>
  <c r="F1850" i="28"/>
  <c r="E1850" i="28"/>
  <c r="D1850" i="28"/>
  <c r="C1850" i="28"/>
  <c r="B1850" i="28"/>
  <c r="A1850" i="28"/>
  <c r="J1849" i="28"/>
  <c r="I1849" i="28"/>
  <c r="H1849" i="28"/>
  <c r="G1849" i="28"/>
  <c r="F1849" i="28"/>
  <c r="E1849" i="28"/>
  <c r="D1849" i="28"/>
  <c r="C1849" i="28"/>
  <c r="B1849" i="28"/>
  <c r="A1849" i="28"/>
  <c r="J1848" i="28"/>
  <c r="I1848" i="28"/>
  <c r="H1848" i="28"/>
  <c r="G1848" i="28"/>
  <c r="F1848" i="28"/>
  <c r="E1848" i="28"/>
  <c r="D1848" i="28"/>
  <c r="C1848" i="28"/>
  <c r="B1848" i="28"/>
  <c r="A1848" i="28"/>
  <c r="J1847" i="28"/>
  <c r="I1847" i="28"/>
  <c r="H1847" i="28"/>
  <c r="G1847" i="28"/>
  <c r="F1847" i="28"/>
  <c r="E1847" i="28"/>
  <c r="D1847" i="28"/>
  <c r="C1847" i="28"/>
  <c r="B1847" i="28"/>
  <c r="A1847" i="28"/>
  <c r="J1846" i="28"/>
  <c r="I1846" i="28"/>
  <c r="H1846" i="28"/>
  <c r="G1846" i="28"/>
  <c r="F1846" i="28"/>
  <c r="E1846" i="28"/>
  <c r="D1846" i="28"/>
  <c r="C1846" i="28"/>
  <c r="B1846" i="28"/>
  <c r="A1846" i="28"/>
  <c r="J1845" i="28"/>
  <c r="I1845" i="28"/>
  <c r="H1845" i="28"/>
  <c r="G1845" i="28"/>
  <c r="F1845" i="28"/>
  <c r="E1845" i="28"/>
  <c r="D1845" i="28"/>
  <c r="C1845" i="28"/>
  <c r="B1845" i="28"/>
  <c r="A1845" i="28"/>
  <c r="J1844" i="28"/>
  <c r="I1844" i="28"/>
  <c r="H1844" i="28"/>
  <c r="G1844" i="28"/>
  <c r="F1844" i="28"/>
  <c r="E1844" i="28"/>
  <c r="D1844" i="28"/>
  <c r="C1844" i="28"/>
  <c r="B1844" i="28"/>
  <c r="A1844" i="28"/>
  <c r="J1843" i="28"/>
  <c r="I1843" i="28"/>
  <c r="H1843" i="28"/>
  <c r="G1843" i="28"/>
  <c r="F1843" i="28"/>
  <c r="E1843" i="28"/>
  <c r="D1843" i="28"/>
  <c r="C1843" i="28"/>
  <c r="B1843" i="28"/>
  <c r="A1843" i="28"/>
  <c r="J1842" i="28"/>
  <c r="I1842" i="28"/>
  <c r="H1842" i="28"/>
  <c r="G1842" i="28"/>
  <c r="F1842" i="28"/>
  <c r="E1842" i="28"/>
  <c r="D1842" i="28"/>
  <c r="C1842" i="28"/>
  <c r="B1842" i="28"/>
  <c r="A1842" i="28"/>
  <c r="J1841" i="28"/>
  <c r="I1841" i="28"/>
  <c r="H1841" i="28"/>
  <c r="G1841" i="28"/>
  <c r="F1841" i="28"/>
  <c r="E1841" i="28"/>
  <c r="D1841" i="28"/>
  <c r="C1841" i="28"/>
  <c r="B1841" i="28"/>
  <c r="A1841" i="28"/>
  <c r="J1840" i="28"/>
  <c r="I1840" i="28"/>
  <c r="H1840" i="28"/>
  <c r="G1840" i="28"/>
  <c r="F1840" i="28"/>
  <c r="E1840" i="28"/>
  <c r="D1840" i="28"/>
  <c r="C1840" i="28"/>
  <c r="B1840" i="28"/>
  <c r="A1840" i="28"/>
  <c r="J1839" i="28"/>
  <c r="I1839" i="28"/>
  <c r="H1839" i="28"/>
  <c r="G1839" i="28"/>
  <c r="F1839" i="28"/>
  <c r="E1839" i="28"/>
  <c r="D1839" i="28"/>
  <c r="C1839" i="28"/>
  <c r="B1839" i="28"/>
  <c r="A1839" i="28"/>
  <c r="J1838" i="28"/>
  <c r="I1838" i="28"/>
  <c r="H1838" i="28"/>
  <c r="G1838" i="28"/>
  <c r="F1838" i="28"/>
  <c r="E1838" i="28"/>
  <c r="D1838" i="28"/>
  <c r="C1838" i="28"/>
  <c r="B1838" i="28"/>
  <c r="A1838" i="28"/>
  <c r="J1837" i="28"/>
  <c r="I1837" i="28"/>
  <c r="H1837" i="28"/>
  <c r="G1837" i="28"/>
  <c r="F1837" i="28"/>
  <c r="E1837" i="28"/>
  <c r="D1837" i="28"/>
  <c r="C1837" i="28"/>
  <c r="B1837" i="28"/>
  <c r="A1837" i="28"/>
  <c r="J1836" i="28"/>
  <c r="I1836" i="28"/>
  <c r="H1836" i="28"/>
  <c r="G1836" i="28"/>
  <c r="F1836" i="28"/>
  <c r="E1836" i="28"/>
  <c r="D1836" i="28"/>
  <c r="C1836" i="28"/>
  <c r="B1836" i="28"/>
  <c r="A1836" i="28"/>
  <c r="J1835" i="28"/>
  <c r="I1835" i="28"/>
  <c r="H1835" i="28"/>
  <c r="G1835" i="28"/>
  <c r="F1835" i="28"/>
  <c r="E1835" i="28"/>
  <c r="D1835" i="28"/>
  <c r="C1835" i="28"/>
  <c r="B1835" i="28"/>
  <c r="A1835" i="28"/>
  <c r="J1834" i="28"/>
  <c r="I1834" i="28"/>
  <c r="H1834" i="28"/>
  <c r="G1834" i="28"/>
  <c r="F1834" i="28"/>
  <c r="E1834" i="28"/>
  <c r="D1834" i="28"/>
  <c r="C1834" i="28"/>
  <c r="B1834" i="28"/>
  <c r="A1834" i="28"/>
  <c r="J1833" i="28"/>
  <c r="I1833" i="28"/>
  <c r="H1833" i="28"/>
  <c r="G1833" i="28"/>
  <c r="F1833" i="28"/>
  <c r="E1833" i="28"/>
  <c r="D1833" i="28"/>
  <c r="C1833" i="28"/>
  <c r="B1833" i="28"/>
  <c r="A1833" i="28"/>
  <c r="J1832" i="28"/>
  <c r="I1832" i="28"/>
  <c r="H1832" i="28"/>
  <c r="G1832" i="28"/>
  <c r="F1832" i="28"/>
  <c r="E1832" i="28"/>
  <c r="D1832" i="28"/>
  <c r="C1832" i="28"/>
  <c r="B1832" i="28"/>
  <c r="A1832" i="28"/>
  <c r="J1831" i="28"/>
  <c r="I1831" i="28"/>
  <c r="H1831" i="28"/>
  <c r="G1831" i="28"/>
  <c r="F1831" i="28"/>
  <c r="E1831" i="28"/>
  <c r="D1831" i="28"/>
  <c r="C1831" i="28"/>
  <c r="B1831" i="28"/>
  <c r="A1831" i="28"/>
  <c r="J1830" i="28"/>
  <c r="I1830" i="28"/>
  <c r="H1830" i="28"/>
  <c r="G1830" i="28"/>
  <c r="F1830" i="28"/>
  <c r="E1830" i="28"/>
  <c r="D1830" i="28"/>
  <c r="C1830" i="28"/>
  <c r="B1830" i="28"/>
  <c r="A1830" i="28"/>
  <c r="J1829" i="28"/>
  <c r="I1829" i="28"/>
  <c r="H1829" i="28"/>
  <c r="G1829" i="28"/>
  <c r="F1829" i="28"/>
  <c r="E1829" i="28"/>
  <c r="D1829" i="28"/>
  <c r="C1829" i="28"/>
  <c r="B1829" i="28"/>
  <c r="A1829" i="28"/>
  <c r="J1828" i="28"/>
  <c r="I1828" i="28"/>
  <c r="H1828" i="28"/>
  <c r="G1828" i="28"/>
  <c r="F1828" i="28"/>
  <c r="E1828" i="28"/>
  <c r="D1828" i="28"/>
  <c r="C1828" i="28"/>
  <c r="B1828" i="28"/>
  <c r="A1828" i="28"/>
  <c r="J1827" i="28"/>
  <c r="I1827" i="28"/>
  <c r="H1827" i="28"/>
  <c r="G1827" i="28"/>
  <c r="F1827" i="28"/>
  <c r="E1827" i="28"/>
  <c r="D1827" i="28"/>
  <c r="C1827" i="28"/>
  <c r="B1827" i="28"/>
  <c r="A1827" i="28"/>
  <c r="J1826" i="28"/>
  <c r="I1826" i="28"/>
  <c r="H1826" i="28"/>
  <c r="G1826" i="28"/>
  <c r="F1826" i="28"/>
  <c r="E1826" i="28"/>
  <c r="D1826" i="28"/>
  <c r="C1826" i="28"/>
  <c r="B1826" i="28"/>
  <c r="A1826" i="28"/>
  <c r="J1825" i="28"/>
  <c r="I1825" i="28"/>
  <c r="H1825" i="28"/>
  <c r="G1825" i="28"/>
  <c r="F1825" i="28"/>
  <c r="E1825" i="28"/>
  <c r="D1825" i="28"/>
  <c r="C1825" i="28"/>
  <c r="B1825" i="28"/>
  <c r="A1825" i="28"/>
  <c r="J1824" i="28"/>
  <c r="I1824" i="28"/>
  <c r="H1824" i="28"/>
  <c r="G1824" i="28"/>
  <c r="F1824" i="28"/>
  <c r="E1824" i="28"/>
  <c r="D1824" i="28"/>
  <c r="C1824" i="28"/>
  <c r="B1824" i="28"/>
  <c r="A1824" i="28"/>
  <c r="J1823" i="28"/>
  <c r="I1823" i="28"/>
  <c r="H1823" i="28"/>
  <c r="G1823" i="28"/>
  <c r="F1823" i="28"/>
  <c r="E1823" i="28"/>
  <c r="D1823" i="28"/>
  <c r="C1823" i="28"/>
  <c r="B1823" i="28"/>
  <c r="A1823" i="28"/>
  <c r="J1822" i="28"/>
  <c r="I1822" i="28"/>
  <c r="H1822" i="28"/>
  <c r="G1822" i="28"/>
  <c r="F1822" i="28"/>
  <c r="E1822" i="28"/>
  <c r="D1822" i="28"/>
  <c r="C1822" i="28"/>
  <c r="B1822" i="28"/>
  <c r="A1822" i="28"/>
  <c r="J1821" i="28"/>
  <c r="I1821" i="28"/>
  <c r="H1821" i="28"/>
  <c r="G1821" i="28"/>
  <c r="F1821" i="28"/>
  <c r="E1821" i="28"/>
  <c r="D1821" i="28"/>
  <c r="C1821" i="28"/>
  <c r="B1821" i="28"/>
  <c r="A1821" i="28"/>
  <c r="J1820" i="28"/>
  <c r="I1820" i="28"/>
  <c r="H1820" i="28"/>
  <c r="G1820" i="28"/>
  <c r="F1820" i="28"/>
  <c r="E1820" i="28"/>
  <c r="D1820" i="28"/>
  <c r="C1820" i="28"/>
  <c r="B1820" i="28"/>
  <c r="A1820" i="28"/>
  <c r="J1819" i="28"/>
  <c r="I1819" i="28"/>
  <c r="H1819" i="28"/>
  <c r="G1819" i="28"/>
  <c r="F1819" i="28"/>
  <c r="E1819" i="28"/>
  <c r="D1819" i="28"/>
  <c r="C1819" i="28"/>
  <c r="B1819" i="28"/>
  <c r="A1819" i="28"/>
  <c r="J1818" i="28"/>
  <c r="I1818" i="28"/>
  <c r="H1818" i="28"/>
  <c r="G1818" i="28"/>
  <c r="F1818" i="28"/>
  <c r="E1818" i="28"/>
  <c r="D1818" i="28"/>
  <c r="C1818" i="28"/>
  <c r="B1818" i="28"/>
  <c r="A1818" i="28"/>
  <c r="J1817" i="28"/>
  <c r="I1817" i="28"/>
  <c r="H1817" i="28"/>
  <c r="G1817" i="28"/>
  <c r="F1817" i="28"/>
  <c r="E1817" i="28"/>
  <c r="D1817" i="28"/>
  <c r="C1817" i="28"/>
  <c r="B1817" i="28"/>
  <c r="A1817" i="28"/>
  <c r="J1816" i="28"/>
  <c r="I1816" i="28"/>
  <c r="H1816" i="28"/>
  <c r="G1816" i="28"/>
  <c r="F1816" i="28"/>
  <c r="E1816" i="28"/>
  <c r="D1816" i="28"/>
  <c r="C1816" i="28"/>
  <c r="B1816" i="28"/>
  <c r="A1816" i="28"/>
  <c r="J1815" i="28"/>
  <c r="I1815" i="28"/>
  <c r="H1815" i="28"/>
  <c r="G1815" i="28"/>
  <c r="F1815" i="28"/>
  <c r="E1815" i="28"/>
  <c r="D1815" i="28"/>
  <c r="C1815" i="28"/>
  <c r="B1815" i="28"/>
  <c r="A1815" i="28"/>
  <c r="J1814" i="28"/>
  <c r="I1814" i="28"/>
  <c r="H1814" i="28"/>
  <c r="G1814" i="28"/>
  <c r="F1814" i="28"/>
  <c r="E1814" i="28"/>
  <c r="D1814" i="28"/>
  <c r="C1814" i="28"/>
  <c r="B1814" i="28"/>
  <c r="A1814" i="28"/>
  <c r="J1813" i="28"/>
  <c r="I1813" i="28"/>
  <c r="H1813" i="28"/>
  <c r="G1813" i="28"/>
  <c r="F1813" i="28"/>
  <c r="E1813" i="28"/>
  <c r="D1813" i="28"/>
  <c r="C1813" i="28"/>
  <c r="B1813" i="28"/>
  <c r="A1813" i="28"/>
  <c r="J1812" i="28"/>
  <c r="I1812" i="28"/>
  <c r="H1812" i="28"/>
  <c r="G1812" i="28"/>
  <c r="F1812" i="28"/>
  <c r="E1812" i="28"/>
  <c r="D1812" i="28"/>
  <c r="C1812" i="28"/>
  <c r="B1812" i="28"/>
  <c r="A1812" i="28"/>
  <c r="J1811" i="28"/>
  <c r="I1811" i="28"/>
  <c r="H1811" i="28"/>
  <c r="G1811" i="28"/>
  <c r="F1811" i="28"/>
  <c r="E1811" i="28"/>
  <c r="D1811" i="28"/>
  <c r="C1811" i="28"/>
  <c r="B1811" i="28"/>
  <c r="A1811" i="28"/>
  <c r="J1810" i="28"/>
  <c r="I1810" i="28"/>
  <c r="H1810" i="28"/>
  <c r="G1810" i="28"/>
  <c r="F1810" i="28"/>
  <c r="E1810" i="28"/>
  <c r="D1810" i="28"/>
  <c r="C1810" i="28"/>
  <c r="B1810" i="28"/>
  <c r="A1810" i="28"/>
  <c r="J1809" i="28"/>
  <c r="I1809" i="28"/>
  <c r="H1809" i="28"/>
  <c r="G1809" i="28"/>
  <c r="F1809" i="28"/>
  <c r="E1809" i="28"/>
  <c r="D1809" i="28"/>
  <c r="C1809" i="28"/>
  <c r="B1809" i="28"/>
  <c r="A1809" i="28"/>
  <c r="J1808" i="28"/>
  <c r="I1808" i="28"/>
  <c r="H1808" i="28"/>
  <c r="G1808" i="28"/>
  <c r="F1808" i="28"/>
  <c r="E1808" i="28"/>
  <c r="D1808" i="28"/>
  <c r="C1808" i="28"/>
  <c r="B1808" i="28"/>
  <c r="A1808" i="28"/>
  <c r="J1807" i="28"/>
  <c r="I1807" i="28"/>
  <c r="H1807" i="28"/>
  <c r="G1807" i="28"/>
  <c r="F1807" i="28"/>
  <c r="E1807" i="28"/>
  <c r="D1807" i="28"/>
  <c r="C1807" i="28"/>
  <c r="B1807" i="28"/>
  <c r="A1807" i="28"/>
  <c r="J1806" i="28"/>
  <c r="I1806" i="28"/>
  <c r="H1806" i="28"/>
  <c r="G1806" i="28"/>
  <c r="F1806" i="28"/>
  <c r="E1806" i="28"/>
  <c r="D1806" i="28"/>
  <c r="C1806" i="28"/>
  <c r="B1806" i="28"/>
  <c r="A1806" i="28"/>
  <c r="J1805" i="28"/>
  <c r="I1805" i="28"/>
  <c r="H1805" i="28"/>
  <c r="G1805" i="28"/>
  <c r="F1805" i="28"/>
  <c r="E1805" i="28"/>
  <c r="D1805" i="28"/>
  <c r="C1805" i="28"/>
  <c r="B1805" i="28"/>
  <c r="A1805" i="28"/>
  <c r="J1804" i="28"/>
  <c r="I1804" i="28"/>
  <c r="H1804" i="28"/>
  <c r="G1804" i="28"/>
  <c r="F1804" i="28"/>
  <c r="E1804" i="28"/>
  <c r="D1804" i="28"/>
  <c r="C1804" i="28"/>
  <c r="B1804" i="28"/>
  <c r="A1804" i="28"/>
  <c r="J1803" i="28"/>
  <c r="I1803" i="28"/>
  <c r="H1803" i="28"/>
  <c r="G1803" i="28"/>
  <c r="F1803" i="28"/>
  <c r="E1803" i="28"/>
  <c r="D1803" i="28"/>
  <c r="C1803" i="28"/>
  <c r="B1803" i="28"/>
  <c r="A1803" i="28"/>
  <c r="J1802" i="28"/>
  <c r="I1802" i="28"/>
  <c r="H1802" i="28"/>
  <c r="G1802" i="28"/>
  <c r="F1802" i="28"/>
  <c r="E1802" i="28"/>
  <c r="D1802" i="28"/>
  <c r="C1802" i="28"/>
  <c r="B1802" i="28"/>
  <c r="A1802" i="28"/>
  <c r="J1801" i="28"/>
  <c r="I1801" i="28"/>
  <c r="H1801" i="28"/>
  <c r="G1801" i="28"/>
  <c r="F1801" i="28"/>
  <c r="E1801" i="28"/>
  <c r="D1801" i="28"/>
  <c r="C1801" i="28"/>
  <c r="B1801" i="28"/>
  <c r="A1801" i="28"/>
  <c r="J1800" i="28"/>
  <c r="I1800" i="28"/>
  <c r="H1800" i="28"/>
  <c r="G1800" i="28"/>
  <c r="F1800" i="28"/>
  <c r="E1800" i="28"/>
  <c r="D1800" i="28"/>
  <c r="C1800" i="28"/>
  <c r="B1800" i="28"/>
  <c r="A1800" i="28"/>
  <c r="J1799" i="28"/>
  <c r="I1799" i="28"/>
  <c r="H1799" i="28"/>
  <c r="G1799" i="28"/>
  <c r="F1799" i="28"/>
  <c r="E1799" i="28"/>
  <c r="D1799" i="28"/>
  <c r="C1799" i="28"/>
  <c r="B1799" i="28"/>
  <c r="A1799" i="28"/>
  <c r="J1798" i="28"/>
  <c r="I1798" i="28"/>
  <c r="H1798" i="28"/>
  <c r="G1798" i="28"/>
  <c r="F1798" i="28"/>
  <c r="E1798" i="28"/>
  <c r="D1798" i="28"/>
  <c r="C1798" i="28"/>
  <c r="B1798" i="28"/>
  <c r="A1798" i="28"/>
  <c r="J1797" i="28"/>
  <c r="I1797" i="28"/>
  <c r="H1797" i="28"/>
  <c r="G1797" i="28"/>
  <c r="F1797" i="28"/>
  <c r="E1797" i="28"/>
  <c r="D1797" i="28"/>
  <c r="C1797" i="28"/>
  <c r="B1797" i="28"/>
  <c r="A1797" i="28"/>
  <c r="J1796" i="28"/>
  <c r="I1796" i="28"/>
  <c r="H1796" i="28"/>
  <c r="G1796" i="28"/>
  <c r="F1796" i="28"/>
  <c r="E1796" i="28"/>
  <c r="D1796" i="28"/>
  <c r="C1796" i="28"/>
  <c r="B1796" i="28"/>
  <c r="A1796" i="28"/>
  <c r="J1795" i="28"/>
  <c r="I1795" i="28"/>
  <c r="H1795" i="28"/>
  <c r="G1795" i="28"/>
  <c r="F1795" i="28"/>
  <c r="E1795" i="28"/>
  <c r="D1795" i="28"/>
  <c r="C1795" i="28"/>
  <c r="B1795" i="28"/>
  <c r="A1795" i="28"/>
  <c r="J1794" i="28"/>
  <c r="I1794" i="28"/>
  <c r="H1794" i="28"/>
  <c r="G1794" i="28"/>
  <c r="F1794" i="28"/>
  <c r="E1794" i="28"/>
  <c r="D1794" i="28"/>
  <c r="C1794" i="28"/>
  <c r="B1794" i="28"/>
  <c r="A1794" i="28"/>
  <c r="J1793" i="28"/>
  <c r="I1793" i="28"/>
  <c r="H1793" i="28"/>
  <c r="G1793" i="28"/>
  <c r="F1793" i="28"/>
  <c r="E1793" i="28"/>
  <c r="D1793" i="28"/>
  <c r="C1793" i="28"/>
  <c r="B1793" i="28"/>
  <c r="A1793" i="28"/>
  <c r="J1792" i="28"/>
  <c r="I1792" i="28"/>
  <c r="H1792" i="28"/>
  <c r="G1792" i="28"/>
  <c r="F1792" i="28"/>
  <c r="E1792" i="28"/>
  <c r="D1792" i="28"/>
  <c r="C1792" i="28"/>
  <c r="B1792" i="28"/>
  <c r="A1792" i="28"/>
  <c r="J1791" i="28"/>
  <c r="I1791" i="28"/>
  <c r="H1791" i="28"/>
  <c r="G1791" i="28"/>
  <c r="F1791" i="28"/>
  <c r="E1791" i="28"/>
  <c r="D1791" i="28"/>
  <c r="C1791" i="28"/>
  <c r="B1791" i="28"/>
  <c r="A1791" i="28"/>
  <c r="J1790" i="28"/>
  <c r="I1790" i="28"/>
  <c r="H1790" i="28"/>
  <c r="G1790" i="28"/>
  <c r="F1790" i="28"/>
  <c r="E1790" i="28"/>
  <c r="D1790" i="28"/>
  <c r="C1790" i="28"/>
  <c r="B1790" i="28"/>
  <c r="A1790" i="28"/>
  <c r="J1789" i="28"/>
  <c r="I1789" i="28"/>
  <c r="H1789" i="28"/>
  <c r="G1789" i="28"/>
  <c r="F1789" i="28"/>
  <c r="E1789" i="28"/>
  <c r="D1789" i="28"/>
  <c r="C1789" i="28"/>
  <c r="B1789" i="28"/>
  <c r="A1789" i="28"/>
  <c r="J1788" i="28"/>
  <c r="I1788" i="28"/>
  <c r="H1788" i="28"/>
  <c r="G1788" i="28"/>
  <c r="F1788" i="28"/>
  <c r="E1788" i="28"/>
  <c r="D1788" i="28"/>
  <c r="C1788" i="28"/>
  <c r="B1788" i="28"/>
  <c r="A1788" i="28"/>
  <c r="J1787" i="28"/>
  <c r="I1787" i="28"/>
  <c r="H1787" i="28"/>
  <c r="G1787" i="28"/>
  <c r="F1787" i="28"/>
  <c r="E1787" i="28"/>
  <c r="D1787" i="28"/>
  <c r="C1787" i="28"/>
  <c r="B1787" i="28"/>
  <c r="A1787" i="28"/>
  <c r="J1786" i="28"/>
  <c r="I1786" i="28"/>
  <c r="H1786" i="28"/>
  <c r="G1786" i="28"/>
  <c r="F1786" i="28"/>
  <c r="E1786" i="28"/>
  <c r="D1786" i="28"/>
  <c r="C1786" i="28"/>
  <c r="B1786" i="28"/>
  <c r="A1786" i="28"/>
  <c r="J1785" i="28"/>
  <c r="I1785" i="28"/>
  <c r="H1785" i="28"/>
  <c r="G1785" i="28"/>
  <c r="F1785" i="28"/>
  <c r="E1785" i="28"/>
  <c r="D1785" i="28"/>
  <c r="C1785" i="28"/>
  <c r="B1785" i="28"/>
  <c r="A1785" i="28"/>
  <c r="J1784" i="28"/>
  <c r="I1784" i="28"/>
  <c r="H1784" i="28"/>
  <c r="G1784" i="28"/>
  <c r="F1784" i="28"/>
  <c r="E1784" i="28"/>
  <c r="D1784" i="28"/>
  <c r="C1784" i="28"/>
  <c r="B1784" i="28"/>
  <c r="A1784" i="28"/>
  <c r="J1783" i="28"/>
  <c r="I1783" i="28"/>
  <c r="H1783" i="28"/>
  <c r="G1783" i="28"/>
  <c r="F1783" i="28"/>
  <c r="E1783" i="28"/>
  <c r="D1783" i="28"/>
  <c r="C1783" i="28"/>
  <c r="B1783" i="28"/>
  <c r="A1783" i="28"/>
  <c r="J1782" i="28"/>
  <c r="I1782" i="28"/>
  <c r="H1782" i="28"/>
  <c r="G1782" i="28"/>
  <c r="F1782" i="28"/>
  <c r="E1782" i="28"/>
  <c r="D1782" i="28"/>
  <c r="C1782" i="28"/>
  <c r="B1782" i="28"/>
  <c r="A1782" i="28"/>
  <c r="J1781" i="28"/>
  <c r="I1781" i="28"/>
  <c r="H1781" i="28"/>
  <c r="G1781" i="28"/>
  <c r="F1781" i="28"/>
  <c r="E1781" i="28"/>
  <c r="D1781" i="28"/>
  <c r="C1781" i="28"/>
  <c r="B1781" i="28"/>
  <c r="A1781" i="28"/>
  <c r="J1780" i="28"/>
  <c r="I1780" i="28"/>
  <c r="H1780" i="28"/>
  <c r="G1780" i="28"/>
  <c r="F1780" i="28"/>
  <c r="E1780" i="28"/>
  <c r="D1780" i="28"/>
  <c r="C1780" i="28"/>
  <c r="B1780" i="28"/>
  <c r="A1780" i="28"/>
  <c r="J1779" i="28"/>
  <c r="I1779" i="28"/>
  <c r="H1779" i="28"/>
  <c r="G1779" i="28"/>
  <c r="F1779" i="28"/>
  <c r="E1779" i="28"/>
  <c r="D1779" i="28"/>
  <c r="C1779" i="28"/>
  <c r="B1779" i="28"/>
  <c r="A1779" i="28"/>
  <c r="J1778" i="28"/>
  <c r="I1778" i="28"/>
  <c r="H1778" i="28"/>
  <c r="G1778" i="28"/>
  <c r="F1778" i="28"/>
  <c r="E1778" i="28"/>
  <c r="D1778" i="28"/>
  <c r="C1778" i="28"/>
  <c r="B1778" i="28"/>
  <c r="A1778" i="28"/>
  <c r="J1777" i="28"/>
  <c r="I1777" i="28"/>
  <c r="H1777" i="28"/>
  <c r="G1777" i="28"/>
  <c r="F1777" i="28"/>
  <c r="E1777" i="28"/>
  <c r="D1777" i="28"/>
  <c r="C1777" i="28"/>
  <c r="B1777" i="28"/>
  <c r="A1777" i="28"/>
  <c r="J1776" i="28"/>
  <c r="I1776" i="28"/>
  <c r="H1776" i="28"/>
  <c r="G1776" i="28"/>
  <c r="F1776" i="28"/>
  <c r="E1776" i="28"/>
  <c r="D1776" i="28"/>
  <c r="C1776" i="28"/>
  <c r="B1776" i="28"/>
  <c r="A1776" i="28"/>
  <c r="J1775" i="28"/>
  <c r="I1775" i="28"/>
  <c r="H1775" i="28"/>
  <c r="G1775" i="28"/>
  <c r="F1775" i="28"/>
  <c r="E1775" i="28"/>
  <c r="D1775" i="28"/>
  <c r="C1775" i="28"/>
  <c r="B1775" i="28"/>
  <c r="A1775" i="28"/>
  <c r="J1774" i="28"/>
  <c r="I1774" i="28"/>
  <c r="H1774" i="28"/>
  <c r="G1774" i="28"/>
  <c r="F1774" i="28"/>
  <c r="E1774" i="28"/>
  <c r="D1774" i="28"/>
  <c r="C1774" i="28"/>
  <c r="B1774" i="28"/>
  <c r="A1774" i="28"/>
  <c r="J1773" i="28"/>
  <c r="I1773" i="28"/>
  <c r="H1773" i="28"/>
  <c r="G1773" i="28"/>
  <c r="F1773" i="28"/>
  <c r="E1773" i="28"/>
  <c r="D1773" i="28"/>
  <c r="C1773" i="28"/>
  <c r="B1773" i="28"/>
  <c r="A1773" i="28"/>
  <c r="J1772" i="28"/>
  <c r="I1772" i="28"/>
  <c r="H1772" i="28"/>
  <c r="G1772" i="28"/>
  <c r="F1772" i="28"/>
  <c r="E1772" i="28"/>
  <c r="D1772" i="28"/>
  <c r="C1772" i="28"/>
  <c r="B1772" i="28"/>
  <c r="A1772" i="28"/>
  <c r="J1771" i="28"/>
  <c r="I1771" i="28"/>
  <c r="H1771" i="28"/>
  <c r="G1771" i="28"/>
  <c r="F1771" i="28"/>
  <c r="E1771" i="28"/>
  <c r="D1771" i="28"/>
  <c r="C1771" i="28"/>
  <c r="B1771" i="28"/>
  <c r="A1771" i="28"/>
  <c r="J1770" i="28"/>
  <c r="I1770" i="28"/>
  <c r="H1770" i="28"/>
  <c r="G1770" i="28"/>
  <c r="F1770" i="28"/>
  <c r="E1770" i="28"/>
  <c r="D1770" i="28"/>
  <c r="C1770" i="28"/>
  <c r="B1770" i="28"/>
  <c r="A1770" i="28"/>
  <c r="J1769" i="28"/>
  <c r="I1769" i="28"/>
  <c r="H1769" i="28"/>
  <c r="G1769" i="28"/>
  <c r="F1769" i="28"/>
  <c r="E1769" i="28"/>
  <c r="D1769" i="28"/>
  <c r="C1769" i="28"/>
  <c r="B1769" i="28"/>
  <c r="A1769" i="28"/>
  <c r="J1768" i="28"/>
  <c r="I1768" i="28"/>
  <c r="H1768" i="28"/>
  <c r="G1768" i="28"/>
  <c r="F1768" i="28"/>
  <c r="E1768" i="28"/>
  <c r="D1768" i="28"/>
  <c r="C1768" i="28"/>
  <c r="B1768" i="28"/>
  <c r="A1768" i="28"/>
  <c r="J1767" i="28"/>
  <c r="I1767" i="28"/>
  <c r="H1767" i="28"/>
  <c r="G1767" i="28"/>
  <c r="F1767" i="28"/>
  <c r="E1767" i="28"/>
  <c r="D1767" i="28"/>
  <c r="C1767" i="28"/>
  <c r="B1767" i="28"/>
  <c r="A1767" i="28"/>
  <c r="J1766" i="28"/>
  <c r="I1766" i="28"/>
  <c r="H1766" i="28"/>
  <c r="G1766" i="28"/>
  <c r="F1766" i="28"/>
  <c r="E1766" i="28"/>
  <c r="D1766" i="28"/>
  <c r="C1766" i="28"/>
  <c r="B1766" i="28"/>
  <c r="A1766" i="28"/>
  <c r="J1765" i="28"/>
  <c r="I1765" i="28"/>
  <c r="H1765" i="28"/>
  <c r="G1765" i="28"/>
  <c r="F1765" i="28"/>
  <c r="E1765" i="28"/>
  <c r="D1765" i="28"/>
  <c r="C1765" i="28"/>
  <c r="B1765" i="28"/>
  <c r="A1765" i="28"/>
  <c r="J1764" i="28"/>
  <c r="I1764" i="28"/>
  <c r="H1764" i="28"/>
  <c r="G1764" i="28"/>
  <c r="F1764" i="28"/>
  <c r="E1764" i="28"/>
  <c r="D1764" i="28"/>
  <c r="C1764" i="28"/>
  <c r="B1764" i="28"/>
  <c r="A1764" i="28"/>
  <c r="J1763" i="28"/>
  <c r="I1763" i="28"/>
  <c r="H1763" i="28"/>
  <c r="G1763" i="28"/>
  <c r="F1763" i="28"/>
  <c r="E1763" i="28"/>
  <c r="D1763" i="28"/>
  <c r="C1763" i="28"/>
  <c r="B1763" i="28"/>
  <c r="A1763" i="28"/>
  <c r="J1762" i="28"/>
  <c r="I1762" i="28"/>
  <c r="H1762" i="28"/>
  <c r="G1762" i="28"/>
  <c r="F1762" i="28"/>
  <c r="E1762" i="28"/>
  <c r="D1762" i="28"/>
  <c r="C1762" i="28"/>
  <c r="B1762" i="28"/>
  <c r="A1762" i="28"/>
  <c r="J1761" i="28"/>
  <c r="I1761" i="28"/>
  <c r="H1761" i="28"/>
  <c r="G1761" i="28"/>
  <c r="F1761" i="28"/>
  <c r="E1761" i="28"/>
  <c r="D1761" i="28"/>
  <c r="C1761" i="28"/>
  <c r="B1761" i="28"/>
  <c r="A1761" i="28"/>
  <c r="J1760" i="28"/>
  <c r="I1760" i="28"/>
  <c r="H1760" i="28"/>
  <c r="G1760" i="28"/>
  <c r="F1760" i="28"/>
  <c r="E1760" i="28"/>
  <c r="D1760" i="28"/>
  <c r="C1760" i="28"/>
  <c r="B1760" i="28"/>
  <c r="A1760" i="28"/>
  <c r="J1759" i="28"/>
  <c r="I1759" i="28"/>
  <c r="H1759" i="28"/>
  <c r="G1759" i="28"/>
  <c r="F1759" i="28"/>
  <c r="E1759" i="28"/>
  <c r="D1759" i="28"/>
  <c r="C1759" i="28"/>
  <c r="B1759" i="28"/>
  <c r="A1759" i="28"/>
  <c r="J1758" i="28"/>
  <c r="I1758" i="28"/>
  <c r="H1758" i="28"/>
  <c r="G1758" i="28"/>
  <c r="F1758" i="28"/>
  <c r="E1758" i="28"/>
  <c r="D1758" i="28"/>
  <c r="C1758" i="28"/>
  <c r="B1758" i="28"/>
  <c r="A1758" i="28"/>
  <c r="J1757" i="28"/>
  <c r="I1757" i="28"/>
  <c r="H1757" i="28"/>
  <c r="G1757" i="28"/>
  <c r="F1757" i="28"/>
  <c r="E1757" i="28"/>
  <c r="D1757" i="28"/>
  <c r="C1757" i="28"/>
  <c r="B1757" i="28"/>
  <c r="A1757" i="28"/>
  <c r="J1756" i="28"/>
  <c r="I1756" i="28"/>
  <c r="H1756" i="28"/>
  <c r="G1756" i="28"/>
  <c r="F1756" i="28"/>
  <c r="E1756" i="28"/>
  <c r="D1756" i="28"/>
  <c r="C1756" i="28"/>
  <c r="B1756" i="28"/>
  <c r="A1756" i="28"/>
  <c r="J1755" i="28"/>
  <c r="I1755" i="28"/>
  <c r="H1755" i="28"/>
  <c r="G1755" i="28"/>
  <c r="F1755" i="28"/>
  <c r="E1755" i="28"/>
  <c r="D1755" i="28"/>
  <c r="C1755" i="28"/>
  <c r="B1755" i="28"/>
  <c r="A1755" i="28"/>
  <c r="J1754" i="28"/>
  <c r="I1754" i="28"/>
  <c r="H1754" i="28"/>
  <c r="G1754" i="28"/>
  <c r="F1754" i="28"/>
  <c r="E1754" i="28"/>
  <c r="D1754" i="28"/>
  <c r="C1754" i="28"/>
  <c r="B1754" i="28"/>
  <c r="A1754" i="28"/>
  <c r="J1753" i="28"/>
  <c r="I1753" i="28"/>
  <c r="H1753" i="28"/>
  <c r="G1753" i="28"/>
  <c r="F1753" i="28"/>
  <c r="E1753" i="28"/>
  <c r="D1753" i="28"/>
  <c r="C1753" i="28"/>
  <c r="B1753" i="28"/>
  <c r="A1753" i="28"/>
  <c r="J1752" i="28"/>
  <c r="I1752" i="28"/>
  <c r="H1752" i="28"/>
  <c r="G1752" i="28"/>
  <c r="F1752" i="28"/>
  <c r="E1752" i="28"/>
  <c r="D1752" i="28"/>
  <c r="C1752" i="28"/>
  <c r="B1752" i="28"/>
  <c r="A1752" i="28"/>
  <c r="J1751" i="28"/>
  <c r="I1751" i="28"/>
  <c r="H1751" i="28"/>
  <c r="G1751" i="28"/>
  <c r="F1751" i="28"/>
  <c r="E1751" i="28"/>
  <c r="D1751" i="28"/>
  <c r="C1751" i="28"/>
  <c r="B1751" i="28"/>
  <c r="A1751" i="28"/>
  <c r="J1750" i="28"/>
  <c r="I1750" i="28"/>
  <c r="H1750" i="28"/>
  <c r="G1750" i="28"/>
  <c r="F1750" i="28"/>
  <c r="E1750" i="28"/>
  <c r="D1750" i="28"/>
  <c r="C1750" i="28"/>
  <c r="B1750" i="28"/>
  <c r="A1750" i="28"/>
  <c r="J1749" i="28"/>
  <c r="I1749" i="28"/>
  <c r="H1749" i="28"/>
  <c r="G1749" i="28"/>
  <c r="F1749" i="28"/>
  <c r="E1749" i="28"/>
  <c r="D1749" i="28"/>
  <c r="C1749" i="28"/>
  <c r="B1749" i="28"/>
  <c r="A1749" i="28"/>
  <c r="J1748" i="28"/>
  <c r="I1748" i="28"/>
  <c r="H1748" i="28"/>
  <c r="G1748" i="28"/>
  <c r="F1748" i="28"/>
  <c r="E1748" i="28"/>
  <c r="D1748" i="28"/>
  <c r="C1748" i="28"/>
  <c r="B1748" i="28"/>
  <c r="A1748" i="28"/>
  <c r="J1747" i="28"/>
  <c r="I1747" i="28"/>
  <c r="H1747" i="28"/>
  <c r="G1747" i="28"/>
  <c r="F1747" i="28"/>
  <c r="E1747" i="28"/>
  <c r="D1747" i="28"/>
  <c r="C1747" i="28"/>
  <c r="B1747" i="28"/>
  <c r="A1747" i="28"/>
  <c r="J1746" i="28"/>
  <c r="I1746" i="28"/>
  <c r="H1746" i="28"/>
  <c r="G1746" i="28"/>
  <c r="F1746" i="28"/>
  <c r="E1746" i="28"/>
  <c r="D1746" i="28"/>
  <c r="C1746" i="28"/>
  <c r="B1746" i="28"/>
  <c r="A1746" i="28"/>
  <c r="J1745" i="28"/>
  <c r="I1745" i="28"/>
  <c r="H1745" i="28"/>
  <c r="G1745" i="28"/>
  <c r="F1745" i="28"/>
  <c r="E1745" i="28"/>
  <c r="D1745" i="28"/>
  <c r="C1745" i="28"/>
  <c r="B1745" i="28"/>
  <c r="A1745" i="28"/>
  <c r="J1744" i="28"/>
  <c r="I1744" i="28"/>
  <c r="H1744" i="28"/>
  <c r="G1744" i="28"/>
  <c r="F1744" i="28"/>
  <c r="E1744" i="28"/>
  <c r="D1744" i="28"/>
  <c r="C1744" i="28"/>
  <c r="B1744" i="28"/>
  <c r="A1744" i="28"/>
  <c r="J1743" i="28"/>
  <c r="I1743" i="28"/>
  <c r="H1743" i="28"/>
  <c r="G1743" i="28"/>
  <c r="F1743" i="28"/>
  <c r="E1743" i="28"/>
  <c r="D1743" i="28"/>
  <c r="C1743" i="28"/>
  <c r="B1743" i="28"/>
  <c r="A1743" i="28"/>
  <c r="J1742" i="28"/>
  <c r="I1742" i="28"/>
  <c r="H1742" i="28"/>
  <c r="G1742" i="28"/>
  <c r="F1742" i="28"/>
  <c r="E1742" i="28"/>
  <c r="D1742" i="28"/>
  <c r="C1742" i="28"/>
  <c r="B1742" i="28"/>
  <c r="A1742" i="28"/>
  <c r="J1741" i="28"/>
  <c r="I1741" i="28"/>
  <c r="H1741" i="28"/>
  <c r="G1741" i="28"/>
  <c r="F1741" i="28"/>
  <c r="E1741" i="28"/>
  <c r="D1741" i="28"/>
  <c r="C1741" i="28"/>
  <c r="B1741" i="28"/>
  <c r="A1741" i="28"/>
  <c r="J1740" i="28"/>
  <c r="I1740" i="28"/>
  <c r="H1740" i="28"/>
  <c r="G1740" i="28"/>
  <c r="F1740" i="28"/>
  <c r="E1740" i="28"/>
  <c r="D1740" i="28"/>
  <c r="C1740" i="28"/>
  <c r="B1740" i="28"/>
  <c r="A1740" i="28"/>
  <c r="J1739" i="28"/>
  <c r="I1739" i="28"/>
  <c r="H1739" i="28"/>
  <c r="G1739" i="28"/>
  <c r="F1739" i="28"/>
  <c r="E1739" i="28"/>
  <c r="D1739" i="28"/>
  <c r="C1739" i="28"/>
  <c r="B1739" i="28"/>
  <c r="A1739" i="28"/>
  <c r="J1738" i="28"/>
  <c r="I1738" i="28"/>
  <c r="H1738" i="28"/>
  <c r="G1738" i="28"/>
  <c r="F1738" i="28"/>
  <c r="E1738" i="28"/>
  <c r="D1738" i="28"/>
  <c r="C1738" i="28"/>
  <c r="B1738" i="28"/>
  <c r="A1738" i="28"/>
  <c r="J1737" i="28"/>
  <c r="I1737" i="28"/>
  <c r="H1737" i="28"/>
  <c r="G1737" i="28"/>
  <c r="F1737" i="28"/>
  <c r="E1737" i="28"/>
  <c r="D1737" i="28"/>
  <c r="C1737" i="28"/>
  <c r="B1737" i="28"/>
  <c r="A1737" i="28"/>
  <c r="J1736" i="28"/>
  <c r="I1736" i="28"/>
  <c r="H1736" i="28"/>
  <c r="G1736" i="28"/>
  <c r="F1736" i="28"/>
  <c r="E1736" i="28"/>
  <c r="D1736" i="28"/>
  <c r="C1736" i="28"/>
  <c r="B1736" i="28"/>
  <c r="A1736" i="28"/>
  <c r="J1735" i="28"/>
  <c r="I1735" i="28"/>
  <c r="H1735" i="28"/>
  <c r="G1735" i="28"/>
  <c r="F1735" i="28"/>
  <c r="E1735" i="28"/>
  <c r="D1735" i="28"/>
  <c r="C1735" i="28"/>
  <c r="B1735" i="28"/>
  <c r="A1735" i="28"/>
  <c r="J1734" i="28"/>
  <c r="I1734" i="28"/>
  <c r="H1734" i="28"/>
  <c r="G1734" i="28"/>
  <c r="F1734" i="28"/>
  <c r="E1734" i="28"/>
  <c r="D1734" i="28"/>
  <c r="C1734" i="28"/>
  <c r="B1734" i="28"/>
  <c r="A1734" i="28"/>
  <c r="J1733" i="28"/>
  <c r="I1733" i="28"/>
  <c r="H1733" i="28"/>
  <c r="G1733" i="28"/>
  <c r="F1733" i="28"/>
  <c r="E1733" i="28"/>
  <c r="D1733" i="28"/>
  <c r="C1733" i="28"/>
  <c r="B1733" i="28"/>
  <c r="A1733" i="28"/>
  <c r="J1732" i="28"/>
  <c r="I1732" i="28"/>
  <c r="H1732" i="28"/>
  <c r="G1732" i="28"/>
  <c r="F1732" i="28"/>
  <c r="E1732" i="28"/>
  <c r="D1732" i="28"/>
  <c r="C1732" i="28"/>
  <c r="B1732" i="28"/>
  <c r="A1732" i="28"/>
  <c r="J1731" i="28"/>
  <c r="I1731" i="28"/>
  <c r="H1731" i="28"/>
  <c r="G1731" i="28"/>
  <c r="F1731" i="28"/>
  <c r="E1731" i="28"/>
  <c r="D1731" i="28"/>
  <c r="C1731" i="28"/>
  <c r="B1731" i="28"/>
  <c r="A1731" i="28"/>
  <c r="J1730" i="28"/>
  <c r="I1730" i="28"/>
  <c r="H1730" i="28"/>
  <c r="G1730" i="28"/>
  <c r="F1730" i="28"/>
  <c r="E1730" i="28"/>
  <c r="D1730" i="28"/>
  <c r="C1730" i="28"/>
  <c r="B1730" i="28"/>
  <c r="A1730" i="28"/>
  <c r="J1729" i="28"/>
  <c r="I1729" i="28"/>
  <c r="H1729" i="28"/>
  <c r="G1729" i="28"/>
  <c r="F1729" i="28"/>
  <c r="E1729" i="28"/>
  <c r="D1729" i="28"/>
  <c r="C1729" i="28"/>
  <c r="B1729" i="28"/>
  <c r="A1729" i="28"/>
  <c r="J1728" i="28"/>
  <c r="I1728" i="28"/>
  <c r="H1728" i="28"/>
  <c r="G1728" i="28"/>
  <c r="F1728" i="28"/>
  <c r="E1728" i="28"/>
  <c r="D1728" i="28"/>
  <c r="C1728" i="28"/>
  <c r="B1728" i="28"/>
  <c r="A1728" i="28"/>
  <c r="J1727" i="28"/>
  <c r="I1727" i="28"/>
  <c r="H1727" i="28"/>
  <c r="G1727" i="28"/>
  <c r="F1727" i="28"/>
  <c r="E1727" i="28"/>
  <c r="D1727" i="28"/>
  <c r="C1727" i="28"/>
  <c r="B1727" i="28"/>
  <c r="A1727" i="28"/>
  <c r="J1726" i="28"/>
  <c r="I1726" i="28"/>
  <c r="H1726" i="28"/>
  <c r="G1726" i="28"/>
  <c r="F1726" i="28"/>
  <c r="E1726" i="28"/>
  <c r="D1726" i="28"/>
  <c r="C1726" i="28"/>
  <c r="B1726" i="28"/>
  <c r="A1726" i="28"/>
  <c r="J1725" i="28"/>
  <c r="I1725" i="28"/>
  <c r="H1725" i="28"/>
  <c r="G1725" i="28"/>
  <c r="F1725" i="28"/>
  <c r="E1725" i="28"/>
  <c r="D1725" i="28"/>
  <c r="C1725" i="28"/>
  <c r="B1725" i="28"/>
  <c r="A1725" i="28"/>
  <c r="J1724" i="28"/>
  <c r="I1724" i="28"/>
  <c r="H1724" i="28"/>
  <c r="G1724" i="28"/>
  <c r="F1724" i="28"/>
  <c r="E1724" i="28"/>
  <c r="D1724" i="28"/>
  <c r="C1724" i="28"/>
  <c r="B1724" i="28"/>
  <c r="A1724" i="28"/>
  <c r="J1723" i="28"/>
  <c r="I1723" i="28"/>
  <c r="H1723" i="28"/>
  <c r="G1723" i="28"/>
  <c r="F1723" i="28"/>
  <c r="E1723" i="28"/>
  <c r="D1723" i="28"/>
  <c r="C1723" i="28"/>
  <c r="B1723" i="28"/>
  <c r="A1723" i="28"/>
  <c r="J1722" i="28"/>
  <c r="I1722" i="28"/>
  <c r="H1722" i="28"/>
  <c r="G1722" i="28"/>
  <c r="F1722" i="28"/>
  <c r="E1722" i="28"/>
  <c r="D1722" i="28"/>
  <c r="C1722" i="28"/>
  <c r="B1722" i="28"/>
  <c r="A1722" i="28"/>
  <c r="J1721" i="28"/>
  <c r="I1721" i="28"/>
  <c r="H1721" i="28"/>
  <c r="G1721" i="28"/>
  <c r="F1721" i="28"/>
  <c r="E1721" i="28"/>
  <c r="D1721" i="28"/>
  <c r="C1721" i="28"/>
  <c r="B1721" i="28"/>
  <c r="A1721" i="28"/>
  <c r="J1720" i="28"/>
  <c r="I1720" i="28"/>
  <c r="H1720" i="28"/>
  <c r="G1720" i="28"/>
  <c r="F1720" i="28"/>
  <c r="E1720" i="28"/>
  <c r="D1720" i="28"/>
  <c r="C1720" i="28"/>
  <c r="B1720" i="28"/>
  <c r="A1720" i="28"/>
  <c r="J1719" i="28"/>
  <c r="I1719" i="28"/>
  <c r="H1719" i="28"/>
  <c r="G1719" i="28"/>
  <c r="F1719" i="28"/>
  <c r="E1719" i="28"/>
  <c r="D1719" i="28"/>
  <c r="C1719" i="28"/>
  <c r="B1719" i="28"/>
  <c r="A1719" i="28"/>
  <c r="J1718" i="28"/>
  <c r="I1718" i="28"/>
  <c r="H1718" i="28"/>
  <c r="G1718" i="28"/>
  <c r="F1718" i="28"/>
  <c r="E1718" i="28"/>
  <c r="D1718" i="28"/>
  <c r="C1718" i="28"/>
  <c r="B1718" i="28"/>
  <c r="A1718" i="28"/>
  <c r="J1717" i="28"/>
  <c r="I1717" i="28"/>
  <c r="H1717" i="28"/>
  <c r="G1717" i="28"/>
  <c r="F1717" i="28"/>
  <c r="E1717" i="28"/>
  <c r="D1717" i="28"/>
  <c r="C1717" i="28"/>
  <c r="B1717" i="28"/>
  <c r="A1717" i="28"/>
  <c r="J1716" i="28"/>
  <c r="I1716" i="28"/>
  <c r="H1716" i="28"/>
  <c r="G1716" i="28"/>
  <c r="F1716" i="28"/>
  <c r="E1716" i="28"/>
  <c r="D1716" i="28"/>
  <c r="C1716" i="28"/>
  <c r="B1716" i="28"/>
  <c r="A1716" i="28"/>
  <c r="J1715" i="28"/>
  <c r="I1715" i="28"/>
  <c r="H1715" i="28"/>
  <c r="G1715" i="28"/>
  <c r="F1715" i="28"/>
  <c r="E1715" i="28"/>
  <c r="D1715" i="28"/>
  <c r="C1715" i="28"/>
  <c r="B1715" i="28"/>
  <c r="A1715" i="28"/>
  <c r="J1714" i="28"/>
  <c r="I1714" i="28"/>
  <c r="H1714" i="28"/>
  <c r="G1714" i="28"/>
  <c r="F1714" i="28"/>
  <c r="E1714" i="28"/>
  <c r="D1714" i="28"/>
  <c r="C1714" i="28"/>
  <c r="B1714" i="28"/>
  <c r="A1714" i="28"/>
  <c r="J1713" i="28"/>
  <c r="I1713" i="28"/>
  <c r="H1713" i="28"/>
  <c r="G1713" i="28"/>
  <c r="F1713" i="28"/>
  <c r="E1713" i="28"/>
  <c r="D1713" i="28"/>
  <c r="C1713" i="28"/>
  <c r="B1713" i="28"/>
  <c r="A1713" i="28"/>
  <c r="J1712" i="28"/>
  <c r="I1712" i="28"/>
  <c r="H1712" i="28"/>
  <c r="G1712" i="28"/>
  <c r="F1712" i="28"/>
  <c r="E1712" i="28"/>
  <c r="D1712" i="28"/>
  <c r="C1712" i="28"/>
  <c r="B1712" i="28"/>
  <c r="A1712" i="28"/>
  <c r="J1711" i="28"/>
  <c r="I1711" i="28"/>
  <c r="H1711" i="28"/>
  <c r="G1711" i="28"/>
  <c r="F1711" i="28"/>
  <c r="E1711" i="28"/>
  <c r="D1711" i="28"/>
  <c r="C1711" i="28"/>
  <c r="B1711" i="28"/>
  <c r="A1711" i="28"/>
  <c r="J1710" i="28"/>
  <c r="I1710" i="28"/>
  <c r="H1710" i="28"/>
  <c r="G1710" i="28"/>
  <c r="F1710" i="28"/>
  <c r="E1710" i="28"/>
  <c r="D1710" i="28"/>
  <c r="C1710" i="28"/>
  <c r="B1710" i="28"/>
  <c r="A1710" i="28"/>
  <c r="J1709" i="28"/>
  <c r="I1709" i="28"/>
  <c r="H1709" i="28"/>
  <c r="G1709" i="28"/>
  <c r="F1709" i="28"/>
  <c r="E1709" i="28"/>
  <c r="D1709" i="28"/>
  <c r="C1709" i="28"/>
  <c r="B1709" i="28"/>
  <c r="A1709" i="28"/>
  <c r="J1708" i="28"/>
  <c r="I1708" i="28"/>
  <c r="H1708" i="28"/>
  <c r="G1708" i="28"/>
  <c r="F1708" i="28"/>
  <c r="E1708" i="28"/>
  <c r="D1708" i="28"/>
  <c r="C1708" i="28"/>
  <c r="B1708" i="28"/>
  <c r="A1708" i="28"/>
  <c r="J1707" i="28"/>
  <c r="I1707" i="28"/>
  <c r="H1707" i="28"/>
  <c r="G1707" i="28"/>
  <c r="F1707" i="28"/>
  <c r="E1707" i="28"/>
  <c r="D1707" i="28"/>
  <c r="C1707" i="28"/>
  <c r="B1707" i="28"/>
  <c r="A1707" i="28"/>
  <c r="J1706" i="28"/>
  <c r="I1706" i="28"/>
  <c r="H1706" i="28"/>
  <c r="G1706" i="28"/>
  <c r="F1706" i="28"/>
  <c r="E1706" i="28"/>
  <c r="D1706" i="28"/>
  <c r="C1706" i="28"/>
  <c r="B1706" i="28"/>
  <c r="A1706" i="28"/>
  <c r="J1705" i="28"/>
  <c r="I1705" i="28"/>
  <c r="H1705" i="28"/>
  <c r="G1705" i="28"/>
  <c r="F1705" i="28"/>
  <c r="E1705" i="28"/>
  <c r="D1705" i="28"/>
  <c r="C1705" i="28"/>
  <c r="B1705" i="28"/>
  <c r="A1705" i="28"/>
  <c r="J1704" i="28"/>
  <c r="I1704" i="28"/>
  <c r="H1704" i="28"/>
  <c r="G1704" i="28"/>
  <c r="F1704" i="28"/>
  <c r="E1704" i="28"/>
  <c r="D1704" i="28"/>
  <c r="C1704" i="28"/>
  <c r="B1704" i="28"/>
  <c r="A1704" i="28"/>
  <c r="J1703" i="28"/>
  <c r="I1703" i="28"/>
  <c r="H1703" i="28"/>
  <c r="G1703" i="28"/>
  <c r="F1703" i="28"/>
  <c r="E1703" i="28"/>
  <c r="D1703" i="28"/>
  <c r="C1703" i="28"/>
  <c r="B1703" i="28"/>
  <c r="A1703" i="28"/>
  <c r="J1702" i="28"/>
  <c r="I1702" i="28"/>
  <c r="H1702" i="28"/>
  <c r="G1702" i="28"/>
  <c r="F1702" i="28"/>
  <c r="E1702" i="28"/>
  <c r="D1702" i="28"/>
  <c r="C1702" i="28"/>
  <c r="B1702" i="28"/>
  <c r="A1702" i="28"/>
  <c r="J1701" i="28"/>
  <c r="I1701" i="28"/>
  <c r="H1701" i="28"/>
  <c r="G1701" i="28"/>
  <c r="F1701" i="28"/>
  <c r="E1701" i="28"/>
  <c r="D1701" i="28"/>
  <c r="C1701" i="28"/>
  <c r="B1701" i="28"/>
  <c r="A1701" i="28"/>
  <c r="J1700" i="28"/>
  <c r="I1700" i="28"/>
  <c r="H1700" i="28"/>
  <c r="G1700" i="28"/>
  <c r="F1700" i="28"/>
  <c r="E1700" i="28"/>
  <c r="D1700" i="28"/>
  <c r="C1700" i="28"/>
  <c r="B1700" i="28"/>
  <c r="A1700" i="28"/>
  <c r="J1699" i="28"/>
  <c r="I1699" i="28"/>
  <c r="H1699" i="28"/>
  <c r="G1699" i="28"/>
  <c r="F1699" i="28"/>
  <c r="E1699" i="28"/>
  <c r="D1699" i="28"/>
  <c r="C1699" i="28"/>
  <c r="B1699" i="28"/>
  <c r="A1699" i="28"/>
  <c r="J1698" i="28"/>
  <c r="I1698" i="28"/>
  <c r="H1698" i="28"/>
  <c r="G1698" i="28"/>
  <c r="F1698" i="28"/>
  <c r="E1698" i="28"/>
  <c r="D1698" i="28"/>
  <c r="C1698" i="28"/>
  <c r="B1698" i="28"/>
  <c r="A1698" i="28"/>
  <c r="J1697" i="28"/>
  <c r="I1697" i="28"/>
  <c r="H1697" i="28"/>
  <c r="G1697" i="28"/>
  <c r="F1697" i="28"/>
  <c r="E1697" i="28"/>
  <c r="D1697" i="28"/>
  <c r="C1697" i="28"/>
  <c r="B1697" i="28"/>
  <c r="A1697" i="28"/>
  <c r="J1696" i="28"/>
  <c r="I1696" i="28"/>
  <c r="H1696" i="28"/>
  <c r="G1696" i="28"/>
  <c r="F1696" i="28"/>
  <c r="E1696" i="28"/>
  <c r="D1696" i="28"/>
  <c r="C1696" i="28"/>
  <c r="B1696" i="28"/>
  <c r="A1696" i="28"/>
  <c r="J1695" i="28"/>
  <c r="I1695" i="28"/>
  <c r="H1695" i="28"/>
  <c r="G1695" i="28"/>
  <c r="F1695" i="28"/>
  <c r="E1695" i="28"/>
  <c r="D1695" i="28"/>
  <c r="C1695" i="28"/>
  <c r="B1695" i="28"/>
  <c r="A1695" i="28"/>
  <c r="J1694" i="28"/>
  <c r="I1694" i="28"/>
  <c r="H1694" i="28"/>
  <c r="G1694" i="28"/>
  <c r="F1694" i="28"/>
  <c r="E1694" i="28"/>
  <c r="D1694" i="28"/>
  <c r="C1694" i="28"/>
  <c r="B1694" i="28"/>
  <c r="A1694" i="28"/>
  <c r="J1693" i="28"/>
  <c r="I1693" i="28"/>
  <c r="H1693" i="28"/>
  <c r="G1693" i="28"/>
  <c r="F1693" i="28"/>
  <c r="E1693" i="28"/>
  <c r="D1693" i="28"/>
  <c r="C1693" i="28"/>
  <c r="B1693" i="28"/>
  <c r="A1693" i="28"/>
  <c r="J1692" i="28"/>
  <c r="I1692" i="28"/>
  <c r="H1692" i="28"/>
  <c r="G1692" i="28"/>
  <c r="F1692" i="28"/>
  <c r="E1692" i="28"/>
  <c r="D1692" i="28"/>
  <c r="C1692" i="28"/>
  <c r="B1692" i="28"/>
  <c r="A1692" i="28"/>
  <c r="J1691" i="28"/>
  <c r="I1691" i="28"/>
  <c r="H1691" i="28"/>
  <c r="G1691" i="28"/>
  <c r="F1691" i="28"/>
  <c r="E1691" i="28"/>
  <c r="D1691" i="28"/>
  <c r="C1691" i="28"/>
  <c r="B1691" i="28"/>
  <c r="A1691" i="28"/>
  <c r="J1690" i="28"/>
  <c r="I1690" i="28"/>
  <c r="H1690" i="28"/>
  <c r="G1690" i="28"/>
  <c r="F1690" i="28"/>
  <c r="E1690" i="28"/>
  <c r="D1690" i="28"/>
  <c r="C1690" i="28"/>
  <c r="B1690" i="28"/>
  <c r="A1690" i="28"/>
  <c r="J1689" i="28"/>
  <c r="I1689" i="28"/>
  <c r="H1689" i="28"/>
  <c r="G1689" i="28"/>
  <c r="F1689" i="28"/>
  <c r="E1689" i="28"/>
  <c r="D1689" i="28"/>
  <c r="C1689" i="28"/>
  <c r="B1689" i="28"/>
  <c r="A1689" i="28"/>
  <c r="J1688" i="28"/>
  <c r="I1688" i="28"/>
  <c r="H1688" i="28"/>
  <c r="G1688" i="28"/>
  <c r="F1688" i="28"/>
  <c r="E1688" i="28"/>
  <c r="D1688" i="28"/>
  <c r="C1688" i="28"/>
  <c r="B1688" i="28"/>
  <c r="A1688" i="28"/>
  <c r="J1687" i="28"/>
  <c r="I1687" i="28"/>
  <c r="H1687" i="28"/>
  <c r="G1687" i="28"/>
  <c r="F1687" i="28"/>
  <c r="E1687" i="28"/>
  <c r="D1687" i="28"/>
  <c r="C1687" i="28"/>
  <c r="B1687" i="28"/>
  <c r="A1687" i="28"/>
  <c r="J1686" i="28"/>
  <c r="I1686" i="28"/>
  <c r="H1686" i="28"/>
  <c r="G1686" i="28"/>
  <c r="F1686" i="28"/>
  <c r="E1686" i="28"/>
  <c r="D1686" i="28"/>
  <c r="C1686" i="28"/>
  <c r="B1686" i="28"/>
  <c r="A1686" i="28"/>
  <c r="J1685" i="28"/>
  <c r="I1685" i="28"/>
  <c r="H1685" i="28"/>
  <c r="G1685" i="28"/>
  <c r="F1685" i="28"/>
  <c r="E1685" i="28"/>
  <c r="D1685" i="28"/>
  <c r="C1685" i="28"/>
  <c r="B1685" i="28"/>
  <c r="A1685" i="28"/>
  <c r="J1684" i="28"/>
  <c r="I1684" i="28"/>
  <c r="H1684" i="28"/>
  <c r="G1684" i="28"/>
  <c r="F1684" i="28"/>
  <c r="E1684" i="28"/>
  <c r="D1684" i="28"/>
  <c r="C1684" i="28"/>
  <c r="B1684" i="28"/>
  <c r="A1684" i="28"/>
  <c r="J1683" i="28"/>
  <c r="I1683" i="28"/>
  <c r="H1683" i="28"/>
  <c r="G1683" i="28"/>
  <c r="F1683" i="28"/>
  <c r="E1683" i="28"/>
  <c r="D1683" i="28"/>
  <c r="C1683" i="28"/>
  <c r="B1683" i="28"/>
  <c r="A1683" i="28"/>
  <c r="J1682" i="28"/>
  <c r="I1682" i="28"/>
  <c r="H1682" i="28"/>
  <c r="G1682" i="28"/>
  <c r="F1682" i="28"/>
  <c r="E1682" i="28"/>
  <c r="D1682" i="28"/>
  <c r="C1682" i="28"/>
  <c r="B1682" i="28"/>
  <c r="A1682" i="28"/>
  <c r="J1681" i="28"/>
  <c r="I1681" i="28"/>
  <c r="H1681" i="28"/>
  <c r="G1681" i="28"/>
  <c r="F1681" i="28"/>
  <c r="E1681" i="28"/>
  <c r="D1681" i="28"/>
  <c r="C1681" i="28"/>
  <c r="B1681" i="28"/>
  <c r="A1681" i="28"/>
  <c r="J1680" i="28"/>
  <c r="I1680" i="28"/>
  <c r="H1680" i="28"/>
  <c r="G1680" i="28"/>
  <c r="F1680" i="28"/>
  <c r="E1680" i="28"/>
  <c r="D1680" i="28"/>
  <c r="C1680" i="28"/>
  <c r="B1680" i="28"/>
  <c r="A1680" i="28"/>
  <c r="J1679" i="28"/>
  <c r="I1679" i="28"/>
  <c r="H1679" i="28"/>
  <c r="G1679" i="28"/>
  <c r="F1679" i="28"/>
  <c r="E1679" i="28"/>
  <c r="D1679" i="28"/>
  <c r="C1679" i="28"/>
  <c r="B1679" i="28"/>
  <c r="A1679" i="28"/>
  <c r="J1678" i="28"/>
  <c r="I1678" i="28"/>
  <c r="H1678" i="28"/>
  <c r="G1678" i="28"/>
  <c r="F1678" i="28"/>
  <c r="E1678" i="28"/>
  <c r="D1678" i="28"/>
  <c r="C1678" i="28"/>
  <c r="B1678" i="28"/>
  <c r="A1678" i="28"/>
  <c r="J1677" i="28"/>
  <c r="I1677" i="28"/>
  <c r="H1677" i="28"/>
  <c r="G1677" i="28"/>
  <c r="F1677" i="28"/>
  <c r="E1677" i="28"/>
  <c r="D1677" i="28"/>
  <c r="C1677" i="28"/>
  <c r="B1677" i="28"/>
  <c r="A1677" i="28"/>
  <c r="J1676" i="28"/>
  <c r="I1676" i="28"/>
  <c r="H1676" i="28"/>
  <c r="G1676" i="28"/>
  <c r="F1676" i="28"/>
  <c r="E1676" i="28"/>
  <c r="D1676" i="28"/>
  <c r="C1676" i="28"/>
  <c r="B1676" i="28"/>
  <c r="A1676" i="28"/>
  <c r="J1675" i="28"/>
  <c r="I1675" i="28"/>
  <c r="H1675" i="28"/>
  <c r="G1675" i="28"/>
  <c r="F1675" i="28"/>
  <c r="E1675" i="28"/>
  <c r="D1675" i="28"/>
  <c r="C1675" i="28"/>
  <c r="B1675" i="28"/>
  <c r="A1675" i="28"/>
  <c r="J1674" i="28"/>
  <c r="I1674" i="28"/>
  <c r="H1674" i="28"/>
  <c r="G1674" i="28"/>
  <c r="F1674" i="28"/>
  <c r="E1674" i="28"/>
  <c r="D1674" i="28"/>
  <c r="C1674" i="28"/>
  <c r="B1674" i="28"/>
  <c r="A1674" i="28"/>
  <c r="J1673" i="28"/>
  <c r="I1673" i="28"/>
  <c r="H1673" i="28"/>
  <c r="G1673" i="28"/>
  <c r="F1673" i="28"/>
  <c r="E1673" i="28"/>
  <c r="D1673" i="28"/>
  <c r="C1673" i="28"/>
  <c r="B1673" i="28"/>
  <c r="A1673" i="28"/>
  <c r="J1672" i="28"/>
  <c r="I1672" i="28"/>
  <c r="H1672" i="28"/>
  <c r="G1672" i="28"/>
  <c r="F1672" i="28"/>
  <c r="E1672" i="28"/>
  <c r="D1672" i="28"/>
  <c r="C1672" i="28"/>
  <c r="B1672" i="28"/>
  <c r="A1672" i="28"/>
  <c r="J1671" i="28"/>
  <c r="I1671" i="28"/>
  <c r="H1671" i="28"/>
  <c r="G1671" i="28"/>
  <c r="F1671" i="28"/>
  <c r="E1671" i="28"/>
  <c r="D1671" i="28"/>
  <c r="C1671" i="28"/>
  <c r="B1671" i="28"/>
  <c r="A1671" i="28"/>
  <c r="J1670" i="28"/>
  <c r="I1670" i="28"/>
  <c r="H1670" i="28"/>
  <c r="G1670" i="28"/>
  <c r="F1670" i="28"/>
  <c r="E1670" i="28"/>
  <c r="D1670" i="28"/>
  <c r="C1670" i="28"/>
  <c r="B1670" i="28"/>
  <c r="A1670" i="28"/>
  <c r="J1669" i="28"/>
  <c r="I1669" i="28"/>
  <c r="H1669" i="28"/>
  <c r="G1669" i="28"/>
  <c r="F1669" i="28"/>
  <c r="E1669" i="28"/>
  <c r="D1669" i="28"/>
  <c r="C1669" i="28"/>
  <c r="B1669" i="28"/>
  <c r="A1669" i="28"/>
  <c r="J1668" i="28"/>
  <c r="I1668" i="28"/>
  <c r="H1668" i="28"/>
  <c r="G1668" i="28"/>
  <c r="F1668" i="28"/>
  <c r="E1668" i="28"/>
  <c r="D1668" i="28"/>
  <c r="C1668" i="28"/>
  <c r="B1668" i="28"/>
  <c r="A1668" i="28"/>
  <c r="J1667" i="28"/>
  <c r="I1667" i="28"/>
  <c r="H1667" i="28"/>
  <c r="G1667" i="28"/>
  <c r="F1667" i="28"/>
  <c r="E1667" i="28"/>
  <c r="D1667" i="28"/>
  <c r="C1667" i="28"/>
  <c r="B1667" i="28"/>
  <c r="A1667" i="28"/>
  <c r="J1666" i="28"/>
  <c r="I1666" i="28"/>
  <c r="H1666" i="28"/>
  <c r="G1666" i="28"/>
  <c r="F1666" i="28"/>
  <c r="E1666" i="28"/>
  <c r="D1666" i="28"/>
  <c r="C1666" i="28"/>
  <c r="B1666" i="28"/>
  <c r="A1666" i="28"/>
  <c r="J1665" i="28"/>
  <c r="I1665" i="28"/>
  <c r="H1665" i="28"/>
  <c r="G1665" i="28"/>
  <c r="F1665" i="28"/>
  <c r="E1665" i="28"/>
  <c r="D1665" i="28"/>
  <c r="C1665" i="28"/>
  <c r="B1665" i="28"/>
  <c r="A1665" i="28"/>
  <c r="J1664" i="28"/>
  <c r="I1664" i="28"/>
  <c r="H1664" i="28"/>
  <c r="G1664" i="28"/>
  <c r="F1664" i="28"/>
  <c r="E1664" i="28"/>
  <c r="D1664" i="28"/>
  <c r="C1664" i="28"/>
  <c r="B1664" i="28"/>
  <c r="A1664" i="28"/>
  <c r="J1663" i="28"/>
  <c r="I1663" i="28"/>
  <c r="H1663" i="28"/>
  <c r="G1663" i="28"/>
  <c r="F1663" i="28"/>
  <c r="E1663" i="28"/>
  <c r="D1663" i="28"/>
  <c r="C1663" i="28"/>
  <c r="B1663" i="28"/>
  <c r="A1663" i="28"/>
  <c r="J1662" i="28"/>
  <c r="I1662" i="28"/>
  <c r="H1662" i="28"/>
  <c r="G1662" i="28"/>
  <c r="F1662" i="28"/>
  <c r="E1662" i="28"/>
  <c r="D1662" i="28"/>
  <c r="C1662" i="28"/>
  <c r="B1662" i="28"/>
  <c r="A1662" i="28"/>
  <c r="J1661" i="28"/>
  <c r="I1661" i="28"/>
  <c r="H1661" i="28"/>
  <c r="G1661" i="28"/>
  <c r="F1661" i="28"/>
  <c r="E1661" i="28"/>
  <c r="D1661" i="28"/>
  <c r="C1661" i="28"/>
  <c r="B1661" i="28"/>
  <c r="A1661" i="28"/>
  <c r="J1660" i="28"/>
  <c r="I1660" i="28"/>
  <c r="H1660" i="28"/>
  <c r="G1660" i="28"/>
  <c r="F1660" i="28"/>
  <c r="E1660" i="28"/>
  <c r="D1660" i="28"/>
  <c r="C1660" i="28"/>
  <c r="B1660" i="28"/>
  <c r="A1660" i="28"/>
  <c r="J1659" i="28"/>
  <c r="I1659" i="28"/>
  <c r="H1659" i="28"/>
  <c r="G1659" i="28"/>
  <c r="F1659" i="28"/>
  <c r="E1659" i="28"/>
  <c r="D1659" i="28"/>
  <c r="C1659" i="28"/>
  <c r="B1659" i="28"/>
  <c r="A1659" i="28"/>
  <c r="J1658" i="28"/>
  <c r="I1658" i="28"/>
  <c r="H1658" i="28"/>
  <c r="G1658" i="28"/>
  <c r="F1658" i="28"/>
  <c r="E1658" i="28"/>
  <c r="D1658" i="28"/>
  <c r="C1658" i="28"/>
  <c r="B1658" i="28"/>
  <c r="A1658" i="28"/>
  <c r="J1657" i="28"/>
  <c r="I1657" i="28"/>
  <c r="H1657" i="28"/>
  <c r="G1657" i="28"/>
  <c r="F1657" i="28"/>
  <c r="E1657" i="28"/>
  <c r="D1657" i="28"/>
  <c r="C1657" i="28"/>
  <c r="B1657" i="28"/>
  <c r="A1657" i="28"/>
  <c r="J1656" i="28"/>
  <c r="I1656" i="28"/>
  <c r="H1656" i="28"/>
  <c r="G1656" i="28"/>
  <c r="F1656" i="28"/>
  <c r="E1656" i="28"/>
  <c r="D1656" i="28"/>
  <c r="C1656" i="28"/>
  <c r="B1656" i="28"/>
  <c r="A1656" i="28"/>
  <c r="J1655" i="28"/>
  <c r="I1655" i="28"/>
  <c r="H1655" i="28"/>
  <c r="G1655" i="28"/>
  <c r="F1655" i="28"/>
  <c r="E1655" i="28"/>
  <c r="D1655" i="28"/>
  <c r="C1655" i="28"/>
  <c r="B1655" i="28"/>
  <c r="A1655" i="28"/>
  <c r="J1654" i="28"/>
  <c r="I1654" i="28"/>
  <c r="H1654" i="28"/>
  <c r="G1654" i="28"/>
  <c r="F1654" i="28"/>
  <c r="E1654" i="28"/>
  <c r="D1654" i="28"/>
  <c r="C1654" i="28"/>
  <c r="B1654" i="28"/>
  <c r="A1654" i="28"/>
  <c r="J1653" i="28"/>
  <c r="I1653" i="28"/>
  <c r="H1653" i="28"/>
  <c r="G1653" i="28"/>
  <c r="F1653" i="28"/>
  <c r="E1653" i="28"/>
  <c r="D1653" i="28"/>
  <c r="C1653" i="28"/>
  <c r="B1653" i="28"/>
  <c r="A1653" i="28"/>
  <c r="J1652" i="28"/>
  <c r="I1652" i="28"/>
  <c r="H1652" i="28"/>
  <c r="G1652" i="28"/>
  <c r="F1652" i="28"/>
  <c r="E1652" i="28"/>
  <c r="D1652" i="28"/>
  <c r="C1652" i="28"/>
  <c r="B1652" i="28"/>
  <c r="A1652" i="28"/>
  <c r="J1651" i="28"/>
  <c r="I1651" i="28"/>
  <c r="H1651" i="28"/>
  <c r="G1651" i="28"/>
  <c r="F1651" i="28"/>
  <c r="E1651" i="28"/>
  <c r="D1651" i="28"/>
  <c r="C1651" i="28"/>
  <c r="B1651" i="28"/>
  <c r="A1651" i="28"/>
  <c r="J1650" i="28"/>
  <c r="I1650" i="28"/>
  <c r="H1650" i="28"/>
  <c r="G1650" i="28"/>
  <c r="F1650" i="28"/>
  <c r="E1650" i="28"/>
  <c r="D1650" i="28"/>
  <c r="C1650" i="28"/>
  <c r="B1650" i="28"/>
  <c r="A1650" i="28"/>
  <c r="J1649" i="28"/>
  <c r="I1649" i="28"/>
  <c r="H1649" i="28"/>
  <c r="G1649" i="28"/>
  <c r="F1649" i="28"/>
  <c r="E1649" i="28"/>
  <c r="D1649" i="28"/>
  <c r="C1649" i="28"/>
  <c r="B1649" i="28"/>
  <c r="A1649" i="28"/>
  <c r="J1648" i="28"/>
  <c r="I1648" i="28"/>
  <c r="H1648" i="28"/>
  <c r="G1648" i="28"/>
  <c r="F1648" i="28"/>
  <c r="E1648" i="28"/>
  <c r="D1648" i="28"/>
  <c r="C1648" i="28"/>
  <c r="B1648" i="28"/>
  <c r="A1648" i="28"/>
  <c r="J1647" i="28"/>
  <c r="I1647" i="28"/>
  <c r="H1647" i="28"/>
  <c r="G1647" i="28"/>
  <c r="F1647" i="28"/>
  <c r="E1647" i="28"/>
  <c r="D1647" i="28"/>
  <c r="C1647" i="28"/>
  <c r="B1647" i="28"/>
  <c r="A1647" i="28"/>
  <c r="J1646" i="28"/>
  <c r="I1646" i="28"/>
  <c r="H1646" i="28"/>
  <c r="G1646" i="28"/>
  <c r="F1646" i="28"/>
  <c r="E1646" i="28"/>
  <c r="D1646" i="28"/>
  <c r="C1646" i="28"/>
  <c r="B1646" i="28"/>
  <c r="A1646" i="28"/>
  <c r="J1645" i="28"/>
  <c r="I1645" i="28"/>
  <c r="H1645" i="28"/>
  <c r="G1645" i="28"/>
  <c r="F1645" i="28"/>
  <c r="E1645" i="28"/>
  <c r="D1645" i="28"/>
  <c r="C1645" i="28"/>
  <c r="B1645" i="28"/>
  <c r="A1645" i="28"/>
  <c r="J1644" i="28"/>
  <c r="I1644" i="28"/>
  <c r="H1644" i="28"/>
  <c r="G1644" i="28"/>
  <c r="F1644" i="28"/>
  <c r="E1644" i="28"/>
  <c r="D1644" i="28"/>
  <c r="C1644" i="28"/>
  <c r="B1644" i="28"/>
  <c r="A1644" i="28"/>
  <c r="J1643" i="28"/>
  <c r="I1643" i="28"/>
  <c r="H1643" i="28"/>
  <c r="G1643" i="28"/>
  <c r="F1643" i="28"/>
  <c r="E1643" i="28"/>
  <c r="D1643" i="28"/>
  <c r="C1643" i="28"/>
  <c r="B1643" i="28"/>
  <c r="A1643" i="28"/>
  <c r="J1642" i="28"/>
  <c r="I1642" i="28"/>
  <c r="H1642" i="28"/>
  <c r="G1642" i="28"/>
  <c r="F1642" i="28"/>
  <c r="E1642" i="28"/>
  <c r="D1642" i="28"/>
  <c r="C1642" i="28"/>
  <c r="B1642" i="28"/>
  <c r="A1642" i="28"/>
  <c r="J1641" i="28"/>
  <c r="I1641" i="28"/>
  <c r="H1641" i="28"/>
  <c r="G1641" i="28"/>
  <c r="F1641" i="28"/>
  <c r="E1641" i="28"/>
  <c r="D1641" i="28"/>
  <c r="C1641" i="28"/>
  <c r="B1641" i="28"/>
  <c r="A1641" i="28"/>
  <c r="J1640" i="28"/>
  <c r="I1640" i="28"/>
  <c r="H1640" i="28"/>
  <c r="G1640" i="28"/>
  <c r="F1640" i="28"/>
  <c r="E1640" i="28"/>
  <c r="D1640" i="28"/>
  <c r="C1640" i="28"/>
  <c r="B1640" i="28"/>
  <c r="A1640" i="28"/>
  <c r="J1639" i="28"/>
  <c r="I1639" i="28"/>
  <c r="H1639" i="28"/>
  <c r="G1639" i="28"/>
  <c r="F1639" i="28"/>
  <c r="E1639" i="28"/>
  <c r="D1639" i="28"/>
  <c r="C1639" i="28"/>
  <c r="B1639" i="28"/>
  <c r="A1639" i="28"/>
  <c r="J1638" i="28"/>
  <c r="I1638" i="28"/>
  <c r="H1638" i="28"/>
  <c r="G1638" i="28"/>
  <c r="F1638" i="28"/>
  <c r="E1638" i="28"/>
  <c r="D1638" i="28"/>
  <c r="C1638" i="28"/>
  <c r="B1638" i="28"/>
  <c r="A1638" i="28"/>
  <c r="J1637" i="28"/>
  <c r="I1637" i="28"/>
  <c r="H1637" i="28"/>
  <c r="G1637" i="28"/>
  <c r="F1637" i="28"/>
  <c r="E1637" i="28"/>
  <c r="D1637" i="28"/>
  <c r="C1637" i="28"/>
  <c r="B1637" i="28"/>
  <c r="A1637" i="28"/>
  <c r="J1636" i="28"/>
  <c r="I1636" i="28"/>
  <c r="H1636" i="28"/>
  <c r="G1636" i="28"/>
  <c r="F1636" i="28"/>
  <c r="E1636" i="28"/>
  <c r="D1636" i="28"/>
  <c r="C1636" i="28"/>
  <c r="B1636" i="28"/>
  <c r="A1636" i="28"/>
  <c r="J1635" i="28"/>
  <c r="I1635" i="28"/>
  <c r="H1635" i="28"/>
  <c r="G1635" i="28"/>
  <c r="F1635" i="28"/>
  <c r="E1635" i="28"/>
  <c r="D1635" i="28"/>
  <c r="C1635" i="28"/>
  <c r="B1635" i="28"/>
  <c r="A1635" i="28"/>
  <c r="J1634" i="28"/>
  <c r="I1634" i="28"/>
  <c r="H1634" i="28"/>
  <c r="G1634" i="28"/>
  <c r="F1634" i="28"/>
  <c r="E1634" i="28"/>
  <c r="D1634" i="28"/>
  <c r="C1634" i="28"/>
  <c r="B1634" i="28"/>
  <c r="A1634" i="28"/>
  <c r="J1633" i="28"/>
  <c r="I1633" i="28"/>
  <c r="H1633" i="28"/>
  <c r="G1633" i="28"/>
  <c r="F1633" i="28"/>
  <c r="E1633" i="28"/>
  <c r="D1633" i="28"/>
  <c r="C1633" i="28"/>
  <c r="B1633" i="28"/>
  <c r="A1633" i="28"/>
  <c r="J1632" i="28"/>
  <c r="I1632" i="28"/>
  <c r="H1632" i="28"/>
  <c r="G1632" i="28"/>
  <c r="F1632" i="28"/>
  <c r="E1632" i="28"/>
  <c r="D1632" i="28"/>
  <c r="C1632" i="28"/>
  <c r="B1632" i="28"/>
  <c r="A1632" i="28"/>
  <c r="J1631" i="28"/>
  <c r="I1631" i="28"/>
  <c r="H1631" i="28"/>
  <c r="G1631" i="28"/>
  <c r="F1631" i="28"/>
  <c r="E1631" i="28"/>
  <c r="D1631" i="28"/>
  <c r="C1631" i="28"/>
  <c r="B1631" i="28"/>
  <c r="A1631" i="28"/>
  <c r="J1630" i="28"/>
  <c r="I1630" i="28"/>
  <c r="H1630" i="28"/>
  <c r="G1630" i="28"/>
  <c r="F1630" i="28"/>
  <c r="E1630" i="28"/>
  <c r="D1630" i="28"/>
  <c r="C1630" i="28"/>
  <c r="B1630" i="28"/>
  <c r="A1630" i="28"/>
  <c r="J1629" i="28"/>
  <c r="I1629" i="28"/>
  <c r="H1629" i="28"/>
  <c r="G1629" i="28"/>
  <c r="F1629" i="28"/>
  <c r="E1629" i="28"/>
  <c r="D1629" i="28"/>
  <c r="C1629" i="28"/>
  <c r="B1629" i="28"/>
  <c r="A1629" i="28"/>
  <c r="J1628" i="28"/>
  <c r="I1628" i="28"/>
  <c r="H1628" i="28"/>
  <c r="G1628" i="28"/>
  <c r="F1628" i="28"/>
  <c r="E1628" i="28"/>
  <c r="D1628" i="28"/>
  <c r="C1628" i="28"/>
  <c r="B1628" i="28"/>
  <c r="A1628" i="28"/>
  <c r="J1627" i="28"/>
  <c r="I1627" i="28"/>
  <c r="H1627" i="28"/>
  <c r="G1627" i="28"/>
  <c r="F1627" i="28"/>
  <c r="E1627" i="28"/>
  <c r="D1627" i="28"/>
  <c r="C1627" i="28"/>
  <c r="B1627" i="28"/>
  <c r="A1627" i="28"/>
  <c r="J1626" i="28"/>
  <c r="I1626" i="28"/>
  <c r="H1626" i="28"/>
  <c r="G1626" i="28"/>
  <c r="F1626" i="28"/>
  <c r="E1626" i="28"/>
  <c r="D1626" i="28"/>
  <c r="C1626" i="28"/>
  <c r="B1626" i="28"/>
  <c r="A1626" i="28"/>
  <c r="J1625" i="28"/>
  <c r="I1625" i="28"/>
  <c r="H1625" i="28"/>
  <c r="G1625" i="28"/>
  <c r="F1625" i="28"/>
  <c r="E1625" i="28"/>
  <c r="D1625" i="28"/>
  <c r="C1625" i="28"/>
  <c r="B1625" i="28"/>
  <c r="A1625" i="28"/>
  <c r="J1624" i="28"/>
  <c r="I1624" i="28"/>
  <c r="H1624" i="28"/>
  <c r="G1624" i="28"/>
  <c r="F1624" i="28"/>
  <c r="E1624" i="28"/>
  <c r="D1624" i="28"/>
  <c r="C1624" i="28"/>
  <c r="B1624" i="28"/>
  <c r="A1624" i="28"/>
  <c r="J1623" i="28"/>
  <c r="I1623" i="28"/>
  <c r="H1623" i="28"/>
  <c r="G1623" i="28"/>
  <c r="F1623" i="28"/>
  <c r="E1623" i="28"/>
  <c r="D1623" i="28"/>
  <c r="C1623" i="28"/>
  <c r="B1623" i="28"/>
  <c r="A1623" i="28"/>
  <c r="J1622" i="28"/>
  <c r="I1622" i="28"/>
  <c r="H1622" i="28"/>
  <c r="G1622" i="28"/>
  <c r="F1622" i="28"/>
  <c r="E1622" i="28"/>
  <c r="D1622" i="28"/>
  <c r="C1622" i="28"/>
  <c r="B1622" i="28"/>
  <c r="A1622" i="28"/>
  <c r="J1621" i="28"/>
  <c r="I1621" i="28"/>
  <c r="H1621" i="28"/>
  <c r="G1621" i="28"/>
  <c r="F1621" i="28"/>
  <c r="E1621" i="28"/>
  <c r="D1621" i="28"/>
  <c r="C1621" i="28"/>
  <c r="B1621" i="28"/>
  <c r="A1621" i="28"/>
  <c r="J1620" i="28"/>
  <c r="I1620" i="28"/>
  <c r="H1620" i="28"/>
  <c r="G1620" i="28"/>
  <c r="F1620" i="28"/>
  <c r="E1620" i="28"/>
  <c r="D1620" i="28"/>
  <c r="C1620" i="28"/>
  <c r="B1620" i="28"/>
  <c r="A1620" i="28"/>
  <c r="J1619" i="28"/>
  <c r="I1619" i="28"/>
  <c r="H1619" i="28"/>
  <c r="G1619" i="28"/>
  <c r="F1619" i="28"/>
  <c r="E1619" i="28"/>
  <c r="D1619" i="28"/>
  <c r="C1619" i="28"/>
  <c r="B1619" i="28"/>
  <c r="A1619" i="28"/>
  <c r="J1618" i="28"/>
  <c r="I1618" i="28"/>
  <c r="H1618" i="28"/>
  <c r="G1618" i="28"/>
  <c r="F1618" i="28"/>
  <c r="E1618" i="28"/>
  <c r="D1618" i="28"/>
  <c r="C1618" i="28"/>
  <c r="B1618" i="28"/>
  <c r="A1618" i="28"/>
  <c r="J1617" i="28"/>
  <c r="I1617" i="28"/>
  <c r="H1617" i="28"/>
  <c r="G1617" i="28"/>
  <c r="F1617" i="28"/>
  <c r="E1617" i="28"/>
  <c r="D1617" i="28"/>
  <c r="C1617" i="28"/>
  <c r="B1617" i="28"/>
  <c r="A1617" i="28"/>
  <c r="J1616" i="28"/>
  <c r="I1616" i="28"/>
  <c r="H1616" i="28"/>
  <c r="G1616" i="28"/>
  <c r="F1616" i="28"/>
  <c r="E1616" i="28"/>
  <c r="D1616" i="28"/>
  <c r="C1616" i="28"/>
  <c r="B1616" i="28"/>
  <c r="A1616" i="28"/>
  <c r="J1615" i="28"/>
  <c r="I1615" i="28"/>
  <c r="H1615" i="28"/>
  <c r="G1615" i="28"/>
  <c r="F1615" i="28"/>
  <c r="E1615" i="28"/>
  <c r="D1615" i="28"/>
  <c r="C1615" i="28"/>
  <c r="B1615" i="28"/>
  <c r="A1615" i="28"/>
  <c r="J1614" i="28"/>
  <c r="I1614" i="28"/>
  <c r="H1614" i="28"/>
  <c r="G1614" i="28"/>
  <c r="F1614" i="28"/>
  <c r="E1614" i="28"/>
  <c r="D1614" i="28"/>
  <c r="C1614" i="28"/>
  <c r="B1614" i="28"/>
  <c r="A1614" i="28"/>
  <c r="J1613" i="28"/>
  <c r="I1613" i="28"/>
  <c r="H1613" i="28"/>
  <c r="G1613" i="28"/>
  <c r="F1613" i="28"/>
  <c r="E1613" i="28"/>
  <c r="D1613" i="28"/>
  <c r="C1613" i="28"/>
  <c r="B1613" i="28"/>
  <c r="A1613" i="28"/>
  <c r="J1612" i="28"/>
  <c r="I1612" i="28"/>
  <c r="H1612" i="28"/>
  <c r="G1612" i="28"/>
  <c r="F1612" i="28"/>
  <c r="E1612" i="28"/>
  <c r="D1612" i="28"/>
  <c r="C1612" i="28"/>
  <c r="B1612" i="28"/>
  <c r="A1612" i="28"/>
  <c r="J1611" i="28"/>
  <c r="I1611" i="28"/>
  <c r="H1611" i="28"/>
  <c r="G1611" i="28"/>
  <c r="F1611" i="28"/>
  <c r="E1611" i="28"/>
  <c r="D1611" i="28"/>
  <c r="C1611" i="28"/>
  <c r="B1611" i="28"/>
  <c r="A1611" i="28"/>
  <c r="J1610" i="28"/>
  <c r="I1610" i="28"/>
  <c r="H1610" i="28"/>
  <c r="G1610" i="28"/>
  <c r="F1610" i="28"/>
  <c r="E1610" i="28"/>
  <c r="D1610" i="28"/>
  <c r="C1610" i="28"/>
  <c r="B1610" i="28"/>
  <c r="A1610" i="28"/>
  <c r="J1609" i="28"/>
  <c r="I1609" i="28"/>
  <c r="H1609" i="28"/>
  <c r="G1609" i="28"/>
  <c r="F1609" i="28"/>
  <c r="E1609" i="28"/>
  <c r="D1609" i="28"/>
  <c r="C1609" i="28"/>
  <c r="B1609" i="28"/>
  <c r="A1609" i="28"/>
  <c r="J1608" i="28"/>
  <c r="I1608" i="28"/>
  <c r="H1608" i="28"/>
  <c r="G1608" i="28"/>
  <c r="F1608" i="28"/>
  <c r="E1608" i="28"/>
  <c r="D1608" i="28"/>
  <c r="C1608" i="28"/>
  <c r="B1608" i="28"/>
  <c r="A1608" i="28"/>
  <c r="J1607" i="28"/>
  <c r="I1607" i="28"/>
  <c r="H1607" i="28"/>
  <c r="G1607" i="28"/>
  <c r="F1607" i="28"/>
  <c r="E1607" i="28"/>
  <c r="D1607" i="28"/>
  <c r="C1607" i="28"/>
  <c r="B1607" i="28"/>
  <c r="A1607" i="28"/>
  <c r="J1606" i="28"/>
  <c r="I1606" i="28"/>
  <c r="H1606" i="28"/>
  <c r="G1606" i="28"/>
  <c r="F1606" i="28"/>
  <c r="E1606" i="28"/>
  <c r="D1606" i="28"/>
  <c r="C1606" i="28"/>
  <c r="B1606" i="28"/>
  <c r="A1606" i="28"/>
  <c r="J1605" i="28"/>
  <c r="I1605" i="28"/>
  <c r="H1605" i="28"/>
  <c r="G1605" i="28"/>
  <c r="F1605" i="28"/>
  <c r="E1605" i="28"/>
  <c r="D1605" i="28"/>
  <c r="C1605" i="28"/>
  <c r="B1605" i="28"/>
  <c r="A1605" i="28"/>
  <c r="J1604" i="28"/>
  <c r="I1604" i="28"/>
  <c r="H1604" i="28"/>
  <c r="G1604" i="28"/>
  <c r="F1604" i="28"/>
  <c r="E1604" i="28"/>
  <c r="D1604" i="28"/>
  <c r="C1604" i="28"/>
  <c r="B1604" i="28"/>
  <c r="A1604" i="28"/>
  <c r="J1603" i="28"/>
  <c r="I1603" i="28"/>
  <c r="H1603" i="28"/>
  <c r="G1603" i="28"/>
  <c r="F1603" i="28"/>
  <c r="E1603" i="28"/>
  <c r="D1603" i="28"/>
  <c r="C1603" i="28"/>
  <c r="B1603" i="28"/>
  <c r="A1603" i="28"/>
  <c r="J1602" i="28"/>
  <c r="I1602" i="28"/>
  <c r="H1602" i="28"/>
  <c r="G1602" i="28"/>
  <c r="F1602" i="28"/>
  <c r="E1602" i="28"/>
  <c r="D1602" i="28"/>
  <c r="C1602" i="28"/>
  <c r="B1602" i="28"/>
  <c r="A1602" i="28"/>
  <c r="J1601" i="28"/>
  <c r="I1601" i="28"/>
  <c r="H1601" i="28"/>
  <c r="G1601" i="28"/>
  <c r="F1601" i="28"/>
  <c r="E1601" i="28"/>
  <c r="D1601" i="28"/>
  <c r="C1601" i="28"/>
  <c r="B1601" i="28"/>
  <c r="A1601" i="28"/>
  <c r="J1600" i="28"/>
  <c r="I1600" i="28"/>
  <c r="H1600" i="28"/>
  <c r="G1600" i="28"/>
  <c r="F1600" i="28"/>
  <c r="E1600" i="28"/>
  <c r="D1600" i="28"/>
  <c r="C1600" i="28"/>
  <c r="B1600" i="28"/>
  <c r="A1600" i="28"/>
  <c r="J1599" i="28"/>
  <c r="I1599" i="28"/>
  <c r="H1599" i="28"/>
  <c r="G1599" i="28"/>
  <c r="F1599" i="28"/>
  <c r="E1599" i="28"/>
  <c r="D1599" i="28"/>
  <c r="C1599" i="28"/>
  <c r="B1599" i="28"/>
  <c r="A1599" i="28"/>
  <c r="J1598" i="28"/>
  <c r="I1598" i="28"/>
  <c r="H1598" i="28"/>
  <c r="G1598" i="28"/>
  <c r="F1598" i="28"/>
  <c r="E1598" i="28"/>
  <c r="D1598" i="28"/>
  <c r="C1598" i="28"/>
  <c r="B1598" i="28"/>
  <c r="A1598" i="28"/>
  <c r="J1597" i="28"/>
  <c r="I1597" i="28"/>
  <c r="H1597" i="28"/>
  <c r="G1597" i="28"/>
  <c r="F1597" i="28"/>
  <c r="E1597" i="28"/>
  <c r="D1597" i="28"/>
  <c r="C1597" i="28"/>
  <c r="B1597" i="28"/>
  <c r="A1597" i="28"/>
  <c r="J1596" i="28"/>
  <c r="I1596" i="28"/>
  <c r="H1596" i="28"/>
  <c r="G1596" i="28"/>
  <c r="F1596" i="28"/>
  <c r="E1596" i="28"/>
  <c r="D1596" i="28"/>
  <c r="C1596" i="28"/>
  <c r="B1596" i="28"/>
  <c r="A1596" i="28"/>
  <c r="J1595" i="28"/>
  <c r="I1595" i="28"/>
  <c r="H1595" i="28"/>
  <c r="G1595" i="28"/>
  <c r="F1595" i="28"/>
  <c r="E1595" i="28"/>
  <c r="D1595" i="28"/>
  <c r="C1595" i="28"/>
  <c r="B1595" i="28"/>
  <c r="A1595" i="28"/>
  <c r="J1594" i="28"/>
  <c r="I1594" i="28"/>
  <c r="H1594" i="28"/>
  <c r="G1594" i="28"/>
  <c r="F1594" i="28"/>
  <c r="E1594" i="28"/>
  <c r="D1594" i="28"/>
  <c r="C1594" i="28"/>
  <c r="B1594" i="28"/>
  <c r="A1594" i="28"/>
  <c r="J1593" i="28"/>
  <c r="I1593" i="28"/>
  <c r="H1593" i="28"/>
  <c r="G1593" i="28"/>
  <c r="F1593" i="28"/>
  <c r="E1593" i="28"/>
  <c r="D1593" i="28"/>
  <c r="C1593" i="28"/>
  <c r="B1593" i="28"/>
  <c r="A1593" i="28"/>
  <c r="J1592" i="28"/>
  <c r="I1592" i="28"/>
  <c r="H1592" i="28"/>
  <c r="G1592" i="28"/>
  <c r="F1592" i="28"/>
  <c r="E1592" i="28"/>
  <c r="D1592" i="28"/>
  <c r="C1592" i="28"/>
  <c r="B1592" i="28"/>
  <c r="A1592" i="28"/>
  <c r="J1591" i="28"/>
  <c r="I1591" i="28"/>
  <c r="H1591" i="28"/>
  <c r="G1591" i="28"/>
  <c r="F1591" i="28"/>
  <c r="E1591" i="28"/>
  <c r="D1591" i="28"/>
  <c r="C1591" i="28"/>
  <c r="B1591" i="28"/>
  <c r="A1591" i="28"/>
  <c r="J1590" i="28"/>
  <c r="I1590" i="28"/>
  <c r="H1590" i="28"/>
  <c r="G1590" i="28"/>
  <c r="F1590" i="28"/>
  <c r="E1590" i="28"/>
  <c r="D1590" i="28"/>
  <c r="C1590" i="28"/>
  <c r="B1590" i="28"/>
  <c r="A1590" i="28"/>
  <c r="J1589" i="28"/>
  <c r="I1589" i="28"/>
  <c r="H1589" i="28"/>
  <c r="G1589" i="28"/>
  <c r="F1589" i="28"/>
  <c r="E1589" i="28"/>
  <c r="D1589" i="28"/>
  <c r="C1589" i="28"/>
  <c r="B1589" i="28"/>
  <c r="A1589" i="28"/>
  <c r="J1588" i="28"/>
  <c r="I1588" i="28"/>
  <c r="H1588" i="28"/>
  <c r="G1588" i="28"/>
  <c r="F1588" i="28"/>
  <c r="E1588" i="28"/>
  <c r="D1588" i="28"/>
  <c r="C1588" i="28"/>
  <c r="B1588" i="28"/>
  <c r="A1588" i="28"/>
  <c r="J1587" i="28"/>
  <c r="I1587" i="28"/>
  <c r="H1587" i="28"/>
  <c r="G1587" i="28"/>
  <c r="F1587" i="28"/>
  <c r="E1587" i="28"/>
  <c r="D1587" i="28"/>
  <c r="C1587" i="28"/>
  <c r="B1587" i="28"/>
  <c r="A1587" i="28"/>
  <c r="J1586" i="28"/>
  <c r="I1586" i="28"/>
  <c r="H1586" i="28"/>
  <c r="G1586" i="28"/>
  <c r="F1586" i="28"/>
  <c r="E1586" i="28"/>
  <c r="D1586" i="28"/>
  <c r="C1586" i="28"/>
  <c r="B1586" i="28"/>
  <c r="A1586" i="28"/>
  <c r="J1585" i="28"/>
  <c r="I1585" i="28"/>
  <c r="H1585" i="28"/>
  <c r="G1585" i="28"/>
  <c r="F1585" i="28"/>
  <c r="E1585" i="28"/>
  <c r="D1585" i="28"/>
  <c r="C1585" i="28"/>
  <c r="B1585" i="28"/>
  <c r="A1585" i="28"/>
  <c r="J1584" i="28"/>
  <c r="I1584" i="28"/>
  <c r="H1584" i="28"/>
  <c r="G1584" i="28"/>
  <c r="F1584" i="28"/>
  <c r="E1584" i="28"/>
  <c r="D1584" i="28"/>
  <c r="C1584" i="28"/>
  <c r="B1584" i="28"/>
  <c r="A1584" i="28"/>
  <c r="J1583" i="28"/>
  <c r="I1583" i="28"/>
  <c r="H1583" i="28"/>
  <c r="G1583" i="28"/>
  <c r="F1583" i="28"/>
  <c r="E1583" i="28"/>
  <c r="D1583" i="28"/>
  <c r="C1583" i="28"/>
  <c r="B1583" i="28"/>
  <c r="A1583" i="28"/>
  <c r="J1582" i="28"/>
  <c r="I1582" i="28"/>
  <c r="H1582" i="28"/>
  <c r="G1582" i="28"/>
  <c r="F1582" i="28"/>
  <c r="E1582" i="28"/>
  <c r="D1582" i="28"/>
  <c r="C1582" i="28"/>
  <c r="B1582" i="28"/>
  <c r="A1582" i="28"/>
  <c r="J1581" i="28"/>
  <c r="I1581" i="28"/>
  <c r="H1581" i="28"/>
  <c r="G1581" i="28"/>
  <c r="F1581" i="28"/>
  <c r="E1581" i="28"/>
  <c r="D1581" i="28"/>
  <c r="C1581" i="28"/>
  <c r="B1581" i="28"/>
  <c r="A1581" i="28"/>
  <c r="J1580" i="28"/>
  <c r="I1580" i="28"/>
  <c r="H1580" i="28"/>
  <c r="G1580" i="28"/>
  <c r="F1580" i="28"/>
  <c r="E1580" i="28"/>
  <c r="D1580" i="28"/>
  <c r="C1580" i="28"/>
  <c r="B1580" i="28"/>
  <c r="A1580" i="28"/>
  <c r="J1579" i="28"/>
  <c r="I1579" i="28"/>
  <c r="H1579" i="28"/>
  <c r="G1579" i="28"/>
  <c r="F1579" i="28"/>
  <c r="E1579" i="28"/>
  <c r="D1579" i="28"/>
  <c r="C1579" i="28"/>
  <c r="B1579" i="28"/>
  <c r="A1579" i="28"/>
  <c r="J1578" i="28"/>
  <c r="I1578" i="28"/>
  <c r="H1578" i="28"/>
  <c r="G1578" i="28"/>
  <c r="F1578" i="28"/>
  <c r="E1578" i="28"/>
  <c r="D1578" i="28"/>
  <c r="C1578" i="28"/>
  <c r="B1578" i="28"/>
  <c r="A1578" i="28"/>
  <c r="J1577" i="28"/>
  <c r="I1577" i="28"/>
  <c r="H1577" i="28"/>
  <c r="G1577" i="28"/>
  <c r="F1577" i="28"/>
  <c r="E1577" i="28"/>
  <c r="D1577" i="28"/>
  <c r="C1577" i="28"/>
  <c r="B1577" i="28"/>
  <c r="A1577" i="28"/>
  <c r="J1576" i="28"/>
  <c r="I1576" i="28"/>
  <c r="H1576" i="28"/>
  <c r="G1576" i="28"/>
  <c r="F1576" i="28"/>
  <c r="E1576" i="28"/>
  <c r="D1576" i="28"/>
  <c r="C1576" i="28"/>
  <c r="B1576" i="28"/>
  <c r="A1576" i="28"/>
  <c r="J1575" i="28"/>
  <c r="I1575" i="28"/>
  <c r="H1575" i="28"/>
  <c r="G1575" i="28"/>
  <c r="F1575" i="28"/>
  <c r="E1575" i="28"/>
  <c r="D1575" i="28"/>
  <c r="C1575" i="28"/>
  <c r="B1575" i="28"/>
  <c r="A1575" i="28"/>
  <c r="J1574" i="28"/>
  <c r="I1574" i="28"/>
  <c r="H1574" i="28"/>
  <c r="G1574" i="28"/>
  <c r="F1574" i="28"/>
  <c r="E1574" i="28"/>
  <c r="D1574" i="28"/>
  <c r="C1574" i="28"/>
  <c r="B1574" i="28"/>
  <c r="A1574" i="28"/>
  <c r="J1573" i="28"/>
  <c r="I1573" i="28"/>
  <c r="H1573" i="28"/>
  <c r="G1573" i="28"/>
  <c r="F1573" i="28"/>
  <c r="E1573" i="28"/>
  <c r="D1573" i="28"/>
  <c r="C1573" i="28"/>
  <c r="B1573" i="28"/>
  <c r="A1573" i="28"/>
  <c r="J1572" i="28"/>
  <c r="I1572" i="28"/>
  <c r="H1572" i="28"/>
  <c r="G1572" i="28"/>
  <c r="F1572" i="28"/>
  <c r="E1572" i="28"/>
  <c r="D1572" i="28"/>
  <c r="C1572" i="28"/>
  <c r="B1572" i="28"/>
  <c r="A1572" i="28"/>
  <c r="J1571" i="28"/>
  <c r="I1571" i="28"/>
  <c r="H1571" i="28"/>
  <c r="G1571" i="28"/>
  <c r="F1571" i="28"/>
  <c r="E1571" i="28"/>
  <c r="D1571" i="28"/>
  <c r="C1571" i="28"/>
  <c r="B1571" i="28"/>
  <c r="A1571" i="28"/>
  <c r="J1570" i="28"/>
  <c r="I1570" i="28"/>
  <c r="H1570" i="28"/>
  <c r="G1570" i="28"/>
  <c r="F1570" i="28"/>
  <c r="E1570" i="28"/>
  <c r="D1570" i="28"/>
  <c r="C1570" i="28"/>
  <c r="B1570" i="28"/>
  <c r="A1570" i="28"/>
  <c r="J1569" i="28"/>
  <c r="I1569" i="28"/>
  <c r="H1569" i="28"/>
  <c r="G1569" i="28"/>
  <c r="F1569" i="28"/>
  <c r="E1569" i="28"/>
  <c r="D1569" i="28"/>
  <c r="C1569" i="28"/>
  <c r="B1569" i="28"/>
  <c r="A1569" i="28"/>
  <c r="J1568" i="28"/>
  <c r="I1568" i="28"/>
  <c r="H1568" i="28"/>
  <c r="G1568" i="28"/>
  <c r="F1568" i="28"/>
  <c r="E1568" i="28"/>
  <c r="D1568" i="28"/>
  <c r="C1568" i="28"/>
  <c r="B1568" i="28"/>
  <c r="A1568" i="28"/>
  <c r="J1567" i="28"/>
  <c r="I1567" i="28"/>
  <c r="H1567" i="28"/>
  <c r="G1567" i="28"/>
  <c r="F1567" i="28"/>
  <c r="E1567" i="28"/>
  <c r="D1567" i="28"/>
  <c r="C1567" i="28"/>
  <c r="B1567" i="28"/>
  <c r="A1567" i="28"/>
  <c r="J1566" i="28"/>
  <c r="I1566" i="28"/>
  <c r="H1566" i="28"/>
  <c r="G1566" i="28"/>
  <c r="F1566" i="28"/>
  <c r="E1566" i="28"/>
  <c r="D1566" i="28"/>
  <c r="C1566" i="28"/>
  <c r="B1566" i="28"/>
  <c r="A1566" i="28"/>
  <c r="J1565" i="28"/>
  <c r="I1565" i="28"/>
  <c r="H1565" i="28"/>
  <c r="G1565" i="28"/>
  <c r="F1565" i="28"/>
  <c r="E1565" i="28"/>
  <c r="D1565" i="28"/>
  <c r="C1565" i="28"/>
  <c r="B1565" i="28"/>
  <c r="A1565" i="28"/>
  <c r="J1564" i="28"/>
  <c r="I1564" i="28"/>
  <c r="H1564" i="28"/>
  <c r="G1564" i="28"/>
  <c r="F1564" i="28"/>
  <c r="E1564" i="28"/>
  <c r="D1564" i="28"/>
  <c r="C1564" i="28"/>
  <c r="B1564" i="28"/>
  <c r="A1564" i="28"/>
  <c r="J1563" i="28"/>
  <c r="I1563" i="28"/>
  <c r="H1563" i="28"/>
  <c r="G1563" i="28"/>
  <c r="F1563" i="28"/>
  <c r="E1563" i="28"/>
  <c r="D1563" i="28"/>
  <c r="C1563" i="28"/>
  <c r="B1563" i="28"/>
  <c r="A1563" i="28"/>
  <c r="J1562" i="28"/>
  <c r="I1562" i="28"/>
  <c r="H1562" i="28"/>
  <c r="G1562" i="28"/>
  <c r="F1562" i="28"/>
  <c r="E1562" i="28"/>
  <c r="D1562" i="28"/>
  <c r="C1562" i="28"/>
  <c r="B1562" i="28"/>
  <c r="A1562" i="28"/>
  <c r="J1561" i="28"/>
  <c r="I1561" i="28"/>
  <c r="H1561" i="28"/>
  <c r="G1561" i="28"/>
  <c r="F1561" i="28"/>
  <c r="E1561" i="28"/>
  <c r="D1561" i="28"/>
  <c r="C1561" i="28"/>
  <c r="B1561" i="28"/>
  <c r="A1561" i="28"/>
  <c r="J1560" i="28"/>
  <c r="I1560" i="28"/>
  <c r="H1560" i="28"/>
  <c r="G1560" i="28"/>
  <c r="F1560" i="28"/>
  <c r="E1560" i="28"/>
  <c r="D1560" i="28"/>
  <c r="C1560" i="28"/>
  <c r="B1560" i="28"/>
  <c r="A1560" i="28"/>
  <c r="J1559" i="28"/>
  <c r="I1559" i="28"/>
  <c r="H1559" i="28"/>
  <c r="G1559" i="28"/>
  <c r="F1559" i="28"/>
  <c r="E1559" i="28"/>
  <c r="D1559" i="28"/>
  <c r="C1559" i="28"/>
  <c r="B1559" i="28"/>
  <c r="A1559" i="28"/>
  <c r="J1558" i="28"/>
  <c r="I1558" i="28"/>
  <c r="H1558" i="28"/>
  <c r="G1558" i="28"/>
  <c r="F1558" i="28"/>
  <c r="E1558" i="28"/>
  <c r="D1558" i="28"/>
  <c r="C1558" i="28"/>
  <c r="B1558" i="28"/>
  <c r="A1558" i="28"/>
  <c r="J1557" i="28"/>
  <c r="I1557" i="28"/>
  <c r="H1557" i="28"/>
  <c r="G1557" i="28"/>
  <c r="F1557" i="28"/>
  <c r="E1557" i="28"/>
  <c r="D1557" i="28"/>
  <c r="C1557" i="28"/>
  <c r="B1557" i="28"/>
  <c r="A1557" i="28"/>
  <c r="J1556" i="28"/>
  <c r="I1556" i="28"/>
  <c r="H1556" i="28"/>
  <c r="G1556" i="28"/>
  <c r="F1556" i="28"/>
  <c r="E1556" i="28"/>
  <c r="D1556" i="28"/>
  <c r="C1556" i="28"/>
  <c r="B1556" i="28"/>
  <c r="A1556" i="28"/>
  <c r="J1555" i="28"/>
  <c r="I1555" i="28"/>
  <c r="H1555" i="28"/>
  <c r="G1555" i="28"/>
  <c r="F1555" i="28"/>
  <c r="E1555" i="28"/>
  <c r="D1555" i="28"/>
  <c r="C1555" i="28"/>
  <c r="B1555" i="28"/>
  <c r="A1555" i="28"/>
  <c r="J1554" i="28"/>
  <c r="I1554" i="28"/>
  <c r="H1554" i="28"/>
  <c r="G1554" i="28"/>
  <c r="F1554" i="28"/>
  <c r="E1554" i="28"/>
  <c r="D1554" i="28"/>
  <c r="C1554" i="28"/>
  <c r="B1554" i="28"/>
  <c r="A1554" i="28"/>
  <c r="J1553" i="28"/>
  <c r="I1553" i="28"/>
  <c r="H1553" i="28"/>
  <c r="G1553" i="28"/>
  <c r="F1553" i="28"/>
  <c r="E1553" i="28"/>
  <c r="D1553" i="28"/>
  <c r="C1553" i="28"/>
  <c r="B1553" i="28"/>
  <c r="A1553" i="28"/>
  <c r="J1552" i="28"/>
  <c r="I1552" i="28"/>
  <c r="H1552" i="28"/>
  <c r="G1552" i="28"/>
  <c r="F1552" i="28"/>
  <c r="E1552" i="28"/>
  <c r="D1552" i="28"/>
  <c r="C1552" i="28"/>
  <c r="B1552" i="28"/>
  <c r="A1552" i="28"/>
  <c r="J1551" i="28"/>
  <c r="I1551" i="28"/>
  <c r="H1551" i="28"/>
  <c r="G1551" i="28"/>
  <c r="F1551" i="28"/>
  <c r="E1551" i="28"/>
  <c r="D1551" i="28"/>
  <c r="C1551" i="28"/>
  <c r="B1551" i="28"/>
  <c r="A1551" i="28"/>
  <c r="J1550" i="28"/>
  <c r="I1550" i="28"/>
  <c r="H1550" i="28"/>
  <c r="G1550" i="28"/>
  <c r="F1550" i="28"/>
  <c r="E1550" i="28"/>
  <c r="D1550" i="28"/>
  <c r="C1550" i="28"/>
  <c r="B1550" i="28"/>
  <c r="A1550" i="28"/>
  <c r="J1549" i="28"/>
  <c r="I1549" i="28"/>
  <c r="H1549" i="28"/>
  <c r="G1549" i="28"/>
  <c r="F1549" i="28"/>
  <c r="E1549" i="28"/>
  <c r="D1549" i="28"/>
  <c r="C1549" i="28"/>
  <c r="B1549" i="28"/>
  <c r="A1549" i="28"/>
  <c r="J1548" i="28"/>
  <c r="I1548" i="28"/>
  <c r="H1548" i="28"/>
  <c r="G1548" i="28"/>
  <c r="F1548" i="28"/>
  <c r="E1548" i="28"/>
  <c r="D1548" i="28"/>
  <c r="C1548" i="28"/>
  <c r="B1548" i="28"/>
  <c r="A1548" i="28"/>
  <c r="J1547" i="28"/>
  <c r="I1547" i="28"/>
  <c r="H1547" i="28"/>
  <c r="G1547" i="28"/>
  <c r="F1547" i="28"/>
  <c r="E1547" i="28"/>
  <c r="D1547" i="28"/>
  <c r="C1547" i="28"/>
  <c r="B1547" i="28"/>
  <c r="A1547" i="28"/>
  <c r="J1546" i="28"/>
  <c r="I1546" i="28"/>
  <c r="H1546" i="28"/>
  <c r="G1546" i="28"/>
  <c r="F1546" i="28"/>
  <c r="E1546" i="28"/>
  <c r="D1546" i="28"/>
  <c r="C1546" i="28"/>
  <c r="B1546" i="28"/>
  <c r="A1546" i="28"/>
  <c r="J1545" i="28"/>
  <c r="I1545" i="28"/>
  <c r="H1545" i="28"/>
  <c r="G1545" i="28"/>
  <c r="F1545" i="28"/>
  <c r="E1545" i="28"/>
  <c r="D1545" i="28"/>
  <c r="C1545" i="28"/>
  <c r="B1545" i="28"/>
  <c r="A1545" i="28"/>
  <c r="J1544" i="28"/>
  <c r="I1544" i="28"/>
  <c r="H1544" i="28"/>
  <c r="G1544" i="28"/>
  <c r="F1544" i="28"/>
  <c r="E1544" i="28"/>
  <c r="D1544" i="28"/>
  <c r="C1544" i="28"/>
  <c r="B1544" i="28"/>
  <c r="A1544" i="28"/>
  <c r="J1543" i="28"/>
  <c r="I1543" i="28"/>
  <c r="H1543" i="28"/>
  <c r="G1543" i="28"/>
  <c r="F1543" i="28"/>
  <c r="E1543" i="28"/>
  <c r="D1543" i="28"/>
  <c r="C1543" i="28"/>
  <c r="B1543" i="28"/>
  <c r="A1543" i="28"/>
  <c r="J1542" i="28"/>
  <c r="I1542" i="28"/>
  <c r="H1542" i="28"/>
  <c r="G1542" i="28"/>
  <c r="F1542" i="28"/>
  <c r="E1542" i="28"/>
  <c r="D1542" i="28"/>
  <c r="C1542" i="28"/>
  <c r="B1542" i="28"/>
  <c r="A1542" i="28"/>
  <c r="J1541" i="28"/>
  <c r="I1541" i="28"/>
  <c r="H1541" i="28"/>
  <c r="G1541" i="28"/>
  <c r="F1541" i="28"/>
  <c r="E1541" i="28"/>
  <c r="D1541" i="28"/>
  <c r="C1541" i="28"/>
  <c r="B1541" i="28"/>
  <c r="A1541" i="28"/>
  <c r="J1540" i="28"/>
  <c r="I1540" i="28"/>
  <c r="H1540" i="28"/>
  <c r="G1540" i="28"/>
  <c r="F1540" i="28"/>
  <c r="E1540" i="28"/>
  <c r="D1540" i="28"/>
  <c r="C1540" i="28"/>
  <c r="B1540" i="28"/>
  <c r="A1540" i="28"/>
  <c r="J1539" i="28"/>
  <c r="I1539" i="28"/>
  <c r="H1539" i="28"/>
  <c r="G1539" i="28"/>
  <c r="F1539" i="28"/>
  <c r="E1539" i="28"/>
  <c r="D1539" i="28"/>
  <c r="C1539" i="28"/>
  <c r="B1539" i="28"/>
  <c r="A1539" i="28"/>
  <c r="J1538" i="28"/>
  <c r="I1538" i="28"/>
  <c r="H1538" i="28"/>
  <c r="G1538" i="28"/>
  <c r="F1538" i="28"/>
  <c r="E1538" i="28"/>
  <c r="D1538" i="28"/>
  <c r="C1538" i="28"/>
  <c r="B1538" i="28"/>
  <c r="A1538" i="28"/>
  <c r="J1537" i="28"/>
  <c r="I1537" i="28"/>
  <c r="H1537" i="28"/>
  <c r="G1537" i="28"/>
  <c r="F1537" i="28"/>
  <c r="E1537" i="28"/>
  <c r="D1537" i="28"/>
  <c r="C1537" i="28"/>
  <c r="B1537" i="28"/>
  <c r="A1537" i="28"/>
  <c r="J1536" i="28"/>
  <c r="I1536" i="28"/>
  <c r="H1536" i="28"/>
  <c r="G1536" i="28"/>
  <c r="F1536" i="28"/>
  <c r="E1536" i="28"/>
  <c r="D1536" i="28"/>
  <c r="C1536" i="28"/>
  <c r="B1536" i="28"/>
  <c r="A1536" i="28"/>
  <c r="J1535" i="28"/>
  <c r="I1535" i="28"/>
  <c r="H1535" i="28"/>
  <c r="G1535" i="28"/>
  <c r="F1535" i="28"/>
  <c r="E1535" i="28"/>
  <c r="D1535" i="28"/>
  <c r="C1535" i="28"/>
  <c r="B1535" i="28"/>
  <c r="A1535" i="28"/>
  <c r="J1534" i="28"/>
  <c r="I1534" i="28"/>
  <c r="H1534" i="28"/>
  <c r="G1534" i="28"/>
  <c r="F1534" i="28"/>
  <c r="E1534" i="28"/>
  <c r="D1534" i="28"/>
  <c r="C1534" i="28"/>
  <c r="B1534" i="28"/>
  <c r="A1534" i="28"/>
  <c r="J1533" i="28"/>
  <c r="I1533" i="28"/>
  <c r="H1533" i="28"/>
  <c r="G1533" i="28"/>
  <c r="F1533" i="28"/>
  <c r="E1533" i="28"/>
  <c r="D1533" i="28"/>
  <c r="C1533" i="28"/>
  <c r="B1533" i="28"/>
  <c r="A1533" i="28"/>
  <c r="J1532" i="28"/>
  <c r="I1532" i="28"/>
  <c r="H1532" i="28"/>
  <c r="G1532" i="28"/>
  <c r="F1532" i="28"/>
  <c r="E1532" i="28"/>
  <c r="D1532" i="28"/>
  <c r="C1532" i="28"/>
  <c r="B1532" i="28"/>
  <c r="A1532" i="28"/>
  <c r="J1531" i="28"/>
  <c r="I1531" i="28"/>
  <c r="H1531" i="28"/>
  <c r="G1531" i="28"/>
  <c r="F1531" i="28"/>
  <c r="E1531" i="28"/>
  <c r="D1531" i="28"/>
  <c r="C1531" i="28"/>
  <c r="B1531" i="28"/>
  <c r="A1531" i="28"/>
  <c r="J1530" i="28"/>
  <c r="I1530" i="28"/>
  <c r="H1530" i="28"/>
  <c r="G1530" i="28"/>
  <c r="F1530" i="28"/>
  <c r="E1530" i="28"/>
  <c r="D1530" i="28"/>
  <c r="C1530" i="28"/>
  <c r="B1530" i="28"/>
  <c r="A1530" i="28"/>
  <c r="J1529" i="28"/>
  <c r="I1529" i="28"/>
  <c r="H1529" i="28"/>
  <c r="G1529" i="28"/>
  <c r="F1529" i="28"/>
  <c r="E1529" i="28"/>
  <c r="D1529" i="28"/>
  <c r="C1529" i="28"/>
  <c r="B1529" i="28"/>
  <c r="A1529" i="28"/>
  <c r="J1528" i="28"/>
  <c r="I1528" i="28"/>
  <c r="H1528" i="28"/>
  <c r="G1528" i="28"/>
  <c r="F1528" i="28"/>
  <c r="E1528" i="28"/>
  <c r="D1528" i="28"/>
  <c r="C1528" i="28"/>
  <c r="B1528" i="28"/>
  <c r="A1528" i="28"/>
  <c r="J1527" i="28"/>
  <c r="I1527" i="28"/>
  <c r="H1527" i="28"/>
  <c r="G1527" i="28"/>
  <c r="F1527" i="28"/>
  <c r="E1527" i="28"/>
  <c r="D1527" i="28"/>
  <c r="C1527" i="28"/>
  <c r="B1527" i="28"/>
  <c r="A1527" i="28"/>
  <c r="J1526" i="28"/>
  <c r="I1526" i="28"/>
  <c r="H1526" i="28"/>
  <c r="G1526" i="28"/>
  <c r="F1526" i="28"/>
  <c r="E1526" i="28"/>
  <c r="D1526" i="28"/>
  <c r="C1526" i="28"/>
  <c r="B1526" i="28"/>
  <c r="A1526" i="28"/>
  <c r="J1525" i="28"/>
  <c r="I1525" i="28"/>
  <c r="H1525" i="28"/>
  <c r="G1525" i="28"/>
  <c r="F1525" i="28"/>
  <c r="E1525" i="28"/>
  <c r="D1525" i="28"/>
  <c r="C1525" i="28"/>
  <c r="B1525" i="28"/>
  <c r="A1525" i="28"/>
  <c r="J1524" i="28"/>
  <c r="I1524" i="28"/>
  <c r="H1524" i="28"/>
  <c r="G1524" i="28"/>
  <c r="F1524" i="28"/>
  <c r="E1524" i="28"/>
  <c r="D1524" i="28"/>
  <c r="C1524" i="28"/>
  <c r="B1524" i="28"/>
  <c r="A1524" i="28"/>
  <c r="J1523" i="28"/>
  <c r="I1523" i="28"/>
  <c r="H1523" i="28"/>
  <c r="G1523" i="28"/>
  <c r="F1523" i="28"/>
  <c r="E1523" i="28"/>
  <c r="D1523" i="28"/>
  <c r="C1523" i="28"/>
  <c r="B1523" i="28"/>
  <c r="A1523" i="28"/>
  <c r="J1522" i="28"/>
  <c r="I1522" i="28"/>
  <c r="H1522" i="28"/>
  <c r="G1522" i="28"/>
  <c r="F1522" i="28"/>
  <c r="E1522" i="28"/>
  <c r="D1522" i="28"/>
  <c r="C1522" i="28"/>
  <c r="B1522" i="28"/>
  <c r="A1522" i="28"/>
  <c r="J1521" i="28"/>
  <c r="I1521" i="28"/>
  <c r="H1521" i="28"/>
  <c r="G1521" i="28"/>
  <c r="F1521" i="28"/>
  <c r="E1521" i="28"/>
  <c r="D1521" i="28"/>
  <c r="C1521" i="28"/>
  <c r="B1521" i="28"/>
  <c r="A1521" i="28"/>
  <c r="J1520" i="28"/>
  <c r="I1520" i="28"/>
  <c r="H1520" i="28"/>
  <c r="G1520" i="28"/>
  <c r="F1520" i="28"/>
  <c r="E1520" i="28"/>
  <c r="D1520" i="28"/>
  <c r="C1520" i="28"/>
  <c r="B1520" i="28"/>
  <c r="A1520" i="28"/>
  <c r="J1519" i="28"/>
  <c r="I1519" i="28"/>
  <c r="H1519" i="28"/>
  <c r="G1519" i="28"/>
  <c r="F1519" i="28"/>
  <c r="E1519" i="28"/>
  <c r="D1519" i="28"/>
  <c r="C1519" i="28"/>
  <c r="B1519" i="28"/>
  <c r="A1519" i="28"/>
  <c r="J1518" i="28"/>
  <c r="I1518" i="28"/>
  <c r="H1518" i="28"/>
  <c r="G1518" i="28"/>
  <c r="F1518" i="28"/>
  <c r="E1518" i="28"/>
  <c r="D1518" i="28"/>
  <c r="C1518" i="28"/>
  <c r="B1518" i="28"/>
  <c r="A1518" i="28"/>
  <c r="J1517" i="28"/>
  <c r="I1517" i="28"/>
  <c r="H1517" i="28"/>
  <c r="G1517" i="28"/>
  <c r="F1517" i="28"/>
  <c r="E1517" i="28"/>
  <c r="D1517" i="28"/>
  <c r="C1517" i="28"/>
  <c r="B1517" i="28"/>
  <c r="A1517" i="28"/>
  <c r="J1516" i="28"/>
  <c r="I1516" i="28"/>
  <c r="H1516" i="28"/>
  <c r="G1516" i="28"/>
  <c r="F1516" i="28"/>
  <c r="E1516" i="28"/>
  <c r="D1516" i="28"/>
  <c r="C1516" i="28"/>
  <c r="B1516" i="28"/>
  <c r="A1516" i="28"/>
  <c r="J1515" i="28"/>
  <c r="I1515" i="28"/>
  <c r="H1515" i="28"/>
  <c r="G1515" i="28"/>
  <c r="F1515" i="28"/>
  <c r="E1515" i="28"/>
  <c r="D1515" i="28"/>
  <c r="C1515" i="28"/>
  <c r="B1515" i="28"/>
  <c r="A1515" i="28"/>
  <c r="J1514" i="28"/>
  <c r="I1514" i="28"/>
  <c r="H1514" i="28"/>
  <c r="G1514" i="28"/>
  <c r="F1514" i="28"/>
  <c r="E1514" i="28"/>
  <c r="D1514" i="28"/>
  <c r="C1514" i="28"/>
  <c r="B1514" i="28"/>
  <c r="A1514" i="28"/>
  <c r="J1513" i="28"/>
  <c r="I1513" i="28"/>
  <c r="H1513" i="28"/>
  <c r="G1513" i="28"/>
  <c r="F1513" i="28"/>
  <c r="E1513" i="28"/>
  <c r="D1513" i="28"/>
  <c r="C1513" i="28"/>
  <c r="B1513" i="28"/>
  <c r="A1513" i="28"/>
  <c r="J1512" i="28"/>
  <c r="I1512" i="28"/>
  <c r="H1512" i="28"/>
  <c r="G1512" i="28"/>
  <c r="F1512" i="28"/>
  <c r="E1512" i="28"/>
  <c r="D1512" i="28"/>
  <c r="C1512" i="28"/>
  <c r="B1512" i="28"/>
  <c r="A1512" i="28"/>
  <c r="J1511" i="28"/>
  <c r="I1511" i="28"/>
  <c r="H1511" i="28"/>
  <c r="G1511" i="28"/>
  <c r="F1511" i="28"/>
  <c r="E1511" i="28"/>
  <c r="D1511" i="28"/>
  <c r="C1511" i="28"/>
  <c r="B1511" i="28"/>
  <c r="A1511" i="28"/>
  <c r="J1510" i="28"/>
  <c r="I1510" i="28"/>
  <c r="H1510" i="28"/>
  <c r="G1510" i="28"/>
  <c r="F1510" i="28"/>
  <c r="E1510" i="28"/>
  <c r="D1510" i="28"/>
  <c r="C1510" i="28"/>
  <c r="B1510" i="28"/>
  <c r="A1510" i="28"/>
  <c r="J1509" i="28"/>
  <c r="I1509" i="28"/>
  <c r="H1509" i="28"/>
  <c r="G1509" i="28"/>
  <c r="F1509" i="28"/>
  <c r="E1509" i="28"/>
  <c r="D1509" i="28"/>
  <c r="C1509" i="28"/>
  <c r="B1509" i="28"/>
  <c r="A1509" i="28"/>
  <c r="J1508" i="28"/>
  <c r="I1508" i="28"/>
  <c r="H1508" i="28"/>
  <c r="G1508" i="28"/>
  <c r="F1508" i="28"/>
  <c r="E1508" i="28"/>
  <c r="D1508" i="28"/>
  <c r="C1508" i="28"/>
  <c r="B1508" i="28"/>
  <c r="A1508" i="28"/>
  <c r="J1507" i="28"/>
  <c r="I1507" i="28"/>
  <c r="H1507" i="28"/>
  <c r="G1507" i="28"/>
  <c r="F1507" i="28"/>
  <c r="E1507" i="28"/>
  <c r="D1507" i="28"/>
  <c r="C1507" i="28"/>
  <c r="B1507" i="28"/>
  <c r="A1507" i="28"/>
  <c r="J1506" i="28"/>
  <c r="I1506" i="28"/>
  <c r="H1506" i="28"/>
  <c r="G1506" i="28"/>
  <c r="F1506" i="28"/>
  <c r="E1506" i="28"/>
  <c r="D1506" i="28"/>
  <c r="C1506" i="28"/>
  <c r="B1506" i="28"/>
  <c r="A1506" i="28"/>
  <c r="J1505" i="28"/>
  <c r="I1505" i="28"/>
  <c r="H1505" i="28"/>
  <c r="G1505" i="28"/>
  <c r="F1505" i="28"/>
  <c r="E1505" i="28"/>
  <c r="D1505" i="28"/>
  <c r="C1505" i="28"/>
  <c r="B1505" i="28"/>
  <c r="A1505" i="28"/>
  <c r="J1504" i="28"/>
  <c r="I1504" i="28"/>
  <c r="H1504" i="28"/>
  <c r="G1504" i="28"/>
  <c r="F1504" i="28"/>
  <c r="E1504" i="28"/>
  <c r="D1504" i="28"/>
  <c r="C1504" i="28"/>
  <c r="B1504" i="28"/>
  <c r="A1504" i="28"/>
  <c r="J1503" i="28"/>
  <c r="I1503" i="28"/>
  <c r="H1503" i="28"/>
  <c r="G1503" i="28"/>
  <c r="F1503" i="28"/>
  <c r="E1503" i="28"/>
  <c r="D1503" i="28"/>
  <c r="C1503" i="28"/>
  <c r="B1503" i="28"/>
  <c r="A1503" i="28"/>
  <c r="J1502" i="28"/>
  <c r="I1502" i="28"/>
  <c r="H1502" i="28"/>
  <c r="G1502" i="28"/>
  <c r="F1502" i="28"/>
  <c r="E1502" i="28"/>
  <c r="D1502" i="28"/>
  <c r="C1502" i="28"/>
  <c r="B1502" i="28"/>
  <c r="A1502" i="28"/>
  <c r="J1501" i="28"/>
  <c r="I1501" i="28"/>
  <c r="H1501" i="28"/>
  <c r="G1501" i="28"/>
  <c r="F1501" i="28"/>
  <c r="E1501" i="28"/>
  <c r="D1501" i="28"/>
  <c r="C1501" i="28"/>
  <c r="B1501" i="28"/>
  <c r="A1501" i="28"/>
  <c r="J1500" i="28"/>
  <c r="I1500" i="28"/>
  <c r="H1500" i="28"/>
  <c r="G1500" i="28"/>
  <c r="F1500" i="28"/>
  <c r="E1500" i="28"/>
  <c r="D1500" i="28"/>
  <c r="C1500" i="28"/>
  <c r="B1500" i="28"/>
  <c r="A1500" i="28"/>
  <c r="J1499" i="28"/>
  <c r="I1499" i="28"/>
  <c r="H1499" i="28"/>
  <c r="G1499" i="28"/>
  <c r="F1499" i="28"/>
  <c r="E1499" i="28"/>
  <c r="D1499" i="28"/>
  <c r="C1499" i="28"/>
  <c r="B1499" i="28"/>
  <c r="A1499" i="28"/>
  <c r="J1498" i="28"/>
  <c r="I1498" i="28"/>
  <c r="H1498" i="28"/>
  <c r="G1498" i="28"/>
  <c r="F1498" i="28"/>
  <c r="E1498" i="28"/>
  <c r="D1498" i="28"/>
  <c r="C1498" i="28"/>
  <c r="B1498" i="28"/>
  <c r="A1498" i="28"/>
  <c r="J1497" i="28"/>
  <c r="I1497" i="28"/>
  <c r="H1497" i="28"/>
  <c r="G1497" i="28"/>
  <c r="F1497" i="28"/>
  <c r="E1497" i="28"/>
  <c r="D1497" i="28"/>
  <c r="C1497" i="28"/>
  <c r="B1497" i="28"/>
  <c r="A1497" i="28"/>
  <c r="J1496" i="28"/>
  <c r="I1496" i="28"/>
  <c r="H1496" i="28"/>
  <c r="G1496" i="28"/>
  <c r="F1496" i="28"/>
  <c r="E1496" i="28"/>
  <c r="D1496" i="28"/>
  <c r="C1496" i="28"/>
  <c r="B1496" i="28"/>
  <c r="A1496" i="28"/>
  <c r="J1495" i="28"/>
  <c r="I1495" i="28"/>
  <c r="H1495" i="28"/>
  <c r="G1495" i="28"/>
  <c r="F1495" i="28"/>
  <c r="E1495" i="28"/>
  <c r="D1495" i="28"/>
  <c r="C1495" i="28"/>
  <c r="B1495" i="28"/>
  <c r="A1495" i="28"/>
  <c r="J1494" i="28"/>
  <c r="I1494" i="28"/>
  <c r="H1494" i="28"/>
  <c r="G1494" i="28"/>
  <c r="F1494" i="28"/>
  <c r="E1494" i="28"/>
  <c r="D1494" i="28"/>
  <c r="C1494" i="28"/>
  <c r="B1494" i="28"/>
  <c r="A1494" i="28"/>
  <c r="J1493" i="28"/>
  <c r="I1493" i="28"/>
  <c r="H1493" i="28"/>
  <c r="G1493" i="28"/>
  <c r="F1493" i="28"/>
  <c r="E1493" i="28"/>
  <c r="D1493" i="28"/>
  <c r="C1493" i="28"/>
  <c r="B1493" i="28"/>
  <c r="A1493" i="28"/>
  <c r="J1492" i="28"/>
  <c r="I1492" i="28"/>
  <c r="H1492" i="28"/>
  <c r="G1492" i="28"/>
  <c r="F1492" i="28"/>
  <c r="E1492" i="28"/>
  <c r="D1492" i="28"/>
  <c r="C1492" i="28"/>
  <c r="B1492" i="28"/>
  <c r="A1492" i="28"/>
  <c r="J1491" i="28"/>
  <c r="I1491" i="28"/>
  <c r="H1491" i="28"/>
  <c r="G1491" i="28"/>
  <c r="F1491" i="28"/>
  <c r="E1491" i="28"/>
  <c r="D1491" i="28"/>
  <c r="C1491" i="28"/>
  <c r="B1491" i="28"/>
  <c r="A1491" i="28"/>
  <c r="J1490" i="28"/>
  <c r="I1490" i="28"/>
  <c r="H1490" i="28"/>
  <c r="G1490" i="28"/>
  <c r="F1490" i="28"/>
  <c r="E1490" i="28"/>
  <c r="D1490" i="28"/>
  <c r="C1490" i="28"/>
  <c r="B1490" i="28"/>
  <c r="A1490" i="28"/>
  <c r="J1489" i="28"/>
  <c r="I1489" i="28"/>
  <c r="H1489" i="28"/>
  <c r="G1489" i="28"/>
  <c r="F1489" i="28"/>
  <c r="E1489" i="28"/>
  <c r="D1489" i="28"/>
  <c r="C1489" i="28"/>
  <c r="B1489" i="28"/>
  <c r="A1489" i="28"/>
  <c r="J1488" i="28"/>
  <c r="I1488" i="28"/>
  <c r="H1488" i="28"/>
  <c r="G1488" i="28"/>
  <c r="F1488" i="28"/>
  <c r="E1488" i="28"/>
  <c r="D1488" i="28"/>
  <c r="C1488" i="28"/>
  <c r="B1488" i="28"/>
  <c r="A1488" i="28"/>
  <c r="J1487" i="28"/>
  <c r="I1487" i="28"/>
  <c r="H1487" i="28"/>
  <c r="G1487" i="28"/>
  <c r="F1487" i="28"/>
  <c r="E1487" i="28"/>
  <c r="D1487" i="28"/>
  <c r="C1487" i="28"/>
  <c r="B1487" i="28"/>
  <c r="A1487" i="28"/>
  <c r="J1486" i="28"/>
  <c r="I1486" i="28"/>
  <c r="H1486" i="28"/>
  <c r="G1486" i="28"/>
  <c r="F1486" i="28"/>
  <c r="E1486" i="28"/>
  <c r="D1486" i="28"/>
  <c r="C1486" i="28"/>
  <c r="B1486" i="28"/>
  <c r="A1486" i="28"/>
  <c r="J1485" i="28"/>
  <c r="I1485" i="28"/>
  <c r="H1485" i="28"/>
  <c r="G1485" i="28"/>
  <c r="F1485" i="28"/>
  <c r="E1485" i="28"/>
  <c r="D1485" i="28"/>
  <c r="C1485" i="28"/>
  <c r="B1485" i="28"/>
  <c r="A1485" i="28"/>
  <c r="J1484" i="28"/>
  <c r="I1484" i="28"/>
  <c r="H1484" i="28"/>
  <c r="G1484" i="28"/>
  <c r="F1484" i="28"/>
  <c r="E1484" i="28"/>
  <c r="D1484" i="28"/>
  <c r="C1484" i="28"/>
  <c r="B1484" i="28"/>
  <c r="A1484" i="28"/>
  <c r="J1483" i="28"/>
  <c r="I1483" i="28"/>
  <c r="H1483" i="28"/>
  <c r="G1483" i="28"/>
  <c r="F1483" i="28"/>
  <c r="E1483" i="28"/>
  <c r="D1483" i="28"/>
  <c r="C1483" i="28"/>
  <c r="B1483" i="28"/>
  <c r="A1483" i="28"/>
  <c r="J1482" i="28"/>
  <c r="I1482" i="28"/>
  <c r="H1482" i="28"/>
  <c r="G1482" i="28"/>
  <c r="F1482" i="28"/>
  <c r="E1482" i="28"/>
  <c r="D1482" i="28"/>
  <c r="C1482" i="28"/>
  <c r="B1482" i="28"/>
  <c r="A1482" i="28"/>
  <c r="J1481" i="28"/>
  <c r="I1481" i="28"/>
  <c r="H1481" i="28"/>
  <c r="G1481" i="28"/>
  <c r="F1481" i="28"/>
  <c r="E1481" i="28"/>
  <c r="D1481" i="28"/>
  <c r="C1481" i="28"/>
  <c r="B1481" i="28"/>
  <c r="A1481" i="28"/>
  <c r="J1480" i="28"/>
  <c r="I1480" i="28"/>
  <c r="H1480" i="28"/>
  <c r="G1480" i="28"/>
  <c r="F1480" i="28"/>
  <c r="E1480" i="28"/>
  <c r="D1480" i="28"/>
  <c r="C1480" i="28"/>
  <c r="B1480" i="28"/>
  <c r="A1480" i="28"/>
  <c r="J1479" i="28"/>
  <c r="I1479" i="28"/>
  <c r="H1479" i="28"/>
  <c r="G1479" i="28"/>
  <c r="F1479" i="28"/>
  <c r="E1479" i="28"/>
  <c r="D1479" i="28"/>
  <c r="C1479" i="28"/>
  <c r="B1479" i="28"/>
  <c r="A1479" i="28"/>
  <c r="J1478" i="28"/>
  <c r="I1478" i="28"/>
  <c r="H1478" i="28"/>
  <c r="G1478" i="28"/>
  <c r="F1478" i="28"/>
  <c r="E1478" i="28"/>
  <c r="D1478" i="28"/>
  <c r="C1478" i="28"/>
  <c r="B1478" i="28"/>
  <c r="A1478" i="28"/>
  <c r="J1477" i="28"/>
  <c r="I1477" i="28"/>
  <c r="H1477" i="28"/>
  <c r="G1477" i="28"/>
  <c r="F1477" i="28"/>
  <c r="E1477" i="28"/>
  <c r="D1477" i="28"/>
  <c r="C1477" i="28"/>
  <c r="B1477" i="28"/>
  <c r="A1477" i="28"/>
  <c r="J1476" i="28"/>
  <c r="I1476" i="28"/>
  <c r="H1476" i="28"/>
  <c r="G1476" i="28"/>
  <c r="F1476" i="28"/>
  <c r="E1476" i="28"/>
  <c r="D1476" i="28"/>
  <c r="C1476" i="28"/>
  <c r="B1476" i="28"/>
  <c r="A1476" i="28"/>
  <c r="J1475" i="28"/>
  <c r="I1475" i="28"/>
  <c r="H1475" i="28"/>
  <c r="G1475" i="28"/>
  <c r="F1475" i="28"/>
  <c r="E1475" i="28"/>
  <c r="D1475" i="28"/>
  <c r="C1475" i="28"/>
  <c r="B1475" i="28"/>
  <c r="A1475" i="28"/>
  <c r="J1474" i="28"/>
  <c r="I1474" i="28"/>
  <c r="H1474" i="28"/>
  <c r="G1474" i="28"/>
  <c r="F1474" i="28"/>
  <c r="E1474" i="28"/>
  <c r="D1474" i="28"/>
  <c r="C1474" i="28"/>
  <c r="B1474" i="28"/>
  <c r="A1474" i="28"/>
  <c r="J1473" i="28"/>
  <c r="I1473" i="28"/>
  <c r="H1473" i="28"/>
  <c r="G1473" i="28"/>
  <c r="F1473" i="28"/>
  <c r="E1473" i="28"/>
  <c r="D1473" i="28"/>
  <c r="C1473" i="28"/>
  <c r="B1473" i="28"/>
  <c r="A1473" i="28"/>
  <c r="J1472" i="28"/>
  <c r="I1472" i="28"/>
  <c r="H1472" i="28"/>
  <c r="G1472" i="28"/>
  <c r="F1472" i="28"/>
  <c r="E1472" i="28"/>
  <c r="D1472" i="28"/>
  <c r="C1472" i="28"/>
  <c r="B1472" i="28"/>
  <c r="A1472" i="28"/>
  <c r="J1471" i="28"/>
  <c r="I1471" i="28"/>
  <c r="H1471" i="28"/>
  <c r="G1471" i="28"/>
  <c r="F1471" i="28"/>
  <c r="E1471" i="28"/>
  <c r="D1471" i="28"/>
  <c r="C1471" i="28"/>
  <c r="B1471" i="28"/>
  <c r="A1471" i="28"/>
  <c r="J1470" i="28"/>
  <c r="I1470" i="28"/>
  <c r="H1470" i="28"/>
  <c r="G1470" i="28"/>
  <c r="F1470" i="28"/>
  <c r="E1470" i="28"/>
  <c r="D1470" i="28"/>
  <c r="C1470" i="28"/>
  <c r="B1470" i="28"/>
  <c r="A1470" i="28"/>
  <c r="J1469" i="28"/>
  <c r="I1469" i="28"/>
  <c r="H1469" i="28"/>
  <c r="G1469" i="28"/>
  <c r="F1469" i="28"/>
  <c r="E1469" i="28"/>
  <c r="D1469" i="28"/>
  <c r="C1469" i="28"/>
  <c r="B1469" i="28"/>
  <c r="A1469" i="28"/>
  <c r="J1468" i="28"/>
  <c r="I1468" i="28"/>
  <c r="H1468" i="28"/>
  <c r="G1468" i="28"/>
  <c r="F1468" i="28"/>
  <c r="E1468" i="28"/>
  <c r="D1468" i="28"/>
  <c r="C1468" i="28"/>
  <c r="B1468" i="28"/>
  <c r="A1468" i="28"/>
  <c r="J1467" i="28"/>
  <c r="I1467" i="28"/>
  <c r="H1467" i="28"/>
  <c r="G1467" i="28"/>
  <c r="F1467" i="28"/>
  <c r="E1467" i="28"/>
  <c r="D1467" i="28"/>
  <c r="C1467" i="28"/>
  <c r="B1467" i="28"/>
  <c r="A1467" i="28"/>
  <c r="J1466" i="28"/>
  <c r="I1466" i="28"/>
  <c r="H1466" i="28"/>
  <c r="G1466" i="28"/>
  <c r="F1466" i="28"/>
  <c r="E1466" i="28"/>
  <c r="D1466" i="28"/>
  <c r="C1466" i="28"/>
  <c r="B1466" i="28"/>
  <c r="A1466" i="28"/>
  <c r="J1465" i="28"/>
  <c r="I1465" i="28"/>
  <c r="H1465" i="28"/>
  <c r="G1465" i="28"/>
  <c r="F1465" i="28"/>
  <c r="E1465" i="28"/>
  <c r="D1465" i="28"/>
  <c r="C1465" i="28"/>
  <c r="B1465" i="28"/>
  <c r="A1465" i="28"/>
  <c r="J1464" i="28"/>
  <c r="I1464" i="28"/>
  <c r="H1464" i="28"/>
  <c r="G1464" i="28"/>
  <c r="F1464" i="28"/>
  <c r="E1464" i="28"/>
  <c r="D1464" i="28"/>
  <c r="C1464" i="28"/>
  <c r="B1464" i="28"/>
  <c r="A1464" i="28"/>
  <c r="J1463" i="28"/>
  <c r="I1463" i="28"/>
  <c r="H1463" i="28"/>
  <c r="G1463" i="28"/>
  <c r="F1463" i="28"/>
  <c r="E1463" i="28"/>
  <c r="D1463" i="28"/>
  <c r="C1463" i="28"/>
  <c r="B1463" i="28"/>
  <c r="A1463" i="28"/>
  <c r="J1462" i="28"/>
  <c r="I1462" i="28"/>
  <c r="H1462" i="28"/>
  <c r="G1462" i="28"/>
  <c r="F1462" i="28"/>
  <c r="E1462" i="28"/>
  <c r="D1462" i="28"/>
  <c r="C1462" i="28"/>
  <c r="B1462" i="28"/>
  <c r="A1462" i="28"/>
  <c r="J1461" i="28"/>
  <c r="I1461" i="28"/>
  <c r="H1461" i="28"/>
  <c r="G1461" i="28"/>
  <c r="F1461" i="28"/>
  <c r="E1461" i="28"/>
  <c r="D1461" i="28"/>
  <c r="C1461" i="28"/>
  <c r="B1461" i="28"/>
  <c r="A1461" i="28"/>
  <c r="J1460" i="28"/>
  <c r="I1460" i="28"/>
  <c r="H1460" i="28"/>
  <c r="G1460" i="28"/>
  <c r="F1460" i="28"/>
  <c r="E1460" i="28"/>
  <c r="D1460" i="28"/>
  <c r="C1460" i="28"/>
  <c r="B1460" i="28"/>
  <c r="A1460" i="28"/>
  <c r="J1459" i="28"/>
  <c r="I1459" i="28"/>
  <c r="H1459" i="28"/>
  <c r="G1459" i="28"/>
  <c r="F1459" i="28"/>
  <c r="E1459" i="28"/>
  <c r="D1459" i="28"/>
  <c r="C1459" i="28"/>
  <c r="B1459" i="28"/>
  <c r="A1459" i="28"/>
  <c r="J1458" i="28"/>
  <c r="I1458" i="28"/>
  <c r="H1458" i="28"/>
  <c r="G1458" i="28"/>
  <c r="F1458" i="28"/>
  <c r="E1458" i="28"/>
  <c r="D1458" i="28"/>
  <c r="C1458" i="28"/>
  <c r="B1458" i="28"/>
  <c r="A1458" i="28"/>
  <c r="J1457" i="28"/>
  <c r="I1457" i="28"/>
  <c r="H1457" i="28"/>
  <c r="G1457" i="28"/>
  <c r="F1457" i="28"/>
  <c r="E1457" i="28"/>
  <c r="D1457" i="28"/>
  <c r="C1457" i="28"/>
  <c r="B1457" i="28"/>
  <c r="A1457" i="28"/>
  <c r="J1456" i="28"/>
  <c r="I1456" i="28"/>
  <c r="H1456" i="28"/>
  <c r="G1456" i="28"/>
  <c r="F1456" i="28"/>
  <c r="E1456" i="28"/>
  <c r="D1456" i="28"/>
  <c r="C1456" i="28"/>
  <c r="B1456" i="28"/>
  <c r="A1456" i="28"/>
  <c r="J1455" i="28"/>
  <c r="I1455" i="28"/>
  <c r="H1455" i="28"/>
  <c r="G1455" i="28"/>
  <c r="F1455" i="28"/>
  <c r="E1455" i="28"/>
  <c r="D1455" i="28"/>
  <c r="C1455" i="28"/>
  <c r="B1455" i="28"/>
  <c r="A1455" i="28"/>
  <c r="J1454" i="28"/>
  <c r="I1454" i="28"/>
  <c r="H1454" i="28"/>
  <c r="G1454" i="28"/>
  <c r="F1454" i="28"/>
  <c r="E1454" i="28"/>
  <c r="D1454" i="28"/>
  <c r="C1454" i="28"/>
  <c r="B1454" i="28"/>
  <c r="A1454" i="28"/>
  <c r="J1453" i="28"/>
  <c r="I1453" i="28"/>
  <c r="H1453" i="28"/>
  <c r="G1453" i="28"/>
  <c r="F1453" i="28"/>
  <c r="E1453" i="28"/>
  <c r="D1453" i="28"/>
  <c r="C1453" i="28"/>
  <c r="B1453" i="28"/>
  <c r="A1453" i="28"/>
  <c r="J1452" i="28"/>
  <c r="I1452" i="28"/>
  <c r="H1452" i="28"/>
  <c r="G1452" i="28"/>
  <c r="F1452" i="28"/>
  <c r="E1452" i="28"/>
  <c r="D1452" i="28"/>
  <c r="C1452" i="28"/>
  <c r="B1452" i="28"/>
  <c r="A1452" i="28"/>
  <c r="J1451" i="28"/>
  <c r="I1451" i="28"/>
  <c r="H1451" i="28"/>
  <c r="G1451" i="28"/>
  <c r="F1451" i="28"/>
  <c r="E1451" i="28"/>
  <c r="D1451" i="28"/>
  <c r="C1451" i="28"/>
  <c r="B1451" i="28"/>
  <c r="A1451" i="28"/>
  <c r="J1450" i="28"/>
  <c r="I1450" i="28"/>
  <c r="H1450" i="28"/>
  <c r="G1450" i="28"/>
  <c r="F1450" i="28"/>
  <c r="E1450" i="28"/>
  <c r="D1450" i="28"/>
  <c r="C1450" i="28"/>
  <c r="B1450" i="28"/>
  <c r="A1450" i="28"/>
  <c r="J1449" i="28"/>
  <c r="I1449" i="28"/>
  <c r="H1449" i="28"/>
  <c r="G1449" i="28"/>
  <c r="F1449" i="28"/>
  <c r="E1449" i="28"/>
  <c r="D1449" i="28"/>
  <c r="C1449" i="28"/>
  <c r="B1449" i="28"/>
  <c r="A1449" i="28"/>
  <c r="J1448" i="28"/>
  <c r="I1448" i="28"/>
  <c r="H1448" i="28"/>
  <c r="G1448" i="28"/>
  <c r="F1448" i="28"/>
  <c r="E1448" i="28"/>
  <c r="D1448" i="28"/>
  <c r="C1448" i="28"/>
  <c r="B1448" i="28"/>
  <c r="A1448" i="28"/>
  <c r="J1447" i="28"/>
  <c r="I1447" i="28"/>
  <c r="H1447" i="28"/>
  <c r="G1447" i="28"/>
  <c r="F1447" i="28"/>
  <c r="E1447" i="28"/>
  <c r="D1447" i="28"/>
  <c r="C1447" i="28"/>
  <c r="B1447" i="28"/>
  <c r="A1447" i="28"/>
  <c r="J1446" i="28"/>
  <c r="I1446" i="28"/>
  <c r="H1446" i="28"/>
  <c r="G1446" i="28"/>
  <c r="F1446" i="28"/>
  <c r="E1446" i="28"/>
  <c r="D1446" i="28"/>
  <c r="C1446" i="28"/>
  <c r="B1446" i="28"/>
  <c r="A1446" i="28"/>
  <c r="J1445" i="28"/>
  <c r="I1445" i="28"/>
  <c r="H1445" i="28"/>
  <c r="G1445" i="28"/>
  <c r="F1445" i="28"/>
  <c r="E1445" i="28"/>
  <c r="D1445" i="28"/>
  <c r="C1445" i="28"/>
  <c r="B1445" i="28"/>
  <c r="A1445" i="28"/>
  <c r="J1444" i="28"/>
  <c r="I1444" i="28"/>
  <c r="H1444" i="28"/>
  <c r="G1444" i="28"/>
  <c r="F1444" i="28"/>
  <c r="E1444" i="28"/>
  <c r="D1444" i="28"/>
  <c r="C1444" i="28"/>
  <c r="B1444" i="28"/>
  <c r="A1444" i="28"/>
  <c r="J1443" i="28"/>
  <c r="I1443" i="28"/>
  <c r="H1443" i="28"/>
  <c r="G1443" i="28"/>
  <c r="F1443" i="28"/>
  <c r="E1443" i="28"/>
  <c r="D1443" i="28"/>
  <c r="C1443" i="28"/>
  <c r="B1443" i="28"/>
  <c r="A1443" i="28"/>
  <c r="J1442" i="28"/>
  <c r="I1442" i="28"/>
  <c r="H1442" i="28"/>
  <c r="G1442" i="28"/>
  <c r="F1442" i="28"/>
  <c r="E1442" i="28"/>
  <c r="D1442" i="28"/>
  <c r="C1442" i="28"/>
  <c r="B1442" i="28"/>
  <c r="A1442" i="28"/>
  <c r="J1441" i="28"/>
  <c r="I1441" i="28"/>
  <c r="H1441" i="28"/>
  <c r="G1441" i="28"/>
  <c r="F1441" i="28"/>
  <c r="E1441" i="28"/>
  <c r="D1441" i="28"/>
  <c r="C1441" i="28"/>
  <c r="B1441" i="28"/>
  <c r="A1441" i="28"/>
  <c r="J1440" i="28"/>
  <c r="I1440" i="28"/>
  <c r="H1440" i="28"/>
  <c r="G1440" i="28"/>
  <c r="F1440" i="28"/>
  <c r="E1440" i="28"/>
  <c r="D1440" i="28"/>
  <c r="C1440" i="28"/>
  <c r="B1440" i="28"/>
  <c r="A1440" i="28"/>
  <c r="J1439" i="28"/>
  <c r="I1439" i="28"/>
  <c r="H1439" i="28"/>
  <c r="G1439" i="28"/>
  <c r="F1439" i="28"/>
  <c r="E1439" i="28"/>
  <c r="D1439" i="28"/>
  <c r="C1439" i="28"/>
  <c r="B1439" i="28"/>
  <c r="A1439" i="28"/>
  <c r="J1438" i="28"/>
  <c r="I1438" i="28"/>
  <c r="H1438" i="28"/>
  <c r="G1438" i="28"/>
  <c r="F1438" i="28"/>
  <c r="E1438" i="28"/>
  <c r="D1438" i="28"/>
  <c r="C1438" i="28"/>
  <c r="B1438" i="28"/>
  <c r="A1438" i="28"/>
  <c r="J1437" i="28"/>
  <c r="I1437" i="28"/>
  <c r="H1437" i="28"/>
  <c r="G1437" i="28"/>
  <c r="F1437" i="28"/>
  <c r="E1437" i="28"/>
  <c r="D1437" i="28"/>
  <c r="C1437" i="28"/>
  <c r="B1437" i="28"/>
  <c r="A1437" i="28"/>
  <c r="J1436" i="28"/>
  <c r="I1436" i="28"/>
  <c r="H1436" i="28"/>
  <c r="G1436" i="28"/>
  <c r="F1436" i="28"/>
  <c r="E1436" i="28"/>
  <c r="D1436" i="28"/>
  <c r="C1436" i="28"/>
  <c r="B1436" i="28"/>
  <c r="A1436" i="28"/>
  <c r="J1435" i="28"/>
  <c r="I1435" i="28"/>
  <c r="H1435" i="28"/>
  <c r="G1435" i="28"/>
  <c r="F1435" i="28"/>
  <c r="E1435" i="28"/>
  <c r="D1435" i="28"/>
  <c r="C1435" i="28"/>
  <c r="B1435" i="28"/>
  <c r="A1435" i="28"/>
  <c r="J1434" i="28"/>
  <c r="I1434" i="28"/>
  <c r="H1434" i="28"/>
  <c r="G1434" i="28"/>
  <c r="F1434" i="28"/>
  <c r="E1434" i="28"/>
  <c r="D1434" i="28"/>
  <c r="C1434" i="28"/>
  <c r="B1434" i="28"/>
  <c r="A1434" i="28"/>
  <c r="J1433" i="28"/>
  <c r="I1433" i="28"/>
  <c r="H1433" i="28"/>
  <c r="G1433" i="28"/>
  <c r="F1433" i="28"/>
  <c r="E1433" i="28"/>
  <c r="D1433" i="28"/>
  <c r="C1433" i="28"/>
  <c r="B1433" i="28"/>
  <c r="A1433" i="28"/>
  <c r="J1432" i="28"/>
  <c r="I1432" i="28"/>
  <c r="H1432" i="28"/>
  <c r="G1432" i="28"/>
  <c r="F1432" i="28"/>
  <c r="E1432" i="28"/>
  <c r="D1432" i="28"/>
  <c r="C1432" i="28"/>
  <c r="B1432" i="28"/>
  <c r="A1432" i="28"/>
  <c r="J1431" i="28"/>
  <c r="I1431" i="28"/>
  <c r="H1431" i="28"/>
  <c r="G1431" i="28"/>
  <c r="F1431" i="28"/>
  <c r="E1431" i="28"/>
  <c r="D1431" i="28"/>
  <c r="C1431" i="28"/>
  <c r="B1431" i="28"/>
  <c r="A1431" i="28"/>
  <c r="J1430" i="28"/>
  <c r="I1430" i="28"/>
  <c r="H1430" i="28"/>
  <c r="G1430" i="28"/>
  <c r="F1430" i="28"/>
  <c r="E1430" i="28"/>
  <c r="D1430" i="28"/>
  <c r="C1430" i="28"/>
  <c r="B1430" i="28"/>
  <c r="A1430" i="28"/>
  <c r="J1429" i="28"/>
  <c r="I1429" i="28"/>
  <c r="H1429" i="28"/>
  <c r="G1429" i="28"/>
  <c r="F1429" i="28"/>
  <c r="E1429" i="28"/>
  <c r="D1429" i="28"/>
  <c r="C1429" i="28"/>
  <c r="B1429" i="28"/>
  <c r="A1429" i="28"/>
  <c r="J1428" i="28"/>
  <c r="I1428" i="28"/>
  <c r="H1428" i="28"/>
  <c r="G1428" i="28"/>
  <c r="F1428" i="28"/>
  <c r="E1428" i="28"/>
  <c r="D1428" i="28"/>
  <c r="C1428" i="28"/>
  <c r="B1428" i="28"/>
  <c r="A1428" i="28"/>
  <c r="J1427" i="28"/>
  <c r="I1427" i="28"/>
  <c r="H1427" i="28"/>
  <c r="G1427" i="28"/>
  <c r="F1427" i="28"/>
  <c r="E1427" i="28"/>
  <c r="D1427" i="28"/>
  <c r="C1427" i="28"/>
  <c r="B1427" i="28"/>
  <c r="A1427" i="28"/>
  <c r="J1426" i="28"/>
  <c r="I1426" i="28"/>
  <c r="H1426" i="28"/>
  <c r="G1426" i="28"/>
  <c r="F1426" i="28"/>
  <c r="E1426" i="28"/>
  <c r="D1426" i="28"/>
  <c r="C1426" i="28"/>
  <c r="B1426" i="28"/>
  <c r="A1426" i="28"/>
  <c r="J1425" i="28"/>
  <c r="I1425" i="28"/>
  <c r="H1425" i="28"/>
  <c r="G1425" i="28"/>
  <c r="F1425" i="28"/>
  <c r="E1425" i="28"/>
  <c r="D1425" i="28"/>
  <c r="C1425" i="28"/>
  <c r="B1425" i="28"/>
  <c r="A1425" i="28"/>
  <c r="J1424" i="28"/>
  <c r="I1424" i="28"/>
  <c r="H1424" i="28"/>
  <c r="G1424" i="28"/>
  <c r="F1424" i="28"/>
  <c r="E1424" i="28"/>
  <c r="D1424" i="28"/>
  <c r="C1424" i="28"/>
  <c r="B1424" i="28"/>
  <c r="A1424" i="28"/>
  <c r="J1423" i="28"/>
  <c r="I1423" i="28"/>
  <c r="H1423" i="28"/>
  <c r="G1423" i="28"/>
  <c r="F1423" i="28"/>
  <c r="E1423" i="28"/>
  <c r="D1423" i="28"/>
  <c r="C1423" i="28"/>
  <c r="B1423" i="28"/>
  <c r="A1423" i="28"/>
  <c r="J1422" i="28"/>
  <c r="I1422" i="28"/>
  <c r="H1422" i="28"/>
  <c r="G1422" i="28"/>
  <c r="F1422" i="28"/>
  <c r="E1422" i="28"/>
  <c r="D1422" i="28"/>
  <c r="C1422" i="28"/>
  <c r="B1422" i="28"/>
  <c r="A1422" i="28"/>
  <c r="J1421" i="28"/>
  <c r="I1421" i="28"/>
  <c r="H1421" i="28"/>
  <c r="G1421" i="28"/>
  <c r="F1421" i="28"/>
  <c r="E1421" i="28"/>
  <c r="D1421" i="28"/>
  <c r="C1421" i="28"/>
  <c r="B1421" i="28"/>
  <c r="A1421" i="28"/>
  <c r="J1420" i="28"/>
  <c r="I1420" i="28"/>
  <c r="H1420" i="28"/>
  <c r="G1420" i="28"/>
  <c r="F1420" i="28"/>
  <c r="E1420" i="28"/>
  <c r="D1420" i="28"/>
  <c r="C1420" i="28"/>
  <c r="B1420" i="28"/>
  <c r="A1420" i="28"/>
  <c r="J1419" i="28"/>
  <c r="I1419" i="28"/>
  <c r="H1419" i="28"/>
  <c r="G1419" i="28"/>
  <c r="F1419" i="28"/>
  <c r="E1419" i="28"/>
  <c r="D1419" i="28"/>
  <c r="C1419" i="28"/>
  <c r="B1419" i="28"/>
  <c r="A1419" i="28"/>
  <c r="J1418" i="28"/>
  <c r="I1418" i="28"/>
  <c r="H1418" i="28"/>
  <c r="G1418" i="28"/>
  <c r="F1418" i="28"/>
  <c r="E1418" i="28"/>
  <c r="D1418" i="28"/>
  <c r="C1418" i="28"/>
  <c r="B1418" i="28"/>
  <c r="A1418" i="28"/>
  <c r="J1417" i="28"/>
  <c r="I1417" i="28"/>
  <c r="H1417" i="28"/>
  <c r="G1417" i="28"/>
  <c r="F1417" i="28"/>
  <c r="E1417" i="28"/>
  <c r="D1417" i="28"/>
  <c r="C1417" i="28"/>
  <c r="B1417" i="28"/>
  <c r="A1417" i="28"/>
  <c r="J1416" i="28"/>
  <c r="I1416" i="28"/>
  <c r="H1416" i="28"/>
  <c r="G1416" i="28"/>
  <c r="F1416" i="28"/>
  <c r="E1416" i="28"/>
  <c r="D1416" i="28"/>
  <c r="C1416" i="28"/>
  <c r="B1416" i="28"/>
  <c r="A1416" i="28"/>
  <c r="J1415" i="28"/>
  <c r="I1415" i="28"/>
  <c r="H1415" i="28"/>
  <c r="G1415" i="28"/>
  <c r="F1415" i="28"/>
  <c r="E1415" i="28"/>
  <c r="D1415" i="28"/>
  <c r="C1415" i="28"/>
  <c r="B1415" i="28"/>
  <c r="A1415" i="28"/>
  <c r="J1414" i="28"/>
  <c r="I1414" i="28"/>
  <c r="H1414" i="28"/>
  <c r="G1414" i="28"/>
  <c r="F1414" i="28"/>
  <c r="E1414" i="28"/>
  <c r="D1414" i="28"/>
  <c r="C1414" i="28"/>
  <c r="B1414" i="28"/>
  <c r="A1414" i="28"/>
  <c r="J1413" i="28"/>
  <c r="I1413" i="28"/>
  <c r="H1413" i="28"/>
  <c r="G1413" i="28"/>
  <c r="F1413" i="28"/>
  <c r="E1413" i="28"/>
  <c r="D1413" i="28"/>
  <c r="C1413" i="28"/>
  <c r="B1413" i="28"/>
  <c r="A1413" i="28"/>
  <c r="J1412" i="28"/>
  <c r="I1412" i="28"/>
  <c r="H1412" i="28"/>
  <c r="G1412" i="28"/>
  <c r="F1412" i="28"/>
  <c r="E1412" i="28"/>
  <c r="D1412" i="28"/>
  <c r="C1412" i="28"/>
  <c r="B1412" i="28"/>
  <c r="A1412" i="28"/>
  <c r="J1411" i="28"/>
  <c r="I1411" i="28"/>
  <c r="H1411" i="28"/>
  <c r="G1411" i="28"/>
  <c r="F1411" i="28"/>
  <c r="E1411" i="28"/>
  <c r="D1411" i="28"/>
  <c r="C1411" i="28"/>
  <c r="B1411" i="28"/>
  <c r="A1411" i="28"/>
  <c r="J1410" i="28"/>
  <c r="I1410" i="28"/>
  <c r="H1410" i="28"/>
  <c r="G1410" i="28"/>
  <c r="F1410" i="28"/>
  <c r="E1410" i="28"/>
  <c r="D1410" i="28"/>
  <c r="C1410" i="28"/>
  <c r="B1410" i="28"/>
  <c r="A1410" i="28"/>
  <c r="J1409" i="28"/>
  <c r="I1409" i="28"/>
  <c r="H1409" i="28"/>
  <c r="G1409" i="28"/>
  <c r="F1409" i="28"/>
  <c r="E1409" i="28"/>
  <c r="D1409" i="28"/>
  <c r="C1409" i="28"/>
  <c r="B1409" i="28"/>
  <c r="A1409" i="28"/>
  <c r="J1408" i="28"/>
  <c r="I1408" i="28"/>
  <c r="H1408" i="28"/>
  <c r="G1408" i="28"/>
  <c r="F1408" i="28"/>
  <c r="E1408" i="28"/>
  <c r="D1408" i="28"/>
  <c r="C1408" i="28"/>
  <c r="B1408" i="28"/>
  <c r="A1408" i="28"/>
  <c r="J1407" i="28"/>
  <c r="I1407" i="28"/>
  <c r="H1407" i="28"/>
  <c r="G1407" i="28"/>
  <c r="F1407" i="28"/>
  <c r="E1407" i="28"/>
  <c r="D1407" i="28"/>
  <c r="C1407" i="28"/>
  <c r="B1407" i="28"/>
  <c r="A1407" i="28"/>
  <c r="J1406" i="28"/>
  <c r="I1406" i="28"/>
  <c r="H1406" i="28"/>
  <c r="G1406" i="28"/>
  <c r="F1406" i="28"/>
  <c r="E1406" i="28"/>
  <c r="D1406" i="28"/>
  <c r="C1406" i="28"/>
  <c r="B1406" i="28"/>
  <c r="A1406" i="28"/>
  <c r="J1405" i="28"/>
  <c r="I1405" i="28"/>
  <c r="H1405" i="28"/>
  <c r="G1405" i="28"/>
  <c r="F1405" i="28"/>
  <c r="E1405" i="28"/>
  <c r="D1405" i="28"/>
  <c r="C1405" i="28"/>
  <c r="B1405" i="28"/>
  <c r="A1405" i="28"/>
  <c r="J1404" i="28"/>
  <c r="I1404" i="28"/>
  <c r="H1404" i="28"/>
  <c r="G1404" i="28"/>
  <c r="F1404" i="28"/>
  <c r="E1404" i="28"/>
  <c r="D1404" i="28"/>
  <c r="C1404" i="28"/>
  <c r="B1404" i="28"/>
  <c r="A1404" i="28"/>
  <c r="J1403" i="28"/>
  <c r="I1403" i="28"/>
  <c r="H1403" i="28"/>
  <c r="G1403" i="28"/>
  <c r="F1403" i="28"/>
  <c r="E1403" i="28"/>
  <c r="D1403" i="28"/>
  <c r="C1403" i="28"/>
  <c r="B1403" i="28"/>
  <c r="A1403" i="28"/>
  <c r="J1402" i="28"/>
  <c r="I1402" i="28"/>
  <c r="H1402" i="28"/>
  <c r="G1402" i="28"/>
  <c r="F1402" i="28"/>
  <c r="E1402" i="28"/>
  <c r="D1402" i="28"/>
  <c r="C1402" i="28"/>
  <c r="B1402" i="28"/>
  <c r="A1402" i="28"/>
  <c r="J1401" i="28"/>
  <c r="I1401" i="28"/>
  <c r="H1401" i="28"/>
  <c r="G1401" i="28"/>
  <c r="F1401" i="28"/>
  <c r="E1401" i="28"/>
  <c r="D1401" i="28"/>
  <c r="C1401" i="28"/>
  <c r="B1401" i="28"/>
  <c r="A1401" i="28"/>
  <c r="J1400" i="28"/>
  <c r="I1400" i="28"/>
  <c r="H1400" i="28"/>
  <c r="G1400" i="28"/>
  <c r="F1400" i="28"/>
  <c r="E1400" i="28"/>
  <c r="D1400" i="28"/>
  <c r="C1400" i="28"/>
  <c r="B1400" i="28"/>
  <c r="A1400" i="28"/>
  <c r="J1399" i="28"/>
  <c r="I1399" i="28"/>
  <c r="H1399" i="28"/>
  <c r="G1399" i="28"/>
  <c r="F1399" i="28"/>
  <c r="E1399" i="28"/>
  <c r="D1399" i="28"/>
  <c r="C1399" i="28"/>
  <c r="B1399" i="28"/>
  <c r="A1399" i="28"/>
  <c r="J1398" i="28"/>
  <c r="I1398" i="28"/>
  <c r="H1398" i="28"/>
  <c r="G1398" i="28"/>
  <c r="F1398" i="28"/>
  <c r="E1398" i="28"/>
  <c r="D1398" i="28"/>
  <c r="C1398" i="28"/>
  <c r="B1398" i="28"/>
  <c r="A1398" i="28"/>
  <c r="J1397" i="28"/>
  <c r="I1397" i="28"/>
  <c r="H1397" i="28"/>
  <c r="G1397" i="28"/>
  <c r="F1397" i="28"/>
  <c r="E1397" i="28"/>
  <c r="D1397" i="28"/>
  <c r="C1397" i="28"/>
  <c r="B1397" i="28"/>
  <c r="A1397" i="28"/>
  <c r="J1396" i="28"/>
  <c r="I1396" i="28"/>
  <c r="H1396" i="28"/>
  <c r="G1396" i="28"/>
  <c r="F1396" i="28"/>
  <c r="E1396" i="28"/>
  <c r="D1396" i="28"/>
  <c r="C1396" i="28"/>
  <c r="B1396" i="28"/>
  <c r="A1396" i="28"/>
  <c r="J1395" i="28"/>
  <c r="I1395" i="28"/>
  <c r="H1395" i="28"/>
  <c r="G1395" i="28"/>
  <c r="F1395" i="28"/>
  <c r="E1395" i="28"/>
  <c r="D1395" i="28"/>
  <c r="C1395" i="28"/>
  <c r="B1395" i="28"/>
  <c r="A1395" i="28"/>
  <c r="J1394" i="28"/>
  <c r="I1394" i="28"/>
  <c r="H1394" i="28"/>
  <c r="G1394" i="28"/>
  <c r="F1394" i="28"/>
  <c r="E1394" i="28"/>
  <c r="D1394" i="28"/>
  <c r="C1394" i="28"/>
  <c r="B1394" i="28"/>
  <c r="A1394" i="28"/>
  <c r="J1393" i="28"/>
  <c r="I1393" i="28"/>
  <c r="H1393" i="28"/>
  <c r="G1393" i="28"/>
  <c r="F1393" i="28"/>
  <c r="E1393" i="28"/>
  <c r="D1393" i="28"/>
  <c r="C1393" i="28"/>
  <c r="B1393" i="28"/>
  <c r="A1393" i="28"/>
  <c r="J1392" i="28"/>
  <c r="I1392" i="28"/>
  <c r="H1392" i="28"/>
  <c r="G1392" i="28"/>
  <c r="F1392" i="28"/>
  <c r="E1392" i="28"/>
  <c r="D1392" i="28"/>
  <c r="C1392" i="28"/>
  <c r="B1392" i="28"/>
  <c r="A1392" i="28"/>
  <c r="J1391" i="28"/>
  <c r="I1391" i="28"/>
  <c r="H1391" i="28"/>
  <c r="G1391" i="28"/>
  <c r="F1391" i="28"/>
  <c r="E1391" i="28"/>
  <c r="D1391" i="28"/>
  <c r="C1391" i="28"/>
  <c r="B1391" i="28"/>
  <c r="A1391" i="28"/>
  <c r="J1390" i="28"/>
  <c r="I1390" i="28"/>
  <c r="H1390" i="28"/>
  <c r="G1390" i="28"/>
  <c r="F1390" i="28"/>
  <c r="E1390" i="28"/>
  <c r="D1390" i="28"/>
  <c r="C1390" i="28"/>
  <c r="B1390" i="28"/>
  <c r="A1390" i="28"/>
  <c r="J1389" i="28"/>
  <c r="I1389" i="28"/>
  <c r="H1389" i="28"/>
  <c r="G1389" i="28"/>
  <c r="F1389" i="28"/>
  <c r="E1389" i="28"/>
  <c r="D1389" i="28"/>
  <c r="C1389" i="28"/>
  <c r="B1389" i="28"/>
  <c r="A1389" i="28"/>
  <c r="J1388" i="28"/>
  <c r="I1388" i="28"/>
  <c r="H1388" i="28"/>
  <c r="G1388" i="28"/>
  <c r="F1388" i="28"/>
  <c r="E1388" i="28"/>
  <c r="D1388" i="28"/>
  <c r="C1388" i="28"/>
  <c r="B1388" i="28"/>
  <c r="A1388" i="28"/>
  <c r="J1387" i="28"/>
  <c r="I1387" i="28"/>
  <c r="H1387" i="28"/>
  <c r="G1387" i="28"/>
  <c r="F1387" i="28"/>
  <c r="E1387" i="28"/>
  <c r="D1387" i="28"/>
  <c r="C1387" i="28"/>
  <c r="B1387" i="28"/>
  <c r="A1387" i="28"/>
  <c r="J1386" i="28"/>
  <c r="I1386" i="28"/>
  <c r="H1386" i="28"/>
  <c r="G1386" i="28"/>
  <c r="F1386" i="28"/>
  <c r="E1386" i="28"/>
  <c r="D1386" i="28"/>
  <c r="C1386" i="28"/>
  <c r="B1386" i="28"/>
  <c r="A1386" i="28"/>
  <c r="J1385" i="28"/>
  <c r="I1385" i="28"/>
  <c r="H1385" i="28"/>
  <c r="G1385" i="28"/>
  <c r="F1385" i="28"/>
  <c r="E1385" i="28"/>
  <c r="D1385" i="28"/>
  <c r="C1385" i="28"/>
  <c r="B1385" i="28"/>
  <c r="A1385" i="28"/>
  <c r="J1384" i="28"/>
  <c r="I1384" i="28"/>
  <c r="H1384" i="28"/>
  <c r="G1384" i="28"/>
  <c r="F1384" i="28"/>
  <c r="E1384" i="28"/>
  <c r="D1384" i="28"/>
  <c r="C1384" i="28"/>
  <c r="B1384" i="28"/>
  <c r="A1384" i="28"/>
  <c r="J1383" i="28"/>
  <c r="I1383" i="28"/>
  <c r="H1383" i="28"/>
  <c r="G1383" i="28"/>
  <c r="F1383" i="28"/>
  <c r="E1383" i="28"/>
  <c r="D1383" i="28"/>
  <c r="C1383" i="28"/>
  <c r="B1383" i="28"/>
  <c r="A1383" i="28"/>
  <c r="J1382" i="28"/>
  <c r="I1382" i="28"/>
  <c r="H1382" i="28"/>
  <c r="G1382" i="28"/>
  <c r="F1382" i="28"/>
  <c r="E1382" i="28"/>
  <c r="D1382" i="28"/>
  <c r="C1382" i="28"/>
  <c r="B1382" i="28"/>
  <c r="A1382" i="28"/>
  <c r="J1381" i="28"/>
  <c r="I1381" i="28"/>
  <c r="H1381" i="28"/>
  <c r="G1381" i="28"/>
  <c r="F1381" i="28"/>
  <c r="E1381" i="28"/>
  <c r="D1381" i="28"/>
  <c r="C1381" i="28"/>
  <c r="B1381" i="28"/>
  <c r="A1381" i="28"/>
  <c r="J1380" i="28"/>
  <c r="I1380" i="28"/>
  <c r="H1380" i="28"/>
  <c r="G1380" i="28"/>
  <c r="F1380" i="28"/>
  <c r="E1380" i="28"/>
  <c r="D1380" i="28"/>
  <c r="C1380" i="28"/>
  <c r="B1380" i="28"/>
  <c r="A1380" i="28"/>
  <c r="J1379" i="28"/>
  <c r="I1379" i="28"/>
  <c r="H1379" i="28"/>
  <c r="G1379" i="28"/>
  <c r="F1379" i="28"/>
  <c r="E1379" i="28"/>
  <c r="D1379" i="28"/>
  <c r="C1379" i="28"/>
  <c r="B1379" i="28"/>
  <c r="A1379" i="28"/>
  <c r="J1378" i="28"/>
  <c r="I1378" i="28"/>
  <c r="H1378" i="28"/>
  <c r="G1378" i="28"/>
  <c r="F1378" i="28"/>
  <c r="E1378" i="28"/>
  <c r="D1378" i="28"/>
  <c r="C1378" i="28"/>
  <c r="B1378" i="28"/>
  <c r="A1378" i="28"/>
  <c r="J1377" i="28"/>
  <c r="I1377" i="28"/>
  <c r="H1377" i="28"/>
  <c r="G1377" i="28"/>
  <c r="F1377" i="28"/>
  <c r="E1377" i="28"/>
  <c r="D1377" i="28"/>
  <c r="C1377" i="28"/>
  <c r="B1377" i="28"/>
  <c r="A1377" i="28"/>
  <c r="J1376" i="28"/>
  <c r="I1376" i="28"/>
  <c r="H1376" i="28"/>
  <c r="G1376" i="28"/>
  <c r="F1376" i="28"/>
  <c r="E1376" i="28"/>
  <c r="D1376" i="28"/>
  <c r="C1376" i="28"/>
  <c r="B1376" i="28"/>
  <c r="A1376" i="28"/>
  <c r="J1375" i="28"/>
  <c r="I1375" i="28"/>
  <c r="H1375" i="28"/>
  <c r="G1375" i="28"/>
  <c r="F1375" i="28"/>
  <c r="E1375" i="28"/>
  <c r="D1375" i="28"/>
  <c r="C1375" i="28"/>
  <c r="B1375" i="28"/>
  <c r="A1375" i="28"/>
  <c r="J1374" i="28"/>
  <c r="I1374" i="28"/>
  <c r="H1374" i="28"/>
  <c r="G1374" i="28"/>
  <c r="F1374" i="28"/>
  <c r="E1374" i="28"/>
  <c r="D1374" i="28"/>
  <c r="C1374" i="28"/>
  <c r="B1374" i="28"/>
  <c r="A1374" i="28"/>
  <c r="J1373" i="28"/>
  <c r="I1373" i="28"/>
  <c r="H1373" i="28"/>
  <c r="G1373" i="28"/>
  <c r="F1373" i="28"/>
  <c r="E1373" i="28"/>
  <c r="D1373" i="28"/>
  <c r="C1373" i="28"/>
  <c r="B1373" i="28"/>
  <c r="A1373" i="28"/>
  <c r="J1372" i="28"/>
  <c r="I1372" i="28"/>
  <c r="H1372" i="28"/>
  <c r="G1372" i="28"/>
  <c r="F1372" i="28"/>
  <c r="E1372" i="28"/>
  <c r="D1372" i="28"/>
  <c r="C1372" i="28"/>
  <c r="B1372" i="28"/>
  <c r="A1372" i="28"/>
  <c r="J1371" i="28"/>
  <c r="I1371" i="28"/>
  <c r="H1371" i="28"/>
  <c r="G1371" i="28"/>
  <c r="F1371" i="28"/>
  <c r="E1371" i="28"/>
  <c r="D1371" i="28"/>
  <c r="C1371" i="28"/>
  <c r="B1371" i="28"/>
  <c r="A1371" i="28"/>
  <c r="J1370" i="28"/>
  <c r="I1370" i="28"/>
  <c r="H1370" i="28"/>
  <c r="G1370" i="28"/>
  <c r="F1370" i="28"/>
  <c r="E1370" i="28"/>
  <c r="D1370" i="28"/>
  <c r="C1370" i="28"/>
  <c r="B1370" i="28"/>
  <c r="A1370" i="28"/>
  <c r="J1369" i="28"/>
  <c r="I1369" i="28"/>
  <c r="H1369" i="28"/>
  <c r="G1369" i="28"/>
  <c r="F1369" i="28"/>
  <c r="E1369" i="28"/>
  <c r="D1369" i="28"/>
  <c r="C1369" i="28"/>
  <c r="B1369" i="28"/>
  <c r="A1369" i="28"/>
  <c r="J1368" i="28"/>
  <c r="I1368" i="28"/>
  <c r="H1368" i="28"/>
  <c r="G1368" i="28"/>
  <c r="F1368" i="28"/>
  <c r="E1368" i="28"/>
  <c r="D1368" i="28"/>
  <c r="C1368" i="28"/>
  <c r="B1368" i="28"/>
  <c r="A1368" i="28"/>
  <c r="J1367" i="28"/>
  <c r="I1367" i="28"/>
  <c r="H1367" i="28"/>
  <c r="G1367" i="28"/>
  <c r="F1367" i="28"/>
  <c r="E1367" i="28"/>
  <c r="D1367" i="28"/>
  <c r="C1367" i="28"/>
  <c r="B1367" i="28"/>
  <c r="A1367" i="28"/>
  <c r="J1366" i="28"/>
  <c r="I1366" i="28"/>
  <c r="H1366" i="28"/>
  <c r="G1366" i="28"/>
  <c r="F1366" i="28"/>
  <c r="E1366" i="28"/>
  <c r="D1366" i="28"/>
  <c r="C1366" i="28"/>
  <c r="B1366" i="28"/>
  <c r="A1366" i="28"/>
  <c r="J1365" i="28"/>
  <c r="I1365" i="28"/>
  <c r="H1365" i="28"/>
  <c r="G1365" i="28"/>
  <c r="F1365" i="28"/>
  <c r="E1365" i="28"/>
  <c r="D1365" i="28"/>
  <c r="C1365" i="28"/>
  <c r="B1365" i="28"/>
  <c r="A1365" i="28"/>
  <c r="J1364" i="28"/>
  <c r="I1364" i="28"/>
  <c r="H1364" i="28"/>
  <c r="G1364" i="28"/>
  <c r="F1364" i="28"/>
  <c r="E1364" i="28"/>
  <c r="D1364" i="28"/>
  <c r="C1364" i="28"/>
  <c r="B1364" i="28"/>
  <c r="A1364" i="28"/>
  <c r="J1363" i="28"/>
  <c r="I1363" i="28"/>
  <c r="H1363" i="28"/>
  <c r="G1363" i="28"/>
  <c r="F1363" i="28"/>
  <c r="E1363" i="28"/>
  <c r="D1363" i="28"/>
  <c r="C1363" i="28"/>
  <c r="B1363" i="28"/>
  <c r="A1363" i="28"/>
  <c r="J1362" i="28"/>
  <c r="I1362" i="28"/>
  <c r="H1362" i="28"/>
  <c r="G1362" i="28"/>
  <c r="F1362" i="28"/>
  <c r="E1362" i="28"/>
  <c r="D1362" i="28"/>
  <c r="C1362" i="28"/>
  <c r="B1362" i="28"/>
  <c r="A1362" i="28"/>
  <c r="J1361" i="28"/>
  <c r="I1361" i="28"/>
  <c r="H1361" i="28"/>
  <c r="G1361" i="28"/>
  <c r="F1361" i="28"/>
  <c r="E1361" i="28"/>
  <c r="D1361" i="28"/>
  <c r="C1361" i="28"/>
  <c r="B1361" i="28"/>
  <c r="A1361" i="28"/>
  <c r="J1360" i="28"/>
  <c r="I1360" i="28"/>
  <c r="H1360" i="28"/>
  <c r="G1360" i="28"/>
  <c r="F1360" i="28"/>
  <c r="E1360" i="28"/>
  <c r="D1360" i="28"/>
  <c r="C1360" i="28"/>
  <c r="B1360" i="28"/>
  <c r="A1360" i="28"/>
  <c r="J1359" i="28"/>
  <c r="I1359" i="28"/>
  <c r="H1359" i="28"/>
  <c r="G1359" i="28"/>
  <c r="F1359" i="28"/>
  <c r="E1359" i="28"/>
  <c r="D1359" i="28"/>
  <c r="C1359" i="28"/>
  <c r="B1359" i="28"/>
  <c r="A1359" i="28"/>
  <c r="J1358" i="28"/>
  <c r="I1358" i="28"/>
  <c r="H1358" i="28"/>
  <c r="G1358" i="28"/>
  <c r="F1358" i="28"/>
  <c r="E1358" i="28"/>
  <c r="D1358" i="28"/>
  <c r="C1358" i="28"/>
  <c r="B1358" i="28"/>
  <c r="A1358" i="28"/>
  <c r="J1357" i="28"/>
  <c r="I1357" i="28"/>
  <c r="H1357" i="28"/>
  <c r="G1357" i="28"/>
  <c r="F1357" i="28"/>
  <c r="E1357" i="28"/>
  <c r="D1357" i="28"/>
  <c r="C1357" i="28"/>
  <c r="B1357" i="28"/>
  <c r="A1357" i="28"/>
  <c r="J1356" i="28"/>
  <c r="I1356" i="28"/>
  <c r="H1356" i="28"/>
  <c r="G1356" i="28"/>
  <c r="F1356" i="28"/>
  <c r="E1356" i="28"/>
  <c r="D1356" i="28"/>
  <c r="C1356" i="28"/>
  <c r="B1356" i="28"/>
  <c r="A1356" i="28"/>
  <c r="J1355" i="28"/>
  <c r="I1355" i="28"/>
  <c r="H1355" i="28"/>
  <c r="G1355" i="28"/>
  <c r="F1355" i="28"/>
  <c r="E1355" i="28"/>
  <c r="D1355" i="28"/>
  <c r="C1355" i="28"/>
  <c r="B1355" i="28"/>
  <c r="A1355" i="28"/>
  <c r="J1354" i="28"/>
  <c r="I1354" i="28"/>
  <c r="H1354" i="28"/>
  <c r="G1354" i="28"/>
  <c r="F1354" i="28"/>
  <c r="E1354" i="28"/>
  <c r="D1354" i="28"/>
  <c r="C1354" i="28"/>
  <c r="B1354" i="28"/>
  <c r="A1354" i="28"/>
  <c r="J1353" i="28"/>
  <c r="I1353" i="28"/>
  <c r="H1353" i="28"/>
  <c r="G1353" i="28"/>
  <c r="F1353" i="28"/>
  <c r="E1353" i="28"/>
  <c r="D1353" i="28"/>
  <c r="C1353" i="28"/>
  <c r="B1353" i="28"/>
  <c r="A1353" i="28"/>
  <c r="J1352" i="28"/>
  <c r="I1352" i="28"/>
  <c r="H1352" i="28"/>
  <c r="G1352" i="28"/>
  <c r="F1352" i="28"/>
  <c r="E1352" i="28"/>
  <c r="D1352" i="28"/>
  <c r="C1352" i="28"/>
  <c r="B1352" i="28"/>
  <c r="A1352" i="28"/>
  <c r="J1351" i="28"/>
  <c r="I1351" i="28"/>
  <c r="H1351" i="28"/>
  <c r="G1351" i="28"/>
  <c r="F1351" i="28"/>
  <c r="E1351" i="28"/>
  <c r="D1351" i="28"/>
  <c r="C1351" i="28"/>
  <c r="B1351" i="28"/>
  <c r="A1351" i="28"/>
  <c r="J1350" i="28"/>
  <c r="I1350" i="28"/>
  <c r="H1350" i="28"/>
  <c r="G1350" i="28"/>
  <c r="F1350" i="28"/>
  <c r="E1350" i="28"/>
  <c r="D1350" i="28"/>
  <c r="C1350" i="28"/>
  <c r="B1350" i="28"/>
  <c r="A1350" i="28"/>
  <c r="J1349" i="28"/>
  <c r="I1349" i="28"/>
  <c r="H1349" i="28"/>
  <c r="G1349" i="28"/>
  <c r="F1349" i="28"/>
  <c r="E1349" i="28"/>
  <c r="D1349" i="28"/>
  <c r="C1349" i="28"/>
  <c r="B1349" i="28"/>
  <c r="A1349" i="28"/>
  <c r="J1348" i="28"/>
  <c r="I1348" i="28"/>
  <c r="H1348" i="28"/>
  <c r="G1348" i="28"/>
  <c r="F1348" i="28"/>
  <c r="E1348" i="28"/>
  <c r="D1348" i="28"/>
  <c r="C1348" i="28"/>
  <c r="B1348" i="28"/>
  <c r="A1348" i="28"/>
  <c r="J1347" i="28"/>
  <c r="I1347" i="28"/>
  <c r="H1347" i="28"/>
  <c r="G1347" i="28"/>
  <c r="F1347" i="28"/>
  <c r="E1347" i="28"/>
  <c r="D1347" i="28"/>
  <c r="C1347" i="28"/>
  <c r="B1347" i="28"/>
  <c r="A1347" i="28"/>
  <c r="J1346" i="28"/>
  <c r="I1346" i="28"/>
  <c r="H1346" i="28"/>
  <c r="G1346" i="28"/>
  <c r="F1346" i="28"/>
  <c r="E1346" i="28"/>
  <c r="D1346" i="28"/>
  <c r="C1346" i="28"/>
  <c r="B1346" i="28"/>
  <c r="A1346" i="28"/>
  <c r="J1345" i="28"/>
  <c r="I1345" i="28"/>
  <c r="H1345" i="28"/>
  <c r="G1345" i="28"/>
  <c r="F1345" i="28"/>
  <c r="E1345" i="28"/>
  <c r="D1345" i="28"/>
  <c r="C1345" i="28"/>
  <c r="B1345" i="28"/>
  <c r="A1345" i="28"/>
  <c r="J1344" i="28"/>
  <c r="I1344" i="28"/>
  <c r="H1344" i="28"/>
  <c r="G1344" i="28"/>
  <c r="F1344" i="28"/>
  <c r="E1344" i="28"/>
  <c r="D1344" i="28"/>
  <c r="C1344" i="28"/>
  <c r="B1344" i="28"/>
  <c r="A1344" i="28"/>
  <c r="J1343" i="28"/>
  <c r="I1343" i="28"/>
  <c r="H1343" i="28"/>
  <c r="G1343" i="28"/>
  <c r="F1343" i="28"/>
  <c r="E1343" i="28"/>
  <c r="D1343" i="28"/>
  <c r="C1343" i="28"/>
  <c r="B1343" i="28"/>
  <c r="A1343" i="28"/>
  <c r="J1342" i="28"/>
  <c r="I1342" i="28"/>
  <c r="H1342" i="28"/>
  <c r="G1342" i="28"/>
  <c r="F1342" i="28"/>
  <c r="E1342" i="28"/>
  <c r="D1342" i="28"/>
  <c r="C1342" i="28"/>
  <c r="B1342" i="28"/>
  <c r="A1342" i="28"/>
  <c r="J1341" i="28"/>
  <c r="I1341" i="28"/>
  <c r="H1341" i="28"/>
  <c r="G1341" i="28"/>
  <c r="F1341" i="28"/>
  <c r="E1341" i="28"/>
  <c r="D1341" i="28"/>
  <c r="C1341" i="28"/>
  <c r="B1341" i="28"/>
  <c r="A1341" i="28"/>
  <c r="J1340" i="28"/>
  <c r="I1340" i="28"/>
  <c r="H1340" i="28"/>
  <c r="G1340" i="28"/>
  <c r="F1340" i="28"/>
  <c r="E1340" i="28"/>
  <c r="D1340" i="28"/>
  <c r="C1340" i="28"/>
  <c r="B1340" i="28"/>
  <c r="A1340" i="28"/>
  <c r="J1339" i="28"/>
  <c r="I1339" i="28"/>
  <c r="H1339" i="28"/>
  <c r="G1339" i="28"/>
  <c r="F1339" i="28"/>
  <c r="E1339" i="28"/>
  <c r="D1339" i="28"/>
  <c r="C1339" i="28"/>
  <c r="B1339" i="28"/>
  <c r="A1339" i="28"/>
  <c r="J1338" i="28"/>
  <c r="I1338" i="28"/>
  <c r="H1338" i="28"/>
  <c r="G1338" i="28"/>
  <c r="F1338" i="28"/>
  <c r="E1338" i="28"/>
  <c r="D1338" i="28"/>
  <c r="C1338" i="28"/>
  <c r="B1338" i="28"/>
  <c r="A1338" i="28"/>
  <c r="J1337" i="28"/>
  <c r="I1337" i="28"/>
  <c r="H1337" i="28"/>
  <c r="G1337" i="28"/>
  <c r="F1337" i="28"/>
  <c r="E1337" i="28"/>
  <c r="D1337" i="28"/>
  <c r="C1337" i="28"/>
  <c r="B1337" i="28"/>
  <c r="A1337" i="28"/>
  <c r="J1336" i="28"/>
  <c r="I1336" i="28"/>
  <c r="H1336" i="28"/>
  <c r="G1336" i="28"/>
  <c r="F1336" i="28"/>
  <c r="E1336" i="28"/>
  <c r="D1336" i="28"/>
  <c r="C1336" i="28"/>
  <c r="B1336" i="28"/>
  <c r="A1336" i="28"/>
  <c r="J1335" i="28"/>
  <c r="I1335" i="28"/>
  <c r="H1335" i="28"/>
  <c r="G1335" i="28"/>
  <c r="F1335" i="28"/>
  <c r="E1335" i="28"/>
  <c r="D1335" i="28"/>
  <c r="C1335" i="28"/>
  <c r="B1335" i="28"/>
  <c r="A1335" i="28"/>
  <c r="J1334" i="28"/>
  <c r="I1334" i="28"/>
  <c r="H1334" i="28"/>
  <c r="G1334" i="28"/>
  <c r="F1334" i="28"/>
  <c r="E1334" i="28"/>
  <c r="D1334" i="28"/>
  <c r="C1334" i="28"/>
  <c r="B1334" i="28"/>
  <c r="A1334" i="28"/>
  <c r="J1333" i="28"/>
  <c r="I1333" i="28"/>
  <c r="H1333" i="28"/>
  <c r="G1333" i="28"/>
  <c r="F1333" i="28"/>
  <c r="E1333" i="28"/>
  <c r="D1333" i="28"/>
  <c r="C1333" i="28"/>
  <c r="B1333" i="28"/>
  <c r="A1333" i="28"/>
  <c r="J1332" i="28"/>
  <c r="I1332" i="28"/>
  <c r="H1332" i="28"/>
  <c r="G1332" i="28"/>
  <c r="F1332" i="28"/>
  <c r="E1332" i="28"/>
  <c r="D1332" i="28"/>
  <c r="C1332" i="28"/>
  <c r="B1332" i="28"/>
  <c r="A1332" i="28"/>
  <c r="J1331" i="28"/>
  <c r="I1331" i="28"/>
  <c r="H1331" i="28"/>
  <c r="G1331" i="28"/>
  <c r="F1331" i="28"/>
  <c r="E1331" i="28"/>
  <c r="D1331" i="28"/>
  <c r="C1331" i="28"/>
  <c r="B1331" i="28"/>
  <c r="A1331" i="28"/>
  <c r="J1330" i="28"/>
  <c r="I1330" i="28"/>
  <c r="H1330" i="28"/>
  <c r="G1330" i="28"/>
  <c r="F1330" i="28"/>
  <c r="E1330" i="28"/>
  <c r="D1330" i="28"/>
  <c r="C1330" i="28"/>
  <c r="B1330" i="28"/>
  <c r="A1330" i="28"/>
  <c r="J1329" i="28"/>
  <c r="I1329" i="28"/>
  <c r="H1329" i="28"/>
  <c r="G1329" i="28"/>
  <c r="F1329" i="28"/>
  <c r="E1329" i="28"/>
  <c r="D1329" i="28"/>
  <c r="C1329" i="28"/>
  <c r="B1329" i="28"/>
  <c r="A1329" i="28"/>
  <c r="J1328" i="28"/>
  <c r="I1328" i="28"/>
  <c r="H1328" i="28"/>
  <c r="G1328" i="28"/>
  <c r="F1328" i="28"/>
  <c r="E1328" i="28"/>
  <c r="D1328" i="28"/>
  <c r="C1328" i="28"/>
  <c r="B1328" i="28"/>
  <c r="A1328" i="28"/>
  <c r="J1327" i="28"/>
  <c r="I1327" i="28"/>
  <c r="H1327" i="28"/>
  <c r="G1327" i="28"/>
  <c r="F1327" i="28"/>
  <c r="E1327" i="28"/>
  <c r="D1327" i="28"/>
  <c r="C1327" i="28"/>
  <c r="B1327" i="28"/>
  <c r="A1327" i="28"/>
  <c r="J1326" i="28"/>
  <c r="I1326" i="28"/>
  <c r="H1326" i="28"/>
  <c r="G1326" i="28"/>
  <c r="F1326" i="28"/>
  <c r="E1326" i="28"/>
  <c r="D1326" i="28"/>
  <c r="C1326" i="28"/>
  <c r="B1326" i="28"/>
  <c r="A1326" i="28"/>
  <c r="J1325" i="28"/>
  <c r="I1325" i="28"/>
  <c r="H1325" i="28"/>
  <c r="G1325" i="28"/>
  <c r="F1325" i="28"/>
  <c r="E1325" i="28"/>
  <c r="D1325" i="28"/>
  <c r="C1325" i="28"/>
  <c r="B1325" i="28"/>
  <c r="A1325" i="28"/>
  <c r="J1324" i="28"/>
  <c r="I1324" i="28"/>
  <c r="H1324" i="28"/>
  <c r="G1324" i="28"/>
  <c r="F1324" i="28"/>
  <c r="E1324" i="28"/>
  <c r="D1324" i="28"/>
  <c r="C1324" i="28"/>
  <c r="B1324" i="28"/>
  <c r="A1324" i="28"/>
  <c r="J1323" i="28"/>
  <c r="I1323" i="28"/>
  <c r="H1323" i="28"/>
  <c r="G1323" i="28"/>
  <c r="F1323" i="28"/>
  <c r="E1323" i="28"/>
  <c r="D1323" i="28"/>
  <c r="C1323" i="28"/>
  <c r="B1323" i="28"/>
  <c r="A1323" i="28"/>
  <c r="J1322" i="28"/>
  <c r="I1322" i="28"/>
  <c r="H1322" i="28"/>
  <c r="G1322" i="28"/>
  <c r="F1322" i="28"/>
  <c r="E1322" i="28"/>
  <c r="D1322" i="28"/>
  <c r="C1322" i="28"/>
  <c r="B1322" i="28"/>
  <c r="A1322" i="28"/>
  <c r="J1321" i="28"/>
  <c r="I1321" i="28"/>
  <c r="H1321" i="28"/>
  <c r="G1321" i="28"/>
  <c r="F1321" i="28"/>
  <c r="E1321" i="28"/>
  <c r="D1321" i="28"/>
  <c r="C1321" i="28"/>
  <c r="B1321" i="28"/>
  <c r="A1321" i="28"/>
  <c r="J1320" i="28"/>
  <c r="I1320" i="28"/>
  <c r="H1320" i="28"/>
  <c r="G1320" i="28"/>
  <c r="F1320" i="28"/>
  <c r="E1320" i="28"/>
  <c r="D1320" i="28"/>
  <c r="C1320" i="28"/>
  <c r="B1320" i="28"/>
  <c r="A1320" i="28"/>
  <c r="J1319" i="28"/>
  <c r="I1319" i="28"/>
  <c r="H1319" i="28"/>
  <c r="G1319" i="28"/>
  <c r="F1319" i="28"/>
  <c r="E1319" i="28"/>
  <c r="D1319" i="28"/>
  <c r="C1319" i="28"/>
  <c r="B1319" i="28"/>
  <c r="A1319" i="28"/>
  <c r="J1318" i="28"/>
  <c r="I1318" i="28"/>
  <c r="H1318" i="28"/>
  <c r="G1318" i="28"/>
  <c r="F1318" i="28"/>
  <c r="E1318" i="28"/>
  <c r="D1318" i="28"/>
  <c r="C1318" i="28"/>
  <c r="B1318" i="28"/>
  <c r="A1318" i="28"/>
  <c r="J1317" i="28"/>
  <c r="I1317" i="28"/>
  <c r="H1317" i="28"/>
  <c r="G1317" i="28"/>
  <c r="F1317" i="28"/>
  <c r="E1317" i="28"/>
  <c r="D1317" i="28"/>
  <c r="C1317" i="28"/>
  <c r="B1317" i="28"/>
  <c r="A1317" i="28"/>
  <c r="J1316" i="28"/>
  <c r="I1316" i="28"/>
  <c r="H1316" i="28"/>
  <c r="G1316" i="28"/>
  <c r="F1316" i="28"/>
  <c r="E1316" i="28"/>
  <c r="D1316" i="28"/>
  <c r="C1316" i="28"/>
  <c r="B1316" i="28"/>
  <c r="A1316" i="28"/>
  <c r="J1315" i="28"/>
  <c r="I1315" i="28"/>
  <c r="H1315" i="28"/>
  <c r="G1315" i="28"/>
  <c r="F1315" i="28"/>
  <c r="E1315" i="28"/>
  <c r="D1315" i="28"/>
  <c r="C1315" i="28"/>
  <c r="B1315" i="28"/>
  <c r="A1315" i="28"/>
  <c r="J1314" i="28"/>
  <c r="I1314" i="28"/>
  <c r="H1314" i="28"/>
  <c r="G1314" i="28"/>
  <c r="F1314" i="28"/>
  <c r="E1314" i="28"/>
  <c r="D1314" i="28"/>
  <c r="C1314" i="28"/>
  <c r="B1314" i="28"/>
  <c r="A1314" i="28"/>
  <c r="J1313" i="28"/>
  <c r="I1313" i="28"/>
  <c r="H1313" i="28"/>
  <c r="G1313" i="28"/>
  <c r="F1313" i="28"/>
  <c r="E1313" i="28"/>
  <c r="D1313" i="28"/>
  <c r="C1313" i="28"/>
  <c r="B1313" i="28"/>
  <c r="A1313" i="28"/>
  <c r="J1312" i="28"/>
  <c r="I1312" i="28"/>
  <c r="H1312" i="28"/>
  <c r="G1312" i="28"/>
  <c r="F1312" i="28"/>
  <c r="E1312" i="28"/>
  <c r="D1312" i="28"/>
  <c r="C1312" i="28"/>
  <c r="B1312" i="28"/>
  <c r="A1312" i="28"/>
  <c r="J1311" i="28"/>
  <c r="I1311" i="28"/>
  <c r="H1311" i="28"/>
  <c r="G1311" i="28"/>
  <c r="F1311" i="28"/>
  <c r="E1311" i="28"/>
  <c r="D1311" i="28"/>
  <c r="C1311" i="28"/>
  <c r="B1311" i="28"/>
  <c r="A1311" i="28"/>
  <c r="J1310" i="28"/>
  <c r="I1310" i="28"/>
  <c r="H1310" i="28"/>
  <c r="G1310" i="28"/>
  <c r="F1310" i="28"/>
  <c r="E1310" i="28"/>
  <c r="D1310" i="28"/>
  <c r="C1310" i="28"/>
  <c r="B1310" i="28"/>
  <c r="A1310" i="28"/>
  <c r="J1309" i="28"/>
  <c r="I1309" i="28"/>
  <c r="H1309" i="28"/>
  <c r="G1309" i="28"/>
  <c r="F1309" i="28"/>
  <c r="E1309" i="28"/>
  <c r="D1309" i="28"/>
  <c r="C1309" i="28"/>
  <c r="B1309" i="28"/>
  <c r="A1309" i="28"/>
  <c r="J1308" i="28"/>
  <c r="I1308" i="28"/>
  <c r="H1308" i="28"/>
  <c r="G1308" i="28"/>
  <c r="F1308" i="28"/>
  <c r="E1308" i="28"/>
  <c r="D1308" i="28"/>
  <c r="C1308" i="28"/>
  <c r="B1308" i="28"/>
  <c r="A1308" i="28"/>
  <c r="J1307" i="28"/>
  <c r="I1307" i="28"/>
  <c r="H1307" i="28"/>
  <c r="G1307" i="28"/>
  <c r="F1307" i="28"/>
  <c r="E1307" i="28"/>
  <c r="D1307" i="28"/>
  <c r="C1307" i="28"/>
  <c r="B1307" i="28"/>
  <c r="A1307" i="28"/>
  <c r="J1306" i="28"/>
  <c r="I1306" i="28"/>
  <c r="H1306" i="28"/>
  <c r="G1306" i="28"/>
  <c r="F1306" i="28"/>
  <c r="E1306" i="28"/>
  <c r="D1306" i="28"/>
  <c r="C1306" i="28"/>
  <c r="B1306" i="28"/>
  <c r="A1306" i="28"/>
  <c r="J1305" i="28"/>
  <c r="I1305" i="28"/>
  <c r="H1305" i="28"/>
  <c r="G1305" i="28"/>
  <c r="F1305" i="28"/>
  <c r="E1305" i="28"/>
  <c r="D1305" i="28"/>
  <c r="C1305" i="28"/>
  <c r="B1305" i="28"/>
  <c r="A1305" i="28"/>
  <c r="J1304" i="28"/>
  <c r="I1304" i="28"/>
  <c r="H1304" i="28"/>
  <c r="G1304" i="28"/>
  <c r="F1304" i="28"/>
  <c r="E1304" i="28"/>
  <c r="D1304" i="28"/>
  <c r="C1304" i="28"/>
  <c r="B1304" i="28"/>
  <c r="A1304" i="28"/>
  <c r="J1303" i="28"/>
  <c r="I1303" i="28"/>
  <c r="H1303" i="28"/>
  <c r="G1303" i="28"/>
  <c r="F1303" i="28"/>
  <c r="E1303" i="28"/>
  <c r="D1303" i="28"/>
  <c r="C1303" i="28"/>
  <c r="B1303" i="28"/>
  <c r="A1303" i="28"/>
  <c r="J1302" i="28"/>
  <c r="I1302" i="28"/>
  <c r="H1302" i="28"/>
  <c r="G1302" i="28"/>
  <c r="F1302" i="28"/>
  <c r="E1302" i="28"/>
  <c r="D1302" i="28"/>
  <c r="C1302" i="28"/>
  <c r="B1302" i="28"/>
  <c r="A1302" i="28"/>
  <c r="J1301" i="28"/>
  <c r="I1301" i="28"/>
  <c r="H1301" i="28"/>
  <c r="G1301" i="28"/>
  <c r="F1301" i="28"/>
  <c r="E1301" i="28"/>
  <c r="D1301" i="28"/>
  <c r="C1301" i="28"/>
  <c r="B1301" i="28"/>
  <c r="A1301" i="28"/>
  <c r="J1300" i="28"/>
  <c r="I1300" i="28"/>
  <c r="H1300" i="28"/>
  <c r="G1300" i="28"/>
  <c r="F1300" i="28"/>
  <c r="E1300" i="28"/>
  <c r="D1300" i="28"/>
  <c r="C1300" i="28"/>
  <c r="B1300" i="28"/>
  <c r="A1300" i="28"/>
  <c r="J1299" i="28"/>
  <c r="I1299" i="28"/>
  <c r="H1299" i="28"/>
  <c r="G1299" i="28"/>
  <c r="F1299" i="28"/>
  <c r="E1299" i="28"/>
  <c r="D1299" i="28"/>
  <c r="C1299" i="28"/>
  <c r="B1299" i="28"/>
  <c r="A1299" i="28"/>
  <c r="J1298" i="28"/>
  <c r="I1298" i="28"/>
  <c r="H1298" i="28"/>
  <c r="G1298" i="28"/>
  <c r="F1298" i="28"/>
  <c r="E1298" i="28"/>
  <c r="D1298" i="28"/>
  <c r="C1298" i="28"/>
  <c r="B1298" i="28"/>
  <c r="A1298" i="28"/>
  <c r="J1297" i="28"/>
  <c r="I1297" i="28"/>
  <c r="H1297" i="28"/>
  <c r="G1297" i="28"/>
  <c r="F1297" i="28"/>
  <c r="E1297" i="28"/>
  <c r="D1297" i="28"/>
  <c r="C1297" i="28"/>
  <c r="B1297" i="28"/>
  <c r="A1297" i="28"/>
  <c r="J1296" i="28"/>
  <c r="I1296" i="28"/>
  <c r="H1296" i="28"/>
  <c r="G1296" i="28"/>
  <c r="F1296" i="28"/>
  <c r="E1296" i="28"/>
  <c r="D1296" i="28"/>
  <c r="C1296" i="28"/>
  <c r="B1296" i="28"/>
  <c r="A1296" i="28"/>
  <c r="J1295" i="28"/>
  <c r="I1295" i="28"/>
  <c r="H1295" i="28"/>
  <c r="G1295" i="28"/>
  <c r="F1295" i="28"/>
  <c r="E1295" i="28"/>
  <c r="D1295" i="28"/>
  <c r="C1295" i="28"/>
  <c r="B1295" i="28"/>
  <c r="A1295" i="28"/>
  <c r="J1294" i="28"/>
  <c r="I1294" i="28"/>
  <c r="H1294" i="28"/>
  <c r="G1294" i="28"/>
  <c r="F1294" i="28"/>
  <c r="E1294" i="28"/>
  <c r="D1294" i="28"/>
  <c r="C1294" i="28"/>
  <c r="B1294" i="28"/>
  <c r="A1294" i="28"/>
  <c r="J1293" i="28"/>
  <c r="I1293" i="28"/>
  <c r="H1293" i="28"/>
  <c r="G1293" i="28"/>
  <c r="F1293" i="28"/>
  <c r="E1293" i="28"/>
  <c r="D1293" i="28"/>
  <c r="C1293" i="28"/>
  <c r="B1293" i="28"/>
  <c r="A1293" i="28"/>
  <c r="J1292" i="28"/>
  <c r="I1292" i="28"/>
  <c r="H1292" i="28"/>
  <c r="G1292" i="28"/>
  <c r="F1292" i="28"/>
  <c r="E1292" i="28"/>
  <c r="D1292" i="28"/>
  <c r="C1292" i="28"/>
  <c r="B1292" i="28"/>
  <c r="A1292" i="28"/>
  <c r="J1291" i="28"/>
  <c r="I1291" i="28"/>
  <c r="H1291" i="28"/>
  <c r="G1291" i="28"/>
  <c r="F1291" i="28"/>
  <c r="E1291" i="28"/>
  <c r="D1291" i="28"/>
  <c r="C1291" i="28"/>
  <c r="B1291" i="28"/>
  <c r="A1291" i="28"/>
  <c r="J1290" i="28"/>
  <c r="I1290" i="28"/>
  <c r="H1290" i="28"/>
  <c r="G1290" i="28"/>
  <c r="F1290" i="28"/>
  <c r="E1290" i="28"/>
  <c r="D1290" i="28"/>
  <c r="C1290" i="28"/>
  <c r="B1290" i="28"/>
  <c r="A1290" i="28"/>
  <c r="J1289" i="28"/>
  <c r="I1289" i="28"/>
  <c r="H1289" i="28"/>
  <c r="G1289" i="28"/>
  <c r="F1289" i="28"/>
  <c r="E1289" i="28"/>
  <c r="D1289" i="28"/>
  <c r="C1289" i="28"/>
  <c r="B1289" i="28"/>
  <c r="A1289" i="28"/>
  <c r="J1288" i="28"/>
  <c r="I1288" i="28"/>
  <c r="H1288" i="28"/>
  <c r="G1288" i="28"/>
  <c r="F1288" i="28"/>
  <c r="E1288" i="28"/>
  <c r="D1288" i="28"/>
  <c r="C1288" i="28"/>
  <c r="B1288" i="28"/>
  <c r="A1288" i="28"/>
  <c r="J1287" i="28"/>
  <c r="I1287" i="28"/>
  <c r="H1287" i="28"/>
  <c r="G1287" i="28"/>
  <c r="F1287" i="28"/>
  <c r="E1287" i="28"/>
  <c r="D1287" i="28"/>
  <c r="C1287" i="28"/>
  <c r="B1287" i="28"/>
  <c r="A1287" i="28"/>
  <c r="J1286" i="28"/>
  <c r="I1286" i="28"/>
  <c r="H1286" i="28"/>
  <c r="G1286" i="28"/>
  <c r="F1286" i="28"/>
  <c r="E1286" i="28"/>
  <c r="D1286" i="28"/>
  <c r="C1286" i="28"/>
  <c r="B1286" i="28"/>
  <c r="A1286" i="28"/>
  <c r="J1285" i="28"/>
  <c r="I1285" i="28"/>
  <c r="H1285" i="28"/>
  <c r="G1285" i="28"/>
  <c r="F1285" i="28"/>
  <c r="E1285" i="28"/>
  <c r="D1285" i="28"/>
  <c r="C1285" i="28"/>
  <c r="B1285" i="28"/>
  <c r="A1285" i="28"/>
  <c r="J1284" i="28"/>
  <c r="I1284" i="28"/>
  <c r="H1284" i="28"/>
  <c r="G1284" i="28"/>
  <c r="F1284" i="28"/>
  <c r="E1284" i="28"/>
  <c r="D1284" i="28"/>
  <c r="C1284" i="28"/>
  <c r="B1284" i="28"/>
  <c r="A1284" i="28"/>
  <c r="J1283" i="28"/>
  <c r="I1283" i="28"/>
  <c r="H1283" i="28"/>
  <c r="G1283" i="28"/>
  <c r="F1283" i="28"/>
  <c r="E1283" i="28"/>
  <c r="D1283" i="28"/>
  <c r="C1283" i="28"/>
  <c r="B1283" i="28"/>
  <c r="A1283" i="28"/>
  <c r="J1282" i="28"/>
  <c r="I1282" i="28"/>
  <c r="H1282" i="28"/>
  <c r="G1282" i="28"/>
  <c r="F1282" i="28"/>
  <c r="E1282" i="28"/>
  <c r="D1282" i="28"/>
  <c r="C1282" i="28"/>
  <c r="B1282" i="28"/>
  <c r="A1282" i="28"/>
  <c r="J1281" i="28"/>
  <c r="I1281" i="28"/>
  <c r="H1281" i="28"/>
  <c r="G1281" i="28"/>
  <c r="F1281" i="28"/>
  <c r="E1281" i="28"/>
  <c r="D1281" i="28"/>
  <c r="C1281" i="28"/>
  <c r="B1281" i="28"/>
  <c r="A1281" i="28"/>
  <c r="J1280" i="28"/>
  <c r="I1280" i="28"/>
  <c r="H1280" i="28"/>
  <c r="G1280" i="28"/>
  <c r="F1280" i="28"/>
  <c r="E1280" i="28"/>
  <c r="D1280" i="28"/>
  <c r="C1280" i="28"/>
  <c r="B1280" i="28"/>
  <c r="A1280" i="28"/>
  <c r="J1279" i="28"/>
  <c r="I1279" i="28"/>
  <c r="H1279" i="28"/>
  <c r="G1279" i="28"/>
  <c r="F1279" i="28"/>
  <c r="E1279" i="28"/>
  <c r="D1279" i="28"/>
  <c r="C1279" i="28"/>
  <c r="B1279" i="28"/>
  <c r="A1279" i="28"/>
  <c r="J1278" i="28"/>
  <c r="I1278" i="28"/>
  <c r="H1278" i="28"/>
  <c r="G1278" i="28"/>
  <c r="F1278" i="28"/>
  <c r="E1278" i="28"/>
  <c r="D1278" i="28"/>
  <c r="C1278" i="28"/>
  <c r="B1278" i="28"/>
  <c r="A1278" i="28"/>
  <c r="J1277" i="28"/>
  <c r="I1277" i="28"/>
  <c r="H1277" i="28"/>
  <c r="G1277" i="28"/>
  <c r="F1277" i="28"/>
  <c r="E1277" i="28"/>
  <c r="D1277" i="28"/>
  <c r="C1277" i="28"/>
  <c r="B1277" i="28"/>
  <c r="A1277" i="28"/>
  <c r="J1276" i="28"/>
  <c r="I1276" i="28"/>
  <c r="H1276" i="28"/>
  <c r="G1276" i="28"/>
  <c r="F1276" i="28"/>
  <c r="E1276" i="28"/>
  <c r="D1276" i="28"/>
  <c r="C1276" i="28"/>
  <c r="B1276" i="28"/>
  <c r="A1276" i="28"/>
  <c r="J1275" i="28"/>
  <c r="I1275" i="28"/>
  <c r="H1275" i="28"/>
  <c r="G1275" i="28"/>
  <c r="F1275" i="28"/>
  <c r="E1275" i="28"/>
  <c r="D1275" i="28"/>
  <c r="C1275" i="28"/>
  <c r="B1275" i="28"/>
  <c r="A1275" i="28"/>
  <c r="J1274" i="28"/>
  <c r="I1274" i="28"/>
  <c r="H1274" i="28"/>
  <c r="G1274" i="28"/>
  <c r="F1274" i="28"/>
  <c r="E1274" i="28"/>
  <c r="D1274" i="28"/>
  <c r="C1274" i="28"/>
  <c r="B1274" i="28"/>
  <c r="A1274" i="28"/>
  <c r="J1273" i="28"/>
  <c r="I1273" i="28"/>
  <c r="H1273" i="28"/>
  <c r="G1273" i="28"/>
  <c r="F1273" i="28"/>
  <c r="E1273" i="28"/>
  <c r="D1273" i="28"/>
  <c r="C1273" i="28"/>
  <c r="B1273" i="28"/>
  <c r="A1273" i="28"/>
  <c r="J1272" i="28"/>
  <c r="I1272" i="28"/>
  <c r="H1272" i="28"/>
  <c r="G1272" i="28"/>
  <c r="F1272" i="28"/>
  <c r="E1272" i="28"/>
  <c r="D1272" i="28"/>
  <c r="C1272" i="28"/>
  <c r="B1272" i="28"/>
  <c r="A1272" i="28"/>
  <c r="J1271" i="28"/>
  <c r="I1271" i="28"/>
  <c r="H1271" i="28"/>
  <c r="G1271" i="28"/>
  <c r="F1271" i="28"/>
  <c r="E1271" i="28"/>
  <c r="D1271" i="28"/>
  <c r="C1271" i="28"/>
  <c r="B1271" i="28"/>
  <c r="A1271" i="28"/>
  <c r="J1270" i="28"/>
  <c r="I1270" i="28"/>
  <c r="H1270" i="28"/>
  <c r="G1270" i="28"/>
  <c r="F1270" i="28"/>
  <c r="E1270" i="28"/>
  <c r="D1270" i="28"/>
  <c r="C1270" i="28"/>
  <c r="B1270" i="28"/>
  <c r="A1270" i="28"/>
  <c r="J1269" i="28"/>
  <c r="I1269" i="28"/>
  <c r="H1269" i="28"/>
  <c r="G1269" i="28"/>
  <c r="F1269" i="28"/>
  <c r="E1269" i="28"/>
  <c r="D1269" i="28"/>
  <c r="C1269" i="28"/>
  <c r="B1269" i="28"/>
  <c r="A1269" i="28"/>
  <c r="J1268" i="28"/>
  <c r="I1268" i="28"/>
  <c r="H1268" i="28"/>
  <c r="G1268" i="28"/>
  <c r="F1268" i="28"/>
  <c r="E1268" i="28"/>
  <c r="D1268" i="28"/>
  <c r="C1268" i="28"/>
  <c r="B1268" i="28"/>
  <c r="A1268" i="28"/>
  <c r="J1267" i="28"/>
  <c r="I1267" i="28"/>
  <c r="H1267" i="28"/>
  <c r="G1267" i="28"/>
  <c r="F1267" i="28"/>
  <c r="E1267" i="28"/>
  <c r="D1267" i="28"/>
  <c r="C1267" i="28"/>
  <c r="B1267" i="28"/>
  <c r="A1267" i="28"/>
  <c r="J1266" i="28"/>
  <c r="I1266" i="28"/>
  <c r="H1266" i="28"/>
  <c r="G1266" i="28"/>
  <c r="F1266" i="28"/>
  <c r="E1266" i="28"/>
  <c r="D1266" i="28"/>
  <c r="C1266" i="28"/>
  <c r="B1266" i="28"/>
  <c r="A1266" i="28"/>
  <c r="J1265" i="28"/>
  <c r="I1265" i="28"/>
  <c r="H1265" i="28"/>
  <c r="G1265" i="28"/>
  <c r="F1265" i="28"/>
  <c r="E1265" i="28"/>
  <c r="D1265" i="28"/>
  <c r="C1265" i="28"/>
  <c r="B1265" i="28"/>
  <c r="A1265" i="28"/>
  <c r="J1264" i="28"/>
  <c r="I1264" i="28"/>
  <c r="H1264" i="28"/>
  <c r="G1264" i="28"/>
  <c r="F1264" i="28"/>
  <c r="E1264" i="28"/>
  <c r="D1264" i="28"/>
  <c r="C1264" i="28"/>
  <c r="B1264" i="28"/>
  <c r="A1264" i="28"/>
  <c r="J1263" i="28"/>
  <c r="I1263" i="28"/>
  <c r="H1263" i="28"/>
  <c r="G1263" i="28"/>
  <c r="F1263" i="28"/>
  <c r="E1263" i="28"/>
  <c r="D1263" i="28"/>
  <c r="C1263" i="28"/>
  <c r="B1263" i="28"/>
  <c r="A1263" i="28"/>
  <c r="J1262" i="28"/>
  <c r="I1262" i="28"/>
  <c r="H1262" i="28"/>
  <c r="G1262" i="28"/>
  <c r="F1262" i="28"/>
  <c r="E1262" i="28"/>
  <c r="D1262" i="28"/>
  <c r="C1262" i="28"/>
  <c r="B1262" i="28"/>
  <c r="A1262" i="28"/>
  <c r="J1261" i="28"/>
  <c r="I1261" i="28"/>
  <c r="H1261" i="28"/>
  <c r="G1261" i="28"/>
  <c r="F1261" i="28"/>
  <c r="E1261" i="28"/>
  <c r="D1261" i="28"/>
  <c r="C1261" i="28"/>
  <c r="B1261" i="28"/>
  <c r="A1261" i="28"/>
  <c r="J1260" i="28"/>
  <c r="I1260" i="28"/>
  <c r="H1260" i="28"/>
  <c r="G1260" i="28"/>
  <c r="F1260" i="28"/>
  <c r="E1260" i="28"/>
  <c r="D1260" i="28"/>
  <c r="C1260" i="28"/>
  <c r="B1260" i="28"/>
  <c r="A1260" i="28"/>
  <c r="J1259" i="28"/>
  <c r="I1259" i="28"/>
  <c r="H1259" i="28"/>
  <c r="G1259" i="28"/>
  <c r="F1259" i="28"/>
  <c r="E1259" i="28"/>
  <c r="D1259" i="28"/>
  <c r="C1259" i="28"/>
  <c r="B1259" i="28"/>
  <c r="A1259" i="28"/>
  <c r="J1258" i="28"/>
  <c r="I1258" i="28"/>
  <c r="H1258" i="28"/>
  <c r="G1258" i="28"/>
  <c r="F1258" i="28"/>
  <c r="E1258" i="28"/>
  <c r="D1258" i="28"/>
  <c r="C1258" i="28"/>
  <c r="B1258" i="28"/>
  <c r="A1258" i="28"/>
  <c r="J1257" i="28"/>
  <c r="I1257" i="28"/>
  <c r="H1257" i="28"/>
  <c r="G1257" i="28"/>
  <c r="F1257" i="28"/>
  <c r="E1257" i="28"/>
  <c r="D1257" i="28"/>
  <c r="C1257" i="28"/>
  <c r="B1257" i="28"/>
  <c r="A1257" i="28"/>
  <c r="J1256" i="28"/>
  <c r="I1256" i="28"/>
  <c r="H1256" i="28"/>
  <c r="G1256" i="28"/>
  <c r="F1256" i="28"/>
  <c r="E1256" i="28"/>
  <c r="D1256" i="28"/>
  <c r="C1256" i="28"/>
  <c r="B1256" i="28"/>
  <c r="A1256" i="28"/>
  <c r="J1255" i="28"/>
  <c r="I1255" i="28"/>
  <c r="H1255" i="28"/>
  <c r="G1255" i="28"/>
  <c r="F1255" i="28"/>
  <c r="E1255" i="28"/>
  <c r="D1255" i="28"/>
  <c r="C1255" i="28"/>
  <c r="B1255" i="28"/>
  <c r="A1255" i="28"/>
  <c r="J1254" i="28"/>
  <c r="I1254" i="28"/>
  <c r="H1254" i="28"/>
  <c r="G1254" i="28"/>
  <c r="F1254" i="28"/>
  <c r="E1254" i="28"/>
  <c r="D1254" i="28"/>
  <c r="C1254" i="28"/>
  <c r="B1254" i="28"/>
  <c r="A1254" i="28"/>
  <c r="J1253" i="28"/>
  <c r="I1253" i="28"/>
  <c r="H1253" i="28"/>
  <c r="G1253" i="28"/>
  <c r="F1253" i="28"/>
  <c r="E1253" i="28"/>
  <c r="D1253" i="28"/>
  <c r="C1253" i="28"/>
  <c r="B1253" i="28"/>
  <c r="A1253" i="28"/>
  <c r="J1252" i="28"/>
  <c r="I1252" i="28"/>
  <c r="H1252" i="28"/>
  <c r="G1252" i="28"/>
  <c r="F1252" i="28"/>
  <c r="E1252" i="28"/>
  <c r="D1252" i="28"/>
  <c r="C1252" i="28"/>
  <c r="B1252" i="28"/>
  <c r="A1252" i="28"/>
  <c r="J1251" i="28"/>
  <c r="I1251" i="28"/>
  <c r="H1251" i="28"/>
  <c r="G1251" i="28"/>
  <c r="F1251" i="28"/>
  <c r="E1251" i="28"/>
  <c r="D1251" i="28"/>
  <c r="C1251" i="28"/>
  <c r="B1251" i="28"/>
  <c r="A1251" i="28"/>
  <c r="J1250" i="28"/>
  <c r="I1250" i="28"/>
  <c r="H1250" i="28"/>
  <c r="G1250" i="28"/>
  <c r="F1250" i="28"/>
  <c r="E1250" i="28"/>
  <c r="D1250" i="28"/>
  <c r="C1250" i="28"/>
  <c r="B1250" i="28"/>
  <c r="A1250" i="28"/>
  <c r="J1249" i="28"/>
  <c r="I1249" i="28"/>
  <c r="H1249" i="28"/>
  <c r="G1249" i="28"/>
  <c r="F1249" i="28"/>
  <c r="E1249" i="28"/>
  <c r="D1249" i="28"/>
  <c r="C1249" i="28"/>
  <c r="B1249" i="28"/>
  <c r="A1249" i="28"/>
  <c r="J1248" i="28"/>
  <c r="I1248" i="28"/>
  <c r="H1248" i="28"/>
  <c r="G1248" i="28"/>
  <c r="F1248" i="28"/>
  <c r="E1248" i="28"/>
  <c r="D1248" i="28"/>
  <c r="C1248" i="28"/>
  <c r="B1248" i="28"/>
  <c r="A1248" i="28"/>
  <c r="J1247" i="28"/>
  <c r="I1247" i="28"/>
  <c r="H1247" i="28"/>
  <c r="G1247" i="28"/>
  <c r="F1247" i="28"/>
  <c r="E1247" i="28"/>
  <c r="D1247" i="28"/>
  <c r="C1247" i="28"/>
  <c r="B1247" i="28"/>
  <c r="A1247" i="28"/>
  <c r="J1246" i="28"/>
  <c r="I1246" i="28"/>
  <c r="H1246" i="28"/>
  <c r="G1246" i="28"/>
  <c r="F1246" i="28"/>
  <c r="E1246" i="28"/>
  <c r="D1246" i="28"/>
  <c r="C1246" i="28"/>
  <c r="B1246" i="28"/>
  <c r="A1246" i="28"/>
  <c r="J1245" i="28"/>
  <c r="I1245" i="28"/>
  <c r="H1245" i="28"/>
  <c r="G1245" i="28"/>
  <c r="F1245" i="28"/>
  <c r="E1245" i="28"/>
  <c r="D1245" i="28"/>
  <c r="C1245" i="28"/>
  <c r="B1245" i="28"/>
  <c r="A1245" i="28"/>
  <c r="J1244" i="28"/>
  <c r="I1244" i="28"/>
  <c r="H1244" i="28"/>
  <c r="G1244" i="28"/>
  <c r="F1244" i="28"/>
  <c r="E1244" i="28"/>
  <c r="D1244" i="28"/>
  <c r="C1244" i="28"/>
  <c r="B1244" i="28"/>
  <c r="A1244" i="28"/>
  <c r="J1243" i="28"/>
  <c r="I1243" i="28"/>
  <c r="H1243" i="28"/>
  <c r="G1243" i="28"/>
  <c r="F1243" i="28"/>
  <c r="E1243" i="28"/>
  <c r="D1243" i="28"/>
  <c r="C1243" i="28"/>
  <c r="B1243" i="28"/>
  <c r="A1243" i="28"/>
  <c r="J1242" i="28"/>
  <c r="I1242" i="28"/>
  <c r="H1242" i="28"/>
  <c r="G1242" i="28"/>
  <c r="F1242" i="28"/>
  <c r="E1242" i="28"/>
  <c r="D1242" i="28"/>
  <c r="C1242" i="28"/>
  <c r="B1242" i="28"/>
  <c r="A1242" i="28"/>
  <c r="J1241" i="28"/>
  <c r="I1241" i="28"/>
  <c r="H1241" i="28"/>
  <c r="G1241" i="28"/>
  <c r="F1241" i="28"/>
  <c r="E1241" i="28"/>
  <c r="D1241" i="28"/>
  <c r="C1241" i="28"/>
  <c r="B1241" i="28"/>
  <c r="A1241" i="28"/>
  <c r="J1240" i="28"/>
  <c r="I1240" i="28"/>
  <c r="H1240" i="28"/>
  <c r="G1240" i="28"/>
  <c r="F1240" i="28"/>
  <c r="E1240" i="28"/>
  <c r="D1240" i="28"/>
  <c r="C1240" i="28"/>
  <c r="B1240" i="28"/>
  <c r="A1240" i="28"/>
  <c r="J1239" i="28"/>
  <c r="I1239" i="28"/>
  <c r="H1239" i="28"/>
  <c r="G1239" i="28"/>
  <c r="F1239" i="28"/>
  <c r="E1239" i="28"/>
  <c r="D1239" i="28"/>
  <c r="C1239" i="28"/>
  <c r="B1239" i="28"/>
  <c r="A1239" i="28"/>
  <c r="J1238" i="28"/>
  <c r="I1238" i="28"/>
  <c r="H1238" i="28"/>
  <c r="G1238" i="28"/>
  <c r="F1238" i="28"/>
  <c r="E1238" i="28"/>
  <c r="D1238" i="28"/>
  <c r="C1238" i="28"/>
  <c r="B1238" i="28"/>
  <c r="A1238" i="28"/>
  <c r="J1237" i="28"/>
  <c r="I1237" i="28"/>
  <c r="H1237" i="28"/>
  <c r="G1237" i="28"/>
  <c r="F1237" i="28"/>
  <c r="E1237" i="28"/>
  <c r="D1237" i="28"/>
  <c r="C1237" i="28"/>
  <c r="B1237" i="28"/>
  <c r="A1237" i="28"/>
  <c r="J1236" i="28"/>
  <c r="I1236" i="28"/>
  <c r="H1236" i="28"/>
  <c r="G1236" i="28"/>
  <c r="F1236" i="28"/>
  <c r="E1236" i="28"/>
  <c r="D1236" i="28"/>
  <c r="C1236" i="28"/>
  <c r="B1236" i="28"/>
  <c r="A1236" i="28"/>
  <c r="J1235" i="28"/>
  <c r="I1235" i="28"/>
  <c r="H1235" i="28"/>
  <c r="G1235" i="28"/>
  <c r="F1235" i="28"/>
  <c r="E1235" i="28"/>
  <c r="D1235" i="28"/>
  <c r="C1235" i="28"/>
  <c r="B1235" i="28"/>
  <c r="A1235" i="28"/>
  <c r="J1234" i="28"/>
  <c r="I1234" i="28"/>
  <c r="H1234" i="28"/>
  <c r="G1234" i="28"/>
  <c r="F1234" i="28"/>
  <c r="E1234" i="28"/>
  <c r="D1234" i="28"/>
  <c r="C1234" i="28"/>
  <c r="B1234" i="28"/>
  <c r="A1234" i="28"/>
  <c r="J1233" i="28"/>
  <c r="I1233" i="28"/>
  <c r="H1233" i="28"/>
  <c r="G1233" i="28"/>
  <c r="F1233" i="28"/>
  <c r="E1233" i="28"/>
  <c r="D1233" i="28"/>
  <c r="C1233" i="28"/>
  <c r="B1233" i="28"/>
  <c r="A1233" i="28"/>
  <c r="J1232" i="28"/>
  <c r="I1232" i="28"/>
  <c r="H1232" i="28"/>
  <c r="G1232" i="28"/>
  <c r="F1232" i="28"/>
  <c r="E1232" i="28"/>
  <c r="D1232" i="28"/>
  <c r="C1232" i="28"/>
  <c r="B1232" i="28"/>
  <c r="A1232" i="28"/>
  <c r="J1231" i="28"/>
  <c r="I1231" i="28"/>
  <c r="H1231" i="28"/>
  <c r="G1231" i="28"/>
  <c r="F1231" i="28"/>
  <c r="E1231" i="28"/>
  <c r="D1231" i="28"/>
  <c r="C1231" i="28"/>
  <c r="B1231" i="28"/>
  <c r="A1231" i="28"/>
  <c r="J1230" i="28"/>
  <c r="I1230" i="28"/>
  <c r="H1230" i="28"/>
  <c r="G1230" i="28"/>
  <c r="F1230" i="28"/>
  <c r="E1230" i="28"/>
  <c r="D1230" i="28"/>
  <c r="C1230" i="28"/>
  <c r="B1230" i="28"/>
  <c r="A1230" i="28"/>
  <c r="J1229" i="28"/>
  <c r="I1229" i="28"/>
  <c r="H1229" i="28"/>
  <c r="G1229" i="28"/>
  <c r="F1229" i="28"/>
  <c r="E1229" i="28"/>
  <c r="D1229" i="28"/>
  <c r="C1229" i="28"/>
  <c r="B1229" i="28"/>
  <c r="A1229" i="28"/>
  <c r="J1228" i="28"/>
  <c r="I1228" i="28"/>
  <c r="H1228" i="28"/>
  <c r="G1228" i="28"/>
  <c r="F1228" i="28"/>
  <c r="E1228" i="28"/>
  <c r="D1228" i="28"/>
  <c r="C1228" i="28"/>
  <c r="B1228" i="28"/>
  <c r="A1228" i="28"/>
  <c r="J1227" i="28"/>
  <c r="I1227" i="28"/>
  <c r="H1227" i="28"/>
  <c r="G1227" i="28"/>
  <c r="F1227" i="28"/>
  <c r="E1227" i="28"/>
  <c r="D1227" i="28"/>
  <c r="C1227" i="28"/>
  <c r="B1227" i="28"/>
  <c r="A1227" i="28"/>
  <c r="J1226" i="28"/>
  <c r="I1226" i="28"/>
  <c r="H1226" i="28"/>
  <c r="G1226" i="28"/>
  <c r="F1226" i="28"/>
  <c r="E1226" i="28"/>
  <c r="D1226" i="28"/>
  <c r="C1226" i="28"/>
  <c r="B1226" i="28"/>
  <c r="A1226" i="28"/>
  <c r="J1225" i="28"/>
  <c r="I1225" i="28"/>
  <c r="H1225" i="28"/>
  <c r="G1225" i="28"/>
  <c r="F1225" i="28"/>
  <c r="E1225" i="28"/>
  <c r="D1225" i="28"/>
  <c r="C1225" i="28"/>
  <c r="B1225" i="28"/>
  <c r="A1225" i="28"/>
  <c r="J1224" i="28"/>
  <c r="I1224" i="28"/>
  <c r="H1224" i="28"/>
  <c r="G1224" i="28"/>
  <c r="F1224" i="28"/>
  <c r="E1224" i="28"/>
  <c r="D1224" i="28"/>
  <c r="C1224" i="28"/>
  <c r="B1224" i="28"/>
  <c r="A1224" i="28"/>
  <c r="J1223" i="28"/>
  <c r="I1223" i="28"/>
  <c r="H1223" i="28"/>
  <c r="G1223" i="28"/>
  <c r="F1223" i="28"/>
  <c r="E1223" i="28"/>
  <c r="D1223" i="28"/>
  <c r="C1223" i="28"/>
  <c r="B1223" i="28"/>
  <c r="A1223" i="28"/>
  <c r="J1222" i="28"/>
  <c r="I1222" i="28"/>
  <c r="H1222" i="28"/>
  <c r="G1222" i="28"/>
  <c r="F1222" i="28"/>
  <c r="E1222" i="28"/>
  <c r="D1222" i="28"/>
  <c r="C1222" i="28"/>
  <c r="B1222" i="28"/>
  <c r="A1222" i="28"/>
  <c r="J1221" i="28"/>
  <c r="I1221" i="28"/>
  <c r="H1221" i="28"/>
  <c r="G1221" i="28"/>
  <c r="F1221" i="28"/>
  <c r="E1221" i="28"/>
  <c r="D1221" i="28"/>
  <c r="C1221" i="28"/>
  <c r="B1221" i="28"/>
  <c r="A1221" i="28"/>
  <c r="J1220" i="28"/>
  <c r="I1220" i="28"/>
  <c r="H1220" i="28"/>
  <c r="G1220" i="28"/>
  <c r="F1220" i="28"/>
  <c r="E1220" i="28"/>
  <c r="D1220" i="28"/>
  <c r="C1220" i="28"/>
  <c r="B1220" i="28"/>
  <c r="A1220" i="28"/>
  <c r="J1219" i="28"/>
  <c r="I1219" i="28"/>
  <c r="H1219" i="28"/>
  <c r="G1219" i="28"/>
  <c r="F1219" i="28"/>
  <c r="E1219" i="28"/>
  <c r="D1219" i="28"/>
  <c r="C1219" i="28"/>
  <c r="B1219" i="28"/>
  <c r="A1219" i="28"/>
  <c r="J1218" i="28"/>
  <c r="I1218" i="28"/>
  <c r="H1218" i="28"/>
  <c r="G1218" i="28"/>
  <c r="F1218" i="28"/>
  <c r="E1218" i="28"/>
  <c r="D1218" i="28"/>
  <c r="C1218" i="28"/>
  <c r="B1218" i="28"/>
  <c r="A1218" i="28"/>
  <c r="J1217" i="28"/>
  <c r="I1217" i="28"/>
  <c r="H1217" i="28"/>
  <c r="G1217" i="28"/>
  <c r="F1217" i="28"/>
  <c r="E1217" i="28"/>
  <c r="D1217" i="28"/>
  <c r="C1217" i="28"/>
  <c r="B1217" i="28"/>
  <c r="A1217" i="28"/>
  <c r="J1216" i="28"/>
  <c r="I1216" i="28"/>
  <c r="H1216" i="28"/>
  <c r="G1216" i="28"/>
  <c r="F1216" i="28"/>
  <c r="E1216" i="28"/>
  <c r="D1216" i="28"/>
  <c r="C1216" i="28"/>
  <c r="B1216" i="28"/>
  <c r="A1216" i="28"/>
  <c r="J1215" i="28"/>
  <c r="I1215" i="28"/>
  <c r="H1215" i="28"/>
  <c r="G1215" i="28"/>
  <c r="F1215" i="28"/>
  <c r="E1215" i="28"/>
  <c r="D1215" i="28"/>
  <c r="C1215" i="28"/>
  <c r="B1215" i="28"/>
  <c r="A1215" i="28"/>
  <c r="J1214" i="28"/>
  <c r="I1214" i="28"/>
  <c r="H1214" i="28"/>
  <c r="G1214" i="28"/>
  <c r="F1214" i="28"/>
  <c r="E1214" i="28"/>
  <c r="D1214" i="28"/>
  <c r="C1214" i="28"/>
  <c r="B1214" i="28"/>
  <c r="A1214" i="28"/>
  <c r="J1213" i="28"/>
  <c r="I1213" i="28"/>
  <c r="H1213" i="28"/>
  <c r="G1213" i="28"/>
  <c r="F1213" i="28"/>
  <c r="E1213" i="28"/>
  <c r="D1213" i="28"/>
  <c r="C1213" i="28"/>
  <c r="B1213" i="28"/>
  <c r="A1213" i="28"/>
  <c r="J1212" i="28"/>
  <c r="I1212" i="28"/>
  <c r="H1212" i="28"/>
  <c r="G1212" i="28"/>
  <c r="F1212" i="28"/>
  <c r="E1212" i="28"/>
  <c r="D1212" i="28"/>
  <c r="C1212" i="28"/>
  <c r="B1212" i="28"/>
  <c r="A1212" i="28"/>
  <c r="J1211" i="28"/>
  <c r="I1211" i="28"/>
  <c r="H1211" i="28"/>
  <c r="G1211" i="28"/>
  <c r="F1211" i="28"/>
  <c r="E1211" i="28"/>
  <c r="D1211" i="28"/>
  <c r="C1211" i="28"/>
  <c r="B1211" i="28"/>
  <c r="A1211" i="28"/>
  <c r="J1210" i="28"/>
  <c r="I1210" i="28"/>
  <c r="H1210" i="28"/>
  <c r="G1210" i="28"/>
  <c r="F1210" i="28"/>
  <c r="E1210" i="28"/>
  <c r="D1210" i="28"/>
  <c r="C1210" i="28"/>
  <c r="B1210" i="28"/>
  <c r="A1210" i="28"/>
  <c r="J1209" i="28"/>
  <c r="I1209" i="28"/>
  <c r="H1209" i="28"/>
  <c r="G1209" i="28"/>
  <c r="F1209" i="28"/>
  <c r="E1209" i="28"/>
  <c r="D1209" i="28"/>
  <c r="C1209" i="28"/>
  <c r="B1209" i="28"/>
  <c r="A1209" i="28"/>
  <c r="J1208" i="28"/>
  <c r="I1208" i="28"/>
  <c r="H1208" i="28"/>
  <c r="G1208" i="28"/>
  <c r="F1208" i="28"/>
  <c r="E1208" i="28"/>
  <c r="D1208" i="28"/>
  <c r="C1208" i="28"/>
  <c r="B1208" i="28"/>
  <c r="A1208" i="28"/>
  <c r="J1207" i="28"/>
  <c r="I1207" i="28"/>
  <c r="H1207" i="28"/>
  <c r="G1207" i="28"/>
  <c r="F1207" i="28"/>
  <c r="E1207" i="28"/>
  <c r="D1207" i="28"/>
  <c r="C1207" i="28"/>
  <c r="B1207" i="28"/>
  <c r="A1207" i="28"/>
  <c r="J1206" i="28"/>
  <c r="I1206" i="28"/>
  <c r="H1206" i="28"/>
  <c r="G1206" i="28"/>
  <c r="F1206" i="28"/>
  <c r="E1206" i="28"/>
  <c r="D1206" i="28"/>
  <c r="C1206" i="28"/>
  <c r="B1206" i="28"/>
  <c r="A1206" i="28"/>
  <c r="J1205" i="28"/>
  <c r="I1205" i="28"/>
  <c r="H1205" i="28"/>
  <c r="G1205" i="28"/>
  <c r="F1205" i="28"/>
  <c r="E1205" i="28"/>
  <c r="D1205" i="28"/>
  <c r="C1205" i="28"/>
  <c r="B1205" i="28"/>
  <c r="A1205" i="28"/>
  <c r="J1204" i="28"/>
  <c r="I1204" i="28"/>
  <c r="H1204" i="28"/>
  <c r="G1204" i="28"/>
  <c r="F1204" i="28"/>
  <c r="E1204" i="28"/>
  <c r="D1204" i="28"/>
  <c r="C1204" i="28"/>
  <c r="B1204" i="28"/>
  <c r="A1204" i="28"/>
  <c r="J1203" i="28"/>
  <c r="I1203" i="28"/>
  <c r="H1203" i="28"/>
  <c r="G1203" i="28"/>
  <c r="F1203" i="28"/>
  <c r="E1203" i="28"/>
  <c r="D1203" i="28"/>
  <c r="C1203" i="28"/>
  <c r="B1203" i="28"/>
  <c r="A1203" i="28"/>
  <c r="J1202" i="28"/>
  <c r="I1202" i="28"/>
  <c r="H1202" i="28"/>
  <c r="G1202" i="28"/>
  <c r="F1202" i="28"/>
  <c r="E1202" i="28"/>
  <c r="D1202" i="28"/>
  <c r="C1202" i="28"/>
  <c r="B1202" i="28"/>
  <c r="A1202" i="28"/>
  <c r="J1201" i="28"/>
  <c r="I1201" i="28"/>
  <c r="H1201" i="28"/>
  <c r="G1201" i="28"/>
  <c r="F1201" i="28"/>
  <c r="E1201" i="28"/>
  <c r="D1201" i="28"/>
  <c r="C1201" i="28"/>
  <c r="B1201" i="28"/>
  <c r="A1201" i="28"/>
  <c r="J1200" i="28"/>
  <c r="I1200" i="28"/>
  <c r="H1200" i="28"/>
  <c r="G1200" i="28"/>
  <c r="F1200" i="28"/>
  <c r="E1200" i="28"/>
  <c r="D1200" i="28"/>
  <c r="C1200" i="28"/>
  <c r="B1200" i="28"/>
  <c r="A1200" i="28"/>
  <c r="J1199" i="28"/>
  <c r="I1199" i="28"/>
  <c r="H1199" i="28"/>
  <c r="G1199" i="28"/>
  <c r="F1199" i="28"/>
  <c r="E1199" i="28"/>
  <c r="D1199" i="28"/>
  <c r="C1199" i="28"/>
  <c r="B1199" i="28"/>
  <c r="A1199" i="28"/>
  <c r="J1198" i="28"/>
  <c r="I1198" i="28"/>
  <c r="H1198" i="28"/>
  <c r="G1198" i="28"/>
  <c r="F1198" i="28"/>
  <c r="E1198" i="28"/>
  <c r="D1198" i="28"/>
  <c r="C1198" i="28"/>
  <c r="B1198" i="28"/>
  <c r="A1198" i="28"/>
  <c r="J1197" i="28"/>
  <c r="I1197" i="28"/>
  <c r="H1197" i="28"/>
  <c r="G1197" i="28"/>
  <c r="F1197" i="28"/>
  <c r="E1197" i="28"/>
  <c r="D1197" i="28"/>
  <c r="C1197" i="28"/>
  <c r="B1197" i="28"/>
  <c r="A1197" i="28"/>
  <c r="J1196" i="28"/>
  <c r="I1196" i="28"/>
  <c r="H1196" i="28"/>
  <c r="G1196" i="28"/>
  <c r="F1196" i="28"/>
  <c r="E1196" i="28"/>
  <c r="D1196" i="28"/>
  <c r="C1196" i="28"/>
  <c r="B1196" i="28"/>
  <c r="A1196" i="28"/>
  <c r="J1195" i="28"/>
  <c r="I1195" i="28"/>
  <c r="H1195" i="28"/>
  <c r="G1195" i="28"/>
  <c r="F1195" i="28"/>
  <c r="E1195" i="28"/>
  <c r="D1195" i="28"/>
  <c r="C1195" i="28"/>
  <c r="B1195" i="28"/>
  <c r="A1195" i="28"/>
  <c r="J1194" i="28"/>
  <c r="I1194" i="28"/>
  <c r="H1194" i="28"/>
  <c r="G1194" i="28"/>
  <c r="F1194" i="28"/>
  <c r="E1194" i="28"/>
  <c r="D1194" i="28"/>
  <c r="C1194" i="28"/>
  <c r="B1194" i="28"/>
  <c r="A1194" i="28"/>
  <c r="J1193" i="28"/>
  <c r="I1193" i="28"/>
  <c r="H1193" i="28"/>
  <c r="G1193" i="28"/>
  <c r="F1193" i="28"/>
  <c r="E1193" i="28"/>
  <c r="D1193" i="28"/>
  <c r="C1193" i="28"/>
  <c r="B1193" i="28"/>
  <c r="A1193" i="28"/>
  <c r="J1192" i="28"/>
  <c r="I1192" i="28"/>
  <c r="H1192" i="28"/>
  <c r="G1192" i="28"/>
  <c r="F1192" i="28"/>
  <c r="E1192" i="28"/>
  <c r="D1192" i="28"/>
  <c r="C1192" i="28"/>
  <c r="B1192" i="28"/>
  <c r="A1192" i="28"/>
  <c r="J1191" i="28"/>
  <c r="I1191" i="28"/>
  <c r="H1191" i="28"/>
  <c r="G1191" i="28"/>
  <c r="F1191" i="28"/>
  <c r="E1191" i="28"/>
  <c r="D1191" i="28"/>
  <c r="C1191" i="28"/>
  <c r="B1191" i="28"/>
  <c r="A1191" i="28"/>
  <c r="J1190" i="28"/>
  <c r="I1190" i="28"/>
  <c r="H1190" i="28"/>
  <c r="G1190" i="28"/>
  <c r="F1190" i="28"/>
  <c r="E1190" i="28"/>
  <c r="D1190" i="28"/>
  <c r="C1190" i="28"/>
  <c r="B1190" i="28"/>
  <c r="A1190" i="28"/>
  <c r="J1189" i="28"/>
  <c r="I1189" i="28"/>
  <c r="H1189" i="28"/>
  <c r="G1189" i="28"/>
  <c r="F1189" i="28"/>
  <c r="E1189" i="28"/>
  <c r="D1189" i="28"/>
  <c r="C1189" i="28"/>
  <c r="B1189" i="28"/>
  <c r="A1189" i="28"/>
  <c r="J1188" i="28"/>
  <c r="I1188" i="28"/>
  <c r="H1188" i="28"/>
  <c r="G1188" i="28"/>
  <c r="F1188" i="28"/>
  <c r="E1188" i="28"/>
  <c r="D1188" i="28"/>
  <c r="C1188" i="28"/>
  <c r="B1188" i="28"/>
  <c r="A1188" i="28"/>
  <c r="J1187" i="28"/>
  <c r="I1187" i="28"/>
  <c r="H1187" i="28"/>
  <c r="G1187" i="28"/>
  <c r="F1187" i="28"/>
  <c r="E1187" i="28"/>
  <c r="D1187" i="28"/>
  <c r="C1187" i="28"/>
  <c r="B1187" i="28"/>
  <c r="A1187" i="28"/>
  <c r="J1186" i="28"/>
  <c r="I1186" i="28"/>
  <c r="H1186" i="28"/>
  <c r="G1186" i="28"/>
  <c r="F1186" i="28"/>
  <c r="E1186" i="28"/>
  <c r="D1186" i="28"/>
  <c r="C1186" i="28"/>
  <c r="B1186" i="28"/>
  <c r="A1186" i="28"/>
  <c r="J1185" i="28"/>
  <c r="I1185" i="28"/>
  <c r="H1185" i="28"/>
  <c r="G1185" i="28"/>
  <c r="F1185" i="28"/>
  <c r="E1185" i="28"/>
  <c r="D1185" i="28"/>
  <c r="C1185" i="28"/>
  <c r="B1185" i="28"/>
  <c r="A1185" i="28"/>
  <c r="J1184" i="28"/>
  <c r="I1184" i="28"/>
  <c r="H1184" i="28"/>
  <c r="G1184" i="28"/>
  <c r="F1184" i="28"/>
  <c r="E1184" i="28"/>
  <c r="D1184" i="28"/>
  <c r="C1184" i="28"/>
  <c r="B1184" i="28"/>
  <c r="A1184" i="28"/>
  <c r="J1183" i="28"/>
  <c r="I1183" i="28"/>
  <c r="H1183" i="28"/>
  <c r="G1183" i="28"/>
  <c r="F1183" i="28"/>
  <c r="E1183" i="28"/>
  <c r="D1183" i="28"/>
  <c r="C1183" i="28"/>
  <c r="B1183" i="28"/>
  <c r="A1183" i="28"/>
  <c r="J1182" i="28"/>
  <c r="I1182" i="28"/>
  <c r="H1182" i="28"/>
  <c r="G1182" i="28"/>
  <c r="F1182" i="28"/>
  <c r="E1182" i="28"/>
  <c r="D1182" i="28"/>
  <c r="C1182" i="28"/>
  <c r="B1182" i="28"/>
  <c r="A1182" i="28"/>
  <c r="J1181" i="28"/>
  <c r="I1181" i="28"/>
  <c r="H1181" i="28"/>
  <c r="G1181" i="28"/>
  <c r="F1181" i="28"/>
  <c r="E1181" i="28"/>
  <c r="D1181" i="28"/>
  <c r="C1181" i="28"/>
  <c r="B1181" i="28"/>
  <c r="A1181" i="28"/>
  <c r="J1180" i="28"/>
  <c r="I1180" i="28"/>
  <c r="H1180" i="28"/>
  <c r="G1180" i="28"/>
  <c r="F1180" i="28"/>
  <c r="E1180" i="28"/>
  <c r="D1180" i="28"/>
  <c r="C1180" i="28"/>
  <c r="B1180" i="28"/>
  <c r="A1180" i="28"/>
  <c r="J1179" i="28"/>
  <c r="I1179" i="28"/>
  <c r="H1179" i="28"/>
  <c r="G1179" i="28"/>
  <c r="F1179" i="28"/>
  <c r="E1179" i="28"/>
  <c r="D1179" i="28"/>
  <c r="C1179" i="28"/>
  <c r="B1179" i="28"/>
  <c r="A1179" i="28"/>
  <c r="J1178" i="28"/>
  <c r="I1178" i="28"/>
  <c r="H1178" i="28"/>
  <c r="G1178" i="28"/>
  <c r="F1178" i="28"/>
  <c r="E1178" i="28"/>
  <c r="D1178" i="28"/>
  <c r="C1178" i="28"/>
  <c r="B1178" i="28"/>
  <c r="A1178" i="28"/>
  <c r="J1177" i="28"/>
  <c r="I1177" i="28"/>
  <c r="H1177" i="28"/>
  <c r="G1177" i="28"/>
  <c r="F1177" i="28"/>
  <c r="E1177" i="28"/>
  <c r="D1177" i="28"/>
  <c r="C1177" i="28"/>
  <c r="B1177" i="28"/>
  <c r="A1177" i="28"/>
  <c r="J1176" i="28"/>
  <c r="I1176" i="28"/>
  <c r="H1176" i="28"/>
  <c r="G1176" i="28"/>
  <c r="F1176" i="28"/>
  <c r="E1176" i="28"/>
  <c r="D1176" i="28"/>
  <c r="C1176" i="28"/>
  <c r="B1176" i="28"/>
  <c r="A1176" i="28"/>
  <c r="J1175" i="28"/>
  <c r="I1175" i="28"/>
  <c r="H1175" i="28"/>
  <c r="G1175" i="28"/>
  <c r="F1175" i="28"/>
  <c r="E1175" i="28"/>
  <c r="D1175" i="28"/>
  <c r="C1175" i="28"/>
  <c r="B1175" i="28"/>
  <c r="A1175" i="28"/>
  <c r="J1174" i="28"/>
  <c r="I1174" i="28"/>
  <c r="H1174" i="28"/>
  <c r="G1174" i="28"/>
  <c r="F1174" i="28"/>
  <c r="E1174" i="28"/>
  <c r="D1174" i="28"/>
  <c r="C1174" i="28"/>
  <c r="B1174" i="28"/>
  <c r="A1174" i="28"/>
  <c r="J1173" i="28"/>
  <c r="I1173" i="28"/>
  <c r="H1173" i="28"/>
  <c r="G1173" i="28"/>
  <c r="F1173" i="28"/>
  <c r="E1173" i="28"/>
  <c r="D1173" i="28"/>
  <c r="C1173" i="28"/>
  <c r="B1173" i="28"/>
  <c r="A1173" i="28"/>
  <c r="J1172" i="28"/>
  <c r="I1172" i="28"/>
  <c r="H1172" i="28"/>
  <c r="G1172" i="28"/>
  <c r="F1172" i="28"/>
  <c r="E1172" i="28"/>
  <c r="D1172" i="28"/>
  <c r="C1172" i="28"/>
  <c r="B1172" i="28"/>
  <c r="A1172" i="28"/>
  <c r="J1171" i="28"/>
  <c r="I1171" i="28"/>
  <c r="H1171" i="28"/>
  <c r="G1171" i="28"/>
  <c r="F1171" i="28"/>
  <c r="E1171" i="28"/>
  <c r="D1171" i="28"/>
  <c r="C1171" i="28"/>
  <c r="B1171" i="28"/>
  <c r="A1171" i="28"/>
  <c r="J1170" i="28"/>
  <c r="I1170" i="28"/>
  <c r="H1170" i="28"/>
  <c r="G1170" i="28"/>
  <c r="F1170" i="28"/>
  <c r="E1170" i="28"/>
  <c r="D1170" i="28"/>
  <c r="C1170" i="28"/>
  <c r="B1170" i="28"/>
  <c r="A1170" i="28"/>
  <c r="J1169" i="28"/>
  <c r="I1169" i="28"/>
  <c r="H1169" i="28"/>
  <c r="G1169" i="28"/>
  <c r="F1169" i="28"/>
  <c r="E1169" i="28"/>
  <c r="D1169" i="28"/>
  <c r="C1169" i="28"/>
  <c r="B1169" i="28"/>
  <c r="A1169" i="28"/>
  <c r="J1168" i="28"/>
  <c r="I1168" i="28"/>
  <c r="H1168" i="28"/>
  <c r="G1168" i="28"/>
  <c r="F1168" i="28"/>
  <c r="E1168" i="28"/>
  <c r="D1168" i="28"/>
  <c r="C1168" i="28"/>
  <c r="B1168" i="28"/>
  <c r="A1168" i="28"/>
  <c r="J1167" i="28"/>
  <c r="I1167" i="28"/>
  <c r="H1167" i="28"/>
  <c r="G1167" i="28"/>
  <c r="F1167" i="28"/>
  <c r="E1167" i="28"/>
  <c r="D1167" i="28"/>
  <c r="C1167" i="28"/>
  <c r="B1167" i="28"/>
  <c r="A1167" i="28"/>
  <c r="J1166" i="28"/>
  <c r="I1166" i="28"/>
  <c r="H1166" i="28"/>
  <c r="G1166" i="28"/>
  <c r="F1166" i="28"/>
  <c r="E1166" i="28"/>
  <c r="D1166" i="28"/>
  <c r="C1166" i="28"/>
  <c r="B1166" i="28"/>
  <c r="A1166" i="28"/>
  <c r="J1165" i="28"/>
  <c r="I1165" i="28"/>
  <c r="H1165" i="28"/>
  <c r="G1165" i="28"/>
  <c r="F1165" i="28"/>
  <c r="E1165" i="28"/>
  <c r="D1165" i="28"/>
  <c r="C1165" i="28"/>
  <c r="B1165" i="28"/>
  <c r="A1165" i="28"/>
  <c r="J1164" i="28"/>
  <c r="I1164" i="28"/>
  <c r="H1164" i="28"/>
  <c r="G1164" i="28"/>
  <c r="F1164" i="28"/>
  <c r="E1164" i="28"/>
  <c r="D1164" i="28"/>
  <c r="C1164" i="28"/>
  <c r="B1164" i="28"/>
  <c r="A1164" i="28"/>
  <c r="J1163" i="28"/>
  <c r="I1163" i="28"/>
  <c r="H1163" i="28"/>
  <c r="G1163" i="28"/>
  <c r="F1163" i="28"/>
  <c r="E1163" i="28"/>
  <c r="D1163" i="28"/>
  <c r="C1163" i="28"/>
  <c r="B1163" i="28"/>
  <c r="A1163" i="28"/>
  <c r="J1162" i="28"/>
  <c r="I1162" i="28"/>
  <c r="H1162" i="28"/>
  <c r="G1162" i="28"/>
  <c r="F1162" i="28"/>
  <c r="E1162" i="28"/>
  <c r="D1162" i="28"/>
  <c r="C1162" i="28"/>
  <c r="B1162" i="28"/>
  <c r="A1162" i="28"/>
  <c r="J1161" i="28"/>
  <c r="I1161" i="28"/>
  <c r="H1161" i="28"/>
  <c r="G1161" i="28"/>
  <c r="F1161" i="28"/>
  <c r="E1161" i="28"/>
  <c r="D1161" i="28"/>
  <c r="C1161" i="28"/>
  <c r="B1161" i="28"/>
  <c r="A1161" i="28"/>
  <c r="J1160" i="28"/>
  <c r="I1160" i="28"/>
  <c r="H1160" i="28"/>
  <c r="G1160" i="28"/>
  <c r="F1160" i="28"/>
  <c r="E1160" i="28"/>
  <c r="D1160" i="28"/>
  <c r="C1160" i="28"/>
  <c r="B1160" i="28"/>
  <c r="A1160" i="28"/>
  <c r="J1159" i="28"/>
  <c r="I1159" i="28"/>
  <c r="H1159" i="28"/>
  <c r="G1159" i="28"/>
  <c r="F1159" i="28"/>
  <c r="E1159" i="28"/>
  <c r="D1159" i="28"/>
  <c r="C1159" i="28"/>
  <c r="B1159" i="28"/>
  <c r="A1159" i="28"/>
  <c r="J1158" i="28"/>
  <c r="I1158" i="28"/>
  <c r="H1158" i="28"/>
  <c r="G1158" i="28"/>
  <c r="F1158" i="28"/>
  <c r="E1158" i="28"/>
  <c r="D1158" i="28"/>
  <c r="C1158" i="28"/>
  <c r="B1158" i="28"/>
  <c r="A1158" i="28"/>
  <c r="J1157" i="28"/>
  <c r="I1157" i="28"/>
  <c r="H1157" i="28"/>
  <c r="G1157" i="28"/>
  <c r="F1157" i="28"/>
  <c r="E1157" i="28"/>
  <c r="D1157" i="28"/>
  <c r="C1157" i="28"/>
  <c r="B1157" i="28"/>
  <c r="A1157" i="28"/>
  <c r="J1156" i="28"/>
  <c r="I1156" i="28"/>
  <c r="H1156" i="28"/>
  <c r="G1156" i="28"/>
  <c r="F1156" i="28"/>
  <c r="E1156" i="28"/>
  <c r="D1156" i="28"/>
  <c r="C1156" i="28"/>
  <c r="B1156" i="28"/>
  <c r="A1156" i="28"/>
  <c r="J1155" i="28"/>
  <c r="I1155" i="28"/>
  <c r="H1155" i="28"/>
  <c r="G1155" i="28"/>
  <c r="F1155" i="28"/>
  <c r="E1155" i="28"/>
  <c r="D1155" i="28"/>
  <c r="C1155" i="28"/>
  <c r="B1155" i="28"/>
  <c r="A1155" i="28"/>
  <c r="J1154" i="28"/>
  <c r="I1154" i="28"/>
  <c r="H1154" i="28"/>
  <c r="G1154" i="28"/>
  <c r="F1154" i="28"/>
  <c r="E1154" i="28"/>
  <c r="D1154" i="28"/>
  <c r="C1154" i="28"/>
  <c r="B1154" i="28"/>
  <c r="A1154" i="28"/>
  <c r="J1153" i="28"/>
  <c r="I1153" i="28"/>
  <c r="H1153" i="28"/>
  <c r="G1153" i="28"/>
  <c r="F1153" i="28"/>
  <c r="E1153" i="28"/>
  <c r="D1153" i="28"/>
  <c r="C1153" i="28"/>
  <c r="B1153" i="28"/>
  <c r="A1153" i="28"/>
  <c r="J1152" i="28"/>
  <c r="I1152" i="28"/>
  <c r="H1152" i="28"/>
  <c r="G1152" i="28"/>
  <c r="F1152" i="28"/>
  <c r="E1152" i="28"/>
  <c r="D1152" i="28"/>
  <c r="C1152" i="28"/>
  <c r="B1152" i="28"/>
  <c r="A1152" i="28"/>
  <c r="J1151" i="28"/>
  <c r="I1151" i="28"/>
  <c r="H1151" i="28"/>
  <c r="G1151" i="28"/>
  <c r="F1151" i="28"/>
  <c r="E1151" i="28"/>
  <c r="D1151" i="28"/>
  <c r="C1151" i="28"/>
  <c r="B1151" i="28"/>
  <c r="A1151" i="28"/>
  <c r="J1150" i="28"/>
  <c r="I1150" i="28"/>
  <c r="H1150" i="28"/>
  <c r="G1150" i="28"/>
  <c r="F1150" i="28"/>
  <c r="E1150" i="28"/>
  <c r="D1150" i="28"/>
  <c r="C1150" i="28"/>
  <c r="B1150" i="28"/>
  <c r="A1150" i="28"/>
  <c r="J1149" i="28"/>
  <c r="I1149" i="28"/>
  <c r="H1149" i="28"/>
  <c r="G1149" i="28"/>
  <c r="F1149" i="28"/>
  <c r="E1149" i="28"/>
  <c r="D1149" i="28"/>
  <c r="C1149" i="28"/>
  <c r="B1149" i="28"/>
  <c r="A1149" i="28"/>
  <c r="J1148" i="28"/>
  <c r="I1148" i="28"/>
  <c r="H1148" i="28"/>
  <c r="G1148" i="28"/>
  <c r="F1148" i="28"/>
  <c r="E1148" i="28"/>
  <c r="D1148" i="28"/>
  <c r="C1148" i="28"/>
  <c r="B1148" i="28"/>
  <c r="A1148" i="28"/>
  <c r="J1147" i="28"/>
  <c r="I1147" i="28"/>
  <c r="H1147" i="28"/>
  <c r="G1147" i="28"/>
  <c r="F1147" i="28"/>
  <c r="E1147" i="28"/>
  <c r="D1147" i="28"/>
  <c r="C1147" i="28"/>
  <c r="B1147" i="28"/>
  <c r="A1147" i="28"/>
  <c r="J1146" i="28"/>
  <c r="I1146" i="28"/>
  <c r="H1146" i="28"/>
  <c r="G1146" i="28"/>
  <c r="F1146" i="28"/>
  <c r="E1146" i="28"/>
  <c r="D1146" i="28"/>
  <c r="C1146" i="28"/>
  <c r="B1146" i="28"/>
  <c r="A1146" i="28"/>
  <c r="J1145" i="28"/>
  <c r="I1145" i="28"/>
  <c r="H1145" i="28"/>
  <c r="G1145" i="28"/>
  <c r="F1145" i="28"/>
  <c r="E1145" i="28"/>
  <c r="D1145" i="28"/>
  <c r="C1145" i="28"/>
  <c r="B1145" i="28"/>
  <c r="A1145" i="28"/>
  <c r="J1144" i="28"/>
  <c r="I1144" i="28"/>
  <c r="H1144" i="28"/>
  <c r="G1144" i="28"/>
  <c r="F1144" i="28"/>
  <c r="E1144" i="28"/>
  <c r="D1144" i="28"/>
  <c r="C1144" i="28"/>
  <c r="B1144" i="28"/>
  <c r="A1144" i="28"/>
  <c r="J1143" i="28"/>
  <c r="I1143" i="28"/>
  <c r="H1143" i="28"/>
  <c r="G1143" i="28"/>
  <c r="F1143" i="28"/>
  <c r="E1143" i="28"/>
  <c r="D1143" i="28"/>
  <c r="C1143" i="28"/>
  <c r="B1143" i="28"/>
  <c r="A1143" i="28"/>
  <c r="J1142" i="28"/>
  <c r="I1142" i="28"/>
  <c r="H1142" i="28"/>
  <c r="G1142" i="28"/>
  <c r="F1142" i="28"/>
  <c r="E1142" i="28"/>
  <c r="D1142" i="28"/>
  <c r="C1142" i="28"/>
  <c r="B1142" i="28"/>
  <c r="A1142" i="28"/>
  <c r="J1141" i="28"/>
  <c r="I1141" i="28"/>
  <c r="H1141" i="28"/>
  <c r="G1141" i="28"/>
  <c r="F1141" i="28"/>
  <c r="E1141" i="28"/>
  <c r="D1141" i="28"/>
  <c r="C1141" i="28"/>
  <c r="B1141" i="28"/>
  <c r="A1141" i="28"/>
  <c r="J1140" i="28"/>
  <c r="I1140" i="28"/>
  <c r="H1140" i="28"/>
  <c r="G1140" i="28"/>
  <c r="F1140" i="28"/>
  <c r="E1140" i="28"/>
  <c r="D1140" i="28"/>
  <c r="C1140" i="28"/>
  <c r="B1140" i="28"/>
  <c r="A1140" i="28"/>
  <c r="J1139" i="28"/>
  <c r="I1139" i="28"/>
  <c r="H1139" i="28"/>
  <c r="G1139" i="28"/>
  <c r="F1139" i="28"/>
  <c r="E1139" i="28"/>
  <c r="D1139" i="28"/>
  <c r="C1139" i="28"/>
  <c r="B1139" i="28"/>
  <c r="A1139" i="28"/>
  <c r="J1138" i="28"/>
  <c r="I1138" i="28"/>
  <c r="H1138" i="28"/>
  <c r="G1138" i="28"/>
  <c r="F1138" i="28"/>
  <c r="E1138" i="28"/>
  <c r="D1138" i="28"/>
  <c r="C1138" i="28"/>
  <c r="B1138" i="28"/>
  <c r="A1138" i="28"/>
  <c r="J1137" i="28"/>
  <c r="I1137" i="28"/>
  <c r="H1137" i="28"/>
  <c r="G1137" i="28"/>
  <c r="F1137" i="28"/>
  <c r="E1137" i="28"/>
  <c r="D1137" i="28"/>
  <c r="C1137" i="28"/>
  <c r="B1137" i="28"/>
  <c r="A1137" i="28"/>
  <c r="J1136" i="28"/>
  <c r="I1136" i="28"/>
  <c r="H1136" i="28"/>
  <c r="G1136" i="28"/>
  <c r="F1136" i="28"/>
  <c r="E1136" i="28"/>
  <c r="D1136" i="28"/>
  <c r="C1136" i="28"/>
  <c r="B1136" i="28"/>
  <c r="A1136" i="28"/>
  <c r="J1135" i="28"/>
  <c r="I1135" i="28"/>
  <c r="H1135" i="28"/>
  <c r="G1135" i="28"/>
  <c r="F1135" i="28"/>
  <c r="E1135" i="28"/>
  <c r="D1135" i="28"/>
  <c r="C1135" i="28"/>
  <c r="B1135" i="28"/>
  <c r="A1135" i="28"/>
  <c r="J1134" i="28"/>
  <c r="I1134" i="28"/>
  <c r="H1134" i="28"/>
  <c r="G1134" i="28"/>
  <c r="F1134" i="28"/>
  <c r="E1134" i="28"/>
  <c r="D1134" i="28"/>
  <c r="C1134" i="28"/>
  <c r="B1134" i="28"/>
  <c r="A1134" i="28"/>
  <c r="J1133" i="28"/>
  <c r="I1133" i="28"/>
  <c r="H1133" i="28"/>
  <c r="G1133" i="28"/>
  <c r="F1133" i="28"/>
  <c r="E1133" i="28"/>
  <c r="D1133" i="28"/>
  <c r="C1133" i="28"/>
  <c r="B1133" i="28"/>
  <c r="A1133" i="28"/>
  <c r="J1132" i="28"/>
  <c r="I1132" i="28"/>
  <c r="H1132" i="28"/>
  <c r="G1132" i="28"/>
  <c r="F1132" i="28"/>
  <c r="E1132" i="28"/>
  <c r="D1132" i="28"/>
  <c r="C1132" i="28"/>
  <c r="B1132" i="28"/>
  <c r="A1132" i="28"/>
  <c r="J1131" i="28"/>
  <c r="I1131" i="28"/>
  <c r="H1131" i="28"/>
  <c r="G1131" i="28"/>
  <c r="F1131" i="28"/>
  <c r="E1131" i="28"/>
  <c r="D1131" i="28"/>
  <c r="C1131" i="28"/>
  <c r="B1131" i="28"/>
  <c r="A1131" i="28"/>
  <c r="J1130" i="28"/>
  <c r="I1130" i="28"/>
  <c r="H1130" i="28"/>
  <c r="G1130" i="28"/>
  <c r="F1130" i="28"/>
  <c r="E1130" i="28"/>
  <c r="D1130" i="28"/>
  <c r="C1130" i="28"/>
  <c r="B1130" i="28"/>
  <c r="A1130" i="28"/>
  <c r="J1129" i="28"/>
  <c r="I1129" i="28"/>
  <c r="H1129" i="28"/>
  <c r="G1129" i="28"/>
  <c r="F1129" i="28"/>
  <c r="E1129" i="28"/>
  <c r="D1129" i="28"/>
  <c r="C1129" i="28"/>
  <c r="B1129" i="28"/>
  <c r="A1129" i="28"/>
  <c r="J1128" i="28"/>
  <c r="I1128" i="28"/>
  <c r="H1128" i="28"/>
  <c r="G1128" i="28"/>
  <c r="F1128" i="28"/>
  <c r="E1128" i="28"/>
  <c r="D1128" i="28"/>
  <c r="C1128" i="28"/>
  <c r="B1128" i="28"/>
  <c r="A1128" i="28"/>
  <c r="J1127" i="28"/>
  <c r="I1127" i="28"/>
  <c r="H1127" i="28"/>
  <c r="G1127" i="28"/>
  <c r="F1127" i="28"/>
  <c r="E1127" i="28"/>
  <c r="D1127" i="28"/>
  <c r="C1127" i="28"/>
  <c r="B1127" i="28"/>
  <c r="A1127" i="28"/>
  <c r="J1126" i="28"/>
  <c r="I1126" i="28"/>
  <c r="H1126" i="28"/>
  <c r="G1126" i="28"/>
  <c r="F1126" i="28"/>
  <c r="E1126" i="28"/>
  <c r="D1126" i="28"/>
  <c r="C1126" i="28"/>
  <c r="B1126" i="28"/>
  <c r="A1126" i="28"/>
  <c r="J1125" i="28"/>
  <c r="I1125" i="28"/>
  <c r="H1125" i="28"/>
  <c r="G1125" i="28"/>
  <c r="F1125" i="28"/>
  <c r="E1125" i="28"/>
  <c r="D1125" i="28"/>
  <c r="C1125" i="28"/>
  <c r="B1125" i="28"/>
  <c r="A1125" i="28"/>
  <c r="J1124" i="28"/>
  <c r="I1124" i="28"/>
  <c r="H1124" i="28"/>
  <c r="G1124" i="28"/>
  <c r="F1124" i="28"/>
  <c r="E1124" i="28"/>
  <c r="D1124" i="28"/>
  <c r="C1124" i="28"/>
  <c r="B1124" i="28"/>
  <c r="A1124" i="28"/>
  <c r="J1123" i="28"/>
  <c r="I1123" i="28"/>
  <c r="H1123" i="28"/>
  <c r="G1123" i="28"/>
  <c r="F1123" i="28"/>
  <c r="E1123" i="28"/>
  <c r="D1123" i="28"/>
  <c r="C1123" i="28"/>
  <c r="B1123" i="28"/>
  <c r="A1123" i="28"/>
  <c r="J1122" i="28"/>
  <c r="I1122" i="28"/>
  <c r="H1122" i="28"/>
  <c r="G1122" i="28"/>
  <c r="F1122" i="28"/>
  <c r="E1122" i="28"/>
  <c r="D1122" i="28"/>
  <c r="C1122" i="28"/>
  <c r="B1122" i="28"/>
  <c r="A1122" i="28"/>
  <c r="J1121" i="28"/>
  <c r="I1121" i="28"/>
  <c r="H1121" i="28"/>
  <c r="G1121" i="28"/>
  <c r="F1121" i="28"/>
  <c r="E1121" i="28"/>
  <c r="D1121" i="28"/>
  <c r="C1121" i="28"/>
  <c r="B1121" i="28"/>
  <c r="A1121" i="28"/>
  <c r="J1120" i="28"/>
  <c r="I1120" i="28"/>
  <c r="H1120" i="28"/>
  <c r="G1120" i="28"/>
  <c r="F1120" i="28"/>
  <c r="E1120" i="28"/>
  <c r="D1120" i="28"/>
  <c r="C1120" i="28"/>
  <c r="B1120" i="28"/>
  <c r="A1120" i="28"/>
  <c r="J1119" i="28"/>
  <c r="I1119" i="28"/>
  <c r="H1119" i="28"/>
  <c r="G1119" i="28"/>
  <c r="F1119" i="28"/>
  <c r="E1119" i="28"/>
  <c r="D1119" i="28"/>
  <c r="C1119" i="28"/>
  <c r="B1119" i="28"/>
  <c r="A1119" i="28"/>
  <c r="J1118" i="28"/>
  <c r="I1118" i="28"/>
  <c r="H1118" i="28"/>
  <c r="G1118" i="28"/>
  <c r="F1118" i="28"/>
  <c r="E1118" i="28"/>
  <c r="D1118" i="28"/>
  <c r="C1118" i="28"/>
  <c r="B1118" i="28"/>
  <c r="A1118" i="28"/>
  <c r="J1117" i="28"/>
  <c r="I1117" i="28"/>
  <c r="H1117" i="28"/>
  <c r="G1117" i="28"/>
  <c r="F1117" i="28"/>
  <c r="E1117" i="28"/>
  <c r="D1117" i="28"/>
  <c r="C1117" i="28"/>
  <c r="B1117" i="28"/>
  <c r="A1117" i="28"/>
  <c r="J1116" i="28"/>
  <c r="I1116" i="28"/>
  <c r="H1116" i="28"/>
  <c r="G1116" i="28"/>
  <c r="F1116" i="28"/>
  <c r="E1116" i="28"/>
  <c r="D1116" i="28"/>
  <c r="C1116" i="28"/>
  <c r="B1116" i="28"/>
  <c r="A1116" i="28"/>
  <c r="J1115" i="28"/>
  <c r="I1115" i="28"/>
  <c r="H1115" i="28"/>
  <c r="G1115" i="28"/>
  <c r="F1115" i="28"/>
  <c r="E1115" i="28"/>
  <c r="D1115" i="28"/>
  <c r="C1115" i="28"/>
  <c r="B1115" i="28"/>
  <c r="A1115" i="28"/>
  <c r="J1114" i="28"/>
  <c r="I1114" i="28"/>
  <c r="H1114" i="28"/>
  <c r="G1114" i="28"/>
  <c r="F1114" i="28"/>
  <c r="E1114" i="28"/>
  <c r="D1114" i="28"/>
  <c r="C1114" i="28"/>
  <c r="B1114" i="28"/>
  <c r="A1114" i="28"/>
  <c r="J1113" i="28"/>
  <c r="I1113" i="28"/>
  <c r="H1113" i="28"/>
  <c r="G1113" i="28"/>
  <c r="F1113" i="28"/>
  <c r="E1113" i="28"/>
  <c r="D1113" i="28"/>
  <c r="C1113" i="28"/>
  <c r="B1113" i="28"/>
  <c r="A1113" i="28"/>
  <c r="J1112" i="28"/>
  <c r="I1112" i="28"/>
  <c r="H1112" i="28"/>
  <c r="G1112" i="28"/>
  <c r="F1112" i="28"/>
  <c r="E1112" i="28"/>
  <c r="D1112" i="28"/>
  <c r="C1112" i="28"/>
  <c r="B1112" i="28"/>
  <c r="A1112" i="28"/>
  <c r="J1111" i="28"/>
  <c r="I1111" i="28"/>
  <c r="H1111" i="28"/>
  <c r="G1111" i="28"/>
  <c r="F1111" i="28"/>
  <c r="E1111" i="28"/>
  <c r="D1111" i="28"/>
  <c r="C1111" i="28"/>
  <c r="B1111" i="28"/>
  <c r="A1111" i="28"/>
  <c r="J1110" i="28"/>
  <c r="I1110" i="28"/>
  <c r="H1110" i="28"/>
  <c r="G1110" i="28"/>
  <c r="F1110" i="28"/>
  <c r="E1110" i="28"/>
  <c r="D1110" i="28"/>
  <c r="C1110" i="28"/>
  <c r="B1110" i="28"/>
  <c r="A1110" i="28"/>
  <c r="J1109" i="28"/>
  <c r="I1109" i="28"/>
  <c r="H1109" i="28"/>
  <c r="G1109" i="28"/>
  <c r="F1109" i="28"/>
  <c r="E1109" i="28"/>
  <c r="D1109" i="28"/>
  <c r="C1109" i="28"/>
  <c r="B1109" i="28"/>
  <c r="A1109" i="28"/>
  <c r="J1108" i="28"/>
  <c r="I1108" i="28"/>
  <c r="H1108" i="28"/>
  <c r="G1108" i="28"/>
  <c r="F1108" i="28"/>
  <c r="E1108" i="28"/>
  <c r="D1108" i="28"/>
  <c r="C1108" i="28"/>
  <c r="B1108" i="28"/>
  <c r="A1108" i="28"/>
  <c r="J1107" i="28"/>
  <c r="I1107" i="28"/>
  <c r="H1107" i="28"/>
  <c r="G1107" i="28"/>
  <c r="F1107" i="28"/>
  <c r="E1107" i="28"/>
  <c r="D1107" i="28"/>
  <c r="C1107" i="28"/>
  <c r="B1107" i="28"/>
  <c r="A1107" i="28"/>
  <c r="J1106" i="28"/>
  <c r="I1106" i="28"/>
  <c r="H1106" i="28"/>
  <c r="G1106" i="28"/>
  <c r="F1106" i="28"/>
  <c r="E1106" i="28"/>
  <c r="D1106" i="28"/>
  <c r="C1106" i="28"/>
  <c r="B1106" i="28"/>
  <c r="A1106" i="28"/>
  <c r="J1105" i="28"/>
  <c r="I1105" i="28"/>
  <c r="H1105" i="28"/>
  <c r="G1105" i="28"/>
  <c r="F1105" i="28"/>
  <c r="E1105" i="28"/>
  <c r="D1105" i="28"/>
  <c r="C1105" i="28"/>
  <c r="B1105" i="28"/>
  <c r="A1105" i="28"/>
  <c r="J1104" i="28"/>
  <c r="I1104" i="28"/>
  <c r="H1104" i="28"/>
  <c r="G1104" i="28"/>
  <c r="F1104" i="28"/>
  <c r="E1104" i="28"/>
  <c r="D1104" i="28"/>
  <c r="C1104" i="28"/>
  <c r="B1104" i="28"/>
  <c r="A1104" i="28"/>
  <c r="J1103" i="28"/>
  <c r="I1103" i="28"/>
  <c r="H1103" i="28"/>
  <c r="G1103" i="28"/>
  <c r="F1103" i="28"/>
  <c r="E1103" i="28"/>
  <c r="D1103" i="28"/>
  <c r="C1103" i="28"/>
  <c r="B1103" i="28"/>
  <c r="A1103" i="28"/>
  <c r="J1102" i="28"/>
  <c r="I1102" i="28"/>
  <c r="H1102" i="28"/>
  <c r="G1102" i="28"/>
  <c r="F1102" i="28"/>
  <c r="E1102" i="28"/>
  <c r="D1102" i="28"/>
  <c r="C1102" i="28"/>
  <c r="B1102" i="28"/>
  <c r="A1102" i="28"/>
  <c r="J1101" i="28"/>
  <c r="I1101" i="28"/>
  <c r="H1101" i="28"/>
  <c r="G1101" i="28"/>
  <c r="F1101" i="28"/>
  <c r="E1101" i="28"/>
  <c r="D1101" i="28"/>
  <c r="C1101" i="28"/>
  <c r="B1101" i="28"/>
  <c r="A1101" i="28"/>
  <c r="J1100" i="28"/>
  <c r="I1100" i="28"/>
  <c r="H1100" i="28"/>
  <c r="G1100" i="28"/>
  <c r="F1100" i="28"/>
  <c r="E1100" i="28"/>
  <c r="D1100" i="28"/>
  <c r="C1100" i="28"/>
  <c r="B1100" i="28"/>
  <c r="A1100" i="28"/>
  <c r="J1099" i="28"/>
  <c r="I1099" i="28"/>
  <c r="H1099" i="28"/>
  <c r="G1099" i="28"/>
  <c r="F1099" i="28"/>
  <c r="E1099" i="28"/>
  <c r="D1099" i="28"/>
  <c r="C1099" i="28"/>
  <c r="B1099" i="28"/>
  <c r="A1099" i="28"/>
  <c r="J1098" i="28"/>
  <c r="I1098" i="28"/>
  <c r="H1098" i="28"/>
  <c r="G1098" i="28"/>
  <c r="F1098" i="28"/>
  <c r="E1098" i="28"/>
  <c r="D1098" i="28"/>
  <c r="C1098" i="28"/>
  <c r="B1098" i="28"/>
  <c r="A1098" i="28"/>
  <c r="J1097" i="28"/>
  <c r="I1097" i="28"/>
  <c r="H1097" i="28"/>
  <c r="G1097" i="28"/>
  <c r="F1097" i="28"/>
  <c r="E1097" i="28"/>
  <c r="D1097" i="28"/>
  <c r="C1097" i="28"/>
  <c r="B1097" i="28"/>
  <c r="A1097" i="28"/>
  <c r="J1096" i="28"/>
  <c r="I1096" i="28"/>
  <c r="H1096" i="28"/>
  <c r="G1096" i="28"/>
  <c r="F1096" i="28"/>
  <c r="E1096" i="28"/>
  <c r="D1096" i="28"/>
  <c r="C1096" i="28"/>
  <c r="B1096" i="28"/>
  <c r="A1096" i="28"/>
  <c r="J1095" i="28"/>
  <c r="I1095" i="28"/>
  <c r="H1095" i="28"/>
  <c r="G1095" i="28"/>
  <c r="F1095" i="28"/>
  <c r="E1095" i="28"/>
  <c r="D1095" i="28"/>
  <c r="C1095" i="28"/>
  <c r="B1095" i="28"/>
  <c r="A1095" i="28"/>
  <c r="J1094" i="28"/>
  <c r="I1094" i="28"/>
  <c r="H1094" i="28"/>
  <c r="G1094" i="28"/>
  <c r="F1094" i="28"/>
  <c r="E1094" i="28"/>
  <c r="D1094" i="28"/>
  <c r="C1094" i="28"/>
  <c r="B1094" i="28"/>
  <c r="A1094" i="28"/>
  <c r="J1093" i="28"/>
  <c r="I1093" i="28"/>
  <c r="H1093" i="28"/>
  <c r="G1093" i="28"/>
  <c r="F1093" i="28"/>
  <c r="E1093" i="28"/>
  <c r="D1093" i="28"/>
  <c r="C1093" i="28"/>
  <c r="B1093" i="28"/>
  <c r="A1093" i="28"/>
  <c r="J1092" i="28"/>
  <c r="I1092" i="28"/>
  <c r="H1092" i="28"/>
  <c r="G1092" i="28"/>
  <c r="F1092" i="28"/>
  <c r="E1092" i="28"/>
  <c r="D1092" i="28"/>
  <c r="C1092" i="28"/>
  <c r="B1092" i="28"/>
  <c r="A1092" i="28"/>
  <c r="J1091" i="28"/>
  <c r="I1091" i="28"/>
  <c r="H1091" i="28"/>
  <c r="G1091" i="28"/>
  <c r="F1091" i="28"/>
  <c r="E1091" i="28"/>
  <c r="D1091" i="28"/>
  <c r="C1091" i="28"/>
  <c r="B1091" i="28"/>
  <c r="A1091" i="28"/>
  <c r="J1090" i="28"/>
  <c r="I1090" i="28"/>
  <c r="H1090" i="28"/>
  <c r="G1090" i="28"/>
  <c r="F1090" i="28"/>
  <c r="E1090" i="28"/>
  <c r="D1090" i="28"/>
  <c r="C1090" i="28"/>
  <c r="B1090" i="28"/>
  <c r="A1090" i="28"/>
  <c r="J1089" i="28"/>
  <c r="I1089" i="28"/>
  <c r="H1089" i="28"/>
  <c r="G1089" i="28"/>
  <c r="F1089" i="28"/>
  <c r="E1089" i="28"/>
  <c r="D1089" i="28"/>
  <c r="C1089" i="28"/>
  <c r="B1089" i="28"/>
  <c r="A1089" i="28"/>
  <c r="J1088" i="28"/>
  <c r="I1088" i="28"/>
  <c r="H1088" i="28"/>
  <c r="G1088" i="28"/>
  <c r="F1088" i="28"/>
  <c r="E1088" i="28"/>
  <c r="D1088" i="28"/>
  <c r="C1088" i="28"/>
  <c r="B1088" i="28"/>
  <c r="A1088" i="28"/>
  <c r="J1087" i="28"/>
  <c r="I1087" i="28"/>
  <c r="H1087" i="28"/>
  <c r="G1087" i="28"/>
  <c r="F1087" i="28"/>
  <c r="E1087" i="28"/>
  <c r="D1087" i="28"/>
  <c r="C1087" i="28"/>
  <c r="B1087" i="28"/>
  <c r="A1087" i="28"/>
  <c r="J1086" i="28"/>
  <c r="I1086" i="28"/>
  <c r="H1086" i="28"/>
  <c r="G1086" i="28"/>
  <c r="F1086" i="28"/>
  <c r="E1086" i="28"/>
  <c r="D1086" i="28"/>
  <c r="C1086" i="28"/>
  <c r="B1086" i="28"/>
  <c r="A1086" i="28"/>
  <c r="J1085" i="28"/>
  <c r="I1085" i="28"/>
  <c r="H1085" i="28"/>
  <c r="G1085" i="28"/>
  <c r="F1085" i="28"/>
  <c r="E1085" i="28"/>
  <c r="D1085" i="28"/>
  <c r="C1085" i="28"/>
  <c r="B1085" i="28"/>
  <c r="A1085" i="28"/>
  <c r="J1084" i="28"/>
  <c r="I1084" i="28"/>
  <c r="H1084" i="28"/>
  <c r="G1084" i="28"/>
  <c r="F1084" i="28"/>
  <c r="E1084" i="28"/>
  <c r="D1084" i="28"/>
  <c r="C1084" i="28"/>
  <c r="B1084" i="28"/>
  <c r="A1084" i="28"/>
  <c r="J1083" i="28"/>
  <c r="I1083" i="28"/>
  <c r="H1083" i="28"/>
  <c r="G1083" i="28"/>
  <c r="F1083" i="28"/>
  <c r="E1083" i="28"/>
  <c r="D1083" i="28"/>
  <c r="C1083" i="28"/>
  <c r="B1083" i="28"/>
  <c r="A1083" i="28"/>
  <c r="J1082" i="28"/>
  <c r="I1082" i="28"/>
  <c r="H1082" i="28"/>
  <c r="G1082" i="28"/>
  <c r="F1082" i="28"/>
  <c r="E1082" i="28"/>
  <c r="D1082" i="28"/>
  <c r="C1082" i="28"/>
  <c r="B1082" i="28"/>
  <c r="A1082" i="28"/>
  <c r="J1081" i="28"/>
  <c r="I1081" i="28"/>
  <c r="H1081" i="28"/>
  <c r="G1081" i="28"/>
  <c r="F1081" i="28"/>
  <c r="E1081" i="28"/>
  <c r="D1081" i="28"/>
  <c r="C1081" i="28"/>
  <c r="B1081" i="28"/>
  <c r="A1081" i="28"/>
  <c r="J1080" i="28"/>
  <c r="I1080" i="28"/>
  <c r="H1080" i="28"/>
  <c r="G1080" i="28"/>
  <c r="F1080" i="28"/>
  <c r="E1080" i="28"/>
  <c r="D1080" i="28"/>
  <c r="C1080" i="28"/>
  <c r="B1080" i="28"/>
  <c r="A1080" i="28"/>
  <c r="J1079" i="28"/>
  <c r="I1079" i="28"/>
  <c r="H1079" i="28"/>
  <c r="G1079" i="28"/>
  <c r="F1079" i="28"/>
  <c r="E1079" i="28"/>
  <c r="D1079" i="28"/>
  <c r="C1079" i="28"/>
  <c r="B1079" i="28"/>
  <c r="A1079" i="28"/>
  <c r="J1078" i="28"/>
  <c r="I1078" i="28"/>
  <c r="H1078" i="28"/>
  <c r="G1078" i="28"/>
  <c r="F1078" i="28"/>
  <c r="E1078" i="28"/>
  <c r="D1078" i="28"/>
  <c r="C1078" i="28"/>
  <c r="B1078" i="28"/>
  <c r="A1078" i="28"/>
  <c r="J1077" i="28"/>
  <c r="I1077" i="28"/>
  <c r="H1077" i="28"/>
  <c r="G1077" i="28"/>
  <c r="F1077" i="28"/>
  <c r="E1077" i="28"/>
  <c r="D1077" i="28"/>
  <c r="C1077" i="28"/>
  <c r="B1077" i="28"/>
  <c r="A1077" i="28"/>
  <c r="J1076" i="28"/>
  <c r="I1076" i="28"/>
  <c r="H1076" i="28"/>
  <c r="G1076" i="28"/>
  <c r="F1076" i="28"/>
  <c r="E1076" i="28"/>
  <c r="D1076" i="28"/>
  <c r="C1076" i="28"/>
  <c r="B1076" i="28"/>
  <c r="A1076" i="28"/>
  <c r="J1075" i="28"/>
  <c r="I1075" i="28"/>
  <c r="H1075" i="28"/>
  <c r="G1075" i="28"/>
  <c r="F1075" i="28"/>
  <c r="E1075" i="28"/>
  <c r="D1075" i="28"/>
  <c r="C1075" i="28"/>
  <c r="B1075" i="28"/>
  <c r="A1075" i="28"/>
  <c r="J1074" i="28"/>
  <c r="I1074" i="28"/>
  <c r="H1074" i="28"/>
  <c r="G1074" i="28"/>
  <c r="F1074" i="28"/>
  <c r="E1074" i="28"/>
  <c r="D1074" i="28"/>
  <c r="C1074" i="28"/>
  <c r="B1074" i="28"/>
  <c r="A1074" i="28"/>
  <c r="J1073" i="28"/>
  <c r="I1073" i="28"/>
  <c r="H1073" i="28"/>
  <c r="G1073" i="28"/>
  <c r="F1073" i="28"/>
  <c r="E1073" i="28"/>
  <c r="D1073" i="28"/>
  <c r="C1073" i="28"/>
  <c r="B1073" i="28"/>
  <c r="A1073" i="28"/>
  <c r="J1072" i="28"/>
  <c r="I1072" i="28"/>
  <c r="H1072" i="28"/>
  <c r="G1072" i="28"/>
  <c r="F1072" i="28"/>
  <c r="E1072" i="28"/>
  <c r="D1072" i="28"/>
  <c r="C1072" i="28"/>
  <c r="B1072" i="28"/>
  <c r="A1072" i="28"/>
  <c r="J1071" i="28"/>
  <c r="I1071" i="28"/>
  <c r="H1071" i="28"/>
  <c r="G1071" i="28"/>
  <c r="F1071" i="28"/>
  <c r="E1071" i="28"/>
  <c r="D1071" i="28"/>
  <c r="C1071" i="28"/>
  <c r="B1071" i="28"/>
  <c r="A1071" i="28"/>
  <c r="J1070" i="28"/>
  <c r="I1070" i="28"/>
  <c r="H1070" i="28"/>
  <c r="G1070" i="28"/>
  <c r="F1070" i="28"/>
  <c r="E1070" i="28"/>
  <c r="D1070" i="28"/>
  <c r="C1070" i="28"/>
  <c r="B1070" i="28"/>
  <c r="A1070" i="28"/>
  <c r="J1069" i="28"/>
  <c r="I1069" i="28"/>
  <c r="H1069" i="28"/>
  <c r="G1069" i="28"/>
  <c r="F1069" i="28"/>
  <c r="E1069" i="28"/>
  <c r="D1069" i="28"/>
  <c r="C1069" i="28"/>
  <c r="B1069" i="28"/>
  <c r="A1069" i="28"/>
  <c r="J1068" i="28"/>
  <c r="I1068" i="28"/>
  <c r="H1068" i="28"/>
  <c r="G1068" i="28"/>
  <c r="F1068" i="28"/>
  <c r="E1068" i="28"/>
  <c r="D1068" i="28"/>
  <c r="C1068" i="28"/>
  <c r="B1068" i="28"/>
  <c r="A1068" i="28"/>
  <c r="J1067" i="28"/>
  <c r="I1067" i="28"/>
  <c r="H1067" i="28"/>
  <c r="G1067" i="28"/>
  <c r="F1067" i="28"/>
  <c r="E1067" i="28"/>
  <c r="D1067" i="28"/>
  <c r="C1067" i="28"/>
  <c r="B1067" i="28"/>
  <c r="A1067" i="28"/>
  <c r="J1066" i="28"/>
  <c r="I1066" i="28"/>
  <c r="H1066" i="28"/>
  <c r="G1066" i="28"/>
  <c r="F1066" i="28"/>
  <c r="E1066" i="28"/>
  <c r="D1066" i="28"/>
  <c r="C1066" i="28"/>
  <c r="B1066" i="28"/>
  <c r="A1066" i="28"/>
  <c r="J1065" i="28"/>
  <c r="I1065" i="28"/>
  <c r="H1065" i="28"/>
  <c r="G1065" i="28"/>
  <c r="F1065" i="28"/>
  <c r="E1065" i="28"/>
  <c r="D1065" i="28"/>
  <c r="C1065" i="28"/>
  <c r="B1065" i="28"/>
  <c r="A1065" i="28"/>
  <c r="J1064" i="28"/>
  <c r="I1064" i="28"/>
  <c r="H1064" i="28"/>
  <c r="G1064" i="28"/>
  <c r="F1064" i="28"/>
  <c r="E1064" i="28"/>
  <c r="D1064" i="28"/>
  <c r="C1064" i="28"/>
  <c r="B1064" i="28"/>
  <c r="A1064" i="28"/>
  <c r="J1063" i="28"/>
  <c r="I1063" i="28"/>
  <c r="H1063" i="28"/>
  <c r="G1063" i="28"/>
  <c r="F1063" i="28"/>
  <c r="E1063" i="28"/>
  <c r="D1063" i="28"/>
  <c r="C1063" i="28"/>
  <c r="B1063" i="28"/>
  <c r="A1063" i="28"/>
  <c r="J1062" i="28"/>
  <c r="I1062" i="28"/>
  <c r="H1062" i="28"/>
  <c r="G1062" i="28"/>
  <c r="F1062" i="28"/>
  <c r="E1062" i="28"/>
  <c r="D1062" i="28"/>
  <c r="C1062" i="28"/>
  <c r="B1062" i="28"/>
  <c r="A1062" i="28"/>
  <c r="J1061" i="28"/>
  <c r="I1061" i="28"/>
  <c r="H1061" i="28"/>
  <c r="G1061" i="28"/>
  <c r="F1061" i="28"/>
  <c r="E1061" i="28"/>
  <c r="D1061" i="28"/>
  <c r="C1061" i="28"/>
  <c r="B1061" i="28"/>
  <c r="A1061" i="28"/>
  <c r="J1060" i="28"/>
  <c r="I1060" i="28"/>
  <c r="H1060" i="28"/>
  <c r="G1060" i="28"/>
  <c r="F1060" i="28"/>
  <c r="E1060" i="28"/>
  <c r="D1060" i="28"/>
  <c r="C1060" i="28"/>
  <c r="B1060" i="28"/>
  <c r="A1060" i="28"/>
  <c r="J1059" i="28"/>
  <c r="I1059" i="28"/>
  <c r="H1059" i="28"/>
  <c r="G1059" i="28"/>
  <c r="F1059" i="28"/>
  <c r="E1059" i="28"/>
  <c r="D1059" i="28"/>
  <c r="C1059" i="28"/>
  <c r="B1059" i="28"/>
  <c r="A1059" i="28"/>
  <c r="J1058" i="28"/>
  <c r="I1058" i="28"/>
  <c r="H1058" i="28"/>
  <c r="G1058" i="28"/>
  <c r="F1058" i="28"/>
  <c r="E1058" i="28"/>
  <c r="D1058" i="28"/>
  <c r="C1058" i="28"/>
  <c r="B1058" i="28"/>
  <c r="A1058" i="28"/>
  <c r="J1057" i="28"/>
  <c r="I1057" i="28"/>
  <c r="H1057" i="28"/>
  <c r="G1057" i="28"/>
  <c r="F1057" i="28"/>
  <c r="E1057" i="28"/>
  <c r="D1057" i="28"/>
  <c r="C1057" i="28"/>
  <c r="B1057" i="28"/>
  <c r="A1057" i="28"/>
  <c r="J1056" i="28"/>
  <c r="I1056" i="28"/>
  <c r="H1056" i="28"/>
  <c r="G1056" i="28"/>
  <c r="F1056" i="28"/>
  <c r="E1056" i="28"/>
  <c r="D1056" i="28"/>
  <c r="C1056" i="28"/>
  <c r="B1056" i="28"/>
  <c r="A1056" i="28"/>
  <c r="J1055" i="28"/>
  <c r="I1055" i="28"/>
  <c r="H1055" i="28"/>
  <c r="G1055" i="28"/>
  <c r="F1055" i="28"/>
  <c r="E1055" i="28"/>
  <c r="D1055" i="28"/>
  <c r="C1055" i="28"/>
  <c r="B1055" i="28"/>
  <c r="A1055" i="28"/>
  <c r="J1054" i="28"/>
  <c r="I1054" i="28"/>
  <c r="H1054" i="28"/>
  <c r="G1054" i="28"/>
  <c r="F1054" i="28"/>
  <c r="E1054" i="28"/>
  <c r="D1054" i="28"/>
  <c r="C1054" i="28"/>
  <c r="B1054" i="28"/>
  <c r="A1054" i="28"/>
  <c r="J1053" i="28"/>
  <c r="I1053" i="28"/>
  <c r="H1053" i="28"/>
  <c r="G1053" i="28"/>
  <c r="F1053" i="28"/>
  <c r="E1053" i="28"/>
  <c r="D1053" i="28"/>
  <c r="C1053" i="28"/>
  <c r="B1053" i="28"/>
  <c r="A1053" i="28"/>
  <c r="J1052" i="28"/>
  <c r="I1052" i="28"/>
  <c r="H1052" i="28"/>
  <c r="G1052" i="28"/>
  <c r="F1052" i="28"/>
  <c r="E1052" i="28"/>
  <c r="D1052" i="28"/>
  <c r="C1052" i="28"/>
  <c r="B1052" i="28"/>
  <c r="A1052" i="28"/>
  <c r="J1051" i="28"/>
  <c r="I1051" i="28"/>
  <c r="H1051" i="28"/>
  <c r="G1051" i="28"/>
  <c r="F1051" i="28"/>
  <c r="E1051" i="28"/>
  <c r="D1051" i="28"/>
  <c r="C1051" i="28"/>
  <c r="B1051" i="28"/>
  <c r="A1051" i="28"/>
  <c r="J1050" i="28"/>
  <c r="I1050" i="28"/>
  <c r="H1050" i="28"/>
  <c r="G1050" i="28"/>
  <c r="F1050" i="28"/>
  <c r="E1050" i="28"/>
  <c r="D1050" i="28"/>
  <c r="C1050" i="28"/>
  <c r="B1050" i="28"/>
  <c r="A1050" i="28"/>
  <c r="J1049" i="28"/>
  <c r="I1049" i="28"/>
  <c r="H1049" i="28"/>
  <c r="G1049" i="28"/>
  <c r="F1049" i="28"/>
  <c r="E1049" i="28"/>
  <c r="D1049" i="28"/>
  <c r="C1049" i="28"/>
  <c r="B1049" i="28"/>
  <c r="A1049" i="28"/>
  <c r="J1048" i="28"/>
  <c r="I1048" i="28"/>
  <c r="H1048" i="28"/>
  <c r="G1048" i="28"/>
  <c r="F1048" i="28"/>
  <c r="E1048" i="28"/>
  <c r="D1048" i="28"/>
  <c r="C1048" i="28"/>
  <c r="B1048" i="28"/>
  <c r="A1048" i="28"/>
  <c r="J1047" i="28"/>
  <c r="I1047" i="28"/>
  <c r="H1047" i="28"/>
  <c r="G1047" i="28"/>
  <c r="F1047" i="28"/>
  <c r="E1047" i="28"/>
  <c r="D1047" i="28"/>
  <c r="C1047" i="28"/>
  <c r="B1047" i="28"/>
  <c r="A1047" i="28"/>
  <c r="J1046" i="28"/>
  <c r="I1046" i="28"/>
  <c r="H1046" i="28"/>
  <c r="G1046" i="28"/>
  <c r="F1046" i="28"/>
  <c r="E1046" i="28"/>
  <c r="D1046" i="28"/>
  <c r="C1046" i="28"/>
  <c r="B1046" i="28"/>
  <c r="A1046" i="28"/>
  <c r="J1045" i="28"/>
  <c r="I1045" i="28"/>
  <c r="H1045" i="28"/>
  <c r="G1045" i="28"/>
  <c r="F1045" i="28"/>
  <c r="E1045" i="28"/>
  <c r="D1045" i="28"/>
  <c r="C1045" i="28"/>
  <c r="B1045" i="28"/>
  <c r="A1045" i="28"/>
  <c r="J1044" i="28"/>
  <c r="I1044" i="28"/>
  <c r="H1044" i="28"/>
  <c r="G1044" i="28"/>
  <c r="F1044" i="28"/>
  <c r="E1044" i="28"/>
  <c r="D1044" i="28"/>
  <c r="C1044" i="28"/>
  <c r="B1044" i="28"/>
  <c r="A1044" i="28"/>
  <c r="J1043" i="28"/>
  <c r="I1043" i="28"/>
  <c r="H1043" i="28"/>
  <c r="G1043" i="28"/>
  <c r="F1043" i="28"/>
  <c r="E1043" i="28"/>
  <c r="D1043" i="28"/>
  <c r="C1043" i="28"/>
  <c r="B1043" i="28"/>
  <c r="A1043" i="28"/>
  <c r="J1042" i="28"/>
  <c r="I1042" i="28"/>
  <c r="H1042" i="28"/>
  <c r="G1042" i="28"/>
  <c r="F1042" i="28"/>
  <c r="E1042" i="28"/>
  <c r="D1042" i="28"/>
  <c r="C1042" i="28"/>
  <c r="B1042" i="28"/>
  <c r="A1042" i="28"/>
  <c r="J1041" i="28"/>
  <c r="I1041" i="28"/>
  <c r="H1041" i="28"/>
  <c r="G1041" i="28"/>
  <c r="F1041" i="28"/>
  <c r="E1041" i="28"/>
  <c r="D1041" i="28"/>
  <c r="C1041" i="28"/>
  <c r="B1041" i="28"/>
  <c r="A1041" i="28"/>
  <c r="J1040" i="28"/>
  <c r="I1040" i="28"/>
  <c r="H1040" i="28"/>
  <c r="G1040" i="28"/>
  <c r="F1040" i="28"/>
  <c r="E1040" i="28"/>
  <c r="D1040" i="28"/>
  <c r="C1040" i="28"/>
  <c r="B1040" i="28"/>
  <c r="A1040" i="28"/>
  <c r="J1039" i="28"/>
  <c r="I1039" i="28"/>
  <c r="H1039" i="28"/>
  <c r="G1039" i="28"/>
  <c r="F1039" i="28"/>
  <c r="E1039" i="28"/>
  <c r="D1039" i="28"/>
  <c r="C1039" i="28"/>
  <c r="B1039" i="28"/>
  <c r="A1039" i="28"/>
  <c r="J1038" i="28"/>
  <c r="I1038" i="28"/>
  <c r="H1038" i="28"/>
  <c r="G1038" i="28"/>
  <c r="F1038" i="28"/>
  <c r="E1038" i="28"/>
  <c r="D1038" i="28"/>
  <c r="C1038" i="28"/>
  <c r="B1038" i="28"/>
  <c r="A1038" i="28"/>
  <c r="J1037" i="28"/>
  <c r="I1037" i="28"/>
  <c r="H1037" i="28"/>
  <c r="G1037" i="28"/>
  <c r="F1037" i="28"/>
  <c r="E1037" i="28"/>
  <c r="D1037" i="28"/>
  <c r="C1037" i="28"/>
  <c r="B1037" i="28"/>
  <c r="A1037" i="28"/>
  <c r="J1036" i="28"/>
  <c r="I1036" i="28"/>
  <c r="H1036" i="28"/>
  <c r="G1036" i="28"/>
  <c r="F1036" i="28"/>
  <c r="E1036" i="28"/>
  <c r="D1036" i="28"/>
  <c r="C1036" i="28"/>
  <c r="B1036" i="28"/>
  <c r="A1036" i="28"/>
  <c r="J1035" i="28"/>
  <c r="I1035" i="28"/>
  <c r="H1035" i="28"/>
  <c r="G1035" i="28"/>
  <c r="F1035" i="28"/>
  <c r="E1035" i="28"/>
  <c r="D1035" i="28"/>
  <c r="C1035" i="28"/>
  <c r="B1035" i="28"/>
  <c r="A1035" i="28"/>
  <c r="J1034" i="28"/>
  <c r="I1034" i="28"/>
  <c r="H1034" i="28"/>
  <c r="G1034" i="28"/>
  <c r="F1034" i="28"/>
  <c r="E1034" i="28"/>
  <c r="D1034" i="28"/>
  <c r="C1034" i="28"/>
  <c r="B1034" i="28"/>
  <c r="A1034" i="28"/>
  <c r="J1033" i="28"/>
  <c r="I1033" i="28"/>
  <c r="H1033" i="28"/>
  <c r="G1033" i="28"/>
  <c r="F1033" i="28"/>
  <c r="E1033" i="28"/>
  <c r="D1033" i="28"/>
  <c r="C1033" i="28"/>
  <c r="B1033" i="28"/>
  <c r="A1033" i="28"/>
  <c r="J1032" i="28"/>
  <c r="I1032" i="28"/>
  <c r="H1032" i="28"/>
  <c r="G1032" i="28"/>
  <c r="F1032" i="28"/>
  <c r="E1032" i="28"/>
  <c r="D1032" i="28"/>
  <c r="C1032" i="28"/>
  <c r="B1032" i="28"/>
  <c r="A1032" i="28"/>
  <c r="J1031" i="28"/>
  <c r="I1031" i="28"/>
  <c r="H1031" i="28"/>
  <c r="G1031" i="28"/>
  <c r="F1031" i="28"/>
  <c r="E1031" i="28"/>
  <c r="D1031" i="28"/>
  <c r="C1031" i="28"/>
  <c r="B1031" i="28"/>
  <c r="A1031" i="28"/>
  <c r="J1030" i="28"/>
  <c r="I1030" i="28"/>
  <c r="H1030" i="28"/>
  <c r="G1030" i="28"/>
  <c r="F1030" i="28"/>
  <c r="E1030" i="28"/>
  <c r="D1030" i="28"/>
  <c r="C1030" i="28"/>
  <c r="B1030" i="28"/>
  <c r="A1030" i="28"/>
  <c r="J1029" i="28"/>
  <c r="I1029" i="28"/>
  <c r="H1029" i="28"/>
  <c r="G1029" i="28"/>
  <c r="F1029" i="28"/>
  <c r="E1029" i="28"/>
  <c r="D1029" i="28"/>
  <c r="C1029" i="28"/>
  <c r="B1029" i="28"/>
  <c r="A1029" i="28"/>
  <c r="J1028" i="28"/>
  <c r="I1028" i="28"/>
  <c r="H1028" i="28"/>
  <c r="G1028" i="28"/>
  <c r="F1028" i="28"/>
  <c r="E1028" i="28"/>
  <c r="D1028" i="28"/>
  <c r="C1028" i="28"/>
  <c r="B1028" i="28"/>
  <c r="A1028" i="28"/>
  <c r="J1027" i="28"/>
  <c r="I1027" i="28"/>
  <c r="H1027" i="28"/>
  <c r="G1027" i="28"/>
  <c r="F1027" i="28"/>
  <c r="E1027" i="28"/>
  <c r="D1027" i="28"/>
  <c r="C1027" i="28"/>
  <c r="B1027" i="28"/>
  <c r="A1027" i="28"/>
  <c r="J1026" i="28"/>
  <c r="I1026" i="28"/>
  <c r="H1026" i="28"/>
  <c r="G1026" i="28"/>
  <c r="F1026" i="28"/>
  <c r="E1026" i="28"/>
  <c r="D1026" i="28"/>
  <c r="C1026" i="28"/>
  <c r="B1026" i="28"/>
  <c r="A1026" i="28"/>
  <c r="J1025" i="28"/>
  <c r="I1025" i="28"/>
  <c r="H1025" i="28"/>
  <c r="G1025" i="28"/>
  <c r="F1025" i="28"/>
  <c r="E1025" i="28"/>
  <c r="D1025" i="28"/>
  <c r="C1025" i="28"/>
  <c r="B1025" i="28"/>
  <c r="A1025" i="28"/>
  <c r="J1024" i="28"/>
  <c r="I1024" i="28"/>
  <c r="H1024" i="28"/>
  <c r="G1024" i="28"/>
  <c r="F1024" i="28"/>
  <c r="E1024" i="28"/>
  <c r="D1024" i="28"/>
  <c r="C1024" i="28"/>
  <c r="B1024" i="28"/>
  <c r="A1024" i="28"/>
  <c r="J1023" i="28"/>
  <c r="I1023" i="28"/>
  <c r="H1023" i="28"/>
  <c r="G1023" i="28"/>
  <c r="F1023" i="28"/>
  <c r="E1023" i="28"/>
  <c r="D1023" i="28"/>
  <c r="C1023" i="28"/>
  <c r="B1023" i="28"/>
  <c r="A1023" i="28"/>
  <c r="J1022" i="28"/>
  <c r="I1022" i="28"/>
  <c r="H1022" i="28"/>
  <c r="G1022" i="28"/>
  <c r="F1022" i="28"/>
  <c r="E1022" i="28"/>
  <c r="D1022" i="28"/>
  <c r="C1022" i="28"/>
  <c r="B1022" i="28"/>
  <c r="A1022" i="28"/>
  <c r="J1021" i="28"/>
  <c r="I1021" i="28"/>
  <c r="H1021" i="28"/>
  <c r="G1021" i="28"/>
  <c r="F1021" i="28"/>
  <c r="E1021" i="28"/>
  <c r="D1021" i="28"/>
  <c r="C1021" i="28"/>
  <c r="B1021" i="28"/>
  <c r="A1021" i="28"/>
  <c r="J1020" i="28"/>
  <c r="I1020" i="28"/>
  <c r="H1020" i="28"/>
  <c r="G1020" i="28"/>
  <c r="F1020" i="28"/>
  <c r="E1020" i="28"/>
  <c r="D1020" i="28"/>
  <c r="C1020" i="28"/>
  <c r="B1020" i="28"/>
  <c r="A1020" i="28"/>
  <c r="J1019" i="28"/>
  <c r="I1019" i="28"/>
  <c r="H1019" i="28"/>
  <c r="G1019" i="28"/>
  <c r="F1019" i="28"/>
  <c r="E1019" i="28"/>
  <c r="D1019" i="28"/>
  <c r="C1019" i="28"/>
  <c r="B1019" i="28"/>
  <c r="A1019" i="28"/>
  <c r="J1018" i="28"/>
  <c r="I1018" i="28"/>
  <c r="H1018" i="28"/>
  <c r="G1018" i="28"/>
  <c r="F1018" i="28"/>
  <c r="E1018" i="28"/>
  <c r="D1018" i="28"/>
  <c r="C1018" i="28"/>
  <c r="B1018" i="28"/>
  <c r="A1018" i="28"/>
  <c r="J1017" i="28"/>
  <c r="I1017" i="28"/>
  <c r="H1017" i="28"/>
  <c r="G1017" i="28"/>
  <c r="F1017" i="28"/>
  <c r="E1017" i="28"/>
  <c r="D1017" i="28"/>
  <c r="C1017" i="28"/>
  <c r="B1017" i="28"/>
  <c r="A1017" i="28"/>
  <c r="J1016" i="28"/>
  <c r="I1016" i="28"/>
  <c r="H1016" i="28"/>
  <c r="G1016" i="28"/>
  <c r="F1016" i="28"/>
  <c r="E1016" i="28"/>
  <c r="D1016" i="28"/>
  <c r="C1016" i="28"/>
  <c r="B1016" i="28"/>
  <c r="A1016" i="28"/>
  <c r="J1015" i="28"/>
  <c r="I1015" i="28"/>
  <c r="H1015" i="28"/>
  <c r="G1015" i="28"/>
  <c r="F1015" i="28"/>
  <c r="E1015" i="28"/>
  <c r="D1015" i="28"/>
  <c r="C1015" i="28"/>
  <c r="B1015" i="28"/>
  <c r="A1015" i="28"/>
  <c r="J1014" i="28"/>
  <c r="I1014" i="28"/>
  <c r="H1014" i="28"/>
  <c r="G1014" i="28"/>
  <c r="F1014" i="28"/>
  <c r="E1014" i="28"/>
  <c r="D1014" i="28"/>
  <c r="C1014" i="28"/>
  <c r="B1014" i="28"/>
  <c r="A1014" i="28"/>
  <c r="J1013" i="28"/>
  <c r="I1013" i="28"/>
  <c r="H1013" i="28"/>
  <c r="G1013" i="28"/>
  <c r="F1013" i="28"/>
  <c r="E1013" i="28"/>
  <c r="D1013" i="28"/>
  <c r="C1013" i="28"/>
  <c r="B1013" i="28"/>
  <c r="A1013" i="28"/>
  <c r="J1012" i="28"/>
  <c r="I1012" i="28"/>
  <c r="H1012" i="28"/>
  <c r="G1012" i="28"/>
  <c r="F1012" i="28"/>
  <c r="E1012" i="28"/>
  <c r="D1012" i="28"/>
  <c r="C1012" i="28"/>
  <c r="B1012" i="28"/>
  <c r="A1012" i="28"/>
  <c r="J1011" i="28"/>
  <c r="I1011" i="28"/>
  <c r="H1011" i="28"/>
  <c r="G1011" i="28"/>
  <c r="F1011" i="28"/>
  <c r="E1011" i="28"/>
  <c r="D1011" i="28"/>
  <c r="C1011" i="28"/>
  <c r="B1011" i="28"/>
  <c r="A1011" i="28"/>
  <c r="J1010" i="28"/>
  <c r="I1010" i="28"/>
  <c r="H1010" i="28"/>
  <c r="G1010" i="28"/>
  <c r="F1010" i="28"/>
  <c r="E1010" i="28"/>
  <c r="D1010" i="28"/>
  <c r="C1010" i="28"/>
  <c r="B1010" i="28"/>
  <c r="A1010" i="28"/>
  <c r="J1009" i="28"/>
  <c r="I1009" i="28"/>
  <c r="H1009" i="28"/>
  <c r="G1009" i="28"/>
  <c r="F1009" i="28"/>
  <c r="E1009" i="28"/>
  <c r="D1009" i="28"/>
  <c r="C1009" i="28"/>
  <c r="B1009" i="28"/>
  <c r="A1009" i="28"/>
  <c r="J1008" i="28"/>
  <c r="I1008" i="28"/>
  <c r="H1008" i="28"/>
  <c r="G1008" i="28"/>
  <c r="F1008" i="28"/>
  <c r="E1008" i="28"/>
  <c r="D1008" i="28"/>
  <c r="C1008" i="28"/>
  <c r="B1008" i="28"/>
  <c r="A1008" i="28"/>
  <c r="J1007" i="28"/>
  <c r="I1007" i="28"/>
  <c r="H1007" i="28"/>
  <c r="G1007" i="28"/>
  <c r="F1007" i="28"/>
  <c r="E1007" i="28"/>
  <c r="D1007" i="28"/>
  <c r="C1007" i="28"/>
  <c r="B1007" i="28"/>
  <c r="A1007" i="28"/>
  <c r="J1006" i="28"/>
  <c r="I1006" i="28"/>
  <c r="H1006" i="28"/>
  <c r="G1006" i="28"/>
  <c r="F1006" i="28"/>
  <c r="E1006" i="28"/>
  <c r="D1006" i="28"/>
  <c r="C1006" i="28"/>
  <c r="B1006" i="28"/>
  <c r="A1006" i="28"/>
  <c r="J1005" i="28"/>
  <c r="I1005" i="28"/>
  <c r="H1005" i="28"/>
  <c r="G1005" i="28"/>
  <c r="F1005" i="28"/>
  <c r="E1005" i="28"/>
  <c r="D1005" i="28"/>
  <c r="C1005" i="28"/>
  <c r="B1005" i="28"/>
  <c r="A1005" i="28"/>
  <c r="J1004" i="28"/>
  <c r="I1004" i="28"/>
  <c r="H1004" i="28"/>
  <c r="G1004" i="28"/>
  <c r="F1004" i="28"/>
  <c r="E1004" i="28"/>
  <c r="D1004" i="28"/>
  <c r="C1004" i="28"/>
  <c r="B1004" i="28"/>
  <c r="A1004" i="28"/>
  <c r="J1003" i="28"/>
  <c r="I1003" i="28"/>
  <c r="H1003" i="28"/>
  <c r="G1003" i="28"/>
  <c r="F1003" i="28"/>
  <c r="E1003" i="28"/>
  <c r="D1003" i="28"/>
  <c r="C1003" i="28"/>
  <c r="B1003" i="28"/>
  <c r="A1003" i="28"/>
  <c r="J1002" i="28"/>
  <c r="I1002" i="28"/>
  <c r="H1002" i="28"/>
  <c r="G1002" i="28"/>
  <c r="F1002" i="28"/>
  <c r="E1002" i="28"/>
  <c r="D1002" i="28"/>
  <c r="C1002" i="28"/>
  <c r="B1002" i="28"/>
  <c r="A1002" i="28"/>
  <c r="J1001" i="28"/>
  <c r="I1001" i="28"/>
  <c r="H1001" i="28"/>
  <c r="G1001" i="28"/>
  <c r="F1001" i="28"/>
  <c r="E1001" i="28"/>
  <c r="D1001" i="28"/>
  <c r="C1001" i="28"/>
  <c r="B1001" i="28"/>
  <c r="A1001" i="28"/>
  <c r="J1000" i="28"/>
  <c r="I1000" i="28"/>
  <c r="H1000" i="28"/>
  <c r="G1000" i="28"/>
  <c r="F1000" i="28"/>
  <c r="E1000" i="28"/>
  <c r="D1000" i="28"/>
  <c r="C1000" i="28"/>
  <c r="B1000" i="28"/>
  <c r="A1000" i="28"/>
  <c r="J999" i="28"/>
  <c r="I999" i="28"/>
  <c r="H999" i="28"/>
  <c r="G999" i="28"/>
  <c r="F999" i="28"/>
  <c r="E999" i="28"/>
  <c r="D999" i="28"/>
  <c r="C999" i="28"/>
  <c r="B999" i="28"/>
  <c r="A999" i="28"/>
  <c r="J998" i="28"/>
  <c r="I998" i="28"/>
  <c r="H998" i="28"/>
  <c r="G998" i="28"/>
  <c r="F998" i="28"/>
  <c r="E998" i="28"/>
  <c r="D998" i="28"/>
  <c r="C998" i="28"/>
  <c r="B998" i="28"/>
  <c r="A998" i="28"/>
  <c r="J997" i="28"/>
  <c r="I997" i="28"/>
  <c r="H997" i="28"/>
  <c r="G997" i="28"/>
  <c r="F997" i="28"/>
  <c r="E997" i="28"/>
  <c r="D997" i="28"/>
  <c r="C997" i="28"/>
  <c r="B997" i="28"/>
  <c r="A997" i="28"/>
  <c r="J996" i="28"/>
  <c r="I996" i="28"/>
  <c r="H996" i="28"/>
  <c r="G996" i="28"/>
  <c r="F996" i="28"/>
  <c r="E996" i="28"/>
  <c r="D996" i="28"/>
  <c r="C996" i="28"/>
  <c r="B996" i="28"/>
  <c r="A996" i="28"/>
  <c r="J995" i="28"/>
  <c r="I995" i="28"/>
  <c r="H995" i="28"/>
  <c r="G995" i="28"/>
  <c r="F995" i="28"/>
  <c r="E995" i="28"/>
  <c r="D995" i="28"/>
  <c r="C995" i="28"/>
  <c r="B995" i="28"/>
  <c r="A995" i="28"/>
  <c r="J994" i="28"/>
  <c r="I994" i="28"/>
  <c r="H994" i="28"/>
  <c r="G994" i="28"/>
  <c r="F994" i="28"/>
  <c r="E994" i="28"/>
  <c r="D994" i="28"/>
  <c r="C994" i="28"/>
  <c r="B994" i="28"/>
  <c r="A994" i="28"/>
  <c r="J993" i="28"/>
  <c r="I993" i="28"/>
  <c r="H993" i="28"/>
  <c r="G993" i="28"/>
  <c r="F993" i="28"/>
  <c r="E993" i="28"/>
  <c r="D993" i="28"/>
  <c r="C993" i="28"/>
  <c r="B993" i="28"/>
  <c r="A993" i="28"/>
  <c r="J992" i="28"/>
  <c r="I992" i="28"/>
  <c r="H992" i="28"/>
  <c r="G992" i="28"/>
  <c r="F992" i="28"/>
  <c r="E992" i="28"/>
  <c r="D992" i="28"/>
  <c r="C992" i="28"/>
  <c r="B992" i="28"/>
  <c r="A992" i="28"/>
  <c r="J991" i="28"/>
  <c r="I991" i="28"/>
  <c r="H991" i="28"/>
  <c r="G991" i="28"/>
  <c r="F991" i="28"/>
  <c r="E991" i="28"/>
  <c r="D991" i="28"/>
  <c r="C991" i="28"/>
  <c r="B991" i="28"/>
  <c r="A991" i="28"/>
  <c r="J990" i="28"/>
  <c r="I990" i="28"/>
  <c r="H990" i="28"/>
  <c r="G990" i="28"/>
  <c r="F990" i="28"/>
  <c r="E990" i="28"/>
  <c r="D990" i="28"/>
  <c r="C990" i="28"/>
  <c r="B990" i="28"/>
  <c r="A990" i="28"/>
  <c r="J989" i="28"/>
  <c r="I989" i="28"/>
  <c r="H989" i="28"/>
  <c r="G989" i="28"/>
  <c r="F989" i="28"/>
  <c r="E989" i="28"/>
  <c r="D989" i="28"/>
  <c r="C989" i="28"/>
  <c r="B989" i="28"/>
  <c r="A989" i="28"/>
  <c r="J988" i="28"/>
  <c r="I988" i="28"/>
  <c r="H988" i="28"/>
  <c r="G988" i="28"/>
  <c r="F988" i="28"/>
  <c r="E988" i="28"/>
  <c r="D988" i="28"/>
  <c r="C988" i="28"/>
  <c r="B988" i="28"/>
  <c r="A988" i="28"/>
  <c r="J987" i="28"/>
  <c r="I987" i="28"/>
  <c r="H987" i="28"/>
  <c r="G987" i="28"/>
  <c r="F987" i="28"/>
  <c r="E987" i="28"/>
  <c r="D987" i="28"/>
  <c r="C987" i="28"/>
  <c r="B987" i="28"/>
  <c r="A987" i="28"/>
  <c r="J986" i="28"/>
  <c r="I986" i="28"/>
  <c r="H986" i="28"/>
  <c r="G986" i="28"/>
  <c r="F986" i="28"/>
  <c r="E986" i="28"/>
  <c r="D986" i="28"/>
  <c r="C986" i="28"/>
  <c r="B986" i="28"/>
  <c r="A986" i="28"/>
  <c r="J985" i="28"/>
  <c r="I985" i="28"/>
  <c r="H985" i="28"/>
  <c r="G985" i="28"/>
  <c r="F985" i="28"/>
  <c r="E985" i="28"/>
  <c r="D985" i="28"/>
  <c r="C985" i="28"/>
  <c r="B985" i="28"/>
  <c r="A985" i="28"/>
  <c r="J984" i="28"/>
  <c r="I984" i="28"/>
  <c r="H984" i="28"/>
  <c r="G984" i="28"/>
  <c r="F984" i="28"/>
  <c r="E984" i="28"/>
  <c r="D984" i="28"/>
  <c r="C984" i="28"/>
  <c r="B984" i="28"/>
  <c r="A984" i="28"/>
  <c r="J983" i="28"/>
  <c r="I983" i="28"/>
  <c r="H983" i="28"/>
  <c r="G983" i="28"/>
  <c r="F983" i="28"/>
  <c r="E983" i="28"/>
  <c r="D983" i="28"/>
  <c r="C983" i="28"/>
  <c r="B983" i="28"/>
  <c r="A983" i="28"/>
  <c r="J982" i="28"/>
  <c r="I982" i="28"/>
  <c r="H982" i="28"/>
  <c r="G982" i="28"/>
  <c r="F982" i="28"/>
  <c r="E982" i="28"/>
  <c r="D982" i="28"/>
  <c r="C982" i="28"/>
  <c r="B982" i="28"/>
  <c r="A982" i="28"/>
  <c r="J981" i="28"/>
  <c r="I981" i="28"/>
  <c r="H981" i="28"/>
  <c r="G981" i="28"/>
  <c r="F981" i="28"/>
  <c r="E981" i="28"/>
  <c r="D981" i="28"/>
  <c r="C981" i="28"/>
  <c r="B981" i="28"/>
  <c r="A981" i="28"/>
  <c r="J980" i="28"/>
  <c r="I980" i="28"/>
  <c r="H980" i="28"/>
  <c r="G980" i="28"/>
  <c r="F980" i="28"/>
  <c r="E980" i="28"/>
  <c r="D980" i="28"/>
  <c r="C980" i="28"/>
  <c r="B980" i="28"/>
  <c r="A980" i="28"/>
  <c r="J979" i="28"/>
  <c r="I979" i="28"/>
  <c r="H979" i="28"/>
  <c r="G979" i="28"/>
  <c r="F979" i="28"/>
  <c r="E979" i="28"/>
  <c r="D979" i="28"/>
  <c r="C979" i="28"/>
  <c r="B979" i="28"/>
  <c r="A979" i="28"/>
  <c r="J978" i="28"/>
  <c r="I978" i="28"/>
  <c r="H978" i="28"/>
  <c r="G978" i="28"/>
  <c r="F978" i="28"/>
  <c r="E978" i="28"/>
  <c r="D978" i="28"/>
  <c r="C978" i="28"/>
  <c r="B978" i="28"/>
  <c r="A978" i="28"/>
  <c r="J977" i="28"/>
  <c r="I977" i="28"/>
  <c r="H977" i="28"/>
  <c r="G977" i="28"/>
  <c r="F977" i="28"/>
  <c r="E977" i="28"/>
  <c r="D977" i="28"/>
  <c r="C977" i="28"/>
  <c r="B977" i="28"/>
  <c r="A977" i="28"/>
  <c r="J976" i="28"/>
  <c r="I976" i="28"/>
  <c r="H976" i="28"/>
  <c r="G976" i="28"/>
  <c r="F976" i="28"/>
  <c r="E976" i="28"/>
  <c r="D976" i="28"/>
  <c r="C976" i="28"/>
  <c r="B976" i="28"/>
  <c r="A976" i="28"/>
  <c r="J975" i="28"/>
  <c r="I975" i="28"/>
  <c r="H975" i="28"/>
  <c r="G975" i="28"/>
  <c r="F975" i="28"/>
  <c r="E975" i="28"/>
  <c r="D975" i="28"/>
  <c r="C975" i="28"/>
  <c r="B975" i="28"/>
  <c r="A975" i="28"/>
  <c r="J974" i="28"/>
  <c r="I974" i="28"/>
  <c r="H974" i="28"/>
  <c r="G974" i="28"/>
  <c r="F974" i="28"/>
  <c r="E974" i="28"/>
  <c r="D974" i="28"/>
  <c r="C974" i="28"/>
  <c r="B974" i="28"/>
  <c r="A974" i="28"/>
  <c r="J973" i="28"/>
  <c r="I973" i="28"/>
  <c r="H973" i="28"/>
  <c r="G973" i="28"/>
  <c r="F973" i="28"/>
  <c r="E973" i="28"/>
  <c r="D973" i="28"/>
  <c r="C973" i="28"/>
  <c r="B973" i="28"/>
  <c r="A973" i="28"/>
  <c r="J972" i="28"/>
  <c r="I972" i="28"/>
  <c r="H972" i="28"/>
  <c r="G972" i="28"/>
  <c r="F972" i="28"/>
  <c r="E972" i="28"/>
  <c r="D972" i="28"/>
  <c r="C972" i="28"/>
  <c r="B972" i="28"/>
  <c r="A972" i="28"/>
  <c r="J971" i="28"/>
  <c r="I971" i="28"/>
  <c r="H971" i="28"/>
  <c r="G971" i="28"/>
  <c r="F971" i="28"/>
  <c r="E971" i="28"/>
  <c r="D971" i="28"/>
  <c r="C971" i="28"/>
  <c r="B971" i="28"/>
  <c r="A971" i="28"/>
  <c r="J970" i="28"/>
  <c r="I970" i="28"/>
  <c r="H970" i="28"/>
  <c r="G970" i="28"/>
  <c r="F970" i="28"/>
  <c r="E970" i="28"/>
  <c r="D970" i="28"/>
  <c r="C970" i="28"/>
  <c r="B970" i="28"/>
  <c r="A970" i="28"/>
  <c r="J969" i="28"/>
  <c r="I969" i="28"/>
  <c r="H969" i="28"/>
  <c r="G969" i="28"/>
  <c r="F969" i="28"/>
  <c r="E969" i="28"/>
  <c r="D969" i="28"/>
  <c r="C969" i="28"/>
  <c r="B969" i="28"/>
  <c r="A969" i="28"/>
  <c r="J968" i="28"/>
  <c r="I968" i="28"/>
  <c r="H968" i="28"/>
  <c r="G968" i="28"/>
  <c r="F968" i="28"/>
  <c r="E968" i="28"/>
  <c r="D968" i="28"/>
  <c r="C968" i="28"/>
  <c r="B968" i="28"/>
  <c r="A968" i="28"/>
  <c r="J967" i="28"/>
  <c r="I967" i="28"/>
  <c r="H967" i="28"/>
  <c r="G967" i="28"/>
  <c r="F967" i="28"/>
  <c r="E967" i="28"/>
  <c r="D967" i="28"/>
  <c r="C967" i="28"/>
  <c r="B967" i="28"/>
  <c r="A967" i="28"/>
  <c r="J966" i="28"/>
  <c r="I966" i="28"/>
  <c r="H966" i="28"/>
  <c r="G966" i="28"/>
  <c r="F966" i="28"/>
  <c r="E966" i="28"/>
  <c r="D966" i="28"/>
  <c r="C966" i="28"/>
  <c r="B966" i="28"/>
  <c r="A966" i="28"/>
  <c r="J965" i="28"/>
  <c r="I965" i="28"/>
  <c r="H965" i="28"/>
  <c r="G965" i="28"/>
  <c r="F965" i="28"/>
  <c r="E965" i="28"/>
  <c r="D965" i="28"/>
  <c r="C965" i="28"/>
  <c r="B965" i="28"/>
  <c r="A965" i="28"/>
  <c r="J964" i="28"/>
  <c r="I964" i="28"/>
  <c r="H964" i="28"/>
  <c r="G964" i="28"/>
  <c r="F964" i="28"/>
  <c r="E964" i="28"/>
  <c r="D964" i="28"/>
  <c r="C964" i="28"/>
  <c r="B964" i="28"/>
  <c r="A964" i="28"/>
  <c r="J963" i="28"/>
  <c r="I963" i="28"/>
  <c r="H963" i="28"/>
  <c r="G963" i="28"/>
  <c r="F963" i="28"/>
  <c r="E963" i="28"/>
  <c r="D963" i="28"/>
  <c r="C963" i="28"/>
  <c r="B963" i="28"/>
  <c r="A963" i="28"/>
  <c r="J962" i="28"/>
  <c r="I962" i="28"/>
  <c r="H962" i="28"/>
  <c r="G962" i="28"/>
  <c r="F962" i="28"/>
  <c r="E962" i="28"/>
  <c r="D962" i="28"/>
  <c r="C962" i="28"/>
  <c r="B962" i="28"/>
  <c r="A962" i="28"/>
  <c r="J961" i="28"/>
  <c r="I961" i="28"/>
  <c r="H961" i="28"/>
  <c r="G961" i="28"/>
  <c r="F961" i="28"/>
  <c r="E961" i="28"/>
  <c r="D961" i="28"/>
  <c r="C961" i="28"/>
  <c r="B961" i="28"/>
  <c r="A961" i="28"/>
  <c r="J960" i="28"/>
  <c r="I960" i="28"/>
  <c r="H960" i="28"/>
  <c r="G960" i="28"/>
  <c r="F960" i="28"/>
  <c r="E960" i="28"/>
  <c r="D960" i="28"/>
  <c r="C960" i="28"/>
  <c r="B960" i="28"/>
  <c r="A960" i="28"/>
  <c r="J959" i="28"/>
  <c r="I959" i="28"/>
  <c r="H959" i="28"/>
  <c r="G959" i="28"/>
  <c r="F959" i="28"/>
  <c r="E959" i="28"/>
  <c r="D959" i="28"/>
  <c r="C959" i="28"/>
  <c r="B959" i="28"/>
  <c r="A959" i="28"/>
  <c r="J958" i="28"/>
  <c r="I958" i="28"/>
  <c r="H958" i="28"/>
  <c r="G958" i="28"/>
  <c r="F958" i="28"/>
  <c r="E958" i="28"/>
  <c r="D958" i="28"/>
  <c r="C958" i="28"/>
  <c r="B958" i="28"/>
  <c r="A958" i="28"/>
  <c r="J957" i="28"/>
  <c r="I957" i="28"/>
  <c r="H957" i="28"/>
  <c r="G957" i="28"/>
  <c r="F957" i="28"/>
  <c r="E957" i="28"/>
  <c r="D957" i="28"/>
  <c r="C957" i="28"/>
  <c r="B957" i="28"/>
  <c r="A957" i="28"/>
  <c r="J956" i="28"/>
  <c r="I956" i="28"/>
  <c r="H956" i="28"/>
  <c r="G956" i="28"/>
  <c r="F956" i="28"/>
  <c r="E956" i="28"/>
  <c r="D956" i="28"/>
  <c r="C956" i="28"/>
  <c r="B956" i="28"/>
  <c r="A956" i="28"/>
  <c r="J955" i="28"/>
  <c r="I955" i="28"/>
  <c r="H955" i="28"/>
  <c r="G955" i="28"/>
  <c r="F955" i="28"/>
  <c r="E955" i="28"/>
  <c r="D955" i="28"/>
  <c r="C955" i="28"/>
  <c r="B955" i="28"/>
  <c r="A955" i="28"/>
  <c r="J954" i="28"/>
  <c r="I954" i="28"/>
  <c r="H954" i="28"/>
  <c r="G954" i="28"/>
  <c r="F954" i="28"/>
  <c r="E954" i="28"/>
  <c r="D954" i="28"/>
  <c r="C954" i="28"/>
  <c r="B954" i="28"/>
  <c r="A954" i="28"/>
  <c r="J953" i="28"/>
  <c r="I953" i="28"/>
  <c r="H953" i="28"/>
  <c r="G953" i="28"/>
  <c r="F953" i="28"/>
  <c r="E953" i="28"/>
  <c r="D953" i="28"/>
  <c r="C953" i="28"/>
  <c r="B953" i="28"/>
  <c r="A953" i="28"/>
  <c r="J952" i="28"/>
  <c r="I952" i="28"/>
  <c r="H952" i="28"/>
  <c r="G952" i="28"/>
  <c r="F952" i="28"/>
  <c r="E952" i="28"/>
  <c r="D952" i="28"/>
  <c r="C952" i="28"/>
  <c r="B952" i="28"/>
  <c r="A952" i="28"/>
  <c r="J951" i="28"/>
  <c r="I951" i="28"/>
  <c r="H951" i="28"/>
  <c r="G951" i="28"/>
  <c r="F951" i="28"/>
  <c r="E951" i="28"/>
  <c r="D951" i="28"/>
  <c r="C951" i="28"/>
  <c r="B951" i="28"/>
  <c r="A951" i="28"/>
  <c r="J950" i="28"/>
  <c r="I950" i="28"/>
  <c r="H950" i="28"/>
  <c r="G950" i="28"/>
  <c r="F950" i="28"/>
  <c r="E950" i="28"/>
  <c r="D950" i="28"/>
  <c r="C950" i="28"/>
  <c r="B950" i="28"/>
  <c r="A950" i="28"/>
  <c r="J949" i="28"/>
  <c r="I949" i="28"/>
  <c r="H949" i="28"/>
  <c r="G949" i="28"/>
  <c r="F949" i="28"/>
  <c r="E949" i="28"/>
  <c r="D949" i="28"/>
  <c r="C949" i="28"/>
  <c r="B949" i="28"/>
  <c r="A949" i="28"/>
  <c r="J948" i="28"/>
  <c r="I948" i="28"/>
  <c r="H948" i="28"/>
  <c r="G948" i="28"/>
  <c r="F948" i="28"/>
  <c r="E948" i="28"/>
  <c r="D948" i="28"/>
  <c r="C948" i="28"/>
  <c r="B948" i="28"/>
  <c r="A948" i="28"/>
  <c r="J947" i="28"/>
  <c r="I947" i="28"/>
  <c r="H947" i="28"/>
  <c r="G947" i="28"/>
  <c r="F947" i="28"/>
  <c r="E947" i="28"/>
  <c r="D947" i="28"/>
  <c r="C947" i="28"/>
  <c r="B947" i="28"/>
  <c r="A947" i="28"/>
  <c r="J946" i="28"/>
  <c r="I946" i="28"/>
  <c r="H946" i="28"/>
  <c r="G946" i="28"/>
  <c r="F946" i="28"/>
  <c r="E946" i="28"/>
  <c r="D946" i="28"/>
  <c r="C946" i="28"/>
  <c r="B946" i="28"/>
  <c r="A946" i="28"/>
  <c r="J945" i="28"/>
  <c r="I945" i="28"/>
  <c r="H945" i="28"/>
  <c r="G945" i="28"/>
  <c r="F945" i="28"/>
  <c r="E945" i="28"/>
  <c r="D945" i="28"/>
  <c r="C945" i="28"/>
  <c r="B945" i="28"/>
  <c r="A945" i="28"/>
  <c r="J944" i="28"/>
  <c r="I944" i="28"/>
  <c r="H944" i="28"/>
  <c r="G944" i="28"/>
  <c r="F944" i="28"/>
  <c r="E944" i="28"/>
  <c r="D944" i="28"/>
  <c r="C944" i="28"/>
  <c r="B944" i="28"/>
  <c r="A944" i="28"/>
  <c r="J943" i="28"/>
  <c r="I943" i="28"/>
  <c r="H943" i="28"/>
  <c r="G943" i="28"/>
  <c r="F943" i="28"/>
  <c r="E943" i="28"/>
  <c r="D943" i="28"/>
  <c r="C943" i="28"/>
  <c r="B943" i="28"/>
  <c r="A943" i="28"/>
  <c r="J942" i="28"/>
  <c r="I942" i="28"/>
  <c r="H942" i="28"/>
  <c r="G942" i="28"/>
  <c r="F942" i="28"/>
  <c r="E942" i="28"/>
  <c r="D942" i="28"/>
  <c r="C942" i="28"/>
  <c r="B942" i="28"/>
  <c r="A942" i="28"/>
  <c r="J941" i="28"/>
  <c r="I941" i="28"/>
  <c r="H941" i="28"/>
  <c r="G941" i="28"/>
  <c r="F941" i="28"/>
  <c r="E941" i="28"/>
  <c r="D941" i="28"/>
  <c r="C941" i="28"/>
  <c r="B941" i="28"/>
  <c r="A941" i="28"/>
  <c r="J940" i="28"/>
  <c r="I940" i="28"/>
  <c r="H940" i="28"/>
  <c r="G940" i="28"/>
  <c r="F940" i="28"/>
  <c r="E940" i="28"/>
  <c r="D940" i="28"/>
  <c r="C940" i="28"/>
  <c r="B940" i="28"/>
  <c r="A940" i="28"/>
  <c r="J939" i="28"/>
  <c r="I939" i="28"/>
  <c r="H939" i="28"/>
  <c r="G939" i="28"/>
  <c r="F939" i="28"/>
  <c r="E939" i="28"/>
  <c r="D939" i="28"/>
  <c r="C939" i="28"/>
  <c r="B939" i="28"/>
  <c r="A939" i="28"/>
  <c r="J938" i="28"/>
  <c r="I938" i="28"/>
  <c r="H938" i="28"/>
  <c r="G938" i="28"/>
  <c r="F938" i="28"/>
  <c r="E938" i="28"/>
  <c r="D938" i="28"/>
  <c r="C938" i="28"/>
  <c r="B938" i="28"/>
  <c r="A938" i="28"/>
  <c r="J937" i="28"/>
  <c r="I937" i="28"/>
  <c r="H937" i="28"/>
  <c r="G937" i="28"/>
  <c r="F937" i="28"/>
  <c r="E937" i="28"/>
  <c r="D937" i="28"/>
  <c r="C937" i="28"/>
  <c r="B937" i="28"/>
  <c r="A937" i="28"/>
  <c r="J936" i="28"/>
  <c r="I936" i="28"/>
  <c r="H936" i="28"/>
  <c r="G936" i="28"/>
  <c r="F936" i="28"/>
  <c r="E936" i="28"/>
  <c r="D936" i="28"/>
  <c r="C936" i="28"/>
  <c r="B936" i="28"/>
  <c r="A936" i="28"/>
  <c r="J935" i="28"/>
  <c r="I935" i="28"/>
  <c r="H935" i="28"/>
  <c r="G935" i="28"/>
  <c r="F935" i="28"/>
  <c r="E935" i="28"/>
  <c r="D935" i="28"/>
  <c r="C935" i="28"/>
  <c r="B935" i="28"/>
  <c r="A935" i="28"/>
  <c r="J934" i="28"/>
  <c r="I934" i="28"/>
  <c r="H934" i="28"/>
  <c r="G934" i="28"/>
  <c r="F934" i="28"/>
  <c r="E934" i="28"/>
  <c r="D934" i="28"/>
  <c r="C934" i="28"/>
  <c r="B934" i="28"/>
  <c r="A934" i="28"/>
  <c r="J933" i="28"/>
  <c r="I933" i="28"/>
  <c r="H933" i="28"/>
  <c r="G933" i="28"/>
  <c r="F933" i="28"/>
  <c r="E933" i="28"/>
  <c r="D933" i="28"/>
  <c r="C933" i="28"/>
  <c r="B933" i="28"/>
  <c r="A933" i="28"/>
  <c r="J932" i="28"/>
  <c r="I932" i="28"/>
  <c r="H932" i="28"/>
  <c r="G932" i="28"/>
  <c r="F932" i="28"/>
  <c r="E932" i="28"/>
  <c r="D932" i="28"/>
  <c r="C932" i="28"/>
  <c r="B932" i="28"/>
  <c r="A932" i="28"/>
  <c r="J931" i="28"/>
  <c r="I931" i="28"/>
  <c r="H931" i="28"/>
  <c r="G931" i="28"/>
  <c r="F931" i="28"/>
  <c r="E931" i="28"/>
  <c r="D931" i="28"/>
  <c r="C931" i="28"/>
  <c r="B931" i="28"/>
  <c r="A931" i="28"/>
  <c r="J930" i="28"/>
  <c r="I930" i="28"/>
  <c r="H930" i="28"/>
  <c r="G930" i="28"/>
  <c r="F930" i="28"/>
  <c r="E930" i="28"/>
  <c r="D930" i="28"/>
  <c r="C930" i="28"/>
  <c r="B930" i="28"/>
  <c r="A930" i="28"/>
  <c r="J929" i="28"/>
  <c r="I929" i="28"/>
  <c r="H929" i="28"/>
  <c r="G929" i="28"/>
  <c r="F929" i="28"/>
  <c r="E929" i="28"/>
  <c r="D929" i="28"/>
  <c r="C929" i="28"/>
  <c r="B929" i="28"/>
  <c r="A929" i="28"/>
  <c r="J928" i="28"/>
  <c r="I928" i="28"/>
  <c r="H928" i="28"/>
  <c r="G928" i="28"/>
  <c r="F928" i="28"/>
  <c r="E928" i="28"/>
  <c r="D928" i="28"/>
  <c r="C928" i="28"/>
  <c r="B928" i="28"/>
  <c r="A928" i="28"/>
  <c r="J927" i="28"/>
  <c r="I927" i="28"/>
  <c r="H927" i="28"/>
  <c r="G927" i="28"/>
  <c r="F927" i="28"/>
  <c r="E927" i="28"/>
  <c r="D927" i="28"/>
  <c r="C927" i="28"/>
  <c r="B927" i="28"/>
  <c r="A927" i="28"/>
  <c r="J926" i="28"/>
  <c r="I926" i="28"/>
  <c r="H926" i="28"/>
  <c r="G926" i="28"/>
  <c r="F926" i="28"/>
  <c r="E926" i="28"/>
  <c r="D926" i="28"/>
  <c r="C926" i="28"/>
  <c r="B926" i="28"/>
  <c r="A926" i="28"/>
  <c r="J925" i="28"/>
  <c r="I925" i="28"/>
  <c r="H925" i="28"/>
  <c r="G925" i="28"/>
  <c r="F925" i="28"/>
  <c r="E925" i="28"/>
  <c r="D925" i="28"/>
  <c r="C925" i="28"/>
  <c r="B925" i="28"/>
  <c r="A925" i="28"/>
  <c r="J924" i="28"/>
  <c r="I924" i="28"/>
  <c r="H924" i="28"/>
  <c r="G924" i="28"/>
  <c r="F924" i="28"/>
  <c r="E924" i="28"/>
  <c r="D924" i="28"/>
  <c r="C924" i="28"/>
  <c r="B924" i="28"/>
  <c r="A924" i="28"/>
  <c r="J923" i="28"/>
  <c r="I923" i="28"/>
  <c r="H923" i="28"/>
  <c r="G923" i="28"/>
  <c r="F923" i="28"/>
  <c r="E923" i="28"/>
  <c r="D923" i="28"/>
  <c r="C923" i="28"/>
  <c r="B923" i="28"/>
  <c r="A923" i="28"/>
  <c r="J922" i="28"/>
  <c r="I922" i="28"/>
  <c r="H922" i="28"/>
  <c r="G922" i="28"/>
  <c r="F922" i="28"/>
  <c r="E922" i="28"/>
  <c r="D922" i="28"/>
  <c r="C922" i="28"/>
  <c r="B922" i="28"/>
  <c r="A922" i="28"/>
  <c r="J921" i="28"/>
  <c r="I921" i="28"/>
  <c r="H921" i="28"/>
  <c r="G921" i="28"/>
  <c r="F921" i="28"/>
  <c r="E921" i="28"/>
  <c r="D921" i="28"/>
  <c r="C921" i="28"/>
  <c r="B921" i="28"/>
  <c r="A921" i="28"/>
  <c r="J920" i="28"/>
  <c r="I920" i="28"/>
  <c r="H920" i="28"/>
  <c r="G920" i="28"/>
  <c r="F920" i="28"/>
  <c r="E920" i="28"/>
  <c r="D920" i="28"/>
  <c r="C920" i="28"/>
  <c r="B920" i="28"/>
  <c r="A920" i="28"/>
  <c r="J919" i="28"/>
  <c r="I919" i="28"/>
  <c r="H919" i="28"/>
  <c r="G919" i="28"/>
  <c r="F919" i="28"/>
  <c r="E919" i="28"/>
  <c r="D919" i="28"/>
  <c r="C919" i="28"/>
  <c r="B919" i="28"/>
  <c r="A919" i="28"/>
  <c r="J918" i="28"/>
  <c r="I918" i="28"/>
  <c r="H918" i="28"/>
  <c r="G918" i="28"/>
  <c r="F918" i="28"/>
  <c r="E918" i="28"/>
  <c r="D918" i="28"/>
  <c r="C918" i="28"/>
  <c r="B918" i="28"/>
  <c r="A918" i="28"/>
  <c r="J917" i="28"/>
  <c r="I917" i="28"/>
  <c r="H917" i="28"/>
  <c r="G917" i="28"/>
  <c r="F917" i="28"/>
  <c r="E917" i="28"/>
  <c r="D917" i="28"/>
  <c r="C917" i="28"/>
  <c r="B917" i="28"/>
  <c r="A917" i="28"/>
  <c r="J916" i="28"/>
  <c r="I916" i="28"/>
  <c r="H916" i="28"/>
  <c r="G916" i="28"/>
  <c r="F916" i="28"/>
  <c r="E916" i="28"/>
  <c r="D916" i="28"/>
  <c r="C916" i="28"/>
  <c r="B916" i="28"/>
  <c r="A916" i="28"/>
  <c r="J915" i="28"/>
  <c r="I915" i="28"/>
  <c r="H915" i="28"/>
  <c r="G915" i="28"/>
  <c r="F915" i="28"/>
  <c r="E915" i="28"/>
  <c r="D915" i="28"/>
  <c r="C915" i="28"/>
  <c r="B915" i="28"/>
  <c r="A915" i="28"/>
  <c r="J914" i="28"/>
  <c r="I914" i="28"/>
  <c r="H914" i="28"/>
  <c r="G914" i="28"/>
  <c r="F914" i="28"/>
  <c r="E914" i="28"/>
  <c r="D914" i="28"/>
  <c r="C914" i="28"/>
  <c r="B914" i="28"/>
  <c r="A914" i="28"/>
  <c r="J913" i="28"/>
  <c r="I913" i="28"/>
  <c r="H913" i="28"/>
  <c r="G913" i="28"/>
  <c r="F913" i="28"/>
  <c r="E913" i="28"/>
  <c r="D913" i="28"/>
  <c r="C913" i="28"/>
  <c r="B913" i="28"/>
  <c r="A913" i="28"/>
  <c r="J912" i="28"/>
  <c r="I912" i="28"/>
  <c r="H912" i="28"/>
  <c r="G912" i="28"/>
  <c r="F912" i="28"/>
  <c r="E912" i="28"/>
  <c r="D912" i="28"/>
  <c r="C912" i="28"/>
  <c r="B912" i="28"/>
  <c r="A912" i="28"/>
  <c r="J911" i="28"/>
  <c r="I911" i="28"/>
  <c r="H911" i="28"/>
  <c r="G911" i="28"/>
  <c r="F911" i="28"/>
  <c r="E911" i="28"/>
  <c r="D911" i="28"/>
  <c r="C911" i="28"/>
  <c r="B911" i="28"/>
  <c r="A911" i="28"/>
  <c r="J910" i="28"/>
  <c r="I910" i="28"/>
  <c r="H910" i="28"/>
  <c r="G910" i="28"/>
  <c r="F910" i="28"/>
  <c r="E910" i="28"/>
  <c r="D910" i="28"/>
  <c r="C910" i="28"/>
  <c r="B910" i="28"/>
  <c r="A910" i="28"/>
  <c r="J909" i="28"/>
  <c r="I909" i="28"/>
  <c r="H909" i="28"/>
  <c r="G909" i="28"/>
  <c r="F909" i="28"/>
  <c r="E909" i="28"/>
  <c r="D909" i="28"/>
  <c r="C909" i="28"/>
  <c r="B909" i="28"/>
  <c r="A909" i="28"/>
  <c r="J908" i="28"/>
  <c r="I908" i="28"/>
  <c r="H908" i="28"/>
  <c r="G908" i="28"/>
  <c r="F908" i="28"/>
  <c r="E908" i="28"/>
  <c r="D908" i="28"/>
  <c r="C908" i="28"/>
  <c r="B908" i="28"/>
  <c r="A908" i="28"/>
  <c r="J907" i="28"/>
  <c r="I907" i="28"/>
  <c r="H907" i="28"/>
  <c r="G907" i="28"/>
  <c r="F907" i="28"/>
  <c r="E907" i="28"/>
  <c r="D907" i="28"/>
  <c r="C907" i="28"/>
  <c r="B907" i="28"/>
  <c r="A907" i="28"/>
  <c r="J906" i="28"/>
  <c r="I906" i="28"/>
  <c r="H906" i="28"/>
  <c r="G906" i="28"/>
  <c r="F906" i="28"/>
  <c r="E906" i="28"/>
  <c r="D906" i="28"/>
  <c r="C906" i="28"/>
  <c r="B906" i="28"/>
  <c r="A906" i="28"/>
  <c r="J905" i="28"/>
  <c r="I905" i="28"/>
  <c r="H905" i="28"/>
  <c r="G905" i="28"/>
  <c r="F905" i="28"/>
  <c r="E905" i="28"/>
  <c r="D905" i="28"/>
  <c r="C905" i="28"/>
  <c r="B905" i="28"/>
  <c r="A905" i="28"/>
  <c r="J904" i="28"/>
  <c r="I904" i="28"/>
  <c r="H904" i="28"/>
  <c r="G904" i="28"/>
  <c r="F904" i="28"/>
  <c r="E904" i="28"/>
  <c r="D904" i="28"/>
  <c r="C904" i="28"/>
  <c r="B904" i="28"/>
  <c r="A904" i="28"/>
  <c r="J903" i="28"/>
  <c r="I903" i="28"/>
  <c r="H903" i="28"/>
  <c r="G903" i="28"/>
  <c r="F903" i="28"/>
  <c r="E903" i="28"/>
  <c r="D903" i="28"/>
  <c r="C903" i="28"/>
  <c r="B903" i="28"/>
  <c r="A903" i="28"/>
  <c r="J902" i="28"/>
  <c r="I902" i="28"/>
  <c r="H902" i="28"/>
  <c r="G902" i="28"/>
  <c r="F902" i="28"/>
  <c r="E902" i="28"/>
  <c r="D902" i="28"/>
  <c r="C902" i="28"/>
  <c r="B902" i="28"/>
  <c r="A902" i="28"/>
  <c r="J901" i="28"/>
  <c r="I901" i="28"/>
  <c r="H901" i="28"/>
  <c r="G901" i="28"/>
  <c r="F901" i="28"/>
  <c r="E901" i="28"/>
  <c r="D901" i="28"/>
  <c r="C901" i="28"/>
  <c r="B901" i="28"/>
  <c r="A901" i="28"/>
  <c r="J900" i="28"/>
  <c r="I900" i="28"/>
  <c r="H900" i="28"/>
  <c r="G900" i="28"/>
  <c r="F900" i="28"/>
  <c r="E900" i="28"/>
  <c r="D900" i="28"/>
  <c r="C900" i="28"/>
  <c r="B900" i="28"/>
  <c r="A900" i="28"/>
  <c r="J899" i="28"/>
  <c r="I899" i="28"/>
  <c r="H899" i="28"/>
  <c r="G899" i="28"/>
  <c r="F899" i="28"/>
  <c r="E899" i="28"/>
  <c r="D899" i="28"/>
  <c r="C899" i="28"/>
  <c r="B899" i="28"/>
  <c r="A899" i="28"/>
  <c r="J898" i="28"/>
  <c r="I898" i="28"/>
  <c r="H898" i="28"/>
  <c r="G898" i="28"/>
  <c r="F898" i="28"/>
  <c r="E898" i="28"/>
  <c r="D898" i="28"/>
  <c r="C898" i="28"/>
  <c r="B898" i="28"/>
  <c r="A898" i="28"/>
  <c r="J897" i="28"/>
  <c r="I897" i="28"/>
  <c r="H897" i="28"/>
  <c r="G897" i="28"/>
  <c r="F897" i="28"/>
  <c r="E897" i="28"/>
  <c r="D897" i="28"/>
  <c r="C897" i="28"/>
  <c r="B897" i="28"/>
  <c r="A897" i="28"/>
  <c r="J896" i="28"/>
  <c r="I896" i="28"/>
  <c r="H896" i="28"/>
  <c r="G896" i="28"/>
  <c r="F896" i="28"/>
  <c r="E896" i="28"/>
  <c r="D896" i="28"/>
  <c r="C896" i="28"/>
  <c r="B896" i="28"/>
  <c r="A896" i="28"/>
  <c r="J895" i="28"/>
  <c r="I895" i="28"/>
  <c r="H895" i="28"/>
  <c r="G895" i="28"/>
  <c r="F895" i="28"/>
  <c r="E895" i="28"/>
  <c r="D895" i="28"/>
  <c r="C895" i="28"/>
  <c r="B895" i="28"/>
  <c r="A895" i="28"/>
  <c r="J894" i="28"/>
  <c r="I894" i="28"/>
  <c r="H894" i="28"/>
  <c r="G894" i="28"/>
  <c r="F894" i="28"/>
  <c r="E894" i="28"/>
  <c r="D894" i="28"/>
  <c r="C894" i="28"/>
  <c r="B894" i="28"/>
  <c r="A894" i="28"/>
  <c r="I72" i="28"/>
  <c r="H72" i="28"/>
  <c r="G72" i="28"/>
  <c r="F72" i="28"/>
  <c r="E72" i="28"/>
  <c r="D72" i="28"/>
  <c r="C72" i="28"/>
  <c r="B72" i="28"/>
  <c r="A72" i="28"/>
  <c r="H71" i="28"/>
  <c r="E71" i="28"/>
  <c r="E42" i="28"/>
  <c r="E40" i="28"/>
  <c r="C40" i="28"/>
  <c r="E39" i="28"/>
  <c r="E38" i="28"/>
  <c r="E37" i="28"/>
  <c r="B37" i="28"/>
  <c r="E36" i="28"/>
  <c r="E35" i="28"/>
  <c r="J33" i="28"/>
  <c r="B33" i="28"/>
  <c r="B32" i="28"/>
  <c r="B31" i="28"/>
  <c r="D30" i="28"/>
  <c r="B30" i="28"/>
  <c r="B28" i="28"/>
  <c r="B27" i="28"/>
  <c r="B26" i="28"/>
  <c r="B25" i="28"/>
  <c r="D24" i="28"/>
  <c r="B24" i="28"/>
  <c r="J22" i="28"/>
  <c r="B22" i="28"/>
  <c r="B21" i="28"/>
  <c r="B20" i="28"/>
  <c r="D19" i="28"/>
  <c r="B19" i="28"/>
  <c r="J17" i="28"/>
  <c r="B17" i="28"/>
  <c r="B16" i="28"/>
  <c r="B15" i="28"/>
  <c r="D14" i="28"/>
  <c r="C14" i="28"/>
  <c r="B14" i="28"/>
  <c r="J13" i="28"/>
  <c r="E13" i="28"/>
  <c r="B13" i="28"/>
  <c r="F10" i="28"/>
  <c r="F9" i="28"/>
  <c r="F8" i="28"/>
  <c r="F7" i="28"/>
  <c r="F6" i="28"/>
  <c r="F5" i="28"/>
  <c r="H2" i="28"/>
  <c r="AR46" i="16"/>
  <c r="AR75" i="16"/>
  <c r="AR138" i="16"/>
  <c r="AR139" i="16"/>
  <c r="AR140" i="16"/>
  <c r="AR141" i="16"/>
  <c r="AR142" i="16"/>
  <c r="AR143" i="16"/>
  <c r="AR144" i="16"/>
  <c r="AR145" i="16"/>
  <c r="AR146" i="16"/>
  <c r="AR147" i="16"/>
  <c r="AR148" i="16"/>
  <c r="AR149" i="16"/>
  <c r="AR150" i="16"/>
  <c r="AR151" i="16"/>
  <c r="AR152" i="16"/>
  <c r="AR153" i="16"/>
  <c r="AR154" i="16"/>
  <c r="AR155" i="16"/>
  <c r="AR156" i="16"/>
  <c r="AR157" i="16"/>
  <c r="AR158" i="16"/>
  <c r="AR159" i="16"/>
  <c r="AR160" i="16"/>
  <c r="AR161" i="16"/>
  <c r="AR162" i="16"/>
  <c r="AR32" i="16"/>
  <c r="D43" i="16"/>
  <c r="E43" i="16"/>
  <c r="F43" i="16"/>
  <c r="G43" i="16"/>
  <c r="AD43" i="16" s="1"/>
  <c r="X43" i="16"/>
  <c r="Z43" i="16"/>
  <c r="D44" i="16"/>
  <c r="E44" i="16"/>
  <c r="F44" i="16"/>
  <c r="G44" i="16"/>
  <c r="AF44" i="16" s="1"/>
  <c r="X44" i="16"/>
  <c r="Z44" i="16"/>
  <c r="AD32" i="16"/>
  <c r="AE32" i="16"/>
  <c r="AF32" i="16"/>
  <c r="AG32" i="16"/>
  <c r="AH32" i="16"/>
  <c r="AI32" i="16"/>
  <c r="AJ32" i="16"/>
  <c r="AK32" i="16"/>
  <c r="AL32" i="16"/>
  <c r="AM32" i="16"/>
  <c r="AN32" i="16"/>
  <c r="AO32" i="16"/>
  <c r="AP32" i="16"/>
  <c r="AQ32" i="16"/>
  <c r="AD46" i="16"/>
  <c r="AE46" i="16"/>
  <c r="AF46" i="16"/>
  <c r="AG46" i="16"/>
  <c r="AH46" i="16"/>
  <c r="AI46" i="16"/>
  <c r="AJ46" i="16"/>
  <c r="AK46" i="16"/>
  <c r="AL46" i="16"/>
  <c r="AM46" i="16"/>
  <c r="AN46" i="16"/>
  <c r="AO46" i="16"/>
  <c r="AP46" i="16"/>
  <c r="AQ46" i="16"/>
  <c r="AD75" i="16"/>
  <c r="AE75" i="16"/>
  <c r="AF75" i="16"/>
  <c r="AG75" i="16"/>
  <c r="AH75" i="16"/>
  <c r="AI75" i="16"/>
  <c r="AJ75" i="16"/>
  <c r="AK75" i="16"/>
  <c r="AL75" i="16"/>
  <c r="AM75" i="16"/>
  <c r="AN75" i="16"/>
  <c r="AO75" i="16"/>
  <c r="AP75" i="16"/>
  <c r="AQ75" i="16"/>
  <c r="X78" i="16"/>
  <c r="Z78" i="16"/>
  <c r="X79" i="16"/>
  <c r="Z79" i="16"/>
  <c r="X80" i="16"/>
  <c r="Z80" i="16"/>
  <c r="X81" i="16"/>
  <c r="Z81" i="16"/>
  <c r="X82" i="16"/>
  <c r="Z82" i="16"/>
  <c r="X83" i="16"/>
  <c r="Z83" i="16"/>
  <c r="X84" i="16"/>
  <c r="Z84" i="16"/>
  <c r="X85" i="16"/>
  <c r="Z85" i="16"/>
  <c r="X86" i="16"/>
  <c r="Z86" i="16"/>
  <c r="X87" i="16"/>
  <c r="Z87" i="16"/>
  <c r="X88" i="16"/>
  <c r="Z88" i="16"/>
  <c r="X89" i="16"/>
  <c r="Z89" i="16"/>
  <c r="X90" i="16"/>
  <c r="Z90" i="16"/>
  <c r="X91" i="16"/>
  <c r="Z91" i="16"/>
  <c r="X92" i="16"/>
  <c r="Z92" i="16"/>
  <c r="X93" i="16"/>
  <c r="Z93" i="16"/>
  <c r="X94" i="16"/>
  <c r="Z94" i="16"/>
  <c r="X95" i="16"/>
  <c r="Z95" i="16"/>
  <c r="X96" i="16"/>
  <c r="Z96" i="16"/>
  <c r="X97" i="16"/>
  <c r="Z97" i="16"/>
  <c r="X98" i="16"/>
  <c r="Z98" i="16"/>
  <c r="X99" i="16"/>
  <c r="Z99" i="16"/>
  <c r="X100" i="16"/>
  <c r="Z100" i="16"/>
  <c r="X101" i="16"/>
  <c r="Z101" i="16"/>
  <c r="X102" i="16"/>
  <c r="Z102" i="16"/>
  <c r="X103" i="16"/>
  <c r="Z103" i="16"/>
  <c r="X104" i="16"/>
  <c r="Z104" i="16"/>
  <c r="X105" i="16"/>
  <c r="Z105" i="16"/>
  <c r="X106" i="16"/>
  <c r="Z106" i="16"/>
  <c r="X107" i="16"/>
  <c r="Z107" i="16"/>
  <c r="X108" i="16"/>
  <c r="Z108" i="16"/>
  <c r="X109" i="16"/>
  <c r="Z109" i="16"/>
  <c r="X110" i="16"/>
  <c r="Z110" i="16"/>
  <c r="X111" i="16"/>
  <c r="Z111" i="16"/>
  <c r="X112" i="16"/>
  <c r="Z112" i="16"/>
  <c r="X113" i="16"/>
  <c r="Z113" i="16"/>
  <c r="X114" i="16"/>
  <c r="Z114" i="16"/>
  <c r="X115" i="16"/>
  <c r="Z115" i="16"/>
  <c r="X116" i="16"/>
  <c r="Z116" i="16"/>
  <c r="X117" i="16"/>
  <c r="Z117" i="16"/>
  <c r="X118" i="16"/>
  <c r="Z118" i="16"/>
  <c r="X119" i="16"/>
  <c r="Z119" i="16"/>
  <c r="X120" i="16"/>
  <c r="Z120" i="16"/>
  <c r="X121" i="16"/>
  <c r="Z121" i="16"/>
  <c r="X122" i="16"/>
  <c r="Z122" i="16"/>
  <c r="X123" i="16"/>
  <c r="Z123" i="16"/>
  <c r="X124" i="16"/>
  <c r="Z124" i="16"/>
  <c r="X125" i="16"/>
  <c r="Z125" i="16"/>
  <c r="X126" i="16"/>
  <c r="Z126" i="16"/>
  <c r="X127" i="16"/>
  <c r="Z127" i="16"/>
  <c r="X128" i="16"/>
  <c r="Z128" i="16"/>
  <c r="X129" i="16"/>
  <c r="Z129" i="16"/>
  <c r="X130" i="16"/>
  <c r="Z130" i="16"/>
  <c r="X131" i="16"/>
  <c r="Z131" i="16"/>
  <c r="X132" i="16"/>
  <c r="Z132" i="16"/>
  <c r="X133" i="16"/>
  <c r="Z133" i="16"/>
  <c r="X134" i="16"/>
  <c r="Z134" i="16"/>
  <c r="X135" i="16"/>
  <c r="Z135" i="16"/>
  <c r="X136" i="16"/>
  <c r="Z136" i="16"/>
  <c r="X137" i="16"/>
  <c r="Z137" i="16"/>
  <c r="Z77" i="16"/>
  <c r="D374" i="7" s="1"/>
  <c r="A374" i="7" s="1"/>
  <c r="X77" i="16"/>
  <c r="Z76" i="16"/>
  <c r="D373" i="7" s="1"/>
  <c r="A373" i="7" s="1"/>
  <c r="X76" i="16"/>
  <c r="X49" i="16"/>
  <c r="Z49" i="16"/>
  <c r="X50" i="16"/>
  <c r="Z50" i="16"/>
  <c r="X51" i="16"/>
  <c r="Z51" i="16"/>
  <c r="X52" i="16"/>
  <c r="Z52" i="16"/>
  <c r="X53" i="16"/>
  <c r="Z53" i="16"/>
  <c r="X54" i="16"/>
  <c r="Z54" i="16"/>
  <c r="X55" i="16"/>
  <c r="Z55" i="16"/>
  <c r="X56" i="16"/>
  <c r="Z56" i="16"/>
  <c r="X57" i="16"/>
  <c r="Z57" i="16"/>
  <c r="X58" i="16"/>
  <c r="Z58" i="16"/>
  <c r="X59" i="16"/>
  <c r="Z59" i="16"/>
  <c r="X60" i="16"/>
  <c r="Z60" i="16"/>
  <c r="X61" i="16"/>
  <c r="Z61" i="16"/>
  <c r="X62" i="16"/>
  <c r="Z62" i="16"/>
  <c r="X63" i="16"/>
  <c r="Z63" i="16"/>
  <c r="X64" i="16"/>
  <c r="Z64" i="16"/>
  <c r="X65" i="16"/>
  <c r="Z65" i="16"/>
  <c r="X66" i="16"/>
  <c r="Z66" i="16"/>
  <c r="X67" i="16"/>
  <c r="Z67" i="16"/>
  <c r="X68" i="16"/>
  <c r="Z68" i="16"/>
  <c r="X69" i="16"/>
  <c r="Z69" i="16"/>
  <c r="X70" i="16"/>
  <c r="Z70" i="16"/>
  <c r="X71" i="16"/>
  <c r="Z71" i="16"/>
  <c r="X72" i="16"/>
  <c r="Z72" i="16"/>
  <c r="X73" i="16"/>
  <c r="Z73" i="16"/>
  <c r="X74" i="16"/>
  <c r="Z74" i="16"/>
  <c r="Z48" i="16"/>
  <c r="X48" i="16"/>
  <c r="Z47" i="16"/>
  <c r="D345" i="7" s="1"/>
  <c r="A345" i="7" s="1"/>
  <c r="X47" i="16"/>
  <c r="X34" i="16"/>
  <c r="Z34" i="16"/>
  <c r="X35" i="16"/>
  <c r="Z35" i="16"/>
  <c r="X36" i="16"/>
  <c r="Z36" i="16"/>
  <c r="X37" i="16"/>
  <c r="Z37" i="16"/>
  <c r="X38" i="16"/>
  <c r="Z38" i="16"/>
  <c r="D337" i="7" s="1"/>
  <c r="A337" i="7" s="1"/>
  <c r="X39" i="16"/>
  <c r="Z39" i="16"/>
  <c r="X40" i="16"/>
  <c r="Z40" i="16"/>
  <c r="X41" i="16"/>
  <c r="Z41" i="16"/>
  <c r="X42" i="16"/>
  <c r="Z42" i="16"/>
  <c r="Z33" i="16"/>
  <c r="D332" i="7" s="1"/>
  <c r="A332" i="7" s="1"/>
  <c r="X33" i="16"/>
  <c r="X12" i="16"/>
  <c r="Z12" i="16"/>
  <c r="X13" i="16"/>
  <c r="Z13" i="16"/>
  <c r="X14" i="16"/>
  <c r="Z14" i="16"/>
  <c r="X15" i="16"/>
  <c r="Z15" i="16"/>
  <c r="D315" i="7" s="1"/>
  <c r="A315" i="7" s="1"/>
  <c r="X16" i="16"/>
  <c r="Z16" i="16"/>
  <c r="X17" i="16"/>
  <c r="Z17" i="16"/>
  <c r="X18" i="16"/>
  <c r="Z18" i="16"/>
  <c r="X19" i="16"/>
  <c r="Z19" i="16"/>
  <c r="Z11" i="16"/>
  <c r="D311" i="7" s="1"/>
  <c r="A311" i="7" s="1"/>
  <c r="Z10" i="16"/>
  <c r="W6" i="16"/>
  <c r="W7" i="16"/>
  <c r="G15" i="27"/>
  <c r="G19" i="27"/>
  <c r="G18" i="27"/>
  <c r="G17" i="27"/>
  <c r="G16" i="27"/>
  <c r="AA2" i="7"/>
  <c r="AA7" i="7"/>
  <c r="AA12" i="7"/>
  <c r="D18" i="25"/>
  <c r="D13" i="25"/>
  <c r="D8" i="25"/>
  <c r="G11" i="19"/>
  <c r="B487" i="27"/>
  <c r="B488" i="27"/>
  <c r="B489" i="27"/>
  <c r="C489" i="27"/>
  <c r="D489" i="27"/>
  <c r="E489" i="27"/>
  <c r="F489" i="27"/>
  <c r="G489" i="27"/>
  <c r="H489" i="27"/>
  <c r="I489" i="27"/>
  <c r="J489" i="27"/>
  <c r="K489" i="27"/>
  <c r="B490" i="27"/>
  <c r="C490" i="27"/>
  <c r="D490" i="27"/>
  <c r="E490" i="27"/>
  <c r="F490" i="27"/>
  <c r="G490" i="27"/>
  <c r="H490" i="27"/>
  <c r="I490" i="27"/>
  <c r="J490" i="27"/>
  <c r="K490" i="27"/>
  <c r="B491" i="27"/>
  <c r="C491" i="27"/>
  <c r="D491" i="27"/>
  <c r="E491" i="27"/>
  <c r="F491" i="27"/>
  <c r="G491" i="27"/>
  <c r="H491" i="27"/>
  <c r="I491" i="27"/>
  <c r="J491" i="27"/>
  <c r="K491" i="27"/>
  <c r="B492" i="27"/>
  <c r="C492" i="27"/>
  <c r="D492" i="27"/>
  <c r="E492" i="27"/>
  <c r="F492" i="27"/>
  <c r="G492" i="27"/>
  <c r="H492" i="27"/>
  <c r="I492" i="27"/>
  <c r="J492" i="27"/>
  <c r="K492" i="27"/>
  <c r="B493" i="27"/>
  <c r="C493" i="27"/>
  <c r="D493" i="27"/>
  <c r="E493" i="27"/>
  <c r="F493" i="27"/>
  <c r="G493" i="27"/>
  <c r="H493" i="27"/>
  <c r="I493" i="27"/>
  <c r="J493" i="27"/>
  <c r="K493" i="27"/>
  <c r="B494" i="27"/>
  <c r="C494" i="27"/>
  <c r="D494" i="27"/>
  <c r="E494" i="27"/>
  <c r="F494" i="27"/>
  <c r="G494" i="27"/>
  <c r="H494" i="27"/>
  <c r="I494" i="27"/>
  <c r="J494" i="27"/>
  <c r="K494" i="27"/>
  <c r="B495" i="27"/>
  <c r="C495" i="27"/>
  <c r="D495" i="27"/>
  <c r="E495" i="27"/>
  <c r="F495" i="27"/>
  <c r="G495" i="27"/>
  <c r="H495" i="27"/>
  <c r="I495" i="27"/>
  <c r="J495" i="27"/>
  <c r="K495" i="27"/>
  <c r="C496" i="27"/>
  <c r="D496" i="27"/>
  <c r="E496" i="27"/>
  <c r="F496" i="27"/>
  <c r="G496" i="27"/>
  <c r="H496" i="27"/>
  <c r="I496" i="27"/>
  <c r="J496" i="27"/>
  <c r="K496" i="27"/>
  <c r="C497" i="27"/>
  <c r="D497" i="27"/>
  <c r="E497" i="27"/>
  <c r="F497" i="27"/>
  <c r="G497" i="27"/>
  <c r="H497" i="27"/>
  <c r="I497" i="27"/>
  <c r="J497" i="27"/>
  <c r="K497" i="27"/>
  <c r="B638" i="27"/>
  <c r="B639" i="27"/>
  <c r="B640" i="27"/>
  <c r="C640" i="27"/>
  <c r="D640" i="27"/>
  <c r="E640" i="27"/>
  <c r="F640" i="27"/>
  <c r="G640" i="27"/>
  <c r="H640" i="27"/>
  <c r="I640" i="27"/>
  <c r="J640" i="27"/>
  <c r="K640" i="27"/>
  <c r="B641" i="27"/>
  <c r="C641" i="27"/>
  <c r="D641" i="27"/>
  <c r="E641" i="27"/>
  <c r="F641" i="27"/>
  <c r="G641" i="27"/>
  <c r="H641" i="27"/>
  <c r="I641" i="27"/>
  <c r="J641" i="27"/>
  <c r="K641" i="27"/>
  <c r="B642" i="27"/>
  <c r="C642" i="27"/>
  <c r="D642" i="27"/>
  <c r="E642" i="27"/>
  <c r="F642" i="27"/>
  <c r="G642" i="27"/>
  <c r="H642" i="27"/>
  <c r="I642" i="27"/>
  <c r="J642" i="27"/>
  <c r="K642" i="27"/>
  <c r="B643" i="27"/>
  <c r="C643" i="27"/>
  <c r="D643" i="27"/>
  <c r="E643" i="27"/>
  <c r="F643" i="27"/>
  <c r="G643" i="27"/>
  <c r="H643" i="27"/>
  <c r="I643" i="27"/>
  <c r="J643" i="27"/>
  <c r="K643" i="27"/>
  <c r="B644" i="27"/>
  <c r="C644" i="27"/>
  <c r="D644" i="27"/>
  <c r="E644" i="27"/>
  <c r="F644" i="27"/>
  <c r="G644" i="27"/>
  <c r="H644" i="27"/>
  <c r="I644" i="27"/>
  <c r="J644" i="27"/>
  <c r="K644" i="27"/>
  <c r="B645" i="27"/>
  <c r="C645" i="27"/>
  <c r="D645" i="27"/>
  <c r="E645" i="27"/>
  <c r="F645" i="27"/>
  <c r="G645" i="27"/>
  <c r="H645" i="27"/>
  <c r="I645" i="27"/>
  <c r="J645" i="27"/>
  <c r="K645" i="27"/>
  <c r="B646" i="27"/>
  <c r="C646" i="27"/>
  <c r="D646" i="27"/>
  <c r="E646" i="27"/>
  <c r="F646" i="27"/>
  <c r="G646" i="27"/>
  <c r="H646" i="27"/>
  <c r="I646" i="27"/>
  <c r="J646" i="27"/>
  <c r="K646" i="27"/>
  <c r="B647" i="27"/>
  <c r="C647" i="27"/>
  <c r="D647" i="27"/>
  <c r="E647" i="27"/>
  <c r="F647" i="27"/>
  <c r="G647" i="27"/>
  <c r="H647" i="27"/>
  <c r="I647" i="27"/>
  <c r="J647" i="27"/>
  <c r="K647" i="27"/>
  <c r="B648" i="27"/>
  <c r="C648" i="27"/>
  <c r="D648" i="27"/>
  <c r="E648" i="27"/>
  <c r="F648" i="27"/>
  <c r="G648" i="27"/>
  <c r="H648" i="27"/>
  <c r="I648" i="27"/>
  <c r="J648" i="27"/>
  <c r="K648" i="27"/>
  <c r="B649" i="27"/>
  <c r="C649" i="27"/>
  <c r="D649" i="27"/>
  <c r="E649" i="27"/>
  <c r="F649" i="27"/>
  <c r="G649" i="27"/>
  <c r="H649" i="27"/>
  <c r="I649" i="27"/>
  <c r="J649" i="27"/>
  <c r="K649" i="27"/>
  <c r="B650" i="27"/>
  <c r="C650" i="27"/>
  <c r="D650" i="27"/>
  <c r="E650" i="27"/>
  <c r="F650" i="27"/>
  <c r="G650" i="27"/>
  <c r="H650" i="27"/>
  <c r="I650" i="27"/>
  <c r="J650" i="27"/>
  <c r="K650" i="27"/>
  <c r="B651" i="27"/>
  <c r="C651" i="27"/>
  <c r="D651" i="27"/>
  <c r="E651" i="27"/>
  <c r="F651" i="27"/>
  <c r="G651" i="27"/>
  <c r="H651" i="27"/>
  <c r="I651" i="27"/>
  <c r="J651" i="27"/>
  <c r="K651" i="27"/>
  <c r="B652" i="27"/>
  <c r="C652" i="27"/>
  <c r="D652" i="27"/>
  <c r="E652" i="27"/>
  <c r="F652" i="27"/>
  <c r="G652" i="27"/>
  <c r="H652" i="27"/>
  <c r="I652" i="27"/>
  <c r="J652" i="27"/>
  <c r="K652" i="27"/>
  <c r="B653" i="27"/>
  <c r="C653" i="27"/>
  <c r="D653" i="27"/>
  <c r="E653" i="27"/>
  <c r="F653" i="27"/>
  <c r="G653" i="27"/>
  <c r="H653" i="27"/>
  <c r="I653" i="27"/>
  <c r="J653" i="27"/>
  <c r="K653" i="27"/>
  <c r="B654" i="27"/>
  <c r="C654" i="27"/>
  <c r="D654" i="27"/>
  <c r="E654" i="27"/>
  <c r="F654" i="27"/>
  <c r="G654" i="27"/>
  <c r="H654" i="27"/>
  <c r="I654" i="27"/>
  <c r="J654" i="27"/>
  <c r="K654" i="27"/>
  <c r="B655" i="27"/>
  <c r="C655" i="27"/>
  <c r="D655" i="27"/>
  <c r="E655" i="27"/>
  <c r="F655" i="27"/>
  <c r="G655" i="27"/>
  <c r="H655" i="27"/>
  <c r="I655" i="27"/>
  <c r="J655" i="27"/>
  <c r="K655" i="27"/>
  <c r="B656" i="27"/>
  <c r="C656" i="27"/>
  <c r="D656" i="27"/>
  <c r="E656" i="27"/>
  <c r="F656" i="27"/>
  <c r="G656" i="27"/>
  <c r="H656" i="27"/>
  <c r="I656" i="27"/>
  <c r="J656" i="27"/>
  <c r="K656" i="27"/>
  <c r="B657" i="27"/>
  <c r="C657" i="27"/>
  <c r="D657" i="27"/>
  <c r="E657" i="27"/>
  <c r="F657" i="27"/>
  <c r="G657" i="27"/>
  <c r="H657" i="27"/>
  <c r="I657" i="27"/>
  <c r="J657" i="27"/>
  <c r="K657" i="27"/>
  <c r="B658" i="27"/>
  <c r="C658" i="27"/>
  <c r="D658" i="27"/>
  <c r="E658" i="27"/>
  <c r="F658" i="27"/>
  <c r="G658" i="27"/>
  <c r="H658" i="27"/>
  <c r="I658" i="27"/>
  <c r="J658" i="27"/>
  <c r="K658" i="27"/>
  <c r="B659" i="27"/>
  <c r="C659" i="27"/>
  <c r="D659" i="27"/>
  <c r="E659" i="27"/>
  <c r="F659" i="27"/>
  <c r="G659" i="27"/>
  <c r="H659" i="27"/>
  <c r="I659" i="27"/>
  <c r="J659" i="27"/>
  <c r="K659" i="27"/>
  <c r="B660" i="27"/>
  <c r="C660" i="27"/>
  <c r="D660" i="27"/>
  <c r="E660" i="27"/>
  <c r="F660" i="27"/>
  <c r="G660" i="27"/>
  <c r="H660" i="27"/>
  <c r="I660" i="27"/>
  <c r="J660" i="27"/>
  <c r="K660" i="27"/>
  <c r="B661" i="27"/>
  <c r="C661" i="27"/>
  <c r="D661" i="27"/>
  <c r="E661" i="27"/>
  <c r="F661" i="27"/>
  <c r="G661" i="27"/>
  <c r="H661" i="27"/>
  <c r="I661" i="27"/>
  <c r="J661" i="27"/>
  <c r="K661" i="27"/>
  <c r="B662" i="27"/>
  <c r="C662" i="27"/>
  <c r="D662" i="27"/>
  <c r="E662" i="27"/>
  <c r="F662" i="27"/>
  <c r="G662" i="27"/>
  <c r="H662" i="27"/>
  <c r="I662" i="27"/>
  <c r="J662" i="27"/>
  <c r="K662" i="27"/>
  <c r="B663" i="27"/>
  <c r="C663" i="27"/>
  <c r="D663" i="27"/>
  <c r="E663" i="27"/>
  <c r="F663" i="27"/>
  <c r="G663" i="27"/>
  <c r="H663" i="27"/>
  <c r="I663" i="27"/>
  <c r="J663" i="27"/>
  <c r="K663" i="27"/>
  <c r="B664" i="27"/>
  <c r="C664" i="27"/>
  <c r="D664" i="27"/>
  <c r="E664" i="27"/>
  <c r="F664" i="27"/>
  <c r="G664" i="27"/>
  <c r="H664" i="27"/>
  <c r="I664" i="27"/>
  <c r="J664" i="27"/>
  <c r="K664" i="27"/>
  <c r="B665" i="27"/>
  <c r="C665" i="27"/>
  <c r="D665" i="27"/>
  <c r="E665" i="27"/>
  <c r="F665" i="27"/>
  <c r="G665" i="27"/>
  <c r="H665" i="27"/>
  <c r="I665" i="27"/>
  <c r="J665" i="27"/>
  <c r="K665" i="27"/>
  <c r="B666" i="27"/>
  <c r="C666" i="27"/>
  <c r="D666" i="27"/>
  <c r="E666" i="27"/>
  <c r="F666" i="27"/>
  <c r="G666" i="27"/>
  <c r="H666" i="27"/>
  <c r="I666" i="27"/>
  <c r="J666" i="27"/>
  <c r="K666" i="27"/>
  <c r="B667" i="27"/>
  <c r="C667" i="27"/>
  <c r="D667" i="27"/>
  <c r="E667" i="27"/>
  <c r="F667" i="27"/>
  <c r="G667" i="27"/>
  <c r="H667" i="27"/>
  <c r="I667" i="27"/>
  <c r="J667" i="27"/>
  <c r="K667" i="27"/>
  <c r="B668" i="27"/>
  <c r="C668" i="27"/>
  <c r="D668" i="27"/>
  <c r="E668" i="27"/>
  <c r="F668" i="27"/>
  <c r="G668" i="27"/>
  <c r="H668" i="27"/>
  <c r="I668" i="27"/>
  <c r="J668" i="27"/>
  <c r="K668" i="27"/>
  <c r="B669" i="27"/>
  <c r="C669" i="27"/>
  <c r="D669" i="27"/>
  <c r="E669" i="27"/>
  <c r="F669" i="27"/>
  <c r="G669" i="27"/>
  <c r="H669" i="27"/>
  <c r="I669" i="27"/>
  <c r="J669" i="27"/>
  <c r="K669" i="27"/>
  <c r="B670" i="27"/>
  <c r="C670" i="27"/>
  <c r="D670" i="27"/>
  <c r="E670" i="27"/>
  <c r="F670" i="27"/>
  <c r="G670" i="27"/>
  <c r="H670" i="27"/>
  <c r="I670" i="27"/>
  <c r="J670" i="27"/>
  <c r="K670" i="27"/>
  <c r="B671" i="27"/>
  <c r="C671" i="27"/>
  <c r="D671" i="27"/>
  <c r="E671" i="27"/>
  <c r="F671" i="27"/>
  <c r="G671" i="27"/>
  <c r="H671" i="27"/>
  <c r="I671" i="27"/>
  <c r="J671" i="27"/>
  <c r="K671" i="27"/>
  <c r="B672" i="27"/>
  <c r="C672" i="27"/>
  <c r="D672" i="27"/>
  <c r="E672" i="27"/>
  <c r="F672" i="27"/>
  <c r="G672" i="27"/>
  <c r="H672" i="27"/>
  <c r="I672" i="27"/>
  <c r="J672" i="27"/>
  <c r="K672" i="27"/>
  <c r="B673" i="27"/>
  <c r="C673" i="27"/>
  <c r="D673" i="27"/>
  <c r="E673" i="27"/>
  <c r="F673" i="27"/>
  <c r="G673" i="27"/>
  <c r="H673" i="27"/>
  <c r="I673" i="27"/>
  <c r="J673" i="27"/>
  <c r="K673" i="27"/>
  <c r="B674" i="27"/>
  <c r="C674" i="27"/>
  <c r="D674" i="27"/>
  <c r="E674" i="27"/>
  <c r="F674" i="27"/>
  <c r="G674" i="27"/>
  <c r="H674" i="27"/>
  <c r="I674" i="27"/>
  <c r="J674" i="27"/>
  <c r="K674" i="27"/>
  <c r="B675" i="27"/>
  <c r="C675" i="27"/>
  <c r="D675" i="27"/>
  <c r="E675" i="27"/>
  <c r="F675" i="27"/>
  <c r="G675" i="27"/>
  <c r="H675" i="27"/>
  <c r="I675" i="27"/>
  <c r="J675" i="27"/>
  <c r="K675" i="27"/>
  <c r="B676" i="27"/>
  <c r="C676" i="27"/>
  <c r="D676" i="27"/>
  <c r="E676" i="27"/>
  <c r="F676" i="27"/>
  <c r="G676" i="27"/>
  <c r="H676" i="27"/>
  <c r="I676" i="27"/>
  <c r="J676" i="27"/>
  <c r="K676" i="27"/>
  <c r="B677" i="27"/>
  <c r="C677" i="27"/>
  <c r="D677" i="27"/>
  <c r="E677" i="27"/>
  <c r="F677" i="27"/>
  <c r="G677" i="27"/>
  <c r="H677" i="27"/>
  <c r="I677" i="27"/>
  <c r="J677" i="27"/>
  <c r="K677" i="27"/>
  <c r="B678" i="27"/>
  <c r="C678" i="27"/>
  <c r="D678" i="27"/>
  <c r="E678" i="27"/>
  <c r="F678" i="27"/>
  <c r="G678" i="27"/>
  <c r="H678" i="27"/>
  <c r="I678" i="27"/>
  <c r="J678" i="27"/>
  <c r="K678" i="27"/>
  <c r="B679" i="27"/>
  <c r="C679" i="27"/>
  <c r="D679" i="27"/>
  <c r="E679" i="27"/>
  <c r="F679" i="27"/>
  <c r="G679" i="27"/>
  <c r="H679" i="27"/>
  <c r="I679" i="27"/>
  <c r="J679" i="27"/>
  <c r="K679" i="27"/>
  <c r="B680" i="27"/>
  <c r="C680" i="27"/>
  <c r="D680" i="27"/>
  <c r="E680" i="27"/>
  <c r="F680" i="27"/>
  <c r="G680" i="27"/>
  <c r="H680" i="27"/>
  <c r="I680" i="27"/>
  <c r="J680" i="27"/>
  <c r="K680" i="27"/>
  <c r="B681" i="27"/>
  <c r="C681" i="27"/>
  <c r="D681" i="27"/>
  <c r="E681" i="27"/>
  <c r="F681" i="27"/>
  <c r="G681" i="27"/>
  <c r="H681" i="27"/>
  <c r="I681" i="27"/>
  <c r="J681" i="27"/>
  <c r="K681" i="27"/>
  <c r="B682" i="27"/>
  <c r="C682" i="27"/>
  <c r="D682" i="27"/>
  <c r="E682" i="27"/>
  <c r="F682" i="27"/>
  <c r="G682" i="27"/>
  <c r="H682" i="27"/>
  <c r="I682" i="27"/>
  <c r="J682" i="27"/>
  <c r="K682" i="27"/>
  <c r="B683" i="27"/>
  <c r="C683" i="27"/>
  <c r="D683" i="27"/>
  <c r="E683" i="27"/>
  <c r="F683" i="27"/>
  <c r="G683" i="27"/>
  <c r="H683" i="27"/>
  <c r="I683" i="27"/>
  <c r="J683" i="27"/>
  <c r="K683" i="27"/>
  <c r="B684" i="27"/>
  <c r="C684" i="27"/>
  <c r="D684" i="27"/>
  <c r="E684" i="27"/>
  <c r="F684" i="27"/>
  <c r="G684" i="27"/>
  <c r="H684" i="27"/>
  <c r="I684" i="27"/>
  <c r="J684" i="27"/>
  <c r="K684" i="27"/>
  <c r="B685" i="27"/>
  <c r="C685" i="27"/>
  <c r="D685" i="27"/>
  <c r="E685" i="27"/>
  <c r="F685" i="27"/>
  <c r="G685" i="27"/>
  <c r="H685" i="27"/>
  <c r="I685" i="27"/>
  <c r="J685" i="27"/>
  <c r="K685" i="27"/>
  <c r="B686" i="27"/>
  <c r="C686" i="27"/>
  <c r="D686" i="27"/>
  <c r="E686" i="27"/>
  <c r="F686" i="27"/>
  <c r="G686" i="27"/>
  <c r="H686" i="27"/>
  <c r="I686" i="27"/>
  <c r="J686" i="27"/>
  <c r="K686" i="27"/>
  <c r="B687" i="27"/>
  <c r="C687" i="27"/>
  <c r="D687" i="27"/>
  <c r="E687" i="27"/>
  <c r="F687" i="27"/>
  <c r="G687" i="27"/>
  <c r="H687" i="27"/>
  <c r="I687" i="27"/>
  <c r="J687" i="27"/>
  <c r="K687" i="27"/>
  <c r="B688" i="27"/>
  <c r="C688" i="27"/>
  <c r="D688" i="27"/>
  <c r="E688" i="27"/>
  <c r="F688" i="27"/>
  <c r="G688" i="27"/>
  <c r="H688" i="27"/>
  <c r="I688" i="27"/>
  <c r="J688" i="27"/>
  <c r="K688" i="27"/>
  <c r="B689" i="27"/>
  <c r="C689" i="27"/>
  <c r="D689" i="27"/>
  <c r="E689" i="27"/>
  <c r="F689" i="27"/>
  <c r="G689" i="27"/>
  <c r="H689" i="27"/>
  <c r="I689" i="27"/>
  <c r="J689" i="27"/>
  <c r="K689" i="27"/>
  <c r="B690" i="27"/>
  <c r="C690" i="27"/>
  <c r="D690" i="27"/>
  <c r="E690" i="27"/>
  <c r="F690" i="27"/>
  <c r="G690" i="27"/>
  <c r="H690" i="27"/>
  <c r="I690" i="27"/>
  <c r="J690" i="27"/>
  <c r="K690" i="27"/>
  <c r="B691" i="27"/>
  <c r="C691" i="27"/>
  <c r="D691" i="27"/>
  <c r="E691" i="27"/>
  <c r="F691" i="27"/>
  <c r="G691" i="27"/>
  <c r="H691" i="27"/>
  <c r="I691" i="27"/>
  <c r="J691" i="27"/>
  <c r="K691" i="27"/>
  <c r="B692" i="27"/>
  <c r="C692" i="27"/>
  <c r="D692" i="27"/>
  <c r="E692" i="27"/>
  <c r="F692" i="27"/>
  <c r="G692" i="27"/>
  <c r="H692" i="27"/>
  <c r="I692" i="27"/>
  <c r="J692" i="27"/>
  <c r="K692" i="27"/>
  <c r="B693" i="27"/>
  <c r="C693" i="27"/>
  <c r="D693" i="27"/>
  <c r="E693" i="27"/>
  <c r="F693" i="27"/>
  <c r="G693" i="27"/>
  <c r="H693" i="27"/>
  <c r="I693" i="27"/>
  <c r="J693" i="27"/>
  <c r="K693" i="27"/>
  <c r="B694" i="27"/>
  <c r="C694" i="27"/>
  <c r="D694" i="27"/>
  <c r="E694" i="27"/>
  <c r="F694" i="27"/>
  <c r="G694" i="27"/>
  <c r="H694" i="27"/>
  <c r="I694" i="27"/>
  <c r="J694" i="27"/>
  <c r="K694" i="27"/>
  <c r="B695" i="27"/>
  <c r="C695" i="27"/>
  <c r="D695" i="27"/>
  <c r="E695" i="27"/>
  <c r="F695" i="27"/>
  <c r="G695" i="27"/>
  <c r="H695" i="27"/>
  <c r="I695" i="27"/>
  <c r="J695" i="27"/>
  <c r="K695" i="27"/>
  <c r="B696" i="27"/>
  <c r="C696" i="27"/>
  <c r="D696" i="27"/>
  <c r="E696" i="27"/>
  <c r="F696" i="27"/>
  <c r="G696" i="27"/>
  <c r="H696" i="27"/>
  <c r="I696" i="27"/>
  <c r="J696" i="27"/>
  <c r="K696" i="27"/>
  <c r="B697" i="27"/>
  <c r="C697" i="27"/>
  <c r="D697" i="27"/>
  <c r="E697" i="27"/>
  <c r="F697" i="27"/>
  <c r="G697" i="27"/>
  <c r="H697" i="27"/>
  <c r="I697" i="27"/>
  <c r="J697" i="27"/>
  <c r="K697" i="27"/>
  <c r="B698" i="27"/>
  <c r="C698" i="27"/>
  <c r="D698" i="27"/>
  <c r="E698" i="27"/>
  <c r="F698" i="27"/>
  <c r="G698" i="27"/>
  <c r="H698" i="27"/>
  <c r="I698" i="27"/>
  <c r="J698" i="27"/>
  <c r="K698" i="27"/>
  <c r="B699" i="27"/>
  <c r="C699" i="27"/>
  <c r="D699" i="27"/>
  <c r="E699" i="27"/>
  <c r="F699" i="27"/>
  <c r="G699" i="27"/>
  <c r="H699" i="27"/>
  <c r="I699" i="27"/>
  <c r="J699" i="27"/>
  <c r="K699" i="27"/>
  <c r="B700" i="27"/>
  <c r="C700" i="27"/>
  <c r="D700" i="27"/>
  <c r="E700" i="27"/>
  <c r="F700" i="27"/>
  <c r="G700" i="27"/>
  <c r="H700" i="27"/>
  <c r="I700" i="27"/>
  <c r="J700" i="27"/>
  <c r="K700" i="27"/>
  <c r="B701" i="27"/>
  <c r="C701" i="27"/>
  <c r="D701" i="27"/>
  <c r="E701" i="27"/>
  <c r="F701" i="27"/>
  <c r="G701" i="27"/>
  <c r="H701" i="27"/>
  <c r="I701" i="27"/>
  <c r="J701" i="27"/>
  <c r="K701" i="27"/>
  <c r="B702" i="27"/>
  <c r="C702" i="27"/>
  <c r="D702" i="27"/>
  <c r="E702" i="27"/>
  <c r="F702" i="27"/>
  <c r="G702" i="27"/>
  <c r="H702" i="27"/>
  <c r="I702" i="27"/>
  <c r="J702" i="27"/>
  <c r="K702" i="27"/>
  <c r="B703" i="27"/>
  <c r="C703" i="27"/>
  <c r="D703" i="27"/>
  <c r="E703" i="27"/>
  <c r="F703" i="27"/>
  <c r="G703" i="27"/>
  <c r="H703" i="27"/>
  <c r="I703" i="27"/>
  <c r="J703" i="27"/>
  <c r="K703" i="27"/>
  <c r="B704" i="27"/>
  <c r="C704" i="27"/>
  <c r="D704" i="27"/>
  <c r="E704" i="27"/>
  <c r="F704" i="27"/>
  <c r="G704" i="27"/>
  <c r="H704" i="27"/>
  <c r="I704" i="27"/>
  <c r="J704" i="27"/>
  <c r="K704" i="27"/>
  <c r="B705" i="27"/>
  <c r="C705" i="27"/>
  <c r="D705" i="27"/>
  <c r="E705" i="27"/>
  <c r="F705" i="27"/>
  <c r="G705" i="27"/>
  <c r="H705" i="27"/>
  <c r="I705" i="27"/>
  <c r="J705" i="27"/>
  <c r="K705" i="27"/>
  <c r="B706" i="27"/>
  <c r="C706" i="27"/>
  <c r="D706" i="27"/>
  <c r="E706" i="27"/>
  <c r="F706" i="27"/>
  <c r="G706" i="27"/>
  <c r="H706" i="27"/>
  <c r="I706" i="27"/>
  <c r="J706" i="27"/>
  <c r="K706" i="27"/>
  <c r="B707" i="27"/>
  <c r="C707" i="27"/>
  <c r="D707" i="27"/>
  <c r="E707" i="27"/>
  <c r="F707" i="27"/>
  <c r="G707" i="27"/>
  <c r="H707" i="27"/>
  <c r="I707" i="27"/>
  <c r="J707" i="27"/>
  <c r="K707" i="27"/>
  <c r="B708" i="27"/>
  <c r="C708" i="27"/>
  <c r="D708" i="27"/>
  <c r="E708" i="27"/>
  <c r="F708" i="27"/>
  <c r="G708" i="27"/>
  <c r="H708" i="27"/>
  <c r="I708" i="27"/>
  <c r="J708" i="27"/>
  <c r="K708" i="27"/>
  <c r="B709" i="27"/>
  <c r="C709" i="27"/>
  <c r="D709" i="27"/>
  <c r="E709" i="27"/>
  <c r="F709" i="27"/>
  <c r="G709" i="27"/>
  <c r="H709" i="27"/>
  <c r="I709" i="27"/>
  <c r="J709" i="27"/>
  <c r="K709" i="27"/>
  <c r="B710" i="27"/>
  <c r="C710" i="27"/>
  <c r="D710" i="27"/>
  <c r="E710" i="27"/>
  <c r="F710" i="27"/>
  <c r="G710" i="27"/>
  <c r="H710" i="27"/>
  <c r="I710" i="27"/>
  <c r="J710" i="27"/>
  <c r="K710" i="27"/>
  <c r="B711" i="27"/>
  <c r="C711" i="27"/>
  <c r="D711" i="27"/>
  <c r="E711" i="27"/>
  <c r="F711" i="27"/>
  <c r="G711" i="27"/>
  <c r="H711" i="27"/>
  <c r="I711" i="27"/>
  <c r="J711" i="27"/>
  <c r="K711" i="27"/>
  <c r="B712" i="27"/>
  <c r="C712" i="27"/>
  <c r="D712" i="27"/>
  <c r="E712" i="27"/>
  <c r="F712" i="27"/>
  <c r="G712" i="27"/>
  <c r="H712" i="27"/>
  <c r="I712" i="27"/>
  <c r="J712" i="27"/>
  <c r="K712" i="27"/>
  <c r="B713" i="27"/>
  <c r="C713" i="27"/>
  <c r="D713" i="27"/>
  <c r="E713" i="27"/>
  <c r="F713" i="27"/>
  <c r="G713" i="27"/>
  <c r="H713" i="27"/>
  <c r="I713" i="27"/>
  <c r="J713" i="27"/>
  <c r="K713" i="27"/>
  <c r="B714" i="27"/>
  <c r="C714" i="27"/>
  <c r="D714" i="27"/>
  <c r="E714" i="27"/>
  <c r="F714" i="27"/>
  <c r="G714" i="27"/>
  <c r="H714" i="27"/>
  <c r="I714" i="27"/>
  <c r="J714" i="27"/>
  <c r="K714" i="27"/>
  <c r="B715" i="27"/>
  <c r="C715" i="27"/>
  <c r="D715" i="27"/>
  <c r="E715" i="27"/>
  <c r="F715" i="27"/>
  <c r="G715" i="27"/>
  <c r="H715" i="27"/>
  <c r="I715" i="27"/>
  <c r="J715" i="27"/>
  <c r="K715" i="27"/>
  <c r="B716" i="27"/>
  <c r="C716" i="27"/>
  <c r="D716" i="27"/>
  <c r="E716" i="27"/>
  <c r="F716" i="27"/>
  <c r="G716" i="27"/>
  <c r="H716" i="27"/>
  <c r="I716" i="27"/>
  <c r="J716" i="27"/>
  <c r="K716" i="27"/>
  <c r="B717" i="27"/>
  <c r="C717" i="27"/>
  <c r="D717" i="27"/>
  <c r="E717" i="27"/>
  <c r="F717" i="27"/>
  <c r="G717" i="27"/>
  <c r="H717" i="27"/>
  <c r="I717" i="27"/>
  <c r="J717" i="27"/>
  <c r="K717" i="27"/>
  <c r="B718" i="27"/>
  <c r="C718" i="27"/>
  <c r="D718" i="27"/>
  <c r="E718" i="27"/>
  <c r="F718" i="27"/>
  <c r="G718" i="27"/>
  <c r="H718" i="27"/>
  <c r="I718" i="27"/>
  <c r="J718" i="27"/>
  <c r="K718" i="27"/>
  <c r="B719" i="27"/>
  <c r="C719" i="27"/>
  <c r="D719" i="27"/>
  <c r="E719" i="27"/>
  <c r="F719" i="27"/>
  <c r="G719" i="27"/>
  <c r="H719" i="27"/>
  <c r="I719" i="27"/>
  <c r="J719" i="27"/>
  <c r="K719" i="27"/>
  <c r="B720" i="27"/>
  <c r="C720" i="27"/>
  <c r="D720" i="27"/>
  <c r="E720" i="27"/>
  <c r="F720" i="27"/>
  <c r="G720" i="27"/>
  <c r="H720" i="27"/>
  <c r="I720" i="27"/>
  <c r="J720" i="27"/>
  <c r="K720" i="27"/>
  <c r="B721" i="27"/>
  <c r="C721" i="27"/>
  <c r="D721" i="27"/>
  <c r="E721" i="27"/>
  <c r="F721" i="27"/>
  <c r="G721" i="27"/>
  <c r="H721" i="27"/>
  <c r="I721" i="27"/>
  <c r="J721" i="27"/>
  <c r="K721" i="27"/>
  <c r="B722" i="27"/>
  <c r="C722" i="27"/>
  <c r="D722" i="27"/>
  <c r="E722" i="27"/>
  <c r="F722" i="27"/>
  <c r="G722" i="27"/>
  <c r="H722" i="27"/>
  <c r="I722" i="27"/>
  <c r="J722" i="27"/>
  <c r="K722" i="27"/>
  <c r="B723" i="27"/>
  <c r="C723" i="27"/>
  <c r="D723" i="27"/>
  <c r="E723" i="27"/>
  <c r="F723" i="27"/>
  <c r="G723" i="27"/>
  <c r="H723" i="27"/>
  <c r="I723" i="27"/>
  <c r="J723" i="27"/>
  <c r="K723" i="27"/>
  <c r="B724" i="27"/>
  <c r="C724" i="27"/>
  <c r="D724" i="27"/>
  <c r="E724" i="27"/>
  <c r="F724" i="27"/>
  <c r="G724" i="27"/>
  <c r="H724" i="27"/>
  <c r="I724" i="27"/>
  <c r="J724" i="27"/>
  <c r="K724" i="27"/>
  <c r="B725" i="27"/>
  <c r="C725" i="27"/>
  <c r="D725" i="27"/>
  <c r="E725" i="27"/>
  <c r="F725" i="27"/>
  <c r="G725" i="27"/>
  <c r="H725" i="27"/>
  <c r="I725" i="27"/>
  <c r="J725" i="27"/>
  <c r="K725" i="27"/>
  <c r="B726" i="27"/>
  <c r="C726" i="27"/>
  <c r="D726" i="27"/>
  <c r="E726" i="27"/>
  <c r="F726" i="27"/>
  <c r="G726" i="27"/>
  <c r="H726" i="27"/>
  <c r="I726" i="27"/>
  <c r="J726" i="27"/>
  <c r="K726" i="27"/>
  <c r="B727" i="27"/>
  <c r="C727" i="27"/>
  <c r="D727" i="27"/>
  <c r="E727" i="27"/>
  <c r="F727" i="27"/>
  <c r="G727" i="27"/>
  <c r="H727" i="27"/>
  <c r="I727" i="27"/>
  <c r="J727" i="27"/>
  <c r="K727" i="27"/>
  <c r="B728" i="27"/>
  <c r="C728" i="27"/>
  <c r="D728" i="27"/>
  <c r="E728" i="27"/>
  <c r="F728" i="27"/>
  <c r="G728" i="27"/>
  <c r="H728" i="27"/>
  <c r="I728" i="27"/>
  <c r="J728" i="27"/>
  <c r="K728" i="27"/>
  <c r="B729" i="27"/>
  <c r="C729" i="27"/>
  <c r="D729" i="27"/>
  <c r="E729" i="27"/>
  <c r="F729" i="27"/>
  <c r="G729" i="27"/>
  <c r="H729" i="27"/>
  <c r="I729" i="27"/>
  <c r="J729" i="27"/>
  <c r="K729" i="27"/>
  <c r="B730" i="27"/>
  <c r="C730" i="27"/>
  <c r="D730" i="27"/>
  <c r="E730" i="27"/>
  <c r="F730" i="27"/>
  <c r="G730" i="27"/>
  <c r="H730" i="27"/>
  <c r="I730" i="27"/>
  <c r="J730" i="27"/>
  <c r="K730" i="27"/>
  <c r="B731" i="27"/>
  <c r="C731" i="27"/>
  <c r="D731" i="27"/>
  <c r="E731" i="27"/>
  <c r="F731" i="27"/>
  <c r="G731" i="27"/>
  <c r="H731" i="27"/>
  <c r="I731" i="27"/>
  <c r="J731" i="27"/>
  <c r="K731" i="27"/>
  <c r="B732" i="27"/>
  <c r="C732" i="27"/>
  <c r="D732" i="27"/>
  <c r="E732" i="27"/>
  <c r="F732" i="27"/>
  <c r="G732" i="27"/>
  <c r="H732" i="27"/>
  <c r="I732" i="27"/>
  <c r="J732" i="27"/>
  <c r="K732" i="27"/>
  <c r="B733" i="27"/>
  <c r="C733" i="27"/>
  <c r="D733" i="27"/>
  <c r="E733" i="27"/>
  <c r="F733" i="27"/>
  <c r="G733" i="27"/>
  <c r="H733" i="27"/>
  <c r="I733" i="27"/>
  <c r="J733" i="27"/>
  <c r="K733" i="27"/>
  <c r="B734" i="27"/>
  <c r="C734" i="27"/>
  <c r="D734" i="27"/>
  <c r="E734" i="27"/>
  <c r="F734" i="27"/>
  <c r="G734" i="27"/>
  <c r="H734" i="27"/>
  <c r="I734" i="27"/>
  <c r="J734" i="27"/>
  <c r="K734" i="27"/>
  <c r="B735" i="27"/>
  <c r="C735" i="27"/>
  <c r="D735" i="27"/>
  <c r="E735" i="27"/>
  <c r="F735" i="27"/>
  <c r="G735" i="27"/>
  <c r="H735" i="27"/>
  <c r="I735" i="27"/>
  <c r="J735" i="27"/>
  <c r="K735" i="27"/>
  <c r="B736" i="27"/>
  <c r="C736" i="27"/>
  <c r="D736" i="27"/>
  <c r="E736" i="27"/>
  <c r="F736" i="27"/>
  <c r="G736" i="27"/>
  <c r="H736" i="27"/>
  <c r="I736" i="27"/>
  <c r="J736" i="27"/>
  <c r="K736" i="27"/>
  <c r="B737" i="27"/>
  <c r="C737" i="27"/>
  <c r="D737" i="27"/>
  <c r="E737" i="27"/>
  <c r="F737" i="27"/>
  <c r="G737" i="27"/>
  <c r="H737" i="27"/>
  <c r="I737" i="27"/>
  <c r="J737" i="27"/>
  <c r="K737" i="27"/>
  <c r="B738" i="27"/>
  <c r="C738" i="27"/>
  <c r="D738" i="27"/>
  <c r="E738" i="27"/>
  <c r="F738" i="27"/>
  <c r="G738" i="27"/>
  <c r="H738" i="27"/>
  <c r="I738" i="27"/>
  <c r="J738" i="27"/>
  <c r="K738" i="27"/>
  <c r="B739" i="27"/>
  <c r="C739" i="27"/>
  <c r="D739" i="27"/>
  <c r="E739" i="27"/>
  <c r="F739" i="27"/>
  <c r="G739" i="27"/>
  <c r="H739" i="27"/>
  <c r="I739" i="27"/>
  <c r="J739" i="27"/>
  <c r="K739" i="27"/>
  <c r="B740" i="27"/>
  <c r="C740" i="27"/>
  <c r="D740" i="27"/>
  <c r="E740" i="27"/>
  <c r="F740" i="27"/>
  <c r="G740" i="27"/>
  <c r="H740" i="27"/>
  <c r="I740" i="27"/>
  <c r="J740" i="27"/>
  <c r="K740" i="27"/>
  <c r="B741" i="27"/>
  <c r="C741" i="27"/>
  <c r="D741" i="27"/>
  <c r="E741" i="27"/>
  <c r="F741" i="27"/>
  <c r="G741" i="27"/>
  <c r="H741" i="27"/>
  <c r="I741" i="27"/>
  <c r="J741" i="27"/>
  <c r="K741" i="27"/>
  <c r="B742" i="27"/>
  <c r="C742" i="27"/>
  <c r="D742" i="27"/>
  <c r="E742" i="27"/>
  <c r="F742" i="27"/>
  <c r="G742" i="27"/>
  <c r="H742" i="27"/>
  <c r="I742" i="27"/>
  <c r="J742" i="27"/>
  <c r="K742" i="27"/>
  <c r="B743" i="27"/>
  <c r="C743" i="27"/>
  <c r="D743" i="27"/>
  <c r="E743" i="27"/>
  <c r="F743" i="27"/>
  <c r="G743" i="27"/>
  <c r="H743" i="27"/>
  <c r="I743" i="27"/>
  <c r="J743" i="27"/>
  <c r="K743" i="27"/>
  <c r="B744" i="27"/>
  <c r="C744" i="27"/>
  <c r="D744" i="27"/>
  <c r="E744" i="27"/>
  <c r="F744" i="27"/>
  <c r="G744" i="27"/>
  <c r="H744" i="27"/>
  <c r="I744" i="27"/>
  <c r="J744" i="27"/>
  <c r="K744" i="27"/>
  <c r="B745" i="27"/>
  <c r="C745" i="27"/>
  <c r="D745" i="27"/>
  <c r="E745" i="27"/>
  <c r="F745" i="27"/>
  <c r="G745" i="27"/>
  <c r="H745" i="27"/>
  <c r="I745" i="27"/>
  <c r="J745" i="27"/>
  <c r="K745" i="27"/>
  <c r="B746" i="27"/>
  <c r="C746" i="27"/>
  <c r="D746" i="27"/>
  <c r="E746" i="27"/>
  <c r="F746" i="27"/>
  <c r="G746" i="27"/>
  <c r="H746" i="27"/>
  <c r="I746" i="27"/>
  <c r="J746" i="27"/>
  <c r="K746" i="27"/>
  <c r="B747" i="27"/>
  <c r="C747" i="27"/>
  <c r="D747" i="27"/>
  <c r="E747" i="27"/>
  <c r="F747" i="27"/>
  <c r="G747" i="27"/>
  <c r="H747" i="27"/>
  <c r="I747" i="27"/>
  <c r="J747" i="27"/>
  <c r="K747" i="27"/>
  <c r="B748" i="27"/>
  <c r="C748" i="27"/>
  <c r="D748" i="27"/>
  <c r="E748" i="27"/>
  <c r="F748" i="27"/>
  <c r="G748" i="27"/>
  <c r="H748" i="27"/>
  <c r="I748" i="27"/>
  <c r="J748" i="27"/>
  <c r="K748" i="27"/>
  <c r="B749" i="27"/>
  <c r="C749" i="27"/>
  <c r="D749" i="27"/>
  <c r="E749" i="27"/>
  <c r="F749" i="27"/>
  <c r="G749" i="27"/>
  <c r="H749" i="27"/>
  <c r="I749" i="27"/>
  <c r="J749" i="27"/>
  <c r="K749" i="27"/>
  <c r="B750" i="27"/>
  <c r="C750" i="27"/>
  <c r="D750" i="27"/>
  <c r="E750" i="27"/>
  <c r="F750" i="27"/>
  <c r="G750" i="27"/>
  <c r="H750" i="27"/>
  <c r="I750" i="27"/>
  <c r="J750" i="27"/>
  <c r="K750" i="27"/>
  <c r="B751" i="27"/>
  <c r="C751" i="27"/>
  <c r="D751" i="27"/>
  <c r="E751" i="27"/>
  <c r="F751" i="27"/>
  <c r="G751" i="27"/>
  <c r="H751" i="27"/>
  <c r="I751" i="27"/>
  <c r="J751" i="27"/>
  <c r="K751" i="27"/>
  <c r="B752" i="27"/>
  <c r="C752" i="27"/>
  <c r="D752" i="27"/>
  <c r="E752" i="27"/>
  <c r="F752" i="27"/>
  <c r="G752" i="27"/>
  <c r="H752" i="27"/>
  <c r="I752" i="27"/>
  <c r="J752" i="27"/>
  <c r="K752" i="27"/>
  <c r="B753" i="27"/>
  <c r="C753" i="27"/>
  <c r="D753" i="27"/>
  <c r="E753" i="27"/>
  <c r="F753" i="27"/>
  <c r="G753" i="27"/>
  <c r="H753" i="27"/>
  <c r="I753" i="27"/>
  <c r="J753" i="27"/>
  <c r="K753" i="27"/>
  <c r="B754" i="27"/>
  <c r="C754" i="27"/>
  <c r="D754" i="27"/>
  <c r="E754" i="27"/>
  <c r="F754" i="27"/>
  <c r="G754" i="27"/>
  <c r="H754" i="27"/>
  <c r="I754" i="27"/>
  <c r="J754" i="27"/>
  <c r="K754" i="27"/>
  <c r="B755" i="27"/>
  <c r="C755" i="27"/>
  <c r="D755" i="27"/>
  <c r="E755" i="27"/>
  <c r="F755" i="27"/>
  <c r="G755" i="27"/>
  <c r="H755" i="27"/>
  <c r="I755" i="27"/>
  <c r="J755" i="27"/>
  <c r="K755" i="27"/>
  <c r="B756" i="27"/>
  <c r="C756" i="27"/>
  <c r="D756" i="27"/>
  <c r="E756" i="27"/>
  <c r="F756" i="27"/>
  <c r="G756" i="27"/>
  <c r="H756" i="27"/>
  <c r="I756" i="27"/>
  <c r="J756" i="27"/>
  <c r="K756" i="27"/>
  <c r="B757" i="27"/>
  <c r="C757" i="27"/>
  <c r="D757" i="27"/>
  <c r="E757" i="27"/>
  <c r="F757" i="27"/>
  <c r="G757" i="27"/>
  <c r="H757" i="27"/>
  <c r="I757" i="27"/>
  <c r="J757" i="27"/>
  <c r="K757" i="27"/>
  <c r="B758" i="27"/>
  <c r="C758" i="27"/>
  <c r="D758" i="27"/>
  <c r="E758" i="27"/>
  <c r="F758" i="27"/>
  <c r="G758" i="27"/>
  <c r="H758" i="27"/>
  <c r="I758" i="27"/>
  <c r="J758" i="27"/>
  <c r="K758" i="27"/>
  <c r="B759" i="27"/>
  <c r="C759" i="27"/>
  <c r="D759" i="27"/>
  <c r="E759" i="27"/>
  <c r="F759" i="27"/>
  <c r="G759" i="27"/>
  <c r="H759" i="27"/>
  <c r="I759" i="27"/>
  <c r="J759" i="27"/>
  <c r="K759" i="27"/>
  <c r="B760" i="27"/>
  <c r="C760" i="27"/>
  <c r="D760" i="27"/>
  <c r="E760" i="27"/>
  <c r="F760" i="27"/>
  <c r="G760" i="27"/>
  <c r="H760" i="27"/>
  <c r="I760" i="27"/>
  <c r="J760" i="27"/>
  <c r="K760" i="27"/>
  <c r="B761" i="27"/>
  <c r="C761" i="27"/>
  <c r="D761" i="27"/>
  <c r="E761" i="27"/>
  <c r="F761" i="27"/>
  <c r="G761" i="27"/>
  <c r="H761" i="27"/>
  <c r="I761" i="27"/>
  <c r="J761" i="27"/>
  <c r="K761" i="27"/>
  <c r="B762" i="27"/>
  <c r="C762" i="27"/>
  <c r="D762" i="27"/>
  <c r="E762" i="27"/>
  <c r="F762" i="27"/>
  <c r="G762" i="27"/>
  <c r="H762" i="27"/>
  <c r="I762" i="27"/>
  <c r="J762" i="27"/>
  <c r="K762" i="27"/>
  <c r="B763" i="27"/>
  <c r="C763" i="27"/>
  <c r="D763" i="27"/>
  <c r="E763" i="27"/>
  <c r="F763" i="27"/>
  <c r="G763" i="27"/>
  <c r="H763" i="27"/>
  <c r="I763" i="27"/>
  <c r="J763" i="27"/>
  <c r="K763" i="27"/>
  <c r="B764" i="27"/>
  <c r="C764" i="27"/>
  <c r="D764" i="27"/>
  <c r="E764" i="27"/>
  <c r="F764" i="27"/>
  <c r="G764" i="27"/>
  <c r="H764" i="27"/>
  <c r="I764" i="27"/>
  <c r="J764" i="27"/>
  <c r="K764" i="27"/>
  <c r="B765" i="27"/>
  <c r="C765" i="27"/>
  <c r="D765" i="27"/>
  <c r="E765" i="27"/>
  <c r="F765" i="27"/>
  <c r="G765" i="27"/>
  <c r="H765" i="27"/>
  <c r="I765" i="27"/>
  <c r="J765" i="27"/>
  <c r="K765" i="27"/>
  <c r="B766" i="27"/>
  <c r="C766" i="27"/>
  <c r="D766" i="27"/>
  <c r="E766" i="27"/>
  <c r="F766" i="27"/>
  <c r="G766" i="27"/>
  <c r="H766" i="27"/>
  <c r="I766" i="27"/>
  <c r="J766" i="27"/>
  <c r="K766" i="27"/>
  <c r="B767" i="27"/>
  <c r="C767" i="27"/>
  <c r="D767" i="27"/>
  <c r="E767" i="27"/>
  <c r="F767" i="27"/>
  <c r="G767" i="27"/>
  <c r="H767" i="27"/>
  <c r="I767" i="27"/>
  <c r="J767" i="27"/>
  <c r="K767" i="27"/>
  <c r="B768" i="27"/>
  <c r="C768" i="27"/>
  <c r="D768" i="27"/>
  <c r="E768" i="27"/>
  <c r="F768" i="27"/>
  <c r="G768" i="27"/>
  <c r="H768" i="27"/>
  <c r="I768" i="27"/>
  <c r="J768" i="27"/>
  <c r="K768" i="27"/>
  <c r="B769" i="27"/>
  <c r="C769" i="27"/>
  <c r="D769" i="27"/>
  <c r="E769" i="27"/>
  <c r="F769" i="27"/>
  <c r="G769" i="27"/>
  <c r="H769" i="27"/>
  <c r="I769" i="27"/>
  <c r="J769" i="27"/>
  <c r="K769" i="27"/>
  <c r="B770" i="27"/>
  <c r="C770" i="27"/>
  <c r="D770" i="27"/>
  <c r="E770" i="27"/>
  <c r="F770" i="27"/>
  <c r="G770" i="27"/>
  <c r="H770" i="27"/>
  <c r="I770" i="27"/>
  <c r="J770" i="27"/>
  <c r="K770" i="27"/>
  <c r="B771" i="27"/>
  <c r="C771" i="27"/>
  <c r="D771" i="27"/>
  <c r="E771" i="27"/>
  <c r="F771" i="27"/>
  <c r="G771" i="27"/>
  <c r="H771" i="27"/>
  <c r="I771" i="27"/>
  <c r="J771" i="27"/>
  <c r="K771" i="27"/>
  <c r="B772" i="27"/>
  <c r="C772" i="27"/>
  <c r="D772" i="27"/>
  <c r="E772" i="27"/>
  <c r="F772" i="27"/>
  <c r="G772" i="27"/>
  <c r="H772" i="27"/>
  <c r="I772" i="27"/>
  <c r="J772" i="27"/>
  <c r="K772" i="27"/>
  <c r="B773" i="27"/>
  <c r="C773" i="27"/>
  <c r="D773" i="27"/>
  <c r="E773" i="27"/>
  <c r="F773" i="27"/>
  <c r="G773" i="27"/>
  <c r="H773" i="27"/>
  <c r="I773" i="27"/>
  <c r="J773" i="27"/>
  <c r="K773" i="27"/>
  <c r="B774" i="27"/>
  <c r="C774" i="27"/>
  <c r="D774" i="27"/>
  <c r="E774" i="27"/>
  <c r="F774" i="27"/>
  <c r="G774" i="27"/>
  <c r="H774" i="27"/>
  <c r="I774" i="27"/>
  <c r="J774" i="27"/>
  <c r="K774" i="27"/>
  <c r="B775" i="27"/>
  <c r="C775" i="27"/>
  <c r="D775" i="27"/>
  <c r="E775" i="27"/>
  <c r="F775" i="27"/>
  <c r="G775" i="27"/>
  <c r="H775" i="27"/>
  <c r="I775" i="27"/>
  <c r="J775" i="27"/>
  <c r="K775" i="27"/>
  <c r="B776" i="27"/>
  <c r="C776" i="27"/>
  <c r="D776" i="27"/>
  <c r="E776" i="27"/>
  <c r="F776" i="27"/>
  <c r="G776" i="27"/>
  <c r="H776" i="27"/>
  <c r="I776" i="27"/>
  <c r="J776" i="27"/>
  <c r="K776" i="27"/>
  <c r="B777" i="27"/>
  <c r="C777" i="27"/>
  <c r="D777" i="27"/>
  <c r="E777" i="27"/>
  <c r="F777" i="27"/>
  <c r="G777" i="27"/>
  <c r="H777" i="27"/>
  <c r="I777" i="27"/>
  <c r="J777" i="27"/>
  <c r="K777" i="27"/>
  <c r="B778" i="27"/>
  <c r="C778" i="27"/>
  <c r="D778" i="27"/>
  <c r="E778" i="27"/>
  <c r="F778" i="27"/>
  <c r="G778" i="27"/>
  <c r="H778" i="27"/>
  <c r="I778" i="27"/>
  <c r="J778" i="27"/>
  <c r="K778" i="27"/>
  <c r="B779" i="27"/>
  <c r="C779" i="27"/>
  <c r="D779" i="27"/>
  <c r="E779" i="27"/>
  <c r="F779" i="27"/>
  <c r="G779" i="27"/>
  <c r="H779" i="27"/>
  <c r="I779" i="27"/>
  <c r="J779" i="27"/>
  <c r="K779" i="27"/>
  <c r="B780" i="27"/>
  <c r="C780" i="27"/>
  <c r="D780" i="27"/>
  <c r="E780" i="27"/>
  <c r="F780" i="27"/>
  <c r="G780" i="27"/>
  <c r="H780" i="27"/>
  <c r="I780" i="27"/>
  <c r="J780" i="27"/>
  <c r="K780" i="27"/>
  <c r="B781" i="27"/>
  <c r="C781" i="27"/>
  <c r="D781" i="27"/>
  <c r="E781" i="27"/>
  <c r="F781" i="27"/>
  <c r="G781" i="27"/>
  <c r="H781" i="27"/>
  <c r="I781" i="27"/>
  <c r="J781" i="27"/>
  <c r="K781" i="27"/>
  <c r="B782" i="27"/>
  <c r="C782" i="27"/>
  <c r="D782" i="27"/>
  <c r="E782" i="27"/>
  <c r="F782" i="27"/>
  <c r="G782" i="27"/>
  <c r="H782" i="27"/>
  <c r="I782" i="27"/>
  <c r="J782" i="27"/>
  <c r="K782" i="27"/>
  <c r="B783" i="27"/>
  <c r="C783" i="27"/>
  <c r="D783" i="27"/>
  <c r="E783" i="27"/>
  <c r="F783" i="27"/>
  <c r="G783" i="27"/>
  <c r="H783" i="27"/>
  <c r="I783" i="27"/>
  <c r="J783" i="27"/>
  <c r="K783" i="27"/>
  <c r="B784" i="27"/>
  <c r="C784" i="27"/>
  <c r="D784" i="27"/>
  <c r="E784" i="27"/>
  <c r="F784" i="27"/>
  <c r="G784" i="27"/>
  <c r="H784" i="27"/>
  <c r="I784" i="27"/>
  <c r="J784" i="27"/>
  <c r="K784" i="27"/>
  <c r="B785" i="27"/>
  <c r="C785" i="27"/>
  <c r="D785" i="27"/>
  <c r="E785" i="27"/>
  <c r="F785" i="27"/>
  <c r="G785" i="27"/>
  <c r="H785" i="27"/>
  <c r="I785" i="27"/>
  <c r="J785" i="27"/>
  <c r="K785" i="27"/>
  <c r="B786" i="27"/>
  <c r="C786" i="27"/>
  <c r="D786" i="27"/>
  <c r="E786" i="27"/>
  <c r="F786" i="27"/>
  <c r="G786" i="27"/>
  <c r="H786" i="27"/>
  <c r="I786" i="27"/>
  <c r="J786" i="27"/>
  <c r="K786" i="27"/>
  <c r="B787" i="27"/>
  <c r="C787" i="27"/>
  <c r="D787" i="27"/>
  <c r="E787" i="27"/>
  <c r="F787" i="27"/>
  <c r="G787" i="27"/>
  <c r="H787" i="27"/>
  <c r="I787" i="27"/>
  <c r="J787" i="27"/>
  <c r="K787" i="27"/>
  <c r="B788" i="27"/>
  <c r="C788" i="27"/>
  <c r="D788" i="27"/>
  <c r="E788" i="27"/>
  <c r="F788" i="27"/>
  <c r="G788" i="27"/>
  <c r="H788" i="27"/>
  <c r="I788" i="27"/>
  <c r="J788" i="27"/>
  <c r="K788" i="27"/>
  <c r="B789" i="27"/>
  <c r="C789" i="27"/>
  <c r="D789" i="27"/>
  <c r="E789" i="27"/>
  <c r="F789" i="27"/>
  <c r="G789" i="27"/>
  <c r="H789" i="27"/>
  <c r="I789" i="27"/>
  <c r="J789" i="27"/>
  <c r="K789" i="27"/>
  <c r="B790" i="27"/>
  <c r="C790" i="27"/>
  <c r="D790" i="27"/>
  <c r="E790" i="27"/>
  <c r="F790" i="27"/>
  <c r="G790" i="27"/>
  <c r="H790" i="27"/>
  <c r="I790" i="27"/>
  <c r="J790" i="27"/>
  <c r="K790" i="27"/>
  <c r="B791" i="27"/>
  <c r="C791" i="27"/>
  <c r="D791" i="27"/>
  <c r="E791" i="27"/>
  <c r="F791" i="27"/>
  <c r="G791" i="27"/>
  <c r="H791" i="27"/>
  <c r="I791" i="27"/>
  <c r="J791" i="27"/>
  <c r="K791" i="27"/>
  <c r="B792" i="27"/>
  <c r="C792" i="27"/>
  <c r="D792" i="27"/>
  <c r="E792" i="27"/>
  <c r="F792" i="27"/>
  <c r="G792" i="27"/>
  <c r="H792" i="27"/>
  <c r="I792" i="27"/>
  <c r="J792" i="27"/>
  <c r="K792" i="27"/>
  <c r="B793" i="27"/>
  <c r="C793" i="27"/>
  <c r="D793" i="27"/>
  <c r="E793" i="27"/>
  <c r="F793" i="27"/>
  <c r="G793" i="27"/>
  <c r="H793" i="27"/>
  <c r="I793" i="27"/>
  <c r="J793" i="27"/>
  <c r="K793" i="27"/>
  <c r="B794" i="27"/>
  <c r="C794" i="27"/>
  <c r="D794" i="27"/>
  <c r="E794" i="27"/>
  <c r="F794" i="27"/>
  <c r="G794" i="27"/>
  <c r="H794" i="27"/>
  <c r="I794" i="27"/>
  <c r="J794" i="27"/>
  <c r="K794" i="27"/>
  <c r="B795" i="27"/>
  <c r="C795" i="27"/>
  <c r="D795" i="27"/>
  <c r="E795" i="27"/>
  <c r="F795" i="27"/>
  <c r="G795" i="27"/>
  <c r="H795" i="27"/>
  <c r="I795" i="27"/>
  <c r="J795" i="27"/>
  <c r="K795" i="27"/>
  <c r="B796" i="27"/>
  <c r="C796" i="27"/>
  <c r="D796" i="27"/>
  <c r="E796" i="27"/>
  <c r="F796" i="27"/>
  <c r="G796" i="27"/>
  <c r="H796" i="27"/>
  <c r="I796" i="27"/>
  <c r="J796" i="27"/>
  <c r="K796" i="27"/>
  <c r="B797" i="27"/>
  <c r="C797" i="27"/>
  <c r="D797" i="27"/>
  <c r="E797" i="27"/>
  <c r="F797" i="27"/>
  <c r="G797" i="27"/>
  <c r="H797" i="27"/>
  <c r="I797" i="27"/>
  <c r="J797" i="27"/>
  <c r="K797" i="27"/>
  <c r="B798" i="27"/>
  <c r="C798" i="27"/>
  <c r="D798" i="27"/>
  <c r="E798" i="27"/>
  <c r="F798" i="27"/>
  <c r="G798" i="27"/>
  <c r="H798" i="27"/>
  <c r="I798" i="27"/>
  <c r="J798" i="27"/>
  <c r="K798" i="27"/>
  <c r="B799" i="27"/>
  <c r="C799" i="27"/>
  <c r="D799" i="27"/>
  <c r="E799" i="27"/>
  <c r="F799" i="27"/>
  <c r="G799" i="27"/>
  <c r="H799" i="27"/>
  <c r="I799" i="27"/>
  <c r="J799" i="27"/>
  <c r="K799" i="27"/>
  <c r="C800" i="27"/>
  <c r="D800" i="27"/>
  <c r="E800" i="27"/>
  <c r="F800" i="27"/>
  <c r="G800" i="27"/>
  <c r="H800" i="27"/>
  <c r="I800" i="27"/>
  <c r="J800" i="27"/>
  <c r="K800" i="27"/>
  <c r="C801" i="27"/>
  <c r="D801" i="27"/>
  <c r="E801" i="27"/>
  <c r="F801" i="27"/>
  <c r="G801" i="27"/>
  <c r="H801" i="27"/>
  <c r="I801" i="27"/>
  <c r="J801" i="27"/>
  <c r="K801" i="27"/>
  <c r="C931" i="7"/>
  <c r="C932" i="7"/>
  <c r="C933" i="7"/>
  <c r="C934" i="7"/>
  <c r="C935" i="7"/>
  <c r="C936" i="7"/>
  <c r="C442" i="7"/>
  <c r="C443" i="7"/>
  <c r="C444" i="7"/>
  <c r="C445" i="7"/>
  <c r="C446" i="7"/>
  <c r="C447" i="7"/>
  <c r="C437" i="7"/>
  <c r="C438" i="7"/>
  <c r="C439" i="7"/>
  <c r="C440" i="7"/>
  <c r="C441" i="7"/>
  <c r="C627" i="7"/>
  <c r="C628" i="7"/>
  <c r="C629" i="7"/>
  <c r="C630" i="7"/>
  <c r="C631" i="7"/>
  <c r="C632" i="7"/>
  <c r="C633" i="7"/>
  <c r="C634" i="7"/>
  <c r="C635" i="7"/>
  <c r="C636" i="7"/>
  <c r="C637" i="7"/>
  <c r="C638" i="7"/>
  <c r="C639" i="7"/>
  <c r="C640" i="7"/>
  <c r="C641" i="7"/>
  <c r="C642" i="7"/>
  <c r="C643" i="7"/>
  <c r="C644" i="7"/>
  <c r="C645" i="7"/>
  <c r="C646" i="7"/>
  <c r="C647" i="7"/>
  <c r="C648" i="7"/>
  <c r="C649" i="7"/>
  <c r="C650" i="7"/>
  <c r="C651" i="7"/>
  <c r="C652" i="7"/>
  <c r="C653" i="7"/>
  <c r="C654" i="7"/>
  <c r="C655" i="7"/>
  <c r="C656" i="7"/>
  <c r="C657" i="7"/>
  <c r="C658" i="7"/>
  <c r="C659" i="7"/>
  <c r="C660" i="7"/>
  <c r="C661" i="7"/>
  <c r="C662" i="7"/>
  <c r="C663" i="7"/>
  <c r="C664" i="7"/>
  <c r="C665" i="7"/>
  <c r="C666" i="7"/>
  <c r="C667" i="7"/>
  <c r="C668" i="7"/>
  <c r="C669" i="7"/>
  <c r="C670" i="7"/>
  <c r="C671" i="7"/>
  <c r="C672" i="7"/>
  <c r="C673" i="7"/>
  <c r="C674" i="7"/>
  <c r="C675" i="7"/>
  <c r="C676" i="7"/>
  <c r="C677" i="7"/>
  <c r="C678" i="7"/>
  <c r="C679" i="7"/>
  <c r="C680" i="7"/>
  <c r="C681" i="7"/>
  <c r="C682" i="7"/>
  <c r="C683" i="7"/>
  <c r="C684" i="7"/>
  <c r="C685" i="7"/>
  <c r="C626" i="7"/>
  <c r="C577" i="7"/>
  <c r="C578" i="7"/>
  <c r="C579" i="7"/>
  <c r="C580" i="7"/>
  <c r="C581" i="7"/>
  <c r="C582" i="7"/>
  <c r="C583" i="7"/>
  <c r="C584" i="7"/>
  <c r="C585" i="7"/>
  <c r="C586" i="7"/>
  <c r="C587" i="7"/>
  <c r="C588" i="7"/>
  <c r="C589" i="7"/>
  <c r="C590" i="7"/>
  <c r="C591" i="7"/>
  <c r="C592" i="7"/>
  <c r="C593" i="7"/>
  <c r="C594" i="7"/>
  <c r="C595" i="7"/>
  <c r="C596" i="7"/>
  <c r="C597" i="7"/>
  <c r="C598" i="7"/>
  <c r="C599" i="7"/>
  <c r="C600" i="7"/>
  <c r="C601" i="7"/>
  <c r="C602" i="7"/>
  <c r="C603" i="7"/>
  <c r="C604" i="7"/>
  <c r="C605" i="7"/>
  <c r="C606" i="7"/>
  <c r="C607" i="7"/>
  <c r="C608" i="7"/>
  <c r="C609" i="7"/>
  <c r="C610" i="7"/>
  <c r="C611" i="7"/>
  <c r="C612" i="7"/>
  <c r="C613" i="7"/>
  <c r="C614" i="7"/>
  <c r="C615" i="7"/>
  <c r="C616" i="7"/>
  <c r="C617" i="7"/>
  <c r="C618" i="7"/>
  <c r="C619" i="7"/>
  <c r="C620" i="7"/>
  <c r="C621" i="7"/>
  <c r="C622" i="7"/>
  <c r="C623" i="7"/>
  <c r="C624" i="7"/>
  <c r="C625" i="7"/>
  <c r="C687" i="7"/>
  <c r="C688" i="7"/>
  <c r="C689" i="7"/>
  <c r="C690" i="7"/>
  <c r="C691" i="7"/>
  <c r="C692" i="7"/>
  <c r="C693" i="7"/>
  <c r="C694" i="7"/>
  <c r="C695" i="7"/>
  <c r="C696" i="7"/>
  <c r="C697" i="7"/>
  <c r="AA131" i="16" l="1"/>
  <c r="AB131" i="16" s="1"/>
  <c r="F428" i="7" s="1"/>
  <c r="D428" i="7"/>
  <c r="A428" i="7" s="1"/>
  <c r="Y119" i="16"/>
  <c r="D416" i="7"/>
  <c r="A416" i="7" s="1"/>
  <c r="Y111" i="16"/>
  <c r="D408" i="7"/>
  <c r="A408" i="7" s="1"/>
  <c r="AA99" i="16"/>
  <c r="AB99" i="16" s="1"/>
  <c r="F396" i="7" s="1"/>
  <c r="D396" i="7"/>
  <c r="A396" i="7" s="1"/>
  <c r="AA83" i="16"/>
  <c r="AB83" i="16" s="1"/>
  <c r="F380" i="7" s="1"/>
  <c r="D380" i="7"/>
  <c r="A380" i="7" s="1"/>
  <c r="Y12" i="16"/>
  <c r="D312" i="7"/>
  <c r="A312" i="7" s="1"/>
  <c r="Y40" i="16"/>
  <c r="D339" i="7"/>
  <c r="A339" i="7" s="1"/>
  <c r="AC36" i="16"/>
  <c r="D335" i="7"/>
  <c r="A335" i="7" s="1"/>
  <c r="Y71" i="16"/>
  <c r="D369" i="7"/>
  <c r="A369" i="7" s="1"/>
  <c r="AC67" i="16"/>
  <c r="D365" i="7"/>
  <c r="A365" i="7" s="1"/>
  <c r="Y63" i="16"/>
  <c r="D361" i="7"/>
  <c r="A361" i="7" s="1"/>
  <c r="AC59" i="16"/>
  <c r="D357" i="7"/>
  <c r="A357" i="7" s="1"/>
  <c r="Y55" i="16"/>
  <c r="D353" i="7"/>
  <c r="A353" i="7" s="1"/>
  <c r="AC51" i="16"/>
  <c r="D349" i="7"/>
  <c r="A349" i="7" s="1"/>
  <c r="Y134" i="16"/>
  <c r="D431" i="7"/>
  <c r="A431" i="7" s="1"/>
  <c r="Y130" i="16"/>
  <c r="D427" i="7"/>
  <c r="A427" i="7" s="1"/>
  <c r="Y126" i="16"/>
  <c r="D423" i="7"/>
  <c r="A423" i="7" s="1"/>
  <c r="Y122" i="16"/>
  <c r="D419" i="7"/>
  <c r="A419" i="7" s="1"/>
  <c r="Y118" i="16"/>
  <c r="D415" i="7"/>
  <c r="A415" i="7" s="1"/>
  <c r="Y114" i="16"/>
  <c r="D411" i="7"/>
  <c r="A411" i="7" s="1"/>
  <c r="Y110" i="16"/>
  <c r="D407" i="7"/>
  <c r="A407" i="7" s="1"/>
  <c r="Y106" i="16"/>
  <c r="D403" i="7"/>
  <c r="A403" i="7" s="1"/>
  <c r="Y102" i="16"/>
  <c r="D399" i="7"/>
  <c r="A399" i="7" s="1"/>
  <c r="Y98" i="16"/>
  <c r="D395" i="7"/>
  <c r="A395" i="7" s="1"/>
  <c r="Y94" i="16"/>
  <c r="D391" i="7"/>
  <c r="A391" i="7" s="1"/>
  <c r="Y90" i="16"/>
  <c r="D387" i="7"/>
  <c r="A387" i="7" s="1"/>
  <c r="Y86" i="16"/>
  <c r="D383" i="7"/>
  <c r="A383" i="7" s="1"/>
  <c r="Y82" i="16"/>
  <c r="D379" i="7"/>
  <c r="A379" i="7" s="1"/>
  <c r="Y78" i="16"/>
  <c r="D375" i="7"/>
  <c r="A375" i="7" s="1"/>
  <c r="Y13" i="16"/>
  <c r="D313" i="7"/>
  <c r="A313" i="7" s="1"/>
  <c r="Y37" i="16"/>
  <c r="D336" i="7"/>
  <c r="A336" i="7" s="1"/>
  <c r="Y72" i="16"/>
  <c r="D370" i="7"/>
  <c r="A370" i="7" s="1"/>
  <c r="Y60" i="16"/>
  <c r="D358" i="7"/>
  <c r="A358" i="7" s="1"/>
  <c r="Y127" i="16"/>
  <c r="D424" i="7"/>
  <c r="A424" i="7" s="1"/>
  <c r="Y103" i="16"/>
  <c r="D400" i="7"/>
  <c r="A400" i="7" s="1"/>
  <c r="Y87" i="16"/>
  <c r="D384" i="7"/>
  <c r="A384" i="7" s="1"/>
  <c r="Y64" i="16"/>
  <c r="D362" i="7"/>
  <c r="A362" i="7" s="1"/>
  <c r="Y52" i="16"/>
  <c r="D350" i="7"/>
  <c r="A350" i="7" s="1"/>
  <c r="Y135" i="16"/>
  <c r="D432" i="7"/>
  <c r="A432" i="7" s="1"/>
  <c r="AA115" i="16"/>
  <c r="AB115" i="16" s="1"/>
  <c r="F412" i="7" s="1"/>
  <c r="D412" i="7"/>
  <c r="A412" i="7" s="1"/>
  <c r="AA107" i="16"/>
  <c r="AB107" i="16" s="1"/>
  <c r="F404" i="7" s="1"/>
  <c r="D404" i="7"/>
  <c r="A404" i="7" s="1"/>
  <c r="Y95" i="16"/>
  <c r="D392" i="7"/>
  <c r="A392" i="7" s="1"/>
  <c r="Y79" i="16"/>
  <c r="D376" i="7"/>
  <c r="A376" i="7" s="1"/>
  <c r="AC48" i="16"/>
  <c r="D346" i="7"/>
  <c r="A346" i="7" s="1"/>
  <c r="AA39" i="16"/>
  <c r="AB39" i="16" s="1"/>
  <c r="F338" i="7" s="1"/>
  <c r="D338" i="7"/>
  <c r="A338" i="7" s="1"/>
  <c r="Y35" i="16"/>
  <c r="D334" i="7"/>
  <c r="A334" i="7" s="1"/>
  <c r="Y74" i="16"/>
  <c r="D372" i="7"/>
  <c r="A372" i="7" s="1"/>
  <c r="AA70" i="16"/>
  <c r="AB70" i="16" s="1"/>
  <c r="F368" i="7" s="1"/>
  <c r="D368" i="7"/>
  <c r="A368" i="7" s="1"/>
  <c r="Y66" i="16"/>
  <c r="D364" i="7"/>
  <c r="A364" i="7" s="1"/>
  <c r="AA62" i="16"/>
  <c r="AB62" i="16" s="1"/>
  <c r="F360" i="7" s="1"/>
  <c r="D360" i="7"/>
  <c r="A360" i="7" s="1"/>
  <c r="Y58" i="16"/>
  <c r="D356" i="7"/>
  <c r="A356" i="7" s="1"/>
  <c r="AA54" i="16"/>
  <c r="AB54" i="16" s="1"/>
  <c r="F352" i="7" s="1"/>
  <c r="D352" i="7"/>
  <c r="A352" i="7" s="1"/>
  <c r="Y50" i="16"/>
  <c r="D348" i="7"/>
  <c r="A348" i="7" s="1"/>
  <c r="Y137" i="16"/>
  <c r="D434" i="7"/>
  <c r="A434" i="7" s="1"/>
  <c r="Y133" i="16"/>
  <c r="D430" i="7"/>
  <c r="A430" i="7" s="1"/>
  <c r="Y129" i="16"/>
  <c r="D426" i="7"/>
  <c r="A426" i="7" s="1"/>
  <c r="Y125" i="16"/>
  <c r="D422" i="7"/>
  <c r="A422" i="7" s="1"/>
  <c r="Y121" i="16"/>
  <c r="D418" i="7"/>
  <c r="A418" i="7" s="1"/>
  <c r="Y117" i="16"/>
  <c r="D414" i="7"/>
  <c r="A414" i="7" s="1"/>
  <c r="Y113" i="16"/>
  <c r="D410" i="7"/>
  <c r="A410" i="7" s="1"/>
  <c r="Y109" i="16"/>
  <c r="D406" i="7"/>
  <c r="A406" i="7" s="1"/>
  <c r="Y105" i="16"/>
  <c r="D402" i="7"/>
  <c r="A402" i="7" s="1"/>
  <c r="Y101" i="16"/>
  <c r="D398" i="7"/>
  <c r="A398" i="7" s="1"/>
  <c r="Y97" i="16"/>
  <c r="D394" i="7"/>
  <c r="A394" i="7" s="1"/>
  <c r="Y93" i="16"/>
  <c r="D390" i="7"/>
  <c r="A390" i="7" s="1"/>
  <c r="Y89" i="16"/>
  <c r="D386" i="7"/>
  <c r="A386" i="7" s="1"/>
  <c r="Y85" i="16"/>
  <c r="D382" i="7"/>
  <c r="A382" i="7" s="1"/>
  <c r="Y81" i="16"/>
  <c r="D378" i="7"/>
  <c r="A378" i="7" s="1"/>
  <c r="Y43" i="16"/>
  <c r="D342" i="7"/>
  <c r="A342" i="7" s="1"/>
  <c r="Y41" i="16"/>
  <c r="D340" i="7"/>
  <c r="A340" i="7" s="1"/>
  <c r="Y68" i="16"/>
  <c r="D366" i="7"/>
  <c r="A366" i="7" s="1"/>
  <c r="Y56" i="16"/>
  <c r="D354" i="7"/>
  <c r="A354" i="7" s="1"/>
  <c r="AA123" i="16"/>
  <c r="AB123" i="16" s="1"/>
  <c r="F420" i="7" s="1"/>
  <c r="D420" i="7"/>
  <c r="A420" i="7" s="1"/>
  <c r="AA91" i="16"/>
  <c r="AB91" i="16" s="1"/>
  <c r="F388" i="7" s="1"/>
  <c r="D388" i="7"/>
  <c r="A388" i="7" s="1"/>
  <c r="Y42" i="16"/>
  <c r="D341" i="7"/>
  <c r="A341" i="7" s="1"/>
  <c r="Y34" i="16"/>
  <c r="D333" i="7"/>
  <c r="A333" i="7" s="1"/>
  <c r="Y73" i="16"/>
  <c r="D371" i="7"/>
  <c r="A371" i="7" s="1"/>
  <c r="Y69" i="16"/>
  <c r="D367" i="7"/>
  <c r="A367" i="7" s="1"/>
  <c r="Y65" i="16"/>
  <c r="D363" i="7"/>
  <c r="A363" i="7" s="1"/>
  <c r="Y61" i="16"/>
  <c r="D359" i="7"/>
  <c r="A359" i="7" s="1"/>
  <c r="Y57" i="16"/>
  <c r="D355" i="7"/>
  <c r="A355" i="7" s="1"/>
  <c r="Y53" i="16"/>
  <c r="D351" i="7"/>
  <c r="A351" i="7" s="1"/>
  <c r="Y49" i="16"/>
  <c r="D347" i="7"/>
  <c r="A347" i="7" s="1"/>
  <c r="AC136" i="16"/>
  <c r="D433" i="7"/>
  <c r="A433" i="7" s="1"/>
  <c r="Y132" i="16"/>
  <c r="D429" i="7"/>
  <c r="A429" i="7" s="1"/>
  <c r="AC128" i="16"/>
  <c r="D425" i="7"/>
  <c r="A425" i="7" s="1"/>
  <c r="Y124" i="16"/>
  <c r="D421" i="7"/>
  <c r="A421" i="7" s="1"/>
  <c r="AC120" i="16"/>
  <c r="D417" i="7"/>
  <c r="A417" i="7" s="1"/>
  <c r="Y116" i="16"/>
  <c r="D413" i="7"/>
  <c r="A413" i="7" s="1"/>
  <c r="AC112" i="16"/>
  <c r="D409" i="7"/>
  <c r="A409" i="7" s="1"/>
  <c r="Y108" i="16"/>
  <c r="D405" i="7"/>
  <c r="A405" i="7" s="1"/>
  <c r="AC104" i="16"/>
  <c r="D401" i="7"/>
  <c r="A401" i="7" s="1"/>
  <c r="Y100" i="16"/>
  <c r="D397" i="7"/>
  <c r="A397" i="7" s="1"/>
  <c r="AC96" i="16"/>
  <c r="D393" i="7"/>
  <c r="A393" i="7" s="1"/>
  <c r="Y92" i="16"/>
  <c r="D389" i="7"/>
  <c r="A389" i="7" s="1"/>
  <c r="AC88" i="16"/>
  <c r="D385" i="7"/>
  <c r="A385" i="7" s="1"/>
  <c r="Y84" i="16"/>
  <c r="D381" i="7"/>
  <c r="A381" i="7" s="1"/>
  <c r="AC80" i="16"/>
  <c r="D377" i="7"/>
  <c r="A377" i="7" s="1"/>
  <c r="Y44" i="16"/>
  <c r="D343" i="7"/>
  <c r="A343" i="7" s="1"/>
  <c r="Y18" i="16"/>
  <c r="D318" i="7"/>
  <c r="A318" i="7" s="1"/>
  <c r="Y19" i="16"/>
  <c r="D319" i="7"/>
  <c r="A319" i="7" s="1"/>
  <c r="AA17" i="16"/>
  <c r="AB17" i="16" s="1"/>
  <c r="F317" i="7" s="1"/>
  <c r="D317" i="7"/>
  <c r="A317" i="7" s="1"/>
  <c r="Y16" i="16"/>
  <c r="D316" i="7"/>
  <c r="A316" i="7" s="1"/>
  <c r="AC14" i="16"/>
  <c r="D314" i="7"/>
  <c r="A314" i="7" s="1"/>
  <c r="AC56" i="16"/>
  <c r="AD44" i="16"/>
  <c r="AR44" i="16"/>
  <c r="AR43" i="16"/>
  <c r="AA44" i="16"/>
  <c r="AB44" i="16" s="1"/>
  <c r="F343" i="7" s="1"/>
  <c r="AC43" i="16"/>
  <c r="AE44" i="16"/>
  <c r="AQ43" i="16"/>
  <c r="AP43" i="16"/>
  <c r="AQ44" i="16"/>
  <c r="AO43" i="16"/>
  <c r="AP44" i="16"/>
  <c r="AN43" i="16"/>
  <c r="AO44" i="16"/>
  <c r="AM43" i="16"/>
  <c r="AN44" i="16"/>
  <c r="AL43" i="16"/>
  <c r="AM44" i="16"/>
  <c r="AK43" i="16"/>
  <c r="AL44" i="16"/>
  <c r="AJ43" i="16"/>
  <c r="AK44" i="16"/>
  <c r="AI43" i="16"/>
  <c r="AJ44" i="16"/>
  <c r="AH43" i="16"/>
  <c r="AI44" i="16"/>
  <c r="AG43" i="16"/>
  <c r="AH44" i="16"/>
  <c r="AF43" i="16"/>
  <c r="AG44" i="16"/>
  <c r="AE43" i="16"/>
  <c r="AA43" i="16"/>
  <c r="AB43" i="16" s="1"/>
  <c r="F342" i="7" s="1"/>
  <c r="AC44" i="16"/>
  <c r="AC82" i="16"/>
  <c r="AC15" i="16"/>
  <c r="AC90" i="16"/>
  <c r="Y54" i="16"/>
  <c r="AC13" i="16"/>
  <c r="AA67" i="16"/>
  <c r="AB67" i="16" s="1"/>
  <c r="F365" i="7" s="1"/>
  <c r="AA51" i="16"/>
  <c r="AB51" i="16" s="1"/>
  <c r="F349" i="7" s="1"/>
  <c r="AC16" i="16"/>
  <c r="AA16" i="16"/>
  <c r="AB16" i="16" s="1"/>
  <c r="F316" i="7" s="1"/>
  <c r="AA36" i="16"/>
  <c r="AB36" i="16" s="1"/>
  <c r="F335" i="7" s="1"/>
  <c r="AC64" i="16"/>
  <c r="AC77" i="16"/>
  <c r="AA59" i="16"/>
  <c r="AB59" i="16" s="1"/>
  <c r="F357" i="7" s="1"/>
  <c r="AC19" i="16"/>
  <c r="AA14" i="16"/>
  <c r="AB14" i="16" s="1"/>
  <c r="F314" i="7" s="1"/>
  <c r="AA50" i="16"/>
  <c r="AB50" i="16" s="1"/>
  <c r="F348" i="7" s="1"/>
  <c r="AC37" i="16"/>
  <c r="AA49" i="16"/>
  <c r="AB49" i="16" s="1"/>
  <c r="F347" i="7" s="1"/>
  <c r="AA37" i="16"/>
  <c r="AB37" i="16" s="1"/>
  <c r="F336" i="7" s="1"/>
  <c r="Y17" i="16"/>
  <c r="AC47" i="16"/>
  <c r="AA82" i="16"/>
  <c r="AB82" i="16" s="1"/>
  <c r="F379" i="7" s="1"/>
  <c r="AC41" i="16"/>
  <c r="AC50" i="16"/>
  <c r="AC35" i="16"/>
  <c r="AC33" i="16"/>
  <c r="AC49" i="16"/>
  <c r="AC79" i="16"/>
  <c r="AC53" i="16"/>
  <c r="AC72" i="16"/>
  <c r="AA53" i="16"/>
  <c r="AB53" i="16" s="1"/>
  <c r="F351" i="7" s="1"/>
  <c r="AC78" i="16"/>
  <c r="AA78" i="16"/>
  <c r="AB78" i="16" s="1"/>
  <c r="F375" i="7" s="1"/>
  <c r="AC76" i="16"/>
  <c r="AA13" i="16"/>
  <c r="AB13" i="16" s="1"/>
  <c r="F313" i="7" s="1"/>
  <c r="AA136" i="16"/>
  <c r="AB136" i="16" s="1"/>
  <c r="F433" i="7" s="1"/>
  <c r="AC133" i="16"/>
  <c r="Y131" i="16"/>
  <c r="AA128" i="16"/>
  <c r="AB128" i="16" s="1"/>
  <c r="F425" i="7" s="1"/>
  <c r="AC125" i="16"/>
  <c r="Y123" i="16"/>
  <c r="AA120" i="16"/>
  <c r="AB120" i="16" s="1"/>
  <c r="F417" i="7" s="1"/>
  <c r="AC117" i="16"/>
  <c r="Y115" i="16"/>
  <c r="AA112" i="16"/>
  <c r="AB112" i="16" s="1"/>
  <c r="F409" i="7" s="1"/>
  <c r="AC109" i="16"/>
  <c r="Y107" i="16"/>
  <c r="AA104" i="16"/>
  <c r="AB104" i="16" s="1"/>
  <c r="F401" i="7" s="1"/>
  <c r="AC101" i="16"/>
  <c r="Y99" i="16"/>
  <c r="AA96" i="16"/>
  <c r="AB96" i="16" s="1"/>
  <c r="F393" i="7" s="1"/>
  <c r="AC93" i="16"/>
  <c r="Y91" i="16"/>
  <c r="AA88" i="16"/>
  <c r="AB88" i="16" s="1"/>
  <c r="F385" i="7" s="1"/>
  <c r="AC85" i="16"/>
  <c r="Y83" i="16"/>
  <c r="AA80" i="16"/>
  <c r="AB80" i="16" s="1"/>
  <c r="F377" i="7" s="1"/>
  <c r="Y136" i="16"/>
  <c r="AA133" i="16"/>
  <c r="AB133" i="16" s="1"/>
  <c r="F430" i="7" s="1"/>
  <c r="AC130" i="16"/>
  <c r="Y128" i="16"/>
  <c r="AA125" i="16"/>
  <c r="AB125" i="16" s="1"/>
  <c r="F422" i="7" s="1"/>
  <c r="AC122" i="16"/>
  <c r="Y120" i="16"/>
  <c r="AA117" i="16"/>
  <c r="AB117" i="16" s="1"/>
  <c r="F414" i="7" s="1"/>
  <c r="AC114" i="16"/>
  <c r="Y112" i="16"/>
  <c r="AA109" i="16"/>
  <c r="AB109" i="16" s="1"/>
  <c r="F406" i="7" s="1"/>
  <c r="AC106" i="16"/>
  <c r="Y104" i="16"/>
  <c r="AA101" i="16"/>
  <c r="AB101" i="16" s="1"/>
  <c r="F398" i="7" s="1"/>
  <c r="AC98" i="16"/>
  <c r="Y96" i="16"/>
  <c r="AA93" i="16"/>
  <c r="AB93" i="16" s="1"/>
  <c r="F390" i="7" s="1"/>
  <c r="Y88" i="16"/>
  <c r="AA85" i="16"/>
  <c r="AB85" i="16" s="1"/>
  <c r="F382" i="7" s="1"/>
  <c r="Y80" i="16"/>
  <c r="AC135" i="16"/>
  <c r="AA130" i="16"/>
  <c r="AB130" i="16" s="1"/>
  <c r="F427" i="7" s="1"/>
  <c r="AC127" i="16"/>
  <c r="AA122" i="16"/>
  <c r="AB122" i="16" s="1"/>
  <c r="F419" i="7" s="1"/>
  <c r="AC119" i="16"/>
  <c r="AA114" i="16"/>
  <c r="AB114" i="16" s="1"/>
  <c r="F411" i="7" s="1"/>
  <c r="AC111" i="16"/>
  <c r="AA106" i="16"/>
  <c r="AB106" i="16" s="1"/>
  <c r="F403" i="7" s="1"/>
  <c r="AC103" i="16"/>
  <c r="AA98" i="16"/>
  <c r="AB98" i="16" s="1"/>
  <c r="F395" i="7" s="1"/>
  <c r="AC95" i="16"/>
  <c r="AA90" i="16"/>
  <c r="AB90" i="16" s="1"/>
  <c r="F387" i="7" s="1"/>
  <c r="AC87" i="16"/>
  <c r="AA135" i="16"/>
  <c r="AB135" i="16" s="1"/>
  <c r="F432" i="7" s="1"/>
  <c r="AC132" i="16"/>
  <c r="AA127" i="16"/>
  <c r="AB127" i="16" s="1"/>
  <c r="F424" i="7" s="1"/>
  <c r="AC124" i="16"/>
  <c r="AA119" i="16"/>
  <c r="AB119" i="16" s="1"/>
  <c r="F416" i="7" s="1"/>
  <c r="AC116" i="16"/>
  <c r="AA111" i="16"/>
  <c r="AB111" i="16" s="1"/>
  <c r="F408" i="7" s="1"/>
  <c r="AC108" i="16"/>
  <c r="AA103" i="16"/>
  <c r="AB103" i="16" s="1"/>
  <c r="F400" i="7" s="1"/>
  <c r="AC100" i="16"/>
  <c r="AA95" i="16"/>
  <c r="AB95" i="16" s="1"/>
  <c r="F392" i="7" s="1"/>
  <c r="AC92" i="16"/>
  <c r="AA87" i="16"/>
  <c r="AB87" i="16" s="1"/>
  <c r="F384" i="7" s="1"/>
  <c r="AC84" i="16"/>
  <c r="AA79" i="16"/>
  <c r="AB79" i="16" s="1"/>
  <c r="F376" i="7" s="1"/>
  <c r="AC137" i="16"/>
  <c r="AA132" i="16"/>
  <c r="AB132" i="16" s="1"/>
  <c r="F429" i="7" s="1"/>
  <c r="AC129" i="16"/>
  <c r="AA124" i="16"/>
  <c r="AB124" i="16" s="1"/>
  <c r="F421" i="7" s="1"/>
  <c r="AC121" i="16"/>
  <c r="AA116" i="16"/>
  <c r="AB116" i="16" s="1"/>
  <c r="F413" i="7" s="1"/>
  <c r="AC113" i="16"/>
  <c r="AA108" i="16"/>
  <c r="AB108" i="16" s="1"/>
  <c r="F405" i="7" s="1"/>
  <c r="AC105" i="16"/>
  <c r="AA100" i="16"/>
  <c r="AB100" i="16" s="1"/>
  <c r="F397" i="7" s="1"/>
  <c r="AC97" i="16"/>
  <c r="AA92" i="16"/>
  <c r="AB92" i="16" s="1"/>
  <c r="F389" i="7" s="1"/>
  <c r="AC89" i="16"/>
  <c r="AA84" i="16"/>
  <c r="AB84" i="16" s="1"/>
  <c r="F381" i="7" s="1"/>
  <c r="AC81" i="16"/>
  <c r="AA137" i="16"/>
  <c r="AB137" i="16" s="1"/>
  <c r="F434" i="7" s="1"/>
  <c r="AC134" i="16"/>
  <c r="AA129" i="16"/>
  <c r="AB129" i="16" s="1"/>
  <c r="F426" i="7" s="1"/>
  <c r="AC126" i="16"/>
  <c r="AA121" i="16"/>
  <c r="AB121" i="16" s="1"/>
  <c r="F418" i="7" s="1"/>
  <c r="AC118" i="16"/>
  <c r="AA113" i="16"/>
  <c r="AB113" i="16" s="1"/>
  <c r="F410" i="7" s="1"/>
  <c r="AC110" i="16"/>
  <c r="AA105" i="16"/>
  <c r="AB105" i="16" s="1"/>
  <c r="F402" i="7" s="1"/>
  <c r="AC102" i="16"/>
  <c r="AA97" i="16"/>
  <c r="AB97" i="16" s="1"/>
  <c r="F394" i="7" s="1"/>
  <c r="AC94" i="16"/>
  <c r="AA89" i="16"/>
  <c r="AB89" i="16" s="1"/>
  <c r="F386" i="7" s="1"/>
  <c r="AC86" i="16"/>
  <c r="AA81" i="16"/>
  <c r="AB81" i="16" s="1"/>
  <c r="F378" i="7" s="1"/>
  <c r="AA134" i="16"/>
  <c r="AB134" i="16" s="1"/>
  <c r="F431" i="7" s="1"/>
  <c r="AC131" i="16"/>
  <c r="AA126" i="16"/>
  <c r="AB126" i="16" s="1"/>
  <c r="F423" i="7" s="1"/>
  <c r="AC123" i="16"/>
  <c r="AA118" i="16"/>
  <c r="AB118" i="16" s="1"/>
  <c r="F415" i="7" s="1"/>
  <c r="AC115" i="16"/>
  <c r="AA110" i="16"/>
  <c r="AB110" i="16" s="1"/>
  <c r="F407" i="7" s="1"/>
  <c r="AC107" i="16"/>
  <c r="AA102" i="16"/>
  <c r="AB102" i="16" s="1"/>
  <c r="F399" i="7" s="1"/>
  <c r="AC99" i="16"/>
  <c r="AA94" i="16"/>
  <c r="AB94" i="16" s="1"/>
  <c r="F391" i="7" s="1"/>
  <c r="AC91" i="16"/>
  <c r="AA86" i="16"/>
  <c r="AB86" i="16" s="1"/>
  <c r="F383" i="7" s="1"/>
  <c r="AC83" i="16"/>
  <c r="Y70" i="16"/>
  <c r="Y62" i="16"/>
  <c r="AA72" i="16"/>
  <c r="AB72" i="16" s="1"/>
  <c r="F370" i="7" s="1"/>
  <c r="AC69" i="16"/>
  <c r="Y67" i="16"/>
  <c r="AA64" i="16"/>
  <c r="AB64" i="16" s="1"/>
  <c r="F362" i="7" s="1"/>
  <c r="AC61" i="16"/>
  <c r="Y59" i="16"/>
  <c r="AA56" i="16"/>
  <c r="AB56" i="16" s="1"/>
  <c r="F354" i="7" s="1"/>
  <c r="Y51" i="16"/>
  <c r="AC74" i="16"/>
  <c r="AA69" i="16"/>
  <c r="AB69" i="16" s="1"/>
  <c r="F367" i="7" s="1"/>
  <c r="AC66" i="16"/>
  <c r="AA61" i="16"/>
  <c r="AB61" i="16" s="1"/>
  <c r="F359" i="7" s="1"/>
  <c r="AC58" i="16"/>
  <c r="AA74" i="16"/>
  <c r="AB74" i="16" s="1"/>
  <c r="F372" i="7" s="1"/>
  <c r="AC71" i="16"/>
  <c r="AA66" i="16"/>
  <c r="AB66" i="16" s="1"/>
  <c r="F364" i="7" s="1"/>
  <c r="AC63" i="16"/>
  <c r="AA58" i="16"/>
  <c r="AB58" i="16" s="1"/>
  <c r="F356" i="7" s="1"/>
  <c r="AC55" i="16"/>
  <c r="AA71" i="16"/>
  <c r="AB71" i="16" s="1"/>
  <c r="F369" i="7" s="1"/>
  <c r="AC68" i="16"/>
  <c r="AA63" i="16"/>
  <c r="AB63" i="16" s="1"/>
  <c r="F361" i="7" s="1"/>
  <c r="AC60" i="16"/>
  <c r="AA55" i="16"/>
  <c r="AB55" i="16" s="1"/>
  <c r="F353" i="7" s="1"/>
  <c r="AC52" i="16"/>
  <c r="AC73" i="16"/>
  <c r="AA68" i="16"/>
  <c r="AB68" i="16" s="1"/>
  <c r="F366" i="7" s="1"/>
  <c r="AC65" i="16"/>
  <c r="AA60" i="16"/>
  <c r="AB60" i="16" s="1"/>
  <c r="F358" i="7" s="1"/>
  <c r="AC57" i="16"/>
  <c r="AA52" i="16"/>
  <c r="AB52" i="16" s="1"/>
  <c r="F350" i="7" s="1"/>
  <c r="AA73" i="16"/>
  <c r="AB73" i="16" s="1"/>
  <c r="F371" i="7" s="1"/>
  <c r="AC70" i="16"/>
  <c r="AA65" i="16"/>
  <c r="AB65" i="16" s="1"/>
  <c r="F363" i="7" s="1"/>
  <c r="AC62" i="16"/>
  <c r="AA57" i="16"/>
  <c r="AB57" i="16" s="1"/>
  <c r="F355" i="7" s="1"/>
  <c r="AC54" i="16"/>
  <c r="Y48" i="16"/>
  <c r="AA48" i="16"/>
  <c r="AC38" i="16"/>
  <c r="AA41" i="16"/>
  <c r="AB41" i="16" s="1"/>
  <c r="F340" i="7" s="1"/>
  <c r="Y36" i="16"/>
  <c r="Y39" i="16"/>
  <c r="AC40" i="16"/>
  <c r="AA35" i="16"/>
  <c r="AB35" i="16" s="1"/>
  <c r="F334" i="7" s="1"/>
  <c r="AA40" i="16"/>
  <c r="AB40" i="16" s="1"/>
  <c r="F339" i="7" s="1"/>
  <c r="AC42" i="16"/>
  <c r="AC34" i="16"/>
  <c r="AA42" i="16"/>
  <c r="AB42" i="16" s="1"/>
  <c r="F341" i="7" s="1"/>
  <c r="AC39" i="16"/>
  <c r="AA34" i="16"/>
  <c r="AB34" i="16" s="1"/>
  <c r="F333" i="7" s="1"/>
  <c r="AA19" i="16"/>
  <c r="AB19" i="16" s="1"/>
  <c r="F319" i="7" s="1"/>
  <c r="Y14" i="16"/>
  <c r="AC18" i="16"/>
  <c r="AA18" i="16"/>
  <c r="AB18" i="16" s="1"/>
  <c r="F318" i="7" s="1"/>
  <c r="AC12" i="16"/>
  <c r="AC17" i="16"/>
  <c r="AA12" i="16"/>
  <c r="AB12" i="16" s="1"/>
  <c r="F312" i="7" s="1"/>
  <c r="AW27" i="2"/>
  <c r="AW28" i="2"/>
  <c r="AW29" i="2"/>
  <c r="AW30" i="2"/>
  <c r="AW31" i="2"/>
  <c r="AW32" i="2"/>
  <c r="AW33" i="2"/>
  <c r="AW34" i="2"/>
  <c r="AW35" i="2"/>
  <c r="AW36" i="2"/>
  <c r="AW37" i="2"/>
  <c r="AW38" i="2"/>
  <c r="AW39" i="2"/>
  <c r="AW40" i="2"/>
  <c r="AW41" i="2"/>
  <c r="AW42" i="2"/>
  <c r="AW43" i="2"/>
  <c r="AW44" i="2"/>
  <c r="AW45" i="2"/>
  <c r="AW46" i="2"/>
  <c r="AW47" i="2"/>
  <c r="AW48" i="2"/>
  <c r="AW49" i="2"/>
  <c r="AW50" i="2"/>
  <c r="AW51" i="2"/>
  <c r="AW52" i="2"/>
  <c r="AW53" i="2"/>
  <c r="AW54" i="2"/>
  <c r="AW55" i="2"/>
  <c r="AW56" i="2"/>
  <c r="AW57" i="2"/>
  <c r="AW58" i="2"/>
  <c r="AW59" i="2"/>
  <c r="AW60" i="2"/>
  <c r="AW61" i="2"/>
  <c r="AW62" i="2"/>
  <c r="AW63" i="2"/>
  <c r="AW64" i="2"/>
  <c r="AW65" i="2"/>
  <c r="AW66" i="2"/>
  <c r="AW67" i="2"/>
  <c r="AW68" i="2"/>
  <c r="AW69" i="2"/>
  <c r="AW70" i="2"/>
  <c r="AW71" i="2"/>
  <c r="AW72" i="2"/>
  <c r="AW73" i="2"/>
  <c r="AW74" i="2"/>
  <c r="AW75" i="2"/>
  <c r="AW76" i="2"/>
  <c r="AW77" i="2"/>
  <c r="AW78" i="2"/>
  <c r="AW79" i="2"/>
  <c r="AW80" i="2"/>
  <c r="AW81" i="2"/>
  <c r="AW82" i="2"/>
  <c r="AW83" i="2"/>
  <c r="AW84" i="2"/>
  <c r="AW85" i="2"/>
  <c r="AW86" i="2"/>
  <c r="AW87" i="2"/>
  <c r="AW88" i="2"/>
  <c r="AW89" i="2"/>
  <c r="AW90" i="2"/>
  <c r="AW91" i="2"/>
  <c r="AW92" i="2"/>
  <c r="AW93" i="2"/>
  <c r="AW94" i="2"/>
  <c r="AW95" i="2"/>
  <c r="AW96" i="2"/>
  <c r="AW97" i="2"/>
  <c r="AW98" i="2"/>
  <c r="AW99" i="2"/>
  <c r="AW100" i="2"/>
  <c r="AW101" i="2"/>
  <c r="AW102" i="2"/>
  <c r="AW103" i="2"/>
  <c r="AW104" i="2"/>
  <c r="AW105" i="2"/>
  <c r="AW106" i="2"/>
  <c r="AW107" i="2"/>
  <c r="AW108" i="2"/>
  <c r="AW109" i="2"/>
  <c r="AW110" i="2"/>
  <c r="AW111" i="2"/>
  <c r="AW112" i="2"/>
  <c r="AW113" i="2"/>
  <c r="AW114" i="2"/>
  <c r="AW115" i="2"/>
  <c r="AW116" i="2"/>
  <c r="AW117" i="2"/>
  <c r="AW118" i="2"/>
  <c r="AW119" i="2"/>
  <c r="AW120" i="2"/>
  <c r="AW121" i="2"/>
  <c r="AW122" i="2"/>
  <c r="AW123" i="2"/>
  <c r="AW124" i="2"/>
  <c r="AW125" i="2"/>
  <c r="AW126" i="2"/>
  <c r="AW127" i="2"/>
  <c r="AW128" i="2"/>
  <c r="AW129" i="2"/>
  <c r="AW130" i="2"/>
  <c r="AW131" i="2"/>
  <c r="AW132" i="2"/>
  <c r="AW133" i="2"/>
  <c r="AW134" i="2"/>
  <c r="AW135" i="2"/>
  <c r="AW136" i="2"/>
  <c r="AW137" i="2"/>
  <c r="AW138" i="2"/>
  <c r="AW139" i="2"/>
  <c r="AW140" i="2"/>
  <c r="AW141" i="2"/>
  <c r="AW142" i="2"/>
  <c r="AW143" i="2"/>
  <c r="AW144" i="2"/>
  <c r="AW145" i="2"/>
  <c r="AW146" i="2"/>
  <c r="AW147" i="2"/>
  <c r="AW148" i="2"/>
  <c r="AW149" i="2"/>
  <c r="AW150" i="2"/>
  <c r="AW151" i="2"/>
  <c r="AW152" i="2"/>
  <c r="AW153" i="2"/>
  <c r="AW154" i="2"/>
  <c r="AW155" i="2"/>
  <c r="AW156" i="2"/>
  <c r="AW157" i="2"/>
  <c r="AW158" i="2"/>
  <c r="AW159" i="2"/>
  <c r="AW160" i="2"/>
  <c r="AW161" i="2"/>
  <c r="AW162" i="2"/>
  <c r="AW163" i="2"/>
  <c r="AW164" i="2"/>
  <c r="AW165" i="2"/>
  <c r="AW166" i="2"/>
  <c r="AW167" i="2"/>
  <c r="AW168" i="2"/>
  <c r="AW169" i="2"/>
  <c r="AW170" i="2"/>
  <c r="AW171" i="2"/>
  <c r="AW172" i="2"/>
  <c r="AW173" i="2"/>
  <c r="AW174" i="2"/>
  <c r="AW175" i="2"/>
  <c r="AW176" i="2"/>
  <c r="AW177" i="2"/>
  <c r="AW178" i="2"/>
  <c r="AW179" i="2"/>
  <c r="AW180" i="2"/>
  <c r="AW181" i="2"/>
  <c r="AW182" i="2"/>
  <c r="AW183" i="2"/>
  <c r="AW184" i="2"/>
  <c r="AW185" i="2"/>
  <c r="AW186" i="2"/>
  <c r="AW187" i="2"/>
  <c r="AW188" i="2"/>
  <c r="AW189" i="2"/>
  <c r="AW190" i="2"/>
  <c r="AW191" i="2"/>
  <c r="AW192" i="2"/>
  <c r="AW193" i="2"/>
  <c r="AW194" i="2"/>
  <c r="AW195" i="2"/>
  <c r="AW196" i="2"/>
  <c r="AW197" i="2"/>
  <c r="AW198" i="2"/>
  <c r="AW199" i="2"/>
  <c r="AW200" i="2"/>
  <c r="AW201" i="2"/>
  <c r="AW202" i="2"/>
  <c r="AW203" i="2"/>
  <c r="AW204" i="2"/>
  <c r="AW205" i="2"/>
  <c r="AW206" i="2"/>
  <c r="AW207" i="2"/>
  <c r="AW208" i="2"/>
  <c r="AW209" i="2"/>
  <c r="AW210" i="2"/>
  <c r="AW211" i="2"/>
  <c r="AW212" i="2"/>
  <c r="AW213" i="2"/>
  <c r="AW214" i="2"/>
  <c r="AW215" i="2"/>
  <c r="AW216" i="2"/>
  <c r="AW217" i="2"/>
  <c r="AW218" i="2"/>
  <c r="AW219" i="2"/>
  <c r="AW220" i="2"/>
  <c r="AW221" i="2"/>
  <c r="AW222" i="2"/>
  <c r="AW223" i="2"/>
  <c r="AW224" i="2"/>
  <c r="AW225" i="2"/>
  <c r="AW226" i="2"/>
  <c r="AW227" i="2"/>
  <c r="AW228" i="2"/>
  <c r="AW229" i="2"/>
  <c r="AW230" i="2"/>
  <c r="AW231" i="2"/>
  <c r="AW232" i="2"/>
  <c r="AW233" i="2"/>
  <c r="AW234" i="2"/>
  <c r="AW235" i="2"/>
  <c r="AW236" i="2"/>
  <c r="AW237" i="2"/>
  <c r="AW238" i="2"/>
  <c r="AW239" i="2"/>
  <c r="AW240" i="2"/>
  <c r="AW241" i="2"/>
  <c r="AW242" i="2"/>
  <c r="AW243" i="2"/>
  <c r="AW244" i="2"/>
  <c r="AW245" i="2"/>
  <c r="AW246" i="2"/>
  <c r="AW247" i="2"/>
  <c r="AW248" i="2"/>
  <c r="AW12" i="2"/>
  <c r="AW13" i="2"/>
  <c r="AW14" i="2"/>
  <c r="AW15" i="2"/>
  <c r="AW16" i="2"/>
  <c r="AW17" i="2"/>
  <c r="AW18" i="2"/>
  <c r="AW19" i="2"/>
  <c r="AW20" i="2"/>
  <c r="AW21" i="2"/>
  <c r="AW22" i="2"/>
  <c r="AW23" i="2"/>
  <c r="AW24" i="2"/>
  <c r="AW25" i="2"/>
  <c r="AW26" i="2"/>
  <c r="AW11" i="2"/>
  <c r="AW10" i="2"/>
  <c r="H11" i="19"/>
  <c r="AB48" i="16" l="1"/>
  <c r="F346" i="7" s="1"/>
  <c r="AL10" i="2"/>
  <c r="AJ10" i="2"/>
  <c r="AV10" i="2"/>
  <c r="AU10" i="2"/>
  <c r="AT10" i="2"/>
  <c r="AR10" i="2"/>
  <c r="AP10" i="2"/>
  <c r="AO10" i="2"/>
  <c r="AF37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G14" i="2"/>
  <c r="G16" i="2"/>
  <c r="G18" i="2"/>
  <c r="G20" i="2"/>
  <c r="G22" i="2"/>
  <c r="G24" i="2"/>
  <c r="G26" i="2"/>
  <c r="G28" i="2"/>
  <c r="G30" i="2"/>
  <c r="G32" i="2"/>
  <c r="G34" i="2"/>
  <c r="G36" i="2"/>
  <c r="G38" i="2"/>
  <c r="G12" i="2"/>
  <c r="H11" i="2"/>
  <c r="H10" i="2"/>
  <c r="G10" i="2"/>
  <c r="G204" i="2"/>
  <c r="H204" i="2"/>
  <c r="G205" i="2"/>
  <c r="H205" i="2"/>
  <c r="G206" i="2"/>
  <c r="H206" i="2"/>
  <c r="G207" i="2"/>
  <c r="H207" i="2"/>
  <c r="G208" i="2"/>
  <c r="H208" i="2"/>
  <c r="G209" i="2"/>
  <c r="H209" i="2"/>
  <c r="G210" i="2"/>
  <c r="H210" i="2"/>
  <c r="G211" i="2"/>
  <c r="H211" i="2"/>
  <c r="G212" i="2"/>
  <c r="H212" i="2"/>
  <c r="G213" i="2"/>
  <c r="H213" i="2"/>
  <c r="G214" i="2"/>
  <c r="H214" i="2"/>
  <c r="G215" i="2"/>
  <c r="H215" i="2"/>
  <c r="G216" i="2"/>
  <c r="H216" i="2"/>
  <c r="G217" i="2"/>
  <c r="H217" i="2"/>
  <c r="G218" i="2"/>
  <c r="H218" i="2"/>
  <c r="G219" i="2"/>
  <c r="H219" i="2"/>
  <c r="G220" i="2"/>
  <c r="H220" i="2"/>
  <c r="G221" i="2"/>
  <c r="H221" i="2"/>
  <c r="G222" i="2"/>
  <c r="H222" i="2"/>
  <c r="G223" i="2"/>
  <c r="H223" i="2"/>
  <c r="G224" i="2"/>
  <c r="H224" i="2"/>
  <c r="G225" i="2"/>
  <c r="H225" i="2"/>
  <c r="G226" i="2"/>
  <c r="H226" i="2"/>
  <c r="G227" i="2"/>
  <c r="H227" i="2"/>
  <c r="G228" i="2"/>
  <c r="H228" i="2"/>
  <c r="G229" i="2"/>
  <c r="H229" i="2"/>
  <c r="G230" i="2"/>
  <c r="H230" i="2"/>
  <c r="G231" i="2"/>
  <c r="H231" i="2"/>
  <c r="G232" i="2"/>
  <c r="H232" i="2"/>
  <c r="G233" i="2"/>
  <c r="H233" i="2"/>
  <c r="G234" i="2"/>
  <c r="H234" i="2"/>
  <c r="G235" i="2"/>
  <c r="H235" i="2"/>
  <c r="G236" i="2"/>
  <c r="H236" i="2"/>
  <c r="G237" i="2"/>
  <c r="H237" i="2"/>
  <c r="G238" i="2"/>
  <c r="H238" i="2"/>
  <c r="G239" i="2"/>
  <c r="H239" i="2"/>
  <c r="G240" i="2"/>
  <c r="H240" i="2"/>
  <c r="G241" i="2"/>
  <c r="H241" i="2"/>
  <c r="G242" i="2"/>
  <c r="H242" i="2"/>
  <c r="G243" i="2"/>
  <c r="H243" i="2"/>
  <c r="G244" i="2"/>
  <c r="H244" i="2"/>
  <c r="G245" i="2"/>
  <c r="H245" i="2"/>
  <c r="G246" i="2"/>
  <c r="H246" i="2"/>
  <c r="G247" i="2"/>
  <c r="H247" i="2"/>
  <c r="G248" i="2"/>
  <c r="H248" i="2"/>
  <c r="H203" i="2"/>
  <c r="G203" i="2"/>
  <c r="G167" i="2"/>
  <c r="H167" i="2"/>
  <c r="G168" i="2"/>
  <c r="H168" i="2"/>
  <c r="G169" i="2"/>
  <c r="H169" i="2"/>
  <c r="G170" i="2"/>
  <c r="H170" i="2"/>
  <c r="G171" i="2"/>
  <c r="H171" i="2"/>
  <c r="G172" i="2"/>
  <c r="H172" i="2"/>
  <c r="G173" i="2"/>
  <c r="H173" i="2"/>
  <c r="G174" i="2"/>
  <c r="H174" i="2"/>
  <c r="G175" i="2"/>
  <c r="H175" i="2"/>
  <c r="G176" i="2"/>
  <c r="H176" i="2"/>
  <c r="G177" i="2"/>
  <c r="H177" i="2"/>
  <c r="G178" i="2"/>
  <c r="H178" i="2"/>
  <c r="G179" i="2"/>
  <c r="H179" i="2"/>
  <c r="G180" i="2"/>
  <c r="H180" i="2"/>
  <c r="G181" i="2"/>
  <c r="H181" i="2"/>
  <c r="G182" i="2"/>
  <c r="H182" i="2"/>
  <c r="G183" i="2"/>
  <c r="H183" i="2"/>
  <c r="G184" i="2"/>
  <c r="H184" i="2"/>
  <c r="G185" i="2"/>
  <c r="H185" i="2"/>
  <c r="G186" i="2"/>
  <c r="H186" i="2"/>
  <c r="G187" i="2"/>
  <c r="H187" i="2"/>
  <c r="G188" i="2"/>
  <c r="H188" i="2"/>
  <c r="G189" i="2"/>
  <c r="H189" i="2"/>
  <c r="G190" i="2"/>
  <c r="H190" i="2"/>
  <c r="G191" i="2"/>
  <c r="H191" i="2"/>
  <c r="G192" i="2"/>
  <c r="H192" i="2"/>
  <c r="G193" i="2"/>
  <c r="H193" i="2"/>
  <c r="G194" i="2"/>
  <c r="H194" i="2"/>
  <c r="G195" i="2"/>
  <c r="H195" i="2"/>
  <c r="G196" i="2"/>
  <c r="H196" i="2"/>
  <c r="G197" i="2"/>
  <c r="H197" i="2"/>
  <c r="G198" i="2"/>
  <c r="H198" i="2"/>
  <c r="G199" i="2"/>
  <c r="H199" i="2"/>
  <c r="G200" i="2"/>
  <c r="H200" i="2"/>
  <c r="G201" i="2"/>
  <c r="H201" i="2"/>
  <c r="H166" i="2"/>
  <c r="G166" i="2"/>
  <c r="G98" i="2"/>
  <c r="H98" i="2"/>
  <c r="G99" i="2"/>
  <c r="H99" i="2"/>
  <c r="G100" i="2"/>
  <c r="H100" i="2"/>
  <c r="G101" i="2"/>
  <c r="H101" i="2"/>
  <c r="G102" i="2"/>
  <c r="H102" i="2"/>
  <c r="G103" i="2"/>
  <c r="H103" i="2"/>
  <c r="I103" i="2"/>
  <c r="G104" i="2"/>
  <c r="H104" i="2"/>
  <c r="I104" i="2"/>
  <c r="G105" i="2"/>
  <c r="H105" i="2"/>
  <c r="I105" i="2"/>
  <c r="G106" i="2"/>
  <c r="H106" i="2"/>
  <c r="I106" i="2"/>
  <c r="G107" i="2"/>
  <c r="H107" i="2"/>
  <c r="I107" i="2"/>
  <c r="G108" i="2"/>
  <c r="H108" i="2"/>
  <c r="I108" i="2"/>
  <c r="G109" i="2"/>
  <c r="H109" i="2"/>
  <c r="I109" i="2"/>
  <c r="G110" i="2"/>
  <c r="H110" i="2"/>
  <c r="I110" i="2"/>
  <c r="G111" i="2"/>
  <c r="H111" i="2"/>
  <c r="I111" i="2"/>
  <c r="G112" i="2"/>
  <c r="H112" i="2"/>
  <c r="I112" i="2"/>
  <c r="G113" i="2"/>
  <c r="H113" i="2"/>
  <c r="I113" i="2"/>
  <c r="G114" i="2"/>
  <c r="H114" i="2"/>
  <c r="I114" i="2"/>
  <c r="G115" i="2"/>
  <c r="H115" i="2"/>
  <c r="I115" i="2"/>
  <c r="G116" i="2"/>
  <c r="H116" i="2"/>
  <c r="I116" i="2"/>
  <c r="G117" i="2"/>
  <c r="H117" i="2"/>
  <c r="I117" i="2"/>
  <c r="G118" i="2"/>
  <c r="H118" i="2"/>
  <c r="I118" i="2"/>
  <c r="G119" i="2"/>
  <c r="H119" i="2"/>
  <c r="I119" i="2"/>
  <c r="G120" i="2"/>
  <c r="H120" i="2"/>
  <c r="I120" i="2"/>
  <c r="G121" i="2"/>
  <c r="H121" i="2"/>
  <c r="I121" i="2"/>
  <c r="G122" i="2"/>
  <c r="H122" i="2"/>
  <c r="I122" i="2"/>
  <c r="G123" i="2"/>
  <c r="H123" i="2"/>
  <c r="I123" i="2"/>
  <c r="G124" i="2"/>
  <c r="H124" i="2"/>
  <c r="I124" i="2"/>
  <c r="G125" i="2"/>
  <c r="H125" i="2"/>
  <c r="I125" i="2"/>
  <c r="G126" i="2"/>
  <c r="H126" i="2"/>
  <c r="I126" i="2"/>
  <c r="G127" i="2"/>
  <c r="H127" i="2"/>
  <c r="I127" i="2"/>
  <c r="G128" i="2"/>
  <c r="H128" i="2"/>
  <c r="I128" i="2"/>
  <c r="G129" i="2"/>
  <c r="H129" i="2"/>
  <c r="G130" i="2"/>
  <c r="H130" i="2"/>
  <c r="I130" i="2"/>
  <c r="G131" i="2"/>
  <c r="H131" i="2"/>
  <c r="G132" i="2"/>
  <c r="H132" i="2"/>
  <c r="G133" i="2"/>
  <c r="H133" i="2"/>
  <c r="G134" i="2"/>
  <c r="H134" i="2"/>
  <c r="G135" i="2"/>
  <c r="H135" i="2"/>
  <c r="I135" i="2"/>
  <c r="G136" i="2"/>
  <c r="H136" i="2"/>
  <c r="I136" i="2"/>
  <c r="G137" i="2"/>
  <c r="H137" i="2"/>
  <c r="I137" i="2"/>
  <c r="G138" i="2"/>
  <c r="H138" i="2"/>
  <c r="I138" i="2"/>
  <c r="G139" i="2"/>
  <c r="H139" i="2"/>
  <c r="G140" i="2"/>
  <c r="H140" i="2"/>
  <c r="G141" i="2"/>
  <c r="H141" i="2"/>
  <c r="G142" i="2"/>
  <c r="H142" i="2"/>
  <c r="G143" i="2"/>
  <c r="H143" i="2"/>
  <c r="G144" i="2"/>
  <c r="H144" i="2"/>
  <c r="G145" i="2"/>
  <c r="H145" i="2"/>
  <c r="G146" i="2"/>
  <c r="H146" i="2"/>
  <c r="G147" i="2"/>
  <c r="H147" i="2"/>
  <c r="G148" i="2"/>
  <c r="H148" i="2"/>
  <c r="G149" i="2"/>
  <c r="H149" i="2"/>
  <c r="G150" i="2"/>
  <c r="H150" i="2"/>
  <c r="G151" i="2"/>
  <c r="H151" i="2"/>
  <c r="G152" i="2"/>
  <c r="H152" i="2"/>
  <c r="G153" i="2"/>
  <c r="H153" i="2"/>
  <c r="G154" i="2"/>
  <c r="H154" i="2"/>
  <c r="G155" i="2"/>
  <c r="H155" i="2"/>
  <c r="G156" i="2"/>
  <c r="H156" i="2"/>
  <c r="G157" i="2"/>
  <c r="H157" i="2"/>
  <c r="I157" i="2"/>
  <c r="G158" i="2"/>
  <c r="H158" i="2"/>
  <c r="I158" i="2"/>
  <c r="G159" i="2"/>
  <c r="H159" i="2"/>
  <c r="I159" i="2"/>
  <c r="G160" i="2"/>
  <c r="H160" i="2"/>
  <c r="I160" i="2"/>
  <c r="G161" i="2"/>
  <c r="H161" i="2"/>
  <c r="I161" i="2"/>
  <c r="G162" i="2"/>
  <c r="H162" i="2"/>
  <c r="I162" i="2"/>
  <c r="G163" i="2"/>
  <c r="H163" i="2"/>
  <c r="I163" i="2"/>
  <c r="G164" i="2"/>
  <c r="H164" i="2"/>
  <c r="I164" i="2"/>
  <c r="H97" i="2"/>
  <c r="G97" i="2"/>
  <c r="G47" i="2"/>
  <c r="H47" i="2"/>
  <c r="I47" i="2"/>
  <c r="G48" i="2"/>
  <c r="H48" i="2"/>
  <c r="I48" i="2"/>
  <c r="G49" i="2"/>
  <c r="H49" i="2"/>
  <c r="I49" i="2"/>
  <c r="G50" i="2"/>
  <c r="H50" i="2"/>
  <c r="I50" i="2"/>
  <c r="G51" i="2"/>
  <c r="H51" i="2"/>
  <c r="I51" i="2"/>
  <c r="G52" i="2"/>
  <c r="H52" i="2"/>
  <c r="I52" i="2"/>
  <c r="G53" i="2"/>
  <c r="H53" i="2"/>
  <c r="I53" i="2"/>
  <c r="G54" i="2"/>
  <c r="H54" i="2"/>
  <c r="I54" i="2"/>
  <c r="G55" i="2"/>
  <c r="H55" i="2"/>
  <c r="I55" i="2"/>
  <c r="G56" i="2"/>
  <c r="H56" i="2"/>
  <c r="I56" i="2"/>
  <c r="G57" i="2"/>
  <c r="H57" i="2"/>
  <c r="I57" i="2"/>
  <c r="G58" i="2"/>
  <c r="H58" i="2"/>
  <c r="I58" i="2"/>
  <c r="G59" i="2"/>
  <c r="H59" i="2"/>
  <c r="I59" i="2"/>
  <c r="G60" i="2"/>
  <c r="H60" i="2"/>
  <c r="I60" i="2"/>
  <c r="G61" i="2"/>
  <c r="H61" i="2"/>
  <c r="I61" i="2"/>
  <c r="G62" i="2"/>
  <c r="H62" i="2"/>
  <c r="I62" i="2"/>
  <c r="G63" i="2"/>
  <c r="H63" i="2"/>
  <c r="I63" i="2"/>
  <c r="G64" i="2"/>
  <c r="H64" i="2"/>
  <c r="I64" i="2"/>
  <c r="G65" i="2"/>
  <c r="H65" i="2"/>
  <c r="I65" i="2"/>
  <c r="G66" i="2"/>
  <c r="H66" i="2"/>
  <c r="I66" i="2"/>
  <c r="G67" i="2"/>
  <c r="H67" i="2"/>
  <c r="I67" i="2"/>
  <c r="G68" i="2"/>
  <c r="H68" i="2"/>
  <c r="I68" i="2"/>
  <c r="G69" i="2"/>
  <c r="H69" i="2"/>
  <c r="I69" i="2"/>
  <c r="G70" i="2"/>
  <c r="H70" i="2"/>
  <c r="I70" i="2"/>
  <c r="G71" i="2"/>
  <c r="H71" i="2"/>
  <c r="I71" i="2"/>
  <c r="G72" i="2"/>
  <c r="H72" i="2"/>
  <c r="G73" i="2"/>
  <c r="H73" i="2"/>
  <c r="G74" i="2"/>
  <c r="H74" i="2"/>
  <c r="G75" i="2"/>
  <c r="H75" i="2"/>
  <c r="G76" i="2"/>
  <c r="H76" i="2"/>
  <c r="I76" i="2"/>
  <c r="G77" i="2"/>
  <c r="H77" i="2"/>
  <c r="I77" i="2"/>
  <c r="G78" i="2"/>
  <c r="H78" i="2"/>
  <c r="I78" i="2"/>
  <c r="G79" i="2"/>
  <c r="H79" i="2"/>
  <c r="I79" i="2"/>
  <c r="G80" i="2"/>
  <c r="H80" i="2"/>
  <c r="I80" i="2"/>
  <c r="G81" i="2"/>
  <c r="H81" i="2"/>
  <c r="I81" i="2"/>
  <c r="G82" i="2"/>
  <c r="H82" i="2"/>
  <c r="I82" i="2"/>
  <c r="G83" i="2"/>
  <c r="H83" i="2"/>
  <c r="I83" i="2"/>
  <c r="G84" i="2"/>
  <c r="H84" i="2"/>
  <c r="I84" i="2"/>
  <c r="G85" i="2"/>
  <c r="H85" i="2"/>
  <c r="I85" i="2"/>
  <c r="G86" i="2"/>
  <c r="H86" i="2"/>
  <c r="I86" i="2"/>
  <c r="G87" i="2"/>
  <c r="H87" i="2"/>
  <c r="I87" i="2"/>
  <c r="G88" i="2"/>
  <c r="H88" i="2"/>
  <c r="I88" i="2"/>
  <c r="G89" i="2"/>
  <c r="H89" i="2"/>
  <c r="I89" i="2"/>
  <c r="G90" i="2"/>
  <c r="H90" i="2"/>
  <c r="I90" i="2"/>
  <c r="G91" i="2"/>
  <c r="H91" i="2"/>
  <c r="I91" i="2"/>
  <c r="G92" i="2"/>
  <c r="H92" i="2"/>
  <c r="I92" i="2"/>
  <c r="G93" i="2"/>
  <c r="H93" i="2"/>
  <c r="I93" i="2"/>
  <c r="G94" i="2"/>
  <c r="H94" i="2"/>
  <c r="I94" i="2"/>
  <c r="G95" i="2"/>
  <c r="H95" i="2"/>
  <c r="I95" i="2"/>
  <c r="I46" i="2"/>
  <c r="H46" i="2"/>
  <c r="G46" i="2"/>
  <c r="H42" i="2"/>
  <c r="H43" i="2"/>
  <c r="H44" i="2"/>
  <c r="G42" i="2"/>
  <c r="G43" i="2"/>
  <c r="G44" i="2"/>
  <c r="H41" i="2"/>
  <c r="G41" i="2"/>
  <c r="U9" i="25" l="1"/>
  <c r="W9" i="25"/>
  <c r="U10" i="25"/>
  <c r="W10" i="25"/>
  <c r="U11" i="25"/>
  <c r="W11" i="25"/>
  <c r="U12" i="25"/>
  <c r="W12" i="25"/>
  <c r="U13" i="25"/>
  <c r="W13" i="25"/>
  <c r="U14" i="25"/>
  <c r="W14" i="25"/>
  <c r="U15" i="25"/>
  <c r="W15" i="25"/>
  <c r="U16" i="25"/>
  <c r="W16" i="25"/>
  <c r="U17" i="25"/>
  <c r="W17" i="25"/>
  <c r="U18" i="25"/>
  <c r="W18" i="25"/>
  <c r="U19" i="25"/>
  <c r="W19" i="25"/>
  <c r="V19" i="25" s="1"/>
  <c r="U20" i="25"/>
  <c r="W20" i="25"/>
  <c r="V20" i="25" s="1"/>
  <c r="U21" i="25"/>
  <c r="W21" i="25"/>
  <c r="V21" i="25" s="1"/>
  <c r="U22" i="25"/>
  <c r="W22" i="25"/>
  <c r="L5" i="25"/>
  <c r="E40" i="27" s="1"/>
  <c r="M5" i="25"/>
  <c r="S40" i="27" s="1"/>
  <c r="N5" i="25"/>
  <c r="O40" i="27" s="1"/>
  <c r="O5" i="25"/>
  <c r="T40" i="27" s="1"/>
  <c r="P5" i="25"/>
  <c r="M40" i="27" s="1"/>
  <c r="Q5" i="25"/>
  <c r="X40" i="27" s="1"/>
  <c r="R5" i="25"/>
  <c r="AA40" i="27" s="1"/>
  <c r="K5" i="25"/>
  <c r="K40" i="27" s="1"/>
  <c r="I10" i="25"/>
  <c r="I11" i="25"/>
  <c r="I12" i="25"/>
  <c r="I13" i="25"/>
  <c r="I14" i="25"/>
  <c r="I15" i="25"/>
  <c r="I16" i="25"/>
  <c r="I17" i="25"/>
  <c r="I18" i="25"/>
  <c r="I19" i="25"/>
  <c r="I20" i="25"/>
  <c r="I21" i="25"/>
  <c r="I22" i="25"/>
  <c r="I9" i="25"/>
  <c r="G8" i="25"/>
  <c r="G10" i="25"/>
  <c r="G11" i="25"/>
  <c r="G12" i="25"/>
  <c r="G13" i="25"/>
  <c r="G14" i="25"/>
  <c r="G15" i="25"/>
  <c r="G16" i="25"/>
  <c r="G17" i="25"/>
  <c r="G18" i="25"/>
  <c r="G19" i="25"/>
  <c r="G20" i="25"/>
  <c r="G21" i="25"/>
  <c r="G22" i="25"/>
  <c r="G9" i="25"/>
  <c r="I8" i="25"/>
  <c r="P2" i="22"/>
  <c r="P3" i="22"/>
  <c r="P4" i="22"/>
  <c r="J10" i="25" s="1"/>
  <c r="P5" i="22"/>
  <c r="J11" i="25" s="1"/>
  <c r="P6" i="22"/>
  <c r="J12" i="25" s="1"/>
  <c r="P7" i="22"/>
  <c r="J13" i="25" s="1"/>
  <c r="P8" i="22"/>
  <c r="J14" i="25" s="1"/>
  <c r="P9" i="22"/>
  <c r="J15" i="25" s="1"/>
  <c r="P10" i="22"/>
  <c r="J16" i="25" s="1"/>
  <c r="P11" i="22"/>
  <c r="J17" i="25" s="1"/>
  <c r="P12" i="22"/>
  <c r="J18" i="25" s="1"/>
  <c r="P13" i="22"/>
  <c r="J19" i="25" s="1"/>
  <c r="P14" i="22"/>
  <c r="J20" i="25" s="1"/>
  <c r="P15" i="22"/>
  <c r="J21" i="25" s="1"/>
  <c r="P16" i="22"/>
  <c r="J22" i="25" s="1"/>
  <c r="H17" i="25"/>
  <c r="E18" i="25"/>
  <c r="H18" i="25"/>
  <c r="H19" i="25"/>
  <c r="H20" i="25"/>
  <c r="H21" i="25"/>
  <c r="H22" i="25"/>
  <c r="K5" i="2"/>
  <c r="L5" i="2"/>
  <c r="M5" i="2"/>
  <c r="U39" i="27" s="1"/>
  <c r="N5" i="2"/>
  <c r="V39" i="27" s="1"/>
  <c r="O5" i="2"/>
  <c r="G39" i="27" s="1"/>
  <c r="P5" i="2"/>
  <c r="H39" i="27" s="1"/>
  <c r="Q5" i="2"/>
  <c r="N39" i="27" s="1"/>
  <c r="R5" i="2"/>
  <c r="M39" i="27" s="1"/>
  <c r="S5" i="2"/>
  <c r="P39" i="27" s="1"/>
  <c r="T5" i="2"/>
  <c r="O39" i="27" s="1"/>
  <c r="U5" i="2"/>
  <c r="W39" i="27" s="1"/>
  <c r="V5" i="2"/>
  <c r="W5" i="2"/>
  <c r="S39" i="27" s="1"/>
  <c r="X5" i="2"/>
  <c r="Y39" i="27" s="1"/>
  <c r="Y5" i="2"/>
  <c r="AD39" i="27" s="1"/>
  <c r="Z5" i="2"/>
  <c r="AC39" i="27" s="1"/>
  <c r="AA5" i="2"/>
  <c r="AA39" i="27" s="1"/>
  <c r="AB5" i="2"/>
  <c r="AB39" i="27" s="1"/>
  <c r="J5" i="2"/>
  <c r="E39" i="27" s="1"/>
  <c r="J6" i="2"/>
  <c r="B20" i="27"/>
  <c r="B13" i="27"/>
  <c r="C14" i="27"/>
  <c r="D14" i="27"/>
  <c r="B19" i="27"/>
  <c r="B18" i="27"/>
  <c r="D27" i="27"/>
  <c r="D26" i="27"/>
  <c r="B24" i="27"/>
  <c r="B16" i="27"/>
  <c r="B15" i="27"/>
  <c r="AD138" i="16"/>
  <c r="AD139" i="16"/>
  <c r="AD140" i="16"/>
  <c r="AD141" i="16"/>
  <c r="AD142" i="16"/>
  <c r="AD143" i="16"/>
  <c r="AD144" i="16"/>
  <c r="AD145" i="16"/>
  <c r="AD146" i="16"/>
  <c r="AD147" i="16"/>
  <c r="AD148" i="16"/>
  <c r="AD149" i="16"/>
  <c r="AD150" i="16"/>
  <c r="AD151" i="16"/>
  <c r="AD152" i="16"/>
  <c r="AD153" i="16"/>
  <c r="AD154" i="16"/>
  <c r="AD155" i="16"/>
  <c r="AD156" i="16"/>
  <c r="AD157" i="16"/>
  <c r="AD158" i="16"/>
  <c r="AD159" i="16"/>
  <c r="AD160" i="16"/>
  <c r="AD161" i="16"/>
  <c r="AD162" i="16"/>
  <c r="C46" i="2"/>
  <c r="AF48" i="2"/>
  <c r="AI48" i="2" s="1"/>
  <c r="AF49" i="2"/>
  <c r="AG49" i="2" s="1"/>
  <c r="AF50" i="2"/>
  <c r="AI50" i="2" s="1"/>
  <c r="AF51" i="2"/>
  <c r="AF52" i="2"/>
  <c r="AG52" i="2" s="1"/>
  <c r="AH52" i="2" s="1"/>
  <c r="AF53" i="2"/>
  <c r="AF54" i="2"/>
  <c r="AG54" i="2" s="1"/>
  <c r="AH54" i="2" s="1"/>
  <c r="AF55" i="2"/>
  <c r="AG55" i="2" s="1"/>
  <c r="AH55" i="2" s="1"/>
  <c r="AF56" i="2"/>
  <c r="AG56" i="2" s="1"/>
  <c r="AH56" i="2" s="1"/>
  <c r="AF57" i="2"/>
  <c r="AI57" i="2" s="1"/>
  <c r="AF58" i="2"/>
  <c r="AG58" i="2" s="1"/>
  <c r="AH58" i="2" s="1"/>
  <c r="AF59" i="2"/>
  <c r="AG59" i="2" s="1"/>
  <c r="AH59" i="2" s="1"/>
  <c r="AF60" i="2"/>
  <c r="AG60" i="2" s="1"/>
  <c r="AH60" i="2" s="1"/>
  <c r="AF61" i="2"/>
  <c r="AF62" i="2"/>
  <c r="AG62" i="2" s="1"/>
  <c r="AH62" i="2" s="1"/>
  <c r="AF63" i="2"/>
  <c r="AG63" i="2" s="1"/>
  <c r="AH63" i="2" s="1"/>
  <c r="AF64" i="2"/>
  <c r="AG64" i="2" s="1"/>
  <c r="AH64" i="2" s="1"/>
  <c r="AF65" i="2"/>
  <c r="AI65" i="2" s="1"/>
  <c r="AF66" i="2"/>
  <c r="AG66" i="2" s="1"/>
  <c r="AH66" i="2" s="1"/>
  <c r="AF67" i="2"/>
  <c r="AG67" i="2" s="1"/>
  <c r="AH67" i="2" s="1"/>
  <c r="AF68" i="2"/>
  <c r="AG68" i="2" s="1"/>
  <c r="AH68" i="2" s="1"/>
  <c r="AF69" i="2"/>
  <c r="AF70" i="2"/>
  <c r="AG70" i="2" s="1"/>
  <c r="AH70" i="2" s="1"/>
  <c r="AF71" i="2"/>
  <c r="AG71" i="2" s="1"/>
  <c r="AH71" i="2" s="1"/>
  <c r="AF72" i="2"/>
  <c r="AG72" i="2" s="1"/>
  <c r="AH72" i="2" s="1"/>
  <c r="AF73" i="2"/>
  <c r="AI73" i="2" s="1"/>
  <c r="AF74" i="2"/>
  <c r="AG74" i="2" s="1"/>
  <c r="AH74" i="2" s="1"/>
  <c r="AF75" i="2"/>
  <c r="AG75" i="2" s="1"/>
  <c r="AH75" i="2" s="1"/>
  <c r="AF76" i="2"/>
  <c r="AG76" i="2" s="1"/>
  <c r="AH76" i="2" s="1"/>
  <c r="AF77" i="2"/>
  <c r="AF78" i="2"/>
  <c r="AG78" i="2" s="1"/>
  <c r="AF79" i="2"/>
  <c r="AG79" i="2" s="1"/>
  <c r="AH79" i="2" s="1"/>
  <c r="AF80" i="2"/>
  <c r="AG80" i="2" s="1"/>
  <c r="AH80" i="2" s="1"/>
  <c r="AF81" i="2"/>
  <c r="AI81" i="2" s="1"/>
  <c r="AF82" i="2"/>
  <c r="AG82" i="2" s="1"/>
  <c r="AH82" i="2" s="1"/>
  <c r="AF83" i="2"/>
  <c r="AG83" i="2" s="1"/>
  <c r="AH83" i="2" s="1"/>
  <c r="AF84" i="2"/>
  <c r="AG84" i="2" s="1"/>
  <c r="AH84" i="2" s="1"/>
  <c r="AF85" i="2"/>
  <c r="AF86" i="2"/>
  <c r="AG86" i="2" s="1"/>
  <c r="AH86" i="2" s="1"/>
  <c r="AF87" i="2"/>
  <c r="AG87" i="2" s="1"/>
  <c r="AH87" i="2" s="1"/>
  <c r="AF88" i="2"/>
  <c r="AG88" i="2" s="1"/>
  <c r="AH88" i="2" s="1"/>
  <c r="AF89" i="2"/>
  <c r="AI89" i="2" s="1"/>
  <c r="AF90" i="2"/>
  <c r="AG90" i="2" s="1"/>
  <c r="AH90" i="2" s="1"/>
  <c r="AF91" i="2"/>
  <c r="AG91" i="2" s="1"/>
  <c r="AH91" i="2" s="1"/>
  <c r="AF92" i="2"/>
  <c r="AG92" i="2" s="1"/>
  <c r="AF93" i="2"/>
  <c r="AF94" i="2"/>
  <c r="AG94" i="2" s="1"/>
  <c r="AH94" i="2" s="1"/>
  <c r="AF95" i="2"/>
  <c r="AG95" i="2" s="1"/>
  <c r="AH95" i="2" s="1"/>
  <c r="AF46" i="2"/>
  <c r="AG46" i="2" s="1"/>
  <c r="AE43" i="2"/>
  <c r="AF43" i="2"/>
  <c r="AE44" i="2"/>
  <c r="AF44" i="2"/>
  <c r="AF42" i="2"/>
  <c r="AE42" i="2"/>
  <c r="AF41" i="2"/>
  <c r="AE41" i="2"/>
  <c r="AE12" i="2"/>
  <c r="AF12" i="2"/>
  <c r="D689" i="7" s="1"/>
  <c r="A689" i="7" s="1"/>
  <c r="AE13" i="2"/>
  <c r="AF13" i="2"/>
  <c r="AE14" i="2"/>
  <c r="AF14" i="2"/>
  <c r="D691" i="7" s="1"/>
  <c r="A691" i="7" s="1"/>
  <c r="AE15" i="2"/>
  <c r="AF15" i="2"/>
  <c r="D692" i="7" s="1"/>
  <c r="A692" i="7" s="1"/>
  <c r="AE16" i="2"/>
  <c r="AF16" i="2"/>
  <c r="AE17" i="2"/>
  <c r="AF17" i="2"/>
  <c r="D694" i="7" s="1"/>
  <c r="A694" i="7" s="1"/>
  <c r="AE18" i="2"/>
  <c r="AF18" i="2"/>
  <c r="D695" i="7" s="1"/>
  <c r="A695" i="7" s="1"/>
  <c r="AE19" i="2"/>
  <c r="AF19" i="2"/>
  <c r="D696" i="7" s="1"/>
  <c r="A696" i="7" s="1"/>
  <c r="AE20" i="2"/>
  <c r="AF20" i="2"/>
  <c r="D697" i="7" s="1"/>
  <c r="A697" i="7" s="1"/>
  <c r="AE21" i="2"/>
  <c r="AF21" i="2"/>
  <c r="AE22" i="2"/>
  <c r="AF22" i="2"/>
  <c r="AE23" i="2"/>
  <c r="AF23" i="2"/>
  <c r="AE24" i="2"/>
  <c r="AF24" i="2"/>
  <c r="AE25" i="2"/>
  <c r="AF25" i="2"/>
  <c r="AE26" i="2"/>
  <c r="AF26" i="2"/>
  <c r="AG26" i="2" s="1"/>
  <c r="AH26" i="2" s="1"/>
  <c r="AE27" i="2"/>
  <c r="AF27" i="2"/>
  <c r="AE28" i="2"/>
  <c r="AF28" i="2"/>
  <c r="AE29" i="2"/>
  <c r="AF29" i="2"/>
  <c r="AG29" i="2" s="1"/>
  <c r="AH29" i="2" s="1"/>
  <c r="AE30" i="2"/>
  <c r="AF30" i="2"/>
  <c r="AE31" i="2"/>
  <c r="AF31" i="2"/>
  <c r="AG31" i="2" s="1"/>
  <c r="AH31" i="2" s="1"/>
  <c r="AE32" i="2"/>
  <c r="AF32" i="2"/>
  <c r="AG32" i="2" s="1"/>
  <c r="AH32" i="2" s="1"/>
  <c r="AE33" i="2"/>
  <c r="AF33" i="2"/>
  <c r="AE34" i="2"/>
  <c r="AF34" i="2"/>
  <c r="AG34" i="2" s="1"/>
  <c r="AH34" i="2" s="1"/>
  <c r="AE35" i="2"/>
  <c r="AF35" i="2"/>
  <c r="AG35" i="2" s="1"/>
  <c r="AE36" i="2"/>
  <c r="AF36" i="2"/>
  <c r="AE37" i="2"/>
  <c r="AG37" i="2"/>
  <c r="AE38" i="2"/>
  <c r="AF38" i="2"/>
  <c r="AG38" i="2" s="1"/>
  <c r="AE39" i="2"/>
  <c r="AF39" i="2"/>
  <c r="AG39" i="2" s="1"/>
  <c r="AH39" i="2" s="1"/>
  <c r="E12" i="2"/>
  <c r="F12" i="2"/>
  <c r="E14" i="2"/>
  <c r="F14" i="2"/>
  <c r="E16" i="2"/>
  <c r="F16" i="2"/>
  <c r="E18" i="2"/>
  <c r="F18" i="2"/>
  <c r="E20" i="2"/>
  <c r="F20" i="2"/>
  <c r="E22" i="2"/>
  <c r="F22" i="2"/>
  <c r="E24" i="2"/>
  <c r="F24" i="2"/>
  <c r="E26" i="2"/>
  <c r="F26" i="2"/>
  <c r="E28" i="2"/>
  <c r="F28" i="2"/>
  <c r="E30" i="2"/>
  <c r="F30" i="2"/>
  <c r="E32" i="2"/>
  <c r="F32" i="2"/>
  <c r="E34" i="2"/>
  <c r="F34" i="2"/>
  <c r="E36" i="2"/>
  <c r="F36" i="2"/>
  <c r="E38" i="2"/>
  <c r="F38" i="2"/>
  <c r="E10" i="2"/>
  <c r="F10" i="2"/>
  <c r="D14" i="2"/>
  <c r="D16" i="2"/>
  <c r="D18" i="2"/>
  <c r="D20" i="2"/>
  <c r="D22" i="2"/>
  <c r="D24" i="2"/>
  <c r="D26" i="2"/>
  <c r="D28" i="2"/>
  <c r="D30" i="2"/>
  <c r="D32" i="2"/>
  <c r="D34" i="2"/>
  <c r="D36" i="2"/>
  <c r="D38" i="2"/>
  <c r="B12" i="2"/>
  <c r="D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2" i="2"/>
  <c r="D42" i="2"/>
  <c r="E42" i="2"/>
  <c r="F42" i="2"/>
  <c r="B43" i="2"/>
  <c r="D43" i="2"/>
  <c r="E43" i="2"/>
  <c r="F43" i="2"/>
  <c r="B44" i="2"/>
  <c r="D44" i="2"/>
  <c r="E44" i="2"/>
  <c r="F44" i="2"/>
  <c r="F41" i="2"/>
  <c r="E41" i="2"/>
  <c r="D41" i="2"/>
  <c r="C41" i="2"/>
  <c r="B41" i="2"/>
  <c r="AI63" i="2" l="1"/>
  <c r="AI60" i="2"/>
  <c r="AI59" i="2"/>
  <c r="AI32" i="2"/>
  <c r="AI95" i="2"/>
  <c r="AI88" i="2"/>
  <c r="AI83" i="2"/>
  <c r="AI39" i="2"/>
  <c r="AI15" i="2"/>
  <c r="AI67" i="2"/>
  <c r="AI29" i="2"/>
  <c r="AI34" i="2"/>
  <c r="AI91" i="2"/>
  <c r="AI80" i="2"/>
  <c r="AI79" i="2"/>
  <c r="AI76" i="2"/>
  <c r="AI86" i="2"/>
  <c r="AI56" i="2"/>
  <c r="AI74" i="2"/>
  <c r="AI55" i="2"/>
  <c r="AI54" i="2"/>
  <c r="AI72" i="2"/>
  <c r="AI62" i="2"/>
  <c r="AI71" i="2"/>
  <c r="AI68" i="2"/>
  <c r="X15" i="25"/>
  <c r="Y15" i="25" s="1"/>
  <c r="X13" i="25"/>
  <c r="Y13" i="25" s="1"/>
  <c r="X17" i="25"/>
  <c r="Y17" i="25" s="1"/>
  <c r="AG51" i="2"/>
  <c r="AH51" i="2" s="1"/>
  <c r="AG93" i="2"/>
  <c r="AH93" i="2" s="1"/>
  <c r="AG77" i="2"/>
  <c r="AH77" i="2" s="1"/>
  <c r="AI70" i="2"/>
  <c r="AI64" i="2"/>
  <c r="AG53" i="2"/>
  <c r="AH53" i="2" s="1"/>
  <c r="AI33" i="2"/>
  <c r="AG33" i="2"/>
  <c r="AH33" i="2" s="1"/>
  <c r="AI82" i="2"/>
  <c r="AI58" i="2"/>
  <c r="AI52" i="2"/>
  <c r="T39" i="27"/>
  <c r="AG69" i="2"/>
  <c r="AH69" i="2" s="1"/>
  <c r="AI41" i="2"/>
  <c r="AG41" i="2"/>
  <c r="AI42" i="2"/>
  <c r="AG42" i="2"/>
  <c r="AG85" i="2"/>
  <c r="AH85" i="2" s="1"/>
  <c r="AG61" i="2"/>
  <c r="AH61" i="2" s="1"/>
  <c r="AI28" i="2"/>
  <c r="AG28" i="2"/>
  <c r="AH28" i="2" s="1"/>
  <c r="AI94" i="2"/>
  <c r="AI75" i="2"/>
  <c r="AI87" i="2"/>
  <c r="AI69" i="2"/>
  <c r="AI93" i="2"/>
  <c r="AG81" i="2"/>
  <c r="AH81" i="2" s="1"/>
  <c r="AG57" i="2"/>
  <c r="AH57" i="2" s="1"/>
  <c r="AI31" i="2"/>
  <c r="AI35" i="2"/>
  <c r="AG44" i="2"/>
  <c r="AH44" i="2" s="1"/>
  <c r="AI85" i="2"/>
  <c r="AG73" i="2"/>
  <c r="AH73" i="2" s="1"/>
  <c r="AI61" i="2"/>
  <c r="AG30" i="2"/>
  <c r="AH30" i="2" s="1"/>
  <c r="AI43" i="2"/>
  <c r="AI90" i="2"/>
  <c r="AI84" i="2"/>
  <c r="AI66" i="2"/>
  <c r="AI77" i="2"/>
  <c r="AG89" i="2"/>
  <c r="AH89" i="2" s="1"/>
  <c r="AG65" i="2"/>
  <c r="AH65" i="2" s="1"/>
  <c r="AI53" i="2"/>
  <c r="X16" i="25"/>
  <c r="Y16" i="25" s="1"/>
  <c r="AM8" i="25"/>
  <c r="AA8" i="25"/>
  <c r="AB8" i="25"/>
  <c r="AC8" i="25"/>
  <c r="AE8" i="25"/>
  <c r="AF8" i="25"/>
  <c r="AG8" i="25"/>
  <c r="AH8" i="25"/>
  <c r="AI8" i="25"/>
  <c r="AJ8" i="25"/>
  <c r="AL8" i="25"/>
  <c r="V18" i="25"/>
  <c r="D693" i="7"/>
  <c r="A693" i="7" s="1"/>
  <c r="X39" i="27"/>
  <c r="X41" i="27"/>
  <c r="D690" i="7"/>
  <c r="A690" i="7" s="1"/>
  <c r="AG13" i="2"/>
  <c r="AH13" i="2" s="1"/>
  <c r="F690" i="7" s="1"/>
  <c r="AG14" i="2"/>
  <c r="AH14" i="2" s="1"/>
  <c r="F691" i="7" s="1"/>
  <c r="AG12" i="2"/>
  <c r="AH12" i="2" s="1"/>
  <c r="F689" i="7" s="1"/>
  <c r="AI17" i="2"/>
  <c r="AG17" i="2"/>
  <c r="AH17" i="2" s="1"/>
  <c r="F694" i="7" s="1"/>
  <c r="AI23" i="2"/>
  <c r="AI27" i="2"/>
  <c r="AG27" i="2"/>
  <c r="AH27" i="2" s="1"/>
  <c r="AI26" i="2"/>
  <c r="AI19" i="2"/>
  <c r="AI16" i="2"/>
  <c r="AG15" i="2"/>
  <c r="AH15" i="2" s="1"/>
  <c r="F692" i="7" s="1"/>
  <c r="AI24" i="2"/>
  <c r="AG24" i="2"/>
  <c r="AH24" i="2" s="1"/>
  <c r="AI25" i="2"/>
  <c r="AG25" i="2"/>
  <c r="AH25" i="2" s="1"/>
  <c r="AG22" i="2"/>
  <c r="AH22" i="2" s="1"/>
  <c r="X10" i="25"/>
  <c r="Y10" i="25" s="1"/>
  <c r="X12" i="25"/>
  <c r="Y12" i="25" s="1"/>
  <c r="AI18" i="2"/>
  <c r="X11" i="25"/>
  <c r="Y11" i="25" s="1"/>
  <c r="AI36" i="2"/>
  <c r="AG48" i="2"/>
  <c r="AH48" i="2" s="1"/>
  <c r="AG50" i="2"/>
  <c r="AH50" i="2" s="1"/>
  <c r="G4" i="25"/>
  <c r="Y20" i="7" s="1"/>
  <c r="X14" i="25"/>
  <c r="Y14" i="25" s="1"/>
  <c r="G2" i="25"/>
  <c r="Y18" i="7" s="1"/>
  <c r="V22" i="25"/>
  <c r="X22" i="25"/>
  <c r="Y22" i="25" s="1"/>
  <c r="X21" i="25"/>
  <c r="Y21" i="25" s="1"/>
  <c r="X20" i="25"/>
  <c r="Y20" i="25" s="1"/>
  <c r="X19" i="25"/>
  <c r="Y19" i="25" s="1"/>
  <c r="X18" i="25"/>
  <c r="Y18" i="25" s="1"/>
  <c r="AI37" i="2"/>
  <c r="AI51" i="2"/>
  <c r="AI44" i="2"/>
  <c r="AH35" i="2"/>
  <c r="AH38" i="2"/>
  <c r="AI21" i="2"/>
  <c r="AI14" i="2"/>
  <c r="AI30" i="2"/>
  <c r="AI20" i="2"/>
  <c r="AI13" i="2"/>
  <c r="AI38" i="2"/>
  <c r="AI22" i="2"/>
  <c r="AI12" i="2"/>
  <c r="I2" i="25" l="1"/>
  <c r="AA18" i="7" s="1"/>
  <c r="AK8" i="25"/>
  <c r="AH41" i="2"/>
  <c r="AH42" i="2"/>
  <c r="E25" i="28" l="1"/>
  <c r="H25" i="28" s="1"/>
  <c r="E25" i="29"/>
  <c r="H25" i="29" s="1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04" i="2"/>
  <c r="F203" i="2"/>
  <c r="E204" i="2"/>
  <c r="E203" i="2"/>
  <c r="E168" i="2"/>
  <c r="F168" i="2"/>
  <c r="E169" i="2"/>
  <c r="F169" i="2"/>
  <c r="E170" i="2"/>
  <c r="F170" i="2"/>
  <c r="E171" i="2"/>
  <c r="F171" i="2"/>
  <c r="E172" i="2"/>
  <c r="F172" i="2"/>
  <c r="E173" i="2"/>
  <c r="F173" i="2"/>
  <c r="E174" i="2"/>
  <c r="F174" i="2"/>
  <c r="E175" i="2"/>
  <c r="F175" i="2"/>
  <c r="E176" i="2"/>
  <c r="F176" i="2"/>
  <c r="E177" i="2"/>
  <c r="F177" i="2"/>
  <c r="E178" i="2"/>
  <c r="F178" i="2"/>
  <c r="E179" i="2"/>
  <c r="F179" i="2"/>
  <c r="E180" i="2"/>
  <c r="F180" i="2"/>
  <c r="E181" i="2"/>
  <c r="F181" i="2"/>
  <c r="E182" i="2"/>
  <c r="F182" i="2"/>
  <c r="E183" i="2"/>
  <c r="F183" i="2"/>
  <c r="E184" i="2"/>
  <c r="F184" i="2"/>
  <c r="E185" i="2"/>
  <c r="F185" i="2"/>
  <c r="E186" i="2"/>
  <c r="F186" i="2"/>
  <c r="E187" i="2"/>
  <c r="F187" i="2"/>
  <c r="E188" i="2"/>
  <c r="F188" i="2"/>
  <c r="E189" i="2"/>
  <c r="F189" i="2"/>
  <c r="E190" i="2"/>
  <c r="F190" i="2"/>
  <c r="E191" i="2"/>
  <c r="F191" i="2"/>
  <c r="E192" i="2"/>
  <c r="F192" i="2"/>
  <c r="E193" i="2"/>
  <c r="F193" i="2"/>
  <c r="E194" i="2"/>
  <c r="F194" i="2"/>
  <c r="E195" i="2"/>
  <c r="F195" i="2"/>
  <c r="E196" i="2"/>
  <c r="F196" i="2"/>
  <c r="E197" i="2"/>
  <c r="F197" i="2"/>
  <c r="E198" i="2"/>
  <c r="F198" i="2"/>
  <c r="E199" i="2"/>
  <c r="F199" i="2"/>
  <c r="E200" i="2"/>
  <c r="F200" i="2"/>
  <c r="E201" i="2"/>
  <c r="F201" i="2"/>
  <c r="E167" i="2"/>
  <c r="E166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E109" i="2"/>
  <c r="E110" i="2"/>
  <c r="E108" i="2"/>
  <c r="E107" i="2"/>
  <c r="E99" i="2"/>
  <c r="E100" i="2"/>
  <c r="E101" i="2"/>
  <c r="E102" i="2"/>
  <c r="E103" i="2"/>
  <c r="E104" i="2"/>
  <c r="E105" i="2"/>
  <c r="E106" i="2"/>
  <c r="E98" i="2"/>
  <c r="E9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47" i="2"/>
  <c r="E46" i="2"/>
  <c r="G14" i="19"/>
  <c r="G15" i="19"/>
  <c r="G16" i="19"/>
  <c r="G17" i="19"/>
  <c r="G13" i="19"/>
  <c r="AI11" i="19" l="1"/>
  <c r="AK11" i="19"/>
  <c r="AN11" i="19" l="1"/>
  <c r="D107" i="16" l="1"/>
  <c r="E107" i="16"/>
  <c r="F107" i="16"/>
  <c r="G107" i="16"/>
  <c r="AR107" i="16" s="1"/>
  <c r="A1500" i="1"/>
  <c r="B1500" i="1"/>
  <c r="C1500" i="1"/>
  <c r="D1500" i="1"/>
  <c r="E1500" i="1"/>
  <c r="F1500" i="1"/>
  <c r="G1500" i="1"/>
  <c r="H1500" i="1"/>
  <c r="I1500" i="1"/>
  <c r="J1500" i="1"/>
  <c r="A1501" i="1"/>
  <c r="B1501" i="1"/>
  <c r="C1501" i="1"/>
  <c r="D1501" i="1"/>
  <c r="E1501" i="1"/>
  <c r="F1501" i="1"/>
  <c r="G1501" i="1"/>
  <c r="H1501" i="1"/>
  <c r="I1501" i="1"/>
  <c r="J1501" i="1"/>
  <c r="A1502" i="1"/>
  <c r="B1502" i="1"/>
  <c r="C1502" i="1"/>
  <c r="D1502" i="1"/>
  <c r="E1502" i="1"/>
  <c r="F1502" i="1"/>
  <c r="G1502" i="1"/>
  <c r="H1502" i="1"/>
  <c r="I1502" i="1"/>
  <c r="J1502" i="1"/>
  <c r="A1503" i="1"/>
  <c r="B1503" i="1"/>
  <c r="C1503" i="1"/>
  <c r="D1503" i="1"/>
  <c r="E1503" i="1"/>
  <c r="F1503" i="1"/>
  <c r="G1503" i="1"/>
  <c r="H1503" i="1"/>
  <c r="I1503" i="1"/>
  <c r="J1503" i="1"/>
  <c r="A1504" i="1"/>
  <c r="B1504" i="1"/>
  <c r="C1504" i="1"/>
  <c r="D1504" i="1"/>
  <c r="E1504" i="1"/>
  <c r="F1504" i="1"/>
  <c r="G1504" i="1"/>
  <c r="H1504" i="1"/>
  <c r="I1504" i="1"/>
  <c r="J1504" i="1"/>
  <c r="A1505" i="1"/>
  <c r="B1505" i="1"/>
  <c r="C1505" i="1"/>
  <c r="D1505" i="1"/>
  <c r="E1505" i="1"/>
  <c r="F1505" i="1"/>
  <c r="G1505" i="1"/>
  <c r="H1505" i="1"/>
  <c r="I1505" i="1"/>
  <c r="J1505" i="1"/>
  <c r="A1506" i="1"/>
  <c r="B1506" i="1"/>
  <c r="C1506" i="1"/>
  <c r="D1506" i="1"/>
  <c r="E1506" i="1"/>
  <c r="F1506" i="1"/>
  <c r="G1506" i="1"/>
  <c r="H1506" i="1"/>
  <c r="I1506" i="1"/>
  <c r="J1506" i="1"/>
  <c r="A1507" i="1"/>
  <c r="B1507" i="1"/>
  <c r="C1507" i="1"/>
  <c r="D1507" i="1"/>
  <c r="E1507" i="1"/>
  <c r="F1507" i="1"/>
  <c r="G1507" i="1"/>
  <c r="H1507" i="1"/>
  <c r="I1507" i="1"/>
  <c r="J1507" i="1"/>
  <c r="A1508" i="1"/>
  <c r="B1508" i="1"/>
  <c r="C1508" i="1"/>
  <c r="D1508" i="1"/>
  <c r="E1508" i="1"/>
  <c r="F1508" i="1"/>
  <c r="G1508" i="1"/>
  <c r="H1508" i="1"/>
  <c r="I1508" i="1"/>
  <c r="J1508" i="1"/>
  <c r="A1509" i="1"/>
  <c r="B1509" i="1"/>
  <c r="C1509" i="1"/>
  <c r="D1509" i="1"/>
  <c r="E1509" i="1"/>
  <c r="F1509" i="1"/>
  <c r="G1509" i="1"/>
  <c r="H1509" i="1"/>
  <c r="I1509" i="1"/>
  <c r="J1509" i="1"/>
  <c r="A1510" i="1"/>
  <c r="B1510" i="1"/>
  <c r="C1510" i="1"/>
  <c r="D1510" i="1"/>
  <c r="E1510" i="1"/>
  <c r="F1510" i="1"/>
  <c r="G1510" i="1"/>
  <c r="H1510" i="1"/>
  <c r="I1510" i="1"/>
  <c r="J1510" i="1"/>
  <c r="A1511" i="1"/>
  <c r="B1511" i="1"/>
  <c r="C1511" i="1"/>
  <c r="D1511" i="1"/>
  <c r="E1511" i="1"/>
  <c r="F1511" i="1"/>
  <c r="G1511" i="1"/>
  <c r="H1511" i="1"/>
  <c r="I1511" i="1"/>
  <c r="J1511" i="1"/>
  <c r="A1512" i="1"/>
  <c r="B1512" i="1"/>
  <c r="C1512" i="1"/>
  <c r="D1512" i="1"/>
  <c r="E1512" i="1"/>
  <c r="F1512" i="1"/>
  <c r="G1512" i="1"/>
  <c r="H1512" i="1"/>
  <c r="I1512" i="1"/>
  <c r="J1512" i="1"/>
  <c r="A1513" i="1"/>
  <c r="B1513" i="1"/>
  <c r="C1513" i="1"/>
  <c r="D1513" i="1"/>
  <c r="E1513" i="1"/>
  <c r="F1513" i="1"/>
  <c r="G1513" i="1"/>
  <c r="H1513" i="1"/>
  <c r="I1513" i="1"/>
  <c r="J1513" i="1"/>
  <c r="A1514" i="1"/>
  <c r="B1514" i="1"/>
  <c r="C1514" i="1"/>
  <c r="D1514" i="1"/>
  <c r="E1514" i="1"/>
  <c r="F1514" i="1"/>
  <c r="G1514" i="1"/>
  <c r="H1514" i="1"/>
  <c r="I1514" i="1"/>
  <c r="J1514" i="1"/>
  <c r="A1515" i="1"/>
  <c r="B1515" i="1"/>
  <c r="C1515" i="1"/>
  <c r="D1515" i="1"/>
  <c r="E1515" i="1"/>
  <c r="F1515" i="1"/>
  <c r="G1515" i="1"/>
  <c r="H1515" i="1"/>
  <c r="I1515" i="1"/>
  <c r="J1515" i="1"/>
  <c r="A1516" i="1"/>
  <c r="B1516" i="1"/>
  <c r="C1516" i="1"/>
  <c r="D1516" i="1"/>
  <c r="E1516" i="1"/>
  <c r="F1516" i="1"/>
  <c r="G1516" i="1"/>
  <c r="H1516" i="1"/>
  <c r="I1516" i="1"/>
  <c r="J1516" i="1"/>
  <c r="A1517" i="1"/>
  <c r="B1517" i="1"/>
  <c r="C1517" i="1"/>
  <c r="D1517" i="1"/>
  <c r="E1517" i="1"/>
  <c r="F1517" i="1"/>
  <c r="G1517" i="1"/>
  <c r="H1517" i="1"/>
  <c r="I1517" i="1"/>
  <c r="J1517" i="1"/>
  <c r="A1518" i="1"/>
  <c r="B1518" i="1"/>
  <c r="C1518" i="1"/>
  <c r="D1518" i="1"/>
  <c r="E1518" i="1"/>
  <c r="F1518" i="1"/>
  <c r="G1518" i="1"/>
  <c r="H1518" i="1"/>
  <c r="I1518" i="1"/>
  <c r="J1518" i="1"/>
  <c r="A1519" i="1"/>
  <c r="B1519" i="1"/>
  <c r="C1519" i="1"/>
  <c r="D1519" i="1"/>
  <c r="E1519" i="1"/>
  <c r="F1519" i="1"/>
  <c r="G1519" i="1"/>
  <c r="H1519" i="1"/>
  <c r="I1519" i="1"/>
  <c r="J1519" i="1"/>
  <c r="A1520" i="1"/>
  <c r="B1520" i="1"/>
  <c r="C1520" i="1"/>
  <c r="D1520" i="1"/>
  <c r="E1520" i="1"/>
  <c r="F1520" i="1"/>
  <c r="G1520" i="1"/>
  <c r="H1520" i="1"/>
  <c r="I1520" i="1"/>
  <c r="J1520" i="1"/>
  <c r="A1521" i="1"/>
  <c r="B1521" i="1"/>
  <c r="C1521" i="1"/>
  <c r="D1521" i="1"/>
  <c r="E1521" i="1"/>
  <c r="F1521" i="1"/>
  <c r="G1521" i="1"/>
  <c r="H1521" i="1"/>
  <c r="I1521" i="1"/>
  <c r="J1521" i="1"/>
  <c r="A1522" i="1"/>
  <c r="B1522" i="1"/>
  <c r="C1522" i="1"/>
  <c r="D1522" i="1"/>
  <c r="E1522" i="1"/>
  <c r="F1522" i="1"/>
  <c r="G1522" i="1"/>
  <c r="H1522" i="1"/>
  <c r="I1522" i="1"/>
  <c r="J1522" i="1"/>
  <c r="A1523" i="1"/>
  <c r="B1523" i="1"/>
  <c r="C1523" i="1"/>
  <c r="D1523" i="1"/>
  <c r="E1523" i="1"/>
  <c r="F1523" i="1"/>
  <c r="G1523" i="1"/>
  <c r="H1523" i="1"/>
  <c r="I1523" i="1"/>
  <c r="J1523" i="1"/>
  <c r="A1524" i="1"/>
  <c r="B1524" i="1"/>
  <c r="C1524" i="1"/>
  <c r="D1524" i="1"/>
  <c r="E1524" i="1"/>
  <c r="F1524" i="1"/>
  <c r="G1524" i="1"/>
  <c r="H1524" i="1"/>
  <c r="I1524" i="1"/>
  <c r="J1524" i="1"/>
  <c r="A1525" i="1"/>
  <c r="B1525" i="1"/>
  <c r="C1525" i="1"/>
  <c r="D1525" i="1"/>
  <c r="E1525" i="1"/>
  <c r="F1525" i="1"/>
  <c r="G1525" i="1"/>
  <c r="H1525" i="1"/>
  <c r="I1525" i="1"/>
  <c r="J1525" i="1"/>
  <c r="A1526" i="1"/>
  <c r="B1526" i="1"/>
  <c r="C1526" i="1"/>
  <c r="D1526" i="1"/>
  <c r="E1526" i="1"/>
  <c r="F1526" i="1"/>
  <c r="G1526" i="1"/>
  <c r="H1526" i="1"/>
  <c r="I1526" i="1"/>
  <c r="J1526" i="1"/>
  <c r="A1527" i="1"/>
  <c r="B1527" i="1"/>
  <c r="C1527" i="1"/>
  <c r="D1527" i="1"/>
  <c r="E1527" i="1"/>
  <c r="F1527" i="1"/>
  <c r="G1527" i="1"/>
  <c r="H1527" i="1"/>
  <c r="I1527" i="1"/>
  <c r="J1527" i="1"/>
  <c r="A1528" i="1"/>
  <c r="B1528" i="1"/>
  <c r="C1528" i="1"/>
  <c r="D1528" i="1"/>
  <c r="E1528" i="1"/>
  <c r="F1528" i="1"/>
  <c r="G1528" i="1"/>
  <c r="H1528" i="1"/>
  <c r="I1528" i="1"/>
  <c r="J1528" i="1"/>
  <c r="A1529" i="1"/>
  <c r="B1529" i="1"/>
  <c r="C1529" i="1"/>
  <c r="D1529" i="1"/>
  <c r="E1529" i="1"/>
  <c r="F1529" i="1"/>
  <c r="G1529" i="1"/>
  <c r="H1529" i="1"/>
  <c r="I1529" i="1"/>
  <c r="J1529" i="1"/>
  <c r="A1530" i="1"/>
  <c r="B1530" i="1"/>
  <c r="C1530" i="1"/>
  <c r="D1530" i="1"/>
  <c r="E1530" i="1"/>
  <c r="F1530" i="1"/>
  <c r="G1530" i="1"/>
  <c r="H1530" i="1"/>
  <c r="I1530" i="1"/>
  <c r="J1530" i="1"/>
  <c r="A1531" i="1"/>
  <c r="B1531" i="1"/>
  <c r="C1531" i="1"/>
  <c r="D1531" i="1"/>
  <c r="E1531" i="1"/>
  <c r="F1531" i="1"/>
  <c r="G1531" i="1"/>
  <c r="H1531" i="1"/>
  <c r="I1531" i="1"/>
  <c r="J1531" i="1"/>
  <c r="A1532" i="1"/>
  <c r="B1532" i="1"/>
  <c r="C1532" i="1"/>
  <c r="D1532" i="1"/>
  <c r="E1532" i="1"/>
  <c r="F1532" i="1"/>
  <c r="G1532" i="1"/>
  <c r="H1532" i="1"/>
  <c r="I1532" i="1"/>
  <c r="J1532" i="1"/>
  <c r="A1533" i="1"/>
  <c r="B1533" i="1"/>
  <c r="C1533" i="1"/>
  <c r="D1533" i="1"/>
  <c r="E1533" i="1"/>
  <c r="F1533" i="1"/>
  <c r="G1533" i="1"/>
  <c r="H1533" i="1"/>
  <c r="I1533" i="1"/>
  <c r="J1533" i="1"/>
  <c r="A1534" i="1"/>
  <c r="B1534" i="1"/>
  <c r="C1534" i="1"/>
  <c r="D1534" i="1"/>
  <c r="E1534" i="1"/>
  <c r="F1534" i="1"/>
  <c r="G1534" i="1"/>
  <c r="H1534" i="1"/>
  <c r="I1534" i="1"/>
  <c r="J1534" i="1"/>
  <c r="A1535" i="1"/>
  <c r="B1535" i="1"/>
  <c r="C1535" i="1"/>
  <c r="D1535" i="1"/>
  <c r="E1535" i="1"/>
  <c r="F1535" i="1"/>
  <c r="G1535" i="1"/>
  <c r="H1535" i="1"/>
  <c r="I1535" i="1"/>
  <c r="J1535" i="1"/>
  <c r="A1536" i="1"/>
  <c r="B1536" i="1"/>
  <c r="C1536" i="1"/>
  <c r="D1536" i="1"/>
  <c r="E1536" i="1"/>
  <c r="F1536" i="1"/>
  <c r="G1536" i="1"/>
  <c r="H1536" i="1"/>
  <c r="I1536" i="1"/>
  <c r="J1536" i="1"/>
  <c r="A1537" i="1"/>
  <c r="B1537" i="1"/>
  <c r="C1537" i="1"/>
  <c r="D1537" i="1"/>
  <c r="E1537" i="1"/>
  <c r="F1537" i="1"/>
  <c r="G1537" i="1"/>
  <c r="H1537" i="1"/>
  <c r="I1537" i="1"/>
  <c r="J1537" i="1"/>
  <c r="A1538" i="1"/>
  <c r="B1538" i="1"/>
  <c r="C1538" i="1"/>
  <c r="D1538" i="1"/>
  <c r="E1538" i="1"/>
  <c r="F1538" i="1"/>
  <c r="G1538" i="1"/>
  <c r="H1538" i="1"/>
  <c r="I1538" i="1"/>
  <c r="J1538" i="1"/>
  <c r="A1539" i="1"/>
  <c r="B1539" i="1"/>
  <c r="C1539" i="1"/>
  <c r="D1539" i="1"/>
  <c r="E1539" i="1"/>
  <c r="F1539" i="1"/>
  <c r="G1539" i="1"/>
  <c r="H1539" i="1"/>
  <c r="I1539" i="1"/>
  <c r="J1539" i="1"/>
  <c r="A1540" i="1"/>
  <c r="B1540" i="1"/>
  <c r="C1540" i="1"/>
  <c r="D1540" i="1"/>
  <c r="E1540" i="1"/>
  <c r="F1540" i="1"/>
  <c r="G1540" i="1"/>
  <c r="H1540" i="1"/>
  <c r="I1540" i="1"/>
  <c r="J1540" i="1"/>
  <c r="A1541" i="1"/>
  <c r="B1541" i="1"/>
  <c r="C1541" i="1"/>
  <c r="D1541" i="1"/>
  <c r="E1541" i="1"/>
  <c r="F1541" i="1"/>
  <c r="G1541" i="1"/>
  <c r="H1541" i="1"/>
  <c r="I1541" i="1"/>
  <c r="J1541" i="1"/>
  <c r="A1542" i="1"/>
  <c r="B1542" i="1"/>
  <c r="C1542" i="1"/>
  <c r="D1542" i="1"/>
  <c r="E1542" i="1"/>
  <c r="F1542" i="1"/>
  <c r="G1542" i="1"/>
  <c r="H1542" i="1"/>
  <c r="I1542" i="1"/>
  <c r="J1542" i="1"/>
  <c r="A1543" i="1"/>
  <c r="B1543" i="1"/>
  <c r="C1543" i="1"/>
  <c r="D1543" i="1"/>
  <c r="E1543" i="1"/>
  <c r="F1543" i="1"/>
  <c r="G1543" i="1"/>
  <c r="H1543" i="1"/>
  <c r="I1543" i="1"/>
  <c r="J1543" i="1"/>
  <c r="A1544" i="1"/>
  <c r="B1544" i="1"/>
  <c r="C1544" i="1"/>
  <c r="D1544" i="1"/>
  <c r="E1544" i="1"/>
  <c r="F1544" i="1"/>
  <c r="G1544" i="1"/>
  <c r="H1544" i="1"/>
  <c r="I1544" i="1"/>
  <c r="J1544" i="1"/>
  <c r="A1545" i="1"/>
  <c r="B1545" i="1"/>
  <c r="C1545" i="1"/>
  <c r="D1545" i="1"/>
  <c r="E1545" i="1"/>
  <c r="F1545" i="1"/>
  <c r="G1545" i="1"/>
  <c r="H1545" i="1"/>
  <c r="I1545" i="1"/>
  <c r="J1545" i="1"/>
  <c r="A1546" i="1"/>
  <c r="B1546" i="1"/>
  <c r="C1546" i="1"/>
  <c r="D1546" i="1"/>
  <c r="E1546" i="1"/>
  <c r="F1546" i="1"/>
  <c r="G1546" i="1"/>
  <c r="H1546" i="1"/>
  <c r="I1546" i="1"/>
  <c r="J1546" i="1"/>
  <c r="A1547" i="1"/>
  <c r="B1547" i="1"/>
  <c r="C1547" i="1"/>
  <c r="D1547" i="1"/>
  <c r="E1547" i="1"/>
  <c r="F1547" i="1"/>
  <c r="G1547" i="1"/>
  <c r="H1547" i="1"/>
  <c r="I1547" i="1"/>
  <c r="J1547" i="1"/>
  <c r="A1548" i="1"/>
  <c r="B1548" i="1"/>
  <c r="C1548" i="1"/>
  <c r="D1548" i="1"/>
  <c r="E1548" i="1"/>
  <c r="F1548" i="1"/>
  <c r="G1548" i="1"/>
  <c r="H1548" i="1"/>
  <c r="I1548" i="1"/>
  <c r="J1548" i="1"/>
  <c r="A1549" i="1"/>
  <c r="B1549" i="1"/>
  <c r="C1549" i="1"/>
  <c r="D1549" i="1"/>
  <c r="E1549" i="1"/>
  <c r="F1549" i="1"/>
  <c r="G1549" i="1"/>
  <c r="H1549" i="1"/>
  <c r="I1549" i="1"/>
  <c r="J1549" i="1"/>
  <c r="A1550" i="1"/>
  <c r="B1550" i="1"/>
  <c r="C1550" i="1"/>
  <c r="D1550" i="1"/>
  <c r="E1550" i="1"/>
  <c r="F1550" i="1"/>
  <c r="G1550" i="1"/>
  <c r="H1550" i="1"/>
  <c r="I1550" i="1"/>
  <c r="J1550" i="1"/>
  <c r="A1551" i="1"/>
  <c r="B1551" i="1"/>
  <c r="C1551" i="1"/>
  <c r="D1551" i="1"/>
  <c r="E1551" i="1"/>
  <c r="F1551" i="1"/>
  <c r="G1551" i="1"/>
  <c r="H1551" i="1"/>
  <c r="I1551" i="1"/>
  <c r="J1551" i="1"/>
  <c r="A1552" i="1"/>
  <c r="B1552" i="1"/>
  <c r="C1552" i="1"/>
  <c r="D1552" i="1"/>
  <c r="E1552" i="1"/>
  <c r="F1552" i="1"/>
  <c r="G1552" i="1"/>
  <c r="H1552" i="1"/>
  <c r="I1552" i="1"/>
  <c r="J1552" i="1"/>
  <c r="A1553" i="1"/>
  <c r="B1553" i="1"/>
  <c r="C1553" i="1"/>
  <c r="D1553" i="1"/>
  <c r="E1553" i="1"/>
  <c r="F1553" i="1"/>
  <c r="G1553" i="1"/>
  <c r="H1553" i="1"/>
  <c r="I1553" i="1"/>
  <c r="J1553" i="1"/>
  <c r="A1554" i="1"/>
  <c r="B1554" i="1"/>
  <c r="C1554" i="1"/>
  <c r="D1554" i="1"/>
  <c r="E1554" i="1"/>
  <c r="F1554" i="1"/>
  <c r="G1554" i="1"/>
  <c r="H1554" i="1"/>
  <c r="I1554" i="1"/>
  <c r="J1554" i="1"/>
  <c r="A1555" i="1"/>
  <c r="B1555" i="1"/>
  <c r="C1555" i="1"/>
  <c r="D1555" i="1"/>
  <c r="E1555" i="1"/>
  <c r="F1555" i="1"/>
  <c r="G1555" i="1"/>
  <c r="H1555" i="1"/>
  <c r="I1555" i="1"/>
  <c r="J1555" i="1"/>
  <c r="A1556" i="1"/>
  <c r="B1556" i="1"/>
  <c r="C1556" i="1"/>
  <c r="D1556" i="1"/>
  <c r="E1556" i="1"/>
  <c r="F1556" i="1"/>
  <c r="G1556" i="1"/>
  <c r="H1556" i="1"/>
  <c r="I1556" i="1"/>
  <c r="J1556" i="1"/>
  <c r="A1557" i="1"/>
  <c r="B1557" i="1"/>
  <c r="C1557" i="1"/>
  <c r="D1557" i="1"/>
  <c r="E1557" i="1"/>
  <c r="F1557" i="1"/>
  <c r="G1557" i="1"/>
  <c r="H1557" i="1"/>
  <c r="I1557" i="1"/>
  <c r="J1557" i="1"/>
  <c r="A1558" i="1"/>
  <c r="B1558" i="1"/>
  <c r="C1558" i="1"/>
  <c r="D1558" i="1"/>
  <c r="E1558" i="1"/>
  <c r="F1558" i="1"/>
  <c r="G1558" i="1"/>
  <c r="H1558" i="1"/>
  <c r="I1558" i="1"/>
  <c r="J1558" i="1"/>
  <c r="A1559" i="1"/>
  <c r="B1559" i="1"/>
  <c r="C1559" i="1"/>
  <c r="D1559" i="1"/>
  <c r="E1559" i="1"/>
  <c r="F1559" i="1"/>
  <c r="G1559" i="1"/>
  <c r="H1559" i="1"/>
  <c r="I1559" i="1"/>
  <c r="J1559" i="1"/>
  <c r="A1560" i="1"/>
  <c r="B1560" i="1"/>
  <c r="C1560" i="1"/>
  <c r="D1560" i="1"/>
  <c r="E1560" i="1"/>
  <c r="F1560" i="1"/>
  <c r="G1560" i="1"/>
  <c r="H1560" i="1"/>
  <c r="I1560" i="1"/>
  <c r="J1560" i="1"/>
  <c r="A1561" i="1"/>
  <c r="B1561" i="1"/>
  <c r="C1561" i="1"/>
  <c r="D1561" i="1"/>
  <c r="E1561" i="1"/>
  <c r="F1561" i="1"/>
  <c r="G1561" i="1"/>
  <c r="H1561" i="1"/>
  <c r="I1561" i="1"/>
  <c r="J1561" i="1"/>
  <c r="A1562" i="1"/>
  <c r="B1562" i="1"/>
  <c r="C1562" i="1"/>
  <c r="D1562" i="1"/>
  <c r="E1562" i="1"/>
  <c r="F1562" i="1"/>
  <c r="G1562" i="1"/>
  <c r="H1562" i="1"/>
  <c r="I1562" i="1"/>
  <c r="J1562" i="1"/>
  <c r="A1563" i="1"/>
  <c r="B1563" i="1"/>
  <c r="C1563" i="1"/>
  <c r="D1563" i="1"/>
  <c r="E1563" i="1"/>
  <c r="F1563" i="1"/>
  <c r="G1563" i="1"/>
  <c r="H1563" i="1"/>
  <c r="I1563" i="1"/>
  <c r="J1563" i="1"/>
  <c r="A1564" i="1"/>
  <c r="B1564" i="1"/>
  <c r="C1564" i="1"/>
  <c r="D1564" i="1"/>
  <c r="E1564" i="1"/>
  <c r="F1564" i="1"/>
  <c r="G1564" i="1"/>
  <c r="H1564" i="1"/>
  <c r="I1564" i="1"/>
  <c r="J1564" i="1"/>
  <c r="A1565" i="1"/>
  <c r="B1565" i="1"/>
  <c r="C1565" i="1"/>
  <c r="D1565" i="1"/>
  <c r="E1565" i="1"/>
  <c r="F1565" i="1"/>
  <c r="G1565" i="1"/>
  <c r="H1565" i="1"/>
  <c r="I1565" i="1"/>
  <c r="J1565" i="1"/>
  <c r="A1566" i="1"/>
  <c r="B1566" i="1"/>
  <c r="C1566" i="1"/>
  <c r="D1566" i="1"/>
  <c r="E1566" i="1"/>
  <c r="F1566" i="1"/>
  <c r="G1566" i="1"/>
  <c r="H1566" i="1"/>
  <c r="I1566" i="1"/>
  <c r="J1566" i="1"/>
  <c r="A1567" i="1"/>
  <c r="B1567" i="1"/>
  <c r="C1567" i="1"/>
  <c r="D1567" i="1"/>
  <c r="E1567" i="1"/>
  <c r="F1567" i="1"/>
  <c r="G1567" i="1"/>
  <c r="H1567" i="1"/>
  <c r="I1567" i="1"/>
  <c r="J1567" i="1"/>
  <c r="A1568" i="1"/>
  <c r="B1568" i="1"/>
  <c r="C1568" i="1"/>
  <c r="D1568" i="1"/>
  <c r="E1568" i="1"/>
  <c r="F1568" i="1"/>
  <c r="G1568" i="1"/>
  <c r="H1568" i="1"/>
  <c r="I1568" i="1"/>
  <c r="J1568" i="1"/>
  <c r="A1569" i="1"/>
  <c r="B1569" i="1"/>
  <c r="C1569" i="1"/>
  <c r="D1569" i="1"/>
  <c r="E1569" i="1"/>
  <c r="F1569" i="1"/>
  <c r="G1569" i="1"/>
  <c r="H1569" i="1"/>
  <c r="I1569" i="1"/>
  <c r="J1569" i="1"/>
  <c r="A1570" i="1"/>
  <c r="B1570" i="1"/>
  <c r="C1570" i="1"/>
  <c r="D1570" i="1"/>
  <c r="E1570" i="1"/>
  <c r="F1570" i="1"/>
  <c r="G1570" i="1"/>
  <c r="H1570" i="1"/>
  <c r="I1570" i="1"/>
  <c r="J1570" i="1"/>
  <c r="A1571" i="1"/>
  <c r="B1571" i="1"/>
  <c r="C1571" i="1"/>
  <c r="D1571" i="1"/>
  <c r="E1571" i="1"/>
  <c r="F1571" i="1"/>
  <c r="G1571" i="1"/>
  <c r="H1571" i="1"/>
  <c r="I1571" i="1"/>
  <c r="J1571" i="1"/>
  <c r="A1572" i="1"/>
  <c r="B1572" i="1"/>
  <c r="C1572" i="1"/>
  <c r="D1572" i="1"/>
  <c r="E1572" i="1"/>
  <c r="F1572" i="1"/>
  <c r="G1572" i="1"/>
  <c r="H1572" i="1"/>
  <c r="I1572" i="1"/>
  <c r="J1572" i="1"/>
  <c r="A1573" i="1"/>
  <c r="B1573" i="1"/>
  <c r="C1573" i="1"/>
  <c r="D1573" i="1"/>
  <c r="E1573" i="1"/>
  <c r="F1573" i="1"/>
  <c r="G1573" i="1"/>
  <c r="H1573" i="1"/>
  <c r="I1573" i="1"/>
  <c r="J1573" i="1"/>
  <c r="A1574" i="1"/>
  <c r="B1574" i="1"/>
  <c r="C1574" i="1"/>
  <c r="D1574" i="1"/>
  <c r="E1574" i="1"/>
  <c r="F1574" i="1"/>
  <c r="G1574" i="1"/>
  <c r="H1574" i="1"/>
  <c r="I1574" i="1"/>
  <c r="J1574" i="1"/>
  <c r="A1575" i="1"/>
  <c r="B1575" i="1"/>
  <c r="C1575" i="1"/>
  <c r="D1575" i="1"/>
  <c r="E1575" i="1"/>
  <c r="F1575" i="1"/>
  <c r="G1575" i="1"/>
  <c r="H1575" i="1"/>
  <c r="I1575" i="1"/>
  <c r="J1575" i="1"/>
  <c r="A1576" i="1"/>
  <c r="B1576" i="1"/>
  <c r="C1576" i="1"/>
  <c r="D1576" i="1"/>
  <c r="E1576" i="1"/>
  <c r="F1576" i="1"/>
  <c r="G1576" i="1"/>
  <c r="H1576" i="1"/>
  <c r="I1576" i="1"/>
  <c r="J1576" i="1"/>
  <c r="A1577" i="1"/>
  <c r="B1577" i="1"/>
  <c r="C1577" i="1"/>
  <c r="D1577" i="1"/>
  <c r="E1577" i="1"/>
  <c r="F1577" i="1"/>
  <c r="G1577" i="1"/>
  <c r="H1577" i="1"/>
  <c r="I1577" i="1"/>
  <c r="J1577" i="1"/>
  <c r="A1578" i="1"/>
  <c r="B1578" i="1"/>
  <c r="C1578" i="1"/>
  <c r="D1578" i="1"/>
  <c r="E1578" i="1"/>
  <c r="F1578" i="1"/>
  <c r="G1578" i="1"/>
  <c r="H1578" i="1"/>
  <c r="I1578" i="1"/>
  <c r="J1578" i="1"/>
  <c r="A1579" i="1"/>
  <c r="B1579" i="1"/>
  <c r="C1579" i="1"/>
  <c r="D1579" i="1"/>
  <c r="E1579" i="1"/>
  <c r="F1579" i="1"/>
  <c r="G1579" i="1"/>
  <c r="H1579" i="1"/>
  <c r="I1579" i="1"/>
  <c r="J1579" i="1"/>
  <c r="A1580" i="1"/>
  <c r="B1580" i="1"/>
  <c r="C1580" i="1"/>
  <c r="D1580" i="1"/>
  <c r="E1580" i="1"/>
  <c r="F1580" i="1"/>
  <c r="G1580" i="1"/>
  <c r="H1580" i="1"/>
  <c r="I1580" i="1"/>
  <c r="J1580" i="1"/>
  <c r="A1581" i="1"/>
  <c r="B1581" i="1"/>
  <c r="C1581" i="1"/>
  <c r="D1581" i="1"/>
  <c r="E1581" i="1"/>
  <c r="F1581" i="1"/>
  <c r="G1581" i="1"/>
  <c r="H1581" i="1"/>
  <c r="I1581" i="1"/>
  <c r="J1581" i="1"/>
  <c r="A1582" i="1"/>
  <c r="B1582" i="1"/>
  <c r="C1582" i="1"/>
  <c r="D1582" i="1"/>
  <c r="E1582" i="1"/>
  <c r="F1582" i="1"/>
  <c r="G1582" i="1"/>
  <c r="H1582" i="1"/>
  <c r="I1582" i="1"/>
  <c r="J1582" i="1"/>
  <c r="A1583" i="1"/>
  <c r="B1583" i="1"/>
  <c r="C1583" i="1"/>
  <c r="D1583" i="1"/>
  <c r="E1583" i="1"/>
  <c r="F1583" i="1"/>
  <c r="G1583" i="1"/>
  <c r="H1583" i="1"/>
  <c r="I1583" i="1"/>
  <c r="J1583" i="1"/>
  <c r="A1584" i="1"/>
  <c r="B1584" i="1"/>
  <c r="C1584" i="1"/>
  <c r="D1584" i="1"/>
  <c r="E1584" i="1"/>
  <c r="F1584" i="1"/>
  <c r="G1584" i="1"/>
  <c r="H1584" i="1"/>
  <c r="I1584" i="1"/>
  <c r="J1584" i="1"/>
  <c r="A1585" i="1"/>
  <c r="B1585" i="1"/>
  <c r="C1585" i="1"/>
  <c r="D1585" i="1"/>
  <c r="E1585" i="1"/>
  <c r="F1585" i="1"/>
  <c r="G1585" i="1"/>
  <c r="H1585" i="1"/>
  <c r="I1585" i="1"/>
  <c r="J1585" i="1"/>
  <c r="A1586" i="1"/>
  <c r="B1586" i="1"/>
  <c r="C1586" i="1"/>
  <c r="D1586" i="1"/>
  <c r="E1586" i="1"/>
  <c r="F1586" i="1"/>
  <c r="G1586" i="1"/>
  <c r="H1586" i="1"/>
  <c r="I1586" i="1"/>
  <c r="J1586" i="1"/>
  <c r="A1587" i="1"/>
  <c r="B1587" i="1"/>
  <c r="C1587" i="1"/>
  <c r="D1587" i="1"/>
  <c r="E1587" i="1"/>
  <c r="F1587" i="1"/>
  <c r="G1587" i="1"/>
  <c r="H1587" i="1"/>
  <c r="I1587" i="1"/>
  <c r="J1587" i="1"/>
  <c r="A1588" i="1"/>
  <c r="B1588" i="1"/>
  <c r="C1588" i="1"/>
  <c r="D1588" i="1"/>
  <c r="E1588" i="1"/>
  <c r="F1588" i="1"/>
  <c r="G1588" i="1"/>
  <c r="H1588" i="1"/>
  <c r="I1588" i="1"/>
  <c r="J1588" i="1"/>
  <c r="A1589" i="1"/>
  <c r="B1589" i="1"/>
  <c r="C1589" i="1"/>
  <c r="D1589" i="1"/>
  <c r="E1589" i="1"/>
  <c r="F1589" i="1"/>
  <c r="G1589" i="1"/>
  <c r="H1589" i="1"/>
  <c r="I1589" i="1"/>
  <c r="J1589" i="1"/>
  <c r="A1590" i="1"/>
  <c r="B1590" i="1"/>
  <c r="C1590" i="1"/>
  <c r="D1590" i="1"/>
  <c r="E1590" i="1"/>
  <c r="F1590" i="1"/>
  <c r="G1590" i="1"/>
  <c r="H1590" i="1"/>
  <c r="I1590" i="1"/>
  <c r="J1590" i="1"/>
  <c r="A1591" i="1"/>
  <c r="B1591" i="1"/>
  <c r="C1591" i="1"/>
  <c r="D1591" i="1"/>
  <c r="E1591" i="1"/>
  <c r="F1591" i="1"/>
  <c r="G1591" i="1"/>
  <c r="H1591" i="1"/>
  <c r="I1591" i="1"/>
  <c r="J1591" i="1"/>
  <c r="A1592" i="1"/>
  <c r="B1592" i="1"/>
  <c r="C1592" i="1"/>
  <c r="D1592" i="1"/>
  <c r="E1592" i="1"/>
  <c r="F1592" i="1"/>
  <c r="G1592" i="1"/>
  <c r="H1592" i="1"/>
  <c r="I1592" i="1"/>
  <c r="J1592" i="1"/>
  <c r="A1593" i="1"/>
  <c r="B1593" i="1"/>
  <c r="C1593" i="1"/>
  <c r="D1593" i="1"/>
  <c r="E1593" i="1"/>
  <c r="F1593" i="1"/>
  <c r="G1593" i="1"/>
  <c r="H1593" i="1"/>
  <c r="I1593" i="1"/>
  <c r="J1593" i="1"/>
  <c r="A1594" i="1"/>
  <c r="B1594" i="1"/>
  <c r="C1594" i="1"/>
  <c r="D1594" i="1"/>
  <c r="E1594" i="1"/>
  <c r="F1594" i="1"/>
  <c r="G1594" i="1"/>
  <c r="H1594" i="1"/>
  <c r="I1594" i="1"/>
  <c r="J1594" i="1"/>
  <c r="A1595" i="1"/>
  <c r="B1595" i="1"/>
  <c r="C1595" i="1"/>
  <c r="D1595" i="1"/>
  <c r="E1595" i="1"/>
  <c r="F1595" i="1"/>
  <c r="G1595" i="1"/>
  <c r="H1595" i="1"/>
  <c r="I1595" i="1"/>
  <c r="J1595" i="1"/>
  <c r="A1596" i="1"/>
  <c r="B1596" i="1"/>
  <c r="C1596" i="1"/>
  <c r="D1596" i="1"/>
  <c r="E1596" i="1"/>
  <c r="F1596" i="1"/>
  <c r="G1596" i="1"/>
  <c r="H1596" i="1"/>
  <c r="I1596" i="1"/>
  <c r="J1596" i="1"/>
  <c r="A1597" i="1"/>
  <c r="B1597" i="1"/>
  <c r="C1597" i="1"/>
  <c r="D1597" i="1"/>
  <c r="E1597" i="1"/>
  <c r="F1597" i="1"/>
  <c r="G1597" i="1"/>
  <c r="H1597" i="1"/>
  <c r="I1597" i="1"/>
  <c r="J1597" i="1"/>
  <c r="A1598" i="1"/>
  <c r="B1598" i="1"/>
  <c r="C1598" i="1"/>
  <c r="D1598" i="1"/>
  <c r="E1598" i="1"/>
  <c r="F1598" i="1"/>
  <c r="G1598" i="1"/>
  <c r="H1598" i="1"/>
  <c r="I1598" i="1"/>
  <c r="J1598" i="1"/>
  <c r="A1599" i="1"/>
  <c r="B1599" i="1"/>
  <c r="C1599" i="1"/>
  <c r="D1599" i="1"/>
  <c r="E1599" i="1"/>
  <c r="F1599" i="1"/>
  <c r="G1599" i="1"/>
  <c r="H1599" i="1"/>
  <c r="I1599" i="1"/>
  <c r="J1599" i="1"/>
  <c r="A1600" i="1"/>
  <c r="B1600" i="1"/>
  <c r="C1600" i="1"/>
  <c r="D1600" i="1"/>
  <c r="E1600" i="1"/>
  <c r="F1600" i="1"/>
  <c r="G1600" i="1"/>
  <c r="H1600" i="1"/>
  <c r="I1600" i="1"/>
  <c r="J1600" i="1"/>
  <c r="A1601" i="1"/>
  <c r="B1601" i="1"/>
  <c r="C1601" i="1"/>
  <c r="D1601" i="1"/>
  <c r="E1601" i="1"/>
  <c r="F1601" i="1"/>
  <c r="G1601" i="1"/>
  <c r="H1601" i="1"/>
  <c r="I1601" i="1"/>
  <c r="J1601" i="1"/>
  <c r="A1602" i="1"/>
  <c r="B1602" i="1"/>
  <c r="C1602" i="1"/>
  <c r="D1602" i="1"/>
  <c r="E1602" i="1"/>
  <c r="F1602" i="1"/>
  <c r="G1602" i="1"/>
  <c r="H1602" i="1"/>
  <c r="I1602" i="1"/>
  <c r="J1602" i="1"/>
  <c r="A1603" i="1"/>
  <c r="B1603" i="1"/>
  <c r="C1603" i="1"/>
  <c r="D1603" i="1"/>
  <c r="E1603" i="1"/>
  <c r="F1603" i="1"/>
  <c r="G1603" i="1"/>
  <c r="H1603" i="1"/>
  <c r="I1603" i="1"/>
  <c r="J1603" i="1"/>
  <c r="A1604" i="1"/>
  <c r="B1604" i="1"/>
  <c r="C1604" i="1"/>
  <c r="D1604" i="1"/>
  <c r="E1604" i="1"/>
  <c r="F1604" i="1"/>
  <c r="G1604" i="1"/>
  <c r="H1604" i="1"/>
  <c r="I1604" i="1"/>
  <c r="J1604" i="1"/>
  <c r="A1605" i="1"/>
  <c r="B1605" i="1"/>
  <c r="C1605" i="1"/>
  <c r="D1605" i="1"/>
  <c r="E1605" i="1"/>
  <c r="F1605" i="1"/>
  <c r="G1605" i="1"/>
  <c r="H1605" i="1"/>
  <c r="I1605" i="1"/>
  <c r="J1605" i="1"/>
  <c r="A1606" i="1"/>
  <c r="B1606" i="1"/>
  <c r="C1606" i="1"/>
  <c r="D1606" i="1"/>
  <c r="E1606" i="1"/>
  <c r="F1606" i="1"/>
  <c r="G1606" i="1"/>
  <c r="H1606" i="1"/>
  <c r="I1606" i="1"/>
  <c r="J1606" i="1"/>
  <c r="A1607" i="1"/>
  <c r="B1607" i="1"/>
  <c r="C1607" i="1"/>
  <c r="D1607" i="1"/>
  <c r="E1607" i="1"/>
  <c r="F1607" i="1"/>
  <c r="G1607" i="1"/>
  <c r="H1607" i="1"/>
  <c r="I1607" i="1"/>
  <c r="J1607" i="1"/>
  <c r="A1608" i="1"/>
  <c r="B1608" i="1"/>
  <c r="C1608" i="1"/>
  <c r="D1608" i="1"/>
  <c r="E1608" i="1"/>
  <c r="F1608" i="1"/>
  <c r="G1608" i="1"/>
  <c r="H1608" i="1"/>
  <c r="I1608" i="1"/>
  <c r="J1608" i="1"/>
  <c r="A1609" i="1"/>
  <c r="B1609" i="1"/>
  <c r="C1609" i="1"/>
  <c r="D1609" i="1"/>
  <c r="E1609" i="1"/>
  <c r="F1609" i="1"/>
  <c r="G1609" i="1"/>
  <c r="H1609" i="1"/>
  <c r="I1609" i="1"/>
  <c r="J1609" i="1"/>
  <c r="A1610" i="1"/>
  <c r="B1610" i="1"/>
  <c r="C1610" i="1"/>
  <c r="D1610" i="1"/>
  <c r="E1610" i="1"/>
  <c r="F1610" i="1"/>
  <c r="G1610" i="1"/>
  <c r="H1610" i="1"/>
  <c r="I1610" i="1"/>
  <c r="J1610" i="1"/>
  <c r="A1611" i="1"/>
  <c r="B1611" i="1"/>
  <c r="C1611" i="1"/>
  <c r="D1611" i="1"/>
  <c r="E1611" i="1"/>
  <c r="F1611" i="1"/>
  <c r="G1611" i="1"/>
  <c r="H1611" i="1"/>
  <c r="I1611" i="1"/>
  <c r="J1611" i="1"/>
  <c r="A1612" i="1"/>
  <c r="B1612" i="1"/>
  <c r="C1612" i="1"/>
  <c r="D1612" i="1"/>
  <c r="E1612" i="1"/>
  <c r="F1612" i="1"/>
  <c r="G1612" i="1"/>
  <c r="H1612" i="1"/>
  <c r="I1612" i="1"/>
  <c r="J1612" i="1"/>
  <c r="A1613" i="1"/>
  <c r="B1613" i="1"/>
  <c r="C1613" i="1"/>
  <c r="D1613" i="1"/>
  <c r="E1613" i="1"/>
  <c r="F1613" i="1"/>
  <c r="G1613" i="1"/>
  <c r="H1613" i="1"/>
  <c r="I1613" i="1"/>
  <c r="J1613" i="1"/>
  <c r="A1614" i="1"/>
  <c r="B1614" i="1"/>
  <c r="C1614" i="1"/>
  <c r="D1614" i="1"/>
  <c r="E1614" i="1"/>
  <c r="F1614" i="1"/>
  <c r="G1614" i="1"/>
  <c r="H1614" i="1"/>
  <c r="I1614" i="1"/>
  <c r="J1614" i="1"/>
  <c r="A1615" i="1"/>
  <c r="B1615" i="1"/>
  <c r="C1615" i="1"/>
  <c r="D1615" i="1"/>
  <c r="E1615" i="1"/>
  <c r="F1615" i="1"/>
  <c r="G1615" i="1"/>
  <c r="H1615" i="1"/>
  <c r="I1615" i="1"/>
  <c r="J1615" i="1"/>
  <c r="A1616" i="1"/>
  <c r="B1616" i="1"/>
  <c r="C1616" i="1"/>
  <c r="D1616" i="1"/>
  <c r="E1616" i="1"/>
  <c r="F1616" i="1"/>
  <c r="G1616" i="1"/>
  <c r="H1616" i="1"/>
  <c r="I1616" i="1"/>
  <c r="J1616" i="1"/>
  <c r="A1617" i="1"/>
  <c r="B1617" i="1"/>
  <c r="C1617" i="1"/>
  <c r="D1617" i="1"/>
  <c r="E1617" i="1"/>
  <c r="F1617" i="1"/>
  <c r="G1617" i="1"/>
  <c r="H1617" i="1"/>
  <c r="I1617" i="1"/>
  <c r="J1617" i="1"/>
  <c r="A1618" i="1"/>
  <c r="B1618" i="1"/>
  <c r="C1618" i="1"/>
  <c r="D1618" i="1"/>
  <c r="E1618" i="1"/>
  <c r="F1618" i="1"/>
  <c r="G1618" i="1"/>
  <c r="H1618" i="1"/>
  <c r="I1618" i="1"/>
  <c r="J1618" i="1"/>
  <c r="A1619" i="1"/>
  <c r="B1619" i="1"/>
  <c r="C1619" i="1"/>
  <c r="D1619" i="1"/>
  <c r="E1619" i="1"/>
  <c r="F1619" i="1"/>
  <c r="G1619" i="1"/>
  <c r="H1619" i="1"/>
  <c r="I1619" i="1"/>
  <c r="J1619" i="1"/>
  <c r="A1620" i="1"/>
  <c r="B1620" i="1"/>
  <c r="C1620" i="1"/>
  <c r="D1620" i="1"/>
  <c r="E1620" i="1"/>
  <c r="F1620" i="1"/>
  <c r="G1620" i="1"/>
  <c r="H1620" i="1"/>
  <c r="I1620" i="1"/>
  <c r="J1620" i="1"/>
  <c r="A1621" i="1"/>
  <c r="B1621" i="1"/>
  <c r="C1621" i="1"/>
  <c r="D1621" i="1"/>
  <c r="E1621" i="1"/>
  <c r="F1621" i="1"/>
  <c r="G1621" i="1"/>
  <c r="H1621" i="1"/>
  <c r="I1621" i="1"/>
  <c r="J1621" i="1"/>
  <c r="A1622" i="1"/>
  <c r="B1622" i="1"/>
  <c r="C1622" i="1"/>
  <c r="D1622" i="1"/>
  <c r="E1622" i="1"/>
  <c r="F1622" i="1"/>
  <c r="G1622" i="1"/>
  <c r="H1622" i="1"/>
  <c r="I1622" i="1"/>
  <c r="J1622" i="1"/>
  <c r="A1623" i="1"/>
  <c r="B1623" i="1"/>
  <c r="C1623" i="1"/>
  <c r="D1623" i="1"/>
  <c r="E1623" i="1"/>
  <c r="F1623" i="1"/>
  <c r="G1623" i="1"/>
  <c r="H1623" i="1"/>
  <c r="I1623" i="1"/>
  <c r="J1623" i="1"/>
  <c r="A1624" i="1"/>
  <c r="B1624" i="1"/>
  <c r="C1624" i="1"/>
  <c r="D1624" i="1"/>
  <c r="E1624" i="1"/>
  <c r="F1624" i="1"/>
  <c r="G1624" i="1"/>
  <c r="H1624" i="1"/>
  <c r="I1624" i="1"/>
  <c r="J1624" i="1"/>
  <c r="A1625" i="1"/>
  <c r="B1625" i="1"/>
  <c r="C1625" i="1"/>
  <c r="D1625" i="1"/>
  <c r="E1625" i="1"/>
  <c r="F1625" i="1"/>
  <c r="G1625" i="1"/>
  <c r="H1625" i="1"/>
  <c r="I1625" i="1"/>
  <c r="J1625" i="1"/>
  <c r="A1626" i="1"/>
  <c r="B1626" i="1"/>
  <c r="C1626" i="1"/>
  <c r="D1626" i="1"/>
  <c r="E1626" i="1"/>
  <c r="F1626" i="1"/>
  <c r="G1626" i="1"/>
  <c r="H1626" i="1"/>
  <c r="I1626" i="1"/>
  <c r="J1626" i="1"/>
  <c r="A1627" i="1"/>
  <c r="B1627" i="1"/>
  <c r="C1627" i="1"/>
  <c r="D1627" i="1"/>
  <c r="E1627" i="1"/>
  <c r="F1627" i="1"/>
  <c r="G1627" i="1"/>
  <c r="H1627" i="1"/>
  <c r="I1627" i="1"/>
  <c r="J1627" i="1"/>
  <c r="A1628" i="1"/>
  <c r="B1628" i="1"/>
  <c r="C1628" i="1"/>
  <c r="D1628" i="1"/>
  <c r="E1628" i="1"/>
  <c r="F1628" i="1"/>
  <c r="G1628" i="1"/>
  <c r="H1628" i="1"/>
  <c r="I1628" i="1"/>
  <c r="J1628" i="1"/>
  <c r="A1629" i="1"/>
  <c r="B1629" i="1"/>
  <c r="C1629" i="1"/>
  <c r="D1629" i="1"/>
  <c r="E1629" i="1"/>
  <c r="F1629" i="1"/>
  <c r="G1629" i="1"/>
  <c r="H1629" i="1"/>
  <c r="I1629" i="1"/>
  <c r="J1629" i="1"/>
  <c r="A1630" i="1"/>
  <c r="B1630" i="1"/>
  <c r="C1630" i="1"/>
  <c r="D1630" i="1"/>
  <c r="E1630" i="1"/>
  <c r="F1630" i="1"/>
  <c r="G1630" i="1"/>
  <c r="H1630" i="1"/>
  <c r="I1630" i="1"/>
  <c r="J1630" i="1"/>
  <c r="A1631" i="1"/>
  <c r="B1631" i="1"/>
  <c r="C1631" i="1"/>
  <c r="D1631" i="1"/>
  <c r="E1631" i="1"/>
  <c r="F1631" i="1"/>
  <c r="G1631" i="1"/>
  <c r="H1631" i="1"/>
  <c r="I1631" i="1"/>
  <c r="J1631" i="1"/>
  <c r="A1632" i="1"/>
  <c r="B1632" i="1"/>
  <c r="C1632" i="1"/>
  <c r="D1632" i="1"/>
  <c r="E1632" i="1"/>
  <c r="F1632" i="1"/>
  <c r="G1632" i="1"/>
  <c r="H1632" i="1"/>
  <c r="I1632" i="1"/>
  <c r="J1632" i="1"/>
  <c r="A1633" i="1"/>
  <c r="B1633" i="1"/>
  <c r="C1633" i="1"/>
  <c r="D1633" i="1"/>
  <c r="E1633" i="1"/>
  <c r="F1633" i="1"/>
  <c r="G1633" i="1"/>
  <c r="H1633" i="1"/>
  <c r="I1633" i="1"/>
  <c r="J1633" i="1"/>
  <c r="A1634" i="1"/>
  <c r="B1634" i="1"/>
  <c r="C1634" i="1"/>
  <c r="D1634" i="1"/>
  <c r="E1634" i="1"/>
  <c r="F1634" i="1"/>
  <c r="G1634" i="1"/>
  <c r="H1634" i="1"/>
  <c r="I1634" i="1"/>
  <c r="J1634" i="1"/>
  <c r="A1635" i="1"/>
  <c r="B1635" i="1"/>
  <c r="C1635" i="1"/>
  <c r="D1635" i="1"/>
  <c r="E1635" i="1"/>
  <c r="F1635" i="1"/>
  <c r="G1635" i="1"/>
  <c r="H1635" i="1"/>
  <c r="I1635" i="1"/>
  <c r="J1635" i="1"/>
  <c r="A1636" i="1"/>
  <c r="B1636" i="1"/>
  <c r="C1636" i="1"/>
  <c r="D1636" i="1"/>
  <c r="E1636" i="1"/>
  <c r="F1636" i="1"/>
  <c r="G1636" i="1"/>
  <c r="H1636" i="1"/>
  <c r="I1636" i="1"/>
  <c r="J1636" i="1"/>
  <c r="A1637" i="1"/>
  <c r="B1637" i="1"/>
  <c r="C1637" i="1"/>
  <c r="D1637" i="1"/>
  <c r="E1637" i="1"/>
  <c r="F1637" i="1"/>
  <c r="G1637" i="1"/>
  <c r="H1637" i="1"/>
  <c r="I1637" i="1"/>
  <c r="J1637" i="1"/>
  <c r="A1638" i="1"/>
  <c r="B1638" i="1"/>
  <c r="C1638" i="1"/>
  <c r="D1638" i="1"/>
  <c r="E1638" i="1"/>
  <c r="F1638" i="1"/>
  <c r="G1638" i="1"/>
  <c r="H1638" i="1"/>
  <c r="I1638" i="1"/>
  <c r="J1638" i="1"/>
  <c r="A1639" i="1"/>
  <c r="B1639" i="1"/>
  <c r="C1639" i="1"/>
  <c r="D1639" i="1"/>
  <c r="E1639" i="1"/>
  <c r="F1639" i="1"/>
  <c r="G1639" i="1"/>
  <c r="H1639" i="1"/>
  <c r="I1639" i="1"/>
  <c r="J1639" i="1"/>
  <c r="A1640" i="1"/>
  <c r="B1640" i="1"/>
  <c r="C1640" i="1"/>
  <c r="D1640" i="1"/>
  <c r="E1640" i="1"/>
  <c r="F1640" i="1"/>
  <c r="G1640" i="1"/>
  <c r="H1640" i="1"/>
  <c r="I1640" i="1"/>
  <c r="J1640" i="1"/>
  <c r="A1641" i="1"/>
  <c r="B1641" i="1"/>
  <c r="C1641" i="1"/>
  <c r="D1641" i="1"/>
  <c r="E1641" i="1"/>
  <c r="F1641" i="1"/>
  <c r="G1641" i="1"/>
  <c r="H1641" i="1"/>
  <c r="I1641" i="1"/>
  <c r="J1641" i="1"/>
  <c r="A1642" i="1"/>
  <c r="B1642" i="1"/>
  <c r="C1642" i="1"/>
  <c r="D1642" i="1"/>
  <c r="E1642" i="1"/>
  <c r="F1642" i="1"/>
  <c r="G1642" i="1"/>
  <c r="H1642" i="1"/>
  <c r="I1642" i="1"/>
  <c r="J1642" i="1"/>
  <c r="A1643" i="1"/>
  <c r="B1643" i="1"/>
  <c r="C1643" i="1"/>
  <c r="D1643" i="1"/>
  <c r="E1643" i="1"/>
  <c r="F1643" i="1"/>
  <c r="G1643" i="1"/>
  <c r="H1643" i="1"/>
  <c r="I1643" i="1"/>
  <c r="J1643" i="1"/>
  <c r="A1644" i="1"/>
  <c r="B1644" i="1"/>
  <c r="C1644" i="1"/>
  <c r="D1644" i="1"/>
  <c r="E1644" i="1"/>
  <c r="F1644" i="1"/>
  <c r="G1644" i="1"/>
  <c r="H1644" i="1"/>
  <c r="I1644" i="1"/>
  <c r="J1644" i="1"/>
  <c r="A1645" i="1"/>
  <c r="B1645" i="1"/>
  <c r="C1645" i="1"/>
  <c r="D1645" i="1"/>
  <c r="E1645" i="1"/>
  <c r="F1645" i="1"/>
  <c r="G1645" i="1"/>
  <c r="H1645" i="1"/>
  <c r="I1645" i="1"/>
  <c r="J1645" i="1"/>
  <c r="A1646" i="1"/>
  <c r="B1646" i="1"/>
  <c r="C1646" i="1"/>
  <c r="D1646" i="1"/>
  <c r="E1646" i="1"/>
  <c r="F1646" i="1"/>
  <c r="G1646" i="1"/>
  <c r="H1646" i="1"/>
  <c r="I1646" i="1"/>
  <c r="J1646" i="1"/>
  <c r="A1647" i="1"/>
  <c r="B1647" i="1"/>
  <c r="C1647" i="1"/>
  <c r="D1647" i="1"/>
  <c r="E1647" i="1"/>
  <c r="F1647" i="1"/>
  <c r="G1647" i="1"/>
  <c r="H1647" i="1"/>
  <c r="I1647" i="1"/>
  <c r="J1647" i="1"/>
  <c r="A1648" i="1"/>
  <c r="B1648" i="1"/>
  <c r="C1648" i="1"/>
  <c r="D1648" i="1"/>
  <c r="E1648" i="1"/>
  <c r="F1648" i="1"/>
  <c r="G1648" i="1"/>
  <c r="H1648" i="1"/>
  <c r="I1648" i="1"/>
  <c r="J1648" i="1"/>
  <c r="A1649" i="1"/>
  <c r="B1649" i="1"/>
  <c r="C1649" i="1"/>
  <c r="D1649" i="1"/>
  <c r="E1649" i="1"/>
  <c r="F1649" i="1"/>
  <c r="G1649" i="1"/>
  <c r="H1649" i="1"/>
  <c r="I1649" i="1"/>
  <c r="J1649" i="1"/>
  <c r="A1650" i="1"/>
  <c r="B1650" i="1"/>
  <c r="C1650" i="1"/>
  <c r="D1650" i="1"/>
  <c r="E1650" i="1"/>
  <c r="F1650" i="1"/>
  <c r="G1650" i="1"/>
  <c r="H1650" i="1"/>
  <c r="I1650" i="1"/>
  <c r="J1650" i="1"/>
  <c r="A1651" i="1"/>
  <c r="B1651" i="1"/>
  <c r="C1651" i="1"/>
  <c r="D1651" i="1"/>
  <c r="E1651" i="1"/>
  <c r="F1651" i="1"/>
  <c r="G1651" i="1"/>
  <c r="H1651" i="1"/>
  <c r="I1651" i="1"/>
  <c r="J1651" i="1"/>
  <c r="A1652" i="1"/>
  <c r="B1652" i="1"/>
  <c r="C1652" i="1"/>
  <c r="D1652" i="1"/>
  <c r="E1652" i="1"/>
  <c r="F1652" i="1"/>
  <c r="G1652" i="1"/>
  <c r="H1652" i="1"/>
  <c r="I1652" i="1"/>
  <c r="J1652" i="1"/>
  <c r="A1653" i="1"/>
  <c r="B1653" i="1"/>
  <c r="C1653" i="1"/>
  <c r="D1653" i="1"/>
  <c r="E1653" i="1"/>
  <c r="F1653" i="1"/>
  <c r="G1653" i="1"/>
  <c r="H1653" i="1"/>
  <c r="I1653" i="1"/>
  <c r="J1653" i="1"/>
  <c r="A1654" i="1"/>
  <c r="B1654" i="1"/>
  <c r="C1654" i="1"/>
  <c r="D1654" i="1"/>
  <c r="E1654" i="1"/>
  <c r="F1654" i="1"/>
  <c r="G1654" i="1"/>
  <c r="H1654" i="1"/>
  <c r="I1654" i="1"/>
  <c r="J1654" i="1"/>
  <c r="A1655" i="1"/>
  <c r="B1655" i="1"/>
  <c r="C1655" i="1"/>
  <c r="D1655" i="1"/>
  <c r="E1655" i="1"/>
  <c r="F1655" i="1"/>
  <c r="G1655" i="1"/>
  <c r="H1655" i="1"/>
  <c r="I1655" i="1"/>
  <c r="J1655" i="1"/>
  <c r="A1656" i="1"/>
  <c r="B1656" i="1"/>
  <c r="C1656" i="1"/>
  <c r="D1656" i="1"/>
  <c r="E1656" i="1"/>
  <c r="F1656" i="1"/>
  <c r="G1656" i="1"/>
  <c r="H1656" i="1"/>
  <c r="I1656" i="1"/>
  <c r="J1656" i="1"/>
  <c r="A1657" i="1"/>
  <c r="B1657" i="1"/>
  <c r="C1657" i="1"/>
  <c r="D1657" i="1"/>
  <c r="E1657" i="1"/>
  <c r="F1657" i="1"/>
  <c r="G1657" i="1"/>
  <c r="H1657" i="1"/>
  <c r="I1657" i="1"/>
  <c r="J1657" i="1"/>
  <c r="A1658" i="1"/>
  <c r="B1658" i="1"/>
  <c r="C1658" i="1"/>
  <c r="D1658" i="1"/>
  <c r="E1658" i="1"/>
  <c r="F1658" i="1"/>
  <c r="G1658" i="1"/>
  <c r="H1658" i="1"/>
  <c r="I1658" i="1"/>
  <c r="J1658" i="1"/>
  <c r="A1659" i="1"/>
  <c r="B1659" i="1"/>
  <c r="C1659" i="1"/>
  <c r="D1659" i="1"/>
  <c r="E1659" i="1"/>
  <c r="F1659" i="1"/>
  <c r="G1659" i="1"/>
  <c r="H1659" i="1"/>
  <c r="I1659" i="1"/>
  <c r="J1659" i="1"/>
  <c r="A1660" i="1"/>
  <c r="B1660" i="1"/>
  <c r="C1660" i="1"/>
  <c r="D1660" i="1"/>
  <c r="E1660" i="1"/>
  <c r="F1660" i="1"/>
  <c r="G1660" i="1"/>
  <c r="H1660" i="1"/>
  <c r="I1660" i="1"/>
  <c r="J1660" i="1"/>
  <c r="A1661" i="1"/>
  <c r="B1661" i="1"/>
  <c r="C1661" i="1"/>
  <c r="D1661" i="1"/>
  <c r="E1661" i="1"/>
  <c r="F1661" i="1"/>
  <c r="G1661" i="1"/>
  <c r="H1661" i="1"/>
  <c r="I1661" i="1"/>
  <c r="J1661" i="1"/>
  <c r="A1662" i="1"/>
  <c r="B1662" i="1"/>
  <c r="C1662" i="1"/>
  <c r="D1662" i="1"/>
  <c r="E1662" i="1"/>
  <c r="F1662" i="1"/>
  <c r="G1662" i="1"/>
  <c r="H1662" i="1"/>
  <c r="I1662" i="1"/>
  <c r="J1662" i="1"/>
  <c r="A1663" i="1"/>
  <c r="B1663" i="1"/>
  <c r="C1663" i="1"/>
  <c r="D1663" i="1"/>
  <c r="E1663" i="1"/>
  <c r="F1663" i="1"/>
  <c r="G1663" i="1"/>
  <c r="H1663" i="1"/>
  <c r="I1663" i="1"/>
  <c r="J1663" i="1"/>
  <c r="A1664" i="1"/>
  <c r="B1664" i="1"/>
  <c r="C1664" i="1"/>
  <c r="D1664" i="1"/>
  <c r="E1664" i="1"/>
  <c r="F1664" i="1"/>
  <c r="G1664" i="1"/>
  <c r="H1664" i="1"/>
  <c r="I1664" i="1"/>
  <c r="J1664" i="1"/>
  <c r="A1665" i="1"/>
  <c r="B1665" i="1"/>
  <c r="C1665" i="1"/>
  <c r="D1665" i="1"/>
  <c r="E1665" i="1"/>
  <c r="F1665" i="1"/>
  <c r="G1665" i="1"/>
  <c r="H1665" i="1"/>
  <c r="I1665" i="1"/>
  <c r="J1665" i="1"/>
  <c r="A1666" i="1"/>
  <c r="B1666" i="1"/>
  <c r="C1666" i="1"/>
  <c r="D1666" i="1"/>
  <c r="E1666" i="1"/>
  <c r="F1666" i="1"/>
  <c r="G1666" i="1"/>
  <c r="H1666" i="1"/>
  <c r="I1666" i="1"/>
  <c r="J1666" i="1"/>
  <c r="A1667" i="1"/>
  <c r="B1667" i="1"/>
  <c r="C1667" i="1"/>
  <c r="D1667" i="1"/>
  <c r="E1667" i="1"/>
  <c r="F1667" i="1"/>
  <c r="G1667" i="1"/>
  <c r="H1667" i="1"/>
  <c r="I1667" i="1"/>
  <c r="J1667" i="1"/>
  <c r="A1668" i="1"/>
  <c r="B1668" i="1"/>
  <c r="C1668" i="1"/>
  <c r="D1668" i="1"/>
  <c r="E1668" i="1"/>
  <c r="F1668" i="1"/>
  <c r="G1668" i="1"/>
  <c r="H1668" i="1"/>
  <c r="I1668" i="1"/>
  <c r="J1668" i="1"/>
  <c r="A1669" i="1"/>
  <c r="B1669" i="1"/>
  <c r="C1669" i="1"/>
  <c r="D1669" i="1"/>
  <c r="E1669" i="1"/>
  <c r="F1669" i="1"/>
  <c r="G1669" i="1"/>
  <c r="H1669" i="1"/>
  <c r="I1669" i="1"/>
  <c r="J1669" i="1"/>
  <c r="A1670" i="1"/>
  <c r="B1670" i="1"/>
  <c r="C1670" i="1"/>
  <c r="D1670" i="1"/>
  <c r="E1670" i="1"/>
  <c r="F1670" i="1"/>
  <c r="G1670" i="1"/>
  <c r="H1670" i="1"/>
  <c r="I1670" i="1"/>
  <c r="J1670" i="1"/>
  <c r="A1671" i="1"/>
  <c r="B1671" i="1"/>
  <c r="C1671" i="1"/>
  <c r="D1671" i="1"/>
  <c r="E1671" i="1"/>
  <c r="F1671" i="1"/>
  <c r="G1671" i="1"/>
  <c r="H1671" i="1"/>
  <c r="I1671" i="1"/>
  <c r="J1671" i="1"/>
  <c r="A1672" i="1"/>
  <c r="B1672" i="1"/>
  <c r="C1672" i="1"/>
  <c r="D1672" i="1"/>
  <c r="E1672" i="1"/>
  <c r="F1672" i="1"/>
  <c r="G1672" i="1"/>
  <c r="H1672" i="1"/>
  <c r="I1672" i="1"/>
  <c r="J1672" i="1"/>
  <c r="A1673" i="1"/>
  <c r="B1673" i="1"/>
  <c r="C1673" i="1"/>
  <c r="D1673" i="1"/>
  <c r="E1673" i="1"/>
  <c r="F1673" i="1"/>
  <c r="G1673" i="1"/>
  <c r="H1673" i="1"/>
  <c r="I1673" i="1"/>
  <c r="J1673" i="1"/>
  <c r="A1674" i="1"/>
  <c r="B1674" i="1"/>
  <c r="C1674" i="1"/>
  <c r="D1674" i="1"/>
  <c r="E1674" i="1"/>
  <c r="F1674" i="1"/>
  <c r="G1674" i="1"/>
  <c r="H1674" i="1"/>
  <c r="I1674" i="1"/>
  <c r="J1674" i="1"/>
  <c r="A1675" i="1"/>
  <c r="B1675" i="1"/>
  <c r="C1675" i="1"/>
  <c r="D1675" i="1"/>
  <c r="E1675" i="1"/>
  <c r="F1675" i="1"/>
  <c r="G1675" i="1"/>
  <c r="H1675" i="1"/>
  <c r="I1675" i="1"/>
  <c r="J1675" i="1"/>
  <c r="A1676" i="1"/>
  <c r="B1676" i="1"/>
  <c r="C1676" i="1"/>
  <c r="D1676" i="1"/>
  <c r="E1676" i="1"/>
  <c r="F1676" i="1"/>
  <c r="G1676" i="1"/>
  <c r="H1676" i="1"/>
  <c r="I1676" i="1"/>
  <c r="J1676" i="1"/>
  <c r="A1677" i="1"/>
  <c r="B1677" i="1"/>
  <c r="C1677" i="1"/>
  <c r="D1677" i="1"/>
  <c r="E1677" i="1"/>
  <c r="F1677" i="1"/>
  <c r="G1677" i="1"/>
  <c r="H1677" i="1"/>
  <c r="I1677" i="1"/>
  <c r="J1677" i="1"/>
  <c r="A1678" i="1"/>
  <c r="B1678" i="1"/>
  <c r="C1678" i="1"/>
  <c r="D1678" i="1"/>
  <c r="E1678" i="1"/>
  <c r="F1678" i="1"/>
  <c r="G1678" i="1"/>
  <c r="H1678" i="1"/>
  <c r="I1678" i="1"/>
  <c r="J1678" i="1"/>
  <c r="A1679" i="1"/>
  <c r="B1679" i="1"/>
  <c r="C1679" i="1"/>
  <c r="D1679" i="1"/>
  <c r="E1679" i="1"/>
  <c r="F1679" i="1"/>
  <c r="G1679" i="1"/>
  <c r="H1679" i="1"/>
  <c r="I1679" i="1"/>
  <c r="J1679" i="1"/>
  <c r="A1680" i="1"/>
  <c r="B1680" i="1"/>
  <c r="C1680" i="1"/>
  <c r="D1680" i="1"/>
  <c r="E1680" i="1"/>
  <c r="F1680" i="1"/>
  <c r="G1680" i="1"/>
  <c r="H1680" i="1"/>
  <c r="I1680" i="1"/>
  <c r="J1680" i="1"/>
  <c r="A1681" i="1"/>
  <c r="B1681" i="1"/>
  <c r="C1681" i="1"/>
  <c r="D1681" i="1"/>
  <c r="E1681" i="1"/>
  <c r="F1681" i="1"/>
  <c r="G1681" i="1"/>
  <c r="H1681" i="1"/>
  <c r="I1681" i="1"/>
  <c r="J1681" i="1"/>
  <c r="A1682" i="1"/>
  <c r="B1682" i="1"/>
  <c r="C1682" i="1"/>
  <c r="D1682" i="1"/>
  <c r="E1682" i="1"/>
  <c r="F1682" i="1"/>
  <c r="G1682" i="1"/>
  <c r="H1682" i="1"/>
  <c r="I1682" i="1"/>
  <c r="J1682" i="1"/>
  <c r="A1683" i="1"/>
  <c r="B1683" i="1"/>
  <c r="C1683" i="1"/>
  <c r="D1683" i="1"/>
  <c r="E1683" i="1"/>
  <c r="F1683" i="1"/>
  <c r="G1683" i="1"/>
  <c r="H1683" i="1"/>
  <c r="I1683" i="1"/>
  <c r="J1683" i="1"/>
  <c r="A1684" i="1"/>
  <c r="B1684" i="1"/>
  <c r="C1684" i="1"/>
  <c r="D1684" i="1"/>
  <c r="E1684" i="1"/>
  <c r="F1684" i="1"/>
  <c r="G1684" i="1"/>
  <c r="H1684" i="1"/>
  <c r="I1684" i="1"/>
  <c r="J1684" i="1"/>
  <c r="A1685" i="1"/>
  <c r="B1685" i="1"/>
  <c r="C1685" i="1"/>
  <c r="D1685" i="1"/>
  <c r="E1685" i="1"/>
  <c r="F1685" i="1"/>
  <c r="G1685" i="1"/>
  <c r="H1685" i="1"/>
  <c r="I1685" i="1"/>
  <c r="J1685" i="1"/>
  <c r="A1686" i="1"/>
  <c r="B1686" i="1"/>
  <c r="C1686" i="1"/>
  <c r="D1686" i="1"/>
  <c r="E1686" i="1"/>
  <c r="F1686" i="1"/>
  <c r="G1686" i="1"/>
  <c r="H1686" i="1"/>
  <c r="I1686" i="1"/>
  <c r="J1686" i="1"/>
  <c r="A1687" i="1"/>
  <c r="B1687" i="1"/>
  <c r="C1687" i="1"/>
  <c r="D1687" i="1"/>
  <c r="E1687" i="1"/>
  <c r="F1687" i="1"/>
  <c r="G1687" i="1"/>
  <c r="H1687" i="1"/>
  <c r="I1687" i="1"/>
  <c r="J1687" i="1"/>
  <c r="A1688" i="1"/>
  <c r="B1688" i="1"/>
  <c r="C1688" i="1"/>
  <c r="D1688" i="1"/>
  <c r="E1688" i="1"/>
  <c r="F1688" i="1"/>
  <c r="G1688" i="1"/>
  <c r="H1688" i="1"/>
  <c r="I1688" i="1"/>
  <c r="J1688" i="1"/>
  <c r="A1689" i="1"/>
  <c r="B1689" i="1"/>
  <c r="C1689" i="1"/>
  <c r="D1689" i="1"/>
  <c r="E1689" i="1"/>
  <c r="F1689" i="1"/>
  <c r="G1689" i="1"/>
  <c r="H1689" i="1"/>
  <c r="I1689" i="1"/>
  <c r="J1689" i="1"/>
  <c r="A1690" i="1"/>
  <c r="B1690" i="1"/>
  <c r="C1690" i="1"/>
  <c r="D1690" i="1"/>
  <c r="E1690" i="1"/>
  <c r="F1690" i="1"/>
  <c r="G1690" i="1"/>
  <c r="H1690" i="1"/>
  <c r="I1690" i="1"/>
  <c r="J1690" i="1"/>
  <c r="A1691" i="1"/>
  <c r="B1691" i="1"/>
  <c r="C1691" i="1"/>
  <c r="D1691" i="1"/>
  <c r="E1691" i="1"/>
  <c r="F1691" i="1"/>
  <c r="G1691" i="1"/>
  <c r="H1691" i="1"/>
  <c r="I1691" i="1"/>
  <c r="J1691" i="1"/>
  <c r="A1692" i="1"/>
  <c r="B1692" i="1"/>
  <c r="C1692" i="1"/>
  <c r="D1692" i="1"/>
  <c r="E1692" i="1"/>
  <c r="F1692" i="1"/>
  <c r="G1692" i="1"/>
  <c r="H1692" i="1"/>
  <c r="I1692" i="1"/>
  <c r="J1692" i="1"/>
  <c r="A1693" i="1"/>
  <c r="B1693" i="1"/>
  <c r="C1693" i="1"/>
  <c r="D1693" i="1"/>
  <c r="E1693" i="1"/>
  <c r="F1693" i="1"/>
  <c r="G1693" i="1"/>
  <c r="H1693" i="1"/>
  <c r="I1693" i="1"/>
  <c r="J1693" i="1"/>
  <c r="A1694" i="1"/>
  <c r="B1694" i="1"/>
  <c r="C1694" i="1"/>
  <c r="D1694" i="1"/>
  <c r="E1694" i="1"/>
  <c r="F1694" i="1"/>
  <c r="G1694" i="1"/>
  <c r="H1694" i="1"/>
  <c r="I1694" i="1"/>
  <c r="J1694" i="1"/>
  <c r="A1695" i="1"/>
  <c r="B1695" i="1"/>
  <c r="C1695" i="1"/>
  <c r="D1695" i="1"/>
  <c r="E1695" i="1"/>
  <c r="F1695" i="1"/>
  <c r="G1695" i="1"/>
  <c r="H1695" i="1"/>
  <c r="I1695" i="1"/>
  <c r="J1695" i="1"/>
  <c r="A1696" i="1"/>
  <c r="B1696" i="1"/>
  <c r="C1696" i="1"/>
  <c r="D1696" i="1"/>
  <c r="E1696" i="1"/>
  <c r="F1696" i="1"/>
  <c r="G1696" i="1"/>
  <c r="H1696" i="1"/>
  <c r="I1696" i="1"/>
  <c r="J1696" i="1"/>
  <c r="A1697" i="1"/>
  <c r="B1697" i="1"/>
  <c r="C1697" i="1"/>
  <c r="D1697" i="1"/>
  <c r="E1697" i="1"/>
  <c r="F1697" i="1"/>
  <c r="G1697" i="1"/>
  <c r="H1697" i="1"/>
  <c r="I1697" i="1"/>
  <c r="J1697" i="1"/>
  <c r="A1698" i="1"/>
  <c r="B1698" i="1"/>
  <c r="C1698" i="1"/>
  <c r="D1698" i="1"/>
  <c r="E1698" i="1"/>
  <c r="F1698" i="1"/>
  <c r="G1698" i="1"/>
  <c r="H1698" i="1"/>
  <c r="I1698" i="1"/>
  <c r="J1698" i="1"/>
  <c r="A1699" i="1"/>
  <c r="B1699" i="1"/>
  <c r="C1699" i="1"/>
  <c r="D1699" i="1"/>
  <c r="E1699" i="1"/>
  <c r="F1699" i="1"/>
  <c r="G1699" i="1"/>
  <c r="H1699" i="1"/>
  <c r="I1699" i="1"/>
  <c r="J1699" i="1"/>
  <c r="A1700" i="1"/>
  <c r="B1700" i="1"/>
  <c r="C1700" i="1"/>
  <c r="D1700" i="1"/>
  <c r="E1700" i="1"/>
  <c r="F1700" i="1"/>
  <c r="G1700" i="1"/>
  <c r="H1700" i="1"/>
  <c r="I1700" i="1"/>
  <c r="J1700" i="1"/>
  <c r="A1701" i="1"/>
  <c r="B1701" i="1"/>
  <c r="C1701" i="1"/>
  <c r="D1701" i="1"/>
  <c r="E1701" i="1"/>
  <c r="F1701" i="1"/>
  <c r="G1701" i="1"/>
  <c r="H1701" i="1"/>
  <c r="I1701" i="1"/>
  <c r="J1701" i="1"/>
  <c r="A1702" i="1"/>
  <c r="B1702" i="1"/>
  <c r="C1702" i="1"/>
  <c r="D1702" i="1"/>
  <c r="E1702" i="1"/>
  <c r="F1702" i="1"/>
  <c r="G1702" i="1"/>
  <c r="H1702" i="1"/>
  <c r="I1702" i="1"/>
  <c r="J1702" i="1"/>
  <c r="A1703" i="1"/>
  <c r="B1703" i="1"/>
  <c r="C1703" i="1"/>
  <c r="D1703" i="1"/>
  <c r="E1703" i="1"/>
  <c r="F1703" i="1"/>
  <c r="G1703" i="1"/>
  <c r="H1703" i="1"/>
  <c r="I1703" i="1"/>
  <c r="J1703" i="1"/>
  <c r="A1704" i="1"/>
  <c r="B1704" i="1"/>
  <c r="C1704" i="1"/>
  <c r="D1704" i="1"/>
  <c r="E1704" i="1"/>
  <c r="F1704" i="1"/>
  <c r="G1704" i="1"/>
  <c r="H1704" i="1"/>
  <c r="I1704" i="1"/>
  <c r="J1704" i="1"/>
  <c r="A1705" i="1"/>
  <c r="B1705" i="1"/>
  <c r="C1705" i="1"/>
  <c r="D1705" i="1"/>
  <c r="E1705" i="1"/>
  <c r="F1705" i="1"/>
  <c r="G1705" i="1"/>
  <c r="H1705" i="1"/>
  <c r="I1705" i="1"/>
  <c r="J1705" i="1"/>
  <c r="A1706" i="1"/>
  <c r="B1706" i="1"/>
  <c r="C1706" i="1"/>
  <c r="D1706" i="1"/>
  <c r="E1706" i="1"/>
  <c r="F1706" i="1"/>
  <c r="G1706" i="1"/>
  <c r="H1706" i="1"/>
  <c r="I1706" i="1"/>
  <c r="J1706" i="1"/>
  <c r="A1707" i="1"/>
  <c r="B1707" i="1"/>
  <c r="C1707" i="1"/>
  <c r="D1707" i="1"/>
  <c r="E1707" i="1"/>
  <c r="F1707" i="1"/>
  <c r="G1707" i="1"/>
  <c r="H1707" i="1"/>
  <c r="I1707" i="1"/>
  <c r="J1707" i="1"/>
  <c r="A1708" i="1"/>
  <c r="B1708" i="1"/>
  <c r="C1708" i="1"/>
  <c r="D1708" i="1"/>
  <c r="E1708" i="1"/>
  <c r="F1708" i="1"/>
  <c r="G1708" i="1"/>
  <c r="H1708" i="1"/>
  <c r="I1708" i="1"/>
  <c r="J1708" i="1"/>
  <c r="A1709" i="1"/>
  <c r="B1709" i="1"/>
  <c r="C1709" i="1"/>
  <c r="D1709" i="1"/>
  <c r="E1709" i="1"/>
  <c r="F1709" i="1"/>
  <c r="G1709" i="1"/>
  <c r="H1709" i="1"/>
  <c r="I1709" i="1"/>
  <c r="J1709" i="1"/>
  <c r="A1710" i="1"/>
  <c r="B1710" i="1"/>
  <c r="C1710" i="1"/>
  <c r="D1710" i="1"/>
  <c r="E1710" i="1"/>
  <c r="F1710" i="1"/>
  <c r="G1710" i="1"/>
  <c r="H1710" i="1"/>
  <c r="I1710" i="1"/>
  <c r="J1710" i="1"/>
  <c r="A1711" i="1"/>
  <c r="B1711" i="1"/>
  <c r="C1711" i="1"/>
  <c r="D1711" i="1"/>
  <c r="E1711" i="1"/>
  <c r="F1711" i="1"/>
  <c r="G1711" i="1"/>
  <c r="H1711" i="1"/>
  <c r="I1711" i="1"/>
  <c r="J1711" i="1"/>
  <c r="A1712" i="1"/>
  <c r="B1712" i="1"/>
  <c r="C1712" i="1"/>
  <c r="D1712" i="1"/>
  <c r="E1712" i="1"/>
  <c r="F1712" i="1"/>
  <c r="G1712" i="1"/>
  <c r="H1712" i="1"/>
  <c r="I1712" i="1"/>
  <c r="J1712" i="1"/>
  <c r="A1713" i="1"/>
  <c r="B1713" i="1"/>
  <c r="C1713" i="1"/>
  <c r="D1713" i="1"/>
  <c r="E1713" i="1"/>
  <c r="F1713" i="1"/>
  <c r="G1713" i="1"/>
  <c r="H1713" i="1"/>
  <c r="I1713" i="1"/>
  <c r="J1713" i="1"/>
  <c r="A1714" i="1"/>
  <c r="B1714" i="1"/>
  <c r="C1714" i="1"/>
  <c r="D1714" i="1"/>
  <c r="E1714" i="1"/>
  <c r="F1714" i="1"/>
  <c r="G1714" i="1"/>
  <c r="H1714" i="1"/>
  <c r="I1714" i="1"/>
  <c r="J1714" i="1"/>
  <c r="A1715" i="1"/>
  <c r="B1715" i="1"/>
  <c r="C1715" i="1"/>
  <c r="D1715" i="1"/>
  <c r="E1715" i="1"/>
  <c r="F1715" i="1"/>
  <c r="G1715" i="1"/>
  <c r="H1715" i="1"/>
  <c r="I1715" i="1"/>
  <c r="J1715" i="1"/>
  <c r="A1716" i="1"/>
  <c r="B1716" i="1"/>
  <c r="C1716" i="1"/>
  <c r="D1716" i="1"/>
  <c r="E1716" i="1"/>
  <c r="F1716" i="1"/>
  <c r="G1716" i="1"/>
  <c r="H1716" i="1"/>
  <c r="I1716" i="1"/>
  <c r="J1716" i="1"/>
  <c r="A1717" i="1"/>
  <c r="B1717" i="1"/>
  <c r="C1717" i="1"/>
  <c r="D1717" i="1"/>
  <c r="E1717" i="1"/>
  <c r="F1717" i="1"/>
  <c r="G1717" i="1"/>
  <c r="H1717" i="1"/>
  <c r="I1717" i="1"/>
  <c r="J1717" i="1"/>
  <c r="A1718" i="1"/>
  <c r="B1718" i="1"/>
  <c r="C1718" i="1"/>
  <c r="D1718" i="1"/>
  <c r="E1718" i="1"/>
  <c r="F1718" i="1"/>
  <c r="G1718" i="1"/>
  <c r="H1718" i="1"/>
  <c r="I1718" i="1"/>
  <c r="J1718" i="1"/>
  <c r="A1719" i="1"/>
  <c r="B1719" i="1"/>
  <c r="C1719" i="1"/>
  <c r="D1719" i="1"/>
  <c r="E1719" i="1"/>
  <c r="F1719" i="1"/>
  <c r="G1719" i="1"/>
  <c r="H1719" i="1"/>
  <c r="I1719" i="1"/>
  <c r="J1719" i="1"/>
  <c r="A1720" i="1"/>
  <c r="B1720" i="1"/>
  <c r="C1720" i="1"/>
  <c r="D1720" i="1"/>
  <c r="E1720" i="1"/>
  <c r="F1720" i="1"/>
  <c r="G1720" i="1"/>
  <c r="H1720" i="1"/>
  <c r="I1720" i="1"/>
  <c r="J1720" i="1"/>
  <c r="A1721" i="1"/>
  <c r="B1721" i="1"/>
  <c r="C1721" i="1"/>
  <c r="D1721" i="1"/>
  <c r="E1721" i="1"/>
  <c r="F1721" i="1"/>
  <c r="G1721" i="1"/>
  <c r="H1721" i="1"/>
  <c r="I1721" i="1"/>
  <c r="J1721" i="1"/>
  <c r="A1722" i="1"/>
  <c r="B1722" i="1"/>
  <c r="C1722" i="1"/>
  <c r="D1722" i="1"/>
  <c r="E1722" i="1"/>
  <c r="F1722" i="1"/>
  <c r="G1722" i="1"/>
  <c r="H1722" i="1"/>
  <c r="I1722" i="1"/>
  <c r="J1722" i="1"/>
  <c r="A1723" i="1"/>
  <c r="B1723" i="1"/>
  <c r="C1723" i="1"/>
  <c r="D1723" i="1"/>
  <c r="E1723" i="1"/>
  <c r="F1723" i="1"/>
  <c r="G1723" i="1"/>
  <c r="H1723" i="1"/>
  <c r="I1723" i="1"/>
  <c r="J1723" i="1"/>
  <c r="A1724" i="1"/>
  <c r="B1724" i="1"/>
  <c r="C1724" i="1"/>
  <c r="D1724" i="1"/>
  <c r="E1724" i="1"/>
  <c r="F1724" i="1"/>
  <c r="G1724" i="1"/>
  <c r="H1724" i="1"/>
  <c r="I1724" i="1"/>
  <c r="J1724" i="1"/>
  <c r="A1725" i="1"/>
  <c r="B1725" i="1"/>
  <c r="C1725" i="1"/>
  <c r="D1725" i="1"/>
  <c r="E1725" i="1"/>
  <c r="F1725" i="1"/>
  <c r="G1725" i="1"/>
  <c r="H1725" i="1"/>
  <c r="I1725" i="1"/>
  <c r="J1725" i="1"/>
  <c r="A1726" i="1"/>
  <c r="B1726" i="1"/>
  <c r="C1726" i="1"/>
  <c r="D1726" i="1"/>
  <c r="E1726" i="1"/>
  <c r="F1726" i="1"/>
  <c r="G1726" i="1"/>
  <c r="H1726" i="1"/>
  <c r="I1726" i="1"/>
  <c r="J1726" i="1"/>
  <c r="A1727" i="1"/>
  <c r="B1727" i="1"/>
  <c r="C1727" i="1"/>
  <c r="D1727" i="1"/>
  <c r="E1727" i="1"/>
  <c r="F1727" i="1"/>
  <c r="G1727" i="1"/>
  <c r="H1727" i="1"/>
  <c r="I1727" i="1"/>
  <c r="J1727" i="1"/>
  <c r="A1728" i="1"/>
  <c r="B1728" i="1"/>
  <c r="C1728" i="1"/>
  <c r="D1728" i="1"/>
  <c r="E1728" i="1"/>
  <c r="F1728" i="1"/>
  <c r="G1728" i="1"/>
  <c r="H1728" i="1"/>
  <c r="I1728" i="1"/>
  <c r="J1728" i="1"/>
  <c r="A1729" i="1"/>
  <c r="B1729" i="1"/>
  <c r="C1729" i="1"/>
  <c r="D1729" i="1"/>
  <c r="E1729" i="1"/>
  <c r="F1729" i="1"/>
  <c r="G1729" i="1"/>
  <c r="H1729" i="1"/>
  <c r="I1729" i="1"/>
  <c r="J1729" i="1"/>
  <c r="A1730" i="1"/>
  <c r="B1730" i="1"/>
  <c r="C1730" i="1"/>
  <c r="D1730" i="1"/>
  <c r="E1730" i="1"/>
  <c r="F1730" i="1"/>
  <c r="G1730" i="1"/>
  <c r="H1730" i="1"/>
  <c r="I1730" i="1"/>
  <c r="J1730" i="1"/>
  <c r="A1731" i="1"/>
  <c r="B1731" i="1"/>
  <c r="C1731" i="1"/>
  <c r="D1731" i="1"/>
  <c r="E1731" i="1"/>
  <c r="F1731" i="1"/>
  <c r="G1731" i="1"/>
  <c r="H1731" i="1"/>
  <c r="I1731" i="1"/>
  <c r="J1731" i="1"/>
  <c r="A1732" i="1"/>
  <c r="B1732" i="1"/>
  <c r="C1732" i="1"/>
  <c r="D1732" i="1"/>
  <c r="E1732" i="1"/>
  <c r="F1732" i="1"/>
  <c r="G1732" i="1"/>
  <c r="H1732" i="1"/>
  <c r="I1732" i="1"/>
  <c r="J1732" i="1"/>
  <c r="A1733" i="1"/>
  <c r="B1733" i="1"/>
  <c r="C1733" i="1"/>
  <c r="D1733" i="1"/>
  <c r="E1733" i="1"/>
  <c r="F1733" i="1"/>
  <c r="G1733" i="1"/>
  <c r="H1733" i="1"/>
  <c r="I1733" i="1"/>
  <c r="J1733" i="1"/>
  <c r="A1734" i="1"/>
  <c r="B1734" i="1"/>
  <c r="C1734" i="1"/>
  <c r="D1734" i="1"/>
  <c r="E1734" i="1"/>
  <c r="F1734" i="1"/>
  <c r="G1734" i="1"/>
  <c r="H1734" i="1"/>
  <c r="I1734" i="1"/>
  <c r="J1734" i="1"/>
  <c r="A1735" i="1"/>
  <c r="B1735" i="1"/>
  <c r="C1735" i="1"/>
  <c r="D1735" i="1"/>
  <c r="E1735" i="1"/>
  <c r="F1735" i="1"/>
  <c r="G1735" i="1"/>
  <c r="H1735" i="1"/>
  <c r="I1735" i="1"/>
  <c r="J1735" i="1"/>
  <c r="A1736" i="1"/>
  <c r="B1736" i="1"/>
  <c r="C1736" i="1"/>
  <c r="D1736" i="1"/>
  <c r="E1736" i="1"/>
  <c r="F1736" i="1"/>
  <c r="G1736" i="1"/>
  <c r="H1736" i="1"/>
  <c r="I1736" i="1"/>
  <c r="J1736" i="1"/>
  <c r="A1737" i="1"/>
  <c r="B1737" i="1"/>
  <c r="C1737" i="1"/>
  <c r="D1737" i="1"/>
  <c r="E1737" i="1"/>
  <c r="F1737" i="1"/>
  <c r="G1737" i="1"/>
  <c r="H1737" i="1"/>
  <c r="I1737" i="1"/>
  <c r="J1737" i="1"/>
  <c r="A1738" i="1"/>
  <c r="B1738" i="1"/>
  <c r="C1738" i="1"/>
  <c r="D1738" i="1"/>
  <c r="E1738" i="1"/>
  <c r="F1738" i="1"/>
  <c r="G1738" i="1"/>
  <c r="H1738" i="1"/>
  <c r="I1738" i="1"/>
  <c r="J1738" i="1"/>
  <c r="A1739" i="1"/>
  <c r="B1739" i="1"/>
  <c r="C1739" i="1"/>
  <c r="D1739" i="1"/>
  <c r="E1739" i="1"/>
  <c r="F1739" i="1"/>
  <c r="G1739" i="1"/>
  <c r="H1739" i="1"/>
  <c r="I1739" i="1"/>
  <c r="J1739" i="1"/>
  <c r="A1740" i="1"/>
  <c r="B1740" i="1"/>
  <c r="C1740" i="1"/>
  <c r="D1740" i="1"/>
  <c r="E1740" i="1"/>
  <c r="F1740" i="1"/>
  <c r="G1740" i="1"/>
  <c r="H1740" i="1"/>
  <c r="I1740" i="1"/>
  <c r="J1740" i="1"/>
  <c r="A1741" i="1"/>
  <c r="B1741" i="1"/>
  <c r="C1741" i="1"/>
  <c r="D1741" i="1"/>
  <c r="E1741" i="1"/>
  <c r="F1741" i="1"/>
  <c r="G1741" i="1"/>
  <c r="H1741" i="1"/>
  <c r="I1741" i="1"/>
  <c r="J1741" i="1"/>
  <c r="A1742" i="1"/>
  <c r="B1742" i="1"/>
  <c r="C1742" i="1"/>
  <c r="D1742" i="1"/>
  <c r="E1742" i="1"/>
  <c r="F1742" i="1"/>
  <c r="G1742" i="1"/>
  <c r="H1742" i="1"/>
  <c r="I1742" i="1"/>
  <c r="J1742" i="1"/>
  <c r="A1743" i="1"/>
  <c r="B1743" i="1"/>
  <c r="C1743" i="1"/>
  <c r="D1743" i="1"/>
  <c r="E1743" i="1"/>
  <c r="F1743" i="1"/>
  <c r="G1743" i="1"/>
  <c r="H1743" i="1"/>
  <c r="I1743" i="1"/>
  <c r="J1743" i="1"/>
  <c r="A1744" i="1"/>
  <c r="B1744" i="1"/>
  <c r="C1744" i="1"/>
  <c r="D1744" i="1"/>
  <c r="E1744" i="1"/>
  <c r="F1744" i="1"/>
  <c r="G1744" i="1"/>
  <c r="H1744" i="1"/>
  <c r="I1744" i="1"/>
  <c r="J1744" i="1"/>
  <c r="A1745" i="1"/>
  <c r="B1745" i="1"/>
  <c r="C1745" i="1"/>
  <c r="D1745" i="1"/>
  <c r="E1745" i="1"/>
  <c r="F1745" i="1"/>
  <c r="G1745" i="1"/>
  <c r="H1745" i="1"/>
  <c r="I1745" i="1"/>
  <c r="J1745" i="1"/>
  <c r="A1746" i="1"/>
  <c r="B1746" i="1"/>
  <c r="C1746" i="1"/>
  <c r="D1746" i="1"/>
  <c r="E1746" i="1"/>
  <c r="F1746" i="1"/>
  <c r="G1746" i="1"/>
  <c r="H1746" i="1"/>
  <c r="I1746" i="1"/>
  <c r="J1746" i="1"/>
  <c r="A1747" i="1"/>
  <c r="B1747" i="1"/>
  <c r="C1747" i="1"/>
  <c r="D1747" i="1"/>
  <c r="E1747" i="1"/>
  <c r="F1747" i="1"/>
  <c r="G1747" i="1"/>
  <c r="H1747" i="1"/>
  <c r="I1747" i="1"/>
  <c r="J1747" i="1"/>
  <c r="A1748" i="1"/>
  <c r="B1748" i="1"/>
  <c r="C1748" i="1"/>
  <c r="D1748" i="1"/>
  <c r="E1748" i="1"/>
  <c r="F1748" i="1"/>
  <c r="G1748" i="1"/>
  <c r="H1748" i="1"/>
  <c r="I1748" i="1"/>
  <c r="J1748" i="1"/>
  <c r="A1749" i="1"/>
  <c r="B1749" i="1"/>
  <c r="C1749" i="1"/>
  <c r="D1749" i="1"/>
  <c r="E1749" i="1"/>
  <c r="F1749" i="1"/>
  <c r="G1749" i="1"/>
  <c r="H1749" i="1"/>
  <c r="I1749" i="1"/>
  <c r="J1749" i="1"/>
  <c r="A1750" i="1"/>
  <c r="B1750" i="1"/>
  <c r="C1750" i="1"/>
  <c r="D1750" i="1"/>
  <c r="E1750" i="1"/>
  <c r="F1750" i="1"/>
  <c r="G1750" i="1"/>
  <c r="H1750" i="1"/>
  <c r="I1750" i="1"/>
  <c r="J1750" i="1"/>
  <c r="A1751" i="1"/>
  <c r="B1751" i="1"/>
  <c r="C1751" i="1"/>
  <c r="D1751" i="1"/>
  <c r="E1751" i="1"/>
  <c r="F1751" i="1"/>
  <c r="G1751" i="1"/>
  <c r="H1751" i="1"/>
  <c r="I1751" i="1"/>
  <c r="J1751" i="1"/>
  <c r="A1752" i="1"/>
  <c r="B1752" i="1"/>
  <c r="C1752" i="1"/>
  <c r="D1752" i="1"/>
  <c r="E1752" i="1"/>
  <c r="F1752" i="1"/>
  <c r="G1752" i="1"/>
  <c r="H1752" i="1"/>
  <c r="I1752" i="1"/>
  <c r="J1752" i="1"/>
  <c r="A1753" i="1"/>
  <c r="B1753" i="1"/>
  <c r="C1753" i="1"/>
  <c r="D1753" i="1"/>
  <c r="E1753" i="1"/>
  <c r="F1753" i="1"/>
  <c r="G1753" i="1"/>
  <c r="H1753" i="1"/>
  <c r="I1753" i="1"/>
  <c r="J1753" i="1"/>
  <c r="A1754" i="1"/>
  <c r="B1754" i="1"/>
  <c r="C1754" i="1"/>
  <c r="D1754" i="1"/>
  <c r="E1754" i="1"/>
  <c r="F1754" i="1"/>
  <c r="G1754" i="1"/>
  <c r="H1754" i="1"/>
  <c r="I1754" i="1"/>
  <c r="J1754" i="1"/>
  <c r="A1755" i="1"/>
  <c r="B1755" i="1"/>
  <c r="C1755" i="1"/>
  <c r="D1755" i="1"/>
  <c r="E1755" i="1"/>
  <c r="F1755" i="1"/>
  <c r="G1755" i="1"/>
  <c r="H1755" i="1"/>
  <c r="I1755" i="1"/>
  <c r="J1755" i="1"/>
  <c r="A1756" i="1"/>
  <c r="B1756" i="1"/>
  <c r="C1756" i="1"/>
  <c r="D1756" i="1"/>
  <c r="E1756" i="1"/>
  <c r="F1756" i="1"/>
  <c r="G1756" i="1"/>
  <c r="H1756" i="1"/>
  <c r="I1756" i="1"/>
  <c r="J1756" i="1"/>
  <c r="A1757" i="1"/>
  <c r="B1757" i="1"/>
  <c r="C1757" i="1"/>
  <c r="D1757" i="1"/>
  <c r="E1757" i="1"/>
  <c r="F1757" i="1"/>
  <c r="G1757" i="1"/>
  <c r="H1757" i="1"/>
  <c r="I1757" i="1"/>
  <c r="J1757" i="1"/>
  <c r="A1758" i="1"/>
  <c r="B1758" i="1"/>
  <c r="C1758" i="1"/>
  <c r="D1758" i="1"/>
  <c r="E1758" i="1"/>
  <c r="F1758" i="1"/>
  <c r="G1758" i="1"/>
  <c r="H1758" i="1"/>
  <c r="I1758" i="1"/>
  <c r="J1758" i="1"/>
  <c r="A1759" i="1"/>
  <c r="B1759" i="1"/>
  <c r="C1759" i="1"/>
  <c r="D1759" i="1"/>
  <c r="E1759" i="1"/>
  <c r="F1759" i="1"/>
  <c r="G1759" i="1"/>
  <c r="H1759" i="1"/>
  <c r="I1759" i="1"/>
  <c r="J1759" i="1"/>
  <c r="A1760" i="1"/>
  <c r="B1760" i="1"/>
  <c r="C1760" i="1"/>
  <c r="D1760" i="1"/>
  <c r="E1760" i="1"/>
  <c r="F1760" i="1"/>
  <c r="G1760" i="1"/>
  <c r="H1760" i="1"/>
  <c r="I1760" i="1"/>
  <c r="J1760" i="1"/>
  <c r="A1761" i="1"/>
  <c r="B1761" i="1"/>
  <c r="C1761" i="1"/>
  <c r="D1761" i="1"/>
  <c r="E1761" i="1"/>
  <c r="F1761" i="1"/>
  <c r="G1761" i="1"/>
  <c r="H1761" i="1"/>
  <c r="I1761" i="1"/>
  <c r="J1761" i="1"/>
  <c r="A1762" i="1"/>
  <c r="B1762" i="1"/>
  <c r="C1762" i="1"/>
  <c r="D1762" i="1"/>
  <c r="E1762" i="1"/>
  <c r="F1762" i="1"/>
  <c r="G1762" i="1"/>
  <c r="H1762" i="1"/>
  <c r="I1762" i="1"/>
  <c r="J1762" i="1"/>
  <c r="A1763" i="1"/>
  <c r="B1763" i="1"/>
  <c r="C1763" i="1"/>
  <c r="D1763" i="1"/>
  <c r="E1763" i="1"/>
  <c r="F1763" i="1"/>
  <c r="G1763" i="1"/>
  <c r="H1763" i="1"/>
  <c r="I1763" i="1"/>
  <c r="J1763" i="1"/>
  <c r="A1764" i="1"/>
  <c r="B1764" i="1"/>
  <c r="C1764" i="1"/>
  <c r="D1764" i="1"/>
  <c r="E1764" i="1"/>
  <c r="F1764" i="1"/>
  <c r="G1764" i="1"/>
  <c r="H1764" i="1"/>
  <c r="I1764" i="1"/>
  <c r="J1764" i="1"/>
  <c r="A1765" i="1"/>
  <c r="B1765" i="1"/>
  <c r="C1765" i="1"/>
  <c r="D1765" i="1"/>
  <c r="E1765" i="1"/>
  <c r="F1765" i="1"/>
  <c r="G1765" i="1"/>
  <c r="H1765" i="1"/>
  <c r="I1765" i="1"/>
  <c r="J1765" i="1"/>
  <c r="A1766" i="1"/>
  <c r="B1766" i="1"/>
  <c r="C1766" i="1"/>
  <c r="D1766" i="1"/>
  <c r="E1766" i="1"/>
  <c r="F1766" i="1"/>
  <c r="G1766" i="1"/>
  <c r="H1766" i="1"/>
  <c r="I1766" i="1"/>
  <c r="J1766" i="1"/>
  <c r="A1767" i="1"/>
  <c r="B1767" i="1"/>
  <c r="C1767" i="1"/>
  <c r="D1767" i="1"/>
  <c r="E1767" i="1"/>
  <c r="F1767" i="1"/>
  <c r="G1767" i="1"/>
  <c r="H1767" i="1"/>
  <c r="I1767" i="1"/>
  <c r="J1767" i="1"/>
  <c r="A1768" i="1"/>
  <c r="B1768" i="1"/>
  <c r="C1768" i="1"/>
  <c r="D1768" i="1"/>
  <c r="E1768" i="1"/>
  <c r="F1768" i="1"/>
  <c r="G1768" i="1"/>
  <c r="H1768" i="1"/>
  <c r="I1768" i="1"/>
  <c r="J1768" i="1"/>
  <c r="A1769" i="1"/>
  <c r="B1769" i="1"/>
  <c r="C1769" i="1"/>
  <c r="D1769" i="1"/>
  <c r="E1769" i="1"/>
  <c r="F1769" i="1"/>
  <c r="G1769" i="1"/>
  <c r="H1769" i="1"/>
  <c r="I1769" i="1"/>
  <c r="J1769" i="1"/>
  <c r="A1770" i="1"/>
  <c r="B1770" i="1"/>
  <c r="C1770" i="1"/>
  <c r="D1770" i="1"/>
  <c r="E1770" i="1"/>
  <c r="F1770" i="1"/>
  <c r="G1770" i="1"/>
  <c r="H1770" i="1"/>
  <c r="I1770" i="1"/>
  <c r="J1770" i="1"/>
  <c r="A1771" i="1"/>
  <c r="B1771" i="1"/>
  <c r="C1771" i="1"/>
  <c r="D1771" i="1"/>
  <c r="E1771" i="1"/>
  <c r="F1771" i="1"/>
  <c r="G1771" i="1"/>
  <c r="H1771" i="1"/>
  <c r="I1771" i="1"/>
  <c r="J1771" i="1"/>
  <c r="A1772" i="1"/>
  <c r="B1772" i="1"/>
  <c r="C1772" i="1"/>
  <c r="D1772" i="1"/>
  <c r="E1772" i="1"/>
  <c r="F1772" i="1"/>
  <c r="G1772" i="1"/>
  <c r="H1772" i="1"/>
  <c r="I1772" i="1"/>
  <c r="J1772" i="1"/>
  <c r="A1773" i="1"/>
  <c r="B1773" i="1"/>
  <c r="C1773" i="1"/>
  <c r="D1773" i="1"/>
  <c r="E1773" i="1"/>
  <c r="F1773" i="1"/>
  <c r="G1773" i="1"/>
  <c r="H1773" i="1"/>
  <c r="I1773" i="1"/>
  <c r="J1773" i="1"/>
  <c r="A1774" i="1"/>
  <c r="B1774" i="1"/>
  <c r="C1774" i="1"/>
  <c r="D1774" i="1"/>
  <c r="E1774" i="1"/>
  <c r="F1774" i="1"/>
  <c r="G1774" i="1"/>
  <c r="H1774" i="1"/>
  <c r="I1774" i="1"/>
  <c r="J1774" i="1"/>
  <c r="A1775" i="1"/>
  <c r="B1775" i="1"/>
  <c r="C1775" i="1"/>
  <c r="D1775" i="1"/>
  <c r="E1775" i="1"/>
  <c r="F1775" i="1"/>
  <c r="G1775" i="1"/>
  <c r="H1775" i="1"/>
  <c r="I1775" i="1"/>
  <c r="J1775" i="1"/>
  <c r="A1776" i="1"/>
  <c r="B1776" i="1"/>
  <c r="C1776" i="1"/>
  <c r="D1776" i="1"/>
  <c r="E1776" i="1"/>
  <c r="F1776" i="1"/>
  <c r="G1776" i="1"/>
  <c r="H1776" i="1"/>
  <c r="I1776" i="1"/>
  <c r="J1776" i="1"/>
  <c r="A1777" i="1"/>
  <c r="B1777" i="1"/>
  <c r="C1777" i="1"/>
  <c r="D1777" i="1"/>
  <c r="E1777" i="1"/>
  <c r="F1777" i="1"/>
  <c r="G1777" i="1"/>
  <c r="H1777" i="1"/>
  <c r="I1777" i="1"/>
  <c r="J1777" i="1"/>
  <c r="A1778" i="1"/>
  <c r="B1778" i="1"/>
  <c r="C1778" i="1"/>
  <c r="D1778" i="1"/>
  <c r="E1778" i="1"/>
  <c r="F1778" i="1"/>
  <c r="G1778" i="1"/>
  <c r="H1778" i="1"/>
  <c r="I1778" i="1"/>
  <c r="J1778" i="1"/>
  <c r="A1779" i="1"/>
  <c r="B1779" i="1"/>
  <c r="C1779" i="1"/>
  <c r="D1779" i="1"/>
  <c r="E1779" i="1"/>
  <c r="F1779" i="1"/>
  <c r="G1779" i="1"/>
  <c r="H1779" i="1"/>
  <c r="I1779" i="1"/>
  <c r="J1779" i="1"/>
  <c r="A1780" i="1"/>
  <c r="B1780" i="1"/>
  <c r="C1780" i="1"/>
  <c r="D1780" i="1"/>
  <c r="E1780" i="1"/>
  <c r="F1780" i="1"/>
  <c r="G1780" i="1"/>
  <c r="H1780" i="1"/>
  <c r="I1780" i="1"/>
  <c r="J1780" i="1"/>
  <c r="A1781" i="1"/>
  <c r="B1781" i="1"/>
  <c r="C1781" i="1"/>
  <c r="D1781" i="1"/>
  <c r="E1781" i="1"/>
  <c r="F1781" i="1"/>
  <c r="G1781" i="1"/>
  <c r="H1781" i="1"/>
  <c r="I1781" i="1"/>
  <c r="J1781" i="1"/>
  <c r="A1782" i="1"/>
  <c r="B1782" i="1"/>
  <c r="C1782" i="1"/>
  <c r="D1782" i="1"/>
  <c r="E1782" i="1"/>
  <c r="F1782" i="1"/>
  <c r="G1782" i="1"/>
  <c r="H1782" i="1"/>
  <c r="I1782" i="1"/>
  <c r="J1782" i="1"/>
  <c r="A1783" i="1"/>
  <c r="B1783" i="1"/>
  <c r="C1783" i="1"/>
  <c r="D1783" i="1"/>
  <c r="E1783" i="1"/>
  <c r="F1783" i="1"/>
  <c r="G1783" i="1"/>
  <c r="H1783" i="1"/>
  <c r="I1783" i="1"/>
  <c r="J1783" i="1"/>
  <c r="A1784" i="1"/>
  <c r="B1784" i="1"/>
  <c r="C1784" i="1"/>
  <c r="D1784" i="1"/>
  <c r="E1784" i="1"/>
  <c r="F1784" i="1"/>
  <c r="G1784" i="1"/>
  <c r="H1784" i="1"/>
  <c r="I1784" i="1"/>
  <c r="J1784" i="1"/>
  <c r="A1785" i="1"/>
  <c r="B1785" i="1"/>
  <c r="C1785" i="1"/>
  <c r="D1785" i="1"/>
  <c r="E1785" i="1"/>
  <c r="F1785" i="1"/>
  <c r="G1785" i="1"/>
  <c r="H1785" i="1"/>
  <c r="I1785" i="1"/>
  <c r="J1785" i="1"/>
  <c r="A1786" i="1"/>
  <c r="B1786" i="1"/>
  <c r="C1786" i="1"/>
  <c r="D1786" i="1"/>
  <c r="E1786" i="1"/>
  <c r="F1786" i="1"/>
  <c r="G1786" i="1"/>
  <c r="H1786" i="1"/>
  <c r="I1786" i="1"/>
  <c r="J1786" i="1"/>
  <c r="A1787" i="1"/>
  <c r="B1787" i="1"/>
  <c r="C1787" i="1"/>
  <c r="D1787" i="1"/>
  <c r="E1787" i="1"/>
  <c r="F1787" i="1"/>
  <c r="G1787" i="1"/>
  <c r="H1787" i="1"/>
  <c r="I1787" i="1"/>
  <c r="J1787" i="1"/>
  <c r="A1788" i="1"/>
  <c r="B1788" i="1"/>
  <c r="C1788" i="1"/>
  <c r="D1788" i="1"/>
  <c r="E1788" i="1"/>
  <c r="F1788" i="1"/>
  <c r="G1788" i="1"/>
  <c r="H1788" i="1"/>
  <c r="I1788" i="1"/>
  <c r="J1788" i="1"/>
  <c r="A1789" i="1"/>
  <c r="B1789" i="1"/>
  <c r="C1789" i="1"/>
  <c r="D1789" i="1"/>
  <c r="E1789" i="1"/>
  <c r="F1789" i="1"/>
  <c r="G1789" i="1"/>
  <c r="H1789" i="1"/>
  <c r="I1789" i="1"/>
  <c r="J1789" i="1"/>
  <c r="A1790" i="1"/>
  <c r="B1790" i="1"/>
  <c r="C1790" i="1"/>
  <c r="D1790" i="1"/>
  <c r="E1790" i="1"/>
  <c r="F1790" i="1"/>
  <c r="G1790" i="1"/>
  <c r="H1790" i="1"/>
  <c r="I1790" i="1"/>
  <c r="J1790" i="1"/>
  <c r="A1791" i="1"/>
  <c r="B1791" i="1"/>
  <c r="C1791" i="1"/>
  <c r="D1791" i="1"/>
  <c r="E1791" i="1"/>
  <c r="F1791" i="1"/>
  <c r="G1791" i="1"/>
  <c r="H1791" i="1"/>
  <c r="I1791" i="1"/>
  <c r="J1791" i="1"/>
  <c r="A1792" i="1"/>
  <c r="B1792" i="1"/>
  <c r="C1792" i="1"/>
  <c r="D1792" i="1"/>
  <c r="E1792" i="1"/>
  <c r="F1792" i="1"/>
  <c r="G1792" i="1"/>
  <c r="H1792" i="1"/>
  <c r="I1792" i="1"/>
  <c r="J1792" i="1"/>
  <c r="A1793" i="1"/>
  <c r="B1793" i="1"/>
  <c r="C1793" i="1"/>
  <c r="D1793" i="1"/>
  <c r="E1793" i="1"/>
  <c r="F1793" i="1"/>
  <c r="G1793" i="1"/>
  <c r="H1793" i="1"/>
  <c r="I1793" i="1"/>
  <c r="J1793" i="1"/>
  <c r="A1794" i="1"/>
  <c r="B1794" i="1"/>
  <c r="C1794" i="1"/>
  <c r="D1794" i="1"/>
  <c r="E1794" i="1"/>
  <c r="F1794" i="1"/>
  <c r="G1794" i="1"/>
  <c r="H1794" i="1"/>
  <c r="I1794" i="1"/>
  <c r="J1794" i="1"/>
  <c r="A1795" i="1"/>
  <c r="B1795" i="1"/>
  <c r="C1795" i="1"/>
  <c r="D1795" i="1"/>
  <c r="E1795" i="1"/>
  <c r="F1795" i="1"/>
  <c r="G1795" i="1"/>
  <c r="H1795" i="1"/>
  <c r="I1795" i="1"/>
  <c r="J1795" i="1"/>
  <c r="A1796" i="1"/>
  <c r="B1796" i="1"/>
  <c r="C1796" i="1"/>
  <c r="D1796" i="1"/>
  <c r="E1796" i="1"/>
  <c r="F1796" i="1"/>
  <c r="G1796" i="1"/>
  <c r="H1796" i="1"/>
  <c r="I1796" i="1"/>
  <c r="J1796" i="1"/>
  <c r="A1797" i="1"/>
  <c r="B1797" i="1"/>
  <c r="C1797" i="1"/>
  <c r="D1797" i="1"/>
  <c r="E1797" i="1"/>
  <c r="F1797" i="1"/>
  <c r="G1797" i="1"/>
  <c r="H1797" i="1"/>
  <c r="I1797" i="1"/>
  <c r="J1797" i="1"/>
  <c r="A1798" i="1"/>
  <c r="B1798" i="1"/>
  <c r="C1798" i="1"/>
  <c r="D1798" i="1"/>
  <c r="E1798" i="1"/>
  <c r="F1798" i="1"/>
  <c r="G1798" i="1"/>
  <c r="H1798" i="1"/>
  <c r="I1798" i="1"/>
  <c r="J1798" i="1"/>
  <c r="A1799" i="1"/>
  <c r="B1799" i="1"/>
  <c r="C1799" i="1"/>
  <c r="D1799" i="1"/>
  <c r="E1799" i="1"/>
  <c r="F1799" i="1"/>
  <c r="G1799" i="1"/>
  <c r="H1799" i="1"/>
  <c r="I1799" i="1"/>
  <c r="J1799" i="1"/>
  <c r="A1800" i="1"/>
  <c r="B1800" i="1"/>
  <c r="C1800" i="1"/>
  <c r="D1800" i="1"/>
  <c r="E1800" i="1"/>
  <c r="F1800" i="1"/>
  <c r="G1800" i="1"/>
  <c r="H1800" i="1"/>
  <c r="I1800" i="1"/>
  <c r="J1800" i="1"/>
  <c r="A1801" i="1"/>
  <c r="B1801" i="1"/>
  <c r="C1801" i="1"/>
  <c r="D1801" i="1"/>
  <c r="E1801" i="1"/>
  <c r="F1801" i="1"/>
  <c r="G1801" i="1"/>
  <c r="H1801" i="1"/>
  <c r="I1801" i="1"/>
  <c r="J1801" i="1"/>
  <c r="A1802" i="1"/>
  <c r="B1802" i="1"/>
  <c r="C1802" i="1"/>
  <c r="D1802" i="1"/>
  <c r="E1802" i="1"/>
  <c r="F1802" i="1"/>
  <c r="G1802" i="1"/>
  <c r="H1802" i="1"/>
  <c r="I1802" i="1"/>
  <c r="J1802" i="1"/>
  <c r="A1803" i="1"/>
  <c r="B1803" i="1"/>
  <c r="C1803" i="1"/>
  <c r="D1803" i="1"/>
  <c r="E1803" i="1"/>
  <c r="F1803" i="1"/>
  <c r="G1803" i="1"/>
  <c r="H1803" i="1"/>
  <c r="I1803" i="1"/>
  <c r="J1803" i="1"/>
  <c r="A1804" i="1"/>
  <c r="B1804" i="1"/>
  <c r="C1804" i="1"/>
  <c r="D1804" i="1"/>
  <c r="E1804" i="1"/>
  <c r="F1804" i="1"/>
  <c r="G1804" i="1"/>
  <c r="H1804" i="1"/>
  <c r="I1804" i="1"/>
  <c r="J1804" i="1"/>
  <c r="A1805" i="1"/>
  <c r="B1805" i="1"/>
  <c r="C1805" i="1"/>
  <c r="D1805" i="1"/>
  <c r="E1805" i="1"/>
  <c r="F1805" i="1"/>
  <c r="G1805" i="1"/>
  <c r="H1805" i="1"/>
  <c r="I1805" i="1"/>
  <c r="J1805" i="1"/>
  <c r="A1806" i="1"/>
  <c r="B1806" i="1"/>
  <c r="C1806" i="1"/>
  <c r="D1806" i="1"/>
  <c r="E1806" i="1"/>
  <c r="F1806" i="1"/>
  <c r="G1806" i="1"/>
  <c r="H1806" i="1"/>
  <c r="I1806" i="1"/>
  <c r="J1806" i="1"/>
  <c r="A1807" i="1"/>
  <c r="B1807" i="1"/>
  <c r="C1807" i="1"/>
  <c r="D1807" i="1"/>
  <c r="E1807" i="1"/>
  <c r="F1807" i="1"/>
  <c r="G1807" i="1"/>
  <c r="H1807" i="1"/>
  <c r="I1807" i="1"/>
  <c r="J1807" i="1"/>
  <c r="A1808" i="1"/>
  <c r="B1808" i="1"/>
  <c r="C1808" i="1"/>
  <c r="D1808" i="1"/>
  <c r="E1808" i="1"/>
  <c r="F1808" i="1"/>
  <c r="G1808" i="1"/>
  <c r="H1808" i="1"/>
  <c r="I1808" i="1"/>
  <c r="J1808" i="1"/>
  <c r="A1809" i="1"/>
  <c r="B1809" i="1"/>
  <c r="C1809" i="1"/>
  <c r="D1809" i="1"/>
  <c r="E1809" i="1"/>
  <c r="F1809" i="1"/>
  <c r="G1809" i="1"/>
  <c r="H1809" i="1"/>
  <c r="I1809" i="1"/>
  <c r="J1809" i="1"/>
  <c r="A1810" i="1"/>
  <c r="B1810" i="1"/>
  <c r="C1810" i="1"/>
  <c r="D1810" i="1"/>
  <c r="E1810" i="1"/>
  <c r="F1810" i="1"/>
  <c r="G1810" i="1"/>
  <c r="H1810" i="1"/>
  <c r="I1810" i="1"/>
  <c r="J1810" i="1"/>
  <c r="A1811" i="1"/>
  <c r="B1811" i="1"/>
  <c r="C1811" i="1"/>
  <c r="D1811" i="1"/>
  <c r="E1811" i="1"/>
  <c r="F1811" i="1"/>
  <c r="G1811" i="1"/>
  <c r="H1811" i="1"/>
  <c r="I1811" i="1"/>
  <c r="J1811" i="1"/>
  <c r="A1812" i="1"/>
  <c r="B1812" i="1"/>
  <c r="C1812" i="1"/>
  <c r="D1812" i="1"/>
  <c r="E1812" i="1"/>
  <c r="F1812" i="1"/>
  <c r="G1812" i="1"/>
  <c r="H1812" i="1"/>
  <c r="I1812" i="1"/>
  <c r="J1812" i="1"/>
  <c r="A1813" i="1"/>
  <c r="B1813" i="1"/>
  <c r="C1813" i="1"/>
  <c r="D1813" i="1"/>
  <c r="E1813" i="1"/>
  <c r="F1813" i="1"/>
  <c r="G1813" i="1"/>
  <c r="H1813" i="1"/>
  <c r="I1813" i="1"/>
  <c r="J1813" i="1"/>
  <c r="A1814" i="1"/>
  <c r="B1814" i="1"/>
  <c r="C1814" i="1"/>
  <c r="D1814" i="1"/>
  <c r="E1814" i="1"/>
  <c r="F1814" i="1"/>
  <c r="G1814" i="1"/>
  <c r="H1814" i="1"/>
  <c r="I1814" i="1"/>
  <c r="J1814" i="1"/>
  <c r="A1815" i="1"/>
  <c r="B1815" i="1"/>
  <c r="C1815" i="1"/>
  <c r="D1815" i="1"/>
  <c r="E1815" i="1"/>
  <c r="F1815" i="1"/>
  <c r="G1815" i="1"/>
  <c r="H1815" i="1"/>
  <c r="I1815" i="1"/>
  <c r="J1815" i="1"/>
  <c r="A1816" i="1"/>
  <c r="B1816" i="1"/>
  <c r="C1816" i="1"/>
  <c r="D1816" i="1"/>
  <c r="E1816" i="1"/>
  <c r="F1816" i="1"/>
  <c r="G1816" i="1"/>
  <c r="H1816" i="1"/>
  <c r="I1816" i="1"/>
  <c r="J1816" i="1"/>
  <c r="A1817" i="1"/>
  <c r="B1817" i="1"/>
  <c r="C1817" i="1"/>
  <c r="D1817" i="1"/>
  <c r="E1817" i="1"/>
  <c r="F1817" i="1"/>
  <c r="G1817" i="1"/>
  <c r="H1817" i="1"/>
  <c r="I1817" i="1"/>
  <c r="J1817" i="1"/>
  <c r="A1818" i="1"/>
  <c r="B1818" i="1"/>
  <c r="C1818" i="1"/>
  <c r="D1818" i="1"/>
  <c r="E1818" i="1"/>
  <c r="F1818" i="1"/>
  <c r="G1818" i="1"/>
  <c r="H1818" i="1"/>
  <c r="I1818" i="1"/>
  <c r="J1818" i="1"/>
  <c r="A1819" i="1"/>
  <c r="B1819" i="1"/>
  <c r="C1819" i="1"/>
  <c r="D1819" i="1"/>
  <c r="E1819" i="1"/>
  <c r="F1819" i="1"/>
  <c r="G1819" i="1"/>
  <c r="H1819" i="1"/>
  <c r="I1819" i="1"/>
  <c r="J1819" i="1"/>
  <c r="A1820" i="1"/>
  <c r="B1820" i="1"/>
  <c r="C1820" i="1"/>
  <c r="D1820" i="1"/>
  <c r="E1820" i="1"/>
  <c r="F1820" i="1"/>
  <c r="G1820" i="1"/>
  <c r="H1820" i="1"/>
  <c r="I1820" i="1"/>
  <c r="J1820" i="1"/>
  <c r="A1821" i="1"/>
  <c r="B1821" i="1"/>
  <c r="C1821" i="1"/>
  <c r="D1821" i="1"/>
  <c r="E1821" i="1"/>
  <c r="F1821" i="1"/>
  <c r="G1821" i="1"/>
  <c r="H1821" i="1"/>
  <c r="I1821" i="1"/>
  <c r="J1821" i="1"/>
  <c r="A1822" i="1"/>
  <c r="B1822" i="1"/>
  <c r="C1822" i="1"/>
  <c r="D1822" i="1"/>
  <c r="E1822" i="1"/>
  <c r="F1822" i="1"/>
  <c r="G1822" i="1"/>
  <c r="H1822" i="1"/>
  <c r="I1822" i="1"/>
  <c r="J1822" i="1"/>
  <c r="A1823" i="1"/>
  <c r="B1823" i="1"/>
  <c r="C1823" i="1"/>
  <c r="D1823" i="1"/>
  <c r="E1823" i="1"/>
  <c r="F1823" i="1"/>
  <c r="G1823" i="1"/>
  <c r="H1823" i="1"/>
  <c r="I1823" i="1"/>
  <c r="J1823" i="1"/>
  <c r="A1824" i="1"/>
  <c r="B1824" i="1"/>
  <c r="C1824" i="1"/>
  <c r="D1824" i="1"/>
  <c r="E1824" i="1"/>
  <c r="F1824" i="1"/>
  <c r="G1824" i="1"/>
  <c r="H1824" i="1"/>
  <c r="I1824" i="1"/>
  <c r="J1824" i="1"/>
  <c r="A1825" i="1"/>
  <c r="B1825" i="1"/>
  <c r="C1825" i="1"/>
  <c r="D1825" i="1"/>
  <c r="E1825" i="1"/>
  <c r="F1825" i="1"/>
  <c r="G1825" i="1"/>
  <c r="H1825" i="1"/>
  <c r="I1825" i="1"/>
  <c r="J1825" i="1"/>
  <c r="A1826" i="1"/>
  <c r="B1826" i="1"/>
  <c r="C1826" i="1"/>
  <c r="D1826" i="1"/>
  <c r="E1826" i="1"/>
  <c r="F1826" i="1"/>
  <c r="G1826" i="1"/>
  <c r="H1826" i="1"/>
  <c r="I1826" i="1"/>
  <c r="J1826" i="1"/>
  <c r="A1827" i="1"/>
  <c r="B1827" i="1"/>
  <c r="C1827" i="1"/>
  <c r="D1827" i="1"/>
  <c r="E1827" i="1"/>
  <c r="F1827" i="1"/>
  <c r="G1827" i="1"/>
  <c r="H1827" i="1"/>
  <c r="I1827" i="1"/>
  <c r="J1827" i="1"/>
  <c r="A1828" i="1"/>
  <c r="B1828" i="1"/>
  <c r="C1828" i="1"/>
  <c r="D1828" i="1"/>
  <c r="E1828" i="1"/>
  <c r="F1828" i="1"/>
  <c r="G1828" i="1"/>
  <c r="H1828" i="1"/>
  <c r="I1828" i="1"/>
  <c r="J1828" i="1"/>
  <c r="A1829" i="1"/>
  <c r="B1829" i="1"/>
  <c r="C1829" i="1"/>
  <c r="D1829" i="1"/>
  <c r="E1829" i="1"/>
  <c r="F1829" i="1"/>
  <c r="G1829" i="1"/>
  <c r="H1829" i="1"/>
  <c r="I1829" i="1"/>
  <c r="J1829" i="1"/>
  <c r="A1830" i="1"/>
  <c r="B1830" i="1"/>
  <c r="C1830" i="1"/>
  <c r="D1830" i="1"/>
  <c r="E1830" i="1"/>
  <c r="F1830" i="1"/>
  <c r="G1830" i="1"/>
  <c r="H1830" i="1"/>
  <c r="I1830" i="1"/>
  <c r="J1830" i="1"/>
  <c r="A1831" i="1"/>
  <c r="B1831" i="1"/>
  <c r="C1831" i="1"/>
  <c r="D1831" i="1"/>
  <c r="E1831" i="1"/>
  <c r="F1831" i="1"/>
  <c r="G1831" i="1"/>
  <c r="H1831" i="1"/>
  <c r="I1831" i="1"/>
  <c r="J1831" i="1"/>
  <c r="A1832" i="1"/>
  <c r="B1832" i="1"/>
  <c r="C1832" i="1"/>
  <c r="D1832" i="1"/>
  <c r="E1832" i="1"/>
  <c r="F1832" i="1"/>
  <c r="G1832" i="1"/>
  <c r="H1832" i="1"/>
  <c r="I1832" i="1"/>
  <c r="J1832" i="1"/>
  <c r="A1833" i="1"/>
  <c r="B1833" i="1"/>
  <c r="C1833" i="1"/>
  <c r="D1833" i="1"/>
  <c r="E1833" i="1"/>
  <c r="F1833" i="1"/>
  <c r="G1833" i="1"/>
  <c r="H1833" i="1"/>
  <c r="I1833" i="1"/>
  <c r="J1833" i="1"/>
  <c r="A1834" i="1"/>
  <c r="B1834" i="1"/>
  <c r="C1834" i="1"/>
  <c r="D1834" i="1"/>
  <c r="E1834" i="1"/>
  <c r="F1834" i="1"/>
  <c r="G1834" i="1"/>
  <c r="H1834" i="1"/>
  <c r="I1834" i="1"/>
  <c r="J1834" i="1"/>
  <c r="A1835" i="1"/>
  <c r="B1835" i="1"/>
  <c r="C1835" i="1"/>
  <c r="D1835" i="1"/>
  <c r="E1835" i="1"/>
  <c r="F1835" i="1"/>
  <c r="G1835" i="1"/>
  <c r="H1835" i="1"/>
  <c r="I1835" i="1"/>
  <c r="J1835" i="1"/>
  <c r="A1836" i="1"/>
  <c r="B1836" i="1"/>
  <c r="C1836" i="1"/>
  <c r="D1836" i="1"/>
  <c r="E1836" i="1"/>
  <c r="F1836" i="1"/>
  <c r="G1836" i="1"/>
  <c r="H1836" i="1"/>
  <c r="I1836" i="1"/>
  <c r="J1836" i="1"/>
  <c r="A1837" i="1"/>
  <c r="B1837" i="1"/>
  <c r="C1837" i="1"/>
  <c r="D1837" i="1"/>
  <c r="E1837" i="1"/>
  <c r="F1837" i="1"/>
  <c r="G1837" i="1"/>
  <c r="H1837" i="1"/>
  <c r="I1837" i="1"/>
  <c r="J1837" i="1"/>
  <c r="A1838" i="1"/>
  <c r="B1838" i="1"/>
  <c r="C1838" i="1"/>
  <c r="D1838" i="1"/>
  <c r="E1838" i="1"/>
  <c r="F1838" i="1"/>
  <c r="G1838" i="1"/>
  <c r="H1838" i="1"/>
  <c r="I1838" i="1"/>
  <c r="J1838" i="1"/>
  <c r="A1839" i="1"/>
  <c r="B1839" i="1"/>
  <c r="C1839" i="1"/>
  <c r="D1839" i="1"/>
  <c r="E1839" i="1"/>
  <c r="F1839" i="1"/>
  <c r="G1839" i="1"/>
  <c r="H1839" i="1"/>
  <c r="I1839" i="1"/>
  <c r="J1839" i="1"/>
  <c r="A1840" i="1"/>
  <c r="B1840" i="1"/>
  <c r="C1840" i="1"/>
  <c r="D1840" i="1"/>
  <c r="E1840" i="1"/>
  <c r="F1840" i="1"/>
  <c r="G1840" i="1"/>
  <c r="H1840" i="1"/>
  <c r="I1840" i="1"/>
  <c r="J1840" i="1"/>
  <c r="A1841" i="1"/>
  <c r="B1841" i="1"/>
  <c r="C1841" i="1"/>
  <c r="D1841" i="1"/>
  <c r="E1841" i="1"/>
  <c r="F1841" i="1"/>
  <c r="G1841" i="1"/>
  <c r="H1841" i="1"/>
  <c r="I1841" i="1"/>
  <c r="J1841" i="1"/>
  <c r="A1842" i="1"/>
  <c r="B1842" i="1"/>
  <c r="C1842" i="1"/>
  <c r="D1842" i="1"/>
  <c r="E1842" i="1"/>
  <c r="F1842" i="1"/>
  <c r="G1842" i="1"/>
  <c r="H1842" i="1"/>
  <c r="I1842" i="1"/>
  <c r="J1842" i="1"/>
  <c r="A1843" i="1"/>
  <c r="B1843" i="1"/>
  <c r="C1843" i="1"/>
  <c r="D1843" i="1"/>
  <c r="E1843" i="1"/>
  <c r="F1843" i="1"/>
  <c r="G1843" i="1"/>
  <c r="H1843" i="1"/>
  <c r="I1843" i="1"/>
  <c r="J1843" i="1"/>
  <c r="A1844" i="1"/>
  <c r="B1844" i="1"/>
  <c r="C1844" i="1"/>
  <c r="D1844" i="1"/>
  <c r="E1844" i="1"/>
  <c r="F1844" i="1"/>
  <c r="G1844" i="1"/>
  <c r="H1844" i="1"/>
  <c r="I1844" i="1"/>
  <c r="J1844" i="1"/>
  <c r="A1845" i="1"/>
  <c r="B1845" i="1"/>
  <c r="C1845" i="1"/>
  <c r="D1845" i="1"/>
  <c r="E1845" i="1"/>
  <c r="F1845" i="1"/>
  <c r="G1845" i="1"/>
  <c r="H1845" i="1"/>
  <c r="I1845" i="1"/>
  <c r="J1845" i="1"/>
  <c r="A1846" i="1"/>
  <c r="B1846" i="1"/>
  <c r="C1846" i="1"/>
  <c r="D1846" i="1"/>
  <c r="E1846" i="1"/>
  <c r="F1846" i="1"/>
  <c r="G1846" i="1"/>
  <c r="H1846" i="1"/>
  <c r="I1846" i="1"/>
  <c r="J1846" i="1"/>
  <c r="A1847" i="1"/>
  <c r="B1847" i="1"/>
  <c r="C1847" i="1"/>
  <c r="D1847" i="1"/>
  <c r="E1847" i="1"/>
  <c r="F1847" i="1"/>
  <c r="G1847" i="1"/>
  <c r="H1847" i="1"/>
  <c r="I1847" i="1"/>
  <c r="J1847" i="1"/>
  <c r="A1848" i="1"/>
  <c r="B1848" i="1"/>
  <c r="C1848" i="1"/>
  <c r="D1848" i="1"/>
  <c r="E1848" i="1"/>
  <c r="F1848" i="1"/>
  <c r="G1848" i="1"/>
  <c r="H1848" i="1"/>
  <c r="I1848" i="1"/>
  <c r="J1848" i="1"/>
  <c r="A1849" i="1"/>
  <c r="B1849" i="1"/>
  <c r="C1849" i="1"/>
  <c r="D1849" i="1"/>
  <c r="E1849" i="1"/>
  <c r="F1849" i="1"/>
  <c r="G1849" i="1"/>
  <c r="H1849" i="1"/>
  <c r="I1849" i="1"/>
  <c r="J1849" i="1"/>
  <c r="A1850" i="1"/>
  <c r="B1850" i="1"/>
  <c r="C1850" i="1"/>
  <c r="D1850" i="1"/>
  <c r="E1850" i="1"/>
  <c r="F1850" i="1"/>
  <c r="G1850" i="1"/>
  <c r="H1850" i="1"/>
  <c r="I1850" i="1"/>
  <c r="J1850" i="1"/>
  <c r="A1851" i="1"/>
  <c r="B1851" i="1"/>
  <c r="C1851" i="1"/>
  <c r="D1851" i="1"/>
  <c r="E1851" i="1"/>
  <c r="F1851" i="1"/>
  <c r="G1851" i="1"/>
  <c r="H1851" i="1"/>
  <c r="I1851" i="1"/>
  <c r="J1851" i="1"/>
  <c r="A1852" i="1"/>
  <c r="B1852" i="1"/>
  <c r="C1852" i="1"/>
  <c r="D1852" i="1"/>
  <c r="E1852" i="1"/>
  <c r="F1852" i="1"/>
  <c r="G1852" i="1"/>
  <c r="H1852" i="1"/>
  <c r="I1852" i="1"/>
  <c r="J1852" i="1"/>
  <c r="A1853" i="1"/>
  <c r="B1853" i="1"/>
  <c r="C1853" i="1"/>
  <c r="D1853" i="1"/>
  <c r="E1853" i="1"/>
  <c r="F1853" i="1"/>
  <c r="G1853" i="1"/>
  <c r="H1853" i="1"/>
  <c r="I1853" i="1"/>
  <c r="J1853" i="1"/>
  <c r="A1854" i="1"/>
  <c r="B1854" i="1"/>
  <c r="C1854" i="1"/>
  <c r="D1854" i="1"/>
  <c r="E1854" i="1"/>
  <c r="F1854" i="1"/>
  <c r="G1854" i="1"/>
  <c r="H1854" i="1"/>
  <c r="I1854" i="1"/>
  <c r="J1854" i="1"/>
  <c r="A1855" i="1"/>
  <c r="B1855" i="1"/>
  <c r="C1855" i="1"/>
  <c r="D1855" i="1"/>
  <c r="E1855" i="1"/>
  <c r="F1855" i="1"/>
  <c r="G1855" i="1"/>
  <c r="H1855" i="1"/>
  <c r="I1855" i="1"/>
  <c r="J1855" i="1"/>
  <c r="A1856" i="1"/>
  <c r="B1856" i="1"/>
  <c r="C1856" i="1"/>
  <c r="D1856" i="1"/>
  <c r="E1856" i="1"/>
  <c r="F1856" i="1"/>
  <c r="G1856" i="1"/>
  <c r="H1856" i="1"/>
  <c r="I1856" i="1"/>
  <c r="J1856" i="1"/>
  <c r="A1857" i="1"/>
  <c r="B1857" i="1"/>
  <c r="C1857" i="1"/>
  <c r="D1857" i="1"/>
  <c r="E1857" i="1"/>
  <c r="F1857" i="1"/>
  <c r="G1857" i="1"/>
  <c r="H1857" i="1"/>
  <c r="I1857" i="1"/>
  <c r="J1857" i="1"/>
  <c r="A1858" i="1"/>
  <c r="B1858" i="1"/>
  <c r="C1858" i="1"/>
  <c r="D1858" i="1"/>
  <c r="E1858" i="1"/>
  <c r="F1858" i="1"/>
  <c r="G1858" i="1"/>
  <c r="H1858" i="1"/>
  <c r="I1858" i="1"/>
  <c r="J1858" i="1"/>
  <c r="A1859" i="1"/>
  <c r="B1859" i="1"/>
  <c r="C1859" i="1"/>
  <c r="D1859" i="1"/>
  <c r="E1859" i="1"/>
  <c r="F1859" i="1"/>
  <c r="G1859" i="1"/>
  <c r="H1859" i="1"/>
  <c r="I1859" i="1"/>
  <c r="J1859" i="1"/>
  <c r="A1860" i="1"/>
  <c r="B1860" i="1"/>
  <c r="C1860" i="1"/>
  <c r="D1860" i="1"/>
  <c r="E1860" i="1"/>
  <c r="F1860" i="1"/>
  <c r="G1860" i="1"/>
  <c r="H1860" i="1"/>
  <c r="I1860" i="1"/>
  <c r="J1860" i="1"/>
  <c r="A1861" i="1"/>
  <c r="B1861" i="1"/>
  <c r="C1861" i="1"/>
  <c r="D1861" i="1"/>
  <c r="E1861" i="1"/>
  <c r="F1861" i="1"/>
  <c r="G1861" i="1"/>
  <c r="H1861" i="1"/>
  <c r="I1861" i="1"/>
  <c r="J1861" i="1"/>
  <c r="A1862" i="1"/>
  <c r="B1862" i="1"/>
  <c r="C1862" i="1"/>
  <c r="D1862" i="1"/>
  <c r="E1862" i="1"/>
  <c r="F1862" i="1"/>
  <c r="G1862" i="1"/>
  <c r="H1862" i="1"/>
  <c r="I1862" i="1"/>
  <c r="J1862" i="1"/>
  <c r="A1863" i="1"/>
  <c r="B1863" i="1"/>
  <c r="C1863" i="1"/>
  <c r="D1863" i="1"/>
  <c r="E1863" i="1"/>
  <c r="F1863" i="1"/>
  <c r="G1863" i="1"/>
  <c r="H1863" i="1"/>
  <c r="I1863" i="1"/>
  <c r="J1863" i="1"/>
  <c r="A1864" i="1"/>
  <c r="B1864" i="1"/>
  <c r="C1864" i="1"/>
  <c r="D1864" i="1"/>
  <c r="E1864" i="1"/>
  <c r="F1864" i="1"/>
  <c r="G1864" i="1"/>
  <c r="H1864" i="1"/>
  <c r="I1864" i="1"/>
  <c r="J1864" i="1"/>
  <c r="A1865" i="1"/>
  <c r="B1865" i="1"/>
  <c r="C1865" i="1"/>
  <c r="D1865" i="1"/>
  <c r="E1865" i="1"/>
  <c r="F1865" i="1"/>
  <c r="G1865" i="1"/>
  <c r="H1865" i="1"/>
  <c r="I1865" i="1"/>
  <c r="J1865" i="1"/>
  <c r="A1866" i="1"/>
  <c r="B1866" i="1"/>
  <c r="C1866" i="1"/>
  <c r="D1866" i="1"/>
  <c r="E1866" i="1"/>
  <c r="F1866" i="1"/>
  <c r="G1866" i="1"/>
  <c r="H1866" i="1"/>
  <c r="I1866" i="1"/>
  <c r="J1866" i="1"/>
  <c r="A1867" i="1"/>
  <c r="B1867" i="1"/>
  <c r="C1867" i="1"/>
  <c r="D1867" i="1"/>
  <c r="E1867" i="1"/>
  <c r="F1867" i="1"/>
  <c r="G1867" i="1"/>
  <c r="H1867" i="1"/>
  <c r="I1867" i="1"/>
  <c r="J1867" i="1"/>
  <c r="A1868" i="1"/>
  <c r="B1868" i="1"/>
  <c r="C1868" i="1"/>
  <c r="D1868" i="1"/>
  <c r="E1868" i="1"/>
  <c r="F1868" i="1"/>
  <c r="G1868" i="1"/>
  <c r="H1868" i="1"/>
  <c r="I1868" i="1"/>
  <c r="J1868" i="1"/>
  <c r="A1869" i="1"/>
  <c r="B1869" i="1"/>
  <c r="C1869" i="1"/>
  <c r="D1869" i="1"/>
  <c r="E1869" i="1"/>
  <c r="F1869" i="1"/>
  <c r="G1869" i="1"/>
  <c r="H1869" i="1"/>
  <c r="I1869" i="1"/>
  <c r="J1869" i="1"/>
  <c r="A1870" i="1"/>
  <c r="B1870" i="1"/>
  <c r="C1870" i="1"/>
  <c r="D1870" i="1"/>
  <c r="E1870" i="1"/>
  <c r="F1870" i="1"/>
  <c r="G1870" i="1"/>
  <c r="H1870" i="1"/>
  <c r="I1870" i="1"/>
  <c r="J1870" i="1"/>
  <c r="A1871" i="1"/>
  <c r="B1871" i="1"/>
  <c r="C1871" i="1"/>
  <c r="D1871" i="1"/>
  <c r="E1871" i="1"/>
  <c r="F1871" i="1"/>
  <c r="G1871" i="1"/>
  <c r="H1871" i="1"/>
  <c r="I1871" i="1"/>
  <c r="J1871" i="1"/>
  <c r="A1872" i="1"/>
  <c r="B1872" i="1"/>
  <c r="C1872" i="1"/>
  <c r="D1872" i="1"/>
  <c r="E1872" i="1"/>
  <c r="F1872" i="1"/>
  <c r="G1872" i="1"/>
  <c r="H1872" i="1"/>
  <c r="I1872" i="1"/>
  <c r="J1872" i="1"/>
  <c r="A1873" i="1"/>
  <c r="B1873" i="1"/>
  <c r="C1873" i="1"/>
  <c r="D1873" i="1"/>
  <c r="E1873" i="1"/>
  <c r="F1873" i="1"/>
  <c r="G1873" i="1"/>
  <c r="H1873" i="1"/>
  <c r="I1873" i="1"/>
  <c r="J1873" i="1"/>
  <c r="A1874" i="1"/>
  <c r="B1874" i="1"/>
  <c r="C1874" i="1"/>
  <c r="D1874" i="1"/>
  <c r="E1874" i="1"/>
  <c r="F1874" i="1"/>
  <c r="G1874" i="1"/>
  <c r="H1874" i="1"/>
  <c r="I1874" i="1"/>
  <c r="J1874" i="1"/>
  <c r="A1875" i="1"/>
  <c r="B1875" i="1"/>
  <c r="C1875" i="1"/>
  <c r="D1875" i="1"/>
  <c r="E1875" i="1"/>
  <c r="F1875" i="1"/>
  <c r="G1875" i="1"/>
  <c r="H1875" i="1"/>
  <c r="I1875" i="1"/>
  <c r="J1875" i="1"/>
  <c r="A1876" i="1"/>
  <c r="B1876" i="1"/>
  <c r="C1876" i="1"/>
  <c r="D1876" i="1"/>
  <c r="E1876" i="1"/>
  <c r="F1876" i="1"/>
  <c r="G1876" i="1"/>
  <c r="H1876" i="1"/>
  <c r="I1876" i="1"/>
  <c r="J1876" i="1"/>
  <c r="A1877" i="1"/>
  <c r="B1877" i="1"/>
  <c r="C1877" i="1"/>
  <c r="D1877" i="1"/>
  <c r="E1877" i="1"/>
  <c r="F1877" i="1"/>
  <c r="G1877" i="1"/>
  <c r="H1877" i="1"/>
  <c r="I1877" i="1"/>
  <c r="J1877" i="1"/>
  <c r="A1878" i="1"/>
  <c r="B1878" i="1"/>
  <c r="C1878" i="1"/>
  <c r="D1878" i="1"/>
  <c r="E1878" i="1"/>
  <c r="F1878" i="1"/>
  <c r="G1878" i="1"/>
  <c r="H1878" i="1"/>
  <c r="I1878" i="1"/>
  <c r="J1878" i="1"/>
  <c r="A1879" i="1"/>
  <c r="B1879" i="1"/>
  <c r="C1879" i="1"/>
  <c r="D1879" i="1"/>
  <c r="E1879" i="1"/>
  <c r="F1879" i="1"/>
  <c r="G1879" i="1"/>
  <c r="H1879" i="1"/>
  <c r="I1879" i="1"/>
  <c r="J1879" i="1"/>
  <c r="A1880" i="1"/>
  <c r="B1880" i="1"/>
  <c r="C1880" i="1"/>
  <c r="D1880" i="1"/>
  <c r="E1880" i="1"/>
  <c r="F1880" i="1"/>
  <c r="G1880" i="1"/>
  <c r="H1880" i="1"/>
  <c r="I1880" i="1"/>
  <c r="J1880" i="1"/>
  <c r="A1881" i="1"/>
  <c r="B1881" i="1"/>
  <c r="C1881" i="1"/>
  <c r="D1881" i="1"/>
  <c r="E1881" i="1"/>
  <c r="F1881" i="1"/>
  <c r="G1881" i="1"/>
  <c r="H1881" i="1"/>
  <c r="I1881" i="1"/>
  <c r="J1881" i="1"/>
  <c r="A1882" i="1"/>
  <c r="B1882" i="1"/>
  <c r="C1882" i="1"/>
  <c r="D1882" i="1"/>
  <c r="E1882" i="1"/>
  <c r="F1882" i="1"/>
  <c r="G1882" i="1"/>
  <c r="H1882" i="1"/>
  <c r="I1882" i="1"/>
  <c r="J1882" i="1"/>
  <c r="A1883" i="1"/>
  <c r="B1883" i="1"/>
  <c r="C1883" i="1"/>
  <c r="D1883" i="1"/>
  <c r="E1883" i="1"/>
  <c r="F1883" i="1"/>
  <c r="G1883" i="1"/>
  <c r="H1883" i="1"/>
  <c r="I1883" i="1"/>
  <c r="J1883" i="1"/>
  <c r="A1884" i="1"/>
  <c r="B1884" i="1"/>
  <c r="C1884" i="1"/>
  <c r="D1884" i="1"/>
  <c r="E1884" i="1"/>
  <c r="F1884" i="1"/>
  <c r="G1884" i="1"/>
  <c r="H1884" i="1"/>
  <c r="I1884" i="1"/>
  <c r="J1884" i="1"/>
  <c r="A1885" i="1"/>
  <c r="B1885" i="1"/>
  <c r="C1885" i="1"/>
  <c r="D1885" i="1"/>
  <c r="E1885" i="1"/>
  <c r="F1885" i="1"/>
  <c r="G1885" i="1"/>
  <c r="H1885" i="1"/>
  <c r="I1885" i="1"/>
  <c r="J1885" i="1"/>
  <c r="A1886" i="1"/>
  <c r="B1886" i="1"/>
  <c r="C1886" i="1"/>
  <c r="D1886" i="1"/>
  <c r="E1886" i="1"/>
  <c r="F1886" i="1"/>
  <c r="G1886" i="1"/>
  <c r="H1886" i="1"/>
  <c r="I1886" i="1"/>
  <c r="J1886" i="1"/>
  <c r="A1887" i="1"/>
  <c r="B1887" i="1"/>
  <c r="C1887" i="1"/>
  <c r="D1887" i="1"/>
  <c r="E1887" i="1"/>
  <c r="F1887" i="1"/>
  <c r="G1887" i="1"/>
  <c r="H1887" i="1"/>
  <c r="I1887" i="1"/>
  <c r="J1887" i="1"/>
  <c r="A1888" i="1"/>
  <c r="B1888" i="1"/>
  <c r="C1888" i="1"/>
  <c r="D1888" i="1"/>
  <c r="E1888" i="1"/>
  <c r="F1888" i="1"/>
  <c r="G1888" i="1"/>
  <c r="H1888" i="1"/>
  <c r="I1888" i="1"/>
  <c r="J1888" i="1"/>
  <c r="A1889" i="1"/>
  <c r="B1889" i="1"/>
  <c r="C1889" i="1"/>
  <c r="D1889" i="1"/>
  <c r="E1889" i="1"/>
  <c r="F1889" i="1"/>
  <c r="G1889" i="1"/>
  <c r="H1889" i="1"/>
  <c r="I1889" i="1"/>
  <c r="J1889" i="1"/>
  <c r="A1890" i="1"/>
  <c r="B1890" i="1"/>
  <c r="C1890" i="1"/>
  <c r="D1890" i="1"/>
  <c r="E1890" i="1"/>
  <c r="F1890" i="1"/>
  <c r="G1890" i="1"/>
  <c r="H1890" i="1"/>
  <c r="I1890" i="1"/>
  <c r="J1890" i="1"/>
  <c r="A1891" i="1"/>
  <c r="B1891" i="1"/>
  <c r="C1891" i="1"/>
  <c r="D1891" i="1"/>
  <c r="E1891" i="1"/>
  <c r="F1891" i="1"/>
  <c r="G1891" i="1"/>
  <c r="H1891" i="1"/>
  <c r="I1891" i="1"/>
  <c r="J1891" i="1"/>
  <c r="A1892" i="1"/>
  <c r="B1892" i="1"/>
  <c r="C1892" i="1"/>
  <c r="D1892" i="1"/>
  <c r="E1892" i="1"/>
  <c r="F1892" i="1"/>
  <c r="G1892" i="1"/>
  <c r="H1892" i="1"/>
  <c r="I1892" i="1"/>
  <c r="J1892" i="1"/>
  <c r="A1893" i="1"/>
  <c r="B1893" i="1"/>
  <c r="C1893" i="1"/>
  <c r="D1893" i="1"/>
  <c r="E1893" i="1"/>
  <c r="F1893" i="1"/>
  <c r="G1893" i="1"/>
  <c r="H1893" i="1"/>
  <c r="I1893" i="1"/>
  <c r="J1893" i="1"/>
  <c r="A1894" i="1"/>
  <c r="B1894" i="1"/>
  <c r="C1894" i="1"/>
  <c r="D1894" i="1"/>
  <c r="E1894" i="1"/>
  <c r="F1894" i="1"/>
  <c r="G1894" i="1"/>
  <c r="H1894" i="1"/>
  <c r="I1894" i="1"/>
  <c r="J1894" i="1"/>
  <c r="A1895" i="1"/>
  <c r="B1895" i="1"/>
  <c r="C1895" i="1"/>
  <c r="D1895" i="1"/>
  <c r="E1895" i="1"/>
  <c r="F1895" i="1"/>
  <c r="G1895" i="1"/>
  <c r="H1895" i="1"/>
  <c r="I1895" i="1"/>
  <c r="J1895" i="1"/>
  <c r="A1896" i="1"/>
  <c r="B1896" i="1"/>
  <c r="C1896" i="1"/>
  <c r="D1896" i="1"/>
  <c r="E1896" i="1"/>
  <c r="F1896" i="1"/>
  <c r="G1896" i="1"/>
  <c r="H1896" i="1"/>
  <c r="I1896" i="1"/>
  <c r="J1896" i="1"/>
  <c r="A1897" i="1"/>
  <c r="B1897" i="1"/>
  <c r="C1897" i="1"/>
  <c r="D1897" i="1"/>
  <c r="E1897" i="1"/>
  <c r="F1897" i="1"/>
  <c r="G1897" i="1"/>
  <c r="H1897" i="1"/>
  <c r="I1897" i="1"/>
  <c r="J1897" i="1"/>
  <c r="A1898" i="1"/>
  <c r="B1898" i="1"/>
  <c r="C1898" i="1"/>
  <c r="D1898" i="1"/>
  <c r="E1898" i="1"/>
  <c r="F1898" i="1"/>
  <c r="G1898" i="1"/>
  <c r="H1898" i="1"/>
  <c r="I1898" i="1"/>
  <c r="J1898" i="1"/>
  <c r="A1899" i="1"/>
  <c r="B1899" i="1"/>
  <c r="C1899" i="1"/>
  <c r="D1899" i="1"/>
  <c r="E1899" i="1"/>
  <c r="F1899" i="1"/>
  <c r="G1899" i="1"/>
  <c r="H1899" i="1"/>
  <c r="I1899" i="1"/>
  <c r="J1899" i="1"/>
  <c r="A1900" i="1"/>
  <c r="B1900" i="1"/>
  <c r="C1900" i="1"/>
  <c r="D1900" i="1"/>
  <c r="E1900" i="1"/>
  <c r="F1900" i="1"/>
  <c r="G1900" i="1"/>
  <c r="H1900" i="1"/>
  <c r="I1900" i="1"/>
  <c r="J1900" i="1"/>
  <c r="A1901" i="1"/>
  <c r="B1901" i="1"/>
  <c r="C1901" i="1"/>
  <c r="D1901" i="1"/>
  <c r="E1901" i="1"/>
  <c r="F1901" i="1"/>
  <c r="G1901" i="1"/>
  <c r="H1901" i="1"/>
  <c r="I1901" i="1"/>
  <c r="J1901" i="1"/>
  <c r="A1902" i="1"/>
  <c r="B1902" i="1"/>
  <c r="C1902" i="1"/>
  <c r="D1902" i="1"/>
  <c r="E1902" i="1"/>
  <c r="F1902" i="1"/>
  <c r="G1902" i="1"/>
  <c r="H1902" i="1"/>
  <c r="I1902" i="1"/>
  <c r="J1902" i="1"/>
  <c r="A1903" i="1"/>
  <c r="B1903" i="1"/>
  <c r="C1903" i="1"/>
  <c r="D1903" i="1"/>
  <c r="E1903" i="1"/>
  <c r="F1903" i="1"/>
  <c r="G1903" i="1"/>
  <c r="H1903" i="1"/>
  <c r="I1903" i="1"/>
  <c r="J1903" i="1"/>
  <c r="A1904" i="1"/>
  <c r="B1904" i="1"/>
  <c r="C1904" i="1"/>
  <c r="D1904" i="1"/>
  <c r="E1904" i="1"/>
  <c r="F1904" i="1"/>
  <c r="G1904" i="1"/>
  <c r="H1904" i="1"/>
  <c r="I1904" i="1"/>
  <c r="J1904" i="1"/>
  <c r="A1905" i="1"/>
  <c r="B1905" i="1"/>
  <c r="C1905" i="1"/>
  <c r="D1905" i="1"/>
  <c r="E1905" i="1"/>
  <c r="F1905" i="1"/>
  <c r="G1905" i="1"/>
  <c r="H1905" i="1"/>
  <c r="I1905" i="1"/>
  <c r="J1905" i="1"/>
  <c r="A1906" i="1"/>
  <c r="B1906" i="1"/>
  <c r="C1906" i="1"/>
  <c r="D1906" i="1"/>
  <c r="E1906" i="1"/>
  <c r="F1906" i="1"/>
  <c r="G1906" i="1"/>
  <c r="H1906" i="1"/>
  <c r="I1906" i="1"/>
  <c r="J1906" i="1"/>
  <c r="A1907" i="1"/>
  <c r="B1907" i="1"/>
  <c r="C1907" i="1"/>
  <c r="D1907" i="1"/>
  <c r="E1907" i="1"/>
  <c r="F1907" i="1"/>
  <c r="G1907" i="1"/>
  <c r="H1907" i="1"/>
  <c r="I1907" i="1"/>
  <c r="J1907" i="1"/>
  <c r="A1908" i="1"/>
  <c r="B1908" i="1"/>
  <c r="C1908" i="1"/>
  <c r="D1908" i="1"/>
  <c r="E1908" i="1"/>
  <c r="F1908" i="1"/>
  <c r="G1908" i="1"/>
  <c r="H1908" i="1"/>
  <c r="I1908" i="1"/>
  <c r="J1908" i="1"/>
  <c r="A1909" i="1"/>
  <c r="B1909" i="1"/>
  <c r="C1909" i="1"/>
  <c r="D1909" i="1"/>
  <c r="E1909" i="1"/>
  <c r="F1909" i="1"/>
  <c r="G1909" i="1"/>
  <c r="H1909" i="1"/>
  <c r="I1909" i="1"/>
  <c r="J1909" i="1"/>
  <c r="A1910" i="1"/>
  <c r="B1910" i="1"/>
  <c r="C1910" i="1"/>
  <c r="D1910" i="1"/>
  <c r="E1910" i="1"/>
  <c r="F1910" i="1"/>
  <c r="G1910" i="1"/>
  <c r="H1910" i="1"/>
  <c r="I1910" i="1"/>
  <c r="J1910" i="1"/>
  <c r="A1911" i="1"/>
  <c r="B1911" i="1"/>
  <c r="C1911" i="1"/>
  <c r="D1911" i="1"/>
  <c r="E1911" i="1"/>
  <c r="F1911" i="1"/>
  <c r="G1911" i="1"/>
  <c r="H1911" i="1"/>
  <c r="I1911" i="1"/>
  <c r="J1911" i="1"/>
  <c r="A1912" i="1"/>
  <c r="B1912" i="1"/>
  <c r="C1912" i="1"/>
  <c r="D1912" i="1"/>
  <c r="E1912" i="1"/>
  <c r="F1912" i="1"/>
  <c r="G1912" i="1"/>
  <c r="H1912" i="1"/>
  <c r="I1912" i="1"/>
  <c r="J1912" i="1"/>
  <c r="A1913" i="1"/>
  <c r="B1913" i="1"/>
  <c r="C1913" i="1"/>
  <c r="D1913" i="1"/>
  <c r="E1913" i="1"/>
  <c r="F1913" i="1"/>
  <c r="G1913" i="1"/>
  <c r="H1913" i="1"/>
  <c r="I1913" i="1"/>
  <c r="J1913" i="1"/>
  <c r="A1914" i="1"/>
  <c r="B1914" i="1"/>
  <c r="C1914" i="1"/>
  <c r="D1914" i="1"/>
  <c r="E1914" i="1"/>
  <c r="F1914" i="1"/>
  <c r="G1914" i="1"/>
  <c r="H1914" i="1"/>
  <c r="I1914" i="1"/>
  <c r="J1914" i="1"/>
  <c r="A1915" i="1"/>
  <c r="B1915" i="1"/>
  <c r="C1915" i="1"/>
  <c r="D1915" i="1"/>
  <c r="E1915" i="1"/>
  <c r="F1915" i="1"/>
  <c r="G1915" i="1"/>
  <c r="H1915" i="1"/>
  <c r="I1915" i="1"/>
  <c r="J1915" i="1"/>
  <c r="A1916" i="1"/>
  <c r="B1916" i="1"/>
  <c r="C1916" i="1"/>
  <c r="D1916" i="1"/>
  <c r="E1916" i="1"/>
  <c r="F1916" i="1"/>
  <c r="G1916" i="1"/>
  <c r="H1916" i="1"/>
  <c r="I1916" i="1"/>
  <c r="J1916" i="1"/>
  <c r="A1917" i="1"/>
  <c r="B1917" i="1"/>
  <c r="C1917" i="1"/>
  <c r="D1917" i="1"/>
  <c r="E1917" i="1"/>
  <c r="F1917" i="1"/>
  <c r="G1917" i="1"/>
  <c r="H1917" i="1"/>
  <c r="I1917" i="1"/>
  <c r="J1917" i="1"/>
  <c r="A1918" i="1"/>
  <c r="B1918" i="1"/>
  <c r="C1918" i="1"/>
  <c r="D1918" i="1"/>
  <c r="E1918" i="1"/>
  <c r="F1918" i="1"/>
  <c r="G1918" i="1"/>
  <c r="H1918" i="1"/>
  <c r="I1918" i="1"/>
  <c r="J1918" i="1"/>
  <c r="A1919" i="1"/>
  <c r="B1919" i="1"/>
  <c r="C1919" i="1"/>
  <c r="D1919" i="1"/>
  <c r="E1919" i="1"/>
  <c r="F1919" i="1"/>
  <c r="G1919" i="1"/>
  <c r="H1919" i="1"/>
  <c r="I1919" i="1"/>
  <c r="J1919" i="1"/>
  <c r="A1920" i="1"/>
  <c r="B1920" i="1"/>
  <c r="C1920" i="1"/>
  <c r="D1920" i="1"/>
  <c r="E1920" i="1"/>
  <c r="F1920" i="1"/>
  <c r="G1920" i="1"/>
  <c r="H1920" i="1"/>
  <c r="I1920" i="1"/>
  <c r="J1920" i="1"/>
  <c r="A1921" i="1"/>
  <c r="B1921" i="1"/>
  <c r="C1921" i="1"/>
  <c r="D1921" i="1"/>
  <c r="E1921" i="1"/>
  <c r="F1921" i="1"/>
  <c r="G1921" i="1"/>
  <c r="H1921" i="1"/>
  <c r="I1921" i="1"/>
  <c r="J1921" i="1"/>
  <c r="A1922" i="1"/>
  <c r="B1922" i="1"/>
  <c r="C1922" i="1"/>
  <c r="D1922" i="1"/>
  <c r="E1922" i="1"/>
  <c r="F1922" i="1"/>
  <c r="G1922" i="1"/>
  <c r="H1922" i="1"/>
  <c r="I1922" i="1"/>
  <c r="J1922" i="1"/>
  <c r="A1923" i="1"/>
  <c r="B1923" i="1"/>
  <c r="C1923" i="1"/>
  <c r="D1923" i="1"/>
  <c r="E1923" i="1"/>
  <c r="F1923" i="1"/>
  <c r="G1923" i="1"/>
  <c r="H1923" i="1"/>
  <c r="I1923" i="1"/>
  <c r="J1923" i="1"/>
  <c r="A1924" i="1"/>
  <c r="B1924" i="1"/>
  <c r="C1924" i="1"/>
  <c r="D1924" i="1"/>
  <c r="E1924" i="1"/>
  <c r="F1924" i="1"/>
  <c r="G1924" i="1"/>
  <c r="H1924" i="1"/>
  <c r="I1924" i="1"/>
  <c r="J1924" i="1"/>
  <c r="A1925" i="1"/>
  <c r="B1925" i="1"/>
  <c r="C1925" i="1"/>
  <c r="D1925" i="1"/>
  <c r="E1925" i="1"/>
  <c r="F1925" i="1"/>
  <c r="G1925" i="1"/>
  <c r="H1925" i="1"/>
  <c r="I1925" i="1"/>
  <c r="J1925" i="1"/>
  <c r="A1926" i="1"/>
  <c r="B1926" i="1"/>
  <c r="C1926" i="1"/>
  <c r="D1926" i="1"/>
  <c r="E1926" i="1"/>
  <c r="F1926" i="1"/>
  <c r="G1926" i="1"/>
  <c r="H1926" i="1"/>
  <c r="I1926" i="1"/>
  <c r="J1926" i="1"/>
  <c r="A1927" i="1"/>
  <c r="B1927" i="1"/>
  <c r="C1927" i="1"/>
  <c r="D1927" i="1"/>
  <c r="E1927" i="1"/>
  <c r="F1927" i="1"/>
  <c r="G1927" i="1"/>
  <c r="H1927" i="1"/>
  <c r="I1927" i="1"/>
  <c r="J1927" i="1"/>
  <c r="A1928" i="1"/>
  <c r="B1928" i="1"/>
  <c r="C1928" i="1"/>
  <c r="D1928" i="1"/>
  <c r="E1928" i="1"/>
  <c r="F1928" i="1"/>
  <c r="G1928" i="1"/>
  <c r="H1928" i="1"/>
  <c r="I1928" i="1"/>
  <c r="J1928" i="1"/>
  <c r="A1929" i="1"/>
  <c r="B1929" i="1"/>
  <c r="C1929" i="1"/>
  <c r="D1929" i="1"/>
  <c r="E1929" i="1"/>
  <c r="F1929" i="1"/>
  <c r="G1929" i="1"/>
  <c r="H1929" i="1"/>
  <c r="I1929" i="1"/>
  <c r="J1929" i="1"/>
  <c r="A1930" i="1"/>
  <c r="B1930" i="1"/>
  <c r="C1930" i="1"/>
  <c r="D1930" i="1"/>
  <c r="E1930" i="1"/>
  <c r="F1930" i="1"/>
  <c r="G1930" i="1"/>
  <c r="H1930" i="1"/>
  <c r="I1930" i="1"/>
  <c r="J1930" i="1"/>
  <c r="A1931" i="1"/>
  <c r="B1931" i="1"/>
  <c r="C1931" i="1"/>
  <c r="D1931" i="1"/>
  <c r="E1931" i="1"/>
  <c r="F1931" i="1"/>
  <c r="G1931" i="1"/>
  <c r="H1931" i="1"/>
  <c r="I1931" i="1"/>
  <c r="J1931" i="1"/>
  <c r="A1932" i="1"/>
  <c r="B1932" i="1"/>
  <c r="C1932" i="1"/>
  <c r="D1932" i="1"/>
  <c r="E1932" i="1"/>
  <c r="F1932" i="1"/>
  <c r="G1932" i="1"/>
  <c r="H1932" i="1"/>
  <c r="I1932" i="1"/>
  <c r="J1932" i="1"/>
  <c r="A1933" i="1"/>
  <c r="B1933" i="1"/>
  <c r="C1933" i="1"/>
  <c r="D1933" i="1"/>
  <c r="E1933" i="1"/>
  <c r="F1933" i="1"/>
  <c r="G1933" i="1"/>
  <c r="H1933" i="1"/>
  <c r="I1933" i="1"/>
  <c r="J1933" i="1"/>
  <c r="A1934" i="1"/>
  <c r="B1934" i="1"/>
  <c r="C1934" i="1"/>
  <c r="D1934" i="1"/>
  <c r="E1934" i="1"/>
  <c r="F1934" i="1"/>
  <c r="G1934" i="1"/>
  <c r="H1934" i="1"/>
  <c r="I1934" i="1"/>
  <c r="J1934" i="1"/>
  <c r="A1935" i="1"/>
  <c r="B1935" i="1"/>
  <c r="C1935" i="1"/>
  <c r="D1935" i="1"/>
  <c r="E1935" i="1"/>
  <c r="F1935" i="1"/>
  <c r="G1935" i="1"/>
  <c r="H1935" i="1"/>
  <c r="I1935" i="1"/>
  <c r="J1935" i="1"/>
  <c r="A1936" i="1"/>
  <c r="B1936" i="1"/>
  <c r="C1936" i="1"/>
  <c r="D1936" i="1"/>
  <c r="E1936" i="1"/>
  <c r="F1936" i="1"/>
  <c r="G1936" i="1"/>
  <c r="H1936" i="1"/>
  <c r="I1936" i="1"/>
  <c r="J1936" i="1"/>
  <c r="A1937" i="1"/>
  <c r="B1937" i="1"/>
  <c r="C1937" i="1"/>
  <c r="D1937" i="1"/>
  <c r="E1937" i="1"/>
  <c r="F1937" i="1"/>
  <c r="G1937" i="1"/>
  <c r="H1937" i="1"/>
  <c r="I1937" i="1"/>
  <c r="J1937" i="1"/>
  <c r="A1938" i="1"/>
  <c r="B1938" i="1"/>
  <c r="C1938" i="1"/>
  <c r="D1938" i="1"/>
  <c r="E1938" i="1"/>
  <c r="F1938" i="1"/>
  <c r="G1938" i="1"/>
  <c r="H1938" i="1"/>
  <c r="I1938" i="1"/>
  <c r="J1938" i="1"/>
  <c r="A1939" i="1"/>
  <c r="B1939" i="1"/>
  <c r="C1939" i="1"/>
  <c r="D1939" i="1"/>
  <c r="E1939" i="1"/>
  <c r="F1939" i="1"/>
  <c r="G1939" i="1"/>
  <c r="H1939" i="1"/>
  <c r="I1939" i="1"/>
  <c r="J1939" i="1"/>
  <c r="A1940" i="1"/>
  <c r="B1940" i="1"/>
  <c r="C1940" i="1"/>
  <c r="D1940" i="1"/>
  <c r="E1940" i="1"/>
  <c r="F1940" i="1"/>
  <c r="G1940" i="1"/>
  <c r="H1940" i="1"/>
  <c r="I1940" i="1"/>
  <c r="J1940" i="1"/>
  <c r="A1941" i="1"/>
  <c r="B1941" i="1"/>
  <c r="C1941" i="1"/>
  <c r="D1941" i="1"/>
  <c r="E1941" i="1"/>
  <c r="F1941" i="1"/>
  <c r="G1941" i="1"/>
  <c r="H1941" i="1"/>
  <c r="I1941" i="1"/>
  <c r="J1941" i="1"/>
  <c r="A1942" i="1"/>
  <c r="B1942" i="1"/>
  <c r="C1942" i="1"/>
  <c r="D1942" i="1"/>
  <c r="E1942" i="1"/>
  <c r="F1942" i="1"/>
  <c r="G1942" i="1"/>
  <c r="H1942" i="1"/>
  <c r="I1942" i="1"/>
  <c r="J1942" i="1"/>
  <c r="A1943" i="1"/>
  <c r="B1943" i="1"/>
  <c r="C1943" i="1"/>
  <c r="D1943" i="1"/>
  <c r="E1943" i="1"/>
  <c r="F1943" i="1"/>
  <c r="G1943" i="1"/>
  <c r="H1943" i="1"/>
  <c r="I1943" i="1"/>
  <c r="J1943" i="1"/>
  <c r="A1944" i="1"/>
  <c r="B1944" i="1"/>
  <c r="C1944" i="1"/>
  <c r="D1944" i="1"/>
  <c r="E1944" i="1"/>
  <c r="F1944" i="1"/>
  <c r="G1944" i="1"/>
  <c r="H1944" i="1"/>
  <c r="I1944" i="1"/>
  <c r="J1944" i="1"/>
  <c r="A1945" i="1"/>
  <c r="B1945" i="1"/>
  <c r="C1945" i="1"/>
  <c r="D1945" i="1"/>
  <c r="E1945" i="1"/>
  <c r="F1945" i="1"/>
  <c r="G1945" i="1"/>
  <c r="H1945" i="1"/>
  <c r="I1945" i="1"/>
  <c r="J1945" i="1"/>
  <c r="A1946" i="1"/>
  <c r="B1946" i="1"/>
  <c r="C1946" i="1"/>
  <c r="D1946" i="1"/>
  <c r="E1946" i="1"/>
  <c r="F1946" i="1"/>
  <c r="G1946" i="1"/>
  <c r="H1946" i="1"/>
  <c r="I1946" i="1"/>
  <c r="J1946" i="1"/>
  <c r="A1947" i="1"/>
  <c r="B1947" i="1"/>
  <c r="C1947" i="1"/>
  <c r="D1947" i="1"/>
  <c r="E1947" i="1"/>
  <c r="F1947" i="1"/>
  <c r="G1947" i="1"/>
  <c r="H1947" i="1"/>
  <c r="I1947" i="1"/>
  <c r="J1947" i="1"/>
  <c r="A1948" i="1"/>
  <c r="B1948" i="1"/>
  <c r="C1948" i="1"/>
  <c r="D1948" i="1"/>
  <c r="E1948" i="1"/>
  <c r="F1948" i="1"/>
  <c r="G1948" i="1"/>
  <c r="H1948" i="1"/>
  <c r="I1948" i="1"/>
  <c r="J1948" i="1"/>
  <c r="A1949" i="1"/>
  <c r="B1949" i="1"/>
  <c r="C1949" i="1"/>
  <c r="D1949" i="1"/>
  <c r="E1949" i="1"/>
  <c r="F1949" i="1"/>
  <c r="G1949" i="1"/>
  <c r="H1949" i="1"/>
  <c r="I1949" i="1"/>
  <c r="J1949" i="1"/>
  <c r="A1950" i="1"/>
  <c r="B1950" i="1"/>
  <c r="C1950" i="1"/>
  <c r="D1950" i="1"/>
  <c r="E1950" i="1"/>
  <c r="F1950" i="1"/>
  <c r="G1950" i="1"/>
  <c r="H1950" i="1"/>
  <c r="I1950" i="1"/>
  <c r="J1950" i="1"/>
  <c r="A1951" i="1"/>
  <c r="B1951" i="1"/>
  <c r="C1951" i="1"/>
  <c r="D1951" i="1"/>
  <c r="E1951" i="1"/>
  <c r="F1951" i="1"/>
  <c r="G1951" i="1"/>
  <c r="H1951" i="1"/>
  <c r="I1951" i="1"/>
  <c r="J1951" i="1"/>
  <c r="A1952" i="1"/>
  <c r="B1952" i="1"/>
  <c r="C1952" i="1"/>
  <c r="D1952" i="1"/>
  <c r="E1952" i="1"/>
  <c r="F1952" i="1"/>
  <c r="G1952" i="1"/>
  <c r="H1952" i="1"/>
  <c r="I1952" i="1"/>
  <c r="J1952" i="1"/>
  <c r="A1953" i="1"/>
  <c r="B1953" i="1"/>
  <c r="C1953" i="1"/>
  <c r="D1953" i="1"/>
  <c r="E1953" i="1"/>
  <c r="F1953" i="1"/>
  <c r="G1953" i="1"/>
  <c r="H1953" i="1"/>
  <c r="I1953" i="1"/>
  <c r="J1953" i="1"/>
  <c r="A1954" i="1"/>
  <c r="B1954" i="1"/>
  <c r="C1954" i="1"/>
  <c r="D1954" i="1"/>
  <c r="E1954" i="1"/>
  <c r="F1954" i="1"/>
  <c r="G1954" i="1"/>
  <c r="H1954" i="1"/>
  <c r="I1954" i="1"/>
  <c r="J1954" i="1"/>
  <c r="A1955" i="1"/>
  <c r="B1955" i="1"/>
  <c r="C1955" i="1"/>
  <c r="D1955" i="1"/>
  <c r="E1955" i="1"/>
  <c r="F1955" i="1"/>
  <c r="G1955" i="1"/>
  <c r="H1955" i="1"/>
  <c r="I1955" i="1"/>
  <c r="J1955" i="1"/>
  <c r="A1956" i="1"/>
  <c r="B1956" i="1"/>
  <c r="C1956" i="1"/>
  <c r="D1956" i="1"/>
  <c r="E1956" i="1"/>
  <c r="F1956" i="1"/>
  <c r="G1956" i="1"/>
  <c r="H1956" i="1"/>
  <c r="I1956" i="1"/>
  <c r="J1956" i="1"/>
  <c r="A1957" i="1"/>
  <c r="B1957" i="1"/>
  <c r="C1957" i="1"/>
  <c r="D1957" i="1"/>
  <c r="E1957" i="1"/>
  <c r="F1957" i="1"/>
  <c r="G1957" i="1"/>
  <c r="H1957" i="1"/>
  <c r="I1957" i="1"/>
  <c r="J1957" i="1"/>
  <c r="A1958" i="1"/>
  <c r="B1958" i="1"/>
  <c r="C1958" i="1"/>
  <c r="D1958" i="1"/>
  <c r="E1958" i="1"/>
  <c r="F1958" i="1"/>
  <c r="G1958" i="1"/>
  <c r="H1958" i="1"/>
  <c r="I1958" i="1"/>
  <c r="J1958" i="1"/>
  <c r="A1959" i="1"/>
  <c r="B1959" i="1"/>
  <c r="C1959" i="1"/>
  <c r="D1959" i="1"/>
  <c r="E1959" i="1"/>
  <c r="F1959" i="1"/>
  <c r="G1959" i="1"/>
  <c r="H1959" i="1"/>
  <c r="I1959" i="1"/>
  <c r="J1959" i="1"/>
  <c r="A1960" i="1"/>
  <c r="B1960" i="1"/>
  <c r="C1960" i="1"/>
  <c r="D1960" i="1"/>
  <c r="E1960" i="1"/>
  <c r="F1960" i="1"/>
  <c r="G1960" i="1"/>
  <c r="H1960" i="1"/>
  <c r="I1960" i="1"/>
  <c r="J1960" i="1"/>
  <c r="A1961" i="1"/>
  <c r="B1961" i="1"/>
  <c r="C1961" i="1"/>
  <c r="D1961" i="1"/>
  <c r="E1961" i="1"/>
  <c r="F1961" i="1"/>
  <c r="G1961" i="1"/>
  <c r="H1961" i="1"/>
  <c r="I1961" i="1"/>
  <c r="J1961" i="1"/>
  <c r="A1962" i="1"/>
  <c r="B1962" i="1"/>
  <c r="C1962" i="1"/>
  <c r="D1962" i="1"/>
  <c r="E1962" i="1"/>
  <c r="F1962" i="1"/>
  <c r="G1962" i="1"/>
  <c r="H1962" i="1"/>
  <c r="I1962" i="1"/>
  <c r="J1962" i="1"/>
  <c r="A1963" i="1"/>
  <c r="B1963" i="1"/>
  <c r="C1963" i="1"/>
  <c r="D1963" i="1"/>
  <c r="E1963" i="1"/>
  <c r="F1963" i="1"/>
  <c r="G1963" i="1"/>
  <c r="H1963" i="1"/>
  <c r="I1963" i="1"/>
  <c r="J1963" i="1"/>
  <c r="A1964" i="1"/>
  <c r="B1964" i="1"/>
  <c r="C1964" i="1"/>
  <c r="D1964" i="1"/>
  <c r="E1964" i="1"/>
  <c r="F1964" i="1"/>
  <c r="G1964" i="1"/>
  <c r="H1964" i="1"/>
  <c r="I1964" i="1"/>
  <c r="J1964" i="1"/>
  <c r="A1965" i="1"/>
  <c r="B1965" i="1"/>
  <c r="C1965" i="1"/>
  <c r="D1965" i="1"/>
  <c r="E1965" i="1"/>
  <c r="F1965" i="1"/>
  <c r="G1965" i="1"/>
  <c r="H1965" i="1"/>
  <c r="I1965" i="1"/>
  <c r="J1965" i="1"/>
  <c r="A1966" i="1"/>
  <c r="B1966" i="1"/>
  <c r="C1966" i="1"/>
  <c r="D1966" i="1"/>
  <c r="E1966" i="1"/>
  <c r="F1966" i="1"/>
  <c r="G1966" i="1"/>
  <c r="H1966" i="1"/>
  <c r="I1966" i="1"/>
  <c r="J1966" i="1"/>
  <c r="A1967" i="1"/>
  <c r="B1967" i="1"/>
  <c r="C1967" i="1"/>
  <c r="D1967" i="1"/>
  <c r="E1967" i="1"/>
  <c r="F1967" i="1"/>
  <c r="G1967" i="1"/>
  <c r="H1967" i="1"/>
  <c r="I1967" i="1"/>
  <c r="J1967" i="1"/>
  <c r="A1968" i="1"/>
  <c r="B1968" i="1"/>
  <c r="C1968" i="1"/>
  <c r="D1968" i="1"/>
  <c r="E1968" i="1"/>
  <c r="F1968" i="1"/>
  <c r="G1968" i="1"/>
  <c r="H1968" i="1"/>
  <c r="I1968" i="1"/>
  <c r="J1968" i="1"/>
  <c r="A1969" i="1"/>
  <c r="B1969" i="1"/>
  <c r="C1969" i="1"/>
  <c r="D1969" i="1"/>
  <c r="E1969" i="1"/>
  <c r="F1969" i="1"/>
  <c r="G1969" i="1"/>
  <c r="H1969" i="1"/>
  <c r="I1969" i="1"/>
  <c r="J1969" i="1"/>
  <c r="A1970" i="1"/>
  <c r="B1970" i="1"/>
  <c r="C1970" i="1"/>
  <c r="D1970" i="1"/>
  <c r="E1970" i="1"/>
  <c r="F1970" i="1"/>
  <c r="G1970" i="1"/>
  <c r="H1970" i="1"/>
  <c r="I1970" i="1"/>
  <c r="J1970" i="1"/>
  <c r="A1971" i="1"/>
  <c r="B1971" i="1"/>
  <c r="C1971" i="1"/>
  <c r="D1971" i="1"/>
  <c r="E1971" i="1"/>
  <c r="F1971" i="1"/>
  <c r="G1971" i="1"/>
  <c r="H1971" i="1"/>
  <c r="I1971" i="1"/>
  <c r="J1971" i="1"/>
  <c r="A1972" i="1"/>
  <c r="B1972" i="1"/>
  <c r="C1972" i="1"/>
  <c r="D1972" i="1"/>
  <c r="E1972" i="1"/>
  <c r="F1972" i="1"/>
  <c r="G1972" i="1"/>
  <c r="H1972" i="1"/>
  <c r="I1972" i="1"/>
  <c r="J1972" i="1"/>
  <c r="A1973" i="1"/>
  <c r="B1973" i="1"/>
  <c r="C1973" i="1"/>
  <c r="D1973" i="1"/>
  <c r="E1973" i="1"/>
  <c r="F1973" i="1"/>
  <c r="G1973" i="1"/>
  <c r="H1973" i="1"/>
  <c r="I1973" i="1"/>
  <c r="J1973" i="1"/>
  <c r="A1974" i="1"/>
  <c r="B1974" i="1"/>
  <c r="C1974" i="1"/>
  <c r="D1974" i="1"/>
  <c r="E1974" i="1"/>
  <c r="F1974" i="1"/>
  <c r="G1974" i="1"/>
  <c r="H1974" i="1"/>
  <c r="I1974" i="1"/>
  <c r="J1974" i="1"/>
  <c r="A1975" i="1"/>
  <c r="B1975" i="1"/>
  <c r="C1975" i="1"/>
  <c r="D1975" i="1"/>
  <c r="E1975" i="1"/>
  <c r="F1975" i="1"/>
  <c r="G1975" i="1"/>
  <c r="H1975" i="1"/>
  <c r="I1975" i="1"/>
  <c r="J1975" i="1"/>
  <c r="A1976" i="1"/>
  <c r="B1976" i="1"/>
  <c r="C1976" i="1"/>
  <c r="D1976" i="1"/>
  <c r="E1976" i="1"/>
  <c r="F1976" i="1"/>
  <c r="G1976" i="1"/>
  <c r="H1976" i="1"/>
  <c r="I1976" i="1"/>
  <c r="J1976" i="1"/>
  <c r="A1977" i="1"/>
  <c r="B1977" i="1"/>
  <c r="C1977" i="1"/>
  <c r="D1977" i="1"/>
  <c r="E1977" i="1"/>
  <c r="F1977" i="1"/>
  <c r="G1977" i="1"/>
  <c r="H1977" i="1"/>
  <c r="I1977" i="1"/>
  <c r="J1977" i="1"/>
  <c r="A1978" i="1"/>
  <c r="B1978" i="1"/>
  <c r="C1978" i="1"/>
  <c r="D1978" i="1"/>
  <c r="E1978" i="1"/>
  <c r="F1978" i="1"/>
  <c r="G1978" i="1"/>
  <c r="H1978" i="1"/>
  <c r="I1978" i="1"/>
  <c r="J1978" i="1"/>
  <c r="A1979" i="1"/>
  <c r="B1979" i="1"/>
  <c r="C1979" i="1"/>
  <c r="D1979" i="1"/>
  <c r="E1979" i="1"/>
  <c r="F1979" i="1"/>
  <c r="G1979" i="1"/>
  <c r="H1979" i="1"/>
  <c r="I1979" i="1"/>
  <c r="J1979" i="1"/>
  <c r="A1980" i="1"/>
  <c r="B1980" i="1"/>
  <c r="C1980" i="1"/>
  <c r="D1980" i="1"/>
  <c r="E1980" i="1"/>
  <c r="F1980" i="1"/>
  <c r="G1980" i="1"/>
  <c r="H1980" i="1"/>
  <c r="I1980" i="1"/>
  <c r="J1980" i="1"/>
  <c r="A1981" i="1"/>
  <c r="B1981" i="1"/>
  <c r="C1981" i="1"/>
  <c r="D1981" i="1"/>
  <c r="E1981" i="1"/>
  <c r="F1981" i="1"/>
  <c r="G1981" i="1"/>
  <c r="H1981" i="1"/>
  <c r="I1981" i="1"/>
  <c r="J1981" i="1"/>
  <c r="A1982" i="1"/>
  <c r="B1982" i="1"/>
  <c r="C1982" i="1"/>
  <c r="D1982" i="1"/>
  <c r="E1982" i="1"/>
  <c r="F1982" i="1"/>
  <c r="G1982" i="1"/>
  <c r="H1982" i="1"/>
  <c r="I1982" i="1"/>
  <c r="J1982" i="1"/>
  <c r="A1983" i="1"/>
  <c r="B1983" i="1"/>
  <c r="C1983" i="1"/>
  <c r="D1983" i="1"/>
  <c r="E1983" i="1"/>
  <c r="F1983" i="1"/>
  <c r="G1983" i="1"/>
  <c r="H1983" i="1"/>
  <c r="I1983" i="1"/>
  <c r="J1983" i="1"/>
  <c r="A1984" i="1"/>
  <c r="B1984" i="1"/>
  <c r="C1984" i="1"/>
  <c r="D1984" i="1"/>
  <c r="E1984" i="1"/>
  <c r="F1984" i="1"/>
  <c r="G1984" i="1"/>
  <c r="H1984" i="1"/>
  <c r="I1984" i="1"/>
  <c r="J1984" i="1"/>
  <c r="A1985" i="1"/>
  <c r="B1985" i="1"/>
  <c r="C1985" i="1"/>
  <c r="D1985" i="1"/>
  <c r="E1985" i="1"/>
  <c r="F1985" i="1"/>
  <c r="G1985" i="1"/>
  <c r="H1985" i="1"/>
  <c r="I1985" i="1"/>
  <c r="J1985" i="1"/>
  <c r="A1986" i="1"/>
  <c r="B1986" i="1"/>
  <c r="C1986" i="1"/>
  <c r="D1986" i="1"/>
  <c r="E1986" i="1"/>
  <c r="F1986" i="1"/>
  <c r="G1986" i="1"/>
  <c r="H1986" i="1"/>
  <c r="I1986" i="1"/>
  <c r="J1986" i="1"/>
  <c r="A1987" i="1"/>
  <c r="B1987" i="1"/>
  <c r="C1987" i="1"/>
  <c r="D1987" i="1"/>
  <c r="E1987" i="1"/>
  <c r="F1987" i="1"/>
  <c r="G1987" i="1"/>
  <c r="H1987" i="1"/>
  <c r="I1987" i="1"/>
  <c r="J1987" i="1"/>
  <c r="A1988" i="1"/>
  <c r="B1988" i="1"/>
  <c r="C1988" i="1"/>
  <c r="D1988" i="1"/>
  <c r="E1988" i="1"/>
  <c r="F1988" i="1"/>
  <c r="G1988" i="1"/>
  <c r="H1988" i="1"/>
  <c r="I1988" i="1"/>
  <c r="J1988" i="1"/>
  <c r="A1989" i="1"/>
  <c r="B1989" i="1"/>
  <c r="C1989" i="1"/>
  <c r="D1989" i="1"/>
  <c r="E1989" i="1"/>
  <c r="F1989" i="1"/>
  <c r="G1989" i="1"/>
  <c r="H1989" i="1"/>
  <c r="I1989" i="1"/>
  <c r="J1989" i="1"/>
  <c r="A1990" i="1"/>
  <c r="B1990" i="1"/>
  <c r="C1990" i="1"/>
  <c r="D1990" i="1"/>
  <c r="E1990" i="1"/>
  <c r="F1990" i="1"/>
  <c r="G1990" i="1"/>
  <c r="H1990" i="1"/>
  <c r="I1990" i="1"/>
  <c r="J1990" i="1"/>
  <c r="A1991" i="1"/>
  <c r="B1991" i="1"/>
  <c r="C1991" i="1"/>
  <c r="D1991" i="1"/>
  <c r="E1991" i="1"/>
  <c r="F1991" i="1"/>
  <c r="G1991" i="1"/>
  <c r="H1991" i="1"/>
  <c r="I1991" i="1"/>
  <c r="J1991" i="1"/>
  <c r="A1992" i="1"/>
  <c r="B1992" i="1"/>
  <c r="C1992" i="1"/>
  <c r="D1992" i="1"/>
  <c r="E1992" i="1"/>
  <c r="F1992" i="1"/>
  <c r="G1992" i="1"/>
  <c r="H1992" i="1"/>
  <c r="I1992" i="1"/>
  <c r="J1992" i="1"/>
  <c r="A1993" i="1"/>
  <c r="B1993" i="1"/>
  <c r="C1993" i="1"/>
  <c r="D1993" i="1"/>
  <c r="E1993" i="1"/>
  <c r="F1993" i="1"/>
  <c r="G1993" i="1"/>
  <c r="H1993" i="1"/>
  <c r="I1993" i="1"/>
  <c r="J1993" i="1"/>
  <c r="A1994" i="1"/>
  <c r="B1994" i="1"/>
  <c r="C1994" i="1"/>
  <c r="D1994" i="1"/>
  <c r="E1994" i="1"/>
  <c r="F1994" i="1"/>
  <c r="G1994" i="1"/>
  <c r="H1994" i="1"/>
  <c r="I1994" i="1"/>
  <c r="J1994" i="1"/>
  <c r="A1995" i="1"/>
  <c r="B1995" i="1"/>
  <c r="C1995" i="1"/>
  <c r="D1995" i="1"/>
  <c r="E1995" i="1"/>
  <c r="F1995" i="1"/>
  <c r="G1995" i="1"/>
  <c r="H1995" i="1"/>
  <c r="I1995" i="1"/>
  <c r="J1995" i="1"/>
  <c r="A1996" i="1"/>
  <c r="B1996" i="1"/>
  <c r="C1996" i="1"/>
  <c r="D1996" i="1"/>
  <c r="E1996" i="1"/>
  <c r="F1996" i="1"/>
  <c r="G1996" i="1"/>
  <c r="H1996" i="1"/>
  <c r="I1996" i="1"/>
  <c r="J1996" i="1"/>
  <c r="A1997" i="1"/>
  <c r="B1997" i="1"/>
  <c r="C1997" i="1"/>
  <c r="D1997" i="1"/>
  <c r="E1997" i="1"/>
  <c r="F1997" i="1"/>
  <c r="G1997" i="1"/>
  <c r="H1997" i="1"/>
  <c r="I1997" i="1"/>
  <c r="J1997" i="1"/>
  <c r="A1998" i="1"/>
  <c r="B1998" i="1"/>
  <c r="C1998" i="1"/>
  <c r="D1998" i="1"/>
  <c r="E1998" i="1"/>
  <c r="F1998" i="1"/>
  <c r="G1998" i="1"/>
  <c r="H1998" i="1"/>
  <c r="I1998" i="1"/>
  <c r="J1998" i="1"/>
  <c r="A1999" i="1"/>
  <c r="B1999" i="1"/>
  <c r="C1999" i="1"/>
  <c r="D1999" i="1"/>
  <c r="E1999" i="1"/>
  <c r="F1999" i="1"/>
  <c r="G1999" i="1"/>
  <c r="H1999" i="1"/>
  <c r="I1999" i="1"/>
  <c r="J1999" i="1"/>
  <c r="A2000" i="1"/>
  <c r="B2000" i="1"/>
  <c r="C2000" i="1"/>
  <c r="D2000" i="1"/>
  <c r="E2000" i="1"/>
  <c r="F2000" i="1"/>
  <c r="G2000" i="1"/>
  <c r="H2000" i="1"/>
  <c r="I2000" i="1"/>
  <c r="J2000" i="1"/>
  <c r="A2001" i="1"/>
  <c r="B2001" i="1"/>
  <c r="C2001" i="1"/>
  <c r="D2001" i="1"/>
  <c r="E2001" i="1"/>
  <c r="F2001" i="1"/>
  <c r="G2001" i="1"/>
  <c r="H2001" i="1"/>
  <c r="I2001" i="1"/>
  <c r="J2001" i="1"/>
  <c r="A2002" i="1"/>
  <c r="B2002" i="1"/>
  <c r="C2002" i="1"/>
  <c r="D2002" i="1"/>
  <c r="E2002" i="1"/>
  <c r="F2002" i="1"/>
  <c r="G2002" i="1"/>
  <c r="H2002" i="1"/>
  <c r="I2002" i="1"/>
  <c r="J2002" i="1"/>
  <c r="A2003" i="1"/>
  <c r="B2003" i="1"/>
  <c r="C2003" i="1"/>
  <c r="D2003" i="1"/>
  <c r="E2003" i="1"/>
  <c r="F2003" i="1"/>
  <c r="G2003" i="1"/>
  <c r="H2003" i="1"/>
  <c r="I2003" i="1"/>
  <c r="J2003" i="1"/>
  <c r="A2004" i="1"/>
  <c r="B2004" i="1"/>
  <c r="C2004" i="1"/>
  <c r="D2004" i="1"/>
  <c r="E2004" i="1"/>
  <c r="F2004" i="1"/>
  <c r="G2004" i="1"/>
  <c r="H2004" i="1"/>
  <c r="I2004" i="1"/>
  <c r="J2004" i="1"/>
  <c r="A2005" i="1"/>
  <c r="B2005" i="1"/>
  <c r="C2005" i="1"/>
  <c r="D2005" i="1"/>
  <c r="E2005" i="1"/>
  <c r="F2005" i="1"/>
  <c r="G2005" i="1"/>
  <c r="H2005" i="1"/>
  <c r="I2005" i="1"/>
  <c r="J2005" i="1"/>
  <c r="A2006" i="1"/>
  <c r="B2006" i="1"/>
  <c r="C2006" i="1"/>
  <c r="D2006" i="1"/>
  <c r="E2006" i="1"/>
  <c r="F2006" i="1"/>
  <c r="G2006" i="1"/>
  <c r="H2006" i="1"/>
  <c r="I2006" i="1"/>
  <c r="J2006" i="1"/>
  <c r="A2007" i="1"/>
  <c r="B2007" i="1"/>
  <c r="C2007" i="1"/>
  <c r="D2007" i="1"/>
  <c r="E2007" i="1"/>
  <c r="F2007" i="1"/>
  <c r="G2007" i="1"/>
  <c r="H2007" i="1"/>
  <c r="I2007" i="1"/>
  <c r="J2007" i="1"/>
  <c r="A2008" i="1"/>
  <c r="B2008" i="1"/>
  <c r="C2008" i="1"/>
  <c r="D2008" i="1"/>
  <c r="E2008" i="1"/>
  <c r="F2008" i="1"/>
  <c r="G2008" i="1"/>
  <c r="H2008" i="1"/>
  <c r="I2008" i="1"/>
  <c r="J2008" i="1"/>
  <c r="A2009" i="1"/>
  <c r="B2009" i="1"/>
  <c r="C2009" i="1"/>
  <c r="D2009" i="1"/>
  <c r="E2009" i="1"/>
  <c r="F2009" i="1"/>
  <c r="G2009" i="1"/>
  <c r="H2009" i="1"/>
  <c r="I2009" i="1"/>
  <c r="J2009" i="1"/>
  <c r="A2010" i="1"/>
  <c r="B2010" i="1"/>
  <c r="C2010" i="1"/>
  <c r="D2010" i="1"/>
  <c r="E2010" i="1"/>
  <c r="F2010" i="1"/>
  <c r="G2010" i="1"/>
  <c r="H2010" i="1"/>
  <c r="I2010" i="1"/>
  <c r="J2010" i="1"/>
  <c r="A2011" i="1"/>
  <c r="B2011" i="1"/>
  <c r="C2011" i="1"/>
  <c r="D2011" i="1"/>
  <c r="E2011" i="1"/>
  <c r="F2011" i="1"/>
  <c r="G2011" i="1"/>
  <c r="H2011" i="1"/>
  <c r="I2011" i="1"/>
  <c r="J2011" i="1"/>
  <c r="A2012" i="1"/>
  <c r="B2012" i="1"/>
  <c r="C2012" i="1"/>
  <c r="D2012" i="1"/>
  <c r="E2012" i="1"/>
  <c r="F2012" i="1"/>
  <c r="G2012" i="1"/>
  <c r="H2012" i="1"/>
  <c r="I2012" i="1"/>
  <c r="J2012" i="1"/>
  <c r="A2013" i="1"/>
  <c r="B2013" i="1"/>
  <c r="C2013" i="1"/>
  <c r="D2013" i="1"/>
  <c r="E2013" i="1"/>
  <c r="F2013" i="1"/>
  <c r="G2013" i="1"/>
  <c r="H2013" i="1"/>
  <c r="I2013" i="1"/>
  <c r="J2013" i="1"/>
  <c r="A2014" i="1"/>
  <c r="B2014" i="1"/>
  <c r="C2014" i="1"/>
  <c r="D2014" i="1"/>
  <c r="E2014" i="1"/>
  <c r="F2014" i="1"/>
  <c r="G2014" i="1"/>
  <c r="H2014" i="1"/>
  <c r="I2014" i="1"/>
  <c r="J2014" i="1"/>
  <c r="A2015" i="1"/>
  <c r="B2015" i="1"/>
  <c r="C2015" i="1"/>
  <c r="D2015" i="1"/>
  <c r="E2015" i="1"/>
  <c r="F2015" i="1"/>
  <c r="G2015" i="1"/>
  <c r="H2015" i="1"/>
  <c r="I2015" i="1"/>
  <c r="J2015" i="1"/>
  <c r="A2016" i="1"/>
  <c r="B2016" i="1"/>
  <c r="C2016" i="1"/>
  <c r="D2016" i="1"/>
  <c r="E2016" i="1"/>
  <c r="F2016" i="1"/>
  <c r="G2016" i="1"/>
  <c r="H2016" i="1"/>
  <c r="I2016" i="1"/>
  <c r="J2016" i="1"/>
  <c r="A2017" i="1"/>
  <c r="B2017" i="1"/>
  <c r="C2017" i="1"/>
  <c r="D2017" i="1"/>
  <c r="E2017" i="1"/>
  <c r="F2017" i="1"/>
  <c r="G2017" i="1"/>
  <c r="H2017" i="1"/>
  <c r="I2017" i="1"/>
  <c r="J2017" i="1"/>
  <c r="A2018" i="1"/>
  <c r="B2018" i="1"/>
  <c r="C2018" i="1"/>
  <c r="D2018" i="1"/>
  <c r="E2018" i="1"/>
  <c r="F2018" i="1"/>
  <c r="G2018" i="1"/>
  <c r="H2018" i="1"/>
  <c r="I2018" i="1"/>
  <c r="J2018" i="1"/>
  <c r="A2019" i="1"/>
  <c r="B2019" i="1"/>
  <c r="C2019" i="1"/>
  <c r="D2019" i="1"/>
  <c r="E2019" i="1"/>
  <c r="F2019" i="1"/>
  <c r="G2019" i="1"/>
  <c r="H2019" i="1"/>
  <c r="I2019" i="1"/>
  <c r="J2019" i="1"/>
  <c r="A2020" i="1"/>
  <c r="B2020" i="1"/>
  <c r="C2020" i="1"/>
  <c r="D2020" i="1"/>
  <c r="E2020" i="1"/>
  <c r="F2020" i="1"/>
  <c r="G2020" i="1"/>
  <c r="H2020" i="1"/>
  <c r="I2020" i="1"/>
  <c r="J2020" i="1"/>
  <c r="A2021" i="1"/>
  <c r="B2021" i="1"/>
  <c r="C2021" i="1"/>
  <c r="D2021" i="1"/>
  <c r="E2021" i="1"/>
  <c r="F2021" i="1"/>
  <c r="G2021" i="1"/>
  <c r="H2021" i="1"/>
  <c r="I2021" i="1"/>
  <c r="J2021" i="1"/>
  <c r="A2022" i="1"/>
  <c r="B2022" i="1"/>
  <c r="C2022" i="1"/>
  <c r="D2022" i="1"/>
  <c r="E2022" i="1"/>
  <c r="F2022" i="1"/>
  <c r="G2022" i="1"/>
  <c r="H2022" i="1"/>
  <c r="I2022" i="1"/>
  <c r="J2022" i="1"/>
  <c r="A2023" i="1"/>
  <c r="B2023" i="1"/>
  <c r="C2023" i="1"/>
  <c r="D2023" i="1"/>
  <c r="E2023" i="1"/>
  <c r="F2023" i="1"/>
  <c r="G2023" i="1"/>
  <c r="H2023" i="1"/>
  <c r="I2023" i="1"/>
  <c r="J2023" i="1"/>
  <c r="A2024" i="1"/>
  <c r="B2024" i="1"/>
  <c r="C2024" i="1"/>
  <c r="D2024" i="1"/>
  <c r="E2024" i="1"/>
  <c r="F2024" i="1"/>
  <c r="G2024" i="1"/>
  <c r="H2024" i="1"/>
  <c r="I2024" i="1"/>
  <c r="J2024" i="1"/>
  <c r="A2025" i="1"/>
  <c r="B2025" i="1"/>
  <c r="C2025" i="1"/>
  <c r="D2025" i="1"/>
  <c r="E2025" i="1"/>
  <c r="F2025" i="1"/>
  <c r="G2025" i="1"/>
  <c r="H2025" i="1"/>
  <c r="I2025" i="1"/>
  <c r="J2025" i="1"/>
  <c r="A2026" i="1"/>
  <c r="B2026" i="1"/>
  <c r="C2026" i="1"/>
  <c r="D2026" i="1"/>
  <c r="E2026" i="1"/>
  <c r="F2026" i="1"/>
  <c r="G2026" i="1"/>
  <c r="H2026" i="1"/>
  <c r="I2026" i="1"/>
  <c r="J2026" i="1"/>
  <c r="A2027" i="1"/>
  <c r="B2027" i="1"/>
  <c r="C2027" i="1"/>
  <c r="D2027" i="1"/>
  <c r="E2027" i="1"/>
  <c r="F2027" i="1"/>
  <c r="G2027" i="1"/>
  <c r="H2027" i="1"/>
  <c r="I2027" i="1"/>
  <c r="J2027" i="1"/>
  <c r="A2028" i="1"/>
  <c r="B2028" i="1"/>
  <c r="C2028" i="1"/>
  <c r="D2028" i="1"/>
  <c r="E2028" i="1"/>
  <c r="F2028" i="1"/>
  <c r="G2028" i="1"/>
  <c r="H2028" i="1"/>
  <c r="I2028" i="1"/>
  <c r="J2028" i="1"/>
  <c r="A2029" i="1"/>
  <c r="B2029" i="1"/>
  <c r="C2029" i="1"/>
  <c r="D2029" i="1"/>
  <c r="E2029" i="1"/>
  <c r="F2029" i="1"/>
  <c r="G2029" i="1"/>
  <c r="H2029" i="1"/>
  <c r="I2029" i="1"/>
  <c r="J2029" i="1"/>
  <c r="A2030" i="1"/>
  <c r="B2030" i="1"/>
  <c r="C2030" i="1"/>
  <c r="D2030" i="1"/>
  <c r="E2030" i="1"/>
  <c r="F2030" i="1"/>
  <c r="G2030" i="1"/>
  <c r="H2030" i="1"/>
  <c r="I2030" i="1"/>
  <c r="J2030" i="1"/>
  <c r="A2031" i="1"/>
  <c r="B2031" i="1"/>
  <c r="C2031" i="1"/>
  <c r="D2031" i="1"/>
  <c r="E2031" i="1"/>
  <c r="F2031" i="1"/>
  <c r="G2031" i="1"/>
  <c r="H2031" i="1"/>
  <c r="I2031" i="1"/>
  <c r="J2031" i="1"/>
  <c r="A2032" i="1"/>
  <c r="B2032" i="1"/>
  <c r="C2032" i="1"/>
  <c r="D2032" i="1"/>
  <c r="E2032" i="1"/>
  <c r="F2032" i="1"/>
  <c r="G2032" i="1"/>
  <c r="H2032" i="1"/>
  <c r="I2032" i="1"/>
  <c r="J2032" i="1"/>
  <c r="A2033" i="1"/>
  <c r="B2033" i="1"/>
  <c r="C2033" i="1"/>
  <c r="D2033" i="1"/>
  <c r="E2033" i="1"/>
  <c r="F2033" i="1"/>
  <c r="G2033" i="1"/>
  <c r="H2033" i="1"/>
  <c r="I2033" i="1"/>
  <c r="J2033" i="1"/>
  <c r="A2034" i="1"/>
  <c r="B2034" i="1"/>
  <c r="C2034" i="1"/>
  <c r="D2034" i="1"/>
  <c r="E2034" i="1"/>
  <c r="F2034" i="1"/>
  <c r="G2034" i="1"/>
  <c r="H2034" i="1"/>
  <c r="I2034" i="1"/>
  <c r="J2034" i="1"/>
  <c r="A2035" i="1"/>
  <c r="B2035" i="1"/>
  <c r="C2035" i="1"/>
  <c r="D2035" i="1"/>
  <c r="E2035" i="1"/>
  <c r="F2035" i="1"/>
  <c r="G2035" i="1"/>
  <c r="H2035" i="1"/>
  <c r="I2035" i="1"/>
  <c r="J2035" i="1"/>
  <c r="A2036" i="1"/>
  <c r="B2036" i="1"/>
  <c r="C2036" i="1"/>
  <c r="D2036" i="1"/>
  <c r="E2036" i="1"/>
  <c r="F2036" i="1"/>
  <c r="G2036" i="1"/>
  <c r="H2036" i="1"/>
  <c r="I2036" i="1"/>
  <c r="J2036" i="1"/>
  <c r="A2037" i="1"/>
  <c r="B2037" i="1"/>
  <c r="C2037" i="1"/>
  <c r="D2037" i="1"/>
  <c r="E2037" i="1"/>
  <c r="F2037" i="1"/>
  <c r="G2037" i="1"/>
  <c r="H2037" i="1"/>
  <c r="I2037" i="1"/>
  <c r="J2037" i="1"/>
  <c r="A2038" i="1"/>
  <c r="B2038" i="1"/>
  <c r="C2038" i="1"/>
  <c r="D2038" i="1"/>
  <c r="E2038" i="1"/>
  <c r="F2038" i="1"/>
  <c r="G2038" i="1"/>
  <c r="H2038" i="1"/>
  <c r="I2038" i="1"/>
  <c r="J2038" i="1"/>
  <c r="A2039" i="1"/>
  <c r="B2039" i="1"/>
  <c r="C2039" i="1"/>
  <c r="D2039" i="1"/>
  <c r="E2039" i="1"/>
  <c r="F2039" i="1"/>
  <c r="G2039" i="1"/>
  <c r="H2039" i="1"/>
  <c r="I2039" i="1"/>
  <c r="J2039" i="1"/>
  <c r="A2040" i="1"/>
  <c r="B2040" i="1"/>
  <c r="C2040" i="1"/>
  <c r="D2040" i="1"/>
  <c r="E2040" i="1"/>
  <c r="F2040" i="1"/>
  <c r="G2040" i="1"/>
  <c r="H2040" i="1"/>
  <c r="I2040" i="1"/>
  <c r="J2040" i="1"/>
  <c r="A2041" i="1"/>
  <c r="B2041" i="1"/>
  <c r="C2041" i="1"/>
  <c r="D2041" i="1"/>
  <c r="E2041" i="1"/>
  <c r="F2041" i="1"/>
  <c r="G2041" i="1"/>
  <c r="H2041" i="1"/>
  <c r="I2041" i="1"/>
  <c r="J2041" i="1"/>
  <c r="A2042" i="1"/>
  <c r="B2042" i="1"/>
  <c r="C2042" i="1"/>
  <c r="D2042" i="1"/>
  <c r="E2042" i="1"/>
  <c r="F2042" i="1"/>
  <c r="G2042" i="1"/>
  <c r="H2042" i="1"/>
  <c r="I2042" i="1"/>
  <c r="J2042" i="1"/>
  <c r="A2043" i="1"/>
  <c r="B2043" i="1"/>
  <c r="C2043" i="1"/>
  <c r="D2043" i="1"/>
  <c r="E2043" i="1"/>
  <c r="F2043" i="1"/>
  <c r="G2043" i="1"/>
  <c r="H2043" i="1"/>
  <c r="I2043" i="1"/>
  <c r="J2043" i="1"/>
  <c r="A2044" i="1"/>
  <c r="B2044" i="1"/>
  <c r="C2044" i="1"/>
  <c r="D2044" i="1"/>
  <c r="E2044" i="1"/>
  <c r="F2044" i="1"/>
  <c r="G2044" i="1"/>
  <c r="H2044" i="1"/>
  <c r="I2044" i="1"/>
  <c r="J2044" i="1"/>
  <c r="A2045" i="1"/>
  <c r="B2045" i="1"/>
  <c r="C2045" i="1"/>
  <c r="D2045" i="1"/>
  <c r="E2045" i="1"/>
  <c r="F2045" i="1"/>
  <c r="G2045" i="1"/>
  <c r="H2045" i="1"/>
  <c r="I2045" i="1"/>
  <c r="J2045" i="1"/>
  <c r="A2046" i="1"/>
  <c r="B2046" i="1"/>
  <c r="C2046" i="1"/>
  <c r="D2046" i="1"/>
  <c r="E2046" i="1"/>
  <c r="F2046" i="1"/>
  <c r="G2046" i="1"/>
  <c r="H2046" i="1"/>
  <c r="I2046" i="1"/>
  <c r="J2046" i="1"/>
  <c r="A2047" i="1"/>
  <c r="B2047" i="1"/>
  <c r="C2047" i="1"/>
  <c r="D2047" i="1"/>
  <c r="E2047" i="1"/>
  <c r="F2047" i="1"/>
  <c r="G2047" i="1"/>
  <c r="H2047" i="1"/>
  <c r="I2047" i="1"/>
  <c r="J2047" i="1"/>
  <c r="A2048" i="1"/>
  <c r="B2048" i="1"/>
  <c r="C2048" i="1"/>
  <c r="D2048" i="1"/>
  <c r="E2048" i="1"/>
  <c r="F2048" i="1"/>
  <c r="G2048" i="1"/>
  <c r="H2048" i="1"/>
  <c r="I2048" i="1"/>
  <c r="J2048" i="1"/>
  <c r="A2049" i="1"/>
  <c r="B2049" i="1"/>
  <c r="C2049" i="1"/>
  <c r="D2049" i="1"/>
  <c r="E2049" i="1"/>
  <c r="F2049" i="1"/>
  <c r="G2049" i="1"/>
  <c r="H2049" i="1"/>
  <c r="I2049" i="1"/>
  <c r="J2049" i="1"/>
  <c r="A2050" i="1"/>
  <c r="B2050" i="1"/>
  <c r="C2050" i="1"/>
  <c r="D2050" i="1"/>
  <c r="E2050" i="1"/>
  <c r="F2050" i="1"/>
  <c r="G2050" i="1"/>
  <c r="H2050" i="1"/>
  <c r="I2050" i="1"/>
  <c r="J2050" i="1"/>
  <c r="A2051" i="1"/>
  <c r="B2051" i="1"/>
  <c r="C2051" i="1"/>
  <c r="D2051" i="1"/>
  <c r="E2051" i="1"/>
  <c r="F2051" i="1"/>
  <c r="G2051" i="1"/>
  <c r="H2051" i="1"/>
  <c r="I2051" i="1"/>
  <c r="J2051" i="1"/>
  <c r="A2052" i="1"/>
  <c r="B2052" i="1"/>
  <c r="C2052" i="1"/>
  <c r="D2052" i="1"/>
  <c r="E2052" i="1"/>
  <c r="F2052" i="1"/>
  <c r="G2052" i="1"/>
  <c r="H2052" i="1"/>
  <c r="I2052" i="1"/>
  <c r="J2052" i="1"/>
  <c r="A2053" i="1"/>
  <c r="B2053" i="1"/>
  <c r="C2053" i="1"/>
  <c r="D2053" i="1"/>
  <c r="E2053" i="1"/>
  <c r="F2053" i="1"/>
  <c r="G2053" i="1"/>
  <c r="H2053" i="1"/>
  <c r="I2053" i="1"/>
  <c r="J2053" i="1"/>
  <c r="A2054" i="1"/>
  <c r="B2054" i="1"/>
  <c r="C2054" i="1"/>
  <c r="D2054" i="1"/>
  <c r="E2054" i="1"/>
  <c r="F2054" i="1"/>
  <c r="G2054" i="1"/>
  <c r="H2054" i="1"/>
  <c r="I2054" i="1"/>
  <c r="J2054" i="1"/>
  <c r="A2055" i="1"/>
  <c r="B2055" i="1"/>
  <c r="C2055" i="1"/>
  <c r="D2055" i="1"/>
  <c r="E2055" i="1"/>
  <c r="F2055" i="1"/>
  <c r="G2055" i="1"/>
  <c r="H2055" i="1"/>
  <c r="I2055" i="1"/>
  <c r="J2055" i="1"/>
  <c r="A2056" i="1"/>
  <c r="B2056" i="1"/>
  <c r="C2056" i="1"/>
  <c r="D2056" i="1"/>
  <c r="E2056" i="1"/>
  <c r="F2056" i="1"/>
  <c r="G2056" i="1"/>
  <c r="H2056" i="1"/>
  <c r="I2056" i="1"/>
  <c r="J2056" i="1"/>
  <c r="A2057" i="1"/>
  <c r="B2057" i="1"/>
  <c r="C2057" i="1"/>
  <c r="D2057" i="1"/>
  <c r="E2057" i="1"/>
  <c r="F2057" i="1"/>
  <c r="G2057" i="1"/>
  <c r="H2057" i="1"/>
  <c r="I2057" i="1"/>
  <c r="J2057" i="1"/>
  <c r="A2058" i="1"/>
  <c r="B2058" i="1"/>
  <c r="C2058" i="1"/>
  <c r="D2058" i="1"/>
  <c r="E2058" i="1"/>
  <c r="F2058" i="1"/>
  <c r="G2058" i="1"/>
  <c r="H2058" i="1"/>
  <c r="I2058" i="1"/>
  <c r="J2058" i="1"/>
  <c r="A2059" i="1"/>
  <c r="B2059" i="1"/>
  <c r="C2059" i="1"/>
  <c r="D2059" i="1"/>
  <c r="E2059" i="1"/>
  <c r="F2059" i="1"/>
  <c r="G2059" i="1"/>
  <c r="H2059" i="1"/>
  <c r="I2059" i="1"/>
  <c r="J2059" i="1"/>
  <c r="A2060" i="1"/>
  <c r="B2060" i="1"/>
  <c r="C2060" i="1"/>
  <c r="D2060" i="1"/>
  <c r="E2060" i="1"/>
  <c r="F2060" i="1"/>
  <c r="G2060" i="1"/>
  <c r="H2060" i="1"/>
  <c r="I2060" i="1"/>
  <c r="J2060" i="1"/>
  <c r="A2061" i="1"/>
  <c r="B2061" i="1"/>
  <c r="C2061" i="1"/>
  <c r="D2061" i="1"/>
  <c r="E2061" i="1"/>
  <c r="F2061" i="1"/>
  <c r="G2061" i="1"/>
  <c r="H2061" i="1"/>
  <c r="I2061" i="1"/>
  <c r="J2061" i="1"/>
  <c r="A2062" i="1"/>
  <c r="B2062" i="1"/>
  <c r="C2062" i="1"/>
  <c r="D2062" i="1"/>
  <c r="E2062" i="1"/>
  <c r="F2062" i="1"/>
  <c r="G2062" i="1"/>
  <c r="H2062" i="1"/>
  <c r="I2062" i="1"/>
  <c r="J2062" i="1"/>
  <c r="A2063" i="1"/>
  <c r="B2063" i="1"/>
  <c r="C2063" i="1"/>
  <c r="D2063" i="1"/>
  <c r="E2063" i="1"/>
  <c r="F2063" i="1"/>
  <c r="G2063" i="1"/>
  <c r="H2063" i="1"/>
  <c r="I2063" i="1"/>
  <c r="J2063" i="1"/>
  <c r="A2064" i="1"/>
  <c r="B2064" i="1"/>
  <c r="C2064" i="1"/>
  <c r="D2064" i="1"/>
  <c r="E2064" i="1"/>
  <c r="F2064" i="1"/>
  <c r="G2064" i="1"/>
  <c r="H2064" i="1"/>
  <c r="I2064" i="1"/>
  <c r="J2064" i="1"/>
  <c r="A2065" i="1"/>
  <c r="B2065" i="1"/>
  <c r="C2065" i="1"/>
  <c r="D2065" i="1"/>
  <c r="E2065" i="1"/>
  <c r="F2065" i="1"/>
  <c r="G2065" i="1"/>
  <c r="H2065" i="1"/>
  <c r="I2065" i="1"/>
  <c r="J2065" i="1"/>
  <c r="A2066" i="1"/>
  <c r="B2066" i="1"/>
  <c r="C2066" i="1"/>
  <c r="D2066" i="1"/>
  <c r="E2066" i="1"/>
  <c r="F2066" i="1"/>
  <c r="G2066" i="1"/>
  <c r="H2066" i="1"/>
  <c r="I2066" i="1"/>
  <c r="J2066" i="1"/>
  <c r="A2067" i="1"/>
  <c r="B2067" i="1"/>
  <c r="C2067" i="1"/>
  <c r="D2067" i="1"/>
  <c r="E2067" i="1"/>
  <c r="F2067" i="1"/>
  <c r="G2067" i="1"/>
  <c r="H2067" i="1"/>
  <c r="I2067" i="1"/>
  <c r="J2067" i="1"/>
  <c r="A2068" i="1"/>
  <c r="B2068" i="1"/>
  <c r="C2068" i="1"/>
  <c r="D2068" i="1"/>
  <c r="E2068" i="1"/>
  <c r="F2068" i="1"/>
  <c r="G2068" i="1"/>
  <c r="H2068" i="1"/>
  <c r="I2068" i="1"/>
  <c r="J2068" i="1"/>
  <c r="A2069" i="1"/>
  <c r="B2069" i="1"/>
  <c r="C2069" i="1"/>
  <c r="D2069" i="1"/>
  <c r="E2069" i="1"/>
  <c r="F2069" i="1"/>
  <c r="G2069" i="1"/>
  <c r="H2069" i="1"/>
  <c r="I2069" i="1"/>
  <c r="J2069" i="1"/>
  <c r="A2070" i="1"/>
  <c r="B2070" i="1"/>
  <c r="C2070" i="1"/>
  <c r="D2070" i="1"/>
  <c r="E2070" i="1"/>
  <c r="F2070" i="1"/>
  <c r="G2070" i="1"/>
  <c r="H2070" i="1"/>
  <c r="I2070" i="1"/>
  <c r="J2070" i="1"/>
  <c r="A2071" i="1"/>
  <c r="B2071" i="1"/>
  <c r="C2071" i="1"/>
  <c r="D2071" i="1"/>
  <c r="E2071" i="1"/>
  <c r="F2071" i="1"/>
  <c r="G2071" i="1"/>
  <c r="H2071" i="1"/>
  <c r="I2071" i="1"/>
  <c r="J2071" i="1"/>
  <c r="A2072" i="1"/>
  <c r="B2072" i="1"/>
  <c r="C2072" i="1"/>
  <c r="D2072" i="1"/>
  <c r="E2072" i="1"/>
  <c r="F2072" i="1"/>
  <c r="G2072" i="1"/>
  <c r="H2072" i="1"/>
  <c r="I2072" i="1"/>
  <c r="J2072" i="1"/>
  <c r="A2073" i="1"/>
  <c r="B2073" i="1"/>
  <c r="C2073" i="1"/>
  <c r="D2073" i="1"/>
  <c r="E2073" i="1"/>
  <c r="F2073" i="1"/>
  <c r="G2073" i="1"/>
  <c r="H2073" i="1"/>
  <c r="I2073" i="1"/>
  <c r="J2073" i="1"/>
  <c r="A2074" i="1"/>
  <c r="B2074" i="1"/>
  <c r="C2074" i="1"/>
  <c r="D2074" i="1"/>
  <c r="E2074" i="1"/>
  <c r="F2074" i="1"/>
  <c r="G2074" i="1"/>
  <c r="H2074" i="1"/>
  <c r="I2074" i="1"/>
  <c r="J2074" i="1"/>
  <c r="A2075" i="1"/>
  <c r="B2075" i="1"/>
  <c r="C2075" i="1"/>
  <c r="D2075" i="1"/>
  <c r="E2075" i="1"/>
  <c r="F2075" i="1"/>
  <c r="G2075" i="1"/>
  <c r="H2075" i="1"/>
  <c r="I2075" i="1"/>
  <c r="J2075" i="1"/>
  <c r="A2076" i="1"/>
  <c r="B2076" i="1"/>
  <c r="C2076" i="1"/>
  <c r="D2076" i="1"/>
  <c r="E2076" i="1"/>
  <c r="F2076" i="1"/>
  <c r="G2076" i="1"/>
  <c r="H2076" i="1"/>
  <c r="I2076" i="1"/>
  <c r="J2076" i="1"/>
  <c r="A2077" i="1"/>
  <c r="B2077" i="1"/>
  <c r="C2077" i="1"/>
  <c r="D2077" i="1"/>
  <c r="E2077" i="1"/>
  <c r="F2077" i="1"/>
  <c r="G2077" i="1"/>
  <c r="H2077" i="1"/>
  <c r="I2077" i="1"/>
  <c r="J2077" i="1"/>
  <c r="A2078" i="1"/>
  <c r="B2078" i="1"/>
  <c r="C2078" i="1"/>
  <c r="D2078" i="1"/>
  <c r="E2078" i="1"/>
  <c r="F2078" i="1"/>
  <c r="G2078" i="1"/>
  <c r="H2078" i="1"/>
  <c r="I2078" i="1"/>
  <c r="J2078" i="1"/>
  <c r="A2079" i="1"/>
  <c r="B2079" i="1"/>
  <c r="C2079" i="1"/>
  <c r="D2079" i="1"/>
  <c r="E2079" i="1"/>
  <c r="F2079" i="1"/>
  <c r="G2079" i="1"/>
  <c r="H2079" i="1"/>
  <c r="I2079" i="1"/>
  <c r="J2079" i="1"/>
  <c r="A2080" i="1"/>
  <c r="B2080" i="1"/>
  <c r="C2080" i="1"/>
  <c r="D2080" i="1"/>
  <c r="E2080" i="1"/>
  <c r="F2080" i="1"/>
  <c r="G2080" i="1"/>
  <c r="H2080" i="1"/>
  <c r="I2080" i="1"/>
  <c r="J2080" i="1"/>
  <c r="A2081" i="1"/>
  <c r="B2081" i="1"/>
  <c r="C2081" i="1"/>
  <c r="D2081" i="1"/>
  <c r="E2081" i="1"/>
  <c r="F2081" i="1"/>
  <c r="G2081" i="1"/>
  <c r="H2081" i="1"/>
  <c r="I2081" i="1"/>
  <c r="J2081" i="1"/>
  <c r="A2082" i="1"/>
  <c r="B2082" i="1"/>
  <c r="C2082" i="1"/>
  <c r="D2082" i="1"/>
  <c r="E2082" i="1"/>
  <c r="F2082" i="1"/>
  <c r="G2082" i="1"/>
  <c r="H2082" i="1"/>
  <c r="I2082" i="1"/>
  <c r="J2082" i="1"/>
  <c r="A2083" i="1"/>
  <c r="B2083" i="1"/>
  <c r="C2083" i="1"/>
  <c r="D2083" i="1"/>
  <c r="E2083" i="1"/>
  <c r="F2083" i="1"/>
  <c r="G2083" i="1"/>
  <c r="H2083" i="1"/>
  <c r="I2083" i="1"/>
  <c r="J2083" i="1"/>
  <c r="A2084" i="1"/>
  <c r="B2084" i="1"/>
  <c r="C2084" i="1"/>
  <c r="D2084" i="1"/>
  <c r="E2084" i="1"/>
  <c r="F2084" i="1"/>
  <c r="G2084" i="1"/>
  <c r="H2084" i="1"/>
  <c r="I2084" i="1"/>
  <c r="J2084" i="1"/>
  <c r="A2085" i="1"/>
  <c r="B2085" i="1"/>
  <c r="C2085" i="1"/>
  <c r="D2085" i="1"/>
  <c r="E2085" i="1"/>
  <c r="F2085" i="1"/>
  <c r="G2085" i="1"/>
  <c r="H2085" i="1"/>
  <c r="I2085" i="1"/>
  <c r="J2085" i="1"/>
  <c r="A2086" i="1"/>
  <c r="B2086" i="1"/>
  <c r="C2086" i="1"/>
  <c r="D2086" i="1"/>
  <c r="E2086" i="1"/>
  <c r="F2086" i="1"/>
  <c r="G2086" i="1"/>
  <c r="H2086" i="1"/>
  <c r="I2086" i="1"/>
  <c r="J2086" i="1"/>
  <c r="A2087" i="1"/>
  <c r="B2087" i="1"/>
  <c r="C2087" i="1"/>
  <c r="D2087" i="1"/>
  <c r="E2087" i="1"/>
  <c r="F2087" i="1"/>
  <c r="G2087" i="1"/>
  <c r="H2087" i="1"/>
  <c r="I2087" i="1"/>
  <c r="J2087" i="1"/>
  <c r="A2088" i="1"/>
  <c r="B2088" i="1"/>
  <c r="C2088" i="1"/>
  <c r="D2088" i="1"/>
  <c r="E2088" i="1"/>
  <c r="F2088" i="1"/>
  <c r="G2088" i="1"/>
  <c r="H2088" i="1"/>
  <c r="I2088" i="1"/>
  <c r="J2088" i="1"/>
  <c r="A2089" i="1"/>
  <c r="B2089" i="1"/>
  <c r="C2089" i="1"/>
  <c r="D2089" i="1"/>
  <c r="E2089" i="1"/>
  <c r="F2089" i="1"/>
  <c r="G2089" i="1"/>
  <c r="H2089" i="1"/>
  <c r="I2089" i="1"/>
  <c r="J2089" i="1"/>
  <c r="A2090" i="1"/>
  <c r="B2090" i="1"/>
  <c r="C2090" i="1"/>
  <c r="D2090" i="1"/>
  <c r="E2090" i="1"/>
  <c r="F2090" i="1"/>
  <c r="G2090" i="1"/>
  <c r="H2090" i="1"/>
  <c r="I2090" i="1"/>
  <c r="J2090" i="1"/>
  <c r="A2091" i="1"/>
  <c r="B2091" i="1"/>
  <c r="C2091" i="1"/>
  <c r="D2091" i="1"/>
  <c r="E2091" i="1"/>
  <c r="F2091" i="1"/>
  <c r="G2091" i="1"/>
  <c r="H2091" i="1"/>
  <c r="I2091" i="1"/>
  <c r="J2091" i="1"/>
  <c r="A2092" i="1"/>
  <c r="B2092" i="1"/>
  <c r="C2092" i="1"/>
  <c r="D2092" i="1"/>
  <c r="E2092" i="1"/>
  <c r="F2092" i="1"/>
  <c r="G2092" i="1"/>
  <c r="H2092" i="1"/>
  <c r="I2092" i="1"/>
  <c r="J2092" i="1"/>
  <c r="A2093" i="1"/>
  <c r="B2093" i="1"/>
  <c r="C2093" i="1"/>
  <c r="D2093" i="1"/>
  <c r="E2093" i="1"/>
  <c r="F2093" i="1"/>
  <c r="G2093" i="1"/>
  <c r="H2093" i="1"/>
  <c r="I2093" i="1"/>
  <c r="J2093" i="1"/>
  <c r="A2094" i="1"/>
  <c r="B2094" i="1"/>
  <c r="C2094" i="1"/>
  <c r="D2094" i="1"/>
  <c r="E2094" i="1"/>
  <c r="F2094" i="1"/>
  <c r="G2094" i="1"/>
  <c r="H2094" i="1"/>
  <c r="I2094" i="1"/>
  <c r="J2094" i="1"/>
  <c r="A2095" i="1"/>
  <c r="B2095" i="1"/>
  <c r="C2095" i="1"/>
  <c r="D2095" i="1"/>
  <c r="E2095" i="1"/>
  <c r="F2095" i="1"/>
  <c r="G2095" i="1"/>
  <c r="H2095" i="1"/>
  <c r="I2095" i="1"/>
  <c r="J2095" i="1"/>
  <c r="A2096" i="1"/>
  <c r="B2096" i="1"/>
  <c r="C2096" i="1"/>
  <c r="D2096" i="1"/>
  <c r="E2096" i="1"/>
  <c r="F2096" i="1"/>
  <c r="G2096" i="1"/>
  <c r="H2096" i="1"/>
  <c r="I2096" i="1"/>
  <c r="J2096" i="1"/>
  <c r="A2097" i="1"/>
  <c r="B2097" i="1"/>
  <c r="C2097" i="1"/>
  <c r="D2097" i="1"/>
  <c r="E2097" i="1"/>
  <c r="F2097" i="1"/>
  <c r="G2097" i="1"/>
  <c r="H2097" i="1"/>
  <c r="I2097" i="1"/>
  <c r="J2097" i="1"/>
  <c r="A2098" i="1"/>
  <c r="B2098" i="1"/>
  <c r="C2098" i="1"/>
  <c r="D2098" i="1"/>
  <c r="E2098" i="1"/>
  <c r="F2098" i="1"/>
  <c r="G2098" i="1"/>
  <c r="H2098" i="1"/>
  <c r="I2098" i="1"/>
  <c r="J2098" i="1"/>
  <c r="A2099" i="1"/>
  <c r="B2099" i="1"/>
  <c r="C2099" i="1"/>
  <c r="D2099" i="1"/>
  <c r="E2099" i="1"/>
  <c r="F2099" i="1"/>
  <c r="G2099" i="1"/>
  <c r="H2099" i="1"/>
  <c r="I2099" i="1"/>
  <c r="J2099" i="1"/>
  <c r="A2100" i="1"/>
  <c r="B2100" i="1"/>
  <c r="C2100" i="1"/>
  <c r="D2100" i="1"/>
  <c r="E2100" i="1"/>
  <c r="F2100" i="1"/>
  <c r="G2100" i="1"/>
  <c r="H2100" i="1"/>
  <c r="I2100" i="1"/>
  <c r="J2100" i="1"/>
  <c r="A2101" i="1"/>
  <c r="B2101" i="1"/>
  <c r="C2101" i="1"/>
  <c r="D2101" i="1"/>
  <c r="E2101" i="1"/>
  <c r="F2101" i="1"/>
  <c r="G2101" i="1"/>
  <c r="H2101" i="1"/>
  <c r="I2101" i="1"/>
  <c r="J2101" i="1"/>
  <c r="A2102" i="1"/>
  <c r="B2102" i="1"/>
  <c r="C2102" i="1"/>
  <c r="D2102" i="1"/>
  <c r="E2102" i="1"/>
  <c r="F2102" i="1"/>
  <c r="G2102" i="1"/>
  <c r="H2102" i="1"/>
  <c r="I2102" i="1"/>
  <c r="J2102" i="1"/>
  <c r="A2103" i="1"/>
  <c r="B2103" i="1"/>
  <c r="C2103" i="1"/>
  <c r="D2103" i="1"/>
  <c r="E2103" i="1"/>
  <c r="F2103" i="1"/>
  <c r="G2103" i="1"/>
  <c r="H2103" i="1"/>
  <c r="I2103" i="1"/>
  <c r="J2103" i="1"/>
  <c r="A2104" i="1"/>
  <c r="B2104" i="1"/>
  <c r="C2104" i="1"/>
  <c r="D2104" i="1"/>
  <c r="E2104" i="1"/>
  <c r="F2104" i="1"/>
  <c r="G2104" i="1"/>
  <c r="H2104" i="1"/>
  <c r="I2104" i="1"/>
  <c r="J2104" i="1"/>
  <c r="A2105" i="1"/>
  <c r="B2105" i="1"/>
  <c r="C2105" i="1"/>
  <c r="D2105" i="1"/>
  <c r="E2105" i="1"/>
  <c r="F2105" i="1"/>
  <c r="G2105" i="1"/>
  <c r="H2105" i="1"/>
  <c r="I2105" i="1"/>
  <c r="J2105" i="1"/>
  <c r="A2106" i="1"/>
  <c r="B2106" i="1"/>
  <c r="C2106" i="1"/>
  <c r="D2106" i="1"/>
  <c r="E2106" i="1"/>
  <c r="F2106" i="1"/>
  <c r="G2106" i="1"/>
  <c r="H2106" i="1"/>
  <c r="I2106" i="1"/>
  <c r="J2106" i="1"/>
  <c r="A2107" i="1"/>
  <c r="B2107" i="1"/>
  <c r="C2107" i="1"/>
  <c r="D2107" i="1"/>
  <c r="E2107" i="1"/>
  <c r="F2107" i="1"/>
  <c r="G2107" i="1"/>
  <c r="H2107" i="1"/>
  <c r="I2107" i="1"/>
  <c r="J2107" i="1"/>
  <c r="A2108" i="1"/>
  <c r="B2108" i="1"/>
  <c r="C2108" i="1"/>
  <c r="D2108" i="1"/>
  <c r="E2108" i="1"/>
  <c r="F2108" i="1"/>
  <c r="G2108" i="1"/>
  <c r="H2108" i="1"/>
  <c r="I2108" i="1"/>
  <c r="J2108" i="1"/>
  <c r="A2109" i="1"/>
  <c r="B2109" i="1"/>
  <c r="C2109" i="1"/>
  <c r="D2109" i="1"/>
  <c r="E2109" i="1"/>
  <c r="F2109" i="1"/>
  <c r="G2109" i="1"/>
  <c r="H2109" i="1"/>
  <c r="I2109" i="1"/>
  <c r="J2109" i="1"/>
  <c r="A2110" i="1"/>
  <c r="B2110" i="1"/>
  <c r="C2110" i="1"/>
  <c r="D2110" i="1"/>
  <c r="E2110" i="1"/>
  <c r="F2110" i="1"/>
  <c r="G2110" i="1"/>
  <c r="H2110" i="1"/>
  <c r="I2110" i="1"/>
  <c r="J2110" i="1"/>
  <c r="A2111" i="1"/>
  <c r="B2111" i="1"/>
  <c r="C2111" i="1"/>
  <c r="D2111" i="1"/>
  <c r="E2111" i="1"/>
  <c r="F2111" i="1"/>
  <c r="G2111" i="1"/>
  <c r="H2111" i="1"/>
  <c r="I2111" i="1"/>
  <c r="J2111" i="1"/>
  <c r="A2112" i="1"/>
  <c r="B2112" i="1"/>
  <c r="C2112" i="1"/>
  <c r="D2112" i="1"/>
  <c r="E2112" i="1"/>
  <c r="F2112" i="1"/>
  <c r="G2112" i="1"/>
  <c r="H2112" i="1"/>
  <c r="I2112" i="1"/>
  <c r="J2112" i="1"/>
  <c r="A2113" i="1"/>
  <c r="B2113" i="1"/>
  <c r="C2113" i="1"/>
  <c r="D2113" i="1"/>
  <c r="E2113" i="1"/>
  <c r="F2113" i="1"/>
  <c r="G2113" i="1"/>
  <c r="H2113" i="1"/>
  <c r="I2113" i="1"/>
  <c r="J2113" i="1"/>
  <c r="A2114" i="1"/>
  <c r="B2114" i="1"/>
  <c r="C2114" i="1"/>
  <c r="D2114" i="1"/>
  <c r="E2114" i="1"/>
  <c r="F2114" i="1"/>
  <c r="G2114" i="1"/>
  <c r="H2114" i="1"/>
  <c r="I2114" i="1"/>
  <c r="J2114" i="1"/>
  <c r="A2115" i="1"/>
  <c r="B2115" i="1"/>
  <c r="C2115" i="1"/>
  <c r="D2115" i="1"/>
  <c r="E2115" i="1"/>
  <c r="F2115" i="1"/>
  <c r="G2115" i="1"/>
  <c r="H2115" i="1"/>
  <c r="I2115" i="1"/>
  <c r="J2115" i="1"/>
  <c r="A2116" i="1"/>
  <c r="B2116" i="1"/>
  <c r="C2116" i="1"/>
  <c r="D2116" i="1"/>
  <c r="E2116" i="1"/>
  <c r="F2116" i="1"/>
  <c r="G2116" i="1"/>
  <c r="H2116" i="1"/>
  <c r="I2116" i="1"/>
  <c r="J2116" i="1"/>
  <c r="A2117" i="1"/>
  <c r="B2117" i="1"/>
  <c r="C2117" i="1"/>
  <c r="D2117" i="1"/>
  <c r="E2117" i="1"/>
  <c r="F2117" i="1"/>
  <c r="G2117" i="1"/>
  <c r="H2117" i="1"/>
  <c r="I2117" i="1"/>
  <c r="J2117" i="1"/>
  <c r="A2118" i="1"/>
  <c r="B2118" i="1"/>
  <c r="C2118" i="1"/>
  <c r="D2118" i="1"/>
  <c r="E2118" i="1"/>
  <c r="F2118" i="1"/>
  <c r="G2118" i="1"/>
  <c r="H2118" i="1"/>
  <c r="I2118" i="1"/>
  <c r="J2118" i="1"/>
  <c r="A2119" i="1"/>
  <c r="B2119" i="1"/>
  <c r="C2119" i="1"/>
  <c r="D2119" i="1"/>
  <c r="E2119" i="1"/>
  <c r="F2119" i="1"/>
  <c r="G2119" i="1"/>
  <c r="H2119" i="1"/>
  <c r="I2119" i="1"/>
  <c r="J2119" i="1"/>
  <c r="A2120" i="1"/>
  <c r="B2120" i="1"/>
  <c r="C2120" i="1"/>
  <c r="D2120" i="1"/>
  <c r="E2120" i="1"/>
  <c r="F2120" i="1"/>
  <c r="G2120" i="1"/>
  <c r="H2120" i="1"/>
  <c r="I2120" i="1"/>
  <c r="J2120" i="1"/>
  <c r="A2121" i="1"/>
  <c r="B2121" i="1"/>
  <c r="C2121" i="1"/>
  <c r="D2121" i="1"/>
  <c r="E2121" i="1"/>
  <c r="F2121" i="1"/>
  <c r="G2121" i="1"/>
  <c r="H2121" i="1"/>
  <c r="I2121" i="1"/>
  <c r="J2121" i="1"/>
  <c r="A2122" i="1"/>
  <c r="B2122" i="1"/>
  <c r="C2122" i="1"/>
  <c r="D2122" i="1"/>
  <c r="E2122" i="1"/>
  <c r="F2122" i="1"/>
  <c r="G2122" i="1"/>
  <c r="H2122" i="1"/>
  <c r="I2122" i="1"/>
  <c r="J2122" i="1"/>
  <c r="A2123" i="1"/>
  <c r="B2123" i="1"/>
  <c r="C2123" i="1"/>
  <c r="D2123" i="1"/>
  <c r="E2123" i="1"/>
  <c r="F2123" i="1"/>
  <c r="G2123" i="1"/>
  <c r="H2123" i="1"/>
  <c r="I2123" i="1"/>
  <c r="J2123" i="1"/>
  <c r="A2124" i="1"/>
  <c r="B2124" i="1"/>
  <c r="C2124" i="1"/>
  <c r="D2124" i="1"/>
  <c r="E2124" i="1"/>
  <c r="F2124" i="1"/>
  <c r="G2124" i="1"/>
  <c r="H2124" i="1"/>
  <c r="I2124" i="1"/>
  <c r="J2124" i="1"/>
  <c r="A2125" i="1"/>
  <c r="B2125" i="1"/>
  <c r="C2125" i="1"/>
  <c r="D2125" i="1"/>
  <c r="E2125" i="1"/>
  <c r="F2125" i="1"/>
  <c r="G2125" i="1"/>
  <c r="H2125" i="1"/>
  <c r="I2125" i="1"/>
  <c r="J2125" i="1"/>
  <c r="A2126" i="1"/>
  <c r="B2126" i="1"/>
  <c r="C2126" i="1"/>
  <c r="D2126" i="1"/>
  <c r="E2126" i="1"/>
  <c r="F2126" i="1"/>
  <c r="G2126" i="1"/>
  <c r="H2126" i="1"/>
  <c r="I2126" i="1"/>
  <c r="J2126" i="1"/>
  <c r="A2127" i="1"/>
  <c r="B2127" i="1"/>
  <c r="C2127" i="1"/>
  <c r="D2127" i="1"/>
  <c r="E2127" i="1"/>
  <c r="F2127" i="1"/>
  <c r="G2127" i="1"/>
  <c r="H2127" i="1"/>
  <c r="I2127" i="1"/>
  <c r="J2127" i="1"/>
  <c r="A2128" i="1"/>
  <c r="B2128" i="1"/>
  <c r="C2128" i="1"/>
  <c r="D2128" i="1"/>
  <c r="E2128" i="1"/>
  <c r="F2128" i="1"/>
  <c r="G2128" i="1"/>
  <c r="H2128" i="1"/>
  <c r="I2128" i="1"/>
  <c r="J2128" i="1"/>
  <c r="A2129" i="1"/>
  <c r="B2129" i="1"/>
  <c r="C2129" i="1"/>
  <c r="D2129" i="1"/>
  <c r="E2129" i="1"/>
  <c r="F2129" i="1"/>
  <c r="G2129" i="1"/>
  <c r="H2129" i="1"/>
  <c r="I2129" i="1"/>
  <c r="J2129" i="1"/>
  <c r="A2130" i="1"/>
  <c r="B2130" i="1"/>
  <c r="C2130" i="1"/>
  <c r="D2130" i="1"/>
  <c r="E2130" i="1"/>
  <c r="F2130" i="1"/>
  <c r="G2130" i="1"/>
  <c r="H2130" i="1"/>
  <c r="I2130" i="1"/>
  <c r="J2130" i="1"/>
  <c r="A2131" i="1"/>
  <c r="B2131" i="1"/>
  <c r="C2131" i="1"/>
  <c r="D2131" i="1"/>
  <c r="E2131" i="1"/>
  <c r="F2131" i="1"/>
  <c r="G2131" i="1"/>
  <c r="H2131" i="1"/>
  <c r="I2131" i="1"/>
  <c r="J2131" i="1"/>
  <c r="A2132" i="1"/>
  <c r="B2132" i="1"/>
  <c r="C2132" i="1"/>
  <c r="D2132" i="1"/>
  <c r="E2132" i="1"/>
  <c r="F2132" i="1"/>
  <c r="G2132" i="1"/>
  <c r="H2132" i="1"/>
  <c r="I2132" i="1"/>
  <c r="J2132" i="1"/>
  <c r="A2133" i="1"/>
  <c r="B2133" i="1"/>
  <c r="C2133" i="1"/>
  <c r="D2133" i="1"/>
  <c r="E2133" i="1"/>
  <c r="F2133" i="1"/>
  <c r="G2133" i="1"/>
  <c r="H2133" i="1"/>
  <c r="I2133" i="1"/>
  <c r="J2133" i="1"/>
  <c r="A2134" i="1"/>
  <c r="B2134" i="1"/>
  <c r="C2134" i="1"/>
  <c r="D2134" i="1"/>
  <c r="E2134" i="1"/>
  <c r="F2134" i="1"/>
  <c r="G2134" i="1"/>
  <c r="H2134" i="1"/>
  <c r="I2134" i="1"/>
  <c r="J2134" i="1"/>
  <c r="A2135" i="1"/>
  <c r="B2135" i="1"/>
  <c r="C2135" i="1"/>
  <c r="D2135" i="1"/>
  <c r="E2135" i="1"/>
  <c r="F2135" i="1"/>
  <c r="G2135" i="1"/>
  <c r="H2135" i="1"/>
  <c r="I2135" i="1"/>
  <c r="J2135" i="1"/>
  <c r="A2136" i="1"/>
  <c r="B2136" i="1"/>
  <c r="C2136" i="1"/>
  <c r="D2136" i="1"/>
  <c r="E2136" i="1"/>
  <c r="F2136" i="1"/>
  <c r="G2136" i="1"/>
  <c r="H2136" i="1"/>
  <c r="I2136" i="1"/>
  <c r="J2136" i="1"/>
  <c r="A2137" i="1"/>
  <c r="B2137" i="1"/>
  <c r="C2137" i="1"/>
  <c r="D2137" i="1"/>
  <c r="E2137" i="1"/>
  <c r="F2137" i="1"/>
  <c r="G2137" i="1"/>
  <c r="H2137" i="1"/>
  <c r="I2137" i="1"/>
  <c r="J2137" i="1"/>
  <c r="A2138" i="1"/>
  <c r="B2138" i="1"/>
  <c r="C2138" i="1"/>
  <c r="D2138" i="1"/>
  <c r="E2138" i="1"/>
  <c r="F2138" i="1"/>
  <c r="G2138" i="1"/>
  <c r="H2138" i="1"/>
  <c r="I2138" i="1"/>
  <c r="J2138" i="1"/>
  <c r="A2139" i="1"/>
  <c r="B2139" i="1"/>
  <c r="C2139" i="1"/>
  <c r="D2139" i="1"/>
  <c r="E2139" i="1"/>
  <c r="F2139" i="1"/>
  <c r="G2139" i="1"/>
  <c r="H2139" i="1"/>
  <c r="I2139" i="1"/>
  <c r="J2139" i="1"/>
  <c r="A2140" i="1"/>
  <c r="B2140" i="1"/>
  <c r="C2140" i="1"/>
  <c r="D2140" i="1"/>
  <c r="E2140" i="1"/>
  <c r="F2140" i="1"/>
  <c r="G2140" i="1"/>
  <c r="H2140" i="1"/>
  <c r="I2140" i="1"/>
  <c r="J2140" i="1"/>
  <c r="A2141" i="1"/>
  <c r="B2141" i="1"/>
  <c r="C2141" i="1"/>
  <c r="D2141" i="1"/>
  <c r="E2141" i="1"/>
  <c r="F2141" i="1"/>
  <c r="G2141" i="1"/>
  <c r="H2141" i="1"/>
  <c r="I2141" i="1"/>
  <c r="J2141" i="1"/>
  <c r="A2142" i="1"/>
  <c r="B2142" i="1"/>
  <c r="C2142" i="1"/>
  <c r="D2142" i="1"/>
  <c r="E2142" i="1"/>
  <c r="F2142" i="1"/>
  <c r="G2142" i="1"/>
  <c r="H2142" i="1"/>
  <c r="I2142" i="1"/>
  <c r="J2142" i="1"/>
  <c r="A2143" i="1"/>
  <c r="B2143" i="1"/>
  <c r="C2143" i="1"/>
  <c r="D2143" i="1"/>
  <c r="E2143" i="1"/>
  <c r="F2143" i="1"/>
  <c r="G2143" i="1"/>
  <c r="H2143" i="1"/>
  <c r="I2143" i="1"/>
  <c r="J2143" i="1"/>
  <c r="A2144" i="1"/>
  <c r="B2144" i="1"/>
  <c r="C2144" i="1"/>
  <c r="D2144" i="1"/>
  <c r="E2144" i="1"/>
  <c r="F2144" i="1"/>
  <c r="G2144" i="1"/>
  <c r="H2144" i="1"/>
  <c r="I2144" i="1"/>
  <c r="J2144" i="1"/>
  <c r="A2145" i="1"/>
  <c r="B2145" i="1"/>
  <c r="C2145" i="1"/>
  <c r="D2145" i="1"/>
  <c r="E2145" i="1"/>
  <c r="F2145" i="1"/>
  <c r="G2145" i="1"/>
  <c r="H2145" i="1"/>
  <c r="I2145" i="1"/>
  <c r="J2145" i="1"/>
  <c r="A2146" i="1"/>
  <c r="B2146" i="1"/>
  <c r="C2146" i="1"/>
  <c r="D2146" i="1"/>
  <c r="E2146" i="1"/>
  <c r="F2146" i="1"/>
  <c r="G2146" i="1"/>
  <c r="H2146" i="1"/>
  <c r="I2146" i="1"/>
  <c r="J2146" i="1"/>
  <c r="A2147" i="1"/>
  <c r="B2147" i="1"/>
  <c r="C2147" i="1"/>
  <c r="D2147" i="1"/>
  <c r="E2147" i="1"/>
  <c r="F2147" i="1"/>
  <c r="G2147" i="1"/>
  <c r="H2147" i="1"/>
  <c r="I2147" i="1"/>
  <c r="J2147" i="1"/>
  <c r="A2148" i="1"/>
  <c r="B2148" i="1"/>
  <c r="C2148" i="1"/>
  <c r="D2148" i="1"/>
  <c r="E2148" i="1"/>
  <c r="F2148" i="1"/>
  <c r="G2148" i="1"/>
  <c r="H2148" i="1"/>
  <c r="I2148" i="1"/>
  <c r="J2148" i="1"/>
  <c r="A2149" i="1"/>
  <c r="B2149" i="1"/>
  <c r="C2149" i="1"/>
  <c r="D2149" i="1"/>
  <c r="E2149" i="1"/>
  <c r="F2149" i="1"/>
  <c r="G2149" i="1"/>
  <c r="H2149" i="1"/>
  <c r="I2149" i="1"/>
  <c r="J2149" i="1"/>
  <c r="A2150" i="1"/>
  <c r="B2150" i="1"/>
  <c r="C2150" i="1"/>
  <c r="D2150" i="1"/>
  <c r="E2150" i="1"/>
  <c r="F2150" i="1"/>
  <c r="G2150" i="1"/>
  <c r="H2150" i="1"/>
  <c r="I2150" i="1"/>
  <c r="J2150" i="1"/>
  <c r="A2151" i="1"/>
  <c r="B2151" i="1"/>
  <c r="C2151" i="1"/>
  <c r="D2151" i="1"/>
  <c r="E2151" i="1"/>
  <c r="F2151" i="1"/>
  <c r="G2151" i="1"/>
  <c r="H2151" i="1"/>
  <c r="I2151" i="1"/>
  <c r="J2151" i="1"/>
  <c r="A2152" i="1"/>
  <c r="B2152" i="1"/>
  <c r="C2152" i="1"/>
  <c r="D2152" i="1"/>
  <c r="E2152" i="1"/>
  <c r="F2152" i="1"/>
  <c r="G2152" i="1"/>
  <c r="H2152" i="1"/>
  <c r="I2152" i="1"/>
  <c r="J2152" i="1"/>
  <c r="A2153" i="1"/>
  <c r="B2153" i="1"/>
  <c r="C2153" i="1"/>
  <c r="D2153" i="1"/>
  <c r="E2153" i="1"/>
  <c r="F2153" i="1"/>
  <c r="G2153" i="1"/>
  <c r="H2153" i="1"/>
  <c r="I2153" i="1"/>
  <c r="J2153" i="1"/>
  <c r="A2154" i="1"/>
  <c r="B2154" i="1"/>
  <c r="C2154" i="1"/>
  <c r="D2154" i="1"/>
  <c r="E2154" i="1"/>
  <c r="F2154" i="1"/>
  <c r="G2154" i="1"/>
  <c r="H2154" i="1"/>
  <c r="I2154" i="1"/>
  <c r="J2154" i="1"/>
  <c r="A2155" i="1"/>
  <c r="B2155" i="1"/>
  <c r="C2155" i="1"/>
  <c r="D2155" i="1"/>
  <c r="E2155" i="1"/>
  <c r="F2155" i="1"/>
  <c r="G2155" i="1"/>
  <c r="H2155" i="1"/>
  <c r="I2155" i="1"/>
  <c r="J2155" i="1"/>
  <c r="A2156" i="1"/>
  <c r="B2156" i="1"/>
  <c r="C2156" i="1"/>
  <c r="D2156" i="1"/>
  <c r="E2156" i="1"/>
  <c r="F2156" i="1"/>
  <c r="G2156" i="1"/>
  <c r="H2156" i="1"/>
  <c r="I2156" i="1"/>
  <c r="J2156" i="1"/>
  <c r="A2157" i="1"/>
  <c r="B2157" i="1"/>
  <c r="C2157" i="1"/>
  <c r="D2157" i="1"/>
  <c r="E2157" i="1"/>
  <c r="F2157" i="1"/>
  <c r="G2157" i="1"/>
  <c r="H2157" i="1"/>
  <c r="I2157" i="1"/>
  <c r="J2157" i="1"/>
  <c r="A2158" i="1"/>
  <c r="B2158" i="1"/>
  <c r="C2158" i="1"/>
  <c r="D2158" i="1"/>
  <c r="E2158" i="1"/>
  <c r="F2158" i="1"/>
  <c r="G2158" i="1"/>
  <c r="H2158" i="1"/>
  <c r="I2158" i="1"/>
  <c r="J2158" i="1"/>
  <c r="A2159" i="1"/>
  <c r="B2159" i="1"/>
  <c r="C2159" i="1"/>
  <c r="D2159" i="1"/>
  <c r="E2159" i="1"/>
  <c r="F2159" i="1"/>
  <c r="G2159" i="1"/>
  <c r="H2159" i="1"/>
  <c r="I2159" i="1"/>
  <c r="J2159" i="1"/>
  <c r="A2160" i="1"/>
  <c r="B2160" i="1"/>
  <c r="C2160" i="1"/>
  <c r="D2160" i="1"/>
  <c r="E2160" i="1"/>
  <c r="F2160" i="1"/>
  <c r="G2160" i="1"/>
  <c r="H2160" i="1"/>
  <c r="I2160" i="1"/>
  <c r="J2160" i="1"/>
  <c r="A2161" i="1"/>
  <c r="B2161" i="1"/>
  <c r="C2161" i="1"/>
  <c r="D2161" i="1"/>
  <c r="E2161" i="1"/>
  <c r="F2161" i="1"/>
  <c r="G2161" i="1"/>
  <c r="H2161" i="1"/>
  <c r="I2161" i="1"/>
  <c r="J2161" i="1"/>
  <c r="A2162" i="1"/>
  <c r="B2162" i="1"/>
  <c r="C2162" i="1"/>
  <c r="D2162" i="1"/>
  <c r="E2162" i="1"/>
  <c r="F2162" i="1"/>
  <c r="G2162" i="1"/>
  <c r="H2162" i="1"/>
  <c r="I2162" i="1"/>
  <c r="J2162" i="1"/>
  <c r="A2163" i="1"/>
  <c r="B2163" i="1"/>
  <c r="C2163" i="1"/>
  <c r="D2163" i="1"/>
  <c r="E2163" i="1"/>
  <c r="F2163" i="1"/>
  <c r="G2163" i="1"/>
  <c r="H2163" i="1"/>
  <c r="I2163" i="1"/>
  <c r="J2163" i="1"/>
  <c r="A2164" i="1"/>
  <c r="B2164" i="1"/>
  <c r="C2164" i="1"/>
  <c r="D2164" i="1"/>
  <c r="E2164" i="1"/>
  <c r="F2164" i="1"/>
  <c r="G2164" i="1"/>
  <c r="H2164" i="1"/>
  <c r="I2164" i="1"/>
  <c r="J2164" i="1"/>
  <c r="A2165" i="1"/>
  <c r="B2165" i="1"/>
  <c r="C2165" i="1"/>
  <c r="D2165" i="1"/>
  <c r="E2165" i="1"/>
  <c r="F2165" i="1"/>
  <c r="G2165" i="1"/>
  <c r="H2165" i="1"/>
  <c r="I2165" i="1"/>
  <c r="J2165" i="1"/>
  <c r="A2166" i="1"/>
  <c r="B2166" i="1"/>
  <c r="C2166" i="1"/>
  <c r="D2166" i="1"/>
  <c r="E2166" i="1"/>
  <c r="F2166" i="1"/>
  <c r="G2166" i="1"/>
  <c r="H2166" i="1"/>
  <c r="I2166" i="1"/>
  <c r="J2166" i="1"/>
  <c r="A2167" i="1"/>
  <c r="B2167" i="1"/>
  <c r="C2167" i="1"/>
  <c r="D2167" i="1"/>
  <c r="E2167" i="1"/>
  <c r="F2167" i="1"/>
  <c r="G2167" i="1"/>
  <c r="H2167" i="1"/>
  <c r="I2167" i="1"/>
  <c r="J2167" i="1"/>
  <c r="A2168" i="1"/>
  <c r="B2168" i="1"/>
  <c r="C2168" i="1"/>
  <c r="D2168" i="1"/>
  <c r="E2168" i="1"/>
  <c r="F2168" i="1"/>
  <c r="G2168" i="1"/>
  <c r="H2168" i="1"/>
  <c r="I2168" i="1"/>
  <c r="J2168" i="1"/>
  <c r="A2169" i="1"/>
  <c r="B2169" i="1"/>
  <c r="C2169" i="1"/>
  <c r="D2169" i="1"/>
  <c r="E2169" i="1"/>
  <c r="F2169" i="1"/>
  <c r="G2169" i="1"/>
  <c r="H2169" i="1"/>
  <c r="I2169" i="1"/>
  <c r="J2169" i="1"/>
  <c r="A2170" i="1"/>
  <c r="B2170" i="1"/>
  <c r="C2170" i="1"/>
  <c r="D2170" i="1"/>
  <c r="E2170" i="1"/>
  <c r="F2170" i="1"/>
  <c r="G2170" i="1"/>
  <c r="H2170" i="1"/>
  <c r="I2170" i="1"/>
  <c r="J2170" i="1"/>
  <c r="A2171" i="1"/>
  <c r="B2171" i="1"/>
  <c r="C2171" i="1"/>
  <c r="D2171" i="1"/>
  <c r="E2171" i="1"/>
  <c r="F2171" i="1"/>
  <c r="G2171" i="1"/>
  <c r="H2171" i="1"/>
  <c r="I2171" i="1"/>
  <c r="J2171" i="1"/>
  <c r="A2172" i="1"/>
  <c r="B2172" i="1"/>
  <c r="C2172" i="1"/>
  <c r="D2172" i="1"/>
  <c r="E2172" i="1"/>
  <c r="F2172" i="1"/>
  <c r="G2172" i="1"/>
  <c r="H2172" i="1"/>
  <c r="I2172" i="1"/>
  <c r="J2172" i="1"/>
  <c r="A2173" i="1"/>
  <c r="B2173" i="1"/>
  <c r="C2173" i="1"/>
  <c r="D2173" i="1"/>
  <c r="E2173" i="1"/>
  <c r="F2173" i="1"/>
  <c r="G2173" i="1"/>
  <c r="H2173" i="1"/>
  <c r="I2173" i="1"/>
  <c r="J2173" i="1"/>
  <c r="A2174" i="1"/>
  <c r="B2174" i="1"/>
  <c r="C2174" i="1"/>
  <c r="D2174" i="1"/>
  <c r="E2174" i="1"/>
  <c r="F2174" i="1"/>
  <c r="G2174" i="1"/>
  <c r="H2174" i="1"/>
  <c r="I2174" i="1"/>
  <c r="J2174" i="1"/>
  <c r="A2175" i="1"/>
  <c r="B2175" i="1"/>
  <c r="C2175" i="1"/>
  <c r="D2175" i="1"/>
  <c r="E2175" i="1"/>
  <c r="F2175" i="1"/>
  <c r="G2175" i="1"/>
  <c r="H2175" i="1"/>
  <c r="I2175" i="1"/>
  <c r="J2175" i="1"/>
  <c r="A2176" i="1"/>
  <c r="B2176" i="1"/>
  <c r="C2176" i="1"/>
  <c r="D2176" i="1"/>
  <c r="E2176" i="1"/>
  <c r="F2176" i="1"/>
  <c r="G2176" i="1"/>
  <c r="H2176" i="1"/>
  <c r="I2176" i="1"/>
  <c r="J2176" i="1"/>
  <c r="A2177" i="1"/>
  <c r="B2177" i="1"/>
  <c r="C2177" i="1"/>
  <c r="D2177" i="1"/>
  <c r="E2177" i="1"/>
  <c r="F2177" i="1"/>
  <c r="G2177" i="1"/>
  <c r="H2177" i="1"/>
  <c r="I2177" i="1"/>
  <c r="J2177" i="1"/>
  <c r="A2178" i="1"/>
  <c r="B2178" i="1"/>
  <c r="C2178" i="1"/>
  <c r="D2178" i="1"/>
  <c r="E2178" i="1"/>
  <c r="F2178" i="1"/>
  <c r="G2178" i="1"/>
  <c r="H2178" i="1"/>
  <c r="I2178" i="1"/>
  <c r="J2178" i="1"/>
  <c r="A2179" i="1"/>
  <c r="B2179" i="1"/>
  <c r="C2179" i="1"/>
  <c r="D2179" i="1"/>
  <c r="E2179" i="1"/>
  <c r="F2179" i="1"/>
  <c r="G2179" i="1"/>
  <c r="H2179" i="1"/>
  <c r="I2179" i="1"/>
  <c r="J2179" i="1"/>
  <c r="A2180" i="1"/>
  <c r="B2180" i="1"/>
  <c r="C2180" i="1"/>
  <c r="D2180" i="1"/>
  <c r="E2180" i="1"/>
  <c r="F2180" i="1"/>
  <c r="G2180" i="1"/>
  <c r="H2180" i="1"/>
  <c r="I2180" i="1"/>
  <c r="J2180" i="1"/>
  <c r="A2181" i="1"/>
  <c r="B2181" i="1"/>
  <c r="C2181" i="1"/>
  <c r="D2181" i="1"/>
  <c r="E2181" i="1"/>
  <c r="F2181" i="1"/>
  <c r="G2181" i="1"/>
  <c r="H2181" i="1"/>
  <c r="I2181" i="1"/>
  <c r="J2181" i="1"/>
  <c r="A2182" i="1"/>
  <c r="B2182" i="1"/>
  <c r="C2182" i="1"/>
  <c r="D2182" i="1"/>
  <c r="E2182" i="1"/>
  <c r="F2182" i="1"/>
  <c r="G2182" i="1"/>
  <c r="H2182" i="1"/>
  <c r="I2182" i="1"/>
  <c r="J2182" i="1"/>
  <c r="A2183" i="1"/>
  <c r="B2183" i="1"/>
  <c r="C2183" i="1"/>
  <c r="D2183" i="1"/>
  <c r="E2183" i="1"/>
  <c r="F2183" i="1"/>
  <c r="G2183" i="1"/>
  <c r="H2183" i="1"/>
  <c r="I2183" i="1"/>
  <c r="J2183" i="1"/>
  <c r="A2184" i="1"/>
  <c r="B2184" i="1"/>
  <c r="C2184" i="1"/>
  <c r="D2184" i="1"/>
  <c r="E2184" i="1"/>
  <c r="F2184" i="1"/>
  <c r="G2184" i="1"/>
  <c r="H2184" i="1"/>
  <c r="I2184" i="1"/>
  <c r="J2184" i="1"/>
  <c r="A2185" i="1"/>
  <c r="B2185" i="1"/>
  <c r="C2185" i="1"/>
  <c r="D2185" i="1"/>
  <c r="E2185" i="1"/>
  <c r="F2185" i="1"/>
  <c r="G2185" i="1"/>
  <c r="H2185" i="1"/>
  <c r="I2185" i="1"/>
  <c r="J2185" i="1"/>
  <c r="A2186" i="1"/>
  <c r="B2186" i="1"/>
  <c r="C2186" i="1"/>
  <c r="D2186" i="1"/>
  <c r="E2186" i="1"/>
  <c r="F2186" i="1"/>
  <c r="G2186" i="1"/>
  <c r="H2186" i="1"/>
  <c r="I2186" i="1"/>
  <c r="J2186" i="1"/>
  <c r="A2187" i="1"/>
  <c r="B2187" i="1"/>
  <c r="C2187" i="1"/>
  <c r="D2187" i="1"/>
  <c r="E2187" i="1"/>
  <c r="F2187" i="1"/>
  <c r="G2187" i="1"/>
  <c r="H2187" i="1"/>
  <c r="I2187" i="1"/>
  <c r="J2187" i="1"/>
  <c r="A2188" i="1"/>
  <c r="B2188" i="1"/>
  <c r="C2188" i="1"/>
  <c r="D2188" i="1"/>
  <c r="E2188" i="1"/>
  <c r="F2188" i="1"/>
  <c r="G2188" i="1"/>
  <c r="H2188" i="1"/>
  <c r="I2188" i="1"/>
  <c r="J2188" i="1"/>
  <c r="A2189" i="1"/>
  <c r="B2189" i="1"/>
  <c r="C2189" i="1"/>
  <c r="D2189" i="1"/>
  <c r="E2189" i="1"/>
  <c r="F2189" i="1"/>
  <c r="G2189" i="1"/>
  <c r="H2189" i="1"/>
  <c r="I2189" i="1"/>
  <c r="J2189" i="1"/>
  <c r="A2190" i="1"/>
  <c r="B2190" i="1"/>
  <c r="C2190" i="1"/>
  <c r="D2190" i="1"/>
  <c r="E2190" i="1"/>
  <c r="F2190" i="1"/>
  <c r="G2190" i="1"/>
  <c r="H2190" i="1"/>
  <c r="I2190" i="1"/>
  <c r="J2190" i="1"/>
  <c r="A2191" i="1"/>
  <c r="B2191" i="1"/>
  <c r="C2191" i="1"/>
  <c r="D2191" i="1"/>
  <c r="E2191" i="1"/>
  <c r="F2191" i="1"/>
  <c r="G2191" i="1"/>
  <c r="H2191" i="1"/>
  <c r="I2191" i="1"/>
  <c r="J2191" i="1"/>
  <c r="A2192" i="1"/>
  <c r="B2192" i="1"/>
  <c r="C2192" i="1"/>
  <c r="D2192" i="1"/>
  <c r="E2192" i="1"/>
  <c r="F2192" i="1"/>
  <c r="G2192" i="1"/>
  <c r="H2192" i="1"/>
  <c r="I2192" i="1"/>
  <c r="J2192" i="1"/>
  <c r="A2193" i="1"/>
  <c r="B2193" i="1"/>
  <c r="C2193" i="1"/>
  <c r="D2193" i="1"/>
  <c r="E2193" i="1"/>
  <c r="F2193" i="1"/>
  <c r="G2193" i="1"/>
  <c r="H2193" i="1"/>
  <c r="I2193" i="1"/>
  <c r="J2193" i="1"/>
  <c r="A2194" i="1"/>
  <c r="B2194" i="1"/>
  <c r="C2194" i="1"/>
  <c r="D2194" i="1"/>
  <c r="E2194" i="1"/>
  <c r="F2194" i="1"/>
  <c r="G2194" i="1"/>
  <c r="H2194" i="1"/>
  <c r="I2194" i="1"/>
  <c r="J2194" i="1"/>
  <c r="A2195" i="1"/>
  <c r="B2195" i="1"/>
  <c r="C2195" i="1"/>
  <c r="D2195" i="1"/>
  <c r="E2195" i="1"/>
  <c r="F2195" i="1"/>
  <c r="G2195" i="1"/>
  <c r="H2195" i="1"/>
  <c r="I2195" i="1"/>
  <c r="J2195" i="1"/>
  <c r="A2196" i="1"/>
  <c r="B2196" i="1"/>
  <c r="C2196" i="1"/>
  <c r="D2196" i="1"/>
  <c r="E2196" i="1"/>
  <c r="F2196" i="1"/>
  <c r="G2196" i="1"/>
  <c r="H2196" i="1"/>
  <c r="I2196" i="1"/>
  <c r="J2196" i="1"/>
  <c r="A2197" i="1"/>
  <c r="B2197" i="1"/>
  <c r="C2197" i="1"/>
  <c r="D2197" i="1"/>
  <c r="E2197" i="1"/>
  <c r="F2197" i="1"/>
  <c r="G2197" i="1"/>
  <c r="H2197" i="1"/>
  <c r="I2197" i="1"/>
  <c r="J2197" i="1"/>
  <c r="A2198" i="1"/>
  <c r="B2198" i="1"/>
  <c r="C2198" i="1"/>
  <c r="D2198" i="1"/>
  <c r="E2198" i="1"/>
  <c r="F2198" i="1"/>
  <c r="G2198" i="1"/>
  <c r="H2198" i="1"/>
  <c r="I2198" i="1"/>
  <c r="J2198" i="1"/>
  <c r="A2199" i="1"/>
  <c r="B2199" i="1"/>
  <c r="C2199" i="1"/>
  <c r="D2199" i="1"/>
  <c r="E2199" i="1"/>
  <c r="F2199" i="1"/>
  <c r="G2199" i="1"/>
  <c r="H2199" i="1"/>
  <c r="I2199" i="1"/>
  <c r="J2199" i="1"/>
  <c r="A2200" i="1"/>
  <c r="B2200" i="1"/>
  <c r="C2200" i="1"/>
  <c r="D2200" i="1"/>
  <c r="E2200" i="1"/>
  <c r="F2200" i="1"/>
  <c r="G2200" i="1"/>
  <c r="H2200" i="1"/>
  <c r="I2200" i="1"/>
  <c r="J2200" i="1"/>
  <c r="A2201" i="1"/>
  <c r="B2201" i="1"/>
  <c r="C2201" i="1"/>
  <c r="D2201" i="1"/>
  <c r="E2201" i="1"/>
  <c r="F2201" i="1"/>
  <c r="G2201" i="1"/>
  <c r="H2201" i="1"/>
  <c r="I2201" i="1"/>
  <c r="J2201" i="1"/>
  <c r="A2202" i="1"/>
  <c r="B2202" i="1"/>
  <c r="C2202" i="1"/>
  <c r="D2202" i="1"/>
  <c r="E2202" i="1"/>
  <c r="F2202" i="1"/>
  <c r="G2202" i="1"/>
  <c r="H2202" i="1"/>
  <c r="I2202" i="1"/>
  <c r="J2202" i="1"/>
  <c r="A2203" i="1"/>
  <c r="B2203" i="1"/>
  <c r="C2203" i="1"/>
  <c r="D2203" i="1"/>
  <c r="E2203" i="1"/>
  <c r="F2203" i="1"/>
  <c r="G2203" i="1"/>
  <c r="H2203" i="1"/>
  <c r="I2203" i="1"/>
  <c r="J2203" i="1"/>
  <c r="A2204" i="1"/>
  <c r="B2204" i="1"/>
  <c r="C2204" i="1"/>
  <c r="D2204" i="1"/>
  <c r="E2204" i="1"/>
  <c r="F2204" i="1"/>
  <c r="G2204" i="1"/>
  <c r="H2204" i="1"/>
  <c r="I2204" i="1"/>
  <c r="J2204" i="1"/>
  <c r="A2205" i="1"/>
  <c r="B2205" i="1"/>
  <c r="C2205" i="1"/>
  <c r="D2205" i="1"/>
  <c r="E2205" i="1"/>
  <c r="F2205" i="1"/>
  <c r="G2205" i="1"/>
  <c r="H2205" i="1"/>
  <c r="I2205" i="1"/>
  <c r="J2205" i="1"/>
  <c r="A2206" i="1"/>
  <c r="B2206" i="1"/>
  <c r="C2206" i="1"/>
  <c r="D2206" i="1"/>
  <c r="E2206" i="1"/>
  <c r="F2206" i="1"/>
  <c r="G2206" i="1"/>
  <c r="H2206" i="1"/>
  <c r="I2206" i="1"/>
  <c r="J2206" i="1"/>
  <c r="A2207" i="1"/>
  <c r="B2207" i="1"/>
  <c r="C2207" i="1"/>
  <c r="D2207" i="1"/>
  <c r="E2207" i="1"/>
  <c r="F2207" i="1"/>
  <c r="G2207" i="1"/>
  <c r="H2207" i="1"/>
  <c r="I2207" i="1"/>
  <c r="J2207" i="1"/>
  <c r="A2208" i="1"/>
  <c r="B2208" i="1"/>
  <c r="C2208" i="1"/>
  <c r="D2208" i="1"/>
  <c r="E2208" i="1"/>
  <c r="F2208" i="1"/>
  <c r="G2208" i="1"/>
  <c r="H2208" i="1"/>
  <c r="I2208" i="1"/>
  <c r="J2208" i="1"/>
  <c r="A2209" i="1"/>
  <c r="B2209" i="1"/>
  <c r="C2209" i="1"/>
  <c r="D2209" i="1"/>
  <c r="E2209" i="1"/>
  <c r="F2209" i="1"/>
  <c r="G2209" i="1"/>
  <c r="H2209" i="1"/>
  <c r="I2209" i="1"/>
  <c r="J2209" i="1"/>
  <c r="A2210" i="1"/>
  <c r="B2210" i="1"/>
  <c r="C2210" i="1"/>
  <c r="D2210" i="1"/>
  <c r="E2210" i="1"/>
  <c r="F2210" i="1"/>
  <c r="G2210" i="1"/>
  <c r="H2210" i="1"/>
  <c r="I2210" i="1"/>
  <c r="J2210" i="1"/>
  <c r="A2211" i="1"/>
  <c r="B2211" i="1"/>
  <c r="C2211" i="1"/>
  <c r="D2211" i="1"/>
  <c r="E2211" i="1"/>
  <c r="F2211" i="1"/>
  <c r="G2211" i="1"/>
  <c r="H2211" i="1"/>
  <c r="I2211" i="1"/>
  <c r="J2211" i="1"/>
  <c r="A2212" i="1"/>
  <c r="B2212" i="1"/>
  <c r="C2212" i="1"/>
  <c r="D2212" i="1"/>
  <c r="E2212" i="1"/>
  <c r="F2212" i="1"/>
  <c r="G2212" i="1"/>
  <c r="H2212" i="1"/>
  <c r="I2212" i="1"/>
  <c r="J2212" i="1"/>
  <c r="A2213" i="1"/>
  <c r="B2213" i="1"/>
  <c r="C2213" i="1"/>
  <c r="D2213" i="1"/>
  <c r="E2213" i="1"/>
  <c r="F2213" i="1"/>
  <c r="G2213" i="1"/>
  <c r="H2213" i="1"/>
  <c r="I2213" i="1"/>
  <c r="J2213" i="1"/>
  <c r="A2214" i="1"/>
  <c r="B2214" i="1"/>
  <c r="C2214" i="1"/>
  <c r="D2214" i="1"/>
  <c r="E2214" i="1"/>
  <c r="F2214" i="1"/>
  <c r="G2214" i="1"/>
  <c r="H2214" i="1"/>
  <c r="I2214" i="1"/>
  <c r="J2214" i="1"/>
  <c r="A2215" i="1"/>
  <c r="B2215" i="1"/>
  <c r="C2215" i="1"/>
  <c r="D2215" i="1"/>
  <c r="E2215" i="1"/>
  <c r="F2215" i="1"/>
  <c r="G2215" i="1"/>
  <c r="H2215" i="1"/>
  <c r="I2215" i="1"/>
  <c r="J2215" i="1"/>
  <c r="A2216" i="1"/>
  <c r="B2216" i="1"/>
  <c r="C2216" i="1"/>
  <c r="D2216" i="1"/>
  <c r="E2216" i="1"/>
  <c r="F2216" i="1"/>
  <c r="G2216" i="1"/>
  <c r="H2216" i="1"/>
  <c r="I2216" i="1"/>
  <c r="J2216" i="1"/>
  <c r="A2217" i="1"/>
  <c r="B2217" i="1"/>
  <c r="C2217" i="1"/>
  <c r="D2217" i="1"/>
  <c r="E2217" i="1"/>
  <c r="F2217" i="1"/>
  <c r="G2217" i="1"/>
  <c r="H2217" i="1"/>
  <c r="I2217" i="1"/>
  <c r="J2217" i="1"/>
  <c r="A2218" i="1"/>
  <c r="B2218" i="1"/>
  <c r="C2218" i="1"/>
  <c r="D2218" i="1"/>
  <c r="E2218" i="1"/>
  <c r="F2218" i="1"/>
  <c r="G2218" i="1"/>
  <c r="H2218" i="1"/>
  <c r="I2218" i="1"/>
  <c r="J2218" i="1"/>
  <c r="A2219" i="1"/>
  <c r="B2219" i="1"/>
  <c r="C2219" i="1"/>
  <c r="D2219" i="1"/>
  <c r="E2219" i="1"/>
  <c r="F2219" i="1"/>
  <c r="G2219" i="1"/>
  <c r="H2219" i="1"/>
  <c r="I2219" i="1"/>
  <c r="J2219" i="1"/>
  <c r="A2220" i="1"/>
  <c r="B2220" i="1"/>
  <c r="C2220" i="1"/>
  <c r="D2220" i="1"/>
  <c r="E2220" i="1"/>
  <c r="F2220" i="1"/>
  <c r="G2220" i="1"/>
  <c r="H2220" i="1"/>
  <c r="I2220" i="1"/>
  <c r="J2220" i="1"/>
  <c r="A2221" i="1"/>
  <c r="B2221" i="1"/>
  <c r="C2221" i="1"/>
  <c r="D2221" i="1"/>
  <c r="E2221" i="1"/>
  <c r="F2221" i="1"/>
  <c r="G2221" i="1"/>
  <c r="H2221" i="1"/>
  <c r="I2221" i="1"/>
  <c r="J2221" i="1"/>
  <c r="A2222" i="1"/>
  <c r="B2222" i="1"/>
  <c r="C2222" i="1"/>
  <c r="D2222" i="1"/>
  <c r="E2222" i="1"/>
  <c r="F2222" i="1"/>
  <c r="G2222" i="1"/>
  <c r="H2222" i="1"/>
  <c r="I2222" i="1"/>
  <c r="J2222" i="1"/>
  <c r="A2223" i="1"/>
  <c r="B2223" i="1"/>
  <c r="C2223" i="1"/>
  <c r="D2223" i="1"/>
  <c r="E2223" i="1"/>
  <c r="F2223" i="1"/>
  <c r="G2223" i="1"/>
  <c r="H2223" i="1"/>
  <c r="I2223" i="1"/>
  <c r="J2223" i="1"/>
  <c r="A2224" i="1"/>
  <c r="B2224" i="1"/>
  <c r="C2224" i="1"/>
  <c r="D2224" i="1"/>
  <c r="E2224" i="1"/>
  <c r="F2224" i="1"/>
  <c r="G2224" i="1"/>
  <c r="H2224" i="1"/>
  <c r="I2224" i="1"/>
  <c r="J2224" i="1"/>
  <c r="A2225" i="1"/>
  <c r="B2225" i="1"/>
  <c r="C2225" i="1"/>
  <c r="D2225" i="1"/>
  <c r="E2225" i="1"/>
  <c r="F2225" i="1"/>
  <c r="G2225" i="1"/>
  <c r="H2225" i="1"/>
  <c r="I2225" i="1"/>
  <c r="J2225" i="1"/>
  <c r="A2226" i="1"/>
  <c r="B2226" i="1"/>
  <c r="C2226" i="1"/>
  <c r="D2226" i="1"/>
  <c r="E2226" i="1"/>
  <c r="F2226" i="1"/>
  <c r="G2226" i="1"/>
  <c r="H2226" i="1"/>
  <c r="I2226" i="1"/>
  <c r="J2226" i="1"/>
  <c r="A2227" i="1"/>
  <c r="B2227" i="1"/>
  <c r="C2227" i="1"/>
  <c r="D2227" i="1"/>
  <c r="E2227" i="1"/>
  <c r="F2227" i="1"/>
  <c r="G2227" i="1"/>
  <c r="H2227" i="1"/>
  <c r="I2227" i="1"/>
  <c r="J2227" i="1"/>
  <c r="A2228" i="1"/>
  <c r="B2228" i="1"/>
  <c r="C2228" i="1"/>
  <c r="D2228" i="1"/>
  <c r="E2228" i="1"/>
  <c r="F2228" i="1"/>
  <c r="G2228" i="1"/>
  <c r="H2228" i="1"/>
  <c r="I2228" i="1"/>
  <c r="J2228" i="1"/>
  <c r="A2229" i="1"/>
  <c r="B2229" i="1"/>
  <c r="C2229" i="1"/>
  <c r="D2229" i="1"/>
  <c r="E2229" i="1"/>
  <c r="F2229" i="1"/>
  <c r="G2229" i="1"/>
  <c r="H2229" i="1"/>
  <c r="I2229" i="1"/>
  <c r="J2229" i="1"/>
  <c r="A2230" i="1"/>
  <c r="B2230" i="1"/>
  <c r="C2230" i="1"/>
  <c r="D2230" i="1"/>
  <c r="E2230" i="1"/>
  <c r="F2230" i="1"/>
  <c r="G2230" i="1"/>
  <c r="H2230" i="1"/>
  <c r="I2230" i="1"/>
  <c r="J2230" i="1"/>
  <c r="A2231" i="1"/>
  <c r="B2231" i="1"/>
  <c r="C2231" i="1"/>
  <c r="D2231" i="1"/>
  <c r="E2231" i="1"/>
  <c r="F2231" i="1"/>
  <c r="G2231" i="1"/>
  <c r="H2231" i="1"/>
  <c r="I2231" i="1"/>
  <c r="J2231" i="1"/>
  <c r="A2232" i="1"/>
  <c r="B2232" i="1"/>
  <c r="C2232" i="1"/>
  <c r="D2232" i="1"/>
  <c r="E2232" i="1"/>
  <c r="F2232" i="1"/>
  <c r="G2232" i="1"/>
  <c r="H2232" i="1"/>
  <c r="I2232" i="1"/>
  <c r="J2232" i="1"/>
  <c r="A2233" i="1"/>
  <c r="B2233" i="1"/>
  <c r="C2233" i="1"/>
  <c r="D2233" i="1"/>
  <c r="E2233" i="1"/>
  <c r="F2233" i="1"/>
  <c r="G2233" i="1"/>
  <c r="H2233" i="1"/>
  <c r="I2233" i="1"/>
  <c r="J2233" i="1"/>
  <c r="A2234" i="1"/>
  <c r="B2234" i="1"/>
  <c r="C2234" i="1"/>
  <c r="D2234" i="1"/>
  <c r="E2234" i="1"/>
  <c r="F2234" i="1"/>
  <c r="G2234" i="1"/>
  <c r="H2234" i="1"/>
  <c r="I2234" i="1"/>
  <c r="J2234" i="1"/>
  <c r="A2235" i="1"/>
  <c r="B2235" i="1"/>
  <c r="C2235" i="1"/>
  <c r="D2235" i="1"/>
  <c r="E2235" i="1"/>
  <c r="F2235" i="1"/>
  <c r="G2235" i="1"/>
  <c r="H2235" i="1"/>
  <c r="I2235" i="1"/>
  <c r="J2235" i="1"/>
  <c r="A2236" i="1"/>
  <c r="B2236" i="1"/>
  <c r="C2236" i="1"/>
  <c r="D2236" i="1"/>
  <c r="E2236" i="1"/>
  <c r="F2236" i="1"/>
  <c r="G2236" i="1"/>
  <c r="H2236" i="1"/>
  <c r="I2236" i="1"/>
  <c r="J2236" i="1"/>
  <c r="A2237" i="1"/>
  <c r="B2237" i="1"/>
  <c r="C2237" i="1"/>
  <c r="D2237" i="1"/>
  <c r="E2237" i="1"/>
  <c r="F2237" i="1"/>
  <c r="G2237" i="1"/>
  <c r="H2237" i="1"/>
  <c r="I2237" i="1"/>
  <c r="J2237" i="1"/>
  <c r="A2238" i="1"/>
  <c r="B2238" i="1"/>
  <c r="C2238" i="1"/>
  <c r="D2238" i="1"/>
  <c r="E2238" i="1"/>
  <c r="F2238" i="1"/>
  <c r="G2238" i="1"/>
  <c r="H2238" i="1"/>
  <c r="I2238" i="1"/>
  <c r="J2238" i="1"/>
  <c r="A2239" i="1"/>
  <c r="B2239" i="1"/>
  <c r="C2239" i="1"/>
  <c r="D2239" i="1"/>
  <c r="E2239" i="1"/>
  <c r="F2239" i="1"/>
  <c r="G2239" i="1"/>
  <c r="H2239" i="1"/>
  <c r="I2239" i="1"/>
  <c r="J2239" i="1"/>
  <c r="A2240" i="1"/>
  <c r="B2240" i="1"/>
  <c r="C2240" i="1"/>
  <c r="D2240" i="1"/>
  <c r="E2240" i="1"/>
  <c r="F2240" i="1"/>
  <c r="G2240" i="1"/>
  <c r="H2240" i="1"/>
  <c r="I2240" i="1"/>
  <c r="J2240" i="1"/>
  <c r="A2241" i="1"/>
  <c r="B2241" i="1"/>
  <c r="C2241" i="1"/>
  <c r="D2241" i="1"/>
  <c r="E2241" i="1"/>
  <c r="F2241" i="1"/>
  <c r="G2241" i="1"/>
  <c r="H2241" i="1"/>
  <c r="I2241" i="1"/>
  <c r="J2241" i="1"/>
  <c r="A2242" i="1"/>
  <c r="B2242" i="1"/>
  <c r="C2242" i="1"/>
  <c r="D2242" i="1"/>
  <c r="E2242" i="1"/>
  <c r="F2242" i="1"/>
  <c r="G2242" i="1"/>
  <c r="H2242" i="1"/>
  <c r="I2242" i="1"/>
  <c r="J2242" i="1"/>
  <c r="A2243" i="1"/>
  <c r="B2243" i="1"/>
  <c r="C2243" i="1"/>
  <c r="D2243" i="1"/>
  <c r="E2243" i="1"/>
  <c r="F2243" i="1"/>
  <c r="G2243" i="1"/>
  <c r="H2243" i="1"/>
  <c r="I2243" i="1"/>
  <c r="J2243" i="1"/>
  <c r="A2244" i="1"/>
  <c r="B2244" i="1"/>
  <c r="C2244" i="1"/>
  <c r="D2244" i="1"/>
  <c r="E2244" i="1"/>
  <c r="F2244" i="1"/>
  <c r="G2244" i="1"/>
  <c r="H2244" i="1"/>
  <c r="I2244" i="1"/>
  <c r="J2244" i="1"/>
  <c r="A2245" i="1"/>
  <c r="B2245" i="1"/>
  <c r="C2245" i="1"/>
  <c r="D2245" i="1"/>
  <c r="E2245" i="1"/>
  <c r="F2245" i="1"/>
  <c r="G2245" i="1"/>
  <c r="H2245" i="1"/>
  <c r="I2245" i="1"/>
  <c r="J2245" i="1"/>
  <c r="A2246" i="1"/>
  <c r="B2246" i="1"/>
  <c r="C2246" i="1"/>
  <c r="D2246" i="1"/>
  <c r="E2246" i="1"/>
  <c r="F2246" i="1"/>
  <c r="G2246" i="1"/>
  <c r="H2246" i="1"/>
  <c r="I2246" i="1"/>
  <c r="J2246" i="1"/>
  <c r="A2247" i="1"/>
  <c r="B2247" i="1"/>
  <c r="C2247" i="1"/>
  <c r="D2247" i="1"/>
  <c r="E2247" i="1"/>
  <c r="F2247" i="1"/>
  <c r="G2247" i="1"/>
  <c r="H2247" i="1"/>
  <c r="I2247" i="1"/>
  <c r="J2247" i="1"/>
  <c r="A2248" i="1"/>
  <c r="B2248" i="1"/>
  <c r="C2248" i="1"/>
  <c r="D2248" i="1"/>
  <c r="E2248" i="1"/>
  <c r="F2248" i="1"/>
  <c r="G2248" i="1"/>
  <c r="H2248" i="1"/>
  <c r="I2248" i="1"/>
  <c r="J2248" i="1"/>
  <c r="A2249" i="1"/>
  <c r="B2249" i="1"/>
  <c r="C2249" i="1"/>
  <c r="D2249" i="1"/>
  <c r="E2249" i="1"/>
  <c r="F2249" i="1"/>
  <c r="G2249" i="1"/>
  <c r="H2249" i="1"/>
  <c r="I2249" i="1"/>
  <c r="J2249" i="1"/>
  <c r="A2250" i="1"/>
  <c r="B2250" i="1"/>
  <c r="C2250" i="1"/>
  <c r="D2250" i="1"/>
  <c r="E2250" i="1"/>
  <c r="F2250" i="1"/>
  <c r="G2250" i="1"/>
  <c r="H2250" i="1"/>
  <c r="I2250" i="1"/>
  <c r="J2250" i="1"/>
  <c r="A2251" i="1"/>
  <c r="B2251" i="1"/>
  <c r="C2251" i="1"/>
  <c r="D2251" i="1"/>
  <c r="E2251" i="1"/>
  <c r="F2251" i="1"/>
  <c r="G2251" i="1"/>
  <c r="H2251" i="1"/>
  <c r="I2251" i="1"/>
  <c r="J2251" i="1"/>
  <c r="A2252" i="1"/>
  <c r="B2252" i="1"/>
  <c r="C2252" i="1"/>
  <c r="D2252" i="1"/>
  <c r="E2252" i="1"/>
  <c r="F2252" i="1"/>
  <c r="G2252" i="1"/>
  <c r="H2252" i="1"/>
  <c r="I2252" i="1"/>
  <c r="J2252" i="1"/>
  <c r="A2253" i="1"/>
  <c r="B2253" i="1"/>
  <c r="C2253" i="1"/>
  <c r="D2253" i="1"/>
  <c r="E2253" i="1"/>
  <c r="F2253" i="1"/>
  <c r="G2253" i="1"/>
  <c r="H2253" i="1"/>
  <c r="I2253" i="1"/>
  <c r="J2253" i="1"/>
  <c r="A2254" i="1"/>
  <c r="B2254" i="1"/>
  <c r="C2254" i="1"/>
  <c r="D2254" i="1"/>
  <c r="E2254" i="1"/>
  <c r="F2254" i="1"/>
  <c r="G2254" i="1"/>
  <c r="H2254" i="1"/>
  <c r="I2254" i="1"/>
  <c r="J2254" i="1"/>
  <c r="A2255" i="1"/>
  <c r="B2255" i="1"/>
  <c r="C2255" i="1"/>
  <c r="D2255" i="1"/>
  <c r="E2255" i="1"/>
  <c r="F2255" i="1"/>
  <c r="G2255" i="1"/>
  <c r="H2255" i="1"/>
  <c r="I2255" i="1"/>
  <c r="J2255" i="1"/>
  <c r="A2256" i="1"/>
  <c r="B2256" i="1"/>
  <c r="C2256" i="1"/>
  <c r="D2256" i="1"/>
  <c r="E2256" i="1"/>
  <c r="F2256" i="1"/>
  <c r="G2256" i="1"/>
  <c r="H2256" i="1"/>
  <c r="I2256" i="1"/>
  <c r="J2256" i="1"/>
  <c r="A2257" i="1"/>
  <c r="B2257" i="1"/>
  <c r="C2257" i="1"/>
  <c r="D2257" i="1"/>
  <c r="E2257" i="1"/>
  <c r="F2257" i="1"/>
  <c r="G2257" i="1"/>
  <c r="H2257" i="1"/>
  <c r="I2257" i="1"/>
  <c r="J2257" i="1"/>
  <c r="A2258" i="1"/>
  <c r="B2258" i="1"/>
  <c r="C2258" i="1"/>
  <c r="D2258" i="1"/>
  <c r="E2258" i="1"/>
  <c r="F2258" i="1"/>
  <c r="G2258" i="1"/>
  <c r="H2258" i="1"/>
  <c r="I2258" i="1"/>
  <c r="J2258" i="1"/>
  <c r="A2259" i="1"/>
  <c r="B2259" i="1"/>
  <c r="C2259" i="1"/>
  <c r="D2259" i="1"/>
  <c r="E2259" i="1"/>
  <c r="F2259" i="1"/>
  <c r="G2259" i="1"/>
  <c r="H2259" i="1"/>
  <c r="I2259" i="1"/>
  <c r="J2259" i="1"/>
  <c r="A2260" i="1"/>
  <c r="B2260" i="1"/>
  <c r="C2260" i="1"/>
  <c r="D2260" i="1"/>
  <c r="E2260" i="1"/>
  <c r="F2260" i="1"/>
  <c r="G2260" i="1"/>
  <c r="H2260" i="1"/>
  <c r="I2260" i="1"/>
  <c r="J2260" i="1"/>
  <c r="A2261" i="1"/>
  <c r="B2261" i="1"/>
  <c r="C2261" i="1"/>
  <c r="D2261" i="1"/>
  <c r="E2261" i="1"/>
  <c r="F2261" i="1"/>
  <c r="G2261" i="1"/>
  <c r="H2261" i="1"/>
  <c r="I2261" i="1"/>
  <c r="J2261" i="1"/>
  <c r="A2262" i="1"/>
  <c r="B2262" i="1"/>
  <c r="C2262" i="1"/>
  <c r="D2262" i="1"/>
  <c r="E2262" i="1"/>
  <c r="F2262" i="1"/>
  <c r="G2262" i="1"/>
  <c r="H2262" i="1"/>
  <c r="I2262" i="1"/>
  <c r="J2262" i="1"/>
  <c r="A2263" i="1"/>
  <c r="B2263" i="1"/>
  <c r="C2263" i="1"/>
  <c r="D2263" i="1"/>
  <c r="E2263" i="1"/>
  <c r="F2263" i="1"/>
  <c r="G2263" i="1"/>
  <c r="H2263" i="1"/>
  <c r="I2263" i="1"/>
  <c r="J2263" i="1"/>
  <c r="A2264" i="1"/>
  <c r="B2264" i="1"/>
  <c r="C2264" i="1"/>
  <c r="D2264" i="1"/>
  <c r="E2264" i="1"/>
  <c r="F2264" i="1"/>
  <c r="G2264" i="1"/>
  <c r="H2264" i="1"/>
  <c r="I2264" i="1"/>
  <c r="J2264" i="1"/>
  <c r="A2265" i="1"/>
  <c r="B2265" i="1"/>
  <c r="C2265" i="1"/>
  <c r="D2265" i="1"/>
  <c r="E2265" i="1"/>
  <c r="F2265" i="1"/>
  <c r="G2265" i="1"/>
  <c r="H2265" i="1"/>
  <c r="I2265" i="1"/>
  <c r="J2265" i="1"/>
  <c r="A2266" i="1"/>
  <c r="B2266" i="1"/>
  <c r="C2266" i="1"/>
  <c r="D2266" i="1"/>
  <c r="E2266" i="1"/>
  <c r="F2266" i="1"/>
  <c r="G2266" i="1"/>
  <c r="H2266" i="1"/>
  <c r="I2266" i="1"/>
  <c r="J2266" i="1"/>
  <c r="A2267" i="1"/>
  <c r="B2267" i="1"/>
  <c r="C2267" i="1"/>
  <c r="D2267" i="1"/>
  <c r="E2267" i="1"/>
  <c r="F2267" i="1"/>
  <c r="G2267" i="1"/>
  <c r="H2267" i="1"/>
  <c r="I2267" i="1"/>
  <c r="J2267" i="1"/>
  <c r="A2268" i="1"/>
  <c r="B2268" i="1"/>
  <c r="C2268" i="1"/>
  <c r="D2268" i="1"/>
  <c r="E2268" i="1"/>
  <c r="F2268" i="1"/>
  <c r="G2268" i="1"/>
  <c r="H2268" i="1"/>
  <c r="I2268" i="1"/>
  <c r="J2268" i="1"/>
  <c r="A2269" i="1"/>
  <c r="B2269" i="1"/>
  <c r="C2269" i="1"/>
  <c r="D2269" i="1"/>
  <c r="E2269" i="1"/>
  <c r="F2269" i="1"/>
  <c r="G2269" i="1"/>
  <c r="H2269" i="1"/>
  <c r="I2269" i="1"/>
  <c r="J2269" i="1"/>
  <c r="A2270" i="1"/>
  <c r="B2270" i="1"/>
  <c r="C2270" i="1"/>
  <c r="D2270" i="1"/>
  <c r="E2270" i="1"/>
  <c r="F2270" i="1"/>
  <c r="G2270" i="1"/>
  <c r="H2270" i="1"/>
  <c r="I2270" i="1"/>
  <c r="J2270" i="1"/>
  <c r="A2271" i="1"/>
  <c r="B2271" i="1"/>
  <c r="C2271" i="1"/>
  <c r="D2271" i="1"/>
  <c r="E2271" i="1"/>
  <c r="F2271" i="1"/>
  <c r="G2271" i="1"/>
  <c r="H2271" i="1"/>
  <c r="I2271" i="1"/>
  <c r="J2271" i="1"/>
  <c r="A2272" i="1"/>
  <c r="B2272" i="1"/>
  <c r="C2272" i="1"/>
  <c r="D2272" i="1"/>
  <c r="E2272" i="1"/>
  <c r="F2272" i="1"/>
  <c r="G2272" i="1"/>
  <c r="H2272" i="1"/>
  <c r="I2272" i="1"/>
  <c r="J2272" i="1"/>
  <c r="A2273" i="1"/>
  <c r="B2273" i="1"/>
  <c r="C2273" i="1"/>
  <c r="D2273" i="1"/>
  <c r="E2273" i="1"/>
  <c r="F2273" i="1"/>
  <c r="G2273" i="1"/>
  <c r="H2273" i="1"/>
  <c r="I2273" i="1"/>
  <c r="J2273" i="1"/>
  <c r="A2274" i="1"/>
  <c r="B2274" i="1"/>
  <c r="C2274" i="1"/>
  <c r="D2274" i="1"/>
  <c r="E2274" i="1"/>
  <c r="F2274" i="1"/>
  <c r="G2274" i="1"/>
  <c r="H2274" i="1"/>
  <c r="I2274" i="1"/>
  <c r="J2274" i="1"/>
  <c r="A2275" i="1"/>
  <c r="B2275" i="1"/>
  <c r="C2275" i="1"/>
  <c r="D2275" i="1"/>
  <c r="E2275" i="1"/>
  <c r="F2275" i="1"/>
  <c r="G2275" i="1"/>
  <c r="H2275" i="1"/>
  <c r="I2275" i="1"/>
  <c r="J2275" i="1"/>
  <c r="A2276" i="1"/>
  <c r="B2276" i="1"/>
  <c r="C2276" i="1"/>
  <c r="D2276" i="1"/>
  <c r="E2276" i="1"/>
  <c r="F2276" i="1"/>
  <c r="G2276" i="1"/>
  <c r="H2276" i="1"/>
  <c r="I2276" i="1"/>
  <c r="J2276" i="1"/>
  <c r="A2277" i="1"/>
  <c r="B2277" i="1"/>
  <c r="C2277" i="1"/>
  <c r="D2277" i="1"/>
  <c r="E2277" i="1"/>
  <c r="F2277" i="1"/>
  <c r="G2277" i="1"/>
  <c r="H2277" i="1"/>
  <c r="I2277" i="1"/>
  <c r="J2277" i="1"/>
  <c r="A2278" i="1"/>
  <c r="B2278" i="1"/>
  <c r="C2278" i="1"/>
  <c r="D2278" i="1"/>
  <c r="E2278" i="1"/>
  <c r="F2278" i="1"/>
  <c r="G2278" i="1"/>
  <c r="H2278" i="1"/>
  <c r="I2278" i="1"/>
  <c r="J2278" i="1"/>
  <c r="A2279" i="1"/>
  <c r="B2279" i="1"/>
  <c r="C2279" i="1"/>
  <c r="D2279" i="1"/>
  <c r="E2279" i="1"/>
  <c r="F2279" i="1"/>
  <c r="G2279" i="1"/>
  <c r="H2279" i="1"/>
  <c r="I2279" i="1"/>
  <c r="J2279" i="1"/>
  <c r="A2280" i="1"/>
  <c r="B2280" i="1"/>
  <c r="C2280" i="1"/>
  <c r="D2280" i="1"/>
  <c r="E2280" i="1"/>
  <c r="F2280" i="1"/>
  <c r="G2280" i="1"/>
  <c r="H2280" i="1"/>
  <c r="I2280" i="1"/>
  <c r="J2280" i="1"/>
  <c r="P929" i="22"/>
  <c r="P925" i="22"/>
  <c r="P882" i="22"/>
  <c r="H13" i="3"/>
  <c r="P685" i="22"/>
  <c r="H14" i="3" s="1"/>
  <c r="P686" i="22"/>
  <c r="H15" i="3" s="1"/>
  <c r="H16" i="3"/>
  <c r="H17" i="3"/>
  <c r="P689" i="22"/>
  <c r="H18" i="3" s="1"/>
  <c r="P690" i="22"/>
  <c r="H19" i="3" s="1"/>
  <c r="H20" i="3"/>
  <c r="H21" i="3"/>
  <c r="P693" i="22"/>
  <c r="H22" i="3" s="1"/>
  <c r="P694" i="22"/>
  <c r="H23" i="3" s="1"/>
  <c r="H24" i="3"/>
  <c r="H25" i="3"/>
  <c r="P697" i="22"/>
  <c r="H26" i="3" s="1"/>
  <c r="P698" i="22"/>
  <c r="H27" i="3" s="1"/>
  <c r="H28" i="3"/>
  <c r="H29" i="3"/>
  <c r="P701" i="22"/>
  <c r="H30" i="3" s="1"/>
  <c r="P702" i="22"/>
  <c r="H31" i="3" s="1"/>
  <c r="H32" i="3"/>
  <c r="H33" i="3"/>
  <c r="P705" i="22"/>
  <c r="H34" i="3" s="1"/>
  <c r="P706" i="22"/>
  <c r="H35" i="3" s="1"/>
  <c r="H36" i="3"/>
  <c r="H37" i="3"/>
  <c r="P709" i="22"/>
  <c r="H38" i="3" s="1"/>
  <c r="P710" i="22"/>
  <c r="H39" i="3" s="1"/>
  <c r="H40" i="3"/>
  <c r="H41" i="3"/>
  <c r="P713" i="22"/>
  <c r="H42" i="3" s="1"/>
  <c r="P714" i="22"/>
  <c r="H43" i="3" s="1"/>
  <c r="H44" i="3"/>
  <c r="H45" i="3"/>
  <c r="P717" i="22"/>
  <c r="H46" i="3" s="1"/>
  <c r="P718" i="22"/>
  <c r="H47" i="3" s="1"/>
  <c r="H48" i="3"/>
  <c r="H49" i="3"/>
  <c r="P721" i="22"/>
  <c r="H50" i="3" s="1"/>
  <c r="P722" i="22"/>
  <c r="H51" i="3" s="1"/>
  <c r="H52" i="3"/>
  <c r="H53" i="3"/>
  <c r="P725" i="22"/>
  <c r="H54" i="3" s="1"/>
  <c r="P726" i="22"/>
  <c r="H55" i="3" s="1"/>
  <c r="H56" i="3"/>
  <c r="H57" i="3"/>
  <c r="P729" i="22"/>
  <c r="H58" i="3" s="1"/>
  <c r="P730" i="22"/>
  <c r="H59" i="3" s="1"/>
  <c r="H60" i="3"/>
  <c r="H61" i="3"/>
  <c r="P733" i="22"/>
  <c r="H62" i="3" s="1"/>
  <c r="P734" i="22"/>
  <c r="H63" i="3" s="1"/>
  <c r="H64" i="3"/>
  <c r="H65" i="3"/>
  <c r="P737" i="22"/>
  <c r="H66" i="3" s="1"/>
  <c r="P738" i="22"/>
  <c r="H67" i="3" s="1"/>
  <c r="H68" i="3"/>
  <c r="H69" i="3"/>
  <c r="P741" i="22"/>
  <c r="H70" i="3" s="1"/>
  <c r="P742" i="22"/>
  <c r="H71" i="3" s="1"/>
  <c r="H72" i="3"/>
  <c r="H73" i="3"/>
  <c r="P745" i="22"/>
  <c r="H74" i="3" s="1"/>
  <c r="P746" i="22"/>
  <c r="H75" i="3" s="1"/>
  <c r="H76" i="3"/>
  <c r="H77" i="3"/>
  <c r="P749" i="22"/>
  <c r="H78" i="3" s="1"/>
  <c r="P750" i="22"/>
  <c r="H79" i="3" s="1"/>
  <c r="H80" i="3"/>
  <c r="H81" i="3"/>
  <c r="P753" i="22"/>
  <c r="H82" i="3" s="1"/>
  <c r="P754" i="22"/>
  <c r="H83" i="3" s="1"/>
  <c r="H84" i="3"/>
  <c r="H85" i="3"/>
  <c r="P757" i="22"/>
  <c r="H86" i="3" s="1"/>
  <c r="P758" i="22"/>
  <c r="H87" i="3" s="1"/>
  <c r="H88" i="3"/>
  <c r="H89" i="3"/>
  <c r="P761" i="22"/>
  <c r="H90" i="3" s="1"/>
  <c r="P762" i="22"/>
  <c r="H91" i="3" s="1"/>
  <c r="H92" i="3"/>
  <c r="H93" i="3"/>
  <c r="P765" i="22"/>
  <c r="H94" i="3" s="1"/>
  <c r="P766" i="22"/>
  <c r="H95" i="3" s="1"/>
  <c r="H97" i="3"/>
  <c r="P769" i="22"/>
  <c r="H98" i="3" s="1"/>
  <c r="P770" i="22"/>
  <c r="H99" i="3" s="1"/>
  <c r="P771" i="22"/>
  <c r="H100" i="3" s="1"/>
  <c r="P772" i="22"/>
  <c r="H101" i="3" s="1"/>
  <c r="P773" i="22"/>
  <c r="H102" i="3" s="1"/>
  <c r="P774" i="22"/>
  <c r="H103" i="3" s="1"/>
  <c r="P775" i="22"/>
  <c r="H104" i="3" s="1"/>
  <c r="P776" i="22"/>
  <c r="H105" i="3" s="1"/>
  <c r="P877" i="22"/>
  <c r="P878" i="22"/>
  <c r="P881" i="22"/>
  <c r="P885" i="22"/>
  <c r="P886" i="22"/>
  <c r="P889" i="22"/>
  <c r="P890" i="22"/>
  <c r="P893" i="22"/>
  <c r="P894" i="22"/>
  <c r="P897" i="22"/>
  <c r="P898" i="22"/>
  <c r="P901" i="22"/>
  <c r="P902" i="22"/>
  <c r="P905" i="22"/>
  <c r="P906" i="22"/>
  <c r="P909" i="22"/>
  <c r="P910" i="22"/>
  <c r="P913" i="22"/>
  <c r="P914" i="22"/>
  <c r="P917" i="22"/>
  <c r="P918" i="22"/>
  <c r="P921" i="22"/>
  <c r="P922" i="22"/>
  <c r="P926" i="22"/>
  <c r="P930" i="22"/>
  <c r="H12" i="3"/>
  <c r="H96" i="3"/>
  <c r="G13" i="3"/>
  <c r="AM107" i="16" l="1"/>
  <c r="AN107" i="16"/>
  <c r="AQ107" i="16"/>
  <c r="AF107" i="16"/>
  <c r="AG107" i="16"/>
  <c r="AH107" i="16"/>
  <c r="AI107" i="16"/>
  <c r="AJ107" i="16"/>
  <c r="AK107" i="16"/>
  <c r="AL107" i="16"/>
  <c r="AO107" i="16"/>
  <c r="AP107" i="16"/>
  <c r="AD107" i="16"/>
  <c r="AE107" i="16"/>
  <c r="E35" i="16" l="1"/>
  <c r="F35" i="16"/>
  <c r="G35" i="16"/>
  <c r="AR35" i="16" s="1"/>
  <c r="E36" i="16"/>
  <c r="F36" i="16"/>
  <c r="G36" i="16"/>
  <c r="AR36" i="16" s="1"/>
  <c r="E37" i="16"/>
  <c r="F37" i="16"/>
  <c r="G37" i="16"/>
  <c r="AR37" i="16" s="1"/>
  <c r="E38" i="16"/>
  <c r="F38" i="16"/>
  <c r="G38" i="16"/>
  <c r="AR38" i="16" s="1"/>
  <c r="E39" i="16"/>
  <c r="F39" i="16"/>
  <c r="G39" i="16"/>
  <c r="AR39" i="16" s="1"/>
  <c r="E40" i="16"/>
  <c r="F40" i="16"/>
  <c r="G40" i="16"/>
  <c r="AR40" i="16" s="1"/>
  <c r="E41" i="16"/>
  <c r="F41" i="16"/>
  <c r="G41" i="16"/>
  <c r="AR41" i="16" s="1"/>
  <c r="E42" i="16"/>
  <c r="F42" i="16"/>
  <c r="G42" i="16"/>
  <c r="AR42" i="16" s="1"/>
  <c r="D35" i="16"/>
  <c r="D36" i="16"/>
  <c r="D37" i="16"/>
  <c r="D38" i="16"/>
  <c r="D39" i="16"/>
  <c r="D40" i="16"/>
  <c r="D41" i="16"/>
  <c r="D42" i="16"/>
  <c r="B41" i="16"/>
  <c r="B42" i="16"/>
  <c r="B44" i="16"/>
  <c r="B38" i="16"/>
  <c r="B39" i="16"/>
  <c r="B40" i="16"/>
  <c r="B35" i="16"/>
  <c r="B36" i="16"/>
  <c r="B37" i="16"/>
  <c r="Y38" i="16" l="1"/>
  <c r="AG38" i="16"/>
  <c r="AH38" i="16"/>
  <c r="AK38" i="16"/>
  <c r="AP38" i="16"/>
  <c r="AO38" i="16"/>
  <c r="AQ38" i="16"/>
  <c r="AD38" i="16"/>
  <c r="AE38" i="16"/>
  <c r="AF38" i="16"/>
  <c r="AI38" i="16"/>
  <c r="AL38" i="16"/>
  <c r="AM38" i="16"/>
  <c r="AN38" i="16"/>
  <c r="AJ38" i="16"/>
  <c r="AE37" i="16"/>
  <c r="AF37" i="16"/>
  <c r="AI37" i="16"/>
  <c r="AN37" i="16"/>
  <c r="AH37" i="16"/>
  <c r="AJ37" i="16"/>
  <c r="AK37" i="16"/>
  <c r="AL37" i="16"/>
  <c r="AM37" i="16"/>
  <c r="AO37" i="16"/>
  <c r="AP37" i="16"/>
  <c r="AQ37" i="16"/>
  <c r="AD37" i="16"/>
  <c r="AG37" i="16"/>
  <c r="AD36" i="16"/>
  <c r="AG36" i="16"/>
  <c r="AL36" i="16"/>
  <c r="AE36" i="16"/>
  <c r="AF36" i="16"/>
  <c r="AH36" i="16"/>
  <c r="AI36" i="16"/>
  <c r="AJ36" i="16"/>
  <c r="AK36" i="16"/>
  <c r="AM36" i="16"/>
  <c r="AP36" i="16"/>
  <c r="AN36" i="16"/>
  <c r="AO36" i="16"/>
  <c r="AQ36" i="16"/>
  <c r="AM41" i="16"/>
  <c r="AN41" i="16"/>
  <c r="AQ41" i="16"/>
  <c r="AF41" i="16"/>
  <c r="AP41" i="16"/>
  <c r="AD41" i="16"/>
  <c r="AE41" i="16"/>
  <c r="AG41" i="16"/>
  <c r="AH41" i="16"/>
  <c r="AI41" i="16"/>
  <c r="AK41" i="16"/>
  <c r="AL41" i="16"/>
  <c r="AO41" i="16"/>
  <c r="AJ41" i="16"/>
  <c r="AI39" i="16"/>
  <c r="AJ39" i="16"/>
  <c r="AM39" i="16"/>
  <c r="AD39" i="16"/>
  <c r="AE39" i="16"/>
  <c r="AF39" i="16"/>
  <c r="AG39" i="16"/>
  <c r="AH39" i="16"/>
  <c r="AK39" i="16"/>
  <c r="AL39" i="16"/>
  <c r="AN39" i="16"/>
  <c r="AO39" i="16"/>
  <c r="AP39" i="16"/>
  <c r="AQ39" i="16"/>
  <c r="AQ35" i="16"/>
  <c r="AE35" i="16"/>
  <c r="AJ35" i="16"/>
  <c r="AN35" i="16"/>
  <c r="AO35" i="16"/>
  <c r="AP35" i="16"/>
  <c r="AD35" i="16"/>
  <c r="AF35" i="16"/>
  <c r="AI35" i="16"/>
  <c r="AG35" i="16"/>
  <c r="AH35" i="16"/>
  <c r="AK35" i="16"/>
  <c r="AL35" i="16"/>
  <c r="AM35" i="16"/>
  <c r="AO42" i="16"/>
  <c r="AP42" i="16"/>
  <c r="AH42" i="16"/>
  <c r="AD42" i="16"/>
  <c r="AE42" i="16"/>
  <c r="AF42" i="16"/>
  <c r="AG42" i="16"/>
  <c r="AI42" i="16"/>
  <c r="AJ42" i="16"/>
  <c r="AK42" i="16"/>
  <c r="AL42" i="16"/>
  <c r="AM42" i="16"/>
  <c r="AN42" i="16"/>
  <c r="AQ42" i="16"/>
  <c r="AK40" i="16"/>
  <c r="AL40" i="16"/>
  <c r="AO40" i="16"/>
  <c r="AD40" i="16"/>
  <c r="AH40" i="16"/>
  <c r="AI40" i="16"/>
  <c r="AJ40" i="16"/>
  <c r="AM40" i="16"/>
  <c r="AN40" i="16"/>
  <c r="AP40" i="16"/>
  <c r="AQ40" i="16"/>
  <c r="AE40" i="16"/>
  <c r="AF40" i="16"/>
  <c r="AG40" i="16"/>
  <c r="Y8" i="19" l="1"/>
  <c r="D10" i="2" l="1"/>
  <c r="AE11" i="3"/>
  <c r="AF11" i="3" s="1"/>
  <c r="E12" i="3"/>
  <c r="F12" i="3"/>
  <c r="G12" i="3"/>
  <c r="E14" i="3"/>
  <c r="F14" i="3"/>
  <c r="G14" i="3"/>
  <c r="G15" i="3"/>
  <c r="E16" i="3"/>
  <c r="F16" i="3"/>
  <c r="G16" i="3"/>
  <c r="G17" i="3"/>
  <c r="AE10" i="3"/>
  <c r="AF10" i="3" s="1"/>
  <c r="AG11" i="3" l="1"/>
  <c r="AG10" i="3"/>
  <c r="B175" i="3"/>
  <c r="C175" i="3"/>
  <c r="E175" i="3"/>
  <c r="F175" i="3"/>
  <c r="G175" i="3"/>
  <c r="H175" i="3"/>
  <c r="I175" i="3"/>
  <c r="AD175" i="3" s="1"/>
  <c r="D597" i="7" s="1"/>
  <c r="A597" i="7" s="1"/>
  <c r="AC175" i="3"/>
  <c r="B176" i="3"/>
  <c r="C176" i="3"/>
  <c r="E176" i="3"/>
  <c r="F176" i="3"/>
  <c r="G176" i="3"/>
  <c r="H176" i="3"/>
  <c r="I176" i="3"/>
  <c r="AD176" i="3" s="1"/>
  <c r="D598" i="7" s="1"/>
  <c r="A598" i="7" s="1"/>
  <c r="AC176" i="3"/>
  <c r="B177" i="3"/>
  <c r="C177" i="3"/>
  <c r="E177" i="3"/>
  <c r="F177" i="3"/>
  <c r="G177" i="3"/>
  <c r="H177" i="3"/>
  <c r="I177" i="3"/>
  <c r="AD177" i="3" s="1"/>
  <c r="D599" i="7" s="1"/>
  <c r="A599" i="7" s="1"/>
  <c r="AC177" i="3"/>
  <c r="B178" i="3"/>
  <c r="C178" i="3"/>
  <c r="E178" i="3"/>
  <c r="F178" i="3"/>
  <c r="G178" i="3"/>
  <c r="H178" i="3"/>
  <c r="I178" i="3"/>
  <c r="AD178" i="3" s="1"/>
  <c r="D600" i="7" s="1"/>
  <c r="A600" i="7" s="1"/>
  <c r="AC178" i="3"/>
  <c r="B179" i="3"/>
  <c r="C179" i="3"/>
  <c r="E179" i="3"/>
  <c r="F179" i="3"/>
  <c r="G179" i="3"/>
  <c r="H179" i="3"/>
  <c r="I179" i="3"/>
  <c r="AD179" i="3" s="1"/>
  <c r="D601" i="7" s="1"/>
  <c r="A601" i="7" s="1"/>
  <c r="AC179" i="3"/>
  <c r="B180" i="3"/>
  <c r="C180" i="3"/>
  <c r="E180" i="3"/>
  <c r="F180" i="3"/>
  <c r="G180" i="3"/>
  <c r="H180" i="3"/>
  <c r="I180" i="3"/>
  <c r="AD180" i="3" s="1"/>
  <c r="D602" i="7" s="1"/>
  <c r="A602" i="7" s="1"/>
  <c r="AC180" i="3"/>
  <c r="B181" i="3"/>
  <c r="C181" i="3"/>
  <c r="E181" i="3"/>
  <c r="F181" i="3"/>
  <c r="G181" i="3"/>
  <c r="H181" i="3"/>
  <c r="I181" i="3"/>
  <c r="AD181" i="3" s="1"/>
  <c r="D603" i="7" s="1"/>
  <c r="A603" i="7" s="1"/>
  <c r="AC181" i="3"/>
  <c r="B182" i="3"/>
  <c r="C182" i="3"/>
  <c r="E182" i="3"/>
  <c r="F182" i="3"/>
  <c r="G182" i="3"/>
  <c r="H182" i="3"/>
  <c r="I182" i="3"/>
  <c r="AD182" i="3" s="1"/>
  <c r="D604" i="7" s="1"/>
  <c r="A604" i="7" s="1"/>
  <c r="AC182" i="3"/>
  <c r="B183" i="3"/>
  <c r="C183" i="3"/>
  <c r="E183" i="3"/>
  <c r="F183" i="3"/>
  <c r="G183" i="3"/>
  <c r="H183" i="3"/>
  <c r="I183" i="3"/>
  <c r="AD183" i="3" s="1"/>
  <c r="D605" i="7" s="1"/>
  <c r="A605" i="7" s="1"/>
  <c r="AC183" i="3"/>
  <c r="B184" i="3"/>
  <c r="C184" i="3"/>
  <c r="E184" i="3"/>
  <c r="F184" i="3"/>
  <c r="G184" i="3"/>
  <c r="H184" i="3"/>
  <c r="I184" i="3"/>
  <c r="AD184" i="3" s="1"/>
  <c r="D606" i="7" s="1"/>
  <c r="A606" i="7" s="1"/>
  <c r="AC184" i="3"/>
  <c r="B185" i="3"/>
  <c r="C185" i="3"/>
  <c r="E185" i="3"/>
  <c r="F185" i="3"/>
  <c r="G185" i="3"/>
  <c r="H185" i="3"/>
  <c r="I185" i="3"/>
  <c r="AD185" i="3" s="1"/>
  <c r="D607" i="7" s="1"/>
  <c r="A607" i="7" s="1"/>
  <c r="AC185" i="3"/>
  <c r="B186" i="3"/>
  <c r="C186" i="3"/>
  <c r="E186" i="3"/>
  <c r="F186" i="3"/>
  <c r="G186" i="3"/>
  <c r="H186" i="3"/>
  <c r="I186" i="3"/>
  <c r="AD186" i="3" s="1"/>
  <c r="D608" i="7" s="1"/>
  <c r="A608" i="7" s="1"/>
  <c r="AC186" i="3"/>
  <c r="B187" i="3"/>
  <c r="C187" i="3"/>
  <c r="E187" i="3"/>
  <c r="F187" i="3"/>
  <c r="G187" i="3"/>
  <c r="H187" i="3"/>
  <c r="I187" i="3"/>
  <c r="AD187" i="3" s="1"/>
  <c r="D609" i="7" s="1"/>
  <c r="A609" i="7" s="1"/>
  <c r="AC187" i="3"/>
  <c r="B188" i="3"/>
  <c r="C188" i="3"/>
  <c r="E188" i="3"/>
  <c r="F188" i="3"/>
  <c r="G188" i="3"/>
  <c r="H188" i="3"/>
  <c r="I188" i="3"/>
  <c r="AD188" i="3" s="1"/>
  <c r="D610" i="7" s="1"/>
  <c r="A610" i="7" s="1"/>
  <c r="AC188" i="3"/>
  <c r="B189" i="3"/>
  <c r="C189" i="3"/>
  <c r="E189" i="3"/>
  <c r="F189" i="3"/>
  <c r="G189" i="3"/>
  <c r="H189" i="3"/>
  <c r="I189" i="3"/>
  <c r="AD189" i="3" s="1"/>
  <c r="D611" i="7" s="1"/>
  <c r="A611" i="7" s="1"/>
  <c r="AC189" i="3"/>
  <c r="B190" i="3"/>
  <c r="C190" i="3"/>
  <c r="E190" i="3"/>
  <c r="F190" i="3"/>
  <c r="G190" i="3"/>
  <c r="H190" i="3"/>
  <c r="I190" i="3"/>
  <c r="AD190" i="3" s="1"/>
  <c r="D612" i="7" s="1"/>
  <c r="A612" i="7" s="1"/>
  <c r="AC190" i="3"/>
  <c r="B191" i="3"/>
  <c r="C191" i="3"/>
  <c r="E191" i="3"/>
  <c r="F191" i="3"/>
  <c r="G191" i="3"/>
  <c r="H191" i="3"/>
  <c r="I191" i="3"/>
  <c r="AD191" i="3" s="1"/>
  <c r="D613" i="7" s="1"/>
  <c r="A613" i="7" s="1"/>
  <c r="AC191" i="3"/>
  <c r="B192" i="3"/>
  <c r="C192" i="3"/>
  <c r="E192" i="3"/>
  <c r="F192" i="3"/>
  <c r="G192" i="3"/>
  <c r="H192" i="3"/>
  <c r="I192" i="3"/>
  <c r="AD192" i="3" s="1"/>
  <c r="D614" i="7" s="1"/>
  <c r="A614" i="7" s="1"/>
  <c r="AC192" i="3"/>
  <c r="B193" i="3"/>
  <c r="C193" i="3"/>
  <c r="E193" i="3"/>
  <c r="F193" i="3"/>
  <c r="G193" i="3"/>
  <c r="H193" i="3"/>
  <c r="I193" i="3"/>
  <c r="AD193" i="3" s="1"/>
  <c r="D615" i="7" s="1"/>
  <c r="A615" i="7" s="1"/>
  <c r="AC193" i="3"/>
  <c r="B194" i="3"/>
  <c r="C194" i="3"/>
  <c r="E194" i="3"/>
  <c r="F194" i="3"/>
  <c r="G194" i="3"/>
  <c r="H194" i="3"/>
  <c r="I194" i="3"/>
  <c r="AD194" i="3" s="1"/>
  <c r="D616" i="7" s="1"/>
  <c r="A616" i="7" s="1"/>
  <c r="AC194" i="3"/>
  <c r="B195" i="3"/>
  <c r="C195" i="3"/>
  <c r="E195" i="3"/>
  <c r="F195" i="3"/>
  <c r="G195" i="3"/>
  <c r="H195" i="3"/>
  <c r="I195" i="3"/>
  <c r="AD195" i="3" s="1"/>
  <c r="D617" i="7" s="1"/>
  <c r="A617" i="7" s="1"/>
  <c r="AC195" i="3"/>
  <c r="B196" i="3"/>
  <c r="C196" i="3"/>
  <c r="E196" i="3"/>
  <c r="F196" i="3"/>
  <c r="G196" i="3"/>
  <c r="H196" i="3"/>
  <c r="I196" i="3"/>
  <c r="AD196" i="3" s="1"/>
  <c r="D618" i="7" s="1"/>
  <c r="A618" i="7" s="1"/>
  <c r="AC196" i="3"/>
  <c r="B197" i="3"/>
  <c r="C197" i="3"/>
  <c r="E197" i="3"/>
  <c r="F197" i="3"/>
  <c r="G197" i="3"/>
  <c r="H197" i="3"/>
  <c r="I197" i="3"/>
  <c r="AD197" i="3" s="1"/>
  <c r="D619" i="7" s="1"/>
  <c r="A619" i="7" s="1"/>
  <c r="AC197" i="3"/>
  <c r="B198" i="3"/>
  <c r="C198" i="3"/>
  <c r="E198" i="3"/>
  <c r="F198" i="3"/>
  <c r="G198" i="3"/>
  <c r="H198" i="3"/>
  <c r="I198" i="3"/>
  <c r="AD198" i="3" s="1"/>
  <c r="D620" i="7" s="1"/>
  <c r="A620" i="7" s="1"/>
  <c r="AC198" i="3"/>
  <c r="B199" i="3"/>
  <c r="C199" i="3"/>
  <c r="E199" i="3"/>
  <c r="F199" i="3"/>
  <c r="G199" i="3"/>
  <c r="H199" i="3"/>
  <c r="I199" i="3"/>
  <c r="AD199" i="3" s="1"/>
  <c r="D621" i="7" s="1"/>
  <c r="A621" i="7" s="1"/>
  <c r="AC199" i="3"/>
  <c r="B200" i="3"/>
  <c r="C200" i="3"/>
  <c r="E200" i="3"/>
  <c r="F200" i="3"/>
  <c r="G200" i="3"/>
  <c r="H200" i="3"/>
  <c r="I200" i="3"/>
  <c r="AD200" i="3" s="1"/>
  <c r="D622" i="7" s="1"/>
  <c r="A622" i="7" s="1"/>
  <c r="AC200" i="3"/>
  <c r="B201" i="3"/>
  <c r="C201" i="3"/>
  <c r="E201" i="3"/>
  <c r="F201" i="3"/>
  <c r="G201" i="3"/>
  <c r="H201" i="3"/>
  <c r="I201" i="3"/>
  <c r="AD201" i="3" s="1"/>
  <c r="D623" i="7" s="1"/>
  <c r="A623" i="7" s="1"/>
  <c r="AC201" i="3"/>
  <c r="B202" i="3"/>
  <c r="C202" i="3"/>
  <c r="E202" i="3"/>
  <c r="F202" i="3"/>
  <c r="G202" i="3"/>
  <c r="H202" i="3"/>
  <c r="I202" i="3"/>
  <c r="AD202" i="3" s="1"/>
  <c r="D624" i="7" s="1"/>
  <c r="A624" i="7" s="1"/>
  <c r="AC202" i="3"/>
  <c r="B203" i="3"/>
  <c r="C203" i="3"/>
  <c r="E203" i="3"/>
  <c r="F203" i="3"/>
  <c r="G203" i="3"/>
  <c r="H203" i="3"/>
  <c r="I203" i="3"/>
  <c r="AD203" i="3" s="1"/>
  <c r="D625" i="7" s="1"/>
  <c r="A625" i="7" s="1"/>
  <c r="AC203" i="3"/>
  <c r="B206" i="3"/>
  <c r="C206" i="3"/>
  <c r="E206" i="3"/>
  <c r="F206" i="3"/>
  <c r="G206" i="3"/>
  <c r="H206" i="3"/>
  <c r="I206" i="3"/>
  <c r="AD206" i="3" s="1"/>
  <c r="D626" i="7" s="1"/>
  <c r="A626" i="7" s="1"/>
  <c r="AC206" i="3"/>
  <c r="B207" i="3"/>
  <c r="C207" i="3"/>
  <c r="E207" i="3"/>
  <c r="F207" i="3"/>
  <c r="G207" i="3"/>
  <c r="H207" i="3"/>
  <c r="I207" i="3"/>
  <c r="AD207" i="3" s="1"/>
  <c r="D627" i="7" s="1"/>
  <c r="A627" i="7" s="1"/>
  <c r="AC207" i="3"/>
  <c r="B208" i="3"/>
  <c r="C208" i="3"/>
  <c r="E208" i="3"/>
  <c r="F208" i="3"/>
  <c r="G208" i="3"/>
  <c r="H208" i="3"/>
  <c r="I208" i="3"/>
  <c r="AD208" i="3" s="1"/>
  <c r="D628" i="7" s="1"/>
  <c r="A628" i="7" s="1"/>
  <c r="AC208" i="3"/>
  <c r="B209" i="3"/>
  <c r="C209" i="3"/>
  <c r="E209" i="3"/>
  <c r="F209" i="3"/>
  <c r="G209" i="3"/>
  <c r="H209" i="3"/>
  <c r="I209" i="3"/>
  <c r="AD209" i="3" s="1"/>
  <c r="D629" i="7" s="1"/>
  <c r="A629" i="7" s="1"/>
  <c r="AC209" i="3"/>
  <c r="B210" i="3"/>
  <c r="C210" i="3"/>
  <c r="E210" i="3"/>
  <c r="F210" i="3"/>
  <c r="G210" i="3"/>
  <c r="H210" i="3"/>
  <c r="I210" i="3"/>
  <c r="AD210" i="3" s="1"/>
  <c r="D630" i="7" s="1"/>
  <c r="A630" i="7" s="1"/>
  <c r="AC210" i="3"/>
  <c r="B211" i="3"/>
  <c r="C211" i="3"/>
  <c r="E211" i="3"/>
  <c r="F211" i="3"/>
  <c r="G211" i="3"/>
  <c r="H211" i="3"/>
  <c r="I211" i="3"/>
  <c r="AD211" i="3" s="1"/>
  <c r="D631" i="7" s="1"/>
  <c r="A631" i="7" s="1"/>
  <c r="AC211" i="3"/>
  <c r="B212" i="3"/>
  <c r="C212" i="3"/>
  <c r="E212" i="3"/>
  <c r="F212" i="3"/>
  <c r="G212" i="3"/>
  <c r="H212" i="3"/>
  <c r="I212" i="3"/>
  <c r="AD212" i="3" s="1"/>
  <c r="D632" i="7" s="1"/>
  <c r="A632" i="7" s="1"/>
  <c r="AC212" i="3"/>
  <c r="B213" i="3"/>
  <c r="C213" i="3"/>
  <c r="E213" i="3"/>
  <c r="F213" i="3"/>
  <c r="G213" i="3"/>
  <c r="H213" i="3"/>
  <c r="I213" i="3"/>
  <c r="AD213" i="3" s="1"/>
  <c r="D633" i="7" s="1"/>
  <c r="A633" i="7" s="1"/>
  <c r="AC213" i="3"/>
  <c r="B214" i="3"/>
  <c r="C214" i="3"/>
  <c r="E214" i="3"/>
  <c r="F214" i="3"/>
  <c r="G214" i="3"/>
  <c r="H214" i="3"/>
  <c r="I214" i="3"/>
  <c r="AD214" i="3" s="1"/>
  <c r="D634" i="7" s="1"/>
  <c r="A634" i="7" s="1"/>
  <c r="AC214" i="3"/>
  <c r="B215" i="3"/>
  <c r="C215" i="3"/>
  <c r="E215" i="3"/>
  <c r="F215" i="3"/>
  <c r="G215" i="3"/>
  <c r="H215" i="3"/>
  <c r="I215" i="3"/>
  <c r="AD215" i="3" s="1"/>
  <c r="D635" i="7" s="1"/>
  <c r="A635" i="7" s="1"/>
  <c r="AC215" i="3"/>
  <c r="B216" i="3"/>
  <c r="C216" i="3"/>
  <c r="E216" i="3"/>
  <c r="F216" i="3"/>
  <c r="G216" i="3"/>
  <c r="H216" i="3"/>
  <c r="I216" i="3"/>
  <c r="AD216" i="3" s="1"/>
  <c r="D636" i="7" s="1"/>
  <c r="A636" i="7" s="1"/>
  <c r="AC216" i="3"/>
  <c r="B217" i="3"/>
  <c r="C217" i="3"/>
  <c r="E217" i="3"/>
  <c r="F217" i="3"/>
  <c r="G217" i="3"/>
  <c r="H217" i="3"/>
  <c r="I217" i="3"/>
  <c r="AD217" i="3" s="1"/>
  <c r="D637" i="7" s="1"/>
  <c r="A637" i="7" s="1"/>
  <c r="AC217" i="3"/>
  <c r="B218" i="3"/>
  <c r="C218" i="3"/>
  <c r="E218" i="3"/>
  <c r="F218" i="3"/>
  <c r="G218" i="3"/>
  <c r="H218" i="3"/>
  <c r="I218" i="3"/>
  <c r="AD218" i="3" s="1"/>
  <c r="D638" i="7" s="1"/>
  <c r="A638" i="7" s="1"/>
  <c r="AC218" i="3"/>
  <c r="B219" i="3"/>
  <c r="C219" i="3"/>
  <c r="E219" i="3"/>
  <c r="F219" i="3"/>
  <c r="G219" i="3"/>
  <c r="H219" i="3"/>
  <c r="I219" i="3"/>
  <c r="AD219" i="3" s="1"/>
  <c r="D639" i="7" s="1"/>
  <c r="A639" i="7" s="1"/>
  <c r="AC219" i="3"/>
  <c r="B220" i="3"/>
  <c r="C220" i="3"/>
  <c r="E220" i="3"/>
  <c r="F220" i="3"/>
  <c r="G220" i="3"/>
  <c r="H220" i="3"/>
  <c r="I220" i="3"/>
  <c r="AD220" i="3" s="1"/>
  <c r="D640" i="7" s="1"/>
  <c r="A640" i="7" s="1"/>
  <c r="AC220" i="3"/>
  <c r="B221" i="3"/>
  <c r="C221" i="3"/>
  <c r="E221" i="3"/>
  <c r="F221" i="3"/>
  <c r="G221" i="3"/>
  <c r="H221" i="3"/>
  <c r="I221" i="3"/>
  <c r="AD221" i="3" s="1"/>
  <c r="D641" i="7" s="1"/>
  <c r="A641" i="7" s="1"/>
  <c r="AC221" i="3"/>
  <c r="B222" i="3"/>
  <c r="C222" i="3"/>
  <c r="E222" i="3"/>
  <c r="F222" i="3"/>
  <c r="G222" i="3"/>
  <c r="H222" i="3"/>
  <c r="I222" i="3"/>
  <c r="AD222" i="3" s="1"/>
  <c r="D642" i="7" s="1"/>
  <c r="A642" i="7" s="1"/>
  <c r="AC222" i="3"/>
  <c r="B223" i="3"/>
  <c r="C223" i="3"/>
  <c r="E223" i="3"/>
  <c r="F223" i="3"/>
  <c r="G223" i="3"/>
  <c r="H223" i="3"/>
  <c r="I223" i="3"/>
  <c r="AD223" i="3" s="1"/>
  <c r="D643" i="7" s="1"/>
  <c r="A643" i="7" s="1"/>
  <c r="AC223" i="3"/>
  <c r="B224" i="3"/>
  <c r="C224" i="3"/>
  <c r="E224" i="3"/>
  <c r="F224" i="3"/>
  <c r="G224" i="3"/>
  <c r="H224" i="3"/>
  <c r="I224" i="3"/>
  <c r="AD224" i="3" s="1"/>
  <c r="D644" i="7" s="1"/>
  <c r="A644" i="7" s="1"/>
  <c r="AC224" i="3"/>
  <c r="B225" i="3"/>
  <c r="C225" i="3"/>
  <c r="E225" i="3"/>
  <c r="F225" i="3"/>
  <c r="G225" i="3"/>
  <c r="H225" i="3"/>
  <c r="I225" i="3"/>
  <c r="AD225" i="3" s="1"/>
  <c r="D645" i="7" s="1"/>
  <c r="A645" i="7" s="1"/>
  <c r="AC225" i="3"/>
  <c r="B226" i="3"/>
  <c r="C226" i="3"/>
  <c r="E226" i="3"/>
  <c r="F226" i="3"/>
  <c r="G226" i="3"/>
  <c r="H226" i="3"/>
  <c r="I226" i="3"/>
  <c r="AD226" i="3" s="1"/>
  <c r="D646" i="7" s="1"/>
  <c r="A646" i="7" s="1"/>
  <c r="AC226" i="3"/>
  <c r="B227" i="3"/>
  <c r="C227" i="3"/>
  <c r="E227" i="3"/>
  <c r="F227" i="3"/>
  <c r="G227" i="3"/>
  <c r="H227" i="3"/>
  <c r="I227" i="3"/>
  <c r="AD227" i="3" s="1"/>
  <c r="D647" i="7" s="1"/>
  <c r="A647" i="7" s="1"/>
  <c r="AC227" i="3"/>
  <c r="B228" i="3"/>
  <c r="C228" i="3"/>
  <c r="E228" i="3"/>
  <c r="F228" i="3"/>
  <c r="G228" i="3"/>
  <c r="H228" i="3"/>
  <c r="I228" i="3"/>
  <c r="AD228" i="3" s="1"/>
  <c r="D648" i="7" s="1"/>
  <c r="A648" i="7" s="1"/>
  <c r="AC228" i="3"/>
  <c r="B229" i="3"/>
  <c r="C229" i="3"/>
  <c r="E229" i="3"/>
  <c r="F229" i="3"/>
  <c r="G229" i="3"/>
  <c r="H229" i="3"/>
  <c r="I229" i="3"/>
  <c r="AD229" i="3" s="1"/>
  <c r="D649" i="7" s="1"/>
  <c r="A649" i="7" s="1"/>
  <c r="AC229" i="3"/>
  <c r="B230" i="3"/>
  <c r="C230" i="3"/>
  <c r="E230" i="3"/>
  <c r="F230" i="3"/>
  <c r="G230" i="3"/>
  <c r="H230" i="3"/>
  <c r="I230" i="3"/>
  <c r="AD230" i="3" s="1"/>
  <c r="D650" i="7" s="1"/>
  <c r="A650" i="7" s="1"/>
  <c r="AC230" i="3"/>
  <c r="B231" i="3"/>
  <c r="C231" i="3"/>
  <c r="E231" i="3"/>
  <c r="F231" i="3"/>
  <c r="G231" i="3"/>
  <c r="H231" i="3"/>
  <c r="I231" i="3"/>
  <c r="AD231" i="3" s="1"/>
  <c r="D651" i="7" s="1"/>
  <c r="A651" i="7" s="1"/>
  <c r="AC231" i="3"/>
  <c r="B232" i="3"/>
  <c r="C232" i="3"/>
  <c r="E232" i="3"/>
  <c r="F232" i="3"/>
  <c r="G232" i="3"/>
  <c r="H232" i="3"/>
  <c r="I232" i="3"/>
  <c r="AD232" i="3" s="1"/>
  <c r="D652" i="7" s="1"/>
  <c r="A652" i="7" s="1"/>
  <c r="AC232" i="3"/>
  <c r="B233" i="3"/>
  <c r="C233" i="3"/>
  <c r="E233" i="3"/>
  <c r="F233" i="3"/>
  <c r="G233" i="3"/>
  <c r="H233" i="3"/>
  <c r="I233" i="3"/>
  <c r="AD233" i="3" s="1"/>
  <c r="D653" i="7" s="1"/>
  <c r="A653" i="7" s="1"/>
  <c r="AC233" i="3"/>
  <c r="B234" i="3"/>
  <c r="C234" i="3"/>
  <c r="E234" i="3"/>
  <c r="F234" i="3"/>
  <c r="G234" i="3"/>
  <c r="H234" i="3"/>
  <c r="I234" i="3"/>
  <c r="AD234" i="3" s="1"/>
  <c r="D654" i="7" s="1"/>
  <c r="A654" i="7" s="1"/>
  <c r="AC234" i="3"/>
  <c r="B235" i="3"/>
  <c r="C235" i="3"/>
  <c r="E235" i="3"/>
  <c r="F235" i="3"/>
  <c r="G235" i="3"/>
  <c r="H235" i="3"/>
  <c r="I235" i="3"/>
  <c r="AD235" i="3" s="1"/>
  <c r="D655" i="7" s="1"/>
  <c r="A655" i="7" s="1"/>
  <c r="AC235" i="3"/>
  <c r="B236" i="3"/>
  <c r="C236" i="3"/>
  <c r="E236" i="3"/>
  <c r="F236" i="3"/>
  <c r="G236" i="3"/>
  <c r="H236" i="3"/>
  <c r="I236" i="3"/>
  <c r="AD236" i="3" s="1"/>
  <c r="D656" i="7" s="1"/>
  <c r="A656" i="7" s="1"/>
  <c r="AC236" i="3"/>
  <c r="B237" i="3"/>
  <c r="C237" i="3"/>
  <c r="E237" i="3"/>
  <c r="F237" i="3"/>
  <c r="G237" i="3"/>
  <c r="H237" i="3"/>
  <c r="I237" i="3"/>
  <c r="AD237" i="3" s="1"/>
  <c r="D657" i="7" s="1"/>
  <c r="A657" i="7" s="1"/>
  <c r="AC237" i="3"/>
  <c r="B238" i="3"/>
  <c r="C238" i="3"/>
  <c r="E238" i="3"/>
  <c r="F238" i="3"/>
  <c r="G238" i="3"/>
  <c r="H238" i="3"/>
  <c r="I238" i="3"/>
  <c r="AD238" i="3" s="1"/>
  <c r="D658" i="7" s="1"/>
  <c r="A658" i="7" s="1"/>
  <c r="AC238" i="3"/>
  <c r="B239" i="3"/>
  <c r="C239" i="3"/>
  <c r="E239" i="3"/>
  <c r="F239" i="3"/>
  <c r="G239" i="3"/>
  <c r="H239" i="3"/>
  <c r="I239" i="3"/>
  <c r="AD239" i="3" s="1"/>
  <c r="D659" i="7" s="1"/>
  <c r="A659" i="7" s="1"/>
  <c r="AC239" i="3"/>
  <c r="B240" i="3"/>
  <c r="C240" i="3"/>
  <c r="E240" i="3"/>
  <c r="F240" i="3"/>
  <c r="G240" i="3"/>
  <c r="H240" i="3"/>
  <c r="I240" i="3"/>
  <c r="AD240" i="3" s="1"/>
  <c r="D660" i="7" s="1"/>
  <c r="A660" i="7" s="1"/>
  <c r="AC240" i="3"/>
  <c r="B241" i="3"/>
  <c r="C241" i="3"/>
  <c r="E241" i="3"/>
  <c r="F241" i="3"/>
  <c r="G241" i="3"/>
  <c r="H241" i="3"/>
  <c r="I241" i="3"/>
  <c r="AD241" i="3" s="1"/>
  <c r="D661" i="7" s="1"/>
  <c r="A661" i="7" s="1"/>
  <c r="AC241" i="3"/>
  <c r="B242" i="3"/>
  <c r="C242" i="3"/>
  <c r="E242" i="3"/>
  <c r="F242" i="3"/>
  <c r="G242" i="3"/>
  <c r="H242" i="3"/>
  <c r="I242" i="3"/>
  <c r="AD242" i="3" s="1"/>
  <c r="D662" i="7" s="1"/>
  <c r="A662" i="7" s="1"/>
  <c r="AC242" i="3"/>
  <c r="B243" i="3"/>
  <c r="C243" i="3"/>
  <c r="E243" i="3"/>
  <c r="F243" i="3"/>
  <c r="G243" i="3"/>
  <c r="H243" i="3"/>
  <c r="I243" i="3"/>
  <c r="AD243" i="3" s="1"/>
  <c r="D663" i="7" s="1"/>
  <c r="A663" i="7" s="1"/>
  <c r="AC243" i="3"/>
  <c r="B244" i="3"/>
  <c r="C244" i="3"/>
  <c r="E244" i="3"/>
  <c r="F244" i="3"/>
  <c r="G244" i="3"/>
  <c r="H244" i="3"/>
  <c r="I244" i="3"/>
  <c r="AD244" i="3" s="1"/>
  <c r="D664" i="7" s="1"/>
  <c r="A664" i="7" s="1"/>
  <c r="AC244" i="3"/>
  <c r="B245" i="3"/>
  <c r="C245" i="3"/>
  <c r="E245" i="3"/>
  <c r="F245" i="3"/>
  <c r="G245" i="3"/>
  <c r="H245" i="3"/>
  <c r="I245" i="3"/>
  <c r="AD245" i="3" s="1"/>
  <c r="D665" i="7" s="1"/>
  <c r="A665" i="7" s="1"/>
  <c r="AC245" i="3"/>
  <c r="B246" i="3"/>
  <c r="C246" i="3"/>
  <c r="E246" i="3"/>
  <c r="F246" i="3"/>
  <c r="G246" i="3"/>
  <c r="H246" i="3"/>
  <c r="I246" i="3"/>
  <c r="AD246" i="3" s="1"/>
  <c r="D666" i="7" s="1"/>
  <c r="A666" i="7" s="1"/>
  <c r="AC246" i="3"/>
  <c r="B247" i="3"/>
  <c r="C247" i="3"/>
  <c r="E247" i="3"/>
  <c r="F247" i="3"/>
  <c r="G247" i="3"/>
  <c r="H247" i="3"/>
  <c r="I247" i="3"/>
  <c r="AD247" i="3" s="1"/>
  <c r="D667" i="7" s="1"/>
  <c r="A667" i="7" s="1"/>
  <c r="AC247" i="3"/>
  <c r="B248" i="3"/>
  <c r="C248" i="3"/>
  <c r="E248" i="3"/>
  <c r="F248" i="3"/>
  <c r="G248" i="3"/>
  <c r="H248" i="3"/>
  <c r="I248" i="3"/>
  <c r="AD248" i="3" s="1"/>
  <c r="D668" i="7" s="1"/>
  <c r="A668" i="7" s="1"/>
  <c r="AC248" i="3"/>
  <c r="B249" i="3"/>
  <c r="C249" i="3"/>
  <c r="E249" i="3"/>
  <c r="F249" i="3"/>
  <c r="G249" i="3"/>
  <c r="H249" i="3"/>
  <c r="I249" i="3"/>
  <c r="AD249" i="3" s="1"/>
  <c r="D669" i="7" s="1"/>
  <c r="A669" i="7" s="1"/>
  <c r="AC249" i="3"/>
  <c r="B250" i="3"/>
  <c r="C250" i="3"/>
  <c r="E250" i="3"/>
  <c r="F250" i="3"/>
  <c r="G250" i="3"/>
  <c r="H250" i="3"/>
  <c r="I250" i="3"/>
  <c r="AD250" i="3" s="1"/>
  <c r="D670" i="7" s="1"/>
  <c r="A670" i="7" s="1"/>
  <c r="AC250" i="3"/>
  <c r="B251" i="3"/>
  <c r="C251" i="3"/>
  <c r="E251" i="3"/>
  <c r="F251" i="3"/>
  <c r="G251" i="3"/>
  <c r="H251" i="3"/>
  <c r="I251" i="3"/>
  <c r="AD251" i="3" s="1"/>
  <c r="D671" i="7" s="1"/>
  <c r="A671" i="7" s="1"/>
  <c r="AC251" i="3"/>
  <c r="B252" i="3"/>
  <c r="C252" i="3"/>
  <c r="E252" i="3"/>
  <c r="F252" i="3"/>
  <c r="G252" i="3"/>
  <c r="H252" i="3"/>
  <c r="I252" i="3"/>
  <c r="AD252" i="3" s="1"/>
  <c r="D672" i="7" s="1"/>
  <c r="A672" i="7" s="1"/>
  <c r="AC252" i="3"/>
  <c r="B253" i="3"/>
  <c r="C253" i="3"/>
  <c r="E253" i="3"/>
  <c r="F253" i="3"/>
  <c r="G253" i="3"/>
  <c r="H253" i="3"/>
  <c r="I253" i="3"/>
  <c r="AD253" i="3" s="1"/>
  <c r="D673" i="7" s="1"/>
  <c r="A673" i="7" s="1"/>
  <c r="AC253" i="3"/>
  <c r="B254" i="3"/>
  <c r="C254" i="3"/>
  <c r="E254" i="3"/>
  <c r="F254" i="3"/>
  <c r="G254" i="3"/>
  <c r="H254" i="3"/>
  <c r="I254" i="3"/>
  <c r="AD254" i="3" s="1"/>
  <c r="D674" i="7" s="1"/>
  <c r="A674" i="7" s="1"/>
  <c r="AC254" i="3"/>
  <c r="B255" i="3"/>
  <c r="C255" i="3"/>
  <c r="E255" i="3"/>
  <c r="F255" i="3"/>
  <c r="G255" i="3"/>
  <c r="H255" i="3"/>
  <c r="I255" i="3"/>
  <c r="AD255" i="3" s="1"/>
  <c r="D675" i="7" s="1"/>
  <c r="A675" i="7" s="1"/>
  <c r="AC255" i="3"/>
  <c r="B256" i="3"/>
  <c r="C256" i="3"/>
  <c r="E256" i="3"/>
  <c r="F256" i="3"/>
  <c r="G256" i="3"/>
  <c r="H256" i="3"/>
  <c r="I256" i="3"/>
  <c r="AD256" i="3" s="1"/>
  <c r="D676" i="7" s="1"/>
  <c r="A676" i="7" s="1"/>
  <c r="AC256" i="3"/>
  <c r="B257" i="3"/>
  <c r="C257" i="3"/>
  <c r="E257" i="3"/>
  <c r="F257" i="3"/>
  <c r="G257" i="3"/>
  <c r="H257" i="3"/>
  <c r="I257" i="3"/>
  <c r="AD257" i="3" s="1"/>
  <c r="D677" i="7" s="1"/>
  <c r="A677" i="7" s="1"/>
  <c r="AC257" i="3"/>
  <c r="B258" i="3"/>
  <c r="C258" i="3"/>
  <c r="E258" i="3"/>
  <c r="F258" i="3"/>
  <c r="G258" i="3"/>
  <c r="H258" i="3"/>
  <c r="I258" i="3"/>
  <c r="AD258" i="3" s="1"/>
  <c r="D678" i="7" s="1"/>
  <c r="A678" i="7" s="1"/>
  <c r="AC258" i="3"/>
  <c r="B259" i="3"/>
  <c r="C259" i="3"/>
  <c r="E259" i="3"/>
  <c r="F259" i="3"/>
  <c r="G259" i="3"/>
  <c r="H259" i="3"/>
  <c r="I259" i="3"/>
  <c r="AD259" i="3" s="1"/>
  <c r="D679" i="7" s="1"/>
  <c r="A679" i="7" s="1"/>
  <c r="AC259" i="3"/>
  <c r="B260" i="3"/>
  <c r="C260" i="3"/>
  <c r="E260" i="3"/>
  <c r="F260" i="3"/>
  <c r="G260" i="3"/>
  <c r="H260" i="3"/>
  <c r="I260" i="3"/>
  <c r="AD260" i="3" s="1"/>
  <c r="D680" i="7" s="1"/>
  <c r="A680" i="7" s="1"/>
  <c r="AC260" i="3"/>
  <c r="B261" i="3"/>
  <c r="C261" i="3"/>
  <c r="E261" i="3"/>
  <c r="F261" i="3"/>
  <c r="G261" i="3"/>
  <c r="H261" i="3"/>
  <c r="I261" i="3"/>
  <c r="AD261" i="3" s="1"/>
  <c r="D681" i="7" s="1"/>
  <c r="A681" i="7" s="1"/>
  <c r="AC261" i="3"/>
  <c r="B262" i="3"/>
  <c r="C262" i="3"/>
  <c r="E262" i="3"/>
  <c r="F262" i="3"/>
  <c r="G262" i="3"/>
  <c r="H262" i="3"/>
  <c r="I262" i="3"/>
  <c r="AD262" i="3" s="1"/>
  <c r="D682" i="7" s="1"/>
  <c r="A682" i="7" s="1"/>
  <c r="AC262" i="3"/>
  <c r="B263" i="3"/>
  <c r="C263" i="3"/>
  <c r="E263" i="3"/>
  <c r="F263" i="3"/>
  <c r="G263" i="3"/>
  <c r="H263" i="3"/>
  <c r="I263" i="3"/>
  <c r="AD263" i="3" s="1"/>
  <c r="D683" i="7" s="1"/>
  <c r="A683" i="7" s="1"/>
  <c r="AC263" i="3"/>
  <c r="B264" i="3"/>
  <c r="C264" i="3"/>
  <c r="E264" i="3"/>
  <c r="F264" i="3"/>
  <c r="G264" i="3"/>
  <c r="H264" i="3"/>
  <c r="I264" i="3"/>
  <c r="AD264" i="3" s="1"/>
  <c r="D684" i="7" s="1"/>
  <c r="A684" i="7" s="1"/>
  <c r="AC264" i="3"/>
  <c r="B265" i="3"/>
  <c r="C265" i="3"/>
  <c r="E265" i="3"/>
  <c r="F265" i="3"/>
  <c r="G265" i="3"/>
  <c r="H265" i="3"/>
  <c r="I265" i="3"/>
  <c r="AD265" i="3" s="1"/>
  <c r="D685" i="7" s="1"/>
  <c r="A685" i="7" s="1"/>
  <c r="AC265" i="3"/>
  <c r="B155" i="3"/>
  <c r="C155" i="3"/>
  <c r="E155" i="3"/>
  <c r="F155" i="3"/>
  <c r="G155" i="3"/>
  <c r="H155" i="3"/>
  <c r="I155" i="3"/>
  <c r="AD155" i="3" s="1"/>
  <c r="D577" i="7" s="1"/>
  <c r="A577" i="7" s="1"/>
  <c r="AC155" i="3"/>
  <c r="B156" i="3"/>
  <c r="C156" i="3"/>
  <c r="E156" i="3"/>
  <c r="F156" i="3"/>
  <c r="G156" i="3"/>
  <c r="H156" i="3"/>
  <c r="I156" i="3"/>
  <c r="AD156" i="3" s="1"/>
  <c r="D578" i="7" s="1"/>
  <c r="A578" i="7" s="1"/>
  <c r="AC156" i="3"/>
  <c r="B157" i="3"/>
  <c r="C157" i="3"/>
  <c r="E157" i="3"/>
  <c r="F157" i="3"/>
  <c r="G157" i="3"/>
  <c r="H157" i="3"/>
  <c r="I157" i="3"/>
  <c r="AD157" i="3" s="1"/>
  <c r="D579" i="7" s="1"/>
  <c r="A579" i="7" s="1"/>
  <c r="AC157" i="3"/>
  <c r="B158" i="3"/>
  <c r="C158" i="3"/>
  <c r="E158" i="3"/>
  <c r="F158" i="3"/>
  <c r="G158" i="3"/>
  <c r="H158" i="3"/>
  <c r="I158" i="3"/>
  <c r="AD158" i="3" s="1"/>
  <c r="D580" i="7" s="1"/>
  <c r="A580" i="7" s="1"/>
  <c r="AC158" i="3"/>
  <c r="B159" i="3"/>
  <c r="C159" i="3"/>
  <c r="E159" i="3"/>
  <c r="F159" i="3"/>
  <c r="G159" i="3"/>
  <c r="H159" i="3"/>
  <c r="I159" i="3"/>
  <c r="AD159" i="3" s="1"/>
  <c r="D581" i="7" s="1"/>
  <c r="A581" i="7" s="1"/>
  <c r="AC159" i="3"/>
  <c r="B160" i="3"/>
  <c r="C160" i="3"/>
  <c r="E160" i="3"/>
  <c r="F160" i="3"/>
  <c r="G160" i="3"/>
  <c r="H160" i="3"/>
  <c r="I160" i="3"/>
  <c r="AD160" i="3" s="1"/>
  <c r="D582" i="7" s="1"/>
  <c r="A582" i="7" s="1"/>
  <c r="AC160" i="3"/>
  <c r="B161" i="3"/>
  <c r="C161" i="3"/>
  <c r="E161" i="3"/>
  <c r="F161" i="3"/>
  <c r="G161" i="3"/>
  <c r="H161" i="3"/>
  <c r="I161" i="3"/>
  <c r="AD161" i="3" s="1"/>
  <c r="AC161" i="3"/>
  <c r="B162" i="3"/>
  <c r="C162" i="3"/>
  <c r="E162" i="3"/>
  <c r="F162" i="3"/>
  <c r="G162" i="3"/>
  <c r="H162" i="3"/>
  <c r="I162" i="3"/>
  <c r="AD162" i="3" s="1"/>
  <c r="D584" i="7" s="1"/>
  <c r="A584" i="7" s="1"/>
  <c r="AC162" i="3"/>
  <c r="B163" i="3"/>
  <c r="C163" i="3"/>
  <c r="E163" i="3"/>
  <c r="F163" i="3"/>
  <c r="G163" i="3"/>
  <c r="H163" i="3"/>
  <c r="I163" i="3"/>
  <c r="AD163" i="3" s="1"/>
  <c r="D585" i="7" s="1"/>
  <c r="A585" i="7" s="1"/>
  <c r="AC163" i="3"/>
  <c r="B164" i="3"/>
  <c r="C164" i="3"/>
  <c r="E164" i="3"/>
  <c r="F164" i="3"/>
  <c r="G164" i="3"/>
  <c r="H164" i="3"/>
  <c r="I164" i="3"/>
  <c r="AD164" i="3" s="1"/>
  <c r="D586" i="7" s="1"/>
  <c r="A586" i="7" s="1"/>
  <c r="AC164" i="3"/>
  <c r="B165" i="3"/>
  <c r="C165" i="3"/>
  <c r="E165" i="3"/>
  <c r="F165" i="3"/>
  <c r="G165" i="3"/>
  <c r="H165" i="3"/>
  <c r="I165" i="3"/>
  <c r="AD165" i="3" s="1"/>
  <c r="D587" i="7" s="1"/>
  <c r="A587" i="7" s="1"/>
  <c r="AC165" i="3"/>
  <c r="B166" i="3"/>
  <c r="C166" i="3"/>
  <c r="E166" i="3"/>
  <c r="F166" i="3"/>
  <c r="G166" i="3"/>
  <c r="H166" i="3"/>
  <c r="I166" i="3"/>
  <c r="AD166" i="3" s="1"/>
  <c r="D588" i="7" s="1"/>
  <c r="A588" i="7" s="1"/>
  <c r="AC166" i="3"/>
  <c r="B167" i="3"/>
  <c r="C167" i="3"/>
  <c r="E167" i="3"/>
  <c r="F167" i="3"/>
  <c r="G167" i="3"/>
  <c r="H167" i="3"/>
  <c r="I167" i="3"/>
  <c r="AD167" i="3" s="1"/>
  <c r="D589" i="7" s="1"/>
  <c r="A589" i="7" s="1"/>
  <c r="AC167" i="3"/>
  <c r="B168" i="3"/>
  <c r="C168" i="3"/>
  <c r="E168" i="3"/>
  <c r="F168" i="3"/>
  <c r="G168" i="3"/>
  <c r="H168" i="3"/>
  <c r="I168" i="3"/>
  <c r="AD168" i="3" s="1"/>
  <c r="D590" i="7" s="1"/>
  <c r="A590" i="7" s="1"/>
  <c r="AC168" i="3"/>
  <c r="B169" i="3"/>
  <c r="C169" i="3"/>
  <c r="E169" i="3"/>
  <c r="F169" i="3"/>
  <c r="G169" i="3"/>
  <c r="H169" i="3"/>
  <c r="I169" i="3"/>
  <c r="AD169" i="3" s="1"/>
  <c r="D591" i="7" s="1"/>
  <c r="A591" i="7" s="1"/>
  <c r="AC169" i="3"/>
  <c r="B170" i="3"/>
  <c r="C170" i="3"/>
  <c r="E170" i="3"/>
  <c r="F170" i="3"/>
  <c r="G170" i="3"/>
  <c r="H170" i="3"/>
  <c r="I170" i="3"/>
  <c r="AD170" i="3" s="1"/>
  <c r="D592" i="7" s="1"/>
  <c r="A592" i="7" s="1"/>
  <c r="AC170" i="3"/>
  <c r="B171" i="3"/>
  <c r="C171" i="3"/>
  <c r="E171" i="3"/>
  <c r="F171" i="3"/>
  <c r="G171" i="3"/>
  <c r="H171" i="3"/>
  <c r="I171" i="3"/>
  <c r="AD171" i="3" s="1"/>
  <c r="D593" i="7" s="1"/>
  <c r="A593" i="7" s="1"/>
  <c r="AC171" i="3"/>
  <c r="B172" i="3"/>
  <c r="C172" i="3"/>
  <c r="E172" i="3"/>
  <c r="F172" i="3"/>
  <c r="G172" i="3"/>
  <c r="H172" i="3"/>
  <c r="I172" i="3"/>
  <c r="AD172" i="3" s="1"/>
  <c r="D594" i="7" s="1"/>
  <c r="A594" i="7" s="1"/>
  <c r="AC172" i="3"/>
  <c r="B173" i="3"/>
  <c r="C173" i="3"/>
  <c r="E173" i="3"/>
  <c r="F173" i="3"/>
  <c r="G173" i="3"/>
  <c r="H173" i="3"/>
  <c r="I173" i="3"/>
  <c r="AD173" i="3" s="1"/>
  <c r="D595" i="7" s="1"/>
  <c r="A595" i="7" s="1"/>
  <c r="AC173" i="3"/>
  <c r="B174" i="3"/>
  <c r="C174" i="3"/>
  <c r="E174" i="3"/>
  <c r="F174" i="3"/>
  <c r="G174" i="3"/>
  <c r="H174" i="3"/>
  <c r="I174" i="3"/>
  <c r="AD174" i="3" s="1"/>
  <c r="D596" i="7" s="1"/>
  <c r="A596" i="7" s="1"/>
  <c r="AC174" i="3"/>
  <c r="AD673" i="22"/>
  <c r="D583" i="7" l="1"/>
  <c r="A583" i="7" s="1"/>
  <c r="AE161" i="3"/>
  <c r="AF161" i="3" s="1"/>
  <c r="F583" i="7" s="1"/>
  <c r="AE263" i="3"/>
  <c r="AF263" i="3" s="1"/>
  <c r="F683" i="7" s="1"/>
  <c r="AE197" i="3"/>
  <c r="AF197" i="3" s="1"/>
  <c r="F619" i="7" s="1"/>
  <c r="AE228" i="3"/>
  <c r="AF228" i="3" s="1"/>
  <c r="F648" i="7" s="1"/>
  <c r="AE188" i="3"/>
  <c r="AF188" i="3" s="1"/>
  <c r="F610" i="7" s="1"/>
  <c r="AE168" i="3"/>
  <c r="AF168" i="3" s="1"/>
  <c r="F590" i="7" s="1"/>
  <c r="AG239" i="3"/>
  <c r="AG233" i="3"/>
  <c r="AG177" i="3"/>
  <c r="AE211" i="3"/>
  <c r="AF211" i="3" s="1"/>
  <c r="F631" i="7" s="1"/>
  <c r="AE185" i="3"/>
  <c r="AF185" i="3" s="1"/>
  <c r="F607" i="7" s="1"/>
  <c r="AE227" i="3"/>
  <c r="AF227" i="3" s="1"/>
  <c r="F647" i="7" s="1"/>
  <c r="AG155" i="3"/>
  <c r="AE262" i="3"/>
  <c r="AF262" i="3" s="1"/>
  <c r="F682" i="7" s="1"/>
  <c r="AE167" i="3"/>
  <c r="AF167" i="3" s="1"/>
  <c r="F589" i="7" s="1"/>
  <c r="AG260" i="3"/>
  <c r="AG252" i="3"/>
  <c r="AG236" i="3"/>
  <c r="AE230" i="3"/>
  <c r="AF230" i="3" s="1"/>
  <c r="F650" i="7" s="1"/>
  <c r="AE214" i="3"/>
  <c r="AF214" i="3" s="1"/>
  <c r="F634" i="7" s="1"/>
  <c r="AE190" i="3"/>
  <c r="AF190" i="3" s="1"/>
  <c r="F612" i="7" s="1"/>
  <c r="AE246" i="3"/>
  <c r="AF246" i="3" s="1"/>
  <c r="F666" i="7" s="1"/>
  <c r="AE254" i="3"/>
  <c r="AF254" i="3" s="1"/>
  <c r="F674" i="7" s="1"/>
  <c r="AG193" i="3"/>
  <c r="AG189" i="3"/>
  <c r="AE173" i="3"/>
  <c r="AF173" i="3" s="1"/>
  <c r="F595" i="7" s="1"/>
  <c r="AE160" i="3"/>
  <c r="AF160" i="3" s="1"/>
  <c r="F582" i="7" s="1"/>
  <c r="AE259" i="3"/>
  <c r="AF259" i="3" s="1"/>
  <c r="F679" i="7" s="1"/>
  <c r="AE224" i="3"/>
  <c r="AF224" i="3" s="1"/>
  <c r="F644" i="7" s="1"/>
  <c r="AE189" i="3"/>
  <c r="AF189" i="3" s="1"/>
  <c r="F611" i="7" s="1"/>
  <c r="AE171" i="3"/>
  <c r="AF171" i="3" s="1"/>
  <c r="F593" i="7" s="1"/>
  <c r="AE255" i="3"/>
  <c r="AF255" i="3" s="1"/>
  <c r="F675" i="7" s="1"/>
  <c r="AG243" i="3"/>
  <c r="AE222" i="3"/>
  <c r="AF222" i="3" s="1"/>
  <c r="F642" i="7" s="1"/>
  <c r="AE220" i="3"/>
  <c r="AF220" i="3" s="1"/>
  <c r="F640" i="7" s="1"/>
  <c r="AE208" i="3"/>
  <c r="AF208" i="3" s="1"/>
  <c r="F628" i="7" s="1"/>
  <c r="AE253" i="3"/>
  <c r="AF253" i="3" s="1"/>
  <c r="F673" i="7" s="1"/>
  <c r="AE249" i="3"/>
  <c r="AF249" i="3" s="1"/>
  <c r="F669" i="7" s="1"/>
  <c r="AE196" i="3"/>
  <c r="AF196" i="3" s="1"/>
  <c r="F618" i="7" s="1"/>
  <c r="AE206" i="3"/>
  <c r="AF206" i="3" s="1"/>
  <c r="F626" i="7" s="1"/>
  <c r="AE235" i="3"/>
  <c r="AF235" i="3" s="1"/>
  <c r="F655" i="7" s="1"/>
  <c r="AE231" i="3"/>
  <c r="AF231" i="3" s="1"/>
  <c r="F651" i="7" s="1"/>
  <c r="AG256" i="3"/>
  <c r="AE223" i="3"/>
  <c r="AF223" i="3" s="1"/>
  <c r="F643" i="7" s="1"/>
  <c r="AE182" i="3"/>
  <c r="AF182" i="3" s="1"/>
  <c r="F604" i="7" s="1"/>
  <c r="AE170" i="3"/>
  <c r="AF170" i="3" s="1"/>
  <c r="F592" i="7" s="1"/>
  <c r="AG217" i="3"/>
  <c r="AG215" i="3"/>
  <c r="AE176" i="3"/>
  <c r="AF176" i="3" s="1"/>
  <c r="F598" i="7" s="1"/>
  <c r="AG162" i="3"/>
  <c r="AE221" i="3"/>
  <c r="AF221" i="3" s="1"/>
  <c r="F641" i="7" s="1"/>
  <c r="AE180" i="3"/>
  <c r="AF180" i="3" s="1"/>
  <c r="F602" i="7" s="1"/>
  <c r="AG240" i="3"/>
  <c r="AG207" i="3"/>
  <c r="AG203" i="3"/>
  <c r="AG199" i="3"/>
  <c r="AG166" i="3"/>
  <c r="AG261" i="3"/>
  <c r="AG245" i="3"/>
  <c r="AE229" i="3"/>
  <c r="AF229" i="3" s="1"/>
  <c r="F649" i="7" s="1"/>
  <c r="AE213" i="3"/>
  <c r="AF213" i="3" s="1"/>
  <c r="F633" i="7" s="1"/>
  <c r="AE195" i="3"/>
  <c r="AF195" i="3" s="1"/>
  <c r="F617" i="7" s="1"/>
  <c r="AE157" i="3"/>
  <c r="AF157" i="3" s="1"/>
  <c r="F579" i="7" s="1"/>
  <c r="AE202" i="3"/>
  <c r="AF202" i="3" s="1"/>
  <c r="F624" i="7" s="1"/>
  <c r="AG179" i="3"/>
  <c r="AE186" i="3"/>
  <c r="AF186" i="3" s="1"/>
  <c r="F608" i="7" s="1"/>
  <c r="AE250" i="3"/>
  <c r="AF250" i="3" s="1"/>
  <c r="F670" i="7" s="1"/>
  <c r="AE234" i="3"/>
  <c r="AF234" i="3" s="1"/>
  <c r="F654" i="7" s="1"/>
  <c r="AE218" i="3"/>
  <c r="AF218" i="3" s="1"/>
  <c r="F638" i="7" s="1"/>
  <c r="AE200" i="3"/>
  <c r="AF200" i="3" s="1"/>
  <c r="F622" i="7" s="1"/>
  <c r="AE257" i="3"/>
  <c r="AF257" i="3" s="1"/>
  <c r="F677" i="7" s="1"/>
  <c r="AE241" i="3"/>
  <c r="AF241" i="3" s="1"/>
  <c r="F661" i="7" s="1"/>
  <c r="AE225" i="3"/>
  <c r="AF225" i="3" s="1"/>
  <c r="F645" i="7" s="1"/>
  <c r="AE209" i="3"/>
  <c r="AF209" i="3" s="1"/>
  <c r="F629" i="7" s="1"/>
  <c r="AG191" i="3"/>
  <c r="AE184" i="3"/>
  <c r="AF184" i="3" s="1"/>
  <c r="F606" i="7" s="1"/>
  <c r="AG169" i="3"/>
  <c r="AG264" i="3"/>
  <c r="AG248" i="3"/>
  <c r="AE232" i="3"/>
  <c r="AF232" i="3" s="1"/>
  <c r="F652" i="7" s="1"/>
  <c r="AE216" i="3"/>
  <c r="AF216" i="3" s="1"/>
  <c r="F636" i="7" s="1"/>
  <c r="AE198" i="3"/>
  <c r="AF198" i="3" s="1"/>
  <c r="F620" i="7" s="1"/>
  <c r="AE175" i="3"/>
  <c r="AF175" i="3" s="1"/>
  <c r="F597" i="7" s="1"/>
  <c r="AE174" i="3"/>
  <c r="AF174" i="3" s="1"/>
  <c r="F596" i="7" s="1"/>
  <c r="AE158" i="3"/>
  <c r="AF158" i="3" s="1"/>
  <c r="F580" i="7" s="1"/>
  <c r="AE237" i="3"/>
  <c r="AF237" i="3" s="1"/>
  <c r="F657" i="7" s="1"/>
  <c r="AG164" i="3"/>
  <c r="AG165" i="3"/>
  <c r="AG244" i="3"/>
  <c r="AE212" i="3"/>
  <c r="AF212" i="3" s="1"/>
  <c r="F632" i="7" s="1"/>
  <c r="AE194" i="3"/>
  <c r="AF194" i="3" s="1"/>
  <c r="F616" i="7" s="1"/>
  <c r="AE187" i="3"/>
  <c r="AF187" i="3" s="1"/>
  <c r="F609" i="7" s="1"/>
  <c r="AE172" i="3"/>
  <c r="AF172" i="3" s="1"/>
  <c r="F594" i="7" s="1"/>
  <c r="AE156" i="3"/>
  <c r="AF156" i="3" s="1"/>
  <c r="F578" i="7" s="1"/>
  <c r="AG251" i="3"/>
  <c r="AE219" i="3"/>
  <c r="AF219" i="3" s="1"/>
  <c r="F639" i="7" s="1"/>
  <c r="AE201" i="3"/>
  <c r="AF201" i="3" s="1"/>
  <c r="F623" i="7" s="1"/>
  <c r="AE178" i="3"/>
  <c r="AF178" i="3" s="1"/>
  <c r="F600" i="7" s="1"/>
  <c r="AG163" i="3"/>
  <c r="AE258" i="3"/>
  <c r="AF258" i="3" s="1"/>
  <c r="F678" i="7" s="1"/>
  <c r="AE242" i="3"/>
  <c r="AF242" i="3" s="1"/>
  <c r="F662" i="7" s="1"/>
  <c r="AE226" i="3"/>
  <c r="AF226" i="3" s="1"/>
  <c r="F646" i="7" s="1"/>
  <c r="AE210" i="3"/>
  <c r="AF210" i="3" s="1"/>
  <c r="F630" i="7" s="1"/>
  <c r="AE192" i="3"/>
  <c r="AF192" i="3" s="1"/>
  <c r="F614" i="7" s="1"/>
  <c r="AE265" i="3"/>
  <c r="AE183" i="3"/>
  <c r="AF183" i="3" s="1"/>
  <c r="F605" i="7" s="1"/>
  <c r="AE247" i="3"/>
  <c r="AF247" i="3" s="1"/>
  <c r="F667" i="7" s="1"/>
  <c r="AE159" i="3"/>
  <c r="AF159" i="3" s="1"/>
  <c r="F581" i="7" s="1"/>
  <c r="AE238" i="3"/>
  <c r="AF238" i="3" s="1"/>
  <c r="F658" i="7" s="1"/>
  <c r="AE181" i="3"/>
  <c r="AF181" i="3" s="1"/>
  <c r="F603" i="7" s="1"/>
  <c r="AQ247" i="3"/>
  <c r="AR247" i="3"/>
  <c r="AS247" i="3"/>
  <c r="AT247" i="3"/>
  <c r="AU247" i="3"/>
  <c r="AV247" i="3"/>
  <c r="AP247" i="3"/>
  <c r="AW247" i="3"/>
  <c r="AH247" i="3"/>
  <c r="AX247" i="3"/>
  <c r="AI247" i="3"/>
  <c r="AY247" i="3"/>
  <c r="AO247" i="3"/>
  <c r="AJ247" i="3"/>
  <c r="AZ247" i="3"/>
  <c r="AK247" i="3"/>
  <c r="AL247" i="3"/>
  <c r="AM247" i="3"/>
  <c r="AN247" i="3"/>
  <c r="AQ231" i="3"/>
  <c r="AR231" i="3"/>
  <c r="AS231" i="3"/>
  <c r="AT231" i="3"/>
  <c r="AU231" i="3"/>
  <c r="AV231" i="3"/>
  <c r="AW231" i="3"/>
  <c r="AH231" i="3"/>
  <c r="AX231" i="3"/>
  <c r="AI231" i="3"/>
  <c r="AY231" i="3"/>
  <c r="AJ231" i="3"/>
  <c r="AZ231" i="3"/>
  <c r="AP231" i="3"/>
  <c r="AK231" i="3"/>
  <c r="AL231" i="3"/>
  <c r="AO231" i="3"/>
  <c r="AM231" i="3"/>
  <c r="AN231" i="3"/>
  <c r="AU215" i="3"/>
  <c r="AV215" i="3"/>
  <c r="AH215" i="3"/>
  <c r="AX215" i="3"/>
  <c r="AI215" i="3"/>
  <c r="AY215" i="3"/>
  <c r="AJ215" i="3"/>
  <c r="AZ215" i="3"/>
  <c r="AL215" i="3"/>
  <c r="AM215" i="3"/>
  <c r="AT215" i="3"/>
  <c r="AK215" i="3"/>
  <c r="AN215" i="3"/>
  <c r="AO215" i="3"/>
  <c r="AW215" i="3"/>
  <c r="AP215" i="3"/>
  <c r="AQ215" i="3"/>
  <c r="AR215" i="3"/>
  <c r="AS215" i="3"/>
  <c r="AU197" i="3"/>
  <c r="AV197" i="3"/>
  <c r="AH197" i="3"/>
  <c r="AX197" i="3"/>
  <c r="AI197" i="3"/>
  <c r="AY197" i="3"/>
  <c r="AJ197" i="3"/>
  <c r="AZ197" i="3"/>
  <c r="AL197" i="3"/>
  <c r="AM197" i="3"/>
  <c r="AN197" i="3"/>
  <c r="AO197" i="3"/>
  <c r="AP197" i="3"/>
  <c r="AK197" i="3"/>
  <c r="AQ197" i="3"/>
  <c r="AR197" i="3"/>
  <c r="AS197" i="3"/>
  <c r="AT197" i="3"/>
  <c r="AW197" i="3"/>
  <c r="AW159" i="3"/>
  <c r="AH159" i="3"/>
  <c r="AX159" i="3"/>
  <c r="AI159" i="3"/>
  <c r="AY159" i="3"/>
  <c r="AJ159" i="3"/>
  <c r="AZ159" i="3"/>
  <c r="AK159" i="3"/>
  <c r="AL159" i="3"/>
  <c r="AM159" i="3"/>
  <c r="AN159" i="3"/>
  <c r="AO159" i="3"/>
  <c r="AP159" i="3"/>
  <c r="AQ159" i="3"/>
  <c r="AR159" i="3"/>
  <c r="AS159" i="3"/>
  <c r="AT159" i="3"/>
  <c r="AU159" i="3"/>
  <c r="AV159" i="3"/>
  <c r="AL254" i="3"/>
  <c r="AM254" i="3"/>
  <c r="AK254" i="3"/>
  <c r="AN254" i="3"/>
  <c r="AO254" i="3"/>
  <c r="AP254" i="3"/>
  <c r="AQ254" i="3"/>
  <c r="AR254" i="3"/>
  <c r="AS254" i="3"/>
  <c r="AT254" i="3"/>
  <c r="AU254" i="3"/>
  <c r="AV254" i="3"/>
  <c r="AZ254" i="3"/>
  <c r="AW254" i="3"/>
  <c r="AJ254" i="3"/>
  <c r="AH254" i="3"/>
  <c r="AX254" i="3"/>
  <c r="AI254" i="3"/>
  <c r="AY254" i="3"/>
  <c r="AL238" i="3"/>
  <c r="AM238" i="3"/>
  <c r="AN238" i="3"/>
  <c r="AJ238" i="3"/>
  <c r="AO238" i="3"/>
  <c r="AK238" i="3"/>
  <c r="AP238" i="3"/>
  <c r="AQ238" i="3"/>
  <c r="AZ238" i="3"/>
  <c r="AR238" i="3"/>
  <c r="AS238" i="3"/>
  <c r="AT238" i="3"/>
  <c r="AU238" i="3"/>
  <c r="AV238" i="3"/>
  <c r="AW238" i="3"/>
  <c r="AH238" i="3"/>
  <c r="AX238" i="3"/>
  <c r="AI238" i="3"/>
  <c r="AY238" i="3"/>
  <c r="AL222" i="3"/>
  <c r="AM222" i="3"/>
  <c r="AN222" i="3"/>
  <c r="AJ222" i="3"/>
  <c r="AO222" i="3"/>
  <c r="AP222" i="3"/>
  <c r="AQ222" i="3"/>
  <c r="AR222" i="3"/>
  <c r="AS222" i="3"/>
  <c r="AK222" i="3"/>
  <c r="AT222" i="3"/>
  <c r="AU222" i="3"/>
  <c r="AZ222" i="3"/>
  <c r="AV222" i="3"/>
  <c r="AW222" i="3"/>
  <c r="AH222" i="3"/>
  <c r="AX222" i="3"/>
  <c r="AI222" i="3"/>
  <c r="AY222" i="3"/>
  <c r="AP206" i="3"/>
  <c r="AQ206" i="3"/>
  <c r="AS206" i="3"/>
  <c r="AT206" i="3"/>
  <c r="AU206" i="3"/>
  <c r="AW206" i="3"/>
  <c r="AH206" i="3"/>
  <c r="AX206" i="3"/>
  <c r="AK206" i="3"/>
  <c r="AY206" i="3"/>
  <c r="AZ206" i="3"/>
  <c r="AV206" i="3"/>
  <c r="AI206" i="3"/>
  <c r="AJ206" i="3"/>
  <c r="AL206" i="3"/>
  <c r="AM206" i="3"/>
  <c r="AN206" i="3"/>
  <c r="AO206" i="3"/>
  <c r="AR206" i="3"/>
  <c r="AU181" i="3"/>
  <c r="AV181" i="3"/>
  <c r="AW181" i="3"/>
  <c r="AH181" i="3"/>
  <c r="AX181" i="3"/>
  <c r="AI181" i="3"/>
  <c r="AY181" i="3"/>
  <c r="AJ181" i="3"/>
  <c r="AZ181" i="3"/>
  <c r="AK181" i="3"/>
  <c r="AL181" i="3"/>
  <c r="AM181" i="3"/>
  <c r="AN181" i="3"/>
  <c r="AO181" i="3"/>
  <c r="AP181" i="3"/>
  <c r="AR181" i="3"/>
  <c r="AQ181" i="3"/>
  <c r="AS181" i="3"/>
  <c r="AT181" i="3"/>
  <c r="AQ263" i="3"/>
  <c r="AR263" i="3"/>
  <c r="AS263" i="3"/>
  <c r="AT263" i="3"/>
  <c r="AU263" i="3"/>
  <c r="AO263" i="3"/>
  <c r="AV263" i="3"/>
  <c r="AW263" i="3"/>
  <c r="AH263" i="3"/>
  <c r="AX263" i="3"/>
  <c r="AI263" i="3"/>
  <c r="AY263" i="3"/>
  <c r="AP263" i="3"/>
  <c r="AJ263" i="3"/>
  <c r="AZ263" i="3"/>
  <c r="AK263" i="3"/>
  <c r="AL263" i="3"/>
  <c r="AM263" i="3"/>
  <c r="AN263" i="3"/>
  <c r="AR166" i="3"/>
  <c r="AS166" i="3"/>
  <c r="AT166" i="3"/>
  <c r="AU166" i="3"/>
  <c r="AV166" i="3"/>
  <c r="AW166" i="3"/>
  <c r="AH166" i="3"/>
  <c r="AX166" i="3"/>
  <c r="AI166" i="3"/>
  <c r="AY166" i="3"/>
  <c r="AJ166" i="3"/>
  <c r="AZ166" i="3"/>
  <c r="AK166" i="3"/>
  <c r="AL166" i="3"/>
  <c r="AM166" i="3"/>
  <c r="AN166" i="3"/>
  <c r="AO166" i="3"/>
  <c r="AP166" i="3"/>
  <c r="AQ166" i="3"/>
  <c r="AW261" i="3"/>
  <c r="AH261" i="3"/>
  <c r="AX261" i="3"/>
  <c r="AI261" i="3"/>
  <c r="AY261" i="3"/>
  <c r="AV261" i="3"/>
  <c r="AJ261" i="3"/>
  <c r="AZ261" i="3"/>
  <c r="AK261" i="3"/>
  <c r="AL261" i="3"/>
  <c r="AM261" i="3"/>
  <c r="AN261" i="3"/>
  <c r="AO261" i="3"/>
  <c r="AP261" i="3"/>
  <c r="AU261" i="3"/>
  <c r="AQ261" i="3"/>
  <c r="AR261" i="3"/>
  <c r="AS261" i="3"/>
  <c r="AT261" i="3"/>
  <c r="AW245" i="3"/>
  <c r="AH245" i="3"/>
  <c r="AX245" i="3"/>
  <c r="AI245" i="3"/>
  <c r="AY245" i="3"/>
  <c r="AJ245" i="3"/>
  <c r="AZ245" i="3"/>
  <c r="AK245" i="3"/>
  <c r="AL245" i="3"/>
  <c r="AM245" i="3"/>
  <c r="AN245" i="3"/>
  <c r="AO245" i="3"/>
  <c r="AV245" i="3"/>
  <c r="AP245" i="3"/>
  <c r="AU245" i="3"/>
  <c r="AQ245" i="3"/>
  <c r="AR245" i="3"/>
  <c r="AS245" i="3"/>
  <c r="AT245" i="3"/>
  <c r="AW229" i="3"/>
  <c r="AH229" i="3"/>
  <c r="AX229" i="3"/>
  <c r="AI229" i="3"/>
  <c r="AY229" i="3"/>
  <c r="AJ229" i="3"/>
  <c r="AZ229" i="3"/>
  <c r="AK229" i="3"/>
  <c r="AU229" i="3"/>
  <c r="AL229" i="3"/>
  <c r="AM229" i="3"/>
  <c r="AN229" i="3"/>
  <c r="AO229" i="3"/>
  <c r="AP229" i="3"/>
  <c r="AQ229" i="3"/>
  <c r="AR229" i="3"/>
  <c r="AS229" i="3"/>
  <c r="AT229" i="3"/>
  <c r="AV229" i="3"/>
  <c r="AK213" i="3"/>
  <c r="AL213" i="3"/>
  <c r="AN213" i="3"/>
  <c r="AO213" i="3"/>
  <c r="AP213" i="3"/>
  <c r="AR213" i="3"/>
  <c r="AS213" i="3"/>
  <c r="AH213" i="3"/>
  <c r="AI213" i="3"/>
  <c r="AJ213" i="3"/>
  <c r="AM213" i="3"/>
  <c r="AQ213" i="3"/>
  <c r="AT213" i="3"/>
  <c r="AU213" i="3"/>
  <c r="AV213" i="3"/>
  <c r="AW213" i="3"/>
  <c r="AX213" i="3"/>
  <c r="AY213" i="3"/>
  <c r="AZ213" i="3"/>
  <c r="AK195" i="3"/>
  <c r="AL195" i="3"/>
  <c r="AN195" i="3"/>
  <c r="AO195" i="3"/>
  <c r="AP195" i="3"/>
  <c r="AR195" i="3"/>
  <c r="AS195" i="3"/>
  <c r="AT195" i="3"/>
  <c r="AU195" i="3"/>
  <c r="AV195" i="3"/>
  <c r="AH195" i="3"/>
  <c r="AI195" i="3"/>
  <c r="AJ195" i="3"/>
  <c r="AM195" i="3"/>
  <c r="AQ195" i="3"/>
  <c r="AW195" i="3"/>
  <c r="AX195" i="3"/>
  <c r="AY195" i="3"/>
  <c r="AZ195" i="3"/>
  <c r="AP188" i="3"/>
  <c r="AQ188" i="3"/>
  <c r="AS188" i="3"/>
  <c r="AT188" i="3"/>
  <c r="AU188" i="3"/>
  <c r="AV188" i="3"/>
  <c r="AW188" i="3"/>
  <c r="AH188" i="3"/>
  <c r="AX188" i="3"/>
  <c r="AI188" i="3"/>
  <c r="AY188" i="3"/>
  <c r="AJ188" i="3"/>
  <c r="AZ188" i="3"/>
  <c r="AK188" i="3"/>
  <c r="AM188" i="3"/>
  <c r="AO188" i="3"/>
  <c r="AR188" i="3"/>
  <c r="AL188" i="3"/>
  <c r="AN188" i="3"/>
  <c r="AM157" i="3"/>
  <c r="AN157" i="3"/>
  <c r="AO157" i="3"/>
  <c r="AP157" i="3"/>
  <c r="AQ157" i="3"/>
  <c r="AR157" i="3"/>
  <c r="AS157" i="3"/>
  <c r="AT157" i="3"/>
  <c r="AU157" i="3"/>
  <c r="AV157" i="3"/>
  <c r="AW157" i="3"/>
  <c r="AH157" i="3"/>
  <c r="AX157" i="3"/>
  <c r="AI157" i="3"/>
  <c r="AY157" i="3"/>
  <c r="AJ157" i="3"/>
  <c r="AZ157" i="3"/>
  <c r="AK157" i="3"/>
  <c r="AL157" i="3"/>
  <c r="AR252" i="3"/>
  <c r="AS252" i="3"/>
  <c r="AT252" i="3"/>
  <c r="AU252" i="3"/>
  <c r="AV252" i="3"/>
  <c r="AW252" i="3"/>
  <c r="AP252" i="3"/>
  <c r="AH252" i="3"/>
  <c r="AX252" i="3"/>
  <c r="AI252" i="3"/>
  <c r="AY252" i="3"/>
  <c r="AJ252" i="3"/>
  <c r="AZ252" i="3"/>
  <c r="AK252" i="3"/>
  <c r="AL252" i="3"/>
  <c r="AM252" i="3"/>
  <c r="AQ252" i="3"/>
  <c r="AN252" i="3"/>
  <c r="AO252" i="3"/>
  <c r="AR236" i="3"/>
  <c r="AS236" i="3"/>
  <c r="AT236" i="3"/>
  <c r="AU236" i="3"/>
  <c r="AP236" i="3"/>
  <c r="AV236" i="3"/>
  <c r="AW236" i="3"/>
  <c r="AH236" i="3"/>
  <c r="AX236" i="3"/>
  <c r="AI236" i="3"/>
  <c r="AY236" i="3"/>
  <c r="AJ236" i="3"/>
  <c r="AZ236" i="3"/>
  <c r="AK236" i="3"/>
  <c r="AL236" i="3"/>
  <c r="AM236" i="3"/>
  <c r="AN236" i="3"/>
  <c r="AO236" i="3"/>
  <c r="AQ236" i="3"/>
  <c r="AR220" i="3"/>
  <c r="AQ220" i="3"/>
  <c r="AS220" i="3"/>
  <c r="AT220" i="3"/>
  <c r="AU220" i="3"/>
  <c r="AV220" i="3"/>
  <c r="AW220" i="3"/>
  <c r="AP220" i="3"/>
  <c r="AH220" i="3"/>
  <c r="AX220" i="3"/>
  <c r="AI220" i="3"/>
  <c r="AY220" i="3"/>
  <c r="AJ220" i="3"/>
  <c r="AZ220" i="3"/>
  <c r="AK220" i="3"/>
  <c r="AL220" i="3"/>
  <c r="AM220" i="3"/>
  <c r="AN220" i="3"/>
  <c r="AO220" i="3"/>
  <c r="AV202" i="3"/>
  <c r="AW202" i="3"/>
  <c r="AI202" i="3"/>
  <c r="AY202" i="3"/>
  <c r="AJ202" i="3"/>
  <c r="AZ202" i="3"/>
  <c r="AK202" i="3"/>
  <c r="AM202" i="3"/>
  <c r="AN202" i="3"/>
  <c r="AQ202" i="3"/>
  <c r="AX202" i="3"/>
  <c r="AH202" i="3"/>
  <c r="AL202" i="3"/>
  <c r="AO202" i="3"/>
  <c r="AP202" i="3"/>
  <c r="AR202" i="3"/>
  <c r="AS202" i="3"/>
  <c r="AT202" i="3"/>
  <c r="AU202" i="3"/>
  <c r="AK179" i="3"/>
  <c r="AL179" i="3"/>
  <c r="AM179" i="3"/>
  <c r="AN179" i="3"/>
  <c r="AO179" i="3"/>
  <c r="AP179" i="3"/>
  <c r="AQ179" i="3"/>
  <c r="AR179" i="3"/>
  <c r="AS179" i="3"/>
  <c r="AT179" i="3"/>
  <c r="AU179" i="3"/>
  <c r="AV179" i="3"/>
  <c r="AH179" i="3"/>
  <c r="AX179" i="3"/>
  <c r="AI179" i="3"/>
  <c r="AJ179" i="3"/>
  <c r="AW179" i="3"/>
  <c r="AY179" i="3"/>
  <c r="AZ179" i="3"/>
  <c r="AH164" i="3"/>
  <c r="AX164" i="3"/>
  <c r="AI164" i="3"/>
  <c r="AY164" i="3"/>
  <c r="AJ164" i="3"/>
  <c r="AZ164" i="3"/>
  <c r="AK164" i="3"/>
  <c r="AL164" i="3"/>
  <c r="AM164" i="3"/>
  <c r="AN164" i="3"/>
  <c r="AO164" i="3"/>
  <c r="AP164" i="3"/>
  <c r="AQ164" i="3"/>
  <c r="AR164" i="3"/>
  <c r="AS164" i="3"/>
  <c r="AT164" i="3"/>
  <c r="AU164" i="3"/>
  <c r="AV164" i="3"/>
  <c r="AW164" i="3"/>
  <c r="AM259" i="3"/>
  <c r="AN259" i="3"/>
  <c r="AO259" i="3"/>
  <c r="AP259" i="3"/>
  <c r="AK259" i="3"/>
  <c r="AQ259" i="3"/>
  <c r="AR259" i="3"/>
  <c r="AS259" i="3"/>
  <c r="AT259" i="3"/>
  <c r="AL259" i="3"/>
  <c r="AU259" i="3"/>
  <c r="AV259" i="3"/>
  <c r="AW259" i="3"/>
  <c r="AH259" i="3"/>
  <c r="AX259" i="3"/>
  <c r="AI259" i="3"/>
  <c r="AY259" i="3"/>
  <c r="AJ259" i="3"/>
  <c r="AZ259" i="3"/>
  <c r="AM243" i="3"/>
  <c r="AN243" i="3"/>
  <c r="AL243" i="3"/>
  <c r="AO243" i="3"/>
  <c r="AP243" i="3"/>
  <c r="AQ243" i="3"/>
  <c r="AR243" i="3"/>
  <c r="AS243" i="3"/>
  <c r="AT243" i="3"/>
  <c r="AU243" i="3"/>
  <c r="AV243" i="3"/>
  <c r="AW243" i="3"/>
  <c r="AH243" i="3"/>
  <c r="AX243" i="3"/>
  <c r="AI243" i="3"/>
  <c r="AY243" i="3"/>
  <c r="AJ243" i="3"/>
  <c r="AZ243" i="3"/>
  <c r="AK243" i="3"/>
  <c r="AM227" i="3"/>
  <c r="AN227" i="3"/>
  <c r="AO227" i="3"/>
  <c r="AP227" i="3"/>
  <c r="AQ227" i="3"/>
  <c r="AL227" i="3"/>
  <c r="AR227" i="3"/>
  <c r="AS227" i="3"/>
  <c r="AT227" i="3"/>
  <c r="AU227" i="3"/>
  <c r="AK227" i="3"/>
  <c r="AV227" i="3"/>
  <c r="AW227" i="3"/>
  <c r="AH227" i="3"/>
  <c r="AX227" i="3"/>
  <c r="AI227" i="3"/>
  <c r="AY227" i="3"/>
  <c r="AJ227" i="3"/>
  <c r="AZ227" i="3"/>
  <c r="AQ211" i="3"/>
  <c r="AR211" i="3"/>
  <c r="AT211" i="3"/>
  <c r="AU211" i="3"/>
  <c r="AV211" i="3"/>
  <c r="AH211" i="3"/>
  <c r="AX211" i="3"/>
  <c r="AI211" i="3"/>
  <c r="AY211" i="3"/>
  <c r="AO211" i="3"/>
  <c r="AP211" i="3"/>
  <c r="AS211" i="3"/>
  <c r="AW211" i="3"/>
  <c r="AM211" i="3"/>
  <c r="AZ211" i="3"/>
  <c r="AN211" i="3"/>
  <c r="AJ211" i="3"/>
  <c r="AK211" i="3"/>
  <c r="AL211" i="3"/>
  <c r="AQ193" i="3"/>
  <c r="AR193" i="3"/>
  <c r="AT193" i="3"/>
  <c r="AU193" i="3"/>
  <c r="AV193" i="3"/>
  <c r="AH193" i="3"/>
  <c r="AX193" i="3"/>
  <c r="AI193" i="3"/>
  <c r="AY193" i="3"/>
  <c r="AJ193" i="3"/>
  <c r="AZ193" i="3"/>
  <c r="AK193" i="3"/>
  <c r="AL193" i="3"/>
  <c r="AM193" i="3"/>
  <c r="AN193" i="3"/>
  <c r="AO193" i="3"/>
  <c r="AP193" i="3"/>
  <c r="AS193" i="3"/>
  <c r="AW193" i="3"/>
  <c r="AV186" i="3"/>
  <c r="AW186" i="3"/>
  <c r="AI186" i="3"/>
  <c r="AY186" i="3"/>
  <c r="AJ186" i="3"/>
  <c r="AZ186" i="3"/>
  <c r="AK186" i="3"/>
  <c r="AL186" i="3"/>
  <c r="AM186" i="3"/>
  <c r="AN186" i="3"/>
  <c r="AO186" i="3"/>
  <c r="AP186" i="3"/>
  <c r="AQ186" i="3"/>
  <c r="AS186" i="3"/>
  <c r="AH186" i="3"/>
  <c r="AR186" i="3"/>
  <c r="AT186" i="3"/>
  <c r="AU186" i="3"/>
  <c r="AX186" i="3"/>
  <c r="AS171" i="3"/>
  <c r="AT171" i="3"/>
  <c r="AU171" i="3"/>
  <c r="AV171" i="3"/>
  <c r="AW171" i="3"/>
  <c r="AH171" i="3"/>
  <c r="AX171" i="3"/>
  <c r="AI171" i="3"/>
  <c r="AY171" i="3"/>
  <c r="AJ171" i="3"/>
  <c r="AZ171" i="3"/>
  <c r="AK171" i="3"/>
  <c r="AL171" i="3"/>
  <c r="AM171" i="3"/>
  <c r="AN171" i="3"/>
  <c r="AO171" i="3"/>
  <c r="AP171" i="3"/>
  <c r="AQ171" i="3"/>
  <c r="AR171" i="3"/>
  <c r="AL155" i="3"/>
  <c r="AM155" i="3"/>
  <c r="AN155" i="3"/>
  <c r="AO155" i="3"/>
  <c r="AP155" i="3"/>
  <c r="AQ155" i="3"/>
  <c r="AS155" i="3"/>
  <c r="AU155" i="3"/>
  <c r="AV155" i="3"/>
  <c r="AW155" i="3"/>
  <c r="AI155" i="3"/>
  <c r="AY155" i="3"/>
  <c r="AH155" i="3"/>
  <c r="AJ155" i="3"/>
  <c r="AK155" i="3"/>
  <c r="AR155" i="3"/>
  <c r="AT155" i="3"/>
  <c r="AX155" i="3"/>
  <c r="AZ155" i="3"/>
  <c r="AH250" i="3"/>
  <c r="AX250" i="3"/>
  <c r="AI250" i="3"/>
  <c r="AY250" i="3"/>
  <c r="AV250" i="3"/>
  <c r="AJ250" i="3"/>
  <c r="AZ250" i="3"/>
  <c r="AK250" i="3"/>
  <c r="AL250" i="3"/>
  <c r="AW250" i="3"/>
  <c r="AM250" i="3"/>
  <c r="AN250" i="3"/>
  <c r="AO250" i="3"/>
  <c r="AP250" i="3"/>
  <c r="AQ250" i="3"/>
  <c r="AR250" i="3"/>
  <c r="AS250" i="3"/>
  <c r="AT250" i="3"/>
  <c r="AU250" i="3"/>
  <c r="AH234" i="3"/>
  <c r="AX234" i="3"/>
  <c r="AI234" i="3"/>
  <c r="AY234" i="3"/>
  <c r="AJ234" i="3"/>
  <c r="AZ234" i="3"/>
  <c r="AK234" i="3"/>
  <c r="AL234" i="3"/>
  <c r="AM234" i="3"/>
  <c r="AN234" i="3"/>
  <c r="AO234" i="3"/>
  <c r="AP234" i="3"/>
  <c r="AV234" i="3"/>
  <c r="AQ234" i="3"/>
  <c r="AR234" i="3"/>
  <c r="AW234" i="3"/>
  <c r="AS234" i="3"/>
  <c r="AT234" i="3"/>
  <c r="AU234" i="3"/>
  <c r="AL218" i="3"/>
  <c r="AM218" i="3"/>
  <c r="AP218" i="3"/>
  <c r="AQ218" i="3"/>
  <c r="AS218" i="3"/>
  <c r="AT218" i="3"/>
  <c r="AX218" i="3"/>
  <c r="AY218" i="3"/>
  <c r="AZ218" i="3"/>
  <c r="AH218" i="3"/>
  <c r="AI218" i="3"/>
  <c r="AJ218" i="3"/>
  <c r="AV218" i="3"/>
  <c r="AK218" i="3"/>
  <c r="AN218" i="3"/>
  <c r="AO218" i="3"/>
  <c r="AR218" i="3"/>
  <c r="AU218" i="3"/>
  <c r="AW218" i="3"/>
  <c r="AL200" i="3"/>
  <c r="AM200" i="3"/>
  <c r="AO200" i="3"/>
  <c r="AP200" i="3"/>
  <c r="AQ200" i="3"/>
  <c r="AS200" i="3"/>
  <c r="AT200" i="3"/>
  <c r="AU200" i="3"/>
  <c r="AV200" i="3"/>
  <c r="AW200" i="3"/>
  <c r="AZ200" i="3"/>
  <c r="AH200" i="3"/>
  <c r="AI200" i="3"/>
  <c r="AJ200" i="3"/>
  <c r="AK200" i="3"/>
  <c r="AN200" i="3"/>
  <c r="AR200" i="3"/>
  <c r="AX200" i="3"/>
  <c r="AY200" i="3"/>
  <c r="AQ177" i="3"/>
  <c r="AR177" i="3"/>
  <c r="AS177" i="3"/>
  <c r="AT177" i="3"/>
  <c r="AU177" i="3"/>
  <c r="AV177" i="3"/>
  <c r="AW177" i="3"/>
  <c r="AH177" i="3"/>
  <c r="AX177" i="3"/>
  <c r="AI177" i="3"/>
  <c r="AY177" i="3"/>
  <c r="AJ177" i="3"/>
  <c r="AZ177" i="3"/>
  <c r="AK177" i="3"/>
  <c r="AL177" i="3"/>
  <c r="AN177" i="3"/>
  <c r="AM177" i="3"/>
  <c r="AO177" i="3"/>
  <c r="AP177" i="3"/>
  <c r="AL168" i="3"/>
  <c r="AM168" i="3"/>
  <c r="AN168" i="3"/>
  <c r="AO168" i="3"/>
  <c r="AP168" i="3"/>
  <c r="AQ168" i="3"/>
  <c r="AR168" i="3"/>
  <c r="AS168" i="3"/>
  <c r="AT168" i="3"/>
  <c r="AU168" i="3"/>
  <c r="AV168" i="3"/>
  <c r="AW168" i="3"/>
  <c r="AH168" i="3"/>
  <c r="AX168" i="3"/>
  <c r="AI168" i="3"/>
  <c r="AY168" i="3"/>
  <c r="AJ168" i="3"/>
  <c r="AK168" i="3"/>
  <c r="AZ168" i="3"/>
  <c r="AN162" i="3"/>
  <c r="AO162" i="3"/>
  <c r="AP162" i="3"/>
  <c r="AQ162" i="3"/>
  <c r="AR162" i="3"/>
  <c r="AS162" i="3"/>
  <c r="AT162" i="3"/>
  <c r="AU162" i="3"/>
  <c r="AV162" i="3"/>
  <c r="AW162" i="3"/>
  <c r="AH162" i="3"/>
  <c r="AX162" i="3"/>
  <c r="AI162" i="3"/>
  <c r="AY162" i="3"/>
  <c r="AJ162" i="3"/>
  <c r="AZ162" i="3"/>
  <c r="AK162" i="3"/>
  <c r="AL162" i="3"/>
  <c r="AM162" i="3"/>
  <c r="AS257" i="3"/>
  <c r="AR257" i="3"/>
  <c r="AT257" i="3"/>
  <c r="AU257" i="3"/>
  <c r="AV257" i="3"/>
  <c r="AW257" i="3"/>
  <c r="AH257" i="3"/>
  <c r="AX257" i="3"/>
  <c r="AI257" i="3"/>
  <c r="AY257" i="3"/>
  <c r="AJ257" i="3"/>
  <c r="AZ257" i="3"/>
  <c r="AK257" i="3"/>
  <c r="AQ257" i="3"/>
  <c r="AL257" i="3"/>
  <c r="AM257" i="3"/>
  <c r="AN257" i="3"/>
  <c r="AO257" i="3"/>
  <c r="AP257" i="3"/>
  <c r="AS241" i="3"/>
  <c r="AT241" i="3"/>
  <c r="AU241" i="3"/>
  <c r="AV241" i="3"/>
  <c r="AW241" i="3"/>
  <c r="AH241" i="3"/>
  <c r="AX241" i="3"/>
  <c r="AI241" i="3"/>
  <c r="AY241" i="3"/>
  <c r="AJ241" i="3"/>
  <c r="AZ241" i="3"/>
  <c r="AK241" i="3"/>
  <c r="AL241" i="3"/>
  <c r="AM241" i="3"/>
  <c r="AN241" i="3"/>
  <c r="AQ241" i="3"/>
  <c r="AO241" i="3"/>
  <c r="AR241" i="3"/>
  <c r="AP241" i="3"/>
  <c r="AS225" i="3"/>
  <c r="AT225" i="3"/>
  <c r="AU225" i="3"/>
  <c r="AV225" i="3"/>
  <c r="AQ225" i="3"/>
  <c r="AW225" i="3"/>
  <c r="AH225" i="3"/>
  <c r="AX225" i="3"/>
  <c r="AR225" i="3"/>
  <c r="AI225" i="3"/>
  <c r="AY225" i="3"/>
  <c r="AJ225" i="3"/>
  <c r="AZ225" i="3"/>
  <c r="AK225" i="3"/>
  <c r="AL225" i="3"/>
  <c r="AM225" i="3"/>
  <c r="AN225" i="3"/>
  <c r="AO225" i="3"/>
  <c r="AP225" i="3"/>
  <c r="AW209" i="3"/>
  <c r="AH209" i="3"/>
  <c r="AX209" i="3"/>
  <c r="AJ209" i="3"/>
  <c r="AZ209" i="3"/>
  <c r="AK209" i="3"/>
  <c r="AL209" i="3"/>
  <c r="AN209" i="3"/>
  <c r="AO209" i="3"/>
  <c r="AY209" i="3"/>
  <c r="AU209" i="3"/>
  <c r="AV209" i="3"/>
  <c r="AI209" i="3"/>
  <c r="AM209" i="3"/>
  <c r="AP209" i="3"/>
  <c r="AQ209" i="3"/>
  <c r="AR209" i="3"/>
  <c r="AS209" i="3"/>
  <c r="AT209" i="3"/>
  <c r="AW191" i="3"/>
  <c r="AH191" i="3"/>
  <c r="AX191" i="3"/>
  <c r="AJ191" i="3"/>
  <c r="AZ191" i="3"/>
  <c r="AK191" i="3"/>
  <c r="AL191" i="3"/>
  <c r="AM191" i="3"/>
  <c r="AN191" i="3"/>
  <c r="AO191" i="3"/>
  <c r="AP191" i="3"/>
  <c r="AQ191" i="3"/>
  <c r="AR191" i="3"/>
  <c r="AT191" i="3"/>
  <c r="AV191" i="3"/>
  <c r="AY191" i="3"/>
  <c r="AI191" i="3"/>
  <c r="AS191" i="3"/>
  <c r="AU191" i="3"/>
  <c r="AL184" i="3"/>
  <c r="AM184" i="3"/>
  <c r="AN184" i="3"/>
  <c r="AO184" i="3"/>
  <c r="AP184" i="3"/>
  <c r="AQ184" i="3"/>
  <c r="AR184" i="3"/>
  <c r="AS184" i="3"/>
  <c r="AT184" i="3"/>
  <c r="AU184" i="3"/>
  <c r="AV184" i="3"/>
  <c r="AW184" i="3"/>
  <c r="AI184" i="3"/>
  <c r="AY184" i="3"/>
  <c r="AH184" i="3"/>
  <c r="AJ184" i="3"/>
  <c r="AK184" i="3"/>
  <c r="AX184" i="3"/>
  <c r="AZ184" i="3"/>
  <c r="AN264" i="3"/>
  <c r="AO264" i="3"/>
  <c r="AP264" i="3"/>
  <c r="AQ264" i="3"/>
  <c r="AR264" i="3"/>
  <c r="AS264" i="3"/>
  <c r="AT264" i="3"/>
  <c r="AU264" i="3"/>
  <c r="AV264" i="3"/>
  <c r="AW264" i="3"/>
  <c r="AH264" i="3"/>
  <c r="AX264" i="3"/>
  <c r="AI264" i="3"/>
  <c r="AY264" i="3"/>
  <c r="AL264" i="3"/>
  <c r="AM264" i="3"/>
  <c r="AJ264" i="3"/>
  <c r="AZ264" i="3"/>
  <c r="AK264" i="3"/>
  <c r="AN248" i="3"/>
  <c r="AO248" i="3"/>
  <c r="AP248" i="3"/>
  <c r="AQ248" i="3"/>
  <c r="AM248" i="3"/>
  <c r="AR248" i="3"/>
  <c r="AS248" i="3"/>
  <c r="AT248" i="3"/>
  <c r="AL248" i="3"/>
  <c r="AU248" i="3"/>
  <c r="AV248" i="3"/>
  <c r="AW248" i="3"/>
  <c r="AH248" i="3"/>
  <c r="AX248" i="3"/>
  <c r="AI248" i="3"/>
  <c r="AY248" i="3"/>
  <c r="AJ248" i="3"/>
  <c r="AZ248" i="3"/>
  <c r="AK248" i="3"/>
  <c r="AN232" i="3"/>
  <c r="AO232" i="3"/>
  <c r="AL232" i="3"/>
  <c r="AP232" i="3"/>
  <c r="AQ232" i="3"/>
  <c r="AR232" i="3"/>
  <c r="AS232" i="3"/>
  <c r="AT232" i="3"/>
  <c r="AU232" i="3"/>
  <c r="AV232" i="3"/>
  <c r="AM232" i="3"/>
  <c r="AW232" i="3"/>
  <c r="AH232" i="3"/>
  <c r="AX232" i="3"/>
  <c r="AI232" i="3"/>
  <c r="AY232" i="3"/>
  <c r="AJ232" i="3"/>
  <c r="AZ232" i="3"/>
  <c r="AK232" i="3"/>
  <c r="AR216" i="3"/>
  <c r="AS216" i="3"/>
  <c r="AU216" i="3"/>
  <c r="AV216" i="3"/>
  <c r="AW216" i="3"/>
  <c r="AI216" i="3"/>
  <c r="AY216" i="3"/>
  <c r="AJ216" i="3"/>
  <c r="AZ216" i="3"/>
  <c r="AH216" i="3"/>
  <c r="AK216" i="3"/>
  <c r="AL216" i="3"/>
  <c r="AM216" i="3"/>
  <c r="AN216" i="3"/>
  <c r="AO216" i="3"/>
  <c r="AP216" i="3"/>
  <c r="AQ216" i="3"/>
  <c r="AT216" i="3"/>
  <c r="AX216" i="3"/>
  <c r="AR198" i="3"/>
  <c r="AS198" i="3"/>
  <c r="AU198" i="3"/>
  <c r="AV198" i="3"/>
  <c r="AW198" i="3"/>
  <c r="AI198" i="3"/>
  <c r="AY198" i="3"/>
  <c r="AJ198" i="3"/>
  <c r="AZ198" i="3"/>
  <c r="AK198" i="3"/>
  <c r="AL198" i="3"/>
  <c r="AM198" i="3"/>
  <c r="AT198" i="3"/>
  <c r="AH198" i="3"/>
  <c r="AN198" i="3"/>
  <c r="AX198" i="3"/>
  <c r="AO198" i="3"/>
  <c r="AP198" i="3"/>
  <c r="AQ198" i="3"/>
  <c r="AW175" i="3"/>
  <c r="AH175" i="3"/>
  <c r="AX175" i="3"/>
  <c r="AI175" i="3"/>
  <c r="AY175" i="3"/>
  <c r="AJ175" i="3"/>
  <c r="AZ175" i="3"/>
  <c r="AK175" i="3"/>
  <c r="AL175" i="3"/>
  <c r="AM175" i="3"/>
  <c r="AN175" i="3"/>
  <c r="AO175" i="3"/>
  <c r="AP175" i="3"/>
  <c r="AQ175" i="3"/>
  <c r="AR175" i="3"/>
  <c r="AT175" i="3"/>
  <c r="AS175" i="3"/>
  <c r="AU175" i="3"/>
  <c r="AV175" i="3"/>
  <c r="AV170" i="3"/>
  <c r="AW170" i="3"/>
  <c r="AH170" i="3"/>
  <c r="AX170" i="3"/>
  <c r="AI170" i="3"/>
  <c r="AY170" i="3"/>
  <c r="AJ170" i="3"/>
  <c r="AZ170" i="3"/>
  <c r="AK170" i="3"/>
  <c r="AL170" i="3"/>
  <c r="AM170" i="3"/>
  <c r="AN170" i="3"/>
  <c r="AO170" i="3"/>
  <c r="AP170" i="3"/>
  <c r="AQ170" i="3"/>
  <c r="AR170" i="3"/>
  <c r="AS170" i="3"/>
  <c r="AU170" i="3"/>
  <c r="AT170" i="3"/>
  <c r="AI169" i="3"/>
  <c r="AY169" i="3"/>
  <c r="AJ169" i="3"/>
  <c r="AZ169" i="3"/>
  <c r="AK169" i="3"/>
  <c r="AL169" i="3"/>
  <c r="AM169" i="3"/>
  <c r="AN169" i="3"/>
  <c r="AO169" i="3"/>
  <c r="AP169" i="3"/>
  <c r="AQ169" i="3"/>
  <c r="AR169" i="3"/>
  <c r="AS169" i="3"/>
  <c r="AT169" i="3"/>
  <c r="AU169" i="3"/>
  <c r="AV169" i="3"/>
  <c r="AH169" i="3"/>
  <c r="AW169" i="3"/>
  <c r="AX169" i="3"/>
  <c r="AT160" i="3"/>
  <c r="AU160" i="3"/>
  <c r="AV160" i="3"/>
  <c r="AW160" i="3"/>
  <c r="AH160" i="3"/>
  <c r="AX160" i="3"/>
  <c r="AI160" i="3"/>
  <c r="AY160" i="3"/>
  <c r="AJ160" i="3"/>
  <c r="AZ160" i="3"/>
  <c r="AK160" i="3"/>
  <c r="AL160" i="3"/>
  <c r="AM160" i="3"/>
  <c r="AN160" i="3"/>
  <c r="AO160" i="3"/>
  <c r="AP160" i="3"/>
  <c r="AQ160" i="3"/>
  <c r="AR160" i="3"/>
  <c r="AS160" i="3"/>
  <c r="AI255" i="3"/>
  <c r="AY255" i="3"/>
  <c r="AJ255" i="3"/>
  <c r="AZ255" i="3"/>
  <c r="AK255" i="3"/>
  <c r="AW255" i="3"/>
  <c r="AL255" i="3"/>
  <c r="AH255" i="3"/>
  <c r="AM255" i="3"/>
  <c r="AN255" i="3"/>
  <c r="AO255" i="3"/>
  <c r="AP255" i="3"/>
  <c r="AQ255" i="3"/>
  <c r="AR255" i="3"/>
  <c r="AS255" i="3"/>
  <c r="AT255" i="3"/>
  <c r="AU255" i="3"/>
  <c r="AV255" i="3"/>
  <c r="AX255" i="3"/>
  <c r="AI239" i="3"/>
  <c r="AY239" i="3"/>
  <c r="AJ239" i="3"/>
  <c r="AZ239" i="3"/>
  <c r="AK239" i="3"/>
  <c r="AL239" i="3"/>
  <c r="AM239" i="3"/>
  <c r="AH239" i="3"/>
  <c r="AN239" i="3"/>
  <c r="AO239" i="3"/>
  <c r="AP239" i="3"/>
  <c r="AQ239" i="3"/>
  <c r="AW239" i="3"/>
  <c r="AR239" i="3"/>
  <c r="AX239" i="3"/>
  <c r="AS239" i="3"/>
  <c r="AT239" i="3"/>
  <c r="AU239" i="3"/>
  <c r="AV239" i="3"/>
  <c r="AI223" i="3"/>
  <c r="AY223" i="3"/>
  <c r="AJ223" i="3"/>
  <c r="AZ223" i="3"/>
  <c r="AK223" i="3"/>
  <c r="AL223" i="3"/>
  <c r="AM223" i="3"/>
  <c r="AN223" i="3"/>
  <c r="AW223" i="3"/>
  <c r="AO223" i="3"/>
  <c r="AP223" i="3"/>
  <c r="AQ223" i="3"/>
  <c r="AR223" i="3"/>
  <c r="AS223" i="3"/>
  <c r="AT223" i="3"/>
  <c r="AX223" i="3"/>
  <c r="AU223" i="3"/>
  <c r="AH223" i="3"/>
  <c r="AV223" i="3"/>
  <c r="AM207" i="3"/>
  <c r="AN207" i="3"/>
  <c r="AP207" i="3"/>
  <c r="AQ207" i="3"/>
  <c r="AR207" i="3"/>
  <c r="AT207" i="3"/>
  <c r="AU207" i="3"/>
  <c r="AH207" i="3"/>
  <c r="AX207" i="3"/>
  <c r="AI207" i="3"/>
  <c r="AJ207" i="3"/>
  <c r="AK207" i="3"/>
  <c r="AL207" i="3"/>
  <c r="AO207" i="3"/>
  <c r="AS207" i="3"/>
  <c r="AV207" i="3"/>
  <c r="AW207" i="3"/>
  <c r="AY207" i="3"/>
  <c r="AZ207" i="3"/>
  <c r="AR182" i="3"/>
  <c r="AS182" i="3"/>
  <c r="AT182" i="3"/>
  <c r="AU182" i="3"/>
  <c r="AV182" i="3"/>
  <c r="AW182" i="3"/>
  <c r="AH182" i="3"/>
  <c r="AX182" i="3"/>
  <c r="AI182" i="3"/>
  <c r="AY182" i="3"/>
  <c r="AJ182" i="3"/>
  <c r="AZ182" i="3"/>
  <c r="AK182" i="3"/>
  <c r="AL182" i="3"/>
  <c r="AM182" i="3"/>
  <c r="AO182" i="3"/>
  <c r="AN182" i="3"/>
  <c r="AP182" i="3"/>
  <c r="AQ182" i="3"/>
  <c r="AO167" i="3"/>
  <c r="AP167" i="3"/>
  <c r="AQ167" i="3"/>
  <c r="AR167" i="3"/>
  <c r="AS167" i="3"/>
  <c r="AT167" i="3"/>
  <c r="AU167" i="3"/>
  <c r="AV167" i="3"/>
  <c r="AW167" i="3"/>
  <c r="AH167" i="3"/>
  <c r="AX167" i="3"/>
  <c r="AI167" i="3"/>
  <c r="AY167" i="3"/>
  <c r="AJ167" i="3"/>
  <c r="AZ167" i="3"/>
  <c r="AK167" i="3"/>
  <c r="AL167" i="3"/>
  <c r="AM167" i="3"/>
  <c r="AN167" i="3"/>
  <c r="AT262" i="3"/>
  <c r="AR262" i="3"/>
  <c r="AU262" i="3"/>
  <c r="AV262" i="3"/>
  <c r="AW262" i="3"/>
  <c r="AH262" i="3"/>
  <c r="AX262" i="3"/>
  <c r="AS262" i="3"/>
  <c r="AI262" i="3"/>
  <c r="AY262" i="3"/>
  <c r="AJ262" i="3"/>
  <c r="AZ262" i="3"/>
  <c r="AK262" i="3"/>
  <c r="AL262" i="3"/>
  <c r="AM262" i="3"/>
  <c r="AN262" i="3"/>
  <c r="AO262" i="3"/>
  <c r="AP262" i="3"/>
  <c r="AQ262" i="3"/>
  <c r="AT246" i="3"/>
  <c r="AU246" i="3"/>
  <c r="AV246" i="3"/>
  <c r="AR246" i="3"/>
  <c r="AW246" i="3"/>
  <c r="AH246" i="3"/>
  <c r="AX246" i="3"/>
  <c r="AI246" i="3"/>
  <c r="AY246" i="3"/>
  <c r="AJ246" i="3"/>
  <c r="AZ246" i="3"/>
  <c r="AK246" i="3"/>
  <c r="AL246" i="3"/>
  <c r="AM246" i="3"/>
  <c r="AN246" i="3"/>
  <c r="AO246" i="3"/>
  <c r="AP246" i="3"/>
  <c r="AQ246" i="3"/>
  <c r="AS246" i="3"/>
  <c r="AT230" i="3"/>
  <c r="AU230" i="3"/>
  <c r="AV230" i="3"/>
  <c r="AR230" i="3"/>
  <c r="AW230" i="3"/>
  <c r="AS230" i="3"/>
  <c r="AH230" i="3"/>
  <c r="AX230" i="3"/>
  <c r="AI230" i="3"/>
  <c r="AY230" i="3"/>
  <c r="AJ230" i="3"/>
  <c r="AZ230" i="3"/>
  <c r="AK230" i="3"/>
  <c r="AL230" i="3"/>
  <c r="AM230" i="3"/>
  <c r="AN230" i="3"/>
  <c r="AO230" i="3"/>
  <c r="AP230" i="3"/>
  <c r="AQ230" i="3"/>
  <c r="AH214" i="3"/>
  <c r="AX214" i="3"/>
  <c r="AI214" i="3"/>
  <c r="AY214" i="3"/>
  <c r="AK214" i="3"/>
  <c r="AL214" i="3"/>
  <c r="AM214" i="3"/>
  <c r="AO214" i="3"/>
  <c r="AP214" i="3"/>
  <c r="AR214" i="3"/>
  <c r="AS214" i="3"/>
  <c r="AT214" i="3"/>
  <c r="AU214" i="3"/>
  <c r="AV214" i="3"/>
  <c r="AW214" i="3"/>
  <c r="AZ214" i="3"/>
  <c r="AQ214" i="3"/>
  <c r="AN214" i="3"/>
  <c r="AJ214" i="3"/>
  <c r="AH196" i="3"/>
  <c r="AX196" i="3"/>
  <c r="AI196" i="3"/>
  <c r="AY196" i="3"/>
  <c r="AK196" i="3"/>
  <c r="AL196" i="3"/>
  <c r="AM196" i="3"/>
  <c r="AO196" i="3"/>
  <c r="AP196" i="3"/>
  <c r="AQ196" i="3"/>
  <c r="AR196" i="3"/>
  <c r="AS196" i="3"/>
  <c r="AV196" i="3"/>
  <c r="AW196" i="3"/>
  <c r="AZ196" i="3"/>
  <c r="AT196" i="3"/>
  <c r="AU196" i="3"/>
  <c r="AJ196" i="3"/>
  <c r="AN196" i="3"/>
  <c r="AM189" i="3"/>
  <c r="AN189" i="3"/>
  <c r="AP189" i="3"/>
  <c r="AQ189" i="3"/>
  <c r="AR189" i="3"/>
  <c r="AS189" i="3"/>
  <c r="AT189" i="3"/>
  <c r="AU189" i="3"/>
  <c r="AV189" i="3"/>
  <c r="AW189" i="3"/>
  <c r="AH189" i="3"/>
  <c r="AX189" i="3"/>
  <c r="AJ189" i="3"/>
  <c r="AZ189" i="3"/>
  <c r="AI189" i="3"/>
  <c r="AK189" i="3"/>
  <c r="AL189" i="3"/>
  <c r="AO189" i="3"/>
  <c r="AY189" i="3"/>
  <c r="AJ174" i="3"/>
  <c r="AZ174" i="3"/>
  <c r="AK174" i="3"/>
  <c r="AL174" i="3"/>
  <c r="AM174" i="3"/>
  <c r="AN174" i="3"/>
  <c r="AO174" i="3"/>
  <c r="AP174" i="3"/>
  <c r="AQ174" i="3"/>
  <c r="AR174" i="3"/>
  <c r="AS174" i="3"/>
  <c r="AT174" i="3"/>
  <c r="AU174" i="3"/>
  <c r="AW174" i="3"/>
  <c r="AH174" i="3"/>
  <c r="AI174" i="3"/>
  <c r="AV174" i="3"/>
  <c r="AX174" i="3"/>
  <c r="AY174" i="3"/>
  <c r="AJ158" i="3"/>
  <c r="AZ158" i="3"/>
  <c r="AK158" i="3"/>
  <c r="AL158" i="3"/>
  <c r="AM158" i="3"/>
  <c r="AN158" i="3"/>
  <c r="AO158" i="3"/>
  <c r="AP158" i="3"/>
  <c r="AQ158" i="3"/>
  <c r="AR158" i="3"/>
  <c r="AS158" i="3"/>
  <c r="AT158" i="3"/>
  <c r="AU158" i="3"/>
  <c r="AV158" i="3"/>
  <c r="AW158" i="3"/>
  <c r="AH158" i="3"/>
  <c r="AI158" i="3"/>
  <c r="AX158" i="3"/>
  <c r="AY158" i="3"/>
  <c r="AO253" i="3"/>
  <c r="AP253" i="3"/>
  <c r="AQ253" i="3"/>
  <c r="AR253" i="3"/>
  <c r="AS253" i="3"/>
  <c r="AT253" i="3"/>
  <c r="AU253" i="3"/>
  <c r="AV253" i="3"/>
  <c r="AW253" i="3"/>
  <c r="AN253" i="3"/>
  <c r="AH253" i="3"/>
  <c r="AX253" i="3"/>
  <c r="AI253" i="3"/>
  <c r="AY253" i="3"/>
  <c r="AJ253" i="3"/>
  <c r="AZ253" i="3"/>
  <c r="AK253" i="3"/>
  <c r="AM253" i="3"/>
  <c r="AL253" i="3"/>
  <c r="AO237" i="3"/>
  <c r="AP237" i="3"/>
  <c r="AM237" i="3"/>
  <c r="AQ237" i="3"/>
  <c r="AR237" i="3"/>
  <c r="AS237" i="3"/>
  <c r="AT237" i="3"/>
  <c r="AU237" i="3"/>
  <c r="AV237" i="3"/>
  <c r="AW237" i="3"/>
  <c r="AN237" i="3"/>
  <c r="AH237" i="3"/>
  <c r="AX237" i="3"/>
  <c r="AI237" i="3"/>
  <c r="AY237" i="3"/>
  <c r="AJ237" i="3"/>
  <c r="AZ237" i="3"/>
  <c r="AK237" i="3"/>
  <c r="AL237" i="3"/>
  <c r="AO221" i="3"/>
  <c r="AP221" i="3"/>
  <c r="AQ221" i="3"/>
  <c r="AR221" i="3"/>
  <c r="AS221" i="3"/>
  <c r="AT221" i="3"/>
  <c r="AU221" i="3"/>
  <c r="AV221" i="3"/>
  <c r="AW221" i="3"/>
  <c r="AH221" i="3"/>
  <c r="AX221" i="3"/>
  <c r="AI221" i="3"/>
  <c r="AY221" i="3"/>
  <c r="AN221" i="3"/>
  <c r="AJ221" i="3"/>
  <c r="AZ221" i="3"/>
  <c r="AK221" i="3"/>
  <c r="AM221" i="3"/>
  <c r="AL221" i="3"/>
  <c r="AS203" i="3"/>
  <c r="AT203" i="3"/>
  <c r="AV203" i="3"/>
  <c r="AW203" i="3"/>
  <c r="AH203" i="3"/>
  <c r="AX203" i="3"/>
  <c r="AJ203" i="3"/>
  <c r="AZ203" i="3"/>
  <c r="AK203" i="3"/>
  <c r="AN203" i="3"/>
  <c r="AL203" i="3"/>
  <c r="AM203" i="3"/>
  <c r="AO203" i="3"/>
  <c r="AP203" i="3"/>
  <c r="AQ203" i="3"/>
  <c r="AR203" i="3"/>
  <c r="AI203" i="3"/>
  <c r="AU203" i="3"/>
  <c r="AY203" i="3"/>
  <c r="AH180" i="3"/>
  <c r="AX180" i="3"/>
  <c r="AI180" i="3"/>
  <c r="AY180" i="3"/>
  <c r="AJ180" i="3"/>
  <c r="AZ180" i="3"/>
  <c r="AK180" i="3"/>
  <c r="AL180" i="3"/>
  <c r="AM180" i="3"/>
  <c r="AN180" i="3"/>
  <c r="AO180" i="3"/>
  <c r="AP180" i="3"/>
  <c r="AQ180" i="3"/>
  <c r="AR180" i="3"/>
  <c r="AS180" i="3"/>
  <c r="AU180" i="3"/>
  <c r="AV180" i="3"/>
  <c r="AW180" i="3"/>
  <c r="AT180" i="3"/>
  <c r="AM173" i="3"/>
  <c r="AN173" i="3"/>
  <c r="AO173" i="3"/>
  <c r="AP173" i="3"/>
  <c r="AQ173" i="3"/>
  <c r="AR173" i="3"/>
  <c r="AS173" i="3"/>
  <c r="AT173" i="3"/>
  <c r="AU173" i="3"/>
  <c r="AV173" i="3"/>
  <c r="AW173" i="3"/>
  <c r="AH173" i="3"/>
  <c r="AX173" i="3"/>
  <c r="AI173" i="3"/>
  <c r="AY173" i="3"/>
  <c r="AJ173" i="3"/>
  <c r="AZ173" i="3"/>
  <c r="AK173" i="3"/>
  <c r="AL173" i="3"/>
  <c r="AU165" i="3"/>
  <c r="AV165" i="3"/>
  <c r="AW165" i="3"/>
  <c r="AH165" i="3"/>
  <c r="AX165" i="3"/>
  <c r="AI165" i="3"/>
  <c r="AY165" i="3"/>
  <c r="AJ165" i="3"/>
  <c r="AZ165" i="3"/>
  <c r="AK165" i="3"/>
  <c r="AL165" i="3"/>
  <c r="AM165" i="3"/>
  <c r="AN165" i="3"/>
  <c r="AO165" i="3"/>
  <c r="AP165" i="3"/>
  <c r="AQ165" i="3"/>
  <c r="AR165" i="3"/>
  <c r="AS165" i="3"/>
  <c r="AT165" i="3"/>
  <c r="AJ260" i="3"/>
  <c r="AZ260" i="3"/>
  <c r="AK260" i="3"/>
  <c r="AH260" i="3"/>
  <c r="AL260" i="3"/>
  <c r="AM260" i="3"/>
  <c r="AN260" i="3"/>
  <c r="AO260" i="3"/>
  <c r="AX260" i="3"/>
  <c r="AP260" i="3"/>
  <c r="AQ260" i="3"/>
  <c r="AR260" i="3"/>
  <c r="AS260" i="3"/>
  <c r="AY260" i="3"/>
  <c r="AT260" i="3"/>
  <c r="AI260" i="3"/>
  <c r="AU260" i="3"/>
  <c r="AV260" i="3"/>
  <c r="AW260" i="3"/>
  <c r="AJ244" i="3"/>
  <c r="AZ244" i="3"/>
  <c r="AK244" i="3"/>
  <c r="AH244" i="3"/>
  <c r="AL244" i="3"/>
  <c r="AM244" i="3"/>
  <c r="AN244" i="3"/>
  <c r="AO244" i="3"/>
  <c r="AX244" i="3"/>
  <c r="AP244" i="3"/>
  <c r="AQ244" i="3"/>
  <c r="AR244" i="3"/>
  <c r="AS244" i="3"/>
  <c r="AT244" i="3"/>
  <c r="AI244" i="3"/>
  <c r="AU244" i="3"/>
  <c r="AY244" i="3"/>
  <c r="AV244" i="3"/>
  <c r="AW244" i="3"/>
  <c r="AJ228" i="3"/>
  <c r="AZ228" i="3"/>
  <c r="AK228" i="3"/>
  <c r="AI228" i="3"/>
  <c r="AL228" i="3"/>
  <c r="AM228" i="3"/>
  <c r="AN228" i="3"/>
  <c r="AO228" i="3"/>
  <c r="AH228" i="3"/>
  <c r="AP228" i="3"/>
  <c r="AQ228" i="3"/>
  <c r="AR228" i="3"/>
  <c r="AS228" i="3"/>
  <c r="AT228" i="3"/>
  <c r="AY228" i="3"/>
  <c r="AU228" i="3"/>
  <c r="AV228" i="3"/>
  <c r="AW228" i="3"/>
  <c r="AX228" i="3"/>
  <c r="AN212" i="3"/>
  <c r="AO212" i="3"/>
  <c r="AQ212" i="3"/>
  <c r="AR212" i="3"/>
  <c r="AS212" i="3"/>
  <c r="AU212" i="3"/>
  <c r="AV212" i="3"/>
  <c r="AZ212" i="3"/>
  <c r="AY212" i="3"/>
  <c r="AX212" i="3"/>
  <c r="AH212" i="3"/>
  <c r="AI212" i="3"/>
  <c r="AJ212" i="3"/>
  <c r="AK212" i="3"/>
  <c r="AL212" i="3"/>
  <c r="AM212" i="3"/>
  <c r="AP212" i="3"/>
  <c r="AT212" i="3"/>
  <c r="AW212" i="3"/>
  <c r="AN194" i="3"/>
  <c r="AO194" i="3"/>
  <c r="AQ194" i="3"/>
  <c r="AR194" i="3"/>
  <c r="AS194" i="3"/>
  <c r="AU194" i="3"/>
  <c r="AV194" i="3"/>
  <c r="AW194" i="3"/>
  <c r="AH194" i="3"/>
  <c r="AX194" i="3"/>
  <c r="AI194" i="3"/>
  <c r="AY194" i="3"/>
  <c r="AP194" i="3"/>
  <c r="AT194" i="3"/>
  <c r="AZ194" i="3"/>
  <c r="AM194" i="3"/>
  <c r="AL194" i="3"/>
  <c r="AJ194" i="3"/>
  <c r="AK194" i="3"/>
  <c r="AS187" i="3"/>
  <c r="AT187" i="3"/>
  <c r="AV187" i="3"/>
  <c r="AW187" i="3"/>
  <c r="AH187" i="3"/>
  <c r="AX187" i="3"/>
  <c r="AI187" i="3"/>
  <c r="AY187" i="3"/>
  <c r="AJ187" i="3"/>
  <c r="AZ187" i="3"/>
  <c r="AK187" i="3"/>
  <c r="AL187" i="3"/>
  <c r="AM187" i="3"/>
  <c r="AN187" i="3"/>
  <c r="AP187" i="3"/>
  <c r="AO187" i="3"/>
  <c r="AQ187" i="3"/>
  <c r="AR187" i="3"/>
  <c r="AU187" i="3"/>
  <c r="AP172" i="3"/>
  <c r="AQ172" i="3"/>
  <c r="AR172" i="3"/>
  <c r="AS172" i="3"/>
  <c r="AT172" i="3"/>
  <c r="AU172" i="3"/>
  <c r="AV172" i="3"/>
  <c r="AW172" i="3"/>
  <c r="AH172" i="3"/>
  <c r="AX172" i="3"/>
  <c r="AI172" i="3"/>
  <c r="AY172" i="3"/>
  <c r="AJ172" i="3"/>
  <c r="AZ172" i="3"/>
  <c r="AK172" i="3"/>
  <c r="AL172" i="3"/>
  <c r="AM172" i="3"/>
  <c r="AN172" i="3"/>
  <c r="AO172" i="3"/>
  <c r="AI156" i="3"/>
  <c r="AJ156" i="3"/>
  <c r="AN156" i="3"/>
  <c r="AP156" i="3"/>
  <c r="AV156" i="3"/>
  <c r="AM156" i="3"/>
  <c r="AO156" i="3"/>
  <c r="AQ156" i="3"/>
  <c r="AR156" i="3"/>
  <c r="AS156" i="3"/>
  <c r="AT156" i="3"/>
  <c r="AU156" i="3"/>
  <c r="AW156" i="3"/>
  <c r="AX156" i="3"/>
  <c r="AY156" i="3"/>
  <c r="AZ156" i="3"/>
  <c r="AH156" i="3"/>
  <c r="AK156" i="3"/>
  <c r="AL156" i="3"/>
  <c r="AU251" i="3"/>
  <c r="AV251" i="3"/>
  <c r="AW251" i="3"/>
  <c r="AH251" i="3"/>
  <c r="AX251" i="3"/>
  <c r="AI251" i="3"/>
  <c r="AY251" i="3"/>
  <c r="AS251" i="3"/>
  <c r="AJ251" i="3"/>
  <c r="AZ251" i="3"/>
  <c r="AK251" i="3"/>
  <c r="AL251" i="3"/>
  <c r="AM251" i="3"/>
  <c r="AN251" i="3"/>
  <c r="AO251" i="3"/>
  <c r="AT251" i="3"/>
  <c r="AP251" i="3"/>
  <c r="AQ251" i="3"/>
  <c r="AR251" i="3"/>
  <c r="AU235" i="3"/>
  <c r="AS235" i="3"/>
  <c r="AV235" i="3"/>
  <c r="AW235" i="3"/>
  <c r="AH235" i="3"/>
  <c r="AX235" i="3"/>
  <c r="AI235" i="3"/>
  <c r="AY235" i="3"/>
  <c r="AJ235" i="3"/>
  <c r="AZ235" i="3"/>
  <c r="AT235" i="3"/>
  <c r="AK235" i="3"/>
  <c r="AL235" i="3"/>
  <c r="AM235" i="3"/>
  <c r="AN235" i="3"/>
  <c r="AO235" i="3"/>
  <c r="AP235" i="3"/>
  <c r="AQ235" i="3"/>
  <c r="AR235" i="3"/>
  <c r="AU219" i="3"/>
  <c r="AS219" i="3"/>
  <c r="AV219" i="3"/>
  <c r="AW219" i="3"/>
  <c r="AH219" i="3"/>
  <c r="AX219" i="3"/>
  <c r="AI219" i="3"/>
  <c r="AY219" i="3"/>
  <c r="AJ219" i="3"/>
  <c r="AZ219" i="3"/>
  <c r="AK219" i="3"/>
  <c r="AL219" i="3"/>
  <c r="AM219" i="3"/>
  <c r="AT219" i="3"/>
  <c r="AN219" i="3"/>
  <c r="AO219" i="3"/>
  <c r="AP219" i="3"/>
  <c r="AQ219" i="3"/>
  <c r="AR219" i="3"/>
  <c r="AI201" i="3"/>
  <c r="AY201" i="3"/>
  <c r="AJ201" i="3"/>
  <c r="AZ201" i="3"/>
  <c r="AL201" i="3"/>
  <c r="AM201" i="3"/>
  <c r="AN201" i="3"/>
  <c r="AP201" i="3"/>
  <c r="AQ201" i="3"/>
  <c r="AR201" i="3"/>
  <c r="AS201" i="3"/>
  <c r="AT201" i="3"/>
  <c r="AK201" i="3"/>
  <c r="AO201" i="3"/>
  <c r="AU201" i="3"/>
  <c r="AV201" i="3"/>
  <c r="AW201" i="3"/>
  <c r="AX201" i="3"/>
  <c r="AH201" i="3"/>
  <c r="AN178" i="3"/>
  <c r="AO178" i="3"/>
  <c r="AP178" i="3"/>
  <c r="AQ178" i="3"/>
  <c r="AR178" i="3"/>
  <c r="AS178" i="3"/>
  <c r="AT178" i="3"/>
  <c r="AU178" i="3"/>
  <c r="AV178" i="3"/>
  <c r="AW178" i="3"/>
  <c r="AH178" i="3"/>
  <c r="AX178" i="3"/>
  <c r="AI178" i="3"/>
  <c r="AY178" i="3"/>
  <c r="AK178" i="3"/>
  <c r="AJ178" i="3"/>
  <c r="AL178" i="3"/>
  <c r="AM178" i="3"/>
  <c r="AZ178" i="3"/>
  <c r="AK163" i="3"/>
  <c r="AL163" i="3"/>
  <c r="AM163" i="3"/>
  <c r="AN163" i="3"/>
  <c r="AO163" i="3"/>
  <c r="AP163" i="3"/>
  <c r="AQ163" i="3"/>
  <c r="AR163" i="3"/>
  <c r="AS163" i="3"/>
  <c r="AT163" i="3"/>
  <c r="AU163" i="3"/>
  <c r="AV163" i="3"/>
  <c r="AW163" i="3"/>
  <c r="AH163" i="3"/>
  <c r="AX163" i="3"/>
  <c r="AY163" i="3"/>
  <c r="AZ163" i="3"/>
  <c r="AI163" i="3"/>
  <c r="AJ163" i="3"/>
  <c r="AP258" i="3"/>
  <c r="AQ258" i="3"/>
  <c r="AR258" i="3"/>
  <c r="AS258" i="3"/>
  <c r="AT258" i="3"/>
  <c r="AU258" i="3"/>
  <c r="AV258" i="3"/>
  <c r="AW258" i="3"/>
  <c r="AN258" i="3"/>
  <c r="AH258" i="3"/>
  <c r="AX258" i="3"/>
  <c r="AI258" i="3"/>
  <c r="AY258" i="3"/>
  <c r="AJ258" i="3"/>
  <c r="AZ258" i="3"/>
  <c r="AK258" i="3"/>
  <c r="AL258" i="3"/>
  <c r="AO258" i="3"/>
  <c r="AM258" i="3"/>
  <c r="AP242" i="3"/>
  <c r="AQ242" i="3"/>
  <c r="AR242" i="3"/>
  <c r="AS242" i="3"/>
  <c r="AN242" i="3"/>
  <c r="AT242" i="3"/>
  <c r="AU242" i="3"/>
  <c r="AV242" i="3"/>
  <c r="AW242" i="3"/>
  <c r="AO242" i="3"/>
  <c r="AH242" i="3"/>
  <c r="AX242" i="3"/>
  <c r="AI242" i="3"/>
  <c r="AY242" i="3"/>
  <c r="AJ242" i="3"/>
  <c r="AZ242" i="3"/>
  <c r="AK242" i="3"/>
  <c r="AL242" i="3"/>
  <c r="AM242" i="3"/>
  <c r="AP226" i="3"/>
  <c r="AQ226" i="3"/>
  <c r="AR226" i="3"/>
  <c r="AS226" i="3"/>
  <c r="AT226" i="3"/>
  <c r="AU226" i="3"/>
  <c r="AV226" i="3"/>
  <c r="AW226" i="3"/>
  <c r="AH226" i="3"/>
  <c r="AX226" i="3"/>
  <c r="AO226" i="3"/>
  <c r="AI226" i="3"/>
  <c r="AY226" i="3"/>
  <c r="AJ226" i="3"/>
  <c r="AZ226" i="3"/>
  <c r="AN226" i="3"/>
  <c r="AK226" i="3"/>
  <c r="AL226" i="3"/>
  <c r="AM226" i="3"/>
  <c r="AT210" i="3"/>
  <c r="AU210" i="3"/>
  <c r="AW210" i="3"/>
  <c r="AH210" i="3"/>
  <c r="AX210" i="3"/>
  <c r="AI210" i="3"/>
  <c r="AY210" i="3"/>
  <c r="AK210" i="3"/>
  <c r="AL210" i="3"/>
  <c r="AJ210" i="3"/>
  <c r="AM210" i="3"/>
  <c r="AN210" i="3"/>
  <c r="AO210" i="3"/>
  <c r="AP210" i="3"/>
  <c r="AQ210" i="3"/>
  <c r="AR210" i="3"/>
  <c r="AS210" i="3"/>
  <c r="AV210" i="3"/>
  <c r="AZ210" i="3"/>
  <c r="AT192" i="3"/>
  <c r="AU192" i="3"/>
  <c r="AW192" i="3"/>
  <c r="AH192" i="3"/>
  <c r="AX192" i="3"/>
  <c r="AI192" i="3"/>
  <c r="AY192" i="3"/>
  <c r="AJ192" i="3"/>
  <c r="AK192" i="3"/>
  <c r="AL192" i="3"/>
  <c r="AM192" i="3"/>
  <c r="AN192" i="3"/>
  <c r="AO192" i="3"/>
  <c r="AP192" i="3"/>
  <c r="AQ192" i="3"/>
  <c r="AR192" i="3"/>
  <c r="AS192" i="3"/>
  <c r="AV192" i="3"/>
  <c r="AZ192" i="3"/>
  <c r="AI185" i="3"/>
  <c r="AY185" i="3"/>
  <c r="AJ185" i="3"/>
  <c r="AZ185" i="3"/>
  <c r="AL185" i="3"/>
  <c r="AM185" i="3"/>
  <c r="AN185" i="3"/>
  <c r="AO185" i="3"/>
  <c r="AP185" i="3"/>
  <c r="AQ185" i="3"/>
  <c r="AR185" i="3"/>
  <c r="AS185" i="3"/>
  <c r="AT185" i="3"/>
  <c r="AV185" i="3"/>
  <c r="AU185" i="3"/>
  <c r="AH185" i="3"/>
  <c r="AW185" i="3"/>
  <c r="AX185" i="3"/>
  <c r="AK185" i="3"/>
  <c r="AK249" i="3"/>
  <c r="AI249" i="3"/>
  <c r="AL249" i="3"/>
  <c r="AM249" i="3"/>
  <c r="AJ249" i="3"/>
  <c r="AN249" i="3"/>
  <c r="AY249" i="3"/>
  <c r="AO249" i="3"/>
  <c r="AP249" i="3"/>
  <c r="AQ249" i="3"/>
  <c r="AR249" i="3"/>
  <c r="AS249" i="3"/>
  <c r="AT249" i="3"/>
  <c r="AZ249" i="3"/>
  <c r="AU249" i="3"/>
  <c r="AV249" i="3"/>
  <c r="AW249" i="3"/>
  <c r="AH249" i="3"/>
  <c r="AX249" i="3"/>
  <c r="AK233" i="3"/>
  <c r="AL233" i="3"/>
  <c r="AM233" i="3"/>
  <c r="AJ233" i="3"/>
  <c r="AN233" i="3"/>
  <c r="AO233" i="3"/>
  <c r="AP233" i="3"/>
  <c r="AY233" i="3"/>
  <c r="AQ233" i="3"/>
  <c r="AR233" i="3"/>
  <c r="AI233" i="3"/>
  <c r="AS233" i="3"/>
  <c r="AT233" i="3"/>
  <c r="AU233" i="3"/>
  <c r="AV233" i="3"/>
  <c r="AZ233" i="3"/>
  <c r="AW233" i="3"/>
  <c r="AH233" i="3"/>
  <c r="AX233" i="3"/>
  <c r="AO217" i="3"/>
  <c r="AP217" i="3"/>
  <c r="AR217" i="3"/>
  <c r="AS217" i="3"/>
  <c r="AT217" i="3"/>
  <c r="AV217" i="3"/>
  <c r="AW217" i="3"/>
  <c r="AN217" i="3"/>
  <c r="AQ217" i="3"/>
  <c r="AL217" i="3"/>
  <c r="AU217" i="3"/>
  <c r="AX217" i="3"/>
  <c r="AM217" i="3"/>
  <c r="AY217" i="3"/>
  <c r="AZ217" i="3"/>
  <c r="AH217" i="3"/>
  <c r="AI217" i="3"/>
  <c r="AJ217" i="3"/>
  <c r="AK217" i="3"/>
  <c r="AO199" i="3"/>
  <c r="AP199" i="3"/>
  <c r="AR199" i="3"/>
  <c r="AS199" i="3"/>
  <c r="AT199" i="3"/>
  <c r="AV199" i="3"/>
  <c r="AW199" i="3"/>
  <c r="AH199" i="3"/>
  <c r="AX199" i="3"/>
  <c r="AI199" i="3"/>
  <c r="AY199" i="3"/>
  <c r="AJ199" i="3"/>
  <c r="AZ199" i="3"/>
  <c r="AK199" i="3"/>
  <c r="AL199" i="3"/>
  <c r="AM199" i="3"/>
  <c r="AN199" i="3"/>
  <c r="AQ199" i="3"/>
  <c r="AU199" i="3"/>
  <c r="AT176" i="3"/>
  <c r="AU176" i="3"/>
  <c r="AV176" i="3"/>
  <c r="AW176" i="3"/>
  <c r="AH176" i="3"/>
  <c r="AX176" i="3"/>
  <c r="AI176" i="3"/>
  <c r="AY176" i="3"/>
  <c r="AJ176" i="3"/>
  <c r="AZ176" i="3"/>
  <c r="AK176" i="3"/>
  <c r="AL176" i="3"/>
  <c r="AM176" i="3"/>
  <c r="AN176" i="3"/>
  <c r="AO176" i="3"/>
  <c r="AQ176" i="3"/>
  <c r="AS176" i="3"/>
  <c r="AP176" i="3"/>
  <c r="AR176" i="3"/>
  <c r="AK265" i="3"/>
  <c r="AL265" i="3"/>
  <c r="AJ265" i="3"/>
  <c r="AM265" i="3"/>
  <c r="AI265" i="3"/>
  <c r="AN265" i="3"/>
  <c r="AZ265" i="3"/>
  <c r="AO265" i="3"/>
  <c r="AP265" i="3"/>
  <c r="AQ265" i="3"/>
  <c r="AR265" i="3"/>
  <c r="AS265" i="3"/>
  <c r="AY265" i="3"/>
  <c r="AT265" i="3"/>
  <c r="AU265" i="3"/>
  <c r="AV265" i="3"/>
  <c r="AW265" i="3"/>
  <c r="AH265" i="3"/>
  <c r="AX265" i="3"/>
  <c r="AQ161" i="3"/>
  <c r="AR161" i="3"/>
  <c r="AS161" i="3"/>
  <c r="AT161" i="3"/>
  <c r="AU161" i="3"/>
  <c r="AV161" i="3"/>
  <c r="AW161" i="3"/>
  <c r="AH161" i="3"/>
  <c r="AX161" i="3"/>
  <c r="AI161" i="3"/>
  <c r="AY161" i="3"/>
  <c r="AJ161" i="3"/>
  <c r="AZ161" i="3"/>
  <c r="AK161" i="3"/>
  <c r="AL161" i="3"/>
  <c r="AM161" i="3"/>
  <c r="AN161" i="3"/>
  <c r="AO161" i="3"/>
  <c r="AP161" i="3"/>
  <c r="AV256" i="3"/>
  <c r="AW256" i="3"/>
  <c r="AH256" i="3"/>
  <c r="AX256" i="3"/>
  <c r="AI256" i="3"/>
  <c r="AY256" i="3"/>
  <c r="AJ256" i="3"/>
  <c r="AZ256" i="3"/>
  <c r="AK256" i="3"/>
  <c r="AU256" i="3"/>
  <c r="AL256" i="3"/>
  <c r="AM256" i="3"/>
  <c r="AN256" i="3"/>
  <c r="AO256" i="3"/>
  <c r="AP256" i="3"/>
  <c r="AQ256" i="3"/>
  <c r="AR256" i="3"/>
  <c r="AS256" i="3"/>
  <c r="AT256" i="3"/>
  <c r="AV240" i="3"/>
  <c r="AU240" i="3"/>
  <c r="AW240" i="3"/>
  <c r="AH240" i="3"/>
  <c r="AX240" i="3"/>
  <c r="AI240" i="3"/>
  <c r="AY240" i="3"/>
  <c r="AJ240" i="3"/>
  <c r="AZ240" i="3"/>
  <c r="AT240" i="3"/>
  <c r="AK240" i="3"/>
  <c r="AL240" i="3"/>
  <c r="AM240" i="3"/>
  <c r="AN240" i="3"/>
  <c r="AO240" i="3"/>
  <c r="AP240" i="3"/>
  <c r="AQ240" i="3"/>
  <c r="AR240" i="3"/>
  <c r="AS240" i="3"/>
  <c r="AV224" i="3"/>
  <c r="AW224" i="3"/>
  <c r="AT224" i="3"/>
  <c r="AH224" i="3"/>
  <c r="AX224" i="3"/>
  <c r="AI224" i="3"/>
  <c r="AY224" i="3"/>
  <c r="AJ224" i="3"/>
  <c r="AZ224" i="3"/>
  <c r="AK224" i="3"/>
  <c r="AL224" i="3"/>
  <c r="AM224" i="3"/>
  <c r="AN224" i="3"/>
  <c r="AO224" i="3"/>
  <c r="AU224" i="3"/>
  <c r="AP224" i="3"/>
  <c r="AQ224" i="3"/>
  <c r="AR224" i="3"/>
  <c r="AS224" i="3"/>
  <c r="AJ208" i="3"/>
  <c r="AZ208" i="3"/>
  <c r="AK208" i="3"/>
  <c r="AM208" i="3"/>
  <c r="AN208" i="3"/>
  <c r="AO208" i="3"/>
  <c r="AQ208" i="3"/>
  <c r="AR208" i="3"/>
  <c r="AS208" i="3"/>
  <c r="AT208" i="3"/>
  <c r="AU208" i="3"/>
  <c r="AV208" i="3"/>
  <c r="AW208" i="3"/>
  <c r="AX208" i="3"/>
  <c r="AL208" i="3"/>
  <c r="AY208" i="3"/>
  <c r="AP208" i="3"/>
  <c r="AH208" i="3"/>
  <c r="AI208" i="3"/>
  <c r="AJ190" i="3"/>
  <c r="AZ190" i="3"/>
  <c r="AK190" i="3"/>
  <c r="AM190" i="3"/>
  <c r="AN190" i="3"/>
  <c r="AO190" i="3"/>
  <c r="AP190" i="3"/>
  <c r="AQ190" i="3"/>
  <c r="AR190" i="3"/>
  <c r="AS190" i="3"/>
  <c r="AT190" i="3"/>
  <c r="AU190" i="3"/>
  <c r="AW190" i="3"/>
  <c r="AH190" i="3"/>
  <c r="AI190" i="3"/>
  <c r="AL190" i="3"/>
  <c r="AV190" i="3"/>
  <c r="AX190" i="3"/>
  <c r="AY190" i="3"/>
  <c r="AO183" i="3"/>
  <c r="AP183" i="3"/>
  <c r="AQ183" i="3"/>
  <c r="AR183" i="3"/>
  <c r="AS183" i="3"/>
  <c r="AT183" i="3"/>
  <c r="AU183" i="3"/>
  <c r="AV183" i="3"/>
  <c r="AW183" i="3"/>
  <c r="AH183" i="3"/>
  <c r="AX183" i="3"/>
  <c r="AI183" i="3"/>
  <c r="AY183" i="3"/>
  <c r="AJ183" i="3"/>
  <c r="AZ183" i="3"/>
  <c r="AL183" i="3"/>
  <c r="AK183" i="3"/>
  <c r="AM183" i="3"/>
  <c r="AN183" i="3"/>
  <c r="AE165" i="3"/>
  <c r="AF165" i="3" s="1"/>
  <c r="F587" i="7" s="1"/>
  <c r="AG221" i="3"/>
  <c r="AE251" i="3"/>
  <c r="AF251" i="3" s="1"/>
  <c r="F671" i="7" s="1"/>
  <c r="AE203" i="3"/>
  <c r="AF203" i="3" s="1"/>
  <c r="F625" i="7" s="1"/>
  <c r="AG173" i="3"/>
  <c r="AE252" i="3"/>
  <c r="AF252" i="3" s="1"/>
  <c r="F672" i="7" s="1"/>
  <c r="AE166" i="3"/>
  <c r="AF166" i="3" s="1"/>
  <c r="F588" i="7" s="1"/>
  <c r="AE233" i="3"/>
  <c r="AF233" i="3" s="1"/>
  <c r="F653" i="7" s="1"/>
  <c r="AE169" i="3"/>
  <c r="AF169" i="3" s="1"/>
  <c r="F591" i="7" s="1"/>
  <c r="AE264" i="3"/>
  <c r="AF264" i="3" s="1"/>
  <c r="F684" i="7" s="1"/>
  <c r="AE243" i="3"/>
  <c r="AF243" i="3" s="1"/>
  <c r="F663" i="7" s="1"/>
  <c r="AE215" i="3"/>
  <c r="AF215" i="3" s="1"/>
  <c r="F635" i="7" s="1"/>
  <c r="AG258" i="3"/>
  <c r="AG170" i="3"/>
  <c r="AG257" i="3"/>
  <c r="AE245" i="3"/>
  <c r="AF245" i="3" s="1"/>
  <c r="F665" i="7" s="1"/>
  <c r="AE248" i="3"/>
  <c r="AF248" i="3" s="1"/>
  <c r="F668" i="7" s="1"/>
  <c r="AG167" i="3"/>
  <c r="AG237" i="3"/>
  <c r="AE179" i="3"/>
  <c r="AF179" i="3" s="1"/>
  <c r="F601" i="7" s="1"/>
  <c r="AE163" i="3"/>
  <c r="AF163" i="3" s="1"/>
  <c r="F585" i="7" s="1"/>
  <c r="AE260" i="3"/>
  <c r="AF260" i="3" s="1"/>
  <c r="F680" i="7" s="1"/>
  <c r="AE217" i="3"/>
  <c r="AF217" i="3" s="1"/>
  <c r="F637" i="7" s="1"/>
  <c r="AG219" i="3"/>
  <c r="AE199" i="3"/>
  <c r="AF199" i="3" s="1"/>
  <c r="F621" i="7" s="1"/>
  <c r="AE162" i="3"/>
  <c r="AF162" i="3" s="1"/>
  <c r="F584" i="7" s="1"/>
  <c r="AE155" i="3"/>
  <c r="AF155" i="3" s="1"/>
  <c r="F577" i="7" s="1"/>
  <c r="AG172" i="3"/>
  <c r="AE261" i="3"/>
  <c r="AF261" i="3" s="1"/>
  <c r="F681" i="7" s="1"/>
  <c r="AG218" i="3"/>
  <c r="AG213" i="3"/>
  <c r="AE191" i="3"/>
  <c r="AF191" i="3" s="1"/>
  <c r="F613" i="7" s="1"/>
  <c r="AG246" i="3"/>
  <c r="AG231" i="3"/>
  <c r="AG254" i="3"/>
  <c r="AE177" i="3"/>
  <c r="AF177" i="3" s="1"/>
  <c r="F599" i="7" s="1"/>
  <c r="AG197" i="3"/>
  <c r="AG187" i="3"/>
  <c r="AG249" i="3"/>
  <c r="AE239" i="3"/>
  <c r="AF239" i="3" s="1"/>
  <c r="F659" i="7" s="1"/>
  <c r="AG234" i="3"/>
  <c r="AG222" i="3"/>
  <c r="AE164" i="3"/>
  <c r="AF164" i="3" s="1"/>
  <c r="F586" i="7" s="1"/>
  <c r="AE207" i="3"/>
  <c r="AF207" i="3" s="1"/>
  <c r="F627" i="7" s="1"/>
  <c r="AG200" i="3"/>
  <c r="AG174" i="3"/>
  <c r="AG171" i="3"/>
  <c r="AG263" i="3"/>
  <c r="AG168" i="3"/>
  <c r="AG210" i="3"/>
  <c r="AE193" i="3"/>
  <c r="AF193" i="3" s="1"/>
  <c r="F615" i="7" s="1"/>
  <c r="AG227" i="3"/>
  <c r="AG160" i="3"/>
  <c r="AG242" i="3"/>
  <c r="AE236" i="3"/>
  <c r="AF236" i="3" s="1"/>
  <c r="F656" i="7" s="1"/>
  <c r="AG230" i="3"/>
  <c r="AG196" i="3"/>
  <c r="AG161" i="3"/>
  <c r="AG185" i="3"/>
  <c r="AG225" i="3"/>
  <c r="AE240" i="3"/>
  <c r="AF240" i="3" s="1"/>
  <c r="F660" i="7" s="1"/>
  <c r="AG211" i="3"/>
  <c r="AG255" i="3"/>
  <c r="AG223" i="3"/>
  <c r="AG214" i="3"/>
  <c r="AG183" i="3"/>
  <c r="AG159" i="3"/>
  <c r="AG241" i="3"/>
  <c r="AG235" i="3"/>
  <c r="AG229" i="3"/>
  <c r="AG226" i="3"/>
  <c r="AG201" i="3"/>
  <c r="AG195" i="3"/>
  <c r="AG265" i="3"/>
  <c r="AG247" i="3"/>
  <c r="AE244" i="3"/>
  <c r="AF244" i="3" s="1"/>
  <c r="F664" i="7" s="1"/>
  <c r="AG238" i="3"/>
  <c r="AG181" i="3"/>
  <c r="AG262" i="3"/>
  <c r="AG259" i="3"/>
  <c r="AG253" i="3"/>
  <c r="AG250" i="3"/>
  <c r="AG209" i="3"/>
  <c r="AG206" i="3"/>
  <c r="AE256" i="3"/>
  <c r="AF256" i="3" s="1"/>
  <c r="F676" i="7" s="1"/>
  <c r="AG232" i="3"/>
  <c r="AG228" i="3"/>
  <c r="AG224" i="3"/>
  <c r="AG220" i="3"/>
  <c r="AG216" i="3"/>
  <c r="AG212" i="3"/>
  <c r="AG208" i="3"/>
  <c r="AG202" i="3"/>
  <c r="AG198" i="3"/>
  <c r="AG194" i="3"/>
  <c r="AG190" i="3"/>
  <c r="AG186" i="3"/>
  <c r="AG182" i="3"/>
  <c r="AG178" i="3"/>
  <c r="AG175" i="3"/>
  <c r="AG192" i="3"/>
  <c r="AG188" i="3"/>
  <c r="AG184" i="3"/>
  <c r="AG180" i="3"/>
  <c r="AG176" i="3"/>
  <c r="AG158" i="3"/>
  <c r="AG156" i="3"/>
  <c r="AG157" i="3"/>
  <c r="AF265" i="3" l="1"/>
  <c r="F685" i="7" s="1"/>
  <c r="W8" i="25"/>
  <c r="G3" i="25" s="1"/>
  <c r="Y19" i="7" s="1"/>
  <c r="Y21" i="7" s="1"/>
  <c r="B13" i="3" l="1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4" i="3"/>
  <c r="F105" i="3"/>
  <c r="F108" i="3"/>
  <c r="F110" i="3"/>
  <c r="F111" i="3"/>
  <c r="F112" i="3"/>
  <c r="F113" i="3"/>
  <c r="F114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2" i="3"/>
  <c r="C698" i="7"/>
  <c r="C699" i="7"/>
  <c r="C700" i="7"/>
  <c r="C701" i="7"/>
  <c r="C702" i="7"/>
  <c r="C703" i="7"/>
  <c r="C704" i="7"/>
  <c r="C705" i="7"/>
  <c r="C706" i="7"/>
  <c r="C707" i="7"/>
  <c r="C708" i="7"/>
  <c r="C709" i="7"/>
  <c r="C710" i="7"/>
  <c r="C711" i="7"/>
  <c r="C712" i="7"/>
  <c r="C713" i="7"/>
  <c r="C714" i="7"/>
  <c r="C715" i="7"/>
  <c r="C716" i="7"/>
  <c r="C717" i="7"/>
  <c r="C718" i="7"/>
  <c r="C719" i="7"/>
  <c r="C720" i="7"/>
  <c r="C721" i="7"/>
  <c r="C722" i="7"/>
  <c r="C723" i="7"/>
  <c r="C724" i="7"/>
  <c r="C725" i="7"/>
  <c r="C726" i="7"/>
  <c r="C727" i="7"/>
  <c r="C728" i="7"/>
  <c r="C729" i="7"/>
  <c r="C730" i="7"/>
  <c r="C731" i="7"/>
  <c r="C732" i="7"/>
  <c r="C733" i="7"/>
  <c r="C734" i="7"/>
  <c r="C735" i="7"/>
  <c r="C736" i="7"/>
  <c r="C737" i="7"/>
  <c r="C738" i="7"/>
  <c r="C739" i="7"/>
  <c r="C740" i="7"/>
  <c r="C741" i="7"/>
  <c r="C742" i="7"/>
  <c r="C743" i="7"/>
  <c r="C744" i="7"/>
  <c r="C745" i="7"/>
  <c r="C746" i="7"/>
  <c r="C747" i="7"/>
  <c r="C748" i="7"/>
  <c r="C749" i="7"/>
  <c r="C750" i="7"/>
  <c r="C751" i="7"/>
  <c r="C752" i="7"/>
  <c r="C753" i="7"/>
  <c r="C754" i="7"/>
  <c r="C755" i="7"/>
  <c r="C756" i="7"/>
  <c r="C757" i="7"/>
  <c r="C758" i="7"/>
  <c r="C759" i="7"/>
  <c r="C760" i="7"/>
  <c r="C761" i="7"/>
  <c r="C762" i="7"/>
  <c r="C763" i="7"/>
  <c r="C764" i="7"/>
  <c r="C765" i="7"/>
  <c r="C766" i="7"/>
  <c r="C767" i="7"/>
  <c r="C768" i="7"/>
  <c r="C769" i="7"/>
  <c r="C770" i="7"/>
  <c r="C771" i="7"/>
  <c r="C772" i="7"/>
  <c r="C773" i="7"/>
  <c r="C774" i="7"/>
  <c r="C775" i="7"/>
  <c r="C776" i="7"/>
  <c r="C777" i="7"/>
  <c r="C778" i="7"/>
  <c r="C779" i="7"/>
  <c r="C780" i="7"/>
  <c r="C781" i="7"/>
  <c r="C782" i="7"/>
  <c r="C783" i="7"/>
  <c r="C784" i="7"/>
  <c r="C785" i="7"/>
  <c r="C786" i="7"/>
  <c r="C787" i="7"/>
  <c r="C788" i="7"/>
  <c r="C789" i="7"/>
  <c r="C790" i="7"/>
  <c r="C791" i="7"/>
  <c r="C792" i="7"/>
  <c r="C793" i="7"/>
  <c r="C794" i="7"/>
  <c r="C795" i="7"/>
  <c r="C796" i="7"/>
  <c r="C797" i="7"/>
  <c r="C798" i="7"/>
  <c r="C799" i="7"/>
  <c r="C800" i="7"/>
  <c r="C801" i="7"/>
  <c r="C802" i="7"/>
  <c r="C803" i="7"/>
  <c r="C804" i="7"/>
  <c r="C805" i="7"/>
  <c r="C806" i="7"/>
  <c r="C807" i="7"/>
  <c r="C808" i="7"/>
  <c r="C809" i="7"/>
  <c r="C810" i="7"/>
  <c r="C811" i="7"/>
  <c r="C812" i="7"/>
  <c r="C813" i="7"/>
  <c r="C814" i="7"/>
  <c r="C815" i="7"/>
  <c r="C816" i="7"/>
  <c r="C817" i="7"/>
  <c r="C818" i="7"/>
  <c r="C819" i="7"/>
  <c r="C820" i="7"/>
  <c r="C821" i="7"/>
  <c r="C822" i="7"/>
  <c r="C823" i="7"/>
  <c r="C824" i="7"/>
  <c r="C825" i="7"/>
  <c r="C826" i="7"/>
  <c r="C827" i="7"/>
  <c r="C828" i="7"/>
  <c r="C829" i="7"/>
  <c r="C830" i="7"/>
  <c r="C831" i="7"/>
  <c r="C832" i="7"/>
  <c r="C833" i="7"/>
  <c r="C834" i="7"/>
  <c r="C835" i="7"/>
  <c r="C836" i="7"/>
  <c r="C837" i="7"/>
  <c r="C838" i="7"/>
  <c r="C839" i="7"/>
  <c r="C840" i="7"/>
  <c r="C841" i="7"/>
  <c r="C842" i="7"/>
  <c r="C843" i="7"/>
  <c r="C844" i="7"/>
  <c r="C845" i="7"/>
  <c r="C846" i="7"/>
  <c r="C847" i="7"/>
  <c r="C848" i="7"/>
  <c r="C849" i="7"/>
  <c r="C850" i="7"/>
  <c r="C851" i="7"/>
  <c r="C852" i="7"/>
  <c r="C853" i="7"/>
  <c r="C854" i="7"/>
  <c r="C855" i="7"/>
  <c r="C856" i="7"/>
  <c r="C857" i="7"/>
  <c r="C858" i="7"/>
  <c r="C859" i="7"/>
  <c r="C860" i="7"/>
  <c r="C861" i="7"/>
  <c r="C862" i="7"/>
  <c r="C863" i="7"/>
  <c r="C864" i="7"/>
  <c r="C865" i="7"/>
  <c r="C866" i="7"/>
  <c r="C867" i="7"/>
  <c r="C868" i="7"/>
  <c r="C869" i="7"/>
  <c r="C870" i="7"/>
  <c r="C871" i="7"/>
  <c r="C872" i="7"/>
  <c r="C873" i="7"/>
  <c r="C874" i="7"/>
  <c r="C875" i="7"/>
  <c r="C876" i="7"/>
  <c r="C877" i="7"/>
  <c r="C878" i="7"/>
  <c r="C879" i="7"/>
  <c r="C880" i="7"/>
  <c r="C881" i="7"/>
  <c r="C882" i="7"/>
  <c r="C883" i="7"/>
  <c r="C884" i="7"/>
  <c r="C885" i="7"/>
  <c r="C886" i="7"/>
  <c r="C887" i="7"/>
  <c r="C888" i="7"/>
  <c r="C889" i="7"/>
  <c r="C890" i="7"/>
  <c r="C891" i="7"/>
  <c r="C892" i="7"/>
  <c r="C893" i="7"/>
  <c r="C894" i="7"/>
  <c r="C895" i="7"/>
  <c r="C896" i="7"/>
  <c r="C897" i="7"/>
  <c r="C898" i="7"/>
  <c r="C899" i="7"/>
  <c r="C900" i="7"/>
  <c r="C901" i="7"/>
  <c r="C902" i="7"/>
  <c r="C903" i="7"/>
  <c r="C904" i="7"/>
  <c r="C905" i="7"/>
  <c r="C906" i="7"/>
  <c r="C907" i="7"/>
  <c r="C908" i="7"/>
  <c r="C909" i="7"/>
  <c r="C910" i="7"/>
  <c r="C911" i="7"/>
  <c r="C912" i="7"/>
  <c r="C913" i="7"/>
  <c r="C914" i="7"/>
  <c r="C915" i="7"/>
  <c r="C916" i="7"/>
  <c r="C917" i="7"/>
  <c r="C918" i="7"/>
  <c r="C919" i="7"/>
  <c r="C920" i="7"/>
  <c r="H128" i="3"/>
  <c r="H129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I13" i="3"/>
  <c r="I14" i="3"/>
  <c r="AD14" i="3" s="1"/>
  <c r="I15" i="3"/>
  <c r="AD15" i="3" s="1"/>
  <c r="AE15" i="3" s="1"/>
  <c r="AF15" i="3" s="1"/>
  <c r="I16" i="3"/>
  <c r="AD16" i="3" s="1"/>
  <c r="I17" i="3"/>
  <c r="I18" i="3"/>
  <c r="AD18" i="3" s="1"/>
  <c r="AE18" i="3" s="1"/>
  <c r="AF18" i="3" s="1"/>
  <c r="I19" i="3"/>
  <c r="AD19" i="3" s="1"/>
  <c r="I20" i="3"/>
  <c r="AD20" i="3" s="1"/>
  <c r="I21" i="3"/>
  <c r="AD21" i="3" s="1"/>
  <c r="I22" i="3"/>
  <c r="AD22" i="3" s="1"/>
  <c r="I23" i="3"/>
  <c r="AD23" i="3" s="1"/>
  <c r="AE23" i="3" s="1"/>
  <c r="AF23" i="3" s="1"/>
  <c r="I24" i="3"/>
  <c r="AD24" i="3" s="1"/>
  <c r="AE24" i="3" s="1"/>
  <c r="AF24" i="3" s="1"/>
  <c r="I25" i="3"/>
  <c r="AD25" i="3" s="1"/>
  <c r="I26" i="3"/>
  <c r="AD26" i="3" s="1"/>
  <c r="AE26" i="3" s="1"/>
  <c r="AF26" i="3" s="1"/>
  <c r="I27" i="3"/>
  <c r="AD27" i="3" s="1"/>
  <c r="AE27" i="3" s="1"/>
  <c r="AF27" i="3" s="1"/>
  <c r="I28" i="3"/>
  <c r="AD28" i="3" s="1"/>
  <c r="I29" i="3"/>
  <c r="AD29" i="3" s="1"/>
  <c r="AE29" i="3" s="1"/>
  <c r="AF29" i="3" s="1"/>
  <c r="I30" i="3"/>
  <c r="AD30" i="3" s="1"/>
  <c r="I31" i="3"/>
  <c r="AD31" i="3" s="1"/>
  <c r="I32" i="3"/>
  <c r="AD32" i="3" s="1"/>
  <c r="AE32" i="3" s="1"/>
  <c r="AF32" i="3" s="1"/>
  <c r="I33" i="3"/>
  <c r="AD33" i="3" s="1"/>
  <c r="AE33" i="3" s="1"/>
  <c r="AF33" i="3" s="1"/>
  <c r="I34" i="3"/>
  <c r="AD34" i="3" s="1"/>
  <c r="AE34" i="3" s="1"/>
  <c r="AF34" i="3" s="1"/>
  <c r="I35" i="3"/>
  <c r="AD35" i="3" s="1"/>
  <c r="I36" i="3"/>
  <c r="AD36" i="3" s="1"/>
  <c r="AE36" i="3" s="1"/>
  <c r="AF36" i="3" s="1"/>
  <c r="I37" i="3"/>
  <c r="AD37" i="3" s="1"/>
  <c r="I38" i="3"/>
  <c r="AD38" i="3" s="1"/>
  <c r="I39" i="3"/>
  <c r="AD39" i="3" s="1"/>
  <c r="AE39" i="3" s="1"/>
  <c r="AF39" i="3" s="1"/>
  <c r="I40" i="3"/>
  <c r="AD40" i="3" s="1"/>
  <c r="AE40" i="3" s="1"/>
  <c r="AF40" i="3" s="1"/>
  <c r="I41" i="3"/>
  <c r="AD41" i="3" s="1"/>
  <c r="I42" i="3"/>
  <c r="AD42" i="3" s="1"/>
  <c r="AE42" i="3" s="1"/>
  <c r="AF42" i="3" s="1"/>
  <c r="I43" i="3"/>
  <c r="AD43" i="3" s="1"/>
  <c r="AE43" i="3" s="1"/>
  <c r="AF43" i="3" s="1"/>
  <c r="I44" i="3"/>
  <c r="I45" i="3"/>
  <c r="AD45" i="3" s="1"/>
  <c r="AE45" i="3" s="1"/>
  <c r="AF45" i="3" s="1"/>
  <c r="I46" i="3"/>
  <c r="AD46" i="3" s="1"/>
  <c r="I47" i="3"/>
  <c r="I48" i="3"/>
  <c r="AD48" i="3" s="1"/>
  <c r="AE48" i="3" s="1"/>
  <c r="AF48" i="3" s="1"/>
  <c r="I49" i="3"/>
  <c r="AD49" i="3" s="1"/>
  <c r="AE49" i="3" s="1"/>
  <c r="AF49" i="3" s="1"/>
  <c r="I50" i="3"/>
  <c r="AD50" i="3" s="1"/>
  <c r="AE50" i="3" s="1"/>
  <c r="AF50" i="3" s="1"/>
  <c r="I51" i="3"/>
  <c r="AD51" i="3" s="1"/>
  <c r="I52" i="3"/>
  <c r="AD52" i="3" s="1"/>
  <c r="AE52" i="3" s="1"/>
  <c r="AF52" i="3" s="1"/>
  <c r="I53" i="3"/>
  <c r="I54" i="3"/>
  <c r="AD54" i="3" s="1"/>
  <c r="AE54" i="3" s="1"/>
  <c r="AF54" i="3" s="1"/>
  <c r="I55" i="3"/>
  <c r="AD55" i="3" s="1"/>
  <c r="AE55" i="3" s="1"/>
  <c r="AF55" i="3" s="1"/>
  <c r="I56" i="3"/>
  <c r="AD56" i="3" s="1"/>
  <c r="AE56" i="3" s="1"/>
  <c r="AF56" i="3" s="1"/>
  <c r="I57" i="3"/>
  <c r="AD57" i="3" s="1"/>
  <c r="I58" i="3"/>
  <c r="AD58" i="3" s="1"/>
  <c r="I59" i="3"/>
  <c r="AD59" i="3" s="1"/>
  <c r="AE59" i="3" s="1"/>
  <c r="AF59" i="3" s="1"/>
  <c r="I60" i="3"/>
  <c r="AD60" i="3" s="1"/>
  <c r="I61" i="3"/>
  <c r="I62" i="3"/>
  <c r="AD62" i="3" s="1"/>
  <c r="I63" i="3"/>
  <c r="AD63" i="3" s="1"/>
  <c r="I64" i="3"/>
  <c r="AD64" i="3" s="1"/>
  <c r="I65" i="3"/>
  <c r="AD65" i="3" s="1"/>
  <c r="AE65" i="3" s="1"/>
  <c r="AF65" i="3" s="1"/>
  <c r="I66" i="3"/>
  <c r="AD66" i="3" s="1"/>
  <c r="AE66" i="3" s="1"/>
  <c r="AF66" i="3" s="1"/>
  <c r="I67" i="3"/>
  <c r="AD67" i="3" s="1"/>
  <c r="I68" i="3"/>
  <c r="AD68" i="3" s="1"/>
  <c r="I69" i="3"/>
  <c r="AD69" i="3" s="1"/>
  <c r="I70" i="3"/>
  <c r="AD70" i="3" s="1"/>
  <c r="I71" i="3"/>
  <c r="AD71" i="3" s="1"/>
  <c r="AE71" i="3" s="1"/>
  <c r="AF71" i="3" s="1"/>
  <c r="I72" i="3"/>
  <c r="AD72" i="3" s="1"/>
  <c r="AE72" i="3" s="1"/>
  <c r="AF72" i="3" s="1"/>
  <c r="I73" i="3"/>
  <c r="AD73" i="3" s="1"/>
  <c r="I74" i="3"/>
  <c r="AD74" i="3" s="1"/>
  <c r="AE74" i="3" s="1"/>
  <c r="AF74" i="3" s="1"/>
  <c r="I75" i="3"/>
  <c r="AD75" i="3" s="1"/>
  <c r="I76" i="3"/>
  <c r="AD76" i="3" s="1"/>
  <c r="I77" i="3"/>
  <c r="AD77" i="3" s="1"/>
  <c r="AE77" i="3" s="1"/>
  <c r="AF77" i="3" s="1"/>
  <c r="I78" i="3"/>
  <c r="AD78" i="3" s="1"/>
  <c r="I79" i="3"/>
  <c r="AD79" i="3" s="1"/>
  <c r="I80" i="3"/>
  <c r="AD80" i="3" s="1"/>
  <c r="I81" i="3"/>
  <c r="AD81" i="3" s="1"/>
  <c r="AE81" i="3" s="1"/>
  <c r="AF81" i="3" s="1"/>
  <c r="I82" i="3"/>
  <c r="AD82" i="3" s="1"/>
  <c r="AE82" i="3" s="1"/>
  <c r="AF82" i="3" s="1"/>
  <c r="I83" i="3"/>
  <c r="AD83" i="3" s="1"/>
  <c r="I84" i="3"/>
  <c r="AD84" i="3" s="1"/>
  <c r="AE84" i="3" s="1"/>
  <c r="AF84" i="3" s="1"/>
  <c r="I85" i="3"/>
  <c r="AD85" i="3" s="1"/>
  <c r="I86" i="3"/>
  <c r="AD86" i="3" s="1"/>
  <c r="AE86" i="3" s="1"/>
  <c r="AF86" i="3" s="1"/>
  <c r="I87" i="3"/>
  <c r="AD87" i="3" s="1"/>
  <c r="AE87" i="3" s="1"/>
  <c r="AF87" i="3" s="1"/>
  <c r="I88" i="3"/>
  <c r="AD88" i="3" s="1"/>
  <c r="AE88" i="3" s="1"/>
  <c r="AF88" i="3" s="1"/>
  <c r="I89" i="3"/>
  <c r="AD89" i="3" s="1"/>
  <c r="I90" i="3"/>
  <c r="AD90" i="3" s="1"/>
  <c r="I91" i="3"/>
  <c r="AD91" i="3" s="1"/>
  <c r="AE91" i="3" s="1"/>
  <c r="AF91" i="3" s="1"/>
  <c r="I92" i="3"/>
  <c r="AD92" i="3" s="1"/>
  <c r="I93" i="3"/>
  <c r="AD93" i="3" s="1"/>
  <c r="AE93" i="3" s="1"/>
  <c r="AF93" i="3" s="1"/>
  <c r="I94" i="3"/>
  <c r="AD94" i="3" s="1"/>
  <c r="I95" i="3"/>
  <c r="AD95" i="3" s="1"/>
  <c r="I96" i="3"/>
  <c r="AD96" i="3" s="1"/>
  <c r="AE96" i="3" s="1"/>
  <c r="AF96" i="3" s="1"/>
  <c r="I97" i="3"/>
  <c r="AD97" i="3" s="1"/>
  <c r="AE97" i="3" s="1"/>
  <c r="AF97" i="3" s="1"/>
  <c r="I98" i="3"/>
  <c r="AD98" i="3" s="1"/>
  <c r="AE98" i="3" s="1"/>
  <c r="AF98" i="3" s="1"/>
  <c r="I99" i="3"/>
  <c r="AD99" i="3" s="1"/>
  <c r="AE99" i="3" s="1"/>
  <c r="AF99" i="3" s="1"/>
  <c r="I100" i="3"/>
  <c r="AD100" i="3" s="1"/>
  <c r="AE100" i="3" s="1"/>
  <c r="AF100" i="3" s="1"/>
  <c r="I101" i="3"/>
  <c r="AD101" i="3" s="1"/>
  <c r="I102" i="3"/>
  <c r="AD102" i="3" s="1"/>
  <c r="AE102" i="3" s="1"/>
  <c r="AF102" i="3" s="1"/>
  <c r="I103" i="3"/>
  <c r="AD103" i="3" s="1"/>
  <c r="AE103" i="3" s="1"/>
  <c r="AF103" i="3" s="1"/>
  <c r="I104" i="3"/>
  <c r="AD104" i="3" s="1"/>
  <c r="AE104" i="3" s="1"/>
  <c r="AF104" i="3" s="1"/>
  <c r="I105" i="3"/>
  <c r="AD105" i="3" s="1"/>
  <c r="I108" i="3"/>
  <c r="I109" i="3"/>
  <c r="AD109" i="3" s="1"/>
  <c r="I110" i="3"/>
  <c r="AD110" i="3" s="1"/>
  <c r="I111" i="3"/>
  <c r="AD111" i="3" s="1"/>
  <c r="I112" i="3"/>
  <c r="AD112" i="3" s="1"/>
  <c r="I113" i="3"/>
  <c r="AD113" i="3" s="1"/>
  <c r="I114" i="3"/>
  <c r="AD114" i="3" s="1"/>
  <c r="I115" i="3"/>
  <c r="AD115" i="3" s="1"/>
  <c r="I116" i="3"/>
  <c r="AD116" i="3" s="1"/>
  <c r="I117" i="3"/>
  <c r="AD117" i="3" s="1"/>
  <c r="I118" i="3"/>
  <c r="AD118" i="3" s="1"/>
  <c r="I119" i="3"/>
  <c r="AD119" i="3" s="1"/>
  <c r="I120" i="3"/>
  <c r="AD120" i="3" s="1"/>
  <c r="I121" i="3"/>
  <c r="AD121" i="3" s="1"/>
  <c r="I122" i="3"/>
  <c r="AD122" i="3" s="1"/>
  <c r="I123" i="3"/>
  <c r="AD123" i="3" s="1"/>
  <c r="I124" i="3"/>
  <c r="AD124" i="3" s="1"/>
  <c r="I125" i="3"/>
  <c r="AD125" i="3" s="1"/>
  <c r="I126" i="3"/>
  <c r="AD126" i="3" s="1"/>
  <c r="I127" i="3"/>
  <c r="AD127" i="3" s="1"/>
  <c r="I128" i="3"/>
  <c r="AD128" i="3" s="1"/>
  <c r="I129" i="3"/>
  <c r="AD129" i="3" s="1"/>
  <c r="I130" i="3"/>
  <c r="AD130" i="3" s="1"/>
  <c r="I131" i="3"/>
  <c r="AD131" i="3" s="1"/>
  <c r="I132" i="3"/>
  <c r="AD132" i="3" s="1"/>
  <c r="AE132" i="3" s="1"/>
  <c r="AF132" i="3" s="1"/>
  <c r="I133" i="3"/>
  <c r="AD133" i="3" s="1"/>
  <c r="AE133" i="3" s="1"/>
  <c r="AF133" i="3" s="1"/>
  <c r="I134" i="3"/>
  <c r="AD134" i="3" s="1"/>
  <c r="I135" i="3"/>
  <c r="AD135" i="3" s="1"/>
  <c r="I136" i="3"/>
  <c r="AD136" i="3" s="1"/>
  <c r="I137" i="3"/>
  <c r="AD137" i="3" s="1"/>
  <c r="I138" i="3"/>
  <c r="AD138" i="3" s="1"/>
  <c r="I139" i="3"/>
  <c r="AD139" i="3" s="1"/>
  <c r="I140" i="3"/>
  <c r="AD140" i="3" s="1"/>
  <c r="I141" i="3"/>
  <c r="AD141" i="3" s="1"/>
  <c r="I142" i="3"/>
  <c r="AD142" i="3" s="1"/>
  <c r="I143" i="3"/>
  <c r="AD143" i="3" s="1"/>
  <c r="I144" i="3"/>
  <c r="AD144" i="3" s="1"/>
  <c r="I145" i="3"/>
  <c r="AD145" i="3" s="1"/>
  <c r="I146" i="3"/>
  <c r="AD146" i="3" s="1"/>
  <c r="I147" i="3"/>
  <c r="AD147" i="3" s="1"/>
  <c r="I148" i="3"/>
  <c r="AD148" i="3" s="1"/>
  <c r="I149" i="3"/>
  <c r="AD149" i="3" s="1"/>
  <c r="AE149" i="3" s="1"/>
  <c r="AF149" i="3" s="1"/>
  <c r="I150" i="3"/>
  <c r="AD150" i="3" s="1"/>
  <c r="I151" i="3"/>
  <c r="AD151" i="3" s="1"/>
  <c r="I152" i="3"/>
  <c r="AD152" i="3" s="1"/>
  <c r="I153" i="3"/>
  <c r="AD153" i="3" s="1"/>
  <c r="I154" i="3"/>
  <c r="AD154" i="3" s="1"/>
  <c r="F18" i="3"/>
  <c r="F20" i="3"/>
  <c r="F22" i="3"/>
  <c r="F24" i="3"/>
  <c r="F26" i="3"/>
  <c r="F27" i="3"/>
  <c r="F28" i="3"/>
  <c r="F29" i="3"/>
  <c r="F30" i="3"/>
  <c r="F31" i="3"/>
  <c r="F32" i="3"/>
  <c r="F33" i="3"/>
  <c r="F34" i="3"/>
  <c r="F35" i="3"/>
  <c r="E18" i="3"/>
  <c r="E20" i="3"/>
  <c r="E22" i="3"/>
  <c r="E24" i="3"/>
  <c r="E26" i="3"/>
  <c r="E28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8" i="3"/>
  <c r="E110" i="3"/>
  <c r="E111" i="3"/>
  <c r="E112" i="3"/>
  <c r="E113" i="3"/>
  <c r="E114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C16" i="3"/>
  <c r="C20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8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C64" i="3"/>
  <c r="AC65" i="3"/>
  <c r="AC66" i="3"/>
  <c r="AC67" i="3"/>
  <c r="AC68" i="3"/>
  <c r="AC69" i="3"/>
  <c r="AC70" i="3"/>
  <c r="AC71" i="3"/>
  <c r="AC72" i="3"/>
  <c r="AC73" i="3"/>
  <c r="AC74" i="3"/>
  <c r="AC75" i="3"/>
  <c r="AC76" i="3"/>
  <c r="AC77" i="3"/>
  <c r="AC78" i="3"/>
  <c r="AC79" i="3"/>
  <c r="AC80" i="3"/>
  <c r="AC81" i="3"/>
  <c r="AC82" i="3"/>
  <c r="AC83" i="3"/>
  <c r="AC84" i="3"/>
  <c r="AC85" i="3"/>
  <c r="AC86" i="3"/>
  <c r="AC87" i="3"/>
  <c r="AC88" i="3"/>
  <c r="AC89" i="3"/>
  <c r="AC90" i="3"/>
  <c r="AC91" i="3"/>
  <c r="AC92" i="3"/>
  <c r="AC93" i="3"/>
  <c r="AC94" i="3"/>
  <c r="AC95" i="3"/>
  <c r="AC96" i="3"/>
  <c r="AC97" i="3"/>
  <c r="AC98" i="3"/>
  <c r="AC99" i="3"/>
  <c r="AC100" i="3"/>
  <c r="AC101" i="3"/>
  <c r="AC102" i="3"/>
  <c r="AC103" i="3"/>
  <c r="AC104" i="3"/>
  <c r="AC105" i="3"/>
  <c r="AC108" i="3"/>
  <c r="AC109" i="3"/>
  <c r="AC110" i="3"/>
  <c r="AC111" i="3"/>
  <c r="AC112" i="3"/>
  <c r="AC113" i="3"/>
  <c r="AC114" i="3"/>
  <c r="AC115" i="3"/>
  <c r="AC116" i="3"/>
  <c r="AC117" i="3"/>
  <c r="AC118" i="3"/>
  <c r="AC119" i="3"/>
  <c r="AC120" i="3"/>
  <c r="AC121" i="3"/>
  <c r="AC122" i="3"/>
  <c r="AC123" i="3"/>
  <c r="AC124" i="3"/>
  <c r="AC125" i="3"/>
  <c r="AC126" i="3"/>
  <c r="AC127" i="3"/>
  <c r="AC128" i="3"/>
  <c r="AC129" i="3"/>
  <c r="AC130" i="3"/>
  <c r="AC131" i="3"/>
  <c r="AC132" i="3"/>
  <c r="AC133" i="3"/>
  <c r="AC134" i="3"/>
  <c r="AC135" i="3"/>
  <c r="AC136" i="3"/>
  <c r="AC137" i="3"/>
  <c r="AC138" i="3"/>
  <c r="AC139" i="3"/>
  <c r="AC140" i="3"/>
  <c r="AC141" i="3"/>
  <c r="AC142" i="3"/>
  <c r="AC143" i="3"/>
  <c r="AC144" i="3"/>
  <c r="AC145" i="3"/>
  <c r="AC146" i="3"/>
  <c r="AC147" i="3"/>
  <c r="AC148" i="3"/>
  <c r="AC149" i="3"/>
  <c r="AC150" i="3"/>
  <c r="AC151" i="3"/>
  <c r="AC152" i="3"/>
  <c r="AC153" i="3"/>
  <c r="AC154" i="3"/>
  <c r="AC12" i="3"/>
  <c r="I12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X8" i="3"/>
  <c r="Y8" i="3"/>
  <c r="Z8" i="3"/>
  <c r="AA8" i="3"/>
  <c r="AB8" i="3"/>
  <c r="K7" i="3"/>
  <c r="L7" i="3"/>
  <c r="M7" i="3"/>
  <c r="N7" i="3"/>
  <c r="O7" i="3"/>
  <c r="P7" i="3"/>
  <c r="Q7" i="3"/>
  <c r="R7" i="3"/>
  <c r="S7" i="3"/>
  <c r="T7" i="3"/>
  <c r="U7" i="3"/>
  <c r="V7" i="3"/>
  <c r="W7" i="3"/>
  <c r="X7" i="3"/>
  <c r="Y7" i="3"/>
  <c r="Z7" i="3"/>
  <c r="AA7" i="3"/>
  <c r="AB7" i="3"/>
  <c r="J7" i="3"/>
  <c r="AG20" i="3" l="1"/>
  <c r="AG19" i="3"/>
  <c r="AG146" i="3"/>
  <c r="AG80" i="3"/>
  <c r="AG64" i="3"/>
  <c r="AG21" i="3"/>
  <c r="AG68" i="3"/>
  <c r="AE134" i="3"/>
  <c r="AF134" i="3" s="1"/>
  <c r="AG35" i="3"/>
  <c r="AE152" i="3"/>
  <c r="AF152" i="3" s="1"/>
  <c r="AG69" i="3"/>
  <c r="AG135" i="3"/>
  <c r="AG119" i="3"/>
  <c r="AG37" i="3"/>
  <c r="AG101" i="3"/>
  <c r="AG28" i="3"/>
  <c r="AG142" i="3"/>
  <c r="AG126" i="3"/>
  <c r="AG110" i="3"/>
  <c r="AG83" i="3"/>
  <c r="AG51" i="3"/>
  <c r="AG92" i="3"/>
  <c r="AG76" i="3"/>
  <c r="AE148" i="3"/>
  <c r="AF148" i="3" s="1"/>
  <c r="AG73" i="3"/>
  <c r="AG57" i="3"/>
  <c r="AG105" i="3"/>
  <c r="AG139" i="3"/>
  <c r="AG41" i="3"/>
  <c r="AG123" i="3"/>
  <c r="AG25" i="3"/>
  <c r="AG89" i="3"/>
  <c r="AG154" i="3"/>
  <c r="AG138" i="3"/>
  <c r="AG122" i="3"/>
  <c r="AE145" i="3"/>
  <c r="AF145" i="3" s="1"/>
  <c r="AG95" i="3"/>
  <c r="AG31" i="3"/>
  <c r="AG79" i="3"/>
  <c r="AG63" i="3"/>
  <c r="AG129" i="3"/>
  <c r="AE140" i="3"/>
  <c r="AF140" i="3" s="1"/>
  <c r="AG153" i="3"/>
  <c r="AG137" i="3"/>
  <c r="AG151" i="3"/>
  <c r="AG38" i="3"/>
  <c r="AG70" i="3"/>
  <c r="AG136" i="3"/>
  <c r="AG22" i="3"/>
  <c r="AG58" i="3"/>
  <c r="AG90" i="3"/>
  <c r="AG75" i="3"/>
  <c r="AG125" i="3"/>
  <c r="AG109" i="3"/>
  <c r="AG141" i="3"/>
  <c r="AG112" i="3"/>
  <c r="AE147" i="3"/>
  <c r="AF147" i="3" s="1"/>
  <c r="AG62" i="3"/>
  <c r="AG30" i="3"/>
  <c r="AG94" i="3"/>
  <c r="AG144" i="3"/>
  <c r="AG46" i="3"/>
  <c r="AG78" i="3"/>
  <c r="AQ148" i="3"/>
  <c r="AR148" i="3"/>
  <c r="AS148" i="3"/>
  <c r="AT148" i="3"/>
  <c r="AU148" i="3"/>
  <c r="AV148" i="3"/>
  <c r="AW148" i="3"/>
  <c r="AH148" i="3"/>
  <c r="AX148" i="3"/>
  <c r="AI148" i="3"/>
  <c r="AJ148" i="3"/>
  <c r="AZ148" i="3"/>
  <c r="AK148" i="3"/>
  <c r="AL148" i="3"/>
  <c r="AN148" i="3"/>
  <c r="AM148" i="3"/>
  <c r="AO148" i="3"/>
  <c r="AP148" i="3"/>
  <c r="AY148" i="3"/>
  <c r="AQ132" i="3"/>
  <c r="AR132" i="3"/>
  <c r="AS132" i="3"/>
  <c r="AT132" i="3"/>
  <c r="AU132" i="3"/>
  <c r="AV132" i="3"/>
  <c r="AW132" i="3"/>
  <c r="AH132" i="3"/>
  <c r="AX132" i="3"/>
  <c r="AI132" i="3"/>
  <c r="AY132" i="3"/>
  <c r="AJ132" i="3"/>
  <c r="AZ132" i="3"/>
  <c r="AK132" i="3"/>
  <c r="AL132" i="3"/>
  <c r="AN132" i="3"/>
  <c r="AM132" i="3"/>
  <c r="AO132" i="3"/>
  <c r="AP132" i="3"/>
  <c r="AQ116" i="3"/>
  <c r="AR116" i="3"/>
  <c r="AS116" i="3"/>
  <c r="AT116" i="3"/>
  <c r="AU116" i="3"/>
  <c r="AV116" i="3"/>
  <c r="AW116" i="3"/>
  <c r="AH116" i="3"/>
  <c r="AX116" i="3"/>
  <c r="AI116" i="3"/>
  <c r="AY116" i="3"/>
  <c r="AJ116" i="3"/>
  <c r="AZ116" i="3"/>
  <c r="AK116" i="3"/>
  <c r="AL116" i="3"/>
  <c r="AM116" i="3"/>
  <c r="AN116" i="3"/>
  <c r="AO116" i="3"/>
  <c r="AP116" i="3"/>
  <c r="AQ98" i="3"/>
  <c r="AR98" i="3"/>
  <c r="AS98" i="3"/>
  <c r="AT98" i="3"/>
  <c r="AU98" i="3"/>
  <c r="AV98" i="3"/>
  <c r="AW98" i="3"/>
  <c r="AH98" i="3"/>
  <c r="AX98" i="3"/>
  <c r="AI98" i="3"/>
  <c r="AY98" i="3"/>
  <c r="AJ98" i="3"/>
  <c r="AZ98" i="3"/>
  <c r="AK98" i="3"/>
  <c r="AL98" i="3"/>
  <c r="AM98" i="3"/>
  <c r="AN98" i="3"/>
  <c r="AO98" i="3"/>
  <c r="AP98" i="3"/>
  <c r="AH82" i="3"/>
  <c r="AX82" i="3"/>
  <c r="AI82" i="3"/>
  <c r="AY82" i="3"/>
  <c r="AL82" i="3"/>
  <c r="AM82" i="3"/>
  <c r="AN82" i="3"/>
  <c r="AO82" i="3"/>
  <c r="AP82" i="3"/>
  <c r="AQ82" i="3"/>
  <c r="AR82" i="3"/>
  <c r="AS82" i="3"/>
  <c r="AT82" i="3"/>
  <c r="AU82" i="3"/>
  <c r="AV82" i="3"/>
  <c r="AJ82" i="3"/>
  <c r="AK82" i="3"/>
  <c r="AW82" i="3"/>
  <c r="AZ82" i="3"/>
  <c r="AH66" i="3"/>
  <c r="AX66" i="3"/>
  <c r="AI66" i="3"/>
  <c r="AY66" i="3"/>
  <c r="AJ66" i="3"/>
  <c r="AZ66" i="3"/>
  <c r="AK66" i="3"/>
  <c r="AL66" i="3"/>
  <c r="AM66" i="3"/>
  <c r="AN66" i="3"/>
  <c r="AO66" i="3"/>
  <c r="AP66" i="3"/>
  <c r="AQ66" i="3"/>
  <c r="AR66" i="3"/>
  <c r="AS66" i="3"/>
  <c r="AT66" i="3"/>
  <c r="AU66" i="3"/>
  <c r="AV66" i="3"/>
  <c r="AW66" i="3"/>
  <c r="AH50" i="3"/>
  <c r="AX50" i="3"/>
  <c r="AI50" i="3"/>
  <c r="AY50" i="3"/>
  <c r="AJ50" i="3"/>
  <c r="AZ50" i="3"/>
  <c r="AK50" i="3"/>
  <c r="AL50" i="3"/>
  <c r="AM50" i="3"/>
  <c r="AN50" i="3"/>
  <c r="AO50" i="3"/>
  <c r="AP50" i="3"/>
  <c r="AQ50" i="3"/>
  <c r="AR50" i="3"/>
  <c r="AS50" i="3"/>
  <c r="AT50" i="3"/>
  <c r="AU50" i="3"/>
  <c r="AV50" i="3"/>
  <c r="AW50" i="3"/>
  <c r="AH34" i="3"/>
  <c r="AX34" i="3"/>
  <c r="AI34" i="3"/>
  <c r="AY34" i="3"/>
  <c r="AJ34" i="3"/>
  <c r="AZ34" i="3"/>
  <c r="AK34" i="3"/>
  <c r="AL34" i="3"/>
  <c r="AM34" i="3"/>
  <c r="AN34" i="3"/>
  <c r="AO34" i="3"/>
  <c r="AP34" i="3"/>
  <c r="AQ34" i="3"/>
  <c r="AR34" i="3"/>
  <c r="AS34" i="3"/>
  <c r="AT34" i="3"/>
  <c r="AU34" i="3"/>
  <c r="AV34" i="3"/>
  <c r="AW34" i="3"/>
  <c r="AQ18" i="3"/>
  <c r="AX18" i="3"/>
  <c r="AH18" i="3"/>
  <c r="AY18" i="3"/>
  <c r="AI18" i="3"/>
  <c r="AZ18" i="3"/>
  <c r="AJ18" i="3"/>
  <c r="AK18" i="3"/>
  <c r="AL18" i="3"/>
  <c r="AM18" i="3"/>
  <c r="AN18" i="3"/>
  <c r="AO18" i="3"/>
  <c r="AP18" i="3"/>
  <c r="AR18" i="3"/>
  <c r="AS18" i="3"/>
  <c r="AT18" i="3"/>
  <c r="AU18" i="3"/>
  <c r="AV18" i="3"/>
  <c r="AW18" i="3"/>
  <c r="AU86" i="3"/>
  <c r="AV86" i="3"/>
  <c r="AW86" i="3"/>
  <c r="AH86" i="3"/>
  <c r="AX86" i="3"/>
  <c r="AI86" i="3"/>
  <c r="AY86" i="3"/>
  <c r="AJ86" i="3"/>
  <c r="AZ86" i="3"/>
  <c r="AK86" i="3"/>
  <c r="AL86" i="3"/>
  <c r="AM86" i="3"/>
  <c r="AN86" i="3"/>
  <c r="AO86" i="3"/>
  <c r="AP86" i="3"/>
  <c r="AQ86" i="3"/>
  <c r="AR86" i="3"/>
  <c r="AS86" i="3"/>
  <c r="AT86" i="3"/>
  <c r="AT147" i="3"/>
  <c r="AU147" i="3"/>
  <c r="AV147" i="3"/>
  <c r="AW147" i="3"/>
  <c r="AH147" i="3"/>
  <c r="AX147" i="3"/>
  <c r="AI147" i="3"/>
  <c r="AY147" i="3"/>
  <c r="AJ147" i="3"/>
  <c r="AZ147" i="3"/>
  <c r="AK147" i="3"/>
  <c r="AL147" i="3"/>
  <c r="AM147" i="3"/>
  <c r="AN147" i="3"/>
  <c r="AO147" i="3"/>
  <c r="AQ147" i="3"/>
  <c r="AS147" i="3"/>
  <c r="AP147" i="3"/>
  <c r="AR147" i="3"/>
  <c r="AT131" i="3"/>
  <c r="AU131" i="3"/>
  <c r="AV131" i="3"/>
  <c r="AW131" i="3"/>
  <c r="AH131" i="3"/>
  <c r="AX131" i="3"/>
  <c r="AI131" i="3"/>
  <c r="AY131" i="3"/>
  <c r="AJ131" i="3"/>
  <c r="AZ131" i="3"/>
  <c r="AK131" i="3"/>
  <c r="AL131" i="3"/>
  <c r="AM131" i="3"/>
  <c r="AN131" i="3"/>
  <c r="AO131" i="3"/>
  <c r="AQ131" i="3"/>
  <c r="AP131" i="3"/>
  <c r="AR131" i="3"/>
  <c r="AS131" i="3"/>
  <c r="AT115" i="3"/>
  <c r="AU115" i="3"/>
  <c r="AV115" i="3"/>
  <c r="AW115" i="3"/>
  <c r="AH115" i="3"/>
  <c r="AX115" i="3"/>
  <c r="AI115" i="3"/>
  <c r="AY115" i="3"/>
  <c r="AJ115" i="3"/>
  <c r="AZ115" i="3"/>
  <c r="AK115" i="3"/>
  <c r="AL115" i="3"/>
  <c r="AM115" i="3"/>
  <c r="AN115" i="3"/>
  <c r="AO115" i="3"/>
  <c r="AP115" i="3"/>
  <c r="AQ115" i="3"/>
  <c r="AR115" i="3"/>
  <c r="AS115" i="3"/>
  <c r="AT97" i="3"/>
  <c r="AU97" i="3"/>
  <c r="AV97" i="3"/>
  <c r="AW97" i="3"/>
  <c r="AH97" i="3"/>
  <c r="AX97" i="3"/>
  <c r="AI97" i="3"/>
  <c r="AY97" i="3"/>
  <c r="AJ97" i="3"/>
  <c r="AZ97" i="3"/>
  <c r="AK97" i="3"/>
  <c r="AL97" i="3"/>
  <c r="AM97" i="3"/>
  <c r="AN97" i="3"/>
  <c r="AO97" i="3"/>
  <c r="AP97" i="3"/>
  <c r="AQ97" i="3"/>
  <c r="AR97" i="3"/>
  <c r="AS97" i="3"/>
  <c r="AK81" i="3"/>
  <c r="AL81" i="3"/>
  <c r="AO81" i="3"/>
  <c r="AP81" i="3"/>
  <c r="AQ81" i="3"/>
  <c r="AR81" i="3"/>
  <c r="AS81" i="3"/>
  <c r="AT81" i="3"/>
  <c r="AU81" i="3"/>
  <c r="AV81" i="3"/>
  <c r="AW81" i="3"/>
  <c r="AH81" i="3"/>
  <c r="AX81" i="3"/>
  <c r="AI81" i="3"/>
  <c r="AY81" i="3"/>
  <c r="AJ81" i="3"/>
  <c r="AM81" i="3"/>
  <c r="AN81" i="3"/>
  <c r="AZ81" i="3"/>
  <c r="AK65" i="3"/>
  <c r="AL65" i="3"/>
  <c r="AM65" i="3"/>
  <c r="AN65" i="3"/>
  <c r="AO65" i="3"/>
  <c r="AP65" i="3"/>
  <c r="AQ65" i="3"/>
  <c r="AR65" i="3"/>
  <c r="AS65" i="3"/>
  <c r="AT65" i="3"/>
  <c r="AU65" i="3"/>
  <c r="AV65" i="3"/>
  <c r="AW65" i="3"/>
  <c r="AH65" i="3"/>
  <c r="AX65" i="3"/>
  <c r="AI65" i="3"/>
  <c r="AY65" i="3"/>
  <c r="AJ65" i="3"/>
  <c r="AZ65" i="3"/>
  <c r="AK49" i="3"/>
  <c r="AL49" i="3"/>
  <c r="AM49" i="3"/>
  <c r="AN49" i="3"/>
  <c r="AO49" i="3"/>
  <c r="AP49" i="3"/>
  <c r="AQ49" i="3"/>
  <c r="AR49" i="3"/>
  <c r="AS49" i="3"/>
  <c r="AT49" i="3"/>
  <c r="AU49" i="3"/>
  <c r="AV49" i="3"/>
  <c r="AW49" i="3"/>
  <c r="AH49" i="3"/>
  <c r="AX49" i="3"/>
  <c r="AI49" i="3"/>
  <c r="AY49" i="3"/>
  <c r="AJ49" i="3"/>
  <c r="AZ49" i="3"/>
  <c r="AK33" i="3"/>
  <c r="AL33" i="3"/>
  <c r="AM33" i="3"/>
  <c r="AN33" i="3"/>
  <c r="AO33" i="3"/>
  <c r="AP33" i="3"/>
  <c r="AQ33" i="3"/>
  <c r="AR33" i="3"/>
  <c r="AS33" i="3"/>
  <c r="AT33" i="3"/>
  <c r="AU33" i="3"/>
  <c r="AV33" i="3"/>
  <c r="AW33" i="3"/>
  <c r="AH33" i="3"/>
  <c r="AX33" i="3"/>
  <c r="AI33" i="3"/>
  <c r="AY33" i="3"/>
  <c r="AJ33" i="3"/>
  <c r="AZ33" i="3"/>
  <c r="AD17" i="3"/>
  <c r="AG17" i="3" s="1"/>
  <c r="AJ17" i="3"/>
  <c r="AZ17" i="3"/>
  <c r="AK17" i="3"/>
  <c r="AL17" i="3"/>
  <c r="AM17" i="3"/>
  <c r="AN17" i="3"/>
  <c r="AO17" i="3"/>
  <c r="AP17" i="3"/>
  <c r="AQ17" i="3"/>
  <c r="AR17" i="3"/>
  <c r="AS17" i="3"/>
  <c r="AT17" i="3"/>
  <c r="AU17" i="3"/>
  <c r="AV17" i="3"/>
  <c r="AW17" i="3"/>
  <c r="AH17" i="3"/>
  <c r="AX17" i="3"/>
  <c r="AI17" i="3"/>
  <c r="AY17" i="3"/>
  <c r="AU120" i="3"/>
  <c r="AV120" i="3"/>
  <c r="AW120" i="3"/>
  <c r="AH120" i="3"/>
  <c r="AX120" i="3"/>
  <c r="AI120" i="3"/>
  <c r="AY120" i="3"/>
  <c r="AJ120" i="3"/>
  <c r="AZ120" i="3"/>
  <c r="AK120" i="3"/>
  <c r="AL120" i="3"/>
  <c r="AM120" i="3"/>
  <c r="AN120" i="3"/>
  <c r="AO120" i="3"/>
  <c r="AP120" i="3"/>
  <c r="AQ120" i="3"/>
  <c r="AR120" i="3"/>
  <c r="AS120" i="3"/>
  <c r="AT120" i="3"/>
  <c r="AW146" i="3"/>
  <c r="AH146" i="3"/>
  <c r="AX146" i="3"/>
  <c r="AI146" i="3"/>
  <c r="AY146" i="3"/>
  <c r="AJ146" i="3"/>
  <c r="AZ146" i="3"/>
  <c r="AK146" i="3"/>
  <c r="AL146" i="3"/>
  <c r="AM146" i="3"/>
  <c r="AN146" i="3"/>
  <c r="AO146" i="3"/>
  <c r="AP146" i="3"/>
  <c r="AQ146" i="3"/>
  <c r="AR146" i="3"/>
  <c r="AT146" i="3"/>
  <c r="AS146" i="3"/>
  <c r="AU146" i="3"/>
  <c r="AV146" i="3"/>
  <c r="AW130" i="3"/>
  <c r="AH130" i="3"/>
  <c r="AX130" i="3"/>
  <c r="AI130" i="3"/>
  <c r="AY130" i="3"/>
  <c r="AJ130" i="3"/>
  <c r="AZ130" i="3"/>
  <c r="AK130" i="3"/>
  <c r="AL130" i="3"/>
  <c r="AM130" i="3"/>
  <c r="AN130" i="3"/>
  <c r="AO130" i="3"/>
  <c r="AP130" i="3"/>
  <c r="AQ130" i="3"/>
  <c r="AR130" i="3"/>
  <c r="AT130" i="3"/>
  <c r="AS130" i="3"/>
  <c r="AU130" i="3"/>
  <c r="AV130" i="3"/>
  <c r="AW114" i="3"/>
  <c r="AH114" i="3"/>
  <c r="AX114" i="3"/>
  <c r="AI114" i="3"/>
  <c r="AY114" i="3"/>
  <c r="AJ114" i="3"/>
  <c r="AZ114" i="3"/>
  <c r="AK114" i="3"/>
  <c r="AL114" i="3"/>
  <c r="AM114" i="3"/>
  <c r="AN114" i="3"/>
  <c r="AO114" i="3"/>
  <c r="AP114" i="3"/>
  <c r="AQ114" i="3"/>
  <c r="AR114" i="3"/>
  <c r="AS114" i="3"/>
  <c r="AT114" i="3"/>
  <c r="AU114" i="3"/>
  <c r="AV114" i="3"/>
  <c r="AW96" i="3"/>
  <c r="AH96" i="3"/>
  <c r="AX96" i="3"/>
  <c r="AI96" i="3"/>
  <c r="AY96" i="3"/>
  <c r="AJ96" i="3"/>
  <c r="AZ96" i="3"/>
  <c r="AK96" i="3"/>
  <c r="AL96" i="3"/>
  <c r="AM96" i="3"/>
  <c r="AN96" i="3"/>
  <c r="AO96" i="3"/>
  <c r="AP96" i="3"/>
  <c r="AQ96" i="3"/>
  <c r="AR96" i="3"/>
  <c r="AS96" i="3"/>
  <c r="AT96" i="3"/>
  <c r="AU96" i="3"/>
  <c r="AV96" i="3"/>
  <c r="AN80" i="3"/>
  <c r="AO80" i="3"/>
  <c r="AR80" i="3"/>
  <c r="AS80" i="3"/>
  <c r="AT80" i="3"/>
  <c r="AU80" i="3"/>
  <c r="AV80" i="3"/>
  <c r="AW80" i="3"/>
  <c r="AH80" i="3"/>
  <c r="AX80" i="3"/>
  <c r="AI80" i="3"/>
  <c r="AY80" i="3"/>
  <c r="AJ80" i="3"/>
  <c r="AZ80" i="3"/>
  <c r="AK80" i="3"/>
  <c r="AL80" i="3"/>
  <c r="AM80" i="3"/>
  <c r="AP80" i="3"/>
  <c r="AQ80" i="3"/>
  <c r="AN64" i="3"/>
  <c r="AO64" i="3"/>
  <c r="AP64" i="3"/>
  <c r="AQ64" i="3"/>
  <c r="AR64" i="3"/>
  <c r="AS64" i="3"/>
  <c r="AT64" i="3"/>
  <c r="AU64" i="3"/>
  <c r="AV64" i="3"/>
  <c r="AW64" i="3"/>
  <c r="AH64" i="3"/>
  <c r="AX64" i="3"/>
  <c r="AI64" i="3"/>
  <c r="AY64" i="3"/>
  <c r="AJ64" i="3"/>
  <c r="AZ64" i="3"/>
  <c r="AK64" i="3"/>
  <c r="AL64" i="3"/>
  <c r="AM64" i="3"/>
  <c r="AN48" i="3"/>
  <c r="AO48" i="3"/>
  <c r="AP48" i="3"/>
  <c r="AQ48" i="3"/>
  <c r="AR48" i="3"/>
  <c r="AS48" i="3"/>
  <c r="AT48" i="3"/>
  <c r="AU48" i="3"/>
  <c r="AV48" i="3"/>
  <c r="AW48" i="3"/>
  <c r="AH48" i="3"/>
  <c r="AX48" i="3"/>
  <c r="AI48" i="3"/>
  <c r="AY48" i="3"/>
  <c r="AJ48" i="3"/>
  <c r="AZ48" i="3"/>
  <c r="AK48" i="3"/>
  <c r="AL48" i="3"/>
  <c r="AM48" i="3"/>
  <c r="AN32" i="3"/>
  <c r="AO32" i="3"/>
  <c r="AP32" i="3"/>
  <c r="AQ32" i="3"/>
  <c r="AR32" i="3"/>
  <c r="AS32" i="3"/>
  <c r="AT32" i="3"/>
  <c r="AU32" i="3"/>
  <c r="AV32" i="3"/>
  <c r="AW32" i="3"/>
  <c r="AH32" i="3"/>
  <c r="AX32" i="3"/>
  <c r="AI32" i="3"/>
  <c r="AY32" i="3"/>
  <c r="AJ32" i="3"/>
  <c r="AZ32" i="3"/>
  <c r="AK32" i="3"/>
  <c r="AL32" i="3"/>
  <c r="AM32" i="3"/>
  <c r="AM16" i="3"/>
  <c r="AN16" i="3"/>
  <c r="AO16" i="3"/>
  <c r="AP16" i="3"/>
  <c r="AQ16" i="3"/>
  <c r="AR16" i="3"/>
  <c r="AS16" i="3"/>
  <c r="AT16" i="3"/>
  <c r="AU16" i="3"/>
  <c r="AV16" i="3"/>
  <c r="AW16" i="3"/>
  <c r="AH16" i="3"/>
  <c r="AX16" i="3"/>
  <c r="AI16" i="3"/>
  <c r="AY16" i="3"/>
  <c r="AJ16" i="3"/>
  <c r="AZ16" i="3"/>
  <c r="AK16" i="3"/>
  <c r="AL16" i="3"/>
  <c r="AJ145" i="3"/>
  <c r="AZ145" i="3"/>
  <c r="AK145" i="3"/>
  <c r="AL145" i="3"/>
  <c r="AM145" i="3"/>
  <c r="AN145" i="3"/>
  <c r="AO145" i="3"/>
  <c r="AP145" i="3"/>
  <c r="AQ145" i="3"/>
  <c r="AR145" i="3"/>
  <c r="AS145" i="3"/>
  <c r="AT145" i="3"/>
  <c r="AU145" i="3"/>
  <c r="AW145" i="3"/>
  <c r="AH145" i="3"/>
  <c r="AI145" i="3"/>
  <c r="AV145" i="3"/>
  <c r="AX145" i="3"/>
  <c r="AY145" i="3"/>
  <c r="AJ129" i="3"/>
  <c r="AZ129" i="3"/>
  <c r="AK129" i="3"/>
  <c r="AL129" i="3"/>
  <c r="AM129" i="3"/>
  <c r="AN129" i="3"/>
  <c r="AO129" i="3"/>
  <c r="AP129" i="3"/>
  <c r="AQ129" i="3"/>
  <c r="AR129" i="3"/>
  <c r="AS129" i="3"/>
  <c r="AT129" i="3"/>
  <c r="AU129" i="3"/>
  <c r="AW129" i="3"/>
  <c r="AX129" i="3"/>
  <c r="AY129" i="3"/>
  <c r="AH129" i="3"/>
  <c r="AI129" i="3"/>
  <c r="AV129" i="3"/>
  <c r="AJ113" i="3"/>
  <c r="AZ113" i="3"/>
  <c r="AK113" i="3"/>
  <c r="AL113" i="3"/>
  <c r="AM113" i="3"/>
  <c r="AN113" i="3"/>
  <c r="AO113" i="3"/>
  <c r="AP113" i="3"/>
  <c r="AQ113" i="3"/>
  <c r="AR113" i="3"/>
  <c r="AS113" i="3"/>
  <c r="AT113" i="3"/>
  <c r="AU113" i="3"/>
  <c r="AV113" i="3"/>
  <c r="AW113" i="3"/>
  <c r="AH113" i="3"/>
  <c r="AI113" i="3"/>
  <c r="AX113" i="3"/>
  <c r="AY113" i="3"/>
  <c r="AJ95" i="3"/>
  <c r="AZ95" i="3"/>
  <c r="AK95" i="3"/>
  <c r="AL95" i="3"/>
  <c r="AM95" i="3"/>
  <c r="AN95" i="3"/>
  <c r="AO95" i="3"/>
  <c r="AP95" i="3"/>
  <c r="AQ95" i="3"/>
  <c r="AR95" i="3"/>
  <c r="AS95" i="3"/>
  <c r="AT95" i="3"/>
  <c r="AU95" i="3"/>
  <c r="AV95" i="3"/>
  <c r="AW95" i="3"/>
  <c r="AX95" i="3"/>
  <c r="AY95" i="3"/>
  <c r="AH95" i="3"/>
  <c r="AI95" i="3"/>
  <c r="AQ79" i="3"/>
  <c r="AR79" i="3"/>
  <c r="AU79" i="3"/>
  <c r="AV79" i="3"/>
  <c r="AW79" i="3"/>
  <c r="AH79" i="3"/>
  <c r="AX79" i="3"/>
  <c r="AI79" i="3"/>
  <c r="AY79" i="3"/>
  <c r="AJ79" i="3"/>
  <c r="AZ79" i="3"/>
  <c r="AK79" i="3"/>
  <c r="AL79" i="3"/>
  <c r="AM79" i="3"/>
  <c r="AN79" i="3"/>
  <c r="AO79" i="3"/>
  <c r="AP79" i="3"/>
  <c r="AS79" i="3"/>
  <c r="AT79" i="3"/>
  <c r="AQ63" i="3"/>
  <c r="AR63" i="3"/>
  <c r="AS63" i="3"/>
  <c r="AT63" i="3"/>
  <c r="AU63" i="3"/>
  <c r="AV63" i="3"/>
  <c r="AW63" i="3"/>
  <c r="AH63" i="3"/>
  <c r="AX63" i="3"/>
  <c r="AI63" i="3"/>
  <c r="AY63" i="3"/>
  <c r="AJ63" i="3"/>
  <c r="AZ63" i="3"/>
  <c r="AK63" i="3"/>
  <c r="AL63" i="3"/>
  <c r="AM63" i="3"/>
  <c r="AN63" i="3"/>
  <c r="AO63" i="3"/>
  <c r="AP63" i="3"/>
  <c r="AD47" i="3"/>
  <c r="AG47" i="3" s="1"/>
  <c r="AQ47" i="3"/>
  <c r="AR47" i="3"/>
  <c r="AS47" i="3"/>
  <c r="AT47" i="3"/>
  <c r="AU47" i="3"/>
  <c r="AV47" i="3"/>
  <c r="AW47" i="3"/>
  <c r="AH47" i="3"/>
  <c r="AX47" i="3"/>
  <c r="AI47" i="3"/>
  <c r="AY47" i="3"/>
  <c r="AJ47" i="3"/>
  <c r="AZ47" i="3"/>
  <c r="AK47" i="3"/>
  <c r="AL47" i="3"/>
  <c r="AM47" i="3"/>
  <c r="AN47" i="3"/>
  <c r="AO47" i="3"/>
  <c r="AP47" i="3"/>
  <c r="AQ31" i="3"/>
  <c r="AR31" i="3"/>
  <c r="AS31" i="3"/>
  <c r="AT31" i="3"/>
  <c r="AU31" i="3"/>
  <c r="AV31" i="3"/>
  <c r="AW31" i="3"/>
  <c r="AH31" i="3"/>
  <c r="AX31" i="3"/>
  <c r="AI31" i="3"/>
  <c r="AY31" i="3"/>
  <c r="AJ31" i="3"/>
  <c r="AZ31" i="3"/>
  <c r="AK31" i="3"/>
  <c r="AL31" i="3"/>
  <c r="AM31" i="3"/>
  <c r="AN31" i="3"/>
  <c r="AO31" i="3"/>
  <c r="AP31" i="3"/>
  <c r="AP15" i="3"/>
  <c r="AQ15" i="3"/>
  <c r="AR15" i="3"/>
  <c r="AS15" i="3"/>
  <c r="AT15" i="3"/>
  <c r="AU15" i="3"/>
  <c r="AV15" i="3"/>
  <c r="AW15" i="3"/>
  <c r="AH15" i="3"/>
  <c r="AX15" i="3"/>
  <c r="AI15" i="3"/>
  <c r="AY15" i="3"/>
  <c r="AJ15" i="3"/>
  <c r="AZ15" i="3"/>
  <c r="AK15" i="3"/>
  <c r="AL15" i="3"/>
  <c r="AM15" i="3"/>
  <c r="AN15" i="3"/>
  <c r="AO15" i="3"/>
  <c r="AM144" i="3"/>
  <c r="AN144" i="3"/>
  <c r="AO144" i="3"/>
  <c r="AP144" i="3"/>
  <c r="AQ144" i="3"/>
  <c r="AR144" i="3"/>
  <c r="AS144" i="3"/>
  <c r="AT144" i="3"/>
  <c r="AU144" i="3"/>
  <c r="AV144" i="3"/>
  <c r="AW144" i="3"/>
  <c r="AH144" i="3"/>
  <c r="AX144" i="3"/>
  <c r="AJ144" i="3"/>
  <c r="AZ144" i="3"/>
  <c r="AI144" i="3"/>
  <c r="AK144" i="3"/>
  <c r="AL144" i="3"/>
  <c r="AY144" i="3"/>
  <c r="AM128" i="3"/>
  <c r="AN128" i="3"/>
  <c r="AO128" i="3"/>
  <c r="AP128" i="3"/>
  <c r="AQ128" i="3"/>
  <c r="AR128" i="3"/>
  <c r="AS128" i="3"/>
  <c r="AT128" i="3"/>
  <c r="AU128" i="3"/>
  <c r="AV128" i="3"/>
  <c r="AW128" i="3"/>
  <c r="AH128" i="3"/>
  <c r="AX128" i="3"/>
  <c r="AJ128" i="3"/>
  <c r="AZ128" i="3"/>
  <c r="AI128" i="3"/>
  <c r="AK128" i="3"/>
  <c r="AL128" i="3"/>
  <c r="AY128" i="3"/>
  <c r="AM112" i="3"/>
  <c r="AN112" i="3"/>
  <c r="AO112" i="3"/>
  <c r="AP112" i="3"/>
  <c r="AQ112" i="3"/>
  <c r="AR112" i="3"/>
  <c r="AS112" i="3"/>
  <c r="AT112" i="3"/>
  <c r="AU112" i="3"/>
  <c r="AV112" i="3"/>
  <c r="AW112" i="3"/>
  <c r="AH112" i="3"/>
  <c r="AX112" i="3"/>
  <c r="AI112" i="3"/>
  <c r="AY112" i="3"/>
  <c r="AJ112" i="3"/>
  <c r="AZ112" i="3"/>
  <c r="AK112" i="3"/>
  <c r="AL112" i="3"/>
  <c r="AM94" i="3"/>
  <c r="AN94" i="3"/>
  <c r="AO94" i="3"/>
  <c r="AP94" i="3"/>
  <c r="AQ94" i="3"/>
  <c r="AR94" i="3"/>
  <c r="AS94" i="3"/>
  <c r="AT94" i="3"/>
  <c r="AU94" i="3"/>
  <c r="AV94" i="3"/>
  <c r="AW94" i="3"/>
  <c r="AH94" i="3"/>
  <c r="AX94" i="3"/>
  <c r="AI94" i="3"/>
  <c r="AY94" i="3"/>
  <c r="AJ94" i="3"/>
  <c r="AZ94" i="3"/>
  <c r="AK94" i="3"/>
  <c r="AL94" i="3"/>
  <c r="AT78" i="3"/>
  <c r="AU78" i="3"/>
  <c r="AH78" i="3"/>
  <c r="AX78" i="3"/>
  <c r="AI78" i="3"/>
  <c r="AY78" i="3"/>
  <c r="AJ78" i="3"/>
  <c r="AZ78" i="3"/>
  <c r="AK78" i="3"/>
  <c r="AL78" i="3"/>
  <c r="AM78" i="3"/>
  <c r="AN78" i="3"/>
  <c r="AO78" i="3"/>
  <c r="AP78" i="3"/>
  <c r="AQ78" i="3"/>
  <c r="AR78" i="3"/>
  <c r="AS78" i="3"/>
  <c r="AV78" i="3"/>
  <c r="AW78" i="3"/>
  <c r="AT62" i="3"/>
  <c r="AU62" i="3"/>
  <c r="AV62" i="3"/>
  <c r="AW62" i="3"/>
  <c r="AH62" i="3"/>
  <c r="AX62" i="3"/>
  <c r="AI62" i="3"/>
  <c r="AY62" i="3"/>
  <c r="AJ62" i="3"/>
  <c r="AZ62" i="3"/>
  <c r="AK62" i="3"/>
  <c r="AL62" i="3"/>
  <c r="AM62" i="3"/>
  <c r="AN62" i="3"/>
  <c r="AO62" i="3"/>
  <c r="AP62" i="3"/>
  <c r="AQ62" i="3"/>
  <c r="AR62" i="3"/>
  <c r="AS62" i="3"/>
  <c r="AT46" i="3"/>
  <c r="AU46" i="3"/>
  <c r="AV46" i="3"/>
  <c r="AW46" i="3"/>
  <c r="AH46" i="3"/>
  <c r="AX46" i="3"/>
  <c r="AI46" i="3"/>
  <c r="AY46" i="3"/>
  <c r="AJ46" i="3"/>
  <c r="AZ46" i="3"/>
  <c r="AK46" i="3"/>
  <c r="AL46" i="3"/>
  <c r="AM46" i="3"/>
  <c r="AN46" i="3"/>
  <c r="AO46" i="3"/>
  <c r="AP46" i="3"/>
  <c r="AQ46" i="3"/>
  <c r="AR46" i="3"/>
  <c r="AS46" i="3"/>
  <c r="AT30" i="3"/>
  <c r="AU30" i="3"/>
  <c r="AV30" i="3"/>
  <c r="AW30" i="3"/>
  <c r="AH30" i="3"/>
  <c r="AX30" i="3"/>
  <c r="AI30" i="3"/>
  <c r="AY30" i="3"/>
  <c r="AJ30" i="3"/>
  <c r="AZ30" i="3"/>
  <c r="AK30" i="3"/>
  <c r="AL30" i="3"/>
  <c r="AM30" i="3"/>
  <c r="AN30" i="3"/>
  <c r="AO30" i="3"/>
  <c r="AP30" i="3"/>
  <c r="AQ30" i="3"/>
  <c r="AR30" i="3"/>
  <c r="AS30" i="3"/>
  <c r="AS14" i="3"/>
  <c r="AT14" i="3"/>
  <c r="AU14" i="3"/>
  <c r="AV14" i="3"/>
  <c r="AW14" i="3"/>
  <c r="AH14" i="3"/>
  <c r="AX14" i="3"/>
  <c r="AI14" i="3"/>
  <c r="AY14" i="3"/>
  <c r="AJ14" i="3"/>
  <c r="AZ14" i="3"/>
  <c r="AK14" i="3"/>
  <c r="AL14" i="3"/>
  <c r="AM14" i="3"/>
  <c r="AN14" i="3"/>
  <c r="AO14" i="3"/>
  <c r="AP14" i="3"/>
  <c r="AQ14" i="3"/>
  <c r="AR14" i="3"/>
  <c r="AU136" i="3"/>
  <c r="AV136" i="3"/>
  <c r="AW136" i="3"/>
  <c r="AH136" i="3"/>
  <c r="AX136" i="3"/>
  <c r="AI136" i="3"/>
  <c r="AY136" i="3"/>
  <c r="AJ136" i="3"/>
  <c r="AZ136" i="3"/>
  <c r="AK136" i="3"/>
  <c r="AL136" i="3"/>
  <c r="AM136" i="3"/>
  <c r="AN136" i="3"/>
  <c r="AO136" i="3"/>
  <c r="AP136" i="3"/>
  <c r="AR136" i="3"/>
  <c r="AQ136" i="3"/>
  <c r="AS136" i="3"/>
  <c r="AT136" i="3"/>
  <c r="AP143" i="3"/>
  <c r="AQ143" i="3"/>
  <c r="AR143" i="3"/>
  <c r="AS143" i="3"/>
  <c r="AT143" i="3"/>
  <c r="AU143" i="3"/>
  <c r="AV143" i="3"/>
  <c r="AW143" i="3"/>
  <c r="AH143" i="3"/>
  <c r="AX143" i="3"/>
  <c r="AI143" i="3"/>
  <c r="AY143" i="3"/>
  <c r="AJ143" i="3"/>
  <c r="AZ143" i="3"/>
  <c r="AK143" i="3"/>
  <c r="AM143" i="3"/>
  <c r="AN143" i="3"/>
  <c r="AO143" i="3"/>
  <c r="AL143" i="3"/>
  <c r="AP127" i="3"/>
  <c r="AQ127" i="3"/>
  <c r="AR127" i="3"/>
  <c r="AS127" i="3"/>
  <c r="AT127" i="3"/>
  <c r="AU127" i="3"/>
  <c r="AV127" i="3"/>
  <c r="AW127" i="3"/>
  <c r="AH127" i="3"/>
  <c r="AX127" i="3"/>
  <c r="AI127" i="3"/>
  <c r="AY127" i="3"/>
  <c r="AJ127" i="3"/>
  <c r="AZ127" i="3"/>
  <c r="AK127" i="3"/>
  <c r="AM127" i="3"/>
  <c r="AL127" i="3"/>
  <c r="AN127" i="3"/>
  <c r="AO127" i="3"/>
  <c r="AP111" i="3"/>
  <c r="AQ111" i="3"/>
  <c r="AR111" i="3"/>
  <c r="AS111" i="3"/>
  <c r="AT111" i="3"/>
  <c r="AU111" i="3"/>
  <c r="AV111" i="3"/>
  <c r="AW111" i="3"/>
  <c r="AH111" i="3"/>
  <c r="AX111" i="3"/>
  <c r="AI111" i="3"/>
  <c r="AY111" i="3"/>
  <c r="AJ111" i="3"/>
  <c r="AZ111" i="3"/>
  <c r="AK111" i="3"/>
  <c r="AL111" i="3"/>
  <c r="AM111" i="3"/>
  <c r="AN111" i="3"/>
  <c r="AO111" i="3"/>
  <c r="AP93" i="3"/>
  <c r="AQ93" i="3"/>
  <c r="AR93" i="3"/>
  <c r="AS93" i="3"/>
  <c r="AT93" i="3"/>
  <c r="AU93" i="3"/>
  <c r="AV93" i="3"/>
  <c r="AW93" i="3"/>
  <c r="AH93" i="3"/>
  <c r="AX93" i="3"/>
  <c r="AI93" i="3"/>
  <c r="AY93" i="3"/>
  <c r="AJ93" i="3"/>
  <c r="AZ93" i="3"/>
  <c r="AK93" i="3"/>
  <c r="AL93" i="3"/>
  <c r="AM93" i="3"/>
  <c r="AN93" i="3"/>
  <c r="AO93" i="3"/>
  <c r="AW77" i="3"/>
  <c r="AH77" i="3"/>
  <c r="AX77" i="3"/>
  <c r="AK77" i="3"/>
  <c r="AL77" i="3"/>
  <c r="AM77" i="3"/>
  <c r="AN77" i="3"/>
  <c r="AO77" i="3"/>
  <c r="AP77" i="3"/>
  <c r="AQ77" i="3"/>
  <c r="AR77" i="3"/>
  <c r="AS77" i="3"/>
  <c r="AT77" i="3"/>
  <c r="AU77" i="3"/>
  <c r="AV77" i="3"/>
  <c r="AY77" i="3"/>
  <c r="AZ77" i="3"/>
  <c r="AI77" i="3"/>
  <c r="AJ77" i="3"/>
  <c r="AD61" i="3"/>
  <c r="AG61" i="3" s="1"/>
  <c r="AW61" i="3"/>
  <c r="AH61" i="3"/>
  <c r="AX61" i="3"/>
  <c r="AI61" i="3"/>
  <c r="AY61" i="3"/>
  <c r="AJ61" i="3"/>
  <c r="AZ61" i="3"/>
  <c r="AK61" i="3"/>
  <c r="AL61" i="3"/>
  <c r="AM61" i="3"/>
  <c r="AN61" i="3"/>
  <c r="AO61" i="3"/>
  <c r="AP61" i="3"/>
  <c r="AQ61" i="3"/>
  <c r="AR61" i="3"/>
  <c r="AS61" i="3"/>
  <c r="AT61" i="3"/>
  <c r="AU61" i="3"/>
  <c r="AV61" i="3"/>
  <c r="AW45" i="3"/>
  <c r="AH45" i="3"/>
  <c r="AX45" i="3"/>
  <c r="AI45" i="3"/>
  <c r="AY45" i="3"/>
  <c r="AJ45" i="3"/>
  <c r="AZ45" i="3"/>
  <c r="AK45" i="3"/>
  <c r="AL45" i="3"/>
  <c r="AM45" i="3"/>
  <c r="AN45" i="3"/>
  <c r="AO45" i="3"/>
  <c r="AP45" i="3"/>
  <c r="AQ45" i="3"/>
  <c r="AR45" i="3"/>
  <c r="AS45" i="3"/>
  <c r="AT45" i="3"/>
  <c r="AU45" i="3"/>
  <c r="AV45" i="3"/>
  <c r="AW29" i="3"/>
  <c r="AH29" i="3"/>
  <c r="AX29" i="3"/>
  <c r="AI29" i="3"/>
  <c r="AY29" i="3"/>
  <c r="AJ29" i="3"/>
  <c r="AZ29" i="3"/>
  <c r="AK29" i="3"/>
  <c r="AL29" i="3"/>
  <c r="AM29" i="3"/>
  <c r="AN29" i="3"/>
  <c r="AO29" i="3"/>
  <c r="AP29" i="3"/>
  <c r="AQ29" i="3"/>
  <c r="AR29" i="3"/>
  <c r="AS29" i="3"/>
  <c r="AT29" i="3"/>
  <c r="AU29" i="3"/>
  <c r="AV29" i="3"/>
  <c r="AD13" i="3"/>
  <c r="AG13" i="3" s="1"/>
  <c r="AV13" i="3"/>
  <c r="AW13" i="3"/>
  <c r="AH13" i="3"/>
  <c r="AX13" i="3"/>
  <c r="AI13" i="3"/>
  <c r="AY13" i="3"/>
  <c r="AJ13" i="3"/>
  <c r="AZ13" i="3"/>
  <c r="AK13" i="3"/>
  <c r="AL13" i="3"/>
  <c r="AM13" i="3"/>
  <c r="AN13" i="3"/>
  <c r="AO13" i="3"/>
  <c r="AP13" i="3"/>
  <c r="AQ13" i="3"/>
  <c r="AR13" i="3"/>
  <c r="AS13" i="3"/>
  <c r="AT13" i="3"/>
  <c r="AU13" i="3"/>
  <c r="AS142" i="3"/>
  <c r="AT142" i="3"/>
  <c r="AU142" i="3"/>
  <c r="AV142" i="3"/>
  <c r="AW142" i="3"/>
  <c r="AH142" i="3"/>
  <c r="AX142" i="3"/>
  <c r="AI142" i="3"/>
  <c r="AY142" i="3"/>
  <c r="AJ142" i="3"/>
  <c r="AZ142" i="3"/>
  <c r="AK142" i="3"/>
  <c r="AL142" i="3"/>
  <c r="AM142" i="3"/>
  <c r="AN142" i="3"/>
  <c r="AP142" i="3"/>
  <c r="AO142" i="3"/>
  <c r="AQ142" i="3"/>
  <c r="AR142" i="3"/>
  <c r="AS126" i="3"/>
  <c r="AT126" i="3"/>
  <c r="AU126" i="3"/>
  <c r="AV126" i="3"/>
  <c r="AW126" i="3"/>
  <c r="AH126" i="3"/>
  <c r="AX126" i="3"/>
  <c r="AI126" i="3"/>
  <c r="AY126" i="3"/>
  <c r="AJ126" i="3"/>
  <c r="AZ126" i="3"/>
  <c r="AK126" i="3"/>
  <c r="AL126" i="3"/>
  <c r="AM126" i="3"/>
  <c r="AN126" i="3"/>
  <c r="AO126" i="3"/>
  <c r="AP126" i="3"/>
  <c r="AQ126" i="3"/>
  <c r="AR126" i="3"/>
  <c r="AS110" i="3"/>
  <c r="AT110" i="3"/>
  <c r="AU110" i="3"/>
  <c r="AV110" i="3"/>
  <c r="AW110" i="3"/>
  <c r="AH110" i="3"/>
  <c r="AX110" i="3"/>
  <c r="AI110" i="3"/>
  <c r="AY110" i="3"/>
  <c r="AJ110" i="3"/>
  <c r="AZ110" i="3"/>
  <c r="AK110" i="3"/>
  <c r="AL110" i="3"/>
  <c r="AM110" i="3"/>
  <c r="AN110" i="3"/>
  <c r="AO110" i="3"/>
  <c r="AP110" i="3"/>
  <c r="AQ110" i="3"/>
  <c r="AR110" i="3"/>
  <c r="AS92" i="3"/>
  <c r="AT92" i="3"/>
  <c r="AU92" i="3"/>
  <c r="AV92" i="3"/>
  <c r="AW92" i="3"/>
  <c r="AH92" i="3"/>
  <c r="AX92" i="3"/>
  <c r="AI92" i="3"/>
  <c r="AY92" i="3"/>
  <c r="AJ92" i="3"/>
  <c r="AZ92" i="3"/>
  <c r="AK92" i="3"/>
  <c r="AL92" i="3"/>
  <c r="AM92" i="3"/>
  <c r="AN92" i="3"/>
  <c r="AO92" i="3"/>
  <c r="AP92" i="3"/>
  <c r="AQ92" i="3"/>
  <c r="AR92" i="3"/>
  <c r="AJ76" i="3"/>
  <c r="AZ76" i="3"/>
  <c r="AK76" i="3"/>
  <c r="AN76" i="3"/>
  <c r="AO76" i="3"/>
  <c r="AP76" i="3"/>
  <c r="AQ76" i="3"/>
  <c r="AR76" i="3"/>
  <c r="AS76" i="3"/>
  <c r="AT76" i="3"/>
  <c r="AU76" i="3"/>
  <c r="AV76" i="3"/>
  <c r="AW76" i="3"/>
  <c r="AH76" i="3"/>
  <c r="AX76" i="3"/>
  <c r="AI76" i="3"/>
  <c r="AL76" i="3"/>
  <c r="AM76" i="3"/>
  <c r="AY76" i="3"/>
  <c r="AJ60" i="3"/>
  <c r="AZ60" i="3"/>
  <c r="AK60" i="3"/>
  <c r="AL60" i="3"/>
  <c r="AM60" i="3"/>
  <c r="AN60" i="3"/>
  <c r="AO60" i="3"/>
  <c r="AP60" i="3"/>
  <c r="AQ60" i="3"/>
  <c r="AR60" i="3"/>
  <c r="AS60" i="3"/>
  <c r="AT60" i="3"/>
  <c r="AU60" i="3"/>
  <c r="AV60" i="3"/>
  <c r="AW60" i="3"/>
  <c r="AH60" i="3"/>
  <c r="AX60" i="3"/>
  <c r="AI60" i="3"/>
  <c r="AY60" i="3"/>
  <c r="AD44" i="3"/>
  <c r="AG44" i="3" s="1"/>
  <c r="AJ44" i="3"/>
  <c r="AZ44" i="3"/>
  <c r="AK44" i="3"/>
  <c r="AL44" i="3"/>
  <c r="AM44" i="3"/>
  <c r="AN44" i="3"/>
  <c r="AO44" i="3"/>
  <c r="AP44" i="3"/>
  <c r="AQ44" i="3"/>
  <c r="AR44" i="3"/>
  <c r="AS44" i="3"/>
  <c r="AT44" i="3"/>
  <c r="AU44" i="3"/>
  <c r="AV44" i="3"/>
  <c r="AW44" i="3"/>
  <c r="AH44" i="3"/>
  <c r="AX44" i="3"/>
  <c r="AI44" i="3"/>
  <c r="AY44" i="3"/>
  <c r="AJ28" i="3"/>
  <c r="AZ28" i="3"/>
  <c r="AK28" i="3"/>
  <c r="AL28" i="3"/>
  <c r="AM28" i="3"/>
  <c r="AN28" i="3"/>
  <c r="AO28" i="3"/>
  <c r="AP28" i="3"/>
  <c r="AQ28" i="3"/>
  <c r="AR28" i="3"/>
  <c r="AS28" i="3"/>
  <c r="AT28" i="3"/>
  <c r="AU28" i="3"/>
  <c r="AV28" i="3"/>
  <c r="AW28" i="3"/>
  <c r="AH28" i="3"/>
  <c r="AX28" i="3"/>
  <c r="AI28" i="3"/>
  <c r="AY28" i="3"/>
  <c r="AL70" i="3"/>
  <c r="AM70" i="3"/>
  <c r="AN70" i="3"/>
  <c r="AP70" i="3"/>
  <c r="AQ70" i="3"/>
  <c r="AR70" i="3"/>
  <c r="AS70" i="3"/>
  <c r="AT70" i="3"/>
  <c r="AU70" i="3"/>
  <c r="AV70" i="3"/>
  <c r="AW70" i="3"/>
  <c r="AH70" i="3"/>
  <c r="AX70" i="3"/>
  <c r="AI70" i="3"/>
  <c r="AY70" i="3"/>
  <c r="AJ70" i="3"/>
  <c r="AZ70" i="3"/>
  <c r="AK70" i="3"/>
  <c r="AO70" i="3"/>
  <c r="AV141" i="3"/>
  <c r="AW141" i="3"/>
  <c r="AH141" i="3"/>
  <c r="AX141" i="3"/>
  <c r="AI141" i="3"/>
  <c r="AY141" i="3"/>
  <c r="AJ141" i="3"/>
  <c r="AZ141" i="3"/>
  <c r="AK141" i="3"/>
  <c r="AL141" i="3"/>
  <c r="AM141" i="3"/>
  <c r="AN141" i="3"/>
  <c r="AO141" i="3"/>
  <c r="AP141" i="3"/>
  <c r="AQ141" i="3"/>
  <c r="AS141" i="3"/>
  <c r="AR141" i="3"/>
  <c r="AT141" i="3"/>
  <c r="AU141" i="3"/>
  <c r="AV125" i="3"/>
  <c r="AW125" i="3"/>
  <c r="AH125" i="3"/>
  <c r="AX125" i="3"/>
  <c r="AI125" i="3"/>
  <c r="AY125" i="3"/>
  <c r="AJ125" i="3"/>
  <c r="AZ125" i="3"/>
  <c r="AK125" i="3"/>
  <c r="AL125" i="3"/>
  <c r="AM125" i="3"/>
  <c r="AN125" i="3"/>
  <c r="AO125" i="3"/>
  <c r="AP125" i="3"/>
  <c r="AQ125" i="3"/>
  <c r="AR125" i="3"/>
  <c r="AS125" i="3"/>
  <c r="AT125" i="3"/>
  <c r="AU125" i="3"/>
  <c r="AV109" i="3"/>
  <c r="AW109" i="3"/>
  <c r="AH109" i="3"/>
  <c r="AX109" i="3"/>
  <c r="AI109" i="3"/>
  <c r="AY109" i="3"/>
  <c r="AJ109" i="3"/>
  <c r="AZ109" i="3"/>
  <c r="AK109" i="3"/>
  <c r="AL109" i="3"/>
  <c r="AM109" i="3"/>
  <c r="AN109" i="3"/>
  <c r="AO109" i="3"/>
  <c r="AP109" i="3"/>
  <c r="AQ109" i="3"/>
  <c r="AR109" i="3"/>
  <c r="AS109" i="3"/>
  <c r="AT109" i="3"/>
  <c r="AU109" i="3"/>
  <c r="AV91" i="3"/>
  <c r="AW91" i="3"/>
  <c r="AH91" i="3"/>
  <c r="AX91" i="3"/>
  <c r="AI91" i="3"/>
  <c r="AY91" i="3"/>
  <c r="AJ91" i="3"/>
  <c r="AZ91" i="3"/>
  <c r="AK91" i="3"/>
  <c r="AL91" i="3"/>
  <c r="AM91" i="3"/>
  <c r="AN91" i="3"/>
  <c r="AO91" i="3"/>
  <c r="AP91" i="3"/>
  <c r="AQ91" i="3"/>
  <c r="AR91" i="3"/>
  <c r="AS91" i="3"/>
  <c r="AT91" i="3"/>
  <c r="AU91" i="3"/>
  <c r="AM75" i="3"/>
  <c r="AN75" i="3"/>
  <c r="AQ75" i="3"/>
  <c r="AR75" i="3"/>
  <c r="AS75" i="3"/>
  <c r="AT75" i="3"/>
  <c r="AU75" i="3"/>
  <c r="AV75" i="3"/>
  <c r="AW75" i="3"/>
  <c r="AH75" i="3"/>
  <c r="AX75" i="3"/>
  <c r="AI75" i="3"/>
  <c r="AY75" i="3"/>
  <c r="AJ75" i="3"/>
  <c r="AZ75" i="3"/>
  <c r="AK75" i="3"/>
  <c r="AL75" i="3"/>
  <c r="AO75" i="3"/>
  <c r="AP75" i="3"/>
  <c r="AM59" i="3"/>
  <c r="AN59" i="3"/>
  <c r="AO59" i="3"/>
  <c r="AP59" i="3"/>
  <c r="AQ59" i="3"/>
  <c r="AR59" i="3"/>
  <c r="AS59" i="3"/>
  <c r="AT59" i="3"/>
  <c r="AU59" i="3"/>
  <c r="AV59" i="3"/>
  <c r="AW59" i="3"/>
  <c r="AH59" i="3"/>
  <c r="AX59" i="3"/>
  <c r="AI59" i="3"/>
  <c r="AY59" i="3"/>
  <c r="AJ59" i="3"/>
  <c r="AZ59" i="3"/>
  <c r="AK59" i="3"/>
  <c r="AL59" i="3"/>
  <c r="AM43" i="3"/>
  <c r="AN43" i="3"/>
  <c r="AO43" i="3"/>
  <c r="AP43" i="3"/>
  <c r="AQ43" i="3"/>
  <c r="AR43" i="3"/>
  <c r="AS43" i="3"/>
  <c r="AT43" i="3"/>
  <c r="AU43" i="3"/>
  <c r="AV43" i="3"/>
  <c r="AW43" i="3"/>
  <c r="AH43" i="3"/>
  <c r="AX43" i="3"/>
  <c r="AI43" i="3"/>
  <c r="AY43" i="3"/>
  <c r="AJ43" i="3"/>
  <c r="AZ43" i="3"/>
  <c r="AK43" i="3"/>
  <c r="AL43" i="3"/>
  <c r="AM27" i="3"/>
  <c r="AN27" i="3"/>
  <c r="AO27" i="3"/>
  <c r="AP27" i="3"/>
  <c r="AQ27" i="3"/>
  <c r="AR27" i="3"/>
  <c r="AS27" i="3"/>
  <c r="AT27" i="3"/>
  <c r="AU27" i="3"/>
  <c r="AV27" i="3"/>
  <c r="AW27" i="3"/>
  <c r="AH27" i="3"/>
  <c r="AX27" i="3"/>
  <c r="AI27" i="3"/>
  <c r="AY27" i="3"/>
  <c r="AJ27" i="3"/>
  <c r="AZ27" i="3"/>
  <c r="AK27" i="3"/>
  <c r="AL27" i="3"/>
  <c r="AL38" i="3"/>
  <c r="AM38" i="3"/>
  <c r="AN38" i="3"/>
  <c r="AO38" i="3"/>
  <c r="AP38" i="3"/>
  <c r="AQ38" i="3"/>
  <c r="AR38" i="3"/>
  <c r="AS38" i="3"/>
  <c r="AT38" i="3"/>
  <c r="AU38" i="3"/>
  <c r="AV38" i="3"/>
  <c r="AW38" i="3"/>
  <c r="AH38" i="3"/>
  <c r="AX38" i="3"/>
  <c r="AI38" i="3"/>
  <c r="AY38" i="3"/>
  <c r="AJ38" i="3"/>
  <c r="AZ38" i="3"/>
  <c r="AK38" i="3"/>
  <c r="AD12" i="3"/>
  <c r="AJ12" i="3"/>
  <c r="AZ12" i="3"/>
  <c r="AK12" i="3"/>
  <c r="AI12" i="3"/>
  <c r="AL12" i="3"/>
  <c r="AH12" i="3"/>
  <c r="AM12" i="3"/>
  <c r="AN12" i="3"/>
  <c r="AO12" i="3"/>
  <c r="AP12" i="3"/>
  <c r="AQ12" i="3"/>
  <c r="AR12" i="3"/>
  <c r="AS12" i="3"/>
  <c r="AT12" i="3"/>
  <c r="AY12" i="3"/>
  <c r="AU12" i="3"/>
  <c r="AV12" i="3"/>
  <c r="AW12" i="3"/>
  <c r="AX12" i="3"/>
  <c r="AI140" i="3"/>
  <c r="AY140" i="3"/>
  <c r="AJ140" i="3"/>
  <c r="AZ140" i="3"/>
  <c r="AK140" i="3"/>
  <c r="AL140" i="3"/>
  <c r="AM140" i="3"/>
  <c r="AN140" i="3"/>
  <c r="AO140" i="3"/>
  <c r="AP140" i="3"/>
  <c r="AQ140" i="3"/>
  <c r="AR140" i="3"/>
  <c r="AS140" i="3"/>
  <c r="AT140" i="3"/>
  <c r="AV140" i="3"/>
  <c r="AH140" i="3"/>
  <c r="AU140" i="3"/>
  <c r="AW140" i="3"/>
  <c r="AX140" i="3"/>
  <c r="AI124" i="3"/>
  <c r="AY124" i="3"/>
  <c r="AJ124" i="3"/>
  <c r="AZ124" i="3"/>
  <c r="AK124" i="3"/>
  <c r="AL124" i="3"/>
  <c r="AM124" i="3"/>
  <c r="AN124" i="3"/>
  <c r="AO124" i="3"/>
  <c r="AP124" i="3"/>
  <c r="AQ124" i="3"/>
  <c r="AR124" i="3"/>
  <c r="AS124" i="3"/>
  <c r="AT124" i="3"/>
  <c r="AU124" i="3"/>
  <c r="AV124" i="3"/>
  <c r="AW124" i="3"/>
  <c r="AX124" i="3"/>
  <c r="AH124" i="3"/>
  <c r="AD108" i="3"/>
  <c r="AG108" i="3" s="1"/>
  <c r="AI108" i="3"/>
  <c r="AY108" i="3"/>
  <c r="AJ108" i="3"/>
  <c r="AZ108" i="3"/>
  <c r="AK108" i="3"/>
  <c r="AL108" i="3"/>
  <c r="AM108" i="3"/>
  <c r="AN108" i="3"/>
  <c r="AO108" i="3"/>
  <c r="AP108" i="3"/>
  <c r="AQ108" i="3"/>
  <c r="AR108" i="3"/>
  <c r="AS108" i="3"/>
  <c r="AT108" i="3"/>
  <c r="AU108" i="3"/>
  <c r="AV108" i="3"/>
  <c r="AH108" i="3"/>
  <c r="AW108" i="3"/>
  <c r="AX108" i="3"/>
  <c r="AI90" i="3"/>
  <c r="AY90" i="3"/>
  <c r="AJ90" i="3"/>
  <c r="AZ90" i="3"/>
  <c r="AK90" i="3"/>
  <c r="AL90" i="3"/>
  <c r="AM90" i="3"/>
  <c r="AN90" i="3"/>
  <c r="AO90" i="3"/>
  <c r="AP90" i="3"/>
  <c r="AQ90" i="3"/>
  <c r="AR90" i="3"/>
  <c r="AS90" i="3"/>
  <c r="AT90" i="3"/>
  <c r="AU90" i="3"/>
  <c r="AV90" i="3"/>
  <c r="AH90" i="3"/>
  <c r="AW90" i="3"/>
  <c r="AX90" i="3"/>
  <c r="AP74" i="3"/>
  <c r="AQ74" i="3"/>
  <c r="AR74" i="3"/>
  <c r="AT74" i="3"/>
  <c r="AU74" i="3"/>
  <c r="AV74" i="3"/>
  <c r="AW74" i="3"/>
  <c r="AH74" i="3"/>
  <c r="AX74" i="3"/>
  <c r="AI74" i="3"/>
  <c r="AY74" i="3"/>
  <c r="AJ74" i="3"/>
  <c r="AZ74" i="3"/>
  <c r="AK74" i="3"/>
  <c r="AL74" i="3"/>
  <c r="AM74" i="3"/>
  <c r="AN74" i="3"/>
  <c r="AO74" i="3"/>
  <c r="AS74" i="3"/>
  <c r="AP58" i="3"/>
  <c r="AQ58" i="3"/>
  <c r="AR58" i="3"/>
  <c r="AS58" i="3"/>
  <c r="AT58" i="3"/>
  <c r="AU58" i="3"/>
  <c r="AV58" i="3"/>
  <c r="AW58" i="3"/>
  <c r="AH58" i="3"/>
  <c r="AX58" i="3"/>
  <c r="AI58" i="3"/>
  <c r="AY58" i="3"/>
  <c r="AJ58" i="3"/>
  <c r="AZ58" i="3"/>
  <c r="AK58" i="3"/>
  <c r="AL58" i="3"/>
  <c r="AM58" i="3"/>
  <c r="AN58" i="3"/>
  <c r="AO58" i="3"/>
  <c r="AP42" i="3"/>
  <c r="AQ42" i="3"/>
  <c r="AR42" i="3"/>
  <c r="AS42" i="3"/>
  <c r="AT42" i="3"/>
  <c r="AU42" i="3"/>
  <c r="AV42" i="3"/>
  <c r="AW42" i="3"/>
  <c r="AH42" i="3"/>
  <c r="AX42" i="3"/>
  <c r="AI42" i="3"/>
  <c r="AY42" i="3"/>
  <c r="AJ42" i="3"/>
  <c r="AZ42" i="3"/>
  <c r="AK42" i="3"/>
  <c r="AL42" i="3"/>
  <c r="AM42" i="3"/>
  <c r="AN42" i="3"/>
  <c r="AO42" i="3"/>
  <c r="AP26" i="3"/>
  <c r="AQ26" i="3"/>
  <c r="AR26" i="3"/>
  <c r="AS26" i="3"/>
  <c r="AT26" i="3"/>
  <c r="AU26" i="3"/>
  <c r="AV26" i="3"/>
  <c r="AW26" i="3"/>
  <c r="AH26" i="3"/>
  <c r="AX26" i="3"/>
  <c r="AI26" i="3"/>
  <c r="AY26" i="3"/>
  <c r="AJ26" i="3"/>
  <c r="AZ26" i="3"/>
  <c r="AK26" i="3"/>
  <c r="AL26" i="3"/>
  <c r="AM26" i="3"/>
  <c r="AN26" i="3"/>
  <c r="AO26" i="3"/>
  <c r="AL139" i="3"/>
  <c r="AM139" i="3"/>
  <c r="AN139" i="3"/>
  <c r="AO139" i="3"/>
  <c r="AP139" i="3"/>
  <c r="AQ139" i="3"/>
  <c r="AR139" i="3"/>
  <c r="AS139" i="3"/>
  <c r="AT139" i="3"/>
  <c r="AU139" i="3"/>
  <c r="AV139" i="3"/>
  <c r="AW139" i="3"/>
  <c r="AI139" i="3"/>
  <c r="AY139" i="3"/>
  <c r="AH139" i="3"/>
  <c r="AJ139" i="3"/>
  <c r="AK139" i="3"/>
  <c r="AX139" i="3"/>
  <c r="AZ139" i="3"/>
  <c r="AL123" i="3"/>
  <c r="AM123" i="3"/>
  <c r="AN123" i="3"/>
  <c r="AO123" i="3"/>
  <c r="AP123" i="3"/>
  <c r="AQ123" i="3"/>
  <c r="AR123" i="3"/>
  <c r="AS123" i="3"/>
  <c r="AT123" i="3"/>
  <c r="AU123" i="3"/>
  <c r="AV123" i="3"/>
  <c r="AW123" i="3"/>
  <c r="AH123" i="3"/>
  <c r="AX123" i="3"/>
  <c r="AI123" i="3"/>
  <c r="AY123" i="3"/>
  <c r="AJ123" i="3"/>
  <c r="AK123" i="3"/>
  <c r="AZ123" i="3"/>
  <c r="AL105" i="3"/>
  <c r="AM105" i="3"/>
  <c r="AN105" i="3"/>
  <c r="AO105" i="3"/>
  <c r="AP105" i="3"/>
  <c r="AQ105" i="3"/>
  <c r="AR105" i="3"/>
  <c r="AS105" i="3"/>
  <c r="AT105" i="3"/>
  <c r="AU105" i="3"/>
  <c r="AV105" i="3"/>
  <c r="AW105" i="3"/>
  <c r="AH105" i="3"/>
  <c r="AX105" i="3"/>
  <c r="AI105" i="3"/>
  <c r="AY105" i="3"/>
  <c r="AJ105" i="3"/>
  <c r="AK105" i="3"/>
  <c r="AZ105" i="3"/>
  <c r="AL89" i="3"/>
  <c r="AM89" i="3"/>
  <c r="AN89" i="3"/>
  <c r="AO89" i="3"/>
  <c r="AP89" i="3"/>
  <c r="AQ89" i="3"/>
  <c r="AR89" i="3"/>
  <c r="AS89" i="3"/>
  <c r="AT89" i="3"/>
  <c r="AU89" i="3"/>
  <c r="AV89" i="3"/>
  <c r="AW89" i="3"/>
  <c r="AH89" i="3"/>
  <c r="AX89" i="3"/>
  <c r="AI89" i="3"/>
  <c r="AY89" i="3"/>
  <c r="AJ89" i="3"/>
  <c r="AK89" i="3"/>
  <c r="AZ89" i="3"/>
  <c r="AS73" i="3"/>
  <c r="AT73" i="3"/>
  <c r="AU73" i="3"/>
  <c r="AW73" i="3"/>
  <c r="AH73" i="3"/>
  <c r="AX73" i="3"/>
  <c r="AI73" i="3"/>
  <c r="AY73" i="3"/>
  <c r="AJ73" i="3"/>
  <c r="AZ73" i="3"/>
  <c r="AK73" i="3"/>
  <c r="AL73" i="3"/>
  <c r="AM73" i="3"/>
  <c r="AN73" i="3"/>
  <c r="AO73" i="3"/>
  <c r="AP73" i="3"/>
  <c r="AQ73" i="3"/>
  <c r="AR73" i="3"/>
  <c r="AV73" i="3"/>
  <c r="AS57" i="3"/>
  <c r="AT57" i="3"/>
  <c r="AU57" i="3"/>
  <c r="AV57" i="3"/>
  <c r="AW57" i="3"/>
  <c r="AH57" i="3"/>
  <c r="AX57" i="3"/>
  <c r="AI57" i="3"/>
  <c r="AY57" i="3"/>
  <c r="AJ57" i="3"/>
  <c r="AZ57" i="3"/>
  <c r="AK57" i="3"/>
  <c r="AL57" i="3"/>
  <c r="AM57" i="3"/>
  <c r="AN57" i="3"/>
  <c r="AO57" i="3"/>
  <c r="AP57" i="3"/>
  <c r="AQ57" i="3"/>
  <c r="AR57" i="3"/>
  <c r="AS41" i="3"/>
  <c r="AT41" i="3"/>
  <c r="AU41" i="3"/>
  <c r="AV41" i="3"/>
  <c r="AW41" i="3"/>
  <c r="AH41" i="3"/>
  <c r="AX41" i="3"/>
  <c r="AI41" i="3"/>
  <c r="AY41" i="3"/>
  <c r="AJ41" i="3"/>
  <c r="AZ41" i="3"/>
  <c r="AK41" i="3"/>
  <c r="AL41" i="3"/>
  <c r="AM41" i="3"/>
  <c r="AN41" i="3"/>
  <c r="AO41" i="3"/>
  <c r="AP41" i="3"/>
  <c r="AQ41" i="3"/>
  <c r="AR41" i="3"/>
  <c r="AS25" i="3"/>
  <c r="AT25" i="3"/>
  <c r="AU25" i="3"/>
  <c r="AV25" i="3"/>
  <c r="AW25" i="3"/>
  <c r="AH25" i="3"/>
  <c r="AX25" i="3"/>
  <c r="AI25" i="3"/>
  <c r="AY25" i="3"/>
  <c r="AJ25" i="3"/>
  <c r="AZ25" i="3"/>
  <c r="AK25" i="3"/>
  <c r="AL25" i="3"/>
  <c r="AM25" i="3"/>
  <c r="AN25" i="3"/>
  <c r="AO25" i="3"/>
  <c r="AP25" i="3"/>
  <c r="AQ25" i="3"/>
  <c r="AR25" i="3"/>
  <c r="AL54" i="3"/>
  <c r="AM54" i="3"/>
  <c r="AN54" i="3"/>
  <c r="AO54" i="3"/>
  <c r="AP54" i="3"/>
  <c r="AQ54" i="3"/>
  <c r="AR54" i="3"/>
  <c r="AS54" i="3"/>
  <c r="AT54" i="3"/>
  <c r="AU54" i="3"/>
  <c r="AV54" i="3"/>
  <c r="AW54" i="3"/>
  <c r="AH54" i="3"/>
  <c r="AX54" i="3"/>
  <c r="AI54" i="3"/>
  <c r="AY54" i="3"/>
  <c r="AJ54" i="3"/>
  <c r="AZ54" i="3"/>
  <c r="AK54" i="3"/>
  <c r="AO154" i="3"/>
  <c r="AP154" i="3"/>
  <c r="AQ154" i="3"/>
  <c r="AR154" i="3"/>
  <c r="AS154" i="3"/>
  <c r="AT154" i="3"/>
  <c r="AV154" i="3"/>
  <c r="AH154" i="3"/>
  <c r="AX154" i="3"/>
  <c r="AI154" i="3"/>
  <c r="AY154" i="3"/>
  <c r="AJ154" i="3"/>
  <c r="AZ154" i="3"/>
  <c r="AL154" i="3"/>
  <c r="AK154" i="3"/>
  <c r="AM154" i="3"/>
  <c r="AN154" i="3"/>
  <c r="AU154" i="3"/>
  <c r="AW154" i="3"/>
  <c r="AO138" i="3"/>
  <c r="AP138" i="3"/>
  <c r="AQ138" i="3"/>
  <c r="AR138" i="3"/>
  <c r="AS138" i="3"/>
  <c r="AT138" i="3"/>
  <c r="AU138" i="3"/>
  <c r="AV138" i="3"/>
  <c r="AW138" i="3"/>
  <c r="AH138" i="3"/>
  <c r="AX138" i="3"/>
  <c r="AI138" i="3"/>
  <c r="AY138" i="3"/>
  <c r="AJ138" i="3"/>
  <c r="AZ138" i="3"/>
  <c r="AL138" i="3"/>
  <c r="AK138" i="3"/>
  <c r="AM138" i="3"/>
  <c r="AN138" i="3"/>
  <c r="AO122" i="3"/>
  <c r="AP122" i="3"/>
  <c r="AQ122" i="3"/>
  <c r="AR122" i="3"/>
  <c r="AS122" i="3"/>
  <c r="AT122" i="3"/>
  <c r="AU122" i="3"/>
  <c r="AV122" i="3"/>
  <c r="AW122" i="3"/>
  <c r="AH122" i="3"/>
  <c r="AX122" i="3"/>
  <c r="AI122" i="3"/>
  <c r="AY122" i="3"/>
  <c r="AJ122" i="3"/>
  <c r="AZ122" i="3"/>
  <c r="AK122" i="3"/>
  <c r="AL122" i="3"/>
  <c r="AM122" i="3"/>
  <c r="AN122" i="3"/>
  <c r="AO104" i="3"/>
  <c r="AP104" i="3"/>
  <c r="AQ104" i="3"/>
  <c r="AR104" i="3"/>
  <c r="AS104" i="3"/>
  <c r="AT104" i="3"/>
  <c r="AU104" i="3"/>
  <c r="AV104" i="3"/>
  <c r="AW104" i="3"/>
  <c r="AH104" i="3"/>
  <c r="AX104" i="3"/>
  <c r="AI104" i="3"/>
  <c r="AY104" i="3"/>
  <c r="AJ104" i="3"/>
  <c r="AZ104" i="3"/>
  <c r="AK104" i="3"/>
  <c r="AL104" i="3"/>
  <c r="AM104" i="3"/>
  <c r="AN104" i="3"/>
  <c r="AO88" i="3"/>
  <c r="AP88" i="3"/>
  <c r="AQ88" i="3"/>
  <c r="AR88" i="3"/>
  <c r="AS88" i="3"/>
  <c r="AT88" i="3"/>
  <c r="AU88" i="3"/>
  <c r="AV88" i="3"/>
  <c r="AW88" i="3"/>
  <c r="AH88" i="3"/>
  <c r="AX88" i="3"/>
  <c r="AI88" i="3"/>
  <c r="AY88" i="3"/>
  <c r="AJ88" i="3"/>
  <c r="AZ88" i="3"/>
  <c r="AK88" i="3"/>
  <c r="AL88" i="3"/>
  <c r="AM88" i="3"/>
  <c r="AN88" i="3"/>
  <c r="AV72" i="3"/>
  <c r="AW72" i="3"/>
  <c r="AH72" i="3"/>
  <c r="AX72" i="3"/>
  <c r="AJ72" i="3"/>
  <c r="AZ72" i="3"/>
  <c r="AK72" i="3"/>
  <c r="AL72" i="3"/>
  <c r="AM72" i="3"/>
  <c r="AN72" i="3"/>
  <c r="AO72" i="3"/>
  <c r="AP72" i="3"/>
  <c r="AQ72" i="3"/>
  <c r="AR72" i="3"/>
  <c r="AS72" i="3"/>
  <c r="AT72" i="3"/>
  <c r="AU72" i="3"/>
  <c r="AI72" i="3"/>
  <c r="AY72" i="3"/>
  <c r="AV56" i="3"/>
  <c r="AW56" i="3"/>
  <c r="AH56" i="3"/>
  <c r="AX56" i="3"/>
  <c r="AI56" i="3"/>
  <c r="AY56" i="3"/>
  <c r="AJ56" i="3"/>
  <c r="AZ56" i="3"/>
  <c r="AK56" i="3"/>
  <c r="AL56" i="3"/>
  <c r="AM56" i="3"/>
  <c r="AN56" i="3"/>
  <c r="AO56" i="3"/>
  <c r="AP56" i="3"/>
  <c r="AQ56" i="3"/>
  <c r="AR56" i="3"/>
  <c r="AS56" i="3"/>
  <c r="AT56" i="3"/>
  <c r="AU56" i="3"/>
  <c r="AV40" i="3"/>
  <c r="AW40" i="3"/>
  <c r="AH40" i="3"/>
  <c r="AX40" i="3"/>
  <c r="AI40" i="3"/>
  <c r="AY40" i="3"/>
  <c r="AJ40" i="3"/>
  <c r="AZ40" i="3"/>
  <c r="AK40" i="3"/>
  <c r="AL40" i="3"/>
  <c r="AM40" i="3"/>
  <c r="AN40" i="3"/>
  <c r="AO40" i="3"/>
  <c r="AP40" i="3"/>
  <c r="AQ40" i="3"/>
  <c r="AR40" i="3"/>
  <c r="AS40" i="3"/>
  <c r="AT40" i="3"/>
  <c r="AU40" i="3"/>
  <c r="AV24" i="3"/>
  <c r="AW24" i="3"/>
  <c r="AH24" i="3"/>
  <c r="AX24" i="3"/>
  <c r="AI24" i="3"/>
  <c r="AY24" i="3"/>
  <c r="AJ24" i="3"/>
  <c r="AZ24" i="3"/>
  <c r="AK24" i="3"/>
  <c r="AL24" i="3"/>
  <c r="AM24" i="3"/>
  <c r="AN24" i="3"/>
  <c r="AO24" i="3"/>
  <c r="AP24" i="3"/>
  <c r="AQ24" i="3"/>
  <c r="AR24" i="3"/>
  <c r="AS24" i="3"/>
  <c r="AT24" i="3"/>
  <c r="AU24" i="3"/>
  <c r="AU152" i="3"/>
  <c r="AV152" i="3"/>
  <c r="AW152" i="3"/>
  <c r="AH152" i="3"/>
  <c r="AX152" i="3"/>
  <c r="AI152" i="3"/>
  <c r="AY152" i="3"/>
  <c r="AJ152" i="3"/>
  <c r="AZ152" i="3"/>
  <c r="AL152" i="3"/>
  <c r="AN152" i="3"/>
  <c r="AO152" i="3"/>
  <c r="AP152" i="3"/>
  <c r="AR152" i="3"/>
  <c r="AK152" i="3"/>
  <c r="AM152" i="3"/>
  <c r="AQ152" i="3"/>
  <c r="AS152" i="3"/>
  <c r="AT152" i="3"/>
  <c r="AR153" i="3"/>
  <c r="AS153" i="3"/>
  <c r="AT153" i="3"/>
  <c r="AU153" i="3"/>
  <c r="AV153" i="3"/>
  <c r="AW153" i="3"/>
  <c r="AI153" i="3"/>
  <c r="AY153" i="3"/>
  <c r="AK153" i="3"/>
  <c r="AL153" i="3"/>
  <c r="AM153" i="3"/>
  <c r="AO153" i="3"/>
  <c r="AZ153" i="3"/>
  <c r="AH153" i="3"/>
  <c r="AJ153" i="3"/>
  <c r="AN153" i="3"/>
  <c r="AP153" i="3"/>
  <c r="AQ153" i="3"/>
  <c r="AX153" i="3"/>
  <c r="AR137" i="3"/>
  <c r="AS137" i="3"/>
  <c r="AT137" i="3"/>
  <c r="AU137" i="3"/>
  <c r="AV137" i="3"/>
  <c r="AW137" i="3"/>
  <c r="AH137" i="3"/>
  <c r="AX137" i="3"/>
  <c r="AI137" i="3"/>
  <c r="AY137" i="3"/>
  <c r="AJ137" i="3"/>
  <c r="AZ137" i="3"/>
  <c r="AK137" i="3"/>
  <c r="AL137" i="3"/>
  <c r="AM137" i="3"/>
  <c r="AO137" i="3"/>
  <c r="AN137" i="3"/>
  <c r="AP137" i="3"/>
  <c r="AQ137" i="3"/>
  <c r="AR121" i="3"/>
  <c r="AS121" i="3"/>
  <c r="AT121" i="3"/>
  <c r="AU121" i="3"/>
  <c r="AV121" i="3"/>
  <c r="AW121" i="3"/>
  <c r="AH121" i="3"/>
  <c r="AX121" i="3"/>
  <c r="AI121" i="3"/>
  <c r="AY121" i="3"/>
  <c r="AJ121" i="3"/>
  <c r="AZ121" i="3"/>
  <c r="AK121" i="3"/>
  <c r="AL121" i="3"/>
  <c r="AM121" i="3"/>
  <c r="AN121" i="3"/>
  <c r="AO121" i="3"/>
  <c r="AP121" i="3"/>
  <c r="AQ121" i="3"/>
  <c r="AR103" i="3"/>
  <c r="AS103" i="3"/>
  <c r="AT103" i="3"/>
  <c r="AU103" i="3"/>
  <c r="AV103" i="3"/>
  <c r="AW103" i="3"/>
  <c r="AH103" i="3"/>
  <c r="AX103" i="3"/>
  <c r="AI103" i="3"/>
  <c r="AY103" i="3"/>
  <c r="AJ103" i="3"/>
  <c r="AZ103" i="3"/>
  <c r="AK103" i="3"/>
  <c r="AL103" i="3"/>
  <c r="AM103" i="3"/>
  <c r="AN103" i="3"/>
  <c r="AO103" i="3"/>
  <c r="AP103" i="3"/>
  <c r="AQ103" i="3"/>
  <c r="AR87" i="3"/>
  <c r="AS87" i="3"/>
  <c r="AT87" i="3"/>
  <c r="AU87" i="3"/>
  <c r="AV87" i="3"/>
  <c r="AW87" i="3"/>
  <c r="AH87" i="3"/>
  <c r="AX87" i="3"/>
  <c r="AI87" i="3"/>
  <c r="AY87" i="3"/>
  <c r="AJ87" i="3"/>
  <c r="AZ87" i="3"/>
  <c r="AK87" i="3"/>
  <c r="AL87" i="3"/>
  <c r="AM87" i="3"/>
  <c r="AN87" i="3"/>
  <c r="AO87" i="3"/>
  <c r="AP87" i="3"/>
  <c r="AQ87" i="3"/>
  <c r="AI71" i="3"/>
  <c r="AY71" i="3"/>
  <c r="AJ71" i="3"/>
  <c r="AZ71" i="3"/>
  <c r="AK71" i="3"/>
  <c r="AM71" i="3"/>
  <c r="AN71" i="3"/>
  <c r="AO71" i="3"/>
  <c r="AP71" i="3"/>
  <c r="AQ71" i="3"/>
  <c r="AR71" i="3"/>
  <c r="AS71" i="3"/>
  <c r="AT71" i="3"/>
  <c r="AU71" i="3"/>
  <c r="AV71" i="3"/>
  <c r="AW71" i="3"/>
  <c r="AH71" i="3"/>
  <c r="AX71" i="3"/>
  <c r="AL71" i="3"/>
  <c r="AI55" i="3"/>
  <c r="AY55" i="3"/>
  <c r="AJ55" i="3"/>
  <c r="AZ55" i="3"/>
  <c r="AK55" i="3"/>
  <c r="AL55" i="3"/>
  <c r="AM55" i="3"/>
  <c r="AN55" i="3"/>
  <c r="AO55" i="3"/>
  <c r="AP55" i="3"/>
  <c r="AQ55" i="3"/>
  <c r="AR55" i="3"/>
  <c r="AS55" i="3"/>
  <c r="AT55" i="3"/>
  <c r="AU55" i="3"/>
  <c r="AV55" i="3"/>
  <c r="AW55" i="3"/>
  <c r="AH55" i="3"/>
  <c r="AX55" i="3"/>
  <c r="AI39" i="3"/>
  <c r="AY39" i="3"/>
  <c r="AJ39" i="3"/>
  <c r="AZ39" i="3"/>
  <c r="AK39" i="3"/>
  <c r="AL39" i="3"/>
  <c r="AM39" i="3"/>
  <c r="AN39" i="3"/>
  <c r="AO39" i="3"/>
  <c r="AP39" i="3"/>
  <c r="AQ39" i="3"/>
  <c r="AR39" i="3"/>
  <c r="AS39" i="3"/>
  <c r="AT39" i="3"/>
  <c r="AU39" i="3"/>
  <c r="AV39" i="3"/>
  <c r="AW39" i="3"/>
  <c r="AH39" i="3"/>
  <c r="AX39" i="3"/>
  <c r="AI23" i="3"/>
  <c r="AY23" i="3"/>
  <c r="AJ23" i="3"/>
  <c r="AZ23" i="3"/>
  <c r="AK23" i="3"/>
  <c r="AL23" i="3"/>
  <c r="AM23" i="3"/>
  <c r="AN23" i="3"/>
  <c r="AO23" i="3"/>
  <c r="AP23" i="3"/>
  <c r="AQ23" i="3"/>
  <c r="AR23" i="3"/>
  <c r="AS23" i="3"/>
  <c r="AT23" i="3"/>
  <c r="AU23" i="3"/>
  <c r="AV23" i="3"/>
  <c r="AW23" i="3"/>
  <c r="AH23" i="3"/>
  <c r="AX23" i="3"/>
  <c r="AU102" i="3"/>
  <c r="AV102" i="3"/>
  <c r="AW102" i="3"/>
  <c r="AH102" i="3"/>
  <c r="AX102" i="3"/>
  <c r="AI102" i="3"/>
  <c r="AY102" i="3"/>
  <c r="AJ102" i="3"/>
  <c r="AZ102" i="3"/>
  <c r="AK102" i="3"/>
  <c r="AL102" i="3"/>
  <c r="AM102" i="3"/>
  <c r="AN102" i="3"/>
  <c r="AO102" i="3"/>
  <c r="AP102" i="3"/>
  <c r="AQ102" i="3"/>
  <c r="AR102" i="3"/>
  <c r="AS102" i="3"/>
  <c r="AT102" i="3"/>
  <c r="AH151" i="3"/>
  <c r="AX151" i="3"/>
  <c r="AI151" i="3"/>
  <c r="AY151" i="3"/>
  <c r="AJ151" i="3"/>
  <c r="AZ151" i="3"/>
  <c r="AK151" i="3"/>
  <c r="AL151" i="3"/>
  <c r="AM151" i="3"/>
  <c r="AO151" i="3"/>
  <c r="AQ151" i="3"/>
  <c r="AR151" i="3"/>
  <c r="AS151" i="3"/>
  <c r="AU151" i="3"/>
  <c r="AN151" i="3"/>
  <c r="AP151" i="3"/>
  <c r="AT151" i="3"/>
  <c r="AV151" i="3"/>
  <c r="AW151" i="3"/>
  <c r="AH135" i="3"/>
  <c r="AX135" i="3"/>
  <c r="AI135" i="3"/>
  <c r="AY135" i="3"/>
  <c r="AJ135" i="3"/>
  <c r="AZ135" i="3"/>
  <c r="AK135" i="3"/>
  <c r="AL135" i="3"/>
  <c r="AM135" i="3"/>
  <c r="AN135" i="3"/>
  <c r="AO135" i="3"/>
  <c r="AP135" i="3"/>
  <c r="AQ135" i="3"/>
  <c r="AR135" i="3"/>
  <c r="AS135" i="3"/>
  <c r="AU135" i="3"/>
  <c r="AT135" i="3"/>
  <c r="AV135" i="3"/>
  <c r="AW135" i="3"/>
  <c r="AH119" i="3"/>
  <c r="AX119" i="3"/>
  <c r="AI119" i="3"/>
  <c r="AY119" i="3"/>
  <c r="AJ119" i="3"/>
  <c r="AZ119" i="3"/>
  <c r="AK119" i="3"/>
  <c r="AL119" i="3"/>
  <c r="AM119" i="3"/>
  <c r="AN119" i="3"/>
  <c r="AO119" i="3"/>
  <c r="AP119" i="3"/>
  <c r="AQ119" i="3"/>
  <c r="AR119" i="3"/>
  <c r="AS119" i="3"/>
  <c r="AT119" i="3"/>
  <c r="AU119" i="3"/>
  <c r="AV119" i="3"/>
  <c r="AW119" i="3"/>
  <c r="AH101" i="3"/>
  <c r="AX101" i="3"/>
  <c r="AI101" i="3"/>
  <c r="AY101" i="3"/>
  <c r="AJ101" i="3"/>
  <c r="AZ101" i="3"/>
  <c r="AK101" i="3"/>
  <c r="AL101" i="3"/>
  <c r="AM101" i="3"/>
  <c r="AN101" i="3"/>
  <c r="AO101" i="3"/>
  <c r="AP101" i="3"/>
  <c r="AQ101" i="3"/>
  <c r="AR101" i="3"/>
  <c r="AS101" i="3"/>
  <c r="AT101" i="3"/>
  <c r="AU101" i="3"/>
  <c r="AV101" i="3"/>
  <c r="AW101" i="3"/>
  <c r="AH85" i="3"/>
  <c r="AX85" i="3"/>
  <c r="AI85" i="3"/>
  <c r="AY85" i="3"/>
  <c r="AJ85" i="3"/>
  <c r="AZ85" i="3"/>
  <c r="AK85" i="3"/>
  <c r="AL85" i="3"/>
  <c r="AM85" i="3"/>
  <c r="AN85" i="3"/>
  <c r="AO85" i="3"/>
  <c r="AP85" i="3"/>
  <c r="AQ85" i="3"/>
  <c r="AR85" i="3"/>
  <c r="AS85" i="3"/>
  <c r="AT85" i="3"/>
  <c r="AU85" i="3"/>
  <c r="AV85" i="3"/>
  <c r="AW85" i="3"/>
  <c r="AO69" i="3"/>
  <c r="AP69" i="3"/>
  <c r="AQ69" i="3"/>
  <c r="AS69" i="3"/>
  <c r="AT69" i="3"/>
  <c r="AU69" i="3"/>
  <c r="AV69" i="3"/>
  <c r="AW69" i="3"/>
  <c r="AH69" i="3"/>
  <c r="AX69" i="3"/>
  <c r="AI69" i="3"/>
  <c r="AY69" i="3"/>
  <c r="AJ69" i="3"/>
  <c r="AZ69" i="3"/>
  <c r="AK69" i="3"/>
  <c r="AL69" i="3"/>
  <c r="AM69" i="3"/>
  <c r="AN69" i="3"/>
  <c r="AR69" i="3"/>
  <c r="AD53" i="3"/>
  <c r="AG53" i="3" s="1"/>
  <c r="AO53" i="3"/>
  <c r="AP53" i="3"/>
  <c r="AQ53" i="3"/>
  <c r="AR53" i="3"/>
  <c r="AS53" i="3"/>
  <c r="AT53" i="3"/>
  <c r="AU53" i="3"/>
  <c r="AV53" i="3"/>
  <c r="AW53" i="3"/>
  <c r="AH53" i="3"/>
  <c r="AX53" i="3"/>
  <c r="AI53" i="3"/>
  <c r="AY53" i="3"/>
  <c r="AJ53" i="3"/>
  <c r="AZ53" i="3"/>
  <c r="AK53" i="3"/>
  <c r="AL53" i="3"/>
  <c r="AM53" i="3"/>
  <c r="AN53" i="3"/>
  <c r="AO37" i="3"/>
  <c r="AP37" i="3"/>
  <c r="AQ37" i="3"/>
  <c r="AR37" i="3"/>
  <c r="AS37" i="3"/>
  <c r="AT37" i="3"/>
  <c r="AU37" i="3"/>
  <c r="AV37" i="3"/>
  <c r="AW37" i="3"/>
  <c r="AH37" i="3"/>
  <c r="AX37" i="3"/>
  <c r="AI37" i="3"/>
  <c r="AY37" i="3"/>
  <c r="AJ37" i="3"/>
  <c r="AZ37" i="3"/>
  <c r="AK37" i="3"/>
  <c r="AL37" i="3"/>
  <c r="AM37" i="3"/>
  <c r="AN37" i="3"/>
  <c r="AO21" i="3"/>
  <c r="AP21" i="3"/>
  <c r="AQ21" i="3"/>
  <c r="AR21" i="3"/>
  <c r="AS21" i="3"/>
  <c r="AT21" i="3"/>
  <c r="AU21" i="3"/>
  <c r="AV21" i="3"/>
  <c r="AW21" i="3"/>
  <c r="AH21" i="3"/>
  <c r="AX21" i="3"/>
  <c r="AI21" i="3"/>
  <c r="AY21" i="3"/>
  <c r="AJ21" i="3"/>
  <c r="AZ21" i="3"/>
  <c r="AK21" i="3"/>
  <c r="AL21" i="3"/>
  <c r="AM21" i="3"/>
  <c r="AN21" i="3"/>
  <c r="AK150" i="3"/>
  <c r="AL150" i="3"/>
  <c r="AM150" i="3"/>
  <c r="AN150" i="3"/>
  <c r="AO150" i="3"/>
  <c r="AP150" i="3"/>
  <c r="AQ150" i="3"/>
  <c r="AR150" i="3"/>
  <c r="AT150" i="3"/>
  <c r="AU150" i="3"/>
  <c r="AV150" i="3"/>
  <c r="AH150" i="3"/>
  <c r="AX150" i="3"/>
  <c r="AI150" i="3"/>
  <c r="AJ150" i="3"/>
  <c r="AS150" i="3"/>
  <c r="AW150" i="3"/>
  <c r="AY150" i="3"/>
  <c r="AZ150" i="3"/>
  <c r="AK134" i="3"/>
  <c r="AL134" i="3"/>
  <c r="AM134" i="3"/>
  <c r="AN134" i="3"/>
  <c r="AO134" i="3"/>
  <c r="AP134" i="3"/>
  <c r="AQ134" i="3"/>
  <c r="AR134" i="3"/>
  <c r="AS134" i="3"/>
  <c r="AT134" i="3"/>
  <c r="AU134" i="3"/>
  <c r="AV134" i="3"/>
  <c r="AH134" i="3"/>
  <c r="AX134" i="3"/>
  <c r="AJ134" i="3"/>
  <c r="AW134" i="3"/>
  <c r="AY134" i="3"/>
  <c r="AZ134" i="3"/>
  <c r="AI134" i="3"/>
  <c r="AK118" i="3"/>
  <c r="AL118" i="3"/>
  <c r="AM118" i="3"/>
  <c r="AN118" i="3"/>
  <c r="AO118" i="3"/>
  <c r="AP118" i="3"/>
  <c r="AQ118" i="3"/>
  <c r="AR118" i="3"/>
  <c r="AS118" i="3"/>
  <c r="AT118" i="3"/>
  <c r="AU118" i="3"/>
  <c r="AV118" i="3"/>
  <c r="AW118" i="3"/>
  <c r="AH118" i="3"/>
  <c r="AX118" i="3"/>
  <c r="AI118" i="3"/>
  <c r="AJ118" i="3"/>
  <c r="AY118" i="3"/>
  <c r="AZ118" i="3"/>
  <c r="AK100" i="3"/>
  <c r="AL100" i="3"/>
  <c r="AM100" i="3"/>
  <c r="AN100" i="3"/>
  <c r="AO100" i="3"/>
  <c r="AP100" i="3"/>
  <c r="AQ100" i="3"/>
  <c r="AR100" i="3"/>
  <c r="AS100" i="3"/>
  <c r="AT100" i="3"/>
  <c r="AU100" i="3"/>
  <c r="AV100" i="3"/>
  <c r="AW100" i="3"/>
  <c r="AH100" i="3"/>
  <c r="AX100" i="3"/>
  <c r="AI100" i="3"/>
  <c r="AJ100" i="3"/>
  <c r="AY100" i="3"/>
  <c r="AZ100" i="3"/>
  <c r="AR84" i="3"/>
  <c r="AS84" i="3"/>
  <c r="AH84" i="3"/>
  <c r="AI84" i="3"/>
  <c r="AJ84" i="3"/>
  <c r="AK84" i="3"/>
  <c r="AL84" i="3"/>
  <c r="AM84" i="3"/>
  <c r="AN84" i="3"/>
  <c r="AO84" i="3"/>
  <c r="AP84" i="3"/>
  <c r="AQ84" i="3"/>
  <c r="AT84" i="3"/>
  <c r="AU84" i="3"/>
  <c r="AV84" i="3"/>
  <c r="AW84" i="3"/>
  <c r="AX84" i="3"/>
  <c r="AY84" i="3"/>
  <c r="AZ84" i="3"/>
  <c r="AR68" i="3"/>
  <c r="AS68" i="3"/>
  <c r="AT68" i="3"/>
  <c r="AU68" i="3"/>
  <c r="AV68" i="3"/>
  <c r="AW68" i="3"/>
  <c r="AH68" i="3"/>
  <c r="AX68" i="3"/>
  <c r="AI68" i="3"/>
  <c r="AY68" i="3"/>
  <c r="AJ68" i="3"/>
  <c r="AZ68" i="3"/>
  <c r="AK68" i="3"/>
  <c r="AL68" i="3"/>
  <c r="AM68" i="3"/>
  <c r="AN68" i="3"/>
  <c r="AO68" i="3"/>
  <c r="AP68" i="3"/>
  <c r="AQ68" i="3"/>
  <c r="AR52" i="3"/>
  <c r="AS52" i="3"/>
  <c r="AT52" i="3"/>
  <c r="AU52" i="3"/>
  <c r="AV52" i="3"/>
  <c r="AW52" i="3"/>
  <c r="AH52" i="3"/>
  <c r="AX52" i="3"/>
  <c r="AI52" i="3"/>
  <c r="AY52" i="3"/>
  <c r="AJ52" i="3"/>
  <c r="AZ52" i="3"/>
  <c r="AK52" i="3"/>
  <c r="AL52" i="3"/>
  <c r="AM52" i="3"/>
  <c r="AN52" i="3"/>
  <c r="AO52" i="3"/>
  <c r="AP52" i="3"/>
  <c r="AQ52" i="3"/>
  <c r="AR36" i="3"/>
  <c r="AS36" i="3"/>
  <c r="AT36" i="3"/>
  <c r="AU36" i="3"/>
  <c r="AV36" i="3"/>
  <c r="AW36" i="3"/>
  <c r="AH36" i="3"/>
  <c r="AX36" i="3"/>
  <c r="AI36" i="3"/>
  <c r="AY36" i="3"/>
  <c r="AJ36" i="3"/>
  <c r="AZ36" i="3"/>
  <c r="AK36" i="3"/>
  <c r="AL36" i="3"/>
  <c r="AM36" i="3"/>
  <c r="AN36" i="3"/>
  <c r="AO36" i="3"/>
  <c r="AP36" i="3"/>
  <c r="AQ36" i="3"/>
  <c r="AR20" i="3"/>
  <c r="AS20" i="3"/>
  <c r="AT20" i="3"/>
  <c r="AU20" i="3"/>
  <c r="AV20" i="3"/>
  <c r="AW20" i="3"/>
  <c r="AH20" i="3"/>
  <c r="AX20" i="3"/>
  <c r="AI20" i="3"/>
  <c r="AY20" i="3"/>
  <c r="AJ20" i="3"/>
  <c r="AZ20" i="3"/>
  <c r="AK20" i="3"/>
  <c r="AL20" i="3"/>
  <c r="AM20" i="3"/>
  <c r="AN20" i="3"/>
  <c r="AO20" i="3"/>
  <c r="AP20" i="3"/>
  <c r="AQ20" i="3"/>
  <c r="AL22" i="3"/>
  <c r="AM22" i="3"/>
  <c r="AN22" i="3"/>
  <c r="AO22" i="3"/>
  <c r="AP22" i="3"/>
  <c r="AQ22" i="3"/>
  <c r="AR22" i="3"/>
  <c r="AS22" i="3"/>
  <c r="AT22" i="3"/>
  <c r="AU22" i="3"/>
  <c r="AV22" i="3"/>
  <c r="AW22" i="3"/>
  <c r="AH22" i="3"/>
  <c r="AX22" i="3"/>
  <c r="AI22" i="3"/>
  <c r="AY22" i="3"/>
  <c r="AJ22" i="3"/>
  <c r="AZ22" i="3"/>
  <c r="AK22" i="3"/>
  <c r="AN149" i="3"/>
  <c r="AO149" i="3"/>
  <c r="AP149" i="3"/>
  <c r="AQ149" i="3"/>
  <c r="AR149" i="3"/>
  <c r="AS149" i="3"/>
  <c r="AT149" i="3"/>
  <c r="AU149" i="3"/>
  <c r="AW149" i="3"/>
  <c r="AH149" i="3"/>
  <c r="AX149" i="3"/>
  <c r="AI149" i="3"/>
  <c r="AY149" i="3"/>
  <c r="AK149" i="3"/>
  <c r="AJ149" i="3"/>
  <c r="AL149" i="3"/>
  <c r="AM149" i="3"/>
  <c r="AV149" i="3"/>
  <c r="AZ149" i="3"/>
  <c r="AN133" i="3"/>
  <c r="AO133" i="3"/>
  <c r="AP133" i="3"/>
  <c r="AQ133" i="3"/>
  <c r="AR133" i="3"/>
  <c r="AS133" i="3"/>
  <c r="AT133" i="3"/>
  <c r="AU133" i="3"/>
  <c r="AV133" i="3"/>
  <c r="AW133" i="3"/>
  <c r="AH133" i="3"/>
  <c r="AX133" i="3"/>
  <c r="AI133" i="3"/>
  <c r="AY133" i="3"/>
  <c r="AK133" i="3"/>
  <c r="AJ133" i="3"/>
  <c r="AL133" i="3"/>
  <c r="AM133" i="3"/>
  <c r="AZ133" i="3"/>
  <c r="AN117" i="3"/>
  <c r="AO117" i="3"/>
  <c r="AP117" i="3"/>
  <c r="AQ117" i="3"/>
  <c r="AR117" i="3"/>
  <c r="AS117" i="3"/>
  <c r="AT117" i="3"/>
  <c r="AU117" i="3"/>
  <c r="AV117" i="3"/>
  <c r="AW117" i="3"/>
  <c r="AH117" i="3"/>
  <c r="AX117" i="3"/>
  <c r="AI117" i="3"/>
  <c r="AY117" i="3"/>
  <c r="AJ117" i="3"/>
  <c r="AZ117" i="3"/>
  <c r="AK117" i="3"/>
  <c r="AL117" i="3"/>
  <c r="AM117" i="3"/>
  <c r="AN99" i="3"/>
  <c r="AO99" i="3"/>
  <c r="AP99" i="3"/>
  <c r="AQ99" i="3"/>
  <c r="AR99" i="3"/>
  <c r="AS99" i="3"/>
  <c r="AT99" i="3"/>
  <c r="AU99" i="3"/>
  <c r="AV99" i="3"/>
  <c r="AW99" i="3"/>
  <c r="AH99" i="3"/>
  <c r="AX99" i="3"/>
  <c r="AI99" i="3"/>
  <c r="AY99" i="3"/>
  <c r="AJ99" i="3"/>
  <c r="AZ99" i="3"/>
  <c r="AK99" i="3"/>
  <c r="AL99" i="3"/>
  <c r="AM99" i="3"/>
  <c r="AU83" i="3"/>
  <c r="AV83" i="3"/>
  <c r="AI83" i="3"/>
  <c r="AY83" i="3"/>
  <c r="AJ83" i="3"/>
  <c r="AZ83" i="3"/>
  <c r="AK83" i="3"/>
  <c r="AL83" i="3"/>
  <c r="AM83" i="3"/>
  <c r="AN83" i="3"/>
  <c r="AO83" i="3"/>
  <c r="AP83" i="3"/>
  <c r="AQ83" i="3"/>
  <c r="AR83" i="3"/>
  <c r="AS83" i="3"/>
  <c r="AH83" i="3"/>
  <c r="AT83" i="3"/>
  <c r="AW83" i="3"/>
  <c r="AX83" i="3"/>
  <c r="AU67" i="3"/>
  <c r="AV67" i="3"/>
  <c r="AW67" i="3"/>
  <c r="AH67" i="3"/>
  <c r="AX67" i="3"/>
  <c r="AI67" i="3"/>
  <c r="AY67" i="3"/>
  <c r="AJ67" i="3"/>
  <c r="AZ67" i="3"/>
  <c r="AK67" i="3"/>
  <c r="AL67" i="3"/>
  <c r="AM67" i="3"/>
  <c r="AN67" i="3"/>
  <c r="AO67" i="3"/>
  <c r="AP67" i="3"/>
  <c r="AQ67" i="3"/>
  <c r="AR67" i="3"/>
  <c r="AS67" i="3"/>
  <c r="AT67" i="3"/>
  <c r="AU51" i="3"/>
  <c r="AV51" i="3"/>
  <c r="AW51" i="3"/>
  <c r="AH51" i="3"/>
  <c r="AX51" i="3"/>
  <c r="AI51" i="3"/>
  <c r="AY51" i="3"/>
  <c r="AJ51" i="3"/>
  <c r="AZ51" i="3"/>
  <c r="AK51" i="3"/>
  <c r="AL51" i="3"/>
  <c r="AM51" i="3"/>
  <c r="AN51" i="3"/>
  <c r="AO51" i="3"/>
  <c r="AP51" i="3"/>
  <c r="AQ51" i="3"/>
  <c r="AR51" i="3"/>
  <c r="AS51" i="3"/>
  <c r="AT51" i="3"/>
  <c r="AU35" i="3"/>
  <c r="AV35" i="3"/>
  <c r="AW35" i="3"/>
  <c r="AH35" i="3"/>
  <c r="AX35" i="3"/>
  <c r="AI35" i="3"/>
  <c r="AY35" i="3"/>
  <c r="AJ35" i="3"/>
  <c r="AZ35" i="3"/>
  <c r="AK35" i="3"/>
  <c r="AL35" i="3"/>
  <c r="AM35" i="3"/>
  <c r="AN35" i="3"/>
  <c r="AO35" i="3"/>
  <c r="AP35" i="3"/>
  <c r="AQ35" i="3"/>
  <c r="AR35" i="3"/>
  <c r="AS35" i="3"/>
  <c r="AT35" i="3"/>
  <c r="AU19" i="3"/>
  <c r="AV19" i="3"/>
  <c r="AW19" i="3"/>
  <c r="AH19" i="3"/>
  <c r="AX19" i="3"/>
  <c r="AI19" i="3"/>
  <c r="AY19" i="3"/>
  <c r="AJ19" i="3"/>
  <c r="AZ19" i="3"/>
  <c r="AK19" i="3"/>
  <c r="AL19" i="3"/>
  <c r="AM19" i="3"/>
  <c r="AN19" i="3"/>
  <c r="AO19" i="3"/>
  <c r="AP19" i="3"/>
  <c r="AQ19" i="3"/>
  <c r="AR19" i="3"/>
  <c r="AS19" i="3"/>
  <c r="AT19" i="3"/>
  <c r="AE68" i="3"/>
  <c r="AF68" i="3" s="1"/>
  <c r="AE31" i="3"/>
  <c r="AF31" i="3" s="1"/>
  <c r="AG81" i="3"/>
  <c r="AG54" i="3"/>
  <c r="AE30" i="3"/>
  <c r="AF30" i="3" s="1"/>
  <c r="AE144" i="3"/>
  <c r="AF144" i="3" s="1"/>
  <c r="AG91" i="3"/>
  <c r="AE75" i="3"/>
  <c r="AF75" i="3" s="1"/>
  <c r="AG145" i="3"/>
  <c r="AE154" i="3"/>
  <c r="AF154" i="3" s="1"/>
  <c r="AG74" i="3"/>
  <c r="AG97" i="3"/>
  <c r="AG149" i="3"/>
  <c r="AE35" i="3"/>
  <c r="AF35" i="3" s="1"/>
  <c r="AE101" i="3"/>
  <c r="AF101" i="3" s="1"/>
  <c r="AE138" i="3"/>
  <c r="AF138" i="3" s="1"/>
  <c r="AE70" i="3"/>
  <c r="AF70" i="3" s="1"/>
  <c r="AE63" i="3"/>
  <c r="AF63" i="3" s="1"/>
  <c r="AG33" i="3"/>
  <c r="AG115" i="3"/>
  <c r="AG26" i="3"/>
  <c r="AE139" i="3"/>
  <c r="AF139" i="3" s="1"/>
  <c r="AG60" i="3"/>
  <c r="AE67" i="3"/>
  <c r="AF67" i="3" s="1"/>
  <c r="AG67" i="3"/>
  <c r="AE92" i="3"/>
  <c r="AF92" i="3" s="1"/>
  <c r="AG86" i="3"/>
  <c r="AE79" i="3"/>
  <c r="AF79" i="3" s="1"/>
  <c r="AE58" i="3"/>
  <c r="AF58" i="3" s="1"/>
  <c r="AE51" i="3"/>
  <c r="AF51" i="3" s="1"/>
  <c r="AG134" i="3"/>
  <c r="AG120" i="3"/>
  <c r="AE128" i="3"/>
  <c r="AF128" i="3" s="1"/>
  <c r="AG128" i="3"/>
  <c r="AG96" i="3"/>
  <c r="AG133" i="3"/>
  <c r="AE90" i="3"/>
  <c r="AF90" i="3" s="1"/>
  <c r="AE142" i="3"/>
  <c r="AF142" i="3" s="1"/>
  <c r="AG99" i="3"/>
  <c r="AE80" i="3"/>
  <c r="AF80" i="3" s="1"/>
  <c r="AG143" i="3"/>
  <c r="AG150" i="3"/>
  <c r="AG48" i="3"/>
  <c r="AG42" i="3"/>
  <c r="AG102" i="3"/>
  <c r="AG84" i="3"/>
  <c r="AE64" i="3"/>
  <c r="AF64" i="3" s="1"/>
  <c r="AE21" i="3"/>
  <c r="AF21" i="3" s="1"/>
  <c r="AG52" i="3"/>
  <c r="AE135" i="3"/>
  <c r="AF135" i="3" s="1"/>
  <c r="AE46" i="3"/>
  <c r="AF46" i="3" s="1"/>
  <c r="AE153" i="3"/>
  <c r="AF153" i="3" s="1"/>
  <c r="AG114" i="3"/>
  <c r="AE78" i="3"/>
  <c r="AF78" i="3" s="1"/>
  <c r="AE83" i="3"/>
  <c r="AF83" i="3" s="1"/>
  <c r="AE62" i="3"/>
  <c r="AF62" i="3" s="1"/>
  <c r="AE146" i="3"/>
  <c r="AF146" i="3" s="1"/>
  <c r="AE129" i="3"/>
  <c r="AF129" i="3" s="1"/>
  <c r="AG124" i="3"/>
  <c r="AE28" i="3"/>
  <c r="AF28" i="3" s="1"/>
  <c r="AE151" i="3"/>
  <c r="AF151" i="3" s="1"/>
  <c r="AE141" i="3"/>
  <c r="AF141" i="3" s="1"/>
  <c r="AE76" i="3"/>
  <c r="AF76" i="3" s="1"/>
  <c r="AG65" i="3"/>
  <c r="AE38" i="3"/>
  <c r="AF38" i="3" s="1"/>
  <c r="AG32" i="3"/>
  <c r="AG27" i="3"/>
  <c r="AG43" i="3"/>
  <c r="AG117" i="3"/>
  <c r="AE37" i="3"/>
  <c r="AF37" i="3" s="1"/>
  <c r="AE20" i="3"/>
  <c r="AF20" i="3" s="1"/>
  <c r="AG118" i="3"/>
  <c r="AG100" i="3"/>
  <c r="AG36" i="3"/>
  <c r="AE137" i="3"/>
  <c r="AF137" i="3" s="1"/>
  <c r="AG131" i="3"/>
  <c r="AG127" i="3"/>
  <c r="AE95" i="3"/>
  <c r="AF95" i="3" s="1"/>
  <c r="AG85" i="3"/>
  <c r="AG130" i="3"/>
  <c r="AG147" i="3"/>
  <c r="AG140" i="3"/>
  <c r="AE94" i="3"/>
  <c r="AF94" i="3" s="1"/>
  <c r="AE69" i="3"/>
  <c r="AF69" i="3" s="1"/>
  <c r="AE19" i="3"/>
  <c r="AF19" i="3" s="1"/>
  <c r="AG59" i="3"/>
  <c r="AG49" i="3"/>
  <c r="AG14" i="3"/>
  <c r="AG152" i="3"/>
  <c r="AE136" i="3"/>
  <c r="AF136" i="3" s="1"/>
  <c r="AE22" i="3"/>
  <c r="AF22" i="3" s="1"/>
  <c r="AG113" i="3"/>
  <c r="AE105" i="3"/>
  <c r="AF105" i="3" s="1"/>
  <c r="AE89" i="3"/>
  <c r="AF89" i="3" s="1"/>
  <c r="AE73" i="3"/>
  <c r="AF73" i="3" s="1"/>
  <c r="AE57" i="3"/>
  <c r="AF57" i="3" s="1"/>
  <c r="AE41" i="3"/>
  <c r="AF41" i="3" s="1"/>
  <c r="AE25" i="3"/>
  <c r="AF25" i="3" s="1"/>
  <c r="AG15" i="3"/>
  <c r="AG132" i="3"/>
  <c r="AG116" i="3"/>
  <c r="AG98" i="3"/>
  <c r="AG82" i="3"/>
  <c r="AG50" i="3"/>
  <c r="AG18" i="3"/>
  <c r="AG148" i="3"/>
  <c r="AG66" i="3"/>
  <c r="AG34" i="3"/>
  <c r="AG104" i="3"/>
  <c r="AG88" i="3"/>
  <c r="AG72" i="3"/>
  <c r="AG56" i="3"/>
  <c r="AG40" i="3"/>
  <c r="AG24" i="3"/>
  <c r="AG121" i="3"/>
  <c r="AG103" i="3"/>
  <c r="AG87" i="3"/>
  <c r="AG71" i="3"/>
  <c r="AG55" i="3"/>
  <c r="AG39" i="3"/>
  <c r="AG23" i="3"/>
  <c r="AG111" i="3"/>
  <c r="AG93" i="3"/>
  <c r="AG77" i="3"/>
  <c r="AG45" i="3"/>
  <c r="AG29" i="3"/>
  <c r="AG16" i="3"/>
  <c r="D2" i="3" l="1"/>
  <c r="Z13" i="7" s="1"/>
  <c r="AG12" i="3"/>
  <c r="D5" i="3" s="1"/>
  <c r="P6" i="3"/>
  <c r="H41" i="27" s="1"/>
  <c r="O6" i="3"/>
  <c r="G41" i="27" s="1"/>
  <c r="J6" i="3"/>
  <c r="E41" i="27" s="1"/>
  <c r="N6" i="3"/>
  <c r="V41" i="27" s="1"/>
  <c r="K6" i="3"/>
  <c r="Z6" i="3"/>
  <c r="AC41" i="27" s="1"/>
  <c r="M6" i="3"/>
  <c r="U41" i="27" s="1"/>
  <c r="Y6" i="3"/>
  <c r="AD41" i="27" s="1"/>
  <c r="AB6" i="3"/>
  <c r="AB41" i="27" s="1"/>
  <c r="Q6" i="3"/>
  <c r="N41" i="27" s="1"/>
  <c r="X6" i="3"/>
  <c r="Y41" i="27" s="1"/>
  <c r="L6" i="3"/>
  <c r="AA6" i="3"/>
  <c r="AA41" i="27" s="1"/>
  <c r="V6" i="3"/>
  <c r="W6" i="3"/>
  <c r="S41" i="27" s="1"/>
  <c r="U6" i="3"/>
  <c r="W41" i="27" s="1"/>
  <c r="T6" i="3"/>
  <c r="O41" i="27" s="1"/>
  <c r="S6" i="3"/>
  <c r="P41" i="27" s="1"/>
  <c r="R6" i="3"/>
  <c r="M41" i="27" s="1"/>
  <c r="H121" i="3"/>
  <c r="AE121" i="3" s="1"/>
  <c r="AF121" i="3" s="1"/>
  <c r="AE143" i="3"/>
  <c r="AF143" i="3" s="1"/>
  <c r="C572" i="7"/>
  <c r="C573" i="7"/>
  <c r="C574" i="7"/>
  <c r="C575" i="7"/>
  <c r="C576" i="7"/>
  <c r="H125" i="3"/>
  <c r="AE125" i="3" s="1"/>
  <c r="AF125" i="3" s="1"/>
  <c r="AE60" i="3"/>
  <c r="AF60" i="3" s="1"/>
  <c r="C466" i="7"/>
  <c r="C467" i="7"/>
  <c r="C468" i="7"/>
  <c r="C469" i="7"/>
  <c r="C470" i="7"/>
  <c r="C471" i="7"/>
  <c r="C472" i="7"/>
  <c r="C473" i="7"/>
  <c r="C474" i="7"/>
  <c r="C475" i="7"/>
  <c r="C476" i="7"/>
  <c r="C477" i="7"/>
  <c r="C478" i="7"/>
  <c r="C479" i="7"/>
  <c r="C480" i="7"/>
  <c r="C481" i="7"/>
  <c r="C482" i="7"/>
  <c r="C483" i="7"/>
  <c r="C484" i="7"/>
  <c r="C485" i="7"/>
  <c r="C486" i="7"/>
  <c r="C487" i="7"/>
  <c r="C488" i="7"/>
  <c r="C489" i="7"/>
  <c r="C490" i="7"/>
  <c r="C491" i="7"/>
  <c r="C492" i="7"/>
  <c r="C493" i="7"/>
  <c r="C494" i="7"/>
  <c r="C495" i="7"/>
  <c r="C496" i="7"/>
  <c r="C497" i="7"/>
  <c r="C498" i="7"/>
  <c r="C499" i="7"/>
  <c r="C500" i="7"/>
  <c r="C501" i="7"/>
  <c r="C502" i="7"/>
  <c r="C503" i="7"/>
  <c r="C504" i="7"/>
  <c r="C505" i="7"/>
  <c r="C506" i="7"/>
  <c r="C507" i="7"/>
  <c r="C508" i="7"/>
  <c r="C509" i="7"/>
  <c r="C510" i="7"/>
  <c r="C511" i="7"/>
  <c r="C512" i="7"/>
  <c r="C513" i="7"/>
  <c r="C514" i="7"/>
  <c r="C515" i="7"/>
  <c r="C516" i="7"/>
  <c r="C517" i="7"/>
  <c r="C518" i="7"/>
  <c r="C519" i="7"/>
  <c r="C520" i="7"/>
  <c r="C521" i="7"/>
  <c r="C522" i="7"/>
  <c r="C523" i="7"/>
  <c r="C524" i="7"/>
  <c r="C525" i="7"/>
  <c r="C526" i="7"/>
  <c r="C527" i="7"/>
  <c r="C528" i="7"/>
  <c r="C529" i="7"/>
  <c r="C530" i="7"/>
  <c r="C531" i="7"/>
  <c r="C532" i="7"/>
  <c r="C533" i="7"/>
  <c r="C534" i="7"/>
  <c r="C535" i="7"/>
  <c r="C536" i="7"/>
  <c r="C537" i="7"/>
  <c r="C538" i="7"/>
  <c r="C539" i="7"/>
  <c r="C540" i="7"/>
  <c r="C541" i="7"/>
  <c r="C542" i="7"/>
  <c r="C543" i="7"/>
  <c r="C544" i="7"/>
  <c r="C545" i="7"/>
  <c r="C546" i="7"/>
  <c r="C547" i="7"/>
  <c r="C548" i="7"/>
  <c r="C549" i="7"/>
  <c r="C550" i="7"/>
  <c r="C551" i="7"/>
  <c r="C552" i="7"/>
  <c r="C553" i="7"/>
  <c r="C554" i="7"/>
  <c r="C555" i="7"/>
  <c r="C556" i="7"/>
  <c r="C557" i="7"/>
  <c r="C558" i="7"/>
  <c r="C559" i="7"/>
  <c r="C560" i="7"/>
  <c r="C561" i="7"/>
  <c r="C562" i="7"/>
  <c r="C563" i="7"/>
  <c r="C564" i="7"/>
  <c r="C565" i="7"/>
  <c r="C566" i="7"/>
  <c r="C567" i="7"/>
  <c r="C568" i="7"/>
  <c r="C569" i="7"/>
  <c r="C570" i="7"/>
  <c r="C571" i="7"/>
  <c r="H130" i="3"/>
  <c r="AE130" i="3" s="1"/>
  <c r="AF130" i="3" s="1"/>
  <c r="H126" i="3"/>
  <c r="AE126" i="3" s="1"/>
  <c r="AF126" i="3" s="1"/>
  <c r="H108" i="3"/>
  <c r="AE108" i="3" s="1"/>
  <c r="AF108" i="3" s="1"/>
  <c r="H114" i="3"/>
  <c r="AE114" i="3" s="1"/>
  <c r="AF114" i="3" s="1"/>
  <c r="AE17" i="3"/>
  <c r="AF17" i="3" s="1"/>
  <c r="C12" i="3"/>
  <c r="D31" i="28" l="1"/>
  <c r="D31" i="29"/>
  <c r="T41" i="27"/>
  <c r="H123" i="3"/>
  <c r="AE123" i="3" s="1"/>
  <c r="AF123" i="3" s="1"/>
  <c r="H127" i="3"/>
  <c r="AE127" i="3" s="1"/>
  <c r="AF127" i="3" s="1"/>
  <c r="F549" i="7" s="1"/>
  <c r="AE47" i="3"/>
  <c r="AF47" i="3" s="1"/>
  <c r="F471" i="7" s="1"/>
  <c r="H131" i="3"/>
  <c r="AE131" i="3" s="1"/>
  <c r="AF131" i="3" s="1"/>
  <c r="F553" i="7" s="1"/>
  <c r="AE53" i="3"/>
  <c r="AF53" i="3" s="1"/>
  <c r="F477" i="7" s="1"/>
  <c r="H111" i="3"/>
  <c r="AE111" i="3" s="1"/>
  <c r="AF111" i="3" s="1"/>
  <c r="H120" i="3"/>
  <c r="AE120" i="3" s="1"/>
  <c r="AF120" i="3" s="1"/>
  <c r="F542" i="7" s="1"/>
  <c r="AE61" i="3"/>
  <c r="AF61" i="3" s="1"/>
  <c r="F485" i="7" s="1"/>
  <c r="H112" i="3"/>
  <c r="AE112" i="3" s="1"/>
  <c r="AF112" i="3" s="1"/>
  <c r="F534" i="7" s="1"/>
  <c r="H115" i="3"/>
  <c r="AE115" i="3" s="1"/>
  <c r="AF115" i="3" s="1"/>
  <c r="F537" i="7" s="1"/>
  <c r="H117" i="3"/>
  <c r="AE117" i="3" s="1"/>
  <c r="AF117" i="3" s="1"/>
  <c r="F539" i="7" s="1"/>
  <c r="H118" i="3"/>
  <c r="AE118" i="3" s="1"/>
  <c r="AF118" i="3" s="1"/>
  <c r="F540" i="7" s="1"/>
  <c r="H119" i="3"/>
  <c r="AE119" i="3" s="1"/>
  <c r="AF119" i="3" s="1"/>
  <c r="F541" i="7" s="1"/>
  <c r="AE85" i="3"/>
  <c r="AF85" i="3" s="1"/>
  <c r="H110" i="3"/>
  <c r="AE110" i="3" s="1"/>
  <c r="AF110" i="3" s="1"/>
  <c r="F532" i="7" s="1"/>
  <c r="H109" i="3"/>
  <c r="AE109" i="3" s="1"/>
  <c r="AF109" i="3" s="1"/>
  <c r="F531" i="7" s="1"/>
  <c r="H113" i="3"/>
  <c r="AE113" i="3" s="1"/>
  <c r="AF113" i="3" s="1"/>
  <c r="F535" i="7" s="1"/>
  <c r="AE44" i="3"/>
  <c r="AF44" i="3" s="1"/>
  <c r="F468" i="7" s="1"/>
  <c r="H122" i="3"/>
  <c r="AE122" i="3" s="1"/>
  <c r="AF122" i="3" s="1"/>
  <c r="F544" i="7" s="1"/>
  <c r="H116" i="3"/>
  <c r="AE116" i="3" s="1"/>
  <c r="AF116" i="3" s="1"/>
  <c r="F538" i="7" s="1"/>
  <c r="H124" i="3"/>
  <c r="AE124" i="3" s="1"/>
  <c r="AF124" i="3" s="1"/>
  <c r="F546" i="7" s="1"/>
  <c r="D489" i="7"/>
  <c r="A489" i="7" s="1"/>
  <c r="F489" i="7"/>
  <c r="D492" i="7"/>
  <c r="A492" i="7" s="1"/>
  <c r="F492" i="7"/>
  <c r="D475" i="7"/>
  <c r="A475" i="7" s="1"/>
  <c r="F475" i="7"/>
  <c r="D474" i="7"/>
  <c r="A474" i="7" s="1"/>
  <c r="F474" i="7"/>
  <c r="D521" i="7"/>
  <c r="A521" i="7" s="1"/>
  <c r="F521" i="7"/>
  <c r="D520" i="7"/>
  <c r="A520" i="7" s="1"/>
  <c r="F520" i="7"/>
  <c r="D535" i="7"/>
  <c r="A535" i="7" s="1"/>
  <c r="F487" i="7"/>
  <c r="D487" i="7"/>
  <c r="A487" i="7" s="1"/>
  <c r="D534" i="7"/>
  <c r="A534" i="7" s="1"/>
  <c r="F470" i="7"/>
  <c r="D470" i="7"/>
  <c r="A470" i="7" s="1"/>
  <c r="F469" i="7"/>
  <c r="D469" i="7"/>
  <c r="A469" i="7" s="1"/>
  <c r="D500" i="7"/>
  <c r="A500" i="7" s="1"/>
  <c r="F500" i="7"/>
  <c r="D547" i="7"/>
  <c r="A547" i="7" s="1"/>
  <c r="F547" i="7"/>
  <c r="F466" i="7"/>
  <c r="D466" i="7"/>
  <c r="A466" i="7" s="1"/>
  <c r="D508" i="7"/>
  <c r="A508" i="7" s="1"/>
  <c r="F508" i="7"/>
  <c r="D491" i="7"/>
  <c r="A491" i="7" s="1"/>
  <c r="F491" i="7"/>
  <c r="D554" i="7"/>
  <c r="A554" i="7" s="1"/>
  <c r="F554" i="7"/>
  <c r="D575" i="7"/>
  <c r="A575" i="7" s="1"/>
  <c r="F575" i="7"/>
  <c r="D505" i="7"/>
  <c r="A505" i="7" s="1"/>
  <c r="F505" i="7"/>
  <c r="D552" i="7"/>
  <c r="A552" i="7" s="1"/>
  <c r="F552" i="7"/>
  <c r="D488" i="7"/>
  <c r="A488" i="7" s="1"/>
  <c r="F488" i="7"/>
  <c r="F567" i="7"/>
  <c r="D567" i="7"/>
  <c r="A567" i="7" s="1"/>
  <c r="F503" i="7"/>
  <c r="D503" i="7"/>
  <c r="A503" i="7" s="1"/>
  <c r="F486" i="7"/>
  <c r="D486" i="7"/>
  <c r="A486" i="7" s="1"/>
  <c r="D549" i="7"/>
  <c r="A549" i="7" s="1"/>
  <c r="D484" i="7"/>
  <c r="A484" i="7" s="1"/>
  <c r="F484" i="7"/>
  <c r="D483" i="7"/>
  <c r="A483" i="7" s="1"/>
  <c r="F483" i="7"/>
  <c r="D546" i="7"/>
  <c r="A546" i="7" s="1"/>
  <c r="D481" i="7"/>
  <c r="A481" i="7" s="1"/>
  <c r="F481" i="7"/>
  <c r="D476" i="7"/>
  <c r="A476" i="7" s="1"/>
  <c r="F476" i="7"/>
  <c r="D507" i="7"/>
  <c r="A507" i="7" s="1"/>
  <c r="F507" i="7"/>
  <c r="D506" i="7"/>
  <c r="A506" i="7" s="1"/>
  <c r="F506" i="7"/>
  <c r="D537" i="7"/>
  <c r="A537" i="7" s="1"/>
  <c r="D504" i="7"/>
  <c r="A504" i="7" s="1"/>
  <c r="F504" i="7"/>
  <c r="D485" i="7"/>
  <c r="A485" i="7" s="1"/>
  <c r="D548" i="7"/>
  <c r="A548" i="7" s="1"/>
  <c r="F548" i="7"/>
  <c r="D499" i="7"/>
  <c r="A499" i="7" s="1"/>
  <c r="F499" i="7"/>
  <c r="D482" i="7"/>
  <c r="A482" i="7" s="1"/>
  <c r="F482" i="7"/>
  <c r="D560" i="7"/>
  <c r="A560" i="7" s="1"/>
  <c r="F560" i="7"/>
  <c r="F512" i="7"/>
  <c r="D512" i="7"/>
  <c r="A512" i="7" s="1"/>
  <c r="D496" i="7"/>
  <c r="A496" i="7" s="1"/>
  <c r="F496" i="7"/>
  <c r="F480" i="7"/>
  <c r="D480" i="7"/>
  <c r="A480" i="7" s="1"/>
  <c r="D556" i="7"/>
  <c r="A556" i="7" s="1"/>
  <c r="F556" i="7"/>
  <c r="D571" i="7"/>
  <c r="A571" i="7" s="1"/>
  <c r="F571" i="7"/>
  <c r="D523" i="7"/>
  <c r="A523" i="7" s="1"/>
  <c r="F523" i="7"/>
  <c r="D538" i="7"/>
  <c r="A538" i="7" s="1"/>
  <c r="D472" i="7"/>
  <c r="A472" i="7" s="1"/>
  <c r="F472" i="7"/>
  <c r="F501" i="7"/>
  <c r="D501" i="7"/>
  <c r="A501" i="7" s="1"/>
  <c r="D468" i="7"/>
  <c r="A468" i="7" s="1"/>
  <c r="D531" i="7"/>
  <c r="A531" i="7" s="1"/>
  <c r="F562" i="7"/>
  <c r="D562" i="7"/>
  <c r="A562" i="7" s="1"/>
  <c r="F498" i="7"/>
  <c r="D498" i="7"/>
  <c r="A498" i="7" s="1"/>
  <c r="D497" i="7"/>
  <c r="A497" i="7" s="1"/>
  <c r="F497" i="7"/>
  <c r="D559" i="7"/>
  <c r="A559" i="7" s="1"/>
  <c r="F559" i="7"/>
  <c r="D479" i="7"/>
  <c r="A479" i="7" s="1"/>
  <c r="F479" i="7"/>
  <c r="D524" i="7"/>
  <c r="A524" i="7" s="1"/>
  <c r="F524" i="7"/>
  <c r="D555" i="7"/>
  <c r="A555" i="7" s="1"/>
  <c r="F555" i="7"/>
  <c r="F576" i="7"/>
  <c r="D576" i="7"/>
  <c r="A576" i="7" s="1"/>
  <c r="D522" i="7"/>
  <c r="A522" i="7" s="1"/>
  <c r="F522" i="7"/>
  <c r="D569" i="7"/>
  <c r="A569" i="7" s="1"/>
  <c r="F569" i="7"/>
  <c r="F574" i="7"/>
  <c r="D574" i="7"/>
  <c r="A574" i="7" s="1"/>
  <c r="F573" i="7"/>
  <c r="D573" i="7"/>
  <c r="A573" i="7" s="1"/>
  <c r="F519" i="7"/>
  <c r="D519" i="7"/>
  <c r="A519" i="7" s="1"/>
  <c r="D471" i="7"/>
  <c r="A471" i="7" s="1"/>
  <c r="F550" i="7"/>
  <c r="D550" i="7"/>
  <c r="A550" i="7" s="1"/>
  <c r="F502" i="7"/>
  <c r="D502" i="7"/>
  <c r="A502" i="7" s="1"/>
  <c r="F565" i="7"/>
  <c r="D565" i="7"/>
  <c r="A565" i="7" s="1"/>
  <c r="F517" i="7"/>
  <c r="D517" i="7"/>
  <c r="A517" i="7" s="1"/>
  <c r="D564" i="7"/>
  <c r="A564" i="7" s="1"/>
  <c r="F564" i="7"/>
  <c r="D532" i="7"/>
  <c r="A532" i="7" s="1"/>
  <c r="D515" i="7"/>
  <c r="A515" i="7" s="1"/>
  <c r="F515" i="7"/>
  <c r="D514" i="7"/>
  <c r="A514" i="7" s="1"/>
  <c r="F514" i="7"/>
  <c r="D545" i="7"/>
  <c r="A545" i="7" s="1"/>
  <c r="F545" i="7"/>
  <c r="D529" i="7"/>
  <c r="A529" i="7" s="1"/>
  <c r="F529" i="7"/>
  <c r="D528" i="7"/>
  <c r="A528" i="7" s="1"/>
  <c r="F528" i="7"/>
  <c r="D527" i="7"/>
  <c r="A527" i="7" s="1"/>
  <c r="F527" i="7"/>
  <c r="D495" i="7"/>
  <c r="A495" i="7" s="1"/>
  <c r="F495" i="7"/>
  <c r="F558" i="7"/>
  <c r="D558" i="7"/>
  <c r="A558" i="7" s="1"/>
  <c r="D542" i="7"/>
  <c r="A542" i="7" s="1"/>
  <c r="F526" i="7"/>
  <c r="D526" i="7"/>
  <c r="A526" i="7" s="1"/>
  <c r="F510" i="7"/>
  <c r="D510" i="7"/>
  <c r="A510" i="7" s="1"/>
  <c r="F494" i="7"/>
  <c r="D494" i="7"/>
  <c r="A494" i="7" s="1"/>
  <c r="F478" i="7"/>
  <c r="D478" i="7"/>
  <c r="A478" i="7" s="1"/>
  <c r="D540" i="7"/>
  <c r="A540" i="7" s="1"/>
  <c r="D539" i="7"/>
  <c r="A539" i="7" s="1"/>
  <c r="D570" i="7"/>
  <c r="A570" i="7" s="1"/>
  <c r="F570" i="7"/>
  <c r="D490" i="7"/>
  <c r="A490" i="7" s="1"/>
  <c r="F490" i="7"/>
  <c r="D553" i="7"/>
  <c r="A553" i="7" s="1"/>
  <c r="D473" i="7"/>
  <c r="A473" i="7" s="1"/>
  <c r="F473" i="7"/>
  <c r="D568" i="7"/>
  <c r="A568" i="7" s="1"/>
  <c r="F568" i="7"/>
  <c r="D536" i="7"/>
  <c r="A536" i="7" s="1"/>
  <c r="F536" i="7"/>
  <c r="F551" i="7"/>
  <c r="D551" i="7"/>
  <c r="A551" i="7" s="1"/>
  <c r="D572" i="7"/>
  <c r="A572" i="7" s="1"/>
  <c r="F566" i="7"/>
  <c r="D566" i="7"/>
  <c r="A566" i="7" s="1"/>
  <c r="F518" i="7"/>
  <c r="D518" i="7"/>
  <c r="A518" i="7" s="1"/>
  <c r="D533" i="7"/>
  <c r="A533" i="7" s="1"/>
  <c r="D516" i="7"/>
  <c r="A516" i="7" s="1"/>
  <c r="F516" i="7"/>
  <c r="D563" i="7"/>
  <c r="A563" i="7" s="1"/>
  <c r="F563" i="7"/>
  <c r="F467" i="7"/>
  <c r="D467" i="7"/>
  <c r="A467" i="7" s="1"/>
  <c r="F530" i="7"/>
  <c r="D530" i="7"/>
  <c r="A530" i="7" s="1"/>
  <c r="D561" i="7"/>
  <c r="A561" i="7" s="1"/>
  <c r="F561" i="7"/>
  <c r="D513" i="7"/>
  <c r="A513" i="7" s="1"/>
  <c r="F513" i="7"/>
  <c r="D544" i="7"/>
  <c r="A544" i="7" s="1"/>
  <c r="D543" i="7"/>
  <c r="A543" i="7" s="1"/>
  <c r="F543" i="7"/>
  <c r="D511" i="7"/>
  <c r="A511" i="7" s="1"/>
  <c r="F511" i="7"/>
  <c r="F557" i="7"/>
  <c r="D557" i="7"/>
  <c r="A557" i="7" s="1"/>
  <c r="D541" i="7"/>
  <c r="A541" i="7" s="1"/>
  <c r="F525" i="7"/>
  <c r="D525" i="7"/>
  <c r="A525" i="7" s="1"/>
  <c r="D509" i="7"/>
  <c r="A509" i="7" s="1"/>
  <c r="F493" i="7"/>
  <c r="D493" i="7"/>
  <c r="A493" i="7" s="1"/>
  <c r="D477" i="7"/>
  <c r="A477" i="7" s="1"/>
  <c r="D3" i="3"/>
  <c r="Z14" i="7" s="1"/>
  <c r="D32" i="29" s="1"/>
  <c r="AE150" i="3"/>
  <c r="AF150" i="3" s="1"/>
  <c r="Z15" i="7" l="1"/>
  <c r="D32" i="28"/>
  <c r="F509" i="7"/>
  <c r="F533" i="7"/>
  <c r="F572" i="7"/>
  <c r="C25" i="7"/>
  <c r="C26" i="7"/>
  <c r="C27" i="7"/>
  <c r="C28" i="7"/>
  <c r="C29" i="7"/>
  <c r="C30" i="7"/>
  <c r="C31" i="7"/>
  <c r="C32" i="7"/>
  <c r="C33" i="7"/>
  <c r="C34" i="7"/>
  <c r="C35" i="7"/>
  <c r="C36" i="7"/>
  <c r="C37" i="7"/>
  <c r="C38" i="7"/>
  <c r="C39" i="7"/>
  <c r="C40" i="7"/>
  <c r="C41" i="7"/>
  <c r="C42" i="7"/>
  <c r="C43" i="7"/>
  <c r="C44" i="7"/>
  <c r="C45" i="7"/>
  <c r="C46" i="7"/>
  <c r="C47" i="7"/>
  <c r="C48" i="7"/>
  <c r="C49" i="7"/>
  <c r="C50" i="7"/>
  <c r="C51" i="7"/>
  <c r="C52" i="7"/>
  <c r="C53" i="7"/>
  <c r="C54" i="7"/>
  <c r="C55" i="7"/>
  <c r="C56" i="7"/>
  <c r="C57" i="7"/>
  <c r="C58" i="7"/>
  <c r="C59" i="7"/>
  <c r="C60" i="7"/>
  <c r="C61" i="7"/>
  <c r="C62" i="7"/>
  <c r="C63" i="7"/>
  <c r="C64" i="7"/>
  <c r="C65" i="7"/>
  <c r="C66" i="7"/>
  <c r="C67" i="7"/>
  <c r="C68" i="7"/>
  <c r="C69" i="7"/>
  <c r="C70" i="7"/>
  <c r="C71" i="7"/>
  <c r="C72" i="7"/>
  <c r="C73" i="7"/>
  <c r="C74" i="7"/>
  <c r="C75" i="7"/>
  <c r="C76" i="7"/>
  <c r="C77" i="7"/>
  <c r="C78" i="7"/>
  <c r="C79" i="7"/>
  <c r="C80" i="7"/>
  <c r="C81" i="7"/>
  <c r="C82" i="7"/>
  <c r="C83" i="7"/>
  <c r="C84" i="7"/>
  <c r="C85" i="7"/>
  <c r="C86" i="7"/>
  <c r="C87" i="7"/>
  <c r="C88" i="7"/>
  <c r="C89" i="7"/>
  <c r="C90" i="7"/>
  <c r="C91" i="7"/>
  <c r="C92" i="7"/>
  <c r="C93" i="7"/>
  <c r="C94" i="7"/>
  <c r="C95" i="7"/>
  <c r="C96" i="7"/>
  <c r="C97" i="7"/>
  <c r="C98" i="7"/>
  <c r="C99" i="7"/>
  <c r="C100" i="7"/>
  <c r="C101" i="7"/>
  <c r="C102" i="7"/>
  <c r="C103" i="7"/>
  <c r="C104" i="7"/>
  <c r="C105" i="7"/>
  <c r="C106" i="7"/>
  <c r="C107" i="7"/>
  <c r="C108" i="7"/>
  <c r="C109" i="7"/>
  <c r="C110" i="7"/>
  <c r="C111" i="7"/>
  <c r="C112" i="7"/>
  <c r="C113" i="7"/>
  <c r="C114" i="7"/>
  <c r="C115" i="7"/>
  <c r="C116" i="7"/>
  <c r="C117" i="7"/>
  <c r="C118" i="7"/>
  <c r="C119" i="7"/>
  <c r="C120" i="7"/>
  <c r="C121" i="7"/>
  <c r="C122" i="7"/>
  <c r="C123" i="7"/>
  <c r="C124" i="7"/>
  <c r="C125" i="7"/>
  <c r="C126" i="7"/>
  <c r="C127" i="7"/>
  <c r="C128" i="7"/>
  <c r="C129" i="7"/>
  <c r="C130" i="7"/>
  <c r="C131" i="7"/>
  <c r="C132" i="7"/>
  <c r="C133" i="7"/>
  <c r="C134" i="7"/>
  <c r="C135" i="7"/>
  <c r="C136" i="7"/>
  <c r="C137" i="7"/>
  <c r="C138" i="7"/>
  <c r="C139" i="7"/>
  <c r="C140" i="7"/>
  <c r="C141" i="7"/>
  <c r="C142" i="7"/>
  <c r="C143" i="7"/>
  <c r="C144" i="7"/>
  <c r="C145" i="7"/>
  <c r="C146" i="7"/>
  <c r="C147" i="7"/>
  <c r="C148" i="7"/>
  <c r="C149" i="7"/>
  <c r="C150" i="7"/>
  <c r="C151" i="7"/>
  <c r="C152" i="7"/>
  <c r="C153" i="7"/>
  <c r="C154" i="7"/>
  <c r="C155" i="7"/>
  <c r="C156" i="7"/>
  <c r="C157" i="7"/>
  <c r="C158" i="7"/>
  <c r="C159" i="7"/>
  <c r="C160" i="7"/>
  <c r="C161" i="7"/>
  <c r="C162" i="7"/>
  <c r="C163" i="7"/>
  <c r="C164" i="7"/>
  <c r="C165" i="7"/>
  <c r="C166" i="7"/>
  <c r="C167" i="7"/>
  <c r="C168" i="7"/>
  <c r="C169" i="7"/>
  <c r="C170" i="7"/>
  <c r="C171" i="7"/>
  <c r="C172" i="7"/>
  <c r="C173" i="7"/>
  <c r="C174" i="7"/>
  <c r="C175" i="7"/>
  <c r="C176" i="7"/>
  <c r="C177" i="7"/>
  <c r="C178" i="7"/>
  <c r="C179" i="7"/>
  <c r="C180" i="7"/>
  <c r="C181" i="7"/>
  <c r="C182" i="7"/>
  <c r="C183" i="7"/>
  <c r="C184" i="7"/>
  <c r="C185" i="7"/>
  <c r="C186" i="7"/>
  <c r="C187" i="7"/>
  <c r="C188" i="7"/>
  <c r="C189" i="7"/>
  <c r="C190" i="7"/>
  <c r="C191" i="7"/>
  <c r="C192" i="7"/>
  <c r="C193" i="7"/>
  <c r="C194" i="7"/>
  <c r="C195" i="7"/>
  <c r="C196" i="7"/>
  <c r="C197" i="7"/>
  <c r="C198" i="7"/>
  <c r="C199" i="7"/>
  <c r="C200" i="7"/>
  <c r="C201" i="7"/>
  <c r="C202" i="7"/>
  <c r="C203" i="7"/>
  <c r="C204" i="7"/>
  <c r="C205" i="7"/>
  <c r="C206" i="7"/>
  <c r="C207" i="7"/>
  <c r="C208" i="7"/>
  <c r="C209" i="7"/>
  <c r="C210" i="7"/>
  <c r="C211" i="7"/>
  <c r="C212" i="7"/>
  <c r="C213" i="7"/>
  <c r="C214" i="7"/>
  <c r="C215" i="7"/>
  <c r="C216" i="7"/>
  <c r="C217" i="7"/>
  <c r="C218" i="7"/>
  <c r="C219" i="7"/>
  <c r="C220" i="7"/>
  <c r="C221" i="7"/>
  <c r="C222" i="7"/>
  <c r="C223" i="7"/>
  <c r="C224" i="7"/>
  <c r="C225" i="7"/>
  <c r="C226" i="7"/>
  <c r="C227" i="7"/>
  <c r="C228" i="7"/>
  <c r="C229" i="7"/>
  <c r="C230" i="7"/>
  <c r="C231" i="7"/>
  <c r="C232" i="7"/>
  <c r="C233" i="7"/>
  <c r="C234" i="7"/>
  <c r="C235" i="7"/>
  <c r="C236" i="7"/>
  <c r="C237" i="7"/>
  <c r="C238" i="7"/>
  <c r="C239" i="7"/>
  <c r="C240" i="7"/>
  <c r="C241" i="7"/>
  <c r="C242" i="7"/>
  <c r="C243" i="7"/>
  <c r="C244" i="7"/>
  <c r="C245" i="7"/>
  <c r="C246" i="7"/>
  <c r="C247" i="7"/>
  <c r="C248" i="7"/>
  <c r="C249" i="7"/>
  <c r="C250" i="7"/>
  <c r="C251" i="7"/>
  <c r="C252" i="7"/>
  <c r="C253" i="7"/>
  <c r="C254" i="7"/>
  <c r="C255" i="7"/>
  <c r="C256" i="7"/>
  <c r="C257" i="7"/>
  <c r="C258" i="7"/>
  <c r="C259" i="7"/>
  <c r="C260" i="7"/>
  <c r="C261" i="7"/>
  <c r="C262" i="7"/>
  <c r="C263" i="7"/>
  <c r="C264" i="7"/>
  <c r="C265" i="7"/>
  <c r="C266" i="7"/>
  <c r="C267" i="7"/>
  <c r="C268" i="7"/>
  <c r="C269" i="7"/>
  <c r="C270" i="7"/>
  <c r="C271" i="7"/>
  <c r="C272" i="7"/>
  <c r="C273" i="7"/>
  <c r="C274" i="7"/>
  <c r="C275" i="7"/>
  <c r="C276" i="7"/>
  <c r="C277" i="7"/>
  <c r="C278" i="7"/>
  <c r="C279" i="7"/>
  <c r="C280" i="7"/>
  <c r="C281" i="7"/>
  <c r="C282" i="7"/>
  <c r="C283" i="7"/>
  <c r="C284" i="7"/>
  <c r="C285" i="7"/>
  <c r="C286" i="7"/>
  <c r="C287" i="7"/>
  <c r="C288" i="7"/>
  <c r="C289" i="7"/>
  <c r="C290" i="7"/>
  <c r="C291" i="7"/>
  <c r="C292" i="7"/>
  <c r="C293" i="7"/>
  <c r="C294" i="7"/>
  <c r="C295" i="7"/>
  <c r="C296" i="7"/>
  <c r="C297" i="7"/>
  <c r="C298" i="7"/>
  <c r="C299" i="7"/>
  <c r="C300" i="7"/>
  <c r="C301" i="7"/>
  <c r="C302" i="7"/>
  <c r="C303" i="7"/>
  <c r="C304" i="7"/>
  <c r="C305" i="7"/>
  <c r="C306" i="7"/>
  <c r="C307" i="7"/>
  <c r="C308" i="7"/>
  <c r="C3" i="7"/>
  <c r="C4" i="7"/>
  <c r="C5" i="7"/>
  <c r="C6" i="7"/>
  <c r="C7" i="7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D33" i="28" l="1"/>
  <c r="D33" i="29"/>
  <c r="D218" i="2"/>
  <c r="G289" i="19" l="1"/>
  <c r="AK296" i="19"/>
  <c r="D281" i="7" s="1"/>
  <c r="A281" i="7" s="1"/>
  <c r="AK297" i="19"/>
  <c r="D282" i="7" s="1"/>
  <c r="A282" i="7" s="1"/>
  <c r="AK298" i="19"/>
  <c r="D283" i="7" s="1"/>
  <c r="A283" i="7" s="1"/>
  <c r="AK299" i="19"/>
  <c r="AK300" i="19"/>
  <c r="AK301" i="19"/>
  <c r="AK302" i="19"/>
  <c r="AK303" i="19"/>
  <c r="D288" i="7" s="1"/>
  <c r="A288" i="7" s="1"/>
  <c r="AK304" i="19"/>
  <c r="D289" i="7" s="1"/>
  <c r="A289" i="7" s="1"/>
  <c r="AK305" i="19"/>
  <c r="AK306" i="19"/>
  <c r="D291" i="7" s="1"/>
  <c r="A291" i="7" s="1"/>
  <c r="AK307" i="19"/>
  <c r="D292" i="7" s="1"/>
  <c r="A292" i="7" s="1"/>
  <c r="AK308" i="19"/>
  <c r="D293" i="7" s="1"/>
  <c r="A293" i="7" s="1"/>
  <c r="AK309" i="19"/>
  <c r="D294" i="7" s="1"/>
  <c r="A294" i="7" s="1"/>
  <c r="AK310" i="19"/>
  <c r="D295" i="7" s="1"/>
  <c r="A295" i="7" s="1"/>
  <c r="AK311" i="19"/>
  <c r="D296" i="7" s="1"/>
  <c r="A296" i="7" s="1"/>
  <c r="AK312" i="19"/>
  <c r="D297" i="7" s="1"/>
  <c r="A297" i="7" s="1"/>
  <c r="AK313" i="19"/>
  <c r="D298" i="7" s="1"/>
  <c r="A298" i="7" s="1"/>
  <c r="AK314" i="19"/>
  <c r="D299" i="7" s="1"/>
  <c r="A299" i="7" s="1"/>
  <c r="AK315" i="19"/>
  <c r="AK316" i="19"/>
  <c r="AK317" i="19"/>
  <c r="AK318" i="19"/>
  <c r="AK319" i="19"/>
  <c r="AK320" i="19"/>
  <c r="AK321" i="19"/>
  <c r="D306" i="7" s="1"/>
  <c r="A306" i="7" s="1"/>
  <c r="AK322" i="19"/>
  <c r="AK323" i="19"/>
  <c r="D308" i="7" s="1"/>
  <c r="A308" i="7" s="1"/>
  <c r="AK121" i="19"/>
  <c r="D110" i="7" s="1"/>
  <c r="A110" i="7" s="1"/>
  <c r="AK122" i="19"/>
  <c r="AK123" i="19"/>
  <c r="AK124" i="19"/>
  <c r="AK125" i="19"/>
  <c r="AK126" i="19"/>
  <c r="D115" i="7" s="1"/>
  <c r="A115" i="7" s="1"/>
  <c r="AK127" i="19"/>
  <c r="AK128" i="19"/>
  <c r="AK129" i="19"/>
  <c r="AK130" i="19"/>
  <c r="AK131" i="19"/>
  <c r="D120" i="7" s="1"/>
  <c r="A120" i="7" s="1"/>
  <c r="AK132" i="19"/>
  <c r="D121" i="7" s="1"/>
  <c r="A121" i="7" s="1"/>
  <c r="AK133" i="19"/>
  <c r="AK135" i="19"/>
  <c r="AK136" i="19"/>
  <c r="D124" i="7" s="1"/>
  <c r="A124" i="7" s="1"/>
  <c r="AK137" i="19"/>
  <c r="AK138" i="19"/>
  <c r="D126" i="7" s="1"/>
  <c r="A126" i="7" s="1"/>
  <c r="AK139" i="19"/>
  <c r="AK140" i="19"/>
  <c r="AK141" i="19"/>
  <c r="AK142" i="19"/>
  <c r="AK143" i="19"/>
  <c r="D131" i="7" s="1"/>
  <c r="A131" i="7" s="1"/>
  <c r="AK144" i="19"/>
  <c r="AK145" i="19"/>
  <c r="AK291" i="19"/>
  <c r="AK146" i="19"/>
  <c r="AK147" i="19"/>
  <c r="AK148" i="19"/>
  <c r="D136" i="7" s="1"/>
  <c r="A136" i="7" s="1"/>
  <c r="AK149" i="19"/>
  <c r="AK150" i="19"/>
  <c r="AK151" i="19"/>
  <c r="AK152" i="19"/>
  <c r="D140" i="7" s="1"/>
  <c r="A140" i="7" s="1"/>
  <c r="AK153" i="19"/>
  <c r="D141" i="7" s="1"/>
  <c r="A141" i="7" s="1"/>
  <c r="AK154" i="19"/>
  <c r="D142" i="7" s="1"/>
  <c r="A142" i="7" s="1"/>
  <c r="AK155" i="19"/>
  <c r="AK156" i="19"/>
  <c r="D144" i="7" s="1"/>
  <c r="A144" i="7" s="1"/>
  <c r="AK157" i="19"/>
  <c r="AK158" i="19"/>
  <c r="D146" i="7" s="1"/>
  <c r="A146" i="7" s="1"/>
  <c r="AK159" i="19"/>
  <c r="AK160" i="19"/>
  <c r="AK293" i="19"/>
  <c r="AK161" i="19"/>
  <c r="AK162" i="19"/>
  <c r="D150" i="7" s="1"/>
  <c r="A150" i="7" s="1"/>
  <c r="AK163" i="19"/>
  <c r="AK164" i="19"/>
  <c r="AK165" i="19"/>
  <c r="AK166" i="19"/>
  <c r="AK167" i="19"/>
  <c r="AK168" i="19"/>
  <c r="AK169" i="19"/>
  <c r="AK170" i="19"/>
  <c r="AK171" i="19"/>
  <c r="AK172" i="19"/>
  <c r="AK173" i="19"/>
  <c r="D161" i="7" s="1"/>
  <c r="A161" i="7" s="1"/>
  <c r="AK174" i="19"/>
  <c r="AK175" i="19"/>
  <c r="AK176" i="19"/>
  <c r="AK177" i="19"/>
  <c r="AK178" i="19"/>
  <c r="AK179" i="19"/>
  <c r="AK180" i="19"/>
  <c r="D168" i="7" s="1"/>
  <c r="A168" i="7" s="1"/>
  <c r="AK182" i="19"/>
  <c r="AK183" i="19"/>
  <c r="AK225" i="19"/>
  <c r="AK226" i="19"/>
  <c r="AK223" i="19"/>
  <c r="D209" i="7" s="1"/>
  <c r="A209" i="7" s="1"/>
  <c r="AK224" i="19"/>
  <c r="AK217" i="19"/>
  <c r="D203" i="7" s="1"/>
  <c r="A203" i="7" s="1"/>
  <c r="AK218" i="19"/>
  <c r="D204" i="7" s="1"/>
  <c r="A204" i="7" s="1"/>
  <c r="AK219" i="19"/>
  <c r="D205" i="7" s="1"/>
  <c r="A205" i="7" s="1"/>
  <c r="AK220" i="19"/>
  <c r="AK227" i="19"/>
  <c r="D213" i="7" s="1"/>
  <c r="A213" i="7" s="1"/>
  <c r="AK228" i="19"/>
  <c r="D214" i="7" s="1"/>
  <c r="A214" i="7" s="1"/>
  <c r="AK229" i="19"/>
  <c r="AK230" i="19"/>
  <c r="D216" i="7" s="1"/>
  <c r="A216" i="7" s="1"/>
  <c r="AK231" i="19"/>
  <c r="AK232" i="19"/>
  <c r="AK238" i="19"/>
  <c r="D224" i="7" s="1"/>
  <c r="A224" i="7" s="1"/>
  <c r="AK239" i="19"/>
  <c r="D225" i="7" s="1"/>
  <c r="A225" i="7" s="1"/>
  <c r="AK233" i="19"/>
  <c r="AK234" i="19"/>
  <c r="AK235" i="19"/>
  <c r="AK236" i="19"/>
  <c r="AK237" i="19"/>
  <c r="D223" i="7" s="1"/>
  <c r="A223" i="7" s="1"/>
  <c r="AK294" i="19"/>
  <c r="D279" i="7" s="1"/>
  <c r="A279" i="7" s="1"/>
  <c r="AK221" i="19"/>
  <c r="D207" i="7" s="1"/>
  <c r="A207" i="7" s="1"/>
  <c r="AK222" i="19"/>
  <c r="D208" i="7" s="1"/>
  <c r="A208" i="7" s="1"/>
  <c r="AK184" i="19"/>
  <c r="AK185" i="19"/>
  <c r="D172" i="7" s="1"/>
  <c r="A172" i="7" s="1"/>
  <c r="AK186" i="19"/>
  <c r="AK187" i="19"/>
  <c r="D174" i="7" s="1"/>
  <c r="A174" i="7" s="1"/>
  <c r="AK188" i="19"/>
  <c r="AK189" i="19"/>
  <c r="D176" i="7" s="1"/>
  <c r="A176" i="7" s="1"/>
  <c r="AK190" i="19"/>
  <c r="AK191" i="19"/>
  <c r="AK192" i="19"/>
  <c r="AK193" i="19"/>
  <c r="AK194" i="19"/>
  <c r="AK212" i="19"/>
  <c r="AK213" i="19"/>
  <c r="D200" i="7" s="1"/>
  <c r="A200" i="7" s="1"/>
  <c r="AK215" i="19"/>
  <c r="D201" i="7" s="1"/>
  <c r="A201" i="7" s="1"/>
  <c r="AK195" i="19"/>
  <c r="D182" i="7" s="1"/>
  <c r="A182" i="7" s="1"/>
  <c r="AK196" i="19"/>
  <c r="D183" i="7" s="1"/>
  <c r="A183" i="7" s="1"/>
  <c r="AK197" i="19"/>
  <c r="D184" i="7" s="1"/>
  <c r="A184" i="7" s="1"/>
  <c r="AK198" i="19"/>
  <c r="AK199" i="19"/>
  <c r="AK200" i="19"/>
  <c r="D187" i="7" s="1"/>
  <c r="A187" i="7" s="1"/>
  <c r="AK201" i="19"/>
  <c r="D188" i="7" s="1"/>
  <c r="A188" i="7" s="1"/>
  <c r="AK202" i="19"/>
  <c r="AK203" i="19"/>
  <c r="AK204" i="19"/>
  <c r="AK205" i="19"/>
  <c r="AK206" i="19"/>
  <c r="AK207" i="19"/>
  <c r="AK208" i="19"/>
  <c r="AK209" i="19"/>
  <c r="AK210" i="19"/>
  <c r="D197" i="7" s="1"/>
  <c r="A197" i="7" s="1"/>
  <c r="AK211" i="19"/>
  <c r="D198" i="7" s="1"/>
  <c r="A198" i="7" s="1"/>
  <c r="AK216" i="19"/>
  <c r="D202" i="7" s="1"/>
  <c r="A202" i="7" s="1"/>
  <c r="AK86" i="19"/>
  <c r="AK87" i="19"/>
  <c r="D76" i="7" s="1"/>
  <c r="A76" i="7" s="1"/>
  <c r="AK89" i="19"/>
  <c r="AK91" i="19"/>
  <c r="D80" i="7" s="1"/>
  <c r="A80" i="7" s="1"/>
  <c r="AK92" i="19"/>
  <c r="AK93" i="19"/>
  <c r="AK101" i="19"/>
  <c r="D90" i="7" s="1"/>
  <c r="A90" i="7" s="1"/>
  <c r="AK109" i="19"/>
  <c r="AK110" i="19"/>
  <c r="D99" i="7" s="1"/>
  <c r="A99" i="7" s="1"/>
  <c r="AK112" i="19"/>
  <c r="AK113" i="19"/>
  <c r="AK116" i="19"/>
  <c r="AK119" i="19"/>
  <c r="AK88" i="19"/>
  <c r="D77" i="7" s="1"/>
  <c r="A77" i="7" s="1"/>
  <c r="AK90" i="19"/>
  <c r="D79" i="7" s="1"/>
  <c r="A79" i="7" s="1"/>
  <c r="AK94" i="19"/>
  <c r="AK95" i="19"/>
  <c r="D84" i="7" s="1"/>
  <c r="A84" i="7" s="1"/>
  <c r="AK96" i="19"/>
  <c r="D85" i="7" s="1"/>
  <c r="A85" i="7" s="1"/>
  <c r="AK97" i="19"/>
  <c r="AK98" i="19"/>
  <c r="AK99" i="19"/>
  <c r="D88" i="7" s="1"/>
  <c r="A88" i="7" s="1"/>
  <c r="AK100" i="19"/>
  <c r="AK102" i="19"/>
  <c r="AK103" i="19"/>
  <c r="D92" i="7" s="1"/>
  <c r="A92" i="7" s="1"/>
  <c r="AK104" i="19"/>
  <c r="AK105" i="19"/>
  <c r="AK106" i="19"/>
  <c r="AK107" i="19"/>
  <c r="AK108" i="19"/>
  <c r="AK111" i="19"/>
  <c r="AK114" i="19"/>
  <c r="D103" i="7" s="1"/>
  <c r="A103" i="7" s="1"/>
  <c r="AK115" i="19"/>
  <c r="D104" i="7" s="1"/>
  <c r="A104" i="7" s="1"/>
  <c r="AK117" i="19"/>
  <c r="AK118" i="19"/>
  <c r="D107" i="7" s="1"/>
  <c r="A107" i="7" s="1"/>
  <c r="AK120" i="19"/>
  <c r="AK49" i="19"/>
  <c r="AK50" i="19"/>
  <c r="D40" i="7" s="1"/>
  <c r="A40" i="7" s="1"/>
  <c r="AK51" i="19"/>
  <c r="D41" i="7" s="1"/>
  <c r="A41" i="7" s="1"/>
  <c r="AK52" i="19"/>
  <c r="D42" i="7" s="1"/>
  <c r="A42" i="7" s="1"/>
  <c r="AK53" i="19"/>
  <c r="AK54" i="19"/>
  <c r="D44" i="7" s="1"/>
  <c r="A44" i="7" s="1"/>
  <c r="AK55" i="19"/>
  <c r="D45" i="7" s="1"/>
  <c r="A45" i="7" s="1"/>
  <c r="AK56" i="19"/>
  <c r="D46" i="7" s="1"/>
  <c r="A46" i="7" s="1"/>
  <c r="AK57" i="19"/>
  <c r="D47" i="7" s="1"/>
  <c r="A47" i="7" s="1"/>
  <c r="AK58" i="19"/>
  <c r="D48" i="7" s="1"/>
  <c r="A48" i="7" s="1"/>
  <c r="AK59" i="19"/>
  <c r="D49" i="7" s="1"/>
  <c r="A49" i="7" s="1"/>
  <c r="AK60" i="19"/>
  <c r="AK61" i="19"/>
  <c r="D51" i="7" s="1"/>
  <c r="A51" i="7" s="1"/>
  <c r="AK62" i="19"/>
  <c r="D52" i="7" s="1"/>
  <c r="A52" i="7" s="1"/>
  <c r="AK63" i="19"/>
  <c r="AK64" i="19"/>
  <c r="AK65" i="19"/>
  <c r="AK66" i="19"/>
  <c r="AK67" i="19"/>
  <c r="AK68" i="19"/>
  <c r="D58" i="7" s="1"/>
  <c r="A58" i="7" s="1"/>
  <c r="AK69" i="19"/>
  <c r="D59" i="7" s="1"/>
  <c r="A59" i="7" s="1"/>
  <c r="AK71" i="19"/>
  <c r="D60" i="7" s="1"/>
  <c r="A60" i="7" s="1"/>
  <c r="AK72" i="19"/>
  <c r="D61" i="7" s="1"/>
  <c r="A61" i="7" s="1"/>
  <c r="AK73" i="19"/>
  <c r="D62" i="7" s="1"/>
  <c r="A62" i="7" s="1"/>
  <c r="AK74" i="19"/>
  <c r="D63" i="7" s="1"/>
  <c r="A63" i="7" s="1"/>
  <c r="AK75" i="19"/>
  <c r="D64" i="7" s="1"/>
  <c r="A64" i="7" s="1"/>
  <c r="AK76" i="19"/>
  <c r="D65" i="7" s="1"/>
  <c r="A65" i="7" s="1"/>
  <c r="AK77" i="19"/>
  <c r="AK78" i="19"/>
  <c r="D67" i="7" s="1"/>
  <c r="A67" i="7" s="1"/>
  <c r="AK79" i="19"/>
  <c r="D68" i="7" s="1"/>
  <c r="A68" i="7" s="1"/>
  <c r="AK80" i="19"/>
  <c r="D69" i="7" s="1"/>
  <c r="A69" i="7" s="1"/>
  <c r="AK81" i="19"/>
  <c r="D70" i="7" s="1"/>
  <c r="A70" i="7" s="1"/>
  <c r="AK82" i="19"/>
  <c r="AK83" i="19"/>
  <c r="AK84" i="19"/>
  <c r="D73" i="7" s="1"/>
  <c r="A73" i="7" s="1"/>
  <c r="AK85" i="19"/>
  <c r="D74" i="7" s="1"/>
  <c r="A74" i="7" s="1"/>
  <c r="AK12" i="19"/>
  <c r="D3" i="7" s="1"/>
  <c r="A3" i="7" s="1"/>
  <c r="AK13" i="19"/>
  <c r="D4" i="7" s="1"/>
  <c r="A4" i="7" s="1"/>
  <c r="AK14" i="19"/>
  <c r="D5" i="7" s="1"/>
  <c r="A5" i="7" s="1"/>
  <c r="AK15" i="19"/>
  <c r="D6" i="7" s="1"/>
  <c r="A6" i="7" s="1"/>
  <c r="AK16" i="19"/>
  <c r="D7" i="7" s="1"/>
  <c r="A7" i="7" s="1"/>
  <c r="AK17" i="19"/>
  <c r="D8" i="7" s="1"/>
  <c r="A8" i="7" s="1"/>
  <c r="AK18" i="19"/>
  <c r="D9" i="7" s="1"/>
  <c r="A9" i="7" s="1"/>
  <c r="AK19" i="19"/>
  <c r="D10" i="7" s="1"/>
  <c r="A10" i="7" s="1"/>
  <c r="AK20" i="19"/>
  <c r="D11" i="7" s="1"/>
  <c r="A11" i="7" s="1"/>
  <c r="AK21" i="19"/>
  <c r="D12" i="7" s="1"/>
  <c r="A12" i="7" s="1"/>
  <c r="AK22" i="19"/>
  <c r="D13" i="7" s="1"/>
  <c r="A13" i="7" s="1"/>
  <c r="AK23" i="19"/>
  <c r="D14" i="7" s="1"/>
  <c r="A14" i="7" s="1"/>
  <c r="AK24" i="19"/>
  <c r="D15" i="7" s="1"/>
  <c r="A15" i="7" s="1"/>
  <c r="AK25" i="19"/>
  <c r="D16" i="7" s="1"/>
  <c r="A16" i="7" s="1"/>
  <c r="AK26" i="19"/>
  <c r="D17" i="7" s="1"/>
  <c r="A17" i="7" s="1"/>
  <c r="AK27" i="19"/>
  <c r="D18" i="7" s="1"/>
  <c r="A18" i="7" s="1"/>
  <c r="AK28" i="19"/>
  <c r="D19" i="7" s="1"/>
  <c r="A19" i="7" s="1"/>
  <c r="AK29" i="19"/>
  <c r="AK30" i="19"/>
  <c r="AK31" i="19"/>
  <c r="D22" i="7" s="1"/>
  <c r="A22" i="7" s="1"/>
  <c r="AK32" i="19"/>
  <c r="D23" i="7" s="1"/>
  <c r="A23" i="7" s="1"/>
  <c r="AK33" i="19"/>
  <c r="D24" i="7" s="1"/>
  <c r="A24" i="7" s="1"/>
  <c r="AK34" i="19"/>
  <c r="AK35" i="19"/>
  <c r="D26" i="7" s="1"/>
  <c r="A26" i="7" s="1"/>
  <c r="AK36" i="19"/>
  <c r="D27" i="7" s="1"/>
  <c r="A27" i="7" s="1"/>
  <c r="AK37" i="19"/>
  <c r="D28" i="7" s="1"/>
  <c r="A28" i="7" s="1"/>
  <c r="AK38" i="19"/>
  <c r="D29" i="7" s="1"/>
  <c r="A29" i="7" s="1"/>
  <c r="AK39" i="19"/>
  <c r="D30" i="7" s="1"/>
  <c r="A30" i="7" s="1"/>
  <c r="AK40" i="19"/>
  <c r="D31" i="7" s="1"/>
  <c r="A31" i="7" s="1"/>
  <c r="AK41" i="19"/>
  <c r="AK42" i="19"/>
  <c r="AK43" i="19"/>
  <c r="AK44" i="19"/>
  <c r="AK45" i="19"/>
  <c r="AK46" i="19"/>
  <c r="D37" i="7" s="1"/>
  <c r="A37" i="7" s="1"/>
  <c r="AK48" i="19"/>
  <c r="D38" i="7" s="1"/>
  <c r="A38" i="7" s="1"/>
  <c r="AK240" i="19"/>
  <c r="D226" i="7" s="1"/>
  <c r="A226" i="7" s="1"/>
  <c r="AK241" i="19"/>
  <c r="D227" i="7" s="1"/>
  <c r="A227" i="7" s="1"/>
  <c r="AK281" i="19"/>
  <c r="D266" i="7" s="1"/>
  <c r="A266" i="7" s="1"/>
  <c r="AK282" i="19"/>
  <c r="D267" i="7" s="1"/>
  <c r="A267" i="7" s="1"/>
  <c r="AK283" i="19"/>
  <c r="D268" i="7" s="1"/>
  <c r="A268" i="7" s="1"/>
  <c r="AK284" i="19"/>
  <c r="D269" i="7" s="1"/>
  <c r="A269" i="7" s="1"/>
  <c r="AK285" i="19"/>
  <c r="D270" i="7" s="1"/>
  <c r="A270" i="7" s="1"/>
  <c r="AK290" i="19"/>
  <c r="D275" i="7" s="1"/>
  <c r="A275" i="7" s="1"/>
  <c r="AK292" i="19"/>
  <c r="D277" i="7" s="1"/>
  <c r="A277" i="7" s="1"/>
  <c r="AK242" i="19"/>
  <c r="D228" i="7" s="1"/>
  <c r="A228" i="7" s="1"/>
  <c r="AK243" i="19"/>
  <c r="D229" i="7" s="1"/>
  <c r="A229" i="7" s="1"/>
  <c r="AK244" i="19"/>
  <c r="D230" i="7" s="1"/>
  <c r="A230" i="7" s="1"/>
  <c r="AK245" i="19"/>
  <c r="D231" i="7" s="1"/>
  <c r="A231" i="7" s="1"/>
  <c r="AK246" i="19"/>
  <c r="D232" i="7" s="1"/>
  <c r="A232" i="7" s="1"/>
  <c r="AK247" i="19"/>
  <c r="D233" i="7" s="1"/>
  <c r="A233" i="7" s="1"/>
  <c r="AK248" i="19"/>
  <c r="D234" i="7" s="1"/>
  <c r="A234" i="7" s="1"/>
  <c r="AK249" i="19"/>
  <c r="D235" i="7" s="1"/>
  <c r="A235" i="7" s="1"/>
  <c r="AK251" i="19"/>
  <c r="D236" i="7" s="1"/>
  <c r="A236" i="7" s="1"/>
  <c r="AK252" i="19"/>
  <c r="D237" i="7" s="1"/>
  <c r="A237" i="7" s="1"/>
  <c r="AK253" i="19"/>
  <c r="D238" i="7" s="1"/>
  <c r="A238" i="7" s="1"/>
  <c r="AK280" i="19"/>
  <c r="D265" i="7" s="1"/>
  <c r="A265" i="7" s="1"/>
  <c r="AK254" i="19"/>
  <c r="D239" i="7" s="1"/>
  <c r="A239" i="7" s="1"/>
  <c r="AK286" i="19"/>
  <c r="D271" i="7" s="1"/>
  <c r="A271" i="7" s="1"/>
  <c r="AK287" i="19"/>
  <c r="D272" i="7" s="1"/>
  <c r="A272" i="7" s="1"/>
  <c r="AK255" i="19"/>
  <c r="D240" i="7" s="1"/>
  <c r="A240" i="7" s="1"/>
  <c r="AK256" i="19"/>
  <c r="D241" i="7" s="1"/>
  <c r="A241" i="7" s="1"/>
  <c r="AK257" i="19"/>
  <c r="D242" i="7" s="1"/>
  <c r="A242" i="7" s="1"/>
  <c r="AK258" i="19"/>
  <c r="D243" i="7" s="1"/>
  <c r="A243" i="7" s="1"/>
  <c r="AK259" i="19"/>
  <c r="D244" i="7" s="1"/>
  <c r="A244" i="7" s="1"/>
  <c r="AK272" i="19"/>
  <c r="D257" i="7" s="1"/>
  <c r="A257" i="7" s="1"/>
  <c r="AK273" i="19"/>
  <c r="D258" i="7" s="1"/>
  <c r="A258" i="7" s="1"/>
  <c r="AK274" i="19"/>
  <c r="D259" i="7" s="1"/>
  <c r="A259" i="7" s="1"/>
  <c r="AK275" i="19"/>
  <c r="D260" i="7" s="1"/>
  <c r="A260" i="7" s="1"/>
  <c r="AK276" i="19"/>
  <c r="D261" i="7" s="1"/>
  <c r="A261" i="7" s="1"/>
  <c r="AK277" i="19"/>
  <c r="D262" i="7" s="1"/>
  <c r="A262" i="7" s="1"/>
  <c r="AK278" i="19"/>
  <c r="D263" i="7" s="1"/>
  <c r="A263" i="7" s="1"/>
  <c r="AK260" i="19"/>
  <c r="D245" i="7" s="1"/>
  <c r="A245" i="7" s="1"/>
  <c r="AK288" i="19"/>
  <c r="D273" i="7" s="1"/>
  <c r="A273" i="7" s="1"/>
  <c r="AK289" i="19"/>
  <c r="D274" i="7" s="1"/>
  <c r="A274" i="7" s="1"/>
  <c r="AK261" i="19"/>
  <c r="D246" i="7" s="1"/>
  <c r="A246" i="7" s="1"/>
  <c r="AK262" i="19"/>
  <c r="D247" i="7" s="1"/>
  <c r="A247" i="7" s="1"/>
  <c r="AK263" i="19"/>
  <c r="D248" i="7" s="1"/>
  <c r="A248" i="7" s="1"/>
  <c r="AK264" i="19"/>
  <c r="D249" i="7" s="1"/>
  <c r="A249" i="7" s="1"/>
  <c r="AK265" i="19"/>
  <c r="D250" i="7" s="1"/>
  <c r="A250" i="7" s="1"/>
  <c r="AK266" i="19"/>
  <c r="D251" i="7" s="1"/>
  <c r="A251" i="7" s="1"/>
  <c r="AK267" i="19"/>
  <c r="D252" i="7" s="1"/>
  <c r="A252" i="7" s="1"/>
  <c r="AK268" i="19"/>
  <c r="D253" i="7" s="1"/>
  <c r="A253" i="7" s="1"/>
  <c r="AK269" i="19"/>
  <c r="D254" i="7" s="1"/>
  <c r="A254" i="7" s="1"/>
  <c r="AK270" i="19"/>
  <c r="D255" i="7" s="1"/>
  <c r="A255" i="7" s="1"/>
  <c r="AK271" i="19"/>
  <c r="D256" i="7" s="1"/>
  <c r="A256" i="7" s="1"/>
  <c r="AK279" i="19"/>
  <c r="D264" i="7" s="1"/>
  <c r="A264" i="7" s="1"/>
  <c r="AK295" i="19"/>
  <c r="D280" i="7" s="1"/>
  <c r="A280" i="7" s="1"/>
  <c r="AI12" i="19"/>
  <c r="AI13" i="19"/>
  <c r="AI50" i="19"/>
  <c r="AI51" i="19"/>
  <c r="AI52" i="19"/>
  <c r="AI241" i="19"/>
  <c r="AI281" i="19"/>
  <c r="AI282" i="19"/>
  <c r="AI283" i="19"/>
  <c r="AI284" i="19"/>
  <c r="AI285" i="19"/>
  <c r="AI290" i="19"/>
  <c r="AI292" i="19"/>
  <c r="AI242" i="19"/>
  <c r="AI243" i="19"/>
  <c r="AI244" i="19"/>
  <c r="AI245" i="19"/>
  <c r="AI246" i="19"/>
  <c r="AI247" i="19"/>
  <c r="AI248" i="19"/>
  <c r="AI249" i="19"/>
  <c r="AI251" i="19"/>
  <c r="AI252" i="19"/>
  <c r="AI253" i="19"/>
  <c r="AI280" i="19"/>
  <c r="AI254" i="19"/>
  <c r="AI286" i="19"/>
  <c r="AI287" i="19"/>
  <c r="AI255" i="19"/>
  <c r="AI256" i="19"/>
  <c r="AI257" i="19"/>
  <c r="AI258" i="19"/>
  <c r="AI259" i="19"/>
  <c r="AI272" i="19"/>
  <c r="AI273" i="19"/>
  <c r="AI274" i="19"/>
  <c r="AI275" i="19"/>
  <c r="AI276" i="19"/>
  <c r="AI277" i="19"/>
  <c r="AI278" i="19"/>
  <c r="AI260" i="19"/>
  <c r="AI288" i="19"/>
  <c r="AI289" i="19"/>
  <c r="AI261" i="19"/>
  <c r="AI262" i="19"/>
  <c r="AI263" i="19"/>
  <c r="AI264" i="19"/>
  <c r="AI265" i="19"/>
  <c r="AI266" i="19"/>
  <c r="AI267" i="19"/>
  <c r="AI268" i="19"/>
  <c r="AI269" i="19"/>
  <c r="AI270" i="19"/>
  <c r="AI271" i="19"/>
  <c r="AI279" i="19"/>
  <c r="D46" i="2"/>
  <c r="D48" i="2"/>
  <c r="D50" i="2"/>
  <c r="D52" i="2"/>
  <c r="D54" i="2"/>
  <c r="D56" i="2"/>
  <c r="D58" i="2"/>
  <c r="D60" i="2"/>
  <c r="D62" i="2"/>
  <c r="D64" i="2"/>
  <c r="D66" i="2"/>
  <c r="D68" i="2"/>
  <c r="D70" i="2"/>
  <c r="D72" i="2"/>
  <c r="D74" i="2"/>
  <c r="D76" i="2"/>
  <c r="D78" i="2"/>
  <c r="D80" i="2"/>
  <c r="D82" i="2"/>
  <c r="D84" i="2"/>
  <c r="D86" i="2"/>
  <c r="D88" i="2"/>
  <c r="D90" i="2"/>
  <c r="D92" i="2"/>
  <c r="D94" i="2"/>
  <c r="D97" i="2"/>
  <c r="D99" i="2"/>
  <c r="D101" i="2"/>
  <c r="D103" i="2"/>
  <c r="D105" i="2"/>
  <c r="D107" i="2"/>
  <c r="D109" i="2"/>
  <c r="D111" i="2"/>
  <c r="D113" i="2"/>
  <c r="D115" i="2"/>
  <c r="D117" i="2"/>
  <c r="D119" i="2"/>
  <c r="D121" i="2"/>
  <c r="D123" i="2"/>
  <c r="D125" i="2"/>
  <c r="D127" i="2"/>
  <c r="D129" i="2"/>
  <c r="D131" i="2"/>
  <c r="D133" i="2"/>
  <c r="D135" i="2"/>
  <c r="D137" i="2"/>
  <c r="D139" i="2"/>
  <c r="D141" i="2"/>
  <c r="D143" i="2"/>
  <c r="D145" i="2"/>
  <c r="D147" i="2"/>
  <c r="D149" i="2"/>
  <c r="D151" i="2"/>
  <c r="D153" i="2"/>
  <c r="D155" i="2"/>
  <c r="D157" i="2"/>
  <c r="D159" i="2"/>
  <c r="D161" i="2"/>
  <c r="D163" i="2"/>
  <c r="D166" i="2"/>
  <c r="D168" i="2"/>
  <c r="D170" i="2"/>
  <c r="D172" i="2"/>
  <c r="D174" i="2"/>
  <c r="D176" i="2"/>
  <c r="D178" i="2"/>
  <c r="D180" i="2"/>
  <c r="D182" i="2"/>
  <c r="D184" i="2"/>
  <c r="D186" i="2"/>
  <c r="D188" i="2"/>
  <c r="D190" i="2"/>
  <c r="D192" i="2"/>
  <c r="D194" i="2"/>
  <c r="D196" i="2"/>
  <c r="D198" i="2"/>
  <c r="D200" i="2"/>
  <c r="D203" i="2"/>
  <c r="D205" i="2"/>
  <c r="D207" i="2"/>
  <c r="D209" i="2"/>
  <c r="D211" i="2"/>
  <c r="D213" i="2"/>
  <c r="D215" i="2"/>
  <c r="D216" i="2"/>
  <c r="D217" i="2"/>
  <c r="D219" i="2"/>
  <c r="D220" i="2"/>
  <c r="D221" i="2"/>
  <c r="D222" i="2"/>
  <c r="D223" i="2"/>
  <c r="D224" i="2"/>
  <c r="D225" i="2"/>
  <c r="D226" i="2"/>
  <c r="D227" i="2"/>
  <c r="D228" i="2"/>
  <c r="D229" i="2"/>
  <c r="D47" i="2"/>
  <c r="D49" i="2"/>
  <c r="D51" i="2"/>
  <c r="D53" i="2"/>
  <c r="D55" i="2"/>
  <c r="D57" i="2"/>
  <c r="D59" i="2"/>
  <c r="D61" i="2"/>
  <c r="D63" i="2"/>
  <c r="D65" i="2"/>
  <c r="D67" i="2"/>
  <c r="D69" i="2"/>
  <c r="D71" i="2"/>
  <c r="D73" i="2"/>
  <c r="D75" i="2"/>
  <c r="D77" i="2"/>
  <c r="D79" i="2"/>
  <c r="D81" i="2"/>
  <c r="D83" i="2"/>
  <c r="D85" i="2"/>
  <c r="D87" i="2"/>
  <c r="D89" i="2"/>
  <c r="D91" i="2"/>
  <c r="D93" i="2"/>
  <c r="D95" i="2"/>
  <c r="D98" i="2"/>
  <c r="D100" i="2"/>
  <c r="D102" i="2"/>
  <c r="D104" i="2"/>
  <c r="D106" i="2"/>
  <c r="D108" i="2"/>
  <c r="D110" i="2"/>
  <c r="D112" i="2"/>
  <c r="D114" i="2"/>
  <c r="D116" i="2"/>
  <c r="D118" i="2"/>
  <c r="D120" i="2"/>
  <c r="D122" i="2"/>
  <c r="D124" i="2"/>
  <c r="D126" i="2"/>
  <c r="D128" i="2"/>
  <c r="D130" i="2"/>
  <c r="D132" i="2"/>
  <c r="D134" i="2"/>
  <c r="D136" i="2"/>
  <c r="D138" i="2"/>
  <c r="D140" i="2"/>
  <c r="D142" i="2"/>
  <c r="D144" i="2"/>
  <c r="D146" i="2"/>
  <c r="D148" i="2"/>
  <c r="D150" i="2"/>
  <c r="D152" i="2"/>
  <c r="D154" i="2"/>
  <c r="D156" i="2"/>
  <c r="D158" i="2"/>
  <c r="D160" i="2"/>
  <c r="D162" i="2"/>
  <c r="D164" i="2"/>
  <c r="D167" i="2"/>
  <c r="D169" i="2"/>
  <c r="D171" i="2"/>
  <c r="D173" i="2"/>
  <c r="D175" i="2"/>
  <c r="D177" i="2"/>
  <c r="D179" i="2"/>
  <c r="D181" i="2"/>
  <c r="D183" i="2"/>
  <c r="D185" i="2"/>
  <c r="D187" i="2"/>
  <c r="D189" i="2"/>
  <c r="D191" i="2"/>
  <c r="D193" i="2"/>
  <c r="D195" i="2"/>
  <c r="D197" i="2"/>
  <c r="D199" i="2"/>
  <c r="D201" i="2"/>
  <c r="D204" i="2"/>
  <c r="D206" i="2"/>
  <c r="D208" i="2"/>
  <c r="D210" i="2"/>
  <c r="D212" i="2"/>
  <c r="D214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67" i="16"/>
  <c r="D68" i="16"/>
  <c r="D69" i="16"/>
  <c r="D70" i="16"/>
  <c r="D71" i="16"/>
  <c r="D72" i="16"/>
  <c r="D73" i="16"/>
  <c r="D74" i="16"/>
  <c r="D19" i="16"/>
  <c r="D15" i="16"/>
  <c r="D13" i="16"/>
  <c r="D11" i="16"/>
  <c r="D14" i="16"/>
  <c r="D18" i="16"/>
  <c r="D16" i="16"/>
  <c r="D33" i="16"/>
  <c r="D34" i="16"/>
  <c r="D10" i="16"/>
  <c r="D12" i="16"/>
  <c r="D17" i="16"/>
  <c r="D76" i="16"/>
  <c r="D77" i="16"/>
  <c r="D78" i="16"/>
  <c r="D79" i="16"/>
  <c r="D80" i="16"/>
  <c r="D81" i="16"/>
  <c r="D82" i="16"/>
  <c r="D83" i="16"/>
  <c r="D84" i="16"/>
  <c r="D85" i="16"/>
  <c r="D86" i="16"/>
  <c r="D87" i="16"/>
  <c r="D88" i="16"/>
  <c r="D89" i="16"/>
  <c r="D90" i="16"/>
  <c r="D91" i="16"/>
  <c r="D92" i="16"/>
  <c r="D93" i="16"/>
  <c r="D94" i="16"/>
  <c r="D95" i="16"/>
  <c r="D96" i="16"/>
  <c r="D97" i="16"/>
  <c r="D98" i="16"/>
  <c r="D99" i="16"/>
  <c r="D100" i="16"/>
  <c r="D101" i="16"/>
  <c r="D102" i="16"/>
  <c r="D103" i="16"/>
  <c r="D104" i="16"/>
  <c r="D105" i="16"/>
  <c r="D106" i="16"/>
  <c r="D108" i="16"/>
  <c r="D109" i="16"/>
  <c r="D110" i="16"/>
  <c r="D111" i="16"/>
  <c r="D112" i="16"/>
  <c r="D113" i="16"/>
  <c r="D114" i="16"/>
  <c r="D115" i="16"/>
  <c r="D116" i="16"/>
  <c r="D117" i="16"/>
  <c r="D118" i="16"/>
  <c r="D119" i="16"/>
  <c r="D120" i="16"/>
  <c r="D121" i="16"/>
  <c r="D122" i="16"/>
  <c r="D123" i="16"/>
  <c r="D124" i="16"/>
  <c r="D125" i="16"/>
  <c r="D126" i="16"/>
  <c r="D127" i="16"/>
  <c r="D128" i="16"/>
  <c r="D129" i="16"/>
  <c r="D130" i="16"/>
  <c r="D131" i="16"/>
  <c r="D132" i="16"/>
  <c r="D133" i="16"/>
  <c r="D134" i="16"/>
  <c r="D135" i="16"/>
  <c r="D136" i="16"/>
  <c r="D137" i="16"/>
  <c r="D48" i="16"/>
  <c r="D49" i="16"/>
  <c r="D50" i="16"/>
  <c r="D51" i="16"/>
  <c r="D52" i="16"/>
  <c r="D53" i="16"/>
  <c r="D54" i="16"/>
  <c r="D55" i="16"/>
  <c r="D56" i="16"/>
  <c r="D57" i="16"/>
  <c r="D58" i="16"/>
  <c r="D59" i="16"/>
  <c r="D60" i="16"/>
  <c r="D61" i="16"/>
  <c r="D62" i="16"/>
  <c r="D63" i="16"/>
  <c r="D64" i="16"/>
  <c r="D65" i="16"/>
  <c r="D66" i="16"/>
  <c r="D47" i="16"/>
  <c r="G12" i="19"/>
  <c r="G18" i="19"/>
  <c r="G19" i="19"/>
  <c r="G20" i="19"/>
  <c r="G21" i="19"/>
  <c r="G22" i="19"/>
  <c r="G23" i="19"/>
  <c r="G24" i="19"/>
  <c r="G25" i="19"/>
  <c r="G26" i="19"/>
  <c r="G27" i="19"/>
  <c r="G28" i="19"/>
  <c r="G29" i="19"/>
  <c r="G30" i="19"/>
  <c r="G31" i="19"/>
  <c r="G32" i="19"/>
  <c r="G33" i="19"/>
  <c r="G34" i="19"/>
  <c r="G35" i="19"/>
  <c r="G36" i="19"/>
  <c r="G37" i="19"/>
  <c r="G38" i="19"/>
  <c r="G39" i="19"/>
  <c r="G40" i="19"/>
  <c r="G41" i="19"/>
  <c r="G42" i="19"/>
  <c r="G43" i="19"/>
  <c r="G44" i="19"/>
  <c r="G45" i="19"/>
  <c r="G46" i="19"/>
  <c r="G48" i="19"/>
  <c r="G49" i="19"/>
  <c r="G50" i="19"/>
  <c r="G51" i="19"/>
  <c r="G52" i="19"/>
  <c r="G53" i="19"/>
  <c r="G54" i="19"/>
  <c r="G55" i="19"/>
  <c r="G56" i="19"/>
  <c r="G57" i="19"/>
  <c r="G58" i="19"/>
  <c r="G59" i="19"/>
  <c r="G60" i="19"/>
  <c r="G61" i="19"/>
  <c r="G62" i="19"/>
  <c r="G63" i="19"/>
  <c r="G64" i="19"/>
  <c r="G65" i="19"/>
  <c r="G66" i="19"/>
  <c r="G67" i="19"/>
  <c r="G68" i="19"/>
  <c r="G69" i="19"/>
  <c r="G71" i="19"/>
  <c r="G72" i="19"/>
  <c r="G73" i="19"/>
  <c r="G74" i="19"/>
  <c r="G75" i="19"/>
  <c r="G76" i="19"/>
  <c r="G77" i="19"/>
  <c r="G78" i="19"/>
  <c r="G79" i="19"/>
  <c r="G80" i="19"/>
  <c r="G81" i="19"/>
  <c r="G82" i="19"/>
  <c r="G83" i="19"/>
  <c r="G84" i="19"/>
  <c r="G85" i="19"/>
  <c r="G86" i="19"/>
  <c r="G87" i="19"/>
  <c r="G88" i="19"/>
  <c r="G89" i="19"/>
  <c r="G90" i="19"/>
  <c r="G91" i="19"/>
  <c r="G92" i="19"/>
  <c r="G93" i="19"/>
  <c r="G94" i="19"/>
  <c r="G95" i="19"/>
  <c r="G96" i="19"/>
  <c r="G97" i="19"/>
  <c r="G98" i="19"/>
  <c r="G99" i="19"/>
  <c r="G100" i="19"/>
  <c r="G101" i="19"/>
  <c r="G102" i="19"/>
  <c r="G103" i="19"/>
  <c r="G104" i="19"/>
  <c r="G105" i="19"/>
  <c r="G106" i="19"/>
  <c r="G107" i="19"/>
  <c r="G108" i="19"/>
  <c r="G109" i="19"/>
  <c r="G110" i="19"/>
  <c r="G111" i="19"/>
  <c r="G112" i="19"/>
  <c r="G113" i="19"/>
  <c r="G114" i="19"/>
  <c r="G115" i="19"/>
  <c r="G116" i="19"/>
  <c r="G117" i="19"/>
  <c r="G118" i="19"/>
  <c r="G119" i="19"/>
  <c r="G120" i="19"/>
  <c r="G121" i="19"/>
  <c r="G122" i="19"/>
  <c r="G123" i="19"/>
  <c r="G124" i="19"/>
  <c r="G125" i="19"/>
  <c r="G126" i="19"/>
  <c r="G127" i="19"/>
  <c r="G128" i="19"/>
  <c r="G129" i="19"/>
  <c r="G130" i="19"/>
  <c r="G131" i="19"/>
  <c r="G132" i="19"/>
  <c r="G133" i="19"/>
  <c r="G135" i="19"/>
  <c r="G136" i="19"/>
  <c r="G137" i="19"/>
  <c r="G138" i="19"/>
  <c r="G139" i="19"/>
  <c r="G140" i="19"/>
  <c r="G141" i="19"/>
  <c r="G142" i="19"/>
  <c r="G143" i="19"/>
  <c r="G144" i="19"/>
  <c r="G145" i="19"/>
  <c r="G146" i="19"/>
  <c r="G147" i="19"/>
  <c r="G148" i="19"/>
  <c r="G149" i="19"/>
  <c r="G150" i="19"/>
  <c r="G151" i="19"/>
  <c r="G152" i="19"/>
  <c r="G153" i="19"/>
  <c r="G154" i="19"/>
  <c r="G155" i="19"/>
  <c r="G156" i="19"/>
  <c r="G157" i="19"/>
  <c r="G158" i="19"/>
  <c r="G159" i="19"/>
  <c r="G160" i="19"/>
  <c r="G161" i="19"/>
  <c r="G162" i="19"/>
  <c r="G163" i="19"/>
  <c r="G164" i="19"/>
  <c r="G165" i="19"/>
  <c r="G166" i="19"/>
  <c r="G167" i="19"/>
  <c r="G168" i="19"/>
  <c r="G169" i="19"/>
  <c r="G170" i="19"/>
  <c r="G171" i="19"/>
  <c r="G172" i="19"/>
  <c r="G173" i="19"/>
  <c r="G174" i="19"/>
  <c r="G175" i="19"/>
  <c r="G176" i="19"/>
  <c r="G177" i="19"/>
  <c r="G178" i="19"/>
  <c r="G179" i="19"/>
  <c r="G180" i="19"/>
  <c r="G182" i="19"/>
  <c r="G183" i="19"/>
  <c r="G184" i="19"/>
  <c r="G185" i="19"/>
  <c r="G186" i="19"/>
  <c r="G187" i="19"/>
  <c r="G188" i="19"/>
  <c r="G189" i="19"/>
  <c r="G190" i="19"/>
  <c r="G191" i="19"/>
  <c r="G192" i="19"/>
  <c r="G193" i="19"/>
  <c r="G194" i="19"/>
  <c r="G195" i="19"/>
  <c r="G196" i="19"/>
  <c r="G197" i="19"/>
  <c r="G198" i="19"/>
  <c r="G199" i="19"/>
  <c r="G200" i="19"/>
  <c r="G201" i="19"/>
  <c r="G202" i="19"/>
  <c r="G203" i="19"/>
  <c r="G204" i="19"/>
  <c r="G205" i="19"/>
  <c r="G206" i="19"/>
  <c r="G207" i="19"/>
  <c r="G208" i="19"/>
  <c r="G209" i="19"/>
  <c r="G210" i="19"/>
  <c r="G211" i="19"/>
  <c r="G212" i="19"/>
  <c r="G213" i="19"/>
  <c r="G215" i="19"/>
  <c r="G216" i="19"/>
  <c r="G217" i="19"/>
  <c r="G218" i="19"/>
  <c r="G219" i="19"/>
  <c r="G220" i="19"/>
  <c r="G221" i="19"/>
  <c r="G222" i="19"/>
  <c r="G223" i="19"/>
  <c r="G224" i="19"/>
  <c r="G225" i="19"/>
  <c r="G226" i="19"/>
  <c r="G227" i="19"/>
  <c r="G228" i="19"/>
  <c r="G229" i="19"/>
  <c r="G230" i="19"/>
  <c r="G231" i="19"/>
  <c r="G232" i="19"/>
  <c r="G233" i="19"/>
  <c r="G234" i="19"/>
  <c r="G235" i="19"/>
  <c r="G236" i="19"/>
  <c r="G237" i="19"/>
  <c r="G238" i="19"/>
  <c r="G239" i="19"/>
  <c r="G240" i="19"/>
  <c r="G241" i="19"/>
  <c r="G242" i="19"/>
  <c r="G243" i="19"/>
  <c r="G244" i="19"/>
  <c r="G245" i="19"/>
  <c r="G246" i="19"/>
  <c r="G247" i="19"/>
  <c r="G248" i="19"/>
  <c r="G249" i="19"/>
  <c r="G251" i="19"/>
  <c r="G252" i="19"/>
  <c r="G253" i="19"/>
  <c r="G254" i="19"/>
  <c r="G255" i="19"/>
  <c r="G256" i="19"/>
  <c r="G257" i="19"/>
  <c r="G258" i="19"/>
  <c r="G259" i="19"/>
  <c r="G260" i="19"/>
  <c r="G261" i="19"/>
  <c r="G262" i="19"/>
  <c r="G263" i="19"/>
  <c r="G264" i="19"/>
  <c r="G265" i="19"/>
  <c r="G266" i="19"/>
  <c r="G267" i="19"/>
  <c r="G268" i="19"/>
  <c r="G269" i="19"/>
  <c r="G270" i="19"/>
  <c r="G271" i="19"/>
  <c r="G272" i="19"/>
  <c r="G273" i="19"/>
  <c r="G274" i="19"/>
  <c r="G275" i="19"/>
  <c r="G276" i="19"/>
  <c r="G277" i="19"/>
  <c r="G278" i="19"/>
  <c r="G279" i="19"/>
  <c r="G280" i="19"/>
  <c r="G281" i="19"/>
  <c r="G282" i="19"/>
  <c r="G283" i="19"/>
  <c r="G284" i="19"/>
  <c r="G285" i="19"/>
  <c r="G286" i="19"/>
  <c r="G287" i="19"/>
  <c r="G288" i="19"/>
  <c r="G290" i="19"/>
  <c r="G291" i="19"/>
  <c r="G292" i="19"/>
  <c r="G293" i="19"/>
  <c r="G294" i="19"/>
  <c r="G295" i="19"/>
  <c r="G296" i="19"/>
  <c r="G297" i="19"/>
  <c r="G298" i="19"/>
  <c r="G299" i="19"/>
  <c r="G300" i="19"/>
  <c r="G301" i="19"/>
  <c r="G302" i="19"/>
  <c r="G303" i="19"/>
  <c r="G304" i="19"/>
  <c r="G305" i="19"/>
  <c r="G306" i="19"/>
  <c r="G307" i="19"/>
  <c r="G308" i="19"/>
  <c r="G309" i="19"/>
  <c r="G310" i="19"/>
  <c r="G311" i="19"/>
  <c r="G312" i="19"/>
  <c r="G313" i="19"/>
  <c r="G314" i="19"/>
  <c r="G315" i="19"/>
  <c r="G316" i="19"/>
  <c r="G317" i="19"/>
  <c r="G318" i="19"/>
  <c r="G319" i="19"/>
  <c r="G320" i="19"/>
  <c r="G321" i="19"/>
  <c r="G322" i="19"/>
  <c r="G323" i="19"/>
  <c r="AL322" i="19" l="1"/>
  <c r="D307" i="7"/>
  <c r="A307" i="7" s="1"/>
  <c r="AL305" i="19"/>
  <c r="D290" i="7"/>
  <c r="A290" i="7" s="1"/>
  <c r="AL320" i="19"/>
  <c r="D305" i="7"/>
  <c r="A305" i="7" s="1"/>
  <c r="AL319" i="19"/>
  <c r="D304" i="7"/>
  <c r="A304" i="7" s="1"/>
  <c r="AL318" i="19"/>
  <c r="D303" i="7"/>
  <c r="A303" i="7" s="1"/>
  <c r="AL302" i="19"/>
  <c r="D287" i="7"/>
  <c r="A287" i="7" s="1"/>
  <c r="AL293" i="19"/>
  <c r="D278" i="7"/>
  <c r="A278" i="7" s="1"/>
  <c r="AL291" i="19"/>
  <c r="D276" i="7"/>
  <c r="A276" i="7" s="1"/>
  <c r="AL317" i="19"/>
  <c r="D302" i="7"/>
  <c r="A302" i="7" s="1"/>
  <c r="AL301" i="19"/>
  <c r="D286" i="7"/>
  <c r="A286" i="7" s="1"/>
  <c r="AL316" i="19"/>
  <c r="D301" i="7"/>
  <c r="A301" i="7" s="1"/>
  <c r="AL300" i="19"/>
  <c r="D285" i="7"/>
  <c r="A285" i="7" s="1"/>
  <c r="AL315" i="19"/>
  <c r="D300" i="7"/>
  <c r="A300" i="7" s="1"/>
  <c r="AL299" i="19"/>
  <c r="D284" i="7"/>
  <c r="A284" i="7" s="1"/>
  <c r="AN45" i="19"/>
  <c r="D36" i="7"/>
  <c r="A36" i="7" s="1"/>
  <c r="AN44" i="19"/>
  <c r="D35" i="7"/>
  <c r="A35" i="7" s="1"/>
  <c r="AN53" i="19"/>
  <c r="D43" i="7"/>
  <c r="A43" i="7" s="1"/>
  <c r="AN43" i="19"/>
  <c r="D34" i="7"/>
  <c r="A34" i="7" s="1"/>
  <c r="AN42" i="19"/>
  <c r="D33" i="7"/>
  <c r="A33" i="7" s="1"/>
  <c r="AN41" i="19"/>
  <c r="D32" i="7"/>
  <c r="A32" i="7" s="1"/>
  <c r="AN49" i="19"/>
  <c r="D39" i="7"/>
  <c r="A39" i="7" s="1"/>
  <c r="AN60" i="19"/>
  <c r="D50" i="7"/>
  <c r="A50" i="7" s="1"/>
  <c r="AN34" i="19"/>
  <c r="D25" i="7"/>
  <c r="A25" i="7" s="1"/>
  <c r="AL235" i="19"/>
  <c r="D221" i="7"/>
  <c r="A221" i="7" s="1"/>
  <c r="AL234" i="19"/>
  <c r="D220" i="7"/>
  <c r="A220" i="7" s="1"/>
  <c r="AL236" i="19"/>
  <c r="D222" i="7"/>
  <c r="A222" i="7" s="1"/>
  <c r="AL204" i="19"/>
  <c r="D191" i="7"/>
  <c r="A191" i="7" s="1"/>
  <c r="AL203" i="19"/>
  <c r="D190" i="7"/>
  <c r="A190" i="7" s="1"/>
  <c r="AL232" i="19"/>
  <c r="D218" i="7"/>
  <c r="A218" i="7" s="1"/>
  <c r="AL220" i="19"/>
  <c r="D206" i="7"/>
  <c r="A206" i="7" s="1"/>
  <c r="AL205" i="19"/>
  <c r="D192" i="7"/>
  <c r="A192" i="7" s="1"/>
  <c r="AL225" i="19"/>
  <c r="D211" i="7"/>
  <c r="A211" i="7" s="1"/>
  <c r="AL207" i="19"/>
  <c r="D194" i="7"/>
  <c r="A194" i="7" s="1"/>
  <c r="AL206" i="19"/>
  <c r="D193" i="7"/>
  <c r="A193" i="7" s="1"/>
  <c r="AL226" i="19"/>
  <c r="D212" i="7"/>
  <c r="A212" i="7" s="1"/>
  <c r="AL233" i="19"/>
  <c r="D219" i="7"/>
  <c r="A219" i="7" s="1"/>
  <c r="AL202" i="19"/>
  <c r="D189" i="7"/>
  <c r="A189" i="7" s="1"/>
  <c r="AL209" i="19"/>
  <c r="D196" i="7"/>
  <c r="A196" i="7" s="1"/>
  <c r="AL231" i="19"/>
  <c r="D217" i="7"/>
  <c r="A217" i="7" s="1"/>
  <c r="AL229" i="19"/>
  <c r="D215" i="7"/>
  <c r="A215" i="7" s="1"/>
  <c r="AL208" i="19"/>
  <c r="D195" i="7"/>
  <c r="A195" i="7" s="1"/>
  <c r="AL212" i="19"/>
  <c r="D199" i="7"/>
  <c r="A199" i="7" s="1"/>
  <c r="AL224" i="19"/>
  <c r="D210" i="7"/>
  <c r="A210" i="7" s="1"/>
  <c r="AL184" i="19"/>
  <c r="D171" i="7"/>
  <c r="A171" i="7" s="1"/>
  <c r="AL175" i="19"/>
  <c r="D163" i="7"/>
  <c r="A163" i="7" s="1"/>
  <c r="AL160" i="19"/>
  <c r="D148" i="7"/>
  <c r="A148" i="7" s="1"/>
  <c r="AL165" i="19"/>
  <c r="D153" i="7"/>
  <c r="A153" i="7" s="1"/>
  <c r="AL174" i="19"/>
  <c r="D162" i="7"/>
  <c r="A162" i="7" s="1"/>
  <c r="AL159" i="19"/>
  <c r="D147" i="7"/>
  <c r="A147" i="7" s="1"/>
  <c r="AL194" i="19"/>
  <c r="D181" i="7"/>
  <c r="A181" i="7" s="1"/>
  <c r="AL169" i="19"/>
  <c r="D157" i="7"/>
  <c r="A157" i="7" s="1"/>
  <c r="AL193" i="19"/>
  <c r="D180" i="7"/>
  <c r="A180" i="7" s="1"/>
  <c r="AL168" i="19"/>
  <c r="D156" i="7"/>
  <c r="A156" i="7" s="1"/>
  <c r="AL192" i="19"/>
  <c r="D179" i="7"/>
  <c r="A179" i="7" s="1"/>
  <c r="AL167" i="19"/>
  <c r="D155" i="7"/>
  <c r="A155" i="7" s="1"/>
  <c r="AL198" i="19"/>
  <c r="D185" i="7"/>
  <c r="A185" i="7" s="1"/>
  <c r="AL190" i="19"/>
  <c r="D177" i="7"/>
  <c r="A177" i="7" s="1"/>
  <c r="AL182" i="19"/>
  <c r="D169" i="7"/>
  <c r="A169" i="7" s="1"/>
  <c r="AL188" i="19"/>
  <c r="D175" i="7"/>
  <c r="A175" i="7" s="1"/>
  <c r="AL179" i="19"/>
  <c r="D167" i="7"/>
  <c r="A167" i="7" s="1"/>
  <c r="AL163" i="19"/>
  <c r="D151" i="7"/>
  <c r="A151" i="7" s="1"/>
  <c r="AL199" i="19"/>
  <c r="D186" i="7"/>
  <c r="A186" i="7" s="1"/>
  <c r="AL186" i="19"/>
  <c r="D173" i="7"/>
  <c r="A173" i="7" s="1"/>
  <c r="AL177" i="19"/>
  <c r="D165" i="7"/>
  <c r="A165" i="7" s="1"/>
  <c r="AL161" i="19"/>
  <c r="D149" i="7"/>
  <c r="A149" i="7" s="1"/>
  <c r="AL172" i="19"/>
  <c r="D160" i="7"/>
  <c r="A160" i="7" s="1"/>
  <c r="AL157" i="19"/>
  <c r="D145" i="7"/>
  <c r="A145" i="7" s="1"/>
  <c r="AL191" i="19"/>
  <c r="D178" i="7"/>
  <c r="A178" i="7" s="1"/>
  <c r="AL183" i="19"/>
  <c r="D170" i="7"/>
  <c r="A170" i="7" s="1"/>
  <c r="AL166" i="19"/>
  <c r="D154" i="7"/>
  <c r="A154" i="7" s="1"/>
  <c r="AL178" i="19"/>
  <c r="D166" i="7"/>
  <c r="A166" i="7" s="1"/>
  <c r="AL171" i="19"/>
  <c r="D159" i="7"/>
  <c r="A159" i="7" s="1"/>
  <c r="AL164" i="19"/>
  <c r="D152" i="7"/>
  <c r="A152" i="7" s="1"/>
  <c r="AL176" i="19"/>
  <c r="D164" i="7"/>
  <c r="A164" i="7" s="1"/>
  <c r="AL170" i="19"/>
  <c r="D158" i="7"/>
  <c r="A158" i="7" s="1"/>
  <c r="AL155" i="19"/>
  <c r="D143" i="7"/>
  <c r="A143" i="7" s="1"/>
  <c r="AL106" i="19"/>
  <c r="D95" i="7"/>
  <c r="A95" i="7" s="1"/>
  <c r="AL122" i="19"/>
  <c r="D111" i="7"/>
  <c r="A111" i="7" s="1"/>
  <c r="AL104" i="19"/>
  <c r="D93" i="7"/>
  <c r="A93" i="7" s="1"/>
  <c r="AL137" i="19"/>
  <c r="D125" i="7"/>
  <c r="A125" i="7" s="1"/>
  <c r="AL150" i="19"/>
  <c r="D138" i="7"/>
  <c r="A138" i="7" s="1"/>
  <c r="AL117" i="19"/>
  <c r="D106" i="7"/>
  <c r="A106" i="7" s="1"/>
  <c r="AL145" i="19"/>
  <c r="D133" i="7"/>
  <c r="A133" i="7" s="1"/>
  <c r="AL128" i="19"/>
  <c r="D117" i="7"/>
  <c r="A117" i="7" s="1"/>
  <c r="AL109" i="19"/>
  <c r="D98" i="7"/>
  <c r="A98" i="7" s="1"/>
  <c r="AL98" i="19"/>
  <c r="D87" i="7"/>
  <c r="A87" i="7" s="1"/>
  <c r="AL129" i="19"/>
  <c r="D118" i="7"/>
  <c r="A118" i="7" s="1"/>
  <c r="AL94" i="19"/>
  <c r="D83" i="7"/>
  <c r="A83" i="7" s="1"/>
  <c r="AL144" i="19"/>
  <c r="D132" i="7"/>
  <c r="A132" i="7" s="1"/>
  <c r="AL127" i="19"/>
  <c r="D116" i="7"/>
  <c r="A116" i="7" s="1"/>
  <c r="AL92" i="19"/>
  <c r="D81" i="7"/>
  <c r="A81" i="7" s="1"/>
  <c r="AL147" i="19"/>
  <c r="D135" i="7"/>
  <c r="A135" i="7" s="1"/>
  <c r="AL97" i="19"/>
  <c r="D86" i="7"/>
  <c r="A86" i="7" s="1"/>
  <c r="AL146" i="19"/>
  <c r="D134" i="7"/>
  <c r="A134" i="7" s="1"/>
  <c r="AL113" i="19"/>
  <c r="D102" i="7"/>
  <c r="A102" i="7" s="1"/>
  <c r="AL139" i="19"/>
  <c r="D127" i="7"/>
  <c r="A127" i="7" s="1"/>
  <c r="AL111" i="19"/>
  <c r="D100" i="7"/>
  <c r="A100" i="7" s="1"/>
  <c r="AL142" i="19"/>
  <c r="D130" i="7"/>
  <c r="A130" i="7" s="1"/>
  <c r="AL125" i="19"/>
  <c r="D114" i="7"/>
  <c r="A114" i="7" s="1"/>
  <c r="AL105" i="19"/>
  <c r="D94" i="7"/>
  <c r="A94" i="7" s="1"/>
  <c r="AL112" i="19"/>
  <c r="D101" i="7"/>
  <c r="A101" i="7" s="1"/>
  <c r="AL151" i="19"/>
  <c r="D139" i="7"/>
  <c r="A139" i="7" s="1"/>
  <c r="AL93" i="19"/>
  <c r="D82" i="7"/>
  <c r="A82" i="7" s="1"/>
  <c r="AL149" i="19"/>
  <c r="D137" i="7"/>
  <c r="A137" i="7" s="1"/>
  <c r="AL133" i="19"/>
  <c r="D122" i="7"/>
  <c r="A122" i="7" s="1"/>
  <c r="AL120" i="19"/>
  <c r="D109" i="7"/>
  <c r="A109" i="7" s="1"/>
  <c r="AL89" i="19"/>
  <c r="D78" i="7"/>
  <c r="A78" i="7" s="1"/>
  <c r="AL130" i="19"/>
  <c r="D119" i="7"/>
  <c r="A119" i="7" s="1"/>
  <c r="AL108" i="19"/>
  <c r="D97" i="7"/>
  <c r="A97" i="7" s="1"/>
  <c r="AL119" i="19"/>
  <c r="D108" i="7"/>
  <c r="A108" i="7" s="1"/>
  <c r="AL141" i="19"/>
  <c r="D129" i="7"/>
  <c r="A129" i="7" s="1"/>
  <c r="AL124" i="19"/>
  <c r="D113" i="7"/>
  <c r="A113" i="7" s="1"/>
  <c r="AL102" i="19"/>
  <c r="D91" i="7"/>
  <c r="A91" i="7" s="1"/>
  <c r="AL135" i="19"/>
  <c r="D123" i="7"/>
  <c r="A123" i="7" s="1"/>
  <c r="AL100" i="19"/>
  <c r="D89" i="7"/>
  <c r="A89" i="7" s="1"/>
  <c r="AL107" i="19"/>
  <c r="D96" i="7"/>
  <c r="A96" i="7" s="1"/>
  <c r="AL116" i="19"/>
  <c r="D105" i="7"/>
  <c r="A105" i="7" s="1"/>
  <c r="AL140" i="19"/>
  <c r="D128" i="7"/>
  <c r="A128" i="7" s="1"/>
  <c r="AL123" i="19"/>
  <c r="D112" i="7"/>
  <c r="A112" i="7" s="1"/>
  <c r="AN86" i="19"/>
  <c r="D75" i="7"/>
  <c r="A75" i="7" s="1"/>
  <c r="AN67" i="19"/>
  <c r="D57" i="7"/>
  <c r="A57" i="7" s="1"/>
  <c r="AN83" i="19"/>
  <c r="D72" i="7"/>
  <c r="A72" i="7" s="1"/>
  <c r="AN65" i="19"/>
  <c r="D55" i="7"/>
  <c r="A55" i="7" s="1"/>
  <c r="AL63" i="19"/>
  <c r="D53" i="7"/>
  <c r="A53" i="7" s="1"/>
  <c r="AN77" i="19"/>
  <c r="D66" i="7"/>
  <c r="A66" i="7" s="1"/>
  <c r="AN66" i="19"/>
  <c r="D56" i="7"/>
  <c r="A56" i="7" s="1"/>
  <c r="AN82" i="19"/>
  <c r="D71" i="7"/>
  <c r="A71" i="7" s="1"/>
  <c r="AL64" i="19"/>
  <c r="D54" i="7"/>
  <c r="A54" i="7" s="1"/>
  <c r="AN29" i="19"/>
  <c r="D20" i="7"/>
  <c r="A20" i="7" s="1"/>
  <c r="AN30" i="19"/>
  <c r="D21" i="7"/>
  <c r="A21" i="7" s="1"/>
  <c r="AN13" i="19"/>
  <c r="AN188" i="19"/>
  <c r="AN253" i="19"/>
  <c r="AL46" i="19"/>
  <c r="AN46" i="19"/>
  <c r="AL56" i="19"/>
  <c r="AN56" i="19"/>
  <c r="AL55" i="19"/>
  <c r="AN55" i="19"/>
  <c r="AL54" i="19"/>
  <c r="AN54" i="19"/>
  <c r="AL85" i="19"/>
  <c r="AN85" i="19"/>
  <c r="AL68" i="19"/>
  <c r="AN68" i="19"/>
  <c r="AL52" i="19"/>
  <c r="AM52" i="19" s="1"/>
  <c r="F42" i="7" s="1"/>
  <c r="AN52" i="19"/>
  <c r="AL51" i="19"/>
  <c r="AM51" i="19" s="1"/>
  <c r="F41" i="7" s="1"/>
  <c r="AN51" i="19"/>
  <c r="AL40" i="19"/>
  <c r="AN40" i="19"/>
  <c r="AL50" i="19"/>
  <c r="AM50" i="19" s="1"/>
  <c r="F40" i="7" s="1"/>
  <c r="AN50" i="19"/>
  <c r="AL39" i="19"/>
  <c r="AN39" i="19"/>
  <c r="AL38" i="19"/>
  <c r="AN38" i="19"/>
  <c r="AL81" i="19"/>
  <c r="AN81" i="19"/>
  <c r="AL37" i="19"/>
  <c r="AN37" i="19"/>
  <c r="AL80" i="19"/>
  <c r="AN80" i="19"/>
  <c r="AL36" i="19"/>
  <c r="AN36" i="19"/>
  <c r="AL62" i="19"/>
  <c r="AN62" i="19"/>
  <c r="AL35" i="19"/>
  <c r="AN35" i="19"/>
  <c r="AL61" i="19"/>
  <c r="AN61" i="19"/>
  <c r="AL33" i="19"/>
  <c r="AN33" i="19"/>
  <c r="AL76" i="19"/>
  <c r="AN76" i="19"/>
  <c r="AL59" i="19"/>
  <c r="AN59" i="19"/>
  <c r="AL32" i="19"/>
  <c r="AN32" i="19"/>
  <c r="AL75" i="19"/>
  <c r="AN75" i="19"/>
  <c r="AL58" i="19"/>
  <c r="AN58" i="19"/>
  <c r="AL48" i="19"/>
  <c r="AN48" i="19"/>
  <c r="AL31" i="19"/>
  <c r="AN31" i="19"/>
  <c r="AL74" i="19"/>
  <c r="AN74" i="19"/>
  <c r="AL57" i="19"/>
  <c r="AN57" i="19"/>
  <c r="AN271" i="19"/>
  <c r="AN287" i="19"/>
  <c r="AN286" i="19"/>
  <c r="AN234" i="19"/>
  <c r="AN255" i="19"/>
  <c r="AN270" i="19"/>
  <c r="AN285" i="19"/>
  <c r="AN186" i="19"/>
  <c r="AN284" i="19"/>
  <c r="AN269" i="19"/>
  <c r="AN152" i="19"/>
  <c r="AN272" i="19"/>
  <c r="AN238" i="19"/>
  <c r="AN203" i="19"/>
  <c r="AN233" i="19"/>
  <c r="AN232" i="19"/>
  <c r="AN236" i="19"/>
  <c r="AN283" i="19"/>
  <c r="AN251" i="19"/>
  <c r="AN249" i="19"/>
  <c r="AN200" i="19"/>
  <c r="AN248" i="19"/>
  <c r="AN216" i="19"/>
  <c r="AN183" i="19"/>
  <c r="AN150" i="19"/>
  <c r="AN230" i="19"/>
  <c r="AN213" i="19"/>
  <c r="AN212" i="19"/>
  <c r="AN163" i="19"/>
  <c r="AN176" i="19"/>
  <c r="AN160" i="19"/>
  <c r="AN144" i="19"/>
  <c r="AN159" i="19"/>
  <c r="AN143" i="19"/>
  <c r="AN124" i="19"/>
  <c r="AN92" i="19"/>
  <c r="AN91" i="19"/>
  <c r="AN90" i="19"/>
  <c r="AN220" i="19"/>
  <c r="AN137" i="19"/>
  <c r="AN119" i="19"/>
  <c r="AN279" i="19"/>
  <c r="AN166" i="19"/>
  <c r="AN133" i="19"/>
  <c r="AN264" i="19"/>
  <c r="AN197" i="19"/>
  <c r="AN180" i="19"/>
  <c r="AN148" i="19"/>
  <c r="AN174" i="19"/>
  <c r="AN196" i="19"/>
  <c r="AN179" i="19"/>
  <c r="AN130" i="19"/>
  <c r="AN211" i="19"/>
  <c r="AN178" i="19"/>
  <c r="AN146" i="19"/>
  <c r="AN276" i="19"/>
  <c r="AN260" i="19"/>
  <c r="AN243" i="19"/>
  <c r="AN227" i="19"/>
  <c r="AN210" i="19"/>
  <c r="AN194" i="19"/>
  <c r="AN177" i="19"/>
  <c r="AN161" i="19"/>
  <c r="AN145" i="19"/>
  <c r="AN128" i="19"/>
  <c r="AN112" i="19"/>
  <c r="AN96" i="19"/>
  <c r="AN63" i="19"/>
  <c r="AN12" i="19"/>
  <c r="AN278" i="19"/>
  <c r="AN254" i="19"/>
  <c r="AN173" i="19"/>
  <c r="AN164" i="19"/>
  <c r="AN316" i="19"/>
  <c r="AN313" i="19"/>
  <c r="AN297" i="19"/>
  <c r="AN312" i="19"/>
  <c r="AN311" i="19"/>
  <c r="AN310" i="19"/>
  <c r="AN224" i="19"/>
  <c r="AN172" i="19"/>
  <c r="AN171" i="19"/>
  <c r="AN277" i="19"/>
  <c r="AN129" i="19"/>
  <c r="AN261" i="19"/>
  <c r="AN109" i="19"/>
  <c r="AN257" i="19"/>
  <c r="AN244" i="19"/>
  <c r="AN240" i="19"/>
  <c r="AN235" i="19"/>
  <c r="AN228" i="19"/>
  <c r="AN106" i="19"/>
  <c r="AN93" i="19"/>
  <c r="AN207" i="19"/>
  <c r="AN273" i="19"/>
  <c r="AN158" i="19"/>
  <c r="AN142" i="19"/>
  <c r="AN139" i="19"/>
  <c r="AN136" i="19"/>
  <c r="AN237" i="19"/>
  <c r="AN125" i="19"/>
  <c r="AN122" i="19"/>
  <c r="AN258" i="19"/>
  <c r="AN170" i="19"/>
  <c r="AN241" i="19"/>
  <c r="AN154" i="19"/>
  <c r="AL67" i="19"/>
  <c r="AL115" i="19"/>
  <c r="AN280" i="19"/>
  <c r="AN135" i="19"/>
  <c r="AL66" i="19"/>
  <c r="AN169" i="19"/>
  <c r="AJ52" i="19"/>
  <c r="AN168" i="19"/>
  <c r="AN120" i="19"/>
  <c r="AL99" i="19"/>
  <c r="AN268" i="19"/>
  <c r="AN219" i="19"/>
  <c r="AN167" i="19"/>
  <c r="AN118" i="19"/>
  <c r="AL110" i="19"/>
  <c r="AN267" i="19"/>
  <c r="AN215" i="19"/>
  <c r="AN165" i="19"/>
  <c r="AL101" i="19"/>
  <c r="AJ50" i="19"/>
  <c r="AN266" i="19"/>
  <c r="AN104" i="19"/>
  <c r="AN202" i="19"/>
  <c r="AN103" i="19"/>
  <c r="AN153" i="19"/>
  <c r="AN102" i="19"/>
  <c r="AL148" i="19"/>
  <c r="AN151" i="19"/>
  <c r="AL42" i="19"/>
  <c r="AN252" i="19"/>
  <c r="AN149" i="19"/>
  <c r="AN315" i="19"/>
  <c r="AN184" i="19"/>
  <c r="AN314" i="19"/>
  <c r="AN309" i="19"/>
  <c r="AN282" i="19"/>
  <c r="AN117" i="19"/>
  <c r="AN263" i="19"/>
  <c r="AN206" i="19"/>
  <c r="AL41" i="19"/>
  <c r="AL83" i="19"/>
  <c r="AN262" i="19"/>
  <c r="AN205" i="19"/>
  <c r="AN141" i="19"/>
  <c r="AN108" i="19"/>
  <c r="AL189" i="19"/>
  <c r="AL154" i="19"/>
  <c r="AN321" i="19"/>
  <c r="AN204" i="19"/>
  <c r="AN140" i="19"/>
  <c r="AN107" i="19"/>
  <c r="AL152" i="19"/>
  <c r="AN319" i="19"/>
  <c r="AN231" i="19"/>
  <c r="AL30" i="19"/>
  <c r="AL321" i="19"/>
  <c r="AN318" i="19"/>
  <c r="AL29" i="19"/>
  <c r="AN199" i="19"/>
  <c r="AN223" i="19"/>
  <c r="AN198" i="19"/>
  <c r="AN157" i="19"/>
  <c r="AN101" i="19"/>
  <c r="AL223" i="19"/>
  <c r="AJ51" i="19"/>
  <c r="AN222" i="19"/>
  <c r="AN100" i="19"/>
  <c r="AL303" i="19"/>
  <c r="AN305" i="19"/>
  <c r="AN256" i="19"/>
  <c r="AN221" i="19"/>
  <c r="AN185" i="19"/>
  <c r="AN155" i="19"/>
  <c r="AN303" i="19"/>
  <c r="AN247" i="19"/>
  <c r="AL180" i="19"/>
  <c r="AN302" i="19"/>
  <c r="AN182" i="19"/>
  <c r="AN299" i="19"/>
  <c r="AL45" i="19"/>
  <c r="AN298" i="19"/>
  <c r="AL44" i="19"/>
  <c r="AL43" i="19"/>
  <c r="AN239" i="19"/>
  <c r="AN147" i="19"/>
  <c r="AN116" i="19"/>
  <c r="AN195" i="19"/>
  <c r="AN191" i="19"/>
  <c r="AN190" i="19"/>
  <c r="AN187" i="19"/>
  <c r="AN189" i="19"/>
  <c r="AL238" i="19"/>
  <c r="AN265" i="19"/>
  <c r="AN246" i="19"/>
  <c r="AN229" i="19"/>
  <c r="AN193" i="19"/>
  <c r="AN175" i="19"/>
  <c r="AN123" i="19"/>
  <c r="AN89" i="19"/>
  <c r="AL153" i="19"/>
  <c r="AL121" i="19"/>
  <c r="AL307" i="19"/>
  <c r="AN320" i="19"/>
  <c r="AN304" i="19"/>
  <c r="AN281" i="19"/>
  <c r="AN245" i="19"/>
  <c r="AN209" i="19"/>
  <c r="AN192" i="19"/>
  <c r="AN105" i="19"/>
  <c r="AN226" i="19"/>
  <c r="AN208" i="19"/>
  <c r="AN121" i="19"/>
  <c r="AL239" i="19"/>
  <c r="AL136" i="19"/>
  <c r="AL323" i="19"/>
  <c r="AN242" i="19"/>
  <c r="AN225" i="19"/>
  <c r="AL53" i="19"/>
  <c r="AL103" i="19"/>
  <c r="AN317" i="19"/>
  <c r="AN301" i="19"/>
  <c r="AL91" i="19"/>
  <c r="AL200" i="19"/>
  <c r="AL187" i="19"/>
  <c r="AL230" i="19"/>
  <c r="AN274" i="19"/>
  <c r="AN99" i="19"/>
  <c r="AN64" i="19"/>
  <c r="AL82" i="19"/>
  <c r="AL65" i="19"/>
  <c r="AL49" i="19"/>
  <c r="AN294" i="19"/>
  <c r="AN115" i="19"/>
  <c r="AN98" i="19"/>
  <c r="AL185" i="19"/>
  <c r="AL228" i="19"/>
  <c r="AN293" i="19"/>
  <c r="AN114" i="19"/>
  <c r="AN97" i="19"/>
  <c r="AL118" i="19"/>
  <c r="AL96" i="19"/>
  <c r="AL86" i="19"/>
  <c r="AL197" i="19"/>
  <c r="AL227" i="19"/>
  <c r="AL298" i="19"/>
  <c r="AN291" i="19"/>
  <c r="AN113" i="19"/>
  <c r="AN95" i="19"/>
  <c r="AL95" i="19"/>
  <c r="AL216" i="19"/>
  <c r="AL196" i="19"/>
  <c r="AL222" i="19"/>
  <c r="AL297" i="19"/>
  <c r="AN111" i="19"/>
  <c r="AN94" i="19"/>
  <c r="AL211" i="19"/>
  <c r="AL195" i="19"/>
  <c r="AL221" i="19"/>
  <c r="AL219" i="19"/>
  <c r="AL173" i="19"/>
  <c r="AL158" i="19"/>
  <c r="AL143" i="19"/>
  <c r="AL126" i="19"/>
  <c r="AL314" i="19"/>
  <c r="AL296" i="19"/>
  <c r="AN127" i="19"/>
  <c r="AN110" i="19"/>
  <c r="AL77" i="19"/>
  <c r="AL60" i="19"/>
  <c r="AL114" i="19"/>
  <c r="AL90" i="19"/>
  <c r="AL210" i="19"/>
  <c r="AL215" i="19"/>
  <c r="AL294" i="19"/>
  <c r="AL313" i="19"/>
  <c r="AN308" i="19"/>
  <c r="AN126" i="19"/>
  <c r="AL34" i="19"/>
  <c r="AL213" i="19"/>
  <c r="AL237" i="19"/>
  <c r="AN323" i="19"/>
  <c r="AN307" i="19"/>
  <c r="AN275" i="19"/>
  <c r="AN322" i="19"/>
  <c r="AN306" i="19"/>
  <c r="AN296" i="19"/>
  <c r="AN295" i="19"/>
  <c r="AN292" i="19"/>
  <c r="AN289" i="19"/>
  <c r="AN288" i="19"/>
  <c r="AN300" i="19"/>
  <c r="AN259" i="19"/>
  <c r="P49" i="22" l="1"/>
  <c r="I43" i="2" s="1"/>
  <c r="AG43" i="2" s="1"/>
  <c r="AH43" i="2" s="1"/>
  <c r="P47" i="22"/>
  <c r="I41" i="2" s="1"/>
  <c r="P50" i="22"/>
  <c r="I44" i="2" s="1"/>
  <c r="P48" i="22"/>
  <c r="I42" i="2" s="1"/>
  <c r="AI291" i="19" l="1"/>
  <c r="AM291" i="19"/>
  <c r="F276" i="7" s="1"/>
  <c r="B245" i="2"/>
  <c r="B246" i="2"/>
  <c r="B247" i="2"/>
  <c r="B248" i="2"/>
  <c r="AE245" i="2"/>
  <c r="AE246" i="2"/>
  <c r="AE247" i="2"/>
  <c r="AE248" i="2"/>
  <c r="AF245" i="2"/>
  <c r="AG245" i="2" s="1"/>
  <c r="AF246" i="2"/>
  <c r="AG246" i="2" s="1"/>
  <c r="AF247" i="2"/>
  <c r="AG247" i="2" s="1"/>
  <c r="AF248" i="2"/>
  <c r="AG248" i="2" s="1"/>
  <c r="C286" i="19"/>
  <c r="E286" i="19"/>
  <c r="H286" i="19"/>
  <c r="I286" i="19"/>
  <c r="J286" i="19"/>
  <c r="C287" i="19"/>
  <c r="E287" i="19"/>
  <c r="H287" i="19"/>
  <c r="I287" i="19"/>
  <c r="J287" i="19"/>
  <c r="C288" i="19"/>
  <c r="E288" i="19"/>
  <c r="H288" i="19"/>
  <c r="I288" i="19"/>
  <c r="J288" i="19"/>
  <c r="C289" i="19"/>
  <c r="E289" i="19"/>
  <c r="H289" i="19"/>
  <c r="I289" i="19"/>
  <c r="J289" i="19"/>
  <c r="C290" i="19"/>
  <c r="E290" i="19"/>
  <c r="H290" i="19"/>
  <c r="I290" i="19"/>
  <c r="J290" i="19"/>
  <c r="C291" i="19"/>
  <c r="E291" i="19"/>
  <c r="H291" i="19"/>
  <c r="I291" i="19"/>
  <c r="J291" i="19"/>
  <c r="AQ291" i="19" l="1"/>
  <c r="BG291" i="19"/>
  <c r="AR291" i="19"/>
  <c r="BH291" i="19"/>
  <c r="AS291" i="19"/>
  <c r="BI291" i="19"/>
  <c r="AT291" i="19"/>
  <c r="BJ291" i="19"/>
  <c r="AU291" i="19"/>
  <c r="BK291" i="19"/>
  <c r="AV291" i="19"/>
  <c r="AW291" i="19"/>
  <c r="AZ291" i="19"/>
  <c r="BE291" i="19"/>
  <c r="BF291" i="19"/>
  <c r="AO291" i="19"/>
  <c r="AP291" i="19"/>
  <c r="BC291" i="19"/>
  <c r="AX291" i="19"/>
  <c r="AY291" i="19"/>
  <c r="BB291" i="19"/>
  <c r="BA291" i="19"/>
  <c r="BD291" i="19"/>
  <c r="AV288" i="19"/>
  <c r="AW288" i="19"/>
  <c r="AX288" i="19"/>
  <c r="AY288" i="19"/>
  <c r="AZ288" i="19"/>
  <c r="BA288" i="19"/>
  <c r="BB288" i="19"/>
  <c r="AO288" i="19"/>
  <c r="BE288" i="19"/>
  <c r="BJ288" i="19"/>
  <c r="BK288" i="19"/>
  <c r="AP288" i="19"/>
  <c r="AQ288" i="19"/>
  <c r="AR288" i="19"/>
  <c r="BG288" i="19"/>
  <c r="BH288" i="19"/>
  <c r="AS288" i="19"/>
  <c r="AT288" i="19"/>
  <c r="AU288" i="19"/>
  <c r="BC288" i="19"/>
  <c r="BD288" i="19"/>
  <c r="BF288" i="19"/>
  <c r="BI288" i="19"/>
  <c r="AX290" i="19"/>
  <c r="AY290" i="19"/>
  <c r="AZ290" i="19"/>
  <c r="BA290" i="19"/>
  <c r="BB290" i="19"/>
  <c r="BC290" i="19"/>
  <c r="BD290" i="19"/>
  <c r="AQ290" i="19"/>
  <c r="BG290" i="19"/>
  <c r="AV290" i="19"/>
  <c r="AW290" i="19"/>
  <c r="BE290" i="19"/>
  <c r="BF290" i="19"/>
  <c r="BJ290" i="19"/>
  <c r="BH290" i="19"/>
  <c r="BI290" i="19"/>
  <c r="AT290" i="19"/>
  <c r="BK290" i="19"/>
  <c r="AS290" i="19"/>
  <c r="AO290" i="19"/>
  <c r="AP290" i="19"/>
  <c r="AR290" i="19"/>
  <c r="AU290" i="19"/>
  <c r="BC287" i="19"/>
  <c r="BD287" i="19"/>
  <c r="AO287" i="19"/>
  <c r="BE287" i="19"/>
  <c r="AP287" i="19"/>
  <c r="BF287" i="19"/>
  <c r="AQ287" i="19"/>
  <c r="BG287" i="19"/>
  <c r="AR287" i="19"/>
  <c r="BH287" i="19"/>
  <c r="AS287" i="19"/>
  <c r="BI287" i="19"/>
  <c r="AV287" i="19"/>
  <c r="BA287" i="19"/>
  <c r="BB287" i="19"/>
  <c r="BJ287" i="19"/>
  <c r="BK287" i="19"/>
  <c r="AT287" i="19"/>
  <c r="AU287" i="19"/>
  <c r="AY287" i="19"/>
  <c r="AW287" i="19"/>
  <c r="AX287" i="19"/>
  <c r="AZ287" i="19"/>
  <c r="AT286" i="19"/>
  <c r="BJ286" i="19"/>
  <c r="AU286" i="19"/>
  <c r="BK286" i="19"/>
  <c r="AV286" i="19"/>
  <c r="AW286" i="19"/>
  <c r="AX286" i="19"/>
  <c r="AY286" i="19"/>
  <c r="AZ286" i="19"/>
  <c r="BC286" i="19"/>
  <c r="AR286" i="19"/>
  <c r="AS286" i="19"/>
  <c r="BE286" i="19"/>
  <c r="BA286" i="19"/>
  <c r="BF286" i="19"/>
  <c r="BB286" i="19"/>
  <c r="BD286" i="19"/>
  <c r="BG286" i="19"/>
  <c r="BH286" i="19"/>
  <c r="AP286" i="19"/>
  <c r="BI286" i="19"/>
  <c r="AO286" i="19"/>
  <c r="AQ286" i="19"/>
  <c r="AO289" i="19"/>
  <c r="BE289" i="19"/>
  <c r="AP289" i="19"/>
  <c r="BF289" i="19"/>
  <c r="AQ289" i="19"/>
  <c r="BG289" i="19"/>
  <c r="AR289" i="19"/>
  <c r="BH289" i="19"/>
  <c r="AS289" i="19"/>
  <c r="BI289" i="19"/>
  <c r="AT289" i="19"/>
  <c r="BJ289" i="19"/>
  <c r="AU289" i="19"/>
  <c r="BK289" i="19"/>
  <c r="AX289" i="19"/>
  <c r="AV289" i="19"/>
  <c r="AW289" i="19"/>
  <c r="AY289" i="19"/>
  <c r="BA289" i="19"/>
  <c r="AZ289" i="19"/>
  <c r="BB289" i="19"/>
  <c r="BC289" i="19"/>
  <c r="BD289" i="19"/>
  <c r="AJ289" i="19"/>
  <c r="AJ287" i="19"/>
  <c r="AJ286" i="19"/>
  <c r="AJ290" i="19"/>
  <c r="AJ288" i="19"/>
  <c r="AJ291" i="19"/>
  <c r="AI248" i="2"/>
  <c r="AI247" i="2"/>
  <c r="AI246" i="2"/>
  <c r="AI245" i="2"/>
  <c r="J7" i="2" l="1"/>
  <c r="K7" i="2"/>
  <c r="L7" i="2"/>
  <c r="M7" i="2"/>
  <c r="N7" i="2"/>
  <c r="O7" i="2"/>
  <c r="P7" i="2"/>
  <c r="Q7" i="2"/>
  <c r="R7" i="2"/>
  <c r="S7" i="2"/>
  <c r="T7" i="2"/>
  <c r="U7" i="2"/>
  <c r="V7" i="2"/>
  <c r="W7" i="2"/>
  <c r="X7" i="2"/>
  <c r="Y7" i="2"/>
  <c r="Z7" i="2"/>
  <c r="AA7" i="2"/>
  <c r="AB7" i="2"/>
  <c r="B46" i="2"/>
  <c r="B48" i="2"/>
  <c r="B50" i="2"/>
  <c r="B52" i="2"/>
  <c r="B54" i="2"/>
  <c r="B56" i="2"/>
  <c r="B58" i="2"/>
  <c r="B60" i="2"/>
  <c r="B62" i="2"/>
  <c r="B64" i="2"/>
  <c r="B66" i="2"/>
  <c r="B68" i="2"/>
  <c r="B70" i="2"/>
  <c r="B72" i="2"/>
  <c r="B74" i="2"/>
  <c r="B76" i="2"/>
  <c r="B78" i="2"/>
  <c r="B80" i="2"/>
  <c r="B82" i="2"/>
  <c r="B84" i="2"/>
  <c r="B86" i="2"/>
  <c r="B88" i="2"/>
  <c r="B90" i="2"/>
  <c r="B92" i="2"/>
  <c r="B94" i="2"/>
  <c r="B97" i="2"/>
  <c r="B99" i="2"/>
  <c r="B101" i="2"/>
  <c r="B103" i="2"/>
  <c r="B105" i="2"/>
  <c r="B107" i="2"/>
  <c r="B109" i="2"/>
  <c r="B111" i="2"/>
  <c r="B113" i="2"/>
  <c r="B115" i="2"/>
  <c r="B117" i="2"/>
  <c r="B119" i="2"/>
  <c r="B121" i="2"/>
  <c r="B123" i="2"/>
  <c r="B125" i="2"/>
  <c r="B127" i="2"/>
  <c r="B129" i="2"/>
  <c r="B131" i="2"/>
  <c r="B133" i="2"/>
  <c r="B135" i="2"/>
  <c r="B137" i="2"/>
  <c r="B139" i="2"/>
  <c r="B141" i="2"/>
  <c r="B143" i="2"/>
  <c r="B145" i="2"/>
  <c r="B147" i="2"/>
  <c r="B149" i="2"/>
  <c r="B151" i="2"/>
  <c r="B153" i="2"/>
  <c r="B155" i="2"/>
  <c r="B157" i="2"/>
  <c r="B159" i="2"/>
  <c r="B161" i="2"/>
  <c r="B163" i="2"/>
  <c r="B166" i="2"/>
  <c r="B168" i="2"/>
  <c r="B170" i="2"/>
  <c r="B172" i="2"/>
  <c r="B174" i="2"/>
  <c r="B176" i="2"/>
  <c r="B178" i="2"/>
  <c r="B180" i="2"/>
  <c r="B182" i="2"/>
  <c r="B184" i="2"/>
  <c r="B186" i="2"/>
  <c r="B188" i="2"/>
  <c r="B190" i="2"/>
  <c r="B192" i="2"/>
  <c r="B194" i="2"/>
  <c r="B196" i="2"/>
  <c r="B198" i="2"/>
  <c r="B200" i="2"/>
  <c r="B203" i="2"/>
  <c r="B205" i="2"/>
  <c r="B207" i="2"/>
  <c r="B209" i="2"/>
  <c r="B211" i="2"/>
  <c r="B213" i="2"/>
  <c r="B215" i="2"/>
  <c r="B216" i="2"/>
  <c r="B217" i="2"/>
  <c r="B218" i="2"/>
  <c r="B219" i="2"/>
  <c r="B220" i="2"/>
  <c r="B221" i="2"/>
  <c r="B222" i="2"/>
  <c r="B223" i="2"/>
  <c r="B224" i="2"/>
  <c r="B225" i="2"/>
  <c r="B226" i="2"/>
  <c r="B227" i="2"/>
  <c r="B228" i="2"/>
  <c r="B229" i="2"/>
  <c r="B11" i="2"/>
  <c r="B47" i="2"/>
  <c r="B49" i="2"/>
  <c r="B51" i="2"/>
  <c r="B53" i="2"/>
  <c r="B55" i="2"/>
  <c r="B57" i="2"/>
  <c r="B59" i="2"/>
  <c r="B61" i="2"/>
  <c r="B63" i="2"/>
  <c r="B65" i="2"/>
  <c r="B67" i="2"/>
  <c r="B69" i="2"/>
  <c r="B71" i="2"/>
  <c r="B73" i="2"/>
  <c r="B75" i="2"/>
  <c r="B77" i="2"/>
  <c r="B79" i="2"/>
  <c r="B81" i="2"/>
  <c r="B83" i="2"/>
  <c r="B85" i="2"/>
  <c r="B87" i="2"/>
  <c r="B89" i="2"/>
  <c r="B91" i="2"/>
  <c r="B93" i="2"/>
  <c r="B95" i="2"/>
  <c r="B98" i="2"/>
  <c r="B100" i="2"/>
  <c r="B102" i="2"/>
  <c r="B104" i="2"/>
  <c r="B106" i="2"/>
  <c r="B108" i="2"/>
  <c r="B110" i="2"/>
  <c r="B112" i="2"/>
  <c r="B114" i="2"/>
  <c r="B116" i="2"/>
  <c r="B118" i="2"/>
  <c r="B120" i="2"/>
  <c r="B122" i="2"/>
  <c r="B124" i="2"/>
  <c r="B126" i="2"/>
  <c r="B128" i="2"/>
  <c r="B130" i="2"/>
  <c r="B132" i="2"/>
  <c r="B134" i="2"/>
  <c r="B136" i="2"/>
  <c r="B138" i="2"/>
  <c r="B140" i="2"/>
  <c r="B142" i="2"/>
  <c r="B144" i="2"/>
  <c r="B146" i="2"/>
  <c r="B148" i="2"/>
  <c r="B150" i="2"/>
  <c r="B152" i="2"/>
  <c r="B154" i="2"/>
  <c r="B156" i="2"/>
  <c r="B158" i="2"/>
  <c r="B160" i="2"/>
  <c r="B162" i="2"/>
  <c r="B164" i="2"/>
  <c r="B167" i="2"/>
  <c r="B169" i="2"/>
  <c r="B171" i="2"/>
  <c r="B173" i="2"/>
  <c r="B175" i="2"/>
  <c r="B177" i="2"/>
  <c r="B179" i="2"/>
  <c r="B181" i="2"/>
  <c r="B183" i="2"/>
  <c r="B185" i="2"/>
  <c r="B187" i="2"/>
  <c r="B189" i="2"/>
  <c r="B191" i="2"/>
  <c r="B193" i="2"/>
  <c r="B195" i="2"/>
  <c r="B197" i="2"/>
  <c r="B199" i="2"/>
  <c r="B201" i="2"/>
  <c r="B204" i="2"/>
  <c r="B206" i="2"/>
  <c r="B208" i="2"/>
  <c r="B210" i="2"/>
  <c r="B212" i="2"/>
  <c r="B214" i="2"/>
  <c r="B230" i="2"/>
  <c r="B231" i="2"/>
  <c r="B232" i="2"/>
  <c r="B233" i="2"/>
  <c r="B234" i="2"/>
  <c r="B235" i="2"/>
  <c r="B236" i="2"/>
  <c r="B237" i="2"/>
  <c r="B238" i="2"/>
  <c r="B239" i="2"/>
  <c r="B240" i="2"/>
  <c r="B241" i="2"/>
  <c r="B242" i="2"/>
  <c r="B243" i="2"/>
  <c r="B244" i="2"/>
  <c r="B10" i="2"/>
  <c r="AL295" i="19" l="1"/>
  <c r="W26" i="22" l="1"/>
  <c r="X26" i="22"/>
  <c r="S6" i="2"/>
  <c r="T6" i="2"/>
  <c r="U6" i="2"/>
  <c r="V6" i="2"/>
  <c r="W6" i="2"/>
  <c r="X6" i="2"/>
  <c r="Y6" i="2"/>
  <c r="Z8" i="19"/>
  <c r="AA8" i="19"/>
  <c r="AB8" i="19"/>
  <c r="AC8" i="19"/>
  <c r="AD8" i="19"/>
  <c r="AE8" i="19"/>
  <c r="AF8" i="19"/>
  <c r="AG8" i="19"/>
  <c r="AH8" i="19"/>
  <c r="AF7" i="19"/>
  <c r="AG7" i="19"/>
  <c r="AH7" i="19"/>
  <c r="AB7" i="19"/>
  <c r="AC7" i="19"/>
  <c r="AD7" i="19"/>
  <c r="AE7" i="19"/>
  <c r="Z7" i="19"/>
  <c r="AA7" i="19"/>
  <c r="AC304" i="22" l="1"/>
  <c r="AC309" i="22"/>
  <c r="AC310" i="22"/>
  <c r="AC311" i="22"/>
  <c r="AC312" i="22"/>
  <c r="AC313" i="22"/>
  <c r="AC314" i="22"/>
  <c r="AC315" i="22"/>
  <c r="AC316" i="22"/>
  <c r="AC317" i="22"/>
  <c r="AC318" i="22"/>
  <c r="AC319" i="22"/>
  <c r="AC320" i="22"/>
  <c r="AC321" i="22"/>
  <c r="AC322" i="22"/>
  <c r="AC323" i="22"/>
  <c r="AC324" i="22"/>
  <c r="AC325" i="22"/>
  <c r="AC326" i="22"/>
  <c r="AC327" i="22"/>
  <c r="AC328" i="22"/>
  <c r="AC329" i="22"/>
  <c r="AC330" i="22"/>
  <c r="AC331" i="22"/>
  <c r="AC332" i="22"/>
  <c r="AC333" i="22"/>
  <c r="AC334" i="22"/>
  <c r="AC335" i="22"/>
  <c r="AC336" i="22"/>
  <c r="AC303" i="22"/>
  <c r="AD661" i="22"/>
  <c r="AD662" i="22"/>
  <c r="AD663" i="22"/>
  <c r="AD664" i="22"/>
  <c r="AD665" i="22"/>
  <c r="AD666" i="22"/>
  <c r="AD671" i="22"/>
  <c r="AD672" i="22"/>
  <c r="AD674" i="22"/>
  <c r="AD675" i="22"/>
  <c r="AD684" i="22"/>
  <c r="AD685" i="22"/>
  <c r="AD686" i="22"/>
  <c r="AD687" i="22"/>
  <c r="AD688" i="22"/>
  <c r="AD689" i="22"/>
  <c r="AD690" i="22"/>
  <c r="AD691" i="22"/>
  <c r="AD692" i="22"/>
  <c r="AD693" i="22"/>
  <c r="AD694" i="22"/>
  <c r="AD695" i="22"/>
  <c r="AD696" i="22"/>
  <c r="AD697" i="22"/>
  <c r="AD698" i="22"/>
  <c r="AD699" i="22"/>
  <c r="AD700" i="22"/>
  <c r="AD701" i="22"/>
  <c r="AD702" i="22"/>
  <c r="AD703" i="22"/>
  <c r="AD704" i="22"/>
  <c r="AD705" i="22"/>
  <c r="AD706" i="22"/>
  <c r="AD707" i="22"/>
  <c r="AD708" i="22"/>
  <c r="AD709" i="22"/>
  <c r="AD710" i="22"/>
  <c r="AD711" i="22"/>
  <c r="AD712" i="22"/>
  <c r="AD713" i="22"/>
  <c r="AD714" i="22"/>
  <c r="AD660" i="22"/>
  <c r="C246" i="19"/>
  <c r="C247" i="19"/>
  <c r="C248" i="19"/>
  <c r="C249" i="19"/>
  <c r="C251" i="19"/>
  <c r="C252" i="19"/>
  <c r="C253" i="19"/>
  <c r="C254" i="19"/>
  <c r="C255" i="19"/>
  <c r="C256" i="19"/>
  <c r="C257" i="19"/>
  <c r="C258" i="19"/>
  <c r="C259" i="19"/>
  <c r="C260" i="19"/>
  <c r="C261" i="19"/>
  <c r="C262" i="19"/>
  <c r="C263" i="19"/>
  <c r="C264" i="19"/>
  <c r="C265" i="19"/>
  <c r="C266" i="19"/>
  <c r="C267" i="19"/>
  <c r="C268" i="19"/>
  <c r="C269" i="19"/>
  <c r="C270" i="19"/>
  <c r="C271" i="19"/>
  <c r="C272" i="19"/>
  <c r="C273" i="19"/>
  <c r="C274" i="19"/>
  <c r="C275" i="19"/>
  <c r="C276" i="19"/>
  <c r="C277" i="19"/>
  <c r="C278" i="19"/>
  <c r="C279" i="19"/>
  <c r="C280" i="19"/>
  <c r="C281" i="19"/>
  <c r="C282" i="19"/>
  <c r="C283" i="19"/>
  <c r="C284" i="19"/>
  <c r="C285" i="19"/>
  <c r="C292" i="19"/>
  <c r="C293" i="19"/>
  <c r="C294" i="19"/>
  <c r="C295" i="19"/>
  <c r="C296" i="19"/>
  <c r="C297" i="19"/>
  <c r="C298" i="19"/>
  <c r="C299" i="19"/>
  <c r="C300" i="19"/>
  <c r="C301" i="19"/>
  <c r="C302" i="19"/>
  <c r="C303" i="19"/>
  <c r="C304" i="19"/>
  <c r="C305" i="19"/>
  <c r="C306" i="19"/>
  <c r="C307" i="19"/>
  <c r="C308" i="19"/>
  <c r="C309" i="19"/>
  <c r="C310" i="19"/>
  <c r="C311" i="19"/>
  <c r="C312" i="19"/>
  <c r="C313" i="19"/>
  <c r="C314" i="19"/>
  <c r="C315" i="19"/>
  <c r="C316" i="19"/>
  <c r="C317" i="19"/>
  <c r="C318" i="19"/>
  <c r="C319" i="19"/>
  <c r="C320" i="19"/>
  <c r="C321" i="19"/>
  <c r="C322" i="19"/>
  <c r="C323" i="19"/>
  <c r="E246" i="19"/>
  <c r="E247" i="19"/>
  <c r="E248" i="19"/>
  <c r="E249" i="19"/>
  <c r="E251" i="19"/>
  <c r="E252" i="19"/>
  <c r="E253" i="19"/>
  <c r="E254" i="19"/>
  <c r="E255" i="19"/>
  <c r="E256" i="19"/>
  <c r="E257" i="19"/>
  <c r="E258" i="19"/>
  <c r="E259" i="19"/>
  <c r="E260" i="19"/>
  <c r="E261" i="19"/>
  <c r="E262" i="19"/>
  <c r="E263" i="19"/>
  <c r="E264" i="19"/>
  <c r="E265" i="19"/>
  <c r="E266" i="19"/>
  <c r="E267" i="19"/>
  <c r="E268" i="19"/>
  <c r="E269" i="19"/>
  <c r="E270" i="19"/>
  <c r="E271" i="19"/>
  <c r="E272" i="19"/>
  <c r="E273" i="19"/>
  <c r="E274" i="19"/>
  <c r="E275" i="19"/>
  <c r="E276" i="19"/>
  <c r="E277" i="19"/>
  <c r="E278" i="19"/>
  <c r="E279" i="19"/>
  <c r="E280" i="19"/>
  <c r="E281" i="19"/>
  <c r="E282" i="19"/>
  <c r="E283" i="19"/>
  <c r="E284" i="19"/>
  <c r="E285" i="19"/>
  <c r="E292" i="19"/>
  <c r="E293" i="19"/>
  <c r="E294" i="19"/>
  <c r="E295" i="19"/>
  <c r="E296" i="19"/>
  <c r="E297" i="19"/>
  <c r="E298" i="19"/>
  <c r="E299" i="19"/>
  <c r="E300" i="19"/>
  <c r="E301" i="19"/>
  <c r="E302" i="19"/>
  <c r="E303" i="19"/>
  <c r="E304" i="19"/>
  <c r="E305" i="19"/>
  <c r="E306" i="19"/>
  <c r="E307" i="19"/>
  <c r="E308" i="19"/>
  <c r="E309" i="19"/>
  <c r="E310" i="19"/>
  <c r="E311" i="19"/>
  <c r="E312" i="19"/>
  <c r="E313" i="19"/>
  <c r="E314" i="19"/>
  <c r="E315" i="19"/>
  <c r="E316" i="19"/>
  <c r="E317" i="19"/>
  <c r="E318" i="19"/>
  <c r="E319" i="19"/>
  <c r="E320" i="19"/>
  <c r="E321" i="19"/>
  <c r="E322" i="19"/>
  <c r="E323" i="19"/>
  <c r="F228" i="19"/>
  <c r="F251" i="19"/>
  <c r="F287" i="19"/>
  <c r="H246" i="19"/>
  <c r="H247" i="19"/>
  <c r="H248" i="19"/>
  <c r="H249" i="19"/>
  <c r="H251" i="19"/>
  <c r="H252" i="19"/>
  <c r="H253" i="19"/>
  <c r="H254" i="19"/>
  <c r="H255" i="19"/>
  <c r="H256" i="19"/>
  <c r="H257" i="19"/>
  <c r="H258" i="19"/>
  <c r="H259" i="19"/>
  <c r="H260" i="19"/>
  <c r="H261" i="19"/>
  <c r="H262" i="19"/>
  <c r="H263" i="19"/>
  <c r="H264" i="19"/>
  <c r="H265" i="19"/>
  <c r="H266" i="19"/>
  <c r="H267" i="19"/>
  <c r="H268" i="19"/>
  <c r="H269" i="19"/>
  <c r="H270" i="19"/>
  <c r="H271" i="19"/>
  <c r="H272" i="19"/>
  <c r="H273" i="19"/>
  <c r="H274" i="19"/>
  <c r="H275" i="19"/>
  <c r="H276" i="19"/>
  <c r="H277" i="19"/>
  <c r="H278" i="19"/>
  <c r="H279" i="19"/>
  <c r="H280" i="19"/>
  <c r="H281" i="19"/>
  <c r="H282" i="19"/>
  <c r="H283" i="19"/>
  <c r="H284" i="19"/>
  <c r="H285" i="19"/>
  <c r="H292" i="19"/>
  <c r="H293" i="19"/>
  <c r="H294" i="19"/>
  <c r="H295" i="19"/>
  <c r="H296" i="19"/>
  <c r="H297" i="19"/>
  <c r="H298" i="19"/>
  <c r="H299" i="19"/>
  <c r="H300" i="19"/>
  <c r="H301" i="19"/>
  <c r="H302" i="19"/>
  <c r="H303" i="19"/>
  <c r="H304" i="19"/>
  <c r="H305" i="19"/>
  <c r="H306" i="19"/>
  <c r="H307" i="19"/>
  <c r="H308" i="19"/>
  <c r="H309" i="19"/>
  <c r="H310" i="19"/>
  <c r="H311" i="19"/>
  <c r="H312" i="19"/>
  <c r="H313" i="19"/>
  <c r="H314" i="19"/>
  <c r="H315" i="19"/>
  <c r="H316" i="19"/>
  <c r="H317" i="19"/>
  <c r="H318" i="19"/>
  <c r="H319" i="19"/>
  <c r="H320" i="19"/>
  <c r="H321" i="19"/>
  <c r="H322" i="19"/>
  <c r="H323" i="19"/>
  <c r="I246" i="19"/>
  <c r="I247" i="19"/>
  <c r="I248" i="19"/>
  <c r="I249" i="19"/>
  <c r="I251" i="19"/>
  <c r="I252" i="19"/>
  <c r="I253" i="19"/>
  <c r="I254" i="19"/>
  <c r="I255" i="19"/>
  <c r="I256" i="19"/>
  <c r="I257" i="19"/>
  <c r="I258" i="19"/>
  <c r="I259" i="19"/>
  <c r="I260" i="19"/>
  <c r="I261" i="19"/>
  <c r="I262" i="19"/>
  <c r="I263" i="19"/>
  <c r="I264" i="19"/>
  <c r="I265" i="19"/>
  <c r="I266" i="19"/>
  <c r="I267" i="19"/>
  <c r="I268" i="19"/>
  <c r="I269" i="19"/>
  <c r="I270" i="19"/>
  <c r="I271" i="19"/>
  <c r="I272" i="19"/>
  <c r="I273" i="19"/>
  <c r="I274" i="19"/>
  <c r="I275" i="19"/>
  <c r="I276" i="19"/>
  <c r="I277" i="19"/>
  <c r="I278" i="19"/>
  <c r="I279" i="19"/>
  <c r="I280" i="19"/>
  <c r="I281" i="19"/>
  <c r="I282" i="19"/>
  <c r="I283" i="19"/>
  <c r="I284" i="19"/>
  <c r="I285" i="19"/>
  <c r="I292" i="19"/>
  <c r="I293" i="19"/>
  <c r="I294" i="19"/>
  <c r="I295" i="19"/>
  <c r="I296" i="19"/>
  <c r="I297" i="19"/>
  <c r="I298" i="19"/>
  <c r="I299" i="19"/>
  <c r="I300" i="19"/>
  <c r="I301" i="19"/>
  <c r="I302" i="19"/>
  <c r="I303" i="19"/>
  <c r="I304" i="19"/>
  <c r="I305" i="19"/>
  <c r="I306" i="19"/>
  <c r="I307" i="19"/>
  <c r="I308" i="19"/>
  <c r="I309" i="19"/>
  <c r="I310" i="19"/>
  <c r="I311" i="19"/>
  <c r="I312" i="19"/>
  <c r="I313" i="19"/>
  <c r="I314" i="19"/>
  <c r="I315" i="19"/>
  <c r="I316" i="19"/>
  <c r="I317" i="19"/>
  <c r="I318" i="19"/>
  <c r="I319" i="19"/>
  <c r="I320" i="19"/>
  <c r="I321" i="19"/>
  <c r="I322" i="19"/>
  <c r="I323" i="19"/>
  <c r="J246" i="19"/>
  <c r="J247" i="19"/>
  <c r="J248" i="19"/>
  <c r="J249" i="19"/>
  <c r="J251" i="19"/>
  <c r="J252" i="19"/>
  <c r="J253" i="19"/>
  <c r="J254" i="19"/>
  <c r="J255" i="19"/>
  <c r="J256" i="19"/>
  <c r="J257" i="19"/>
  <c r="J258" i="19"/>
  <c r="J259" i="19"/>
  <c r="J260" i="19"/>
  <c r="J261" i="19"/>
  <c r="J262" i="19"/>
  <c r="J263" i="19"/>
  <c r="J264" i="19"/>
  <c r="J265" i="19"/>
  <c r="J266" i="19"/>
  <c r="J267" i="19"/>
  <c r="J268" i="19"/>
  <c r="J269" i="19"/>
  <c r="J270" i="19"/>
  <c r="J271" i="19"/>
  <c r="J272" i="19"/>
  <c r="J273" i="19"/>
  <c r="J274" i="19"/>
  <c r="J275" i="19"/>
  <c r="J276" i="19"/>
  <c r="J277" i="19"/>
  <c r="J278" i="19"/>
  <c r="J279" i="19"/>
  <c r="J280" i="19"/>
  <c r="J281" i="19"/>
  <c r="J282" i="19"/>
  <c r="J283" i="19"/>
  <c r="J284" i="19"/>
  <c r="J285" i="19"/>
  <c r="J292" i="19"/>
  <c r="J293" i="19"/>
  <c r="J294" i="19"/>
  <c r="J295" i="19"/>
  <c r="J296" i="19"/>
  <c r="J297" i="19"/>
  <c r="J298" i="19"/>
  <c r="J299" i="19"/>
  <c r="J300" i="19"/>
  <c r="J301" i="19"/>
  <c r="J302" i="19"/>
  <c r="J303" i="19"/>
  <c r="J304" i="19"/>
  <c r="J305" i="19"/>
  <c r="J306" i="19"/>
  <c r="J307" i="19"/>
  <c r="J308" i="19"/>
  <c r="J309" i="19"/>
  <c r="J310" i="19"/>
  <c r="J311" i="19"/>
  <c r="J312" i="19"/>
  <c r="J313" i="19"/>
  <c r="J314" i="19"/>
  <c r="J315" i="19"/>
  <c r="J316" i="19"/>
  <c r="J317" i="19"/>
  <c r="J318" i="19"/>
  <c r="J319" i="19"/>
  <c r="J320" i="19"/>
  <c r="J321" i="19"/>
  <c r="J322" i="19"/>
  <c r="J323" i="19"/>
  <c r="AI293" i="19"/>
  <c r="AI294" i="19"/>
  <c r="AI295" i="19"/>
  <c r="AI296" i="19"/>
  <c r="AI297" i="19"/>
  <c r="AI298" i="19"/>
  <c r="AI299" i="19"/>
  <c r="AI300" i="19"/>
  <c r="AI301" i="19"/>
  <c r="AI302" i="19"/>
  <c r="AI303" i="19"/>
  <c r="AI304" i="19"/>
  <c r="AI305" i="19"/>
  <c r="AI306" i="19"/>
  <c r="AI307" i="19"/>
  <c r="AI308" i="19"/>
  <c r="AI309" i="19"/>
  <c r="AI310" i="19"/>
  <c r="AI311" i="19"/>
  <c r="AI312" i="19"/>
  <c r="AI313" i="19"/>
  <c r="AI314" i="19"/>
  <c r="AI315" i="19"/>
  <c r="AI316" i="19"/>
  <c r="AI317" i="19"/>
  <c r="AI318" i="19"/>
  <c r="AI319" i="19"/>
  <c r="AI320" i="19"/>
  <c r="AI321" i="19"/>
  <c r="AI322" i="19"/>
  <c r="AI323" i="19"/>
  <c r="C245" i="19"/>
  <c r="E245" i="19"/>
  <c r="H245" i="19"/>
  <c r="I245" i="19"/>
  <c r="J245" i="19"/>
  <c r="C244" i="19"/>
  <c r="E244" i="19"/>
  <c r="H244" i="19"/>
  <c r="I244" i="19"/>
  <c r="J244" i="19"/>
  <c r="C243" i="19"/>
  <c r="E243" i="19"/>
  <c r="H243" i="19"/>
  <c r="I243" i="19"/>
  <c r="J243" i="19"/>
  <c r="C242" i="19"/>
  <c r="E242" i="19"/>
  <c r="H242" i="19"/>
  <c r="I242" i="19"/>
  <c r="J242" i="19"/>
  <c r="C241" i="19"/>
  <c r="E241" i="19"/>
  <c r="H241" i="19"/>
  <c r="I241" i="19"/>
  <c r="J241" i="19"/>
  <c r="C240" i="19"/>
  <c r="E240" i="19"/>
  <c r="H240" i="19"/>
  <c r="I240" i="19"/>
  <c r="J240" i="19"/>
  <c r="AI240" i="19"/>
  <c r="AN290" i="19" s="1"/>
  <c r="C166" i="2"/>
  <c r="C203" i="2"/>
  <c r="F166" i="2"/>
  <c r="F167" i="2"/>
  <c r="AE131" i="2"/>
  <c r="AE132" i="2"/>
  <c r="AE133" i="2"/>
  <c r="AE134" i="2"/>
  <c r="AE135" i="2"/>
  <c r="AE136" i="2"/>
  <c r="AE137" i="2"/>
  <c r="AE138" i="2"/>
  <c r="AE139" i="2"/>
  <c r="AE140" i="2"/>
  <c r="AE141" i="2"/>
  <c r="AE142" i="2"/>
  <c r="AE143" i="2"/>
  <c r="AE144" i="2"/>
  <c r="AE145" i="2"/>
  <c r="AE146" i="2"/>
  <c r="AE147" i="2"/>
  <c r="AE148" i="2"/>
  <c r="AE149" i="2"/>
  <c r="AE150" i="2"/>
  <c r="AE151" i="2"/>
  <c r="AE152" i="2"/>
  <c r="AE153" i="2"/>
  <c r="AE154" i="2"/>
  <c r="AE155" i="2"/>
  <c r="AE156" i="2"/>
  <c r="AE157" i="2"/>
  <c r="AE158" i="2"/>
  <c r="AE159" i="2"/>
  <c r="AE160" i="2"/>
  <c r="AE161" i="2"/>
  <c r="AE162" i="2"/>
  <c r="AE163" i="2"/>
  <c r="AE164" i="2"/>
  <c r="AE166" i="2"/>
  <c r="AE167" i="2"/>
  <c r="AE168" i="2"/>
  <c r="AE169" i="2"/>
  <c r="AE170" i="2"/>
  <c r="AE171" i="2"/>
  <c r="AE172" i="2"/>
  <c r="AE173" i="2"/>
  <c r="AE174" i="2"/>
  <c r="AE175" i="2"/>
  <c r="AE176" i="2"/>
  <c r="AE177" i="2"/>
  <c r="AE178" i="2"/>
  <c r="AE179" i="2"/>
  <c r="AE180" i="2"/>
  <c r="AE181" i="2"/>
  <c r="AE182" i="2"/>
  <c r="AE183" i="2"/>
  <c r="AE184" i="2"/>
  <c r="AE185" i="2"/>
  <c r="AE186" i="2"/>
  <c r="AE187" i="2"/>
  <c r="AE188" i="2"/>
  <c r="AE189" i="2"/>
  <c r="AE190" i="2"/>
  <c r="AE191" i="2"/>
  <c r="AE192" i="2"/>
  <c r="AE193" i="2"/>
  <c r="AE194" i="2"/>
  <c r="AE195" i="2"/>
  <c r="AE196" i="2"/>
  <c r="AE197" i="2"/>
  <c r="AE198" i="2"/>
  <c r="AE199" i="2"/>
  <c r="AE200" i="2"/>
  <c r="AE201" i="2"/>
  <c r="AE203" i="2"/>
  <c r="AE204" i="2"/>
  <c r="AE205" i="2"/>
  <c r="AE206" i="2"/>
  <c r="AE207" i="2"/>
  <c r="AE208" i="2"/>
  <c r="AE209" i="2"/>
  <c r="AE210" i="2"/>
  <c r="AE211" i="2"/>
  <c r="AE212" i="2"/>
  <c r="AE213" i="2"/>
  <c r="AE214" i="2"/>
  <c r="AE215" i="2"/>
  <c r="AE216" i="2"/>
  <c r="AE217" i="2"/>
  <c r="AE218" i="2"/>
  <c r="AE219" i="2"/>
  <c r="AE220" i="2"/>
  <c r="AE221" i="2"/>
  <c r="AE222" i="2"/>
  <c r="AE223" i="2"/>
  <c r="AE224" i="2"/>
  <c r="AE225" i="2"/>
  <c r="AE226" i="2"/>
  <c r="AE227" i="2"/>
  <c r="AE228" i="2"/>
  <c r="AE229" i="2"/>
  <c r="AE230" i="2"/>
  <c r="AE231" i="2"/>
  <c r="AE232" i="2"/>
  <c r="AE233" i="2"/>
  <c r="AE234" i="2"/>
  <c r="AE235" i="2"/>
  <c r="AE236" i="2"/>
  <c r="AE237" i="2"/>
  <c r="AE238" i="2"/>
  <c r="AE239" i="2"/>
  <c r="AE240" i="2"/>
  <c r="AE241" i="2"/>
  <c r="AE242" i="2"/>
  <c r="AE243" i="2"/>
  <c r="AE244" i="2"/>
  <c r="AF131" i="2"/>
  <c r="AG131" i="2" s="1"/>
  <c r="AF132" i="2"/>
  <c r="AG132" i="2" s="1"/>
  <c r="AF133" i="2"/>
  <c r="AG133" i="2" s="1"/>
  <c r="AF134" i="2"/>
  <c r="AG134" i="2" s="1"/>
  <c r="AF135" i="2"/>
  <c r="AG135" i="2" s="1"/>
  <c r="AF136" i="2"/>
  <c r="AG136" i="2" s="1"/>
  <c r="AF137" i="2"/>
  <c r="AG137" i="2" s="1"/>
  <c r="AF138" i="2"/>
  <c r="AG138" i="2" s="1"/>
  <c r="AF139" i="2"/>
  <c r="AG139" i="2" s="1"/>
  <c r="AF140" i="2"/>
  <c r="AG140" i="2" s="1"/>
  <c r="AF141" i="2"/>
  <c r="AG141" i="2" s="1"/>
  <c r="AF142" i="2"/>
  <c r="AG142" i="2" s="1"/>
  <c r="AF143" i="2"/>
  <c r="AG143" i="2" s="1"/>
  <c r="AF144" i="2"/>
  <c r="AF145" i="2"/>
  <c r="AG145" i="2" s="1"/>
  <c r="AF146" i="2"/>
  <c r="AG146" i="2" s="1"/>
  <c r="AF147" i="2"/>
  <c r="AG147" i="2" s="1"/>
  <c r="AF148" i="2"/>
  <c r="AG148" i="2" s="1"/>
  <c r="AF149" i="2"/>
  <c r="AG149" i="2" s="1"/>
  <c r="AF150" i="2"/>
  <c r="AG150" i="2" s="1"/>
  <c r="AF151" i="2"/>
  <c r="AF152" i="2"/>
  <c r="AG152" i="2" s="1"/>
  <c r="AF153" i="2"/>
  <c r="AF154" i="2"/>
  <c r="AG154" i="2" s="1"/>
  <c r="AF155" i="2"/>
  <c r="AG155" i="2" s="1"/>
  <c r="AF156" i="2"/>
  <c r="AG156" i="2" s="1"/>
  <c r="AF157" i="2"/>
  <c r="AG157" i="2" s="1"/>
  <c r="AF158" i="2"/>
  <c r="AG158" i="2" s="1"/>
  <c r="AF159" i="2"/>
  <c r="AF160" i="2"/>
  <c r="AF161" i="2"/>
  <c r="AG161" i="2" s="1"/>
  <c r="AF162" i="2"/>
  <c r="AG162" i="2" s="1"/>
  <c r="AF163" i="2"/>
  <c r="AF164" i="2"/>
  <c r="AG164" i="2" s="1"/>
  <c r="AF166" i="2"/>
  <c r="AF167" i="2"/>
  <c r="AG167" i="2" s="1"/>
  <c r="AF168" i="2"/>
  <c r="AF169" i="2"/>
  <c r="AG169" i="2" s="1"/>
  <c r="AF170" i="2"/>
  <c r="AG170" i="2" s="1"/>
  <c r="AF171" i="2"/>
  <c r="AG171" i="2" s="1"/>
  <c r="AF172" i="2"/>
  <c r="AG172" i="2" s="1"/>
  <c r="AF173" i="2"/>
  <c r="AG173" i="2" s="1"/>
  <c r="AF174" i="2"/>
  <c r="AG174" i="2" s="1"/>
  <c r="AF175" i="2"/>
  <c r="AG175" i="2" s="1"/>
  <c r="AF176" i="2"/>
  <c r="AG176" i="2" s="1"/>
  <c r="AF177" i="2"/>
  <c r="AG177" i="2" s="1"/>
  <c r="AF178" i="2"/>
  <c r="AG178" i="2" s="1"/>
  <c r="AF179" i="2"/>
  <c r="AG179" i="2" s="1"/>
  <c r="AF180" i="2"/>
  <c r="AG180" i="2" s="1"/>
  <c r="AF181" i="2"/>
  <c r="AG181" i="2" s="1"/>
  <c r="AF182" i="2"/>
  <c r="AG182" i="2" s="1"/>
  <c r="AF183" i="2"/>
  <c r="AG183" i="2" s="1"/>
  <c r="AF184" i="2"/>
  <c r="AF185" i="2"/>
  <c r="AG185" i="2" s="1"/>
  <c r="AF186" i="2"/>
  <c r="AG186" i="2" s="1"/>
  <c r="AF187" i="2"/>
  <c r="AG187" i="2" s="1"/>
  <c r="AF188" i="2"/>
  <c r="AG188" i="2" s="1"/>
  <c r="AF189" i="2"/>
  <c r="AF190" i="2"/>
  <c r="AG190" i="2" s="1"/>
  <c r="AF191" i="2"/>
  <c r="AG191" i="2" s="1"/>
  <c r="AF192" i="2"/>
  <c r="AG192" i="2" s="1"/>
  <c r="AF193" i="2"/>
  <c r="AG193" i="2" s="1"/>
  <c r="AF194" i="2"/>
  <c r="AG194" i="2" s="1"/>
  <c r="AF195" i="2"/>
  <c r="AG195" i="2" s="1"/>
  <c r="AF196" i="2"/>
  <c r="AG196" i="2" s="1"/>
  <c r="AF197" i="2"/>
  <c r="AG197" i="2" s="1"/>
  <c r="AF198" i="2"/>
  <c r="AG198" i="2" s="1"/>
  <c r="AF199" i="2"/>
  <c r="AG199" i="2" s="1"/>
  <c r="AF200" i="2"/>
  <c r="AF201" i="2"/>
  <c r="AG201" i="2" s="1"/>
  <c r="AF203" i="2"/>
  <c r="AG203" i="2" s="1"/>
  <c r="AF204" i="2"/>
  <c r="AG204" i="2" s="1"/>
  <c r="AF205" i="2"/>
  <c r="AG205" i="2" s="1"/>
  <c r="AF206" i="2"/>
  <c r="AG206" i="2" s="1"/>
  <c r="AF207" i="2"/>
  <c r="AF208" i="2"/>
  <c r="AG208" i="2" s="1"/>
  <c r="AF209" i="2"/>
  <c r="AG209" i="2" s="1"/>
  <c r="AF210" i="2"/>
  <c r="AG210" i="2" s="1"/>
  <c r="AF211" i="2"/>
  <c r="AG211" i="2" s="1"/>
  <c r="AF212" i="2"/>
  <c r="AG212" i="2" s="1"/>
  <c r="AF213" i="2"/>
  <c r="AG213" i="2" s="1"/>
  <c r="AF214" i="2"/>
  <c r="AG214" i="2" s="1"/>
  <c r="AF215" i="2"/>
  <c r="AG215" i="2" s="1"/>
  <c r="AF216" i="2"/>
  <c r="AG216" i="2" s="1"/>
  <c r="AF217" i="2"/>
  <c r="AG217" i="2" s="1"/>
  <c r="AF218" i="2"/>
  <c r="AG218" i="2" s="1"/>
  <c r="AF219" i="2"/>
  <c r="AG219" i="2" s="1"/>
  <c r="AF220" i="2"/>
  <c r="AG220" i="2" s="1"/>
  <c r="AF221" i="2"/>
  <c r="AG221" i="2" s="1"/>
  <c r="AF222" i="2"/>
  <c r="AG222" i="2" s="1"/>
  <c r="AF223" i="2"/>
  <c r="AG223" i="2" s="1"/>
  <c r="AF224" i="2"/>
  <c r="AG224" i="2" s="1"/>
  <c r="AF225" i="2"/>
  <c r="AG225" i="2" s="1"/>
  <c r="AF226" i="2"/>
  <c r="AG226" i="2" s="1"/>
  <c r="AF227" i="2"/>
  <c r="AG227" i="2" s="1"/>
  <c r="AF228" i="2"/>
  <c r="AG228" i="2" s="1"/>
  <c r="AF229" i="2"/>
  <c r="AG229" i="2" s="1"/>
  <c r="AF230" i="2"/>
  <c r="AG230" i="2" s="1"/>
  <c r="AF231" i="2"/>
  <c r="AG231" i="2" s="1"/>
  <c r="AF232" i="2"/>
  <c r="AG232" i="2" s="1"/>
  <c r="AF233" i="2"/>
  <c r="AG233" i="2" s="1"/>
  <c r="AF234" i="2"/>
  <c r="AG234" i="2" s="1"/>
  <c r="AF235" i="2"/>
  <c r="AG235" i="2" s="1"/>
  <c r="AF236" i="2"/>
  <c r="AG236" i="2" s="1"/>
  <c r="AF237" i="2"/>
  <c r="AG237" i="2" s="1"/>
  <c r="AF238" i="2"/>
  <c r="AG238" i="2" s="1"/>
  <c r="AF239" i="2"/>
  <c r="AG239" i="2" s="1"/>
  <c r="AF240" i="2"/>
  <c r="AG240" i="2" s="1"/>
  <c r="AF241" i="2"/>
  <c r="AG241" i="2" s="1"/>
  <c r="AF242" i="2"/>
  <c r="AG242" i="2" s="1"/>
  <c r="AF243" i="2"/>
  <c r="AG243" i="2" s="1"/>
  <c r="AF244" i="2"/>
  <c r="AG244" i="2" s="1"/>
  <c r="P497" i="22"/>
  <c r="P498" i="22"/>
  <c r="P499" i="22"/>
  <c r="P500" i="22"/>
  <c r="P501" i="22"/>
  <c r="P502" i="22"/>
  <c r="P503" i="22"/>
  <c r="P504" i="22"/>
  <c r="P505" i="22"/>
  <c r="P506" i="22"/>
  <c r="P507" i="22"/>
  <c r="P508" i="22"/>
  <c r="P509" i="22"/>
  <c r="P510" i="22"/>
  <c r="P511" i="22"/>
  <c r="P512" i="22"/>
  <c r="P513" i="22"/>
  <c r="P514" i="22"/>
  <c r="P515" i="22"/>
  <c r="P516" i="22"/>
  <c r="P517" i="22"/>
  <c r="P518" i="22"/>
  <c r="P519" i="22"/>
  <c r="P520" i="22"/>
  <c r="P521" i="22"/>
  <c r="P522" i="22"/>
  <c r="P523" i="22"/>
  <c r="P524" i="22"/>
  <c r="P525" i="22"/>
  <c r="P526" i="22"/>
  <c r="P527" i="22"/>
  <c r="P528" i="22"/>
  <c r="P529" i="22"/>
  <c r="P530" i="22"/>
  <c r="P531" i="22"/>
  <c r="P532" i="22"/>
  <c r="P533" i="22"/>
  <c r="P534" i="22"/>
  <c r="P535" i="22"/>
  <c r="P536" i="22"/>
  <c r="P537" i="22"/>
  <c r="P538" i="22"/>
  <c r="P539" i="22"/>
  <c r="P540" i="22"/>
  <c r="P541" i="22"/>
  <c r="P542" i="22"/>
  <c r="AS309" i="19" l="1"/>
  <c r="BI309" i="19"/>
  <c r="AT309" i="19"/>
  <c r="BJ309" i="19"/>
  <c r="AU309" i="19"/>
  <c r="BK309" i="19"/>
  <c r="AV309" i="19"/>
  <c r="AW309" i="19"/>
  <c r="AY309" i="19"/>
  <c r="AO309" i="19"/>
  <c r="BB309" i="19"/>
  <c r="BH309" i="19"/>
  <c r="AP309" i="19"/>
  <c r="AQ309" i="19"/>
  <c r="BG309" i="19"/>
  <c r="AR309" i="19"/>
  <c r="BA309" i="19"/>
  <c r="AX309" i="19"/>
  <c r="AZ309" i="19"/>
  <c r="BC309" i="19"/>
  <c r="BF309" i="19"/>
  <c r="BD309" i="19"/>
  <c r="BE309" i="19"/>
  <c r="AS293" i="19"/>
  <c r="BI293" i="19"/>
  <c r="AT293" i="19"/>
  <c r="BJ293" i="19"/>
  <c r="AU293" i="19"/>
  <c r="BK293" i="19"/>
  <c r="AV293" i="19"/>
  <c r="AW293" i="19"/>
  <c r="AX293" i="19"/>
  <c r="AY293" i="19"/>
  <c r="BB293" i="19"/>
  <c r="AQ293" i="19"/>
  <c r="BF293" i="19"/>
  <c r="AO293" i="19"/>
  <c r="AR293" i="19"/>
  <c r="AZ293" i="19"/>
  <c r="BA293" i="19"/>
  <c r="BC293" i="19"/>
  <c r="BD293" i="19"/>
  <c r="BE293" i="19"/>
  <c r="BG293" i="19"/>
  <c r="BH293" i="19"/>
  <c r="AP293" i="19"/>
  <c r="BC271" i="19"/>
  <c r="BD271" i="19"/>
  <c r="AO271" i="19"/>
  <c r="BE271" i="19"/>
  <c r="AP271" i="19"/>
  <c r="BF271" i="19"/>
  <c r="AQ271" i="19"/>
  <c r="BG271" i="19"/>
  <c r="AR271" i="19"/>
  <c r="BH271" i="19"/>
  <c r="AS271" i="19"/>
  <c r="BI271" i="19"/>
  <c r="AT271" i="19"/>
  <c r="BJ271" i="19"/>
  <c r="AU271" i="19"/>
  <c r="BK271" i="19"/>
  <c r="AV271" i="19"/>
  <c r="AW271" i="19"/>
  <c r="AX271" i="19"/>
  <c r="AY271" i="19"/>
  <c r="AZ271" i="19"/>
  <c r="BA271" i="19"/>
  <c r="BB271" i="19"/>
  <c r="AS255" i="19"/>
  <c r="AT255" i="19"/>
  <c r="AV255" i="19"/>
  <c r="AW255" i="19"/>
  <c r="AX255" i="19"/>
  <c r="BC255" i="19"/>
  <c r="BD255" i="19"/>
  <c r="BE255" i="19"/>
  <c r="BF255" i="19"/>
  <c r="BG255" i="19"/>
  <c r="BH255" i="19"/>
  <c r="BI255" i="19"/>
  <c r="AO255" i="19"/>
  <c r="BJ255" i="19"/>
  <c r="AP255" i="19"/>
  <c r="BK255" i="19"/>
  <c r="AQ255" i="19"/>
  <c r="AR255" i="19"/>
  <c r="AU255" i="19"/>
  <c r="AY255" i="19"/>
  <c r="BB255" i="19"/>
  <c r="AZ255" i="19"/>
  <c r="BA255" i="19"/>
  <c r="AZ308" i="19"/>
  <c r="BA308" i="19"/>
  <c r="BB308" i="19"/>
  <c r="BC308" i="19"/>
  <c r="BD308" i="19"/>
  <c r="AP308" i="19"/>
  <c r="BF308" i="19"/>
  <c r="AO308" i="19"/>
  <c r="AQ308" i="19"/>
  <c r="AW308" i="19"/>
  <c r="AR308" i="19"/>
  <c r="AS308" i="19"/>
  <c r="AT308" i="19"/>
  <c r="AV308" i="19"/>
  <c r="AU308" i="19"/>
  <c r="BI308" i="19"/>
  <c r="AX308" i="19"/>
  <c r="BJ308" i="19"/>
  <c r="AY308" i="19"/>
  <c r="BG308" i="19"/>
  <c r="BE308" i="19"/>
  <c r="BH308" i="19"/>
  <c r="BK308" i="19"/>
  <c r="AZ292" i="19"/>
  <c r="BA292" i="19"/>
  <c r="BB292" i="19"/>
  <c r="BC292" i="19"/>
  <c r="BD292" i="19"/>
  <c r="AO292" i="19"/>
  <c r="BE292" i="19"/>
  <c r="AP292" i="19"/>
  <c r="BF292" i="19"/>
  <c r="AS292" i="19"/>
  <c r="BI292" i="19"/>
  <c r="BK292" i="19"/>
  <c r="AQ292" i="19"/>
  <c r="AR292" i="19"/>
  <c r="AT292" i="19"/>
  <c r="AU292" i="19"/>
  <c r="AV292" i="19"/>
  <c r="AW292" i="19"/>
  <c r="AX292" i="19"/>
  <c r="AY292" i="19"/>
  <c r="BG292" i="19"/>
  <c r="BH292" i="19"/>
  <c r="BJ292" i="19"/>
  <c r="AT270" i="19"/>
  <c r="BJ270" i="19"/>
  <c r="AU270" i="19"/>
  <c r="BK270" i="19"/>
  <c r="AV270" i="19"/>
  <c r="AW270" i="19"/>
  <c r="AX270" i="19"/>
  <c r="AY270" i="19"/>
  <c r="AZ270" i="19"/>
  <c r="BA270" i="19"/>
  <c r="BB270" i="19"/>
  <c r="BC270" i="19"/>
  <c r="BD270" i="19"/>
  <c r="AO270" i="19"/>
  <c r="BE270" i="19"/>
  <c r="BI270" i="19"/>
  <c r="BG270" i="19"/>
  <c r="AP270" i="19"/>
  <c r="AQ270" i="19"/>
  <c r="AR270" i="19"/>
  <c r="AS270" i="19"/>
  <c r="BF270" i="19"/>
  <c r="BH270" i="19"/>
  <c r="AZ254" i="19"/>
  <c r="BA254" i="19"/>
  <c r="BC254" i="19"/>
  <c r="BD254" i="19"/>
  <c r="AO254" i="19"/>
  <c r="BE254" i="19"/>
  <c r="BB254" i="19"/>
  <c r="BF254" i="19"/>
  <c r="BG254" i="19"/>
  <c r="BH254" i="19"/>
  <c r="BI254" i="19"/>
  <c r="BJ254" i="19"/>
  <c r="AP254" i="19"/>
  <c r="BK254" i="19"/>
  <c r="AQ254" i="19"/>
  <c r="AR254" i="19"/>
  <c r="AS254" i="19"/>
  <c r="AT254" i="19"/>
  <c r="AU254" i="19"/>
  <c r="AV254" i="19"/>
  <c r="AY254" i="19"/>
  <c r="AW254" i="19"/>
  <c r="AX254" i="19"/>
  <c r="AP323" i="19"/>
  <c r="BF323" i="19"/>
  <c r="AQ323" i="19"/>
  <c r="AW323" i="19"/>
  <c r="BG323" i="19"/>
  <c r="BH323" i="19"/>
  <c r="AS323" i="19"/>
  <c r="AT323" i="19"/>
  <c r="AR323" i="19"/>
  <c r="BI323" i="19"/>
  <c r="BJ323" i="19"/>
  <c r="AU323" i="19"/>
  <c r="AV323" i="19"/>
  <c r="BA323" i="19"/>
  <c r="BK323" i="19"/>
  <c r="BB323" i="19"/>
  <c r="BD323" i="19"/>
  <c r="BC323" i="19"/>
  <c r="AX323" i="19"/>
  <c r="AY323" i="19"/>
  <c r="AZ323" i="19"/>
  <c r="AO323" i="19"/>
  <c r="BE323" i="19"/>
  <c r="AQ307" i="19"/>
  <c r="BG307" i="19"/>
  <c r="AR307" i="19"/>
  <c r="BH307" i="19"/>
  <c r="AS307" i="19"/>
  <c r="BI307" i="19"/>
  <c r="AT307" i="19"/>
  <c r="BJ307" i="19"/>
  <c r="AU307" i="19"/>
  <c r="BK307" i="19"/>
  <c r="AW307" i="19"/>
  <c r="BE307" i="19"/>
  <c r="AP307" i="19"/>
  <c r="AV307" i="19"/>
  <c r="AX307" i="19"/>
  <c r="AO307" i="19"/>
  <c r="BC307" i="19"/>
  <c r="AY307" i="19"/>
  <c r="AZ307" i="19"/>
  <c r="BA307" i="19"/>
  <c r="BB307" i="19"/>
  <c r="BF307" i="19"/>
  <c r="BD307" i="19"/>
  <c r="BA285" i="19"/>
  <c r="BB285" i="19"/>
  <c r="BC285" i="19"/>
  <c r="BD285" i="19"/>
  <c r="AO285" i="19"/>
  <c r="BE285" i="19"/>
  <c r="AP285" i="19"/>
  <c r="BF285" i="19"/>
  <c r="AQ285" i="19"/>
  <c r="BG285" i="19"/>
  <c r="AT285" i="19"/>
  <c r="BJ285" i="19"/>
  <c r="AW285" i="19"/>
  <c r="AX285" i="19"/>
  <c r="AR285" i="19"/>
  <c r="AS285" i="19"/>
  <c r="AV285" i="19"/>
  <c r="AU285" i="19"/>
  <c r="AY285" i="19"/>
  <c r="AZ285" i="19"/>
  <c r="BH285" i="19"/>
  <c r="BI285" i="19"/>
  <c r="BK285" i="19"/>
  <c r="BA269" i="19"/>
  <c r="BB269" i="19"/>
  <c r="BC269" i="19"/>
  <c r="BD269" i="19"/>
  <c r="AO269" i="19"/>
  <c r="BE269" i="19"/>
  <c r="AP269" i="19"/>
  <c r="BF269" i="19"/>
  <c r="AQ269" i="19"/>
  <c r="BG269" i="19"/>
  <c r="AR269" i="19"/>
  <c r="BH269" i="19"/>
  <c r="AS269" i="19"/>
  <c r="BI269" i="19"/>
  <c r="AT269" i="19"/>
  <c r="BJ269" i="19"/>
  <c r="AU269" i="19"/>
  <c r="BK269" i="19"/>
  <c r="AV269" i="19"/>
  <c r="AW269" i="19"/>
  <c r="AX269" i="19"/>
  <c r="AY269" i="19"/>
  <c r="AZ269" i="19"/>
  <c r="AQ253" i="19"/>
  <c r="BG253" i="19"/>
  <c r="AR253" i="19"/>
  <c r="BH253" i="19"/>
  <c r="AT253" i="19"/>
  <c r="BJ253" i="19"/>
  <c r="AU253" i="19"/>
  <c r="BK253" i="19"/>
  <c r="AV253" i="19"/>
  <c r="BB253" i="19"/>
  <c r="BC253" i="19"/>
  <c r="BD253" i="19"/>
  <c r="BE253" i="19"/>
  <c r="BF253" i="19"/>
  <c r="BI253" i="19"/>
  <c r="AO253" i="19"/>
  <c r="AP253" i="19"/>
  <c r="AS253" i="19"/>
  <c r="AW253" i="19"/>
  <c r="AX253" i="19"/>
  <c r="BA253" i="19"/>
  <c r="AY253" i="19"/>
  <c r="AZ253" i="19"/>
  <c r="AW322" i="19"/>
  <c r="AY322" i="19"/>
  <c r="AZ322" i="19"/>
  <c r="BA322" i="19"/>
  <c r="BI322" i="19"/>
  <c r="AX322" i="19"/>
  <c r="BB322" i="19"/>
  <c r="BD322" i="19"/>
  <c r="AR322" i="19"/>
  <c r="AU322" i="19"/>
  <c r="BC322" i="19"/>
  <c r="AT322" i="19"/>
  <c r="AO322" i="19"/>
  <c r="BE322" i="19"/>
  <c r="AP322" i="19"/>
  <c r="BK322" i="19"/>
  <c r="BF322" i="19"/>
  <c r="AQ322" i="19"/>
  <c r="BH322" i="19"/>
  <c r="AS322" i="19"/>
  <c r="BG322" i="19"/>
  <c r="BJ322" i="19"/>
  <c r="AV322" i="19"/>
  <c r="AX306" i="19"/>
  <c r="AY306" i="19"/>
  <c r="AZ306" i="19"/>
  <c r="BA306" i="19"/>
  <c r="BB306" i="19"/>
  <c r="BD306" i="19"/>
  <c r="BH306" i="19"/>
  <c r="BI306" i="19"/>
  <c r="AQ306" i="19"/>
  <c r="BJ306" i="19"/>
  <c r="AO306" i="19"/>
  <c r="BK306" i="19"/>
  <c r="AP306" i="19"/>
  <c r="AR306" i="19"/>
  <c r="BE306" i="19"/>
  <c r="AS306" i="19"/>
  <c r="BC306" i="19"/>
  <c r="AT306" i="19"/>
  <c r="AU306" i="19"/>
  <c r="AV306" i="19"/>
  <c r="BF306" i="19"/>
  <c r="AW306" i="19"/>
  <c r="BG306" i="19"/>
  <c r="AR284" i="19"/>
  <c r="BH284" i="19"/>
  <c r="AS284" i="19"/>
  <c r="BI284" i="19"/>
  <c r="AT284" i="19"/>
  <c r="BJ284" i="19"/>
  <c r="AU284" i="19"/>
  <c r="BK284" i="19"/>
  <c r="AV284" i="19"/>
  <c r="AW284" i="19"/>
  <c r="AX284" i="19"/>
  <c r="BA284" i="19"/>
  <c r="BF284" i="19"/>
  <c r="BG284" i="19"/>
  <c r="AO284" i="19"/>
  <c r="BC284" i="19"/>
  <c r="AP284" i="19"/>
  <c r="AQ284" i="19"/>
  <c r="AY284" i="19"/>
  <c r="AZ284" i="19"/>
  <c r="BB284" i="19"/>
  <c r="BD284" i="19"/>
  <c r="BE284" i="19"/>
  <c r="AR268" i="19"/>
  <c r="BH268" i="19"/>
  <c r="AS268" i="19"/>
  <c r="BI268" i="19"/>
  <c r="AT268" i="19"/>
  <c r="BJ268" i="19"/>
  <c r="AU268" i="19"/>
  <c r="BK268" i="19"/>
  <c r="AV268" i="19"/>
  <c r="AW268" i="19"/>
  <c r="AX268" i="19"/>
  <c r="AY268" i="19"/>
  <c r="AZ268" i="19"/>
  <c r="BA268" i="19"/>
  <c r="BB268" i="19"/>
  <c r="BC268" i="19"/>
  <c r="AQ268" i="19"/>
  <c r="AO268" i="19"/>
  <c r="BD268" i="19"/>
  <c r="BE268" i="19"/>
  <c r="BF268" i="19"/>
  <c r="BG268" i="19"/>
  <c r="AP268" i="19"/>
  <c r="AX252" i="19"/>
  <c r="AY252" i="19"/>
  <c r="BA252" i="19"/>
  <c r="BB252" i="19"/>
  <c r="BC252" i="19"/>
  <c r="BD252" i="19"/>
  <c r="BE252" i="19"/>
  <c r="BF252" i="19"/>
  <c r="BG252" i="19"/>
  <c r="BH252" i="19"/>
  <c r="BI252" i="19"/>
  <c r="AO252" i="19"/>
  <c r="BJ252" i="19"/>
  <c r="AP252" i="19"/>
  <c r="BK252" i="19"/>
  <c r="AQ252" i="19"/>
  <c r="AR252" i="19"/>
  <c r="AS252" i="19"/>
  <c r="AT252" i="19"/>
  <c r="AU252" i="19"/>
  <c r="AZ252" i="19"/>
  <c r="AV252" i="19"/>
  <c r="AW252" i="19"/>
  <c r="AW243" i="19"/>
  <c r="AX243" i="19"/>
  <c r="AZ243" i="19"/>
  <c r="BA243" i="19"/>
  <c r="BB243" i="19"/>
  <c r="BG243" i="19"/>
  <c r="BH243" i="19"/>
  <c r="BI243" i="19"/>
  <c r="AO243" i="19"/>
  <c r="BJ243" i="19"/>
  <c r="AP243" i="19"/>
  <c r="BK243" i="19"/>
  <c r="AQ243" i="19"/>
  <c r="AR243" i="19"/>
  <c r="AS243" i="19"/>
  <c r="AT243" i="19"/>
  <c r="AU243" i="19"/>
  <c r="AV243" i="19"/>
  <c r="AY243" i="19"/>
  <c r="BC243" i="19"/>
  <c r="BF243" i="19"/>
  <c r="BD243" i="19"/>
  <c r="BE243" i="19"/>
  <c r="BD321" i="19"/>
  <c r="BE321" i="19"/>
  <c r="BB321" i="19"/>
  <c r="AO321" i="19"/>
  <c r="AP321" i="19"/>
  <c r="BI321" i="19"/>
  <c r="BF321" i="19"/>
  <c r="BG321" i="19"/>
  <c r="AT321" i="19"/>
  <c r="AQ321" i="19"/>
  <c r="BH321" i="19"/>
  <c r="AR321" i="19"/>
  <c r="AS321" i="19"/>
  <c r="BJ321" i="19"/>
  <c r="AY321" i="19"/>
  <c r="AU321" i="19"/>
  <c r="BA321" i="19"/>
  <c r="BK321" i="19"/>
  <c r="AV321" i="19"/>
  <c r="AX321" i="19"/>
  <c r="AW321" i="19"/>
  <c r="AZ321" i="19"/>
  <c r="BC321" i="19"/>
  <c r="AO305" i="19"/>
  <c r="BE305" i="19"/>
  <c r="AP305" i="19"/>
  <c r="BF305" i="19"/>
  <c r="AQ305" i="19"/>
  <c r="BG305" i="19"/>
  <c r="AR305" i="19"/>
  <c r="BH305" i="19"/>
  <c r="AS305" i="19"/>
  <c r="BI305" i="19"/>
  <c r="AT305" i="19"/>
  <c r="AU305" i="19"/>
  <c r="BK305" i="19"/>
  <c r="BC305" i="19"/>
  <c r="BD305" i="19"/>
  <c r="BJ305" i="19"/>
  <c r="BA305" i="19"/>
  <c r="AV305" i="19"/>
  <c r="AZ305" i="19"/>
  <c r="AW305" i="19"/>
  <c r="AX305" i="19"/>
  <c r="AY305" i="19"/>
  <c r="BB305" i="19"/>
  <c r="AY283" i="19"/>
  <c r="AZ283" i="19"/>
  <c r="BA283" i="19"/>
  <c r="BB283" i="19"/>
  <c r="BC283" i="19"/>
  <c r="BD283" i="19"/>
  <c r="AO283" i="19"/>
  <c r="BE283" i="19"/>
  <c r="AP283" i="19"/>
  <c r="AQ283" i="19"/>
  <c r="AR283" i="19"/>
  <c r="BH283" i="19"/>
  <c r="AS283" i="19"/>
  <c r="BI283" i="19"/>
  <c r="AV283" i="19"/>
  <c r="AW283" i="19"/>
  <c r="BK283" i="19"/>
  <c r="AX283" i="19"/>
  <c r="BJ283" i="19"/>
  <c r="BF283" i="19"/>
  <c r="BG283" i="19"/>
  <c r="AT283" i="19"/>
  <c r="AU283" i="19"/>
  <c r="AY267" i="19"/>
  <c r="AZ267" i="19"/>
  <c r="BA267" i="19"/>
  <c r="BB267" i="19"/>
  <c r="BC267" i="19"/>
  <c r="BD267" i="19"/>
  <c r="AO267" i="19"/>
  <c r="BE267" i="19"/>
  <c r="AP267" i="19"/>
  <c r="BF267" i="19"/>
  <c r="AQ267" i="19"/>
  <c r="BG267" i="19"/>
  <c r="AR267" i="19"/>
  <c r="BH267" i="19"/>
  <c r="AS267" i="19"/>
  <c r="BI267" i="19"/>
  <c r="AT267" i="19"/>
  <c r="BJ267" i="19"/>
  <c r="AU267" i="19"/>
  <c r="BK267" i="19"/>
  <c r="AX267" i="19"/>
  <c r="AV267" i="19"/>
  <c r="AW267" i="19"/>
  <c r="AO251" i="19"/>
  <c r="BE251" i="19"/>
  <c r="AP251" i="19"/>
  <c r="BF251" i="19"/>
  <c r="AR251" i="19"/>
  <c r="BH251" i="19"/>
  <c r="AS251" i="19"/>
  <c r="BI251" i="19"/>
  <c r="AT251" i="19"/>
  <c r="BJ251" i="19"/>
  <c r="BA251" i="19"/>
  <c r="BB251" i="19"/>
  <c r="BC251" i="19"/>
  <c r="BD251" i="19"/>
  <c r="BG251" i="19"/>
  <c r="BK251" i="19"/>
  <c r="AQ251" i="19"/>
  <c r="AU251" i="19"/>
  <c r="AV251" i="19"/>
  <c r="AW251" i="19"/>
  <c r="AZ251" i="19"/>
  <c r="AY251" i="19"/>
  <c r="AX251" i="19"/>
  <c r="BB240" i="19"/>
  <c r="BC240" i="19"/>
  <c r="AO240" i="19"/>
  <c r="BE240" i="19"/>
  <c r="AP240" i="19"/>
  <c r="BF240" i="19"/>
  <c r="AQ240" i="19"/>
  <c r="BG240" i="19"/>
  <c r="BH240" i="19"/>
  <c r="BI240" i="19"/>
  <c r="BJ240" i="19"/>
  <c r="BK240" i="19"/>
  <c r="AR240" i="19"/>
  <c r="AS240" i="19"/>
  <c r="AT240" i="19"/>
  <c r="AU240" i="19"/>
  <c r="AV240" i="19"/>
  <c r="AW240" i="19"/>
  <c r="AX240" i="19"/>
  <c r="AY240" i="19"/>
  <c r="BD240" i="19"/>
  <c r="AZ240" i="19"/>
  <c r="BA240" i="19"/>
  <c r="AU320" i="19"/>
  <c r="BK320" i="19"/>
  <c r="AP320" i="19"/>
  <c r="BH320" i="19"/>
  <c r="AV320" i="19"/>
  <c r="AX320" i="19"/>
  <c r="BB320" i="19"/>
  <c r="AW320" i="19"/>
  <c r="AY320" i="19"/>
  <c r="BF320" i="19"/>
  <c r="BG320" i="19"/>
  <c r="AZ320" i="19"/>
  <c r="BA320" i="19"/>
  <c r="AQ320" i="19"/>
  <c r="AS320" i="19"/>
  <c r="BC320" i="19"/>
  <c r="BD320" i="19"/>
  <c r="AO320" i="19"/>
  <c r="AR320" i="19"/>
  <c r="BI320" i="19"/>
  <c r="BE320" i="19"/>
  <c r="AT320" i="19"/>
  <c r="BJ320" i="19"/>
  <c r="AV304" i="19"/>
  <c r="AW304" i="19"/>
  <c r="AX304" i="19"/>
  <c r="AY304" i="19"/>
  <c r="AZ304" i="19"/>
  <c r="BA304" i="19"/>
  <c r="BB304" i="19"/>
  <c r="BC304" i="19"/>
  <c r="BD304" i="19"/>
  <c r="BE304" i="19"/>
  <c r="BF304" i="19"/>
  <c r="BI304" i="19"/>
  <c r="BG304" i="19"/>
  <c r="BH304" i="19"/>
  <c r="AR304" i="19"/>
  <c r="BJ304" i="19"/>
  <c r="BK304" i="19"/>
  <c r="AO304" i="19"/>
  <c r="AP304" i="19"/>
  <c r="AQ304" i="19"/>
  <c r="AT304" i="19"/>
  <c r="AS304" i="19"/>
  <c r="AU304" i="19"/>
  <c r="AP282" i="19"/>
  <c r="BF282" i="19"/>
  <c r="AQ282" i="19"/>
  <c r="BG282" i="19"/>
  <c r="AR282" i="19"/>
  <c r="BH282" i="19"/>
  <c r="AS282" i="19"/>
  <c r="BI282" i="19"/>
  <c r="AT282" i="19"/>
  <c r="BJ282" i="19"/>
  <c r="AU282" i="19"/>
  <c r="BK282" i="19"/>
  <c r="AV282" i="19"/>
  <c r="AW282" i="19"/>
  <c r="AX282" i="19"/>
  <c r="AY282" i="19"/>
  <c r="AZ282" i="19"/>
  <c r="BE282" i="19"/>
  <c r="AO282" i="19"/>
  <c r="BA282" i="19"/>
  <c r="BB282" i="19"/>
  <c r="BC282" i="19"/>
  <c r="BD282" i="19"/>
  <c r="AP266" i="19"/>
  <c r="BF266" i="19"/>
  <c r="AQ266" i="19"/>
  <c r="BG266" i="19"/>
  <c r="AR266" i="19"/>
  <c r="BH266" i="19"/>
  <c r="AS266" i="19"/>
  <c r="BI266" i="19"/>
  <c r="AT266" i="19"/>
  <c r="BJ266" i="19"/>
  <c r="AU266" i="19"/>
  <c r="BK266" i="19"/>
  <c r="AV266" i="19"/>
  <c r="AW266" i="19"/>
  <c r="AX266" i="19"/>
  <c r="AY266" i="19"/>
  <c r="AZ266" i="19"/>
  <c r="BA266" i="19"/>
  <c r="BB266" i="19"/>
  <c r="AO266" i="19"/>
  <c r="BC266" i="19"/>
  <c r="BD266" i="19"/>
  <c r="BE266" i="19"/>
  <c r="BC249" i="19"/>
  <c r="BD249" i="19"/>
  <c r="AP249" i="19"/>
  <c r="BF249" i="19"/>
  <c r="AQ249" i="19"/>
  <c r="BG249" i="19"/>
  <c r="AR249" i="19"/>
  <c r="BH249" i="19"/>
  <c r="BJ249" i="19"/>
  <c r="BK249" i="19"/>
  <c r="AO249" i="19"/>
  <c r="AS249" i="19"/>
  <c r="AT249" i="19"/>
  <c r="AU249" i="19"/>
  <c r="AV249" i="19"/>
  <c r="AW249" i="19"/>
  <c r="AX249" i="19"/>
  <c r="AY249" i="19"/>
  <c r="AZ249" i="19"/>
  <c r="BA249" i="19"/>
  <c r="BI249" i="19"/>
  <c r="BB249" i="19"/>
  <c r="BE249" i="19"/>
  <c r="AW281" i="19"/>
  <c r="AX281" i="19"/>
  <c r="AY281" i="19"/>
  <c r="AZ281" i="19"/>
  <c r="BA281" i="19"/>
  <c r="BB281" i="19"/>
  <c r="BC281" i="19"/>
  <c r="BD281" i="19"/>
  <c r="AO281" i="19"/>
  <c r="BE281" i="19"/>
  <c r="AP281" i="19"/>
  <c r="BF281" i="19"/>
  <c r="AQ281" i="19"/>
  <c r="BG281" i="19"/>
  <c r="AS281" i="19"/>
  <c r="BI281" i="19"/>
  <c r="AT281" i="19"/>
  <c r="AU281" i="19"/>
  <c r="BK281" i="19"/>
  <c r="AV281" i="19"/>
  <c r="BH281" i="19"/>
  <c r="BJ281" i="19"/>
  <c r="AR281" i="19"/>
  <c r="BB319" i="19"/>
  <c r="BC319" i="19"/>
  <c r="AO319" i="19"/>
  <c r="AP319" i="19"/>
  <c r="BG319" i="19"/>
  <c r="AR319" i="19"/>
  <c r="AS319" i="19"/>
  <c r="BD319" i="19"/>
  <c r="AQ319" i="19"/>
  <c r="BE319" i="19"/>
  <c r="BF319" i="19"/>
  <c r="BI319" i="19"/>
  <c r="AZ319" i="19"/>
  <c r="BH319" i="19"/>
  <c r="AW319" i="19"/>
  <c r="AT319" i="19"/>
  <c r="BJ319" i="19"/>
  <c r="AV319" i="19"/>
  <c r="AX319" i="19"/>
  <c r="AU319" i="19"/>
  <c r="BK319" i="19"/>
  <c r="AY319" i="19"/>
  <c r="BA319" i="19"/>
  <c r="AS318" i="19"/>
  <c r="BI318" i="19"/>
  <c r="BK318" i="19"/>
  <c r="AT318" i="19"/>
  <c r="BJ318" i="19"/>
  <c r="AW318" i="19"/>
  <c r="AX318" i="19"/>
  <c r="AU318" i="19"/>
  <c r="AV318" i="19"/>
  <c r="AZ318" i="19"/>
  <c r="AY318" i="19"/>
  <c r="BD318" i="19"/>
  <c r="AO318" i="19"/>
  <c r="BA318" i="19"/>
  <c r="AP318" i="19"/>
  <c r="BB318" i="19"/>
  <c r="BC318" i="19"/>
  <c r="BF318" i="19"/>
  <c r="BG318" i="19"/>
  <c r="BE318" i="19"/>
  <c r="AQ318" i="19"/>
  <c r="AR318" i="19"/>
  <c r="BH318" i="19"/>
  <c r="AT302" i="19"/>
  <c r="BJ302" i="19"/>
  <c r="AU302" i="19"/>
  <c r="BK302" i="19"/>
  <c r="AV302" i="19"/>
  <c r="AW302" i="19"/>
  <c r="AX302" i="19"/>
  <c r="AY302" i="19"/>
  <c r="AZ302" i="19"/>
  <c r="AO302" i="19"/>
  <c r="BB302" i="19"/>
  <c r="AP302" i="19"/>
  <c r="AQ302" i="19"/>
  <c r="AR302" i="19"/>
  <c r="BA302" i="19"/>
  <c r="AS302" i="19"/>
  <c r="BI302" i="19"/>
  <c r="BC302" i="19"/>
  <c r="BD302" i="19"/>
  <c r="BE302" i="19"/>
  <c r="BF302" i="19"/>
  <c r="BG302" i="19"/>
  <c r="BH302" i="19"/>
  <c r="BD280" i="19"/>
  <c r="AO280" i="19"/>
  <c r="BE280" i="19"/>
  <c r="AP280" i="19"/>
  <c r="BF280" i="19"/>
  <c r="AQ280" i="19"/>
  <c r="BG280" i="19"/>
  <c r="AR280" i="19"/>
  <c r="BH280" i="19"/>
  <c r="AS280" i="19"/>
  <c r="BI280" i="19"/>
  <c r="AT280" i="19"/>
  <c r="BJ280" i="19"/>
  <c r="AU280" i="19"/>
  <c r="BK280" i="19"/>
  <c r="AV280" i="19"/>
  <c r="AW280" i="19"/>
  <c r="AX280" i="19"/>
  <c r="BC280" i="19"/>
  <c r="BB280" i="19"/>
  <c r="AY280" i="19"/>
  <c r="AZ280" i="19"/>
  <c r="BA280" i="19"/>
  <c r="BD264" i="19"/>
  <c r="AO264" i="19"/>
  <c r="BE264" i="19"/>
  <c r="AP264" i="19"/>
  <c r="BF264" i="19"/>
  <c r="AQ264" i="19"/>
  <c r="BG264" i="19"/>
  <c r="AR264" i="19"/>
  <c r="BH264" i="19"/>
  <c r="AS264" i="19"/>
  <c r="BI264" i="19"/>
  <c r="AT264" i="19"/>
  <c r="BJ264" i="19"/>
  <c r="AU264" i="19"/>
  <c r="BK264" i="19"/>
  <c r="AV264" i="19"/>
  <c r="AW264" i="19"/>
  <c r="AX264" i="19"/>
  <c r="AY264" i="19"/>
  <c r="AZ264" i="19"/>
  <c r="BC264" i="19"/>
  <c r="BA264" i="19"/>
  <c r="BB264" i="19"/>
  <c r="BA247" i="19"/>
  <c r="BB247" i="19"/>
  <c r="BD247" i="19"/>
  <c r="AO247" i="19"/>
  <c r="BE247" i="19"/>
  <c r="AP247" i="19"/>
  <c r="BF247" i="19"/>
  <c r="BI247" i="19"/>
  <c r="BJ247" i="19"/>
  <c r="BK247" i="19"/>
  <c r="AQ247" i="19"/>
  <c r="AR247" i="19"/>
  <c r="AS247" i="19"/>
  <c r="AT247" i="19"/>
  <c r="AU247" i="19"/>
  <c r="AV247" i="19"/>
  <c r="AW247" i="19"/>
  <c r="AX247" i="19"/>
  <c r="AY247" i="19"/>
  <c r="AZ247" i="19"/>
  <c r="BH247" i="19"/>
  <c r="BC247" i="19"/>
  <c r="BG247" i="19"/>
  <c r="BC303" i="19"/>
  <c r="BD303" i="19"/>
  <c r="AO303" i="19"/>
  <c r="BE303" i="19"/>
  <c r="AP303" i="19"/>
  <c r="BF303" i="19"/>
  <c r="AQ303" i="19"/>
  <c r="BG303" i="19"/>
  <c r="AR303" i="19"/>
  <c r="BH303" i="19"/>
  <c r="AS303" i="19"/>
  <c r="BI303" i="19"/>
  <c r="AV303" i="19"/>
  <c r="BA303" i="19"/>
  <c r="AW303" i="19"/>
  <c r="AX303" i="19"/>
  <c r="AY303" i="19"/>
  <c r="AZ303" i="19"/>
  <c r="BJ303" i="19"/>
  <c r="AT303" i="19"/>
  <c r="BB303" i="19"/>
  <c r="BK303" i="19"/>
  <c r="AU303" i="19"/>
  <c r="AZ317" i="19"/>
  <c r="BA317" i="19"/>
  <c r="BF317" i="19"/>
  <c r="BB317" i="19"/>
  <c r="BC317" i="19"/>
  <c r="AP317" i="19"/>
  <c r="BD317" i="19"/>
  <c r="AO317" i="19"/>
  <c r="BG317" i="19"/>
  <c r="BE317" i="19"/>
  <c r="AX317" i="19"/>
  <c r="AQ317" i="19"/>
  <c r="AU317" i="19"/>
  <c r="AR317" i="19"/>
  <c r="BH317" i="19"/>
  <c r="BI317" i="19"/>
  <c r="AT317" i="19"/>
  <c r="AS317" i="19"/>
  <c r="BJ317" i="19"/>
  <c r="BK317" i="19"/>
  <c r="AV317" i="19"/>
  <c r="AY317" i="19"/>
  <c r="AW317" i="19"/>
  <c r="BA301" i="19"/>
  <c r="BB301" i="19"/>
  <c r="BC301" i="19"/>
  <c r="BD301" i="19"/>
  <c r="AO301" i="19"/>
  <c r="BE301" i="19"/>
  <c r="AP301" i="19"/>
  <c r="BF301" i="19"/>
  <c r="AQ301" i="19"/>
  <c r="BG301" i="19"/>
  <c r="AV301" i="19"/>
  <c r="AR301" i="19"/>
  <c r="AS301" i="19"/>
  <c r="AU301" i="19"/>
  <c r="AT301" i="19"/>
  <c r="AW301" i="19"/>
  <c r="AX301" i="19"/>
  <c r="BJ301" i="19"/>
  <c r="AY301" i="19"/>
  <c r="AZ301" i="19"/>
  <c r="BI301" i="19"/>
  <c r="BH301" i="19"/>
  <c r="BK301" i="19"/>
  <c r="AU279" i="19"/>
  <c r="BK279" i="19"/>
  <c r="AV279" i="19"/>
  <c r="AW279" i="19"/>
  <c r="AX279" i="19"/>
  <c r="AY279" i="19"/>
  <c r="AZ279" i="19"/>
  <c r="BA279" i="19"/>
  <c r="BB279" i="19"/>
  <c r="BC279" i="19"/>
  <c r="BD279" i="19"/>
  <c r="AO279" i="19"/>
  <c r="BE279" i="19"/>
  <c r="AP279" i="19"/>
  <c r="AQ279" i="19"/>
  <c r="AR279" i="19"/>
  <c r="AS279" i="19"/>
  <c r="AT279" i="19"/>
  <c r="BF279" i="19"/>
  <c r="BG279" i="19"/>
  <c r="BH279" i="19"/>
  <c r="BI279" i="19"/>
  <c r="BJ279" i="19"/>
  <c r="AU263" i="19"/>
  <c r="BK263" i="19"/>
  <c r="AV263" i="19"/>
  <c r="AW263" i="19"/>
  <c r="AX263" i="19"/>
  <c r="AY263" i="19"/>
  <c r="AZ263" i="19"/>
  <c r="BA263" i="19"/>
  <c r="BB263" i="19"/>
  <c r="BC263" i="19"/>
  <c r="BD263" i="19"/>
  <c r="AO263" i="19"/>
  <c r="BE263" i="19"/>
  <c r="AP263" i="19"/>
  <c r="BF263" i="19"/>
  <c r="AQ263" i="19"/>
  <c r="BG263" i="19"/>
  <c r="AT263" i="19"/>
  <c r="BJ263" i="19"/>
  <c r="BI263" i="19"/>
  <c r="AR263" i="19"/>
  <c r="AS263" i="19"/>
  <c r="BH263" i="19"/>
  <c r="AR246" i="19"/>
  <c r="BH246" i="19"/>
  <c r="AS246" i="19"/>
  <c r="BI246" i="19"/>
  <c r="AU246" i="19"/>
  <c r="BK246" i="19"/>
  <c r="AV246" i="19"/>
  <c r="AW246" i="19"/>
  <c r="BF246" i="19"/>
  <c r="BG246" i="19"/>
  <c r="BJ246" i="19"/>
  <c r="AO246" i="19"/>
  <c r="AP246" i="19"/>
  <c r="AQ246" i="19"/>
  <c r="AT246" i="19"/>
  <c r="AX246" i="19"/>
  <c r="AY246" i="19"/>
  <c r="AZ246" i="19"/>
  <c r="BA246" i="19"/>
  <c r="BB246" i="19"/>
  <c r="BE246" i="19"/>
  <c r="BC246" i="19"/>
  <c r="BD246" i="19"/>
  <c r="AT248" i="19"/>
  <c r="BJ248" i="19"/>
  <c r="AU248" i="19"/>
  <c r="BK248" i="19"/>
  <c r="AW248" i="19"/>
  <c r="AX248" i="19"/>
  <c r="AY248" i="19"/>
  <c r="BG248" i="19"/>
  <c r="BH248" i="19"/>
  <c r="BI248" i="19"/>
  <c r="AO248" i="19"/>
  <c r="AP248" i="19"/>
  <c r="AQ248" i="19"/>
  <c r="AR248" i="19"/>
  <c r="AS248" i="19"/>
  <c r="AV248" i="19"/>
  <c r="AZ248" i="19"/>
  <c r="BA248" i="19"/>
  <c r="BB248" i="19"/>
  <c r="BC248" i="19"/>
  <c r="BF248" i="19"/>
  <c r="BD248" i="19"/>
  <c r="BE248" i="19"/>
  <c r="AP244" i="19"/>
  <c r="BF244" i="19"/>
  <c r="AQ244" i="19"/>
  <c r="BG244" i="19"/>
  <c r="AS244" i="19"/>
  <c r="BI244" i="19"/>
  <c r="AT244" i="19"/>
  <c r="BJ244" i="19"/>
  <c r="AU244" i="19"/>
  <c r="BK244" i="19"/>
  <c r="BE244" i="19"/>
  <c r="BH244" i="19"/>
  <c r="AO244" i="19"/>
  <c r="AR244" i="19"/>
  <c r="AV244" i="19"/>
  <c r="AW244" i="19"/>
  <c r="AX244" i="19"/>
  <c r="AY244" i="19"/>
  <c r="AZ244" i="19"/>
  <c r="BA244" i="19"/>
  <c r="BD244" i="19"/>
  <c r="BB244" i="19"/>
  <c r="BC244" i="19"/>
  <c r="AQ316" i="19"/>
  <c r="BG316" i="19"/>
  <c r="AU316" i="19"/>
  <c r="AR316" i="19"/>
  <c r="BH316" i="19"/>
  <c r="AT316" i="19"/>
  <c r="AS316" i="19"/>
  <c r="BI316" i="19"/>
  <c r="AW316" i="19"/>
  <c r="BB316" i="19"/>
  <c r="BJ316" i="19"/>
  <c r="BK316" i="19"/>
  <c r="AV316" i="19"/>
  <c r="AX316" i="19"/>
  <c r="BD316" i="19"/>
  <c r="AY316" i="19"/>
  <c r="BE316" i="19"/>
  <c r="AZ316" i="19"/>
  <c r="BC316" i="19"/>
  <c r="AO316" i="19"/>
  <c r="BA316" i="19"/>
  <c r="AP316" i="19"/>
  <c r="BF316" i="19"/>
  <c r="AR300" i="19"/>
  <c r="BH300" i="19"/>
  <c r="AS300" i="19"/>
  <c r="BI300" i="19"/>
  <c r="AT300" i="19"/>
  <c r="BJ300" i="19"/>
  <c r="AU300" i="19"/>
  <c r="BK300" i="19"/>
  <c r="AV300" i="19"/>
  <c r="AW300" i="19"/>
  <c r="AX300" i="19"/>
  <c r="BE300" i="19"/>
  <c r="BF300" i="19"/>
  <c r="BG300" i="19"/>
  <c r="AO300" i="19"/>
  <c r="BB300" i="19"/>
  <c r="BC300" i="19"/>
  <c r="AP300" i="19"/>
  <c r="AQ300" i="19"/>
  <c r="AY300" i="19"/>
  <c r="AZ300" i="19"/>
  <c r="BA300" i="19"/>
  <c r="BD300" i="19"/>
  <c r="BB278" i="19"/>
  <c r="BC278" i="19"/>
  <c r="BD278" i="19"/>
  <c r="AO278" i="19"/>
  <c r="BE278" i="19"/>
  <c r="AP278" i="19"/>
  <c r="BF278" i="19"/>
  <c r="AQ278" i="19"/>
  <c r="BG278" i="19"/>
  <c r="AR278" i="19"/>
  <c r="BH278" i="19"/>
  <c r="AS278" i="19"/>
  <c r="BI278" i="19"/>
  <c r="AT278" i="19"/>
  <c r="BJ278" i="19"/>
  <c r="AU278" i="19"/>
  <c r="BK278" i="19"/>
  <c r="AV278" i="19"/>
  <c r="AY278" i="19"/>
  <c r="AZ278" i="19"/>
  <c r="AW278" i="19"/>
  <c r="AX278" i="19"/>
  <c r="BA278" i="19"/>
  <c r="BB262" i="19"/>
  <c r="BC262" i="19"/>
  <c r="BD262" i="19"/>
  <c r="AO262" i="19"/>
  <c r="BE262" i="19"/>
  <c r="AP262" i="19"/>
  <c r="BF262" i="19"/>
  <c r="AQ262" i="19"/>
  <c r="BG262" i="19"/>
  <c r="AR262" i="19"/>
  <c r="BH262" i="19"/>
  <c r="AS262" i="19"/>
  <c r="BI262" i="19"/>
  <c r="AT262" i="19"/>
  <c r="BJ262" i="19"/>
  <c r="AU262" i="19"/>
  <c r="BK262" i="19"/>
  <c r="AV262" i="19"/>
  <c r="AW262" i="19"/>
  <c r="AX262" i="19"/>
  <c r="BA262" i="19"/>
  <c r="AY262" i="19"/>
  <c r="AZ262" i="19"/>
  <c r="AW265" i="19"/>
  <c r="AX265" i="19"/>
  <c r="AY265" i="19"/>
  <c r="AZ265" i="19"/>
  <c r="BA265" i="19"/>
  <c r="BB265" i="19"/>
  <c r="BC265" i="19"/>
  <c r="BD265" i="19"/>
  <c r="AO265" i="19"/>
  <c r="BE265" i="19"/>
  <c r="AP265" i="19"/>
  <c r="BF265" i="19"/>
  <c r="AQ265" i="19"/>
  <c r="BG265" i="19"/>
  <c r="AR265" i="19"/>
  <c r="BH265" i="19"/>
  <c r="AS265" i="19"/>
  <c r="BI265" i="19"/>
  <c r="AV265" i="19"/>
  <c r="AT265" i="19"/>
  <c r="AU265" i="19"/>
  <c r="BJ265" i="19"/>
  <c r="BK265" i="19"/>
  <c r="AU241" i="19"/>
  <c r="BK241" i="19"/>
  <c r="AV241" i="19"/>
  <c r="AX241" i="19"/>
  <c r="AY241" i="19"/>
  <c r="AZ241" i="19"/>
  <c r="BF241" i="19"/>
  <c r="BG241" i="19"/>
  <c r="BH241" i="19"/>
  <c r="BI241" i="19"/>
  <c r="AO241" i="19"/>
  <c r="BJ241" i="19"/>
  <c r="AP241" i="19"/>
  <c r="AQ241" i="19"/>
  <c r="AR241" i="19"/>
  <c r="AS241" i="19"/>
  <c r="AT241" i="19"/>
  <c r="AW241" i="19"/>
  <c r="BA241" i="19"/>
  <c r="BB241" i="19"/>
  <c r="BE241" i="19"/>
  <c r="BC241" i="19"/>
  <c r="BD241" i="19"/>
  <c r="AY315" i="19"/>
  <c r="AZ315" i="19"/>
  <c r="BA315" i="19"/>
  <c r="BB315" i="19"/>
  <c r="BC315" i="19"/>
  <c r="AS315" i="19"/>
  <c r="BI315" i="19"/>
  <c r="AT315" i="19"/>
  <c r="AW315" i="19"/>
  <c r="AX315" i="19"/>
  <c r="BE315" i="19"/>
  <c r="AU315" i="19"/>
  <c r="AQ315" i="19"/>
  <c r="AV315" i="19"/>
  <c r="BK315" i="19"/>
  <c r="BD315" i="19"/>
  <c r="BJ315" i="19"/>
  <c r="BF315" i="19"/>
  <c r="AO315" i="19"/>
  <c r="BG315" i="19"/>
  <c r="BH315" i="19"/>
  <c r="AP315" i="19"/>
  <c r="AR315" i="19"/>
  <c r="AY299" i="19"/>
  <c r="AZ299" i="19"/>
  <c r="BA299" i="19"/>
  <c r="BB299" i="19"/>
  <c r="BC299" i="19"/>
  <c r="BD299" i="19"/>
  <c r="AO299" i="19"/>
  <c r="BE299" i="19"/>
  <c r="AX299" i="19"/>
  <c r="BF299" i="19"/>
  <c r="BJ299" i="19"/>
  <c r="BK299" i="19"/>
  <c r="BG299" i="19"/>
  <c r="BH299" i="19"/>
  <c r="BI299" i="19"/>
  <c r="AP299" i="19"/>
  <c r="AU299" i="19"/>
  <c r="AV299" i="19"/>
  <c r="AQ299" i="19"/>
  <c r="AR299" i="19"/>
  <c r="AS299" i="19"/>
  <c r="AT299" i="19"/>
  <c r="AW299" i="19"/>
  <c r="AS277" i="19"/>
  <c r="BI277" i="19"/>
  <c r="AT277" i="19"/>
  <c r="BJ277" i="19"/>
  <c r="AU277" i="19"/>
  <c r="BK277" i="19"/>
  <c r="AV277" i="19"/>
  <c r="AW277" i="19"/>
  <c r="AX277" i="19"/>
  <c r="AY277" i="19"/>
  <c r="AZ277" i="19"/>
  <c r="BA277" i="19"/>
  <c r="BB277" i="19"/>
  <c r="BC277" i="19"/>
  <c r="AO277" i="19"/>
  <c r="AP277" i="19"/>
  <c r="AQ277" i="19"/>
  <c r="BE277" i="19"/>
  <c r="AR277" i="19"/>
  <c r="BD277" i="19"/>
  <c r="BF277" i="19"/>
  <c r="BG277" i="19"/>
  <c r="BH277" i="19"/>
  <c r="AS261" i="19"/>
  <c r="BI261" i="19"/>
  <c r="AT261" i="19"/>
  <c r="BJ261" i="19"/>
  <c r="AU261" i="19"/>
  <c r="BK261" i="19"/>
  <c r="AV261" i="19"/>
  <c r="AW261" i="19"/>
  <c r="AX261" i="19"/>
  <c r="AY261" i="19"/>
  <c r="AZ261" i="19"/>
  <c r="BA261" i="19"/>
  <c r="BB261" i="19"/>
  <c r="BC261" i="19"/>
  <c r="BD261" i="19"/>
  <c r="AO261" i="19"/>
  <c r="BE261" i="19"/>
  <c r="AR261" i="19"/>
  <c r="BH261" i="19"/>
  <c r="AP261" i="19"/>
  <c r="AQ261" i="19"/>
  <c r="BF261" i="19"/>
  <c r="BG261" i="19"/>
  <c r="AZ260" i="19"/>
  <c r="BA260" i="19"/>
  <c r="BB260" i="19"/>
  <c r="BC260" i="19"/>
  <c r="BD260" i="19"/>
  <c r="AO260" i="19"/>
  <c r="BE260" i="19"/>
  <c r="AP260" i="19"/>
  <c r="BF260" i="19"/>
  <c r="AQ260" i="19"/>
  <c r="BG260" i="19"/>
  <c r="AR260" i="19"/>
  <c r="BH260" i="19"/>
  <c r="AS260" i="19"/>
  <c r="BI260" i="19"/>
  <c r="AT260" i="19"/>
  <c r="BJ260" i="19"/>
  <c r="AU260" i="19"/>
  <c r="BK260" i="19"/>
  <c r="AV260" i="19"/>
  <c r="AY260" i="19"/>
  <c r="AW260" i="19"/>
  <c r="AX260" i="19"/>
  <c r="AW313" i="19"/>
  <c r="AX313" i="19"/>
  <c r="AY313" i="19"/>
  <c r="AZ313" i="19"/>
  <c r="BA313" i="19"/>
  <c r="AR313" i="19"/>
  <c r="AS313" i="19"/>
  <c r="AT313" i="19"/>
  <c r="AV313" i="19"/>
  <c r="BD313" i="19"/>
  <c r="BJ313" i="19"/>
  <c r="AU313" i="19"/>
  <c r="BC313" i="19"/>
  <c r="BB313" i="19"/>
  <c r="AP313" i="19"/>
  <c r="BK313" i="19"/>
  <c r="BE313" i="19"/>
  <c r="BF313" i="19"/>
  <c r="BG313" i="19"/>
  <c r="BH313" i="19"/>
  <c r="BI313" i="19"/>
  <c r="AO313" i="19"/>
  <c r="AQ313" i="19"/>
  <c r="AW297" i="19"/>
  <c r="AX297" i="19"/>
  <c r="AY297" i="19"/>
  <c r="AZ297" i="19"/>
  <c r="BA297" i="19"/>
  <c r="BB297" i="19"/>
  <c r="BC297" i="19"/>
  <c r="AQ297" i="19"/>
  <c r="AR297" i="19"/>
  <c r="BE297" i="19"/>
  <c r="AS297" i="19"/>
  <c r="AO297" i="19"/>
  <c r="AT297" i="19"/>
  <c r="BD297" i="19"/>
  <c r="AU297" i="19"/>
  <c r="AV297" i="19"/>
  <c r="BF297" i="19"/>
  <c r="BG297" i="19"/>
  <c r="BH297" i="19"/>
  <c r="BK297" i="19"/>
  <c r="BI297" i="19"/>
  <c r="BJ297" i="19"/>
  <c r="AP297" i="19"/>
  <c r="AQ275" i="19"/>
  <c r="BG275" i="19"/>
  <c r="AR275" i="19"/>
  <c r="BH275" i="19"/>
  <c r="AS275" i="19"/>
  <c r="BI275" i="19"/>
  <c r="AT275" i="19"/>
  <c r="BJ275" i="19"/>
  <c r="AU275" i="19"/>
  <c r="BK275" i="19"/>
  <c r="AV275" i="19"/>
  <c r="AW275" i="19"/>
  <c r="AX275" i="19"/>
  <c r="AY275" i="19"/>
  <c r="AZ275" i="19"/>
  <c r="BA275" i="19"/>
  <c r="BB275" i="19"/>
  <c r="AO275" i="19"/>
  <c r="AP275" i="19"/>
  <c r="BC275" i="19"/>
  <c r="BD275" i="19"/>
  <c r="BE275" i="19"/>
  <c r="BF275" i="19"/>
  <c r="AQ259" i="19"/>
  <c r="BG259" i="19"/>
  <c r="AR259" i="19"/>
  <c r="BH259" i="19"/>
  <c r="AS259" i="19"/>
  <c r="BI259" i="19"/>
  <c r="AT259" i="19"/>
  <c r="BJ259" i="19"/>
  <c r="AU259" i="19"/>
  <c r="BK259" i="19"/>
  <c r="AV259" i="19"/>
  <c r="AW259" i="19"/>
  <c r="AX259" i="19"/>
  <c r="AY259" i="19"/>
  <c r="AZ259" i="19"/>
  <c r="BA259" i="19"/>
  <c r="BB259" i="19"/>
  <c r="BC259" i="19"/>
  <c r="AP259" i="19"/>
  <c r="BF259" i="19"/>
  <c r="AO259" i="19"/>
  <c r="BD259" i="19"/>
  <c r="BE259" i="19"/>
  <c r="AP298" i="19"/>
  <c r="BF298" i="19"/>
  <c r="AQ298" i="19"/>
  <c r="BG298" i="19"/>
  <c r="AR298" i="19"/>
  <c r="BH298" i="19"/>
  <c r="AS298" i="19"/>
  <c r="BI298" i="19"/>
  <c r="AT298" i="19"/>
  <c r="BJ298" i="19"/>
  <c r="AU298" i="19"/>
  <c r="BK298" i="19"/>
  <c r="AV298" i="19"/>
  <c r="AX298" i="19"/>
  <c r="AY298" i="19"/>
  <c r="AZ298" i="19"/>
  <c r="BC298" i="19"/>
  <c r="BD298" i="19"/>
  <c r="BA298" i="19"/>
  <c r="BB298" i="19"/>
  <c r="BE298" i="19"/>
  <c r="AO298" i="19"/>
  <c r="AW298" i="19"/>
  <c r="BD312" i="19"/>
  <c r="AO312" i="19"/>
  <c r="BE312" i="19"/>
  <c r="AP312" i="19"/>
  <c r="BF312" i="19"/>
  <c r="AQ312" i="19"/>
  <c r="BG312" i="19"/>
  <c r="AR312" i="19"/>
  <c r="BH312" i="19"/>
  <c r="AT312" i="19"/>
  <c r="AY312" i="19"/>
  <c r="AU312" i="19"/>
  <c r="BJ312" i="19"/>
  <c r="AV312" i="19"/>
  <c r="AW312" i="19"/>
  <c r="BK312" i="19"/>
  <c r="AX312" i="19"/>
  <c r="AZ312" i="19"/>
  <c r="BA312" i="19"/>
  <c r="BB312" i="19"/>
  <c r="BI312" i="19"/>
  <c r="BC312" i="19"/>
  <c r="AS312" i="19"/>
  <c r="BD296" i="19"/>
  <c r="AO296" i="19"/>
  <c r="BE296" i="19"/>
  <c r="AP296" i="19"/>
  <c r="BF296" i="19"/>
  <c r="AQ296" i="19"/>
  <c r="BG296" i="19"/>
  <c r="AR296" i="19"/>
  <c r="BH296" i="19"/>
  <c r="AS296" i="19"/>
  <c r="BI296" i="19"/>
  <c r="AT296" i="19"/>
  <c r="BJ296" i="19"/>
  <c r="AX296" i="19"/>
  <c r="AU296" i="19"/>
  <c r="AV296" i="19"/>
  <c r="AW296" i="19"/>
  <c r="BK296" i="19"/>
  <c r="AY296" i="19"/>
  <c r="AZ296" i="19"/>
  <c r="BA296" i="19"/>
  <c r="BB296" i="19"/>
  <c r="BC296" i="19"/>
  <c r="AX274" i="19"/>
  <c r="AY274" i="19"/>
  <c r="AZ274" i="19"/>
  <c r="BA274" i="19"/>
  <c r="BB274" i="19"/>
  <c r="BC274" i="19"/>
  <c r="BD274" i="19"/>
  <c r="AO274" i="19"/>
  <c r="BE274" i="19"/>
  <c r="AP274" i="19"/>
  <c r="BF274" i="19"/>
  <c r="AQ274" i="19"/>
  <c r="BG274" i="19"/>
  <c r="AR274" i="19"/>
  <c r="BH274" i="19"/>
  <c r="AS274" i="19"/>
  <c r="BI274" i="19"/>
  <c r="AT274" i="19"/>
  <c r="AU274" i="19"/>
  <c r="AV274" i="19"/>
  <c r="AW274" i="19"/>
  <c r="BJ274" i="19"/>
  <c r="BK274" i="19"/>
  <c r="AX258" i="19"/>
  <c r="AY258" i="19"/>
  <c r="AZ258" i="19"/>
  <c r="BA258" i="19"/>
  <c r="BB258" i="19"/>
  <c r="BC258" i="19"/>
  <c r="BD258" i="19"/>
  <c r="AO258" i="19"/>
  <c r="BE258" i="19"/>
  <c r="AP258" i="19"/>
  <c r="BF258" i="19"/>
  <c r="AQ258" i="19"/>
  <c r="BG258" i="19"/>
  <c r="AR258" i="19"/>
  <c r="BH258" i="19"/>
  <c r="AS258" i="19"/>
  <c r="BI258" i="19"/>
  <c r="AT258" i="19"/>
  <c r="BJ258" i="19"/>
  <c r="AW258" i="19"/>
  <c r="AV258" i="19"/>
  <c r="BK258" i="19"/>
  <c r="AU258" i="19"/>
  <c r="AZ276" i="19"/>
  <c r="BA276" i="19"/>
  <c r="BB276" i="19"/>
  <c r="BC276" i="19"/>
  <c r="BD276" i="19"/>
  <c r="AO276" i="19"/>
  <c r="BE276" i="19"/>
  <c r="AP276" i="19"/>
  <c r="BF276" i="19"/>
  <c r="AQ276" i="19"/>
  <c r="BG276" i="19"/>
  <c r="AR276" i="19"/>
  <c r="BH276" i="19"/>
  <c r="AS276" i="19"/>
  <c r="BI276" i="19"/>
  <c r="AT276" i="19"/>
  <c r="BJ276" i="19"/>
  <c r="AU276" i="19"/>
  <c r="AY276" i="19"/>
  <c r="BK276" i="19"/>
  <c r="AW276" i="19"/>
  <c r="AV276" i="19"/>
  <c r="AX276" i="19"/>
  <c r="AY245" i="19"/>
  <c r="AZ245" i="19"/>
  <c r="BB245" i="19"/>
  <c r="BC245" i="19"/>
  <c r="BD245" i="19"/>
  <c r="BH245" i="19"/>
  <c r="BI245" i="19"/>
  <c r="AO245" i="19"/>
  <c r="BJ245" i="19"/>
  <c r="AP245" i="19"/>
  <c r="BK245" i="19"/>
  <c r="AQ245" i="19"/>
  <c r="AR245" i="19"/>
  <c r="AS245" i="19"/>
  <c r="AT245" i="19"/>
  <c r="AU245" i="19"/>
  <c r="AV245" i="19"/>
  <c r="AW245" i="19"/>
  <c r="AX245" i="19"/>
  <c r="BA245" i="19"/>
  <c r="BG245" i="19"/>
  <c r="BE245" i="19"/>
  <c r="BF245" i="19"/>
  <c r="AU311" i="19"/>
  <c r="BK311" i="19"/>
  <c r="AV311" i="19"/>
  <c r="AW311" i="19"/>
  <c r="AX311" i="19"/>
  <c r="AY311" i="19"/>
  <c r="AQ311" i="19"/>
  <c r="BB311" i="19"/>
  <c r="AR311" i="19"/>
  <c r="BA311" i="19"/>
  <c r="AS311" i="19"/>
  <c r="AT311" i="19"/>
  <c r="BC311" i="19"/>
  <c r="AZ311" i="19"/>
  <c r="BG311" i="19"/>
  <c r="AO311" i="19"/>
  <c r="BD311" i="19"/>
  <c r="BE311" i="19"/>
  <c r="BF311" i="19"/>
  <c r="BI311" i="19"/>
  <c r="BH311" i="19"/>
  <c r="BJ311" i="19"/>
  <c r="AP311" i="19"/>
  <c r="AU295" i="19"/>
  <c r="BK295" i="19"/>
  <c r="AV295" i="19"/>
  <c r="AW295" i="19"/>
  <c r="AX295" i="19"/>
  <c r="AY295" i="19"/>
  <c r="AZ295" i="19"/>
  <c r="BA295" i="19"/>
  <c r="BG295" i="19"/>
  <c r="BH295" i="19"/>
  <c r="BI295" i="19"/>
  <c r="BJ295" i="19"/>
  <c r="AO295" i="19"/>
  <c r="BE295" i="19"/>
  <c r="AP295" i="19"/>
  <c r="AQ295" i="19"/>
  <c r="AR295" i="19"/>
  <c r="AS295" i="19"/>
  <c r="AT295" i="19"/>
  <c r="BB295" i="19"/>
  <c r="BC295" i="19"/>
  <c r="BD295" i="19"/>
  <c r="BF295" i="19"/>
  <c r="AO273" i="19"/>
  <c r="BE273" i="19"/>
  <c r="AP273" i="19"/>
  <c r="BF273" i="19"/>
  <c r="AQ273" i="19"/>
  <c r="BG273" i="19"/>
  <c r="AR273" i="19"/>
  <c r="BH273" i="19"/>
  <c r="AS273" i="19"/>
  <c r="BI273" i="19"/>
  <c r="AT273" i="19"/>
  <c r="BJ273" i="19"/>
  <c r="AU273" i="19"/>
  <c r="BK273" i="19"/>
  <c r="AV273" i="19"/>
  <c r="AW273" i="19"/>
  <c r="AX273" i="19"/>
  <c r="AY273" i="19"/>
  <c r="AZ273" i="19"/>
  <c r="BD273" i="19"/>
  <c r="BB273" i="19"/>
  <c r="BA273" i="19"/>
  <c r="BC273" i="19"/>
  <c r="AO257" i="19"/>
  <c r="BE257" i="19"/>
  <c r="AP257" i="19"/>
  <c r="BF257" i="19"/>
  <c r="AQ257" i="19"/>
  <c r="BG257" i="19"/>
  <c r="AR257" i="19"/>
  <c r="BH257" i="19"/>
  <c r="AS257" i="19"/>
  <c r="BI257" i="19"/>
  <c r="AT257" i="19"/>
  <c r="BJ257" i="19"/>
  <c r="AU257" i="19"/>
  <c r="BK257" i="19"/>
  <c r="AV257" i="19"/>
  <c r="AW257" i="19"/>
  <c r="AX257" i="19"/>
  <c r="AY257" i="19"/>
  <c r="AZ257" i="19"/>
  <c r="BA257" i="19"/>
  <c r="BD257" i="19"/>
  <c r="BB257" i="19"/>
  <c r="BC257" i="19"/>
  <c r="AP314" i="19"/>
  <c r="BF314" i="19"/>
  <c r="AQ314" i="19"/>
  <c r="BG314" i="19"/>
  <c r="AR314" i="19"/>
  <c r="BH314" i="19"/>
  <c r="AS314" i="19"/>
  <c r="BI314" i="19"/>
  <c r="AT314" i="19"/>
  <c r="BJ314" i="19"/>
  <c r="AU314" i="19"/>
  <c r="AX314" i="19"/>
  <c r="BB314" i="19"/>
  <c r="AV314" i="19"/>
  <c r="AW314" i="19"/>
  <c r="AZ314" i="19"/>
  <c r="BK314" i="19"/>
  <c r="AY314" i="19"/>
  <c r="BA314" i="19"/>
  <c r="BC314" i="19"/>
  <c r="BD314" i="19"/>
  <c r="BE314" i="19"/>
  <c r="AO314" i="19"/>
  <c r="BD242" i="19"/>
  <c r="AO242" i="19"/>
  <c r="BE242" i="19"/>
  <c r="AQ242" i="19"/>
  <c r="BG242" i="19"/>
  <c r="AR242" i="19"/>
  <c r="BH242" i="19"/>
  <c r="AS242" i="19"/>
  <c r="BI242" i="19"/>
  <c r="BF242" i="19"/>
  <c r="BJ242" i="19"/>
  <c r="BK242" i="19"/>
  <c r="AP242" i="19"/>
  <c r="AT242" i="19"/>
  <c r="AU242" i="19"/>
  <c r="AV242" i="19"/>
  <c r="AW242" i="19"/>
  <c r="AX242" i="19"/>
  <c r="AY242" i="19"/>
  <c r="AZ242" i="19"/>
  <c r="BC242" i="19"/>
  <c r="BA242" i="19"/>
  <c r="BB242" i="19"/>
  <c r="BB310" i="19"/>
  <c r="BC310" i="19"/>
  <c r="BD310" i="19"/>
  <c r="AO310" i="19"/>
  <c r="BE310" i="19"/>
  <c r="AP310" i="19"/>
  <c r="BF310" i="19"/>
  <c r="AS310" i="19"/>
  <c r="BJ310" i="19"/>
  <c r="AT310" i="19"/>
  <c r="AY310" i="19"/>
  <c r="AU310" i="19"/>
  <c r="AV310" i="19"/>
  <c r="AX310" i="19"/>
  <c r="AW310" i="19"/>
  <c r="AZ310" i="19"/>
  <c r="BK310" i="19"/>
  <c r="BA310" i="19"/>
  <c r="BG310" i="19"/>
  <c r="AQ310" i="19"/>
  <c r="BH310" i="19"/>
  <c r="BI310" i="19"/>
  <c r="AR310" i="19"/>
  <c r="BB294" i="19"/>
  <c r="BC294" i="19"/>
  <c r="BD294" i="19"/>
  <c r="AO294" i="19"/>
  <c r="BE294" i="19"/>
  <c r="AP294" i="19"/>
  <c r="BF294" i="19"/>
  <c r="AQ294" i="19"/>
  <c r="BG294" i="19"/>
  <c r="AR294" i="19"/>
  <c r="BH294" i="19"/>
  <c r="AU294" i="19"/>
  <c r="AZ294" i="19"/>
  <c r="BA294" i="19"/>
  <c r="BI294" i="19"/>
  <c r="AW294" i="19"/>
  <c r="BJ294" i="19"/>
  <c r="BK294" i="19"/>
  <c r="AS294" i="19"/>
  <c r="AX294" i="19"/>
  <c r="AT294" i="19"/>
  <c r="AV294" i="19"/>
  <c r="AY294" i="19"/>
  <c r="AV272" i="19"/>
  <c r="AW272" i="19"/>
  <c r="AX272" i="19"/>
  <c r="AY272" i="19"/>
  <c r="AZ272" i="19"/>
  <c r="BA272" i="19"/>
  <c r="BB272" i="19"/>
  <c r="BC272" i="19"/>
  <c r="BD272" i="19"/>
  <c r="AO272" i="19"/>
  <c r="BE272" i="19"/>
  <c r="AP272" i="19"/>
  <c r="BF272" i="19"/>
  <c r="AQ272" i="19"/>
  <c r="BG272" i="19"/>
  <c r="AR272" i="19"/>
  <c r="AS272" i="19"/>
  <c r="AT272" i="19"/>
  <c r="AU272" i="19"/>
  <c r="BH272" i="19"/>
  <c r="BI272" i="19"/>
  <c r="BJ272" i="19"/>
  <c r="BK272" i="19"/>
  <c r="AV256" i="19"/>
  <c r="AW256" i="19"/>
  <c r="AX256" i="19"/>
  <c r="AY256" i="19"/>
  <c r="AZ256" i="19"/>
  <c r="BA256" i="19"/>
  <c r="BB256" i="19"/>
  <c r="BC256" i="19"/>
  <c r="BD256" i="19"/>
  <c r="AO256" i="19"/>
  <c r="BE256" i="19"/>
  <c r="AP256" i="19"/>
  <c r="BF256" i="19"/>
  <c r="AQ256" i="19"/>
  <c r="BG256" i="19"/>
  <c r="AR256" i="19"/>
  <c r="BH256" i="19"/>
  <c r="AU256" i="19"/>
  <c r="BK256" i="19"/>
  <c r="AS256" i="19"/>
  <c r="AT256" i="19"/>
  <c r="BI256" i="19"/>
  <c r="BJ256" i="19"/>
  <c r="AS10" i="2"/>
  <c r="AG153" i="2"/>
  <c r="AI184" i="2"/>
  <c r="AG184" i="2"/>
  <c r="AI168" i="2"/>
  <c r="AG168" i="2"/>
  <c r="AG163" i="2"/>
  <c r="AH163" i="2" s="1"/>
  <c r="AI200" i="2"/>
  <c r="AG200" i="2"/>
  <c r="AI151" i="2"/>
  <c r="AG151" i="2"/>
  <c r="AQ10" i="2"/>
  <c r="AG166" i="2"/>
  <c r="AI160" i="2"/>
  <c r="AG160" i="2"/>
  <c r="AI144" i="2"/>
  <c r="AG144" i="2"/>
  <c r="AG159" i="2"/>
  <c r="AG207" i="2"/>
  <c r="AJ249" i="19"/>
  <c r="AJ251" i="19"/>
  <c r="AJ281" i="19"/>
  <c r="AJ265" i="19"/>
  <c r="AJ248" i="19"/>
  <c r="AJ283" i="19"/>
  <c r="AJ282" i="19"/>
  <c r="AJ280" i="19"/>
  <c r="AJ264" i="19"/>
  <c r="AJ247" i="19"/>
  <c r="AJ244" i="19"/>
  <c r="AJ267" i="19"/>
  <c r="AJ266" i="19"/>
  <c r="AJ242" i="19"/>
  <c r="AJ279" i="19"/>
  <c r="AJ263" i="19"/>
  <c r="AJ246" i="19"/>
  <c r="AJ278" i="19"/>
  <c r="AJ262" i="19"/>
  <c r="AJ277" i="19"/>
  <c r="AJ261" i="19"/>
  <c r="AJ276" i="19"/>
  <c r="AJ260" i="19"/>
  <c r="AJ275" i="19"/>
  <c r="AJ259" i="19"/>
  <c r="AJ274" i="19"/>
  <c r="AJ258" i="19"/>
  <c r="AJ273" i="19"/>
  <c r="AJ257" i="19"/>
  <c r="AJ272" i="19"/>
  <c r="AJ256" i="19"/>
  <c r="AJ245" i="19"/>
  <c r="AJ271" i="19"/>
  <c r="AJ255" i="19"/>
  <c r="AJ292" i="19"/>
  <c r="AJ270" i="19"/>
  <c r="AJ254" i="19"/>
  <c r="AJ243" i="19"/>
  <c r="AJ241" i="19"/>
  <c r="AJ285" i="19"/>
  <c r="AJ269" i="19"/>
  <c r="AJ253" i="19"/>
  <c r="AJ284" i="19"/>
  <c r="AJ268" i="19"/>
  <c r="AJ252" i="19"/>
  <c r="AI193" i="2"/>
  <c r="AI226" i="2"/>
  <c r="D916" i="7"/>
  <c r="A916" i="7" s="1"/>
  <c r="D920" i="7"/>
  <c r="A920" i="7" s="1"/>
  <c r="AI233" i="2"/>
  <c r="D917" i="7"/>
  <c r="A917" i="7" s="1"/>
  <c r="D919" i="7"/>
  <c r="A919" i="7" s="1"/>
  <c r="AI210" i="2"/>
  <c r="D918" i="7"/>
  <c r="A918" i="7" s="1"/>
  <c r="D899" i="7"/>
  <c r="A899" i="7" s="1"/>
  <c r="D907" i="7"/>
  <c r="A907" i="7" s="1"/>
  <c r="D900" i="7"/>
  <c r="A900" i="7" s="1"/>
  <c r="D914" i="7"/>
  <c r="A914" i="7" s="1"/>
  <c r="D903" i="7"/>
  <c r="A903" i="7" s="1"/>
  <c r="D901" i="7"/>
  <c r="A901" i="7" s="1"/>
  <c r="D904" i="7"/>
  <c r="A904" i="7" s="1"/>
  <c r="D898" i="7"/>
  <c r="A898" i="7" s="1"/>
  <c r="D902" i="7"/>
  <c r="A902" i="7" s="1"/>
  <c r="D913" i="7"/>
  <c r="A913" i="7" s="1"/>
  <c r="D912" i="7"/>
  <c r="A912" i="7" s="1"/>
  <c r="D911" i="7"/>
  <c r="A911" i="7" s="1"/>
  <c r="D910" i="7"/>
  <c r="A910" i="7" s="1"/>
  <c r="D909" i="7"/>
  <c r="A909" i="7" s="1"/>
  <c r="D908" i="7"/>
  <c r="A908" i="7" s="1"/>
  <c r="D906" i="7"/>
  <c r="A906" i="7" s="1"/>
  <c r="D905" i="7"/>
  <c r="A905" i="7" s="1"/>
  <c r="D915" i="7"/>
  <c r="A915" i="7" s="1"/>
  <c r="T474" i="22"/>
  <c r="U474" i="22" s="1"/>
  <c r="AI176" i="2"/>
  <c r="AI192" i="2"/>
  <c r="AI209" i="2"/>
  <c r="AI225" i="2"/>
  <c r="AI195" i="2"/>
  <c r="AI158" i="2"/>
  <c r="AI133" i="2"/>
  <c r="AI131" i="2"/>
  <c r="AI143" i="2"/>
  <c r="AI163" i="2"/>
  <c r="AI242" i="2"/>
  <c r="AI162" i="2"/>
  <c r="AI244" i="2"/>
  <c r="AI229" i="2"/>
  <c r="AI228" i="2"/>
  <c r="AI159" i="2"/>
  <c r="AI146" i="2"/>
  <c r="AI212" i="2"/>
  <c r="AI147" i="2"/>
  <c r="AI224" i="2"/>
  <c r="AI183" i="2"/>
  <c r="AI216" i="2"/>
  <c r="AI179" i="2"/>
  <c r="AI213" i="2"/>
  <c r="AI177" i="2"/>
  <c r="AI134" i="2"/>
  <c r="AI175" i="2"/>
  <c r="AI236" i="2"/>
  <c r="AI220" i="2"/>
  <c r="AI204" i="2"/>
  <c r="AI187" i="2"/>
  <c r="AI171" i="2"/>
  <c r="AI138" i="2"/>
  <c r="AI140" i="2"/>
  <c r="AI196" i="2"/>
  <c r="AI234" i="2"/>
  <c r="AI218" i="2"/>
  <c r="AI201" i="2"/>
  <c r="AI185" i="2"/>
  <c r="AI169" i="2"/>
  <c r="AI208" i="2"/>
  <c r="AI167" i="2"/>
  <c r="AI237" i="2"/>
  <c r="AI221" i="2"/>
  <c r="AI205" i="2"/>
  <c r="AI188" i="2"/>
  <c r="AI172" i="2"/>
  <c r="AI155" i="2"/>
  <c r="AI240" i="2"/>
  <c r="AI199" i="2"/>
  <c r="AI235" i="2"/>
  <c r="AI219" i="2"/>
  <c r="AI203" i="2"/>
  <c r="AI186" i="2"/>
  <c r="AI170" i="2"/>
  <c r="AI153" i="2"/>
  <c r="AI137" i="2"/>
  <c r="AI232" i="2"/>
  <c r="AI135" i="2"/>
  <c r="AI215" i="2"/>
  <c r="AI182" i="2"/>
  <c r="AI166" i="2"/>
  <c r="AI149" i="2"/>
  <c r="AI191" i="2"/>
  <c r="AI150" i="2"/>
  <c r="AI132" i="2"/>
  <c r="AI231" i="2"/>
  <c r="AI198" i="2"/>
  <c r="AI217" i="2"/>
  <c r="AI180" i="2"/>
  <c r="AI243" i="2"/>
  <c r="AI227" i="2"/>
  <c r="AI211" i="2"/>
  <c r="AI194" i="2"/>
  <c r="AI178" i="2"/>
  <c r="AI161" i="2"/>
  <c r="AI145" i="2"/>
  <c r="AJ317" i="19"/>
  <c r="AM296" i="19"/>
  <c r="F281" i="7" s="1"/>
  <c r="AM295" i="19"/>
  <c r="F280" i="7" s="1"/>
  <c r="AM305" i="19"/>
  <c r="F290" i="7" s="1"/>
  <c r="AJ301" i="19"/>
  <c r="AM294" i="19"/>
  <c r="F279" i="7" s="1"/>
  <c r="AM321" i="19"/>
  <c r="F306" i="7" s="1"/>
  <c r="AJ314" i="19"/>
  <c r="AM313" i="19"/>
  <c r="F298" i="7" s="1"/>
  <c r="AM293" i="19"/>
  <c r="F278" i="7" s="1"/>
  <c r="AJ320" i="19"/>
  <c r="AM318" i="19"/>
  <c r="F303" i="7" s="1"/>
  <c r="AJ300" i="19"/>
  <c r="AJ315" i="19"/>
  <c r="AJ298" i="19"/>
  <c r="AM297" i="19"/>
  <c r="F282" i="7" s="1"/>
  <c r="AJ303" i="19"/>
  <c r="AM302" i="19"/>
  <c r="F287" i="7" s="1"/>
  <c r="AM323" i="19"/>
  <c r="F308" i="7" s="1"/>
  <c r="AM307" i="19"/>
  <c r="F292" i="7" s="1"/>
  <c r="AJ319" i="19"/>
  <c r="AM316" i="19"/>
  <c r="F301" i="7" s="1"/>
  <c r="AJ299" i="19"/>
  <c r="AM322" i="19"/>
  <c r="F307" i="7" s="1"/>
  <c r="AI241" i="2"/>
  <c r="AI239" i="2"/>
  <c r="AI223" i="2"/>
  <c r="AI207" i="2"/>
  <c r="AI190" i="2"/>
  <c r="AI174" i="2"/>
  <c r="AI157" i="2"/>
  <c r="AI141" i="2"/>
  <c r="AI238" i="2"/>
  <c r="AI222" i="2"/>
  <c r="AI206" i="2"/>
  <c r="AI189" i="2"/>
  <c r="AI173" i="2"/>
  <c r="AI156" i="2"/>
  <c r="AI139" i="2"/>
  <c r="AI230" i="2"/>
  <c r="AI214" i="2"/>
  <c r="AI197" i="2"/>
  <c r="AI181" i="2"/>
  <c r="AI164" i="2"/>
  <c r="AI148" i="2"/>
  <c r="AI154" i="2"/>
  <c r="AI136" i="2"/>
  <c r="AI152" i="2"/>
  <c r="AM319" i="19"/>
  <c r="F304" i="7" s="1"/>
  <c r="AJ316" i="19"/>
  <c r="AM320" i="19"/>
  <c r="F305" i="7" s="1"/>
  <c r="AM303" i="19"/>
  <c r="F288" i="7" s="1"/>
  <c r="AJ313" i="19"/>
  <c r="AM300" i="19"/>
  <c r="F285" i="7" s="1"/>
  <c r="AJ312" i="19"/>
  <c r="AM317" i="19"/>
  <c r="F302" i="7" s="1"/>
  <c r="AJ321" i="19"/>
  <c r="AM301" i="19"/>
  <c r="F286" i="7" s="1"/>
  <c r="AJ297" i="19"/>
  <c r="AJ310" i="19"/>
  <c r="AJ309" i="19"/>
  <c r="AJ308" i="19"/>
  <c r="AJ307" i="19"/>
  <c r="AJ295" i="19"/>
  <c r="AJ293" i="19"/>
  <c r="AJ311" i="19"/>
  <c r="AJ305" i="19"/>
  <c r="AJ306" i="19"/>
  <c r="AJ304" i="19"/>
  <c r="AJ323" i="19"/>
  <c r="AJ322" i="19"/>
  <c r="AJ296" i="19"/>
  <c r="AJ294" i="19"/>
  <c r="AJ240" i="19"/>
  <c r="AM298" i="19"/>
  <c r="F283" i="7" s="1"/>
  <c r="AM314" i="19"/>
  <c r="F299" i="7" s="1"/>
  <c r="AJ318" i="19"/>
  <c r="AJ302" i="19"/>
  <c r="AM299" i="19"/>
  <c r="F284" i="7" s="1"/>
  <c r="AM315" i="19"/>
  <c r="F300" i="7" s="1"/>
  <c r="AI142" i="2"/>
  <c r="P32" i="22" l="1"/>
  <c r="I25" i="2" s="1"/>
  <c r="P34" i="22"/>
  <c r="I27" i="2" s="1"/>
  <c r="P36" i="22"/>
  <c r="I29" i="2" s="1"/>
  <c r="P38" i="22"/>
  <c r="I31" i="2" s="1"/>
  <c r="P40" i="22"/>
  <c r="I33" i="2" s="1"/>
  <c r="P42" i="22"/>
  <c r="I35" i="2" s="1"/>
  <c r="P44" i="22"/>
  <c r="P46" i="22"/>
  <c r="I39" i="2" s="1"/>
  <c r="P18" i="22"/>
  <c r="I11" i="2" s="1"/>
  <c r="P20" i="22"/>
  <c r="I13" i="2" s="1"/>
  <c r="P22" i="22"/>
  <c r="I15" i="2" s="1"/>
  <c r="P24" i="22"/>
  <c r="I17" i="2" s="1"/>
  <c r="P26" i="22"/>
  <c r="I19" i="2" s="1"/>
  <c r="AG19" i="2" s="1"/>
  <c r="P28" i="22"/>
  <c r="P30" i="22"/>
  <c r="I23" i="2" s="1"/>
  <c r="AG23" i="2" s="1"/>
  <c r="AH23" i="2" s="1"/>
  <c r="P33" i="22"/>
  <c r="I26" i="2" s="1"/>
  <c r="P35" i="22"/>
  <c r="I28" i="2" s="1"/>
  <c r="P37" i="22"/>
  <c r="I30" i="2" s="1"/>
  <c r="P39" i="22"/>
  <c r="I32" i="2" s="1"/>
  <c r="P41" i="22"/>
  <c r="I34" i="2" s="1"/>
  <c r="P43" i="22"/>
  <c r="I36" i="2" s="1"/>
  <c r="AG36" i="2" s="1"/>
  <c r="AH36" i="2" s="1"/>
  <c r="P45" i="22"/>
  <c r="I38" i="2" s="1"/>
  <c r="P17" i="22"/>
  <c r="I10" i="2" s="1"/>
  <c r="P19" i="22"/>
  <c r="I12" i="2" s="1"/>
  <c r="P21" i="22"/>
  <c r="I14" i="2" s="1"/>
  <c r="P23" i="22"/>
  <c r="I16" i="2" s="1"/>
  <c r="AG16" i="2" s="1"/>
  <c r="P25" i="22"/>
  <c r="I18" i="2" s="1"/>
  <c r="AG18" i="2" s="1"/>
  <c r="AH18" i="2" s="1"/>
  <c r="F695" i="7" s="1"/>
  <c r="P27" i="22"/>
  <c r="I20" i="2" s="1"/>
  <c r="AG20" i="2" s="1"/>
  <c r="AH20" i="2" s="1"/>
  <c r="F697" i="7" s="1"/>
  <c r="P29" i="22"/>
  <c r="I22" i="2" s="1"/>
  <c r="P31" i="22"/>
  <c r="I24" i="2" s="1"/>
  <c r="U8" i="25"/>
  <c r="B28" i="1"/>
  <c r="B27" i="1"/>
  <c r="B26" i="1"/>
  <c r="B25" i="1"/>
  <c r="D24" i="1"/>
  <c r="B24" i="1"/>
  <c r="G24" i="18"/>
  <c r="G25" i="18"/>
  <c r="G26" i="18"/>
  <c r="G27" i="18"/>
  <c r="B24" i="18"/>
  <c r="B25" i="18"/>
  <c r="B26" i="18"/>
  <c r="B27" i="18"/>
  <c r="B23" i="18"/>
  <c r="C923" i="7"/>
  <c r="D923" i="7" s="1"/>
  <c r="A923" i="7" s="1"/>
  <c r="C924" i="7"/>
  <c r="C925" i="7"/>
  <c r="C926" i="7"/>
  <c r="C927" i="7"/>
  <c r="C928" i="7"/>
  <c r="C929" i="7"/>
  <c r="C930" i="7"/>
  <c r="C922" i="7"/>
  <c r="D922" i="7" s="1"/>
  <c r="A922" i="7" s="1"/>
  <c r="H9" i="25"/>
  <c r="J9" i="25"/>
  <c r="X9" i="25" s="1"/>
  <c r="H10" i="25"/>
  <c r="H11" i="25"/>
  <c r="H12" i="25"/>
  <c r="E13" i="25"/>
  <c r="H13" i="25"/>
  <c r="H14" i="25"/>
  <c r="H15" i="25"/>
  <c r="H16" i="25"/>
  <c r="J8" i="25"/>
  <c r="X8" i="25" s="1"/>
  <c r="H8" i="25"/>
  <c r="E8" i="25"/>
  <c r="C8" i="25"/>
  <c r="G6" i="25"/>
  <c r="V13" i="25" l="1"/>
  <c r="V14" i="25"/>
  <c r="V17" i="25"/>
  <c r="V16" i="25"/>
  <c r="V15" i="25"/>
  <c r="Y9" i="25"/>
  <c r="F923" i="7" s="1"/>
  <c r="I4" i="25"/>
  <c r="AA20" i="7" s="1"/>
  <c r="Y8" i="25"/>
  <c r="F922" i="7" s="1"/>
  <c r="I3" i="25"/>
  <c r="AA19" i="7" s="1"/>
  <c r="D924" i="7"/>
  <c r="A924" i="7" s="1"/>
  <c r="F924" i="7"/>
  <c r="D930" i="7"/>
  <c r="A930" i="7" s="1"/>
  <c r="F930" i="7"/>
  <c r="D929" i="7"/>
  <c r="A929" i="7" s="1"/>
  <c r="F929" i="7"/>
  <c r="D928" i="7"/>
  <c r="A928" i="7" s="1"/>
  <c r="F928" i="7"/>
  <c r="D927" i="7"/>
  <c r="A927" i="7" s="1"/>
  <c r="F927" i="7"/>
  <c r="D926" i="7"/>
  <c r="A926" i="7" s="1"/>
  <c r="F926" i="7"/>
  <c r="D925" i="7"/>
  <c r="A925" i="7" s="1"/>
  <c r="F925" i="7"/>
  <c r="I21" i="2"/>
  <c r="AG21" i="2" s="1"/>
  <c r="AH21" i="2" s="1"/>
  <c r="V12" i="25"/>
  <c r="V11" i="25"/>
  <c r="V10" i="25"/>
  <c r="V9" i="25"/>
  <c r="V8" i="25"/>
  <c r="AH16" i="2"/>
  <c r="F693" i="7" s="1"/>
  <c r="AH37" i="2"/>
  <c r="I37" i="2"/>
  <c r="AH19" i="2"/>
  <c r="F696" i="7" s="1"/>
  <c r="D936" i="7"/>
  <c r="A936" i="7" s="1"/>
  <c r="D934" i="7"/>
  <c r="A934" i="7" s="1"/>
  <c r="F935" i="7"/>
  <c r="F932" i="7"/>
  <c r="D933" i="7"/>
  <c r="A933" i="7" s="1"/>
  <c r="D932" i="7"/>
  <c r="A932" i="7" s="1"/>
  <c r="D931" i="7"/>
  <c r="A931" i="7" s="1"/>
  <c r="D935" i="7"/>
  <c r="A935" i="7" s="1"/>
  <c r="F936" i="7"/>
  <c r="Z16" i="25"/>
  <c r="Z13" i="25"/>
  <c r="Z14" i="25"/>
  <c r="Z17" i="25"/>
  <c r="Z19" i="25"/>
  <c r="Z8" i="25"/>
  <c r="Z22" i="25"/>
  <c r="Z9" i="25"/>
  <c r="Z10" i="25"/>
  <c r="Z15" i="25"/>
  <c r="Z18" i="25"/>
  <c r="Z21" i="25"/>
  <c r="Z12" i="25"/>
  <c r="Z11" i="25"/>
  <c r="Z20" i="25"/>
  <c r="E26" i="28" l="1"/>
  <c r="H26" i="28" s="1"/>
  <c r="E26" i="29"/>
  <c r="H26" i="29" s="1"/>
  <c r="E27" i="28"/>
  <c r="H27" i="28" s="1"/>
  <c r="E27" i="29"/>
  <c r="H27" i="29" s="1"/>
  <c r="AA21" i="7"/>
  <c r="I6" i="25"/>
  <c r="H3" i="25"/>
  <c r="Z19" i="7" s="1"/>
  <c r="AD8" i="25"/>
  <c r="H4" i="25"/>
  <c r="Z20" i="7" s="1"/>
  <c r="H2" i="25"/>
  <c r="F933" i="7"/>
  <c r="F934" i="7"/>
  <c r="F931" i="7"/>
  <c r="H28" i="29" l="1"/>
  <c r="D27" i="28"/>
  <c r="D27" i="29"/>
  <c r="D26" i="28"/>
  <c r="D26" i="29"/>
  <c r="E28" i="28"/>
  <c r="H28" i="28" s="1"/>
  <c r="E28" i="29"/>
  <c r="E46" i="27"/>
  <c r="Z18" i="7"/>
  <c r="D25" i="29" s="1"/>
  <c r="D26" i="18"/>
  <c r="D27" i="1"/>
  <c r="D25" i="18"/>
  <c r="D26" i="1"/>
  <c r="E24" i="18"/>
  <c r="H24" i="18" s="1"/>
  <c r="E25" i="1"/>
  <c r="H25" i="1" s="1"/>
  <c r="E27" i="1"/>
  <c r="H27" i="1" s="1"/>
  <c r="E26" i="18"/>
  <c r="H26" i="18" s="1"/>
  <c r="E25" i="18"/>
  <c r="H25" i="18" s="1"/>
  <c r="E26" i="1"/>
  <c r="H26" i="1" s="1"/>
  <c r="D28" i="29" l="1"/>
  <c r="Z21" i="7"/>
  <c r="D18" i="27" s="1"/>
  <c r="D25" i="28"/>
  <c r="D28" i="28" s="1"/>
  <c r="D24" i="18"/>
  <c r="D25" i="1"/>
  <c r="D28" i="1" s="1"/>
  <c r="F18" i="27"/>
  <c r="H18" i="27" s="1"/>
  <c r="H27" i="18"/>
  <c r="E28" i="1"/>
  <c r="H28" i="1" s="1"/>
  <c r="E27" i="18"/>
  <c r="D27" i="18" l="1"/>
  <c r="C18" i="27"/>
  <c r="X11" i="16"/>
  <c r="AC11" i="16" s="1"/>
  <c r="B16" i="16"/>
  <c r="B33" i="16"/>
  <c r="B34" i="16"/>
  <c r="E16" i="16"/>
  <c r="E33" i="16"/>
  <c r="E34" i="16"/>
  <c r="F16" i="16"/>
  <c r="F33" i="16"/>
  <c r="F34" i="16"/>
  <c r="G16" i="16"/>
  <c r="AR16" i="16" s="1"/>
  <c r="G33" i="16"/>
  <c r="AR33" i="16" s="1"/>
  <c r="G34" i="16"/>
  <c r="AR34" i="16" s="1"/>
  <c r="B19" i="16"/>
  <c r="B15" i="16"/>
  <c r="B13" i="16"/>
  <c r="B11" i="16"/>
  <c r="B14" i="16"/>
  <c r="B18" i="16"/>
  <c r="E19" i="16"/>
  <c r="E15" i="16"/>
  <c r="E13" i="16"/>
  <c r="E11" i="16"/>
  <c r="E14" i="16"/>
  <c r="E18" i="16"/>
  <c r="F19" i="16"/>
  <c r="F15" i="16"/>
  <c r="F13" i="16"/>
  <c r="F11" i="16"/>
  <c r="F14" i="16"/>
  <c r="F18" i="16"/>
  <c r="G19" i="16"/>
  <c r="AR19" i="16" s="1"/>
  <c r="G15" i="16"/>
  <c r="G13" i="16"/>
  <c r="AR13" i="16" s="1"/>
  <c r="G11" i="16"/>
  <c r="AR11" i="16" s="1"/>
  <c r="G14" i="16"/>
  <c r="AR14" i="16" s="1"/>
  <c r="G18" i="16"/>
  <c r="AR18" i="16" s="1"/>
  <c r="T365" i="22"/>
  <c r="U365" i="22" s="1"/>
  <c r="T364" i="22"/>
  <c r="U364" i="22" s="1"/>
  <c r="H19" i="16"/>
  <c r="AR15" i="16" l="1"/>
  <c r="Y15" i="16"/>
  <c r="AO15" i="16"/>
  <c r="AP15" i="16"/>
  <c r="AH15" i="16"/>
  <c r="AQ15" i="16"/>
  <c r="AD15" i="16"/>
  <c r="AE15" i="16"/>
  <c r="AF15" i="16"/>
  <c r="AG15" i="16"/>
  <c r="AI15" i="16"/>
  <c r="AJ15" i="16"/>
  <c r="AL15" i="16"/>
  <c r="AM15" i="16"/>
  <c r="AN15" i="16"/>
  <c r="AK15" i="16"/>
  <c r="Y33" i="16"/>
  <c r="AM33" i="16"/>
  <c r="AN33" i="16"/>
  <c r="AQ33" i="16"/>
  <c r="AF33" i="16"/>
  <c r="AD33" i="16"/>
  <c r="AE33" i="16"/>
  <c r="AG33" i="16"/>
  <c r="AH33" i="16"/>
  <c r="AI33" i="16"/>
  <c r="AJ33" i="16"/>
  <c r="AK33" i="16"/>
  <c r="AP33" i="16"/>
  <c r="AL33" i="16"/>
  <c r="AO33" i="16"/>
  <c r="AQ16" i="16"/>
  <c r="AE16" i="16"/>
  <c r="AJ16" i="16"/>
  <c r="AD16" i="16"/>
  <c r="AF16" i="16"/>
  <c r="AG16" i="16"/>
  <c r="AH16" i="16"/>
  <c r="AI16" i="16"/>
  <c r="AK16" i="16"/>
  <c r="AL16" i="16"/>
  <c r="AM16" i="16"/>
  <c r="AN16" i="16"/>
  <c r="AO16" i="16"/>
  <c r="AP16" i="16"/>
  <c r="AO34" i="16"/>
  <c r="AP34" i="16"/>
  <c r="AH34" i="16"/>
  <c r="AG34" i="16"/>
  <c r="AI34" i="16"/>
  <c r="AJ34" i="16"/>
  <c r="AK34" i="16"/>
  <c r="AL34" i="16"/>
  <c r="AM34" i="16"/>
  <c r="AN34" i="16"/>
  <c r="AQ34" i="16"/>
  <c r="AD34" i="16"/>
  <c r="AE34" i="16"/>
  <c r="AF34" i="16"/>
  <c r="AM14" i="16"/>
  <c r="AN14" i="16"/>
  <c r="AQ14" i="16"/>
  <c r="AF14" i="16"/>
  <c r="AI14" i="16"/>
  <c r="AJ14" i="16"/>
  <c r="AK14" i="16"/>
  <c r="AL14" i="16"/>
  <c r="AO14" i="16"/>
  <c r="AP14" i="16"/>
  <c r="AE14" i="16"/>
  <c r="AG14" i="16"/>
  <c r="AH14" i="16"/>
  <c r="AD14" i="16"/>
  <c r="AG19" i="16"/>
  <c r="AH19" i="16"/>
  <c r="AK19" i="16"/>
  <c r="AP19" i="16"/>
  <c r="AD19" i="16"/>
  <c r="AE19" i="16"/>
  <c r="AF19" i="16"/>
  <c r="AI19" i="16"/>
  <c r="AJ19" i="16"/>
  <c r="AL19" i="16"/>
  <c r="AM19" i="16"/>
  <c r="AN19" i="16"/>
  <c r="AO19" i="16"/>
  <c r="AQ19" i="16"/>
  <c r="AE18" i="16"/>
  <c r="AF18" i="16"/>
  <c r="AI18" i="16"/>
  <c r="AN18" i="16"/>
  <c r="AQ18" i="16"/>
  <c r="AD18" i="16"/>
  <c r="AG18" i="16"/>
  <c r="AH18" i="16"/>
  <c r="AL18" i="16"/>
  <c r="AJ18" i="16"/>
  <c r="AK18" i="16"/>
  <c r="AM18" i="16"/>
  <c r="AO18" i="16"/>
  <c r="AP18" i="16"/>
  <c r="Y11" i="16"/>
  <c r="AF11" i="16"/>
  <c r="AG11" i="16"/>
  <c r="AH11" i="16"/>
  <c r="AK11" i="16"/>
  <c r="AP11" i="16"/>
  <c r="AD11" i="16"/>
  <c r="AE11" i="16"/>
  <c r="AI11" i="16"/>
  <c r="AJ11" i="16"/>
  <c r="AL11" i="16"/>
  <c r="AM11" i="16"/>
  <c r="AN11" i="16"/>
  <c r="AO11" i="16"/>
  <c r="AQ11" i="16"/>
  <c r="AJ13" i="16"/>
  <c r="AK13" i="16"/>
  <c r="AL13" i="16"/>
  <c r="AO13" i="16"/>
  <c r="AD13" i="16"/>
  <c r="AE13" i="16"/>
  <c r="AF13" i="16"/>
  <c r="AG13" i="16"/>
  <c r="AH13" i="16"/>
  <c r="AI13" i="16"/>
  <c r="AM13" i="16"/>
  <c r="AN13" i="16"/>
  <c r="AP13" i="16"/>
  <c r="AQ13" i="16"/>
  <c r="H35" i="16"/>
  <c r="T368" i="22"/>
  <c r="U368" i="22" s="1"/>
  <c r="H36" i="16"/>
  <c r="T369" i="22"/>
  <c r="U369" i="22" s="1"/>
  <c r="H37" i="16"/>
  <c r="T370" i="22"/>
  <c r="U370" i="22" s="1"/>
  <c r="H38" i="16"/>
  <c r="AA38" i="16" s="1"/>
  <c r="AB38" i="16" s="1"/>
  <c r="F337" i="7" s="1"/>
  <c r="T371" i="22"/>
  <c r="U371" i="22" s="1"/>
  <c r="H39" i="16"/>
  <c r="T372" i="22"/>
  <c r="U372" i="22" s="1"/>
  <c r="H40" i="16"/>
  <c r="H14" i="16"/>
  <c r="H11" i="16"/>
  <c r="AA11" i="16" s="1"/>
  <c r="AB11" i="16" s="1"/>
  <c r="F311" i="7" s="1"/>
  <c r="T367" i="22"/>
  <c r="U367" i="22" s="1"/>
  <c r="T366" i="22"/>
  <c r="U366" i="22" s="1"/>
  <c r="T363" i="22"/>
  <c r="U363" i="22" s="1"/>
  <c r="H16" i="16"/>
  <c r="H18" i="16"/>
  <c r="H13" i="16"/>
  <c r="H15" i="16"/>
  <c r="AA15" i="16" s="1"/>
  <c r="AB15" i="16" s="1"/>
  <c r="F315" i="7" s="1"/>
  <c r="AI131" i="19" l="1"/>
  <c r="AN131" i="19" s="1"/>
  <c r="AI111" i="19"/>
  <c r="AI112" i="19"/>
  <c r="AI109" i="19"/>
  <c r="AI110" i="19"/>
  <c r="AI117" i="19"/>
  <c r="AI118" i="19"/>
  <c r="AI119" i="19"/>
  <c r="AI120" i="19"/>
  <c r="AI121" i="19"/>
  <c r="AI122" i="19"/>
  <c r="AI125" i="19"/>
  <c r="AI126" i="19"/>
  <c r="AI127" i="19"/>
  <c r="AI128" i="19"/>
  <c r="AI129" i="19"/>
  <c r="AI123" i="19"/>
  <c r="AI124" i="19"/>
  <c r="C131" i="19"/>
  <c r="C111" i="19"/>
  <c r="C112" i="19"/>
  <c r="C109" i="19"/>
  <c r="C110" i="19"/>
  <c r="C117" i="19"/>
  <c r="C118" i="19"/>
  <c r="C119" i="19"/>
  <c r="C120" i="19"/>
  <c r="C121" i="19"/>
  <c r="C122" i="19"/>
  <c r="C125" i="19"/>
  <c r="C126" i="19"/>
  <c r="C127" i="19"/>
  <c r="C128" i="19"/>
  <c r="C129" i="19"/>
  <c r="C123" i="19"/>
  <c r="C124" i="19"/>
  <c r="E131" i="19"/>
  <c r="E111" i="19"/>
  <c r="E112" i="19"/>
  <c r="E109" i="19"/>
  <c r="E110" i="19"/>
  <c r="E117" i="19"/>
  <c r="E118" i="19"/>
  <c r="E119" i="19"/>
  <c r="E120" i="19"/>
  <c r="E121" i="19"/>
  <c r="E122" i="19"/>
  <c r="E125" i="19"/>
  <c r="E126" i="19"/>
  <c r="E127" i="19"/>
  <c r="E128" i="19"/>
  <c r="E129" i="19"/>
  <c r="E123" i="19"/>
  <c r="E124" i="19"/>
  <c r="H131" i="19"/>
  <c r="H111" i="19"/>
  <c r="H112" i="19"/>
  <c r="H109" i="19"/>
  <c r="H110" i="19"/>
  <c r="H117" i="19"/>
  <c r="H118" i="19"/>
  <c r="H119" i="19"/>
  <c r="H120" i="19"/>
  <c r="H121" i="19"/>
  <c r="H122" i="19"/>
  <c r="H125" i="19"/>
  <c r="H126" i="19"/>
  <c r="H127" i="19"/>
  <c r="H128" i="19"/>
  <c r="H129" i="19"/>
  <c r="H123" i="19"/>
  <c r="H124" i="19"/>
  <c r="I131" i="19"/>
  <c r="I111" i="19"/>
  <c r="I112" i="19"/>
  <c r="I109" i="19"/>
  <c r="I110" i="19"/>
  <c r="I117" i="19"/>
  <c r="I118" i="19"/>
  <c r="I119" i="19"/>
  <c r="I120" i="19"/>
  <c r="I121" i="19"/>
  <c r="I122" i="19"/>
  <c r="I125" i="19"/>
  <c r="I126" i="19"/>
  <c r="I127" i="19"/>
  <c r="I128" i="19"/>
  <c r="I129" i="19"/>
  <c r="I123" i="19"/>
  <c r="I124" i="19"/>
  <c r="J131" i="19"/>
  <c r="J111" i="19"/>
  <c r="J112" i="19"/>
  <c r="J109" i="19"/>
  <c r="J110" i="19"/>
  <c r="J117" i="19"/>
  <c r="J118" i="19"/>
  <c r="J119" i="19"/>
  <c r="J120" i="19"/>
  <c r="J121" i="19"/>
  <c r="J122" i="19"/>
  <c r="J125" i="19"/>
  <c r="J126" i="19"/>
  <c r="J127" i="19"/>
  <c r="J128" i="19"/>
  <c r="J129" i="19"/>
  <c r="J123" i="19"/>
  <c r="J124" i="19"/>
  <c r="F10" i="1"/>
  <c r="F9" i="1"/>
  <c r="F8" i="1"/>
  <c r="F7" i="1"/>
  <c r="F6" i="1"/>
  <c r="F5" i="1"/>
  <c r="W28" i="22"/>
  <c r="AV110" i="19" l="1"/>
  <c r="AW110" i="19"/>
  <c r="AX110" i="19"/>
  <c r="AY110" i="19"/>
  <c r="AZ110" i="19"/>
  <c r="BB110" i="19"/>
  <c r="AO110" i="19"/>
  <c r="BE110" i="19"/>
  <c r="AS110" i="19"/>
  <c r="AT110" i="19"/>
  <c r="AU110" i="19"/>
  <c r="BA110" i="19"/>
  <c r="BC110" i="19"/>
  <c r="BD110" i="19"/>
  <c r="BF110" i="19"/>
  <c r="BG110" i="19"/>
  <c r="BH110" i="19"/>
  <c r="BI110" i="19"/>
  <c r="BJ110" i="19"/>
  <c r="BK110" i="19"/>
  <c r="AP110" i="19"/>
  <c r="AQ110" i="19"/>
  <c r="AR110" i="19"/>
  <c r="AO111" i="19"/>
  <c r="BE111" i="19"/>
  <c r="AP111" i="19"/>
  <c r="BF111" i="19"/>
  <c r="AQ111" i="19"/>
  <c r="BG111" i="19"/>
  <c r="AR111" i="19"/>
  <c r="BH111" i="19"/>
  <c r="AS111" i="19"/>
  <c r="BI111" i="19"/>
  <c r="AU111" i="19"/>
  <c r="BK111" i="19"/>
  <c r="AX111" i="19"/>
  <c r="AZ111" i="19"/>
  <c r="BA111" i="19"/>
  <c r="BB111" i="19"/>
  <c r="BC111" i="19"/>
  <c r="BD111" i="19"/>
  <c r="BJ111" i="19"/>
  <c r="AT111" i="19"/>
  <c r="AV111" i="19"/>
  <c r="AW111" i="19"/>
  <c r="AY111" i="19"/>
  <c r="AX112" i="19"/>
  <c r="AY112" i="19"/>
  <c r="AZ112" i="19"/>
  <c r="BA112" i="19"/>
  <c r="BB112" i="19"/>
  <c r="BD112" i="19"/>
  <c r="AQ112" i="19"/>
  <c r="BG112" i="19"/>
  <c r="BF112" i="19"/>
  <c r="BH112" i="19"/>
  <c r="BI112" i="19"/>
  <c r="BJ112" i="19"/>
  <c r="BK112" i="19"/>
  <c r="AO112" i="19"/>
  <c r="AP112" i="19"/>
  <c r="AR112" i="19"/>
  <c r="AS112" i="19"/>
  <c r="AT112" i="19"/>
  <c r="AU112" i="19"/>
  <c r="AV112" i="19"/>
  <c r="AW112" i="19"/>
  <c r="BC112" i="19"/>
  <c r="BE112" i="19"/>
  <c r="AO127" i="19"/>
  <c r="BE127" i="19"/>
  <c r="AP127" i="19"/>
  <c r="BF127" i="19"/>
  <c r="AQ127" i="19"/>
  <c r="BG127" i="19"/>
  <c r="AR127" i="19"/>
  <c r="BH127" i="19"/>
  <c r="AT127" i="19"/>
  <c r="AU127" i="19"/>
  <c r="AV127" i="19"/>
  <c r="AW127" i="19"/>
  <c r="AX127" i="19"/>
  <c r="AY127" i="19"/>
  <c r="AZ127" i="19"/>
  <c r="BA127" i="19"/>
  <c r="BB127" i="19"/>
  <c r="BD127" i="19"/>
  <c r="BI127" i="19"/>
  <c r="AS127" i="19"/>
  <c r="BC127" i="19"/>
  <c r="BJ127" i="19"/>
  <c r="BK127" i="19"/>
  <c r="AS131" i="19"/>
  <c r="BI131" i="19"/>
  <c r="AT131" i="19"/>
  <c r="BJ131" i="19"/>
  <c r="AU131" i="19"/>
  <c r="BK131" i="19"/>
  <c r="AV131" i="19"/>
  <c r="BF131" i="19"/>
  <c r="BG131" i="19"/>
  <c r="BH131" i="19"/>
  <c r="AO131" i="19"/>
  <c r="AP131" i="19"/>
  <c r="AQ131" i="19"/>
  <c r="AR131" i="19"/>
  <c r="AW131" i="19"/>
  <c r="AX131" i="19"/>
  <c r="AZ131" i="19"/>
  <c r="BA131" i="19"/>
  <c r="AY131" i="19"/>
  <c r="BB131" i="19"/>
  <c r="BC131" i="19"/>
  <c r="BD131" i="19"/>
  <c r="BE131" i="19"/>
  <c r="AV126" i="19"/>
  <c r="AW126" i="19"/>
  <c r="AX126" i="19"/>
  <c r="AY126" i="19"/>
  <c r="AZ126" i="19"/>
  <c r="BB126" i="19"/>
  <c r="AQ126" i="19"/>
  <c r="AR126" i="19"/>
  <c r="AS126" i="19"/>
  <c r="AT126" i="19"/>
  <c r="AU126" i="19"/>
  <c r="BA126" i="19"/>
  <c r="BC126" i="19"/>
  <c r="BD126" i="19"/>
  <c r="BE126" i="19"/>
  <c r="BG126" i="19"/>
  <c r="BH126" i="19"/>
  <c r="BF126" i="19"/>
  <c r="BI126" i="19"/>
  <c r="BJ126" i="19"/>
  <c r="BK126" i="19"/>
  <c r="AP126" i="19"/>
  <c r="AO126" i="19"/>
  <c r="BC125" i="19"/>
  <c r="BD125" i="19"/>
  <c r="AO125" i="19"/>
  <c r="BE125" i="19"/>
  <c r="AP125" i="19"/>
  <c r="BF125" i="19"/>
  <c r="AQ125" i="19"/>
  <c r="BG125" i="19"/>
  <c r="AS125" i="19"/>
  <c r="BI125" i="19"/>
  <c r="AR125" i="19"/>
  <c r="AT125" i="19"/>
  <c r="AU125" i="19"/>
  <c r="AV125" i="19"/>
  <c r="AW125" i="19"/>
  <c r="AX125" i="19"/>
  <c r="AY125" i="19"/>
  <c r="AZ125" i="19"/>
  <c r="BB125" i="19"/>
  <c r="BH125" i="19"/>
  <c r="BJ125" i="19"/>
  <c r="BA125" i="19"/>
  <c r="BK125" i="19"/>
  <c r="AT124" i="19"/>
  <c r="BJ124" i="19"/>
  <c r="AU124" i="19"/>
  <c r="BK124" i="19"/>
  <c r="AV124" i="19"/>
  <c r="AW124" i="19"/>
  <c r="AX124" i="19"/>
  <c r="AZ124" i="19"/>
  <c r="BI124" i="19"/>
  <c r="AO124" i="19"/>
  <c r="AP124" i="19"/>
  <c r="AQ124" i="19"/>
  <c r="AR124" i="19"/>
  <c r="AS124" i="19"/>
  <c r="AY124" i="19"/>
  <c r="BA124" i="19"/>
  <c r="BC124" i="19"/>
  <c r="BD124" i="19"/>
  <c r="BE124" i="19"/>
  <c r="BB124" i="19"/>
  <c r="BF124" i="19"/>
  <c r="BG124" i="19"/>
  <c r="BH124" i="19"/>
  <c r="AR122" i="19"/>
  <c r="BH122" i="19"/>
  <c r="AS122" i="19"/>
  <c r="BI122" i="19"/>
  <c r="AT122" i="19"/>
  <c r="BJ122" i="19"/>
  <c r="AU122" i="19"/>
  <c r="BK122" i="19"/>
  <c r="AV122" i="19"/>
  <c r="AX122" i="19"/>
  <c r="BE122" i="19"/>
  <c r="BF122" i="19"/>
  <c r="BG122" i="19"/>
  <c r="AO122" i="19"/>
  <c r="AP122" i="19"/>
  <c r="AQ122" i="19"/>
  <c r="AY122" i="19"/>
  <c r="AZ122" i="19"/>
  <c r="BA122" i="19"/>
  <c r="BB122" i="19"/>
  <c r="AW122" i="19"/>
  <c r="BC122" i="19"/>
  <c r="BD122" i="19"/>
  <c r="BA123" i="19"/>
  <c r="BB123" i="19"/>
  <c r="BC123" i="19"/>
  <c r="BD123" i="19"/>
  <c r="AO123" i="19"/>
  <c r="BE123" i="19"/>
  <c r="AQ123" i="19"/>
  <c r="BG123" i="19"/>
  <c r="BJ123" i="19"/>
  <c r="BK123" i="19"/>
  <c r="AP123" i="19"/>
  <c r="AR123" i="19"/>
  <c r="AS123" i="19"/>
  <c r="AT123" i="19"/>
  <c r="AU123" i="19"/>
  <c r="AV123" i="19"/>
  <c r="AX123" i="19"/>
  <c r="AY123" i="19"/>
  <c r="AZ123" i="19"/>
  <c r="BF123" i="19"/>
  <c r="AW123" i="19"/>
  <c r="BH123" i="19"/>
  <c r="BI123" i="19"/>
  <c r="AY121" i="19"/>
  <c r="AZ121" i="19"/>
  <c r="BA121" i="19"/>
  <c r="BB121" i="19"/>
  <c r="BC121" i="19"/>
  <c r="AO121" i="19"/>
  <c r="BE121" i="19"/>
  <c r="BF121" i="19"/>
  <c r="BG121" i="19"/>
  <c r="BH121" i="19"/>
  <c r="BI121" i="19"/>
  <c r="BJ121" i="19"/>
  <c r="BK121" i="19"/>
  <c r="AP121" i="19"/>
  <c r="AQ121" i="19"/>
  <c r="AR121" i="19"/>
  <c r="AT121" i="19"/>
  <c r="AU121" i="19"/>
  <c r="AV121" i="19"/>
  <c r="AW121" i="19"/>
  <c r="AX121" i="19"/>
  <c r="BD121" i="19"/>
  <c r="AS121" i="19"/>
  <c r="AP120" i="19"/>
  <c r="BF120" i="19"/>
  <c r="AQ120" i="19"/>
  <c r="BG120" i="19"/>
  <c r="AR120" i="19"/>
  <c r="BH120" i="19"/>
  <c r="AS120" i="19"/>
  <c r="BI120" i="19"/>
  <c r="AT120" i="19"/>
  <c r="BJ120" i="19"/>
  <c r="AV120" i="19"/>
  <c r="BA120" i="19"/>
  <c r="BB120" i="19"/>
  <c r="BC120" i="19"/>
  <c r="BD120" i="19"/>
  <c r="BE120" i="19"/>
  <c r="BK120" i="19"/>
  <c r="AO120" i="19"/>
  <c r="AU120" i="19"/>
  <c r="AW120" i="19"/>
  <c r="AX120" i="19"/>
  <c r="AY120" i="19"/>
  <c r="AZ120" i="19"/>
  <c r="AX128" i="19"/>
  <c r="AY128" i="19"/>
  <c r="AZ128" i="19"/>
  <c r="BA128" i="19"/>
  <c r="AQ128" i="19"/>
  <c r="BK128" i="19"/>
  <c r="AR128" i="19"/>
  <c r="AS128" i="19"/>
  <c r="AT128" i="19"/>
  <c r="AU128" i="19"/>
  <c r="AV128" i="19"/>
  <c r="AW128" i="19"/>
  <c r="BB128" i="19"/>
  <c r="BC128" i="19"/>
  <c r="BE128" i="19"/>
  <c r="BF128" i="19"/>
  <c r="AO128" i="19"/>
  <c r="AP128" i="19"/>
  <c r="BD128" i="19"/>
  <c r="BG128" i="19"/>
  <c r="BH128" i="19"/>
  <c r="BI128" i="19"/>
  <c r="BJ128" i="19"/>
  <c r="AW119" i="19"/>
  <c r="AX119" i="19"/>
  <c r="AY119" i="19"/>
  <c r="AZ119" i="19"/>
  <c r="BA119" i="19"/>
  <c r="BC119" i="19"/>
  <c r="AV119" i="19"/>
  <c r="BB119" i="19"/>
  <c r="BD119" i="19"/>
  <c r="BE119" i="19"/>
  <c r="BF119" i="19"/>
  <c r="BG119" i="19"/>
  <c r="BH119" i="19"/>
  <c r="BI119" i="19"/>
  <c r="BJ119" i="19"/>
  <c r="AP119" i="19"/>
  <c r="AQ119" i="19"/>
  <c r="AR119" i="19"/>
  <c r="AS119" i="19"/>
  <c r="AO119" i="19"/>
  <c r="AT119" i="19"/>
  <c r="AU119" i="19"/>
  <c r="BK119" i="19"/>
  <c r="BD118" i="19"/>
  <c r="AO118" i="19"/>
  <c r="BE118" i="19"/>
  <c r="AP118" i="19"/>
  <c r="BF118" i="19"/>
  <c r="AQ118" i="19"/>
  <c r="BG118" i="19"/>
  <c r="AR118" i="19"/>
  <c r="BH118" i="19"/>
  <c r="AT118" i="19"/>
  <c r="BJ118" i="19"/>
  <c r="AW118" i="19"/>
  <c r="AX118" i="19"/>
  <c r="AY118" i="19"/>
  <c r="AZ118" i="19"/>
  <c r="BA118" i="19"/>
  <c r="BB118" i="19"/>
  <c r="BC118" i="19"/>
  <c r="BI118" i="19"/>
  <c r="BK118" i="19"/>
  <c r="AS118" i="19"/>
  <c r="AU118" i="19"/>
  <c r="AV118" i="19"/>
  <c r="BC109" i="19"/>
  <c r="BD109" i="19"/>
  <c r="AO109" i="19"/>
  <c r="BE109" i="19"/>
  <c r="AP109" i="19"/>
  <c r="BF109" i="19"/>
  <c r="AQ109" i="19"/>
  <c r="BG109" i="19"/>
  <c r="AS109" i="19"/>
  <c r="BI109" i="19"/>
  <c r="AV109" i="19"/>
  <c r="AR109" i="19"/>
  <c r="AT109" i="19"/>
  <c r="AU109" i="19"/>
  <c r="AW109" i="19"/>
  <c r="AX109" i="19"/>
  <c r="AY109" i="19"/>
  <c r="AZ109" i="19"/>
  <c r="BA109" i="19"/>
  <c r="BB109" i="19"/>
  <c r="BH109" i="19"/>
  <c r="BJ109" i="19"/>
  <c r="BK109" i="19"/>
  <c r="AQ129" i="19"/>
  <c r="BG129" i="19"/>
  <c r="AR129" i="19"/>
  <c r="BH129" i="19"/>
  <c r="AS129" i="19"/>
  <c r="BI129" i="19"/>
  <c r="AT129" i="19"/>
  <c r="BJ129" i="19"/>
  <c r="AO129" i="19"/>
  <c r="AP129" i="19"/>
  <c r="AU129" i="19"/>
  <c r="AV129" i="19"/>
  <c r="AW129" i="19"/>
  <c r="AX129" i="19"/>
  <c r="AY129" i="19"/>
  <c r="AZ129" i="19"/>
  <c r="BB129" i="19"/>
  <c r="BC129" i="19"/>
  <c r="BD129" i="19"/>
  <c r="BE129" i="19"/>
  <c r="BF129" i="19"/>
  <c r="BK129" i="19"/>
  <c r="BA129" i="19"/>
  <c r="AU117" i="19"/>
  <c r="BK117" i="19"/>
  <c r="AV117" i="19"/>
  <c r="AW117" i="19"/>
  <c r="AX117" i="19"/>
  <c r="AY117" i="19"/>
  <c r="BA117" i="19"/>
  <c r="AR117" i="19"/>
  <c r="AS117" i="19"/>
  <c r="AT117" i="19"/>
  <c r="AZ117" i="19"/>
  <c r="BB117" i="19"/>
  <c r="BC117" i="19"/>
  <c r="BD117" i="19"/>
  <c r="BE117" i="19"/>
  <c r="BF117" i="19"/>
  <c r="BH117" i="19"/>
  <c r="BI117" i="19"/>
  <c r="BJ117" i="19"/>
  <c r="AO117" i="19"/>
  <c r="AP117" i="19"/>
  <c r="AQ117" i="19"/>
  <c r="BG117" i="19"/>
  <c r="AJ126" i="19"/>
  <c r="AJ129" i="19"/>
  <c r="AJ131" i="19"/>
  <c r="AJ128" i="19"/>
  <c r="AJ125" i="19"/>
  <c r="AJ123" i="19"/>
  <c r="AJ124" i="19"/>
  <c r="AM127" i="19"/>
  <c r="F116" i="7" s="1"/>
  <c r="AJ118" i="19"/>
  <c r="AJ111" i="19"/>
  <c r="AM117" i="19"/>
  <c r="F106" i="7" s="1"/>
  <c r="AJ121" i="19"/>
  <c r="AJ120" i="19"/>
  <c r="AJ119" i="19"/>
  <c r="AJ110" i="19"/>
  <c r="AJ109" i="19"/>
  <c r="AM126" i="19"/>
  <c r="F115" i="7" s="1"/>
  <c r="AM129" i="19"/>
  <c r="F118" i="7" s="1"/>
  <c r="AM112" i="19"/>
  <c r="F101" i="7" s="1"/>
  <c r="AJ112" i="19"/>
  <c r="AM119" i="19"/>
  <c r="F108" i="7" s="1"/>
  <c r="AM122" i="19"/>
  <c r="F111" i="7" s="1"/>
  <c r="AM110" i="19"/>
  <c r="F99" i="7" s="1"/>
  <c r="AJ127" i="19"/>
  <c r="AJ117" i="19"/>
  <c r="AM124" i="19"/>
  <c r="F113" i="7" s="1"/>
  <c r="AM121" i="19"/>
  <c r="F110" i="7" s="1"/>
  <c r="AM111" i="19"/>
  <c r="F100" i="7" s="1"/>
  <c r="AM128" i="19"/>
  <c r="F117" i="7" s="1"/>
  <c r="AM118" i="19"/>
  <c r="F107" i="7" s="1"/>
  <c r="AJ122" i="19"/>
  <c r="AM125" i="19"/>
  <c r="F114" i="7" s="1"/>
  <c r="AM109" i="19"/>
  <c r="F98" i="7" s="1"/>
  <c r="AM123" i="19"/>
  <c r="F112" i="7" s="1"/>
  <c r="AM120" i="19"/>
  <c r="F109" i="7" s="1"/>
  <c r="P160" i="22"/>
  <c r="I156" i="2" s="1"/>
  <c r="P158" i="22"/>
  <c r="I154" i="2" s="1"/>
  <c r="P250" i="22"/>
  <c r="I248" i="2" s="1"/>
  <c r="P248" i="22"/>
  <c r="I246" i="2" s="1"/>
  <c r="P246" i="22"/>
  <c r="I244" i="2" s="1"/>
  <c r="P244" i="22"/>
  <c r="I242" i="2" s="1"/>
  <c r="P80" i="22"/>
  <c r="I75" i="2" s="1"/>
  <c r="P78" i="22"/>
  <c r="I73" i="2" s="1"/>
  <c r="P156" i="22"/>
  <c r="I152" i="2" s="1"/>
  <c r="P242" i="22"/>
  <c r="I240" i="2" s="1"/>
  <c r="P204" i="22"/>
  <c r="I201" i="2" s="1"/>
  <c r="P154" i="22"/>
  <c r="I150" i="2" s="1"/>
  <c r="P152" i="22"/>
  <c r="I148" i="2" s="1"/>
  <c r="P150" i="22"/>
  <c r="I146" i="2" s="1"/>
  <c r="P148" i="22"/>
  <c r="I144" i="2" s="1"/>
  <c r="P146" i="22"/>
  <c r="I142" i="2" s="1"/>
  <c r="P144" i="22"/>
  <c r="I140" i="2" s="1"/>
  <c r="P240" i="22"/>
  <c r="I238" i="2" s="1"/>
  <c r="P238" i="22"/>
  <c r="I236" i="2" s="1"/>
  <c r="P236" i="22"/>
  <c r="I234" i="2" s="1"/>
  <c r="P234" i="22"/>
  <c r="I232" i="2" s="1"/>
  <c r="P232" i="22"/>
  <c r="I230" i="2" s="1"/>
  <c r="P202" i="22"/>
  <c r="I199" i="2" s="1"/>
  <c r="P200" i="22"/>
  <c r="I197" i="2" s="1"/>
  <c r="P198" i="22"/>
  <c r="I195" i="2" s="1"/>
  <c r="P196" i="22"/>
  <c r="I193" i="2" s="1"/>
  <c r="P194" i="22"/>
  <c r="I191" i="2" s="1"/>
  <c r="P192" i="22"/>
  <c r="I189" i="2" s="1"/>
  <c r="AG189" i="2" s="1"/>
  <c r="P190" i="22"/>
  <c r="I187" i="2" s="1"/>
  <c r="P188" i="22"/>
  <c r="I185" i="2" s="1"/>
  <c r="P186" i="22"/>
  <c r="I183" i="2" s="1"/>
  <c r="P184" i="22"/>
  <c r="I181" i="2" s="1"/>
  <c r="P182" i="22"/>
  <c r="I179" i="2" s="1"/>
  <c r="P180" i="22"/>
  <c r="I177" i="2" s="1"/>
  <c r="P178" i="22"/>
  <c r="I175" i="2" s="1"/>
  <c r="P230" i="22"/>
  <c r="I228" i="2" s="1"/>
  <c r="P228" i="22"/>
  <c r="I226" i="2" s="1"/>
  <c r="P226" i="22"/>
  <c r="I224" i="2" s="1"/>
  <c r="P224" i="22"/>
  <c r="I222" i="2" s="1"/>
  <c r="P222" i="22"/>
  <c r="I220" i="2" s="1"/>
  <c r="P220" i="22"/>
  <c r="I218" i="2" s="1"/>
  <c r="P218" i="22"/>
  <c r="I216" i="2" s="1"/>
  <c r="P176" i="22"/>
  <c r="I173" i="2" s="1"/>
  <c r="P174" i="22"/>
  <c r="I171" i="2" s="1"/>
  <c r="P172" i="22"/>
  <c r="I169" i="2" s="1"/>
  <c r="P170" i="22"/>
  <c r="I167" i="2" s="1"/>
  <c r="P138" i="22"/>
  <c r="I134" i="2" s="1"/>
  <c r="P136" i="22"/>
  <c r="I132" i="2" s="1"/>
  <c r="P216" i="22"/>
  <c r="I214" i="2" s="1"/>
  <c r="P214" i="22"/>
  <c r="I212" i="2" s="1"/>
  <c r="P212" i="22"/>
  <c r="I210" i="2" s="1"/>
  <c r="P210" i="22"/>
  <c r="I208" i="2" s="1"/>
  <c r="P208" i="22"/>
  <c r="I206" i="2" s="1"/>
  <c r="P206" i="22"/>
  <c r="I204" i="2" s="1"/>
  <c r="P106" i="22"/>
  <c r="I102" i="2" s="1"/>
  <c r="P104" i="22"/>
  <c r="I100" i="2" s="1"/>
  <c r="P102" i="22"/>
  <c r="I98" i="2" s="1"/>
  <c r="P159" i="22"/>
  <c r="I155" i="2" s="1"/>
  <c r="P157" i="22"/>
  <c r="I153" i="2" s="1"/>
  <c r="P249" i="22"/>
  <c r="I247" i="2" s="1"/>
  <c r="P247" i="22"/>
  <c r="I245" i="2" s="1"/>
  <c r="P245" i="22"/>
  <c r="I243" i="2" s="1"/>
  <c r="P243" i="22"/>
  <c r="I241" i="2" s="1"/>
  <c r="P79" i="22"/>
  <c r="I74" i="2" s="1"/>
  <c r="P77" i="22"/>
  <c r="I72" i="2" s="1"/>
  <c r="P155" i="22"/>
  <c r="I151" i="2" s="1"/>
  <c r="P241" i="22"/>
  <c r="I239" i="2" s="1"/>
  <c r="P203" i="22"/>
  <c r="P153" i="22"/>
  <c r="P151" i="22"/>
  <c r="I147" i="2" s="1"/>
  <c r="P149" i="22"/>
  <c r="I145" i="2" s="1"/>
  <c r="P147" i="22"/>
  <c r="I143" i="2" s="1"/>
  <c r="P145" i="22"/>
  <c r="I141" i="2" s="1"/>
  <c r="P143" i="22"/>
  <c r="I139" i="2" s="1"/>
  <c r="P239" i="22"/>
  <c r="I237" i="2" s="1"/>
  <c r="P237" i="22"/>
  <c r="I235" i="2" s="1"/>
  <c r="P235" i="22"/>
  <c r="I233" i="2" s="1"/>
  <c r="P233" i="22"/>
  <c r="I231" i="2" s="1"/>
  <c r="P231" i="22"/>
  <c r="I229" i="2" s="1"/>
  <c r="P201" i="22"/>
  <c r="I198" i="2" s="1"/>
  <c r="P199" i="22"/>
  <c r="I196" i="2" s="1"/>
  <c r="P197" i="22"/>
  <c r="I194" i="2" s="1"/>
  <c r="P195" i="22"/>
  <c r="I192" i="2" s="1"/>
  <c r="P193" i="22"/>
  <c r="I190" i="2" s="1"/>
  <c r="P191" i="22"/>
  <c r="I188" i="2" s="1"/>
  <c r="P189" i="22"/>
  <c r="I186" i="2" s="1"/>
  <c r="P187" i="22"/>
  <c r="I184" i="2" s="1"/>
  <c r="P185" i="22"/>
  <c r="I182" i="2" s="1"/>
  <c r="P183" i="22"/>
  <c r="I180" i="2" s="1"/>
  <c r="P181" i="22"/>
  <c r="I178" i="2" s="1"/>
  <c r="P179" i="22"/>
  <c r="I176" i="2" s="1"/>
  <c r="P177" i="22"/>
  <c r="I174" i="2" s="1"/>
  <c r="P229" i="22"/>
  <c r="I227" i="2" s="1"/>
  <c r="P227" i="22"/>
  <c r="I225" i="2" s="1"/>
  <c r="P225" i="22"/>
  <c r="I223" i="2" s="1"/>
  <c r="P223" i="22"/>
  <c r="I221" i="2" s="1"/>
  <c r="P221" i="22"/>
  <c r="I219" i="2" s="1"/>
  <c r="P219" i="22"/>
  <c r="I217" i="2" s="1"/>
  <c r="P217" i="22"/>
  <c r="I215" i="2" s="1"/>
  <c r="P175" i="22"/>
  <c r="I172" i="2" s="1"/>
  <c r="P173" i="22"/>
  <c r="I170" i="2" s="1"/>
  <c r="P171" i="22"/>
  <c r="I168" i="2" s="1"/>
  <c r="P169" i="22"/>
  <c r="I166" i="2" s="1"/>
  <c r="P137" i="22"/>
  <c r="I133" i="2" s="1"/>
  <c r="P135" i="22"/>
  <c r="I131" i="2" s="1"/>
  <c r="P133" i="22"/>
  <c r="I129" i="2" s="1"/>
  <c r="P215" i="22"/>
  <c r="I213" i="2" s="1"/>
  <c r="P213" i="22"/>
  <c r="I211" i="2" s="1"/>
  <c r="P211" i="22"/>
  <c r="I209" i="2" s="1"/>
  <c r="P209" i="22"/>
  <c r="I207" i="2" s="1"/>
  <c r="P207" i="22"/>
  <c r="I205" i="2" s="1"/>
  <c r="P205" i="22"/>
  <c r="I203" i="2" s="1"/>
  <c r="P105" i="22"/>
  <c r="I101" i="2" s="1"/>
  <c r="P103" i="22"/>
  <c r="I99" i="2" s="1"/>
  <c r="P101" i="22"/>
  <c r="I97" i="2" s="1"/>
  <c r="AH157" i="2" l="1"/>
  <c r="I149" i="2"/>
  <c r="AH159" i="2"/>
  <c r="I200" i="2"/>
  <c r="AH136" i="2"/>
  <c r="AH138" i="2"/>
  <c r="AH161" i="2"/>
  <c r="AH162" i="2"/>
  <c r="AH164" i="2"/>
  <c r="AH137" i="2"/>
  <c r="AH158" i="2"/>
  <c r="AH160" i="2"/>
  <c r="AH135" i="2"/>
  <c r="H113" i="19"/>
  <c r="I113" i="19"/>
  <c r="J113" i="19"/>
  <c r="AI113" i="19"/>
  <c r="H114" i="19"/>
  <c r="I114" i="19"/>
  <c r="J114" i="19"/>
  <c r="AI114" i="19"/>
  <c r="H115" i="19"/>
  <c r="I115" i="19"/>
  <c r="J115" i="19"/>
  <c r="AI115" i="19"/>
  <c r="H116" i="19"/>
  <c r="I116" i="19"/>
  <c r="J116" i="19"/>
  <c r="AI116" i="19"/>
  <c r="H130" i="19"/>
  <c r="I130" i="19"/>
  <c r="J130" i="19"/>
  <c r="AI130" i="19"/>
  <c r="C113" i="19"/>
  <c r="C114" i="19"/>
  <c r="C115" i="19"/>
  <c r="C116" i="19"/>
  <c r="C130" i="19"/>
  <c r="E113" i="19"/>
  <c r="E114" i="19"/>
  <c r="E115" i="19"/>
  <c r="E116" i="19"/>
  <c r="E130" i="19"/>
  <c r="B10" i="16"/>
  <c r="C10" i="16"/>
  <c r="E10" i="16"/>
  <c r="F10" i="16"/>
  <c r="G10" i="16"/>
  <c r="AR10" i="16" s="1"/>
  <c r="X10" i="16"/>
  <c r="AC10" i="16" s="1"/>
  <c r="B12" i="16"/>
  <c r="E12" i="16"/>
  <c r="F12" i="16"/>
  <c r="G12" i="16"/>
  <c r="AR12" i="16" s="1"/>
  <c r="B17" i="16"/>
  <c r="E17" i="16"/>
  <c r="F17" i="16"/>
  <c r="G17" i="16"/>
  <c r="AR17" i="16" s="1"/>
  <c r="M31" i="18"/>
  <c r="M25" i="18"/>
  <c r="M19" i="18"/>
  <c r="M14" i="18"/>
  <c r="N28" i="18"/>
  <c r="M28" i="18"/>
  <c r="N16" i="18"/>
  <c r="N21" i="18"/>
  <c r="Q8" i="19"/>
  <c r="M8" i="19"/>
  <c r="N8" i="19"/>
  <c r="W8" i="19"/>
  <c r="O8" i="19"/>
  <c r="R8" i="19"/>
  <c r="S8" i="19"/>
  <c r="T8" i="19"/>
  <c r="U8" i="19"/>
  <c r="V8" i="19"/>
  <c r="P8" i="19"/>
  <c r="X8" i="19"/>
  <c r="L8" i="19"/>
  <c r="Q7" i="19"/>
  <c r="M7" i="19"/>
  <c r="N7" i="19"/>
  <c r="W7" i="19"/>
  <c r="O7" i="19"/>
  <c r="R7" i="19"/>
  <c r="S7" i="19"/>
  <c r="T7" i="19"/>
  <c r="U7" i="19"/>
  <c r="V7" i="19"/>
  <c r="P7" i="19"/>
  <c r="X7" i="19"/>
  <c r="Y7" i="19"/>
  <c r="L7" i="19"/>
  <c r="I7" i="16"/>
  <c r="J7" i="16"/>
  <c r="K7" i="16"/>
  <c r="L7" i="16"/>
  <c r="M7" i="16"/>
  <c r="N7" i="16"/>
  <c r="O7" i="16"/>
  <c r="P7" i="16"/>
  <c r="Q7" i="16"/>
  <c r="R7" i="16"/>
  <c r="S7" i="16"/>
  <c r="T7" i="16"/>
  <c r="U7" i="16"/>
  <c r="V7" i="16"/>
  <c r="J6" i="16"/>
  <c r="K6" i="16"/>
  <c r="L6" i="16"/>
  <c r="M6" i="16"/>
  <c r="N6" i="16"/>
  <c r="O6" i="16"/>
  <c r="P6" i="16"/>
  <c r="Q6" i="16"/>
  <c r="R6" i="16"/>
  <c r="S6" i="16"/>
  <c r="T6" i="16"/>
  <c r="U6" i="16"/>
  <c r="V6" i="16"/>
  <c r="I6" i="16"/>
  <c r="F46" i="2"/>
  <c r="F47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C97" i="2"/>
  <c r="C10" i="2"/>
  <c r="H43" i="16" l="1"/>
  <c r="AZ130" i="19"/>
  <c r="BA130" i="19"/>
  <c r="BB130" i="19"/>
  <c r="BC130" i="19"/>
  <c r="AO130" i="19"/>
  <c r="BI130" i="19"/>
  <c r="AP130" i="19"/>
  <c r="BJ130" i="19"/>
  <c r="AQ130" i="19"/>
  <c r="BK130" i="19"/>
  <c r="AR130" i="19"/>
  <c r="AS130" i="19"/>
  <c r="AT130" i="19"/>
  <c r="AU130" i="19"/>
  <c r="AV130" i="19"/>
  <c r="AW130" i="19"/>
  <c r="AY130" i="19"/>
  <c r="BD130" i="19"/>
  <c r="AX130" i="19"/>
  <c r="BE130" i="19"/>
  <c r="BF130" i="19"/>
  <c r="BG130" i="19"/>
  <c r="BH130" i="19"/>
  <c r="AQ113" i="19"/>
  <c r="BG113" i="19"/>
  <c r="AR113" i="19"/>
  <c r="BH113" i="19"/>
  <c r="AS113" i="19"/>
  <c r="BI113" i="19"/>
  <c r="AT113" i="19"/>
  <c r="BJ113" i="19"/>
  <c r="AU113" i="19"/>
  <c r="BK113" i="19"/>
  <c r="AW113" i="19"/>
  <c r="BF113" i="19"/>
  <c r="AO113" i="19"/>
  <c r="AP113" i="19"/>
  <c r="AV113" i="19"/>
  <c r="AX113" i="19"/>
  <c r="AY113" i="19"/>
  <c r="AZ113" i="19"/>
  <c r="BA113" i="19"/>
  <c r="BB113" i="19"/>
  <c r="BC113" i="19"/>
  <c r="BD113" i="19"/>
  <c r="BE113" i="19"/>
  <c r="BB116" i="19"/>
  <c r="BC116" i="19"/>
  <c r="BD116" i="19"/>
  <c r="AO116" i="19"/>
  <c r="BE116" i="19"/>
  <c r="AP116" i="19"/>
  <c r="BF116" i="19"/>
  <c r="AR116" i="19"/>
  <c r="BH116" i="19"/>
  <c r="AS116" i="19"/>
  <c r="AT116" i="19"/>
  <c r="AU116" i="19"/>
  <c r="AV116" i="19"/>
  <c r="AW116" i="19"/>
  <c r="AX116" i="19"/>
  <c r="AY116" i="19"/>
  <c r="AZ116" i="19"/>
  <c r="BA116" i="19"/>
  <c r="BI116" i="19"/>
  <c r="BJ116" i="19"/>
  <c r="BK116" i="19"/>
  <c r="AQ116" i="19"/>
  <c r="BG116" i="19"/>
  <c r="H44" i="16"/>
  <c r="H45" i="16"/>
  <c r="AS115" i="19"/>
  <c r="BI115" i="19"/>
  <c r="AT115" i="19"/>
  <c r="BJ115" i="19"/>
  <c r="AU115" i="19"/>
  <c r="BK115" i="19"/>
  <c r="AV115" i="19"/>
  <c r="AW115" i="19"/>
  <c r="AY115" i="19"/>
  <c r="AO115" i="19"/>
  <c r="AP115" i="19"/>
  <c r="AQ115" i="19"/>
  <c r="AR115" i="19"/>
  <c r="AX115" i="19"/>
  <c r="AZ115" i="19"/>
  <c r="BA115" i="19"/>
  <c r="BB115" i="19"/>
  <c r="BD115" i="19"/>
  <c r="BE115" i="19"/>
  <c r="BF115" i="19"/>
  <c r="BG115" i="19"/>
  <c r="BC115" i="19"/>
  <c r="BH115" i="19"/>
  <c r="AZ114" i="19"/>
  <c r="BA114" i="19"/>
  <c r="BB114" i="19"/>
  <c r="BC114" i="19"/>
  <c r="BD114" i="19"/>
  <c r="AP114" i="19"/>
  <c r="BF114" i="19"/>
  <c r="BK114" i="19"/>
  <c r="AO114" i="19"/>
  <c r="AQ114" i="19"/>
  <c r="AR114" i="19"/>
  <c r="AS114" i="19"/>
  <c r="AT114" i="19"/>
  <c r="AU114" i="19"/>
  <c r="AV114" i="19"/>
  <c r="AW114" i="19"/>
  <c r="AY114" i="19"/>
  <c r="BE114" i="19"/>
  <c r="BG114" i="19"/>
  <c r="BH114" i="19"/>
  <c r="AX114" i="19"/>
  <c r="BJ114" i="19"/>
  <c r="BI114" i="19"/>
  <c r="AD17" i="16"/>
  <c r="AG17" i="16"/>
  <c r="AL17" i="16"/>
  <c r="AJ17" i="16"/>
  <c r="AK17" i="16"/>
  <c r="AM17" i="16"/>
  <c r="AN17" i="16"/>
  <c r="AO17" i="16"/>
  <c r="AP17" i="16"/>
  <c r="AQ17" i="16"/>
  <c r="AE17" i="16"/>
  <c r="AF17" i="16"/>
  <c r="AH17" i="16"/>
  <c r="AI17" i="16"/>
  <c r="AH12" i="16"/>
  <c r="AI12" i="16"/>
  <c r="AJ12" i="16"/>
  <c r="AM12" i="16"/>
  <c r="AO12" i="16"/>
  <c r="AP12" i="16"/>
  <c r="AQ12" i="16"/>
  <c r="AD12" i="16"/>
  <c r="AG12" i="16"/>
  <c r="AE12" i="16"/>
  <c r="AF12" i="16"/>
  <c r="AK12" i="16"/>
  <c r="AL12" i="16"/>
  <c r="AN12" i="16"/>
  <c r="AE10" i="16"/>
  <c r="AF10" i="16"/>
  <c r="AG10" i="16"/>
  <c r="AH10" i="16"/>
  <c r="AI10" i="16"/>
  <c r="AJ10" i="16"/>
  <c r="AK10" i="16"/>
  <c r="AD10" i="16"/>
  <c r="AL10" i="16"/>
  <c r="AM10" i="16"/>
  <c r="AN10" i="16"/>
  <c r="AO10" i="16"/>
  <c r="AP10" i="16"/>
  <c r="AQ10" i="16"/>
  <c r="T373" i="22"/>
  <c r="U373" i="22" s="1"/>
  <c r="H41" i="16"/>
  <c r="T374" i="22"/>
  <c r="U374" i="22" s="1"/>
  <c r="H42" i="16"/>
  <c r="T375" i="22"/>
  <c r="U375" i="22" s="1"/>
  <c r="AJ130" i="19"/>
  <c r="AJ114" i="19"/>
  <c r="AJ113" i="19"/>
  <c r="AJ116" i="19"/>
  <c r="Y10" i="16"/>
  <c r="AM115" i="19"/>
  <c r="F104" i="7" s="1"/>
  <c r="AM113" i="19"/>
  <c r="F102" i="7" s="1"/>
  <c r="AM130" i="19"/>
  <c r="F119" i="7" s="1"/>
  <c r="AM116" i="19"/>
  <c r="F105" i="7" s="1"/>
  <c r="AJ115" i="19"/>
  <c r="AM114" i="19"/>
  <c r="F103" i="7" s="1"/>
  <c r="H17" i="16"/>
  <c r="H12" i="16"/>
  <c r="H10" i="16"/>
  <c r="Q160" i="22"/>
  <c r="Q159" i="22"/>
  <c r="Q158" i="22"/>
  <c r="Q157" i="22"/>
  <c r="Q250" i="22"/>
  <c r="R250" i="22" s="1"/>
  <c r="Q249" i="22"/>
  <c r="R249" i="22" s="1"/>
  <c r="Q248" i="22"/>
  <c r="R248" i="22" s="1"/>
  <c r="Q247" i="22"/>
  <c r="Q246" i="22"/>
  <c r="Q245" i="22"/>
  <c r="Q244" i="22"/>
  <c r="Q243" i="22"/>
  <c r="Q82" i="22"/>
  <c r="R82" i="22" s="1"/>
  <c r="Q81" i="22"/>
  <c r="R81" i="22" s="1"/>
  <c r="Q80" i="22"/>
  <c r="R80" i="22" s="1"/>
  <c r="Q79" i="22"/>
  <c r="R79" i="22" s="1"/>
  <c r="Q78" i="22"/>
  <c r="R78" i="22" s="1"/>
  <c r="Q77" i="22"/>
  <c r="R77" i="22" s="1"/>
  <c r="Q156" i="22"/>
  <c r="Q155" i="22"/>
  <c r="Q242" i="22"/>
  <c r="Q241" i="22"/>
  <c r="Q204" i="22"/>
  <c r="Q203" i="22"/>
  <c r="Q154" i="22"/>
  <c r="Q153" i="22"/>
  <c r="Q152" i="22"/>
  <c r="Q151" i="22"/>
  <c r="Q150" i="22"/>
  <c r="Q149" i="22"/>
  <c r="Q148" i="22"/>
  <c r="Q147" i="22"/>
  <c r="Q146" i="22"/>
  <c r="Q145" i="22"/>
  <c r="Q144" i="22"/>
  <c r="Q143" i="22"/>
  <c r="Q240" i="22"/>
  <c r="Q239" i="22"/>
  <c r="Q238" i="22"/>
  <c r="Q237" i="22"/>
  <c r="Q236" i="22"/>
  <c r="Q235" i="22"/>
  <c r="Q234" i="22"/>
  <c r="Q233" i="22"/>
  <c r="Q232" i="22"/>
  <c r="Q231" i="22"/>
  <c r="Q202" i="22"/>
  <c r="Q201" i="22"/>
  <c r="Q200" i="22"/>
  <c r="Q199" i="22"/>
  <c r="Q198" i="22"/>
  <c r="Q197" i="22"/>
  <c r="Q196" i="22"/>
  <c r="Q195" i="22"/>
  <c r="Q194" i="22"/>
  <c r="Q193" i="22"/>
  <c r="Q192" i="22"/>
  <c r="Q191" i="22"/>
  <c r="Q190" i="22"/>
  <c r="Q189" i="22"/>
  <c r="Q188" i="22"/>
  <c r="Q187" i="22"/>
  <c r="Q186" i="22"/>
  <c r="Q185" i="22"/>
  <c r="Q184" i="22"/>
  <c r="Q183" i="22"/>
  <c r="Q182" i="22"/>
  <c r="Q181" i="22"/>
  <c r="Q180" i="22"/>
  <c r="Q179" i="22"/>
  <c r="Q178" i="22"/>
  <c r="Q177" i="22"/>
  <c r="Q230" i="22"/>
  <c r="Q229" i="22"/>
  <c r="Q228" i="22"/>
  <c r="Q227" i="22"/>
  <c r="Q226" i="22"/>
  <c r="Q225" i="22"/>
  <c r="Q224" i="22"/>
  <c r="Q223" i="22"/>
  <c r="Q222" i="22"/>
  <c r="Q221" i="22"/>
  <c r="Q220" i="22"/>
  <c r="Q219" i="22"/>
  <c r="Q218" i="22"/>
  <c r="Q217" i="22"/>
  <c r="Q176" i="22"/>
  <c r="Q175" i="22"/>
  <c r="Q174" i="22"/>
  <c r="Q173" i="22"/>
  <c r="Q172" i="22"/>
  <c r="Q171" i="22"/>
  <c r="Q170" i="22"/>
  <c r="Q169" i="22"/>
  <c r="Q138" i="22"/>
  <c r="Q137" i="22"/>
  <c r="Q136" i="22"/>
  <c r="Q135" i="22"/>
  <c r="Q134" i="22"/>
  <c r="R134" i="22" s="1"/>
  <c r="Q133" i="22"/>
  <c r="R133" i="22" s="1"/>
  <c r="Q216" i="22"/>
  <c r="Q215" i="22"/>
  <c r="Q214" i="22"/>
  <c r="Q213" i="22"/>
  <c r="Q212" i="22"/>
  <c r="Q211" i="22"/>
  <c r="Q210" i="22"/>
  <c r="Q209" i="22"/>
  <c r="Q208" i="22"/>
  <c r="Q207" i="22"/>
  <c r="Q206" i="22"/>
  <c r="Q205" i="22"/>
  <c r="Q106" i="22"/>
  <c r="R106" i="22" s="1"/>
  <c r="Q105" i="22"/>
  <c r="R105" i="22" s="1"/>
  <c r="Q104" i="22"/>
  <c r="R104" i="22" s="1"/>
  <c r="Q103" i="22"/>
  <c r="R103" i="22" s="1"/>
  <c r="Q102" i="22"/>
  <c r="R102" i="22" s="1"/>
  <c r="Q101" i="22"/>
  <c r="R101" i="22" s="1"/>
  <c r="AA10" i="16" l="1"/>
  <c r="AB10" i="16" s="1"/>
  <c r="R213" i="22"/>
  <c r="AH211" i="2"/>
  <c r="R175" i="22"/>
  <c r="AH172" i="2"/>
  <c r="R177" i="22"/>
  <c r="AH174" i="2"/>
  <c r="R193" i="22"/>
  <c r="AH190" i="2"/>
  <c r="R237" i="22"/>
  <c r="AH235" i="2"/>
  <c r="R203" i="22"/>
  <c r="AH200" i="2"/>
  <c r="R247" i="22"/>
  <c r="AH245" i="2"/>
  <c r="R178" i="22"/>
  <c r="AH175" i="2"/>
  <c r="R194" i="22"/>
  <c r="AH191" i="2"/>
  <c r="R238" i="22"/>
  <c r="AH236" i="2"/>
  <c r="R176" i="22"/>
  <c r="AH173" i="2"/>
  <c r="R215" i="22"/>
  <c r="AH213" i="2"/>
  <c r="R195" i="22"/>
  <c r="AH192" i="2"/>
  <c r="R241" i="22"/>
  <c r="AH239" i="2"/>
  <c r="R219" i="22"/>
  <c r="AH217" i="2"/>
  <c r="R220" i="22"/>
  <c r="AH218" i="2"/>
  <c r="R135" i="22"/>
  <c r="AH131" i="2"/>
  <c r="R221" i="22"/>
  <c r="AH219" i="2"/>
  <c r="R217" i="22"/>
  <c r="AH215" i="2"/>
  <c r="R216" i="22"/>
  <c r="AH214" i="2"/>
  <c r="R180" i="22"/>
  <c r="AH177" i="2"/>
  <c r="R157" i="22"/>
  <c r="AH153" i="2"/>
  <c r="R197" i="22"/>
  <c r="AH194" i="2"/>
  <c r="R182" i="22"/>
  <c r="AH179" i="2"/>
  <c r="R144" i="22"/>
  <c r="AH140" i="2"/>
  <c r="R145" i="22"/>
  <c r="AH141" i="2"/>
  <c r="R202" i="22"/>
  <c r="AH199" i="2"/>
  <c r="R148" i="22"/>
  <c r="AH144" i="2"/>
  <c r="R239" i="22"/>
  <c r="AH237" i="2"/>
  <c r="R198" i="22"/>
  <c r="AH195" i="2"/>
  <c r="R222" i="22"/>
  <c r="AH220" i="2"/>
  <c r="R137" i="22"/>
  <c r="AH133" i="2"/>
  <c r="R231" i="22"/>
  <c r="AH229" i="2"/>
  <c r="R196" i="22"/>
  <c r="AH193" i="2"/>
  <c r="R223" i="22"/>
  <c r="AH221" i="2"/>
  <c r="R147" i="22"/>
  <c r="AH143" i="2"/>
  <c r="R186" i="22"/>
  <c r="AH183" i="2"/>
  <c r="R225" i="22"/>
  <c r="AH223" i="2"/>
  <c r="R149" i="22"/>
  <c r="AH145" i="2"/>
  <c r="R208" i="22"/>
  <c r="AH206" i="2"/>
  <c r="R170" i="22"/>
  <c r="AH167" i="2"/>
  <c r="R226" i="22"/>
  <c r="AH224" i="2"/>
  <c r="R188" i="22"/>
  <c r="AH185" i="2"/>
  <c r="R232" i="22"/>
  <c r="AH230" i="2"/>
  <c r="R150" i="22"/>
  <c r="AH146" i="2"/>
  <c r="R156" i="22"/>
  <c r="AH152" i="2"/>
  <c r="R183" i="22"/>
  <c r="AH180" i="2"/>
  <c r="R205" i="22"/>
  <c r="AH203" i="2"/>
  <c r="R185" i="22"/>
  <c r="AH182" i="2"/>
  <c r="R201" i="22"/>
  <c r="AH198" i="2"/>
  <c r="R138" i="22"/>
  <c r="AH134" i="2"/>
  <c r="R207" i="22"/>
  <c r="AH205" i="2"/>
  <c r="R227" i="22"/>
  <c r="AH225" i="2"/>
  <c r="R189" i="22"/>
  <c r="AH186" i="2"/>
  <c r="R233" i="22"/>
  <c r="AH231" i="2"/>
  <c r="R151" i="22"/>
  <c r="AH147" i="2"/>
  <c r="R243" i="22"/>
  <c r="AH241" i="2"/>
  <c r="R214" i="22"/>
  <c r="AH212" i="2"/>
  <c r="R204" i="22"/>
  <c r="AH201" i="2"/>
  <c r="R242" i="22"/>
  <c r="AH240" i="2"/>
  <c r="R181" i="22"/>
  <c r="AH178" i="2"/>
  <c r="R155" i="22"/>
  <c r="AH151" i="2"/>
  <c r="R158" i="22"/>
  <c r="AH154" i="2"/>
  <c r="R200" i="22"/>
  <c r="AH197" i="2"/>
  <c r="R206" i="22"/>
  <c r="AH204" i="2"/>
  <c r="R169" i="22"/>
  <c r="AH166" i="2"/>
  <c r="R172" i="22"/>
  <c r="AH169" i="2"/>
  <c r="R234" i="22"/>
  <c r="AH232" i="2"/>
  <c r="R244" i="22"/>
  <c r="AH242" i="2"/>
  <c r="R179" i="22"/>
  <c r="AH176" i="2"/>
  <c r="R159" i="22"/>
  <c r="AH155" i="2"/>
  <c r="R211" i="22"/>
  <c r="AH209" i="2"/>
  <c r="R173" i="22"/>
  <c r="AH170" i="2"/>
  <c r="R229" i="22"/>
  <c r="AH227" i="2"/>
  <c r="R191" i="22"/>
  <c r="AH188" i="2"/>
  <c r="R235" i="22"/>
  <c r="AH233" i="2"/>
  <c r="R153" i="22"/>
  <c r="AH149" i="2"/>
  <c r="R245" i="22"/>
  <c r="AH243" i="2"/>
  <c r="R218" i="22"/>
  <c r="AH216" i="2"/>
  <c r="R240" i="22"/>
  <c r="AH238" i="2"/>
  <c r="R143" i="22"/>
  <c r="AH139" i="2"/>
  <c r="R199" i="22"/>
  <c r="AH196" i="2"/>
  <c r="R136" i="22"/>
  <c r="AH132" i="2"/>
  <c r="R184" i="22"/>
  <c r="AH181" i="2"/>
  <c r="R146" i="22"/>
  <c r="AH142" i="2"/>
  <c r="R160" i="22"/>
  <c r="AH156" i="2"/>
  <c r="R224" i="22"/>
  <c r="AH222" i="2"/>
  <c r="R187" i="22"/>
  <c r="AH184" i="2"/>
  <c r="R209" i="22"/>
  <c r="AH207" i="2"/>
  <c r="R171" i="22"/>
  <c r="AH168" i="2"/>
  <c r="R210" i="22"/>
  <c r="AH208" i="2"/>
  <c r="R228" i="22"/>
  <c r="AH226" i="2"/>
  <c r="R190" i="22"/>
  <c r="AH187" i="2"/>
  <c r="R152" i="22"/>
  <c r="AH148" i="2"/>
  <c r="R212" i="22"/>
  <c r="AH210" i="2"/>
  <c r="R174" i="22"/>
  <c r="AH171" i="2"/>
  <c r="R230" i="22"/>
  <c r="AH228" i="2"/>
  <c r="R192" i="22"/>
  <c r="AH189" i="2"/>
  <c r="R236" i="22"/>
  <c r="AH234" i="2"/>
  <c r="R154" i="22"/>
  <c r="AH150" i="2"/>
  <c r="R246" i="22"/>
  <c r="AH244" i="2"/>
  <c r="AF11" i="2"/>
  <c r="AF47" i="2"/>
  <c r="D882" i="7"/>
  <c r="A882" i="7" s="1"/>
  <c r="D883" i="7"/>
  <c r="A883" i="7" s="1"/>
  <c r="D886" i="7"/>
  <c r="A886" i="7" s="1"/>
  <c r="D835" i="7"/>
  <c r="A835" i="7" s="1"/>
  <c r="D887" i="7"/>
  <c r="A887" i="7" s="1"/>
  <c r="D840" i="7"/>
  <c r="A840" i="7" s="1"/>
  <c r="AF97" i="2"/>
  <c r="AF98" i="2"/>
  <c r="AG98" i="2" s="1"/>
  <c r="AF99" i="2"/>
  <c r="AG99" i="2" s="1"/>
  <c r="AF100" i="2"/>
  <c r="AG100" i="2" s="1"/>
  <c r="AF101" i="2"/>
  <c r="AG101" i="2" s="1"/>
  <c r="AF102" i="2"/>
  <c r="AG102" i="2" s="1"/>
  <c r="AF103" i="2"/>
  <c r="AG103" i="2" s="1"/>
  <c r="AF104" i="2"/>
  <c r="AG104" i="2" s="1"/>
  <c r="AF105" i="2"/>
  <c r="AG105" i="2" s="1"/>
  <c r="AF106" i="2"/>
  <c r="AF107" i="2"/>
  <c r="AG107" i="2" s="1"/>
  <c r="AF108" i="2"/>
  <c r="AG108" i="2" s="1"/>
  <c r="AF109" i="2"/>
  <c r="AG109" i="2" s="1"/>
  <c r="AF110" i="2"/>
  <c r="AG110" i="2" s="1"/>
  <c r="AF111" i="2"/>
  <c r="AF112" i="2"/>
  <c r="AG112" i="2" s="1"/>
  <c r="AF113" i="2"/>
  <c r="AF114" i="2"/>
  <c r="AG114" i="2" s="1"/>
  <c r="AF115" i="2"/>
  <c r="AG115" i="2" s="1"/>
  <c r="AF116" i="2"/>
  <c r="AG116" i="2" s="1"/>
  <c r="AF117" i="2"/>
  <c r="AG117" i="2" s="1"/>
  <c r="AF118" i="2"/>
  <c r="AG118" i="2" s="1"/>
  <c r="AF119" i="2"/>
  <c r="AG119" i="2" s="1"/>
  <c r="AF120" i="2"/>
  <c r="AG120" i="2" s="1"/>
  <c r="AF121" i="2"/>
  <c r="AG121" i="2" s="1"/>
  <c r="AF122" i="2"/>
  <c r="AG122" i="2" s="1"/>
  <c r="AF123" i="2"/>
  <c r="AG123" i="2" s="1"/>
  <c r="AF124" i="2"/>
  <c r="AG124" i="2" s="1"/>
  <c r="AF125" i="2"/>
  <c r="AG125" i="2" s="1"/>
  <c r="AF126" i="2"/>
  <c r="AG126" i="2" s="1"/>
  <c r="AF127" i="2"/>
  <c r="AG127" i="2" s="1"/>
  <c r="AF128" i="2"/>
  <c r="AF129" i="2"/>
  <c r="AF130" i="2"/>
  <c r="AH49" i="2"/>
  <c r="AH78" i="2"/>
  <c r="AH92" i="2"/>
  <c r="AE11" i="2"/>
  <c r="AE46" i="2"/>
  <c r="AE47" i="2"/>
  <c r="AE48" i="2"/>
  <c r="AE49" i="2"/>
  <c r="AI49" i="2" s="1"/>
  <c r="AE50" i="2"/>
  <c r="AE51" i="2"/>
  <c r="AE52" i="2"/>
  <c r="AE53" i="2"/>
  <c r="AE54" i="2"/>
  <c r="AE55" i="2"/>
  <c r="AE56" i="2"/>
  <c r="AE57" i="2"/>
  <c r="AE58" i="2"/>
  <c r="AE59" i="2"/>
  <c r="AE60" i="2"/>
  <c r="AE61" i="2"/>
  <c r="AE62" i="2"/>
  <c r="AE63" i="2"/>
  <c r="AE64" i="2"/>
  <c r="AE65" i="2"/>
  <c r="AE66" i="2"/>
  <c r="AE67" i="2"/>
  <c r="AE68" i="2"/>
  <c r="AE69" i="2"/>
  <c r="AE70" i="2"/>
  <c r="AE71" i="2"/>
  <c r="AE72" i="2"/>
  <c r="AE73" i="2"/>
  <c r="AE74" i="2"/>
  <c r="AE75" i="2"/>
  <c r="AE76" i="2"/>
  <c r="AE77" i="2"/>
  <c r="AE78" i="2"/>
  <c r="AI78" i="2" s="1"/>
  <c r="AE79" i="2"/>
  <c r="AE80" i="2"/>
  <c r="AE81" i="2"/>
  <c r="AE82" i="2"/>
  <c r="AE83" i="2"/>
  <c r="AE84" i="2"/>
  <c r="AE85" i="2"/>
  <c r="AE86" i="2"/>
  <c r="AE87" i="2"/>
  <c r="AE88" i="2"/>
  <c r="AE89" i="2"/>
  <c r="AE90" i="2"/>
  <c r="AE91" i="2"/>
  <c r="AE92" i="2"/>
  <c r="AI92" i="2" s="1"/>
  <c r="AE93" i="2"/>
  <c r="AE94" i="2"/>
  <c r="AE95" i="2"/>
  <c r="AE97" i="2"/>
  <c r="AE98" i="2"/>
  <c r="AE99" i="2"/>
  <c r="AE100" i="2"/>
  <c r="AE101" i="2"/>
  <c r="AE102" i="2"/>
  <c r="AE103" i="2"/>
  <c r="AE104" i="2"/>
  <c r="AE105" i="2"/>
  <c r="AE106" i="2"/>
  <c r="AE107" i="2"/>
  <c r="AE108" i="2"/>
  <c r="AE109" i="2"/>
  <c r="AE110" i="2"/>
  <c r="AE111" i="2"/>
  <c r="AE112" i="2"/>
  <c r="AE113" i="2"/>
  <c r="AE114" i="2"/>
  <c r="AE115" i="2"/>
  <c r="AE116" i="2"/>
  <c r="AE117" i="2"/>
  <c r="AE118" i="2"/>
  <c r="AE119" i="2"/>
  <c r="AE120" i="2"/>
  <c r="AE121" i="2"/>
  <c r="AE122" i="2"/>
  <c r="AE123" i="2"/>
  <c r="AE124" i="2"/>
  <c r="AE125" i="2"/>
  <c r="AE126" i="2"/>
  <c r="AE127" i="2"/>
  <c r="AE128" i="2"/>
  <c r="AE129" i="2"/>
  <c r="AE130" i="2"/>
  <c r="AE10" i="2"/>
  <c r="G48" i="16"/>
  <c r="AR48" i="16" s="1"/>
  <c r="G49" i="16"/>
  <c r="AR49" i="16" s="1"/>
  <c r="G50" i="16"/>
  <c r="AR50" i="16" s="1"/>
  <c r="G51" i="16"/>
  <c r="AR51" i="16" s="1"/>
  <c r="G52" i="16"/>
  <c r="AR52" i="16" s="1"/>
  <c r="G53" i="16"/>
  <c r="AR53" i="16" s="1"/>
  <c r="G54" i="16"/>
  <c r="AR54" i="16" s="1"/>
  <c r="G55" i="16"/>
  <c r="AR55" i="16" s="1"/>
  <c r="G56" i="16"/>
  <c r="AR56" i="16" s="1"/>
  <c r="G57" i="16"/>
  <c r="AR57" i="16" s="1"/>
  <c r="G58" i="16"/>
  <c r="AR58" i="16" s="1"/>
  <c r="G59" i="16"/>
  <c r="AR59" i="16" s="1"/>
  <c r="G60" i="16"/>
  <c r="AR60" i="16" s="1"/>
  <c r="G61" i="16"/>
  <c r="AR61" i="16" s="1"/>
  <c r="G62" i="16"/>
  <c r="AR62" i="16" s="1"/>
  <c r="G63" i="16"/>
  <c r="AR63" i="16" s="1"/>
  <c r="G64" i="16"/>
  <c r="AR64" i="16" s="1"/>
  <c r="G65" i="16"/>
  <c r="AR65" i="16" s="1"/>
  <c r="G66" i="16"/>
  <c r="AR66" i="16" s="1"/>
  <c r="G67" i="16"/>
  <c r="AR67" i="16" s="1"/>
  <c r="G68" i="16"/>
  <c r="AR68" i="16" s="1"/>
  <c r="G69" i="16"/>
  <c r="AR69" i="16" s="1"/>
  <c r="G70" i="16"/>
  <c r="AR70" i="16" s="1"/>
  <c r="G71" i="16"/>
  <c r="AR71" i="16" s="1"/>
  <c r="G72" i="16"/>
  <c r="AR72" i="16" s="1"/>
  <c r="G73" i="16"/>
  <c r="AR73" i="16" s="1"/>
  <c r="G74" i="16"/>
  <c r="AR74" i="16" s="1"/>
  <c r="G76" i="16"/>
  <c r="AR76" i="16" s="1"/>
  <c r="G77" i="16"/>
  <c r="AR77" i="16" s="1"/>
  <c r="G78" i="16"/>
  <c r="AR78" i="16" s="1"/>
  <c r="G79" i="16"/>
  <c r="AR79" i="16" s="1"/>
  <c r="G80" i="16"/>
  <c r="AR80" i="16" s="1"/>
  <c r="G81" i="16"/>
  <c r="AR81" i="16" s="1"/>
  <c r="G82" i="16"/>
  <c r="AR82" i="16" s="1"/>
  <c r="G83" i="16"/>
  <c r="AR83" i="16" s="1"/>
  <c r="G84" i="16"/>
  <c r="AR84" i="16" s="1"/>
  <c r="G85" i="16"/>
  <c r="AR85" i="16" s="1"/>
  <c r="G86" i="16"/>
  <c r="AR86" i="16" s="1"/>
  <c r="G87" i="16"/>
  <c r="AR87" i="16" s="1"/>
  <c r="G88" i="16"/>
  <c r="AR88" i="16" s="1"/>
  <c r="G89" i="16"/>
  <c r="AR89" i="16" s="1"/>
  <c r="G90" i="16"/>
  <c r="AR90" i="16" s="1"/>
  <c r="G91" i="16"/>
  <c r="AR91" i="16" s="1"/>
  <c r="G92" i="16"/>
  <c r="AR92" i="16" s="1"/>
  <c r="G93" i="16"/>
  <c r="AR93" i="16" s="1"/>
  <c r="G94" i="16"/>
  <c r="AR94" i="16" s="1"/>
  <c r="G95" i="16"/>
  <c r="AR95" i="16" s="1"/>
  <c r="G96" i="16"/>
  <c r="AR96" i="16" s="1"/>
  <c r="G97" i="16"/>
  <c r="AR97" i="16" s="1"/>
  <c r="G98" i="16"/>
  <c r="AR98" i="16" s="1"/>
  <c r="G99" i="16"/>
  <c r="AR99" i="16" s="1"/>
  <c r="G100" i="16"/>
  <c r="AR100" i="16" s="1"/>
  <c r="G101" i="16"/>
  <c r="AR101" i="16" s="1"/>
  <c r="G102" i="16"/>
  <c r="AR102" i="16" s="1"/>
  <c r="G103" i="16"/>
  <c r="AR103" i="16" s="1"/>
  <c r="G104" i="16"/>
  <c r="AR104" i="16" s="1"/>
  <c r="G105" i="16"/>
  <c r="AR105" i="16" s="1"/>
  <c r="G106" i="16"/>
  <c r="AR106" i="16" s="1"/>
  <c r="G108" i="16"/>
  <c r="AR108" i="16" s="1"/>
  <c r="G109" i="16"/>
  <c r="AR109" i="16" s="1"/>
  <c r="G110" i="16"/>
  <c r="AR110" i="16" s="1"/>
  <c r="G111" i="16"/>
  <c r="AR111" i="16" s="1"/>
  <c r="G112" i="16"/>
  <c r="AR112" i="16" s="1"/>
  <c r="G113" i="16"/>
  <c r="AR113" i="16" s="1"/>
  <c r="G114" i="16"/>
  <c r="AR114" i="16" s="1"/>
  <c r="G115" i="16"/>
  <c r="AR115" i="16" s="1"/>
  <c r="G116" i="16"/>
  <c r="AR116" i="16" s="1"/>
  <c r="G117" i="16"/>
  <c r="AR117" i="16" s="1"/>
  <c r="G118" i="16"/>
  <c r="AR118" i="16" s="1"/>
  <c r="G119" i="16"/>
  <c r="AR119" i="16" s="1"/>
  <c r="G120" i="16"/>
  <c r="AR120" i="16" s="1"/>
  <c r="G121" i="16"/>
  <c r="AR121" i="16" s="1"/>
  <c r="G122" i="16"/>
  <c r="AR122" i="16" s="1"/>
  <c r="G123" i="16"/>
  <c r="AR123" i="16" s="1"/>
  <c r="G124" i="16"/>
  <c r="AR124" i="16" s="1"/>
  <c r="G125" i="16"/>
  <c r="AR125" i="16" s="1"/>
  <c r="G126" i="16"/>
  <c r="AR126" i="16" s="1"/>
  <c r="G127" i="16"/>
  <c r="AR127" i="16" s="1"/>
  <c r="G128" i="16"/>
  <c r="AR128" i="16" s="1"/>
  <c r="G129" i="16"/>
  <c r="AR129" i="16" s="1"/>
  <c r="G130" i="16"/>
  <c r="AR130" i="16" s="1"/>
  <c r="G131" i="16"/>
  <c r="AR131" i="16" s="1"/>
  <c r="G132" i="16"/>
  <c r="AR132" i="16" s="1"/>
  <c r="G133" i="16"/>
  <c r="AR133" i="16" s="1"/>
  <c r="G134" i="16"/>
  <c r="AR134" i="16" s="1"/>
  <c r="G135" i="16"/>
  <c r="AR135" i="16" s="1"/>
  <c r="G136" i="16"/>
  <c r="AR136" i="16" s="1"/>
  <c r="G137" i="16"/>
  <c r="AR137" i="16" s="1"/>
  <c r="G47" i="16"/>
  <c r="AR47" i="16" s="1"/>
  <c r="F48" i="16"/>
  <c r="F49" i="16"/>
  <c r="F50" i="16"/>
  <c r="F51" i="16"/>
  <c r="F52" i="16"/>
  <c r="F53" i="16"/>
  <c r="F54" i="16"/>
  <c r="F55" i="16"/>
  <c r="F56" i="16"/>
  <c r="F57" i="16"/>
  <c r="F58" i="16"/>
  <c r="F59" i="16"/>
  <c r="F60" i="16"/>
  <c r="F61" i="16"/>
  <c r="F62" i="16"/>
  <c r="F63" i="16"/>
  <c r="F64" i="16"/>
  <c r="F65" i="16"/>
  <c r="F66" i="16"/>
  <c r="F67" i="16"/>
  <c r="F68" i="16"/>
  <c r="F69" i="16"/>
  <c r="F70" i="16"/>
  <c r="F71" i="16"/>
  <c r="F72" i="16"/>
  <c r="F73" i="16"/>
  <c r="F74" i="16"/>
  <c r="F76" i="16"/>
  <c r="F77" i="16"/>
  <c r="F78" i="16"/>
  <c r="F79" i="16"/>
  <c r="F80" i="16"/>
  <c r="F81" i="16"/>
  <c r="F82" i="16"/>
  <c r="F83" i="16"/>
  <c r="F84" i="16"/>
  <c r="F85" i="16"/>
  <c r="F86" i="16"/>
  <c r="F87" i="16"/>
  <c r="F88" i="16"/>
  <c r="F89" i="16"/>
  <c r="F90" i="16"/>
  <c r="F91" i="16"/>
  <c r="F92" i="16"/>
  <c r="F93" i="16"/>
  <c r="F94" i="16"/>
  <c r="F95" i="16"/>
  <c r="F96" i="16"/>
  <c r="F97" i="16"/>
  <c r="F98" i="16"/>
  <c r="F99" i="16"/>
  <c r="F100" i="16"/>
  <c r="F101" i="16"/>
  <c r="F102" i="16"/>
  <c r="F103" i="16"/>
  <c r="F104" i="16"/>
  <c r="F105" i="16"/>
  <c r="F106" i="16"/>
  <c r="F108" i="16"/>
  <c r="F109" i="16"/>
  <c r="F110" i="16"/>
  <c r="F111" i="16"/>
  <c r="F112" i="16"/>
  <c r="F113" i="16"/>
  <c r="F114" i="16"/>
  <c r="F115" i="16"/>
  <c r="F116" i="16"/>
  <c r="F117" i="16"/>
  <c r="F118" i="16"/>
  <c r="F119" i="16"/>
  <c r="F120" i="16"/>
  <c r="F121" i="16"/>
  <c r="F122" i="16"/>
  <c r="F123" i="16"/>
  <c r="F124" i="16"/>
  <c r="F125" i="16"/>
  <c r="F126" i="16"/>
  <c r="F127" i="16"/>
  <c r="F128" i="16"/>
  <c r="F129" i="16"/>
  <c r="F130" i="16"/>
  <c r="F131" i="16"/>
  <c r="F132" i="16"/>
  <c r="F133" i="16"/>
  <c r="F134" i="16"/>
  <c r="F135" i="16"/>
  <c r="F136" i="16"/>
  <c r="F137" i="16"/>
  <c r="F47" i="16"/>
  <c r="E48" i="16"/>
  <c r="E49" i="16"/>
  <c r="E50" i="16"/>
  <c r="E51" i="16"/>
  <c r="E52" i="16"/>
  <c r="E53" i="16"/>
  <c r="E54" i="16"/>
  <c r="E55" i="16"/>
  <c r="E56" i="16"/>
  <c r="E57" i="16"/>
  <c r="E58" i="16"/>
  <c r="E59" i="16"/>
  <c r="E60" i="16"/>
  <c r="E61" i="16"/>
  <c r="E62" i="16"/>
  <c r="E63" i="16"/>
  <c r="E64" i="16"/>
  <c r="E65" i="16"/>
  <c r="E66" i="16"/>
  <c r="E67" i="16"/>
  <c r="E68" i="16"/>
  <c r="E69" i="16"/>
  <c r="E70" i="16"/>
  <c r="E71" i="16"/>
  <c r="E72" i="16"/>
  <c r="E73" i="16"/>
  <c r="E74" i="16"/>
  <c r="E76" i="16"/>
  <c r="E77" i="16"/>
  <c r="E78" i="16"/>
  <c r="E79" i="16"/>
  <c r="E80" i="16"/>
  <c r="E81" i="16"/>
  <c r="E82" i="16"/>
  <c r="E83" i="16"/>
  <c r="E84" i="16"/>
  <c r="E85" i="16"/>
  <c r="E86" i="16"/>
  <c r="E87" i="16"/>
  <c r="E88" i="16"/>
  <c r="E89" i="16"/>
  <c r="E90" i="16"/>
  <c r="E91" i="16"/>
  <c r="E92" i="16"/>
  <c r="E93" i="16"/>
  <c r="E94" i="16"/>
  <c r="E95" i="16"/>
  <c r="E96" i="16"/>
  <c r="E97" i="16"/>
  <c r="E98" i="16"/>
  <c r="E99" i="16"/>
  <c r="E100" i="16"/>
  <c r="E101" i="16"/>
  <c r="E102" i="16"/>
  <c r="E103" i="16"/>
  <c r="E104" i="16"/>
  <c r="E105" i="16"/>
  <c r="E106" i="16"/>
  <c r="E108" i="16"/>
  <c r="E109" i="16"/>
  <c r="E110" i="16"/>
  <c r="E111" i="16"/>
  <c r="E112" i="16"/>
  <c r="E113" i="16"/>
  <c r="E114" i="16"/>
  <c r="E115" i="16"/>
  <c r="E116" i="16"/>
  <c r="E117" i="16"/>
  <c r="E118" i="16"/>
  <c r="E119" i="16"/>
  <c r="E120" i="16"/>
  <c r="E121" i="16"/>
  <c r="E122" i="16"/>
  <c r="E123" i="16"/>
  <c r="E124" i="16"/>
  <c r="E125" i="16"/>
  <c r="E126" i="16"/>
  <c r="E127" i="16"/>
  <c r="E128" i="16"/>
  <c r="E129" i="16"/>
  <c r="E130" i="16"/>
  <c r="E131" i="16"/>
  <c r="E132" i="16"/>
  <c r="E133" i="16"/>
  <c r="E134" i="16"/>
  <c r="E135" i="16"/>
  <c r="E136" i="16"/>
  <c r="E137" i="16"/>
  <c r="E47" i="16"/>
  <c r="C76" i="16"/>
  <c r="C108" i="16"/>
  <c r="C47" i="16"/>
  <c r="B48" i="16"/>
  <c r="B49" i="16"/>
  <c r="B50" i="16"/>
  <c r="B51" i="16"/>
  <c r="B52" i="16"/>
  <c r="B53" i="16"/>
  <c r="B54" i="16"/>
  <c r="B55" i="16"/>
  <c r="B56" i="16"/>
  <c r="B57" i="16"/>
  <c r="B58" i="16"/>
  <c r="B59" i="16"/>
  <c r="B60" i="16"/>
  <c r="B61" i="16"/>
  <c r="B62" i="16"/>
  <c r="B63" i="16"/>
  <c r="B64" i="16"/>
  <c r="B65" i="16"/>
  <c r="B66" i="16"/>
  <c r="B67" i="16"/>
  <c r="B68" i="16"/>
  <c r="B69" i="16"/>
  <c r="B70" i="16"/>
  <c r="B71" i="16"/>
  <c r="B72" i="16"/>
  <c r="B73" i="16"/>
  <c r="B74" i="16"/>
  <c r="B76" i="16"/>
  <c r="B77" i="16"/>
  <c r="B78" i="16"/>
  <c r="B79" i="16"/>
  <c r="B80" i="16"/>
  <c r="B81" i="16"/>
  <c r="B82" i="16"/>
  <c r="B83" i="16"/>
  <c r="B84" i="16"/>
  <c r="B85" i="16"/>
  <c r="B86" i="16"/>
  <c r="B87" i="16"/>
  <c r="B88" i="16"/>
  <c r="B89" i="16"/>
  <c r="B90" i="16"/>
  <c r="B91" i="16"/>
  <c r="B92" i="16"/>
  <c r="B93" i="16"/>
  <c r="B94" i="16"/>
  <c r="B95" i="16"/>
  <c r="B96" i="16"/>
  <c r="B97" i="16"/>
  <c r="B98" i="16"/>
  <c r="B99" i="16"/>
  <c r="B100" i="16"/>
  <c r="B101" i="16"/>
  <c r="B102" i="16"/>
  <c r="B103" i="16"/>
  <c r="B104" i="16"/>
  <c r="B105" i="16"/>
  <c r="B106" i="16"/>
  <c r="B107" i="16"/>
  <c r="B108" i="16"/>
  <c r="B109" i="16"/>
  <c r="B110" i="16"/>
  <c r="B111" i="16"/>
  <c r="B112" i="16"/>
  <c r="B113" i="16"/>
  <c r="B114" i="16"/>
  <c r="B115" i="16"/>
  <c r="B116" i="16"/>
  <c r="B117" i="16"/>
  <c r="B118" i="16"/>
  <c r="B119" i="16"/>
  <c r="B120" i="16"/>
  <c r="B121" i="16"/>
  <c r="B122" i="16"/>
  <c r="B123" i="16"/>
  <c r="B124" i="16"/>
  <c r="B125" i="16"/>
  <c r="B126" i="16"/>
  <c r="B127" i="16"/>
  <c r="B128" i="16"/>
  <c r="B129" i="16"/>
  <c r="B130" i="16"/>
  <c r="B131" i="16"/>
  <c r="B132" i="16"/>
  <c r="B133" i="16"/>
  <c r="B134" i="16"/>
  <c r="B135" i="16"/>
  <c r="B136" i="16"/>
  <c r="B137" i="16"/>
  <c r="B47" i="16"/>
  <c r="AI14" i="19"/>
  <c r="AN14" i="19" s="1"/>
  <c r="AI15" i="19"/>
  <c r="AN15" i="19" s="1"/>
  <c r="AI16" i="19"/>
  <c r="AN16" i="19" s="1"/>
  <c r="AI17" i="19"/>
  <c r="AN17" i="19" s="1"/>
  <c r="AI18" i="19"/>
  <c r="AN18" i="19" s="1"/>
  <c r="AI19" i="19"/>
  <c r="AN19" i="19" s="1"/>
  <c r="AI20" i="19"/>
  <c r="AN20" i="19" s="1"/>
  <c r="AI21" i="19"/>
  <c r="AN21" i="19" s="1"/>
  <c r="AI22" i="19"/>
  <c r="AN22" i="19" s="1"/>
  <c r="AI23" i="19"/>
  <c r="AN23" i="19" s="1"/>
  <c r="AI24" i="19"/>
  <c r="AN24" i="19" s="1"/>
  <c r="AI25" i="19"/>
  <c r="AN25" i="19" s="1"/>
  <c r="AI26" i="19"/>
  <c r="AN26" i="19" s="1"/>
  <c r="AI27" i="19"/>
  <c r="AN27" i="19" s="1"/>
  <c r="AI28" i="19"/>
  <c r="AN28" i="19" s="1"/>
  <c r="AI29" i="19"/>
  <c r="AI30" i="19"/>
  <c r="AI31" i="19"/>
  <c r="AI32" i="19"/>
  <c r="AI33" i="19"/>
  <c r="AI34" i="19"/>
  <c r="AI35" i="19"/>
  <c r="AI36" i="19"/>
  <c r="AI37" i="19"/>
  <c r="AI38" i="19"/>
  <c r="AI39" i="19"/>
  <c r="AI40" i="19"/>
  <c r="AI41" i="19"/>
  <c r="AI42" i="19"/>
  <c r="AI43" i="19"/>
  <c r="AI44" i="19"/>
  <c r="AI45" i="19"/>
  <c r="AI46" i="19"/>
  <c r="AI48" i="19"/>
  <c r="AI49" i="19"/>
  <c r="AI53" i="19"/>
  <c r="AI54" i="19"/>
  <c r="AI55" i="19"/>
  <c r="AI56" i="19"/>
  <c r="AI57" i="19"/>
  <c r="AI58" i="19"/>
  <c r="AI59" i="19"/>
  <c r="AI60" i="19"/>
  <c r="AI61" i="19"/>
  <c r="AI62" i="19"/>
  <c r="AI63" i="19"/>
  <c r="AI64" i="19"/>
  <c r="AI65" i="19"/>
  <c r="AI66" i="19"/>
  <c r="AI67" i="19"/>
  <c r="AI68" i="19"/>
  <c r="AI69" i="19"/>
  <c r="AN69" i="19" s="1"/>
  <c r="AI71" i="19"/>
  <c r="AN71" i="19" s="1"/>
  <c r="AI72" i="19"/>
  <c r="AN72" i="19" s="1"/>
  <c r="AI73" i="19"/>
  <c r="AN73" i="19" s="1"/>
  <c r="AI74" i="19"/>
  <c r="AI75" i="19"/>
  <c r="AI76" i="19"/>
  <c r="AI77" i="19"/>
  <c r="AI78" i="19"/>
  <c r="AN78" i="19" s="1"/>
  <c r="AI79" i="19"/>
  <c r="AN79" i="19" s="1"/>
  <c r="AI80" i="19"/>
  <c r="AI81" i="19"/>
  <c r="AI82" i="19"/>
  <c r="AI83" i="19"/>
  <c r="AI84" i="19"/>
  <c r="AN84" i="19" s="1"/>
  <c r="AI85" i="19"/>
  <c r="AI86" i="19"/>
  <c r="AI87" i="19"/>
  <c r="AN87" i="19" s="1"/>
  <c r="AI88" i="19"/>
  <c r="AN88" i="19" s="1"/>
  <c r="AI89" i="19"/>
  <c r="AI90" i="19"/>
  <c r="AI91" i="19"/>
  <c r="AI92" i="19"/>
  <c r="AI93" i="19"/>
  <c r="AI94" i="19"/>
  <c r="AI95" i="19"/>
  <c r="AI96" i="19"/>
  <c r="AI97" i="19"/>
  <c r="AI98" i="19"/>
  <c r="AI99" i="19"/>
  <c r="AI100" i="19"/>
  <c r="AI101" i="19"/>
  <c r="AI102" i="19"/>
  <c r="AI103" i="19"/>
  <c r="AI104" i="19"/>
  <c r="AI105" i="19"/>
  <c r="AI106" i="19"/>
  <c r="AI107" i="19"/>
  <c r="AI108" i="19"/>
  <c r="AI132" i="19"/>
  <c r="AN132" i="19" s="1"/>
  <c r="AI133" i="19"/>
  <c r="AI135" i="19"/>
  <c r="AI136" i="19"/>
  <c r="AI137" i="19"/>
  <c r="AI138" i="19"/>
  <c r="AN138" i="19" s="1"/>
  <c r="AI139" i="19"/>
  <c r="AI140" i="19"/>
  <c r="AI141" i="19"/>
  <c r="AI142" i="19"/>
  <c r="AI143" i="19"/>
  <c r="AI144" i="19"/>
  <c r="AI145" i="19"/>
  <c r="AI146" i="19"/>
  <c r="AI147" i="19"/>
  <c r="AI148" i="19"/>
  <c r="AI149" i="19"/>
  <c r="AI150" i="19"/>
  <c r="AI151" i="19"/>
  <c r="AI152" i="19"/>
  <c r="AI153" i="19"/>
  <c r="AI154" i="19"/>
  <c r="AI155" i="19"/>
  <c r="AI156" i="19"/>
  <c r="AN156" i="19" s="1"/>
  <c r="AI157" i="19"/>
  <c r="AI158" i="19"/>
  <c r="AI159" i="19"/>
  <c r="AI160" i="19"/>
  <c r="AI161" i="19"/>
  <c r="AI162" i="19"/>
  <c r="AN162" i="19" s="1"/>
  <c r="AI163" i="19"/>
  <c r="AI164" i="19"/>
  <c r="AI165" i="19"/>
  <c r="AI166" i="19"/>
  <c r="AI167" i="19"/>
  <c r="AI168" i="19"/>
  <c r="AI169" i="19"/>
  <c r="AI170" i="19"/>
  <c r="AI171" i="19"/>
  <c r="AI172" i="19"/>
  <c r="AI173" i="19"/>
  <c r="AI174" i="19"/>
  <c r="AI175" i="19"/>
  <c r="AI176" i="19"/>
  <c r="AI177" i="19"/>
  <c r="AI178" i="19"/>
  <c r="AI179" i="19"/>
  <c r="AI180" i="19"/>
  <c r="AI182" i="19"/>
  <c r="AI183" i="19"/>
  <c r="AI184" i="19"/>
  <c r="AI185" i="19"/>
  <c r="AI186" i="19"/>
  <c r="AI187" i="19"/>
  <c r="AI188" i="19"/>
  <c r="AI189" i="19"/>
  <c r="AI190" i="19"/>
  <c r="AI191" i="19"/>
  <c r="AI192" i="19"/>
  <c r="AI193" i="19"/>
  <c r="AI194" i="19"/>
  <c r="AI195" i="19"/>
  <c r="AI196" i="19"/>
  <c r="AI197" i="19"/>
  <c r="AI198" i="19"/>
  <c r="AI199" i="19"/>
  <c r="AI200" i="19"/>
  <c r="AI201" i="19"/>
  <c r="AN201" i="19" s="1"/>
  <c r="AI202" i="19"/>
  <c r="AI203" i="19"/>
  <c r="AI204" i="19"/>
  <c r="AI205" i="19"/>
  <c r="AI206" i="19"/>
  <c r="AI207" i="19"/>
  <c r="AI208" i="19"/>
  <c r="AI209" i="19"/>
  <c r="AI210" i="19"/>
  <c r="AI211" i="19"/>
  <c r="AI212" i="19"/>
  <c r="AI213" i="19"/>
  <c r="AI215" i="19"/>
  <c r="AI216" i="19"/>
  <c r="AI217" i="19"/>
  <c r="AN217" i="19" s="1"/>
  <c r="AI218" i="19"/>
  <c r="AN218" i="19" s="1"/>
  <c r="AI219" i="19"/>
  <c r="AI220" i="19"/>
  <c r="AI221" i="19"/>
  <c r="AI222" i="19"/>
  <c r="AI223" i="19"/>
  <c r="AI224" i="19"/>
  <c r="AI225" i="19"/>
  <c r="AI226" i="19"/>
  <c r="AI227" i="19"/>
  <c r="AI228" i="19"/>
  <c r="AI229" i="19"/>
  <c r="AI230" i="19"/>
  <c r="AI231" i="19"/>
  <c r="AI232" i="19"/>
  <c r="AI233" i="19"/>
  <c r="AI234" i="19"/>
  <c r="AI235" i="19"/>
  <c r="AI236" i="19"/>
  <c r="AI237" i="19"/>
  <c r="AI238" i="19"/>
  <c r="AI239" i="19"/>
  <c r="J12" i="19"/>
  <c r="J13" i="19"/>
  <c r="J14" i="19"/>
  <c r="J15" i="19"/>
  <c r="J16" i="19"/>
  <c r="J17" i="19"/>
  <c r="J18" i="19"/>
  <c r="J19" i="19"/>
  <c r="J20" i="19"/>
  <c r="J21" i="19"/>
  <c r="J22" i="19"/>
  <c r="J23" i="19"/>
  <c r="J24" i="19"/>
  <c r="J25" i="19"/>
  <c r="J26" i="19"/>
  <c r="J27" i="19"/>
  <c r="J28" i="19"/>
  <c r="J29" i="19"/>
  <c r="J30" i="19"/>
  <c r="J31" i="19"/>
  <c r="J32" i="19"/>
  <c r="J33" i="19"/>
  <c r="J34" i="19"/>
  <c r="J35" i="19"/>
  <c r="J36" i="19"/>
  <c r="J37" i="19"/>
  <c r="J38" i="19"/>
  <c r="J39" i="19"/>
  <c r="J40" i="19"/>
  <c r="J41" i="19"/>
  <c r="J42" i="19"/>
  <c r="J43" i="19"/>
  <c r="J44" i="19"/>
  <c r="J45" i="19"/>
  <c r="J46" i="19"/>
  <c r="J48" i="19"/>
  <c r="J49" i="19"/>
  <c r="J50" i="19"/>
  <c r="J51" i="19"/>
  <c r="J52" i="19"/>
  <c r="J53" i="19"/>
  <c r="J54" i="19"/>
  <c r="J55" i="19"/>
  <c r="J56" i="19"/>
  <c r="J57" i="19"/>
  <c r="J58" i="19"/>
  <c r="J59" i="19"/>
  <c r="J60" i="19"/>
  <c r="J61" i="19"/>
  <c r="J62" i="19"/>
  <c r="J63" i="19"/>
  <c r="J64" i="19"/>
  <c r="J65" i="19"/>
  <c r="J66" i="19"/>
  <c r="J67" i="19"/>
  <c r="J68" i="19"/>
  <c r="J69" i="19"/>
  <c r="J71" i="19"/>
  <c r="J72" i="19"/>
  <c r="J73" i="19"/>
  <c r="J74" i="19"/>
  <c r="J75" i="19"/>
  <c r="J76" i="19"/>
  <c r="J77" i="19"/>
  <c r="J78" i="19"/>
  <c r="J79" i="19"/>
  <c r="J80" i="19"/>
  <c r="J81" i="19"/>
  <c r="J82" i="19"/>
  <c r="J83" i="19"/>
  <c r="J84" i="19"/>
  <c r="J85" i="19"/>
  <c r="J86" i="19"/>
  <c r="J87" i="19"/>
  <c r="J88" i="19"/>
  <c r="J89" i="19"/>
  <c r="J90" i="19"/>
  <c r="J91" i="19"/>
  <c r="J92" i="19"/>
  <c r="J93" i="19"/>
  <c r="J94" i="19"/>
  <c r="J95" i="19"/>
  <c r="J96" i="19"/>
  <c r="J97" i="19"/>
  <c r="J98" i="19"/>
  <c r="J99" i="19"/>
  <c r="J100" i="19"/>
  <c r="J101" i="19"/>
  <c r="J102" i="19"/>
  <c r="J103" i="19"/>
  <c r="J104" i="19"/>
  <c r="J105" i="19"/>
  <c r="J106" i="19"/>
  <c r="J107" i="19"/>
  <c r="J108" i="19"/>
  <c r="J132" i="19"/>
  <c r="J133" i="19"/>
  <c r="J135" i="19"/>
  <c r="J136" i="19"/>
  <c r="J137" i="19"/>
  <c r="J138" i="19"/>
  <c r="J139" i="19"/>
  <c r="J140" i="19"/>
  <c r="J141" i="19"/>
  <c r="J142" i="19"/>
  <c r="J143" i="19"/>
  <c r="J144" i="19"/>
  <c r="J145" i="19"/>
  <c r="J146" i="19"/>
  <c r="J147" i="19"/>
  <c r="J148" i="19"/>
  <c r="J149" i="19"/>
  <c r="J150" i="19"/>
  <c r="J151" i="19"/>
  <c r="J152" i="19"/>
  <c r="J153" i="19"/>
  <c r="J154" i="19"/>
  <c r="J155" i="19"/>
  <c r="J156" i="19"/>
  <c r="J157" i="19"/>
  <c r="J158" i="19"/>
  <c r="J159" i="19"/>
  <c r="J160" i="19"/>
  <c r="J161" i="19"/>
  <c r="J162" i="19"/>
  <c r="J163" i="19"/>
  <c r="J164" i="19"/>
  <c r="J165" i="19"/>
  <c r="J166" i="19"/>
  <c r="J167" i="19"/>
  <c r="J168" i="19"/>
  <c r="J169" i="19"/>
  <c r="J170" i="19"/>
  <c r="J171" i="19"/>
  <c r="J172" i="19"/>
  <c r="J173" i="19"/>
  <c r="J174" i="19"/>
  <c r="J175" i="19"/>
  <c r="J176" i="19"/>
  <c r="J177" i="19"/>
  <c r="J178" i="19"/>
  <c r="J179" i="19"/>
  <c r="J180" i="19"/>
  <c r="J182" i="19"/>
  <c r="J183" i="19"/>
  <c r="J184" i="19"/>
  <c r="J185" i="19"/>
  <c r="J186" i="19"/>
  <c r="J187" i="19"/>
  <c r="J188" i="19"/>
  <c r="J189" i="19"/>
  <c r="J190" i="19"/>
  <c r="J191" i="19"/>
  <c r="J192" i="19"/>
  <c r="J193" i="19"/>
  <c r="J194" i="19"/>
  <c r="J195" i="19"/>
  <c r="J196" i="19"/>
  <c r="J197" i="19"/>
  <c r="J198" i="19"/>
  <c r="J199" i="19"/>
  <c r="J200" i="19"/>
  <c r="J201" i="19"/>
  <c r="J202" i="19"/>
  <c r="J203" i="19"/>
  <c r="J204" i="19"/>
  <c r="J205" i="19"/>
  <c r="J206" i="19"/>
  <c r="J207" i="19"/>
  <c r="J208" i="19"/>
  <c r="J209" i="19"/>
  <c r="J210" i="19"/>
  <c r="J211" i="19"/>
  <c r="J212" i="19"/>
  <c r="J213" i="19"/>
  <c r="J215" i="19"/>
  <c r="J216" i="19"/>
  <c r="J217" i="19"/>
  <c r="J218" i="19"/>
  <c r="J219" i="19"/>
  <c r="J220" i="19"/>
  <c r="J221" i="19"/>
  <c r="J222" i="19"/>
  <c r="J223" i="19"/>
  <c r="J224" i="19"/>
  <c r="J225" i="19"/>
  <c r="J226" i="19"/>
  <c r="J227" i="19"/>
  <c r="J228" i="19"/>
  <c r="J229" i="19"/>
  <c r="J230" i="19"/>
  <c r="J231" i="19"/>
  <c r="J232" i="19"/>
  <c r="J233" i="19"/>
  <c r="J234" i="19"/>
  <c r="J235" i="19"/>
  <c r="J236" i="19"/>
  <c r="J237" i="19"/>
  <c r="J238" i="19"/>
  <c r="J239" i="19"/>
  <c r="J11" i="19"/>
  <c r="I12" i="19"/>
  <c r="I13" i="19"/>
  <c r="I14" i="19"/>
  <c r="I15" i="19"/>
  <c r="I16" i="19"/>
  <c r="I17" i="19"/>
  <c r="I18" i="19"/>
  <c r="I19" i="19"/>
  <c r="I20" i="19"/>
  <c r="I21" i="19"/>
  <c r="I22" i="19"/>
  <c r="I23" i="19"/>
  <c r="I24" i="19"/>
  <c r="I25" i="19"/>
  <c r="I26" i="19"/>
  <c r="I27" i="19"/>
  <c r="I28" i="19"/>
  <c r="I29" i="19"/>
  <c r="I30" i="19"/>
  <c r="I31" i="19"/>
  <c r="I32" i="19"/>
  <c r="I33" i="19"/>
  <c r="I34" i="19"/>
  <c r="I35" i="19"/>
  <c r="I36" i="19"/>
  <c r="I37" i="19"/>
  <c r="I38" i="19"/>
  <c r="I39" i="19"/>
  <c r="I40" i="19"/>
  <c r="I41" i="19"/>
  <c r="I42" i="19"/>
  <c r="I43" i="19"/>
  <c r="I44" i="19"/>
  <c r="I45" i="19"/>
  <c r="I46" i="19"/>
  <c r="I48" i="19"/>
  <c r="I49" i="19"/>
  <c r="I50" i="19"/>
  <c r="I51" i="19"/>
  <c r="I52" i="19"/>
  <c r="I53" i="19"/>
  <c r="I54" i="19"/>
  <c r="I55" i="19"/>
  <c r="I56" i="19"/>
  <c r="I57" i="19"/>
  <c r="I58" i="19"/>
  <c r="I59" i="19"/>
  <c r="I60" i="19"/>
  <c r="I61" i="19"/>
  <c r="I62" i="19"/>
  <c r="I63" i="19"/>
  <c r="I64" i="19"/>
  <c r="I65" i="19"/>
  <c r="I66" i="19"/>
  <c r="I67" i="19"/>
  <c r="I68" i="19"/>
  <c r="I69" i="19"/>
  <c r="I71" i="19"/>
  <c r="I72" i="19"/>
  <c r="I73" i="19"/>
  <c r="I74" i="19"/>
  <c r="I75" i="19"/>
  <c r="I76" i="19"/>
  <c r="I77" i="19"/>
  <c r="I78" i="19"/>
  <c r="I79" i="19"/>
  <c r="I80" i="19"/>
  <c r="I81" i="19"/>
  <c r="I82" i="19"/>
  <c r="I83" i="19"/>
  <c r="I84" i="19"/>
  <c r="I85" i="19"/>
  <c r="I86" i="19"/>
  <c r="I87" i="19"/>
  <c r="I88" i="19"/>
  <c r="I89" i="19"/>
  <c r="I90" i="19"/>
  <c r="I91" i="19"/>
  <c r="I92" i="19"/>
  <c r="I93" i="19"/>
  <c r="I94" i="19"/>
  <c r="I95" i="19"/>
  <c r="I96" i="19"/>
  <c r="I97" i="19"/>
  <c r="I98" i="19"/>
  <c r="I99" i="19"/>
  <c r="I100" i="19"/>
  <c r="I101" i="19"/>
  <c r="I102" i="19"/>
  <c r="I103" i="19"/>
  <c r="I104" i="19"/>
  <c r="I105" i="19"/>
  <c r="I106" i="19"/>
  <c r="I107" i="19"/>
  <c r="I108" i="19"/>
  <c r="I132" i="19"/>
  <c r="I133" i="19"/>
  <c r="I135" i="19"/>
  <c r="I136" i="19"/>
  <c r="I137" i="19"/>
  <c r="I138" i="19"/>
  <c r="I139" i="19"/>
  <c r="I140" i="19"/>
  <c r="I141" i="19"/>
  <c r="I142" i="19"/>
  <c r="I143" i="19"/>
  <c r="I144" i="19"/>
  <c r="I145" i="19"/>
  <c r="I146" i="19"/>
  <c r="I147" i="19"/>
  <c r="I148" i="19"/>
  <c r="I149" i="19"/>
  <c r="I150" i="19"/>
  <c r="I151" i="19"/>
  <c r="I152" i="19"/>
  <c r="I153" i="19"/>
  <c r="I154" i="19"/>
  <c r="I155" i="19"/>
  <c r="I156" i="19"/>
  <c r="I157" i="19"/>
  <c r="I158" i="19"/>
  <c r="I159" i="19"/>
  <c r="I160" i="19"/>
  <c r="I161" i="19"/>
  <c r="I162" i="19"/>
  <c r="I163" i="19"/>
  <c r="I164" i="19"/>
  <c r="I165" i="19"/>
  <c r="I166" i="19"/>
  <c r="I167" i="19"/>
  <c r="I168" i="19"/>
  <c r="I169" i="19"/>
  <c r="I170" i="19"/>
  <c r="I171" i="19"/>
  <c r="I172" i="19"/>
  <c r="I173" i="19"/>
  <c r="I174" i="19"/>
  <c r="I175" i="19"/>
  <c r="I176" i="19"/>
  <c r="I177" i="19"/>
  <c r="I178" i="19"/>
  <c r="I179" i="19"/>
  <c r="I180" i="19"/>
  <c r="I182" i="19"/>
  <c r="I183" i="19"/>
  <c r="I184" i="19"/>
  <c r="I185" i="19"/>
  <c r="I186" i="19"/>
  <c r="I187" i="19"/>
  <c r="I188" i="19"/>
  <c r="I189" i="19"/>
  <c r="I190" i="19"/>
  <c r="I191" i="19"/>
  <c r="I192" i="19"/>
  <c r="I193" i="19"/>
  <c r="I194" i="19"/>
  <c r="I195" i="19"/>
  <c r="I196" i="19"/>
  <c r="I197" i="19"/>
  <c r="I198" i="19"/>
  <c r="I199" i="19"/>
  <c r="I200" i="19"/>
  <c r="I201" i="19"/>
  <c r="I202" i="19"/>
  <c r="I203" i="19"/>
  <c r="I204" i="19"/>
  <c r="I205" i="19"/>
  <c r="I206" i="19"/>
  <c r="I207" i="19"/>
  <c r="I208" i="19"/>
  <c r="I209" i="19"/>
  <c r="I210" i="19"/>
  <c r="I211" i="19"/>
  <c r="I212" i="19"/>
  <c r="I213" i="19"/>
  <c r="I215" i="19"/>
  <c r="I216" i="19"/>
  <c r="I217" i="19"/>
  <c r="I218" i="19"/>
  <c r="I219" i="19"/>
  <c r="I220" i="19"/>
  <c r="I221" i="19"/>
  <c r="I222" i="19"/>
  <c r="I223" i="19"/>
  <c r="I224" i="19"/>
  <c r="I225" i="19"/>
  <c r="I226" i="19"/>
  <c r="I227" i="19"/>
  <c r="I228" i="19"/>
  <c r="I229" i="19"/>
  <c r="I230" i="19"/>
  <c r="I231" i="19"/>
  <c r="I232" i="19"/>
  <c r="I233" i="19"/>
  <c r="I234" i="19"/>
  <c r="I235" i="19"/>
  <c r="I236" i="19"/>
  <c r="I237" i="19"/>
  <c r="I238" i="19"/>
  <c r="I239" i="19"/>
  <c r="I11" i="19"/>
  <c r="H12" i="19"/>
  <c r="H13" i="19"/>
  <c r="H14" i="19"/>
  <c r="H15" i="19"/>
  <c r="H16" i="19"/>
  <c r="H17" i="19"/>
  <c r="H18" i="19"/>
  <c r="H19" i="19"/>
  <c r="H20" i="19"/>
  <c r="H21" i="19"/>
  <c r="H22" i="19"/>
  <c r="H23" i="19"/>
  <c r="H24" i="19"/>
  <c r="H25" i="19"/>
  <c r="H26" i="19"/>
  <c r="H27" i="19"/>
  <c r="H28" i="19"/>
  <c r="H29" i="19"/>
  <c r="H30" i="19"/>
  <c r="H31" i="19"/>
  <c r="H32" i="19"/>
  <c r="H33" i="19"/>
  <c r="H34" i="19"/>
  <c r="H35" i="19"/>
  <c r="H36" i="19"/>
  <c r="H37" i="19"/>
  <c r="H38" i="19"/>
  <c r="H39" i="19"/>
  <c r="H40" i="19"/>
  <c r="H41" i="19"/>
  <c r="H42" i="19"/>
  <c r="H43" i="19"/>
  <c r="H44" i="19"/>
  <c r="H45" i="19"/>
  <c r="H46" i="19"/>
  <c r="H48" i="19"/>
  <c r="H49" i="19"/>
  <c r="H50" i="19"/>
  <c r="H51" i="19"/>
  <c r="H52" i="19"/>
  <c r="H53" i="19"/>
  <c r="H54" i="19"/>
  <c r="H55" i="19"/>
  <c r="H56" i="19"/>
  <c r="H57" i="19"/>
  <c r="H58" i="19"/>
  <c r="H59" i="19"/>
  <c r="H60" i="19"/>
  <c r="H61" i="19"/>
  <c r="H62" i="19"/>
  <c r="H63" i="19"/>
  <c r="H64" i="19"/>
  <c r="H65" i="19"/>
  <c r="H66" i="19"/>
  <c r="H67" i="19"/>
  <c r="H68" i="19"/>
  <c r="H69" i="19"/>
  <c r="H71" i="19"/>
  <c r="H72" i="19"/>
  <c r="H73" i="19"/>
  <c r="H74" i="19"/>
  <c r="H75" i="19"/>
  <c r="H76" i="19"/>
  <c r="H77" i="19"/>
  <c r="H78" i="19"/>
  <c r="H79" i="19"/>
  <c r="H80" i="19"/>
  <c r="H81" i="19"/>
  <c r="H82" i="19"/>
  <c r="H83" i="19"/>
  <c r="H84" i="19"/>
  <c r="H85" i="19"/>
  <c r="H86" i="19"/>
  <c r="H87" i="19"/>
  <c r="H88" i="19"/>
  <c r="H89" i="19"/>
  <c r="H90" i="19"/>
  <c r="H91" i="19"/>
  <c r="H92" i="19"/>
  <c r="H93" i="19"/>
  <c r="H94" i="19"/>
  <c r="H95" i="19"/>
  <c r="H96" i="19"/>
  <c r="H97" i="19"/>
  <c r="H98" i="19"/>
  <c r="H99" i="19"/>
  <c r="H100" i="19"/>
  <c r="H101" i="19"/>
  <c r="H102" i="19"/>
  <c r="H103" i="19"/>
  <c r="H104" i="19"/>
  <c r="H105" i="19"/>
  <c r="H106" i="19"/>
  <c r="H107" i="19"/>
  <c r="H108" i="19"/>
  <c r="H132" i="19"/>
  <c r="H133" i="19"/>
  <c r="H135" i="19"/>
  <c r="H136" i="19"/>
  <c r="H137" i="19"/>
  <c r="H138" i="19"/>
  <c r="H139" i="19"/>
  <c r="H140" i="19"/>
  <c r="H141" i="19"/>
  <c r="H142" i="19"/>
  <c r="H143" i="19"/>
  <c r="H144" i="19"/>
  <c r="H145" i="19"/>
  <c r="H146" i="19"/>
  <c r="H147" i="19"/>
  <c r="H148" i="19"/>
  <c r="H149" i="19"/>
  <c r="H150" i="19"/>
  <c r="H151" i="19"/>
  <c r="H152" i="19"/>
  <c r="H153" i="19"/>
  <c r="H154" i="19"/>
  <c r="H155" i="19"/>
  <c r="H156" i="19"/>
  <c r="H157" i="19"/>
  <c r="H158" i="19"/>
  <c r="H159" i="19"/>
  <c r="H160" i="19"/>
  <c r="H161" i="19"/>
  <c r="H162" i="19"/>
  <c r="H163" i="19"/>
  <c r="H164" i="19"/>
  <c r="H165" i="19"/>
  <c r="H166" i="19"/>
  <c r="H167" i="19"/>
  <c r="H168" i="19"/>
  <c r="H169" i="19"/>
  <c r="H170" i="19"/>
  <c r="H171" i="19"/>
  <c r="H172" i="19"/>
  <c r="H173" i="19"/>
  <c r="H174" i="19"/>
  <c r="H175" i="19"/>
  <c r="H176" i="19"/>
  <c r="H177" i="19"/>
  <c r="H178" i="19"/>
  <c r="H179" i="19"/>
  <c r="H180" i="19"/>
  <c r="H182" i="19"/>
  <c r="H183" i="19"/>
  <c r="H184" i="19"/>
  <c r="H185" i="19"/>
  <c r="H186" i="19"/>
  <c r="H187" i="19"/>
  <c r="H188" i="19"/>
  <c r="H189" i="19"/>
  <c r="H190" i="19"/>
  <c r="H191" i="19"/>
  <c r="H192" i="19"/>
  <c r="H193" i="19"/>
  <c r="H194" i="19"/>
  <c r="H195" i="19"/>
  <c r="H196" i="19"/>
  <c r="H197" i="19"/>
  <c r="H198" i="19"/>
  <c r="H199" i="19"/>
  <c r="H200" i="19"/>
  <c r="H201" i="19"/>
  <c r="H202" i="19"/>
  <c r="H203" i="19"/>
  <c r="H204" i="19"/>
  <c r="H205" i="19"/>
  <c r="H206" i="19"/>
  <c r="H207" i="19"/>
  <c r="H208" i="19"/>
  <c r="H209" i="19"/>
  <c r="H210" i="19"/>
  <c r="H211" i="19"/>
  <c r="H212" i="19"/>
  <c r="H213" i="19"/>
  <c r="H215" i="19"/>
  <c r="H216" i="19"/>
  <c r="H217" i="19"/>
  <c r="H218" i="19"/>
  <c r="H219" i="19"/>
  <c r="H220" i="19"/>
  <c r="H221" i="19"/>
  <c r="H222" i="19"/>
  <c r="H223" i="19"/>
  <c r="H224" i="19"/>
  <c r="H225" i="19"/>
  <c r="H226" i="19"/>
  <c r="H227" i="19"/>
  <c r="H228" i="19"/>
  <c r="H229" i="19"/>
  <c r="H230" i="19"/>
  <c r="H231" i="19"/>
  <c r="H232" i="19"/>
  <c r="H233" i="19"/>
  <c r="H234" i="19"/>
  <c r="H235" i="19"/>
  <c r="H236" i="19"/>
  <c r="H237" i="19"/>
  <c r="H238" i="19"/>
  <c r="H239" i="19"/>
  <c r="F71" i="19"/>
  <c r="F182" i="19"/>
  <c r="F11" i="19"/>
  <c r="C12" i="19"/>
  <c r="C13" i="19"/>
  <c r="C14" i="19"/>
  <c r="C15" i="19"/>
  <c r="C16" i="19"/>
  <c r="C17" i="19"/>
  <c r="C18" i="19"/>
  <c r="C19" i="19"/>
  <c r="C20" i="19"/>
  <c r="C21" i="19"/>
  <c r="C22" i="19"/>
  <c r="C23" i="19"/>
  <c r="C24" i="19"/>
  <c r="C25" i="19"/>
  <c r="C26" i="19"/>
  <c r="C27" i="19"/>
  <c r="C28" i="19"/>
  <c r="C29" i="19"/>
  <c r="C30" i="19"/>
  <c r="C31" i="19"/>
  <c r="C32" i="19"/>
  <c r="C33" i="19"/>
  <c r="C34" i="19"/>
  <c r="C35" i="19"/>
  <c r="C36" i="19"/>
  <c r="C37" i="19"/>
  <c r="C38" i="19"/>
  <c r="C39" i="19"/>
  <c r="C40" i="19"/>
  <c r="C41" i="19"/>
  <c r="C42" i="19"/>
  <c r="C43" i="19"/>
  <c r="C44" i="19"/>
  <c r="C45" i="19"/>
  <c r="C46" i="19"/>
  <c r="C48" i="19"/>
  <c r="C49" i="19"/>
  <c r="C50" i="19"/>
  <c r="C51" i="19"/>
  <c r="C52" i="19"/>
  <c r="C53" i="19"/>
  <c r="C54" i="19"/>
  <c r="C55" i="19"/>
  <c r="C56" i="19"/>
  <c r="C57" i="19"/>
  <c r="C58" i="19"/>
  <c r="C59" i="19"/>
  <c r="C60" i="19"/>
  <c r="C61" i="19"/>
  <c r="C62" i="19"/>
  <c r="C63" i="19"/>
  <c r="C64" i="19"/>
  <c r="C65" i="19"/>
  <c r="C66" i="19"/>
  <c r="C67" i="19"/>
  <c r="C68" i="19"/>
  <c r="C69" i="19"/>
  <c r="C71" i="19"/>
  <c r="C72" i="19"/>
  <c r="C73" i="19"/>
  <c r="C74" i="19"/>
  <c r="C75" i="19"/>
  <c r="C76" i="19"/>
  <c r="C77" i="19"/>
  <c r="C78" i="19"/>
  <c r="C79" i="19"/>
  <c r="C80" i="19"/>
  <c r="C81" i="19"/>
  <c r="C82" i="19"/>
  <c r="C83" i="19"/>
  <c r="C84" i="19"/>
  <c r="C85" i="19"/>
  <c r="C86" i="19"/>
  <c r="C87" i="19"/>
  <c r="C88" i="19"/>
  <c r="C89" i="19"/>
  <c r="C90" i="19"/>
  <c r="C91" i="19"/>
  <c r="C92" i="19"/>
  <c r="C93" i="19"/>
  <c r="C94" i="19"/>
  <c r="C95" i="19"/>
  <c r="C96" i="19"/>
  <c r="C97" i="19"/>
  <c r="C98" i="19"/>
  <c r="C99" i="19"/>
  <c r="C100" i="19"/>
  <c r="C101" i="19"/>
  <c r="C102" i="19"/>
  <c r="C103" i="19"/>
  <c r="C104" i="19"/>
  <c r="C105" i="19"/>
  <c r="C106" i="19"/>
  <c r="C107" i="19"/>
  <c r="C108" i="19"/>
  <c r="C132" i="19"/>
  <c r="C133" i="19"/>
  <c r="C135" i="19"/>
  <c r="C136" i="19"/>
  <c r="C137" i="19"/>
  <c r="C138" i="19"/>
  <c r="C139" i="19"/>
  <c r="C140" i="19"/>
  <c r="C141" i="19"/>
  <c r="C142" i="19"/>
  <c r="C143" i="19"/>
  <c r="C144" i="19"/>
  <c r="C145" i="19"/>
  <c r="C146" i="19"/>
  <c r="C147" i="19"/>
  <c r="C148" i="19"/>
  <c r="C149" i="19"/>
  <c r="C150" i="19"/>
  <c r="C151" i="19"/>
  <c r="C152" i="19"/>
  <c r="C153" i="19"/>
  <c r="C154" i="19"/>
  <c r="C155" i="19"/>
  <c r="C156" i="19"/>
  <c r="C157" i="19"/>
  <c r="C158" i="19"/>
  <c r="C159" i="19"/>
  <c r="C160" i="19"/>
  <c r="C161" i="19"/>
  <c r="C162" i="19"/>
  <c r="C163" i="19"/>
  <c r="C164" i="19"/>
  <c r="C165" i="19"/>
  <c r="C166" i="19"/>
  <c r="C167" i="19"/>
  <c r="C168" i="19"/>
  <c r="C169" i="19"/>
  <c r="C170" i="19"/>
  <c r="C171" i="19"/>
  <c r="C172" i="19"/>
  <c r="C173" i="19"/>
  <c r="C174" i="19"/>
  <c r="C175" i="19"/>
  <c r="C176" i="19"/>
  <c r="C177" i="19"/>
  <c r="C178" i="19"/>
  <c r="C179" i="19"/>
  <c r="C180" i="19"/>
  <c r="C182" i="19"/>
  <c r="C183" i="19"/>
  <c r="C184" i="19"/>
  <c r="C185" i="19"/>
  <c r="C186" i="19"/>
  <c r="C187" i="19"/>
  <c r="C188" i="19"/>
  <c r="C189" i="19"/>
  <c r="C190" i="19"/>
  <c r="C191" i="19"/>
  <c r="C192" i="19"/>
  <c r="C193" i="19"/>
  <c r="C194" i="19"/>
  <c r="C195" i="19"/>
  <c r="C196" i="19"/>
  <c r="C197" i="19"/>
  <c r="C198" i="19"/>
  <c r="C199" i="19"/>
  <c r="C200" i="19"/>
  <c r="C201" i="19"/>
  <c r="C202" i="19"/>
  <c r="C203" i="19"/>
  <c r="C204" i="19"/>
  <c r="C205" i="19"/>
  <c r="C206" i="19"/>
  <c r="C207" i="19"/>
  <c r="C208" i="19"/>
  <c r="C209" i="19"/>
  <c r="C210" i="19"/>
  <c r="C211" i="19"/>
  <c r="C212" i="19"/>
  <c r="C213" i="19"/>
  <c r="C215" i="19"/>
  <c r="C216" i="19"/>
  <c r="C217" i="19"/>
  <c r="C218" i="19"/>
  <c r="C219" i="19"/>
  <c r="C220" i="19"/>
  <c r="C221" i="19"/>
  <c r="C222" i="19"/>
  <c r="C223" i="19"/>
  <c r="C224" i="19"/>
  <c r="C225" i="19"/>
  <c r="C226" i="19"/>
  <c r="C227" i="19"/>
  <c r="C228" i="19"/>
  <c r="C229" i="19"/>
  <c r="C230" i="19"/>
  <c r="C231" i="19"/>
  <c r="C232" i="19"/>
  <c r="C233" i="19"/>
  <c r="C234" i="19"/>
  <c r="C235" i="19"/>
  <c r="C236" i="19"/>
  <c r="C237" i="19"/>
  <c r="C238" i="19"/>
  <c r="C239" i="19"/>
  <c r="C11" i="19"/>
  <c r="AZ238" i="19" l="1"/>
  <c r="BA238" i="19"/>
  <c r="BC238" i="19"/>
  <c r="BD238" i="19"/>
  <c r="AO238" i="19"/>
  <c r="BE238" i="19"/>
  <c r="BG238" i="19"/>
  <c r="BH238" i="19"/>
  <c r="BI238" i="19"/>
  <c r="BJ238" i="19"/>
  <c r="AP238" i="19"/>
  <c r="BK238" i="19"/>
  <c r="AQ238" i="19"/>
  <c r="AR238" i="19"/>
  <c r="AS238" i="19"/>
  <c r="AT238" i="19"/>
  <c r="AU238" i="19"/>
  <c r="AV238" i="19"/>
  <c r="AW238" i="19"/>
  <c r="AX238" i="19"/>
  <c r="BF238" i="19"/>
  <c r="AY238" i="19"/>
  <c r="BB238" i="19"/>
  <c r="AZ222" i="19"/>
  <c r="BA222" i="19"/>
  <c r="BC222" i="19"/>
  <c r="BD222" i="19"/>
  <c r="AO222" i="19"/>
  <c r="BE222" i="19"/>
  <c r="AP222" i="19"/>
  <c r="BF222" i="19"/>
  <c r="AQ222" i="19"/>
  <c r="BG222" i="19"/>
  <c r="AR222" i="19"/>
  <c r="BH222" i="19"/>
  <c r="AS222" i="19"/>
  <c r="BI222" i="19"/>
  <c r="AT222" i="19"/>
  <c r="AU222" i="19"/>
  <c r="AV222" i="19"/>
  <c r="AW222" i="19"/>
  <c r="AX222" i="19"/>
  <c r="AY222" i="19"/>
  <c r="BB222" i="19"/>
  <c r="BJ222" i="19"/>
  <c r="BK222" i="19"/>
  <c r="AQ205" i="19"/>
  <c r="BG205" i="19"/>
  <c r="AR205" i="19"/>
  <c r="BH205" i="19"/>
  <c r="AS205" i="19"/>
  <c r="BI205" i="19"/>
  <c r="AT205" i="19"/>
  <c r="BJ205" i="19"/>
  <c r="AU205" i="19"/>
  <c r="BK205" i="19"/>
  <c r="AV205" i="19"/>
  <c r="AW205" i="19"/>
  <c r="AX205" i="19"/>
  <c r="AY205" i="19"/>
  <c r="AZ205" i="19"/>
  <c r="BA205" i="19"/>
  <c r="BB205" i="19"/>
  <c r="BC205" i="19"/>
  <c r="AO205" i="19"/>
  <c r="AP205" i="19"/>
  <c r="BD205" i="19"/>
  <c r="BE205" i="19"/>
  <c r="BF205" i="19"/>
  <c r="AX189" i="19"/>
  <c r="AY189" i="19"/>
  <c r="AZ189" i="19"/>
  <c r="BA189" i="19"/>
  <c r="BG189" i="19"/>
  <c r="BH189" i="19"/>
  <c r="AO189" i="19"/>
  <c r="BI189" i="19"/>
  <c r="AP189" i="19"/>
  <c r="BJ189" i="19"/>
  <c r="AQ189" i="19"/>
  <c r="BK189" i="19"/>
  <c r="AR189" i="19"/>
  <c r="AS189" i="19"/>
  <c r="AT189" i="19"/>
  <c r="AU189" i="19"/>
  <c r="AV189" i="19"/>
  <c r="AW189" i="19"/>
  <c r="BB189" i="19"/>
  <c r="BC189" i="19"/>
  <c r="BD189" i="19"/>
  <c r="BF189" i="19"/>
  <c r="BE189" i="19"/>
  <c r="AO172" i="19"/>
  <c r="BE172" i="19"/>
  <c r="AP172" i="19"/>
  <c r="BF172" i="19"/>
  <c r="AQ172" i="19"/>
  <c r="BG172" i="19"/>
  <c r="AR172" i="19"/>
  <c r="BH172" i="19"/>
  <c r="AV172" i="19"/>
  <c r="AZ172" i="19"/>
  <c r="BA172" i="19"/>
  <c r="BB172" i="19"/>
  <c r="BC172" i="19"/>
  <c r="BD172" i="19"/>
  <c r="BI172" i="19"/>
  <c r="BJ172" i="19"/>
  <c r="BK172" i="19"/>
  <c r="AS172" i="19"/>
  <c r="AT172" i="19"/>
  <c r="AU172" i="19"/>
  <c r="AW172" i="19"/>
  <c r="AY172" i="19"/>
  <c r="AX172" i="19"/>
  <c r="AO156" i="19"/>
  <c r="BE156" i="19"/>
  <c r="AP156" i="19"/>
  <c r="BF156" i="19"/>
  <c r="AQ156" i="19"/>
  <c r="BG156" i="19"/>
  <c r="AR156" i="19"/>
  <c r="BH156" i="19"/>
  <c r="AS156" i="19"/>
  <c r="BI156" i="19"/>
  <c r="AT156" i="19"/>
  <c r="BJ156" i="19"/>
  <c r="AU156" i="19"/>
  <c r="BK156" i="19"/>
  <c r="AV156" i="19"/>
  <c r="AW156" i="19"/>
  <c r="AZ156" i="19"/>
  <c r="BA156" i="19"/>
  <c r="BB156" i="19"/>
  <c r="BC156" i="19"/>
  <c r="BD156" i="19"/>
  <c r="AY156" i="19"/>
  <c r="AX156" i="19"/>
  <c r="AT140" i="19"/>
  <c r="BJ140" i="19"/>
  <c r="AU140" i="19"/>
  <c r="BK140" i="19"/>
  <c r="AV140" i="19"/>
  <c r="AW140" i="19"/>
  <c r="BD140" i="19"/>
  <c r="BE140" i="19"/>
  <c r="BF140" i="19"/>
  <c r="BG140" i="19"/>
  <c r="BH140" i="19"/>
  <c r="AO140" i="19"/>
  <c r="BI140" i="19"/>
  <c r="AP140" i="19"/>
  <c r="AQ140" i="19"/>
  <c r="AR140" i="19"/>
  <c r="AX140" i="19"/>
  <c r="BA140" i="19"/>
  <c r="BB140" i="19"/>
  <c r="BC140" i="19"/>
  <c r="AS140" i="19"/>
  <c r="AZ140" i="19"/>
  <c r="AY140" i="19"/>
  <c r="BB100" i="19"/>
  <c r="BC100" i="19"/>
  <c r="BD100" i="19"/>
  <c r="AO100" i="19"/>
  <c r="BE100" i="19"/>
  <c r="AP100" i="19"/>
  <c r="BF100" i="19"/>
  <c r="AR100" i="19"/>
  <c r="BH100" i="19"/>
  <c r="AS100" i="19"/>
  <c r="BI100" i="19"/>
  <c r="AU100" i="19"/>
  <c r="BK100" i="19"/>
  <c r="AV100" i="19"/>
  <c r="AQ100" i="19"/>
  <c r="AT100" i="19"/>
  <c r="AW100" i="19"/>
  <c r="AX100" i="19"/>
  <c r="AY100" i="19"/>
  <c r="AZ100" i="19"/>
  <c r="BA100" i="19"/>
  <c r="BG100" i="19"/>
  <c r="BJ100" i="19"/>
  <c r="BB84" i="19"/>
  <c r="BC84" i="19"/>
  <c r="BD84" i="19"/>
  <c r="AO84" i="19"/>
  <c r="BE84" i="19"/>
  <c r="AP84" i="19"/>
  <c r="BF84" i="19"/>
  <c r="AR84" i="19"/>
  <c r="BH84" i="19"/>
  <c r="AS84" i="19"/>
  <c r="BI84" i="19"/>
  <c r="AT84" i="19"/>
  <c r="BJ84" i="19"/>
  <c r="AU84" i="19"/>
  <c r="BK84" i="19"/>
  <c r="AV84" i="19"/>
  <c r="AW84" i="19"/>
  <c r="AZ84" i="19"/>
  <c r="BA84" i="19"/>
  <c r="BG84" i="19"/>
  <c r="AQ84" i="19"/>
  <c r="AX84" i="19"/>
  <c r="AY84" i="19"/>
  <c r="AO67" i="19"/>
  <c r="BE67" i="19"/>
  <c r="AP67" i="19"/>
  <c r="BF67" i="19"/>
  <c r="AQ67" i="19"/>
  <c r="BG67" i="19"/>
  <c r="AR67" i="19"/>
  <c r="BH67" i="19"/>
  <c r="AS67" i="19"/>
  <c r="BI67" i="19"/>
  <c r="AY67" i="19"/>
  <c r="AZ67" i="19"/>
  <c r="BA67" i="19"/>
  <c r="BB67" i="19"/>
  <c r="BC67" i="19"/>
  <c r="BD67" i="19"/>
  <c r="BJ67" i="19"/>
  <c r="BK67" i="19"/>
  <c r="AT67" i="19"/>
  <c r="AV67" i="19"/>
  <c r="AU67" i="19"/>
  <c r="AW67" i="19"/>
  <c r="AX67" i="19"/>
  <c r="AR51" i="19"/>
  <c r="BH51" i="19"/>
  <c r="AS51" i="19"/>
  <c r="BI51" i="19"/>
  <c r="AT51" i="19"/>
  <c r="BJ51" i="19"/>
  <c r="AU51" i="19"/>
  <c r="BK51" i="19"/>
  <c r="AO51" i="19"/>
  <c r="AP51" i="19"/>
  <c r="AQ51" i="19"/>
  <c r="AV51" i="19"/>
  <c r="AW51" i="19"/>
  <c r="AX51" i="19"/>
  <c r="BA51" i="19"/>
  <c r="BB51" i="19"/>
  <c r="BD51" i="19"/>
  <c r="BE51" i="19"/>
  <c r="BF51" i="19"/>
  <c r="BG51" i="19"/>
  <c r="AY51" i="19"/>
  <c r="AZ51" i="19"/>
  <c r="BC51" i="19"/>
  <c r="AY34" i="19"/>
  <c r="AZ34" i="19"/>
  <c r="BA34" i="19"/>
  <c r="BB34" i="19"/>
  <c r="BG34" i="19"/>
  <c r="BH34" i="19"/>
  <c r="AO34" i="19"/>
  <c r="BI34" i="19"/>
  <c r="AP34" i="19"/>
  <c r="BJ34" i="19"/>
  <c r="AQ34" i="19"/>
  <c r="BK34" i="19"/>
  <c r="AR34" i="19"/>
  <c r="AS34" i="19"/>
  <c r="AU34" i="19"/>
  <c r="AV34" i="19"/>
  <c r="AW34" i="19"/>
  <c r="BE34" i="19"/>
  <c r="BF34" i="19"/>
  <c r="AX34" i="19"/>
  <c r="AT34" i="19"/>
  <c r="BC34" i="19"/>
  <c r="BD34" i="19"/>
  <c r="AY18" i="19"/>
  <c r="AZ18" i="19"/>
  <c r="BA18" i="19"/>
  <c r="BB18" i="19"/>
  <c r="AQ18" i="19"/>
  <c r="BK18" i="19"/>
  <c r="AR18" i="19"/>
  <c r="AS18" i="19"/>
  <c r="AT18" i="19"/>
  <c r="AU18" i="19"/>
  <c r="AV18" i="19"/>
  <c r="AW18" i="19"/>
  <c r="AX18" i="19"/>
  <c r="BC18" i="19"/>
  <c r="BD18" i="19"/>
  <c r="BE18" i="19"/>
  <c r="BF18" i="19"/>
  <c r="BJ18" i="19"/>
  <c r="AO18" i="19"/>
  <c r="BG18" i="19"/>
  <c r="AP18" i="19"/>
  <c r="BH18" i="19"/>
  <c r="BI18" i="19"/>
  <c r="AQ237" i="19"/>
  <c r="BG237" i="19"/>
  <c r="AR237" i="19"/>
  <c r="BH237" i="19"/>
  <c r="AT237" i="19"/>
  <c r="BJ237" i="19"/>
  <c r="AU237" i="19"/>
  <c r="BK237" i="19"/>
  <c r="AV237" i="19"/>
  <c r="BD237" i="19"/>
  <c r="BE237" i="19"/>
  <c r="BF237" i="19"/>
  <c r="BI237" i="19"/>
  <c r="AO237" i="19"/>
  <c r="AP237" i="19"/>
  <c r="AS237" i="19"/>
  <c r="AW237" i="19"/>
  <c r="AX237" i="19"/>
  <c r="AY237" i="19"/>
  <c r="AZ237" i="19"/>
  <c r="BC237" i="19"/>
  <c r="BA237" i="19"/>
  <c r="BB237" i="19"/>
  <c r="AQ221" i="19"/>
  <c r="BG221" i="19"/>
  <c r="AR221" i="19"/>
  <c r="BH221" i="19"/>
  <c r="AT221" i="19"/>
  <c r="BJ221" i="19"/>
  <c r="AU221" i="19"/>
  <c r="BK221" i="19"/>
  <c r="AV221" i="19"/>
  <c r="AW221" i="19"/>
  <c r="AX221" i="19"/>
  <c r="AY221" i="19"/>
  <c r="AZ221" i="19"/>
  <c r="BB221" i="19"/>
  <c r="BC221" i="19"/>
  <c r="BD221" i="19"/>
  <c r="BE221" i="19"/>
  <c r="BF221" i="19"/>
  <c r="BI221" i="19"/>
  <c r="AO221" i="19"/>
  <c r="BA221" i="19"/>
  <c r="AP221" i="19"/>
  <c r="AS221" i="19"/>
  <c r="AX204" i="19"/>
  <c r="AY204" i="19"/>
  <c r="AZ204" i="19"/>
  <c r="BA204" i="19"/>
  <c r="BB204" i="19"/>
  <c r="BC204" i="19"/>
  <c r="BD204" i="19"/>
  <c r="AO204" i="19"/>
  <c r="BE204" i="19"/>
  <c r="AP204" i="19"/>
  <c r="BF204" i="19"/>
  <c r="AQ204" i="19"/>
  <c r="BG204" i="19"/>
  <c r="AR204" i="19"/>
  <c r="BH204" i="19"/>
  <c r="AS204" i="19"/>
  <c r="BI204" i="19"/>
  <c r="AT204" i="19"/>
  <c r="BJ204" i="19"/>
  <c r="AV204" i="19"/>
  <c r="AW204" i="19"/>
  <c r="BK204" i="19"/>
  <c r="AU204" i="19"/>
  <c r="AO188" i="19"/>
  <c r="BE188" i="19"/>
  <c r="AP188" i="19"/>
  <c r="BF188" i="19"/>
  <c r="AQ188" i="19"/>
  <c r="BG188" i="19"/>
  <c r="AR188" i="19"/>
  <c r="BH188" i="19"/>
  <c r="BJ188" i="19"/>
  <c r="BK188" i="19"/>
  <c r="AS188" i="19"/>
  <c r="AT188" i="19"/>
  <c r="AU188" i="19"/>
  <c r="AV188" i="19"/>
  <c r="AW188" i="19"/>
  <c r="AX188" i="19"/>
  <c r="AY188" i="19"/>
  <c r="AZ188" i="19"/>
  <c r="BA188" i="19"/>
  <c r="BB188" i="19"/>
  <c r="BC188" i="19"/>
  <c r="BI188" i="19"/>
  <c r="BD188" i="19"/>
  <c r="AV171" i="19"/>
  <c r="AW171" i="19"/>
  <c r="AX171" i="19"/>
  <c r="AY171" i="19"/>
  <c r="BC171" i="19"/>
  <c r="BA171" i="19"/>
  <c r="BB171" i="19"/>
  <c r="BD171" i="19"/>
  <c r="BE171" i="19"/>
  <c r="BF171" i="19"/>
  <c r="BG171" i="19"/>
  <c r="BH171" i="19"/>
  <c r="BI171" i="19"/>
  <c r="AO171" i="19"/>
  <c r="BJ171" i="19"/>
  <c r="AP171" i="19"/>
  <c r="BK171" i="19"/>
  <c r="AQ171" i="19"/>
  <c r="AR171" i="19"/>
  <c r="AS171" i="19"/>
  <c r="AT171" i="19"/>
  <c r="AZ171" i="19"/>
  <c r="AU171" i="19"/>
  <c r="AV155" i="19"/>
  <c r="AW155" i="19"/>
  <c r="AX155" i="19"/>
  <c r="AY155" i="19"/>
  <c r="AZ155" i="19"/>
  <c r="BA155" i="19"/>
  <c r="BB155" i="19"/>
  <c r="BC155" i="19"/>
  <c r="BD155" i="19"/>
  <c r="AO155" i="19"/>
  <c r="AP155" i="19"/>
  <c r="AQ155" i="19"/>
  <c r="AR155" i="19"/>
  <c r="AS155" i="19"/>
  <c r="AT155" i="19"/>
  <c r="AU155" i="19"/>
  <c r="BE155" i="19"/>
  <c r="BF155" i="19"/>
  <c r="BG155" i="19"/>
  <c r="BH155" i="19"/>
  <c r="BI155" i="19"/>
  <c r="BJ155" i="19"/>
  <c r="BK155" i="19"/>
  <c r="BA139" i="19"/>
  <c r="BB139" i="19"/>
  <c r="BC139" i="19"/>
  <c r="BD139" i="19"/>
  <c r="BG139" i="19"/>
  <c r="BH139" i="19"/>
  <c r="AO139" i="19"/>
  <c r="BI139" i="19"/>
  <c r="AP139" i="19"/>
  <c r="BJ139" i="19"/>
  <c r="AQ139" i="19"/>
  <c r="BK139" i="19"/>
  <c r="AR139" i="19"/>
  <c r="AS139" i="19"/>
  <c r="AT139" i="19"/>
  <c r="AU139" i="19"/>
  <c r="AW139" i="19"/>
  <c r="AV139" i="19"/>
  <c r="AX139" i="19"/>
  <c r="AY139" i="19"/>
  <c r="AZ139" i="19"/>
  <c r="BE139" i="19"/>
  <c r="BF139" i="19"/>
  <c r="AS99" i="19"/>
  <c r="BI99" i="19"/>
  <c r="AT99" i="19"/>
  <c r="BJ99" i="19"/>
  <c r="AU99" i="19"/>
  <c r="BK99" i="19"/>
  <c r="AV99" i="19"/>
  <c r="AW99" i="19"/>
  <c r="AY99" i="19"/>
  <c r="AZ99" i="19"/>
  <c r="BB99" i="19"/>
  <c r="BC99" i="19"/>
  <c r="AO99" i="19"/>
  <c r="AP99" i="19"/>
  <c r="AQ99" i="19"/>
  <c r="AR99" i="19"/>
  <c r="AX99" i="19"/>
  <c r="BA99" i="19"/>
  <c r="BD99" i="19"/>
  <c r="BE99" i="19"/>
  <c r="BF99" i="19"/>
  <c r="BG99" i="19"/>
  <c r="BH99" i="19"/>
  <c r="AS83" i="19"/>
  <c r="AR83" i="19"/>
  <c r="BI83" i="19"/>
  <c r="AT83" i="19"/>
  <c r="BJ83" i="19"/>
  <c r="AU83" i="19"/>
  <c r="BK83" i="19"/>
  <c r="AV83" i="19"/>
  <c r="AW83" i="19"/>
  <c r="AY83" i="19"/>
  <c r="AZ83" i="19"/>
  <c r="BA83" i="19"/>
  <c r="BB83" i="19"/>
  <c r="BC83" i="19"/>
  <c r="BD83" i="19"/>
  <c r="AO83" i="19"/>
  <c r="AP83" i="19"/>
  <c r="AQ83" i="19"/>
  <c r="AX83" i="19"/>
  <c r="BE83" i="19"/>
  <c r="BF83" i="19"/>
  <c r="BG83" i="19"/>
  <c r="BH83" i="19"/>
  <c r="AV66" i="19"/>
  <c r="AW66" i="19"/>
  <c r="AX66" i="19"/>
  <c r="AY66" i="19"/>
  <c r="AZ66" i="19"/>
  <c r="BA66" i="19"/>
  <c r="BB66" i="19"/>
  <c r="BC66" i="19"/>
  <c r="BD66" i="19"/>
  <c r="BE66" i="19"/>
  <c r="BF66" i="19"/>
  <c r="BG66" i="19"/>
  <c r="BH66" i="19"/>
  <c r="BI66" i="19"/>
  <c r="AO66" i="19"/>
  <c r="BJ66" i="19"/>
  <c r="AP66" i="19"/>
  <c r="BK66" i="19"/>
  <c r="AQ66" i="19"/>
  <c r="AS66" i="19"/>
  <c r="AR66" i="19"/>
  <c r="AT66" i="19"/>
  <c r="AU66" i="19"/>
  <c r="AY50" i="19"/>
  <c r="AZ50" i="19"/>
  <c r="BA50" i="19"/>
  <c r="BB50" i="19"/>
  <c r="AR50" i="19"/>
  <c r="AS50" i="19"/>
  <c r="AT50" i="19"/>
  <c r="AU50" i="19"/>
  <c r="AV50" i="19"/>
  <c r="AW50" i="19"/>
  <c r="BD50" i="19"/>
  <c r="BE50" i="19"/>
  <c r="AO50" i="19"/>
  <c r="AP50" i="19"/>
  <c r="AQ50" i="19"/>
  <c r="AX50" i="19"/>
  <c r="BC50" i="19"/>
  <c r="BF50" i="19"/>
  <c r="BG50" i="19"/>
  <c r="BH50" i="19"/>
  <c r="BI50" i="19"/>
  <c r="BJ50" i="19"/>
  <c r="BK50" i="19"/>
  <c r="AP33" i="19"/>
  <c r="BF33" i="19"/>
  <c r="AQ33" i="19"/>
  <c r="BG33" i="19"/>
  <c r="AR33" i="19"/>
  <c r="BH33" i="19"/>
  <c r="AS33" i="19"/>
  <c r="BI33" i="19"/>
  <c r="BJ33" i="19"/>
  <c r="BK33" i="19"/>
  <c r="AO33" i="19"/>
  <c r="AT33" i="19"/>
  <c r="AU33" i="19"/>
  <c r="AV33" i="19"/>
  <c r="AX33" i="19"/>
  <c r="AY33" i="19"/>
  <c r="AZ33" i="19"/>
  <c r="AW33" i="19"/>
  <c r="BA33" i="19"/>
  <c r="BB33" i="19"/>
  <c r="BC33" i="19"/>
  <c r="BD33" i="19"/>
  <c r="BE33" i="19"/>
  <c r="AP17" i="19"/>
  <c r="BF17" i="19"/>
  <c r="AQ17" i="19"/>
  <c r="BG17" i="19"/>
  <c r="AR17" i="19"/>
  <c r="BH17" i="19"/>
  <c r="AS17" i="19"/>
  <c r="BI17" i="19"/>
  <c r="AT17" i="19"/>
  <c r="AU17" i="19"/>
  <c r="AV17" i="19"/>
  <c r="AW17" i="19"/>
  <c r="AX17" i="19"/>
  <c r="AY17" i="19"/>
  <c r="AZ17" i="19"/>
  <c r="BA17" i="19"/>
  <c r="BB17" i="19"/>
  <c r="BC17" i="19"/>
  <c r="BD17" i="19"/>
  <c r="BE17" i="19"/>
  <c r="AO17" i="19"/>
  <c r="BJ17" i="19"/>
  <c r="BK17" i="19"/>
  <c r="AX236" i="19"/>
  <c r="AY236" i="19"/>
  <c r="BA236" i="19"/>
  <c r="BB236" i="19"/>
  <c r="BC236" i="19"/>
  <c r="BF236" i="19"/>
  <c r="BG236" i="19"/>
  <c r="BH236" i="19"/>
  <c r="BI236" i="19"/>
  <c r="AO236" i="19"/>
  <c r="BJ236" i="19"/>
  <c r="AP236" i="19"/>
  <c r="BK236" i="19"/>
  <c r="AQ236" i="19"/>
  <c r="AR236" i="19"/>
  <c r="AS236" i="19"/>
  <c r="AT236" i="19"/>
  <c r="AU236" i="19"/>
  <c r="AV236" i="19"/>
  <c r="AW236" i="19"/>
  <c r="BE236" i="19"/>
  <c r="BD236" i="19"/>
  <c r="AZ236" i="19"/>
  <c r="AX220" i="19"/>
  <c r="AY220" i="19"/>
  <c r="BA220" i="19"/>
  <c r="BB220" i="19"/>
  <c r="BC220" i="19"/>
  <c r="BD220" i="19"/>
  <c r="AO220" i="19"/>
  <c r="BE220" i="19"/>
  <c r="AP220" i="19"/>
  <c r="BF220" i="19"/>
  <c r="AQ220" i="19"/>
  <c r="BG220" i="19"/>
  <c r="AR220" i="19"/>
  <c r="AS220" i="19"/>
  <c r="AT220" i="19"/>
  <c r="AU220" i="19"/>
  <c r="AV220" i="19"/>
  <c r="AW220" i="19"/>
  <c r="AZ220" i="19"/>
  <c r="BH220" i="19"/>
  <c r="BI220" i="19"/>
  <c r="BJ220" i="19"/>
  <c r="BK220" i="19"/>
  <c r="AO203" i="19"/>
  <c r="BE203" i="19"/>
  <c r="AP203" i="19"/>
  <c r="BF203" i="19"/>
  <c r="AQ203" i="19"/>
  <c r="BG203" i="19"/>
  <c r="AR203" i="19"/>
  <c r="BH203" i="19"/>
  <c r="AS203" i="19"/>
  <c r="BI203" i="19"/>
  <c r="AT203" i="19"/>
  <c r="BJ203" i="19"/>
  <c r="AU203" i="19"/>
  <c r="BK203" i="19"/>
  <c r="AV203" i="19"/>
  <c r="AW203" i="19"/>
  <c r="AX203" i="19"/>
  <c r="AY203" i="19"/>
  <c r="AZ203" i="19"/>
  <c r="BA203" i="19"/>
  <c r="BB203" i="19"/>
  <c r="BC203" i="19"/>
  <c r="BD203" i="19"/>
  <c r="AV187" i="19"/>
  <c r="AW187" i="19"/>
  <c r="AX187" i="19"/>
  <c r="AY187" i="19"/>
  <c r="AO187" i="19"/>
  <c r="BI187" i="19"/>
  <c r="AP187" i="19"/>
  <c r="BJ187" i="19"/>
  <c r="AQ187" i="19"/>
  <c r="BK187" i="19"/>
  <c r="AR187" i="19"/>
  <c r="AS187" i="19"/>
  <c r="AT187" i="19"/>
  <c r="AU187" i="19"/>
  <c r="AZ187" i="19"/>
  <c r="BA187" i="19"/>
  <c r="BB187" i="19"/>
  <c r="BC187" i="19"/>
  <c r="BD187" i="19"/>
  <c r="BE187" i="19"/>
  <c r="BF187" i="19"/>
  <c r="BH187" i="19"/>
  <c r="BG187" i="19"/>
  <c r="BC170" i="19"/>
  <c r="BD170" i="19"/>
  <c r="AO170" i="19"/>
  <c r="BE170" i="19"/>
  <c r="AP170" i="19"/>
  <c r="BF170" i="19"/>
  <c r="AT170" i="19"/>
  <c r="BJ170" i="19"/>
  <c r="AY170" i="19"/>
  <c r="AZ170" i="19"/>
  <c r="BA170" i="19"/>
  <c r="BB170" i="19"/>
  <c r="BG170" i="19"/>
  <c r="BH170" i="19"/>
  <c r="BI170" i="19"/>
  <c r="BK170" i="19"/>
  <c r="AQ170" i="19"/>
  <c r="AR170" i="19"/>
  <c r="AS170" i="19"/>
  <c r="AU170" i="19"/>
  <c r="AV170" i="19"/>
  <c r="AX170" i="19"/>
  <c r="AW170" i="19"/>
  <c r="AR154" i="19"/>
  <c r="AS154" i="19"/>
  <c r="AT154" i="19"/>
  <c r="BC154" i="19"/>
  <c r="BD154" i="19"/>
  <c r="BE154" i="19"/>
  <c r="BF154" i="19"/>
  <c r="BG154" i="19"/>
  <c r="AO154" i="19"/>
  <c r="BH154" i="19"/>
  <c r="AP154" i="19"/>
  <c r="BI154" i="19"/>
  <c r="AQ154" i="19"/>
  <c r="BJ154" i="19"/>
  <c r="AU154" i="19"/>
  <c r="BK154" i="19"/>
  <c r="AV154" i="19"/>
  <c r="AW154" i="19"/>
  <c r="AX154" i="19"/>
  <c r="AY154" i="19"/>
  <c r="AZ154" i="19"/>
  <c r="BB154" i="19"/>
  <c r="BA154" i="19"/>
  <c r="AR138" i="19"/>
  <c r="BH138" i="19"/>
  <c r="AS138" i="19"/>
  <c r="BI138" i="19"/>
  <c r="AT138" i="19"/>
  <c r="BJ138" i="19"/>
  <c r="AU138" i="19"/>
  <c r="BK138" i="19"/>
  <c r="BF138" i="19"/>
  <c r="BG138" i="19"/>
  <c r="AO138" i="19"/>
  <c r="AP138" i="19"/>
  <c r="AQ138" i="19"/>
  <c r="AV138" i="19"/>
  <c r="AW138" i="19"/>
  <c r="AX138" i="19"/>
  <c r="AZ138" i="19"/>
  <c r="AY138" i="19"/>
  <c r="BA138" i="19"/>
  <c r="BB138" i="19"/>
  <c r="BC138" i="19"/>
  <c r="BD138" i="19"/>
  <c r="BE138" i="19"/>
  <c r="AZ98" i="19"/>
  <c r="BA98" i="19"/>
  <c r="BB98" i="19"/>
  <c r="BC98" i="19"/>
  <c r="BD98" i="19"/>
  <c r="AP98" i="19"/>
  <c r="BF98" i="19"/>
  <c r="AQ98" i="19"/>
  <c r="BG98" i="19"/>
  <c r="AS98" i="19"/>
  <c r="BI98" i="19"/>
  <c r="AT98" i="19"/>
  <c r="BJ98" i="19"/>
  <c r="AX98" i="19"/>
  <c r="AY98" i="19"/>
  <c r="BE98" i="19"/>
  <c r="BH98" i="19"/>
  <c r="BK98" i="19"/>
  <c r="AO98" i="19"/>
  <c r="AR98" i="19"/>
  <c r="AU98" i="19"/>
  <c r="AV98" i="19"/>
  <c r="AW98" i="19"/>
  <c r="AV82" i="19"/>
  <c r="AW82" i="19"/>
  <c r="AX82" i="19"/>
  <c r="AY82" i="19"/>
  <c r="AZ82" i="19"/>
  <c r="AT82" i="19"/>
  <c r="AU82" i="19"/>
  <c r="BA82" i="19"/>
  <c r="BB82" i="19"/>
  <c r="BC82" i="19"/>
  <c r="BE82" i="19"/>
  <c r="BF82" i="19"/>
  <c r="BG82" i="19"/>
  <c r="BH82" i="19"/>
  <c r="BI82" i="19"/>
  <c r="AO82" i="19"/>
  <c r="BJ82" i="19"/>
  <c r="AQ82" i="19"/>
  <c r="AR82" i="19"/>
  <c r="AS82" i="19"/>
  <c r="BD82" i="19"/>
  <c r="BK82" i="19"/>
  <c r="AP82" i="19"/>
  <c r="BC65" i="19"/>
  <c r="BD65" i="19"/>
  <c r="AO65" i="19"/>
  <c r="BE65" i="19"/>
  <c r="AP65" i="19"/>
  <c r="BF65" i="19"/>
  <c r="AQ65" i="19"/>
  <c r="BG65" i="19"/>
  <c r="AR65" i="19"/>
  <c r="BH65" i="19"/>
  <c r="AW65" i="19"/>
  <c r="AX65" i="19"/>
  <c r="AY65" i="19"/>
  <c r="AZ65" i="19"/>
  <c r="BA65" i="19"/>
  <c r="BB65" i="19"/>
  <c r="BI65" i="19"/>
  <c r="BJ65" i="19"/>
  <c r="BK65" i="19"/>
  <c r="AT65" i="19"/>
  <c r="AS65" i="19"/>
  <c r="AU65" i="19"/>
  <c r="AV65" i="19"/>
  <c r="AP49" i="19"/>
  <c r="BF49" i="19"/>
  <c r="AQ49" i="19"/>
  <c r="BG49" i="19"/>
  <c r="AR49" i="19"/>
  <c r="BH49" i="19"/>
  <c r="AS49" i="19"/>
  <c r="BI49" i="19"/>
  <c r="AU49" i="19"/>
  <c r="AV49" i="19"/>
  <c r="AW49" i="19"/>
  <c r="AX49" i="19"/>
  <c r="AY49" i="19"/>
  <c r="AZ49" i="19"/>
  <c r="BC49" i="19"/>
  <c r="BD49" i="19"/>
  <c r="BJ49" i="19"/>
  <c r="BK49" i="19"/>
  <c r="AO49" i="19"/>
  <c r="BA49" i="19"/>
  <c r="AT49" i="19"/>
  <c r="BB49" i="19"/>
  <c r="BE49" i="19"/>
  <c r="AW32" i="19"/>
  <c r="AX32" i="19"/>
  <c r="AY32" i="19"/>
  <c r="AZ32" i="19"/>
  <c r="AO32" i="19"/>
  <c r="BI32" i="19"/>
  <c r="AP32" i="19"/>
  <c r="BJ32" i="19"/>
  <c r="AQ32" i="19"/>
  <c r="BK32" i="19"/>
  <c r="AR32" i="19"/>
  <c r="AS32" i="19"/>
  <c r="AT32" i="19"/>
  <c r="AU32" i="19"/>
  <c r="BA32" i="19"/>
  <c r="BB32" i="19"/>
  <c r="BC32" i="19"/>
  <c r="AV32" i="19"/>
  <c r="BD32" i="19"/>
  <c r="BE32" i="19"/>
  <c r="BF32" i="19"/>
  <c r="BG32" i="19"/>
  <c r="BH32" i="19"/>
  <c r="AW16" i="19"/>
  <c r="AX16" i="19"/>
  <c r="AY16" i="19"/>
  <c r="AZ16" i="19"/>
  <c r="AS16" i="19"/>
  <c r="AT16" i="19"/>
  <c r="AU16" i="19"/>
  <c r="AV16" i="19"/>
  <c r="BA16" i="19"/>
  <c r="BB16" i="19"/>
  <c r="BC16" i="19"/>
  <c r="BD16" i="19"/>
  <c r="BE16" i="19"/>
  <c r="BF16" i="19"/>
  <c r="BG16" i="19"/>
  <c r="BH16" i="19"/>
  <c r="AO16" i="19"/>
  <c r="BI16" i="19"/>
  <c r="AP16" i="19"/>
  <c r="AQ16" i="19"/>
  <c r="AR16" i="19"/>
  <c r="BJ16" i="19"/>
  <c r="BK16" i="19"/>
  <c r="AO235" i="19"/>
  <c r="BE235" i="19"/>
  <c r="AP235" i="19"/>
  <c r="BF235" i="19"/>
  <c r="AR235" i="19"/>
  <c r="BH235" i="19"/>
  <c r="AS235" i="19"/>
  <c r="BI235" i="19"/>
  <c r="AT235" i="19"/>
  <c r="BJ235" i="19"/>
  <c r="BC235" i="19"/>
  <c r="BD235" i="19"/>
  <c r="BG235" i="19"/>
  <c r="BK235" i="19"/>
  <c r="AQ235" i="19"/>
  <c r="AU235" i="19"/>
  <c r="AV235" i="19"/>
  <c r="AW235" i="19"/>
  <c r="AX235" i="19"/>
  <c r="AY235" i="19"/>
  <c r="BB235" i="19"/>
  <c r="AZ235" i="19"/>
  <c r="BA235" i="19"/>
  <c r="AO219" i="19"/>
  <c r="BE219" i="19"/>
  <c r="AP219" i="19"/>
  <c r="BF219" i="19"/>
  <c r="AR219" i="19"/>
  <c r="BH219" i="19"/>
  <c r="AS219" i="19"/>
  <c r="BI219" i="19"/>
  <c r="AT219" i="19"/>
  <c r="BJ219" i="19"/>
  <c r="AU219" i="19"/>
  <c r="BK219" i="19"/>
  <c r="AV219" i="19"/>
  <c r="AW219" i="19"/>
  <c r="AX219" i="19"/>
  <c r="BG219" i="19"/>
  <c r="AQ219" i="19"/>
  <c r="AY219" i="19"/>
  <c r="AZ219" i="19"/>
  <c r="BA219" i="19"/>
  <c r="BD219" i="19"/>
  <c r="BB219" i="19"/>
  <c r="BC219" i="19"/>
  <c r="AV202" i="19"/>
  <c r="AW202" i="19"/>
  <c r="AX202" i="19"/>
  <c r="AY202" i="19"/>
  <c r="AZ202" i="19"/>
  <c r="BA202" i="19"/>
  <c r="BB202" i="19"/>
  <c r="BC202" i="19"/>
  <c r="BD202" i="19"/>
  <c r="AO202" i="19"/>
  <c r="BE202" i="19"/>
  <c r="AP202" i="19"/>
  <c r="BF202" i="19"/>
  <c r="AQ202" i="19"/>
  <c r="BG202" i="19"/>
  <c r="AR202" i="19"/>
  <c r="BH202" i="19"/>
  <c r="AS202" i="19"/>
  <c r="AT202" i="19"/>
  <c r="AU202" i="19"/>
  <c r="BI202" i="19"/>
  <c r="BJ202" i="19"/>
  <c r="BK202" i="19"/>
  <c r="BC186" i="19"/>
  <c r="BD186" i="19"/>
  <c r="AO186" i="19"/>
  <c r="BE186" i="19"/>
  <c r="AP186" i="19"/>
  <c r="BF186" i="19"/>
  <c r="AR186" i="19"/>
  <c r="AS186" i="19"/>
  <c r="AT186" i="19"/>
  <c r="AU186" i="19"/>
  <c r="AV186" i="19"/>
  <c r="AW186" i="19"/>
  <c r="AX186" i="19"/>
  <c r="AY186" i="19"/>
  <c r="AZ186" i="19"/>
  <c r="BA186" i="19"/>
  <c r="BB186" i="19"/>
  <c r="BG186" i="19"/>
  <c r="BH186" i="19"/>
  <c r="BI186" i="19"/>
  <c r="AQ186" i="19"/>
  <c r="BK186" i="19"/>
  <c r="BJ186" i="19"/>
  <c r="AT169" i="19"/>
  <c r="BJ169" i="19"/>
  <c r="AU169" i="19"/>
  <c r="BK169" i="19"/>
  <c r="AV169" i="19"/>
  <c r="AW169" i="19"/>
  <c r="BA169" i="19"/>
  <c r="AZ169" i="19"/>
  <c r="BB169" i="19"/>
  <c r="BC169" i="19"/>
  <c r="BD169" i="19"/>
  <c r="BE169" i="19"/>
  <c r="BF169" i="19"/>
  <c r="BG169" i="19"/>
  <c r="BH169" i="19"/>
  <c r="BI169" i="19"/>
  <c r="AO169" i="19"/>
  <c r="AP169" i="19"/>
  <c r="AQ169" i="19"/>
  <c r="AR169" i="19"/>
  <c r="AS169" i="19"/>
  <c r="AY169" i="19"/>
  <c r="AX169" i="19"/>
  <c r="AY153" i="19"/>
  <c r="AZ153" i="19"/>
  <c r="BA153" i="19"/>
  <c r="BG153" i="19"/>
  <c r="AO153" i="19"/>
  <c r="BH153" i="19"/>
  <c r="AP153" i="19"/>
  <c r="BI153" i="19"/>
  <c r="AQ153" i="19"/>
  <c r="BJ153" i="19"/>
  <c r="AR153" i="19"/>
  <c r="BK153" i="19"/>
  <c r="AS153" i="19"/>
  <c r="AT153" i="19"/>
  <c r="AU153" i="19"/>
  <c r="AV153" i="19"/>
  <c r="AW153" i="19"/>
  <c r="AX153" i="19"/>
  <c r="BB153" i="19"/>
  <c r="BC153" i="19"/>
  <c r="BD153" i="19"/>
  <c r="BE153" i="19"/>
  <c r="BF153" i="19"/>
  <c r="AY137" i="19"/>
  <c r="AZ137" i="19"/>
  <c r="BA137" i="19"/>
  <c r="BB137" i="19"/>
  <c r="AO137" i="19"/>
  <c r="BI137" i="19"/>
  <c r="AP137" i="19"/>
  <c r="BJ137" i="19"/>
  <c r="AQ137" i="19"/>
  <c r="BK137" i="19"/>
  <c r="AR137" i="19"/>
  <c r="AS137" i="19"/>
  <c r="AT137" i="19"/>
  <c r="AU137" i="19"/>
  <c r="AV137" i="19"/>
  <c r="AW137" i="19"/>
  <c r="BC137" i="19"/>
  <c r="BH137" i="19"/>
  <c r="AX137" i="19"/>
  <c r="BD137" i="19"/>
  <c r="BE137" i="19"/>
  <c r="BG137" i="19"/>
  <c r="BF137" i="19"/>
  <c r="AQ97" i="19"/>
  <c r="BG97" i="19"/>
  <c r="AR97" i="19"/>
  <c r="BH97" i="19"/>
  <c r="AS97" i="19"/>
  <c r="BI97" i="19"/>
  <c r="AT97" i="19"/>
  <c r="BJ97" i="19"/>
  <c r="AU97" i="19"/>
  <c r="BK97" i="19"/>
  <c r="AW97" i="19"/>
  <c r="AX97" i="19"/>
  <c r="AZ97" i="19"/>
  <c r="BA97" i="19"/>
  <c r="AO97" i="19"/>
  <c r="AP97" i="19"/>
  <c r="AV97" i="19"/>
  <c r="AY97" i="19"/>
  <c r="BB97" i="19"/>
  <c r="BC97" i="19"/>
  <c r="BD97" i="19"/>
  <c r="BE97" i="19"/>
  <c r="BF97" i="19"/>
  <c r="BC81" i="19"/>
  <c r="BD81" i="19"/>
  <c r="AO81" i="19"/>
  <c r="BE81" i="19"/>
  <c r="AP81" i="19"/>
  <c r="BF81" i="19"/>
  <c r="AQ81" i="19"/>
  <c r="BG81" i="19"/>
  <c r="AV81" i="19"/>
  <c r="AW81" i="19"/>
  <c r="AX81" i="19"/>
  <c r="AY81" i="19"/>
  <c r="AZ81" i="19"/>
  <c r="BB81" i="19"/>
  <c r="BH81" i="19"/>
  <c r="BI81" i="19"/>
  <c r="BJ81" i="19"/>
  <c r="BK81" i="19"/>
  <c r="AR81" i="19"/>
  <c r="AS81" i="19"/>
  <c r="AT81" i="19"/>
  <c r="AU81" i="19"/>
  <c r="BA81" i="19"/>
  <c r="AT64" i="19"/>
  <c r="BJ64" i="19"/>
  <c r="AU64" i="19"/>
  <c r="BK64" i="19"/>
  <c r="AV64" i="19"/>
  <c r="AW64" i="19"/>
  <c r="AX64" i="19"/>
  <c r="AY64" i="19"/>
  <c r="AR64" i="19"/>
  <c r="AS64" i="19"/>
  <c r="AZ64" i="19"/>
  <c r="BA64" i="19"/>
  <c r="BB64" i="19"/>
  <c r="BC64" i="19"/>
  <c r="BD64" i="19"/>
  <c r="BE64" i="19"/>
  <c r="BF64" i="19"/>
  <c r="BG64" i="19"/>
  <c r="BH64" i="19"/>
  <c r="BI64" i="19"/>
  <c r="AO64" i="19"/>
  <c r="AP64" i="19"/>
  <c r="AQ64" i="19"/>
  <c r="AW48" i="19"/>
  <c r="AX48" i="19"/>
  <c r="AY48" i="19"/>
  <c r="AZ48" i="19"/>
  <c r="AT48" i="19"/>
  <c r="AU48" i="19"/>
  <c r="AV48" i="19"/>
  <c r="BA48" i="19"/>
  <c r="BB48" i="19"/>
  <c r="BC48" i="19"/>
  <c r="BF48" i="19"/>
  <c r="BG48" i="19"/>
  <c r="AO48" i="19"/>
  <c r="AP48" i="19"/>
  <c r="AQ48" i="19"/>
  <c r="AR48" i="19"/>
  <c r="AS48" i="19"/>
  <c r="BD48" i="19"/>
  <c r="BE48" i="19"/>
  <c r="BH48" i="19"/>
  <c r="BI48" i="19"/>
  <c r="BJ48" i="19"/>
  <c r="BK48" i="19"/>
  <c r="BD31" i="19"/>
  <c r="AO31" i="19"/>
  <c r="BE31" i="19"/>
  <c r="AP31" i="19"/>
  <c r="BF31" i="19"/>
  <c r="AQ31" i="19"/>
  <c r="BG31" i="19"/>
  <c r="AR31" i="19"/>
  <c r="AS31" i="19"/>
  <c r="AT31" i="19"/>
  <c r="AU31" i="19"/>
  <c r="AV31" i="19"/>
  <c r="AW31" i="19"/>
  <c r="AX31" i="19"/>
  <c r="AZ31" i="19"/>
  <c r="BA31" i="19"/>
  <c r="BB31" i="19"/>
  <c r="AY31" i="19"/>
  <c r="BC31" i="19"/>
  <c r="BI31" i="19"/>
  <c r="BH31" i="19"/>
  <c r="BJ31" i="19"/>
  <c r="BK31" i="19"/>
  <c r="BD15" i="19"/>
  <c r="AO15" i="19"/>
  <c r="BE15" i="19"/>
  <c r="AP15" i="19"/>
  <c r="BF15" i="19"/>
  <c r="AQ15" i="19"/>
  <c r="BG15" i="19"/>
  <c r="AV15" i="19"/>
  <c r="AW15" i="19"/>
  <c r="AX15" i="19"/>
  <c r="AY15" i="19"/>
  <c r="AZ15" i="19"/>
  <c r="BA15" i="19"/>
  <c r="BB15" i="19"/>
  <c r="BC15" i="19"/>
  <c r="BH15" i="19"/>
  <c r="BI15" i="19"/>
  <c r="BJ15" i="19"/>
  <c r="BK15" i="19"/>
  <c r="AR15" i="19"/>
  <c r="AS15" i="19"/>
  <c r="AT15" i="19"/>
  <c r="AU15" i="19"/>
  <c r="AV234" i="19"/>
  <c r="AW234" i="19"/>
  <c r="AY234" i="19"/>
  <c r="AZ234" i="19"/>
  <c r="BA234" i="19"/>
  <c r="BE234" i="19"/>
  <c r="BF234" i="19"/>
  <c r="BG234" i="19"/>
  <c r="BH234" i="19"/>
  <c r="BI234" i="19"/>
  <c r="AO234" i="19"/>
  <c r="BJ234" i="19"/>
  <c r="AP234" i="19"/>
  <c r="BK234" i="19"/>
  <c r="AQ234" i="19"/>
  <c r="AR234" i="19"/>
  <c r="AS234" i="19"/>
  <c r="AT234" i="19"/>
  <c r="AU234" i="19"/>
  <c r="AX234" i="19"/>
  <c r="BD234" i="19"/>
  <c r="BB234" i="19"/>
  <c r="BC234" i="19"/>
  <c r="AV218" i="19"/>
  <c r="AW218" i="19"/>
  <c r="AY218" i="19"/>
  <c r="AZ218" i="19"/>
  <c r="BA218" i="19"/>
  <c r="BB218" i="19"/>
  <c r="BC218" i="19"/>
  <c r="BD218" i="19"/>
  <c r="AO218" i="19"/>
  <c r="BE218" i="19"/>
  <c r="AT218" i="19"/>
  <c r="AU218" i="19"/>
  <c r="AX218" i="19"/>
  <c r="BF218" i="19"/>
  <c r="BG218" i="19"/>
  <c r="BH218" i="19"/>
  <c r="BI218" i="19"/>
  <c r="BJ218" i="19"/>
  <c r="BK218" i="19"/>
  <c r="AP218" i="19"/>
  <c r="AS218" i="19"/>
  <c r="AQ218" i="19"/>
  <c r="AR218" i="19"/>
  <c r="BC201" i="19"/>
  <c r="BD201" i="19"/>
  <c r="AO201" i="19"/>
  <c r="BE201" i="19"/>
  <c r="AP201" i="19"/>
  <c r="BF201" i="19"/>
  <c r="AQ201" i="19"/>
  <c r="BG201" i="19"/>
  <c r="AR201" i="19"/>
  <c r="BH201" i="19"/>
  <c r="AS201" i="19"/>
  <c r="BI201" i="19"/>
  <c r="AT201" i="19"/>
  <c r="BJ201" i="19"/>
  <c r="AU201" i="19"/>
  <c r="BK201" i="19"/>
  <c r="AV201" i="19"/>
  <c r="AW201" i="19"/>
  <c r="AX201" i="19"/>
  <c r="AY201" i="19"/>
  <c r="AZ201" i="19"/>
  <c r="BA201" i="19"/>
  <c r="BB201" i="19"/>
  <c r="AT185" i="19"/>
  <c r="BJ185" i="19"/>
  <c r="AU185" i="19"/>
  <c r="BK185" i="19"/>
  <c r="AV185" i="19"/>
  <c r="AW185" i="19"/>
  <c r="AQ185" i="19"/>
  <c r="AR185" i="19"/>
  <c r="AS185" i="19"/>
  <c r="AX185" i="19"/>
  <c r="AY185" i="19"/>
  <c r="AZ185" i="19"/>
  <c r="BA185" i="19"/>
  <c r="BB185" i="19"/>
  <c r="BC185" i="19"/>
  <c r="BD185" i="19"/>
  <c r="BE185" i="19"/>
  <c r="BF185" i="19"/>
  <c r="BG185" i="19"/>
  <c r="BH185" i="19"/>
  <c r="AP185" i="19"/>
  <c r="BI185" i="19"/>
  <c r="AO185" i="19"/>
  <c r="BA168" i="19"/>
  <c r="BB168" i="19"/>
  <c r="BC168" i="19"/>
  <c r="BD168" i="19"/>
  <c r="AR168" i="19"/>
  <c r="BH168" i="19"/>
  <c r="AX168" i="19"/>
  <c r="AY168" i="19"/>
  <c r="AZ168" i="19"/>
  <c r="BE168" i="19"/>
  <c r="BF168" i="19"/>
  <c r="BG168" i="19"/>
  <c r="BI168" i="19"/>
  <c r="BJ168" i="19"/>
  <c r="AO168" i="19"/>
  <c r="BK168" i="19"/>
  <c r="AP168" i="19"/>
  <c r="AQ168" i="19"/>
  <c r="AS168" i="19"/>
  <c r="AT168" i="19"/>
  <c r="AU168" i="19"/>
  <c r="AW168" i="19"/>
  <c r="AV168" i="19"/>
  <c r="AP152" i="19"/>
  <c r="BF152" i="19"/>
  <c r="AQ152" i="19"/>
  <c r="BG152" i="19"/>
  <c r="AR152" i="19"/>
  <c r="BH152" i="19"/>
  <c r="AO152" i="19"/>
  <c r="BK152" i="19"/>
  <c r="AS152" i="19"/>
  <c r="AT152" i="19"/>
  <c r="AU152" i="19"/>
  <c r="AV152" i="19"/>
  <c r="AW152" i="19"/>
  <c r="AX152" i="19"/>
  <c r="AY152" i="19"/>
  <c r="AZ152" i="19"/>
  <c r="BI152" i="19"/>
  <c r="BJ152" i="19"/>
  <c r="BA152" i="19"/>
  <c r="BB152" i="19"/>
  <c r="BC152" i="19"/>
  <c r="BE152" i="19"/>
  <c r="BD152" i="19"/>
  <c r="AP136" i="19"/>
  <c r="BF136" i="19"/>
  <c r="AQ136" i="19"/>
  <c r="BG136" i="19"/>
  <c r="AR136" i="19"/>
  <c r="BH136" i="19"/>
  <c r="AS136" i="19"/>
  <c r="BI136" i="19"/>
  <c r="AO136" i="19"/>
  <c r="AT136" i="19"/>
  <c r="AU136" i="19"/>
  <c r="AV136" i="19"/>
  <c r="AW136" i="19"/>
  <c r="AX136" i="19"/>
  <c r="AY136" i="19"/>
  <c r="AZ136" i="19"/>
  <c r="BB136" i="19"/>
  <c r="BC136" i="19"/>
  <c r="BA136" i="19"/>
  <c r="BD136" i="19"/>
  <c r="BE136" i="19"/>
  <c r="BJ136" i="19"/>
  <c r="BK136" i="19"/>
  <c r="AX96" i="19"/>
  <c r="AY96" i="19"/>
  <c r="AZ96" i="19"/>
  <c r="BA96" i="19"/>
  <c r="BB96" i="19"/>
  <c r="BD96" i="19"/>
  <c r="AO96" i="19"/>
  <c r="BE96" i="19"/>
  <c r="AQ96" i="19"/>
  <c r="BG96" i="19"/>
  <c r="AR96" i="19"/>
  <c r="BH96" i="19"/>
  <c r="BJ96" i="19"/>
  <c r="BK96" i="19"/>
  <c r="AP96" i="19"/>
  <c r="AS96" i="19"/>
  <c r="AT96" i="19"/>
  <c r="AU96" i="19"/>
  <c r="AV96" i="19"/>
  <c r="AW96" i="19"/>
  <c r="BC96" i="19"/>
  <c r="BF96" i="19"/>
  <c r="BI96" i="19"/>
  <c r="AT80" i="19"/>
  <c r="BJ80" i="19"/>
  <c r="AU80" i="19"/>
  <c r="BK80" i="19"/>
  <c r="AV80" i="19"/>
  <c r="AW80" i="19"/>
  <c r="AX80" i="19"/>
  <c r="AS80" i="19"/>
  <c r="AY80" i="19"/>
  <c r="AZ80" i="19"/>
  <c r="BA80" i="19"/>
  <c r="BB80" i="19"/>
  <c r="BD80" i="19"/>
  <c r="BE80" i="19"/>
  <c r="BF80" i="19"/>
  <c r="BG80" i="19"/>
  <c r="BH80" i="19"/>
  <c r="BI80" i="19"/>
  <c r="AO80" i="19"/>
  <c r="AP80" i="19"/>
  <c r="AQ80" i="19"/>
  <c r="AR80" i="19"/>
  <c r="BC80" i="19"/>
  <c r="BA63" i="19"/>
  <c r="BB63" i="19"/>
  <c r="BC63" i="19"/>
  <c r="BD63" i="19"/>
  <c r="AO63" i="19"/>
  <c r="BE63" i="19"/>
  <c r="AP63" i="19"/>
  <c r="BF63" i="19"/>
  <c r="AS63" i="19"/>
  <c r="AT63" i="19"/>
  <c r="AU63" i="19"/>
  <c r="AV63" i="19"/>
  <c r="AW63" i="19"/>
  <c r="AX63" i="19"/>
  <c r="AY63" i="19"/>
  <c r="AZ63" i="19"/>
  <c r="BG63" i="19"/>
  <c r="BH63" i="19"/>
  <c r="BI63" i="19"/>
  <c r="BJ63" i="19"/>
  <c r="AQ63" i="19"/>
  <c r="AR63" i="19"/>
  <c r="BK63" i="19"/>
  <c r="AU46" i="19"/>
  <c r="BK46" i="19"/>
  <c r="AV46" i="19"/>
  <c r="AW46" i="19"/>
  <c r="AX46" i="19"/>
  <c r="BG46" i="19"/>
  <c r="BH46" i="19"/>
  <c r="AO46" i="19"/>
  <c r="BI46" i="19"/>
  <c r="AP46" i="19"/>
  <c r="BJ46" i="19"/>
  <c r="AQ46" i="19"/>
  <c r="AR46" i="19"/>
  <c r="AY46" i="19"/>
  <c r="AZ46" i="19"/>
  <c r="AS46" i="19"/>
  <c r="AT46" i="19"/>
  <c r="BA46" i="19"/>
  <c r="BB46" i="19"/>
  <c r="BC46" i="19"/>
  <c r="BD46" i="19"/>
  <c r="BE46" i="19"/>
  <c r="BF46" i="19"/>
  <c r="AU30" i="19"/>
  <c r="BK30" i="19"/>
  <c r="AV30" i="19"/>
  <c r="AW30" i="19"/>
  <c r="AX30" i="19"/>
  <c r="AQ30" i="19"/>
  <c r="AR30" i="19"/>
  <c r="AS30" i="19"/>
  <c r="AT30" i="19"/>
  <c r="AY30" i="19"/>
  <c r="AZ30" i="19"/>
  <c r="BA30" i="19"/>
  <c r="BC30" i="19"/>
  <c r="BD30" i="19"/>
  <c r="BE30" i="19"/>
  <c r="BF30" i="19"/>
  <c r="AO30" i="19"/>
  <c r="AP30" i="19"/>
  <c r="BB30" i="19"/>
  <c r="BG30" i="19"/>
  <c r="BH30" i="19"/>
  <c r="BI30" i="19"/>
  <c r="BJ30" i="19"/>
  <c r="AU14" i="19"/>
  <c r="BK14" i="19"/>
  <c r="AV14" i="19"/>
  <c r="AW14" i="19"/>
  <c r="AX14" i="19"/>
  <c r="AY14" i="19"/>
  <c r="AZ14" i="19"/>
  <c r="BA14" i="19"/>
  <c r="BB14" i="19"/>
  <c r="BC14" i="19"/>
  <c r="BD14" i="19"/>
  <c r="BE14" i="19"/>
  <c r="BF14" i="19"/>
  <c r="BG14" i="19"/>
  <c r="BH14" i="19"/>
  <c r="AO14" i="19"/>
  <c r="BI14" i="19"/>
  <c r="AP14" i="19"/>
  <c r="BJ14" i="19"/>
  <c r="AQ14" i="19"/>
  <c r="AR14" i="19"/>
  <c r="AS14" i="19"/>
  <c r="AT14" i="19"/>
  <c r="BC233" i="19"/>
  <c r="BD233" i="19"/>
  <c r="AP233" i="19"/>
  <c r="BF233" i="19"/>
  <c r="AQ233" i="19"/>
  <c r="BG233" i="19"/>
  <c r="AR233" i="19"/>
  <c r="BH233" i="19"/>
  <c r="AS233" i="19"/>
  <c r="BI233" i="19"/>
  <c r="BA233" i="19"/>
  <c r="BB233" i="19"/>
  <c r="BE233" i="19"/>
  <c r="BJ233" i="19"/>
  <c r="BK233" i="19"/>
  <c r="AO233" i="19"/>
  <c r="AT233" i="19"/>
  <c r="AU233" i="19"/>
  <c r="AV233" i="19"/>
  <c r="AW233" i="19"/>
  <c r="AZ233" i="19"/>
  <c r="AX233" i="19"/>
  <c r="AY233" i="19"/>
  <c r="BC217" i="19"/>
  <c r="BD217" i="19"/>
  <c r="AO217" i="19"/>
  <c r="BE217" i="19"/>
  <c r="AP217" i="19"/>
  <c r="BF217" i="19"/>
  <c r="AQ217" i="19"/>
  <c r="BG217" i="19"/>
  <c r="AR217" i="19"/>
  <c r="BH217" i="19"/>
  <c r="AS217" i="19"/>
  <c r="BI217" i="19"/>
  <c r="AT217" i="19"/>
  <c r="BJ217" i="19"/>
  <c r="AU217" i="19"/>
  <c r="BK217" i="19"/>
  <c r="AV217" i="19"/>
  <c r="AW217" i="19"/>
  <c r="AX217" i="19"/>
  <c r="AY217" i="19"/>
  <c r="AZ217" i="19"/>
  <c r="BA217" i="19"/>
  <c r="BB217" i="19"/>
  <c r="AT200" i="19"/>
  <c r="BJ200" i="19"/>
  <c r="AU200" i="19"/>
  <c r="BK200" i="19"/>
  <c r="AV200" i="19"/>
  <c r="AW200" i="19"/>
  <c r="AX200" i="19"/>
  <c r="AY200" i="19"/>
  <c r="AZ200" i="19"/>
  <c r="BA200" i="19"/>
  <c r="BB200" i="19"/>
  <c r="BC200" i="19"/>
  <c r="BD200" i="19"/>
  <c r="AO200" i="19"/>
  <c r="BE200" i="19"/>
  <c r="AP200" i="19"/>
  <c r="BF200" i="19"/>
  <c r="AQ200" i="19"/>
  <c r="BG200" i="19"/>
  <c r="AS200" i="19"/>
  <c r="BH200" i="19"/>
  <c r="BI200" i="19"/>
  <c r="AR200" i="19"/>
  <c r="BA184" i="19"/>
  <c r="BB184" i="19"/>
  <c r="BC184" i="19"/>
  <c r="BD184" i="19"/>
  <c r="AT184" i="19"/>
  <c r="AU184" i="19"/>
  <c r="AV184" i="19"/>
  <c r="AW184" i="19"/>
  <c r="AX184" i="19"/>
  <c r="AY184" i="19"/>
  <c r="AZ184" i="19"/>
  <c r="BE184" i="19"/>
  <c r="BF184" i="19"/>
  <c r="BG184" i="19"/>
  <c r="BH184" i="19"/>
  <c r="AO184" i="19"/>
  <c r="BI184" i="19"/>
  <c r="AP184" i="19"/>
  <c r="BJ184" i="19"/>
  <c r="AQ184" i="19"/>
  <c r="BK184" i="19"/>
  <c r="AS184" i="19"/>
  <c r="AR184" i="19"/>
  <c r="AR167" i="19"/>
  <c r="BH167" i="19"/>
  <c r="AS167" i="19"/>
  <c r="BI167" i="19"/>
  <c r="AT167" i="19"/>
  <c r="BJ167" i="19"/>
  <c r="AU167" i="19"/>
  <c r="BK167" i="19"/>
  <c r="AY167" i="19"/>
  <c r="AZ167" i="19"/>
  <c r="BA167" i="19"/>
  <c r="BB167" i="19"/>
  <c r="BC167" i="19"/>
  <c r="BD167" i="19"/>
  <c r="BE167" i="19"/>
  <c r="BF167" i="19"/>
  <c r="BG167" i="19"/>
  <c r="AO167" i="19"/>
  <c r="AP167" i="19"/>
  <c r="AQ167" i="19"/>
  <c r="AV167" i="19"/>
  <c r="AX167" i="19"/>
  <c r="AW167" i="19"/>
  <c r="AW151" i="19"/>
  <c r="AX151" i="19"/>
  <c r="AY151" i="19"/>
  <c r="AS151" i="19"/>
  <c r="AT151" i="19"/>
  <c r="AU151" i="19"/>
  <c r="AV151" i="19"/>
  <c r="AZ151" i="19"/>
  <c r="BA151" i="19"/>
  <c r="BB151" i="19"/>
  <c r="BC151" i="19"/>
  <c r="BD151" i="19"/>
  <c r="AO151" i="19"/>
  <c r="AP151" i="19"/>
  <c r="AQ151" i="19"/>
  <c r="AR151" i="19"/>
  <c r="BE151" i="19"/>
  <c r="BF151" i="19"/>
  <c r="BG151" i="19"/>
  <c r="BH151" i="19"/>
  <c r="BI151" i="19"/>
  <c r="BJ151" i="19"/>
  <c r="BK151" i="19"/>
  <c r="AW135" i="19"/>
  <c r="AX135" i="19"/>
  <c r="AY135" i="19"/>
  <c r="AZ135" i="19"/>
  <c r="AQ135" i="19"/>
  <c r="BK135" i="19"/>
  <c r="AR135" i="19"/>
  <c r="AS135" i="19"/>
  <c r="AT135" i="19"/>
  <c r="AU135" i="19"/>
  <c r="AV135" i="19"/>
  <c r="BA135" i="19"/>
  <c r="BB135" i="19"/>
  <c r="BC135" i="19"/>
  <c r="BE135" i="19"/>
  <c r="BF135" i="19"/>
  <c r="AP135" i="19"/>
  <c r="BD135" i="19"/>
  <c r="BG135" i="19"/>
  <c r="BH135" i="19"/>
  <c r="BI135" i="19"/>
  <c r="BJ135" i="19"/>
  <c r="AO135" i="19"/>
  <c r="AO95" i="19"/>
  <c r="BE95" i="19"/>
  <c r="AP95" i="19"/>
  <c r="BF95" i="19"/>
  <c r="AQ95" i="19"/>
  <c r="BG95" i="19"/>
  <c r="AR95" i="19"/>
  <c r="BH95" i="19"/>
  <c r="AS95" i="19"/>
  <c r="BI95" i="19"/>
  <c r="AU95" i="19"/>
  <c r="BK95" i="19"/>
  <c r="AV95" i="19"/>
  <c r="AW95" i="19"/>
  <c r="AX95" i="19"/>
  <c r="AY95" i="19"/>
  <c r="AT95" i="19"/>
  <c r="AZ95" i="19"/>
  <c r="BA95" i="19"/>
  <c r="BB95" i="19"/>
  <c r="BC95" i="19"/>
  <c r="BD95" i="19"/>
  <c r="BJ95" i="19"/>
  <c r="BA79" i="19"/>
  <c r="BB79" i="19"/>
  <c r="BC79" i="19"/>
  <c r="BD79" i="19"/>
  <c r="AO79" i="19"/>
  <c r="BE79" i="19"/>
  <c r="AU79" i="19"/>
  <c r="AV79" i="19"/>
  <c r="AW79" i="19"/>
  <c r="AX79" i="19"/>
  <c r="AY79" i="19"/>
  <c r="BF79" i="19"/>
  <c r="BG79" i="19"/>
  <c r="BH79" i="19"/>
  <c r="BI79" i="19"/>
  <c r="BJ79" i="19"/>
  <c r="AP79" i="19"/>
  <c r="BK79" i="19"/>
  <c r="AQ79" i="19"/>
  <c r="AR79" i="19"/>
  <c r="AS79" i="19"/>
  <c r="AT79" i="19"/>
  <c r="AZ79" i="19"/>
  <c r="AR62" i="19"/>
  <c r="BH62" i="19"/>
  <c r="AS62" i="19"/>
  <c r="BI62" i="19"/>
  <c r="AT62" i="19"/>
  <c r="BJ62" i="19"/>
  <c r="AU62" i="19"/>
  <c r="BK62" i="19"/>
  <c r="AV62" i="19"/>
  <c r="AW62" i="19"/>
  <c r="AO62" i="19"/>
  <c r="AP62" i="19"/>
  <c r="AQ62" i="19"/>
  <c r="AX62" i="19"/>
  <c r="AY62" i="19"/>
  <c r="AZ62" i="19"/>
  <c r="BA62" i="19"/>
  <c r="BB62" i="19"/>
  <c r="BC62" i="19"/>
  <c r="BD62" i="19"/>
  <c r="BE62" i="19"/>
  <c r="BG62" i="19"/>
  <c r="BF62" i="19"/>
  <c r="BB45" i="19"/>
  <c r="BC45" i="19"/>
  <c r="BD45" i="19"/>
  <c r="AO45" i="19"/>
  <c r="BE45" i="19"/>
  <c r="AP45" i="19"/>
  <c r="BJ45" i="19"/>
  <c r="AQ45" i="19"/>
  <c r="BK45" i="19"/>
  <c r="AR45" i="19"/>
  <c r="AS45" i="19"/>
  <c r="AT45" i="19"/>
  <c r="AU45" i="19"/>
  <c r="AX45" i="19"/>
  <c r="AY45" i="19"/>
  <c r="BI45" i="19"/>
  <c r="AV45" i="19"/>
  <c r="AW45" i="19"/>
  <c r="AZ45" i="19"/>
  <c r="BF45" i="19"/>
  <c r="BA45" i="19"/>
  <c r="BG45" i="19"/>
  <c r="BH45" i="19"/>
  <c r="BB29" i="19"/>
  <c r="BC29" i="19"/>
  <c r="BD29" i="19"/>
  <c r="AO29" i="19"/>
  <c r="BE29" i="19"/>
  <c r="AT29" i="19"/>
  <c r="AU29" i="19"/>
  <c r="AV29" i="19"/>
  <c r="AW29" i="19"/>
  <c r="AX29" i="19"/>
  <c r="AY29" i="19"/>
  <c r="AZ29" i="19"/>
  <c r="BF29" i="19"/>
  <c r="BG29" i="19"/>
  <c r="BH29" i="19"/>
  <c r="BI29" i="19"/>
  <c r="BA29" i="19"/>
  <c r="BJ29" i="19"/>
  <c r="BK29" i="19"/>
  <c r="AQ29" i="19"/>
  <c r="AP29" i="19"/>
  <c r="AR29" i="19"/>
  <c r="AS29" i="19"/>
  <c r="BB13" i="19"/>
  <c r="BC13" i="19"/>
  <c r="BD13" i="19"/>
  <c r="AO13" i="19"/>
  <c r="BE13" i="19"/>
  <c r="AX13" i="19"/>
  <c r="AY13" i="19"/>
  <c r="AZ13" i="19"/>
  <c r="BA13" i="19"/>
  <c r="BF13" i="19"/>
  <c r="BG13" i="19"/>
  <c r="BH13" i="19"/>
  <c r="BI13" i="19"/>
  <c r="AP13" i="19"/>
  <c r="BJ13" i="19"/>
  <c r="AQ13" i="19"/>
  <c r="BK13" i="19"/>
  <c r="AR13" i="19"/>
  <c r="AS13" i="19"/>
  <c r="AT13" i="19"/>
  <c r="AU13" i="19"/>
  <c r="AV13" i="19"/>
  <c r="AW13" i="19"/>
  <c r="AT232" i="19"/>
  <c r="BJ232" i="19"/>
  <c r="AU232" i="19"/>
  <c r="BK232" i="19"/>
  <c r="AW232" i="19"/>
  <c r="AX232" i="19"/>
  <c r="AY232" i="19"/>
  <c r="AZ232" i="19"/>
  <c r="BB232" i="19"/>
  <c r="BC232" i="19"/>
  <c r="BD232" i="19"/>
  <c r="BE232" i="19"/>
  <c r="BF232" i="19"/>
  <c r="BG232" i="19"/>
  <c r="BH232" i="19"/>
  <c r="BI232" i="19"/>
  <c r="AO232" i="19"/>
  <c r="AP232" i="19"/>
  <c r="AQ232" i="19"/>
  <c r="AR232" i="19"/>
  <c r="BA232" i="19"/>
  <c r="AS232" i="19"/>
  <c r="AV232" i="19"/>
  <c r="AT216" i="19"/>
  <c r="BJ216" i="19"/>
  <c r="AU216" i="19"/>
  <c r="BK216" i="19"/>
  <c r="AV216" i="19"/>
  <c r="AW216" i="19"/>
  <c r="AX216" i="19"/>
  <c r="AY216" i="19"/>
  <c r="AZ216" i="19"/>
  <c r="BA216" i="19"/>
  <c r="BB216" i="19"/>
  <c r="BC216" i="19"/>
  <c r="BD216" i="19"/>
  <c r="BE216" i="19"/>
  <c r="BF216" i="19"/>
  <c r="BG216" i="19"/>
  <c r="BH216" i="19"/>
  <c r="BI216" i="19"/>
  <c r="AO216" i="19"/>
  <c r="AP216" i="19"/>
  <c r="AS216" i="19"/>
  <c r="AQ216" i="19"/>
  <c r="AR216" i="19"/>
  <c r="BA199" i="19"/>
  <c r="BB199" i="19"/>
  <c r="BC199" i="19"/>
  <c r="BD199" i="19"/>
  <c r="AO199" i="19"/>
  <c r="BE199" i="19"/>
  <c r="AP199" i="19"/>
  <c r="BF199" i="19"/>
  <c r="AQ199" i="19"/>
  <c r="BG199" i="19"/>
  <c r="AR199" i="19"/>
  <c r="BH199" i="19"/>
  <c r="AS199" i="19"/>
  <c r="BI199" i="19"/>
  <c r="AT199" i="19"/>
  <c r="BJ199" i="19"/>
  <c r="AU199" i="19"/>
  <c r="BK199" i="19"/>
  <c r="AV199" i="19"/>
  <c r="AW199" i="19"/>
  <c r="AX199" i="19"/>
  <c r="AY199" i="19"/>
  <c r="AZ199" i="19"/>
  <c r="AR183" i="19"/>
  <c r="BH183" i="19"/>
  <c r="AS183" i="19"/>
  <c r="BI183" i="19"/>
  <c r="AT183" i="19"/>
  <c r="BJ183" i="19"/>
  <c r="AU183" i="19"/>
  <c r="BK183" i="19"/>
  <c r="AW183" i="19"/>
  <c r="AX183" i="19"/>
  <c r="AY183" i="19"/>
  <c r="AZ183" i="19"/>
  <c r="BA183" i="19"/>
  <c r="BB183" i="19"/>
  <c r="BC183" i="19"/>
  <c r="BD183" i="19"/>
  <c r="BE183" i="19"/>
  <c r="BF183" i="19"/>
  <c r="BG183" i="19"/>
  <c r="AO183" i="19"/>
  <c r="AP183" i="19"/>
  <c r="AV183" i="19"/>
  <c r="AQ183" i="19"/>
  <c r="AY166" i="19"/>
  <c r="AZ166" i="19"/>
  <c r="BA166" i="19"/>
  <c r="BB166" i="19"/>
  <c r="AP166" i="19"/>
  <c r="BF166" i="19"/>
  <c r="AW166" i="19"/>
  <c r="AX166" i="19"/>
  <c r="BC166" i="19"/>
  <c r="BD166" i="19"/>
  <c r="BE166" i="19"/>
  <c r="BG166" i="19"/>
  <c r="BH166" i="19"/>
  <c r="BI166" i="19"/>
  <c r="BJ166" i="19"/>
  <c r="AO166" i="19"/>
  <c r="BK166" i="19"/>
  <c r="AQ166" i="19"/>
  <c r="AR166" i="19"/>
  <c r="AS166" i="19"/>
  <c r="AT166" i="19"/>
  <c r="AV166" i="19"/>
  <c r="AU166" i="19"/>
  <c r="BD150" i="19"/>
  <c r="AO150" i="19"/>
  <c r="BE150" i="19"/>
  <c r="AP150" i="19"/>
  <c r="BF150" i="19"/>
  <c r="AW150" i="19"/>
  <c r="AX150" i="19"/>
  <c r="AY150" i="19"/>
  <c r="AZ150" i="19"/>
  <c r="BA150" i="19"/>
  <c r="BB150" i="19"/>
  <c r="BC150" i="19"/>
  <c r="BG150" i="19"/>
  <c r="BH150" i="19"/>
  <c r="AQ150" i="19"/>
  <c r="AR150" i="19"/>
  <c r="AS150" i="19"/>
  <c r="AT150" i="19"/>
  <c r="AU150" i="19"/>
  <c r="AV150" i="19"/>
  <c r="BI150" i="19"/>
  <c r="BK150" i="19"/>
  <c r="BJ150" i="19"/>
  <c r="AU133" i="19"/>
  <c r="BK133" i="19"/>
  <c r="AV133" i="19"/>
  <c r="AW133" i="19"/>
  <c r="AX133" i="19"/>
  <c r="BD133" i="19"/>
  <c r="BE133" i="19"/>
  <c r="BF133" i="19"/>
  <c r="BG133" i="19"/>
  <c r="BH133" i="19"/>
  <c r="AO133" i="19"/>
  <c r="BI133" i="19"/>
  <c r="AP133" i="19"/>
  <c r="BJ133" i="19"/>
  <c r="AQ133" i="19"/>
  <c r="AR133" i="19"/>
  <c r="AT133" i="19"/>
  <c r="AY133" i="19"/>
  <c r="AS133" i="19"/>
  <c r="AZ133" i="19"/>
  <c r="BA133" i="19"/>
  <c r="BB133" i="19"/>
  <c r="BC133" i="19"/>
  <c r="AV94" i="19"/>
  <c r="AW94" i="19"/>
  <c r="AX94" i="19"/>
  <c r="AY94" i="19"/>
  <c r="AZ94" i="19"/>
  <c r="BB94" i="19"/>
  <c r="BC94" i="19"/>
  <c r="BD94" i="19"/>
  <c r="AO94" i="19"/>
  <c r="BE94" i="19"/>
  <c r="AP94" i="19"/>
  <c r="BF94" i="19"/>
  <c r="AQ94" i="19"/>
  <c r="AR94" i="19"/>
  <c r="AS94" i="19"/>
  <c r="AT94" i="19"/>
  <c r="AU94" i="19"/>
  <c r="BA94" i="19"/>
  <c r="BG94" i="19"/>
  <c r="BH94" i="19"/>
  <c r="BI94" i="19"/>
  <c r="BJ94" i="19"/>
  <c r="BK94" i="19"/>
  <c r="AR78" i="19"/>
  <c r="BH78" i="19"/>
  <c r="AS78" i="19"/>
  <c r="BI78" i="19"/>
  <c r="AT78" i="19"/>
  <c r="BJ78" i="19"/>
  <c r="AU78" i="19"/>
  <c r="BK78" i="19"/>
  <c r="AV78" i="19"/>
  <c r="AW78" i="19"/>
  <c r="AX78" i="19"/>
  <c r="AY78" i="19"/>
  <c r="AZ78" i="19"/>
  <c r="BA78" i="19"/>
  <c r="BC78" i="19"/>
  <c r="BD78" i="19"/>
  <c r="BE78" i="19"/>
  <c r="BF78" i="19"/>
  <c r="BG78" i="19"/>
  <c r="AO78" i="19"/>
  <c r="AP78" i="19"/>
  <c r="AQ78" i="19"/>
  <c r="BB78" i="19"/>
  <c r="AY61" i="19"/>
  <c r="AZ61" i="19"/>
  <c r="BA61" i="19"/>
  <c r="BB61" i="19"/>
  <c r="BC61" i="19"/>
  <c r="BD61" i="19"/>
  <c r="AO61" i="19"/>
  <c r="BK61" i="19"/>
  <c r="AP61" i="19"/>
  <c r="AQ61" i="19"/>
  <c r="AR61" i="19"/>
  <c r="AS61" i="19"/>
  <c r="AT61" i="19"/>
  <c r="AU61" i="19"/>
  <c r="AV61" i="19"/>
  <c r="AW61" i="19"/>
  <c r="AX61" i="19"/>
  <c r="BE61" i="19"/>
  <c r="BF61" i="19"/>
  <c r="BH61" i="19"/>
  <c r="BG61" i="19"/>
  <c r="BI61" i="19"/>
  <c r="BJ61" i="19"/>
  <c r="AS44" i="19"/>
  <c r="BI44" i="19"/>
  <c r="AT44" i="19"/>
  <c r="BJ44" i="19"/>
  <c r="AU44" i="19"/>
  <c r="BK44" i="19"/>
  <c r="AV44" i="19"/>
  <c r="AO44" i="19"/>
  <c r="AP44" i="19"/>
  <c r="AQ44" i="19"/>
  <c r="AR44" i="19"/>
  <c r="AW44" i="19"/>
  <c r="AX44" i="19"/>
  <c r="BA44" i="19"/>
  <c r="BB44" i="19"/>
  <c r="AY44" i="19"/>
  <c r="AZ44" i="19"/>
  <c r="BC44" i="19"/>
  <c r="BD44" i="19"/>
  <c r="BE44" i="19"/>
  <c r="BF44" i="19"/>
  <c r="BG44" i="19"/>
  <c r="BH44" i="19"/>
  <c r="AS28" i="19"/>
  <c r="BI28" i="19"/>
  <c r="AT28" i="19"/>
  <c r="BJ28" i="19"/>
  <c r="AU28" i="19"/>
  <c r="BK28" i="19"/>
  <c r="AV28" i="19"/>
  <c r="AW28" i="19"/>
  <c r="AX28" i="19"/>
  <c r="AY28" i="19"/>
  <c r="AZ28" i="19"/>
  <c r="BA28" i="19"/>
  <c r="BB28" i="19"/>
  <c r="BC28" i="19"/>
  <c r="BE28" i="19"/>
  <c r="BF28" i="19"/>
  <c r="BG28" i="19"/>
  <c r="BH28" i="19"/>
  <c r="AO28" i="19"/>
  <c r="AP28" i="19"/>
  <c r="AQ28" i="19"/>
  <c r="AR28" i="19"/>
  <c r="BD28" i="19"/>
  <c r="AJ12" i="19"/>
  <c r="AS12" i="19"/>
  <c r="BI12" i="19"/>
  <c r="AT12" i="19"/>
  <c r="BJ12" i="19"/>
  <c r="AU12" i="19"/>
  <c r="BK12" i="19"/>
  <c r="AV12" i="19"/>
  <c r="BA12" i="19"/>
  <c r="BB12" i="19"/>
  <c r="BC12" i="19"/>
  <c r="BD12" i="19"/>
  <c r="BE12" i="19"/>
  <c r="BF12" i="19"/>
  <c r="BG12" i="19"/>
  <c r="BH12" i="19"/>
  <c r="AO12" i="19"/>
  <c r="AP12" i="19"/>
  <c r="AQ12" i="19"/>
  <c r="AR12" i="19"/>
  <c r="AW12" i="19"/>
  <c r="AZ12" i="19"/>
  <c r="AX12" i="19"/>
  <c r="AY12" i="19"/>
  <c r="BA231" i="19"/>
  <c r="BB231" i="19"/>
  <c r="BD231" i="19"/>
  <c r="AO231" i="19"/>
  <c r="BE231" i="19"/>
  <c r="AP231" i="19"/>
  <c r="BF231" i="19"/>
  <c r="AQ231" i="19"/>
  <c r="BG231" i="19"/>
  <c r="AT231" i="19"/>
  <c r="BJ231" i="19"/>
  <c r="AV231" i="19"/>
  <c r="AW231" i="19"/>
  <c r="AX231" i="19"/>
  <c r="AY231" i="19"/>
  <c r="AZ231" i="19"/>
  <c r="BC231" i="19"/>
  <c r="BH231" i="19"/>
  <c r="BI231" i="19"/>
  <c r="BK231" i="19"/>
  <c r="AU231" i="19"/>
  <c r="AR231" i="19"/>
  <c r="AS231" i="19"/>
  <c r="BA215" i="19"/>
  <c r="BB215" i="19"/>
  <c r="BC215" i="19"/>
  <c r="BD215" i="19"/>
  <c r="AO215" i="19"/>
  <c r="BE215" i="19"/>
  <c r="AP215" i="19"/>
  <c r="BF215" i="19"/>
  <c r="AQ215" i="19"/>
  <c r="BG215" i="19"/>
  <c r="AR215" i="19"/>
  <c r="BH215" i="19"/>
  <c r="AS215" i="19"/>
  <c r="BI215" i="19"/>
  <c r="AT215" i="19"/>
  <c r="BJ215" i="19"/>
  <c r="AV215" i="19"/>
  <c r="AU215" i="19"/>
  <c r="AW215" i="19"/>
  <c r="AX215" i="19"/>
  <c r="AY215" i="19"/>
  <c r="AZ215" i="19"/>
  <c r="BK215" i="19"/>
  <c r="AR198" i="19"/>
  <c r="BH198" i="19"/>
  <c r="AS198" i="19"/>
  <c r="BI198" i="19"/>
  <c r="AT198" i="19"/>
  <c r="BJ198" i="19"/>
  <c r="AU198" i="19"/>
  <c r="BK198" i="19"/>
  <c r="AV198" i="19"/>
  <c r="AW198" i="19"/>
  <c r="AX198" i="19"/>
  <c r="AY198" i="19"/>
  <c r="AZ198" i="19"/>
  <c r="BA198" i="19"/>
  <c r="BB198" i="19"/>
  <c r="BC198" i="19"/>
  <c r="BD198" i="19"/>
  <c r="AO198" i="19"/>
  <c r="BE198" i="19"/>
  <c r="AP198" i="19"/>
  <c r="AQ198" i="19"/>
  <c r="BF198" i="19"/>
  <c r="BG198" i="19"/>
  <c r="AY182" i="19"/>
  <c r="AZ182" i="19"/>
  <c r="BA182" i="19"/>
  <c r="BB182" i="19"/>
  <c r="AV182" i="19"/>
  <c r="AW182" i="19"/>
  <c r="AX182" i="19"/>
  <c r="BC182" i="19"/>
  <c r="BD182" i="19"/>
  <c r="BE182" i="19"/>
  <c r="BF182" i="19"/>
  <c r="BG182" i="19"/>
  <c r="BH182" i="19"/>
  <c r="AO182" i="19"/>
  <c r="BI182" i="19"/>
  <c r="AP182" i="19"/>
  <c r="BJ182" i="19"/>
  <c r="AQ182" i="19"/>
  <c r="BK182" i="19"/>
  <c r="AR182" i="19"/>
  <c r="AS182" i="19"/>
  <c r="AU182" i="19"/>
  <c r="AT182" i="19"/>
  <c r="AP165" i="19"/>
  <c r="BF165" i="19"/>
  <c r="AQ165" i="19"/>
  <c r="BG165" i="19"/>
  <c r="AR165" i="19"/>
  <c r="BH165" i="19"/>
  <c r="AS165" i="19"/>
  <c r="BI165" i="19"/>
  <c r="AW165" i="19"/>
  <c r="AY165" i="19"/>
  <c r="AZ165" i="19"/>
  <c r="BA165" i="19"/>
  <c r="BB165" i="19"/>
  <c r="BC165" i="19"/>
  <c r="BD165" i="19"/>
  <c r="BE165" i="19"/>
  <c r="BJ165" i="19"/>
  <c r="BK165" i="19"/>
  <c r="AO165" i="19"/>
  <c r="AT165" i="19"/>
  <c r="AU165" i="19"/>
  <c r="AX165" i="19"/>
  <c r="AV165" i="19"/>
  <c r="AU149" i="19"/>
  <c r="BK149" i="19"/>
  <c r="AV149" i="19"/>
  <c r="AW149" i="19"/>
  <c r="BA149" i="19"/>
  <c r="BB149" i="19"/>
  <c r="BC149" i="19"/>
  <c r="BD149" i="19"/>
  <c r="BE149" i="19"/>
  <c r="BF149" i="19"/>
  <c r="BG149" i="19"/>
  <c r="AO149" i="19"/>
  <c r="BH149" i="19"/>
  <c r="AP149" i="19"/>
  <c r="BI149" i="19"/>
  <c r="AR149" i="19"/>
  <c r="AS149" i="19"/>
  <c r="AT149" i="19"/>
  <c r="AX149" i="19"/>
  <c r="AY149" i="19"/>
  <c r="AZ149" i="19"/>
  <c r="BJ149" i="19"/>
  <c r="AQ149" i="19"/>
  <c r="BB132" i="19"/>
  <c r="BC132" i="19"/>
  <c r="BD132" i="19"/>
  <c r="AO132" i="19"/>
  <c r="BE132" i="19"/>
  <c r="BG132" i="19"/>
  <c r="BH132" i="19"/>
  <c r="BI132" i="19"/>
  <c r="AP132" i="19"/>
  <c r="BJ132" i="19"/>
  <c r="AQ132" i="19"/>
  <c r="BK132" i="19"/>
  <c r="AR132" i="19"/>
  <c r="AS132" i="19"/>
  <c r="AT132" i="19"/>
  <c r="AU132" i="19"/>
  <c r="AW132" i="19"/>
  <c r="AX132" i="19"/>
  <c r="AZ132" i="19"/>
  <c r="BA132" i="19"/>
  <c r="BF132" i="19"/>
  <c r="AY132" i="19"/>
  <c r="AV132" i="19"/>
  <c r="BC93" i="19"/>
  <c r="BD93" i="19"/>
  <c r="AO93" i="19"/>
  <c r="BE93" i="19"/>
  <c r="AP93" i="19"/>
  <c r="BF93" i="19"/>
  <c r="AQ93" i="19"/>
  <c r="BG93" i="19"/>
  <c r="AS93" i="19"/>
  <c r="BI93" i="19"/>
  <c r="AT93" i="19"/>
  <c r="BJ93" i="19"/>
  <c r="AU93" i="19"/>
  <c r="BK93" i="19"/>
  <c r="AV93" i="19"/>
  <c r="AW93" i="19"/>
  <c r="AY93" i="19"/>
  <c r="AZ93" i="19"/>
  <c r="BA93" i="19"/>
  <c r="BB93" i="19"/>
  <c r="BH93" i="19"/>
  <c r="AX93" i="19"/>
  <c r="AR93" i="19"/>
  <c r="AY77" i="19"/>
  <c r="AZ77" i="19"/>
  <c r="BA77" i="19"/>
  <c r="BB77" i="19"/>
  <c r="BC77" i="19"/>
  <c r="AT77" i="19"/>
  <c r="AU77" i="19"/>
  <c r="AV77" i="19"/>
  <c r="AW77" i="19"/>
  <c r="AX77" i="19"/>
  <c r="BE77" i="19"/>
  <c r="BF77" i="19"/>
  <c r="BG77" i="19"/>
  <c r="BH77" i="19"/>
  <c r="BI77" i="19"/>
  <c r="AO77" i="19"/>
  <c r="BJ77" i="19"/>
  <c r="AP77" i="19"/>
  <c r="AQ77" i="19"/>
  <c r="AR77" i="19"/>
  <c r="AS77" i="19"/>
  <c r="BD77" i="19"/>
  <c r="BK77" i="19"/>
  <c r="AP60" i="19"/>
  <c r="BF60" i="19"/>
  <c r="AQ60" i="19"/>
  <c r="BG60" i="19"/>
  <c r="AR60" i="19"/>
  <c r="BH60" i="19"/>
  <c r="AS60" i="19"/>
  <c r="BI60" i="19"/>
  <c r="AT60" i="19"/>
  <c r="BJ60" i="19"/>
  <c r="AU60" i="19"/>
  <c r="BK60" i="19"/>
  <c r="AX60" i="19"/>
  <c r="AO60" i="19"/>
  <c r="AV60" i="19"/>
  <c r="AW60" i="19"/>
  <c r="AY60" i="19"/>
  <c r="AZ60" i="19"/>
  <c r="BA60" i="19"/>
  <c r="BC60" i="19"/>
  <c r="BE60" i="19"/>
  <c r="BB60" i="19"/>
  <c r="BD60" i="19"/>
  <c r="AZ43" i="19"/>
  <c r="BA43" i="19"/>
  <c r="BB43" i="19"/>
  <c r="BC43" i="19"/>
  <c r="AR43" i="19"/>
  <c r="AS43" i="19"/>
  <c r="AT43" i="19"/>
  <c r="AU43" i="19"/>
  <c r="AV43" i="19"/>
  <c r="AW43" i="19"/>
  <c r="BD43" i="19"/>
  <c r="BE43" i="19"/>
  <c r="BK43" i="19"/>
  <c r="AO43" i="19"/>
  <c r="AP43" i="19"/>
  <c r="AQ43" i="19"/>
  <c r="AX43" i="19"/>
  <c r="AY43" i="19"/>
  <c r="BF43" i="19"/>
  <c r="BH43" i="19"/>
  <c r="BG43" i="19"/>
  <c r="BI43" i="19"/>
  <c r="BJ43" i="19"/>
  <c r="AZ27" i="19"/>
  <c r="BA27" i="19"/>
  <c r="BB27" i="19"/>
  <c r="BC27" i="19"/>
  <c r="AV27" i="19"/>
  <c r="AW27" i="19"/>
  <c r="AX27" i="19"/>
  <c r="AY27" i="19"/>
  <c r="BD27" i="19"/>
  <c r="BE27" i="19"/>
  <c r="BF27" i="19"/>
  <c r="BH27" i="19"/>
  <c r="AO27" i="19"/>
  <c r="BI27" i="19"/>
  <c r="AP27" i="19"/>
  <c r="BJ27" i="19"/>
  <c r="AQ27" i="19"/>
  <c r="BK27" i="19"/>
  <c r="AR27" i="19"/>
  <c r="AS27" i="19"/>
  <c r="AT27" i="19"/>
  <c r="AU27" i="19"/>
  <c r="BG27" i="19"/>
  <c r="AR230" i="19"/>
  <c r="BH230" i="19"/>
  <c r="AS230" i="19"/>
  <c r="BI230" i="19"/>
  <c r="AU230" i="19"/>
  <c r="BK230" i="19"/>
  <c r="AV230" i="19"/>
  <c r="AW230" i="19"/>
  <c r="AX230" i="19"/>
  <c r="BA230" i="19"/>
  <c r="AO230" i="19"/>
  <c r="AP230" i="19"/>
  <c r="AQ230" i="19"/>
  <c r="AT230" i="19"/>
  <c r="AY230" i="19"/>
  <c r="AZ230" i="19"/>
  <c r="BB230" i="19"/>
  <c r="BC230" i="19"/>
  <c r="BD230" i="19"/>
  <c r="BE230" i="19"/>
  <c r="BF230" i="19"/>
  <c r="BG230" i="19"/>
  <c r="BJ230" i="19"/>
  <c r="AY213" i="19"/>
  <c r="AZ213" i="19"/>
  <c r="BA213" i="19"/>
  <c r="BB213" i="19"/>
  <c r="BC213" i="19"/>
  <c r="BD213" i="19"/>
  <c r="AO213" i="19"/>
  <c r="BE213" i="19"/>
  <c r="AP213" i="19"/>
  <c r="BF213" i="19"/>
  <c r="AQ213" i="19"/>
  <c r="BG213" i="19"/>
  <c r="AR213" i="19"/>
  <c r="BH213" i="19"/>
  <c r="AT213" i="19"/>
  <c r="BJ213" i="19"/>
  <c r="AS213" i="19"/>
  <c r="AU213" i="19"/>
  <c r="AV213" i="19"/>
  <c r="AW213" i="19"/>
  <c r="AX213" i="19"/>
  <c r="BI213" i="19"/>
  <c r="BK213" i="19"/>
  <c r="AY197" i="19"/>
  <c r="AZ197" i="19"/>
  <c r="BA197" i="19"/>
  <c r="BB197" i="19"/>
  <c r="BC197" i="19"/>
  <c r="BD197" i="19"/>
  <c r="AO197" i="19"/>
  <c r="BE197" i="19"/>
  <c r="AP197" i="19"/>
  <c r="BF197" i="19"/>
  <c r="AQ197" i="19"/>
  <c r="BG197" i="19"/>
  <c r="AR197" i="19"/>
  <c r="BH197" i="19"/>
  <c r="AS197" i="19"/>
  <c r="BI197" i="19"/>
  <c r="AT197" i="19"/>
  <c r="BJ197" i="19"/>
  <c r="AU197" i="19"/>
  <c r="BK197" i="19"/>
  <c r="AV197" i="19"/>
  <c r="AW197" i="19"/>
  <c r="AX197" i="19"/>
  <c r="AW180" i="19"/>
  <c r="AX180" i="19"/>
  <c r="AY180" i="19"/>
  <c r="AZ180" i="19"/>
  <c r="AP180" i="19"/>
  <c r="BJ180" i="19"/>
  <c r="AQ180" i="19"/>
  <c r="BK180" i="19"/>
  <c r="AR180" i="19"/>
  <c r="AS180" i="19"/>
  <c r="AT180" i="19"/>
  <c r="AU180" i="19"/>
  <c r="AV180" i="19"/>
  <c r="BA180" i="19"/>
  <c r="BB180" i="19"/>
  <c r="BC180" i="19"/>
  <c r="BD180" i="19"/>
  <c r="BE180" i="19"/>
  <c r="BF180" i="19"/>
  <c r="BG180" i="19"/>
  <c r="AO180" i="19"/>
  <c r="BI180" i="19"/>
  <c r="BH180" i="19"/>
  <c r="AW164" i="19"/>
  <c r="AX164" i="19"/>
  <c r="AY164" i="19"/>
  <c r="AZ164" i="19"/>
  <c r="BD164" i="19"/>
  <c r="AO164" i="19"/>
  <c r="BE164" i="19"/>
  <c r="AU164" i="19"/>
  <c r="AV164" i="19"/>
  <c r="BA164" i="19"/>
  <c r="BB164" i="19"/>
  <c r="BC164" i="19"/>
  <c r="BF164" i="19"/>
  <c r="BG164" i="19"/>
  <c r="BH164" i="19"/>
  <c r="BI164" i="19"/>
  <c r="BJ164" i="19"/>
  <c r="BK164" i="19"/>
  <c r="AP164" i="19"/>
  <c r="AQ164" i="19"/>
  <c r="AR164" i="19"/>
  <c r="AT164" i="19"/>
  <c r="AS164" i="19"/>
  <c r="BB148" i="19"/>
  <c r="BC148" i="19"/>
  <c r="BD148" i="19"/>
  <c r="BE148" i="19"/>
  <c r="BF148" i="19"/>
  <c r="BG148" i="19"/>
  <c r="AO148" i="19"/>
  <c r="BH148" i="19"/>
  <c r="AP148" i="19"/>
  <c r="BI148" i="19"/>
  <c r="AQ148" i="19"/>
  <c r="BJ148" i="19"/>
  <c r="AR148" i="19"/>
  <c r="BK148" i="19"/>
  <c r="AS148" i="19"/>
  <c r="AT148" i="19"/>
  <c r="AU148" i="19"/>
  <c r="AV148" i="19"/>
  <c r="AW148" i="19"/>
  <c r="AX148" i="19"/>
  <c r="AY148" i="19"/>
  <c r="AZ148" i="19"/>
  <c r="BA148" i="19"/>
  <c r="AT108" i="19"/>
  <c r="BJ108" i="19"/>
  <c r="AU108" i="19"/>
  <c r="BK108" i="19"/>
  <c r="AV108" i="19"/>
  <c r="AW108" i="19"/>
  <c r="AX108" i="19"/>
  <c r="AZ108" i="19"/>
  <c r="BA108" i="19"/>
  <c r="BC108" i="19"/>
  <c r="BI108" i="19"/>
  <c r="AO108" i="19"/>
  <c r="AP108" i="19"/>
  <c r="AQ108" i="19"/>
  <c r="AR108" i="19"/>
  <c r="AS108" i="19"/>
  <c r="AY108" i="19"/>
  <c r="BB108" i="19"/>
  <c r="BD108" i="19"/>
  <c r="BE108" i="19"/>
  <c r="BF108" i="19"/>
  <c r="BG108" i="19"/>
  <c r="BH108" i="19"/>
  <c r="AT92" i="19"/>
  <c r="BJ92" i="19"/>
  <c r="AU92" i="19"/>
  <c r="BK92" i="19"/>
  <c r="AV92" i="19"/>
  <c r="AW92" i="19"/>
  <c r="AX92" i="19"/>
  <c r="AZ92" i="19"/>
  <c r="BA92" i="19"/>
  <c r="BB92" i="19"/>
  <c r="BC92" i="19"/>
  <c r="BD92" i="19"/>
  <c r="AO92" i="19"/>
  <c r="BE92" i="19"/>
  <c r="AP92" i="19"/>
  <c r="AQ92" i="19"/>
  <c r="AR92" i="19"/>
  <c r="AS92" i="19"/>
  <c r="AY92" i="19"/>
  <c r="BF92" i="19"/>
  <c r="BG92" i="19"/>
  <c r="BH92" i="19"/>
  <c r="BI92" i="19"/>
  <c r="AP76" i="19"/>
  <c r="BF76" i="19"/>
  <c r="AQ76" i="19"/>
  <c r="BG76" i="19"/>
  <c r="AR76" i="19"/>
  <c r="BH76" i="19"/>
  <c r="AS76" i="19"/>
  <c r="BI76" i="19"/>
  <c r="AT76" i="19"/>
  <c r="BJ76" i="19"/>
  <c r="AV76" i="19"/>
  <c r="AW76" i="19"/>
  <c r="AX76" i="19"/>
  <c r="AY76" i="19"/>
  <c r="AZ76" i="19"/>
  <c r="BB76" i="19"/>
  <c r="BC76" i="19"/>
  <c r="BD76" i="19"/>
  <c r="BE76" i="19"/>
  <c r="BK76" i="19"/>
  <c r="AO76" i="19"/>
  <c r="AU76" i="19"/>
  <c r="BA76" i="19"/>
  <c r="AW59" i="19"/>
  <c r="AX59" i="19"/>
  <c r="AY59" i="19"/>
  <c r="AZ59" i="19"/>
  <c r="BA59" i="19"/>
  <c r="BB59" i="19"/>
  <c r="AO59" i="19"/>
  <c r="BE59" i="19"/>
  <c r="BF59" i="19"/>
  <c r="BG59" i="19"/>
  <c r="BH59" i="19"/>
  <c r="BI59" i="19"/>
  <c r="BJ59" i="19"/>
  <c r="BK59" i="19"/>
  <c r="AP59" i="19"/>
  <c r="AQ59" i="19"/>
  <c r="AR59" i="19"/>
  <c r="AS59" i="19"/>
  <c r="AT59" i="19"/>
  <c r="AV59" i="19"/>
  <c r="AU59" i="19"/>
  <c r="BC59" i="19"/>
  <c r="BD59" i="19"/>
  <c r="AQ42" i="19"/>
  <c r="BG42" i="19"/>
  <c r="AR42" i="19"/>
  <c r="BH42" i="19"/>
  <c r="AS42" i="19"/>
  <c r="BI42" i="19"/>
  <c r="AT42" i="19"/>
  <c r="BJ42" i="19"/>
  <c r="AU42" i="19"/>
  <c r="AV42" i="19"/>
  <c r="AW42" i="19"/>
  <c r="AX42" i="19"/>
  <c r="AY42" i="19"/>
  <c r="AZ42" i="19"/>
  <c r="BC42" i="19"/>
  <c r="BD42" i="19"/>
  <c r="AP42" i="19"/>
  <c r="BA42" i="19"/>
  <c r="BB42" i="19"/>
  <c r="BE42" i="19"/>
  <c r="BF42" i="19"/>
  <c r="BK42" i="19"/>
  <c r="AO42" i="19"/>
  <c r="AQ26" i="19"/>
  <c r="BG26" i="19"/>
  <c r="AR26" i="19"/>
  <c r="BH26" i="19"/>
  <c r="AS26" i="19"/>
  <c r="BI26" i="19"/>
  <c r="AT26" i="19"/>
  <c r="BJ26" i="19"/>
  <c r="AY26" i="19"/>
  <c r="AZ26" i="19"/>
  <c r="BA26" i="19"/>
  <c r="BB26" i="19"/>
  <c r="BC26" i="19"/>
  <c r="BD26" i="19"/>
  <c r="BE26" i="19"/>
  <c r="BK26" i="19"/>
  <c r="AO26" i="19"/>
  <c r="AP26" i="19"/>
  <c r="AX26" i="19"/>
  <c r="BF26" i="19"/>
  <c r="AU26" i="19"/>
  <c r="AV26" i="19"/>
  <c r="AW26" i="19"/>
  <c r="AY229" i="19"/>
  <c r="AZ229" i="19"/>
  <c r="BB229" i="19"/>
  <c r="BC229" i="19"/>
  <c r="BD229" i="19"/>
  <c r="AO229" i="19"/>
  <c r="BE229" i="19"/>
  <c r="AR229" i="19"/>
  <c r="BH229" i="19"/>
  <c r="AP229" i="19"/>
  <c r="AQ229" i="19"/>
  <c r="AS229" i="19"/>
  <c r="AT229" i="19"/>
  <c r="AU229" i="19"/>
  <c r="AV229" i="19"/>
  <c r="AW229" i="19"/>
  <c r="AX229" i="19"/>
  <c r="BA229" i="19"/>
  <c r="BF229" i="19"/>
  <c r="BG229" i="19"/>
  <c r="BK229" i="19"/>
  <c r="BI229" i="19"/>
  <c r="BJ229" i="19"/>
  <c r="AP212" i="19"/>
  <c r="BF212" i="19"/>
  <c r="AQ212" i="19"/>
  <c r="BG212" i="19"/>
  <c r="AR212" i="19"/>
  <c r="BH212" i="19"/>
  <c r="AS212" i="19"/>
  <c r="BI212" i="19"/>
  <c r="AT212" i="19"/>
  <c r="BJ212" i="19"/>
  <c r="AU212" i="19"/>
  <c r="BK212" i="19"/>
  <c r="AV212" i="19"/>
  <c r="AW212" i="19"/>
  <c r="AX212" i="19"/>
  <c r="AY212" i="19"/>
  <c r="BA212" i="19"/>
  <c r="AO212" i="19"/>
  <c r="AZ212" i="19"/>
  <c r="BB212" i="19"/>
  <c r="BC212" i="19"/>
  <c r="BD212" i="19"/>
  <c r="BE212" i="19"/>
  <c r="AP196" i="19"/>
  <c r="BF196" i="19"/>
  <c r="AQ196" i="19"/>
  <c r="BG196" i="19"/>
  <c r="AR196" i="19"/>
  <c r="BH196" i="19"/>
  <c r="AS196" i="19"/>
  <c r="BI196" i="19"/>
  <c r="AT196" i="19"/>
  <c r="BJ196" i="19"/>
  <c r="AU196" i="19"/>
  <c r="BK196" i="19"/>
  <c r="AV196" i="19"/>
  <c r="AW196" i="19"/>
  <c r="AX196" i="19"/>
  <c r="AY196" i="19"/>
  <c r="AZ196" i="19"/>
  <c r="BA196" i="19"/>
  <c r="BB196" i="19"/>
  <c r="BC196" i="19"/>
  <c r="AO196" i="19"/>
  <c r="BD196" i="19"/>
  <c r="BE196" i="19"/>
  <c r="BD179" i="19"/>
  <c r="AO179" i="19"/>
  <c r="BE179" i="19"/>
  <c r="AP179" i="19"/>
  <c r="BF179" i="19"/>
  <c r="AQ179" i="19"/>
  <c r="BG179" i="19"/>
  <c r="AS179" i="19"/>
  <c r="AT179" i="19"/>
  <c r="AU179" i="19"/>
  <c r="AV179" i="19"/>
  <c r="AW179" i="19"/>
  <c r="AX179" i="19"/>
  <c r="AY179" i="19"/>
  <c r="AZ179" i="19"/>
  <c r="BA179" i="19"/>
  <c r="BB179" i="19"/>
  <c r="BC179" i="19"/>
  <c r="BH179" i="19"/>
  <c r="BI179" i="19"/>
  <c r="BJ179" i="19"/>
  <c r="AR179" i="19"/>
  <c r="BK179" i="19"/>
  <c r="BD163" i="19"/>
  <c r="AO163" i="19"/>
  <c r="BE163" i="19"/>
  <c r="AP163" i="19"/>
  <c r="BF163" i="19"/>
  <c r="AQ163" i="19"/>
  <c r="BG163" i="19"/>
  <c r="AR163" i="19"/>
  <c r="BH163" i="19"/>
  <c r="AU163" i="19"/>
  <c r="BK163" i="19"/>
  <c r="AV163" i="19"/>
  <c r="AS163" i="19"/>
  <c r="AT163" i="19"/>
  <c r="AW163" i="19"/>
  <c r="AX163" i="19"/>
  <c r="AY163" i="19"/>
  <c r="AZ163" i="19"/>
  <c r="BA163" i="19"/>
  <c r="BB163" i="19"/>
  <c r="BC163" i="19"/>
  <c r="BI163" i="19"/>
  <c r="BJ163" i="19"/>
  <c r="AS147" i="19"/>
  <c r="BI147" i="19"/>
  <c r="AT147" i="19"/>
  <c r="BJ147" i="19"/>
  <c r="AU147" i="19"/>
  <c r="BK147" i="19"/>
  <c r="BF147" i="19"/>
  <c r="BG147" i="19"/>
  <c r="AO147" i="19"/>
  <c r="BH147" i="19"/>
  <c r="AP147" i="19"/>
  <c r="AQ147" i="19"/>
  <c r="AR147" i="19"/>
  <c r="AV147" i="19"/>
  <c r="AW147" i="19"/>
  <c r="AX147" i="19"/>
  <c r="AY147" i="19"/>
  <c r="AZ147" i="19"/>
  <c r="BA147" i="19"/>
  <c r="BB147" i="19"/>
  <c r="BC147" i="19"/>
  <c r="BD147" i="19"/>
  <c r="BE147" i="19"/>
  <c r="BA107" i="19"/>
  <c r="BB107" i="19"/>
  <c r="BC107" i="19"/>
  <c r="BD107" i="19"/>
  <c r="AO107" i="19"/>
  <c r="BE107" i="19"/>
  <c r="AQ107" i="19"/>
  <c r="BG107" i="19"/>
  <c r="AR107" i="19"/>
  <c r="BH107" i="19"/>
  <c r="AT107" i="19"/>
  <c r="BJ107" i="19"/>
  <c r="AZ107" i="19"/>
  <c r="BF107" i="19"/>
  <c r="BI107" i="19"/>
  <c r="BK107" i="19"/>
  <c r="AP107" i="19"/>
  <c r="AS107" i="19"/>
  <c r="AU107" i="19"/>
  <c r="AV107" i="19"/>
  <c r="AW107" i="19"/>
  <c r="AX107" i="19"/>
  <c r="AY107" i="19"/>
  <c r="BA91" i="19"/>
  <c r="BB91" i="19"/>
  <c r="BC91" i="19"/>
  <c r="BD91" i="19"/>
  <c r="AO91" i="19"/>
  <c r="BE91" i="19"/>
  <c r="AQ91" i="19"/>
  <c r="BG91" i="19"/>
  <c r="AR91" i="19"/>
  <c r="BH91" i="19"/>
  <c r="AS91" i="19"/>
  <c r="BI91" i="19"/>
  <c r="AT91" i="19"/>
  <c r="BJ91" i="19"/>
  <c r="AU91" i="19"/>
  <c r="BK91" i="19"/>
  <c r="AV91" i="19"/>
  <c r="AW91" i="19"/>
  <c r="AX91" i="19"/>
  <c r="AY91" i="19"/>
  <c r="AZ91" i="19"/>
  <c r="BF91" i="19"/>
  <c r="AP91" i="19"/>
  <c r="AW75" i="19"/>
  <c r="AX75" i="19"/>
  <c r="AY75" i="19"/>
  <c r="AZ75" i="19"/>
  <c r="BA75" i="19"/>
  <c r="AS75" i="19"/>
  <c r="AT75" i="19"/>
  <c r="AU75" i="19"/>
  <c r="AV75" i="19"/>
  <c r="BB75" i="19"/>
  <c r="BD75" i="19"/>
  <c r="BE75" i="19"/>
  <c r="BF75" i="19"/>
  <c r="BG75" i="19"/>
  <c r="BH75" i="19"/>
  <c r="BI75" i="19"/>
  <c r="BC75" i="19"/>
  <c r="BJ75" i="19"/>
  <c r="BK75" i="19"/>
  <c r="AO75" i="19"/>
  <c r="AP75" i="19"/>
  <c r="AQ75" i="19"/>
  <c r="AR75" i="19"/>
  <c r="BD58" i="19"/>
  <c r="AO58" i="19"/>
  <c r="BE58" i="19"/>
  <c r="AP58" i="19"/>
  <c r="BF58" i="19"/>
  <c r="AQ58" i="19"/>
  <c r="BG58" i="19"/>
  <c r="AR58" i="19"/>
  <c r="BH58" i="19"/>
  <c r="AS58" i="19"/>
  <c r="BI58" i="19"/>
  <c r="AV58" i="19"/>
  <c r="AY58" i="19"/>
  <c r="AZ58" i="19"/>
  <c r="BA58" i="19"/>
  <c r="BB58" i="19"/>
  <c r="BC58" i="19"/>
  <c r="BJ58" i="19"/>
  <c r="BK58" i="19"/>
  <c r="AU58" i="19"/>
  <c r="AT58" i="19"/>
  <c r="AW58" i="19"/>
  <c r="AX58" i="19"/>
  <c r="AX41" i="19"/>
  <c r="AY41" i="19"/>
  <c r="AZ41" i="19"/>
  <c r="BA41" i="19"/>
  <c r="AT41" i="19"/>
  <c r="AU41" i="19"/>
  <c r="AV41" i="19"/>
  <c r="AW41" i="19"/>
  <c r="BB41" i="19"/>
  <c r="BC41" i="19"/>
  <c r="BF41" i="19"/>
  <c r="BG41" i="19"/>
  <c r="AO41" i="19"/>
  <c r="AP41" i="19"/>
  <c r="AQ41" i="19"/>
  <c r="AR41" i="19"/>
  <c r="AS41" i="19"/>
  <c r="BD41" i="19"/>
  <c r="BE41" i="19"/>
  <c r="BH41" i="19"/>
  <c r="BJ41" i="19"/>
  <c r="BI41" i="19"/>
  <c r="BK41" i="19"/>
  <c r="AX25" i="19"/>
  <c r="AY25" i="19"/>
  <c r="AZ25" i="19"/>
  <c r="BA25" i="19"/>
  <c r="BB25" i="19"/>
  <c r="BC25" i="19"/>
  <c r="BD25" i="19"/>
  <c r="BE25" i="19"/>
  <c r="BF25" i="19"/>
  <c r="BG25" i="19"/>
  <c r="BH25" i="19"/>
  <c r="AO25" i="19"/>
  <c r="BI25" i="19"/>
  <c r="AP25" i="19"/>
  <c r="BJ25" i="19"/>
  <c r="AQ25" i="19"/>
  <c r="BK25" i="19"/>
  <c r="AR25" i="19"/>
  <c r="AS25" i="19"/>
  <c r="AT25" i="19"/>
  <c r="AU25" i="19"/>
  <c r="AV25" i="19"/>
  <c r="AW25" i="19"/>
  <c r="AP228" i="19"/>
  <c r="BF228" i="19"/>
  <c r="AQ228" i="19"/>
  <c r="BG228" i="19"/>
  <c r="AS228" i="19"/>
  <c r="BI228" i="19"/>
  <c r="AT228" i="19"/>
  <c r="BJ228" i="19"/>
  <c r="AU228" i="19"/>
  <c r="BK228" i="19"/>
  <c r="AV228" i="19"/>
  <c r="AY228" i="19"/>
  <c r="BE228" i="19"/>
  <c r="BH228" i="19"/>
  <c r="AO228" i="19"/>
  <c r="AR228" i="19"/>
  <c r="AW228" i="19"/>
  <c r="AX228" i="19"/>
  <c r="AZ228" i="19"/>
  <c r="BA228" i="19"/>
  <c r="BD228" i="19"/>
  <c r="BB228" i="19"/>
  <c r="BC228" i="19"/>
  <c r="AW211" i="19"/>
  <c r="AX211" i="19"/>
  <c r="AY211" i="19"/>
  <c r="AZ211" i="19"/>
  <c r="BA211" i="19"/>
  <c r="BB211" i="19"/>
  <c r="BC211" i="19"/>
  <c r="BD211" i="19"/>
  <c r="AO211" i="19"/>
  <c r="BE211" i="19"/>
  <c r="AP211" i="19"/>
  <c r="BF211" i="19"/>
  <c r="AR211" i="19"/>
  <c r="BH211" i="19"/>
  <c r="BK211" i="19"/>
  <c r="AQ211" i="19"/>
  <c r="AS211" i="19"/>
  <c r="AT211" i="19"/>
  <c r="AU211" i="19"/>
  <c r="AV211" i="19"/>
  <c r="BJ211" i="19"/>
  <c r="BG211" i="19"/>
  <c r="BI211" i="19"/>
  <c r="AW195" i="19"/>
  <c r="AX195" i="19"/>
  <c r="AY195" i="19"/>
  <c r="AZ195" i="19"/>
  <c r="BA195" i="19"/>
  <c r="BB195" i="19"/>
  <c r="BC195" i="19"/>
  <c r="BD195" i="19"/>
  <c r="AO195" i="19"/>
  <c r="BE195" i="19"/>
  <c r="AP195" i="19"/>
  <c r="BF195" i="19"/>
  <c r="AQ195" i="19"/>
  <c r="BG195" i="19"/>
  <c r="AR195" i="19"/>
  <c r="BH195" i="19"/>
  <c r="AS195" i="19"/>
  <c r="BI195" i="19"/>
  <c r="AT195" i="19"/>
  <c r="BJ195" i="19"/>
  <c r="AU195" i="19"/>
  <c r="AV195" i="19"/>
  <c r="BK195" i="19"/>
  <c r="AU178" i="19"/>
  <c r="BK178" i="19"/>
  <c r="AV178" i="19"/>
  <c r="AW178" i="19"/>
  <c r="AX178" i="19"/>
  <c r="AR178" i="19"/>
  <c r="AS178" i="19"/>
  <c r="AT178" i="19"/>
  <c r="AY178" i="19"/>
  <c r="AZ178" i="19"/>
  <c r="BA178" i="19"/>
  <c r="BB178" i="19"/>
  <c r="BC178" i="19"/>
  <c r="BD178" i="19"/>
  <c r="BE178" i="19"/>
  <c r="BF178" i="19"/>
  <c r="BG178" i="19"/>
  <c r="BH178" i="19"/>
  <c r="AO178" i="19"/>
  <c r="BI178" i="19"/>
  <c r="AQ178" i="19"/>
  <c r="AP178" i="19"/>
  <c r="BJ178" i="19"/>
  <c r="AU162" i="19"/>
  <c r="BK162" i="19"/>
  <c r="AV162" i="19"/>
  <c r="AW162" i="19"/>
  <c r="AX162" i="19"/>
  <c r="AY162" i="19"/>
  <c r="BB162" i="19"/>
  <c r="BC162" i="19"/>
  <c r="AO162" i="19"/>
  <c r="AP162" i="19"/>
  <c r="AQ162" i="19"/>
  <c r="AR162" i="19"/>
  <c r="AS162" i="19"/>
  <c r="AT162" i="19"/>
  <c r="AZ162" i="19"/>
  <c r="BA162" i="19"/>
  <c r="BD162" i="19"/>
  <c r="BE162" i="19"/>
  <c r="BF162" i="19"/>
  <c r="BG162" i="19"/>
  <c r="BH162" i="19"/>
  <c r="BJ162" i="19"/>
  <c r="BI162" i="19"/>
  <c r="AZ146" i="19"/>
  <c r="BA146" i="19"/>
  <c r="BB146" i="19"/>
  <c r="AQ146" i="19"/>
  <c r="BJ146" i="19"/>
  <c r="AR146" i="19"/>
  <c r="BK146" i="19"/>
  <c r="AS146" i="19"/>
  <c r="AT146" i="19"/>
  <c r="AU146" i="19"/>
  <c r="AV146" i="19"/>
  <c r="AW146" i="19"/>
  <c r="AX146" i="19"/>
  <c r="AY146" i="19"/>
  <c r="BI146" i="19"/>
  <c r="AO146" i="19"/>
  <c r="AP146" i="19"/>
  <c r="BC146" i="19"/>
  <c r="BD146" i="19"/>
  <c r="BE146" i="19"/>
  <c r="BF146" i="19"/>
  <c r="BH146" i="19"/>
  <c r="BG146" i="19"/>
  <c r="AR106" i="19"/>
  <c r="BH106" i="19"/>
  <c r="AS106" i="19"/>
  <c r="BI106" i="19"/>
  <c r="AT106" i="19"/>
  <c r="BJ106" i="19"/>
  <c r="AU106" i="19"/>
  <c r="BK106" i="19"/>
  <c r="AV106" i="19"/>
  <c r="AX106" i="19"/>
  <c r="AY106" i="19"/>
  <c r="BA106" i="19"/>
  <c r="AQ106" i="19"/>
  <c r="AW106" i="19"/>
  <c r="AZ106" i="19"/>
  <c r="BB106" i="19"/>
  <c r="BC106" i="19"/>
  <c r="BD106" i="19"/>
  <c r="BE106" i="19"/>
  <c r="BF106" i="19"/>
  <c r="BG106" i="19"/>
  <c r="AP106" i="19"/>
  <c r="AO106" i="19"/>
  <c r="AR90" i="19"/>
  <c r="BH90" i="19"/>
  <c r="AS90" i="19"/>
  <c r="BI90" i="19"/>
  <c r="AT90" i="19"/>
  <c r="BJ90" i="19"/>
  <c r="AU90" i="19"/>
  <c r="BK90" i="19"/>
  <c r="AV90" i="19"/>
  <c r="AX90" i="19"/>
  <c r="AY90" i="19"/>
  <c r="AZ90" i="19"/>
  <c r="BA90" i="19"/>
  <c r="BB90" i="19"/>
  <c r="BC90" i="19"/>
  <c r="AO90" i="19"/>
  <c r="AP90" i="19"/>
  <c r="AQ90" i="19"/>
  <c r="AW90" i="19"/>
  <c r="BD90" i="19"/>
  <c r="BE90" i="19"/>
  <c r="BF90" i="19"/>
  <c r="BG90" i="19"/>
  <c r="BD74" i="19"/>
  <c r="AO74" i="19"/>
  <c r="BE74" i="19"/>
  <c r="AP74" i="19"/>
  <c r="BF74" i="19"/>
  <c r="AQ74" i="19"/>
  <c r="BG74" i="19"/>
  <c r="AR74" i="19"/>
  <c r="BH74" i="19"/>
  <c r="AU74" i="19"/>
  <c r="AV74" i="19"/>
  <c r="AW74" i="19"/>
  <c r="AX74" i="19"/>
  <c r="AY74" i="19"/>
  <c r="BA74" i="19"/>
  <c r="BB74" i="19"/>
  <c r="BC74" i="19"/>
  <c r="BI74" i="19"/>
  <c r="BJ74" i="19"/>
  <c r="BK74" i="19"/>
  <c r="AS74" i="19"/>
  <c r="AT74" i="19"/>
  <c r="AZ74" i="19"/>
  <c r="AU57" i="19"/>
  <c r="BK57" i="19"/>
  <c r="AV57" i="19"/>
  <c r="AW57" i="19"/>
  <c r="AX57" i="19"/>
  <c r="AY57" i="19"/>
  <c r="AZ57" i="19"/>
  <c r="BC57" i="19"/>
  <c r="AR57" i="19"/>
  <c r="AS57" i="19"/>
  <c r="AT57" i="19"/>
  <c r="BA57" i="19"/>
  <c r="BB57" i="19"/>
  <c r="BD57" i="19"/>
  <c r="BE57" i="19"/>
  <c r="BF57" i="19"/>
  <c r="BG57" i="19"/>
  <c r="BH57" i="19"/>
  <c r="BI57" i="19"/>
  <c r="BJ57" i="19"/>
  <c r="AO57" i="19"/>
  <c r="AP57" i="19"/>
  <c r="AQ57" i="19"/>
  <c r="AO40" i="19"/>
  <c r="BE40" i="19"/>
  <c r="AP40" i="19"/>
  <c r="BF40" i="19"/>
  <c r="AQ40" i="19"/>
  <c r="BG40" i="19"/>
  <c r="AR40" i="19"/>
  <c r="BH40" i="19"/>
  <c r="AW40" i="19"/>
  <c r="AX40" i="19"/>
  <c r="AY40" i="19"/>
  <c r="AZ40" i="19"/>
  <c r="BA40" i="19"/>
  <c r="BB40" i="19"/>
  <c r="BI40" i="19"/>
  <c r="BJ40" i="19"/>
  <c r="AV40" i="19"/>
  <c r="BC40" i="19"/>
  <c r="BD40" i="19"/>
  <c r="BK40" i="19"/>
  <c r="AS40" i="19"/>
  <c r="AT40" i="19"/>
  <c r="AU40" i="19"/>
  <c r="AO24" i="19"/>
  <c r="BE24" i="19"/>
  <c r="AP24" i="19"/>
  <c r="BF24" i="19"/>
  <c r="AQ24" i="19"/>
  <c r="BG24" i="19"/>
  <c r="AR24" i="19"/>
  <c r="BH24" i="19"/>
  <c r="BA24" i="19"/>
  <c r="BB24" i="19"/>
  <c r="BC24" i="19"/>
  <c r="BD24" i="19"/>
  <c r="BI24" i="19"/>
  <c r="BJ24" i="19"/>
  <c r="BK24" i="19"/>
  <c r="AS24" i="19"/>
  <c r="AT24" i="19"/>
  <c r="AU24" i="19"/>
  <c r="AV24" i="19"/>
  <c r="AW24" i="19"/>
  <c r="AX24" i="19"/>
  <c r="AY24" i="19"/>
  <c r="AZ24" i="19"/>
  <c r="AW227" i="19"/>
  <c r="AX227" i="19"/>
  <c r="AZ227" i="19"/>
  <c r="BA227" i="19"/>
  <c r="BB227" i="19"/>
  <c r="BC227" i="19"/>
  <c r="AP227" i="19"/>
  <c r="BF227" i="19"/>
  <c r="BD227" i="19"/>
  <c r="BE227" i="19"/>
  <c r="BG227" i="19"/>
  <c r="BH227" i="19"/>
  <c r="BI227" i="19"/>
  <c r="BJ227" i="19"/>
  <c r="BK227" i="19"/>
  <c r="AO227" i="19"/>
  <c r="AQ227" i="19"/>
  <c r="AR227" i="19"/>
  <c r="AS227" i="19"/>
  <c r="AT227" i="19"/>
  <c r="AY227" i="19"/>
  <c r="AV227" i="19"/>
  <c r="AU227" i="19"/>
  <c r="BD210" i="19"/>
  <c r="AO210" i="19"/>
  <c r="BE210" i="19"/>
  <c r="AP210" i="19"/>
  <c r="BF210" i="19"/>
  <c r="AQ210" i="19"/>
  <c r="BG210" i="19"/>
  <c r="AR210" i="19"/>
  <c r="BH210" i="19"/>
  <c r="AS210" i="19"/>
  <c r="BI210" i="19"/>
  <c r="AT210" i="19"/>
  <c r="BJ210" i="19"/>
  <c r="AU210" i="19"/>
  <c r="BK210" i="19"/>
  <c r="AV210" i="19"/>
  <c r="AW210" i="19"/>
  <c r="AY210" i="19"/>
  <c r="AX210" i="19"/>
  <c r="AZ210" i="19"/>
  <c r="BA210" i="19"/>
  <c r="BB210" i="19"/>
  <c r="BC210" i="19"/>
  <c r="BD194" i="19"/>
  <c r="AO194" i="19"/>
  <c r="BE194" i="19"/>
  <c r="AP194" i="19"/>
  <c r="BF194" i="19"/>
  <c r="AQ194" i="19"/>
  <c r="BG194" i="19"/>
  <c r="AR194" i="19"/>
  <c r="BH194" i="19"/>
  <c r="AS194" i="19"/>
  <c r="BI194" i="19"/>
  <c r="AT194" i="19"/>
  <c r="BJ194" i="19"/>
  <c r="AU194" i="19"/>
  <c r="BK194" i="19"/>
  <c r="AV194" i="19"/>
  <c r="AW194" i="19"/>
  <c r="AX194" i="19"/>
  <c r="AY194" i="19"/>
  <c r="AZ194" i="19"/>
  <c r="BA194" i="19"/>
  <c r="BC194" i="19"/>
  <c r="BB194" i="19"/>
  <c r="BB177" i="19"/>
  <c r="BC177" i="19"/>
  <c r="BD177" i="19"/>
  <c r="AO177" i="19"/>
  <c r="BE177" i="19"/>
  <c r="AU177" i="19"/>
  <c r="AV177" i="19"/>
  <c r="AW177" i="19"/>
  <c r="AX177" i="19"/>
  <c r="AY177" i="19"/>
  <c r="AZ177" i="19"/>
  <c r="BA177" i="19"/>
  <c r="BF177" i="19"/>
  <c r="BG177" i="19"/>
  <c r="BH177" i="19"/>
  <c r="BI177" i="19"/>
  <c r="AP177" i="19"/>
  <c r="BJ177" i="19"/>
  <c r="AQ177" i="19"/>
  <c r="BK177" i="19"/>
  <c r="AR177" i="19"/>
  <c r="AT177" i="19"/>
  <c r="AS177" i="19"/>
  <c r="BB161" i="19"/>
  <c r="BC161" i="19"/>
  <c r="BD161" i="19"/>
  <c r="AO161" i="19"/>
  <c r="BE161" i="19"/>
  <c r="AP161" i="19"/>
  <c r="BF161" i="19"/>
  <c r="AS161" i="19"/>
  <c r="BI161" i="19"/>
  <c r="AT161" i="19"/>
  <c r="BJ161" i="19"/>
  <c r="BK161" i="19"/>
  <c r="AQ161" i="19"/>
  <c r="AR161" i="19"/>
  <c r="AU161" i="19"/>
  <c r="AV161" i="19"/>
  <c r="AW161" i="19"/>
  <c r="AX161" i="19"/>
  <c r="AY161" i="19"/>
  <c r="AZ161" i="19"/>
  <c r="BA161" i="19"/>
  <c r="BH161" i="19"/>
  <c r="BG161" i="19"/>
  <c r="AQ145" i="19"/>
  <c r="BG145" i="19"/>
  <c r="AR145" i="19"/>
  <c r="BH145" i="19"/>
  <c r="AS145" i="19"/>
  <c r="BI145" i="19"/>
  <c r="AU145" i="19"/>
  <c r="AV145" i="19"/>
  <c r="AW145" i="19"/>
  <c r="AX145" i="19"/>
  <c r="AY145" i="19"/>
  <c r="AZ145" i="19"/>
  <c r="BA145" i="19"/>
  <c r="BB145" i="19"/>
  <c r="BC145" i="19"/>
  <c r="AO145" i="19"/>
  <c r="AP145" i="19"/>
  <c r="AT145" i="19"/>
  <c r="BD145" i="19"/>
  <c r="BE145" i="19"/>
  <c r="BF145" i="19"/>
  <c r="BJ145" i="19"/>
  <c r="BK145" i="19"/>
  <c r="AY105" i="19"/>
  <c r="AZ105" i="19"/>
  <c r="BA105" i="19"/>
  <c r="BB105" i="19"/>
  <c r="BC105" i="19"/>
  <c r="AO105" i="19"/>
  <c r="BE105" i="19"/>
  <c r="AP105" i="19"/>
  <c r="BF105" i="19"/>
  <c r="AR105" i="19"/>
  <c r="BH105" i="19"/>
  <c r="AQ105" i="19"/>
  <c r="AS105" i="19"/>
  <c r="AT105" i="19"/>
  <c r="AU105" i="19"/>
  <c r="AV105" i="19"/>
  <c r="AW105" i="19"/>
  <c r="AX105" i="19"/>
  <c r="BD105" i="19"/>
  <c r="BG105" i="19"/>
  <c r="BI105" i="19"/>
  <c r="BJ105" i="19"/>
  <c r="BK105" i="19"/>
  <c r="AY89" i="19"/>
  <c r="AZ89" i="19"/>
  <c r="BA89" i="19"/>
  <c r="BB89" i="19"/>
  <c r="BC89" i="19"/>
  <c r="AO89" i="19"/>
  <c r="BE89" i="19"/>
  <c r="AP89" i="19"/>
  <c r="BF89" i="19"/>
  <c r="AQ89" i="19"/>
  <c r="BG89" i="19"/>
  <c r="AR89" i="19"/>
  <c r="BH89" i="19"/>
  <c r="AS89" i="19"/>
  <c r="BI89" i="19"/>
  <c r="AT89" i="19"/>
  <c r="BJ89" i="19"/>
  <c r="AU89" i="19"/>
  <c r="AV89" i="19"/>
  <c r="AW89" i="19"/>
  <c r="AX89" i="19"/>
  <c r="BD89" i="19"/>
  <c r="BK89" i="19"/>
  <c r="AU73" i="19"/>
  <c r="BK73" i="19"/>
  <c r="AV73" i="19"/>
  <c r="AW73" i="19"/>
  <c r="AX73" i="19"/>
  <c r="AY73" i="19"/>
  <c r="AR73" i="19"/>
  <c r="AS73" i="19"/>
  <c r="AT73" i="19"/>
  <c r="AZ73" i="19"/>
  <c r="BA73" i="19"/>
  <c r="BB73" i="19"/>
  <c r="BC73" i="19"/>
  <c r="BD73" i="19"/>
  <c r="BE73" i="19"/>
  <c r="BF73" i="19"/>
  <c r="BG73" i="19"/>
  <c r="BH73" i="19"/>
  <c r="AO73" i="19"/>
  <c r="BJ73" i="19"/>
  <c r="AP73" i="19"/>
  <c r="AQ73" i="19"/>
  <c r="BI73" i="19"/>
  <c r="BB56" i="19"/>
  <c r="BC56" i="19"/>
  <c r="BD56" i="19"/>
  <c r="AO56" i="19"/>
  <c r="BE56" i="19"/>
  <c r="AP56" i="19"/>
  <c r="BF56" i="19"/>
  <c r="AQ56" i="19"/>
  <c r="BG56" i="19"/>
  <c r="AT56" i="19"/>
  <c r="BJ56" i="19"/>
  <c r="AR56" i="19"/>
  <c r="AS56" i="19"/>
  <c r="AU56" i="19"/>
  <c r="AV56" i="19"/>
  <c r="AW56" i="19"/>
  <c r="AX56" i="19"/>
  <c r="AY56" i="19"/>
  <c r="AZ56" i="19"/>
  <c r="BA56" i="19"/>
  <c r="BH56" i="19"/>
  <c r="BI56" i="19"/>
  <c r="BK56" i="19"/>
  <c r="AV39" i="19"/>
  <c r="AW39" i="19"/>
  <c r="AX39" i="19"/>
  <c r="AY39" i="19"/>
  <c r="AZ39" i="19"/>
  <c r="BA39" i="19"/>
  <c r="BB39" i="19"/>
  <c r="BC39" i="19"/>
  <c r="BD39" i="19"/>
  <c r="BE39" i="19"/>
  <c r="BH39" i="19"/>
  <c r="AO39" i="19"/>
  <c r="BI39" i="19"/>
  <c r="AP39" i="19"/>
  <c r="AQ39" i="19"/>
  <c r="AR39" i="19"/>
  <c r="AS39" i="19"/>
  <c r="AT39" i="19"/>
  <c r="AU39" i="19"/>
  <c r="BF39" i="19"/>
  <c r="BG39" i="19"/>
  <c r="BJ39" i="19"/>
  <c r="BK39" i="19"/>
  <c r="AV23" i="19"/>
  <c r="AW23" i="19"/>
  <c r="AX23" i="19"/>
  <c r="AY23" i="19"/>
  <c r="BD23" i="19"/>
  <c r="BE23" i="19"/>
  <c r="BF23" i="19"/>
  <c r="BG23" i="19"/>
  <c r="BH23" i="19"/>
  <c r="AO23" i="19"/>
  <c r="BI23" i="19"/>
  <c r="AP23" i="19"/>
  <c r="BJ23" i="19"/>
  <c r="AQ23" i="19"/>
  <c r="BK23" i="19"/>
  <c r="AR23" i="19"/>
  <c r="AS23" i="19"/>
  <c r="AT23" i="19"/>
  <c r="AU23" i="19"/>
  <c r="AZ23" i="19"/>
  <c r="BA23" i="19"/>
  <c r="BB23" i="19"/>
  <c r="BC23" i="19"/>
  <c r="BD226" i="19"/>
  <c r="AO226" i="19"/>
  <c r="BE226" i="19"/>
  <c r="AQ226" i="19"/>
  <c r="BG226" i="19"/>
  <c r="AR226" i="19"/>
  <c r="BH226" i="19"/>
  <c r="AS226" i="19"/>
  <c r="BI226" i="19"/>
  <c r="AT226" i="19"/>
  <c r="BJ226" i="19"/>
  <c r="AU226" i="19"/>
  <c r="AV226" i="19"/>
  <c r="AW226" i="19"/>
  <c r="AX226" i="19"/>
  <c r="AY226" i="19"/>
  <c r="AZ226" i="19"/>
  <c r="BA226" i="19"/>
  <c r="BB226" i="19"/>
  <c r="BC226" i="19"/>
  <c r="BF226" i="19"/>
  <c r="BK226" i="19"/>
  <c r="AP226" i="19"/>
  <c r="AU209" i="19"/>
  <c r="BK209" i="19"/>
  <c r="AV209" i="19"/>
  <c r="AW209" i="19"/>
  <c r="AX209" i="19"/>
  <c r="AY209" i="19"/>
  <c r="AZ209" i="19"/>
  <c r="BA209" i="19"/>
  <c r="BB209" i="19"/>
  <c r="BC209" i="19"/>
  <c r="BD209" i="19"/>
  <c r="AP209" i="19"/>
  <c r="BF209" i="19"/>
  <c r="BH209" i="19"/>
  <c r="BI209" i="19"/>
  <c r="BJ209" i="19"/>
  <c r="AO209" i="19"/>
  <c r="AQ209" i="19"/>
  <c r="AR209" i="19"/>
  <c r="AS209" i="19"/>
  <c r="BG209" i="19"/>
  <c r="AT209" i="19"/>
  <c r="BE209" i="19"/>
  <c r="AU193" i="19"/>
  <c r="BK193" i="19"/>
  <c r="AV193" i="19"/>
  <c r="AW193" i="19"/>
  <c r="AX193" i="19"/>
  <c r="AY193" i="19"/>
  <c r="AZ193" i="19"/>
  <c r="BA193" i="19"/>
  <c r="BB193" i="19"/>
  <c r="BC193" i="19"/>
  <c r="BD193" i="19"/>
  <c r="AO193" i="19"/>
  <c r="BE193" i="19"/>
  <c r="AP193" i="19"/>
  <c r="BF193" i="19"/>
  <c r="AQ193" i="19"/>
  <c r="BG193" i="19"/>
  <c r="AR193" i="19"/>
  <c r="BH193" i="19"/>
  <c r="AS193" i="19"/>
  <c r="AT193" i="19"/>
  <c r="BI193" i="19"/>
  <c r="BJ193" i="19"/>
  <c r="AS176" i="19"/>
  <c r="BI176" i="19"/>
  <c r="AT176" i="19"/>
  <c r="BJ176" i="19"/>
  <c r="AU176" i="19"/>
  <c r="BK176" i="19"/>
  <c r="AV176" i="19"/>
  <c r="AX176" i="19"/>
  <c r="AY176" i="19"/>
  <c r="AZ176" i="19"/>
  <c r="BA176" i="19"/>
  <c r="BB176" i="19"/>
  <c r="BC176" i="19"/>
  <c r="BD176" i="19"/>
  <c r="BE176" i="19"/>
  <c r="BF176" i="19"/>
  <c r="BG176" i="19"/>
  <c r="BH176" i="19"/>
  <c r="AO176" i="19"/>
  <c r="AP176" i="19"/>
  <c r="AQ176" i="19"/>
  <c r="AW176" i="19"/>
  <c r="AR176" i="19"/>
  <c r="AS160" i="19"/>
  <c r="BI160" i="19"/>
  <c r="AT160" i="19"/>
  <c r="BJ160" i="19"/>
  <c r="AU160" i="19"/>
  <c r="BK160" i="19"/>
  <c r="AV160" i="19"/>
  <c r="AW160" i="19"/>
  <c r="AZ160" i="19"/>
  <c r="BA160" i="19"/>
  <c r="BD160" i="19"/>
  <c r="BE160" i="19"/>
  <c r="BF160" i="19"/>
  <c r="BG160" i="19"/>
  <c r="BH160" i="19"/>
  <c r="AO160" i="19"/>
  <c r="AP160" i="19"/>
  <c r="AQ160" i="19"/>
  <c r="AR160" i="19"/>
  <c r="AX160" i="19"/>
  <c r="AY160" i="19"/>
  <c r="BC160" i="19"/>
  <c r="BB160" i="19"/>
  <c r="AX144" i="19"/>
  <c r="AY144" i="19"/>
  <c r="AZ144" i="19"/>
  <c r="AV144" i="19"/>
  <c r="AW144" i="19"/>
  <c r="BA144" i="19"/>
  <c r="BB144" i="19"/>
  <c r="BC144" i="19"/>
  <c r="BD144" i="19"/>
  <c r="BE144" i="19"/>
  <c r="BF144" i="19"/>
  <c r="BG144" i="19"/>
  <c r="AO144" i="19"/>
  <c r="AP144" i="19"/>
  <c r="AQ144" i="19"/>
  <c r="AR144" i="19"/>
  <c r="AS144" i="19"/>
  <c r="AT144" i="19"/>
  <c r="AU144" i="19"/>
  <c r="BH144" i="19"/>
  <c r="BI144" i="19"/>
  <c r="BK144" i="19"/>
  <c r="BJ144" i="19"/>
  <c r="AP104" i="19"/>
  <c r="BF104" i="19"/>
  <c r="AQ104" i="19"/>
  <c r="BG104" i="19"/>
  <c r="AR104" i="19"/>
  <c r="BH104" i="19"/>
  <c r="AS104" i="19"/>
  <c r="BI104" i="19"/>
  <c r="AT104" i="19"/>
  <c r="BJ104" i="19"/>
  <c r="AV104" i="19"/>
  <c r="AW104" i="19"/>
  <c r="AY104" i="19"/>
  <c r="AZ104" i="19"/>
  <c r="BE104" i="19"/>
  <c r="BK104" i="19"/>
  <c r="AO104" i="19"/>
  <c r="AU104" i="19"/>
  <c r="AX104" i="19"/>
  <c r="BA104" i="19"/>
  <c r="BB104" i="19"/>
  <c r="BC104" i="19"/>
  <c r="BD104" i="19"/>
  <c r="AP88" i="19"/>
  <c r="BF88" i="19"/>
  <c r="AQ88" i="19"/>
  <c r="BG88" i="19"/>
  <c r="AR88" i="19"/>
  <c r="BH88" i="19"/>
  <c r="AS88" i="19"/>
  <c r="BI88" i="19"/>
  <c r="AT88" i="19"/>
  <c r="BJ88" i="19"/>
  <c r="AV88" i="19"/>
  <c r="AW88" i="19"/>
  <c r="AX88" i="19"/>
  <c r="AY88" i="19"/>
  <c r="AZ88" i="19"/>
  <c r="BA88" i="19"/>
  <c r="BK88" i="19"/>
  <c r="AO88" i="19"/>
  <c r="AU88" i="19"/>
  <c r="BB88" i="19"/>
  <c r="BC88" i="19"/>
  <c r="BD88" i="19"/>
  <c r="BE88" i="19"/>
  <c r="BB72" i="19"/>
  <c r="BC72" i="19"/>
  <c r="BD72" i="19"/>
  <c r="AO72" i="19"/>
  <c r="BE72" i="19"/>
  <c r="AP72" i="19"/>
  <c r="BF72" i="19"/>
  <c r="AT72" i="19"/>
  <c r="AU72" i="19"/>
  <c r="AV72" i="19"/>
  <c r="AW72" i="19"/>
  <c r="AX72" i="19"/>
  <c r="AY72" i="19"/>
  <c r="AZ72" i="19"/>
  <c r="BA72" i="19"/>
  <c r="BG72" i="19"/>
  <c r="BH72" i="19"/>
  <c r="BI72" i="19"/>
  <c r="BJ72" i="19"/>
  <c r="AQ72" i="19"/>
  <c r="AR72" i="19"/>
  <c r="AS72" i="19"/>
  <c r="BK72" i="19"/>
  <c r="AS55" i="19"/>
  <c r="BI55" i="19"/>
  <c r="AT55" i="19"/>
  <c r="BJ55" i="19"/>
  <c r="AU55" i="19"/>
  <c r="BK55" i="19"/>
  <c r="AV55" i="19"/>
  <c r="AW55" i="19"/>
  <c r="AX55" i="19"/>
  <c r="BA55" i="19"/>
  <c r="BH55" i="19"/>
  <c r="AO55" i="19"/>
  <c r="AP55" i="19"/>
  <c r="AQ55" i="19"/>
  <c r="AR55" i="19"/>
  <c r="AY55" i="19"/>
  <c r="AZ55" i="19"/>
  <c r="BB55" i="19"/>
  <c r="BC55" i="19"/>
  <c r="BE55" i="19"/>
  <c r="BD55" i="19"/>
  <c r="BF55" i="19"/>
  <c r="BG55" i="19"/>
  <c r="BC38" i="19"/>
  <c r="BD38" i="19"/>
  <c r="AO38" i="19"/>
  <c r="BE38" i="19"/>
  <c r="AP38" i="19"/>
  <c r="BF38" i="19"/>
  <c r="AY38" i="19"/>
  <c r="AZ38" i="19"/>
  <c r="BA38" i="19"/>
  <c r="BB38" i="19"/>
  <c r="BG38" i="19"/>
  <c r="BH38" i="19"/>
  <c r="AQ38" i="19"/>
  <c r="BK38" i="19"/>
  <c r="AR38" i="19"/>
  <c r="AX38" i="19"/>
  <c r="BI38" i="19"/>
  <c r="BJ38" i="19"/>
  <c r="AS38" i="19"/>
  <c r="AU38" i="19"/>
  <c r="AT38" i="19"/>
  <c r="AV38" i="19"/>
  <c r="AW38" i="19"/>
  <c r="BC22" i="19"/>
  <c r="BD22" i="19"/>
  <c r="AO22" i="19"/>
  <c r="BE22" i="19"/>
  <c r="AP22" i="19"/>
  <c r="BF22" i="19"/>
  <c r="BG22" i="19"/>
  <c r="BH22" i="19"/>
  <c r="BI22" i="19"/>
  <c r="BJ22" i="19"/>
  <c r="AQ22" i="19"/>
  <c r="BK22" i="19"/>
  <c r="AR22" i="19"/>
  <c r="AS22" i="19"/>
  <c r="AT22" i="19"/>
  <c r="AU22" i="19"/>
  <c r="AV22" i="19"/>
  <c r="AW22" i="19"/>
  <c r="AX22" i="19"/>
  <c r="BB22" i="19"/>
  <c r="AY22" i="19"/>
  <c r="BA22" i="19"/>
  <c r="AZ22" i="19"/>
  <c r="AU225" i="19"/>
  <c r="BK225" i="19"/>
  <c r="AV225" i="19"/>
  <c r="AX225" i="19"/>
  <c r="AY225" i="19"/>
  <c r="AZ225" i="19"/>
  <c r="BA225" i="19"/>
  <c r="BB225" i="19"/>
  <c r="BC225" i="19"/>
  <c r="BD225" i="19"/>
  <c r="AO225" i="19"/>
  <c r="AP225" i="19"/>
  <c r="AQ225" i="19"/>
  <c r="AR225" i="19"/>
  <c r="AS225" i="19"/>
  <c r="AT225" i="19"/>
  <c r="AW225" i="19"/>
  <c r="BE225" i="19"/>
  <c r="BF225" i="19"/>
  <c r="BG225" i="19"/>
  <c r="BH225" i="19"/>
  <c r="BI225" i="19"/>
  <c r="BJ225" i="19"/>
  <c r="BB208" i="19"/>
  <c r="BC208" i="19"/>
  <c r="BD208" i="19"/>
  <c r="AO208" i="19"/>
  <c r="BE208" i="19"/>
  <c r="AP208" i="19"/>
  <c r="BF208" i="19"/>
  <c r="AQ208" i="19"/>
  <c r="BG208" i="19"/>
  <c r="AR208" i="19"/>
  <c r="BH208" i="19"/>
  <c r="AS208" i="19"/>
  <c r="BI208" i="19"/>
  <c r="AT208" i="19"/>
  <c r="BJ208" i="19"/>
  <c r="AU208" i="19"/>
  <c r="BK208" i="19"/>
  <c r="AW208" i="19"/>
  <c r="AV208" i="19"/>
  <c r="AX208" i="19"/>
  <c r="AY208" i="19"/>
  <c r="AZ208" i="19"/>
  <c r="BA208" i="19"/>
  <c r="AS192" i="19"/>
  <c r="AT192" i="19"/>
  <c r="AU192" i="19"/>
  <c r="AV192" i="19"/>
  <c r="BB192" i="19"/>
  <c r="BC192" i="19"/>
  <c r="BD192" i="19"/>
  <c r="BE192" i="19"/>
  <c r="BF192" i="19"/>
  <c r="BG192" i="19"/>
  <c r="BH192" i="19"/>
  <c r="AO192" i="19"/>
  <c r="BI192" i="19"/>
  <c r="AP192" i="19"/>
  <c r="BJ192" i="19"/>
  <c r="AQ192" i="19"/>
  <c r="BK192" i="19"/>
  <c r="AR192" i="19"/>
  <c r="AW192" i="19"/>
  <c r="AX192" i="19"/>
  <c r="AY192" i="19"/>
  <c r="AZ192" i="19"/>
  <c r="BA192" i="19"/>
  <c r="AZ175" i="19"/>
  <c r="BA175" i="19"/>
  <c r="BB175" i="19"/>
  <c r="BC175" i="19"/>
  <c r="AW175" i="19"/>
  <c r="AX175" i="19"/>
  <c r="AY175" i="19"/>
  <c r="BD175" i="19"/>
  <c r="BE175" i="19"/>
  <c r="BF175" i="19"/>
  <c r="BG175" i="19"/>
  <c r="BH175" i="19"/>
  <c r="AO175" i="19"/>
  <c r="BI175" i="19"/>
  <c r="AP175" i="19"/>
  <c r="BJ175" i="19"/>
  <c r="AQ175" i="19"/>
  <c r="BK175" i="19"/>
  <c r="AR175" i="19"/>
  <c r="AS175" i="19"/>
  <c r="AT175" i="19"/>
  <c r="AV175" i="19"/>
  <c r="AU175" i="19"/>
  <c r="AZ159" i="19"/>
  <c r="BA159" i="19"/>
  <c r="BB159" i="19"/>
  <c r="BC159" i="19"/>
  <c r="BD159" i="19"/>
  <c r="AP159" i="19"/>
  <c r="BF159" i="19"/>
  <c r="AQ159" i="19"/>
  <c r="BG159" i="19"/>
  <c r="AR159" i="19"/>
  <c r="BH159" i="19"/>
  <c r="AV159" i="19"/>
  <c r="AW159" i="19"/>
  <c r="AX159" i="19"/>
  <c r="AY159" i="19"/>
  <c r="BE159" i="19"/>
  <c r="BI159" i="19"/>
  <c r="BJ159" i="19"/>
  <c r="BK159" i="19"/>
  <c r="AO159" i="19"/>
  <c r="AS159" i="19"/>
  <c r="AU159" i="19"/>
  <c r="AT159" i="19"/>
  <c r="AO143" i="19"/>
  <c r="BE143" i="19"/>
  <c r="AP143" i="19"/>
  <c r="BF143" i="19"/>
  <c r="AQ143" i="19"/>
  <c r="BG143" i="19"/>
  <c r="AR143" i="19"/>
  <c r="BH143" i="19"/>
  <c r="AY143" i="19"/>
  <c r="AZ143" i="19"/>
  <c r="BA143" i="19"/>
  <c r="BB143" i="19"/>
  <c r="BC143" i="19"/>
  <c r="BD143" i="19"/>
  <c r="BI143" i="19"/>
  <c r="BJ143" i="19"/>
  <c r="BK143" i="19"/>
  <c r="AS143" i="19"/>
  <c r="AT143" i="19"/>
  <c r="AU143" i="19"/>
  <c r="AV143" i="19"/>
  <c r="AW143" i="19"/>
  <c r="AX143" i="19"/>
  <c r="AW103" i="19"/>
  <c r="AX103" i="19"/>
  <c r="AY103" i="19"/>
  <c r="AZ103" i="19"/>
  <c r="BA103" i="19"/>
  <c r="BC103" i="19"/>
  <c r="BD103" i="19"/>
  <c r="AP103" i="19"/>
  <c r="BF103" i="19"/>
  <c r="AQ103" i="19"/>
  <c r="BG103" i="19"/>
  <c r="AT103" i="19"/>
  <c r="AU103" i="19"/>
  <c r="AV103" i="19"/>
  <c r="BB103" i="19"/>
  <c r="BE103" i="19"/>
  <c r="BH103" i="19"/>
  <c r="BI103" i="19"/>
  <c r="BJ103" i="19"/>
  <c r="BK103" i="19"/>
  <c r="AO103" i="19"/>
  <c r="AR103" i="19"/>
  <c r="AS103" i="19"/>
  <c r="AW87" i="19"/>
  <c r="AX87" i="19"/>
  <c r="AY87" i="19"/>
  <c r="AZ87" i="19"/>
  <c r="BA87" i="19"/>
  <c r="BC87" i="19"/>
  <c r="BD87" i="19"/>
  <c r="AO87" i="19"/>
  <c r="BE87" i="19"/>
  <c r="AP87" i="19"/>
  <c r="BF87" i="19"/>
  <c r="AQ87" i="19"/>
  <c r="BG87" i="19"/>
  <c r="AR87" i="19"/>
  <c r="BH87" i="19"/>
  <c r="AS87" i="19"/>
  <c r="AT87" i="19"/>
  <c r="AU87" i="19"/>
  <c r="AV87" i="19"/>
  <c r="BB87" i="19"/>
  <c r="BI87" i="19"/>
  <c r="BJ87" i="19"/>
  <c r="BK87" i="19"/>
  <c r="AS71" i="19"/>
  <c r="BI71" i="19"/>
  <c r="AT71" i="19"/>
  <c r="BJ71" i="19"/>
  <c r="AU71" i="19"/>
  <c r="BK71" i="19"/>
  <c r="AV71" i="19"/>
  <c r="AW71" i="19"/>
  <c r="AQ71" i="19"/>
  <c r="AR71" i="19"/>
  <c r="AX71" i="19"/>
  <c r="AY71" i="19"/>
  <c r="AZ71" i="19"/>
  <c r="BA71" i="19"/>
  <c r="BB71" i="19"/>
  <c r="BC71" i="19"/>
  <c r="BD71" i="19"/>
  <c r="BE71" i="19"/>
  <c r="BF71" i="19"/>
  <c r="BG71" i="19"/>
  <c r="AO71" i="19"/>
  <c r="AP71" i="19"/>
  <c r="BH71" i="19"/>
  <c r="AZ54" i="19"/>
  <c r="BA54" i="19"/>
  <c r="BB54" i="19"/>
  <c r="BC54" i="19"/>
  <c r="BD54" i="19"/>
  <c r="AO54" i="19"/>
  <c r="BE54" i="19"/>
  <c r="AR54" i="19"/>
  <c r="BH54" i="19"/>
  <c r="BG54" i="19"/>
  <c r="BI54" i="19"/>
  <c r="BJ54" i="19"/>
  <c r="BK54" i="19"/>
  <c r="AP54" i="19"/>
  <c r="AQ54" i="19"/>
  <c r="AS54" i="19"/>
  <c r="AT54" i="19"/>
  <c r="AU54" i="19"/>
  <c r="AV54" i="19"/>
  <c r="AX54" i="19"/>
  <c r="AY54" i="19"/>
  <c r="BF54" i="19"/>
  <c r="AW54" i="19"/>
  <c r="AT37" i="19"/>
  <c r="BJ37" i="19"/>
  <c r="AU37" i="19"/>
  <c r="BK37" i="19"/>
  <c r="AV37" i="19"/>
  <c r="AW37" i="19"/>
  <c r="BB37" i="19"/>
  <c r="BC37" i="19"/>
  <c r="BD37" i="19"/>
  <c r="BE37" i="19"/>
  <c r="BF37" i="19"/>
  <c r="BG37" i="19"/>
  <c r="AP37" i="19"/>
  <c r="AQ37" i="19"/>
  <c r="AO37" i="19"/>
  <c r="AR37" i="19"/>
  <c r="AS37" i="19"/>
  <c r="AX37" i="19"/>
  <c r="AY37" i="19"/>
  <c r="AZ37" i="19"/>
  <c r="BA37" i="19"/>
  <c r="BH37" i="19"/>
  <c r="BI37" i="19"/>
  <c r="AT21" i="19"/>
  <c r="BJ21" i="19"/>
  <c r="AU21" i="19"/>
  <c r="BK21" i="19"/>
  <c r="AV21" i="19"/>
  <c r="AW21" i="19"/>
  <c r="BF21" i="19"/>
  <c r="BG21" i="19"/>
  <c r="BH21" i="19"/>
  <c r="AO21" i="19"/>
  <c r="BI21" i="19"/>
  <c r="AP21" i="19"/>
  <c r="AQ21" i="19"/>
  <c r="AR21" i="19"/>
  <c r="AS21" i="19"/>
  <c r="AX21" i="19"/>
  <c r="AY21" i="19"/>
  <c r="AZ21" i="19"/>
  <c r="BA21" i="19"/>
  <c r="BB21" i="19"/>
  <c r="BC21" i="19"/>
  <c r="BD21" i="19"/>
  <c r="BE21" i="19"/>
  <c r="AJ11" i="19"/>
  <c r="AO11" i="19"/>
  <c r="AP11" i="19"/>
  <c r="AQ11" i="19"/>
  <c r="AS11" i="19"/>
  <c r="AR11" i="19"/>
  <c r="BB224" i="19"/>
  <c r="BC224" i="19"/>
  <c r="AO224" i="19"/>
  <c r="BE224" i="19"/>
  <c r="AP224" i="19"/>
  <c r="BF224" i="19"/>
  <c r="AQ224" i="19"/>
  <c r="BG224" i="19"/>
  <c r="AR224" i="19"/>
  <c r="BH224" i="19"/>
  <c r="AS224" i="19"/>
  <c r="BI224" i="19"/>
  <c r="AT224" i="19"/>
  <c r="BJ224" i="19"/>
  <c r="AU224" i="19"/>
  <c r="BK224" i="19"/>
  <c r="BA224" i="19"/>
  <c r="BD224" i="19"/>
  <c r="AV224" i="19"/>
  <c r="AW224" i="19"/>
  <c r="AZ224" i="19"/>
  <c r="AX224" i="19"/>
  <c r="AY224" i="19"/>
  <c r="AS207" i="19"/>
  <c r="BI207" i="19"/>
  <c r="AT207" i="19"/>
  <c r="BJ207" i="19"/>
  <c r="AU207" i="19"/>
  <c r="BK207" i="19"/>
  <c r="AV207" i="19"/>
  <c r="AW207" i="19"/>
  <c r="AX207" i="19"/>
  <c r="AY207" i="19"/>
  <c r="AZ207" i="19"/>
  <c r="BA207" i="19"/>
  <c r="BB207" i="19"/>
  <c r="BC207" i="19"/>
  <c r="BD207" i="19"/>
  <c r="BE207" i="19"/>
  <c r="BF207" i="19"/>
  <c r="BG207" i="19"/>
  <c r="BH207" i="19"/>
  <c r="AO207" i="19"/>
  <c r="AR207" i="19"/>
  <c r="AP207" i="19"/>
  <c r="AQ207" i="19"/>
  <c r="AZ191" i="19"/>
  <c r="BA191" i="19"/>
  <c r="BB191" i="19"/>
  <c r="BC191" i="19"/>
  <c r="BE191" i="19"/>
  <c r="BF191" i="19"/>
  <c r="BG191" i="19"/>
  <c r="BH191" i="19"/>
  <c r="AO191" i="19"/>
  <c r="BI191" i="19"/>
  <c r="AP191" i="19"/>
  <c r="BJ191" i="19"/>
  <c r="AQ191" i="19"/>
  <c r="BK191" i="19"/>
  <c r="AR191" i="19"/>
  <c r="AS191" i="19"/>
  <c r="AT191" i="19"/>
  <c r="AU191" i="19"/>
  <c r="AV191" i="19"/>
  <c r="AW191" i="19"/>
  <c r="AX191" i="19"/>
  <c r="AY191" i="19"/>
  <c r="BD191" i="19"/>
  <c r="AQ174" i="19"/>
  <c r="BG174" i="19"/>
  <c r="AR174" i="19"/>
  <c r="BH174" i="19"/>
  <c r="AS174" i="19"/>
  <c r="BI174" i="19"/>
  <c r="AT174" i="19"/>
  <c r="BJ174" i="19"/>
  <c r="AZ174" i="19"/>
  <c r="BA174" i="19"/>
  <c r="BB174" i="19"/>
  <c r="BC174" i="19"/>
  <c r="BD174" i="19"/>
  <c r="BE174" i="19"/>
  <c r="BF174" i="19"/>
  <c r="BK174" i="19"/>
  <c r="AO174" i="19"/>
  <c r="AP174" i="19"/>
  <c r="AU174" i="19"/>
  <c r="AV174" i="19"/>
  <c r="AW174" i="19"/>
  <c r="AY174" i="19"/>
  <c r="AX174" i="19"/>
  <c r="AQ158" i="19"/>
  <c r="BG158" i="19"/>
  <c r="AR158" i="19"/>
  <c r="BH158" i="19"/>
  <c r="AS158" i="19"/>
  <c r="BI158" i="19"/>
  <c r="AT158" i="19"/>
  <c r="BJ158" i="19"/>
  <c r="AU158" i="19"/>
  <c r="BK158" i="19"/>
  <c r="AW158" i="19"/>
  <c r="AX158" i="19"/>
  <c r="AY158" i="19"/>
  <c r="AO158" i="19"/>
  <c r="AP158" i="19"/>
  <c r="AV158" i="19"/>
  <c r="AZ158" i="19"/>
  <c r="BA158" i="19"/>
  <c r="BB158" i="19"/>
  <c r="BC158" i="19"/>
  <c r="BD158" i="19"/>
  <c r="BE158" i="19"/>
  <c r="BF158" i="19"/>
  <c r="AV142" i="19"/>
  <c r="AW142" i="19"/>
  <c r="AX142" i="19"/>
  <c r="AY142" i="19"/>
  <c r="BB142" i="19"/>
  <c r="BC142" i="19"/>
  <c r="BD142" i="19"/>
  <c r="BE142" i="19"/>
  <c r="BF142" i="19"/>
  <c r="BG142" i="19"/>
  <c r="BH142" i="19"/>
  <c r="AO142" i="19"/>
  <c r="BI142" i="19"/>
  <c r="AP142" i="19"/>
  <c r="BJ142" i="19"/>
  <c r="AR142" i="19"/>
  <c r="AQ142" i="19"/>
  <c r="AS142" i="19"/>
  <c r="AT142" i="19"/>
  <c r="AU142" i="19"/>
  <c r="AZ142" i="19"/>
  <c r="BK142" i="19"/>
  <c r="BA142" i="19"/>
  <c r="BD102" i="19"/>
  <c r="AO102" i="19"/>
  <c r="BE102" i="19"/>
  <c r="AP102" i="19"/>
  <c r="BF102" i="19"/>
  <c r="AQ102" i="19"/>
  <c r="BG102" i="19"/>
  <c r="AR102" i="19"/>
  <c r="BH102" i="19"/>
  <c r="AT102" i="19"/>
  <c r="BJ102" i="19"/>
  <c r="AU102" i="19"/>
  <c r="BK102" i="19"/>
  <c r="AW102" i="19"/>
  <c r="AX102" i="19"/>
  <c r="AS102" i="19"/>
  <c r="AV102" i="19"/>
  <c r="AY102" i="19"/>
  <c r="AZ102" i="19"/>
  <c r="BA102" i="19"/>
  <c r="BB102" i="19"/>
  <c r="BC102" i="19"/>
  <c r="BI102" i="19"/>
  <c r="BD86" i="19"/>
  <c r="AO86" i="19"/>
  <c r="BE86" i="19"/>
  <c r="AP86" i="19"/>
  <c r="BF86" i="19"/>
  <c r="AQ86" i="19"/>
  <c r="BG86" i="19"/>
  <c r="AR86" i="19"/>
  <c r="BH86" i="19"/>
  <c r="AT86" i="19"/>
  <c r="BJ86" i="19"/>
  <c r="AU86" i="19"/>
  <c r="BK86" i="19"/>
  <c r="AV86" i="19"/>
  <c r="AW86" i="19"/>
  <c r="AX86" i="19"/>
  <c r="AY86" i="19"/>
  <c r="BC86" i="19"/>
  <c r="BI86" i="19"/>
  <c r="AS86" i="19"/>
  <c r="AZ86" i="19"/>
  <c r="BA86" i="19"/>
  <c r="BB86" i="19"/>
  <c r="AQ69" i="19"/>
  <c r="BG69" i="19"/>
  <c r="AR69" i="19"/>
  <c r="BH69" i="19"/>
  <c r="AS69" i="19"/>
  <c r="BI69" i="19"/>
  <c r="AT69" i="19"/>
  <c r="BJ69" i="19"/>
  <c r="AU69" i="19"/>
  <c r="BK69" i="19"/>
  <c r="AZ69" i="19"/>
  <c r="BA69" i="19"/>
  <c r="BB69" i="19"/>
  <c r="BC69" i="19"/>
  <c r="BD69" i="19"/>
  <c r="BE69" i="19"/>
  <c r="BF69" i="19"/>
  <c r="AO69" i="19"/>
  <c r="AP69" i="19"/>
  <c r="AW69" i="19"/>
  <c r="AV69" i="19"/>
  <c r="AX69" i="19"/>
  <c r="AY69" i="19"/>
  <c r="AT53" i="19"/>
  <c r="AU53" i="19"/>
  <c r="AV53" i="19"/>
  <c r="AW53" i="19"/>
  <c r="BG53" i="19"/>
  <c r="BH53" i="19"/>
  <c r="AO53" i="19"/>
  <c r="BI53" i="19"/>
  <c r="AP53" i="19"/>
  <c r="BJ53" i="19"/>
  <c r="AQ53" i="19"/>
  <c r="BK53" i="19"/>
  <c r="AR53" i="19"/>
  <c r="AY53" i="19"/>
  <c r="BA53" i="19"/>
  <c r="BB53" i="19"/>
  <c r="BC53" i="19"/>
  <c r="BD53" i="19"/>
  <c r="BE53" i="19"/>
  <c r="BF53" i="19"/>
  <c r="AS53" i="19"/>
  <c r="AX53" i="19"/>
  <c r="AZ53" i="19"/>
  <c r="BA36" i="19"/>
  <c r="BB36" i="19"/>
  <c r="BC36" i="19"/>
  <c r="BD36" i="19"/>
  <c r="BE36" i="19"/>
  <c r="BF36" i="19"/>
  <c r="BG36" i="19"/>
  <c r="BH36" i="19"/>
  <c r="AO36" i="19"/>
  <c r="BI36" i="19"/>
  <c r="AP36" i="19"/>
  <c r="BJ36" i="19"/>
  <c r="AS36" i="19"/>
  <c r="AT36" i="19"/>
  <c r="AZ36" i="19"/>
  <c r="BK36" i="19"/>
  <c r="AQ36" i="19"/>
  <c r="AR36" i="19"/>
  <c r="AU36" i="19"/>
  <c r="AW36" i="19"/>
  <c r="AV36" i="19"/>
  <c r="AX36" i="19"/>
  <c r="AY36" i="19"/>
  <c r="BA20" i="19"/>
  <c r="BB20" i="19"/>
  <c r="BC20" i="19"/>
  <c r="BD20" i="19"/>
  <c r="AO20" i="19"/>
  <c r="BI20" i="19"/>
  <c r="AP20" i="19"/>
  <c r="BJ20" i="19"/>
  <c r="AQ20" i="19"/>
  <c r="BK20" i="19"/>
  <c r="AR20" i="19"/>
  <c r="AS20" i="19"/>
  <c r="AT20" i="19"/>
  <c r="AU20" i="19"/>
  <c r="AV20" i="19"/>
  <c r="AW20" i="19"/>
  <c r="AX20" i="19"/>
  <c r="AY20" i="19"/>
  <c r="AZ20" i="19"/>
  <c r="BE20" i="19"/>
  <c r="BF20" i="19"/>
  <c r="BG20" i="19"/>
  <c r="BH20" i="19"/>
  <c r="AS239" i="19"/>
  <c r="BI239" i="19"/>
  <c r="AT239" i="19"/>
  <c r="BJ239" i="19"/>
  <c r="AV239" i="19"/>
  <c r="AW239" i="19"/>
  <c r="AX239" i="19"/>
  <c r="BE239" i="19"/>
  <c r="BF239" i="19"/>
  <c r="BG239" i="19"/>
  <c r="BH239" i="19"/>
  <c r="BK239" i="19"/>
  <c r="AO239" i="19"/>
  <c r="AP239" i="19"/>
  <c r="AQ239" i="19"/>
  <c r="AR239" i="19"/>
  <c r="AU239" i="19"/>
  <c r="AY239" i="19"/>
  <c r="AZ239" i="19"/>
  <c r="BA239" i="19"/>
  <c r="BD239" i="19"/>
  <c r="BB239" i="19"/>
  <c r="BC239" i="19"/>
  <c r="AS223" i="19"/>
  <c r="BI223" i="19"/>
  <c r="AT223" i="19"/>
  <c r="BJ223" i="19"/>
  <c r="AV223" i="19"/>
  <c r="AW223" i="19"/>
  <c r="AX223" i="19"/>
  <c r="AY223" i="19"/>
  <c r="AZ223" i="19"/>
  <c r="BA223" i="19"/>
  <c r="BB223" i="19"/>
  <c r="AP223" i="19"/>
  <c r="AQ223" i="19"/>
  <c r="AR223" i="19"/>
  <c r="AU223" i="19"/>
  <c r="BC223" i="19"/>
  <c r="BD223" i="19"/>
  <c r="BE223" i="19"/>
  <c r="BF223" i="19"/>
  <c r="BG223" i="19"/>
  <c r="BH223" i="19"/>
  <c r="BK223" i="19"/>
  <c r="AO223" i="19"/>
  <c r="AZ206" i="19"/>
  <c r="BA206" i="19"/>
  <c r="BB206" i="19"/>
  <c r="BC206" i="19"/>
  <c r="BD206" i="19"/>
  <c r="AO206" i="19"/>
  <c r="BE206" i="19"/>
  <c r="AP206" i="19"/>
  <c r="BF206" i="19"/>
  <c r="AQ206" i="19"/>
  <c r="BG206" i="19"/>
  <c r="AR206" i="19"/>
  <c r="BH206" i="19"/>
  <c r="AS206" i="19"/>
  <c r="BI206" i="19"/>
  <c r="AT206" i="19"/>
  <c r="BJ206" i="19"/>
  <c r="AU206" i="19"/>
  <c r="BK206" i="19"/>
  <c r="AV206" i="19"/>
  <c r="AW206" i="19"/>
  <c r="AX206" i="19"/>
  <c r="AY206" i="19"/>
  <c r="AQ190" i="19"/>
  <c r="BG190" i="19"/>
  <c r="AR190" i="19"/>
  <c r="BH190" i="19"/>
  <c r="AS190" i="19"/>
  <c r="BI190" i="19"/>
  <c r="AT190" i="19"/>
  <c r="BJ190" i="19"/>
  <c r="BD190" i="19"/>
  <c r="BE190" i="19"/>
  <c r="BF190" i="19"/>
  <c r="BK190" i="19"/>
  <c r="AO190" i="19"/>
  <c r="AP190" i="19"/>
  <c r="AU190" i="19"/>
  <c r="AV190" i="19"/>
  <c r="AW190" i="19"/>
  <c r="AX190" i="19"/>
  <c r="AY190" i="19"/>
  <c r="AZ190" i="19"/>
  <c r="BA190" i="19"/>
  <c r="BB190" i="19"/>
  <c r="BC190" i="19"/>
  <c r="AX173" i="19"/>
  <c r="AY173" i="19"/>
  <c r="AZ173" i="19"/>
  <c r="BA173" i="19"/>
  <c r="AO173" i="19"/>
  <c r="BE173" i="19"/>
  <c r="BB173" i="19"/>
  <c r="BC173" i="19"/>
  <c r="BD173" i="19"/>
  <c r="BF173" i="19"/>
  <c r="BG173" i="19"/>
  <c r="BH173" i="19"/>
  <c r="BI173" i="19"/>
  <c r="BJ173" i="19"/>
  <c r="AP173" i="19"/>
  <c r="BK173" i="19"/>
  <c r="AQ173" i="19"/>
  <c r="AR173" i="19"/>
  <c r="AS173" i="19"/>
  <c r="AT173" i="19"/>
  <c r="AU173" i="19"/>
  <c r="AW173" i="19"/>
  <c r="AV173" i="19"/>
  <c r="AX157" i="19"/>
  <c r="AY157" i="19"/>
  <c r="AZ157" i="19"/>
  <c r="BA157" i="19"/>
  <c r="BB157" i="19"/>
  <c r="BD157" i="19"/>
  <c r="AO157" i="19"/>
  <c r="BE157" i="19"/>
  <c r="AP157" i="19"/>
  <c r="BF157" i="19"/>
  <c r="BJ157" i="19"/>
  <c r="BK157" i="19"/>
  <c r="AQ157" i="19"/>
  <c r="AR157" i="19"/>
  <c r="AS157" i="19"/>
  <c r="AT157" i="19"/>
  <c r="AU157" i="19"/>
  <c r="AV157" i="19"/>
  <c r="AW157" i="19"/>
  <c r="BC157" i="19"/>
  <c r="BG157" i="19"/>
  <c r="BI157" i="19"/>
  <c r="BH157" i="19"/>
  <c r="BC141" i="19"/>
  <c r="BD141" i="19"/>
  <c r="AO141" i="19"/>
  <c r="BE141" i="19"/>
  <c r="AP141" i="19"/>
  <c r="BF141" i="19"/>
  <c r="BA141" i="19"/>
  <c r="BB141" i="19"/>
  <c r="BG141" i="19"/>
  <c r="BH141" i="19"/>
  <c r="BI141" i="19"/>
  <c r="BJ141" i="19"/>
  <c r="AQ141" i="19"/>
  <c r="BK141" i="19"/>
  <c r="AR141" i="19"/>
  <c r="AS141" i="19"/>
  <c r="AU141" i="19"/>
  <c r="AT141" i="19"/>
  <c r="AV141" i="19"/>
  <c r="AW141" i="19"/>
  <c r="AX141" i="19"/>
  <c r="AY141" i="19"/>
  <c r="AZ141" i="19"/>
  <c r="AU101" i="19"/>
  <c r="BK101" i="19"/>
  <c r="AV101" i="19"/>
  <c r="AW101" i="19"/>
  <c r="AX101" i="19"/>
  <c r="AY101" i="19"/>
  <c r="BA101" i="19"/>
  <c r="BB101" i="19"/>
  <c r="BD101" i="19"/>
  <c r="AO101" i="19"/>
  <c r="BE101" i="19"/>
  <c r="BF101" i="19"/>
  <c r="BG101" i="19"/>
  <c r="BH101" i="19"/>
  <c r="BI101" i="19"/>
  <c r="BJ101" i="19"/>
  <c r="AP101" i="19"/>
  <c r="AQ101" i="19"/>
  <c r="AR101" i="19"/>
  <c r="AS101" i="19"/>
  <c r="AT101" i="19"/>
  <c r="AZ101" i="19"/>
  <c r="BC101" i="19"/>
  <c r="AU85" i="19"/>
  <c r="BK85" i="19"/>
  <c r="AV85" i="19"/>
  <c r="AW85" i="19"/>
  <c r="AX85" i="19"/>
  <c r="AY85" i="19"/>
  <c r="BA85" i="19"/>
  <c r="BB85" i="19"/>
  <c r="BC85" i="19"/>
  <c r="BD85" i="19"/>
  <c r="AO85" i="19"/>
  <c r="BE85" i="19"/>
  <c r="AP85" i="19"/>
  <c r="BF85" i="19"/>
  <c r="AQ85" i="19"/>
  <c r="AR85" i="19"/>
  <c r="AS85" i="19"/>
  <c r="AT85" i="19"/>
  <c r="AZ85" i="19"/>
  <c r="BG85" i="19"/>
  <c r="BH85" i="19"/>
  <c r="BI85" i="19"/>
  <c r="BJ85" i="19"/>
  <c r="AX68" i="19"/>
  <c r="AY68" i="19"/>
  <c r="AZ68" i="19"/>
  <c r="BA68" i="19"/>
  <c r="BB68" i="19"/>
  <c r="AW68" i="19"/>
  <c r="BC68" i="19"/>
  <c r="BD68" i="19"/>
  <c r="BE68" i="19"/>
  <c r="BF68" i="19"/>
  <c r="BG68" i="19"/>
  <c r="BH68" i="19"/>
  <c r="BI68" i="19"/>
  <c r="AO68" i="19"/>
  <c r="BJ68" i="19"/>
  <c r="AP68" i="19"/>
  <c r="BK68" i="19"/>
  <c r="AQ68" i="19"/>
  <c r="AR68" i="19"/>
  <c r="AT68" i="19"/>
  <c r="AS68" i="19"/>
  <c r="AU68" i="19"/>
  <c r="AV68" i="19"/>
  <c r="BA52" i="19"/>
  <c r="BB52" i="19"/>
  <c r="BC52" i="19"/>
  <c r="BD52" i="19"/>
  <c r="AP52" i="19"/>
  <c r="BJ52" i="19"/>
  <c r="AQ52" i="19"/>
  <c r="BK52" i="19"/>
  <c r="AR52" i="19"/>
  <c r="AS52" i="19"/>
  <c r="AT52" i="19"/>
  <c r="AU52" i="19"/>
  <c r="AX52" i="19"/>
  <c r="AY52" i="19"/>
  <c r="AO52" i="19"/>
  <c r="AV52" i="19"/>
  <c r="AW52" i="19"/>
  <c r="AZ52" i="19"/>
  <c r="BE52" i="19"/>
  <c r="BF52" i="19"/>
  <c r="BG52" i="19"/>
  <c r="BH52" i="19"/>
  <c r="BI52" i="19"/>
  <c r="AR35" i="19"/>
  <c r="BH35" i="19"/>
  <c r="AS35" i="19"/>
  <c r="BI35" i="19"/>
  <c r="AT35" i="19"/>
  <c r="BJ35" i="19"/>
  <c r="AU35" i="19"/>
  <c r="BK35" i="19"/>
  <c r="BD35" i="19"/>
  <c r="BE35" i="19"/>
  <c r="BF35" i="19"/>
  <c r="BG35" i="19"/>
  <c r="AO35" i="19"/>
  <c r="AP35" i="19"/>
  <c r="AV35" i="19"/>
  <c r="AW35" i="19"/>
  <c r="AQ35" i="19"/>
  <c r="AX35" i="19"/>
  <c r="AY35" i="19"/>
  <c r="AZ35" i="19"/>
  <c r="BA35" i="19"/>
  <c r="BB35" i="19"/>
  <c r="BC35" i="19"/>
  <c r="AR19" i="19"/>
  <c r="BH19" i="19"/>
  <c r="AS19" i="19"/>
  <c r="BI19" i="19"/>
  <c r="AT19" i="19"/>
  <c r="BJ19" i="19"/>
  <c r="AU19" i="19"/>
  <c r="BK19" i="19"/>
  <c r="AO19" i="19"/>
  <c r="AP19" i="19"/>
  <c r="AQ19" i="19"/>
  <c r="AV19" i="19"/>
  <c r="AW19" i="19"/>
  <c r="AX19" i="19"/>
  <c r="AY19" i="19"/>
  <c r="AZ19" i="19"/>
  <c r="BA19" i="19"/>
  <c r="BB19" i="19"/>
  <c r="BC19" i="19"/>
  <c r="BD19" i="19"/>
  <c r="BE19" i="19"/>
  <c r="BF19" i="19"/>
  <c r="BG19" i="19"/>
  <c r="W5" i="16"/>
  <c r="V38" i="27" s="1"/>
  <c r="AO130" i="16"/>
  <c r="AP130" i="16"/>
  <c r="AQ130" i="16"/>
  <c r="AD130" i="16"/>
  <c r="AE130" i="16"/>
  <c r="AF130" i="16"/>
  <c r="AG130" i="16"/>
  <c r="AH130" i="16"/>
  <c r="AI130" i="16"/>
  <c r="AJ130" i="16"/>
  <c r="AL130" i="16"/>
  <c r="AM130" i="16"/>
  <c r="AN130" i="16"/>
  <c r="AK130" i="16"/>
  <c r="AK114" i="16"/>
  <c r="AO114" i="16"/>
  <c r="AD114" i="16"/>
  <c r="AM114" i="16"/>
  <c r="AN114" i="16"/>
  <c r="AP114" i="16"/>
  <c r="AQ114" i="16"/>
  <c r="AE114" i="16"/>
  <c r="AF114" i="16"/>
  <c r="AG114" i="16"/>
  <c r="AI114" i="16"/>
  <c r="AJ114" i="16"/>
  <c r="AL114" i="16"/>
  <c r="AH114" i="16"/>
  <c r="AI97" i="16"/>
  <c r="AJ97" i="16"/>
  <c r="AM97" i="16"/>
  <c r="AD97" i="16"/>
  <c r="AE97" i="16"/>
  <c r="AF97" i="16"/>
  <c r="AG97" i="16"/>
  <c r="AH97" i="16"/>
  <c r="AK97" i="16"/>
  <c r="AL97" i="16"/>
  <c r="AO97" i="16"/>
  <c r="AP97" i="16"/>
  <c r="AQ97" i="16"/>
  <c r="AN97" i="16"/>
  <c r="AI81" i="16"/>
  <c r="AJ81" i="16"/>
  <c r="AM81" i="16"/>
  <c r="AG81" i="16"/>
  <c r="AH81" i="16"/>
  <c r="AK81" i="16"/>
  <c r="AL81" i="16"/>
  <c r="AN81" i="16"/>
  <c r="AO81" i="16"/>
  <c r="AP81" i="16"/>
  <c r="AQ81" i="16"/>
  <c r="AD81" i="16"/>
  <c r="AE81" i="16"/>
  <c r="AF81" i="16"/>
  <c r="AG64" i="16"/>
  <c r="AH64" i="16"/>
  <c r="AK64" i="16"/>
  <c r="AP64" i="16"/>
  <c r="AQ64" i="16"/>
  <c r="AD64" i="16"/>
  <c r="AE64" i="16"/>
  <c r="AF64" i="16"/>
  <c r="AI64" i="16"/>
  <c r="AJ64" i="16"/>
  <c r="AM64" i="16"/>
  <c r="AN64" i="16"/>
  <c r="AO64" i="16"/>
  <c r="AL64" i="16"/>
  <c r="AG48" i="16"/>
  <c r="AH48" i="16"/>
  <c r="AK48" i="16"/>
  <c r="AP48" i="16"/>
  <c r="AE48" i="16"/>
  <c r="AF48" i="16"/>
  <c r="AI48" i="16"/>
  <c r="AJ48" i="16"/>
  <c r="AL48" i="16"/>
  <c r="AM48" i="16"/>
  <c r="AN48" i="16"/>
  <c r="AO48" i="16"/>
  <c r="AQ48" i="16"/>
  <c r="AD48" i="16"/>
  <c r="AG80" i="16"/>
  <c r="AH80" i="16"/>
  <c r="AK80" i="16"/>
  <c r="AP80" i="16"/>
  <c r="AD80" i="16"/>
  <c r="AE80" i="16"/>
  <c r="AF80" i="16"/>
  <c r="AI80" i="16"/>
  <c r="AJ80" i="16"/>
  <c r="AL80" i="16"/>
  <c r="AM80" i="16"/>
  <c r="AN80" i="16"/>
  <c r="AO80" i="16"/>
  <c r="AQ80" i="16"/>
  <c r="AK128" i="16"/>
  <c r="AL128" i="16"/>
  <c r="AM128" i="16"/>
  <c r="AN128" i="16"/>
  <c r="AO128" i="16"/>
  <c r="AP128" i="16"/>
  <c r="AQ128" i="16"/>
  <c r="AD128" i="16"/>
  <c r="AE128" i="16"/>
  <c r="AF128" i="16"/>
  <c r="AH128" i="16"/>
  <c r="AI128" i="16"/>
  <c r="AJ128" i="16"/>
  <c r="AG128" i="16"/>
  <c r="AG112" i="16"/>
  <c r="AH112" i="16"/>
  <c r="AK112" i="16"/>
  <c r="AP112" i="16"/>
  <c r="AD112" i="16"/>
  <c r="AE112" i="16"/>
  <c r="AF112" i="16"/>
  <c r="AI112" i="16"/>
  <c r="AJ112" i="16"/>
  <c r="AL112" i="16"/>
  <c r="AM112" i="16"/>
  <c r="AN112" i="16"/>
  <c r="AO112" i="16"/>
  <c r="AQ112" i="16"/>
  <c r="AE95" i="16"/>
  <c r="AF95" i="16"/>
  <c r="AI95" i="16"/>
  <c r="AN95" i="16"/>
  <c r="AD95" i="16"/>
  <c r="AG95" i="16"/>
  <c r="AH95" i="16"/>
  <c r="AJ95" i="16"/>
  <c r="AK95" i="16"/>
  <c r="AL95" i="16"/>
  <c r="AM95" i="16"/>
  <c r="AO95" i="16"/>
  <c r="AP95" i="16"/>
  <c r="AQ95" i="16"/>
  <c r="AE79" i="16"/>
  <c r="AF79" i="16"/>
  <c r="AI79" i="16"/>
  <c r="AN79" i="16"/>
  <c r="AO79" i="16"/>
  <c r="AP79" i="16"/>
  <c r="AQ79" i="16"/>
  <c r="AD79" i="16"/>
  <c r="AG79" i="16"/>
  <c r="AH79" i="16"/>
  <c r="AK79" i="16"/>
  <c r="AL79" i="16"/>
  <c r="AM79" i="16"/>
  <c r="AJ79" i="16"/>
  <c r="AD62" i="16"/>
  <c r="AG62" i="16"/>
  <c r="AL62" i="16"/>
  <c r="AE62" i="16"/>
  <c r="AF62" i="16"/>
  <c r="AH62" i="16"/>
  <c r="AI62" i="16"/>
  <c r="AJ62" i="16"/>
  <c r="AK62" i="16"/>
  <c r="AM62" i="16"/>
  <c r="AN62" i="16"/>
  <c r="AO62" i="16"/>
  <c r="AP62" i="16"/>
  <c r="AQ62" i="16"/>
  <c r="AI127" i="16"/>
  <c r="AJ127" i="16"/>
  <c r="AK127" i="16"/>
  <c r="AL127" i="16"/>
  <c r="AM127" i="16"/>
  <c r="AN127" i="16"/>
  <c r="AO127" i="16"/>
  <c r="AP127" i="16"/>
  <c r="AQ127" i="16"/>
  <c r="AD127" i="16"/>
  <c r="AF127" i="16"/>
  <c r="AG127" i="16"/>
  <c r="AH127" i="16"/>
  <c r="AE127" i="16"/>
  <c r="AE111" i="16"/>
  <c r="AF111" i="16"/>
  <c r="AI111" i="16"/>
  <c r="AN111" i="16"/>
  <c r="AO111" i="16"/>
  <c r="AP111" i="16"/>
  <c r="AQ111" i="16"/>
  <c r="AD111" i="16"/>
  <c r="AG111" i="16"/>
  <c r="AH111" i="16"/>
  <c r="AK111" i="16"/>
  <c r="AL111" i="16"/>
  <c r="AM111" i="16"/>
  <c r="AJ111" i="16"/>
  <c r="AD94" i="16"/>
  <c r="AG94" i="16"/>
  <c r="AL94" i="16"/>
  <c r="AQ94" i="16"/>
  <c r="AE94" i="16"/>
  <c r="AF94" i="16"/>
  <c r="AH94" i="16"/>
  <c r="AI94" i="16"/>
  <c r="AJ94" i="16"/>
  <c r="AK94" i="16"/>
  <c r="AN94" i="16"/>
  <c r="AO94" i="16"/>
  <c r="AP94" i="16"/>
  <c r="AM94" i="16"/>
  <c r="AD78" i="16"/>
  <c r="AG78" i="16"/>
  <c r="AL78" i="16"/>
  <c r="AH78" i="16"/>
  <c r="AI78" i="16"/>
  <c r="AJ78" i="16"/>
  <c r="AK78" i="16"/>
  <c r="AM78" i="16"/>
  <c r="AN78" i="16"/>
  <c r="AO78" i="16"/>
  <c r="AP78" i="16"/>
  <c r="AQ78" i="16"/>
  <c r="AE78" i="16"/>
  <c r="AF78" i="16"/>
  <c r="AQ61" i="16"/>
  <c r="AE61" i="16"/>
  <c r="AJ61" i="16"/>
  <c r="AO61" i="16"/>
  <c r="AP61" i="16"/>
  <c r="AD61" i="16"/>
  <c r="AF61" i="16"/>
  <c r="AG61" i="16"/>
  <c r="AH61" i="16"/>
  <c r="AI61" i="16"/>
  <c r="AL61" i="16"/>
  <c r="AM61" i="16"/>
  <c r="AN61" i="16"/>
  <c r="AK61" i="16"/>
  <c r="AI113" i="16"/>
  <c r="AM113" i="16"/>
  <c r="AG113" i="16"/>
  <c r="AH113" i="16"/>
  <c r="AJ113" i="16"/>
  <c r="AK113" i="16"/>
  <c r="AL113" i="16"/>
  <c r="AN113" i="16"/>
  <c r="AO113" i="16"/>
  <c r="AP113" i="16"/>
  <c r="AQ113" i="16"/>
  <c r="AD113" i="16"/>
  <c r="AE113" i="16"/>
  <c r="AF113" i="16"/>
  <c r="AG96" i="16"/>
  <c r="AH96" i="16"/>
  <c r="AK96" i="16"/>
  <c r="AP96" i="16"/>
  <c r="AL96" i="16"/>
  <c r="AM96" i="16"/>
  <c r="AN96" i="16"/>
  <c r="AO96" i="16"/>
  <c r="AQ96" i="16"/>
  <c r="AD96" i="16"/>
  <c r="AF96" i="16"/>
  <c r="AI96" i="16"/>
  <c r="AJ96" i="16"/>
  <c r="AE96" i="16"/>
  <c r="AG126" i="16"/>
  <c r="AH126" i="16"/>
  <c r="AI126" i="16"/>
  <c r="AJ126" i="16"/>
  <c r="AK126" i="16"/>
  <c r="AL126" i="16"/>
  <c r="AM126" i="16"/>
  <c r="AN126" i="16"/>
  <c r="AO126" i="16"/>
  <c r="AP126" i="16"/>
  <c r="AQ126" i="16"/>
  <c r="AD126" i="16"/>
  <c r="AE126" i="16"/>
  <c r="AF126" i="16"/>
  <c r="AD110" i="16"/>
  <c r="AG110" i="16"/>
  <c r="AL110" i="16"/>
  <c r="AH110" i="16"/>
  <c r="AI110" i="16"/>
  <c r="AJ110" i="16"/>
  <c r="AK110" i="16"/>
  <c r="AM110" i="16"/>
  <c r="AN110" i="16"/>
  <c r="AO110" i="16"/>
  <c r="AP110" i="16"/>
  <c r="AQ110" i="16"/>
  <c r="AE110" i="16"/>
  <c r="AF110" i="16"/>
  <c r="AQ93" i="16"/>
  <c r="AE93" i="16"/>
  <c r="AJ93" i="16"/>
  <c r="AK93" i="16"/>
  <c r="AL93" i="16"/>
  <c r="AM93" i="16"/>
  <c r="AN93" i="16"/>
  <c r="AO93" i="16"/>
  <c r="AP93" i="16"/>
  <c r="AD93" i="16"/>
  <c r="AG93" i="16"/>
  <c r="AH93" i="16"/>
  <c r="AI93" i="16"/>
  <c r="AF93" i="16"/>
  <c r="Y77" i="16"/>
  <c r="AQ77" i="16"/>
  <c r="AE77" i="16"/>
  <c r="AJ77" i="16"/>
  <c r="AD77" i="16"/>
  <c r="AF77" i="16"/>
  <c r="AG77" i="16"/>
  <c r="AH77" i="16"/>
  <c r="AI77" i="16"/>
  <c r="AK77" i="16"/>
  <c r="AL77" i="16"/>
  <c r="AM77" i="16"/>
  <c r="AN77" i="16"/>
  <c r="AP77" i="16"/>
  <c r="AO77" i="16"/>
  <c r="AO60" i="16"/>
  <c r="AP60" i="16"/>
  <c r="AH60" i="16"/>
  <c r="AI60" i="16"/>
  <c r="AJ60" i="16"/>
  <c r="AK60" i="16"/>
  <c r="AL60" i="16"/>
  <c r="AM60" i="16"/>
  <c r="AN60" i="16"/>
  <c r="AQ60" i="16"/>
  <c r="AE60" i="16"/>
  <c r="AF60" i="16"/>
  <c r="AG60" i="16"/>
  <c r="AD60" i="16"/>
  <c r="AM129" i="16"/>
  <c r="AN129" i="16"/>
  <c r="AO129" i="16"/>
  <c r="AP129" i="16"/>
  <c r="AQ129" i="16"/>
  <c r="AD129" i="16"/>
  <c r="AE129" i="16"/>
  <c r="AF129" i="16"/>
  <c r="AG129" i="16"/>
  <c r="AH129" i="16"/>
  <c r="AJ129" i="16"/>
  <c r="AK129" i="16"/>
  <c r="AL129" i="16"/>
  <c r="AI129" i="16"/>
  <c r="AE63" i="16"/>
  <c r="AF63" i="16"/>
  <c r="AI63" i="16"/>
  <c r="AN63" i="16"/>
  <c r="AJ63" i="16"/>
  <c r="AK63" i="16"/>
  <c r="AL63" i="16"/>
  <c r="AM63" i="16"/>
  <c r="AO63" i="16"/>
  <c r="AP63" i="16"/>
  <c r="AQ63" i="16"/>
  <c r="AD63" i="16"/>
  <c r="AG63" i="16"/>
  <c r="AH63" i="16"/>
  <c r="AE125" i="16"/>
  <c r="AF125" i="16"/>
  <c r="AG125" i="16"/>
  <c r="AH125" i="16"/>
  <c r="AI125" i="16"/>
  <c r="AJ125" i="16"/>
  <c r="AK125" i="16"/>
  <c r="AL125" i="16"/>
  <c r="AM125" i="16"/>
  <c r="AN125" i="16"/>
  <c r="AO125" i="16"/>
  <c r="AP125" i="16"/>
  <c r="AD125" i="16"/>
  <c r="AQ125" i="16"/>
  <c r="AQ109" i="16"/>
  <c r="AE109" i="16"/>
  <c r="AJ109" i="16"/>
  <c r="AD109" i="16"/>
  <c r="AF109" i="16"/>
  <c r="AG109" i="16"/>
  <c r="AH109" i="16"/>
  <c r="AI109" i="16"/>
  <c r="AK109" i="16"/>
  <c r="AL109" i="16"/>
  <c r="AM109" i="16"/>
  <c r="AN109" i="16"/>
  <c r="AP109" i="16"/>
  <c r="AO109" i="16"/>
  <c r="AO92" i="16"/>
  <c r="AP92" i="16"/>
  <c r="AH92" i="16"/>
  <c r="AD92" i="16"/>
  <c r="AE92" i="16"/>
  <c r="AF92" i="16"/>
  <c r="AG92" i="16"/>
  <c r="AI92" i="16"/>
  <c r="AJ92" i="16"/>
  <c r="AK92" i="16"/>
  <c r="AL92" i="16"/>
  <c r="AM92" i="16"/>
  <c r="AN92" i="16"/>
  <c r="AQ92" i="16"/>
  <c r="Y76" i="16"/>
  <c r="AO76" i="16"/>
  <c r="AP76" i="16"/>
  <c r="AH76" i="16"/>
  <c r="AM76" i="16"/>
  <c r="AN76" i="16"/>
  <c r="AQ76" i="16"/>
  <c r="AD76" i="16"/>
  <c r="AE76" i="16"/>
  <c r="AF76" i="16"/>
  <c r="AG76" i="16"/>
  <c r="AJ76" i="16"/>
  <c r="AK76" i="16"/>
  <c r="AL76" i="16"/>
  <c r="AI76" i="16"/>
  <c r="AM59" i="16"/>
  <c r="AN59" i="16"/>
  <c r="AQ59" i="16"/>
  <c r="AF59" i="16"/>
  <c r="AD59" i="16"/>
  <c r="AE59" i="16"/>
  <c r="AG59" i="16"/>
  <c r="AH59" i="16"/>
  <c r="AI59" i="16"/>
  <c r="AJ59" i="16"/>
  <c r="AK59" i="16"/>
  <c r="AL59" i="16"/>
  <c r="AO59" i="16"/>
  <c r="AP59" i="16"/>
  <c r="AD124" i="16"/>
  <c r="AE124" i="16"/>
  <c r="AF124" i="16"/>
  <c r="AG124" i="16"/>
  <c r="AH124" i="16"/>
  <c r="AI124" i="16"/>
  <c r="AJ124" i="16"/>
  <c r="AK124" i="16"/>
  <c r="AL124" i="16"/>
  <c r="AM124" i="16"/>
  <c r="AN124" i="16"/>
  <c r="AP124" i="16"/>
  <c r="AQ124" i="16"/>
  <c r="AO124" i="16"/>
  <c r="AO108" i="16"/>
  <c r="AP108" i="16"/>
  <c r="AH108" i="16"/>
  <c r="AM108" i="16"/>
  <c r="AN108" i="16"/>
  <c r="AQ108" i="16"/>
  <c r="AD108" i="16"/>
  <c r="AE108" i="16"/>
  <c r="AF108" i="16"/>
  <c r="AG108" i="16"/>
  <c r="AJ108" i="16"/>
  <c r="AK108" i="16"/>
  <c r="AL108" i="16"/>
  <c r="AI108" i="16"/>
  <c r="AM91" i="16"/>
  <c r="AN91" i="16"/>
  <c r="AQ91" i="16"/>
  <c r="AF91" i="16"/>
  <c r="AD91" i="16"/>
  <c r="AE91" i="16"/>
  <c r="AG91" i="16"/>
  <c r="AH91" i="16"/>
  <c r="AI91" i="16"/>
  <c r="AJ91" i="16"/>
  <c r="AL91" i="16"/>
  <c r="AO91" i="16"/>
  <c r="AP91" i="16"/>
  <c r="AK91" i="16"/>
  <c r="AK74" i="16"/>
  <c r="AL74" i="16"/>
  <c r="AO74" i="16"/>
  <c r="AD74" i="16"/>
  <c r="AE74" i="16"/>
  <c r="AF74" i="16"/>
  <c r="AG74" i="16"/>
  <c r="AH74" i="16"/>
  <c r="AI74" i="16"/>
  <c r="AJ74" i="16"/>
  <c r="AM74" i="16"/>
  <c r="AN74" i="16"/>
  <c r="AP74" i="16"/>
  <c r="AQ74" i="16"/>
  <c r="AK58" i="16"/>
  <c r="AL58" i="16"/>
  <c r="AO58" i="16"/>
  <c r="AD58" i="16"/>
  <c r="AP58" i="16"/>
  <c r="AQ58" i="16"/>
  <c r="AE58" i="16"/>
  <c r="AF58" i="16"/>
  <c r="AG58" i="16"/>
  <c r="AH58" i="16"/>
  <c r="AJ58" i="16"/>
  <c r="AM58" i="16"/>
  <c r="AN58" i="16"/>
  <c r="AI58" i="16"/>
  <c r="AQ123" i="16"/>
  <c r="AF123" i="16"/>
  <c r="AP123" i="16"/>
  <c r="AD123" i="16"/>
  <c r="AE123" i="16"/>
  <c r="AG123" i="16"/>
  <c r="AH123" i="16"/>
  <c r="AI123" i="16"/>
  <c r="AJ123" i="16"/>
  <c r="AK123" i="16"/>
  <c r="AM123" i="16"/>
  <c r="AN123" i="16"/>
  <c r="AO123" i="16"/>
  <c r="AL123" i="16"/>
  <c r="AK106" i="16"/>
  <c r="AL106" i="16"/>
  <c r="AO106" i="16"/>
  <c r="AD106" i="16"/>
  <c r="AE106" i="16"/>
  <c r="AF106" i="16"/>
  <c r="AG106" i="16"/>
  <c r="AH106" i="16"/>
  <c r="AI106" i="16"/>
  <c r="AJ106" i="16"/>
  <c r="AM106" i="16"/>
  <c r="AN106" i="16"/>
  <c r="AQ106" i="16"/>
  <c r="AP106" i="16"/>
  <c r="AK90" i="16"/>
  <c r="AL90" i="16"/>
  <c r="AO90" i="16"/>
  <c r="AD90" i="16"/>
  <c r="AI90" i="16"/>
  <c r="AJ90" i="16"/>
  <c r="AM90" i="16"/>
  <c r="AN90" i="16"/>
  <c r="AP90" i="16"/>
  <c r="AQ90" i="16"/>
  <c r="AF90" i="16"/>
  <c r="AG90" i="16"/>
  <c r="AH90" i="16"/>
  <c r="AE90" i="16"/>
  <c r="AI73" i="16"/>
  <c r="AJ73" i="16"/>
  <c r="AM73" i="16"/>
  <c r="AD73" i="16"/>
  <c r="AE73" i="16"/>
  <c r="AF73" i="16"/>
  <c r="AG73" i="16"/>
  <c r="AH73" i="16"/>
  <c r="AK73" i="16"/>
  <c r="AL73" i="16"/>
  <c r="AO73" i="16"/>
  <c r="AP73" i="16"/>
  <c r="AQ73" i="16"/>
  <c r="AN73" i="16"/>
  <c r="AI57" i="16"/>
  <c r="AJ57" i="16"/>
  <c r="AM57" i="16"/>
  <c r="AG57" i="16"/>
  <c r="AH57" i="16"/>
  <c r="AK57" i="16"/>
  <c r="AL57" i="16"/>
  <c r="AN57" i="16"/>
  <c r="AO57" i="16"/>
  <c r="AP57" i="16"/>
  <c r="AQ57" i="16"/>
  <c r="AD57" i="16"/>
  <c r="AE57" i="16"/>
  <c r="AF57" i="16"/>
  <c r="Y47" i="16"/>
  <c r="AE47" i="16"/>
  <c r="AF47" i="16"/>
  <c r="AI47" i="16"/>
  <c r="AN47" i="16"/>
  <c r="AD47" i="16"/>
  <c r="AG47" i="16"/>
  <c r="AH47" i="16"/>
  <c r="AJ47" i="16"/>
  <c r="AK47" i="16"/>
  <c r="AL47" i="16"/>
  <c r="AM47" i="16"/>
  <c r="AP47" i="16"/>
  <c r="AQ47" i="16"/>
  <c r="AO47" i="16"/>
  <c r="AO122" i="16"/>
  <c r="AD122" i="16"/>
  <c r="AL122" i="16"/>
  <c r="AM122" i="16"/>
  <c r="AN122" i="16"/>
  <c r="AP122" i="16"/>
  <c r="AQ122" i="16"/>
  <c r="AE122" i="16"/>
  <c r="AF122" i="16"/>
  <c r="AG122" i="16"/>
  <c r="AI122" i="16"/>
  <c r="AJ122" i="16"/>
  <c r="AK122" i="16"/>
  <c r="AH122" i="16"/>
  <c r="AI105" i="16"/>
  <c r="AJ105" i="16"/>
  <c r="AM105" i="16"/>
  <c r="AN105" i="16"/>
  <c r="AO105" i="16"/>
  <c r="AP105" i="16"/>
  <c r="AQ105" i="16"/>
  <c r="AD105" i="16"/>
  <c r="AE105" i="16"/>
  <c r="AF105" i="16"/>
  <c r="AH105" i="16"/>
  <c r="AK105" i="16"/>
  <c r="AL105" i="16"/>
  <c r="AG105" i="16"/>
  <c r="AI89" i="16"/>
  <c r="AJ89" i="16"/>
  <c r="AM89" i="16"/>
  <c r="AD89" i="16"/>
  <c r="AE89" i="16"/>
  <c r="AF89" i="16"/>
  <c r="AG89" i="16"/>
  <c r="AH89" i="16"/>
  <c r="AK89" i="16"/>
  <c r="AL89" i="16"/>
  <c r="AN89" i="16"/>
  <c r="AO89" i="16"/>
  <c r="AP89" i="16"/>
  <c r="AQ89" i="16"/>
  <c r="AG72" i="16"/>
  <c r="AH72" i="16"/>
  <c r="AK72" i="16"/>
  <c r="AP72" i="16"/>
  <c r="AL72" i="16"/>
  <c r="AM72" i="16"/>
  <c r="AN72" i="16"/>
  <c r="AO72" i="16"/>
  <c r="AQ72" i="16"/>
  <c r="AD72" i="16"/>
  <c r="AF72" i="16"/>
  <c r="AI72" i="16"/>
  <c r="AJ72" i="16"/>
  <c r="AE72" i="16"/>
  <c r="AG56" i="16"/>
  <c r="AH56" i="16"/>
  <c r="AK56" i="16"/>
  <c r="AP56" i="16"/>
  <c r="AD56" i="16"/>
  <c r="AE56" i="16"/>
  <c r="AF56" i="16"/>
  <c r="AI56" i="16"/>
  <c r="AJ56" i="16"/>
  <c r="AL56" i="16"/>
  <c r="AM56" i="16"/>
  <c r="AN56" i="16"/>
  <c r="AO56" i="16"/>
  <c r="AQ56" i="16"/>
  <c r="AM137" i="16"/>
  <c r="AN137" i="16"/>
  <c r="AO137" i="16"/>
  <c r="AP137" i="16"/>
  <c r="AQ137" i="16"/>
  <c r="AD137" i="16"/>
  <c r="AE137" i="16"/>
  <c r="AF137" i="16"/>
  <c r="AG137" i="16"/>
  <c r="AH137" i="16"/>
  <c r="AJ137" i="16"/>
  <c r="AK137" i="16"/>
  <c r="AL137" i="16"/>
  <c r="AI137" i="16"/>
  <c r="AM121" i="16"/>
  <c r="AH121" i="16"/>
  <c r="AI121" i="16"/>
  <c r="AJ121" i="16"/>
  <c r="AK121" i="16"/>
  <c r="AL121" i="16"/>
  <c r="AN121" i="16"/>
  <c r="AO121" i="16"/>
  <c r="AP121" i="16"/>
  <c r="AQ121" i="16"/>
  <c r="AE121" i="16"/>
  <c r="AF121" i="16"/>
  <c r="AG121" i="16"/>
  <c r="AD121" i="16"/>
  <c r="AG104" i="16"/>
  <c r="AH104" i="16"/>
  <c r="AK104" i="16"/>
  <c r="AP104" i="16"/>
  <c r="AE104" i="16"/>
  <c r="AF104" i="16"/>
  <c r="AI104" i="16"/>
  <c r="AJ104" i="16"/>
  <c r="AL104" i="16"/>
  <c r="AM104" i="16"/>
  <c r="AN104" i="16"/>
  <c r="AO104" i="16"/>
  <c r="AQ104" i="16"/>
  <c r="AD104" i="16"/>
  <c r="AG88" i="16"/>
  <c r="AH88" i="16"/>
  <c r="AK88" i="16"/>
  <c r="AP88" i="16"/>
  <c r="AQ88" i="16"/>
  <c r="AD88" i="16"/>
  <c r="AE88" i="16"/>
  <c r="AF88" i="16"/>
  <c r="AI88" i="16"/>
  <c r="AJ88" i="16"/>
  <c r="AM88" i="16"/>
  <c r="AN88" i="16"/>
  <c r="AO88" i="16"/>
  <c r="AL88" i="16"/>
  <c r="AE71" i="16"/>
  <c r="AF71" i="16"/>
  <c r="AI71" i="16"/>
  <c r="AN71" i="16"/>
  <c r="AD71" i="16"/>
  <c r="AG71" i="16"/>
  <c r="AH71" i="16"/>
  <c r="AJ71" i="16"/>
  <c r="AK71" i="16"/>
  <c r="AL71" i="16"/>
  <c r="AM71" i="16"/>
  <c r="AO71" i="16"/>
  <c r="AP71" i="16"/>
  <c r="AQ71" i="16"/>
  <c r="AE55" i="16"/>
  <c r="AF55" i="16"/>
  <c r="AI55" i="16"/>
  <c r="AN55" i="16"/>
  <c r="AO55" i="16"/>
  <c r="AP55" i="16"/>
  <c r="AQ55" i="16"/>
  <c r="AD55" i="16"/>
  <c r="AG55" i="16"/>
  <c r="AH55" i="16"/>
  <c r="AK55" i="16"/>
  <c r="AL55" i="16"/>
  <c r="AM55" i="16"/>
  <c r="AJ55" i="16"/>
  <c r="AK136" i="16"/>
  <c r="AL136" i="16"/>
  <c r="AM136" i="16"/>
  <c r="AN136" i="16"/>
  <c r="AO136" i="16"/>
  <c r="AP136" i="16"/>
  <c r="AQ136" i="16"/>
  <c r="AD136" i="16"/>
  <c r="AE136" i="16"/>
  <c r="AF136" i="16"/>
  <c r="AH136" i="16"/>
  <c r="AI136" i="16"/>
  <c r="AJ136" i="16"/>
  <c r="AG136" i="16"/>
  <c r="AK120" i="16"/>
  <c r="AP120" i="16"/>
  <c r="AD120" i="16"/>
  <c r="AE120" i="16"/>
  <c r="AF120" i="16"/>
  <c r="AG120" i="16"/>
  <c r="AH120" i="16"/>
  <c r="AI120" i="16"/>
  <c r="AJ120" i="16"/>
  <c r="AL120" i="16"/>
  <c r="AM120" i="16"/>
  <c r="AN120" i="16"/>
  <c r="AO120" i="16"/>
  <c r="AQ120" i="16"/>
  <c r="AE103" i="16"/>
  <c r="AF103" i="16"/>
  <c r="AI103" i="16"/>
  <c r="AN103" i="16"/>
  <c r="AD103" i="16"/>
  <c r="AG103" i="16"/>
  <c r="AH103" i="16"/>
  <c r="AJ103" i="16"/>
  <c r="AK103" i="16"/>
  <c r="AL103" i="16"/>
  <c r="AM103" i="16"/>
  <c r="AP103" i="16"/>
  <c r="AQ103" i="16"/>
  <c r="AO103" i="16"/>
  <c r="AE87" i="16"/>
  <c r="AF87" i="16"/>
  <c r="AI87" i="16"/>
  <c r="AN87" i="16"/>
  <c r="AJ87" i="16"/>
  <c r="AK87" i="16"/>
  <c r="AL87" i="16"/>
  <c r="AM87" i="16"/>
  <c r="AO87" i="16"/>
  <c r="AP87" i="16"/>
  <c r="AQ87" i="16"/>
  <c r="AD87" i="16"/>
  <c r="AG87" i="16"/>
  <c r="AH87" i="16"/>
  <c r="AD70" i="16"/>
  <c r="AG70" i="16"/>
  <c r="AL70" i="16"/>
  <c r="AQ70" i="16"/>
  <c r="AE70" i="16"/>
  <c r="AF70" i="16"/>
  <c r="AH70" i="16"/>
  <c r="AI70" i="16"/>
  <c r="AJ70" i="16"/>
  <c r="AK70" i="16"/>
  <c r="AN70" i="16"/>
  <c r="AO70" i="16"/>
  <c r="AP70" i="16"/>
  <c r="AM70" i="16"/>
  <c r="AD54" i="16"/>
  <c r="AG54" i="16"/>
  <c r="AL54" i="16"/>
  <c r="AH54" i="16"/>
  <c r="AI54" i="16"/>
  <c r="AJ54" i="16"/>
  <c r="AK54" i="16"/>
  <c r="AM54" i="16"/>
  <c r="AN54" i="16"/>
  <c r="AO54" i="16"/>
  <c r="AP54" i="16"/>
  <c r="AQ54" i="16"/>
  <c r="AE54" i="16"/>
  <c r="AF54" i="16"/>
  <c r="AI135" i="16"/>
  <c r="AJ135" i="16"/>
  <c r="AK135" i="16"/>
  <c r="AL135" i="16"/>
  <c r="AM135" i="16"/>
  <c r="AN135" i="16"/>
  <c r="AO135" i="16"/>
  <c r="AP135" i="16"/>
  <c r="AQ135" i="16"/>
  <c r="AD135" i="16"/>
  <c r="AF135" i="16"/>
  <c r="AG135" i="16"/>
  <c r="AH135" i="16"/>
  <c r="AE135" i="16"/>
  <c r="AI119" i="16"/>
  <c r="AN119" i="16"/>
  <c r="AD119" i="16"/>
  <c r="AE119" i="16"/>
  <c r="AF119" i="16"/>
  <c r="AG119" i="16"/>
  <c r="AH119" i="16"/>
  <c r="AJ119" i="16"/>
  <c r="AK119" i="16"/>
  <c r="AL119" i="16"/>
  <c r="AO119" i="16"/>
  <c r="AP119" i="16"/>
  <c r="AQ119" i="16"/>
  <c r="AM119" i="16"/>
  <c r="AD102" i="16"/>
  <c r="AG102" i="16"/>
  <c r="AL102" i="16"/>
  <c r="AM102" i="16"/>
  <c r="AN102" i="16"/>
  <c r="AO102" i="16"/>
  <c r="AP102" i="16"/>
  <c r="AQ102" i="16"/>
  <c r="AE102" i="16"/>
  <c r="AF102" i="16"/>
  <c r="AI102" i="16"/>
  <c r="AJ102" i="16"/>
  <c r="AK102" i="16"/>
  <c r="AH102" i="16"/>
  <c r="AD86" i="16"/>
  <c r="AG86" i="16"/>
  <c r="AL86" i="16"/>
  <c r="AE86" i="16"/>
  <c r="AF86" i="16"/>
  <c r="AH86" i="16"/>
  <c r="AI86" i="16"/>
  <c r="AJ86" i="16"/>
  <c r="AK86" i="16"/>
  <c r="AM86" i="16"/>
  <c r="AN86" i="16"/>
  <c r="AO86" i="16"/>
  <c r="AP86" i="16"/>
  <c r="AQ86" i="16"/>
  <c r="AQ69" i="16"/>
  <c r="AE69" i="16"/>
  <c r="AJ69" i="16"/>
  <c r="AK69" i="16"/>
  <c r="AL69" i="16"/>
  <c r="AM69" i="16"/>
  <c r="AN69" i="16"/>
  <c r="AO69" i="16"/>
  <c r="AP69" i="16"/>
  <c r="AD69" i="16"/>
  <c r="AG69" i="16"/>
  <c r="AH69" i="16"/>
  <c r="AI69" i="16"/>
  <c r="AF69" i="16"/>
  <c r="AQ53" i="16"/>
  <c r="AE53" i="16"/>
  <c r="AJ53" i="16"/>
  <c r="AD53" i="16"/>
  <c r="AF53" i="16"/>
  <c r="AG53" i="16"/>
  <c r="AH53" i="16"/>
  <c r="AI53" i="16"/>
  <c r="AK53" i="16"/>
  <c r="AL53" i="16"/>
  <c r="AM53" i="16"/>
  <c r="AN53" i="16"/>
  <c r="AP53" i="16"/>
  <c r="AO53" i="16"/>
  <c r="AG134" i="16"/>
  <c r="AH134" i="16"/>
  <c r="AI134" i="16"/>
  <c r="AJ134" i="16"/>
  <c r="AK134" i="16"/>
  <c r="AL134" i="16"/>
  <c r="AM134" i="16"/>
  <c r="AN134" i="16"/>
  <c r="AO134" i="16"/>
  <c r="AP134" i="16"/>
  <c r="AQ134" i="16"/>
  <c r="AD134" i="16"/>
  <c r="AE134" i="16"/>
  <c r="AF134" i="16"/>
  <c r="AG118" i="16"/>
  <c r="AL118" i="16"/>
  <c r="AN118" i="16"/>
  <c r="AO118" i="16"/>
  <c r="AP118" i="16"/>
  <c r="AQ118" i="16"/>
  <c r="AD118" i="16"/>
  <c r="AE118" i="16"/>
  <c r="AF118" i="16"/>
  <c r="AH118" i="16"/>
  <c r="AJ118" i="16"/>
  <c r="AK118" i="16"/>
  <c r="AM118" i="16"/>
  <c r="AI118" i="16"/>
  <c r="AQ101" i="16"/>
  <c r="AE101" i="16"/>
  <c r="AJ101" i="16"/>
  <c r="AF101" i="16"/>
  <c r="AG101" i="16"/>
  <c r="AH101" i="16"/>
  <c r="AI101" i="16"/>
  <c r="AK101" i="16"/>
  <c r="AL101" i="16"/>
  <c r="AM101" i="16"/>
  <c r="AN101" i="16"/>
  <c r="AO101" i="16"/>
  <c r="AP101" i="16"/>
  <c r="AD101" i="16"/>
  <c r="AQ85" i="16"/>
  <c r="AE85" i="16"/>
  <c r="AJ85" i="16"/>
  <c r="AO85" i="16"/>
  <c r="AP85" i="16"/>
  <c r="AD85" i="16"/>
  <c r="AF85" i="16"/>
  <c r="AG85" i="16"/>
  <c r="AH85" i="16"/>
  <c r="AI85" i="16"/>
  <c r="AL85" i="16"/>
  <c r="AM85" i="16"/>
  <c r="AN85" i="16"/>
  <c r="AK85" i="16"/>
  <c r="AO68" i="16"/>
  <c r="AP68" i="16"/>
  <c r="AH68" i="16"/>
  <c r="AD68" i="16"/>
  <c r="AE68" i="16"/>
  <c r="AF68" i="16"/>
  <c r="AG68" i="16"/>
  <c r="AI68" i="16"/>
  <c r="AJ68" i="16"/>
  <c r="AK68" i="16"/>
  <c r="AL68" i="16"/>
  <c r="AM68" i="16"/>
  <c r="AN68" i="16"/>
  <c r="AQ68" i="16"/>
  <c r="AO52" i="16"/>
  <c r="AP52" i="16"/>
  <c r="AH52" i="16"/>
  <c r="AM52" i="16"/>
  <c r="AN52" i="16"/>
  <c r="AQ52" i="16"/>
  <c r="AD52" i="16"/>
  <c r="AE52" i="16"/>
  <c r="AF52" i="16"/>
  <c r="AG52" i="16"/>
  <c r="AJ52" i="16"/>
  <c r="AK52" i="16"/>
  <c r="AL52" i="16"/>
  <c r="AI52" i="16"/>
  <c r="AE133" i="16"/>
  <c r="AF133" i="16"/>
  <c r="AG133" i="16"/>
  <c r="AH133" i="16"/>
  <c r="AI133" i="16"/>
  <c r="AJ133" i="16"/>
  <c r="AK133" i="16"/>
  <c r="AL133" i="16"/>
  <c r="AM133" i="16"/>
  <c r="AN133" i="16"/>
  <c r="AO133" i="16"/>
  <c r="AP133" i="16"/>
  <c r="AD133" i="16"/>
  <c r="AQ133" i="16"/>
  <c r="AE117" i="16"/>
  <c r="AJ117" i="16"/>
  <c r="AI117" i="16"/>
  <c r="AK117" i="16"/>
  <c r="AL117" i="16"/>
  <c r="AM117" i="16"/>
  <c r="AN117" i="16"/>
  <c r="AO117" i="16"/>
  <c r="AP117" i="16"/>
  <c r="AQ117" i="16"/>
  <c r="AF117" i="16"/>
  <c r="AG117" i="16"/>
  <c r="AH117" i="16"/>
  <c r="AD117" i="16"/>
  <c r="AO100" i="16"/>
  <c r="AP100" i="16"/>
  <c r="AH100" i="16"/>
  <c r="AD100" i="16"/>
  <c r="AE100" i="16"/>
  <c r="AF100" i="16"/>
  <c r="AG100" i="16"/>
  <c r="AI100" i="16"/>
  <c r="AJ100" i="16"/>
  <c r="AK100" i="16"/>
  <c r="AL100" i="16"/>
  <c r="AN100" i="16"/>
  <c r="AQ100" i="16"/>
  <c r="AM100" i="16"/>
  <c r="AO84" i="16"/>
  <c r="AP84" i="16"/>
  <c r="AH84" i="16"/>
  <c r="AI84" i="16"/>
  <c r="AJ84" i="16"/>
  <c r="AK84" i="16"/>
  <c r="AL84" i="16"/>
  <c r="AM84" i="16"/>
  <c r="AN84" i="16"/>
  <c r="AQ84" i="16"/>
  <c r="AE84" i="16"/>
  <c r="AF84" i="16"/>
  <c r="AG84" i="16"/>
  <c r="AD84" i="16"/>
  <c r="AM67" i="16"/>
  <c r="AN67" i="16"/>
  <c r="AQ67" i="16"/>
  <c r="AF67" i="16"/>
  <c r="AD67" i="16"/>
  <c r="AE67" i="16"/>
  <c r="AG67" i="16"/>
  <c r="AH67" i="16"/>
  <c r="AI67" i="16"/>
  <c r="AJ67" i="16"/>
  <c r="AL67" i="16"/>
  <c r="AO67" i="16"/>
  <c r="AP67" i="16"/>
  <c r="AK67" i="16"/>
  <c r="AM51" i="16"/>
  <c r="AN51" i="16"/>
  <c r="AQ51" i="16"/>
  <c r="AF51" i="16"/>
  <c r="AG51" i="16"/>
  <c r="AH51" i="16"/>
  <c r="AI51" i="16"/>
  <c r="AJ51" i="16"/>
  <c r="AK51" i="16"/>
  <c r="AL51" i="16"/>
  <c r="AO51" i="16"/>
  <c r="AP51" i="16"/>
  <c r="AD51" i="16"/>
  <c r="AE51" i="16"/>
  <c r="AD132" i="16"/>
  <c r="AE132" i="16"/>
  <c r="AF132" i="16"/>
  <c r="AG132" i="16"/>
  <c r="AH132" i="16"/>
  <c r="AI132" i="16"/>
  <c r="AJ132" i="16"/>
  <c r="AK132" i="16"/>
  <c r="AL132" i="16"/>
  <c r="AM132" i="16"/>
  <c r="AN132" i="16"/>
  <c r="AP132" i="16"/>
  <c r="AQ132" i="16"/>
  <c r="AO132" i="16"/>
  <c r="AH116" i="16"/>
  <c r="AE116" i="16"/>
  <c r="AF116" i="16"/>
  <c r="AG116" i="16"/>
  <c r="AI116" i="16"/>
  <c r="AJ116" i="16"/>
  <c r="AK116" i="16"/>
  <c r="AL116" i="16"/>
  <c r="AM116" i="16"/>
  <c r="AN116" i="16"/>
  <c r="AO116" i="16"/>
  <c r="AP116" i="16"/>
  <c r="AQ116" i="16"/>
  <c r="AD116" i="16"/>
  <c r="AM99" i="16"/>
  <c r="AN99" i="16"/>
  <c r="AQ99" i="16"/>
  <c r="AF99" i="16"/>
  <c r="AK99" i="16"/>
  <c r="AL99" i="16"/>
  <c r="AO99" i="16"/>
  <c r="AP99" i="16"/>
  <c r="AD99" i="16"/>
  <c r="AE99" i="16"/>
  <c r="AH99" i="16"/>
  <c r="AI99" i="16"/>
  <c r="AJ99" i="16"/>
  <c r="AG99" i="16"/>
  <c r="AM83" i="16"/>
  <c r="AN83" i="16"/>
  <c r="AQ83" i="16"/>
  <c r="AF83" i="16"/>
  <c r="AD83" i="16"/>
  <c r="AE83" i="16"/>
  <c r="AG83" i="16"/>
  <c r="AH83" i="16"/>
  <c r="AI83" i="16"/>
  <c r="AJ83" i="16"/>
  <c r="AK83" i="16"/>
  <c r="AL83" i="16"/>
  <c r="AO83" i="16"/>
  <c r="AP83" i="16"/>
  <c r="AK66" i="16"/>
  <c r="AL66" i="16"/>
  <c r="AO66" i="16"/>
  <c r="AD66" i="16"/>
  <c r="AI66" i="16"/>
  <c r="AJ66" i="16"/>
  <c r="AM66" i="16"/>
  <c r="AN66" i="16"/>
  <c r="AP66" i="16"/>
  <c r="AQ66" i="16"/>
  <c r="AF66" i="16"/>
  <c r="AG66" i="16"/>
  <c r="AH66" i="16"/>
  <c r="AE66" i="16"/>
  <c r="AK50" i="16"/>
  <c r="AL50" i="16"/>
  <c r="AO50" i="16"/>
  <c r="AD50" i="16"/>
  <c r="AE50" i="16"/>
  <c r="AF50" i="16"/>
  <c r="AG50" i="16"/>
  <c r="AH50" i="16"/>
  <c r="AI50" i="16"/>
  <c r="AJ50" i="16"/>
  <c r="AM50" i="16"/>
  <c r="AN50" i="16"/>
  <c r="AQ50" i="16"/>
  <c r="AP50" i="16"/>
  <c r="AQ131" i="16"/>
  <c r="AD131" i="16"/>
  <c r="AE131" i="16"/>
  <c r="AF131" i="16"/>
  <c r="AG131" i="16"/>
  <c r="AH131" i="16"/>
  <c r="AI131" i="16"/>
  <c r="AJ131" i="16"/>
  <c r="AK131" i="16"/>
  <c r="AL131" i="16"/>
  <c r="AN131" i="16"/>
  <c r="AO131" i="16"/>
  <c r="AP131" i="16"/>
  <c r="AM131" i="16"/>
  <c r="AM115" i="16"/>
  <c r="AQ115" i="16"/>
  <c r="AF115" i="16"/>
  <c r="AD115" i="16"/>
  <c r="AE115" i="16"/>
  <c r="AG115" i="16"/>
  <c r="AH115" i="16"/>
  <c r="AI115" i="16"/>
  <c r="AJ115" i="16"/>
  <c r="AK115" i="16"/>
  <c r="AL115" i="16"/>
  <c r="AO115" i="16"/>
  <c r="AP115" i="16"/>
  <c r="AN115" i="16"/>
  <c r="AK98" i="16"/>
  <c r="AL98" i="16"/>
  <c r="AO98" i="16"/>
  <c r="AD98" i="16"/>
  <c r="AE98" i="16"/>
  <c r="AF98" i="16"/>
  <c r="AG98" i="16"/>
  <c r="AH98" i="16"/>
  <c r="AI98" i="16"/>
  <c r="AJ98" i="16"/>
  <c r="AM98" i="16"/>
  <c r="AN98" i="16"/>
  <c r="AP98" i="16"/>
  <c r="AQ98" i="16"/>
  <c r="AK82" i="16"/>
  <c r="AL82" i="16"/>
  <c r="AO82" i="16"/>
  <c r="AD82" i="16"/>
  <c r="AP82" i="16"/>
  <c r="AQ82" i="16"/>
  <c r="AE82" i="16"/>
  <c r="AF82" i="16"/>
  <c r="AG82" i="16"/>
  <c r="AH82" i="16"/>
  <c r="AJ82" i="16"/>
  <c r="AM82" i="16"/>
  <c r="AN82" i="16"/>
  <c r="AI82" i="16"/>
  <c r="AI65" i="16"/>
  <c r="AJ65" i="16"/>
  <c r="AM65" i="16"/>
  <c r="AD65" i="16"/>
  <c r="AE65" i="16"/>
  <c r="AF65" i="16"/>
  <c r="AG65" i="16"/>
  <c r="AH65" i="16"/>
  <c r="AK65" i="16"/>
  <c r="AL65" i="16"/>
  <c r="AN65" i="16"/>
  <c r="AO65" i="16"/>
  <c r="AP65" i="16"/>
  <c r="AQ65" i="16"/>
  <c r="AI49" i="16"/>
  <c r="AJ49" i="16"/>
  <c r="AM49" i="16"/>
  <c r="AN49" i="16"/>
  <c r="AO49" i="16"/>
  <c r="AP49" i="16"/>
  <c r="AQ49" i="16"/>
  <c r="AD49" i="16"/>
  <c r="AE49" i="16"/>
  <c r="AF49" i="16"/>
  <c r="AH49" i="16"/>
  <c r="AK49" i="16"/>
  <c r="AL49" i="16"/>
  <c r="AG49" i="16"/>
  <c r="D847" i="7"/>
  <c r="A847" i="7" s="1"/>
  <c r="AG106" i="2"/>
  <c r="AH106" i="2" s="1"/>
  <c r="AG47" i="2"/>
  <c r="AH47" i="2" s="1"/>
  <c r="AM10" i="2"/>
  <c r="D881" i="7"/>
  <c r="A881" i="7" s="1"/>
  <c r="AG130" i="2"/>
  <c r="AH130" i="2" s="1"/>
  <c r="AG129" i="2"/>
  <c r="AH129" i="2" s="1"/>
  <c r="AK10" i="2"/>
  <c r="D889" i="7"/>
  <c r="A889" i="7" s="1"/>
  <c r="AG113" i="2"/>
  <c r="AH113" i="2" s="1"/>
  <c r="D880" i="7"/>
  <c r="A880" i="7" s="1"/>
  <c r="AG128" i="2"/>
  <c r="AH128" i="2" s="1"/>
  <c r="D888" i="7"/>
  <c r="A888" i="7" s="1"/>
  <c r="AG111" i="2"/>
  <c r="AH111" i="2" s="1"/>
  <c r="BE10" i="16"/>
  <c r="AX10" i="16"/>
  <c r="BC10" i="16"/>
  <c r="AU10" i="16"/>
  <c r="D688" i="7"/>
  <c r="A688" i="7" s="1"/>
  <c r="AG11" i="2"/>
  <c r="AH11" i="2" s="1"/>
  <c r="F688" i="7" s="1"/>
  <c r="F3" i="2"/>
  <c r="BW11" i="19"/>
  <c r="BV11" i="19"/>
  <c r="AG97" i="2"/>
  <c r="AU11" i="19"/>
  <c r="AT11" i="19"/>
  <c r="AV11" i="19"/>
  <c r="AW11" i="19"/>
  <c r="AX11" i="19"/>
  <c r="AZ11" i="19"/>
  <c r="AY11" i="19"/>
  <c r="BA11" i="19"/>
  <c r="BB11" i="19"/>
  <c r="BC11" i="19"/>
  <c r="BD11" i="19"/>
  <c r="BE11" i="19"/>
  <c r="BF11" i="19"/>
  <c r="BK11" i="19"/>
  <c r="BG11" i="19"/>
  <c r="BH11" i="19"/>
  <c r="BI11" i="19"/>
  <c r="BJ11" i="19"/>
  <c r="D879" i="7"/>
  <c r="A879" i="7" s="1"/>
  <c r="D877" i="7"/>
  <c r="A877" i="7" s="1"/>
  <c r="D884" i="7"/>
  <c r="A884" i="7" s="1"/>
  <c r="D876" i="7"/>
  <c r="A876" i="7" s="1"/>
  <c r="D878" i="7"/>
  <c r="A878" i="7" s="1"/>
  <c r="D885" i="7"/>
  <c r="A885" i="7" s="1"/>
  <c r="D836" i="7"/>
  <c r="A836" i="7" s="1"/>
  <c r="D837" i="7"/>
  <c r="A837" i="7" s="1"/>
  <c r="D829" i="7"/>
  <c r="A829" i="7" s="1"/>
  <c r="D832" i="7"/>
  <c r="A832" i="7" s="1"/>
  <c r="AI11" i="2"/>
  <c r="D824" i="7"/>
  <c r="A824" i="7" s="1"/>
  <c r="D831" i="7"/>
  <c r="A831" i="7" s="1"/>
  <c r="D842" i="7"/>
  <c r="A842" i="7" s="1"/>
  <c r="D834" i="7"/>
  <c r="A834" i="7" s="1"/>
  <c r="D838" i="7"/>
  <c r="A838" i="7" s="1"/>
  <c r="D830" i="7"/>
  <c r="A830" i="7" s="1"/>
  <c r="D851" i="7"/>
  <c r="A851" i="7" s="1"/>
  <c r="D850" i="7"/>
  <c r="A850" i="7" s="1"/>
  <c r="D849" i="7"/>
  <c r="A849" i="7" s="1"/>
  <c r="D833" i="7"/>
  <c r="A833" i="7" s="1"/>
  <c r="D814" i="7"/>
  <c r="A814" i="7" s="1"/>
  <c r="D820" i="7"/>
  <c r="A820" i="7" s="1"/>
  <c r="D818" i="7"/>
  <c r="A818" i="7" s="1"/>
  <c r="D868" i="7"/>
  <c r="A868" i="7" s="1"/>
  <c r="D894" i="7"/>
  <c r="A894" i="7" s="1"/>
  <c r="D839" i="7"/>
  <c r="A839" i="7" s="1"/>
  <c r="D823" i="7"/>
  <c r="A823" i="7" s="1"/>
  <c r="D807" i="7"/>
  <c r="A807" i="7" s="1"/>
  <c r="D845" i="7"/>
  <c r="A845" i="7" s="1"/>
  <c r="D813" i="7"/>
  <c r="A813" i="7" s="1"/>
  <c r="D862" i="7"/>
  <c r="A862" i="7" s="1"/>
  <c r="D891" i="7"/>
  <c r="A891" i="7" s="1"/>
  <c r="D866" i="7"/>
  <c r="A866" i="7" s="1"/>
  <c r="D893" i="7"/>
  <c r="A893" i="7" s="1"/>
  <c r="D864" i="7"/>
  <c r="A864" i="7" s="1"/>
  <c r="D892" i="7"/>
  <c r="A892" i="7" s="1"/>
  <c r="D844" i="7"/>
  <c r="A844" i="7" s="1"/>
  <c r="D860" i="7"/>
  <c r="A860" i="7" s="1"/>
  <c r="D890" i="7"/>
  <c r="A890" i="7" s="1"/>
  <c r="D843" i="7"/>
  <c r="A843" i="7" s="1"/>
  <c r="D870" i="7"/>
  <c r="A870" i="7" s="1"/>
  <c r="D895" i="7"/>
  <c r="A895" i="7" s="1"/>
  <c r="D874" i="7"/>
  <c r="A874" i="7" s="1"/>
  <c r="D897" i="7"/>
  <c r="A897" i="7" s="1"/>
  <c r="D846" i="7"/>
  <c r="A846" i="7" s="1"/>
  <c r="D872" i="7"/>
  <c r="A872" i="7" s="1"/>
  <c r="D896" i="7"/>
  <c r="A896" i="7" s="1"/>
  <c r="D822" i="7"/>
  <c r="A822" i="7" s="1"/>
  <c r="D841" i="7"/>
  <c r="A841" i="7" s="1"/>
  <c r="D855" i="7"/>
  <c r="A855" i="7" s="1"/>
  <c r="D867" i="7"/>
  <c r="A867" i="7" s="1"/>
  <c r="D863" i="7"/>
  <c r="A863" i="7" s="1"/>
  <c r="D821" i="7"/>
  <c r="A821" i="7" s="1"/>
  <c r="D806" i="7"/>
  <c r="A806" i="7" s="1"/>
  <c r="D852" i="7"/>
  <c r="A852" i="7" s="1"/>
  <c r="D861" i="7"/>
  <c r="A861" i="7" s="1"/>
  <c r="D828" i="7"/>
  <c r="A828" i="7" s="1"/>
  <c r="D805" i="7"/>
  <c r="A805" i="7" s="1"/>
  <c r="D848" i="7"/>
  <c r="A848" i="7" s="1"/>
  <c r="D854" i="7"/>
  <c r="A854" i="7" s="1"/>
  <c r="D865" i="7"/>
  <c r="A865" i="7" s="1"/>
  <c r="D808" i="7"/>
  <c r="A808" i="7" s="1"/>
  <c r="D859" i="7"/>
  <c r="A859" i="7" s="1"/>
  <c r="D875" i="7"/>
  <c r="A875" i="7" s="1"/>
  <c r="D827" i="7"/>
  <c r="A827" i="7" s="1"/>
  <c r="D804" i="7"/>
  <c r="A804" i="7" s="1"/>
  <c r="D858" i="7"/>
  <c r="A858" i="7" s="1"/>
  <c r="D873" i="7"/>
  <c r="A873" i="7" s="1"/>
  <c r="D826" i="7"/>
  <c r="A826" i="7" s="1"/>
  <c r="D856" i="7"/>
  <c r="A856" i="7" s="1"/>
  <c r="D869" i="7"/>
  <c r="A869" i="7" s="1"/>
  <c r="D857" i="7"/>
  <c r="A857" i="7" s="1"/>
  <c r="D871" i="7"/>
  <c r="A871" i="7" s="1"/>
  <c r="D825" i="7"/>
  <c r="A825" i="7" s="1"/>
  <c r="D816" i="7"/>
  <c r="A816" i="7" s="1"/>
  <c r="D815" i="7"/>
  <c r="A815" i="7" s="1"/>
  <c r="D812" i="7"/>
  <c r="A812" i="7" s="1"/>
  <c r="D819" i="7"/>
  <c r="A819" i="7" s="1"/>
  <c r="D811" i="7"/>
  <c r="A811" i="7" s="1"/>
  <c r="D810" i="7"/>
  <c r="A810" i="7" s="1"/>
  <c r="D817" i="7"/>
  <c r="A817" i="7" s="1"/>
  <c r="D809" i="7"/>
  <c r="A809" i="7" s="1"/>
  <c r="D803" i="7"/>
  <c r="A803" i="7" s="1"/>
  <c r="AH115" i="2"/>
  <c r="AH125" i="2"/>
  <c r="AH123" i="2"/>
  <c r="AH119" i="2"/>
  <c r="AH127" i="2"/>
  <c r="AH121" i="2"/>
  <c r="AH117" i="2"/>
  <c r="AH109" i="2"/>
  <c r="AH107" i="2"/>
  <c r="AH105" i="2"/>
  <c r="AH103" i="2"/>
  <c r="AH101" i="2"/>
  <c r="AH99" i="2"/>
  <c r="AH46" i="2"/>
  <c r="AI111" i="2"/>
  <c r="AH122" i="2"/>
  <c r="AH120" i="2"/>
  <c r="AH104" i="2"/>
  <c r="AH118" i="2"/>
  <c r="AH102" i="2"/>
  <c r="AH116" i="2"/>
  <c r="AH100" i="2"/>
  <c r="AH114" i="2"/>
  <c r="AH98" i="2"/>
  <c r="AH112" i="2"/>
  <c r="AH126" i="2"/>
  <c r="AH110" i="2"/>
  <c r="AH124" i="2"/>
  <c r="AH108" i="2"/>
  <c r="AI112" i="2"/>
  <c r="AI125" i="2"/>
  <c r="AI124" i="2"/>
  <c r="AI108" i="2"/>
  <c r="AI123" i="2"/>
  <c r="AI107" i="2"/>
  <c r="AI105" i="2"/>
  <c r="AI119" i="2"/>
  <c r="AI103" i="2"/>
  <c r="AI118" i="2"/>
  <c r="AI102" i="2"/>
  <c r="AI117" i="2"/>
  <c r="AI101" i="2"/>
  <c r="AI122" i="2"/>
  <c r="AI106" i="2"/>
  <c r="AI104" i="2"/>
  <c r="AI99" i="2"/>
  <c r="AI130" i="2"/>
  <c r="AI98" i="2"/>
  <c r="AI116" i="2"/>
  <c r="AI129" i="2"/>
  <c r="AI97" i="2"/>
  <c r="AI128" i="2"/>
  <c r="AI47" i="2"/>
  <c r="AI121" i="2"/>
  <c r="AI120" i="2"/>
  <c r="AI100" i="2"/>
  <c r="AI127" i="2"/>
  <c r="AI46" i="2"/>
  <c r="AI126" i="2"/>
  <c r="AI109" i="2"/>
  <c r="AI115" i="2"/>
  <c r="AI114" i="2"/>
  <c r="AI113" i="2"/>
  <c r="AI110" i="2"/>
  <c r="AY324" i="19" l="1"/>
  <c r="AZ324" i="19"/>
  <c r="AX324" i="19"/>
  <c r="AW324" i="19"/>
  <c r="AV324" i="19"/>
  <c r="BJ324" i="19"/>
  <c r="AT324" i="19"/>
  <c r="BI324" i="19"/>
  <c r="AU324" i="19"/>
  <c r="BH324" i="19"/>
  <c r="BG324" i="19"/>
  <c r="BK324" i="19"/>
  <c r="BF324" i="19"/>
  <c r="BE324" i="19"/>
  <c r="BD324" i="19"/>
  <c r="BC324" i="19"/>
  <c r="BA324" i="19"/>
  <c r="AR324" i="19"/>
  <c r="BE325" i="19"/>
  <c r="AS324" i="19"/>
  <c r="BC325" i="19"/>
  <c r="AQ324" i="19"/>
  <c r="BB325" i="19"/>
  <c r="AP324" i="19"/>
  <c r="BA325" i="19"/>
  <c r="AO324" i="19"/>
  <c r="AV325" i="19"/>
  <c r="AU325" i="19"/>
  <c r="AT325" i="19"/>
  <c r="AS325" i="19"/>
  <c r="AO325" i="19"/>
  <c r="AR325" i="19"/>
  <c r="BJ325" i="19"/>
  <c r="BK325" i="19"/>
  <c r="BI325" i="19"/>
  <c r="AQ325" i="19"/>
  <c r="BH325" i="19"/>
  <c r="AZ325" i="19"/>
  <c r="BG325" i="19"/>
  <c r="AY325" i="19"/>
  <c r="BB324" i="19"/>
  <c r="BD325" i="19"/>
  <c r="AX325" i="19"/>
  <c r="AP325" i="19"/>
  <c r="AW325" i="19"/>
  <c r="BF325" i="19"/>
  <c r="L5" i="19"/>
  <c r="D37" i="27" s="1"/>
  <c r="D42" i="27" s="1"/>
  <c r="I5" i="16"/>
  <c r="E38" i="27" s="1"/>
  <c r="Z9" i="7"/>
  <c r="AC33" i="7"/>
  <c r="G3" i="2"/>
  <c r="AA9" i="7" s="1"/>
  <c r="M49" i="27"/>
  <c r="AH97" i="2"/>
  <c r="O5" i="16"/>
  <c r="T38" i="27" s="1"/>
  <c r="AC5" i="19"/>
  <c r="H37" i="27" s="1"/>
  <c r="H42" i="27" s="1"/>
  <c r="AA5" i="19"/>
  <c r="U37" i="27" s="1"/>
  <c r="U42" i="27" s="1"/>
  <c r="M5" i="19"/>
  <c r="I37" i="27" s="1"/>
  <c r="I42" i="27" s="1"/>
  <c r="Z5" i="19"/>
  <c r="E37" i="27" s="1"/>
  <c r="Y5" i="19"/>
  <c r="W37" i="27" s="1"/>
  <c r="O5" i="19"/>
  <c r="R37" i="27" s="1"/>
  <c r="R42" i="27" s="1"/>
  <c r="X5" i="19"/>
  <c r="V37" i="27" s="1"/>
  <c r="V5" i="19"/>
  <c r="AA37" i="27" s="1"/>
  <c r="P5" i="19"/>
  <c r="X37" i="27" s="1"/>
  <c r="X42" i="27" s="1"/>
  <c r="U5" i="19"/>
  <c r="AB37" i="27" s="1"/>
  <c r="T5" i="19"/>
  <c r="AC37" i="27" s="1"/>
  <c r="S5" i="19"/>
  <c r="S37" i="27" s="1"/>
  <c r="AG5" i="19"/>
  <c r="Z37" i="27" s="1"/>
  <c r="Z42" i="27" s="1"/>
  <c r="Q5" i="19"/>
  <c r="M37" i="27" s="1"/>
  <c r="M42" i="27" s="1"/>
  <c r="AF5" i="19"/>
  <c r="Y37" i="27" s="1"/>
  <c r="R5" i="19"/>
  <c r="T37" i="27" s="1"/>
  <c r="U5" i="16"/>
  <c r="AD38" i="27" s="1"/>
  <c r="AH5" i="19"/>
  <c r="AD37" i="27" s="1"/>
  <c r="AB5" i="19"/>
  <c r="G37" i="27" s="1"/>
  <c r="G42" i="27" s="1"/>
  <c r="AE5" i="19"/>
  <c r="P37" i="27" s="1"/>
  <c r="P42" i="27" s="1"/>
  <c r="AD5" i="19"/>
  <c r="N37" i="27" s="1"/>
  <c r="N42" i="27" s="1"/>
  <c r="N5" i="19"/>
  <c r="F37" i="27" s="1"/>
  <c r="F42" i="27" s="1"/>
  <c r="W5" i="19"/>
  <c r="O37" i="27" s="1"/>
  <c r="F906" i="7"/>
  <c r="F902" i="7"/>
  <c r="F910" i="7"/>
  <c r="F914" i="7"/>
  <c r="F912" i="7"/>
  <c r="F883" i="7"/>
  <c r="F899" i="7"/>
  <c r="F897" i="7"/>
  <c r="F904" i="7"/>
  <c r="F916" i="7"/>
  <c r="F896" i="7"/>
  <c r="F882" i="7"/>
  <c r="W65" i="22"/>
  <c r="X51" i="22"/>
  <c r="W42" i="22"/>
  <c r="X2" i="22"/>
  <c r="X4" i="22"/>
  <c r="X6" i="22"/>
  <c r="X8" i="22"/>
  <c r="X14" i="22"/>
  <c r="X17" i="22"/>
  <c r="X19" i="22"/>
  <c r="X21" i="22"/>
  <c r="X23" i="22"/>
  <c r="X28" i="22"/>
  <c r="X31" i="22"/>
  <c r="X35" i="22"/>
  <c r="X37" i="22"/>
  <c r="X39" i="22"/>
  <c r="X42" i="22"/>
  <c r="X44" i="22"/>
  <c r="X46" i="22"/>
  <c r="X48" i="22"/>
  <c r="X53" i="22"/>
  <c r="X59" i="22"/>
  <c r="X61" i="22"/>
  <c r="X63" i="22"/>
  <c r="X65" i="22"/>
  <c r="W63" i="22"/>
  <c r="W61" i="22"/>
  <c r="W59" i="22"/>
  <c r="W53" i="22"/>
  <c r="W51" i="22"/>
  <c r="W48" i="22"/>
  <c r="W46" i="22"/>
  <c r="W44" i="22"/>
  <c r="W39" i="22"/>
  <c r="W37" i="22"/>
  <c r="W35" i="22"/>
  <c r="W31" i="22"/>
  <c r="W23" i="22"/>
  <c r="W21" i="22"/>
  <c r="W19" i="22"/>
  <c r="W17" i="22"/>
  <c r="W14" i="22"/>
  <c r="W8" i="22"/>
  <c r="W6" i="22"/>
  <c r="W4" i="22"/>
  <c r="W2" i="22"/>
  <c r="E21" i="28" l="1"/>
  <c r="H21" i="28" s="1"/>
  <c r="E21" i="29"/>
  <c r="H21" i="29" s="1"/>
  <c r="D21" i="28"/>
  <c r="D21" i="29"/>
  <c r="T42" i="27"/>
  <c r="AD42" i="27"/>
  <c r="E42" i="27"/>
  <c r="AP2" i="19"/>
  <c r="D46" i="27" s="1"/>
  <c r="AO2" i="19"/>
  <c r="F893" i="7"/>
  <c r="F805" i="7"/>
  <c r="F890" i="7"/>
  <c r="F895" i="7"/>
  <c r="F900" i="7"/>
  <c r="F892" i="7"/>
  <c r="F898" i="7"/>
  <c r="F894" i="7"/>
  <c r="F911" i="7"/>
  <c r="F909" i="7"/>
  <c r="F913" i="7"/>
  <c r="F901" i="7"/>
  <c r="F880" i="7"/>
  <c r="F908" i="7"/>
  <c r="F881" i="7"/>
  <c r="F889" i="7"/>
  <c r="F887" i="7"/>
  <c r="F874" i="7"/>
  <c r="F877" i="7"/>
  <c r="F888" i="7"/>
  <c r="F907" i="7"/>
  <c r="F891" i="7"/>
  <c r="F879" i="7"/>
  <c r="F804" i="7"/>
  <c r="F820" i="7"/>
  <c r="F905" i="7"/>
  <c r="F862" i="7"/>
  <c r="F917" i="7"/>
  <c r="F876" i="7"/>
  <c r="F818" i="7"/>
  <c r="F903" i="7"/>
  <c r="F915" i="7"/>
  <c r="F816" i="7"/>
  <c r="F872" i="7"/>
  <c r="F868" i="7"/>
  <c r="F878" i="7"/>
  <c r="F870" i="7"/>
  <c r="H109" i="16"/>
  <c r="H34" i="16"/>
  <c r="H33" i="16"/>
  <c r="AA33" i="16" s="1"/>
  <c r="H110" i="16"/>
  <c r="H108" i="16"/>
  <c r="F824" i="7"/>
  <c r="F845" i="7"/>
  <c r="F838" i="7"/>
  <c r="F836" i="7"/>
  <c r="F864" i="7"/>
  <c r="F866" i="7"/>
  <c r="F832" i="7"/>
  <c r="F823" i="7"/>
  <c r="F840" i="7"/>
  <c r="F830" i="7"/>
  <c r="F837" i="7"/>
  <c r="F860" i="7"/>
  <c r="F826" i="7"/>
  <c r="F834" i="7"/>
  <c r="F831" i="7"/>
  <c r="F843" i="7"/>
  <c r="F828" i="7"/>
  <c r="F825" i="7"/>
  <c r="F847" i="7"/>
  <c r="F809" i="7"/>
  <c r="F810" i="7"/>
  <c r="F839" i="7"/>
  <c r="F813" i="7"/>
  <c r="F842" i="7"/>
  <c r="F812" i="7"/>
  <c r="F844" i="7"/>
  <c r="F827" i="7"/>
  <c r="F841" i="7"/>
  <c r="F848" i="7"/>
  <c r="F846" i="7"/>
  <c r="F822" i="7"/>
  <c r="F851" i="7"/>
  <c r="F850" i="7"/>
  <c r="F833" i="7"/>
  <c r="F807" i="7"/>
  <c r="F814" i="7"/>
  <c r="F806" i="7"/>
  <c r="F808" i="7"/>
  <c r="F854" i="7"/>
  <c r="F865" i="7"/>
  <c r="F858" i="7"/>
  <c r="F873" i="7"/>
  <c r="F849" i="7"/>
  <c r="F859" i="7"/>
  <c r="F875" i="7"/>
  <c r="F829" i="7"/>
  <c r="F852" i="7"/>
  <c r="F861" i="7"/>
  <c r="F863" i="7"/>
  <c r="F857" i="7"/>
  <c r="F871" i="7"/>
  <c r="F856" i="7"/>
  <c r="F869" i="7"/>
  <c r="F855" i="7"/>
  <c r="F867" i="7"/>
  <c r="F821" i="7"/>
  <c r="F819" i="7"/>
  <c r="F815" i="7"/>
  <c r="F817" i="7"/>
  <c r="F811" i="7"/>
  <c r="F803" i="7"/>
  <c r="K6" i="2"/>
  <c r="L6" i="2"/>
  <c r="M6" i="2"/>
  <c r="N6" i="2"/>
  <c r="O6" i="2"/>
  <c r="P6" i="2"/>
  <c r="Q6" i="2"/>
  <c r="R6" i="2"/>
  <c r="Z6" i="2"/>
  <c r="AA6" i="2"/>
  <c r="AB6" i="2"/>
  <c r="AB33" i="16" l="1"/>
  <c r="F332" i="7" s="1"/>
  <c r="F884" i="7"/>
  <c r="AH246" i="2"/>
  <c r="F918" i="7" s="1"/>
  <c r="F885" i="7"/>
  <c r="AH247" i="2"/>
  <c r="F919" i="7" s="1"/>
  <c r="F886" i="7"/>
  <c r="AH248" i="2"/>
  <c r="F920" i="7" s="1"/>
  <c r="AE16" i="3"/>
  <c r="AF16" i="3" s="1"/>
  <c r="AE13" i="3"/>
  <c r="E3" i="3" s="1"/>
  <c r="AE14" i="3"/>
  <c r="AF14" i="3" s="1"/>
  <c r="AE12" i="3"/>
  <c r="K264" i="19"/>
  <c r="AL264" i="19" s="1"/>
  <c r="AM264" i="19" s="1"/>
  <c r="F249" i="7" s="1"/>
  <c r="K273" i="19"/>
  <c r="AL273" i="19" s="1"/>
  <c r="AM273" i="19" s="1"/>
  <c r="F258" i="7" s="1"/>
  <c r="K287" i="19"/>
  <c r="AL287" i="19" s="1"/>
  <c r="AM287" i="19" s="1"/>
  <c r="F272" i="7" s="1"/>
  <c r="K288" i="19"/>
  <c r="AL288" i="19" s="1"/>
  <c r="AM288" i="19" s="1"/>
  <c r="F273" i="7" s="1"/>
  <c r="K289" i="19"/>
  <c r="AL289" i="19" s="1"/>
  <c r="AM289" i="19" s="1"/>
  <c r="F274" i="7" s="1"/>
  <c r="K290" i="19"/>
  <c r="AL290" i="19" s="1"/>
  <c r="AM290" i="19" s="1"/>
  <c r="F275" i="7" s="1"/>
  <c r="K291" i="19"/>
  <c r="K292" i="19"/>
  <c r="AL292" i="19" s="1"/>
  <c r="AM292" i="19" s="1"/>
  <c r="F277" i="7" s="1"/>
  <c r="K293" i="19"/>
  <c r="K295" i="19"/>
  <c r="K296" i="19"/>
  <c r="H107" i="16"/>
  <c r="K270" i="19"/>
  <c r="AL270" i="19" s="1"/>
  <c r="AM270" i="19" s="1"/>
  <c r="F255" i="7" s="1"/>
  <c r="K294" i="19"/>
  <c r="T251" i="22"/>
  <c r="U251" i="22" s="1"/>
  <c r="T647" i="22"/>
  <c r="U647" i="22" s="1"/>
  <c r="T252" i="22"/>
  <c r="U252" i="22" s="1"/>
  <c r="T648" i="22"/>
  <c r="U648" i="22" s="1"/>
  <c r="T649" i="22"/>
  <c r="U649" i="22" s="1"/>
  <c r="T253" i="22"/>
  <c r="U253" i="22" s="1"/>
  <c r="T650" i="22"/>
  <c r="U650" i="22" s="1"/>
  <c r="T254" i="22"/>
  <c r="U254" i="22" s="1"/>
  <c r="T651" i="22"/>
  <c r="U651" i="22" s="1"/>
  <c r="T255" i="22"/>
  <c r="U255" i="22" s="1"/>
  <c r="T652" i="22"/>
  <c r="U652" i="22" s="1"/>
  <c r="T653" i="22"/>
  <c r="U653" i="22" s="1"/>
  <c r="T654" i="22"/>
  <c r="U654" i="22" s="1"/>
  <c r="T655" i="22"/>
  <c r="U655" i="22" s="1"/>
  <c r="T256" i="22"/>
  <c r="U256" i="22" s="1"/>
  <c r="H111" i="16"/>
  <c r="W22" i="22"/>
  <c r="T646" i="22"/>
  <c r="U646" i="22" s="1"/>
  <c r="AJ2" i="22"/>
  <c r="AI2" i="22"/>
  <c r="E144" i="19"/>
  <c r="E145" i="19"/>
  <c r="E146" i="19"/>
  <c r="E164" i="19"/>
  <c r="K259" i="19" l="1"/>
  <c r="AL259" i="19" s="1"/>
  <c r="AM259" i="19" s="1"/>
  <c r="F244" i="7" s="1"/>
  <c r="K248" i="19"/>
  <c r="AL248" i="19" s="1"/>
  <c r="AM248" i="19" s="1"/>
  <c r="F234" i="7" s="1"/>
  <c r="K318" i="19"/>
  <c r="K242" i="19"/>
  <c r="AL242" i="19" s="1"/>
  <c r="AM242" i="19" s="1"/>
  <c r="F228" i="7" s="1"/>
  <c r="K284" i="19"/>
  <c r="AL284" i="19" s="1"/>
  <c r="AM284" i="19" s="1"/>
  <c r="F269" i="7" s="1"/>
  <c r="K256" i="19"/>
  <c r="AL256" i="19" s="1"/>
  <c r="AM256" i="19" s="1"/>
  <c r="F241" i="7" s="1"/>
  <c r="K304" i="19"/>
  <c r="AL304" i="19" s="1"/>
  <c r="AM304" i="19" s="1"/>
  <c r="F289" i="7" s="1"/>
  <c r="K300" i="19"/>
  <c r="K317" i="19"/>
  <c r="K269" i="19"/>
  <c r="AL269" i="19" s="1"/>
  <c r="AM269" i="19" s="1"/>
  <c r="F254" i="7" s="1"/>
  <c r="K254" i="19"/>
  <c r="AL254" i="19" s="1"/>
  <c r="AM254" i="19" s="1"/>
  <c r="F239" i="7" s="1"/>
  <c r="K247" i="19"/>
  <c r="AL247" i="19" s="1"/>
  <c r="AM247" i="19" s="1"/>
  <c r="F233" i="7" s="1"/>
  <c r="K246" i="19"/>
  <c r="AL246" i="19" s="1"/>
  <c r="AM246" i="19" s="1"/>
  <c r="F232" i="7" s="1"/>
  <c r="K286" i="19"/>
  <c r="AL286" i="19" s="1"/>
  <c r="AM286" i="19" s="1"/>
  <c r="F271" i="7" s="1"/>
  <c r="K282" i="19"/>
  <c r="AL282" i="19" s="1"/>
  <c r="AM282" i="19" s="1"/>
  <c r="F267" i="7" s="1"/>
  <c r="K279" i="19"/>
  <c r="AL279" i="19" s="1"/>
  <c r="AM279" i="19" s="1"/>
  <c r="F264" i="7" s="1"/>
  <c r="K258" i="19"/>
  <c r="AL258" i="19" s="1"/>
  <c r="AM258" i="19" s="1"/>
  <c r="F243" i="7" s="1"/>
  <c r="K280" i="19"/>
  <c r="AL280" i="19" s="1"/>
  <c r="AM280" i="19" s="1"/>
  <c r="F265" i="7" s="1"/>
  <c r="K276" i="19"/>
  <c r="AL276" i="19" s="1"/>
  <c r="AM276" i="19" s="1"/>
  <c r="F261" i="7" s="1"/>
  <c r="K262" i="19"/>
  <c r="AL262" i="19" s="1"/>
  <c r="AM262" i="19" s="1"/>
  <c r="F247" i="7" s="1"/>
  <c r="K245" i="19"/>
  <c r="AL245" i="19" s="1"/>
  <c r="AM245" i="19" s="1"/>
  <c r="F231" i="7" s="1"/>
  <c r="K274" i="19"/>
  <c r="AL274" i="19" s="1"/>
  <c r="AM274" i="19" s="1"/>
  <c r="F259" i="7" s="1"/>
  <c r="K261" i="19"/>
  <c r="AL261" i="19" s="1"/>
  <c r="AM261" i="19" s="1"/>
  <c r="F246" i="7" s="1"/>
  <c r="K302" i="19"/>
  <c r="K281" i="19"/>
  <c r="AL281" i="19" s="1"/>
  <c r="AM281" i="19" s="1"/>
  <c r="F266" i="7" s="1"/>
  <c r="K241" i="19"/>
  <c r="AL241" i="19" s="1"/>
  <c r="AM241" i="19" s="1"/>
  <c r="F227" i="7" s="1"/>
  <c r="K260" i="19"/>
  <c r="AL260" i="19" s="1"/>
  <c r="AM260" i="19" s="1"/>
  <c r="F245" i="7" s="1"/>
  <c r="K240" i="19"/>
  <c r="AL240" i="19" s="1"/>
  <c r="AM240" i="19" s="1"/>
  <c r="F226" i="7" s="1"/>
  <c r="K315" i="19"/>
  <c r="K306" i="19"/>
  <c r="AL306" i="19" s="1"/>
  <c r="AM306" i="19" s="1"/>
  <c r="F291" i="7" s="1"/>
  <c r="K299" i="19"/>
  <c r="K265" i="19"/>
  <c r="AL265" i="19" s="1"/>
  <c r="AM265" i="19" s="1"/>
  <c r="F250" i="7" s="1"/>
  <c r="K298" i="19"/>
  <c r="K263" i="19"/>
  <c r="AL263" i="19" s="1"/>
  <c r="AM263" i="19" s="1"/>
  <c r="F248" i="7" s="1"/>
  <c r="K271" i="19"/>
  <c r="AL271" i="19" s="1"/>
  <c r="AM271" i="19" s="1"/>
  <c r="F256" i="7" s="1"/>
  <c r="K255" i="19"/>
  <c r="AL255" i="19" s="1"/>
  <c r="AM255" i="19" s="1"/>
  <c r="F240" i="7" s="1"/>
  <c r="K297" i="19"/>
  <c r="K267" i="19"/>
  <c r="AL267" i="19" s="1"/>
  <c r="AM267" i="19" s="1"/>
  <c r="F252" i="7" s="1"/>
  <c r="K316" i="19"/>
  <c r="K305" i="19"/>
  <c r="K312" i="19"/>
  <c r="AL312" i="19" s="1"/>
  <c r="AM312" i="19" s="1"/>
  <c r="F297" i="7" s="1"/>
  <c r="K323" i="19"/>
  <c r="K278" i="19"/>
  <c r="AL278" i="19" s="1"/>
  <c r="AM278" i="19" s="1"/>
  <c r="F263" i="7" s="1"/>
  <c r="K257" i="19"/>
  <c r="AL257" i="19" s="1"/>
  <c r="AM257" i="19" s="1"/>
  <c r="F242" i="7" s="1"/>
  <c r="K272" i="19"/>
  <c r="AL272" i="19" s="1"/>
  <c r="AM272" i="19" s="1"/>
  <c r="F257" i="7" s="1"/>
  <c r="K311" i="19"/>
  <c r="AL311" i="19" s="1"/>
  <c r="AM311" i="19" s="1"/>
  <c r="F296" i="7" s="1"/>
  <c r="K322" i="19"/>
  <c r="K277" i="19"/>
  <c r="AL277" i="19" s="1"/>
  <c r="AM277" i="19" s="1"/>
  <c r="F262" i="7" s="1"/>
  <c r="K310" i="19"/>
  <c r="AL310" i="19" s="1"/>
  <c r="AM310" i="19" s="1"/>
  <c r="F295" i="7" s="1"/>
  <c r="K321" i="19"/>
  <c r="K303" i="19"/>
  <c r="K285" i="19"/>
  <c r="AL285" i="19" s="1"/>
  <c r="AM285" i="19" s="1"/>
  <c r="F270" i="7" s="1"/>
  <c r="K253" i="19"/>
  <c r="AL253" i="19" s="1"/>
  <c r="AM253" i="19" s="1"/>
  <c r="F238" i="7" s="1"/>
  <c r="K252" i="19"/>
  <c r="AL252" i="19" s="1"/>
  <c r="AM252" i="19" s="1"/>
  <c r="F237" i="7" s="1"/>
  <c r="K251" i="19"/>
  <c r="AL251" i="19" s="1"/>
  <c r="AM251" i="19" s="1"/>
  <c r="F236" i="7" s="1"/>
  <c r="K307" i="19"/>
  <c r="K314" i="19"/>
  <c r="K283" i="19"/>
  <c r="AL283" i="19" s="1"/>
  <c r="AM283" i="19" s="1"/>
  <c r="F268" i="7" s="1"/>
  <c r="K275" i="19"/>
  <c r="AL275" i="19" s="1"/>
  <c r="AM275" i="19" s="1"/>
  <c r="F260" i="7" s="1"/>
  <c r="K268" i="19"/>
  <c r="AL268" i="19" s="1"/>
  <c r="AM268" i="19" s="1"/>
  <c r="F253" i="7" s="1"/>
  <c r="K313" i="19"/>
  <c r="K309" i="19"/>
  <c r="AL309" i="19" s="1"/>
  <c r="AM309" i="19" s="1"/>
  <c r="F294" i="7" s="1"/>
  <c r="K320" i="19"/>
  <c r="K308" i="19"/>
  <c r="AL308" i="19" s="1"/>
  <c r="AM308" i="19" s="1"/>
  <c r="F293" i="7" s="1"/>
  <c r="K319" i="19"/>
  <c r="K301" i="19"/>
  <c r="K266" i="19"/>
  <c r="AL266" i="19" s="1"/>
  <c r="AM266" i="19" s="1"/>
  <c r="F251" i="7" s="1"/>
  <c r="K243" i="19"/>
  <c r="AL243" i="19" s="1"/>
  <c r="AM243" i="19" s="1"/>
  <c r="F229" i="7" s="1"/>
  <c r="K249" i="19"/>
  <c r="AL249" i="19" s="1"/>
  <c r="AM249" i="19" s="1"/>
  <c r="F235" i="7" s="1"/>
  <c r="E2" i="3"/>
  <c r="AA13" i="7" s="1"/>
  <c r="K207" i="19"/>
  <c r="K203" i="19"/>
  <c r="K129" i="19"/>
  <c r="K123" i="19"/>
  <c r="K124" i="19"/>
  <c r="K113" i="19"/>
  <c r="K244" i="19"/>
  <c r="AL244" i="19" s="1"/>
  <c r="AM244" i="19" s="1"/>
  <c r="F230" i="7" s="1"/>
  <c r="K116" i="19"/>
  <c r="K119" i="19"/>
  <c r="K109" i="19"/>
  <c r="K208" i="19"/>
  <c r="K130" i="19"/>
  <c r="K121" i="19"/>
  <c r="K125" i="19"/>
  <c r="H113" i="16"/>
  <c r="H112" i="16"/>
  <c r="K131" i="19"/>
  <c r="AL131" i="19" s="1"/>
  <c r="AM131" i="19" s="1"/>
  <c r="F120" i="7" s="1"/>
  <c r="K210" i="19"/>
  <c r="K202" i="19"/>
  <c r="K206" i="19"/>
  <c r="K122" i="19"/>
  <c r="K115" i="19"/>
  <c r="K111" i="19"/>
  <c r="K114" i="19"/>
  <c r="K126" i="19"/>
  <c r="K112" i="19"/>
  <c r="K128" i="19"/>
  <c r="K118" i="19"/>
  <c r="K205" i="19"/>
  <c r="K127" i="19"/>
  <c r="K117" i="19"/>
  <c r="K110" i="19"/>
  <c r="K209" i="19"/>
  <c r="K211" i="19"/>
  <c r="K120" i="19"/>
  <c r="K204" i="19"/>
  <c r="AF12" i="3"/>
  <c r="AF13" i="3"/>
  <c r="AA14" i="7"/>
  <c r="AJ145" i="19"/>
  <c r="AJ144" i="19"/>
  <c r="AJ146" i="19"/>
  <c r="AJ164" i="19"/>
  <c r="S678" i="22"/>
  <c r="T678" i="22" s="1"/>
  <c r="K235" i="19"/>
  <c r="T669" i="22"/>
  <c r="U669" i="22" s="1"/>
  <c r="K226" i="19"/>
  <c r="T661" i="22"/>
  <c r="U661" i="22" s="1"/>
  <c r="K218" i="19"/>
  <c r="AL218" i="19" s="1"/>
  <c r="T310" i="22"/>
  <c r="U310" i="22" s="1"/>
  <c r="H105" i="16"/>
  <c r="T635" i="22"/>
  <c r="U635" i="22" s="1"/>
  <c r="K191" i="19"/>
  <c r="T295" i="22"/>
  <c r="U295" i="22" s="1"/>
  <c r="H90" i="16"/>
  <c r="S617" i="22"/>
  <c r="T617" i="22" s="1"/>
  <c r="K172" i="19"/>
  <c r="T340" i="22"/>
  <c r="U340" i="22" s="1"/>
  <c r="H74" i="16"/>
  <c r="S573" i="22"/>
  <c r="T573" i="22" s="1"/>
  <c r="K163" i="19"/>
  <c r="T481" i="22"/>
  <c r="U481" i="22" s="1"/>
  <c r="K93" i="19"/>
  <c r="T570" i="22"/>
  <c r="U570" i="22" s="1"/>
  <c r="K160" i="19"/>
  <c r="T602" i="22"/>
  <c r="U602" i="22" s="1"/>
  <c r="K32" i="19"/>
  <c r="T463" i="22"/>
  <c r="U463" i="22" s="1"/>
  <c r="K76" i="19"/>
  <c r="T594" i="22"/>
  <c r="U594" i="22" s="1"/>
  <c r="K23" i="19"/>
  <c r="AL23" i="19" s="1"/>
  <c r="S444" i="22"/>
  <c r="T444" i="22" s="1"/>
  <c r="K57" i="19"/>
  <c r="T589" i="22"/>
  <c r="U589" i="22" s="1"/>
  <c r="K15" i="19"/>
  <c r="AL15" i="19" s="1"/>
  <c r="T314" i="22"/>
  <c r="U314" i="22" s="1"/>
  <c r="H48" i="16"/>
  <c r="S337" i="22"/>
  <c r="T337" i="22" s="1"/>
  <c r="H71" i="16"/>
  <c r="S275" i="22"/>
  <c r="T275" i="22" s="1"/>
  <c r="H132" i="16"/>
  <c r="T268" i="22"/>
  <c r="U268" i="22" s="1"/>
  <c r="H125" i="16"/>
  <c r="T260" i="22"/>
  <c r="U260" i="22" s="1"/>
  <c r="H117" i="16"/>
  <c r="T643" i="22"/>
  <c r="U643" i="22" s="1"/>
  <c r="K199" i="19"/>
  <c r="T302" i="22"/>
  <c r="U302" i="22" s="1"/>
  <c r="H97" i="16"/>
  <c r="T625" i="22"/>
  <c r="U625" i="22" s="1"/>
  <c r="K180" i="19"/>
  <c r="T287" i="22"/>
  <c r="U287" i="22" s="1"/>
  <c r="H82" i="16"/>
  <c r="T609" i="22"/>
  <c r="U609" i="22" s="1"/>
  <c r="K45" i="19"/>
  <c r="S572" i="22"/>
  <c r="T572" i="22" s="1"/>
  <c r="K162" i="19"/>
  <c r="AL162" i="19" s="1"/>
  <c r="T480" i="22"/>
  <c r="U480" i="22" s="1"/>
  <c r="K92" i="19"/>
  <c r="T473" i="22"/>
  <c r="U473" i="22" s="1"/>
  <c r="K86" i="19"/>
  <c r="T566" i="22"/>
  <c r="U566" i="22" s="1"/>
  <c r="K156" i="19"/>
  <c r="AL156" i="19" s="1"/>
  <c r="T462" i="22"/>
  <c r="U462" i="22" s="1"/>
  <c r="K75" i="19"/>
  <c r="T320" i="22"/>
  <c r="U320" i="22" s="1"/>
  <c r="H54" i="16"/>
  <c r="S443" i="22"/>
  <c r="T443" i="22" s="1"/>
  <c r="K56" i="19"/>
  <c r="T577" i="22"/>
  <c r="U577" i="22" s="1"/>
  <c r="K14" i="19"/>
  <c r="AL14" i="19" s="1"/>
  <c r="T576" i="22"/>
  <c r="U576" i="22" s="1"/>
  <c r="K12" i="19"/>
  <c r="AL12" i="19" s="1"/>
  <c r="AM12" i="19" s="1"/>
  <c r="F3" i="7" s="1"/>
  <c r="S677" i="22"/>
  <c r="T677" i="22" s="1"/>
  <c r="K234" i="19"/>
  <c r="T668" i="22"/>
  <c r="U668" i="22" s="1"/>
  <c r="K225" i="19"/>
  <c r="T660" i="22"/>
  <c r="U660" i="22" s="1"/>
  <c r="K217" i="19"/>
  <c r="AL217" i="19" s="1"/>
  <c r="S309" i="22"/>
  <c r="T309" i="22" s="1"/>
  <c r="H104" i="16"/>
  <c r="T633" i="22"/>
  <c r="U633" i="22" s="1"/>
  <c r="K189" i="19"/>
  <c r="T624" i="22"/>
  <c r="U624" i="22" s="1"/>
  <c r="K179" i="19"/>
  <c r="T616" i="22"/>
  <c r="U616" i="22" s="1"/>
  <c r="K171" i="19"/>
  <c r="T339" i="22"/>
  <c r="U339" i="22" s="1"/>
  <c r="H73" i="16"/>
  <c r="S489" i="22"/>
  <c r="T489" i="22" s="1"/>
  <c r="K101" i="19"/>
  <c r="T333" i="22"/>
  <c r="U333" i="22" s="1"/>
  <c r="H67" i="16"/>
  <c r="T472" i="22"/>
  <c r="U472" i="22" s="1"/>
  <c r="K85" i="19"/>
  <c r="T565" i="22"/>
  <c r="U565" i="22" s="1"/>
  <c r="K155" i="19"/>
  <c r="T461" i="22"/>
  <c r="U461" i="22" s="1"/>
  <c r="K74" i="19"/>
  <c r="T593" i="22"/>
  <c r="U593" i="22" s="1"/>
  <c r="K22" i="19"/>
  <c r="AL22" i="19" s="1"/>
  <c r="S442" i="22"/>
  <c r="T442" i="22" s="1"/>
  <c r="K55" i="19"/>
  <c r="T437" i="22"/>
  <c r="U437" i="22" s="1"/>
  <c r="K50" i="19"/>
  <c r="T436" i="22"/>
  <c r="U436" i="22" s="1"/>
  <c r="K49" i="19"/>
  <c r="T670" i="22"/>
  <c r="U670" i="22" s="1"/>
  <c r="K227" i="19"/>
  <c r="T662" i="22"/>
  <c r="U662" i="22" s="1"/>
  <c r="K219" i="19"/>
  <c r="T644" i="22"/>
  <c r="U644" i="22" s="1"/>
  <c r="K200" i="19"/>
  <c r="T626" i="22"/>
  <c r="U626" i="22" s="1"/>
  <c r="K182" i="19"/>
  <c r="T543" i="22"/>
  <c r="U543" i="22" s="1"/>
  <c r="K132" i="19"/>
  <c r="AL132" i="19" s="1"/>
  <c r="T482" i="22"/>
  <c r="U482" i="22" s="1"/>
  <c r="K94" i="19"/>
  <c r="T571" i="22"/>
  <c r="U571" i="22" s="1"/>
  <c r="K161" i="19"/>
  <c r="T597" i="22"/>
  <c r="U597" i="22" s="1"/>
  <c r="K27" i="19"/>
  <c r="AL27" i="19" s="1"/>
  <c r="T456" i="22"/>
  <c r="U456" i="22" s="1"/>
  <c r="K69" i="19"/>
  <c r="AL69" i="19" s="1"/>
  <c r="S445" i="22"/>
  <c r="T445" i="22" s="1"/>
  <c r="K58" i="19"/>
  <c r="T315" i="22"/>
  <c r="U315" i="22" s="1"/>
  <c r="H49" i="16"/>
  <c r="T548" i="22"/>
  <c r="U548" i="22" s="1"/>
  <c r="K138" i="19"/>
  <c r="AL138" i="19" s="1"/>
  <c r="T301" i="22"/>
  <c r="U301" i="22" s="1"/>
  <c r="H96" i="16"/>
  <c r="T286" i="22"/>
  <c r="U286" i="22" s="1"/>
  <c r="H81" i="16"/>
  <c r="T585" i="22"/>
  <c r="U585" i="22" s="1"/>
  <c r="K38" i="19"/>
  <c r="T564" i="22"/>
  <c r="U564" i="22" s="1"/>
  <c r="K154" i="19"/>
  <c r="T588" i="22"/>
  <c r="U588" i="22" s="1"/>
  <c r="K13" i="19"/>
  <c r="AL13" i="19" s="1"/>
  <c r="T277" i="22"/>
  <c r="U277" i="22" s="1"/>
  <c r="H134" i="16"/>
  <c r="S607" i="22"/>
  <c r="T607" i="22" s="1"/>
  <c r="K42" i="19"/>
  <c r="S676" i="22"/>
  <c r="T676" i="22" s="1"/>
  <c r="K233" i="19"/>
  <c r="S308" i="22"/>
  <c r="T308" i="22" s="1"/>
  <c r="H103" i="16"/>
  <c r="T459" i="22"/>
  <c r="U459" i="22" s="1"/>
  <c r="K72" i="19"/>
  <c r="AL72" i="19" s="1"/>
  <c r="T667" i="22"/>
  <c r="U667" i="22" s="1"/>
  <c r="K224" i="19"/>
  <c r="S659" i="22"/>
  <c r="T659" i="22" s="1"/>
  <c r="K216" i="19"/>
  <c r="T632" i="22"/>
  <c r="U632" i="22" s="1"/>
  <c r="K188" i="19"/>
  <c r="T615" i="22"/>
  <c r="U615" i="22" s="1"/>
  <c r="K170" i="19"/>
  <c r="S586" i="22"/>
  <c r="T586" i="22" s="1"/>
  <c r="K41" i="19"/>
  <c r="T563" i="22"/>
  <c r="U563" i="22" s="1"/>
  <c r="K153" i="19"/>
  <c r="T559" i="22"/>
  <c r="U559" i="22" s="1"/>
  <c r="K149" i="19"/>
  <c r="T293" i="22"/>
  <c r="U293" i="22" s="1"/>
  <c r="H88" i="16"/>
  <c r="T608" i="22"/>
  <c r="U608" i="22" s="1"/>
  <c r="K43" i="19"/>
  <c r="T455" i="22"/>
  <c r="U455" i="22" s="1"/>
  <c r="K68" i="19"/>
  <c r="S674" i="22"/>
  <c r="T674" i="22" s="1"/>
  <c r="K231" i="19"/>
  <c r="S257" i="22"/>
  <c r="T257" i="22" s="1"/>
  <c r="H114" i="16"/>
  <c r="S640" i="22"/>
  <c r="T640" i="22" s="1"/>
  <c r="K196" i="19"/>
  <c r="T299" i="22"/>
  <c r="U299" i="22" s="1"/>
  <c r="H94" i="16"/>
  <c r="T292" i="22"/>
  <c r="U292" i="22" s="1"/>
  <c r="H87" i="16"/>
  <c r="T284" i="22"/>
  <c r="U284" i="22" s="1"/>
  <c r="H79" i="16"/>
  <c r="T495" i="22"/>
  <c r="U495" i="22" s="1"/>
  <c r="K107" i="19"/>
  <c r="S488" i="22"/>
  <c r="T488" i="22" s="1"/>
  <c r="K100" i="19"/>
  <c r="T331" i="22"/>
  <c r="U331" i="22" s="1"/>
  <c r="H65" i="16"/>
  <c r="T470" i="22"/>
  <c r="U470" i="22" s="1"/>
  <c r="K83" i="19"/>
  <c r="T601" i="22"/>
  <c r="U601" i="22" s="1"/>
  <c r="K31" i="19"/>
  <c r="T560" i="22"/>
  <c r="U560" i="22" s="1"/>
  <c r="K150" i="19"/>
  <c r="T453" i="22"/>
  <c r="U453" i="22" s="1"/>
  <c r="K66" i="19"/>
  <c r="S440" i="22"/>
  <c r="T440" i="22" s="1"/>
  <c r="K53" i="19"/>
  <c r="T556" i="22"/>
  <c r="U556" i="22" s="1"/>
  <c r="K146" i="19"/>
  <c r="T682" i="22"/>
  <c r="U682" i="22" s="1"/>
  <c r="K239" i="19"/>
  <c r="S272" i="22"/>
  <c r="T272" i="22" s="1"/>
  <c r="H129" i="16"/>
  <c r="T665" i="22"/>
  <c r="U665" i="22" s="1"/>
  <c r="K222" i="19"/>
  <c r="S657" i="22"/>
  <c r="T657" i="22" s="1"/>
  <c r="K213" i="19"/>
  <c r="S306" i="22"/>
  <c r="T306" i="22" s="1"/>
  <c r="H101" i="16"/>
  <c r="T630" i="22"/>
  <c r="U630" i="22" s="1"/>
  <c r="K186" i="19"/>
  <c r="T621" i="22"/>
  <c r="U621" i="22" s="1"/>
  <c r="K176" i="19"/>
  <c r="T613" i="22"/>
  <c r="U613" i="22" s="1"/>
  <c r="K168" i="19"/>
  <c r="S494" i="22"/>
  <c r="T494" i="22" s="1"/>
  <c r="K106" i="19"/>
  <c r="S487" i="22"/>
  <c r="T487" i="22" s="1"/>
  <c r="K99" i="19"/>
  <c r="T604" i="22"/>
  <c r="U604" i="22" s="1"/>
  <c r="K36" i="19"/>
  <c r="T329" i="22"/>
  <c r="U329" i="22" s="1"/>
  <c r="H63" i="16"/>
  <c r="T327" i="22"/>
  <c r="U327" i="22" s="1"/>
  <c r="H61" i="16"/>
  <c r="T323" i="22"/>
  <c r="U323" i="22" s="1"/>
  <c r="H57" i="16"/>
  <c r="T452" i="22"/>
  <c r="U452" i="22" s="1"/>
  <c r="K65" i="19"/>
  <c r="T317" i="22"/>
  <c r="U317" i="22" s="1"/>
  <c r="H51" i="16"/>
  <c r="T555" i="22"/>
  <c r="U555" i="22" s="1"/>
  <c r="K145" i="19"/>
  <c r="T671" i="22"/>
  <c r="U671" i="22" s="1"/>
  <c r="K228" i="19"/>
  <c r="T645" i="22"/>
  <c r="U645" i="22" s="1"/>
  <c r="K201" i="19"/>
  <c r="AL201" i="19" s="1"/>
  <c r="T627" i="22"/>
  <c r="U627" i="22" s="1"/>
  <c r="K183" i="19"/>
  <c r="T611" i="22"/>
  <c r="U611" i="22" s="1"/>
  <c r="K166" i="19"/>
  <c r="T476" i="22"/>
  <c r="U476" i="22" s="1"/>
  <c r="K88" i="19"/>
  <c r="AL88" i="19" s="1"/>
  <c r="T598" i="22"/>
  <c r="U598" i="22" s="1"/>
  <c r="K28" i="19"/>
  <c r="AL28" i="19" s="1"/>
  <c r="T550" i="22"/>
  <c r="U550" i="22" s="1"/>
  <c r="K140" i="19"/>
  <c r="S276" i="22"/>
  <c r="T276" i="22" s="1"/>
  <c r="H133" i="16"/>
  <c r="T303" i="22"/>
  <c r="U303" i="22" s="1"/>
  <c r="H98" i="16"/>
  <c r="S288" i="22"/>
  <c r="T288" i="22" s="1"/>
  <c r="H83" i="16"/>
  <c r="S574" i="22"/>
  <c r="T574" i="22" s="1"/>
  <c r="K164" i="19"/>
  <c r="T466" i="22"/>
  <c r="U466" i="22" s="1"/>
  <c r="K79" i="19"/>
  <c r="AL79" i="19" s="1"/>
  <c r="S274" i="22"/>
  <c r="T274" i="22" s="1"/>
  <c r="H131" i="16"/>
  <c r="T267" i="22"/>
  <c r="U267" i="22" s="1"/>
  <c r="H124" i="16"/>
  <c r="S259" i="22"/>
  <c r="T259" i="22" s="1"/>
  <c r="H116" i="16"/>
  <c r="S642" i="22"/>
  <c r="T642" i="22" s="1"/>
  <c r="K198" i="19"/>
  <c r="T294" i="22"/>
  <c r="U294" i="22" s="1"/>
  <c r="H89" i="16"/>
  <c r="T587" i="22"/>
  <c r="U587" i="22" s="1"/>
  <c r="K44" i="19"/>
  <c r="S336" i="22"/>
  <c r="T336" i="22" s="1"/>
  <c r="H70" i="16"/>
  <c r="T471" i="22"/>
  <c r="U471" i="22" s="1"/>
  <c r="K84" i="19"/>
  <c r="AL84" i="19" s="1"/>
  <c r="T460" i="22"/>
  <c r="U460" i="22" s="1"/>
  <c r="K73" i="19"/>
  <c r="AL73" i="19" s="1"/>
  <c r="T319" i="22"/>
  <c r="U319" i="22" s="1"/>
  <c r="H53" i="16"/>
  <c r="S441" i="22"/>
  <c r="T441" i="22" s="1"/>
  <c r="K54" i="19"/>
  <c r="T313" i="22"/>
  <c r="U313" i="22" s="1"/>
  <c r="H47" i="16"/>
  <c r="AA47" i="16" s="1"/>
  <c r="T623" i="22"/>
  <c r="U623" i="22" s="1"/>
  <c r="K178" i="19"/>
  <c r="T338" i="22"/>
  <c r="U338" i="22" s="1"/>
  <c r="H72" i="16"/>
  <c r="T479" i="22"/>
  <c r="U479" i="22" s="1"/>
  <c r="K91" i="19"/>
  <c r="T569" i="22"/>
  <c r="U569" i="22" s="1"/>
  <c r="K159" i="19"/>
  <c r="T592" i="22"/>
  <c r="U592" i="22" s="1"/>
  <c r="K21" i="19"/>
  <c r="AL21" i="19" s="1"/>
  <c r="S591" i="22"/>
  <c r="T591" i="22" s="1"/>
  <c r="K20" i="19"/>
  <c r="AL20" i="19" s="1"/>
  <c r="T575" i="22"/>
  <c r="U575" i="22" s="1"/>
  <c r="K11" i="19"/>
  <c r="AL11" i="19" s="1"/>
  <c r="AM11" i="19" s="1"/>
  <c r="S273" i="22"/>
  <c r="T273" i="22" s="1"/>
  <c r="H130" i="16"/>
  <c r="T266" i="22"/>
  <c r="U266" i="22" s="1"/>
  <c r="H123" i="16"/>
  <c r="S258" i="22"/>
  <c r="T258" i="22" s="1"/>
  <c r="H115" i="16"/>
  <c r="S641" i="22"/>
  <c r="T641" i="22" s="1"/>
  <c r="K197" i="19"/>
  <c r="T300" i="22"/>
  <c r="U300" i="22" s="1"/>
  <c r="H95" i="16"/>
  <c r="T285" i="22"/>
  <c r="U285" i="22" s="1"/>
  <c r="H80" i="16"/>
  <c r="S335" i="22"/>
  <c r="T335" i="22" s="1"/>
  <c r="H69" i="16"/>
  <c r="T332" i="22"/>
  <c r="U332" i="22" s="1"/>
  <c r="H66" i="16"/>
  <c r="T568" i="22"/>
  <c r="U568" i="22" s="1"/>
  <c r="K158" i="19"/>
  <c r="T465" i="22"/>
  <c r="U465" i="22" s="1"/>
  <c r="K78" i="19"/>
  <c r="AL78" i="19" s="1"/>
  <c r="T562" i="22"/>
  <c r="U562" i="22" s="1"/>
  <c r="K152" i="19"/>
  <c r="S318" i="22"/>
  <c r="T318" i="22" s="1"/>
  <c r="H52" i="16"/>
  <c r="T558" i="22"/>
  <c r="U558" i="22" s="1"/>
  <c r="K148" i="19"/>
  <c r="T435" i="22"/>
  <c r="U435" i="22" s="1"/>
  <c r="K48" i="19"/>
  <c r="S675" i="22"/>
  <c r="T675" i="22" s="1"/>
  <c r="K232" i="19"/>
  <c r="T666" i="22"/>
  <c r="U666" i="22" s="1"/>
  <c r="K223" i="19"/>
  <c r="S658" i="22"/>
  <c r="T658" i="22" s="1"/>
  <c r="K215" i="19"/>
  <c r="S307" i="22"/>
  <c r="T307" i="22" s="1"/>
  <c r="H102" i="16"/>
  <c r="T631" i="22"/>
  <c r="U631" i="22" s="1"/>
  <c r="K187" i="19"/>
  <c r="T622" i="22"/>
  <c r="U622" i="22" s="1"/>
  <c r="K177" i="19"/>
  <c r="T614" i="22"/>
  <c r="U614" i="22" s="1"/>
  <c r="K169" i="19"/>
  <c r="T496" i="22"/>
  <c r="U496" i="22" s="1"/>
  <c r="K108" i="19"/>
  <c r="S606" i="22"/>
  <c r="T606" i="22" s="1"/>
  <c r="K40" i="19"/>
  <c r="T584" i="22"/>
  <c r="U584" i="22" s="1"/>
  <c r="K37" i="19"/>
  <c r="T567" i="22"/>
  <c r="U567" i="22" s="1"/>
  <c r="K157" i="19"/>
  <c r="T464" i="22"/>
  <c r="U464" i="22" s="1"/>
  <c r="K77" i="19"/>
  <c r="T561" i="22"/>
  <c r="U561" i="22" s="1"/>
  <c r="K151" i="19"/>
  <c r="T454" i="22"/>
  <c r="U454" i="22" s="1"/>
  <c r="K67" i="19"/>
  <c r="S590" i="22"/>
  <c r="T590" i="22" s="1"/>
  <c r="K19" i="19"/>
  <c r="AL19" i="19" s="1"/>
  <c r="T557" i="22"/>
  <c r="U557" i="22" s="1"/>
  <c r="K147" i="19"/>
  <c r="T434" i="22"/>
  <c r="U434" i="22" s="1"/>
  <c r="K46" i="19"/>
  <c r="T280" i="22"/>
  <c r="U280" i="22" s="1"/>
  <c r="H137" i="16"/>
  <c r="T265" i="22"/>
  <c r="U265" i="22" s="1"/>
  <c r="H122" i="16"/>
  <c r="T279" i="22"/>
  <c r="U279" i="22" s="1"/>
  <c r="H136" i="16"/>
  <c r="S673" i="22"/>
  <c r="T673" i="22" s="1"/>
  <c r="K230" i="19"/>
  <c r="T264" i="22"/>
  <c r="U264" i="22" s="1"/>
  <c r="H121" i="16"/>
  <c r="S656" i="22"/>
  <c r="T656" i="22" s="1"/>
  <c r="K212" i="19"/>
  <c r="S639" i="22"/>
  <c r="T639" i="22" s="1"/>
  <c r="K195" i="19"/>
  <c r="T629" i="22"/>
  <c r="U629" i="22" s="1"/>
  <c r="K185" i="19"/>
  <c r="T291" i="22"/>
  <c r="U291" i="22" s="1"/>
  <c r="H86" i="16"/>
  <c r="T283" i="22"/>
  <c r="U283" i="22" s="1"/>
  <c r="H78" i="16"/>
  <c r="S493" i="22"/>
  <c r="T493" i="22" s="1"/>
  <c r="K105" i="19"/>
  <c r="S334" i="22"/>
  <c r="T334" i="22" s="1"/>
  <c r="H68" i="16"/>
  <c r="T478" i="22"/>
  <c r="U478" i="22" s="1"/>
  <c r="K90" i="19"/>
  <c r="T582" i="22"/>
  <c r="U582" i="22" s="1"/>
  <c r="K34" i="19"/>
  <c r="T600" i="22"/>
  <c r="U600" i="22" s="1"/>
  <c r="K30" i="19"/>
  <c r="T581" i="22"/>
  <c r="U581" i="22" s="1"/>
  <c r="K26" i="19"/>
  <c r="AL26" i="19" s="1"/>
  <c r="T451" i="22"/>
  <c r="U451" i="22" s="1"/>
  <c r="K64" i="19"/>
  <c r="T580" i="22"/>
  <c r="U580" i="22" s="1"/>
  <c r="K18" i="19"/>
  <c r="AL18" i="19" s="1"/>
  <c r="T554" i="22"/>
  <c r="U554" i="22" s="1"/>
  <c r="K144" i="19"/>
  <c r="T679" i="22"/>
  <c r="U679" i="22" s="1"/>
  <c r="K236" i="19"/>
  <c r="T261" i="22"/>
  <c r="U261" i="22" s="1"/>
  <c r="H118" i="16"/>
  <c r="T636" i="22"/>
  <c r="U636" i="22" s="1"/>
  <c r="K192" i="19"/>
  <c r="S618" i="22"/>
  <c r="T618" i="22" s="1"/>
  <c r="K173" i="19"/>
  <c r="T324" i="22"/>
  <c r="U324" i="22" s="1"/>
  <c r="H58" i="16"/>
  <c r="T269" i="22"/>
  <c r="U269" i="22" s="1"/>
  <c r="H126" i="16"/>
  <c r="T311" i="22"/>
  <c r="U311" i="22" s="1"/>
  <c r="H106" i="16"/>
  <c r="T296" i="22"/>
  <c r="U296" i="22" s="1"/>
  <c r="H91" i="16"/>
  <c r="T281" i="22"/>
  <c r="U281" i="22" s="1"/>
  <c r="H76" i="16"/>
  <c r="AA76" i="16" s="1"/>
  <c r="AB76" i="16" s="1"/>
  <c r="F373" i="7" s="1"/>
  <c r="T483" i="22"/>
  <c r="U483" i="22" s="1"/>
  <c r="K95" i="19"/>
  <c r="T475" i="22"/>
  <c r="U475" i="22" s="1"/>
  <c r="K87" i="19"/>
  <c r="AL87" i="19" s="1"/>
  <c r="T467" i="22"/>
  <c r="U467" i="22" s="1"/>
  <c r="K80" i="19"/>
  <c r="T457" i="22"/>
  <c r="U457" i="22" s="1"/>
  <c r="K71" i="19"/>
  <c r="AL71" i="19" s="1"/>
  <c r="S446" i="22"/>
  <c r="T446" i="22" s="1"/>
  <c r="K59" i="19"/>
  <c r="T578" i="22"/>
  <c r="U578" i="22" s="1"/>
  <c r="K16" i="19"/>
  <c r="AL16" i="19" s="1"/>
  <c r="T549" i="22"/>
  <c r="U549" i="22" s="1"/>
  <c r="K139" i="19"/>
  <c r="T681" i="22"/>
  <c r="U681" i="22" s="1"/>
  <c r="K238" i="19"/>
  <c r="S271" i="22"/>
  <c r="T271" i="22" s="1"/>
  <c r="H128" i="16"/>
  <c r="T664" i="22"/>
  <c r="U664" i="22" s="1"/>
  <c r="K221" i="19"/>
  <c r="T634" i="22"/>
  <c r="U634" i="22" s="1"/>
  <c r="K190" i="19"/>
  <c r="T305" i="22"/>
  <c r="U305" i="22" s="1"/>
  <c r="H100" i="16"/>
  <c r="T298" i="22"/>
  <c r="U298" i="22" s="1"/>
  <c r="H93" i="16"/>
  <c r="T620" i="22"/>
  <c r="U620" i="22" s="1"/>
  <c r="K175" i="19"/>
  <c r="T612" i="22"/>
  <c r="U612" i="22" s="1"/>
  <c r="K167" i="19"/>
  <c r="S492" i="22"/>
  <c r="T492" i="22" s="1"/>
  <c r="K104" i="19"/>
  <c r="S605" i="22"/>
  <c r="T605" i="22" s="1"/>
  <c r="K39" i="19"/>
  <c r="T330" i="22"/>
  <c r="U330" i="22" s="1"/>
  <c r="H64" i="16"/>
  <c r="T469" i="22"/>
  <c r="U469" i="22" s="1"/>
  <c r="K82" i="19"/>
  <c r="T326" i="22"/>
  <c r="U326" i="22" s="1"/>
  <c r="H60" i="16"/>
  <c r="T322" i="22"/>
  <c r="U322" i="22" s="1"/>
  <c r="H56" i="16"/>
  <c r="T450" i="22"/>
  <c r="U450" i="22" s="1"/>
  <c r="K63" i="19"/>
  <c r="T439" i="22"/>
  <c r="U439" i="22" s="1"/>
  <c r="K52" i="19"/>
  <c r="T553" i="22"/>
  <c r="U553" i="22" s="1"/>
  <c r="K143" i="19"/>
  <c r="T547" i="22"/>
  <c r="U547" i="22" s="1"/>
  <c r="K137" i="19"/>
  <c r="T278" i="22"/>
  <c r="U278" i="22" s="1"/>
  <c r="H135" i="16"/>
  <c r="S672" i="22"/>
  <c r="T672" i="22" s="1"/>
  <c r="K229" i="19"/>
  <c r="T263" i="22"/>
  <c r="U263" i="22" s="1"/>
  <c r="H120" i="16"/>
  <c r="T610" i="22"/>
  <c r="U610" i="22" s="1"/>
  <c r="K165" i="19"/>
  <c r="T638" i="22"/>
  <c r="U638" i="22" s="1"/>
  <c r="K194" i="19"/>
  <c r="T628" i="22"/>
  <c r="U628" i="22" s="1"/>
  <c r="K184" i="19"/>
  <c r="T290" i="22"/>
  <c r="U290" i="22" s="1"/>
  <c r="H85" i="16"/>
  <c r="S491" i="22"/>
  <c r="T491" i="22" s="1"/>
  <c r="K103" i="19"/>
  <c r="S486" i="22"/>
  <c r="T486" i="22" s="1"/>
  <c r="K98" i="19"/>
  <c r="T583" i="22"/>
  <c r="U583" i="22" s="1"/>
  <c r="K35" i="19"/>
  <c r="T468" i="22"/>
  <c r="U468" i="22" s="1"/>
  <c r="K81" i="19"/>
  <c r="T599" i="22"/>
  <c r="U599" i="22" s="1"/>
  <c r="K29" i="19"/>
  <c r="T596" i="22"/>
  <c r="U596" i="22" s="1"/>
  <c r="K25" i="19"/>
  <c r="AL25" i="19" s="1"/>
  <c r="T449" i="22"/>
  <c r="U449" i="22" s="1"/>
  <c r="K62" i="19"/>
  <c r="T438" i="22"/>
  <c r="U438" i="22" s="1"/>
  <c r="K51" i="19"/>
  <c r="T552" i="22"/>
  <c r="U552" i="22" s="1"/>
  <c r="K142" i="19"/>
  <c r="T546" i="22"/>
  <c r="U546" i="22" s="1"/>
  <c r="K136" i="19"/>
  <c r="T663" i="22"/>
  <c r="U663" i="22" s="1"/>
  <c r="K220" i="19"/>
  <c r="T637" i="22"/>
  <c r="U637" i="22" s="1"/>
  <c r="K193" i="19"/>
  <c r="S289" i="22"/>
  <c r="T289" i="22" s="1"/>
  <c r="H84" i="16"/>
  <c r="T484" i="22"/>
  <c r="U484" i="22" s="1"/>
  <c r="K96" i="19"/>
  <c r="T603" i="22"/>
  <c r="U603" i="22" s="1"/>
  <c r="K33" i="19"/>
  <c r="T595" i="22"/>
  <c r="U595" i="22" s="1"/>
  <c r="K24" i="19"/>
  <c r="AL24" i="19" s="1"/>
  <c r="S447" i="22"/>
  <c r="T447" i="22" s="1"/>
  <c r="K60" i="19"/>
  <c r="T579" i="22"/>
  <c r="U579" i="22" s="1"/>
  <c r="K17" i="19"/>
  <c r="AL17" i="19" s="1"/>
  <c r="T544" i="22"/>
  <c r="U544" i="22" s="1"/>
  <c r="K133" i="19"/>
  <c r="T680" i="22"/>
  <c r="U680" i="22" s="1"/>
  <c r="K237" i="19"/>
  <c r="T270" i="22"/>
  <c r="U270" i="22" s="1"/>
  <c r="H127" i="16"/>
  <c r="T262" i="22"/>
  <c r="U262" i="22" s="1"/>
  <c r="H119" i="16"/>
  <c r="T312" i="22"/>
  <c r="U312" i="22" s="1"/>
  <c r="T304" i="22"/>
  <c r="U304" i="22" s="1"/>
  <c r="H99" i="16"/>
  <c r="T297" i="22"/>
  <c r="U297" i="22" s="1"/>
  <c r="H92" i="16"/>
  <c r="T619" i="22"/>
  <c r="U619" i="22" s="1"/>
  <c r="K174" i="19"/>
  <c r="T282" i="22"/>
  <c r="U282" i="22" s="1"/>
  <c r="H77" i="16"/>
  <c r="AA77" i="16" s="1"/>
  <c r="AB77" i="16" s="1"/>
  <c r="F374" i="7" s="1"/>
  <c r="S490" i="22"/>
  <c r="T490" i="22" s="1"/>
  <c r="K102" i="19"/>
  <c r="T485" i="22"/>
  <c r="U485" i="22" s="1"/>
  <c r="K97" i="19"/>
  <c r="T477" i="22"/>
  <c r="U477" i="22" s="1"/>
  <c r="K89" i="19"/>
  <c r="T328" i="22"/>
  <c r="U328" i="22" s="1"/>
  <c r="H62" i="16"/>
  <c r="T325" i="22"/>
  <c r="U325" i="22" s="1"/>
  <c r="H59" i="16"/>
  <c r="T321" i="22"/>
  <c r="U321" i="22" s="1"/>
  <c r="H55" i="16"/>
  <c r="T448" i="22"/>
  <c r="U448" i="22" s="1"/>
  <c r="K61" i="19"/>
  <c r="T316" i="22"/>
  <c r="U316" i="22" s="1"/>
  <c r="H50" i="16"/>
  <c r="T551" i="22"/>
  <c r="U551" i="22" s="1"/>
  <c r="K141" i="19"/>
  <c r="T545" i="22"/>
  <c r="U545" i="22" s="1"/>
  <c r="K135" i="19"/>
  <c r="AM144" i="19"/>
  <c r="F132" i="7" s="1"/>
  <c r="AM146" i="19"/>
  <c r="F134" i="7" s="1"/>
  <c r="AM164" i="19"/>
  <c r="F152" i="7" s="1"/>
  <c r="AM145" i="19"/>
  <c r="F133" i="7" s="1"/>
  <c r="E32" i="28" l="1"/>
  <c r="H32" i="28" s="1"/>
  <c r="E32" i="29"/>
  <c r="H32" i="29" s="1"/>
  <c r="E31" i="28"/>
  <c r="H31" i="28" s="1"/>
  <c r="E31" i="29"/>
  <c r="H31" i="29" s="1"/>
  <c r="AA15" i="7"/>
  <c r="AB47" i="16"/>
  <c r="F345" i="7" s="1"/>
  <c r="M5" i="16"/>
  <c r="O38" i="27" s="1"/>
  <c r="O42" i="27" s="1"/>
  <c r="S5" i="16"/>
  <c r="AB38" i="27" s="1"/>
  <c r="AB42" i="27" s="1"/>
  <c r="D32" i="1"/>
  <c r="AF10" i="2"/>
  <c r="H33" i="28" l="1"/>
  <c r="H33" i="29"/>
  <c r="E33" i="28"/>
  <c r="E33" i="29"/>
  <c r="N5" i="16"/>
  <c r="Q38" i="27" s="1"/>
  <c r="Q42" i="27" s="1"/>
  <c r="K5" i="16"/>
  <c r="J38" i="27" s="1"/>
  <c r="J42" i="27" s="1"/>
  <c r="D853" i="7"/>
  <c r="A853" i="7" s="1"/>
  <c r="D687" i="7"/>
  <c r="A687" i="7" s="1"/>
  <c r="AG10" i="2"/>
  <c r="G2" i="2" s="1"/>
  <c r="F2" i="2"/>
  <c r="AN10" i="2"/>
  <c r="D791" i="7"/>
  <c r="A791" i="7" s="1"/>
  <c r="F791" i="7"/>
  <c r="D781" i="7"/>
  <c r="A781" i="7" s="1"/>
  <c r="F781" i="7"/>
  <c r="D779" i="7"/>
  <c r="A779" i="7" s="1"/>
  <c r="F779" i="7"/>
  <c r="D788" i="7"/>
  <c r="A788" i="7" s="1"/>
  <c r="F788" i="7"/>
  <c r="D778" i="7"/>
  <c r="A778" i="7" s="1"/>
  <c r="F778" i="7"/>
  <c r="D777" i="7"/>
  <c r="A777" i="7" s="1"/>
  <c r="F777" i="7"/>
  <c r="D775" i="7"/>
  <c r="A775" i="7" s="1"/>
  <c r="F775" i="7"/>
  <c r="D796" i="7"/>
  <c r="A796" i="7" s="1"/>
  <c r="F796" i="7"/>
  <c r="D785" i="7"/>
  <c r="A785" i="7" s="1"/>
  <c r="F785" i="7"/>
  <c r="D794" i="7"/>
  <c r="A794" i="7" s="1"/>
  <c r="F794" i="7"/>
  <c r="D793" i="7"/>
  <c r="A793" i="7" s="1"/>
  <c r="D780" i="7"/>
  <c r="A780" i="7" s="1"/>
  <c r="F780" i="7"/>
  <c r="D789" i="7"/>
  <c r="A789" i="7" s="1"/>
  <c r="F789" i="7"/>
  <c r="D776" i="7"/>
  <c r="A776" i="7" s="1"/>
  <c r="F776" i="7"/>
  <c r="D798" i="7"/>
  <c r="A798" i="7" s="1"/>
  <c r="F798" i="7"/>
  <c r="D787" i="7"/>
  <c r="A787" i="7" s="1"/>
  <c r="F787" i="7"/>
  <c r="D786" i="7"/>
  <c r="A786" i="7" s="1"/>
  <c r="F786" i="7"/>
  <c r="D784" i="7"/>
  <c r="A784" i="7" s="1"/>
  <c r="F784" i="7"/>
  <c r="D802" i="7"/>
  <c r="A802" i="7" s="1"/>
  <c r="F802" i="7"/>
  <c r="D782" i="7"/>
  <c r="A782" i="7" s="1"/>
  <c r="F782" i="7"/>
  <c r="D792" i="7"/>
  <c r="A792" i="7" s="1"/>
  <c r="F792" i="7"/>
  <c r="D790" i="7"/>
  <c r="A790" i="7" s="1"/>
  <c r="F790" i="7"/>
  <c r="D800" i="7"/>
  <c r="A800" i="7" s="1"/>
  <c r="F800" i="7"/>
  <c r="D799" i="7"/>
  <c r="A799" i="7" s="1"/>
  <c r="F799" i="7"/>
  <c r="D797" i="7"/>
  <c r="A797" i="7" s="1"/>
  <c r="F797" i="7"/>
  <c r="D795" i="7"/>
  <c r="A795" i="7" s="1"/>
  <c r="F795" i="7"/>
  <c r="D783" i="7"/>
  <c r="A783" i="7" s="1"/>
  <c r="F783" i="7"/>
  <c r="D801" i="7"/>
  <c r="A801" i="7" s="1"/>
  <c r="F801" i="7"/>
  <c r="AI10" i="2"/>
  <c r="F5" i="2" s="1"/>
  <c r="C448" i="7"/>
  <c r="C449" i="7"/>
  <c r="C450" i="7"/>
  <c r="C451" i="7"/>
  <c r="C452" i="7"/>
  <c r="C453" i="7"/>
  <c r="C454" i="7"/>
  <c r="C455" i="7"/>
  <c r="C456" i="7"/>
  <c r="C457" i="7"/>
  <c r="C458" i="7"/>
  <c r="C459" i="7"/>
  <c r="C460" i="7"/>
  <c r="C461" i="7"/>
  <c r="C462" i="7"/>
  <c r="C463" i="7"/>
  <c r="C464" i="7"/>
  <c r="C465" i="7"/>
  <c r="L5" i="16" l="1"/>
  <c r="K38" i="27" s="1"/>
  <c r="K42" i="27" s="1"/>
  <c r="J5" i="16"/>
  <c r="Z8" i="7"/>
  <c r="D20" i="29" s="1"/>
  <c r="AC32" i="7"/>
  <c r="AC34" i="7" s="1"/>
  <c r="H5" i="2"/>
  <c r="AD32" i="7" s="1"/>
  <c r="AD34" i="7" s="1"/>
  <c r="AA8" i="7"/>
  <c r="E20" i="29" s="1"/>
  <c r="H20" i="29" s="1"/>
  <c r="H22" i="29" s="1"/>
  <c r="N29" i="18"/>
  <c r="E17" i="27"/>
  <c r="AH10" i="2"/>
  <c r="F439" i="7"/>
  <c r="D439" i="7"/>
  <c r="A439" i="7" s="1"/>
  <c r="F465" i="7"/>
  <c r="D465" i="7"/>
  <c r="A465" i="7" s="1"/>
  <c r="D440" i="7"/>
  <c r="A440" i="7" s="1"/>
  <c r="F440" i="7"/>
  <c r="F454" i="7"/>
  <c r="D454" i="7"/>
  <c r="A454" i="7" s="1"/>
  <c r="D448" i="7"/>
  <c r="A448" i="7" s="1"/>
  <c r="F448" i="7"/>
  <c r="F455" i="7"/>
  <c r="D455" i="7"/>
  <c r="A455" i="7" s="1"/>
  <c r="D449" i="7"/>
  <c r="A449" i="7" s="1"/>
  <c r="F449" i="7"/>
  <c r="D463" i="7"/>
  <c r="A463" i="7" s="1"/>
  <c r="F463" i="7"/>
  <c r="D447" i="7"/>
  <c r="A447" i="7" s="1"/>
  <c r="F447" i="7"/>
  <c r="D456" i="7"/>
  <c r="A456" i="7" s="1"/>
  <c r="F456" i="7"/>
  <c r="F453" i="7"/>
  <c r="D453" i="7"/>
  <c r="A453" i="7" s="1"/>
  <c r="F462" i="7"/>
  <c r="D462" i="7"/>
  <c r="A462" i="7" s="1"/>
  <c r="F446" i="7"/>
  <c r="D446" i="7"/>
  <c r="A446" i="7" s="1"/>
  <c r="F437" i="7"/>
  <c r="D437" i="7"/>
  <c r="A437" i="7" s="1"/>
  <c r="F461" i="7"/>
  <c r="D461" i="7"/>
  <c r="A461" i="7" s="1"/>
  <c r="F445" i="7"/>
  <c r="D445" i="7"/>
  <c r="A445" i="7" s="1"/>
  <c r="D441" i="7"/>
  <c r="A441" i="7" s="1"/>
  <c r="F441" i="7"/>
  <c r="D451" i="7"/>
  <c r="A451" i="7" s="1"/>
  <c r="F451" i="7"/>
  <c r="F464" i="7"/>
  <c r="D464" i="7"/>
  <c r="A464" i="7" s="1"/>
  <c r="D460" i="7"/>
  <c r="A460" i="7" s="1"/>
  <c r="F460" i="7"/>
  <c r="D444" i="7"/>
  <c r="A444" i="7" s="1"/>
  <c r="F444" i="7"/>
  <c r="D452" i="7"/>
  <c r="A452" i="7" s="1"/>
  <c r="F452" i="7"/>
  <c r="D459" i="7"/>
  <c r="A459" i="7" s="1"/>
  <c r="F459" i="7"/>
  <c r="D443" i="7"/>
  <c r="A443" i="7" s="1"/>
  <c r="F443" i="7"/>
  <c r="D457" i="7"/>
  <c r="A457" i="7" s="1"/>
  <c r="F457" i="7"/>
  <c r="F438" i="7"/>
  <c r="D438" i="7"/>
  <c r="A438" i="7" s="1"/>
  <c r="D450" i="7"/>
  <c r="A450" i="7" s="1"/>
  <c r="F450" i="7"/>
  <c r="D458" i="7"/>
  <c r="A458" i="7" s="1"/>
  <c r="F458" i="7"/>
  <c r="D442" i="7"/>
  <c r="A442" i="7" s="1"/>
  <c r="F442" i="7"/>
  <c r="D767" i="7"/>
  <c r="A767" i="7" s="1"/>
  <c r="F767" i="7"/>
  <c r="D751" i="7"/>
  <c r="A751" i="7" s="1"/>
  <c r="F751" i="7"/>
  <c r="D735" i="7"/>
  <c r="A735" i="7" s="1"/>
  <c r="F735" i="7"/>
  <c r="D719" i="7"/>
  <c r="A719" i="7" s="1"/>
  <c r="F719" i="7"/>
  <c r="D703" i="7"/>
  <c r="A703" i="7" s="1"/>
  <c r="F703" i="7"/>
  <c r="D774" i="7"/>
  <c r="A774" i="7" s="1"/>
  <c r="F774" i="7"/>
  <c r="D750" i="7"/>
  <c r="A750" i="7" s="1"/>
  <c r="F750" i="7"/>
  <c r="D734" i="7"/>
  <c r="A734" i="7" s="1"/>
  <c r="F734" i="7"/>
  <c r="D773" i="7"/>
  <c r="A773" i="7" s="1"/>
  <c r="F773" i="7"/>
  <c r="D765" i="7"/>
  <c r="A765" i="7" s="1"/>
  <c r="F765" i="7"/>
  <c r="D749" i="7"/>
  <c r="A749" i="7" s="1"/>
  <c r="F749" i="7"/>
  <c r="D733" i="7"/>
  <c r="A733" i="7" s="1"/>
  <c r="F733" i="7"/>
  <c r="D717" i="7"/>
  <c r="A717" i="7" s="1"/>
  <c r="F717" i="7"/>
  <c r="D701" i="7"/>
  <c r="A701" i="7" s="1"/>
  <c r="F701" i="7"/>
  <c r="D772" i="7"/>
  <c r="A772" i="7" s="1"/>
  <c r="F772" i="7"/>
  <c r="D766" i="7"/>
  <c r="A766" i="7" s="1"/>
  <c r="F766" i="7"/>
  <c r="D718" i="7"/>
  <c r="A718" i="7" s="1"/>
  <c r="F718" i="7"/>
  <c r="D702" i="7"/>
  <c r="A702" i="7" s="1"/>
  <c r="F702" i="7"/>
  <c r="D764" i="7"/>
  <c r="A764" i="7" s="1"/>
  <c r="F764" i="7"/>
  <c r="D748" i="7"/>
  <c r="A748" i="7" s="1"/>
  <c r="F748" i="7"/>
  <c r="D732" i="7"/>
  <c r="A732" i="7" s="1"/>
  <c r="F732" i="7"/>
  <c r="D716" i="7"/>
  <c r="A716" i="7" s="1"/>
  <c r="F716" i="7"/>
  <c r="D700" i="7"/>
  <c r="A700" i="7" s="1"/>
  <c r="F700" i="7"/>
  <c r="D771" i="7"/>
  <c r="A771" i="7" s="1"/>
  <c r="F771" i="7"/>
  <c r="D713" i="7"/>
  <c r="A713" i="7" s="1"/>
  <c r="F713" i="7"/>
  <c r="D763" i="7"/>
  <c r="A763" i="7" s="1"/>
  <c r="F763" i="7"/>
  <c r="D747" i="7"/>
  <c r="A747" i="7" s="1"/>
  <c r="F747" i="7"/>
  <c r="D731" i="7"/>
  <c r="A731" i="7" s="1"/>
  <c r="F731" i="7"/>
  <c r="D715" i="7"/>
  <c r="A715" i="7" s="1"/>
  <c r="F715" i="7"/>
  <c r="D699" i="7"/>
  <c r="A699" i="7" s="1"/>
  <c r="F699" i="7"/>
  <c r="D770" i="7"/>
  <c r="A770" i="7" s="1"/>
  <c r="F770" i="7"/>
  <c r="D762" i="7"/>
  <c r="A762" i="7" s="1"/>
  <c r="F762" i="7"/>
  <c r="D746" i="7"/>
  <c r="A746" i="7" s="1"/>
  <c r="F746" i="7"/>
  <c r="D730" i="7"/>
  <c r="A730" i="7" s="1"/>
  <c r="F730" i="7"/>
  <c r="D714" i="7"/>
  <c r="A714" i="7" s="1"/>
  <c r="F714" i="7"/>
  <c r="D698" i="7"/>
  <c r="A698" i="7" s="1"/>
  <c r="F698" i="7"/>
  <c r="D769" i="7"/>
  <c r="A769" i="7" s="1"/>
  <c r="F769" i="7"/>
  <c r="D729" i="7"/>
  <c r="A729" i="7" s="1"/>
  <c r="F729" i="7"/>
  <c r="D760" i="7"/>
  <c r="A760" i="7" s="1"/>
  <c r="F760" i="7"/>
  <c r="D744" i="7"/>
  <c r="A744" i="7" s="1"/>
  <c r="F744" i="7"/>
  <c r="D728" i="7"/>
  <c r="A728" i="7" s="1"/>
  <c r="F728" i="7"/>
  <c r="D712" i="7"/>
  <c r="A712" i="7" s="1"/>
  <c r="F712" i="7"/>
  <c r="D761" i="7"/>
  <c r="A761" i="7" s="1"/>
  <c r="F761" i="7"/>
  <c r="D759" i="7"/>
  <c r="A759" i="7" s="1"/>
  <c r="F759" i="7"/>
  <c r="D743" i="7"/>
  <c r="A743" i="7" s="1"/>
  <c r="F743" i="7"/>
  <c r="D727" i="7"/>
  <c r="A727" i="7" s="1"/>
  <c r="F727" i="7"/>
  <c r="D711" i="7"/>
  <c r="A711" i="7" s="1"/>
  <c r="F711" i="7"/>
  <c r="D758" i="7"/>
  <c r="A758" i="7" s="1"/>
  <c r="F758" i="7"/>
  <c r="D742" i="7"/>
  <c r="A742" i="7" s="1"/>
  <c r="F742" i="7"/>
  <c r="D726" i="7"/>
  <c r="A726" i="7" s="1"/>
  <c r="F726" i="7"/>
  <c r="D710" i="7"/>
  <c r="A710" i="7" s="1"/>
  <c r="F710" i="7"/>
  <c r="D757" i="7"/>
  <c r="A757" i="7" s="1"/>
  <c r="F757" i="7"/>
  <c r="D741" i="7"/>
  <c r="A741" i="7" s="1"/>
  <c r="F741" i="7"/>
  <c r="D725" i="7"/>
  <c r="A725" i="7" s="1"/>
  <c r="F725" i="7"/>
  <c r="D709" i="7"/>
  <c r="A709" i="7" s="1"/>
  <c r="F709" i="7"/>
  <c r="D745" i="7"/>
  <c r="A745" i="7" s="1"/>
  <c r="F745" i="7"/>
  <c r="D768" i="7"/>
  <c r="A768" i="7" s="1"/>
  <c r="F768" i="7"/>
  <c r="D756" i="7"/>
  <c r="A756" i="7" s="1"/>
  <c r="F756" i="7"/>
  <c r="D740" i="7"/>
  <c r="A740" i="7" s="1"/>
  <c r="F740" i="7"/>
  <c r="D724" i="7"/>
  <c r="A724" i="7" s="1"/>
  <c r="F724" i="7"/>
  <c r="D708" i="7"/>
  <c r="A708" i="7" s="1"/>
  <c r="F708" i="7"/>
  <c r="D755" i="7"/>
  <c r="A755" i="7" s="1"/>
  <c r="F755" i="7"/>
  <c r="D739" i="7"/>
  <c r="A739" i="7" s="1"/>
  <c r="F739" i="7"/>
  <c r="D723" i="7"/>
  <c r="A723" i="7" s="1"/>
  <c r="F723" i="7"/>
  <c r="D707" i="7"/>
  <c r="A707" i="7" s="1"/>
  <c r="F707" i="7"/>
  <c r="D754" i="7"/>
  <c r="A754" i="7" s="1"/>
  <c r="F754" i="7"/>
  <c r="D738" i="7"/>
  <c r="A738" i="7" s="1"/>
  <c r="F738" i="7"/>
  <c r="D722" i="7"/>
  <c r="A722" i="7" s="1"/>
  <c r="F722" i="7"/>
  <c r="D706" i="7"/>
  <c r="A706" i="7" s="1"/>
  <c r="F706" i="7"/>
  <c r="D753" i="7"/>
  <c r="A753" i="7" s="1"/>
  <c r="F753" i="7"/>
  <c r="D737" i="7"/>
  <c r="A737" i="7" s="1"/>
  <c r="F737" i="7"/>
  <c r="D721" i="7"/>
  <c r="A721" i="7" s="1"/>
  <c r="F721" i="7"/>
  <c r="D705" i="7"/>
  <c r="A705" i="7" s="1"/>
  <c r="F705" i="7"/>
  <c r="D752" i="7"/>
  <c r="A752" i="7" s="1"/>
  <c r="F752" i="7"/>
  <c r="D736" i="7"/>
  <c r="A736" i="7" s="1"/>
  <c r="F736" i="7"/>
  <c r="D720" i="7"/>
  <c r="A720" i="7" s="1"/>
  <c r="F720" i="7"/>
  <c r="D704" i="7"/>
  <c r="A704" i="7" s="1"/>
  <c r="F704" i="7"/>
  <c r="AA10" i="7" l="1"/>
  <c r="E20" i="28"/>
  <c r="H20" i="28" s="1"/>
  <c r="Z10" i="7"/>
  <c r="D20" i="28"/>
  <c r="L38" i="27"/>
  <c r="L42" i="27" s="1"/>
  <c r="T5" i="16"/>
  <c r="AA38" i="27" s="1"/>
  <c r="AA42" i="27" s="1"/>
  <c r="Q5" i="16"/>
  <c r="S38" i="27" s="1"/>
  <c r="S42" i="27" s="1"/>
  <c r="F853" i="7"/>
  <c r="F687" i="7"/>
  <c r="F793" i="7"/>
  <c r="F835" i="7"/>
  <c r="AJ65" i="19"/>
  <c r="AJ143" i="19"/>
  <c r="AM103" i="19"/>
  <c r="F92" i="7" s="1"/>
  <c r="AJ87" i="19"/>
  <c r="AJ71" i="19"/>
  <c r="AJ54" i="19"/>
  <c r="AJ37" i="19"/>
  <c r="AJ21" i="19"/>
  <c r="AM88" i="19"/>
  <c r="F77" i="7" s="1"/>
  <c r="AM102" i="19"/>
  <c r="F91" i="7" s="1"/>
  <c r="AM86" i="19"/>
  <c r="F75" i="7" s="1"/>
  <c r="AJ69" i="19"/>
  <c r="AJ36" i="19"/>
  <c r="AJ20" i="19"/>
  <c r="AJ147" i="19"/>
  <c r="AJ162" i="19"/>
  <c r="AJ141" i="19"/>
  <c r="AJ101" i="19"/>
  <c r="AJ85" i="19"/>
  <c r="AM68" i="19"/>
  <c r="F58" i="7" s="1"/>
  <c r="AJ35" i="19"/>
  <c r="AM19" i="19"/>
  <c r="F10" i="7" s="1"/>
  <c r="AM163" i="19"/>
  <c r="F151" i="7" s="1"/>
  <c r="AM140" i="19"/>
  <c r="F128" i="7" s="1"/>
  <c r="AJ100" i="19"/>
  <c r="AJ84" i="19"/>
  <c r="AM67" i="19"/>
  <c r="F57" i="7" s="1"/>
  <c r="AJ34" i="19"/>
  <c r="AM18" i="19"/>
  <c r="F9" i="7" s="1"/>
  <c r="AJ158" i="19"/>
  <c r="AM139" i="19"/>
  <c r="F127" i="7" s="1"/>
  <c r="AJ99" i="19"/>
  <c r="AJ83" i="19"/>
  <c r="AM66" i="19"/>
  <c r="F56" i="7" s="1"/>
  <c r="AJ33" i="19"/>
  <c r="AM17" i="19"/>
  <c r="F8" i="7" s="1"/>
  <c r="AM38" i="19"/>
  <c r="F29" i="7" s="1"/>
  <c r="AJ157" i="19"/>
  <c r="AM138" i="19"/>
  <c r="F126" i="7" s="1"/>
  <c r="AJ98" i="19"/>
  <c r="AJ82" i="19"/>
  <c r="AM65" i="19"/>
  <c r="F55" i="7" s="1"/>
  <c r="AJ49" i="19"/>
  <c r="AJ32" i="19"/>
  <c r="AM16" i="19"/>
  <c r="F7" i="7" s="1"/>
  <c r="AM81" i="19"/>
  <c r="F70" i="7" s="1"/>
  <c r="AM64" i="19"/>
  <c r="F54" i="7" s="1"/>
  <c r="AJ48" i="19"/>
  <c r="AM31" i="19"/>
  <c r="F22" i="7" s="1"/>
  <c r="AM155" i="19"/>
  <c r="F143" i="7" s="1"/>
  <c r="AM136" i="19"/>
  <c r="F124" i="7" s="1"/>
  <c r="AJ96" i="19"/>
  <c r="AM80" i="19"/>
  <c r="F69" i="7" s="1"/>
  <c r="AM63" i="19"/>
  <c r="F53" i="7" s="1"/>
  <c r="AJ46" i="19"/>
  <c r="AM30" i="19"/>
  <c r="F21" i="7" s="1"/>
  <c r="AJ72" i="19"/>
  <c r="AM156" i="19"/>
  <c r="F144" i="7" s="1"/>
  <c r="AM154" i="19"/>
  <c r="F142" i="7" s="1"/>
  <c r="AJ135" i="19"/>
  <c r="AJ95" i="19"/>
  <c r="AM79" i="19"/>
  <c r="F68" i="7" s="1"/>
  <c r="AM62" i="19"/>
  <c r="F52" i="7" s="1"/>
  <c r="AM29" i="19"/>
  <c r="F20" i="7" s="1"/>
  <c r="AJ22" i="19"/>
  <c r="AM153" i="19"/>
  <c r="F141" i="7" s="1"/>
  <c r="AJ133" i="19"/>
  <c r="AJ94" i="19"/>
  <c r="AM78" i="19"/>
  <c r="F67" i="7" s="1"/>
  <c r="AJ61" i="19"/>
  <c r="AM28" i="19"/>
  <c r="F19" i="7" s="1"/>
  <c r="AM161" i="19"/>
  <c r="F149" i="7" s="1"/>
  <c r="AM152" i="19"/>
  <c r="F140" i="7" s="1"/>
  <c r="AM93" i="19"/>
  <c r="F82" i="7" s="1"/>
  <c r="AJ77" i="19"/>
  <c r="AJ60" i="19"/>
  <c r="AM27" i="19"/>
  <c r="F18" i="7" s="1"/>
  <c r="AJ142" i="19"/>
  <c r="AJ97" i="19"/>
  <c r="AJ151" i="19"/>
  <c r="AJ108" i="19"/>
  <c r="AM92" i="19"/>
  <c r="F81" i="7" s="1"/>
  <c r="AJ76" i="19"/>
  <c r="AJ59" i="19"/>
  <c r="AM42" i="19"/>
  <c r="F33" i="7" s="1"/>
  <c r="AM26" i="19"/>
  <c r="F17" i="7" s="1"/>
  <c r="AJ137" i="19"/>
  <c r="AJ150" i="19"/>
  <c r="AJ107" i="19"/>
  <c r="AM91" i="19"/>
  <c r="F80" i="7" s="1"/>
  <c r="AJ75" i="19"/>
  <c r="AJ58" i="19"/>
  <c r="AM41" i="19"/>
  <c r="F32" i="7" s="1"/>
  <c r="AM25" i="19"/>
  <c r="F16" i="7" s="1"/>
  <c r="AM149" i="19"/>
  <c r="F137" i="7" s="1"/>
  <c r="AJ106" i="19"/>
  <c r="AM90" i="19"/>
  <c r="F79" i="7" s="1"/>
  <c r="AJ74" i="19"/>
  <c r="AJ57" i="19"/>
  <c r="AM24" i="19"/>
  <c r="F15" i="7" s="1"/>
  <c r="AM104" i="19"/>
  <c r="F93" i="7" s="1"/>
  <c r="AJ148" i="19"/>
  <c r="AJ105" i="19"/>
  <c r="AJ89" i="19"/>
  <c r="AJ73" i="19"/>
  <c r="AJ39" i="19"/>
  <c r="AJ23" i="19"/>
  <c r="AJ13" i="19"/>
  <c r="AJ45" i="19"/>
  <c r="AJ44" i="19"/>
  <c r="AM43" i="19"/>
  <c r="F34" i="7" s="1"/>
  <c r="AJ132" i="19"/>
  <c r="AJ41" i="19"/>
  <c r="AJ28" i="19"/>
  <c r="AJ27" i="19"/>
  <c r="AJ78" i="19"/>
  <c r="AJ138" i="19"/>
  <c r="AJ79" i="19"/>
  <c r="AJ140" i="19"/>
  <c r="AJ139" i="19"/>
  <c r="AJ90" i="19"/>
  <c r="AJ80" i="19"/>
  <c r="AJ17" i="19"/>
  <c r="AJ26" i="19"/>
  <c r="AJ149" i="19"/>
  <c r="AJ25" i="19"/>
  <c r="AJ81" i="19"/>
  <c r="AJ16" i="19"/>
  <c r="AJ19" i="19"/>
  <c r="AJ43" i="19"/>
  <c r="AJ42" i="19"/>
  <c r="AJ18" i="19"/>
  <c r="AJ104" i="19"/>
  <c r="AJ68" i="19"/>
  <c r="AJ31" i="19"/>
  <c r="AM105" i="19"/>
  <c r="F94" i="7" s="1"/>
  <c r="AJ103" i="19"/>
  <c r="AJ67" i="19"/>
  <c r="AJ30" i="19"/>
  <c r="AJ156" i="19"/>
  <c r="AJ102" i="19"/>
  <c r="AJ66" i="19"/>
  <c r="AJ29" i="19"/>
  <c r="AM141" i="19"/>
  <c r="F129" i="7" s="1"/>
  <c r="AJ155" i="19"/>
  <c r="AJ93" i="19"/>
  <c r="AJ154" i="19"/>
  <c r="AJ92" i="19"/>
  <c r="AJ153" i="19"/>
  <c r="AJ91" i="19"/>
  <c r="AM54" i="19"/>
  <c r="F44" i="7" s="1"/>
  <c r="AJ86" i="19"/>
  <c r="AJ24" i="19"/>
  <c r="AJ63" i="19"/>
  <c r="AJ62" i="19"/>
  <c r="AJ161" i="19"/>
  <c r="AM89" i="19"/>
  <c r="F78" i="7" s="1"/>
  <c r="AM76" i="19"/>
  <c r="F65" i="7" s="1"/>
  <c r="AJ136" i="19"/>
  <c r="AM162" i="19"/>
  <c r="F150" i="7" s="1"/>
  <c r="AM150" i="19"/>
  <c r="F138" i="7" s="1"/>
  <c r="AM135" i="19"/>
  <c r="F123" i="7" s="1"/>
  <c r="AM99" i="19"/>
  <c r="F88" i="7" s="1"/>
  <c r="AM87" i="19"/>
  <c r="F76" i="7" s="1"/>
  <c r="AM75" i="19"/>
  <c r="F64" i="7" s="1"/>
  <c r="AM37" i="19"/>
  <c r="F28" i="7" s="1"/>
  <c r="AM13" i="19"/>
  <c r="F4" i="7" s="1"/>
  <c r="AM77" i="19"/>
  <c r="F66" i="7" s="1"/>
  <c r="AM151" i="19"/>
  <c r="F139" i="7" s="1"/>
  <c r="AM133" i="19"/>
  <c r="F122" i="7" s="1"/>
  <c r="AM98" i="19"/>
  <c r="F87" i="7" s="1"/>
  <c r="AM74" i="19"/>
  <c r="F63" i="7" s="1"/>
  <c r="AM61" i="19"/>
  <c r="F51" i="7" s="1"/>
  <c r="AM49" i="19"/>
  <c r="F39" i="7" s="1"/>
  <c r="AM36" i="19"/>
  <c r="F27" i="7" s="1"/>
  <c r="AJ64" i="19"/>
  <c r="AM101" i="19"/>
  <c r="F90" i="7" s="1"/>
  <c r="AJ38" i="19"/>
  <c r="AM100" i="19"/>
  <c r="F89" i="7" s="1"/>
  <c r="AM148" i="19"/>
  <c r="F136" i="7" s="1"/>
  <c r="AM132" i="19"/>
  <c r="F121" i="7" s="1"/>
  <c r="AM97" i="19"/>
  <c r="F86" i="7" s="1"/>
  <c r="AM85" i="19"/>
  <c r="F74" i="7" s="1"/>
  <c r="AM73" i="19"/>
  <c r="F62" i="7" s="1"/>
  <c r="AM60" i="19"/>
  <c r="F50" i="7" s="1"/>
  <c r="AM48" i="19"/>
  <c r="F38" i="7" s="1"/>
  <c r="AM35" i="19"/>
  <c r="F26" i="7" s="1"/>
  <c r="AM23" i="19"/>
  <c r="F14" i="7" s="1"/>
  <c r="AJ163" i="19"/>
  <c r="AM137" i="19"/>
  <c r="F125" i="7" s="1"/>
  <c r="AM39" i="19"/>
  <c r="F30" i="7" s="1"/>
  <c r="AJ152" i="19"/>
  <c r="AM147" i="19"/>
  <c r="F135" i="7" s="1"/>
  <c r="AM108" i="19"/>
  <c r="F97" i="7" s="1"/>
  <c r="AM96" i="19"/>
  <c r="F85" i="7" s="1"/>
  <c r="AM84" i="19"/>
  <c r="F73" i="7" s="1"/>
  <c r="AM72" i="19"/>
  <c r="F61" i="7" s="1"/>
  <c r="AM59" i="19"/>
  <c r="F49" i="7" s="1"/>
  <c r="AM46" i="19"/>
  <c r="F37" i="7" s="1"/>
  <c r="AM34" i="19"/>
  <c r="F25" i="7" s="1"/>
  <c r="AM22" i="19"/>
  <c r="F13" i="7" s="1"/>
  <c r="AJ88" i="19"/>
  <c r="AM158" i="19"/>
  <c r="F146" i="7" s="1"/>
  <c r="AM143" i="19"/>
  <c r="F131" i="7" s="1"/>
  <c r="AM107" i="19"/>
  <c r="F96" i="7" s="1"/>
  <c r="AM95" i="19"/>
  <c r="F84" i="7" s="1"/>
  <c r="AM83" i="19"/>
  <c r="F72" i="7" s="1"/>
  <c r="AM71" i="19"/>
  <c r="F60" i="7" s="1"/>
  <c r="AM58" i="19"/>
  <c r="F48" i="7" s="1"/>
  <c r="AM45" i="19"/>
  <c r="F36" i="7" s="1"/>
  <c r="AM33" i="19"/>
  <c r="F24" i="7" s="1"/>
  <c r="AM21" i="19"/>
  <c r="F12" i="7" s="1"/>
  <c r="AM157" i="19"/>
  <c r="F145" i="7" s="1"/>
  <c r="AM142" i="19"/>
  <c r="F130" i="7" s="1"/>
  <c r="AM106" i="19"/>
  <c r="F95" i="7" s="1"/>
  <c r="AM94" i="19"/>
  <c r="F83" i="7" s="1"/>
  <c r="AM82" i="19"/>
  <c r="F71" i="7" s="1"/>
  <c r="AM69" i="19"/>
  <c r="F59" i="7" s="1"/>
  <c r="AM57" i="19"/>
  <c r="F47" i="7" s="1"/>
  <c r="AM44" i="19"/>
  <c r="F35" i="7" s="1"/>
  <c r="AM32" i="19"/>
  <c r="F23" i="7" s="1"/>
  <c r="AM20" i="19"/>
  <c r="F11" i="7" s="1"/>
  <c r="E22" i="28" l="1"/>
  <c r="H22" i="28" s="1"/>
  <c r="E22" i="29"/>
  <c r="R5" i="16"/>
  <c r="AC38" i="27" s="1"/>
  <c r="AC42" i="27" s="1"/>
  <c r="P5" i="16"/>
  <c r="BN11" i="19"/>
  <c r="E49" i="27" s="1"/>
  <c r="BX11" i="19"/>
  <c r="O49" i="27" s="1"/>
  <c r="Y38" i="27" l="1"/>
  <c r="Y42" i="27" s="1"/>
  <c r="M16" i="18"/>
  <c r="V5" i="16" l="1"/>
  <c r="A1292" i="7"/>
  <c r="A1249" i="7"/>
  <c r="A1250" i="7"/>
  <c r="A1251" i="7"/>
  <c r="A1252" i="7"/>
  <c r="A1253" i="7"/>
  <c r="A1254" i="7"/>
  <c r="A1255" i="7"/>
  <c r="A1256" i="7"/>
  <c r="A1257" i="7"/>
  <c r="A1258" i="7"/>
  <c r="A1259" i="7"/>
  <c r="A1260" i="7"/>
  <c r="A1261" i="7"/>
  <c r="A1262" i="7"/>
  <c r="A1263" i="7"/>
  <c r="A1264" i="7"/>
  <c r="A1265" i="7"/>
  <c r="A1266" i="7"/>
  <c r="A1267" i="7"/>
  <c r="A1268" i="7"/>
  <c r="A1269" i="7"/>
  <c r="A1270" i="7"/>
  <c r="A1271" i="7"/>
  <c r="A1272" i="7"/>
  <c r="A1273" i="7"/>
  <c r="A1274" i="7"/>
  <c r="A1275" i="7"/>
  <c r="A1276" i="7"/>
  <c r="A1277" i="7"/>
  <c r="A1278" i="7"/>
  <c r="A1279" i="7"/>
  <c r="A1280" i="7"/>
  <c r="A1281" i="7"/>
  <c r="A1282" i="7"/>
  <c r="A1283" i="7"/>
  <c r="A1284" i="7"/>
  <c r="A1285" i="7"/>
  <c r="A1286" i="7"/>
  <c r="A1287" i="7"/>
  <c r="A1288" i="7"/>
  <c r="A1289" i="7"/>
  <c r="A1290" i="7"/>
  <c r="A1291" i="7"/>
  <c r="A1293" i="7"/>
  <c r="A1294" i="7"/>
  <c r="A1295" i="7"/>
  <c r="A1296" i="7"/>
  <c r="A1297" i="7"/>
  <c r="A1298" i="7"/>
  <c r="A1299" i="7"/>
  <c r="W38" i="27" l="1"/>
  <c r="W42" i="27" s="1"/>
  <c r="P25" i="18"/>
  <c r="O25" i="18"/>
  <c r="M26" i="18"/>
  <c r="M27" i="18"/>
  <c r="M29" i="18"/>
  <c r="M32" i="18"/>
  <c r="M33" i="18"/>
  <c r="O31" i="18"/>
  <c r="P31" i="18"/>
  <c r="M21" i="18"/>
  <c r="M22" i="18"/>
  <c r="N19" i="18"/>
  <c r="O19" i="18"/>
  <c r="P19" i="18"/>
  <c r="M17" i="18"/>
  <c r="N14" i="18"/>
  <c r="O14" i="18"/>
  <c r="P14" i="18"/>
  <c r="C40" i="18"/>
  <c r="C39" i="18"/>
  <c r="B37" i="18"/>
  <c r="B37" i="1"/>
  <c r="E40" i="1" l="1"/>
  <c r="C40" i="1"/>
  <c r="C2" i="7"/>
  <c r="A1300" i="7"/>
  <c r="D2" i="7" l="1"/>
  <c r="F2" i="7"/>
  <c r="G5" i="18"/>
  <c r="G6" i="18"/>
  <c r="G7" i="18"/>
  <c r="G8" i="18"/>
  <c r="G9" i="18"/>
  <c r="G10" i="18"/>
  <c r="G4" i="18"/>
  <c r="E33" i="19" l="1"/>
  <c r="E32" i="19"/>
  <c r="E62" i="19"/>
  <c r="E61" i="19"/>
  <c r="E60" i="19"/>
  <c r="E59" i="19"/>
  <c r="E58" i="19"/>
  <c r="E31" i="19"/>
  <c r="E57" i="19"/>
  <c r="E30" i="19"/>
  <c r="AJ56" i="19"/>
  <c r="E56" i="19"/>
  <c r="E29" i="19"/>
  <c r="AJ55" i="19"/>
  <c r="E55" i="19"/>
  <c r="E54" i="19"/>
  <c r="AJ53" i="19"/>
  <c r="E53" i="19"/>
  <c r="E52" i="19"/>
  <c r="E51" i="19"/>
  <c r="E50" i="19"/>
  <c r="E49" i="19"/>
  <c r="E48" i="19"/>
  <c r="E46" i="19"/>
  <c r="E45" i="19"/>
  <c r="E44" i="19"/>
  <c r="E43" i="19"/>
  <c r="E42" i="19"/>
  <c r="E41" i="19"/>
  <c r="AJ40" i="19"/>
  <c r="E40" i="19"/>
  <c r="E39" i="19"/>
  <c r="E38" i="19"/>
  <c r="E37" i="19"/>
  <c r="E36" i="19"/>
  <c r="E35" i="19"/>
  <c r="E34" i="19"/>
  <c r="AJ237" i="19"/>
  <c r="E237" i="19"/>
  <c r="E28" i="19"/>
  <c r="E27" i="19"/>
  <c r="AJ236" i="19"/>
  <c r="E236" i="19"/>
  <c r="E26" i="19"/>
  <c r="AJ235" i="19"/>
  <c r="E235" i="19"/>
  <c r="AJ234" i="19"/>
  <c r="E234" i="19"/>
  <c r="E25" i="19"/>
  <c r="AJ233" i="19"/>
  <c r="E233" i="19"/>
  <c r="AJ232" i="19"/>
  <c r="E232" i="19"/>
  <c r="AJ231" i="19"/>
  <c r="E231" i="19"/>
  <c r="AJ230" i="19"/>
  <c r="E230" i="19"/>
  <c r="E24" i="19"/>
  <c r="E23" i="19"/>
  <c r="AJ229" i="19"/>
  <c r="E229" i="19"/>
  <c r="E22" i="19"/>
  <c r="AJ228" i="19"/>
  <c r="E228" i="19"/>
  <c r="AJ227" i="19"/>
  <c r="E227" i="19"/>
  <c r="E21" i="19"/>
  <c r="E20" i="19"/>
  <c r="E19" i="19"/>
  <c r="E18" i="19"/>
  <c r="E17" i="19"/>
  <c r="E16" i="19"/>
  <c r="AJ15" i="19"/>
  <c r="E15" i="19"/>
  <c r="AJ14" i="19"/>
  <c r="E14" i="19"/>
  <c r="E13" i="19"/>
  <c r="E12" i="19"/>
  <c r="E11" i="19"/>
  <c r="AJ201" i="19"/>
  <c r="E201" i="19"/>
  <c r="AJ200" i="19"/>
  <c r="E200" i="19"/>
  <c r="AJ199" i="19"/>
  <c r="E199" i="19"/>
  <c r="AJ198" i="19"/>
  <c r="E198" i="19"/>
  <c r="AJ226" i="19"/>
  <c r="E226" i="19"/>
  <c r="AJ225" i="19"/>
  <c r="E225" i="19"/>
  <c r="AJ224" i="19"/>
  <c r="E224" i="19"/>
  <c r="AJ197" i="19"/>
  <c r="E197" i="19"/>
  <c r="AJ196" i="19"/>
  <c r="E196" i="19"/>
  <c r="AJ223" i="19"/>
  <c r="E223" i="19"/>
  <c r="AJ222" i="19"/>
  <c r="E222" i="19"/>
  <c r="AJ221" i="19"/>
  <c r="BT11" i="19" s="1"/>
  <c r="E221" i="19"/>
  <c r="AJ195" i="19"/>
  <c r="E195" i="19"/>
  <c r="AJ194" i="19"/>
  <c r="E194" i="19"/>
  <c r="AJ193" i="19"/>
  <c r="E193" i="19"/>
  <c r="AJ192" i="19"/>
  <c r="E192" i="19"/>
  <c r="AJ191" i="19"/>
  <c r="E191" i="19"/>
  <c r="AJ220" i="19"/>
  <c r="E220" i="19"/>
  <c r="AJ219" i="19"/>
  <c r="E219" i="19"/>
  <c r="AJ218" i="19"/>
  <c r="E218" i="19"/>
  <c r="AJ217" i="19"/>
  <c r="E217" i="19"/>
  <c r="AJ190" i="19"/>
  <c r="E190" i="19"/>
  <c r="AJ189" i="19"/>
  <c r="E189" i="19"/>
  <c r="AJ188" i="19"/>
  <c r="E188" i="19"/>
  <c r="AJ216" i="19"/>
  <c r="E216" i="19"/>
  <c r="AJ187" i="19"/>
  <c r="E187" i="19"/>
  <c r="AJ186" i="19"/>
  <c r="E186" i="19"/>
  <c r="AJ215" i="19"/>
  <c r="E215" i="19"/>
  <c r="AJ185" i="19"/>
  <c r="E185" i="19"/>
  <c r="AJ184" i="19"/>
  <c r="E184" i="19"/>
  <c r="AJ213" i="19"/>
  <c r="E213" i="19"/>
  <c r="AJ183" i="19"/>
  <c r="E183" i="19"/>
  <c r="AJ182" i="19"/>
  <c r="E182" i="19"/>
  <c r="AJ180" i="19"/>
  <c r="E180" i="19"/>
  <c r="AJ179" i="19"/>
  <c r="E179" i="19"/>
  <c r="AJ178" i="19"/>
  <c r="E178" i="19"/>
  <c r="AJ177" i="19"/>
  <c r="E177" i="19"/>
  <c r="AJ176" i="19"/>
  <c r="E176" i="19"/>
  <c r="AJ212" i="19"/>
  <c r="E212" i="19"/>
  <c r="AJ211" i="19"/>
  <c r="E211" i="19"/>
  <c r="AJ210" i="19"/>
  <c r="E210" i="19"/>
  <c r="AJ209" i="19"/>
  <c r="E209" i="19"/>
  <c r="AJ175" i="19"/>
  <c r="E175" i="19"/>
  <c r="AJ174" i="19"/>
  <c r="BQ11" i="19" s="1"/>
  <c r="H49" i="27" s="1"/>
  <c r="E174" i="19"/>
  <c r="AJ173" i="19"/>
  <c r="E173" i="19"/>
  <c r="AJ172" i="19"/>
  <c r="E172" i="19"/>
  <c r="AJ171" i="19"/>
  <c r="E171" i="19"/>
  <c r="AJ208" i="19"/>
  <c r="E208" i="19"/>
  <c r="AJ207" i="19"/>
  <c r="E207" i="19"/>
  <c r="AJ206" i="19"/>
  <c r="E206" i="19"/>
  <c r="AJ170" i="19"/>
  <c r="E170" i="19"/>
  <c r="AJ205" i="19"/>
  <c r="E205" i="19"/>
  <c r="AJ169" i="19"/>
  <c r="E169" i="19"/>
  <c r="AJ168" i="19"/>
  <c r="E168" i="19"/>
  <c r="AJ167" i="19"/>
  <c r="E167" i="19"/>
  <c r="AJ166" i="19"/>
  <c r="E166" i="19"/>
  <c r="AJ165" i="19"/>
  <c r="E165" i="19"/>
  <c r="AJ239" i="19"/>
  <c r="E239" i="19"/>
  <c r="AJ238" i="19"/>
  <c r="E238" i="19"/>
  <c r="AJ204" i="19"/>
  <c r="E204" i="19"/>
  <c r="AJ203" i="19"/>
  <c r="E203" i="19"/>
  <c r="AJ202" i="19"/>
  <c r="E202" i="19"/>
  <c r="E99" i="19"/>
  <c r="E98" i="19"/>
  <c r="E97" i="19"/>
  <c r="E96" i="19"/>
  <c r="E95" i="19"/>
  <c r="E94" i="19"/>
  <c r="E93" i="19"/>
  <c r="E92" i="19"/>
  <c r="E91" i="19"/>
  <c r="E90" i="19"/>
  <c r="E89" i="19"/>
  <c r="E88" i="19"/>
  <c r="E87" i="19"/>
  <c r="E86" i="19"/>
  <c r="E85" i="19"/>
  <c r="E84" i="19"/>
  <c r="E83" i="19"/>
  <c r="E82" i="19"/>
  <c r="E81" i="19"/>
  <c r="E80" i="19"/>
  <c r="E79" i="19"/>
  <c r="E78" i="19"/>
  <c r="E77" i="19"/>
  <c r="E76" i="19"/>
  <c r="E75" i="19"/>
  <c r="E74" i="19"/>
  <c r="E73" i="19"/>
  <c r="E72" i="19"/>
  <c r="E71" i="19"/>
  <c r="E69" i="19"/>
  <c r="E68" i="19"/>
  <c r="E67" i="19"/>
  <c r="E66" i="19"/>
  <c r="E65" i="19"/>
  <c r="E64" i="19"/>
  <c r="E63" i="19"/>
  <c r="E163" i="19"/>
  <c r="E162" i="19"/>
  <c r="E161" i="19"/>
  <c r="AJ160" i="19"/>
  <c r="E160" i="19"/>
  <c r="AJ159" i="19"/>
  <c r="E159" i="19"/>
  <c r="E158" i="19"/>
  <c r="E157" i="19"/>
  <c r="E156" i="19"/>
  <c r="E155" i="19"/>
  <c r="E154" i="19"/>
  <c r="E153" i="19"/>
  <c r="E152" i="19"/>
  <c r="E151" i="19"/>
  <c r="E150" i="19"/>
  <c r="E149" i="19"/>
  <c r="E148" i="19"/>
  <c r="E147" i="19"/>
  <c r="E143" i="19"/>
  <c r="E142" i="19"/>
  <c r="E141" i="19"/>
  <c r="E140" i="19"/>
  <c r="E139" i="19"/>
  <c r="E138" i="19"/>
  <c r="E137" i="19"/>
  <c r="E136" i="19"/>
  <c r="E135" i="19"/>
  <c r="E133" i="19"/>
  <c r="E132" i="19"/>
  <c r="E108" i="19"/>
  <c r="E107" i="19"/>
  <c r="E106" i="19"/>
  <c r="E105" i="19"/>
  <c r="E104" i="19"/>
  <c r="E103" i="19"/>
  <c r="E102" i="19"/>
  <c r="E101" i="19"/>
  <c r="E100" i="19"/>
  <c r="E42" i="1"/>
  <c r="E39" i="1"/>
  <c r="E38" i="1"/>
  <c r="E37" i="1"/>
  <c r="E36" i="1"/>
  <c r="E35" i="1"/>
  <c r="J33" i="1"/>
  <c r="J22" i="1"/>
  <c r="J17" i="1"/>
  <c r="J13" i="1"/>
  <c r="T1" i="7"/>
  <c r="K51" i="18"/>
  <c r="E37" i="18"/>
  <c r="E38" i="18"/>
  <c r="E39" i="18"/>
  <c r="E40" i="18"/>
  <c r="E41" i="18"/>
  <c r="E36" i="18"/>
  <c r="J32" i="18"/>
  <c r="J21" i="18"/>
  <c r="J16" i="18"/>
  <c r="J12" i="18"/>
  <c r="A1301" i="7"/>
  <c r="A1302" i="7"/>
  <c r="A1303" i="7"/>
  <c r="A1304" i="7"/>
  <c r="A1305" i="7"/>
  <c r="A1306" i="7"/>
  <c r="A1307" i="7"/>
  <c r="A1308" i="7"/>
  <c r="A1309" i="7"/>
  <c r="A1310" i="7"/>
  <c r="A1311" i="7"/>
  <c r="BL11" i="19" l="1"/>
  <c r="J72" i="28"/>
  <c r="J71" i="29"/>
  <c r="BS11" i="19"/>
  <c r="BP11" i="19"/>
  <c r="BM11" i="19"/>
  <c r="BU11" i="19"/>
  <c r="BO11" i="19"/>
  <c r="BR11" i="19"/>
  <c r="I2" i="19"/>
  <c r="Y3" i="7" s="1"/>
  <c r="J51" i="18"/>
  <c r="I51" i="18"/>
  <c r="H51" i="18"/>
  <c r="G51" i="18"/>
  <c r="F51" i="18"/>
  <c r="E51" i="18"/>
  <c r="D51" i="18"/>
  <c r="C51" i="18"/>
  <c r="B51" i="18"/>
  <c r="B32" i="18"/>
  <c r="B31" i="18"/>
  <c r="B30" i="18"/>
  <c r="D29" i="18"/>
  <c r="B29" i="18"/>
  <c r="B21" i="18"/>
  <c r="B20" i="18"/>
  <c r="B19" i="18"/>
  <c r="B18" i="18"/>
  <c r="B16" i="18"/>
  <c r="B15" i="18"/>
  <c r="B14" i="18"/>
  <c r="D13" i="18"/>
  <c r="C13" i="18"/>
  <c r="B13" i="18"/>
  <c r="B12" i="18"/>
  <c r="C15" i="28" l="1"/>
  <c r="C15" i="29"/>
  <c r="C15" i="27"/>
  <c r="N15" i="18"/>
  <c r="I4" i="19"/>
  <c r="Y25" i="7" s="1"/>
  <c r="J2" i="19"/>
  <c r="Z3" i="7" s="1"/>
  <c r="D15" i="28" l="1"/>
  <c r="D15" i="29"/>
  <c r="E32" i="1"/>
  <c r="H32" i="1" s="1"/>
  <c r="N17" i="18"/>
  <c r="E15" i="27"/>
  <c r="F5" i="3"/>
  <c r="D15" i="27"/>
  <c r="O15" i="18"/>
  <c r="B72" i="1" l="1"/>
  <c r="C72" i="1"/>
  <c r="D72" i="1"/>
  <c r="E72" i="1"/>
  <c r="F72" i="1"/>
  <c r="G72" i="1"/>
  <c r="H72" i="1"/>
  <c r="I72" i="1"/>
  <c r="H2" i="1"/>
  <c r="H71" i="1"/>
  <c r="D30" i="1"/>
  <c r="E71" i="1"/>
  <c r="A72" i="1"/>
  <c r="E13" i="1"/>
  <c r="B14" i="1"/>
  <c r="C14" i="1"/>
  <c r="D14" i="1"/>
  <c r="B15" i="1"/>
  <c r="B16" i="1"/>
  <c r="B17" i="1"/>
  <c r="B19" i="1"/>
  <c r="D19" i="1"/>
  <c r="B20" i="1"/>
  <c r="B21" i="1"/>
  <c r="B22" i="1"/>
  <c r="B30" i="1"/>
  <c r="B31" i="1"/>
  <c r="B32" i="1"/>
  <c r="B33" i="1"/>
  <c r="B13" i="1"/>
  <c r="J72" i="1" l="1"/>
  <c r="C436" i="7"/>
  <c r="D436" i="7" l="1"/>
  <c r="A436" i="7" s="1"/>
  <c r="F436" i="7"/>
  <c r="C14" i="18"/>
  <c r="F2" i="16"/>
  <c r="Y4" i="7" s="1"/>
  <c r="C16" i="29" s="1"/>
  <c r="Y5" i="7" l="1"/>
  <c r="C16" i="28"/>
  <c r="F4" i="16"/>
  <c r="Y26" i="7" s="1"/>
  <c r="Z27" i="7" s="1"/>
  <c r="N20" i="18"/>
  <c r="C17" i="28" l="1"/>
  <c r="C17" i="29"/>
  <c r="D310" i="7"/>
  <c r="A310" i="7" s="1"/>
  <c r="AW10" i="16"/>
  <c r="G49" i="27" s="1"/>
  <c r="AS10" i="16"/>
  <c r="AV10" i="16"/>
  <c r="F49" i="27" s="1"/>
  <c r="AY10" i="16"/>
  <c r="I49" i="27" s="1"/>
  <c r="BA10" i="16"/>
  <c r="K49" i="27" s="1"/>
  <c r="BD10" i="16"/>
  <c r="N49" i="27" s="1"/>
  <c r="BB10" i="16"/>
  <c r="L49" i="27" s="1"/>
  <c r="AZ10" i="16"/>
  <c r="J49" i="27" s="1"/>
  <c r="AT10" i="16"/>
  <c r="D49" i="27" s="1"/>
  <c r="C15" i="18"/>
  <c r="C16" i="27"/>
  <c r="E16" i="27"/>
  <c r="E20" i="27" s="1"/>
  <c r="G2" i="16"/>
  <c r="Z4" i="7" s="1"/>
  <c r="D16" i="29" s="1"/>
  <c r="C16" i="1"/>
  <c r="Z5" i="7" l="1"/>
  <c r="D16" i="28"/>
  <c r="C49" i="27"/>
  <c r="O20" i="18"/>
  <c r="D17" i="28" l="1"/>
  <c r="D17" i="29"/>
  <c r="AD2" i="16"/>
  <c r="C46" i="27" s="1"/>
  <c r="V42" i="27"/>
  <c r="D16" i="1"/>
  <c r="D16" i="27"/>
  <c r="D15" i="18"/>
  <c r="N22" i="18"/>
  <c r="D14" i="18" l="1"/>
  <c r="F4" i="2" l="1"/>
  <c r="AM56" i="19"/>
  <c r="F46" i="7" s="1"/>
  <c r="AM53" i="19"/>
  <c r="F43" i="7" s="1"/>
  <c r="C15" i="1"/>
  <c r="D15" i="1"/>
  <c r="AM40" i="19"/>
  <c r="F31" i="7" s="1"/>
  <c r="AM221" i="19" l="1"/>
  <c r="F207" i="7" s="1"/>
  <c r="AM213" i="19"/>
  <c r="F200" i="7" s="1"/>
  <c r="AM228" i="19"/>
  <c r="F214" i="7" s="1"/>
  <c r="AM220" i="19"/>
  <c r="F206" i="7" s="1"/>
  <c r="AM204" i="19"/>
  <c r="F191" i="7" s="1"/>
  <c r="AM234" i="19"/>
  <c r="F220" i="7" s="1"/>
  <c r="AM205" i="19"/>
  <c r="F192" i="7" s="1"/>
  <c r="AM212" i="19"/>
  <c r="F199" i="7" s="1"/>
  <c r="AM203" i="19"/>
  <c r="F190" i="7" s="1"/>
  <c r="AM206" i="19"/>
  <c r="F193" i="7" s="1"/>
  <c r="AM238" i="19"/>
  <c r="F224" i="7" s="1"/>
  <c r="AM219" i="19"/>
  <c r="F205" i="7" s="1"/>
  <c r="AM211" i="19"/>
  <c r="F198" i="7" s="1"/>
  <c r="AM232" i="19"/>
  <c r="F218" i="7" s="1"/>
  <c r="AM231" i="19"/>
  <c r="F217" i="7" s="1"/>
  <c r="AM224" i="19"/>
  <c r="F210" i="7" s="1"/>
  <c r="AM202" i="19"/>
  <c r="F189" i="7" s="1"/>
  <c r="AM215" i="19"/>
  <c r="F201" i="7" s="1"/>
  <c r="AM233" i="19"/>
  <c r="F219" i="7" s="1"/>
  <c r="AM230" i="19"/>
  <c r="F216" i="7" s="1"/>
  <c r="AM218" i="19"/>
  <c r="F204" i="7" s="1"/>
  <c r="AM210" i="19"/>
  <c r="F197" i="7" s="1"/>
  <c r="AM227" i="19"/>
  <c r="F213" i="7" s="1"/>
  <c r="AM225" i="19"/>
  <c r="F211" i="7" s="1"/>
  <c r="AM236" i="19"/>
  <c r="F222" i="7" s="1"/>
  <c r="AM217" i="19"/>
  <c r="F203" i="7" s="1"/>
  <c r="AM209" i="19"/>
  <c r="F196" i="7" s="1"/>
  <c r="AM226" i="19"/>
  <c r="F212" i="7" s="1"/>
  <c r="AM237" i="19"/>
  <c r="F223" i="7" s="1"/>
  <c r="AM223" i="19"/>
  <c r="F209" i="7" s="1"/>
  <c r="AM229" i="19"/>
  <c r="F215" i="7" s="1"/>
  <c r="AM208" i="19"/>
  <c r="F195" i="7" s="1"/>
  <c r="AM239" i="19"/>
  <c r="F225" i="7" s="1"/>
  <c r="AM235" i="19"/>
  <c r="F221" i="7" s="1"/>
  <c r="AM222" i="19"/>
  <c r="F208" i="7" s="1"/>
  <c r="AM216" i="19"/>
  <c r="F202" i="7" s="1"/>
  <c r="AM207" i="19"/>
  <c r="F194" i="7" s="1"/>
  <c r="AM55" i="19"/>
  <c r="F45" i="7" s="1"/>
  <c r="AM160" i="19"/>
  <c r="F148" i="7" s="1"/>
  <c r="AM159" i="19"/>
  <c r="F147" i="7" s="1"/>
  <c r="A2" i="7"/>
  <c r="C17" i="1"/>
  <c r="C16" i="18"/>
  <c r="B313" i="7" l="1"/>
  <c r="B314" i="7"/>
  <c r="B394" i="7"/>
  <c r="B391" i="7"/>
  <c r="B405" i="7"/>
  <c r="B403" i="7"/>
  <c r="B401" i="7"/>
  <c r="B399" i="7"/>
  <c r="B413" i="7"/>
  <c r="B427" i="7"/>
  <c r="B330" i="7"/>
  <c r="B375" i="7"/>
  <c r="B389" i="7"/>
  <c r="B387" i="7"/>
  <c r="B385" i="7"/>
  <c r="B383" i="7"/>
  <c r="B397" i="7"/>
  <c r="B411" i="7"/>
  <c r="B425" i="7"/>
  <c r="B359" i="7"/>
  <c r="B373" i="7"/>
  <c r="B371" i="7"/>
  <c r="B369" i="7"/>
  <c r="B367" i="7"/>
  <c r="B381" i="7"/>
  <c r="B395" i="7"/>
  <c r="B329" i="7"/>
  <c r="B343" i="7"/>
  <c r="B357" i="7"/>
  <c r="B355" i="7"/>
  <c r="B353" i="7"/>
  <c r="B351" i="7"/>
  <c r="B365" i="7"/>
  <c r="B379" i="7"/>
  <c r="B424" i="7"/>
  <c r="B327" i="7"/>
  <c r="B341" i="7"/>
  <c r="B339" i="7"/>
  <c r="B337" i="7"/>
  <c r="B335" i="7"/>
  <c r="B349" i="7"/>
  <c r="B363" i="7"/>
  <c r="B408" i="7"/>
  <c r="B311" i="7"/>
  <c r="B325" i="7"/>
  <c r="B323" i="7"/>
  <c r="B321" i="7"/>
  <c r="B319" i="7"/>
  <c r="B333" i="7"/>
  <c r="B347" i="7"/>
  <c r="B392" i="7"/>
  <c r="B346" i="7"/>
  <c r="B361" i="7"/>
  <c r="B434" i="7"/>
  <c r="B432" i="7"/>
  <c r="B409" i="7"/>
  <c r="B317" i="7"/>
  <c r="B331" i="7"/>
  <c r="B315" i="7"/>
  <c r="B376" i="7"/>
  <c r="B422" i="7"/>
  <c r="B420" i="7"/>
  <c r="B418" i="7"/>
  <c r="B416" i="7"/>
  <c r="B414" i="7"/>
  <c r="B345" i="7"/>
  <c r="B360" i="7"/>
  <c r="B406" i="7"/>
  <c r="B404" i="7"/>
  <c r="B402" i="7"/>
  <c r="B400" i="7"/>
  <c r="B398" i="7"/>
  <c r="B428" i="7"/>
  <c r="B344" i="7"/>
  <c r="B390" i="7"/>
  <c r="B388" i="7"/>
  <c r="B386" i="7"/>
  <c r="B384" i="7"/>
  <c r="B382" i="7"/>
  <c r="B412" i="7"/>
  <c r="B430" i="7"/>
  <c r="B328" i="7"/>
  <c r="B374" i="7"/>
  <c r="B372" i="7"/>
  <c r="B370" i="7"/>
  <c r="B368" i="7"/>
  <c r="B366" i="7"/>
  <c r="B396" i="7"/>
  <c r="B312" i="7"/>
  <c r="B358" i="7"/>
  <c r="B356" i="7"/>
  <c r="B354" i="7"/>
  <c r="B352" i="7"/>
  <c r="B350" i="7"/>
  <c r="B380" i="7"/>
  <c r="B410" i="7"/>
  <c r="B342" i="7"/>
  <c r="B340" i="7"/>
  <c r="B338" i="7"/>
  <c r="B336" i="7"/>
  <c r="B334" i="7"/>
  <c r="B364" i="7"/>
  <c r="B362" i="7"/>
  <c r="B326" i="7"/>
  <c r="B324" i="7"/>
  <c r="B322" i="7"/>
  <c r="B320" i="7"/>
  <c r="B318" i="7"/>
  <c r="B348" i="7"/>
  <c r="B426" i="7"/>
  <c r="B423" i="7"/>
  <c r="B393" i="7"/>
  <c r="B435" i="7"/>
  <c r="B433" i="7"/>
  <c r="B431" i="7"/>
  <c r="B377" i="7"/>
  <c r="B332" i="7"/>
  <c r="B378" i="7"/>
  <c r="B407" i="7"/>
  <c r="B421" i="7"/>
  <c r="B419" i="7"/>
  <c r="B417" i="7"/>
  <c r="B415" i="7"/>
  <c r="B429" i="7"/>
  <c r="B316" i="7"/>
  <c r="B463" i="7"/>
  <c r="B51" i="7"/>
  <c r="B464" i="7"/>
  <c r="B69" i="7"/>
  <c r="B8" i="7"/>
  <c r="B605" i="7"/>
  <c r="B70" i="7"/>
  <c r="B606" i="7"/>
  <c r="B71" i="7"/>
  <c r="B276" i="7"/>
  <c r="B294" i="7"/>
  <c r="B7" i="7"/>
  <c r="B607" i="7"/>
  <c r="B164" i="7"/>
  <c r="B634" i="7"/>
  <c r="B182" i="7"/>
  <c r="B184" i="7"/>
  <c r="B6" i="7"/>
  <c r="B3" i="7"/>
  <c r="B183" i="7"/>
  <c r="B4" i="7"/>
  <c r="B5" i="7"/>
  <c r="B295" i="7"/>
  <c r="B296" i="7"/>
  <c r="B9" i="7"/>
  <c r="B10" i="7"/>
  <c r="B11" i="7"/>
  <c r="B462" i="7"/>
  <c r="B41" i="7"/>
  <c r="B267" i="7"/>
  <c r="B686" i="7"/>
  <c r="B444" i="7"/>
  <c r="B40" i="7"/>
  <c r="B100" i="7"/>
  <c r="B187" i="7"/>
  <c r="B473" i="7"/>
  <c r="B19" i="7"/>
  <c r="B630" i="7"/>
  <c r="B64" i="7"/>
  <c r="B306" i="7"/>
  <c r="B584" i="7"/>
  <c r="B162" i="7"/>
  <c r="B124" i="7"/>
  <c r="B179" i="7"/>
  <c r="B263" i="7"/>
  <c r="B201" i="7"/>
  <c r="B440" i="7"/>
  <c r="B260" i="7"/>
  <c r="B480" i="7"/>
  <c r="B26" i="7"/>
  <c r="B307" i="7"/>
  <c r="B529" i="7"/>
  <c r="B85" i="7"/>
  <c r="B308" i="7"/>
  <c r="B537" i="7"/>
  <c r="B52" i="7"/>
  <c r="B482" i="7"/>
  <c r="B257" i="7"/>
  <c r="B679" i="7"/>
  <c r="B438" i="7"/>
  <c r="B175" i="7"/>
  <c r="B597" i="7"/>
  <c r="B78" i="7"/>
  <c r="B500" i="7"/>
  <c r="B237" i="7"/>
  <c r="B659" i="7"/>
  <c r="B67" i="7"/>
  <c r="B558" i="7"/>
  <c r="B660" i="7"/>
  <c r="B109" i="7"/>
  <c r="B246" i="7"/>
  <c r="B623" i="7"/>
  <c r="B54" i="7"/>
  <c r="B612" i="7"/>
  <c r="B638" i="7"/>
  <c r="B572" i="7"/>
  <c r="B445" i="7"/>
  <c r="B15" i="7"/>
  <c r="B300" i="7"/>
  <c r="B153" i="7"/>
  <c r="B68" i="7"/>
  <c r="B474" i="7"/>
  <c r="B265" i="7"/>
  <c r="B657" i="7"/>
  <c r="B74" i="7"/>
  <c r="B667" i="7"/>
  <c r="B646" i="7"/>
  <c r="B96" i="7"/>
  <c r="B600" i="7"/>
  <c r="B441" i="7"/>
  <c r="B140" i="7"/>
  <c r="B149" i="7"/>
  <c r="B203" i="7"/>
  <c r="B171" i="7"/>
  <c r="B230" i="7"/>
  <c r="B457" i="7"/>
  <c r="B681" i="7"/>
  <c r="B278" i="7"/>
  <c r="B506" i="7"/>
  <c r="B55" i="7"/>
  <c r="B279" i="7"/>
  <c r="B507" i="7"/>
  <c r="B22" i="7"/>
  <c r="B466" i="7"/>
  <c r="B241" i="7"/>
  <c r="B663" i="7"/>
  <c r="B159" i="7"/>
  <c r="B581" i="7"/>
  <c r="B62" i="7"/>
  <c r="B484" i="7"/>
  <c r="B221" i="7"/>
  <c r="B643" i="7"/>
  <c r="B117" i="7"/>
  <c r="B599" i="7"/>
  <c r="B163" i="7"/>
  <c r="B73" i="7"/>
  <c r="B256" i="7"/>
  <c r="B642" i="7"/>
  <c r="B35" i="7"/>
  <c r="B310" i="7"/>
  <c r="B137" i="7"/>
  <c r="B583" i="7"/>
  <c r="B469" i="7"/>
  <c r="B104" i="7"/>
  <c r="B12" i="7"/>
  <c r="B229" i="7"/>
  <c r="B535" i="7"/>
  <c r="B99" i="7"/>
  <c r="B28" i="7"/>
  <c r="B652" i="7"/>
  <c r="B218" i="7"/>
  <c r="B437" i="7"/>
  <c r="B298" i="7"/>
  <c r="B609" i="7"/>
  <c r="B226" i="7"/>
  <c r="B542" i="7"/>
  <c r="B576" i="7"/>
  <c r="B211" i="7"/>
  <c r="B521" i="7"/>
  <c r="B497" i="7"/>
  <c r="B494" i="7"/>
  <c r="B635" i="7"/>
  <c r="B637" i="7"/>
  <c r="B16" i="7"/>
  <c r="B128" i="7"/>
  <c r="B616" i="7"/>
  <c r="B578" i="7"/>
  <c r="B156" i="7"/>
  <c r="B119" i="7"/>
  <c r="B120" i="7"/>
  <c r="B148" i="7"/>
  <c r="B200" i="7"/>
  <c r="B651" i="7"/>
  <c r="B249" i="7"/>
  <c r="B476" i="7"/>
  <c r="B25" i="7"/>
  <c r="B250" i="7"/>
  <c r="B447" i="7"/>
  <c r="B670" i="7"/>
  <c r="B450" i="7"/>
  <c r="B225" i="7"/>
  <c r="B647" i="7"/>
  <c r="B143" i="7"/>
  <c r="B565" i="7"/>
  <c r="B302" i="7"/>
  <c r="B46" i="7"/>
  <c r="B468" i="7"/>
  <c r="B205" i="7"/>
  <c r="B627" i="7"/>
  <c r="B189" i="7"/>
  <c r="B603" i="7"/>
  <c r="B442" i="7"/>
  <c r="B254" i="7"/>
  <c r="B144" i="7"/>
  <c r="B220" i="7"/>
  <c r="B685" i="7"/>
  <c r="B591" i="7"/>
  <c r="B161" i="7"/>
  <c r="B501" i="7"/>
  <c r="B141" i="7"/>
  <c r="B47" i="7"/>
  <c r="B531" i="7"/>
  <c r="B212" i="7"/>
  <c r="B240" i="7"/>
  <c r="B472" i="7"/>
  <c r="B460" i="7"/>
  <c r="B508" i="7"/>
  <c r="B31" i="7"/>
  <c r="B502" i="7"/>
  <c r="B488" i="7"/>
  <c r="B199" i="7"/>
  <c r="B24" i="7"/>
  <c r="B97" i="7"/>
  <c r="B174" i="7"/>
  <c r="B244" i="7"/>
  <c r="B598" i="7"/>
  <c r="B622" i="7"/>
  <c r="B656" i="7"/>
  <c r="B527" i="7"/>
  <c r="B492" i="7"/>
  <c r="B608" i="7"/>
  <c r="B48" i="7"/>
  <c r="B160" i="7"/>
  <c r="B632" i="7"/>
  <c r="B594" i="7"/>
  <c r="B172" i="7"/>
  <c r="B89" i="7"/>
  <c r="B37" i="7"/>
  <c r="B118" i="7"/>
  <c r="B233" i="7"/>
  <c r="B170" i="7"/>
  <c r="B621" i="7"/>
  <c r="B219" i="7"/>
  <c r="B446" i="7"/>
  <c r="B673" i="7"/>
  <c r="B227" i="7"/>
  <c r="B640" i="7"/>
  <c r="B209" i="7"/>
  <c r="B631" i="7"/>
  <c r="B127" i="7"/>
  <c r="B549" i="7"/>
  <c r="B286" i="7"/>
  <c r="B30" i="7"/>
  <c r="B452" i="7"/>
  <c r="B611" i="7"/>
  <c r="B90" i="7"/>
  <c r="B588" i="7"/>
  <c r="B676" i="7"/>
  <c r="B579" i="7"/>
  <c r="B633" i="7"/>
  <c r="B525" i="7"/>
  <c r="B680" i="7"/>
  <c r="B543" i="7"/>
  <c r="B238" i="7"/>
  <c r="B264" i="7"/>
  <c r="B215" i="7"/>
  <c r="B50" i="7"/>
  <c r="B682" i="7"/>
  <c r="B248" i="7"/>
  <c r="B190" i="7"/>
  <c r="B152" i="7"/>
  <c r="B185" i="7"/>
  <c r="B39" i="7"/>
  <c r="B491" i="7"/>
  <c r="B121" i="7"/>
  <c r="B557" i="7"/>
  <c r="B235" i="7"/>
  <c r="B217" i="7"/>
  <c r="B133" i="7"/>
  <c r="B585" i="7"/>
  <c r="B80" i="7"/>
  <c r="B192" i="7"/>
  <c r="B648" i="7"/>
  <c r="B610" i="7"/>
  <c r="B188" i="7"/>
  <c r="B292" i="7"/>
  <c r="B59" i="7"/>
  <c r="B655" i="7"/>
  <c r="B88" i="7"/>
  <c r="B150" i="7"/>
  <c r="B147" i="7"/>
  <c r="B592" i="7"/>
  <c r="B196" i="7"/>
  <c r="B650" i="7"/>
  <c r="B197" i="7"/>
  <c r="B617" i="7"/>
  <c r="B443" i="7"/>
  <c r="B193" i="7"/>
  <c r="B615" i="7"/>
  <c r="B111" i="7"/>
  <c r="B533" i="7"/>
  <c r="B270" i="7"/>
  <c r="B14" i="7"/>
  <c r="B436" i="7"/>
  <c r="B173" i="7"/>
  <c r="B595" i="7"/>
  <c r="B180" i="7"/>
  <c r="B569" i="7"/>
  <c r="B166" i="7"/>
  <c r="B620" i="7"/>
  <c r="B167" i="7"/>
  <c r="B177" i="7"/>
  <c r="B517" i="7"/>
  <c r="B157" i="7"/>
  <c r="B614" i="7"/>
  <c r="B214" i="7"/>
  <c r="B297" i="7"/>
  <c r="B684" i="7"/>
  <c r="B87" i="7"/>
  <c r="B136" i="7"/>
  <c r="B563" i="7"/>
  <c r="B628" i="7"/>
  <c r="B21" i="7"/>
  <c r="B194" i="7"/>
  <c r="B602" i="7"/>
  <c r="B53" i="7"/>
  <c r="B475" i="7"/>
  <c r="B453" i="7"/>
  <c r="B515" i="7"/>
  <c r="B454" i="7"/>
  <c r="B66" i="7"/>
  <c r="B601" i="7"/>
  <c r="B251" i="7"/>
  <c r="B596" i="7"/>
  <c r="B544" i="7"/>
  <c r="B155" i="7"/>
  <c r="B504" i="7"/>
  <c r="B575" i="7"/>
  <c r="B574" i="7"/>
  <c r="B293" i="7"/>
  <c r="B587" i="7"/>
  <c r="B122" i="7"/>
  <c r="B666" i="7"/>
  <c r="B103" i="7"/>
  <c r="B555" i="7"/>
  <c r="B112" i="7"/>
  <c r="B224" i="7"/>
  <c r="B664" i="7"/>
  <c r="B626" i="7"/>
  <c r="B204" i="7"/>
  <c r="B36" i="7"/>
  <c r="B58" i="7"/>
  <c r="B95" i="7"/>
  <c r="B524" i="7"/>
  <c r="B539" i="7"/>
  <c r="B79" i="7"/>
  <c r="B554" i="7"/>
  <c r="B486" i="7"/>
  <c r="B268" i="7"/>
  <c r="B449" i="7"/>
  <c r="B113" i="7"/>
  <c r="B93" i="7"/>
  <c r="B275" i="7"/>
  <c r="B210" i="7"/>
  <c r="B284" i="7"/>
  <c r="B478" i="7"/>
  <c r="B271" i="7"/>
  <c r="B77" i="7"/>
  <c r="B518" i="7"/>
  <c r="B82" i="7"/>
  <c r="B571" i="7"/>
  <c r="B247" i="7"/>
  <c r="B38" i="7"/>
  <c r="B186" i="7"/>
  <c r="B639" i="7"/>
  <c r="B154" i="7"/>
  <c r="B522" i="7"/>
  <c r="B43" i="7"/>
  <c r="B272" i="7"/>
  <c r="B495" i="7"/>
  <c r="B176" i="7"/>
  <c r="B288" i="7"/>
  <c r="B18" i="7"/>
  <c r="B658" i="7"/>
  <c r="B236" i="7"/>
  <c r="B513" i="7"/>
  <c r="B654" i="7"/>
  <c r="B490" i="7"/>
  <c r="B683" i="7"/>
  <c r="B625" i="7"/>
  <c r="B57" i="7"/>
  <c r="B281" i="7"/>
  <c r="B509" i="7"/>
  <c r="B106" i="7"/>
  <c r="B561" i="7"/>
  <c r="B107" i="7"/>
  <c r="B304" i="7"/>
  <c r="B528" i="7"/>
  <c r="B145" i="7"/>
  <c r="B567" i="7"/>
  <c r="B63" i="7"/>
  <c r="B485" i="7"/>
  <c r="B222" i="7"/>
  <c r="B644" i="7"/>
  <c r="B125" i="7"/>
  <c r="B547" i="7"/>
  <c r="B134" i="7"/>
  <c r="B151" i="7"/>
  <c r="B216" i="7"/>
  <c r="B669" i="7"/>
  <c r="B20" i="7"/>
  <c r="B245" i="7"/>
  <c r="B465" i="7"/>
  <c r="B208" i="7"/>
  <c r="B178" i="7"/>
  <c r="B456" i="7"/>
  <c r="B34" i="7"/>
  <c r="B674" i="7"/>
  <c r="B252" i="7"/>
  <c r="B624" i="7"/>
  <c r="B653" i="7"/>
  <c r="B573" i="7"/>
  <c r="B27" i="7"/>
  <c r="B259" i="7"/>
  <c r="B479" i="7"/>
  <c r="B83" i="7"/>
  <c r="B309" i="7"/>
  <c r="B538" i="7"/>
  <c r="B84" i="7"/>
  <c r="B277" i="7"/>
  <c r="B505" i="7"/>
  <c r="B129" i="7"/>
  <c r="B551" i="7"/>
  <c r="B303" i="7"/>
  <c r="B206" i="7"/>
  <c r="B668" i="7"/>
  <c r="B280" i="7"/>
  <c r="B287" i="7"/>
  <c r="B523" i="7"/>
  <c r="B23" i="7"/>
  <c r="B519" i="7"/>
  <c r="B499" i="7"/>
  <c r="B636" i="7"/>
  <c r="B44" i="7"/>
  <c r="B131" i="7"/>
  <c r="B101" i="7"/>
  <c r="B534" i="7"/>
  <c r="B98" i="7"/>
  <c r="B512" i="7"/>
  <c r="B282" i="7"/>
  <c r="B641" i="7"/>
  <c r="B619" i="7"/>
  <c r="B289" i="7"/>
  <c r="B191" i="7"/>
  <c r="B580" i="7"/>
  <c r="B467" i="7"/>
  <c r="B665" i="7"/>
  <c r="B550" i="7"/>
  <c r="B114" i="7"/>
  <c r="B489" i="7"/>
  <c r="B593" i="7"/>
  <c r="B618" i="7"/>
  <c r="B590" i="7"/>
  <c r="B273" i="7"/>
  <c r="B677" i="7"/>
  <c r="B564" i="7"/>
  <c r="B451" i="7"/>
  <c r="B266" i="7"/>
  <c r="B130" i="7"/>
  <c r="B459" i="7"/>
  <c r="B570" i="7"/>
  <c r="B589" i="7"/>
  <c r="B560" i="7"/>
  <c r="B81" i="7"/>
  <c r="B661" i="7"/>
  <c r="B461" i="7"/>
  <c r="B213" i="7"/>
  <c r="B582" i="7"/>
  <c r="B146" i="7"/>
  <c r="B540" i="7"/>
  <c r="B559" i="7"/>
  <c r="B645" i="7"/>
  <c r="B60" i="7"/>
  <c r="B228" i="7"/>
  <c r="B516" i="7"/>
  <c r="B283" i="7"/>
  <c r="B135" i="7"/>
  <c r="B261" i="7"/>
  <c r="B105" i="7"/>
  <c r="B301" i="7"/>
  <c r="B32" i="7"/>
  <c r="B116" i="7"/>
  <c r="B503" i="7"/>
  <c r="B586" i="7"/>
  <c r="B541" i="7"/>
  <c r="B448" i="7"/>
  <c r="B253" i="7"/>
  <c r="B274" i="7"/>
  <c r="B61" i="7"/>
  <c r="B496" i="7"/>
  <c r="B514" i="7"/>
  <c r="B291" i="7"/>
  <c r="B536" i="7"/>
  <c r="B552" i="7"/>
  <c r="B207" i="7"/>
  <c r="B158" i="7"/>
  <c r="B132" i="7"/>
  <c r="B102" i="7"/>
  <c r="B223" i="7"/>
  <c r="B577" i="7"/>
  <c r="B566" i="7"/>
  <c r="B548" i="7"/>
  <c r="B195" i="7"/>
  <c r="B532" i="7"/>
  <c r="B678" i="7"/>
  <c r="B510" i="7"/>
  <c r="B165" i="7"/>
  <c r="B629" i="7"/>
  <c r="B91" i="7"/>
  <c r="B76" i="7"/>
  <c r="B33" i="7"/>
  <c r="B181" i="7"/>
  <c r="B92" i="7"/>
  <c r="B168" i="7"/>
  <c r="B234" i="7"/>
  <c r="B231" i="7"/>
  <c r="B75" i="7"/>
  <c r="B285" i="7"/>
  <c r="B242" i="7"/>
  <c r="B86" i="7"/>
  <c r="B487" i="7"/>
  <c r="B556" i="7"/>
  <c r="B471" i="7"/>
  <c r="B526" i="7"/>
  <c r="B481" i="7"/>
  <c r="B530" i="7"/>
  <c r="B439" i="7"/>
  <c r="B498" i="7"/>
  <c r="B123" i="7"/>
  <c r="B126" i="7"/>
  <c r="B110" i="7"/>
  <c r="B568" i="7"/>
  <c r="B65" i="7"/>
  <c r="B108" i="7"/>
  <c r="B562" i="7"/>
  <c r="B511" i="7"/>
  <c r="B546" i="7"/>
  <c r="B458" i="7"/>
  <c r="B243" i="7"/>
  <c r="B29" i="7"/>
  <c r="B545" i="7"/>
  <c r="B42" i="7"/>
  <c r="B305" i="7"/>
  <c r="B604" i="7"/>
  <c r="B493" i="7"/>
  <c r="B49" i="7"/>
  <c r="B470" i="7"/>
  <c r="B169" i="7"/>
  <c r="B198" i="7"/>
  <c r="B613" i="7"/>
  <c r="B662" i="7"/>
  <c r="B139" i="7"/>
  <c r="B17" i="7"/>
  <c r="B299" i="7"/>
  <c r="B138" i="7"/>
  <c r="B115" i="7"/>
  <c r="B269" i="7"/>
  <c r="B258" i="7"/>
  <c r="B477" i="7"/>
  <c r="B455" i="7"/>
  <c r="B290" i="7"/>
  <c r="B45" i="7"/>
  <c r="B520" i="7"/>
  <c r="B255" i="7"/>
  <c r="B262" i="7"/>
  <c r="B239" i="7"/>
  <c r="B72" i="7"/>
  <c r="B672" i="7"/>
  <c r="B202" i="7"/>
  <c r="B94" i="7"/>
  <c r="B56" i="7"/>
  <c r="B142" i="7"/>
  <c r="B13" i="7"/>
  <c r="B232" i="7"/>
  <c r="B675" i="7"/>
  <c r="B671" i="7"/>
  <c r="B483" i="7"/>
  <c r="B649" i="7"/>
  <c r="B553" i="7"/>
  <c r="B691" i="7"/>
  <c r="B697" i="7"/>
  <c r="B696" i="7"/>
  <c r="B687" i="7"/>
  <c r="B692" i="7"/>
  <c r="B693" i="7"/>
  <c r="B695" i="7"/>
  <c r="B689" i="7"/>
  <c r="B690" i="7"/>
  <c r="B688" i="7"/>
  <c r="B694" i="7"/>
  <c r="B700" i="7"/>
  <c r="B821" i="7"/>
  <c r="B708" i="7"/>
  <c r="B874" i="7"/>
  <c r="B931" i="7"/>
  <c r="B839" i="7"/>
  <c r="B735" i="7"/>
  <c r="B760" i="7"/>
  <c r="B884" i="7"/>
  <c r="B829" i="7"/>
  <c r="B741" i="7"/>
  <c r="B814" i="7"/>
  <c r="B900" i="7"/>
  <c r="B717" i="7"/>
  <c r="B894" i="7"/>
  <c r="B699" i="7"/>
  <c r="B826" i="7"/>
  <c r="B813" i="7"/>
  <c r="B730" i="7"/>
  <c r="B815" i="7"/>
  <c r="B816" i="7"/>
  <c r="B869" i="7"/>
  <c r="B836" i="7"/>
  <c r="B867" i="7"/>
  <c r="B893" i="7"/>
  <c r="B709" i="7"/>
  <c r="B719" i="7"/>
  <c r="B855" i="7"/>
  <c r="B885" i="7"/>
  <c r="B877" i="7"/>
  <c r="B748" i="7"/>
  <c r="B710" i="7"/>
  <c r="B922" i="7"/>
  <c r="B727" i="7"/>
  <c r="B921" i="7"/>
  <c r="B750" i="7"/>
  <c r="B793" i="7"/>
  <c r="B800" i="7"/>
  <c r="B796" i="7"/>
  <c r="B803" i="7"/>
  <c r="B784" i="7"/>
  <c r="B792" i="7"/>
  <c r="B770" i="7"/>
  <c r="B860" i="7"/>
  <c r="B789" i="7"/>
  <c r="B762" i="7"/>
  <c r="B873" i="7"/>
  <c r="B736" i="7"/>
  <c r="B772" i="7"/>
  <c r="B880" i="7"/>
  <c r="B714" i="7"/>
  <c r="B870" i="7"/>
  <c r="B850" i="7"/>
  <c r="B733" i="7"/>
  <c r="B913" i="7"/>
  <c r="B729" i="7"/>
  <c r="B775" i="7"/>
  <c r="B899" i="7"/>
  <c r="B756" i="7"/>
  <c r="B765" i="7"/>
  <c r="B847" i="7"/>
  <c r="B879" i="7"/>
  <c r="B734" i="7"/>
  <c r="B881" i="7"/>
  <c r="B718" i="7"/>
  <c r="B805" i="7"/>
  <c r="B725" i="7"/>
  <c r="B764" i="7"/>
  <c r="B711" i="7"/>
  <c r="B722" i="7"/>
  <c r="B807" i="7"/>
  <c r="B702" i="7"/>
  <c r="B795" i="7"/>
  <c r="B758" i="7"/>
  <c r="B895" i="7"/>
  <c r="B848" i="7"/>
  <c r="B704" i="7"/>
  <c r="B723" i="7"/>
  <c r="B739" i="7"/>
  <c r="B924" i="7"/>
  <c r="B788" i="7"/>
  <c r="B853" i="7"/>
  <c r="B713" i="7"/>
  <c r="B757" i="7"/>
  <c r="B769" i="7"/>
  <c r="B834" i="7"/>
  <c r="B817" i="7"/>
  <c r="B872" i="7"/>
  <c r="B824" i="7"/>
  <c r="B747" i="7"/>
  <c r="B876" i="7"/>
  <c r="B812" i="7"/>
  <c r="B863" i="7"/>
  <c r="B840" i="7"/>
  <c r="B804" i="7"/>
  <c r="B912" i="7"/>
  <c r="B846" i="7"/>
  <c r="B706" i="7"/>
  <c r="B919" i="7"/>
  <c r="B746" i="7"/>
  <c r="B810" i="7"/>
  <c r="B731" i="7"/>
  <c r="B843" i="7"/>
  <c r="B737" i="7"/>
  <c r="B929" i="7"/>
  <c r="B856" i="7"/>
  <c r="B936" i="7"/>
  <c r="B878" i="7"/>
  <c r="B819" i="7"/>
  <c r="B897" i="7"/>
  <c r="B825" i="7"/>
  <c r="B771" i="7"/>
  <c r="B916" i="7"/>
  <c r="B720" i="7"/>
  <c r="B914" i="7"/>
  <c r="B705" i="7"/>
  <c r="B759" i="7"/>
  <c r="B785" i="7"/>
  <c r="B891" i="7"/>
  <c r="B732" i="7"/>
  <c r="B728" i="7"/>
  <c r="B703" i="7"/>
  <c r="B911" i="7"/>
  <c r="B888" i="7"/>
  <c r="B809" i="7"/>
  <c r="B781" i="7"/>
  <c r="B707" i="7"/>
  <c r="B766" i="7"/>
  <c r="B782" i="7"/>
  <c r="B854" i="7"/>
  <c r="B904" i="7"/>
  <c r="B932" i="7"/>
  <c r="B890" i="7"/>
  <c r="B755" i="7"/>
  <c r="B896" i="7"/>
  <c r="B909" i="7"/>
  <c r="B862" i="7"/>
  <c r="B927" i="7"/>
  <c r="B835" i="7"/>
  <c r="B905" i="7"/>
  <c r="B930" i="7"/>
  <c r="B859" i="7"/>
  <c r="B798" i="7"/>
  <c r="B820" i="7"/>
  <c r="B886" i="7"/>
  <c r="B801" i="7"/>
  <c r="B779" i="7"/>
  <c r="B698" i="7"/>
  <c r="B822" i="7"/>
  <c r="B754" i="7"/>
  <c r="B917" i="7"/>
  <c r="B928" i="7"/>
  <c r="B791" i="7"/>
  <c r="B749" i="7"/>
  <c r="B923" i="7"/>
  <c r="B828" i="7"/>
  <c r="B786" i="7"/>
  <c r="B866" i="7"/>
  <c r="B864" i="7"/>
  <c r="B841" i="7"/>
  <c r="B901" i="7"/>
  <c r="B712" i="7"/>
  <c r="B780" i="7"/>
  <c r="B743" i="7"/>
  <c r="B842" i="7"/>
  <c r="B920" i="7"/>
  <c r="B787" i="7"/>
  <c r="B715" i="7"/>
  <c r="B882" i="7"/>
  <c r="B802" i="7"/>
  <c r="B925" i="7"/>
  <c r="B794" i="7"/>
  <c r="B926" i="7"/>
  <c r="B935" i="7"/>
  <c r="B701" i="7"/>
  <c r="B889" i="7"/>
  <c r="B871" i="7"/>
  <c r="B903" i="7"/>
  <c r="B773" i="7"/>
  <c r="B845" i="7"/>
  <c r="B887" i="7"/>
  <c r="B831" i="7"/>
  <c r="B857" i="7"/>
  <c r="B783" i="7"/>
  <c r="B721" i="7"/>
  <c r="B767" i="7"/>
  <c r="B868" i="7"/>
  <c r="B777" i="7"/>
  <c r="B908" i="7"/>
  <c r="B833" i="7"/>
  <c r="B915" i="7"/>
  <c r="B838" i="7"/>
  <c r="B808" i="7"/>
  <c r="B852" i="7"/>
  <c r="B933" i="7"/>
  <c r="B768" i="7"/>
  <c r="B907" i="7"/>
  <c r="B811" i="7"/>
  <c r="B716" i="7"/>
  <c r="B778" i="7"/>
  <c r="B851" i="7"/>
  <c r="B865" i="7"/>
  <c r="B837" i="7"/>
  <c r="B742" i="7"/>
  <c r="B790" i="7"/>
  <c r="B738" i="7"/>
  <c r="B898" i="7"/>
  <c r="B934" i="7"/>
  <c r="B918" i="7"/>
  <c r="B726" i="7"/>
  <c r="B776" i="7"/>
  <c r="B883" i="7"/>
  <c r="B761" i="7"/>
  <c r="B774" i="7"/>
  <c r="B823" i="7"/>
  <c r="B724" i="7"/>
  <c r="B744" i="7"/>
  <c r="B910" i="7"/>
  <c r="B892" i="7"/>
  <c r="B740" i="7"/>
  <c r="B902" i="7"/>
  <c r="B832" i="7"/>
  <c r="B858" i="7"/>
  <c r="B827" i="7"/>
  <c r="B797" i="7"/>
  <c r="B906" i="7"/>
  <c r="B844" i="7"/>
  <c r="B799" i="7"/>
  <c r="B753" i="7"/>
  <c r="B861" i="7"/>
  <c r="B751" i="7"/>
  <c r="B830" i="7"/>
  <c r="B849" i="7"/>
  <c r="B745" i="7"/>
  <c r="B818" i="7"/>
  <c r="B806" i="7"/>
  <c r="B875" i="7"/>
  <c r="B763" i="7"/>
  <c r="B752" i="7"/>
  <c r="D17" i="1"/>
  <c r="F310" i="7"/>
  <c r="AM177" i="19"/>
  <c r="F165" i="7" s="1"/>
  <c r="AM173" i="19"/>
  <c r="F161" i="7" s="1"/>
  <c r="AM165" i="19"/>
  <c r="F153" i="7" s="1"/>
  <c r="AM190" i="19"/>
  <c r="F177" i="7" s="1"/>
  <c r="AM169" i="19"/>
  <c r="F157" i="7" s="1"/>
  <c r="AM185" i="19"/>
  <c r="F172" i="7" s="1"/>
  <c r="AM182" i="19"/>
  <c r="F169" i="7" s="1"/>
  <c r="AM174" i="19"/>
  <c r="F162" i="7" s="1"/>
  <c r="AM198" i="19"/>
  <c r="F185" i="7" s="1"/>
  <c r="AM184" i="19"/>
  <c r="F171" i="7" s="1"/>
  <c r="AM197" i="19"/>
  <c r="F184" i="7" s="1"/>
  <c r="AM176" i="19"/>
  <c r="F164" i="7" s="1"/>
  <c r="AM191" i="19"/>
  <c r="F178" i="7" s="1"/>
  <c r="AM188" i="19"/>
  <c r="F175" i="7" s="1"/>
  <c r="AM193" i="19"/>
  <c r="F180" i="7" s="1"/>
  <c r="AM192" i="19"/>
  <c r="F179" i="7" s="1"/>
  <c r="AM195" i="19"/>
  <c r="F182" i="7" s="1"/>
  <c r="AM168" i="19"/>
  <c r="F156" i="7" s="1"/>
  <c r="AM187" i="19"/>
  <c r="F174" i="7" s="1"/>
  <c r="AM201" i="19"/>
  <c r="F188" i="7" s="1"/>
  <c r="AM189" i="19"/>
  <c r="F176" i="7" s="1"/>
  <c r="AM196" i="19"/>
  <c r="F183" i="7" s="1"/>
  <c r="AM180" i="19"/>
  <c r="F168" i="7" s="1"/>
  <c r="AM179" i="19"/>
  <c r="F167" i="7" s="1"/>
  <c r="AM194" i="19"/>
  <c r="F181" i="7" s="1"/>
  <c r="AM183" i="19"/>
  <c r="F170" i="7" s="1"/>
  <c r="AM186" i="19"/>
  <c r="F173" i="7" s="1"/>
  <c r="AM170" i="19"/>
  <c r="F158" i="7" s="1"/>
  <c r="AM171" i="19"/>
  <c r="F159" i="7" s="1"/>
  <c r="AM200" i="19"/>
  <c r="F187" i="7" s="1"/>
  <c r="AM166" i="19"/>
  <c r="F154" i="7" s="1"/>
  <c r="AM175" i="19"/>
  <c r="F163" i="7" s="1"/>
  <c r="AM167" i="19"/>
  <c r="F155" i="7" s="1"/>
  <c r="AM178" i="19"/>
  <c r="F166" i="7" s="1"/>
  <c r="AM172" i="19"/>
  <c r="F160" i="7" s="1"/>
  <c r="AM199" i="19"/>
  <c r="F186" i="7" s="1"/>
  <c r="AM14" i="19"/>
  <c r="F5" i="7" s="1"/>
  <c r="AM15" i="19"/>
  <c r="F6" i="7" s="1"/>
  <c r="B2" i="7"/>
  <c r="D16" i="18"/>
  <c r="K2" i="19"/>
  <c r="AA3" i="7" s="1"/>
  <c r="H2" i="16"/>
  <c r="E15" i="28" l="1"/>
  <c r="H15" i="28" s="1"/>
  <c r="E15" i="29"/>
  <c r="H15" i="29" s="1"/>
  <c r="P20" i="18"/>
  <c r="AA4" i="7"/>
  <c r="E16" i="29" s="1"/>
  <c r="H16" i="29" s="1"/>
  <c r="P15" i="18"/>
  <c r="H4" i="16"/>
  <c r="P21" i="18" s="1"/>
  <c r="H17" i="29" l="1"/>
  <c r="C36" i="29" s="1"/>
  <c r="AA5" i="7"/>
  <c r="E16" i="28"/>
  <c r="H16" i="28" s="1"/>
  <c r="H17" i="28" s="1"/>
  <c r="C36" i="28" s="1"/>
  <c r="C37" i="28" s="1"/>
  <c r="C38" i="28" s="1"/>
  <c r="C42" i="28" s="1"/>
  <c r="J6" i="7"/>
  <c r="J759" i="7"/>
  <c r="J768" i="7"/>
  <c r="J762" i="7"/>
  <c r="J764" i="7"/>
  <c r="J765" i="7"/>
  <c r="J758" i="7"/>
  <c r="J767" i="7"/>
  <c r="J766" i="7"/>
  <c r="J760" i="7"/>
  <c r="J761" i="7"/>
  <c r="J763" i="7"/>
  <c r="J769" i="7"/>
  <c r="J325" i="7"/>
  <c r="J326" i="7"/>
  <c r="J330" i="7"/>
  <c r="J329" i="7"/>
  <c r="J328" i="7"/>
  <c r="J327" i="7"/>
  <c r="E16" i="1"/>
  <c r="H16" i="1" s="1"/>
  <c r="F16" i="27"/>
  <c r="H16" i="27" s="1"/>
  <c r="E14" i="18"/>
  <c r="F15" i="27"/>
  <c r="J232" i="7"/>
  <c r="J199" i="7"/>
  <c r="J233" i="7"/>
  <c r="J984" i="7"/>
  <c r="J989" i="7"/>
  <c r="J946" i="7"/>
  <c r="J801" i="7"/>
  <c r="J958" i="7"/>
  <c r="J963" i="7"/>
  <c r="J1001" i="7"/>
  <c r="J921" i="7"/>
  <c r="J812" i="7"/>
  <c r="J803" i="7"/>
  <c r="J772" i="7"/>
  <c r="J837" i="7"/>
  <c r="J835" i="7"/>
  <c r="J868" i="7"/>
  <c r="J559" i="7"/>
  <c r="J829" i="7"/>
  <c r="J871" i="7"/>
  <c r="J899" i="7"/>
  <c r="J341" i="7"/>
  <c r="J521" i="7"/>
  <c r="J378" i="7"/>
  <c r="J472" i="7"/>
  <c r="J465" i="7"/>
  <c r="J338" i="7"/>
  <c r="J577" i="7"/>
  <c r="J555" i="7"/>
  <c r="J496" i="7"/>
  <c r="J305" i="7"/>
  <c r="J262" i="7"/>
  <c r="J265" i="7"/>
  <c r="J237" i="7"/>
  <c r="J236" i="7"/>
  <c r="J235" i="7"/>
  <c r="J393" i="7"/>
  <c r="J276" i="7"/>
  <c r="J217" i="7"/>
  <c r="J228" i="7"/>
  <c r="J313" i="7"/>
  <c r="J970" i="7"/>
  <c r="J959" i="7"/>
  <c r="J975" i="7"/>
  <c r="J982" i="7"/>
  <c r="J793" i="7"/>
  <c r="J940" i="7"/>
  <c r="J997" i="7"/>
  <c r="J948" i="7"/>
  <c r="J974" i="7"/>
  <c r="J904" i="7"/>
  <c r="J786" i="7"/>
  <c r="J540" i="7"/>
  <c r="J584" i="7"/>
  <c r="J830" i="7"/>
  <c r="J590" i="7"/>
  <c r="J810" i="7"/>
  <c r="J818" i="7"/>
  <c r="J554" i="7"/>
  <c r="J814" i="7"/>
  <c r="J851" i="7"/>
  <c r="J885" i="7"/>
  <c r="J315" i="7"/>
  <c r="J518" i="7"/>
  <c r="J568" i="7"/>
  <c r="J466" i="7"/>
  <c r="J458" i="7"/>
  <c r="J794" i="7"/>
  <c r="J537" i="7"/>
  <c r="J541" i="7"/>
  <c r="J487" i="7"/>
  <c r="J259" i="7"/>
  <c r="J255" i="7"/>
  <c r="J258" i="7"/>
  <c r="J230" i="7"/>
  <c r="J218" i="7"/>
  <c r="J366" i="7"/>
  <c r="J272" i="7"/>
  <c r="J214" i="7"/>
  <c r="J226" i="7"/>
  <c r="J296" i="7"/>
  <c r="J998" i="7"/>
  <c r="J908" i="7"/>
  <c r="J1008" i="7"/>
  <c r="J869" i="7"/>
  <c r="J925" i="7"/>
  <c r="J922" i="7"/>
  <c r="J991" i="7"/>
  <c r="J932" i="7"/>
  <c r="J960" i="7"/>
  <c r="J880" i="7"/>
  <c r="J571" i="7"/>
  <c r="J538" i="7"/>
  <c r="J556" i="7"/>
  <c r="J820" i="7"/>
  <c r="J560" i="7"/>
  <c r="J792" i="7"/>
  <c r="J806" i="7"/>
  <c r="J525" i="7"/>
  <c r="J808" i="7"/>
  <c r="J846" i="7"/>
  <c r="J877" i="7"/>
  <c r="J441" i="7"/>
  <c r="J516" i="7"/>
  <c r="J563" i="7"/>
  <c r="J435" i="7"/>
  <c r="J439" i="7"/>
  <c r="J775" i="7"/>
  <c r="J534" i="7"/>
  <c r="J536" i="7"/>
  <c r="J480" i="7"/>
  <c r="J252" i="7"/>
  <c r="J242" i="7"/>
  <c r="J249" i="7"/>
  <c r="J209" i="7"/>
  <c r="J227" i="7"/>
  <c r="J444" i="7"/>
  <c r="J357" i="7"/>
  <c r="J260" i="7"/>
  <c r="J201" i="7"/>
  <c r="J224" i="7"/>
  <c r="J270" i="7"/>
  <c r="J863" i="7"/>
  <c r="J995" i="7"/>
  <c r="J1007" i="7"/>
  <c r="J919" i="7"/>
  <c r="J907" i="7"/>
  <c r="J983" i="7"/>
  <c r="J929" i="7"/>
  <c r="J856" i="7"/>
  <c r="J842" i="7"/>
  <c r="J494" i="7"/>
  <c r="J499" i="7"/>
  <c r="J807" i="7"/>
  <c r="J527" i="7"/>
  <c r="J778" i="7"/>
  <c r="J804" i="7"/>
  <c r="J488" i="7"/>
  <c r="J797" i="7"/>
  <c r="J826" i="7"/>
  <c r="J870" i="7"/>
  <c r="J404" i="7"/>
  <c r="J510" i="7"/>
  <c r="J539" i="7"/>
  <c r="J403" i="7"/>
  <c r="J382" i="7"/>
  <c r="J484" i="7"/>
  <c r="J533" i="7"/>
  <c r="J476" i="7"/>
  <c r="J247" i="7"/>
  <c r="J240" i="7"/>
  <c r="J207" i="7"/>
  <c r="J202" i="7"/>
  <c r="J215" i="7"/>
  <c r="J397" i="7"/>
  <c r="J354" i="7"/>
  <c r="J206" i="7"/>
  <c r="J443" i="7"/>
  <c r="J440" i="7"/>
  <c r="J231" i="7"/>
  <c r="J896" i="7"/>
  <c r="J875" i="7"/>
  <c r="J973" i="7"/>
  <c r="J897" i="7"/>
  <c r="J916" i="7"/>
  <c r="J891" i="7"/>
  <c r="J981" i="7"/>
  <c r="J910" i="7"/>
  <c r="J825" i="7"/>
  <c r="J813" i="7"/>
  <c r="J522" i="7"/>
  <c r="J474" i="7"/>
  <c r="J798" i="7"/>
  <c r="J512" i="7"/>
  <c r="J565" i="7"/>
  <c r="J774" i="7"/>
  <c r="J937" i="7"/>
  <c r="J784" i="7"/>
  <c r="J816" i="7"/>
  <c r="J857" i="7"/>
  <c r="J398" i="7"/>
  <c r="J485" i="7"/>
  <c r="J524" i="7"/>
  <c r="J332" i="7"/>
  <c r="J339" i="7"/>
  <c r="J572" i="7"/>
  <c r="J460" i="7"/>
  <c r="J528" i="7"/>
  <c r="J468" i="7"/>
  <c r="J244" i="7"/>
  <c r="J223" i="7"/>
  <c r="J416" i="7"/>
  <c r="J412" i="7"/>
  <c r="J402" i="7"/>
  <c r="J385" i="7"/>
  <c r="J351" i="7"/>
  <c r="J455" i="7"/>
  <c r="J436" i="7"/>
  <c r="J411" i="7"/>
  <c r="J213" i="7"/>
  <c r="J980" i="7"/>
  <c r="J968" i="7"/>
  <c r="J972" i="7"/>
  <c r="J865" i="7"/>
  <c r="J888" i="7"/>
  <c r="J867" i="7"/>
  <c r="J979" i="7"/>
  <c r="J898" i="7"/>
  <c r="J838" i="7"/>
  <c r="J576" i="7"/>
  <c r="J507" i="7"/>
  <c r="J550" i="7"/>
  <c r="J478" i="7"/>
  <c r="J928" i="7"/>
  <c r="J593" i="7"/>
  <c r="J791" i="7"/>
  <c r="J823" i="7"/>
  <c r="J387" i="7"/>
  <c r="J463" i="7"/>
  <c r="J506" i="7"/>
  <c r="J311" i="7"/>
  <c r="J594" i="7"/>
  <c r="J548" i="7"/>
  <c r="J442" i="7"/>
  <c r="J504" i="7"/>
  <c r="J400" i="7"/>
  <c r="J225" i="7"/>
  <c r="J212" i="7"/>
  <c r="J413" i="7"/>
  <c r="J409" i="7"/>
  <c r="J388" i="7"/>
  <c r="J379" i="7"/>
  <c r="J340" i="7"/>
  <c r="J415" i="7"/>
  <c r="J396" i="7"/>
  <c r="J406" i="7"/>
  <c r="J203" i="7"/>
  <c r="J964" i="7"/>
  <c r="J956" i="7"/>
  <c r="J889" i="7"/>
  <c r="J771" i="7"/>
  <c r="J839" i="7"/>
  <c r="J864" i="7"/>
  <c r="J955" i="7"/>
  <c r="J894" i="7"/>
  <c r="J492" i="7"/>
  <c r="J831" i="7"/>
  <c r="J566" i="7"/>
  <c r="J490" i="7"/>
  <c r="J532" i="7"/>
  <c r="J950" i="7"/>
  <c r="J917" i="7"/>
  <c r="J570" i="7"/>
  <c r="J787" i="7"/>
  <c r="J454" i="7"/>
  <c r="J482" i="7"/>
  <c r="J782" i="7"/>
  <c r="J588" i="7"/>
  <c r="J545" i="7"/>
  <c r="J410" i="7"/>
  <c r="J438" i="7"/>
  <c r="J365" i="7"/>
  <c r="J282" i="7"/>
  <c r="J205" i="7"/>
  <c r="J391" i="7"/>
  <c r="J395" i="7"/>
  <c r="J386" i="7"/>
  <c r="J358" i="7"/>
  <c r="J381" i="7"/>
  <c r="J372" i="7"/>
  <c r="J390" i="7"/>
  <c r="J200" i="7"/>
  <c r="J953" i="7"/>
  <c r="J938" i="7"/>
  <c r="J796" i="7"/>
  <c r="J781" i="7"/>
  <c r="J860" i="7"/>
  <c r="J949" i="7"/>
  <c r="J848" i="7"/>
  <c r="J776" i="7"/>
  <c r="J827" i="7"/>
  <c r="J543" i="7"/>
  <c r="J471" i="7"/>
  <c r="J564" i="7"/>
  <c r="J941" i="7"/>
  <c r="J906" i="7"/>
  <c r="J549" i="7"/>
  <c r="J780" i="7"/>
  <c r="J531" i="7"/>
  <c r="J408" i="7"/>
  <c r="J392" i="7"/>
  <c r="J777" i="7"/>
  <c r="J526" i="7"/>
  <c r="J520" i="7"/>
  <c r="J350" i="7"/>
  <c r="J417" i="7"/>
  <c r="J337" i="7"/>
  <c r="J274" i="7"/>
  <c r="J367" i="7"/>
  <c r="J361" i="7"/>
  <c r="J369" i="7"/>
  <c r="J377" i="7"/>
  <c r="J336" i="7"/>
  <c r="J310" i="7"/>
  <c r="J360" i="7"/>
  <c r="J384" i="7"/>
  <c r="J414" i="7"/>
  <c r="J942" i="7"/>
  <c r="J1000" i="7"/>
  <c r="J855" i="7"/>
  <c r="J954" i="7"/>
  <c r="J589" i="7"/>
  <c r="J800" i="7"/>
  <c r="J945" i="7"/>
  <c r="J836" i="7"/>
  <c r="J773" i="7"/>
  <c r="J824" i="7"/>
  <c r="J519" i="7"/>
  <c r="J895" i="7"/>
  <c r="J497" i="7"/>
  <c r="J914" i="7"/>
  <c r="J903" i="7"/>
  <c r="J530" i="7"/>
  <c r="J579" i="7"/>
  <c r="J569" i="7"/>
  <c r="J514" i="7"/>
  <c r="J362" i="7"/>
  <c r="J370" i="7"/>
  <c r="J511" i="7"/>
  <c r="J515" i="7"/>
  <c r="J293" i="7"/>
  <c r="J318" i="7"/>
  <c r="J288" i="7"/>
  <c r="J263" i="7"/>
  <c r="J363" i="7"/>
  <c r="J348" i="7"/>
  <c r="J347" i="7"/>
  <c r="J375" i="7"/>
  <c r="J333" i="7"/>
  <c r="J306" i="7"/>
  <c r="J335" i="7"/>
  <c r="J353" i="7"/>
  <c r="J376" i="7"/>
  <c r="J371" i="7"/>
  <c r="J834" i="7"/>
  <c r="J986" i="7"/>
  <c r="J882" i="7"/>
  <c r="J936" i="7"/>
  <c r="J790" i="7"/>
  <c r="J939" i="7"/>
  <c r="J799" i="7"/>
  <c r="J971" i="7"/>
  <c r="J595" i="7"/>
  <c r="J815" i="7"/>
  <c r="J513" i="7"/>
  <c r="J893" i="7"/>
  <c r="J935" i="7"/>
  <c r="J909" i="7"/>
  <c r="J892" i="7"/>
  <c r="J502" i="7"/>
  <c r="J547" i="7"/>
  <c r="J501" i="7"/>
  <c r="J500" i="7"/>
  <c r="J356" i="7"/>
  <c r="J298" i="7"/>
  <c r="J592" i="7"/>
  <c r="J491" i="7"/>
  <c r="J505" i="7"/>
  <c r="J253" i="7"/>
  <c r="J279" i="7"/>
  <c r="J243" i="7"/>
  <c r="J355" i="7"/>
  <c r="J343" i="7"/>
  <c r="J320" i="7"/>
  <c r="J345" i="7"/>
  <c r="J331" i="7"/>
  <c r="J297" i="7"/>
  <c r="J309" i="7"/>
  <c r="J342" i="7"/>
  <c r="J374" i="7"/>
  <c r="J349" i="7"/>
  <c r="J1002" i="7"/>
  <c r="J854" i="7"/>
  <c r="J924" i="7"/>
  <c r="J578" i="7"/>
  <c r="J918" i="7"/>
  <c r="J546" i="7"/>
  <c r="J966" i="7"/>
  <c r="J573" i="7"/>
  <c r="J591" i="7"/>
  <c r="J819" i="7"/>
  <c r="J886" i="7"/>
  <c r="J933" i="7"/>
  <c r="J901" i="7"/>
  <c r="J861" i="7"/>
  <c r="J437" i="7"/>
  <c r="J486" i="7"/>
  <c r="J462" i="7"/>
  <c r="J489" i="7"/>
  <c r="J483" i="7"/>
  <c r="J586" i="7"/>
  <c r="J585" i="7"/>
  <c r="J481" i="7"/>
  <c r="J493" i="7"/>
  <c r="J208" i="7"/>
  <c r="J256" i="7"/>
  <c r="J221" i="7"/>
  <c r="J322" i="7"/>
  <c r="J317" i="7"/>
  <c r="J314" i="7"/>
  <c r="J241" i="7"/>
  <c r="J302" i="7"/>
  <c r="J368" i="7"/>
  <c r="J344" i="7"/>
  <c r="J994" i="7"/>
  <c r="J845" i="7"/>
  <c r="J887" i="7"/>
  <c r="J557" i="7"/>
  <c r="J876" i="7"/>
  <c r="J1004" i="7"/>
  <c r="J993" i="7"/>
  <c r="J951" i="7"/>
  <c r="J552" i="7"/>
  <c r="J582" i="7"/>
  <c r="J802" i="7"/>
  <c r="J884" i="7"/>
  <c r="J931" i="7"/>
  <c r="J849" i="7"/>
  <c r="J858" i="7"/>
  <c r="J927" i="7"/>
  <c r="J962" i="7"/>
  <c r="J456" i="7"/>
  <c r="J459" i="7"/>
  <c r="J473" i="7"/>
  <c r="J575" i="7"/>
  <c r="J523" i="7"/>
  <c r="J464" i="7"/>
  <c r="J457" i="7"/>
  <c r="J779" i="7"/>
  <c r="J580" i="7"/>
  <c r="J250" i="7"/>
  <c r="J324" i="7"/>
  <c r="J300" i="7"/>
  <c r="J289" i="7"/>
  <c r="J312" i="7"/>
  <c r="J295" i="7"/>
  <c r="J292" i="7"/>
  <c r="J222" i="7"/>
  <c r="J299" i="7"/>
  <c r="J323" i="7"/>
  <c r="J364" i="7"/>
  <c r="J967" i="7"/>
  <c r="J840" i="7"/>
  <c r="J853" i="7"/>
  <c r="J911" i="7"/>
  <c r="J999" i="7"/>
  <c r="J987" i="7"/>
  <c r="J943" i="7"/>
  <c r="J508" i="7"/>
  <c r="J567" i="7"/>
  <c r="J795" i="7"/>
  <c r="J879" i="7"/>
  <c r="J915" i="7"/>
  <c r="J841" i="7"/>
  <c r="J852" i="7"/>
  <c r="J923" i="7"/>
  <c r="J957" i="7"/>
  <c r="J394" i="7"/>
  <c r="J301" i="7"/>
  <c r="J470" i="7"/>
  <c r="J561" i="7"/>
  <c r="J509" i="7"/>
  <c r="J418" i="7"/>
  <c r="J359" i="7"/>
  <c r="J770" i="7"/>
  <c r="J553" i="7"/>
  <c r="J234" i="7"/>
  <c r="J303" i="7"/>
  <c r="J290" i="7"/>
  <c r="J261" i="7"/>
  <c r="J307" i="7"/>
  <c r="J268" i="7"/>
  <c r="J287" i="7"/>
  <c r="J211" i="7"/>
  <c r="J286" i="7"/>
  <c r="J304" i="7"/>
  <c r="J346" i="7"/>
  <c r="J996" i="7"/>
  <c r="J976" i="7"/>
  <c r="J1006" i="7"/>
  <c r="J900" i="7"/>
  <c r="J783" i="7"/>
  <c r="J805" i="7"/>
  <c r="J902" i="7"/>
  <c r="J990" i="7"/>
  <c r="J977" i="7"/>
  <c r="J913" i="7"/>
  <c r="J822" i="7"/>
  <c r="J551" i="7"/>
  <c r="J788" i="7"/>
  <c r="J872" i="7"/>
  <c r="J890" i="7"/>
  <c r="J821" i="7"/>
  <c r="J847" i="7"/>
  <c r="J920" i="7"/>
  <c r="J930" i="7"/>
  <c r="J380" i="7"/>
  <c r="J283" i="7"/>
  <c r="J467" i="7"/>
  <c r="J535" i="7"/>
  <c r="J495" i="7"/>
  <c r="J407" i="7"/>
  <c r="J308" i="7"/>
  <c r="J574" i="7"/>
  <c r="J517" i="7"/>
  <c r="J219" i="7"/>
  <c r="J281" i="7"/>
  <c r="J285" i="7"/>
  <c r="J257" i="7"/>
  <c r="J277" i="7"/>
  <c r="J264" i="7"/>
  <c r="J220" i="7"/>
  <c r="J204" i="7"/>
  <c r="J267" i="7"/>
  <c r="J294" i="7"/>
  <c r="J334" i="7"/>
  <c r="J275" i="7"/>
  <c r="J1005" i="7"/>
  <c r="J969" i="7"/>
  <c r="J873" i="7"/>
  <c r="J1003" i="7"/>
  <c r="J587" i="7"/>
  <c r="J581" i="7"/>
  <c r="J833" i="7"/>
  <c r="J985" i="7"/>
  <c r="J947" i="7"/>
  <c r="J952" i="7"/>
  <c r="J862" i="7"/>
  <c r="J817" i="7"/>
  <c r="J544" i="7"/>
  <c r="J785" i="7"/>
  <c r="J866" i="7"/>
  <c r="J881" i="7"/>
  <c r="J809" i="7"/>
  <c r="J843" i="7"/>
  <c r="J883" i="7"/>
  <c r="J926" i="7"/>
  <c r="J405" i="7"/>
  <c r="J542" i="7"/>
  <c r="J461" i="7"/>
  <c r="J477" i="7"/>
  <c r="J479" i="7"/>
  <c r="J389" i="7"/>
  <c r="J562" i="7"/>
  <c r="J503" i="7"/>
  <c r="J216" i="7"/>
  <c r="J278" i="7"/>
  <c r="J280" i="7"/>
  <c r="J246" i="7"/>
  <c r="J273" i="7"/>
  <c r="J254" i="7"/>
  <c r="J401" i="7"/>
  <c r="J321" i="7"/>
  <c r="J245" i="7"/>
  <c r="J291" i="7"/>
  <c r="J319" i="7"/>
  <c r="J266" i="7"/>
  <c r="J965" i="7"/>
  <c r="J992" i="7"/>
  <c r="J828" i="7"/>
  <c r="J988" i="7"/>
  <c r="J912" i="7"/>
  <c r="J961" i="7"/>
  <c r="J789" i="7"/>
  <c r="J978" i="7"/>
  <c r="J934" i="7"/>
  <c r="J944" i="7"/>
  <c r="J850" i="7"/>
  <c r="J811" i="7"/>
  <c r="J844" i="7"/>
  <c r="J859" i="7"/>
  <c r="J874" i="7"/>
  <c r="J832" i="7"/>
  <c r="J878" i="7"/>
  <c r="J905" i="7"/>
  <c r="J373" i="7"/>
  <c r="J529" i="7"/>
  <c r="J383" i="7"/>
  <c r="J475" i="7"/>
  <c r="J469" i="7"/>
  <c r="J352" i="7"/>
  <c r="J583" i="7"/>
  <c r="J558" i="7"/>
  <c r="J498" i="7"/>
  <c r="J210" i="7"/>
  <c r="J271" i="7"/>
  <c r="J269" i="7"/>
  <c r="J239" i="7"/>
  <c r="J248" i="7"/>
  <c r="J251" i="7"/>
  <c r="J399" i="7"/>
  <c r="J284" i="7"/>
  <c r="J229" i="7"/>
  <c r="J238" i="7"/>
  <c r="J316" i="7"/>
  <c r="J18" i="7"/>
  <c r="J34" i="7"/>
  <c r="J50" i="7"/>
  <c r="J66" i="7"/>
  <c r="J82" i="7"/>
  <c r="J98" i="7"/>
  <c r="J114" i="7"/>
  <c r="J130" i="7"/>
  <c r="J146" i="7"/>
  <c r="J162" i="7"/>
  <c r="J178" i="7"/>
  <c r="J194" i="7"/>
  <c r="J90" i="7"/>
  <c r="J59" i="7"/>
  <c r="J187" i="7"/>
  <c r="J108" i="7"/>
  <c r="J13" i="7"/>
  <c r="J125" i="7"/>
  <c r="J62" i="7"/>
  <c r="J174" i="7"/>
  <c r="J129" i="7"/>
  <c r="J3" i="7"/>
  <c r="J19" i="7"/>
  <c r="J35" i="7"/>
  <c r="J51" i="7"/>
  <c r="J67" i="7"/>
  <c r="J83" i="7"/>
  <c r="J99" i="7"/>
  <c r="J115" i="7"/>
  <c r="J131" i="7"/>
  <c r="J147" i="7"/>
  <c r="J163" i="7"/>
  <c r="J179" i="7"/>
  <c r="J195" i="7"/>
  <c r="J106" i="7"/>
  <c r="J91" i="7"/>
  <c r="J76" i="7"/>
  <c r="J45" i="7"/>
  <c r="J30" i="7"/>
  <c r="J190" i="7"/>
  <c r="J161" i="7"/>
  <c r="J4" i="7"/>
  <c r="J20" i="7"/>
  <c r="J36" i="7"/>
  <c r="J52" i="7"/>
  <c r="J68" i="7"/>
  <c r="J84" i="7"/>
  <c r="J100" i="7"/>
  <c r="J116" i="7"/>
  <c r="J132" i="7"/>
  <c r="J148" i="7"/>
  <c r="J164" i="7"/>
  <c r="J180" i="7"/>
  <c r="J196" i="7"/>
  <c r="J58" i="7"/>
  <c r="J11" i="7"/>
  <c r="J139" i="7"/>
  <c r="J28" i="7"/>
  <c r="J156" i="7"/>
  <c r="J93" i="7"/>
  <c r="J14" i="7"/>
  <c r="J126" i="7"/>
  <c r="J65" i="7"/>
  <c r="J5" i="7"/>
  <c r="J21" i="7"/>
  <c r="J37" i="7"/>
  <c r="J53" i="7"/>
  <c r="J69" i="7"/>
  <c r="J85" i="7"/>
  <c r="J101" i="7"/>
  <c r="J117" i="7"/>
  <c r="J133" i="7"/>
  <c r="J149" i="7"/>
  <c r="J165" i="7"/>
  <c r="J181" i="7"/>
  <c r="J197" i="7"/>
  <c r="J74" i="7"/>
  <c r="J75" i="7"/>
  <c r="J44" i="7"/>
  <c r="J29" i="7"/>
  <c r="J157" i="7"/>
  <c r="J110" i="7"/>
  <c r="J145" i="7"/>
  <c r="J22" i="7"/>
  <c r="J38" i="7"/>
  <c r="J54" i="7"/>
  <c r="J70" i="7"/>
  <c r="J86" i="7"/>
  <c r="J102" i="7"/>
  <c r="J118" i="7"/>
  <c r="J134" i="7"/>
  <c r="J150" i="7"/>
  <c r="J166" i="7"/>
  <c r="J182" i="7"/>
  <c r="J198" i="7"/>
  <c r="J154" i="7"/>
  <c r="J123" i="7"/>
  <c r="J124" i="7"/>
  <c r="J141" i="7"/>
  <c r="J142" i="7"/>
  <c r="J193" i="7"/>
  <c r="J7" i="7"/>
  <c r="J23" i="7"/>
  <c r="J39" i="7"/>
  <c r="J55" i="7"/>
  <c r="J71" i="7"/>
  <c r="J87" i="7"/>
  <c r="J103" i="7"/>
  <c r="J119" i="7"/>
  <c r="J135" i="7"/>
  <c r="J151" i="7"/>
  <c r="J167" i="7"/>
  <c r="J183" i="7"/>
  <c r="J26" i="7"/>
  <c r="J138" i="7"/>
  <c r="J27" i="7"/>
  <c r="J155" i="7"/>
  <c r="J60" i="7"/>
  <c r="J172" i="7"/>
  <c r="J77" i="7"/>
  <c r="J189" i="7"/>
  <c r="J94" i="7"/>
  <c r="J81" i="7"/>
  <c r="J8" i="7"/>
  <c r="J24" i="7"/>
  <c r="J40" i="7"/>
  <c r="J56" i="7"/>
  <c r="J72" i="7"/>
  <c r="J88" i="7"/>
  <c r="J104" i="7"/>
  <c r="J120" i="7"/>
  <c r="J136" i="7"/>
  <c r="J152" i="7"/>
  <c r="J168" i="7"/>
  <c r="J184" i="7"/>
  <c r="J42" i="7"/>
  <c r="J170" i="7"/>
  <c r="J43" i="7"/>
  <c r="J171" i="7"/>
  <c r="J92" i="7"/>
  <c r="J188" i="7"/>
  <c r="J109" i="7"/>
  <c r="J46" i="7"/>
  <c r="J158" i="7"/>
  <c r="J113" i="7"/>
  <c r="J9" i="7"/>
  <c r="J25" i="7"/>
  <c r="J41" i="7"/>
  <c r="J57" i="7"/>
  <c r="J73" i="7"/>
  <c r="J89" i="7"/>
  <c r="J105" i="7"/>
  <c r="J121" i="7"/>
  <c r="J137" i="7"/>
  <c r="J153" i="7"/>
  <c r="J169" i="7"/>
  <c r="J185" i="7"/>
  <c r="J10" i="7"/>
  <c r="J122" i="7"/>
  <c r="J186" i="7"/>
  <c r="J107" i="7"/>
  <c r="J12" i="7"/>
  <c r="J140" i="7"/>
  <c r="J61" i="7"/>
  <c r="J173" i="7"/>
  <c r="J78" i="7"/>
  <c r="J49" i="7"/>
  <c r="J15" i="7"/>
  <c r="J31" i="7"/>
  <c r="J47" i="7"/>
  <c r="J63" i="7"/>
  <c r="J79" i="7"/>
  <c r="J95" i="7"/>
  <c r="J111" i="7"/>
  <c r="J127" i="7"/>
  <c r="J143" i="7"/>
  <c r="J159" i="7"/>
  <c r="J175" i="7"/>
  <c r="J191" i="7"/>
  <c r="J16" i="7"/>
  <c r="J32" i="7"/>
  <c r="J48" i="7"/>
  <c r="J64" i="7"/>
  <c r="J80" i="7"/>
  <c r="J96" i="7"/>
  <c r="J112" i="7"/>
  <c r="J128" i="7"/>
  <c r="J144" i="7"/>
  <c r="J160" i="7"/>
  <c r="J176" i="7"/>
  <c r="J192" i="7"/>
  <c r="J17" i="7"/>
  <c r="J33" i="7"/>
  <c r="J97" i="7"/>
  <c r="J177" i="7"/>
  <c r="P28" i="18"/>
  <c r="O26" i="18"/>
  <c r="E15" i="18"/>
  <c r="H15" i="18" s="1"/>
  <c r="E15" i="1"/>
  <c r="C39" i="29" l="1"/>
  <c r="C41" i="29" s="1"/>
  <c r="E17" i="28"/>
  <c r="E17" i="29"/>
  <c r="K325" i="7"/>
  <c r="B381" i="27" s="1"/>
  <c r="L118" i="7"/>
  <c r="M16" i="7"/>
  <c r="K199" i="7"/>
  <c r="M232" i="7"/>
  <c r="P8" i="7"/>
  <c r="Q8" i="7"/>
  <c r="L8" i="7"/>
  <c r="M8" i="7"/>
  <c r="N8" i="7"/>
  <c r="O8" i="7"/>
  <c r="K8" i="7"/>
  <c r="L4" i="7"/>
  <c r="M4" i="7"/>
  <c r="N4" i="7"/>
  <c r="Q4" i="7"/>
  <c r="O4" i="7"/>
  <c r="K4" i="7"/>
  <c r="P4" i="7"/>
  <c r="K11" i="7"/>
  <c r="M11" i="7"/>
  <c r="O11" i="7"/>
  <c r="P11" i="7"/>
  <c r="Q11" i="7"/>
  <c r="L11" i="7"/>
  <c r="N11" i="7"/>
  <c r="K7" i="7"/>
  <c r="M7" i="7"/>
  <c r="N7" i="7"/>
  <c r="O7" i="7"/>
  <c r="P7" i="7"/>
  <c r="L7" i="7"/>
  <c r="Q7" i="7"/>
  <c r="K3" i="7"/>
  <c r="L3" i="7"/>
  <c r="M3" i="7"/>
  <c r="N3" i="7"/>
  <c r="O3" i="7"/>
  <c r="P3" i="7"/>
  <c r="Q3" i="7"/>
  <c r="K12" i="7"/>
  <c r="M12" i="7"/>
  <c r="P12" i="7"/>
  <c r="O12" i="7"/>
  <c r="Q12" i="7"/>
  <c r="L12" i="7"/>
  <c r="N12" i="7"/>
  <c r="K9" i="7"/>
  <c r="M9" i="7"/>
  <c r="O9" i="7"/>
  <c r="Q9" i="7"/>
  <c r="L9" i="7"/>
  <c r="N9" i="7"/>
  <c r="P9" i="7"/>
  <c r="M13" i="7"/>
  <c r="N13" i="7"/>
  <c r="O13" i="7"/>
  <c r="Q13" i="7"/>
  <c r="P13" i="7"/>
  <c r="K13" i="7"/>
  <c r="L13" i="7"/>
  <c r="L5" i="7"/>
  <c r="N5" i="7"/>
  <c r="P5" i="7"/>
  <c r="Q5" i="7"/>
  <c r="O5" i="7"/>
  <c r="K5" i="7"/>
  <c r="M5" i="7"/>
  <c r="L10" i="7"/>
  <c r="M10" i="7"/>
  <c r="N10" i="7"/>
  <c r="O10" i="7"/>
  <c r="P10" i="7"/>
  <c r="Q10" i="7"/>
  <c r="K10" i="7"/>
  <c r="K14" i="7"/>
  <c r="M14" i="7"/>
  <c r="N14" i="7"/>
  <c r="O14" i="7"/>
  <c r="P14" i="7"/>
  <c r="Q14" i="7"/>
  <c r="L14" i="7"/>
  <c r="N6" i="7"/>
  <c r="P6" i="7"/>
  <c r="O6" i="7"/>
  <c r="Q6" i="7"/>
  <c r="L6" i="7"/>
  <c r="K6" i="7"/>
  <c r="M6" i="7"/>
  <c r="K767" i="7"/>
  <c r="L767" i="7"/>
  <c r="M767" i="7"/>
  <c r="N767" i="7"/>
  <c r="O767" i="7"/>
  <c r="P767" i="7"/>
  <c r="Q767" i="7"/>
  <c r="R767" i="7"/>
  <c r="S767" i="7"/>
  <c r="K758" i="7"/>
  <c r="L758" i="7"/>
  <c r="M758" i="7"/>
  <c r="N758" i="7"/>
  <c r="O758" i="7"/>
  <c r="P758" i="7"/>
  <c r="Q758" i="7"/>
  <c r="R758" i="7"/>
  <c r="S758" i="7"/>
  <c r="K765" i="7"/>
  <c r="L765" i="7"/>
  <c r="M765" i="7"/>
  <c r="N765" i="7"/>
  <c r="O765" i="7"/>
  <c r="P765" i="7"/>
  <c r="Q765" i="7"/>
  <c r="R765" i="7"/>
  <c r="S765" i="7"/>
  <c r="K763" i="7"/>
  <c r="L763" i="7"/>
  <c r="M763" i="7"/>
  <c r="N763" i="7"/>
  <c r="O763" i="7"/>
  <c r="P763" i="7"/>
  <c r="Q763" i="7"/>
  <c r="R763" i="7"/>
  <c r="S763" i="7"/>
  <c r="K764" i="7"/>
  <c r="A649" i="1" s="1"/>
  <c r="L764" i="7"/>
  <c r="M764" i="7"/>
  <c r="N764" i="7"/>
  <c r="O764" i="7"/>
  <c r="P764" i="7"/>
  <c r="Q764" i="7"/>
  <c r="R764" i="7"/>
  <c r="S764" i="7"/>
  <c r="K761" i="7"/>
  <c r="L761" i="7"/>
  <c r="M761" i="7"/>
  <c r="N761" i="7"/>
  <c r="O761" i="7"/>
  <c r="P761" i="7"/>
  <c r="Q761" i="7"/>
  <c r="R761" i="7"/>
  <c r="S761" i="7"/>
  <c r="K760" i="7"/>
  <c r="L760" i="7"/>
  <c r="M760" i="7"/>
  <c r="N760" i="7"/>
  <c r="O760" i="7"/>
  <c r="P760" i="7"/>
  <c r="Q760" i="7"/>
  <c r="R760" i="7"/>
  <c r="S760" i="7"/>
  <c r="K762" i="7"/>
  <c r="L762" i="7"/>
  <c r="M762" i="7"/>
  <c r="N762" i="7"/>
  <c r="O762" i="7"/>
  <c r="P762" i="7"/>
  <c r="Q762" i="7"/>
  <c r="R762" i="7"/>
  <c r="S762" i="7"/>
  <c r="K769" i="7"/>
  <c r="L769" i="7"/>
  <c r="M769" i="7"/>
  <c r="N769" i="7"/>
  <c r="O769" i="7"/>
  <c r="P769" i="7"/>
  <c r="Q769" i="7"/>
  <c r="R769" i="7"/>
  <c r="S769" i="7"/>
  <c r="K766" i="7"/>
  <c r="L766" i="7"/>
  <c r="M766" i="7"/>
  <c r="N766" i="7"/>
  <c r="O766" i="7"/>
  <c r="P766" i="7"/>
  <c r="Q766" i="7"/>
  <c r="R766" i="7"/>
  <c r="S766" i="7"/>
  <c r="K768" i="7"/>
  <c r="L768" i="7"/>
  <c r="M768" i="7"/>
  <c r="N768" i="7"/>
  <c r="O768" i="7"/>
  <c r="P768" i="7"/>
  <c r="Q768" i="7"/>
  <c r="R768" i="7"/>
  <c r="S768" i="7"/>
  <c r="K759" i="7"/>
  <c r="L759" i="7"/>
  <c r="M759" i="7"/>
  <c r="N759" i="7"/>
  <c r="O759" i="7"/>
  <c r="P759" i="7"/>
  <c r="Q759" i="7"/>
  <c r="R759" i="7"/>
  <c r="S759" i="7"/>
  <c r="O325" i="7"/>
  <c r="L325" i="7"/>
  <c r="M325" i="7"/>
  <c r="S325" i="7"/>
  <c r="R325" i="7"/>
  <c r="N325" i="7"/>
  <c r="P325" i="7"/>
  <c r="Q325" i="7"/>
  <c r="K327" i="7"/>
  <c r="P327" i="7"/>
  <c r="S327" i="7"/>
  <c r="N327" i="7"/>
  <c r="R327" i="7"/>
  <c r="O327" i="7"/>
  <c r="Q327" i="7"/>
  <c r="M327" i="7"/>
  <c r="L327" i="7"/>
  <c r="K328" i="7"/>
  <c r="N328" i="7"/>
  <c r="S328" i="7"/>
  <c r="M328" i="7"/>
  <c r="R328" i="7"/>
  <c r="Q328" i="7"/>
  <c r="L328" i="7"/>
  <c r="O328" i="7"/>
  <c r="P328" i="7"/>
  <c r="P329" i="7"/>
  <c r="O329" i="7"/>
  <c r="M329" i="7"/>
  <c r="S329" i="7"/>
  <c r="R329" i="7"/>
  <c r="L329" i="7"/>
  <c r="Q329" i="7"/>
  <c r="N329" i="7"/>
  <c r="K329" i="7"/>
  <c r="K330" i="7"/>
  <c r="R330" i="7"/>
  <c r="N330" i="7"/>
  <c r="M330" i="7"/>
  <c r="Q330" i="7"/>
  <c r="O330" i="7"/>
  <c r="L330" i="7"/>
  <c r="S330" i="7"/>
  <c r="P330" i="7"/>
  <c r="P326" i="7"/>
  <c r="K326" i="7"/>
  <c r="N326" i="7"/>
  <c r="S326" i="7"/>
  <c r="M326" i="7"/>
  <c r="R326" i="7"/>
  <c r="Q326" i="7"/>
  <c r="O326" i="7"/>
  <c r="L326" i="7"/>
  <c r="H15" i="27"/>
  <c r="E16" i="18"/>
  <c r="O199" i="7"/>
  <c r="R199" i="7"/>
  <c r="Q199" i="7"/>
  <c r="P199" i="7"/>
  <c r="S199" i="7"/>
  <c r="M199" i="7"/>
  <c r="L199" i="7"/>
  <c r="N199" i="7"/>
  <c r="K232" i="7"/>
  <c r="S232" i="7"/>
  <c r="R232" i="7"/>
  <c r="P232" i="7"/>
  <c r="Q232" i="7"/>
  <c r="O232" i="7"/>
  <c r="L232" i="7"/>
  <c r="N232" i="7"/>
  <c r="O233" i="7"/>
  <c r="N233" i="7"/>
  <c r="M233" i="7"/>
  <c r="K233" i="7"/>
  <c r="S233" i="7"/>
  <c r="Q233" i="7"/>
  <c r="P233" i="7"/>
  <c r="L233" i="7"/>
  <c r="R233" i="7"/>
  <c r="M383" i="7"/>
  <c r="O383" i="7"/>
  <c r="P383" i="7"/>
  <c r="Q383" i="7"/>
  <c r="R383" i="7"/>
  <c r="S383" i="7"/>
  <c r="L383" i="7"/>
  <c r="K383" i="7"/>
  <c r="N383" i="7"/>
  <c r="K239" i="7"/>
  <c r="P239" i="7"/>
  <c r="S239" i="7"/>
  <c r="L239" i="7"/>
  <c r="M239" i="7"/>
  <c r="O239" i="7"/>
  <c r="Q239" i="7"/>
  <c r="N239" i="7"/>
  <c r="R239" i="7"/>
  <c r="K988" i="7"/>
  <c r="L988" i="7"/>
  <c r="N988" i="7"/>
  <c r="O988" i="7"/>
  <c r="M988" i="7"/>
  <c r="P988" i="7"/>
  <c r="Q988" i="7"/>
  <c r="S988" i="7"/>
  <c r="R988" i="7"/>
  <c r="A913" i="1"/>
  <c r="A1484" i="1"/>
  <c r="L216" i="7"/>
  <c r="M216" i="7"/>
  <c r="N216" i="7"/>
  <c r="S216" i="7"/>
  <c r="R216" i="7"/>
  <c r="K216" i="7"/>
  <c r="P216" i="7"/>
  <c r="O216" i="7"/>
  <c r="Q216" i="7"/>
  <c r="O785" i="7"/>
  <c r="P785" i="7"/>
  <c r="Q785" i="7"/>
  <c r="R785" i="7"/>
  <c r="K785" i="7"/>
  <c r="L785" i="7"/>
  <c r="M785" i="7"/>
  <c r="N785" i="7"/>
  <c r="S785" i="7"/>
  <c r="M873" i="7"/>
  <c r="N873" i="7"/>
  <c r="O873" i="7"/>
  <c r="P873" i="7"/>
  <c r="K873" i="7"/>
  <c r="R873" i="7"/>
  <c r="S873" i="7"/>
  <c r="L873" i="7"/>
  <c r="Q873" i="7"/>
  <c r="A1291" i="1"/>
  <c r="A1344" i="1"/>
  <c r="P308" i="7"/>
  <c r="R308" i="7"/>
  <c r="S308" i="7"/>
  <c r="L308" i="7"/>
  <c r="M308" i="7"/>
  <c r="O308" i="7"/>
  <c r="N308" i="7"/>
  <c r="Q308" i="7"/>
  <c r="K308" i="7"/>
  <c r="R913" i="7"/>
  <c r="S913" i="7"/>
  <c r="K913" i="7"/>
  <c r="L913" i="7"/>
  <c r="M913" i="7"/>
  <c r="N913" i="7"/>
  <c r="P913" i="7"/>
  <c r="Q913" i="7"/>
  <c r="O913" i="7"/>
  <c r="K346" i="7"/>
  <c r="L346" i="7"/>
  <c r="M346" i="7"/>
  <c r="Q346" i="7"/>
  <c r="S346" i="7"/>
  <c r="N346" i="7"/>
  <c r="R346" i="7"/>
  <c r="P346" i="7"/>
  <c r="O346" i="7"/>
  <c r="S561" i="7"/>
  <c r="K561" i="7"/>
  <c r="Q561" i="7"/>
  <c r="R561" i="7"/>
  <c r="L561" i="7"/>
  <c r="M561" i="7"/>
  <c r="N561" i="7"/>
  <c r="O561" i="7"/>
  <c r="P561" i="7"/>
  <c r="A958" i="1"/>
  <c r="A1203" i="1"/>
  <c r="K222" i="7"/>
  <c r="L222" i="7"/>
  <c r="Q222" i="7"/>
  <c r="R222" i="7"/>
  <c r="S222" i="7"/>
  <c r="N222" i="7"/>
  <c r="O222" i="7"/>
  <c r="M222" i="7"/>
  <c r="P222" i="7"/>
  <c r="K456" i="7"/>
  <c r="N456" i="7"/>
  <c r="Q456" i="7"/>
  <c r="L456" i="7"/>
  <c r="P456" i="7"/>
  <c r="S456" i="7"/>
  <c r="R456" i="7"/>
  <c r="M456" i="7"/>
  <c r="O456" i="7"/>
  <c r="K887" i="7"/>
  <c r="N887" i="7"/>
  <c r="O887" i="7"/>
  <c r="P887" i="7"/>
  <c r="L887" i="7"/>
  <c r="R887" i="7"/>
  <c r="M887" i="7"/>
  <c r="S887" i="7"/>
  <c r="Q887" i="7"/>
  <c r="A1143" i="1"/>
  <c r="A1231" i="1"/>
  <c r="N317" i="7"/>
  <c r="K317" i="7"/>
  <c r="L317" i="7"/>
  <c r="P317" i="7"/>
  <c r="S317" i="7"/>
  <c r="M317" i="7"/>
  <c r="O317" i="7"/>
  <c r="Q317" i="7"/>
  <c r="R317" i="7"/>
  <c r="P861" i="7"/>
  <c r="L861" i="7"/>
  <c r="M861" i="7"/>
  <c r="O861" i="7"/>
  <c r="N861" i="7"/>
  <c r="Q861" i="7"/>
  <c r="K861" i="7"/>
  <c r="S861" i="7"/>
  <c r="R861" i="7"/>
  <c r="N1002" i="7"/>
  <c r="L1002" i="7"/>
  <c r="M1002" i="7"/>
  <c r="O1002" i="7"/>
  <c r="P1002" i="7"/>
  <c r="Q1002" i="7"/>
  <c r="S1002" i="7"/>
  <c r="K1002" i="7"/>
  <c r="R1002" i="7"/>
  <c r="A1038" i="1"/>
  <c r="N243" i="7"/>
  <c r="M243" i="7"/>
  <c r="K243" i="7"/>
  <c r="L243" i="7"/>
  <c r="R243" i="7"/>
  <c r="S243" i="7"/>
  <c r="O243" i="7"/>
  <c r="P243" i="7"/>
  <c r="Q243" i="7"/>
  <c r="P893" i="7"/>
  <c r="Q893" i="7"/>
  <c r="R893" i="7"/>
  <c r="S893" i="7"/>
  <c r="K893" i="7"/>
  <c r="L893" i="7"/>
  <c r="O893" i="7"/>
  <c r="M893" i="7"/>
  <c r="N893" i="7"/>
  <c r="A1018" i="1"/>
  <c r="M293" i="7"/>
  <c r="N293" i="7"/>
  <c r="R293" i="7"/>
  <c r="K293" i="7"/>
  <c r="S293" i="7"/>
  <c r="P293" i="7"/>
  <c r="Q293" i="7"/>
  <c r="O293" i="7"/>
  <c r="L293" i="7"/>
  <c r="K773" i="7"/>
  <c r="L773" i="7"/>
  <c r="Q773" i="7"/>
  <c r="R773" i="7"/>
  <c r="S773" i="7"/>
  <c r="M773" i="7"/>
  <c r="P773" i="7"/>
  <c r="N773" i="7"/>
  <c r="O773" i="7"/>
  <c r="A1113" i="1"/>
  <c r="P414" i="7"/>
  <c r="Q414" i="7"/>
  <c r="R414" i="7"/>
  <c r="N414" i="7"/>
  <c r="S414" i="7"/>
  <c r="O414" i="7"/>
  <c r="M414" i="7"/>
  <c r="L414" i="7"/>
  <c r="K414" i="7"/>
  <c r="K777" i="7"/>
  <c r="L777" i="7"/>
  <c r="M777" i="7"/>
  <c r="S777" i="7"/>
  <c r="O777" i="7"/>
  <c r="N777" i="7"/>
  <c r="P777" i="7"/>
  <c r="Q777" i="7"/>
  <c r="R777" i="7"/>
  <c r="A939" i="1"/>
  <c r="J939" i="1"/>
  <c r="A1078" i="1"/>
  <c r="L381" i="7"/>
  <c r="M381" i="7"/>
  <c r="N381" i="7"/>
  <c r="P381" i="7"/>
  <c r="Q381" i="7"/>
  <c r="R381" i="7"/>
  <c r="S381" i="7"/>
  <c r="K381" i="7"/>
  <c r="O381" i="7"/>
  <c r="K864" i="7"/>
  <c r="L864" i="7"/>
  <c r="M864" i="7"/>
  <c r="Q864" i="7"/>
  <c r="R864" i="7"/>
  <c r="S864" i="7"/>
  <c r="P864" i="7"/>
  <c r="O864" i="7"/>
  <c r="N864" i="7"/>
  <c r="A1145" i="1"/>
  <c r="K388" i="7"/>
  <c r="N388" i="7"/>
  <c r="O388" i="7"/>
  <c r="Q388" i="7"/>
  <c r="R388" i="7"/>
  <c r="S388" i="7"/>
  <c r="L388" i="7"/>
  <c r="P388" i="7"/>
  <c r="M388" i="7"/>
  <c r="L593" i="7"/>
  <c r="M593" i="7"/>
  <c r="N593" i="7"/>
  <c r="O593" i="7"/>
  <c r="K593" i="7"/>
  <c r="Q593" i="7"/>
  <c r="R593" i="7"/>
  <c r="S593" i="7"/>
  <c r="P593" i="7"/>
  <c r="A1315" i="1"/>
  <c r="P223" i="7"/>
  <c r="Q223" i="7"/>
  <c r="K223" i="7"/>
  <c r="L223" i="7"/>
  <c r="O223" i="7"/>
  <c r="M223" i="7"/>
  <c r="S223" i="7"/>
  <c r="R223" i="7"/>
  <c r="N223" i="7"/>
  <c r="S565" i="7"/>
  <c r="R565" i="7"/>
  <c r="N565" i="7"/>
  <c r="P565" i="7"/>
  <c r="M565" i="7"/>
  <c r="K565" i="7"/>
  <c r="L565" i="7"/>
  <c r="O565" i="7"/>
  <c r="Q565" i="7"/>
  <c r="A1454" i="1"/>
  <c r="L533" i="7"/>
  <c r="N533" i="7"/>
  <c r="P533" i="7"/>
  <c r="M533" i="7"/>
  <c r="O533" i="7"/>
  <c r="K533" i="7"/>
  <c r="Q533" i="7"/>
  <c r="R533" i="7"/>
  <c r="S533" i="7"/>
  <c r="K499" i="7"/>
  <c r="L499" i="7"/>
  <c r="M499" i="7"/>
  <c r="S499" i="7"/>
  <c r="R499" i="7"/>
  <c r="N499" i="7"/>
  <c r="O499" i="7"/>
  <c r="P499" i="7"/>
  <c r="Q499" i="7"/>
  <c r="P863" i="7"/>
  <c r="M863" i="7"/>
  <c r="N863" i="7"/>
  <c r="O863" i="7"/>
  <c r="R863" i="7"/>
  <c r="S863" i="7"/>
  <c r="K863" i="7"/>
  <c r="L863" i="7"/>
  <c r="Q863" i="7"/>
  <c r="A1483" i="1"/>
  <c r="S439" i="7"/>
  <c r="K439" i="7"/>
  <c r="L439" i="7"/>
  <c r="M439" i="7"/>
  <c r="N439" i="7"/>
  <c r="O439" i="7"/>
  <c r="P439" i="7"/>
  <c r="Q439" i="7"/>
  <c r="R439" i="7"/>
  <c r="O880" i="7"/>
  <c r="M880" i="7"/>
  <c r="N880" i="7"/>
  <c r="P880" i="7"/>
  <c r="Q880" i="7"/>
  <c r="L880" i="7"/>
  <c r="K880" i="7"/>
  <c r="S880" i="7"/>
  <c r="R880" i="7"/>
  <c r="Q214" i="7"/>
  <c r="N214" i="7"/>
  <c r="O214" i="7"/>
  <c r="P214" i="7"/>
  <c r="S214" i="7"/>
  <c r="K214" i="7"/>
  <c r="L214" i="7"/>
  <c r="M214" i="7"/>
  <c r="R214" i="7"/>
  <c r="K518" i="7"/>
  <c r="Q518" i="7"/>
  <c r="S518" i="7"/>
  <c r="M518" i="7"/>
  <c r="P518" i="7"/>
  <c r="R518" i="7"/>
  <c r="L518" i="7"/>
  <c r="N518" i="7"/>
  <c r="O518" i="7"/>
  <c r="M997" i="7"/>
  <c r="S997" i="7"/>
  <c r="R997" i="7"/>
  <c r="K997" i="7"/>
  <c r="L997" i="7"/>
  <c r="N997" i="7"/>
  <c r="O997" i="7"/>
  <c r="P997" i="7"/>
  <c r="Q997" i="7"/>
  <c r="K236" i="7"/>
  <c r="L236" i="7"/>
  <c r="S236" i="7"/>
  <c r="P236" i="7"/>
  <c r="M236" i="7"/>
  <c r="N236" i="7"/>
  <c r="Q236" i="7"/>
  <c r="O236" i="7"/>
  <c r="R236" i="7"/>
  <c r="P829" i="7"/>
  <c r="L829" i="7"/>
  <c r="M829" i="7"/>
  <c r="O829" i="7"/>
  <c r="S829" i="7"/>
  <c r="N829" i="7"/>
  <c r="R829" i="7"/>
  <c r="Q829" i="7"/>
  <c r="K829" i="7"/>
  <c r="P984" i="7"/>
  <c r="Q984" i="7"/>
  <c r="R984" i="7"/>
  <c r="S984" i="7"/>
  <c r="L984" i="7"/>
  <c r="M984" i="7"/>
  <c r="N984" i="7"/>
  <c r="O984" i="7"/>
  <c r="K984" i="7"/>
  <c r="A993" i="1"/>
  <c r="K269" i="7"/>
  <c r="S269" i="7"/>
  <c r="L269" i="7"/>
  <c r="M269" i="7"/>
  <c r="P269" i="7"/>
  <c r="R269" i="7"/>
  <c r="Q269" i="7"/>
  <c r="O269" i="7"/>
  <c r="N269" i="7"/>
  <c r="Q874" i="7"/>
  <c r="L874" i="7"/>
  <c r="K874" i="7"/>
  <c r="M874" i="7"/>
  <c r="N874" i="7"/>
  <c r="O874" i="7"/>
  <c r="P874" i="7"/>
  <c r="R874" i="7"/>
  <c r="S874" i="7"/>
  <c r="A1047" i="1"/>
  <c r="R503" i="7"/>
  <c r="K503" i="7"/>
  <c r="M503" i="7"/>
  <c r="N503" i="7"/>
  <c r="O503" i="7"/>
  <c r="P503" i="7"/>
  <c r="Q503" i="7"/>
  <c r="L503" i="7"/>
  <c r="S503" i="7"/>
  <c r="L544" i="7"/>
  <c r="N544" i="7"/>
  <c r="O544" i="7"/>
  <c r="K544" i="7"/>
  <c r="S544" i="7"/>
  <c r="M544" i="7"/>
  <c r="R544" i="7"/>
  <c r="P544" i="7"/>
  <c r="Q544" i="7"/>
  <c r="K969" i="7"/>
  <c r="L969" i="7"/>
  <c r="O969" i="7"/>
  <c r="P969" i="7"/>
  <c r="M969" i="7"/>
  <c r="N969" i="7"/>
  <c r="Q969" i="7"/>
  <c r="R969" i="7"/>
  <c r="S969" i="7"/>
  <c r="A1232" i="1"/>
  <c r="A1417" i="1"/>
  <c r="K407" i="7"/>
  <c r="L407" i="7"/>
  <c r="N407" i="7"/>
  <c r="O407" i="7"/>
  <c r="M407" i="7"/>
  <c r="P407" i="7"/>
  <c r="Q407" i="7"/>
  <c r="R407" i="7"/>
  <c r="S407" i="7"/>
  <c r="K977" i="7"/>
  <c r="N977" i="7"/>
  <c r="Q977" i="7"/>
  <c r="L977" i="7"/>
  <c r="M977" i="7"/>
  <c r="O977" i="7"/>
  <c r="P977" i="7"/>
  <c r="R977" i="7"/>
  <c r="S977" i="7"/>
  <c r="K304" i="7"/>
  <c r="L304" i="7"/>
  <c r="M304" i="7"/>
  <c r="N304" i="7"/>
  <c r="O304" i="7"/>
  <c r="P304" i="7"/>
  <c r="Q304" i="7"/>
  <c r="R304" i="7"/>
  <c r="S304" i="7"/>
  <c r="L470" i="7"/>
  <c r="O470" i="7"/>
  <c r="Q470" i="7"/>
  <c r="S470" i="7"/>
  <c r="M470" i="7"/>
  <c r="R470" i="7"/>
  <c r="K470" i="7"/>
  <c r="N470" i="7"/>
  <c r="P470" i="7"/>
  <c r="A943" i="1"/>
  <c r="J943" i="1"/>
  <c r="A1306" i="1"/>
  <c r="L292" i="7"/>
  <c r="M292" i="7"/>
  <c r="N292" i="7"/>
  <c r="O292" i="7"/>
  <c r="P292" i="7"/>
  <c r="R292" i="7"/>
  <c r="S292" i="7"/>
  <c r="K292" i="7"/>
  <c r="Q292" i="7"/>
  <c r="K962" i="7"/>
  <c r="N962" i="7"/>
  <c r="O962" i="7"/>
  <c r="P962" i="7"/>
  <c r="R962" i="7"/>
  <c r="S962" i="7"/>
  <c r="Q962" i="7"/>
  <c r="L962" i="7"/>
  <c r="M962" i="7"/>
  <c r="S845" i="7"/>
  <c r="K845" i="7"/>
  <c r="L845" i="7"/>
  <c r="Q845" i="7"/>
  <c r="P845" i="7"/>
  <c r="M845" i="7"/>
  <c r="N845" i="7"/>
  <c r="O845" i="7"/>
  <c r="R845" i="7"/>
  <c r="A975" i="1"/>
  <c r="K322" i="7"/>
  <c r="S322" i="7"/>
  <c r="M322" i="7"/>
  <c r="N322" i="7"/>
  <c r="O322" i="7"/>
  <c r="P322" i="7"/>
  <c r="Q322" i="7"/>
  <c r="R322" i="7"/>
  <c r="L322" i="7"/>
  <c r="K901" i="7"/>
  <c r="P901" i="7"/>
  <c r="R901" i="7"/>
  <c r="Q901" i="7"/>
  <c r="S901" i="7"/>
  <c r="O901" i="7"/>
  <c r="L901" i="7"/>
  <c r="M901" i="7"/>
  <c r="N901" i="7"/>
  <c r="J952" i="1"/>
  <c r="A1149" i="1"/>
  <c r="A1471" i="1"/>
  <c r="K279" i="7"/>
  <c r="L279" i="7"/>
  <c r="M279" i="7"/>
  <c r="N279" i="7"/>
  <c r="O279" i="7"/>
  <c r="P279" i="7"/>
  <c r="Q279" i="7"/>
  <c r="R279" i="7"/>
  <c r="S279" i="7"/>
  <c r="K513" i="7"/>
  <c r="O513" i="7"/>
  <c r="P513" i="7"/>
  <c r="R513" i="7"/>
  <c r="Q513" i="7"/>
  <c r="N513" i="7"/>
  <c r="S513" i="7"/>
  <c r="L513" i="7"/>
  <c r="M513" i="7"/>
  <c r="N986" i="7"/>
  <c r="P986" i="7"/>
  <c r="K986" i="7"/>
  <c r="L986" i="7"/>
  <c r="M986" i="7"/>
  <c r="O986" i="7"/>
  <c r="S986" i="7"/>
  <c r="Q986" i="7"/>
  <c r="R986" i="7"/>
  <c r="K515" i="7"/>
  <c r="M515" i="7"/>
  <c r="P515" i="7"/>
  <c r="R515" i="7"/>
  <c r="L515" i="7"/>
  <c r="S515" i="7"/>
  <c r="N515" i="7"/>
  <c r="O515" i="7"/>
  <c r="Q515" i="7"/>
  <c r="A1120" i="1"/>
  <c r="L384" i="7"/>
  <c r="Q384" i="7"/>
  <c r="S384" i="7"/>
  <c r="R384" i="7"/>
  <c r="O384" i="7"/>
  <c r="P384" i="7"/>
  <c r="K384" i="7"/>
  <c r="N384" i="7"/>
  <c r="M384" i="7"/>
  <c r="P392" i="7"/>
  <c r="N392" i="7"/>
  <c r="O392" i="7"/>
  <c r="Q392" i="7"/>
  <c r="R392" i="7"/>
  <c r="K392" i="7"/>
  <c r="L392" i="7"/>
  <c r="M392" i="7"/>
  <c r="S392" i="7"/>
  <c r="O848" i="7"/>
  <c r="Q848" i="7"/>
  <c r="R848" i="7"/>
  <c r="S848" i="7"/>
  <c r="K848" i="7"/>
  <c r="L848" i="7"/>
  <c r="M848" i="7"/>
  <c r="N848" i="7"/>
  <c r="P848" i="7"/>
  <c r="P839" i="7"/>
  <c r="S839" i="7"/>
  <c r="K839" i="7"/>
  <c r="L839" i="7"/>
  <c r="M839" i="7"/>
  <c r="N839" i="7"/>
  <c r="O839" i="7"/>
  <c r="Q839" i="7"/>
  <c r="R839" i="7"/>
  <c r="A1031" i="1"/>
  <c r="A1282" i="1"/>
  <c r="N409" i="7"/>
  <c r="M409" i="7"/>
  <c r="R409" i="7"/>
  <c r="S409" i="7"/>
  <c r="Q409" i="7"/>
  <c r="O409" i="7"/>
  <c r="K409" i="7"/>
  <c r="L409" i="7"/>
  <c r="P409" i="7"/>
  <c r="K928" i="7"/>
  <c r="L928" i="7"/>
  <c r="M928" i="7"/>
  <c r="N928" i="7"/>
  <c r="O928" i="7"/>
  <c r="P928" i="7"/>
  <c r="Q928" i="7"/>
  <c r="R928" i="7"/>
  <c r="S928" i="7"/>
  <c r="A994" i="1"/>
  <c r="Q244" i="7"/>
  <c r="R244" i="7"/>
  <c r="S244" i="7"/>
  <c r="P244" i="7"/>
  <c r="O244" i="7"/>
  <c r="M244" i="7"/>
  <c r="N244" i="7"/>
  <c r="K244" i="7"/>
  <c r="L244" i="7"/>
  <c r="K512" i="7"/>
  <c r="L512" i="7"/>
  <c r="N512" i="7"/>
  <c r="R512" i="7"/>
  <c r="S512" i="7"/>
  <c r="O512" i="7"/>
  <c r="M512" i="7"/>
  <c r="P512" i="7"/>
  <c r="Q512" i="7"/>
  <c r="P973" i="7"/>
  <c r="Q973" i="7"/>
  <c r="R973" i="7"/>
  <c r="K973" i="7"/>
  <c r="L973" i="7"/>
  <c r="N973" i="7"/>
  <c r="O973" i="7"/>
  <c r="S973" i="7"/>
  <c r="M973" i="7"/>
  <c r="A1376" i="1"/>
  <c r="S484" i="7"/>
  <c r="K484" i="7"/>
  <c r="L484" i="7"/>
  <c r="N484" i="7"/>
  <c r="O484" i="7"/>
  <c r="Q484" i="7"/>
  <c r="M484" i="7"/>
  <c r="P484" i="7"/>
  <c r="R484" i="7"/>
  <c r="S494" i="7"/>
  <c r="N494" i="7"/>
  <c r="R494" i="7"/>
  <c r="K494" i="7"/>
  <c r="O494" i="7"/>
  <c r="P494" i="7"/>
  <c r="Q494" i="7"/>
  <c r="L494" i="7"/>
  <c r="M494" i="7"/>
  <c r="A1226" i="1"/>
  <c r="M270" i="7"/>
  <c r="K270" i="7"/>
  <c r="L270" i="7"/>
  <c r="N270" i="7"/>
  <c r="O270" i="7"/>
  <c r="P270" i="7"/>
  <c r="Q270" i="7"/>
  <c r="R270" i="7"/>
  <c r="S270" i="7"/>
  <c r="P435" i="7"/>
  <c r="O435" i="7"/>
  <c r="Q435" i="7"/>
  <c r="K435" i="7"/>
  <c r="L435" i="7"/>
  <c r="M435" i="7"/>
  <c r="N435" i="7"/>
  <c r="S435" i="7"/>
  <c r="R435" i="7"/>
  <c r="M960" i="7"/>
  <c r="O960" i="7"/>
  <c r="P960" i="7"/>
  <c r="N960" i="7"/>
  <c r="R960" i="7"/>
  <c r="S960" i="7"/>
  <c r="K960" i="7"/>
  <c r="L960" i="7"/>
  <c r="Q960" i="7"/>
  <c r="A1351" i="1"/>
  <c r="K272" i="7"/>
  <c r="M272" i="7"/>
  <c r="Q272" i="7"/>
  <c r="S272" i="7"/>
  <c r="P272" i="7"/>
  <c r="N272" i="7"/>
  <c r="R272" i="7"/>
  <c r="O272" i="7"/>
  <c r="L272" i="7"/>
  <c r="L315" i="7"/>
  <c r="S315" i="7"/>
  <c r="Q315" i="7"/>
  <c r="K315" i="7"/>
  <c r="M315" i="7"/>
  <c r="O315" i="7"/>
  <c r="R315" i="7"/>
  <c r="N315" i="7"/>
  <c r="P315" i="7"/>
  <c r="Q940" i="7"/>
  <c r="N940" i="7"/>
  <c r="O940" i="7"/>
  <c r="L940" i="7"/>
  <c r="M940" i="7"/>
  <c r="P940" i="7"/>
  <c r="R940" i="7"/>
  <c r="K940" i="7"/>
  <c r="S940" i="7"/>
  <c r="A1216" i="1"/>
  <c r="K237" i="7"/>
  <c r="R237" i="7"/>
  <c r="S237" i="7"/>
  <c r="L237" i="7"/>
  <c r="M237" i="7"/>
  <c r="N237" i="7"/>
  <c r="O237" i="7"/>
  <c r="Q237" i="7"/>
  <c r="P237" i="7"/>
  <c r="K559" i="7"/>
  <c r="L559" i="7"/>
  <c r="M559" i="7"/>
  <c r="N559" i="7"/>
  <c r="P559" i="7"/>
  <c r="R559" i="7"/>
  <c r="Q559" i="7"/>
  <c r="S559" i="7"/>
  <c r="O559" i="7"/>
  <c r="N946" i="7"/>
  <c r="Q946" i="7"/>
  <c r="R946" i="7"/>
  <c r="M946" i="7"/>
  <c r="O946" i="7"/>
  <c r="S946" i="7"/>
  <c r="K946" i="7"/>
  <c r="P946" i="7"/>
  <c r="L946" i="7"/>
  <c r="A1438" i="1"/>
  <c r="N587" i="7"/>
  <c r="O587" i="7"/>
  <c r="P587" i="7"/>
  <c r="Q587" i="7"/>
  <c r="K587" i="7"/>
  <c r="M587" i="7"/>
  <c r="L587" i="7"/>
  <c r="R587" i="7"/>
  <c r="S587" i="7"/>
  <c r="R271" i="7"/>
  <c r="O271" i="7"/>
  <c r="Q271" i="7"/>
  <c r="S271" i="7"/>
  <c r="K271" i="7"/>
  <c r="L271" i="7"/>
  <c r="N271" i="7"/>
  <c r="M271" i="7"/>
  <c r="P271" i="7"/>
  <c r="O859" i="7"/>
  <c r="R859" i="7"/>
  <c r="Q859" i="7"/>
  <c r="S859" i="7"/>
  <c r="P859" i="7"/>
  <c r="L859" i="7"/>
  <c r="M859" i="7"/>
  <c r="K859" i="7"/>
  <c r="N859" i="7"/>
  <c r="A922" i="1"/>
  <c r="K562" i="7"/>
  <c r="L562" i="7"/>
  <c r="M562" i="7"/>
  <c r="P562" i="7"/>
  <c r="R562" i="7"/>
  <c r="N562" i="7"/>
  <c r="O562" i="7"/>
  <c r="S562" i="7"/>
  <c r="Q562" i="7"/>
  <c r="P817" i="7"/>
  <c r="Q817" i="7"/>
  <c r="R817" i="7"/>
  <c r="S817" i="7"/>
  <c r="N817" i="7"/>
  <c r="O817" i="7"/>
  <c r="L817" i="7"/>
  <c r="M817" i="7"/>
  <c r="K817" i="7"/>
  <c r="A1006" i="1"/>
  <c r="A1462" i="1"/>
  <c r="Q275" i="7"/>
  <c r="L275" i="7"/>
  <c r="N275" i="7"/>
  <c r="P275" i="7"/>
  <c r="M275" i="7"/>
  <c r="R275" i="7"/>
  <c r="K275" i="7"/>
  <c r="S275" i="7"/>
  <c r="O275" i="7"/>
  <c r="K495" i="7"/>
  <c r="L495" i="7"/>
  <c r="N495" i="7"/>
  <c r="O495" i="7"/>
  <c r="P495" i="7"/>
  <c r="Q495" i="7"/>
  <c r="R495" i="7"/>
  <c r="S495" i="7"/>
  <c r="M495" i="7"/>
  <c r="K990" i="7"/>
  <c r="Q990" i="7"/>
  <c r="S990" i="7"/>
  <c r="R990" i="7"/>
  <c r="L990" i="7"/>
  <c r="M990" i="7"/>
  <c r="N990" i="7"/>
  <c r="O990" i="7"/>
  <c r="P990" i="7"/>
  <c r="K286" i="7"/>
  <c r="L286" i="7"/>
  <c r="P286" i="7"/>
  <c r="Q286" i="7"/>
  <c r="R286" i="7"/>
  <c r="O286" i="7"/>
  <c r="S286" i="7"/>
  <c r="M286" i="7"/>
  <c r="N286" i="7"/>
  <c r="O301" i="7"/>
  <c r="P301" i="7"/>
  <c r="Q301" i="7"/>
  <c r="N301" i="7"/>
  <c r="S301" i="7"/>
  <c r="K301" i="7"/>
  <c r="L301" i="7"/>
  <c r="M301" i="7"/>
  <c r="R301" i="7"/>
  <c r="K911" i="7"/>
  <c r="O911" i="7"/>
  <c r="R911" i="7"/>
  <c r="S911" i="7"/>
  <c r="N911" i="7"/>
  <c r="P911" i="7"/>
  <c r="Q911" i="7"/>
  <c r="L911" i="7"/>
  <c r="M911" i="7"/>
  <c r="A1322" i="1"/>
  <c r="S295" i="7"/>
  <c r="K295" i="7"/>
  <c r="L295" i="7"/>
  <c r="M295" i="7"/>
  <c r="N295" i="7"/>
  <c r="P295" i="7"/>
  <c r="O295" i="7"/>
  <c r="Q295" i="7"/>
  <c r="R295" i="7"/>
  <c r="K927" i="7"/>
  <c r="L927" i="7"/>
  <c r="R927" i="7"/>
  <c r="S927" i="7"/>
  <c r="M927" i="7"/>
  <c r="N927" i="7"/>
  <c r="P927" i="7"/>
  <c r="Q927" i="7"/>
  <c r="O927" i="7"/>
  <c r="A1039" i="1"/>
  <c r="A1106" i="1"/>
  <c r="N933" i="7"/>
  <c r="R933" i="7"/>
  <c r="S933" i="7"/>
  <c r="K933" i="7"/>
  <c r="Q933" i="7"/>
  <c r="L933" i="7"/>
  <c r="M933" i="7"/>
  <c r="O933" i="7"/>
  <c r="P933" i="7"/>
  <c r="A985" i="1"/>
  <c r="A1389" i="1"/>
  <c r="P815" i="7"/>
  <c r="S815" i="7"/>
  <c r="K815" i="7"/>
  <c r="L815" i="7"/>
  <c r="M815" i="7"/>
  <c r="N815" i="7"/>
  <c r="O815" i="7"/>
  <c r="R815" i="7"/>
  <c r="Q815" i="7"/>
  <c r="K834" i="7"/>
  <c r="L834" i="7"/>
  <c r="M834" i="7"/>
  <c r="N834" i="7"/>
  <c r="R834" i="7"/>
  <c r="S834" i="7"/>
  <c r="O834" i="7"/>
  <c r="Q834" i="7"/>
  <c r="P834" i="7"/>
  <c r="A1318" i="1"/>
  <c r="A1390" i="1"/>
  <c r="L511" i="7"/>
  <c r="M511" i="7"/>
  <c r="N511" i="7"/>
  <c r="P511" i="7"/>
  <c r="Q511" i="7"/>
  <c r="K511" i="7"/>
  <c r="O511" i="7"/>
  <c r="R511" i="7"/>
  <c r="S511" i="7"/>
  <c r="J914" i="1"/>
  <c r="L360" i="7"/>
  <c r="K360" i="7"/>
  <c r="N360" i="7"/>
  <c r="O360" i="7"/>
  <c r="P360" i="7"/>
  <c r="R360" i="7"/>
  <c r="M360" i="7"/>
  <c r="Q360" i="7"/>
  <c r="S360" i="7"/>
  <c r="O408" i="7"/>
  <c r="L408" i="7"/>
  <c r="M408" i="7"/>
  <c r="N408" i="7"/>
  <c r="P408" i="7"/>
  <c r="R408" i="7"/>
  <c r="S408" i="7"/>
  <c r="K408" i="7"/>
  <c r="Q408" i="7"/>
  <c r="S949" i="7"/>
  <c r="M949" i="7"/>
  <c r="K949" i="7"/>
  <c r="O949" i="7"/>
  <c r="P949" i="7"/>
  <c r="Q949" i="7"/>
  <c r="R949" i="7"/>
  <c r="N949" i="7"/>
  <c r="L949" i="7"/>
  <c r="A1150" i="1"/>
  <c r="K358" i="7"/>
  <c r="L358" i="7"/>
  <c r="M358" i="7"/>
  <c r="N358" i="7"/>
  <c r="O358" i="7"/>
  <c r="Q358" i="7"/>
  <c r="R358" i="7"/>
  <c r="S358" i="7"/>
  <c r="P358" i="7"/>
  <c r="Q787" i="7"/>
  <c r="K787" i="7"/>
  <c r="L787" i="7"/>
  <c r="O787" i="7"/>
  <c r="S787" i="7"/>
  <c r="P787" i="7"/>
  <c r="M787" i="7"/>
  <c r="N787" i="7"/>
  <c r="R787" i="7"/>
  <c r="K771" i="7"/>
  <c r="L771" i="7"/>
  <c r="R771" i="7"/>
  <c r="S771" i="7"/>
  <c r="M771" i="7"/>
  <c r="Q771" i="7"/>
  <c r="N771" i="7"/>
  <c r="O771" i="7"/>
  <c r="P771" i="7"/>
  <c r="A1054" i="1"/>
  <c r="L413" i="7"/>
  <c r="K413" i="7"/>
  <c r="M413" i="7"/>
  <c r="N413" i="7"/>
  <c r="O413" i="7"/>
  <c r="P413" i="7"/>
  <c r="Q413" i="7"/>
  <c r="S413" i="7"/>
  <c r="R413" i="7"/>
  <c r="K478" i="7"/>
  <c r="L478" i="7"/>
  <c r="M478" i="7"/>
  <c r="N478" i="7"/>
  <c r="P478" i="7"/>
  <c r="R478" i="7"/>
  <c r="O478" i="7"/>
  <c r="S478" i="7"/>
  <c r="Q478" i="7"/>
  <c r="A1357" i="1"/>
  <c r="K468" i="7"/>
  <c r="L468" i="7"/>
  <c r="N468" i="7"/>
  <c r="Q468" i="7"/>
  <c r="R468" i="7"/>
  <c r="O468" i="7"/>
  <c r="S468" i="7"/>
  <c r="P468" i="7"/>
  <c r="M468" i="7"/>
  <c r="N798" i="7"/>
  <c r="O798" i="7"/>
  <c r="P798" i="7"/>
  <c r="Q798" i="7"/>
  <c r="S798" i="7"/>
  <c r="R798" i="7"/>
  <c r="K798" i="7"/>
  <c r="M798" i="7"/>
  <c r="L798" i="7"/>
  <c r="K875" i="7"/>
  <c r="N875" i="7"/>
  <c r="L875" i="7"/>
  <c r="M875" i="7"/>
  <c r="P875" i="7"/>
  <c r="Q875" i="7"/>
  <c r="R875" i="7"/>
  <c r="S875" i="7"/>
  <c r="O875" i="7"/>
  <c r="A1429" i="1"/>
  <c r="A1477" i="1"/>
  <c r="A957" i="1"/>
  <c r="A1398" i="1"/>
  <c r="K224" i="7"/>
  <c r="L224" i="7"/>
  <c r="M224" i="7"/>
  <c r="N224" i="7"/>
  <c r="O224" i="7"/>
  <c r="P224" i="7"/>
  <c r="Q224" i="7"/>
  <c r="R224" i="7"/>
  <c r="S224" i="7"/>
  <c r="K563" i="7"/>
  <c r="P563" i="7"/>
  <c r="R563" i="7"/>
  <c r="O563" i="7"/>
  <c r="S563" i="7"/>
  <c r="N563" i="7"/>
  <c r="Q563" i="7"/>
  <c r="L563" i="7"/>
  <c r="M563" i="7"/>
  <c r="P932" i="7"/>
  <c r="Q932" i="7"/>
  <c r="R932" i="7"/>
  <c r="S932" i="7"/>
  <c r="L932" i="7"/>
  <c r="M932" i="7"/>
  <c r="N932" i="7"/>
  <c r="O932" i="7"/>
  <c r="K932" i="7"/>
  <c r="A1219" i="1"/>
  <c r="A1140" i="1"/>
  <c r="K366" i="7"/>
  <c r="L366" i="7"/>
  <c r="M366" i="7"/>
  <c r="R366" i="7"/>
  <c r="N366" i="7"/>
  <c r="Q366" i="7"/>
  <c r="P366" i="7"/>
  <c r="O366" i="7"/>
  <c r="S366" i="7"/>
  <c r="K885" i="7"/>
  <c r="L885" i="7"/>
  <c r="M885" i="7"/>
  <c r="P885" i="7"/>
  <c r="Q885" i="7"/>
  <c r="N885" i="7"/>
  <c r="O885" i="7"/>
  <c r="S885" i="7"/>
  <c r="R885" i="7"/>
  <c r="K793" i="7"/>
  <c r="O793" i="7"/>
  <c r="P793" i="7"/>
  <c r="Q793" i="7"/>
  <c r="M793" i="7"/>
  <c r="N793" i="7"/>
  <c r="R793" i="7"/>
  <c r="S793" i="7"/>
  <c r="L793" i="7"/>
  <c r="A1115" i="1"/>
  <c r="A1067" i="1"/>
  <c r="L265" i="7"/>
  <c r="K265" i="7"/>
  <c r="O265" i="7"/>
  <c r="P265" i="7"/>
  <c r="R265" i="7"/>
  <c r="Q265" i="7"/>
  <c r="M265" i="7"/>
  <c r="S265" i="7"/>
  <c r="N265" i="7"/>
  <c r="L868" i="7"/>
  <c r="P868" i="7"/>
  <c r="Q868" i="7"/>
  <c r="R868" i="7"/>
  <c r="S868" i="7"/>
  <c r="K868" i="7"/>
  <c r="M868" i="7"/>
  <c r="N868" i="7"/>
  <c r="O868" i="7"/>
  <c r="A1044" i="1"/>
  <c r="A1343" i="1"/>
  <c r="K210" i="7"/>
  <c r="L210" i="7"/>
  <c r="N210" i="7"/>
  <c r="O210" i="7"/>
  <c r="P210" i="7"/>
  <c r="R210" i="7"/>
  <c r="Q210" i="7"/>
  <c r="S210" i="7"/>
  <c r="M210" i="7"/>
  <c r="M828" i="7"/>
  <c r="N828" i="7"/>
  <c r="L828" i="7"/>
  <c r="O828" i="7"/>
  <c r="Q828" i="7"/>
  <c r="R828" i="7"/>
  <c r="S828" i="7"/>
  <c r="K828" i="7"/>
  <c r="P828" i="7"/>
  <c r="M862" i="7"/>
  <c r="N862" i="7"/>
  <c r="O862" i="7"/>
  <c r="P862" i="7"/>
  <c r="Q862" i="7"/>
  <c r="K862" i="7"/>
  <c r="L862" i="7"/>
  <c r="R862" i="7"/>
  <c r="S862" i="7"/>
  <c r="K334" i="7"/>
  <c r="Q334" i="7"/>
  <c r="M334" i="7"/>
  <c r="S334" i="7"/>
  <c r="N334" i="7"/>
  <c r="O334" i="7"/>
  <c r="L334" i="7"/>
  <c r="R334" i="7"/>
  <c r="P334" i="7"/>
  <c r="S535" i="7"/>
  <c r="K535" i="7"/>
  <c r="M535" i="7"/>
  <c r="N535" i="7"/>
  <c r="L535" i="7"/>
  <c r="O535" i="7"/>
  <c r="P535" i="7"/>
  <c r="Q535" i="7"/>
  <c r="R535" i="7"/>
  <c r="J940" i="1"/>
  <c r="A1023" i="1"/>
  <c r="R211" i="7"/>
  <c r="K211" i="7"/>
  <c r="N211" i="7"/>
  <c r="P211" i="7"/>
  <c r="Q211" i="7"/>
  <c r="S211" i="7"/>
  <c r="L211" i="7"/>
  <c r="O211" i="7"/>
  <c r="M211" i="7"/>
  <c r="M394" i="7"/>
  <c r="N394" i="7"/>
  <c r="O394" i="7"/>
  <c r="P394" i="7"/>
  <c r="R394" i="7"/>
  <c r="S394" i="7"/>
  <c r="K394" i="7"/>
  <c r="L394" i="7"/>
  <c r="Q394" i="7"/>
  <c r="M853" i="7"/>
  <c r="P853" i="7"/>
  <c r="Q853" i="7"/>
  <c r="R853" i="7"/>
  <c r="S853" i="7"/>
  <c r="K853" i="7"/>
  <c r="L853" i="7"/>
  <c r="N853" i="7"/>
  <c r="O853" i="7"/>
  <c r="A1114" i="1"/>
  <c r="A1197" i="1"/>
  <c r="O312" i="7"/>
  <c r="S312" i="7"/>
  <c r="K312" i="7"/>
  <c r="L312" i="7"/>
  <c r="M312" i="7"/>
  <c r="N312" i="7"/>
  <c r="P312" i="7"/>
  <c r="Q312" i="7"/>
  <c r="R312" i="7"/>
  <c r="K858" i="7"/>
  <c r="R858" i="7"/>
  <c r="S858" i="7"/>
  <c r="Q858" i="7"/>
  <c r="L858" i="7"/>
  <c r="M858" i="7"/>
  <c r="N858" i="7"/>
  <c r="O858" i="7"/>
  <c r="P858" i="7"/>
  <c r="K994" i="7"/>
  <c r="N994" i="7"/>
  <c r="O994" i="7"/>
  <c r="P994" i="7"/>
  <c r="Q994" i="7"/>
  <c r="R994" i="7"/>
  <c r="S994" i="7"/>
  <c r="L994" i="7"/>
  <c r="M994" i="7"/>
  <c r="K221" i="7"/>
  <c r="O221" i="7"/>
  <c r="P221" i="7"/>
  <c r="Q221" i="7"/>
  <c r="R221" i="7"/>
  <c r="S221" i="7"/>
  <c r="L221" i="7"/>
  <c r="N221" i="7"/>
  <c r="M221" i="7"/>
  <c r="N886" i="7"/>
  <c r="L886" i="7"/>
  <c r="M886" i="7"/>
  <c r="S886" i="7"/>
  <c r="R886" i="7"/>
  <c r="K886" i="7"/>
  <c r="O886" i="7"/>
  <c r="P886" i="7"/>
  <c r="Q886" i="7"/>
  <c r="A1003" i="1"/>
  <c r="A1443" i="1"/>
  <c r="A1451" i="1"/>
  <c r="K253" i="7"/>
  <c r="M253" i="7"/>
  <c r="N253" i="7"/>
  <c r="O253" i="7"/>
  <c r="P253" i="7"/>
  <c r="Q253" i="7"/>
  <c r="R253" i="7"/>
  <c r="S253" i="7"/>
  <c r="L253" i="7"/>
  <c r="M595" i="7"/>
  <c r="S595" i="7"/>
  <c r="K595" i="7"/>
  <c r="L595" i="7"/>
  <c r="N595" i="7"/>
  <c r="R595" i="7"/>
  <c r="O595" i="7"/>
  <c r="P595" i="7"/>
  <c r="Q595" i="7"/>
  <c r="A1288" i="1"/>
  <c r="M371" i="7"/>
  <c r="R371" i="7"/>
  <c r="K371" i="7"/>
  <c r="L371" i="7"/>
  <c r="O371" i="7"/>
  <c r="P371" i="7"/>
  <c r="Q371" i="7"/>
  <c r="N371" i="7"/>
  <c r="S371" i="7"/>
  <c r="A1157" i="1"/>
  <c r="M531" i="7"/>
  <c r="L531" i="7"/>
  <c r="P531" i="7"/>
  <c r="O531" i="7"/>
  <c r="Q531" i="7"/>
  <c r="R531" i="7"/>
  <c r="S531" i="7"/>
  <c r="K531" i="7"/>
  <c r="N531" i="7"/>
  <c r="S860" i="7"/>
  <c r="L860" i="7"/>
  <c r="M860" i="7"/>
  <c r="N860" i="7"/>
  <c r="O860" i="7"/>
  <c r="P860" i="7"/>
  <c r="R860" i="7"/>
  <c r="K860" i="7"/>
  <c r="Q860" i="7"/>
  <c r="A1142" i="1"/>
  <c r="A1201" i="1"/>
  <c r="K386" i="7"/>
  <c r="O386" i="7"/>
  <c r="S386" i="7"/>
  <c r="P386" i="7"/>
  <c r="R386" i="7"/>
  <c r="L386" i="7"/>
  <c r="M386" i="7"/>
  <c r="Q386" i="7"/>
  <c r="N386" i="7"/>
  <c r="L570" i="7"/>
  <c r="M570" i="7"/>
  <c r="N570" i="7"/>
  <c r="O570" i="7"/>
  <c r="P570" i="7"/>
  <c r="Q570" i="7"/>
  <c r="R570" i="7"/>
  <c r="S570" i="7"/>
  <c r="K570" i="7"/>
  <c r="A924" i="1"/>
  <c r="J924" i="1"/>
  <c r="A1468" i="1"/>
  <c r="S212" i="7"/>
  <c r="O212" i="7"/>
  <c r="P212" i="7"/>
  <c r="R212" i="7"/>
  <c r="Q212" i="7"/>
  <c r="N212" i="7"/>
  <c r="K212" i="7"/>
  <c r="L212" i="7"/>
  <c r="M212" i="7"/>
  <c r="K550" i="7"/>
  <c r="L550" i="7"/>
  <c r="R550" i="7"/>
  <c r="S550" i="7"/>
  <c r="Q550" i="7"/>
  <c r="M550" i="7"/>
  <c r="N550" i="7"/>
  <c r="O550" i="7"/>
  <c r="P550" i="7"/>
  <c r="M972" i="7"/>
  <c r="R972" i="7"/>
  <c r="K972" i="7"/>
  <c r="L972" i="7"/>
  <c r="P972" i="7"/>
  <c r="Q972" i="7"/>
  <c r="N972" i="7"/>
  <c r="O972" i="7"/>
  <c r="S972" i="7"/>
  <c r="A1277" i="1"/>
  <c r="Q528" i="7"/>
  <c r="K528" i="7"/>
  <c r="L528" i="7"/>
  <c r="M528" i="7"/>
  <c r="O528" i="7"/>
  <c r="P528" i="7"/>
  <c r="S528" i="7"/>
  <c r="N528" i="7"/>
  <c r="R528" i="7"/>
  <c r="Q474" i="7"/>
  <c r="M474" i="7"/>
  <c r="N474" i="7"/>
  <c r="O474" i="7"/>
  <c r="P474" i="7"/>
  <c r="R474" i="7"/>
  <c r="K474" i="7"/>
  <c r="L474" i="7"/>
  <c r="S474" i="7"/>
  <c r="L896" i="7"/>
  <c r="S896" i="7"/>
  <c r="K896" i="7"/>
  <c r="P896" i="7"/>
  <c r="Q896" i="7"/>
  <c r="R896" i="7"/>
  <c r="M896" i="7"/>
  <c r="O896" i="7"/>
  <c r="N896" i="7"/>
  <c r="K382" i="7"/>
  <c r="L382" i="7"/>
  <c r="O382" i="7"/>
  <c r="P382" i="7"/>
  <c r="N382" i="7"/>
  <c r="M382" i="7"/>
  <c r="R382" i="7"/>
  <c r="Q382" i="7"/>
  <c r="S382" i="7"/>
  <c r="Q842" i="7"/>
  <c r="S842" i="7"/>
  <c r="K842" i="7"/>
  <c r="L842" i="7"/>
  <c r="M842" i="7"/>
  <c r="N842" i="7"/>
  <c r="O842" i="7"/>
  <c r="R842" i="7"/>
  <c r="P842" i="7"/>
  <c r="A1409" i="1"/>
  <c r="K201" i="7"/>
  <c r="M201" i="7"/>
  <c r="P201" i="7"/>
  <c r="Q201" i="7"/>
  <c r="R201" i="7"/>
  <c r="S201" i="7"/>
  <c r="N201" i="7"/>
  <c r="L201" i="7"/>
  <c r="O201" i="7"/>
  <c r="L516" i="7"/>
  <c r="M516" i="7"/>
  <c r="N516" i="7"/>
  <c r="O516" i="7"/>
  <c r="P516" i="7"/>
  <c r="R516" i="7"/>
  <c r="K516" i="7"/>
  <c r="S516" i="7"/>
  <c r="Q516" i="7"/>
  <c r="L991" i="7"/>
  <c r="K991" i="7"/>
  <c r="P991" i="7"/>
  <c r="Q991" i="7"/>
  <c r="R991" i="7"/>
  <c r="S991" i="7"/>
  <c r="M991" i="7"/>
  <c r="N991" i="7"/>
  <c r="O991" i="7"/>
  <c r="P998" i="7"/>
  <c r="R998" i="7"/>
  <c r="S998" i="7"/>
  <c r="K998" i="7"/>
  <c r="L998" i="7"/>
  <c r="M998" i="7"/>
  <c r="N998" i="7"/>
  <c r="O998" i="7"/>
  <c r="Q998" i="7"/>
  <c r="A1225" i="1"/>
  <c r="K218" i="7"/>
  <c r="M218" i="7"/>
  <c r="N218" i="7"/>
  <c r="O218" i="7"/>
  <c r="P218" i="7"/>
  <c r="Q218" i="7"/>
  <c r="R218" i="7"/>
  <c r="S218" i="7"/>
  <c r="L218" i="7"/>
  <c r="N851" i="7"/>
  <c r="L851" i="7"/>
  <c r="M851" i="7"/>
  <c r="K851" i="7"/>
  <c r="O851" i="7"/>
  <c r="P851" i="7"/>
  <c r="Q851" i="7"/>
  <c r="S851" i="7"/>
  <c r="R851" i="7"/>
  <c r="A972" i="1"/>
  <c r="S262" i="7"/>
  <c r="L262" i="7"/>
  <c r="M262" i="7"/>
  <c r="O262" i="7"/>
  <c r="P262" i="7"/>
  <c r="R262" i="7"/>
  <c r="K262" i="7"/>
  <c r="N262" i="7"/>
  <c r="Q262" i="7"/>
  <c r="N835" i="7"/>
  <c r="L835" i="7"/>
  <c r="M835" i="7"/>
  <c r="K835" i="7"/>
  <c r="O835" i="7"/>
  <c r="P835" i="7"/>
  <c r="S835" i="7"/>
  <c r="R835" i="7"/>
  <c r="Q835" i="7"/>
  <c r="Q989" i="7"/>
  <c r="R989" i="7"/>
  <c r="N989" i="7"/>
  <c r="S989" i="7"/>
  <c r="M989" i="7"/>
  <c r="K989" i="7"/>
  <c r="L989" i="7"/>
  <c r="O989" i="7"/>
  <c r="P989" i="7"/>
  <c r="A1337" i="1"/>
  <c r="A1350" i="1"/>
  <c r="K238" i="7"/>
  <c r="L238" i="7"/>
  <c r="Q238" i="7"/>
  <c r="R238" i="7"/>
  <c r="M238" i="7"/>
  <c r="N238" i="7"/>
  <c r="P238" i="7"/>
  <c r="O238" i="7"/>
  <c r="K498" i="7"/>
  <c r="M498" i="7"/>
  <c r="N498" i="7"/>
  <c r="P498" i="7"/>
  <c r="R498" i="7"/>
  <c r="S498" i="7"/>
  <c r="L498" i="7"/>
  <c r="O498" i="7"/>
  <c r="Q498" i="7"/>
  <c r="L844" i="7"/>
  <c r="M844" i="7"/>
  <c r="Q844" i="7"/>
  <c r="R844" i="7"/>
  <c r="K844" i="7"/>
  <c r="N844" i="7"/>
  <c r="S844" i="7"/>
  <c r="O844" i="7"/>
  <c r="P844" i="7"/>
  <c r="A938" i="1"/>
  <c r="J938" i="1"/>
  <c r="A1384" i="1"/>
  <c r="S389" i="7"/>
  <c r="L389" i="7"/>
  <c r="Q389" i="7"/>
  <c r="P389" i="7"/>
  <c r="O389" i="7"/>
  <c r="K389" i="7"/>
  <c r="M389" i="7"/>
  <c r="N389" i="7"/>
  <c r="R389" i="7"/>
  <c r="L952" i="7"/>
  <c r="R952" i="7"/>
  <c r="K952" i="7"/>
  <c r="Q952" i="7"/>
  <c r="S952" i="7"/>
  <c r="M952" i="7"/>
  <c r="N952" i="7"/>
  <c r="O952" i="7"/>
  <c r="P952" i="7"/>
  <c r="A955" i="1"/>
  <c r="A1146" i="1"/>
  <c r="K294" i="7"/>
  <c r="O294" i="7"/>
  <c r="P294" i="7"/>
  <c r="Q294" i="7"/>
  <c r="S294" i="7"/>
  <c r="N294" i="7"/>
  <c r="M294" i="7"/>
  <c r="L294" i="7"/>
  <c r="R294" i="7"/>
  <c r="N467" i="7"/>
  <c r="K467" i="7"/>
  <c r="L467" i="7"/>
  <c r="M467" i="7"/>
  <c r="O467" i="7"/>
  <c r="P467" i="7"/>
  <c r="R467" i="7"/>
  <c r="Q467" i="7"/>
  <c r="S467" i="7"/>
  <c r="A1037" i="1"/>
  <c r="A1259" i="1"/>
  <c r="R287" i="7"/>
  <c r="K287" i="7"/>
  <c r="L287" i="7"/>
  <c r="M287" i="7"/>
  <c r="N287" i="7"/>
  <c r="O287" i="7"/>
  <c r="P287" i="7"/>
  <c r="Q287" i="7"/>
  <c r="S287" i="7"/>
  <c r="Q957" i="7"/>
  <c r="L957" i="7"/>
  <c r="M957" i="7"/>
  <c r="N957" i="7"/>
  <c r="P957" i="7"/>
  <c r="S957" i="7"/>
  <c r="O957" i="7"/>
  <c r="K957" i="7"/>
  <c r="R957" i="7"/>
  <c r="K840" i="7"/>
  <c r="P840" i="7"/>
  <c r="Q840" i="7"/>
  <c r="R840" i="7"/>
  <c r="L840" i="7"/>
  <c r="O840" i="7"/>
  <c r="N840" i="7"/>
  <c r="S840" i="7"/>
  <c r="M840" i="7"/>
  <c r="J935" i="1"/>
  <c r="A935" i="1"/>
  <c r="A1183" i="1"/>
  <c r="L289" i="7"/>
  <c r="P289" i="7"/>
  <c r="K289" i="7"/>
  <c r="N289" i="7"/>
  <c r="Q289" i="7"/>
  <c r="S289" i="7"/>
  <c r="O289" i="7"/>
  <c r="R289" i="7"/>
  <c r="M289" i="7"/>
  <c r="K849" i="7"/>
  <c r="M849" i="7"/>
  <c r="O849" i="7"/>
  <c r="L849" i="7"/>
  <c r="N849" i="7"/>
  <c r="P849" i="7"/>
  <c r="Q849" i="7"/>
  <c r="R849" i="7"/>
  <c r="S849" i="7"/>
  <c r="J932" i="1"/>
  <c r="A1466" i="1"/>
  <c r="K256" i="7"/>
  <c r="L256" i="7"/>
  <c r="M256" i="7"/>
  <c r="N256" i="7"/>
  <c r="O256" i="7"/>
  <c r="P256" i="7"/>
  <c r="Q256" i="7"/>
  <c r="R256" i="7"/>
  <c r="S256" i="7"/>
  <c r="Q819" i="7"/>
  <c r="K819" i="7"/>
  <c r="R819" i="7"/>
  <c r="L819" i="7"/>
  <c r="N819" i="7"/>
  <c r="M819" i="7"/>
  <c r="S819" i="7"/>
  <c r="O819" i="7"/>
  <c r="P819" i="7"/>
  <c r="A986" i="1"/>
  <c r="K505" i="7"/>
  <c r="N505" i="7"/>
  <c r="O505" i="7"/>
  <c r="M505" i="7"/>
  <c r="R505" i="7"/>
  <c r="L505" i="7"/>
  <c r="Q505" i="7"/>
  <c r="P505" i="7"/>
  <c r="S505" i="7"/>
  <c r="S971" i="7"/>
  <c r="K971" i="7"/>
  <c r="L971" i="7"/>
  <c r="M971" i="7"/>
  <c r="N971" i="7"/>
  <c r="P971" i="7"/>
  <c r="O971" i="7"/>
  <c r="Q971" i="7"/>
  <c r="R971" i="7"/>
  <c r="M376" i="7"/>
  <c r="K376" i="7"/>
  <c r="N376" i="7"/>
  <c r="R376" i="7"/>
  <c r="S376" i="7"/>
  <c r="O376" i="7"/>
  <c r="P376" i="7"/>
  <c r="L376" i="7"/>
  <c r="Q376" i="7"/>
  <c r="M370" i="7"/>
  <c r="Q370" i="7"/>
  <c r="S370" i="7"/>
  <c r="R370" i="7"/>
  <c r="K370" i="7"/>
  <c r="N370" i="7"/>
  <c r="P370" i="7"/>
  <c r="L370" i="7"/>
  <c r="O370" i="7"/>
  <c r="M836" i="7"/>
  <c r="N836" i="7"/>
  <c r="O836" i="7"/>
  <c r="P836" i="7"/>
  <c r="Q836" i="7"/>
  <c r="S836" i="7"/>
  <c r="K836" i="7"/>
  <c r="L836" i="7"/>
  <c r="R836" i="7"/>
  <c r="A1118" i="1"/>
  <c r="L310" i="7"/>
  <c r="K310" i="7"/>
  <c r="M310" i="7"/>
  <c r="N310" i="7"/>
  <c r="O310" i="7"/>
  <c r="P310" i="7"/>
  <c r="Q310" i="7"/>
  <c r="S310" i="7"/>
  <c r="R310" i="7"/>
  <c r="K781" i="7"/>
  <c r="L781" i="7"/>
  <c r="M781" i="7"/>
  <c r="P781" i="7"/>
  <c r="Q781" i="7"/>
  <c r="R781" i="7"/>
  <c r="S781" i="7"/>
  <c r="N781" i="7"/>
  <c r="O781" i="7"/>
  <c r="O395" i="7"/>
  <c r="S395" i="7"/>
  <c r="K395" i="7"/>
  <c r="L395" i="7"/>
  <c r="M395" i="7"/>
  <c r="N395" i="7"/>
  <c r="P395" i="7"/>
  <c r="Q395" i="7"/>
  <c r="R395" i="7"/>
  <c r="Q917" i="7"/>
  <c r="K917" i="7"/>
  <c r="L917" i="7"/>
  <c r="M917" i="7"/>
  <c r="P917" i="7"/>
  <c r="S917" i="7"/>
  <c r="N917" i="7"/>
  <c r="O917" i="7"/>
  <c r="R917" i="7"/>
  <c r="A987" i="1"/>
  <c r="A894" i="1"/>
  <c r="A1387" i="1"/>
  <c r="Q225" i="7"/>
  <c r="R225" i="7"/>
  <c r="S225" i="7"/>
  <c r="P225" i="7"/>
  <c r="K225" i="7"/>
  <c r="L225" i="7"/>
  <c r="M225" i="7"/>
  <c r="O225" i="7"/>
  <c r="N225" i="7"/>
  <c r="K507" i="7"/>
  <c r="L507" i="7"/>
  <c r="M507" i="7"/>
  <c r="O507" i="7"/>
  <c r="P507" i="7"/>
  <c r="Q507" i="7"/>
  <c r="R507" i="7"/>
  <c r="N507" i="7"/>
  <c r="S507" i="7"/>
  <c r="K968" i="7"/>
  <c r="L968" i="7"/>
  <c r="M968" i="7"/>
  <c r="N968" i="7"/>
  <c r="O968" i="7"/>
  <c r="Q968" i="7"/>
  <c r="P968" i="7"/>
  <c r="R968" i="7"/>
  <c r="S968" i="7"/>
  <c r="A1208" i="1"/>
  <c r="L460" i="7"/>
  <c r="M460" i="7"/>
  <c r="N460" i="7"/>
  <c r="Q460" i="7"/>
  <c r="R460" i="7"/>
  <c r="S460" i="7"/>
  <c r="O460" i="7"/>
  <c r="K460" i="7"/>
  <c r="P460" i="7"/>
  <c r="Q522" i="7"/>
  <c r="M522" i="7"/>
  <c r="N522" i="7"/>
  <c r="O522" i="7"/>
  <c r="P522" i="7"/>
  <c r="R522" i="7"/>
  <c r="S522" i="7"/>
  <c r="K522" i="7"/>
  <c r="L522" i="7"/>
  <c r="A1175" i="1"/>
  <c r="A1353" i="1"/>
  <c r="K231" i="7"/>
  <c r="N231" i="7"/>
  <c r="O231" i="7"/>
  <c r="P231" i="7"/>
  <c r="Q231" i="7"/>
  <c r="R231" i="7"/>
  <c r="S231" i="7"/>
  <c r="M231" i="7"/>
  <c r="L231" i="7"/>
  <c r="M403" i="7"/>
  <c r="P403" i="7"/>
  <c r="Q403" i="7"/>
  <c r="R403" i="7"/>
  <c r="S403" i="7"/>
  <c r="K403" i="7"/>
  <c r="L403" i="7"/>
  <c r="N403" i="7"/>
  <c r="O403" i="7"/>
  <c r="K856" i="7"/>
  <c r="L856" i="7"/>
  <c r="M856" i="7"/>
  <c r="N856" i="7"/>
  <c r="O856" i="7"/>
  <c r="P856" i="7"/>
  <c r="Q856" i="7"/>
  <c r="R856" i="7"/>
  <c r="S856" i="7"/>
  <c r="A1187" i="1"/>
  <c r="A1341" i="1"/>
  <c r="O260" i="7"/>
  <c r="R260" i="7"/>
  <c r="S260" i="7"/>
  <c r="K260" i="7"/>
  <c r="L260" i="7"/>
  <c r="N260" i="7"/>
  <c r="P260" i="7"/>
  <c r="Q260" i="7"/>
  <c r="M260" i="7"/>
  <c r="K441" i="7"/>
  <c r="L441" i="7"/>
  <c r="N441" i="7"/>
  <c r="O441" i="7"/>
  <c r="R441" i="7"/>
  <c r="S441" i="7"/>
  <c r="M441" i="7"/>
  <c r="Q441" i="7"/>
  <c r="P441" i="7"/>
  <c r="R922" i="7"/>
  <c r="O922" i="7"/>
  <c r="S922" i="7"/>
  <c r="P922" i="7"/>
  <c r="Q922" i="7"/>
  <c r="N922" i="7"/>
  <c r="M922" i="7"/>
  <c r="K922" i="7"/>
  <c r="L922" i="7"/>
  <c r="A1281" i="1"/>
  <c r="K230" i="7"/>
  <c r="L230" i="7"/>
  <c r="M230" i="7"/>
  <c r="N230" i="7"/>
  <c r="O230" i="7"/>
  <c r="P230" i="7"/>
  <c r="S230" i="7"/>
  <c r="R230" i="7"/>
  <c r="Q230" i="7"/>
  <c r="N814" i="7"/>
  <c r="O814" i="7"/>
  <c r="P814" i="7"/>
  <c r="R814" i="7"/>
  <c r="S814" i="7"/>
  <c r="Q814" i="7"/>
  <c r="K814" i="7"/>
  <c r="L814" i="7"/>
  <c r="M814" i="7"/>
  <c r="A1104" i="1"/>
  <c r="A1453" i="1"/>
  <c r="N305" i="7"/>
  <c r="O305" i="7"/>
  <c r="Q305" i="7"/>
  <c r="R305" i="7"/>
  <c r="S305" i="7"/>
  <c r="K305" i="7"/>
  <c r="M305" i="7"/>
  <c r="L305" i="7"/>
  <c r="P305" i="7"/>
  <c r="A1494" i="1"/>
  <c r="A1215" i="1"/>
  <c r="L558" i="7"/>
  <c r="N558" i="7"/>
  <c r="O558" i="7"/>
  <c r="Q558" i="7"/>
  <c r="R558" i="7"/>
  <c r="S558" i="7"/>
  <c r="P558" i="7"/>
  <c r="K558" i="7"/>
  <c r="M558" i="7"/>
  <c r="S811" i="7"/>
  <c r="L811" i="7"/>
  <c r="M811" i="7"/>
  <c r="N811" i="7"/>
  <c r="K811" i="7"/>
  <c r="O811" i="7"/>
  <c r="P811" i="7"/>
  <c r="Q811" i="7"/>
  <c r="R811" i="7"/>
  <c r="A982" i="1"/>
  <c r="A1440" i="1"/>
  <c r="N266" i="7"/>
  <c r="M266" i="7"/>
  <c r="P266" i="7"/>
  <c r="K266" i="7"/>
  <c r="O266" i="7"/>
  <c r="L266" i="7"/>
  <c r="Q266" i="7"/>
  <c r="R266" i="7"/>
  <c r="S266" i="7"/>
  <c r="K479" i="7"/>
  <c r="L479" i="7"/>
  <c r="M479" i="7"/>
  <c r="N479" i="7"/>
  <c r="O479" i="7"/>
  <c r="P479" i="7"/>
  <c r="Q479" i="7"/>
  <c r="R479" i="7"/>
  <c r="S479" i="7"/>
  <c r="K947" i="7"/>
  <c r="S947" i="7"/>
  <c r="R947" i="7"/>
  <c r="L947" i="7"/>
  <c r="M947" i="7"/>
  <c r="P947" i="7"/>
  <c r="Q947" i="7"/>
  <c r="N947" i="7"/>
  <c r="O947" i="7"/>
  <c r="A1280" i="1"/>
  <c r="K267" i="7"/>
  <c r="M267" i="7"/>
  <c r="O267" i="7"/>
  <c r="R267" i="7"/>
  <c r="P267" i="7"/>
  <c r="N267" i="7"/>
  <c r="Q267" i="7"/>
  <c r="L267" i="7"/>
  <c r="S267" i="7"/>
  <c r="Q283" i="7"/>
  <c r="O283" i="7"/>
  <c r="P283" i="7"/>
  <c r="R283" i="7"/>
  <c r="S283" i="7"/>
  <c r="L283" i="7"/>
  <c r="N283" i="7"/>
  <c r="M283" i="7"/>
  <c r="K283" i="7"/>
  <c r="S902" i="7"/>
  <c r="Q902" i="7"/>
  <c r="R902" i="7"/>
  <c r="K902" i="7"/>
  <c r="L902" i="7"/>
  <c r="M902" i="7"/>
  <c r="N902" i="7"/>
  <c r="O902" i="7"/>
  <c r="P902" i="7"/>
  <c r="A1301" i="1"/>
  <c r="K268" i="7"/>
  <c r="L268" i="7"/>
  <c r="N268" i="7"/>
  <c r="M268" i="7"/>
  <c r="P268" i="7"/>
  <c r="Q268" i="7"/>
  <c r="O268" i="7"/>
  <c r="R268" i="7"/>
  <c r="S268" i="7"/>
  <c r="Q923" i="7"/>
  <c r="K923" i="7"/>
  <c r="S923" i="7"/>
  <c r="L923" i="7"/>
  <c r="M923" i="7"/>
  <c r="R923" i="7"/>
  <c r="N923" i="7"/>
  <c r="O923" i="7"/>
  <c r="P923" i="7"/>
  <c r="A1017" i="1"/>
  <c r="A1073" i="1"/>
  <c r="A1467" i="1"/>
  <c r="M300" i="7"/>
  <c r="K300" i="7"/>
  <c r="P300" i="7"/>
  <c r="N300" i="7"/>
  <c r="S300" i="7"/>
  <c r="L300" i="7"/>
  <c r="Q300" i="7"/>
  <c r="R300" i="7"/>
  <c r="O300" i="7"/>
  <c r="L931" i="7"/>
  <c r="P931" i="7"/>
  <c r="Q931" i="7"/>
  <c r="R931" i="7"/>
  <c r="S931" i="7"/>
  <c r="K931" i="7"/>
  <c r="M931" i="7"/>
  <c r="N931" i="7"/>
  <c r="O931" i="7"/>
  <c r="A1400" i="1"/>
  <c r="M591" i="7"/>
  <c r="L591" i="7"/>
  <c r="O591" i="7"/>
  <c r="P591" i="7"/>
  <c r="Q591" i="7"/>
  <c r="R591" i="7"/>
  <c r="K591" i="7"/>
  <c r="S591" i="7"/>
  <c r="N591" i="7"/>
  <c r="L491" i="7"/>
  <c r="M491" i="7"/>
  <c r="N491" i="7"/>
  <c r="P491" i="7"/>
  <c r="Q491" i="7"/>
  <c r="K491" i="7"/>
  <c r="O491" i="7"/>
  <c r="R491" i="7"/>
  <c r="S491" i="7"/>
  <c r="A898" i="1"/>
  <c r="A1258" i="1"/>
  <c r="K353" i="7"/>
  <c r="Q353" i="7"/>
  <c r="S353" i="7"/>
  <c r="R353" i="7"/>
  <c r="L353" i="7"/>
  <c r="P353" i="7"/>
  <c r="O353" i="7"/>
  <c r="M353" i="7"/>
  <c r="N353" i="7"/>
  <c r="Q362" i="7"/>
  <c r="K362" i="7"/>
  <c r="L362" i="7"/>
  <c r="M362" i="7"/>
  <c r="P362" i="7"/>
  <c r="S362" i="7"/>
  <c r="O362" i="7"/>
  <c r="N362" i="7"/>
  <c r="R362" i="7"/>
  <c r="L945" i="7"/>
  <c r="O945" i="7"/>
  <c r="K945" i="7"/>
  <c r="M945" i="7"/>
  <c r="N945" i="7"/>
  <c r="Q945" i="7"/>
  <c r="R945" i="7"/>
  <c r="S945" i="7"/>
  <c r="P945" i="7"/>
  <c r="A1342" i="1"/>
  <c r="M336" i="7"/>
  <c r="K336" i="7"/>
  <c r="L336" i="7"/>
  <c r="N336" i="7"/>
  <c r="Q336" i="7"/>
  <c r="R336" i="7"/>
  <c r="S336" i="7"/>
  <c r="P336" i="7"/>
  <c r="O336" i="7"/>
  <c r="K780" i="7"/>
  <c r="L780" i="7"/>
  <c r="M780" i="7"/>
  <c r="S780" i="7"/>
  <c r="N780" i="7"/>
  <c r="R780" i="7"/>
  <c r="P780" i="7"/>
  <c r="Q780" i="7"/>
  <c r="O780" i="7"/>
  <c r="O796" i="7"/>
  <c r="P796" i="7"/>
  <c r="L796" i="7"/>
  <c r="M796" i="7"/>
  <c r="N796" i="7"/>
  <c r="R796" i="7"/>
  <c r="S796" i="7"/>
  <c r="K796" i="7"/>
  <c r="Q796" i="7"/>
  <c r="O391" i="7"/>
  <c r="L391" i="7"/>
  <c r="R391" i="7"/>
  <c r="M391" i="7"/>
  <c r="N391" i="7"/>
  <c r="S391" i="7"/>
  <c r="P391" i="7"/>
  <c r="K391" i="7"/>
  <c r="Q391" i="7"/>
  <c r="S950" i="7"/>
  <c r="K950" i="7"/>
  <c r="L950" i="7"/>
  <c r="M950" i="7"/>
  <c r="N950" i="7"/>
  <c r="O950" i="7"/>
  <c r="P950" i="7"/>
  <c r="Q950" i="7"/>
  <c r="R950" i="7"/>
  <c r="A1252" i="1"/>
  <c r="A1480" i="1"/>
  <c r="S400" i="7"/>
  <c r="O400" i="7"/>
  <c r="P400" i="7"/>
  <c r="Q400" i="7"/>
  <c r="R400" i="7"/>
  <c r="K400" i="7"/>
  <c r="L400" i="7"/>
  <c r="M400" i="7"/>
  <c r="N400" i="7"/>
  <c r="K576" i="7"/>
  <c r="N576" i="7"/>
  <c r="O576" i="7"/>
  <c r="L576" i="7"/>
  <c r="M576" i="7"/>
  <c r="P576" i="7"/>
  <c r="Q576" i="7"/>
  <c r="R576" i="7"/>
  <c r="S576" i="7"/>
  <c r="A980" i="1"/>
  <c r="A1413" i="1"/>
  <c r="A1445" i="1"/>
  <c r="K572" i="7"/>
  <c r="O572" i="7"/>
  <c r="P572" i="7"/>
  <c r="R572" i="7"/>
  <c r="L572" i="7"/>
  <c r="M572" i="7"/>
  <c r="Q572" i="7"/>
  <c r="N572" i="7"/>
  <c r="S572" i="7"/>
  <c r="A1193" i="1"/>
  <c r="A1321" i="1"/>
  <c r="M440" i="7"/>
  <c r="K440" i="7"/>
  <c r="L440" i="7"/>
  <c r="O440" i="7"/>
  <c r="N440" i="7"/>
  <c r="P440" i="7"/>
  <c r="Q440" i="7"/>
  <c r="S440" i="7"/>
  <c r="R440" i="7"/>
  <c r="O539" i="7"/>
  <c r="Q539" i="7"/>
  <c r="R539" i="7"/>
  <c r="S539" i="7"/>
  <c r="P539" i="7"/>
  <c r="M539" i="7"/>
  <c r="K539" i="7"/>
  <c r="L539" i="7"/>
  <c r="N539" i="7"/>
  <c r="L929" i="7"/>
  <c r="M929" i="7"/>
  <c r="N929" i="7"/>
  <c r="O929" i="7"/>
  <c r="P929" i="7"/>
  <c r="K929" i="7"/>
  <c r="Q929" i="7"/>
  <c r="R929" i="7"/>
  <c r="S929" i="7"/>
  <c r="M357" i="7"/>
  <c r="P357" i="7"/>
  <c r="O357" i="7"/>
  <c r="Q357" i="7"/>
  <c r="L357" i="7"/>
  <c r="R357" i="7"/>
  <c r="S357" i="7"/>
  <c r="K357" i="7"/>
  <c r="N357" i="7"/>
  <c r="P877" i="7"/>
  <c r="M877" i="7"/>
  <c r="N877" i="7"/>
  <c r="O877" i="7"/>
  <c r="Q877" i="7"/>
  <c r="S877" i="7"/>
  <c r="R877" i="7"/>
  <c r="K877" i="7"/>
  <c r="L877" i="7"/>
  <c r="P925" i="7"/>
  <c r="Q925" i="7"/>
  <c r="R925" i="7"/>
  <c r="S925" i="7"/>
  <c r="K925" i="7"/>
  <c r="L925" i="7"/>
  <c r="M925" i="7"/>
  <c r="N925" i="7"/>
  <c r="O925" i="7"/>
  <c r="A1101" i="1"/>
  <c r="Q554" i="7"/>
  <c r="S554" i="7"/>
  <c r="K554" i="7"/>
  <c r="L554" i="7"/>
  <c r="M554" i="7"/>
  <c r="N554" i="7"/>
  <c r="O554" i="7"/>
  <c r="P554" i="7"/>
  <c r="R554" i="7"/>
  <c r="A1081" i="1"/>
  <c r="A995" i="1"/>
  <c r="A1419" i="1"/>
  <c r="O496" i="7"/>
  <c r="K496" i="7"/>
  <c r="L496" i="7"/>
  <c r="M496" i="7"/>
  <c r="N496" i="7"/>
  <c r="Q496" i="7"/>
  <c r="R496" i="7"/>
  <c r="S496" i="7"/>
  <c r="P496" i="7"/>
  <c r="K837" i="7"/>
  <c r="S837" i="7"/>
  <c r="N837" i="7"/>
  <c r="O837" i="7"/>
  <c r="L837" i="7"/>
  <c r="M837" i="7"/>
  <c r="P837" i="7"/>
  <c r="Q837" i="7"/>
  <c r="R837" i="7"/>
  <c r="A1181" i="1"/>
  <c r="A1352" i="1"/>
  <c r="M583" i="7"/>
  <c r="R583" i="7"/>
  <c r="S583" i="7"/>
  <c r="K583" i="7"/>
  <c r="L583" i="7"/>
  <c r="Q583" i="7"/>
  <c r="N583" i="7"/>
  <c r="O583" i="7"/>
  <c r="P583" i="7"/>
  <c r="L850" i="7"/>
  <c r="S850" i="7"/>
  <c r="K850" i="7"/>
  <c r="R850" i="7"/>
  <c r="M850" i="7"/>
  <c r="O850" i="7"/>
  <c r="P850" i="7"/>
  <c r="N850" i="7"/>
  <c r="Q850" i="7"/>
  <c r="A996" i="1"/>
  <c r="A1392" i="1"/>
  <c r="K319" i="7"/>
  <c r="L319" i="7"/>
  <c r="M319" i="7"/>
  <c r="O319" i="7"/>
  <c r="P319" i="7"/>
  <c r="Q319" i="7"/>
  <c r="R319" i="7"/>
  <c r="N319" i="7"/>
  <c r="S319" i="7"/>
  <c r="L477" i="7"/>
  <c r="M477" i="7"/>
  <c r="N477" i="7"/>
  <c r="O477" i="7"/>
  <c r="Q477" i="7"/>
  <c r="R477" i="7"/>
  <c r="S477" i="7"/>
  <c r="P477" i="7"/>
  <c r="K477" i="7"/>
  <c r="S204" i="7"/>
  <c r="L204" i="7"/>
  <c r="M204" i="7"/>
  <c r="P204" i="7"/>
  <c r="Q204" i="7"/>
  <c r="R204" i="7"/>
  <c r="O204" i="7"/>
  <c r="K204" i="7"/>
  <c r="N204" i="7"/>
  <c r="O380" i="7"/>
  <c r="P380" i="7"/>
  <c r="Q380" i="7"/>
  <c r="K380" i="7"/>
  <c r="L380" i="7"/>
  <c r="M380" i="7"/>
  <c r="N380" i="7"/>
  <c r="R380" i="7"/>
  <c r="S380" i="7"/>
  <c r="R805" i="7"/>
  <c r="K805" i="7"/>
  <c r="L805" i="7"/>
  <c r="M805" i="7"/>
  <c r="Q805" i="7"/>
  <c r="P805" i="7"/>
  <c r="S805" i="7"/>
  <c r="O805" i="7"/>
  <c r="N805" i="7"/>
  <c r="M307" i="7"/>
  <c r="O307" i="7"/>
  <c r="R307" i="7"/>
  <c r="P307" i="7"/>
  <c r="Q307" i="7"/>
  <c r="S307" i="7"/>
  <c r="L307" i="7"/>
  <c r="K307" i="7"/>
  <c r="N307" i="7"/>
  <c r="K852" i="7"/>
  <c r="L852" i="7"/>
  <c r="N852" i="7"/>
  <c r="P852" i="7"/>
  <c r="M852" i="7"/>
  <c r="O852" i="7"/>
  <c r="Q852" i="7"/>
  <c r="R852" i="7"/>
  <c r="S852" i="7"/>
  <c r="O967" i="7"/>
  <c r="M967" i="7"/>
  <c r="N967" i="7"/>
  <c r="P967" i="7"/>
  <c r="Q967" i="7"/>
  <c r="S967" i="7"/>
  <c r="K967" i="7"/>
  <c r="R967" i="7"/>
  <c r="L967" i="7"/>
  <c r="A1457" i="1"/>
  <c r="K324" i="7"/>
  <c r="R324" i="7"/>
  <c r="O324" i="7"/>
  <c r="L324" i="7"/>
  <c r="M324" i="7"/>
  <c r="N324" i="7"/>
  <c r="P324" i="7"/>
  <c r="Q324" i="7"/>
  <c r="L884" i="7"/>
  <c r="M884" i="7"/>
  <c r="N884" i="7"/>
  <c r="O884" i="7"/>
  <c r="P884" i="7"/>
  <c r="R884" i="7"/>
  <c r="S884" i="7"/>
  <c r="K884" i="7"/>
  <c r="Q884" i="7"/>
  <c r="A1447" i="1"/>
  <c r="L208" i="7"/>
  <c r="M208" i="7"/>
  <c r="N208" i="7"/>
  <c r="O208" i="7"/>
  <c r="P208" i="7"/>
  <c r="Q208" i="7"/>
  <c r="R208" i="7"/>
  <c r="S208" i="7"/>
  <c r="K208" i="7"/>
  <c r="R573" i="7"/>
  <c r="P573" i="7"/>
  <c r="Q573" i="7"/>
  <c r="K573" i="7"/>
  <c r="M573" i="7"/>
  <c r="N573" i="7"/>
  <c r="O573" i="7"/>
  <c r="S573" i="7"/>
  <c r="L573" i="7"/>
  <c r="A1253" i="1"/>
  <c r="K349" i="7"/>
  <c r="L349" i="7"/>
  <c r="R349" i="7"/>
  <c r="N349" i="7"/>
  <c r="S349" i="7"/>
  <c r="M349" i="7"/>
  <c r="O349" i="7"/>
  <c r="Q349" i="7"/>
  <c r="P349" i="7"/>
  <c r="N592" i="7"/>
  <c r="R592" i="7"/>
  <c r="S592" i="7"/>
  <c r="K592" i="7"/>
  <c r="Q592" i="7"/>
  <c r="O592" i="7"/>
  <c r="P592" i="7"/>
  <c r="L592" i="7"/>
  <c r="M592" i="7"/>
  <c r="A908" i="1"/>
  <c r="A1138" i="1"/>
  <c r="N335" i="7"/>
  <c r="K335" i="7"/>
  <c r="O335" i="7"/>
  <c r="L335" i="7"/>
  <c r="M335" i="7"/>
  <c r="R335" i="7"/>
  <c r="S335" i="7"/>
  <c r="Q335" i="7"/>
  <c r="P335" i="7"/>
  <c r="Q514" i="7"/>
  <c r="R514" i="7"/>
  <c r="S514" i="7"/>
  <c r="L514" i="7"/>
  <c r="M514" i="7"/>
  <c r="O514" i="7"/>
  <c r="P514" i="7"/>
  <c r="K514" i="7"/>
  <c r="N514" i="7"/>
  <c r="O800" i="7"/>
  <c r="K800" i="7"/>
  <c r="L800" i="7"/>
  <c r="M800" i="7"/>
  <c r="N800" i="7"/>
  <c r="R800" i="7"/>
  <c r="S800" i="7"/>
  <c r="P800" i="7"/>
  <c r="Q800" i="7"/>
  <c r="A1136" i="1"/>
  <c r="A1196" i="1"/>
  <c r="L377" i="7"/>
  <c r="K377" i="7"/>
  <c r="N377" i="7"/>
  <c r="Q377" i="7"/>
  <c r="R377" i="7"/>
  <c r="M377" i="7"/>
  <c r="O377" i="7"/>
  <c r="P377" i="7"/>
  <c r="S377" i="7"/>
  <c r="K549" i="7"/>
  <c r="L549" i="7"/>
  <c r="M549" i="7"/>
  <c r="O549" i="7"/>
  <c r="Q549" i="7"/>
  <c r="R549" i="7"/>
  <c r="S549" i="7"/>
  <c r="N549" i="7"/>
  <c r="P549" i="7"/>
  <c r="A896" i="1"/>
  <c r="A1008" i="1"/>
  <c r="A1442" i="1"/>
  <c r="K205" i="7"/>
  <c r="P205" i="7"/>
  <c r="Q205" i="7"/>
  <c r="R205" i="7"/>
  <c r="S205" i="7"/>
  <c r="L205" i="7"/>
  <c r="M205" i="7"/>
  <c r="O205" i="7"/>
  <c r="N205" i="7"/>
  <c r="M532" i="7"/>
  <c r="L532" i="7"/>
  <c r="S532" i="7"/>
  <c r="N532" i="7"/>
  <c r="K532" i="7"/>
  <c r="R532" i="7"/>
  <c r="O532" i="7"/>
  <c r="P532" i="7"/>
  <c r="Q532" i="7"/>
  <c r="N889" i="7"/>
  <c r="O889" i="7"/>
  <c r="P889" i="7"/>
  <c r="Q889" i="7"/>
  <c r="L889" i="7"/>
  <c r="M889" i="7"/>
  <c r="K889" i="7"/>
  <c r="S889" i="7"/>
  <c r="R889" i="7"/>
  <c r="A1262" i="1"/>
  <c r="A1427" i="1"/>
  <c r="L504" i="7"/>
  <c r="S504" i="7"/>
  <c r="Q504" i="7"/>
  <c r="O504" i="7"/>
  <c r="P504" i="7"/>
  <c r="R504" i="7"/>
  <c r="K504" i="7"/>
  <c r="M504" i="7"/>
  <c r="N504" i="7"/>
  <c r="O838" i="7"/>
  <c r="P838" i="7"/>
  <c r="R838" i="7"/>
  <c r="Q838" i="7"/>
  <c r="S838" i="7"/>
  <c r="M838" i="7"/>
  <c r="K838" i="7"/>
  <c r="L838" i="7"/>
  <c r="N838" i="7"/>
  <c r="P980" i="7"/>
  <c r="N980" i="7"/>
  <c r="O980" i="7"/>
  <c r="Q980" i="7"/>
  <c r="R980" i="7"/>
  <c r="S980" i="7"/>
  <c r="K980" i="7"/>
  <c r="L980" i="7"/>
  <c r="M980" i="7"/>
  <c r="L339" i="7"/>
  <c r="P339" i="7"/>
  <c r="Q339" i="7"/>
  <c r="R339" i="7"/>
  <c r="S339" i="7"/>
  <c r="K339" i="7"/>
  <c r="M339" i="7"/>
  <c r="N339" i="7"/>
  <c r="O339" i="7"/>
  <c r="P813" i="7"/>
  <c r="S813" i="7"/>
  <c r="K813" i="7"/>
  <c r="O813" i="7"/>
  <c r="R813" i="7"/>
  <c r="N813" i="7"/>
  <c r="Q813" i="7"/>
  <c r="M813" i="7"/>
  <c r="L813" i="7"/>
  <c r="A1399" i="1"/>
  <c r="S443" i="7"/>
  <c r="O443" i="7"/>
  <c r="R443" i="7"/>
  <c r="P443" i="7"/>
  <c r="N443" i="7"/>
  <c r="Q443" i="7"/>
  <c r="K443" i="7"/>
  <c r="M443" i="7"/>
  <c r="L443" i="7"/>
  <c r="S510" i="7"/>
  <c r="P510" i="7"/>
  <c r="Q510" i="7"/>
  <c r="R510" i="7"/>
  <c r="K510" i="7"/>
  <c r="N510" i="7"/>
  <c r="O510" i="7"/>
  <c r="L510" i="7"/>
  <c r="M510" i="7"/>
  <c r="K983" i="7"/>
  <c r="L983" i="7"/>
  <c r="S983" i="7"/>
  <c r="N983" i="7"/>
  <c r="Q983" i="7"/>
  <c r="R983" i="7"/>
  <c r="O983" i="7"/>
  <c r="M983" i="7"/>
  <c r="P983" i="7"/>
  <c r="A1209" i="1"/>
  <c r="A1210" i="1"/>
  <c r="M444" i="7"/>
  <c r="N444" i="7"/>
  <c r="O444" i="7"/>
  <c r="P444" i="7"/>
  <c r="Q444" i="7"/>
  <c r="R444" i="7"/>
  <c r="L444" i="7"/>
  <c r="K444" i="7"/>
  <c r="S444" i="7"/>
  <c r="R846" i="7"/>
  <c r="S846" i="7"/>
  <c r="K846" i="7"/>
  <c r="L846" i="7"/>
  <c r="M846" i="7"/>
  <c r="N846" i="7"/>
  <c r="O846" i="7"/>
  <c r="P846" i="7"/>
  <c r="Q846" i="7"/>
  <c r="A1109" i="1"/>
  <c r="A1299" i="1"/>
  <c r="M258" i="7"/>
  <c r="K258" i="7"/>
  <c r="O258" i="7"/>
  <c r="R258" i="7"/>
  <c r="Q258" i="7"/>
  <c r="P258" i="7"/>
  <c r="S258" i="7"/>
  <c r="L258" i="7"/>
  <c r="N258" i="7"/>
  <c r="S818" i="7"/>
  <c r="L818" i="7"/>
  <c r="N818" i="7"/>
  <c r="R818" i="7"/>
  <c r="O818" i="7"/>
  <c r="P818" i="7"/>
  <c r="Q818" i="7"/>
  <c r="K818" i="7"/>
  <c r="M818" i="7"/>
  <c r="K555" i="7"/>
  <c r="M555" i="7"/>
  <c r="O555" i="7"/>
  <c r="P555" i="7"/>
  <c r="L555" i="7"/>
  <c r="N555" i="7"/>
  <c r="Q555" i="7"/>
  <c r="S555" i="7"/>
  <c r="R555" i="7"/>
  <c r="K772" i="7"/>
  <c r="N772" i="7"/>
  <c r="O772" i="7"/>
  <c r="P772" i="7"/>
  <c r="Q772" i="7"/>
  <c r="S772" i="7"/>
  <c r="L772" i="7"/>
  <c r="M772" i="7"/>
  <c r="R772" i="7"/>
  <c r="A977" i="1"/>
  <c r="A1436" i="1"/>
  <c r="M944" i="7"/>
  <c r="K944" i="7"/>
  <c r="L944" i="7"/>
  <c r="N944" i="7"/>
  <c r="O944" i="7"/>
  <c r="P944" i="7"/>
  <c r="S944" i="7"/>
  <c r="Q944" i="7"/>
  <c r="R944" i="7"/>
  <c r="K992" i="7"/>
  <c r="Q992" i="7"/>
  <c r="O992" i="7"/>
  <c r="P992" i="7"/>
  <c r="N992" i="7"/>
  <c r="R992" i="7"/>
  <c r="S992" i="7"/>
  <c r="M992" i="7"/>
  <c r="L992" i="7"/>
  <c r="M291" i="7"/>
  <c r="O291" i="7"/>
  <c r="R291" i="7"/>
  <c r="K291" i="7"/>
  <c r="Q291" i="7"/>
  <c r="S291" i="7"/>
  <c r="L291" i="7"/>
  <c r="N291" i="7"/>
  <c r="P291" i="7"/>
  <c r="K461" i="7"/>
  <c r="L461" i="7"/>
  <c r="M461" i="7"/>
  <c r="N461" i="7"/>
  <c r="Q461" i="7"/>
  <c r="P461" i="7"/>
  <c r="O461" i="7"/>
  <c r="R461" i="7"/>
  <c r="S461" i="7"/>
  <c r="K985" i="7"/>
  <c r="N985" i="7"/>
  <c r="M985" i="7"/>
  <c r="Q985" i="7"/>
  <c r="R985" i="7"/>
  <c r="S985" i="7"/>
  <c r="O985" i="7"/>
  <c r="P985" i="7"/>
  <c r="L985" i="7"/>
  <c r="A1001" i="1"/>
  <c r="A1230" i="1"/>
  <c r="K220" i="7"/>
  <c r="M220" i="7"/>
  <c r="N220" i="7"/>
  <c r="P220" i="7"/>
  <c r="Q220" i="7"/>
  <c r="R220" i="7"/>
  <c r="L220" i="7"/>
  <c r="S220" i="7"/>
  <c r="O220" i="7"/>
  <c r="K930" i="7"/>
  <c r="M930" i="7"/>
  <c r="N930" i="7"/>
  <c r="Q930" i="7"/>
  <c r="L930" i="7"/>
  <c r="O930" i="7"/>
  <c r="P930" i="7"/>
  <c r="R930" i="7"/>
  <c r="S930" i="7"/>
  <c r="P783" i="7"/>
  <c r="N783" i="7"/>
  <c r="O783" i="7"/>
  <c r="R783" i="7"/>
  <c r="S783" i="7"/>
  <c r="M783" i="7"/>
  <c r="L783" i="7"/>
  <c r="K783" i="7"/>
  <c r="Q783" i="7"/>
  <c r="K261" i="7"/>
  <c r="M261" i="7"/>
  <c r="L261" i="7"/>
  <c r="P261" i="7"/>
  <c r="R261" i="7"/>
  <c r="O261" i="7"/>
  <c r="N261" i="7"/>
  <c r="Q261" i="7"/>
  <c r="S261" i="7"/>
  <c r="K841" i="7"/>
  <c r="N841" i="7"/>
  <c r="P841" i="7"/>
  <c r="O841" i="7"/>
  <c r="Q841" i="7"/>
  <c r="M841" i="7"/>
  <c r="R841" i="7"/>
  <c r="S841" i="7"/>
  <c r="L841" i="7"/>
  <c r="J909" i="1"/>
  <c r="A1035" i="1"/>
  <c r="A1458" i="1"/>
  <c r="K250" i="7"/>
  <c r="M250" i="7"/>
  <c r="N250" i="7"/>
  <c r="O250" i="7"/>
  <c r="P250" i="7"/>
  <c r="Q250" i="7"/>
  <c r="R250" i="7"/>
  <c r="S250" i="7"/>
  <c r="L250" i="7"/>
  <c r="K802" i="7"/>
  <c r="M802" i="7"/>
  <c r="N802" i="7"/>
  <c r="R802" i="7"/>
  <c r="S802" i="7"/>
  <c r="Q802" i="7"/>
  <c r="L802" i="7"/>
  <c r="P802" i="7"/>
  <c r="O802" i="7"/>
  <c r="A1324" i="1"/>
  <c r="A1455" i="1"/>
  <c r="Q493" i="7"/>
  <c r="P493" i="7"/>
  <c r="R493" i="7"/>
  <c r="S493" i="7"/>
  <c r="L493" i="7"/>
  <c r="O493" i="7"/>
  <c r="M493" i="7"/>
  <c r="N493" i="7"/>
  <c r="K493" i="7"/>
  <c r="P966" i="7"/>
  <c r="K966" i="7"/>
  <c r="L966" i="7"/>
  <c r="M966" i="7"/>
  <c r="N966" i="7"/>
  <c r="Q966" i="7"/>
  <c r="R966" i="7"/>
  <c r="O966" i="7"/>
  <c r="S966" i="7"/>
  <c r="A1242" i="1"/>
  <c r="K374" i="7"/>
  <c r="L374" i="7"/>
  <c r="M374" i="7"/>
  <c r="R374" i="7"/>
  <c r="S374" i="7"/>
  <c r="N374" i="7"/>
  <c r="P374" i="7"/>
  <c r="Q374" i="7"/>
  <c r="O374" i="7"/>
  <c r="L298" i="7"/>
  <c r="N298" i="7"/>
  <c r="Q298" i="7"/>
  <c r="S298" i="7"/>
  <c r="K298" i="7"/>
  <c r="O298" i="7"/>
  <c r="R298" i="7"/>
  <c r="P298" i="7"/>
  <c r="M298" i="7"/>
  <c r="P799" i="7"/>
  <c r="N799" i="7"/>
  <c r="O799" i="7"/>
  <c r="R799" i="7"/>
  <c r="S799" i="7"/>
  <c r="K799" i="7"/>
  <c r="L799" i="7"/>
  <c r="M799" i="7"/>
  <c r="Q799" i="7"/>
  <c r="A1107" i="1"/>
  <c r="N306" i="7"/>
  <c r="S306" i="7"/>
  <c r="L306" i="7"/>
  <c r="P306" i="7"/>
  <c r="O306" i="7"/>
  <c r="Q306" i="7"/>
  <c r="R306" i="7"/>
  <c r="K306" i="7"/>
  <c r="M306" i="7"/>
  <c r="N569" i="7"/>
  <c r="O569" i="7"/>
  <c r="P569" i="7"/>
  <c r="Q569" i="7"/>
  <c r="S569" i="7"/>
  <c r="K569" i="7"/>
  <c r="R569" i="7"/>
  <c r="L569" i="7"/>
  <c r="M569" i="7"/>
  <c r="L369" i="7"/>
  <c r="O369" i="7"/>
  <c r="P369" i="7"/>
  <c r="Q369" i="7"/>
  <c r="R369" i="7"/>
  <c r="K369" i="7"/>
  <c r="M369" i="7"/>
  <c r="N369" i="7"/>
  <c r="S369" i="7"/>
  <c r="K906" i="7"/>
  <c r="R906" i="7"/>
  <c r="S906" i="7"/>
  <c r="M906" i="7"/>
  <c r="N906" i="7"/>
  <c r="Q906" i="7"/>
  <c r="L906" i="7"/>
  <c r="P906" i="7"/>
  <c r="O906" i="7"/>
  <c r="A1070" i="1"/>
  <c r="S282" i="7"/>
  <c r="Q282" i="7"/>
  <c r="P282" i="7"/>
  <c r="R282" i="7"/>
  <c r="M282" i="7"/>
  <c r="N282" i="7"/>
  <c r="K282" i="7"/>
  <c r="L282" i="7"/>
  <c r="O282" i="7"/>
  <c r="K490" i="7"/>
  <c r="N490" i="7"/>
  <c r="O490" i="7"/>
  <c r="P490" i="7"/>
  <c r="R490" i="7"/>
  <c r="Q490" i="7"/>
  <c r="S490" i="7"/>
  <c r="M490" i="7"/>
  <c r="L490" i="7"/>
  <c r="O956" i="7"/>
  <c r="P956" i="7"/>
  <c r="M956" i="7"/>
  <c r="N956" i="7"/>
  <c r="Q956" i="7"/>
  <c r="S956" i="7"/>
  <c r="K956" i="7"/>
  <c r="L956" i="7"/>
  <c r="R956" i="7"/>
  <c r="A1498" i="1"/>
  <c r="S442" i="7"/>
  <c r="N442" i="7"/>
  <c r="R442" i="7"/>
  <c r="L442" i="7"/>
  <c r="K442" i="7"/>
  <c r="P442" i="7"/>
  <c r="M442" i="7"/>
  <c r="O442" i="7"/>
  <c r="Q442" i="7"/>
  <c r="A1166" i="1"/>
  <c r="K213" i="7"/>
  <c r="N213" i="7"/>
  <c r="Q213" i="7"/>
  <c r="R213" i="7"/>
  <c r="P213" i="7"/>
  <c r="O213" i="7"/>
  <c r="M213" i="7"/>
  <c r="S213" i="7"/>
  <c r="L213" i="7"/>
  <c r="M332" i="7"/>
  <c r="O332" i="7"/>
  <c r="P332" i="7"/>
  <c r="Q332" i="7"/>
  <c r="S332" i="7"/>
  <c r="K332" i="7"/>
  <c r="L332" i="7"/>
  <c r="N332" i="7"/>
  <c r="R332" i="7"/>
  <c r="K825" i="7"/>
  <c r="P825" i="7"/>
  <c r="M825" i="7"/>
  <c r="N825" i="7"/>
  <c r="O825" i="7"/>
  <c r="R825" i="7"/>
  <c r="S825" i="7"/>
  <c r="L825" i="7"/>
  <c r="Q825" i="7"/>
  <c r="A1117" i="1"/>
  <c r="K206" i="7"/>
  <c r="L206" i="7"/>
  <c r="Q206" i="7"/>
  <c r="R206" i="7"/>
  <c r="S206" i="7"/>
  <c r="P206" i="7"/>
  <c r="M206" i="7"/>
  <c r="O206" i="7"/>
  <c r="N206" i="7"/>
  <c r="K404" i="7"/>
  <c r="M404" i="7"/>
  <c r="Q404" i="7"/>
  <c r="S404" i="7"/>
  <c r="N404" i="7"/>
  <c r="L404" i="7"/>
  <c r="O404" i="7"/>
  <c r="P404" i="7"/>
  <c r="R404" i="7"/>
  <c r="K907" i="7"/>
  <c r="N907" i="7"/>
  <c r="O907" i="7"/>
  <c r="P907" i="7"/>
  <c r="Q907" i="7"/>
  <c r="R907" i="7"/>
  <c r="S907" i="7"/>
  <c r="L907" i="7"/>
  <c r="M907" i="7"/>
  <c r="R227" i="7"/>
  <c r="S227" i="7"/>
  <c r="K227" i="7"/>
  <c r="L227" i="7"/>
  <c r="M227" i="7"/>
  <c r="N227" i="7"/>
  <c r="O227" i="7"/>
  <c r="Q227" i="7"/>
  <c r="P227" i="7"/>
  <c r="K808" i="7"/>
  <c r="S808" i="7"/>
  <c r="M808" i="7"/>
  <c r="N808" i="7"/>
  <c r="O808" i="7"/>
  <c r="L808" i="7"/>
  <c r="P808" i="7"/>
  <c r="Q808" i="7"/>
  <c r="R808" i="7"/>
  <c r="A1098" i="1"/>
  <c r="K255" i="7"/>
  <c r="M255" i="7"/>
  <c r="N255" i="7"/>
  <c r="P255" i="7"/>
  <c r="Q255" i="7"/>
  <c r="O255" i="7"/>
  <c r="R255" i="7"/>
  <c r="S255" i="7"/>
  <c r="L255" i="7"/>
  <c r="K810" i="7"/>
  <c r="L810" i="7"/>
  <c r="S810" i="7"/>
  <c r="Q810" i="7"/>
  <c r="M810" i="7"/>
  <c r="N810" i="7"/>
  <c r="O810" i="7"/>
  <c r="P810" i="7"/>
  <c r="R810" i="7"/>
  <c r="P982" i="7"/>
  <c r="N982" i="7"/>
  <c r="O982" i="7"/>
  <c r="Q982" i="7"/>
  <c r="R982" i="7"/>
  <c r="S982" i="7"/>
  <c r="K982" i="7"/>
  <c r="L982" i="7"/>
  <c r="M982" i="7"/>
  <c r="A1320" i="1"/>
  <c r="K577" i="7"/>
  <c r="L577" i="7"/>
  <c r="N577" i="7"/>
  <c r="O577" i="7"/>
  <c r="P577" i="7"/>
  <c r="M577" i="7"/>
  <c r="Q577" i="7"/>
  <c r="R577" i="7"/>
  <c r="S577" i="7"/>
  <c r="N803" i="7"/>
  <c r="P803" i="7"/>
  <c r="Q803" i="7"/>
  <c r="R803" i="7"/>
  <c r="S803" i="7"/>
  <c r="L803" i="7"/>
  <c r="M803" i="7"/>
  <c r="O803" i="7"/>
  <c r="K803" i="7"/>
  <c r="O352" i="7"/>
  <c r="P352" i="7"/>
  <c r="S352" i="7"/>
  <c r="K352" i="7"/>
  <c r="L352" i="7"/>
  <c r="N352" i="7"/>
  <c r="M352" i="7"/>
  <c r="Q352" i="7"/>
  <c r="R352" i="7"/>
  <c r="A1077" i="1"/>
  <c r="S469" i="7"/>
  <c r="K469" i="7"/>
  <c r="R469" i="7"/>
  <c r="Q469" i="7"/>
  <c r="L469" i="7"/>
  <c r="N469" i="7"/>
  <c r="O469" i="7"/>
  <c r="M469" i="7"/>
  <c r="P469" i="7"/>
  <c r="M934" i="7"/>
  <c r="N934" i="7"/>
  <c r="Q934" i="7"/>
  <c r="R934" i="7"/>
  <c r="K934" i="7"/>
  <c r="L934" i="7"/>
  <c r="S934" i="7"/>
  <c r="O934" i="7"/>
  <c r="P934" i="7"/>
  <c r="R965" i="7"/>
  <c r="S965" i="7"/>
  <c r="Q965" i="7"/>
  <c r="K965" i="7"/>
  <c r="L965" i="7"/>
  <c r="M965" i="7"/>
  <c r="N965" i="7"/>
  <c r="O965" i="7"/>
  <c r="P965" i="7"/>
  <c r="A1248" i="1"/>
  <c r="K245" i="7"/>
  <c r="L245" i="7"/>
  <c r="M245" i="7"/>
  <c r="N245" i="7"/>
  <c r="O245" i="7"/>
  <c r="P245" i="7"/>
  <c r="Q245" i="7"/>
  <c r="R245" i="7"/>
  <c r="S245" i="7"/>
  <c r="L542" i="7"/>
  <c r="N542" i="7"/>
  <c r="K542" i="7"/>
  <c r="M542" i="7"/>
  <c r="Q542" i="7"/>
  <c r="O542" i="7"/>
  <c r="R542" i="7"/>
  <c r="P542" i="7"/>
  <c r="S542" i="7"/>
  <c r="K833" i="7"/>
  <c r="M833" i="7"/>
  <c r="N833" i="7"/>
  <c r="L833" i="7"/>
  <c r="O833" i="7"/>
  <c r="P833" i="7"/>
  <c r="Q833" i="7"/>
  <c r="R833" i="7"/>
  <c r="S833" i="7"/>
  <c r="L264" i="7"/>
  <c r="N264" i="7"/>
  <c r="Q264" i="7"/>
  <c r="O264" i="7"/>
  <c r="S264" i="7"/>
  <c r="K264" i="7"/>
  <c r="P264" i="7"/>
  <c r="R264" i="7"/>
  <c r="M264" i="7"/>
  <c r="K920" i="7"/>
  <c r="L920" i="7"/>
  <c r="O920" i="7"/>
  <c r="R920" i="7"/>
  <c r="S920" i="7"/>
  <c r="P920" i="7"/>
  <c r="Q920" i="7"/>
  <c r="M920" i="7"/>
  <c r="N920" i="7"/>
  <c r="A1009" i="1"/>
  <c r="R290" i="7"/>
  <c r="S290" i="7"/>
  <c r="L290" i="7"/>
  <c r="N290" i="7"/>
  <c r="P290" i="7"/>
  <c r="M290" i="7"/>
  <c r="O290" i="7"/>
  <c r="Q290" i="7"/>
  <c r="K290" i="7"/>
  <c r="Q915" i="7"/>
  <c r="N915" i="7"/>
  <c r="P915" i="7"/>
  <c r="R915" i="7"/>
  <c r="K915" i="7"/>
  <c r="L915" i="7"/>
  <c r="M915" i="7"/>
  <c r="O915" i="7"/>
  <c r="S915" i="7"/>
  <c r="K580" i="7"/>
  <c r="L580" i="7"/>
  <c r="M580" i="7"/>
  <c r="N580" i="7"/>
  <c r="P580" i="7"/>
  <c r="Q580" i="7"/>
  <c r="R580" i="7"/>
  <c r="O580" i="7"/>
  <c r="S580" i="7"/>
  <c r="M582" i="7"/>
  <c r="K582" i="7"/>
  <c r="N582" i="7"/>
  <c r="P582" i="7"/>
  <c r="Q582" i="7"/>
  <c r="S582" i="7"/>
  <c r="L582" i="7"/>
  <c r="R582" i="7"/>
  <c r="O582" i="7"/>
  <c r="A1293" i="1"/>
  <c r="A1489" i="1"/>
  <c r="K481" i="7"/>
  <c r="R481" i="7"/>
  <c r="S481" i="7"/>
  <c r="N481" i="7"/>
  <c r="O481" i="7"/>
  <c r="Q481" i="7"/>
  <c r="M481" i="7"/>
  <c r="P481" i="7"/>
  <c r="L481" i="7"/>
  <c r="A895" i="1"/>
  <c r="A1105" i="1"/>
  <c r="S342" i="7"/>
  <c r="M342" i="7"/>
  <c r="O342" i="7"/>
  <c r="P342" i="7"/>
  <c r="Q342" i="7"/>
  <c r="R342" i="7"/>
  <c r="N342" i="7"/>
  <c r="L342" i="7"/>
  <c r="K342" i="7"/>
  <c r="Q356" i="7"/>
  <c r="N356" i="7"/>
  <c r="O356" i="7"/>
  <c r="P356" i="7"/>
  <c r="R356" i="7"/>
  <c r="K356" i="7"/>
  <c r="L356" i="7"/>
  <c r="M356" i="7"/>
  <c r="S356" i="7"/>
  <c r="N939" i="7"/>
  <c r="M939" i="7"/>
  <c r="Q939" i="7"/>
  <c r="R939" i="7"/>
  <c r="S939" i="7"/>
  <c r="L939" i="7"/>
  <c r="K939" i="7"/>
  <c r="O939" i="7"/>
  <c r="P939" i="7"/>
  <c r="K333" i="7"/>
  <c r="N333" i="7"/>
  <c r="P333" i="7"/>
  <c r="R333" i="7"/>
  <c r="L333" i="7"/>
  <c r="S333" i="7"/>
  <c r="Q333" i="7"/>
  <c r="O333" i="7"/>
  <c r="M333" i="7"/>
  <c r="K579" i="7"/>
  <c r="S579" i="7"/>
  <c r="L579" i="7"/>
  <c r="M579" i="7"/>
  <c r="N579" i="7"/>
  <c r="O579" i="7"/>
  <c r="P579" i="7"/>
  <c r="Q579" i="7"/>
  <c r="R579" i="7"/>
  <c r="O589" i="7"/>
  <c r="K589" i="7"/>
  <c r="R589" i="7"/>
  <c r="S589" i="7"/>
  <c r="M589" i="7"/>
  <c r="Q589" i="7"/>
  <c r="L589" i="7"/>
  <c r="P589" i="7"/>
  <c r="N589" i="7"/>
  <c r="Q361" i="7"/>
  <c r="R361" i="7"/>
  <c r="S361" i="7"/>
  <c r="K361" i="7"/>
  <c r="L361" i="7"/>
  <c r="M361" i="7"/>
  <c r="N361" i="7"/>
  <c r="O361" i="7"/>
  <c r="P361" i="7"/>
  <c r="K941" i="7"/>
  <c r="L941" i="7"/>
  <c r="Q941" i="7"/>
  <c r="P941" i="7"/>
  <c r="M941" i="7"/>
  <c r="N941" i="7"/>
  <c r="O941" i="7"/>
  <c r="R941" i="7"/>
  <c r="S941" i="7"/>
  <c r="M365" i="7"/>
  <c r="R365" i="7"/>
  <c r="Q365" i="7"/>
  <c r="L365" i="7"/>
  <c r="K365" i="7"/>
  <c r="S365" i="7"/>
  <c r="N365" i="7"/>
  <c r="O365" i="7"/>
  <c r="P365" i="7"/>
  <c r="P566" i="7"/>
  <c r="S566" i="7"/>
  <c r="R566" i="7"/>
  <c r="K566" i="7"/>
  <c r="M566" i="7"/>
  <c r="N566" i="7"/>
  <c r="Q566" i="7"/>
  <c r="L566" i="7"/>
  <c r="O566" i="7"/>
  <c r="A944" i="1"/>
  <c r="A1380" i="1"/>
  <c r="A1333" i="1"/>
  <c r="N548" i="7"/>
  <c r="S548" i="7"/>
  <c r="K548" i="7"/>
  <c r="P548" i="7"/>
  <c r="Q548" i="7"/>
  <c r="R548" i="7"/>
  <c r="L548" i="7"/>
  <c r="M548" i="7"/>
  <c r="O548" i="7"/>
  <c r="A933" i="1"/>
  <c r="A1283" i="1"/>
  <c r="M411" i="7"/>
  <c r="L411" i="7"/>
  <c r="O411" i="7"/>
  <c r="Q411" i="7"/>
  <c r="R411" i="7"/>
  <c r="P411" i="7"/>
  <c r="S411" i="7"/>
  <c r="N411" i="7"/>
  <c r="K411" i="7"/>
  <c r="L524" i="7"/>
  <c r="M524" i="7"/>
  <c r="K524" i="7"/>
  <c r="N524" i="7"/>
  <c r="Q524" i="7"/>
  <c r="S524" i="7"/>
  <c r="R524" i="7"/>
  <c r="P524" i="7"/>
  <c r="O524" i="7"/>
  <c r="S910" i="7"/>
  <c r="Q910" i="7"/>
  <c r="M910" i="7"/>
  <c r="K910" i="7"/>
  <c r="L910" i="7"/>
  <c r="N910" i="7"/>
  <c r="O910" i="7"/>
  <c r="P910" i="7"/>
  <c r="R910" i="7"/>
  <c r="Q354" i="7"/>
  <c r="K354" i="7"/>
  <c r="L354" i="7"/>
  <c r="P354" i="7"/>
  <c r="R354" i="7"/>
  <c r="O354" i="7"/>
  <c r="M354" i="7"/>
  <c r="N354" i="7"/>
  <c r="S354" i="7"/>
  <c r="Q870" i="7"/>
  <c r="O870" i="7"/>
  <c r="P870" i="7"/>
  <c r="R870" i="7"/>
  <c r="S870" i="7"/>
  <c r="M870" i="7"/>
  <c r="K870" i="7"/>
  <c r="L870" i="7"/>
  <c r="N870" i="7"/>
  <c r="K919" i="7"/>
  <c r="R919" i="7"/>
  <c r="O919" i="7"/>
  <c r="P919" i="7"/>
  <c r="Q919" i="7"/>
  <c r="S919" i="7"/>
  <c r="L919" i="7"/>
  <c r="M919" i="7"/>
  <c r="N919" i="7"/>
  <c r="A1207" i="1"/>
  <c r="P209" i="7"/>
  <c r="K209" i="7"/>
  <c r="Q209" i="7"/>
  <c r="R209" i="7"/>
  <c r="S209" i="7"/>
  <c r="M209" i="7"/>
  <c r="O209" i="7"/>
  <c r="N209" i="7"/>
  <c r="L209" i="7"/>
  <c r="P525" i="7"/>
  <c r="Q525" i="7"/>
  <c r="R525" i="7"/>
  <c r="S525" i="7"/>
  <c r="K525" i="7"/>
  <c r="L525" i="7"/>
  <c r="M525" i="7"/>
  <c r="N525" i="7"/>
  <c r="O525" i="7"/>
  <c r="A927" i="1"/>
  <c r="Q259" i="7"/>
  <c r="O259" i="7"/>
  <c r="P259" i="7"/>
  <c r="R259" i="7"/>
  <c r="S259" i="7"/>
  <c r="L259" i="7"/>
  <c r="K259" i="7"/>
  <c r="N259" i="7"/>
  <c r="M259" i="7"/>
  <c r="K590" i="7"/>
  <c r="L590" i="7"/>
  <c r="Q590" i="7"/>
  <c r="N590" i="7"/>
  <c r="O590" i="7"/>
  <c r="P590" i="7"/>
  <c r="R590" i="7"/>
  <c r="S590" i="7"/>
  <c r="M590" i="7"/>
  <c r="A1255" i="1"/>
  <c r="M338" i="7"/>
  <c r="N338" i="7"/>
  <c r="Q338" i="7"/>
  <c r="R338" i="7"/>
  <c r="S338" i="7"/>
  <c r="K338" i="7"/>
  <c r="L338" i="7"/>
  <c r="O338" i="7"/>
  <c r="P338" i="7"/>
  <c r="S812" i="7"/>
  <c r="K812" i="7"/>
  <c r="L812" i="7"/>
  <c r="M812" i="7"/>
  <c r="N812" i="7"/>
  <c r="O812" i="7"/>
  <c r="P812" i="7"/>
  <c r="R812" i="7"/>
  <c r="Q812" i="7"/>
  <c r="A1437" i="1"/>
  <c r="K316" i="7"/>
  <c r="L316" i="7"/>
  <c r="N316" i="7"/>
  <c r="P316" i="7"/>
  <c r="Q316" i="7"/>
  <c r="R316" i="7"/>
  <c r="S316" i="7"/>
  <c r="M316" i="7"/>
  <c r="O316" i="7"/>
  <c r="K475" i="7"/>
  <c r="L475" i="7"/>
  <c r="M475" i="7"/>
  <c r="O475" i="7"/>
  <c r="Q475" i="7"/>
  <c r="R475" i="7"/>
  <c r="S475" i="7"/>
  <c r="N475" i="7"/>
  <c r="P475" i="7"/>
  <c r="A900" i="1"/>
  <c r="A959" i="1"/>
  <c r="K321" i="7"/>
  <c r="N321" i="7"/>
  <c r="R321" i="7"/>
  <c r="S321" i="7"/>
  <c r="M321" i="7"/>
  <c r="L321" i="7"/>
  <c r="Q321" i="7"/>
  <c r="O321" i="7"/>
  <c r="P321" i="7"/>
  <c r="K405" i="7"/>
  <c r="S405" i="7"/>
  <c r="M405" i="7"/>
  <c r="N405" i="7"/>
  <c r="P405" i="7"/>
  <c r="R405" i="7"/>
  <c r="L405" i="7"/>
  <c r="O405" i="7"/>
  <c r="Q405" i="7"/>
  <c r="K581" i="7"/>
  <c r="L581" i="7"/>
  <c r="M581" i="7"/>
  <c r="N581" i="7"/>
  <c r="P581" i="7"/>
  <c r="Q581" i="7"/>
  <c r="O581" i="7"/>
  <c r="R581" i="7"/>
  <c r="S581" i="7"/>
  <c r="K277" i="7"/>
  <c r="M277" i="7"/>
  <c r="O277" i="7"/>
  <c r="S277" i="7"/>
  <c r="Q277" i="7"/>
  <c r="L277" i="7"/>
  <c r="R277" i="7"/>
  <c r="P277" i="7"/>
  <c r="N277" i="7"/>
  <c r="P847" i="7"/>
  <c r="K847" i="7"/>
  <c r="L847" i="7"/>
  <c r="N847" i="7"/>
  <c r="R847" i="7"/>
  <c r="M847" i="7"/>
  <c r="O847" i="7"/>
  <c r="S847" i="7"/>
  <c r="Q847" i="7"/>
  <c r="R900" i="7"/>
  <c r="S900" i="7"/>
  <c r="N900" i="7"/>
  <c r="O900" i="7"/>
  <c r="P900" i="7"/>
  <c r="Q900" i="7"/>
  <c r="K900" i="7"/>
  <c r="L900" i="7"/>
  <c r="M900" i="7"/>
  <c r="A991" i="1"/>
  <c r="A1425" i="1"/>
  <c r="P303" i="7"/>
  <c r="Q303" i="7"/>
  <c r="L303" i="7"/>
  <c r="K303" i="7"/>
  <c r="M303" i="7"/>
  <c r="N303" i="7"/>
  <c r="R303" i="7"/>
  <c r="O303" i="7"/>
  <c r="S303" i="7"/>
  <c r="P879" i="7"/>
  <c r="R879" i="7"/>
  <c r="S879" i="7"/>
  <c r="K879" i="7"/>
  <c r="L879" i="7"/>
  <c r="M879" i="7"/>
  <c r="N879" i="7"/>
  <c r="O879" i="7"/>
  <c r="Q879" i="7"/>
  <c r="A1420" i="1"/>
  <c r="K779" i="7"/>
  <c r="L779" i="7"/>
  <c r="O779" i="7"/>
  <c r="S779" i="7"/>
  <c r="M779" i="7"/>
  <c r="N779" i="7"/>
  <c r="P779" i="7"/>
  <c r="Q779" i="7"/>
  <c r="R779" i="7"/>
  <c r="R552" i="7"/>
  <c r="S552" i="7"/>
  <c r="K552" i="7"/>
  <c r="N552" i="7"/>
  <c r="P552" i="7"/>
  <c r="Q552" i="7"/>
  <c r="M552" i="7"/>
  <c r="O552" i="7"/>
  <c r="L552" i="7"/>
  <c r="S344" i="7"/>
  <c r="K344" i="7"/>
  <c r="L344" i="7"/>
  <c r="M344" i="7"/>
  <c r="O344" i="7"/>
  <c r="R344" i="7"/>
  <c r="N344" i="7"/>
  <c r="Q344" i="7"/>
  <c r="P344" i="7"/>
  <c r="N585" i="7"/>
  <c r="Q585" i="7"/>
  <c r="O585" i="7"/>
  <c r="P585" i="7"/>
  <c r="S585" i="7"/>
  <c r="R585" i="7"/>
  <c r="K585" i="7"/>
  <c r="M585" i="7"/>
  <c r="L585" i="7"/>
  <c r="A905" i="1"/>
  <c r="O309" i="7"/>
  <c r="L309" i="7"/>
  <c r="R309" i="7"/>
  <c r="P309" i="7"/>
  <c r="K309" i="7"/>
  <c r="M309" i="7"/>
  <c r="N309" i="7"/>
  <c r="Q309" i="7"/>
  <c r="S309" i="7"/>
  <c r="S500" i="7"/>
  <c r="O500" i="7"/>
  <c r="P500" i="7"/>
  <c r="Q500" i="7"/>
  <c r="R500" i="7"/>
  <c r="K500" i="7"/>
  <c r="L500" i="7"/>
  <c r="M500" i="7"/>
  <c r="N500" i="7"/>
  <c r="Q790" i="7"/>
  <c r="S790" i="7"/>
  <c r="M790" i="7"/>
  <c r="K790" i="7"/>
  <c r="L790" i="7"/>
  <c r="N790" i="7"/>
  <c r="O790" i="7"/>
  <c r="P790" i="7"/>
  <c r="R790" i="7"/>
  <c r="A1133" i="1"/>
  <c r="K375" i="7"/>
  <c r="L375" i="7"/>
  <c r="M375" i="7"/>
  <c r="N375" i="7"/>
  <c r="O375" i="7"/>
  <c r="P375" i="7"/>
  <c r="Q375" i="7"/>
  <c r="R375" i="7"/>
  <c r="S375" i="7"/>
  <c r="K530" i="7"/>
  <c r="M530" i="7"/>
  <c r="N530" i="7"/>
  <c r="P530" i="7"/>
  <c r="S530" i="7"/>
  <c r="R530" i="7"/>
  <c r="O530" i="7"/>
  <c r="Q530" i="7"/>
  <c r="L530" i="7"/>
  <c r="P954" i="7"/>
  <c r="O954" i="7"/>
  <c r="L954" i="7"/>
  <c r="M954" i="7"/>
  <c r="N954" i="7"/>
  <c r="Q954" i="7"/>
  <c r="R954" i="7"/>
  <c r="K954" i="7"/>
  <c r="S954" i="7"/>
  <c r="A998" i="1"/>
  <c r="L367" i="7"/>
  <c r="O367" i="7"/>
  <c r="P367" i="7"/>
  <c r="Q367" i="7"/>
  <c r="R367" i="7"/>
  <c r="S367" i="7"/>
  <c r="M367" i="7"/>
  <c r="N367" i="7"/>
  <c r="K367" i="7"/>
  <c r="S564" i="7"/>
  <c r="K564" i="7"/>
  <c r="O564" i="7"/>
  <c r="P564" i="7"/>
  <c r="L564" i="7"/>
  <c r="M564" i="7"/>
  <c r="N564" i="7"/>
  <c r="R564" i="7"/>
  <c r="Q564" i="7"/>
  <c r="M438" i="7"/>
  <c r="N438" i="7"/>
  <c r="O438" i="7"/>
  <c r="P438" i="7"/>
  <c r="R438" i="7"/>
  <c r="S438" i="7"/>
  <c r="K438" i="7"/>
  <c r="L438" i="7"/>
  <c r="Q438" i="7"/>
  <c r="P831" i="7"/>
  <c r="S831" i="7"/>
  <c r="K831" i="7"/>
  <c r="L831" i="7"/>
  <c r="M831" i="7"/>
  <c r="N831" i="7"/>
  <c r="O831" i="7"/>
  <c r="R831" i="7"/>
  <c r="Q831" i="7"/>
  <c r="K964" i="7"/>
  <c r="P964" i="7"/>
  <c r="N964" i="7"/>
  <c r="O964" i="7"/>
  <c r="Q964" i="7"/>
  <c r="R964" i="7"/>
  <c r="S964" i="7"/>
  <c r="L964" i="7"/>
  <c r="M964" i="7"/>
  <c r="A1367" i="1"/>
  <c r="A1465" i="1"/>
  <c r="Q594" i="7"/>
  <c r="L594" i="7"/>
  <c r="N594" i="7"/>
  <c r="K594" i="7"/>
  <c r="O594" i="7"/>
  <c r="P594" i="7"/>
  <c r="R594" i="7"/>
  <c r="S594" i="7"/>
  <c r="M594" i="7"/>
  <c r="J928" i="1"/>
  <c r="A1182" i="1"/>
  <c r="K436" i="7"/>
  <c r="L436" i="7"/>
  <c r="N436" i="7"/>
  <c r="P436" i="7"/>
  <c r="R436" i="7"/>
  <c r="S436" i="7"/>
  <c r="M436" i="7"/>
  <c r="Q436" i="7"/>
  <c r="O436" i="7"/>
  <c r="N485" i="7"/>
  <c r="L485" i="7"/>
  <c r="P485" i="7"/>
  <c r="M485" i="7"/>
  <c r="Q485" i="7"/>
  <c r="R485" i="7"/>
  <c r="S485" i="7"/>
  <c r="O485" i="7"/>
  <c r="K485" i="7"/>
  <c r="M981" i="7"/>
  <c r="N981" i="7"/>
  <c r="O981" i="7"/>
  <c r="P981" i="7"/>
  <c r="Q981" i="7"/>
  <c r="K981" i="7"/>
  <c r="S981" i="7"/>
  <c r="L981" i="7"/>
  <c r="R981" i="7"/>
  <c r="K397" i="7"/>
  <c r="L397" i="7"/>
  <c r="M397" i="7"/>
  <c r="N397" i="7"/>
  <c r="O397" i="7"/>
  <c r="P397" i="7"/>
  <c r="Q397" i="7"/>
  <c r="R397" i="7"/>
  <c r="S397" i="7"/>
  <c r="Q826" i="7"/>
  <c r="K826" i="7"/>
  <c r="L826" i="7"/>
  <c r="M826" i="7"/>
  <c r="O826" i="7"/>
  <c r="N826" i="7"/>
  <c r="S826" i="7"/>
  <c r="P826" i="7"/>
  <c r="R826" i="7"/>
  <c r="A941" i="1"/>
  <c r="A1075" i="1"/>
  <c r="A1271" i="1"/>
  <c r="O249" i="7"/>
  <c r="M249" i="7"/>
  <c r="N249" i="7"/>
  <c r="Q249" i="7"/>
  <c r="S249" i="7"/>
  <c r="P249" i="7"/>
  <c r="L249" i="7"/>
  <c r="R249" i="7"/>
  <c r="K249" i="7"/>
  <c r="L806" i="7"/>
  <c r="N806" i="7"/>
  <c r="K806" i="7"/>
  <c r="R806" i="7"/>
  <c r="S806" i="7"/>
  <c r="M806" i="7"/>
  <c r="P806" i="7"/>
  <c r="O806" i="7"/>
  <c r="Q806" i="7"/>
  <c r="A1032" i="1"/>
  <c r="A1329" i="1"/>
  <c r="A1430" i="1"/>
  <c r="K487" i="7"/>
  <c r="L487" i="7"/>
  <c r="M487" i="7"/>
  <c r="S487" i="7"/>
  <c r="N487" i="7"/>
  <c r="O487" i="7"/>
  <c r="P487" i="7"/>
  <c r="R487" i="7"/>
  <c r="Q487" i="7"/>
  <c r="N830" i="7"/>
  <c r="K830" i="7"/>
  <c r="L830" i="7"/>
  <c r="M830" i="7"/>
  <c r="P830" i="7"/>
  <c r="Q830" i="7"/>
  <c r="O830" i="7"/>
  <c r="R830" i="7"/>
  <c r="S830" i="7"/>
  <c r="A902" i="1"/>
  <c r="A1496" i="1"/>
  <c r="O465" i="7"/>
  <c r="M465" i="7"/>
  <c r="N465" i="7"/>
  <c r="P465" i="7"/>
  <c r="K465" i="7"/>
  <c r="L465" i="7"/>
  <c r="R465" i="7"/>
  <c r="Q465" i="7"/>
  <c r="S465" i="7"/>
  <c r="K921" i="7"/>
  <c r="L921" i="7"/>
  <c r="N921" i="7"/>
  <c r="O921" i="7"/>
  <c r="M921" i="7"/>
  <c r="P921" i="7"/>
  <c r="R921" i="7"/>
  <c r="S921" i="7"/>
  <c r="Q921" i="7"/>
  <c r="A1236" i="1"/>
  <c r="A1171" i="1"/>
  <c r="K926" i="7"/>
  <c r="L926" i="7"/>
  <c r="Q926" i="7"/>
  <c r="R926" i="7"/>
  <c r="P926" i="7"/>
  <c r="O926" i="7"/>
  <c r="N926" i="7"/>
  <c r="S926" i="7"/>
  <c r="M926" i="7"/>
  <c r="L257" i="7"/>
  <c r="M257" i="7"/>
  <c r="N257" i="7"/>
  <c r="O257" i="7"/>
  <c r="S257" i="7"/>
  <c r="P257" i="7"/>
  <c r="Q257" i="7"/>
  <c r="R257" i="7"/>
  <c r="K257" i="7"/>
  <c r="R1006" i="7"/>
  <c r="K1006" i="7"/>
  <c r="L1006" i="7"/>
  <c r="M1006" i="7"/>
  <c r="N1006" i="7"/>
  <c r="O1006" i="7"/>
  <c r="Q1006" i="7"/>
  <c r="P1006" i="7"/>
  <c r="S1006" i="7"/>
  <c r="K234" i="7"/>
  <c r="M234" i="7"/>
  <c r="N234" i="7"/>
  <c r="O234" i="7"/>
  <c r="P234" i="7"/>
  <c r="Q234" i="7"/>
  <c r="R234" i="7"/>
  <c r="S234" i="7"/>
  <c r="L234" i="7"/>
  <c r="R795" i="7"/>
  <c r="K795" i="7"/>
  <c r="O795" i="7"/>
  <c r="P795" i="7"/>
  <c r="Q795" i="7"/>
  <c r="M795" i="7"/>
  <c r="N795" i="7"/>
  <c r="L795" i="7"/>
  <c r="S795" i="7"/>
  <c r="A910" i="1"/>
  <c r="A1428" i="1"/>
  <c r="R951" i="7"/>
  <c r="N951" i="7"/>
  <c r="Q951" i="7"/>
  <c r="S951" i="7"/>
  <c r="O951" i="7"/>
  <c r="P951" i="7"/>
  <c r="K951" i="7"/>
  <c r="L951" i="7"/>
  <c r="M951" i="7"/>
  <c r="A1086" i="1"/>
  <c r="A1199" i="1"/>
  <c r="R368" i="7"/>
  <c r="L368" i="7"/>
  <c r="M368" i="7"/>
  <c r="P368" i="7"/>
  <c r="Q368" i="7"/>
  <c r="S368" i="7"/>
  <c r="N368" i="7"/>
  <c r="K368" i="7"/>
  <c r="O368" i="7"/>
  <c r="K586" i="7"/>
  <c r="N586" i="7"/>
  <c r="O586" i="7"/>
  <c r="P586" i="7"/>
  <c r="Q586" i="7"/>
  <c r="R586" i="7"/>
  <c r="L586" i="7"/>
  <c r="M586" i="7"/>
  <c r="S586" i="7"/>
  <c r="K546" i="7"/>
  <c r="N546" i="7"/>
  <c r="P546" i="7"/>
  <c r="L546" i="7"/>
  <c r="M546" i="7"/>
  <c r="R546" i="7"/>
  <c r="S546" i="7"/>
  <c r="O546" i="7"/>
  <c r="Q546" i="7"/>
  <c r="A1090" i="1"/>
  <c r="A1237" i="1"/>
  <c r="R297" i="7"/>
  <c r="K297" i="7"/>
  <c r="L297" i="7"/>
  <c r="M297" i="7"/>
  <c r="N297" i="7"/>
  <c r="O297" i="7"/>
  <c r="P297" i="7"/>
  <c r="S297" i="7"/>
  <c r="Q297" i="7"/>
  <c r="K501" i="7"/>
  <c r="M501" i="7"/>
  <c r="N501" i="7"/>
  <c r="O501" i="7"/>
  <c r="S501" i="7"/>
  <c r="Q501" i="7"/>
  <c r="L501" i="7"/>
  <c r="P501" i="7"/>
  <c r="R501" i="7"/>
  <c r="M936" i="7"/>
  <c r="R936" i="7"/>
  <c r="S936" i="7"/>
  <c r="K936" i="7"/>
  <c r="L936" i="7"/>
  <c r="N936" i="7"/>
  <c r="O936" i="7"/>
  <c r="P936" i="7"/>
  <c r="Q936" i="7"/>
  <c r="J934" i="1"/>
  <c r="A1249" i="1"/>
  <c r="K347" i="7"/>
  <c r="S347" i="7"/>
  <c r="L347" i="7"/>
  <c r="Q347" i="7"/>
  <c r="R347" i="7"/>
  <c r="O347" i="7"/>
  <c r="N347" i="7"/>
  <c r="M347" i="7"/>
  <c r="P347" i="7"/>
  <c r="Q903" i="7"/>
  <c r="L903" i="7"/>
  <c r="M903" i="7"/>
  <c r="O903" i="7"/>
  <c r="S903" i="7"/>
  <c r="N903" i="7"/>
  <c r="P903" i="7"/>
  <c r="R903" i="7"/>
  <c r="K903" i="7"/>
  <c r="A936" i="1"/>
  <c r="M274" i="7"/>
  <c r="L274" i="7"/>
  <c r="S274" i="7"/>
  <c r="P274" i="7"/>
  <c r="N274" i="7"/>
  <c r="Q274" i="7"/>
  <c r="K274" i="7"/>
  <c r="R274" i="7"/>
  <c r="O274" i="7"/>
  <c r="R471" i="7"/>
  <c r="L471" i="7"/>
  <c r="M471" i="7"/>
  <c r="N471" i="7"/>
  <c r="O471" i="7"/>
  <c r="P471" i="7"/>
  <c r="S471" i="7"/>
  <c r="K471" i="7"/>
  <c r="Q471" i="7"/>
  <c r="R938" i="7"/>
  <c r="S938" i="7"/>
  <c r="O938" i="7"/>
  <c r="P938" i="7"/>
  <c r="K938" i="7"/>
  <c r="Q938" i="7"/>
  <c r="L938" i="7"/>
  <c r="M938" i="7"/>
  <c r="N938" i="7"/>
  <c r="A1125" i="1"/>
  <c r="L410" i="7"/>
  <c r="S410" i="7"/>
  <c r="P410" i="7"/>
  <c r="Q410" i="7"/>
  <c r="K410" i="7"/>
  <c r="O410" i="7"/>
  <c r="R410" i="7"/>
  <c r="M410" i="7"/>
  <c r="N410" i="7"/>
  <c r="M492" i="7"/>
  <c r="O492" i="7"/>
  <c r="Q492" i="7"/>
  <c r="L492" i="7"/>
  <c r="K492" i="7"/>
  <c r="R492" i="7"/>
  <c r="N492" i="7"/>
  <c r="P492" i="7"/>
  <c r="S492" i="7"/>
  <c r="A1131" i="1"/>
  <c r="N203" i="7"/>
  <c r="K203" i="7"/>
  <c r="L203" i="7"/>
  <c r="M203" i="7"/>
  <c r="R203" i="7"/>
  <c r="P203" i="7"/>
  <c r="O203" i="7"/>
  <c r="Q203" i="7"/>
  <c r="S203" i="7"/>
  <c r="L311" i="7"/>
  <c r="M311" i="7"/>
  <c r="N311" i="7"/>
  <c r="O311" i="7"/>
  <c r="P311" i="7"/>
  <c r="Q311" i="7"/>
  <c r="R311" i="7"/>
  <c r="S311" i="7"/>
  <c r="K311" i="7"/>
  <c r="A1276" i="1"/>
  <c r="K455" i="7"/>
  <c r="N455" i="7"/>
  <c r="Q455" i="7"/>
  <c r="S455" i="7"/>
  <c r="L455" i="7"/>
  <c r="O455" i="7"/>
  <c r="P455" i="7"/>
  <c r="R455" i="7"/>
  <c r="M455" i="7"/>
  <c r="L398" i="7"/>
  <c r="O398" i="7"/>
  <c r="P398" i="7"/>
  <c r="Q398" i="7"/>
  <c r="K398" i="7"/>
  <c r="S398" i="7"/>
  <c r="N398" i="7"/>
  <c r="M398" i="7"/>
  <c r="R398" i="7"/>
  <c r="Q891" i="7"/>
  <c r="P891" i="7"/>
  <c r="S891" i="7"/>
  <c r="K891" i="7"/>
  <c r="N891" i="7"/>
  <c r="O891" i="7"/>
  <c r="R891" i="7"/>
  <c r="L891" i="7"/>
  <c r="M891" i="7"/>
  <c r="A1273" i="1"/>
  <c r="K215" i="7"/>
  <c r="N215" i="7"/>
  <c r="O215" i="7"/>
  <c r="P215" i="7"/>
  <c r="Q215" i="7"/>
  <c r="R215" i="7"/>
  <c r="S215" i="7"/>
  <c r="M215" i="7"/>
  <c r="L215" i="7"/>
  <c r="P797" i="7"/>
  <c r="L797" i="7"/>
  <c r="M797" i="7"/>
  <c r="O797" i="7"/>
  <c r="Q797" i="7"/>
  <c r="N797" i="7"/>
  <c r="K797" i="7"/>
  <c r="R797" i="7"/>
  <c r="S797" i="7"/>
  <c r="A966" i="1"/>
  <c r="A1432" i="1"/>
  <c r="K242" i="7"/>
  <c r="L242" i="7"/>
  <c r="P242" i="7"/>
  <c r="Q242" i="7"/>
  <c r="R242" i="7"/>
  <c r="S242" i="7"/>
  <c r="M242" i="7"/>
  <c r="O242" i="7"/>
  <c r="N242" i="7"/>
  <c r="K792" i="7"/>
  <c r="L792" i="7"/>
  <c r="P792" i="7"/>
  <c r="Q792" i="7"/>
  <c r="R792" i="7"/>
  <c r="S792" i="7"/>
  <c r="N792" i="7"/>
  <c r="O792" i="7"/>
  <c r="M792" i="7"/>
  <c r="K869" i="7"/>
  <c r="N869" i="7"/>
  <c r="O869" i="7"/>
  <c r="M869" i="7"/>
  <c r="P869" i="7"/>
  <c r="L869" i="7"/>
  <c r="Q869" i="7"/>
  <c r="R869" i="7"/>
  <c r="S869" i="7"/>
  <c r="A1491" i="1"/>
  <c r="Q541" i="7"/>
  <c r="K541" i="7"/>
  <c r="L541" i="7"/>
  <c r="M541" i="7"/>
  <c r="O541" i="7"/>
  <c r="P541" i="7"/>
  <c r="S541" i="7"/>
  <c r="N541" i="7"/>
  <c r="R541" i="7"/>
  <c r="M584" i="7"/>
  <c r="Q584" i="7"/>
  <c r="S584" i="7"/>
  <c r="P584" i="7"/>
  <c r="R584" i="7"/>
  <c r="L584" i="7"/>
  <c r="O584" i="7"/>
  <c r="N584" i="7"/>
  <c r="K584" i="7"/>
  <c r="O975" i="7"/>
  <c r="K975" i="7"/>
  <c r="L975" i="7"/>
  <c r="P975" i="7"/>
  <c r="Q975" i="7"/>
  <c r="R975" i="7"/>
  <c r="M975" i="7"/>
  <c r="S975" i="7"/>
  <c r="N975" i="7"/>
  <c r="M313" i="7"/>
  <c r="N313" i="7"/>
  <c r="O313" i="7"/>
  <c r="P313" i="7"/>
  <c r="Q313" i="7"/>
  <c r="S313" i="7"/>
  <c r="K313" i="7"/>
  <c r="R313" i="7"/>
  <c r="L313" i="7"/>
  <c r="L472" i="7"/>
  <c r="Q472" i="7"/>
  <c r="S472" i="7"/>
  <c r="K472" i="7"/>
  <c r="N472" i="7"/>
  <c r="R472" i="7"/>
  <c r="M472" i="7"/>
  <c r="O472" i="7"/>
  <c r="P472" i="7"/>
  <c r="K1001" i="7"/>
  <c r="S1001" i="7"/>
  <c r="N1001" i="7"/>
  <c r="O1001" i="7"/>
  <c r="P1001" i="7"/>
  <c r="L1001" i="7"/>
  <c r="M1001" i="7"/>
  <c r="Q1001" i="7"/>
  <c r="R1001" i="7"/>
  <c r="A1243" i="1"/>
  <c r="K821" i="7"/>
  <c r="M821" i="7"/>
  <c r="R821" i="7"/>
  <c r="S821" i="7"/>
  <c r="L821" i="7"/>
  <c r="Q821" i="7"/>
  <c r="O821" i="7"/>
  <c r="N821" i="7"/>
  <c r="P821" i="7"/>
  <c r="M229" i="7"/>
  <c r="K229" i="7"/>
  <c r="L229" i="7"/>
  <c r="N229" i="7"/>
  <c r="O229" i="7"/>
  <c r="S229" i="7"/>
  <c r="P229" i="7"/>
  <c r="R229" i="7"/>
  <c r="Q229" i="7"/>
  <c r="P529" i="7"/>
  <c r="Q529" i="7"/>
  <c r="R529" i="7"/>
  <c r="S529" i="7"/>
  <c r="K529" i="7"/>
  <c r="N529" i="7"/>
  <c r="O529" i="7"/>
  <c r="L529" i="7"/>
  <c r="M529" i="7"/>
  <c r="S789" i="7"/>
  <c r="N789" i="7"/>
  <c r="O789" i="7"/>
  <c r="P789" i="7"/>
  <c r="K789" i="7"/>
  <c r="L789" i="7"/>
  <c r="M789" i="7"/>
  <c r="Q789" i="7"/>
  <c r="R789" i="7"/>
  <c r="A1256" i="1"/>
  <c r="L254" i="7"/>
  <c r="Q254" i="7"/>
  <c r="R254" i="7"/>
  <c r="N254" i="7"/>
  <c r="P254" i="7"/>
  <c r="M254" i="7"/>
  <c r="O254" i="7"/>
  <c r="S254" i="7"/>
  <c r="K254" i="7"/>
  <c r="L883" i="7"/>
  <c r="K883" i="7"/>
  <c r="Q883" i="7"/>
  <c r="R883" i="7"/>
  <c r="S883" i="7"/>
  <c r="N883" i="7"/>
  <c r="M883" i="7"/>
  <c r="O883" i="7"/>
  <c r="P883" i="7"/>
  <c r="N1005" i="7"/>
  <c r="O1005" i="7"/>
  <c r="P1005" i="7"/>
  <c r="K1005" i="7"/>
  <c r="L1005" i="7"/>
  <c r="M1005" i="7"/>
  <c r="Q1005" i="7"/>
  <c r="R1005" i="7"/>
  <c r="S1005" i="7"/>
  <c r="O285" i="7"/>
  <c r="Q285" i="7"/>
  <c r="R285" i="7"/>
  <c r="S285" i="7"/>
  <c r="K285" i="7"/>
  <c r="L285" i="7"/>
  <c r="M285" i="7"/>
  <c r="P285" i="7"/>
  <c r="N285" i="7"/>
  <c r="Q890" i="7"/>
  <c r="M890" i="7"/>
  <c r="L890" i="7"/>
  <c r="N890" i="7"/>
  <c r="O890" i="7"/>
  <c r="S890" i="7"/>
  <c r="P890" i="7"/>
  <c r="K890" i="7"/>
  <c r="R890" i="7"/>
  <c r="M976" i="7"/>
  <c r="K976" i="7"/>
  <c r="L976" i="7"/>
  <c r="N976" i="7"/>
  <c r="O976" i="7"/>
  <c r="P976" i="7"/>
  <c r="R976" i="7"/>
  <c r="S976" i="7"/>
  <c r="Q976" i="7"/>
  <c r="A1362" i="1"/>
  <c r="R553" i="7"/>
  <c r="K553" i="7"/>
  <c r="L553" i="7"/>
  <c r="M553" i="7"/>
  <c r="N553" i="7"/>
  <c r="P553" i="7"/>
  <c r="Q553" i="7"/>
  <c r="S553" i="7"/>
  <c r="O553" i="7"/>
  <c r="Q567" i="7"/>
  <c r="K567" i="7"/>
  <c r="L567" i="7"/>
  <c r="M567" i="7"/>
  <c r="N567" i="7"/>
  <c r="O567" i="7"/>
  <c r="S567" i="7"/>
  <c r="P567" i="7"/>
  <c r="R567" i="7"/>
  <c r="A899" i="1"/>
  <c r="A1268" i="1"/>
  <c r="A1473" i="1"/>
  <c r="K464" i="7"/>
  <c r="Q464" i="7"/>
  <c r="M464" i="7"/>
  <c r="O464" i="7"/>
  <c r="P464" i="7"/>
  <c r="R464" i="7"/>
  <c r="S464" i="7"/>
  <c r="L464" i="7"/>
  <c r="N464" i="7"/>
  <c r="M993" i="7"/>
  <c r="N993" i="7"/>
  <c r="O993" i="7"/>
  <c r="P993" i="7"/>
  <c r="L993" i="7"/>
  <c r="S993" i="7"/>
  <c r="K993" i="7"/>
  <c r="Q993" i="7"/>
  <c r="R993" i="7"/>
  <c r="A1095" i="1"/>
  <c r="A1223" i="1"/>
  <c r="N483" i="7"/>
  <c r="R483" i="7"/>
  <c r="S483" i="7"/>
  <c r="K483" i="7"/>
  <c r="L483" i="7"/>
  <c r="M483" i="7"/>
  <c r="O483" i="7"/>
  <c r="P483" i="7"/>
  <c r="Q483" i="7"/>
  <c r="P918" i="7"/>
  <c r="K918" i="7"/>
  <c r="L918" i="7"/>
  <c r="R918" i="7"/>
  <c r="S918" i="7"/>
  <c r="M918" i="7"/>
  <c r="N918" i="7"/>
  <c r="O918" i="7"/>
  <c r="Q918" i="7"/>
  <c r="A1330" i="1"/>
  <c r="L331" i="7"/>
  <c r="M331" i="7"/>
  <c r="N331" i="7"/>
  <c r="O331" i="7"/>
  <c r="P331" i="7"/>
  <c r="Q331" i="7"/>
  <c r="R331" i="7"/>
  <c r="S331" i="7"/>
  <c r="K331" i="7"/>
  <c r="L547" i="7"/>
  <c r="R547" i="7"/>
  <c r="S547" i="7"/>
  <c r="N547" i="7"/>
  <c r="K547" i="7"/>
  <c r="M547" i="7"/>
  <c r="O547" i="7"/>
  <c r="P547" i="7"/>
  <c r="Q547" i="7"/>
  <c r="L882" i="7"/>
  <c r="K882" i="7"/>
  <c r="N882" i="7"/>
  <c r="Q882" i="7"/>
  <c r="R882" i="7"/>
  <c r="S882" i="7"/>
  <c r="O882" i="7"/>
  <c r="P882" i="7"/>
  <c r="M882" i="7"/>
  <c r="A1212" i="1"/>
  <c r="K348" i="7"/>
  <c r="N348" i="7"/>
  <c r="S348" i="7"/>
  <c r="O348" i="7"/>
  <c r="P348" i="7"/>
  <c r="R348" i="7"/>
  <c r="M348" i="7"/>
  <c r="L348" i="7"/>
  <c r="Q348" i="7"/>
  <c r="L914" i="7"/>
  <c r="R914" i="7"/>
  <c r="O914" i="7"/>
  <c r="P914" i="7"/>
  <c r="M914" i="7"/>
  <c r="N914" i="7"/>
  <c r="K914" i="7"/>
  <c r="Q914" i="7"/>
  <c r="S914" i="7"/>
  <c r="A1217" i="1"/>
  <c r="A1476" i="1"/>
  <c r="N337" i="7"/>
  <c r="P337" i="7"/>
  <c r="Q337" i="7"/>
  <c r="S337" i="7"/>
  <c r="K337" i="7"/>
  <c r="L337" i="7"/>
  <c r="M337" i="7"/>
  <c r="R337" i="7"/>
  <c r="O337" i="7"/>
  <c r="O543" i="7"/>
  <c r="N543" i="7"/>
  <c r="K543" i="7"/>
  <c r="Q543" i="7"/>
  <c r="S543" i="7"/>
  <c r="R543" i="7"/>
  <c r="L543" i="7"/>
  <c r="M543" i="7"/>
  <c r="P543" i="7"/>
  <c r="A919" i="1"/>
  <c r="A1365" i="1"/>
  <c r="K545" i="7"/>
  <c r="M545" i="7"/>
  <c r="N545" i="7"/>
  <c r="O545" i="7"/>
  <c r="Q545" i="7"/>
  <c r="L545" i="7"/>
  <c r="P545" i="7"/>
  <c r="R545" i="7"/>
  <c r="S545" i="7"/>
  <c r="A1185" i="1"/>
  <c r="A1278" i="1"/>
  <c r="Q406" i="7"/>
  <c r="S406" i="7"/>
  <c r="N406" i="7"/>
  <c r="O406" i="7"/>
  <c r="K406" i="7"/>
  <c r="L406" i="7"/>
  <c r="P406" i="7"/>
  <c r="R406" i="7"/>
  <c r="M406" i="7"/>
  <c r="K506" i="7"/>
  <c r="S506" i="7"/>
  <c r="Q506" i="7"/>
  <c r="L506" i="7"/>
  <c r="N506" i="7"/>
  <c r="M506" i="7"/>
  <c r="O506" i="7"/>
  <c r="R506" i="7"/>
  <c r="P506" i="7"/>
  <c r="K898" i="7"/>
  <c r="M898" i="7"/>
  <c r="N898" i="7"/>
  <c r="Q898" i="7"/>
  <c r="R898" i="7"/>
  <c r="L898" i="7"/>
  <c r="O898" i="7"/>
  <c r="P898" i="7"/>
  <c r="S898" i="7"/>
  <c r="A1168" i="1"/>
  <c r="A1338" i="1"/>
  <c r="N351" i="7"/>
  <c r="L351" i="7"/>
  <c r="M351" i="7"/>
  <c r="O351" i="7"/>
  <c r="Q351" i="7"/>
  <c r="R351" i="7"/>
  <c r="S351" i="7"/>
  <c r="K351" i="7"/>
  <c r="P351" i="7"/>
  <c r="K857" i="7"/>
  <c r="P857" i="7"/>
  <c r="M857" i="7"/>
  <c r="R857" i="7"/>
  <c r="S857" i="7"/>
  <c r="L857" i="7"/>
  <c r="N857" i="7"/>
  <c r="O857" i="7"/>
  <c r="Q857" i="7"/>
  <c r="S916" i="7"/>
  <c r="P916" i="7"/>
  <c r="Q916" i="7"/>
  <c r="R916" i="7"/>
  <c r="K916" i="7"/>
  <c r="L916" i="7"/>
  <c r="M916" i="7"/>
  <c r="N916" i="7"/>
  <c r="O916" i="7"/>
  <c r="K202" i="7"/>
  <c r="S202" i="7"/>
  <c r="M202" i="7"/>
  <c r="N202" i="7"/>
  <c r="O202" i="7"/>
  <c r="P202" i="7"/>
  <c r="R202" i="7"/>
  <c r="Q202" i="7"/>
  <c r="L202" i="7"/>
  <c r="P488" i="7"/>
  <c r="L488" i="7"/>
  <c r="M488" i="7"/>
  <c r="N488" i="7"/>
  <c r="O488" i="7"/>
  <c r="Q488" i="7"/>
  <c r="S488" i="7"/>
  <c r="R488" i="7"/>
  <c r="K488" i="7"/>
  <c r="A1014" i="1"/>
  <c r="A1302" i="1"/>
  <c r="O252" i="7"/>
  <c r="P252" i="7"/>
  <c r="Q252" i="7"/>
  <c r="S252" i="7"/>
  <c r="L252" i="7"/>
  <c r="R252" i="7"/>
  <c r="K252" i="7"/>
  <c r="M252" i="7"/>
  <c r="N252" i="7"/>
  <c r="P560" i="7"/>
  <c r="M560" i="7"/>
  <c r="N560" i="7"/>
  <c r="O560" i="7"/>
  <c r="Q560" i="7"/>
  <c r="R560" i="7"/>
  <c r="K560" i="7"/>
  <c r="L560" i="7"/>
  <c r="S560" i="7"/>
  <c r="A937" i="1"/>
  <c r="A1235" i="1"/>
  <c r="K537" i="7"/>
  <c r="M537" i="7"/>
  <c r="R537" i="7"/>
  <c r="P537" i="7"/>
  <c r="N537" i="7"/>
  <c r="O537" i="7"/>
  <c r="L537" i="7"/>
  <c r="Q537" i="7"/>
  <c r="S537" i="7"/>
  <c r="R540" i="7"/>
  <c r="K540" i="7"/>
  <c r="L540" i="7"/>
  <c r="M540" i="7"/>
  <c r="N540" i="7"/>
  <c r="O540" i="7"/>
  <c r="P540" i="7"/>
  <c r="Q540" i="7"/>
  <c r="S540" i="7"/>
  <c r="Q959" i="7"/>
  <c r="O959" i="7"/>
  <c r="R959" i="7"/>
  <c r="S959" i="7"/>
  <c r="N959" i="7"/>
  <c r="K959" i="7"/>
  <c r="P959" i="7"/>
  <c r="L959" i="7"/>
  <c r="M959" i="7"/>
  <c r="O228" i="7"/>
  <c r="P228" i="7"/>
  <c r="R228" i="7"/>
  <c r="M228" i="7"/>
  <c r="L228" i="7"/>
  <c r="N228" i="7"/>
  <c r="S228" i="7"/>
  <c r="K228" i="7"/>
  <c r="Q228" i="7"/>
  <c r="O378" i="7"/>
  <c r="P378" i="7"/>
  <c r="Q378" i="7"/>
  <c r="R378" i="7"/>
  <c r="K378" i="7"/>
  <c r="L378" i="7"/>
  <c r="M378" i="7"/>
  <c r="N378" i="7"/>
  <c r="S378" i="7"/>
  <c r="Q963" i="7"/>
  <c r="M963" i="7"/>
  <c r="N963" i="7"/>
  <c r="P963" i="7"/>
  <c r="L963" i="7"/>
  <c r="O963" i="7"/>
  <c r="S963" i="7"/>
  <c r="K963" i="7"/>
  <c r="R963" i="7"/>
  <c r="A973" i="1"/>
  <c r="A1204" i="1"/>
  <c r="R978" i="7"/>
  <c r="S978" i="7"/>
  <c r="L978" i="7"/>
  <c r="M978" i="7"/>
  <c r="K978" i="7"/>
  <c r="N978" i="7"/>
  <c r="O978" i="7"/>
  <c r="P978" i="7"/>
  <c r="Q978" i="7"/>
  <c r="A1173" i="1"/>
  <c r="K457" i="7"/>
  <c r="M457" i="7"/>
  <c r="P457" i="7"/>
  <c r="O457" i="7"/>
  <c r="R457" i="7"/>
  <c r="L457" i="7"/>
  <c r="Q457" i="7"/>
  <c r="N457" i="7"/>
  <c r="S457" i="7"/>
  <c r="S284" i="7"/>
  <c r="K284" i="7"/>
  <c r="L284" i="7"/>
  <c r="M284" i="7"/>
  <c r="O284" i="7"/>
  <c r="Q284" i="7"/>
  <c r="N284" i="7"/>
  <c r="P284" i="7"/>
  <c r="R284" i="7"/>
  <c r="M373" i="7"/>
  <c r="S373" i="7"/>
  <c r="Q373" i="7"/>
  <c r="R373" i="7"/>
  <c r="L373" i="7"/>
  <c r="O373" i="7"/>
  <c r="K373" i="7"/>
  <c r="P373" i="7"/>
  <c r="N373" i="7"/>
  <c r="K961" i="7"/>
  <c r="L961" i="7"/>
  <c r="M961" i="7"/>
  <c r="N961" i="7"/>
  <c r="O961" i="7"/>
  <c r="R961" i="7"/>
  <c r="S961" i="7"/>
  <c r="P961" i="7"/>
  <c r="Q961" i="7"/>
  <c r="A967" i="1"/>
  <c r="A1062" i="1"/>
  <c r="M273" i="7"/>
  <c r="N273" i="7"/>
  <c r="P273" i="7"/>
  <c r="R273" i="7"/>
  <c r="Q273" i="7"/>
  <c r="K273" i="7"/>
  <c r="S273" i="7"/>
  <c r="O273" i="7"/>
  <c r="L273" i="7"/>
  <c r="Q843" i="7"/>
  <c r="K843" i="7"/>
  <c r="N843" i="7"/>
  <c r="P843" i="7"/>
  <c r="O843" i="7"/>
  <c r="S843" i="7"/>
  <c r="M843" i="7"/>
  <c r="R843" i="7"/>
  <c r="L843" i="7"/>
  <c r="A976" i="1"/>
  <c r="A1404" i="1"/>
  <c r="Q281" i="7"/>
  <c r="L281" i="7"/>
  <c r="M281" i="7"/>
  <c r="O281" i="7"/>
  <c r="P281" i="7"/>
  <c r="S281" i="7"/>
  <c r="R281" i="7"/>
  <c r="N281" i="7"/>
  <c r="K281" i="7"/>
  <c r="K872" i="7"/>
  <c r="L872" i="7"/>
  <c r="O872" i="7"/>
  <c r="P872" i="7"/>
  <c r="Q872" i="7"/>
  <c r="R872" i="7"/>
  <c r="S872" i="7"/>
  <c r="M872" i="7"/>
  <c r="N872" i="7"/>
  <c r="A1394" i="1"/>
  <c r="L770" i="7"/>
  <c r="K770" i="7"/>
  <c r="M770" i="7"/>
  <c r="N770" i="7"/>
  <c r="P770" i="7"/>
  <c r="O770" i="7"/>
  <c r="Q770" i="7"/>
  <c r="S770" i="7"/>
  <c r="R770" i="7"/>
  <c r="O508" i="7"/>
  <c r="P508" i="7"/>
  <c r="Q508" i="7"/>
  <c r="R508" i="7"/>
  <c r="S508" i="7"/>
  <c r="M508" i="7"/>
  <c r="N508" i="7"/>
  <c r="K508" i="7"/>
  <c r="L508" i="7"/>
  <c r="M523" i="7"/>
  <c r="N523" i="7"/>
  <c r="Q523" i="7"/>
  <c r="L523" i="7"/>
  <c r="R523" i="7"/>
  <c r="S523" i="7"/>
  <c r="K523" i="7"/>
  <c r="O523" i="7"/>
  <c r="P523" i="7"/>
  <c r="K1004" i="7"/>
  <c r="M1004" i="7"/>
  <c r="P1004" i="7"/>
  <c r="R1004" i="7"/>
  <c r="Q1004" i="7"/>
  <c r="S1004" i="7"/>
  <c r="L1004" i="7"/>
  <c r="N1004" i="7"/>
  <c r="O1004" i="7"/>
  <c r="A1049" i="1"/>
  <c r="K302" i="7"/>
  <c r="L302" i="7"/>
  <c r="N302" i="7"/>
  <c r="P302" i="7"/>
  <c r="Q302" i="7"/>
  <c r="R302" i="7"/>
  <c r="S302" i="7"/>
  <c r="O302" i="7"/>
  <c r="M302" i="7"/>
  <c r="Q489" i="7"/>
  <c r="R489" i="7"/>
  <c r="S489" i="7"/>
  <c r="M489" i="7"/>
  <c r="O489" i="7"/>
  <c r="K489" i="7"/>
  <c r="N489" i="7"/>
  <c r="P489" i="7"/>
  <c r="L489" i="7"/>
  <c r="R578" i="7"/>
  <c r="S578" i="7"/>
  <c r="O578" i="7"/>
  <c r="N578" i="7"/>
  <c r="P578" i="7"/>
  <c r="K578" i="7"/>
  <c r="L578" i="7"/>
  <c r="M578" i="7"/>
  <c r="Q578" i="7"/>
  <c r="A1099" i="1"/>
  <c r="S345" i="7"/>
  <c r="K345" i="7"/>
  <c r="L345" i="7"/>
  <c r="M345" i="7"/>
  <c r="N345" i="7"/>
  <c r="O345" i="7"/>
  <c r="P345" i="7"/>
  <c r="Q345" i="7"/>
  <c r="R345" i="7"/>
  <c r="L502" i="7"/>
  <c r="O502" i="7"/>
  <c r="P502" i="7"/>
  <c r="Q502" i="7"/>
  <c r="N502" i="7"/>
  <c r="M502" i="7"/>
  <c r="R502" i="7"/>
  <c r="S502" i="7"/>
  <c r="K502" i="7"/>
  <c r="S363" i="7"/>
  <c r="M363" i="7"/>
  <c r="N363" i="7"/>
  <c r="O363" i="7"/>
  <c r="Q363" i="7"/>
  <c r="R363" i="7"/>
  <c r="K363" i="7"/>
  <c r="L363" i="7"/>
  <c r="P363" i="7"/>
  <c r="K497" i="7"/>
  <c r="L497" i="7"/>
  <c r="M497" i="7"/>
  <c r="N497" i="7"/>
  <c r="O497" i="7"/>
  <c r="P497" i="7"/>
  <c r="Q497" i="7"/>
  <c r="S497" i="7"/>
  <c r="R497" i="7"/>
  <c r="A1045" i="1"/>
  <c r="O417" i="7"/>
  <c r="P417" i="7"/>
  <c r="Q417" i="7"/>
  <c r="S417" i="7"/>
  <c r="K417" i="7"/>
  <c r="M417" i="7"/>
  <c r="L417" i="7"/>
  <c r="N417" i="7"/>
  <c r="R417" i="7"/>
  <c r="R827" i="7"/>
  <c r="K827" i="7"/>
  <c r="O827" i="7"/>
  <c r="P827" i="7"/>
  <c r="Q827" i="7"/>
  <c r="S827" i="7"/>
  <c r="L827" i="7"/>
  <c r="M827" i="7"/>
  <c r="N827" i="7"/>
  <c r="R953" i="7"/>
  <c r="K953" i="7"/>
  <c r="L953" i="7"/>
  <c r="M953" i="7"/>
  <c r="N953" i="7"/>
  <c r="S953" i="7"/>
  <c r="O953" i="7"/>
  <c r="Q953" i="7"/>
  <c r="P953" i="7"/>
  <c r="A1359" i="1"/>
  <c r="A1448" i="1"/>
  <c r="Q588" i="7"/>
  <c r="L588" i="7"/>
  <c r="N588" i="7"/>
  <c r="K588" i="7"/>
  <c r="M588" i="7"/>
  <c r="O588" i="7"/>
  <c r="S588" i="7"/>
  <c r="R588" i="7"/>
  <c r="P588" i="7"/>
  <c r="A1162" i="1"/>
  <c r="O396" i="7"/>
  <c r="S396" i="7"/>
  <c r="P396" i="7"/>
  <c r="L396" i="7"/>
  <c r="K396" i="7"/>
  <c r="M396" i="7"/>
  <c r="Q396" i="7"/>
  <c r="R396" i="7"/>
  <c r="N396" i="7"/>
  <c r="P463" i="7"/>
  <c r="Q463" i="7"/>
  <c r="R463" i="7"/>
  <c r="S463" i="7"/>
  <c r="K463" i="7"/>
  <c r="L463" i="7"/>
  <c r="O463" i="7"/>
  <c r="M463" i="7"/>
  <c r="N463" i="7"/>
  <c r="M979" i="7"/>
  <c r="L979" i="7"/>
  <c r="O979" i="7"/>
  <c r="P979" i="7"/>
  <c r="S979" i="7"/>
  <c r="Q979" i="7"/>
  <c r="R979" i="7"/>
  <c r="K979" i="7"/>
  <c r="N979" i="7"/>
  <c r="A1188" i="1"/>
  <c r="N385" i="7"/>
  <c r="O385" i="7"/>
  <c r="S385" i="7"/>
  <c r="L385" i="7"/>
  <c r="P385" i="7"/>
  <c r="Q385" i="7"/>
  <c r="M385" i="7"/>
  <c r="R385" i="7"/>
  <c r="K385" i="7"/>
  <c r="O816" i="7"/>
  <c r="K816" i="7"/>
  <c r="L816" i="7"/>
  <c r="M816" i="7"/>
  <c r="P816" i="7"/>
  <c r="Q816" i="7"/>
  <c r="R816" i="7"/>
  <c r="S816" i="7"/>
  <c r="N816" i="7"/>
  <c r="K897" i="7"/>
  <c r="L897" i="7"/>
  <c r="M897" i="7"/>
  <c r="N897" i="7"/>
  <c r="O897" i="7"/>
  <c r="Q897" i="7"/>
  <c r="P897" i="7"/>
  <c r="R897" i="7"/>
  <c r="S897" i="7"/>
  <c r="A1267" i="1"/>
  <c r="K207" i="7"/>
  <c r="M207" i="7"/>
  <c r="P207" i="7"/>
  <c r="Q207" i="7"/>
  <c r="O207" i="7"/>
  <c r="R207" i="7"/>
  <c r="L207" i="7"/>
  <c r="S207" i="7"/>
  <c r="N207" i="7"/>
  <c r="L804" i="7"/>
  <c r="M804" i="7"/>
  <c r="N804" i="7"/>
  <c r="O804" i="7"/>
  <c r="P804" i="7"/>
  <c r="K804" i="7"/>
  <c r="Q804" i="7"/>
  <c r="R804" i="7"/>
  <c r="S804" i="7"/>
  <c r="L480" i="7"/>
  <c r="M480" i="7"/>
  <c r="R480" i="7"/>
  <c r="S480" i="7"/>
  <c r="O480" i="7"/>
  <c r="K480" i="7"/>
  <c r="N480" i="7"/>
  <c r="P480" i="7"/>
  <c r="Q480" i="7"/>
  <c r="R820" i="7"/>
  <c r="S820" i="7"/>
  <c r="K820" i="7"/>
  <c r="L820" i="7"/>
  <c r="M820" i="7"/>
  <c r="N820" i="7"/>
  <c r="O820" i="7"/>
  <c r="P820" i="7"/>
  <c r="Q820" i="7"/>
  <c r="O1008" i="7"/>
  <c r="K1008" i="7"/>
  <c r="L1008" i="7"/>
  <c r="N1008" i="7"/>
  <c r="R1008" i="7"/>
  <c r="S1008" i="7"/>
  <c r="M1008" i="7"/>
  <c r="P1008" i="7"/>
  <c r="Q1008" i="7"/>
  <c r="Q794" i="7"/>
  <c r="L794" i="7"/>
  <c r="M794" i="7"/>
  <c r="N794" i="7"/>
  <c r="O794" i="7"/>
  <c r="P794" i="7"/>
  <c r="S794" i="7"/>
  <c r="R794" i="7"/>
  <c r="K794" i="7"/>
  <c r="M786" i="7"/>
  <c r="K786" i="7"/>
  <c r="L786" i="7"/>
  <c r="R786" i="7"/>
  <c r="O786" i="7"/>
  <c r="P786" i="7"/>
  <c r="Q786" i="7"/>
  <c r="S786" i="7"/>
  <c r="N786" i="7"/>
  <c r="A1229" i="1"/>
  <c r="A1424" i="1"/>
  <c r="P217" i="7"/>
  <c r="O217" i="7"/>
  <c r="R217" i="7"/>
  <c r="S217" i="7"/>
  <c r="Q217" i="7"/>
  <c r="M217" i="7"/>
  <c r="L217" i="7"/>
  <c r="N217" i="7"/>
  <c r="K217" i="7"/>
  <c r="N521" i="7"/>
  <c r="M521" i="7"/>
  <c r="R521" i="7"/>
  <c r="P521" i="7"/>
  <c r="L521" i="7"/>
  <c r="Q521" i="7"/>
  <c r="S521" i="7"/>
  <c r="O521" i="7"/>
  <c r="K521" i="7"/>
  <c r="K399" i="7"/>
  <c r="L399" i="7"/>
  <c r="N399" i="7"/>
  <c r="Q399" i="7"/>
  <c r="R399" i="7"/>
  <c r="M399" i="7"/>
  <c r="O399" i="7"/>
  <c r="P399" i="7"/>
  <c r="S399" i="7"/>
  <c r="K905" i="7"/>
  <c r="P905" i="7"/>
  <c r="R905" i="7"/>
  <c r="S905" i="7"/>
  <c r="M905" i="7"/>
  <c r="N905" i="7"/>
  <c r="O905" i="7"/>
  <c r="Q905" i="7"/>
  <c r="L905" i="7"/>
  <c r="L912" i="7"/>
  <c r="M912" i="7"/>
  <c r="N912" i="7"/>
  <c r="O912" i="7"/>
  <c r="P912" i="7"/>
  <c r="K912" i="7"/>
  <c r="Q912" i="7"/>
  <c r="R912" i="7"/>
  <c r="S912" i="7"/>
  <c r="K246" i="7"/>
  <c r="M246" i="7"/>
  <c r="N246" i="7"/>
  <c r="Q246" i="7"/>
  <c r="R246" i="7"/>
  <c r="S246" i="7"/>
  <c r="L246" i="7"/>
  <c r="O246" i="7"/>
  <c r="P246" i="7"/>
  <c r="M809" i="7"/>
  <c r="K809" i="7"/>
  <c r="P809" i="7"/>
  <c r="O809" i="7"/>
  <c r="Q809" i="7"/>
  <c r="N809" i="7"/>
  <c r="R809" i="7"/>
  <c r="S809" i="7"/>
  <c r="L809" i="7"/>
  <c r="S1003" i="7"/>
  <c r="Q1003" i="7"/>
  <c r="R1003" i="7"/>
  <c r="K1003" i="7"/>
  <c r="L1003" i="7"/>
  <c r="M1003" i="7"/>
  <c r="N1003" i="7"/>
  <c r="O1003" i="7"/>
  <c r="P1003" i="7"/>
  <c r="A971" i="1"/>
  <c r="A1287" i="1"/>
  <c r="N219" i="7"/>
  <c r="K219" i="7"/>
  <c r="L219" i="7"/>
  <c r="M219" i="7"/>
  <c r="R219" i="7"/>
  <c r="S219" i="7"/>
  <c r="Q219" i="7"/>
  <c r="P219" i="7"/>
  <c r="O219" i="7"/>
  <c r="K788" i="7"/>
  <c r="L788" i="7"/>
  <c r="M788" i="7"/>
  <c r="N788" i="7"/>
  <c r="O788" i="7"/>
  <c r="P788" i="7"/>
  <c r="Q788" i="7"/>
  <c r="R788" i="7"/>
  <c r="S788" i="7"/>
  <c r="A906" i="1"/>
  <c r="A1300" i="1"/>
  <c r="A1361" i="1"/>
  <c r="Q359" i="7"/>
  <c r="N359" i="7"/>
  <c r="O359" i="7"/>
  <c r="S359" i="7"/>
  <c r="P359" i="7"/>
  <c r="K359" i="7"/>
  <c r="L359" i="7"/>
  <c r="M359" i="7"/>
  <c r="R359" i="7"/>
  <c r="M943" i="7"/>
  <c r="P943" i="7"/>
  <c r="S943" i="7"/>
  <c r="K943" i="7"/>
  <c r="L943" i="7"/>
  <c r="N943" i="7"/>
  <c r="O943" i="7"/>
  <c r="Q943" i="7"/>
  <c r="R943" i="7"/>
  <c r="K364" i="7"/>
  <c r="M364" i="7"/>
  <c r="Q364" i="7"/>
  <c r="N364" i="7"/>
  <c r="L364" i="7"/>
  <c r="R364" i="7"/>
  <c r="S364" i="7"/>
  <c r="O364" i="7"/>
  <c r="P364" i="7"/>
  <c r="K575" i="7"/>
  <c r="L575" i="7"/>
  <c r="M575" i="7"/>
  <c r="R575" i="7"/>
  <c r="S575" i="7"/>
  <c r="Q575" i="7"/>
  <c r="P575" i="7"/>
  <c r="N575" i="7"/>
  <c r="O575" i="7"/>
  <c r="A1069" i="1"/>
  <c r="A1220" i="1"/>
  <c r="K241" i="7"/>
  <c r="P241" i="7"/>
  <c r="Q241" i="7"/>
  <c r="R241" i="7"/>
  <c r="S241" i="7"/>
  <c r="M241" i="7"/>
  <c r="N241" i="7"/>
  <c r="O241" i="7"/>
  <c r="L241" i="7"/>
  <c r="K462" i="7"/>
  <c r="L462" i="7"/>
  <c r="M462" i="7"/>
  <c r="N462" i="7"/>
  <c r="O462" i="7"/>
  <c r="Q462" i="7"/>
  <c r="R462" i="7"/>
  <c r="S462" i="7"/>
  <c r="P462" i="7"/>
  <c r="Q924" i="7"/>
  <c r="R924" i="7"/>
  <c r="L924" i="7"/>
  <c r="M924" i="7"/>
  <c r="N924" i="7"/>
  <c r="O924" i="7"/>
  <c r="P924" i="7"/>
  <c r="S924" i="7"/>
  <c r="K924" i="7"/>
  <c r="A1160" i="1"/>
  <c r="A1247" i="1"/>
  <c r="R320" i="7"/>
  <c r="L320" i="7"/>
  <c r="M320" i="7"/>
  <c r="N320" i="7"/>
  <c r="O320" i="7"/>
  <c r="P320" i="7"/>
  <c r="Q320" i="7"/>
  <c r="S320" i="7"/>
  <c r="K320" i="7"/>
  <c r="K892" i="7"/>
  <c r="L892" i="7"/>
  <c r="P892" i="7"/>
  <c r="Q892" i="7"/>
  <c r="R892" i="7"/>
  <c r="M892" i="7"/>
  <c r="N892" i="7"/>
  <c r="O892" i="7"/>
  <c r="S892" i="7"/>
  <c r="N263" i="7"/>
  <c r="O263" i="7"/>
  <c r="P263" i="7"/>
  <c r="Q263" i="7"/>
  <c r="R263" i="7"/>
  <c r="S263" i="7"/>
  <c r="K263" i="7"/>
  <c r="M263" i="7"/>
  <c r="L263" i="7"/>
  <c r="K895" i="7"/>
  <c r="L895" i="7"/>
  <c r="M895" i="7"/>
  <c r="N895" i="7"/>
  <c r="O895" i="7"/>
  <c r="P895" i="7"/>
  <c r="Q895" i="7"/>
  <c r="R895" i="7"/>
  <c r="S895" i="7"/>
  <c r="R855" i="7"/>
  <c r="L855" i="7"/>
  <c r="O855" i="7"/>
  <c r="S855" i="7"/>
  <c r="M855" i="7"/>
  <c r="N855" i="7"/>
  <c r="P855" i="7"/>
  <c r="K855" i="7"/>
  <c r="Q855" i="7"/>
  <c r="A1071" i="1"/>
  <c r="S350" i="7"/>
  <c r="K350" i="7"/>
  <c r="L350" i="7"/>
  <c r="N350" i="7"/>
  <c r="P350" i="7"/>
  <c r="O350" i="7"/>
  <c r="Q350" i="7"/>
  <c r="R350" i="7"/>
  <c r="M350" i="7"/>
  <c r="O776" i="7"/>
  <c r="P776" i="7"/>
  <c r="Q776" i="7"/>
  <c r="R776" i="7"/>
  <c r="S776" i="7"/>
  <c r="K776" i="7"/>
  <c r="L776" i="7"/>
  <c r="M776" i="7"/>
  <c r="N776" i="7"/>
  <c r="A1128" i="1"/>
  <c r="O200" i="7"/>
  <c r="N200" i="7"/>
  <c r="M200" i="7"/>
  <c r="S200" i="7"/>
  <c r="Q200" i="7"/>
  <c r="K200" i="7"/>
  <c r="L200" i="7"/>
  <c r="R200" i="7"/>
  <c r="P200" i="7"/>
  <c r="O782" i="7"/>
  <c r="P782" i="7"/>
  <c r="Q782" i="7"/>
  <c r="R782" i="7"/>
  <c r="S782" i="7"/>
  <c r="K782" i="7"/>
  <c r="L782" i="7"/>
  <c r="M782" i="7"/>
  <c r="N782" i="7"/>
  <c r="A946" i="1"/>
  <c r="A1269" i="1"/>
  <c r="L415" i="7"/>
  <c r="O415" i="7"/>
  <c r="Q415" i="7"/>
  <c r="K415" i="7"/>
  <c r="P415" i="7"/>
  <c r="R415" i="7"/>
  <c r="M415" i="7"/>
  <c r="N415" i="7"/>
  <c r="S415" i="7"/>
  <c r="N387" i="7"/>
  <c r="O387" i="7"/>
  <c r="P387" i="7"/>
  <c r="Q387" i="7"/>
  <c r="S387" i="7"/>
  <c r="R387" i="7"/>
  <c r="K387" i="7"/>
  <c r="L387" i="7"/>
  <c r="M387" i="7"/>
  <c r="N867" i="7"/>
  <c r="O867" i="7"/>
  <c r="P867" i="7"/>
  <c r="Q867" i="7"/>
  <c r="R867" i="7"/>
  <c r="K867" i="7"/>
  <c r="L867" i="7"/>
  <c r="M867" i="7"/>
  <c r="S867" i="7"/>
  <c r="A1264" i="1"/>
  <c r="K402" i="7"/>
  <c r="M402" i="7"/>
  <c r="O402" i="7"/>
  <c r="L402" i="7"/>
  <c r="Q402" i="7"/>
  <c r="R402" i="7"/>
  <c r="N402" i="7"/>
  <c r="S402" i="7"/>
  <c r="P402" i="7"/>
  <c r="K784" i="7"/>
  <c r="L784" i="7"/>
  <c r="M784" i="7"/>
  <c r="P784" i="7"/>
  <c r="R784" i="7"/>
  <c r="Q784" i="7"/>
  <c r="N784" i="7"/>
  <c r="O784" i="7"/>
  <c r="S784" i="7"/>
  <c r="O240" i="7"/>
  <c r="P240" i="7"/>
  <c r="Q240" i="7"/>
  <c r="R240" i="7"/>
  <c r="K240" i="7"/>
  <c r="L240" i="7"/>
  <c r="N240" i="7"/>
  <c r="M240" i="7"/>
  <c r="Q778" i="7"/>
  <c r="K778" i="7"/>
  <c r="L778" i="7"/>
  <c r="O778" i="7"/>
  <c r="P778" i="7"/>
  <c r="M778" i="7"/>
  <c r="N778" i="7"/>
  <c r="S778" i="7"/>
  <c r="R778" i="7"/>
  <c r="A1460" i="1"/>
  <c r="N536" i="7"/>
  <c r="P536" i="7"/>
  <c r="K536" i="7"/>
  <c r="M536" i="7"/>
  <c r="O536" i="7"/>
  <c r="Q536" i="7"/>
  <c r="R536" i="7"/>
  <c r="S536" i="7"/>
  <c r="L536" i="7"/>
  <c r="K556" i="7"/>
  <c r="L556" i="7"/>
  <c r="O556" i="7"/>
  <c r="P556" i="7"/>
  <c r="R556" i="7"/>
  <c r="Q556" i="7"/>
  <c r="S556" i="7"/>
  <c r="M556" i="7"/>
  <c r="N556" i="7"/>
  <c r="M908" i="7"/>
  <c r="N908" i="7"/>
  <c r="O908" i="7"/>
  <c r="K908" i="7"/>
  <c r="L908" i="7"/>
  <c r="S908" i="7"/>
  <c r="P908" i="7"/>
  <c r="Q908" i="7"/>
  <c r="R908" i="7"/>
  <c r="A1385" i="1"/>
  <c r="K458" i="7"/>
  <c r="M458" i="7"/>
  <c r="P458" i="7"/>
  <c r="S458" i="7"/>
  <c r="Q458" i="7"/>
  <c r="L458" i="7"/>
  <c r="N458" i="7"/>
  <c r="O458" i="7"/>
  <c r="R458" i="7"/>
  <c r="Q904" i="7"/>
  <c r="K904" i="7"/>
  <c r="L904" i="7"/>
  <c r="P904" i="7"/>
  <c r="S904" i="7"/>
  <c r="O904" i="7"/>
  <c r="M904" i="7"/>
  <c r="N904" i="7"/>
  <c r="R904" i="7"/>
  <c r="A1234" i="1"/>
  <c r="A1167" i="1"/>
  <c r="L276" i="7"/>
  <c r="P276" i="7"/>
  <c r="Q276" i="7"/>
  <c r="S276" i="7"/>
  <c r="R276" i="7"/>
  <c r="K276" i="7"/>
  <c r="M276" i="7"/>
  <c r="N276" i="7"/>
  <c r="O276" i="7"/>
  <c r="O341" i="7"/>
  <c r="P341" i="7"/>
  <c r="K341" i="7"/>
  <c r="L341" i="7"/>
  <c r="M341" i="7"/>
  <c r="S341" i="7"/>
  <c r="N341" i="7"/>
  <c r="Q341" i="7"/>
  <c r="R341" i="7"/>
  <c r="L958" i="7"/>
  <c r="M958" i="7"/>
  <c r="N958" i="7"/>
  <c r="O958" i="7"/>
  <c r="K958" i="7"/>
  <c r="P958" i="7"/>
  <c r="Q958" i="7"/>
  <c r="S958" i="7"/>
  <c r="R958" i="7"/>
  <c r="A904" i="1"/>
  <c r="A1296" i="1"/>
  <c r="K251" i="7"/>
  <c r="L251" i="7"/>
  <c r="M251" i="7"/>
  <c r="R251" i="7"/>
  <c r="S251" i="7"/>
  <c r="P251" i="7"/>
  <c r="Q251" i="7"/>
  <c r="N251" i="7"/>
  <c r="O251" i="7"/>
  <c r="Q878" i="7"/>
  <c r="M878" i="7"/>
  <c r="P878" i="7"/>
  <c r="R878" i="7"/>
  <c r="S878" i="7"/>
  <c r="K878" i="7"/>
  <c r="L878" i="7"/>
  <c r="N878" i="7"/>
  <c r="O878" i="7"/>
  <c r="A1005" i="1"/>
  <c r="A1139" i="1"/>
  <c r="A1368" i="1"/>
  <c r="R280" i="7"/>
  <c r="P280" i="7"/>
  <c r="Q280" i="7"/>
  <c r="O280" i="7"/>
  <c r="L280" i="7"/>
  <c r="S280" i="7"/>
  <c r="K280" i="7"/>
  <c r="M280" i="7"/>
  <c r="N280" i="7"/>
  <c r="L881" i="7"/>
  <c r="K881" i="7"/>
  <c r="N881" i="7"/>
  <c r="O881" i="7"/>
  <c r="P881" i="7"/>
  <c r="Q881" i="7"/>
  <c r="R881" i="7"/>
  <c r="S881" i="7"/>
  <c r="M881" i="7"/>
  <c r="A1055" i="1"/>
  <c r="A1355" i="1"/>
  <c r="A1459" i="1"/>
  <c r="K517" i="7"/>
  <c r="L517" i="7"/>
  <c r="M517" i="7"/>
  <c r="N517" i="7"/>
  <c r="P517" i="7"/>
  <c r="Q517" i="7"/>
  <c r="R517" i="7"/>
  <c r="O517" i="7"/>
  <c r="S517" i="7"/>
  <c r="K551" i="7"/>
  <c r="L551" i="7"/>
  <c r="M551" i="7"/>
  <c r="N551" i="7"/>
  <c r="O551" i="7"/>
  <c r="Q551" i="7"/>
  <c r="R551" i="7"/>
  <c r="S551" i="7"/>
  <c r="P551" i="7"/>
  <c r="P996" i="7"/>
  <c r="K996" i="7"/>
  <c r="L996" i="7"/>
  <c r="N996" i="7"/>
  <c r="O996" i="7"/>
  <c r="S996" i="7"/>
  <c r="Q996" i="7"/>
  <c r="M996" i="7"/>
  <c r="R996" i="7"/>
  <c r="A1246" i="1"/>
  <c r="A1423" i="1"/>
  <c r="K418" i="7"/>
  <c r="L418" i="7"/>
  <c r="P418" i="7"/>
  <c r="R418" i="7"/>
  <c r="M418" i="7"/>
  <c r="S418" i="7"/>
  <c r="O418" i="7"/>
  <c r="Q418" i="7"/>
  <c r="N418" i="7"/>
  <c r="S987" i="7"/>
  <c r="K987" i="7"/>
  <c r="L987" i="7"/>
  <c r="M987" i="7"/>
  <c r="O987" i="7"/>
  <c r="Q987" i="7"/>
  <c r="R987" i="7"/>
  <c r="P987" i="7"/>
  <c r="N987" i="7"/>
  <c r="A1059" i="1"/>
  <c r="A1189" i="1"/>
  <c r="K323" i="7"/>
  <c r="L323" i="7"/>
  <c r="M323" i="7"/>
  <c r="N323" i="7"/>
  <c r="O323" i="7"/>
  <c r="P323" i="7"/>
  <c r="Q323" i="7"/>
  <c r="R323" i="7"/>
  <c r="S323" i="7"/>
  <c r="P473" i="7"/>
  <c r="Q473" i="7"/>
  <c r="R473" i="7"/>
  <c r="M473" i="7"/>
  <c r="K473" i="7"/>
  <c r="N473" i="7"/>
  <c r="O473" i="7"/>
  <c r="L473" i="7"/>
  <c r="S473" i="7"/>
  <c r="L876" i="7"/>
  <c r="N876" i="7"/>
  <c r="S876" i="7"/>
  <c r="O876" i="7"/>
  <c r="P876" i="7"/>
  <c r="Q876" i="7"/>
  <c r="R876" i="7"/>
  <c r="M876" i="7"/>
  <c r="K876" i="7"/>
  <c r="A1063" i="1"/>
  <c r="A1319" i="1"/>
  <c r="L486" i="7"/>
  <c r="S486" i="7"/>
  <c r="P486" i="7"/>
  <c r="Q486" i="7"/>
  <c r="R486" i="7"/>
  <c r="O486" i="7"/>
  <c r="N486" i="7"/>
  <c r="M486" i="7"/>
  <c r="K486" i="7"/>
  <c r="K854" i="7"/>
  <c r="N854" i="7"/>
  <c r="R854" i="7"/>
  <c r="L854" i="7"/>
  <c r="S854" i="7"/>
  <c r="M854" i="7"/>
  <c r="O854" i="7"/>
  <c r="P854" i="7"/>
  <c r="Q854" i="7"/>
  <c r="N343" i="7"/>
  <c r="K343" i="7"/>
  <c r="L343" i="7"/>
  <c r="M343" i="7"/>
  <c r="O343" i="7"/>
  <c r="Q343" i="7"/>
  <c r="S343" i="7"/>
  <c r="P343" i="7"/>
  <c r="R343" i="7"/>
  <c r="L909" i="7"/>
  <c r="M909" i="7"/>
  <c r="N909" i="7"/>
  <c r="Q909" i="7"/>
  <c r="R909" i="7"/>
  <c r="O909" i="7"/>
  <c r="K909" i="7"/>
  <c r="P909" i="7"/>
  <c r="S909" i="7"/>
  <c r="A956" i="1"/>
  <c r="A1154" i="1"/>
  <c r="P288" i="7"/>
  <c r="K288" i="7"/>
  <c r="L288" i="7"/>
  <c r="M288" i="7"/>
  <c r="N288" i="7"/>
  <c r="O288" i="7"/>
  <c r="Q288" i="7"/>
  <c r="R288" i="7"/>
  <c r="S288" i="7"/>
  <c r="L519" i="7"/>
  <c r="P519" i="7"/>
  <c r="Q519" i="7"/>
  <c r="S519" i="7"/>
  <c r="K519" i="7"/>
  <c r="M519" i="7"/>
  <c r="N519" i="7"/>
  <c r="O519" i="7"/>
  <c r="R519" i="7"/>
  <c r="Q1000" i="7"/>
  <c r="R1000" i="7"/>
  <c r="S1000" i="7"/>
  <c r="K1000" i="7"/>
  <c r="L1000" i="7"/>
  <c r="M1000" i="7"/>
  <c r="N1000" i="7"/>
  <c r="O1000" i="7"/>
  <c r="P1000" i="7"/>
  <c r="A1358" i="1"/>
  <c r="L520" i="7"/>
  <c r="O520" i="7"/>
  <c r="Q520" i="7"/>
  <c r="R520" i="7"/>
  <c r="S520" i="7"/>
  <c r="P520" i="7"/>
  <c r="N520" i="7"/>
  <c r="K520" i="7"/>
  <c r="M520" i="7"/>
  <c r="A916" i="1"/>
  <c r="A1152" i="1"/>
  <c r="A1275" i="1"/>
  <c r="L390" i="7"/>
  <c r="M390" i="7"/>
  <c r="P390" i="7"/>
  <c r="Q390" i="7"/>
  <c r="R390" i="7"/>
  <c r="S390" i="7"/>
  <c r="N390" i="7"/>
  <c r="K390" i="7"/>
  <c r="O390" i="7"/>
  <c r="K482" i="7"/>
  <c r="M482" i="7"/>
  <c r="O482" i="7"/>
  <c r="N482" i="7"/>
  <c r="P482" i="7"/>
  <c r="L482" i="7"/>
  <c r="Q482" i="7"/>
  <c r="R482" i="7"/>
  <c r="S482" i="7"/>
  <c r="N894" i="7"/>
  <c r="O894" i="7"/>
  <c r="P894" i="7"/>
  <c r="Q894" i="7"/>
  <c r="R894" i="7"/>
  <c r="S894" i="7"/>
  <c r="M894" i="7"/>
  <c r="K894" i="7"/>
  <c r="L894" i="7"/>
  <c r="A1148" i="1"/>
  <c r="K340" i="7"/>
  <c r="L340" i="7"/>
  <c r="M340" i="7"/>
  <c r="N340" i="7"/>
  <c r="O340" i="7"/>
  <c r="R340" i="7"/>
  <c r="S340" i="7"/>
  <c r="P340" i="7"/>
  <c r="Q340" i="7"/>
  <c r="R823" i="7"/>
  <c r="K823" i="7"/>
  <c r="L823" i="7"/>
  <c r="M823" i="7"/>
  <c r="N823" i="7"/>
  <c r="P823" i="7"/>
  <c r="S823" i="7"/>
  <c r="Q823" i="7"/>
  <c r="O823" i="7"/>
  <c r="K888" i="7"/>
  <c r="P888" i="7"/>
  <c r="Q888" i="7"/>
  <c r="M888" i="7"/>
  <c r="N888" i="7"/>
  <c r="L888" i="7"/>
  <c r="O888" i="7"/>
  <c r="R888" i="7"/>
  <c r="S888" i="7"/>
  <c r="R412" i="7"/>
  <c r="P412" i="7"/>
  <c r="O412" i="7"/>
  <c r="S412" i="7"/>
  <c r="L412" i="7"/>
  <c r="M412" i="7"/>
  <c r="Q412" i="7"/>
  <c r="K412" i="7"/>
  <c r="N412" i="7"/>
  <c r="R937" i="7"/>
  <c r="K937" i="7"/>
  <c r="L937" i="7"/>
  <c r="M937" i="7"/>
  <c r="N937" i="7"/>
  <c r="O937" i="7"/>
  <c r="S937" i="7"/>
  <c r="P937" i="7"/>
  <c r="Q937" i="7"/>
  <c r="A1002" i="1"/>
  <c r="A1066" i="1"/>
  <c r="M247" i="7"/>
  <c r="N247" i="7"/>
  <c r="O247" i="7"/>
  <c r="P247" i="7"/>
  <c r="Q247" i="7"/>
  <c r="R247" i="7"/>
  <c r="S247" i="7"/>
  <c r="L247" i="7"/>
  <c r="K247" i="7"/>
  <c r="S527" i="7"/>
  <c r="K527" i="7"/>
  <c r="L527" i="7"/>
  <c r="M527" i="7"/>
  <c r="N527" i="7"/>
  <c r="O527" i="7"/>
  <c r="Q527" i="7"/>
  <c r="P527" i="7"/>
  <c r="R527" i="7"/>
  <c r="K1007" i="7"/>
  <c r="L1007" i="7"/>
  <c r="O1007" i="7"/>
  <c r="M1007" i="7"/>
  <c r="N1007" i="7"/>
  <c r="P1007" i="7"/>
  <c r="Q1007" i="7"/>
  <c r="R1007" i="7"/>
  <c r="S1007" i="7"/>
  <c r="A1228" i="1"/>
  <c r="A1397" i="1"/>
  <c r="K534" i="7"/>
  <c r="L534" i="7"/>
  <c r="O534" i="7"/>
  <c r="M534" i="7"/>
  <c r="S534" i="7"/>
  <c r="N534" i="7"/>
  <c r="R534" i="7"/>
  <c r="P534" i="7"/>
  <c r="Q534" i="7"/>
  <c r="K538" i="7"/>
  <c r="L538" i="7"/>
  <c r="M538" i="7"/>
  <c r="N538" i="7"/>
  <c r="O538" i="7"/>
  <c r="Q538" i="7"/>
  <c r="R538" i="7"/>
  <c r="S538" i="7"/>
  <c r="P538" i="7"/>
  <c r="A1240" i="1"/>
  <c r="A1377" i="1"/>
  <c r="K296" i="7"/>
  <c r="M296" i="7"/>
  <c r="N296" i="7"/>
  <c r="Q296" i="7"/>
  <c r="R296" i="7"/>
  <c r="L296" i="7"/>
  <c r="S296" i="7"/>
  <c r="O296" i="7"/>
  <c r="P296" i="7"/>
  <c r="P466" i="7"/>
  <c r="L466" i="7"/>
  <c r="K466" i="7"/>
  <c r="M466" i="7"/>
  <c r="N466" i="7"/>
  <c r="O466" i="7"/>
  <c r="S466" i="7"/>
  <c r="Q466" i="7"/>
  <c r="R466" i="7"/>
  <c r="R974" i="7"/>
  <c r="K974" i="7"/>
  <c r="M974" i="7"/>
  <c r="L974" i="7"/>
  <c r="N974" i="7"/>
  <c r="O974" i="7"/>
  <c r="Q974" i="7"/>
  <c r="S974" i="7"/>
  <c r="P974" i="7"/>
  <c r="O393" i="7"/>
  <c r="K393" i="7"/>
  <c r="M393" i="7"/>
  <c r="N393" i="7"/>
  <c r="Q393" i="7"/>
  <c r="R393" i="7"/>
  <c r="S393" i="7"/>
  <c r="L393" i="7"/>
  <c r="P393" i="7"/>
  <c r="Q899" i="7"/>
  <c r="K899" i="7"/>
  <c r="L899" i="7"/>
  <c r="M899" i="7"/>
  <c r="N899" i="7"/>
  <c r="P899" i="7"/>
  <c r="O899" i="7"/>
  <c r="S899" i="7"/>
  <c r="R899" i="7"/>
  <c r="M801" i="7"/>
  <c r="N801" i="7"/>
  <c r="O801" i="7"/>
  <c r="P801" i="7"/>
  <c r="Q801" i="7"/>
  <c r="S801" i="7"/>
  <c r="K801" i="7"/>
  <c r="R801" i="7"/>
  <c r="L801" i="7"/>
  <c r="N401" i="7"/>
  <c r="M401" i="7"/>
  <c r="K401" i="7"/>
  <c r="L401" i="7"/>
  <c r="Q401" i="7"/>
  <c r="R401" i="7"/>
  <c r="O401" i="7"/>
  <c r="P401" i="7"/>
  <c r="S401" i="7"/>
  <c r="K248" i="7"/>
  <c r="S248" i="7"/>
  <c r="O248" i="7"/>
  <c r="P248" i="7"/>
  <c r="Q248" i="7"/>
  <c r="N248" i="7"/>
  <c r="R248" i="7"/>
  <c r="L248" i="7"/>
  <c r="M248" i="7"/>
  <c r="K832" i="7"/>
  <c r="S832" i="7"/>
  <c r="O832" i="7"/>
  <c r="L832" i="7"/>
  <c r="M832" i="7"/>
  <c r="R832" i="7"/>
  <c r="N832" i="7"/>
  <c r="P832" i="7"/>
  <c r="Q832" i="7"/>
  <c r="A950" i="1"/>
  <c r="L278" i="7"/>
  <c r="N278" i="7"/>
  <c r="O278" i="7"/>
  <c r="Q278" i="7"/>
  <c r="R278" i="7"/>
  <c r="K278" i="7"/>
  <c r="P278" i="7"/>
  <c r="S278" i="7"/>
  <c r="M278" i="7"/>
  <c r="K866" i="7"/>
  <c r="L866" i="7"/>
  <c r="M866" i="7"/>
  <c r="Q866" i="7"/>
  <c r="R866" i="7"/>
  <c r="N866" i="7"/>
  <c r="O866" i="7"/>
  <c r="P866" i="7"/>
  <c r="S866" i="7"/>
  <c r="A953" i="1"/>
  <c r="A1391" i="1"/>
  <c r="A1410" i="1"/>
  <c r="L574" i="7"/>
  <c r="M574" i="7"/>
  <c r="N574" i="7"/>
  <c r="P574" i="7"/>
  <c r="O574" i="7"/>
  <c r="K574" i="7"/>
  <c r="R574" i="7"/>
  <c r="S574" i="7"/>
  <c r="Q574" i="7"/>
  <c r="K822" i="7"/>
  <c r="L822" i="7"/>
  <c r="N822" i="7"/>
  <c r="O822" i="7"/>
  <c r="Q822" i="7"/>
  <c r="P822" i="7"/>
  <c r="R822" i="7"/>
  <c r="S822" i="7"/>
  <c r="M822" i="7"/>
  <c r="A1137" i="1"/>
  <c r="L509" i="7"/>
  <c r="Q509" i="7"/>
  <c r="R509" i="7"/>
  <c r="S509" i="7"/>
  <c r="N509" i="7"/>
  <c r="M509" i="7"/>
  <c r="O509" i="7"/>
  <c r="K509" i="7"/>
  <c r="P509" i="7"/>
  <c r="O999" i="7"/>
  <c r="M999" i="7"/>
  <c r="N999" i="7"/>
  <c r="Q999" i="7"/>
  <c r="P999" i="7"/>
  <c r="R999" i="7"/>
  <c r="S999" i="7"/>
  <c r="K999" i="7"/>
  <c r="L999" i="7"/>
  <c r="P299" i="7"/>
  <c r="K299" i="7"/>
  <c r="L299" i="7"/>
  <c r="O299" i="7"/>
  <c r="Q299" i="7"/>
  <c r="R299" i="7"/>
  <c r="S299" i="7"/>
  <c r="M299" i="7"/>
  <c r="N299" i="7"/>
  <c r="K459" i="7"/>
  <c r="Q459" i="7"/>
  <c r="R459" i="7"/>
  <c r="L459" i="7"/>
  <c r="P459" i="7"/>
  <c r="N459" i="7"/>
  <c r="O459" i="7"/>
  <c r="M459" i="7"/>
  <c r="S459" i="7"/>
  <c r="M557" i="7"/>
  <c r="P557" i="7"/>
  <c r="N557" i="7"/>
  <c r="O557" i="7"/>
  <c r="K557" i="7"/>
  <c r="L557" i="7"/>
  <c r="R557" i="7"/>
  <c r="S557" i="7"/>
  <c r="Q557" i="7"/>
  <c r="A1100" i="1"/>
  <c r="L314" i="7"/>
  <c r="K314" i="7"/>
  <c r="N314" i="7"/>
  <c r="O314" i="7"/>
  <c r="P314" i="7"/>
  <c r="R314" i="7"/>
  <c r="S314" i="7"/>
  <c r="M314" i="7"/>
  <c r="Q314" i="7"/>
  <c r="N437" i="7"/>
  <c r="L437" i="7"/>
  <c r="P437" i="7"/>
  <c r="O437" i="7"/>
  <c r="Q437" i="7"/>
  <c r="M437" i="7"/>
  <c r="R437" i="7"/>
  <c r="S437" i="7"/>
  <c r="K437" i="7"/>
  <c r="A1064" i="1"/>
  <c r="A1127" i="1"/>
  <c r="A1347" i="1"/>
  <c r="K355" i="7"/>
  <c r="N355" i="7"/>
  <c r="Q355" i="7"/>
  <c r="R355" i="7"/>
  <c r="M355" i="7"/>
  <c r="L355" i="7"/>
  <c r="P355" i="7"/>
  <c r="S355" i="7"/>
  <c r="O355" i="7"/>
  <c r="L935" i="7"/>
  <c r="M935" i="7"/>
  <c r="P935" i="7"/>
  <c r="K935" i="7"/>
  <c r="O935" i="7"/>
  <c r="R935" i="7"/>
  <c r="S935" i="7"/>
  <c r="N935" i="7"/>
  <c r="Q935" i="7"/>
  <c r="A990" i="1"/>
  <c r="A1450" i="1"/>
  <c r="P318" i="7"/>
  <c r="S318" i="7"/>
  <c r="O318" i="7"/>
  <c r="Q318" i="7"/>
  <c r="R318" i="7"/>
  <c r="M318" i="7"/>
  <c r="K318" i="7"/>
  <c r="L318" i="7"/>
  <c r="N318" i="7"/>
  <c r="Q824" i="7"/>
  <c r="L824" i="7"/>
  <c r="P824" i="7"/>
  <c r="M824" i="7"/>
  <c r="N824" i="7"/>
  <c r="O824" i="7"/>
  <c r="R824" i="7"/>
  <c r="S824" i="7"/>
  <c r="K824" i="7"/>
  <c r="L942" i="7"/>
  <c r="S942" i="7"/>
  <c r="P942" i="7"/>
  <c r="Q942" i="7"/>
  <c r="K942" i="7"/>
  <c r="M942" i="7"/>
  <c r="N942" i="7"/>
  <c r="O942" i="7"/>
  <c r="R942" i="7"/>
  <c r="A1325" i="1"/>
  <c r="A1402" i="1"/>
  <c r="O526" i="7"/>
  <c r="P526" i="7"/>
  <c r="Q526" i="7"/>
  <c r="L526" i="7"/>
  <c r="M526" i="7"/>
  <c r="S526" i="7"/>
  <c r="K526" i="7"/>
  <c r="R526" i="7"/>
  <c r="N526" i="7"/>
  <c r="A921" i="1"/>
  <c r="K372" i="7"/>
  <c r="M372" i="7"/>
  <c r="N372" i="7"/>
  <c r="O372" i="7"/>
  <c r="P372" i="7"/>
  <c r="Q372" i="7"/>
  <c r="R372" i="7"/>
  <c r="L372" i="7"/>
  <c r="S372" i="7"/>
  <c r="N454" i="7"/>
  <c r="O454" i="7"/>
  <c r="P454" i="7"/>
  <c r="R454" i="7"/>
  <c r="M454" i="7"/>
  <c r="L454" i="7"/>
  <c r="Q454" i="7"/>
  <c r="S454" i="7"/>
  <c r="K454" i="7"/>
  <c r="K955" i="7"/>
  <c r="M955" i="7"/>
  <c r="N955" i="7"/>
  <c r="Q955" i="7"/>
  <c r="R955" i="7"/>
  <c r="S955" i="7"/>
  <c r="L955" i="7"/>
  <c r="O955" i="7"/>
  <c r="P955" i="7"/>
  <c r="A1165" i="1"/>
  <c r="K379" i="7"/>
  <c r="M379" i="7"/>
  <c r="N379" i="7"/>
  <c r="P379" i="7"/>
  <c r="S379" i="7"/>
  <c r="L379" i="7"/>
  <c r="Q379" i="7"/>
  <c r="R379" i="7"/>
  <c r="O379" i="7"/>
  <c r="R791" i="7"/>
  <c r="M791" i="7"/>
  <c r="N791" i="7"/>
  <c r="O791" i="7"/>
  <c r="P791" i="7"/>
  <c r="K791" i="7"/>
  <c r="L791" i="7"/>
  <c r="Q791" i="7"/>
  <c r="S791" i="7"/>
  <c r="N865" i="7"/>
  <c r="O865" i="7"/>
  <c r="P865" i="7"/>
  <c r="Q865" i="7"/>
  <c r="R865" i="7"/>
  <c r="L865" i="7"/>
  <c r="M865" i="7"/>
  <c r="S865" i="7"/>
  <c r="K865" i="7"/>
  <c r="O416" i="7"/>
  <c r="P416" i="7"/>
  <c r="N416" i="7"/>
  <c r="M416" i="7"/>
  <c r="S416" i="7"/>
  <c r="K416" i="7"/>
  <c r="L416" i="7"/>
  <c r="Q416" i="7"/>
  <c r="R416" i="7"/>
  <c r="K774" i="7"/>
  <c r="L774" i="7"/>
  <c r="M774" i="7"/>
  <c r="S774" i="7"/>
  <c r="N774" i="7"/>
  <c r="O774" i="7"/>
  <c r="Q774" i="7"/>
  <c r="R774" i="7"/>
  <c r="P774" i="7"/>
  <c r="A1011" i="1"/>
  <c r="A1372" i="1"/>
  <c r="L476" i="7"/>
  <c r="M476" i="7"/>
  <c r="O476" i="7"/>
  <c r="P476" i="7"/>
  <c r="R476" i="7"/>
  <c r="Q476" i="7"/>
  <c r="S476" i="7"/>
  <c r="K476" i="7"/>
  <c r="N476" i="7"/>
  <c r="R807" i="7"/>
  <c r="S807" i="7"/>
  <c r="K807" i="7"/>
  <c r="L807" i="7"/>
  <c r="M807" i="7"/>
  <c r="N807" i="7"/>
  <c r="P807" i="7"/>
  <c r="Q807" i="7"/>
  <c r="O807" i="7"/>
  <c r="L995" i="7"/>
  <c r="P995" i="7"/>
  <c r="N995" i="7"/>
  <c r="Q995" i="7"/>
  <c r="R995" i="7"/>
  <c r="K995" i="7"/>
  <c r="O995" i="7"/>
  <c r="S995" i="7"/>
  <c r="M995" i="7"/>
  <c r="A1431" i="1"/>
  <c r="A1482" i="1"/>
  <c r="O775" i="7"/>
  <c r="L775" i="7"/>
  <c r="P775" i="7"/>
  <c r="Q775" i="7"/>
  <c r="R775" i="7"/>
  <c r="S775" i="7"/>
  <c r="K775" i="7"/>
  <c r="M775" i="7"/>
  <c r="N775" i="7"/>
  <c r="P571" i="7"/>
  <c r="R571" i="7"/>
  <c r="S571" i="7"/>
  <c r="K571" i="7"/>
  <c r="M571" i="7"/>
  <c r="N571" i="7"/>
  <c r="O571" i="7"/>
  <c r="L571" i="7"/>
  <c r="Q571" i="7"/>
  <c r="A1411" i="1"/>
  <c r="K226" i="7"/>
  <c r="L226" i="7"/>
  <c r="M226" i="7"/>
  <c r="N226" i="7"/>
  <c r="O226" i="7"/>
  <c r="P226" i="7"/>
  <c r="Q226" i="7"/>
  <c r="R226" i="7"/>
  <c r="S226" i="7"/>
  <c r="K568" i="7"/>
  <c r="N568" i="7"/>
  <c r="O568" i="7"/>
  <c r="S568" i="7"/>
  <c r="Q568" i="7"/>
  <c r="R568" i="7"/>
  <c r="M568" i="7"/>
  <c r="L568" i="7"/>
  <c r="P568" i="7"/>
  <c r="K948" i="7"/>
  <c r="S948" i="7"/>
  <c r="R948" i="7"/>
  <c r="M948" i="7"/>
  <c r="P948" i="7"/>
  <c r="L948" i="7"/>
  <c r="N948" i="7"/>
  <c r="O948" i="7"/>
  <c r="Q948" i="7"/>
  <c r="R970" i="7"/>
  <c r="S970" i="7"/>
  <c r="Q970" i="7"/>
  <c r="M970" i="7"/>
  <c r="O970" i="7"/>
  <c r="P970" i="7"/>
  <c r="N970" i="7"/>
  <c r="K970" i="7"/>
  <c r="L970" i="7"/>
  <c r="L235" i="7"/>
  <c r="P235" i="7"/>
  <c r="M235" i="7"/>
  <c r="N235" i="7"/>
  <c r="Q235" i="7"/>
  <c r="K235" i="7"/>
  <c r="O235" i="7"/>
  <c r="S235" i="7"/>
  <c r="R235" i="7"/>
  <c r="N871" i="7"/>
  <c r="K871" i="7"/>
  <c r="P871" i="7"/>
  <c r="Q871" i="7"/>
  <c r="S871" i="7"/>
  <c r="O871" i="7"/>
  <c r="R871" i="7"/>
  <c r="L871" i="7"/>
  <c r="M871" i="7"/>
  <c r="A1124" i="1"/>
  <c r="A1354" i="1"/>
  <c r="R3" i="7"/>
  <c r="S3" i="7"/>
  <c r="S4" i="7"/>
  <c r="R4" i="7"/>
  <c r="S5" i="7"/>
  <c r="R5" i="7"/>
  <c r="S7" i="7"/>
  <c r="R7" i="7"/>
  <c r="S6" i="7"/>
  <c r="R6" i="7"/>
  <c r="R8" i="7"/>
  <c r="S8" i="7"/>
  <c r="R37" i="7"/>
  <c r="Q37" i="7"/>
  <c r="O37" i="7"/>
  <c r="S37" i="7"/>
  <c r="K37" i="7"/>
  <c r="L37" i="7"/>
  <c r="M37" i="7"/>
  <c r="N37" i="7"/>
  <c r="P37" i="7"/>
  <c r="L46" i="7"/>
  <c r="M46" i="7"/>
  <c r="K46" i="7"/>
  <c r="Q46" i="7"/>
  <c r="R46" i="7"/>
  <c r="S46" i="7"/>
  <c r="O46" i="7"/>
  <c r="P46" i="7"/>
  <c r="N46" i="7"/>
  <c r="M51" i="7"/>
  <c r="O51" i="7"/>
  <c r="R51" i="7"/>
  <c r="L51" i="7"/>
  <c r="S51" i="7"/>
  <c r="N51" i="7"/>
  <c r="K51" i="7"/>
  <c r="Q51" i="7"/>
  <c r="P51" i="7"/>
  <c r="P17" i="7"/>
  <c r="N17" i="7"/>
  <c r="O17" i="7"/>
  <c r="S17" i="7"/>
  <c r="M17" i="7"/>
  <c r="Q17" i="7"/>
  <c r="L17" i="7"/>
  <c r="R17" i="7"/>
  <c r="K17" i="7"/>
  <c r="Q59" i="7"/>
  <c r="M59" i="7"/>
  <c r="R59" i="7"/>
  <c r="S59" i="7"/>
  <c r="L59" i="7"/>
  <c r="K59" i="7"/>
  <c r="P59" i="7"/>
  <c r="N59" i="7"/>
  <c r="O59" i="7"/>
  <c r="L39" i="7"/>
  <c r="Q39" i="7"/>
  <c r="O39" i="7"/>
  <c r="P39" i="7"/>
  <c r="S39" i="7"/>
  <c r="R39" i="7"/>
  <c r="K39" i="7"/>
  <c r="M39" i="7"/>
  <c r="N39" i="7"/>
  <c r="S10" i="7"/>
  <c r="R10" i="7"/>
  <c r="L54" i="7"/>
  <c r="Q54" i="7"/>
  <c r="M54" i="7"/>
  <c r="R54" i="7"/>
  <c r="N54" i="7"/>
  <c r="O54" i="7"/>
  <c r="P54" i="7"/>
  <c r="K54" i="7"/>
  <c r="S54" i="7"/>
  <c r="M58" i="7"/>
  <c r="N58" i="7"/>
  <c r="O58" i="7"/>
  <c r="P58" i="7"/>
  <c r="S58" i="7"/>
  <c r="Q58" i="7"/>
  <c r="K58" i="7"/>
  <c r="L58" i="7"/>
  <c r="R58" i="7"/>
  <c r="Q18" i="7"/>
  <c r="P18" i="7"/>
  <c r="R18" i="7"/>
  <c r="M18" i="7"/>
  <c r="O18" i="7"/>
  <c r="L18" i="7"/>
  <c r="S18" i="7"/>
  <c r="K18" i="7"/>
  <c r="N18" i="7"/>
  <c r="R42" i="7"/>
  <c r="Q42" i="7"/>
  <c r="S42" i="7"/>
  <c r="L42" i="7"/>
  <c r="N42" i="7"/>
  <c r="O42" i="7"/>
  <c r="P42" i="7"/>
  <c r="K42" i="7"/>
  <c r="M42" i="7"/>
  <c r="K19" i="7"/>
  <c r="N19" i="7"/>
  <c r="O19" i="7"/>
  <c r="Q19" i="7"/>
  <c r="S19" i="7"/>
  <c r="R19" i="7"/>
  <c r="M19" i="7"/>
  <c r="L19" i="7"/>
  <c r="P19" i="7"/>
  <c r="K47" i="7"/>
  <c r="O47" i="7"/>
  <c r="S47" i="7"/>
  <c r="N47" i="7"/>
  <c r="L47" i="7"/>
  <c r="M47" i="7"/>
  <c r="Q47" i="7"/>
  <c r="R47" i="7"/>
  <c r="P47" i="7"/>
  <c r="N21" i="7"/>
  <c r="L21" i="7"/>
  <c r="Q21" i="7"/>
  <c r="S21" i="7"/>
  <c r="O21" i="7"/>
  <c r="K21" i="7"/>
  <c r="M21" i="7"/>
  <c r="R21" i="7"/>
  <c r="P21" i="7"/>
  <c r="L57" i="7"/>
  <c r="K57" i="7"/>
  <c r="M57" i="7"/>
  <c r="Q57" i="7"/>
  <c r="R57" i="7"/>
  <c r="S57" i="7"/>
  <c r="N57" i="7"/>
  <c r="O57" i="7"/>
  <c r="P57" i="7"/>
  <c r="L36" i="7"/>
  <c r="O36" i="7"/>
  <c r="K36" i="7"/>
  <c r="M36" i="7"/>
  <c r="N36" i="7"/>
  <c r="P36" i="7"/>
  <c r="Q36" i="7"/>
  <c r="S36" i="7"/>
  <c r="R36" i="7"/>
  <c r="K15" i="7"/>
  <c r="L15" i="7"/>
  <c r="R15" i="7"/>
  <c r="M15" i="7"/>
  <c r="P15" i="7"/>
  <c r="O15" i="7"/>
  <c r="S15" i="7"/>
  <c r="N15" i="7"/>
  <c r="Q15" i="7"/>
  <c r="K35" i="7"/>
  <c r="M35" i="7"/>
  <c r="N35" i="7"/>
  <c r="O35" i="7"/>
  <c r="Q35" i="7"/>
  <c r="P35" i="7"/>
  <c r="R35" i="7"/>
  <c r="S35" i="7"/>
  <c r="L35" i="7"/>
  <c r="N30" i="7"/>
  <c r="O30" i="7"/>
  <c r="P30" i="7"/>
  <c r="M30" i="7"/>
  <c r="K30" i="7"/>
  <c r="L30" i="7"/>
  <c r="Q30" i="7"/>
  <c r="R30" i="7"/>
  <c r="S30" i="7"/>
  <c r="S9" i="7"/>
  <c r="R9" i="7"/>
  <c r="L28" i="7"/>
  <c r="K28" i="7"/>
  <c r="P28" i="7"/>
  <c r="M28" i="7"/>
  <c r="N28" i="7"/>
  <c r="O28" i="7"/>
  <c r="Q28" i="7"/>
  <c r="R28" i="7"/>
  <c r="S28" i="7"/>
  <c r="K22" i="7"/>
  <c r="L22" i="7"/>
  <c r="S22" i="7"/>
  <c r="Q22" i="7"/>
  <c r="O22" i="7"/>
  <c r="R22" i="7"/>
  <c r="N22" i="7"/>
  <c r="M22" i="7"/>
  <c r="P22" i="7"/>
  <c r="S14" i="7"/>
  <c r="R14" i="7"/>
  <c r="R12" i="7"/>
  <c r="S12" i="7"/>
  <c r="Q16" i="7"/>
  <c r="S16" i="7"/>
  <c r="K16" i="7"/>
  <c r="P16" i="7"/>
  <c r="L16" i="7"/>
  <c r="R16" i="7"/>
  <c r="N16" i="7"/>
  <c r="O16" i="7"/>
  <c r="K20" i="7"/>
  <c r="P20" i="7"/>
  <c r="Q20" i="7"/>
  <c r="R20" i="7"/>
  <c r="L20" i="7"/>
  <c r="S20" i="7"/>
  <c r="M20" i="7"/>
  <c r="N20" i="7"/>
  <c r="O20" i="7"/>
  <c r="K62" i="7"/>
  <c r="L62" i="7"/>
  <c r="M62" i="7"/>
  <c r="O62" i="7"/>
  <c r="Q62" i="7"/>
  <c r="P62" i="7"/>
  <c r="N62" i="7"/>
  <c r="R62" i="7"/>
  <c r="S62" i="7"/>
  <c r="Q38" i="7"/>
  <c r="M38" i="7"/>
  <c r="N38" i="7"/>
  <c r="P38" i="7"/>
  <c r="R38" i="7"/>
  <c r="S38" i="7"/>
  <c r="K38" i="7"/>
  <c r="L38" i="7"/>
  <c r="O38" i="7"/>
  <c r="N32" i="7"/>
  <c r="S32" i="7"/>
  <c r="P32" i="7"/>
  <c r="O32" i="7"/>
  <c r="K32" i="7"/>
  <c r="L32" i="7"/>
  <c r="M32" i="7"/>
  <c r="R32" i="7"/>
  <c r="Q32" i="7"/>
  <c r="Q63" i="7"/>
  <c r="S63" i="7"/>
  <c r="K63" i="7"/>
  <c r="O63" i="7"/>
  <c r="N63" i="7"/>
  <c r="L63" i="7"/>
  <c r="R63" i="7"/>
  <c r="M63" i="7"/>
  <c r="P63" i="7"/>
  <c r="R56" i="7"/>
  <c r="L56" i="7"/>
  <c r="K56" i="7"/>
  <c r="Q56" i="7"/>
  <c r="M56" i="7"/>
  <c r="O56" i="7"/>
  <c r="P56" i="7"/>
  <c r="S56" i="7"/>
  <c r="N56" i="7"/>
  <c r="O48" i="7"/>
  <c r="L48" i="7"/>
  <c r="N48" i="7"/>
  <c r="R48" i="7"/>
  <c r="S48" i="7"/>
  <c r="Q48" i="7"/>
  <c r="M48" i="7"/>
  <c r="P48" i="7"/>
  <c r="K48" i="7"/>
  <c r="S61" i="7"/>
  <c r="K61" i="7"/>
  <c r="O61" i="7"/>
  <c r="L61" i="7"/>
  <c r="M61" i="7"/>
  <c r="N61" i="7"/>
  <c r="P61" i="7"/>
  <c r="Q61" i="7"/>
  <c r="R61" i="7"/>
  <c r="O45" i="7"/>
  <c r="P45" i="7"/>
  <c r="S45" i="7"/>
  <c r="N45" i="7"/>
  <c r="R45" i="7"/>
  <c r="K45" i="7"/>
  <c r="L45" i="7"/>
  <c r="Q45" i="7"/>
  <c r="M45" i="7"/>
  <c r="L34" i="7"/>
  <c r="Q34" i="7"/>
  <c r="P34" i="7"/>
  <c r="S34" i="7"/>
  <c r="K34" i="7"/>
  <c r="M34" i="7"/>
  <c r="R34" i="7"/>
  <c r="N34" i="7"/>
  <c r="O34" i="7"/>
  <c r="L44" i="7"/>
  <c r="O44" i="7"/>
  <c r="P44" i="7"/>
  <c r="Q44" i="7"/>
  <c r="R44" i="7"/>
  <c r="S44" i="7"/>
  <c r="N44" i="7"/>
  <c r="M44" i="7"/>
  <c r="K44" i="7"/>
  <c r="L23" i="7"/>
  <c r="Q23" i="7"/>
  <c r="M23" i="7"/>
  <c r="N23" i="7"/>
  <c r="O23" i="7"/>
  <c r="R23" i="7"/>
  <c r="P23" i="7"/>
  <c r="S23" i="7"/>
  <c r="K23" i="7"/>
  <c r="S40" i="7"/>
  <c r="K40" i="7"/>
  <c r="L40" i="7"/>
  <c r="M40" i="7"/>
  <c r="O40" i="7"/>
  <c r="P40" i="7"/>
  <c r="Q40" i="7"/>
  <c r="R40" i="7"/>
  <c r="N40" i="7"/>
  <c r="S24" i="7"/>
  <c r="M24" i="7"/>
  <c r="N24" i="7"/>
  <c r="Q24" i="7"/>
  <c r="R24" i="7"/>
  <c r="L24" i="7"/>
  <c r="O24" i="7"/>
  <c r="P24" i="7"/>
  <c r="K24" i="7"/>
  <c r="N31" i="7"/>
  <c r="R31" i="7"/>
  <c r="P31" i="7"/>
  <c r="M31" i="7"/>
  <c r="Q31" i="7"/>
  <c r="L31" i="7"/>
  <c r="K31" i="7"/>
  <c r="O31" i="7"/>
  <c r="S31" i="7"/>
  <c r="M41" i="7"/>
  <c r="N41" i="7"/>
  <c r="O41" i="7"/>
  <c r="P41" i="7"/>
  <c r="Q41" i="7"/>
  <c r="R41" i="7"/>
  <c r="S41" i="7"/>
  <c r="L41" i="7"/>
  <c r="K41" i="7"/>
  <c r="M25" i="7"/>
  <c r="K25" i="7"/>
  <c r="L25" i="7"/>
  <c r="N25" i="7"/>
  <c r="O25" i="7"/>
  <c r="P25" i="7"/>
  <c r="Q25" i="7"/>
  <c r="S25" i="7"/>
  <c r="R25" i="7"/>
  <c r="S11" i="7"/>
  <c r="R11" i="7"/>
  <c r="S33" i="7"/>
  <c r="K33" i="7"/>
  <c r="N33" i="7"/>
  <c r="O33" i="7"/>
  <c r="M33" i="7"/>
  <c r="Q33" i="7"/>
  <c r="P33" i="7"/>
  <c r="L33" i="7"/>
  <c r="R33" i="7"/>
  <c r="O60" i="7"/>
  <c r="L60" i="7"/>
  <c r="M60" i="7"/>
  <c r="N60" i="7"/>
  <c r="S60" i="7"/>
  <c r="R60" i="7"/>
  <c r="Q60" i="7"/>
  <c r="K60" i="7"/>
  <c r="P60" i="7"/>
  <c r="S13" i="7"/>
  <c r="R13" i="7"/>
  <c r="Q26" i="7"/>
  <c r="R26" i="7"/>
  <c r="M26" i="7"/>
  <c r="N26" i="7"/>
  <c r="O26" i="7"/>
  <c r="L26" i="7"/>
  <c r="K26" i="7"/>
  <c r="P26" i="7"/>
  <c r="S26" i="7"/>
  <c r="N49" i="7"/>
  <c r="P49" i="7"/>
  <c r="Q49" i="7"/>
  <c r="R49" i="7"/>
  <c r="L49" i="7"/>
  <c r="K49" i="7"/>
  <c r="M49" i="7"/>
  <c r="O49" i="7"/>
  <c r="S49" i="7"/>
  <c r="K29" i="7"/>
  <c r="P29" i="7"/>
  <c r="Q29" i="7"/>
  <c r="R29" i="7"/>
  <c r="S29" i="7"/>
  <c r="L29" i="7"/>
  <c r="M29" i="7"/>
  <c r="N29" i="7"/>
  <c r="O29" i="7"/>
  <c r="M53" i="7"/>
  <c r="N53" i="7"/>
  <c r="Q53" i="7"/>
  <c r="K53" i="7"/>
  <c r="O53" i="7"/>
  <c r="L53" i="7"/>
  <c r="P53" i="7"/>
  <c r="R53" i="7"/>
  <c r="L27" i="7"/>
  <c r="Q27" i="7"/>
  <c r="R27" i="7"/>
  <c r="S27" i="7"/>
  <c r="K27" i="7"/>
  <c r="M27" i="7"/>
  <c r="N27" i="7"/>
  <c r="O27" i="7"/>
  <c r="P27" i="7"/>
  <c r="P43" i="7"/>
  <c r="R43" i="7"/>
  <c r="S43" i="7"/>
  <c r="K43" i="7"/>
  <c r="M43" i="7"/>
  <c r="N43" i="7"/>
  <c r="L43" i="7"/>
  <c r="O43" i="7"/>
  <c r="Q43" i="7"/>
  <c r="N55" i="7"/>
  <c r="O55" i="7"/>
  <c r="K55" i="7"/>
  <c r="P55" i="7"/>
  <c r="M55" i="7"/>
  <c r="R55" i="7"/>
  <c r="L55" i="7"/>
  <c r="S55" i="7"/>
  <c r="Q55" i="7"/>
  <c r="N52" i="7"/>
  <c r="M52" i="7"/>
  <c r="P52" i="7"/>
  <c r="L52" i="7"/>
  <c r="S52" i="7"/>
  <c r="R52" i="7"/>
  <c r="Q52" i="7"/>
  <c r="K52" i="7"/>
  <c r="O52" i="7"/>
  <c r="K50" i="7"/>
  <c r="Q50" i="7"/>
  <c r="R50" i="7"/>
  <c r="S50" i="7"/>
  <c r="N50" i="7"/>
  <c r="M50" i="7"/>
  <c r="O50" i="7"/>
  <c r="P50" i="7"/>
  <c r="L50" i="7"/>
  <c r="K161" i="7"/>
  <c r="R161" i="7"/>
  <c r="M161" i="7"/>
  <c r="P161" i="7"/>
  <c r="S161" i="7"/>
  <c r="O161" i="7"/>
  <c r="Q161" i="7"/>
  <c r="N161" i="7"/>
  <c r="L161" i="7"/>
  <c r="K136" i="7"/>
  <c r="Q136" i="7"/>
  <c r="O136" i="7"/>
  <c r="P136" i="7"/>
  <c r="N136" i="7"/>
  <c r="L136" i="7"/>
  <c r="M136" i="7"/>
  <c r="S136" i="7"/>
  <c r="R136" i="7"/>
  <c r="N84" i="7"/>
  <c r="K84" i="7"/>
  <c r="R84" i="7"/>
  <c r="Q84" i="7"/>
  <c r="L84" i="7"/>
  <c r="S84" i="7"/>
  <c r="O84" i="7"/>
  <c r="M84" i="7"/>
  <c r="P84" i="7"/>
  <c r="L124" i="7"/>
  <c r="R124" i="7"/>
  <c r="K124" i="7"/>
  <c r="O124" i="7"/>
  <c r="P124" i="7"/>
  <c r="M124" i="7"/>
  <c r="S124" i="7"/>
  <c r="N124" i="7"/>
  <c r="Q124" i="7"/>
  <c r="K168" i="7"/>
  <c r="R168" i="7"/>
  <c r="N168" i="7"/>
  <c r="S168" i="7"/>
  <c r="L168" i="7"/>
  <c r="P168" i="7"/>
  <c r="Q168" i="7"/>
  <c r="M168" i="7"/>
  <c r="O168" i="7"/>
  <c r="K123" i="7"/>
  <c r="Q123" i="7"/>
  <c r="O123" i="7"/>
  <c r="L123" i="7"/>
  <c r="R123" i="7"/>
  <c r="N123" i="7"/>
  <c r="S123" i="7"/>
  <c r="M123" i="7"/>
  <c r="P123" i="7"/>
  <c r="K135" i="7"/>
  <c r="M135" i="7"/>
  <c r="L135" i="7"/>
  <c r="Q135" i="7"/>
  <c r="R135" i="7"/>
  <c r="S135" i="7"/>
  <c r="N135" i="7"/>
  <c r="O135" i="7"/>
  <c r="P135" i="7"/>
  <c r="N126" i="7"/>
  <c r="K126" i="7"/>
  <c r="L126" i="7"/>
  <c r="O126" i="7"/>
  <c r="P126" i="7"/>
  <c r="Q126" i="7"/>
  <c r="S126" i="7"/>
  <c r="R126" i="7"/>
  <c r="M126" i="7"/>
  <c r="K189" i="7"/>
  <c r="L189" i="7"/>
  <c r="O189" i="7"/>
  <c r="Q189" i="7"/>
  <c r="S189" i="7"/>
  <c r="M189" i="7"/>
  <c r="P189" i="7"/>
  <c r="N189" i="7"/>
  <c r="R189" i="7"/>
  <c r="Q193" i="7"/>
  <c r="P193" i="7"/>
  <c r="S193" i="7"/>
  <c r="L193" i="7"/>
  <c r="M193" i="7"/>
  <c r="N193" i="7"/>
  <c r="R193" i="7"/>
  <c r="O193" i="7"/>
  <c r="K193" i="7"/>
  <c r="L106" i="7"/>
  <c r="K106" i="7"/>
  <c r="Q106" i="7"/>
  <c r="S106" i="7"/>
  <c r="R106" i="7"/>
  <c r="N106" i="7"/>
  <c r="O106" i="7"/>
  <c r="P106" i="7"/>
  <c r="M106" i="7"/>
  <c r="K166" i="7"/>
  <c r="N166" i="7"/>
  <c r="S166" i="7"/>
  <c r="Q166" i="7"/>
  <c r="R166" i="7"/>
  <c r="P166" i="7"/>
  <c r="M166" i="7"/>
  <c r="O166" i="7"/>
  <c r="L166" i="7"/>
  <c r="K67" i="7"/>
  <c r="Q67" i="7"/>
  <c r="R67" i="7"/>
  <c r="M67" i="7"/>
  <c r="O67" i="7"/>
  <c r="P67" i="7"/>
  <c r="N67" i="7"/>
  <c r="S67" i="7"/>
  <c r="L67" i="7"/>
  <c r="S187" i="7"/>
  <c r="O187" i="7"/>
  <c r="R187" i="7"/>
  <c r="Q187" i="7"/>
  <c r="P187" i="7"/>
  <c r="L187" i="7"/>
  <c r="M187" i="7"/>
  <c r="N187" i="7"/>
  <c r="K187" i="7"/>
  <c r="P173" i="7"/>
  <c r="K173" i="7"/>
  <c r="L173" i="7"/>
  <c r="O173" i="7"/>
  <c r="S173" i="7"/>
  <c r="Q173" i="7"/>
  <c r="M173" i="7"/>
  <c r="R173" i="7"/>
  <c r="N173" i="7"/>
  <c r="Q109" i="7"/>
  <c r="R109" i="7"/>
  <c r="K109" i="7"/>
  <c r="O109" i="7"/>
  <c r="L109" i="7"/>
  <c r="M109" i="7"/>
  <c r="P109" i="7"/>
  <c r="N109" i="7"/>
  <c r="S109" i="7"/>
  <c r="K146" i="7"/>
  <c r="Q146" i="7"/>
  <c r="N146" i="7"/>
  <c r="P146" i="7"/>
  <c r="S146" i="7"/>
  <c r="R146" i="7"/>
  <c r="M146" i="7"/>
  <c r="L146" i="7"/>
  <c r="O146" i="7"/>
  <c r="M98" i="7"/>
  <c r="K98" i="7"/>
  <c r="L98" i="7"/>
  <c r="S98" i="7"/>
  <c r="O98" i="7"/>
  <c r="P98" i="7"/>
  <c r="R98" i="7"/>
  <c r="N98" i="7"/>
  <c r="Q98" i="7"/>
  <c r="K127" i="7"/>
  <c r="S127" i="7"/>
  <c r="N127" i="7"/>
  <c r="R127" i="7"/>
  <c r="O127" i="7"/>
  <c r="M127" i="7"/>
  <c r="Q127" i="7"/>
  <c r="L127" i="7"/>
  <c r="P127" i="7"/>
  <c r="K118" i="7"/>
  <c r="R118" i="7"/>
  <c r="S118" i="7"/>
  <c r="M118" i="7"/>
  <c r="N118" i="7"/>
  <c r="O118" i="7"/>
  <c r="Q118" i="7"/>
  <c r="P118" i="7"/>
  <c r="M182" i="7"/>
  <c r="K182" i="7"/>
  <c r="S182" i="7"/>
  <c r="N182" i="7"/>
  <c r="O182" i="7"/>
  <c r="R182" i="7"/>
  <c r="Q182" i="7"/>
  <c r="P182" i="7"/>
  <c r="L182" i="7"/>
  <c r="K183" i="7"/>
  <c r="M183" i="7"/>
  <c r="Q183" i="7"/>
  <c r="R183" i="7"/>
  <c r="L183" i="7"/>
  <c r="P183" i="7"/>
  <c r="N183" i="7"/>
  <c r="O183" i="7"/>
  <c r="S183" i="7"/>
  <c r="M69" i="7"/>
  <c r="P69" i="7"/>
  <c r="S69" i="7"/>
  <c r="K69" i="7"/>
  <c r="L69" i="7"/>
  <c r="R69" i="7"/>
  <c r="Q69" i="7"/>
  <c r="N69" i="7"/>
  <c r="O69" i="7"/>
  <c r="N117" i="7"/>
  <c r="L117" i="7"/>
  <c r="M117" i="7"/>
  <c r="K117" i="7"/>
  <c r="P117" i="7"/>
  <c r="Q117" i="7"/>
  <c r="R117" i="7"/>
  <c r="O117" i="7"/>
  <c r="S117" i="7"/>
  <c r="K192" i="7"/>
  <c r="L192" i="7"/>
  <c r="S192" i="7"/>
  <c r="N192" i="7"/>
  <c r="P192" i="7"/>
  <c r="Q192" i="7"/>
  <c r="M192" i="7"/>
  <c r="O192" i="7"/>
  <c r="R192" i="7"/>
  <c r="M180" i="7"/>
  <c r="L180" i="7"/>
  <c r="O180" i="7"/>
  <c r="P180" i="7"/>
  <c r="Q180" i="7"/>
  <c r="R180" i="7"/>
  <c r="N180" i="7"/>
  <c r="S180" i="7"/>
  <c r="K180" i="7"/>
  <c r="P138" i="7"/>
  <c r="K138" i="7"/>
  <c r="R138" i="7"/>
  <c r="N138" i="7"/>
  <c r="O138" i="7"/>
  <c r="Q138" i="7"/>
  <c r="L138" i="7"/>
  <c r="S138" i="7"/>
  <c r="M138" i="7"/>
  <c r="K70" i="7"/>
  <c r="N70" i="7"/>
  <c r="Q70" i="7"/>
  <c r="R70" i="7"/>
  <c r="L70" i="7"/>
  <c r="M70" i="7"/>
  <c r="O70" i="7"/>
  <c r="P70" i="7"/>
  <c r="S70" i="7"/>
  <c r="S121" i="7"/>
  <c r="R121" i="7"/>
  <c r="L121" i="7"/>
  <c r="K121" i="7"/>
  <c r="P121" i="7"/>
  <c r="Q121" i="7"/>
  <c r="M121" i="7"/>
  <c r="N121" i="7"/>
  <c r="O121" i="7"/>
  <c r="K115" i="7"/>
  <c r="N115" i="7"/>
  <c r="Q115" i="7"/>
  <c r="R115" i="7"/>
  <c r="S115" i="7"/>
  <c r="M115" i="7"/>
  <c r="O115" i="7"/>
  <c r="P115" i="7"/>
  <c r="L115" i="7"/>
  <c r="R162" i="7"/>
  <c r="K162" i="7"/>
  <c r="P162" i="7"/>
  <c r="Q162" i="7"/>
  <c r="S162" i="7"/>
  <c r="N162" i="7"/>
  <c r="O162" i="7"/>
  <c r="M162" i="7"/>
  <c r="L162" i="7"/>
  <c r="L153" i="7"/>
  <c r="P153" i="7"/>
  <c r="N153" i="7"/>
  <c r="R153" i="7"/>
  <c r="O153" i="7"/>
  <c r="Q153" i="7"/>
  <c r="S153" i="7"/>
  <c r="K153" i="7"/>
  <c r="M153" i="7"/>
  <c r="K191" i="7"/>
  <c r="R191" i="7"/>
  <c r="S191" i="7"/>
  <c r="L191" i="7"/>
  <c r="O191" i="7"/>
  <c r="Q191" i="7"/>
  <c r="M191" i="7"/>
  <c r="N191" i="7"/>
  <c r="P191" i="7"/>
  <c r="N142" i="7"/>
  <c r="L142" i="7"/>
  <c r="M142" i="7"/>
  <c r="K142" i="7"/>
  <c r="R142" i="7"/>
  <c r="S142" i="7"/>
  <c r="P142" i="7"/>
  <c r="O142" i="7"/>
  <c r="Q142" i="7"/>
  <c r="L95" i="7"/>
  <c r="Q95" i="7"/>
  <c r="K95" i="7"/>
  <c r="M95" i="7"/>
  <c r="O95" i="7"/>
  <c r="P95" i="7"/>
  <c r="R95" i="7"/>
  <c r="S95" i="7"/>
  <c r="N95" i="7"/>
  <c r="M197" i="7"/>
  <c r="N197" i="7"/>
  <c r="Q197" i="7"/>
  <c r="S197" i="7"/>
  <c r="K197" i="7"/>
  <c r="R197" i="7"/>
  <c r="P197" i="7"/>
  <c r="O197" i="7"/>
  <c r="L197" i="7"/>
  <c r="K81" i="7"/>
  <c r="M81" i="7"/>
  <c r="L81" i="7"/>
  <c r="N81" i="7"/>
  <c r="O81" i="7"/>
  <c r="S81" i="7"/>
  <c r="Q81" i="7"/>
  <c r="P81" i="7"/>
  <c r="R81" i="7"/>
  <c r="N133" i="7"/>
  <c r="M133" i="7"/>
  <c r="S133" i="7"/>
  <c r="K133" i="7"/>
  <c r="O133" i="7"/>
  <c r="L133" i="7"/>
  <c r="P133" i="7"/>
  <c r="Q133" i="7"/>
  <c r="R133" i="7"/>
  <c r="O93" i="7"/>
  <c r="K93" i="7"/>
  <c r="L93" i="7"/>
  <c r="M93" i="7"/>
  <c r="N93" i="7"/>
  <c r="P93" i="7"/>
  <c r="R93" i="7"/>
  <c r="Q93" i="7"/>
  <c r="S93" i="7"/>
  <c r="K140" i="7"/>
  <c r="L140" i="7"/>
  <c r="P140" i="7"/>
  <c r="O140" i="7"/>
  <c r="M140" i="7"/>
  <c r="S140" i="7"/>
  <c r="Q140" i="7"/>
  <c r="R140" i="7"/>
  <c r="N140" i="7"/>
  <c r="L185" i="7"/>
  <c r="K185" i="7"/>
  <c r="O185" i="7"/>
  <c r="R185" i="7"/>
  <c r="S185" i="7"/>
  <c r="P185" i="7"/>
  <c r="Q185" i="7"/>
  <c r="M185" i="7"/>
  <c r="N185" i="7"/>
  <c r="O176" i="7"/>
  <c r="K176" i="7"/>
  <c r="L176" i="7"/>
  <c r="M176" i="7"/>
  <c r="S176" i="7"/>
  <c r="N176" i="7"/>
  <c r="P176" i="7"/>
  <c r="Q176" i="7"/>
  <c r="R176" i="7"/>
  <c r="S175" i="7"/>
  <c r="N175" i="7"/>
  <c r="O175" i="7"/>
  <c r="L175" i="7"/>
  <c r="P175" i="7"/>
  <c r="Q175" i="7"/>
  <c r="K175" i="7"/>
  <c r="M175" i="7"/>
  <c r="R175" i="7"/>
  <c r="O130" i="7"/>
  <c r="R130" i="7"/>
  <c r="N130" i="7"/>
  <c r="K130" i="7"/>
  <c r="L130" i="7"/>
  <c r="Q130" i="7"/>
  <c r="S130" i="7"/>
  <c r="P130" i="7"/>
  <c r="M130" i="7"/>
  <c r="K143" i="7"/>
  <c r="L143" i="7"/>
  <c r="N143" i="7"/>
  <c r="M143" i="7"/>
  <c r="P143" i="7"/>
  <c r="Q143" i="7"/>
  <c r="O143" i="7"/>
  <c r="R143" i="7"/>
  <c r="S143" i="7"/>
  <c r="L122" i="7"/>
  <c r="K122" i="7"/>
  <c r="S122" i="7"/>
  <c r="R122" i="7"/>
  <c r="N122" i="7"/>
  <c r="Q122" i="7"/>
  <c r="M122" i="7"/>
  <c r="O122" i="7"/>
  <c r="P122" i="7"/>
  <c r="O97" i="7"/>
  <c r="K97" i="7"/>
  <c r="S97" i="7"/>
  <c r="L97" i="7"/>
  <c r="M97" i="7"/>
  <c r="P97" i="7"/>
  <c r="Q97" i="7"/>
  <c r="R97" i="7"/>
  <c r="N97" i="7"/>
  <c r="N108" i="7"/>
  <c r="S108" i="7"/>
  <c r="K108" i="7"/>
  <c r="L108" i="7"/>
  <c r="P108" i="7"/>
  <c r="Q108" i="7"/>
  <c r="O108" i="7"/>
  <c r="M108" i="7"/>
  <c r="R108" i="7"/>
  <c r="K196" i="7"/>
  <c r="N196" i="7"/>
  <c r="L196" i="7"/>
  <c r="O196" i="7"/>
  <c r="M196" i="7"/>
  <c r="P196" i="7"/>
  <c r="Q196" i="7"/>
  <c r="S196" i="7"/>
  <c r="R196" i="7"/>
  <c r="K198" i="7"/>
  <c r="N198" i="7"/>
  <c r="Q198" i="7"/>
  <c r="S198" i="7"/>
  <c r="L198" i="7"/>
  <c r="M198" i="7"/>
  <c r="P198" i="7"/>
  <c r="O198" i="7"/>
  <c r="R198" i="7"/>
  <c r="M100" i="7"/>
  <c r="N100" i="7"/>
  <c r="R100" i="7"/>
  <c r="S100" i="7"/>
  <c r="K100" i="7"/>
  <c r="L100" i="7"/>
  <c r="O100" i="7"/>
  <c r="Q100" i="7"/>
  <c r="P100" i="7"/>
  <c r="K150" i="7"/>
  <c r="Q150" i="7"/>
  <c r="P150" i="7"/>
  <c r="N150" i="7"/>
  <c r="R150" i="7"/>
  <c r="O150" i="7"/>
  <c r="L150" i="7"/>
  <c r="M150" i="7"/>
  <c r="S150" i="7"/>
  <c r="O96" i="7"/>
  <c r="N96" i="7"/>
  <c r="S96" i="7"/>
  <c r="K96" i="7"/>
  <c r="L96" i="7"/>
  <c r="M96" i="7"/>
  <c r="R96" i="7"/>
  <c r="Q96" i="7"/>
  <c r="P96" i="7"/>
  <c r="S119" i="7"/>
  <c r="K119" i="7"/>
  <c r="M119" i="7"/>
  <c r="L119" i="7"/>
  <c r="Q119" i="7"/>
  <c r="R119" i="7"/>
  <c r="O119" i="7"/>
  <c r="N119" i="7"/>
  <c r="P119" i="7"/>
  <c r="M194" i="7"/>
  <c r="K194" i="7"/>
  <c r="P194" i="7"/>
  <c r="L194" i="7"/>
  <c r="N194" i="7"/>
  <c r="R194" i="7"/>
  <c r="S194" i="7"/>
  <c r="O194" i="7"/>
  <c r="Q194" i="7"/>
  <c r="L75" i="7"/>
  <c r="K75" i="7"/>
  <c r="M75" i="7"/>
  <c r="P75" i="7"/>
  <c r="O75" i="7"/>
  <c r="Q75" i="7"/>
  <c r="R75" i="7"/>
  <c r="S75" i="7"/>
  <c r="N75" i="7"/>
  <c r="P157" i="7"/>
  <c r="N157" i="7"/>
  <c r="O157" i="7"/>
  <c r="Q157" i="7"/>
  <c r="R157" i="7"/>
  <c r="K157" i="7"/>
  <c r="L157" i="7"/>
  <c r="S157" i="7"/>
  <c r="M157" i="7"/>
  <c r="R184" i="7"/>
  <c r="O184" i="7"/>
  <c r="Q184" i="7"/>
  <c r="S184" i="7"/>
  <c r="N184" i="7"/>
  <c r="L184" i="7"/>
  <c r="M184" i="7"/>
  <c r="P184" i="7"/>
  <c r="K184" i="7"/>
  <c r="K94" i="7"/>
  <c r="N94" i="7"/>
  <c r="O94" i="7"/>
  <c r="M94" i="7"/>
  <c r="P94" i="7"/>
  <c r="Q94" i="7"/>
  <c r="S94" i="7"/>
  <c r="R94" i="7"/>
  <c r="L94" i="7"/>
  <c r="N151" i="7"/>
  <c r="O151" i="7"/>
  <c r="L151" i="7"/>
  <c r="P151" i="7"/>
  <c r="Q151" i="7"/>
  <c r="M151" i="7"/>
  <c r="S151" i="7"/>
  <c r="R151" i="7"/>
  <c r="K151" i="7"/>
  <c r="K134" i="7"/>
  <c r="O134" i="7"/>
  <c r="R134" i="7"/>
  <c r="L134" i="7"/>
  <c r="P134" i="7"/>
  <c r="Q134" i="7"/>
  <c r="M134" i="7"/>
  <c r="N134" i="7"/>
  <c r="S134" i="7"/>
  <c r="M177" i="7"/>
  <c r="S177" i="7"/>
  <c r="L177" i="7"/>
  <c r="K177" i="7"/>
  <c r="N177" i="7"/>
  <c r="O177" i="7"/>
  <c r="P177" i="7"/>
  <c r="Q177" i="7"/>
  <c r="R177" i="7"/>
  <c r="K73" i="7"/>
  <c r="M73" i="7"/>
  <c r="S73" i="7"/>
  <c r="N73" i="7"/>
  <c r="P73" i="7"/>
  <c r="Q73" i="7"/>
  <c r="O73" i="7"/>
  <c r="L73" i="7"/>
  <c r="R73" i="7"/>
  <c r="S72" i="7"/>
  <c r="P72" i="7"/>
  <c r="N72" i="7"/>
  <c r="O72" i="7"/>
  <c r="Q72" i="7"/>
  <c r="K72" i="7"/>
  <c r="L72" i="7"/>
  <c r="M72" i="7"/>
  <c r="R72" i="7"/>
  <c r="O85" i="7"/>
  <c r="K85" i="7"/>
  <c r="M85" i="7"/>
  <c r="P85" i="7"/>
  <c r="N85" i="7"/>
  <c r="Q85" i="7"/>
  <c r="S85" i="7"/>
  <c r="L85" i="7"/>
  <c r="R85" i="7"/>
  <c r="P74" i="7"/>
  <c r="L74" i="7"/>
  <c r="R74" i="7"/>
  <c r="K74" i="7"/>
  <c r="S74" i="7"/>
  <c r="N74" i="7"/>
  <c r="M74" i="7"/>
  <c r="Q74" i="7"/>
  <c r="O74" i="7"/>
  <c r="K102" i="7"/>
  <c r="O102" i="7"/>
  <c r="R102" i="7"/>
  <c r="Q102" i="7"/>
  <c r="M102" i="7"/>
  <c r="N102" i="7"/>
  <c r="L102" i="7"/>
  <c r="S102" i="7"/>
  <c r="P102" i="7"/>
  <c r="K120" i="7"/>
  <c r="N120" i="7"/>
  <c r="L120" i="7"/>
  <c r="M120" i="7"/>
  <c r="P120" i="7"/>
  <c r="R120" i="7"/>
  <c r="O120" i="7"/>
  <c r="Q120" i="7"/>
  <c r="S120" i="7"/>
  <c r="O105" i="7"/>
  <c r="R105" i="7"/>
  <c r="K105" i="7"/>
  <c r="M105" i="7"/>
  <c r="N105" i="7"/>
  <c r="P105" i="7"/>
  <c r="Q105" i="7"/>
  <c r="S105" i="7"/>
  <c r="L105" i="7"/>
  <c r="Q170" i="7"/>
  <c r="K170" i="7"/>
  <c r="L170" i="7"/>
  <c r="N170" i="7"/>
  <c r="O170" i="7"/>
  <c r="R170" i="7"/>
  <c r="P170" i="7"/>
  <c r="S170" i="7"/>
  <c r="M170" i="7"/>
  <c r="K68" i="7"/>
  <c r="R68" i="7"/>
  <c r="S68" i="7"/>
  <c r="M68" i="7"/>
  <c r="L68" i="7"/>
  <c r="O68" i="7"/>
  <c r="Q68" i="7"/>
  <c r="P68" i="7"/>
  <c r="N68" i="7"/>
  <c r="M174" i="7"/>
  <c r="L174" i="7"/>
  <c r="P174" i="7"/>
  <c r="S174" i="7"/>
  <c r="Q174" i="7"/>
  <c r="N174" i="7"/>
  <c r="O174" i="7"/>
  <c r="R174" i="7"/>
  <c r="K174" i="7"/>
  <c r="Q90" i="7"/>
  <c r="K90" i="7"/>
  <c r="O90" i="7"/>
  <c r="L90" i="7"/>
  <c r="P90" i="7"/>
  <c r="S90" i="7"/>
  <c r="N90" i="7"/>
  <c r="R90" i="7"/>
  <c r="M90" i="7"/>
  <c r="Q71" i="7"/>
  <c r="S71" i="7"/>
  <c r="N71" i="7"/>
  <c r="O71" i="7"/>
  <c r="P71" i="7"/>
  <c r="M71" i="7"/>
  <c r="K71" i="7"/>
  <c r="R71" i="7"/>
  <c r="L71" i="7"/>
  <c r="N89" i="7"/>
  <c r="Q89" i="7"/>
  <c r="R89" i="7"/>
  <c r="L89" i="7"/>
  <c r="M89" i="7"/>
  <c r="K89" i="7"/>
  <c r="O89" i="7"/>
  <c r="P89" i="7"/>
  <c r="S89" i="7"/>
  <c r="K156" i="7"/>
  <c r="N156" i="7"/>
  <c r="M156" i="7"/>
  <c r="L156" i="7"/>
  <c r="Q156" i="7"/>
  <c r="P156" i="7"/>
  <c r="R156" i="7"/>
  <c r="S156" i="7"/>
  <c r="O156" i="7"/>
  <c r="N179" i="7"/>
  <c r="R179" i="7"/>
  <c r="Q179" i="7"/>
  <c r="K179" i="7"/>
  <c r="O179" i="7"/>
  <c r="M179" i="7"/>
  <c r="P179" i="7"/>
  <c r="L179" i="7"/>
  <c r="S179" i="7"/>
  <c r="L171" i="7"/>
  <c r="M171" i="7"/>
  <c r="S171" i="7"/>
  <c r="K171" i="7"/>
  <c r="N171" i="7"/>
  <c r="O171" i="7"/>
  <c r="Q171" i="7"/>
  <c r="P171" i="7"/>
  <c r="R171" i="7"/>
  <c r="O107" i="7"/>
  <c r="L107" i="7"/>
  <c r="M107" i="7"/>
  <c r="N107" i="7"/>
  <c r="K107" i="7"/>
  <c r="P107" i="7"/>
  <c r="Q107" i="7"/>
  <c r="S107" i="7"/>
  <c r="R107" i="7"/>
  <c r="K154" i="7"/>
  <c r="M154" i="7"/>
  <c r="P154" i="7"/>
  <c r="R154" i="7"/>
  <c r="S154" i="7"/>
  <c r="Q154" i="7"/>
  <c r="L154" i="7"/>
  <c r="N154" i="7"/>
  <c r="O154" i="7"/>
  <c r="M91" i="7"/>
  <c r="O91" i="7"/>
  <c r="S91" i="7"/>
  <c r="N91" i="7"/>
  <c r="L91" i="7"/>
  <c r="K91" i="7"/>
  <c r="Q91" i="7"/>
  <c r="P91" i="7"/>
  <c r="R91" i="7"/>
  <c r="P112" i="7"/>
  <c r="R112" i="7"/>
  <c r="K112" i="7"/>
  <c r="L112" i="7"/>
  <c r="M112" i="7"/>
  <c r="O112" i="7"/>
  <c r="Q112" i="7"/>
  <c r="N112" i="7"/>
  <c r="S112" i="7"/>
  <c r="P80" i="7"/>
  <c r="Q80" i="7"/>
  <c r="K80" i="7"/>
  <c r="L80" i="7"/>
  <c r="M80" i="7"/>
  <c r="N80" i="7"/>
  <c r="S80" i="7"/>
  <c r="O80" i="7"/>
  <c r="R80" i="7"/>
  <c r="K86" i="7"/>
  <c r="R86" i="7"/>
  <c r="S86" i="7"/>
  <c r="M86" i="7"/>
  <c r="N86" i="7"/>
  <c r="O86" i="7"/>
  <c r="P86" i="7"/>
  <c r="L86" i="7"/>
  <c r="Q86" i="7"/>
  <c r="L103" i="7"/>
  <c r="N103" i="7"/>
  <c r="O103" i="7"/>
  <c r="K103" i="7"/>
  <c r="S103" i="7"/>
  <c r="M103" i="7"/>
  <c r="P103" i="7"/>
  <c r="Q103" i="7"/>
  <c r="R103" i="7"/>
  <c r="P145" i="7"/>
  <c r="N145" i="7"/>
  <c r="O145" i="7"/>
  <c r="K145" i="7"/>
  <c r="S145" i="7"/>
  <c r="M145" i="7"/>
  <c r="L145" i="7"/>
  <c r="Q145" i="7"/>
  <c r="R145" i="7"/>
  <c r="L163" i="7"/>
  <c r="S163" i="7"/>
  <c r="Q163" i="7"/>
  <c r="R163" i="7"/>
  <c r="M163" i="7"/>
  <c r="N163" i="7"/>
  <c r="K163" i="7"/>
  <c r="O163" i="7"/>
  <c r="P163" i="7"/>
  <c r="N82" i="7"/>
  <c r="R82" i="7"/>
  <c r="S82" i="7"/>
  <c r="L82" i="7"/>
  <c r="O82" i="7"/>
  <c r="M82" i="7"/>
  <c r="Q82" i="7"/>
  <c r="K82" i="7"/>
  <c r="P82" i="7"/>
  <c r="L147" i="7"/>
  <c r="K147" i="7"/>
  <c r="R147" i="7"/>
  <c r="O147" i="7"/>
  <c r="Q147" i="7"/>
  <c r="M147" i="7"/>
  <c r="S147" i="7"/>
  <c r="N147" i="7"/>
  <c r="P147" i="7"/>
  <c r="Q181" i="7"/>
  <c r="O181" i="7"/>
  <c r="K181" i="7"/>
  <c r="L181" i="7"/>
  <c r="M181" i="7"/>
  <c r="P181" i="7"/>
  <c r="N181" i="7"/>
  <c r="S181" i="7"/>
  <c r="R181" i="7"/>
  <c r="P178" i="7"/>
  <c r="S178" i="7"/>
  <c r="K178" i="7"/>
  <c r="N178" i="7"/>
  <c r="L178" i="7"/>
  <c r="M178" i="7"/>
  <c r="O178" i="7"/>
  <c r="R178" i="7"/>
  <c r="Q178" i="7"/>
  <c r="K131" i="7"/>
  <c r="N131" i="7"/>
  <c r="P131" i="7"/>
  <c r="O131" i="7"/>
  <c r="M131" i="7"/>
  <c r="R131" i="7"/>
  <c r="S131" i="7"/>
  <c r="Q131" i="7"/>
  <c r="L131" i="7"/>
  <c r="O160" i="7"/>
  <c r="N160" i="7"/>
  <c r="R160" i="7"/>
  <c r="Q160" i="7"/>
  <c r="L160" i="7"/>
  <c r="P160" i="7"/>
  <c r="S160" i="7"/>
  <c r="K160" i="7"/>
  <c r="M160" i="7"/>
  <c r="Q125" i="7"/>
  <c r="P125" i="7"/>
  <c r="K125" i="7"/>
  <c r="S125" i="7"/>
  <c r="O125" i="7"/>
  <c r="R125" i="7"/>
  <c r="M125" i="7"/>
  <c r="L125" i="7"/>
  <c r="N125" i="7"/>
  <c r="K139" i="7"/>
  <c r="R139" i="7"/>
  <c r="M139" i="7"/>
  <c r="Q139" i="7"/>
  <c r="S139" i="7"/>
  <c r="P139" i="7"/>
  <c r="N139" i="7"/>
  <c r="O139" i="7"/>
  <c r="L139" i="7"/>
  <c r="L152" i="7"/>
  <c r="M152" i="7"/>
  <c r="O152" i="7"/>
  <c r="K152" i="7"/>
  <c r="S152" i="7"/>
  <c r="N152" i="7"/>
  <c r="Q152" i="7"/>
  <c r="R152" i="7"/>
  <c r="P152" i="7"/>
  <c r="M144" i="7"/>
  <c r="K144" i="7"/>
  <c r="P144" i="7"/>
  <c r="N144" i="7"/>
  <c r="L144" i="7"/>
  <c r="R144" i="7"/>
  <c r="S144" i="7"/>
  <c r="O144" i="7"/>
  <c r="Q144" i="7"/>
  <c r="K149" i="7"/>
  <c r="S149" i="7"/>
  <c r="N149" i="7"/>
  <c r="R149" i="7"/>
  <c r="L149" i="7"/>
  <c r="P149" i="7"/>
  <c r="O149" i="7"/>
  <c r="Q149" i="7"/>
  <c r="M149" i="7"/>
  <c r="K159" i="7"/>
  <c r="N159" i="7"/>
  <c r="O159" i="7"/>
  <c r="M159" i="7"/>
  <c r="Q159" i="7"/>
  <c r="R159" i="7"/>
  <c r="S159" i="7"/>
  <c r="L159" i="7"/>
  <c r="P159" i="7"/>
  <c r="R64" i="7"/>
  <c r="N64" i="7"/>
  <c r="O64" i="7"/>
  <c r="K64" i="7"/>
  <c r="L64" i="7"/>
  <c r="M64" i="7"/>
  <c r="P64" i="7"/>
  <c r="Q64" i="7"/>
  <c r="S64" i="7"/>
  <c r="O128" i="7"/>
  <c r="R128" i="7"/>
  <c r="P128" i="7"/>
  <c r="S128" i="7"/>
  <c r="Q128" i="7"/>
  <c r="N128" i="7"/>
  <c r="L128" i="7"/>
  <c r="M128" i="7"/>
  <c r="K128" i="7"/>
  <c r="Q165" i="7"/>
  <c r="P165" i="7"/>
  <c r="R165" i="7"/>
  <c r="L165" i="7"/>
  <c r="M165" i="7"/>
  <c r="N165" i="7"/>
  <c r="K165" i="7"/>
  <c r="O165" i="7"/>
  <c r="S165" i="7"/>
  <c r="K137" i="7"/>
  <c r="N137" i="7"/>
  <c r="Q137" i="7"/>
  <c r="L137" i="7"/>
  <c r="M137" i="7"/>
  <c r="O137" i="7"/>
  <c r="S137" i="7"/>
  <c r="R137" i="7"/>
  <c r="P137" i="7"/>
  <c r="R111" i="7"/>
  <c r="Q111" i="7"/>
  <c r="P111" i="7"/>
  <c r="K111" i="7"/>
  <c r="N111" i="7"/>
  <c r="O111" i="7"/>
  <c r="M111" i="7"/>
  <c r="L111" i="7"/>
  <c r="S111" i="7"/>
  <c r="M113" i="7"/>
  <c r="S113" i="7"/>
  <c r="K113" i="7"/>
  <c r="L113" i="7"/>
  <c r="N113" i="7"/>
  <c r="R113" i="7"/>
  <c r="P113" i="7"/>
  <c r="Q113" i="7"/>
  <c r="O113" i="7"/>
  <c r="M167" i="7"/>
  <c r="K167" i="7"/>
  <c r="Q167" i="7"/>
  <c r="P167" i="7"/>
  <c r="L167" i="7"/>
  <c r="N167" i="7"/>
  <c r="R167" i="7"/>
  <c r="O167" i="7"/>
  <c r="S167" i="7"/>
  <c r="K195" i="7"/>
  <c r="L195" i="7"/>
  <c r="Q195" i="7"/>
  <c r="N195" i="7"/>
  <c r="P195" i="7"/>
  <c r="S195" i="7"/>
  <c r="R195" i="7"/>
  <c r="O195" i="7"/>
  <c r="M195" i="7"/>
  <c r="N190" i="7"/>
  <c r="L190" i="7"/>
  <c r="K190" i="7"/>
  <c r="M190" i="7"/>
  <c r="R190" i="7"/>
  <c r="P190" i="7"/>
  <c r="Q190" i="7"/>
  <c r="O190" i="7"/>
  <c r="S190" i="7"/>
  <c r="K129" i="7"/>
  <c r="P129" i="7"/>
  <c r="Q129" i="7"/>
  <c r="R129" i="7"/>
  <c r="M129" i="7"/>
  <c r="L129" i="7"/>
  <c r="S129" i="7"/>
  <c r="O129" i="7"/>
  <c r="N129" i="7"/>
  <c r="K99" i="7"/>
  <c r="R99" i="7"/>
  <c r="P99" i="7"/>
  <c r="O99" i="7"/>
  <c r="Q99" i="7"/>
  <c r="M99" i="7"/>
  <c r="N99" i="7"/>
  <c r="S99" i="7"/>
  <c r="L99" i="7"/>
  <c r="K79" i="7"/>
  <c r="S79" i="7"/>
  <c r="M79" i="7"/>
  <c r="N79" i="7"/>
  <c r="O79" i="7"/>
  <c r="R79" i="7"/>
  <c r="L79" i="7"/>
  <c r="P79" i="7"/>
  <c r="Q79" i="7"/>
  <c r="K83" i="7"/>
  <c r="M83" i="7"/>
  <c r="S83" i="7"/>
  <c r="R83" i="7"/>
  <c r="P83" i="7"/>
  <c r="Q83" i="7"/>
  <c r="O83" i="7"/>
  <c r="N83" i="7"/>
  <c r="L83" i="7"/>
  <c r="M188" i="7"/>
  <c r="N188" i="7"/>
  <c r="O188" i="7"/>
  <c r="P188" i="7"/>
  <c r="K188" i="7"/>
  <c r="S188" i="7"/>
  <c r="L188" i="7"/>
  <c r="R188" i="7"/>
  <c r="Q188" i="7"/>
  <c r="K158" i="7"/>
  <c r="O158" i="7"/>
  <c r="N158" i="7"/>
  <c r="Q158" i="7"/>
  <c r="R158" i="7"/>
  <c r="L158" i="7"/>
  <c r="S158" i="7"/>
  <c r="M158" i="7"/>
  <c r="P158" i="7"/>
  <c r="S116" i="7"/>
  <c r="K116" i="7"/>
  <c r="M116" i="7"/>
  <c r="N116" i="7"/>
  <c r="R116" i="7"/>
  <c r="L116" i="7"/>
  <c r="O116" i="7"/>
  <c r="P116" i="7"/>
  <c r="Q116" i="7"/>
  <c r="R104" i="7"/>
  <c r="N104" i="7"/>
  <c r="P104" i="7"/>
  <c r="K104" i="7"/>
  <c r="S104" i="7"/>
  <c r="Q104" i="7"/>
  <c r="L104" i="7"/>
  <c r="M104" i="7"/>
  <c r="O104" i="7"/>
  <c r="O110" i="7"/>
  <c r="M110" i="7"/>
  <c r="K110" i="7"/>
  <c r="L110" i="7"/>
  <c r="N110" i="7"/>
  <c r="P110" i="7"/>
  <c r="Q110" i="7"/>
  <c r="R110" i="7"/>
  <c r="S110" i="7"/>
  <c r="L87" i="7"/>
  <c r="M87" i="7"/>
  <c r="Q87" i="7"/>
  <c r="O87" i="7"/>
  <c r="K87" i="7"/>
  <c r="S87" i="7"/>
  <c r="R87" i="7"/>
  <c r="P87" i="7"/>
  <c r="N87" i="7"/>
  <c r="M132" i="7"/>
  <c r="K132" i="7"/>
  <c r="S132" i="7"/>
  <c r="L132" i="7"/>
  <c r="N132" i="7"/>
  <c r="P132" i="7"/>
  <c r="Q132" i="7"/>
  <c r="R132" i="7"/>
  <c r="O132" i="7"/>
  <c r="K186" i="7"/>
  <c r="S186" i="7"/>
  <c r="R186" i="7"/>
  <c r="N186" i="7"/>
  <c r="L186" i="7"/>
  <c r="O186" i="7"/>
  <c r="Q186" i="7"/>
  <c r="P186" i="7"/>
  <c r="M186" i="7"/>
  <c r="L172" i="7"/>
  <c r="N172" i="7"/>
  <c r="Q172" i="7"/>
  <c r="S172" i="7"/>
  <c r="M172" i="7"/>
  <c r="P172" i="7"/>
  <c r="R172" i="7"/>
  <c r="K172" i="7"/>
  <c r="O172" i="7"/>
  <c r="M155" i="7"/>
  <c r="Q155" i="7"/>
  <c r="L155" i="7"/>
  <c r="P155" i="7"/>
  <c r="S155" i="7"/>
  <c r="N155" i="7"/>
  <c r="K155" i="7"/>
  <c r="R155" i="7"/>
  <c r="O155" i="7"/>
  <c r="L114" i="7"/>
  <c r="K114" i="7"/>
  <c r="O114" i="7"/>
  <c r="Q114" i="7"/>
  <c r="R114" i="7"/>
  <c r="P114" i="7"/>
  <c r="M114" i="7"/>
  <c r="N114" i="7"/>
  <c r="S114" i="7"/>
  <c r="N88" i="7"/>
  <c r="O88" i="7"/>
  <c r="R88" i="7"/>
  <c r="L88" i="7"/>
  <c r="M88" i="7"/>
  <c r="K88" i="7"/>
  <c r="S88" i="7"/>
  <c r="P88" i="7"/>
  <c r="Q88" i="7"/>
  <c r="S77" i="7"/>
  <c r="R77" i="7"/>
  <c r="P77" i="7"/>
  <c r="Q77" i="7"/>
  <c r="L77" i="7"/>
  <c r="N77" i="7"/>
  <c r="K77" i="7"/>
  <c r="O77" i="7"/>
  <c r="M77" i="7"/>
  <c r="Q76" i="7"/>
  <c r="L76" i="7"/>
  <c r="M76" i="7"/>
  <c r="R76" i="7"/>
  <c r="K76" i="7"/>
  <c r="N76" i="7"/>
  <c r="O76" i="7"/>
  <c r="P76" i="7"/>
  <c r="S76" i="7"/>
  <c r="K101" i="7"/>
  <c r="N101" i="7"/>
  <c r="S101" i="7"/>
  <c r="R101" i="7"/>
  <c r="Q101" i="7"/>
  <c r="L101" i="7"/>
  <c r="M101" i="7"/>
  <c r="O101" i="7"/>
  <c r="P101" i="7"/>
  <c r="M92" i="7"/>
  <c r="S92" i="7"/>
  <c r="L92" i="7"/>
  <c r="Q92" i="7"/>
  <c r="K92" i="7"/>
  <c r="N92" i="7"/>
  <c r="P92" i="7"/>
  <c r="R92" i="7"/>
  <c r="O92" i="7"/>
  <c r="K169" i="7"/>
  <c r="P169" i="7"/>
  <c r="R169" i="7"/>
  <c r="S169" i="7"/>
  <c r="O169" i="7"/>
  <c r="M169" i="7"/>
  <c r="Q169" i="7"/>
  <c r="L169" i="7"/>
  <c r="N169" i="7"/>
  <c r="K141" i="7"/>
  <c r="S141" i="7"/>
  <c r="O141" i="7"/>
  <c r="M141" i="7"/>
  <c r="N141" i="7"/>
  <c r="R141" i="7"/>
  <c r="P141" i="7"/>
  <c r="L141" i="7"/>
  <c r="Q141" i="7"/>
  <c r="L164" i="7"/>
  <c r="K164" i="7"/>
  <c r="M164" i="7"/>
  <c r="N164" i="7"/>
  <c r="O164" i="7"/>
  <c r="P164" i="7"/>
  <c r="Q164" i="7"/>
  <c r="R164" i="7"/>
  <c r="S164" i="7"/>
  <c r="S148" i="7"/>
  <c r="P148" i="7"/>
  <c r="Q148" i="7"/>
  <c r="M148" i="7"/>
  <c r="N148" i="7"/>
  <c r="O148" i="7"/>
  <c r="K148" i="7"/>
  <c r="L148" i="7"/>
  <c r="R148" i="7"/>
  <c r="K66" i="7"/>
  <c r="N66" i="7"/>
  <c r="P66" i="7"/>
  <c r="Q66" i="7"/>
  <c r="M66" i="7"/>
  <c r="R66" i="7"/>
  <c r="O66" i="7"/>
  <c r="L66" i="7"/>
  <c r="S66" i="7"/>
  <c r="M78" i="7"/>
  <c r="K78" i="7"/>
  <c r="O78" i="7"/>
  <c r="Q78" i="7"/>
  <c r="R78" i="7"/>
  <c r="S78" i="7"/>
  <c r="N78" i="7"/>
  <c r="P78" i="7"/>
  <c r="L78" i="7"/>
  <c r="M65" i="7"/>
  <c r="N65" i="7"/>
  <c r="S65" i="7"/>
  <c r="O65" i="7"/>
  <c r="L65" i="7"/>
  <c r="K65" i="7"/>
  <c r="R65" i="7"/>
  <c r="P65" i="7"/>
  <c r="Q65" i="7"/>
  <c r="O27" i="18"/>
  <c r="P32" i="18"/>
  <c r="E17" i="1"/>
  <c r="F811" i="29" l="1"/>
  <c r="D682" i="29"/>
  <c r="E641" i="29"/>
  <c r="D655" i="29"/>
  <c r="E577" i="29"/>
  <c r="E437" i="29"/>
  <c r="D769" i="29"/>
  <c r="F396" i="29"/>
  <c r="C302" i="29"/>
  <c r="E514" i="29"/>
  <c r="C280" i="29"/>
  <c r="H752" i="29"/>
  <c r="E371" i="29"/>
  <c r="D82" i="29"/>
  <c r="G454" i="29"/>
  <c r="D75" i="29"/>
  <c r="D485" i="29"/>
  <c r="I590" i="29"/>
  <c r="I748" i="29"/>
  <c r="H758" i="29"/>
  <c r="F78" i="29"/>
  <c r="I870" i="29"/>
  <c r="F797" i="29"/>
  <c r="E396" i="29"/>
  <c r="H872" i="29"/>
  <c r="F269" i="29"/>
  <c r="E480" i="29"/>
  <c r="D339" i="29"/>
  <c r="E611" i="29"/>
  <c r="G771" i="29"/>
  <c r="I399" i="29"/>
  <c r="F293" i="29"/>
  <c r="G459" i="29"/>
  <c r="F309" i="29"/>
  <c r="G74" i="29"/>
  <c r="I396" i="29"/>
  <c r="F75" i="29"/>
  <c r="D341" i="29"/>
  <c r="F398" i="29"/>
  <c r="H541" i="29"/>
  <c r="I314" i="29"/>
  <c r="I478" i="29"/>
  <c r="H868" i="29"/>
  <c r="F387" i="29"/>
  <c r="E385" i="29"/>
  <c r="H633" i="29"/>
  <c r="H385" i="29"/>
  <c r="I651" i="29"/>
  <c r="F701" i="29"/>
  <c r="I397" i="29"/>
  <c r="I611" i="29"/>
  <c r="F490" i="29"/>
  <c r="I293" i="29"/>
  <c r="C870" i="29"/>
  <c r="F313" i="29"/>
  <c r="D757" i="29"/>
  <c r="I743" i="29"/>
  <c r="I363" i="29"/>
  <c r="D378" i="29"/>
  <c r="D309" i="29"/>
  <c r="H345" i="29"/>
  <c r="E605" i="29"/>
  <c r="C177" i="29"/>
  <c r="D188" i="29"/>
  <c r="F194" i="29"/>
  <c r="C206" i="29"/>
  <c r="D255" i="29"/>
  <c r="H253" i="29"/>
  <c r="I452" i="29"/>
  <c r="C649" i="29"/>
  <c r="E651" i="29"/>
  <c r="D84" i="29"/>
  <c r="E77" i="29"/>
  <c r="C74" i="29"/>
  <c r="D643" i="29"/>
  <c r="H646" i="29"/>
  <c r="G748" i="29"/>
  <c r="H785" i="29"/>
  <c r="G349" i="29"/>
  <c r="E590" i="29"/>
  <c r="E758" i="29"/>
  <c r="C385" i="29"/>
  <c r="C502" i="29"/>
  <c r="G174" i="29"/>
  <c r="H267" i="29"/>
  <c r="H262" i="29"/>
  <c r="E123" i="29"/>
  <c r="E102" i="29"/>
  <c r="D388" i="29"/>
  <c r="I606" i="29"/>
  <c r="I850" i="29"/>
  <c r="H601" i="29"/>
  <c r="H645" i="29"/>
  <c r="F232" i="29"/>
  <c r="F191" i="29"/>
  <c r="F643" i="29"/>
  <c r="C644" i="29"/>
  <c r="E648" i="29"/>
  <c r="I718" i="29"/>
  <c r="I480" i="29"/>
  <c r="D650" i="29"/>
  <c r="F646" i="29"/>
  <c r="H484" i="29"/>
  <c r="E365" i="29"/>
  <c r="F558" i="29"/>
  <c r="F830" i="29"/>
  <c r="G846" i="29"/>
  <c r="F639" i="29"/>
  <c r="H490" i="29"/>
  <c r="H101" i="29"/>
  <c r="H839" i="29"/>
  <c r="H443" i="29"/>
  <c r="I384" i="29"/>
  <c r="I706" i="29"/>
  <c r="H597" i="29"/>
  <c r="H582" i="29"/>
  <c r="H751" i="29"/>
  <c r="I660" i="29"/>
  <c r="I693" i="29"/>
  <c r="I781" i="29"/>
  <c r="H800" i="29"/>
  <c r="H421" i="29"/>
  <c r="I860" i="29"/>
  <c r="E885" i="29"/>
  <c r="G676" i="29"/>
  <c r="G469" i="29"/>
  <c r="H381" i="29"/>
  <c r="F517" i="29"/>
  <c r="I787" i="29"/>
  <c r="H592" i="29"/>
  <c r="E632" i="29"/>
  <c r="C890" i="29"/>
  <c r="D319" i="29"/>
  <c r="H468" i="29"/>
  <c r="C848" i="29"/>
  <c r="H702" i="29"/>
  <c r="I282" i="29"/>
  <c r="D811" i="29"/>
  <c r="C795" i="29"/>
  <c r="F371" i="29"/>
  <c r="E857" i="29"/>
  <c r="C812" i="29"/>
  <c r="H516" i="29"/>
  <c r="F868" i="29"/>
  <c r="D459" i="29"/>
  <c r="F378" i="29"/>
  <c r="I306" i="29"/>
  <c r="H168" i="29"/>
  <c r="F505" i="29"/>
  <c r="I685" i="29"/>
  <c r="F564" i="29"/>
  <c r="F356" i="29"/>
  <c r="G314" i="29"/>
  <c r="D559" i="29"/>
  <c r="H650" i="29"/>
  <c r="F463" i="29"/>
  <c r="C157" i="29"/>
  <c r="G199" i="29"/>
  <c r="C159" i="29"/>
  <c r="C142" i="29"/>
  <c r="C268" i="29"/>
  <c r="E208" i="29"/>
  <c r="I188" i="29"/>
  <c r="E205" i="29"/>
  <c r="H111" i="29"/>
  <c r="F94" i="29"/>
  <c r="F114" i="29"/>
  <c r="F109" i="29"/>
  <c r="F116" i="29"/>
  <c r="E296" i="29"/>
  <c r="H487" i="29"/>
  <c r="E749" i="29"/>
  <c r="C819" i="29"/>
  <c r="H505" i="29"/>
  <c r="G716" i="29"/>
  <c r="F685" i="29"/>
  <c r="H464" i="29"/>
  <c r="D317" i="29"/>
  <c r="C483" i="29"/>
  <c r="I884" i="29"/>
  <c r="D358" i="29"/>
  <c r="G760" i="29"/>
  <c r="H394" i="29"/>
  <c r="F765" i="29"/>
  <c r="C321" i="29"/>
  <c r="F310" i="29"/>
  <c r="F333" i="29"/>
  <c r="E390" i="29"/>
  <c r="C429" i="29"/>
  <c r="D672" i="29"/>
  <c r="E887" i="29"/>
  <c r="D796" i="29"/>
  <c r="H470" i="29"/>
  <c r="D837" i="29"/>
  <c r="F548" i="29"/>
  <c r="H554" i="29"/>
  <c r="I756" i="29"/>
  <c r="C862" i="29"/>
  <c r="D449" i="29"/>
  <c r="D272" i="29"/>
  <c r="D798" i="29"/>
  <c r="I802" i="29"/>
  <c r="H877" i="29"/>
  <c r="G599" i="29"/>
  <c r="H355" i="29"/>
  <c r="I767" i="29"/>
  <c r="I312" i="29"/>
  <c r="G439" i="29"/>
  <c r="E304" i="29"/>
  <c r="G135" i="29"/>
  <c r="H184" i="29"/>
  <c r="H222" i="29"/>
  <c r="F233" i="29"/>
  <c r="C190" i="29"/>
  <c r="G255" i="29"/>
  <c r="I212" i="29"/>
  <c r="E139" i="29"/>
  <c r="H657" i="29"/>
  <c r="C281" i="29"/>
  <c r="I102" i="29"/>
  <c r="G91" i="29"/>
  <c r="H832" i="29"/>
  <c r="D879" i="29"/>
  <c r="F311" i="29"/>
  <c r="G552" i="29"/>
  <c r="D589" i="29"/>
  <c r="F575" i="29"/>
  <c r="G849" i="29"/>
  <c r="F235" i="29"/>
  <c r="E103" i="29"/>
  <c r="H114" i="29"/>
  <c r="H100" i="29"/>
  <c r="D128" i="29"/>
  <c r="G296" i="29"/>
  <c r="H879" i="29"/>
  <c r="G749" i="29"/>
  <c r="D826" i="29"/>
  <c r="I883" i="29"/>
  <c r="F750" i="29"/>
  <c r="F318" i="29"/>
  <c r="D366" i="29"/>
  <c r="F317" i="29"/>
  <c r="C410" i="29"/>
  <c r="C793" i="29"/>
  <c r="H765" i="29"/>
  <c r="I321" i="29"/>
  <c r="I774" i="29"/>
  <c r="H273" i="29"/>
  <c r="C663" i="29"/>
  <c r="H799" i="29"/>
  <c r="C176" i="29"/>
  <c r="I76" i="29"/>
  <c r="I678" i="29"/>
  <c r="I415" i="29"/>
  <c r="I534" i="29"/>
  <c r="F591" i="29"/>
  <c r="F710" i="29"/>
  <c r="I576" i="29"/>
  <c r="H696" i="29"/>
  <c r="E612" i="29"/>
  <c r="E850" i="29"/>
  <c r="I550" i="29"/>
  <c r="G448" i="29"/>
  <c r="F263" i="29"/>
  <c r="C231" i="29"/>
  <c r="G231" i="29"/>
  <c r="H128" i="29"/>
  <c r="I348" i="29"/>
  <c r="I486" i="29"/>
  <c r="H383" i="29"/>
  <c r="H190" i="29"/>
  <c r="C122" i="29"/>
  <c r="G649" i="29"/>
  <c r="H411" i="29"/>
  <c r="D602" i="29"/>
  <c r="H310" i="29"/>
  <c r="H473" i="29"/>
  <c r="C458" i="29"/>
  <c r="H333" i="29"/>
  <c r="G390" i="29"/>
  <c r="H808" i="29"/>
  <c r="H311" i="29"/>
  <c r="F672" i="29"/>
  <c r="F796" i="29"/>
  <c r="I892" i="29"/>
  <c r="D781" i="29"/>
  <c r="G456" i="29"/>
  <c r="G339" i="29"/>
  <c r="H647" i="29"/>
  <c r="E863" i="29"/>
  <c r="E199" i="29"/>
  <c r="G237" i="29"/>
  <c r="E189" i="29"/>
  <c r="I122" i="29"/>
  <c r="D92" i="29"/>
  <c r="D310" i="29"/>
  <c r="C333" i="29"/>
  <c r="E347" i="29"/>
  <c r="I856" i="29"/>
  <c r="H430" i="29"/>
  <c r="D557" i="29"/>
  <c r="E699" i="29"/>
  <c r="E723" i="29"/>
  <c r="I245" i="29"/>
  <c r="H783" i="29"/>
  <c r="I890" i="29"/>
  <c r="G694" i="29"/>
  <c r="F265" i="29"/>
  <c r="E177" i="29"/>
  <c r="C313" i="29"/>
  <c r="H211" i="29"/>
  <c r="I176" i="29"/>
  <c r="I89" i="29"/>
  <c r="H107" i="29"/>
  <c r="H522" i="29"/>
  <c r="E391" i="29"/>
  <c r="H176" i="29"/>
  <c r="I174" i="29"/>
  <c r="E219" i="29"/>
  <c r="H142" i="29"/>
  <c r="F179" i="29"/>
  <c r="C133" i="29"/>
  <c r="D88" i="29"/>
  <c r="I500" i="29"/>
  <c r="D750" i="29"/>
  <c r="H413" i="29"/>
  <c r="F270" i="29"/>
  <c r="H435" i="29"/>
  <c r="D741" i="29"/>
  <c r="H501" i="29"/>
  <c r="E344" i="29"/>
  <c r="I803" i="29"/>
  <c r="I283" i="29"/>
  <c r="D433" i="29"/>
  <c r="E336" i="29"/>
  <c r="F211" i="29"/>
  <c r="H158" i="29"/>
  <c r="F207" i="29"/>
  <c r="I134" i="29"/>
  <c r="F217" i="29"/>
  <c r="I757" i="29"/>
  <c r="E872" i="29"/>
  <c r="I454" i="29"/>
  <c r="D217" i="29"/>
  <c r="I516" i="29"/>
  <c r="H235" i="29"/>
  <c r="I663" i="29"/>
  <c r="H667" i="29"/>
  <c r="C218" i="29"/>
  <c r="D215" i="29"/>
  <c r="C156" i="29"/>
  <c r="G249" i="29"/>
  <c r="D220" i="29"/>
  <c r="C203" i="29"/>
  <c r="G137" i="29"/>
  <c r="G123" i="29"/>
  <c r="H126" i="29"/>
  <c r="I92" i="29"/>
  <c r="I450" i="29"/>
  <c r="H580" i="29"/>
  <c r="D738" i="29"/>
  <c r="H321" i="29"/>
  <c r="I270" i="29"/>
  <c r="I630" i="29"/>
  <c r="I347" i="29"/>
  <c r="H476" i="29"/>
  <c r="G482" i="29"/>
  <c r="C527" i="29"/>
  <c r="D588" i="29"/>
  <c r="H709" i="29"/>
  <c r="G638" i="29"/>
  <c r="G406" i="29"/>
  <c r="H89" i="29"/>
  <c r="H690" i="29"/>
  <c r="I228" i="29"/>
  <c r="H883" i="29"/>
  <c r="D148" i="29"/>
  <c r="H218" i="29"/>
  <c r="I147" i="29"/>
  <c r="I207" i="29"/>
  <c r="G215" i="29"/>
  <c r="I249" i="29"/>
  <c r="H240" i="29"/>
  <c r="H163" i="29"/>
  <c r="I191" i="29"/>
  <c r="E450" i="29"/>
  <c r="H602" i="29"/>
  <c r="I662" i="29"/>
  <c r="F473" i="29"/>
  <c r="I458" i="29"/>
  <c r="D270" i="29"/>
  <c r="F420" i="29"/>
  <c r="H227" i="29"/>
  <c r="E245" i="29"/>
  <c r="F111" i="29"/>
  <c r="I98" i="29"/>
  <c r="I116" i="29"/>
  <c r="C296" i="29"/>
  <c r="H388" i="29"/>
  <c r="D883" i="29"/>
  <c r="I620" i="29"/>
  <c r="D685" i="29"/>
  <c r="E512" i="29"/>
  <c r="H563" i="29"/>
  <c r="C887" i="29"/>
  <c r="E456" i="29"/>
  <c r="H372" i="29"/>
  <c r="F554" i="29"/>
  <c r="I862" i="29"/>
  <c r="D599" i="29"/>
  <c r="G312" i="29"/>
  <c r="F822" i="29"/>
  <c r="I805" i="29"/>
  <c r="D493" i="29"/>
  <c r="G438" i="29"/>
  <c r="F546" i="29"/>
  <c r="I521" i="29"/>
  <c r="I825" i="29"/>
  <c r="H431" i="29"/>
  <c r="C625" i="29"/>
  <c r="I527" i="29"/>
  <c r="H626" i="29"/>
  <c r="G315" i="29"/>
  <c r="C866" i="29"/>
  <c r="E692" i="29"/>
  <c r="I791" i="29"/>
  <c r="D790" i="29"/>
  <c r="D320" i="29"/>
  <c r="D290" i="29"/>
  <c r="H864" i="29"/>
  <c r="E773" i="29"/>
  <c r="H275" i="29"/>
  <c r="C684" i="29"/>
  <c r="I768" i="29"/>
  <c r="C689" i="29"/>
  <c r="H274" i="29"/>
  <c r="E585" i="29"/>
  <c r="F471" i="29"/>
  <c r="I537" i="29"/>
  <c r="D637" i="29"/>
  <c r="I255" i="29"/>
  <c r="I205" i="29"/>
  <c r="F97" i="29"/>
  <c r="E89" i="29"/>
  <c r="F124" i="29"/>
  <c r="I659" i="29"/>
  <c r="I603" i="29"/>
  <c r="H391" i="29"/>
  <c r="D464" i="29"/>
  <c r="F394" i="29"/>
  <c r="E880" i="29"/>
  <c r="D666" i="29"/>
  <c r="H779" i="29"/>
  <c r="C390" i="29"/>
  <c r="H508" i="29"/>
  <c r="I526" i="29"/>
  <c r="F569" i="29"/>
  <c r="G756" i="29"/>
  <c r="D343" i="29"/>
  <c r="F782" i="29"/>
  <c r="F798" i="29"/>
  <c r="H859" i="29"/>
  <c r="E367" i="29"/>
  <c r="C439" i="29"/>
  <c r="E327" i="29"/>
  <c r="D207" i="29"/>
  <c r="F241" i="29"/>
  <c r="F160" i="29"/>
  <c r="H151" i="29"/>
  <c r="D168" i="29"/>
  <c r="D236" i="29"/>
  <c r="D154" i="29"/>
  <c r="I93" i="29"/>
  <c r="F90" i="29"/>
  <c r="I117" i="29"/>
  <c r="H691" i="29"/>
  <c r="C675" i="29"/>
  <c r="G492" i="29"/>
  <c r="C603" i="29"/>
  <c r="D716" i="29"/>
  <c r="H159" i="29"/>
  <c r="D267" i="29"/>
  <c r="G178" i="29"/>
  <c r="F185" i="29"/>
  <c r="D136" i="29"/>
  <c r="I225" i="29"/>
  <c r="H198" i="29"/>
  <c r="H214" i="29"/>
  <c r="D221" i="29"/>
  <c r="G254" i="29"/>
  <c r="C535" i="29"/>
  <c r="I264" i="29"/>
  <c r="I118" i="29"/>
  <c r="C257" i="29"/>
  <c r="I128" i="29"/>
  <c r="D135" i="29"/>
  <c r="G136" i="29"/>
  <c r="F234" i="29"/>
  <c r="C146" i="29"/>
  <c r="C158" i="29"/>
  <c r="G256" i="29"/>
  <c r="H149" i="29"/>
  <c r="D260" i="29"/>
  <c r="C181" i="29"/>
  <c r="H229" i="29"/>
  <c r="G195" i="29"/>
  <c r="F201" i="29"/>
  <c r="D150" i="29"/>
  <c r="I177" i="29"/>
  <c r="C226" i="29"/>
  <c r="D141" i="29"/>
  <c r="D172" i="29"/>
  <c r="G221" i="29"/>
  <c r="C254" i="29"/>
  <c r="C151" i="29"/>
  <c r="F165" i="29"/>
  <c r="D261" i="29"/>
  <c r="C232" i="29"/>
  <c r="F187" i="29"/>
  <c r="I243" i="29"/>
  <c r="D263" i="29"/>
  <c r="E125" i="29"/>
  <c r="I97" i="29"/>
  <c r="I99" i="29"/>
  <c r="C96" i="29"/>
  <c r="F95" i="29"/>
  <c r="H93" i="29"/>
  <c r="E131" i="29"/>
  <c r="I105" i="29"/>
  <c r="I106" i="29"/>
  <c r="F112" i="29"/>
  <c r="C129" i="29"/>
  <c r="I305" i="29"/>
  <c r="C691" i="29"/>
  <c r="F487" i="29"/>
  <c r="E675" i="29"/>
  <c r="G572" i="29"/>
  <c r="H145" i="29"/>
  <c r="H110" i="29"/>
  <c r="I675" i="29"/>
  <c r="H788" i="29"/>
  <c r="E407" i="29"/>
  <c r="E355" i="29"/>
  <c r="I679" i="29"/>
  <c r="G715" i="29"/>
  <c r="F610" i="29"/>
  <c r="H838" i="29"/>
  <c r="I446" i="29"/>
  <c r="F636" i="29"/>
  <c r="E571" i="29"/>
  <c r="I754" i="29"/>
  <c r="E794" i="29"/>
  <c r="F436" i="29"/>
  <c r="I635" i="29"/>
  <c r="C426" i="29"/>
  <c r="I360" i="29"/>
  <c r="H623" i="29"/>
  <c r="E297" i="29"/>
  <c r="H401" i="29"/>
  <c r="F840" i="29"/>
  <c r="G352" i="29"/>
  <c r="E683" i="29"/>
  <c r="I445" i="29"/>
  <c r="D539" i="29"/>
  <c r="D686" i="29"/>
  <c r="I725" i="29"/>
  <c r="D814" i="29"/>
  <c r="G499" i="29"/>
  <c r="C556" i="29"/>
  <c r="I409" i="29"/>
  <c r="D638" i="29"/>
  <c r="G278" i="29"/>
  <c r="G395" i="29"/>
  <c r="I170" i="29"/>
  <c r="H203" i="29"/>
  <c r="D174" i="29"/>
  <c r="F258" i="29"/>
  <c r="G150" i="29"/>
  <c r="G143" i="29"/>
  <c r="D204" i="29"/>
  <c r="D170" i="29"/>
  <c r="D191" i="29"/>
  <c r="I231" i="29"/>
  <c r="H103" i="29"/>
  <c r="F110" i="29"/>
  <c r="C102" i="29"/>
  <c r="I132" i="29"/>
  <c r="E105" i="29"/>
  <c r="D109" i="29"/>
  <c r="I73" i="29"/>
  <c r="E832" i="29"/>
  <c r="C749" i="29"/>
  <c r="D839" i="29"/>
  <c r="F443" i="29"/>
  <c r="I819" i="29"/>
  <c r="F384" i="29"/>
  <c r="H555" i="29"/>
  <c r="D891" i="29"/>
  <c r="I317" i="29"/>
  <c r="H772" i="29"/>
  <c r="I528" i="29"/>
  <c r="C461" i="29"/>
  <c r="E884" i="29"/>
  <c r="H793" i="29"/>
  <c r="I871" i="29"/>
  <c r="E597" i="29"/>
  <c r="G350" i="29"/>
  <c r="D842" i="29"/>
  <c r="E792" i="29"/>
  <c r="F751" i="29"/>
  <c r="G660" i="29"/>
  <c r="H173" i="29"/>
  <c r="I239" i="29"/>
  <c r="E147" i="29"/>
  <c r="G156" i="29"/>
  <c r="F240" i="29"/>
  <c r="E266" i="29"/>
  <c r="F188" i="29"/>
  <c r="F781" i="29"/>
  <c r="E418" i="29"/>
  <c r="I482" i="29"/>
  <c r="E475" i="29"/>
  <c r="I180" i="29"/>
  <c r="H90" i="29"/>
  <c r="E184" i="29"/>
  <c r="G244" i="29"/>
  <c r="I268" i="29"/>
  <c r="I112" i="29"/>
  <c r="H318" i="29"/>
  <c r="D298" i="29"/>
  <c r="I272" i="29"/>
  <c r="H219" i="29"/>
  <c r="D214" i="29"/>
  <c r="D161" i="29"/>
  <c r="C210" i="29"/>
  <c r="D137" i="29"/>
  <c r="E196" i="29"/>
  <c r="F103" i="29"/>
  <c r="C126" i="29"/>
  <c r="I879" i="29"/>
  <c r="H187" i="29"/>
  <c r="G228" i="29"/>
  <c r="F203" i="29"/>
  <c r="D194" i="29"/>
  <c r="D658" i="29"/>
  <c r="F706" i="29"/>
  <c r="H215" i="29"/>
  <c r="H167" i="29"/>
  <c r="I129" i="29"/>
  <c r="H213" i="29"/>
  <c r="H346" i="29"/>
  <c r="H741" i="29"/>
  <c r="H299" i="29"/>
  <c r="D705" i="29"/>
  <c r="C285" i="29"/>
  <c r="F538" i="29"/>
  <c r="E592" i="29"/>
  <c r="E690" i="29"/>
  <c r="H731" i="29"/>
  <c r="D436" i="29"/>
  <c r="H515" i="29"/>
  <c r="F283" i="29"/>
  <c r="H790" i="29"/>
  <c r="F542" i="29"/>
  <c r="E760" i="29"/>
  <c r="F776" i="29"/>
  <c r="D435" i="29"/>
  <c r="H277" i="29"/>
  <c r="G344" i="29"/>
  <c r="D533" i="29"/>
  <c r="D710" i="29"/>
  <c r="E640" i="29"/>
  <c r="H570" i="29"/>
  <c r="E717" i="29"/>
  <c r="D276" i="29"/>
  <c r="G577" i="29"/>
  <c r="I280" i="29"/>
  <c r="C428" i="29"/>
  <c r="I557" i="29"/>
  <c r="D718" i="29"/>
  <c r="D365" i="29"/>
  <c r="C371" i="29"/>
  <c r="F307" i="29"/>
  <c r="D490" i="29"/>
  <c r="I812" i="29"/>
  <c r="D785" i="29"/>
  <c r="F478" i="29"/>
  <c r="H639" i="29"/>
  <c r="E292" i="29"/>
  <c r="H812" i="29"/>
  <c r="D889" i="29"/>
  <c r="E469" i="29"/>
  <c r="H379" i="29"/>
  <c r="D636" i="29"/>
  <c r="C818" i="29"/>
  <c r="F785" i="29"/>
  <c r="D590" i="29"/>
  <c r="F708" i="29"/>
  <c r="H425" i="29"/>
  <c r="F369" i="29"/>
  <c r="D555" i="29"/>
  <c r="D620" i="29"/>
  <c r="G348" i="29"/>
  <c r="E584" i="29"/>
  <c r="I891" i="29"/>
  <c r="H410" i="29"/>
  <c r="I543" i="29"/>
  <c r="E810" i="29"/>
  <c r="G414" i="29"/>
  <c r="C392" i="29"/>
  <c r="D422" i="29"/>
  <c r="D338" i="29"/>
  <c r="D739" i="29"/>
  <c r="D808" i="29"/>
  <c r="D311" i="29"/>
  <c r="I672" i="29"/>
  <c r="H796" i="29"/>
  <c r="G670" i="29"/>
  <c r="G892" i="29"/>
  <c r="I704" i="29"/>
  <c r="E688" i="29"/>
  <c r="F543" i="29"/>
  <c r="I548" i="29"/>
  <c r="F351" i="29"/>
  <c r="D845" i="29"/>
  <c r="F354" i="29"/>
  <c r="G862" i="29"/>
  <c r="E847" i="29"/>
  <c r="G586" i="29"/>
  <c r="I529" i="29"/>
  <c r="I510" i="29"/>
  <c r="F860" i="29"/>
  <c r="G767" i="29"/>
  <c r="H324" i="29"/>
  <c r="F383" i="29"/>
  <c r="I753" i="29"/>
  <c r="H681" i="29"/>
  <c r="C775" i="29"/>
  <c r="F381" i="29"/>
  <c r="D517" i="29"/>
  <c r="E547" i="29"/>
  <c r="H810" i="29"/>
  <c r="F468" i="29"/>
  <c r="I848" i="29"/>
  <c r="D838" i="29"/>
  <c r="G446" i="29"/>
  <c r="G663" i="29"/>
  <c r="G784" i="29"/>
  <c r="I386" i="29"/>
  <c r="G408" i="29"/>
  <c r="C571" i="29"/>
  <c r="E803" i="29"/>
  <c r="F754" i="29"/>
  <c r="F431" i="29"/>
  <c r="G628" i="29"/>
  <c r="C799" i="29"/>
  <c r="E804" i="29"/>
  <c r="E849" i="29"/>
  <c r="C297" i="29"/>
  <c r="F401" i="29"/>
  <c r="D536" i="29"/>
  <c r="H440" i="29"/>
  <c r="H376" i="29"/>
  <c r="C445" i="29"/>
  <c r="H869" i="29"/>
  <c r="H828" i="29"/>
  <c r="F656" i="29"/>
  <c r="F702" i="29"/>
  <c r="H730" i="29"/>
  <c r="E499" i="29"/>
  <c r="E556" i="29"/>
  <c r="G409" i="29"/>
  <c r="D578" i="29"/>
  <c r="I595" i="29"/>
  <c r="E278" i="29"/>
  <c r="D395" i="29"/>
  <c r="I736" i="29"/>
  <c r="H451" i="29"/>
  <c r="H523" i="29"/>
  <c r="I629" i="29"/>
  <c r="H542" i="29"/>
  <c r="H813" i="29"/>
  <c r="D834" i="29"/>
  <c r="I680" i="29"/>
  <c r="G815" i="29"/>
  <c r="E807" i="29"/>
  <c r="G831" i="29"/>
  <c r="I336" i="29"/>
  <c r="D695" i="29"/>
  <c r="F698" i="29"/>
  <c r="G330" i="29"/>
  <c r="C740" i="29"/>
  <c r="G301" i="29"/>
  <c r="C852" i="29"/>
  <c r="H561" i="29"/>
  <c r="C293" i="29"/>
  <c r="C459" i="29"/>
  <c r="I858" i="29"/>
  <c r="F871" i="29"/>
  <c r="F486" i="29"/>
  <c r="E421" i="29"/>
  <c r="C476" i="29"/>
  <c r="H794" i="29"/>
  <c r="I799" i="29"/>
  <c r="E869" i="29"/>
  <c r="F595" i="29"/>
  <c r="H353" i="29"/>
  <c r="I641" i="29"/>
  <c r="H745" i="29"/>
  <c r="H504" i="29"/>
  <c r="E582" i="29"/>
  <c r="I429" i="29"/>
  <c r="D470" i="29"/>
  <c r="H351" i="29"/>
  <c r="E444" i="29"/>
  <c r="C538" i="29"/>
  <c r="G511" i="29"/>
  <c r="D531" i="29"/>
  <c r="E386" i="29"/>
  <c r="C623" i="29"/>
  <c r="H475" i="29"/>
  <c r="E777" i="29"/>
  <c r="H439" i="29"/>
  <c r="I546" i="29"/>
  <c r="H849" i="29"/>
  <c r="H405" i="29"/>
  <c r="I471" i="29"/>
  <c r="D719" i="29"/>
  <c r="I342" i="29"/>
  <c r="I564" i="29"/>
  <c r="H689" i="29"/>
  <c r="I734" i="29"/>
  <c r="C724" i="29"/>
  <c r="I217" i="29"/>
  <c r="E202" i="29"/>
  <c r="C242" i="29"/>
  <c r="D153" i="29"/>
  <c r="D183" i="29"/>
  <c r="D222" i="29"/>
  <c r="D224" i="29"/>
  <c r="I569" i="29"/>
  <c r="H782" i="29"/>
  <c r="I714" i="29"/>
  <c r="G865" i="29"/>
  <c r="D715" i="29"/>
  <c r="E674" i="29"/>
  <c r="E763" i="29"/>
  <c r="D315" i="29"/>
  <c r="G687" i="29"/>
  <c r="I325" i="29"/>
  <c r="H242" i="29"/>
  <c r="H572" i="29"/>
  <c r="E316" i="29"/>
  <c r="D700" i="29"/>
  <c r="H162" i="29"/>
  <c r="G171" i="29"/>
  <c r="E108" i="29"/>
  <c r="G107" i="29"/>
  <c r="F617" i="29"/>
  <c r="C443" i="29"/>
  <c r="G603" i="29"/>
  <c r="D706" i="29"/>
  <c r="E783" i="29"/>
  <c r="H858" i="29"/>
  <c r="E821" i="29"/>
  <c r="G778" i="29"/>
  <c r="I461" i="29"/>
  <c r="C566" i="29"/>
  <c r="G532" i="29"/>
  <c r="F519" i="29"/>
  <c r="I489" i="29"/>
  <c r="D762" i="29"/>
  <c r="G842" i="29"/>
  <c r="E346" i="29"/>
  <c r="E486" i="29"/>
  <c r="H666" i="29"/>
  <c r="H739" i="29"/>
  <c r="C779" i="29"/>
  <c r="H776" i="29"/>
  <c r="I289" i="29"/>
  <c r="C693" i="29"/>
  <c r="D316" i="29"/>
  <c r="H567" i="29"/>
  <c r="D678" i="29"/>
  <c r="D704" i="29"/>
  <c r="H688" i="29"/>
  <c r="C700" i="29"/>
  <c r="H863" i="29"/>
  <c r="I467" i="29"/>
  <c r="D434" i="29"/>
  <c r="C258" i="29"/>
  <c r="I169" i="29"/>
  <c r="C209" i="29"/>
  <c r="I244" i="29"/>
  <c r="I143" i="29"/>
  <c r="E167" i="29"/>
  <c r="G193" i="29"/>
  <c r="F231" i="29"/>
  <c r="F130" i="29"/>
  <c r="E110" i="29"/>
  <c r="H133" i="29"/>
  <c r="E117" i="29"/>
  <c r="C128" i="29"/>
  <c r="D181" i="29"/>
  <c r="I198" i="29"/>
  <c r="D229" i="29"/>
  <c r="F209" i="29"/>
  <c r="D251" i="29"/>
  <c r="E200" i="29"/>
  <c r="D151" i="29"/>
  <c r="D232" i="29"/>
  <c r="I187" i="29"/>
  <c r="E197" i="29"/>
  <c r="H447" i="29"/>
  <c r="G101" i="29"/>
  <c r="G128" i="29"/>
  <c r="I826" i="29"/>
  <c r="C708" i="29"/>
  <c r="D858" i="29"/>
  <c r="C310" i="29"/>
  <c r="C493" i="29"/>
  <c r="E546" i="29"/>
  <c r="H761" i="29"/>
  <c r="F829" i="29"/>
  <c r="G295" i="29"/>
  <c r="I240" i="29"/>
  <c r="C266" i="29"/>
  <c r="H837" i="29"/>
  <c r="C234" i="29"/>
  <c r="G145" i="29"/>
  <c r="I193" i="29"/>
  <c r="E113" i="29"/>
  <c r="F183" i="29"/>
  <c r="E182" i="29"/>
  <c r="D160" i="29"/>
  <c r="I87" i="29"/>
  <c r="D624" i="29"/>
  <c r="H798" i="29"/>
  <c r="F775" i="29"/>
  <c r="I501" i="29"/>
  <c r="H536" i="29"/>
  <c r="C336" i="29"/>
  <c r="H300" i="29"/>
  <c r="F474" i="29"/>
  <c r="I380" i="29"/>
  <c r="G460" i="29"/>
  <c r="H544" i="29"/>
  <c r="C152" i="29"/>
  <c r="E256" i="29"/>
  <c r="D155" i="29"/>
  <c r="F791" i="29"/>
  <c r="G615" i="29"/>
  <c r="F814" i="29"/>
  <c r="D507" i="29"/>
  <c r="E409" i="29"/>
  <c r="F578" i="29"/>
  <c r="E768" i="29"/>
  <c r="C274" i="29"/>
  <c r="F389" i="29"/>
  <c r="F629" i="29"/>
  <c r="E721" i="29"/>
  <c r="G622" i="29"/>
  <c r="E815" i="29"/>
  <c r="F525" i="29"/>
  <c r="E604" i="29"/>
  <c r="C698" i="29"/>
  <c r="I740" i="29"/>
  <c r="I852" i="29"/>
  <c r="E665" i="29"/>
  <c r="C326" i="29"/>
  <c r="G724" i="29"/>
  <c r="D357" i="29"/>
  <c r="F728" i="29"/>
  <c r="I332" i="29"/>
  <c r="E520" i="29"/>
  <c r="C282" i="29"/>
  <c r="F616" i="29"/>
  <c r="I323" i="29"/>
  <c r="H878" i="29"/>
  <c r="G382" i="29"/>
  <c r="G737" i="29"/>
  <c r="G281" i="29"/>
  <c r="D746" i="29"/>
  <c r="F280" i="29"/>
  <c r="G677" i="29"/>
  <c r="C294" i="29"/>
  <c r="E484" i="29"/>
  <c r="E558" i="29"/>
  <c r="I729" i="29"/>
  <c r="C478" i="29"/>
  <c r="G416" i="29"/>
  <c r="C872" i="29"/>
  <c r="D76" i="29"/>
  <c r="H329" i="29"/>
  <c r="G850" i="29"/>
  <c r="D389" i="29"/>
  <c r="H359" i="29"/>
  <c r="I836" i="29"/>
  <c r="E873" i="29"/>
  <c r="E281" i="29"/>
  <c r="I437" i="29"/>
  <c r="D415" i="29"/>
  <c r="I354" i="29"/>
  <c r="D503" i="29"/>
  <c r="H298" i="29"/>
  <c r="D322" i="29"/>
  <c r="D534" i="29"/>
  <c r="D782" i="29"/>
  <c r="H407" i="29"/>
  <c r="C766" i="29"/>
  <c r="E400" i="29"/>
  <c r="D877" i="29"/>
  <c r="D575" i="29"/>
  <c r="I676" i="29"/>
  <c r="E285" i="29"/>
  <c r="E273" i="29"/>
  <c r="C547" i="29"/>
  <c r="G632" i="29"/>
  <c r="C835" i="29"/>
  <c r="F679" i="29"/>
  <c r="E890" i="29"/>
  <c r="H319" i="29"/>
  <c r="D784" i="29"/>
  <c r="D696" i="29"/>
  <c r="I636" i="29"/>
  <c r="H279" i="29"/>
  <c r="G794" i="29"/>
  <c r="C570" i="29"/>
  <c r="H594" i="29"/>
  <c r="G612" i="29"/>
  <c r="H402" i="29"/>
  <c r="G588" i="29"/>
  <c r="I818" i="29"/>
  <c r="H297" i="29"/>
  <c r="H276" i="29"/>
  <c r="H497" i="29"/>
  <c r="D840" i="29"/>
  <c r="D352" i="29"/>
  <c r="E440" i="29"/>
  <c r="E615" i="29"/>
  <c r="I683" i="29"/>
  <c r="I686" i="29"/>
  <c r="C725" i="29"/>
  <c r="H814" i="29"/>
  <c r="F876" i="29"/>
  <c r="C656" i="29"/>
  <c r="D702" i="29"/>
  <c r="I499" i="29"/>
  <c r="I498" i="29"/>
  <c r="C722" i="29"/>
  <c r="G560" i="29"/>
  <c r="I278" i="29"/>
  <c r="C768" i="29"/>
  <c r="E851" i="29"/>
  <c r="H377" i="29"/>
  <c r="E451" i="29"/>
  <c r="C389" i="29"/>
  <c r="E600" i="29"/>
  <c r="E618" i="29"/>
  <c r="C622" i="29"/>
  <c r="H834" i="29"/>
  <c r="F462" i="29"/>
  <c r="H829" i="29"/>
  <c r="E353" i="29"/>
  <c r="D525" i="29"/>
  <c r="H698" i="29"/>
  <c r="C806" i="29"/>
  <c r="D801" i="29"/>
  <c r="I665" i="29"/>
  <c r="I720" i="29"/>
  <c r="E359" i="29"/>
  <c r="I841" i="29"/>
  <c r="I288" i="29"/>
  <c r="G882" i="29"/>
  <c r="H520" i="29"/>
  <c r="C856" i="29"/>
  <c r="D616" i="29"/>
  <c r="E770" i="29"/>
  <c r="H465" i="29"/>
  <c r="H335" i="29"/>
  <c r="I682" i="29"/>
  <c r="C633" i="29"/>
  <c r="H844" i="29"/>
  <c r="F870" i="29"/>
  <c r="H313" i="29"/>
  <c r="D886" i="29"/>
  <c r="D193" i="29"/>
  <c r="C101" i="29"/>
  <c r="E425" i="29"/>
  <c r="C772" i="29"/>
  <c r="H634" i="29"/>
  <c r="H395" i="29"/>
  <c r="H545" i="29"/>
  <c r="I393" i="29"/>
  <c r="F480" i="29"/>
  <c r="I247" i="29"/>
  <c r="I194" i="29"/>
  <c r="I119" i="29"/>
  <c r="C91" i="29"/>
  <c r="I755" i="29"/>
  <c r="F138" i="29"/>
  <c r="G163" i="29"/>
  <c r="H238" i="29"/>
  <c r="C135" i="29"/>
  <c r="H201" i="29"/>
  <c r="D195" i="29"/>
  <c r="F136" i="29"/>
  <c r="C184" i="29"/>
  <c r="H186" i="29"/>
  <c r="F228" i="29"/>
  <c r="F260" i="29"/>
  <c r="G229" i="29"/>
  <c r="I195" i="29"/>
  <c r="E239" i="29"/>
  <c r="F237" i="29"/>
  <c r="I161" i="29"/>
  <c r="I141" i="29"/>
  <c r="H160" i="29"/>
  <c r="E175" i="29"/>
  <c r="C265" i="29"/>
  <c r="E233" i="29"/>
  <c r="H241" i="29"/>
  <c r="E180" i="29"/>
  <c r="I658" i="29"/>
  <c r="D240" i="29"/>
  <c r="I171" i="29"/>
  <c r="I256" i="29"/>
  <c r="C199" i="29"/>
  <c r="G181" i="29"/>
  <c r="H209" i="29"/>
  <c r="G230" i="29"/>
  <c r="F161" i="29"/>
  <c r="I265" i="29"/>
  <c r="H181" i="29"/>
  <c r="H826" i="29"/>
  <c r="H603" i="29"/>
  <c r="H620" i="29"/>
  <c r="I587" i="29"/>
  <c r="H805" i="29"/>
  <c r="D511" i="29"/>
  <c r="F533" i="29"/>
  <c r="I865" i="29"/>
  <c r="F493" i="29"/>
  <c r="I438" i="29"/>
  <c r="H576" i="29"/>
  <c r="H546" i="29"/>
  <c r="D373" i="29"/>
  <c r="I408" i="29"/>
  <c r="G571" i="29"/>
  <c r="G803" i="29"/>
  <c r="E625" i="29"/>
  <c r="E527" i="29"/>
  <c r="I804" i="29"/>
  <c r="G717" i="29"/>
  <c r="I315" i="29"/>
  <c r="C791" i="29"/>
  <c r="E709" i="29"/>
  <c r="F536" i="29"/>
  <c r="C615" i="29"/>
  <c r="F320" i="29"/>
  <c r="E667" i="29"/>
  <c r="G290" i="29"/>
  <c r="I507" i="29"/>
  <c r="C730" i="29"/>
  <c r="D550" i="29"/>
  <c r="G773" i="29"/>
  <c r="I638" i="29"/>
  <c r="D619" i="29"/>
  <c r="H721" i="29"/>
  <c r="D809" i="29"/>
  <c r="D813" i="29"/>
  <c r="H471" i="29"/>
  <c r="F680" i="29"/>
  <c r="F637" i="29"/>
  <c r="C786" i="29"/>
  <c r="H337" i="29"/>
  <c r="G496" i="29"/>
  <c r="I330" i="29"/>
  <c r="H553" i="29"/>
  <c r="C466" i="29"/>
  <c r="G380" i="29"/>
  <c r="H326" i="29"/>
  <c r="E724" i="29"/>
  <c r="F836" i="29"/>
  <c r="D453" i="29"/>
  <c r="F491" i="29"/>
  <c r="C840" i="29"/>
  <c r="H683" i="29"/>
  <c r="D828" i="29"/>
  <c r="D405" i="29"/>
  <c r="D406" i="29"/>
  <c r="E370" i="29"/>
  <c r="I525" i="29"/>
  <c r="I604" i="29"/>
  <c r="E300" i="29"/>
  <c r="D496" i="29"/>
  <c r="I474" i="29"/>
  <c r="C506" i="29"/>
  <c r="F553" i="29"/>
  <c r="E380" i="29"/>
  <c r="E551" i="29"/>
  <c r="F326" i="29"/>
  <c r="G357" i="29"/>
  <c r="D836" i="29"/>
  <c r="D882" i="29"/>
  <c r="G453" i="29"/>
  <c r="G248" i="29"/>
  <c r="E159" i="29"/>
  <c r="G172" i="29"/>
  <c r="E268" i="29"/>
  <c r="G140" i="29"/>
  <c r="C259" i="29"/>
  <c r="H86" i="29"/>
  <c r="D85" i="29"/>
  <c r="I88" i="29"/>
  <c r="G854" i="29"/>
  <c r="G500" i="29"/>
  <c r="F883" i="29"/>
  <c r="G358" i="29"/>
  <c r="C420" i="29"/>
  <c r="I182" i="29"/>
  <c r="H175" i="29"/>
  <c r="C144" i="29"/>
  <c r="C178" i="29"/>
  <c r="G208" i="29"/>
  <c r="F135" i="29"/>
  <c r="I136" i="29"/>
  <c r="I234" i="29"/>
  <c r="C162" i="29"/>
  <c r="F225" i="29"/>
  <c r="E242" i="29"/>
  <c r="C202" i="29"/>
  <c r="H169" i="29"/>
  <c r="H260" i="29"/>
  <c r="E198" i="29"/>
  <c r="C229" i="29"/>
  <c r="F222" i="29"/>
  <c r="F195" i="29"/>
  <c r="I251" i="29"/>
  <c r="I233" i="29"/>
  <c r="D173" i="29"/>
  <c r="F150" i="29"/>
  <c r="G182" i="29"/>
  <c r="G224" i="29"/>
  <c r="I226" i="29"/>
  <c r="C141" i="29"/>
  <c r="D138" i="29"/>
  <c r="G144" i="29"/>
  <c r="C264" i="29"/>
  <c r="D166" i="29"/>
  <c r="H170" i="29"/>
  <c r="E192" i="29"/>
  <c r="I246" i="29"/>
  <c r="E212" i="29"/>
  <c r="E223" i="29"/>
  <c r="C262" i="29"/>
  <c r="I252" i="29"/>
  <c r="H197" i="29"/>
  <c r="F216" i="29"/>
  <c r="I179" i="29"/>
  <c r="H257" i="29"/>
  <c r="G236" i="29"/>
  <c r="C205" i="29"/>
  <c r="C238" i="29"/>
  <c r="F154" i="29"/>
  <c r="H120" i="29"/>
  <c r="G125" i="29"/>
  <c r="E130" i="29"/>
  <c r="E94" i="29"/>
  <c r="F93" i="29"/>
  <c r="I104" i="29"/>
  <c r="I131" i="29"/>
  <c r="C118" i="29"/>
  <c r="F133" i="29"/>
  <c r="F98" i="29"/>
  <c r="I85" i="29"/>
  <c r="I127" i="29"/>
  <c r="H117" i="29"/>
  <c r="D112" i="29"/>
  <c r="G88" i="29"/>
  <c r="I124" i="29"/>
  <c r="G87" i="29"/>
  <c r="I77" i="29"/>
  <c r="D614" i="29"/>
  <c r="D487" i="29"/>
  <c r="G839" i="29"/>
  <c r="D572" i="29"/>
  <c r="C425" i="29"/>
  <c r="C492" i="29"/>
  <c r="G555" i="29"/>
  <c r="F620" i="29"/>
  <c r="C716" i="29"/>
  <c r="I472" i="29"/>
  <c r="F464" i="29"/>
  <c r="I584" i="29"/>
  <c r="D573" i="29"/>
  <c r="G821" i="29"/>
  <c r="I483" i="29"/>
  <c r="C707" i="29"/>
  <c r="I566" i="29"/>
  <c r="E565" i="29"/>
  <c r="D413" i="29"/>
  <c r="F532" i="29"/>
  <c r="C760" i="29"/>
  <c r="D394" i="29"/>
  <c r="F489" i="29"/>
  <c r="E563" i="29"/>
  <c r="E350" i="29"/>
  <c r="I842" i="29"/>
  <c r="G411" i="29"/>
  <c r="F788" i="29"/>
  <c r="I792" i="29"/>
  <c r="C602" i="29"/>
  <c r="G662" i="29"/>
  <c r="H668" i="29"/>
  <c r="E660" i="29"/>
  <c r="E776" i="29"/>
  <c r="E508" i="29"/>
  <c r="E621" i="29"/>
  <c r="F429" i="29"/>
  <c r="G289" i="29"/>
  <c r="I887" i="29"/>
  <c r="I316" i="29"/>
  <c r="F789" i="29"/>
  <c r="F287" i="29"/>
  <c r="G678" i="29"/>
  <c r="G704" i="29"/>
  <c r="C526" i="29"/>
  <c r="G277" i="29"/>
  <c r="H700" i="29"/>
  <c r="H509" i="29"/>
  <c r="D634" i="29"/>
  <c r="E711" i="29"/>
  <c r="H434" i="29"/>
  <c r="I624" i="29"/>
  <c r="E372" i="29"/>
  <c r="C756" i="29"/>
  <c r="H444" i="29"/>
  <c r="I503" i="29"/>
  <c r="C172" i="29"/>
  <c r="I155" i="29"/>
  <c r="G227" i="29"/>
  <c r="G264" i="29"/>
  <c r="I266" i="29"/>
  <c r="I192" i="29"/>
  <c r="H200" i="29"/>
  <c r="C255" i="29"/>
  <c r="F151" i="29"/>
  <c r="G261" i="29"/>
  <c r="G223" i="29"/>
  <c r="D140" i="29"/>
  <c r="F252" i="29"/>
  <c r="D197" i="29"/>
  <c r="C216" i="29"/>
  <c r="I236" i="29"/>
  <c r="I263" i="29"/>
  <c r="D196" i="29"/>
  <c r="D205" i="29"/>
  <c r="E231" i="29"/>
  <c r="G96" i="29"/>
  <c r="H95" i="29"/>
  <c r="F118" i="29"/>
  <c r="C105" i="29"/>
  <c r="H88" i="29"/>
  <c r="G129" i="29"/>
  <c r="G121" i="29"/>
  <c r="D116" i="29"/>
  <c r="D854" i="29"/>
  <c r="I614" i="29"/>
  <c r="H617" i="29"/>
  <c r="C659" i="29"/>
  <c r="E691" i="29"/>
  <c r="G675" i="29"/>
  <c r="G388" i="29"/>
  <c r="D425" i="29"/>
  <c r="E492" i="29"/>
  <c r="D391" i="29"/>
  <c r="G620" i="29"/>
  <c r="D348" i="29"/>
  <c r="F716" i="29"/>
  <c r="F783" i="29"/>
  <c r="I532" i="29"/>
  <c r="G880" i="29"/>
  <c r="I668" i="29"/>
  <c r="D751" i="29"/>
  <c r="G621" i="29"/>
  <c r="I827" i="29"/>
  <c r="H289" i="29"/>
  <c r="F567" i="29"/>
  <c r="G287" i="29"/>
  <c r="F434" i="29"/>
  <c r="H654" i="29"/>
  <c r="F727" i="29"/>
  <c r="H845" i="29"/>
  <c r="F503" i="29"/>
  <c r="I847" i="29"/>
  <c r="F583" i="29"/>
  <c r="G606" i="29"/>
  <c r="F534" i="29"/>
  <c r="G421" i="29"/>
  <c r="C477" i="29"/>
  <c r="H418" i="29"/>
  <c r="E766" i="29"/>
  <c r="G613" i="29"/>
  <c r="I599" i="29"/>
  <c r="D885" i="29"/>
  <c r="C383" i="29"/>
  <c r="D587" i="29"/>
  <c r="F481" i="29"/>
  <c r="H517" i="29"/>
  <c r="C344" i="29"/>
  <c r="I417" i="29"/>
  <c r="I632" i="29"/>
  <c r="H890" i="29"/>
  <c r="D810" i="29"/>
  <c r="G319" i="29"/>
  <c r="H640" i="29"/>
  <c r="E610" i="29"/>
  <c r="E576" i="29"/>
  <c r="H631" i="29"/>
  <c r="E598" i="29"/>
  <c r="E731" i="29"/>
  <c r="H627" i="29"/>
  <c r="D521" i="29"/>
  <c r="G793" i="29"/>
  <c r="E535" i="29"/>
  <c r="H860" i="29"/>
  <c r="D324" i="29"/>
  <c r="I628" i="29"/>
  <c r="F866" i="29"/>
  <c r="G432" i="29"/>
  <c r="G323" i="29"/>
  <c r="F878" i="29"/>
  <c r="D382" i="29"/>
  <c r="G557" i="29"/>
  <c r="I167" i="29"/>
  <c r="D243" i="29"/>
  <c r="C137" i="29"/>
  <c r="H196" i="29"/>
  <c r="C93" i="29"/>
  <c r="I90" i="29"/>
  <c r="C127" i="29"/>
  <c r="I443" i="29"/>
  <c r="D603" i="29"/>
  <c r="E555" i="29"/>
  <c r="E654" i="29"/>
  <c r="H843" i="29"/>
  <c r="H593" i="29"/>
  <c r="H469" i="29"/>
  <c r="I838" i="29"/>
  <c r="I588" i="29"/>
  <c r="I419" i="29"/>
  <c r="C720" i="29"/>
  <c r="D442" i="29"/>
  <c r="I281" i="29"/>
  <c r="E361" i="29"/>
  <c r="I377" i="29"/>
  <c r="C451" i="29"/>
  <c r="C600" i="29"/>
  <c r="H585" i="29"/>
  <c r="G807" i="29"/>
  <c r="I728" i="29"/>
  <c r="E457" i="29"/>
  <c r="H156" i="29"/>
  <c r="C888" i="29"/>
  <c r="H586" i="29"/>
  <c r="H477" i="29"/>
  <c r="C467" i="29"/>
  <c r="C654" i="29"/>
  <c r="F552" i="29"/>
  <c r="D355" i="29"/>
  <c r="F705" i="29"/>
  <c r="G690" i="29"/>
  <c r="C379" i="29"/>
  <c r="F414" i="29"/>
  <c r="H636" i="29"/>
  <c r="G402" i="29"/>
  <c r="I426" i="29"/>
  <c r="C475" i="29"/>
  <c r="C320" i="29"/>
  <c r="I618" i="29"/>
  <c r="G353" i="29"/>
  <c r="D375" i="29"/>
  <c r="H806" i="29"/>
  <c r="I466" i="29"/>
  <c r="G447" i="29"/>
  <c r="G841" i="29"/>
  <c r="C271" i="29"/>
  <c r="G574" i="29"/>
  <c r="D457" i="29"/>
  <c r="F190" i="29"/>
  <c r="E143" i="29"/>
  <c r="H204" i="29"/>
  <c r="I164" i="29"/>
  <c r="I254" i="29"/>
  <c r="D145" i="29"/>
  <c r="F246" i="29"/>
  <c r="H232" i="29"/>
  <c r="D250" i="29"/>
  <c r="C253" i="29"/>
  <c r="E168" i="29"/>
  <c r="H115" i="29"/>
  <c r="E132" i="29"/>
  <c r="C89" i="29"/>
  <c r="H708" i="29"/>
  <c r="G827" i="29"/>
  <c r="H888" i="29"/>
  <c r="E529" i="29"/>
  <c r="G510" i="29"/>
  <c r="H705" i="29"/>
  <c r="F681" i="29"/>
  <c r="H820" i="29"/>
  <c r="H835" i="29"/>
  <c r="E663" i="29"/>
  <c r="F476" i="29"/>
  <c r="I625" i="29"/>
  <c r="G426" i="29"/>
  <c r="C709" i="29"/>
  <c r="F376" i="29"/>
  <c r="G368" i="29"/>
  <c r="H361" i="29"/>
  <c r="I702" i="29"/>
  <c r="H684" i="29"/>
  <c r="F523" i="29"/>
  <c r="F761" i="29"/>
  <c r="D831" i="29"/>
  <c r="E330" i="29"/>
  <c r="G719" i="29"/>
  <c r="C860" i="29"/>
  <c r="C753" i="29"/>
  <c r="F848" i="29"/>
  <c r="C283" i="29"/>
  <c r="I497" i="29"/>
  <c r="H697" i="29"/>
  <c r="F736" i="29"/>
  <c r="F689" i="29"/>
  <c r="H551" i="29"/>
  <c r="E733" i="29"/>
  <c r="D509" i="29"/>
  <c r="C543" i="29"/>
  <c r="C624" i="29"/>
  <c r="D756" i="29"/>
  <c r="H343" i="29"/>
  <c r="D586" i="29"/>
  <c r="F322" i="29"/>
  <c r="F272" i="29"/>
  <c r="I591" i="29"/>
  <c r="H575" i="29"/>
  <c r="H327" i="29"/>
  <c r="I690" i="29"/>
  <c r="C468" i="29"/>
  <c r="E848" i="29"/>
  <c r="I493" i="29"/>
  <c r="D438" i="29"/>
  <c r="D446" i="29"/>
  <c r="C631" i="29"/>
  <c r="D329" i="29"/>
  <c r="I571" i="29"/>
  <c r="H436" i="29"/>
  <c r="C431" i="29"/>
  <c r="G625" i="29"/>
  <c r="E497" i="29"/>
  <c r="C440" i="29"/>
  <c r="C376" i="29"/>
  <c r="F809" i="29"/>
  <c r="I370" i="29"/>
  <c r="H87" i="29"/>
  <c r="I522" i="29"/>
  <c r="H596" i="29"/>
  <c r="H770" i="29"/>
  <c r="H742" i="29"/>
  <c r="C581" i="29"/>
  <c r="E541" i="29"/>
  <c r="C701" i="29"/>
  <c r="E824" i="29"/>
  <c r="C732" i="29"/>
  <c r="C771" i="29"/>
  <c r="F292" i="29"/>
  <c r="C797" i="29"/>
  <c r="F669" i="29"/>
  <c r="D399" i="29"/>
  <c r="H397" i="29"/>
  <c r="C650" i="29"/>
  <c r="E646" i="29"/>
  <c r="G645" i="29"/>
  <c r="I647" i="29"/>
  <c r="D651" i="29"/>
  <c r="D77" i="29"/>
  <c r="G559" i="29"/>
  <c r="H449" i="29"/>
  <c r="E843" i="29"/>
  <c r="C583" i="29"/>
  <c r="D606" i="29"/>
  <c r="H534" i="29"/>
  <c r="E800" i="29"/>
  <c r="I782" i="29"/>
  <c r="G477" i="29"/>
  <c r="D591" i="29"/>
  <c r="C798" i="29"/>
  <c r="H766" i="29"/>
  <c r="H400" i="29"/>
  <c r="H529" i="29"/>
  <c r="G877" i="29"/>
  <c r="I613" i="29"/>
  <c r="F774" i="29"/>
  <c r="H889" i="29"/>
  <c r="F299" i="29"/>
  <c r="H885" i="29"/>
  <c r="C518" i="29"/>
  <c r="C859" i="29"/>
  <c r="F676" i="29"/>
  <c r="H285" i="29"/>
  <c r="D273" i="29"/>
  <c r="I481" i="29"/>
  <c r="I822" i="29"/>
  <c r="F417" i="29"/>
  <c r="D820" i="29"/>
  <c r="D805" i="29"/>
  <c r="C319" i="29"/>
  <c r="D491" i="29"/>
  <c r="C640" i="29"/>
  <c r="C438" i="29"/>
  <c r="I731" i="29"/>
  <c r="F627" i="29"/>
  <c r="G392" i="29"/>
  <c r="F521" i="29"/>
  <c r="G329" i="29"/>
  <c r="E570" i="29"/>
  <c r="G635" i="29"/>
  <c r="H823" i="29"/>
  <c r="H412" i="29"/>
  <c r="D360" i="29"/>
  <c r="H687" i="29"/>
  <c r="I401" i="29"/>
  <c r="I790" i="29"/>
  <c r="H615" i="29"/>
  <c r="F445" i="29"/>
  <c r="E507" i="29"/>
  <c r="I876" i="29"/>
  <c r="E867" i="29"/>
  <c r="F684" i="29"/>
  <c r="F405" i="29"/>
  <c r="I619" i="29"/>
  <c r="I689" i="29"/>
  <c r="D274" i="29"/>
  <c r="F721" i="29"/>
  <c r="I809" i="29"/>
  <c r="C427" i="29"/>
  <c r="H622" i="29"/>
  <c r="I664" i="29"/>
  <c r="I496" i="29"/>
  <c r="I568" i="29"/>
  <c r="H724" i="29"/>
  <c r="I364" i="29"/>
  <c r="H836" i="29"/>
  <c r="G728" i="29"/>
  <c r="I562" i="29"/>
  <c r="H744" i="29"/>
  <c r="I878" i="29"/>
  <c r="H382" i="29"/>
  <c r="H737" i="29"/>
  <c r="H281" i="29"/>
  <c r="E335" i="29"/>
  <c r="H677" i="29"/>
  <c r="H437" i="29"/>
  <c r="I579" i="29"/>
  <c r="I777" i="29"/>
  <c r="H886" i="29"/>
  <c r="H387" i="29"/>
  <c r="H652" i="29"/>
  <c r="C646" i="29"/>
  <c r="E645" i="29"/>
  <c r="G647" i="29"/>
  <c r="I642" i="29"/>
  <c r="C754" i="29"/>
  <c r="H424" i="29"/>
  <c r="I612" i="29"/>
  <c r="C635" i="29"/>
  <c r="D402" i="29"/>
  <c r="D823" i="29"/>
  <c r="G360" i="29"/>
  <c r="I334" i="29"/>
  <c r="I422" i="29"/>
  <c r="E401" i="29"/>
  <c r="H840" i="29"/>
  <c r="H686" i="29"/>
  <c r="G331" i="29"/>
  <c r="E876" i="29"/>
  <c r="I656" i="29"/>
  <c r="D601" i="29"/>
  <c r="I328" i="29"/>
  <c r="E498" i="29"/>
  <c r="G864" i="29"/>
  <c r="H550" i="29"/>
  <c r="I448" i="29"/>
  <c r="E560" i="29"/>
  <c r="D419" i="29"/>
  <c r="H851" i="29"/>
  <c r="C377" i="29"/>
  <c r="G600" i="29"/>
  <c r="H427" i="29"/>
  <c r="D585" i="29"/>
  <c r="I462" i="29"/>
  <c r="E664" i="29"/>
  <c r="H433" i="29"/>
  <c r="H537" i="29"/>
  <c r="D370" i="29"/>
  <c r="H338" i="29"/>
  <c r="D337" i="29"/>
  <c r="I695" i="29"/>
  <c r="D474" i="29"/>
  <c r="G568" i="29"/>
  <c r="I441" i="29"/>
  <c r="G703" i="29"/>
  <c r="C364" i="29"/>
  <c r="C288" i="29"/>
  <c r="G562" i="29"/>
  <c r="I726" i="29"/>
  <c r="D577" i="29"/>
  <c r="C442" i="29"/>
  <c r="D770" i="29"/>
  <c r="D609" i="29"/>
  <c r="F345" i="29"/>
  <c r="F363" i="29"/>
  <c r="G80" i="29"/>
  <c r="D78" i="29"/>
  <c r="C558" i="29"/>
  <c r="F747" i="29"/>
  <c r="D387" i="29"/>
  <c r="I416" i="29"/>
  <c r="G757" i="29"/>
  <c r="H371" i="29"/>
  <c r="C292" i="29"/>
  <c r="E652" i="29"/>
  <c r="G653" i="29"/>
  <c r="I644" i="29"/>
  <c r="I817" i="29"/>
  <c r="D502" i="29"/>
  <c r="D454" i="29"/>
  <c r="D652" i="29"/>
  <c r="F653" i="29"/>
  <c r="H644" i="29"/>
  <c r="H608" i="29"/>
  <c r="H743" i="29"/>
  <c r="C455" i="29"/>
  <c r="G729" i="29"/>
  <c r="I881" i="29"/>
  <c r="G494" i="29"/>
  <c r="H309" i="29"/>
  <c r="D81" i="29"/>
  <c r="C630" i="29"/>
  <c r="G538" i="29"/>
  <c r="F592" i="29"/>
  <c r="F531" i="29"/>
  <c r="I414" i="29"/>
  <c r="H784" i="29"/>
  <c r="I402" i="29"/>
  <c r="D799" i="29"/>
  <c r="H588" i="29"/>
  <c r="H352" i="29"/>
  <c r="I376" i="29"/>
  <c r="F556" i="29"/>
  <c r="H831" i="29"/>
  <c r="H801" i="29"/>
  <c r="E579" i="29"/>
  <c r="D416" i="29"/>
  <c r="G76" i="29"/>
  <c r="C393" i="29"/>
  <c r="G607" i="29"/>
  <c r="H643" i="29"/>
  <c r="I649" i="29"/>
  <c r="I403" i="29"/>
  <c r="I463" i="29"/>
  <c r="F561" i="29"/>
  <c r="E861" i="29"/>
  <c r="C549" i="29"/>
  <c r="F452" i="29"/>
  <c r="H303" i="29"/>
  <c r="C84" i="29"/>
  <c r="G844" i="29"/>
  <c r="H293" i="29"/>
  <c r="G399" i="29"/>
  <c r="F74" i="29"/>
  <c r="F342" i="29"/>
  <c r="D530" i="29"/>
  <c r="C564" i="29"/>
  <c r="H479" i="29"/>
  <c r="H365" i="29"/>
  <c r="H356" i="29"/>
  <c r="C340" i="29"/>
  <c r="H480" i="29"/>
  <c r="C611" i="29"/>
  <c r="I669" i="29"/>
  <c r="H269" i="29"/>
  <c r="F650" i="29"/>
  <c r="H161" i="29"/>
  <c r="D265" i="29"/>
  <c r="C164" i="29"/>
  <c r="H216" i="29"/>
  <c r="H263" i="29"/>
  <c r="E149" i="29"/>
  <c r="G134" i="29"/>
  <c r="I261" i="29"/>
  <c r="H174" i="29"/>
  <c r="I200" i="28"/>
  <c r="I199" i="29"/>
  <c r="C174" i="29"/>
  <c r="D235" i="29"/>
  <c r="H251" i="29"/>
  <c r="H141" i="29"/>
  <c r="C220" i="29"/>
  <c r="G267" i="29"/>
  <c r="C147" i="29"/>
  <c r="D199" i="29"/>
  <c r="I182" i="28"/>
  <c r="I181" i="29"/>
  <c r="I236" i="28"/>
  <c r="I235" i="29"/>
  <c r="I210" i="28"/>
  <c r="I209" i="29"/>
  <c r="I161" i="28"/>
  <c r="I160" i="29"/>
  <c r="E211" i="29"/>
  <c r="I203" i="28"/>
  <c r="I202" i="29"/>
  <c r="F153" i="29"/>
  <c r="I184" i="28"/>
  <c r="I183" i="29"/>
  <c r="I242" i="28"/>
  <c r="I241" i="29"/>
  <c r="H118" i="29"/>
  <c r="I751" i="28"/>
  <c r="I750" i="29"/>
  <c r="I145" i="28"/>
  <c r="I144" i="29"/>
  <c r="I140" i="28"/>
  <c r="I139" i="29"/>
  <c r="I126" i="28"/>
  <c r="I125" i="29"/>
  <c r="I131" i="28"/>
  <c r="I130" i="29"/>
  <c r="I95" i="28"/>
  <c r="I94" i="29"/>
  <c r="I717" i="28"/>
  <c r="I716" i="29"/>
  <c r="E146" i="29"/>
  <c r="G158" i="29"/>
  <c r="H180" i="29"/>
  <c r="I154" i="28"/>
  <c r="I153" i="29"/>
  <c r="D169" i="29"/>
  <c r="C198" i="29"/>
  <c r="D233" i="29"/>
  <c r="G173" i="29"/>
  <c r="I150" i="29"/>
  <c r="I224" i="29"/>
  <c r="F142" i="29"/>
  <c r="F247" i="29"/>
  <c r="I222" i="28"/>
  <c r="I221" i="29"/>
  <c r="F227" i="29"/>
  <c r="E264" i="29"/>
  <c r="I166" i="29"/>
  <c r="H192" i="29"/>
  <c r="G200" i="29"/>
  <c r="F255" i="29"/>
  <c r="E163" i="29"/>
  <c r="E165" i="29"/>
  <c r="C212" i="29"/>
  <c r="I223" i="29"/>
  <c r="D185" i="29"/>
  <c r="C139" i="29"/>
  <c r="C197" i="29"/>
  <c r="H131" i="29"/>
  <c r="H566" i="29"/>
  <c r="I762" i="29"/>
  <c r="H792" i="29"/>
  <c r="H316" i="29"/>
  <c r="I201" i="29"/>
  <c r="I185" i="29"/>
  <c r="H179" i="29"/>
  <c r="I257" i="29"/>
  <c r="I108" i="29"/>
  <c r="I82" i="29"/>
  <c r="H127" i="29"/>
  <c r="I369" i="29"/>
  <c r="H472" i="29"/>
  <c r="H584" i="29"/>
  <c r="I778" i="29"/>
  <c r="C217" i="29"/>
  <c r="H266" i="29"/>
  <c r="I140" i="29"/>
  <c r="D139" i="29"/>
  <c r="H234" i="29"/>
  <c r="I187" i="28"/>
  <c r="I186" i="29"/>
  <c r="I211" i="28"/>
  <c r="I210" i="29"/>
  <c r="E185" i="29"/>
  <c r="I198" i="28"/>
  <c r="I197" i="29"/>
  <c r="I217" i="28"/>
  <c r="I216" i="29"/>
  <c r="C124" i="29"/>
  <c r="H146" i="29"/>
  <c r="I158" i="29"/>
  <c r="E157" i="29"/>
  <c r="I214" i="29"/>
  <c r="H195" i="29"/>
  <c r="G142" i="29"/>
  <c r="I238" i="29"/>
  <c r="C90" i="29"/>
  <c r="I172" i="29"/>
  <c r="I200" i="29"/>
  <c r="H194" i="29"/>
  <c r="F163" i="29"/>
  <c r="I250" i="29"/>
  <c r="H177" i="29"/>
  <c r="H243" i="29"/>
  <c r="I218" i="29"/>
  <c r="I146" i="29"/>
  <c r="H233" i="29"/>
  <c r="H225" i="29"/>
  <c r="H188" i="29"/>
  <c r="E114" i="29"/>
  <c r="I122" i="28"/>
  <c r="I121" i="29"/>
  <c r="H305" i="29"/>
  <c r="F879" i="29"/>
  <c r="I367" i="28"/>
  <c r="I366" i="29"/>
  <c r="I821" i="29"/>
  <c r="I96" i="29"/>
  <c r="I148" i="29"/>
  <c r="D219" i="29"/>
  <c r="I248" i="29"/>
  <c r="H189" i="29"/>
  <c r="C167" i="29"/>
  <c r="H212" i="29"/>
  <c r="F137" i="29"/>
  <c r="I259" i="29"/>
  <c r="H96" i="29"/>
  <c r="H207" i="29"/>
  <c r="H246" i="29"/>
  <c r="I165" i="29"/>
  <c r="H134" i="29"/>
  <c r="I189" i="29"/>
  <c r="I207" i="28"/>
  <c r="I206" i="29"/>
  <c r="E258" i="29"/>
  <c r="H191" i="29"/>
  <c r="F157" i="29"/>
  <c r="D209" i="29"/>
  <c r="C230" i="29"/>
  <c r="I153" i="28"/>
  <c r="I152" i="29"/>
  <c r="D177" i="29"/>
  <c r="F249" i="29"/>
  <c r="I138" i="28"/>
  <c r="I137" i="29"/>
  <c r="I127" i="28"/>
  <c r="I126" i="29"/>
  <c r="I87" i="28"/>
  <c r="I86" i="29"/>
  <c r="I513" i="28"/>
  <c r="I512" i="29"/>
  <c r="I739" i="28"/>
  <c r="I738" i="29"/>
  <c r="I761" i="28"/>
  <c r="I760" i="29"/>
  <c r="I421" i="28"/>
  <c r="I420" i="29"/>
  <c r="C670" i="29"/>
  <c r="E526" i="29"/>
  <c r="E277" i="29"/>
  <c r="G298" i="29"/>
  <c r="I674" i="28"/>
  <c r="I673" i="29"/>
  <c r="D518" i="29"/>
  <c r="I143" i="28"/>
  <c r="I142" i="29"/>
  <c r="I221" i="28"/>
  <c r="I220" i="29"/>
  <c r="I179" i="28"/>
  <c r="I178" i="29"/>
  <c r="I212" i="28"/>
  <c r="I211" i="29"/>
  <c r="I163" i="28"/>
  <c r="I162" i="29"/>
  <c r="I185" i="28"/>
  <c r="I184" i="29"/>
  <c r="I243" i="28"/>
  <c r="I242" i="29"/>
  <c r="H199" i="29"/>
  <c r="I223" i="28"/>
  <c r="I222" i="29"/>
  <c r="I231" i="28"/>
  <c r="I230" i="29"/>
  <c r="I205" i="28"/>
  <c r="I204" i="29"/>
  <c r="I233" i="28"/>
  <c r="I232" i="29"/>
  <c r="H137" i="29"/>
  <c r="I113" i="29"/>
  <c r="I111" i="29"/>
  <c r="I116" i="28"/>
  <c r="I115" i="29"/>
  <c r="I108" i="28"/>
  <c r="I107" i="29"/>
  <c r="I833" i="28"/>
  <c r="I832" i="29"/>
  <c r="I488" i="28"/>
  <c r="I487" i="29"/>
  <c r="I492" i="29"/>
  <c r="I506" i="28"/>
  <c r="I505" i="29"/>
  <c r="I464" i="29"/>
  <c r="H512" i="29"/>
  <c r="I574" i="28"/>
  <c r="I573" i="29"/>
  <c r="I414" i="28"/>
  <c r="I413" i="29"/>
  <c r="H760" i="29"/>
  <c r="I394" i="29"/>
  <c r="I740" i="28"/>
  <c r="I739" i="29"/>
  <c r="I436" i="28"/>
  <c r="I435" i="29"/>
  <c r="I471" i="28"/>
  <c r="I470" i="29"/>
  <c r="I135" i="29"/>
  <c r="G218" i="29"/>
  <c r="D211" i="29"/>
  <c r="E162" i="29"/>
  <c r="F184" i="29"/>
  <c r="H202" i="29"/>
  <c r="E174" i="29"/>
  <c r="H228" i="29"/>
  <c r="H153" i="29"/>
  <c r="H265" i="29"/>
  <c r="E183" i="29"/>
  <c r="E134" i="29"/>
  <c r="I219" i="29"/>
  <c r="C195" i="29"/>
  <c r="H217" i="29"/>
  <c r="I173" i="29"/>
  <c r="I156" i="29"/>
  <c r="C182" i="29"/>
  <c r="H224" i="29"/>
  <c r="G241" i="29"/>
  <c r="E249" i="29"/>
  <c r="I159" i="29"/>
  <c r="H138" i="29"/>
  <c r="C175" i="29"/>
  <c r="E190" i="29"/>
  <c r="H247" i="29"/>
  <c r="F164" i="29"/>
  <c r="I227" i="29"/>
  <c r="G166" i="29"/>
  <c r="H220" i="29"/>
  <c r="H178" i="29"/>
  <c r="F192" i="29"/>
  <c r="F245" i="29"/>
  <c r="I163" i="29"/>
  <c r="I151" i="29"/>
  <c r="E267" i="29"/>
  <c r="H223" i="29"/>
  <c r="G185" i="29"/>
  <c r="I208" i="29"/>
  <c r="G262" i="29"/>
  <c r="H139" i="29"/>
  <c r="C252" i="29"/>
  <c r="C179" i="29"/>
  <c r="D257" i="29"/>
  <c r="H259" i="29"/>
  <c r="D238" i="29"/>
  <c r="C194" i="29"/>
  <c r="F206" i="29"/>
  <c r="E120" i="29"/>
  <c r="D123" i="29"/>
  <c r="H119" i="29"/>
  <c r="H130" i="29"/>
  <c r="I81" i="29"/>
  <c r="G111" i="29"/>
  <c r="C114" i="29"/>
  <c r="I133" i="29"/>
  <c r="F108" i="29"/>
  <c r="C132" i="29"/>
  <c r="F85" i="29"/>
  <c r="F127" i="29"/>
  <c r="E91" i="29"/>
  <c r="C580" i="29"/>
  <c r="F573" i="29"/>
  <c r="I565" i="29"/>
  <c r="G602" i="29"/>
  <c r="H458" i="29"/>
  <c r="E420" i="29"/>
  <c r="F892" i="29"/>
  <c r="F624" i="29"/>
  <c r="I727" i="29"/>
  <c r="H503" i="29"/>
  <c r="I408" i="28"/>
  <c r="I407" i="29"/>
  <c r="G299" i="29"/>
  <c r="G273" i="29"/>
  <c r="I716" i="28"/>
  <c r="I715" i="29"/>
  <c r="I675" i="28"/>
  <c r="I674" i="29"/>
  <c r="C373" i="29"/>
  <c r="H205" i="29"/>
  <c r="G238" i="29"/>
  <c r="I120" i="29"/>
  <c r="D125" i="29"/>
  <c r="E97" i="29"/>
  <c r="E99" i="29"/>
  <c r="E119" i="29"/>
  <c r="I96" i="28"/>
  <c r="I95" i="29"/>
  <c r="E111" i="29"/>
  <c r="H94" i="29"/>
  <c r="E104" i="29"/>
  <c r="F115" i="29"/>
  <c r="E118" i="29"/>
  <c r="H98" i="29"/>
  <c r="F100" i="29"/>
  <c r="E124" i="29"/>
  <c r="F129" i="29"/>
  <c r="E87" i="29"/>
  <c r="H116" i="29"/>
  <c r="H755" i="29"/>
  <c r="H659" i="29"/>
  <c r="C522" i="29"/>
  <c r="C826" i="29"/>
  <c r="F388" i="29"/>
  <c r="G425" i="29"/>
  <c r="D369" i="29"/>
  <c r="G391" i="29"/>
  <c r="C750" i="29"/>
  <c r="F472" i="29"/>
  <c r="I784" i="28"/>
  <c r="I783" i="29"/>
  <c r="D512" i="29"/>
  <c r="E573" i="29"/>
  <c r="H821" i="29"/>
  <c r="G483" i="29"/>
  <c r="D707" i="29"/>
  <c r="F413" i="29"/>
  <c r="E394" i="29"/>
  <c r="H489" i="29"/>
  <c r="C880" i="29"/>
  <c r="G563" i="29"/>
  <c r="C765" i="29"/>
  <c r="D788" i="29"/>
  <c r="F602" i="29"/>
  <c r="D662" i="29"/>
  <c r="E668" i="29"/>
  <c r="G458" i="29"/>
  <c r="C666" i="29"/>
  <c r="G779" i="29"/>
  <c r="I390" i="29"/>
  <c r="F508" i="29"/>
  <c r="F621" i="29"/>
  <c r="H789" i="29"/>
  <c r="I287" i="29"/>
  <c r="H704" i="29"/>
  <c r="D526" i="29"/>
  <c r="I700" i="29"/>
  <c r="I509" i="29"/>
  <c r="F634" i="29"/>
  <c r="I837" i="29"/>
  <c r="H488" i="29"/>
  <c r="I434" i="29"/>
  <c r="H415" i="29"/>
  <c r="G372" i="29"/>
  <c r="I655" i="28"/>
  <c r="I654" i="29"/>
  <c r="F756" i="29"/>
  <c r="D727" i="29"/>
  <c r="I444" i="29"/>
  <c r="C503" i="29"/>
  <c r="I449" i="29"/>
  <c r="H583" i="29"/>
  <c r="E606" i="29"/>
  <c r="F800" i="29"/>
  <c r="D469" i="29"/>
  <c r="G890" i="29"/>
  <c r="H865" i="29"/>
  <c r="I610" i="29"/>
  <c r="G576" i="29"/>
  <c r="F763" i="29"/>
  <c r="G696" i="29"/>
  <c r="I548" i="28"/>
  <c r="I547" i="29"/>
  <c r="I867" i="28"/>
  <c r="I866" i="29"/>
  <c r="H887" i="29"/>
  <c r="H136" i="29"/>
  <c r="D158" i="29"/>
  <c r="C186" i="29"/>
  <c r="I258" i="29"/>
  <c r="I260" i="29"/>
  <c r="I237" i="29"/>
  <c r="I229" i="29"/>
  <c r="D201" i="29"/>
  <c r="H226" i="29"/>
  <c r="I138" i="29"/>
  <c r="E172" i="29"/>
  <c r="H221" i="29"/>
  <c r="E145" i="29"/>
  <c r="C170" i="29"/>
  <c r="E178" i="29"/>
  <c r="E210" i="29"/>
  <c r="G165" i="29"/>
  <c r="E261" i="29"/>
  <c r="H185" i="29"/>
  <c r="E250" i="29"/>
  <c r="D216" i="29"/>
  <c r="H236" i="29"/>
  <c r="I196" i="29"/>
  <c r="H231" i="29"/>
  <c r="E126" i="29"/>
  <c r="G108" i="29"/>
  <c r="I84" i="29"/>
  <c r="H124" i="29"/>
  <c r="H121" i="29"/>
  <c r="I75" i="29"/>
  <c r="H854" i="29"/>
  <c r="H614" i="29"/>
  <c r="C617" i="29"/>
  <c r="I708" i="29"/>
  <c r="I425" i="29"/>
  <c r="H384" i="29"/>
  <c r="H369" i="29"/>
  <c r="G512" i="29"/>
  <c r="I772" i="29"/>
  <c r="I707" i="29"/>
  <c r="H778" i="29"/>
  <c r="H532" i="29"/>
  <c r="C519" i="29"/>
  <c r="G597" i="29"/>
  <c r="H842" i="29"/>
  <c r="G788" i="29"/>
  <c r="I666" i="29"/>
  <c r="I776" i="29"/>
  <c r="H621" i="29"/>
  <c r="H827" i="29"/>
  <c r="H429" i="29"/>
  <c r="I688" i="29"/>
  <c r="H569" i="29"/>
  <c r="H481" i="29"/>
  <c r="H714" i="29"/>
  <c r="H825" i="29"/>
  <c r="H152" i="29"/>
  <c r="I216" i="28"/>
  <c r="I215" i="29"/>
  <c r="D226" i="29"/>
  <c r="I175" i="29"/>
  <c r="H172" i="29"/>
  <c r="H155" i="29"/>
  <c r="C143" i="29"/>
  <c r="E254" i="29"/>
  <c r="I145" i="29"/>
  <c r="E166" i="29"/>
  <c r="C192" i="29"/>
  <c r="H210" i="29"/>
  <c r="I203" i="29"/>
  <c r="H140" i="29"/>
  <c r="H250" i="29"/>
  <c r="E236" i="29"/>
  <c r="I154" i="29"/>
  <c r="H122" i="29"/>
  <c r="H113" i="29"/>
  <c r="H97" i="29"/>
  <c r="H99" i="29"/>
  <c r="I103" i="29"/>
  <c r="I110" i="29"/>
  <c r="G104" i="29"/>
  <c r="G126" i="29"/>
  <c r="H102" i="29"/>
  <c r="G92" i="29"/>
  <c r="G105" i="29"/>
  <c r="I80" i="29"/>
  <c r="E107" i="29"/>
  <c r="I74" i="29"/>
  <c r="I854" i="29"/>
  <c r="F614" i="29"/>
  <c r="H658" i="29"/>
  <c r="I839" i="29"/>
  <c r="H819" i="29"/>
  <c r="D318" i="29"/>
  <c r="D472" i="29"/>
  <c r="H891" i="29"/>
  <c r="H461" i="29"/>
  <c r="H565" i="29"/>
  <c r="H738" i="29"/>
  <c r="I597" i="29"/>
  <c r="H762" i="29"/>
  <c r="I582" i="29"/>
  <c r="H662" i="29"/>
  <c r="I751" i="29"/>
  <c r="I621" i="29"/>
  <c r="I789" i="29"/>
  <c r="H467" i="29"/>
  <c r="C415" i="29"/>
  <c r="I352" i="28"/>
  <c r="I351" i="29"/>
  <c r="I845" i="29"/>
  <c r="G354" i="29"/>
  <c r="F847" i="29"/>
  <c r="I583" i="29"/>
  <c r="C534" i="29"/>
  <c r="I800" i="29"/>
  <c r="I421" i="29"/>
  <c r="E477" i="29"/>
  <c r="G407" i="29"/>
  <c r="I418" i="29"/>
  <c r="D400" i="29"/>
  <c r="C529" i="29"/>
  <c r="E613" i="29"/>
  <c r="H774" i="29"/>
  <c r="H104" i="29"/>
  <c r="H108" i="29"/>
  <c r="H105" i="29"/>
  <c r="H106" i="29"/>
  <c r="H678" i="29"/>
  <c r="H543" i="29"/>
  <c r="H727" i="29"/>
  <c r="I322" i="29"/>
  <c r="I158" i="28"/>
  <c r="I157" i="29"/>
  <c r="I149" i="29"/>
  <c r="H150" i="29"/>
  <c r="H244" i="29"/>
  <c r="H143" i="29"/>
  <c r="I213" i="29"/>
  <c r="I79" i="29"/>
  <c r="I91" i="29"/>
  <c r="I692" i="28"/>
  <c r="I691" i="29"/>
  <c r="I556" i="28"/>
  <c r="I555" i="29"/>
  <c r="I318" i="29"/>
  <c r="I411" i="28"/>
  <c r="I410" i="29"/>
  <c r="I794" i="28"/>
  <c r="I793" i="29"/>
  <c r="I347" i="28"/>
  <c r="I346" i="29"/>
  <c r="I504" i="29"/>
  <c r="I797" i="28"/>
  <c r="I796" i="29"/>
  <c r="I568" i="28"/>
  <c r="I567" i="29"/>
  <c r="H670" i="29"/>
  <c r="H892" i="29"/>
  <c r="H354" i="29"/>
  <c r="H862" i="29"/>
  <c r="I552" i="29"/>
  <c r="I325" i="28"/>
  <c r="I324" i="29"/>
  <c r="I519" i="29"/>
  <c r="F504" i="29"/>
  <c r="I456" i="29"/>
  <c r="F343" i="29"/>
  <c r="I590" i="28"/>
  <c r="I589" i="29"/>
  <c r="H802" i="29"/>
  <c r="E538" i="29"/>
  <c r="F439" i="29"/>
  <c r="I512" i="28"/>
  <c r="I511" i="29"/>
  <c r="G515" i="29"/>
  <c r="D368" i="29"/>
  <c r="F290" i="29"/>
  <c r="I101" i="29"/>
  <c r="F86" i="29"/>
  <c r="D105" i="29"/>
  <c r="D106" i="29"/>
  <c r="F128" i="29"/>
  <c r="E305" i="29"/>
  <c r="I296" i="29"/>
  <c r="I617" i="29"/>
  <c r="I749" i="29"/>
  <c r="H450" i="29"/>
  <c r="E443" i="29"/>
  <c r="H366" i="29"/>
  <c r="F891" i="29"/>
  <c r="H317" i="29"/>
  <c r="H528" i="29"/>
  <c r="I358" i="29"/>
  <c r="E793" i="29"/>
  <c r="H519" i="29"/>
  <c r="H871" i="29"/>
  <c r="I350" i="29"/>
  <c r="H486" i="29"/>
  <c r="H672" i="29"/>
  <c r="G470" i="29"/>
  <c r="D892" i="29"/>
  <c r="H526" i="29"/>
  <c r="I711" i="29"/>
  <c r="H624" i="29"/>
  <c r="I535" i="29"/>
  <c r="D354" i="29"/>
  <c r="H322" i="29"/>
  <c r="H613" i="29"/>
  <c r="C324" i="29"/>
  <c r="H753" i="29"/>
  <c r="I775" i="29"/>
  <c r="I538" i="29"/>
  <c r="I592" i="29"/>
  <c r="I304" i="29"/>
  <c r="C511" i="29"/>
  <c r="D690" i="29"/>
  <c r="I531" i="29"/>
  <c r="H848" i="29"/>
  <c r="F159" i="29"/>
  <c r="C244" i="29"/>
  <c r="E240" i="29"/>
  <c r="I190" i="29"/>
  <c r="H144" i="29"/>
  <c r="F155" i="29"/>
  <c r="G204" i="29"/>
  <c r="C189" i="29"/>
  <c r="F220" i="29"/>
  <c r="F268" i="29"/>
  <c r="G213" i="29"/>
  <c r="I267" i="29"/>
  <c r="G232" i="29"/>
  <c r="I262" i="29"/>
  <c r="I254" i="28"/>
  <c r="I253" i="29"/>
  <c r="I168" i="29"/>
  <c r="D206" i="29"/>
  <c r="I83" i="29"/>
  <c r="I115" i="28"/>
  <c r="I114" i="29"/>
  <c r="I101" i="28"/>
  <c r="I100" i="29"/>
  <c r="F91" i="29"/>
  <c r="I109" i="29"/>
  <c r="G832" i="29"/>
  <c r="I580" i="29"/>
  <c r="I880" i="29"/>
  <c r="I766" i="28"/>
  <c r="I765" i="29"/>
  <c r="I411" i="29"/>
  <c r="G582" i="29"/>
  <c r="I474" i="28"/>
  <c r="I473" i="29"/>
  <c r="F739" i="29"/>
  <c r="I334" i="28"/>
  <c r="I333" i="29"/>
  <c r="H390" i="29"/>
  <c r="I808" i="29"/>
  <c r="I312" i="28"/>
  <c r="I311" i="29"/>
  <c r="I671" i="28"/>
  <c r="I670" i="29"/>
  <c r="E509" i="29"/>
  <c r="I488" i="29"/>
  <c r="E548" i="29"/>
  <c r="I889" i="28"/>
  <c r="I888" i="29"/>
  <c r="H847" i="29"/>
  <c r="I299" i="28"/>
  <c r="I298" i="29"/>
  <c r="E593" i="29"/>
  <c r="F599" i="29"/>
  <c r="D767" i="29"/>
  <c r="I576" i="28"/>
  <c r="I575" i="29"/>
  <c r="C705" i="29"/>
  <c r="I836" i="28"/>
  <c r="I835" i="29"/>
  <c r="I533" i="29"/>
  <c r="I711" i="28"/>
  <c r="I710" i="29"/>
  <c r="I374" i="28"/>
  <c r="I373" i="29"/>
  <c r="I476" i="29"/>
  <c r="F482" i="29"/>
  <c r="E426" i="29"/>
  <c r="H527" i="29"/>
  <c r="G804" i="29"/>
  <c r="I717" i="29"/>
  <c r="C588" i="29"/>
  <c r="E515" i="29"/>
  <c r="D694" i="29"/>
  <c r="H692" i="29"/>
  <c r="I297" i="29"/>
  <c r="I709" i="29"/>
  <c r="I537" i="28"/>
  <c r="I536" i="29"/>
  <c r="G539" i="29"/>
  <c r="H320" i="29"/>
  <c r="I667" i="29"/>
  <c r="I291" i="28"/>
  <c r="I290" i="29"/>
  <c r="I361" i="29"/>
  <c r="F828" i="29"/>
  <c r="I601" i="29"/>
  <c r="C702" i="29"/>
  <c r="E730" i="29"/>
  <c r="H556" i="29"/>
  <c r="C864" i="29"/>
  <c r="F722" i="29"/>
  <c r="C773" i="29"/>
  <c r="G405" i="29"/>
  <c r="D523" i="29"/>
  <c r="F734" i="29"/>
  <c r="C542" i="29"/>
  <c r="D761" i="29"/>
  <c r="F813" i="29"/>
  <c r="G495" i="29"/>
  <c r="C680" i="29"/>
  <c r="H406" i="29"/>
  <c r="E433" i="29"/>
  <c r="H637" i="29"/>
  <c r="C807" i="29"/>
  <c r="E786" i="29"/>
  <c r="I831" i="29"/>
  <c r="F336" i="29"/>
  <c r="I375" i="29"/>
  <c r="I300" i="29"/>
  <c r="F806" i="29"/>
  <c r="I506" i="29"/>
  <c r="H295" i="29"/>
  <c r="I555" i="28"/>
  <c r="I554" i="29"/>
  <c r="I344" i="28"/>
  <c r="I343" i="29"/>
  <c r="I594" i="28"/>
  <c r="I593" i="29"/>
  <c r="I878" i="28"/>
  <c r="I877" i="29"/>
  <c r="I356" i="28"/>
  <c r="I355" i="29"/>
  <c r="I706" i="28"/>
  <c r="I705" i="29"/>
  <c r="I519" i="28"/>
  <c r="I518" i="29"/>
  <c r="H822" i="29"/>
  <c r="I344" i="29"/>
  <c r="I641" i="28"/>
  <c r="I640" i="29"/>
  <c r="I785" i="28"/>
  <c r="I784" i="29"/>
  <c r="H803" i="29"/>
  <c r="I437" i="28"/>
  <c r="I436" i="29"/>
  <c r="I697" i="29"/>
  <c r="I685" i="28"/>
  <c r="I684" i="29"/>
  <c r="H768" i="29"/>
  <c r="I722" i="28"/>
  <c r="I721" i="29"/>
  <c r="I807" i="28"/>
  <c r="I806" i="29"/>
  <c r="I554" i="28"/>
  <c r="I553" i="29"/>
  <c r="I552" i="28"/>
  <c r="I551" i="29"/>
  <c r="I327" i="28"/>
  <c r="I326" i="29"/>
  <c r="C460" i="29"/>
  <c r="I454" i="28"/>
  <c r="I453" i="29"/>
  <c r="I295" i="28"/>
  <c r="I294" i="29"/>
  <c r="G873" i="29"/>
  <c r="C719" i="29"/>
  <c r="F735" i="29"/>
  <c r="C875" i="29"/>
  <c r="G271" i="29"/>
  <c r="H574" i="29"/>
  <c r="I577" i="29"/>
  <c r="F89" i="29"/>
  <c r="G124" i="29"/>
  <c r="H109" i="29"/>
  <c r="I78" i="29"/>
  <c r="D296" i="29"/>
  <c r="C879" i="29"/>
  <c r="F522" i="29"/>
  <c r="D450" i="29"/>
  <c r="I572" i="29"/>
  <c r="G826" i="29"/>
  <c r="I388" i="29"/>
  <c r="H492" i="29"/>
  <c r="I391" i="29"/>
  <c r="H750" i="29"/>
  <c r="E685" i="29"/>
  <c r="F512" i="29"/>
  <c r="F580" i="29"/>
  <c r="H573" i="29"/>
  <c r="G707" i="29"/>
  <c r="D528" i="29"/>
  <c r="E566" i="29"/>
  <c r="H884" i="29"/>
  <c r="C358" i="29"/>
  <c r="F760" i="29"/>
  <c r="G394" i="29"/>
  <c r="I563" i="29"/>
  <c r="E765" i="29"/>
  <c r="E762" i="29"/>
  <c r="D411" i="29"/>
  <c r="I788" i="29"/>
  <c r="D504" i="29"/>
  <c r="I602" i="29"/>
  <c r="D473" i="29"/>
  <c r="E666" i="29"/>
  <c r="G420" i="29"/>
  <c r="I779" i="29"/>
  <c r="I508" i="29"/>
  <c r="H287" i="29"/>
  <c r="I277" i="29"/>
  <c r="I634" i="29"/>
  <c r="I372" i="29"/>
  <c r="H756" i="29"/>
  <c r="F444" i="29"/>
  <c r="I586" i="29"/>
  <c r="H606" i="29"/>
  <c r="I867" i="29"/>
  <c r="I852" i="28"/>
  <c r="I851" i="29"/>
  <c r="I389" i="29"/>
  <c r="I787" i="28"/>
  <c r="I786" i="29"/>
  <c r="G337" i="29"/>
  <c r="I801" i="29"/>
  <c r="G441" i="29"/>
  <c r="I855" i="29"/>
  <c r="D359" i="29"/>
  <c r="G544" i="29"/>
  <c r="C873" i="29"/>
  <c r="H332" i="29"/>
  <c r="D735" i="29"/>
  <c r="I520" i="29"/>
  <c r="G741" i="29"/>
  <c r="C782" i="29"/>
  <c r="I478" i="28"/>
  <c r="I477" i="29"/>
  <c r="E591" i="29"/>
  <c r="I798" i="29"/>
  <c r="I766" i="29"/>
  <c r="I400" i="29"/>
  <c r="G802" i="29"/>
  <c r="C877" i="29"/>
  <c r="C599" i="29"/>
  <c r="I889" i="29"/>
  <c r="C767" i="29"/>
  <c r="G673" i="29"/>
  <c r="I885" i="29"/>
  <c r="H518" i="29"/>
  <c r="G859" i="29"/>
  <c r="G587" i="29"/>
  <c r="D676" i="29"/>
  <c r="C312" i="29"/>
  <c r="I285" i="29"/>
  <c r="I469" i="29"/>
  <c r="E501" i="29"/>
  <c r="I273" i="29"/>
  <c r="D481" i="29"/>
  <c r="I820" i="29"/>
  <c r="D367" i="29"/>
  <c r="I439" i="29"/>
  <c r="E679" i="29"/>
  <c r="D327" i="29"/>
  <c r="G805" i="29"/>
  <c r="I319" i="29"/>
  <c r="H491" i="29"/>
  <c r="F438" i="29"/>
  <c r="G674" i="29"/>
  <c r="G631" i="29"/>
  <c r="H598" i="29"/>
  <c r="H763" i="29"/>
  <c r="H373" i="29"/>
  <c r="D731" i="29"/>
  <c r="I627" i="29"/>
  <c r="H521" i="29"/>
  <c r="I696" i="29"/>
  <c r="D408" i="29"/>
  <c r="I329" i="29"/>
  <c r="C424" i="29"/>
  <c r="F594" i="29"/>
  <c r="D612" i="29"/>
  <c r="F825" i="29"/>
  <c r="E635" i="29"/>
  <c r="I823" i="29"/>
  <c r="I412" i="29"/>
  <c r="G626" i="29"/>
  <c r="F360" i="29"/>
  <c r="F315" i="29"/>
  <c r="F818" i="29"/>
  <c r="I687" i="29"/>
  <c r="C325" i="29"/>
  <c r="D692" i="29"/>
  <c r="H791" i="29"/>
  <c r="H283" i="29"/>
  <c r="C368" i="29"/>
  <c r="D850" i="29"/>
  <c r="G686" i="29"/>
  <c r="F331" i="29"/>
  <c r="I814" i="29"/>
  <c r="H507" i="29"/>
  <c r="G601" i="29"/>
  <c r="I730" i="29"/>
  <c r="H867" i="29"/>
  <c r="G697" i="29"/>
  <c r="F864" i="29"/>
  <c r="G550" i="29"/>
  <c r="H578" i="29"/>
  <c r="G275" i="29"/>
  <c r="F448" i="29"/>
  <c r="D279" i="29"/>
  <c r="E754" i="29"/>
  <c r="D594" i="29"/>
  <c r="E626" i="29"/>
  <c r="D334" i="29"/>
  <c r="G276" i="29"/>
  <c r="E283" i="29"/>
  <c r="C352" i="29"/>
  <c r="C686" i="29"/>
  <c r="I331" i="29"/>
  <c r="G814" i="29"/>
  <c r="H328" i="29"/>
  <c r="H498" i="29"/>
  <c r="D448" i="29"/>
  <c r="G629" i="29"/>
  <c r="I600" i="29"/>
  <c r="I342" i="28"/>
  <c r="I341" i="29"/>
  <c r="F496" i="29"/>
  <c r="I405" i="28"/>
  <c r="I404" i="29"/>
  <c r="D671" i="29"/>
  <c r="D479" i="29"/>
  <c r="E874" i="29"/>
  <c r="I863" i="29"/>
  <c r="C569" i="29"/>
  <c r="G727" i="29"/>
  <c r="I843" i="29"/>
  <c r="C774" i="29"/>
  <c r="F324" i="29"/>
  <c r="C299" i="29"/>
  <c r="I383" i="29"/>
  <c r="H417" i="29"/>
  <c r="G547" i="29"/>
  <c r="I367" i="29"/>
  <c r="H632" i="29"/>
  <c r="F714" i="29"/>
  <c r="H710" i="29"/>
  <c r="I491" i="29"/>
  <c r="C674" i="29"/>
  <c r="E379" i="29"/>
  <c r="H392" i="29"/>
  <c r="I279" i="29"/>
  <c r="I794" i="29"/>
  <c r="I594" i="29"/>
  <c r="G825" i="29"/>
  <c r="E823" i="29"/>
  <c r="G334" i="29"/>
  <c r="H422" i="29"/>
  <c r="E687" i="29"/>
  <c r="H866" i="29"/>
  <c r="F325" i="29"/>
  <c r="I276" i="29"/>
  <c r="C401" i="29"/>
  <c r="E840" i="29"/>
  <c r="C814" i="29"/>
  <c r="C869" i="29"/>
  <c r="G876" i="29"/>
  <c r="D656" i="29"/>
  <c r="C499" i="29"/>
  <c r="C867" i="29"/>
  <c r="I579" i="28"/>
  <c r="I578" i="29"/>
  <c r="H448" i="29"/>
  <c r="I451" i="29"/>
  <c r="G585" i="29"/>
  <c r="D622" i="29"/>
  <c r="I834" i="29"/>
  <c r="I829" i="29"/>
  <c r="E423" i="29"/>
  <c r="D353" i="29"/>
  <c r="H740" i="29"/>
  <c r="H325" i="29"/>
  <c r="C550" i="29"/>
  <c r="H629" i="29"/>
  <c r="H852" i="29"/>
  <c r="H441" i="29"/>
  <c r="I873" i="29"/>
  <c r="G744" i="29"/>
  <c r="I443" i="28"/>
  <c r="I442" i="29"/>
  <c r="F404" i="29"/>
  <c r="H524" i="29"/>
  <c r="I699" i="29"/>
  <c r="H587" i="29"/>
  <c r="H676" i="29"/>
  <c r="I681" i="29"/>
  <c r="I381" i="29"/>
  <c r="H547" i="29"/>
  <c r="E319" i="29"/>
  <c r="I468" i="29"/>
  <c r="H414" i="29"/>
  <c r="I598" i="29"/>
  <c r="F386" i="29"/>
  <c r="H818" i="29"/>
  <c r="I623" i="29"/>
  <c r="I475" i="29"/>
  <c r="F497" i="29"/>
  <c r="I352" i="29"/>
  <c r="F683" i="29"/>
  <c r="E539" i="29"/>
  <c r="H876" i="29"/>
  <c r="H499" i="29"/>
  <c r="H278" i="29"/>
  <c r="I585" i="29"/>
  <c r="H618" i="29"/>
  <c r="H680" i="29"/>
  <c r="H665" i="29"/>
  <c r="I358" i="28"/>
  <c r="I357" i="29"/>
  <c r="I461" i="28"/>
  <c r="I460" i="29"/>
  <c r="H873" i="29"/>
  <c r="H288" i="29"/>
  <c r="I574" i="29"/>
  <c r="I335" i="29"/>
  <c r="I770" i="28"/>
  <c r="I769" i="29"/>
  <c r="E609" i="29"/>
  <c r="I834" i="28"/>
  <c r="I833" i="29"/>
  <c r="H656" i="29"/>
  <c r="I761" i="29"/>
  <c r="E622" i="29"/>
  <c r="F834" i="29"/>
  <c r="D829" i="29"/>
  <c r="C537" i="29"/>
  <c r="I815" i="29"/>
  <c r="E831" i="29"/>
  <c r="G375" i="29"/>
  <c r="I698" i="29"/>
  <c r="D806" i="29"/>
  <c r="E740" i="29"/>
  <c r="I301" i="29"/>
  <c r="H568" i="29"/>
  <c r="E852" i="29"/>
  <c r="C295" i="29"/>
  <c r="G665" i="29"/>
  <c r="H364" i="29"/>
  <c r="D308" i="29"/>
  <c r="H719" i="29"/>
  <c r="C332" i="29"/>
  <c r="G288" i="29"/>
  <c r="E875" i="29"/>
  <c r="C562" i="29"/>
  <c r="C726" i="29"/>
  <c r="I780" i="29"/>
  <c r="E744" i="29"/>
  <c r="E323" i="29"/>
  <c r="E291" i="29"/>
  <c r="I712" i="29"/>
  <c r="I811" i="28"/>
  <c r="I810" i="29"/>
  <c r="H511" i="29"/>
  <c r="H493" i="29"/>
  <c r="H674" i="29"/>
  <c r="I379" i="29"/>
  <c r="I764" i="28"/>
  <c r="I763" i="29"/>
  <c r="I393" i="28"/>
  <c r="I392" i="29"/>
  <c r="H628" i="29"/>
  <c r="I695" i="28"/>
  <c r="I694" i="29"/>
  <c r="I441" i="28"/>
  <c r="I440" i="29"/>
  <c r="I870" i="28"/>
  <c r="I869" i="29"/>
  <c r="I829" i="28"/>
  <c r="I828" i="29"/>
  <c r="I774" i="28"/>
  <c r="I773" i="29"/>
  <c r="I524" i="28"/>
  <c r="I523" i="29"/>
  <c r="I543" i="28"/>
  <c r="I542" i="29"/>
  <c r="I814" i="28"/>
  <c r="I813" i="29"/>
  <c r="I354" i="28"/>
  <c r="I353" i="29"/>
  <c r="I734" i="28"/>
  <c r="I733" i="29"/>
  <c r="I720" i="28"/>
  <c r="I719" i="29"/>
  <c r="I525" i="28"/>
  <c r="I524" i="29"/>
  <c r="H734" i="29"/>
  <c r="I496" i="28"/>
  <c r="I495" i="29"/>
  <c r="E471" i="29"/>
  <c r="I424" i="28"/>
  <c r="I423" i="29"/>
  <c r="C665" i="29"/>
  <c r="H720" i="29"/>
  <c r="I703" i="29"/>
  <c r="H733" i="29"/>
  <c r="F364" i="29"/>
  <c r="D728" i="29"/>
  <c r="H308" i="29"/>
  <c r="E288" i="29"/>
  <c r="G780" i="29"/>
  <c r="G596" i="29"/>
  <c r="F282" i="29"/>
  <c r="C744" i="29"/>
  <c r="G641" i="29"/>
  <c r="F742" i="29"/>
  <c r="I465" i="29"/>
  <c r="F379" i="29"/>
  <c r="D414" i="29"/>
  <c r="C347" i="29"/>
  <c r="H386" i="29"/>
  <c r="H754" i="29"/>
  <c r="D794" i="29"/>
  <c r="C497" i="29"/>
  <c r="F725" i="29"/>
  <c r="D667" i="29"/>
  <c r="D869" i="29"/>
  <c r="I722" i="29"/>
  <c r="H595" i="29"/>
  <c r="I560" i="29"/>
  <c r="C619" i="29"/>
  <c r="H736" i="29"/>
  <c r="E542" i="29"/>
  <c r="H600" i="29"/>
  <c r="G618" i="29"/>
  <c r="E680" i="29"/>
  <c r="C829" i="29"/>
  <c r="I807" i="29"/>
  <c r="H336" i="29"/>
  <c r="F506" i="29"/>
  <c r="H466" i="29"/>
  <c r="E841" i="29"/>
  <c r="H513" i="29"/>
  <c r="C308" i="29"/>
  <c r="I735" i="29"/>
  <c r="I875" i="29"/>
  <c r="E271" i="29"/>
  <c r="H726" i="29"/>
  <c r="F312" i="29"/>
  <c r="D681" i="29"/>
  <c r="I517" i="29"/>
  <c r="F787" i="29"/>
  <c r="D592" i="29"/>
  <c r="E835" i="29"/>
  <c r="I327" i="29"/>
  <c r="H533" i="29"/>
  <c r="I693" i="28"/>
  <c r="I692" i="29"/>
  <c r="I369" i="28"/>
  <c r="I368" i="29"/>
  <c r="I540" i="28"/>
  <c r="I539" i="29"/>
  <c r="I321" i="28"/>
  <c r="I320" i="29"/>
  <c r="I557" i="28"/>
  <c r="I556" i="29"/>
  <c r="I407" i="28"/>
  <c r="I406" i="29"/>
  <c r="I434" i="28"/>
  <c r="I433" i="29"/>
  <c r="I638" i="28"/>
  <c r="I637" i="29"/>
  <c r="I296" i="28"/>
  <c r="I295" i="29"/>
  <c r="I514" i="28"/>
  <c r="I513" i="29"/>
  <c r="I457" i="29"/>
  <c r="I432" i="29"/>
  <c r="F816" i="29"/>
  <c r="I760" i="28"/>
  <c r="I759" i="29"/>
  <c r="I447" i="29"/>
  <c r="C551" i="29"/>
  <c r="C733" i="29"/>
  <c r="D724" i="29"/>
  <c r="G513" i="29"/>
  <c r="H460" i="29"/>
  <c r="I271" i="29"/>
  <c r="H453" i="29"/>
  <c r="C780" i="29"/>
  <c r="G457" i="29"/>
  <c r="D432" i="29"/>
  <c r="I746" i="29"/>
  <c r="H759" i="29"/>
  <c r="I429" i="28"/>
  <c r="I428" i="29"/>
  <c r="G699" i="29"/>
  <c r="F403" i="29"/>
  <c r="I365" i="29"/>
  <c r="I795" i="29"/>
  <c r="I357" i="28"/>
  <c r="I356" i="29"/>
  <c r="I541" i="29"/>
  <c r="G608" i="29"/>
  <c r="G723" i="29"/>
  <c r="H374" i="29"/>
  <c r="G853" i="29"/>
  <c r="E339" i="29"/>
  <c r="I868" i="29"/>
  <c r="I764" i="29"/>
  <c r="I545" i="29"/>
  <c r="H459" i="29"/>
  <c r="D313" i="29"/>
  <c r="E745" i="29"/>
  <c r="H797" i="29"/>
  <c r="I872" i="29"/>
  <c r="G309" i="29"/>
  <c r="I646" i="29"/>
  <c r="H651" i="29"/>
  <c r="H74" i="29"/>
  <c r="H428" i="29"/>
  <c r="C830" i="29"/>
  <c r="H558" i="29"/>
  <c r="C399" i="29"/>
  <c r="G397" i="29"/>
  <c r="C648" i="29"/>
  <c r="E649" i="29"/>
  <c r="G651" i="29"/>
  <c r="F84" i="29"/>
  <c r="G770" i="29"/>
  <c r="I752" i="29"/>
  <c r="C816" i="29"/>
  <c r="H294" i="29"/>
  <c r="I484" i="29"/>
  <c r="I655" i="29"/>
  <c r="C430" i="29"/>
  <c r="F365" i="29"/>
  <c r="G356" i="29"/>
  <c r="G541" i="29"/>
  <c r="C608" i="29"/>
  <c r="C824" i="29"/>
  <c r="I490" i="29"/>
  <c r="G558" i="29"/>
  <c r="H314" i="29"/>
  <c r="I561" i="29"/>
  <c r="E559" i="29"/>
  <c r="E393" i="29"/>
  <c r="H846" i="29"/>
  <c r="F374" i="29"/>
  <c r="H478" i="29"/>
  <c r="E549" i="29"/>
  <c r="H339" i="29"/>
  <c r="G868" i="29"/>
  <c r="E459" i="29"/>
  <c r="H452" i="29"/>
  <c r="I657" i="29"/>
  <c r="D745" i="29"/>
  <c r="I607" i="29"/>
  <c r="H669" i="29"/>
  <c r="I269" i="29"/>
  <c r="I646" i="28"/>
  <c r="I645" i="29"/>
  <c r="I741" i="29"/>
  <c r="H591" i="29"/>
  <c r="F355" i="29"/>
  <c r="H767" i="29"/>
  <c r="I299" i="29"/>
  <c r="I859" i="29"/>
  <c r="H312" i="29"/>
  <c r="G822" i="29"/>
  <c r="H344" i="29"/>
  <c r="F327" i="29"/>
  <c r="E531" i="29"/>
  <c r="H715" i="29"/>
  <c r="H438" i="29"/>
  <c r="I631" i="29"/>
  <c r="H408" i="29"/>
  <c r="I424" i="29"/>
  <c r="I570" i="29"/>
  <c r="H612" i="29"/>
  <c r="I431" i="29"/>
  <c r="I626" i="29"/>
  <c r="H315" i="29"/>
  <c r="I849" i="29"/>
  <c r="I515" i="29"/>
  <c r="D866" i="29"/>
  <c r="F692" i="29"/>
  <c r="I840" i="29"/>
  <c r="I615" i="29"/>
  <c r="H368" i="29"/>
  <c r="H850" i="29"/>
  <c r="H331" i="29"/>
  <c r="F867" i="29"/>
  <c r="I864" i="29"/>
  <c r="I275" i="29"/>
  <c r="I405" i="29"/>
  <c r="I274" i="29"/>
  <c r="G462" i="29"/>
  <c r="H807" i="29"/>
  <c r="H496" i="29"/>
  <c r="H357" i="29"/>
  <c r="I544" i="29"/>
  <c r="H562" i="29"/>
  <c r="I596" i="29"/>
  <c r="H577" i="29"/>
  <c r="I743" i="28"/>
  <c r="I742" i="29"/>
  <c r="H746" i="29"/>
  <c r="I678" i="28"/>
  <c r="I677" i="29"/>
  <c r="I514" i="29"/>
  <c r="I371" i="29"/>
  <c r="H559" i="29"/>
  <c r="I339" i="29"/>
  <c r="H747" i="29"/>
  <c r="I886" i="29"/>
  <c r="I771" i="29"/>
  <c r="H607" i="29"/>
  <c r="H399" i="29"/>
  <c r="C397" i="29"/>
  <c r="H82" i="29"/>
  <c r="C596" i="29"/>
  <c r="I616" i="29"/>
  <c r="H442" i="29"/>
  <c r="D641" i="29"/>
  <c r="C878" i="29"/>
  <c r="G746" i="29"/>
  <c r="H280" i="29"/>
  <c r="G752" i="29"/>
  <c r="E677" i="29"/>
  <c r="I816" i="29"/>
  <c r="F294" i="29"/>
  <c r="E759" i="29"/>
  <c r="H514" i="29"/>
  <c r="D428" i="29"/>
  <c r="I479" i="29"/>
  <c r="E718" i="29"/>
  <c r="F817" i="29"/>
  <c r="D403" i="29"/>
  <c r="D371" i="29"/>
  <c r="H341" i="29"/>
  <c r="H307" i="29"/>
  <c r="E490" i="29"/>
  <c r="I559" i="29"/>
  <c r="I846" i="29"/>
  <c r="D374" i="29"/>
  <c r="D478" i="29"/>
  <c r="H590" i="29"/>
  <c r="H713" i="29"/>
  <c r="H764" i="29"/>
  <c r="C747" i="29"/>
  <c r="I639" i="29"/>
  <c r="E452" i="29"/>
  <c r="C657" i="29"/>
  <c r="C757" i="29"/>
  <c r="E302" i="29"/>
  <c r="F82" i="29"/>
  <c r="C405" i="29"/>
  <c r="H419" i="29"/>
  <c r="G619" i="29"/>
  <c r="G768" i="29"/>
  <c r="E377" i="29"/>
  <c r="G274" i="29"/>
  <c r="H389" i="29"/>
  <c r="C734" i="29"/>
  <c r="C721" i="29"/>
  <c r="I427" i="29"/>
  <c r="C585" i="29"/>
  <c r="D495" i="29"/>
  <c r="I622" i="29"/>
  <c r="E462" i="29"/>
  <c r="G664" i="29"/>
  <c r="C433" i="29"/>
  <c r="F537" i="29"/>
  <c r="G370" i="29"/>
  <c r="I338" i="29"/>
  <c r="H786" i="29"/>
  <c r="I337" i="29"/>
  <c r="H525" i="29"/>
  <c r="H604" i="29"/>
  <c r="D300" i="29"/>
  <c r="H474" i="29"/>
  <c r="D553" i="29"/>
  <c r="F801" i="29"/>
  <c r="F466" i="29"/>
  <c r="D380" i="29"/>
  <c r="E441" i="29"/>
  <c r="H855" i="29"/>
  <c r="E326" i="29"/>
  <c r="I359" i="29"/>
  <c r="I724" i="29"/>
  <c r="F357" i="29"/>
  <c r="E513" i="29"/>
  <c r="E544" i="29"/>
  <c r="E332" i="29"/>
  <c r="C735" i="29"/>
  <c r="C882" i="29"/>
  <c r="F453" i="29"/>
  <c r="G520" i="29"/>
  <c r="F856" i="29"/>
  <c r="C323" i="29"/>
  <c r="I771" i="28"/>
  <c r="I770" i="29"/>
  <c r="I382" i="29"/>
  <c r="I738" i="28"/>
  <c r="I737" i="29"/>
  <c r="C752" i="29"/>
  <c r="I671" i="29"/>
  <c r="G479" i="29"/>
  <c r="G874" i="29"/>
  <c r="H824" i="29"/>
  <c r="H342" i="29"/>
  <c r="I550" i="28"/>
  <c r="I549" i="29"/>
  <c r="I713" i="29"/>
  <c r="H564" i="29"/>
  <c r="I388" i="28"/>
  <c r="I387" i="29"/>
  <c r="H286" i="29"/>
  <c r="I652" i="29"/>
  <c r="I559" i="28"/>
  <c r="I558" i="29"/>
  <c r="H80" i="29"/>
  <c r="H83" i="29"/>
  <c r="E78" i="29"/>
  <c r="I831" i="28"/>
  <c r="I830" i="29"/>
  <c r="D307" i="29"/>
  <c r="G812" i="29"/>
  <c r="I733" i="28"/>
  <c r="I732" i="29"/>
  <c r="F455" i="29"/>
  <c r="E846" i="29"/>
  <c r="F881" i="29"/>
  <c r="I285" i="28"/>
  <c r="I284" i="29"/>
  <c r="D764" i="29"/>
  <c r="I747" i="29"/>
  <c r="H579" i="29"/>
  <c r="H777" i="29"/>
  <c r="G886" i="29"/>
  <c r="E771" i="29"/>
  <c r="I292" i="29"/>
  <c r="I798" i="28"/>
  <c r="I797" i="29"/>
  <c r="H302" i="29"/>
  <c r="G652" i="29"/>
  <c r="I653" i="29"/>
  <c r="D645" i="29"/>
  <c r="F647" i="29"/>
  <c r="H642" i="29"/>
  <c r="F83" i="29"/>
  <c r="C81" i="29"/>
  <c r="C301" i="29"/>
  <c r="G852" i="29"/>
  <c r="E295" i="29"/>
  <c r="G801" i="29"/>
  <c r="E855" i="29"/>
  <c r="F308" i="29"/>
  <c r="I882" i="29"/>
  <c r="F726" i="29"/>
  <c r="E780" i="29"/>
  <c r="I745" i="28"/>
  <c r="I744" i="29"/>
  <c r="H432" i="29"/>
  <c r="H323" i="29"/>
  <c r="D737" i="29"/>
  <c r="C404" i="29"/>
  <c r="G712" i="29"/>
  <c r="D335" i="29"/>
  <c r="H699" i="29"/>
  <c r="I701" i="29"/>
  <c r="I633" i="29"/>
  <c r="H830" i="29"/>
  <c r="I386" i="28"/>
  <c r="I385" i="29"/>
  <c r="D857" i="29"/>
  <c r="I723" i="29"/>
  <c r="H732" i="29"/>
  <c r="I456" i="28"/>
  <c r="I455" i="29"/>
  <c r="F729" i="29"/>
  <c r="I861" i="29"/>
  <c r="I758" i="29"/>
  <c r="F713" i="29"/>
  <c r="D284" i="29"/>
  <c r="E293" i="29"/>
  <c r="E485" i="29"/>
  <c r="H363" i="29"/>
  <c r="H292" i="29"/>
  <c r="E397" i="29"/>
  <c r="H73" i="29"/>
  <c r="H81" i="29"/>
  <c r="G811" i="29"/>
  <c r="C874" i="29"/>
  <c r="H701" i="29"/>
  <c r="G743" i="29"/>
  <c r="F385" i="29"/>
  <c r="F540" i="29"/>
  <c r="E812" i="29"/>
  <c r="H723" i="29"/>
  <c r="F732" i="29"/>
  <c r="I349" i="29"/>
  <c r="E729" i="29"/>
  <c r="H362" i="29"/>
  <c r="D516" i="29"/>
  <c r="D713" i="29"/>
  <c r="I494" i="29"/>
  <c r="I485" i="29"/>
  <c r="E416" i="29"/>
  <c r="I286" i="29"/>
  <c r="I309" i="29"/>
  <c r="I302" i="29"/>
  <c r="H78" i="29"/>
  <c r="E557" i="29"/>
  <c r="I875" i="28"/>
  <c r="I874" i="29"/>
  <c r="I345" i="29"/>
  <c r="I307" i="29"/>
  <c r="C844" i="29"/>
  <c r="H455" i="29"/>
  <c r="H349" i="29"/>
  <c r="I785" i="29"/>
  <c r="H494" i="29"/>
  <c r="H748" i="29"/>
  <c r="I661" i="29"/>
  <c r="H485" i="29"/>
  <c r="G387" i="29"/>
  <c r="H398" i="29"/>
  <c r="C396" i="29"/>
  <c r="H76" i="29"/>
  <c r="G78" i="29"/>
  <c r="H682" i="29"/>
  <c r="H833" i="29"/>
  <c r="I541" i="28"/>
  <c r="I540" i="29"/>
  <c r="D463" i="29"/>
  <c r="G747" i="29"/>
  <c r="H661" i="29"/>
  <c r="G485" i="29"/>
  <c r="I502" i="29"/>
  <c r="H416" i="29"/>
  <c r="I303" i="29"/>
  <c r="C398" i="29"/>
  <c r="I649" i="28"/>
  <c r="I648" i="29"/>
  <c r="I341" i="28"/>
  <c r="I340" i="29"/>
  <c r="H729" i="29"/>
  <c r="I363" i="28"/>
  <c r="I362" i="29"/>
  <c r="I854" i="28"/>
  <c r="I853" i="29"/>
  <c r="I746" i="28"/>
  <c r="I745" i="29"/>
  <c r="D286" i="29"/>
  <c r="I398" i="29"/>
  <c r="H396" i="29"/>
  <c r="I644" i="28"/>
  <c r="I643" i="29"/>
  <c r="C642" i="29"/>
  <c r="D73" i="29"/>
  <c r="I581" i="29"/>
  <c r="H404" i="29"/>
  <c r="F712" i="29"/>
  <c r="E769" i="29"/>
  <c r="I609" i="29"/>
  <c r="F759" i="29"/>
  <c r="F682" i="29"/>
  <c r="F655" i="29"/>
  <c r="H671" i="29"/>
  <c r="F833" i="29"/>
  <c r="I430" i="29"/>
  <c r="C699" i="29"/>
  <c r="I811" i="29"/>
  <c r="G795" i="29"/>
  <c r="D356" i="29"/>
  <c r="G633" i="29"/>
  <c r="I605" i="29"/>
  <c r="I844" i="29"/>
  <c r="H340" i="29"/>
  <c r="D314" i="29"/>
  <c r="G480" i="29"/>
  <c r="C723" i="29"/>
  <c r="E349" i="29"/>
  <c r="C729" i="29"/>
  <c r="C516" i="29"/>
  <c r="H861" i="29"/>
  <c r="H853" i="29"/>
  <c r="D868" i="29"/>
  <c r="F306" i="29"/>
  <c r="F284" i="29"/>
  <c r="E494" i="29"/>
  <c r="G545" i="29"/>
  <c r="C579" i="29"/>
  <c r="E661" i="29"/>
  <c r="I313" i="29"/>
  <c r="G303" i="29"/>
  <c r="C269" i="29"/>
  <c r="E76" i="29"/>
  <c r="H79" i="29"/>
  <c r="I291" i="29"/>
  <c r="H581" i="29"/>
  <c r="H769" i="29"/>
  <c r="G428" i="29"/>
  <c r="C811" i="29"/>
  <c r="E795" i="29"/>
  <c r="C345" i="29"/>
  <c r="G605" i="29"/>
  <c r="I530" i="29"/>
  <c r="I857" i="29"/>
  <c r="E853" i="29"/>
  <c r="C758" i="29"/>
  <c r="H306" i="29"/>
  <c r="I651" i="28"/>
  <c r="I650" i="29"/>
  <c r="I608" i="29"/>
  <c r="I825" i="28"/>
  <c r="I824" i="29"/>
  <c r="C342" i="29"/>
  <c r="G530" i="29"/>
  <c r="I375" i="28"/>
  <c r="I374" i="29"/>
  <c r="H549" i="29"/>
  <c r="H284" i="29"/>
  <c r="H611" i="29"/>
  <c r="I460" i="28"/>
  <c r="I459" i="29"/>
  <c r="I378" i="29"/>
  <c r="H84" i="29"/>
  <c r="H75" i="29"/>
  <c r="D79" i="29"/>
  <c r="H77" i="29"/>
  <c r="G186" i="29"/>
  <c r="E241" i="29"/>
  <c r="B254" i="29"/>
  <c r="A254" i="29"/>
  <c r="F140" i="29"/>
  <c r="D99" i="29"/>
  <c r="G659" i="29"/>
  <c r="B180" i="29"/>
  <c r="A180" i="29"/>
  <c r="E134" i="28"/>
  <c r="E133" i="29"/>
  <c r="D163" i="29"/>
  <c r="B250" i="29"/>
  <c r="A250" i="29"/>
  <c r="E90" i="29"/>
  <c r="F854" i="29"/>
  <c r="B108" i="29"/>
  <c r="A108" i="29"/>
  <c r="D111" i="29"/>
  <c r="E129" i="29"/>
  <c r="E237" i="29"/>
  <c r="B211" i="29"/>
  <c r="A211" i="29"/>
  <c r="B219" i="29"/>
  <c r="A219" i="29"/>
  <c r="B178" i="29"/>
  <c r="A178" i="29"/>
  <c r="B262" i="29"/>
  <c r="A262" i="29"/>
  <c r="B164" i="29"/>
  <c r="A164" i="29"/>
  <c r="G755" i="29"/>
  <c r="H259" i="28"/>
  <c r="H258" i="29"/>
  <c r="B101" i="29"/>
  <c r="A101" i="29"/>
  <c r="C615" i="28"/>
  <c r="C614" i="29"/>
  <c r="A296" i="29"/>
  <c r="B296" i="29"/>
  <c r="A620" i="29"/>
  <c r="B620" i="29"/>
  <c r="F500" i="29"/>
  <c r="B708" i="29"/>
  <c r="A708" i="29"/>
  <c r="B603" i="29"/>
  <c r="A603" i="29"/>
  <c r="B391" i="29"/>
  <c r="A391" i="29"/>
  <c r="B750" i="29"/>
  <c r="A750" i="29"/>
  <c r="B206" i="29"/>
  <c r="A206" i="29"/>
  <c r="E247" i="29"/>
  <c r="B268" i="29"/>
  <c r="A268" i="29"/>
  <c r="B120" i="29"/>
  <c r="A120" i="29"/>
  <c r="B263" i="29"/>
  <c r="A263" i="29"/>
  <c r="G180" i="29"/>
  <c r="E100" i="29"/>
  <c r="B116" i="29"/>
  <c r="A116" i="29"/>
  <c r="F186" i="29"/>
  <c r="B125" i="29"/>
  <c r="A125" i="29"/>
  <c r="B183" i="29"/>
  <c r="A183" i="29"/>
  <c r="B139" i="29"/>
  <c r="A139" i="29"/>
  <c r="B259" i="29"/>
  <c r="A259" i="29"/>
  <c r="A675" i="29"/>
  <c r="B675" i="29"/>
  <c r="E225" i="29"/>
  <c r="B152" i="29"/>
  <c r="A152" i="29"/>
  <c r="G171" i="28"/>
  <c r="G170" i="29"/>
  <c r="F170" i="28"/>
  <c r="F169" i="29"/>
  <c r="H240" i="28"/>
  <c r="H239" i="29"/>
  <c r="B175" i="29"/>
  <c r="A175" i="29"/>
  <c r="B170" i="29"/>
  <c r="A170" i="29"/>
  <c r="D97" i="29"/>
  <c r="B158" i="29"/>
  <c r="A158" i="29"/>
  <c r="G260" i="29"/>
  <c r="G227" i="28"/>
  <c r="G226" i="29"/>
  <c r="C163" i="29"/>
  <c r="D241" i="29"/>
  <c r="B265" i="29"/>
  <c r="A265" i="29"/>
  <c r="H253" i="28"/>
  <c r="H252" i="29"/>
  <c r="B179" i="29"/>
  <c r="A179" i="29"/>
  <c r="B228" i="29"/>
  <c r="A228" i="29"/>
  <c r="C207" i="29"/>
  <c r="B217" i="29"/>
  <c r="A217" i="29"/>
  <c r="B160" i="29"/>
  <c r="A160" i="29"/>
  <c r="F173" i="29"/>
  <c r="A192" i="29"/>
  <c r="B192" i="29"/>
  <c r="B222" i="29"/>
  <c r="A222" i="29"/>
  <c r="G258" i="28"/>
  <c r="G257" i="29"/>
  <c r="E142" i="29"/>
  <c r="B255" i="29"/>
  <c r="A255" i="29"/>
  <c r="G691" i="29"/>
  <c r="B247" i="29"/>
  <c r="A247" i="29"/>
  <c r="C166" i="29"/>
  <c r="G252" i="28"/>
  <c r="G251" i="29"/>
  <c r="D264" i="29"/>
  <c r="E247" i="28"/>
  <c r="E246" i="29"/>
  <c r="H155" i="28"/>
  <c r="H154" i="29"/>
  <c r="B89" i="29"/>
  <c r="A89" i="29"/>
  <c r="E227" i="29"/>
  <c r="B241" i="29"/>
  <c r="A241" i="29"/>
  <c r="F170" i="29"/>
  <c r="D202" i="29"/>
  <c r="B207" i="29"/>
  <c r="A207" i="29"/>
  <c r="C233" i="29"/>
  <c r="B138" i="29"/>
  <c r="A138" i="29"/>
  <c r="C139" i="28"/>
  <c r="C138" i="29"/>
  <c r="B146" i="29"/>
  <c r="A146" i="29"/>
  <c r="G175" i="29"/>
  <c r="G198" i="29"/>
  <c r="A200" i="29"/>
  <c r="B200" i="29"/>
  <c r="B122" i="29"/>
  <c r="A122" i="29"/>
  <c r="G239" i="29"/>
  <c r="D228" i="29"/>
  <c r="D134" i="29"/>
  <c r="F248" i="29"/>
  <c r="F149" i="28"/>
  <c r="F148" i="29"/>
  <c r="E218" i="29"/>
  <c r="G212" i="28"/>
  <c r="G211" i="29"/>
  <c r="F163" i="28"/>
  <c r="F162" i="29"/>
  <c r="E172" i="28"/>
  <c r="E171" i="29"/>
  <c r="H148" i="28"/>
  <c r="H147" i="29"/>
  <c r="G185" i="28"/>
  <c r="G184" i="29"/>
  <c r="B242" i="29"/>
  <c r="A242" i="29"/>
  <c r="A256" i="29"/>
  <c r="B256" i="29"/>
  <c r="H158" i="28"/>
  <c r="H157" i="29"/>
  <c r="C154" i="28"/>
  <c r="C153" i="29"/>
  <c r="H184" i="28"/>
  <c r="H183" i="29"/>
  <c r="C134" i="29"/>
  <c r="F220" i="28"/>
  <c r="F219" i="29"/>
  <c r="G223" i="28"/>
  <c r="G222" i="29"/>
  <c r="H231" i="28"/>
  <c r="H230" i="29"/>
  <c r="D249" i="28"/>
  <c r="D248" i="29"/>
  <c r="E218" i="28"/>
  <c r="E217" i="29"/>
  <c r="E153" i="28"/>
  <c r="E152" i="29"/>
  <c r="F216" i="28"/>
  <c r="F215" i="29"/>
  <c r="E156" i="29"/>
  <c r="H183" i="28"/>
  <c r="H182" i="29"/>
  <c r="F225" i="28"/>
  <c r="F224" i="29"/>
  <c r="B249" i="29"/>
  <c r="A249" i="29"/>
  <c r="D245" i="28"/>
  <c r="D244" i="29"/>
  <c r="G191" i="28"/>
  <c r="G190" i="29"/>
  <c r="D144" i="28"/>
  <c r="D143" i="29"/>
  <c r="H165" i="28"/>
  <c r="H164" i="29"/>
  <c r="C146" i="28"/>
  <c r="C145" i="29"/>
  <c r="D190" i="28"/>
  <c r="D189" i="29"/>
  <c r="B167" i="29"/>
  <c r="A167" i="29"/>
  <c r="D214" i="28"/>
  <c r="D213" i="29"/>
  <c r="H246" i="28"/>
  <c r="H245" i="29"/>
  <c r="B210" i="29"/>
  <c r="A210" i="29"/>
  <c r="G213" i="28"/>
  <c r="G212" i="29"/>
  <c r="B191" i="29"/>
  <c r="A191" i="29"/>
  <c r="F263" i="28"/>
  <c r="F262" i="29"/>
  <c r="G169" i="28"/>
  <c r="G168" i="29"/>
  <c r="G244" i="28"/>
  <c r="G243" i="29"/>
  <c r="G206" i="28"/>
  <c r="G205" i="29"/>
  <c r="B123" i="29"/>
  <c r="A123" i="29"/>
  <c r="B94" i="29"/>
  <c r="A94" i="29"/>
  <c r="B110" i="29"/>
  <c r="A110" i="29"/>
  <c r="B115" i="29"/>
  <c r="A115" i="29"/>
  <c r="G119" i="28"/>
  <c r="G118" i="29"/>
  <c r="G103" i="28"/>
  <c r="G102" i="29"/>
  <c r="H133" i="28"/>
  <c r="H132" i="29"/>
  <c r="H86" i="28"/>
  <c r="H85" i="29"/>
  <c r="F107" i="28"/>
  <c r="F106" i="29"/>
  <c r="B88" i="29"/>
  <c r="A88" i="29"/>
  <c r="C88" i="28"/>
  <c r="C87" i="29"/>
  <c r="D833" i="28"/>
  <c r="D832" i="29"/>
  <c r="E660" i="28"/>
  <c r="E659" i="29"/>
  <c r="B658" i="29"/>
  <c r="A658" i="29"/>
  <c r="B443" i="29"/>
  <c r="A443" i="29"/>
  <c r="C389" i="28"/>
  <c r="C388" i="29"/>
  <c r="G820" i="28"/>
  <c r="G819" i="29"/>
  <c r="C506" i="28"/>
  <c r="C505" i="29"/>
  <c r="C706" i="29"/>
  <c r="E581" i="28"/>
  <c r="E580" i="29"/>
  <c r="B891" i="29"/>
  <c r="A891" i="29"/>
  <c r="H484" i="28"/>
  <c r="H483" i="29"/>
  <c r="F708" i="28"/>
  <c r="F707" i="29"/>
  <c r="B884" i="29"/>
  <c r="A884" i="29"/>
  <c r="D872" i="28"/>
  <c r="D871" i="29"/>
  <c r="D881" i="28"/>
  <c r="D880" i="29"/>
  <c r="C347" i="28"/>
  <c r="C346" i="29"/>
  <c r="G888" i="28"/>
  <c r="G887" i="29"/>
  <c r="B693" i="29"/>
  <c r="A693" i="29"/>
  <c r="E287" i="29"/>
  <c r="F468" i="28"/>
  <c r="F467" i="29"/>
  <c r="E489" i="28"/>
  <c r="E488" i="29"/>
  <c r="H549" i="28"/>
  <c r="H548" i="29"/>
  <c r="D372" i="29"/>
  <c r="G889" i="28"/>
  <c r="G888" i="29"/>
  <c r="B354" i="29"/>
  <c r="A354" i="29"/>
  <c r="B862" i="29"/>
  <c r="A862" i="29"/>
  <c r="C606" i="29"/>
  <c r="B127" i="29"/>
  <c r="A127" i="29"/>
  <c r="C148" i="29"/>
  <c r="C211" i="29"/>
  <c r="D149" i="29"/>
  <c r="G217" i="29"/>
  <c r="B215" i="29"/>
  <c r="A215" i="29"/>
  <c r="B159" i="29"/>
  <c r="A159" i="29"/>
  <c r="C241" i="28"/>
  <c r="C240" i="29"/>
  <c r="D145" i="28"/>
  <c r="D144" i="29"/>
  <c r="C205" i="28"/>
  <c r="C204" i="29"/>
  <c r="G269" i="28"/>
  <c r="G268" i="29"/>
  <c r="B267" i="29"/>
  <c r="A267" i="29"/>
  <c r="D224" i="28"/>
  <c r="D223" i="29"/>
  <c r="A232" i="29"/>
  <c r="B232" i="29"/>
  <c r="H209" i="28"/>
  <c r="H208" i="29"/>
  <c r="E188" i="28"/>
  <c r="E187" i="29"/>
  <c r="E180" i="28"/>
  <c r="E179" i="29"/>
  <c r="G260" i="28"/>
  <c r="G259" i="29"/>
  <c r="H194" i="28"/>
  <c r="H193" i="29"/>
  <c r="G121" i="28"/>
  <c r="G120" i="29"/>
  <c r="E123" i="28"/>
  <c r="E122" i="29"/>
  <c r="B119" i="29"/>
  <c r="A119" i="29"/>
  <c r="E117" i="28"/>
  <c r="E116" i="29"/>
  <c r="D756" i="28"/>
  <c r="D755" i="29"/>
  <c r="G306" i="28"/>
  <c r="G305" i="29"/>
  <c r="C384" i="29"/>
  <c r="H686" i="28"/>
  <c r="H685" i="29"/>
  <c r="G529" i="28"/>
  <c r="G528" i="29"/>
  <c r="F358" i="29"/>
  <c r="B597" i="29"/>
  <c r="A597" i="29"/>
  <c r="C487" i="28"/>
  <c r="C486" i="29"/>
  <c r="H271" i="28"/>
  <c r="H270" i="29"/>
  <c r="C740" i="28"/>
  <c r="C739" i="29"/>
  <c r="H136" i="28"/>
  <c r="H135" i="29"/>
  <c r="B148" i="29"/>
  <c r="A148" i="29"/>
  <c r="D218" i="29"/>
  <c r="B171" i="29"/>
  <c r="A171" i="29"/>
  <c r="G147" i="29"/>
  <c r="F203" i="28"/>
  <c r="F202" i="29"/>
  <c r="D158" i="28"/>
  <c r="D157" i="29"/>
  <c r="B174" i="29"/>
  <c r="A174" i="29"/>
  <c r="C228" i="29"/>
  <c r="E154" i="28"/>
  <c r="E153" i="29"/>
  <c r="B149" i="29"/>
  <c r="A149" i="29"/>
  <c r="G266" i="28"/>
  <c r="G265" i="29"/>
  <c r="G183" i="29"/>
  <c r="G208" i="28"/>
  <c r="G207" i="29"/>
  <c r="G236" i="28"/>
  <c r="G235" i="29"/>
  <c r="B134" i="29"/>
  <c r="A134" i="29"/>
  <c r="G219" i="29"/>
  <c r="B209" i="29"/>
  <c r="A209" i="29"/>
  <c r="C248" i="29"/>
  <c r="G234" i="28"/>
  <c r="G233" i="29"/>
  <c r="E215" i="29"/>
  <c r="D156" i="29"/>
  <c r="F183" i="28"/>
  <c r="F182" i="29"/>
  <c r="E224" i="29"/>
  <c r="F178" i="28"/>
  <c r="F177" i="29"/>
  <c r="H250" i="28"/>
  <c r="H249" i="29"/>
  <c r="D160" i="28"/>
  <c r="D159" i="29"/>
  <c r="E161" i="28"/>
  <c r="E160" i="29"/>
  <c r="E139" i="28"/>
  <c r="E138" i="29"/>
  <c r="A240" i="29"/>
  <c r="B240" i="29"/>
  <c r="D191" i="28"/>
  <c r="D190" i="29"/>
  <c r="E145" i="28"/>
  <c r="E144" i="29"/>
  <c r="D143" i="28"/>
  <c r="D142" i="29"/>
  <c r="B143" i="29"/>
  <c r="A143" i="29"/>
  <c r="G164" i="29"/>
  <c r="C227" i="29"/>
  <c r="H265" i="28"/>
  <c r="H264" i="29"/>
  <c r="B189" i="29"/>
  <c r="A189" i="29"/>
  <c r="E220" i="29"/>
  <c r="D269" i="28"/>
  <c r="D268" i="29"/>
  <c r="D179" i="28"/>
  <c r="D178" i="29"/>
  <c r="F168" i="28"/>
  <c r="F167" i="29"/>
  <c r="E214" i="28"/>
  <c r="E213" i="29"/>
  <c r="G245" i="29"/>
  <c r="H256" i="28"/>
  <c r="H255" i="29"/>
  <c r="D204" i="28"/>
  <c r="D203" i="29"/>
  <c r="B223" i="29"/>
  <c r="A223" i="29"/>
  <c r="C192" i="28"/>
  <c r="C191" i="29"/>
  <c r="F209" i="28"/>
  <c r="F208" i="29"/>
  <c r="D263" i="28"/>
  <c r="D262" i="29"/>
  <c r="F140" i="28"/>
  <c r="F139" i="29"/>
  <c r="D254" i="28"/>
  <c r="D253" i="29"/>
  <c r="F168" i="29"/>
  <c r="G180" i="28"/>
  <c r="G179" i="29"/>
  <c r="B257" i="29"/>
  <c r="A257" i="29"/>
  <c r="D259" i="29"/>
  <c r="F205" i="29"/>
  <c r="B193" i="29"/>
  <c r="A193" i="29"/>
  <c r="B194" i="29"/>
  <c r="A194" i="29"/>
  <c r="E207" i="28"/>
  <c r="E206" i="29"/>
  <c r="F120" i="29"/>
  <c r="H126" i="28"/>
  <c r="H125" i="29"/>
  <c r="H124" i="28"/>
  <c r="H123" i="29"/>
  <c r="C119" i="29"/>
  <c r="G131" i="28"/>
  <c r="G130" i="29"/>
  <c r="B103" i="29"/>
  <c r="A103" i="29"/>
  <c r="G95" i="28"/>
  <c r="G94" i="29"/>
  <c r="G114" i="29"/>
  <c r="D119" i="28"/>
  <c r="D118" i="29"/>
  <c r="G134" i="28"/>
  <c r="G133" i="29"/>
  <c r="F132" i="29"/>
  <c r="C87" i="28"/>
  <c r="C86" i="29"/>
  <c r="C93" i="28"/>
  <c r="C92" i="29"/>
  <c r="C101" i="28"/>
  <c r="C100" i="29"/>
  <c r="E86" i="28"/>
  <c r="E85" i="29"/>
  <c r="C107" i="28"/>
  <c r="C106" i="29"/>
  <c r="H92" i="28"/>
  <c r="H91" i="29"/>
  <c r="G110" i="28"/>
  <c r="G109" i="29"/>
  <c r="G117" i="28"/>
  <c r="G116" i="29"/>
  <c r="C755" i="29"/>
  <c r="G162" i="29"/>
  <c r="G242" i="29"/>
  <c r="C169" i="29"/>
  <c r="E266" i="28"/>
  <c r="E265" i="29"/>
  <c r="F135" i="28"/>
  <c r="F134" i="29"/>
  <c r="C220" i="28"/>
  <c r="C219" i="29"/>
  <c r="E196" i="28"/>
  <c r="E195" i="29"/>
  <c r="E230" i="29"/>
  <c r="E248" i="29"/>
  <c r="D182" i="29"/>
  <c r="C225" i="28"/>
  <c r="C224" i="29"/>
  <c r="G138" i="29"/>
  <c r="F204" i="29"/>
  <c r="D164" i="29"/>
  <c r="B227" i="29"/>
  <c r="A227" i="29"/>
  <c r="F265" i="28"/>
  <c r="F264" i="29"/>
  <c r="G220" i="29"/>
  <c r="F178" i="29"/>
  <c r="G192" i="29"/>
  <c r="C213" i="29"/>
  <c r="C246" i="28"/>
  <c r="C245" i="29"/>
  <c r="E204" i="28"/>
  <c r="E203" i="29"/>
  <c r="C185" i="29"/>
  <c r="B253" i="29"/>
  <c r="A253" i="29"/>
  <c r="D179" i="29"/>
  <c r="E258" i="28"/>
  <c r="E257" i="29"/>
  <c r="B137" i="29"/>
  <c r="A137" i="29"/>
  <c r="F238" i="29"/>
  <c r="G206" i="29"/>
  <c r="D120" i="29"/>
  <c r="G113" i="29"/>
  <c r="B130" i="29"/>
  <c r="A130" i="29"/>
  <c r="B93" i="29"/>
  <c r="A93" i="29"/>
  <c r="E115" i="29"/>
  <c r="D133" i="29"/>
  <c r="D133" i="28"/>
  <c r="D132" i="29"/>
  <c r="G86" i="29"/>
  <c r="B92" i="29"/>
  <c r="A92" i="29"/>
  <c r="B100" i="29"/>
  <c r="A100" i="29"/>
  <c r="G128" i="28"/>
  <c r="G127" i="29"/>
  <c r="C88" i="29"/>
  <c r="B124" i="29"/>
  <c r="A124" i="29"/>
  <c r="D87" i="29"/>
  <c r="C855" i="28"/>
  <c r="C854" i="29"/>
  <c r="A659" i="29"/>
  <c r="B659" i="29"/>
  <c r="G879" i="29"/>
  <c r="G522" i="29"/>
  <c r="C500" i="29"/>
  <c r="E572" i="29"/>
  <c r="D493" i="28"/>
  <c r="D492" i="29"/>
  <c r="C392" i="28"/>
  <c r="C391" i="29"/>
  <c r="B318" i="29"/>
  <c r="A318" i="29"/>
  <c r="D580" i="29"/>
  <c r="G573" i="29"/>
  <c r="F528" i="29"/>
  <c r="B566" i="29"/>
  <c r="A566" i="29"/>
  <c r="G413" i="29"/>
  <c r="B738" i="29"/>
  <c r="A738" i="29"/>
  <c r="B871" i="29"/>
  <c r="A871" i="29"/>
  <c r="F563" i="29"/>
  <c r="F763" i="28"/>
  <c r="F762" i="29"/>
  <c r="G504" i="29"/>
  <c r="B311" i="29"/>
  <c r="A311" i="29"/>
  <c r="C435" i="29"/>
  <c r="G317" i="28"/>
  <c r="G316" i="29"/>
  <c r="B199" i="29"/>
  <c r="A199" i="29"/>
  <c r="B198" i="29"/>
  <c r="A198" i="29"/>
  <c r="E222" i="29"/>
  <c r="F230" i="29"/>
  <c r="A248" i="29"/>
  <c r="B248" i="29"/>
  <c r="B233" i="29"/>
  <c r="A233" i="29"/>
  <c r="G160" i="29"/>
  <c r="B144" i="29"/>
  <c r="A144" i="29"/>
  <c r="B142" i="29"/>
  <c r="A142" i="29"/>
  <c r="B204" i="29"/>
  <c r="A204" i="29"/>
  <c r="B213" i="29"/>
  <c r="A213" i="29"/>
  <c r="B212" i="29"/>
  <c r="A212" i="29"/>
  <c r="B188" i="29"/>
  <c r="A188" i="29"/>
  <c r="C168" i="29"/>
  <c r="C236" i="29"/>
  <c r="B176" i="29"/>
  <c r="A176" i="29"/>
  <c r="C125" i="29"/>
  <c r="G97" i="29"/>
  <c r="C94" i="29"/>
  <c r="B86" i="29"/>
  <c r="A86" i="29"/>
  <c r="D100" i="29"/>
  <c r="F88" i="29"/>
  <c r="F755" i="29"/>
  <c r="B854" i="29"/>
  <c r="A854" i="29"/>
  <c r="B832" i="29"/>
  <c r="A832" i="29"/>
  <c r="C487" i="29"/>
  <c r="D500" i="29"/>
  <c r="F425" i="29"/>
  <c r="B505" i="29"/>
  <c r="A505" i="29"/>
  <c r="E883" i="29"/>
  <c r="E716" i="29"/>
  <c r="E464" i="29"/>
  <c r="C778" i="29"/>
  <c r="B532" i="29"/>
  <c r="A532" i="29"/>
  <c r="F880" i="29"/>
  <c r="B321" i="29"/>
  <c r="A321" i="29"/>
  <c r="G146" i="29"/>
  <c r="D242" i="29"/>
  <c r="B135" i="29"/>
  <c r="A135" i="29"/>
  <c r="C137" i="28"/>
  <c r="C136" i="29"/>
  <c r="B162" i="29"/>
  <c r="A162" i="29"/>
  <c r="F146" i="29"/>
  <c r="A184" i="29"/>
  <c r="B184" i="29"/>
  <c r="G202" i="29"/>
  <c r="E229" i="28"/>
  <c r="E228" i="29"/>
  <c r="G153" i="29"/>
  <c r="E170" i="28"/>
  <c r="E169" i="29"/>
  <c r="C184" i="28"/>
  <c r="C183" i="29"/>
  <c r="D199" i="28"/>
  <c r="D198" i="29"/>
  <c r="C202" i="28"/>
  <c r="C201" i="29"/>
  <c r="B156" i="29"/>
  <c r="A156" i="29"/>
  <c r="B182" i="29"/>
  <c r="A182" i="29"/>
  <c r="F227" i="28"/>
  <c r="F226" i="29"/>
  <c r="C160" i="29"/>
  <c r="B190" i="29"/>
  <c r="A190" i="29"/>
  <c r="G247" i="29"/>
  <c r="B221" i="29"/>
  <c r="A221" i="29"/>
  <c r="E164" i="29"/>
  <c r="H167" i="28"/>
  <c r="H166" i="29"/>
  <c r="B220" i="29"/>
  <c r="A220" i="29"/>
  <c r="H269" i="28"/>
  <c r="H268" i="29"/>
  <c r="D193" i="28"/>
  <c r="D192" i="29"/>
  <c r="D201" i="28"/>
  <c r="D200" i="29"/>
  <c r="G152" i="28"/>
  <c r="G151" i="29"/>
  <c r="D213" i="28"/>
  <c r="D212" i="29"/>
  <c r="F224" i="28"/>
  <c r="F223" i="29"/>
  <c r="A208" i="29"/>
  <c r="B208" i="29"/>
  <c r="E262" i="29"/>
  <c r="G253" i="28"/>
  <c r="G252" i="29"/>
  <c r="G198" i="28"/>
  <c r="G197" i="29"/>
  <c r="B168" i="29"/>
  <c r="A168" i="29"/>
  <c r="F237" i="28"/>
  <c r="F236" i="29"/>
  <c r="F259" i="29"/>
  <c r="G154" i="29"/>
  <c r="H207" i="28"/>
  <c r="H206" i="29"/>
  <c r="F100" i="28"/>
  <c r="F99" i="29"/>
  <c r="G119" i="29"/>
  <c r="G94" i="28"/>
  <c r="G93" i="29"/>
  <c r="F105" i="28"/>
  <c r="F104" i="29"/>
  <c r="G116" i="28"/>
  <c r="G115" i="29"/>
  <c r="C109" i="28"/>
  <c r="C108" i="29"/>
  <c r="B132" i="29"/>
  <c r="A132" i="29"/>
  <c r="G100" i="29"/>
  <c r="G85" i="29"/>
  <c r="E127" i="29"/>
  <c r="G118" i="28"/>
  <c r="G117" i="29"/>
  <c r="C110" i="28"/>
  <c r="C109" i="29"/>
  <c r="F88" i="28"/>
  <c r="F87" i="29"/>
  <c r="E855" i="28"/>
  <c r="E854" i="29"/>
  <c r="G615" i="28"/>
  <c r="G614" i="29"/>
  <c r="F692" i="28"/>
  <c r="F691" i="29"/>
  <c r="D523" i="28"/>
  <c r="D522" i="29"/>
  <c r="B487" i="29"/>
  <c r="A487" i="29"/>
  <c r="H676" i="28"/>
  <c r="H675" i="29"/>
  <c r="B450" i="29"/>
  <c r="A450" i="29"/>
  <c r="B572" i="29"/>
  <c r="A572" i="29"/>
  <c r="F492" i="29"/>
  <c r="E369" i="29"/>
  <c r="G473" i="28"/>
  <c r="G472" i="29"/>
  <c r="G585" i="28"/>
  <c r="G584" i="29"/>
  <c r="F483" i="29"/>
  <c r="E707" i="29"/>
  <c r="B778" i="29"/>
  <c r="A778" i="29"/>
  <c r="B528" i="29"/>
  <c r="A528" i="29"/>
  <c r="G567" i="28"/>
  <c r="G566" i="29"/>
  <c r="B358" i="29"/>
  <c r="A358" i="29"/>
  <c r="D532" i="29"/>
  <c r="E490" i="28"/>
  <c r="E489" i="29"/>
  <c r="B765" i="29"/>
  <c r="A765" i="29"/>
  <c r="C762" i="29"/>
  <c r="C411" i="29"/>
  <c r="E789" i="28"/>
  <c r="E788" i="29"/>
  <c r="B504" i="29"/>
  <c r="A504" i="29"/>
  <c r="E663" i="28"/>
  <c r="E662" i="29"/>
  <c r="F669" i="28"/>
  <c r="F668" i="29"/>
  <c r="B473" i="29"/>
  <c r="A473" i="29"/>
  <c r="G430" i="28"/>
  <c r="G429" i="29"/>
  <c r="B672" i="29"/>
  <c r="A672" i="29"/>
  <c r="C316" i="29"/>
  <c r="C790" i="28"/>
  <c r="C789" i="29"/>
  <c r="C470" i="29"/>
  <c r="F277" i="29"/>
  <c r="B837" i="29"/>
  <c r="A837" i="29"/>
  <c r="B434" i="29"/>
  <c r="A434" i="29"/>
  <c r="C445" i="28"/>
  <c r="C444" i="29"/>
  <c r="B449" i="29"/>
  <c r="A449" i="29"/>
  <c r="G844" i="28"/>
  <c r="G843" i="29"/>
  <c r="F606" i="29"/>
  <c r="A272" i="29"/>
  <c r="B272" i="29"/>
  <c r="D478" i="28"/>
  <c r="D477" i="29"/>
  <c r="B802" i="29"/>
  <c r="A802" i="29"/>
  <c r="G775" i="28"/>
  <c r="G774" i="29"/>
  <c r="B767" i="29"/>
  <c r="A767" i="29"/>
  <c r="B464" i="29"/>
  <c r="A464" i="29"/>
  <c r="B580" i="29"/>
  <c r="A580" i="29"/>
  <c r="D779" i="28"/>
  <c r="D778" i="29"/>
  <c r="F462" i="28"/>
  <c r="F461" i="29"/>
  <c r="F566" i="28"/>
  <c r="F565" i="29"/>
  <c r="E533" i="28"/>
  <c r="E532" i="29"/>
  <c r="B762" i="29"/>
  <c r="A762" i="29"/>
  <c r="B411" i="29"/>
  <c r="A411" i="29"/>
  <c r="F290" i="28"/>
  <c r="F289" i="29"/>
  <c r="B887" i="29"/>
  <c r="A887" i="29"/>
  <c r="B470" i="29"/>
  <c r="A470" i="29"/>
  <c r="B569" i="29"/>
  <c r="A569" i="29"/>
  <c r="B843" i="29"/>
  <c r="A843" i="29"/>
  <c r="D408" i="28"/>
  <c r="D407" i="29"/>
  <c r="E418" i="28"/>
  <c r="E417" i="29"/>
  <c r="D633" i="28"/>
  <c r="D632" i="29"/>
  <c r="B865" i="29"/>
  <c r="A865" i="29"/>
  <c r="F716" i="28"/>
  <c r="F715" i="29"/>
  <c r="H611" i="28"/>
  <c r="H610" i="29"/>
  <c r="A476" i="29"/>
  <c r="B476" i="29"/>
  <c r="F280" i="28"/>
  <c r="F279" i="29"/>
  <c r="B803" i="29"/>
  <c r="A803" i="29"/>
  <c r="B527" i="29"/>
  <c r="A527" i="29"/>
  <c r="B804" i="29"/>
  <c r="A804" i="29"/>
  <c r="B866" i="29"/>
  <c r="A866" i="29"/>
  <c r="B709" i="29"/>
  <c r="A709" i="29"/>
  <c r="B840" i="29"/>
  <c r="A840" i="29"/>
  <c r="F353" i="28"/>
  <c r="F352" i="29"/>
  <c r="D684" i="28"/>
  <c r="D683" i="29"/>
  <c r="B512" i="29"/>
  <c r="A512" i="29"/>
  <c r="B461" i="29"/>
  <c r="A461" i="29"/>
  <c r="B880" i="29"/>
  <c r="A880" i="29"/>
  <c r="F458" i="29"/>
  <c r="B666" i="29"/>
  <c r="A666" i="29"/>
  <c r="B420" i="29"/>
  <c r="A420" i="29"/>
  <c r="F779" i="29"/>
  <c r="B435" i="29"/>
  <c r="A435" i="29"/>
  <c r="B567" i="29"/>
  <c r="A567" i="29"/>
  <c r="G488" i="29"/>
  <c r="G415" i="29"/>
  <c r="B741" i="29"/>
  <c r="A741" i="29"/>
  <c r="C407" i="29"/>
  <c r="B599" i="29"/>
  <c r="A599" i="29"/>
  <c r="B324" i="29"/>
  <c r="A324" i="29"/>
  <c r="F673" i="29"/>
  <c r="F587" i="29"/>
  <c r="B312" i="29"/>
  <c r="A312" i="29"/>
  <c r="B501" i="29"/>
  <c r="A501" i="29"/>
  <c r="C367" i="29"/>
  <c r="C632" i="29"/>
  <c r="D679" i="29"/>
  <c r="C327" i="29"/>
  <c r="C533" i="29"/>
  <c r="C710" i="29"/>
  <c r="E715" i="29"/>
  <c r="B97" i="29"/>
  <c r="A97" i="29"/>
  <c r="D130" i="29"/>
  <c r="D94" i="29"/>
  <c r="D90" i="29"/>
  <c r="C85" i="29"/>
  <c r="B112" i="29"/>
  <c r="A112" i="29"/>
  <c r="B755" i="29"/>
  <c r="A755" i="29"/>
  <c r="E487" i="29"/>
  <c r="F839" i="29"/>
  <c r="E500" i="29"/>
  <c r="C572" i="29"/>
  <c r="F603" i="29"/>
  <c r="B555" i="29"/>
  <c r="A555" i="29"/>
  <c r="G858" i="29"/>
  <c r="C512" i="29"/>
  <c r="C573" i="29"/>
  <c r="B707" i="29"/>
  <c r="A707" i="29"/>
  <c r="E461" i="29"/>
  <c r="D565" i="29"/>
  <c r="C413" i="29"/>
  <c r="C394" i="29"/>
  <c r="D563" i="29"/>
  <c r="D350" i="29"/>
  <c r="F411" i="29"/>
  <c r="A602" i="29"/>
  <c r="B602" i="29"/>
  <c r="F662" i="29"/>
  <c r="E458" i="29"/>
  <c r="D660" i="29"/>
  <c r="E779" i="29"/>
  <c r="D776" i="29"/>
  <c r="D508" i="29"/>
  <c r="E429" i="29"/>
  <c r="E789" i="29"/>
  <c r="F678" i="29"/>
  <c r="F704" i="29"/>
  <c r="D277" i="29"/>
  <c r="G700" i="29"/>
  <c r="B863" i="29"/>
  <c r="A863" i="29"/>
  <c r="G509" i="29"/>
  <c r="B634" i="29"/>
  <c r="A634" i="29"/>
  <c r="D711" i="29"/>
  <c r="F488" i="29"/>
  <c r="F415" i="29"/>
  <c r="C372" i="29"/>
  <c r="B756" i="29"/>
  <c r="A756" i="29"/>
  <c r="G449" i="29"/>
  <c r="D800" i="29"/>
  <c r="B591" i="29"/>
  <c r="A591" i="29"/>
  <c r="B407" i="29"/>
  <c r="A407" i="29"/>
  <c r="G400" i="29"/>
  <c r="G529" i="29"/>
  <c r="F877" i="29"/>
  <c r="E774" i="29"/>
  <c r="E673" i="29"/>
  <c r="E299" i="29"/>
  <c r="B859" i="29"/>
  <c r="A859" i="29"/>
  <c r="E676" i="29"/>
  <c r="G285" i="29"/>
  <c r="C273" i="29"/>
  <c r="B367" i="29"/>
  <c r="A367" i="29"/>
  <c r="H680" i="28"/>
  <c r="H679" i="29"/>
  <c r="F805" i="29"/>
  <c r="B533" i="29"/>
  <c r="A533" i="29"/>
  <c r="B710" i="29"/>
  <c r="A710" i="29"/>
  <c r="C99" i="29"/>
  <c r="E93" i="29"/>
  <c r="D104" i="29"/>
  <c r="B133" i="29"/>
  <c r="A133" i="29"/>
  <c r="E98" i="29"/>
  <c r="D117" i="29"/>
  <c r="D124" i="29"/>
  <c r="E135" i="29"/>
  <c r="G234" i="29"/>
  <c r="C239" i="29"/>
  <c r="D162" i="29"/>
  <c r="D146" i="29"/>
  <c r="B225" i="29"/>
  <c r="A225" i="29"/>
  <c r="D256" i="29"/>
  <c r="B202" i="29"/>
  <c r="A202" i="29"/>
  <c r="C180" i="29"/>
  <c r="B153" i="29"/>
  <c r="A153" i="29"/>
  <c r="G169" i="29"/>
  <c r="E207" i="29"/>
  <c r="F214" i="29"/>
  <c r="C222" i="29"/>
  <c r="B195" i="29"/>
  <c r="A195" i="29"/>
  <c r="E251" i="29"/>
  <c r="G152" i="29"/>
  <c r="B173" i="29"/>
  <c r="A173" i="29"/>
  <c r="E150" i="29"/>
  <c r="G161" i="29"/>
  <c r="A224" i="29"/>
  <c r="B224" i="29"/>
  <c r="B141" i="29"/>
  <c r="A141" i="29"/>
  <c r="B244" i="29"/>
  <c r="A244" i="29"/>
  <c r="D175" i="29"/>
  <c r="C155" i="29"/>
  <c r="C247" i="29"/>
  <c r="D254" i="29"/>
  <c r="A264" i="29"/>
  <c r="B264" i="29"/>
  <c r="B166" i="29"/>
  <c r="A166" i="29"/>
  <c r="C200" i="29"/>
  <c r="G246" i="29"/>
  <c r="B163" i="29"/>
  <c r="A163" i="29"/>
  <c r="E151" i="29"/>
  <c r="C223" i="29"/>
  <c r="C140" i="29"/>
  <c r="G139" i="29"/>
  <c r="E252" i="29"/>
  <c r="F197" i="29"/>
  <c r="E243" i="29"/>
  <c r="F257" i="29"/>
  <c r="E263" i="29"/>
  <c r="B205" i="29"/>
  <c r="A205" i="29"/>
  <c r="E238" i="29"/>
  <c r="C154" i="29"/>
  <c r="F122" i="29"/>
  <c r="F125" i="29"/>
  <c r="B96" i="29"/>
  <c r="A96" i="29"/>
  <c r="C130" i="29"/>
  <c r="G95" i="29"/>
  <c r="F101" i="29"/>
  <c r="D93" i="29"/>
  <c r="B104" i="29"/>
  <c r="A104" i="29"/>
  <c r="G131" i="29"/>
  <c r="D98" i="29"/>
  <c r="B85" i="29"/>
  <c r="A85" i="29"/>
  <c r="D127" i="29"/>
  <c r="C117" i="29"/>
  <c r="G112" i="29"/>
  <c r="B129" i="29"/>
  <c r="A129" i="29"/>
  <c r="C116" i="29"/>
  <c r="E755" i="29"/>
  <c r="F659" i="29"/>
  <c r="D691" i="29"/>
  <c r="G658" i="29"/>
  <c r="G487" i="29"/>
  <c r="F675" i="29"/>
  <c r="C839" i="29"/>
  <c r="E603" i="29"/>
  <c r="F555" i="29"/>
  <c r="E620" i="29"/>
  <c r="C472" i="29"/>
  <c r="G783" i="29"/>
  <c r="F584" i="29"/>
  <c r="B573" i="29"/>
  <c r="A573" i="29"/>
  <c r="F821" i="29"/>
  <c r="F566" i="29"/>
  <c r="B565" i="29"/>
  <c r="A565" i="29"/>
  <c r="B413" i="29"/>
  <c r="A413" i="29"/>
  <c r="B394" i="29"/>
  <c r="A394" i="29"/>
  <c r="D489" i="29"/>
  <c r="C563" i="29"/>
  <c r="B350" i="29"/>
  <c r="A350" i="29"/>
  <c r="G762" i="29"/>
  <c r="F346" i="29"/>
  <c r="G792" i="29"/>
  <c r="C582" i="29"/>
  <c r="C662" i="29"/>
  <c r="G668" i="29"/>
  <c r="C751" i="29"/>
  <c r="C660" i="29"/>
  <c r="D779" i="29"/>
  <c r="B808" i="29"/>
  <c r="A808" i="29"/>
  <c r="C508" i="29"/>
  <c r="D385" i="28"/>
  <c r="D384" i="29"/>
  <c r="B716" i="29"/>
  <c r="A716" i="29"/>
  <c r="B472" i="29"/>
  <c r="A472" i="29"/>
  <c r="G367" i="28"/>
  <c r="G366" i="29"/>
  <c r="F773" i="28"/>
  <c r="F772" i="29"/>
  <c r="E413" i="29"/>
  <c r="B563" i="29"/>
  <c r="A563" i="29"/>
  <c r="C788" i="29"/>
  <c r="B662" i="29"/>
  <c r="A662" i="29"/>
  <c r="D668" i="29"/>
  <c r="B751" i="29"/>
  <c r="A751" i="29"/>
  <c r="B660" i="29"/>
  <c r="A660" i="29"/>
  <c r="A508" i="29"/>
  <c r="B508" i="29"/>
  <c r="F828" i="28"/>
  <c r="F827" i="29"/>
  <c r="C634" i="29"/>
  <c r="G654" i="29"/>
  <c r="E351" i="29"/>
  <c r="E727" i="29"/>
  <c r="F843" i="29"/>
  <c r="G583" i="29"/>
  <c r="B800" i="29"/>
  <c r="A800" i="29"/>
  <c r="F477" i="29"/>
  <c r="E234" i="29"/>
  <c r="H257" i="28"/>
  <c r="H256" i="29"/>
  <c r="D180" i="29"/>
  <c r="G149" i="29"/>
  <c r="B169" i="29"/>
  <c r="A169" i="29"/>
  <c r="C238" i="28"/>
  <c r="C237" i="29"/>
  <c r="C150" i="29"/>
  <c r="B161" i="29"/>
  <c r="A161" i="29"/>
  <c r="G142" i="28"/>
  <c r="G141" i="29"/>
  <c r="D247" i="29"/>
  <c r="G266" i="29"/>
  <c r="H262" i="28"/>
  <c r="H261" i="29"/>
  <c r="C263" i="29"/>
  <c r="B238" i="29"/>
  <c r="A238" i="29"/>
  <c r="F96" i="29"/>
  <c r="E95" i="29"/>
  <c r="D131" i="29"/>
  <c r="D108" i="29"/>
  <c r="B98" i="29"/>
  <c r="A98" i="29"/>
  <c r="E112" i="29"/>
  <c r="B128" i="29"/>
  <c r="A128" i="29"/>
  <c r="E122" i="28"/>
  <c r="E121" i="29"/>
  <c r="E617" i="29"/>
  <c r="B691" i="29"/>
  <c r="A691" i="29"/>
  <c r="B749" i="29"/>
  <c r="A749" i="29"/>
  <c r="D675" i="29"/>
  <c r="F572" i="29"/>
  <c r="E708" i="29"/>
  <c r="C369" i="29"/>
  <c r="C620" i="29"/>
  <c r="B348" i="29"/>
  <c r="A348" i="29"/>
  <c r="D783" i="29"/>
  <c r="F858" i="29"/>
  <c r="F366" i="29"/>
  <c r="D584" i="29"/>
  <c r="B317" i="29"/>
  <c r="A317" i="29"/>
  <c r="D821" i="29"/>
  <c r="G410" i="29"/>
  <c r="F778" i="29"/>
  <c r="B793" i="29"/>
  <c r="A793" i="29"/>
  <c r="E519" i="29"/>
  <c r="G489" i="29"/>
  <c r="C350" i="29"/>
  <c r="B842" i="29"/>
  <c r="A842" i="29"/>
  <c r="D346" i="29"/>
  <c r="B788" i="29"/>
  <c r="A788" i="29"/>
  <c r="C793" i="28"/>
  <c r="C792" i="29"/>
  <c r="C668" i="29"/>
  <c r="D486" i="29"/>
  <c r="G666" i="29"/>
  <c r="A739" i="29"/>
  <c r="B739" i="29"/>
  <c r="B779" i="29"/>
  <c r="A779" i="29"/>
  <c r="G776" i="29"/>
  <c r="G808" i="29"/>
  <c r="C311" i="29"/>
  <c r="E827" i="29"/>
  <c r="D289" i="29"/>
  <c r="B316" i="29"/>
  <c r="A316" i="29"/>
  <c r="C567" i="29"/>
  <c r="E671" i="28"/>
  <c r="E670" i="29"/>
  <c r="C678" i="29"/>
  <c r="C704" i="29"/>
  <c r="B688" i="29"/>
  <c r="A688" i="29"/>
  <c r="B700" i="29"/>
  <c r="A700" i="29"/>
  <c r="H712" i="28"/>
  <c r="H711" i="29"/>
  <c r="B535" i="29"/>
  <c r="A535" i="29"/>
  <c r="F888" i="29"/>
  <c r="E569" i="29"/>
  <c r="B727" i="29"/>
  <c r="A727" i="29"/>
  <c r="A503" i="29"/>
  <c r="B503" i="29"/>
  <c r="B298" i="29"/>
  <c r="A298" i="29"/>
  <c r="B322" i="29"/>
  <c r="A322" i="29"/>
  <c r="B782" i="29"/>
  <c r="A782" i="29"/>
  <c r="G589" i="29"/>
  <c r="E510" i="29"/>
  <c r="E186" i="29"/>
  <c r="B260" i="29"/>
  <c r="A260" i="29"/>
  <c r="G201" i="29"/>
  <c r="E173" i="29"/>
  <c r="C241" i="29"/>
  <c r="F245" i="28"/>
  <c r="F244" i="29"/>
  <c r="C221" i="29"/>
  <c r="G190" i="28"/>
  <c r="G189" i="29"/>
  <c r="D165" i="29"/>
  <c r="B185" i="29"/>
  <c r="A185" i="29"/>
  <c r="B252" i="29"/>
  <c r="A252" i="29"/>
  <c r="G148" i="29"/>
  <c r="B136" i="29"/>
  <c r="A136" i="29"/>
  <c r="D234" i="29"/>
  <c r="F239" i="29"/>
  <c r="D171" i="29"/>
  <c r="D147" i="29"/>
  <c r="F158" i="29"/>
  <c r="G225" i="29"/>
  <c r="F256" i="29"/>
  <c r="G157" i="29"/>
  <c r="F180" i="29"/>
  <c r="D186" i="29"/>
  <c r="B258" i="29"/>
  <c r="A258" i="29"/>
  <c r="C149" i="29"/>
  <c r="C260" i="29"/>
  <c r="F181" i="29"/>
  <c r="F198" i="29"/>
  <c r="E209" i="29"/>
  <c r="D230" i="29"/>
  <c r="C173" i="29"/>
  <c r="C161" i="29"/>
  <c r="F141" i="29"/>
  <c r="F175" i="29"/>
  <c r="F143" i="29"/>
  <c r="D266" i="29"/>
  <c r="D246" i="29"/>
  <c r="B151" i="29"/>
  <c r="A151" i="29"/>
  <c r="F261" i="29"/>
  <c r="G250" i="29"/>
  <c r="F253" i="29"/>
  <c r="G196" i="29"/>
  <c r="F113" i="29"/>
  <c r="C97" i="29"/>
  <c r="G99" i="29"/>
  <c r="E96" i="29"/>
  <c r="C103" i="29"/>
  <c r="C95" i="29"/>
  <c r="B114" i="29"/>
  <c r="A114" i="29"/>
  <c r="C131" i="29"/>
  <c r="F126" i="29"/>
  <c r="C98" i="29"/>
  <c r="F117" i="29"/>
  <c r="C112" i="29"/>
  <c r="D107" i="29"/>
  <c r="F305" i="29"/>
  <c r="E614" i="29"/>
  <c r="D617" i="29"/>
  <c r="F658" i="29"/>
  <c r="D708" i="29"/>
  <c r="E819" i="29"/>
  <c r="B425" i="29"/>
  <c r="A425" i="29"/>
  <c r="B369" i="29"/>
  <c r="A369" i="29"/>
  <c r="C318" i="29"/>
  <c r="E472" i="29"/>
  <c r="C783" i="29"/>
  <c r="E858" i="29"/>
  <c r="C584" i="29"/>
  <c r="G891" i="29"/>
  <c r="C317" i="29"/>
  <c r="C821" i="29"/>
  <c r="E772" i="29"/>
  <c r="E778" i="29"/>
  <c r="G461" i="29"/>
  <c r="G884" i="29"/>
  <c r="G565" i="29"/>
  <c r="F793" i="29"/>
  <c r="G738" i="29"/>
  <c r="C532" i="29"/>
  <c r="B519" i="29"/>
  <c r="A519" i="29"/>
  <c r="E871" i="29"/>
  <c r="C489" i="29"/>
  <c r="F350" i="29"/>
  <c r="F321" i="29"/>
  <c r="F842" i="29"/>
  <c r="B346" i="29"/>
  <c r="A346" i="29"/>
  <c r="B792" i="29"/>
  <c r="A792" i="29"/>
  <c r="B668" i="29"/>
  <c r="A668" i="29"/>
  <c r="F666" i="29"/>
  <c r="G739" i="29"/>
  <c r="C776" i="29"/>
  <c r="F808" i="29"/>
  <c r="F229" i="29"/>
  <c r="C214" i="29"/>
  <c r="E201" i="29"/>
  <c r="C251" i="29"/>
  <c r="D152" i="29"/>
  <c r="B150" i="29"/>
  <c r="A150" i="29"/>
  <c r="E226" i="29"/>
  <c r="E244" i="29"/>
  <c r="E155" i="29"/>
  <c r="F221" i="29"/>
  <c r="F166" i="29"/>
  <c r="B165" i="29"/>
  <c r="A165" i="29"/>
  <c r="E140" i="29"/>
  <c r="D252" i="29"/>
  <c r="G216" i="29"/>
  <c r="B236" i="29"/>
  <c r="A236" i="29"/>
  <c r="B154" i="29"/>
  <c r="A154" i="29"/>
  <c r="E148" i="29"/>
  <c r="B234" i="29"/>
  <c r="A234" i="29"/>
  <c r="C171" i="29"/>
  <c r="F147" i="29"/>
  <c r="E158" i="29"/>
  <c r="C226" i="28"/>
  <c r="C225" i="29"/>
  <c r="C257" i="28"/>
  <c r="C256" i="29"/>
  <c r="F174" i="29"/>
  <c r="B186" i="29"/>
  <c r="A186" i="29"/>
  <c r="G259" i="28"/>
  <c r="G258" i="29"/>
  <c r="F199" i="29"/>
  <c r="E260" i="29"/>
  <c r="H238" i="28"/>
  <c r="H237" i="29"/>
  <c r="E181" i="29"/>
  <c r="B235" i="29"/>
  <c r="A235" i="29"/>
  <c r="E229" i="29"/>
  <c r="E215" i="28"/>
  <c r="E214" i="29"/>
  <c r="G210" i="28"/>
  <c r="G209" i="29"/>
  <c r="B230" i="29"/>
  <c r="A230" i="29"/>
  <c r="B201" i="29"/>
  <c r="A201" i="29"/>
  <c r="B251" i="29"/>
  <c r="A251" i="29"/>
  <c r="F153" i="28"/>
  <c r="F152" i="29"/>
  <c r="C216" i="28"/>
  <c r="C215" i="29"/>
  <c r="E162" i="28"/>
  <c r="E161" i="29"/>
  <c r="G177" i="29"/>
  <c r="C250" i="28"/>
  <c r="C249" i="29"/>
  <c r="B226" i="29"/>
  <c r="A226" i="29"/>
  <c r="E141" i="29"/>
  <c r="G240" i="29"/>
  <c r="F172" i="29"/>
  <c r="G156" i="28"/>
  <c r="G155" i="29"/>
  <c r="E204" i="29"/>
  <c r="E221" i="29"/>
  <c r="H255" i="28"/>
  <c r="H254" i="29"/>
  <c r="F145" i="29"/>
  <c r="F190" i="28"/>
  <c r="F189" i="29"/>
  <c r="E171" i="28"/>
  <c r="E170" i="29"/>
  <c r="F267" i="28"/>
  <c r="F266" i="29"/>
  <c r="G167" i="29"/>
  <c r="F200" i="29"/>
  <c r="C246" i="29"/>
  <c r="D211" i="28"/>
  <c r="D210" i="29"/>
  <c r="G203" i="29"/>
  <c r="C267" i="29"/>
  <c r="H166" i="28"/>
  <c r="H165" i="29"/>
  <c r="C261" i="29"/>
  <c r="E232" i="29"/>
  <c r="E191" i="29"/>
  <c r="B140" i="29"/>
  <c r="A140" i="29"/>
  <c r="F250" i="29"/>
  <c r="G187" i="29"/>
  <c r="E253" i="29"/>
  <c r="G188" i="29"/>
  <c r="B197" i="29"/>
  <c r="A197" i="29"/>
  <c r="E216" i="29"/>
  <c r="E137" i="29"/>
  <c r="D176" i="29"/>
  <c r="G263" i="29"/>
  <c r="F196" i="29"/>
  <c r="E193" i="29"/>
  <c r="E194" i="29"/>
  <c r="E154" i="29"/>
  <c r="D231" i="29"/>
  <c r="C113" i="29"/>
  <c r="B99" i="29"/>
  <c r="A99" i="29"/>
  <c r="D96" i="29"/>
  <c r="G103" i="29"/>
  <c r="B95" i="29"/>
  <c r="A95" i="29"/>
  <c r="D101" i="29"/>
  <c r="G110" i="29"/>
  <c r="D114" i="29"/>
  <c r="C104" i="29"/>
  <c r="F132" i="28"/>
  <c r="F131" i="29"/>
  <c r="D127" i="28"/>
  <c r="D126" i="29"/>
  <c r="D102" i="29"/>
  <c r="G90" i="29"/>
  <c r="G98" i="29"/>
  <c r="B121" i="29"/>
  <c r="A121" i="29"/>
  <c r="F149" i="29"/>
  <c r="B237" i="29"/>
  <c r="A237" i="29"/>
  <c r="B181" i="29"/>
  <c r="A181" i="29"/>
  <c r="E235" i="29"/>
  <c r="B229" i="29"/>
  <c r="A229" i="29"/>
  <c r="G214" i="29"/>
  <c r="H249" i="28"/>
  <c r="H248" i="29"/>
  <c r="F251" i="29"/>
  <c r="B177" i="29"/>
  <c r="A177" i="29"/>
  <c r="B172" i="29"/>
  <c r="A172" i="29"/>
  <c r="F254" i="29"/>
  <c r="D167" i="29"/>
  <c r="F213" i="29"/>
  <c r="B246" i="29"/>
  <c r="A246" i="29"/>
  <c r="F211" i="28"/>
  <c r="F210" i="29"/>
  <c r="F268" i="28"/>
  <c r="F267" i="29"/>
  <c r="C165" i="29"/>
  <c r="D208" i="29"/>
  <c r="C251" i="28"/>
  <c r="C250" i="29"/>
  <c r="B187" i="29"/>
  <c r="A187" i="29"/>
  <c r="G253" i="29"/>
  <c r="F243" i="29"/>
  <c r="G176" i="29"/>
  <c r="C196" i="29"/>
  <c r="D95" i="29"/>
  <c r="D115" i="29"/>
  <c r="B131" i="29"/>
  <c r="A131" i="29"/>
  <c r="B90" i="29"/>
  <c r="A90" i="29"/>
  <c r="E106" i="29"/>
  <c r="D91" i="29"/>
  <c r="G89" i="29"/>
  <c r="H113" i="28"/>
  <c r="H112" i="29"/>
  <c r="H130" i="28"/>
  <c r="H129" i="29"/>
  <c r="B107" i="29"/>
  <c r="A107" i="29"/>
  <c r="E522" i="29"/>
  <c r="C883" i="29"/>
  <c r="H707" i="28"/>
  <c r="H706" i="29"/>
  <c r="F348" i="29"/>
  <c r="E318" i="29"/>
  <c r="F410" i="29"/>
  <c r="D765" i="29"/>
  <c r="D582" i="29"/>
  <c r="B486" i="29"/>
  <c r="A486" i="29"/>
  <c r="B333" i="29"/>
  <c r="A333" i="29"/>
  <c r="B390" i="29"/>
  <c r="A390" i="29"/>
  <c r="B621" i="29"/>
  <c r="A621" i="29"/>
  <c r="E289" i="29"/>
  <c r="H694" i="28"/>
  <c r="H693" i="29"/>
  <c r="D568" i="28"/>
  <c r="D567" i="29"/>
  <c r="H782" i="28"/>
  <c r="H781" i="29"/>
  <c r="C864" i="28"/>
  <c r="C863" i="29"/>
  <c r="G838" i="28"/>
  <c r="G837" i="29"/>
  <c r="B711" i="29"/>
  <c r="A711" i="29"/>
  <c r="A554" i="29"/>
  <c r="B554" i="29"/>
  <c r="C299" i="28"/>
  <c r="C298" i="29"/>
  <c r="H273" i="28"/>
  <c r="H272" i="29"/>
  <c r="D421" i="29"/>
  <c r="D593" i="29"/>
  <c r="B613" i="29"/>
  <c r="A613" i="29"/>
  <c r="B575" i="29"/>
  <c r="A575" i="29"/>
  <c r="B885" i="29"/>
  <c r="A885" i="29"/>
  <c r="B676" i="29"/>
  <c r="A676" i="29"/>
  <c r="D239" i="29"/>
  <c r="B147" i="29"/>
  <c r="A147" i="29"/>
  <c r="D237" i="29"/>
  <c r="B214" i="29"/>
  <c r="A214" i="29"/>
  <c r="D249" i="29"/>
  <c r="G159" i="29"/>
  <c r="F144" i="29"/>
  <c r="B155" i="29"/>
  <c r="A155" i="29"/>
  <c r="D245" i="29"/>
  <c r="G210" i="29"/>
  <c r="D187" i="29"/>
  <c r="A216" i="29"/>
  <c r="B216" i="29"/>
  <c r="C243" i="29"/>
  <c r="F176" i="29"/>
  <c r="B196" i="29"/>
  <c r="A196" i="29"/>
  <c r="C193" i="29"/>
  <c r="B231" i="29"/>
  <c r="A231" i="29"/>
  <c r="G122" i="29"/>
  <c r="D113" i="29"/>
  <c r="C123" i="29"/>
  <c r="F119" i="29"/>
  <c r="D103" i="29"/>
  <c r="B111" i="29"/>
  <c r="A111" i="29"/>
  <c r="D110" i="29"/>
  <c r="B126" i="29"/>
  <c r="A126" i="29"/>
  <c r="B102" i="29"/>
  <c r="A102" i="29"/>
  <c r="F92" i="29"/>
  <c r="B91" i="29"/>
  <c r="A91" i="29"/>
  <c r="B109" i="29"/>
  <c r="A109" i="29"/>
  <c r="B87" i="29"/>
  <c r="A87" i="29"/>
  <c r="F121" i="29"/>
  <c r="C832" i="29"/>
  <c r="B879" i="29"/>
  <c r="A879" i="29"/>
  <c r="A522" i="29"/>
  <c r="B522" i="29"/>
  <c r="B839" i="29"/>
  <c r="A839" i="29"/>
  <c r="F826" i="29"/>
  <c r="F819" i="29"/>
  <c r="E384" i="29"/>
  <c r="E505" i="29"/>
  <c r="B883" i="29"/>
  <c r="A883" i="29"/>
  <c r="C555" i="29"/>
  <c r="E348" i="29"/>
  <c r="B685" i="29"/>
  <c r="A685" i="29"/>
  <c r="G464" i="29"/>
  <c r="B858" i="29"/>
  <c r="A858" i="29"/>
  <c r="G580" i="29"/>
  <c r="E483" i="29"/>
  <c r="G772" i="29"/>
  <c r="E410" i="29"/>
  <c r="D884" i="29"/>
  <c r="B760" i="29"/>
  <c r="A760" i="29"/>
  <c r="D597" i="29"/>
  <c r="G321" i="29"/>
  <c r="C842" i="29"/>
  <c r="E504" i="29"/>
  <c r="D792" i="29"/>
  <c r="B582" i="29"/>
  <c r="A582" i="29"/>
  <c r="B310" i="29"/>
  <c r="A310" i="29"/>
  <c r="E473" i="29"/>
  <c r="E751" i="29"/>
  <c r="C270" i="29"/>
  <c r="F660" i="29"/>
  <c r="C808" i="29"/>
  <c r="G435" i="29"/>
  <c r="F693" i="29"/>
  <c r="B796" i="29"/>
  <c r="A796" i="29"/>
  <c r="E567" i="29"/>
  <c r="F670" i="29"/>
  <c r="D688" i="29"/>
  <c r="D456" i="29"/>
  <c r="D863" i="29"/>
  <c r="G467" i="29"/>
  <c r="E543" i="29"/>
  <c r="D548" i="29"/>
  <c r="E554" i="29"/>
  <c r="D351" i="29"/>
  <c r="C845" i="29"/>
  <c r="F862" i="29"/>
  <c r="D847" i="29"/>
  <c r="E136" i="29"/>
  <c r="F171" i="29"/>
  <c r="H172" i="28"/>
  <c r="H171" i="29"/>
  <c r="B218" i="29"/>
  <c r="A218" i="29"/>
  <c r="D225" i="29"/>
  <c r="B157" i="29"/>
  <c r="A157" i="29"/>
  <c r="H149" i="28"/>
  <c r="H148" i="29"/>
  <c r="F218" i="29"/>
  <c r="B239" i="29"/>
  <c r="A239" i="29"/>
  <c r="D184" i="29"/>
  <c r="F242" i="29"/>
  <c r="D258" i="29"/>
  <c r="C235" i="29"/>
  <c r="F156" i="29"/>
  <c r="D227" i="29"/>
  <c r="B145" i="29"/>
  <c r="A145" i="29"/>
  <c r="B266" i="29"/>
  <c r="A266" i="29"/>
  <c r="B245" i="29"/>
  <c r="A245" i="29"/>
  <c r="E255" i="29"/>
  <c r="B203" i="29"/>
  <c r="A203" i="29"/>
  <c r="F212" i="29"/>
  <c r="B261" i="29"/>
  <c r="A261" i="29"/>
  <c r="G191" i="29"/>
  <c r="C208" i="29"/>
  <c r="C187" i="29"/>
  <c r="E189" i="28"/>
  <c r="E188" i="29"/>
  <c r="B243" i="29"/>
  <c r="A243" i="29"/>
  <c r="E177" i="28"/>
  <c r="E176" i="29"/>
  <c r="E259" i="29"/>
  <c r="F193" i="29"/>
  <c r="G194" i="29"/>
  <c r="C120" i="29"/>
  <c r="D122" i="29"/>
  <c r="B113" i="29"/>
  <c r="A113" i="29"/>
  <c r="F124" i="28"/>
  <c r="F123" i="29"/>
  <c r="D119" i="29"/>
  <c r="C111" i="29"/>
  <c r="E101" i="29"/>
  <c r="C111" i="28"/>
  <c r="C110" i="29"/>
  <c r="C116" i="28"/>
  <c r="C115" i="29"/>
  <c r="B118" i="29"/>
  <c r="A118" i="29"/>
  <c r="F102" i="29"/>
  <c r="G132" i="29"/>
  <c r="E87" i="28"/>
  <c r="E86" i="29"/>
  <c r="H93" i="28"/>
  <c r="H92" i="29"/>
  <c r="B105" i="29"/>
  <c r="A105" i="29"/>
  <c r="B106" i="29"/>
  <c r="A106" i="29"/>
  <c r="D89" i="29"/>
  <c r="E88" i="29"/>
  <c r="E129" i="28"/>
  <c r="E128" i="29"/>
  <c r="D121" i="29"/>
  <c r="F107" i="29"/>
  <c r="D306" i="28"/>
  <c r="D305" i="29"/>
  <c r="H297" i="28"/>
  <c r="H296" i="29"/>
  <c r="G617" i="29"/>
  <c r="C659" i="28"/>
  <c r="C658" i="29"/>
  <c r="H750" i="28"/>
  <c r="H749" i="29"/>
  <c r="C450" i="29"/>
  <c r="A500" i="29"/>
  <c r="B500" i="29"/>
  <c r="D444" i="28"/>
  <c r="D443" i="29"/>
  <c r="E827" i="28"/>
  <c r="E826" i="29"/>
  <c r="E388" i="29"/>
  <c r="B819" i="29"/>
  <c r="A819" i="29"/>
  <c r="A492" i="29"/>
  <c r="B492" i="29"/>
  <c r="A384" i="29"/>
  <c r="B384" i="29"/>
  <c r="G505" i="29"/>
  <c r="E707" i="28"/>
  <c r="E706" i="29"/>
  <c r="G750" i="29"/>
  <c r="C348" i="29"/>
  <c r="G319" i="28"/>
  <c r="G318" i="29"/>
  <c r="C464" i="29"/>
  <c r="E367" i="28"/>
  <c r="E366" i="29"/>
  <c r="C892" i="28"/>
  <c r="C891" i="29"/>
  <c r="G318" i="28"/>
  <c r="G317" i="29"/>
  <c r="B483" i="29"/>
  <c r="A483" i="29"/>
  <c r="B772" i="29"/>
  <c r="A772" i="29"/>
  <c r="D411" i="28"/>
  <c r="D410" i="29"/>
  <c r="C528" i="29"/>
  <c r="C885" i="28"/>
  <c r="C884" i="29"/>
  <c r="H359" i="28"/>
  <c r="H358" i="29"/>
  <c r="D794" i="28"/>
  <c r="D793" i="29"/>
  <c r="C739" i="28"/>
  <c r="C738" i="29"/>
  <c r="D760" i="29"/>
  <c r="G520" i="28"/>
  <c r="G519" i="29"/>
  <c r="C598" i="28"/>
  <c r="C597" i="29"/>
  <c r="G347" i="28"/>
  <c r="G346" i="29"/>
  <c r="C504" i="29"/>
  <c r="E602" i="29"/>
  <c r="D458" i="29"/>
  <c r="B270" i="29"/>
  <c r="A270" i="29"/>
  <c r="D420" i="29"/>
  <c r="F436" i="28"/>
  <c r="F435" i="29"/>
  <c r="D828" i="28"/>
  <c r="D827" i="29"/>
  <c r="G673" i="28"/>
  <c r="G672" i="29"/>
  <c r="G694" i="28"/>
  <c r="G693" i="29"/>
  <c r="G797" i="28"/>
  <c r="G796" i="29"/>
  <c r="F471" i="28"/>
  <c r="F470" i="29"/>
  <c r="B287" i="29"/>
  <c r="A287" i="29"/>
  <c r="G527" i="28"/>
  <c r="G526" i="29"/>
  <c r="C689" i="28"/>
  <c r="C688" i="29"/>
  <c r="E782" i="28"/>
  <c r="E781" i="29"/>
  <c r="H457" i="28"/>
  <c r="H456" i="29"/>
  <c r="F838" i="28"/>
  <c r="F837" i="29"/>
  <c r="D544" i="28"/>
  <c r="D543" i="29"/>
  <c r="H536" i="28"/>
  <c r="H535" i="29"/>
  <c r="D555" i="28"/>
  <c r="D554" i="29"/>
  <c r="E756" i="29"/>
  <c r="C352" i="28"/>
  <c r="C351" i="29"/>
  <c r="B343" i="29"/>
  <c r="A343" i="29"/>
  <c r="B845" i="29"/>
  <c r="A845" i="29"/>
  <c r="C355" i="28"/>
  <c r="C354" i="29"/>
  <c r="E863" i="28"/>
  <c r="E862" i="29"/>
  <c r="E587" i="28"/>
  <c r="E586" i="29"/>
  <c r="G323" i="28"/>
  <c r="G322" i="29"/>
  <c r="G273" i="28"/>
  <c r="G272" i="29"/>
  <c r="F741" i="29"/>
  <c r="E553" i="28"/>
  <c r="E552" i="29"/>
  <c r="H590" i="28"/>
  <c r="H589" i="29"/>
  <c r="B418" i="29"/>
  <c r="A418" i="29"/>
  <c r="E803" i="28"/>
  <c r="E802" i="29"/>
  <c r="F511" i="28"/>
  <c r="F510" i="29"/>
  <c r="A355" i="29"/>
  <c r="B355" i="29"/>
  <c r="F519" i="28"/>
  <c r="F518" i="29"/>
  <c r="D384" i="28"/>
  <c r="D383" i="29"/>
  <c r="D382" i="28"/>
  <c r="D381" i="29"/>
  <c r="A538" i="29"/>
  <c r="B538" i="29"/>
  <c r="D823" i="28"/>
  <c r="D822" i="29"/>
  <c r="G821" i="28"/>
  <c r="G820" i="29"/>
  <c r="B547" i="29"/>
  <c r="A547" i="29"/>
  <c r="E440" i="28"/>
  <c r="E439" i="29"/>
  <c r="H305" i="28"/>
  <c r="H304" i="29"/>
  <c r="B810" i="29"/>
  <c r="A810" i="29"/>
  <c r="E741" i="29"/>
  <c r="C553" i="28"/>
  <c r="C552" i="29"/>
  <c r="B589" i="29"/>
  <c r="A589" i="29"/>
  <c r="B798" i="29"/>
  <c r="A798" i="29"/>
  <c r="D802" i="29"/>
  <c r="D510" i="29"/>
  <c r="B860" i="29"/>
  <c r="A860" i="29"/>
  <c r="E768" i="28"/>
  <c r="E767" i="29"/>
  <c r="E860" i="28"/>
  <c r="E859" i="29"/>
  <c r="H631" i="28"/>
  <c r="H630" i="29"/>
  <c r="G754" i="28"/>
  <c r="G753" i="29"/>
  <c r="D313" i="28"/>
  <c r="D312" i="29"/>
  <c r="C681" i="29"/>
  <c r="E775" i="29"/>
  <c r="G501" i="29"/>
  <c r="C381" i="29"/>
  <c r="C822" i="29"/>
  <c r="F344" i="29"/>
  <c r="D788" i="28"/>
  <c r="D787" i="29"/>
  <c r="F820" i="29"/>
  <c r="H368" i="28"/>
  <c r="H367" i="29"/>
  <c r="C592" i="29"/>
  <c r="G304" i="29"/>
  <c r="G839" i="28"/>
  <c r="G838" i="29"/>
  <c r="A546" i="29"/>
  <c r="B546" i="29"/>
  <c r="B414" i="29"/>
  <c r="A414" i="29"/>
  <c r="A408" i="29"/>
  <c r="B408" i="29"/>
  <c r="E425" i="28"/>
  <c r="E424" i="29"/>
  <c r="G824" i="28"/>
  <c r="G823" i="29"/>
  <c r="D629" i="28"/>
  <c r="D628" i="29"/>
  <c r="G800" i="28"/>
  <c r="G799" i="29"/>
  <c r="B849" i="29"/>
  <c r="A849" i="29"/>
  <c r="B687" i="29"/>
  <c r="A687" i="29"/>
  <c r="G791" i="28"/>
  <c r="G790" i="29"/>
  <c r="F369" i="28"/>
  <c r="F368" i="29"/>
  <c r="E726" i="28"/>
  <c r="E725" i="29"/>
  <c r="B869" i="29"/>
  <c r="A869" i="29"/>
  <c r="E698" i="28"/>
  <c r="E697" i="29"/>
  <c r="D276" i="28"/>
  <c r="D275" i="29"/>
  <c r="D596" i="28"/>
  <c r="D595" i="29"/>
  <c r="B638" i="29"/>
  <c r="A638" i="29"/>
  <c r="F619" i="29"/>
  <c r="D737" i="28"/>
  <c r="D736" i="29"/>
  <c r="E275" i="28"/>
  <c r="E274" i="29"/>
  <c r="A618" i="29"/>
  <c r="B618" i="29"/>
  <c r="B471" i="29"/>
  <c r="A471" i="29"/>
  <c r="C305" i="29"/>
  <c r="F296" i="29"/>
  <c r="D659" i="29"/>
  <c r="E880" i="28"/>
  <c r="E879" i="29"/>
  <c r="F749" i="29"/>
  <c r="G451" i="28"/>
  <c r="G450" i="29"/>
  <c r="H501" i="28"/>
  <c r="H500" i="29"/>
  <c r="B826" i="29"/>
  <c r="A826" i="29"/>
  <c r="B388" i="29"/>
  <c r="A388" i="29"/>
  <c r="D820" i="28"/>
  <c r="D819" i="29"/>
  <c r="G884" i="28"/>
  <c r="G883" i="29"/>
  <c r="F392" i="28"/>
  <c r="F391" i="29"/>
  <c r="B706" i="29"/>
  <c r="A706" i="29"/>
  <c r="E750" i="29"/>
  <c r="H717" i="28"/>
  <c r="H716" i="29"/>
  <c r="G685" i="29"/>
  <c r="B366" i="29"/>
  <c r="A366" i="29"/>
  <c r="E317" i="29"/>
  <c r="D484" i="28"/>
  <c r="D483" i="29"/>
  <c r="H708" i="28"/>
  <c r="H707" i="29"/>
  <c r="B410" i="29"/>
  <c r="A410" i="29"/>
  <c r="E529" i="28"/>
  <c r="E528" i="29"/>
  <c r="D567" i="28"/>
  <c r="D566" i="29"/>
  <c r="E358" i="29"/>
  <c r="E739" i="28"/>
  <c r="E738" i="29"/>
  <c r="C871" i="29"/>
  <c r="H881" i="28"/>
  <c r="H880" i="29"/>
  <c r="G765" i="29"/>
  <c r="D322" i="28"/>
  <c r="D321" i="29"/>
  <c r="E412" i="28"/>
  <c r="E411" i="29"/>
  <c r="G310" i="29"/>
  <c r="C474" i="28"/>
  <c r="C473" i="29"/>
  <c r="B458" i="29"/>
  <c r="A458" i="29"/>
  <c r="H421" i="28"/>
  <c r="H420" i="29"/>
  <c r="G333" i="29"/>
  <c r="F390" i="29"/>
  <c r="G509" i="28"/>
  <c r="G508" i="29"/>
  <c r="G311" i="29"/>
  <c r="D430" i="28"/>
  <c r="D429" i="29"/>
  <c r="E672" i="29"/>
  <c r="F887" i="29"/>
  <c r="D694" i="28"/>
  <c r="D693" i="29"/>
  <c r="E796" i="29"/>
  <c r="C288" i="28"/>
  <c r="C287" i="29"/>
  <c r="B670" i="29"/>
  <c r="A670" i="29"/>
  <c r="E893" i="28"/>
  <c r="E892" i="29"/>
  <c r="B526" i="29"/>
  <c r="A526" i="29"/>
  <c r="C781" i="29"/>
  <c r="C457" i="28"/>
  <c r="C456" i="29"/>
  <c r="F510" i="28"/>
  <c r="F509" i="29"/>
  <c r="E838" i="28"/>
  <c r="E837" i="29"/>
  <c r="C489" i="28"/>
  <c r="C488" i="29"/>
  <c r="B543" i="29"/>
  <c r="A543" i="29"/>
  <c r="G548" i="29"/>
  <c r="B624" i="29"/>
  <c r="A624" i="29"/>
  <c r="F373" i="28"/>
  <c r="F372" i="29"/>
  <c r="D889" i="28"/>
  <c r="D888" i="29"/>
  <c r="G445" i="28"/>
  <c r="G444" i="29"/>
  <c r="D863" i="28"/>
  <c r="D862" i="29"/>
  <c r="E450" i="28"/>
  <c r="E449" i="29"/>
  <c r="F298" i="29"/>
  <c r="C586" i="29"/>
  <c r="B606" i="29"/>
  <c r="A606" i="29"/>
  <c r="E272" i="29"/>
  <c r="D287" i="29"/>
  <c r="D670" i="29"/>
  <c r="C893" i="28"/>
  <c r="C892" i="29"/>
  <c r="F526" i="29"/>
  <c r="C278" i="28"/>
  <c r="C277" i="29"/>
  <c r="B781" i="29"/>
  <c r="A781" i="29"/>
  <c r="C509" i="29"/>
  <c r="G634" i="29"/>
  <c r="D488" i="29"/>
  <c r="G435" i="28"/>
  <c r="G434" i="29"/>
  <c r="G625" i="28"/>
  <c r="G624" i="29"/>
  <c r="B888" i="29"/>
  <c r="A888" i="29"/>
  <c r="G343" i="29"/>
  <c r="A444" i="29"/>
  <c r="B444" i="29"/>
  <c r="D843" i="29"/>
  <c r="A586" i="29"/>
  <c r="B586" i="29"/>
  <c r="C591" i="29"/>
  <c r="F589" i="29"/>
  <c r="G766" i="29"/>
  <c r="C593" i="29"/>
  <c r="B510" i="29"/>
  <c r="A510" i="29"/>
  <c r="D673" i="29"/>
  <c r="E518" i="29"/>
  <c r="D859" i="29"/>
  <c r="F753" i="29"/>
  <c r="C502" i="28"/>
  <c r="C501" i="29"/>
  <c r="B822" i="29"/>
  <c r="A822" i="29"/>
  <c r="B344" i="29"/>
  <c r="A344" i="29"/>
  <c r="H788" i="28"/>
  <c r="H787" i="29"/>
  <c r="C820" i="29"/>
  <c r="G367" i="29"/>
  <c r="C531" i="29"/>
  <c r="G640" i="29"/>
  <c r="B848" i="29"/>
  <c r="A848" i="29"/>
  <c r="B446" i="29"/>
  <c r="A446" i="29"/>
  <c r="A631" i="29"/>
  <c r="B631" i="29"/>
  <c r="C598" i="29"/>
  <c r="D348" i="28"/>
  <c r="D347" i="29"/>
  <c r="E477" i="28"/>
  <c r="E476" i="29"/>
  <c r="E521" i="29"/>
  <c r="B386" i="29"/>
  <c r="A386" i="29"/>
  <c r="B329" i="29"/>
  <c r="A329" i="29"/>
  <c r="F424" i="29"/>
  <c r="G570" i="29"/>
  <c r="D483" i="28"/>
  <c r="D482" i="29"/>
  <c r="C612" i="29"/>
  <c r="B823" i="29"/>
  <c r="A823" i="29"/>
  <c r="A412" i="29"/>
  <c r="B412" i="29"/>
  <c r="F626" i="29"/>
  <c r="D687" i="29"/>
  <c r="C692" i="29"/>
  <c r="B475" i="29"/>
  <c r="A475" i="29"/>
  <c r="E377" i="28"/>
  <c r="E376" i="29"/>
  <c r="E270" i="29"/>
  <c r="E333" i="29"/>
  <c r="D390" i="29"/>
  <c r="E435" i="29"/>
  <c r="B429" i="29"/>
  <c r="A429" i="29"/>
  <c r="C672" i="29"/>
  <c r="D887" i="29"/>
  <c r="F316" i="29"/>
  <c r="C796" i="29"/>
  <c r="E470" i="29"/>
  <c r="B678" i="29"/>
  <c r="A678" i="29"/>
  <c r="B892" i="29"/>
  <c r="A892" i="29"/>
  <c r="E700" i="29"/>
  <c r="F456" i="29"/>
  <c r="B509" i="29"/>
  <c r="A509" i="29"/>
  <c r="C837" i="29"/>
  <c r="B488" i="29"/>
  <c r="A488" i="29"/>
  <c r="C434" i="29"/>
  <c r="C548" i="29"/>
  <c r="E624" i="29"/>
  <c r="G569" i="29"/>
  <c r="G554" i="29"/>
  <c r="C727" i="29"/>
  <c r="E343" i="29"/>
  <c r="E503" i="29"/>
  <c r="C449" i="29"/>
  <c r="C843" i="29"/>
  <c r="B534" i="29"/>
  <c r="A534" i="29"/>
  <c r="G782" i="29"/>
  <c r="B552" i="29"/>
  <c r="A552" i="29"/>
  <c r="F407" i="29"/>
  <c r="G798" i="29"/>
  <c r="F766" i="29"/>
  <c r="B400" i="29"/>
  <c r="A400" i="29"/>
  <c r="C802" i="29"/>
  <c r="B877" i="29"/>
  <c r="A877" i="29"/>
  <c r="E599" i="29"/>
  <c r="B774" i="29"/>
  <c r="A774" i="29"/>
  <c r="C673" i="29"/>
  <c r="B705" i="29"/>
  <c r="A705" i="29"/>
  <c r="A518" i="29"/>
  <c r="B518" i="29"/>
  <c r="E587" i="29"/>
  <c r="E753" i="29"/>
  <c r="D285" i="29"/>
  <c r="G775" i="29"/>
  <c r="F273" i="29"/>
  <c r="D538" i="29"/>
  <c r="G417" i="29"/>
  <c r="B820" i="29"/>
  <c r="A820" i="29"/>
  <c r="F367" i="29"/>
  <c r="B592" i="29"/>
  <c r="A592" i="29"/>
  <c r="D439" i="29"/>
  <c r="D304" i="29"/>
  <c r="F511" i="29"/>
  <c r="E533" i="29"/>
  <c r="C690" i="29"/>
  <c r="E710" i="29"/>
  <c r="C865" i="29"/>
  <c r="F640" i="29"/>
  <c r="E493" i="29"/>
  <c r="F576" i="29"/>
  <c r="G546" i="29"/>
  <c r="F598" i="29"/>
  <c r="B663" i="29"/>
  <c r="A663" i="29"/>
  <c r="B373" i="29"/>
  <c r="A373" i="29"/>
  <c r="A347" i="29"/>
  <c r="B347" i="29"/>
  <c r="D476" i="29"/>
  <c r="C329" i="29"/>
  <c r="C279" i="29"/>
  <c r="F803" i="29"/>
  <c r="D625" i="29"/>
  <c r="C823" i="29"/>
  <c r="C412" i="29"/>
  <c r="B360" i="29"/>
  <c r="A360" i="29"/>
  <c r="F804" i="29"/>
  <c r="F717" i="29"/>
  <c r="C687" i="29"/>
  <c r="C694" i="29"/>
  <c r="B673" i="29"/>
  <c r="A673" i="29"/>
  <c r="B753" i="29"/>
  <c r="A753" i="29"/>
  <c r="H776" i="28"/>
  <c r="H775" i="29"/>
  <c r="E481" i="29"/>
  <c r="D417" i="29"/>
  <c r="C679" i="29"/>
  <c r="B304" i="29"/>
  <c r="A304" i="29"/>
  <c r="B319" i="29"/>
  <c r="A319" i="29"/>
  <c r="B640" i="29"/>
  <c r="A640" i="29"/>
  <c r="D598" i="29"/>
  <c r="F732" i="28"/>
  <c r="F731" i="29"/>
  <c r="E409" i="28"/>
  <c r="E408" i="29"/>
  <c r="E279" i="29"/>
  <c r="G424" i="29"/>
  <c r="E413" i="28"/>
  <c r="E412" i="29"/>
  <c r="H361" i="28"/>
  <c r="H360" i="29"/>
  <c r="C805" i="28"/>
  <c r="C804" i="29"/>
  <c r="C718" i="28"/>
  <c r="C717" i="29"/>
  <c r="G819" i="28"/>
  <c r="G818" i="29"/>
  <c r="B515" i="29"/>
  <c r="A515" i="29"/>
  <c r="B694" i="29"/>
  <c r="A694" i="29"/>
  <c r="F277" i="28"/>
  <c r="F276" i="29"/>
  <c r="G709" i="29"/>
  <c r="B536" i="29"/>
  <c r="A536" i="29"/>
  <c r="B615" i="29"/>
  <c r="A615" i="29"/>
  <c r="E368" i="29"/>
  <c r="F686" i="29"/>
  <c r="E331" i="29"/>
  <c r="G507" i="29"/>
  <c r="D876" i="29"/>
  <c r="C601" i="29"/>
  <c r="D498" i="29"/>
  <c r="G419" i="29"/>
  <c r="H620" i="28"/>
  <c r="H619" i="29"/>
  <c r="B736" i="29"/>
  <c r="A736" i="29"/>
  <c r="D721" i="29"/>
  <c r="B809" i="29"/>
  <c r="A809" i="29"/>
  <c r="B495" i="29"/>
  <c r="A495" i="29"/>
  <c r="H665" i="28"/>
  <c r="H664" i="29"/>
  <c r="B320" i="29"/>
  <c r="A320" i="29"/>
  <c r="B290" i="29"/>
  <c r="A290" i="29"/>
  <c r="G329" i="28"/>
  <c r="G328" i="29"/>
  <c r="B498" i="29"/>
  <c r="A498" i="29"/>
  <c r="B684" i="29"/>
  <c r="A684" i="29"/>
  <c r="B851" i="29"/>
  <c r="A851" i="29"/>
  <c r="B689" i="29"/>
  <c r="A689" i="29"/>
  <c r="A551" i="29"/>
  <c r="B551" i="29"/>
  <c r="B873" i="29"/>
  <c r="A873" i="29"/>
  <c r="A562" i="29"/>
  <c r="B562" i="29"/>
  <c r="B596" i="29"/>
  <c r="A596" i="29"/>
  <c r="H617" i="28"/>
  <c r="H616" i="29"/>
  <c r="G443" i="28"/>
  <c r="G442" i="29"/>
  <c r="F747" i="28"/>
  <c r="F746" i="29"/>
  <c r="D678" i="28"/>
  <c r="D677" i="29"/>
  <c r="G438" i="28"/>
  <c r="G437" i="29"/>
  <c r="H817" i="28"/>
  <c r="H816" i="29"/>
  <c r="E295" i="28"/>
  <c r="E294" i="29"/>
  <c r="B759" i="29"/>
  <c r="A759" i="29"/>
  <c r="G485" i="28"/>
  <c r="G484" i="29"/>
  <c r="D818" i="28"/>
  <c r="D817" i="29"/>
  <c r="C542" i="28"/>
  <c r="C541" i="29"/>
  <c r="E744" i="28"/>
  <c r="E743" i="29"/>
  <c r="F342" i="28"/>
  <c r="F341" i="29"/>
  <c r="D541" i="28"/>
  <c r="D540" i="29"/>
  <c r="A530" i="29"/>
  <c r="B530" i="29"/>
  <c r="B732" i="29"/>
  <c r="A732" i="29"/>
  <c r="B455" i="29"/>
  <c r="A455" i="29"/>
  <c r="B561" i="29"/>
  <c r="A561" i="29"/>
  <c r="B393" i="29"/>
  <c r="A393" i="29"/>
  <c r="G517" i="28"/>
  <c r="G516" i="29"/>
  <c r="C375" i="28"/>
  <c r="C374" i="29"/>
  <c r="G591" i="28"/>
  <c r="G590" i="29"/>
  <c r="H882" i="28"/>
  <c r="H881" i="29"/>
  <c r="G765" i="28"/>
  <c r="G764" i="29"/>
  <c r="A747" i="29"/>
  <c r="B747" i="29"/>
  <c r="E749" i="28"/>
  <c r="E748" i="29"/>
  <c r="D453" i="28"/>
  <c r="D452" i="29"/>
  <c r="B657" i="29"/>
  <c r="A657" i="29"/>
  <c r="F674" i="29"/>
  <c r="F631" i="29"/>
  <c r="G598" i="29"/>
  <c r="G373" i="29"/>
  <c r="B424" i="29"/>
  <c r="A424" i="29"/>
  <c r="B612" i="29"/>
  <c r="A612" i="29"/>
  <c r="E825" i="29"/>
  <c r="B625" i="29"/>
  <c r="A625" i="29"/>
  <c r="D717" i="29"/>
  <c r="E315" i="29"/>
  <c r="G791" i="29"/>
  <c r="C683" i="29"/>
  <c r="C850" i="29"/>
  <c r="F601" i="29"/>
  <c r="F409" i="29"/>
  <c r="E864" i="29"/>
  <c r="F550" i="29"/>
  <c r="G578" i="29"/>
  <c r="A275" i="29"/>
  <c r="B275" i="29"/>
  <c r="F419" i="29"/>
  <c r="F768" i="29"/>
  <c r="B377" i="29"/>
  <c r="A377" i="29"/>
  <c r="G389" i="29"/>
  <c r="B585" i="29"/>
  <c r="A585" i="29"/>
  <c r="D462" i="29"/>
  <c r="F392" i="29"/>
  <c r="F696" i="29"/>
  <c r="F329" i="29"/>
  <c r="A570" i="29"/>
  <c r="B570" i="29"/>
  <c r="C594" i="29"/>
  <c r="D825" i="29"/>
  <c r="G412" i="29"/>
  <c r="D626" i="29"/>
  <c r="B717" i="29"/>
  <c r="A717" i="29"/>
  <c r="B692" i="29"/>
  <c r="A692" i="29"/>
  <c r="A283" i="29"/>
  <c r="B283" i="29"/>
  <c r="A352" i="29"/>
  <c r="B352" i="29"/>
  <c r="B790" i="29"/>
  <c r="A790" i="29"/>
  <c r="B683" i="29"/>
  <c r="A683" i="29"/>
  <c r="H446" i="28"/>
  <c r="H445" i="29"/>
  <c r="B850" i="29"/>
  <c r="A850" i="29"/>
  <c r="B499" i="29"/>
  <c r="A499" i="29"/>
  <c r="B405" i="29"/>
  <c r="A405" i="29"/>
  <c r="B278" i="29"/>
  <c r="A278" i="29"/>
  <c r="H810" i="28"/>
  <c r="H809" i="29"/>
  <c r="B353" i="29"/>
  <c r="A353" i="29"/>
  <c r="B300" i="29"/>
  <c r="A300" i="29"/>
  <c r="B553" i="29"/>
  <c r="A553" i="29"/>
  <c r="C380" i="29"/>
  <c r="G855" i="29"/>
  <c r="B836" i="29"/>
  <c r="A836" i="29"/>
  <c r="B544" i="29"/>
  <c r="A544" i="29"/>
  <c r="B453" i="29"/>
  <c r="A453" i="29"/>
  <c r="H857" i="28"/>
  <c r="H856" i="29"/>
  <c r="B744" i="29"/>
  <c r="A744" i="29"/>
  <c r="D789" i="29"/>
  <c r="E678" i="29"/>
  <c r="E704" i="29"/>
  <c r="B277" i="29"/>
  <c r="A277" i="29"/>
  <c r="E467" i="29"/>
  <c r="E634" i="29"/>
  <c r="C711" i="29"/>
  <c r="E434" i="29"/>
  <c r="E415" i="29"/>
  <c r="G535" i="29"/>
  <c r="B372" i="29"/>
  <c r="A372" i="29"/>
  <c r="F654" i="29"/>
  <c r="B351" i="29"/>
  <c r="A351" i="29"/>
  <c r="G845" i="29"/>
  <c r="D444" i="29"/>
  <c r="G503" i="29"/>
  <c r="B847" i="29"/>
  <c r="A847" i="29"/>
  <c r="F449" i="29"/>
  <c r="E583" i="29"/>
  <c r="E322" i="29"/>
  <c r="E534" i="29"/>
  <c r="C800" i="29"/>
  <c r="B421" i="29"/>
  <c r="A421" i="29"/>
  <c r="E782" i="29"/>
  <c r="B477" i="29"/>
  <c r="A477" i="29"/>
  <c r="C418" i="29"/>
  <c r="B766" i="29"/>
  <c r="A766" i="29"/>
  <c r="F400" i="29"/>
  <c r="F529" i="29"/>
  <c r="E877" i="29"/>
  <c r="C889" i="29"/>
  <c r="C885" i="29"/>
  <c r="F859" i="29"/>
  <c r="C587" i="29"/>
  <c r="F285" i="29"/>
  <c r="B381" i="29"/>
  <c r="A381" i="29"/>
  <c r="B273" i="29"/>
  <c r="A273" i="29"/>
  <c r="B481" i="29"/>
  <c r="A481" i="29"/>
  <c r="B517" i="29"/>
  <c r="A517" i="29"/>
  <c r="D344" i="29"/>
  <c r="D835" i="29"/>
  <c r="G679" i="29"/>
  <c r="F890" i="29"/>
  <c r="E805" i="29"/>
  <c r="F865" i="29"/>
  <c r="C715" i="29"/>
  <c r="D610" i="29"/>
  <c r="D576" i="29"/>
  <c r="E631" i="29"/>
  <c r="B598" i="29"/>
  <c r="A598" i="29"/>
  <c r="D763" i="29"/>
  <c r="C731" i="29"/>
  <c r="G627" i="29"/>
  <c r="C521" i="29"/>
  <c r="E696" i="29"/>
  <c r="B754" i="29"/>
  <c r="A754" i="29"/>
  <c r="D570" i="29"/>
  <c r="H636" i="28"/>
  <c r="H635" i="29"/>
  <c r="F402" i="29"/>
  <c r="F412" i="29"/>
  <c r="F628" i="29"/>
  <c r="C626" i="29"/>
  <c r="E360" i="29"/>
  <c r="C315" i="29"/>
  <c r="B818" i="29"/>
  <c r="A818" i="29"/>
  <c r="G297" i="29"/>
  <c r="E791" i="29"/>
  <c r="E352" i="29"/>
  <c r="F615" i="29"/>
  <c r="G445" i="29"/>
  <c r="C331" i="29"/>
  <c r="C507" i="29"/>
  <c r="B601" i="29"/>
  <c r="A601" i="29"/>
  <c r="F328" i="29"/>
  <c r="G498" i="29"/>
  <c r="D409" i="29"/>
  <c r="E722" i="29"/>
  <c r="B560" i="29"/>
  <c r="A560" i="29"/>
  <c r="E405" i="29"/>
  <c r="D768" i="29"/>
  <c r="G851" i="29"/>
  <c r="D419" i="28"/>
  <c r="D418" i="29"/>
  <c r="D530" i="28"/>
  <c r="D529" i="29"/>
  <c r="F613" i="29"/>
  <c r="D774" i="29"/>
  <c r="B889" i="29"/>
  <c r="A889" i="29"/>
  <c r="A299" i="29"/>
  <c r="B299" i="29"/>
  <c r="G885" i="29"/>
  <c r="B383" i="29"/>
  <c r="A383" i="29"/>
  <c r="B630" i="29"/>
  <c r="A630" i="29"/>
  <c r="B587" i="29"/>
  <c r="A587" i="29"/>
  <c r="B469" i="29"/>
  <c r="A469" i="29"/>
  <c r="C417" i="29"/>
  <c r="C805" i="29"/>
  <c r="E865" i="29"/>
  <c r="G491" i="29"/>
  <c r="B715" i="29"/>
  <c r="A715" i="29"/>
  <c r="C610" i="29"/>
  <c r="B838" i="29"/>
  <c r="A838" i="29"/>
  <c r="B576" i="29"/>
  <c r="A576" i="29"/>
  <c r="B674" i="29"/>
  <c r="A674" i="29"/>
  <c r="D379" i="29"/>
  <c r="C763" i="29"/>
  <c r="A731" i="29"/>
  <c r="B731" i="29"/>
  <c r="E627" i="29"/>
  <c r="B521" i="29"/>
  <c r="A521" i="29"/>
  <c r="D754" i="29"/>
  <c r="D635" i="29"/>
  <c r="D412" i="29"/>
  <c r="B626" i="29"/>
  <c r="A626" i="29"/>
  <c r="C360" i="29"/>
  <c r="B334" i="29"/>
  <c r="A334" i="29"/>
  <c r="A315" i="29"/>
  <c r="B315" i="29"/>
  <c r="B791" i="29"/>
  <c r="A791" i="29"/>
  <c r="A401" i="29"/>
  <c r="B401" i="29"/>
  <c r="E445" i="29"/>
  <c r="B539" i="29"/>
  <c r="A539" i="29"/>
  <c r="D331" i="29"/>
  <c r="G869" i="29"/>
  <c r="B507" i="29"/>
  <c r="A507" i="29"/>
  <c r="B328" i="29"/>
  <c r="A328" i="29"/>
  <c r="B867" i="29"/>
  <c r="A867" i="29"/>
  <c r="B409" i="29"/>
  <c r="A409" i="29"/>
  <c r="A578" i="29"/>
  <c r="B578" i="29"/>
  <c r="E448" i="29"/>
  <c r="E419" i="29"/>
  <c r="B523" i="29"/>
  <c r="A523" i="29"/>
  <c r="B721" i="29"/>
  <c r="A721" i="29"/>
  <c r="C761" i="29"/>
  <c r="G889" i="29"/>
  <c r="G324" i="29"/>
  <c r="C575" i="29"/>
  <c r="D299" i="29"/>
  <c r="F885" i="29"/>
  <c r="E630" i="29"/>
  <c r="B285" i="29"/>
  <c r="A285" i="29"/>
  <c r="G481" i="29"/>
  <c r="G517" i="29"/>
  <c r="B787" i="29"/>
  <c r="A787" i="29"/>
  <c r="F632" i="29"/>
  <c r="B835" i="29"/>
  <c r="A835" i="29"/>
  <c r="A679" i="29"/>
  <c r="B679" i="29"/>
  <c r="D890" i="29"/>
  <c r="F810" i="29"/>
  <c r="B805" i="29"/>
  <c r="A805" i="29"/>
  <c r="G714" i="29"/>
  <c r="D865" i="29"/>
  <c r="E491" i="29"/>
  <c r="D848" i="29"/>
  <c r="G610" i="29"/>
  <c r="D674" i="29"/>
  <c r="A379" i="29"/>
  <c r="B379" i="29"/>
  <c r="B763" i="29"/>
  <c r="A763" i="29"/>
  <c r="C784" i="29"/>
  <c r="G731" i="29"/>
  <c r="D627" i="29"/>
  <c r="D392" i="29"/>
  <c r="C696" i="29"/>
  <c r="G636" i="29"/>
  <c r="F571" i="29"/>
  <c r="A279" i="29"/>
  <c r="B279" i="29"/>
  <c r="F794" i="29"/>
  <c r="B482" i="29"/>
  <c r="A482" i="29"/>
  <c r="G594" i="29"/>
  <c r="G436" i="29"/>
  <c r="C825" i="29"/>
  <c r="D426" i="29"/>
  <c r="C628" i="29"/>
  <c r="E422" i="29"/>
  <c r="E866" i="29"/>
  <c r="G325" i="29"/>
  <c r="F297" i="29"/>
  <c r="C276" i="29"/>
  <c r="G840" i="29"/>
  <c r="D621" i="29"/>
  <c r="C827" i="29"/>
  <c r="C289" i="29"/>
  <c r="G789" i="29"/>
  <c r="G567" i="29"/>
  <c r="B704" i="29"/>
  <c r="A704" i="29"/>
  <c r="G688" i="29"/>
  <c r="F700" i="29"/>
  <c r="G863" i="29"/>
  <c r="D467" i="29"/>
  <c r="G711" i="29"/>
  <c r="B548" i="29"/>
  <c r="A548" i="29"/>
  <c r="B415" i="29"/>
  <c r="A415" i="29"/>
  <c r="F535" i="29"/>
  <c r="E888" i="29"/>
  <c r="D569" i="29"/>
  <c r="D654" i="29"/>
  <c r="F845" i="29"/>
  <c r="E354" i="29"/>
  <c r="C847" i="29"/>
  <c r="D583" i="29"/>
  <c r="G534" i="29"/>
  <c r="G418" i="29"/>
  <c r="G593" i="29"/>
  <c r="C400" i="29"/>
  <c r="B529" i="29"/>
  <c r="A529" i="29"/>
  <c r="C510" i="29"/>
  <c r="D613" i="29"/>
  <c r="F889" i="29"/>
  <c r="E324" i="29"/>
  <c r="G705" i="29"/>
  <c r="F630" i="29"/>
  <c r="B681" i="29"/>
  <c r="A681" i="29"/>
  <c r="B417" i="29"/>
  <c r="A417" i="29"/>
  <c r="G835" i="29"/>
  <c r="G810" i="29"/>
  <c r="D714" i="29"/>
  <c r="B531" i="29"/>
  <c r="A531" i="29"/>
  <c r="C491" i="29"/>
  <c r="G379" i="29"/>
  <c r="E414" i="29"/>
  <c r="B784" i="29"/>
  <c r="A784" i="29"/>
  <c r="C627" i="29"/>
  <c r="D386" i="29"/>
  <c r="B696" i="29"/>
  <c r="A696" i="29"/>
  <c r="G279" i="29"/>
  <c r="E482" i="29"/>
  <c r="A594" i="29"/>
  <c r="B594" i="29"/>
  <c r="B825" i="29"/>
  <c r="A825" i="29"/>
  <c r="C402" i="29"/>
  <c r="F799" i="29"/>
  <c r="F334" i="29"/>
  <c r="F588" i="29"/>
  <c r="E818" i="29"/>
  <c r="C422" i="29"/>
  <c r="G866" i="29"/>
  <c r="E325" i="29"/>
  <c r="G475" i="29"/>
  <c r="B276" i="29"/>
  <c r="A276" i="29"/>
  <c r="D497" i="29"/>
  <c r="B440" i="29"/>
  <c r="A440" i="29"/>
  <c r="B376" i="29"/>
  <c r="A376" i="29"/>
  <c r="E92" i="29"/>
  <c r="F105" i="29"/>
  <c r="G106" i="29"/>
  <c r="B117" i="29"/>
  <c r="A117" i="29"/>
  <c r="E109" i="29"/>
  <c r="D129" i="29"/>
  <c r="C121" i="29"/>
  <c r="C107" i="29"/>
  <c r="B305" i="29"/>
  <c r="A305" i="29"/>
  <c r="F832" i="29"/>
  <c r="B614" i="29"/>
  <c r="A614" i="29"/>
  <c r="B617" i="29"/>
  <c r="A617" i="29"/>
  <c r="E658" i="29"/>
  <c r="D749" i="29"/>
  <c r="F450" i="29"/>
  <c r="E839" i="29"/>
  <c r="G443" i="29"/>
  <c r="G708" i="29"/>
  <c r="G385" i="28"/>
  <c r="G384" i="29"/>
  <c r="D505" i="29"/>
  <c r="G370" i="28"/>
  <c r="G369" i="29"/>
  <c r="G706" i="29"/>
  <c r="H349" i="28"/>
  <c r="H348" i="29"/>
  <c r="C685" i="29"/>
  <c r="B783" i="29"/>
  <c r="A783" i="29"/>
  <c r="C858" i="29"/>
  <c r="C366" i="29"/>
  <c r="B584" i="29"/>
  <c r="A584" i="29"/>
  <c r="E891" i="29"/>
  <c r="B821" i="29"/>
  <c r="A821" i="29"/>
  <c r="D772" i="29"/>
  <c r="D461" i="29"/>
  <c r="F884" i="29"/>
  <c r="C565" i="29"/>
  <c r="F738" i="29"/>
  <c r="D519" i="29"/>
  <c r="G872" i="28"/>
  <c r="G871" i="29"/>
  <c r="B489" i="29"/>
  <c r="A489" i="29"/>
  <c r="F598" i="28"/>
  <c r="F597" i="29"/>
  <c r="H351" i="28"/>
  <c r="H350" i="29"/>
  <c r="E321" i="29"/>
  <c r="E842" i="29"/>
  <c r="F793" i="28"/>
  <c r="F792" i="29"/>
  <c r="F582" i="29"/>
  <c r="E310" i="29"/>
  <c r="G473" i="29"/>
  <c r="G751" i="29"/>
  <c r="G487" i="28"/>
  <c r="G486" i="29"/>
  <c r="G270" i="29"/>
  <c r="H661" i="28"/>
  <c r="H660" i="29"/>
  <c r="E739" i="29"/>
  <c r="D333" i="29"/>
  <c r="B776" i="29"/>
  <c r="A776" i="29"/>
  <c r="E808" i="29"/>
  <c r="E311" i="29"/>
  <c r="C621" i="29"/>
  <c r="B827" i="29"/>
  <c r="A827" i="29"/>
  <c r="A289" i="29"/>
  <c r="B289" i="29"/>
  <c r="E694" i="28"/>
  <c r="E693" i="29"/>
  <c r="B789" i="29"/>
  <c r="A789" i="29"/>
  <c r="F688" i="29"/>
  <c r="G781" i="29"/>
  <c r="B456" i="29"/>
  <c r="A456" i="29"/>
  <c r="F863" i="29"/>
  <c r="B467" i="29"/>
  <c r="A467" i="29"/>
  <c r="F711" i="29"/>
  <c r="G543" i="29"/>
  <c r="D535" i="29"/>
  <c r="C554" i="29"/>
  <c r="B654" i="29"/>
  <c r="A654" i="29"/>
  <c r="G351" i="29"/>
  <c r="C343" i="29"/>
  <c r="E845" i="29"/>
  <c r="G847" i="29"/>
  <c r="E298" i="29"/>
  <c r="B583" i="29"/>
  <c r="A583" i="29"/>
  <c r="C322" i="29"/>
  <c r="C272" i="29"/>
  <c r="G800" i="29"/>
  <c r="F421" i="29"/>
  <c r="C589" i="29"/>
  <c r="F418" i="29"/>
  <c r="F593" i="29"/>
  <c r="C613" i="29"/>
  <c r="G860" i="29"/>
  <c r="G355" i="29"/>
  <c r="E889" i="29"/>
  <c r="E575" i="29"/>
  <c r="E705" i="29"/>
  <c r="G383" i="29"/>
  <c r="C676" i="29"/>
  <c r="E682" i="28"/>
  <c r="E681" i="29"/>
  <c r="D775" i="29"/>
  <c r="F469" i="29"/>
  <c r="G381" i="29"/>
  <c r="C481" i="29"/>
  <c r="E517" i="29"/>
  <c r="G787" i="29"/>
  <c r="F548" i="28"/>
  <c r="F547" i="29"/>
  <c r="B632" i="29"/>
  <c r="A632" i="29"/>
  <c r="F835" i="29"/>
  <c r="C304" i="29"/>
  <c r="B890" i="29"/>
  <c r="A890" i="29"/>
  <c r="C714" i="29"/>
  <c r="F690" i="29"/>
  <c r="C469" i="29"/>
  <c r="E787" i="29"/>
  <c r="B714" i="29"/>
  <c r="A714" i="29"/>
  <c r="G763" i="29"/>
  <c r="E392" i="29"/>
  <c r="B794" i="29"/>
  <c r="A794" i="29"/>
  <c r="E594" i="29"/>
  <c r="F635" i="29"/>
  <c r="E335" i="28"/>
  <c r="E334" i="29"/>
  <c r="G624" i="28"/>
  <c r="G623" i="29"/>
  <c r="B325" i="29"/>
  <c r="A325" i="29"/>
  <c r="B497" i="29"/>
  <c r="A497" i="29"/>
  <c r="C540" i="28"/>
  <c r="C539" i="29"/>
  <c r="H726" i="28"/>
  <c r="H725" i="29"/>
  <c r="C668" i="28"/>
  <c r="C667" i="29"/>
  <c r="C698" i="28"/>
  <c r="C697" i="29"/>
  <c r="H723" i="28"/>
  <c r="H722" i="29"/>
  <c r="D377" i="29"/>
  <c r="B506" i="29"/>
  <c r="A506" i="29"/>
  <c r="A460" i="29"/>
  <c r="B460" i="29"/>
  <c r="F586" i="29"/>
  <c r="C421" i="29"/>
  <c r="D552" i="29"/>
  <c r="B593" i="29"/>
  <c r="A593" i="29"/>
  <c r="F802" i="29"/>
  <c r="E860" i="29"/>
  <c r="C355" i="29"/>
  <c r="F767" i="29"/>
  <c r="G518" i="29"/>
  <c r="E383" i="29"/>
  <c r="G630" i="29"/>
  <c r="E312" i="29"/>
  <c r="D501" i="29"/>
  <c r="E381" i="29"/>
  <c r="E822" i="29"/>
  <c r="C517" i="29"/>
  <c r="D547" i="29"/>
  <c r="B439" i="29"/>
  <c r="A439" i="29"/>
  <c r="B327" i="29"/>
  <c r="A327" i="29"/>
  <c r="C810" i="29"/>
  <c r="E714" i="29"/>
  <c r="E468" i="29"/>
  <c r="B493" i="29"/>
  <c r="A493" i="29"/>
  <c r="B438" i="29"/>
  <c r="A438" i="29"/>
  <c r="C838" i="29"/>
  <c r="F446" i="29"/>
  <c r="D546" i="29"/>
  <c r="F784" i="29"/>
  <c r="B392" i="29"/>
  <c r="A392" i="29"/>
  <c r="F408" i="29"/>
  <c r="C636" i="29"/>
  <c r="B571" i="29"/>
  <c r="A571" i="29"/>
  <c r="D803" i="29"/>
  <c r="A436" i="29"/>
  <c r="B436" i="29"/>
  <c r="E431" i="29"/>
  <c r="E402" i="29"/>
  <c r="G527" i="29"/>
  <c r="E628" i="29"/>
  <c r="B799" i="29"/>
  <c r="A799" i="29"/>
  <c r="D804" i="29"/>
  <c r="C334" i="29"/>
  <c r="B588" i="29"/>
  <c r="A588" i="29"/>
  <c r="D849" i="29"/>
  <c r="D515" i="29"/>
  <c r="G422" i="29"/>
  <c r="F623" i="29"/>
  <c r="F694" i="29"/>
  <c r="B297" i="29"/>
  <c r="A297" i="29"/>
  <c r="D401" i="29"/>
  <c r="G440" i="29"/>
  <c r="B445" i="29"/>
  <c r="A445" i="29"/>
  <c r="E656" i="29"/>
  <c r="G730" i="29"/>
  <c r="D499" i="29"/>
  <c r="B556" i="29"/>
  <c r="A556" i="29"/>
  <c r="D697" i="29"/>
  <c r="A511" i="29"/>
  <c r="B511" i="29"/>
  <c r="D469" i="28"/>
  <c r="D468" i="29"/>
  <c r="H532" i="28"/>
  <c r="H531" i="29"/>
  <c r="D640" i="29"/>
  <c r="E438" i="29"/>
  <c r="F838" i="29"/>
  <c r="E447" i="28"/>
  <c r="E446" i="29"/>
  <c r="C547" i="28"/>
  <c r="C546" i="29"/>
  <c r="C415" i="28"/>
  <c r="C414" i="29"/>
  <c r="D664" i="28"/>
  <c r="D663" i="29"/>
  <c r="F373" i="29"/>
  <c r="E785" i="28"/>
  <c r="E784" i="29"/>
  <c r="H348" i="28"/>
  <c r="H347" i="29"/>
  <c r="G387" i="28"/>
  <c r="G386" i="29"/>
  <c r="C408" i="29"/>
  <c r="B636" i="29"/>
  <c r="A636" i="29"/>
  <c r="C804" i="28"/>
  <c r="C803" i="29"/>
  <c r="H483" i="28"/>
  <c r="H482" i="29"/>
  <c r="C436" i="29"/>
  <c r="D432" i="28"/>
  <c r="D431" i="29"/>
  <c r="H626" i="28"/>
  <c r="H625" i="29"/>
  <c r="B402" i="29"/>
  <c r="A402" i="29"/>
  <c r="F427" i="28"/>
  <c r="F426" i="29"/>
  <c r="D527" i="29"/>
  <c r="B628" i="29"/>
  <c r="A628" i="29"/>
  <c r="H805" i="28"/>
  <c r="H804" i="29"/>
  <c r="E589" i="28"/>
  <c r="E588" i="29"/>
  <c r="C850" i="28"/>
  <c r="C849" i="29"/>
  <c r="F515" i="29"/>
  <c r="F423" i="28"/>
  <c r="F422" i="29"/>
  <c r="E624" i="28"/>
  <c r="E623" i="29"/>
  <c r="E695" i="28"/>
  <c r="E694" i="29"/>
  <c r="F790" i="29"/>
  <c r="F441" i="28"/>
  <c r="F440" i="29"/>
  <c r="G377" i="28"/>
  <c r="G376" i="29"/>
  <c r="G726" i="28"/>
  <c r="G725" i="29"/>
  <c r="C290" i="29"/>
  <c r="B361" i="29"/>
  <c r="A361" i="29"/>
  <c r="G829" i="28"/>
  <c r="G828" i="29"/>
  <c r="B656" i="29"/>
  <c r="A656" i="29"/>
  <c r="E703" i="28"/>
  <c r="E702" i="29"/>
  <c r="F731" i="28"/>
  <c r="F730" i="29"/>
  <c r="D864" i="29"/>
  <c r="G723" i="28"/>
  <c r="G722" i="29"/>
  <c r="D773" i="29"/>
  <c r="F275" i="29"/>
  <c r="B423" i="29"/>
  <c r="A423" i="29"/>
  <c r="D604" i="29"/>
  <c r="B330" i="29"/>
  <c r="A330" i="29"/>
  <c r="E474" i="29"/>
  <c r="B301" i="29"/>
  <c r="A301" i="29"/>
  <c r="E553" i="29"/>
  <c r="E466" i="29"/>
  <c r="E720" i="29"/>
  <c r="C841" i="29"/>
  <c r="F544" i="29"/>
  <c r="B719" i="29"/>
  <c r="A719" i="29"/>
  <c r="H736" i="28"/>
  <c r="H735" i="29"/>
  <c r="G875" i="29"/>
  <c r="C574" i="29"/>
  <c r="D596" i="29"/>
  <c r="B577" i="29"/>
  <c r="A577" i="29"/>
  <c r="G291" i="29"/>
  <c r="C742" i="29"/>
  <c r="F737" i="29"/>
  <c r="E465" i="29"/>
  <c r="F581" i="29"/>
  <c r="D712" i="29"/>
  <c r="B752" i="29"/>
  <c r="A752" i="29"/>
  <c r="E816" i="29"/>
  <c r="G514" i="29"/>
  <c r="C524" i="29"/>
  <c r="E430" i="29"/>
  <c r="H719" i="28"/>
  <c r="H718" i="29"/>
  <c r="E341" i="29"/>
  <c r="D605" i="29"/>
  <c r="G824" i="29"/>
  <c r="F844" i="29"/>
  <c r="E340" i="29"/>
  <c r="G857" i="29"/>
  <c r="C559" i="29"/>
  <c r="B349" i="29"/>
  <c r="A349" i="29"/>
  <c r="G393" i="29"/>
  <c r="D846" i="29"/>
  <c r="D362" i="29"/>
  <c r="G549" i="29"/>
  <c r="D306" i="29"/>
  <c r="B494" i="29"/>
  <c r="A494" i="29"/>
  <c r="F611" i="29"/>
  <c r="G293" i="29"/>
  <c r="D661" i="29"/>
  <c r="D657" i="29"/>
  <c r="H772" i="28"/>
  <c r="H771" i="29"/>
  <c r="E502" i="29"/>
  <c r="D607" i="29"/>
  <c r="G378" i="29"/>
  <c r="A669" i="29"/>
  <c r="B669" i="29"/>
  <c r="B303" i="29"/>
  <c r="A303" i="29"/>
  <c r="G269" i="29"/>
  <c r="G398" i="29"/>
  <c r="E643" i="29"/>
  <c r="G650" i="29"/>
  <c r="B644" i="29"/>
  <c r="A644" i="29"/>
  <c r="D648" i="29"/>
  <c r="F649" i="29"/>
  <c r="G84" i="29"/>
  <c r="G75" i="29"/>
  <c r="B79" i="29"/>
  <c r="A79" i="29"/>
  <c r="C78" i="28"/>
  <c r="C77" i="29"/>
  <c r="C742" i="28"/>
  <c r="C741" i="29"/>
  <c r="H553" i="28"/>
  <c r="H552" i="29"/>
  <c r="G591" i="29"/>
  <c r="E589" i="29"/>
  <c r="E799" i="28"/>
  <c r="E798" i="29"/>
  <c r="D767" i="28"/>
  <c r="D766" i="29"/>
  <c r="H511" i="28"/>
  <c r="H510" i="29"/>
  <c r="H600" i="28"/>
  <c r="H599" i="29"/>
  <c r="D861" i="28"/>
  <c r="D860" i="29"/>
  <c r="H674" i="28"/>
  <c r="H673" i="29"/>
  <c r="G575" i="29"/>
  <c r="D631" i="28"/>
  <c r="D630" i="29"/>
  <c r="D753" i="29"/>
  <c r="G682" i="28"/>
  <c r="G681" i="29"/>
  <c r="B775" i="29"/>
  <c r="A775" i="29"/>
  <c r="F501" i="29"/>
  <c r="H539" i="28"/>
  <c r="H538" i="29"/>
  <c r="C787" i="29"/>
  <c r="E820" i="29"/>
  <c r="G593" i="28"/>
  <c r="G592" i="29"/>
  <c r="F304" i="29"/>
  <c r="G327" i="29"/>
  <c r="E511" i="29"/>
  <c r="G534" i="28"/>
  <c r="G533" i="29"/>
  <c r="B690" i="29"/>
  <c r="A690" i="29"/>
  <c r="G711" i="28"/>
  <c r="G710" i="29"/>
  <c r="A468" i="29"/>
  <c r="B468" i="29"/>
  <c r="G532" i="28"/>
  <c r="G531" i="29"/>
  <c r="G849" i="28"/>
  <c r="G848" i="29"/>
  <c r="G494" i="28"/>
  <c r="G493" i="29"/>
  <c r="C577" i="28"/>
  <c r="C576" i="29"/>
  <c r="C447" i="28"/>
  <c r="C446" i="29"/>
  <c r="D632" i="28"/>
  <c r="D631" i="29"/>
  <c r="F664" i="28"/>
  <c r="F663" i="29"/>
  <c r="E374" i="28"/>
  <c r="E373" i="29"/>
  <c r="F348" i="28"/>
  <c r="F347" i="29"/>
  <c r="G477" i="28"/>
  <c r="G476" i="29"/>
  <c r="G521" i="29"/>
  <c r="C387" i="28"/>
  <c r="C386" i="29"/>
  <c r="E330" i="28"/>
  <c r="E329" i="29"/>
  <c r="H572" i="28"/>
  <c r="H571" i="29"/>
  <c r="D425" i="28"/>
  <c r="D424" i="29"/>
  <c r="F571" i="28"/>
  <c r="F570" i="29"/>
  <c r="C483" i="28"/>
  <c r="C482" i="29"/>
  <c r="F613" i="28"/>
  <c r="F612" i="29"/>
  <c r="B431" i="29"/>
  <c r="A431" i="29"/>
  <c r="F626" i="28"/>
  <c r="F625" i="29"/>
  <c r="F824" i="28"/>
  <c r="F823" i="29"/>
  <c r="H427" i="28"/>
  <c r="H426" i="29"/>
  <c r="F528" i="28"/>
  <c r="F527" i="29"/>
  <c r="E800" i="28"/>
  <c r="E799" i="29"/>
  <c r="H718" i="28"/>
  <c r="H717" i="29"/>
  <c r="C516" i="28"/>
  <c r="C515" i="29"/>
  <c r="F688" i="28"/>
  <c r="F687" i="29"/>
  <c r="A623" i="29"/>
  <c r="B623" i="29"/>
  <c r="H695" i="28"/>
  <c r="H694" i="29"/>
  <c r="G693" i="28"/>
  <c r="G692" i="29"/>
  <c r="D792" i="28"/>
  <c r="D791" i="29"/>
  <c r="D476" i="28"/>
  <c r="D475" i="29"/>
  <c r="F709" i="29"/>
  <c r="D284" i="28"/>
  <c r="D283" i="29"/>
  <c r="G537" i="28"/>
  <c r="G536" i="29"/>
  <c r="C790" i="29"/>
  <c r="D616" i="28"/>
  <c r="D615" i="29"/>
  <c r="B368" i="29"/>
  <c r="A368" i="29"/>
  <c r="F851" i="28"/>
  <c r="F850" i="29"/>
  <c r="H540" i="28"/>
  <c r="H539" i="29"/>
  <c r="G321" i="28"/>
  <c r="G320" i="29"/>
  <c r="B725" i="29"/>
  <c r="A725" i="29"/>
  <c r="F667" i="29"/>
  <c r="H291" i="28"/>
  <c r="H290" i="29"/>
  <c r="F362" i="28"/>
  <c r="F361" i="29"/>
  <c r="E829" i="28"/>
  <c r="E828" i="29"/>
  <c r="D731" i="28"/>
  <c r="D730" i="29"/>
  <c r="G867" i="29"/>
  <c r="G557" i="28"/>
  <c r="G556" i="29"/>
  <c r="B864" i="29"/>
  <c r="A864" i="29"/>
  <c r="E551" i="28"/>
  <c r="E550" i="29"/>
  <c r="H774" i="28"/>
  <c r="H773" i="29"/>
  <c r="C276" i="28"/>
  <c r="C275" i="29"/>
  <c r="C596" i="28"/>
  <c r="C595" i="29"/>
  <c r="E620" i="28"/>
  <c r="E619" i="29"/>
  <c r="B395" i="29"/>
  <c r="A395" i="29"/>
  <c r="G737" i="28"/>
  <c r="G736" i="29"/>
  <c r="G690" i="28"/>
  <c r="G689" i="29"/>
  <c r="A274" i="29"/>
  <c r="B274" i="29"/>
  <c r="C524" i="28"/>
  <c r="C523" i="29"/>
  <c r="D735" i="28"/>
  <c r="D734" i="29"/>
  <c r="B542" i="29"/>
  <c r="A542" i="29"/>
  <c r="E810" i="28"/>
  <c r="E809" i="29"/>
  <c r="G762" i="28"/>
  <c r="G761" i="29"/>
  <c r="E814" i="28"/>
  <c r="E813" i="29"/>
  <c r="E496" i="28"/>
  <c r="E495" i="29"/>
  <c r="H463" i="28"/>
  <c r="H462" i="29"/>
  <c r="G681" i="28"/>
  <c r="G680" i="29"/>
  <c r="E407" i="28"/>
  <c r="E406" i="29"/>
  <c r="F433" i="29"/>
  <c r="G638" i="28"/>
  <c r="G637" i="29"/>
  <c r="H371" i="28"/>
  <c r="H370" i="29"/>
  <c r="D787" i="28"/>
  <c r="D786" i="29"/>
  <c r="C338" i="28"/>
  <c r="C337" i="29"/>
  <c r="B336" i="29"/>
  <c r="A336" i="29"/>
  <c r="B604" i="29"/>
  <c r="A604" i="29"/>
  <c r="H376" i="28"/>
  <c r="H375" i="29"/>
  <c r="C475" i="28"/>
  <c r="C474" i="29"/>
  <c r="H507" i="28"/>
  <c r="H506" i="29"/>
  <c r="D467" i="28"/>
  <c r="D466" i="29"/>
  <c r="H381" i="28"/>
  <c r="H380" i="29"/>
  <c r="D721" i="28"/>
  <c r="D720" i="29"/>
  <c r="E448" i="28"/>
  <c r="E447" i="29"/>
  <c r="F734" i="28"/>
  <c r="F733" i="29"/>
  <c r="H842" i="28"/>
  <c r="H841" i="29"/>
  <c r="F514" i="28"/>
  <c r="F513" i="29"/>
  <c r="G837" i="28"/>
  <c r="G836" i="29"/>
  <c r="C545" i="28"/>
  <c r="C544" i="29"/>
  <c r="G736" i="28"/>
  <c r="G735" i="29"/>
  <c r="H883" i="28"/>
  <c r="H882" i="29"/>
  <c r="B875" i="29"/>
  <c r="A875" i="29"/>
  <c r="H272" i="28"/>
  <c r="H271" i="29"/>
  <c r="B574" i="29"/>
  <c r="A574" i="29"/>
  <c r="C642" i="28"/>
  <c r="C641" i="29"/>
  <c r="F292" i="28"/>
  <c r="F291" i="29"/>
  <c r="E738" i="28"/>
  <c r="E737" i="29"/>
  <c r="D466" i="28"/>
  <c r="D465" i="29"/>
  <c r="C747" i="28"/>
  <c r="C746" i="29"/>
  <c r="C677" i="29"/>
  <c r="C770" i="28"/>
  <c r="C769" i="29"/>
  <c r="D816" i="29"/>
  <c r="G760" i="28"/>
  <c r="G759" i="29"/>
  <c r="B524" i="29"/>
  <c r="A524" i="29"/>
  <c r="B430" i="29"/>
  <c r="A430" i="29"/>
  <c r="F718" i="29"/>
  <c r="E403" i="29"/>
  <c r="F796" i="28"/>
  <c r="F795" i="29"/>
  <c r="D609" i="28"/>
  <c r="D608" i="29"/>
  <c r="C341" i="29"/>
  <c r="C605" i="29"/>
  <c r="D824" i="29"/>
  <c r="D845" i="28"/>
  <c r="D844" i="29"/>
  <c r="H531" i="28"/>
  <c r="H530" i="29"/>
  <c r="G732" i="29"/>
  <c r="E463" i="29"/>
  <c r="C561" i="29"/>
  <c r="F393" i="29"/>
  <c r="C846" i="29"/>
  <c r="C362" i="29"/>
  <c r="G374" i="29"/>
  <c r="F853" i="29"/>
  <c r="F549" i="29"/>
  <c r="F339" i="29"/>
  <c r="G307" i="28"/>
  <c r="G306" i="29"/>
  <c r="F459" i="29"/>
  <c r="C661" i="29"/>
  <c r="D777" i="29"/>
  <c r="E313" i="29"/>
  <c r="F745" i="29"/>
  <c r="B502" i="29"/>
  <c r="A502" i="29"/>
  <c r="C607" i="29"/>
  <c r="G797" i="29"/>
  <c r="B309" i="29"/>
  <c r="A309" i="29"/>
  <c r="D304" i="28"/>
  <c r="D303" i="29"/>
  <c r="G396" i="29"/>
  <c r="E75" i="29"/>
  <c r="E83" i="28"/>
  <c r="E82" i="29"/>
  <c r="G77" i="29"/>
  <c r="E74" i="29"/>
  <c r="D362" i="28"/>
  <c r="D361" i="29"/>
  <c r="C828" i="29"/>
  <c r="E328" i="29"/>
  <c r="D867" i="29"/>
  <c r="F697" i="29"/>
  <c r="B595" i="29"/>
  <c r="A595" i="29"/>
  <c r="E684" i="29"/>
  <c r="B768" i="29"/>
  <c r="A768" i="29"/>
  <c r="E736" i="29"/>
  <c r="F274" i="29"/>
  <c r="E427" i="29"/>
  <c r="F495" i="29"/>
  <c r="B462" i="29"/>
  <c r="A462" i="29"/>
  <c r="C406" i="29"/>
  <c r="C370" i="29"/>
  <c r="B807" i="29"/>
  <c r="A807" i="29"/>
  <c r="B831" i="29"/>
  <c r="A831" i="29"/>
  <c r="G337" i="28"/>
  <c r="G336" i="29"/>
  <c r="G604" i="29"/>
  <c r="F375" i="29"/>
  <c r="G300" i="29"/>
  <c r="B474" i="29"/>
  <c r="A474" i="29"/>
  <c r="E507" i="28"/>
  <c r="E506" i="29"/>
  <c r="F441" i="29"/>
  <c r="B447" i="29"/>
  <c r="A447" i="29"/>
  <c r="D551" i="29"/>
  <c r="D733" i="29"/>
  <c r="D513" i="29"/>
  <c r="F882" i="29"/>
  <c r="C520" i="29"/>
  <c r="B616" i="29"/>
  <c r="A616" i="29"/>
  <c r="F457" i="29"/>
  <c r="B641" i="29"/>
  <c r="A641" i="29"/>
  <c r="A291" i="29"/>
  <c r="B291" i="29"/>
  <c r="C737" i="29"/>
  <c r="D281" i="29"/>
  <c r="E581" i="29"/>
  <c r="B746" i="29"/>
  <c r="A746" i="29"/>
  <c r="D280" i="29"/>
  <c r="B769" i="29"/>
  <c r="A769" i="29"/>
  <c r="D759" i="29"/>
  <c r="F514" i="29"/>
  <c r="F428" i="29"/>
  <c r="B479" i="29"/>
  <c r="A479" i="29"/>
  <c r="C403" i="29"/>
  <c r="B795" i="29"/>
  <c r="A795" i="29"/>
  <c r="B701" i="29"/>
  <c r="A701" i="29"/>
  <c r="B341" i="29"/>
  <c r="A341" i="29"/>
  <c r="G830" i="29"/>
  <c r="B605" i="29"/>
  <c r="A605" i="29"/>
  <c r="E342" i="29"/>
  <c r="B340" i="29"/>
  <c r="A340" i="29"/>
  <c r="F530" i="29"/>
  <c r="E732" i="29"/>
  <c r="G463" i="29"/>
  <c r="C853" i="29"/>
  <c r="G564" i="29"/>
  <c r="B764" i="29"/>
  <c r="A764" i="29"/>
  <c r="D545" i="29"/>
  <c r="B611" i="29"/>
  <c r="A611" i="29"/>
  <c r="G639" i="29"/>
  <c r="A661" i="29"/>
  <c r="B661" i="29"/>
  <c r="F777" i="29"/>
  <c r="D771" i="29"/>
  <c r="G292" i="29"/>
  <c r="E797" i="29"/>
  <c r="E455" i="28"/>
  <c r="E454" i="29"/>
  <c r="E303" i="29"/>
  <c r="F399" i="29"/>
  <c r="F398" i="28"/>
  <c r="F397" i="29"/>
  <c r="B396" i="29"/>
  <c r="A396" i="29"/>
  <c r="C644" i="28"/>
  <c r="C643" i="29"/>
  <c r="E651" i="28"/>
  <c r="E650" i="29"/>
  <c r="G647" i="28"/>
  <c r="G646" i="29"/>
  <c r="B648" i="29"/>
  <c r="A648" i="29"/>
  <c r="D650" i="28"/>
  <c r="D649" i="29"/>
  <c r="F652" i="28"/>
  <c r="F651" i="29"/>
  <c r="E85" i="28"/>
  <c r="E84" i="29"/>
  <c r="C75" i="29"/>
  <c r="C82" i="29"/>
  <c r="F78" i="28"/>
  <c r="F77" i="29"/>
  <c r="D75" i="28"/>
  <c r="D74" i="29"/>
  <c r="E276" i="29"/>
  <c r="D709" i="29"/>
  <c r="G283" i="29"/>
  <c r="E536" i="29"/>
  <c r="E790" i="29"/>
  <c r="E320" i="29"/>
  <c r="G667" i="29"/>
  <c r="E290" i="29"/>
  <c r="F507" i="29"/>
  <c r="C876" i="29"/>
  <c r="B828" i="29"/>
  <c r="A828" i="29"/>
  <c r="E601" i="29"/>
  <c r="C328" i="29"/>
  <c r="B730" i="29"/>
  <c r="A730" i="29"/>
  <c r="C498" i="29"/>
  <c r="B697" i="29"/>
  <c r="A697" i="29"/>
  <c r="B550" i="29"/>
  <c r="A550" i="29"/>
  <c r="F773" i="29"/>
  <c r="D684" i="29"/>
  <c r="E638" i="29"/>
  <c r="B619" i="29"/>
  <c r="A619" i="29"/>
  <c r="C851" i="29"/>
  <c r="C736" i="29"/>
  <c r="D689" i="29"/>
  <c r="E389" i="29"/>
  <c r="B734" i="29"/>
  <c r="A734" i="29"/>
  <c r="G721" i="29"/>
  <c r="C809" i="29"/>
  <c r="B427" i="29"/>
  <c r="A427" i="29"/>
  <c r="C813" i="29"/>
  <c r="C495" i="29"/>
  <c r="G471" i="29"/>
  <c r="F664" i="29"/>
  <c r="B406" i="29"/>
  <c r="A406" i="29"/>
  <c r="G433" i="29"/>
  <c r="C637" i="29"/>
  <c r="B786" i="29"/>
  <c r="A786" i="29"/>
  <c r="E337" i="29"/>
  <c r="D336" i="29"/>
  <c r="E375" i="29"/>
  <c r="F300" i="29"/>
  <c r="F330" i="29"/>
  <c r="C568" i="29"/>
  <c r="D506" i="29"/>
  <c r="G553" i="29"/>
  <c r="B466" i="29"/>
  <c r="A466" i="29"/>
  <c r="F380" i="29"/>
  <c r="C441" i="29"/>
  <c r="D447" i="29"/>
  <c r="F551" i="29"/>
  <c r="G326" i="29"/>
  <c r="B733" i="29"/>
  <c r="A733" i="29"/>
  <c r="F724" i="29"/>
  <c r="C513" i="29"/>
  <c r="E836" i="29"/>
  <c r="F873" i="29"/>
  <c r="E719" i="29"/>
  <c r="B735" i="29"/>
  <c r="A735" i="29"/>
  <c r="E882" i="29"/>
  <c r="D271" i="29"/>
  <c r="E453" i="29"/>
  <c r="A520" i="29"/>
  <c r="B520" i="29"/>
  <c r="B457" i="29"/>
  <c r="A457" i="29"/>
  <c r="E442" i="29"/>
  <c r="F771" i="28"/>
  <c r="F770" i="29"/>
  <c r="D878" i="29"/>
  <c r="B737" i="29"/>
  <c r="A737" i="29"/>
  <c r="F281" i="29"/>
  <c r="D582" i="28"/>
  <c r="D581" i="29"/>
  <c r="G294" i="29"/>
  <c r="C759" i="29"/>
  <c r="C655" i="29"/>
  <c r="E428" i="29"/>
  <c r="G817" i="29"/>
  <c r="G365" i="29"/>
  <c r="C356" i="29"/>
  <c r="F541" i="29"/>
  <c r="D701" i="29"/>
  <c r="B608" i="29"/>
  <c r="A608" i="29"/>
  <c r="B830" i="29"/>
  <c r="A830" i="29"/>
  <c r="G307" i="29"/>
  <c r="F824" i="29"/>
  <c r="G342" i="29"/>
  <c r="D340" i="29"/>
  <c r="E530" i="29"/>
  <c r="D558" i="29"/>
  <c r="D732" i="29"/>
  <c r="D455" i="29"/>
  <c r="G562" i="28"/>
  <c r="G561" i="29"/>
  <c r="D393" i="29"/>
  <c r="E374" i="29"/>
  <c r="G478" i="29"/>
  <c r="B853" i="29"/>
  <c r="A853" i="29"/>
  <c r="D549" i="29"/>
  <c r="B713" i="29"/>
  <c r="A713" i="29"/>
  <c r="C306" i="29"/>
  <c r="D564" i="29"/>
  <c r="C764" i="29"/>
  <c r="C545" i="29"/>
  <c r="D611" i="29"/>
  <c r="B459" i="29"/>
  <c r="A459" i="29"/>
  <c r="G452" i="29"/>
  <c r="B485" i="29"/>
  <c r="A485" i="29"/>
  <c r="C777" i="29"/>
  <c r="C745" i="29"/>
  <c r="D292" i="29"/>
  <c r="D797" i="29"/>
  <c r="H758" i="28"/>
  <c r="H757" i="29"/>
  <c r="G669" i="29"/>
  <c r="G872" i="29"/>
  <c r="B454" i="29"/>
  <c r="A454" i="29"/>
  <c r="F304" i="28"/>
  <c r="F303" i="29"/>
  <c r="A643" i="29"/>
  <c r="B643" i="29"/>
  <c r="C83" i="29"/>
  <c r="B568" i="29"/>
  <c r="A568" i="29"/>
  <c r="A513" i="29"/>
  <c r="B513" i="29"/>
  <c r="B271" i="29"/>
  <c r="A271" i="29"/>
  <c r="F577" i="29"/>
  <c r="B770" i="29"/>
  <c r="A770" i="29"/>
  <c r="B742" i="29"/>
  <c r="A742" i="29"/>
  <c r="B581" i="29"/>
  <c r="A581" i="29"/>
  <c r="F437" i="29"/>
  <c r="B655" i="29"/>
  <c r="A655" i="29"/>
  <c r="B356" i="29"/>
  <c r="A356" i="29"/>
  <c r="C530" i="29"/>
  <c r="D480" i="29"/>
  <c r="E455" i="29"/>
  <c r="D561" i="29"/>
  <c r="E785" i="29"/>
  <c r="B549" i="29"/>
  <c r="A549" i="29"/>
  <c r="B306" i="29"/>
  <c r="A306" i="29"/>
  <c r="B545" i="29"/>
  <c r="A545" i="29"/>
  <c r="G611" i="29"/>
  <c r="C485" i="29"/>
  <c r="B777" i="29"/>
  <c r="A777" i="29"/>
  <c r="B886" i="29"/>
  <c r="A886" i="29"/>
  <c r="G745" i="29"/>
  <c r="B607" i="29"/>
  <c r="A607" i="29"/>
  <c r="D873" i="28"/>
  <c r="D872" i="29"/>
  <c r="C454" i="29"/>
  <c r="B649" i="29"/>
  <c r="A649" i="29"/>
  <c r="B84" i="29"/>
  <c r="A84" i="29"/>
  <c r="B83" i="29"/>
  <c r="A83" i="29"/>
  <c r="B78" i="29"/>
  <c r="A78" i="29"/>
  <c r="B797" i="29"/>
  <c r="A797" i="29"/>
  <c r="F872" i="29"/>
  <c r="E399" i="29"/>
  <c r="A650" i="29"/>
  <c r="B650" i="29"/>
  <c r="D646" i="29"/>
  <c r="F645" i="29"/>
  <c r="C651" i="29"/>
  <c r="A80" i="29"/>
  <c r="B80" i="29"/>
  <c r="G83" i="29"/>
  <c r="G82" i="29"/>
  <c r="B77" i="29"/>
  <c r="A77" i="29"/>
  <c r="G829" i="29"/>
  <c r="B433" i="29"/>
  <c r="A433" i="29"/>
  <c r="B537" i="29"/>
  <c r="A537" i="29"/>
  <c r="F815" i="29"/>
  <c r="B370" i="29"/>
  <c r="A370" i="29"/>
  <c r="F338" i="29"/>
  <c r="F337" i="29"/>
  <c r="G525" i="29"/>
  <c r="F604" i="29"/>
  <c r="D698" i="29"/>
  <c r="C300" i="29"/>
  <c r="G474" i="29"/>
  <c r="C553" i="29"/>
  <c r="E801" i="29"/>
  <c r="F665" i="29"/>
  <c r="B380" i="29"/>
  <c r="A380" i="29"/>
  <c r="B441" i="29"/>
  <c r="A441" i="29"/>
  <c r="F855" i="29"/>
  <c r="D326" i="29"/>
  <c r="F359" i="29"/>
  <c r="E357" i="29"/>
  <c r="D544" i="29"/>
  <c r="D873" i="29"/>
  <c r="B332" i="29"/>
  <c r="A332" i="29"/>
  <c r="E735" i="29"/>
  <c r="A882" i="29"/>
  <c r="B882" i="29"/>
  <c r="G726" i="29"/>
  <c r="C453" i="29"/>
  <c r="F520" i="29"/>
  <c r="E856" i="29"/>
  <c r="D282" i="29"/>
  <c r="G616" i="29"/>
  <c r="C577" i="29"/>
  <c r="F442" i="29"/>
  <c r="G405" i="28"/>
  <c r="G404" i="29"/>
  <c r="E746" i="29"/>
  <c r="G281" i="28"/>
  <c r="G280" i="29"/>
  <c r="G816" i="29"/>
  <c r="D294" i="29"/>
  <c r="C682" i="29"/>
  <c r="C514" i="29"/>
  <c r="F484" i="29"/>
  <c r="E671" i="29"/>
  <c r="B428" i="29"/>
  <c r="A428" i="29"/>
  <c r="E479" i="29"/>
  <c r="F557" i="29"/>
  <c r="C718" i="29"/>
  <c r="C817" i="29"/>
  <c r="C365" i="29"/>
  <c r="A371" i="29"/>
  <c r="B371" i="29"/>
  <c r="F874" i="29"/>
  <c r="B541" i="29"/>
  <c r="A541" i="29"/>
  <c r="E701" i="29"/>
  <c r="B743" i="29"/>
  <c r="A743" i="29"/>
  <c r="D831" i="28"/>
  <c r="D830" i="29"/>
  <c r="E307" i="29"/>
  <c r="G386" i="28"/>
  <c r="G385" i="29"/>
  <c r="D342" i="29"/>
  <c r="C490" i="29"/>
  <c r="C540" i="29"/>
  <c r="G455" i="29"/>
  <c r="F559" i="29"/>
  <c r="C785" i="29"/>
  <c r="F846" i="29"/>
  <c r="E516" i="29"/>
  <c r="B374" i="29"/>
  <c r="A374" i="29"/>
  <c r="E478" i="29"/>
  <c r="C339" i="29"/>
  <c r="E713" i="29"/>
  <c r="G881" i="29"/>
  <c r="B564" i="29"/>
  <c r="A564" i="29"/>
  <c r="E764" i="29"/>
  <c r="B639" i="29"/>
  <c r="A639" i="29"/>
  <c r="F748" i="29"/>
  <c r="C452" i="29"/>
  <c r="F486" i="28"/>
  <c r="F485" i="29"/>
  <c r="C364" i="28"/>
  <c r="C363" i="29"/>
  <c r="F771" i="29"/>
  <c r="F416" i="29"/>
  <c r="F286" i="29"/>
  <c r="F302" i="29"/>
  <c r="D397" i="29"/>
  <c r="A651" i="29"/>
  <c r="B651" i="29"/>
  <c r="E81" i="29"/>
  <c r="A514" i="29"/>
  <c r="B514" i="29"/>
  <c r="B557" i="29"/>
  <c r="A557" i="29"/>
  <c r="B718" i="29"/>
  <c r="A718" i="29"/>
  <c r="H818" i="28"/>
  <c r="H817" i="29"/>
  <c r="B365" i="29"/>
  <c r="A365" i="29"/>
  <c r="D743" i="29"/>
  <c r="B342" i="29"/>
  <c r="A342" i="29"/>
  <c r="B490" i="29"/>
  <c r="A490" i="29"/>
  <c r="H541" i="28"/>
  <c r="H540" i="29"/>
  <c r="H871" i="28"/>
  <c r="H870" i="29"/>
  <c r="B559" i="29"/>
  <c r="A559" i="29"/>
  <c r="B516" i="29"/>
  <c r="A516" i="29"/>
  <c r="B757" i="29"/>
  <c r="A757" i="29"/>
  <c r="G287" i="28"/>
  <c r="G286" i="29"/>
  <c r="H455" i="28"/>
  <c r="H454" i="29"/>
  <c r="B399" i="29"/>
  <c r="A399" i="29"/>
  <c r="B646" i="29"/>
  <c r="A646" i="29"/>
  <c r="B82" i="29"/>
  <c r="A82" i="29"/>
  <c r="E629" i="29"/>
  <c r="F600" i="29"/>
  <c r="G809" i="29"/>
  <c r="F427" i="29"/>
  <c r="C462" i="29"/>
  <c r="G537" i="29"/>
  <c r="D815" i="29"/>
  <c r="G338" i="29"/>
  <c r="B337" i="29"/>
  <c r="A337" i="29"/>
  <c r="E525" i="29"/>
  <c r="H696" i="28"/>
  <c r="H695" i="29"/>
  <c r="C604" i="29"/>
  <c r="B698" i="29"/>
  <c r="A698" i="29"/>
  <c r="E496" i="29"/>
  <c r="F568" i="29"/>
  <c r="F703" i="29"/>
  <c r="B326" i="29"/>
  <c r="A326" i="29"/>
  <c r="B724" i="29"/>
  <c r="A724" i="29"/>
  <c r="C357" i="29"/>
  <c r="D364" i="29"/>
  <c r="G332" i="29"/>
  <c r="F562" i="29"/>
  <c r="D520" i="29"/>
  <c r="G856" i="29"/>
  <c r="B282" i="29"/>
  <c r="A282" i="29"/>
  <c r="E616" i="29"/>
  <c r="B442" i="29"/>
  <c r="A442" i="29"/>
  <c r="C770" i="29"/>
  <c r="G878" i="29"/>
  <c r="E382" i="29"/>
  <c r="E280" i="29"/>
  <c r="F677" i="29"/>
  <c r="C609" i="29"/>
  <c r="B294" i="29"/>
  <c r="A294" i="29"/>
  <c r="B682" i="29"/>
  <c r="A682" i="29"/>
  <c r="D484" i="29"/>
  <c r="G671" i="29"/>
  <c r="C833" i="29"/>
  <c r="C479" i="29"/>
  <c r="H558" i="28"/>
  <c r="H557" i="29"/>
  <c r="B817" i="29"/>
  <c r="A817" i="29"/>
  <c r="H812" i="28"/>
  <c r="H811" i="29"/>
  <c r="D874" i="29"/>
  <c r="C743" i="29"/>
  <c r="C307" i="29"/>
  <c r="G540" i="29"/>
  <c r="F812" i="29"/>
  <c r="B846" i="29"/>
  <c r="A846" i="29"/>
  <c r="B478" i="29"/>
  <c r="A478" i="29"/>
  <c r="A339" i="29"/>
  <c r="B339" i="29"/>
  <c r="E881" i="29"/>
  <c r="F764" i="29"/>
  <c r="B579" i="29"/>
  <c r="A579" i="29"/>
  <c r="E639" i="29"/>
  <c r="G777" i="29"/>
  <c r="F886" i="29"/>
  <c r="B771" i="29"/>
  <c r="A771" i="29"/>
  <c r="B378" i="29"/>
  <c r="A378" i="29"/>
  <c r="B286" i="29"/>
  <c r="A286" i="29"/>
  <c r="B872" i="29"/>
  <c r="A872" i="29"/>
  <c r="G303" i="28"/>
  <c r="G302" i="29"/>
  <c r="B398" i="29"/>
  <c r="A398" i="29"/>
  <c r="F653" i="28"/>
  <c r="F652" i="29"/>
  <c r="H654" i="28"/>
  <c r="H653" i="29"/>
  <c r="C646" i="28"/>
  <c r="C645" i="29"/>
  <c r="E648" i="28"/>
  <c r="E647" i="29"/>
  <c r="G643" i="28"/>
  <c r="G642" i="29"/>
  <c r="B76" i="29"/>
  <c r="A76" i="29"/>
  <c r="F81" i="28"/>
  <c r="F80" i="29"/>
  <c r="E84" i="28"/>
  <c r="E83" i="29"/>
  <c r="C79" i="28"/>
  <c r="C78" i="29"/>
  <c r="G427" i="29"/>
  <c r="D664" i="29"/>
  <c r="D423" i="29"/>
  <c r="E537" i="29"/>
  <c r="B815" i="29"/>
  <c r="A815" i="29"/>
  <c r="G695" i="29"/>
  <c r="C496" i="29"/>
  <c r="G740" i="29"/>
  <c r="D301" i="29"/>
  <c r="E568" i="29"/>
  <c r="F295" i="29"/>
  <c r="D855" i="29"/>
  <c r="B357" i="29"/>
  <c r="A357" i="29"/>
  <c r="E364" i="29"/>
  <c r="C836" i="29"/>
  <c r="E728" i="29"/>
  <c r="G308" i="29"/>
  <c r="F332" i="29"/>
  <c r="E562" i="29"/>
  <c r="E726" i="29"/>
  <c r="F780" i="29"/>
  <c r="E282" i="29"/>
  <c r="A281" i="29"/>
  <c r="B281" i="29"/>
  <c r="B712" i="29"/>
  <c r="A712" i="29"/>
  <c r="A677" i="29"/>
  <c r="B677" i="29"/>
  <c r="D437" i="29"/>
  <c r="H610" i="28"/>
  <c r="H609" i="29"/>
  <c r="A484" i="29"/>
  <c r="B484" i="29"/>
  <c r="E834" i="28"/>
  <c r="E833" i="29"/>
  <c r="F479" i="29"/>
  <c r="B345" i="29"/>
  <c r="A345" i="29"/>
  <c r="E830" i="29"/>
  <c r="B558" i="29"/>
  <c r="A558" i="29"/>
  <c r="G861" i="29"/>
  <c r="B590" i="29"/>
  <c r="A590" i="29"/>
  <c r="G758" i="29"/>
  <c r="C881" i="29"/>
  <c r="C284" i="29"/>
  <c r="E747" i="29"/>
  <c r="F579" i="29"/>
  <c r="D639" i="29"/>
  <c r="G363" i="29"/>
  <c r="F502" i="29"/>
  <c r="H379" i="28"/>
  <c r="H378" i="29"/>
  <c r="F757" i="29"/>
  <c r="F454" i="29"/>
  <c r="E398" i="29"/>
  <c r="B397" i="29"/>
  <c r="A397" i="29"/>
  <c r="B645" i="29"/>
  <c r="A645" i="29"/>
  <c r="D647" i="29"/>
  <c r="F642" i="29"/>
  <c r="C77" i="28"/>
  <c r="C76" i="29"/>
  <c r="E80" i="29"/>
  <c r="D83" i="29"/>
  <c r="G73" i="29"/>
  <c r="G81" i="29"/>
  <c r="D440" i="29"/>
  <c r="D376" i="29"/>
  <c r="E686" i="29"/>
  <c r="A331" i="29"/>
  <c r="B331" i="29"/>
  <c r="E814" i="29"/>
  <c r="F869" i="29"/>
  <c r="G362" i="28"/>
  <c r="G361" i="29"/>
  <c r="B702" i="29"/>
  <c r="A702" i="29"/>
  <c r="D328" i="29"/>
  <c r="D556" i="29"/>
  <c r="F498" i="29"/>
  <c r="B722" i="29"/>
  <c r="A722" i="29"/>
  <c r="E578" i="29"/>
  <c r="G596" i="28"/>
  <c r="G595" i="29"/>
  <c r="B448" i="29"/>
  <c r="A448" i="29"/>
  <c r="F560" i="29"/>
  <c r="D851" i="29"/>
  <c r="G377" i="29"/>
  <c r="D451" i="29"/>
  <c r="G523" i="29"/>
  <c r="A389" i="29"/>
  <c r="B389" i="29"/>
  <c r="C630" i="28"/>
  <c r="C629" i="29"/>
  <c r="G542" i="29"/>
  <c r="D600" i="29"/>
  <c r="B761" i="29"/>
  <c r="A761" i="29"/>
  <c r="D427" i="29"/>
  <c r="F622" i="29"/>
  <c r="G834" i="29"/>
  <c r="C664" i="29"/>
  <c r="E830" i="28"/>
  <c r="E829" i="29"/>
  <c r="F424" i="28"/>
  <c r="F423" i="29"/>
  <c r="D537" i="29"/>
  <c r="E338" i="29"/>
  <c r="C353" i="29"/>
  <c r="F832" i="28"/>
  <c r="F831" i="29"/>
  <c r="C525" i="29"/>
  <c r="F695" i="29"/>
  <c r="B806" i="29"/>
  <c r="A806" i="29"/>
  <c r="B496" i="29"/>
  <c r="A496" i="29"/>
  <c r="F740" i="29"/>
  <c r="D568" i="29"/>
  <c r="F852" i="29"/>
  <c r="D295" i="29"/>
  <c r="C801" i="29"/>
  <c r="D441" i="29"/>
  <c r="C855" i="29"/>
  <c r="D704" i="28"/>
  <c r="D703" i="29"/>
  <c r="B359" i="29"/>
  <c r="A359" i="29"/>
  <c r="B841" i="29"/>
  <c r="A841" i="29"/>
  <c r="B728" i="29"/>
  <c r="A728" i="29"/>
  <c r="E308" i="29"/>
  <c r="D332" i="29"/>
  <c r="F875" i="29"/>
  <c r="D562" i="29"/>
  <c r="D726" i="29"/>
  <c r="D780" i="29"/>
  <c r="B856" i="29"/>
  <c r="A856" i="29"/>
  <c r="H283" i="28"/>
  <c r="H282" i="29"/>
  <c r="C616" i="29"/>
  <c r="F744" i="29"/>
  <c r="E433" i="28"/>
  <c r="E432" i="29"/>
  <c r="F323" i="29"/>
  <c r="D292" i="28"/>
  <c r="D291" i="29"/>
  <c r="E878" i="29"/>
  <c r="C382" i="29"/>
  <c r="C465" i="29"/>
  <c r="E404" i="29"/>
  <c r="B280" i="29"/>
  <c r="A280" i="29"/>
  <c r="C437" i="29"/>
  <c r="C484" i="29"/>
  <c r="F671" i="29"/>
  <c r="F699" i="29"/>
  <c r="E811" i="29"/>
  <c r="D796" i="28"/>
  <c r="D795" i="29"/>
  <c r="G371" i="29"/>
  <c r="G701" i="29"/>
  <c r="D633" i="29"/>
  <c r="F606" i="28"/>
  <c r="F605" i="29"/>
  <c r="D385" i="29"/>
  <c r="G490" i="29"/>
  <c r="B540" i="29"/>
  <c r="A540" i="29"/>
  <c r="F857" i="29"/>
  <c r="C315" i="28"/>
  <c r="C314" i="29"/>
  <c r="D812" i="29"/>
  <c r="F723" i="29"/>
  <c r="D871" i="28"/>
  <c r="D870" i="29"/>
  <c r="D729" i="29"/>
  <c r="B362" i="29"/>
  <c r="A362" i="29"/>
  <c r="F861" i="29"/>
  <c r="F590" i="29"/>
  <c r="F758" i="29"/>
  <c r="B868" i="29"/>
  <c r="A868" i="29"/>
  <c r="C713" i="29"/>
  <c r="B881" i="29"/>
  <c r="A881" i="29"/>
  <c r="B284" i="29"/>
  <c r="A284" i="29"/>
  <c r="D747" i="29"/>
  <c r="D579" i="29"/>
  <c r="C639" i="29"/>
  <c r="G313" i="29"/>
  <c r="C886" i="29"/>
  <c r="B292" i="29"/>
  <c r="A292" i="29"/>
  <c r="E378" i="29"/>
  <c r="E757" i="29"/>
  <c r="E309" i="29"/>
  <c r="C647" i="29"/>
  <c r="E642" i="29"/>
  <c r="D80" i="29"/>
  <c r="G79" i="29"/>
  <c r="F73" i="29"/>
  <c r="F81" i="29"/>
  <c r="B876" i="29"/>
  <c r="A876" i="29"/>
  <c r="D722" i="29"/>
  <c r="E595" i="29"/>
  <c r="C448" i="29"/>
  <c r="D560" i="29"/>
  <c r="C419" i="29"/>
  <c r="F851" i="29"/>
  <c r="B629" i="29"/>
  <c r="A629" i="29"/>
  <c r="D618" i="29"/>
  <c r="B680" i="29"/>
  <c r="A680" i="29"/>
  <c r="B664" i="29"/>
  <c r="A664" i="29"/>
  <c r="G423" i="29"/>
  <c r="C338" i="29"/>
  <c r="B525" i="29"/>
  <c r="A525" i="29"/>
  <c r="B695" i="29"/>
  <c r="A695" i="29"/>
  <c r="D330" i="29"/>
  <c r="B801" i="29"/>
  <c r="A801" i="29"/>
  <c r="B720" i="29"/>
  <c r="A720" i="29"/>
  <c r="B855" i="29"/>
  <c r="A855" i="29"/>
  <c r="E703" i="29"/>
  <c r="G359" i="29"/>
  <c r="F841" i="29"/>
  <c r="E460" i="29"/>
  <c r="E574" i="29"/>
  <c r="C432" i="29"/>
  <c r="B878" i="29"/>
  <c r="A878" i="29"/>
  <c r="B382" i="29"/>
  <c r="A382" i="29"/>
  <c r="B465" i="29"/>
  <c r="A465" i="29"/>
  <c r="G335" i="29"/>
  <c r="B437" i="29"/>
  <c r="A437" i="29"/>
  <c r="F524" i="29"/>
  <c r="C671" i="29"/>
  <c r="E817" i="29"/>
  <c r="D345" i="29"/>
  <c r="B633" i="29"/>
  <c r="A633" i="29"/>
  <c r="A307" i="29"/>
  <c r="B307" i="29"/>
  <c r="B385" i="29"/>
  <c r="A385" i="29"/>
  <c r="B844" i="29"/>
  <c r="A844" i="29"/>
  <c r="B314" i="29"/>
  <c r="A314" i="29"/>
  <c r="G785" i="29"/>
  <c r="D862" i="28"/>
  <c r="D861" i="29"/>
  <c r="G713" i="29"/>
  <c r="G579" i="29"/>
  <c r="D293" i="29"/>
  <c r="D748" i="29"/>
  <c r="A363" i="29"/>
  <c r="B363" i="29"/>
  <c r="E886" i="29"/>
  <c r="C387" i="29"/>
  <c r="E287" i="28"/>
  <c r="E286" i="29"/>
  <c r="B302" i="29"/>
  <c r="A302" i="29"/>
  <c r="D396" i="29"/>
  <c r="C653" i="28"/>
  <c r="C652" i="29"/>
  <c r="E653" i="29"/>
  <c r="G645" i="28"/>
  <c r="G644" i="29"/>
  <c r="B647" i="29"/>
  <c r="A647" i="29"/>
  <c r="D643" i="28"/>
  <c r="D642" i="29"/>
  <c r="F77" i="28"/>
  <c r="F76" i="29"/>
  <c r="C81" i="28"/>
  <c r="C80" i="29"/>
  <c r="E80" i="28"/>
  <c r="E79" i="29"/>
  <c r="E73" i="29"/>
  <c r="D302" i="29"/>
  <c r="F320" i="28"/>
  <c r="F319" i="29"/>
  <c r="G468" i="29"/>
  <c r="B491" i="29"/>
  <c r="A491" i="29"/>
  <c r="A610" i="29"/>
  <c r="B610" i="29"/>
  <c r="E838" i="29"/>
  <c r="H447" i="28"/>
  <c r="H446" i="29"/>
  <c r="H664" i="28"/>
  <c r="H663" i="29"/>
  <c r="G347" i="29"/>
  <c r="B627" i="29"/>
  <c r="A627" i="29"/>
  <c r="E636" i="29"/>
  <c r="D571" i="29"/>
  <c r="G755" i="28"/>
  <c r="G754" i="29"/>
  <c r="C795" i="28"/>
  <c r="C794" i="29"/>
  <c r="E436" i="29"/>
  <c r="G431" i="29"/>
  <c r="A635" i="29"/>
  <c r="B635" i="29"/>
  <c r="B426" i="29"/>
  <c r="A426" i="29"/>
  <c r="H335" i="28"/>
  <c r="H334" i="29"/>
  <c r="F849" i="29"/>
  <c r="D818" i="29"/>
  <c r="B422" i="29"/>
  <c r="A422" i="29"/>
  <c r="D623" i="29"/>
  <c r="D325" i="29"/>
  <c r="D297" i="29"/>
  <c r="F475" i="29"/>
  <c r="G401" i="29"/>
  <c r="G497" i="29"/>
  <c r="C536" i="29"/>
  <c r="G683" i="29"/>
  <c r="D445" i="29"/>
  <c r="F539" i="29"/>
  <c r="B686" i="29"/>
  <c r="A686" i="29"/>
  <c r="D725" i="29"/>
  <c r="A667" i="29"/>
  <c r="B667" i="29"/>
  <c r="B814" i="29"/>
  <c r="A814" i="29"/>
  <c r="C361" i="29"/>
  <c r="G656" i="29"/>
  <c r="G702" i="29"/>
  <c r="F499" i="29"/>
  <c r="H410" i="28"/>
  <c r="H409" i="29"/>
  <c r="C578" i="29"/>
  <c r="C560" i="29"/>
  <c r="C638" i="29"/>
  <c r="B419" i="29"/>
  <c r="A419" i="29"/>
  <c r="F278" i="29"/>
  <c r="E395" i="29"/>
  <c r="F377" i="29"/>
  <c r="B451" i="29"/>
  <c r="A451" i="29"/>
  <c r="B600" i="29"/>
  <c r="A600" i="29"/>
  <c r="F585" i="29"/>
  <c r="C619" i="28"/>
  <c r="C618" i="29"/>
  <c r="B622" i="29"/>
  <c r="A622" i="29"/>
  <c r="E835" i="28"/>
  <c r="E834" i="29"/>
  <c r="F407" i="28"/>
  <c r="F406" i="29"/>
  <c r="B829" i="29"/>
  <c r="A829" i="29"/>
  <c r="C423" i="29"/>
  <c r="E637" i="29"/>
  <c r="H816" i="28"/>
  <c r="H815" i="29"/>
  <c r="F808" i="28"/>
  <c r="F807" i="29"/>
  <c r="B338" i="29"/>
  <c r="A338" i="29"/>
  <c r="E695" i="29"/>
  <c r="C376" i="28"/>
  <c r="C375" i="29"/>
  <c r="G698" i="29"/>
  <c r="E806" i="29"/>
  <c r="H331" i="28"/>
  <c r="H330" i="29"/>
  <c r="D741" i="28"/>
  <c r="D740" i="29"/>
  <c r="H302" i="28"/>
  <c r="H301" i="29"/>
  <c r="G506" i="29"/>
  <c r="D853" i="28"/>
  <c r="D852" i="29"/>
  <c r="B295" i="29"/>
  <c r="A295" i="29"/>
  <c r="D666" i="28"/>
  <c r="D665" i="29"/>
  <c r="C447" i="29"/>
  <c r="C703" i="29"/>
  <c r="C359" i="29"/>
  <c r="G365" i="28"/>
  <c r="G364" i="29"/>
  <c r="D461" i="28"/>
  <c r="D460" i="29"/>
  <c r="H729" i="28"/>
  <c r="H728" i="29"/>
  <c r="F289" i="28"/>
  <c r="F288" i="29"/>
  <c r="D876" i="28"/>
  <c r="D875" i="29"/>
  <c r="F272" i="28"/>
  <c r="F271" i="29"/>
  <c r="B726" i="29"/>
  <c r="A726" i="29"/>
  <c r="H781" i="28"/>
  <c r="H780" i="29"/>
  <c r="D856" i="29"/>
  <c r="G282" i="29"/>
  <c r="H458" i="28"/>
  <c r="H457" i="29"/>
  <c r="D745" i="28"/>
  <c r="D744" i="29"/>
  <c r="H642" i="28"/>
  <c r="H641" i="29"/>
  <c r="D324" i="28"/>
  <c r="D323" i="29"/>
  <c r="C291" i="29"/>
  <c r="G742" i="29"/>
  <c r="D404" i="29"/>
  <c r="H713" i="28"/>
  <c r="H712" i="29"/>
  <c r="F336" i="28"/>
  <c r="F335" i="29"/>
  <c r="F769" i="29"/>
  <c r="F609" i="29"/>
  <c r="G683" i="28"/>
  <c r="G682" i="29"/>
  <c r="G655" i="29"/>
  <c r="B671" i="29"/>
  <c r="A671" i="29"/>
  <c r="G834" i="28"/>
  <c r="G833" i="29"/>
  <c r="D431" i="28"/>
  <c r="D430" i="29"/>
  <c r="C558" i="28"/>
  <c r="C557" i="29"/>
  <c r="D700" i="28"/>
  <c r="D699" i="29"/>
  <c r="G403" i="29"/>
  <c r="H796" i="28"/>
  <c r="H795" i="29"/>
  <c r="E356" i="29"/>
  <c r="H875" i="28"/>
  <c r="H874" i="29"/>
  <c r="G345" i="29"/>
  <c r="H606" i="28"/>
  <c r="H605" i="29"/>
  <c r="E540" i="29"/>
  <c r="C857" i="29"/>
  <c r="E315" i="28"/>
  <c r="E314" i="29"/>
  <c r="B812" i="29"/>
  <c r="A812" i="29"/>
  <c r="D724" i="28"/>
  <c r="D723" i="29"/>
  <c r="C464" i="28"/>
  <c r="C463" i="29"/>
  <c r="B870" i="29"/>
  <c r="A870" i="29"/>
  <c r="F350" i="28"/>
  <c r="F349" i="29"/>
  <c r="B785" i="29"/>
  <c r="A785" i="29"/>
  <c r="F516" i="29"/>
  <c r="C862" i="28"/>
  <c r="C861" i="29"/>
  <c r="C590" i="29"/>
  <c r="D759" i="28"/>
  <c r="D758" i="29"/>
  <c r="E869" i="28"/>
  <c r="E868" i="29"/>
  <c r="G284" i="29"/>
  <c r="F495" i="28"/>
  <c r="F494" i="29"/>
  <c r="C749" i="28"/>
  <c r="C748" i="29"/>
  <c r="G662" i="28"/>
  <c r="G661" i="29"/>
  <c r="B387" i="29"/>
  <c r="A387" i="29"/>
  <c r="C303" i="29"/>
  <c r="E269" i="29"/>
  <c r="B652" i="29"/>
  <c r="A652" i="29"/>
  <c r="D654" i="28"/>
  <c r="D653" i="29"/>
  <c r="F645" i="28"/>
  <c r="F644" i="29"/>
  <c r="H649" i="28"/>
  <c r="H648" i="29"/>
  <c r="C79" i="29"/>
  <c r="B81" i="29"/>
  <c r="A81" i="29"/>
  <c r="B269" i="29"/>
  <c r="A269" i="29"/>
  <c r="B432" i="29"/>
  <c r="A432" i="29"/>
  <c r="A323" i="29"/>
  <c r="B323" i="29"/>
  <c r="F382" i="29"/>
  <c r="F752" i="29"/>
  <c r="B335" i="29"/>
  <c r="A335" i="29"/>
  <c r="G524" i="29"/>
  <c r="B403" i="29"/>
  <c r="A403" i="29"/>
  <c r="A874" i="29"/>
  <c r="B874" i="29"/>
  <c r="E345" i="29"/>
  <c r="F608" i="29"/>
  <c r="F743" i="29"/>
  <c r="B857" i="29"/>
  <c r="A857" i="29"/>
  <c r="B463" i="29"/>
  <c r="A463" i="29"/>
  <c r="G870" i="29"/>
  <c r="G362" i="29"/>
  <c r="B758" i="29"/>
  <c r="A758" i="29"/>
  <c r="D881" i="29"/>
  <c r="B748" i="29"/>
  <c r="A748" i="29"/>
  <c r="F657" i="29"/>
  <c r="E363" i="29"/>
  <c r="E387" i="29"/>
  <c r="G502" i="29"/>
  <c r="C416" i="29"/>
  <c r="C378" i="29"/>
  <c r="E669" i="29"/>
  <c r="C286" i="29"/>
  <c r="C653" i="29"/>
  <c r="E644" i="29"/>
  <c r="G648" i="29"/>
  <c r="A642" i="29"/>
  <c r="B642" i="29"/>
  <c r="B75" i="29"/>
  <c r="A75" i="29"/>
  <c r="C74" i="28"/>
  <c r="C73" i="29"/>
  <c r="D86" i="29"/>
  <c r="C409" i="29"/>
  <c r="B773" i="29"/>
  <c r="A773" i="29"/>
  <c r="E275" i="29"/>
  <c r="F638" i="29"/>
  <c r="D278" i="29"/>
  <c r="C395" i="29"/>
  <c r="E689" i="29"/>
  <c r="G451" i="29"/>
  <c r="E734" i="29"/>
  <c r="D629" i="29"/>
  <c r="B813" i="29"/>
  <c r="A813" i="29"/>
  <c r="D471" i="29"/>
  <c r="C834" i="29"/>
  <c r="B637" i="29"/>
  <c r="A637" i="29"/>
  <c r="C815" i="29"/>
  <c r="G786" i="29"/>
  <c r="F353" i="29"/>
  <c r="C695" i="29"/>
  <c r="B375" i="29"/>
  <c r="A375" i="29"/>
  <c r="E698" i="29"/>
  <c r="G806" i="29"/>
  <c r="B740" i="29"/>
  <c r="A740" i="29"/>
  <c r="F301" i="29"/>
  <c r="B852" i="29"/>
  <c r="A852" i="29"/>
  <c r="B665" i="29"/>
  <c r="A665" i="29"/>
  <c r="G720" i="29"/>
  <c r="F447" i="29"/>
  <c r="G551" i="29"/>
  <c r="B703" i="29"/>
  <c r="A703" i="29"/>
  <c r="G733" i="29"/>
  <c r="B364" i="29"/>
  <c r="A364" i="29"/>
  <c r="F460" i="29"/>
  <c r="C728" i="29"/>
  <c r="D288" i="29"/>
  <c r="B780" i="29"/>
  <c r="A780" i="29"/>
  <c r="F574" i="29"/>
  <c r="F596" i="29"/>
  <c r="C457" i="29"/>
  <c r="F432" i="29"/>
  <c r="F641" i="29"/>
  <c r="E742" i="29"/>
  <c r="G465" i="29"/>
  <c r="B404" i="29"/>
  <c r="A404" i="29"/>
  <c r="C712" i="29"/>
  <c r="E752" i="29"/>
  <c r="C335" i="29"/>
  <c r="B816" i="29"/>
  <c r="A816" i="29"/>
  <c r="G609" i="29"/>
  <c r="E682" i="29"/>
  <c r="E524" i="29"/>
  <c r="E655" i="29"/>
  <c r="B833" i="29"/>
  <c r="A833" i="29"/>
  <c r="G430" i="29"/>
  <c r="B699" i="29"/>
  <c r="A699" i="29"/>
  <c r="D541" i="29"/>
  <c r="E608" i="29"/>
  <c r="G341" i="29"/>
  <c r="F633" i="29"/>
  <c r="B824" i="29"/>
  <c r="A824" i="29"/>
  <c r="E844" i="29"/>
  <c r="G340" i="29"/>
  <c r="F314" i="29"/>
  <c r="C480" i="29"/>
  <c r="B723" i="29"/>
  <c r="A723" i="29"/>
  <c r="E870" i="29"/>
  <c r="D349" i="29"/>
  <c r="B729" i="29"/>
  <c r="A729" i="29"/>
  <c r="F362" i="29"/>
  <c r="C868" i="29"/>
  <c r="E284" i="29"/>
  <c r="D494" i="29"/>
  <c r="F545" i="29"/>
  <c r="B293" i="29"/>
  <c r="A293" i="29"/>
  <c r="F661" i="29"/>
  <c r="E657" i="29"/>
  <c r="D363" i="29"/>
  <c r="B745" i="29"/>
  <c r="A745" i="29"/>
  <c r="F607" i="29"/>
  <c r="B416" i="29"/>
  <c r="A416" i="29"/>
  <c r="D669" i="29"/>
  <c r="C309" i="29"/>
  <c r="D269" i="29"/>
  <c r="D398" i="29"/>
  <c r="G643" i="29"/>
  <c r="A653" i="29"/>
  <c r="B653" i="29"/>
  <c r="D644" i="29"/>
  <c r="F648" i="29"/>
  <c r="H650" i="28"/>
  <c r="H649" i="29"/>
  <c r="F80" i="28"/>
  <c r="F79" i="29"/>
  <c r="B73" i="29"/>
  <c r="A73" i="29"/>
  <c r="B74" i="29"/>
  <c r="A74" i="29"/>
  <c r="C188" i="29"/>
  <c r="G685" i="28"/>
  <c r="G684" i="29"/>
  <c r="H561" i="28"/>
  <c r="H560" i="29"/>
  <c r="H639" i="28"/>
  <c r="H638" i="29"/>
  <c r="C279" i="28"/>
  <c r="C278" i="29"/>
  <c r="F396" i="28"/>
  <c r="F395" i="29"/>
  <c r="F452" i="28"/>
  <c r="F451" i="29"/>
  <c r="E524" i="28"/>
  <c r="E523" i="29"/>
  <c r="G735" i="28"/>
  <c r="G734" i="29"/>
  <c r="D543" i="28"/>
  <c r="D542" i="29"/>
  <c r="E762" i="28"/>
  <c r="E761" i="29"/>
  <c r="G814" i="28"/>
  <c r="G813" i="29"/>
  <c r="H496" i="28"/>
  <c r="H495" i="29"/>
  <c r="F619" i="28"/>
  <c r="F618" i="29"/>
  <c r="C472" i="28"/>
  <c r="C471" i="29"/>
  <c r="B834" i="29"/>
  <c r="A834" i="29"/>
  <c r="D681" i="28"/>
  <c r="D680" i="29"/>
  <c r="H424" i="28"/>
  <c r="H423" i="29"/>
  <c r="F370" i="29"/>
  <c r="D808" i="28"/>
  <c r="D807" i="29"/>
  <c r="F787" i="28"/>
  <c r="F786" i="29"/>
  <c r="C832" i="28"/>
  <c r="C831" i="29"/>
  <c r="C331" i="28"/>
  <c r="C330" i="29"/>
  <c r="E302" i="28"/>
  <c r="E301" i="29"/>
  <c r="G467" i="28"/>
  <c r="G466" i="29"/>
  <c r="F721" i="28"/>
  <c r="F720" i="29"/>
  <c r="H704" i="28"/>
  <c r="H703" i="29"/>
  <c r="D842" i="28"/>
  <c r="D841" i="29"/>
  <c r="B308" i="29"/>
  <c r="A308" i="29"/>
  <c r="F720" i="28"/>
  <c r="F719" i="29"/>
  <c r="B288" i="29"/>
  <c r="A288" i="29"/>
  <c r="H876" i="28"/>
  <c r="H875" i="29"/>
  <c r="D575" i="28"/>
  <c r="D574" i="29"/>
  <c r="E597" i="28"/>
  <c r="E596" i="29"/>
  <c r="H292" i="28"/>
  <c r="H291" i="29"/>
  <c r="D743" i="28"/>
  <c r="D742" i="29"/>
  <c r="F466" i="28"/>
  <c r="F465" i="29"/>
  <c r="G582" i="28"/>
  <c r="G581" i="29"/>
  <c r="E713" i="28"/>
  <c r="E712" i="29"/>
  <c r="D753" i="28"/>
  <c r="D752" i="29"/>
  <c r="G770" i="28"/>
  <c r="G769" i="29"/>
  <c r="B609" i="29"/>
  <c r="A609" i="29"/>
  <c r="D514" i="29"/>
  <c r="D525" i="28"/>
  <c r="D524" i="29"/>
  <c r="H656" i="28"/>
  <c r="H655" i="29"/>
  <c r="D834" i="28"/>
  <c r="D833" i="29"/>
  <c r="F431" i="28"/>
  <c r="F430" i="29"/>
  <c r="G719" i="28"/>
  <c r="G718" i="29"/>
  <c r="H404" i="28"/>
  <c r="H403" i="29"/>
  <c r="B811" i="29"/>
  <c r="A811" i="29"/>
  <c r="E634" i="28"/>
  <c r="E633" i="29"/>
  <c r="F341" i="28"/>
  <c r="F340" i="29"/>
  <c r="H858" i="28"/>
  <c r="H857" i="29"/>
  <c r="B480" i="29"/>
  <c r="A480" i="29"/>
  <c r="H464" i="28"/>
  <c r="H463" i="29"/>
  <c r="E562" i="28"/>
  <c r="E561" i="29"/>
  <c r="C350" i="28"/>
  <c r="C349" i="29"/>
  <c r="H394" i="28"/>
  <c r="H393" i="29"/>
  <c r="E363" i="28"/>
  <c r="E362" i="29"/>
  <c r="B861" i="29"/>
  <c r="A861" i="29"/>
  <c r="D854" i="28"/>
  <c r="D853" i="29"/>
  <c r="E307" i="28"/>
  <c r="E306" i="29"/>
  <c r="E565" i="28"/>
  <c r="E564" i="29"/>
  <c r="C495" i="28"/>
  <c r="C494" i="29"/>
  <c r="E546" i="28"/>
  <c r="E545" i="29"/>
  <c r="A452" i="29"/>
  <c r="B452" i="29"/>
  <c r="G658" i="28"/>
  <c r="G657" i="29"/>
  <c r="B313" i="29"/>
  <c r="A313" i="29"/>
  <c r="H503" i="28"/>
  <c r="H502" i="29"/>
  <c r="E608" i="28"/>
  <c r="E607" i="29"/>
  <c r="C669" i="29"/>
  <c r="H101" i="28"/>
  <c r="D129" i="28"/>
  <c r="G297" i="28"/>
  <c r="H880" i="28"/>
  <c r="G750" i="28"/>
  <c r="D827" i="28"/>
  <c r="I884" i="28"/>
  <c r="F751" i="28"/>
  <c r="F319" i="28"/>
  <c r="D367" i="28"/>
  <c r="F318" i="28"/>
  <c r="C411" i="28"/>
  <c r="C794" i="28"/>
  <c r="H766" i="28"/>
  <c r="I322" i="28"/>
  <c r="H412" i="28"/>
  <c r="H505" i="28"/>
  <c r="D603" i="28"/>
  <c r="H311" i="28"/>
  <c r="H474" i="28"/>
  <c r="C459" i="28"/>
  <c r="H334" i="28"/>
  <c r="H352" i="28"/>
  <c r="D803" i="28"/>
  <c r="D511" i="28"/>
  <c r="E387" i="28"/>
  <c r="H476" i="28"/>
  <c r="E498" i="28"/>
  <c r="C441" i="28"/>
  <c r="C377" i="28"/>
  <c r="H407" i="28"/>
  <c r="H638" i="28"/>
  <c r="I376" i="28"/>
  <c r="H461" i="28"/>
  <c r="D189" i="28"/>
  <c r="C229" i="28"/>
  <c r="H804" i="28"/>
  <c r="F710" i="28"/>
  <c r="C791" i="28"/>
  <c r="I698" i="28"/>
  <c r="H769" i="28"/>
  <c r="C461" i="28"/>
  <c r="E573" i="28"/>
  <c r="D671" i="28"/>
  <c r="G635" i="28"/>
  <c r="F590" i="28"/>
  <c r="I588" i="28"/>
  <c r="H806" i="28"/>
  <c r="E157" i="28"/>
  <c r="G114" i="28"/>
  <c r="H139" i="28"/>
  <c r="C176" i="28"/>
  <c r="I523" i="28"/>
  <c r="C266" i="28"/>
  <c r="H239" i="28"/>
  <c r="E219" i="28"/>
  <c r="D260" i="28"/>
  <c r="I135" i="28"/>
  <c r="C136" i="28"/>
  <c r="H187" i="28"/>
  <c r="D208" i="28"/>
  <c r="G230" i="28"/>
  <c r="H202" i="28"/>
  <c r="I183" i="28"/>
  <c r="G173" i="28"/>
  <c r="F143" i="28"/>
  <c r="G201" i="28"/>
  <c r="D186" i="28"/>
  <c r="D169" i="28"/>
  <c r="D155" i="28"/>
  <c r="E120" i="28"/>
  <c r="F91" i="28"/>
  <c r="F130" i="28"/>
  <c r="G855" i="28"/>
  <c r="C676" i="28"/>
  <c r="H822" i="28"/>
  <c r="G359" i="28"/>
  <c r="C766" i="28"/>
  <c r="F777" i="28"/>
  <c r="H790" i="28"/>
  <c r="I288" i="28"/>
  <c r="I701" i="28"/>
  <c r="I510" i="28"/>
  <c r="H489" i="28"/>
  <c r="H416" i="28"/>
  <c r="D728" i="28"/>
  <c r="C178" i="28"/>
  <c r="C228" i="28"/>
  <c r="F137" i="28"/>
  <c r="F229" i="28"/>
  <c r="F261" i="28"/>
  <c r="I196" i="28"/>
  <c r="G249" i="28"/>
  <c r="I151" i="28"/>
  <c r="H176" i="28"/>
  <c r="F228" i="28"/>
  <c r="I167" i="28"/>
  <c r="H193" i="28"/>
  <c r="G141" i="28"/>
  <c r="C198" i="28"/>
  <c r="D237" i="28"/>
  <c r="E119" i="28"/>
  <c r="I118" i="28"/>
  <c r="H756" i="28"/>
  <c r="H692" i="28"/>
  <c r="F389" i="28"/>
  <c r="C604" i="28"/>
  <c r="H490" i="28"/>
  <c r="C421" i="28"/>
  <c r="I391" i="28"/>
  <c r="F622" i="28"/>
  <c r="H705" i="28"/>
  <c r="I838" i="28"/>
  <c r="I435" i="28"/>
  <c r="D256" i="28"/>
  <c r="H254" i="28"/>
  <c r="C207" i="28"/>
  <c r="H159" i="28"/>
  <c r="C177" i="28"/>
  <c r="G155" i="28"/>
  <c r="D89" i="28"/>
  <c r="D198" i="28"/>
  <c r="G97" i="28"/>
  <c r="C106" i="28"/>
  <c r="H618" i="28"/>
  <c r="D426" i="28"/>
  <c r="D349" i="28"/>
  <c r="I533" i="28"/>
  <c r="D752" i="28"/>
  <c r="H846" i="28"/>
  <c r="H419" i="28"/>
  <c r="I418" i="28"/>
  <c r="G220" i="28"/>
  <c r="C120" i="28"/>
  <c r="F133" i="28"/>
  <c r="C306" i="28"/>
  <c r="C161" i="28"/>
  <c r="H115" i="28"/>
  <c r="H88" i="28"/>
  <c r="I107" i="28"/>
  <c r="I306" i="28"/>
  <c r="D556" i="28"/>
  <c r="F195" i="28"/>
  <c r="E104" i="28"/>
  <c r="E221" i="28"/>
  <c r="F240" i="28"/>
  <c r="D148" i="28"/>
  <c r="F182" i="28"/>
  <c r="D267" i="28"/>
  <c r="G197" i="28"/>
  <c r="G100" i="28"/>
  <c r="E97" i="28"/>
  <c r="C104" i="28"/>
  <c r="H102" i="28"/>
  <c r="H111" i="28"/>
  <c r="C132" i="28"/>
  <c r="F127" i="28"/>
  <c r="H91" i="28"/>
  <c r="I130" i="28"/>
  <c r="D108" i="28"/>
  <c r="E615" i="28"/>
  <c r="D618" i="28"/>
  <c r="H840" i="28"/>
  <c r="E820" i="28"/>
  <c r="I707" i="28"/>
  <c r="F322" i="28"/>
  <c r="C135" i="28"/>
  <c r="H863" i="28"/>
  <c r="H675" i="28"/>
  <c r="I403" i="28"/>
  <c r="H589" i="28"/>
  <c r="H353" i="28"/>
  <c r="I232" i="28"/>
  <c r="H104" i="28"/>
  <c r="H682" i="28"/>
  <c r="I800" i="28"/>
  <c r="H375" i="28"/>
  <c r="I869" i="28"/>
  <c r="I765" i="28"/>
  <c r="I546" i="28"/>
  <c r="H460" i="28"/>
  <c r="H798" i="28"/>
  <c r="G270" i="28"/>
  <c r="E644" i="28"/>
  <c r="G295" i="28"/>
  <c r="C760" i="28"/>
  <c r="E429" i="28"/>
  <c r="I719" i="28"/>
  <c r="C357" i="28"/>
  <c r="F542" i="28"/>
  <c r="E531" i="28"/>
  <c r="I481" i="28"/>
  <c r="D733" i="28"/>
  <c r="D394" i="28"/>
  <c r="E375" i="28"/>
  <c r="G479" i="28"/>
  <c r="D550" i="28"/>
  <c r="C546" i="28"/>
  <c r="G453" i="28"/>
  <c r="H658" i="28"/>
  <c r="C746" i="28"/>
  <c r="D798" i="28"/>
  <c r="G670" i="28"/>
  <c r="G873" i="28"/>
  <c r="H646" i="28"/>
  <c r="C282" i="28"/>
  <c r="H485" i="28"/>
  <c r="E366" i="28"/>
  <c r="F559" i="28"/>
  <c r="G340" i="28"/>
  <c r="C772" i="28"/>
  <c r="F293" i="28"/>
  <c r="I445" i="28"/>
  <c r="I450" i="28"/>
  <c r="H584" i="28"/>
  <c r="G742" i="28"/>
  <c r="I401" i="28"/>
  <c r="G803" i="28"/>
  <c r="I890" i="28"/>
  <c r="I886" i="28"/>
  <c r="D677" i="28"/>
  <c r="I286" i="28"/>
  <c r="I821" i="28"/>
  <c r="I320" i="28"/>
  <c r="H492" i="28"/>
  <c r="G675" i="28"/>
  <c r="G632" i="28"/>
  <c r="H764" i="28"/>
  <c r="D732" i="28"/>
  <c r="I697" i="28"/>
  <c r="I330" i="28"/>
  <c r="F595" i="28"/>
  <c r="D613" i="28"/>
  <c r="F826" i="28"/>
  <c r="E636" i="28"/>
  <c r="I824" i="28"/>
  <c r="I413" i="28"/>
  <c r="G627" i="28"/>
  <c r="F361" i="28"/>
  <c r="F316" i="28"/>
  <c r="F819" i="28"/>
  <c r="I688" i="28"/>
  <c r="C326" i="28"/>
  <c r="D693" i="28"/>
  <c r="H792" i="28"/>
  <c r="H284" i="28"/>
  <c r="C369" i="28"/>
  <c r="D851" i="28"/>
  <c r="G687" i="28"/>
  <c r="F332" i="28"/>
  <c r="I815" i="28"/>
  <c r="H508" i="28"/>
  <c r="G602" i="28"/>
  <c r="I731" i="28"/>
  <c r="H868" i="28"/>
  <c r="F865" i="28"/>
  <c r="G551" i="28"/>
  <c r="H579" i="28"/>
  <c r="G276" i="28"/>
  <c r="F449" i="28"/>
  <c r="C406" i="28"/>
  <c r="H420" i="28"/>
  <c r="G620" i="28"/>
  <c r="E378" i="28"/>
  <c r="G275" i="28"/>
  <c r="H390" i="28"/>
  <c r="C722" i="28"/>
  <c r="I428" i="28"/>
  <c r="C586" i="28"/>
  <c r="I623" i="28"/>
  <c r="G665" i="28"/>
  <c r="C434" i="28"/>
  <c r="F538" i="28"/>
  <c r="I339" i="28"/>
  <c r="H787" i="28"/>
  <c r="I338" i="28"/>
  <c r="H526" i="28"/>
  <c r="H605" i="28"/>
  <c r="D301" i="28"/>
  <c r="H475" i="28"/>
  <c r="D554" i="28"/>
  <c r="F802" i="28"/>
  <c r="F467" i="28"/>
  <c r="D381" i="28"/>
  <c r="E442" i="28"/>
  <c r="H856" i="28"/>
  <c r="E327" i="28"/>
  <c r="I360" i="28"/>
  <c r="F358" i="28"/>
  <c r="C736" i="28"/>
  <c r="C883" i="28"/>
  <c r="F454" i="28"/>
  <c r="F857" i="28"/>
  <c r="C324" i="28"/>
  <c r="I281" i="28"/>
  <c r="F831" i="28"/>
  <c r="G847" i="28"/>
  <c r="C504" i="28"/>
  <c r="F801" i="28"/>
  <c r="C783" i="28"/>
  <c r="I799" i="28"/>
  <c r="I767" i="28"/>
  <c r="C878" i="28"/>
  <c r="C768" i="28"/>
  <c r="G588" i="28"/>
  <c r="I470" i="28"/>
  <c r="I440" i="28"/>
  <c r="H599" i="28"/>
  <c r="H374" i="28"/>
  <c r="I628" i="28"/>
  <c r="H522" i="28"/>
  <c r="C163" i="28"/>
  <c r="H261" i="28"/>
  <c r="I234" i="28"/>
  <c r="G237" i="28"/>
  <c r="I132" i="28"/>
  <c r="F465" i="28"/>
  <c r="F490" i="28"/>
  <c r="F789" i="28"/>
  <c r="G663" i="28"/>
  <c r="E661" i="28"/>
  <c r="I888" i="28"/>
  <c r="D635" i="28"/>
  <c r="I614" i="28"/>
  <c r="I482" i="28"/>
  <c r="D806" i="28"/>
  <c r="H866" i="28"/>
  <c r="D492" i="28"/>
  <c r="I335" i="28"/>
  <c r="I657" i="28"/>
  <c r="I727" i="28"/>
  <c r="I293" i="28"/>
  <c r="H700" i="28"/>
  <c r="H491" i="28"/>
  <c r="I818" i="28"/>
  <c r="G702" i="28"/>
  <c r="I308" i="28"/>
  <c r="D813" i="28"/>
  <c r="H350" i="28"/>
  <c r="D730" i="28"/>
  <c r="F862" i="28"/>
  <c r="F759" i="28"/>
  <c r="C714" i="28"/>
  <c r="H495" i="28"/>
  <c r="D748" i="28"/>
  <c r="C640" i="28"/>
  <c r="H749" i="28"/>
  <c r="H486" i="28"/>
  <c r="G314" i="28"/>
  <c r="C887" i="28"/>
  <c r="E379" i="28"/>
  <c r="E758" i="28"/>
  <c r="H645" i="28"/>
  <c r="C848" i="28"/>
  <c r="G706" i="28"/>
  <c r="F631" i="28"/>
  <c r="I788" i="28"/>
  <c r="H593" i="28"/>
  <c r="G836" i="28"/>
  <c r="D715" i="28"/>
  <c r="H703" i="28"/>
  <c r="D331" i="28"/>
  <c r="E461" i="28"/>
  <c r="E575" i="28"/>
  <c r="I857" i="28"/>
  <c r="I283" i="28"/>
  <c r="H431" i="28"/>
  <c r="F869" i="28"/>
  <c r="D460" i="28"/>
  <c r="H310" i="28"/>
  <c r="I304" i="28"/>
  <c r="C399" i="28"/>
  <c r="E654" i="28"/>
  <c r="I307" i="28"/>
  <c r="I399" i="28"/>
  <c r="F397" i="28"/>
  <c r="D399" i="28"/>
  <c r="F357" i="28"/>
  <c r="G845" i="28"/>
  <c r="G315" i="28"/>
  <c r="D560" i="28"/>
  <c r="I112" i="28"/>
  <c r="I148" i="28"/>
  <c r="I208" i="28"/>
  <c r="E231" i="28"/>
  <c r="G139" i="28"/>
  <c r="G221" i="28"/>
  <c r="H164" i="28"/>
  <c r="I192" i="28"/>
  <c r="D121" i="28"/>
  <c r="C501" i="28"/>
  <c r="G574" i="28"/>
  <c r="G414" i="28"/>
  <c r="H603" i="28"/>
  <c r="I663" i="28"/>
  <c r="I459" i="28"/>
  <c r="D271" i="28"/>
  <c r="F421" i="28"/>
  <c r="D844" i="28"/>
  <c r="C592" i="28"/>
  <c r="G767" i="28"/>
  <c r="H300" i="28"/>
  <c r="C286" i="28"/>
  <c r="G578" i="28"/>
  <c r="H761" i="28"/>
  <c r="E165" i="28"/>
  <c r="E246" i="28"/>
  <c r="I604" i="28"/>
  <c r="F242" i="28"/>
  <c r="G345" i="28"/>
  <c r="D711" i="28"/>
  <c r="E718" i="28"/>
  <c r="I484" i="28"/>
  <c r="F418" i="28"/>
  <c r="I465" i="28"/>
  <c r="E128" i="28"/>
  <c r="H389" i="28"/>
  <c r="D436" i="28"/>
  <c r="H571" i="28"/>
  <c r="I137" i="28"/>
  <c r="C239" i="28"/>
  <c r="I267" i="28"/>
  <c r="I193" i="28"/>
  <c r="H247" i="28"/>
  <c r="I166" i="28"/>
  <c r="I186" i="28"/>
  <c r="C217" i="28"/>
  <c r="H180" i="28"/>
  <c r="H138" i="28"/>
  <c r="H513" i="28"/>
  <c r="G154" i="28"/>
  <c r="F186" i="28"/>
  <c r="I660" i="28"/>
  <c r="D465" i="28"/>
  <c r="H564" i="28"/>
  <c r="I224" i="28"/>
  <c r="H242" i="28"/>
  <c r="C258" i="28"/>
  <c r="H392" i="28"/>
  <c r="E881" i="28"/>
  <c r="D136" i="28"/>
  <c r="G137" i="28"/>
  <c r="F235" i="28"/>
  <c r="C147" i="28"/>
  <c r="C159" i="28"/>
  <c r="I114" i="28"/>
  <c r="I181" i="28"/>
  <c r="G248" i="28"/>
  <c r="I206" i="28"/>
  <c r="F98" i="28"/>
  <c r="I94" i="28"/>
  <c r="I202" i="28"/>
  <c r="D240" i="28"/>
  <c r="H147" i="28"/>
  <c r="D181" i="28"/>
  <c r="D252" i="28"/>
  <c r="H156" i="28"/>
  <c r="G203" i="28"/>
  <c r="E90" i="28"/>
  <c r="F395" i="28"/>
  <c r="H117" i="28"/>
  <c r="G493" i="28"/>
  <c r="D277" i="28"/>
  <c r="I473" i="28"/>
  <c r="H234" i="28"/>
  <c r="I159" i="28"/>
  <c r="E187" i="28"/>
  <c r="I199" i="28"/>
  <c r="C222" i="28"/>
  <c r="D152" i="28"/>
  <c r="G179" i="28"/>
  <c r="G120" i="28"/>
  <c r="I119" i="28"/>
  <c r="I117" i="28"/>
  <c r="I621" i="28"/>
  <c r="H660" i="28"/>
  <c r="H278" i="28"/>
  <c r="H157" i="28"/>
  <c r="I493" i="28"/>
  <c r="H160" i="28"/>
  <c r="H228" i="28"/>
  <c r="I256" i="28"/>
  <c r="I99" i="28"/>
  <c r="C297" i="28"/>
  <c r="F161" i="28"/>
  <c r="E761" i="28"/>
  <c r="I395" i="28"/>
  <c r="I265" i="28"/>
  <c r="D268" i="28"/>
  <c r="F125" i="28"/>
  <c r="D884" i="28"/>
  <c r="E513" i="28"/>
  <c r="C412" i="28"/>
  <c r="E641" i="28"/>
  <c r="F147" i="28"/>
  <c r="H174" i="28"/>
  <c r="F112" i="28"/>
  <c r="D686" i="28"/>
  <c r="H152" i="28"/>
  <c r="D717" i="28"/>
  <c r="D534" i="28"/>
  <c r="H175" i="28"/>
  <c r="H220" i="28"/>
  <c r="I191" i="28"/>
  <c r="I263" i="28"/>
  <c r="I169" i="28"/>
  <c r="D138" i="28"/>
  <c r="E197" i="28"/>
  <c r="E583" i="28"/>
  <c r="D471" i="28"/>
  <c r="E288" i="28"/>
  <c r="C671" i="28"/>
  <c r="E527" i="28"/>
  <c r="E278" i="28"/>
  <c r="D373" i="28"/>
  <c r="E445" i="28"/>
  <c r="C607" i="28"/>
  <c r="D519" i="28"/>
  <c r="G502" i="28"/>
  <c r="C539" i="28"/>
  <c r="G512" i="28"/>
  <c r="I534" i="28"/>
  <c r="D532" i="28"/>
  <c r="I477" i="28"/>
  <c r="H528" i="28"/>
  <c r="C624" i="28"/>
  <c r="F810" i="28"/>
  <c r="I371" i="28"/>
  <c r="I448" i="28"/>
  <c r="I272" i="28"/>
  <c r="H760" i="28"/>
  <c r="G592" i="28"/>
  <c r="E590" i="28"/>
  <c r="D754" i="28"/>
  <c r="H823" i="28"/>
  <c r="I345" i="28"/>
  <c r="H440" i="28"/>
  <c r="E512" i="28"/>
  <c r="I547" i="28"/>
  <c r="G522" i="28"/>
  <c r="H850" i="28"/>
  <c r="F668" i="28"/>
  <c r="G868" i="28"/>
  <c r="H406" i="28"/>
  <c r="I472" i="28"/>
  <c r="F434" i="28"/>
  <c r="D720" i="28"/>
  <c r="H597" i="28"/>
  <c r="H771" i="28"/>
  <c r="H743" i="28"/>
  <c r="C582" i="28"/>
  <c r="C678" i="28"/>
  <c r="I866" i="28"/>
  <c r="H577" i="28"/>
  <c r="E522" i="28"/>
  <c r="F425" i="28"/>
  <c r="H516" i="28"/>
  <c r="D688" i="28"/>
  <c r="H791" i="28"/>
  <c r="E329" i="28"/>
  <c r="H690" i="28"/>
  <c r="I735" i="28"/>
  <c r="F543" i="28"/>
  <c r="E428" i="28"/>
  <c r="C371" i="28"/>
  <c r="F376" i="28"/>
  <c r="F442" i="28"/>
  <c r="D552" i="28"/>
  <c r="D667" i="28"/>
  <c r="H780" i="28"/>
  <c r="C391" i="28"/>
  <c r="H509" i="28"/>
  <c r="C888" i="28"/>
  <c r="I527" i="28"/>
  <c r="F278" i="28"/>
  <c r="E457" i="28"/>
  <c r="H373" i="28"/>
  <c r="F570" i="28"/>
  <c r="F555" i="28"/>
  <c r="G757" i="28"/>
  <c r="I728" i="28"/>
  <c r="D344" i="28"/>
  <c r="H504" i="28"/>
  <c r="I863" i="28"/>
  <c r="F783" i="28"/>
  <c r="F799" i="28"/>
  <c r="D600" i="28"/>
  <c r="G300" i="28"/>
  <c r="H860" i="28"/>
  <c r="G313" i="28"/>
  <c r="G274" i="28"/>
  <c r="F823" i="28"/>
  <c r="E368" i="28"/>
  <c r="C440" i="28"/>
  <c r="E328" i="28"/>
  <c r="I806" i="28"/>
  <c r="D494" i="28"/>
  <c r="G439" i="28"/>
  <c r="F547" i="28"/>
  <c r="I522" i="28"/>
  <c r="I826" i="28"/>
  <c r="H432" i="28"/>
  <c r="C626" i="28"/>
  <c r="I528" i="28"/>
  <c r="H627" i="28"/>
  <c r="G316" i="28"/>
  <c r="C867" i="28"/>
  <c r="E693" i="28"/>
  <c r="I792" i="28"/>
  <c r="D791" i="28"/>
  <c r="D321" i="28"/>
  <c r="D291" i="28"/>
  <c r="H865" i="28"/>
  <c r="E774" i="28"/>
  <c r="H276" i="28"/>
  <c r="C685" i="28"/>
  <c r="I769" i="28"/>
  <c r="C690" i="28"/>
  <c r="H275" i="28"/>
  <c r="F472" i="28"/>
  <c r="I538" i="28"/>
  <c r="I526" i="28"/>
  <c r="I605" i="28"/>
  <c r="I475" i="28"/>
  <c r="I732" i="28"/>
  <c r="F628" i="28"/>
  <c r="G393" i="28"/>
  <c r="G330" i="28"/>
  <c r="G636" i="28"/>
  <c r="H616" i="28"/>
  <c r="E508" i="28"/>
  <c r="E868" i="28"/>
  <c r="F722" i="28"/>
  <c r="H678" i="28"/>
  <c r="H132" i="28"/>
  <c r="I109" i="28"/>
  <c r="I83" i="28"/>
  <c r="H128" i="28"/>
  <c r="G122" i="28"/>
  <c r="I370" i="28"/>
  <c r="H473" i="28"/>
  <c r="F784" i="28"/>
  <c r="H585" i="28"/>
  <c r="I779" i="28"/>
  <c r="H567" i="28"/>
  <c r="I763" i="28"/>
  <c r="H793" i="28"/>
  <c r="I669" i="28"/>
  <c r="G622" i="28"/>
  <c r="H888" i="28"/>
  <c r="H317" i="28"/>
  <c r="I570" i="28"/>
  <c r="F728" i="28"/>
  <c r="F504" i="28"/>
  <c r="H783" i="28"/>
  <c r="C345" i="28"/>
  <c r="I633" i="28"/>
  <c r="I715" i="28"/>
  <c r="H632" i="28"/>
  <c r="H425" i="28"/>
  <c r="I613" i="28"/>
  <c r="D824" i="28"/>
  <c r="I326" i="28"/>
  <c r="H841" i="28"/>
  <c r="I329" i="28"/>
  <c r="H551" i="28"/>
  <c r="I449" i="28"/>
  <c r="H852" i="28"/>
  <c r="I463" i="28"/>
  <c r="H538" i="28"/>
  <c r="I741" i="28"/>
  <c r="I853" i="28"/>
  <c r="I442" i="28"/>
  <c r="I324" i="28"/>
  <c r="H879" i="28"/>
  <c r="H573" i="28"/>
  <c r="I438" i="28"/>
  <c r="G257" i="28"/>
  <c r="H150" i="28"/>
  <c r="I170" i="28"/>
  <c r="E238" i="28"/>
  <c r="C182" i="28"/>
  <c r="G199" i="28"/>
  <c r="H230" i="28"/>
  <c r="G196" i="28"/>
  <c r="F202" i="28"/>
  <c r="D151" i="28"/>
  <c r="H162" i="28"/>
  <c r="I178" i="28"/>
  <c r="C227" i="28"/>
  <c r="I245" i="28"/>
  <c r="D173" i="28"/>
  <c r="G222" i="28"/>
  <c r="C255" i="28"/>
  <c r="H267" i="28"/>
  <c r="C152" i="28"/>
  <c r="F166" i="28"/>
  <c r="D262" i="28"/>
  <c r="C233" i="28"/>
  <c r="I251" i="28"/>
  <c r="I244" i="28"/>
  <c r="D264" i="28"/>
  <c r="I239" i="28"/>
  <c r="E126" i="28"/>
  <c r="I98" i="28"/>
  <c r="I100" i="28"/>
  <c r="C97" i="28"/>
  <c r="F96" i="28"/>
  <c r="E111" i="28"/>
  <c r="H94" i="28"/>
  <c r="E132" i="28"/>
  <c r="H134" i="28"/>
  <c r="C91" i="28"/>
  <c r="I106" i="28"/>
  <c r="F113" i="28"/>
  <c r="C125" i="28"/>
  <c r="C130" i="28"/>
  <c r="F618" i="28"/>
  <c r="C692" i="28"/>
  <c r="I659" i="28"/>
  <c r="F488" i="28"/>
  <c r="E676" i="28"/>
  <c r="C444" i="28"/>
  <c r="G573" i="28"/>
  <c r="F709" i="28"/>
  <c r="H426" i="28"/>
  <c r="F370" i="28"/>
  <c r="D707" i="28"/>
  <c r="D621" i="28"/>
  <c r="G349" i="28"/>
  <c r="H859" i="28"/>
  <c r="E585" i="28"/>
  <c r="I892" i="28"/>
  <c r="E822" i="28"/>
  <c r="H411" i="28"/>
  <c r="G779" i="28"/>
  <c r="I462" i="28"/>
  <c r="G794" i="28"/>
  <c r="G533" i="28"/>
  <c r="F520" i="28"/>
  <c r="I490" i="28"/>
  <c r="G843" i="28"/>
  <c r="E347" i="28"/>
  <c r="E487" i="28"/>
  <c r="H667" i="28"/>
  <c r="C780" i="28"/>
  <c r="H777" i="28"/>
  <c r="I290" i="28"/>
  <c r="D317" i="28"/>
  <c r="H568" i="28"/>
  <c r="D679" i="28"/>
  <c r="D705" i="28"/>
  <c r="H689" i="28"/>
  <c r="C701" i="28"/>
  <c r="H864" i="28"/>
  <c r="I468" i="28"/>
  <c r="I544" i="28"/>
  <c r="D435" i="28"/>
  <c r="D416" i="28"/>
  <c r="H570" i="28"/>
  <c r="E352" i="28"/>
  <c r="H299" i="28"/>
  <c r="D323" i="28"/>
  <c r="D535" i="28"/>
  <c r="D783" i="28"/>
  <c r="H408" i="28"/>
  <c r="E401" i="28"/>
  <c r="D878" i="28"/>
  <c r="F614" i="28"/>
  <c r="H861" i="28"/>
  <c r="D775" i="28"/>
  <c r="D576" i="28"/>
  <c r="I677" i="28"/>
  <c r="E286" i="28"/>
  <c r="H482" i="28"/>
  <c r="C548" i="28"/>
  <c r="G633" i="28"/>
  <c r="C836" i="28"/>
  <c r="F680" i="28"/>
  <c r="E891" i="28"/>
  <c r="E811" i="28"/>
  <c r="H715" i="28"/>
  <c r="H320" i="28"/>
  <c r="E866" i="28"/>
  <c r="C611" i="28"/>
  <c r="D380" i="28"/>
  <c r="G415" i="28"/>
  <c r="C764" i="28"/>
  <c r="D785" i="28"/>
  <c r="C393" i="28"/>
  <c r="D697" i="28"/>
  <c r="I637" i="28"/>
  <c r="H280" i="28"/>
  <c r="G795" i="28"/>
  <c r="C571" i="28"/>
  <c r="H595" i="28"/>
  <c r="H826" i="28"/>
  <c r="H403" i="28"/>
  <c r="I629" i="28"/>
  <c r="G589" i="28"/>
  <c r="I819" i="28"/>
  <c r="D423" i="28"/>
  <c r="F867" i="28"/>
  <c r="H326" i="28"/>
  <c r="E198" i="28"/>
  <c r="D244" i="28"/>
  <c r="H197" i="28"/>
  <c r="C94" i="28"/>
  <c r="I91" i="28"/>
  <c r="C128" i="28"/>
  <c r="I444" i="28"/>
  <c r="D604" i="28"/>
  <c r="E556" i="28"/>
  <c r="H635" i="28"/>
  <c r="E655" i="28"/>
  <c r="H844" i="28"/>
  <c r="I839" i="28"/>
  <c r="I589" i="28"/>
  <c r="H877" i="28"/>
  <c r="E309" i="28"/>
  <c r="D781" i="28"/>
  <c r="I188" i="28"/>
  <c r="D235" i="28"/>
  <c r="G226" i="28"/>
  <c r="F181" i="28"/>
  <c r="D187" i="28"/>
  <c r="E200" i="28"/>
  <c r="G238" i="28"/>
  <c r="E210" i="28"/>
  <c r="C252" i="28"/>
  <c r="H216" i="28"/>
  <c r="C174" i="28"/>
  <c r="F142" i="28"/>
  <c r="E245" i="28"/>
  <c r="F176" i="28"/>
  <c r="I173" i="28"/>
  <c r="F144" i="28"/>
  <c r="H146" i="28"/>
  <c r="E190" i="28"/>
  <c r="F167" i="28"/>
  <c r="I171" i="28"/>
  <c r="H168" i="28"/>
  <c r="I201" i="28"/>
  <c r="H204" i="28"/>
  <c r="F262" i="28"/>
  <c r="E141" i="28"/>
  <c r="G251" i="28"/>
  <c r="H188" i="28"/>
  <c r="F254" i="28"/>
  <c r="D253" i="28"/>
  <c r="G217" i="28"/>
  <c r="H195" i="28"/>
  <c r="G232" i="28"/>
  <c r="I123" i="28"/>
  <c r="C98" i="28"/>
  <c r="C96" i="28"/>
  <c r="H105" i="28"/>
  <c r="H109" i="28"/>
  <c r="D93" i="28"/>
  <c r="C99" i="28"/>
  <c r="C113" i="28"/>
  <c r="H129" i="28"/>
  <c r="F659" i="28"/>
  <c r="I676" i="28"/>
  <c r="H444" i="28"/>
  <c r="D709" i="28"/>
  <c r="I385" i="28"/>
  <c r="I349" i="28"/>
  <c r="C319" i="28"/>
  <c r="C784" i="28"/>
  <c r="E859" i="28"/>
  <c r="C585" i="28"/>
  <c r="G892" i="28"/>
  <c r="C822" i="28"/>
  <c r="E779" i="28"/>
  <c r="G462" i="28"/>
  <c r="G885" i="28"/>
  <c r="G566" i="28"/>
  <c r="G739" i="28"/>
  <c r="C490" i="28"/>
  <c r="H598" i="28"/>
  <c r="H789" i="28"/>
  <c r="H583" i="28"/>
  <c r="H752" i="28"/>
  <c r="I487" i="28"/>
  <c r="F667" i="28"/>
  <c r="I661" i="28"/>
  <c r="C777" i="28"/>
  <c r="F809" i="28"/>
  <c r="D622" i="28"/>
  <c r="C290" i="28"/>
  <c r="I694" i="28"/>
  <c r="I782" i="28"/>
  <c r="D468" i="28"/>
  <c r="F536" i="28"/>
  <c r="F846" i="28"/>
  <c r="D584" i="28"/>
  <c r="E408" i="28"/>
  <c r="E356" i="28"/>
  <c r="E325" i="28"/>
  <c r="H384" i="28"/>
  <c r="I680" i="28"/>
  <c r="G716" i="28"/>
  <c r="H402" i="28"/>
  <c r="H569" i="28"/>
  <c r="H365" i="28"/>
  <c r="H587" i="28"/>
  <c r="I553" i="28"/>
  <c r="I380" i="28"/>
  <c r="F586" i="28"/>
  <c r="H832" i="28"/>
  <c r="E807" i="28"/>
  <c r="H802" i="28"/>
  <c r="H226" i="28"/>
  <c r="G215" i="28"/>
  <c r="F255" i="28"/>
  <c r="I190" i="28"/>
  <c r="C166" i="28"/>
  <c r="H189" i="28"/>
  <c r="H264" i="28"/>
  <c r="I97" i="28"/>
  <c r="I133" i="28"/>
  <c r="I74" i="28"/>
  <c r="I820" i="28"/>
  <c r="H556" i="28"/>
  <c r="I318" i="28"/>
  <c r="I822" i="28"/>
  <c r="H773" i="28"/>
  <c r="I529" i="28"/>
  <c r="H794" i="28"/>
  <c r="I520" i="28"/>
  <c r="I872" i="28"/>
  <c r="I457" i="28"/>
  <c r="H803" i="28"/>
  <c r="I530" i="28"/>
  <c r="I511" i="28"/>
  <c r="F861" i="28"/>
  <c r="H325" i="28"/>
  <c r="F384" i="28"/>
  <c r="I754" i="28"/>
  <c r="C776" i="28"/>
  <c r="F382" i="28"/>
  <c r="D518" i="28"/>
  <c r="E548" i="28"/>
  <c r="H811" i="28"/>
  <c r="F469" i="28"/>
  <c r="I849" i="28"/>
  <c r="D839" i="28"/>
  <c r="G447" i="28"/>
  <c r="G664" i="28"/>
  <c r="G785" i="28"/>
  <c r="I348" i="28"/>
  <c r="H477" i="28"/>
  <c r="E393" i="28"/>
  <c r="I387" i="28"/>
  <c r="C572" i="28"/>
  <c r="F755" i="28"/>
  <c r="F432" i="28"/>
  <c r="G629" i="28"/>
  <c r="C800" i="28"/>
  <c r="E850" i="28"/>
  <c r="C298" i="28"/>
  <c r="H710" i="28"/>
  <c r="F402" i="28"/>
  <c r="H441" i="28"/>
  <c r="H377" i="28"/>
  <c r="C446" i="28"/>
  <c r="H870" i="28"/>
  <c r="H829" i="28"/>
  <c r="F657" i="28"/>
  <c r="F703" i="28"/>
  <c r="E500" i="28"/>
  <c r="E557" i="28"/>
  <c r="G410" i="28"/>
  <c r="I596" i="28"/>
  <c r="E279" i="28"/>
  <c r="H452" i="28"/>
  <c r="H735" i="28"/>
  <c r="H762" i="28"/>
  <c r="I619" i="28"/>
  <c r="I467" i="28"/>
  <c r="D458" i="28"/>
  <c r="F150" i="28"/>
  <c r="F162" i="28"/>
  <c r="D146" i="28"/>
  <c r="I269" i="28"/>
  <c r="F247" i="28"/>
  <c r="I273" i="28"/>
  <c r="H742" i="28"/>
  <c r="H601" i="28"/>
  <c r="F104" i="28"/>
  <c r="E102" i="28"/>
  <c r="C127" i="28"/>
  <c r="I88" i="28"/>
  <c r="I880" i="28"/>
  <c r="I859" i="28"/>
  <c r="F872" i="28"/>
  <c r="I881" i="28"/>
  <c r="I412" i="28"/>
  <c r="F487" i="28"/>
  <c r="I489" i="28"/>
  <c r="H848" i="28"/>
  <c r="E422" i="28"/>
  <c r="E594" i="28"/>
  <c r="D682" i="28"/>
  <c r="I502" i="28"/>
  <c r="F788" i="28"/>
  <c r="E836" i="28"/>
  <c r="I328" i="28"/>
  <c r="H534" i="28"/>
  <c r="H795" i="28"/>
  <c r="F516" i="28"/>
  <c r="H537" i="28"/>
  <c r="H301" i="28"/>
  <c r="H545" i="28"/>
  <c r="I642" i="28"/>
  <c r="G399" i="28"/>
  <c r="C342" i="28"/>
  <c r="C341" i="28"/>
  <c r="H481" i="28"/>
  <c r="C612" i="28"/>
  <c r="H873" i="28"/>
  <c r="C83" i="28"/>
  <c r="H400" i="28"/>
  <c r="C398" i="28"/>
  <c r="C84" i="28"/>
  <c r="E760" i="28"/>
  <c r="H515" i="28"/>
  <c r="I480" i="28"/>
  <c r="E491" i="28"/>
  <c r="D562" i="28"/>
  <c r="I560" i="28"/>
  <c r="I847" i="28"/>
  <c r="I640" i="28"/>
  <c r="E453" i="28"/>
  <c r="C658" i="28"/>
  <c r="G746" i="28"/>
  <c r="C798" i="28"/>
  <c r="C758" i="28"/>
  <c r="F670" i="28"/>
  <c r="D400" i="28"/>
  <c r="H398" i="28"/>
  <c r="I648" i="28"/>
  <c r="F308" i="28"/>
  <c r="H825" i="28"/>
  <c r="G560" i="28"/>
  <c r="F479" i="28"/>
  <c r="F79" i="28"/>
  <c r="H813" i="28"/>
  <c r="E517" i="28"/>
  <c r="I580" i="28"/>
  <c r="H887" i="28"/>
  <c r="H388" i="28"/>
  <c r="I758" i="28"/>
  <c r="E873" i="28"/>
  <c r="I455" i="28"/>
  <c r="H653" i="28"/>
  <c r="E82" i="28"/>
  <c r="I730" i="28"/>
  <c r="H303" i="28"/>
  <c r="I724" i="28"/>
  <c r="H733" i="28"/>
  <c r="I517" i="28"/>
  <c r="I862" i="28"/>
  <c r="I759" i="28"/>
  <c r="H364" i="28"/>
  <c r="H293" i="28"/>
  <c r="I417" i="28"/>
  <c r="G455" i="28"/>
  <c r="H298" i="28"/>
  <c r="H277" i="28"/>
  <c r="H498" i="28"/>
  <c r="D841" i="28"/>
  <c r="D353" i="28"/>
  <c r="E441" i="28"/>
  <c r="E616" i="28"/>
  <c r="I684" i="28"/>
  <c r="I687" i="28"/>
  <c r="C726" i="28"/>
  <c r="H815" i="28"/>
  <c r="G870" i="28"/>
  <c r="F877" i="28"/>
  <c r="C657" i="28"/>
  <c r="D703" i="28"/>
  <c r="I500" i="28"/>
  <c r="I499" i="28"/>
  <c r="C723" i="28"/>
  <c r="G561" i="28"/>
  <c r="I279" i="28"/>
  <c r="C769" i="28"/>
  <c r="E852" i="28"/>
  <c r="H378" i="28"/>
  <c r="E452" i="28"/>
  <c r="C390" i="28"/>
  <c r="H630" i="28"/>
  <c r="E601" i="28"/>
  <c r="C762" i="28"/>
  <c r="G428" i="28"/>
  <c r="E619" i="28"/>
  <c r="C623" i="28"/>
  <c r="H835" i="28"/>
  <c r="D665" i="28"/>
  <c r="H830" i="28"/>
  <c r="D424" i="28"/>
  <c r="D339" i="28"/>
  <c r="E354" i="28"/>
  <c r="D526" i="28"/>
  <c r="G696" i="28"/>
  <c r="H699" i="28"/>
  <c r="C807" i="28"/>
  <c r="G741" i="28"/>
  <c r="D302" i="28"/>
  <c r="E569" i="28"/>
  <c r="H853" i="28"/>
  <c r="F296" i="28"/>
  <c r="I666" i="28"/>
  <c r="I721" i="28"/>
  <c r="H442" i="28"/>
  <c r="D856" i="28"/>
  <c r="I842" i="28"/>
  <c r="E365" i="28"/>
  <c r="E729" i="28"/>
  <c r="G309" i="28"/>
  <c r="I874" i="28"/>
  <c r="F333" i="28"/>
  <c r="I289" i="28"/>
  <c r="E563" i="28"/>
  <c r="E727" i="28"/>
  <c r="F781" i="28"/>
  <c r="H521" i="28"/>
  <c r="C857" i="28"/>
  <c r="E283" i="28"/>
  <c r="D617" i="28"/>
  <c r="G433" i="28"/>
  <c r="G324" i="28"/>
  <c r="F879" i="28"/>
  <c r="D383" i="28"/>
  <c r="H466" i="28"/>
  <c r="H336" i="28"/>
  <c r="D438" i="28"/>
  <c r="I683" i="28"/>
  <c r="H372" i="28"/>
  <c r="G744" i="28"/>
  <c r="H845" i="28"/>
  <c r="F871" i="28"/>
  <c r="G862" i="28"/>
  <c r="C882" i="28"/>
  <c r="I495" i="28"/>
  <c r="F580" i="28"/>
  <c r="H314" i="28"/>
  <c r="D887" i="28"/>
  <c r="F503" i="28"/>
  <c r="C293" i="28"/>
  <c r="I303" i="28"/>
  <c r="F700" i="28"/>
  <c r="F858" i="28"/>
  <c r="F724" i="28"/>
  <c r="D580" i="28"/>
  <c r="I662" i="28"/>
  <c r="D503" i="28"/>
  <c r="E310" i="28"/>
  <c r="D455" i="28"/>
  <c r="E74" i="28"/>
  <c r="F310" i="28"/>
  <c r="G77" i="28"/>
  <c r="E662" i="28"/>
  <c r="H651" i="28"/>
  <c r="I652" i="28"/>
  <c r="I177" i="28"/>
  <c r="I90" i="28"/>
  <c r="H108" i="28"/>
  <c r="H523" i="28"/>
  <c r="C385" i="28"/>
  <c r="E392" i="28"/>
  <c r="C707" i="28"/>
  <c r="F359" i="28"/>
  <c r="D149" i="28"/>
  <c r="G163" i="28"/>
  <c r="G243" i="28"/>
  <c r="I229" i="28"/>
  <c r="H236" i="28"/>
  <c r="G216" i="28"/>
  <c r="D183" i="28"/>
  <c r="F205" i="28"/>
  <c r="H200" i="28"/>
  <c r="H219" i="28"/>
  <c r="E212" i="28"/>
  <c r="H185" i="28"/>
  <c r="G175" i="28"/>
  <c r="F154" i="28"/>
  <c r="C170" i="28"/>
  <c r="H223" i="28"/>
  <c r="E249" i="28"/>
  <c r="I250" i="28"/>
  <c r="H241" i="28"/>
  <c r="I248" i="28"/>
  <c r="I77" i="28"/>
  <c r="C140" i="28"/>
  <c r="D126" i="28"/>
  <c r="H95" i="28"/>
  <c r="H99" i="28"/>
  <c r="C185" i="28"/>
  <c r="H181" i="28"/>
  <c r="E160" i="28"/>
  <c r="E164" i="28"/>
  <c r="I121" i="28"/>
  <c r="C203" i="28"/>
  <c r="I175" i="28"/>
  <c r="H163" i="28"/>
  <c r="H87" i="28"/>
  <c r="G426" i="28"/>
  <c r="E243" i="28"/>
  <c r="I147" i="28"/>
  <c r="I218" i="28"/>
  <c r="I225" i="28"/>
  <c r="E269" i="28"/>
  <c r="E166" i="28"/>
  <c r="H206" i="28"/>
  <c r="I89" i="28"/>
  <c r="I235" i="28"/>
  <c r="H235" i="28"/>
  <c r="I226" i="28"/>
  <c r="F218" i="28"/>
  <c r="I144" i="28"/>
  <c r="H740" i="28"/>
  <c r="H143" i="28"/>
  <c r="H243" i="28"/>
  <c r="C210" i="28"/>
  <c r="E158" i="28"/>
  <c r="I215" i="28"/>
  <c r="H196" i="28"/>
  <c r="H153" i="28"/>
  <c r="C259" i="28"/>
  <c r="I141" i="28"/>
  <c r="F257" i="28"/>
  <c r="C150" i="28"/>
  <c r="C215" i="28"/>
  <c r="E202" i="28"/>
  <c r="H178" i="28"/>
  <c r="E156" i="28"/>
  <c r="F222" i="28"/>
  <c r="D247" i="28"/>
  <c r="F233" i="28"/>
  <c r="F192" i="28"/>
  <c r="H244" i="28"/>
  <c r="H151" i="28"/>
  <c r="H245" i="28"/>
  <c r="H144" i="28"/>
  <c r="F146" i="28"/>
  <c r="I214" i="28"/>
  <c r="I219" i="28"/>
  <c r="I150" i="28"/>
  <c r="I240" i="28"/>
  <c r="H191" i="28"/>
  <c r="D168" i="28"/>
  <c r="I246" i="28"/>
  <c r="H217" i="28"/>
  <c r="I194" i="28"/>
  <c r="G149" i="28"/>
  <c r="C261" i="28"/>
  <c r="F199" i="28"/>
  <c r="C162" i="28"/>
  <c r="H135" i="28"/>
  <c r="F252" i="28"/>
  <c r="I241" i="28"/>
  <c r="F214" i="28"/>
  <c r="H169" i="28"/>
  <c r="I149" i="28"/>
  <c r="H212" i="28"/>
  <c r="I266" i="28"/>
  <c r="H182" i="28"/>
  <c r="H145" i="28"/>
  <c r="I268" i="28"/>
  <c r="I84" i="28"/>
  <c r="I110" i="28"/>
  <c r="G391" i="28"/>
  <c r="H809" i="28"/>
  <c r="H312" i="28"/>
  <c r="I430" i="28"/>
  <c r="F673" i="28"/>
  <c r="F797" i="28"/>
  <c r="I893" i="28"/>
  <c r="D782" i="28"/>
  <c r="G457" i="28"/>
  <c r="D510" i="28"/>
  <c r="C544" i="28"/>
  <c r="C625" i="28"/>
  <c r="D757" i="28"/>
  <c r="H344" i="28"/>
  <c r="G299" i="28"/>
  <c r="D587" i="28"/>
  <c r="F323" i="28"/>
  <c r="F273" i="28"/>
  <c r="E742" i="28"/>
  <c r="I592" i="28"/>
  <c r="H576" i="28"/>
  <c r="C682" i="28"/>
  <c r="E776" i="28"/>
  <c r="C382" i="28"/>
  <c r="C823" i="28"/>
  <c r="F345" i="28"/>
  <c r="F821" i="28"/>
  <c r="C593" i="28"/>
  <c r="G305" i="28"/>
  <c r="H328" i="28"/>
  <c r="I691" i="28"/>
  <c r="C469" i="28"/>
  <c r="E849" i="28"/>
  <c r="I494" i="28"/>
  <c r="D439" i="28"/>
  <c r="D447" i="28"/>
  <c r="D165" i="28"/>
  <c r="G193" i="28"/>
  <c r="H268" i="28"/>
  <c r="H263" i="28"/>
  <c r="F239" i="28"/>
  <c r="G207" i="28"/>
  <c r="E124" i="28"/>
  <c r="I120" i="28"/>
  <c r="H112" i="28"/>
  <c r="F95" i="28"/>
  <c r="E116" i="28"/>
  <c r="H119" i="28"/>
  <c r="D134" i="28"/>
  <c r="E103" i="28"/>
  <c r="G87" i="28"/>
  <c r="C92" i="28"/>
  <c r="H90" i="28"/>
  <c r="C89" i="28"/>
  <c r="D88" i="28"/>
  <c r="I756" i="28"/>
  <c r="H488" i="28"/>
  <c r="E451" i="28"/>
  <c r="H827" i="28"/>
  <c r="D389" i="28"/>
  <c r="H604" i="28"/>
  <c r="H506" i="28"/>
  <c r="H884" i="28"/>
  <c r="H621" i="28"/>
  <c r="H465" i="28"/>
  <c r="I885" i="28"/>
  <c r="H395" i="28"/>
  <c r="F564" i="28"/>
  <c r="F474" i="28"/>
  <c r="C436" i="28"/>
  <c r="H471" i="28"/>
  <c r="F527" i="28"/>
  <c r="H555" i="28"/>
  <c r="I757" i="28"/>
  <c r="I607" i="28"/>
  <c r="C594" i="28"/>
  <c r="I803" i="28"/>
  <c r="H878" i="28"/>
  <c r="I775" i="28"/>
  <c r="H356" i="28"/>
  <c r="F179" i="28"/>
  <c r="I213" i="28"/>
  <c r="C186" i="28"/>
  <c r="I189" i="28"/>
  <c r="H177" i="28"/>
  <c r="I195" i="28"/>
  <c r="I136" i="28"/>
  <c r="G147" i="28"/>
  <c r="D243" i="28"/>
  <c r="H203" i="28"/>
  <c r="E175" i="28"/>
  <c r="H229" i="28"/>
  <c r="H154" i="28"/>
  <c r="H266" i="28"/>
  <c r="E184" i="28"/>
  <c r="I220" i="28"/>
  <c r="E223" i="28"/>
  <c r="F231" i="28"/>
  <c r="H218" i="28"/>
  <c r="I174" i="28"/>
  <c r="I157" i="28"/>
  <c r="H225" i="28"/>
  <c r="E250" i="28"/>
  <c r="I160" i="28"/>
  <c r="G161" i="28"/>
  <c r="E191" i="28"/>
  <c r="H248" i="28"/>
  <c r="I228" i="28"/>
  <c r="H221" i="28"/>
  <c r="H179" i="28"/>
  <c r="I164" i="28"/>
  <c r="I152" i="28"/>
  <c r="E268" i="28"/>
  <c r="H224" i="28"/>
  <c r="G186" i="28"/>
  <c r="I209" i="28"/>
  <c r="H140" i="28"/>
  <c r="H260" i="28"/>
  <c r="D239" i="28"/>
  <c r="C195" i="28"/>
  <c r="G98" i="28"/>
  <c r="H120" i="28"/>
  <c r="H131" i="28"/>
  <c r="I82" i="28"/>
  <c r="C95" i="28"/>
  <c r="C115" i="28"/>
  <c r="I134" i="28"/>
  <c r="F109" i="28"/>
  <c r="E92" i="28"/>
  <c r="F90" i="28"/>
  <c r="G125" i="28"/>
  <c r="H110" i="28"/>
  <c r="I79" i="28"/>
  <c r="D501" i="28"/>
  <c r="I573" i="28"/>
  <c r="I389" i="28"/>
  <c r="H493" i="28"/>
  <c r="I392" i="28"/>
  <c r="H751" i="28"/>
  <c r="E717" i="28"/>
  <c r="F513" i="28"/>
  <c r="F581" i="28"/>
  <c r="H574" i="28"/>
  <c r="E567" i="28"/>
  <c r="H885" i="28"/>
  <c r="F881" i="28"/>
  <c r="I564" i="28"/>
  <c r="I501" i="28"/>
  <c r="F493" i="28"/>
  <c r="E370" i="28"/>
  <c r="F484" i="28"/>
  <c r="I566" i="28"/>
  <c r="H414" i="28"/>
  <c r="D533" i="28"/>
  <c r="C763" i="28"/>
  <c r="H459" i="28"/>
  <c r="F271" i="28"/>
  <c r="H436" i="28"/>
  <c r="C317" i="28"/>
  <c r="I679" i="28"/>
  <c r="F893" i="28"/>
  <c r="I416" i="28"/>
  <c r="F607" i="28"/>
  <c r="I535" i="28"/>
  <c r="T993" i="7"/>
  <c r="J878" i="1" s="1"/>
  <c r="H519" i="28"/>
  <c r="I274" i="28"/>
  <c r="E680" i="28"/>
  <c r="H170" i="28"/>
  <c r="C230" i="28"/>
  <c r="F196" i="28"/>
  <c r="I252" i="28"/>
  <c r="D174" i="28"/>
  <c r="F151" i="28"/>
  <c r="I227" i="28"/>
  <c r="C142" i="28"/>
  <c r="G145" i="28"/>
  <c r="C265" i="28"/>
  <c r="D167" i="28"/>
  <c r="H171" i="28"/>
  <c r="I247" i="28"/>
  <c r="E213" i="28"/>
  <c r="I253" i="28"/>
  <c r="H198" i="28"/>
  <c r="I180" i="28"/>
  <c r="H258" i="28"/>
  <c r="F264" i="28"/>
  <c r="C206" i="28"/>
  <c r="C232" i="28"/>
  <c r="H121" i="28"/>
  <c r="E131" i="28"/>
  <c r="I105" i="28"/>
  <c r="F99" i="28"/>
  <c r="I86" i="28"/>
  <c r="I128" i="28"/>
  <c r="H118" i="28"/>
  <c r="D113" i="28"/>
  <c r="G89" i="28"/>
  <c r="I125" i="28"/>
  <c r="I78" i="28"/>
  <c r="D488" i="28"/>
  <c r="C426" i="28"/>
  <c r="G556" i="28"/>
  <c r="F621" i="28"/>
  <c r="I585" i="28"/>
  <c r="I567" i="28"/>
  <c r="D414" i="28"/>
  <c r="F533" i="28"/>
  <c r="C761" i="28"/>
  <c r="I843" i="28"/>
  <c r="I793" i="28"/>
  <c r="H669" i="28"/>
  <c r="G290" i="28"/>
  <c r="I317" i="28"/>
  <c r="F288" i="28"/>
  <c r="H701" i="28"/>
  <c r="E864" i="28"/>
  <c r="H510" i="28"/>
  <c r="E712" i="28"/>
  <c r="H435" i="28"/>
  <c r="I625" i="28"/>
  <c r="H445" i="28"/>
  <c r="I504" i="28"/>
  <c r="H450" i="28"/>
  <c r="E844" i="28"/>
  <c r="H535" i="28"/>
  <c r="I783" i="28"/>
  <c r="G478" i="28"/>
  <c r="H767" i="28"/>
  <c r="H401" i="28"/>
  <c r="H530" i="28"/>
  <c r="H199" i="28"/>
  <c r="H215" i="28"/>
  <c r="H161" i="28"/>
  <c r="H201" i="28"/>
  <c r="I237" i="28"/>
  <c r="I264" i="28"/>
  <c r="D197" i="28"/>
  <c r="H96" i="28"/>
  <c r="H89" i="28"/>
  <c r="G130" i="28"/>
  <c r="I615" i="28"/>
  <c r="E488" i="28"/>
  <c r="F604" i="28"/>
  <c r="G859" i="28"/>
  <c r="I828" i="28"/>
  <c r="H290" i="28"/>
  <c r="C536" i="28"/>
  <c r="H655" i="28"/>
  <c r="I848" i="28"/>
  <c r="F584" i="28"/>
  <c r="I600" i="28"/>
  <c r="H208" i="28"/>
  <c r="I162" i="28"/>
  <c r="I142" i="28"/>
  <c r="I156" i="28"/>
  <c r="I258" i="28"/>
  <c r="H137" i="28"/>
  <c r="I259" i="28"/>
  <c r="I261" i="28"/>
  <c r="I238" i="28"/>
  <c r="I230" i="28"/>
  <c r="H227" i="28"/>
  <c r="I139" i="28"/>
  <c r="H222" i="28"/>
  <c r="H186" i="28"/>
  <c r="H237" i="28"/>
  <c r="I197" i="28"/>
  <c r="H232" i="28"/>
  <c r="I85" i="28"/>
  <c r="I129" i="28"/>
  <c r="H125" i="28"/>
  <c r="H122" i="28"/>
  <c r="I76" i="28"/>
  <c r="H855" i="28"/>
  <c r="H615" i="28"/>
  <c r="I709" i="28"/>
  <c r="I426" i="28"/>
  <c r="H385" i="28"/>
  <c r="H370" i="28"/>
  <c r="T974" i="7"/>
  <c r="J859" i="1" s="1"/>
  <c r="T1007" i="7"/>
  <c r="J892" i="1" s="1"/>
  <c r="I773" i="28"/>
  <c r="I708" i="28"/>
  <c r="H779" i="28"/>
  <c r="H533" i="28"/>
  <c r="H843" i="28"/>
  <c r="I667" i="28"/>
  <c r="I777" i="28"/>
  <c r="H622" i="28"/>
  <c r="H828" i="28"/>
  <c r="H430" i="28"/>
  <c r="I689" i="28"/>
  <c r="I864" i="28"/>
  <c r="I355" i="28"/>
  <c r="D241" i="28"/>
  <c r="I176" i="28"/>
  <c r="H173" i="28"/>
  <c r="I146" i="28"/>
  <c r="I168" i="28"/>
  <c r="H211" i="28"/>
  <c r="I204" i="28"/>
  <c r="H141" i="28"/>
  <c r="H251" i="28"/>
  <c r="C138" i="28"/>
  <c r="D194" i="28"/>
  <c r="I155" i="28"/>
  <c r="H123" i="28"/>
  <c r="H114" i="28"/>
  <c r="H98" i="28"/>
  <c r="H100" i="28"/>
  <c r="I104" i="28"/>
  <c r="C102" i="28"/>
  <c r="I111" i="28"/>
  <c r="G127" i="28"/>
  <c r="H103" i="28"/>
  <c r="G93" i="28"/>
  <c r="I81" i="28"/>
  <c r="E108" i="28"/>
  <c r="I75" i="28"/>
  <c r="I855" i="28"/>
  <c r="H659" i="28"/>
  <c r="I840" i="28"/>
  <c r="H820" i="28"/>
  <c r="D319" i="28"/>
  <c r="H892" i="28"/>
  <c r="C773" i="28"/>
  <c r="H462" i="28"/>
  <c r="H566" i="28"/>
  <c r="H739" i="28"/>
  <c r="I598" i="28"/>
  <c r="H763" i="28"/>
  <c r="I583" i="28"/>
  <c r="H663" i="28"/>
  <c r="I752" i="28"/>
  <c r="C312" i="28"/>
  <c r="I622" i="28"/>
  <c r="D290" i="28"/>
  <c r="I790" i="28"/>
  <c r="C568" i="28"/>
  <c r="H468" i="28"/>
  <c r="I846" i="28"/>
  <c r="G355" i="28"/>
  <c r="F848" i="28"/>
  <c r="I584" i="28"/>
  <c r="I801" i="28"/>
  <c r="I422" i="28"/>
  <c r="G590" i="28"/>
  <c r="I103" i="28"/>
  <c r="H106" i="28"/>
  <c r="H107" i="28"/>
  <c r="H833" i="28"/>
  <c r="E773" i="28"/>
  <c r="F794" i="28"/>
  <c r="E872" i="28"/>
  <c r="F351" i="28"/>
  <c r="F843" i="28"/>
  <c r="D311" i="28"/>
  <c r="G740" i="28"/>
  <c r="C334" i="28"/>
  <c r="C828" i="28"/>
  <c r="G568" i="28"/>
  <c r="H679" i="28"/>
  <c r="G689" i="28"/>
  <c r="F701" i="28"/>
  <c r="G864" i="28"/>
  <c r="G712" i="28"/>
  <c r="H544" i="28"/>
  <c r="E889" i="28"/>
  <c r="D570" i="28"/>
  <c r="D655" i="28"/>
  <c r="H728" i="28"/>
  <c r="E355" i="28"/>
  <c r="I323" i="28"/>
  <c r="G535" i="28"/>
  <c r="H801" i="28"/>
  <c r="C262" i="28"/>
  <c r="G189" i="28"/>
  <c r="G104" i="28"/>
  <c r="D115" i="28"/>
  <c r="I80" i="28"/>
  <c r="I92" i="28"/>
  <c r="G707" i="28"/>
  <c r="I319" i="28"/>
  <c r="C859" i="28"/>
  <c r="I505" i="28"/>
  <c r="H671" i="28"/>
  <c r="H893" i="28"/>
  <c r="H355" i="28"/>
  <c r="H478" i="28"/>
  <c r="H127" i="28"/>
  <c r="I93" i="28"/>
  <c r="H306" i="28"/>
  <c r="I451" i="28"/>
  <c r="I827" i="28"/>
  <c r="I686" i="28"/>
  <c r="H784" i="28"/>
  <c r="H581" i="28"/>
  <c r="H322" i="28"/>
  <c r="I271" i="28"/>
  <c r="D809" i="28"/>
  <c r="D312" i="28"/>
  <c r="I673" i="28"/>
  <c r="H797" i="28"/>
  <c r="G671" i="28"/>
  <c r="G893" i="28"/>
  <c r="I705" i="28"/>
  <c r="E689" i="28"/>
  <c r="F544" i="28"/>
  <c r="I549" i="28"/>
  <c r="F352" i="28"/>
  <c r="D846" i="28"/>
  <c r="G863" i="28"/>
  <c r="G587" i="28"/>
  <c r="I631" i="28"/>
  <c r="I891" i="28"/>
  <c r="I172" i="28"/>
  <c r="I257" i="28"/>
  <c r="C200" i="28"/>
  <c r="G182" i="28"/>
  <c r="H210" i="28"/>
  <c r="I249" i="28"/>
  <c r="H252" i="28"/>
  <c r="H142" i="28"/>
  <c r="H205" i="28"/>
  <c r="I165" i="28"/>
  <c r="I255" i="28"/>
  <c r="H190" i="28"/>
  <c r="H214" i="28"/>
  <c r="H213" i="28"/>
  <c r="I262" i="28"/>
  <c r="H233" i="28"/>
  <c r="H192" i="28"/>
  <c r="D251" i="28"/>
  <c r="F138" i="28"/>
  <c r="F177" i="28"/>
  <c r="I260" i="28"/>
  <c r="D195" i="28"/>
  <c r="D114" i="28"/>
  <c r="H97" i="28"/>
  <c r="I102" i="28"/>
  <c r="H116" i="28"/>
  <c r="D106" i="28"/>
  <c r="D107" i="28"/>
  <c r="I113" i="28"/>
  <c r="F129" i="28"/>
  <c r="I297" i="28"/>
  <c r="I618" i="28"/>
  <c r="D659" i="28"/>
  <c r="I750" i="28"/>
  <c r="H451" i="28"/>
  <c r="E444" i="28"/>
  <c r="H709" i="28"/>
  <c r="E385" i="28"/>
  <c r="E506" i="28"/>
  <c r="F707" i="28"/>
  <c r="E349" i="28"/>
  <c r="H319" i="28"/>
  <c r="H367" i="28"/>
  <c r="G581" i="28"/>
  <c r="H318" i="28"/>
  <c r="G773" i="28"/>
  <c r="E411" i="28"/>
  <c r="H529" i="28"/>
  <c r="D885" i="28"/>
  <c r="I359" i="28"/>
  <c r="H520" i="28"/>
  <c r="H872" i="28"/>
  <c r="D598" i="28"/>
  <c r="I351" i="28"/>
  <c r="G322" i="28"/>
  <c r="C843" i="28"/>
  <c r="H347" i="28"/>
  <c r="H487" i="28"/>
  <c r="I581" i="28"/>
  <c r="H391" i="28"/>
  <c r="I809" i="28"/>
  <c r="T1008" i="7"/>
  <c r="J893" i="1" s="1"/>
  <c r="H799" i="28"/>
  <c r="I518" i="28"/>
  <c r="I572" i="28"/>
  <c r="F483" i="28"/>
  <c r="H437" i="28"/>
  <c r="C432" i="28"/>
  <c r="G626" i="28"/>
  <c r="E427" i="28"/>
  <c r="G805" i="28"/>
  <c r="I718" i="28"/>
  <c r="C589" i="28"/>
  <c r="E516" i="28"/>
  <c r="D695" i="28"/>
  <c r="H693" i="28"/>
  <c r="I298" i="28"/>
  <c r="I710" i="28"/>
  <c r="H321" i="28"/>
  <c r="I668" i="28"/>
  <c r="I362" i="28"/>
  <c r="F829" i="28"/>
  <c r="I602" i="28"/>
  <c r="C703" i="28"/>
  <c r="E731" i="28"/>
  <c r="H557" i="28"/>
  <c r="C865" i="28"/>
  <c r="F723" i="28"/>
  <c r="C774" i="28"/>
  <c r="D524" i="28"/>
  <c r="F735" i="28"/>
  <c r="C543" i="28"/>
  <c r="I832" i="28"/>
  <c r="I301" i="28"/>
  <c r="I507" i="28"/>
  <c r="H296" i="28"/>
  <c r="H454" i="28"/>
  <c r="I747" i="28"/>
  <c r="D817" i="28"/>
  <c r="I768" i="28"/>
  <c r="D674" i="28"/>
  <c r="D706" i="28"/>
  <c r="E519" i="28"/>
  <c r="I313" i="28"/>
  <c r="H274" i="28"/>
  <c r="F539" i="28"/>
  <c r="C821" i="28"/>
  <c r="E593" i="28"/>
  <c r="E691" i="28"/>
  <c r="G641" i="28"/>
  <c r="I439" i="28"/>
  <c r="H547" i="28"/>
  <c r="C664" i="28"/>
  <c r="H732" i="28"/>
  <c r="I409" i="28"/>
  <c r="D437" i="28"/>
  <c r="H800" i="28"/>
  <c r="I805" i="28"/>
  <c r="I316" i="28"/>
  <c r="I851" i="28"/>
  <c r="I508" i="28"/>
  <c r="H602" i="28"/>
  <c r="I639" i="28"/>
  <c r="E737" i="28"/>
  <c r="H722" i="28"/>
  <c r="F496" i="28"/>
  <c r="H472" i="28"/>
  <c r="H338" i="28"/>
  <c r="G301" i="28"/>
  <c r="I331" i="28"/>
  <c r="H554" i="28"/>
  <c r="H327" i="28"/>
  <c r="D734" i="28"/>
  <c r="G874" i="28"/>
  <c r="F883" i="28"/>
  <c r="C876" i="28"/>
  <c r="C521" i="28"/>
  <c r="H575" i="28"/>
  <c r="F458" i="28"/>
  <c r="I578" i="28"/>
  <c r="I789" i="28"/>
  <c r="D505" i="28"/>
  <c r="I603" i="28"/>
  <c r="D474" i="28"/>
  <c r="I780" i="28"/>
  <c r="I509" i="28"/>
  <c r="E436" i="28"/>
  <c r="E471" i="28"/>
  <c r="H288" i="28"/>
  <c r="I278" i="28"/>
  <c r="I635" i="28"/>
  <c r="C435" i="28"/>
  <c r="C549" i="28"/>
  <c r="I373" i="28"/>
  <c r="G570" i="28"/>
  <c r="H757" i="28"/>
  <c r="E344" i="28"/>
  <c r="E504" i="28"/>
  <c r="I587" i="28"/>
  <c r="H607" i="28"/>
  <c r="I742" i="28"/>
  <c r="G783" i="28"/>
  <c r="H592" i="28"/>
  <c r="F408" i="28"/>
  <c r="G799" i="28"/>
  <c r="E600" i="28"/>
  <c r="F356" i="28"/>
  <c r="H768" i="28"/>
  <c r="I300" i="28"/>
  <c r="I860" i="28"/>
  <c r="H313" i="28"/>
  <c r="D286" i="28"/>
  <c r="D539" i="28"/>
  <c r="H345" i="28"/>
  <c r="G418" i="28"/>
  <c r="D440" i="28"/>
  <c r="C691" i="28"/>
  <c r="C866" i="28"/>
  <c r="E532" i="28"/>
  <c r="H716" i="28"/>
  <c r="H439" i="28"/>
  <c r="I632" i="28"/>
  <c r="H409" i="28"/>
  <c r="I425" i="28"/>
  <c r="I571" i="28"/>
  <c r="H613" i="28"/>
  <c r="I432" i="28"/>
  <c r="C824" i="28"/>
  <c r="C413" i="28"/>
  <c r="I627" i="28"/>
  <c r="F718" i="28"/>
  <c r="H316" i="28"/>
  <c r="I850" i="28"/>
  <c r="I516" i="28"/>
  <c r="C688" i="28"/>
  <c r="D867" i="28"/>
  <c r="D710" i="28"/>
  <c r="I841" i="28"/>
  <c r="E537" i="28"/>
  <c r="E791" i="28"/>
  <c r="I616" i="28"/>
  <c r="H369" i="28"/>
  <c r="H851" i="28"/>
  <c r="E321" i="28"/>
  <c r="H332" i="28"/>
  <c r="G668" i="28"/>
  <c r="E291" i="28"/>
  <c r="T1005" i="7"/>
  <c r="J890" i="1" s="1"/>
  <c r="H502" i="28"/>
  <c r="E482" i="28"/>
  <c r="D418" i="28"/>
  <c r="C680" i="28"/>
  <c r="T981" i="7"/>
  <c r="J866" i="1" s="1"/>
  <c r="F492" i="28"/>
  <c r="I577" i="28"/>
  <c r="D599" i="28"/>
  <c r="C374" i="28"/>
  <c r="H697" i="28"/>
  <c r="E280" i="28"/>
  <c r="I804" i="28"/>
  <c r="G425" i="28"/>
  <c r="G710" i="28"/>
  <c r="I284" i="28"/>
  <c r="C841" i="28"/>
  <c r="H684" i="28"/>
  <c r="D877" i="28"/>
  <c r="C602" i="28"/>
  <c r="I868" i="28"/>
  <c r="D499" i="28"/>
  <c r="I551" i="28"/>
  <c r="G449" i="28"/>
  <c r="D406" i="28"/>
  <c r="I390" i="28"/>
  <c r="D722" i="28"/>
  <c r="E586" i="28"/>
  <c r="D434" i="28"/>
  <c r="D638" i="28"/>
  <c r="E371" i="28"/>
  <c r="G338" i="28"/>
  <c r="E337" i="28"/>
  <c r="D497" i="28"/>
  <c r="I802" i="28"/>
  <c r="G442" i="28"/>
  <c r="I856" i="28"/>
  <c r="D360" i="28"/>
  <c r="C725" i="28"/>
  <c r="G545" i="28"/>
  <c r="H333" i="28"/>
  <c r="G454" i="28"/>
  <c r="I521" i="28"/>
  <c r="G698" i="28"/>
  <c r="E463" i="28"/>
  <c r="I725" i="28"/>
  <c r="E545" i="28"/>
  <c r="E333" i="28"/>
  <c r="G521" i="28"/>
  <c r="I383" i="28"/>
  <c r="C753" i="28"/>
  <c r="I672" i="28"/>
  <c r="H890" i="28"/>
  <c r="H886" i="28"/>
  <c r="H286" i="28"/>
  <c r="D470" i="28"/>
  <c r="D274" i="28"/>
  <c r="I823" i="28"/>
  <c r="G891" i="28"/>
  <c r="C641" i="28"/>
  <c r="I611" i="28"/>
  <c r="F764" i="28"/>
  <c r="E755" i="28"/>
  <c r="D595" i="28"/>
  <c r="H824" i="28"/>
  <c r="H413" i="28"/>
  <c r="E627" i="28"/>
  <c r="D361" i="28"/>
  <c r="D335" i="28"/>
  <c r="H688" i="28"/>
  <c r="G277" i="28"/>
  <c r="I402" i="28"/>
  <c r="E284" i="28"/>
  <c r="T956" i="7"/>
  <c r="J841" i="1" s="1"/>
  <c r="C353" i="28"/>
  <c r="I791" i="28"/>
  <c r="F446" i="28"/>
  <c r="C687" i="28"/>
  <c r="I332" i="28"/>
  <c r="G815" i="28"/>
  <c r="I877" i="28"/>
  <c r="H329" i="28"/>
  <c r="H499" i="28"/>
  <c r="F410" i="28"/>
  <c r="D449" i="28"/>
  <c r="F685" i="28"/>
  <c r="I620" i="28"/>
  <c r="I690" i="28"/>
  <c r="G630" i="28"/>
  <c r="I601" i="28"/>
  <c r="I810" i="28"/>
  <c r="C428" i="28"/>
  <c r="H623" i="28"/>
  <c r="I665" i="28"/>
  <c r="G830" i="28"/>
  <c r="F816" i="28"/>
  <c r="F339" i="28"/>
  <c r="F605" i="28"/>
  <c r="D699" i="28"/>
  <c r="I497" i="28"/>
  <c r="H518" i="28"/>
  <c r="H891" i="28"/>
  <c r="H641" i="28"/>
  <c r="H380" i="28"/>
  <c r="H628" i="28"/>
  <c r="I423" i="28"/>
  <c r="H687" i="28"/>
  <c r="H428" i="28"/>
  <c r="H434" i="28"/>
  <c r="H339" i="28"/>
  <c r="I696" i="28"/>
  <c r="D475" i="28"/>
  <c r="C365" i="28"/>
  <c r="I333" i="28"/>
  <c r="I844" i="28"/>
  <c r="I384" i="28"/>
  <c r="H418" i="28"/>
  <c r="I368" i="28"/>
  <c r="H633" i="28"/>
  <c r="H711" i="28"/>
  <c r="I492" i="28"/>
  <c r="H393" i="28"/>
  <c r="H330" i="28"/>
  <c r="I280" i="28"/>
  <c r="I795" i="28"/>
  <c r="I595" i="28"/>
  <c r="H423" i="28"/>
  <c r="H867" i="28"/>
  <c r="I277" i="28"/>
  <c r="H449" i="28"/>
  <c r="I452" i="28"/>
  <c r="I835" i="28"/>
  <c r="I830" i="28"/>
  <c r="H741" i="28"/>
  <c r="H360" i="28"/>
  <c r="I837" i="28"/>
  <c r="I883" i="28"/>
  <c r="H433" i="28"/>
  <c r="H324" i="28"/>
  <c r="H525" i="28"/>
  <c r="G558" i="28"/>
  <c r="I700" i="28"/>
  <c r="I419" i="28"/>
  <c r="H594" i="28"/>
  <c r="E511" i="28"/>
  <c r="H775" i="28"/>
  <c r="G325" i="28"/>
  <c r="D300" i="28"/>
  <c r="H588" i="28"/>
  <c r="H677" i="28"/>
  <c r="I682" i="28"/>
  <c r="H470" i="28"/>
  <c r="I382" i="28"/>
  <c r="G518" i="28"/>
  <c r="H548" i="28"/>
  <c r="E320" i="28"/>
  <c r="I469" i="28"/>
  <c r="D675" i="28"/>
  <c r="H415" i="28"/>
  <c r="I599" i="28"/>
  <c r="D393" i="28"/>
  <c r="F387" i="28"/>
  <c r="G637" i="28"/>
  <c r="C826" i="28"/>
  <c r="H819" i="28"/>
  <c r="E423" i="28"/>
  <c r="I624" i="28"/>
  <c r="F298" i="28"/>
  <c r="I476" i="28"/>
  <c r="F498" i="28"/>
  <c r="G841" i="28"/>
  <c r="I353" i="28"/>
  <c r="F684" i="28"/>
  <c r="E540" i="28"/>
  <c r="E815" i="28"/>
  <c r="H500" i="28"/>
  <c r="D557" i="28"/>
  <c r="F499" i="28"/>
  <c r="E579" i="28"/>
  <c r="I420" i="28"/>
  <c r="H279" i="28"/>
  <c r="H396" i="28"/>
  <c r="G524" i="28"/>
  <c r="G543" i="28"/>
  <c r="I586" i="28"/>
  <c r="H619" i="28"/>
  <c r="F623" i="28"/>
  <c r="H681" i="28"/>
  <c r="C354" i="28"/>
  <c r="F853" i="28"/>
  <c r="D296" i="28"/>
  <c r="C802" i="28"/>
  <c r="H666" i="28"/>
  <c r="H874" i="28"/>
  <c r="H289" i="28"/>
  <c r="F876" i="28"/>
  <c r="I575" i="28"/>
  <c r="I282" i="28"/>
  <c r="I336" i="28"/>
  <c r="E610" i="28"/>
  <c r="C485" i="28"/>
  <c r="F672" i="28"/>
  <c r="H422" i="28"/>
  <c r="G419" i="28"/>
  <c r="G594" i="28"/>
  <c r="C401" i="28"/>
  <c r="D614" i="28"/>
  <c r="I861" i="28"/>
  <c r="F890" i="28"/>
  <c r="E886" i="28"/>
  <c r="G677" i="28"/>
  <c r="G470" i="28"/>
  <c r="H382" i="28"/>
  <c r="F518" i="28"/>
  <c r="E633" i="28"/>
  <c r="C891" i="28"/>
  <c r="G811" i="28"/>
  <c r="H691" i="28"/>
  <c r="D320" i="28"/>
  <c r="H469" i="28"/>
  <c r="C492" i="28"/>
  <c r="C849" i="28"/>
  <c r="F611" i="28"/>
  <c r="H839" i="28"/>
  <c r="I447" i="28"/>
  <c r="G380" i="28"/>
  <c r="E415" i="28"/>
  <c r="I664" i="28"/>
  <c r="C628" i="28"/>
  <c r="F637" i="28"/>
  <c r="E572" i="28"/>
  <c r="G280" i="28"/>
  <c r="I755" i="28"/>
  <c r="E795" i="28"/>
  <c r="F437" i="28"/>
  <c r="I636" i="28"/>
  <c r="C403" i="28"/>
  <c r="I361" i="28"/>
  <c r="F335" i="28"/>
  <c r="H624" i="28"/>
  <c r="G867" i="28"/>
  <c r="E326" i="28"/>
  <c r="G353" i="28"/>
  <c r="I446" i="28"/>
  <c r="I726" i="28"/>
  <c r="H668" i="28"/>
  <c r="H657" i="28"/>
  <c r="I410" i="28"/>
  <c r="D723" i="28"/>
  <c r="D561" i="28"/>
  <c r="C420" i="28"/>
  <c r="F852" i="28"/>
  <c r="I378" i="28"/>
  <c r="I762" i="28"/>
  <c r="H586" i="28"/>
  <c r="I816" i="28"/>
  <c r="I699" i="28"/>
  <c r="I302" i="28"/>
  <c r="H448" i="28"/>
  <c r="E704" i="28"/>
  <c r="G360" i="28"/>
  <c r="I729" i="28"/>
  <c r="H720" i="28"/>
  <c r="I781" i="28"/>
  <c r="E458" i="28"/>
  <c r="C433" i="28"/>
  <c r="H512" i="28"/>
  <c r="T964" i="7"/>
  <c r="J849" i="1" s="1"/>
  <c r="H494" i="28"/>
  <c r="I415" i="28"/>
  <c r="H785" i="28"/>
  <c r="H629" i="28"/>
  <c r="I377" i="28"/>
  <c r="H637" i="28"/>
  <c r="I427" i="28"/>
  <c r="H731" i="28"/>
  <c r="D396" i="28"/>
  <c r="I737" i="28"/>
  <c r="H524" i="28"/>
  <c r="I630" i="28"/>
  <c r="H543" i="28"/>
  <c r="H814" i="28"/>
  <c r="I681" i="28"/>
  <c r="G407" i="28"/>
  <c r="I337" i="28"/>
  <c r="H807" i="28"/>
  <c r="G296" i="28"/>
  <c r="H721" i="28"/>
  <c r="I704" i="28"/>
  <c r="H734" i="28"/>
  <c r="H309" i="28"/>
  <c r="G575" i="28"/>
  <c r="F383" i="28"/>
  <c r="I466" i="28"/>
  <c r="G828" i="28"/>
  <c r="H673" i="28"/>
  <c r="H527" i="28"/>
  <c r="H838" i="28"/>
  <c r="I712" i="28"/>
  <c r="H625" i="28"/>
  <c r="I536" i="28"/>
  <c r="H889" i="28"/>
  <c r="H323" i="28"/>
  <c r="E530" i="28"/>
  <c r="H614" i="28"/>
  <c r="H706" i="28"/>
  <c r="H754" i="28"/>
  <c r="I776" i="28"/>
  <c r="I539" i="28"/>
  <c r="H821" i="28"/>
  <c r="I593" i="28"/>
  <c r="H836" i="28"/>
  <c r="I305" i="28"/>
  <c r="C811" i="28"/>
  <c r="E715" i="28"/>
  <c r="I532" i="28"/>
  <c r="H849" i="28"/>
  <c r="H387" i="28"/>
  <c r="C637" i="28"/>
  <c r="H755" i="28"/>
  <c r="I483" i="28"/>
  <c r="I626" i="28"/>
  <c r="E403" i="28"/>
  <c r="E629" i="28"/>
  <c r="G423" i="28"/>
  <c r="D402" i="28"/>
  <c r="H362" i="28"/>
  <c r="I703" i="28"/>
  <c r="C410" i="28"/>
  <c r="I723" i="28"/>
  <c r="H596" i="28"/>
  <c r="H685" i="28"/>
  <c r="I561" i="28"/>
  <c r="H737" i="28"/>
  <c r="D630" i="28"/>
  <c r="C816" i="28"/>
  <c r="I808" i="28"/>
  <c r="H337" i="28"/>
  <c r="H467" i="28"/>
  <c r="H514" i="28"/>
  <c r="I736" i="28"/>
  <c r="I876" i="28"/>
  <c r="H727" i="28"/>
  <c r="I498" i="28"/>
  <c r="H698" i="28"/>
  <c r="H354" i="28"/>
  <c r="I381" i="28"/>
  <c r="H552" i="28"/>
  <c r="G461" i="28"/>
  <c r="I458" i="28"/>
  <c r="I433" i="28"/>
  <c r="G700" i="28"/>
  <c r="I366" i="28"/>
  <c r="I796" i="28"/>
  <c r="I542" i="28"/>
  <c r="I873" i="28"/>
  <c r="G651" i="28"/>
  <c r="I647" i="28"/>
  <c r="D649" i="28"/>
  <c r="F650" i="28"/>
  <c r="H652" i="28"/>
  <c r="G85" i="28"/>
  <c r="G76" i="28"/>
  <c r="H75" i="28"/>
  <c r="H429" i="28"/>
  <c r="H480" i="28"/>
  <c r="F719" i="28"/>
  <c r="E404" i="28"/>
  <c r="H366" i="28"/>
  <c r="H357" i="28"/>
  <c r="H542" i="28"/>
  <c r="C831" i="28"/>
  <c r="C606" i="28"/>
  <c r="D825" i="28"/>
  <c r="I343" i="28"/>
  <c r="H559" i="28"/>
  <c r="I315" i="28"/>
  <c r="G733" i="28"/>
  <c r="E464" i="28"/>
  <c r="C562" i="28"/>
  <c r="F394" i="28"/>
  <c r="C847" i="28"/>
  <c r="C363" i="28"/>
  <c r="G375" i="28"/>
  <c r="I479" i="28"/>
  <c r="F854" i="28"/>
  <c r="F550" i="28"/>
  <c r="F340" i="28"/>
  <c r="H869" i="28"/>
  <c r="I565" i="28"/>
  <c r="F460" i="28"/>
  <c r="I453" i="28"/>
  <c r="C662" i="28"/>
  <c r="D778" i="28"/>
  <c r="E314" i="28"/>
  <c r="F746" i="28"/>
  <c r="C608" i="28"/>
  <c r="G798" i="28"/>
  <c r="I670" i="28"/>
  <c r="T988" i="7"/>
  <c r="J873" i="1" s="1"/>
  <c r="H270" i="28"/>
  <c r="C400" i="28"/>
  <c r="G398" i="28"/>
  <c r="H647" i="28"/>
  <c r="C738" i="28"/>
  <c r="D282" i="28"/>
  <c r="E582" i="28"/>
  <c r="D281" i="28"/>
  <c r="I753" i="28"/>
  <c r="H295" i="28"/>
  <c r="F515" i="28"/>
  <c r="I485" i="28"/>
  <c r="I656" i="28"/>
  <c r="F429" i="28"/>
  <c r="G831" i="28"/>
  <c r="E343" i="28"/>
  <c r="I491" i="28"/>
  <c r="H315" i="28"/>
  <c r="I562" i="28"/>
  <c r="H847" i="28"/>
  <c r="H479" i="28"/>
  <c r="H340" i="28"/>
  <c r="H453" i="28"/>
  <c r="I658" i="28"/>
  <c r="F778" i="28"/>
  <c r="D746" i="28"/>
  <c r="D772" i="28"/>
  <c r="G293" i="28"/>
  <c r="I608" i="28"/>
  <c r="H670" i="28"/>
  <c r="I270" i="28"/>
  <c r="F400" i="28"/>
  <c r="C329" i="28"/>
  <c r="I865" i="28"/>
  <c r="F774" i="28"/>
  <c r="I276" i="28"/>
  <c r="D685" i="28"/>
  <c r="I406" i="28"/>
  <c r="E639" i="28"/>
  <c r="C852" i="28"/>
  <c r="D690" i="28"/>
  <c r="I275" i="28"/>
  <c r="E390" i="28"/>
  <c r="G722" i="28"/>
  <c r="C810" i="28"/>
  <c r="C814" i="28"/>
  <c r="G472" i="28"/>
  <c r="G434" i="28"/>
  <c r="H808" i="28"/>
  <c r="D337" i="28"/>
  <c r="E376" i="28"/>
  <c r="F301" i="28"/>
  <c r="H497" i="28"/>
  <c r="F331" i="28"/>
  <c r="C569" i="28"/>
  <c r="D507" i="28"/>
  <c r="G554" i="28"/>
  <c r="F381" i="28"/>
  <c r="C442" i="28"/>
  <c r="F552" i="28"/>
  <c r="G327" i="28"/>
  <c r="F725" i="28"/>
  <c r="H358" i="28"/>
  <c r="C514" i="28"/>
  <c r="E837" i="28"/>
  <c r="I545" i="28"/>
  <c r="F874" i="28"/>
  <c r="E720" i="28"/>
  <c r="E883" i="28"/>
  <c r="H563" i="28"/>
  <c r="D272" i="28"/>
  <c r="I597" i="28"/>
  <c r="H578" i="28"/>
  <c r="D879" i="28"/>
  <c r="F282" i="28"/>
  <c r="H747" i="28"/>
  <c r="I515" i="28"/>
  <c r="C656" i="28"/>
  <c r="G818" i="28"/>
  <c r="I372" i="28"/>
  <c r="G308" i="28"/>
  <c r="F825" i="28"/>
  <c r="D341" i="28"/>
  <c r="D559" i="28"/>
  <c r="D456" i="28"/>
  <c r="H560" i="28"/>
  <c r="T962" i="7"/>
  <c r="J847" i="1" s="1"/>
  <c r="I340" i="28"/>
  <c r="C307" i="28"/>
  <c r="D565" i="28"/>
  <c r="C765" i="28"/>
  <c r="H748" i="28"/>
  <c r="I887" i="28"/>
  <c r="I772" i="28"/>
  <c r="H608" i="28"/>
  <c r="F270" i="28"/>
  <c r="H83" i="28"/>
  <c r="E78" i="28"/>
  <c r="C75" i="28"/>
  <c r="T972" i="7"/>
  <c r="J857" i="1" s="1"/>
  <c r="C597" i="28"/>
  <c r="I617" i="28"/>
  <c r="H443" i="28"/>
  <c r="D642" i="28"/>
  <c r="H281" i="28"/>
  <c r="E678" i="28"/>
  <c r="I817" i="28"/>
  <c r="D372" i="28"/>
  <c r="H342" i="28"/>
  <c r="H308" i="28"/>
  <c r="C531" i="28"/>
  <c r="E456" i="28"/>
  <c r="E786" i="28"/>
  <c r="H591" i="28"/>
  <c r="H714" i="28"/>
  <c r="H765" i="28"/>
  <c r="C429" i="28"/>
  <c r="I558" i="28"/>
  <c r="D719" i="28"/>
  <c r="D366" i="28"/>
  <c r="C372" i="28"/>
  <c r="G875" i="28"/>
  <c r="F702" i="28"/>
  <c r="H343" i="28"/>
  <c r="D491" i="28"/>
  <c r="I813" i="28"/>
  <c r="E481" i="28"/>
  <c r="D786" i="28"/>
  <c r="D340" i="28"/>
  <c r="I714" i="28"/>
  <c r="H565" i="28"/>
  <c r="E612" i="28"/>
  <c r="H640" i="28"/>
  <c r="D486" i="28"/>
  <c r="T1002" i="7"/>
  <c r="J887" i="1" s="1"/>
  <c r="G772" i="28"/>
  <c r="E293" i="28"/>
  <c r="H287" i="28"/>
  <c r="I398" i="28"/>
  <c r="I653" i="28"/>
  <c r="D647" i="28"/>
  <c r="F646" i="28"/>
  <c r="H648" i="28"/>
  <c r="C652" i="28"/>
  <c r="I569" i="28"/>
  <c r="F666" i="28"/>
  <c r="F856" i="28"/>
  <c r="F360" i="28"/>
  <c r="H725" i="28"/>
  <c r="I365" i="28"/>
  <c r="H837" i="28"/>
  <c r="G729" i="28"/>
  <c r="D874" i="28"/>
  <c r="E736" i="28"/>
  <c r="I563" i="28"/>
  <c r="G727" i="28"/>
  <c r="C454" i="28"/>
  <c r="D283" i="28"/>
  <c r="H745" i="28"/>
  <c r="C578" i="28"/>
  <c r="I879" i="28"/>
  <c r="H383" i="28"/>
  <c r="H738" i="28"/>
  <c r="H282" i="28"/>
  <c r="E336" i="28"/>
  <c r="H438" i="28"/>
  <c r="C683" i="28"/>
  <c r="C515" i="28"/>
  <c r="E672" i="28"/>
  <c r="E480" i="28"/>
  <c r="F558" i="28"/>
  <c r="G456" i="28"/>
  <c r="I871" i="28"/>
  <c r="I591" i="28"/>
  <c r="E714" i="28"/>
  <c r="E765" i="28"/>
  <c r="I612" i="28"/>
  <c r="F749" i="28"/>
  <c r="I778" i="28"/>
  <c r="F417" i="28"/>
  <c r="I400" i="28"/>
  <c r="D398" i="28"/>
  <c r="C647" i="28"/>
  <c r="E646" i="28"/>
  <c r="G648" i="28"/>
  <c r="I643" i="28"/>
  <c r="H81" i="28"/>
  <c r="H84" i="28"/>
  <c r="D83" i="28"/>
  <c r="E79" i="28"/>
  <c r="I748" i="28"/>
  <c r="H580" i="28"/>
  <c r="H778" i="28"/>
  <c r="I654" i="28"/>
  <c r="H643" i="28"/>
  <c r="I702" i="28"/>
  <c r="I634" i="28"/>
  <c r="H831" i="28"/>
  <c r="T986" i="7"/>
  <c r="J871" i="1" s="1"/>
  <c r="H74" i="28"/>
  <c r="H82" i="28"/>
  <c r="G812" i="28"/>
  <c r="C875" i="28"/>
  <c r="H702" i="28"/>
  <c r="F541" i="28"/>
  <c r="E813" i="28"/>
  <c r="H724" i="28"/>
  <c r="I350" i="28"/>
  <c r="H786" i="28"/>
  <c r="E730" i="28"/>
  <c r="H363" i="28"/>
  <c r="C285" i="28"/>
  <c r="E748" i="28"/>
  <c r="I294" i="28"/>
  <c r="D640" i="28"/>
  <c r="I749" i="28"/>
  <c r="I486" i="28"/>
  <c r="G364" i="28"/>
  <c r="E417" i="28"/>
  <c r="F758" i="28"/>
  <c r="I287" i="28"/>
  <c r="I310" i="28"/>
  <c r="E399" i="28"/>
  <c r="I645" i="28"/>
  <c r="E81" i="28"/>
  <c r="G74" i="28"/>
  <c r="G82" i="28"/>
  <c r="H79" i="28"/>
  <c r="E812" i="28"/>
  <c r="I346" i="28"/>
  <c r="D386" i="28"/>
  <c r="G491" i="28"/>
  <c r="H456" i="28"/>
  <c r="I786" i="28"/>
  <c r="H399" i="28"/>
  <c r="H77" i="28"/>
  <c r="I713" i="28"/>
  <c r="H683" i="28"/>
  <c r="C672" i="28"/>
  <c r="H834" i="28"/>
  <c r="H609" i="28"/>
  <c r="H744" i="28"/>
  <c r="H517" i="28"/>
  <c r="I882" i="28"/>
  <c r="G580" i="28"/>
  <c r="D294" i="28"/>
  <c r="H662" i="28"/>
  <c r="E887" i="28"/>
  <c r="C388" i="28"/>
  <c r="I503" i="28"/>
  <c r="H417" i="28"/>
  <c r="F379" i="28"/>
  <c r="D397" i="28"/>
  <c r="D82" i="28"/>
  <c r="D303" i="28"/>
  <c r="I744" i="28"/>
  <c r="H634" i="28"/>
  <c r="H386" i="28"/>
  <c r="T960" i="7"/>
  <c r="J845" i="1" s="1"/>
  <c r="C858" i="28"/>
  <c r="H730" i="28"/>
  <c r="C591" i="28"/>
  <c r="H546" i="28"/>
  <c r="F294" i="28"/>
  <c r="G460" i="28"/>
  <c r="I364" i="28"/>
  <c r="D287" i="28"/>
  <c r="E270" i="28"/>
  <c r="H397" i="28"/>
  <c r="C643" i="28"/>
  <c r="D76" i="28"/>
  <c r="C80" i="28"/>
  <c r="I582" i="28"/>
  <c r="H405" i="28"/>
  <c r="F713" i="28"/>
  <c r="I610" i="28"/>
  <c r="H672" i="28"/>
  <c r="I431" i="28"/>
  <c r="I812" i="28"/>
  <c r="E346" i="28"/>
  <c r="F609" i="28"/>
  <c r="I606" i="28"/>
  <c r="I845" i="28"/>
  <c r="H341" i="28"/>
  <c r="H562" i="28"/>
  <c r="G871" i="28"/>
  <c r="H862" i="28"/>
  <c r="H854" i="28"/>
  <c r="D882" i="28"/>
  <c r="E364" i="28"/>
  <c r="I314" i="28"/>
  <c r="E388" i="28"/>
  <c r="G304" i="28"/>
  <c r="C270" i="28"/>
  <c r="H644" i="28"/>
  <c r="C654" i="28"/>
  <c r="E645" i="28"/>
  <c r="G649" i="28"/>
  <c r="I650" i="28"/>
  <c r="E77" i="28"/>
  <c r="H80" i="28"/>
  <c r="G75" i="28"/>
  <c r="I292" i="28"/>
  <c r="H582" i="28"/>
  <c r="C713" i="28"/>
  <c r="C336" i="28"/>
  <c r="H770" i="28"/>
  <c r="I404" i="28"/>
  <c r="E845" i="28"/>
  <c r="I531" i="28"/>
  <c r="I858" i="28"/>
  <c r="I464" i="28"/>
  <c r="I394" i="28"/>
  <c r="H307" i="28"/>
  <c r="C314" i="28"/>
  <c r="H304" i="28"/>
  <c r="I397" i="28"/>
  <c r="C85" i="28"/>
  <c r="F76" i="28"/>
  <c r="H346" i="28"/>
  <c r="I609" i="28"/>
  <c r="D342" i="28"/>
  <c r="E606" i="28"/>
  <c r="H550" i="28"/>
  <c r="H759" i="28"/>
  <c r="H285" i="28"/>
  <c r="H612" i="28"/>
  <c r="H294" i="28"/>
  <c r="H746" i="28"/>
  <c r="I379" i="28"/>
  <c r="H85" i="28"/>
  <c r="H76" i="28"/>
  <c r="H78" i="28"/>
  <c r="A547" i="28"/>
  <c r="B547" i="28"/>
  <c r="C632" i="28"/>
  <c r="B415" i="28"/>
  <c r="A415" i="28"/>
  <c r="A409" i="28"/>
  <c r="B409" i="28"/>
  <c r="D330" i="28"/>
  <c r="B850" i="28"/>
  <c r="A850" i="28"/>
  <c r="A688" i="28"/>
  <c r="B688" i="28"/>
  <c r="G540" i="28"/>
  <c r="B870" i="28"/>
  <c r="A870" i="28"/>
  <c r="B387" i="28"/>
  <c r="A387" i="28"/>
  <c r="B330" i="28"/>
  <c r="A330" i="28"/>
  <c r="G572" i="28"/>
  <c r="G804" i="28"/>
  <c r="G571" i="28"/>
  <c r="C613" i="28"/>
  <c r="E626" i="28"/>
  <c r="B824" i="28"/>
  <c r="A824" i="28"/>
  <c r="B243" i="28"/>
  <c r="A243" i="28"/>
  <c r="B250" i="28"/>
  <c r="A250" i="28"/>
  <c r="A694" i="28"/>
  <c r="B694" i="28"/>
  <c r="B175" i="28"/>
  <c r="A175" i="28"/>
  <c r="D157" i="28"/>
  <c r="F169" i="28"/>
  <c r="A104" i="28"/>
  <c r="B104" i="28"/>
  <c r="E359" i="28"/>
  <c r="E673" i="28"/>
  <c r="A776" i="28"/>
  <c r="B776" i="28"/>
  <c r="G328" i="28"/>
  <c r="B624" i="28"/>
  <c r="A624" i="28"/>
  <c r="A865" i="1"/>
  <c r="B865" i="28"/>
  <c r="A865" i="28"/>
  <c r="B275" i="28"/>
  <c r="A275" i="28"/>
  <c r="B543" i="28"/>
  <c r="A543" i="28"/>
  <c r="A876" i="1"/>
  <c r="B876" i="28"/>
  <c r="A876" i="28"/>
  <c r="A525" i="28"/>
  <c r="B525" i="28"/>
  <c r="G200" i="28"/>
  <c r="F234" i="28"/>
  <c r="G256" i="28"/>
  <c r="B138" i="28"/>
  <c r="A138" i="28"/>
  <c r="B319" i="28"/>
  <c r="A319" i="28"/>
  <c r="D359" i="28"/>
  <c r="A872" i="1"/>
  <c r="A872" i="28"/>
  <c r="B872" i="28"/>
  <c r="C322" i="28"/>
  <c r="F311" i="28"/>
  <c r="D797" i="28"/>
  <c r="D288" i="28"/>
  <c r="B782" i="28"/>
  <c r="A782" i="28"/>
  <c r="C510" i="28"/>
  <c r="D838" i="28"/>
  <c r="D489" i="28"/>
  <c r="F549" i="28"/>
  <c r="B889" i="28"/>
  <c r="A889" i="28"/>
  <c r="G344" i="28"/>
  <c r="A445" i="28"/>
  <c r="B445" i="28"/>
  <c r="C863" i="28"/>
  <c r="D450" i="28"/>
  <c r="A587" i="28"/>
  <c r="B587" i="28"/>
  <c r="D273" i="28"/>
  <c r="D799" i="28"/>
  <c r="B511" i="28"/>
  <c r="A511" i="28"/>
  <c r="G600" i="28"/>
  <c r="D860" i="28"/>
  <c r="F754" i="28"/>
  <c r="B823" i="28"/>
  <c r="A823" i="28"/>
  <c r="B345" i="28"/>
  <c r="A345" i="28"/>
  <c r="G368" i="28"/>
  <c r="G440" i="28"/>
  <c r="E305" i="28"/>
  <c r="D512" i="28"/>
  <c r="F534" i="28"/>
  <c r="C532" i="28"/>
  <c r="B849" i="28"/>
  <c r="A849" i="28"/>
  <c r="F494" i="28"/>
  <c r="B447" i="28"/>
  <c r="A447" i="28"/>
  <c r="B632" i="28"/>
  <c r="A632" i="28"/>
  <c r="C599" i="28"/>
  <c r="D374" i="28"/>
  <c r="G219" i="28"/>
  <c r="D212" i="28"/>
  <c r="E163" i="28"/>
  <c r="F185" i="28"/>
  <c r="B200" i="28"/>
  <c r="A200" i="28"/>
  <c r="B199" i="28"/>
  <c r="A199" i="28"/>
  <c r="E135" i="28"/>
  <c r="C196" i="28"/>
  <c r="B249" i="28"/>
  <c r="A249" i="28"/>
  <c r="B234" i="28"/>
  <c r="A234" i="28"/>
  <c r="C183" i="28"/>
  <c r="G242" i="28"/>
  <c r="A145" i="28"/>
  <c r="B145" i="28"/>
  <c r="B143" i="28"/>
  <c r="A143" i="28"/>
  <c r="B205" i="28"/>
  <c r="A205" i="28"/>
  <c r="F165" i="28"/>
  <c r="G167" i="28"/>
  <c r="F193" i="28"/>
  <c r="A214" i="28"/>
  <c r="B214" i="28"/>
  <c r="F246" i="28"/>
  <c r="B213" i="28"/>
  <c r="A213" i="28"/>
  <c r="G263" i="28"/>
  <c r="C253" i="28"/>
  <c r="B189" i="28"/>
  <c r="A189" i="28"/>
  <c r="C169" i="28"/>
  <c r="C180" i="28"/>
  <c r="D258" i="28"/>
  <c r="C237" i="28"/>
  <c r="A177" i="28"/>
  <c r="B177" i="28"/>
  <c r="F207" i="28"/>
  <c r="E121" i="28"/>
  <c r="C126" i="28"/>
  <c r="D124" i="28"/>
  <c r="G112" i="28"/>
  <c r="C133" i="28"/>
  <c r="B87" i="28"/>
  <c r="A87" i="28"/>
  <c r="D101" i="28"/>
  <c r="F86" i="28"/>
  <c r="F128" i="28"/>
  <c r="F89" i="28"/>
  <c r="F756" i="28"/>
  <c r="B855" i="28"/>
  <c r="A855" i="28"/>
  <c r="B833" i="28"/>
  <c r="A833" i="28"/>
  <c r="D297" i="28"/>
  <c r="C880" i="28"/>
  <c r="F523" i="28"/>
  <c r="C488" i="28"/>
  <c r="D451" i="28"/>
  <c r="G827" i="28"/>
  <c r="F426" i="28"/>
  <c r="A506" i="28"/>
  <c r="B506" i="28"/>
  <c r="E884" i="28"/>
  <c r="E686" i="28"/>
  <c r="E465" i="28"/>
  <c r="G708" i="28"/>
  <c r="B116" i="28"/>
  <c r="A116" i="28"/>
  <c r="F206" i="28"/>
  <c r="G334" i="28"/>
  <c r="B671" i="28"/>
  <c r="A671" i="28"/>
  <c r="G549" i="28"/>
  <c r="E273" i="28"/>
  <c r="F502" i="28"/>
  <c r="B605" i="28"/>
  <c r="A605" i="28"/>
  <c r="B863" i="28"/>
  <c r="A863" i="28"/>
  <c r="B799" i="28"/>
  <c r="A799" i="28"/>
  <c r="B149" i="28"/>
  <c r="A149" i="28"/>
  <c r="C249" i="28"/>
  <c r="E225" i="28"/>
  <c r="G766" i="28"/>
  <c r="G312" i="28"/>
  <c r="B527" i="28"/>
  <c r="A527" i="28"/>
  <c r="G136" i="28"/>
  <c r="C158" i="28"/>
  <c r="B874" i="28"/>
  <c r="A874" i="28"/>
  <c r="B160" i="28"/>
  <c r="A160" i="28"/>
  <c r="B211" i="28"/>
  <c r="A211" i="28"/>
  <c r="B233" i="28"/>
  <c r="A233" i="28"/>
  <c r="A120" i="28"/>
  <c r="B120" i="28"/>
  <c r="A89" i="28"/>
  <c r="B89" i="28"/>
  <c r="B892" i="28"/>
  <c r="A892" i="28"/>
  <c r="D219" i="28"/>
  <c r="G165" i="28"/>
  <c r="B258" i="28"/>
  <c r="A258" i="28"/>
  <c r="F121" i="28"/>
  <c r="G115" i="28"/>
  <c r="C756" i="28"/>
  <c r="E318" i="28"/>
  <c r="F391" i="28"/>
  <c r="G576" i="28"/>
  <c r="E821" i="28"/>
  <c r="C143" i="28"/>
  <c r="C214" i="28"/>
  <c r="E209" i="28"/>
  <c r="A254" i="28"/>
  <c r="B254" i="28"/>
  <c r="A131" i="28"/>
  <c r="B131" i="28"/>
  <c r="F110" i="28"/>
  <c r="E888" i="28"/>
  <c r="G164" i="28"/>
  <c r="E263" i="28"/>
  <c r="B474" i="28"/>
  <c r="A474" i="28"/>
  <c r="D742" i="28"/>
  <c r="D170" i="28"/>
  <c r="C179" i="28"/>
  <c r="C213" i="28"/>
  <c r="C260" i="28"/>
  <c r="E88" i="28"/>
  <c r="D370" i="28"/>
  <c r="G780" i="28"/>
  <c r="B570" i="28"/>
  <c r="A570" i="28"/>
  <c r="E607" i="28"/>
  <c r="E592" i="28"/>
  <c r="C600" i="28"/>
  <c r="C313" i="28"/>
  <c r="D482" i="28"/>
  <c r="D328" i="28"/>
  <c r="F439" i="28"/>
  <c r="D409" i="28"/>
  <c r="B804" i="28"/>
  <c r="A804" i="28"/>
  <c r="A710" i="28"/>
  <c r="B710" i="28"/>
  <c r="B321" i="28"/>
  <c r="A321" i="28"/>
  <c r="A499" i="28"/>
  <c r="B499" i="28"/>
  <c r="B852" i="28"/>
  <c r="A852" i="28"/>
  <c r="B147" i="28"/>
  <c r="A147" i="28"/>
  <c r="G187" i="28"/>
  <c r="G183" i="28"/>
  <c r="A161" i="28"/>
  <c r="B161" i="28"/>
  <c r="B255" i="28"/>
  <c r="A255" i="28"/>
  <c r="D98" i="28"/>
  <c r="F94" i="28"/>
  <c r="E91" i="28"/>
  <c r="G756" i="28"/>
  <c r="C493" i="28"/>
  <c r="A881" i="1"/>
  <c r="B881" i="28"/>
  <c r="A881" i="28"/>
  <c r="A502" i="28"/>
  <c r="B502" i="28"/>
  <c r="B168" i="28"/>
  <c r="A168" i="28"/>
  <c r="B268" i="28"/>
  <c r="A268" i="28"/>
  <c r="B111" i="28"/>
  <c r="A111" i="28"/>
  <c r="A659" i="28"/>
  <c r="B659" i="28"/>
  <c r="B135" i="28"/>
  <c r="A135" i="28"/>
  <c r="B195" i="28"/>
  <c r="A195" i="28"/>
  <c r="G686" i="28"/>
  <c r="B94" i="28"/>
  <c r="A94" i="28"/>
  <c r="E750" i="28"/>
  <c r="B567" i="28"/>
  <c r="A567" i="28"/>
  <c r="F334" i="28"/>
  <c r="B222" i="28"/>
  <c r="A222" i="28"/>
  <c r="B573" i="28"/>
  <c r="A573" i="28"/>
  <c r="F574" i="28"/>
  <c r="A838" i="1"/>
  <c r="B838" i="28"/>
  <c r="A838" i="28"/>
  <c r="F711" i="28"/>
  <c r="B266" i="28"/>
  <c r="A266" i="28"/>
  <c r="F248" i="28"/>
  <c r="E574" i="28"/>
  <c r="D663" i="28"/>
  <c r="C667" i="28"/>
  <c r="A888" i="1"/>
  <c r="A888" i="28"/>
  <c r="B888" i="28"/>
  <c r="D527" i="28"/>
  <c r="F757" i="28"/>
  <c r="A844" i="1"/>
  <c r="B844" i="28"/>
  <c r="A844" i="28"/>
  <c r="G674" i="28"/>
  <c r="G860" i="28"/>
  <c r="E502" i="28"/>
  <c r="D368" i="28"/>
  <c r="B528" i="28"/>
  <c r="A528" i="28"/>
  <c r="G769" i="28"/>
  <c r="C735" i="28"/>
  <c r="D496" i="28"/>
  <c r="F226" i="28"/>
  <c r="G181" i="28"/>
  <c r="B229" i="28"/>
  <c r="A229" i="28"/>
  <c r="E199" i="28"/>
  <c r="B220" i="28"/>
  <c r="A220" i="28"/>
  <c r="A218" i="28"/>
  <c r="B218" i="28"/>
  <c r="E242" i="28"/>
  <c r="D139" i="28"/>
  <c r="E143" i="28"/>
  <c r="B269" i="28"/>
  <c r="A269" i="28"/>
  <c r="C263" i="28"/>
  <c r="D100" i="28"/>
  <c r="F134" i="28"/>
  <c r="A117" i="28"/>
  <c r="B117" i="28"/>
  <c r="G692" i="28"/>
  <c r="F501" i="28"/>
  <c r="B709" i="28"/>
  <c r="A709" i="28"/>
  <c r="B604" i="28"/>
  <c r="A604" i="28"/>
  <c r="B392" i="28"/>
  <c r="A392" i="28"/>
  <c r="A751" i="28"/>
  <c r="B751" i="28"/>
  <c r="A513" i="28"/>
  <c r="B513" i="28"/>
  <c r="C708" i="28"/>
  <c r="E351" i="28"/>
  <c r="B667" i="28"/>
  <c r="A667" i="28"/>
  <c r="B421" i="28"/>
  <c r="A421" i="28"/>
  <c r="E509" i="28"/>
  <c r="B436" i="28"/>
  <c r="A436" i="28"/>
  <c r="F790" i="28"/>
  <c r="G679" i="28"/>
  <c r="G705" i="28"/>
  <c r="G278" i="28"/>
  <c r="G489" i="28"/>
  <c r="C757" i="28"/>
  <c r="D607" i="28"/>
  <c r="E801" i="28"/>
  <c r="B742" i="28"/>
  <c r="A742" i="28"/>
  <c r="D592" i="28"/>
  <c r="C799" i="28"/>
  <c r="G878" i="28"/>
  <c r="F775" i="28"/>
  <c r="B325" i="28"/>
  <c r="A325" i="28"/>
  <c r="F674" i="28"/>
  <c r="C860" i="28"/>
  <c r="F588" i="28"/>
  <c r="B313" i="28"/>
  <c r="A313" i="28"/>
  <c r="G523" i="28"/>
  <c r="G717" i="28"/>
  <c r="D318" i="28"/>
  <c r="F766" i="28"/>
  <c r="C430" i="28"/>
  <c r="B163" i="28"/>
  <c r="A163" i="28"/>
  <c r="E234" i="28"/>
  <c r="F139" i="28"/>
  <c r="A209" i="28"/>
  <c r="B209" i="28"/>
  <c r="A169" i="28"/>
  <c r="B169" i="28"/>
  <c r="G86" i="28"/>
  <c r="A488" i="28"/>
  <c r="B488" i="28"/>
  <c r="B505" i="28"/>
  <c r="A505" i="28"/>
  <c r="E421" i="28"/>
  <c r="A673" i="28"/>
  <c r="B673" i="28"/>
  <c r="F625" i="28"/>
  <c r="B674" i="28"/>
  <c r="A674" i="28"/>
  <c r="B754" i="28"/>
  <c r="A754" i="28"/>
  <c r="B305" i="28"/>
  <c r="A305" i="28"/>
  <c r="E203" i="28"/>
  <c r="B223" i="28"/>
  <c r="A223" i="28"/>
  <c r="F256" i="28"/>
  <c r="G209" i="28"/>
  <c r="A264" i="28"/>
  <c r="B264" i="28"/>
  <c r="B207" i="28"/>
  <c r="A207" i="28"/>
  <c r="E105" i="28"/>
  <c r="A109" i="28"/>
  <c r="B109" i="28"/>
  <c r="D513" i="28"/>
  <c r="A763" i="28"/>
  <c r="B763" i="28"/>
  <c r="G459" i="28"/>
  <c r="B471" i="28"/>
  <c r="A471" i="28"/>
  <c r="F635" i="28"/>
  <c r="B867" i="28"/>
  <c r="A867" i="28"/>
  <c r="E514" i="28"/>
  <c r="B212" i="28"/>
  <c r="A212" i="28"/>
  <c r="G176" i="28"/>
  <c r="E248" i="28"/>
  <c r="B179" i="28"/>
  <c r="A179" i="28"/>
  <c r="E224" i="28"/>
  <c r="B251" i="28"/>
  <c r="A251" i="28"/>
  <c r="F155" i="28"/>
  <c r="C119" i="28"/>
  <c r="E101" i="28"/>
  <c r="G88" i="28"/>
  <c r="G660" i="28"/>
  <c r="B676" i="28"/>
  <c r="A676" i="28"/>
  <c r="C603" i="28"/>
  <c r="E622" i="28"/>
  <c r="G416" i="28"/>
  <c r="E373" i="28"/>
  <c r="C584" i="28"/>
  <c r="C408" i="28"/>
  <c r="B600" i="28"/>
  <c r="A600" i="28"/>
  <c r="F300" i="28"/>
  <c r="C519" i="28"/>
  <c r="F677" i="28"/>
  <c r="C320" i="28"/>
  <c r="B257" i="28"/>
  <c r="A257" i="28"/>
  <c r="B192" i="28"/>
  <c r="A192" i="28"/>
  <c r="B95" i="28"/>
  <c r="A95" i="28"/>
  <c r="B355" i="28"/>
  <c r="A355" i="28"/>
  <c r="G184" i="28"/>
  <c r="E216" i="28"/>
  <c r="A144" i="28"/>
  <c r="B144" i="28"/>
  <c r="E751" i="28"/>
  <c r="A459" i="28"/>
  <c r="B459" i="28"/>
  <c r="A544" i="28"/>
  <c r="B544" i="28"/>
  <c r="C587" i="28"/>
  <c r="B396" i="28"/>
  <c r="A396" i="28"/>
  <c r="B93" i="28"/>
  <c r="A93" i="28"/>
  <c r="B125" i="28"/>
  <c r="A125" i="28"/>
  <c r="F529" i="28"/>
  <c r="B312" i="28"/>
  <c r="A312" i="28"/>
  <c r="A136" i="28"/>
  <c r="B136" i="28"/>
  <c r="A185" i="28"/>
  <c r="B185" i="28"/>
  <c r="E220" i="28"/>
  <c r="B157" i="28"/>
  <c r="A157" i="28"/>
  <c r="B191" i="28"/>
  <c r="A191" i="28"/>
  <c r="B221" i="28"/>
  <c r="A221" i="28"/>
  <c r="C134" i="28"/>
  <c r="A529" i="28"/>
  <c r="B529" i="28"/>
  <c r="B766" i="28"/>
  <c r="A766" i="28"/>
  <c r="C471" i="28"/>
  <c r="A435" i="28"/>
  <c r="B435" i="28"/>
  <c r="G174" i="28"/>
  <c r="B165" i="28"/>
  <c r="A165" i="28"/>
  <c r="F473" i="28"/>
  <c r="B581" i="28"/>
  <c r="A581" i="28"/>
  <c r="E395" i="28"/>
  <c r="B412" i="28"/>
  <c r="A412" i="28"/>
  <c r="E669" i="28"/>
  <c r="G806" i="28"/>
  <c r="B477" i="28"/>
  <c r="A477" i="28"/>
  <c r="C425" i="28"/>
  <c r="B805" i="28"/>
  <c r="A805" i="28"/>
  <c r="B841" i="28"/>
  <c r="A841" i="28"/>
  <c r="B291" i="28"/>
  <c r="A291" i="28"/>
  <c r="B685" i="28"/>
  <c r="A685" i="28"/>
  <c r="B690" i="28"/>
  <c r="A690" i="28"/>
  <c r="F136" i="28"/>
  <c r="F223" i="28"/>
  <c r="G225" i="28"/>
  <c r="E228" i="28"/>
  <c r="A256" i="28"/>
  <c r="B256" i="28"/>
  <c r="F217" i="28"/>
  <c r="G126" i="28"/>
  <c r="E95" i="28"/>
  <c r="E130" i="28"/>
  <c r="D615" i="28"/>
  <c r="G840" i="28"/>
  <c r="C717" i="28"/>
  <c r="G822" i="28"/>
  <c r="A462" i="28"/>
  <c r="B462" i="28"/>
  <c r="D395" i="28"/>
  <c r="G412" i="28"/>
  <c r="F780" i="28"/>
  <c r="B568" i="28"/>
  <c r="A568" i="28"/>
  <c r="C527" i="28"/>
  <c r="E226" i="28"/>
  <c r="D203" i="28"/>
  <c r="B181" i="28"/>
  <c r="A181" i="28"/>
  <c r="D261" i="28"/>
  <c r="B208" i="28"/>
  <c r="A208" i="28"/>
  <c r="A861" i="1"/>
  <c r="A861" i="28"/>
  <c r="B861" i="28"/>
  <c r="G148" i="28"/>
  <c r="B150" i="28"/>
  <c r="A150" i="28"/>
  <c r="A190" i="28"/>
  <c r="B190" i="28"/>
  <c r="F297" i="28"/>
  <c r="B389" i="28"/>
  <c r="A389" i="28"/>
  <c r="G311" i="28"/>
  <c r="B337" i="28"/>
  <c r="A337" i="28"/>
  <c r="B575" i="28"/>
  <c r="A575" i="28"/>
  <c r="G371" i="28"/>
  <c r="B552" i="28"/>
  <c r="A552" i="28"/>
  <c r="C208" i="28"/>
  <c r="E193" i="28"/>
  <c r="D164" i="28"/>
  <c r="F141" i="28"/>
  <c r="B140" i="28"/>
  <c r="A140" i="28"/>
  <c r="A260" i="28"/>
  <c r="B260" i="28"/>
  <c r="D112" i="28"/>
  <c r="F855" i="28"/>
  <c r="D573" i="28"/>
  <c r="D574" i="28"/>
  <c r="E566" i="28"/>
  <c r="E564" i="28"/>
  <c r="F459" i="28"/>
  <c r="E777" i="28"/>
  <c r="F430" i="28"/>
  <c r="G172" i="28"/>
  <c r="C149" i="28"/>
  <c r="E137" i="28"/>
  <c r="E235" i="28"/>
  <c r="F172" i="28"/>
  <c r="G150" i="28"/>
  <c r="B170" i="28"/>
  <c r="A170" i="28"/>
  <c r="B785" i="28"/>
  <c r="A785" i="28"/>
  <c r="E348" i="28"/>
  <c r="D387" i="28"/>
  <c r="B697" i="28"/>
  <c r="A697" i="28"/>
  <c r="B124" i="28"/>
  <c r="A124" i="28"/>
  <c r="B444" i="28"/>
  <c r="A444" i="28"/>
  <c r="A210" i="28"/>
  <c r="B210" i="28"/>
  <c r="B241" i="28"/>
  <c r="A241" i="28"/>
  <c r="B224" i="28"/>
  <c r="A224" i="28"/>
  <c r="A194" i="28"/>
  <c r="B194" i="28"/>
  <c r="D660" i="28"/>
  <c r="A827" i="28"/>
  <c r="B827" i="28"/>
  <c r="B707" i="28"/>
  <c r="A707" i="28"/>
  <c r="C872" i="28"/>
  <c r="E797" i="28"/>
  <c r="F299" i="28"/>
  <c r="C788" i="28"/>
  <c r="F305" i="28"/>
  <c r="B469" i="28"/>
  <c r="A469" i="28"/>
  <c r="B432" i="28"/>
  <c r="A432" i="28"/>
  <c r="B726" i="28"/>
  <c r="A726" i="28"/>
  <c r="C160" i="28"/>
  <c r="C191" i="28"/>
  <c r="B228" i="28"/>
  <c r="A228" i="28"/>
  <c r="C269" i="28"/>
  <c r="E140" i="28"/>
  <c r="D180" i="28"/>
  <c r="E206" i="28"/>
  <c r="B101" i="28"/>
  <c r="A101" i="28"/>
  <c r="F117" i="28"/>
  <c r="B660" i="28"/>
  <c r="A660" i="28"/>
  <c r="C820" i="28"/>
  <c r="F686" i="28"/>
  <c r="G505" i="28"/>
  <c r="F180" i="28"/>
  <c r="F260" i="28"/>
  <c r="G101" i="28"/>
  <c r="C581" i="28"/>
  <c r="B359" i="28"/>
  <c r="A359" i="28"/>
  <c r="B450" i="28"/>
  <c r="A450" i="28"/>
  <c r="B273" i="28"/>
  <c r="A273" i="28"/>
  <c r="B768" i="28"/>
  <c r="A768" i="28"/>
  <c r="G159" i="28"/>
  <c r="B184" i="28"/>
  <c r="A184" i="28"/>
  <c r="E265" i="28"/>
  <c r="B180" i="28"/>
  <c r="A180" i="28"/>
  <c r="E125" i="28"/>
  <c r="G392" i="28"/>
  <c r="F159" i="28"/>
  <c r="B259" i="28"/>
  <c r="A259" i="28"/>
  <c r="B237" i="28"/>
  <c r="A237" i="28"/>
  <c r="F114" i="28"/>
  <c r="B115" i="28"/>
  <c r="A115" i="28"/>
  <c r="B426" i="28"/>
  <c r="A426" i="28"/>
  <c r="B520" i="28"/>
  <c r="A520" i="28"/>
  <c r="F312" i="28"/>
  <c r="G553" i="28"/>
  <c r="B418" i="28"/>
  <c r="A418" i="28"/>
  <c r="B235" i="28"/>
  <c r="A235" i="28"/>
  <c r="E142" i="28"/>
  <c r="G241" i="28"/>
  <c r="E222" i="28"/>
  <c r="G168" i="28"/>
  <c r="F201" i="28"/>
  <c r="C247" i="28"/>
  <c r="G204" i="28"/>
  <c r="C268" i="28"/>
  <c r="E233" i="28"/>
  <c r="E192" i="28"/>
  <c r="B141" i="28"/>
  <c r="A141" i="28"/>
  <c r="F251" i="28"/>
  <c r="G188" i="28"/>
  <c r="E254" i="28"/>
  <c r="E297" i="28"/>
  <c r="D581" i="28"/>
  <c r="G761" i="28"/>
  <c r="E391" i="28"/>
  <c r="F212" i="28"/>
  <c r="D196" i="28"/>
  <c r="B133" i="28"/>
  <c r="A133" i="28"/>
  <c r="A451" i="28"/>
  <c r="B451" i="28"/>
  <c r="B779" i="28"/>
  <c r="A779" i="28"/>
  <c r="G603" i="28"/>
  <c r="B803" i="28"/>
  <c r="A803" i="28"/>
  <c r="G239" i="28"/>
  <c r="E112" i="28"/>
  <c r="C523" i="28"/>
  <c r="C827" i="28"/>
  <c r="A621" i="28"/>
  <c r="B621" i="28"/>
  <c r="D708" i="28"/>
  <c r="F603" i="28"/>
  <c r="D153" i="28"/>
  <c r="B151" i="28"/>
  <c r="A151" i="28"/>
  <c r="F118" i="28"/>
  <c r="B370" i="28"/>
  <c r="A370" i="28"/>
  <c r="C318" i="28"/>
  <c r="B416" i="28"/>
  <c r="A416" i="28"/>
  <c r="F148" i="28"/>
  <c r="F175" i="28"/>
  <c r="F200" i="28"/>
  <c r="E230" i="28"/>
  <c r="A252" i="28"/>
  <c r="B252" i="28"/>
  <c r="G178" i="28"/>
  <c r="C235" i="28"/>
  <c r="B148" i="28"/>
  <c r="A148" i="28"/>
  <c r="D175" i="28"/>
  <c r="G146" i="28"/>
  <c r="B247" i="28"/>
  <c r="A247" i="28"/>
  <c r="C204" i="28"/>
  <c r="D209" i="28"/>
  <c r="B188" i="28"/>
  <c r="A188" i="28"/>
  <c r="G254" i="28"/>
  <c r="G880" i="28"/>
  <c r="A739" i="28"/>
  <c r="B739" i="28"/>
  <c r="D673" i="28"/>
  <c r="F208" i="28"/>
  <c r="B183" i="28"/>
  <c r="A183" i="28"/>
  <c r="D751" i="28"/>
  <c r="E345" i="28"/>
  <c r="B320" i="28"/>
  <c r="A320" i="28"/>
  <c r="B641" i="28"/>
  <c r="A641" i="28"/>
  <c r="E147" i="28"/>
  <c r="D234" i="28"/>
  <c r="E98" i="28"/>
  <c r="F101" i="28"/>
  <c r="B297" i="28"/>
  <c r="A297" i="28"/>
  <c r="G501" i="28"/>
  <c r="F884" i="28"/>
  <c r="B465" i="28"/>
  <c r="A465" i="28"/>
  <c r="G484" i="28"/>
  <c r="F414" i="28"/>
  <c r="G564" i="28"/>
  <c r="F509" i="28"/>
  <c r="G373" i="28"/>
  <c r="A866" i="1"/>
  <c r="B866" i="28"/>
  <c r="A866" i="28"/>
  <c r="A137" i="28"/>
  <c r="B137" i="28"/>
  <c r="D172" i="28"/>
  <c r="G158" i="28"/>
  <c r="F236" i="28"/>
  <c r="E227" i="28"/>
  <c r="A152" i="28"/>
  <c r="B152" i="28"/>
  <c r="B155" i="28"/>
  <c r="A155" i="28"/>
  <c r="E473" i="28"/>
  <c r="G790" i="28"/>
  <c r="C511" i="28"/>
  <c r="F576" i="28"/>
  <c r="B682" i="28"/>
  <c r="A682" i="28"/>
  <c r="E149" i="28"/>
  <c r="A187" i="28"/>
  <c r="B187" i="28"/>
  <c r="E261" i="28"/>
  <c r="B202" i="28"/>
  <c r="A202" i="28"/>
  <c r="E205" i="28"/>
  <c r="F259" i="28"/>
  <c r="D266" i="28"/>
  <c r="B182" i="28"/>
  <c r="A182" i="28"/>
  <c r="B230" i="28"/>
  <c r="A230" i="28"/>
  <c r="C153" i="28"/>
  <c r="C157" i="28"/>
  <c r="G250" i="28"/>
  <c r="A173" i="28"/>
  <c r="B173" i="28"/>
  <c r="G144" i="28"/>
  <c r="D171" i="28"/>
  <c r="D192" i="28"/>
  <c r="E148" i="28"/>
  <c r="D226" i="28"/>
  <c r="A158" i="28"/>
  <c r="B158" i="28"/>
  <c r="C175" i="28"/>
  <c r="A885" i="28"/>
  <c r="B885" i="28"/>
  <c r="B598" i="28"/>
  <c r="A598" i="28"/>
  <c r="B590" i="28"/>
  <c r="A590" i="28"/>
  <c r="B172" i="28"/>
  <c r="A172" i="28"/>
  <c r="G246" i="28"/>
  <c r="F750" i="28"/>
  <c r="B367" i="28"/>
  <c r="A367" i="28"/>
  <c r="B411" i="28"/>
  <c r="A411" i="28"/>
  <c r="F888" i="28"/>
  <c r="C782" i="28"/>
  <c r="B625" i="28"/>
  <c r="A625" i="28"/>
  <c r="B607" i="28"/>
  <c r="A607" i="28"/>
  <c r="A691" i="28"/>
  <c r="B691" i="28"/>
  <c r="B369" i="28"/>
  <c r="A369" i="28"/>
  <c r="B431" i="28"/>
  <c r="A431" i="28"/>
  <c r="D218" i="28"/>
  <c r="F115" i="28"/>
  <c r="C484" i="28"/>
  <c r="E708" i="28"/>
  <c r="F592" i="28"/>
  <c r="C199" i="28"/>
  <c r="C145" i="28"/>
  <c r="E100" i="28"/>
  <c r="F116" i="28"/>
  <c r="D86" i="28"/>
  <c r="B90" i="28"/>
  <c r="A90" i="28"/>
  <c r="C751" i="28"/>
  <c r="C881" i="28"/>
  <c r="D789" i="28"/>
  <c r="F230" i="28"/>
  <c r="D231" i="28"/>
  <c r="B166" i="28"/>
  <c r="A166" i="28"/>
  <c r="G92" i="28"/>
  <c r="F306" i="28"/>
  <c r="D880" i="28"/>
  <c r="C533" i="28"/>
  <c r="B347" i="28"/>
  <c r="A347" i="28"/>
  <c r="A793" i="28"/>
  <c r="B793" i="28"/>
  <c r="B669" i="28"/>
  <c r="A669" i="28"/>
  <c r="A705" i="28"/>
  <c r="B705" i="28"/>
  <c r="B549" i="28"/>
  <c r="A549" i="28"/>
  <c r="D590" i="28"/>
  <c r="B530" i="28"/>
  <c r="A530" i="28"/>
  <c r="B532" i="28"/>
  <c r="A532" i="28"/>
  <c r="C172" i="28"/>
  <c r="E159" i="28"/>
  <c r="E182" i="28"/>
  <c r="A236" i="28"/>
  <c r="B236" i="28"/>
  <c r="B231" i="28"/>
  <c r="A231" i="28"/>
  <c r="B227" i="28"/>
  <c r="A227" i="28"/>
  <c r="F173" i="28"/>
  <c r="C219" i="28"/>
  <c r="E257" i="28"/>
  <c r="A238" i="28"/>
  <c r="B238" i="28"/>
  <c r="E236" i="28"/>
  <c r="D216" i="28"/>
  <c r="G151" i="28"/>
  <c r="B178" i="28"/>
  <c r="A178" i="28"/>
  <c r="D156" i="28"/>
  <c r="D205" i="28"/>
  <c r="C165" i="28"/>
  <c r="D221" i="28"/>
  <c r="C267" i="28"/>
  <c r="B219" i="28"/>
  <c r="A219" i="28"/>
  <c r="G240" i="28"/>
  <c r="E185" i="28"/>
  <c r="F219" i="28"/>
  <c r="C212" i="28"/>
  <c r="A240" i="28"/>
  <c r="B240" i="28"/>
  <c r="G406" i="28"/>
  <c r="B639" i="28"/>
  <c r="A639" i="28"/>
  <c r="F620" i="28"/>
  <c r="B498" i="27"/>
  <c r="B503" i="28"/>
  <c r="A503" i="28"/>
  <c r="B310" i="28"/>
  <c r="A310" i="28"/>
  <c r="B413" i="28"/>
  <c r="A413" i="28"/>
  <c r="E528" i="28"/>
  <c r="F627" i="28"/>
  <c r="G718" i="28"/>
  <c r="C693" i="28"/>
  <c r="C792" i="28"/>
  <c r="B476" i="28"/>
  <c r="A476" i="28"/>
  <c r="E710" i="28"/>
  <c r="F284" i="28"/>
  <c r="F537" i="28"/>
  <c r="C616" i="28"/>
  <c r="F321" i="28"/>
  <c r="E668" i="28"/>
  <c r="G291" i="28"/>
  <c r="C829" i="28"/>
  <c r="C731" i="28"/>
  <c r="D868" i="28"/>
  <c r="F698" i="28"/>
  <c r="D551" i="28"/>
  <c r="G774" i="28"/>
  <c r="B596" i="28"/>
  <c r="A596" i="28"/>
  <c r="E685" i="28"/>
  <c r="D620" i="28"/>
  <c r="A769" i="28"/>
  <c r="B769" i="28"/>
  <c r="F275" i="28"/>
  <c r="D810" i="28"/>
  <c r="D814" i="28"/>
  <c r="B463" i="28"/>
  <c r="A463" i="28"/>
  <c r="F681" i="28"/>
  <c r="C407" i="28"/>
  <c r="F638" i="28"/>
  <c r="B808" i="28"/>
  <c r="A808" i="28"/>
  <c r="C787" i="28"/>
  <c r="A832" i="28"/>
  <c r="B832" i="28"/>
  <c r="G605" i="28"/>
  <c r="G497" i="28"/>
  <c r="B475" i="28"/>
  <c r="A475" i="28"/>
  <c r="C467" i="28"/>
  <c r="G381" i="28"/>
  <c r="B448" i="28"/>
  <c r="A448" i="28"/>
  <c r="E725" i="28"/>
  <c r="D514" i="28"/>
  <c r="F837" i="28"/>
  <c r="C720" i="28"/>
  <c r="F736" i="28"/>
  <c r="C779" i="28"/>
  <c r="D529" i="28"/>
  <c r="C359" i="28"/>
  <c r="B533" i="28"/>
  <c r="A533" i="28"/>
  <c r="F761" i="28"/>
  <c r="G395" i="28"/>
  <c r="E766" i="28"/>
  <c r="E763" i="28"/>
  <c r="B322" i="28"/>
  <c r="A322" i="28"/>
  <c r="D412" i="28"/>
  <c r="E667" i="28"/>
  <c r="E271" i="28"/>
  <c r="G421" i="28"/>
  <c r="E334" i="28"/>
  <c r="D391" i="28"/>
  <c r="B430" i="28"/>
  <c r="A430" i="28"/>
  <c r="C673" i="28"/>
  <c r="D888" i="28"/>
  <c r="F317" i="28"/>
  <c r="C797" i="28"/>
  <c r="A679" i="28"/>
  <c r="B679" i="28"/>
  <c r="A893" i="1"/>
  <c r="A893" i="28"/>
  <c r="B893" i="28"/>
  <c r="E701" i="28"/>
  <c r="F457" i="28"/>
  <c r="B510" i="28"/>
  <c r="A510" i="28"/>
  <c r="C838" i="28"/>
  <c r="B489" i="28"/>
  <c r="A489" i="28"/>
  <c r="E625" i="28"/>
  <c r="G555" i="28"/>
  <c r="C728" i="28"/>
  <c r="F445" i="28"/>
  <c r="C450" i="28"/>
  <c r="C844" i="28"/>
  <c r="B535" i="28"/>
  <c r="A535" i="28"/>
  <c r="B553" i="28"/>
  <c r="A553" i="28"/>
  <c r="F767" i="28"/>
  <c r="B401" i="28"/>
  <c r="A401" i="28"/>
  <c r="C803" i="28"/>
  <c r="A878" i="1"/>
  <c r="B878" i="28"/>
  <c r="A878" i="28"/>
  <c r="B775" i="28"/>
  <c r="A775" i="28"/>
  <c r="C674" i="28"/>
  <c r="A706" i="28"/>
  <c r="B706" i="28"/>
  <c r="B519" i="28"/>
  <c r="A519" i="28"/>
  <c r="E588" i="28"/>
  <c r="E754" i="28"/>
  <c r="G776" i="28"/>
  <c r="F274" i="28"/>
  <c r="G823" i="28"/>
  <c r="B821" i="28"/>
  <c r="A821" i="28"/>
  <c r="F368" i="28"/>
  <c r="B593" i="28"/>
  <c r="A593" i="28"/>
  <c r="D305" i="28"/>
  <c r="F328" i="28"/>
  <c r="F512" i="28"/>
  <c r="E534" i="28"/>
  <c r="E711" i="28"/>
  <c r="F641" i="28"/>
  <c r="E494" i="28"/>
  <c r="F577" i="28"/>
  <c r="G547" i="28"/>
  <c r="F599" i="28"/>
  <c r="B664" i="28"/>
  <c r="A664" i="28"/>
  <c r="B374" i="28"/>
  <c r="A374" i="28"/>
  <c r="B348" i="28"/>
  <c r="A348" i="28"/>
  <c r="D477" i="28"/>
  <c r="C330" i="28"/>
  <c r="C280" i="28"/>
  <c r="F804" i="28"/>
  <c r="D626" i="28"/>
  <c r="B361" i="28"/>
  <c r="A361" i="28"/>
  <c r="F805" i="28"/>
  <c r="C695" i="28"/>
  <c r="F693" i="28"/>
  <c r="E277" i="28"/>
  <c r="G284" i="28"/>
  <c r="F508" i="28"/>
  <c r="C877" i="28"/>
  <c r="A829" i="28"/>
  <c r="B829" i="28"/>
  <c r="E602" i="28"/>
  <c r="B731" i="28"/>
  <c r="A731" i="28"/>
  <c r="F868" i="28"/>
  <c r="C499" i="28"/>
  <c r="A698" i="28"/>
  <c r="B698" i="28"/>
  <c r="B551" i="28"/>
  <c r="A551" i="28"/>
  <c r="B620" i="28"/>
  <c r="A620" i="28"/>
  <c r="C737" i="28"/>
  <c r="B735" i="28"/>
  <c r="A735" i="28"/>
  <c r="B428" i="28"/>
  <c r="A428" i="28"/>
  <c r="C496" i="28"/>
  <c r="G463" i="28"/>
  <c r="F665" i="28"/>
  <c r="B407" i="28"/>
  <c r="A407" i="28"/>
  <c r="C638" i="28"/>
  <c r="B787" i="28"/>
  <c r="A787" i="28"/>
  <c r="E338" i="28"/>
  <c r="A467" i="28"/>
  <c r="B467" i="28"/>
  <c r="D448" i="28"/>
  <c r="B734" i="28"/>
  <c r="A734" i="28"/>
  <c r="B736" i="28"/>
  <c r="A736" i="28"/>
  <c r="E454" i="28"/>
  <c r="B521" i="28"/>
  <c r="A521" i="28"/>
  <c r="B458" i="28"/>
  <c r="A458" i="28"/>
  <c r="E443" i="28"/>
  <c r="B895" i="27"/>
  <c r="A738" i="28"/>
  <c r="B738" i="28"/>
  <c r="I912" i="27"/>
  <c r="H753" i="28"/>
  <c r="G366" i="28"/>
  <c r="D702" i="28"/>
  <c r="B609" i="28"/>
  <c r="A609" i="28"/>
  <c r="B831" i="28"/>
  <c r="A831" i="28"/>
  <c r="G343" i="28"/>
  <c r="B854" i="28"/>
  <c r="A854" i="28"/>
  <c r="B714" i="28"/>
  <c r="A714" i="28"/>
  <c r="E613" i="28"/>
  <c r="B516" i="28"/>
  <c r="A516" i="28"/>
  <c r="A695" i="28"/>
  <c r="B695" i="28"/>
  <c r="B537" i="28"/>
  <c r="A537" i="28"/>
  <c r="B616" i="28"/>
  <c r="A616" i="28"/>
  <c r="E369" i="28"/>
  <c r="E851" i="28"/>
  <c r="F687" i="28"/>
  <c r="E332" i="28"/>
  <c r="G508" i="28"/>
  <c r="D829" i="28"/>
  <c r="G420" i="28"/>
  <c r="A737" i="28"/>
  <c r="B737" i="28"/>
  <c r="B810" i="28"/>
  <c r="A810" i="28"/>
  <c r="A496" i="28"/>
  <c r="B496" i="28"/>
  <c r="D407" i="28"/>
  <c r="A563" i="28"/>
  <c r="B563" i="28"/>
  <c r="B597" i="28"/>
  <c r="A597" i="28"/>
  <c r="B760" i="28"/>
  <c r="A760" i="28"/>
  <c r="F512" i="27"/>
  <c r="E515" i="28"/>
  <c r="G480" i="28"/>
  <c r="A531" i="28"/>
  <c r="B531" i="28"/>
  <c r="B890" i="27"/>
  <c r="A733" i="28"/>
  <c r="B733" i="28"/>
  <c r="B456" i="28"/>
  <c r="A456" i="28"/>
  <c r="B557" i="27"/>
  <c r="B562" i="28"/>
  <c r="A562" i="28"/>
  <c r="B378" i="27"/>
  <c r="A394" i="28"/>
  <c r="B394" i="28"/>
  <c r="B748" i="28"/>
  <c r="A748" i="28"/>
  <c r="B658" i="28"/>
  <c r="A658" i="28"/>
  <c r="D821" i="28"/>
  <c r="C633" i="28"/>
  <c r="D680" i="28"/>
  <c r="C328" i="28"/>
  <c r="C534" i="28"/>
  <c r="C711" i="28"/>
  <c r="E716" i="28"/>
  <c r="C439" i="28"/>
  <c r="G577" i="28"/>
  <c r="F675" i="28"/>
  <c r="F632" i="28"/>
  <c r="G599" i="28"/>
  <c r="G374" i="28"/>
  <c r="F522" i="28"/>
  <c r="G697" i="28"/>
  <c r="D280" i="28"/>
  <c r="B425" i="28"/>
  <c r="A425" i="28"/>
  <c r="E571" i="28"/>
  <c r="A613" i="28"/>
  <c r="B613" i="28"/>
  <c r="E826" i="28"/>
  <c r="B626" i="28"/>
  <c r="A626" i="28"/>
  <c r="D718" i="28"/>
  <c r="E316" i="28"/>
  <c r="G792" i="28"/>
  <c r="C684" i="28"/>
  <c r="C851" i="28"/>
  <c r="F602" i="28"/>
  <c r="E865" i="28"/>
  <c r="F551" i="28"/>
  <c r="G579" i="28"/>
  <c r="A276" i="28"/>
  <c r="B276" i="28"/>
  <c r="F406" i="28"/>
  <c r="F420" i="28"/>
  <c r="F769" i="28"/>
  <c r="B378" i="28"/>
  <c r="A378" i="28"/>
  <c r="D275" i="28"/>
  <c r="G390" i="28"/>
  <c r="B586" i="28"/>
  <c r="A586" i="28"/>
  <c r="D463" i="28"/>
  <c r="B434" i="28"/>
  <c r="A434" i="28"/>
  <c r="A538" i="28"/>
  <c r="B538" i="28"/>
  <c r="B371" i="28"/>
  <c r="A371" i="28"/>
  <c r="F338" i="28"/>
  <c r="G526" i="28"/>
  <c r="C301" i="28"/>
  <c r="G475" i="28"/>
  <c r="C554" i="28"/>
  <c r="E802" i="28"/>
  <c r="B381" i="28"/>
  <c r="A381" i="28"/>
  <c r="B442" i="28"/>
  <c r="A442" i="28"/>
  <c r="D327" i="28"/>
  <c r="E358" i="28"/>
  <c r="D545" i="28"/>
  <c r="B333" i="28"/>
  <c r="A333" i="28"/>
  <c r="B883" i="28"/>
  <c r="A883" i="28"/>
  <c r="F521" i="28"/>
  <c r="E857" i="28"/>
  <c r="G617" i="28"/>
  <c r="F443" i="28"/>
  <c r="E747" i="28"/>
  <c r="G817" i="28"/>
  <c r="D295" i="28"/>
  <c r="F485" i="28"/>
  <c r="A429" i="28"/>
  <c r="B429" i="28"/>
  <c r="C719" i="28"/>
  <c r="C818" i="28"/>
  <c r="C366" i="28"/>
  <c r="B372" i="28"/>
  <c r="A372" i="28"/>
  <c r="F875" i="28"/>
  <c r="B542" i="28"/>
  <c r="A542" i="28"/>
  <c r="E702" i="28"/>
  <c r="B744" i="28"/>
  <c r="A744" i="28"/>
  <c r="E308" i="28"/>
  <c r="E329" i="27"/>
  <c r="D343" i="28"/>
  <c r="C491" i="28"/>
  <c r="C541" i="28"/>
  <c r="F560" i="28"/>
  <c r="C786" i="28"/>
  <c r="F847" i="28"/>
  <c r="B359" i="27"/>
  <c r="B375" i="28"/>
  <c r="A375" i="28"/>
  <c r="E479" i="28"/>
  <c r="C340" i="28"/>
  <c r="G882" i="28"/>
  <c r="B565" i="28"/>
  <c r="A565" i="28"/>
  <c r="B640" i="28"/>
  <c r="A640" i="28"/>
  <c r="C453" i="28"/>
  <c r="F772" i="28"/>
  <c r="C368" i="28"/>
  <c r="F187" i="28"/>
  <c r="F238" i="28"/>
  <c r="D184" i="28"/>
  <c r="C218" i="28"/>
  <c r="D225" i="28"/>
  <c r="E176" i="28"/>
  <c r="G143" i="28"/>
  <c r="D222" i="28"/>
  <c r="G255" i="28"/>
  <c r="C167" i="28"/>
  <c r="C256" i="28"/>
  <c r="F152" i="28"/>
  <c r="D141" i="28"/>
  <c r="F253" i="28"/>
  <c r="D206" i="28"/>
  <c r="A126" i="28"/>
  <c r="B126" i="28"/>
  <c r="C100" i="28"/>
  <c r="D131" i="28"/>
  <c r="D95" i="28"/>
  <c r="D105" i="28"/>
  <c r="F119" i="28"/>
  <c r="A113" i="28"/>
  <c r="B113" i="28"/>
  <c r="D117" i="28"/>
  <c r="D855" i="28"/>
  <c r="C660" i="28"/>
  <c r="G676" i="28"/>
  <c r="F840" i="28"/>
  <c r="C573" i="28"/>
  <c r="E493" i="28"/>
  <c r="B556" i="28"/>
  <c r="A556" i="28"/>
  <c r="G621" i="28"/>
  <c r="F717" i="28"/>
  <c r="C513" i="28"/>
  <c r="C574" i="28"/>
  <c r="E462" i="28"/>
  <c r="D566" i="28"/>
  <c r="C414" i="28"/>
  <c r="C395" i="28"/>
  <c r="D564" i="28"/>
  <c r="F663" i="28"/>
  <c r="E459" i="28"/>
  <c r="E780" i="28"/>
  <c r="D777" i="28"/>
  <c r="D509" i="28"/>
  <c r="E430" i="28"/>
  <c r="E790" i="28"/>
  <c r="F568" i="28"/>
  <c r="G288" i="28"/>
  <c r="F679" i="28"/>
  <c r="F705" i="28"/>
  <c r="D278" i="28"/>
  <c r="G701" i="28"/>
  <c r="A864" i="1"/>
  <c r="A864" i="28"/>
  <c r="B864" i="28"/>
  <c r="G510" i="28"/>
  <c r="B635" i="28"/>
  <c r="A635" i="28"/>
  <c r="D712" i="28"/>
  <c r="F489" i="28"/>
  <c r="F435" i="28"/>
  <c r="F416" i="28"/>
  <c r="C373" i="28"/>
  <c r="B757" i="28"/>
  <c r="A757" i="28"/>
  <c r="G450" i="28"/>
  <c r="G607" i="28"/>
  <c r="F535" i="28"/>
  <c r="D801" i="28"/>
  <c r="G422" i="28"/>
  <c r="C478" i="28"/>
  <c r="B592" i="28"/>
  <c r="A592" i="28"/>
  <c r="B408" i="28"/>
  <c r="A408" i="28"/>
  <c r="E767" i="28"/>
  <c r="D137" i="28"/>
  <c r="E240" i="28"/>
  <c r="B159" i="28"/>
  <c r="A159" i="28"/>
  <c r="C243" i="28"/>
  <c r="E181" i="28"/>
  <c r="D154" i="28"/>
  <c r="G261" i="28"/>
  <c r="D223" i="28"/>
  <c r="B242" i="28"/>
  <c r="A242" i="28"/>
  <c r="C173" i="28"/>
  <c r="A248" i="28"/>
  <c r="B248" i="28"/>
  <c r="G228" i="28"/>
  <c r="G265" i="28"/>
  <c r="F171" i="28"/>
  <c r="C164" i="28"/>
  <c r="G262" i="28"/>
  <c r="G224" i="28"/>
  <c r="B263" i="28"/>
  <c r="A263" i="28"/>
  <c r="E232" i="28"/>
  <c r="A121" i="28"/>
  <c r="B121" i="28"/>
  <c r="B98" i="28"/>
  <c r="A98" i="28"/>
  <c r="E94" i="28"/>
  <c r="B134" i="28"/>
  <c r="A134" i="28"/>
  <c r="D91" i="28"/>
  <c r="E99" i="28"/>
  <c r="C86" i="28"/>
  <c r="D118" i="28"/>
  <c r="D125" i="28"/>
  <c r="B756" i="28"/>
  <c r="A756" i="28"/>
  <c r="E692" i="28"/>
  <c r="E501" i="28"/>
  <c r="G389" i="28"/>
  <c r="D392" i="28"/>
  <c r="A708" i="28"/>
  <c r="B708" i="28"/>
  <c r="G881" i="28"/>
  <c r="D351" i="28"/>
  <c r="F412" i="28"/>
  <c r="B603" i="28"/>
  <c r="A603" i="28"/>
  <c r="D661" i="28"/>
  <c r="E136" i="28"/>
  <c r="G235" i="28"/>
  <c r="C240" i="28"/>
  <c r="D163" i="28"/>
  <c r="D147" i="28"/>
  <c r="D159" i="28"/>
  <c r="B226" i="28"/>
  <c r="A226" i="28"/>
  <c r="D257" i="28"/>
  <c r="A203" i="28"/>
  <c r="B203" i="28"/>
  <c r="C181" i="28"/>
  <c r="C187" i="28"/>
  <c r="B154" i="28"/>
  <c r="A154" i="28"/>
  <c r="G170" i="28"/>
  <c r="E208" i="28"/>
  <c r="F215" i="28"/>
  <c r="C223" i="28"/>
  <c r="B196" i="28"/>
  <c r="A196" i="28"/>
  <c r="D202" i="28"/>
  <c r="E252" i="28"/>
  <c r="G153" i="28"/>
  <c r="B174" i="28"/>
  <c r="A174" i="28"/>
  <c r="E151" i="28"/>
  <c r="G162" i="28"/>
  <c r="B225" i="28"/>
  <c r="A225" i="28"/>
  <c r="B142" i="28"/>
  <c r="A142" i="28"/>
  <c r="B245" i="28"/>
  <c r="A245" i="28"/>
  <c r="D176" i="28"/>
  <c r="E173" i="28"/>
  <c r="C156" i="28"/>
  <c r="C248" i="28"/>
  <c r="D255" i="28"/>
  <c r="E146" i="28"/>
  <c r="B265" i="28"/>
  <c r="A265" i="28"/>
  <c r="B167" i="28"/>
  <c r="A167" i="28"/>
  <c r="C171" i="28"/>
  <c r="E179" i="28"/>
  <c r="C201" i="28"/>
  <c r="G247" i="28"/>
  <c r="E211" i="28"/>
  <c r="B164" i="28"/>
  <c r="A164" i="28"/>
  <c r="E152" i="28"/>
  <c r="G166" i="28"/>
  <c r="E262" i="28"/>
  <c r="C224" i="28"/>
  <c r="C141" i="28"/>
  <c r="E251" i="28"/>
  <c r="G140" i="28"/>
  <c r="E253" i="28"/>
  <c r="F198" i="28"/>
  <c r="D217" i="28"/>
  <c r="E244" i="28"/>
  <c r="F258" i="28"/>
  <c r="E264" i="28"/>
  <c r="B206" i="28"/>
  <c r="A206" i="28"/>
  <c r="E239" i="28"/>
  <c r="C155" i="28"/>
  <c r="F123" i="28"/>
  <c r="F126" i="28"/>
  <c r="A97" i="28"/>
  <c r="B97" i="28"/>
  <c r="C131" i="28"/>
  <c r="G96" i="28"/>
  <c r="F102" i="28"/>
  <c r="D94" i="28"/>
  <c r="A105" i="28"/>
  <c r="B105" i="28"/>
  <c r="G132" i="28"/>
  <c r="E127" i="28"/>
  <c r="G109" i="28"/>
  <c r="D99" i="28"/>
  <c r="B86" i="28"/>
  <c r="A86" i="28"/>
  <c r="D128" i="28"/>
  <c r="C118" i="28"/>
  <c r="G113" i="28"/>
  <c r="A130" i="28"/>
  <c r="B130" i="28"/>
  <c r="C117" i="28"/>
  <c r="E756" i="28"/>
  <c r="C618" i="28"/>
  <c r="F660" i="28"/>
  <c r="D692" i="28"/>
  <c r="G659" i="28"/>
  <c r="G488" i="28"/>
  <c r="F676" i="28"/>
  <c r="C840" i="28"/>
  <c r="E604" i="28"/>
  <c r="F556" i="28"/>
  <c r="E621" i="28"/>
  <c r="C473" i="28"/>
  <c r="G784" i="28"/>
  <c r="G513" i="28"/>
  <c r="F585" i="28"/>
  <c r="B574" i="28"/>
  <c r="A574" i="28"/>
  <c r="F822" i="28"/>
  <c r="F567" i="28"/>
  <c r="B566" i="28"/>
  <c r="A566" i="28"/>
  <c r="A414" i="28"/>
  <c r="B414" i="28"/>
  <c r="C520" i="28"/>
  <c r="B395" i="28"/>
  <c r="A395" i="28"/>
  <c r="D490" i="28"/>
  <c r="G598" i="28"/>
  <c r="C564" i="28"/>
  <c r="B351" i="28"/>
  <c r="A351" i="28"/>
  <c r="G763" i="28"/>
  <c r="F347" i="28"/>
  <c r="G789" i="28"/>
  <c r="G793" i="28"/>
  <c r="C583" i="28"/>
  <c r="C663" i="28"/>
  <c r="G669" i="28"/>
  <c r="C752" i="28"/>
  <c r="C661" i="28"/>
  <c r="D780" i="28"/>
  <c r="A809" i="28"/>
  <c r="B809" i="28"/>
  <c r="C509" i="28"/>
  <c r="E317" i="28"/>
  <c r="A153" i="28"/>
  <c r="B153" i="28"/>
  <c r="C234" i="28"/>
  <c r="F174" i="28"/>
  <c r="D242" i="28"/>
  <c r="D142" i="28"/>
  <c r="A139" i="28"/>
  <c r="B139" i="28"/>
  <c r="A176" i="28"/>
  <c r="B176" i="28"/>
  <c r="D265" i="28"/>
  <c r="B171" i="28"/>
  <c r="A171" i="28"/>
  <c r="E168" i="28"/>
  <c r="A193" i="28"/>
  <c r="B193" i="28"/>
  <c r="A201" i="28"/>
  <c r="B201" i="28"/>
  <c r="F164" i="28"/>
  <c r="E186" i="28"/>
  <c r="F188" i="28"/>
  <c r="D140" i="28"/>
  <c r="G194" i="28"/>
  <c r="F232" i="28"/>
  <c r="B123" i="28"/>
  <c r="A123" i="28"/>
  <c r="F131" i="28"/>
  <c r="B102" i="28"/>
  <c r="A102" i="28"/>
  <c r="E109" i="28"/>
  <c r="G99" i="28"/>
  <c r="B128" i="28"/>
  <c r="A128" i="28"/>
  <c r="E118" i="28"/>
  <c r="C129" i="28"/>
  <c r="B122" i="28"/>
  <c r="A122" i="28"/>
  <c r="G108" i="28"/>
  <c r="G604" i="28"/>
  <c r="B717" i="28"/>
  <c r="A717" i="28"/>
  <c r="B473" i="28"/>
  <c r="A473" i="28"/>
  <c r="E784" i="28"/>
  <c r="C567" i="28"/>
  <c r="E414" i="28"/>
  <c r="B564" i="28"/>
  <c r="A564" i="28"/>
  <c r="D763" i="28"/>
  <c r="C789" i="28"/>
  <c r="B663" i="28"/>
  <c r="A663" i="28"/>
  <c r="D669" i="28"/>
  <c r="B752" i="28"/>
  <c r="A752" i="28"/>
  <c r="A661" i="28"/>
  <c r="B661" i="28"/>
  <c r="B509" i="28"/>
  <c r="A509" i="28"/>
  <c r="C694" i="28"/>
  <c r="C635" i="28"/>
  <c r="E536" i="28"/>
  <c r="G655" i="28"/>
  <c r="E728" i="28"/>
  <c r="D504" i="28"/>
  <c r="F844" i="28"/>
  <c r="G584" i="28"/>
  <c r="B801" i="28"/>
  <c r="A801" i="28"/>
  <c r="F478" i="28"/>
  <c r="C767" i="28"/>
  <c r="A890" i="1"/>
  <c r="B890" i="28"/>
  <c r="A890" i="28"/>
  <c r="D325" i="28"/>
  <c r="B300" i="28"/>
  <c r="A300" i="28"/>
  <c r="G886" i="28"/>
  <c r="B384" i="28"/>
  <c r="A384" i="28"/>
  <c r="B631" i="28"/>
  <c r="A631" i="28"/>
  <c r="B588" i="28"/>
  <c r="A588" i="28"/>
  <c r="B470" i="28"/>
  <c r="A470" i="28"/>
  <c r="E274" i="28"/>
  <c r="C418" i="28"/>
  <c r="C806" i="28"/>
  <c r="G492" i="28"/>
  <c r="A716" i="28"/>
  <c r="B716" i="28"/>
  <c r="B839" i="28"/>
  <c r="A839" i="28"/>
  <c r="B577" i="28"/>
  <c r="A577" i="28"/>
  <c r="A675" i="28"/>
  <c r="B675" i="28"/>
  <c r="B732" i="28"/>
  <c r="A732" i="28"/>
  <c r="E628" i="28"/>
  <c r="A522" i="28"/>
  <c r="B522" i="28"/>
  <c r="D755" i="28"/>
  <c r="G613" i="28"/>
  <c r="D636" i="28"/>
  <c r="D413" i="28"/>
  <c r="A627" i="28"/>
  <c r="B627" i="28"/>
  <c r="C361" i="28"/>
  <c r="B335" i="28"/>
  <c r="A335" i="28"/>
  <c r="A316" i="28"/>
  <c r="B316" i="28"/>
  <c r="B792" i="28"/>
  <c r="A792" i="28"/>
  <c r="B402" i="28"/>
  <c r="A402" i="28"/>
  <c r="E446" i="28"/>
  <c r="B540" i="28"/>
  <c r="A540" i="28"/>
  <c r="D332" i="28"/>
  <c r="B508" i="28"/>
  <c r="A508" i="28"/>
  <c r="B329" i="28"/>
  <c r="A329" i="28"/>
  <c r="B868" i="28"/>
  <c r="A868" i="28"/>
  <c r="B410" i="28"/>
  <c r="A410" i="28"/>
  <c r="C551" i="28"/>
  <c r="B579" i="28"/>
  <c r="A579" i="28"/>
  <c r="E449" i="28"/>
  <c r="B261" i="28"/>
  <c r="A261" i="28"/>
  <c r="D182" i="28"/>
  <c r="D230" i="28"/>
  <c r="F210" i="28"/>
  <c r="G202" i="28"/>
  <c r="E174" i="28"/>
  <c r="C151" i="28"/>
  <c r="A162" i="28"/>
  <c r="B162" i="28"/>
  <c r="C242" i="28"/>
  <c r="D227" i="28"/>
  <c r="C144" i="28"/>
  <c r="D248" i="28"/>
  <c r="E255" i="28"/>
  <c r="E167" i="28"/>
  <c r="G267" i="28"/>
  <c r="C193" i="28"/>
  <c r="E201" i="28"/>
  <c r="D166" i="28"/>
  <c r="D233" i="28"/>
  <c r="B186" i="28"/>
  <c r="A186" i="28"/>
  <c r="B253" i="28"/>
  <c r="A253" i="28"/>
  <c r="E237" i="28"/>
  <c r="C264" i="28"/>
  <c r="B239" i="28"/>
  <c r="A239" i="28"/>
  <c r="F97" i="28"/>
  <c r="E96" i="28"/>
  <c r="G105" i="28"/>
  <c r="D132" i="28"/>
  <c r="D109" i="28"/>
  <c r="B99" i="28"/>
  <c r="A99" i="28"/>
  <c r="G106" i="28"/>
  <c r="E113" i="28"/>
  <c r="A129" i="28"/>
  <c r="B129" i="28"/>
  <c r="F615" i="28"/>
  <c r="E618" i="28"/>
  <c r="A692" i="28"/>
  <c r="B692" i="28"/>
  <c r="B750" i="28"/>
  <c r="A750" i="28"/>
  <c r="D676" i="28"/>
  <c r="F573" i="28"/>
  <c r="E709" i="28"/>
  <c r="E426" i="28"/>
  <c r="C370" i="28"/>
  <c r="C621" i="28"/>
  <c r="B349" i="28"/>
  <c r="A349" i="28"/>
  <c r="D473" i="28"/>
  <c r="D784" i="28"/>
  <c r="F859" i="28"/>
  <c r="F367" i="28"/>
  <c r="D585" i="28"/>
  <c r="B318" i="28"/>
  <c r="A318" i="28"/>
  <c r="D822" i="28"/>
  <c r="G411" i="28"/>
  <c r="F779" i="28"/>
  <c r="B794" i="28"/>
  <c r="A794" i="28"/>
  <c r="E520" i="28"/>
  <c r="G490" i="28"/>
  <c r="C351" i="28"/>
  <c r="B843" i="28"/>
  <c r="A843" i="28"/>
  <c r="D347" i="28"/>
  <c r="A789" i="28"/>
  <c r="B789" i="28"/>
  <c r="C669" i="28"/>
  <c r="D487" i="28"/>
  <c r="G667" i="28"/>
  <c r="B740" i="28"/>
  <c r="A740" i="28"/>
  <c r="B780" i="28"/>
  <c r="A780" i="28"/>
  <c r="G777" i="28"/>
  <c r="G809" i="28"/>
  <c r="E828" i="28"/>
  <c r="B317" i="28"/>
  <c r="A317" i="28"/>
  <c r="C679" i="28"/>
  <c r="C705" i="28"/>
  <c r="B689" i="28"/>
  <c r="A689" i="28"/>
  <c r="B701" i="28"/>
  <c r="A701" i="28"/>
  <c r="C416" i="28"/>
  <c r="B536" i="28"/>
  <c r="A536" i="28"/>
  <c r="F889" i="28"/>
  <c r="E570" i="28"/>
  <c r="B728" i="28"/>
  <c r="A728" i="28"/>
  <c r="B504" i="28"/>
  <c r="A504" i="28"/>
  <c r="B299" i="28"/>
  <c r="A299" i="28"/>
  <c r="B323" i="28"/>
  <c r="A323" i="28"/>
  <c r="C535" i="28"/>
  <c r="B783" i="28"/>
  <c r="A783" i="28"/>
  <c r="E478" i="28"/>
  <c r="G408" i="28"/>
  <c r="D401" i="28"/>
  <c r="C530" i="28"/>
  <c r="E614" i="28"/>
  <c r="G890" i="28"/>
  <c r="C576" i="28"/>
  <c r="F886" i="28"/>
  <c r="E631" i="28"/>
  <c r="B286" i="28"/>
  <c r="A286" i="28"/>
  <c r="G482" i="28"/>
  <c r="B788" i="28"/>
  <c r="A788" i="28"/>
  <c r="F633" i="28"/>
  <c r="B993" i="27"/>
  <c r="B836" i="28"/>
  <c r="A836" i="28"/>
  <c r="B680" i="28"/>
  <c r="A680" i="28"/>
  <c r="D891" i="28"/>
  <c r="F811" i="28"/>
  <c r="B806" i="28"/>
  <c r="A806" i="28"/>
  <c r="G715" i="28"/>
  <c r="D866" i="28"/>
  <c r="E492" i="28"/>
  <c r="D849" i="28"/>
  <c r="G611" i="28"/>
  <c r="B380" i="28"/>
  <c r="A380" i="28"/>
  <c r="B764" i="28"/>
  <c r="A764" i="28"/>
  <c r="C785" i="28"/>
  <c r="G732" i="28"/>
  <c r="D628" i="28"/>
  <c r="C697" i="28"/>
  <c r="F572" i="28"/>
  <c r="B280" i="28"/>
  <c r="A280" i="28"/>
  <c r="F795" i="28"/>
  <c r="A483" i="28"/>
  <c r="B483" i="28"/>
  <c r="G595" i="28"/>
  <c r="G437" i="28"/>
  <c r="D427" i="28"/>
  <c r="C629" i="28"/>
  <c r="E867" i="28"/>
  <c r="G326" i="28"/>
  <c r="C277" i="28"/>
  <c r="D441" i="28"/>
  <c r="D377" i="28"/>
  <c r="E687" i="28"/>
  <c r="B332" i="28"/>
  <c r="A332" i="28"/>
  <c r="F870" i="28"/>
  <c r="A703" i="28"/>
  <c r="B703" i="28"/>
  <c r="D329" i="28"/>
  <c r="B723" i="28"/>
  <c r="A723" i="28"/>
  <c r="B449" i="28"/>
  <c r="A449" i="28"/>
  <c r="F561" i="28"/>
  <c r="E483" i="28"/>
  <c r="A595" i="28"/>
  <c r="B595" i="28"/>
  <c r="B826" i="28"/>
  <c r="A826" i="28"/>
  <c r="C427" i="28"/>
  <c r="F800" i="28"/>
  <c r="F589" i="28"/>
  <c r="G850" i="28"/>
  <c r="E819" i="28"/>
  <c r="C423" i="28"/>
  <c r="E298" i="28"/>
  <c r="G476" i="28"/>
  <c r="B277" i="28"/>
  <c r="A277" i="28"/>
  <c r="B198" i="28"/>
  <c r="A198" i="28"/>
  <c r="E217" i="28"/>
  <c r="E138" i="28"/>
  <c r="D177" i="28"/>
  <c r="G264" i="28"/>
  <c r="F197" i="28"/>
  <c r="E194" i="28"/>
  <c r="E195" i="28"/>
  <c r="E155" i="28"/>
  <c r="D232" i="28"/>
  <c r="C114" i="28"/>
  <c r="B100" i="28"/>
  <c r="A100" i="28"/>
  <c r="D97" i="28"/>
  <c r="B96" i="28"/>
  <c r="A96" i="28"/>
  <c r="D102" i="28"/>
  <c r="G111" i="28"/>
  <c r="C105" i="28"/>
  <c r="D103" i="28"/>
  <c r="G91" i="28"/>
  <c r="E93" i="28"/>
  <c r="F106" i="28"/>
  <c r="G107" i="28"/>
  <c r="B118" i="28"/>
  <c r="A118" i="28"/>
  <c r="E110" i="28"/>
  <c r="D130" i="28"/>
  <c r="C122" i="28"/>
  <c r="C108" i="28"/>
  <c r="A306" i="28"/>
  <c r="B306" i="28"/>
  <c r="F833" i="28"/>
  <c r="B615" i="28"/>
  <c r="A615" i="28"/>
  <c r="B618" i="28"/>
  <c r="A618" i="28"/>
  <c r="E659" i="28"/>
  <c r="D750" i="28"/>
  <c r="F451" i="28"/>
  <c r="E840" i="28"/>
  <c r="G444" i="28"/>
  <c r="G709" i="28"/>
  <c r="D506" i="28"/>
  <c r="C686" i="28"/>
  <c r="B784" i="28"/>
  <c r="A784" i="28"/>
  <c r="C367" i="28"/>
  <c r="B585" i="28"/>
  <c r="A585" i="28"/>
  <c r="E892" i="28"/>
  <c r="B822" i="28"/>
  <c r="A822" i="28"/>
  <c r="D773" i="28"/>
  <c r="D462" i="28"/>
  <c r="F885" i="28"/>
  <c r="C566" i="28"/>
  <c r="F739" i="28"/>
  <c r="D520" i="28"/>
  <c r="A490" i="28"/>
  <c r="B490" i="28"/>
  <c r="E322" i="28"/>
  <c r="E843" i="28"/>
  <c r="F583" i="28"/>
  <c r="E311" i="28"/>
  <c r="G474" i="28"/>
  <c r="G752" i="28"/>
  <c r="G271" i="28"/>
  <c r="E740" i="28"/>
  <c r="D334" i="28"/>
  <c r="B777" i="28"/>
  <c r="A777" i="28"/>
  <c r="E809" i="28"/>
  <c r="E312" i="28"/>
  <c r="C622" i="28"/>
  <c r="B828" i="28"/>
  <c r="A828" i="28"/>
  <c r="B290" i="28"/>
  <c r="A290" i="28"/>
  <c r="B790" i="28"/>
  <c r="A790" i="28"/>
  <c r="F689" i="28"/>
  <c r="G782" i="28"/>
  <c r="A457" i="28"/>
  <c r="B457" i="28"/>
  <c r="F864" i="28"/>
  <c r="B468" i="28"/>
  <c r="A468" i="28"/>
  <c r="F712" i="28"/>
  <c r="G544" i="28"/>
  <c r="D536" i="28"/>
  <c r="C889" i="28"/>
  <c r="C555" i="28"/>
  <c r="B655" i="28"/>
  <c r="A655" i="28"/>
  <c r="G352" i="28"/>
  <c r="C344" i="28"/>
  <c r="E846" i="28"/>
  <c r="G848" i="28"/>
  <c r="E299" i="28"/>
  <c r="B584" i="28"/>
  <c r="A584" i="28"/>
  <c r="C323" i="28"/>
  <c r="C273" i="28"/>
  <c r="G801" i="28"/>
  <c r="F422" i="28"/>
  <c r="C590" i="28"/>
  <c r="F419" i="28"/>
  <c r="F594" i="28"/>
  <c r="C614" i="28"/>
  <c r="G861" i="28"/>
  <c r="G356" i="28"/>
  <c r="E890" i="28"/>
  <c r="E576" i="28"/>
  <c r="E706" i="28"/>
  <c r="G384" i="28"/>
  <c r="C631" i="28"/>
  <c r="C677" i="28"/>
  <c r="D776" i="28"/>
  <c r="F470" i="28"/>
  <c r="G382" i="28"/>
  <c r="G539" i="28"/>
  <c r="C482" i="28"/>
  <c r="E518" i="28"/>
  <c r="G788" i="28"/>
  <c r="F593" i="28"/>
  <c r="B633" i="28"/>
  <c r="A633" i="28"/>
  <c r="F836" i="28"/>
  <c r="C305" i="28"/>
  <c r="B891" i="28"/>
  <c r="A891" i="28"/>
  <c r="C715" i="28"/>
  <c r="F691" i="28"/>
  <c r="G469" i="28"/>
  <c r="F532" i="28"/>
  <c r="B492" i="28"/>
  <c r="A492" i="28"/>
  <c r="B611" i="28"/>
  <c r="A611" i="28"/>
  <c r="E839" i="28"/>
  <c r="G348" i="28"/>
  <c r="B628" i="28"/>
  <c r="A628" i="28"/>
  <c r="E637" i="28"/>
  <c r="D572" i="28"/>
  <c r="E437" i="28"/>
  <c r="G432" i="28"/>
  <c r="B636" i="28"/>
  <c r="A636" i="28"/>
  <c r="B427" i="28"/>
  <c r="A427" i="28"/>
  <c r="F244" i="28"/>
  <c r="G138" i="28"/>
  <c r="G177" i="28"/>
  <c r="C197" i="28"/>
  <c r="C123" i="28"/>
  <c r="E114" i="28"/>
  <c r="G124" i="28"/>
  <c r="D96" i="28"/>
  <c r="G102" i="28"/>
  <c r="F111" i="28"/>
  <c r="E115" i="28"/>
  <c r="D116" i="28"/>
  <c r="B132" i="28"/>
  <c r="A132" i="28"/>
  <c r="C103" i="28"/>
  <c r="B91" i="28"/>
  <c r="A91" i="28"/>
  <c r="E106" i="28"/>
  <c r="E107" i="28"/>
  <c r="D92" i="28"/>
  <c r="G90" i="28"/>
  <c r="G129" i="28"/>
  <c r="D110" i="28"/>
  <c r="B108" i="28"/>
  <c r="A108" i="28"/>
  <c r="E833" i="28"/>
  <c r="F880" i="28"/>
  <c r="E523" i="28"/>
  <c r="C750" i="28"/>
  <c r="D840" i="28"/>
  <c r="F444" i="28"/>
  <c r="C709" i="28"/>
  <c r="F385" i="28"/>
  <c r="F506" i="28"/>
  <c r="C884" i="28"/>
  <c r="F349" i="28"/>
  <c r="E319" i="28"/>
  <c r="D859" i="28"/>
  <c r="D892" i="28"/>
  <c r="F411" i="28"/>
  <c r="C462" i="28"/>
  <c r="E885" i="28"/>
  <c r="D739" i="28"/>
  <c r="E598" i="28"/>
  <c r="D766" i="28"/>
  <c r="G351" i="28"/>
  <c r="D843" i="28"/>
  <c r="F505" i="28"/>
  <c r="E793" i="28"/>
  <c r="D583" i="28"/>
  <c r="C311" i="28"/>
  <c r="F752" i="28"/>
  <c r="B487" i="28"/>
  <c r="A487" i="28"/>
  <c r="G661" i="28"/>
  <c r="D740" i="28"/>
  <c r="B334" i="28"/>
  <c r="A334" i="28"/>
  <c r="B391" i="28"/>
  <c r="A391" i="28"/>
  <c r="B622" i="28"/>
  <c r="A622" i="28"/>
  <c r="E290" i="28"/>
  <c r="C468" i="28"/>
  <c r="B712" i="28"/>
  <c r="A712" i="28"/>
  <c r="B555" i="28"/>
  <c r="A555" i="28"/>
  <c r="C655" i="28"/>
  <c r="F344" i="28"/>
  <c r="F355" i="28"/>
  <c r="E848" i="28"/>
  <c r="D422" i="28"/>
  <c r="F553" i="28"/>
  <c r="D594" i="28"/>
  <c r="B614" i="28"/>
  <c r="A614" i="28"/>
  <c r="D356" i="28"/>
  <c r="G768" i="28"/>
  <c r="B576" i="28"/>
  <c r="A576" i="28"/>
  <c r="F706" i="28"/>
  <c r="B886" i="28"/>
  <c r="A886" i="28"/>
  <c r="A677" i="28"/>
  <c r="B677" i="28"/>
  <c r="C470" i="28"/>
  <c r="E539" i="28"/>
  <c r="E788" i="28"/>
  <c r="F440" i="28"/>
  <c r="B715" i="28"/>
  <c r="A715" i="28"/>
  <c r="G691" i="28"/>
  <c r="C494" i="28"/>
  <c r="E547" i="28"/>
  <c r="C380" i="28"/>
  <c r="F415" i="28"/>
  <c r="G764" i="28"/>
  <c r="G409" i="28"/>
  <c r="E804" i="28"/>
  <c r="A795" i="28"/>
  <c r="B795" i="28"/>
  <c r="G483" i="28"/>
  <c r="E595" i="28"/>
  <c r="F636" i="28"/>
  <c r="G403" i="28"/>
  <c r="C528" i="28"/>
  <c r="E805" i="28"/>
  <c r="D589" i="28"/>
  <c r="G516" i="28"/>
  <c r="G695" i="28"/>
  <c r="B326" i="28"/>
  <c r="A326" i="28"/>
  <c r="C476" i="28"/>
  <c r="B498" i="28"/>
  <c r="A498" i="28"/>
  <c r="D537" i="28"/>
  <c r="G229" i="28"/>
  <c r="E259" i="28"/>
  <c r="E150" i="28"/>
  <c r="F266" i="28"/>
  <c r="D238" i="28"/>
  <c r="D236" i="28"/>
  <c r="G135" i="28"/>
  <c r="D220" i="28"/>
  <c r="B215" i="28"/>
  <c r="A215" i="28"/>
  <c r="G231" i="28"/>
  <c r="G157" i="28"/>
  <c r="E178" i="28"/>
  <c r="D250" i="28"/>
  <c r="G160" i="28"/>
  <c r="G245" i="28"/>
  <c r="F241" i="28"/>
  <c r="F191" i="28"/>
  <c r="F145" i="28"/>
  <c r="B156" i="28"/>
  <c r="A156" i="28"/>
  <c r="E144" i="28"/>
  <c r="C221" i="28"/>
  <c r="E267" i="28"/>
  <c r="C168" i="28"/>
  <c r="D246" i="28"/>
  <c r="G211" i="28"/>
  <c r="F204" i="28"/>
  <c r="G268" i="28"/>
  <c r="D188" i="28"/>
  <c r="C254" i="28"/>
  <c r="F189" i="28"/>
  <c r="E169" i="28"/>
  <c r="B217" i="28"/>
  <c r="A217" i="28"/>
  <c r="C244" i="28"/>
  <c r="A197" i="28"/>
  <c r="B197" i="28"/>
  <c r="C194" i="28"/>
  <c r="B232" i="28"/>
  <c r="A232" i="28"/>
  <c r="G123" i="28"/>
  <c r="C124" i="28"/>
  <c r="F120" i="28"/>
  <c r="D104" i="28"/>
  <c r="A112" i="28"/>
  <c r="B112" i="28"/>
  <c r="D111" i="28"/>
  <c r="B127" i="28"/>
  <c r="A127" i="28"/>
  <c r="B103" i="28"/>
  <c r="A103" i="28"/>
  <c r="E133" i="28"/>
  <c r="F87" i="28"/>
  <c r="F93" i="28"/>
  <c r="B92" i="28"/>
  <c r="A92" i="28"/>
  <c r="C90" i="28"/>
  <c r="B110" i="28"/>
  <c r="A110" i="28"/>
  <c r="B88" i="28"/>
  <c r="A88" i="28"/>
  <c r="F122" i="28"/>
  <c r="E306" i="28"/>
  <c r="C833" i="28"/>
  <c r="A880" i="1"/>
  <c r="A880" i="28"/>
  <c r="B880" i="28"/>
  <c r="B523" i="28"/>
  <c r="A523" i="28"/>
  <c r="B840" i="28"/>
  <c r="A840" i="28"/>
  <c r="F827" i="28"/>
  <c r="F820" i="28"/>
  <c r="B884" i="28"/>
  <c r="A884" i="28"/>
  <c r="C556" i="28"/>
  <c r="A686" i="28"/>
  <c r="B686" i="28"/>
  <c r="G465" i="28"/>
  <c r="A859" i="1"/>
  <c r="B859" i="28"/>
  <c r="A859" i="28"/>
  <c r="F892" i="28"/>
  <c r="E484" i="28"/>
  <c r="E794" i="28"/>
  <c r="B761" i="28"/>
  <c r="A761" i="28"/>
  <c r="E505" i="28"/>
  <c r="D793" i="28"/>
  <c r="B583" i="28"/>
  <c r="A583" i="28"/>
  <c r="B311" i="28"/>
  <c r="A311" i="28"/>
  <c r="E474" i="28"/>
  <c r="E752" i="28"/>
  <c r="C271" i="28"/>
  <c r="F661" i="28"/>
  <c r="C809" i="28"/>
  <c r="G436" i="28"/>
  <c r="F694" i="28"/>
  <c r="B797" i="28"/>
  <c r="A797" i="28"/>
  <c r="G471" i="28"/>
  <c r="E568" i="28"/>
  <c r="F671" i="28"/>
  <c r="D893" i="28"/>
  <c r="D689" i="28"/>
  <c r="F782" i="28"/>
  <c r="D457" i="28"/>
  <c r="D864" i="28"/>
  <c r="G468" i="28"/>
  <c r="E544" i="28"/>
  <c r="D549" i="28"/>
  <c r="E555" i="28"/>
  <c r="D352" i="28"/>
  <c r="C846" i="28"/>
  <c r="D355" i="28"/>
  <c r="F863" i="28"/>
  <c r="D848" i="28"/>
  <c r="D299" i="28"/>
  <c r="F587" i="28"/>
  <c r="C422" i="28"/>
  <c r="D553" i="28"/>
  <c r="E419" i="28"/>
  <c r="B594" i="28"/>
  <c r="A594" i="28"/>
  <c r="F803" i="28"/>
  <c r="G511" i="28"/>
  <c r="E861" i="28"/>
  <c r="C356" i="28"/>
  <c r="F768" i="28"/>
  <c r="C325" i="28"/>
  <c r="G519" i="28"/>
  <c r="E384" i="28"/>
  <c r="G631" i="28"/>
  <c r="E313" i="28"/>
  <c r="F682" i="28"/>
  <c r="D502" i="28"/>
  <c r="E382" i="28"/>
  <c r="E823" i="28"/>
  <c r="C518" i="28"/>
  <c r="D548" i="28"/>
  <c r="B440" i="28"/>
  <c r="A440" i="28"/>
  <c r="B328" i="28"/>
  <c r="A328" i="28"/>
  <c r="C148" i="28"/>
  <c r="D185" i="28"/>
  <c r="F243" i="28"/>
  <c r="F158" i="28"/>
  <c r="D229" i="28"/>
  <c r="D259" i="28"/>
  <c r="D150" i="28"/>
  <c r="D200" i="28"/>
  <c r="F184" i="28"/>
  <c r="C236" i="28"/>
  <c r="D135" i="28"/>
  <c r="D215" i="28"/>
  <c r="D210" i="28"/>
  <c r="C231" i="28"/>
  <c r="F249" i="28"/>
  <c r="G218" i="28"/>
  <c r="B216" i="28"/>
  <c r="A216" i="28"/>
  <c r="F157" i="28"/>
  <c r="E183" i="28"/>
  <c r="D162" i="28"/>
  <c r="D178" i="28"/>
  <c r="F250" i="28"/>
  <c r="F160" i="28"/>
  <c r="D161" i="28"/>
  <c r="C245" i="28"/>
  <c r="E241" i="28"/>
  <c r="F156" i="28"/>
  <c r="G205" i="28"/>
  <c r="D228" i="28"/>
  <c r="B146" i="28"/>
  <c r="A146" i="28"/>
  <c r="C190" i="28"/>
  <c r="F221" i="28"/>
  <c r="F269" i="28"/>
  <c r="B267" i="28"/>
  <c r="A267" i="28"/>
  <c r="G214" i="28"/>
  <c r="A246" i="28"/>
  <c r="B246" i="28"/>
  <c r="E256" i="28"/>
  <c r="C211" i="28"/>
  <c r="B204" i="28"/>
  <c r="A204" i="28"/>
  <c r="F213" i="28"/>
  <c r="B262" i="28"/>
  <c r="A262" i="28"/>
  <c r="G233" i="28"/>
  <c r="G192" i="28"/>
  <c r="C209" i="28"/>
  <c r="C188" i="28"/>
  <c r="A244" i="28"/>
  <c r="B244" i="28"/>
  <c r="E260" i="28"/>
  <c r="F194" i="28"/>
  <c r="G195" i="28"/>
  <c r="D207" i="28"/>
  <c r="C121" i="28"/>
  <c r="D123" i="28"/>
  <c r="A114" i="28"/>
  <c r="B114" i="28"/>
  <c r="D120" i="28"/>
  <c r="C112" i="28"/>
  <c r="B119" i="28"/>
  <c r="A119" i="28"/>
  <c r="F103" i="28"/>
  <c r="G133" i="28"/>
  <c r="B106" i="28"/>
  <c r="A106" i="28"/>
  <c r="B107" i="28"/>
  <c r="A107" i="28"/>
  <c r="F92" i="28"/>
  <c r="D90" i="28"/>
  <c r="E89" i="28"/>
  <c r="D122" i="28"/>
  <c r="F108" i="28"/>
  <c r="G833" i="28"/>
  <c r="G618" i="28"/>
  <c r="C451" i="28"/>
  <c r="B501" i="28"/>
  <c r="A501" i="28"/>
  <c r="E389" i="28"/>
  <c r="B820" i="28"/>
  <c r="A820" i="28"/>
  <c r="B493" i="28"/>
  <c r="A493" i="28"/>
  <c r="B385" i="28"/>
  <c r="A385" i="28"/>
  <c r="G506" i="28"/>
  <c r="G751" i="28"/>
  <c r="C349" i="28"/>
  <c r="C465" i="28"/>
  <c r="B484" i="28"/>
  <c r="A484" i="28"/>
  <c r="A773" i="28"/>
  <c r="B773" i="28"/>
  <c r="C529" i="28"/>
  <c r="D761" i="28"/>
  <c r="C505" i="28"/>
  <c r="E603" i="28"/>
  <c r="G583" i="28"/>
  <c r="D459" i="28"/>
  <c r="B271" i="28"/>
  <c r="A271" i="28"/>
  <c r="D421" i="28"/>
  <c r="F740" i="28"/>
  <c r="B288" i="28"/>
  <c r="A288" i="28"/>
  <c r="E510" i="28"/>
  <c r="E549" i="28"/>
  <c r="D625" i="28"/>
  <c r="E757" i="28"/>
  <c r="B344" i="28"/>
  <c r="A344" i="28"/>
  <c r="B846" i="28"/>
  <c r="A846" i="28"/>
  <c r="F742" i="28"/>
  <c r="B419" i="28"/>
  <c r="A419" i="28"/>
  <c r="F600" i="28"/>
  <c r="C861" i="28"/>
  <c r="B356" i="28"/>
  <c r="A356" i="28"/>
  <c r="D768" i="28"/>
  <c r="C706" i="28"/>
  <c r="C754" i="28"/>
  <c r="F313" i="28"/>
  <c r="F776" i="28"/>
  <c r="A539" i="28"/>
  <c r="B539" i="28"/>
  <c r="B548" i="28"/>
  <c r="A548" i="28"/>
  <c r="D593" i="28"/>
  <c r="A811" i="28"/>
  <c r="B811" i="28"/>
  <c r="A512" i="28"/>
  <c r="B512" i="28"/>
  <c r="D641" i="28"/>
  <c r="F849" i="28"/>
  <c r="E439" i="28"/>
  <c r="F839" i="28"/>
  <c r="F374" i="28"/>
  <c r="C477" i="28"/>
  <c r="C409" i="28"/>
  <c r="B637" i="28"/>
  <c r="A637" i="28"/>
  <c r="C437" i="28"/>
  <c r="B403" i="28"/>
  <c r="A403" i="28"/>
  <c r="D528" i="28"/>
  <c r="B629" i="28"/>
  <c r="A629" i="28"/>
  <c r="C284" i="28"/>
  <c r="F791" i="28"/>
  <c r="C291" i="28"/>
  <c r="E870" i="28"/>
  <c r="A362" i="28"/>
  <c r="B362" i="28"/>
  <c r="B657" i="28"/>
  <c r="A657" i="28"/>
  <c r="D865" i="28"/>
  <c r="E301" i="28"/>
  <c r="A569" i="28"/>
  <c r="B569" i="28"/>
  <c r="C507" i="28"/>
  <c r="F554" i="28"/>
  <c r="E381" i="28"/>
  <c r="E552" i="28"/>
  <c r="F327" i="28"/>
  <c r="G358" i="28"/>
  <c r="B514" i="28"/>
  <c r="A514" i="28"/>
  <c r="D837" i="28"/>
  <c r="C874" i="28"/>
  <c r="D736" i="28"/>
  <c r="D883" i="28"/>
  <c r="B272" i="28"/>
  <c r="A272" i="28"/>
  <c r="F578" i="28"/>
  <c r="B771" i="28"/>
  <c r="A771" i="28"/>
  <c r="C879" i="28"/>
  <c r="B743" i="28"/>
  <c r="A743" i="28"/>
  <c r="A582" i="28"/>
  <c r="B582" i="28"/>
  <c r="G747" i="28"/>
  <c r="G753" i="28"/>
  <c r="F438" i="28"/>
  <c r="F295" i="28"/>
  <c r="B656" i="28"/>
  <c r="A656" i="28"/>
  <c r="D429" i="28"/>
  <c r="E719" i="28"/>
  <c r="F818" i="28"/>
  <c r="D404" i="28"/>
  <c r="B341" i="27"/>
  <c r="B357" i="28"/>
  <c r="A357" i="28"/>
  <c r="E542" i="28"/>
  <c r="C702" i="28"/>
  <c r="E825" i="28"/>
  <c r="D481" i="28"/>
  <c r="C733" i="28"/>
  <c r="D375" i="28"/>
  <c r="D479" i="28"/>
  <c r="B545" i="27"/>
  <c r="A550" i="28"/>
  <c r="B550" i="28"/>
  <c r="B307" i="28"/>
  <c r="A307" i="28"/>
  <c r="C748" i="28"/>
  <c r="B541" i="27"/>
  <c r="B546" i="28"/>
  <c r="A546" i="28"/>
  <c r="G612" i="28"/>
  <c r="C486" i="28"/>
  <c r="B935" i="27"/>
  <c r="B778" i="28"/>
  <c r="A778" i="28"/>
  <c r="A887" i="1"/>
  <c r="B887" i="28"/>
  <c r="A887" i="28"/>
  <c r="B603" i="27"/>
  <c r="B608" i="28"/>
  <c r="A608" i="28"/>
  <c r="G401" i="28"/>
  <c r="G530" i="28"/>
  <c r="F878" i="28"/>
  <c r="G614" i="28"/>
  <c r="E775" i="28"/>
  <c r="D890" i="28"/>
  <c r="E674" i="28"/>
  <c r="E300" i="28"/>
  <c r="D886" i="28"/>
  <c r="C384" i="28"/>
  <c r="B860" i="28"/>
  <c r="A860" i="28"/>
  <c r="D588" i="28"/>
  <c r="E677" i="28"/>
  <c r="G286" i="28"/>
  <c r="E470" i="28"/>
  <c r="C274" i="28"/>
  <c r="F482" i="28"/>
  <c r="B368" i="28"/>
  <c r="A368" i="28"/>
  <c r="D811" i="28"/>
  <c r="F806" i="28"/>
  <c r="B534" i="28"/>
  <c r="A534" i="28"/>
  <c r="G320" i="28"/>
  <c r="A711" i="28"/>
  <c r="B711" i="28"/>
  <c r="G866" i="28"/>
  <c r="D716" i="28"/>
  <c r="E611" i="28"/>
  <c r="E577" i="28"/>
  <c r="E675" i="28"/>
  <c r="E599" i="28"/>
  <c r="E764" i="28"/>
  <c r="E732" i="28"/>
  <c r="F393" i="28"/>
  <c r="D522" i="28"/>
  <c r="F697" i="28"/>
  <c r="D637" i="28"/>
  <c r="F330" i="28"/>
  <c r="C755" i="28"/>
  <c r="B571" i="28"/>
  <c r="A571" i="28"/>
  <c r="C595" i="28"/>
  <c r="D826" i="28"/>
  <c r="C636" i="28"/>
  <c r="D403" i="28"/>
  <c r="G413" i="28"/>
  <c r="D627" i="28"/>
  <c r="G361" i="28"/>
  <c r="B718" i="28"/>
  <c r="A718" i="28"/>
  <c r="D316" i="28"/>
  <c r="C819" i="28"/>
  <c r="G688" i="28"/>
  <c r="B693" i="28"/>
  <c r="A693" i="28"/>
  <c r="F792" i="28"/>
  <c r="E402" i="28"/>
  <c r="B284" i="28"/>
  <c r="A284" i="28"/>
  <c r="B353" i="28"/>
  <c r="A353" i="28"/>
  <c r="B791" i="28"/>
  <c r="A791" i="28"/>
  <c r="G616" i="28"/>
  <c r="A684" i="28"/>
  <c r="B684" i="28"/>
  <c r="A851" i="1"/>
  <c r="B851" i="28"/>
  <c r="A851" i="28"/>
  <c r="G332" i="28"/>
  <c r="F815" i="28"/>
  <c r="D508" i="28"/>
  <c r="E877" i="28"/>
  <c r="D602" i="28"/>
  <c r="B500" i="28"/>
  <c r="A500" i="28"/>
  <c r="E499" i="28"/>
  <c r="E410" i="28"/>
  <c r="G865" i="28"/>
  <c r="F579" i="28"/>
  <c r="E561" i="28"/>
  <c r="B406" i="28"/>
  <c r="A406" i="28"/>
  <c r="D420" i="28"/>
  <c r="B279" i="28"/>
  <c r="A279" i="28"/>
  <c r="E769" i="28"/>
  <c r="C378" i="28"/>
  <c r="C275" i="28"/>
  <c r="F390" i="28"/>
  <c r="F630" i="28"/>
  <c r="E722" i="28"/>
  <c r="G601" i="28"/>
  <c r="D586" i="28"/>
  <c r="G623" i="28"/>
  <c r="E665" i="28"/>
  <c r="E816" i="28"/>
  <c r="D371" i="28"/>
  <c r="B354" i="28"/>
  <c r="A354" i="28"/>
  <c r="D338" i="28"/>
  <c r="F526" i="28"/>
  <c r="E605" i="28"/>
  <c r="C699" i="28"/>
  <c r="B301" i="28"/>
  <c r="A301" i="28"/>
  <c r="F497" i="28"/>
  <c r="G569" i="28"/>
  <c r="A554" i="28"/>
  <c r="B554" i="28"/>
  <c r="E666" i="28"/>
  <c r="C381" i="28"/>
  <c r="G856" i="28"/>
  <c r="G704" i="28"/>
  <c r="D790" i="28"/>
  <c r="E679" i="28"/>
  <c r="E705" i="28"/>
  <c r="B278" i="28"/>
  <c r="A278" i="28"/>
  <c r="D701" i="28"/>
  <c r="E468" i="28"/>
  <c r="E635" i="28"/>
  <c r="C712" i="28"/>
  <c r="E435" i="28"/>
  <c r="E416" i="28"/>
  <c r="G536" i="28"/>
  <c r="B373" i="28"/>
  <c r="A373" i="28"/>
  <c r="C570" i="28"/>
  <c r="F655" i="28"/>
  <c r="B352" i="28"/>
  <c r="A352" i="28"/>
  <c r="G728" i="28"/>
  <c r="G846" i="28"/>
  <c r="D445" i="28"/>
  <c r="G504" i="28"/>
  <c r="A848" i="1"/>
  <c r="B848" i="28"/>
  <c r="A848" i="28"/>
  <c r="F450" i="28"/>
  <c r="E584" i="28"/>
  <c r="E323" i="28"/>
  <c r="E535" i="28"/>
  <c r="C801" i="28"/>
  <c r="B422" i="28"/>
  <c r="A422" i="28"/>
  <c r="E783" i="28"/>
  <c r="A478" i="28"/>
  <c r="B478" i="28"/>
  <c r="C419" i="28"/>
  <c r="B767" i="28"/>
  <c r="A767" i="28"/>
  <c r="F401" i="28"/>
  <c r="F530" i="28"/>
  <c r="E878" i="28"/>
  <c r="C775" i="28"/>
  <c r="C890" i="28"/>
  <c r="F325" i="28"/>
  <c r="C300" i="28"/>
  <c r="C886" i="28"/>
  <c r="F860" i="28"/>
  <c r="C588" i="28"/>
  <c r="F286" i="28"/>
  <c r="B382" i="28"/>
  <c r="A382" i="28"/>
  <c r="B274" i="28"/>
  <c r="A274" i="28"/>
  <c r="B482" i="28"/>
  <c r="A482" i="28"/>
  <c r="B518" i="28"/>
  <c r="A518" i="28"/>
  <c r="D345" i="28"/>
  <c r="G548" i="28"/>
  <c r="D836" i="28"/>
  <c r="G680" i="28"/>
  <c r="F891" i="28"/>
  <c r="E806" i="28"/>
  <c r="F715" i="28"/>
  <c r="F866" i="28"/>
  <c r="C716" i="28"/>
  <c r="D611" i="28"/>
  <c r="D577" i="28"/>
  <c r="C675" i="28"/>
  <c r="E380" i="28"/>
  <c r="E632" i="28"/>
  <c r="B599" i="28"/>
  <c r="A599" i="28"/>
  <c r="D764" i="28"/>
  <c r="C732" i="28"/>
  <c r="G628" i="28"/>
  <c r="C522" i="28"/>
  <c r="E697" i="28"/>
  <c r="B755" i="28"/>
  <c r="A755" i="28"/>
  <c r="D571" i="28"/>
  <c r="G826" i="28"/>
  <c r="F403" i="28"/>
  <c r="E824" i="28"/>
  <c r="F413" i="28"/>
  <c r="F629" i="28"/>
  <c r="C627" i="28"/>
  <c r="E361" i="28"/>
  <c r="G335" i="28"/>
  <c r="C316" i="28"/>
  <c r="B819" i="28"/>
  <c r="A819" i="28"/>
  <c r="E688" i="28"/>
  <c r="F326" i="28"/>
  <c r="G298" i="28"/>
  <c r="E792" i="28"/>
  <c r="C402" i="28"/>
  <c r="E841" i="28"/>
  <c r="E353" i="28"/>
  <c r="F616" i="28"/>
  <c r="G446" i="28"/>
  <c r="G851" i="28"/>
  <c r="C332" i="28"/>
  <c r="C815" i="28"/>
  <c r="C870" i="28"/>
  <c r="C508" i="28"/>
  <c r="G877" i="28"/>
  <c r="D657" i="28"/>
  <c r="B602" i="28"/>
  <c r="A602" i="28"/>
  <c r="F329" i="28"/>
  <c r="C500" i="28"/>
  <c r="E420" i="28"/>
  <c r="B524" i="28"/>
  <c r="A524" i="28"/>
  <c r="B722" i="28"/>
  <c r="A722" i="28"/>
  <c r="F463" i="28"/>
  <c r="E538" i="28"/>
  <c r="A816" i="28"/>
  <c r="B816" i="28"/>
  <c r="C497" i="28"/>
  <c r="D802" i="28"/>
  <c r="E360" i="28"/>
  <c r="A358" i="28"/>
  <c r="B358" i="28"/>
  <c r="C837" i="28"/>
  <c r="G883" i="28"/>
  <c r="G745" i="28"/>
  <c r="E771" i="28"/>
  <c r="B282" i="28"/>
  <c r="A282" i="28"/>
  <c r="F405" i="28"/>
  <c r="A713" i="28"/>
  <c r="B713" i="28"/>
  <c r="D267" i="27"/>
  <c r="C281" i="28"/>
  <c r="B678" i="28"/>
  <c r="A678" i="28"/>
  <c r="A485" i="28"/>
  <c r="B485" i="28"/>
  <c r="F480" i="28"/>
  <c r="B346" i="28"/>
  <c r="A346" i="28"/>
  <c r="C634" i="28"/>
  <c r="E831" i="28"/>
  <c r="F386" i="28"/>
  <c r="F491" i="28"/>
  <c r="B559" i="28"/>
  <c r="A559" i="28"/>
  <c r="F733" i="28"/>
  <c r="D517" i="28"/>
  <c r="B591" i="28"/>
  <c r="A591" i="28"/>
  <c r="G759" i="28"/>
  <c r="D714" i="28"/>
  <c r="D852" i="28"/>
  <c r="G378" i="28"/>
  <c r="D452" i="28"/>
  <c r="B390" i="28"/>
  <c r="A390" i="28"/>
  <c r="D601" i="28"/>
  <c r="B762" i="28"/>
  <c r="A762" i="28"/>
  <c r="D428" i="28"/>
  <c r="G835" i="28"/>
  <c r="C665" i="28"/>
  <c r="D538" i="28"/>
  <c r="E339" i="28"/>
  <c r="C526" i="28"/>
  <c r="F696" i="28"/>
  <c r="B807" i="28"/>
  <c r="A807" i="28"/>
  <c r="B497" i="28"/>
  <c r="A497" i="28"/>
  <c r="F741" i="28"/>
  <c r="D569" i="28"/>
  <c r="C721" i="28"/>
  <c r="D442" i="28"/>
  <c r="C856" i="28"/>
  <c r="B360" i="28"/>
  <c r="A360" i="28"/>
  <c r="B842" i="28"/>
  <c r="A842" i="28"/>
  <c r="A729" i="28"/>
  <c r="B729" i="28"/>
  <c r="D333" i="28"/>
  <c r="D563" i="28"/>
  <c r="D727" i="28"/>
  <c r="B857" i="28"/>
  <c r="A857" i="28"/>
  <c r="C617" i="28"/>
  <c r="F745" i="28"/>
  <c r="D443" i="28"/>
  <c r="F324" i="28"/>
  <c r="E879" i="28"/>
  <c r="C383" i="28"/>
  <c r="C466" i="28"/>
  <c r="E405" i="28"/>
  <c r="B281" i="28"/>
  <c r="A281" i="28"/>
  <c r="C438" i="28"/>
  <c r="E558" i="28"/>
  <c r="G372" i="28"/>
  <c r="D634" i="28"/>
  <c r="C845" i="28"/>
  <c r="B536" i="27"/>
  <c r="B541" i="28"/>
  <c r="A541" i="28"/>
  <c r="B363" i="28"/>
  <c r="A363" i="28"/>
  <c r="F591" i="28"/>
  <c r="A869" i="28"/>
  <c r="B869" i="28"/>
  <c r="B882" i="28"/>
  <c r="A882" i="28"/>
  <c r="B269" i="27"/>
  <c r="B285" i="28"/>
  <c r="A285" i="28"/>
  <c r="G388" i="28"/>
  <c r="B277" i="27"/>
  <c r="B293" i="28"/>
  <c r="A293" i="28"/>
  <c r="D498" i="28"/>
  <c r="F841" i="28"/>
  <c r="B441" i="28"/>
  <c r="A441" i="28"/>
  <c r="A377" i="28"/>
  <c r="B377" i="28"/>
  <c r="E684" i="28"/>
  <c r="D540" i="28"/>
  <c r="D687" i="28"/>
  <c r="D815" i="28"/>
  <c r="E362" i="28"/>
  <c r="A877" i="28"/>
  <c r="B877" i="28"/>
  <c r="G500" i="28"/>
  <c r="C557" i="28"/>
  <c r="E596" i="28"/>
  <c r="C449" i="28"/>
  <c r="D639" i="28"/>
  <c r="G279" i="28"/>
  <c r="G396" i="28"/>
  <c r="C452" i="28"/>
  <c r="B630" i="28"/>
  <c r="A630" i="28"/>
  <c r="C601" i="28"/>
  <c r="D619" i="28"/>
  <c r="E623" i="28"/>
  <c r="F835" i="28"/>
  <c r="B681" i="28"/>
  <c r="A681" i="28"/>
  <c r="B665" i="28"/>
  <c r="A665" i="28"/>
  <c r="D830" i="28"/>
  <c r="G424" i="28"/>
  <c r="C538" i="28"/>
  <c r="G808" i="28"/>
  <c r="C339" i="28"/>
  <c r="E832" i="28"/>
  <c r="B526" i="28"/>
  <c r="A526" i="28"/>
  <c r="A696" i="28"/>
  <c r="B696" i="28"/>
  <c r="G376" i="28"/>
  <c r="D807" i="28"/>
  <c r="E741" i="28"/>
  <c r="E853" i="28"/>
  <c r="C296" i="28"/>
  <c r="B802" i="28"/>
  <c r="A802" i="28"/>
  <c r="G666" i="28"/>
  <c r="A721" i="28"/>
  <c r="B721" i="28"/>
  <c r="A856" i="28"/>
  <c r="B856" i="28"/>
  <c r="F842" i="28"/>
  <c r="D309" i="28"/>
  <c r="C333" i="28"/>
  <c r="G289" i="28"/>
  <c r="E876" i="28"/>
  <c r="C563" i="28"/>
  <c r="C727" i="28"/>
  <c r="E745" i="28"/>
  <c r="E324" i="28"/>
  <c r="E292" i="28"/>
  <c r="A879" i="1"/>
  <c r="B879" i="28"/>
  <c r="A879" i="28"/>
  <c r="B383" i="28"/>
  <c r="A383" i="28"/>
  <c r="B466" i="28"/>
  <c r="A466" i="28"/>
  <c r="G336" i="28"/>
  <c r="A438" i="28"/>
  <c r="B438" i="28"/>
  <c r="F525" i="28"/>
  <c r="D558" i="28"/>
  <c r="E700" i="28"/>
  <c r="E818" i="28"/>
  <c r="D812" i="28"/>
  <c r="C796" i="28"/>
  <c r="F372" i="28"/>
  <c r="D346" i="28"/>
  <c r="B634" i="28"/>
  <c r="A634" i="28"/>
  <c r="B308" i="28"/>
  <c r="A308" i="28"/>
  <c r="B386" i="28"/>
  <c r="A386" i="28"/>
  <c r="A845" i="28"/>
  <c r="B845" i="28"/>
  <c r="E858" i="28"/>
  <c r="B315" i="28"/>
  <c r="A315" i="28"/>
  <c r="C813" i="28"/>
  <c r="E724" i="28"/>
  <c r="D800" i="28"/>
  <c r="F850" i="28"/>
  <c r="D819" i="28"/>
  <c r="B423" i="28"/>
  <c r="A423" i="28"/>
  <c r="D624" i="28"/>
  <c r="D326" i="28"/>
  <c r="D298" i="28"/>
  <c r="F476" i="28"/>
  <c r="G402" i="28"/>
  <c r="G498" i="28"/>
  <c r="C537" i="28"/>
  <c r="G684" i="28"/>
  <c r="D446" i="28"/>
  <c r="F540" i="28"/>
  <c r="B687" i="28"/>
  <c r="A687" i="28"/>
  <c r="D726" i="28"/>
  <c r="B668" i="28"/>
  <c r="A668" i="28"/>
  <c r="B815" i="28"/>
  <c r="A815" i="28"/>
  <c r="C362" i="28"/>
  <c r="G657" i="28"/>
  <c r="G703" i="28"/>
  <c r="F500" i="28"/>
  <c r="F557" i="28"/>
  <c r="C579" i="28"/>
  <c r="C561" i="28"/>
  <c r="C639" i="28"/>
  <c r="B420" i="28"/>
  <c r="A420" i="28"/>
  <c r="F279" i="28"/>
  <c r="E396" i="28"/>
  <c r="F378" i="28"/>
  <c r="B452" i="28"/>
  <c r="A452" i="28"/>
  <c r="B601" i="28"/>
  <c r="A601" i="28"/>
  <c r="B623" i="28"/>
  <c r="A623" i="28"/>
  <c r="B830" i="28"/>
  <c r="A830" i="28"/>
  <c r="C424" i="28"/>
  <c r="E638" i="28"/>
  <c r="B339" i="28"/>
  <c r="A339" i="28"/>
  <c r="E696" i="28"/>
  <c r="G699" i="28"/>
  <c r="G507" i="28"/>
  <c r="B296" i="28"/>
  <c r="A296" i="28"/>
  <c r="C448" i="28"/>
  <c r="C704" i="28"/>
  <c r="C360" i="28"/>
  <c r="B727" i="28"/>
  <c r="A727" i="28"/>
  <c r="D857" i="28"/>
  <c r="G283" i="28"/>
  <c r="C292" i="28"/>
  <c r="G743" i="28"/>
  <c r="D405" i="28"/>
  <c r="F770" i="28"/>
  <c r="G607" i="27"/>
  <c r="F610" i="28"/>
  <c r="G656" i="28"/>
  <c r="B672" i="28"/>
  <c r="A672" i="28"/>
  <c r="G404" i="28"/>
  <c r="E357" i="28"/>
  <c r="G346" i="28"/>
  <c r="E541" i="28"/>
  <c r="B813" i="28"/>
  <c r="A813" i="28"/>
  <c r="B871" i="28"/>
  <c r="A871" i="28"/>
  <c r="B786" i="28"/>
  <c r="A786" i="28"/>
  <c r="F517" i="28"/>
  <c r="G285" i="28"/>
  <c r="E580" i="28"/>
  <c r="D369" i="28"/>
  <c r="C321" i="28"/>
  <c r="F291" i="28"/>
  <c r="D579" i="28"/>
  <c r="G639" i="28"/>
  <c r="D378" i="28"/>
  <c r="E472" i="28"/>
  <c r="D835" i="28"/>
  <c r="F830" i="28"/>
  <c r="G816" i="28"/>
  <c r="E808" i="28"/>
  <c r="G354" i="28"/>
  <c r="G832" i="28"/>
  <c r="D696" i="28"/>
  <c r="D376" i="28"/>
  <c r="F699" i="28"/>
  <c r="G331" i="28"/>
  <c r="C741" i="28"/>
  <c r="G302" i="28"/>
  <c r="B507" i="28"/>
  <c r="A507" i="28"/>
  <c r="C853" i="28"/>
  <c r="C666" i="28"/>
  <c r="G448" i="28"/>
  <c r="G842" i="28"/>
  <c r="F365" i="28"/>
  <c r="A461" i="28"/>
  <c r="B461" i="28"/>
  <c r="D729" i="28"/>
  <c r="E289" i="28"/>
  <c r="C272" i="28"/>
  <c r="G781" i="28"/>
  <c r="G597" i="28"/>
  <c r="F283" i="28"/>
  <c r="C745" i="28"/>
  <c r="B433" i="28"/>
  <c r="A433" i="28"/>
  <c r="G642" i="28"/>
  <c r="B324" i="28"/>
  <c r="A324" i="28"/>
  <c r="F743" i="28"/>
  <c r="F753" i="28"/>
  <c r="B336" i="28"/>
  <c r="A336" i="28"/>
  <c r="E770" i="28"/>
  <c r="F760" i="28"/>
  <c r="F683" i="28"/>
  <c r="G525" i="28"/>
  <c r="F656" i="28"/>
  <c r="F834" i="28"/>
  <c r="C700" i="28"/>
  <c r="B404" i="28"/>
  <c r="A404" i="28"/>
  <c r="G796" i="28"/>
  <c r="D357" i="28"/>
  <c r="A875" i="1"/>
  <c r="B875" i="28"/>
  <c r="A875" i="28"/>
  <c r="F744" i="28"/>
  <c r="G634" i="28"/>
  <c r="A858" i="1"/>
  <c r="B858" i="28"/>
  <c r="A858" i="28"/>
  <c r="D315" i="28"/>
  <c r="G481" i="28"/>
  <c r="C724" i="28"/>
  <c r="C512" i="28"/>
  <c r="D691" i="28"/>
  <c r="E469" i="28"/>
  <c r="A494" i="28"/>
  <c r="B494" i="28"/>
  <c r="B439" i="28"/>
  <c r="A439" i="28"/>
  <c r="C839" i="28"/>
  <c r="F447" i="28"/>
  <c r="D547" i="28"/>
  <c r="F380" i="28"/>
  <c r="D415" i="28"/>
  <c r="E664" i="28"/>
  <c r="F785" i="28"/>
  <c r="C348" i="28"/>
  <c r="F477" i="28"/>
  <c r="B393" i="28"/>
  <c r="A393" i="28"/>
  <c r="F409" i="28"/>
  <c r="B572" i="28"/>
  <c r="A572" i="28"/>
  <c r="D804" i="28"/>
  <c r="D795" i="28"/>
  <c r="B437" i="28"/>
  <c r="A437" i="28"/>
  <c r="E432" i="28"/>
  <c r="G427" i="28"/>
  <c r="G528" i="28"/>
  <c r="B800" i="28"/>
  <c r="A800" i="28"/>
  <c r="D805" i="28"/>
  <c r="C335" i="28"/>
  <c r="A589" i="28"/>
  <c r="B589" i="28"/>
  <c r="D850" i="28"/>
  <c r="D516" i="28"/>
  <c r="F624" i="28"/>
  <c r="F695" i="28"/>
  <c r="A298" i="28"/>
  <c r="B298" i="28"/>
  <c r="E476" i="28"/>
  <c r="C710" i="28"/>
  <c r="C498" i="28"/>
  <c r="G441" i="28"/>
  <c r="F377" i="28"/>
  <c r="G369" i="28"/>
  <c r="A446" i="28"/>
  <c r="B446" i="28"/>
  <c r="F726" i="28"/>
  <c r="D668" i="28"/>
  <c r="D870" i="28"/>
  <c r="E657" i="28"/>
  <c r="G731" i="28"/>
  <c r="D500" i="28"/>
  <c r="B557" i="28"/>
  <c r="A557" i="28"/>
  <c r="D698" i="28"/>
  <c r="B774" i="28"/>
  <c r="A774" i="28"/>
  <c r="E276" i="28"/>
  <c r="F639" i="28"/>
  <c r="C620" i="28"/>
  <c r="D279" i="28"/>
  <c r="C396" i="28"/>
  <c r="E690" i="28"/>
  <c r="G452" i="28"/>
  <c r="F524" i="28"/>
  <c r="E735" i="28"/>
  <c r="E543" i="28"/>
  <c r="F762" i="28"/>
  <c r="B814" i="28"/>
  <c r="A814" i="28"/>
  <c r="G619" i="28"/>
  <c r="D472" i="28"/>
  <c r="C835" i="28"/>
  <c r="E681" i="28"/>
  <c r="C830" i="28"/>
  <c r="B638" i="28"/>
  <c r="A638" i="28"/>
  <c r="G787" i="28"/>
  <c r="F354" i="28"/>
  <c r="D832" i="28"/>
  <c r="C696" i="28"/>
  <c r="B376" i="28"/>
  <c r="A376" i="28"/>
  <c r="E699" i="28"/>
  <c r="G807" i="28"/>
  <c r="E331" i="28"/>
  <c r="B741" i="28"/>
  <c r="A741" i="28"/>
  <c r="F302" i="28"/>
  <c r="F507" i="28"/>
  <c r="A853" i="28"/>
  <c r="B853" i="28"/>
  <c r="B666" i="28"/>
  <c r="A666" i="28"/>
  <c r="G721" i="28"/>
  <c r="F448" i="28"/>
  <c r="G552" i="28"/>
  <c r="A704" i="28"/>
  <c r="B704" i="28"/>
  <c r="G734" i="28"/>
  <c r="E842" i="28"/>
  <c r="B365" i="28"/>
  <c r="A365" i="28"/>
  <c r="D774" i="28"/>
  <c r="F276" i="28"/>
  <c r="F596" i="28"/>
  <c r="F737" i="28"/>
  <c r="F690" i="28"/>
  <c r="B992" i="27"/>
  <c r="B835" i="28"/>
  <c r="A835" i="28"/>
  <c r="F371" i="28"/>
  <c r="C337" i="28"/>
  <c r="F475" i="28"/>
  <c r="E734" i="28"/>
  <c r="B309" i="28"/>
  <c r="A309" i="28"/>
  <c r="B289" i="28"/>
  <c r="A289" i="28"/>
  <c r="E578" i="28"/>
  <c r="F817" i="28"/>
  <c r="B610" i="28"/>
  <c r="A610" i="28"/>
  <c r="D515" i="28"/>
  <c r="B812" i="28"/>
  <c r="A812" i="28"/>
  <c r="C343" i="28"/>
  <c r="G531" i="28"/>
  <c r="B481" i="28"/>
  <c r="A481" i="28"/>
  <c r="B862" i="28"/>
  <c r="A862" i="28"/>
  <c r="B453" i="28"/>
  <c r="A453" i="28"/>
  <c r="B314" i="28"/>
  <c r="A314" i="28"/>
  <c r="F798" i="28"/>
  <c r="D762" i="28"/>
  <c r="F814" i="28"/>
  <c r="G496" i="28"/>
  <c r="A619" i="28"/>
  <c r="B619" i="28"/>
  <c r="B472" i="28"/>
  <c r="A472" i="28"/>
  <c r="C681" i="28"/>
  <c r="E434" i="28"/>
  <c r="B424" i="28"/>
  <c r="A424" i="28"/>
  <c r="C808" i="28"/>
  <c r="E787" i="28"/>
  <c r="F337" i="28"/>
  <c r="D605" i="28"/>
  <c r="F807" i="28"/>
  <c r="B331" i="28"/>
  <c r="A331" i="28"/>
  <c r="E475" i="28"/>
  <c r="B302" i="28"/>
  <c r="A302" i="28"/>
  <c r="E554" i="28"/>
  <c r="E467" i="28"/>
  <c r="E721" i="28"/>
  <c r="C552" i="28"/>
  <c r="C734" i="28"/>
  <c r="D725" i="28"/>
  <c r="C842" i="28"/>
  <c r="G514" i="28"/>
  <c r="F545" i="28"/>
  <c r="A720" i="28"/>
  <c r="B720" i="28"/>
  <c r="G876" i="28"/>
  <c r="C781" i="28"/>
  <c r="C575" i="28"/>
  <c r="D597" i="28"/>
  <c r="G458" i="28"/>
  <c r="B578" i="28"/>
  <c r="A578" i="28"/>
  <c r="D433" i="28"/>
  <c r="E642" i="28"/>
  <c r="G292" i="28"/>
  <c r="C743" i="28"/>
  <c r="F738" i="28"/>
  <c r="E466" i="28"/>
  <c r="F582" i="28"/>
  <c r="D713" i="28"/>
  <c r="A753" i="28"/>
  <c r="B753" i="28"/>
  <c r="D770" i="28"/>
  <c r="E817" i="28"/>
  <c r="G515" i="28"/>
  <c r="C525" i="28"/>
  <c r="D656" i="28"/>
  <c r="E431" i="28"/>
  <c r="F404" i="28"/>
  <c r="G609" i="28"/>
  <c r="E342" i="28"/>
  <c r="D606" i="28"/>
  <c r="G825" i="28"/>
  <c r="F343" i="28"/>
  <c r="F845" i="28"/>
  <c r="E341" i="28"/>
  <c r="D531" i="28"/>
  <c r="G858" i="28"/>
  <c r="F481" i="28"/>
  <c r="G724" i="28"/>
  <c r="F464" i="28"/>
  <c r="C560" i="28"/>
  <c r="B334" i="27"/>
  <c r="A350" i="28"/>
  <c r="B350" i="28"/>
  <c r="G394" i="28"/>
  <c r="D847" i="28"/>
  <c r="D363" i="28"/>
  <c r="G854" i="28"/>
  <c r="G550" i="28"/>
  <c r="E340" i="28"/>
  <c r="D307" i="28"/>
  <c r="C565" i="28"/>
  <c r="B495" i="28"/>
  <c r="A495" i="28"/>
  <c r="F612" i="28"/>
  <c r="G294" i="28"/>
  <c r="D662" i="28"/>
  <c r="D658" i="28"/>
  <c r="E778" i="28"/>
  <c r="D314" i="28"/>
  <c r="E746" i="28"/>
  <c r="E503" i="28"/>
  <c r="D608" i="28"/>
  <c r="G379" i="28"/>
  <c r="B827" i="27"/>
  <c r="B670" i="28"/>
  <c r="A670" i="28"/>
  <c r="G310" i="28"/>
  <c r="B304" i="28"/>
  <c r="A304" i="28"/>
  <c r="A645" i="28"/>
  <c r="B645" i="28"/>
  <c r="A80" i="28"/>
  <c r="B80" i="28"/>
  <c r="G397" i="28"/>
  <c r="D644" i="28"/>
  <c r="F651" i="28"/>
  <c r="C649" i="28"/>
  <c r="E650" i="28"/>
  <c r="G652" i="28"/>
  <c r="F85" i="28"/>
  <c r="E76" i="28"/>
  <c r="G78" i="28"/>
  <c r="E75" i="28"/>
  <c r="G272" i="28"/>
  <c r="D454" i="28"/>
  <c r="B617" i="28"/>
  <c r="A617" i="28"/>
  <c r="B642" i="28"/>
  <c r="A642" i="28"/>
  <c r="G771" i="28"/>
  <c r="B292" i="28"/>
  <c r="A292" i="28"/>
  <c r="A747" i="28"/>
  <c r="B747" i="28"/>
  <c r="B927" i="27"/>
  <c r="B770" i="28"/>
  <c r="A770" i="28"/>
  <c r="C817" i="28"/>
  <c r="D760" i="28"/>
  <c r="B480" i="28"/>
  <c r="A480" i="28"/>
  <c r="C431" i="28"/>
  <c r="C404" i="28"/>
  <c r="F366" i="28"/>
  <c r="B953" i="27"/>
  <c r="B796" i="28"/>
  <c r="A796" i="28"/>
  <c r="G357" i="28"/>
  <c r="G542" i="28"/>
  <c r="B702" i="28"/>
  <c r="A702" i="28"/>
  <c r="C609" i="28"/>
  <c r="B326" i="27"/>
  <c r="B342" i="28"/>
  <c r="A342" i="28"/>
  <c r="B606" i="28"/>
  <c r="A606" i="28"/>
  <c r="C825" i="28"/>
  <c r="B325" i="27"/>
  <c r="B341" i="28"/>
  <c r="A341" i="28"/>
  <c r="F531" i="28"/>
  <c r="G559" i="28"/>
  <c r="E733" i="28"/>
  <c r="G464" i="28"/>
  <c r="E560" i="28"/>
  <c r="E394" i="28"/>
  <c r="F375" i="28"/>
  <c r="C854" i="28"/>
  <c r="E550" i="28"/>
  <c r="G869" i="28"/>
  <c r="G565" i="28"/>
  <c r="B922" i="27"/>
  <c r="B765" i="28"/>
  <c r="A765" i="28"/>
  <c r="D546" i="28"/>
  <c r="B607" i="27"/>
  <c r="B612" i="28"/>
  <c r="A612" i="28"/>
  <c r="G640" i="28"/>
  <c r="E460" i="28"/>
  <c r="B662" i="28"/>
  <c r="A662" i="28"/>
  <c r="E798" i="28"/>
  <c r="E304" i="28"/>
  <c r="B383" i="27"/>
  <c r="B397" i="28"/>
  <c r="A397" i="28"/>
  <c r="B649" i="28"/>
  <c r="A649" i="28"/>
  <c r="C76" i="28"/>
  <c r="D612" i="28"/>
  <c r="B446" i="27"/>
  <c r="B460" i="28"/>
  <c r="A460" i="28"/>
  <c r="A486" i="28"/>
  <c r="B486" i="28"/>
  <c r="C778" i="28"/>
  <c r="D293" i="28"/>
  <c r="B455" i="28"/>
  <c r="A455" i="28"/>
  <c r="B644" i="28"/>
  <c r="A644" i="28"/>
  <c r="D651" i="28"/>
  <c r="F647" i="28"/>
  <c r="C650" i="28"/>
  <c r="E652" i="28"/>
  <c r="D85" i="28"/>
  <c r="C455" i="28"/>
  <c r="E303" i="28"/>
  <c r="C651" i="28"/>
  <c r="E647" i="28"/>
  <c r="G646" i="28"/>
  <c r="B807" i="27"/>
  <c r="B650" i="28"/>
  <c r="A650" i="28"/>
  <c r="D652" i="28"/>
  <c r="B85" i="28"/>
  <c r="A85" i="28"/>
  <c r="B70" i="27"/>
  <c r="B84" i="28"/>
  <c r="A84" i="28"/>
  <c r="F83" i="28"/>
  <c r="D78" i="28"/>
  <c r="B65" i="27"/>
  <c r="B79" i="28"/>
  <c r="A79" i="28"/>
  <c r="B955" i="27"/>
  <c r="B798" i="28"/>
  <c r="A798" i="28"/>
  <c r="F873" i="28"/>
  <c r="C303" i="28"/>
  <c r="E400" i="28"/>
  <c r="A651" i="1"/>
  <c r="A651" i="28"/>
  <c r="B651" i="28"/>
  <c r="A81" i="28"/>
  <c r="B81" i="28"/>
  <c r="G84" i="28"/>
  <c r="G83" i="28"/>
  <c r="B64" i="27"/>
  <c r="B78" i="28"/>
  <c r="A78" i="28"/>
  <c r="F287" i="28"/>
  <c r="F303" i="28"/>
  <c r="B809" i="27"/>
  <c r="B652" i="28"/>
  <c r="A652" i="28"/>
  <c r="C327" i="28"/>
  <c r="G725" i="28"/>
  <c r="D358" i="28"/>
  <c r="A837" i="1"/>
  <c r="A837" i="28"/>
  <c r="B837" i="28"/>
  <c r="F729" i="28"/>
  <c r="A545" i="28"/>
  <c r="B545" i="28"/>
  <c r="C289" i="28"/>
  <c r="G563" i="28"/>
  <c r="A454" i="28"/>
  <c r="B454" i="28"/>
  <c r="E521" i="28"/>
  <c r="C283" i="28"/>
  <c r="F617" i="28"/>
  <c r="A745" i="28"/>
  <c r="B745" i="28"/>
  <c r="D578" i="28"/>
  <c r="C443" i="28"/>
  <c r="D771" i="28"/>
  <c r="G383" i="28"/>
  <c r="G738" i="28"/>
  <c r="G282" i="28"/>
  <c r="D747" i="28"/>
  <c r="F281" i="28"/>
  <c r="G678" i="28"/>
  <c r="E438" i="28"/>
  <c r="D610" i="28"/>
  <c r="C295" i="28"/>
  <c r="D683" i="28"/>
  <c r="A515" i="28"/>
  <c r="B515" i="28"/>
  <c r="E485" i="28"/>
  <c r="D672" i="28"/>
  <c r="D480" i="28"/>
  <c r="B558" i="28"/>
  <c r="A558" i="28"/>
  <c r="B719" i="28"/>
  <c r="A719" i="28"/>
  <c r="F812" i="28"/>
  <c r="A366" i="28"/>
  <c r="B366" i="28"/>
  <c r="E875" i="28"/>
  <c r="F346" i="28"/>
  <c r="D744" i="28"/>
  <c r="D308" i="28"/>
  <c r="E386" i="28"/>
  <c r="B343" i="28"/>
  <c r="A343" i="28"/>
  <c r="A491" i="28"/>
  <c r="B491" i="28"/>
  <c r="E559" i="28"/>
  <c r="G813" i="28"/>
  <c r="F456" i="28"/>
  <c r="B560" i="28"/>
  <c r="A560" i="28"/>
  <c r="F786" i="28"/>
  <c r="E847" i="28"/>
  <c r="B512" i="27"/>
  <c r="B517" i="28"/>
  <c r="A517" i="28"/>
  <c r="C479" i="28"/>
  <c r="D591" i="28"/>
  <c r="F882" i="28"/>
  <c r="D765" i="28"/>
  <c r="F640" i="28"/>
  <c r="G749" i="28"/>
  <c r="F364" i="28"/>
  <c r="G887" i="28"/>
  <c r="F388" i="28"/>
  <c r="E772" i="28"/>
  <c r="G417" i="28"/>
  <c r="B758" i="28"/>
  <c r="A758" i="28"/>
  <c r="C873" i="28"/>
  <c r="B400" i="28"/>
  <c r="A400" i="28"/>
  <c r="G653" i="28"/>
  <c r="B647" i="28"/>
  <c r="A647" i="28"/>
  <c r="D646" i="28"/>
  <c r="F648" i="28"/>
  <c r="D77" i="28"/>
  <c r="G81" i="28"/>
  <c r="F84" i="28"/>
  <c r="B69" i="27"/>
  <c r="A83" i="28"/>
  <c r="B83" i="28"/>
  <c r="C82" i="28"/>
  <c r="D79" i="28"/>
  <c r="C868" i="28"/>
  <c r="G499" i="28"/>
  <c r="D410" i="28"/>
  <c r="E723" i="28"/>
  <c r="A561" i="28"/>
  <c r="B561" i="28"/>
  <c r="E406" i="28"/>
  <c r="D769" i="28"/>
  <c r="G852" i="28"/>
  <c r="D390" i="28"/>
  <c r="E630" i="28"/>
  <c r="F601" i="28"/>
  <c r="G810" i="28"/>
  <c r="F428" i="28"/>
  <c r="G586" i="28"/>
  <c r="D623" i="28"/>
  <c r="C463" i="28"/>
  <c r="E424" i="28"/>
  <c r="G538" i="28"/>
  <c r="D816" i="28"/>
  <c r="G339" i="28"/>
  <c r="D354" i="28"/>
  <c r="B338" i="28"/>
  <c r="A338" i="28"/>
  <c r="E526" i="28"/>
  <c r="C605" i="28"/>
  <c r="B699" i="28"/>
  <c r="A699" i="28"/>
  <c r="E497" i="28"/>
  <c r="C302" i="28"/>
  <c r="F569" i="28"/>
  <c r="G853" i="28"/>
  <c r="E296" i="28"/>
  <c r="G802" i="28"/>
  <c r="E856" i="28"/>
  <c r="F704" i="28"/>
  <c r="B327" i="28"/>
  <c r="A327" i="28"/>
  <c r="B725" i="28"/>
  <c r="A725" i="28"/>
  <c r="C358" i="28"/>
  <c r="D365" i="28"/>
  <c r="F309" i="28"/>
  <c r="E874" i="28"/>
  <c r="G333" i="28"/>
  <c r="F563" i="28"/>
  <c r="F727" i="28"/>
  <c r="E781" i="28"/>
  <c r="D521" i="28"/>
  <c r="G857" i="28"/>
  <c r="B283" i="28"/>
  <c r="A283" i="28"/>
  <c r="E617" i="28"/>
  <c r="B443" i="28"/>
  <c r="A443" i="28"/>
  <c r="C771" i="28"/>
  <c r="G879" i="28"/>
  <c r="E383" i="28"/>
  <c r="D738" i="28"/>
  <c r="E282" i="28"/>
  <c r="C405" i="28"/>
  <c r="G713" i="28"/>
  <c r="E281" i="28"/>
  <c r="D336" i="28"/>
  <c r="F678" i="28"/>
  <c r="C610" i="28"/>
  <c r="B295" i="28"/>
  <c r="A295" i="28"/>
  <c r="B683" i="28"/>
  <c r="A683" i="28"/>
  <c r="D485" i="28"/>
  <c r="G672" i="28"/>
  <c r="C834" i="28"/>
  <c r="C480" i="28"/>
  <c r="B818" i="28"/>
  <c r="A818" i="28"/>
  <c r="E372" i="28"/>
  <c r="D875" i="28"/>
  <c r="C744" i="28"/>
  <c r="C308" i="28"/>
  <c r="G541" i="28"/>
  <c r="D858" i="28"/>
  <c r="C559" i="28"/>
  <c r="F813" i="28"/>
  <c r="F730" i="28"/>
  <c r="B847" i="28"/>
  <c r="A847" i="28"/>
  <c r="B465" i="27"/>
  <c r="B479" i="28"/>
  <c r="A479" i="28"/>
  <c r="B324" i="27"/>
  <c r="B340" i="28"/>
  <c r="A340" i="28"/>
  <c r="F714" i="28"/>
  <c r="E882" i="28"/>
  <c r="D285" i="28"/>
  <c r="F765" i="28"/>
  <c r="F748" i="28"/>
  <c r="B575" i="27"/>
  <c r="B580" i="28"/>
  <c r="A580" i="28"/>
  <c r="E294" i="28"/>
  <c r="E640" i="28"/>
  <c r="E486" i="28"/>
  <c r="G778" i="28"/>
  <c r="F887" i="28"/>
  <c r="D388" i="28"/>
  <c r="B929" i="27"/>
  <c r="B772" i="28"/>
  <c r="A772" i="28"/>
  <c r="B363" i="27"/>
  <c r="B379" i="28"/>
  <c r="A379" i="28"/>
  <c r="G758" i="28"/>
  <c r="B271" i="27"/>
  <c r="B287" i="28"/>
  <c r="A287" i="28"/>
  <c r="B873" i="28"/>
  <c r="A873" i="28"/>
  <c r="B399" i="28"/>
  <c r="A399" i="28"/>
  <c r="E398" i="28"/>
  <c r="B63" i="27"/>
  <c r="B77" i="28"/>
  <c r="A77" i="28"/>
  <c r="F455" i="28"/>
  <c r="B398" i="28"/>
  <c r="A398" i="28"/>
  <c r="E653" i="28"/>
  <c r="G654" i="28"/>
  <c r="B803" i="27"/>
  <c r="A646" i="28"/>
  <c r="B646" i="28"/>
  <c r="D648" i="28"/>
  <c r="F643" i="28"/>
  <c r="D84" i="28"/>
  <c r="C397" i="28"/>
  <c r="D653" i="28"/>
  <c r="F654" i="28"/>
  <c r="C648" i="28"/>
  <c r="E643" i="28"/>
  <c r="D81" i="28"/>
  <c r="G80" i="28"/>
  <c r="F74" i="28"/>
  <c r="F82" i="28"/>
  <c r="G79" i="28"/>
  <c r="D464" i="28"/>
  <c r="C456" i="28"/>
  <c r="C871" i="28"/>
  <c r="G350" i="28"/>
  <c r="G786" i="28"/>
  <c r="G730" i="28"/>
  <c r="E591" i="28"/>
  <c r="E759" i="28"/>
  <c r="G714" i="28"/>
  <c r="G495" i="28"/>
  <c r="G748" i="28"/>
  <c r="D749" i="28"/>
  <c r="G486" i="28"/>
  <c r="B364" i="28"/>
  <c r="A364" i="28"/>
  <c r="F314" i="28"/>
  <c r="D758" i="28"/>
  <c r="B303" i="28"/>
  <c r="A303" i="28"/>
  <c r="B648" i="28"/>
  <c r="A648" i="28"/>
  <c r="B388" i="28"/>
  <c r="A388" i="28"/>
  <c r="D417" i="28"/>
  <c r="D379" i="28"/>
  <c r="C304" i="28"/>
  <c r="B653" i="28"/>
  <c r="A653" i="28"/>
  <c r="D74" i="28"/>
  <c r="B82" i="28"/>
  <c r="A82" i="28"/>
  <c r="B254" i="27"/>
  <c r="B270" i="28"/>
  <c r="A270" i="28"/>
  <c r="B464" i="28"/>
  <c r="A464" i="28"/>
  <c r="E350" i="28"/>
  <c r="C394" i="28"/>
  <c r="C730" i="28"/>
  <c r="G363" i="28"/>
  <c r="C517" i="28"/>
  <c r="A759" i="28"/>
  <c r="B759" i="28"/>
  <c r="D869" i="28"/>
  <c r="F307" i="28"/>
  <c r="F285" i="28"/>
  <c r="E495" i="28"/>
  <c r="G546" i="28"/>
  <c r="C580" i="28"/>
  <c r="C294" i="28"/>
  <c r="C460" i="28"/>
  <c r="B749" i="28"/>
  <c r="A749" i="28"/>
  <c r="F658" i="28"/>
  <c r="G503" i="28"/>
  <c r="G608" i="28"/>
  <c r="C417" i="28"/>
  <c r="C379" i="28"/>
  <c r="E670" i="28"/>
  <c r="C287" i="28"/>
  <c r="D310" i="28"/>
  <c r="A643" i="28"/>
  <c r="B643" i="28"/>
  <c r="B76" i="28"/>
  <c r="A76" i="28"/>
  <c r="D87" i="28"/>
  <c r="F461" i="28"/>
  <c r="C729" i="28"/>
  <c r="C309" i="28"/>
  <c r="G720" i="28"/>
  <c r="D289" i="28"/>
  <c r="E272" i="28"/>
  <c r="B781" i="28"/>
  <c r="A781" i="28"/>
  <c r="F575" i="28"/>
  <c r="F597" i="28"/>
  <c r="C458" i="28"/>
  <c r="F433" i="28"/>
  <c r="F642" i="28"/>
  <c r="E743" i="28"/>
  <c r="G466" i="28"/>
  <c r="B405" i="28"/>
  <c r="A405" i="28"/>
  <c r="E753" i="28"/>
  <c r="A817" i="28"/>
  <c r="B817" i="28"/>
  <c r="G610" i="28"/>
  <c r="E683" i="28"/>
  <c r="E525" i="28"/>
  <c r="E656" i="28"/>
  <c r="G429" i="28"/>
  <c r="B991" i="27"/>
  <c r="B834" i="28"/>
  <c r="A834" i="28"/>
  <c r="G431" i="28"/>
  <c r="B857" i="27"/>
  <c r="A700" i="28"/>
  <c r="B700" i="28"/>
  <c r="C812" i="28"/>
  <c r="E796" i="28"/>
  <c r="D542" i="28"/>
  <c r="C346" i="28"/>
  <c r="E609" i="28"/>
  <c r="G342" i="28"/>
  <c r="F634" i="28"/>
  <c r="G606" i="28"/>
  <c r="A825" i="28"/>
  <c r="B825" i="28"/>
  <c r="C386" i="28"/>
  <c r="G341" i="28"/>
  <c r="F315" i="28"/>
  <c r="C481" i="28"/>
  <c r="B724" i="28"/>
  <c r="A724" i="28"/>
  <c r="F562" i="28"/>
  <c r="E871" i="28"/>
  <c r="D350" i="28"/>
  <c r="B730" i="28"/>
  <c r="A730" i="28"/>
  <c r="F363" i="28"/>
  <c r="E862" i="28"/>
  <c r="E854" i="28"/>
  <c r="C550" i="28"/>
  <c r="C759" i="28"/>
  <c r="C869" i="28"/>
  <c r="F565" i="28"/>
  <c r="E285" i="28"/>
  <c r="D495" i="28"/>
  <c r="F546" i="28"/>
  <c r="B278" i="27"/>
  <c r="A294" i="28"/>
  <c r="B294" i="28"/>
  <c r="F453" i="28"/>
  <c r="F662" i="28"/>
  <c r="E658" i="28"/>
  <c r="D364" i="28"/>
  <c r="B746" i="28"/>
  <c r="A746" i="28"/>
  <c r="C503" i="28"/>
  <c r="F608" i="28"/>
  <c r="B417" i="28"/>
  <c r="A417" i="28"/>
  <c r="D670" i="28"/>
  <c r="C310" i="28"/>
  <c r="D270" i="28"/>
  <c r="G644" i="28"/>
  <c r="B654" i="28"/>
  <c r="A654" i="28"/>
  <c r="D645" i="28"/>
  <c r="F649" i="28"/>
  <c r="B74" i="28"/>
  <c r="A74" i="28"/>
  <c r="B75" i="28"/>
  <c r="A75" i="28"/>
  <c r="C189" i="28"/>
  <c r="C670" i="28"/>
  <c r="G400" i="28"/>
  <c r="F399" i="28"/>
  <c r="E397" i="28"/>
  <c r="F644" i="28"/>
  <c r="C645" i="28"/>
  <c r="E649" i="28"/>
  <c r="G650" i="28"/>
  <c r="D80" i="28"/>
  <c r="F75" i="28"/>
  <c r="A270" i="1"/>
  <c r="J837" i="27"/>
  <c r="I815" i="27"/>
  <c r="E815" i="27"/>
  <c r="E842" i="27"/>
  <c r="J919" i="27"/>
  <c r="I392" i="27"/>
  <c r="D73" i="27"/>
  <c r="D421" i="27"/>
  <c r="I639" i="27"/>
  <c r="H842" i="27"/>
  <c r="H993" i="27"/>
  <c r="D555" i="27"/>
  <c r="E859" i="27"/>
  <c r="J906" i="27"/>
  <c r="G446" i="27"/>
  <c r="D579" i="27"/>
  <c r="F861" i="27"/>
  <c r="F294" i="27"/>
  <c r="D479" i="27"/>
  <c r="H906" i="27"/>
  <c r="D352" i="27"/>
  <c r="J556" i="27"/>
  <c r="E903" i="27"/>
  <c r="F268" i="27"/>
  <c r="I555" i="27"/>
  <c r="G468" i="27"/>
  <c r="J579" i="27"/>
  <c r="D538" i="27"/>
  <c r="E929" i="27"/>
  <c r="H512" i="27"/>
  <c r="F872" i="27"/>
  <c r="I976" i="27"/>
  <c r="H267" i="27"/>
  <c r="A650" i="1"/>
  <c r="F426" i="27"/>
  <c r="J990" i="27"/>
  <c r="F990" i="27"/>
  <c r="H903" i="27"/>
  <c r="G577" i="27"/>
  <c r="I538" i="27"/>
  <c r="G444" i="27"/>
  <c r="G945" i="27"/>
  <c r="J984" i="27"/>
  <c r="I972" i="27"/>
  <c r="E955" i="27"/>
  <c r="I878" i="27"/>
  <c r="F556" i="27"/>
  <c r="I358" i="27"/>
  <c r="I861" i="27"/>
  <c r="D631" i="27"/>
  <c r="G479" i="27"/>
  <c r="G538" i="27"/>
  <c r="F972" i="27"/>
  <c r="I883" i="27"/>
  <c r="I161" i="27"/>
  <c r="I631" i="27"/>
  <c r="I372" i="27"/>
  <c r="G892" i="27"/>
  <c r="G343" i="27"/>
  <c r="I257" i="27"/>
  <c r="I162" i="27"/>
  <c r="I164" i="27"/>
  <c r="I163" i="27"/>
  <c r="I258" i="27"/>
  <c r="J328" i="27"/>
  <c r="I160" i="27"/>
  <c r="I255" i="27"/>
  <c r="I256" i="27"/>
  <c r="I159" i="27"/>
  <c r="E63" i="27"/>
  <c r="D878" i="27"/>
  <c r="D977" i="27"/>
  <c r="I300" i="27"/>
  <c r="G500" i="27"/>
  <c r="C61" i="27"/>
  <c r="D467" i="27"/>
  <c r="D350" i="27"/>
  <c r="J280" i="27"/>
  <c r="J273" i="27"/>
  <c r="G603" i="27"/>
  <c r="D279" i="27"/>
  <c r="D444" i="27"/>
  <c r="H907" i="27"/>
  <c r="H812" i="27"/>
  <c r="J813" i="27"/>
  <c r="C806" i="27"/>
  <c r="E805" i="27"/>
  <c r="G807" i="27"/>
  <c r="I802" i="27"/>
  <c r="C917" i="27"/>
  <c r="H873" i="27"/>
  <c r="I637" i="27"/>
  <c r="G637" i="27"/>
  <c r="H908" i="27"/>
  <c r="G374" i="27"/>
  <c r="J483" i="27"/>
  <c r="F387" i="27"/>
  <c r="C349" i="27"/>
  <c r="J343" i="27"/>
  <c r="D205" i="27"/>
  <c r="D143" i="27"/>
  <c r="E202" i="27"/>
  <c r="I945" i="27"/>
  <c r="I365" i="27"/>
  <c r="E514" i="27"/>
  <c r="E873" i="27"/>
  <c r="F405" i="27"/>
  <c r="I175" i="27"/>
  <c r="D151" i="27"/>
  <c r="E195" i="27"/>
  <c r="F977" i="27"/>
  <c r="J176" i="27"/>
  <c r="E252" i="27"/>
  <c r="H163" i="27"/>
  <c r="G557" i="27"/>
  <c r="D945" i="27"/>
  <c r="F467" i="27"/>
  <c r="D326" i="27"/>
  <c r="J577" i="27"/>
  <c r="G931" i="27"/>
  <c r="I285" i="27"/>
  <c r="I137" i="27"/>
  <c r="I158" i="27"/>
  <c r="H240" i="27"/>
  <c r="G230" i="27"/>
  <c r="I113" i="27"/>
  <c r="G514" i="27"/>
  <c r="J555" i="27"/>
  <c r="J972" i="27"/>
  <c r="I443" i="27"/>
  <c r="C419" i="27"/>
  <c r="G65" i="27"/>
  <c r="E213" i="27"/>
  <c r="I140" i="27"/>
  <c r="I204" i="27"/>
  <c r="I211" i="27"/>
  <c r="I210" i="27"/>
  <c r="E431" i="27"/>
  <c r="D436" i="27"/>
  <c r="I121" i="27"/>
  <c r="J235" i="27"/>
  <c r="H146" i="27"/>
  <c r="E232" i="27"/>
  <c r="E362" i="27"/>
  <c r="D258" i="27"/>
  <c r="E452" i="27"/>
  <c r="E448" i="27"/>
  <c r="E206" i="27"/>
  <c r="I196" i="27"/>
  <c r="E215" i="27"/>
  <c r="I131" i="27"/>
  <c r="F317" i="27"/>
  <c r="J293" i="27"/>
  <c r="H301" i="27"/>
  <c r="E557" i="27"/>
  <c r="I126" i="27"/>
  <c r="I117" i="27"/>
  <c r="I286" i="27"/>
  <c r="J247" i="27"/>
  <c r="F194" i="27"/>
  <c r="I562" i="27"/>
  <c r="J588" i="27"/>
  <c r="F873" i="27"/>
  <c r="F924" i="27"/>
  <c r="J336" i="27"/>
  <c r="F889" i="27"/>
  <c r="D271" i="27"/>
  <c r="F907" i="27"/>
  <c r="E637" i="27"/>
  <c r="J908" i="27"/>
  <c r="H350" i="27"/>
  <c r="G917" i="27"/>
  <c r="G443" i="27"/>
  <c r="J366" i="27"/>
  <c r="H479" i="27"/>
  <c r="I444" i="27"/>
  <c r="J945" i="27"/>
  <c r="I514" i="27"/>
  <c r="I251" i="27"/>
  <c r="I242" i="27"/>
  <c r="I112" i="27"/>
  <c r="I918" i="27"/>
  <c r="I207" i="27"/>
  <c r="I165" i="27"/>
  <c r="F326" i="27"/>
  <c r="D562" i="27"/>
  <c r="J924" i="27"/>
  <c r="J543" i="27"/>
  <c r="E300" i="27"/>
  <c r="F905" i="27"/>
  <c r="I931" i="27"/>
  <c r="H201" i="27"/>
  <c r="J329" i="27"/>
  <c r="I250" i="27"/>
  <c r="I148" i="27"/>
  <c r="I253" i="27"/>
  <c r="I142" i="27"/>
  <c r="I133" i="27"/>
  <c r="I168" i="27"/>
  <c r="H946" i="27"/>
  <c r="G241" i="27"/>
  <c r="D183" i="27"/>
  <c r="I128" i="27"/>
  <c r="G329" i="27"/>
  <c r="E528" i="27"/>
  <c r="I260" i="27"/>
  <c r="I194" i="27"/>
  <c r="I346" i="27"/>
  <c r="I837" i="27"/>
  <c r="E588" i="27"/>
  <c r="J271" i="27"/>
  <c r="I289" i="27"/>
  <c r="H236" i="27"/>
  <c r="I177" i="27"/>
  <c r="G200" i="27"/>
  <c r="I155" i="27"/>
  <c r="I198" i="27"/>
  <c r="I191" i="27"/>
  <c r="I199" i="27"/>
  <c r="I219" i="27"/>
  <c r="I178" i="27"/>
  <c r="I102" i="27"/>
  <c r="I308" i="27"/>
  <c r="I224" i="27"/>
  <c r="E142" i="27"/>
  <c r="I125" i="27"/>
  <c r="F243" i="27"/>
  <c r="I116" i="27"/>
  <c r="I866" i="27"/>
  <c r="J975" i="27"/>
  <c r="D139" i="27"/>
  <c r="J236" i="27"/>
  <c r="I234" i="27"/>
  <c r="I106" i="27"/>
  <c r="I239" i="27"/>
  <c r="I212" i="27"/>
  <c r="H132" i="27"/>
  <c r="I203" i="27"/>
  <c r="F100" i="27"/>
  <c r="D868" i="27"/>
  <c r="J241" i="27"/>
  <c r="I245" i="27"/>
  <c r="I187" i="27"/>
  <c r="J351" i="27"/>
  <c r="E930" i="27"/>
  <c r="I426" i="27"/>
  <c r="F68" i="27"/>
  <c r="I183" i="27"/>
  <c r="I109" i="27"/>
  <c r="I89" i="27"/>
  <c r="F970" i="27"/>
  <c r="E325" i="27"/>
  <c r="J858" i="27"/>
  <c r="F900" i="27"/>
  <c r="J288" i="27"/>
  <c r="D282" i="27"/>
  <c r="E295" i="27"/>
  <c r="D319" i="27"/>
  <c r="H275" i="27"/>
  <c r="D560" i="27"/>
  <c r="D886" i="27"/>
  <c r="F904" i="27"/>
  <c r="G310" i="27"/>
  <c r="D369" i="27"/>
  <c r="F393" i="27"/>
  <c r="H555" i="27"/>
  <c r="H971" i="27"/>
  <c r="I349" i="27"/>
  <c r="F222" i="27"/>
  <c r="J180" i="27"/>
  <c r="I292" i="27"/>
  <c r="E517" i="27"/>
  <c r="J391" i="27"/>
  <c r="I586" i="27"/>
  <c r="I339" i="27"/>
  <c r="G364" i="27"/>
  <c r="F855" i="27"/>
  <c r="D863" i="27"/>
  <c r="H269" i="27"/>
  <c r="D473" i="27"/>
  <c r="G831" i="27"/>
  <c r="J332" i="27"/>
  <c r="E577" i="27"/>
  <c r="F292" i="27"/>
  <c r="J909" i="27"/>
  <c r="G399" i="27"/>
  <c r="E280" i="27"/>
  <c r="D374" i="27"/>
  <c r="J500" i="27"/>
  <c r="I405" i="27"/>
  <c r="I216" i="27"/>
  <c r="D221" i="27"/>
  <c r="H88" i="27"/>
  <c r="J108" i="27"/>
  <c r="F130" i="27"/>
  <c r="I886" i="27"/>
  <c r="J124" i="27"/>
  <c r="I542" i="27"/>
  <c r="H825" i="27"/>
  <c r="J227" i="27"/>
  <c r="H115" i="27"/>
  <c r="F991" i="27"/>
  <c r="D253" i="27"/>
  <c r="I905" i="27"/>
  <c r="E606" i="27"/>
  <c r="E984" i="27"/>
  <c r="D327" i="27"/>
  <c r="H442" i="27"/>
  <c r="D594" i="27"/>
  <c r="G575" i="27"/>
  <c r="F906" i="27"/>
  <c r="E837" i="27"/>
  <c r="F281" i="27"/>
  <c r="H473" i="27"/>
  <c r="D417" i="27"/>
  <c r="E878" i="27"/>
  <c r="E352" i="27"/>
  <c r="D358" i="27"/>
  <c r="G294" i="27"/>
  <c r="E479" i="27"/>
  <c r="C528" i="27"/>
  <c r="H557" i="27"/>
  <c r="E945" i="27"/>
  <c r="D361" i="27"/>
  <c r="G467" i="27"/>
  <c r="H588" i="27"/>
  <c r="H924" i="27"/>
  <c r="C907" i="27"/>
  <c r="E441" i="27"/>
  <c r="E474" i="27"/>
  <c r="C817" i="27"/>
  <c r="F279" i="27"/>
  <c r="C637" i="27"/>
  <c r="F358" i="27"/>
  <c r="G144" i="27"/>
  <c r="E186" i="27"/>
  <c r="E196" i="27"/>
  <c r="E60" i="27"/>
  <c r="D134" i="27"/>
  <c r="D217" i="27"/>
  <c r="G135" i="27"/>
  <c r="E231" i="27"/>
  <c r="E176" i="27"/>
  <c r="H230" i="27"/>
  <c r="F353" i="27"/>
  <c r="E987" i="27"/>
  <c r="D323" i="27"/>
  <c r="C384" i="27"/>
  <c r="G385" i="27"/>
  <c r="H202" i="27"/>
  <c r="H278" i="27"/>
  <c r="D902" i="27"/>
  <c r="F454" i="27"/>
  <c r="G579" i="27"/>
  <c r="E912" i="27"/>
  <c r="H929" i="27"/>
  <c r="E522" i="27"/>
  <c r="G419" i="27"/>
  <c r="E328" i="27"/>
  <c r="F631" i="27"/>
  <c r="F603" i="27"/>
  <c r="H817" i="27"/>
  <c r="I246" i="27"/>
  <c r="I96" i="27"/>
  <c r="I189" i="27"/>
  <c r="I528" i="27"/>
  <c r="H293" i="27"/>
  <c r="I229" i="27"/>
  <c r="I167" i="27"/>
  <c r="I188" i="27"/>
  <c r="I179" i="27"/>
  <c r="I192" i="27"/>
  <c r="I81" i="27"/>
  <c r="I85" i="27"/>
  <c r="I103" i="27"/>
  <c r="I262" i="27"/>
  <c r="I261" i="27"/>
  <c r="D803" i="27"/>
  <c r="F810" i="27"/>
  <c r="H806" i="27"/>
  <c r="I215" i="27"/>
  <c r="I252" i="27"/>
  <c r="I149" i="27"/>
  <c r="I173" i="27"/>
  <c r="I247" i="27"/>
  <c r="I157" i="27"/>
  <c r="I244" i="27"/>
  <c r="I264" i="27"/>
  <c r="I147" i="27"/>
  <c r="D173" i="27"/>
  <c r="E188" i="27"/>
  <c r="D539" i="27"/>
  <c r="G328" i="27"/>
  <c r="I226" i="27"/>
  <c r="I141" i="27"/>
  <c r="J443" i="27"/>
  <c r="I248" i="27"/>
  <c r="I284" i="27"/>
  <c r="I627" i="27"/>
  <c r="G282" i="27"/>
  <c r="F351" i="27"/>
  <c r="H295" i="27"/>
  <c r="G940" i="27"/>
  <c r="F269" i="27"/>
  <c r="D393" i="27"/>
  <c r="I100" i="27"/>
  <c r="H245" i="27"/>
  <c r="I231" i="27"/>
  <c r="I130" i="27"/>
  <c r="I241" i="27"/>
  <c r="F157" i="27"/>
  <c r="I152" i="27"/>
  <c r="D91" i="27"/>
  <c r="H967" i="27"/>
  <c r="E966" i="27"/>
  <c r="I879" i="27"/>
  <c r="E278" i="27"/>
  <c r="J268" i="27"/>
  <c r="I235" i="27"/>
  <c r="E207" i="27"/>
  <c r="G197" i="27"/>
  <c r="D190" i="27"/>
  <c r="G254" i="27"/>
  <c r="D237" i="27"/>
  <c r="H124" i="27"/>
  <c r="J193" i="27"/>
  <c r="H110" i="27"/>
  <c r="I90" i="27"/>
  <c r="I99" i="27"/>
  <c r="I283" i="27"/>
  <c r="I304" i="27"/>
  <c r="F301" i="27"/>
  <c r="J350" i="27"/>
  <c r="D290" i="27"/>
  <c r="I217" i="27"/>
  <c r="I94" i="27"/>
  <c r="I287" i="27"/>
  <c r="F821" i="27"/>
  <c r="I171" i="27"/>
  <c r="I222" i="27"/>
  <c r="I209" i="27"/>
  <c r="I98" i="27"/>
  <c r="I105" i="27"/>
  <c r="I277" i="27"/>
  <c r="G327" i="27"/>
  <c r="H528" i="27"/>
  <c r="I452" i="27"/>
  <c r="F559" i="27"/>
  <c r="D336" i="27"/>
  <c r="I380" i="27"/>
  <c r="F349" i="27"/>
  <c r="J361" i="27"/>
  <c r="I547" i="27"/>
  <c r="F562" i="27"/>
  <c r="D483" i="27"/>
  <c r="F543" i="27"/>
  <c r="J448" i="27"/>
  <c r="C300" i="27"/>
  <c r="F605" i="27"/>
  <c r="J523" i="27"/>
  <c r="J602" i="27"/>
  <c r="F287" i="27"/>
  <c r="J463" i="27"/>
  <c r="D504" i="27"/>
  <c r="G551" i="27"/>
  <c r="F367" i="27"/>
  <c r="F549" i="27"/>
  <c r="G313" i="27"/>
  <c r="H344" i="27"/>
  <c r="J614" i="27"/>
  <c r="G386" i="27"/>
  <c r="G106" i="27"/>
  <c r="J73" i="27"/>
  <c r="J357" i="27"/>
  <c r="F198" i="27"/>
  <c r="G140" i="27"/>
  <c r="E151" i="27"/>
  <c r="G165" i="27"/>
  <c r="I76" i="27"/>
  <c r="D75" i="27"/>
  <c r="J915" i="27"/>
  <c r="I601" i="27"/>
  <c r="I618" i="27"/>
  <c r="E564" i="27"/>
  <c r="J402" i="27"/>
  <c r="D462" i="27"/>
  <c r="H589" i="27"/>
  <c r="E913" i="27"/>
  <c r="F509" i="27"/>
  <c r="G827" i="27"/>
  <c r="I394" i="27"/>
  <c r="G422" i="27"/>
  <c r="E879" i="27"/>
  <c r="I594" i="27"/>
  <c r="I145" i="27"/>
  <c r="I228" i="27"/>
  <c r="I146" i="27"/>
  <c r="I129" i="27"/>
  <c r="I214" i="27"/>
  <c r="I153" i="27"/>
  <c r="I225" i="27"/>
  <c r="I193" i="27"/>
  <c r="I274" i="27"/>
  <c r="I299" i="27"/>
  <c r="I302" i="27"/>
  <c r="I281" i="27"/>
  <c r="I301" i="27"/>
  <c r="J805" i="27"/>
  <c r="E61" i="27"/>
  <c r="I184" i="27"/>
  <c r="I107" i="27"/>
  <c r="I104" i="27"/>
  <c r="I270" i="27"/>
  <c r="I138" i="27"/>
  <c r="I156" i="27"/>
  <c r="I221" i="27"/>
  <c r="I185" i="27"/>
  <c r="I201" i="27"/>
  <c r="I220" i="27"/>
  <c r="I233" i="27"/>
  <c r="I166" i="27"/>
  <c r="I82" i="27"/>
  <c r="I118" i="27"/>
  <c r="I114" i="27"/>
  <c r="I272" i="27"/>
  <c r="I267" i="27"/>
  <c r="I294" i="27"/>
  <c r="G69" i="27"/>
  <c r="I123" i="27"/>
  <c r="I213" i="27"/>
  <c r="I208" i="27"/>
  <c r="I172" i="27"/>
  <c r="I223" i="27"/>
  <c r="I218" i="27"/>
  <c r="I111" i="27"/>
  <c r="I108" i="27"/>
  <c r="I276" i="27"/>
  <c r="I303" i="27"/>
  <c r="I268" i="27"/>
  <c r="I273" i="27"/>
  <c r="I80" i="27"/>
  <c r="I120" i="27"/>
  <c r="I182" i="27"/>
  <c r="I127" i="27"/>
  <c r="I84" i="27"/>
  <c r="I86" i="27"/>
  <c r="I306" i="27"/>
  <c r="I266" i="27"/>
  <c r="I985" i="27"/>
  <c r="E401" i="27"/>
  <c r="I263" i="27"/>
  <c r="E318" i="27"/>
  <c r="J825" i="27"/>
  <c r="G319" i="27"/>
  <c r="J275" i="27"/>
  <c r="F560" i="27"/>
  <c r="F886" i="27"/>
  <c r="E614" i="27"/>
  <c r="H421" i="27"/>
  <c r="I310" i="27"/>
  <c r="D930" i="27"/>
  <c r="G267" i="27"/>
  <c r="H837" i="27"/>
  <c r="D281" i="27"/>
  <c r="F473" i="27"/>
  <c r="E831" i="27"/>
  <c r="E468" i="27"/>
  <c r="E294" i="27"/>
  <c r="H972" i="27"/>
  <c r="J892" i="27"/>
  <c r="I136" i="27"/>
  <c r="I243" i="27"/>
  <c r="I139" i="27"/>
  <c r="I197" i="27"/>
  <c r="I237" i="27"/>
  <c r="I202" i="27"/>
  <c r="I132" i="27"/>
  <c r="I154" i="27"/>
  <c r="I190" i="27"/>
  <c r="I174" i="27"/>
  <c r="I230" i="27"/>
  <c r="I181" i="27"/>
  <c r="I88" i="27"/>
  <c r="I97" i="27"/>
  <c r="I91" i="27"/>
  <c r="I95" i="27"/>
  <c r="I92" i="27"/>
  <c r="I93" i="27"/>
  <c r="I115" i="27"/>
  <c r="I265" i="27"/>
  <c r="I275" i="27"/>
  <c r="I269" i="27"/>
  <c r="I279" i="27"/>
  <c r="D845" i="27"/>
  <c r="D330" i="27"/>
  <c r="I834" i="27"/>
  <c r="H420" i="27"/>
  <c r="H843" i="27"/>
  <c r="I288" i="27"/>
  <c r="I143" i="27"/>
  <c r="I176" i="27"/>
  <c r="I200" i="27"/>
  <c r="I83" i="27"/>
  <c r="I305" i="27"/>
  <c r="I259" i="27"/>
  <c r="I295" i="27"/>
  <c r="I296" i="27"/>
  <c r="J232" i="27"/>
  <c r="G235" i="27"/>
  <c r="E106" i="27"/>
  <c r="F375" i="27"/>
  <c r="F472" i="27"/>
  <c r="H424" i="27"/>
  <c r="I524" i="27"/>
  <c r="E445" i="27"/>
  <c r="F552" i="27"/>
  <c r="I309" i="27"/>
  <c r="F982" i="27"/>
  <c r="I135" i="27"/>
  <c r="I206" i="27"/>
  <c r="F242" i="27"/>
  <c r="J249" i="27"/>
  <c r="I144" i="27"/>
  <c r="I170" i="27"/>
  <c r="I169" i="27"/>
  <c r="I151" i="27"/>
  <c r="I232" i="27"/>
  <c r="I195" i="27"/>
  <c r="I240" i="27"/>
  <c r="I180" i="27"/>
  <c r="I101" i="27"/>
  <c r="I119" i="27"/>
  <c r="I87" i="27"/>
  <c r="I291" i="27"/>
  <c r="D380" i="27"/>
  <c r="I238" i="27"/>
  <c r="I79" i="27"/>
  <c r="I134" i="27"/>
  <c r="I122" i="27"/>
  <c r="I186" i="27"/>
  <c r="I236" i="27"/>
  <c r="I124" i="27"/>
  <c r="I110" i="27"/>
  <c r="I78" i="27"/>
  <c r="I297" i="27"/>
  <c r="I298" i="27"/>
  <c r="I307" i="27"/>
  <c r="I282" i="27"/>
  <c r="I278" i="27"/>
  <c r="I293" i="27"/>
  <c r="I290" i="27"/>
  <c r="I205" i="27"/>
  <c r="I227" i="27"/>
  <c r="I150" i="27"/>
  <c r="I254" i="27"/>
  <c r="I249" i="27"/>
  <c r="I271" i="27"/>
  <c r="I280" i="27"/>
  <c r="H149" i="27"/>
  <c r="H229" i="27"/>
  <c r="D156" i="27"/>
  <c r="D146" i="27"/>
  <c r="D129" i="27"/>
  <c r="E229" i="27"/>
  <c r="J138" i="27"/>
  <c r="D144" i="27"/>
  <c r="D177" i="27"/>
  <c r="I468" i="27"/>
  <c r="I469" i="27"/>
  <c r="F323" i="27"/>
  <c r="D884" i="27"/>
  <c r="E919" i="27"/>
  <c r="G937" i="27"/>
  <c r="H279" i="27"/>
  <c r="I75" i="27"/>
  <c r="H523" i="27"/>
  <c r="D287" i="27"/>
  <c r="J485" i="27"/>
  <c r="H463" i="27"/>
  <c r="J566" i="27"/>
  <c r="D551" i="27"/>
  <c r="F961" i="27"/>
  <c r="E313" i="27"/>
  <c r="I884" i="27"/>
  <c r="F344" i="27"/>
  <c r="E542" i="27"/>
  <c r="G518" i="27"/>
  <c r="H614" i="27"/>
  <c r="H431" i="27"/>
  <c r="J897" i="27"/>
  <c r="G244" i="27"/>
  <c r="D141" i="27"/>
  <c r="I325" i="27"/>
  <c r="D367" i="27"/>
  <c r="J267" i="27"/>
  <c r="I77" i="27"/>
  <c r="I436" i="27"/>
  <c r="I322" i="27"/>
  <c r="J842" i="27"/>
  <c r="D353" i="27"/>
  <c r="H462" i="27"/>
  <c r="H257" i="27"/>
  <c r="H338" i="27"/>
  <c r="E935" i="27"/>
  <c r="G252" i="27"/>
  <c r="F164" i="27"/>
  <c r="D240" i="27"/>
  <c r="F155" i="27"/>
  <c r="F119" i="27"/>
  <c r="E580" i="27"/>
  <c r="J334" i="27"/>
  <c r="I465" i="27"/>
  <c r="I869" i="27"/>
  <c r="F460" i="27"/>
  <c r="G206" i="27"/>
  <c r="E131" i="27"/>
  <c r="E200" i="27"/>
  <c r="E210" i="27"/>
  <c r="J163" i="27"/>
  <c r="H107" i="27"/>
  <c r="J76" i="27"/>
  <c r="I520" i="27"/>
  <c r="F378" i="27"/>
  <c r="E927" i="27"/>
  <c r="I531" i="27"/>
  <c r="I534" i="27"/>
  <c r="G950" i="27"/>
  <c r="G357" i="27"/>
  <c r="J367" i="27"/>
  <c r="H449" i="27"/>
  <c r="H122" i="27"/>
  <c r="H186" i="27"/>
  <c r="G220" i="27"/>
  <c r="D255" i="27"/>
  <c r="H179" i="27"/>
  <c r="H242" i="27"/>
  <c r="J199" i="27"/>
  <c r="D172" i="27"/>
  <c r="F195" i="27"/>
  <c r="F126" i="27"/>
  <c r="J175" i="27"/>
  <c r="F192" i="27"/>
  <c r="G225" i="27"/>
  <c r="G81" i="27"/>
  <c r="G101" i="27"/>
  <c r="F102" i="27"/>
  <c r="E120" i="27"/>
  <c r="H73" i="27"/>
  <c r="G96" i="27"/>
  <c r="E74" i="27"/>
  <c r="G103" i="27"/>
  <c r="F283" i="27"/>
  <c r="I476" i="27"/>
  <c r="F909" i="27"/>
  <c r="D979" i="27"/>
  <c r="I503" i="27"/>
  <c r="H876" i="27"/>
  <c r="H845" i="27"/>
  <c r="J453" i="27"/>
  <c r="I510" i="27"/>
  <c r="F304" i="27"/>
  <c r="F345" i="27"/>
  <c r="I920" i="27"/>
  <c r="J381" i="27"/>
  <c r="H925" i="27"/>
  <c r="H297" i="27"/>
  <c r="I409" i="27"/>
  <c r="H320" i="27"/>
  <c r="G377" i="27"/>
  <c r="H298" i="27"/>
  <c r="J424" i="27"/>
  <c r="F832" i="27"/>
  <c r="F956" i="27"/>
  <c r="D941" i="27"/>
  <c r="H546" i="27"/>
  <c r="J552" i="27"/>
  <c r="G285" i="27"/>
  <c r="D584" i="27"/>
  <c r="F259" i="27"/>
  <c r="J591" i="27"/>
  <c r="J342" i="27"/>
  <c r="I833" i="27"/>
  <c r="H573" i="27"/>
  <c r="J865" i="27"/>
  <c r="G499" i="27"/>
  <c r="D947" i="27"/>
  <c r="F980" i="27"/>
  <c r="G291" i="27"/>
  <c r="H314" i="27"/>
  <c r="J638" i="27"/>
  <c r="D435" i="27"/>
  <c r="J944" i="27"/>
  <c r="I569" i="27"/>
  <c r="E413" i="27"/>
  <c r="G623" i="27"/>
  <c r="G983" i="27"/>
  <c r="I877" i="27"/>
  <c r="H852" i="27"/>
  <c r="H307" i="27"/>
  <c r="F988" i="27"/>
  <c r="E890" i="27"/>
  <c r="H554" i="27"/>
  <c r="J857" i="27"/>
  <c r="I362" i="27"/>
  <c r="I504" i="27"/>
  <c r="E455" i="27"/>
  <c r="E880" i="27"/>
  <c r="J313" i="27"/>
  <c r="G511" i="27"/>
  <c r="H895" i="27"/>
  <c r="H148" i="27"/>
  <c r="H289" i="27"/>
  <c r="F386" i="27"/>
  <c r="E383" i="27"/>
  <c r="C386" i="27"/>
  <c r="G588" i="27"/>
  <c r="G383" i="27"/>
  <c r="E161" i="27"/>
  <c r="J158" i="27"/>
  <c r="F171" i="27"/>
  <c r="J243" i="27"/>
  <c r="H215" i="27"/>
  <c r="D186" i="27"/>
  <c r="H168" i="27"/>
  <c r="G131" i="27"/>
  <c r="J151" i="27"/>
  <c r="D482" i="27"/>
  <c r="F544" i="27"/>
  <c r="E355" i="27"/>
  <c r="D307" i="27"/>
  <c r="F273" i="27"/>
  <c r="J290" i="27"/>
  <c r="C945" i="27"/>
  <c r="G912" i="27"/>
  <c r="G293" i="27"/>
  <c r="G211" i="27"/>
  <c r="F455" i="27"/>
  <c r="J134" i="27"/>
  <c r="J170" i="27"/>
  <c r="F182" i="27"/>
  <c r="F170" i="27"/>
  <c r="J206" i="27"/>
  <c r="F209" i="27"/>
  <c r="D182" i="27"/>
  <c r="J160" i="27"/>
  <c r="H228" i="27"/>
  <c r="F236" i="27"/>
  <c r="G151" i="27"/>
  <c r="H153" i="27"/>
  <c r="G232" i="27"/>
  <c r="J150" i="27"/>
  <c r="J195" i="27"/>
  <c r="D239" i="27"/>
  <c r="D155" i="27"/>
  <c r="D223" i="27"/>
  <c r="D181" i="27"/>
  <c r="F107" i="27"/>
  <c r="D112" i="27"/>
  <c r="J68" i="27"/>
  <c r="D81" i="27"/>
  <c r="J120" i="27"/>
  <c r="G95" i="27"/>
  <c r="G72" i="27"/>
  <c r="F78" i="27"/>
  <c r="H111" i="27"/>
  <c r="E498" i="27"/>
  <c r="J570" i="27"/>
  <c r="G414" i="27"/>
  <c r="I481" i="27"/>
  <c r="F876" i="27"/>
  <c r="E578" i="27"/>
  <c r="H571" i="27"/>
  <c r="G526" i="27"/>
  <c r="H402" i="27"/>
  <c r="G922" i="27"/>
  <c r="H502" i="27"/>
  <c r="H303" i="27"/>
  <c r="E274" i="27"/>
  <c r="D264" i="27"/>
  <c r="D507" i="27"/>
  <c r="E477" i="27"/>
  <c r="H423" i="27"/>
  <c r="H330" i="27"/>
  <c r="D589" i="27"/>
  <c r="H926" i="27"/>
  <c r="E833" i="27"/>
  <c r="J585" i="27"/>
  <c r="G913" i="27"/>
  <c r="D980" i="27"/>
  <c r="H354" i="27"/>
  <c r="I965" i="27"/>
  <c r="D529" i="27"/>
  <c r="H638" i="27"/>
  <c r="I574" i="27"/>
  <c r="D596" i="27"/>
  <c r="I891" i="27"/>
  <c r="F519" i="27"/>
  <c r="G413" i="27"/>
  <c r="I950" i="27"/>
  <c r="D988" i="27"/>
  <c r="I599" i="27"/>
  <c r="F844" i="27"/>
  <c r="I849" i="27"/>
  <c r="J894" i="27"/>
  <c r="G484" i="27"/>
  <c r="D395" i="27"/>
  <c r="I324" i="27"/>
  <c r="H602" i="27"/>
  <c r="E511" i="27"/>
  <c r="I572" i="27"/>
  <c r="D639" i="27"/>
  <c r="H859" i="27"/>
  <c r="J352" i="27"/>
  <c r="G609" i="27"/>
  <c r="E817" i="27"/>
  <c r="J122" i="27"/>
  <c r="D430" i="27"/>
  <c r="D559" i="27"/>
  <c r="G326" i="27"/>
  <c r="J562" i="27"/>
  <c r="D392" i="27"/>
  <c r="C388" i="27"/>
  <c r="J296" i="27"/>
  <c r="E384" i="27"/>
  <c r="H66" i="27"/>
  <c r="G340" i="27"/>
  <c r="I323" i="27"/>
  <c r="D855" i="27"/>
  <c r="F858" i="27"/>
  <c r="H966" i="27"/>
  <c r="G288" i="27"/>
  <c r="I455" i="27"/>
  <c r="H880" i="27"/>
  <c r="G436" i="27"/>
  <c r="H893" i="27"/>
  <c r="D888" i="27"/>
  <c r="E275" i="27"/>
  <c r="E813" i="27"/>
  <c r="G804" i="27"/>
  <c r="I808" i="27"/>
  <c r="D802" i="27"/>
  <c r="H605" i="27"/>
  <c r="H290" i="27"/>
  <c r="D256" i="27"/>
  <c r="J191" i="27"/>
  <c r="J189" i="27"/>
  <c r="D162" i="27"/>
  <c r="E225" i="27"/>
  <c r="J378" i="27"/>
  <c r="H622" i="27"/>
  <c r="D499" i="27"/>
  <c r="F465" i="27"/>
  <c r="E847" i="27"/>
  <c r="F363" i="27"/>
  <c r="F315" i="27"/>
  <c r="F416" i="27"/>
  <c r="H133" i="27"/>
  <c r="F177" i="27"/>
  <c r="H172" i="27"/>
  <c r="H130" i="27"/>
  <c r="E212" i="27"/>
  <c r="E224" i="27"/>
  <c r="G136" i="27"/>
  <c r="H84" i="27"/>
  <c r="G212" i="27"/>
  <c r="D189" i="27"/>
  <c r="F185" i="27"/>
  <c r="G182" i="27"/>
  <c r="H226" i="27"/>
  <c r="J183" i="27"/>
  <c r="J71" i="27"/>
  <c r="J62" i="27"/>
  <c r="G943" i="27"/>
  <c r="F160" i="27"/>
  <c r="J201" i="27"/>
  <c r="D325" i="27"/>
  <c r="F863" i="27"/>
  <c r="H346" i="27"/>
  <c r="J888" i="27"/>
  <c r="D228" i="27"/>
  <c r="E157" i="27"/>
  <c r="E154" i="27"/>
  <c r="D152" i="27"/>
  <c r="E178" i="27"/>
  <c r="J218" i="27"/>
  <c r="D109" i="27"/>
  <c r="E82" i="27"/>
  <c r="G97" i="27"/>
  <c r="D89" i="27"/>
  <c r="J119" i="27"/>
  <c r="F92" i="27"/>
  <c r="E96" i="27"/>
  <c r="J60" i="27"/>
  <c r="F992" i="27"/>
  <c r="D909" i="27"/>
  <c r="G432" i="27"/>
  <c r="J979" i="27"/>
  <c r="G371" i="27"/>
  <c r="G503" i="27"/>
  <c r="I553" i="27"/>
  <c r="E932" i="27"/>
  <c r="J399" i="27"/>
  <c r="G898" i="27"/>
  <c r="I337" i="27"/>
  <c r="F308" i="27"/>
  <c r="H911" i="27"/>
  <c r="H475" i="27"/>
  <c r="I820" i="27"/>
  <c r="F968" i="27"/>
  <c r="F298" i="27"/>
  <c r="D619" i="27"/>
  <c r="F853" i="27"/>
  <c r="J956" i="27"/>
  <c r="G848" i="27"/>
  <c r="G871" i="27"/>
  <c r="H541" i="27"/>
  <c r="E533" i="27"/>
  <c r="I341" i="27"/>
  <c r="D309" i="27"/>
  <c r="F841" i="27"/>
  <c r="H914" i="27"/>
  <c r="D954" i="27"/>
  <c r="I626" i="27"/>
  <c r="H486" i="27"/>
  <c r="E434" i="27"/>
  <c r="J988" i="27"/>
  <c r="J933" i="27"/>
  <c r="D576" i="27"/>
  <c r="G395" i="27"/>
  <c r="D412" i="27"/>
  <c r="D362" i="27"/>
  <c r="D137" i="27"/>
  <c r="G238" i="27"/>
  <c r="H197" i="27"/>
  <c r="D230" i="27"/>
  <c r="D180" i="27"/>
  <c r="H109" i="27"/>
  <c r="E97" i="27"/>
  <c r="D553" i="27"/>
  <c r="G148" i="27"/>
  <c r="E191" i="27"/>
  <c r="G149" i="27"/>
  <c r="J168" i="27"/>
  <c r="J222" i="27"/>
  <c r="D121" i="27"/>
  <c r="H209" i="27"/>
  <c r="E235" i="27"/>
  <c r="F204" i="27"/>
  <c r="G202" i="27"/>
  <c r="F143" i="27"/>
  <c r="D164" i="27"/>
  <c r="J147" i="27"/>
  <c r="D227" i="27"/>
  <c r="J129" i="27"/>
  <c r="E130" i="27"/>
  <c r="D132" i="27"/>
  <c r="H255" i="27"/>
  <c r="J165" i="27"/>
  <c r="E242" i="27"/>
  <c r="H199" i="27"/>
  <c r="G249" i="27"/>
  <c r="F174" i="27"/>
  <c r="E175" i="27"/>
  <c r="F166" i="27"/>
  <c r="H246" i="27"/>
  <c r="H192" i="27"/>
  <c r="G181" i="27"/>
  <c r="D193" i="27"/>
  <c r="F109" i="27"/>
  <c r="F90" i="27"/>
  <c r="J113" i="27"/>
  <c r="H89" i="27"/>
  <c r="G93" i="27"/>
  <c r="E115" i="27"/>
  <c r="D74" i="27"/>
  <c r="F103" i="27"/>
  <c r="E915" i="27"/>
  <c r="H283" i="27"/>
  <c r="F819" i="27"/>
  <c r="H909" i="27"/>
  <c r="E986" i="27"/>
  <c r="D375" i="27"/>
  <c r="H979" i="27"/>
  <c r="D371" i="27"/>
  <c r="D866" i="27"/>
  <c r="G910" i="27"/>
  <c r="G305" i="27"/>
  <c r="D453" i="27"/>
  <c r="H304" i="27"/>
  <c r="E399" i="27"/>
  <c r="I345" i="27"/>
  <c r="E953" i="27"/>
  <c r="D898" i="27"/>
  <c r="H517" i="27"/>
  <c r="D595" i="27"/>
  <c r="J925" i="27"/>
  <c r="H333" i="27"/>
  <c r="J462" i="27"/>
  <c r="E447" i="27"/>
  <c r="F158" i="27"/>
  <c r="H171" i="27"/>
  <c r="D140" i="27"/>
  <c r="J229" i="27"/>
  <c r="G189" i="27"/>
  <c r="E144" i="27"/>
  <c r="J209" i="27"/>
  <c r="F125" i="27"/>
  <c r="E249" i="27"/>
  <c r="F235" i="27"/>
  <c r="J234" i="27"/>
  <c r="H193" i="27"/>
  <c r="I867" i="27"/>
  <c r="F438" i="27"/>
  <c r="H870" i="27"/>
  <c r="D574" i="27"/>
  <c r="E629" i="27"/>
  <c r="F328" i="27"/>
  <c r="H984" i="27"/>
  <c r="D566" i="27"/>
  <c r="I344" i="27"/>
  <c r="H892" i="27"/>
  <c r="G905" i="27"/>
  <c r="C808" i="27"/>
  <c r="E809" i="27"/>
  <c r="G811" i="27"/>
  <c r="F71" i="27"/>
  <c r="D69" i="27"/>
  <c r="F210" i="27"/>
  <c r="G203" i="27"/>
  <c r="G141" i="27"/>
  <c r="G80" i="27"/>
  <c r="E612" i="27"/>
  <c r="F920" i="27"/>
  <c r="G936" i="27"/>
  <c r="E424" i="27"/>
  <c r="I949" i="27"/>
  <c r="J423" i="27"/>
  <c r="I581" i="27"/>
  <c r="H585" i="27"/>
  <c r="H331" i="27"/>
  <c r="E531" i="27"/>
  <c r="E870" i="27"/>
  <c r="F638" i="27"/>
  <c r="I596" i="27"/>
  <c r="I568" i="27"/>
  <c r="F877" i="27"/>
  <c r="E263" i="27"/>
  <c r="C474" i="27"/>
  <c r="G474" i="27"/>
  <c r="F65" i="27"/>
  <c r="J879" i="27"/>
  <c r="J929" i="27"/>
  <c r="J803" i="27"/>
  <c r="E409" i="27"/>
  <c r="J320" i="27"/>
  <c r="J968" i="27"/>
  <c r="J298" i="27"/>
  <c r="G424" i="27"/>
  <c r="H832" i="27"/>
  <c r="H853" i="27"/>
  <c r="H956" i="27"/>
  <c r="G459" i="27"/>
  <c r="H524" i="27"/>
  <c r="D848" i="27"/>
  <c r="F941" i="27"/>
  <c r="I445" i="27"/>
  <c r="J477" i="27"/>
  <c r="E541" i="27"/>
  <c r="I533" i="27"/>
  <c r="E552" i="27"/>
  <c r="D338" i="27"/>
  <c r="D341" i="27"/>
  <c r="F584" i="27"/>
  <c r="H309" i="27"/>
  <c r="H259" i="27"/>
  <c r="F550" i="27"/>
  <c r="I587" i="27"/>
  <c r="F962" i="27"/>
  <c r="G508" i="27"/>
  <c r="J573" i="27"/>
  <c r="G516" i="27"/>
  <c r="E370" i="27"/>
  <c r="G299" i="27"/>
  <c r="E368" i="27"/>
  <c r="E982" i="27"/>
  <c r="J515" i="27"/>
  <c r="H980" i="27"/>
  <c r="F428" i="27"/>
  <c r="E457" i="27"/>
  <c r="I529" i="27"/>
  <c r="F435" i="27"/>
  <c r="D544" i="27"/>
  <c r="D403" i="27"/>
  <c r="E823" i="27"/>
  <c r="G360" i="27"/>
  <c r="F944" i="27"/>
  <c r="I334" i="27"/>
  <c r="H373" i="27"/>
  <c r="D963" i="27"/>
  <c r="I954" i="27"/>
  <c r="I471" i="27"/>
  <c r="E420" i="27"/>
  <c r="I623" i="27"/>
  <c r="G415" i="27"/>
  <c r="G513" i="27"/>
  <c r="G411" i="27"/>
  <c r="F621" i="27"/>
  <c r="F854" i="27"/>
  <c r="J852" i="27"/>
  <c r="G429" i="27"/>
  <c r="H363" i="27"/>
  <c r="J537" i="27"/>
  <c r="J307" i="27"/>
  <c r="H885" i="27"/>
  <c r="D277" i="27"/>
  <c r="H988" i="27"/>
  <c r="F862" i="27"/>
  <c r="G890" i="27"/>
  <c r="H882" i="27"/>
  <c r="E933" i="27"/>
  <c r="H844" i="27"/>
  <c r="I558" i="27"/>
  <c r="D265" i="27"/>
  <c r="G440" i="27"/>
  <c r="F521" i="27"/>
  <c r="H894" i="27"/>
  <c r="E540" i="27"/>
  <c r="F921" i="27"/>
  <c r="H973" i="27"/>
  <c r="I484" i="27"/>
  <c r="G616" i="27"/>
  <c r="D460" i="27"/>
  <c r="E840" i="27"/>
  <c r="J395" i="27"/>
  <c r="I412" i="27"/>
  <c r="J635" i="27"/>
  <c r="F829" i="27"/>
  <c r="E296" i="27"/>
  <c r="I74" i="27"/>
  <c r="E539" i="27"/>
  <c r="H328" i="27"/>
  <c r="D469" i="27"/>
  <c r="J380" i="27"/>
  <c r="E951" i="27"/>
  <c r="J881" i="27"/>
  <c r="I609" i="27"/>
  <c r="C441" i="27"/>
  <c r="F205" i="27"/>
  <c r="F139" i="27"/>
  <c r="E135" i="27"/>
  <c r="H161" i="27"/>
  <c r="F161" i="27"/>
  <c r="H147" i="27"/>
  <c r="G245" i="27"/>
  <c r="H137" i="27"/>
  <c r="J182" i="27"/>
  <c r="J137" i="27"/>
  <c r="G247" i="27"/>
  <c r="J221" i="27"/>
  <c r="D149" i="27"/>
  <c r="F229" i="27"/>
  <c r="H167" i="27"/>
  <c r="H173" i="27"/>
  <c r="E162" i="27"/>
  <c r="F132" i="27"/>
  <c r="E133" i="27"/>
  <c r="J125" i="27"/>
  <c r="E189" i="27"/>
  <c r="H221" i="27"/>
  <c r="E145" i="27"/>
  <c r="D209" i="27"/>
  <c r="F123" i="27"/>
  <c r="E226" i="27"/>
  <c r="F144" i="27"/>
  <c r="F173" i="27"/>
  <c r="J216" i="27"/>
  <c r="F159" i="27"/>
  <c r="F221" i="27"/>
  <c r="G158" i="27"/>
  <c r="E167" i="27"/>
  <c r="H136" i="27"/>
  <c r="J226" i="27"/>
  <c r="H143" i="27"/>
  <c r="E236" i="27"/>
  <c r="H231" i="27"/>
  <c r="G227" i="27"/>
  <c r="E132" i="27"/>
  <c r="F253" i="27"/>
  <c r="E201" i="27"/>
  <c r="E148" i="27"/>
  <c r="J177" i="27"/>
  <c r="G142" i="27"/>
  <c r="F134" i="27"/>
  <c r="J207" i="27"/>
  <c r="J198" i="27"/>
  <c r="J149" i="27"/>
  <c r="D215" i="27"/>
  <c r="H194" i="27"/>
  <c r="H206" i="27"/>
  <c r="H220" i="27"/>
  <c r="J194" i="27"/>
  <c r="F217" i="27"/>
  <c r="E169" i="27"/>
  <c r="D211" i="27"/>
  <c r="J228" i="27"/>
  <c r="H125" i="27"/>
  <c r="G191" i="27"/>
  <c r="G251" i="27"/>
  <c r="H207" i="27"/>
  <c r="D101" i="27"/>
  <c r="I947" i="27"/>
  <c r="E334" i="27"/>
  <c r="E471" i="27"/>
  <c r="E348" i="27"/>
  <c r="D123" i="27"/>
  <c r="F215" i="27"/>
  <c r="F156" i="27"/>
  <c r="D170" i="27"/>
  <c r="J121" i="27"/>
  <c r="G213" i="27"/>
  <c r="D147" i="27"/>
  <c r="H138" i="27"/>
  <c r="G210" i="27"/>
  <c r="J126" i="27"/>
  <c r="H239" i="27"/>
  <c r="D163" i="27"/>
  <c r="H141" i="27"/>
  <c r="J117" i="27"/>
  <c r="J81" i="27"/>
  <c r="H80" i="27"/>
  <c r="J63" i="27"/>
  <c r="H612" i="27"/>
  <c r="F356" i="27"/>
  <c r="J876" i="27"/>
  <c r="H461" i="27"/>
  <c r="F453" i="27"/>
  <c r="G510" i="27"/>
  <c r="F564" i="27"/>
  <c r="J948" i="27"/>
  <c r="F826" i="27"/>
  <c r="F105" i="27"/>
  <c r="G116" i="27"/>
  <c r="G375" i="27"/>
  <c r="F478" i="27"/>
  <c r="F948" i="27"/>
  <c r="G264" i="27"/>
  <c r="J887" i="27"/>
  <c r="I501" i="27"/>
  <c r="D839" i="27"/>
  <c r="J834" i="27"/>
  <c r="I347" i="27"/>
  <c r="D877" i="27"/>
  <c r="G263" i="27"/>
  <c r="D194" i="27"/>
  <c r="J238" i="27"/>
  <c r="J220" i="27"/>
  <c r="F228" i="27"/>
  <c r="J213" i="27"/>
  <c r="D128" i="27"/>
  <c r="E125" i="27"/>
  <c r="H162" i="27"/>
  <c r="H131" i="27"/>
  <c r="F129" i="27"/>
  <c r="F234" i="27"/>
  <c r="F214" i="27"/>
  <c r="D251" i="27"/>
  <c r="E153" i="27"/>
  <c r="J233" i="27"/>
  <c r="E150" i="27"/>
  <c r="F199" i="27"/>
  <c r="G127" i="27"/>
  <c r="D249" i="27"/>
  <c r="J239" i="27"/>
  <c r="J166" i="27"/>
  <c r="H223" i="27"/>
  <c r="G250" i="27"/>
  <c r="D192" i="27"/>
  <c r="D218" i="27"/>
  <c r="H112" i="27"/>
  <c r="E84" i="27"/>
  <c r="E86" i="27"/>
  <c r="F117" i="27"/>
  <c r="E98" i="27"/>
  <c r="J91" i="27"/>
  <c r="J118" i="27"/>
  <c r="D105" i="27"/>
  <c r="G120" i="27"/>
  <c r="F77" i="27"/>
  <c r="G85" i="27"/>
  <c r="F87" i="27"/>
  <c r="J72" i="27"/>
  <c r="J114" i="27"/>
  <c r="E99" i="27"/>
  <c r="H75" i="27"/>
  <c r="J111" i="27"/>
  <c r="F116" i="27"/>
  <c r="H74" i="27"/>
  <c r="J64" i="27"/>
  <c r="H915" i="27"/>
  <c r="H819" i="27"/>
  <c r="H851" i="27"/>
  <c r="E476" i="27"/>
  <c r="G498" i="27"/>
  <c r="E570" i="27"/>
  <c r="D414" i="27"/>
  <c r="D481" i="27"/>
  <c r="H553" i="27"/>
  <c r="G618" i="27"/>
  <c r="D876" i="27"/>
  <c r="J461" i="27"/>
  <c r="J943" i="27"/>
  <c r="E510" i="27"/>
  <c r="F571" i="27"/>
  <c r="I981" i="27"/>
  <c r="H472" i="27"/>
  <c r="E867" i="27"/>
  <c r="E938" i="27"/>
  <c r="G450" i="27"/>
  <c r="G563" i="27"/>
  <c r="H345" i="27"/>
  <c r="G402" i="27"/>
  <c r="F530" i="27"/>
  <c r="F381" i="27"/>
  <c r="I478" i="27"/>
  <c r="H561" i="27"/>
  <c r="D925" i="27"/>
  <c r="E948" i="27"/>
  <c r="G600" i="27"/>
  <c r="E822" i="27"/>
  <c r="F828" i="27"/>
  <c r="H447" i="27"/>
  <c r="D826" i="27"/>
  <c r="D409" i="27"/>
  <c r="H939" i="27"/>
  <c r="J377" i="27"/>
  <c r="G506" i="27"/>
  <c r="G619" i="27"/>
  <c r="G276" i="27"/>
  <c r="J274" i="27"/>
  <c r="I864" i="27"/>
  <c r="E524" i="27"/>
  <c r="J860" i="27"/>
  <c r="J507" i="27"/>
  <c r="G632" i="27"/>
  <c r="I477" i="27"/>
  <c r="I404" i="27"/>
  <c r="H359" i="27"/>
  <c r="J814" i="27"/>
  <c r="G916" i="27"/>
  <c r="E887" i="27"/>
  <c r="J433" i="27"/>
  <c r="D501" i="27"/>
  <c r="J438" i="27"/>
  <c r="F604" i="27"/>
  <c r="G960" i="27"/>
  <c r="H901" i="27"/>
  <c r="H233" i="27"/>
  <c r="F138" i="27"/>
  <c r="H152" i="27"/>
  <c r="D127" i="27"/>
  <c r="F237" i="27"/>
  <c r="F239" i="27"/>
  <c r="E203" i="27"/>
  <c r="D117" i="27"/>
  <c r="H82" i="27"/>
  <c r="E80" i="27"/>
  <c r="H118" i="27"/>
  <c r="E85" i="27"/>
  <c r="D104" i="27"/>
  <c r="J115" i="27"/>
  <c r="D103" i="27"/>
  <c r="I612" i="27"/>
  <c r="E851" i="27"/>
  <c r="G835" i="27"/>
  <c r="J868" i="27"/>
  <c r="F601" i="27"/>
  <c r="I356" i="27"/>
  <c r="I582" i="27"/>
  <c r="D571" i="27"/>
  <c r="J938" i="27"/>
  <c r="I564" i="27"/>
  <c r="E563" i="27"/>
  <c r="D402" i="27"/>
  <c r="D381" i="27"/>
  <c r="E561" i="27"/>
  <c r="E337" i="27"/>
  <c r="J922" i="27"/>
  <c r="G400" i="27"/>
  <c r="I952" i="27"/>
  <c r="G822" i="27"/>
  <c r="F447" i="27"/>
  <c r="E820" i="27"/>
  <c r="F939" i="27"/>
  <c r="E936" i="27"/>
  <c r="E506" i="27"/>
  <c r="F418" i="27"/>
  <c r="F949" i="27"/>
  <c r="G565" i="27"/>
  <c r="G838" i="27"/>
  <c r="G864" i="27"/>
  <c r="H860" i="27"/>
  <c r="H507" i="27"/>
  <c r="E871" i="27"/>
  <c r="G477" i="27"/>
  <c r="G404" i="27"/>
  <c r="J567" i="27"/>
  <c r="H438" i="27"/>
  <c r="G532" i="27"/>
  <c r="E960" i="27"/>
  <c r="H410" i="27"/>
  <c r="I942" i="27"/>
  <c r="H389" i="27"/>
  <c r="H527" i="27"/>
  <c r="F934" i="27"/>
  <c r="F833" i="27"/>
  <c r="F286" i="27"/>
  <c r="F836" i="27"/>
  <c r="H272" i="27"/>
  <c r="D260" i="27"/>
  <c r="J545" i="27"/>
  <c r="I839" i="27"/>
  <c r="J874" i="27"/>
  <c r="E875" i="27"/>
  <c r="F608" i="27"/>
  <c r="F834" i="27"/>
  <c r="F923" i="27"/>
  <c r="G379" i="27"/>
  <c r="G856" i="27"/>
  <c r="G316" i="27"/>
  <c r="D592" i="27"/>
  <c r="E985" i="27"/>
  <c r="H401" i="27"/>
  <c r="E624" i="27"/>
  <c r="E302" i="27"/>
  <c r="H847" i="27"/>
  <c r="J312" i="27"/>
  <c r="G951" i="27"/>
  <c r="H613" i="27"/>
  <c r="I434" i="27"/>
  <c r="G974" i="27"/>
  <c r="E505" i="27"/>
  <c r="E247" i="27"/>
  <c r="F224" i="27"/>
  <c r="H185" i="27"/>
  <c r="D220" i="27"/>
  <c r="G160" i="27"/>
  <c r="E128" i="27"/>
  <c r="J237" i="27"/>
  <c r="G174" i="27"/>
  <c r="J230" i="27"/>
  <c r="J225" i="27"/>
  <c r="D83" i="27"/>
  <c r="F118" i="27"/>
  <c r="D77" i="27"/>
  <c r="D111" i="27"/>
  <c r="D116" i="27"/>
  <c r="C108" i="27"/>
  <c r="G868" i="27"/>
  <c r="G356" i="27"/>
  <c r="H335" i="27"/>
  <c r="G981" i="27"/>
  <c r="H595" i="27"/>
  <c r="H948" i="27"/>
  <c r="H828" i="27"/>
  <c r="D567" i="27"/>
  <c r="H887" i="27"/>
  <c r="I406" i="27"/>
  <c r="I630" i="27"/>
  <c r="H839" i="27"/>
  <c r="F965" i="27"/>
  <c r="J480" i="27"/>
  <c r="D875" i="27"/>
  <c r="E608" i="27"/>
  <c r="E574" i="27"/>
  <c r="F629" i="27"/>
  <c r="E216" i="27"/>
  <c r="G196" i="27"/>
  <c r="H188" i="27"/>
  <c r="D632" i="27"/>
  <c r="F533" i="27"/>
  <c r="G466" i="27"/>
  <c r="E311" i="27"/>
  <c r="I470" i="27"/>
  <c r="D965" i="27"/>
  <c r="F625" i="27"/>
  <c r="E914" i="27"/>
  <c r="J626" i="27"/>
  <c r="D347" i="27"/>
  <c r="J978" i="27"/>
  <c r="F434" i="27"/>
  <c r="J488" i="27"/>
  <c r="J487" i="27"/>
  <c r="D882" i="27"/>
  <c r="F408" i="27"/>
  <c r="I364" i="27"/>
  <c r="J880" i="27"/>
  <c r="E168" i="27"/>
  <c r="J185" i="27"/>
  <c r="E238" i="27"/>
  <c r="G145" i="27"/>
  <c r="F186" i="27"/>
  <c r="D247" i="27"/>
  <c r="H224" i="27"/>
  <c r="G185" i="27"/>
  <c r="G216" i="27"/>
  <c r="F188" i="27"/>
  <c r="D148" i="27"/>
  <c r="F213" i="27"/>
  <c r="F142" i="27"/>
  <c r="G208" i="27"/>
  <c r="H183" i="27"/>
  <c r="H86" i="27"/>
  <c r="F83" i="27"/>
  <c r="D118" i="27"/>
  <c r="G113" i="27"/>
  <c r="H960" i="27"/>
  <c r="D587" i="27"/>
  <c r="G407" i="27"/>
  <c r="G591" i="27"/>
  <c r="D611" i="27"/>
  <c r="F573" i="27"/>
  <c r="H370" i="27"/>
  <c r="G458" i="27"/>
  <c r="H368" i="27"/>
  <c r="F515" i="27"/>
  <c r="D874" i="27"/>
  <c r="H457" i="27"/>
  <c r="I435" i="27"/>
  <c r="I823" i="27"/>
  <c r="J923" i="27"/>
  <c r="J379" i="27"/>
  <c r="F634" i="27"/>
  <c r="E569" i="27"/>
  <c r="F425" i="27"/>
  <c r="E978" i="27"/>
  <c r="E312" i="27"/>
  <c r="E284" i="27"/>
  <c r="G464" i="27"/>
  <c r="H390" i="27"/>
  <c r="H816" i="27"/>
  <c r="H862" i="27"/>
  <c r="G488" i="27"/>
  <c r="I398" i="27"/>
  <c r="D558" i="27"/>
  <c r="D636" i="27"/>
  <c r="G265" i="27"/>
  <c r="J521" i="27"/>
  <c r="J540" i="27"/>
  <c r="J973" i="27"/>
  <c r="D616" i="27"/>
  <c r="G233" i="27"/>
  <c r="G190" i="27"/>
  <c r="E237" i="27"/>
  <c r="G175" i="27"/>
  <c r="E181" i="27"/>
  <c r="J88" i="27"/>
  <c r="G79" i="27"/>
  <c r="D76" i="27"/>
  <c r="J99" i="27"/>
  <c r="G108" i="27"/>
  <c r="E818" i="27"/>
  <c r="G986" i="27"/>
  <c r="I868" i="27"/>
  <c r="G866" i="27"/>
  <c r="J353" i="27"/>
  <c r="D297" i="27"/>
  <c r="I853" i="27"/>
  <c r="E565" i="27"/>
  <c r="I941" i="27"/>
  <c r="D456" i="27"/>
  <c r="D814" i="27"/>
  <c r="D285" i="27"/>
  <c r="G550" i="27"/>
  <c r="J587" i="27"/>
  <c r="E342" i="27"/>
  <c r="G865" i="27"/>
  <c r="D458" i="27"/>
  <c r="J509" i="27"/>
  <c r="H850" i="27"/>
  <c r="G633" i="27"/>
  <c r="F321" i="27"/>
  <c r="H621" i="27"/>
  <c r="D537" i="27"/>
  <c r="I885" i="27"/>
  <c r="D827" i="27"/>
  <c r="D857" i="27"/>
  <c r="I882" i="27"/>
  <c r="I921" i="27"/>
  <c r="H615" i="27"/>
  <c r="D335" i="27"/>
  <c r="F953" i="27"/>
  <c r="I475" i="27"/>
  <c r="I622" i="27"/>
  <c r="E341" i="27"/>
  <c r="I611" i="27"/>
  <c r="J536" i="27"/>
  <c r="G366" i="27"/>
  <c r="E403" i="27"/>
  <c r="I914" i="27"/>
  <c r="E954" i="27"/>
  <c r="D321" i="27"/>
  <c r="D486" i="27"/>
  <c r="I598" i="27"/>
  <c r="D989" i="27"/>
  <c r="D503" i="27"/>
  <c r="H580" i="27"/>
  <c r="G899" i="27"/>
  <c r="J830" i="27"/>
  <c r="J285" i="27"/>
  <c r="F586" i="27"/>
  <c r="J554" i="27"/>
  <c r="I636" i="27"/>
  <c r="G382" i="27"/>
  <c r="G164" i="27"/>
  <c r="E146" i="27"/>
  <c r="F147" i="27"/>
  <c r="D214" i="27"/>
  <c r="F207" i="27"/>
  <c r="E255" i="27"/>
  <c r="E165" i="27"/>
  <c r="G154" i="27"/>
  <c r="G195" i="27"/>
  <c r="G126" i="27"/>
  <c r="E240" i="27"/>
  <c r="E246" i="27"/>
  <c r="D106" i="27"/>
  <c r="H81" i="27"/>
  <c r="E105" i="27"/>
  <c r="G119" i="27"/>
  <c r="H103" i="27"/>
  <c r="D292" i="27"/>
  <c r="J520" i="27"/>
  <c r="J476" i="27"/>
  <c r="G378" i="27"/>
  <c r="I472" i="27"/>
  <c r="H526" i="27"/>
  <c r="J898" i="27"/>
  <c r="J920" i="27"/>
  <c r="F274" i="27"/>
  <c r="F264" i="27"/>
  <c r="G456" i="27"/>
  <c r="E359" i="27"/>
  <c r="D604" i="27"/>
  <c r="D550" i="27"/>
  <c r="F927" i="27"/>
  <c r="H913" i="27"/>
  <c r="E299" i="27"/>
  <c r="H499" i="27"/>
  <c r="J531" i="27"/>
  <c r="J360" i="27"/>
  <c r="J465" i="27"/>
  <c r="H983" i="27"/>
  <c r="I525" i="27"/>
  <c r="E626" i="27"/>
  <c r="D200" i="27"/>
  <c r="D232" i="27"/>
  <c r="F190" i="27"/>
  <c r="J178" i="27"/>
  <c r="E166" i="27"/>
  <c r="F244" i="27"/>
  <c r="E107" i="27"/>
  <c r="H100" i="27"/>
  <c r="F110" i="27"/>
  <c r="F89" i="27"/>
  <c r="E119" i="27"/>
  <c r="H114" i="27"/>
  <c r="H520" i="27"/>
  <c r="F439" i="27"/>
  <c r="D498" i="27"/>
  <c r="F570" i="27"/>
  <c r="E375" i="27"/>
  <c r="E481" i="27"/>
  <c r="D378" i="27"/>
  <c r="J910" i="27"/>
  <c r="J571" i="27"/>
  <c r="E472" i="27"/>
  <c r="F526" i="27"/>
  <c r="F400" i="27"/>
  <c r="J899" i="27"/>
  <c r="H506" i="27"/>
  <c r="E418" i="27"/>
  <c r="J459" i="27"/>
  <c r="D274" i="27"/>
  <c r="D445" i="27"/>
  <c r="G507" i="27"/>
  <c r="D477" i="27"/>
  <c r="J330" i="27"/>
  <c r="H433" i="27"/>
  <c r="D901" i="27"/>
  <c r="F587" i="27"/>
  <c r="F958" i="27"/>
  <c r="E926" i="27"/>
  <c r="I508" i="27"/>
  <c r="I597" i="27"/>
  <c r="J516" i="27"/>
  <c r="I536" i="27"/>
  <c r="I982" i="27"/>
  <c r="J331" i="27"/>
  <c r="H590" i="27"/>
  <c r="D373" i="27"/>
  <c r="F316" i="27"/>
  <c r="I963" i="27"/>
  <c r="G525" i="27"/>
  <c r="F959" i="27"/>
  <c r="D513" i="27"/>
  <c r="G847" i="27"/>
  <c r="E464" i="27"/>
  <c r="G869" i="27"/>
  <c r="E270" i="27"/>
  <c r="D950" i="27"/>
  <c r="F860" i="27"/>
  <c r="F501" i="27"/>
  <c r="J584" i="27"/>
  <c r="H942" i="27"/>
  <c r="F585" i="27"/>
  <c r="G574" i="27"/>
  <c r="G596" i="27"/>
  <c r="D266" i="27"/>
  <c r="I318" i="27"/>
  <c r="H827" i="27"/>
  <c r="F599" i="27"/>
  <c r="F442" i="27"/>
  <c r="D837" i="27"/>
  <c r="I617" i="27"/>
  <c r="I824" i="27"/>
  <c r="F357" i="27"/>
  <c r="J946" i="27"/>
  <c r="H324" i="27"/>
  <c r="H542" i="27"/>
  <c r="D942" i="27"/>
  <c r="J466" i="27"/>
  <c r="F589" i="27"/>
  <c r="E396" i="27"/>
  <c r="J958" i="27"/>
  <c r="J926" i="27"/>
  <c r="J389" i="27"/>
  <c r="H962" i="27"/>
  <c r="D597" i="27"/>
  <c r="D927" i="27"/>
  <c r="H833" i="27"/>
  <c r="I516" i="27"/>
  <c r="E836" i="27"/>
  <c r="D299" i="27"/>
  <c r="J272" i="27"/>
  <c r="J458" i="27"/>
  <c r="F499" i="27"/>
  <c r="J260" i="27"/>
  <c r="E470" i="27"/>
  <c r="F406" i="27"/>
  <c r="J980" i="27"/>
  <c r="E354" i="27"/>
  <c r="E630" i="27"/>
  <c r="J428" i="27"/>
  <c r="F839" i="27"/>
  <c r="E314" i="27"/>
  <c r="H965" i="27"/>
  <c r="J306" i="27"/>
  <c r="I480" i="27"/>
  <c r="G875" i="27"/>
  <c r="I608" i="27"/>
  <c r="G427" i="27"/>
  <c r="H629" i="27"/>
  <c r="I360" i="27"/>
  <c r="E891" i="27"/>
  <c r="J625" i="27"/>
  <c r="I519" i="27"/>
  <c r="E397" i="27"/>
  <c r="J316" i="27"/>
  <c r="G266" i="27"/>
  <c r="D413" i="27"/>
  <c r="E610" i="27"/>
  <c r="G985" i="27"/>
  <c r="F633" i="27"/>
  <c r="J983" i="27"/>
  <c r="H624" i="27"/>
  <c r="G347" i="27"/>
  <c r="G302" i="27"/>
  <c r="G978" i="27"/>
  <c r="J847" i="27"/>
  <c r="E852" i="27"/>
  <c r="I951" i="27"/>
  <c r="G339" i="27"/>
  <c r="E843" i="27"/>
  <c r="D355" i="27"/>
  <c r="H846" i="27"/>
  <c r="G318" i="27"/>
  <c r="J974" i="27"/>
  <c r="I505" i="27"/>
  <c r="H599" i="27"/>
  <c r="H315" i="27"/>
  <c r="J890" i="27"/>
  <c r="H548" i="27"/>
  <c r="I576" i="27"/>
  <c r="H262" i="27"/>
  <c r="G437" i="27"/>
  <c r="D394" i="27"/>
  <c r="H617" i="27"/>
  <c r="H928" i="27"/>
  <c r="H261" i="27"/>
  <c r="I376" i="27"/>
  <c r="D894" i="27"/>
  <c r="D881" i="27"/>
  <c r="J416" i="27"/>
  <c r="D583" i="27"/>
  <c r="E484" i="27"/>
  <c r="J620" i="27"/>
  <c r="H824" i="27"/>
  <c r="D422" i="27"/>
  <c r="G535" i="27"/>
  <c r="G256" i="27"/>
  <c r="E810" i="27"/>
  <c r="G806" i="27"/>
  <c r="I805" i="27"/>
  <c r="F64" i="27"/>
  <c r="F398" i="27"/>
  <c r="G576" i="27"/>
  <c r="F928" i="27"/>
  <c r="D261" i="27"/>
  <c r="G376" i="27"/>
  <c r="G627" i="27"/>
  <c r="F881" i="27"/>
  <c r="I969" i="27"/>
  <c r="H620" i="27"/>
  <c r="E568" i="27"/>
  <c r="I633" i="27"/>
  <c r="D974" i="27"/>
  <c r="H487" i="27"/>
  <c r="J576" i="27"/>
  <c r="F394" i="27"/>
  <c r="H583" i="27"/>
  <c r="E620" i="27"/>
  <c r="D451" i="27"/>
  <c r="H961" i="27"/>
  <c r="J393" i="27"/>
  <c r="H976" i="27"/>
  <c r="E281" i="27"/>
  <c r="G473" i="27"/>
  <c r="F831" i="27"/>
  <c r="E607" i="27"/>
  <c r="I977" i="27"/>
  <c r="I577" i="27"/>
  <c r="I937" i="27"/>
  <c r="F931" i="27"/>
  <c r="J279" i="27"/>
  <c r="J957" i="27"/>
  <c r="E65" i="27"/>
  <c r="J116" i="27"/>
  <c r="E94" i="27"/>
  <c r="F612" i="27"/>
  <c r="E615" i="27"/>
  <c r="I432" i="27"/>
  <c r="E868" i="27"/>
  <c r="J371" i="27"/>
  <c r="J866" i="27"/>
  <c r="D305" i="27"/>
  <c r="F461" i="27"/>
  <c r="E943" i="27"/>
  <c r="G353" i="27"/>
  <c r="E582" i="27"/>
  <c r="E981" i="27"/>
  <c r="H399" i="27"/>
  <c r="G938" i="27"/>
  <c r="I450" i="27"/>
  <c r="I563" i="27"/>
  <c r="F517" i="27"/>
  <c r="J338" i="27"/>
  <c r="F628" i="27"/>
  <c r="G970" i="27"/>
  <c r="F846" i="27"/>
  <c r="H593" i="27"/>
  <c r="H521" i="27"/>
  <c r="D627" i="27"/>
  <c r="H540" i="27"/>
  <c r="I616" i="27"/>
  <c r="I840" i="27"/>
  <c r="F989" i="27"/>
  <c r="G412" i="27"/>
  <c r="E430" i="27"/>
  <c r="E319" i="27"/>
  <c r="J426" i="27"/>
  <c r="D383" i="27"/>
  <c r="F812" i="27"/>
  <c r="H813" i="27"/>
  <c r="J804" i="27"/>
  <c r="E807" i="27"/>
  <c r="G802" i="27"/>
  <c r="J484" i="27"/>
  <c r="G989" i="27"/>
  <c r="J412" i="27"/>
  <c r="H336" i="27"/>
  <c r="F588" i="27"/>
  <c r="F918" i="27"/>
  <c r="G300" i="27"/>
  <c r="E917" i="27"/>
  <c r="G504" i="27"/>
  <c r="H549" i="27"/>
  <c r="I511" i="27"/>
  <c r="G449" i="27"/>
  <c r="J895" i="27"/>
  <c r="F258" i="27"/>
  <c r="G572" i="27"/>
  <c r="G594" i="27"/>
  <c r="D446" i="27"/>
  <c r="H639" i="27"/>
  <c r="G902" i="27"/>
  <c r="J454" i="27"/>
  <c r="I872" i="27"/>
  <c r="G322" i="27"/>
  <c r="J522" i="27"/>
  <c r="J903" i="27"/>
  <c r="E593" i="27"/>
  <c r="F548" i="27"/>
  <c r="I928" i="27"/>
  <c r="I451" i="27"/>
  <c r="D324" i="27"/>
  <c r="J966" i="27"/>
  <c r="D463" i="27"/>
  <c r="J551" i="27"/>
  <c r="I367" i="27"/>
  <c r="J549" i="27"/>
  <c r="D449" i="27"/>
  <c r="D542" i="27"/>
  <c r="J442" i="27"/>
  <c r="F639" i="27"/>
  <c r="E512" i="27"/>
  <c r="I332" i="27"/>
  <c r="J186" i="27"/>
  <c r="J143" i="27"/>
  <c r="G179" i="27"/>
  <c r="F254" i="27"/>
  <c r="H249" i="27"/>
  <c r="D166" i="27"/>
  <c r="E244" i="27"/>
  <c r="G193" i="27"/>
  <c r="E110" i="27"/>
  <c r="H98" i="27"/>
  <c r="D119" i="27"/>
  <c r="J135" i="27"/>
  <c r="F245" i="27"/>
  <c r="E204" i="27"/>
  <c r="H189" i="27"/>
  <c r="J167" i="27"/>
  <c r="J161" i="27"/>
  <c r="H140" i="27"/>
  <c r="D252" i="27"/>
  <c r="G194" i="27"/>
  <c r="E185" i="27"/>
  <c r="F206" i="27"/>
  <c r="E182" i="27"/>
  <c r="D188" i="27"/>
  <c r="G204" i="27"/>
  <c r="F220" i="27"/>
  <c r="G125" i="27"/>
  <c r="J131" i="27"/>
  <c r="H234" i="27"/>
  <c r="F151" i="27"/>
  <c r="J251" i="27"/>
  <c r="H165" i="27"/>
  <c r="E179" i="27"/>
  <c r="E187" i="27"/>
  <c r="F232" i="27"/>
  <c r="J242" i="27"/>
  <c r="H150" i="27"/>
  <c r="E198" i="27"/>
  <c r="J214" i="27"/>
  <c r="G198" i="27"/>
  <c r="G133" i="27"/>
  <c r="D122" i="27"/>
  <c r="G123" i="27"/>
  <c r="F133" i="27"/>
  <c r="H145" i="27"/>
  <c r="D171" i="27"/>
  <c r="F189" i="27"/>
  <c r="G215" i="27"/>
  <c r="J140" i="27"/>
  <c r="E156" i="27"/>
  <c r="E194" i="27"/>
  <c r="D185" i="27"/>
  <c r="H216" i="27"/>
  <c r="H235" i="27"/>
  <c r="J204" i="27"/>
  <c r="E220" i="27"/>
  <c r="H160" i="27"/>
  <c r="J169" i="27"/>
  <c r="J211" i="27"/>
  <c r="G228" i="27"/>
  <c r="F146" i="27"/>
  <c r="G147" i="27"/>
  <c r="D125" i="27"/>
  <c r="H159" i="27"/>
  <c r="D131" i="27"/>
  <c r="D206" i="27"/>
  <c r="F121" i="27"/>
  <c r="D169" i="27"/>
  <c r="G137" i="27"/>
  <c r="H211" i="27"/>
  <c r="F81" i="27"/>
  <c r="J123" i="27"/>
  <c r="D216" i="27"/>
  <c r="G209" i="27"/>
  <c r="E160" i="27"/>
  <c r="H169" i="27"/>
  <c r="F179" i="27"/>
  <c r="D225" i="27"/>
  <c r="G122" i="27"/>
  <c r="F122" i="27"/>
  <c r="E149" i="27"/>
  <c r="E243" i="27"/>
  <c r="D167" i="27"/>
  <c r="J245" i="27"/>
  <c r="H156" i="27"/>
  <c r="J224" i="27"/>
  <c r="G201" i="27"/>
  <c r="F238" i="27"/>
  <c r="H139" i="27"/>
  <c r="F137" i="27"/>
  <c r="D142" i="27"/>
  <c r="D234" i="27"/>
  <c r="E241" i="27"/>
  <c r="D157" i="27"/>
  <c r="F165" i="27"/>
  <c r="D187" i="27"/>
  <c r="F197" i="27"/>
  <c r="D226" i="27"/>
  <c r="E122" i="27"/>
  <c r="H123" i="27"/>
  <c r="G221" i="27"/>
  <c r="H158" i="27"/>
  <c r="D133" i="27"/>
  <c r="D145" i="27"/>
  <c r="F212" i="27"/>
  <c r="H243" i="27"/>
  <c r="J173" i="27"/>
  <c r="D245" i="27"/>
  <c r="J156" i="27"/>
  <c r="D168" i="27"/>
  <c r="D196" i="27"/>
  <c r="H182" i="27"/>
  <c r="G188" i="27"/>
  <c r="H238" i="27"/>
  <c r="E137" i="27"/>
  <c r="J164" i="27"/>
  <c r="E228" i="27"/>
  <c r="D213" i="27"/>
  <c r="J231" i="27"/>
  <c r="E159" i="27"/>
  <c r="J130" i="27"/>
  <c r="H208" i="27"/>
  <c r="D241" i="27"/>
  <c r="G121" i="27"/>
  <c r="H205" i="27"/>
  <c r="G217" i="27"/>
  <c r="J146" i="27"/>
  <c r="H128" i="27"/>
  <c r="D161" i="27"/>
  <c r="F149" i="27"/>
  <c r="D135" i="27"/>
  <c r="J145" i="27"/>
  <c r="D224" i="27"/>
  <c r="H135" i="27"/>
  <c r="E221" i="27"/>
  <c r="E158" i="27"/>
  <c r="G243" i="27"/>
  <c r="H144" i="27"/>
  <c r="G167" i="27"/>
  <c r="G168" i="27"/>
  <c r="D201" i="27"/>
  <c r="E217" i="27"/>
  <c r="D238" i="27"/>
  <c r="F231" i="27"/>
  <c r="G162" i="27"/>
  <c r="J157" i="27"/>
  <c r="F136" i="27"/>
  <c r="J215" i="27"/>
  <c r="G171" i="27"/>
  <c r="J202" i="27"/>
  <c r="G226" i="27"/>
  <c r="E134" i="27"/>
  <c r="H212" i="27"/>
  <c r="E173" i="27"/>
  <c r="D136" i="27"/>
  <c r="G222" i="27"/>
  <c r="F196" i="27"/>
  <c r="E139" i="27"/>
  <c r="D160" i="27"/>
  <c r="G128" i="27"/>
  <c r="J159" i="27"/>
  <c r="G130" i="27"/>
  <c r="H237" i="27"/>
  <c r="E222" i="27"/>
  <c r="G177" i="27"/>
  <c r="D207" i="27"/>
  <c r="J255" i="27"/>
  <c r="D154" i="27"/>
  <c r="H254" i="27"/>
  <c r="J248" i="27"/>
  <c r="E174" i="27"/>
  <c r="G124" i="27"/>
  <c r="G163" i="27"/>
  <c r="J246" i="27"/>
  <c r="E100" i="27"/>
  <c r="D110" i="27"/>
  <c r="E90" i="27"/>
  <c r="G73" i="27"/>
  <c r="H121" i="27"/>
  <c r="H217" i="27"/>
  <c r="G205" i="27"/>
  <c r="D198" i="27"/>
  <c r="E171" i="27"/>
  <c r="G229" i="27"/>
  <c r="E245" i="27"/>
  <c r="E136" i="27"/>
  <c r="J252" i="27"/>
  <c r="G170" i="27"/>
  <c r="D222" i="27"/>
  <c r="E121" i="27"/>
  <c r="H204" i="27"/>
  <c r="J139" i="27"/>
  <c r="G143" i="27"/>
  <c r="F169" i="27"/>
  <c r="E164" i="27"/>
  <c r="G236" i="27"/>
  <c r="G146" i="27"/>
  <c r="E147" i="27"/>
  <c r="D231" i="27"/>
  <c r="F227" i="27"/>
  <c r="H191" i="27"/>
  <c r="E214" i="27"/>
  <c r="J196" i="27"/>
  <c r="H177" i="27"/>
  <c r="D191" i="27"/>
  <c r="H155" i="27"/>
  <c r="H105" i="27"/>
  <c r="I72" i="27"/>
  <c r="E205" i="27"/>
  <c r="H134" i="27"/>
  <c r="J171" i="27"/>
  <c r="F140" i="27"/>
  <c r="H252" i="27"/>
  <c r="H170" i="27"/>
  <c r="H222" i="27"/>
  <c r="J217" i="27"/>
  <c r="D235" i="27"/>
  <c r="F202" i="27"/>
  <c r="E143" i="27"/>
  <c r="G169" i="27"/>
  <c r="F211" i="27"/>
  <c r="E177" i="27"/>
  <c r="F131" i="27"/>
  <c r="E129" i="27"/>
  <c r="H151" i="27"/>
  <c r="F200" i="27"/>
  <c r="H232" i="27"/>
  <c r="E190" i="27"/>
  <c r="J219" i="27"/>
  <c r="D178" i="27"/>
  <c r="H198" i="27"/>
  <c r="F252" i="27"/>
  <c r="J181" i="27"/>
  <c r="J106" i="27"/>
  <c r="D78" i="27"/>
  <c r="E254" i="27"/>
  <c r="E199" i="27"/>
  <c r="G172" i="27"/>
  <c r="F249" i="27"/>
  <c r="H184" i="27"/>
  <c r="G166" i="27"/>
  <c r="D244" i="27"/>
  <c r="G223" i="27"/>
  <c r="G246" i="27"/>
  <c r="J192" i="27"/>
  <c r="J112" i="27"/>
  <c r="G84" i="27"/>
  <c r="G86" i="27"/>
  <c r="H106" i="27"/>
  <c r="G98" i="27"/>
  <c r="G91" i="27"/>
  <c r="H102" i="27"/>
  <c r="J105" i="27"/>
  <c r="D120" i="27"/>
  <c r="D95" i="27"/>
  <c r="J85" i="27"/>
  <c r="H87" i="27"/>
  <c r="H72" i="27"/>
  <c r="F114" i="27"/>
  <c r="H104" i="27"/>
  <c r="F76" i="27"/>
  <c r="E75" i="27"/>
  <c r="G111" i="27"/>
  <c r="D96" i="27"/>
  <c r="G74" i="27"/>
  <c r="J103" i="27"/>
  <c r="D283" i="27"/>
  <c r="J819" i="27"/>
  <c r="G851" i="27"/>
  <c r="E520" i="27"/>
  <c r="I835" i="27"/>
  <c r="J498" i="27"/>
  <c r="I375" i="27"/>
  <c r="G481" i="27"/>
  <c r="J601" i="27"/>
  <c r="I378" i="27"/>
  <c r="J618" i="27"/>
  <c r="E910" i="27"/>
  <c r="F845" i="27"/>
  <c r="G578" i="27"/>
  <c r="I571" i="27"/>
  <c r="H867" i="27"/>
  <c r="D938" i="27"/>
  <c r="E526" i="27"/>
  <c r="D345" i="27"/>
  <c r="G920" i="27"/>
  <c r="H381" i="27"/>
  <c r="J561" i="27"/>
  <c r="F925" i="27"/>
  <c r="F922" i="27"/>
  <c r="E400" i="27"/>
  <c r="E502" i="27"/>
  <c r="J600" i="27"/>
  <c r="E462" i="27"/>
  <c r="F257" i="27"/>
  <c r="H409" i="27"/>
  <c r="J939" i="27"/>
  <c r="F320" i="27"/>
  <c r="E377" i="27"/>
  <c r="J506" i="27"/>
  <c r="F424" i="27"/>
  <c r="D832" i="27"/>
  <c r="G303" i="27"/>
  <c r="D956" i="27"/>
  <c r="F459" i="27"/>
  <c r="J264" i="27"/>
  <c r="G445" i="27"/>
  <c r="J632" i="27"/>
  <c r="D423" i="27"/>
  <c r="D546" i="27"/>
  <c r="F622" i="27"/>
  <c r="J359" i="27"/>
  <c r="H567" i="27"/>
  <c r="H552" i="27"/>
  <c r="I916" i="27"/>
  <c r="D887" i="27"/>
  <c r="F330" i="27"/>
  <c r="G433" i="27"/>
  <c r="D438" i="27"/>
  <c r="I604" i="27"/>
  <c r="J901" i="27"/>
  <c r="I589" i="27"/>
  <c r="G396" i="27"/>
  <c r="H958" i="27"/>
  <c r="G926" i="27"/>
  <c r="D962" i="27"/>
  <c r="F597" i="27"/>
  <c r="G342" i="27"/>
  <c r="I927" i="27"/>
  <c r="D833" i="27"/>
  <c r="J286" i="27"/>
  <c r="F913" i="27"/>
  <c r="E272" i="27"/>
  <c r="H935" i="27"/>
  <c r="G260" i="27"/>
  <c r="E536" i="27"/>
  <c r="H406" i="27"/>
  <c r="G354" i="27"/>
  <c r="E428" i="27"/>
  <c r="E291" i="27"/>
  <c r="G509" i="27"/>
  <c r="F531" i="27"/>
  <c r="D850" i="27"/>
  <c r="F870" i="27"/>
  <c r="F529" i="27"/>
  <c r="G638" i="27"/>
  <c r="I875" i="27"/>
  <c r="F482" i="27"/>
  <c r="I427" i="27"/>
  <c r="H544" i="27"/>
  <c r="J629" i="27"/>
  <c r="E465" i="27"/>
  <c r="I397" i="27"/>
  <c r="D316" i="27"/>
  <c r="G963" i="27"/>
  <c r="J413" i="27"/>
  <c r="J568" i="27"/>
  <c r="I610" i="27"/>
  <c r="J420" i="27"/>
  <c r="E623" i="27"/>
  <c r="D983" i="27"/>
  <c r="H127" i="27"/>
  <c r="E223" i="27"/>
  <c r="J104" i="27"/>
  <c r="D835" i="27"/>
  <c r="D601" i="27"/>
  <c r="J563" i="27"/>
  <c r="D922" i="27"/>
  <c r="D303" i="27"/>
  <c r="E466" i="27"/>
  <c r="H934" i="27"/>
  <c r="G480" i="27"/>
  <c r="J875" i="27"/>
  <c r="G891" i="27"/>
  <c r="H834" i="27"/>
  <c r="I923" i="27"/>
  <c r="J856" i="27"/>
  <c r="G592" i="27"/>
  <c r="J401" i="27"/>
  <c r="D312" i="27"/>
  <c r="H857" i="27"/>
  <c r="I408" i="27"/>
  <c r="F364" i="27"/>
  <c r="F451" i="27"/>
  <c r="E485" i="27"/>
  <c r="H430" i="27"/>
  <c r="E346" i="27"/>
  <c r="E123" i="27"/>
  <c r="F226" i="27"/>
  <c r="J133" i="27"/>
  <c r="J212" i="27"/>
  <c r="D229" i="27"/>
  <c r="F167" i="27"/>
  <c r="G173" i="27"/>
  <c r="E140" i="27"/>
  <c r="G156" i="27"/>
  <c r="H247" i="27"/>
  <c r="G224" i="27"/>
  <c r="E170" i="27"/>
  <c r="E209" i="27"/>
  <c r="J188" i="27"/>
  <c r="D204" i="27"/>
  <c r="J148" i="27"/>
  <c r="E211" i="27"/>
  <c r="H213" i="27"/>
  <c r="J128" i="27"/>
  <c r="F162" i="27"/>
  <c r="D159" i="27"/>
  <c r="J142" i="27"/>
  <c r="H129" i="27"/>
  <c r="E208" i="27"/>
  <c r="H241" i="27"/>
  <c r="H214" i="27"/>
  <c r="H251" i="27"/>
  <c r="D153" i="27"/>
  <c r="G157" i="27"/>
  <c r="J253" i="27"/>
  <c r="J179" i="27"/>
  <c r="D242" i="27"/>
  <c r="D150" i="27"/>
  <c r="G138" i="27"/>
  <c r="J152" i="27"/>
  <c r="H248" i="27"/>
  <c r="H210" i="27"/>
  <c r="J172" i="27"/>
  <c r="E127" i="27"/>
  <c r="G239" i="27"/>
  <c r="E184" i="27"/>
  <c r="D203" i="27"/>
  <c r="J244" i="27"/>
  <c r="J223" i="27"/>
  <c r="J250" i="27"/>
  <c r="E183" i="27"/>
  <c r="E192" i="27"/>
  <c r="G478" i="27"/>
  <c r="F337" i="27"/>
  <c r="H822" i="27"/>
  <c r="G949" i="27"/>
  <c r="H838" i="27"/>
  <c r="F248" i="27"/>
  <c r="D210" i="27"/>
  <c r="H126" i="27"/>
  <c r="G184" i="27"/>
  <c r="F230" i="27"/>
  <c r="F250" i="27"/>
  <c r="F225" i="27"/>
  <c r="G109" i="27"/>
  <c r="G112" i="27"/>
  <c r="G88" i="27"/>
  <c r="F113" i="27"/>
  <c r="H95" i="27"/>
  <c r="E114" i="27"/>
  <c r="H99" i="27"/>
  <c r="F915" i="27"/>
  <c r="D615" i="27"/>
  <c r="G819" i="27"/>
  <c r="H818" i="27"/>
  <c r="H476" i="27"/>
  <c r="I371" i="27"/>
  <c r="D461" i="27"/>
  <c r="J530" i="27"/>
  <c r="E911" i="27"/>
  <c r="H619" i="27"/>
  <c r="J987" i="27"/>
  <c r="E264" i="27"/>
  <c r="D533" i="27"/>
  <c r="D359" i="27"/>
  <c r="G887" i="27"/>
  <c r="G501" i="27"/>
  <c r="G581" i="27"/>
  <c r="D466" i="27"/>
  <c r="I407" i="27"/>
  <c r="H611" i="27"/>
  <c r="J597" i="27"/>
  <c r="F458" i="27"/>
  <c r="G470" i="27"/>
  <c r="J406" i="27"/>
  <c r="J630" i="27"/>
  <c r="E970" i="27"/>
  <c r="H306" i="27"/>
  <c r="I366" i="27"/>
  <c r="F891" i="27"/>
  <c r="E634" i="27"/>
  <c r="D914" i="27"/>
  <c r="D633" i="27"/>
  <c r="E391" i="27"/>
  <c r="H347" i="27"/>
  <c r="J321" i="27"/>
  <c r="D978" i="27"/>
  <c r="J411" i="27"/>
  <c r="E251" i="27"/>
  <c r="F154" i="27"/>
  <c r="F233" i="27"/>
  <c r="J197" i="27"/>
  <c r="G150" i="27"/>
  <c r="D138" i="27"/>
  <c r="G152" i="27"/>
  <c r="E248" i="27"/>
  <c r="D219" i="27"/>
  <c r="F172" i="27"/>
  <c r="J127" i="27"/>
  <c r="E126" i="27"/>
  <c r="J184" i="27"/>
  <c r="J203" i="27"/>
  <c r="E250" i="27"/>
  <c r="H180" i="27"/>
  <c r="G218" i="27"/>
  <c r="C109" i="27"/>
  <c r="F112" i="27"/>
  <c r="J84" i="27"/>
  <c r="J86" i="27"/>
  <c r="G117" i="27"/>
  <c r="G82" i="27"/>
  <c r="F97" i="27"/>
  <c r="F95" i="27"/>
  <c r="H85" i="27"/>
  <c r="J92" i="27"/>
  <c r="J93" i="27"/>
  <c r="F104" i="27"/>
  <c r="G99" i="27"/>
  <c r="D115" i="27"/>
  <c r="J292" i="27"/>
  <c r="G615" i="27"/>
  <c r="J818" i="27"/>
  <c r="D432" i="27"/>
  <c r="E553" i="27"/>
  <c r="E866" i="27"/>
  <c r="H943" i="27"/>
  <c r="G582" i="27"/>
  <c r="G564" i="27"/>
  <c r="D517" i="27"/>
  <c r="E478" i="27"/>
  <c r="H922" i="27"/>
  <c r="D580" i="27"/>
  <c r="J936" i="27"/>
  <c r="I619" i="27"/>
  <c r="I418" i="27"/>
  <c r="F456" i="27"/>
  <c r="G814" i="27"/>
  <c r="E433" i="27"/>
  <c r="H501" i="27"/>
  <c r="F309" i="27"/>
  <c r="F942" i="27"/>
  <c r="D407" i="27"/>
  <c r="D934" i="27"/>
  <c r="G311" i="27"/>
  <c r="D286" i="27"/>
  <c r="J370" i="27"/>
  <c r="E331" i="27"/>
  <c r="H545" i="27"/>
  <c r="G874" i="27"/>
  <c r="I870" i="27"/>
  <c r="D834" i="27"/>
  <c r="F366" i="27"/>
  <c r="E923" i="27"/>
  <c r="H625" i="27"/>
  <c r="I379" i="27"/>
  <c r="D519" i="27"/>
  <c r="F856" i="27"/>
  <c r="J266" i="27"/>
  <c r="J954" i="27"/>
  <c r="J592" i="27"/>
  <c r="H985" i="27"/>
  <c r="G391" i="27"/>
  <c r="G401" i="27"/>
  <c r="G626" i="27"/>
  <c r="D624" i="27"/>
  <c r="H321" i="27"/>
  <c r="D302" i="27"/>
  <c r="I411" i="27"/>
  <c r="J541" i="27"/>
  <c r="H403" i="27"/>
  <c r="D379" i="27"/>
  <c r="E411" i="27"/>
  <c r="E340" i="27"/>
  <c r="D288" i="27"/>
  <c r="F282" i="27"/>
  <c r="F135" i="27"/>
  <c r="J205" i="27"/>
  <c r="D158" i="27"/>
  <c r="G134" i="27"/>
  <c r="F145" i="27"/>
  <c r="D212" i="27"/>
  <c r="D243" i="27"/>
  <c r="J144" i="27"/>
  <c r="G161" i="27"/>
  <c r="J136" i="27"/>
  <c r="G186" i="27"/>
  <c r="F247" i="27"/>
  <c r="F168" i="27"/>
  <c r="F216" i="27"/>
  <c r="F201" i="27"/>
  <c r="H196" i="27"/>
  <c r="G139" i="27"/>
  <c r="D202" i="27"/>
  <c r="F148" i="27"/>
  <c r="H164" i="27"/>
  <c r="D236" i="27"/>
  <c r="F128" i="27"/>
  <c r="H227" i="27"/>
  <c r="G159" i="27"/>
  <c r="H142" i="27"/>
  <c r="F191" i="27"/>
  <c r="F208" i="27"/>
  <c r="G132" i="27"/>
  <c r="G176" i="27"/>
  <c r="G253" i="27"/>
  <c r="H154" i="27"/>
  <c r="J200" i="27"/>
  <c r="G187" i="27"/>
  <c r="D233" i="27"/>
  <c r="E197" i="27"/>
  <c r="H190" i="27"/>
  <c r="D254" i="27"/>
  <c r="F219" i="27"/>
  <c r="F178" i="27"/>
  <c r="G237" i="27"/>
  <c r="H174" i="27"/>
  <c r="F240" i="27"/>
  <c r="E163" i="27"/>
  <c r="G183" i="27"/>
  <c r="F180" i="27"/>
  <c r="E83" i="27"/>
  <c r="E88" i="27"/>
  <c r="H97" i="27"/>
  <c r="H77" i="27"/>
  <c r="G92" i="27"/>
  <c r="H93" i="27"/>
  <c r="D108" i="27"/>
  <c r="D94" i="27"/>
  <c r="G992" i="27"/>
  <c r="J851" i="27"/>
  <c r="F818" i="27"/>
  <c r="H432" i="27"/>
  <c r="J553" i="27"/>
  <c r="I335" i="27"/>
  <c r="E426" i="27"/>
  <c r="G372" i="27"/>
  <c r="E92" i="27"/>
  <c r="E93" i="27"/>
  <c r="G115" i="27"/>
  <c r="D992" i="27"/>
  <c r="J283" i="27"/>
  <c r="J615" i="27"/>
  <c r="I439" i="27"/>
  <c r="F432" i="27"/>
  <c r="G979" i="27"/>
  <c r="F371" i="27"/>
  <c r="F503" i="27"/>
  <c r="F335" i="27"/>
  <c r="J304" i="27"/>
  <c r="J526" i="27"/>
  <c r="D450" i="27"/>
  <c r="I953" i="27"/>
  <c r="F595" i="27"/>
  <c r="H337" i="27"/>
  <c r="F952" i="27"/>
  <c r="G911" i="27"/>
  <c r="H820" i="27"/>
  <c r="E899" i="27"/>
  <c r="E968" i="27"/>
  <c r="E298" i="27"/>
  <c r="J832" i="27"/>
  <c r="I956" i="27"/>
  <c r="H830" i="27"/>
  <c r="J864" i="27"/>
  <c r="F848" i="27"/>
  <c r="G541" i="27"/>
  <c r="J546" i="27"/>
  <c r="G338" i="27"/>
  <c r="G341" i="27"/>
  <c r="H584" i="27"/>
  <c r="J527" i="27"/>
  <c r="J508" i="27"/>
  <c r="I311" i="27"/>
  <c r="G370" i="27"/>
  <c r="J913" i="27"/>
  <c r="I841" i="27"/>
  <c r="D935" i="27"/>
  <c r="F545" i="27"/>
  <c r="I970" i="27"/>
  <c r="G457" i="27"/>
  <c r="H435" i="27"/>
  <c r="D366" i="27"/>
  <c r="G403" i="27"/>
  <c r="H823" i="27"/>
  <c r="H944" i="27"/>
  <c r="J373" i="27"/>
  <c r="I634" i="27"/>
  <c r="D569" i="27"/>
  <c r="G914" i="27"/>
  <c r="G420" i="27"/>
  <c r="H391" i="27"/>
  <c r="J415" i="27"/>
  <c r="H626" i="27"/>
  <c r="D959" i="27"/>
  <c r="D284" i="27"/>
  <c r="G390" i="27"/>
  <c r="I429" i="27"/>
  <c r="I363" i="27"/>
  <c r="D434" i="27"/>
  <c r="G862" i="27"/>
  <c r="E576" i="27"/>
  <c r="J240" i="27"/>
  <c r="H181" i="27"/>
  <c r="E108" i="27"/>
  <c r="J337" i="27"/>
  <c r="H456" i="27"/>
  <c r="J871" i="27"/>
  <c r="E338" i="27"/>
  <c r="D311" i="27"/>
  <c r="H292" i="27"/>
  <c r="E992" i="27"/>
  <c r="G475" i="27"/>
  <c r="F410" i="27"/>
  <c r="F591" i="27"/>
  <c r="E841" i="27"/>
  <c r="G947" i="27"/>
  <c r="J959" i="27"/>
  <c r="G593" i="27"/>
  <c r="D975" i="27"/>
  <c r="E991" i="27"/>
  <c r="D295" i="27"/>
  <c r="H879" i="27"/>
  <c r="G421" i="27"/>
  <c r="G369" i="27"/>
  <c r="I393" i="27"/>
  <c r="D79" i="27"/>
  <c r="E979" i="27"/>
  <c r="J503" i="27"/>
  <c r="D333" i="27"/>
  <c r="D475" i="27"/>
  <c r="I338" i="27"/>
  <c r="H285" i="27"/>
  <c r="E508" i="27"/>
  <c r="H509" i="27"/>
  <c r="F373" i="27"/>
  <c r="D586" i="27"/>
  <c r="D621" i="27"/>
  <c r="I464" i="27"/>
  <c r="F486" i="27"/>
  <c r="J534" i="27"/>
  <c r="D429" i="27"/>
  <c r="D363" i="27"/>
  <c r="G355" i="27"/>
  <c r="F885" i="27"/>
  <c r="J277" i="27"/>
  <c r="J348" i="27"/>
  <c r="D862" i="27"/>
  <c r="E262" i="27"/>
  <c r="E967" i="27"/>
  <c r="I340" i="27"/>
  <c r="D317" i="27"/>
  <c r="I863" i="27"/>
  <c r="J511" i="27"/>
  <c r="E572" i="27"/>
  <c r="F575" i="27"/>
  <c r="J421" i="27"/>
  <c r="I986" i="27"/>
  <c r="F898" i="27"/>
  <c r="E308" i="27"/>
  <c r="E853" i="27"/>
  <c r="G359" i="27"/>
  <c r="I550" i="27"/>
  <c r="E628" i="27"/>
  <c r="H841" i="27"/>
  <c r="I428" i="27"/>
  <c r="H531" i="27"/>
  <c r="H529" i="27"/>
  <c r="H482" i="27"/>
  <c r="J544" i="27"/>
  <c r="G823" i="27"/>
  <c r="F360" i="27"/>
  <c r="G334" i="27"/>
  <c r="H465" i="27"/>
  <c r="H519" i="27"/>
  <c r="G568" i="27"/>
  <c r="D471" i="27"/>
  <c r="G610" i="27"/>
  <c r="J425" i="27"/>
  <c r="I415" i="27"/>
  <c r="I854" i="27"/>
  <c r="H534" i="27"/>
  <c r="E613" i="27"/>
  <c r="I537" i="27"/>
  <c r="G348" i="27"/>
  <c r="I933" i="27"/>
  <c r="D262" i="27"/>
  <c r="D593" i="27"/>
  <c r="J844" i="27"/>
  <c r="F617" i="27"/>
  <c r="H896" i="27"/>
  <c r="H849" i="27"/>
  <c r="D521" i="27"/>
  <c r="E894" i="27"/>
  <c r="F969" i="27"/>
  <c r="H921" i="27"/>
  <c r="F973" i="27"/>
  <c r="F484" i="27"/>
  <c r="J460" i="27"/>
  <c r="H840" i="27"/>
  <c r="F395" i="27"/>
  <c r="H635" i="27"/>
  <c r="D967" i="27"/>
  <c r="F946" i="27"/>
  <c r="J362" i="27"/>
  <c r="F463" i="27"/>
  <c r="J504" i="27"/>
  <c r="E87" i="27"/>
  <c r="G114" i="27"/>
  <c r="G76" i="27"/>
  <c r="G75" i="27"/>
  <c r="J65" i="27"/>
  <c r="G915" i="27"/>
  <c r="E283" i="27"/>
  <c r="G520" i="27"/>
  <c r="D476" i="27"/>
  <c r="E439" i="27"/>
  <c r="H986" i="27"/>
  <c r="J375" i="27"/>
  <c r="I910" i="27"/>
  <c r="G845" i="27"/>
  <c r="I453" i="27"/>
  <c r="E304" i="27"/>
  <c r="D472" i="27"/>
  <c r="E345" i="27"/>
  <c r="G462" i="27"/>
  <c r="E830" i="27"/>
  <c r="G524" i="27"/>
  <c r="H632" i="27"/>
  <c r="J604" i="27"/>
  <c r="G587" i="27"/>
  <c r="D591" i="27"/>
  <c r="E865" i="27"/>
  <c r="F516" i="27"/>
  <c r="G536" i="27"/>
  <c r="F590" i="27"/>
  <c r="F850" i="27"/>
  <c r="D823" i="27"/>
  <c r="E425" i="27"/>
  <c r="I959" i="27"/>
  <c r="G540" i="27"/>
  <c r="F436" i="27"/>
  <c r="G893" i="27"/>
  <c r="G897" i="27"/>
  <c r="G976" i="27"/>
  <c r="E993" i="27"/>
  <c r="J606" i="27"/>
  <c r="D401" i="27"/>
  <c r="G964" i="27"/>
  <c r="G877" i="27"/>
  <c r="D847" i="27"/>
  <c r="D854" i="27"/>
  <c r="F263" i="27"/>
  <c r="E869" i="27"/>
  <c r="F534" i="27"/>
  <c r="F950" i="27"/>
  <c r="I355" i="27"/>
  <c r="F307" i="27"/>
  <c r="F277" i="27"/>
  <c r="G505" i="27"/>
  <c r="D315" i="27"/>
  <c r="D487" i="27"/>
  <c r="G933" i="27"/>
  <c r="J262" i="27"/>
  <c r="E844" i="27"/>
  <c r="J394" i="27"/>
  <c r="F636" i="27"/>
  <c r="D896" i="27"/>
  <c r="E849" i="27"/>
  <c r="J261" i="27"/>
  <c r="F376" i="27"/>
  <c r="H881" i="27"/>
  <c r="D969" i="27"/>
  <c r="D973" i="27"/>
  <c r="H460" i="27"/>
  <c r="H422" i="27"/>
  <c r="D635" i="27"/>
  <c r="D357" i="27"/>
  <c r="D946" i="27"/>
  <c r="H323" i="27"/>
  <c r="G362" i="27"/>
  <c r="H287" i="27"/>
  <c r="H485" i="27"/>
  <c r="J317" i="27"/>
  <c r="F504" i="27"/>
  <c r="I551" i="27"/>
  <c r="D455" i="27"/>
  <c r="H367" i="27"/>
  <c r="G430" i="27"/>
  <c r="E549" i="27"/>
  <c r="I313" i="27"/>
  <c r="E893" i="27"/>
  <c r="F884" i="27"/>
  <c r="D879" i="27"/>
  <c r="G895" i="27"/>
  <c r="H258" i="27"/>
  <c r="E442" i="27"/>
  <c r="D518" i="27"/>
  <c r="J575" i="27"/>
  <c r="I930" i="27"/>
  <c r="G278" i="27"/>
  <c r="I902" i="27"/>
  <c r="F897" i="27"/>
  <c r="E454" i="27"/>
  <c r="D906" i="27"/>
  <c r="E872" i="27"/>
  <c r="F976" i="27"/>
  <c r="I919" i="27"/>
  <c r="D522" i="27"/>
  <c r="J417" i="27"/>
  <c r="F419" i="27"/>
  <c r="G392" i="27"/>
  <c r="J955" i="27"/>
  <c r="J539" i="27"/>
  <c r="H606" i="27"/>
  <c r="G452" i="27"/>
  <c r="F937" i="27"/>
  <c r="E605" i="27"/>
  <c r="I957" i="27"/>
  <c r="H296" i="27"/>
  <c r="H387" i="27"/>
  <c r="F803" i="27"/>
  <c r="H810" i="27"/>
  <c r="J806" i="27"/>
  <c r="C804" i="27"/>
  <c r="E808" i="27"/>
  <c r="G809" i="27"/>
  <c r="I811" i="27"/>
  <c r="H71" i="27"/>
  <c r="H62" i="27"/>
  <c r="C66" i="27"/>
  <c r="D64" i="27"/>
  <c r="E290" i="27"/>
  <c r="F62" i="27"/>
  <c r="F69" i="27"/>
  <c r="H64" i="27"/>
  <c r="F61" i="27"/>
  <c r="F957" i="27"/>
  <c r="J256" i="27"/>
  <c r="G388" i="27"/>
  <c r="D62" i="27"/>
  <c r="G64" i="27"/>
  <c r="D581" i="27"/>
  <c r="G836" i="27"/>
  <c r="J470" i="27"/>
  <c r="D306" i="27"/>
  <c r="D846" i="27"/>
  <c r="F542" i="27"/>
  <c r="H281" i="27"/>
  <c r="D919" i="27"/>
  <c r="F417" i="27"/>
  <c r="J878" i="27"/>
  <c r="G539" i="27"/>
  <c r="C606" i="27"/>
  <c r="H294" i="27"/>
  <c r="F528" i="27"/>
  <c r="J469" i="27"/>
  <c r="E892" i="27"/>
  <c r="E444" i="27"/>
  <c r="I557" i="27"/>
  <c r="E380" i="27"/>
  <c r="F361" i="27"/>
  <c r="H467" i="27"/>
  <c r="E547" i="27"/>
  <c r="D543" i="27"/>
  <c r="H441" i="27"/>
  <c r="I817" i="27"/>
  <c r="D937" i="27"/>
  <c r="D905" i="27"/>
  <c r="J931" i="27"/>
  <c r="I605" i="27"/>
  <c r="E957" i="27"/>
  <c r="H829" i="27"/>
  <c r="C443" i="27"/>
  <c r="I388" i="27"/>
  <c r="D386" i="27"/>
  <c r="I383" i="27"/>
  <c r="D809" i="27"/>
  <c r="F811" i="27"/>
  <c r="E71" i="27"/>
  <c r="F390" i="27"/>
  <c r="I846" i="27"/>
  <c r="J816" i="27"/>
  <c r="J315" i="27"/>
  <c r="F487" i="27"/>
  <c r="I548" i="27"/>
  <c r="F558" i="27"/>
  <c r="E408" i="27"/>
  <c r="D364" i="27"/>
  <c r="H598" i="27"/>
  <c r="E583" i="27"/>
  <c r="J451" i="27"/>
  <c r="I535" i="27"/>
  <c r="G975" i="27"/>
  <c r="G325" i="27"/>
  <c r="G825" i="27"/>
  <c r="G346" i="27"/>
  <c r="H888" i="27"/>
  <c r="J560" i="27"/>
  <c r="E269" i="27"/>
  <c r="I904" i="27"/>
  <c r="D310" i="27"/>
  <c r="J369" i="27"/>
  <c r="D931" i="27"/>
  <c r="G279" i="27"/>
  <c r="C71" i="27"/>
  <c r="G312" i="27"/>
  <c r="H284" i="27"/>
  <c r="F951" i="27"/>
  <c r="J263" i="27"/>
  <c r="D390" i="27"/>
  <c r="G613" i="27"/>
  <c r="H434" i="27"/>
  <c r="D318" i="27"/>
  <c r="D505" i="27"/>
  <c r="E816" i="27"/>
  <c r="D488" i="27"/>
  <c r="E398" i="27"/>
  <c r="F882" i="27"/>
  <c r="I437" i="27"/>
  <c r="E928" i="27"/>
  <c r="J440" i="27"/>
  <c r="F627" i="27"/>
  <c r="G598" i="27"/>
  <c r="H969" i="27"/>
  <c r="G416" i="27"/>
  <c r="J989" i="27"/>
  <c r="F412" i="27"/>
  <c r="H535" i="27"/>
  <c r="F975" i="27"/>
  <c r="E324" i="27"/>
  <c r="G523" i="27"/>
  <c r="J855" i="27"/>
  <c r="F602" i="27"/>
  <c r="D858" i="27"/>
  <c r="J900" i="27"/>
  <c r="E463" i="27"/>
  <c r="H566" i="27"/>
  <c r="F825" i="27"/>
  <c r="J430" i="27"/>
  <c r="H863" i="27"/>
  <c r="D313" i="27"/>
  <c r="H884" i="27"/>
  <c r="E344" i="27"/>
  <c r="D351" i="27"/>
  <c r="G888" i="27"/>
  <c r="J319" i="27"/>
  <c r="H560" i="27"/>
  <c r="J886" i="27"/>
  <c r="F518" i="27"/>
  <c r="D269" i="27"/>
  <c r="G614" i="27"/>
  <c r="E575" i="27"/>
  <c r="G431" i="27"/>
  <c r="I369" i="27"/>
  <c r="I897" i="27"/>
  <c r="H468" i="27"/>
  <c r="G990" i="27"/>
  <c r="F908" i="27"/>
  <c r="F383" i="27"/>
  <c r="J812" i="27"/>
  <c r="C810" i="27"/>
  <c r="E806" i="27"/>
  <c r="G805" i="27"/>
  <c r="I807" i="27"/>
  <c r="D811" i="27"/>
  <c r="C67" i="27"/>
  <c r="G289" i="27"/>
  <c r="E69" i="27"/>
  <c r="G384" i="27"/>
  <c r="D68" i="27"/>
  <c r="F930" i="27"/>
  <c r="C387" i="27"/>
  <c r="G812" i="27"/>
  <c r="I813" i="27"/>
  <c r="D805" i="27"/>
  <c r="F807" i="27"/>
  <c r="H802" i="27"/>
  <c r="G67" i="27"/>
  <c r="F70" i="27"/>
  <c r="D65" i="27"/>
  <c r="J474" i="27"/>
  <c r="J289" i="27"/>
  <c r="J384" i="27"/>
  <c r="D63" i="27"/>
  <c r="F67" i="27"/>
  <c r="E70" i="27"/>
  <c r="H60" i="27"/>
  <c r="H68" i="27"/>
  <c r="E443" i="27"/>
  <c r="I387" i="27"/>
  <c r="D385" i="27"/>
  <c r="J327" i="27"/>
  <c r="C972" i="27"/>
  <c r="E883" i="27"/>
  <c r="D452" i="27"/>
  <c r="G336" i="27"/>
  <c r="J349" i="27"/>
  <c r="E918" i="27"/>
  <c r="G483" i="27"/>
  <c r="D908" i="27"/>
  <c r="H821" i="27"/>
  <c r="H454" i="27"/>
  <c r="G872" i="27"/>
  <c r="J607" i="27"/>
  <c r="G919" i="27"/>
  <c r="H522" i="27"/>
  <c r="I831" i="27"/>
  <c r="J419" i="27"/>
  <c r="F332" i="27"/>
  <c r="G606" i="27"/>
  <c r="G903" i="27"/>
  <c r="H631" i="27"/>
  <c r="J603" i="27"/>
  <c r="I327" i="27"/>
  <c r="E301" i="27"/>
  <c r="H469" i="27"/>
  <c r="D883" i="27"/>
  <c r="I559" i="27"/>
  <c r="F336" i="27"/>
  <c r="D889" i="27"/>
  <c r="G271" i="27"/>
  <c r="F483" i="27"/>
  <c r="H543" i="27"/>
  <c r="D577" i="27"/>
  <c r="D280" i="27"/>
  <c r="D448" i="27"/>
  <c r="G817" i="27"/>
  <c r="F350" i="27"/>
  <c r="J300" i="27"/>
  <c r="F374" i="27"/>
  <c r="H500" i="27"/>
  <c r="D405" i="27"/>
  <c r="D365" i="27"/>
  <c r="D273" i="27"/>
  <c r="I803" i="27"/>
  <c r="D813" i="27"/>
  <c r="F804" i="27"/>
  <c r="H808" i="27"/>
  <c r="J809" i="27"/>
  <c r="F63" i="27"/>
  <c r="D60" i="27"/>
  <c r="C976" i="27"/>
  <c r="C984" i="27"/>
  <c r="G562" i="27"/>
  <c r="E256" i="27"/>
  <c r="D329" i="27"/>
  <c r="I500" i="27"/>
  <c r="F808" i="27"/>
  <c r="H809" i="27"/>
  <c r="J811" i="27"/>
  <c r="E66" i="27"/>
  <c r="G61" i="27"/>
  <c r="C122" i="27"/>
  <c r="B120" i="27"/>
  <c r="C135" i="27"/>
  <c r="B133" i="27"/>
  <c r="C123" i="27"/>
  <c r="B121" i="27"/>
  <c r="C205" i="27"/>
  <c r="B203" i="27"/>
  <c r="C221" i="27"/>
  <c r="B219" i="27"/>
  <c r="C198" i="27"/>
  <c r="B196" i="27"/>
  <c r="C226" i="27"/>
  <c r="B224" i="27"/>
  <c r="C149" i="27"/>
  <c r="B147" i="27"/>
  <c r="C158" i="27"/>
  <c r="B156" i="27"/>
  <c r="C133" i="27"/>
  <c r="B131" i="27"/>
  <c r="C134" i="27"/>
  <c r="B132" i="27"/>
  <c r="C145" i="27"/>
  <c r="B143" i="27"/>
  <c r="C171" i="27"/>
  <c r="B169" i="27"/>
  <c r="C212" i="27"/>
  <c r="B210" i="27"/>
  <c r="C229" i="27"/>
  <c r="B227" i="27"/>
  <c r="C243" i="27"/>
  <c r="B241" i="27"/>
  <c r="C189" i="27"/>
  <c r="B187" i="27"/>
  <c r="C144" i="27"/>
  <c r="B142" i="27"/>
  <c r="C167" i="27"/>
  <c r="B165" i="27"/>
  <c r="C161" i="27"/>
  <c r="B159" i="27"/>
  <c r="C173" i="27"/>
  <c r="B171" i="27"/>
  <c r="C215" i="27"/>
  <c r="B213" i="27"/>
  <c r="C245" i="27"/>
  <c r="B243" i="27"/>
  <c r="C140" i="27"/>
  <c r="B138" i="27"/>
  <c r="C136" i="27"/>
  <c r="B134" i="27"/>
  <c r="C156" i="27"/>
  <c r="B154" i="27"/>
  <c r="C186" i="27"/>
  <c r="B184" i="27"/>
  <c r="C247" i="27"/>
  <c r="B245" i="27"/>
  <c r="C252" i="27"/>
  <c r="B250" i="27"/>
  <c r="C224" i="27"/>
  <c r="B222" i="27"/>
  <c r="C170" i="27"/>
  <c r="B168" i="27"/>
  <c r="C168" i="27"/>
  <c r="B166" i="27"/>
  <c r="C194" i="27"/>
  <c r="B192" i="27"/>
  <c r="C222" i="27"/>
  <c r="B220" i="27"/>
  <c r="C185" i="27"/>
  <c r="B183" i="27"/>
  <c r="C121" i="27"/>
  <c r="B119" i="27"/>
  <c r="C216" i="27"/>
  <c r="B214" i="27"/>
  <c r="C206" i="27"/>
  <c r="B204" i="27"/>
  <c r="C201" i="27"/>
  <c r="B199" i="27"/>
  <c r="C209" i="27"/>
  <c r="B207" i="27"/>
  <c r="C196" i="27"/>
  <c r="B194" i="27"/>
  <c r="C182" i="27"/>
  <c r="B180" i="27"/>
  <c r="C217" i="27"/>
  <c r="B215" i="27"/>
  <c r="C188" i="27"/>
  <c r="B186" i="27"/>
  <c r="C235" i="27"/>
  <c r="B233" i="27"/>
  <c r="C238" i="27"/>
  <c r="B236" i="27"/>
  <c r="C204" i="27"/>
  <c r="B202" i="27"/>
  <c r="C139" i="27"/>
  <c r="B137" i="27"/>
  <c r="C220" i="27"/>
  <c r="B218" i="27"/>
  <c r="C202" i="27"/>
  <c r="B200" i="27"/>
  <c r="C160" i="27"/>
  <c r="B158" i="27"/>
  <c r="C143" i="27"/>
  <c r="B141" i="27"/>
  <c r="C137" i="27"/>
  <c r="B135" i="27"/>
  <c r="C169" i="27"/>
  <c r="B167" i="27"/>
  <c r="C148" i="27"/>
  <c r="B146" i="27"/>
  <c r="C211" i="27"/>
  <c r="B209" i="27"/>
  <c r="C164" i="27"/>
  <c r="B162" i="27"/>
  <c r="C228" i="27"/>
  <c r="B226" i="27"/>
  <c r="C236" i="27"/>
  <c r="B234" i="27"/>
  <c r="C213" i="27"/>
  <c r="B211" i="27"/>
  <c r="C146" i="27"/>
  <c r="B144" i="27"/>
  <c r="C128" i="27"/>
  <c r="B126" i="27"/>
  <c r="C147" i="27"/>
  <c r="B145" i="27"/>
  <c r="C231" i="27"/>
  <c r="B229" i="27"/>
  <c r="C125" i="27"/>
  <c r="B123" i="27"/>
  <c r="C227" i="27"/>
  <c r="B225" i="27"/>
  <c r="C162" i="27"/>
  <c r="B160" i="27"/>
  <c r="C177" i="27"/>
  <c r="B175" i="27"/>
  <c r="C159" i="27"/>
  <c r="B157" i="27"/>
  <c r="C131" i="27"/>
  <c r="B129" i="27"/>
  <c r="C142" i="27"/>
  <c r="B140" i="27"/>
  <c r="C129" i="27"/>
  <c r="B127" i="27"/>
  <c r="C130" i="27"/>
  <c r="B128" i="27"/>
  <c r="C234" i="27"/>
  <c r="B232" i="27"/>
  <c r="C191" i="27"/>
  <c r="B189" i="27"/>
  <c r="C208" i="27"/>
  <c r="B206" i="27"/>
  <c r="C241" i="27"/>
  <c r="B239" i="27"/>
  <c r="C214" i="27"/>
  <c r="B212" i="27"/>
  <c r="C251" i="27"/>
  <c r="B249" i="27"/>
  <c r="C176" i="27"/>
  <c r="B174" i="27"/>
  <c r="C153" i="27"/>
  <c r="B151" i="27"/>
  <c r="C207" i="27"/>
  <c r="B205" i="27"/>
  <c r="C157" i="27"/>
  <c r="B155" i="27"/>
  <c r="C255" i="27"/>
  <c r="B253" i="27"/>
  <c r="C165" i="27"/>
  <c r="B163" i="27"/>
  <c r="C154" i="27"/>
  <c r="B152" i="27"/>
  <c r="C179" i="27"/>
  <c r="B177" i="27"/>
  <c r="C200" i="27"/>
  <c r="B198" i="27"/>
  <c r="C187" i="27"/>
  <c r="B185" i="27"/>
  <c r="C233" i="27"/>
  <c r="B231" i="27"/>
  <c r="C242" i="27"/>
  <c r="B240" i="27"/>
  <c r="C197" i="27"/>
  <c r="B195" i="27"/>
  <c r="C150" i="27"/>
  <c r="B148" i="27"/>
  <c r="C254" i="27"/>
  <c r="B252" i="27"/>
  <c r="C199" i="27"/>
  <c r="B197" i="27"/>
  <c r="C210" i="27"/>
  <c r="B208" i="27"/>
  <c r="C219" i="27"/>
  <c r="B217" i="27"/>
  <c r="C178" i="27"/>
  <c r="B176" i="27"/>
  <c r="C195" i="27"/>
  <c r="B193" i="27"/>
  <c r="C237" i="27"/>
  <c r="B235" i="27"/>
  <c r="C249" i="27"/>
  <c r="B247" i="27"/>
  <c r="C174" i="27"/>
  <c r="B172" i="27"/>
  <c r="C126" i="27"/>
  <c r="B124" i="27"/>
  <c r="C240" i="27"/>
  <c r="B238" i="27"/>
  <c r="C175" i="27"/>
  <c r="B173" i="27"/>
  <c r="C155" i="27"/>
  <c r="B153" i="27"/>
  <c r="C203" i="27"/>
  <c r="B201" i="27"/>
  <c r="C124" i="27"/>
  <c r="B122" i="27"/>
  <c r="C163" i="27"/>
  <c r="B161" i="27"/>
  <c r="C246" i="27"/>
  <c r="B244" i="27"/>
  <c r="C183" i="27"/>
  <c r="B181" i="27"/>
  <c r="C192" i="27"/>
  <c r="B190" i="27"/>
  <c r="C218" i="27"/>
  <c r="B216" i="27"/>
  <c r="C110" i="27"/>
  <c r="B108" i="27"/>
  <c r="C106" i="27"/>
  <c r="B106" i="27"/>
  <c r="C83" i="27"/>
  <c r="B83" i="27"/>
  <c r="C117" i="27"/>
  <c r="B115" i="27"/>
  <c r="C98" i="27"/>
  <c r="B98" i="27"/>
  <c r="C88" i="27"/>
  <c r="B88" i="27"/>
  <c r="C81" i="27"/>
  <c r="B81" i="27"/>
  <c r="C97" i="27"/>
  <c r="B97" i="27"/>
  <c r="C80" i="27"/>
  <c r="B80" i="27"/>
  <c r="C91" i="27"/>
  <c r="B91" i="27"/>
  <c r="C102" i="27"/>
  <c r="B102" i="27"/>
  <c r="C113" i="27"/>
  <c r="B111" i="27"/>
  <c r="C89" i="27"/>
  <c r="B89" i="27"/>
  <c r="C119" i="27"/>
  <c r="B117" i="27"/>
  <c r="C73" i="27"/>
  <c r="B73" i="27"/>
  <c r="C79" i="27"/>
  <c r="B79" i="27"/>
  <c r="C87" i="27"/>
  <c r="B87" i="27"/>
  <c r="C72" i="27"/>
  <c r="B72" i="27"/>
  <c r="C114" i="27"/>
  <c r="B112" i="27"/>
  <c r="C78" i="27"/>
  <c r="B78" i="27"/>
  <c r="C75" i="27"/>
  <c r="B75" i="27"/>
  <c r="C111" i="27"/>
  <c r="B109" i="27"/>
  <c r="C96" i="27"/>
  <c r="B96" i="27"/>
  <c r="C116" i="27"/>
  <c r="B114" i="27"/>
  <c r="C74" i="27"/>
  <c r="B74" i="27"/>
  <c r="C103" i="27"/>
  <c r="B103" i="27"/>
  <c r="A833" i="1"/>
  <c r="C992" i="27"/>
  <c r="B990" i="27"/>
  <c r="C819" i="27"/>
  <c r="B817" i="27"/>
  <c r="C520" i="27"/>
  <c r="B518" i="27"/>
  <c r="C818" i="27"/>
  <c r="B816" i="27"/>
  <c r="C476" i="27"/>
  <c r="B474" i="27"/>
  <c r="A676" i="1"/>
  <c r="C835" i="27"/>
  <c r="B833" i="27"/>
  <c r="C439" i="27"/>
  <c r="B437" i="27"/>
  <c r="C432" i="27"/>
  <c r="B430" i="27"/>
  <c r="C570" i="27"/>
  <c r="B568" i="27"/>
  <c r="A709" i="1"/>
  <c r="C868" i="27"/>
  <c r="B866" i="27"/>
  <c r="T557" i="7"/>
  <c r="J604" i="1" s="1"/>
  <c r="A604" i="1"/>
  <c r="C601" i="27"/>
  <c r="B599" i="27"/>
  <c r="C503" i="27"/>
  <c r="B501" i="27"/>
  <c r="A392" i="1"/>
  <c r="C378" i="27"/>
  <c r="B376" i="27"/>
  <c r="T574" i="7"/>
  <c r="J621" i="1" s="1"/>
  <c r="C910" i="27"/>
  <c r="B908" i="27"/>
  <c r="C305" i="27"/>
  <c r="B303" i="27"/>
  <c r="C453" i="27"/>
  <c r="B451" i="27"/>
  <c r="A367" i="1"/>
  <c r="C353" i="27"/>
  <c r="B351" i="27"/>
  <c r="T538" i="7"/>
  <c r="J585" i="1" s="1"/>
  <c r="A581" i="1"/>
  <c r="C578" i="27"/>
  <c r="B576" i="27"/>
  <c r="C399" i="27"/>
  <c r="B397" i="27"/>
  <c r="C564" i="27"/>
  <c r="B562" i="27"/>
  <c r="C530" i="27"/>
  <c r="B528" i="27"/>
  <c r="C922" i="27"/>
  <c r="B920" i="27"/>
  <c r="C308" i="27"/>
  <c r="B306" i="27"/>
  <c r="C400" i="27"/>
  <c r="B398" i="27"/>
  <c r="T784" i="7"/>
  <c r="J669" i="1" s="1"/>
  <c r="C447" i="27"/>
  <c r="B445" i="27"/>
  <c r="C418" i="27"/>
  <c r="B416" i="27"/>
  <c r="T246" i="7"/>
  <c r="J317" i="1" s="1"/>
  <c r="C459" i="27"/>
  <c r="B457" i="27"/>
  <c r="A671" i="1"/>
  <c r="C830" i="27"/>
  <c r="B828" i="27"/>
  <c r="C838" i="27"/>
  <c r="B836" i="27"/>
  <c r="A527" i="1"/>
  <c r="C524" i="27"/>
  <c r="B522" i="27"/>
  <c r="T207" i="7"/>
  <c r="J278" i="1" s="1"/>
  <c r="C507" i="27"/>
  <c r="B505" i="27"/>
  <c r="C477" i="27"/>
  <c r="B475" i="27"/>
  <c r="A544" i="1"/>
  <c r="C541" i="27"/>
  <c r="B539" i="27"/>
  <c r="A625" i="1"/>
  <c r="C622" i="27"/>
  <c r="B620" i="27"/>
  <c r="C567" i="27"/>
  <c r="B565" i="27"/>
  <c r="C604" i="27"/>
  <c r="B602" i="27"/>
  <c r="A535" i="1"/>
  <c r="C532" i="27"/>
  <c r="B530" i="27"/>
  <c r="A553" i="1"/>
  <c r="C550" i="27"/>
  <c r="B548" i="27"/>
  <c r="C389" i="27"/>
  <c r="B387" i="27"/>
  <c r="T918" i="7"/>
  <c r="J803" i="1" s="1"/>
  <c r="A775" i="1"/>
  <c r="C934" i="27"/>
  <c r="B932" i="27"/>
  <c r="A706" i="1"/>
  <c r="C865" i="27"/>
  <c r="B863" i="27"/>
  <c r="C516" i="27"/>
  <c r="B514" i="27"/>
  <c r="T242" i="7"/>
  <c r="J313" i="1" s="1"/>
  <c r="A776" i="1"/>
  <c r="C935" i="27"/>
  <c r="B933" i="27"/>
  <c r="T203" i="7"/>
  <c r="J274" i="1" s="1"/>
  <c r="T938" i="7"/>
  <c r="J823" i="1" s="1"/>
  <c r="C850" i="27"/>
  <c r="B848" i="27"/>
  <c r="C457" i="27"/>
  <c r="B455" i="27"/>
  <c r="C465" i="27"/>
  <c r="B463" i="27"/>
  <c r="C963" i="27"/>
  <c r="B961" i="27"/>
  <c r="C420" i="27"/>
  <c r="B418" i="27"/>
  <c r="A528" i="1"/>
  <c r="C525" i="27"/>
  <c r="B523" i="27"/>
  <c r="C964" i="27"/>
  <c r="B962" i="27"/>
  <c r="C621" i="27"/>
  <c r="B619" i="27"/>
  <c r="A710" i="1"/>
  <c r="C869" i="27"/>
  <c r="B867" i="27"/>
  <c r="A369" i="1"/>
  <c r="C355" i="27"/>
  <c r="B353" i="27"/>
  <c r="C307" i="27"/>
  <c r="B305" i="27"/>
  <c r="A726" i="1"/>
  <c r="C885" i="27"/>
  <c r="B883" i="27"/>
  <c r="C277" i="27"/>
  <c r="B275" i="27"/>
  <c r="A499" i="1"/>
  <c r="C487" i="27"/>
  <c r="B485" i="27"/>
  <c r="A685" i="1"/>
  <c r="C844" i="27"/>
  <c r="B842" i="27"/>
  <c r="A396" i="1"/>
  <c r="C382" i="27"/>
  <c r="B380" i="27"/>
  <c r="A690" i="1"/>
  <c r="C849" i="27"/>
  <c r="B847" i="27"/>
  <c r="A275" i="1"/>
  <c r="C261" i="27"/>
  <c r="B259" i="27"/>
  <c r="A543" i="1"/>
  <c r="C540" i="27"/>
  <c r="B538" i="27"/>
  <c r="H982" i="27"/>
  <c r="I331" i="27"/>
  <c r="A821" i="1"/>
  <c r="C980" i="27"/>
  <c r="B978" i="27"/>
  <c r="C590" i="27"/>
  <c r="B588" i="27"/>
  <c r="T795" i="7"/>
  <c r="J680" i="1" s="1"/>
  <c r="G314" i="27"/>
  <c r="C823" i="27"/>
  <c r="B821" i="27"/>
  <c r="A374" i="1"/>
  <c r="C360" i="27"/>
  <c r="B358" i="27"/>
  <c r="A348" i="1"/>
  <c r="C334" i="27"/>
  <c r="B332" i="27"/>
  <c r="J624" i="27"/>
  <c r="C347" i="27"/>
  <c r="B345" i="27"/>
  <c r="J513" i="27"/>
  <c r="G852" i="27"/>
  <c r="H270" i="27"/>
  <c r="J613" i="27"/>
  <c r="A829" i="1"/>
  <c r="C988" i="27"/>
  <c r="B986" i="27"/>
  <c r="C890" i="27"/>
  <c r="B888" i="27"/>
  <c r="C857" i="27"/>
  <c r="B855" i="27"/>
  <c r="C548" i="27"/>
  <c r="B546" i="27"/>
  <c r="C617" i="27"/>
  <c r="B615" i="27"/>
  <c r="A735" i="1"/>
  <c r="C894" i="27"/>
  <c r="B892" i="27"/>
  <c r="C416" i="27"/>
  <c r="B414" i="27"/>
  <c r="D484" i="27"/>
  <c r="H451" i="27"/>
  <c r="G824" i="27"/>
  <c r="C395" i="27"/>
  <c r="B393" i="27"/>
  <c r="A808" i="1"/>
  <c r="C967" i="27"/>
  <c r="B965" i="27"/>
  <c r="C991" i="27"/>
  <c r="B989" i="27"/>
  <c r="C463" i="27"/>
  <c r="B461" i="27"/>
  <c r="C436" i="27"/>
  <c r="B434" i="27"/>
  <c r="T498" i="7"/>
  <c r="J545" i="1" s="1"/>
  <c r="T550" i="7"/>
  <c r="J597" i="1" s="1"/>
  <c r="C614" i="27"/>
  <c r="B612" i="27"/>
  <c r="C912" i="27"/>
  <c r="B910" i="27"/>
  <c r="G129" i="27"/>
  <c r="G234" i="27"/>
  <c r="J208" i="27"/>
  <c r="C151" i="27"/>
  <c r="B149" i="27"/>
  <c r="G214" i="27"/>
  <c r="F251" i="27"/>
  <c r="J153" i="27"/>
  <c r="H157" i="27"/>
  <c r="F255" i="27"/>
  <c r="D165" i="27"/>
  <c r="H187" i="27"/>
  <c r="G242" i="27"/>
  <c r="F150" i="27"/>
  <c r="F152" i="27"/>
  <c r="D199" i="27"/>
  <c r="J210" i="27"/>
  <c r="E172" i="27"/>
  <c r="H195" i="27"/>
  <c r="D126" i="27"/>
  <c r="D184" i="27"/>
  <c r="E155" i="27"/>
  <c r="C166" i="27"/>
  <c r="B164" i="27"/>
  <c r="H244" i="27"/>
  <c r="C250" i="27"/>
  <c r="B248" i="27"/>
  <c r="D246" i="27"/>
  <c r="H225" i="27"/>
  <c r="E141" i="27"/>
  <c r="C193" i="27"/>
  <c r="B191" i="27"/>
  <c r="J107" i="27"/>
  <c r="E112" i="27"/>
  <c r="F84" i="27"/>
  <c r="F86" i="27"/>
  <c r="F106" i="27"/>
  <c r="J82" i="27"/>
  <c r="F98" i="27"/>
  <c r="J80" i="27"/>
  <c r="F91" i="27"/>
  <c r="G102" i="27"/>
  <c r="F120" i="27"/>
  <c r="C95" i="27"/>
  <c r="B95" i="27"/>
  <c r="G77" i="27"/>
  <c r="I73" i="27"/>
  <c r="G87" i="27"/>
  <c r="E72" i="27"/>
  <c r="C76" i="27"/>
  <c r="B76" i="27"/>
  <c r="J75" i="27"/>
  <c r="F111" i="27"/>
  <c r="F74" i="27"/>
  <c r="I915" i="27"/>
  <c r="D612" i="27"/>
  <c r="A297" i="1"/>
  <c r="C283" i="27"/>
  <c r="B281" i="27"/>
  <c r="I819" i="27"/>
  <c r="I851" i="27"/>
  <c r="D520" i="27"/>
  <c r="H498" i="27"/>
  <c r="D986" i="27"/>
  <c r="H414" i="27"/>
  <c r="H481" i="27"/>
  <c r="E356" i="27"/>
  <c r="H378" i="27"/>
  <c r="A621" i="1"/>
  <c r="C618" i="27"/>
  <c r="B616" i="27"/>
  <c r="D910" i="27"/>
  <c r="E876" i="27"/>
  <c r="G461" i="27"/>
  <c r="E845" i="27"/>
  <c r="E453" i="27"/>
  <c r="F510" i="27"/>
  <c r="H582" i="27"/>
  <c r="D578" i="27"/>
  <c r="G571" i="27"/>
  <c r="G472" i="27"/>
  <c r="F867" i="27"/>
  <c r="C938" i="27"/>
  <c r="B936" i="27"/>
  <c r="C526" i="27"/>
  <c r="B524" i="27"/>
  <c r="H564" i="27"/>
  <c r="A359" i="1"/>
  <c r="C345" i="27"/>
  <c r="B343" i="27"/>
  <c r="I402" i="27"/>
  <c r="E530" i="27"/>
  <c r="G381" i="27"/>
  <c r="I561" i="27"/>
  <c r="C925" i="27"/>
  <c r="B923" i="27"/>
  <c r="D400" i="27"/>
  <c r="C502" i="27"/>
  <c r="B500" i="27"/>
  <c r="H600" i="27"/>
  <c r="F822" i="27"/>
  <c r="G828" i="27"/>
  <c r="C462" i="27"/>
  <c r="B460" i="27"/>
  <c r="I447" i="27"/>
  <c r="E826" i="27"/>
  <c r="G257" i="27"/>
  <c r="F409" i="27"/>
  <c r="I939" i="27"/>
  <c r="D377" i="27"/>
  <c r="I506" i="27"/>
  <c r="I424" i="27"/>
  <c r="H418" i="27"/>
  <c r="C832" i="27"/>
  <c r="B830" i="27"/>
  <c r="D949" i="27"/>
  <c r="D459" i="27"/>
  <c r="J838" i="27"/>
  <c r="J524" i="27"/>
  <c r="F445" i="27"/>
  <c r="C423" i="27"/>
  <c r="B421" i="27"/>
  <c r="J404" i="27"/>
  <c r="G622" i="27"/>
  <c r="I359" i="27"/>
  <c r="G567" i="27"/>
  <c r="G552" i="27"/>
  <c r="H916" i="27"/>
  <c r="E330" i="27"/>
  <c r="D433" i="27"/>
  <c r="C438" i="27"/>
  <c r="B436" i="27"/>
  <c r="G604" i="27"/>
  <c r="J532" i="27"/>
  <c r="C259" i="27"/>
  <c r="B257" i="27"/>
  <c r="E901" i="27"/>
  <c r="G942" i="27"/>
  <c r="G589" i="27"/>
  <c r="J396" i="27"/>
  <c r="G958" i="27"/>
  <c r="T882" i="7"/>
  <c r="J767" i="1" s="1"/>
  <c r="C962" i="27"/>
  <c r="B960" i="27"/>
  <c r="E597" i="27"/>
  <c r="C927" i="27"/>
  <c r="B925" i="27"/>
  <c r="A674" i="1"/>
  <c r="C833" i="27"/>
  <c r="B831" i="27"/>
  <c r="H286" i="27"/>
  <c r="A754" i="1"/>
  <c r="C913" i="27"/>
  <c r="B911" i="27"/>
  <c r="H299" i="27"/>
  <c r="I935" i="27"/>
  <c r="I499" i="27"/>
  <c r="H260" i="27"/>
  <c r="F470" i="27"/>
  <c r="G982" i="27"/>
  <c r="F331" i="27"/>
  <c r="E406" i="27"/>
  <c r="F354" i="27"/>
  <c r="T586" i="7"/>
  <c r="J633" i="1" s="1"/>
  <c r="D428" i="27"/>
  <c r="A305" i="1"/>
  <c r="C291" i="27"/>
  <c r="B289" i="27"/>
  <c r="F314" i="27"/>
  <c r="J965" i="27"/>
  <c r="A320" i="1"/>
  <c r="C306" i="27"/>
  <c r="B304" i="27"/>
  <c r="G870" i="27"/>
  <c r="C638" i="27"/>
  <c r="B636" i="27"/>
  <c r="E482" i="27"/>
  <c r="H427" i="27"/>
  <c r="J574" i="27"/>
  <c r="G544" i="27"/>
  <c r="T585" i="7"/>
  <c r="J632" i="1" s="1"/>
  <c r="E596" i="27"/>
  <c r="D360" i="27"/>
  <c r="T581" i="7"/>
  <c r="J628" i="1" s="1"/>
  <c r="J519" i="27"/>
  <c r="I856" i="27"/>
  <c r="F397" i="27"/>
  <c r="F266" i="27"/>
  <c r="J963" i="27"/>
  <c r="H413" i="27"/>
  <c r="F610" i="27"/>
  <c r="J985" i="27"/>
  <c r="I420" i="27"/>
  <c r="D623" i="27"/>
  <c r="T939" i="7"/>
  <c r="J824" i="1" s="1"/>
  <c r="F401" i="27"/>
  <c r="J525" i="27"/>
  <c r="I624" i="27"/>
  <c r="A569" i="1"/>
  <c r="C566" i="27"/>
  <c r="B564" i="27"/>
  <c r="J961" i="27"/>
  <c r="F218" i="27"/>
  <c r="C107" i="27"/>
  <c r="B107" i="27"/>
  <c r="C112" i="27"/>
  <c r="B110" i="27"/>
  <c r="C84" i="27"/>
  <c r="B84" i="27"/>
  <c r="D86" i="27"/>
  <c r="H83" i="27"/>
  <c r="E117" i="27"/>
  <c r="E81" i="27"/>
  <c r="F80" i="27"/>
  <c r="E91" i="27"/>
  <c r="G105" i="27"/>
  <c r="C120" i="27"/>
  <c r="B118" i="27"/>
  <c r="J95" i="27"/>
  <c r="E77" i="27"/>
  <c r="J69" i="27"/>
  <c r="F85" i="27"/>
  <c r="D92" i="27"/>
  <c r="D72" i="27"/>
  <c r="E104" i="27"/>
  <c r="C99" i="27"/>
  <c r="B99" i="27"/>
  <c r="E111" i="27"/>
  <c r="H116" i="27"/>
  <c r="H108" i="27"/>
  <c r="E103" i="27"/>
  <c r="C915" i="27"/>
  <c r="B913" i="27"/>
  <c r="J612" i="27"/>
  <c r="I615" i="27"/>
  <c r="D819" i="27"/>
  <c r="F851" i="27"/>
  <c r="F476" i="27"/>
  <c r="H835" i="27"/>
  <c r="F498" i="27"/>
  <c r="D570" i="27"/>
  <c r="H375" i="27"/>
  <c r="E414" i="27"/>
  <c r="F481" i="27"/>
  <c r="G601" i="27"/>
  <c r="J356" i="27"/>
  <c r="A556" i="1"/>
  <c r="C553" i="27"/>
  <c r="B551" i="27"/>
  <c r="E378" i="27"/>
  <c r="H618" i="27"/>
  <c r="E335" i="27"/>
  <c r="G876" i="27"/>
  <c r="I461" i="27"/>
  <c r="G453" i="27"/>
  <c r="C510" i="27"/>
  <c r="B508" i="27"/>
  <c r="J582" i="27"/>
  <c r="E571" i="27"/>
  <c r="H981" i="27"/>
  <c r="J472" i="27"/>
  <c r="D867" i="27"/>
  <c r="C450" i="27"/>
  <c r="B448" i="27"/>
  <c r="J564" i="27"/>
  <c r="F563" i="27"/>
  <c r="E402" i="27"/>
  <c r="G530" i="27"/>
  <c r="D920" i="27"/>
  <c r="E381" i="27"/>
  <c r="F561" i="27"/>
  <c r="H400" i="27"/>
  <c r="G948" i="27"/>
  <c r="J952" i="27"/>
  <c r="D600" i="27"/>
  <c r="I828" i="27"/>
  <c r="G447" i="27"/>
  <c r="C826" i="27"/>
  <c r="B824" i="27"/>
  <c r="F820" i="27"/>
  <c r="C409" i="27"/>
  <c r="B407" i="27"/>
  <c r="G939" i="27"/>
  <c r="F936" i="27"/>
  <c r="F506" i="27"/>
  <c r="F619" i="27"/>
  <c r="C424" i="27"/>
  <c r="B422" i="27"/>
  <c r="G418" i="27"/>
  <c r="H276" i="27"/>
  <c r="J303" i="27"/>
  <c r="A568" i="1"/>
  <c r="C565" i="27"/>
  <c r="B563" i="27"/>
  <c r="G274" i="27"/>
  <c r="H864" i="27"/>
  <c r="D524" i="27"/>
  <c r="H264" i="27"/>
  <c r="I860" i="27"/>
  <c r="I507" i="27"/>
  <c r="E632" i="27"/>
  <c r="F871" i="27"/>
  <c r="H477" i="27"/>
  <c r="I423" i="27"/>
  <c r="H404" i="27"/>
  <c r="J622" i="27"/>
  <c r="F359" i="27"/>
  <c r="T523" i="7"/>
  <c r="J570" i="1" s="1"/>
  <c r="D916" i="27"/>
  <c r="I433" i="27"/>
  <c r="J501" i="27"/>
  <c r="I438" i="27"/>
  <c r="E604" i="27"/>
  <c r="I532" i="27"/>
  <c r="F960" i="27"/>
  <c r="A742" i="1"/>
  <c r="C901" i="27"/>
  <c r="B899" i="27"/>
  <c r="J942" i="27"/>
  <c r="H466" i="27"/>
  <c r="E589" i="27"/>
  <c r="D396" i="27"/>
  <c r="D958" i="27"/>
  <c r="I926" i="27"/>
  <c r="I389" i="27"/>
  <c r="I527" i="27"/>
  <c r="J611" i="27"/>
  <c r="C597" i="27"/>
  <c r="B595" i="27"/>
  <c r="G934" i="27"/>
  <c r="A325" i="1"/>
  <c r="C311" i="27"/>
  <c r="B309" i="27"/>
  <c r="G833" i="27"/>
  <c r="G286" i="27"/>
  <c r="D516" i="27"/>
  <c r="G585" i="27"/>
  <c r="C299" i="27"/>
  <c r="B297" i="27"/>
  <c r="E458" i="27"/>
  <c r="C499" i="27"/>
  <c r="B497" i="27"/>
  <c r="E260" i="27"/>
  <c r="J982" i="27"/>
  <c r="G406" i="27"/>
  <c r="E980" i="27"/>
  <c r="D354" i="27"/>
  <c r="D630" i="27"/>
  <c r="E839" i="27"/>
  <c r="D314" i="27"/>
  <c r="E965" i="27"/>
  <c r="D531" i="27"/>
  <c r="D870" i="27"/>
  <c r="E480" i="27"/>
  <c r="D638" i="27"/>
  <c r="F875" i="27"/>
  <c r="J608" i="27"/>
  <c r="D427" i="27"/>
  <c r="H574" i="27"/>
  <c r="G834" i="27"/>
  <c r="T309" i="7"/>
  <c r="J380" i="1" s="1"/>
  <c r="G629" i="27"/>
  <c r="H596" i="27"/>
  <c r="G923" i="27"/>
  <c r="H360" i="27"/>
  <c r="J891" i="27"/>
  <c r="G625" i="27"/>
  <c r="I570" i="27"/>
  <c r="J414" i="27"/>
  <c r="G553" i="27"/>
  <c r="F618" i="27"/>
  <c r="D510" i="27"/>
  <c r="C867" i="27"/>
  <c r="B865" i="27"/>
  <c r="F450" i="27"/>
  <c r="C600" i="27"/>
  <c r="B598" i="27"/>
  <c r="J828" i="27"/>
  <c r="H274" i="27"/>
  <c r="C632" i="27"/>
  <c r="B630" i="27"/>
  <c r="G423" i="27"/>
  <c r="I814" i="27"/>
  <c r="A757" i="1"/>
  <c r="C916" i="27"/>
  <c r="B914" i="27"/>
  <c r="H604" i="27"/>
  <c r="A592" i="1"/>
  <c r="C589" i="27"/>
  <c r="B587" i="27"/>
  <c r="C396" i="27"/>
  <c r="B394" i="27"/>
  <c r="F926" i="27"/>
  <c r="D370" i="27"/>
  <c r="E585" i="27"/>
  <c r="I515" i="27"/>
  <c r="D331" i="27"/>
  <c r="A368" i="1"/>
  <c r="C354" i="27"/>
  <c r="B352" i="27"/>
  <c r="G965" i="27"/>
  <c r="C531" i="27"/>
  <c r="B529" i="27"/>
  <c r="C870" i="27"/>
  <c r="B868" i="27"/>
  <c r="I638" i="27"/>
  <c r="F574" i="27"/>
  <c r="I629" i="27"/>
  <c r="F596" i="27"/>
  <c r="I625" i="27"/>
  <c r="E519" i="27"/>
  <c r="I413" i="27"/>
  <c r="C568" i="27"/>
  <c r="B566" i="27"/>
  <c r="J610" i="27"/>
  <c r="E983" i="27"/>
  <c r="C877" i="27"/>
  <c r="B875" i="27"/>
  <c r="A693" i="1"/>
  <c r="C852" i="27"/>
  <c r="B850" i="27"/>
  <c r="C270" i="27"/>
  <c r="B268" i="27"/>
  <c r="C339" i="27"/>
  <c r="B337" i="27"/>
  <c r="A791" i="1"/>
  <c r="C950" i="27"/>
  <c r="B948" i="27"/>
  <c r="C843" i="27"/>
  <c r="B841" i="27"/>
  <c r="H318" i="27"/>
  <c r="E599" i="27"/>
  <c r="A500" i="1"/>
  <c r="C488" i="27"/>
  <c r="B486" i="27"/>
  <c r="J437" i="27"/>
  <c r="C394" i="27"/>
  <c r="B392" i="27"/>
  <c r="A279" i="1"/>
  <c r="C265" i="27"/>
  <c r="B263" i="27"/>
  <c r="I416" i="27"/>
  <c r="F824" i="27"/>
  <c r="I422" i="27"/>
  <c r="A371" i="1"/>
  <c r="C357" i="27"/>
  <c r="B355" i="27"/>
  <c r="G324" i="27"/>
  <c r="G602" i="27"/>
  <c r="E858" i="27"/>
  <c r="C367" i="27"/>
  <c r="B365" i="27"/>
  <c r="C430" i="27"/>
  <c r="B428" i="27"/>
  <c r="A333" i="1"/>
  <c r="C319" i="27"/>
  <c r="B317" i="27"/>
  <c r="F895" i="27"/>
  <c r="H94" i="27"/>
  <c r="D851" i="27"/>
  <c r="G476" i="27"/>
  <c r="F835" i="27"/>
  <c r="H570" i="27"/>
  <c r="I414" i="27"/>
  <c r="E371" i="27"/>
  <c r="H601" i="27"/>
  <c r="E618" i="27"/>
  <c r="A717" i="1"/>
  <c r="C876" i="27"/>
  <c r="B874" i="27"/>
  <c r="C461" i="27"/>
  <c r="B459" i="27"/>
  <c r="H510" i="27"/>
  <c r="A574" i="1"/>
  <c r="C571" i="27"/>
  <c r="B569" i="27"/>
  <c r="J932" i="27"/>
  <c r="J867" i="27"/>
  <c r="I938" i="27"/>
  <c r="C563" i="27"/>
  <c r="B561" i="27"/>
  <c r="C402" i="27"/>
  <c r="B400" i="27"/>
  <c r="I530" i="27"/>
  <c r="A395" i="1"/>
  <c r="C381" i="27"/>
  <c r="B379" i="27"/>
  <c r="D561" i="27"/>
  <c r="C337" i="27"/>
  <c r="B335" i="27"/>
  <c r="G333" i="27"/>
  <c r="H952" i="27"/>
  <c r="D822" i="27"/>
  <c r="D911" i="27"/>
  <c r="J826" i="27"/>
  <c r="D820" i="27"/>
  <c r="E939" i="27"/>
  <c r="C968" i="27"/>
  <c r="B966" i="27"/>
  <c r="D506" i="27"/>
  <c r="I987" i="27"/>
  <c r="F303" i="27"/>
  <c r="E949" i="27"/>
  <c r="F838" i="27"/>
  <c r="F864" i="27"/>
  <c r="J848" i="27"/>
  <c r="A278" i="1"/>
  <c r="C264" i="27"/>
  <c r="B262" i="27"/>
  <c r="E860" i="27"/>
  <c r="F632" i="27"/>
  <c r="D871" i="27"/>
  <c r="F423" i="27"/>
  <c r="F404" i="27"/>
  <c r="H533" i="27"/>
  <c r="A373" i="1"/>
  <c r="C359" i="27"/>
  <c r="B357" i="27"/>
  <c r="A352" i="1"/>
  <c r="C338" i="27"/>
  <c r="B336" i="27"/>
  <c r="G438" i="27"/>
  <c r="F581" i="27"/>
  <c r="F532" i="27"/>
  <c r="D960" i="27"/>
  <c r="C410" i="27"/>
  <c r="B408" i="27"/>
  <c r="C466" i="27"/>
  <c r="B464" i="27"/>
  <c r="C926" i="27"/>
  <c r="B924" i="27"/>
  <c r="G389" i="27"/>
  <c r="G527" i="27"/>
  <c r="D585" i="27"/>
  <c r="G272" i="27"/>
  <c r="C368" i="27"/>
  <c r="B366" i="27"/>
  <c r="A274" i="1"/>
  <c r="C260" i="27"/>
  <c r="B258" i="27"/>
  <c r="C470" i="27"/>
  <c r="B468" i="27"/>
  <c r="C515" i="27"/>
  <c r="B513" i="27"/>
  <c r="J354" i="27"/>
  <c r="T926" i="7"/>
  <c r="J811" i="1" s="1"/>
  <c r="A599" i="1"/>
  <c r="C596" i="27"/>
  <c r="B594" i="27"/>
  <c r="D891" i="27"/>
  <c r="I316" i="27"/>
  <c r="C914" i="27"/>
  <c r="B912" i="27"/>
  <c r="T566" i="7"/>
  <c r="J613" i="1" s="1"/>
  <c r="F983" i="27"/>
  <c r="F347" i="27"/>
  <c r="T542" i="7"/>
  <c r="J589" i="1" s="1"/>
  <c r="C978" i="27"/>
  <c r="B976" i="27"/>
  <c r="F847" i="27"/>
  <c r="F339" i="27"/>
  <c r="A602" i="1"/>
  <c r="C599" i="27"/>
  <c r="B597" i="27"/>
  <c r="G315" i="27"/>
  <c r="C558" i="27"/>
  <c r="B556" i="27"/>
  <c r="T307" i="7"/>
  <c r="J378" i="1" s="1"/>
  <c r="E376" i="27"/>
  <c r="E357" i="27"/>
  <c r="C340" i="27"/>
  <c r="B338" i="27"/>
  <c r="A301" i="1"/>
  <c r="C287" i="27"/>
  <c r="B285" i="27"/>
  <c r="G485" i="27"/>
  <c r="A554" i="1"/>
  <c r="C551" i="27"/>
  <c r="B549" i="27"/>
  <c r="C542" i="27"/>
  <c r="B540" i="27"/>
  <c r="D275" i="27"/>
  <c r="C442" i="27"/>
  <c r="B440" i="27"/>
  <c r="A745" i="1"/>
  <c r="C904" i="27"/>
  <c r="B902" i="27"/>
  <c r="G231" i="27"/>
  <c r="E227" i="27"/>
  <c r="J162" i="27"/>
  <c r="D130" i="27"/>
  <c r="E234" i="27"/>
  <c r="D208" i="27"/>
  <c r="F241" i="27"/>
  <c r="J132" i="27"/>
  <c r="H176" i="27"/>
  <c r="F153" i="27"/>
  <c r="H253" i="27"/>
  <c r="J154" i="27"/>
  <c r="D179" i="27"/>
  <c r="F187" i="27"/>
  <c r="J190" i="27"/>
  <c r="E138" i="27"/>
  <c r="E152" i="27"/>
  <c r="E219" i="27"/>
  <c r="C172" i="27"/>
  <c r="B170" i="27"/>
  <c r="J174" i="27"/>
  <c r="C239" i="27"/>
  <c r="B237" i="27"/>
  <c r="F184" i="27"/>
  <c r="E230" i="27"/>
  <c r="D124" i="27"/>
  <c r="F223" i="27"/>
  <c r="D250" i="27"/>
  <c r="E180" i="27"/>
  <c r="C225" i="27"/>
  <c r="B223" i="27"/>
  <c r="J141" i="27"/>
  <c r="G83" i="27"/>
  <c r="J90" i="27"/>
  <c r="F82" i="27"/>
  <c r="D88" i="27"/>
  <c r="J97" i="27"/>
  <c r="D80" i="27"/>
  <c r="H91" i="27"/>
  <c r="E118" i="27"/>
  <c r="H113" i="27"/>
  <c r="E95" i="27"/>
  <c r="J77" i="27"/>
  <c r="H79" i="27"/>
  <c r="C85" i="27"/>
  <c r="B85" i="27"/>
  <c r="H92" i="27"/>
  <c r="D114" i="27"/>
  <c r="F99" i="27"/>
  <c r="C115" i="27"/>
  <c r="B113" i="27"/>
  <c r="J67" i="27"/>
  <c r="F108" i="27"/>
  <c r="F94" i="27"/>
  <c r="J61" i="27"/>
  <c r="G612" i="27"/>
  <c r="F615" i="27"/>
  <c r="C851" i="27"/>
  <c r="B849" i="27"/>
  <c r="I818" i="27"/>
  <c r="C909" i="27"/>
  <c r="B907" i="27"/>
  <c r="E835" i="27"/>
  <c r="J432" i="27"/>
  <c r="G570" i="27"/>
  <c r="F868" i="27"/>
  <c r="I979" i="27"/>
  <c r="F414" i="27"/>
  <c r="E601" i="27"/>
  <c r="D356" i="27"/>
  <c r="F553" i="27"/>
  <c r="T822" i="7"/>
  <c r="J707" i="1" s="1"/>
  <c r="D618" i="27"/>
  <c r="A349" i="1"/>
  <c r="C335" i="27"/>
  <c r="B333" i="27"/>
  <c r="E305" i="27"/>
  <c r="E461" i="27"/>
  <c r="F943" i="27"/>
  <c r="H353" i="27"/>
  <c r="F582" i="27"/>
  <c r="F981" i="27"/>
  <c r="G932" i="27"/>
  <c r="I399" i="27"/>
  <c r="H938" i="27"/>
  <c r="J450" i="27"/>
  <c r="D564" i="27"/>
  <c r="H953" i="27"/>
  <c r="F402" i="27"/>
  <c r="H530" i="27"/>
  <c r="G517" i="27"/>
  <c r="J478" i="27"/>
  <c r="A564" i="1"/>
  <c r="C561" i="27"/>
  <c r="B559" i="27"/>
  <c r="T280" i="7"/>
  <c r="J351" i="1" s="1"/>
  <c r="E922" i="27"/>
  <c r="F333" i="27"/>
  <c r="D948" i="27"/>
  <c r="C822" i="27"/>
  <c r="B820" i="27"/>
  <c r="E828" i="27"/>
  <c r="A752" i="1"/>
  <c r="C911" i="27"/>
  <c r="B909" i="27"/>
  <c r="F475" i="27"/>
  <c r="I826" i="27"/>
  <c r="C820" i="27"/>
  <c r="B818" i="27"/>
  <c r="I899" i="27"/>
  <c r="D939" i="27"/>
  <c r="I936" i="27"/>
  <c r="C506" i="27"/>
  <c r="B504" i="27"/>
  <c r="G987" i="27"/>
  <c r="J276" i="27"/>
  <c r="D853" i="27"/>
  <c r="E303" i="27"/>
  <c r="T905" i="7"/>
  <c r="J790" i="1" s="1"/>
  <c r="I565" i="27"/>
  <c r="E838" i="27"/>
  <c r="E864" i="27"/>
  <c r="I848" i="27"/>
  <c r="D860" i="27"/>
  <c r="J456" i="27"/>
  <c r="T827" i="7"/>
  <c r="J712" i="1" s="1"/>
  <c r="E423" i="27"/>
  <c r="E404" i="27"/>
  <c r="I567" i="27"/>
  <c r="H814" i="27"/>
  <c r="F338" i="27"/>
  <c r="F887" i="27"/>
  <c r="J341" i="27"/>
  <c r="E501" i="27"/>
  <c r="H581" i="27"/>
  <c r="E309" i="27"/>
  <c r="E532" i="27"/>
  <c r="A801" i="1"/>
  <c r="C960" i="27"/>
  <c r="B958" i="27"/>
  <c r="E942" i="27"/>
  <c r="I396" i="27"/>
  <c r="E407" i="27"/>
  <c r="D926" i="27"/>
  <c r="F389" i="27"/>
  <c r="E527" i="27"/>
  <c r="G611" i="27"/>
  <c r="E934" i="27"/>
  <c r="E573" i="27"/>
  <c r="A300" i="1"/>
  <c r="C286" i="27"/>
  <c r="B284" i="27"/>
  <c r="C370" i="27"/>
  <c r="B368" i="27"/>
  <c r="A631" i="1"/>
  <c r="C628" i="27"/>
  <c r="B626" i="27"/>
  <c r="A588" i="1"/>
  <c r="C585" i="27"/>
  <c r="B583" i="27"/>
  <c r="J836" i="27"/>
  <c r="F272" i="27"/>
  <c r="C458" i="27"/>
  <c r="B456" i="27"/>
  <c r="F260" i="27"/>
  <c r="D406" i="27"/>
  <c r="D545" i="27"/>
  <c r="H630" i="27"/>
  <c r="G839" i="27"/>
  <c r="I874" i="27"/>
  <c r="H480" i="27"/>
  <c r="A716" i="1"/>
  <c r="C875" i="27"/>
  <c r="B873" i="27"/>
  <c r="D608" i="27"/>
  <c r="C574" i="27"/>
  <c r="B572" i="27"/>
  <c r="C834" i="27"/>
  <c r="B832" i="27"/>
  <c r="E366" i="27"/>
  <c r="D923" i="27"/>
  <c r="E944" i="27"/>
  <c r="C891" i="27"/>
  <c r="B889" i="27"/>
  <c r="C519" i="27"/>
  <c r="B517" i="27"/>
  <c r="E856" i="27"/>
  <c r="J634" i="27"/>
  <c r="H954" i="27"/>
  <c r="D568" i="27"/>
  <c r="I592" i="27"/>
  <c r="H610" i="27"/>
  <c r="E633" i="27"/>
  <c r="I391" i="27"/>
  <c r="C624" i="27"/>
  <c r="B622" i="27"/>
  <c r="A335" i="1"/>
  <c r="C321" i="27"/>
  <c r="B319" i="27"/>
  <c r="H586" i="27"/>
  <c r="C302" i="27"/>
  <c r="B300" i="27"/>
  <c r="I312" i="27"/>
  <c r="F176" i="27"/>
  <c r="G153" i="27"/>
  <c r="E253" i="27"/>
  <c r="J187" i="27"/>
  <c r="E233" i="27"/>
  <c r="C138" i="27"/>
  <c r="B136" i="27"/>
  <c r="C152" i="27"/>
  <c r="B150" i="27"/>
  <c r="G248" i="27"/>
  <c r="G219" i="27"/>
  <c r="G178" i="27"/>
  <c r="F127" i="27"/>
  <c r="G240" i="27"/>
  <c r="E239" i="27"/>
  <c r="H203" i="27"/>
  <c r="C223" i="27"/>
  <c r="B221" i="27"/>
  <c r="C141" i="27"/>
  <c r="B139" i="27"/>
  <c r="H218" i="27"/>
  <c r="J109" i="27"/>
  <c r="G100" i="27"/>
  <c r="D84" i="27"/>
  <c r="D90" i="27"/>
  <c r="D82" i="27"/>
  <c r="C101" i="27"/>
  <c r="B101" i="27"/>
  <c r="J89" i="27"/>
  <c r="E79" i="27"/>
  <c r="D85" i="27"/>
  <c r="H78" i="27"/>
  <c r="G104" i="27"/>
  <c r="D99" i="27"/>
  <c r="G292" i="27"/>
  <c r="I992" i="27"/>
  <c r="G818" i="27"/>
  <c r="J835" i="27"/>
  <c r="F979" i="27"/>
  <c r="C414" i="27"/>
  <c r="B412" i="27"/>
  <c r="A370" i="1"/>
  <c r="C356" i="27"/>
  <c r="B354" i="27"/>
  <c r="J335" i="27"/>
  <c r="A318" i="1"/>
  <c r="C304" i="27"/>
  <c r="B302" i="27"/>
  <c r="D932" i="27"/>
  <c r="C953" i="27"/>
  <c r="B951" i="27"/>
  <c r="I898" i="27"/>
  <c r="H478" i="27"/>
  <c r="J595" i="27"/>
  <c r="D337" i="27"/>
  <c r="I922" i="27"/>
  <c r="E333" i="27"/>
  <c r="C948" i="27"/>
  <c r="B946" i="27"/>
  <c r="D952" i="27"/>
  <c r="J580" i="27"/>
  <c r="I822" i="27"/>
  <c r="D828" i="27"/>
  <c r="J911" i="27"/>
  <c r="E475" i="27"/>
  <c r="H826" i="27"/>
  <c r="A740" i="1"/>
  <c r="C899" i="27"/>
  <c r="B897" i="27"/>
  <c r="C939" i="27"/>
  <c r="B937" i="27"/>
  <c r="H936" i="27"/>
  <c r="H968" i="27"/>
  <c r="D298" i="27"/>
  <c r="J619" i="27"/>
  <c r="F987" i="27"/>
  <c r="E276" i="27"/>
  <c r="C303" i="27"/>
  <c r="B301" i="27"/>
  <c r="J949" i="27"/>
  <c r="D565" i="27"/>
  <c r="F830" i="27"/>
  <c r="D838" i="27"/>
  <c r="D864" i="27"/>
  <c r="C848" i="27"/>
  <c r="B846" i="27"/>
  <c r="A701" i="1"/>
  <c r="C860" i="27"/>
  <c r="B858" i="27"/>
  <c r="I456" i="27"/>
  <c r="I632" i="27"/>
  <c r="I871" i="27"/>
  <c r="T497" i="7"/>
  <c r="J544" i="1" s="1"/>
  <c r="D404" i="27"/>
  <c r="A536" i="1"/>
  <c r="C533" i="27"/>
  <c r="B531" i="27"/>
  <c r="F567" i="27"/>
  <c r="F814" i="27"/>
  <c r="A728" i="1"/>
  <c r="C887" i="27"/>
  <c r="B885" i="27"/>
  <c r="H341" i="27"/>
  <c r="C501" i="27"/>
  <c r="B499" i="27"/>
  <c r="C285" i="27"/>
  <c r="B283" i="27"/>
  <c r="J581" i="27"/>
  <c r="C309" i="27"/>
  <c r="B307" i="27"/>
  <c r="D532" i="27"/>
  <c r="J960" i="27"/>
  <c r="J410" i="27"/>
  <c r="C942" i="27"/>
  <c r="B940" i="27"/>
  <c r="F466" i="27"/>
  <c r="H587" i="27"/>
  <c r="H396" i="27"/>
  <c r="J407" i="27"/>
  <c r="I591" i="27"/>
  <c r="E389" i="27"/>
  <c r="D527" i="27"/>
  <c r="F508" i="27"/>
  <c r="F611" i="27"/>
  <c r="I934" i="27"/>
  <c r="H311" i="27"/>
  <c r="D573" i="27"/>
  <c r="E286" i="27"/>
  <c r="I585" i="27"/>
  <c r="I836" i="27"/>
  <c r="J841" i="27"/>
  <c r="C272" i="27"/>
  <c r="B270" i="27"/>
  <c r="I458" i="27"/>
  <c r="J368" i="27"/>
  <c r="H470" i="27"/>
  <c r="H515" i="27"/>
  <c r="A788" i="1"/>
  <c r="C947" i="27"/>
  <c r="B945" i="27"/>
  <c r="I545" i="27"/>
  <c r="G630" i="27"/>
  <c r="C839" i="27"/>
  <c r="B837" i="27"/>
  <c r="A806" i="1"/>
  <c r="C965" i="27"/>
  <c r="B963" i="27"/>
  <c r="H874" i="27"/>
  <c r="F306" i="27"/>
  <c r="J457" i="27"/>
  <c r="F480" i="27"/>
  <c r="H608" i="27"/>
  <c r="E834" i="27"/>
  <c r="A380" i="1"/>
  <c r="C366" i="27"/>
  <c r="B364" i="27"/>
  <c r="I403" i="27"/>
  <c r="J596" i="27"/>
  <c r="C923" i="27"/>
  <c r="B921" i="27"/>
  <c r="D944" i="27"/>
  <c r="H891" i="27"/>
  <c r="E625" i="27"/>
  <c r="E379" i="27"/>
  <c r="G373" i="27"/>
  <c r="D856" i="27"/>
  <c r="H634" i="27"/>
  <c r="G569" i="27"/>
  <c r="A280" i="1"/>
  <c r="C266" i="27"/>
  <c r="B264" i="27"/>
  <c r="G954" i="27"/>
  <c r="C471" i="27"/>
  <c r="B469" i="27"/>
  <c r="H592" i="27"/>
  <c r="H425" i="27"/>
  <c r="D985" i="27"/>
  <c r="E415" i="27"/>
  <c r="D248" i="27"/>
  <c r="C127" i="27"/>
  <c r="B125" i="27"/>
  <c r="H175" i="27"/>
  <c r="C184" i="27"/>
  <c r="B182" i="27"/>
  <c r="F203" i="27"/>
  <c r="F124" i="27"/>
  <c r="H250" i="27"/>
  <c r="F181" i="27"/>
  <c r="F141" i="27"/>
  <c r="E218" i="27"/>
  <c r="D100" i="27"/>
  <c r="C86" i="27"/>
  <c r="B86" i="27"/>
  <c r="H90" i="27"/>
  <c r="C82" i="27"/>
  <c r="B82" i="27"/>
  <c r="E101" i="27"/>
  <c r="G118" i="27"/>
  <c r="E113" i="27"/>
  <c r="E89" i="27"/>
  <c r="F79" i="27"/>
  <c r="J66" i="27"/>
  <c r="J78" i="27"/>
  <c r="C104" i="27"/>
  <c r="B104" i="27"/>
  <c r="F96" i="27"/>
  <c r="E116" i="27"/>
  <c r="C292" i="27"/>
  <c r="B290" i="27"/>
  <c r="A615" i="1"/>
  <c r="C612" i="27"/>
  <c r="B610" i="27"/>
  <c r="C615" i="27"/>
  <c r="B613" i="27"/>
  <c r="E909" i="27"/>
  <c r="G439" i="27"/>
  <c r="H868" i="27"/>
  <c r="H371" i="27"/>
  <c r="E503" i="27"/>
  <c r="H356" i="27"/>
  <c r="H866" i="27"/>
  <c r="J305" i="27"/>
  <c r="D943" i="27"/>
  <c r="T296" i="7"/>
  <c r="J367" i="1" s="1"/>
  <c r="D582" i="27"/>
  <c r="D304" i="27"/>
  <c r="D981" i="27"/>
  <c r="F932" i="27"/>
  <c r="F938" i="27"/>
  <c r="H450" i="27"/>
  <c r="H563" i="27"/>
  <c r="G953" i="27"/>
  <c r="H898" i="27"/>
  <c r="D530" i="27"/>
  <c r="C517" i="27"/>
  <c r="B515" i="27"/>
  <c r="D478" i="27"/>
  <c r="I595" i="27"/>
  <c r="G337" i="27"/>
  <c r="G308" i="27"/>
  <c r="C333" i="27"/>
  <c r="B331" i="27"/>
  <c r="I948" i="27"/>
  <c r="A793" i="1"/>
  <c r="C952" i="27"/>
  <c r="B950" i="27"/>
  <c r="I580" i="27"/>
  <c r="E297" i="27"/>
  <c r="C828" i="27"/>
  <c r="B826" i="27"/>
  <c r="I911" i="27"/>
  <c r="J475" i="27"/>
  <c r="G826" i="27"/>
  <c r="J820" i="27"/>
  <c r="H899" i="27"/>
  <c r="D320" i="27"/>
  <c r="D936" i="27"/>
  <c r="G968" i="27"/>
  <c r="G298" i="27"/>
  <c r="E619" i="27"/>
  <c r="D987" i="27"/>
  <c r="D276" i="27"/>
  <c r="J853" i="27"/>
  <c r="H949" i="27"/>
  <c r="H565" i="27"/>
  <c r="T786" i="7"/>
  <c r="J671" i="1" s="1"/>
  <c r="I838" i="27"/>
  <c r="C864" i="27"/>
  <c r="B862" i="27"/>
  <c r="H848" i="27"/>
  <c r="J941" i="27"/>
  <c r="G860" i="27"/>
  <c r="E456" i="27"/>
  <c r="H871" i="27"/>
  <c r="I541" i="27"/>
  <c r="C546" i="27"/>
  <c r="B544" i="27"/>
  <c r="C404" i="27"/>
  <c r="B402" i="27"/>
  <c r="G533" i="27"/>
  <c r="E567" i="27"/>
  <c r="E814" i="27"/>
  <c r="T281" i="7"/>
  <c r="J352" i="1" s="1"/>
  <c r="I887" i="27"/>
  <c r="F341" i="27"/>
  <c r="T228" i="7"/>
  <c r="J299" i="1" s="1"/>
  <c r="E581" i="27"/>
  <c r="J309" i="27"/>
  <c r="H532" i="27"/>
  <c r="I960" i="27"/>
  <c r="I410" i="27"/>
  <c r="H550" i="27"/>
  <c r="E587" i="27"/>
  <c r="F396" i="27"/>
  <c r="H407" i="27"/>
  <c r="H591" i="27"/>
  <c r="D389" i="27"/>
  <c r="A530" i="1"/>
  <c r="C527" i="27"/>
  <c r="B525" i="27"/>
  <c r="D508" i="27"/>
  <c r="E611" i="27"/>
  <c r="F342" i="27"/>
  <c r="F311" i="27"/>
  <c r="G573" i="27"/>
  <c r="H865" i="27"/>
  <c r="I370" i="27"/>
  <c r="G628" i="27"/>
  <c r="H836" i="27"/>
  <c r="C841" i="27"/>
  <c r="B839" i="27"/>
  <c r="H458" i="27"/>
  <c r="I368" i="27"/>
  <c r="G515" i="27"/>
  <c r="J947" i="27"/>
  <c r="C406" i="27"/>
  <c r="B404" i="27"/>
  <c r="I590" i="27"/>
  <c r="F630" i="27"/>
  <c r="J839" i="27"/>
  <c r="H970" i="27"/>
  <c r="E874" i="27"/>
  <c r="I850" i="27"/>
  <c r="E306" i="27"/>
  <c r="I457" i="27"/>
  <c r="A532" i="1"/>
  <c r="C529" i="27"/>
  <c r="B527" i="27"/>
  <c r="D480" i="27"/>
  <c r="H875" i="27"/>
  <c r="G608" i="27"/>
  <c r="J435" i="27"/>
  <c r="T790" i="7"/>
  <c r="J675" i="1" s="1"/>
  <c r="H366" i="27"/>
  <c r="F403" i="27"/>
  <c r="J83" i="27"/>
  <c r="F101" i="27"/>
  <c r="E102" i="27"/>
  <c r="C118" i="27"/>
  <c r="B116" i="27"/>
  <c r="C77" i="27"/>
  <c r="B77" i="27"/>
  <c r="J79" i="27"/>
  <c r="F93" i="27"/>
  <c r="E78" i="27"/>
  <c r="H76" i="27"/>
  <c r="C94" i="27"/>
  <c r="B94" i="27"/>
  <c r="T226" i="7"/>
  <c r="J297" i="1" s="1"/>
  <c r="F520" i="27"/>
  <c r="J439" i="27"/>
  <c r="J986" i="27"/>
  <c r="G335" i="27"/>
  <c r="F305" i="27"/>
  <c r="A784" i="1"/>
  <c r="C943" i="27"/>
  <c r="B941" i="27"/>
  <c r="A585" i="1"/>
  <c r="C582" i="27"/>
  <c r="B580" i="27"/>
  <c r="C981" i="27"/>
  <c r="B979" i="27"/>
  <c r="E450" i="27"/>
  <c r="D563" i="27"/>
  <c r="J953" i="27"/>
  <c r="A490" i="1"/>
  <c r="C478" i="27"/>
  <c r="B476" i="27"/>
  <c r="G595" i="27"/>
  <c r="J333" i="27"/>
  <c r="J502" i="27"/>
  <c r="G952" i="27"/>
  <c r="G580" i="27"/>
  <c r="F297" i="27"/>
  <c r="F899" i="27"/>
  <c r="E320" i="27"/>
  <c r="C936" i="27"/>
  <c r="B934" i="27"/>
  <c r="C987" i="27"/>
  <c r="B985" i="27"/>
  <c r="C276" i="27"/>
  <c r="B274" i="27"/>
  <c r="C949" i="27"/>
  <c r="B947" i="27"/>
  <c r="J565" i="27"/>
  <c r="I830" i="27"/>
  <c r="H941" i="27"/>
  <c r="C445" i="27"/>
  <c r="B443" i="27"/>
  <c r="C456" i="27"/>
  <c r="B454" i="27"/>
  <c r="T502" i="7"/>
  <c r="J549" i="1" s="1"/>
  <c r="D552" i="27"/>
  <c r="A655" i="1"/>
  <c r="C814" i="27"/>
  <c r="B812" i="27"/>
  <c r="F285" i="27"/>
  <c r="I584" i="27"/>
  <c r="C581" i="27"/>
  <c r="B579" i="27"/>
  <c r="D259" i="27"/>
  <c r="G410" i="27"/>
  <c r="J550" i="27"/>
  <c r="I466" i="27"/>
  <c r="H342" i="27"/>
  <c r="J311" i="27"/>
  <c r="F865" i="27"/>
  <c r="D628" i="27"/>
  <c r="D836" i="27"/>
  <c r="H536" i="27"/>
  <c r="D470" i="27"/>
  <c r="H947" i="27"/>
  <c r="G545" i="27"/>
  <c r="G590" i="27"/>
  <c r="A633" i="1"/>
  <c r="C630" i="27"/>
  <c r="B628" i="27"/>
  <c r="D291" i="27"/>
  <c r="J970" i="27"/>
  <c r="I509" i="27"/>
  <c r="G850" i="27"/>
  <c r="G306" i="27"/>
  <c r="G529" i="27"/>
  <c r="A492" i="1"/>
  <c r="C480" i="27"/>
  <c r="B478" i="27"/>
  <c r="I482" i="27"/>
  <c r="A611" i="1"/>
  <c r="C608" i="27"/>
  <c r="B606" i="27"/>
  <c r="J403" i="27"/>
  <c r="I944" i="27"/>
  <c r="H334" i="27"/>
  <c r="A628" i="1"/>
  <c r="C625" i="27"/>
  <c r="B623" i="27"/>
  <c r="A636" i="1"/>
  <c r="C633" i="27"/>
  <c r="B631" i="27"/>
  <c r="C415" i="27"/>
  <c r="B413" i="27"/>
  <c r="E959" i="27"/>
  <c r="I321" i="27"/>
  <c r="C411" i="27"/>
  <c r="B409" i="27"/>
  <c r="E621" i="27"/>
  <c r="J854" i="27"/>
  <c r="D534" i="27"/>
  <c r="J429" i="27"/>
  <c r="J363" i="27"/>
  <c r="G537" i="27"/>
  <c r="C846" i="27"/>
  <c r="B844" i="27"/>
  <c r="E885" i="27"/>
  <c r="C827" i="27"/>
  <c r="B825" i="27"/>
  <c r="A815" i="1"/>
  <c r="C974" i="27"/>
  <c r="B972" i="27"/>
  <c r="D348" i="27"/>
  <c r="G554" i="27"/>
  <c r="T838" i="7"/>
  <c r="J723" i="1" s="1"/>
  <c r="T549" i="7"/>
  <c r="J596" i="1" s="1"/>
  <c r="C408" i="27"/>
  <c r="B406" i="27"/>
  <c r="F382" i="27"/>
  <c r="T866" i="7"/>
  <c r="J751" i="1" s="1"/>
  <c r="J845" i="27"/>
  <c r="I943" i="27"/>
  <c r="I578" i="27"/>
  <c r="J981" i="27"/>
  <c r="I932" i="27"/>
  <c r="E898" i="27"/>
  <c r="J517" i="27"/>
  <c r="E925" i="27"/>
  <c r="G502" i="27"/>
  <c r="C475" i="27"/>
  <c r="B473" i="27"/>
  <c r="J257" i="27"/>
  <c r="C320" i="27"/>
  <c r="B318" i="27"/>
  <c r="A391" i="1"/>
  <c r="C377" i="27"/>
  <c r="B375" i="27"/>
  <c r="C619" i="27"/>
  <c r="B617" i="27"/>
  <c r="F276" i="27"/>
  <c r="J445" i="27"/>
  <c r="A712" i="1"/>
  <c r="C871" i="27"/>
  <c r="B869" i="27"/>
  <c r="C552" i="27"/>
  <c r="B550" i="27"/>
  <c r="G330" i="27"/>
  <c r="T252" i="7"/>
  <c r="J323" i="1" s="1"/>
  <c r="E410" i="27"/>
  <c r="E591" i="27"/>
  <c r="I962" i="27"/>
  <c r="C611" i="27"/>
  <c r="B609" i="27"/>
  <c r="H927" i="27"/>
  <c r="C573" i="27"/>
  <c r="B571" i="27"/>
  <c r="J628" i="27"/>
  <c r="C836" i="27"/>
  <c r="B834" i="27"/>
  <c r="G368" i="27"/>
  <c r="F536" i="27"/>
  <c r="E515" i="27"/>
  <c r="F947" i="27"/>
  <c r="G428" i="27"/>
  <c r="A715" i="1"/>
  <c r="C874" i="27"/>
  <c r="B872" i="27"/>
  <c r="T564" i="7"/>
  <c r="J611" i="1" s="1"/>
  <c r="H923" i="27"/>
  <c r="F379" i="27"/>
  <c r="H397" i="27"/>
  <c r="F963" i="27"/>
  <c r="A795" i="1"/>
  <c r="C954" i="27"/>
  <c r="B952" i="27"/>
  <c r="H471" i="27"/>
  <c r="F592" i="27"/>
  <c r="D525" i="27"/>
  <c r="F964" i="27"/>
  <c r="E586" i="27"/>
  <c r="H513" i="27"/>
  <c r="H854" i="27"/>
  <c r="C312" i="27"/>
  <c r="B310" i="27"/>
  <c r="D464" i="27"/>
  <c r="C486" i="27"/>
  <c r="B484" i="27"/>
  <c r="E534" i="27"/>
  <c r="G277" i="27"/>
  <c r="T291" i="7"/>
  <c r="J362" i="1" s="1"/>
  <c r="I988" i="27"/>
  <c r="G816" i="27"/>
  <c r="I890" i="27"/>
  <c r="F488" i="27"/>
  <c r="F554" i="27"/>
  <c r="H398" i="27"/>
  <c r="T889" i="7"/>
  <c r="J774" i="1" s="1"/>
  <c r="J593" i="27"/>
  <c r="H636" i="27"/>
  <c r="C132" i="27"/>
  <c r="B130" i="27"/>
  <c r="D176" i="27"/>
  <c r="G207" i="27"/>
  <c r="G255" i="27"/>
  <c r="C253" i="27"/>
  <c r="B251" i="27"/>
  <c r="H200" i="27"/>
  <c r="C232" i="27"/>
  <c r="B230" i="27"/>
  <c r="D197" i="27"/>
  <c r="C190" i="27"/>
  <c r="B188" i="27"/>
  <c r="J254" i="27"/>
  <c r="G199" i="27"/>
  <c r="C248" i="27"/>
  <c r="B246" i="27"/>
  <c r="H219" i="27"/>
  <c r="H178" i="27"/>
  <c r="D195" i="27"/>
  <c r="D174" i="27"/>
  <c r="F175" i="27"/>
  <c r="J155" i="27"/>
  <c r="C230" i="27"/>
  <c r="B228" i="27"/>
  <c r="E124" i="27"/>
  <c r="F163" i="27"/>
  <c r="F246" i="27"/>
  <c r="F183" i="27"/>
  <c r="G180" i="27"/>
  <c r="E193" i="27"/>
  <c r="D107" i="27"/>
  <c r="E109" i="27"/>
  <c r="C100" i="27"/>
  <c r="B100" i="27"/>
  <c r="G110" i="27"/>
  <c r="J70" i="27"/>
  <c r="G90" i="27"/>
  <c r="D98" i="27"/>
  <c r="F88" i="27"/>
  <c r="D97" i="27"/>
  <c r="J101" i="27"/>
  <c r="D102" i="27"/>
  <c r="C105" i="27"/>
  <c r="B105" i="27"/>
  <c r="D113" i="27"/>
  <c r="G89" i="27"/>
  <c r="H119" i="27"/>
  <c r="F73" i="27"/>
  <c r="J87" i="27"/>
  <c r="C92" i="27"/>
  <c r="B92" i="27"/>
  <c r="C93" i="27"/>
  <c r="B93" i="27"/>
  <c r="G78" i="27"/>
  <c r="E76" i="27"/>
  <c r="F75" i="27"/>
  <c r="F115" i="27"/>
  <c r="J96" i="27"/>
  <c r="J74" i="27"/>
  <c r="G94" i="27"/>
  <c r="E292" i="27"/>
  <c r="H992" i="27"/>
  <c r="D818" i="27"/>
  <c r="I909" i="27"/>
  <c r="D439" i="27"/>
  <c r="C498" i="27"/>
  <c r="B496" i="27"/>
  <c r="E432" i="27"/>
  <c r="F986" i="27"/>
  <c r="A820" i="1"/>
  <c r="C979" i="27"/>
  <c r="B977" i="27"/>
  <c r="A493" i="1"/>
  <c r="C481" i="27"/>
  <c r="B479" i="27"/>
  <c r="A385" i="1"/>
  <c r="C371" i="27"/>
  <c r="B369" i="27"/>
  <c r="H503" i="27"/>
  <c r="F866" i="27"/>
  <c r="H910" i="27"/>
  <c r="H305" i="27"/>
  <c r="A686" i="1"/>
  <c r="C845" i="27"/>
  <c r="B843" i="27"/>
  <c r="H453" i="27"/>
  <c r="I353" i="27"/>
  <c r="H578" i="27"/>
  <c r="H932" i="27"/>
  <c r="F399" i="27"/>
  <c r="I526" i="27"/>
  <c r="J345" i="27"/>
  <c r="T854" i="7"/>
  <c r="J739" i="1" s="1"/>
  <c r="A761" i="1"/>
  <c r="C920" i="27"/>
  <c r="B918" i="27"/>
  <c r="I517" i="27"/>
  <c r="E595" i="27"/>
  <c r="H308" i="27"/>
  <c r="I333" i="27"/>
  <c r="F502" i="27"/>
  <c r="E952" i="27"/>
  <c r="A583" i="1"/>
  <c r="C580" i="27"/>
  <c r="B578" i="27"/>
  <c r="A311" i="1"/>
  <c r="C297" i="27"/>
  <c r="B295" i="27"/>
  <c r="F462" i="27"/>
  <c r="F911" i="27"/>
  <c r="D257" i="27"/>
  <c r="G820" i="27"/>
  <c r="D968" i="27"/>
  <c r="H987" i="27"/>
  <c r="I832" i="27"/>
  <c r="G853" i="27"/>
  <c r="A797" i="1"/>
  <c r="C956" i="27"/>
  <c r="B954" i="27"/>
  <c r="H459" i="27"/>
  <c r="F565" i="27"/>
  <c r="G830" i="27"/>
  <c r="E848" i="27"/>
  <c r="G941" i="27"/>
  <c r="F541" i="27"/>
  <c r="E546" i="27"/>
  <c r="J533" i="27"/>
  <c r="T273" i="7"/>
  <c r="J344" i="1" s="1"/>
  <c r="E285" i="27"/>
  <c r="G584" i="27"/>
  <c r="J259" i="27"/>
  <c r="I901" i="27"/>
  <c r="D410" i="27"/>
  <c r="E550" i="27"/>
  <c r="T914" i="7"/>
  <c r="J799" i="1" s="1"/>
  <c r="F407" i="27"/>
  <c r="C591" i="27"/>
  <c r="B589" i="27"/>
  <c r="G962" i="27"/>
  <c r="F527" i="27"/>
  <c r="H508" i="27"/>
  <c r="D342" i="27"/>
  <c r="G927" i="27"/>
  <c r="I865" i="27"/>
  <c r="H516" i="27"/>
  <c r="F370" i="27"/>
  <c r="H628" i="27"/>
  <c r="I913" i="27"/>
  <c r="F299" i="27"/>
  <c r="G841" i="27"/>
  <c r="J935" i="27"/>
  <c r="E499" i="27"/>
  <c r="F368" i="27"/>
  <c r="D515" i="27"/>
  <c r="I980" i="27"/>
  <c r="E545" i="27"/>
  <c r="J590" i="27"/>
  <c r="C428" i="27"/>
  <c r="B426" i="27"/>
  <c r="J291" i="27"/>
  <c r="A328" i="1"/>
  <c r="C314" i="27"/>
  <c r="B312" i="27"/>
  <c r="D970" i="27"/>
  <c r="D509" i="27"/>
  <c r="F874" i="27"/>
  <c r="E850" i="27"/>
  <c r="F457" i="27"/>
  <c r="J529" i="27"/>
  <c r="C482" i="27"/>
  <c r="B480" i="27"/>
  <c r="C427" i="27"/>
  <c r="B425" i="27"/>
  <c r="G435" i="27"/>
  <c r="E544" i="27"/>
  <c r="F823" i="27"/>
  <c r="G944" i="27"/>
  <c r="D334" i="27"/>
  <c r="G465" i="27"/>
  <c r="A393" i="1"/>
  <c r="C379" i="27"/>
  <c r="B377" i="27"/>
  <c r="I373" i="27"/>
  <c r="G397" i="27"/>
  <c r="D634" i="27"/>
  <c r="A572" i="1"/>
  <c r="C569" i="27"/>
  <c r="B567" i="27"/>
  <c r="E963" i="27"/>
  <c r="J471" i="27"/>
  <c r="C425" i="27"/>
  <c r="B423" i="27"/>
  <c r="F420" i="27"/>
  <c r="J623" i="27"/>
  <c r="F391" i="27"/>
  <c r="H415" i="27"/>
  <c r="H525" i="27"/>
  <c r="F626" i="27"/>
  <c r="A800" i="1"/>
  <c r="C959" i="27"/>
  <c r="B957" i="27"/>
  <c r="E964" i="27"/>
  <c r="C586" i="27"/>
  <c r="B584" i="27"/>
  <c r="E513" i="27"/>
  <c r="H411" i="27"/>
  <c r="G621" i="27"/>
  <c r="G854" i="27"/>
  <c r="C284" i="27"/>
  <c r="B282" i="27"/>
  <c r="F464" i="27"/>
  <c r="D869" i="27"/>
  <c r="E390" i="27"/>
  <c r="H429" i="27"/>
  <c r="G363" i="27"/>
  <c r="H355" i="27"/>
  <c r="C434" i="27"/>
  <c r="B432" i="27"/>
  <c r="T493" i="7"/>
  <c r="J540" i="1" s="1"/>
  <c r="G885" i="27"/>
  <c r="E827" i="27"/>
  <c r="T220" i="7"/>
  <c r="J291" i="1" s="1"/>
  <c r="I348" i="27"/>
  <c r="T437" i="7"/>
  <c r="J493" i="1" s="1"/>
  <c r="J578" i="27"/>
  <c r="C472" i="27"/>
  <c r="B470" i="27"/>
  <c r="C932" i="27"/>
  <c r="B930" i="27"/>
  <c r="D526" i="27"/>
  <c r="E920" i="27"/>
  <c r="J400" i="27"/>
  <c r="D502" i="27"/>
  <c r="F600" i="27"/>
  <c r="C257" i="27"/>
  <c r="B255" i="27"/>
  <c r="I377" i="27"/>
  <c r="C274" i="27"/>
  <c r="B272" i="27"/>
  <c r="F507" i="27"/>
  <c r="F546" i="27"/>
  <c r="E622" i="27"/>
  <c r="F916" i="27"/>
  <c r="C330" i="27"/>
  <c r="B328" i="27"/>
  <c r="G901" i="27"/>
  <c r="I958" i="27"/>
  <c r="C407" i="27"/>
  <c r="B405" i="27"/>
  <c r="G597" i="27"/>
  <c r="A356" i="1"/>
  <c r="C342" i="27"/>
  <c r="B340" i="27"/>
  <c r="D865" i="27"/>
  <c r="D913" i="27"/>
  <c r="G935" i="27"/>
  <c r="J499" i="27"/>
  <c r="A539" i="1"/>
  <c r="C536" i="27"/>
  <c r="B534" i="27"/>
  <c r="A548" i="1"/>
  <c r="C545" i="27"/>
  <c r="B543" i="27"/>
  <c r="E590" i="27"/>
  <c r="J314" i="27"/>
  <c r="A811" i="1"/>
  <c r="C970" i="27"/>
  <c r="B968" i="27"/>
  <c r="C509" i="27"/>
  <c r="B507" i="27"/>
  <c r="E638" i="27"/>
  <c r="F427" i="27"/>
  <c r="D465" i="27"/>
  <c r="D397" i="27"/>
  <c r="C634" i="27"/>
  <c r="B632" i="27"/>
  <c r="D425" i="27"/>
  <c r="C391" i="27"/>
  <c r="B389" i="27"/>
  <c r="E525" i="27"/>
  <c r="A629" i="1"/>
  <c r="C626" i="27"/>
  <c r="B624" i="27"/>
  <c r="I964" i="27"/>
  <c r="D270" i="27"/>
  <c r="J486" i="27"/>
  <c r="J355" i="27"/>
  <c r="A362" i="1"/>
  <c r="C348" i="27"/>
  <c r="B346" i="27"/>
  <c r="A657" i="1"/>
  <c r="C816" i="27"/>
  <c r="B814" i="27"/>
  <c r="I857" i="27"/>
  <c r="G262" i="27"/>
  <c r="G896" i="27"/>
  <c r="G849" i="27"/>
  <c r="J422" i="27"/>
  <c r="J967" i="27"/>
  <c r="C362" i="27"/>
  <c r="B360" i="27"/>
  <c r="A741" i="1"/>
  <c r="C900" i="27"/>
  <c r="B898" i="27"/>
  <c r="C825" i="27"/>
  <c r="B823" i="27"/>
  <c r="A704" i="1"/>
  <c r="C863" i="27"/>
  <c r="B861" i="27"/>
  <c r="A365" i="1"/>
  <c r="C351" i="27"/>
  <c r="B349" i="27"/>
  <c r="A781" i="1"/>
  <c r="C940" i="27"/>
  <c r="B938" i="27"/>
  <c r="A324" i="1"/>
  <c r="C310" i="27"/>
  <c r="B308" i="27"/>
  <c r="G929" i="27"/>
  <c r="H815" i="27"/>
  <c r="C831" i="27"/>
  <c r="B829" i="27"/>
  <c r="E419" i="27"/>
  <c r="H392" i="27"/>
  <c r="T927" i="7"/>
  <c r="J812" i="1" s="1"/>
  <c r="I955" i="27"/>
  <c r="F343" i="27"/>
  <c r="H332" i="27"/>
  <c r="T562" i="7"/>
  <c r="J609" i="1" s="1"/>
  <c r="G155" i="27"/>
  <c r="H166" i="27"/>
  <c r="C244" i="27"/>
  <c r="B242" i="27"/>
  <c r="G192" i="27"/>
  <c r="C180" i="27"/>
  <c r="B178" i="27"/>
  <c r="C181" i="27"/>
  <c r="B179" i="27"/>
  <c r="F193" i="27"/>
  <c r="G107" i="27"/>
  <c r="J100" i="27"/>
  <c r="H117" i="27"/>
  <c r="C90" i="27"/>
  <c r="B90" i="27"/>
  <c r="J98" i="27"/>
  <c r="H101" i="27"/>
  <c r="J102" i="27"/>
  <c r="H120" i="27"/>
  <c r="D87" i="27"/>
  <c r="F72" i="27"/>
  <c r="D93" i="27"/>
  <c r="H96" i="27"/>
  <c r="J94" i="27"/>
  <c r="D915" i="27"/>
  <c r="J992" i="27"/>
  <c r="G283" i="27"/>
  <c r="E819" i="27"/>
  <c r="G909" i="27"/>
  <c r="H439" i="27"/>
  <c r="I498" i="27"/>
  <c r="C986" i="27"/>
  <c r="B984" i="27"/>
  <c r="A389" i="1"/>
  <c r="C375" i="27"/>
  <c r="B373" i="27"/>
  <c r="J481" i="27"/>
  <c r="C866" i="27"/>
  <c r="B864" i="27"/>
  <c r="F910" i="27"/>
  <c r="I876" i="27"/>
  <c r="I845" i="27"/>
  <c r="J510" i="27"/>
  <c r="E353" i="27"/>
  <c r="F578" i="27"/>
  <c r="G304" i="27"/>
  <c r="G867" i="27"/>
  <c r="D399" i="27"/>
  <c r="G345" i="27"/>
  <c r="D953" i="27"/>
  <c r="A598" i="1"/>
  <c r="C595" i="27"/>
  <c r="B593" i="27"/>
  <c r="I925" i="27"/>
  <c r="J308" i="27"/>
  <c r="I400" i="27"/>
  <c r="I502" i="27"/>
  <c r="E600" i="27"/>
  <c r="F580" i="27"/>
  <c r="I462" i="27"/>
  <c r="D447" i="27"/>
  <c r="J409" i="27"/>
  <c r="D899" i="27"/>
  <c r="I320" i="27"/>
  <c r="H377" i="27"/>
  <c r="I968" i="27"/>
  <c r="J418" i="27"/>
  <c r="G832" i="27"/>
  <c r="A694" i="1"/>
  <c r="C853" i="27"/>
  <c r="B851" i="27"/>
  <c r="G956" i="27"/>
  <c r="E459" i="27"/>
  <c r="D830" i="27"/>
  <c r="F524" i="27"/>
  <c r="E941" i="27"/>
  <c r="H445" i="27"/>
  <c r="E507" i="27"/>
  <c r="F477" i="27"/>
  <c r="D541" i="27"/>
  <c r="I546" i="27"/>
  <c r="D622" i="27"/>
  <c r="E916" i="27"/>
  <c r="I330" i="27"/>
  <c r="F433" i="27"/>
  <c r="A355" i="1"/>
  <c r="C341" i="27"/>
  <c r="B339" i="27"/>
  <c r="E584" i="27"/>
  <c r="G309" i="27"/>
  <c r="G259" i="27"/>
  <c r="F901" i="27"/>
  <c r="J589" i="27"/>
  <c r="C587" i="27"/>
  <c r="B585" i="27"/>
  <c r="C958" i="27"/>
  <c r="B956" i="27"/>
  <c r="E962" i="27"/>
  <c r="J833" i="27"/>
  <c r="I573" i="27"/>
  <c r="E516" i="27"/>
  <c r="I628" i="27"/>
  <c r="D841" i="27"/>
  <c r="F935" i="27"/>
  <c r="D368" i="27"/>
  <c r="D536" i="27"/>
  <c r="D982" i="27"/>
  <c r="G331" i="27"/>
  <c r="E947" i="27"/>
  <c r="G980" i="27"/>
  <c r="I354" i="27"/>
  <c r="D590" i="27"/>
  <c r="H291" i="27"/>
  <c r="I314" i="27"/>
  <c r="J850" i="27"/>
  <c r="J870" i="27"/>
  <c r="D457" i="27"/>
  <c r="E529" i="27"/>
  <c r="J482" i="27"/>
  <c r="E427" i="27"/>
  <c r="E435" i="27"/>
  <c r="A547" i="1"/>
  <c r="C544" i="27"/>
  <c r="B542" i="27"/>
  <c r="D629" i="27"/>
  <c r="C403" i="27"/>
  <c r="B401" i="27"/>
  <c r="C397" i="27"/>
  <c r="B395" i="27"/>
  <c r="E316" i="27"/>
  <c r="J569" i="27"/>
  <c r="F413" i="27"/>
  <c r="G471" i="27"/>
  <c r="I425" i="27"/>
  <c r="D420" i="27"/>
  <c r="H623" i="27"/>
  <c r="F415" i="27"/>
  <c r="H959" i="27"/>
  <c r="H964" i="27"/>
  <c r="J877" i="27"/>
  <c r="F513" i="27"/>
  <c r="C847" i="27"/>
  <c r="B845" i="27"/>
  <c r="E854" i="27"/>
  <c r="I852" i="27"/>
  <c r="J284" i="27"/>
  <c r="J869" i="27"/>
  <c r="T213" i="7"/>
  <c r="J284" i="1" s="1"/>
  <c r="H950" i="27"/>
  <c r="H537" i="27"/>
  <c r="J827" i="27"/>
  <c r="G988" i="27"/>
  <c r="J599" i="27"/>
  <c r="F890" i="27"/>
  <c r="I554" i="27"/>
  <c r="F857" i="27"/>
  <c r="G882" i="27"/>
  <c r="D933" i="27"/>
  <c r="H394" i="27"/>
  <c r="C636" i="27"/>
  <c r="B634" i="27"/>
  <c r="G617" i="27"/>
  <c r="E896" i="27"/>
  <c r="T805" i="7"/>
  <c r="J690" i="1" s="1"/>
  <c r="F261" i="27"/>
  <c r="E521" i="27"/>
  <c r="G894" i="27"/>
  <c r="D540" i="27"/>
  <c r="G969" i="27"/>
  <c r="E921" i="27"/>
  <c r="G973" i="27"/>
  <c r="H484" i="27"/>
  <c r="A619" i="1"/>
  <c r="C616" i="27"/>
  <c r="B614" i="27"/>
  <c r="C460" i="27"/>
  <c r="B458" i="27"/>
  <c r="D840" i="27"/>
  <c r="T267" i="7"/>
  <c r="J338" i="1" s="1"/>
  <c r="J991" i="27"/>
  <c r="G323" i="27"/>
  <c r="E602" i="27"/>
  <c r="J287" i="27"/>
  <c r="A739" i="1"/>
  <c r="C898" i="27"/>
  <c r="B896" i="27"/>
  <c r="H920" i="27"/>
  <c r="I381" i="27"/>
  <c r="G561" i="27"/>
  <c r="G925" i="27"/>
  <c r="D308" i="27"/>
  <c r="I600" i="27"/>
  <c r="J822" i="27"/>
  <c r="G297" i="27"/>
  <c r="J447" i="27"/>
  <c r="E257" i="27"/>
  <c r="G409" i="27"/>
  <c r="G320" i="27"/>
  <c r="F377" i="27"/>
  <c r="A312" i="1"/>
  <c r="C298" i="27"/>
  <c r="B296" i="27"/>
  <c r="D424" i="27"/>
  <c r="D418" i="27"/>
  <c r="E832" i="27"/>
  <c r="E956" i="27"/>
  <c r="I459" i="27"/>
  <c r="C941" i="27"/>
  <c r="B939" i="27"/>
  <c r="G546" i="27"/>
  <c r="I552" i="27"/>
  <c r="J916" i="27"/>
  <c r="C433" i="27"/>
  <c r="B431" i="27"/>
  <c r="E438" i="27"/>
  <c r="C584" i="27"/>
  <c r="B582" i="27"/>
  <c r="E259" i="27"/>
  <c r="T857" i="7"/>
  <c r="J742" i="1" s="1"/>
  <c r="T506" i="7"/>
  <c r="J553" i="1" s="1"/>
  <c r="E958" i="27"/>
  <c r="J962" i="27"/>
  <c r="C508" i="27"/>
  <c r="B506" i="27"/>
  <c r="H597" i="27"/>
  <c r="J934" i="27"/>
  <c r="I342" i="27"/>
  <c r="J927" i="27"/>
  <c r="J299" i="27"/>
  <c r="D272" i="27"/>
  <c r="A823" i="1"/>
  <c r="C982" i="27"/>
  <c r="B980" i="27"/>
  <c r="A345" i="1"/>
  <c r="C331" i="27"/>
  <c r="B329" i="27"/>
  <c r="H428" i="27"/>
  <c r="F291" i="27"/>
  <c r="T257" i="7"/>
  <c r="J328" i="1" s="1"/>
  <c r="E509" i="27"/>
  <c r="G531" i="27"/>
  <c r="G482" i="27"/>
  <c r="J427" i="27"/>
  <c r="C435" i="27"/>
  <c r="B433" i="27"/>
  <c r="I544" i="27"/>
  <c r="C629" i="27"/>
  <c r="B627" i="27"/>
  <c r="E360" i="27"/>
  <c r="C373" i="27"/>
  <c r="B371" i="27"/>
  <c r="J397" i="27"/>
  <c r="C316" i="27"/>
  <c r="B314" i="27"/>
  <c r="H569" i="27"/>
  <c r="H963" i="27"/>
  <c r="H568" i="27"/>
  <c r="D610" i="27"/>
  <c r="F623" i="27"/>
  <c r="C983" i="27"/>
  <c r="B981" i="27"/>
  <c r="C401" i="27"/>
  <c r="B399" i="27"/>
  <c r="F525" i="27"/>
  <c r="G624" i="27"/>
  <c r="J964" i="27"/>
  <c r="H877" i="27"/>
  <c r="J302" i="27"/>
  <c r="I513" i="27"/>
  <c r="D852" i="27"/>
  <c r="D951" i="27"/>
  <c r="C464" i="27"/>
  <c r="B462" i="27"/>
  <c r="F869" i="27"/>
  <c r="G270" i="27"/>
  <c r="G534" i="27"/>
  <c r="D613" i="27"/>
  <c r="G307" i="27"/>
  <c r="T261" i="7"/>
  <c r="J332" i="1" s="1"/>
  <c r="F827" i="27"/>
  <c r="H277" i="27"/>
  <c r="J505" i="27"/>
  <c r="D890" i="27"/>
  <c r="G857" i="27"/>
  <c r="E548" i="27"/>
  <c r="H933" i="27"/>
  <c r="C593" i="27"/>
  <c r="B591" i="27"/>
  <c r="J636" i="27"/>
  <c r="E617" i="27"/>
  <c r="A769" i="1"/>
  <c r="C928" i="27"/>
  <c r="B926" i="27"/>
  <c r="F896" i="27"/>
  <c r="G261" i="27"/>
  <c r="I881" i="27"/>
  <c r="E969" i="27"/>
  <c r="E973" i="27"/>
  <c r="I460" i="27"/>
  <c r="C451" i="27"/>
  <c r="B449" i="27"/>
  <c r="G840" i="27"/>
  <c r="G635" i="27"/>
  <c r="I357" i="27"/>
  <c r="E946" i="27"/>
  <c r="A337" i="1"/>
  <c r="C323" i="27"/>
  <c r="B321" i="27"/>
  <c r="A605" i="1"/>
  <c r="C602" i="27"/>
  <c r="B600" i="27"/>
  <c r="T840" i="7"/>
  <c r="J725" i="1" s="1"/>
  <c r="C572" i="27"/>
  <c r="B570" i="27"/>
  <c r="T531" i="7"/>
  <c r="J578" i="1" s="1"/>
  <c r="C607" i="27"/>
  <c r="B605" i="27"/>
  <c r="H878" i="27"/>
  <c r="C971" i="27"/>
  <c r="B969" i="27"/>
  <c r="C469" i="27"/>
  <c r="B467" i="27"/>
  <c r="E603" i="27"/>
  <c r="F327" i="27"/>
  <c r="D964" i="27"/>
  <c r="H302" i="27"/>
  <c r="H978" i="27"/>
  <c r="C513" i="27"/>
  <c r="B511" i="27"/>
  <c r="C854" i="27"/>
  <c r="B852" i="27"/>
  <c r="F852" i="27"/>
  <c r="J951" i="27"/>
  <c r="H869" i="27"/>
  <c r="J270" i="27"/>
  <c r="C534" i="27"/>
  <c r="B532" i="27"/>
  <c r="E950" i="27"/>
  <c r="A616" i="1"/>
  <c r="C613" i="27"/>
  <c r="B611" i="27"/>
  <c r="I843" i="27"/>
  <c r="F355" i="27"/>
  <c r="G846" i="27"/>
  <c r="E307" i="27"/>
  <c r="F318" i="27"/>
  <c r="T930" i="7"/>
  <c r="J815" i="1" s="1"/>
  <c r="E277" i="27"/>
  <c r="H505" i="27"/>
  <c r="E988" i="27"/>
  <c r="D599" i="27"/>
  <c r="E487" i="27"/>
  <c r="J548" i="27"/>
  <c r="F933" i="27"/>
  <c r="H437" i="27"/>
  <c r="D844" i="27"/>
  <c r="E394" i="27"/>
  <c r="H408" i="27"/>
  <c r="J928" i="27"/>
  <c r="C896" i="27"/>
  <c r="B894" i="27"/>
  <c r="D849" i="27"/>
  <c r="J376" i="27"/>
  <c r="E881" i="27"/>
  <c r="A810" i="1"/>
  <c r="C969" i="27"/>
  <c r="B967" i="27"/>
  <c r="F583" i="27"/>
  <c r="A496" i="1"/>
  <c r="C484" i="27"/>
  <c r="B482" i="27"/>
  <c r="T576" i="7"/>
  <c r="J623" i="1" s="1"/>
  <c r="G460" i="27"/>
  <c r="E395" i="27"/>
  <c r="E422" i="27"/>
  <c r="J535" i="27"/>
  <c r="E635" i="27"/>
  <c r="T300" i="7"/>
  <c r="J371" i="1" s="1"/>
  <c r="I967" i="27"/>
  <c r="A787" i="1"/>
  <c r="C946" i="27"/>
  <c r="B944" i="27"/>
  <c r="F324" i="27"/>
  <c r="E323" i="27"/>
  <c r="F362" i="27"/>
  <c r="G287" i="27"/>
  <c r="I485" i="27"/>
  <c r="G317" i="27"/>
  <c r="E504" i="27"/>
  <c r="H551" i="27"/>
  <c r="C455" i="27"/>
  <c r="B453" i="27"/>
  <c r="G367" i="27"/>
  <c r="E436" i="27"/>
  <c r="G549" i="27"/>
  <c r="H313" i="27"/>
  <c r="A734" i="1"/>
  <c r="C893" i="27"/>
  <c r="B891" i="27"/>
  <c r="G884" i="27"/>
  <c r="D511" i="27"/>
  <c r="J542" i="27"/>
  <c r="F879" i="27"/>
  <c r="A736" i="1"/>
  <c r="C895" i="27"/>
  <c r="B893" i="27"/>
  <c r="I560" i="27"/>
  <c r="E258" i="27"/>
  <c r="C518" i="27"/>
  <c r="B516" i="27"/>
  <c r="J594" i="27"/>
  <c r="T570" i="7"/>
  <c r="J617" i="1" s="1"/>
  <c r="C446" i="27"/>
  <c r="B444" i="27"/>
  <c r="I575" i="27"/>
  <c r="A642" i="1"/>
  <c r="C639" i="27"/>
  <c r="B637" i="27"/>
  <c r="H930" i="27"/>
  <c r="C278" i="27"/>
  <c r="B276" i="27"/>
  <c r="D897" i="27"/>
  <c r="E268" i="27"/>
  <c r="F579" i="27"/>
  <c r="C906" i="27"/>
  <c r="B904" i="27"/>
  <c r="D929" i="27"/>
  <c r="E976" i="27"/>
  <c r="J281" i="27"/>
  <c r="H919" i="27"/>
  <c r="C522" i="27"/>
  <c r="B520" i="27"/>
  <c r="C511" i="27"/>
  <c r="B509" i="27"/>
  <c r="I319" i="27"/>
  <c r="E895" i="27"/>
  <c r="T516" i="7"/>
  <c r="J563" i="1" s="1"/>
  <c r="C258" i="27"/>
  <c r="B256" i="27"/>
  <c r="J518" i="27"/>
  <c r="F431" i="27"/>
  <c r="G930" i="27"/>
  <c r="J902" i="27"/>
  <c r="H379" i="27"/>
  <c r="G519" i="27"/>
  <c r="H856" i="27"/>
  <c r="H316" i="27"/>
  <c r="E266" i="27"/>
  <c r="F914" i="27"/>
  <c r="C413" i="27"/>
  <c r="B411" i="27"/>
  <c r="F568" i="27"/>
  <c r="E592" i="27"/>
  <c r="A613" i="1"/>
  <c r="C610" i="27"/>
  <c r="B608" i="27"/>
  <c r="F985" i="27"/>
  <c r="H633" i="27"/>
  <c r="C623" i="27"/>
  <c r="B621" i="27"/>
  <c r="I983" i="27"/>
  <c r="I401" i="27"/>
  <c r="F624" i="27"/>
  <c r="E347" i="27"/>
  <c r="E321" i="27"/>
  <c r="E877" i="27"/>
  <c r="F302" i="27"/>
  <c r="T934" i="7"/>
  <c r="J819" i="1" s="1"/>
  <c r="I847" i="27"/>
  <c r="T255" i="7"/>
  <c r="J326" i="1" s="1"/>
  <c r="H951" i="27"/>
  <c r="H263" i="27"/>
  <c r="J390" i="27"/>
  <c r="F270" i="27"/>
  <c r="D339" i="27"/>
  <c r="J950" i="27"/>
  <c r="I613" i="27"/>
  <c r="D843" i="27"/>
  <c r="G434" i="27"/>
  <c r="J318" i="27"/>
  <c r="H974" i="27"/>
  <c r="F505" i="27"/>
  <c r="G599" i="27"/>
  <c r="I315" i="27"/>
  <c r="I487" i="27"/>
  <c r="G398" i="27"/>
  <c r="G548" i="27"/>
  <c r="H576" i="27"/>
  <c r="C262" i="27"/>
  <c r="B260" i="27"/>
  <c r="E437" i="27"/>
  <c r="G844" i="27"/>
  <c r="G394" i="27"/>
  <c r="G408" i="27"/>
  <c r="J617" i="27"/>
  <c r="G928" i="27"/>
  <c r="A378" i="1"/>
  <c r="C364" i="27"/>
  <c r="B362" i="27"/>
  <c r="J849" i="27"/>
  <c r="E261" i="27"/>
  <c r="H376" i="27"/>
  <c r="H627" i="27"/>
  <c r="G881" i="27"/>
  <c r="J598" i="27"/>
  <c r="J969" i="27"/>
  <c r="D416" i="27"/>
  <c r="C583" i="27"/>
  <c r="B581" i="27"/>
  <c r="I620" i="27"/>
  <c r="E451" i="27"/>
  <c r="J824" i="27"/>
  <c r="H989" i="27"/>
  <c r="C422" i="27"/>
  <c r="B420" i="27"/>
  <c r="C535" i="27"/>
  <c r="B533" i="27"/>
  <c r="H357" i="27"/>
  <c r="J325" i="27"/>
  <c r="I946" i="27"/>
  <c r="J324" i="27"/>
  <c r="I523" i="27"/>
  <c r="I602" i="27"/>
  <c r="E287" i="27"/>
  <c r="I463" i="27"/>
  <c r="E551" i="27"/>
  <c r="G961" i="27"/>
  <c r="G455" i="27"/>
  <c r="E367" i="27"/>
  <c r="F430" i="27"/>
  <c r="C549" i="27"/>
  <c r="B547" i="27"/>
  <c r="F313" i="27"/>
  <c r="J346" i="27"/>
  <c r="J884" i="27"/>
  <c r="G344" i="27"/>
  <c r="F511" i="27"/>
  <c r="F319" i="27"/>
  <c r="D895" i="27"/>
  <c r="C560" i="27"/>
  <c r="B558" i="27"/>
  <c r="G442" i="27"/>
  <c r="H518" i="27"/>
  <c r="A597" i="1"/>
  <c r="C594" i="27"/>
  <c r="B592" i="27"/>
  <c r="I614" i="27"/>
  <c r="H575" i="27"/>
  <c r="I431" i="27"/>
  <c r="E639" i="27"/>
  <c r="C930" i="27"/>
  <c r="B928" i="27"/>
  <c r="A743" i="1"/>
  <c r="C902" i="27"/>
  <c r="B900" i="27"/>
  <c r="D268" i="27"/>
  <c r="C579" i="27"/>
  <c r="B577" i="27"/>
  <c r="H886" i="27"/>
  <c r="D442" i="27"/>
  <c r="D575" i="27"/>
  <c r="J930" i="27"/>
  <c r="T886" i="7"/>
  <c r="J771" i="1" s="1"/>
  <c r="H393" i="27"/>
  <c r="D912" i="27"/>
  <c r="H426" i="27"/>
  <c r="C919" i="27"/>
  <c r="B917" i="27"/>
  <c r="J831" i="27"/>
  <c r="C951" i="27"/>
  <c r="B949" i="27"/>
  <c r="C390" i="27"/>
  <c r="B388" i="27"/>
  <c r="I486" i="27"/>
  <c r="E339" i="27"/>
  <c r="F429" i="27"/>
  <c r="F613" i="27"/>
  <c r="J843" i="27"/>
  <c r="C537" i="27"/>
  <c r="B535" i="27"/>
  <c r="J846" i="27"/>
  <c r="D885" i="27"/>
  <c r="I974" i="27"/>
  <c r="C505" i="27"/>
  <c r="B503" i="27"/>
  <c r="D816" i="27"/>
  <c r="E862" i="27"/>
  <c r="A329" i="1"/>
  <c r="C315" i="27"/>
  <c r="B313" i="27"/>
  <c r="C398" i="27"/>
  <c r="B396" i="27"/>
  <c r="D548" i="27"/>
  <c r="C576" i="27"/>
  <c r="B574" i="27"/>
  <c r="F437" i="27"/>
  <c r="H558" i="27"/>
  <c r="J265" i="27"/>
  <c r="D928" i="27"/>
  <c r="F440" i="27"/>
  <c r="C521" i="27"/>
  <c r="B519" i="27"/>
  <c r="D376" i="27"/>
  <c r="C881" i="27"/>
  <c r="B879" i="27"/>
  <c r="F598" i="27"/>
  <c r="D921" i="27"/>
  <c r="H416" i="27"/>
  <c r="F616" i="27"/>
  <c r="D620" i="27"/>
  <c r="G451" i="27"/>
  <c r="E824" i="27"/>
  <c r="I989" i="27"/>
  <c r="E412" i="27"/>
  <c r="F535" i="27"/>
  <c r="E975" i="27"/>
  <c r="H325" i="27"/>
  <c r="C324" i="27"/>
  <c r="B322" i="27"/>
  <c r="F523" i="27"/>
  <c r="I855" i="27"/>
  <c r="D602" i="27"/>
  <c r="A699" i="1"/>
  <c r="C858" i="27"/>
  <c r="B856" i="27"/>
  <c r="F485" i="27"/>
  <c r="I900" i="27"/>
  <c r="G566" i="27"/>
  <c r="G863" i="27"/>
  <c r="C313" i="27"/>
  <c r="B311" i="27"/>
  <c r="C884" i="27"/>
  <c r="B882" i="27"/>
  <c r="D344" i="27"/>
  <c r="E351" i="27"/>
  <c r="T844" i="7"/>
  <c r="J729" i="1" s="1"/>
  <c r="G295" i="27"/>
  <c r="H319" i="27"/>
  <c r="G560" i="27"/>
  <c r="G886" i="27"/>
  <c r="F940" i="27"/>
  <c r="E518" i="27"/>
  <c r="C269" i="27"/>
  <c r="B267" i="27"/>
  <c r="F614" i="27"/>
  <c r="J904" i="27"/>
  <c r="I421" i="27"/>
  <c r="D431" i="27"/>
  <c r="J310" i="27"/>
  <c r="H369" i="27"/>
  <c r="H897" i="27"/>
  <c r="H268" i="27"/>
  <c r="E906" i="27"/>
  <c r="F322" i="27"/>
  <c r="D842" i="27"/>
  <c r="D512" i="27"/>
  <c r="C417" i="27"/>
  <c r="B415" i="27"/>
  <c r="F468" i="27"/>
  <c r="G555" i="27"/>
  <c r="C358" i="27"/>
  <c r="B356" i="27"/>
  <c r="A542" i="1"/>
  <c r="C539" i="27"/>
  <c r="B537" i="27"/>
  <c r="C903" i="27"/>
  <c r="B901" i="27"/>
  <c r="E990" i="27"/>
  <c r="H372" i="27"/>
  <c r="D626" i="27"/>
  <c r="T915" i="7"/>
  <c r="J800" i="1" s="1"/>
  <c r="T264" i="7"/>
  <c r="J335" i="1" s="1"/>
  <c r="J586" i="27"/>
  <c r="I978" i="27"/>
  <c r="F411" i="27"/>
  <c r="J621" i="27"/>
  <c r="H312" i="27"/>
  <c r="G284" i="27"/>
  <c r="J464" i="27"/>
  <c r="D263" i="27"/>
  <c r="G486" i="27"/>
  <c r="J339" i="27"/>
  <c r="E429" i="27"/>
  <c r="E363" i="27"/>
  <c r="G843" i="27"/>
  <c r="F537" i="27"/>
  <c r="T841" i="7"/>
  <c r="J726" i="1" s="1"/>
  <c r="A332" i="1"/>
  <c r="C318" i="27"/>
  <c r="B316" i="27"/>
  <c r="F974" i="27"/>
  <c r="H348" i="27"/>
  <c r="T772" i="7"/>
  <c r="J657" i="1" s="1"/>
  <c r="A703" i="1"/>
  <c r="C862" i="27"/>
  <c r="B860" i="27"/>
  <c r="E315" i="27"/>
  <c r="I488" i="27"/>
  <c r="E554" i="27"/>
  <c r="G487" i="27"/>
  <c r="C882" i="27"/>
  <c r="B880" i="27"/>
  <c r="F576" i="27"/>
  <c r="C437" i="27"/>
  <c r="B435" i="27"/>
  <c r="G558" i="27"/>
  <c r="J408" i="27"/>
  <c r="I382" i="27"/>
  <c r="H364" i="27"/>
  <c r="E440" i="27"/>
  <c r="A390" i="1"/>
  <c r="C376" i="27"/>
  <c r="B374" i="27"/>
  <c r="E598" i="27"/>
  <c r="C921" i="27"/>
  <c r="B919" i="27"/>
  <c r="E416" i="27"/>
  <c r="J583" i="27"/>
  <c r="G620" i="27"/>
  <c r="D824" i="27"/>
  <c r="E535" i="27"/>
  <c r="C975" i="27"/>
  <c r="B973" i="27"/>
  <c r="F340" i="27"/>
  <c r="E523" i="27"/>
  <c r="H855" i="27"/>
  <c r="I858" i="27"/>
  <c r="D966" i="27"/>
  <c r="D485" i="27"/>
  <c r="H900" i="27"/>
  <c r="E288" i="27"/>
  <c r="F566" i="27"/>
  <c r="E961" i="27"/>
  <c r="I430" i="27"/>
  <c r="F346" i="27"/>
  <c r="C344" i="27"/>
  <c r="B342" i="27"/>
  <c r="F888" i="27"/>
  <c r="I518" i="27"/>
  <c r="H904" i="27"/>
  <c r="C431" i="27"/>
  <c r="B429" i="27"/>
  <c r="F369" i="27"/>
  <c r="E897" i="27"/>
  <c r="T265" i="7"/>
  <c r="J336" i="1" s="1"/>
  <c r="C512" i="27"/>
  <c r="B510" i="27"/>
  <c r="C555" i="27"/>
  <c r="B553" i="27"/>
  <c r="A719" i="1"/>
  <c r="C878" i="27"/>
  <c r="B876" i="27"/>
  <c r="G971" i="27"/>
  <c r="A366" i="1"/>
  <c r="C352" i="27"/>
  <c r="B350" i="27"/>
  <c r="T301" i="7"/>
  <c r="J372" i="1" s="1"/>
  <c r="G332" i="27"/>
  <c r="F372" i="27"/>
  <c r="C329" i="27"/>
  <c r="B327" i="27"/>
  <c r="A491" i="1"/>
  <c r="C479" i="27"/>
  <c r="B477" i="27"/>
  <c r="C557" i="27"/>
  <c r="B555" i="27"/>
  <c r="J889" i="27"/>
  <c r="J823" i="27"/>
  <c r="C944" i="27"/>
  <c r="B942" i="27"/>
  <c r="F334" i="27"/>
  <c r="D625" i="27"/>
  <c r="E373" i="27"/>
  <c r="A697" i="1"/>
  <c r="C856" i="27"/>
  <c r="B854" i="27"/>
  <c r="G634" i="27"/>
  <c r="F569" i="27"/>
  <c r="H266" i="27"/>
  <c r="J914" i="27"/>
  <c r="F954" i="27"/>
  <c r="F471" i="27"/>
  <c r="C592" i="27"/>
  <c r="B590" i="27"/>
  <c r="G425" i="27"/>
  <c r="C985" i="27"/>
  <c r="B983" i="27"/>
  <c r="J633" i="27"/>
  <c r="D391" i="27"/>
  <c r="D415" i="27"/>
  <c r="T582" i="7"/>
  <c r="J629" i="1" s="1"/>
  <c r="G959" i="27"/>
  <c r="J347" i="27"/>
  <c r="G321" i="27"/>
  <c r="G586" i="27"/>
  <c r="F978" i="27"/>
  <c r="D411" i="27"/>
  <c r="I621" i="27"/>
  <c r="F312" i="27"/>
  <c r="F284" i="27"/>
  <c r="H464" i="27"/>
  <c r="C263" i="27"/>
  <c r="B261" i="27"/>
  <c r="I390" i="27"/>
  <c r="E486" i="27"/>
  <c r="H339" i="27"/>
  <c r="C429" i="27"/>
  <c r="B427" i="27"/>
  <c r="C363" i="27"/>
  <c r="B361" i="27"/>
  <c r="F843" i="27"/>
  <c r="J434" i="27"/>
  <c r="E537" i="27"/>
  <c r="E846" i="27"/>
  <c r="J885" i="27"/>
  <c r="I827" i="27"/>
  <c r="E974" i="27"/>
  <c r="F348" i="27"/>
  <c r="I816" i="27"/>
  <c r="I862" i="27"/>
  <c r="H488" i="27"/>
  <c r="D554" i="27"/>
  <c r="J398" i="27"/>
  <c r="E882" i="27"/>
  <c r="F593" i="27"/>
  <c r="D437" i="27"/>
  <c r="E558" i="27"/>
  <c r="E636" i="27"/>
  <c r="D408" i="27"/>
  <c r="H265" i="27"/>
  <c r="H382" i="27"/>
  <c r="J364" i="27"/>
  <c r="D440" i="27"/>
  <c r="A630" i="1"/>
  <c r="C627" i="27"/>
  <c r="B625" i="27"/>
  <c r="D598" i="27"/>
  <c r="J921" i="27"/>
  <c r="I583" i="27"/>
  <c r="E616" i="27"/>
  <c r="F620" i="27"/>
  <c r="A681" i="1"/>
  <c r="C840" i="27"/>
  <c r="B838" i="27"/>
  <c r="C824" i="27"/>
  <c r="B822" i="27"/>
  <c r="E989" i="27"/>
  <c r="H412" i="27"/>
  <c r="D535" i="27"/>
  <c r="F325" i="27"/>
  <c r="D340" i="27"/>
  <c r="G991" i="27"/>
  <c r="D523" i="27"/>
  <c r="G855" i="27"/>
  <c r="A807" i="1"/>
  <c r="C966" i="27"/>
  <c r="B964" i="27"/>
  <c r="A497" i="1"/>
  <c r="C485" i="27"/>
  <c r="B483" i="27"/>
  <c r="G900" i="27"/>
  <c r="E566" i="27"/>
  <c r="E282" i="27"/>
  <c r="D961" i="27"/>
  <c r="I825" i="27"/>
  <c r="D880" i="27"/>
  <c r="E863" i="27"/>
  <c r="C346" i="27"/>
  <c r="B344" i="27"/>
  <c r="J344" i="27"/>
  <c r="J449" i="27"/>
  <c r="C888" i="27"/>
  <c r="B886" i="27"/>
  <c r="F295" i="27"/>
  <c r="E560" i="27"/>
  <c r="E886" i="27"/>
  <c r="E940" i="27"/>
  <c r="J572" i="27"/>
  <c r="D614" i="27"/>
  <c r="G904" i="27"/>
  <c r="F421" i="27"/>
  <c r="J431" i="27"/>
  <c r="H310" i="27"/>
  <c r="E369" i="27"/>
  <c r="I454" i="27"/>
  <c r="C268" i="27"/>
  <c r="B266" i="27"/>
  <c r="G393" i="27"/>
  <c r="H872" i="27"/>
  <c r="F267" i="27"/>
  <c r="E322" i="27"/>
  <c r="G837" i="27"/>
  <c r="D607" i="27"/>
  <c r="A295" i="1"/>
  <c r="C281" i="27"/>
  <c r="B279" i="27"/>
  <c r="C842" i="27"/>
  <c r="B840" i="27"/>
  <c r="E473" i="27"/>
  <c r="H831" i="27"/>
  <c r="D993" i="27"/>
  <c r="D468" i="27"/>
  <c r="I859" i="27"/>
  <c r="C977" i="27"/>
  <c r="B975" i="27"/>
  <c r="I971" i="27"/>
  <c r="C440" i="27"/>
  <c r="B438" i="27"/>
  <c r="C598" i="27"/>
  <c r="B596" i="27"/>
  <c r="G583" i="27"/>
  <c r="C620" i="27"/>
  <c r="B618" i="27"/>
  <c r="C989" i="27"/>
  <c r="B987" i="27"/>
  <c r="F635" i="27"/>
  <c r="C523" i="27"/>
  <c r="B521" i="27"/>
  <c r="A696" i="1"/>
  <c r="C855" i="27"/>
  <c r="B853" i="27"/>
  <c r="H362" i="27"/>
  <c r="E317" i="27"/>
  <c r="I566" i="27"/>
  <c r="C961" i="27"/>
  <c r="B959" i="27"/>
  <c r="A721" i="1"/>
  <c r="C880" i="27"/>
  <c r="B878" i="27"/>
  <c r="I351" i="27"/>
  <c r="F449" i="27"/>
  <c r="J940" i="27"/>
  <c r="F572" i="27"/>
  <c r="J269" i="27"/>
  <c r="F446" i="27"/>
  <c r="D454" i="27"/>
  <c r="C872" i="27"/>
  <c r="B870" i="27"/>
  <c r="A678" i="1"/>
  <c r="C837" i="27"/>
  <c r="B835" i="27"/>
  <c r="I607" i="27"/>
  <c r="I522" i="27"/>
  <c r="C473" i="27"/>
  <c r="B471" i="27"/>
  <c r="F993" i="27"/>
  <c r="J859" i="27"/>
  <c r="A346" i="1"/>
  <c r="C332" i="27"/>
  <c r="B330" i="27"/>
  <c r="A559" i="1"/>
  <c r="C556" i="27"/>
  <c r="B554" i="27"/>
  <c r="A591" i="1"/>
  <c r="C588" i="27"/>
  <c r="B586" i="27"/>
  <c r="H918" i="27"/>
  <c r="T317" i="7"/>
  <c r="J388" i="1" s="1"/>
  <c r="F265" i="27"/>
  <c r="E382" i="27"/>
  <c r="J896" i="27"/>
  <c r="E364" i="27"/>
  <c r="I440" i="27"/>
  <c r="I521" i="27"/>
  <c r="I894" i="27"/>
  <c r="J627" i="27"/>
  <c r="I540" i="27"/>
  <c r="I973" i="27"/>
  <c r="J616" i="27"/>
  <c r="J840" i="27"/>
  <c r="H395" i="27"/>
  <c r="I975" i="27"/>
  <c r="G967" i="27"/>
  <c r="C325" i="27"/>
  <c r="B323" i="27"/>
  <c r="J340" i="27"/>
  <c r="I991" i="27"/>
  <c r="H858" i="27"/>
  <c r="F966" i="27"/>
  <c r="I317" i="27"/>
  <c r="E900" i="27"/>
  <c r="H504" i="27"/>
  <c r="C282" i="27"/>
  <c r="B280" i="27"/>
  <c r="I961" i="27"/>
  <c r="E825" i="27"/>
  <c r="J893" i="27"/>
  <c r="D346" i="27"/>
  <c r="H351" i="27"/>
  <c r="E449" i="27"/>
  <c r="I888" i="27"/>
  <c r="G275" i="27"/>
  <c r="G258" i="27"/>
  <c r="C886" i="27"/>
  <c r="B884" i="27"/>
  <c r="I940" i="27"/>
  <c r="I446" i="27"/>
  <c r="E904" i="27"/>
  <c r="F310" i="27"/>
  <c r="F278" i="27"/>
  <c r="C369" i="27"/>
  <c r="B367" i="27"/>
  <c r="C454" i="27"/>
  <c r="B452" i="27"/>
  <c r="C267" i="27"/>
  <c r="B265" i="27"/>
  <c r="J322" i="27"/>
  <c r="D426" i="27"/>
  <c r="F607" i="27"/>
  <c r="T798" i="7"/>
  <c r="J683" i="1" s="1"/>
  <c r="J993" i="27"/>
  <c r="F555" i="27"/>
  <c r="G859" i="27"/>
  <c r="J977" i="27"/>
  <c r="F971" i="27"/>
  <c r="H358" i="27"/>
  <c r="H861" i="27"/>
  <c r="E631" i="27"/>
  <c r="J294" i="27"/>
  <c r="F816" i="27"/>
  <c r="J862" i="27"/>
  <c r="H890" i="27"/>
  <c r="E488" i="27"/>
  <c r="A557" i="1"/>
  <c r="C554" i="27"/>
  <c r="B552" i="27"/>
  <c r="E857" i="27"/>
  <c r="D398" i="27"/>
  <c r="J882" i="27"/>
  <c r="A774" i="1"/>
  <c r="C933" i="27"/>
  <c r="B931" i="27"/>
  <c r="F262" i="27"/>
  <c r="I593" i="27"/>
  <c r="I844" i="27"/>
  <c r="J558" i="27"/>
  <c r="G636" i="27"/>
  <c r="D617" i="27"/>
  <c r="E265" i="27"/>
  <c r="D382" i="27"/>
  <c r="I896" i="27"/>
  <c r="F849" i="27"/>
  <c r="H440" i="27"/>
  <c r="G521" i="27"/>
  <c r="F894" i="27"/>
  <c r="E627" i="27"/>
  <c r="F540" i="27"/>
  <c r="G921" i="27"/>
  <c r="C973" i="27"/>
  <c r="B971" i="27"/>
  <c r="H616" i="27"/>
  <c r="E460" i="27"/>
  <c r="F840" i="27"/>
  <c r="A638" i="1"/>
  <c r="C635" i="27"/>
  <c r="B633" i="27"/>
  <c r="H975" i="27"/>
  <c r="F967" i="27"/>
  <c r="H340" i="27"/>
  <c r="H991" i="27"/>
  <c r="J323" i="27"/>
  <c r="E855" i="27"/>
  <c r="G858" i="27"/>
  <c r="I966" i="27"/>
  <c r="H317" i="27"/>
  <c r="D900" i="27"/>
  <c r="H288" i="27"/>
  <c r="C504" i="27"/>
  <c r="B502" i="27"/>
  <c r="H282" i="27"/>
  <c r="J455" i="27"/>
  <c r="D825" i="27"/>
  <c r="I880" i="27"/>
  <c r="H436" i="27"/>
  <c r="T505" i="7"/>
  <c r="J552" i="1" s="1"/>
  <c r="J863" i="27"/>
  <c r="I893" i="27"/>
  <c r="G351" i="27"/>
  <c r="C449" i="27"/>
  <c r="B447" i="27"/>
  <c r="E888" i="27"/>
  <c r="F275" i="27"/>
  <c r="H940" i="27"/>
  <c r="H572" i="27"/>
  <c r="H594" i="27"/>
  <c r="G269" i="27"/>
  <c r="E446" i="27"/>
  <c r="D904" i="27"/>
  <c r="C421" i="27"/>
  <c r="B419" i="27"/>
  <c r="E310" i="27"/>
  <c r="D278" i="27"/>
  <c r="H902" i="27"/>
  <c r="E393" i="27"/>
  <c r="J872" i="27"/>
  <c r="H322" i="27"/>
  <c r="T885" i="7"/>
  <c r="J770" i="1" s="1"/>
  <c r="C426" i="27"/>
  <c r="B424" i="27"/>
  <c r="T563" i="7"/>
  <c r="J610" i="1" s="1"/>
  <c r="I842" i="27"/>
  <c r="G522" i="27"/>
  <c r="D831" i="27"/>
  <c r="I993" i="27"/>
  <c r="I419" i="27"/>
  <c r="E555" i="27"/>
  <c r="F859" i="27"/>
  <c r="E971" i="27"/>
  <c r="I603" i="27"/>
  <c r="I395" i="27"/>
  <c r="F422" i="27"/>
  <c r="C412" i="27"/>
  <c r="B410" i="27"/>
  <c r="I635" i="27"/>
  <c r="G946" i="27"/>
  <c r="D991" i="27"/>
  <c r="T922" i="7"/>
  <c r="J807" i="1" s="1"/>
  <c r="G463" i="27"/>
  <c r="F288" i="27"/>
  <c r="T507" i="7"/>
  <c r="J554" i="1" s="1"/>
  <c r="J282" i="27"/>
  <c r="H455" i="27"/>
  <c r="G880" i="27"/>
  <c r="I549" i="27"/>
  <c r="F893" i="27"/>
  <c r="A309" i="1"/>
  <c r="C295" i="27"/>
  <c r="B293" i="27"/>
  <c r="G879" i="27"/>
  <c r="C275" i="27"/>
  <c r="B273" i="27"/>
  <c r="F594" i="27"/>
  <c r="J446" i="27"/>
  <c r="G639" i="27"/>
  <c r="J278" i="27"/>
  <c r="F902" i="27"/>
  <c r="I579" i="27"/>
  <c r="C393" i="27"/>
  <c r="B391" i="27"/>
  <c r="A336" i="1"/>
  <c r="C322" i="27"/>
  <c r="B320" i="27"/>
  <c r="F929" i="27"/>
  <c r="G842" i="27"/>
  <c r="G815" i="27"/>
  <c r="G993" i="27"/>
  <c r="D859" i="27"/>
  <c r="C392" i="27"/>
  <c r="B390" i="27"/>
  <c r="J971" i="27"/>
  <c r="H955" i="27"/>
  <c r="E343" i="27"/>
  <c r="C452" i="27"/>
  <c r="B450" i="27"/>
  <c r="H349" i="27"/>
  <c r="D514" i="27"/>
  <c r="T503" i="7"/>
  <c r="J550" i="1" s="1"/>
  <c r="C918" i="27"/>
  <c r="B916" i="27"/>
  <c r="C908" i="27"/>
  <c r="B906" i="27"/>
  <c r="G966" i="27"/>
  <c r="C317" i="27"/>
  <c r="B315" i="27"/>
  <c r="A302" i="1"/>
  <c r="C288" i="27"/>
  <c r="B286" i="27"/>
  <c r="F551" i="27"/>
  <c r="F880" i="27"/>
  <c r="J436" i="27"/>
  <c r="D549" i="27"/>
  <c r="D893" i="27"/>
  <c r="E884" i="27"/>
  <c r="H511" i="27"/>
  <c r="I449" i="27"/>
  <c r="G542" i="27"/>
  <c r="A720" i="1"/>
  <c r="C879" i="27"/>
  <c r="B877" i="27"/>
  <c r="I895" i="27"/>
  <c r="J258" i="27"/>
  <c r="F293" i="27"/>
  <c r="D955" i="27"/>
  <c r="G358" i="27"/>
  <c r="E332" i="27"/>
  <c r="I606" i="27"/>
  <c r="I903" i="27"/>
  <c r="C631" i="27"/>
  <c r="A308" i="1"/>
  <c r="C294" i="27"/>
  <c r="A386" i="1"/>
  <c r="C372" i="27"/>
  <c r="J538" i="27"/>
  <c r="C301" i="27"/>
  <c r="D972" i="27"/>
  <c r="F883" i="27"/>
  <c r="H945" i="27"/>
  <c r="H889" i="27"/>
  <c r="H483" i="27"/>
  <c r="H577" i="27"/>
  <c r="E908" i="27"/>
  <c r="I821" i="27"/>
  <c r="H474" i="27"/>
  <c r="A364" i="1"/>
  <c r="C350" i="27"/>
  <c r="G365" i="27"/>
  <c r="A303" i="1"/>
  <c r="C289" i="27"/>
  <c r="T326" i="7"/>
  <c r="K384" i="27" s="1"/>
  <c r="D387" i="27"/>
  <c r="E385" i="27"/>
  <c r="T759" i="7"/>
  <c r="K803" i="27" s="1"/>
  <c r="D812" i="27"/>
  <c r="F813" i="27"/>
  <c r="H804" i="27"/>
  <c r="J808" i="27"/>
  <c r="C807" i="27"/>
  <c r="E802" i="27"/>
  <c r="G63" i="27"/>
  <c r="D67" i="27"/>
  <c r="F66" i="27"/>
  <c r="F60" i="27"/>
  <c r="E68" i="27"/>
  <c r="B384" i="27"/>
  <c r="F538" i="27"/>
  <c r="I889" i="27"/>
  <c r="D588" i="27"/>
  <c r="H271" i="27"/>
  <c r="I543" i="27"/>
  <c r="F577" i="27"/>
  <c r="G280" i="27"/>
  <c r="H448" i="27"/>
  <c r="T243" i="7"/>
  <c r="J314" i="1" s="1"/>
  <c r="J905" i="27"/>
  <c r="A388" i="1"/>
  <c r="C374" i="27"/>
  <c r="E405" i="27"/>
  <c r="E365" i="27"/>
  <c r="E273" i="27"/>
  <c r="G296" i="27"/>
  <c r="F256" i="27"/>
  <c r="F384" i="27"/>
  <c r="J387" i="27"/>
  <c r="I385" i="27"/>
  <c r="A653" i="1"/>
  <c r="C812" i="27"/>
  <c r="T765" i="7"/>
  <c r="K809" i="27" s="1"/>
  <c r="H63" i="27"/>
  <c r="E62" i="27"/>
  <c r="D66" i="27"/>
  <c r="C68" i="27"/>
  <c r="B385" i="27"/>
  <c r="T329" i="7"/>
  <c r="K387" i="27" s="1"/>
  <c r="T766" i="7"/>
  <c r="K810" i="27" s="1"/>
  <c r="A643" i="1"/>
  <c r="C802" i="27"/>
  <c r="C62" i="27"/>
  <c r="I66" i="27"/>
  <c r="H61" i="27"/>
  <c r="B66" i="27"/>
  <c r="I442" i="27"/>
  <c r="D940" i="27"/>
  <c r="D572" i="27"/>
  <c r="E594" i="27"/>
  <c r="H446" i="27"/>
  <c r="A578" i="1"/>
  <c r="C575" i="27"/>
  <c r="E421" i="27"/>
  <c r="J639" i="27"/>
  <c r="E902" i="27"/>
  <c r="G454" i="27"/>
  <c r="H579" i="27"/>
  <c r="T862" i="7"/>
  <c r="J747" i="1" s="1"/>
  <c r="D872" i="27"/>
  <c r="F912" i="27"/>
  <c r="D322" i="27"/>
  <c r="I929" i="27"/>
  <c r="H607" i="27"/>
  <c r="F842" i="27"/>
  <c r="F522" i="27"/>
  <c r="F815" i="27"/>
  <c r="H417" i="27"/>
  <c r="C993" i="27"/>
  <c r="H419" i="27"/>
  <c r="C859" i="27"/>
  <c r="J392" i="27"/>
  <c r="D971" i="27"/>
  <c r="F955" i="27"/>
  <c r="D332" i="27"/>
  <c r="F606" i="27"/>
  <c r="G631" i="27"/>
  <c r="H603" i="27"/>
  <c r="D372" i="27"/>
  <c r="H327" i="27"/>
  <c r="J528" i="27"/>
  <c r="G301" i="27"/>
  <c r="C883" i="27"/>
  <c r="J452" i="27"/>
  <c r="G559" i="27"/>
  <c r="E336" i="27"/>
  <c r="C889" i="27"/>
  <c r="G349" i="27"/>
  <c r="D547" i="27"/>
  <c r="D918" i="27"/>
  <c r="F271" i="27"/>
  <c r="E483" i="27"/>
  <c r="G543" i="27"/>
  <c r="C280" i="27"/>
  <c r="G441" i="27"/>
  <c r="G821" i="27"/>
  <c r="F817" i="27"/>
  <c r="E350" i="27"/>
  <c r="D300" i="27"/>
  <c r="A746" i="1"/>
  <c r="C905" i="27"/>
  <c r="D500" i="27"/>
  <c r="G605" i="27"/>
  <c r="C405" i="27"/>
  <c r="E829" i="27"/>
  <c r="D296" i="27"/>
  <c r="H384" i="27"/>
  <c r="E387" i="27"/>
  <c r="J385" i="27"/>
  <c r="H803" i="27"/>
  <c r="J810" i="27"/>
  <c r="C813" i="27"/>
  <c r="E804" i="27"/>
  <c r="G808" i="27"/>
  <c r="I809" i="27"/>
  <c r="T767" i="7"/>
  <c r="K811" i="27" s="1"/>
  <c r="D71" i="27"/>
  <c r="G62" i="27"/>
  <c r="G66" i="27"/>
  <c r="C60" i="27"/>
  <c r="B635" i="27"/>
  <c r="B347" i="27"/>
  <c r="G957" i="27"/>
  <c r="J365" i="27"/>
  <c r="D829" i="27"/>
  <c r="T239" i="7"/>
  <c r="J310" i="1" s="1"/>
  <c r="T233" i="7"/>
  <c r="K290" i="27" s="1"/>
  <c r="T199" i="7"/>
  <c r="J270" i="1" s="1"/>
  <c r="H388" i="27"/>
  <c r="G387" i="27"/>
  <c r="F385" i="27"/>
  <c r="G803" i="27"/>
  <c r="I810" i="27"/>
  <c r="T762" i="7"/>
  <c r="K806" i="27" s="1"/>
  <c r="D804" i="27"/>
  <c r="I71" i="27"/>
  <c r="I62" i="27"/>
  <c r="I64" i="27"/>
  <c r="B881" i="27"/>
  <c r="B526" i="27"/>
  <c r="B386" i="27"/>
  <c r="G469" i="27"/>
  <c r="H883" i="27"/>
  <c r="D557" i="27"/>
  <c r="C336" i="27"/>
  <c r="H380" i="27"/>
  <c r="E349" i="27"/>
  <c r="I361" i="27"/>
  <c r="H547" i="27"/>
  <c r="E293" i="27"/>
  <c r="A495" i="1"/>
  <c r="C483" i="27"/>
  <c r="H280" i="27"/>
  <c r="I448" i="27"/>
  <c r="E821" i="27"/>
  <c r="F500" i="27"/>
  <c r="H365" i="27"/>
  <c r="A670" i="1"/>
  <c r="C829" i="27"/>
  <c r="A304" i="1"/>
  <c r="C290" i="27"/>
  <c r="H256" i="27"/>
  <c r="T330" i="7"/>
  <c r="K388" i="27" s="1"/>
  <c r="T327" i="7"/>
  <c r="K385" i="27" s="1"/>
  <c r="I61" i="27"/>
  <c r="B810" i="27"/>
  <c r="B808" i="27"/>
  <c r="C383" i="27"/>
  <c r="I417" i="27"/>
  <c r="G878" i="27"/>
  <c r="F392" i="27"/>
  <c r="I352" i="27"/>
  <c r="G955" i="27"/>
  <c r="I343" i="27"/>
  <c r="I539" i="27"/>
  <c r="D328" i="27"/>
  <c r="D990" i="27"/>
  <c r="D603" i="27"/>
  <c r="I556" i="27"/>
  <c r="J301" i="27"/>
  <c r="F452" i="27"/>
  <c r="G380" i="27"/>
  <c r="D349" i="27"/>
  <c r="H361" i="27"/>
  <c r="J467" i="27"/>
  <c r="G547" i="27"/>
  <c r="D609" i="27"/>
  <c r="G448" i="27"/>
  <c r="J441" i="27"/>
  <c r="D821" i="27"/>
  <c r="E937" i="27"/>
  <c r="F300" i="27"/>
  <c r="T887" i="7"/>
  <c r="J772" i="1" s="1"/>
  <c r="C500" i="27"/>
  <c r="D605" i="27"/>
  <c r="H957" i="27"/>
  <c r="J829" i="27"/>
  <c r="A310" i="1"/>
  <c r="C296" i="27"/>
  <c r="D388" i="27"/>
  <c r="H386" i="27"/>
  <c r="H385" i="27"/>
  <c r="E803" i="27"/>
  <c r="G810" i="27"/>
  <c r="I806" i="27"/>
  <c r="T761" i="7"/>
  <c r="K805" i="27" s="1"/>
  <c r="D808" i="27"/>
  <c r="F809" i="27"/>
  <c r="H811" i="27"/>
  <c r="G71" i="27"/>
  <c r="B481" i="27"/>
  <c r="B943" i="27"/>
  <c r="B439" i="27"/>
  <c r="B60" i="27"/>
  <c r="B61" i="27"/>
  <c r="A738" i="1"/>
  <c r="C897" i="27"/>
  <c r="G268" i="27"/>
  <c r="E579" i="27"/>
  <c r="I906" i="27"/>
  <c r="E267" i="27"/>
  <c r="J912" i="27"/>
  <c r="A770" i="1"/>
  <c r="C929" i="27"/>
  <c r="D976" i="27"/>
  <c r="G512" i="27"/>
  <c r="J473" i="27"/>
  <c r="J815" i="27"/>
  <c r="G417" i="27"/>
  <c r="C468" i="27"/>
  <c r="D419" i="27"/>
  <c r="G352" i="27"/>
  <c r="C955" i="27"/>
  <c r="H343" i="27"/>
  <c r="H539" i="27"/>
  <c r="A702" i="1"/>
  <c r="C861" i="27"/>
  <c r="D606" i="27"/>
  <c r="A342" i="1"/>
  <c r="C328" i="27"/>
  <c r="H990" i="27"/>
  <c r="C603" i="27"/>
  <c r="D984" i="27"/>
  <c r="F329" i="27"/>
  <c r="J479" i="27"/>
  <c r="C327" i="27"/>
  <c r="G528" i="27"/>
  <c r="H556" i="27"/>
  <c r="F892" i="27"/>
  <c r="H452" i="27"/>
  <c r="J559" i="27"/>
  <c r="F557" i="27"/>
  <c r="F380" i="27"/>
  <c r="G361" i="27"/>
  <c r="I467" i="27"/>
  <c r="F547" i="27"/>
  <c r="I326" i="27"/>
  <c r="T236" i="7"/>
  <c r="J307" i="1" s="1"/>
  <c r="H562" i="27"/>
  <c r="C924" i="27"/>
  <c r="E543" i="27"/>
  <c r="A612" i="1"/>
  <c r="C609" i="27"/>
  <c r="H637" i="27"/>
  <c r="F448" i="27"/>
  <c r="I441" i="27"/>
  <c r="C821" i="27"/>
  <c r="J817" i="27"/>
  <c r="E905" i="27"/>
  <c r="E931" i="27"/>
  <c r="J605" i="27"/>
  <c r="I829" i="27"/>
  <c r="F443" i="27"/>
  <c r="F290" i="27"/>
  <c r="C385" i="27"/>
  <c r="B905" i="27"/>
  <c r="B372" i="27"/>
  <c r="B804" i="27"/>
  <c r="B604" i="27"/>
  <c r="C256" i="27"/>
  <c r="B466" i="27"/>
  <c r="B382" i="27"/>
  <c r="J512" i="27"/>
  <c r="D815" i="27"/>
  <c r="H977" i="27"/>
  <c r="H352" i="27"/>
  <c r="J358" i="27"/>
  <c r="D343" i="27"/>
  <c r="E861" i="27"/>
  <c r="C990" i="27"/>
  <c r="G984" i="27"/>
  <c r="H329" i="27"/>
  <c r="E327" i="27"/>
  <c r="E556" i="27"/>
  <c r="H559" i="27"/>
  <c r="J326" i="27"/>
  <c r="C873" i="27"/>
  <c r="D293" i="27"/>
  <c r="E562" i="27"/>
  <c r="D924" i="27"/>
  <c r="I907" i="27"/>
  <c r="E609" i="27"/>
  <c r="C448" i="27"/>
  <c r="E279" i="27"/>
  <c r="I917" i="27"/>
  <c r="G290" i="27"/>
  <c r="A644" i="1"/>
  <c r="C803" i="27"/>
  <c r="T763" i="7"/>
  <c r="K807" i="27" s="1"/>
  <c r="D70" i="27"/>
  <c r="I69" i="27"/>
  <c r="D61" i="27"/>
  <c r="B441" i="27"/>
  <c r="B601" i="27"/>
  <c r="B417" i="27"/>
  <c r="B403" i="27"/>
  <c r="G906" i="27"/>
  <c r="H912" i="27"/>
  <c r="F837" i="27"/>
  <c r="G426" i="27"/>
  <c r="J976" i="27"/>
  <c r="G281" i="27"/>
  <c r="F919" i="27"/>
  <c r="I512" i="27"/>
  <c r="I473" i="27"/>
  <c r="C815" i="27"/>
  <c r="E417" i="27"/>
  <c r="J468" i="27"/>
  <c r="F878" i="27"/>
  <c r="G977" i="27"/>
  <c r="E392" i="27"/>
  <c r="F352" i="27"/>
  <c r="E358" i="27"/>
  <c r="C343" i="27"/>
  <c r="F539" i="27"/>
  <c r="D861" i="27"/>
  <c r="I328" i="27"/>
  <c r="T946" i="7"/>
  <c r="J831" i="1" s="1"/>
  <c r="F984" i="27"/>
  <c r="F479" i="27"/>
  <c r="D528" i="27"/>
  <c r="G556" i="27"/>
  <c r="E469" i="27"/>
  <c r="D892" i="27"/>
  <c r="F444" i="27"/>
  <c r="E559" i="27"/>
  <c r="J557" i="27"/>
  <c r="F945" i="27"/>
  <c r="E361" i="27"/>
  <c r="E467" i="27"/>
  <c r="I588" i="27"/>
  <c r="C547" i="27"/>
  <c r="H326" i="27"/>
  <c r="I873" i="27"/>
  <c r="A307" i="1"/>
  <c r="C293" i="27"/>
  <c r="I924" i="27"/>
  <c r="D907" i="27"/>
  <c r="C543" i="27"/>
  <c r="H609" i="27"/>
  <c r="J637" i="27"/>
  <c r="F441" i="27"/>
  <c r="D474" i="27"/>
  <c r="D817" i="27"/>
  <c r="C937" i="27"/>
  <c r="H905" i="27"/>
  <c r="A608" i="1"/>
  <c r="C605" i="27"/>
  <c r="D957" i="27"/>
  <c r="D917" i="27"/>
  <c r="G829" i="27"/>
  <c r="D443" i="27"/>
  <c r="F289" i="27"/>
  <c r="E388" i="27"/>
  <c r="I386" i="27"/>
  <c r="H383" i="27"/>
  <c r="T768" i="7"/>
  <c r="K812" i="27" s="1"/>
  <c r="D810" i="27"/>
  <c r="F806" i="27"/>
  <c r="H805" i="27"/>
  <c r="J807" i="27"/>
  <c r="C809" i="27"/>
  <c r="E811" i="27"/>
  <c r="C70" i="27"/>
  <c r="E64" i="27"/>
  <c r="C65" i="27"/>
  <c r="B348" i="27"/>
  <c r="B815" i="27"/>
  <c r="B982" i="27"/>
  <c r="B292" i="27"/>
  <c r="B974" i="27"/>
  <c r="E977" i="27"/>
  <c r="G861" i="27"/>
  <c r="F903" i="27"/>
  <c r="I984" i="27"/>
  <c r="I329" i="27"/>
  <c r="E538" i="27"/>
  <c r="F469" i="27"/>
  <c r="A733" i="1"/>
  <c r="C892" i="27"/>
  <c r="C444" i="27"/>
  <c r="A562" i="1"/>
  <c r="C559" i="27"/>
  <c r="C380" i="27"/>
  <c r="H514" i="27"/>
  <c r="J547" i="27"/>
  <c r="E326" i="27"/>
  <c r="J873" i="27"/>
  <c r="F609" i="27"/>
  <c r="J374" i="27"/>
  <c r="H931" i="27"/>
  <c r="A798" i="1"/>
  <c r="C957" i="27"/>
  <c r="C303" i="1"/>
  <c r="D289" i="27"/>
  <c r="F388" i="27"/>
  <c r="J386" i="27"/>
  <c r="T758" i="7"/>
  <c r="J643" i="1" s="1"/>
  <c r="H70" i="27"/>
  <c r="H69" i="27"/>
  <c r="C64" i="27"/>
  <c r="B67" i="27"/>
  <c r="B629" i="27"/>
  <c r="B299" i="27"/>
  <c r="B370" i="27"/>
  <c r="B287" i="27"/>
  <c r="B813" i="27"/>
  <c r="B802" i="27"/>
  <c r="B819" i="27"/>
  <c r="H444" i="27"/>
  <c r="F514" i="27"/>
  <c r="A375" i="1"/>
  <c r="C361" i="27"/>
  <c r="A565" i="1"/>
  <c r="C562" i="27"/>
  <c r="J609" i="27"/>
  <c r="G908" i="27"/>
  <c r="D441" i="27"/>
  <c r="J937" i="27"/>
  <c r="I374" i="27"/>
  <c r="G405" i="27"/>
  <c r="J917" i="27"/>
  <c r="G273" i="27"/>
  <c r="D384" i="27"/>
  <c r="J388" i="27"/>
  <c r="E386" i="27"/>
  <c r="J383" i="27"/>
  <c r="I812" i="27"/>
  <c r="T769" i="7"/>
  <c r="K813" i="27" s="1"/>
  <c r="D806" i="27"/>
  <c r="F805" i="27"/>
  <c r="H807" i="27"/>
  <c r="J802" i="27"/>
  <c r="C811" i="27"/>
  <c r="I67" i="27"/>
  <c r="I70" i="27"/>
  <c r="E289" i="27"/>
  <c r="B288" i="27"/>
  <c r="B472" i="27"/>
  <c r="C514" i="27"/>
  <c r="T874" i="7"/>
  <c r="J759" i="1" s="1"/>
  <c r="E924" i="27"/>
  <c r="J907" i="27"/>
  <c r="G350" i="27"/>
  <c r="H405" i="27"/>
  <c r="H273" i="27"/>
  <c r="T328" i="7"/>
  <c r="K386" i="27" s="1"/>
  <c r="T325" i="7"/>
  <c r="K383" i="27" s="1"/>
  <c r="H67" i="27"/>
  <c r="G70" i="27"/>
  <c r="C69" i="27"/>
  <c r="B800" i="27"/>
  <c r="B573" i="27"/>
  <c r="B871" i="27"/>
  <c r="B970" i="27"/>
  <c r="T275" i="7"/>
  <c r="J346" i="1" s="1"/>
  <c r="J861" i="27"/>
  <c r="D903" i="27"/>
  <c r="J631" i="27"/>
  <c r="I990" i="27"/>
  <c r="D294" i="27"/>
  <c r="J372" i="27"/>
  <c r="I479" i="27"/>
  <c r="H538" i="27"/>
  <c r="D556" i="27"/>
  <c r="G972" i="27"/>
  <c r="J883" i="27"/>
  <c r="I892" i="27"/>
  <c r="J444" i="27"/>
  <c r="G889" i="27"/>
  <c r="J514" i="27"/>
  <c r="C467" i="27"/>
  <c r="J918" i="27"/>
  <c r="A340" i="1"/>
  <c r="C326" i="27"/>
  <c r="G873" i="27"/>
  <c r="E271" i="27"/>
  <c r="G924" i="27"/>
  <c r="G907" i="27"/>
  <c r="C577" i="27"/>
  <c r="F280" i="27"/>
  <c r="F637" i="27"/>
  <c r="F474" i="27"/>
  <c r="I350" i="27"/>
  <c r="H937" i="27"/>
  <c r="E374" i="27"/>
  <c r="C931" i="27"/>
  <c r="J405" i="27"/>
  <c r="A379" i="1"/>
  <c r="C365" i="27"/>
  <c r="H917" i="27"/>
  <c r="C273" i="27"/>
  <c r="H443" i="27"/>
  <c r="I384" i="27"/>
  <c r="T760" i="7"/>
  <c r="K804" i="27" s="1"/>
  <c r="C63" i="27"/>
  <c r="I60" i="27"/>
  <c r="I68" i="27"/>
  <c r="B903" i="27"/>
  <c r="B71" i="27"/>
  <c r="B291" i="27"/>
  <c r="B442" i="27"/>
  <c r="D175" i="27"/>
  <c r="A646" i="1"/>
  <c r="C805" i="27"/>
  <c r="I65" i="27"/>
  <c r="B806" i="27"/>
  <c r="E73" i="27"/>
  <c r="B915" i="27"/>
  <c r="B811" i="27"/>
  <c r="B68" i="27"/>
  <c r="E372" i="27"/>
  <c r="C538" i="27"/>
  <c r="D301" i="27"/>
  <c r="E972" i="27"/>
  <c r="G883" i="27"/>
  <c r="I336" i="27"/>
  <c r="E889" i="27"/>
  <c r="G918" i="27"/>
  <c r="D873" i="27"/>
  <c r="C271" i="27"/>
  <c r="I483" i="27"/>
  <c r="E907" i="27"/>
  <c r="T223" i="7"/>
  <c r="J294" i="1" s="1"/>
  <c r="D637" i="27"/>
  <c r="I908" i="27"/>
  <c r="J821" i="27"/>
  <c r="I474" i="27"/>
  <c r="T293" i="7"/>
  <c r="J364" i="1" s="1"/>
  <c r="H300" i="27"/>
  <c r="H374" i="27"/>
  <c r="E500" i="27"/>
  <c r="C279" i="27"/>
  <c r="F365" i="27"/>
  <c r="F917" i="27"/>
  <c r="F296" i="27"/>
  <c r="T232" i="7"/>
  <c r="K289" i="27" s="1"/>
  <c r="E812" i="27"/>
  <c r="G813" i="27"/>
  <c r="I804" i="27"/>
  <c r="T764" i="7"/>
  <c r="K808" i="27" s="1"/>
  <c r="D807" i="27"/>
  <c r="F802" i="27"/>
  <c r="I63" i="27"/>
  <c r="E67" i="27"/>
  <c r="G60" i="27"/>
  <c r="G68" i="27"/>
  <c r="H65" i="27"/>
  <c r="B801" i="27"/>
  <c r="B859" i="27"/>
  <c r="B62" i="27"/>
  <c r="B560" i="27"/>
  <c r="B887" i="27"/>
  <c r="B298" i="27"/>
  <c r="B805" i="27"/>
  <c r="B988" i="27"/>
  <c r="B294" i="27"/>
  <c r="D19" i="18"/>
  <c r="T91" i="7"/>
  <c r="K148" i="27" s="1"/>
  <c r="T124" i="7"/>
  <c r="K181" i="27" s="1"/>
  <c r="T49" i="7"/>
  <c r="K106" i="27" s="1"/>
  <c r="T6" i="7"/>
  <c r="K63" i="27" s="1"/>
  <c r="T385" i="7"/>
  <c r="J457" i="1" s="1"/>
  <c r="T377" i="7"/>
  <c r="J449" i="1" s="1"/>
  <c r="T114" i="7"/>
  <c r="K171" i="27" s="1"/>
  <c r="T22" i="7"/>
  <c r="K79" i="27" s="1"/>
  <c r="T82" i="7"/>
  <c r="K139" i="27" s="1"/>
  <c r="T145" i="7"/>
  <c r="K202" i="27" s="1"/>
  <c r="T112" i="7"/>
  <c r="K169" i="27" s="1"/>
  <c r="T138" i="7"/>
  <c r="K195" i="27" s="1"/>
  <c r="T136" i="7"/>
  <c r="K193" i="27" s="1"/>
  <c r="T41" i="7"/>
  <c r="K98" i="27" s="1"/>
  <c r="T9" i="7"/>
  <c r="K66" i="27" s="1"/>
  <c r="T36" i="7"/>
  <c r="K93" i="27" s="1"/>
  <c r="T47" i="7"/>
  <c r="K104" i="27" s="1"/>
  <c r="T17" i="7"/>
  <c r="K74" i="27" s="1"/>
  <c r="T46" i="7"/>
  <c r="K103" i="27" s="1"/>
  <c r="T109" i="7"/>
  <c r="K166" i="27" s="1"/>
  <c r="T40" i="7"/>
  <c r="K97" i="27" s="1"/>
  <c r="T32" i="7"/>
  <c r="K89" i="27" s="1"/>
  <c r="T5" i="7"/>
  <c r="K62" i="27" s="1"/>
  <c r="T87" i="7"/>
  <c r="K144" i="27" s="1"/>
  <c r="T174" i="7"/>
  <c r="K231" i="27" s="1"/>
  <c r="T162" i="7"/>
  <c r="K219" i="27" s="1"/>
  <c r="T79" i="7"/>
  <c r="K136" i="27" s="1"/>
  <c r="T133" i="7"/>
  <c r="K190" i="27" s="1"/>
  <c r="T365" i="7"/>
  <c r="J437" i="1" s="1"/>
  <c r="T93" i="7"/>
  <c r="K150" i="27" s="1"/>
  <c r="T197" i="7"/>
  <c r="K254" i="27" s="1"/>
  <c r="T142" i="7"/>
  <c r="K199" i="27" s="1"/>
  <c r="T118" i="7"/>
  <c r="K175" i="27" s="1"/>
  <c r="T106" i="7"/>
  <c r="K163" i="27" s="1"/>
  <c r="T23" i="7"/>
  <c r="K80" i="27" s="1"/>
  <c r="T45" i="7"/>
  <c r="K102" i="27" s="1"/>
  <c r="T48" i="7"/>
  <c r="K105" i="27" s="1"/>
  <c r="T89" i="7"/>
  <c r="K146" i="27" s="1"/>
  <c r="T147" i="7"/>
  <c r="K204" i="27" s="1"/>
  <c r="T76" i="7"/>
  <c r="K133" i="27" s="1"/>
  <c r="T86" i="7"/>
  <c r="K143" i="27" s="1"/>
  <c r="T90" i="7"/>
  <c r="K147" i="27" s="1"/>
  <c r="T74" i="7"/>
  <c r="K131" i="27" s="1"/>
  <c r="T119" i="7"/>
  <c r="K176" i="27" s="1"/>
  <c r="T153" i="7"/>
  <c r="K210" i="27" s="1"/>
  <c r="T98" i="7"/>
  <c r="K155" i="27" s="1"/>
  <c r="T189" i="7"/>
  <c r="K246" i="27" s="1"/>
  <c r="T55" i="7"/>
  <c r="K112" i="27" s="1"/>
  <c r="T30" i="7"/>
  <c r="K87" i="27" s="1"/>
  <c r="T4" i="7"/>
  <c r="K61" i="27" s="1"/>
  <c r="T139" i="7"/>
  <c r="K196" i="27" s="1"/>
  <c r="T71" i="7"/>
  <c r="K128" i="27" s="1"/>
  <c r="T121" i="7"/>
  <c r="K178" i="27" s="1"/>
  <c r="T16" i="7"/>
  <c r="K73" i="27" s="1"/>
  <c r="T8" i="7"/>
  <c r="K65" i="27" s="1"/>
  <c r="T7" i="7"/>
  <c r="K64" i="27" s="1"/>
  <c r="T457" i="7"/>
  <c r="J504" i="1" s="1"/>
  <c r="T11" i="7"/>
  <c r="K68" i="27" s="1"/>
  <c r="T66" i="7"/>
  <c r="K123" i="27" s="1"/>
  <c r="T194" i="7"/>
  <c r="K251" i="27" s="1"/>
  <c r="T185" i="7"/>
  <c r="K242" i="27" s="1"/>
  <c r="T135" i="7"/>
  <c r="K192" i="27" s="1"/>
  <c r="T148" i="7"/>
  <c r="K205" i="27" s="1"/>
  <c r="T172" i="7"/>
  <c r="K229" i="27" s="1"/>
  <c r="T190" i="7"/>
  <c r="K247" i="27" s="1"/>
  <c r="T154" i="7"/>
  <c r="K211" i="27" s="1"/>
  <c r="T105" i="7"/>
  <c r="K162" i="27" s="1"/>
  <c r="T70" i="7"/>
  <c r="K127" i="27" s="1"/>
  <c r="T25" i="7"/>
  <c r="K82" i="27" s="1"/>
  <c r="T38" i="7"/>
  <c r="K95" i="27" s="1"/>
  <c r="T21" i="7"/>
  <c r="K78" i="27" s="1"/>
  <c r="T191" i="7"/>
  <c r="K248" i="27" s="1"/>
  <c r="T186" i="7"/>
  <c r="K243" i="27" s="1"/>
  <c r="T195" i="7"/>
  <c r="K252" i="27" s="1"/>
  <c r="T157" i="7"/>
  <c r="K214" i="27" s="1"/>
  <c r="T198" i="7"/>
  <c r="K255" i="27" s="1"/>
  <c r="T152" i="7"/>
  <c r="K209" i="27" s="1"/>
  <c r="T178" i="7"/>
  <c r="K235" i="27" s="1"/>
  <c r="T50" i="7"/>
  <c r="K107" i="27" s="1"/>
  <c r="T164" i="7"/>
  <c r="K221" i="27" s="1"/>
  <c r="T141" i="7"/>
  <c r="K198" i="27" s="1"/>
  <c r="T149" i="7"/>
  <c r="K206" i="27" s="1"/>
  <c r="T156" i="7"/>
  <c r="K213" i="27" s="1"/>
  <c r="T175" i="7"/>
  <c r="K232" i="27" s="1"/>
  <c r="T192" i="7"/>
  <c r="K249" i="27" s="1"/>
  <c r="T97" i="7"/>
  <c r="K154" i="27" s="1"/>
  <c r="T58" i="7"/>
  <c r="K115" i="27" s="1"/>
  <c r="T99" i="7"/>
  <c r="K156" i="27" s="1"/>
  <c r="T167" i="7"/>
  <c r="K224" i="27" s="1"/>
  <c r="T131" i="7"/>
  <c r="K188" i="27" s="1"/>
  <c r="T102" i="7"/>
  <c r="K159" i="27" s="1"/>
  <c r="T151" i="7"/>
  <c r="K208" i="27" s="1"/>
  <c r="T81" i="7"/>
  <c r="K138" i="27" s="1"/>
  <c r="T13" i="7"/>
  <c r="K70" i="27" s="1"/>
  <c r="T24" i="7"/>
  <c r="K81" i="27" s="1"/>
  <c r="T15" i="7"/>
  <c r="K72" i="27" s="1"/>
  <c r="T336" i="7"/>
  <c r="J407" i="1" s="1"/>
  <c r="T160" i="7"/>
  <c r="K217" i="27" s="1"/>
  <c r="T158" i="7"/>
  <c r="K215" i="27" s="1"/>
  <c r="T110" i="7"/>
  <c r="K167" i="27" s="1"/>
  <c r="T88" i="7"/>
  <c r="K145" i="27" s="1"/>
  <c r="T83" i="7"/>
  <c r="K140" i="27" s="1"/>
  <c r="T113" i="7"/>
  <c r="K170" i="27" s="1"/>
  <c r="T130" i="7"/>
  <c r="K187" i="27" s="1"/>
  <c r="T95" i="7"/>
  <c r="K152" i="27" s="1"/>
  <c r="T115" i="7"/>
  <c r="K172" i="27" s="1"/>
  <c r="T26" i="7"/>
  <c r="K83" i="27" s="1"/>
  <c r="T63" i="7"/>
  <c r="K120" i="27" s="1"/>
  <c r="T20" i="7"/>
  <c r="K77" i="27" s="1"/>
  <c r="T51" i="7"/>
  <c r="K108" i="27" s="1"/>
  <c r="T65" i="7"/>
  <c r="K122" i="27" s="1"/>
  <c r="T92" i="7"/>
  <c r="K149" i="27" s="1"/>
  <c r="T132" i="7"/>
  <c r="K189" i="27" s="1"/>
  <c r="T159" i="7"/>
  <c r="K216" i="27" s="1"/>
  <c r="T125" i="7"/>
  <c r="K182" i="27" s="1"/>
  <c r="T181" i="7"/>
  <c r="K238" i="27" s="1"/>
  <c r="T103" i="7"/>
  <c r="K160" i="27" s="1"/>
  <c r="T80" i="7"/>
  <c r="K137" i="27" s="1"/>
  <c r="T68" i="7"/>
  <c r="K125" i="27" s="1"/>
  <c r="T108" i="7"/>
  <c r="K165" i="27" s="1"/>
  <c r="T180" i="7"/>
  <c r="K237" i="27" s="1"/>
  <c r="T69" i="7"/>
  <c r="K126" i="27" s="1"/>
  <c r="T168" i="7"/>
  <c r="K225" i="27" s="1"/>
  <c r="T84" i="7"/>
  <c r="K141" i="27" s="1"/>
  <c r="T42" i="7"/>
  <c r="K99" i="27" s="1"/>
  <c r="T77" i="7"/>
  <c r="K134" i="27" s="1"/>
  <c r="T163" i="7"/>
  <c r="K220" i="27" s="1"/>
  <c r="T171" i="7"/>
  <c r="K228" i="27" s="1"/>
  <c r="T196" i="7"/>
  <c r="K253" i="27" s="1"/>
  <c r="T29" i="7"/>
  <c r="K86" i="27" s="1"/>
  <c r="T364" i="7"/>
  <c r="J436" i="1" s="1"/>
  <c r="T101" i="7"/>
  <c r="K158" i="27" s="1"/>
  <c r="T111" i="7"/>
  <c r="K168" i="27" s="1"/>
  <c r="T72" i="7"/>
  <c r="K129" i="27" s="1"/>
  <c r="T122" i="7"/>
  <c r="K179" i="27" s="1"/>
  <c r="T75" i="7"/>
  <c r="K132" i="27" s="1"/>
  <c r="T96" i="7"/>
  <c r="K153" i="27" s="1"/>
  <c r="T166" i="7"/>
  <c r="K223" i="27" s="1"/>
  <c r="T126" i="7"/>
  <c r="K183" i="27" s="1"/>
  <c r="T33" i="7"/>
  <c r="K90" i="27" s="1"/>
  <c r="T57" i="7"/>
  <c r="K114" i="27" s="1"/>
  <c r="T37" i="7"/>
  <c r="K94" i="27" s="1"/>
  <c r="T78" i="7"/>
  <c r="K135" i="27" s="1"/>
  <c r="T129" i="7"/>
  <c r="K186" i="27" s="1"/>
  <c r="T104" i="7"/>
  <c r="K161" i="27" s="1"/>
  <c r="T43" i="7"/>
  <c r="K100" i="27" s="1"/>
  <c r="T85" i="7"/>
  <c r="K142" i="27" s="1"/>
  <c r="T177" i="7"/>
  <c r="K234" i="27" s="1"/>
  <c r="T182" i="7"/>
  <c r="K239" i="27" s="1"/>
  <c r="T187" i="7"/>
  <c r="K244" i="27" s="1"/>
  <c r="T155" i="7"/>
  <c r="K212" i="27" s="1"/>
  <c r="T188" i="7"/>
  <c r="K245" i="27" s="1"/>
  <c r="T165" i="7"/>
  <c r="K222" i="27" s="1"/>
  <c r="T107" i="7"/>
  <c r="K164" i="27" s="1"/>
  <c r="T100" i="7"/>
  <c r="K157" i="27" s="1"/>
  <c r="T176" i="7"/>
  <c r="K233" i="27" s="1"/>
  <c r="T183" i="7"/>
  <c r="K240" i="27" s="1"/>
  <c r="T146" i="7"/>
  <c r="K203" i="27" s="1"/>
  <c r="T161" i="7"/>
  <c r="K218" i="27" s="1"/>
  <c r="T62" i="7"/>
  <c r="K119" i="27" s="1"/>
  <c r="T94" i="7"/>
  <c r="K151" i="27" s="1"/>
  <c r="T28" i="7"/>
  <c r="K85" i="27" s="1"/>
  <c r="T137" i="7"/>
  <c r="K194" i="27" s="1"/>
  <c r="T128" i="7"/>
  <c r="K185" i="27" s="1"/>
  <c r="T143" i="7"/>
  <c r="K200" i="27" s="1"/>
  <c r="T140" i="7"/>
  <c r="K197" i="27" s="1"/>
  <c r="T67" i="7"/>
  <c r="K124" i="27" s="1"/>
  <c r="T39" i="7"/>
  <c r="K96" i="27" s="1"/>
  <c r="T3" i="7"/>
  <c r="K60" i="27" s="1"/>
  <c r="T116" i="7"/>
  <c r="K173" i="27" s="1"/>
  <c r="T73" i="7"/>
  <c r="K130" i="27" s="1"/>
  <c r="T117" i="7"/>
  <c r="K174" i="27" s="1"/>
  <c r="T27" i="7"/>
  <c r="K84" i="27" s="1"/>
  <c r="T144" i="7"/>
  <c r="K201" i="27" s="1"/>
  <c r="T179" i="7"/>
  <c r="K236" i="27" s="1"/>
  <c r="T170" i="7"/>
  <c r="K227" i="27" s="1"/>
  <c r="T134" i="7"/>
  <c r="K191" i="27" s="1"/>
  <c r="T184" i="7"/>
  <c r="K241" i="27" s="1"/>
  <c r="T127" i="7"/>
  <c r="K184" i="27" s="1"/>
  <c r="T193" i="7"/>
  <c r="K250" i="27" s="1"/>
  <c r="T123" i="7"/>
  <c r="K180" i="27" s="1"/>
  <c r="T169" i="7"/>
  <c r="K226" i="27" s="1"/>
  <c r="T64" i="7"/>
  <c r="K121" i="27" s="1"/>
  <c r="T120" i="7"/>
  <c r="K177" i="27" s="1"/>
  <c r="T150" i="7"/>
  <c r="K207" i="27" s="1"/>
  <c r="J433" i="1"/>
  <c r="T414" i="7"/>
  <c r="J486" i="1" s="1"/>
  <c r="T465" i="7"/>
  <c r="J512" i="1" s="1"/>
  <c r="T397" i="7"/>
  <c r="J469" i="1" s="1"/>
  <c r="T31" i="7"/>
  <c r="K88" i="27" s="1"/>
  <c r="T12" i="7"/>
  <c r="K69" i="27" s="1"/>
  <c r="T14" i="7"/>
  <c r="K71" i="27" s="1"/>
  <c r="T19" i="7"/>
  <c r="K76" i="27" s="1"/>
  <c r="T18" i="7"/>
  <c r="K75" i="27" s="1"/>
  <c r="T54" i="7"/>
  <c r="K111" i="27" s="1"/>
  <c r="T10" i="7"/>
  <c r="K67" i="27" s="1"/>
  <c r="T59" i="7"/>
  <c r="K116" i="27" s="1"/>
  <c r="T354" i="7"/>
  <c r="J425" i="1" s="1"/>
  <c r="T333" i="7"/>
  <c r="J403" i="1" s="1"/>
  <c r="T413" i="7"/>
  <c r="J485" i="1" s="1"/>
  <c r="T34" i="7"/>
  <c r="K91" i="27" s="1"/>
  <c r="T56" i="7"/>
  <c r="K113" i="27" s="1"/>
  <c r="T472" i="7"/>
  <c r="J519" i="1" s="1"/>
  <c r="T357" i="7"/>
  <c r="J428" i="1" s="1"/>
  <c r="T380" i="7"/>
  <c r="J452" i="1" s="1"/>
  <c r="T383" i="7"/>
  <c r="J455" i="1" s="1"/>
  <c r="T173" i="7"/>
  <c r="K230" i="27" s="1"/>
  <c r="T52" i="7"/>
  <c r="K109" i="27" s="1"/>
  <c r="T60" i="7"/>
  <c r="K117" i="27" s="1"/>
  <c r="T44" i="7"/>
  <c r="K101" i="27" s="1"/>
  <c r="T61" i="7"/>
  <c r="K118" i="27" s="1"/>
  <c r="T35" i="7"/>
  <c r="K92" i="27" s="1"/>
  <c r="T341" i="7"/>
  <c r="J412" i="1" s="1"/>
  <c r="T391" i="7"/>
  <c r="J463" i="1" s="1"/>
  <c r="A412" i="1"/>
  <c r="A408" i="1"/>
  <c r="A445" i="1"/>
  <c r="A414" i="1"/>
  <c r="A506" i="1"/>
  <c r="A465" i="1"/>
  <c r="A459" i="1"/>
  <c r="A513" i="1"/>
  <c r="A426" i="1"/>
  <c r="A474" i="1"/>
  <c r="A509" i="1"/>
  <c r="A430" i="1"/>
  <c r="A504" i="1"/>
  <c r="A470" i="1"/>
  <c r="A505" i="1"/>
  <c r="A415" i="1"/>
  <c r="A425" i="1"/>
  <c r="A432" i="1"/>
  <c r="A400" i="1"/>
  <c r="A517" i="1"/>
  <c r="A436" i="1"/>
  <c r="A479" i="1"/>
  <c r="A476" i="1"/>
  <c r="A410" i="1"/>
  <c r="A406" i="1"/>
  <c r="A448" i="1"/>
  <c r="A401" i="1"/>
  <c r="A482" i="1"/>
  <c r="A452" i="1"/>
  <c r="A466" i="1"/>
  <c r="A464" i="1"/>
  <c r="A453" i="1"/>
  <c r="A446" i="1"/>
  <c r="A421" i="1"/>
  <c r="A472" i="1"/>
  <c r="A521" i="1"/>
  <c r="A397" i="1"/>
  <c r="A423" i="1"/>
  <c r="A442" i="1"/>
  <c r="A515" i="1"/>
  <c r="A404" i="1"/>
  <c r="A444" i="1"/>
  <c r="A422" i="1"/>
  <c r="A439" i="1"/>
  <c r="A516" i="1"/>
  <c r="A449" i="1"/>
  <c r="A511" i="1"/>
  <c r="A402" i="1"/>
  <c r="A460" i="1"/>
  <c r="A524" i="1"/>
  <c r="A454" i="1"/>
  <c r="A447" i="1"/>
  <c r="A424" i="1"/>
  <c r="A458" i="1"/>
  <c r="A451" i="1"/>
  <c r="A428" i="1"/>
  <c r="A473" i="1"/>
  <c r="A469" i="1"/>
  <c r="A403" i="1"/>
  <c r="A405" i="1"/>
  <c r="A420" i="1"/>
  <c r="A461" i="1"/>
  <c r="A443" i="1"/>
  <c r="A438" i="1"/>
  <c r="A485" i="1"/>
  <c r="E270" i="1"/>
  <c r="F270" i="1"/>
  <c r="H304" i="1"/>
  <c r="G304" i="1"/>
  <c r="D304" i="1"/>
  <c r="H270" i="1"/>
  <c r="I303" i="1"/>
  <c r="G270" i="1"/>
  <c r="F1053" i="1"/>
  <c r="F303" i="1"/>
  <c r="B287" i="1"/>
  <c r="B758" i="1"/>
  <c r="C270" i="1"/>
  <c r="B270" i="1"/>
  <c r="G958" i="1"/>
  <c r="D270" i="1"/>
  <c r="I271" i="1"/>
  <c r="D1464" i="1"/>
  <c r="I391" i="1"/>
  <c r="E670" i="1"/>
  <c r="E1201" i="1"/>
  <c r="E1272" i="1"/>
  <c r="E303" i="1"/>
  <c r="D1344" i="1"/>
  <c r="G758" i="1"/>
  <c r="B455" i="1"/>
  <c r="C985" i="1"/>
  <c r="E1078" i="1"/>
  <c r="G1179" i="1"/>
  <c r="G1144" i="1"/>
  <c r="F1177" i="1"/>
  <c r="F1204" i="1"/>
  <c r="D1244" i="1"/>
  <c r="F1232" i="1"/>
  <c r="E964" i="1"/>
  <c r="D1487" i="1"/>
  <c r="H1344" i="1"/>
  <c r="E1482" i="1"/>
  <c r="D1046" i="1"/>
  <c r="G490" i="1"/>
  <c r="I829" i="1"/>
  <c r="G1191" i="1"/>
  <c r="G1032" i="1"/>
  <c r="G314" i="1"/>
  <c r="F1143" i="1"/>
  <c r="C767" i="1"/>
  <c r="F1379" i="1"/>
  <c r="C1203" i="1"/>
  <c r="I925" i="1"/>
  <c r="F1294" i="1"/>
  <c r="C310" i="1"/>
  <c r="B1099" i="1"/>
  <c r="H748" i="1"/>
  <c r="B1452" i="1"/>
  <c r="D1018" i="1"/>
  <c r="C1356" i="1"/>
  <c r="D361" i="1"/>
  <c r="E992" i="1"/>
  <c r="B1311" i="1"/>
  <c r="C1105" i="1"/>
  <c r="F1233" i="1"/>
  <c r="G982" i="1"/>
  <c r="H1017" i="1"/>
  <c r="C1342" i="1"/>
  <c r="H1205" i="1"/>
  <c r="G1365" i="1"/>
  <c r="C1042" i="1"/>
  <c r="E1145" i="1"/>
  <c r="D1358" i="1"/>
  <c r="E1280" i="1"/>
  <c r="C1282" i="1"/>
  <c r="G1200" i="1"/>
  <c r="E760" i="1"/>
  <c r="B1433" i="1"/>
  <c r="C1059" i="1"/>
  <c r="C1039" i="1"/>
  <c r="D1147" i="1"/>
  <c r="G697" i="1"/>
  <c r="G1270" i="1"/>
  <c r="H1350" i="1"/>
  <c r="B1213" i="1"/>
  <c r="F1124" i="1"/>
  <c r="F1358" i="1"/>
  <c r="G1207" i="1"/>
  <c r="E1292" i="1"/>
  <c r="G1242" i="1"/>
  <c r="E851" i="1"/>
  <c r="E1001" i="1"/>
  <c r="E1109" i="1"/>
  <c r="F995" i="1"/>
  <c r="E1375" i="1"/>
  <c r="E1345" i="1"/>
  <c r="D1068" i="1"/>
  <c r="B1029" i="1"/>
  <c r="D1133" i="1"/>
  <c r="B1179" i="1"/>
  <c r="F1089" i="1"/>
  <c r="G969" i="1"/>
  <c r="E1057" i="1"/>
  <c r="D1086" i="1"/>
  <c r="F1329" i="1"/>
  <c r="E1202" i="1"/>
  <c r="B1475" i="1"/>
  <c r="D719" i="1"/>
  <c r="F990" i="1"/>
  <c r="D1083" i="1"/>
  <c r="H530" i="1"/>
  <c r="D1206" i="1"/>
  <c r="C1406" i="1"/>
  <c r="F1431" i="1"/>
  <c r="F1061" i="1"/>
  <c r="B1309" i="1"/>
  <c r="E512" i="1"/>
  <c r="F715" i="1"/>
  <c r="C1368" i="1"/>
  <c r="D776" i="1"/>
  <c r="G954" i="1"/>
  <c r="D1497" i="1"/>
  <c r="H806" i="1"/>
  <c r="E1489" i="1"/>
  <c r="I295" i="1"/>
  <c r="E1405" i="1"/>
  <c r="D1416" i="1"/>
  <c r="H1145" i="1"/>
  <c r="D1411" i="1"/>
  <c r="D1066" i="1"/>
  <c r="D681" i="1"/>
  <c r="E780" i="1"/>
  <c r="G1234" i="1"/>
  <c r="G1076" i="1"/>
  <c r="H1300" i="1"/>
  <c r="F1171" i="1"/>
  <c r="C1271" i="1"/>
  <c r="F1498" i="1"/>
  <c r="F295" i="1"/>
  <c r="D1477" i="1"/>
  <c r="D627" i="1"/>
  <c r="E1104" i="1"/>
  <c r="D1162" i="1"/>
  <c r="C1226" i="1"/>
  <c r="H730" i="1"/>
  <c r="G1214" i="1"/>
  <c r="C1483" i="1"/>
  <c r="E748" i="1"/>
  <c r="G1411" i="1"/>
  <c r="E1181" i="1"/>
  <c r="C1370" i="1"/>
  <c r="H1308" i="1"/>
  <c r="E615" i="1"/>
  <c r="D960" i="1"/>
  <c r="G1091" i="1"/>
  <c r="G344" i="1"/>
  <c r="E374" i="1"/>
  <c r="F596" i="1"/>
  <c r="D1457" i="1"/>
  <c r="G1252" i="1"/>
  <c r="E1346" i="1"/>
  <c r="C1076" i="1"/>
  <c r="H1432" i="1"/>
  <c r="D409" i="1"/>
  <c r="F1390" i="1"/>
  <c r="B456" i="1"/>
  <c r="E1251" i="1"/>
  <c r="F1147" i="1"/>
  <c r="B750" i="1"/>
  <c r="G1355" i="1"/>
  <c r="E1144" i="1"/>
  <c r="F1332" i="1"/>
  <c r="D1049" i="1"/>
  <c r="H970" i="1"/>
  <c r="G1469" i="1"/>
  <c r="B680" i="1"/>
  <c r="F1103" i="1"/>
  <c r="F1470" i="1"/>
  <c r="C774" i="1"/>
  <c r="H1157" i="1"/>
  <c r="F1288" i="1"/>
  <c r="B1346" i="1"/>
  <c r="C389" i="1"/>
  <c r="D1474" i="1"/>
  <c r="G881" i="1"/>
  <c r="F1304" i="1"/>
  <c r="C1177" i="1"/>
  <c r="D1217" i="1"/>
  <c r="F413" i="1"/>
  <c r="F1105" i="1"/>
  <c r="I361" i="1"/>
  <c r="H1327" i="1"/>
  <c r="E1134" i="1"/>
  <c r="E1490" i="1"/>
  <c r="C1339" i="1"/>
  <c r="D1419" i="1"/>
  <c r="F1037" i="1"/>
  <c r="G1023" i="1"/>
  <c r="F999" i="1"/>
  <c r="H1093" i="1"/>
  <c r="G1406" i="1"/>
  <c r="C1149" i="1"/>
  <c r="B1403" i="1"/>
  <c r="B323" i="1"/>
  <c r="H1212" i="1"/>
  <c r="C1032" i="1"/>
  <c r="G369" i="1"/>
  <c r="B1490" i="1"/>
  <c r="D1468" i="1"/>
  <c r="F1357" i="1"/>
  <c r="F1370" i="1"/>
  <c r="D1308" i="1"/>
  <c r="G1011" i="1"/>
  <c r="F1155" i="1"/>
  <c r="G1152" i="1"/>
  <c r="G1382" i="1"/>
  <c r="G1027" i="1"/>
  <c r="E1476" i="1"/>
  <c r="E1195" i="1"/>
  <c r="H1270" i="1"/>
  <c r="G1104" i="1"/>
  <c r="G654" i="1"/>
  <c r="D994" i="1"/>
  <c r="E1152" i="1"/>
  <c r="G1485" i="1"/>
  <c r="C468" i="1"/>
  <c r="H1276" i="1"/>
  <c r="H1421" i="1"/>
  <c r="H1353" i="1"/>
  <c r="F1039" i="1"/>
  <c r="B1025" i="1"/>
  <c r="G845" i="1"/>
  <c r="E1306" i="1"/>
  <c r="E1401" i="1"/>
  <c r="F1095" i="1"/>
  <c r="H1194" i="1"/>
  <c r="C1138" i="1"/>
  <c r="D729" i="1"/>
  <c r="H1322" i="1"/>
  <c r="G1149" i="1"/>
  <c r="B1094" i="1"/>
  <c r="C1011" i="1"/>
  <c r="E1192" i="1"/>
  <c r="C334" i="1"/>
  <c r="F401" i="1"/>
  <c r="D1190" i="1"/>
  <c r="C1009" i="1"/>
  <c r="E516" i="1"/>
  <c r="B1388" i="1"/>
  <c r="H688" i="1"/>
  <c r="F1455" i="1"/>
  <c r="G1339" i="1"/>
  <c r="E1118" i="1"/>
  <c r="H1112" i="1"/>
  <c r="E1218" i="1"/>
  <c r="C1033" i="1"/>
  <c r="F1041" i="1"/>
  <c r="B1487" i="1"/>
  <c r="H990" i="1"/>
  <c r="G1287" i="1"/>
  <c r="E1414" i="1"/>
  <c r="F919" i="1"/>
  <c r="H539" i="1"/>
  <c r="D1085" i="1"/>
  <c r="C824" i="1"/>
  <c r="H963" i="1"/>
  <c r="B1265" i="1"/>
  <c r="B560" i="1"/>
  <c r="F1214" i="1"/>
  <c r="G495" i="1"/>
  <c r="F1046" i="1"/>
  <c r="H1185" i="1"/>
  <c r="G1479" i="1"/>
  <c r="E1295" i="1"/>
  <c r="B1421" i="1"/>
  <c r="C1420" i="1"/>
  <c r="E1210" i="1"/>
  <c r="H1439" i="1"/>
  <c r="D1484" i="1"/>
  <c r="E1072" i="1"/>
  <c r="B970" i="1"/>
  <c r="H1168" i="1"/>
  <c r="F1185" i="1"/>
  <c r="H941" i="1"/>
  <c r="B1206" i="1"/>
  <c r="F998" i="1"/>
  <c r="G1342" i="1"/>
  <c r="D1398" i="1"/>
  <c r="B1336" i="1"/>
  <c r="D1357" i="1"/>
  <c r="H1056" i="1"/>
  <c r="B1214" i="1"/>
  <c r="G546" i="1"/>
  <c r="E1287" i="1"/>
  <c r="G1417" i="1"/>
  <c r="E994" i="1"/>
  <c r="D1132" i="1"/>
  <c r="D1156" i="1"/>
  <c r="C1450" i="1"/>
  <c r="C1377" i="1"/>
  <c r="C1154" i="1"/>
  <c r="F1004" i="1"/>
  <c r="E1319" i="1"/>
  <c r="E1055" i="1"/>
  <c r="C1403" i="1"/>
  <c r="H967" i="1"/>
  <c r="C1302" i="1"/>
  <c r="F1223" i="1"/>
  <c r="F1362" i="1"/>
  <c r="D1125" i="1"/>
  <c r="G1497" i="1"/>
  <c r="D1249" i="1"/>
  <c r="E1428" i="1"/>
  <c r="D1236" i="1"/>
  <c r="H1021" i="1"/>
  <c r="H1289" i="1"/>
  <c r="H1077" i="1"/>
  <c r="B965" i="1"/>
  <c r="B1446" i="1"/>
  <c r="D1436" i="1"/>
  <c r="H1490" i="1"/>
  <c r="C1202" i="1"/>
  <c r="G1175" i="1"/>
  <c r="D987" i="1"/>
  <c r="E984" i="1"/>
  <c r="E1384" i="1"/>
  <c r="B1016" i="1"/>
  <c r="H1197" i="1"/>
  <c r="G466" i="1"/>
  <c r="B1200" i="1"/>
  <c r="H1213" i="1"/>
  <c r="D1486" i="1"/>
  <c r="H1102" i="1"/>
  <c r="F786" i="1"/>
  <c r="G1306" i="1"/>
  <c r="E1454" i="1"/>
  <c r="D1426" i="1"/>
  <c r="F1347" i="1"/>
  <c r="D1459" i="1"/>
  <c r="H1128" i="1"/>
  <c r="C1229" i="1"/>
  <c r="B1072" i="1"/>
  <c r="E976" i="1"/>
  <c r="F470" i="1"/>
  <c r="B1312" i="1"/>
  <c r="C1329" i="1"/>
  <c r="F989" i="1"/>
  <c r="H1164" i="1"/>
  <c r="H1437" i="1"/>
  <c r="H1360" i="1"/>
  <c r="G1190" i="1"/>
  <c r="E1333" i="1"/>
  <c r="D1335" i="1"/>
  <c r="D647" i="1"/>
  <c r="G1035" i="1"/>
  <c r="H1238" i="1"/>
  <c r="F979" i="1"/>
  <c r="C1440" i="1"/>
  <c r="E982" i="1"/>
  <c r="F1074" i="1"/>
  <c r="G1477" i="1"/>
  <c r="G993" i="1"/>
  <c r="C1454" i="1"/>
  <c r="G1078" i="1"/>
  <c r="G1297" i="1"/>
  <c r="H1165" i="1"/>
  <c r="F1397" i="1"/>
  <c r="F1071" i="1"/>
  <c r="G960" i="1"/>
  <c r="G1361" i="1"/>
  <c r="G1126" i="1"/>
  <c r="C1424" i="1"/>
  <c r="H1267" i="1"/>
  <c r="C1414" i="1"/>
  <c r="F1045" i="1"/>
  <c r="B435" i="1"/>
  <c r="F1080" i="1"/>
  <c r="D416" i="1"/>
  <c r="H1422" i="1"/>
  <c r="F1330" i="1"/>
  <c r="D1029" i="1"/>
  <c r="F1169" i="1"/>
  <c r="D991" i="1"/>
  <c r="F595" i="1"/>
  <c r="F978" i="1"/>
  <c r="B1335" i="1"/>
  <c r="H1292" i="1"/>
  <c r="D995" i="1"/>
  <c r="C1453" i="1"/>
  <c r="D1475" i="1"/>
  <c r="C1444" i="1"/>
  <c r="G1016" i="1"/>
  <c r="E1197" i="1"/>
  <c r="G1054" i="1"/>
  <c r="H1376" i="1"/>
  <c r="I761" i="1"/>
  <c r="C1499" i="1"/>
  <c r="B960" i="1"/>
  <c r="B1382" i="1"/>
  <c r="F1278" i="1"/>
  <c r="G1256" i="1"/>
  <c r="C1108" i="1"/>
  <c r="F1321" i="1"/>
  <c r="C1334" i="1"/>
  <c r="G376" i="1"/>
  <c r="B1186" i="1"/>
  <c r="D1233" i="1"/>
  <c r="B1383" i="1"/>
  <c r="D981" i="1"/>
  <c r="H1061" i="1"/>
  <c r="C1100" i="1"/>
  <c r="D1211" i="1"/>
  <c r="D1275" i="1"/>
  <c r="B566" i="1"/>
  <c r="F1394" i="1"/>
  <c r="D1330" i="1"/>
  <c r="E966" i="1"/>
  <c r="C1276" i="1"/>
  <c r="F954" i="1"/>
  <c r="G1131" i="1"/>
  <c r="D539" i="1"/>
  <c r="D1492" i="1"/>
  <c r="G548" i="1"/>
  <c r="I368" i="1"/>
  <c r="D1043" i="1"/>
  <c r="E1380" i="1"/>
  <c r="E1320" i="1"/>
  <c r="G1001" i="1"/>
  <c r="D1400" i="1"/>
  <c r="C983" i="1"/>
  <c r="G497" i="1"/>
  <c r="F1274" i="1"/>
  <c r="F986" i="1"/>
  <c r="D1044" i="1"/>
  <c r="D1305" i="1"/>
  <c r="F1006" i="1"/>
  <c r="E1203" i="1"/>
  <c r="D1254" i="1"/>
  <c r="G1162" i="1"/>
  <c r="F435" i="1"/>
  <c r="H976" i="1"/>
  <c r="H1338" i="1"/>
  <c r="C1496" i="1"/>
  <c r="C691" i="1"/>
  <c r="F1096" i="1"/>
  <c r="F1427" i="1"/>
  <c r="H1461" i="1"/>
  <c r="G550" i="1"/>
  <c r="A1214" i="1"/>
  <c r="E1356" i="1"/>
  <c r="F644" i="1"/>
  <c r="G1369" i="1"/>
  <c r="B1266" i="1"/>
  <c r="H1186" i="1"/>
  <c r="E1493" i="1"/>
  <c r="G1344" i="1"/>
  <c r="G459" i="1"/>
  <c r="H946" i="1"/>
  <c r="D1110" i="1"/>
  <c r="B954" i="1"/>
  <c r="B1065" i="1"/>
  <c r="G1085" i="1"/>
  <c r="D1239" i="1"/>
  <c r="F1227" i="1"/>
  <c r="B1250" i="1"/>
  <c r="H1070" i="1"/>
  <c r="E1374" i="1"/>
  <c r="F1196" i="1"/>
  <c r="C1181" i="1"/>
  <c r="C1215" i="1"/>
  <c r="F1494" i="1"/>
  <c r="E1198" i="1"/>
  <c r="G1277" i="1"/>
  <c r="D1323" i="1"/>
  <c r="D1429" i="1"/>
  <c r="C1390" i="1"/>
  <c r="C1464" i="1"/>
  <c r="B1317" i="1"/>
  <c r="D766" i="1"/>
  <c r="B1316" i="1"/>
  <c r="C320" i="1"/>
  <c r="B1194" i="1"/>
  <c r="H1380" i="1"/>
  <c r="G1320" i="1"/>
  <c r="B1134" i="1"/>
  <c r="F1399" i="1"/>
  <c r="H1193" i="1"/>
  <c r="E1445" i="1"/>
  <c r="E1258" i="1"/>
  <c r="D1440" i="1"/>
  <c r="F1387" i="1"/>
  <c r="F309" i="1"/>
  <c r="D388" i="1"/>
  <c r="F1110" i="1"/>
  <c r="C1360" i="1"/>
  <c r="F1248" i="1"/>
  <c r="G1445" i="1"/>
  <c r="D1205" i="1"/>
  <c r="G1100" i="1"/>
  <c r="G1364" i="1"/>
  <c r="D319" i="1"/>
  <c r="E1094" i="1"/>
  <c r="F1418" i="1"/>
  <c r="F1385" i="1"/>
  <c r="F1290" i="1"/>
  <c r="H527" i="1"/>
  <c r="E1407" i="1"/>
  <c r="I607" i="1"/>
  <c r="G1057" i="1"/>
  <c r="B1449" i="1"/>
  <c r="F1380" i="1"/>
  <c r="F1180" i="1"/>
  <c r="G977" i="1"/>
  <c r="C1184" i="1"/>
  <c r="B1198" i="1"/>
  <c r="C1277" i="1"/>
  <c r="F1216" i="1"/>
  <c r="B659" i="1"/>
  <c r="H451" i="1"/>
  <c r="C1410" i="1"/>
  <c r="F1364" i="1"/>
  <c r="H1050" i="1"/>
  <c r="B1004" i="1"/>
  <c r="C1264" i="1"/>
  <c r="B1254" i="1"/>
  <c r="G1415" i="1"/>
  <c r="D970" i="1"/>
  <c r="C1473" i="1"/>
  <c r="E1256" i="1"/>
  <c r="D1158" i="1"/>
  <c r="B1497" i="1"/>
  <c r="H1249" i="1"/>
  <c r="D1237" i="1"/>
  <c r="D1363" i="1"/>
  <c r="H1088" i="1"/>
  <c r="B989" i="1"/>
  <c r="D959" i="1"/>
  <c r="H1373" i="1"/>
  <c r="D589" i="1"/>
  <c r="F819" i="1"/>
  <c r="D965" i="1"/>
  <c r="F1436" i="1"/>
  <c r="H1136" i="1"/>
  <c r="H987" i="1"/>
  <c r="D1122" i="1"/>
  <c r="B999" i="1"/>
  <c r="H1106" i="1"/>
  <c r="E1286" i="1"/>
  <c r="F1282" i="1"/>
  <c r="C1040" i="1"/>
  <c r="C1127" i="1"/>
  <c r="C513" i="1"/>
  <c r="D1296" i="1"/>
  <c r="G1072" i="1"/>
  <c r="B1075" i="1"/>
  <c r="E824" i="1"/>
  <c r="F1324" i="1"/>
  <c r="H1352" i="1"/>
  <c r="C1193" i="1"/>
  <c r="G1146" i="1"/>
  <c r="I270" i="1"/>
  <c r="G956" i="1"/>
  <c r="C1167" i="1"/>
  <c r="E1488" i="1"/>
  <c r="B1463" i="1"/>
  <c r="A1463" i="1"/>
  <c r="F1450" i="1"/>
  <c r="D1328" i="1"/>
  <c r="E1100" i="1"/>
  <c r="E1137" i="1"/>
  <c r="B751" i="1"/>
  <c r="G1121" i="1"/>
  <c r="E559" i="1"/>
  <c r="D1427" i="1"/>
  <c r="E1325" i="1"/>
  <c r="D1050" i="1"/>
  <c r="C1354" i="1"/>
  <c r="B1061" i="1"/>
  <c r="B984" i="1"/>
  <c r="A984" i="1"/>
  <c r="F311" i="1"/>
  <c r="B1304" i="1"/>
  <c r="I661" i="1"/>
  <c r="H1488" i="1"/>
  <c r="E1032" i="1"/>
  <c r="C642" i="1"/>
  <c r="F1082" i="1"/>
  <c r="F1267" i="1"/>
  <c r="D1119" i="1"/>
  <c r="G1326" i="1"/>
  <c r="H1062" i="1"/>
  <c r="E1316" i="1"/>
  <c r="G1159" i="1"/>
  <c r="B1110" i="1"/>
  <c r="H1236" i="1"/>
  <c r="F1221" i="1"/>
  <c r="D949" i="1"/>
  <c r="G1279" i="1"/>
  <c r="D710" i="1"/>
  <c r="D1070" i="1"/>
  <c r="E1230" i="1"/>
  <c r="B1092" i="1"/>
  <c r="F1013" i="1"/>
  <c r="E1176" i="1"/>
  <c r="C1259" i="1"/>
  <c r="E1337" i="1"/>
  <c r="D1225" i="1"/>
  <c r="D1213" i="1"/>
  <c r="D858" i="1"/>
  <c r="H1143" i="1"/>
  <c r="F503" i="1"/>
  <c r="D1030" i="1"/>
  <c r="B1022" i="1"/>
  <c r="E1410" i="1"/>
  <c r="D1063" i="1"/>
  <c r="D1246" i="1"/>
  <c r="G766" i="1"/>
  <c r="I763" i="1"/>
  <c r="G312" i="1"/>
  <c r="H1456" i="1"/>
  <c r="H457" i="1"/>
  <c r="F968" i="1"/>
  <c r="H584" i="1"/>
  <c r="B1469" i="1"/>
  <c r="G1312" i="1"/>
  <c r="C1182" i="1"/>
  <c r="E1412" i="1"/>
  <c r="B1435" i="1"/>
  <c r="B1366" i="1"/>
  <c r="F1009" i="1"/>
  <c r="G726" i="1"/>
  <c r="D1230" i="1"/>
  <c r="H964" i="1"/>
  <c r="H1252" i="1"/>
  <c r="C1111" i="1"/>
  <c r="B1170" i="1"/>
  <c r="E802" i="1"/>
  <c r="H955" i="1"/>
  <c r="C1115" i="1"/>
  <c r="E914" i="1"/>
  <c r="H1389" i="1"/>
  <c r="G1486" i="1"/>
  <c r="H609" i="1"/>
  <c r="D1376" i="1"/>
  <c r="B1393" i="1"/>
  <c r="C1031" i="1"/>
  <c r="C400" i="1"/>
  <c r="F1132" i="1"/>
  <c r="F1348" i="1"/>
  <c r="I862" i="1"/>
  <c r="C1232" i="1"/>
  <c r="G1038" i="1"/>
  <c r="B293" i="1"/>
  <c r="B992" i="1"/>
  <c r="E1309" i="1"/>
  <c r="D1347" i="1"/>
  <c r="B1328" i="1"/>
  <c r="H1040" i="1"/>
  <c r="E1002" i="1"/>
  <c r="H1275" i="1"/>
  <c r="C1246" i="1"/>
  <c r="H1459" i="1"/>
  <c r="D1355" i="1"/>
  <c r="C1128" i="1"/>
  <c r="G1300" i="1"/>
  <c r="C1126" i="1"/>
  <c r="C1359" i="1"/>
  <c r="B1119" i="1"/>
  <c r="E1326" i="1"/>
  <c r="F1174" i="1"/>
  <c r="G1404" i="1"/>
  <c r="B1097" i="1"/>
  <c r="D1338" i="1"/>
  <c r="E1243" i="1"/>
  <c r="C1079" i="1"/>
  <c r="B286" i="1"/>
  <c r="E1125" i="1"/>
  <c r="H1029" i="1"/>
  <c r="H1367" i="1"/>
  <c r="F1336" i="1"/>
  <c r="C1388" i="1"/>
  <c r="B695" i="1"/>
  <c r="E1166" i="1"/>
  <c r="H1458" i="1"/>
  <c r="C1210" i="1"/>
  <c r="B1470" i="1"/>
  <c r="E1457" i="1"/>
  <c r="E1193" i="1"/>
  <c r="F1028" i="1"/>
  <c r="G1301" i="1"/>
  <c r="F1298" i="1"/>
  <c r="B1461" i="1"/>
  <c r="I725" i="1"/>
  <c r="H1037" i="1"/>
  <c r="G955" i="1"/>
  <c r="F1102" i="1"/>
  <c r="H1272" i="1"/>
  <c r="F1067" i="1"/>
  <c r="E957" i="1"/>
  <c r="C1261" i="1"/>
  <c r="G1349" i="1"/>
  <c r="G1305" i="1"/>
  <c r="G1039" i="1"/>
  <c r="C1047" i="1"/>
  <c r="I939" i="1"/>
  <c r="E1038" i="1"/>
  <c r="G840" i="1"/>
  <c r="G593" i="1"/>
  <c r="H1378" i="1"/>
  <c r="G1182" i="1"/>
  <c r="E415" i="1"/>
  <c r="F1163" i="1"/>
  <c r="C1458" i="1"/>
  <c r="B1176" i="1"/>
  <c r="H1257" i="1"/>
  <c r="G1048" i="1"/>
  <c r="G1261" i="1"/>
  <c r="E1349" i="1"/>
  <c r="E985" i="1"/>
  <c r="H1438" i="1"/>
  <c r="E1294" i="1"/>
  <c r="D1351" i="1"/>
  <c r="C1120" i="1"/>
  <c r="G1401" i="1"/>
  <c r="C580" i="1"/>
  <c r="B1222" i="1"/>
  <c r="G1431" i="1"/>
  <c r="C1165" i="1"/>
  <c r="D1325" i="1"/>
  <c r="C1396" i="1"/>
  <c r="E1064" i="1"/>
  <c r="G1022" i="1"/>
  <c r="G1358" i="1"/>
  <c r="B1474" i="1"/>
  <c r="H1154" i="1"/>
  <c r="F971" i="1"/>
  <c r="B1144" i="1"/>
  <c r="B635" i="1"/>
  <c r="H1034" i="1"/>
  <c r="C1404" i="1"/>
  <c r="E1365" i="1"/>
  <c r="B1015" i="1"/>
  <c r="E1268" i="1"/>
  <c r="E706" i="1"/>
  <c r="B1130" i="1"/>
  <c r="G1276" i="1"/>
  <c r="C1428" i="1"/>
  <c r="B1169" i="1"/>
  <c r="D1378" i="1"/>
  <c r="B1221" i="1"/>
  <c r="E1435" i="1"/>
  <c r="H1283" i="1"/>
  <c r="H1105" i="1"/>
  <c r="F1489" i="1"/>
  <c r="F1446" i="1"/>
  <c r="E1163" i="1"/>
  <c r="F1117" i="1"/>
  <c r="H1180" i="1"/>
  <c r="C1455" i="1"/>
  <c r="E1178" i="1"/>
  <c r="E1008" i="1"/>
  <c r="G1138" i="1"/>
  <c r="B1439" i="1"/>
  <c r="G1419" i="1"/>
  <c r="E1101" i="1"/>
  <c r="F1400" i="1"/>
  <c r="G1467" i="1"/>
  <c r="G1208" i="1"/>
  <c r="F1461" i="1"/>
  <c r="E1313" i="1"/>
  <c r="D1012" i="1"/>
  <c r="C1074" i="1"/>
  <c r="H1115" i="1"/>
  <c r="E654" i="1"/>
  <c r="C1389" i="1"/>
  <c r="D1019" i="1"/>
  <c r="E609" i="1"/>
  <c r="F1226" i="1"/>
  <c r="G1033" i="1"/>
  <c r="B1285" i="1"/>
  <c r="G1315" i="1"/>
  <c r="F1203" i="1"/>
  <c r="G1368" i="1"/>
  <c r="C971" i="1"/>
  <c r="B790" i="1"/>
  <c r="B1332" i="1"/>
  <c r="H1273" i="1"/>
  <c r="C1425" i="1"/>
  <c r="H1298" i="1"/>
  <c r="E545" i="1"/>
  <c r="D1022" i="1"/>
  <c r="F473" i="1"/>
  <c r="F686" i="1"/>
  <c r="H465" i="1"/>
  <c r="G1319" i="1"/>
  <c r="H1407" i="1"/>
  <c r="B1158" i="1"/>
  <c r="H1243" i="1"/>
  <c r="I677" i="1"/>
  <c r="F1432" i="1"/>
  <c r="E1079" i="1"/>
  <c r="E1276" i="1"/>
  <c r="G1492" i="1"/>
  <c r="C1497" i="1"/>
  <c r="H1090" i="1"/>
  <c r="F1029" i="1"/>
  <c r="G1421" i="1"/>
  <c r="B1434" i="1"/>
  <c r="F988" i="1"/>
  <c r="F1283" i="1"/>
  <c r="G1333" i="1"/>
  <c r="G965" i="1"/>
  <c r="C1371" i="1"/>
  <c r="D1000" i="1"/>
  <c r="F1010" i="1"/>
  <c r="F1081" i="1"/>
  <c r="E1370" i="1"/>
  <c r="B1238" i="1"/>
  <c r="H1263" i="1"/>
  <c r="E1208" i="1"/>
  <c r="D1387" i="1"/>
  <c r="C986" i="1"/>
  <c r="C1313" i="1"/>
  <c r="G1429" i="1"/>
  <c r="D834" i="1"/>
  <c r="F1106" i="1"/>
  <c r="H1019" i="1"/>
  <c r="F1266" i="1"/>
  <c r="C1471" i="1"/>
  <c r="E1149" i="1"/>
  <c r="F1306" i="1"/>
  <c r="I943" i="1"/>
  <c r="C1417" i="1"/>
  <c r="H1297" i="1"/>
  <c r="F1113" i="1"/>
  <c r="E1303" i="1"/>
  <c r="B1260" i="1"/>
  <c r="G1309" i="1"/>
  <c r="E950" i="1"/>
  <c r="F1135" i="1"/>
  <c r="E1358" i="1"/>
  <c r="E1411" i="1"/>
  <c r="H1372" i="1"/>
  <c r="B1064" i="1"/>
  <c r="B1121" i="1"/>
  <c r="D1228" i="1"/>
  <c r="G1066" i="1"/>
  <c r="B1051" i="1"/>
  <c r="G1472" i="1"/>
  <c r="H1189" i="1"/>
  <c r="E1005" i="1"/>
  <c r="F1359" i="1"/>
  <c r="C1034" i="1"/>
  <c r="E1415" i="1"/>
  <c r="G1097" i="1"/>
  <c r="C967" i="1"/>
  <c r="F1173" i="1"/>
  <c r="G912" i="1"/>
  <c r="E1161" i="1"/>
  <c r="G1278" i="1"/>
  <c r="C1479" i="1"/>
  <c r="B1365" i="1"/>
  <c r="E1212" i="1"/>
  <c r="H1473" i="1"/>
  <c r="C1007" i="1"/>
  <c r="B1057" i="1"/>
  <c r="C1295" i="1"/>
  <c r="D633" i="1"/>
  <c r="F1428" i="1"/>
  <c r="D1430" i="1"/>
  <c r="F1378" i="1"/>
  <c r="D989" i="1"/>
  <c r="G1255" i="1"/>
  <c r="D1096" i="1"/>
  <c r="G1105" i="1"/>
  <c r="C1489" i="1"/>
  <c r="G978" i="1"/>
  <c r="H1163" i="1"/>
  <c r="G1335" i="1"/>
  <c r="D977" i="1"/>
  <c r="C1442" i="1"/>
  <c r="D1253" i="1"/>
  <c r="C378" i="1"/>
  <c r="D1020" i="1"/>
  <c r="D1101" i="1"/>
  <c r="G1202" i="1"/>
  <c r="I586" i="1"/>
  <c r="H1480" i="1"/>
  <c r="E1252" i="1"/>
  <c r="H1375" i="1"/>
  <c r="H983" i="1"/>
  <c r="B1280" i="1"/>
  <c r="E333" i="1"/>
  <c r="H1012" i="1"/>
  <c r="C1197" i="1"/>
  <c r="F1395" i="1"/>
  <c r="C1093" i="1"/>
  <c r="G1031" i="1"/>
  <c r="D1315" i="1"/>
  <c r="B1251" i="1"/>
  <c r="G1474" i="1"/>
  <c r="F1049" i="1"/>
  <c r="D1199" i="1"/>
  <c r="B1191" i="1"/>
  <c r="G1259" i="1"/>
  <c r="E1184" i="1"/>
  <c r="B1147" i="1"/>
  <c r="D1482" i="1"/>
  <c r="C1372" i="1"/>
  <c r="E840" i="1"/>
  <c r="D1402" i="1"/>
  <c r="B827" i="1"/>
  <c r="B1364" i="1"/>
  <c r="B1050" i="1"/>
  <c r="G1284" i="1"/>
  <c r="F1275" i="1"/>
  <c r="E1499" i="1"/>
  <c r="H961" i="1"/>
  <c r="B1089" i="1"/>
  <c r="E1071" i="1"/>
  <c r="C1220" i="1"/>
  <c r="B1091" i="1"/>
  <c r="E1229" i="1"/>
  <c r="H1307" i="1"/>
  <c r="C1204" i="1"/>
  <c r="F1014" i="1"/>
  <c r="G1161" i="1"/>
  <c r="I478" i="1"/>
  <c r="I706" i="1"/>
  <c r="C1433" i="1"/>
  <c r="H1491" i="1"/>
  <c r="D1432" i="1"/>
  <c r="F966" i="1"/>
  <c r="H1449" i="1"/>
  <c r="E1169" i="1"/>
  <c r="G1271" i="1"/>
  <c r="C1133" i="1"/>
  <c r="H989" i="1"/>
  <c r="E1478" i="1"/>
  <c r="E981" i="1"/>
  <c r="F1108" i="1"/>
  <c r="G1084" i="1"/>
  <c r="H1248" i="1"/>
  <c r="C1077" i="1"/>
  <c r="I298" i="1"/>
  <c r="G1265" i="1"/>
  <c r="H1399" i="1"/>
  <c r="E852" i="1"/>
  <c r="G942" i="1"/>
  <c r="F1215" i="1"/>
  <c r="E1263" i="1"/>
  <c r="G1453" i="1"/>
  <c r="G1281" i="1"/>
  <c r="G1451" i="1"/>
  <c r="C1443" i="1"/>
  <c r="D1395" i="1"/>
  <c r="C1067" i="1"/>
  <c r="G438" i="1"/>
  <c r="H1477" i="1"/>
  <c r="F1129" i="1"/>
  <c r="C1318" i="1"/>
  <c r="H1286" i="1"/>
  <c r="B609" i="1"/>
  <c r="D1438" i="1"/>
  <c r="B1348" i="1"/>
  <c r="B1345" i="1"/>
  <c r="H1493" i="1"/>
  <c r="E692" i="1"/>
  <c r="H712" i="1"/>
  <c r="C1290" i="1"/>
  <c r="G809" i="1"/>
  <c r="B1414" i="1"/>
  <c r="C325" i="1"/>
  <c r="B1492" i="1"/>
  <c r="G1239" i="1"/>
  <c r="C1088" i="1"/>
  <c r="E1283" i="1"/>
  <c r="D1108" i="1"/>
  <c r="E1262" i="1"/>
  <c r="D1013" i="1"/>
  <c r="E1020" i="1"/>
  <c r="I722" i="1"/>
  <c r="D983" i="1"/>
  <c r="G1118" i="1"/>
  <c r="D1277" i="1"/>
  <c r="H597" i="1"/>
  <c r="F1477" i="1"/>
  <c r="H1406" i="1"/>
  <c r="F1205" i="1"/>
  <c r="I304" i="1"/>
  <c r="G1231" i="1"/>
  <c r="D1448" i="1"/>
  <c r="C1179" i="1"/>
  <c r="H1314" i="1"/>
  <c r="G1137" i="1"/>
  <c r="C1211" i="1"/>
  <c r="F1228" i="1"/>
  <c r="D1082" i="1"/>
  <c r="C1456" i="1"/>
  <c r="E373" i="1"/>
  <c r="C1174" i="1"/>
  <c r="H1394" i="1"/>
  <c r="F1062" i="1"/>
  <c r="C1386" i="1"/>
  <c r="E969" i="1"/>
  <c r="G1095" i="1"/>
  <c r="H1316" i="1"/>
  <c r="D1491" i="1"/>
  <c r="E1206" i="1"/>
  <c r="D1421" i="1"/>
  <c r="D1088" i="1"/>
  <c r="H1371" i="1"/>
  <c r="E540" i="1"/>
  <c r="F1003" i="1"/>
  <c r="F1213" i="1"/>
  <c r="D1054" i="1"/>
  <c r="H1025" i="1"/>
  <c r="I394" i="1"/>
  <c r="H1345" i="1"/>
  <c r="G939" i="1"/>
  <c r="H1199" i="1"/>
  <c r="F1133" i="1"/>
  <c r="F1164" i="1"/>
  <c r="E1293" i="1"/>
  <c r="G1441" i="1"/>
  <c r="B1331" i="1"/>
  <c r="B841" i="1"/>
  <c r="H974" i="1"/>
  <c r="C1035" i="1"/>
  <c r="D1399" i="1"/>
  <c r="E1442" i="1"/>
  <c r="F1136" i="1"/>
  <c r="H1000" i="1"/>
  <c r="D980" i="1"/>
  <c r="G1111" i="1"/>
  <c r="F1440" i="1"/>
  <c r="H1024" i="1"/>
  <c r="H1187" i="1"/>
  <c r="H1225" i="1"/>
  <c r="F940" i="1"/>
  <c r="G1389" i="1"/>
  <c r="D1025" i="1"/>
  <c r="F1483" i="1"/>
  <c r="B1297" i="1"/>
  <c r="G310" i="1"/>
  <c r="H1177" i="1"/>
  <c r="C1159" i="1"/>
  <c r="F992" i="1"/>
  <c r="F1328" i="1"/>
  <c r="E707" i="1"/>
  <c r="C1418" i="1"/>
  <c r="D956" i="1"/>
  <c r="G1063" i="1"/>
  <c r="D1059" i="1"/>
  <c r="G1246" i="1"/>
  <c r="G1385" i="1"/>
  <c r="H1264" i="1"/>
  <c r="F1269" i="1"/>
  <c r="C271" i="1"/>
  <c r="G1456" i="1"/>
  <c r="E489" i="1"/>
  <c r="F1119" i="1"/>
  <c r="G1174" i="1"/>
  <c r="E967" i="1"/>
  <c r="D1422" i="1"/>
  <c r="G1217" i="1"/>
  <c r="H594" i="1"/>
  <c r="H1083" i="1"/>
  <c r="D1095" i="1"/>
  <c r="B1379" i="1"/>
  <c r="C1256" i="1"/>
  <c r="E502" i="1"/>
  <c r="G1199" i="1"/>
  <c r="F941" i="1"/>
  <c r="G469" i="1"/>
  <c r="C1195" i="1"/>
  <c r="F1182" i="1"/>
  <c r="F1425" i="1"/>
  <c r="H991" i="1"/>
  <c r="H1141" i="1"/>
  <c r="H1435" i="1"/>
  <c r="E1021" i="1"/>
  <c r="E1250" i="1"/>
  <c r="F1366" i="1"/>
  <c r="D1327" i="1"/>
  <c r="C1098" i="1"/>
  <c r="A1335" i="1"/>
  <c r="B1371" i="1"/>
  <c r="D1134" i="1"/>
  <c r="G1230" i="1"/>
  <c r="H1068" i="1"/>
  <c r="E1092" i="1"/>
  <c r="H1013" i="1"/>
  <c r="G1020" i="1"/>
  <c r="G1176" i="1"/>
  <c r="E1270" i="1"/>
  <c r="D1123" i="1"/>
  <c r="C1073" i="1"/>
  <c r="F1087" i="1"/>
  <c r="G1280" i="1"/>
  <c r="D979" i="1"/>
  <c r="E962" i="1"/>
  <c r="E1453" i="1"/>
  <c r="C1281" i="1"/>
  <c r="F894" i="1"/>
  <c r="I648" i="1"/>
  <c r="E1112" i="1"/>
  <c r="H458" i="1"/>
  <c r="D1157" i="1"/>
  <c r="D1102" i="1"/>
  <c r="G1219" i="1"/>
  <c r="F1318" i="1"/>
  <c r="D1322" i="1"/>
  <c r="G1351" i="1"/>
  <c r="F1376" i="1"/>
  <c r="H1218" i="1"/>
  <c r="G1120" i="1"/>
  <c r="E1471" i="1"/>
  <c r="H1224" i="1"/>
  <c r="C1291" i="1"/>
  <c r="E1354" i="1"/>
  <c r="H1147" i="1"/>
  <c r="H1222" i="1"/>
  <c r="F1011" i="1"/>
  <c r="E1179" i="1"/>
  <c r="F1127" i="1"/>
  <c r="D1064" i="1"/>
  <c r="H1022" i="1"/>
  <c r="G618" i="1"/>
  <c r="C990" i="1"/>
  <c r="G1002" i="1"/>
  <c r="B1284" i="1"/>
  <c r="E660" i="1"/>
  <c r="G1372" i="1"/>
  <c r="D1155" i="1"/>
  <c r="B1354" i="1"/>
  <c r="D992" i="1"/>
  <c r="B306" i="1"/>
  <c r="B855" i="1"/>
  <c r="D1061" i="1"/>
  <c r="C1155" i="1"/>
  <c r="H389" i="1"/>
  <c r="H1064" i="1"/>
  <c r="C1296" i="1"/>
  <c r="G1482" i="1"/>
  <c r="B1155" i="1"/>
  <c r="F1325" i="1"/>
  <c r="G1450" i="1"/>
  <c r="D1391" i="1"/>
  <c r="G1135" i="1"/>
  <c r="A1364" i="1"/>
  <c r="C1423" i="1"/>
  <c r="H1124" i="1"/>
  <c r="C1222" i="1"/>
  <c r="D501" i="1"/>
  <c r="B1040" i="1"/>
  <c r="B1124" i="1"/>
  <c r="B1303" i="1"/>
  <c r="I921" i="1"/>
  <c r="G1347" i="1"/>
  <c r="F1154" i="1"/>
  <c r="G1396" i="1"/>
  <c r="B1410" i="1"/>
  <c r="E1431" i="1"/>
  <c r="H1303" i="1"/>
  <c r="H659" i="1"/>
  <c r="D1260" i="1"/>
  <c r="D1165" i="1"/>
  <c r="D1309" i="1"/>
  <c r="F921" i="1"/>
  <c r="B1402" i="1"/>
  <c r="D1127" i="1"/>
  <c r="G1354" i="1"/>
  <c r="C1325" i="1"/>
  <c r="E1377" i="1"/>
  <c r="C1066" i="1"/>
  <c r="A1328" i="1"/>
  <c r="G1418" i="1"/>
  <c r="E1066" i="1"/>
  <c r="C1411" i="1"/>
  <c r="F1354" i="1"/>
  <c r="C1482" i="1"/>
  <c r="C1431" i="1"/>
  <c r="G1260" i="1"/>
  <c r="F1402" i="1"/>
  <c r="B1396" i="1"/>
  <c r="D1314" i="1"/>
  <c r="C1022" i="1"/>
  <c r="F1050" i="1"/>
  <c r="F1094" i="1"/>
  <c r="B1411" i="1"/>
  <c r="D1011" i="1"/>
  <c r="F1165" i="1"/>
  <c r="H840" i="1"/>
  <c r="F1396" i="1"/>
  <c r="F1064" i="1"/>
  <c r="B1314" i="1"/>
  <c r="F1410" i="1"/>
  <c r="C1364" i="1"/>
  <c r="H1059" i="1"/>
  <c r="E899" i="1"/>
  <c r="D1121" i="1"/>
  <c r="F1211" i="1"/>
  <c r="D1240" i="1"/>
  <c r="D1051" i="1"/>
  <c r="G1317" i="1"/>
  <c r="I567" i="1"/>
  <c r="E1004" i="1"/>
  <c r="E1189" i="1"/>
  <c r="E872" i="1"/>
  <c r="F1355" i="1"/>
  <c r="E1139" i="1"/>
  <c r="C763" i="1"/>
  <c r="F1167" i="1"/>
  <c r="C1234" i="1"/>
  <c r="D1151" i="1"/>
  <c r="C1269" i="1"/>
  <c r="E1304" i="1"/>
  <c r="B1488" i="1"/>
  <c r="D1071" i="1"/>
  <c r="B1046" i="1"/>
  <c r="E1220" i="1"/>
  <c r="H1091" i="1"/>
  <c r="D1361" i="1"/>
  <c r="B1300" i="1"/>
  <c r="B971" i="1"/>
  <c r="H1485" i="1"/>
  <c r="C1267" i="1"/>
  <c r="G1080" i="1"/>
  <c r="B1026" i="1"/>
  <c r="E1062" i="1"/>
  <c r="F967" i="1"/>
  <c r="E1235" i="1"/>
  <c r="E1014" i="1"/>
  <c r="G1476" i="1"/>
  <c r="E1469" i="1"/>
  <c r="E1159" i="1"/>
  <c r="G1125" i="1"/>
  <c r="G1065" i="1"/>
  <c r="G1249" i="1"/>
  <c r="F1199" i="1"/>
  <c r="C1449" i="1"/>
  <c r="C1171" i="1"/>
  <c r="G1169" i="1"/>
  <c r="C1367" i="1"/>
  <c r="F1412" i="1"/>
  <c r="D1245" i="1"/>
  <c r="D1241" i="1"/>
  <c r="C1021" i="1"/>
  <c r="H1336" i="1"/>
  <c r="C1293" i="1"/>
  <c r="E1441" i="1"/>
  <c r="C624" i="1"/>
  <c r="F1327" i="1"/>
  <c r="H1098" i="1"/>
  <c r="B1163" i="1"/>
  <c r="G1331" i="1"/>
  <c r="F1070" i="1"/>
  <c r="H1178" i="1"/>
  <c r="B1374" i="1"/>
  <c r="H1262" i="1"/>
  <c r="C997" i="1"/>
  <c r="C1384" i="1"/>
  <c r="B1286" i="1"/>
  <c r="A1286" i="1"/>
  <c r="H1377" i="1"/>
  <c r="F1317" i="1"/>
  <c r="C1148" i="1"/>
  <c r="G1192" i="1"/>
  <c r="C1319" i="1"/>
  <c r="D1189" i="1"/>
  <c r="E1076" i="1"/>
  <c r="C1071" i="1"/>
  <c r="F780" i="1"/>
  <c r="H1495" i="1"/>
  <c r="H1247" i="1"/>
  <c r="F960" i="1"/>
  <c r="G888" i="1"/>
  <c r="F1382" i="1"/>
  <c r="F1188" i="1"/>
  <c r="D1045" i="1"/>
  <c r="H968" i="1"/>
  <c r="G1049" i="1"/>
  <c r="D1174" i="1"/>
  <c r="C976" i="1"/>
  <c r="F728" i="1"/>
  <c r="B1386" i="1"/>
  <c r="F1302" i="1"/>
  <c r="H419" i="1"/>
  <c r="G1330" i="1"/>
  <c r="F1473" i="1"/>
  <c r="D1007" i="1"/>
  <c r="E674" i="1"/>
  <c r="A1158" i="1"/>
  <c r="C1243" i="1"/>
  <c r="F1295" i="1"/>
  <c r="D1273" i="1"/>
  <c r="D954" i="1"/>
  <c r="D1312" i="1"/>
  <c r="E1492" i="1"/>
  <c r="F1249" i="1"/>
  <c r="B1237" i="1"/>
  <c r="E1449" i="1"/>
  <c r="F1496" i="1"/>
  <c r="C1430" i="1"/>
  <c r="D1271" i="1"/>
  <c r="A1206" i="1"/>
  <c r="E1421" i="1"/>
  <c r="D1060" i="1"/>
  <c r="F1088" i="1"/>
  <c r="E1434" i="1"/>
  <c r="H1425" i="1"/>
  <c r="A989" i="1"/>
  <c r="F959" i="1"/>
  <c r="E1043" i="1"/>
  <c r="G1096" i="1"/>
  <c r="B1021" i="1"/>
  <c r="D1250" i="1"/>
  <c r="G1009" i="1"/>
  <c r="E1289" i="1"/>
  <c r="H1388" i="1"/>
  <c r="D1446" i="1"/>
  <c r="B1279" i="1"/>
  <c r="E1331" i="1"/>
  <c r="H1498" i="1"/>
  <c r="F1371" i="1"/>
  <c r="B1292" i="1"/>
  <c r="E1242" i="1"/>
  <c r="G1109" i="1"/>
  <c r="B1123" i="1"/>
  <c r="A1123" i="1"/>
  <c r="A1461" i="1"/>
  <c r="B1146" i="1"/>
  <c r="C1355" i="1"/>
  <c r="C1139" i="1"/>
  <c r="B1264" i="1"/>
  <c r="H906" i="1"/>
  <c r="F1072" i="1"/>
  <c r="D1188" i="1"/>
  <c r="C968" i="1"/>
  <c r="D969" i="1"/>
  <c r="C300" i="1"/>
  <c r="E1273" i="1"/>
  <c r="B1159" i="1"/>
  <c r="F811" i="1"/>
  <c r="D492" i="1"/>
  <c r="G1465" i="1"/>
  <c r="A1434" i="1"/>
  <c r="H1241" i="1"/>
  <c r="B413" i="1"/>
  <c r="G1293" i="1"/>
  <c r="B1441" i="1"/>
  <c r="G1077" i="1"/>
  <c r="D688" i="1"/>
  <c r="C1180" i="1"/>
  <c r="D1490" i="1"/>
  <c r="D1439" i="1"/>
  <c r="E1419" i="1"/>
  <c r="F1202" i="1"/>
  <c r="H1258" i="1"/>
  <c r="B1076" i="1"/>
  <c r="B1082" i="1"/>
  <c r="H1361" i="1"/>
  <c r="D1415" i="1"/>
  <c r="A1029" i="1"/>
  <c r="H1455" i="1"/>
  <c r="H996" i="1"/>
  <c r="H1496" i="1"/>
  <c r="A1421" i="1"/>
  <c r="D1420" i="1"/>
  <c r="E1194" i="1"/>
  <c r="E1227" i="1"/>
  <c r="D1336" i="1"/>
  <c r="E895" i="1"/>
  <c r="G1489" i="1"/>
  <c r="D1084" i="1"/>
  <c r="E1077" i="1"/>
  <c r="F1388" i="1"/>
  <c r="B1320" i="1"/>
  <c r="B1327" i="1"/>
  <c r="H1446" i="1"/>
  <c r="F277" i="1"/>
  <c r="E1265" i="1"/>
  <c r="H1035" i="1"/>
  <c r="G1374" i="1"/>
  <c r="F1352" i="1"/>
  <c r="F1413" i="1"/>
  <c r="A1238" i="1"/>
  <c r="F1472" i="1"/>
  <c r="C1192" i="1"/>
  <c r="E1459" i="1"/>
  <c r="B1368" i="1"/>
  <c r="B1290" i="1"/>
  <c r="G1403" i="1"/>
  <c r="F1128" i="1"/>
  <c r="D1495" i="1"/>
  <c r="F1247" i="1"/>
  <c r="F568" i="1"/>
  <c r="H1188" i="1"/>
  <c r="E968" i="1"/>
  <c r="C1099" i="1"/>
  <c r="B1415" i="1"/>
  <c r="G1014" i="1"/>
  <c r="H1058" i="1"/>
  <c r="E1168" i="1"/>
  <c r="E1185" i="1"/>
  <c r="E1479" i="1"/>
  <c r="C1015" i="1"/>
  <c r="F768" i="1"/>
  <c r="B1295" i="1"/>
  <c r="D966" i="1"/>
  <c r="I518" i="1"/>
  <c r="F1430" i="1"/>
  <c r="C988" i="1"/>
  <c r="C991" i="1"/>
  <c r="E1245" i="1"/>
  <c r="E1360" i="1"/>
  <c r="E1017" i="1"/>
  <c r="D1466" i="1"/>
  <c r="E1385" i="1"/>
  <c r="E1269" i="1"/>
  <c r="D1287" i="1"/>
  <c r="C1422" i="1"/>
  <c r="C677" i="1"/>
  <c r="H1427" i="1"/>
  <c r="E1010" i="1"/>
  <c r="D1352" i="1"/>
  <c r="C1321" i="1"/>
  <c r="C1006" i="1"/>
  <c r="D1472" i="1"/>
  <c r="F1474" i="1"/>
  <c r="G398" i="1"/>
  <c r="F1059" i="1"/>
  <c r="D1055" i="1"/>
  <c r="H1167" i="1"/>
  <c r="H1499" i="1"/>
  <c r="G1290" i="1"/>
  <c r="D1403" i="1"/>
  <c r="F1264" i="1"/>
  <c r="B1495" i="1"/>
  <c r="C960" i="1"/>
  <c r="B1361" i="1"/>
  <c r="D906" i="1"/>
  <c r="F1126" i="1"/>
  <c r="C1188" i="1"/>
  <c r="H1332" i="1"/>
  <c r="G1359" i="1"/>
  <c r="A1414" i="1"/>
  <c r="E970" i="1"/>
  <c r="F1058" i="1"/>
  <c r="C1185" i="1"/>
  <c r="B969" i="1"/>
  <c r="F1083" i="1"/>
  <c r="D530" i="1"/>
  <c r="B1095" i="1"/>
  <c r="C600" i="1"/>
  <c r="H356" i="1"/>
  <c r="B576" i="1"/>
  <c r="E1433" i="1"/>
  <c r="F1491" i="1"/>
  <c r="I440" i="1"/>
  <c r="B1086" i="1"/>
  <c r="A1169" i="1"/>
  <c r="D1032" i="1"/>
  <c r="I641" i="1"/>
  <c r="E1465" i="1"/>
  <c r="A1221" i="1"/>
  <c r="C1085" i="1"/>
  <c r="I439" i="1"/>
  <c r="F1060" i="1"/>
  <c r="H1245" i="1"/>
  <c r="H409" i="1"/>
  <c r="E1207" i="1"/>
  <c r="C1096" i="1"/>
  <c r="C1283" i="1"/>
  <c r="H1333" i="1"/>
  <c r="H1478" i="1"/>
  <c r="H981" i="1"/>
  <c r="H1227" i="1"/>
  <c r="B1339" i="1"/>
  <c r="A1339" i="1"/>
  <c r="B1135" i="1"/>
  <c r="C1397" i="1"/>
  <c r="B1002" i="1"/>
  <c r="H1317" i="1"/>
  <c r="H1063" i="1"/>
  <c r="H1423" i="1"/>
  <c r="B843" i="1"/>
  <c r="E1403" i="1"/>
  <c r="D1160" i="1"/>
  <c r="G1229" i="1"/>
  <c r="A1382" i="1"/>
  <c r="E1177" i="1"/>
  <c r="D1034" i="1"/>
  <c r="C1326" i="1"/>
  <c r="H1026" i="1"/>
  <c r="D1097" i="1"/>
  <c r="D1173" i="1"/>
  <c r="G973" i="1"/>
  <c r="B1235" i="1"/>
  <c r="B1014" i="1"/>
  <c r="E1058" i="1"/>
  <c r="E1278" i="1"/>
  <c r="H592" i="1"/>
  <c r="F1217" i="1"/>
  <c r="E1083" i="1"/>
  <c r="C1223" i="1"/>
  <c r="G1362" i="1"/>
  <c r="F1090" i="1"/>
  <c r="H1086" i="1"/>
  <c r="G1428" i="1"/>
  <c r="E1236" i="1"/>
  <c r="C1169" i="1"/>
  <c r="H1075" i="1"/>
  <c r="H1195" i="1"/>
  <c r="G1133" i="1"/>
  <c r="E1060" i="1"/>
  <c r="H1239" i="1"/>
  <c r="E974" i="1"/>
  <c r="B1178" i="1"/>
  <c r="H1470" i="1"/>
  <c r="D1374" i="1"/>
  <c r="B1457" i="1"/>
  <c r="B1020" i="1"/>
  <c r="C1010" i="1"/>
  <c r="G996" i="1"/>
  <c r="D1408" i="1"/>
  <c r="D1272" i="1"/>
  <c r="E1307" i="1"/>
  <c r="H1173" i="1"/>
  <c r="C1168" i="1"/>
  <c r="C1278" i="1"/>
  <c r="F1015" i="1"/>
  <c r="I633" i="1"/>
  <c r="E320" i="1"/>
  <c r="I711" i="1"/>
  <c r="G1360" i="1"/>
  <c r="B1227" i="1"/>
  <c r="A1227" i="1"/>
  <c r="H1210" i="1"/>
  <c r="D868" i="1"/>
  <c r="E1196" i="1"/>
  <c r="B1405" i="1"/>
  <c r="A1405" i="1"/>
  <c r="B1205" i="1"/>
  <c r="A1205" i="1"/>
  <c r="F385" i="1"/>
  <c r="B1100" i="1"/>
  <c r="E1040" i="1"/>
  <c r="G1391" i="1"/>
  <c r="C1094" i="1"/>
  <c r="D885" i="1"/>
  <c r="H956" i="1"/>
  <c r="H1004" i="1"/>
  <c r="C1063" i="1"/>
  <c r="F1423" i="1"/>
  <c r="B351" i="1"/>
  <c r="F1368" i="1"/>
  <c r="F1296" i="1"/>
  <c r="D1460" i="1"/>
  <c r="C1160" i="1"/>
  <c r="G622" i="1"/>
  <c r="C290" i="1"/>
  <c r="D317" i="1"/>
  <c r="E1126" i="1"/>
  <c r="H1424" i="1"/>
  <c r="D1456" i="1"/>
  <c r="D1382" i="1"/>
  <c r="C1307" i="1"/>
  <c r="G1267" i="1"/>
  <c r="I864" i="1"/>
  <c r="D1332" i="1"/>
  <c r="B1359" i="1"/>
  <c r="G1414" i="1"/>
  <c r="D1407" i="1"/>
  <c r="E1099" i="1"/>
  <c r="F1026" i="1"/>
  <c r="E1404" i="1"/>
  <c r="E973" i="1"/>
  <c r="D1386" i="1"/>
  <c r="C1058" i="1"/>
  <c r="C553" i="1"/>
  <c r="E1217" i="1"/>
  <c r="H1015" i="1"/>
  <c r="B1083" i="1"/>
  <c r="H1268" i="1"/>
  <c r="E1362" i="1"/>
  <c r="G1130" i="1"/>
  <c r="H384" i="1"/>
  <c r="E1491" i="1"/>
  <c r="H966" i="1"/>
  <c r="H1110" i="1"/>
  <c r="B382" i="1"/>
  <c r="D1090" i="1"/>
  <c r="C1199" i="1"/>
  <c r="E1086" i="1"/>
  <c r="E1029" i="1"/>
  <c r="C1236" i="1"/>
  <c r="C534" i="1"/>
  <c r="G1329" i="1"/>
  <c r="H691" i="1"/>
  <c r="F1195" i="1"/>
  <c r="B1182" i="1"/>
  <c r="G1221" i="1"/>
  <c r="B998" i="1"/>
  <c r="G1153" i="1"/>
  <c r="B1363" i="1"/>
  <c r="F1420" i="1"/>
  <c r="G1164" i="1"/>
  <c r="C1255" i="1"/>
  <c r="F1356" i="1"/>
  <c r="F1373" i="1"/>
  <c r="H1324" i="1"/>
  <c r="I703" i="1"/>
  <c r="C499" i="1"/>
  <c r="H1092" i="1"/>
  <c r="C1447" i="1"/>
  <c r="F1000" i="1"/>
  <c r="G1101" i="1"/>
  <c r="G980" i="1"/>
  <c r="E1310" i="1"/>
  <c r="E961" i="1"/>
  <c r="B1161" i="1"/>
  <c r="F1168" i="1"/>
  <c r="E274" i="1"/>
  <c r="D1373" i="1"/>
  <c r="C1248" i="1"/>
  <c r="C1320" i="1"/>
  <c r="E1339" i="1"/>
  <c r="D1375" i="1"/>
  <c r="C982" i="1"/>
  <c r="D1341" i="1"/>
  <c r="G1055" i="1"/>
  <c r="B1005" i="1"/>
  <c r="F1234" i="1"/>
  <c r="E1460" i="1"/>
  <c r="H1071" i="1"/>
  <c r="C1069" i="1"/>
  <c r="D1144" i="1"/>
  <c r="F1424" i="1"/>
  <c r="F1027" i="1"/>
  <c r="B1080" i="1"/>
  <c r="G1099" i="1"/>
  <c r="D1026" i="1"/>
  <c r="E445" i="1"/>
  <c r="E1204" i="1"/>
  <c r="C973" i="1"/>
  <c r="F1235" i="1"/>
  <c r="I912" i="1"/>
  <c r="D1365" i="1"/>
  <c r="C1362" i="1"/>
  <c r="D1316" i="1"/>
  <c r="E1130" i="1"/>
  <c r="D1131" i="1"/>
  <c r="B1125" i="1"/>
  <c r="C1249" i="1"/>
  <c r="B1090" i="1"/>
  <c r="G1449" i="1"/>
  <c r="H1171" i="1"/>
  <c r="F1206" i="1"/>
  <c r="H1434" i="1"/>
  <c r="F1437" i="1"/>
  <c r="H1250" i="1"/>
  <c r="E1324" i="1"/>
  <c r="D1321" i="1"/>
  <c r="D1480" i="1"/>
  <c r="G1073" i="1"/>
  <c r="D1494" i="1"/>
  <c r="C1263" i="1"/>
  <c r="B1112" i="1"/>
  <c r="A1112" i="1"/>
  <c r="C360" i="1"/>
  <c r="F931" i="1"/>
  <c r="F1451" i="1"/>
  <c r="G1463" i="1"/>
  <c r="H1240" i="1"/>
  <c r="H1051" i="1"/>
  <c r="E567" i="1"/>
  <c r="C414" i="1"/>
  <c r="F1139" i="1"/>
  <c r="G1005" i="1"/>
  <c r="D1234" i="1"/>
  <c r="F505" i="1"/>
  <c r="B1499" i="1"/>
  <c r="G1151" i="1"/>
  <c r="C1089" i="1"/>
  <c r="C1247" i="1"/>
  <c r="H1160" i="1"/>
  <c r="E1091" i="1"/>
  <c r="E1300" i="1"/>
  <c r="G971" i="1"/>
  <c r="C1144" i="1"/>
  <c r="B1126" i="1"/>
  <c r="E1254" i="1"/>
  <c r="E1485" i="1"/>
  <c r="G1448" i="1"/>
  <c r="H1045" i="1"/>
  <c r="A1119" i="1"/>
  <c r="C728" i="1"/>
  <c r="G445" i="1"/>
  <c r="B584" i="1"/>
  <c r="H1302" i="1"/>
  <c r="G1212" i="1"/>
  <c r="H1223" i="1"/>
  <c r="C1268" i="1"/>
  <c r="H1469" i="1"/>
  <c r="H861" i="1"/>
  <c r="D1379" i="1"/>
  <c r="D1130" i="1"/>
  <c r="G1243" i="1"/>
  <c r="G519" i="1"/>
  <c r="B966" i="1"/>
  <c r="C1110" i="1"/>
  <c r="B1131" i="1"/>
  <c r="C345" i="1"/>
  <c r="H934" i="1"/>
  <c r="H1237" i="1"/>
  <c r="B1195" i="1"/>
  <c r="F1367" i="1"/>
  <c r="F716" i="1"/>
  <c r="D1221" i="1"/>
  <c r="G998" i="1"/>
  <c r="D1153" i="1"/>
  <c r="F547" i="1"/>
  <c r="F1141" i="1"/>
  <c r="F628" i="1"/>
  <c r="D1164" i="1"/>
  <c r="H1356" i="1"/>
  <c r="H1043" i="1"/>
  <c r="E1190" i="1"/>
  <c r="C1333" i="1"/>
  <c r="H1172" i="1"/>
  <c r="F1240" i="1"/>
  <c r="G1397" i="1"/>
  <c r="D1002" i="1"/>
  <c r="F1051" i="1"/>
  <c r="F1148" i="1"/>
  <c r="D1152" i="1"/>
  <c r="E1063" i="1"/>
  <c r="H1246" i="1"/>
  <c r="A1290" i="1"/>
  <c r="H1304" i="1"/>
  <c r="F1160" i="1"/>
  <c r="H1220" i="1"/>
  <c r="G1069" i="1"/>
  <c r="C1027" i="1"/>
  <c r="B1407" i="1"/>
  <c r="F976" i="1"/>
  <c r="D1302" i="1"/>
  <c r="H1161" i="1"/>
  <c r="B1217" i="1"/>
  <c r="B1079" i="1"/>
  <c r="E1237" i="1"/>
  <c r="D1075" i="1"/>
  <c r="G1378" i="1"/>
  <c r="H1412" i="1"/>
  <c r="B1164" i="1"/>
  <c r="D1437" i="1"/>
  <c r="B1207" i="1"/>
  <c r="F1241" i="1"/>
  <c r="F1178" i="1"/>
  <c r="H1036" i="1"/>
  <c r="C1299" i="1"/>
  <c r="H1008" i="1"/>
  <c r="F1392" i="1"/>
  <c r="H1123" i="1"/>
  <c r="D1381" i="1"/>
  <c r="H1468" i="1"/>
  <c r="F1157" i="1"/>
  <c r="D931" i="1"/>
  <c r="F1033" i="1"/>
  <c r="H1038" i="1"/>
  <c r="D1143" i="1"/>
  <c r="H1420" i="1"/>
  <c r="E1255" i="1"/>
  <c r="D1207" i="1"/>
  <c r="F903" i="1"/>
  <c r="G361" i="1"/>
  <c r="D963" i="1"/>
  <c r="D423" i="1"/>
  <c r="B867" i="1"/>
  <c r="B978" i="1"/>
  <c r="E1279" i="1"/>
  <c r="F792" i="1"/>
  <c r="H1166" i="1"/>
  <c r="D1498" i="1"/>
  <c r="G1107" i="1"/>
  <c r="D1001" i="1"/>
  <c r="C1036" i="1"/>
  <c r="F964" i="1"/>
  <c r="H1209" i="1"/>
  <c r="G1008" i="1"/>
  <c r="C1136" i="1"/>
  <c r="H1253" i="1"/>
  <c r="C1092" i="1"/>
  <c r="F1439" i="1"/>
  <c r="B1172" i="1"/>
  <c r="E1392" i="1"/>
  <c r="E735" i="1"/>
  <c r="H995" i="1"/>
  <c r="D1370" i="1"/>
  <c r="C1400" i="1"/>
  <c r="H1467" i="1"/>
  <c r="E1073" i="1"/>
  <c r="D1301" i="1"/>
  <c r="H832" i="1"/>
  <c r="D1215" i="1"/>
  <c r="C1024" i="1"/>
  <c r="H1170" i="1"/>
  <c r="F1175" i="1"/>
  <c r="G1310" i="1"/>
  <c r="G360" i="1"/>
  <c r="D1037" i="1"/>
  <c r="F1146" i="1"/>
  <c r="D955" i="1"/>
  <c r="H1184" i="1"/>
  <c r="F1350" i="1"/>
  <c r="E1012" i="1"/>
  <c r="C1142" i="1"/>
  <c r="C1003" i="1"/>
  <c r="F1016" i="1"/>
  <c r="H1023" i="1"/>
  <c r="D1048" i="1"/>
  <c r="H1323" i="1"/>
  <c r="G1115" i="1"/>
  <c r="H1219" i="1"/>
  <c r="H1054" i="1"/>
  <c r="F1150" i="1"/>
  <c r="D1106" i="1"/>
  <c r="D372" i="1"/>
  <c r="D1462" i="1"/>
  <c r="A1025" i="1"/>
  <c r="H1369" i="1"/>
  <c r="G1471" i="1"/>
  <c r="D1306" i="1"/>
  <c r="E943" i="1"/>
  <c r="H1053" i="1"/>
  <c r="C1401" i="1"/>
  <c r="H1416" i="1"/>
  <c r="F1383" i="1"/>
  <c r="F1454" i="1"/>
  <c r="E1285" i="1"/>
  <c r="B1042" i="1"/>
  <c r="G1251" i="1"/>
  <c r="C1481" i="1"/>
  <c r="G1018" i="1"/>
  <c r="G1052" i="1"/>
  <c r="B617" i="1"/>
  <c r="B1129" i="1"/>
  <c r="H1294" i="1"/>
  <c r="E455" i="1"/>
  <c r="E1107" i="1"/>
  <c r="C1103" i="1"/>
  <c r="E1035" i="1"/>
  <c r="H1436" i="1"/>
  <c r="F977" i="1"/>
  <c r="F1209" i="1"/>
  <c r="E1191" i="1"/>
  <c r="C1439" i="1"/>
  <c r="E1013" i="1"/>
  <c r="C1176" i="1"/>
  <c r="G407" i="1"/>
  <c r="G424" i="1"/>
  <c r="B1375" i="1"/>
  <c r="D1017" i="1"/>
  <c r="G962" i="1"/>
  <c r="D1175" i="1"/>
  <c r="C1350" i="1"/>
  <c r="C876" i="1"/>
  <c r="G1198" i="1"/>
  <c r="G1475" i="1"/>
  <c r="E1277" i="1"/>
  <c r="D1016" i="1"/>
  <c r="D1114" i="1"/>
  <c r="B1048" i="1"/>
  <c r="G1343" i="1"/>
  <c r="E1115" i="1"/>
  <c r="D999" i="1"/>
  <c r="B1305" i="1"/>
  <c r="G1405" i="1"/>
  <c r="D404" i="1"/>
  <c r="B1093" i="1"/>
  <c r="G1346" i="1"/>
  <c r="G1438" i="1"/>
  <c r="C1369" i="1"/>
  <c r="D1471" i="1"/>
  <c r="G1186" i="1"/>
  <c r="H565" i="1"/>
  <c r="H1113" i="1"/>
  <c r="G364" i="1"/>
  <c r="E1018" i="1"/>
  <c r="G1098" i="1"/>
  <c r="C974" i="1"/>
  <c r="C1107" i="1"/>
  <c r="B1103" i="1"/>
  <c r="C1324" i="1"/>
  <c r="H1134" i="1"/>
  <c r="C1109" i="1"/>
  <c r="G1210" i="1"/>
  <c r="E557" i="1"/>
  <c r="D1191" i="1"/>
  <c r="C1008" i="1"/>
  <c r="C1196" i="1"/>
  <c r="G1068" i="1"/>
  <c r="G769" i="1"/>
  <c r="F1172" i="1"/>
  <c r="A1176" i="1"/>
  <c r="B1419" i="1"/>
  <c r="E980" i="1"/>
  <c r="H997" i="1"/>
  <c r="H463" i="1"/>
  <c r="F1238" i="1"/>
  <c r="G1334" i="1"/>
  <c r="C816" i="1"/>
  <c r="C1341" i="1"/>
  <c r="C1187" i="1"/>
  <c r="B1353" i="1"/>
  <c r="I442" i="1"/>
  <c r="F1340" i="1"/>
  <c r="D1183" i="1"/>
  <c r="B1350" i="1"/>
  <c r="H1122" i="1"/>
  <c r="F972" i="1"/>
  <c r="D575" i="1"/>
  <c r="F1142" i="1"/>
  <c r="E1288" i="1"/>
  <c r="B1102" i="1"/>
  <c r="H1443" i="1"/>
  <c r="C1016" i="1"/>
  <c r="C1114" i="1"/>
  <c r="E1023" i="1"/>
  <c r="F1343" i="1"/>
  <c r="D1115" i="1"/>
  <c r="G1140" i="1"/>
  <c r="I515" i="1"/>
  <c r="C1150" i="1"/>
  <c r="E1305" i="1"/>
  <c r="I914" i="1"/>
  <c r="H1318" i="1"/>
  <c r="G1019" i="1"/>
  <c r="F1346" i="1"/>
  <c r="C559" i="1"/>
  <c r="G400" i="1"/>
  <c r="G363" i="1"/>
  <c r="E1056" i="1"/>
  <c r="D1417" i="1"/>
  <c r="H1047" i="1"/>
  <c r="F1416" i="1"/>
  <c r="B1483" i="1"/>
  <c r="C1383" i="1"/>
  <c r="G1452" i="1"/>
  <c r="C1018" i="1"/>
  <c r="D1038" i="1"/>
  <c r="C455" i="1"/>
  <c r="H994" i="1"/>
  <c r="E1047" i="1"/>
  <c r="D1452" i="1"/>
  <c r="C1038" i="1"/>
  <c r="B1030" i="1"/>
  <c r="H1291" i="1"/>
  <c r="G1457" i="1"/>
  <c r="D1172" i="1"/>
  <c r="F275" i="1"/>
  <c r="F917" i="1"/>
  <c r="G1193" i="1"/>
  <c r="F997" i="1"/>
  <c r="D1238" i="1"/>
  <c r="E1123" i="1"/>
  <c r="E1334" i="1"/>
  <c r="G1375" i="1"/>
  <c r="I371" i="1"/>
  <c r="F1301" i="1"/>
  <c r="H1215" i="1"/>
  <c r="D646" i="1"/>
  <c r="D1170" i="1"/>
  <c r="F1341" i="1"/>
  <c r="E1187" i="1"/>
  <c r="B1208" i="1"/>
  <c r="H1274" i="1"/>
  <c r="H1384" i="1"/>
  <c r="G333" i="1"/>
  <c r="E289" i="1"/>
  <c r="C883" i="1"/>
  <c r="E1409" i="1"/>
  <c r="H1381" i="1"/>
  <c r="G1012" i="1"/>
  <c r="C1201" i="1"/>
  <c r="B1157" i="1"/>
  <c r="F1443" i="1"/>
  <c r="F1114" i="1"/>
  <c r="C1023" i="1"/>
  <c r="G1408" i="1"/>
  <c r="D1343" i="1"/>
  <c r="D1140" i="1"/>
  <c r="E1318" i="1"/>
  <c r="B1106" i="1"/>
  <c r="F1322" i="1"/>
  <c r="G1462" i="1"/>
  <c r="C1438" i="1"/>
  <c r="C1294" i="1"/>
  <c r="C1351" i="1"/>
  <c r="B1376" i="1"/>
  <c r="F994" i="1"/>
  <c r="E1282" i="1"/>
  <c r="H952" i="1"/>
  <c r="B975" i="1"/>
  <c r="E517" i="1"/>
  <c r="C1053" i="1"/>
  <c r="D285" i="1"/>
  <c r="G765" i="1"/>
  <c r="C546" i="1"/>
  <c r="H1454" i="1"/>
  <c r="C1315" i="1"/>
  <c r="C1078" i="1"/>
  <c r="B1113" i="1"/>
  <c r="C1231" i="1"/>
  <c r="D958" i="1"/>
  <c r="E1291" i="1"/>
  <c r="E1108" i="1"/>
  <c r="E1105" i="1"/>
  <c r="G963" i="1"/>
  <c r="C1289" i="1"/>
  <c r="F1335" i="1"/>
  <c r="E1117" i="1"/>
  <c r="B974" i="1"/>
  <c r="D1292" i="1"/>
  <c r="D1455" i="1"/>
  <c r="D1178" i="1"/>
  <c r="F877" i="1"/>
  <c r="C1436" i="1"/>
  <c r="D1210" i="1"/>
  <c r="C1209" i="1"/>
  <c r="B1262" i="1"/>
  <c r="H1196" i="1"/>
  <c r="E1138" i="1"/>
  <c r="G1447" i="1"/>
  <c r="H1010" i="1"/>
  <c r="D1081" i="1"/>
  <c r="H619" i="1"/>
  <c r="C472" i="1"/>
  <c r="B1480" i="1"/>
  <c r="E997" i="1"/>
  <c r="F983" i="1"/>
  <c r="B1301" i="1"/>
  <c r="F1263" i="1"/>
  <c r="C1104" i="1"/>
  <c r="D1281" i="1"/>
  <c r="C1170" i="1"/>
  <c r="H1341" i="1"/>
  <c r="H1208" i="1"/>
  <c r="C1387" i="1"/>
  <c r="C1298" i="1"/>
  <c r="F1257" i="1"/>
  <c r="G1466" i="1"/>
  <c r="D1112" i="1"/>
  <c r="F1259" i="1"/>
  <c r="D1146" i="1"/>
  <c r="F1184" i="1"/>
  <c r="E1122" i="1"/>
  <c r="B1012" i="1"/>
  <c r="C651" i="1"/>
  <c r="G1288" i="1"/>
  <c r="D1443" i="1"/>
  <c r="F1408" i="1"/>
  <c r="B1395" i="1"/>
  <c r="C1343" i="1"/>
  <c r="H1067" i="1"/>
  <c r="B1219" i="1"/>
  <c r="H1429" i="1"/>
  <c r="G1244" i="1"/>
  <c r="E1054" i="1"/>
  <c r="B1349" i="1"/>
  <c r="D1389" i="1"/>
  <c r="F346" i="1"/>
  <c r="E1462" i="1"/>
  <c r="F702" i="1"/>
  <c r="G744" i="1"/>
  <c r="C1393" i="1"/>
  <c r="G1132" i="1"/>
  <c r="F1464" i="1"/>
  <c r="I307" i="1"/>
  <c r="B1224" i="1"/>
  <c r="E1452" i="1"/>
  <c r="I873" i="1"/>
  <c r="C1216" i="1"/>
  <c r="I531" i="1"/>
  <c r="G1156" i="1"/>
  <c r="H1232" i="1"/>
  <c r="G1345" i="1"/>
  <c r="D1493" i="1"/>
  <c r="A1297" i="1"/>
  <c r="C1344" i="1"/>
  <c r="H1484" i="1"/>
  <c r="H1398" i="1"/>
  <c r="H985" i="1"/>
  <c r="D308" i="1"/>
  <c r="G1226" i="1"/>
  <c r="C994" i="1"/>
  <c r="E786" i="1"/>
  <c r="H975" i="1"/>
  <c r="C1493" i="1"/>
  <c r="G1041" i="1"/>
  <c r="B1233" i="1"/>
  <c r="G1483" i="1"/>
  <c r="I580" i="1"/>
  <c r="E1042" i="1"/>
  <c r="G1145" i="1"/>
  <c r="E1224" i="1"/>
  <c r="E1297" i="1"/>
  <c r="F1481" i="1"/>
  <c r="A1452" i="1"/>
  <c r="I591" i="1"/>
  <c r="B1493" i="1"/>
  <c r="G1285" i="1"/>
  <c r="F1042" i="1"/>
  <c r="C1145" i="1"/>
  <c r="B486" i="1"/>
  <c r="B1481" i="1"/>
  <c r="F1484" i="1"/>
  <c r="D1111" i="1"/>
  <c r="F1308" i="1"/>
  <c r="H1087" i="1"/>
  <c r="H1281" i="1"/>
  <c r="E1353" i="1"/>
  <c r="I360" i="1"/>
  <c r="F1183" i="1"/>
  <c r="G1409" i="1"/>
  <c r="B1381" i="1"/>
  <c r="F521" i="1"/>
  <c r="G1444" i="1"/>
  <c r="C1288" i="1"/>
  <c r="C1451" i="1"/>
  <c r="F1200" i="1"/>
  <c r="B1272" i="1"/>
  <c r="D1067" i="1"/>
  <c r="H1140" i="1"/>
  <c r="C957" i="1"/>
  <c r="E1390" i="1"/>
  <c r="G315" i="1"/>
  <c r="D1033" i="1"/>
  <c r="E1132" i="1"/>
  <c r="H1348" i="1"/>
  <c r="F1186" i="1"/>
  <c r="F975" i="1"/>
  <c r="B1056" i="1"/>
  <c r="D1232" i="1"/>
  <c r="C1345" i="1"/>
  <c r="C1041" i="1"/>
  <c r="F748" i="1"/>
  <c r="H1487" i="1"/>
  <c r="B1052" i="1"/>
  <c r="B1122" i="1"/>
  <c r="G1044" i="1"/>
  <c r="F1398" i="1"/>
  <c r="A1311" i="1"/>
  <c r="G987" i="1"/>
  <c r="D1274" i="1"/>
  <c r="D1337" i="1"/>
  <c r="B1444" i="1"/>
  <c r="D283" i="1"/>
  <c r="G1201" i="1"/>
  <c r="C1157" i="1"/>
  <c r="D1463" i="1"/>
  <c r="D1200" i="1"/>
  <c r="F1323" i="1"/>
  <c r="D1218" i="1"/>
  <c r="G1311" i="1"/>
  <c r="E1348" i="1"/>
  <c r="C975" i="1"/>
  <c r="A1285" i="1"/>
  <c r="H1251" i="1"/>
  <c r="D939" i="1"/>
  <c r="F486" i="1"/>
  <c r="F1487" i="1"/>
  <c r="H1103" i="1"/>
  <c r="E1458" i="1"/>
  <c r="F1490" i="1"/>
  <c r="H1299" i="1"/>
  <c r="C1427" i="1"/>
  <c r="B1068" i="1"/>
  <c r="B1013" i="1"/>
  <c r="H1181" i="1"/>
  <c r="G1081" i="1"/>
  <c r="B1270" i="1"/>
  <c r="C1101" i="1"/>
  <c r="C1413" i="1"/>
  <c r="B1258" i="1"/>
  <c r="H1400" i="1"/>
  <c r="E1467" i="1"/>
  <c r="D1087" i="1"/>
  <c r="E1024" i="1"/>
  <c r="H1387" i="1"/>
  <c r="G984" i="1"/>
  <c r="F1116" i="1"/>
  <c r="F365" i="1"/>
  <c r="F1384" i="1"/>
  <c r="B1409" i="1"/>
  <c r="F1475" i="1"/>
  <c r="E1444" i="1"/>
  <c r="C931" i="1"/>
  <c r="E1102" i="1"/>
  <c r="E747" i="1"/>
  <c r="G1395" i="1"/>
  <c r="E1044" i="1"/>
  <c r="G957" i="1"/>
  <c r="G999" i="1"/>
  <c r="H1150" i="1"/>
  <c r="H1129" i="1"/>
  <c r="B1019" i="1"/>
  <c r="H1006" i="1"/>
  <c r="D1406" i="1"/>
  <c r="E1025" i="1"/>
  <c r="H606" i="1"/>
  <c r="E1266" i="1"/>
  <c r="D1348" i="1"/>
  <c r="C1156" i="1"/>
  <c r="D993" i="1"/>
  <c r="C1214" i="1"/>
  <c r="C1251" i="1"/>
  <c r="H1030" i="1"/>
  <c r="B951" i="1"/>
  <c r="D441" i="1"/>
  <c r="H1107" i="1"/>
  <c r="I321" i="1"/>
  <c r="D1458" i="1"/>
  <c r="F1134" i="1"/>
  <c r="H1001" i="1"/>
  <c r="F1036" i="1"/>
  <c r="F1299" i="1"/>
  <c r="C964" i="1"/>
  <c r="C896" i="1"/>
  <c r="E1136" i="1"/>
  <c r="B1010" i="1"/>
  <c r="E996" i="1"/>
  <c r="F1181" i="1"/>
  <c r="G1370" i="1"/>
  <c r="G1321" i="1"/>
  <c r="B1028" i="1"/>
  <c r="A1375" i="1"/>
  <c r="G1400" i="1"/>
  <c r="C1467" i="1"/>
  <c r="C1087" i="1"/>
  <c r="F1280" i="1"/>
  <c r="G1440" i="1"/>
  <c r="B1494" i="1"/>
  <c r="C962" i="1"/>
  <c r="H1175" i="1"/>
  <c r="D1116" i="1"/>
  <c r="B955" i="1"/>
  <c r="C972" i="1"/>
  <c r="E1468" i="1"/>
  <c r="F1048" i="1"/>
  <c r="B1323" i="1"/>
  <c r="B1044" i="1"/>
  <c r="C1357" i="1"/>
  <c r="C1019" i="1"/>
  <c r="A1346" i="1"/>
  <c r="B1216" i="1"/>
  <c r="H1033" i="1"/>
  <c r="E1031" i="1"/>
  <c r="E1311" i="1"/>
  <c r="D1266" i="1"/>
  <c r="E1417" i="1"/>
  <c r="H714" i="1"/>
  <c r="F1078" i="1"/>
  <c r="C505" i="1"/>
  <c r="H494" i="1"/>
  <c r="I595" i="1"/>
  <c r="C725" i="1"/>
  <c r="E482" i="1"/>
  <c r="G522" i="1"/>
  <c r="I949" i="1"/>
  <c r="H595" i="1"/>
  <c r="I826" i="1"/>
  <c r="G626" i="1"/>
  <c r="H639" i="1"/>
  <c r="I302" i="1"/>
  <c r="H467" i="1"/>
  <c r="G666" i="1"/>
  <c r="I644" i="1"/>
  <c r="H525" i="1"/>
  <c r="G672" i="1"/>
  <c r="E456" i="1"/>
  <c r="E640" i="1"/>
  <c r="G708" i="1"/>
  <c r="F667" i="1"/>
  <c r="G780" i="1"/>
  <c r="D915" i="1"/>
  <c r="D288" i="1"/>
  <c r="I278" i="1"/>
  <c r="D782" i="1"/>
  <c r="C489" i="1"/>
  <c r="G655" i="1"/>
  <c r="H607" i="1"/>
  <c r="F535" i="1"/>
  <c r="G776" i="1"/>
  <c r="G823" i="1"/>
  <c r="D934" i="1"/>
  <c r="G328" i="1"/>
  <c r="C512" i="1"/>
  <c r="D941" i="1"/>
  <c r="E447" i="1"/>
  <c r="H477" i="1"/>
  <c r="H280" i="1"/>
  <c r="H571" i="1"/>
  <c r="H432" i="1"/>
  <c r="B639" i="1"/>
  <c r="F832" i="1"/>
  <c r="G696" i="1"/>
  <c r="E296" i="1"/>
  <c r="I448" i="1"/>
  <c r="G552" i="1"/>
  <c r="C743" i="1"/>
  <c r="F541" i="1"/>
  <c r="H400" i="1"/>
  <c r="D952" i="1"/>
  <c r="I363" i="1"/>
  <c r="C550" i="1"/>
  <c r="B772" i="1"/>
  <c r="H293" i="1"/>
  <c r="D913" i="1"/>
  <c r="E389" i="1"/>
  <c r="H385" i="1"/>
  <c r="G585" i="1"/>
  <c r="I484" i="1"/>
  <c r="D761" i="1"/>
  <c r="B549" i="1"/>
  <c r="C536" i="1"/>
  <c r="C775" i="1"/>
  <c r="B886" i="1"/>
  <c r="I482" i="1"/>
  <c r="E680" i="1"/>
  <c r="F849" i="1"/>
  <c r="H732" i="1"/>
  <c r="E476" i="1"/>
  <c r="F407" i="1"/>
  <c r="E830" i="1"/>
  <c r="G354" i="1"/>
  <c r="F807" i="1"/>
  <c r="I597" i="1"/>
  <c r="E642" i="1"/>
  <c r="G854" i="1"/>
  <c r="I546" i="1"/>
  <c r="C640" i="1"/>
  <c r="D724" i="1"/>
  <c r="H750" i="1"/>
  <c r="F884" i="1"/>
  <c r="F739" i="1"/>
  <c r="D752" i="1"/>
  <c r="F946" i="1"/>
  <c r="D587" i="1"/>
  <c r="D923" i="1"/>
  <c r="G878" i="1"/>
  <c r="B805" i="1"/>
  <c r="I316" i="1"/>
  <c r="H819" i="1"/>
  <c r="G402" i="1"/>
  <c r="H537" i="1"/>
  <c r="D791" i="1"/>
  <c r="C731" i="1"/>
  <c r="H410" i="1"/>
  <c r="B723" i="1"/>
  <c r="E639" i="1"/>
  <c r="C852" i="1"/>
  <c r="D601" i="1"/>
  <c r="E327" i="1"/>
  <c r="D461" i="1"/>
  <c r="C796" i="1"/>
  <c r="F372" i="1"/>
  <c r="F831" i="1"/>
  <c r="F825" i="1"/>
  <c r="G350" i="1"/>
  <c r="C918" i="1"/>
  <c r="G945" i="1"/>
  <c r="C608" i="1"/>
  <c r="H489" i="1"/>
  <c r="D435" i="1"/>
  <c r="H570" i="1"/>
  <c r="G795" i="1"/>
  <c r="I537" i="1"/>
  <c r="E687" i="1"/>
  <c r="H390" i="1"/>
  <c r="B842" i="1"/>
  <c r="C771" i="1"/>
  <c r="E738" i="1"/>
  <c r="G405" i="1"/>
  <c r="E817" i="1"/>
  <c r="E523" i="1"/>
  <c r="D916" i="1"/>
  <c r="D794" i="1"/>
  <c r="D789" i="1"/>
  <c r="C669" i="1"/>
  <c r="B947" i="1"/>
  <c r="E457" i="1"/>
  <c r="B523" i="1"/>
  <c r="D392" i="1"/>
  <c r="E574" i="1"/>
  <c r="B766" i="1"/>
  <c r="F663" i="1"/>
  <c r="C888" i="1"/>
  <c r="H471" i="1"/>
  <c r="F893" i="1"/>
  <c r="E635" i="1"/>
  <c r="F536" i="1"/>
  <c r="E728" i="1"/>
  <c r="C478" i="1"/>
  <c r="I577" i="1"/>
  <c r="D764" i="1"/>
  <c r="F795" i="1"/>
  <c r="D613" i="1"/>
  <c r="C826" i="1"/>
  <c r="H800" i="1"/>
  <c r="D335" i="1"/>
  <c r="G316" i="1"/>
  <c r="C851" i="1"/>
  <c r="H909" i="1"/>
  <c r="C291" i="1"/>
  <c r="C410" i="1"/>
  <c r="H420" i="1"/>
  <c r="C853" i="1"/>
  <c r="C327" i="1"/>
  <c r="H935" i="1"/>
  <c r="F842" i="1"/>
  <c r="I272" i="1"/>
  <c r="I575" i="1"/>
  <c r="D525" i="1"/>
  <c r="E479" i="1"/>
  <c r="I759" i="1"/>
  <c r="E765" i="1"/>
  <c r="C749" i="1"/>
  <c r="G645" i="1"/>
  <c r="F948" i="1"/>
  <c r="G474" i="1"/>
  <c r="G740" i="1"/>
  <c r="D430" i="1"/>
  <c r="G929" i="1"/>
  <c r="B361" i="1"/>
  <c r="E718" i="1"/>
  <c r="C428" i="1"/>
  <c r="I856" i="1"/>
  <c r="I744" i="1"/>
  <c r="G798" i="1"/>
  <c r="E822" i="1"/>
  <c r="E820" i="1"/>
  <c r="B822" i="1"/>
  <c r="G411" i="1"/>
  <c r="H779" i="1"/>
  <c r="F916" i="1"/>
  <c r="E351" i="1"/>
  <c r="E322" i="1"/>
  <c r="F603" i="1"/>
  <c r="B663" i="1"/>
  <c r="D334" i="1"/>
  <c r="H436" i="1"/>
  <c r="G705" i="1"/>
  <c r="B689" i="1"/>
  <c r="F478" i="1"/>
  <c r="H900" i="1"/>
  <c r="H636" i="1"/>
  <c r="I841" i="1"/>
  <c r="G851" i="1"/>
  <c r="C321" i="1"/>
  <c r="E870" i="1"/>
  <c r="I868" i="1"/>
  <c r="I698" i="1"/>
  <c r="H396" i="1"/>
  <c r="H852" i="1"/>
  <c r="H601" i="1"/>
  <c r="D605" i="1"/>
  <c r="F883" i="1"/>
  <c r="C443" i="1"/>
  <c r="F405" i="1"/>
  <c r="I550" i="1"/>
  <c r="B840" i="1"/>
  <c r="I523" i="1"/>
  <c r="D488" i="1"/>
  <c r="G751" i="1"/>
  <c r="C950" i="1"/>
  <c r="E717" i="1"/>
  <c r="D859" i="1"/>
  <c r="H793" i="1"/>
  <c r="C603" i="1"/>
  <c r="E667" i="1"/>
  <c r="E271" i="1"/>
  <c r="B471" i="1"/>
  <c r="F947" i="1"/>
  <c r="C568" i="1"/>
  <c r="D679" i="1"/>
  <c r="G689" i="1"/>
  <c r="H555" i="1"/>
  <c r="D848" i="1"/>
  <c r="I937" i="1"/>
  <c r="F422" i="1"/>
  <c r="G803" i="1"/>
  <c r="H899" i="1"/>
  <c r="C861" i="1"/>
  <c r="C711" i="1"/>
  <c r="E532" i="1"/>
  <c r="G675" i="1"/>
  <c r="B477" i="1"/>
  <c r="E637" i="1"/>
  <c r="G572" i="1"/>
  <c r="G483" i="1"/>
  <c r="D636" i="1"/>
  <c r="H403" i="1"/>
  <c r="G684" i="1"/>
  <c r="D865" i="1"/>
  <c r="E685" i="1"/>
  <c r="F908" i="1"/>
  <c r="G396" i="1"/>
  <c r="I690" i="1"/>
  <c r="G338" i="1"/>
  <c r="F497" i="1"/>
  <c r="H894" i="1"/>
  <c r="E734" i="1"/>
  <c r="I857" i="1"/>
  <c r="F683" i="1"/>
  <c r="I386" i="1"/>
  <c r="B343" i="1"/>
  <c r="H517" i="1"/>
  <c r="G862" i="1"/>
  <c r="E920" i="1"/>
  <c r="H460" i="1"/>
  <c r="H827" i="1"/>
  <c r="G523" i="1"/>
  <c r="D311" i="1"/>
  <c r="F790" i="1"/>
  <c r="G568" i="1"/>
  <c r="F806" i="1"/>
  <c r="G611" i="1"/>
  <c r="D387" i="1"/>
  <c r="D795" i="1"/>
  <c r="E291" i="1"/>
  <c r="E868" i="1"/>
  <c r="B698" i="1"/>
  <c r="D449" i="1"/>
  <c r="E420" i="1"/>
  <c r="C894" i="1"/>
  <c r="H480" i="1"/>
  <c r="B558" i="1"/>
  <c r="G366" i="1"/>
  <c r="F386" i="1"/>
  <c r="C520" i="1"/>
  <c r="C583" i="1"/>
  <c r="E468" i="1"/>
  <c r="F709" i="1"/>
  <c r="G773" i="1"/>
  <c r="B567" i="1"/>
  <c r="B885" i="1"/>
  <c r="F359" i="1"/>
  <c r="B398" i="1"/>
  <c r="B667" i="1"/>
  <c r="G421" i="1"/>
  <c r="C391" i="1"/>
  <c r="B317" i="1"/>
  <c r="F712" i="1"/>
  <c r="I844" i="1"/>
  <c r="G511" i="1"/>
  <c r="F936" i="1"/>
  <c r="F910" i="1"/>
  <c r="B891" i="1"/>
  <c r="F944" i="1"/>
  <c r="I369" i="1"/>
  <c r="C877" i="1"/>
  <c r="I602" i="1"/>
  <c r="E499" i="1"/>
  <c r="C406" i="1"/>
  <c r="H524" i="1"/>
  <c r="H630" i="1"/>
  <c r="H543" i="1"/>
  <c r="C302" i="1"/>
  <c r="D837" i="1"/>
  <c r="E342" i="1"/>
  <c r="E290" i="1"/>
  <c r="D849" i="1"/>
  <c r="F763" i="1"/>
  <c r="F904" i="1"/>
  <c r="E661" i="1"/>
  <c r="H915" i="1"/>
  <c r="I373" i="1"/>
  <c r="I344" i="1"/>
  <c r="C355" i="1"/>
  <c r="G408" i="1"/>
  <c r="H799" i="1"/>
  <c r="D936" i="1"/>
  <c r="H447" i="1"/>
  <c r="D415" i="1"/>
  <c r="H664" i="1"/>
  <c r="F785" i="1"/>
  <c r="G387" i="1"/>
  <c r="D483" i="1"/>
  <c r="D298" i="1"/>
  <c r="I476" i="1"/>
  <c r="D841" i="1"/>
  <c r="D353" i="1"/>
  <c r="E321" i="1"/>
  <c r="F815" i="1"/>
  <c r="F500" i="1"/>
  <c r="I499" i="1"/>
  <c r="H865" i="1"/>
  <c r="I551" i="1"/>
  <c r="B911" i="1"/>
  <c r="D543" i="1"/>
  <c r="F526" i="1"/>
  <c r="H331" i="1"/>
  <c r="H802" i="1"/>
  <c r="I666" i="1"/>
  <c r="F901" i="1"/>
  <c r="H309" i="1"/>
  <c r="H720" i="1"/>
  <c r="C333" i="1"/>
  <c r="D713" i="1"/>
  <c r="F515" i="1"/>
  <c r="G480" i="1"/>
  <c r="D495" i="1"/>
  <c r="C939" i="1"/>
  <c r="E293" i="1"/>
  <c r="D310" i="1"/>
  <c r="C864" i="1"/>
  <c r="C376" i="1"/>
  <c r="D297" i="1"/>
  <c r="D660" i="1"/>
  <c r="B488" i="1"/>
  <c r="G451" i="1"/>
  <c r="B501" i="1"/>
  <c r="E444" i="1"/>
  <c r="B573" i="1"/>
  <c r="I370" i="1"/>
  <c r="I318" i="1"/>
  <c r="C484" i="1"/>
  <c r="F708" i="1"/>
  <c r="F533" i="1"/>
  <c r="D843" i="1"/>
  <c r="B789" i="1"/>
  <c r="B603" i="1"/>
  <c r="H663" i="1"/>
  <c r="G797" i="1"/>
  <c r="A947" i="1"/>
  <c r="D671" i="1"/>
  <c r="E527" i="1"/>
  <c r="H435" i="1"/>
  <c r="I848" i="1"/>
  <c r="F587" i="1"/>
  <c r="B384" i="1"/>
  <c r="H631" i="1"/>
  <c r="E910" i="1"/>
  <c r="C716" i="1"/>
  <c r="E425" i="1"/>
  <c r="H824" i="1"/>
  <c r="H413" i="1"/>
  <c r="D629" i="1"/>
  <c r="G829" i="1"/>
  <c r="I723" i="1"/>
  <c r="G816" i="1"/>
  <c r="G787" i="1"/>
  <c r="F354" i="1"/>
  <c r="F301" i="1"/>
  <c r="H853" i="1"/>
  <c r="B771" i="1"/>
  <c r="E582" i="1"/>
  <c r="F610" i="1"/>
  <c r="B760" i="1"/>
  <c r="C615" i="1"/>
  <c r="B660" i="1"/>
  <c r="E451" i="1"/>
  <c r="H426" i="1"/>
  <c r="C892" i="1"/>
  <c r="H708" i="1"/>
  <c r="H885" i="1"/>
  <c r="C359" i="1"/>
  <c r="E414" i="1"/>
  <c r="I490" i="1"/>
  <c r="B881" i="1"/>
  <c r="G564" i="1"/>
  <c r="H347" i="1"/>
  <c r="H789" i="1"/>
  <c r="G925" i="1"/>
  <c r="F317" i="1"/>
  <c r="D947" i="1"/>
  <c r="E893" i="1"/>
  <c r="I345" i="1"/>
  <c r="C368" i="1"/>
  <c r="F305" i="1"/>
  <c r="I811" i="1"/>
  <c r="G866" i="1"/>
  <c r="H492" i="1"/>
  <c r="E928" i="1"/>
  <c r="C675" i="1"/>
  <c r="I387" i="1"/>
  <c r="I362" i="1"/>
  <c r="F657" i="1"/>
  <c r="E276" i="1"/>
  <c r="H620" i="1"/>
  <c r="C690" i="1"/>
  <c r="B735" i="1"/>
  <c r="E472" i="1"/>
  <c r="I337" i="1"/>
  <c r="E696" i="1"/>
  <c r="F853" i="1"/>
  <c r="E360" i="1"/>
  <c r="D578" i="1"/>
  <c r="I445" i="1"/>
  <c r="B768" i="1"/>
  <c r="F313" i="1"/>
  <c r="F483" i="1"/>
  <c r="G903" i="1"/>
  <c r="D446" i="1"/>
  <c r="H908" i="1"/>
  <c r="I552" i="1"/>
  <c r="C678" i="1"/>
  <c r="D770" i="1"/>
  <c r="B817" i="1"/>
  <c r="I343" i="1"/>
  <c r="C573" i="1"/>
  <c r="C827" i="1"/>
  <c r="C370" i="1"/>
  <c r="F318" i="1"/>
  <c r="H567" i="1"/>
  <c r="B322" i="1"/>
  <c r="C347" i="1"/>
  <c r="F752" i="1"/>
  <c r="B925" i="1"/>
  <c r="E436" i="1"/>
  <c r="I838" i="1"/>
  <c r="B590" i="1"/>
  <c r="C418" i="1"/>
  <c r="F804" i="1"/>
  <c r="I425" i="1"/>
  <c r="C929" i="1"/>
  <c r="C516" i="1"/>
  <c r="I332" i="1"/>
  <c r="H938" i="1"/>
  <c r="H615" i="1"/>
  <c r="B426" i="1"/>
  <c r="F556" i="1"/>
  <c r="G513" i="1"/>
  <c r="F581" i="1"/>
  <c r="E318" i="1"/>
  <c r="G822" i="1"/>
  <c r="H520" i="1"/>
  <c r="I351" i="1"/>
  <c r="C311" i="1"/>
  <c r="C474" i="1"/>
  <c r="B487" i="1"/>
  <c r="D740" i="1"/>
  <c r="C430" i="1"/>
  <c r="B510" i="1"/>
  <c r="G489" i="1"/>
  <c r="H846" i="1"/>
  <c r="C923" i="1"/>
  <c r="F384" i="1"/>
  <c r="H286" i="1"/>
  <c r="H502" i="1"/>
  <c r="D839" i="1"/>
  <c r="G380" i="1"/>
  <c r="E951" i="1"/>
  <c r="I441" i="1"/>
  <c r="G321" i="1"/>
  <c r="I815" i="1"/>
  <c r="H500" i="1"/>
  <c r="G698" i="1"/>
  <c r="C275" i="1"/>
  <c r="C390" i="1"/>
  <c r="I855" i="1"/>
  <c r="G660" i="1"/>
  <c r="G573" i="1"/>
  <c r="G389" i="1"/>
  <c r="H349" i="1"/>
  <c r="H950" i="1"/>
  <c r="H784" i="1"/>
  <c r="H574" i="1"/>
  <c r="D318" i="1"/>
  <c r="D708" i="1"/>
  <c r="D529" i="1"/>
  <c r="D566" i="1"/>
  <c r="H794" i="1"/>
  <c r="C533" i="1"/>
  <c r="G520" i="1"/>
  <c r="H544" i="1"/>
  <c r="F863" i="1"/>
  <c r="H783" i="1"/>
  <c r="I803" i="1"/>
  <c r="H775" i="1"/>
  <c r="G300" i="1"/>
  <c r="B330" i="1"/>
  <c r="H927" i="1"/>
  <c r="C427" i="1"/>
  <c r="C903" i="1"/>
  <c r="G627" i="1"/>
  <c r="D805" i="1"/>
  <c r="I850" i="1"/>
  <c r="C423" i="1"/>
  <c r="H277" i="1"/>
  <c r="B710" i="1"/>
  <c r="F498" i="1"/>
  <c r="E353" i="1"/>
  <c r="G951" i="1"/>
  <c r="C616" i="1"/>
  <c r="C540" i="1"/>
  <c r="B909" i="1"/>
  <c r="G508" i="1"/>
  <c r="G329" i="1"/>
  <c r="G499" i="1"/>
  <c r="I865" i="1"/>
  <c r="G774" i="1"/>
  <c r="C685" i="1"/>
  <c r="D908" i="1"/>
  <c r="E552" i="1"/>
  <c r="H734" i="1"/>
  <c r="B914" i="1"/>
  <c r="A914" i="1"/>
  <c r="I875" i="1"/>
  <c r="H825" i="1"/>
  <c r="A343" i="1"/>
  <c r="H692" i="1"/>
  <c r="G676" i="1"/>
  <c r="F349" i="1"/>
  <c r="B319" i="1"/>
  <c r="E794" i="1"/>
  <c r="A398" i="1"/>
  <c r="D412" i="1"/>
  <c r="F474" i="1"/>
  <c r="H635" i="1"/>
  <c r="D399" i="1"/>
  <c r="F757" i="1"/>
  <c r="H801" i="1"/>
  <c r="C419" i="1"/>
  <c r="C803" i="1"/>
  <c r="H614" i="1"/>
  <c r="G674" i="1"/>
  <c r="D384" i="1"/>
  <c r="E393" i="1"/>
  <c r="C330" i="1"/>
  <c r="B930" i="1"/>
  <c r="C726" i="1"/>
  <c r="D829" i="1"/>
  <c r="H449" i="1"/>
  <c r="B713" i="1"/>
  <c r="A713" i="1"/>
  <c r="B834" i="1"/>
  <c r="A834" i="1"/>
  <c r="G404" i="1"/>
  <c r="E796" i="1"/>
  <c r="B312" i="1"/>
  <c r="C694" i="1"/>
  <c r="B284" i="1"/>
  <c r="G841" i="1"/>
  <c r="C815" i="1"/>
  <c r="C324" i="1"/>
  <c r="G756" i="1"/>
  <c r="E833" i="1"/>
  <c r="D621" i="1"/>
  <c r="F751" i="1"/>
  <c r="E585" i="1"/>
  <c r="D822" i="1"/>
  <c r="B462" i="1"/>
  <c r="C916" i="1"/>
  <c r="H566" i="1"/>
  <c r="A843" i="1"/>
  <c r="I789" i="1"/>
  <c r="B459" i="1"/>
  <c r="G334" i="1"/>
  <c r="C701" i="1"/>
  <c r="C549" i="1"/>
  <c r="C625" i="1"/>
  <c r="H536" i="1"/>
  <c r="C584" i="1"/>
  <c r="H397" i="1"/>
  <c r="F860" i="1"/>
  <c r="D588" i="1"/>
  <c r="C313" i="1"/>
  <c r="I682" i="1"/>
  <c r="F382" i="1"/>
  <c r="E633" i="1"/>
  <c r="C836" i="1"/>
  <c r="G680" i="1"/>
  <c r="H439" i="1"/>
  <c r="C577" i="1"/>
  <c r="F664" i="1"/>
  <c r="E572" i="1"/>
  <c r="B755" i="1"/>
  <c r="E571" i="1"/>
  <c r="F613" i="1"/>
  <c r="E826" i="1"/>
  <c r="F626" i="1"/>
  <c r="D800" i="1"/>
  <c r="F841" i="1"/>
  <c r="B321" i="1"/>
  <c r="G434" i="1"/>
  <c r="D339" i="1"/>
  <c r="I526" i="1"/>
  <c r="C807" i="1"/>
  <c r="E497" i="1"/>
  <c r="G475" i="1"/>
  <c r="C569" i="1"/>
  <c r="I554" i="1"/>
  <c r="G383" i="1"/>
  <c r="I738" i="1"/>
  <c r="I713" i="1"/>
  <c r="H336" i="1"/>
  <c r="H429" i="1"/>
  <c r="B756" i="1"/>
  <c r="E618" i="1"/>
  <c r="B884" i="1"/>
  <c r="H556" i="1"/>
  <c r="D717" i="1"/>
  <c r="C574" i="1"/>
  <c r="H411" i="1"/>
  <c r="I779" i="1"/>
  <c r="E462" i="1"/>
  <c r="F761" i="1"/>
  <c r="D598" i="1"/>
  <c r="I673" i="1"/>
  <c r="H679" i="1"/>
  <c r="D705" i="1"/>
  <c r="E689" i="1"/>
  <c r="D544" i="1"/>
  <c r="C511" i="1"/>
  <c r="F949" i="1"/>
  <c r="E383" i="1"/>
  <c r="D921" i="1"/>
  <c r="G493" i="1"/>
  <c r="I859" i="1"/>
  <c r="D881" i="1"/>
  <c r="E583" i="1"/>
  <c r="H430" i="1"/>
  <c r="I468" i="1"/>
  <c r="G625" i="1"/>
  <c r="B344" i="1"/>
  <c r="F355" i="1"/>
  <c r="H323" i="1"/>
  <c r="F742" i="1"/>
  <c r="C397" i="1"/>
  <c r="I890" i="1"/>
  <c r="I325" i="1"/>
  <c r="D576" i="1"/>
  <c r="C706" i="1"/>
  <c r="B519" i="1"/>
  <c r="E677" i="1"/>
  <c r="D382" i="1"/>
  <c r="G518" i="1"/>
  <c r="H891" i="1"/>
  <c r="H532" i="1"/>
  <c r="I795" i="1"/>
  <c r="E595" i="1"/>
  <c r="H613" i="1"/>
  <c r="G824" i="1"/>
  <c r="H791" i="1"/>
  <c r="D684" i="1"/>
  <c r="C369" i="1"/>
  <c r="D329" i="1"/>
  <c r="E723" i="1"/>
  <c r="F737" i="1"/>
  <c r="F586" i="1"/>
  <c r="G623" i="1"/>
  <c r="F835" i="1"/>
  <c r="I292" i="1"/>
  <c r="E879" i="1"/>
  <c r="G738" i="1"/>
  <c r="C431" i="1"/>
  <c r="B618" i="1"/>
  <c r="C750" i="1"/>
  <c r="I827" i="1"/>
  <c r="C709" i="1"/>
  <c r="I884" i="1"/>
  <c r="I473" i="1"/>
  <c r="H367" i="1"/>
  <c r="C585" i="1"/>
  <c r="E773" i="1"/>
  <c r="A789" i="1"/>
  <c r="H603" i="1"/>
  <c r="C661" i="1"/>
  <c r="H780" i="1"/>
  <c r="H777" i="1"/>
  <c r="F828" i="1"/>
  <c r="C689" i="1"/>
  <c r="G782" i="1"/>
  <c r="G838" i="1"/>
  <c r="I352" i="1"/>
  <c r="D450" i="1"/>
  <c r="I511" i="1"/>
  <c r="H682" i="1"/>
  <c r="I936" i="1"/>
  <c r="E477" i="1"/>
  <c r="F900" i="1"/>
  <c r="D522" i="1"/>
  <c r="H330" i="1"/>
  <c r="B668" i="1"/>
  <c r="D657" i="1"/>
  <c r="H703" i="1"/>
  <c r="C551" i="1"/>
  <c r="I579" i="1"/>
  <c r="F561" i="1"/>
  <c r="E279" i="1"/>
  <c r="H722" i="1"/>
  <c r="D623" i="1"/>
  <c r="G454" i="1"/>
  <c r="B575" i="1"/>
  <c r="A575" i="1"/>
  <c r="E597" i="1"/>
  <c r="D650" i="1"/>
  <c r="I444" i="1"/>
  <c r="E367" i="1"/>
  <c r="G864" i="1"/>
  <c r="D553" i="1"/>
  <c r="I886" i="1"/>
  <c r="I539" i="1"/>
  <c r="E611" i="1"/>
  <c r="B877" i="1"/>
  <c r="F690" i="1"/>
  <c r="F810" i="1"/>
  <c r="G727" i="1"/>
  <c r="C855" i="1"/>
  <c r="E953" i="1"/>
  <c r="C925" i="1"/>
  <c r="D594" i="1"/>
  <c r="D806" i="1"/>
  <c r="G415" i="1"/>
  <c r="I697" i="1"/>
  <c r="G637" i="1"/>
  <c r="I572" i="1"/>
  <c r="F688" i="1"/>
  <c r="I870" i="1"/>
  <c r="C362" i="1"/>
  <c r="F703" i="1"/>
  <c r="B731" i="1"/>
  <c r="G868" i="1"/>
  <c r="H557" i="1"/>
  <c r="F620" i="1"/>
  <c r="C279" i="1"/>
  <c r="D722" i="1"/>
  <c r="G762" i="1"/>
  <c r="D558" i="1"/>
  <c r="H340" i="1"/>
  <c r="I765" i="1"/>
  <c r="F287" i="1"/>
  <c r="C481" i="1"/>
  <c r="B658" i="1"/>
  <c r="I431" i="1"/>
  <c r="E818" i="1"/>
  <c r="B812" i="1"/>
  <c r="C875" i="1"/>
  <c r="I733" i="1"/>
  <c r="D375" i="1"/>
  <c r="G869" i="1"/>
  <c r="G882" i="1"/>
  <c r="B765" i="1"/>
  <c r="H453" i="1"/>
  <c r="E772" i="1"/>
  <c r="E379" i="1"/>
  <c r="F481" i="1"/>
  <c r="E887" i="1"/>
  <c r="I945" i="1"/>
  <c r="E453" i="1"/>
  <c r="H662" i="1"/>
  <c r="I746" i="1"/>
  <c r="I645" i="1"/>
  <c r="I378" i="1"/>
  <c r="B586" i="1"/>
  <c r="D496" i="1"/>
  <c r="D619" i="1"/>
  <c r="E463" i="1"/>
  <c r="C338" i="1"/>
  <c r="D381" i="1"/>
  <c r="H365" i="1"/>
  <c r="F545" i="1"/>
  <c r="I521" i="1"/>
  <c r="B383" i="1"/>
  <c r="I438" i="1"/>
  <c r="G817" i="1"/>
  <c r="E295" i="1"/>
  <c r="D515" i="1"/>
  <c r="F429" i="1"/>
  <c r="D346" i="1"/>
  <c r="H702" i="1"/>
  <c r="I491" i="1"/>
  <c r="C341" i="1"/>
  <c r="F350" i="1"/>
  <c r="E394" i="1"/>
  <c r="C882" i="1"/>
  <c r="G509" i="1"/>
  <c r="H312" i="1"/>
  <c r="H317" i="1"/>
  <c r="F679" i="1"/>
  <c r="D712" i="1"/>
  <c r="E549" i="1"/>
  <c r="C445" i="1"/>
  <c r="H504" i="1"/>
  <c r="E607" i="1"/>
  <c r="D535" i="1"/>
  <c r="G775" i="1"/>
  <c r="G890" i="1"/>
  <c r="G677" i="1"/>
  <c r="I776" i="1"/>
  <c r="F274" i="1"/>
  <c r="E823" i="1"/>
  <c r="G418" i="1"/>
  <c r="C593" i="1"/>
  <c r="H836" i="1"/>
  <c r="C305" i="1"/>
  <c r="E641" i="1"/>
  <c r="I611" i="1"/>
  <c r="F439" i="1"/>
  <c r="F577" i="1"/>
  <c r="F927" i="1"/>
  <c r="F423" i="1"/>
  <c r="G624" i="1"/>
  <c r="H693" i="1"/>
  <c r="E602" i="1"/>
  <c r="I329" i="1"/>
  <c r="E410" i="1"/>
  <c r="E449" i="1"/>
  <c r="I279" i="1"/>
  <c r="F378" i="1"/>
  <c r="E630" i="1"/>
  <c r="H911" i="1"/>
  <c r="G428" i="1"/>
  <c r="F681" i="1"/>
  <c r="E434" i="1"/>
  <c r="D643" i="1"/>
  <c r="C371" i="1"/>
  <c r="F337" i="1"/>
  <c r="F376" i="1"/>
  <c r="C467" i="1"/>
  <c r="B381" i="1"/>
  <c r="F442" i="1"/>
  <c r="E727" i="1"/>
  <c r="D438" i="1"/>
  <c r="B431" i="1"/>
  <c r="B654" i="1"/>
  <c r="I404" i="1"/>
  <c r="I796" i="1"/>
  <c r="G342" i="1"/>
  <c r="G634" i="1"/>
  <c r="C453" i="1"/>
  <c r="F913" i="1"/>
  <c r="C479" i="1"/>
  <c r="I379" i="1"/>
  <c r="C587" i="1"/>
  <c r="G937" i="1"/>
  <c r="G535" i="1"/>
  <c r="F799" i="1"/>
  <c r="H768" i="1"/>
  <c r="D631" i="1"/>
  <c r="C286" i="1"/>
  <c r="I274" i="1"/>
  <c r="F539" i="1"/>
  <c r="C823" i="1"/>
  <c r="E418" i="1"/>
  <c r="I305" i="1"/>
  <c r="C866" i="1"/>
  <c r="H928" i="1"/>
  <c r="H641" i="1"/>
  <c r="H599" i="1"/>
  <c r="B572" i="1"/>
  <c r="H895" i="1"/>
  <c r="H718" i="1"/>
  <c r="G695" i="1"/>
  <c r="G877" i="1"/>
  <c r="F731" i="1"/>
  <c r="G865" i="1"/>
  <c r="H551" i="1"/>
  <c r="B276" i="1"/>
  <c r="C449" i="1"/>
  <c r="B561" i="1"/>
  <c r="G279" i="1"/>
  <c r="H769" i="1"/>
  <c r="B538" i="1"/>
  <c r="I787" i="1"/>
  <c r="I802" i="1"/>
  <c r="B358" i="1"/>
  <c r="H514" i="1"/>
  <c r="I545" i="1"/>
  <c r="C736" i="1"/>
  <c r="C727" i="1"/>
  <c r="F771" i="1"/>
  <c r="C582" i="1"/>
  <c r="C644" i="1"/>
  <c r="I672" i="1"/>
  <c r="G357" i="1"/>
  <c r="G922" i="1"/>
  <c r="G858" i="1"/>
  <c r="H918" i="1"/>
  <c r="I364" i="1"/>
  <c r="E314" i="1"/>
  <c r="E746" i="1"/>
  <c r="H798" i="1"/>
  <c r="H346" i="1"/>
  <c r="E531" i="1"/>
  <c r="D882" i="1"/>
  <c r="F778" i="1"/>
  <c r="E922" i="1"/>
  <c r="G606" i="1"/>
  <c r="G559" i="1"/>
  <c r="D759" i="1"/>
  <c r="E645" i="1"/>
  <c r="D541" i="1"/>
  <c r="D562" i="1"/>
  <c r="F847" i="1"/>
  <c r="E285" i="1"/>
  <c r="B778" i="1"/>
  <c r="E503" i="1"/>
  <c r="F699" i="1"/>
  <c r="C648" i="1"/>
  <c r="F856" i="1"/>
  <c r="I289" i="1"/>
  <c r="H272" i="1"/>
  <c r="D458" i="1"/>
  <c r="E443" i="1"/>
  <c r="B747" i="1"/>
  <c r="I753" i="1"/>
  <c r="G770" i="1"/>
  <c r="D480" i="1"/>
  <c r="H914" i="1"/>
  <c r="G542" i="1"/>
  <c r="E813" i="1"/>
  <c r="E653" i="1"/>
  <c r="G733" i="1"/>
  <c r="H897" i="1"/>
  <c r="H560" i="1"/>
  <c r="H786" i="1"/>
  <c r="C862" i="1"/>
  <c r="B591" i="1"/>
  <c r="B714" i="1"/>
  <c r="C307" i="1"/>
  <c r="C565" i="1"/>
  <c r="F918" i="1"/>
  <c r="I724" i="1"/>
  <c r="I565" i="1"/>
  <c r="I388" i="1"/>
  <c r="I417" i="1"/>
  <c r="B798" i="1"/>
  <c r="G670" i="1"/>
  <c r="G694" i="1"/>
  <c r="E288" i="1"/>
  <c r="D457" i="1"/>
  <c r="H926" i="1"/>
  <c r="F416" i="1"/>
  <c r="E846" i="1"/>
  <c r="H355" i="1"/>
  <c r="C863" i="1"/>
  <c r="G299" i="1"/>
  <c r="D912" i="1"/>
  <c r="E273" i="1"/>
  <c r="D422" i="1"/>
  <c r="G553" i="1"/>
  <c r="D878" i="1"/>
  <c r="C899" i="1"/>
  <c r="F600" i="1"/>
  <c r="D470" i="1"/>
  <c r="B418" i="1"/>
  <c r="B934" i="1"/>
  <c r="E534" i="1"/>
  <c r="G320" i="1"/>
  <c r="E866" i="1"/>
  <c r="C928" i="1"/>
  <c r="H839" i="1"/>
  <c r="G785" i="1"/>
  <c r="I348" i="1"/>
  <c r="C697" i="1"/>
  <c r="B637" i="1"/>
  <c r="E280" i="1"/>
  <c r="D867" i="1"/>
  <c r="C695" i="1"/>
  <c r="D277" i="1"/>
  <c r="F710" i="1"/>
  <c r="F377" i="1"/>
  <c r="B540" i="1"/>
  <c r="I774" i="1"/>
  <c r="C579" i="1"/>
  <c r="B596" i="1"/>
  <c r="G685" i="1"/>
  <c r="D620" i="1"/>
  <c r="B737" i="1"/>
  <c r="I390" i="1"/>
  <c r="E601" i="1"/>
  <c r="E424" i="1"/>
  <c r="I808" i="1"/>
  <c r="C354" i="1"/>
  <c r="E526" i="1"/>
  <c r="D331" i="1"/>
  <c r="G741" i="1"/>
  <c r="H563" i="1"/>
  <c r="D272" i="1"/>
  <c r="C433" i="1"/>
  <c r="B931" i="1"/>
  <c r="G443" i="1"/>
  <c r="H940" i="1"/>
  <c r="G753" i="1"/>
  <c r="B683" i="1"/>
  <c r="G525" i="1"/>
  <c r="C672" i="1"/>
  <c r="E834" i="1"/>
  <c r="D812" i="1"/>
  <c r="G875" i="1"/>
  <c r="B845" i="1"/>
  <c r="G491" i="1"/>
  <c r="G464" i="1"/>
  <c r="G952" i="1"/>
  <c r="E862" i="1"/>
  <c r="I854" i="1"/>
  <c r="E340" i="1"/>
  <c r="F612" i="1"/>
  <c r="G294" i="1"/>
  <c r="H807" i="1"/>
  <c r="G932" i="1"/>
  <c r="D725" i="1"/>
  <c r="E514" i="1"/>
  <c r="E309" i="1"/>
  <c r="G575" i="1"/>
  <c r="D292" i="1"/>
  <c r="C405" i="1"/>
  <c r="B818" i="1"/>
  <c r="B831" i="1"/>
  <c r="D825" i="1"/>
  <c r="F343" i="1"/>
  <c r="B786" i="1"/>
  <c r="E714" i="1"/>
  <c r="F310" i="1"/>
  <c r="H297" i="1"/>
  <c r="E676" i="1"/>
  <c r="F501" i="1"/>
  <c r="B707" i="1"/>
  <c r="C953" i="1"/>
  <c r="D686" i="1"/>
  <c r="I892" i="1"/>
  <c r="G779" i="1"/>
  <c r="I462" i="1"/>
  <c r="G566" i="1"/>
  <c r="C564" i="1"/>
  <c r="E904" i="1"/>
  <c r="H412" i="1"/>
  <c r="I948" i="1"/>
  <c r="E946" i="1"/>
  <c r="B777" i="1"/>
  <c r="B622" i="1"/>
  <c r="I694" i="1"/>
  <c r="E790" i="1"/>
  <c r="A855" i="1"/>
  <c r="D676" i="1"/>
  <c r="E501" i="1"/>
  <c r="G556" i="1"/>
  <c r="G392" i="1"/>
  <c r="H621" i="1"/>
  <c r="D465" i="1"/>
  <c r="I513" i="1"/>
  <c r="B585" i="1"/>
  <c r="D773" i="1"/>
  <c r="I411" i="1"/>
  <c r="F885" i="1"/>
  <c r="I395" i="1"/>
  <c r="H872" i="1"/>
  <c r="I598" i="1"/>
  <c r="B564" i="1"/>
  <c r="I766" i="1"/>
  <c r="B763" i="1"/>
  <c r="E412" i="1"/>
  <c r="C793" i="1"/>
  <c r="G661" i="1"/>
  <c r="H740" i="1"/>
  <c r="A925" i="1"/>
  <c r="G673" i="1"/>
  <c r="E694" i="1"/>
  <c r="G701" i="1"/>
  <c r="F352" i="1"/>
  <c r="C592" i="1"/>
  <c r="D880" i="1"/>
  <c r="B692" i="1"/>
  <c r="G921" i="1"/>
  <c r="I493" i="1"/>
  <c r="C385" i="1"/>
  <c r="D506" i="1"/>
  <c r="B556" i="1"/>
  <c r="I319" i="1"/>
  <c r="D473" i="1"/>
  <c r="H581" i="1"/>
  <c r="B318" i="1"/>
  <c r="B484" i="1"/>
  <c r="E779" i="1"/>
  <c r="G462" i="1"/>
  <c r="H916" i="1"/>
  <c r="G414" i="1"/>
  <c r="C739" i="1"/>
  <c r="H395" i="1"/>
  <c r="F872" i="1"/>
  <c r="C904" i="1"/>
  <c r="G948" i="1"/>
  <c r="G752" i="1"/>
  <c r="I487" i="1"/>
  <c r="C946" i="1"/>
  <c r="H271" i="1"/>
  <c r="B740" i="1"/>
  <c r="B780" i="1"/>
  <c r="H925" i="1"/>
  <c r="E809" i="1"/>
  <c r="F312" i="1"/>
  <c r="F436" i="1"/>
  <c r="F673" i="1"/>
  <c r="I568" i="1"/>
  <c r="E705" i="1"/>
  <c r="I510" i="1"/>
  <c r="I544" i="1"/>
  <c r="I549" i="1"/>
  <c r="B836" i="1"/>
  <c r="A836" i="1"/>
  <c r="H306" i="1"/>
  <c r="D493" i="1"/>
  <c r="E892" i="1"/>
  <c r="H484" i="1"/>
  <c r="D462" i="1"/>
  <c r="A567" i="1"/>
  <c r="F598" i="1"/>
  <c r="G487" i="1"/>
  <c r="E864" i="1"/>
  <c r="G926" i="1"/>
  <c r="E306" i="1"/>
  <c r="B833" i="1"/>
  <c r="F880" i="1"/>
  <c r="I692" i="1"/>
  <c r="A488" i="1"/>
  <c r="C444" i="1"/>
  <c r="G709" i="1"/>
  <c r="D556" i="1"/>
  <c r="G953" i="1"/>
  <c r="H319" i="1"/>
  <c r="F784" i="1"/>
  <c r="I581" i="1"/>
  <c r="B773" i="1"/>
  <c r="D411" i="1"/>
  <c r="I359" i="1"/>
  <c r="F398" i="1"/>
  <c r="F395" i="1"/>
  <c r="C872" i="1"/>
  <c r="F766" i="1"/>
  <c r="G763" i="1"/>
  <c r="E793" i="1"/>
  <c r="H583" i="1"/>
  <c r="B948" i="1"/>
  <c r="A667" i="1"/>
  <c r="D421" i="1"/>
  <c r="C809" i="1"/>
  <c r="D312" i="1"/>
  <c r="G828" i="1"/>
  <c r="D673" i="1"/>
  <c r="E568" i="1"/>
  <c r="G671" i="1"/>
  <c r="G510" i="1"/>
  <c r="F926" i="1"/>
  <c r="C712" i="1"/>
  <c r="B655" i="1"/>
  <c r="H352" i="1"/>
  <c r="E504" i="1"/>
  <c r="C912" i="1"/>
  <c r="F827" i="1"/>
  <c r="G784" i="1"/>
  <c r="D763" i="1"/>
  <c r="I809" i="1"/>
  <c r="C436" i="1"/>
  <c r="H893" i="1"/>
  <c r="E440" i="1"/>
  <c r="D756" i="1"/>
  <c r="F855" i="1"/>
  <c r="I880" i="1"/>
  <c r="H488" i="1"/>
  <c r="H444" i="1"/>
  <c r="E827" i="1"/>
  <c r="C820" i="1"/>
  <c r="G506" i="1"/>
  <c r="H717" i="1"/>
  <c r="F319" i="1"/>
  <c r="H318" i="1"/>
  <c r="B411" i="1"/>
  <c r="B533" i="1"/>
  <c r="D398" i="1"/>
  <c r="D395" i="1"/>
  <c r="C598" i="1"/>
  <c r="F669" i="1"/>
  <c r="D474" i="1"/>
  <c r="D459" i="1"/>
  <c r="F271" i="1"/>
  <c r="H421" i="1"/>
  <c r="F391" i="1"/>
  <c r="F906" i="1"/>
  <c r="H797" i="1"/>
  <c r="E278" i="1"/>
  <c r="D926" i="1"/>
  <c r="G549" i="1"/>
  <c r="D555" i="1"/>
  <c r="C306" i="1"/>
  <c r="D615" i="1"/>
  <c r="B297" i="1"/>
  <c r="H880" i="1"/>
  <c r="F750" i="1"/>
  <c r="D840" i="1"/>
  <c r="E573" i="1"/>
  <c r="F426" i="1"/>
  <c r="C493" i="1"/>
  <c r="H604" i="1"/>
  <c r="C506" i="1"/>
  <c r="I556" i="1"/>
  <c r="D707" i="1"/>
  <c r="E349" i="1"/>
  <c r="A319" i="1"/>
  <c r="D784" i="1"/>
  <c r="B892" i="1"/>
  <c r="F484" i="1"/>
  <c r="G529" i="1"/>
  <c r="I885" i="1"/>
  <c r="E359" i="1"/>
  <c r="C395" i="1"/>
  <c r="E490" i="1"/>
  <c r="H881" i="1"/>
  <c r="F322" i="1"/>
  <c r="D603" i="1"/>
  <c r="H311" i="1"/>
  <c r="C487" i="1"/>
  <c r="I334" i="1"/>
  <c r="E925" i="1"/>
  <c r="I312" i="1"/>
  <c r="I430" i="1"/>
  <c r="E888" i="1"/>
  <c r="G471" i="1"/>
  <c r="E915" i="1"/>
  <c r="C349" i="1"/>
  <c r="C686" i="1"/>
  <c r="H859" i="1"/>
  <c r="D581" i="1"/>
  <c r="E529" i="1"/>
  <c r="H669" i="1"/>
  <c r="F622" i="1"/>
  <c r="G290" i="1"/>
  <c r="F504" i="1"/>
  <c r="H660" i="1"/>
  <c r="I604" i="1"/>
  <c r="H506" i="1"/>
  <c r="I707" i="1"/>
  <c r="I669" i="1"/>
  <c r="A707" i="1"/>
  <c r="B359" i="1"/>
  <c r="B794" i="1"/>
  <c r="E520" i="1"/>
  <c r="E347" i="1"/>
  <c r="A603" i="1"/>
  <c r="D663" i="1"/>
  <c r="E777" i="1"/>
  <c r="E797" i="1"/>
  <c r="A471" i="1"/>
  <c r="C782" i="1"/>
  <c r="H399" i="1"/>
  <c r="E863" i="1"/>
  <c r="C844" i="1"/>
  <c r="H833" i="1"/>
  <c r="C660" i="1"/>
  <c r="A692" i="1"/>
  <c r="G659" i="1"/>
  <c r="H676" i="1"/>
  <c r="E370" i="1"/>
  <c r="G707" i="1"/>
  <c r="G465" i="1"/>
  <c r="E859" i="1"/>
  <c r="F367" i="1"/>
  <c r="H585" i="1"/>
  <c r="B581" i="1"/>
  <c r="F574" i="1"/>
  <c r="B779" i="1"/>
  <c r="B529" i="1"/>
  <c r="E566" i="1"/>
  <c r="G359" i="1"/>
  <c r="F794" i="1"/>
  <c r="H533" i="1"/>
  <c r="E881" i="1"/>
  <c r="F843" i="1"/>
  <c r="D669" i="1"/>
  <c r="H459" i="1"/>
  <c r="I780" i="1"/>
  <c r="D777" i="1"/>
  <c r="G430" i="1"/>
  <c r="I290" i="1"/>
  <c r="I888" i="1"/>
  <c r="D797" i="1"/>
  <c r="I471" i="1"/>
  <c r="C947" i="1"/>
  <c r="I659" i="1"/>
  <c r="G488" i="1"/>
  <c r="B451" i="1"/>
  <c r="I426" i="1"/>
  <c r="F392" i="1"/>
  <c r="D751" i="1"/>
  <c r="F950" i="1"/>
  <c r="G473" i="1"/>
  <c r="H686" i="1"/>
  <c r="C465" i="1"/>
  <c r="D779" i="1"/>
  <c r="I794" i="1"/>
  <c r="B347" i="1"/>
  <c r="G789" i="1"/>
  <c r="I777" i="1"/>
  <c r="F527" i="1"/>
  <c r="I489" i="1"/>
  <c r="D754" i="1"/>
  <c r="H573" i="1"/>
  <c r="H820" i="1"/>
  <c r="F604" i="1"/>
  <c r="H739" i="1"/>
  <c r="F351" i="1"/>
  <c r="D322" i="1"/>
  <c r="H904" i="1"/>
  <c r="C789" i="1"/>
  <c r="B906" i="1"/>
  <c r="E471" i="1"/>
  <c r="E701" i="1"/>
  <c r="F457" i="1"/>
  <c r="A635" i="1"/>
  <c r="H848" i="1"/>
  <c r="I299" i="1"/>
  <c r="E844" i="1"/>
  <c r="C833" i="1"/>
  <c r="I501" i="1"/>
  <c r="G385" i="1"/>
  <c r="D509" i="1"/>
  <c r="D622" i="1"/>
  <c r="B290" i="1"/>
  <c r="H790" i="1"/>
  <c r="I947" i="1"/>
  <c r="I527" i="1"/>
  <c r="I689" i="1"/>
  <c r="D278" i="1"/>
  <c r="G587" i="1"/>
  <c r="I742" i="1"/>
  <c r="C919" i="1"/>
  <c r="F419" i="1"/>
  <c r="E401" i="1"/>
  <c r="G397" i="1"/>
  <c r="E511" i="1"/>
  <c r="B674" i="1"/>
  <c r="F502" i="1"/>
  <c r="G936" i="1"/>
  <c r="E821" i="1"/>
  <c r="C902" i="1"/>
  <c r="F522" i="1"/>
  <c r="H437" i="1"/>
  <c r="F826" i="1"/>
  <c r="B403" i="1"/>
  <c r="I427" i="1"/>
  <c r="E903" i="1"/>
  <c r="C671" i="1"/>
  <c r="I705" i="1"/>
  <c r="F782" i="1"/>
  <c r="C926" i="1"/>
  <c r="F544" i="1"/>
  <c r="E889" i="1"/>
  <c r="D570" i="1"/>
  <c r="H757" i="1"/>
  <c r="I504" i="1"/>
  <c r="F594" i="1"/>
  <c r="C401" i="1"/>
  <c r="F530" i="1"/>
  <c r="B397" i="1"/>
  <c r="F899" i="1"/>
  <c r="D325" i="1"/>
  <c r="F300" i="1"/>
  <c r="F706" i="1"/>
  <c r="D519" i="1"/>
  <c r="B860" i="1"/>
  <c r="G588" i="1"/>
  <c r="G286" i="1"/>
  <c r="C274" i="1"/>
  <c r="H823" i="1"/>
  <c r="F345" i="1"/>
  <c r="G910" i="1"/>
  <c r="E328" i="1"/>
  <c r="G512" i="1"/>
  <c r="B941" i="1"/>
  <c r="E469" i="1"/>
  <c r="E675" i="1"/>
  <c r="E905" i="1"/>
  <c r="E599" i="1"/>
  <c r="D900" i="1"/>
  <c r="C522" i="1"/>
  <c r="H697" i="1"/>
  <c r="E927" i="1"/>
  <c r="B571" i="1"/>
  <c r="D437" i="1"/>
  <c r="E626" i="1"/>
  <c r="F427" i="1"/>
  <c r="C895" i="1"/>
  <c r="I629" i="1"/>
  <c r="B627" i="1"/>
  <c r="E589" i="1"/>
  <c r="H624" i="1"/>
  <c r="H326" i="1"/>
  <c r="G476" i="1"/>
  <c r="B277" i="1"/>
  <c r="E402" i="1"/>
  <c r="G441" i="1"/>
  <c r="F369" i="1"/>
  <c r="B446" i="1"/>
  <c r="C930" i="1"/>
  <c r="E909" i="1"/>
  <c r="F332" i="1"/>
  <c r="H291" i="1"/>
  <c r="D870" i="1"/>
  <c r="H829" i="1"/>
  <c r="F579" i="1"/>
  <c r="I596" i="1"/>
  <c r="I472" i="1"/>
  <c r="F805" i="1"/>
  <c r="C589" i="1"/>
  <c r="B819" i="1"/>
  <c r="G326" i="1"/>
  <c r="B498" i="1"/>
  <c r="G353" i="1"/>
  <c r="G791" i="1"/>
  <c r="G668" i="1"/>
  <c r="H657" i="1"/>
  <c r="C723" i="1"/>
  <c r="A558" i="1"/>
  <c r="A654" i="1"/>
  <c r="G923" i="1"/>
  <c r="E408" i="1"/>
  <c r="B594" i="1"/>
  <c r="C530" i="1"/>
  <c r="I899" i="1"/>
  <c r="B356" i="1"/>
  <c r="H890" i="1"/>
  <c r="E325" i="1"/>
  <c r="E519" i="1"/>
  <c r="G313" i="1"/>
  <c r="E286" i="1"/>
  <c r="I382" i="1"/>
  <c r="I934" i="1"/>
  <c r="I821" i="1"/>
  <c r="F368" i="1"/>
  <c r="I680" i="1"/>
  <c r="C328" i="1"/>
  <c r="D512" i="1"/>
  <c r="I715" i="1"/>
  <c r="B534" i="1"/>
  <c r="F691" i="1"/>
  <c r="C469" i="1"/>
  <c r="C494" i="1"/>
  <c r="B439" i="1"/>
  <c r="B675" i="1"/>
  <c r="H380" i="1"/>
  <c r="G905" i="1"/>
  <c r="G764" i="1"/>
  <c r="C785" i="1"/>
  <c r="C571" i="1"/>
  <c r="H933" i="1"/>
  <c r="C626" i="1"/>
  <c r="B528" i="1"/>
  <c r="I819" i="1"/>
  <c r="G867" i="1"/>
  <c r="E326" i="1"/>
  <c r="C476" i="1"/>
  <c r="C498" i="1"/>
  <c r="G332" i="1"/>
  <c r="B870" i="1"/>
  <c r="B579" i="1"/>
  <c r="F923" i="1"/>
  <c r="E470" i="1"/>
  <c r="B502" i="1"/>
  <c r="H440" i="1"/>
  <c r="F891" i="1"/>
  <c r="I806" i="1"/>
  <c r="C492" i="1"/>
  <c r="E439" i="1"/>
  <c r="E380" i="1"/>
  <c r="E348" i="1"/>
  <c r="H628" i="1"/>
  <c r="I498" i="1"/>
  <c r="D537" i="1"/>
  <c r="C332" i="1"/>
  <c r="G643" i="1"/>
  <c r="I288" i="1"/>
  <c r="D864" i="1"/>
  <c r="G468" i="1"/>
  <c r="I635" i="1"/>
  <c r="I712" i="1"/>
  <c r="B544" i="1"/>
  <c r="G416" i="1"/>
  <c r="F399" i="1"/>
  <c r="F555" i="1"/>
  <c r="B757" i="1"/>
  <c r="G355" i="1"/>
  <c r="E848" i="1"/>
  <c r="C299" i="1"/>
  <c r="G844" i="1"/>
  <c r="I587" i="1"/>
  <c r="E937" i="1"/>
  <c r="E323" i="1"/>
  <c r="C273" i="1"/>
  <c r="D799" i="1"/>
  <c r="H803" i="1"/>
  <c r="B600" i="1"/>
  <c r="C890" i="1"/>
  <c r="D300" i="1"/>
  <c r="B682" i="1"/>
  <c r="G382" i="1"/>
  <c r="F482" i="1"/>
  <c r="D368" i="1"/>
  <c r="B593" i="1"/>
  <c r="E836" i="1"/>
  <c r="E891" i="1"/>
  <c r="D811" i="1"/>
  <c r="D691" i="1"/>
  <c r="E849" i="1"/>
  <c r="D439" i="1"/>
  <c r="C839" i="1"/>
  <c r="G447" i="1"/>
  <c r="D380" i="1"/>
  <c r="F374" i="1"/>
  <c r="H785" i="1"/>
  <c r="G348" i="1"/>
  <c r="E697" i="1"/>
  <c r="H637" i="1"/>
  <c r="D804" i="1"/>
  <c r="H755" i="1"/>
  <c r="F933" i="1"/>
  <c r="B613" i="1"/>
  <c r="C636" i="1"/>
  <c r="I895" i="1"/>
  <c r="G629" i="1"/>
  <c r="E800" i="1"/>
  <c r="F718" i="1"/>
  <c r="G850" i="1"/>
  <c r="E624" i="1"/>
  <c r="B326" i="1"/>
  <c r="C693" i="1"/>
  <c r="H402" i="1"/>
  <c r="I647" i="1"/>
  <c r="E498" i="1"/>
  <c r="H616" i="1"/>
  <c r="I540" i="1"/>
  <c r="B291" i="1"/>
  <c r="I508" i="1"/>
  <c r="F829" i="1"/>
  <c r="I731" i="1"/>
  <c r="I665" i="1"/>
  <c r="G538" i="1"/>
  <c r="F338" i="1"/>
  <c r="D552" i="1"/>
  <c r="E625" i="1"/>
  <c r="G889" i="1"/>
  <c r="F846" i="1"/>
  <c r="H273" i="1"/>
  <c r="H590" i="1"/>
  <c r="G799" i="1"/>
  <c r="D767" i="1"/>
  <c r="F576" i="1"/>
  <c r="H519" i="1"/>
  <c r="E682" i="1"/>
  <c r="B482" i="1"/>
  <c r="D440" i="1"/>
  <c r="I836" i="1"/>
  <c r="F711" i="1"/>
  <c r="G849" i="1"/>
  <c r="F839" i="1"/>
  <c r="H393" i="1"/>
  <c r="D403" i="1"/>
  <c r="E413" i="1"/>
  <c r="D332" i="1"/>
  <c r="I919" i="1"/>
  <c r="G767" i="1"/>
  <c r="F356" i="1"/>
  <c r="A768" i="1"/>
  <c r="B470" i="1"/>
  <c r="B849" i="1"/>
  <c r="G494" i="1"/>
  <c r="C632" i="1"/>
  <c r="C280" i="1"/>
  <c r="D933" i="1"/>
  <c r="G432" i="1"/>
  <c r="F316" i="1"/>
  <c r="B624" i="1"/>
  <c r="E695" i="1"/>
  <c r="E693" i="1"/>
  <c r="B647" i="1"/>
  <c r="F616" i="1"/>
  <c r="C684" i="1"/>
  <c r="B332" i="1"/>
  <c r="H896" i="1"/>
  <c r="H561" i="1"/>
  <c r="H814" i="1"/>
  <c r="I323" i="1"/>
  <c r="G801" i="1"/>
  <c r="I422" i="1"/>
  <c r="E783" i="1"/>
  <c r="H919" i="1"/>
  <c r="B518" i="1"/>
  <c r="B691" i="1"/>
  <c r="D532" i="1"/>
  <c r="H716" i="1"/>
  <c r="E664" i="1"/>
  <c r="D393" i="1"/>
  <c r="H804" i="1"/>
  <c r="D402" i="1"/>
  <c r="I951" i="1"/>
  <c r="E616" i="1"/>
  <c r="F446" i="1"/>
  <c r="H687" i="1"/>
  <c r="B829" i="1"/>
  <c r="C329" i="1"/>
  <c r="G449" i="1"/>
  <c r="E810" i="1"/>
  <c r="B814" i="1"/>
  <c r="A814" i="1"/>
  <c r="H689" i="1"/>
  <c r="B278" i="1"/>
  <c r="I701" i="1"/>
  <c r="C838" i="1"/>
  <c r="G570" i="1"/>
  <c r="H655" i="1"/>
  <c r="C846" i="1"/>
  <c r="I863" i="1"/>
  <c r="E450" i="1"/>
  <c r="F299" i="1"/>
  <c r="F584" i="1"/>
  <c r="F273" i="1"/>
  <c r="D783" i="1"/>
  <c r="I923" i="1"/>
  <c r="F590" i="1"/>
  <c r="I397" i="1"/>
  <c r="E614" i="1"/>
  <c r="E890" i="1"/>
  <c r="I384" i="1"/>
  <c r="D682" i="1"/>
  <c r="C776" i="1"/>
  <c r="G470" i="1"/>
  <c r="D345" i="1"/>
  <c r="G788" i="1"/>
  <c r="F934" i="1"/>
  <c r="H548" i="1"/>
  <c r="C910" i="1"/>
  <c r="G811" i="1"/>
  <c r="E806" i="1"/>
  <c r="B715" i="1"/>
  <c r="B711" i="1"/>
  <c r="G532" i="1"/>
  <c r="B928" i="1"/>
  <c r="C641" i="1"/>
  <c r="E494" i="1"/>
  <c r="C447" i="1"/>
  <c r="D547" i="1"/>
  <c r="B632" i="1"/>
  <c r="D664" i="1"/>
  <c r="C628" i="1"/>
  <c r="E330" i="1"/>
  <c r="F425" i="1"/>
  <c r="B933" i="1"/>
  <c r="G944" i="1"/>
  <c r="E432" i="1"/>
  <c r="I903" i="1"/>
  <c r="F361" i="1"/>
  <c r="C850" i="1"/>
  <c r="F516" i="1"/>
  <c r="H695" i="1"/>
  <c r="I710" i="1"/>
  <c r="C284" i="1"/>
  <c r="H647" i="1"/>
  <c r="F537" i="1"/>
  <c r="G652" i="1"/>
  <c r="D377" i="1"/>
  <c r="H446" i="1"/>
  <c r="H726" i="1"/>
  <c r="H602" i="1"/>
  <c r="E378" i="1"/>
  <c r="I781" i="1"/>
  <c r="E860" i="1"/>
  <c r="H910" i="1"/>
  <c r="H711" i="1"/>
  <c r="I716" i="1"/>
  <c r="I632" i="1"/>
  <c r="B374" i="1"/>
  <c r="B377" i="1"/>
  <c r="I275" i="1"/>
  <c r="B665" i="1"/>
  <c r="A665" i="1"/>
  <c r="B940" i="1"/>
  <c r="A940" i="1"/>
  <c r="E478" i="1"/>
  <c r="I408" i="1"/>
  <c r="I401" i="1"/>
  <c r="C614" i="1"/>
  <c r="H576" i="1"/>
  <c r="F886" i="1"/>
  <c r="F518" i="1"/>
  <c r="H633" i="1"/>
  <c r="H764" i="1"/>
  <c r="B387" i="1"/>
  <c r="E437" i="1"/>
  <c r="C432" i="1"/>
  <c r="B316" i="1"/>
  <c r="H850" i="1"/>
  <c r="H423" i="1"/>
  <c r="H792" i="1"/>
  <c r="D284" i="1"/>
  <c r="F647" i="1"/>
  <c r="B537" i="1"/>
  <c r="C951" i="1"/>
  <c r="D652" i="1"/>
  <c r="I377" i="1"/>
  <c r="F684" i="1"/>
  <c r="D815" i="1"/>
  <c r="C508" i="1"/>
  <c r="E877" i="1"/>
  <c r="C602" i="1"/>
  <c r="B868" i="1"/>
  <c r="D551" i="1"/>
  <c r="H774" i="1"/>
  <c r="E896" i="1"/>
  <c r="I406" i="1"/>
  <c r="E560" i="1"/>
  <c r="C373" i="1"/>
  <c r="E757" i="1"/>
  <c r="D352" i="1"/>
  <c r="I728" i="1"/>
  <c r="E344" i="1"/>
  <c r="B450" i="1"/>
  <c r="G323" i="1"/>
  <c r="B535" i="1"/>
  <c r="I553" i="1"/>
  <c r="E919" i="1"/>
  <c r="H401" i="1"/>
  <c r="B803" i="1"/>
  <c r="D397" i="1"/>
  <c r="F878" i="1"/>
  <c r="E886" i="1"/>
  <c r="D860" i="1"/>
  <c r="B677" i="1"/>
  <c r="E548" i="1"/>
  <c r="G633" i="1"/>
  <c r="C680" i="1"/>
  <c r="D305" i="1"/>
  <c r="F902" i="1"/>
  <c r="F492" i="1"/>
  <c r="E716" i="1"/>
  <c r="D611" i="1"/>
  <c r="I547" i="1"/>
  <c r="G632" i="1"/>
  <c r="C599" i="1"/>
  <c r="F764" i="1"/>
  <c r="F477" i="1"/>
  <c r="C425" i="1"/>
  <c r="C595" i="1"/>
  <c r="D944" i="1"/>
  <c r="B929" i="1"/>
  <c r="H335" i="1"/>
  <c r="I589" i="1"/>
  <c r="G298" i="1"/>
  <c r="G277" i="1"/>
  <c r="F284" i="1"/>
  <c r="I652" i="1"/>
  <c r="F870" i="1"/>
  <c r="B508" i="1"/>
  <c r="B551" i="1"/>
  <c r="D406" i="1"/>
  <c r="B373" i="1"/>
  <c r="I570" i="1"/>
  <c r="D655" i="1"/>
  <c r="C352" i="1"/>
  <c r="D344" i="1"/>
  <c r="C607" i="1"/>
  <c r="F912" i="1"/>
  <c r="C742" i="1"/>
  <c r="E422" i="1"/>
  <c r="F553" i="1"/>
  <c r="G592" i="1"/>
  <c r="D408" i="1"/>
  <c r="B767" i="1"/>
  <c r="G861" i="1"/>
  <c r="H754" i="1"/>
  <c r="G274" i="1"/>
  <c r="D518" i="1"/>
  <c r="D788" i="1"/>
  <c r="G821" i="1"/>
  <c r="D548" i="1"/>
  <c r="H593" i="1"/>
  <c r="B811" i="1"/>
  <c r="E902" i="1"/>
  <c r="G534" i="1"/>
  <c r="I320" i="1"/>
  <c r="H547" i="1"/>
  <c r="I905" i="1"/>
  <c r="F599" i="1"/>
  <c r="I522" i="1"/>
  <c r="E755" i="1"/>
  <c r="I626" i="1"/>
  <c r="G403" i="1"/>
  <c r="H528" i="1"/>
  <c r="C361" i="1"/>
  <c r="F589" i="1"/>
  <c r="G284" i="1"/>
  <c r="F930" i="1"/>
  <c r="B687" i="1"/>
  <c r="A870" i="1"/>
  <c r="D557" i="1"/>
  <c r="E396" i="1"/>
  <c r="B830" i="1"/>
  <c r="A830" i="1"/>
  <c r="H902" i="1"/>
  <c r="E577" i="1"/>
  <c r="D732" i="1"/>
  <c r="G330" i="1"/>
  <c r="F528" i="1"/>
  <c r="H589" i="1"/>
  <c r="I516" i="1"/>
  <c r="E688" i="1"/>
  <c r="F298" i="1"/>
  <c r="G710" i="1"/>
  <c r="B353" i="1"/>
  <c r="B441" i="1"/>
  <c r="B652" i="1"/>
  <c r="H930" i="1"/>
  <c r="G362" i="1"/>
  <c r="H877" i="1"/>
  <c r="F602" i="1"/>
  <c r="D703" i="1"/>
  <c r="D500" i="1"/>
  <c r="D410" i="1"/>
  <c r="F865" i="1"/>
  <c r="E774" i="1"/>
  <c r="B563" i="1"/>
  <c r="D911" i="1"/>
  <c r="I681" i="1"/>
  <c r="H830" i="1"/>
  <c r="G638" i="1"/>
  <c r="H605" i="1"/>
  <c r="I699" i="1"/>
  <c r="D932" i="1"/>
  <c r="G358" i="1"/>
  <c r="E365" i="1"/>
  <c r="G857" i="1"/>
  <c r="F924" i="1"/>
  <c r="H650" i="1"/>
  <c r="D753" i="1"/>
  <c r="C336" i="1"/>
  <c r="D610" i="1"/>
  <c r="I760" i="1"/>
  <c r="E431" i="1"/>
  <c r="G796" i="1"/>
  <c r="I634" i="1"/>
  <c r="C825" i="1"/>
  <c r="I845" i="1"/>
  <c r="I559" i="1"/>
  <c r="E464" i="1"/>
  <c r="F759" i="1"/>
  <c r="B285" i="1"/>
  <c r="B546" i="1"/>
  <c r="B918" i="1"/>
  <c r="H737" i="1"/>
  <c r="D452" i="1"/>
  <c r="G810" i="1"/>
  <c r="H428" i="1"/>
  <c r="C496" i="1"/>
  <c r="E681" i="1"/>
  <c r="F638" i="1"/>
  <c r="H816" i="1"/>
  <c r="C808" i="1"/>
  <c r="C526" i="1"/>
  <c r="G646" i="1"/>
  <c r="H507" i="1"/>
  <c r="G327" i="1"/>
  <c r="H725" i="1"/>
  <c r="D901" i="1"/>
  <c r="E883" i="1"/>
  <c r="I454" i="1"/>
  <c r="B283" i="1"/>
  <c r="C458" i="1"/>
  <c r="F745" i="1"/>
  <c r="G433" i="1"/>
  <c r="H931" i="1"/>
  <c r="D879" i="1"/>
  <c r="G649" i="1"/>
  <c r="B281" i="1"/>
  <c r="B753" i="1"/>
  <c r="F770" i="1"/>
  <c r="C438" i="1"/>
  <c r="C295" i="1"/>
  <c r="G644" i="1"/>
  <c r="G515" i="1"/>
  <c r="I719" i="1"/>
  <c r="D654" i="1"/>
  <c r="I366" i="1"/>
  <c r="F308" i="1"/>
  <c r="E343" i="1"/>
  <c r="H341" i="1"/>
  <c r="E897" i="1"/>
  <c r="F730" i="1"/>
  <c r="D591" i="1"/>
  <c r="E759" i="1"/>
  <c r="E307" i="1"/>
  <c r="F920" i="1"/>
  <c r="B748" i="1"/>
  <c r="G486" i="1"/>
  <c r="I314" i="1"/>
  <c r="D417" i="1"/>
  <c r="E873" i="1"/>
  <c r="H898" i="1"/>
  <c r="E554" i="1"/>
  <c r="I296" i="1"/>
  <c r="F802" i="1"/>
  <c r="F648" i="1"/>
  <c r="G442" i="1"/>
  <c r="B932" i="1"/>
  <c r="E358" i="1"/>
  <c r="B901" i="1"/>
  <c r="D938" i="1"/>
  <c r="H874" i="1"/>
  <c r="F289" i="1"/>
  <c r="D454" i="1"/>
  <c r="B857" i="1"/>
  <c r="D924" i="1"/>
  <c r="E745" i="1"/>
  <c r="H443" i="1"/>
  <c r="F466" i="1"/>
  <c r="B582" i="1"/>
  <c r="F649" i="1"/>
  <c r="H610" i="1"/>
  <c r="E644" i="1"/>
  <c r="G760" i="1"/>
  <c r="G485" i="1"/>
  <c r="B656" i="1"/>
  <c r="D429" i="1"/>
  <c r="F558" i="1"/>
  <c r="B404" i="1"/>
  <c r="I702" i="1"/>
  <c r="D634" i="1"/>
  <c r="I831" i="1"/>
  <c r="G343" i="1"/>
  <c r="G481" i="1"/>
  <c r="E724" i="1"/>
  <c r="C733" i="1"/>
  <c r="G560" i="1"/>
  <c r="D862" i="1"/>
  <c r="C388" i="1"/>
  <c r="B759" i="1"/>
  <c r="B869" i="1"/>
  <c r="G307" i="1"/>
  <c r="B920" i="1"/>
  <c r="F565" i="1"/>
  <c r="I748" i="1"/>
  <c r="H580" i="1"/>
  <c r="G918" i="1"/>
  <c r="D945" i="1"/>
  <c r="B749" i="1"/>
  <c r="F662" i="1"/>
  <c r="B314" i="1"/>
  <c r="E608" i="1"/>
  <c r="B417" i="1"/>
  <c r="B873" i="1"/>
  <c r="D362" i="1"/>
  <c r="F868" i="1"/>
  <c r="E698" i="1"/>
  <c r="H685" i="1"/>
  <c r="G737" i="1"/>
  <c r="H452" i="1"/>
  <c r="E917" i="1"/>
  <c r="E524" i="1"/>
  <c r="C630" i="1"/>
  <c r="I762" i="1"/>
  <c r="H407" i="1"/>
  <c r="E898" i="1"/>
  <c r="F907" i="1"/>
  <c r="F371" i="1"/>
  <c r="F787" i="1"/>
  <c r="H354" i="1"/>
  <c r="F696" i="1"/>
  <c r="D807" i="1"/>
  <c r="B497" i="1"/>
  <c r="H741" i="1"/>
  <c r="D475" i="1"/>
  <c r="I736" i="1"/>
  <c r="I563" i="1"/>
  <c r="C781" i="1"/>
  <c r="F575" i="1"/>
  <c r="C745" i="1"/>
  <c r="D466" i="1"/>
  <c r="I940" i="1"/>
  <c r="H747" i="1"/>
  <c r="I649" i="1"/>
  <c r="C760" i="1"/>
  <c r="E485" i="1"/>
  <c r="B429" i="1"/>
  <c r="H558" i="1"/>
  <c r="E831" i="1"/>
  <c r="E341" i="1"/>
  <c r="C315" i="1"/>
  <c r="C897" i="1"/>
  <c r="H871" i="1"/>
  <c r="I375" i="1"/>
  <c r="B580" i="1"/>
  <c r="H945" i="1"/>
  <c r="B746" i="1"/>
  <c r="B433" i="1"/>
  <c r="E366" i="1"/>
  <c r="D943" i="1"/>
  <c r="H375" i="1"/>
  <c r="F591" i="1"/>
  <c r="H759" i="1"/>
  <c r="F294" i="1"/>
  <c r="D778" i="1"/>
  <c r="F769" i="1"/>
  <c r="C737" i="1"/>
  <c r="F452" i="1"/>
  <c r="C524" i="1"/>
  <c r="I619" i="1"/>
  <c r="H371" i="1"/>
  <c r="D787" i="1"/>
  <c r="C832" i="1"/>
  <c r="I569" i="1"/>
  <c r="F704" i="1"/>
  <c r="E461" i="1"/>
  <c r="F563" i="1"/>
  <c r="F454" i="1"/>
  <c r="F283" i="1"/>
  <c r="F458" i="1"/>
  <c r="H879" i="1"/>
  <c r="F747" i="1"/>
  <c r="B485" i="1"/>
  <c r="H700" i="1"/>
  <c r="E404" i="1"/>
  <c r="D366" i="1"/>
  <c r="C357" i="1"/>
  <c r="C346" i="1"/>
  <c r="I308" i="1"/>
  <c r="B341" i="1"/>
  <c r="D531" i="1"/>
  <c r="F456" i="1"/>
  <c r="H394" i="1"/>
  <c r="D869" i="1"/>
  <c r="C920" i="1"/>
  <c r="F495" i="1"/>
  <c r="D748" i="1"/>
  <c r="C294" i="1"/>
  <c r="G640" i="1"/>
  <c r="F460" i="1"/>
  <c r="F658" i="1"/>
  <c r="E364" i="1"/>
  <c r="I608" i="1"/>
  <c r="B645" i="1"/>
  <c r="G735" i="1"/>
  <c r="E942" i="1"/>
  <c r="C463" i="1"/>
  <c r="I538" i="1"/>
  <c r="C337" i="1"/>
  <c r="D696" i="1"/>
  <c r="G569" i="1"/>
  <c r="G720" i="1"/>
  <c r="G883" i="1"/>
  <c r="I443" i="1"/>
  <c r="C282" i="1"/>
  <c r="C649" i="1"/>
  <c r="F812" i="1"/>
  <c r="I542" i="1"/>
  <c r="E634" i="1"/>
  <c r="D315" i="1"/>
  <c r="G724" i="1"/>
  <c r="F733" i="1"/>
  <c r="I456" i="1"/>
  <c r="H562" i="1"/>
  <c r="D871" i="1"/>
  <c r="G394" i="1"/>
  <c r="B730" i="1"/>
  <c r="G943" i="1"/>
  <c r="F375" i="1"/>
  <c r="F340" i="1"/>
  <c r="C869" i="1"/>
  <c r="H920" i="1"/>
  <c r="E495" i="1"/>
  <c r="G580" i="1"/>
  <c r="B662" i="1"/>
  <c r="F276" i="1"/>
  <c r="H406" i="1"/>
  <c r="G908" i="1"/>
  <c r="F420" i="1"/>
  <c r="B620" i="1"/>
  <c r="D769" i="1"/>
  <c r="B852" i="1"/>
  <c r="H690" i="1"/>
  <c r="E275" i="1"/>
  <c r="H917" i="1"/>
  <c r="E390" i="1"/>
  <c r="F735" i="1"/>
  <c r="F619" i="1"/>
  <c r="G665" i="1"/>
  <c r="D407" i="1"/>
  <c r="B424" i="1"/>
  <c r="F538" i="1"/>
  <c r="H907" i="1"/>
  <c r="F339" i="1"/>
  <c r="G301" i="1"/>
  <c r="E331" i="1"/>
  <c r="D741" i="1"/>
  <c r="F569" i="1"/>
  <c r="D554" i="1"/>
  <c r="A381" i="1"/>
  <c r="B721" i="1"/>
  <c r="D442" i="1"/>
  <c r="G856" i="1"/>
  <c r="D935" i="1"/>
  <c r="G842" i="1"/>
  <c r="F514" i="1"/>
  <c r="I938" i="1"/>
  <c r="F720" i="1"/>
  <c r="F736" i="1"/>
  <c r="F876" i="1"/>
  <c r="D563" i="1"/>
  <c r="F727" i="1"/>
  <c r="D597" i="1"/>
  <c r="H617" i="1"/>
  <c r="B578" i="1"/>
  <c r="D433" i="1"/>
  <c r="D443" i="1"/>
  <c r="I324" i="1"/>
  <c r="F879" i="1"/>
  <c r="G940" i="1"/>
  <c r="E405" i="1"/>
  <c r="B770" i="1"/>
  <c r="B610" i="1"/>
  <c r="D683" i="1"/>
  <c r="F672" i="1"/>
  <c r="C834" i="1"/>
  <c r="F700" i="1"/>
  <c r="F654" i="1"/>
  <c r="A609" i="1"/>
  <c r="F922" i="1"/>
  <c r="F531" i="1"/>
  <c r="H858" i="1"/>
  <c r="F315" i="1"/>
  <c r="I481" i="1"/>
  <c r="I400" i="1"/>
  <c r="E363" i="1"/>
  <c r="D565" i="1"/>
  <c r="E580" i="1"/>
  <c r="H612" i="1"/>
  <c r="H294" i="1"/>
  <c r="B460" i="1"/>
  <c r="A486" i="1"/>
  <c r="G658" i="1"/>
  <c r="H503" i="1"/>
  <c r="G379" i="1"/>
  <c r="D281" i="1"/>
  <c r="D818" i="1"/>
  <c r="G517" i="1"/>
  <c r="H787" i="1"/>
  <c r="I338" i="1"/>
  <c r="G337" i="1"/>
  <c r="H376" i="1"/>
  <c r="E301" i="1"/>
  <c r="I807" i="1"/>
  <c r="B331" i="1"/>
  <c r="H721" i="1"/>
  <c r="C448" i="1"/>
  <c r="D856" i="1"/>
  <c r="C704" i="1"/>
  <c r="C734" i="1"/>
  <c r="D842" i="1"/>
  <c r="G729" i="1"/>
  <c r="G874" i="1"/>
  <c r="D720" i="1"/>
  <c r="D736" i="1"/>
  <c r="D876" i="1"/>
  <c r="F272" i="1"/>
  <c r="G521" i="1"/>
  <c r="F617" i="1"/>
  <c r="I578" i="1"/>
  <c r="F651" i="1"/>
  <c r="G324" i="1"/>
  <c r="H292" i="1"/>
  <c r="C383" i="1"/>
  <c r="D738" i="1"/>
  <c r="G282" i="1"/>
  <c r="E940" i="1"/>
  <c r="E650" i="1"/>
  <c r="D678" i="1"/>
  <c r="F438" i="1"/>
  <c r="G656" i="1"/>
  <c r="B672" i="1"/>
  <c r="D700" i="1"/>
  <c r="E812" i="1"/>
  <c r="C922" i="1"/>
  <c r="E606" i="1"/>
  <c r="C491" i="1"/>
  <c r="I813" i="1"/>
  <c r="H653" i="1"/>
  <c r="D400" i="1"/>
  <c r="D464" i="1"/>
  <c r="C456" i="1"/>
  <c r="E350" i="1"/>
  <c r="D394" i="1"/>
  <c r="C847" i="1"/>
  <c r="C363" i="1"/>
  <c r="H479" i="1"/>
  <c r="I340" i="1"/>
  <c r="H869" i="1"/>
  <c r="H882" i="1"/>
  <c r="C612" i="1"/>
  <c r="B640" i="1"/>
  <c r="I778" i="1"/>
  <c r="G746" i="1"/>
  <c r="B503" i="1"/>
  <c r="E798" i="1"/>
  <c r="B670" i="1"/>
  <c r="G913" i="1"/>
  <c r="I455" i="1"/>
  <c r="H381" i="1"/>
  <c r="G448" i="1"/>
  <c r="I704" i="1"/>
  <c r="G837" i="1"/>
  <c r="H461" i="1"/>
  <c r="B545" i="1"/>
  <c r="G743" i="1"/>
  <c r="E282" i="1"/>
  <c r="I582" i="1"/>
  <c r="F713" i="1"/>
  <c r="G609" i="1"/>
  <c r="E871" i="1"/>
  <c r="D486" i="1"/>
  <c r="H887" i="1"/>
  <c r="G293" i="1"/>
  <c r="G417" i="1"/>
  <c r="H275" i="1"/>
  <c r="B917" i="1"/>
  <c r="G390" i="1"/>
  <c r="E722" i="1"/>
  <c r="C810" i="1"/>
  <c r="E428" i="1"/>
  <c r="C623" i="1"/>
  <c r="C434" i="1"/>
  <c r="E816" i="1"/>
  <c r="B354" i="1"/>
  <c r="H526" i="1"/>
  <c r="B605" i="1"/>
  <c r="F646" i="1"/>
  <c r="C699" i="1"/>
  <c r="C301" i="1"/>
  <c r="F475" i="1"/>
  <c r="F302" i="1"/>
  <c r="F296" i="1"/>
  <c r="G467" i="1"/>
  <c r="B856" i="1"/>
  <c r="I901" i="1"/>
  <c r="C874" i="1"/>
  <c r="I876" i="1"/>
  <c r="B727" i="1"/>
  <c r="E324" i="1"/>
  <c r="F292" i="1"/>
  <c r="F743" i="1"/>
  <c r="H405" i="1"/>
  <c r="E656" i="1"/>
  <c r="G429" i="1"/>
  <c r="H372" i="1"/>
  <c r="C542" i="1"/>
  <c r="E744" i="1"/>
  <c r="H342" i="1"/>
  <c r="H315" i="1"/>
  <c r="G813" i="1"/>
  <c r="D560" i="1"/>
  <c r="C350" i="1"/>
  <c r="D786" i="1"/>
  <c r="B394" i="1"/>
  <c r="C854" i="1"/>
  <c r="F550" i="1"/>
  <c r="C714" i="1"/>
  <c r="C765" i="1"/>
  <c r="G778" i="1"/>
  <c r="H388" i="1"/>
  <c r="I772" i="1"/>
  <c r="H670" i="1"/>
  <c r="G455" i="1"/>
  <c r="H276" i="1"/>
  <c r="G596" i="1"/>
  <c r="F406" i="1"/>
  <c r="F390" i="1"/>
  <c r="B601" i="1"/>
  <c r="G496" i="1"/>
  <c r="F623" i="1"/>
  <c r="C835" i="1"/>
  <c r="D665" i="1"/>
  <c r="C898" i="1"/>
  <c r="D538" i="1"/>
  <c r="B638" i="1"/>
  <c r="D816" i="1"/>
  <c r="C339" i="1"/>
  <c r="B338" i="1"/>
  <c r="H497" i="1"/>
  <c r="F331" i="1"/>
  <c r="E475" i="1"/>
  <c r="F381" i="1"/>
  <c r="E721" i="1"/>
  <c r="F448" i="1"/>
  <c r="A358" i="1"/>
  <c r="E729" i="1"/>
  <c r="B874" i="1"/>
  <c r="C289" i="1"/>
  <c r="F781" i="1"/>
  <c r="D521" i="1"/>
  <c r="F857" i="1"/>
  <c r="C617" i="1"/>
  <c r="G578" i="1"/>
  <c r="D651" i="1"/>
  <c r="G642" i="1"/>
  <c r="D324" i="1"/>
  <c r="G771" i="1"/>
  <c r="B292" i="1"/>
  <c r="E743" i="1"/>
  <c r="C466" i="1"/>
  <c r="I282" i="1"/>
  <c r="G582" i="1"/>
  <c r="B405" i="1"/>
  <c r="G281" i="1"/>
  <c r="G336" i="1"/>
  <c r="F678" i="1"/>
  <c r="G683" i="1"/>
  <c r="B525" i="1"/>
  <c r="H656" i="1"/>
  <c r="F834" i="1"/>
  <c r="I812" i="1"/>
  <c r="E875" i="1"/>
  <c r="D702" i="1"/>
  <c r="C609" i="1"/>
  <c r="B744" i="1"/>
  <c r="B606" i="1"/>
  <c r="C386" i="1"/>
  <c r="H541" i="1"/>
  <c r="F813" i="1"/>
  <c r="I464" i="1"/>
  <c r="I562" i="1"/>
  <c r="I847" i="1"/>
  <c r="D517" i="1"/>
  <c r="B854" i="1"/>
  <c r="C340" i="1"/>
  <c r="I285" i="1"/>
  <c r="H765" i="1"/>
  <c r="A918" i="1"/>
  <c r="B945" i="1"/>
  <c r="D640" i="1"/>
  <c r="G749" i="1"/>
  <c r="I453" i="1"/>
  <c r="F388" i="1"/>
  <c r="A417" i="1"/>
  <c r="H873" i="1"/>
  <c r="I310" i="1"/>
  <c r="F455" i="1"/>
  <c r="H579" i="1"/>
  <c r="E596" i="1"/>
  <c r="E561" i="1"/>
  <c r="C396" i="1"/>
  <c r="F852" i="1"/>
  <c r="I452" i="1"/>
  <c r="E814" i="1"/>
  <c r="E496" i="1"/>
  <c r="C942" i="1"/>
  <c r="B681" i="1"/>
  <c r="H434" i="1"/>
  <c r="I638" i="1"/>
  <c r="E808" i="1"/>
  <c r="F507" i="1"/>
  <c r="F725" i="1"/>
  <c r="C365" i="1"/>
  <c r="H924" i="1"/>
  <c r="H651" i="1"/>
  <c r="G431" i="1"/>
  <c r="F719" i="1"/>
  <c r="G700" i="1"/>
  <c r="C812" i="1"/>
  <c r="E612" i="1"/>
  <c r="D887" i="1"/>
  <c r="G772" i="1"/>
  <c r="D460" i="1"/>
  <c r="I749" i="1"/>
  <c r="I486" i="1"/>
  <c r="A293" i="1"/>
  <c r="I798" i="1"/>
  <c r="H287" i="1"/>
  <c r="D873" i="1"/>
  <c r="H1354" i="1"/>
  <c r="D1124" i="1"/>
  <c r="A756" i="1"/>
  <c r="A1147" i="1"/>
  <c r="D855" i="1"/>
  <c r="C297" i="1"/>
  <c r="F1222" i="1"/>
  <c r="F1482" i="1"/>
  <c r="T995" i="7"/>
  <c r="J880" i="1" s="1"/>
  <c r="T807" i="7"/>
  <c r="J692" i="1" s="1"/>
  <c r="E1372" i="1"/>
  <c r="E1011" i="1"/>
  <c r="T774" i="7"/>
  <c r="J659" i="1" s="1"/>
  <c r="H1260" i="1"/>
  <c r="G1061" i="1"/>
  <c r="B676" i="1"/>
  <c r="F1179" i="1"/>
  <c r="T454" i="7"/>
  <c r="J501" i="1" s="1"/>
  <c r="D444" i="1"/>
  <c r="G1155" i="1"/>
  <c r="A573" i="1"/>
  <c r="E1402" i="1"/>
  <c r="D1396" i="1"/>
  <c r="B820" i="1"/>
  <c r="E1347" i="1"/>
  <c r="B1127" i="1"/>
  <c r="H1100" i="1"/>
  <c r="B370" i="1"/>
  <c r="H392" i="1"/>
  <c r="C707" i="1"/>
  <c r="H751" i="1"/>
  <c r="D950" i="1"/>
  <c r="C784" i="1"/>
  <c r="B1211" i="1"/>
  <c r="E513" i="1"/>
  <c r="C1240" i="1"/>
  <c r="E581" i="1"/>
  <c r="D892" i="1"/>
  <c r="B1418" i="1"/>
  <c r="I822" i="1"/>
  <c r="A1284" i="1"/>
  <c r="I773" i="1"/>
  <c r="C708" i="1"/>
  <c r="E1317" i="1"/>
  <c r="B1148" i="1"/>
  <c r="C1152" i="1"/>
  <c r="B1472" i="1"/>
  <c r="C885" i="1"/>
  <c r="T288" i="7"/>
  <c r="J359" i="1" s="1"/>
  <c r="E1474" i="1"/>
  <c r="E956" i="1"/>
  <c r="C794" i="1"/>
  <c r="D1192" i="1"/>
  <c r="G739" i="1"/>
  <c r="G533" i="1"/>
  <c r="B1319" i="1"/>
  <c r="B1063" i="1"/>
  <c r="B520" i="1"/>
  <c r="B1423" i="1"/>
  <c r="F881" i="1"/>
  <c r="T517" i="7"/>
  <c r="J564" i="1" s="1"/>
  <c r="C1055" i="1"/>
  <c r="C766" i="1"/>
  <c r="H1005" i="1"/>
  <c r="I904" i="1"/>
  <c r="E505" i="1"/>
  <c r="A1499" i="1"/>
  <c r="D948" i="1"/>
  <c r="G1264" i="1"/>
  <c r="T867" i="7"/>
  <c r="J752" i="1" s="1"/>
  <c r="A1089" i="1"/>
  <c r="D1304" i="1"/>
  <c r="F421" i="1"/>
  <c r="T855" i="7"/>
  <c r="J740" i="1" s="1"/>
  <c r="B334" i="1"/>
  <c r="A334" i="1"/>
  <c r="B391" i="1"/>
  <c r="E1247" i="1"/>
  <c r="T788" i="7"/>
  <c r="J673" i="1" s="1"/>
  <c r="T1003" i="7"/>
  <c r="J888" i="1" s="1"/>
  <c r="A317" i="1"/>
  <c r="D471" i="1"/>
  <c r="H1254" i="1"/>
  <c r="G893" i="1"/>
  <c r="C1382" i="1"/>
  <c r="E1124" i="1"/>
  <c r="T871" i="7"/>
  <c r="J756" i="1" s="1"/>
  <c r="H855" i="1"/>
  <c r="G1222" i="1"/>
  <c r="F1372" i="1"/>
  <c r="D659" i="1"/>
  <c r="A1179" i="1"/>
  <c r="H501" i="1"/>
  <c r="B444" i="1"/>
  <c r="H709" i="1"/>
  <c r="G820" i="1"/>
  <c r="H493" i="1"/>
  <c r="F506" i="1"/>
  <c r="G370" i="1"/>
  <c r="I953" i="1"/>
  <c r="C717" i="1"/>
  <c r="T401" i="7"/>
  <c r="J473" i="1" s="1"/>
  <c r="I686" i="1"/>
  <c r="B784" i="1"/>
  <c r="D1094" i="1"/>
  <c r="G859" i="1"/>
  <c r="D513" i="1"/>
  <c r="B1377" i="1"/>
  <c r="B1240" i="1"/>
  <c r="T534" i="7"/>
  <c r="J581" i="1" s="1"/>
  <c r="A892" i="1"/>
  <c r="C318" i="1"/>
  <c r="A484" i="1"/>
  <c r="H1284" i="1"/>
  <c r="F773" i="1"/>
  <c r="B708" i="1"/>
  <c r="D1317" i="1"/>
  <c r="A779" i="1"/>
  <c r="B1152" i="1"/>
  <c r="G567" i="1"/>
  <c r="C956" i="1"/>
  <c r="I414" i="1"/>
  <c r="T486" i="7"/>
  <c r="J533" i="1" s="1"/>
  <c r="D520" i="1"/>
  <c r="G1189" i="1"/>
  <c r="T418" i="7"/>
  <c r="J490" i="1" s="1"/>
  <c r="F564" i="1"/>
  <c r="A351" i="1"/>
  <c r="J904" i="1"/>
  <c r="T782" i="7"/>
  <c r="J667" i="1" s="1"/>
  <c r="F740" i="1"/>
  <c r="T363" i="7"/>
  <c r="J435" i="1" s="1"/>
  <c r="A992" i="1"/>
  <c r="H756" i="1"/>
  <c r="E1147" i="1"/>
  <c r="T970" i="7"/>
  <c r="J855" i="1" s="1"/>
  <c r="I615" i="1"/>
  <c r="H1411" i="1"/>
  <c r="E1222" i="1"/>
  <c r="A660" i="1"/>
  <c r="H1482" i="1"/>
  <c r="B880" i="1"/>
  <c r="A523" i="1"/>
  <c r="D1372" i="1"/>
  <c r="C659" i="1"/>
  <c r="E1260" i="1"/>
  <c r="A750" i="1"/>
  <c r="F676" i="1"/>
  <c r="E1165" i="1"/>
  <c r="D1179" i="1"/>
  <c r="C501" i="1"/>
  <c r="A1309" i="1"/>
  <c r="I573" i="1"/>
  <c r="C1402" i="1"/>
  <c r="D827" i="1"/>
  <c r="G990" i="1"/>
  <c r="D820" i="1"/>
  <c r="H1347" i="1"/>
  <c r="F493" i="1"/>
  <c r="E1328" i="1"/>
  <c r="F1100" i="1"/>
  <c r="E506" i="1"/>
  <c r="C1314" i="1"/>
  <c r="D1040" i="1"/>
  <c r="B392" i="1"/>
  <c r="G1410" i="1"/>
  <c r="D953" i="1"/>
  <c r="C751" i="1"/>
  <c r="H1364" i="1"/>
  <c r="A1050" i="1"/>
  <c r="F717" i="1"/>
  <c r="H1135" i="1"/>
  <c r="B686" i="1"/>
  <c r="B513" i="1"/>
  <c r="D1377" i="1"/>
  <c r="G1240" i="1"/>
  <c r="G1228" i="1"/>
  <c r="F892" i="1"/>
  <c r="T247" i="7"/>
  <c r="J318" i="1" s="1"/>
  <c r="H1418" i="1"/>
  <c r="H1002" i="1"/>
  <c r="E484" i="1"/>
  <c r="C1284" i="1"/>
  <c r="C773" i="1"/>
  <c r="I708" i="1"/>
  <c r="C1317" i="1"/>
  <c r="C779" i="1"/>
  <c r="F529" i="1"/>
  <c r="E1275" i="1"/>
  <c r="F1152" i="1"/>
  <c r="T520" i="7"/>
  <c r="J567" i="1" s="1"/>
  <c r="C1358" i="1"/>
  <c r="T1000" i="7"/>
  <c r="J885" i="1" s="1"/>
  <c r="H359" i="1"/>
  <c r="C1474" i="1"/>
  <c r="B1192" i="1"/>
  <c r="D739" i="1"/>
  <c r="B761" i="1"/>
  <c r="I520" i="1"/>
  <c r="F1189" i="1"/>
  <c r="B1059" i="1"/>
  <c r="D490" i="1"/>
  <c r="C881" i="1"/>
  <c r="I564" i="1"/>
  <c r="B1459" i="1"/>
  <c r="E1368" i="1"/>
  <c r="H763" i="1"/>
  <c r="B1296" i="1"/>
  <c r="C412" i="1"/>
  <c r="E1167" i="1"/>
  <c r="B1234" i="1"/>
  <c r="H505" i="1"/>
  <c r="B793" i="1"/>
  <c r="T536" i="7"/>
  <c r="J583" i="1" s="1"/>
  <c r="D961" i="1"/>
  <c r="A948" i="1"/>
  <c r="B669" i="1"/>
  <c r="E1264" i="1"/>
  <c r="F459" i="1"/>
  <c r="I667" i="1"/>
  <c r="B1128" i="1"/>
  <c r="H391" i="1"/>
  <c r="E828" i="1"/>
  <c r="F1361" i="1"/>
  <c r="D1300" i="1"/>
  <c r="B915" i="1"/>
  <c r="A915" i="1"/>
  <c r="H288" i="1"/>
  <c r="B671" i="1"/>
  <c r="B457" i="1"/>
  <c r="A457" i="1"/>
  <c r="G1034" i="1"/>
  <c r="B555" i="1"/>
  <c r="A555" i="1"/>
  <c r="B273" i="1"/>
  <c r="A273" i="1"/>
  <c r="G1314" i="1"/>
  <c r="T801" i="7"/>
  <c r="J686" i="1" s="1"/>
  <c r="A1094" i="1"/>
  <c r="C1228" i="1"/>
  <c r="H564" i="1"/>
  <c r="H1055" i="1"/>
  <c r="D351" i="1"/>
  <c r="D1368" i="1"/>
  <c r="F1005" i="1"/>
  <c r="I843" i="1"/>
  <c r="B412" i="1"/>
  <c r="D1167" i="1"/>
  <c r="E1234" i="1"/>
  <c r="B1385" i="1"/>
  <c r="F793" i="1"/>
  <c r="I583" i="1"/>
  <c r="C1460" i="1"/>
  <c r="C961" i="1"/>
  <c r="E311" i="1"/>
  <c r="A1403" i="1"/>
  <c r="J948" i="1"/>
  <c r="C752" i="1"/>
  <c r="E459" i="1"/>
  <c r="H1269" i="1"/>
  <c r="J946" i="1"/>
  <c r="H667" i="1"/>
  <c r="C421" i="1"/>
  <c r="I740" i="1"/>
  <c r="D1091" i="1"/>
  <c r="H1287" i="1"/>
  <c r="C790" i="1"/>
  <c r="G915" i="1"/>
  <c r="T217" i="7"/>
  <c r="J288" i="1" s="1"/>
  <c r="H1229" i="1"/>
  <c r="D1485" i="1"/>
  <c r="B1177" i="1"/>
  <c r="A1177" i="1"/>
  <c r="T979" i="7"/>
  <c r="J864" i="1" s="1"/>
  <c r="T488" i="7"/>
  <c r="J535" i="1" s="1"/>
  <c r="J953" i="1"/>
  <c r="T832" i="7"/>
  <c r="J717" i="1" s="1"/>
  <c r="J916" i="1"/>
  <c r="T343" i="7"/>
  <c r="J414" i="1" s="1"/>
  <c r="T958" i="7"/>
  <c r="J843" i="1" s="1"/>
  <c r="G412" i="1"/>
  <c r="T458" i="7"/>
  <c r="J505" i="1" s="1"/>
  <c r="T402" i="7"/>
  <c r="J474" i="1" s="1"/>
  <c r="B828" i="1"/>
  <c r="A828" i="1"/>
  <c r="B679" i="1"/>
  <c r="A679" i="1"/>
  <c r="E1359" i="1"/>
  <c r="A1415" i="1"/>
  <c r="T872" i="7"/>
  <c r="J757" i="1" s="1"/>
  <c r="T568" i="7"/>
  <c r="J615" i="1" s="1"/>
  <c r="T775" i="7"/>
  <c r="J660" i="1" s="1"/>
  <c r="T865" i="7"/>
  <c r="J750" i="1" s="1"/>
  <c r="T526" i="7"/>
  <c r="J573" i="1" s="1"/>
  <c r="D1354" i="1"/>
  <c r="G992" i="1"/>
  <c r="E756" i="1"/>
  <c r="C1147" i="1"/>
  <c r="F833" i="1"/>
  <c r="F615" i="1"/>
  <c r="F1411" i="1"/>
  <c r="D1222" i="1"/>
  <c r="I660" i="1"/>
  <c r="H1431" i="1"/>
  <c r="E880" i="1"/>
  <c r="T476" i="7"/>
  <c r="J523" i="1" s="1"/>
  <c r="H1011" i="1"/>
  <c r="I488" i="1"/>
  <c r="D750" i="1"/>
  <c r="I676" i="1"/>
  <c r="B1165" i="1"/>
  <c r="F840" i="1"/>
  <c r="G501" i="1"/>
  <c r="H1309" i="1"/>
  <c r="E1155" i="1"/>
  <c r="D573" i="1"/>
  <c r="G827" i="1"/>
  <c r="B389" i="1"/>
  <c r="H1396" i="1"/>
  <c r="T355" i="7"/>
  <c r="J426" i="1" s="1"/>
  <c r="B1347" i="1"/>
  <c r="G1064" i="1"/>
  <c r="E493" i="1"/>
  <c r="I506" i="1"/>
  <c r="A1314" i="1"/>
  <c r="E556" i="1"/>
  <c r="H1137" i="1"/>
  <c r="E1022" i="1"/>
  <c r="I621" i="1"/>
  <c r="D1410" i="1"/>
  <c r="D349" i="1"/>
  <c r="D1364" i="1"/>
  <c r="B717" i="1"/>
  <c r="H473" i="1"/>
  <c r="A1121" i="1"/>
  <c r="G686" i="1"/>
  <c r="G1094" i="1"/>
  <c r="F859" i="1"/>
  <c r="G367" i="1"/>
  <c r="F1377" i="1"/>
  <c r="I585" i="1"/>
  <c r="C581" i="1"/>
  <c r="I574" i="1"/>
  <c r="G318" i="1"/>
  <c r="H1066" i="1"/>
  <c r="C1002" i="1"/>
  <c r="D484" i="1"/>
  <c r="A1051" i="1"/>
  <c r="A773" i="1"/>
  <c r="A411" i="1"/>
  <c r="T894" i="7"/>
  <c r="J779" i="1" s="1"/>
  <c r="A462" i="1"/>
  <c r="B1275" i="1"/>
  <c r="G916" i="1"/>
  <c r="F567" i="1"/>
  <c r="H1358" i="1"/>
  <c r="I566" i="1"/>
  <c r="D359" i="1"/>
  <c r="H414" i="1"/>
  <c r="A1004" i="1"/>
  <c r="I739" i="1"/>
  <c r="I398" i="1"/>
  <c r="F1319" i="1"/>
  <c r="H761" i="1"/>
  <c r="C1189" i="1"/>
  <c r="G872" i="1"/>
  <c r="C490" i="1"/>
  <c r="F1246" i="1"/>
  <c r="E564" i="1"/>
  <c r="F1055" i="1"/>
  <c r="H1139" i="1"/>
  <c r="D1005" i="1"/>
  <c r="H322" i="1"/>
  <c r="G1296" i="1"/>
  <c r="H843" i="1"/>
  <c r="F412" i="1"/>
  <c r="B1167" i="1"/>
  <c r="E789" i="1"/>
  <c r="G505" i="1"/>
  <c r="H1385" i="1"/>
  <c r="D793" i="1"/>
  <c r="F583" i="1"/>
  <c r="F961" i="1"/>
  <c r="I752" i="1"/>
  <c r="E487" i="1"/>
  <c r="T350" i="7"/>
  <c r="J421" i="1" s="1"/>
  <c r="F334" i="1"/>
  <c r="H1046" i="1"/>
  <c r="T892" i="7"/>
  <c r="J777" i="1" s="1"/>
  <c r="E391" i="1"/>
  <c r="A1082" i="1"/>
  <c r="T943" i="7"/>
  <c r="J828" i="1" s="1"/>
  <c r="E673" i="1"/>
  <c r="H694" i="1"/>
  <c r="A1144" i="1"/>
  <c r="C471" i="1"/>
  <c r="J947" i="1"/>
  <c r="B568" i="1"/>
  <c r="F288" i="1"/>
  <c r="B1485" i="1"/>
  <c r="A1485" i="1"/>
  <c r="D468" i="1"/>
  <c r="B926" i="1"/>
  <c r="A926" i="1"/>
  <c r="T508" i="7"/>
  <c r="J555" i="1" s="1"/>
  <c r="E1394" i="1"/>
  <c r="A306" i="1"/>
  <c r="H618" i="1"/>
  <c r="G880" i="1"/>
  <c r="H523" i="1"/>
  <c r="A1303" i="1"/>
  <c r="F1260" i="1"/>
  <c r="F451" i="1"/>
  <c r="C840" i="1"/>
  <c r="F1309" i="1"/>
  <c r="T942" i="7"/>
  <c r="J827" i="1" s="1"/>
  <c r="D389" i="1"/>
  <c r="D1450" i="1"/>
  <c r="D990" i="1"/>
  <c r="G426" i="1"/>
  <c r="H1328" i="1"/>
  <c r="A884" i="1"/>
  <c r="T509" i="7"/>
  <c r="J556" i="1" s="1"/>
  <c r="C1137" i="1"/>
  <c r="B621" i="1"/>
  <c r="F953" i="1"/>
  <c r="T278" i="7"/>
  <c r="J349" i="1" s="1"/>
  <c r="C473" i="1"/>
  <c r="T393" i="7"/>
  <c r="J465" i="1" s="1"/>
  <c r="G1377" i="1"/>
  <c r="B1228" i="1"/>
  <c r="G574" i="1"/>
  <c r="B1066" i="1"/>
  <c r="F1002" i="1"/>
  <c r="H773" i="1"/>
  <c r="T340" i="7"/>
  <c r="J411" i="1" s="1"/>
  <c r="F462" i="1"/>
  <c r="G1275" i="1"/>
  <c r="E916" i="1"/>
  <c r="C567" i="1"/>
  <c r="F566" i="1"/>
  <c r="B1154" i="1"/>
  <c r="B956" i="1"/>
  <c r="F414" i="1"/>
  <c r="C1004" i="1"/>
  <c r="H398" i="1"/>
  <c r="D1319" i="1"/>
  <c r="G761" i="1"/>
  <c r="T323" i="7"/>
  <c r="J395" i="1" s="1"/>
  <c r="B1189" i="1"/>
  <c r="I872" i="1"/>
  <c r="B490" i="1"/>
  <c r="E1246" i="1"/>
  <c r="G598" i="1"/>
  <c r="D564" i="1"/>
  <c r="H1355" i="1"/>
  <c r="B1055" i="1"/>
  <c r="C351" i="1"/>
  <c r="G1139" i="1"/>
  <c r="C1005" i="1"/>
  <c r="G322" i="1"/>
  <c r="E1296" i="1"/>
  <c r="G843" i="1"/>
  <c r="A347" i="1"/>
  <c r="D505" i="1"/>
  <c r="B961" i="1"/>
  <c r="A961" i="1"/>
  <c r="I474" i="1"/>
  <c r="D1264" i="1"/>
  <c r="G271" i="1"/>
  <c r="A1304" i="1"/>
  <c r="B661" i="1"/>
  <c r="A661" i="1"/>
  <c r="A1488" i="1"/>
  <c r="F694" i="1"/>
  <c r="A1126" i="1"/>
  <c r="G288" i="1"/>
  <c r="T794" i="7"/>
  <c r="J679" i="1" s="1"/>
  <c r="F1456" i="1"/>
  <c r="B1027" i="1"/>
  <c r="A1027" i="1"/>
  <c r="G1188" i="1"/>
  <c r="B468" i="1"/>
  <c r="A468" i="1"/>
  <c r="I306" i="1"/>
  <c r="B615" i="1"/>
  <c r="C618" i="1"/>
  <c r="C880" i="1"/>
  <c r="F1303" i="1"/>
  <c r="C488" i="1"/>
  <c r="C1260" i="1"/>
  <c r="I750" i="1"/>
  <c r="I451" i="1"/>
  <c r="A840" i="1"/>
  <c r="J921" i="1"/>
  <c r="B1325" i="1"/>
  <c r="I389" i="1"/>
  <c r="E990" i="1"/>
  <c r="C426" i="1"/>
  <c r="C1347" i="1"/>
  <c r="D385" i="1"/>
  <c r="G1328" i="1"/>
  <c r="B506" i="1"/>
  <c r="C884" i="1"/>
  <c r="B1137" i="1"/>
  <c r="F1022" i="1"/>
  <c r="F621" i="1"/>
  <c r="H953" i="1"/>
  <c r="G349" i="1"/>
  <c r="G1050" i="1"/>
  <c r="C319" i="1"/>
  <c r="B473" i="1"/>
  <c r="E686" i="1"/>
  <c r="I465" i="1"/>
  <c r="G1211" i="1"/>
  <c r="C859" i="1"/>
  <c r="F585" i="1"/>
  <c r="H1228" i="1"/>
  <c r="H822" i="1"/>
  <c r="T412" i="7"/>
  <c r="J484" i="1" s="1"/>
  <c r="H1148" i="1"/>
  <c r="A794" i="1"/>
  <c r="D414" i="1"/>
  <c r="E739" i="1"/>
  <c r="E1423" i="1"/>
  <c r="T551" i="7"/>
  <c r="J598" i="1" s="1"/>
  <c r="A766" i="1"/>
  <c r="A322" i="1"/>
  <c r="F347" i="1"/>
  <c r="B505" i="1"/>
  <c r="B583" i="1"/>
  <c r="E1290" i="1"/>
  <c r="I663" i="1"/>
  <c r="C1304" i="1"/>
  <c r="T776" i="7"/>
  <c r="J661" i="1" s="1"/>
  <c r="A1495" i="1"/>
  <c r="A1046" i="1"/>
  <c r="D828" i="1"/>
  <c r="G906" i="1"/>
  <c r="C673" i="1"/>
  <c r="D790" i="1"/>
  <c r="H947" i="1"/>
  <c r="T521" i="7"/>
  <c r="J568" i="1" s="1"/>
  <c r="G1307" i="1"/>
  <c r="A689" i="1"/>
  <c r="H278" i="1"/>
  <c r="C457" i="1"/>
  <c r="F1162" i="1"/>
  <c r="T1004" i="7"/>
  <c r="J889" i="1" s="1"/>
  <c r="B1174" i="1"/>
  <c r="A1174" i="1"/>
  <c r="D1394" i="1"/>
  <c r="B419" i="1"/>
  <c r="A419" i="1"/>
  <c r="T235" i="7"/>
  <c r="J306" i="1" s="1"/>
  <c r="G833" i="1"/>
  <c r="A618" i="1"/>
  <c r="D1303" i="1"/>
  <c r="A1061" i="1"/>
  <c r="T955" i="7"/>
  <c r="J840" i="1" s="1"/>
  <c r="D426" i="1"/>
  <c r="T314" i="7"/>
  <c r="J385" i="1" s="1"/>
  <c r="C604" i="1"/>
  <c r="F1314" i="1"/>
  <c r="G621" i="1"/>
  <c r="B349" i="1"/>
  <c r="I950" i="1"/>
  <c r="C367" i="1"/>
  <c r="E1397" i="1"/>
  <c r="F411" i="1"/>
  <c r="C1275" i="1"/>
  <c r="E1154" i="1"/>
  <c r="T909" i="7"/>
  <c r="J794" i="1" s="1"/>
  <c r="B739" i="1"/>
  <c r="T876" i="7"/>
  <c r="J761" i="1" s="1"/>
  <c r="H351" i="1"/>
  <c r="T251" i="7"/>
  <c r="J322" i="1" s="1"/>
  <c r="F789" i="1"/>
  <c r="D1385" i="1"/>
  <c r="T556" i="7"/>
  <c r="J603" i="1" s="1"/>
  <c r="G583" i="1"/>
  <c r="T778" i="7"/>
  <c r="J663" i="1" s="1"/>
  <c r="A487" i="1"/>
  <c r="H1089" i="1"/>
  <c r="A780" i="1"/>
  <c r="T462" i="7"/>
  <c r="J509" i="1" s="1"/>
  <c r="F1069" i="1"/>
  <c r="B673" i="1"/>
  <c r="A673" i="1"/>
  <c r="A510" i="1"/>
  <c r="C1448" i="1"/>
  <c r="F838" i="1"/>
  <c r="B1422" i="1"/>
  <c r="A1422" i="1"/>
  <c r="B799" i="1"/>
  <c r="A799" i="1"/>
  <c r="C1124" i="1"/>
  <c r="C992" i="1"/>
  <c r="F306" i="1"/>
  <c r="G1147" i="1"/>
  <c r="D833" i="1"/>
  <c r="I297" i="1"/>
  <c r="F618" i="1"/>
  <c r="F660" i="1"/>
  <c r="F692" i="1"/>
  <c r="F523" i="1"/>
  <c r="B1011" i="1"/>
  <c r="T416" i="7"/>
  <c r="J488" i="1" s="1"/>
  <c r="E1061" i="1"/>
  <c r="G750" i="1"/>
  <c r="C451" i="1"/>
  <c r="G1165" i="1"/>
  <c r="I840" i="1"/>
  <c r="T372" i="7"/>
  <c r="J444" i="1" s="1"/>
  <c r="C1309" i="1"/>
  <c r="H921" i="1"/>
  <c r="F573" i="1"/>
  <c r="G1325" i="1"/>
  <c r="B709" i="1"/>
  <c r="F389" i="1"/>
  <c r="H1450" i="1"/>
  <c r="B990" i="1"/>
  <c r="E1127" i="1"/>
  <c r="C1064" i="1"/>
  <c r="I385" i="1"/>
  <c r="C1328" i="1"/>
  <c r="B604" i="1"/>
  <c r="D370" i="1"/>
  <c r="E1314" i="1"/>
  <c r="T999" i="7"/>
  <c r="J884" i="1" s="1"/>
  <c r="C556" i="1"/>
  <c r="E621" i="1"/>
  <c r="E1391" i="1"/>
  <c r="B953" i="1"/>
  <c r="I349" i="1"/>
  <c r="G950" i="1"/>
  <c r="E1050" i="1"/>
  <c r="E319" i="1"/>
  <c r="E473" i="1"/>
  <c r="C1121" i="1"/>
  <c r="I784" i="1"/>
  <c r="E465" i="1"/>
  <c r="B859" i="1"/>
  <c r="I367" i="1"/>
  <c r="D585" i="1"/>
  <c r="D1397" i="1"/>
  <c r="E1228" i="1"/>
  <c r="A1418" i="1"/>
  <c r="F1066" i="1"/>
  <c r="A822" i="1"/>
  <c r="G484" i="1"/>
  <c r="E1051" i="1"/>
  <c r="A708" i="1"/>
  <c r="E411" i="1"/>
  <c r="F779" i="1"/>
  <c r="T390" i="7"/>
  <c r="J462" i="1" s="1"/>
  <c r="H1152" i="1"/>
  <c r="B916" i="1"/>
  <c r="E1472" i="1"/>
  <c r="B1358" i="1"/>
  <c r="A566" i="1"/>
  <c r="A1474" i="1"/>
  <c r="D1154" i="1"/>
  <c r="G794" i="1"/>
  <c r="B414" i="1"/>
  <c r="D1004" i="1"/>
  <c r="A533" i="1"/>
  <c r="E398" i="1"/>
  <c r="F1063" i="1"/>
  <c r="E761" i="1"/>
  <c r="G395" i="1"/>
  <c r="G1059" i="1"/>
  <c r="D872" i="1"/>
  <c r="B1246" i="1"/>
  <c r="H598" i="1"/>
  <c r="E1355" i="1"/>
  <c r="T881" i="7"/>
  <c r="J766" i="1" s="1"/>
  <c r="G351" i="1"/>
  <c r="D1139" i="1"/>
  <c r="A763" i="1"/>
  <c r="I322" i="1"/>
  <c r="B904" i="1"/>
  <c r="E843" i="1"/>
  <c r="D347" i="1"/>
  <c r="G1167" i="1"/>
  <c r="T904" i="7"/>
  <c r="J789" i="1" s="1"/>
  <c r="C1385" i="1"/>
  <c r="E663" i="1"/>
  <c r="G311" i="1"/>
  <c r="F1076" i="1"/>
  <c r="H1151" i="1"/>
  <c r="E752" i="1"/>
  <c r="G1089" i="1"/>
  <c r="D946" i="1"/>
  <c r="B271" i="1"/>
  <c r="A271" i="1"/>
  <c r="G1128" i="1"/>
  <c r="H661" i="1"/>
  <c r="B1071" i="1"/>
  <c r="I509" i="1"/>
  <c r="E1069" i="1"/>
  <c r="E622" i="1"/>
  <c r="E1361" i="1"/>
  <c r="E906" i="1"/>
  <c r="H705" i="1"/>
  <c r="D527" i="1"/>
  <c r="A1072" i="1"/>
  <c r="B1188" i="1"/>
  <c r="E510" i="1"/>
  <c r="B1326" i="1"/>
  <c r="A1326" i="1"/>
  <c r="I889" i="1"/>
  <c r="D523" i="1"/>
  <c r="T824" i="7"/>
  <c r="J709" i="1" s="1"/>
  <c r="T318" i="7"/>
  <c r="J389" i="1" s="1"/>
  <c r="J392" i="1"/>
  <c r="T937" i="7"/>
  <c r="J822" i="1" s="1"/>
  <c r="C761" i="1"/>
  <c r="H509" i="1"/>
  <c r="F1220" i="1"/>
  <c r="D1069" i="1"/>
  <c r="D436" i="1"/>
  <c r="H1082" i="1"/>
  <c r="C1287" i="1"/>
  <c r="D694" i="1"/>
  <c r="T912" i="7"/>
  <c r="J797" i="1" s="1"/>
  <c r="A790" i="1"/>
  <c r="A1254" i="1"/>
  <c r="G947" i="1"/>
  <c r="B1307" i="1"/>
  <c r="A1307" i="1"/>
  <c r="T816" i="7"/>
  <c r="J701" i="1" s="1"/>
  <c r="F468" i="1"/>
  <c r="F1448" i="1"/>
  <c r="E838" i="1"/>
  <c r="T543" i="7"/>
  <c r="J590" i="1" s="1"/>
  <c r="H992" i="1"/>
  <c r="I833" i="1"/>
  <c r="D618" i="1"/>
  <c r="D1431" i="1"/>
  <c r="G692" i="1"/>
  <c r="C523" i="1"/>
  <c r="E488" i="1"/>
  <c r="C1061" i="1"/>
  <c r="E750" i="1"/>
  <c r="T379" i="7"/>
  <c r="J451" i="1" s="1"/>
  <c r="H1325" i="1"/>
  <c r="I709" i="1"/>
  <c r="E426" i="1"/>
  <c r="E604" i="1"/>
  <c r="T299" i="7"/>
  <c r="J370" i="1" s="1"/>
  <c r="G884" i="1"/>
  <c r="E392" i="1"/>
  <c r="F1137" i="1"/>
  <c r="C621" i="1"/>
  <c r="B1391" i="1"/>
  <c r="J950" i="1"/>
  <c r="C1050" i="1"/>
  <c r="G319" i="1"/>
  <c r="A1135" i="1"/>
  <c r="H1121" i="1"/>
  <c r="T899" i="7"/>
  <c r="J784" i="1" s="1"/>
  <c r="B465" i="1"/>
  <c r="A1211" i="1"/>
  <c r="B1397" i="1"/>
  <c r="D574" i="1"/>
  <c r="F822" i="1"/>
  <c r="E1284" i="1"/>
  <c r="C1051" i="1"/>
  <c r="C411" i="1"/>
  <c r="G1148" i="1"/>
  <c r="A529" i="1"/>
  <c r="H462" i="1"/>
  <c r="I916" i="1"/>
  <c r="H1472" i="1"/>
  <c r="A885" i="1"/>
  <c r="T519" i="7"/>
  <c r="J566" i="1" s="1"/>
  <c r="H1474" i="1"/>
  <c r="G1154" i="1"/>
  <c r="A1192" i="1"/>
  <c r="D533" i="1"/>
  <c r="C398" i="1"/>
  <c r="A520" i="1"/>
  <c r="E395" i="1"/>
  <c r="E1059" i="1"/>
  <c r="B872" i="1"/>
  <c r="D1423" i="1"/>
  <c r="I881" i="1"/>
  <c r="E598" i="1"/>
  <c r="F1459" i="1"/>
  <c r="B1355" i="1"/>
  <c r="H766" i="1"/>
  <c r="H1368" i="1"/>
  <c r="E763" i="1"/>
  <c r="C322" i="1"/>
  <c r="G904" i="1"/>
  <c r="C843" i="1"/>
  <c r="I347" i="1"/>
  <c r="H1234" i="1"/>
  <c r="F1499" i="1"/>
  <c r="I603" i="1"/>
  <c r="B1460" i="1"/>
  <c r="A663" i="1"/>
  <c r="E669" i="1"/>
  <c r="F1151" i="1"/>
  <c r="H487" i="1"/>
  <c r="B946" i="1"/>
  <c r="T200" i="7"/>
  <c r="J271" i="1" s="1"/>
  <c r="E1128" i="1"/>
  <c r="F661" i="1"/>
  <c r="G1488" i="1"/>
  <c r="D780" i="1"/>
  <c r="G1495" i="1"/>
  <c r="A777" i="1"/>
  <c r="B1247" i="1"/>
  <c r="F509" i="1"/>
  <c r="A622" i="1"/>
  <c r="B436" i="1"/>
  <c r="J915" i="1"/>
  <c r="E1267" i="1"/>
  <c r="F510" i="1"/>
  <c r="E1332" i="1"/>
  <c r="C1049" i="1"/>
  <c r="B1479" i="1"/>
  <c r="A1479" i="1"/>
  <c r="T948" i="7"/>
  <c r="J833" i="1" s="1"/>
  <c r="G297" i="1"/>
  <c r="A1396" i="1"/>
  <c r="E1450" i="1"/>
  <c r="T935" i="7"/>
  <c r="J820" i="1" s="1"/>
  <c r="G604" i="1"/>
  <c r="H884" i="1"/>
  <c r="C1391" i="1"/>
  <c r="E1135" i="1"/>
  <c r="F465" i="1"/>
  <c r="H1211" i="1"/>
  <c r="T823" i="7"/>
  <c r="J708" i="1" s="1"/>
  <c r="T482" i="7"/>
  <c r="J529" i="1" s="1"/>
  <c r="C1472" i="1"/>
  <c r="G885" i="1"/>
  <c r="H1192" i="1"/>
  <c r="E533" i="1"/>
  <c r="T473" i="7"/>
  <c r="J520" i="1" s="1"/>
  <c r="T987" i="7"/>
  <c r="J872" i="1" s="1"/>
  <c r="I412" i="1"/>
  <c r="T276" i="7"/>
  <c r="J347" i="1" s="1"/>
  <c r="D1499" i="1"/>
  <c r="I793" i="1"/>
  <c r="G603" i="1"/>
  <c r="F1460" i="1"/>
  <c r="H1290" i="1"/>
  <c r="G663" i="1"/>
  <c r="H1403" i="1"/>
  <c r="A1076" i="1"/>
  <c r="A669" i="1"/>
  <c r="B474" i="1"/>
  <c r="E1151" i="1"/>
  <c r="C459" i="1"/>
  <c r="F487" i="1"/>
  <c r="D1089" i="1"/>
  <c r="D271" i="1"/>
  <c r="D1128" i="1"/>
  <c r="F1488" i="1"/>
  <c r="C780" i="1"/>
  <c r="F1495" i="1"/>
  <c r="G777" i="1"/>
  <c r="B1160" i="1"/>
  <c r="A290" i="1"/>
  <c r="D1072" i="1"/>
  <c r="T578" i="7"/>
  <c r="J625" i="1" s="1"/>
  <c r="B889" i="1"/>
  <c r="A889" i="1"/>
  <c r="C756" i="1"/>
  <c r="D306" i="1"/>
  <c r="E855" i="1"/>
  <c r="F297" i="1"/>
  <c r="A1222" i="1"/>
  <c r="T571" i="7"/>
  <c r="J618" i="1" s="1"/>
  <c r="B1482" i="1"/>
  <c r="B1431" i="1"/>
  <c r="D692" i="1"/>
  <c r="F659" i="1"/>
  <c r="F488" i="1"/>
  <c r="T791" i="7"/>
  <c r="J676" i="1" s="1"/>
  <c r="G444" i="1"/>
  <c r="A1155" i="1"/>
  <c r="C921" i="1"/>
  <c r="H1402" i="1"/>
  <c r="E709" i="1"/>
  <c r="I820" i="1"/>
  <c r="H1127" i="1"/>
  <c r="B493" i="1"/>
  <c r="E385" i="1"/>
  <c r="D1100" i="1"/>
  <c r="D604" i="1"/>
  <c r="H370" i="1"/>
  <c r="G1040" i="1"/>
  <c r="E884" i="1"/>
  <c r="C392" i="1"/>
  <c r="D1137" i="1"/>
  <c r="H707" i="1"/>
  <c r="A751" i="1"/>
  <c r="G717" i="1"/>
  <c r="D1135" i="1"/>
  <c r="F1121" i="1"/>
  <c r="H513" i="1"/>
  <c r="D367" i="1"/>
  <c r="H892" i="1"/>
  <c r="B574" i="1"/>
  <c r="E1418" i="1"/>
  <c r="F1284" i="1"/>
  <c r="A1317" i="1"/>
  <c r="E1148" i="1"/>
  <c r="I529" i="1"/>
  <c r="G1499" i="1"/>
  <c r="B809" i="1"/>
  <c r="A809" i="1"/>
  <c r="T575" i="7"/>
  <c r="J622" i="1" s="1"/>
  <c r="B1456" i="1"/>
  <c r="A1456" i="1"/>
  <c r="B489" i="1"/>
  <c r="A489" i="1"/>
  <c r="A549" i="1"/>
  <c r="C416" i="1"/>
  <c r="H1119" i="1"/>
  <c r="I625" i="1"/>
  <c r="H373" i="1"/>
  <c r="T378" i="7"/>
  <c r="J450" i="1" s="1"/>
  <c r="G1124" i="1"/>
  <c r="I756" i="1"/>
  <c r="G306" i="1"/>
  <c r="G855" i="1"/>
  <c r="G615" i="1"/>
  <c r="E297" i="1"/>
  <c r="I618" i="1"/>
  <c r="C692" i="1"/>
  <c r="B1372" i="1"/>
  <c r="C1303" i="1"/>
  <c r="E659" i="1"/>
  <c r="A1260" i="1"/>
  <c r="D451" i="1"/>
  <c r="H1179" i="1"/>
  <c r="A501" i="1"/>
  <c r="F444" i="1"/>
  <c r="B921" i="1"/>
  <c r="G1402" i="1"/>
  <c r="A827" i="1"/>
  <c r="D709" i="1"/>
  <c r="B1450" i="1"/>
  <c r="F820" i="1"/>
  <c r="G1127" i="1"/>
  <c r="B385" i="1"/>
  <c r="T459" i="7"/>
  <c r="J506" i="1" s="1"/>
  <c r="F370" i="1"/>
  <c r="F1040" i="1"/>
  <c r="D884" i="1"/>
  <c r="I392" i="1"/>
  <c r="A1022" i="1"/>
  <c r="F707" i="1"/>
  <c r="H1410" i="1"/>
  <c r="H1391" i="1"/>
  <c r="E751" i="1"/>
  <c r="B950" i="1"/>
  <c r="T248" i="7"/>
  <c r="J319" i="1" s="1"/>
  <c r="C1135" i="1"/>
  <c r="E1121" i="1"/>
  <c r="E784" i="1"/>
  <c r="H1094" i="1"/>
  <c r="E1211" i="1"/>
  <c r="T466" i="7"/>
  <c r="J513" i="1" s="1"/>
  <c r="B367" i="1"/>
  <c r="E1240" i="1"/>
  <c r="G581" i="1"/>
  <c r="H1397" i="1"/>
  <c r="G892" i="1"/>
  <c r="T527" i="7"/>
  <c r="J574" i="1" s="1"/>
  <c r="D1418" i="1"/>
  <c r="C822" i="1"/>
  <c r="D1284" i="1"/>
  <c r="G1051" i="1"/>
  <c r="E708" i="1"/>
  <c r="D1148" i="1"/>
  <c r="H529" i="1"/>
  <c r="C462" i="1"/>
  <c r="D567" i="1"/>
  <c r="A1472" i="1"/>
  <c r="E885" i="1"/>
  <c r="C566" i="1"/>
  <c r="F1192" i="1"/>
  <c r="G1004" i="1"/>
  <c r="I533" i="1"/>
  <c r="H1319" i="1"/>
  <c r="F520" i="1"/>
  <c r="B395" i="1"/>
  <c r="H490" i="1"/>
  <c r="G1423" i="1"/>
  <c r="B598" i="1"/>
  <c r="C1459" i="1"/>
  <c r="E766" i="1"/>
  <c r="B1139" i="1"/>
  <c r="T878" i="7"/>
  <c r="J763" i="1" s="1"/>
  <c r="H1296" i="1"/>
  <c r="D904" i="1"/>
  <c r="G347" i="1"/>
  <c r="I505" i="1"/>
  <c r="G793" i="1"/>
  <c r="G1460" i="1"/>
  <c r="G961" i="1"/>
  <c r="C663" i="1"/>
  <c r="F1403" i="1"/>
  <c r="C1151" i="1"/>
  <c r="I459" i="1"/>
  <c r="D667" i="1"/>
  <c r="T924" i="7"/>
  <c r="J809" i="1" s="1"/>
  <c r="C509" i="1"/>
  <c r="G1220" i="1"/>
  <c r="A960" i="1"/>
  <c r="I622" i="1"/>
  <c r="F1091" i="1"/>
  <c r="C1082" i="1"/>
  <c r="E971" i="1"/>
  <c r="B288" i="1"/>
  <c r="A288" i="1"/>
  <c r="E1424" i="1"/>
  <c r="F671" i="1"/>
  <c r="C705" i="1"/>
  <c r="J926" i="1"/>
  <c r="B1034" i="1"/>
  <c r="B399" i="1"/>
  <c r="A399" i="1"/>
  <c r="B478" i="1"/>
  <c r="A478" i="1"/>
  <c r="F756" i="1"/>
  <c r="G1303" i="1"/>
  <c r="A659" i="1"/>
  <c r="C676" i="1"/>
  <c r="H1155" i="1"/>
  <c r="E921" i="1"/>
  <c r="E1396" i="1"/>
  <c r="A1040" i="1"/>
  <c r="F1391" i="1"/>
  <c r="I751" i="1"/>
  <c r="E1364" i="1"/>
  <c r="I717" i="1"/>
  <c r="F513" i="1"/>
  <c r="T888" i="7"/>
  <c r="J773" i="1" s="1"/>
  <c r="C529" i="1"/>
  <c r="F956" i="1"/>
  <c r="F490" i="1"/>
  <c r="T996" i="7"/>
  <c r="J881" i="1" s="1"/>
  <c r="G1459" i="1"/>
  <c r="T908" i="7"/>
  <c r="J793" i="1" s="1"/>
  <c r="H1460" i="1"/>
  <c r="E948" i="1"/>
  <c r="G669" i="1"/>
  <c r="B1151" i="1"/>
  <c r="A1151" i="1"/>
  <c r="T387" i="7"/>
  <c r="J459" i="1" s="1"/>
  <c r="B1269" i="1"/>
  <c r="E1089" i="1"/>
  <c r="C667" i="1"/>
  <c r="D1488" i="1"/>
  <c r="C1495" i="1"/>
  <c r="G1247" i="1"/>
  <c r="B509" i="1"/>
  <c r="I828" i="1"/>
  <c r="F430" i="1"/>
  <c r="B705" i="1"/>
  <c r="A705" i="1"/>
  <c r="T897" i="7"/>
  <c r="J782" i="1" s="1"/>
  <c r="B968" i="1"/>
  <c r="A968" i="1"/>
  <c r="T345" i="7"/>
  <c r="J416" i="1" s="1"/>
  <c r="B570" i="1"/>
  <c r="A570" i="1"/>
  <c r="B846" i="1"/>
  <c r="A846" i="1"/>
  <c r="B783" i="1"/>
  <c r="A783" i="1"/>
  <c r="E355" i="1"/>
  <c r="D504" i="1"/>
  <c r="G848" i="1"/>
  <c r="B299" i="1"/>
  <c r="D1235" i="1"/>
  <c r="B912" i="1"/>
  <c r="D1278" i="1"/>
  <c r="D590" i="1"/>
  <c r="A1083" i="1"/>
  <c r="F397" i="1"/>
  <c r="E1473" i="1"/>
  <c r="G614" i="1"/>
  <c r="T285" i="7"/>
  <c r="J356" i="1" s="1"/>
  <c r="F1057" i="1"/>
  <c r="A886" i="1"/>
  <c r="C631" i="1"/>
  <c r="A682" i="1"/>
  <c r="A1110" i="1"/>
  <c r="B440" i="1"/>
  <c r="G836" i="1"/>
  <c r="J902" i="1"/>
  <c r="E715" i="1"/>
  <c r="F1085" i="1"/>
  <c r="T375" i="7"/>
  <c r="J447" i="1" s="1"/>
  <c r="B1153" i="1"/>
  <c r="A1153" i="1"/>
  <c r="B764" i="1"/>
  <c r="A764" i="1"/>
  <c r="B437" i="1"/>
  <c r="A437" i="1"/>
  <c r="B963" i="1"/>
  <c r="A963" i="1"/>
  <c r="E334" i="1"/>
  <c r="C1046" i="1"/>
  <c r="F777" i="1"/>
  <c r="D391" i="1"/>
  <c r="G1160" i="1"/>
  <c r="H809" i="1"/>
  <c r="T241" i="7"/>
  <c r="J312" i="1" s="1"/>
  <c r="H1069" i="1"/>
  <c r="E960" i="1"/>
  <c r="I436" i="1"/>
  <c r="C828" i="1"/>
  <c r="C1361" i="1"/>
  <c r="C1300" i="1"/>
  <c r="H673" i="1"/>
  <c r="H971" i="1"/>
  <c r="T809" i="7"/>
  <c r="J694" i="1" s="1"/>
  <c r="E317" i="1"/>
  <c r="D1126" i="1"/>
  <c r="C797" i="1"/>
  <c r="C915" i="1"/>
  <c r="C288" i="1"/>
  <c r="D1424" i="1"/>
  <c r="I671" i="1"/>
  <c r="F1485" i="1"/>
  <c r="F705" i="1"/>
  <c r="C527" i="1"/>
  <c r="D1307" i="1"/>
  <c r="T804" i="7"/>
  <c r="J689" i="1" s="1"/>
  <c r="G278" i="1"/>
  <c r="B782" i="1"/>
  <c r="G457" i="1"/>
  <c r="F864" i="1"/>
  <c r="H468" i="1"/>
  <c r="C1332" i="1"/>
  <c r="E926" i="1"/>
  <c r="H1448" i="1"/>
  <c r="D1359" i="1"/>
  <c r="F489" i="1"/>
  <c r="E435" i="1"/>
  <c r="E416" i="1"/>
  <c r="F625" i="1"/>
  <c r="T302" i="7"/>
  <c r="J373" i="1" s="1"/>
  <c r="H889" i="1"/>
  <c r="C399" i="1"/>
  <c r="H1174" i="1"/>
  <c r="E555" i="1"/>
  <c r="C655" i="1"/>
  <c r="D757" i="1"/>
  <c r="F1097" i="1"/>
  <c r="H344" i="1"/>
  <c r="B967" i="1"/>
  <c r="D846" i="1"/>
  <c r="B504" i="1"/>
  <c r="B863" i="1"/>
  <c r="F973" i="1"/>
  <c r="E587" i="1"/>
  <c r="B607" i="1"/>
  <c r="F323" i="1"/>
  <c r="H912" i="1"/>
  <c r="D273" i="1"/>
  <c r="G1058" i="1"/>
  <c r="T916" i="7"/>
  <c r="J801" i="1" s="1"/>
  <c r="H422" i="1"/>
  <c r="G478" i="1"/>
  <c r="B1278" i="1"/>
  <c r="E923" i="1"/>
  <c r="D1479" i="1"/>
  <c r="C1365" i="1"/>
  <c r="C590" i="1"/>
  <c r="T348" i="7"/>
  <c r="J419" i="1" s="1"/>
  <c r="G401" i="1"/>
  <c r="E397" i="1"/>
  <c r="D1223" i="1"/>
  <c r="C878" i="1"/>
  <c r="G1268" i="1"/>
  <c r="T567" i="7"/>
  <c r="J614" i="1" s="1"/>
  <c r="I600" i="1"/>
  <c r="I775" i="1"/>
  <c r="I356" i="1"/>
  <c r="D890" i="1"/>
  <c r="B1007" i="1"/>
  <c r="G325" i="1"/>
  <c r="D1057" i="1"/>
  <c r="F674" i="1"/>
  <c r="T229" i="7"/>
  <c r="J300" i="1" s="1"/>
  <c r="C1316" i="1"/>
  <c r="F1130" i="1"/>
  <c r="I631" i="1"/>
  <c r="D1295" i="1"/>
  <c r="A677" i="1"/>
  <c r="B313" i="1"/>
  <c r="T797" i="7"/>
  <c r="J682" i="1" s="1"/>
  <c r="F286" i="1"/>
  <c r="H776" i="1"/>
  <c r="C502" i="1"/>
  <c r="E1110" i="1"/>
  <c r="E954" i="1"/>
  <c r="F1312" i="1"/>
  <c r="B539" i="1"/>
  <c r="C1492" i="1"/>
  <c r="F1125" i="1"/>
  <c r="T471" i="7"/>
  <c r="J518" i="1" s="1"/>
  <c r="F1065" i="1"/>
  <c r="B788" i="1"/>
  <c r="T347" i="7"/>
  <c r="J418" i="1" s="1"/>
  <c r="G934" i="1"/>
  <c r="D821" i="1"/>
  <c r="E368" i="1"/>
  <c r="E593" i="1"/>
  <c r="E1199" i="1"/>
  <c r="F836" i="1"/>
  <c r="I910" i="1"/>
  <c r="F680" i="1"/>
  <c r="F1449" i="1"/>
  <c r="C1029" i="1"/>
  <c r="H512" i="1"/>
  <c r="E839" i="1"/>
  <c r="I447" i="1"/>
  <c r="B1239" i="1"/>
  <c r="A1239" i="1"/>
  <c r="T590" i="7"/>
  <c r="J637" i="1" s="1"/>
  <c r="D927" i="1"/>
  <c r="B1096" i="1"/>
  <c r="A1096" i="1"/>
  <c r="J944" i="1"/>
  <c r="D863" i="1"/>
  <c r="H973" i="1"/>
  <c r="E299" i="1"/>
  <c r="D844" i="1"/>
  <c r="G1422" i="1"/>
  <c r="I535" i="1"/>
  <c r="T202" i="7"/>
  <c r="J273" i="1" s="1"/>
  <c r="H742" i="1"/>
  <c r="G1168" i="1"/>
  <c r="I590" i="1"/>
  <c r="H1476" i="1"/>
  <c r="C1217" i="1"/>
  <c r="E419" i="1"/>
  <c r="E1015" i="1"/>
  <c r="A594" i="1"/>
  <c r="G1083" i="1"/>
  <c r="C1095" i="1"/>
  <c r="B1473" i="1"/>
  <c r="F614" i="1"/>
  <c r="A1469" i="1"/>
  <c r="B775" i="1"/>
  <c r="G768" i="1"/>
  <c r="A1057" i="1"/>
  <c r="G706" i="1"/>
  <c r="T1001" i="7"/>
  <c r="J886" i="1" s="1"/>
  <c r="T313" i="7"/>
  <c r="J384" i="1" s="1"/>
  <c r="G631" i="1"/>
  <c r="T792" i="7"/>
  <c r="J677" i="1" s="1"/>
  <c r="C1432" i="1"/>
  <c r="H1159" i="1"/>
  <c r="I470" i="1"/>
  <c r="T455" i="7"/>
  <c r="J502" i="1" s="1"/>
  <c r="C954" i="1"/>
  <c r="H1131" i="1"/>
  <c r="C539" i="1"/>
  <c r="A1492" i="1"/>
  <c r="A1497" i="1"/>
  <c r="I788" i="1"/>
  <c r="A418" i="1"/>
  <c r="E934" i="1"/>
  <c r="I548" i="1"/>
  <c r="A593" i="1"/>
  <c r="T368" i="7"/>
  <c r="J440" i="1" s="1"/>
  <c r="T951" i="7"/>
  <c r="J836" i="1" s="1"/>
  <c r="D910" i="1"/>
  <c r="D1449" i="1"/>
  <c r="A891" i="1"/>
  <c r="F328" i="1"/>
  <c r="B1171" i="1"/>
  <c r="I512" i="1"/>
  <c r="E1496" i="1"/>
  <c r="I534" i="1"/>
  <c r="I941" i="1"/>
  <c r="H1206" i="1"/>
  <c r="B1378" i="1"/>
  <c r="A1378" i="1"/>
  <c r="G641" i="1"/>
  <c r="B1412" i="1"/>
  <c r="A1412" i="1"/>
  <c r="G1434" i="1"/>
  <c r="E988" i="1"/>
  <c r="B732" i="1"/>
  <c r="A732" i="1"/>
  <c r="G280" i="1"/>
  <c r="A571" i="1"/>
  <c r="B1190" i="1"/>
  <c r="A1190" i="1"/>
  <c r="T789" i="7"/>
  <c r="J674" i="1" s="1"/>
  <c r="T975" i="7"/>
  <c r="J860" i="1" s="1"/>
  <c r="T584" i="7"/>
  <c r="J631" i="1" s="1"/>
  <c r="T1006" i="7"/>
  <c r="J891" i="1" s="1"/>
  <c r="T438" i="7"/>
  <c r="J494" i="1" s="1"/>
  <c r="T552" i="7"/>
  <c r="J599" i="1" s="1"/>
  <c r="T405" i="7"/>
  <c r="J477" i="1" s="1"/>
  <c r="B1356" i="1"/>
  <c r="A1356" i="1"/>
  <c r="B595" i="1"/>
  <c r="A595" i="1"/>
  <c r="G712" i="1"/>
  <c r="G544" i="1"/>
  <c r="C1407" i="1"/>
  <c r="B416" i="1"/>
  <c r="G1119" i="1"/>
  <c r="G373" i="1"/>
  <c r="E1049" i="1"/>
  <c r="D889" i="1"/>
  <c r="A1026" i="1"/>
  <c r="I555" i="1"/>
  <c r="C1415" i="1"/>
  <c r="C1394" i="1"/>
  <c r="I757" i="1"/>
  <c r="D1404" i="1"/>
  <c r="D976" i="1"/>
  <c r="D728" i="1"/>
  <c r="D355" i="1"/>
  <c r="G1173" i="1"/>
  <c r="T978" i="7"/>
  <c r="J863" i="1" s="1"/>
  <c r="A450" i="1"/>
  <c r="D299" i="1"/>
  <c r="B587" i="1"/>
  <c r="F1422" i="1"/>
  <c r="H937" i="1"/>
  <c r="F607" i="1"/>
  <c r="H535" i="1"/>
  <c r="A1161" i="1"/>
  <c r="D1058" i="1"/>
  <c r="E742" i="1"/>
  <c r="C422" i="1"/>
  <c r="D1168" i="1"/>
  <c r="B923" i="1"/>
  <c r="E799" i="1"/>
  <c r="A1015" i="1"/>
  <c r="G594" i="1"/>
  <c r="D401" i="1"/>
  <c r="E878" i="1"/>
  <c r="D614" i="1"/>
  <c r="D1469" i="1"/>
  <c r="D1362" i="1"/>
  <c r="T890" i="7"/>
  <c r="J775" i="1" s="1"/>
  <c r="A1379" i="1"/>
  <c r="B890" i="1"/>
  <c r="D768" i="1"/>
  <c r="H325" i="1"/>
  <c r="A576" i="1"/>
  <c r="E300" i="1"/>
  <c r="C1130" i="1"/>
  <c r="F1243" i="1"/>
  <c r="A519" i="1"/>
  <c r="G384" i="1"/>
  <c r="H677" i="1"/>
  <c r="H1079" i="1"/>
  <c r="F1159" i="1"/>
  <c r="A382" i="1"/>
  <c r="D274" i="1"/>
  <c r="F1131" i="1"/>
  <c r="H1492" i="1"/>
  <c r="E518" i="1"/>
  <c r="H1065" i="1"/>
  <c r="E788" i="1"/>
  <c r="C934" i="1"/>
  <c r="C548" i="1"/>
  <c r="B368" i="1"/>
  <c r="G1090" i="1"/>
  <c r="G440" i="1"/>
  <c r="B910" i="1"/>
  <c r="G891" i="1"/>
  <c r="D328" i="1"/>
  <c r="B1236" i="1"/>
  <c r="B512" i="1"/>
  <c r="F534" i="1"/>
  <c r="B320" i="1"/>
  <c r="J941" i="1"/>
  <c r="I866" i="1"/>
  <c r="A928" i="1"/>
  <c r="B641" i="1"/>
  <c r="A849" i="1"/>
  <c r="I494" i="1"/>
  <c r="B1085" i="1"/>
  <c r="A1085" i="1"/>
  <c r="T367" i="7"/>
  <c r="J439" i="1" s="1"/>
  <c r="D998" i="1"/>
  <c r="D905" i="1"/>
  <c r="I415" i="1"/>
  <c r="T303" i="7"/>
  <c r="J374" i="1" s="1"/>
  <c r="E1141" i="1"/>
  <c r="F387" i="1"/>
  <c r="J933" i="1"/>
  <c r="T481" i="7"/>
  <c r="J528" i="1" s="1"/>
  <c r="B1373" i="1"/>
  <c r="A1373" i="1"/>
  <c r="B792" i="1"/>
  <c r="A792" i="1"/>
  <c r="F775" i="1"/>
  <c r="E768" i="1"/>
  <c r="I860" i="1"/>
  <c r="T869" i="7"/>
  <c r="J754" i="1" s="1"/>
  <c r="T903" i="7"/>
  <c r="J788" i="1" s="1"/>
  <c r="J910" i="1"/>
  <c r="C532" i="1"/>
  <c r="C1060" i="1"/>
  <c r="I664" i="1"/>
  <c r="H988" i="1"/>
  <c r="D1141" i="1"/>
  <c r="G628" i="1"/>
  <c r="G393" i="1"/>
  <c r="E900" i="1"/>
  <c r="G1435" i="1"/>
  <c r="G755" i="1"/>
  <c r="B1360" i="1"/>
  <c r="A1360" i="1"/>
  <c r="F1229" i="1"/>
  <c r="D893" i="1"/>
  <c r="T820" i="7"/>
  <c r="J705" i="1" s="1"/>
  <c r="E1382" i="1"/>
  <c r="F689" i="1"/>
  <c r="C1072" i="1"/>
  <c r="H701" i="1"/>
  <c r="G1177" i="1"/>
  <c r="D510" i="1"/>
  <c r="T396" i="7"/>
  <c r="J468" i="1" s="1"/>
  <c r="H1162" i="1"/>
  <c r="G635" i="1"/>
  <c r="E1448" i="1"/>
  <c r="H838" i="1"/>
  <c r="B712" i="1"/>
  <c r="H1414" i="1"/>
  <c r="E544" i="1"/>
  <c r="D968" i="1"/>
  <c r="D549" i="1"/>
  <c r="H1099" i="1"/>
  <c r="E1119" i="1"/>
  <c r="G536" i="1"/>
  <c r="I399" i="1"/>
  <c r="G1026" i="1"/>
  <c r="G555" i="1"/>
  <c r="F970" i="1"/>
  <c r="G757" i="1"/>
  <c r="B976" i="1"/>
  <c r="T843" i="7"/>
  <c r="J728" i="1" s="1"/>
  <c r="G967" i="1"/>
  <c r="B355" i="1"/>
  <c r="E1173" i="1"/>
  <c r="D973" i="1"/>
  <c r="B844" i="1"/>
  <c r="T537" i="7"/>
  <c r="J584" i="1" s="1"/>
  <c r="F937" i="1"/>
  <c r="D607" i="1"/>
  <c r="G1302" i="1"/>
  <c r="E535" i="1"/>
  <c r="D1161" i="1"/>
  <c r="T406" i="7"/>
  <c r="J478" i="1" s="1"/>
  <c r="H1479" i="1"/>
  <c r="G919" i="1"/>
  <c r="E590" i="1"/>
  <c r="G1015" i="1"/>
  <c r="G530" i="1"/>
  <c r="G1473" i="1"/>
  <c r="D899" i="1"/>
  <c r="B614" i="1"/>
  <c r="E775" i="1"/>
  <c r="F890" i="1"/>
  <c r="H1057" i="1"/>
  <c r="C576" i="1"/>
  <c r="B300" i="1"/>
  <c r="H706" i="1"/>
  <c r="D1243" i="1"/>
  <c r="F519" i="1"/>
  <c r="E384" i="1"/>
  <c r="A860" i="1"/>
  <c r="I588" i="1"/>
  <c r="C1491" i="1"/>
  <c r="I754" i="1"/>
  <c r="E1432" i="1"/>
  <c r="F682" i="1"/>
  <c r="T398" i="7"/>
  <c r="J470" i="1" s="1"/>
  <c r="T311" i="7"/>
  <c r="J382" i="1" s="1"/>
  <c r="B274" i="1"/>
  <c r="F1492" i="1"/>
  <c r="D823" i="1"/>
  <c r="C518" i="1"/>
  <c r="H1497" i="1"/>
  <c r="F788" i="1"/>
  <c r="B1249" i="1"/>
  <c r="G1237" i="1"/>
  <c r="E1090" i="1"/>
  <c r="C633" i="1"/>
  <c r="C440" i="1"/>
  <c r="C1086" i="1"/>
  <c r="T234" i="7"/>
  <c r="J305" i="1" s="1"/>
  <c r="A1449" i="1"/>
  <c r="G1171" i="1"/>
  <c r="T921" i="7"/>
  <c r="J806" i="1" s="1"/>
  <c r="D902" i="1"/>
  <c r="A534" i="1"/>
  <c r="B1271" i="1"/>
  <c r="G941" i="1"/>
  <c r="I469" i="1"/>
  <c r="G1367" i="1"/>
  <c r="F494" i="1"/>
  <c r="A632" i="1"/>
  <c r="I374" i="1"/>
  <c r="T316" i="7"/>
  <c r="J387" i="1" s="1"/>
  <c r="H427" i="1"/>
  <c r="A326" i="1"/>
  <c r="E536" i="1"/>
  <c r="G399" i="1"/>
  <c r="B445" i="1"/>
  <c r="T284" i="7"/>
  <c r="J355" i="1" s="1"/>
  <c r="G607" i="1"/>
  <c r="B1058" i="1"/>
  <c r="H478" i="1"/>
  <c r="T545" i="7"/>
  <c r="J592" i="1" s="1"/>
  <c r="T976" i="7"/>
  <c r="J861" i="1" s="1"/>
  <c r="T883" i="7"/>
  <c r="J768" i="1" s="1"/>
  <c r="H860" i="1"/>
  <c r="T501" i="7"/>
  <c r="J548" i="1" s="1"/>
  <c r="T487" i="7"/>
  <c r="J534" i="1" s="1"/>
  <c r="B1032" i="1"/>
  <c r="B866" i="1"/>
  <c r="B1088" i="1"/>
  <c r="A1088" i="1"/>
  <c r="J900" i="1"/>
  <c r="B483" i="1"/>
  <c r="A483" i="1"/>
  <c r="G636" i="1"/>
  <c r="B824" i="1"/>
  <c r="A824" i="1"/>
  <c r="B298" i="1"/>
  <c r="A298" i="1"/>
  <c r="I421" i="1"/>
  <c r="C1488" i="1"/>
  <c r="E740" i="1"/>
  <c r="E1495" i="1"/>
  <c r="F925" i="1"/>
  <c r="C777" i="1"/>
  <c r="E509" i="1"/>
  <c r="B1069" i="1"/>
  <c r="H622" i="1"/>
  <c r="C1091" i="1"/>
  <c r="G1082" i="1"/>
  <c r="C906" i="1"/>
  <c r="F290" i="1"/>
  <c r="F1287" i="1"/>
  <c r="F888" i="1"/>
  <c r="B694" i="1"/>
  <c r="I790" i="1"/>
  <c r="F1254" i="1"/>
  <c r="E947" i="1"/>
  <c r="H568" i="1"/>
  <c r="D1229" i="1"/>
  <c r="I679" i="1"/>
  <c r="C1485" i="1"/>
  <c r="I893" i="1"/>
  <c r="E1027" i="1"/>
  <c r="D689" i="1"/>
  <c r="D1267" i="1"/>
  <c r="A782" i="1"/>
  <c r="D701" i="1"/>
  <c r="E1188" i="1"/>
  <c r="C510" i="1"/>
  <c r="A1332" i="1"/>
  <c r="E1162" i="1"/>
  <c r="T588" i="7"/>
  <c r="J635" i="1" s="1"/>
  <c r="B1448" i="1"/>
  <c r="T953" i="7"/>
  <c r="J838" i="1" s="1"/>
  <c r="D1414" i="1"/>
  <c r="C544" i="1"/>
  <c r="A1407" i="1"/>
  <c r="A1080" i="1"/>
  <c r="H549" i="1"/>
  <c r="C1119" i="1"/>
  <c r="B536" i="1"/>
  <c r="H1049" i="1"/>
  <c r="F570" i="1"/>
  <c r="E399" i="1"/>
  <c r="E1026" i="1"/>
  <c r="I655" i="1"/>
  <c r="H1415" i="1"/>
  <c r="C970" i="1"/>
  <c r="C757" i="1"/>
  <c r="H1404" i="1"/>
  <c r="A1097" i="1"/>
  <c r="G728" i="1"/>
  <c r="D1062" i="1"/>
  <c r="D967" i="1"/>
  <c r="F445" i="1"/>
  <c r="D1204" i="1"/>
  <c r="B973" i="1"/>
  <c r="C450" i="1"/>
  <c r="T959" i="7"/>
  <c r="J844" i="1" s="1"/>
  <c r="E1422" i="1"/>
  <c r="J937" i="1"/>
  <c r="A323" i="1"/>
  <c r="E1302" i="1"/>
  <c r="D1014" i="1"/>
  <c r="C535" i="1"/>
  <c r="D742" i="1"/>
  <c r="B1168" i="1"/>
  <c r="E553" i="1"/>
  <c r="D1185" i="1"/>
  <c r="I592" i="1"/>
  <c r="F1479" i="1"/>
  <c r="D919" i="1"/>
  <c r="F408" i="1"/>
  <c r="F1476" i="1"/>
  <c r="H969" i="1"/>
  <c r="I799" i="1"/>
  <c r="F1212" i="1"/>
  <c r="E594" i="1"/>
  <c r="E1330" i="1"/>
  <c r="C1083" i="1"/>
  <c r="E1095" i="1"/>
  <c r="T464" i="7"/>
  <c r="J511" i="1" s="1"/>
  <c r="D1473" i="1"/>
  <c r="B899" i="1"/>
  <c r="A600" i="1"/>
  <c r="F1469" i="1"/>
  <c r="I861" i="1"/>
  <c r="D775" i="1"/>
  <c r="E1379" i="1"/>
  <c r="A1007" i="1"/>
  <c r="I768" i="1"/>
  <c r="D1256" i="1"/>
  <c r="C1057" i="1"/>
  <c r="E576" i="1"/>
  <c r="A1316" i="1"/>
  <c r="T821" i="7"/>
  <c r="J706" i="1" s="1"/>
  <c r="B1243" i="1"/>
  <c r="I519" i="1"/>
  <c r="A1433" i="1"/>
  <c r="G860" i="1"/>
  <c r="E588" i="1"/>
  <c r="B1491" i="1"/>
  <c r="C754" i="1"/>
  <c r="A313" i="1"/>
  <c r="B1432" i="1"/>
  <c r="C682" i="1"/>
  <c r="F1273" i="1"/>
  <c r="H470" i="1"/>
  <c r="H382" i="1"/>
  <c r="A1312" i="1"/>
  <c r="E1131" i="1"/>
  <c r="D482" i="1"/>
  <c r="F1497" i="1"/>
  <c r="H936" i="1"/>
  <c r="C788" i="1"/>
  <c r="F548" i="1"/>
  <c r="C1090" i="1"/>
  <c r="H305" i="1"/>
  <c r="D891" i="1"/>
  <c r="D1171" i="1"/>
  <c r="G806" i="1"/>
  <c r="F512" i="1"/>
  <c r="H1169" i="1"/>
  <c r="T830" i="7"/>
  <c r="J715" i="1" s="1"/>
  <c r="D534" i="1"/>
  <c r="H1329" i="1"/>
  <c r="H1032" i="1"/>
  <c r="T249" i="7"/>
  <c r="J320" i="1" s="1"/>
  <c r="E941" i="1"/>
  <c r="H469" i="1"/>
  <c r="H866" i="1"/>
  <c r="E1378" i="1"/>
  <c r="G928" i="1"/>
  <c r="E1367" i="1"/>
  <c r="C380" i="1"/>
  <c r="B988" i="1"/>
  <c r="A988" i="1"/>
  <c r="H348" i="1"/>
  <c r="C804" i="1"/>
  <c r="C795" i="1"/>
  <c r="D1380" i="1"/>
  <c r="B826" i="1"/>
  <c r="A826" i="1"/>
  <c r="B626" i="1"/>
  <c r="A626" i="1"/>
  <c r="A1386" i="1"/>
  <c r="F801" i="1"/>
  <c r="D1476" i="1"/>
  <c r="C799" i="1"/>
  <c r="T547" i="7"/>
  <c r="J594" i="1" s="1"/>
  <c r="C860" i="1"/>
  <c r="T541" i="7"/>
  <c r="J588" i="1" s="1"/>
  <c r="G1491" i="1"/>
  <c r="G754" i="1"/>
  <c r="E313" i="1"/>
  <c r="G682" i="1"/>
  <c r="G1110" i="1"/>
  <c r="B823" i="1"/>
  <c r="H788" i="1"/>
  <c r="H821" i="1"/>
  <c r="G1086" i="1"/>
  <c r="G305" i="1"/>
  <c r="C891" i="1"/>
  <c r="E811" i="1"/>
  <c r="H320" i="1"/>
  <c r="E998" i="1"/>
  <c r="T344" i="7"/>
  <c r="J415" i="1" s="1"/>
  <c r="T900" i="7"/>
  <c r="J785" i="1" s="1"/>
  <c r="T919" i="7"/>
  <c r="J804" i="1" s="1"/>
  <c r="T411" i="7"/>
  <c r="J483" i="1" s="1"/>
  <c r="E1082" i="1"/>
  <c r="B430" i="1"/>
  <c r="J906" i="1"/>
  <c r="H290" i="1"/>
  <c r="B1287" i="1"/>
  <c r="D888" i="1"/>
  <c r="G317" i="1"/>
  <c r="H1144" i="1"/>
  <c r="I797" i="1"/>
  <c r="G790" i="1"/>
  <c r="G1254" i="1"/>
  <c r="B1424" i="1"/>
  <c r="B1229" i="1"/>
  <c r="G679" i="1"/>
  <c r="C893" i="1"/>
  <c r="G527" i="1"/>
  <c r="H1382" i="1"/>
  <c r="I782" i="1"/>
  <c r="B701" i="1"/>
  <c r="T463" i="7"/>
  <c r="J510" i="1" s="1"/>
  <c r="B1162" i="1"/>
  <c r="F635" i="1"/>
  <c r="D838" i="1"/>
  <c r="G1045" i="1"/>
  <c r="A435" i="1"/>
  <c r="D1080" i="1"/>
  <c r="F549" i="1"/>
  <c r="D536" i="1"/>
  <c r="H1326" i="1"/>
  <c r="C1026" i="1"/>
  <c r="T770" i="7"/>
  <c r="J655" i="1" s="1"/>
  <c r="F1415" i="1"/>
  <c r="F1404" i="1"/>
  <c r="H1097" i="1"/>
  <c r="B728" i="1"/>
  <c r="C1173" i="1"/>
  <c r="B1204" i="1"/>
  <c r="I450" i="1"/>
  <c r="F844" i="1"/>
  <c r="E584" i="1"/>
  <c r="D323" i="1"/>
  <c r="B1302" i="1"/>
  <c r="F1161" i="1"/>
  <c r="E801" i="1"/>
  <c r="G742" i="1"/>
  <c r="T898" i="7"/>
  <c r="J783" i="1" s="1"/>
  <c r="H553" i="1"/>
  <c r="B1185" i="1"/>
  <c r="C1476" i="1"/>
  <c r="D1212" i="1"/>
  <c r="F767" i="1"/>
  <c r="I594" i="1"/>
  <c r="C1330" i="1"/>
  <c r="B530" i="1"/>
  <c r="E1223" i="1"/>
  <c r="T553" i="7"/>
  <c r="J600" i="1" s="1"/>
  <c r="C1469" i="1"/>
  <c r="F861" i="1"/>
  <c r="C1379" i="1"/>
  <c r="B1256" i="1"/>
  <c r="T529" i="7"/>
  <c r="J576" i="1" s="1"/>
  <c r="D706" i="1"/>
  <c r="H1158" i="1"/>
  <c r="A1295" i="1"/>
  <c r="E1171" i="1"/>
  <c r="T779" i="7"/>
  <c r="J664" i="1" s="1"/>
  <c r="T321" i="7"/>
  <c r="J393" i="1" s="1"/>
  <c r="F403" i="1"/>
  <c r="B688" i="1"/>
  <c r="A688" i="1"/>
  <c r="F701" i="1"/>
  <c r="C1162" i="1"/>
  <c r="D635" i="1"/>
  <c r="F1414" i="1"/>
  <c r="G435" i="1"/>
  <c r="G1407" i="1"/>
  <c r="E1080" i="1"/>
  <c r="H625" i="1"/>
  <c r="T489" i="7"/>
  <c r="J536" i="1" s="1"/>
  <c r="B1049" i="1"/>
  <c r="G970" i="1"/>
  <c r="B352" i="1"/>
  <c r="H728" i="1"/>
  <c r="G846" i="1"/>
  <c r="H445" i="1"/>
  <c r="C504" i="1"/>
  <c r="B1173" i="1"/>
  <c r="H450" i="1"/>
  <c r="H1386" i="1"/>
  <c r="H844" i="1"/>
  <c r="G584" i="1"/>
  <c r="D937" i="1"/>
  <c r="D801" i="1"/>
  <c r="B742" i="1"/>
  <c r="G1338" i="1"/>
  <c r="G783" i="1"/>
  <c r="G1185" i="1"/>
  <c r="J919" i="1"/>
  <c r="B1476" i="1"/>
  <c r="C1212" i="1"/>
  <c r="C594" i="1"/>
  <c r="B1330" i="1"/>
  <c r="F803" i="1"/>
  <c r="T483" i="7"/>
  <c r="J530" i="1" s="1"/>
  <c r="H1095" i="1"/>
  <c r="F511" i="1"/>
  <c r="F1268" i="1"/>
  <c r="J899" i="1"/>
  <c r="H600" i="1"/>
  <c r="E861" i="1"/>
  <c r="E356" i="1"/>
  <c r="H1007" i="1"/>
  <c r="C768" i="1"/>
  <c r="I674" i="1"/>
  <c r="I576" i="1"/>
  <c r="B706" i="1"/>
  <c r="G1158" i="1"/>
  <c r="H886" i="1"/>
  <c r="F588" i="1"/>
  <c r="F754" i="1"/>
  <c r="D313" i="1"/>
  <c r="G1432" i="1"/>
  <c r="D286" i="1"/>
  <c r="G1273" i="1"/>
  <c r="C470" i="1"/>
  <c r="F1276" i="1"/>
  <c r="E382" i="1"/>
  <c r="H1312" i="1"/>
  <c r="C1131" i="1"/>
  <c r="C1125" i="1"/>
  <c r="F823" i="1"/>
  <c r="B345" i="1"/>
  <c r="E1497" i="1"/>
  <c r="E936" i="1"/>
  <c r="D418" i="1"/>
  <c r="E1249" i="1"/>
  <c r="F821" i="1"/>
  <c r="B548" i="1"/>
  <c r="F593" i="1"/>
  <c r="F633" i="1"/>
  <c r="B1199" i="1"/>
  <c r="F1086" i="1"/>
  <c r="D1428" i="1"/>
  <c r="E305" i="1"/>
  <c r="I891" i="1"/>
  <c r="D1169" i="1"/>
  <c r="H715" i="1"/>
  <c r="E1329" i="1"/>
  <c r="G691" i="1"/>
  <c r="D320" i="1"/>
  <c r="A1195" i="1"/>
  <c r="T436" i="7"/>
  <c r="J492" i="1" s="1"/>
  <c r="B949" i="1"/>
  <c r="A949" i="1"/>
  <c r="A330" i="1"/>
  <c r="G1043" i="1"/>
  <c r="I483" i="1"/>
  <c r="T589" i="7"/>
  <c r="J636" i="1" s="1"/>
  <c r="E603" i="1"/>
  <c r="D583" i="1"/>
  <c r="D1290" i="1"/>
  <c r="B311" i="1"/>
  <c r="D1076" i="1"/>
  <c r="H948" i="1"/>
  <c r="E474" i="1"/>
  <c r="B752" i="1"/>
  <c r="T415" i="7"/>
  <c r="J487" i="1" s="1"/>
  <c r="G1269" i="1"/>
  <c r="I946" i="1"/>
  <c r="G667" i="1"/>
  <c r="E421" i="1"/>
  <c r="C740" i="1"/>
  <c r="T263" i="7"/>
  <c r="J334" i="1" s="1"/>
  <c r="G1046" i="1"/>
  <c r="D925" i="1"/>
  <c r="T320" i="7"/>
  <c r="J391" i="1" s="1"/>
  <c r="D1247" i="1"/>
  <c r="F809" i="1"/>
  <c r="C312" i="1"/>
  <c r="D1220" i="1"/>
  <c r="C622" i="1"/>
  <c r="A1091" i="1"/>
  <c r="T359" i="7"/>
  <c r="J430" i="1" s="1"/>
  <c r="I906" i="1"/>
  <c r="T219" i="7"/>
  <c r="J290" i="1" s="1"/>
  <c r="B888" i="1"/>
  <c r="C317" i="1"/>
  <c r="F1144" i="1"/>
  <c r="B797" i="1"/>
  <c r="T399" i="7"/>
  <c r="J471" i="1" s="1"/>
  <c r="C1254" i="1"/>
  <c r="I915" i="1"/>
  <c r="D568" i="1"/>
  <c r="E671" i="1"/>
  <c r="E679" i="1"/>
  <c r="E1456" i="1"/>
  <c r="B893" i="1"/>
  <c r="B527" i="1"/>
  <c r="H1027" i="1"/>
  <c r="C278" i="1"/>
  <c r="B1267" i="1"/>
  <c r="H782" i="1"/>
  <c r="B864" i="1"/>
  <c r="H510" i="1"/>
  <c r="B838" i="1"/>
  <c r="D489" i="1"/>
  <c r="A1034" i="1"/>
  <c r="E1045" i="1"/>
  <c r="C435" i="1"/>
  <c r="F1407" i="1"/>
  <c r="C1080" i="1"/>
  <c r="A416" i="1"/>
  <c r="F1099" i="1"/>
  <c r="D625" i="1"/>
  <c r="I536" i="1"/>
  <c r="F1326" i="1"/>
  <c r="F889" i="1"/>
  <c r="C570" i="1"/>
  <c r="F655" i="1"/>
  <c r="A970" i="1"/>
  <c r="E352" i="1"/>
  <c r="B1404" i="1"/>
  <c r="E1097" i="1"/>
  <c r="A344" i="1"/>
  <c r="G1062" i="1"/>
  <c r="T373" i="7"/>
  <c r="J445" i="1" s="1"/>
  <c r="A863" i="1"/>
  <c r="B848" i="1"/>
  <c r="G450" i="1"/>
  <c r="G1386" i="1"/>
  <c r="T540" i="7"/>
  <c r="J587" i="1" s="1"/>
  <c r="I584" i="1"/>
  <c r="C1235" i="1"/>
  <c r="C937" i="1"/>
  <c r="A912" i="1"/>
  <c r="C801" i="1"/>
  <c r="F1338" i="1"/>
  <c r="F783" i="1"/>
  <c r="A923" i="1"/>
  <c r="F592" i="1"/>
  <c r="C408" i="1"/>
  <c r="F969" i="1"/>
  <c r="D419" i="1"/>
  <c r="I767" i="1"/>
  <c r="E803" i="1"/>
  <c r="I530" i="1"/>
  <c r="B1223" i="1"/>
  <c r="D511" i="1"/>
  <c r="B1268" i="1"/>
  <c r="G600" i="1"/>
  <c r="G356" i="1"/>
  <c r="H1379" i="1"/>
  <c r="G1007" i="1"/>
  <c r="H674" i="1"/>
  <c r="F1158" i="1"/>
  <c r="D886" i="1"/>
  <c r="H1433" i="1"/>
  <c r="E754" i="1"/>
  <c r="A1079" i="1"/>
  <c r="A286" i="1"/>
  <c r="C1273" i="1"/>
  <c r="F776" i="1"/>
  <c r="D502" i="1"/>
  <c r="A954" i="1"/>
  <c r="H482" i="1"/>
  <c r="H345" i="1"/>
  <c r="A1065" i="1"/>
  <c r="T546" i="7"/>
  <c r="J593" i="1" s="1"/>
  <c r="A675" i="1"/>
  <c r="C664" i="1"/>
  <c r="H374" i="1"/>
  <c r="G991" i="1"/>
  <c r="T847" i="7"/>
  <c r="J732" i="1" s="1"/>
  <c r="D348" i="1"/>
  <c r="D280" i="1"/>
  <c r="T910" i="7"/>
  <c r="J795" i="1" s="1"/>
  <c r="G437" i="1"/>
  <c r="T580" i="7"/>
  <c r="J627" i="1" s="1"/>
  <c r="B718" i="1"/>
  <c r="A718" i="1"/>
  <c r="A1388" i="1"/>
  <c r="F1034" i="1"/>
  <c r="I416" i="1"/>
  <c r="G1394" i="1"/>
  <c r="C344" i="1"/>
  <c r="C1062" i="1"/>
  <c r="T961" i="7"/>
  <c r="J846" i="1" s="1"/>
  <c r="D445" i="1"/>
  <c r="H863" i="1"/>
  <c r="H1204" i="1"/>
  <c r="T963" i="7"/>
  <c r="J848" i="1" s="1"/>
  <c r="F450" i="1"/>
  <c r="F1386" i="1"/>
  <c r="H587" i="1"/>
  <c r="A584" i="1"/>
  <c r="H1235" i="1"/>
  <c r="B937" i="1"/>
  <c r="C323" i="1"/>
  <c r="J912" i="1"/>
  <c r="H1014" i="1"/>
  <c r="I273" i="1"/>
  <c r="C1161" i="1"/>
  <c r="B801" i="1"/>
  <c r="G422" i="1"/>
  <c r="C1338" i="1"/>
  <c r="B553" i="1"/>
  <c r="J923" i="1"/>
  <c r="E592" i="1"/>
  <c r="H1365" i="1"/>
  <c r="B919" i="1"/>
  <c r="B408" i="1"/>
  <c r="A969" i="1"/>
  <c r="B1212" i="1"/>
  <c r="H767" i="1"/>
  <c r="B401" i="1"/>
  <c r="D803" i="1"/>
  <c r="E530" i="1"/>
  <c r="G1223" i="1"/>
  <c r="I878" i="1"/>
  <c r="D1268" i="1"/>
  <c r="G899" i="1"/>
  <c r="E600" i="1"/>
  <c r="B1362" i="1"/>
  <c r="D356" i="1"/>
  <c r="G1379" i="1"/>
  <c r="F1007" i="1"/>
  <c r="B325" i="1"/>
  <c r="H1256" i="1"/>
  <c r="D674" i="1"/>
  <c r="G576" i="1"/>
  <c r="G1316" i="1"/>
  <c r="H1130" i="1"/>
  <c r="E1158" i="1"/>
  <c r="C886" i="1"/>
  <c r="C519" i="1"/>
  <c r="G1433" i="1"/>
  <c r="B631" i="1"/>
  <c r="C588" i="1"/>
  <c r="H1295" i="1"/>
  <c r="B754" i="1"/>
  <c r="I313" i="1"/>
  <c r="G1079" i="1"/>
  <c r="G966" i="1"/>
  <c r="T215" i="7"/>
  <c r="J286" i="1" s="1"/>
  <c r="B1273" i="1"/>
  <c r="E776" i="1"/>
  <c r="I502" i="1"/>
  <c r="D1276" i="1"/>
  <c r="C382" i="1"/>
  <c r="E1312" i="1"/>
  <c r="T492" i="7"/>
  <c r="J539" i="1" s="1"/>
  <c r="G482" i="1"/>
  <c r="I823" i="1"/>
  <c r="E345" i="1"/>
  <c r="E1065" i="1"/>
  <c r="C936" i="1"/>
  <c r="F418" i="1"/>
  <c r="C821" i="1"/>
  <c r="H368" i="1"/>
  <c r="C1237" i="1"/>
  <c r="I593" i="1"/>
  <c r="B633" i="1"/>
  <c r="D836" i="1"/>
  <c r="H1428" i="1"/>
  <c r="D680" i="1"/>
  <c r="B305" i="1"/>
  <c r="G1029" i="1"/>
  <c r="B328" i="1"/>
  <c r="H811" i="1"/>
  <c r="G1236" i="1"/>
  <c r="C806" i="1"/>
  <c r="D715" i="1"/>
  <c r="T806" i="7"/>
  <c r="J691" i="1" s="1"/>
  <c r="F1271" i="1"/>
  <c r="G1075" i="1"/>
  <c r="A711" i="1"/>
  <c r="G492" i="1"/>
  <c r="T954" i="7"/>
  <c r="J839" i="1" s="1"/>
  <c r="D577" i="1"/>
  <c r="C1153" i="1"/>
  <c r="G1363" i="1"/>
  <c r="H905" i="1"/>
  <c r="F632" i="1"/>
  <c r="F1239" i="1"/>
  <c r="A477" i="1"/>
  <c r="C409" i="1"/>
  <c r="H949" i="1"/>
  <c r="J927" i="1"/>
  <c r="B1478" i="1"/>
  <c r="A1478" i="1"/>
  <c r="J929" i="1"/>
  <c r="B1084" i="1"/>
  <c r="A1084" i="1"/>
  <c r="H1076" i="1"/>
  <c r="C948" i="1"/>
  <c r="H474" i="1"/>
  <c r="H752" i="1"/>
  <c r="D487" i="1"/>
  <c r="D1269" i="1"/>
  <c r="G946" i="1"/>
  <c r="G1304" i="1"/>
  <c r="D661" i="1"/>
  <c r="B421" i="1"/>
  <c r="G1071" i="1"/>
  <c r="T895" i="7"/>
  <c r="J780" i="1" s="1"/>
  <c r="H334" i="1"/>
  <c r="E1046" i="1"/>
  <c r="J925" i="1"/>
  <c r="G391" i="1"/>
  <c r="E1160" i="1"/>
  <c r="D809" i="1"/>
  <c r="E312" i="1"/>
  <c r="B1220" i="1"/>
  <c r="H960" i="1"/>
  <c r="G436" i="1"/>
  <c r="H828" i="1"/>
  <c r="E430" i="1"/>
  <c r="F1300" i="1"/>
  <c r="D290" i="1"/>
  <c r="D971" i="1"/>
  <c r="H888" i="1"/>
  <c r="I317" i="1"/>
  <c r="H1126" i="1"/>
  <c r="F797" i="1"/>
  <c r="F471" i="1"/>
  <c r="F915" i="1"/>
  <c r="G1424" i="1"/>
  <c r="H671" i="1"/>
  <c r="C679" i="1"/>
  <c r="T480" i="7"/>
  <c r="J527" i="1" s="1"/>
  <c r="F1307" i="1"/>
  <c r="D1027" i="1"/>
  <c r="F278" i="1"/>
  <c r="H1072" i="1"/>
  <c r="E782" i="1"/>
  <c r="I457" i="1"/>
  <c r="D1177" i="1"/>
  <c r="H864" i="1"/>
  <c r="G1332" i="1"/>
  <c r="I926" i="1"/>
  <c r="C635" i="1"/>
  <c r="H1359" i="1"/>
  <c r="E712" i="1"/>
  <c r="T417" i="7"/>
  <c r="J489" i="1" s="1"/>
  <c r="E1034" i="1"/>
  <c r="B1045" i="1"/>
  <c r="I435" i="1"/>
  <c r="G968" i="1"/>
  <c r="H1080" i="1"/>
  <c r="H416" i="1"/>
  <c r="D1099" i="1"/>
  <c r="B625" i="1"/>
  <c r="D373" i="1"/>
  <c r="D1326" i="1"/>
  <c r="C889" i="1"/>
  <c r="E570" i="1"/>
  <c r="E1174" i="1"/>
  <c r="E655" i="1"/>
  <c r="B1394" i="1"/>
  <c r="C1097" i="1"/>
  <c r="F344" i="1"/>
  <c r="B1062" i="1"/>
  <c r="I846" i="1"/>
  <c r="I355" i="1"/>
  <c r="G504" i="1"/>
  <c r="G863" i="1"/>
  <c r="G1204" i="1"/>
  <c r="F848" i="1"/>
  <c r="A299" i="1"/>
  <c r="E1386" i="1"/>
  <c r="A587" i="1"/>
  <c r="D584" i="1"/>
  <c r="G1235" i="1"/>
  <c r="A607" i="1"/>
  <c r="E912" i="1"/>
  <c r="C1014" i="1"/>
  <c r="G273" i="1"/>
  <c r="A1058" i="1"/>
  <c r="I801" i="1"/>
  <c r="B422" i="1"/>
  <c r="B1338" i="1"/>
  <c r="C783" i="1"/>
  <c r="H1278" i="1"/>
  <c r="H923" i="1"/>
  <c r="D592" i="1"/>
  <c r="F1365" i="1"/>
  <c r="A590" i="1"/>
  <c r="T337" i="7"/>
  <c r="J408" i="1" s="1"/>
  <c r="H1217" i="1"/>
  <c r="C969" i="1"/>
  <c r="I419" i="1"/>
  <c r="D1015" i="1"/>
  <c r="E767" i="1"/>
  <c r="T331" i="7"/>
  <c r="J401" i="1" s="1"/>
  <c r="H1330" i="1"/>
  <c r="H878" i="1"/>
  <c r="H511" i="1"/>
  <c r="I614" i="1"/>
  <c r="D600" i="1"/>
  <c r="H1362" i="1"/>
  <c r="B861" i="1"/>
  <c r="C356" i="1"/>
  <c r="E1007" i="1"/>
  <c r="T254" i="7"/>
  <c r="J325" i="1" s="1"/>
  <c r="F1256" i="1"/>
  <c r="C674" i="1"/>
  <c r="H300" i="1"/>
  <c r="F1316" i="1"/>
  <c r="A1130" i="1"/>
  <c r="C1158" i="1"/>
  <c r="G886" i="1"/>
  <c r="A384" i="1"/>
  <c r="F1433" i="1"/>
  <c r="E631" i="1"/>
  <c r="B588" i="1"/>
  <c r="G1295" i="1"/>
  <c r="D677" i="1"/>
  <c r="H313" i="1"/>
  <c r="F1079" i="1"/>
  <c r="C966" i="1"/>
  <c r="I286" i="1"/>
  <c r="A1159" i="1"/>
  <c r="B776" i="1"/>
  <c r="A502" i="1"/>
  <c r="G539" i="1"/>
  <c r="T410" i="7"/>
  <c r="J482" i="1" s="1"/>
  <c r="A518" i="1"/>
  <c r="G345" i="1"/>
  <c r="D1065" i="1"/>
  <c r="B936" i="1"/>
  <c r="I418" i="1"/>
  <c r="A934" i="1"/>
  <c r="B821" i="1"/>
  <c r="T297" i="7"/>
  <c r="J368" i="1" s="1"/>
  <c r="D593" i="1"/>
  <c r="A440" i="1"/>
  <c r="A680" i="1"/>
  <c r="I328" i="1"/>
  <c r="C811" i="1"/>
  <c r="F1236" i="1"/>
  <c r="B806" i="1"/>
  <c r="A641" i="1"/>
  <c r="D1465" i="1"/>
  <c r="T831" i="7"/>
  <c r="J716" i="1" s="1"/>
  <c r="B839" i="1"/>
  <c r="A839" i="1"/>
  <c r="H1363" i="1"/>
  <c r="C905" i="1"/>
  <c r="H632" i="1"/>
  <c r="D599" i="1"/>
  <c r="D1434" i="1"/>
  <c r="C1141" i="1"/>
  <c r="B409" i="1"/>
  <c r="A409" i="1"/>
  <c r="T259" i="7"/>
  <c r="J330" i="1" s="1"/>
  <c r="B1043" i="1"/>
  <c r="A1043" i="1"/>
  <c r="T209" i="7"/>
  <c r="J280" i="1" s="1"/>
  <c r="B804" i="1"/>
  <c r="A804" i="1"/>
  <c r="B1241" i="1"/>
  <c r="A1241" i="1"/>
  <c r="T803" i="7"/>
  <c r="J688" i="1" s="1"/>
  <c r="C1045" i="1"/>
  <c r="F373" i="1"/>
  <c r="C555" i="1"/>
  <c r="G352" i="1"/>
  <c r="G976" i="1"/>
  <c r="C848" i="1"/>
  <c r="H299" i="1"/>
  <c r="T560" i="7"/>
  <c r="J607" i="1" s="1"/>
  <c r="T351" i="7"/>
  <c r="J422" i="1" s="1"/>
  <c r="E1338" i="1"/>
  <c r="I783" i="1"/>
  <c r="D478" i="1"/>
  <c r="B592" i="1"/>
  <c r="G590" i="1"/>
  <c r="H408" i="1"/>
  <c r="G419" i="1"/>
  <c r="A767" i="1"/>
  <c r="A803" i="1"/>
  <c r="B878" i="1"/>
  <c r="B511" i="1"/>
  <c r="A614" i="1"/>
  <c r="D861" i="1"/>
  <c r="F325" i="1"/>
  <c r="I300" i="1"/>
  <c r="C384" i="1"/>
  <c r="D1433" i="1"/>
  <c r="F631" i="1"/>
  <c r="H588" i="1"/>
  <c r="F677" i="1"/>
  <c r="D1079" i="1"/>
  <c r="D1159" i="1"/>
  <c r="T891" i="7"/>
  <c r="J776" i="1" s="1"/>
  <c r="G502" i="1"/>
  <c r="B1276" i="1"/>
  <c r="H954" i="1"/>
  <c r="H274" i="1"/>
  <c r="C1312" i="1"/>
  <c r="E539" i="1"/>
  <c r="C482" i="1"/>
  <c r="H1125" i="1"/>
  <c r="H518" i="1"/>
  <c r="T274" i="7"/>
  <c r="J345" i="1" s="1"/>
  <c r="C1065" i="1"/>
  <c r="J936" i="1"/>
  <c r="H418" i="1"/>
  <c r="T936" i="7"/>
  <c r="J821" i="1" s="1"/>
  <c r="G368" i="1"/>
  <c r="F1237" i="1"/>
  <c r="F440" i="1"/>
  <c r="B1428" i="1"/>
  <c r="H680" i="1"/>
  <c r="H328" i="1"/>
  <c r="A512" i="1"/>
  <c r="B1496" i="1"/>
  <c r="B902" i="1"/>
  <c r="E1430" i="1"/>
  <c r="A691" i="1"/>
  <c r="C1075" i="1"/>
  <c r="E711" i="1"/>
  <c r="G1206" i="1"/>
  <c r="F532" i="1"/>
  <c r="D1412" i="1"/>
  <c r="F675" i="1"/>
  <c r="T500" i="7"/>
  <c r="J547" i="1" s="1"/>
  <c r="F1363" i="1"/>
  <c r="C1437" i="1"/>
  <c r="B1245" i="1"/>
  <c r="A1245" i="1"/>
  <c r="T338" i="7"/>
  <c r="J409" i="1" s="1"/>
  <c r="B981" i="1"/>
  <c r="A981" i="1"/>
  <c r="F641" i="1"/>
  <c r="B494" i="1"/>
  <c r="E1085" i="1"/>
  <c r="I839" i="1"/>
  <c r="B577" i="1"/>
  <c r="I675" i="1"/>
  <c r="G547" i="1"/>
  <c r="B1060" i="1"/>
  <c r="G664" i="1"/>
  <c r="G988" i="1"/>
  <c r="B785" i="1"/>
  <c r="G732" i="1"/>
  <c r="G1141" i="1"/>
  <c r="I628" i="1"/>
  <c r="D477" i="1"/>
  <c r="C959" i="1"/>
  <c r="H522" i="1"/>
  <c r="E1437" i="1"/>
  <c r="F409" i="1"/>
  <c r="C949" i="1"/>
  <c r="D330" i="1"/>
  <c r="H572" i="1"/>
  <c r="C1207" i="1"/>
  <c r="E804" i="1"/>
  <c r="I755" i="1"/>
  <c r="D1194" i="1"/>
  <c r="D595" i="1"/>
  <c r="D1333" i="1"/>
  <c r="G1478" i="1"/>
  <c r="D1227" i="1"/>
  <c r="E636" i="1"/>
  <c r="D626" i="1"/>
  <c r="A1336" i="1"/>
  <c r="B1108" i="1"/>
  <c r="B427" i="1"/>
  <c r="D1105" i="1"/>
  <c r="D528" i="1"/>
  <c r="D1489" i="1"/>
  <c r="A627" i="1"/>
  <c r="D929" i="1"/>
  <c r="F1441" i="1"/>
  <c r="I805" i="1"/>
  <c r="B1289" i="1"/>
  <c r="H1084" i="1"/>
  <c r="B850" i="1"/>
  <c r="F1077" i="1"/>
  <c r="D1388" i="1"/>
  <c r="F624" i="1"/>
  <c r="E867" i="1"/>
  <c r="H298" i="1"/>
  <c r="F1279" i="1"/>
  <c r="I792" i="1"/>
  <c r="E277" i="1"/>
  <c r="E1335" i="1"/>
  <c r="T825" i="7"/>
  <c r="J710" i="1" s="1"/>
  <c r="F402" i="1"/>
  <c r="A647" i="1"/>
  <c r="E1070" i="1"/>
  <c r="H951" i="1"/>
  <c r="E441" i="1"/>
  <c r="F1265" i="1"/>
  <c r="F652" i="1"/>
  <c r="A377" i="1"/>
  <c r="C1292" i="1"/>
  <c r="E369" i="1"/>
  <c r="H1242" i="1"/>
  <c r="B1324" i="1"/>
  <c r="I930" i="1"/>
  <c r="H321" i="1"/>
  <c r="F909" i="1"/>
  <c r="E332" i="1"/>
  <c r="D668" i="1"/>
  <c r="F291" i="1"/>
  <c r="A877" i="1"/>
  <c r="H977" i="1"/>
  <c r="C1490" i="1"/>
  <c r="G1036" i="1"/>
  <c r="E329" i="1"/>
  <c r="D1299" i="1"/>
  <c r="T846" i="7"/>
  <c r="J731" i="1" s="1"/>
  <c r="I557" i="1"/>
  <c r="B410" i="1"/>
  <c r="A1374" i="1"/>
  <c r="D774" i="1"/>
  <c r="A276" i="1"/>
  <c r="F1442" i="1"/>
  <c r="I896" i="1"/>
  <c r="C596" i="1"/>
  <c r="C561" i="1"/>
  <c r="H1138" i="1"/>
  <c r="E1068" i="1"/>
  <c r="F639" i="1"/>
  <c r="F1092" i="1"/>
  <c r="T208" i="7"/>
  <c r="J279" i="1" s="1"/>
  <c r="D1447" i="1"/>
  <c r="B1000" i="1"/>
  <c r="C1457" i="1"/>
  <c r="I852" i="1"/>
  <c r="G1172" i="1"/>
  <c r="E690" i="1"/>
  <c r="B452" i="1"/>
  <c r="I524" i="1"/>
  <c r="C1392" i="1"/>
  <c r="C996" i="1"/>
  <c r="F630" i="1"/>
  <c r="E1352" i="1"/>
  <c r="C911" i="1"/>
  <c r="G543" i="1"/>
  <c r="F1419" i="1"/>
  <c r="D1270" i="1"/>
  <c r="D762" i="1"/>
  <c r="H1370" i="1"/>
  <c r="I814" i="1"/>
  <c r="H586" i="1"/>
  <c r="G619" i="1"/>
  <c r="B407" i="1"/>
  <c r="A407" i="1"/>
  <c r="F1111" i="1"/>
  <c r="T268" i="7"/>
  <c r="J339" i="1" s="1"/>
  <c r="B1257" i="1"/>
  <c r="A1257" i="1"/>
  <c r="D1242" i="1"/>
  <c r="T966" i="7"/>
  <c r="J851" i="1" s="1"/>
  <c r="T783" i="7"/>
  <c r="J668" i="1" s="1"/>
  <c r="T339" i="7"/>
  <c r="J410" i="1" s="1"/>
  <c r="T514" i="7"/>
  <c r="J561" i="1" s="1"/>
  <c r="T496" i="7"/>
  <c r="J543" i="1" s="1"/>
  <c r="J942" i="1"/>
  <c r="B1334" i="1"/>
  <c r="A1334" i="1"/>
  <c r="J907" i="1"/>
  <c r="B962" i="1"/>
  <c r="A962" i="1"/>
  <c r="F755" i="1"/>
  <c r="F1360" i="1"/>
  <c r="E944" i="1"/>
  <c r="F437" i="1"/>
  <c r="D1478" i="1"/>
  <c r="G981" i="1"/>
  <c r="T579" i="7"/>
  <c r="J626" i="1" s="1"/>
  <c r="G1336" i="1"/>
  <c r="G427" i="1"/>
  <c r="G1250" i="1"/>
  <c r="B1105" i="1"/>
  <c r="H1293" i="1"/>
  <c r="D903" i="1"/>
  <c r="F627" i="1"/>
  <c r="H1366" i="1"/>
  <c r="I929" i="1"/>
  <c r="A361" i="1"/>
  <c r="D1441" i="1"/>
  <c r="C805" i="1"/>
  <c r="T965" i="7"/>
  <c r="J850" i="1" s="1"/>
  <c r="I423" i="1"/>
  <c r="E1388" i="1"/>
  <c r="G1327" i="1"/>
  <c r="I695" i="1"/>
  <c r="E1098" i="1"/>
  <c r="H978" i="1"/>
  <c r="E298" i="1"/>
  <c r="G792" i="1"/>
  <c r="C647" i="1"/>
  <c r="G1180" i="1"/>
  <c r="C537" i="1"/>
  <c r="I353" i="1"/>
  <c r="B684" i="1"/>
  <c r="C1242" i="1"/>
  <c r="F851" i="1"/>
  <c r="G540" i="1"/>
  <c r="F687" i="1"/>
  <c r="F321" i="1"/>
  <c r="F1035" i="1"/>
  <c r="D909" i="1"/>
  <c r="A1134" i="1"/>
  <c r="I668" i="1"/>
  <c r="C1230" i="1"/>
  <c r="T985" i="7"/>
  <c r="J870" i="1" s="1"/>
  <c r="G1436" i="1"/>
  <c r="D1036" i="1"/>
  <c r="T258" i="7"/>
  <c r="J329" i="1" s="1"/>
  <c r="G964" i="1"/>
  <c r="B1210" i="1"/>
  <c r="G557" i="1"/>
  <c r="G1399" i="1"/>
  <c r="C698" i="1"/>
  <c r="I410" i="1"/>
  <c r="E865" i="1"/>
  <c r="D1442" i="1"/>
  <c r="J896" i="1"/>
  <c r="G1196" i="1"/>
  <c r="I561" i="1"/>
  <c r="F1138" i="1"/>
  <c r="F1253" i="1"/>
  <c r="H279" i="1"/>
  <c r="G1000" i="1"/>
  <c r="T967" i="7"/>
  <c r="J852" i="1" s="1"/>
  <c r="E1172" i="1"/>
  <c r="G452" i="1"/>
  <c r="F1176" i="1"/>
  <c r="A917" i="1"/>
  <c r="F524" i="1"/>
  <c r="F996" i="1"/>
  <c r="A911" i="1"/>
  <c r="I543" i="1"/>
  <c r="H1081" i="1"/>
  <c r="H303" i="1"/>
  <c r="D810" i="1"/>
  <c r="I496" i="1"/>
  <c r="I942" i="1"/>
  <c r="E1028" i="1"/>
  <c r="T362" i="7"/>
  <c r="J434" i="1" s="1"/>
  <c r="C643" i="1"/>
  <c r="B1274" i="1"/>
  <c r="A1274" i="1"/>
  <c r="F666" i="1"/>
  <c r="B648" i="1"/>
  <c r="A648" i="1"/>
  <c r="I627" i="1"/>
  <c r="E1366" i="1"/>
  <c r="F929" i="1"/>
  <c r="T833" i="7"/>
  <c r="J718" i="1" s="1"/>
  <c r="B589" i="1"/>
  <c r="H516" i="1"/>
  <c r="F1098" i="1"/>
  <c r="A1331" i="1"/>
  <c r="T442" i="7"/>
  <c r="J498" i="1" s="1"/>
  <c r="E1180" i="1"/>
  <c r="C1070" i="1"/>
  <c r="J951" i="1"/>
  <c r="A652" i="1"/>
  <c r="T799" i="7"/>
  <c r="J684" i="1" s="1"/>
  <c r="I851" i="1"/>
  <c r="H540" i="1"/>
  <c r="G687" i="1"/>
  <c r="C1134" i="1"/>
  <c r="F668" i="1"/>
  <c r="A291" i="1"/>
  <c r="T444" i="7"/>
  <c r="J500" i="1" s="1"/>
  <c r="T510" i="7"/>
  <c r="J557" i="1" s="1"/>
  <c r="D698" i="1"/>
  <c r="G551" i="1"/>
  <c r="D276" i="1"/>
  <c r="G896" i="1"/>
  <c r="T800" i="7"/>
  <c r="J685" i="1" s="1"/>
  <c r="C908" i="1"/>
  <c r="T592" i="7"/>
  <c r="J639" i="1" s="1"/>
  <c r="G690" i="1"/>
  <c r="J911" i="1"/>
  <c r="G814" i="1"/>
  <c r="T440" i="7"/>
  <c r="J496" i="1" s="1"/>
  <c r="I907" i="1"/>
  <c r="T947" i="7"/>
  <c r="J832" i="1" s="1"/>
  <c r="B982" i="1"/>
  <c r="T230" i="7"/>
  <c r="J301" i="1" s="1"/>
  <c r="E666" i="1"/>
  <c r="H1153" i="1"/>
  <c r="E1363" i="1"/>
  <c r="F905" i="1"/>
  <c r="E632" i="1"/>
  <c r="E1239" i="1"/>
  <c r="D374" i="1"/>
  <c r="F991" i="1"/>
  <c r="E785" i="1"/>
  <c r="C348" i="1"/>
  <c r="B1141" i="1"/>
  <c r="E628" i="1"/>
  <c r="F393" i="1"/>
  <c r="E1164" i="1"/>
  <c r="G900" i="1"/>
  <c r="B522" i="1"/>
  <c r="I409" i="1"/>
  <c r="H1255" i="1"/>
  <c r="G949" i="1"/>
  <c r="F1043" i="1"/>
  <c r="F280" i="1"/>
  <c r="D1360" i="1"/>
  <c r="D571" i="1"/>
  <c r="G1283" i="1"/>
  <c r="G595" i="1"/>
  <c r="C1380" i="1"/>
  <c r="C944" i="1"/>
  <c r="F981" i="1"/>
  <c r="F432" i="1"/>
  <c r="E1336" i="1"/>
  <c r="F824" i="1"/>
  <c r="E427" i="1"/>
  <c r="A1250" i="1"/>
  <c r="D895" i="1"/>
  <c r="E528" i="1"/>
  <c r="B903" i="1"/>
  <c r="H627" i="1"/>
  <c r="A929" i="1"/>
  <c r="H361" i="1"/>
  <c r="C1441" i="1"/>
  <c r="H1009" i="1"/>
  <c r="F1289" i="1"/>
  <c r="I718" i="1"/>
  <c r="G819" i="1"/>
  <c r="C688" i="1"/>
  <c r="E1327" i="1"/>
  <c r="F695" i="1"/>
  <c r="D326" i="1"/>
  <c r="B1098" i="1"/>
  <c r="I693" i="1"/>
  <c r="C298" i="1"/>
  <c r="A1163" i="1"/>
  <c r="E792" i="1"/>
  <c r="A277" i="1"/>
  <c r="D1117" i="1"/>
  <c r="E710" i="1"/>
  <c r="C1331" i="1"/>
  <c r="D1180" i="1"/>
  <c r="T490" i="7"/>
  <c r="J537" i="1" s="1"/>
  <c r="H353" i="1"/>
  <c r="B1070" i="1"/>
  <c r="F791" i="1"/>
  <c r="H441" i="1"/>
  <c r="G974" i="1"/>
  <c r="H377" i="1"/>
  <c r="I684" i="1"/>
  <c r="G446" i="1"/>
  <c r="F1242" i="1"/>
  <c r="H851" i="1"/>
  <c r="G1324" i="1"/>
  <c r="C687" i="1"/>
  <c r="D321" i="1"/>
  <c r="D1035" i="1"/>
  <c r="E668" i="1"/>
  <c r="I291" i="1"/>
  <c r="H870" i="1"/>
  <c r="E362" i="1"/>
  <c r="E1436" i="1"/>
  <c r="I657" i="1"/>
  <c r="G602" i="1"/>
  <c r="H1339" i="1"/>
  <c r="B1036" i="1"/>
  <c r="H329" i="1"/>
  <c r="D964" i="1"/>
  <c r="B500" i="1"/>
  <c r="H868" i="1"/>
  <c r="E1399" i="1"/>
  <c r="H698" i="1"/>
  <c r="G410" i="1"/>
  <c r="H1374" i="1"/>
  <c r="A723" i="1"/>
  <c r="F551" i="1"/>
  <c r="F1262" i="1"/>
  <c r="F774" i="1"/>
  <c r="C276" i="1"/>
  <c r="F1008" i="1"/>
  <c r="F896" i="1"/>
  <c r="F449" i="1"/>
  <c r="B1196" i="1"/>
  <c r="I685" i="1"/>
  <c r="G406" i="1"/>
  <c r="D1138" i="1"/>
  <c r="B908" i="1"/>
  <c r="I639" i="1"/>
  <c r="C620" i="1"/>
  <c r="F279" i="1"/>
  <c r="G1439" i="1"/>
  <c r="E1000" i="1"/>
  <c r="D396" i="1"/>
  <c r="A1013" i="1"/>
  <c r="G852" i="1"/>
  <c r="B378" i="1"/>
  <c r="C1172" i="1"/>
  <c r="C917" i="1"/>
  <c r="D524" i="1"/>
  <c r="G1392" i="1"/>
  <c r="H735" i="1"/>
  <c r="B630" i="1"/>
  <c r="I911" i="1"/>
  <c r="E543" i="1"/>
  <c r="G303" i="1"/>
  <c r="C1270" i="1"/>
  <c r="B810" i="1"/>
  <c r="B428" i="1"/>
  <c r="E835" i="1"/>
  <c r="E1342" i="1"/>
  <c r="B1111" i="1"/>
  <c r="A1111" i="1"/>
  <c r="H538" i="1"/>
  <c r="E638" i="1"/>
  <c r="B1400" i="1"/>
  <c r="B832" i="1"/>
  <c r="A832" i="1"/>
  <c r="T305" i="7"/>
  <c r="J376" i="1" s="1"/>
  <c r="B802" i="1"/>
  <c r="A802" i="1"/>
  <c r="T206" i="7"/>
  <c r="J277" i="1" s="1"/>
  <c r="T282" i="7"/>
  <c r="J353" i="1" s="1"/>
  <c r="E1036" i="1"/>
  <c r="C500" i="1"/>
  <c r="T205" i="7"/>
  <c r="J276" i="1" s="1"/>
  <c r="J908" i="1"/>
  <c r="G1253" i="1"/>
  <c r="T573" i="7"/>
  <c r="J620" i="1" s="1"/>
  <c r="J917" i="1"/>
  <c r="T583" i="7"/>
  <c r="J630" i="1" s="1"/>
  <c r="T925" i="7"/>
  <c r="J810" i="1" s="1"/>
  <c r="B1308" i="1"/>
  <c r="A1308" i="1"/>
  <c r="F469" i="1"/>
  <c r="F866" i="1"/>
  <c r="C1378" i="1"/>
  <c r="F928" i="1"/>
  <c r="H1465" i="1"/>
  <c r="D1367" i="1"/>
  <c r="D494" i="1"/>
  <c r="E1221" i="1"/>
  <c r="H611" i="1"/>
  <c r="G439" i="1"/>
  <c r="C998" i="1"/>
  <c r="G839" i="1"/>
  <c r="F447" i="1"/>
  <c r="D675" i="1"/>
  <c r="C1363" i="1"/>
  <c r="H415" i="1"/>
  <c r="C1239" i="1"/>
  <c r="B664" i="1"/>
  <c r="G1420" i="1"/>
  <c r="C374" i="1"/>
  <c r="I785" i="1"/>
  <c r="T277" i="7"/>
  <c r="J348" i="1" s="1"/>
  <c r="C989" i="1"/>
  <c r="D628" i="1"/>
  <c r="C393" i="1"/>
  <c r="C900" i="1"/>
  <c r="G1437" i="1"/>
  <c r="E409" i="1"/>
  <c r="F1255" i="1"/>
  <c r="D637" i="1"/>
  <c r="I330" i="1"/>
  <c r="I927" i="1"/>
  <c r="G804" i="1"/>
  <c r="D425" i="1"/>
  <c r="E795" i="1"/>
  <c r="D1283" i="1"/>
  <c r="I933" i="1"/>
  <c r="T548" i="7"/>
  <c r="J595" i="1" s="1"/>
  <c r="C437" i="1"/>
  <c r="C1241" i="1"/>
  <c r="C981" i="1"/>
  <c r="D432" i="1"/>
  <c r="I636" i="1"/>
  <c r="A413" i="1"/>
  <c r="F1250" i="1"/>
  <c r="I528" i="1"/>
  <c r="F1293" i="1"/>
  <c r="F629" i="1"/>
  <c r="E627" i="1"/>
  <c r="D1009" i="1"/>
  <c r="I335" i="1"/>
  <c r="G718" i="1"/>
  <c r="T245" i="7"/>
  <c r="J316" i="1" s="1"/>
  <c r="G1248" i="1"/>
  <c r="B516" i="1"/>
  <c r="E423" i="1"/>
  <c r="A965" i="1"/>
  <c r="I688" i="1"/>
  <c r="C1327" i="1"/>
  <c r="D695" i="1"/>
  <c r="A1446" i="1"/>
  <c r="G693" i="1"/>
  <c r="T227" i="7"/>
  <c r="J298" i="1" s="1"/>
  <c r="I277" i="1"/>
  <c r="H1117" i="1"/>
  <c r="G647" i="1"/>
  <c r="G1498" i="1"/>
  <c r="B1180" i="1"/>
  <c r="A537" i="1"/>
  <c r="C791" i="1"/>
  <c r="F441" i="1"/>
  <c r="D974" i="1"/>
  <c r="D616" i="1"/>
  <c r="G377" i="1"/>
  <c r="E684" i="1"/>
  <c r="E446" i="1"/>
  <c r="A1103" i="1"/>
  <c r="D851" i="1"/>
  <c r="D1324" i="1"/>
  <c r="A687" i="1"/>
  <c r="B1035" i="1"/>
  <c r="I726" i="1"/>
  <c r="G291" i="1"/>
  <c r="B1436" i="1"/>
  <c r="C657" i="1"/>
  <c r="D602" i="1"/>
  <c r="F1339" i="1"/>
  <c r="F1109" i="1"/>
  <c r="B964" i="1"/>
  <c r="I500" i="1"/>
  <c r="A868" i="1"/>
  <c r="D499" i="1"/>
  <c r="B1399" i="1"/>
  <c r="A698" i="1"/>
  <c r="F1374" i="1"/>
  <c r="T504" i="7"/>
  <c r="J551" i="1" s="1"/>
  <c r="D1262" i="1"/>
  <c r="A579" i="1"/>
  <c r="I276" i="1"/>
  <c r="D896" i="1"/>
  <c r="I449" i="1"/>
  <c r="D685" i="1"/>
  <c r="T335" i="7"/>
  <c r="J406" i="1" s="1"/>
  <c r="B1138" i="1"/>
  <c r="I908" i="1"/>
  <c r="G420" i="1"/>
  <c r="E1253" i="1"/>
  <c r="A620" i="1"/>
  <c r="D279" i="1"/>
  <c r="E1439" i="1"/>
  <c r="F396" i="1"/>
  <c r="C1013" i="1"/>
  <c r="D852" i="1"/>
  <c r="A1020" i="1"/>
  <c r="D690" i="1"/>
  <c r="B275" i="1"/>
  <c r="D1176" i="1"/>
  <c r="I917" i="1"/>
  <c r="T319" i="7"/>
  <c r="J390" i="1" s="1"/>
  <c r="I630" i="1"/>
  <c r="D1181" i="1"/>
  <c r="C543" i="1"/>
  <c r="C995" i="1"/>
  <c r="B1081" i="1"/>
  <c r="H1101" i="1"/>
  <c r="I810" i="1"/>
  <c r="D1445" i="1"/>
  <c r="G1480" i="1"/>
  <c r="D1252" i="1"/>
  <c r="H681" i="1"/>
  <c r="G830" i="1"/>
  <c r="B434" i="1"/>
  <c r="A434" i="1"/>
  <c r="E538" i="1"/>
  <c r="A354" i="1"/>
  <c r="T310" i="7"/>
  <c r="J381" i="1" s="1"/>
  <c r="B1298" i="1"/>
  <c r="A1298" i="1"/>
  <c r="G461" i="1"/>
  <c r="G335" i="1"/>
  <c r="G1289" i="1"/>
  <c r="E1248" i="1"/>
  <c r="A819" i="1"/>
  <c r="T469" i="7"/>
  <c r="J516" i="1" s="1"/>
  <c r="I284" i="1"/>
  <c r="E1371" i="1"/>
  <c r="C441" i="1"/>
  <c r="C377" i="1"/>
  <c r="T374" i="7"/>
  <c r="J446" i="1" s="1"/>
  <c r="T802" i="7"/>
  <c r="J687" i="1" s="1"/>
  <c r="G1458" i="1"/>
  <c r="H362" i="1"/>
  <c r="B602" i="1"/>
  <c r="F329" i="1"/>
  <c r="T983" i="7"/>
  <c r="J868" i="1" s="1"/>
  <c r="B499" i="1"/>
  <c r="C1399" i="1"/>
  <c r="G1262" i="1"/>
  <c r="C1253" i="1"/>
  <c r="H378" i="1"/>
  <c r="D1392" i="1"/>
  <c r="D630" i="1"/>
  <c r="B835" i="1"/>
  <c r="A835" i="1"/>
  <c r="T945" i="7"/>
  <c r="J830" i="1" s="1"/>
  <c r="E337" i="1"/>
  <c r="B514" i="1"/>
  <c r="A514" i="1"/>
  <c r="G715" i="1"/>
  <c r="H1430" i="1"/>
  <c r="D1329" i="1"/>
  <c r="F320" i="1"/>
  <c r="F1075" i="1"/>
  <c r="G711" i="1"/>
  <c r="D469" i="1"/>
  <c r="D866" i="1"/>
  <c r="I492" i="1"/>
  <c r="D928" i="1"/>
  <c r="B1367" i="1"/>
  <c r="D716" i="1"/>
  <c r="C1221" i="1"/>
  <c r="C439" i="1"/>
  <c r="H577" i="1"/>
  <c r="D447" i="1"/>
  <c r="B1133" i="1"/>
  <c r="H675" i="1"/>
  <c r="B380" i="1"/>
  <c r="J905" i="1"/>
  <c r="G599" i="1"/>
  <c r="E1420" i="1"/>
  <c r="E764" i="1"/>
  <c r="G374" i="1"/>
  <c r="E991" i="1"/>
  <c r="F348" i="1"/>
  <c r="E989" i="1"/>
  <c r="B628" i="1"/>
  <c r="G959" i="1"/>
  <c r="I900" i="1"/>
  <c r="A387" i="1"/>
  <c r="B1437" i="1"/>
  <c r="F697" i="1"/>
  <c r="C1435" i="1"/>
  <c r="D1255" i="1"/>
  <c r="I637" i="1"/>
  <c r="F330" i="1"/>
  <c r="B927" i="1"/>
  <c r="F572" i="1"/>
  <c r="I280" i="1"/>
  <c r="H1096" i="1"/>
  <c r="I804" i="1"/>
  <c r="A1194" i="1"/>
  <c r="B795" i="1"/>
  <c r="E483" i="1"/>
  <c r="B1283" i="1"/>
  <c r="G933" i="1"/>
  <c r="G1380" i="1"/>
  <c r="C613" i="1"/>
  <c r="I437" i="1"/>
  <c r="E1241" i="1"/>
  <c r="T941" i="7"/>
  <c r="J826" i="1" s="1"/>
  <c r="B432" i="1"/>
  <c r="A1021" i="1"/>
  <c r="B636" i="1"/>
  <c r="C403" i="1"/>
  <c r="G1108" i="1"/>
  <c r="I824" i="1"/>
  <c r="C413" i="1"/>
  <c r="C1250" i="1"/>
  <c r="J895" i="1"/>
  <c r="D1293" i="1"/>
  <c r="C629" i="1"/>
  <c r="C627" i="1"/>
  <c r="E361" i="1"/>
  <c r="B1009" i="1"/>
  <c r="B335" i="1"/>
  <c r="C718" i="1"/>
  <c r="H316" i="1"/>
  <c r="D1248" i="1"/>
  <c r="C819" i="1"/>
  <c r="B423" i="1"/>
  <c r="H965" i="1"/>
  <c r="G688" i="1"/>
  <c r="D1320" i="1"/>
  <c r="A867" i="1"/>
  <c r="A695" i="1"/>
  <c r="D1098" i="1"/>
  <c r="F693" i="1"/>
  <c r="A1279" i="1"/>
  <c r="G1163" i="1"/>
  <c r="F476" i="1"/>
  <c r="C277" i="1"/>
  <c r="G1117" i="1"/>
  <c r="I402" i="1"/>
  <c r="H284" i="1"/>
  <c r="E647" i="1"/>
  <c r="A841" i="1"/>
  <c r="G537" i="1"/>
  <c r="G1070" i="1"/>
  <c r="E791" i="1"/>
  <c r="C1265" i="1"/>
  <c r="F974" i="1"/>
  <c r="I616" i="1"/>
  <c r="T306" i="7"/>
  <c r="J377" i="1" s="1"/>
  <c r="D1107" i="1"/>
  <c r="D369" i="1"/>
  <c r="I446" i="1"/>
  <c r="B851" i="1"/>
  <c r="G1455" i="1"/>
  <c r="E930" i="1"/>
  <c r="I687" i="1"/>
  <c r="B1458" i="1"/>
  <c r="D726" i="1"/>
  <c r="A1178" i="1"/>
  <c r="G1134" i="1"/>
  <c r="G815" i="1"/>
  <c r="D291" i="1"/>
  <c r="T461" i="7"/>
  <c r="J508" i="1" s="1"/>
  <c r="B362" i="1"/>
  <c r="T944" i="7"/>
  <c r="J829" i="1" s="1"/>
  <c r="A1490" i="1"/>
  <c r="D1339" i="1"/>
  <c r="B703" i="1"/>
  <c r="B329" i="1"/>
  <c r="D1109" i="1"/>
  <c r="A731" i="1"/>
  <c r="G500" i="1"/>
  <c r="C868" i="1"/>
  <c r="H499" i="1"/>
  <c r="C1191" i="1"/>
  <c r="F698" i="1"/>
  <c r="A1470" i="1"/>
  <c r="C1374" i="1"/>
  <c r="D723" i="1"/>
  <c r="C1262" i="1"/>
  <c r="G579" i="1"/>
  <c r="G276" i="1"/>
  <c r="G1136" i="1"/>
  <c r="B685" i="1"/>
  <c r="A1068" i="1"/>
  <c r="B1253" i="1"/>
  <c r="E620" i="1"/>
  <c r="B769" i="1"/>
  <c r="A737" i="1"/>
  <c r="G378" i="1"/>
  <c r="C1020" i="1"/>
  <c r="B690" i="1"/>
  <c r="A1010" i="1"/>
  <c r="G917" i="1"/>
  <c r="B1392" i="1"/>
  <c r="D735" i="1"/>
  <c r="B1181" i="1"/>
  <c r="G722" i="1"/>
  <c r="F543" i="1"/>
  <c r="A601" i="1"/>
  <c r="A586" i="1"/>
  <c r="B942" i="1"/>
  <c r="A942" i="1"/>
  <c r="T950" i="7"/>
  <c r="J835" i="1" s="1"/>
  <c r="T796" i="7"/>
  <c r="J681" i="1" s="1"/>
  <c r="F1342" i="1"/>
  <c r="I830" i="1"/>
  <c r="B898" i="1"/>
  <c r="B816" i="1"/>
  <c r="A816" i="1"/>
  <c r="B339" i="1"/>
  <c r="A339" i="1"/>
  <c r="B1310" i="1"/>
  <c r="A1310" i="1"/>
  <c r="F837" i="1"/>
  <c r="T361" i="7"/>
  <c r="J432" i="1" s="1"/>
  <c r="F636" i="1"/>
  <c r="B1489" i="1"/>
  <c r="E1009" i="1"/>
  <c r="B1248" i="1"/>
  <c r="T352" i="7"/>
  <c r="J423" i="1" s="1"/>
  <c r="T810" i="7"/>
  <c r="J695" i="1" s="1"/>
  <c r="D1279" i="1"/>
  <c r="D1163" i="1"/>
  <c r="A284" i="1"/>
  <c r="E377" i="1"/>
  <c r="H731" i="1"/>
  <c r="F685" i="1"/>
  <c r="D420" i="1"/>
  <c r="A1439" i="1"/>
  <c r="T884" i="7"/>
  <c r="J769" i="1" s="1"/>
  <c r="B396" i="1"/>
  <c r="T852" i="7"/>
  <c r="J737" i="1" s="1"/>
  <c r="H1392" i="1"/>
  <c r="C1352" i="1"/>
  <c r="E586" i="1"/>
  <c r="T931" i="7"/>
  <c r="J816" i="1" s="1"/>
  <c r="D1453" i="1"/>
  <c r="B507" i="1"/>
  <c r="A507" i="1"/>
  <c r="H901" i="1"/>
  <c r="D1496" i="1"/>
  <c r="I902" i="1"/>
  <c r="C715" i="1"/>
  <c r="G1430" i="1"/>
  <c r="B1329" i="1"/>
  <c r="I691" i="1"/>
  <c r="E1271" i="1"/>
  <c r="E1075" i="1"/>
  <c r="T826" i="7"/>
  <c r="J711" i="1" s="1"/>
  <c r="B469" i="1"/>
  <c r="G1195" i="1"/>
  <c r="B532" i="1"/>
  <c r="E492" i="1"/>
  <c r="H1182" i="1"/>
  <c r="I928" i="1"/>
  <c r="F1465" i="1"/>
  <c r="C849" i="1"/>
  <c r="B716" i="1"/>
  <c r="F1421" i="1"/>
  <c r="H1221" i="1"/>
  <c r="C611" i="1"/>
  <c r="C1412" i="1"/>
  <c r="A577" i="1"/>
  <c r="B447" i="1"/>
  <c r="E547" i="1"/>
  <c r="I380" i="1"/>
  <c r="A1060" i="1"/>
  <c r="B905" i="1"/>
  <c r="F415" i="1"/>
  <c r="G1088" i="1"/>
  <c r="B599" i="1"/>
  <c r="C1434" i="1"/>
  <c r="B1420" i="1"/>
  <c r="C764" i="1"/>
  <c r="G1425" i="1"/>
  <c r="F732" i="1"/>
  <c r="B348" i="1"/>
  <c r="I393" i="1"/>
  <c r="E959" i="1"/>
  <c r="B900" i="1"/>
  <c r="H387" i="1"/>
  <c r="F1245" i="1"/>
  <c r="D697" i="1"/>
  <c r="A1435" i="1"/>
  <c r="B1255" i="1"/>
  <c r="F637" i="1"/>
  <c r="D572" i="1"/>
  <c r="B280" i="1"/>
  <c r="E1096" i="1"/>
  <c r="A755" i="1"/>
  <c r="G425" i="1"/>
  <c r="H795" i="1"/>
  <c r="H1190" i="1"/>
  <c r="E933" i="1"/>
  <c r="B1333" i="1"/>
  <c r="B1380" i="1"/>
  <c r="E613" i="1"/>
  <c r="C1478" i="1"/>
  <c r="I432" i="1"/>
  <c r="F1021" i="1"/>
  <c r="I403" i="1"/>
  <c r="D824" i="1"/>
  <c r="I413" i="1"/>
  <c r="G895" i="1"/>
  <c r="B1293" i="1"/>
  <c r="H629" i="1"/>
  <c r="D1366" i="1"/>
  <c r="C1373" i="1"/>
  <c r="F800" i="1"/>
  <c r="T290" i="7"/>
  <c r="J361" i="1" s="1"/>
  <c r="C963" i="1"/>
  <c r="E805" i="1"/>
  <c r="F335" i="1"/>
  <c r="C1084" i="1"/>
  <c r="D718" i="1"/>
  <c r="A316" i="1"/>
  <c r="A850" i="1"/>
  <c r="B1077" i="1"/>
  <c r="G423" i="1"/>
  <c r="F965" i="1"/>
  <c r="A624" i="1"/>
  <c r="H1320" i="1"/>
  <c r="C867" i="1"/>
  <c r="A978" i="1"/>
  <c r="D693" i="1"/>
  <c r="C1279" i="1"/>
  <c r="C1163" i="1"/>
  <c r="C1117" i="1"/>
  <c r="E284" i="1"/>
  <c r="F1166" i="1"/>
  <c r="A498" i="1"/>
  <c r="E1498" i="1"/>
  <c r="C841" i="1"/>
  <c r="E537" i="1"/>
  <c r="G1371" i="1"/>
  <c r="A951" i="1"/>
  <c r="A1265" i="1"/>
  <c r="A974" i="1"/>
  <c r="B616" i="1"/>
  <c r="A1292" i="1"/>
  <c r="F1107" i="1"/>
  <c r="C446" i="1"/>
  <c r="G1103" i="1"/>
  <c r="A540" i="1"/>
  <c r="A930" i="1"/>
  <c r="D687" i="1"/>
  <c r="F726" i="1"/>
  <c r="C1178" i="1"/>
  <c r="C1001" i="1"/>
  <c r="F508" i="1"/>
  <c r="F362" i="1"/>
  <c r="G657" i="1"/>
  <c r="G703" i="1"/>
  <c r="B1109" i="1"/>
  <c r="G731" i="1"/>
  <c r="E500" i="1"/>
  <c r="G1209" i="1"/>
  <c r="T813" i="7"/>
  <c r="J698" i="1" s="1"/>
  <c r="G1470" i="1"/>
  <c r="H723" i="1"/>
  <c r="G1427" i="1"/>
  <c r="D1008" i="1"/>
  <c r="B449" i="1"/>
  <c r="D1136" i="1"/>
  <c r="A561" i="1"/>
  <c r="C1068" i="1"/>
  <c r="E908" i="1"/>
  <c r="T349" i="7"/>
  <c r="J420" i="1" s="1"/>
  <c r="I769" i="1"/>
  <c r="G1013" i="1"/>
  <c r="I737" i="1"/>
  <c r="G275" i="1"/>
  <c r="G1010" i="1"/>
  <c r="D917" i="1"/>
  <c r="I735" i="1"/>
  <c r="C722" i="1"/>
  <c r="B762" i="1"/>
  <c r="A762" i="1"/>
  <c r="B463" i="1"/>
  <c r="A463" i="1"/>
  <c r="E1238" i="1"/>
  <c r="B1342" i="1"/>
  <c r="T558" i="7"/>
  <c r="J605" i="1" s="1"/>
  <c r="H1494" i="1"/>
  <c r="T287" i="7"/>
  <c r="J358" i="1" s="1"/>
  <c r="E1259" i="1"/>
  <c r="T577" i="7"/>
  <c r="J624" i="1" s="1"/>
  <c r="T808" i="7"/>
  <c r="J693" i="1" s="1"/>
  <c r="C402" i="1"/>
  <c r="H498" i="1"/>
  <c r="T906" i="7"/>
  <c r="J791" i="1" s="1"/>
  <c r="D1265" i="1"/>
  <c r="T569" i="7"/>
  <c r="J616" i="1" s="1"/>
  <c r="A596" i="1"/>
  <c r="D378" i="1"/>
  <c r="D275" i="1"/>
  <c r="E995" i="1"/>
  <c r="A1270" i="1"/>
  <c r="D428" i="1"/>
  <c r="C980" i="1"/>
  <c r="G463" i="1"/>
  <c r="D907" i="1"/>
  <c r="B1087" i="1"/>
  <c r="A1087" i="1"/>
  <c r="T283" i="7"/>
  <c r="J354" i="1" s="1"/>
  <c r="B475" i="1"/>
  <c r="A475" i="1"/>
  <c r="B296" i="1"/>
  <c r="A296" i="1"/>
  <c r="T485" i="7"/>
  <c r="J532" i="1" s="1"/>
  <c r="B492" i="1"/>
  <c r="E1182" i="1"/>
  <c r="D641" i="1"/>
  <c r="C1465" i="1"/>
  <c r="I849" i="1"/>
  <c r="G716" i="1"/>
  <c r="H1085" i="1"/>
  <c r="F611" i="1"/>
  <c r="H998" i="1"/>
  <c r="T530" i="7"/>
  <c r="J577" i="1" s="1"/>
  <c r="F1153" i="1"/>
  <c r="E1133" i="1"/>
  <c r="C547" i="1"/>
  <c r="F380" i="1"/>
  <c r="H1060" i="1"/>
  <c r="C415" i="1"/>
  <c r="E1088" i="1"/>
  <c r="I599" i="1"/>
  <c r="F1434" i="1"/>
  <c r="D988" i="1"/>
  <c r="T879" i="7"/>
  <c r="J764" i="1" s="1"/>
  <c r="E1425" i="1"/>
  <c r="B991" i="1"/>
  <c r="I732" i="1"/>
  <c r="G989" i="1"/>
  <c r="C477" i="1"/>
  <c r="B393" i="1"/>
  <c r="B959" i="1"/>
  <c r="E522" i="1"/>
  <c r="E387" i="1"/>
  <c r="C1245" i="1"/>
  <c r="B697" i="1"/>
  <c r="F1435" i="1"/>
  <c r="G1356" i="1"/>
  <c r="G927" i="1"/>
  <c r="C572" i="1"/>
  <c r="H1207" i="1"/>
  <c r="C755" i="1"/>
  <c r="B425" i="1"/>
  <c r="F1194" i="1"/>
  <c r="F571" i="1"/>
  <c r="H483" i="1"/>
  <c r="F1190" i="1"/>
  <c r="C933" i="1"/>
  <c r="F1333" i="1"/>
  <c r="F1478" i="1"/>
  <c r="G1241" i="1"/>
  <c r="D826" i="1"/>
  <c r="C1227" i="1"/>
  <c r="D1021" i="1"/>
  <c r="H626" i="1"/>
  <c r="E403" i="1"/>
  <c r="A427" i="1"/>
  <c r="G413" i="1"/>
  <c r="B895" i="1"/>
  <c r="H1489" i="1"/>
  <c r="A903" i="1"/>
  <c r="A1366" i="1"/>
  <c r="G1373" i="1"/>
  <c r="C800" i="1"/>
  <c r="A1441" i="1"/>
  <c r="A805" i="1"/>
  <c r="E335" i="1"/>
  <c r="A589" i="1"/>
  <c r="E316" i="1"/>
  <c r="F850" i="1"/>
  <c r="E819" i="1"/>
  <c r="I624" i="1"/>
  <c r="F1320" i="1"/>
  <c r="T982" i="7"/>
  <c r="J867" i="1" s="1"/>
  <c r="C326" i="1"/>
  <c r="G1446" i="1"/>
  <c r="E978" i="1"/>
  <c r="D792" i="1"/>
  <c r="T404" i="7"/>
  <c r="J476" i="1" s="1"/>
  <c r="C1335" i="1"/>
  <c r="B402" i="1"/>
  <c r="F1331" i="1"/>
  <c r="D1166" i="1"/>
  <c r="C1498" i="1"/>
  <c r="A353" i="1"/>
  <c r="A1371" i="1"/>
  <c r="F951" i="1"/>
  <c r="I791" i="1"/>
  <c r="C652" i="1"/>
  <c r="G1292" i="1"/>
  <c r="E1103" i="1"/>
  <c r="E1455" i="1"/>
  <c r="G930" i="1"/>
  <c r="C909" i="1"/>
  <c r="E726" i="1"/>
  <c r="H668" i="1"/>
  <c r="H815" i="1"/>
  <c r="B1230" i="1"/>
  <c r="F1001" i="1"/>
  <c r="A508" i="1"/>
  <c r="E829" i="1"/>
  <c r="E977" i="1"/>
  <c r="E657" i="1"/>
  <c r="A1036" i="1"/>
  <c r="G1299" i="1"/>
  <c r="E731" i="1"/>
  <c r="E1209" i="1"/>
  <c r="C557" i="1"/>
  <c r="F499" i="1"/>
  <c r="A1191" i="1"/>
  <c r="E1470" i="1"/>
  <c r="C865" i="1"/>
  <c r="G723" i="1"/>
  <c r="E579" i="1"/>
  <c r="B1008" i="1"/>
  <c r="B406" i="1"/>
  <c r="D639" i="1"/>
  <c r="D1092" i="1"/>
  <c r="G620" i="1"/>
  <c r="B1447" i="1"/>
  <c r="T850" i="7"/>
  <c r="J735" i="1" s="1"/>
  <c r="G911" i="1"/>
  <c r="B1202" i="1"/>
  <c r="A1202" i="1"/>
  <c r="D586" i="1"/>
  <c r="E907" i="1"/>
  <c r="T403" i="7"/>
  <c r="J475" i="1" s="1"/>
  <c r="C1175" i="1"/>
  <c r="B853" i="1"/>
  <c r="A853" i="1"/>
  <c r="G1496" i="1"/>
  <c r="G902" i="1"/>
  <c r="H534" i="1"/>
  <c r="B1430" i="1"/>
  <c r="F1032" i="1"/>
  <c r="E691" i="1"/>
  <c r="H1271" i="1"/>
  <c r="C941" i="1"/>
  <c r="D711" i="1"/>
  <c r="C1206" i="1"/>
  <c r="D1195" i="1"/>
  <c r="I532" i="1"/>
  <c r="D1182" i="1"/>
  <c r="T594" i="7"/>
  <c r="J641" i="1" s="1"/>
  <c r="B1465" i="1"/>
  <c r="H849" i="1"/>
  <c r="A494" i="1"/>
  <c r="C1421" i="1"/>
  <c r="B611" i="1"/>
  <c r="G1412" i="1"/>
  <c r="G577" i="1"/>
  <c r="E1153" i="1"/>
  <c r="H1133" i="1"/>
  <c r="B547" i="1"/>
  <c r="A1363" i="1"/>
  <c r="G1060" i="1"/>
  <c r="D632" i="1"/>
  <c r="B415" i="1"/>
  <c r="A664" i="1"/>
  <c r="I764" i="1"/>
  <c r="D1425" i="1"/>
  <c r="A785" i="1"/>
  <c r="E732" i="1"/>
  <c r="A1141" i="1"/>
  <c r="I477" i="1"/>
  <c r="A1164" i="1"/>
  <c r="H959" i="1"/>
  <c r="A522" i="1"/>
  <c r="C387" i="1"/>
  <c r="T812" i="7"/>
  <c r="J697" i="1" s="1"/>
  <c r="D1435" i="1"/>
  <c r="J949" i="1"/>
  <c r="A637" i="1"/>
  <c r="C927" i="1"/>
  <c r="F1207" i="1"/>
  <c r="H425" i="1"/>
  <c r="G1194" i="1"/>
  <c r="G571" i="1"/>
  <c r="B944" i="1"/>
  <c r="I613" i="1"/>
  <c r="G826" i="1"/>
  <c r="G1227" i="1"/>
  <c r="A1108" i="1"/>
  <c r="T356" i="7"/>
  <c r="J427" i="1" s="1"/>
  <c r="F895" i="1"/>
  <c r="J903" i="1"/>
  <c r="E629" i="1"/>
  <c r="G1366" i="1"/>
  <c r="E1373" i="1"/>
  <c r="B800" i="1"/>
  <c r="F963" i="1"/>
  <c r="H805" i="1"/>
  <c r="C335" i="1"/>
  <c r="F1084" i="1"/>
  <c r="D316" i="1"/>
  <c r="E850" i="1"/>
  <c r="D819" i="1"/>
  <c r="D1077" i="1"/>
  <c r="G1388" i="1"/>
  <c r="E965" i="1"/>
  <c r="I867" i="1"/>
  <c r="E1446" i="1"/>
  <c r="D978" i="1"/>
  <c r="B693" i="1"/>
  <c r="C792" i="1"/>
  <c r="H476" i="1"/>
  <c r="B1117" i="1"/>
  <c r="T332" i="7"/>
  <c r="J402" i="1" s="1"/>
  <c r="H1331" i="1"/>
  <c r="C1166" i="1"/>
  <c r="D498" i="1"/>
  <c r="B1498" i="1"/>
  <c r="H841" i="1"/>
  <c r="F353" i="1"/>
  <c r="D951" i="1"/>
  <c r="B791" i="1"/>
  <c r="H652" i="1"/>
  <c r="G616" i="1"/>
  <c r="F1292" i="1"/>
  <c r="B1107" i="1"/>
  <c r="B369" i="1"/>
  <c r="B1242" i="1"/>
  <c r="D1103" i="1"/>
  <c r="D540" i="1"/>
  <c r="B1455" i="1"/>
  <c r="D930" i="1"/>
  <c r="A321" i="1"/>
  <c r="F1458" i="1"/>
  <c r="I909" i="1"/>
  <c r="B726" i="1"/>
  <c r="A668" i="1"/>
  <c r="E815" i="1"/>
  <c r="H1230" i="1"/>
  <c r="B1001" i="1"/>
  <c r="H508" i="1"/>
  <c r="D877" i="1"/>
  <c r="C829" i="1"/>
  <c r="B977" i="1"/>
  <c r="B657" i="1"/>
  <c r="E703" i="1"/>
  <c r="B1299" i="1"/>
  <c r="H1109" i="1"/>
  <c r="D731" i="1"/>
  <c r="F1210" i="1"/>
  <c r="D1209" i="1"/>
  <c r="F557" i="1"/>
  <c r="T443" i="7"/>
  <c r="J499" i="1" s="1"/>
  <c r="H1191" i="1"/>
  <c r="F410" i="1"/>
  <c r="C1470" i="1"/>
  <c r="B865" i="1"/>
  <c r="F723" i="1"/>
  <c r="E1427" i="1"/>
  <c r="T532" i="7"/>
  <c r="J579" i="1" s="1"/>
  <c r="B1442" i="1"/>
  <c r="H596" i="1"/>
  <c r="D1196" i="1"/>
  <c r="G561" i="1"/>
  <c r="E406" i="1"/>
  <c r="C639" i="1"/>
  <c r="I420" i="1"/>
  <c r="A1092" i="1"/>
  <c r="I620" i="1"/>
  <c r="H1447" i="1"/>
  <c r="A1000" i="1"/>
  <c r="E769" i="1"/>
  <c r="H1457" i="1"/>
  <c r="D737" i="1"/>
  <c r="A1172" i="1"/>
  <c r="H1020" i="1"/>
  <c r="E452" i="1"/>
  <c r="T204" i="7"/>
  <c r="J275" i="1" s="1"/>
  <c r="D1010" i="1"/>
  <c r="B524" i="1"/>
  <c r="D390" i="1"/>
  <c r="B996" i="1"/>
  <c r="C735" i="1"/>
  <c r="B1352" i="1"/>
  <c r="F911" i="1"/>
  <c r="T837" i="7"/>
  <c r="J722" i="1" s="1"/>
  <c r="H762" i="1"/>
  <c r="B1370" i="1"/>
  <c r="A1370" i="1"/>
  <c r="G586" i="1"/>
  <c r="H1321" i="1"/>
  <c r="B472" i="1"/>
  <c r="D997" i="1"/>
  <c r="F1467" i="1"/>
  <c r="T923" i="7"/>
  <c r="J808" i="1" s="1"/>
  <c r="B1425" i="1"/>
  <c r="D785" i="1"/>
  <c r="C732" i="1"/>
  <c r="G477" i="1"/>
  <c r="C1164" i="1"/>
  <c r="T475" i="7"/>
  <c r="J522" i="1" s="1"/>
  <c r="G1245" i="1"/>
  <c r="E949" i="1"/>
  <c r="C637" i="1"/>
  <c r="C1043" i="1"/>
  <c r="T525" i="7"/>
  <c r="J572" i="1" s="1"/>
  <c r="D755" i="1"/>
  <c r="C1194" i="1"/>
  <c r="I571" i="1"/>
  <c r="C483" i="1"/>
  <c r="C1190" i="1"/>
  <c r="H944" i="1"/>
  <c r="H826" i="1"/>
  <c r="C1336" i="1"/>
  <c r="H1108" i="1"/>
  <c r="D427" i="1"/>
  <c r="D413" i="1"/>
  <c r="C528" i="1"/>
  <c r="H903" i="1"/>
  <c r="B629" i="1"/>
  <c r="C1366" i="1"/>
  <c r="H929" i="1"/>
  <c r="I800" i="1"/>
  <c r="H1441" i="1"/>
  <c r="E963" i="1"/>
  <c r="G805" i="1"/>
  <c r="A1289" i="1"/>
  <c r="E1084" i="1"/>
  <c r="G589" i="1"/>
  <c r="C316" i="1"/>
  <c r="D850" i="1"/>
  <c r="G516" i="1"/>
  <c r="C965" i="1"/>
  <c r="D624" i="1"/>
  <c r="A1327" i="1"/>
  <c r="H867" i="1"/>
  <c r="I326" i="1"/>
  <c r="C1446" i="1"/>
  <c r="C978" i="1"/>
  <c r="H1279" i="1"/>
  <c r="D476" i="1"/>
  <c r="H1335" i="1"/>
  <c r="H710" i="1"/>
  <c r="B1166" i="1"/>
  <c r="G498" i="1"/>
  <c r="A1180" i="1"/>
  <c r="E841" i="1"/>
  <c r="C353" i="1"/>
  <c r="D1371" i="1"/>
  <c r="A441" i="1"/>
  <c r="H1265" i="1"/>
  <c r="E652" i="1"/>
  <c r="H684" i="1"/>
  <c r="T298" i="7"/>
  <c r="J369" i="1" s="1"/>
  <c r="F540" i="1"/>
  <c r="T250" i="7"/>
  <c r="J321" i="1" s="1"/>
  <c r="G909" i="1"/>
  <c r="G1178" i="1"/>
  <c r="C870" i="1"/>
  <c r="E508" i="1"/>
  <c r="T992" i="7"/>
  <c r="J877" i="1" s="1"/>
  <c r="G1490" i="1"/>
  <c r="C703" i="1"/>
  <c r="A964" i="1"/>
  <c r="B1209" i="1"/>
  <c r="F1191" i="1"/>
  <c r="T980" i="7"/>
  <c r="J865" i="1" s="1"/>
  <c r="A551" i="1"/>
  <c r="H1442" i="1"/>
  <c r="A639" i="1"/>
  <c r="C420" i="1"/>
  <c r="F1447" i="1"/>
  <c r="A852" i="1"/>
  <c r="G524" i="1"/>
  <c r="B722" i="1"/>
  <c r="A722" i="1"/>
  <c r="F762" i="1"/>
  <c r="C619" i="1"/>
  <c r="E507" i="1"/>
  <c r="B1340" i="1"/>
  <c r="A1340" i="1"/>
  <c r="G409" i="1"/>
  <c r="D1356" i="1"/>
  <c r="T870" i="7"/>
  <c r="J755" i="1" s="1"/>
  <c r="T524" i="7"/>
  <c r="J571" i="1" s="1"/>
  <c r="I944" i="1"/>
  <c r="G613" i="1"/>
  <c r="G1021" i="1"/>
  <c r="T342" i="7"/>
  <c r="J413" i="1" s="1"/>
  <c r="G528" i="1"/>
  <c r="E929" i="1"/>
  <c r="G800" i="1"/>
  <c r="T920" i="7"/>
  <c r="J805" i="1" s="1"/>
  <c r="D1289" i="1"/>
  <c r="D516" i="1"/>
  <c r="F867" i="1"/>
  <c r="F326" i="1"/>
  <c r="T907" i="7"/>
  <c r="J792" i="1" s="1"/>
  <c r="B476" i="1"/>
  <c r="C710" i="1"/>
  <c r="D1331" i="1"/>
  <c r="G1166" i="1"/>
  <c r="T369" i="7"/>
  <c r="J441" i="1" s="1"/>
  <c r="A684" i="1"/>
  <c r="H369" i="1"/>
  <c r="J930" i="1"/>
  <c r="A909" i="1"/>
  <c r="H332" i="1"/>
  <c r="C668" i="1"/>
  <c r="B815" i="1"/>
  <c r="F1230" i="1"/>
  <c r="G870" i="1"/>
  <c r="D508" i="1"/>
  <c r="I877" i="1"/>
  <c r="C977" i="1"/>
  <c r="T555" i="7"/>
  <c r="J602" i="1" s="1"/>
  <c r="T818" i="7"/>
  <c r="J703" i="1" s="1"/>
  <c r="E1299" i="1"/>
  <c r="B557" i="1"/>
  <c r="D1470" i="1"/>
  <c r="E551" i="1"/>
  <c r="B1427" i="1"/>
  <c r="B774" i="1"/>
  <c r="D579" i="1"/>
  <c r="G1442" i="1"/>
  <c r="B896" i="1"/>
  <c r="D596" i="1"/>
  <c r="B1136" i="1"/>
  <c r="D561" i="1"/>
  <c r="F1068" i="1"/>
  <c r="G639" i="1"/>
  <c r="B420" i="1"/>
  <c r="G1092" i="1"/>
  <c r="B279" i="1"/>
  <c r="E1447" i="1"/>
  <c r="C1000" i="1"/>
  <c r="C769" i="1"/>
  <c r="F1457" i="1"/>
  <c r="E737" i="1"/>
  <c r="F1020" i="1"/>
  <c r="C452" i="1"/>
  <c r="H1176" i="1"/>
  <c r="T477" i="7"/>
  <c r="J524" i="1" s="1"/>
  <c r="B390" i="1"/>
  <c r="D996" i="1"/>
  <c r="G630" i="1"/>
  <c r="C1081" i="1"/>
  <c r="T554" i="7"/>
  <c r="J601" i="1" s="1"/>
  <c r="F1270" i="1"/>
  <c r="E762" i="1"/>
  <c r="T929" i="7"/>
  <c r="J814" i="1" s="1"/>
  <c r="B1193" i="1"/>
  <c r="H1413" i="1"/>
  <c r="H980" i="1"/>
  <c r="H472" i="1"/>
  <c r="I434" i="1"/>
  <c r="T353" i="7"/>
  <c r="J424" i="1" s="1"/>
  <c r="D898" i="1"/>
  <c r="C907" i="1"/>
  <c r="I643" i="1"/>
  <c r="D1467" i="1"/>
  <c r="E699" i="1"/>
  <c r="B1116" i="1"/>
  <c r="A1116" i="1"/>
  <c r="E619" i="1"/>
  <c r="F1445" i="1"/>
  <c r="B623" i="1"/>
  <c r="F1480" i="1"/>
  <c r="T780" i="7"/>
  <c r="J665" i="1" s="1"/>
  <c r="T491" i="7"/>
  <c r="J538" i="1" s="1"/>
  <c r="G907" i="1"/>
  <c r="D638" i="1"/>
  <c r="E1301" i="1"/>
  <c r="E354" i="1"/>
  <c r="T479" i="7"/>
  <c r="J526" i="1" s="1"/>
  <c r="T811" i="7"/>
  <c r="J696" i="1" s="1"/>
  <c r="H962" i="1"/>
  <c r="D376" i="1"/>
  <c r="F1281" i="1"/>
  <c r="E1257" i="1"/>
  <c r="G1112" i="1"/>
  <c r="T289" i="7"/>
  <c r="J360" i="1" s="1"/>
  <c r="T389" i="7"/>
  <c r="J461" i="1" s="1"/>
  <c r="C1337" i="1"/>
  <c r="B1313" i="1"/>
  <c r="H736" i="1"/>
  <c r="B289" i="1"/>
  <c r="T382" i="7"/>
  <c r="J454" i="1" s="1"/>
  <c r="A857" i="1"/>
  <c r="I433" i="1"/>
  <c r="T595" i="7"/>
  <c r="J642" i="1" s="1"/>
  <c r="G1213" i="1"/>
  <c r="B1156" i="1"/>
  <c r="A1156" i="1"/>
  <c r="B979" i="1"/>
  <c r="D337" i="1"/>
  <c r="F982" i="1"/>
  <c r="B376" i="1"/>
  <c r="H1104" i="1"/>
  <c r="I301" i="1"/>
  <c r="E1281" i="1"/>
  <c r="E807" i="1"/>
  <c r="A331" i="1"/>
  <c r="I894" i="1"/>
  <c r="E1274" i="1"/>
  <c r="H666" i="1"/>
  <c r="I381" i="1"/>
  <c r="E1298" i="1"/>
  <c r="T836" i="7"/>
  <c r="J721" i="1" s="1"/>
  <c r="H448" i="1"/>
  <c r="H856" i="1"/>
  <c r="B552" i="1"/>
  <c r="A552" i="1"/>
  <c r="G1340" i="1"/>
  <c r="G704" i="1"/>
  <c r="D327" i="1"/>
  <c r="C1112" i="1"/>
  <c r="F932" i="1"/>
  <c r="H360" i="1"/>
  <c r="B935" i="1"/>
  <c r="G725" i="1"/>
  <c r="F358" i="1"/>
  <c r="E901" i="1"/>
  <c r="D365" i="1"/>
  <c r="C1146" i="1"/>
  <c r="D1184" i="1"/>
  <c r="F729" i="1"/>
  <c r="D545" i="1"/>
  <c r="G1350" i="1"/>
  <c r="A874" i="1"/>
  <c r="B720" i="1"/>
  <c r="G736" i="1"/>
  <c r="B883" i="1"/>
  <c r="B272" i="1"/>
  <c r="A272" i="1"/>
  <c r="F1198" i="1"/>
  <c r="H454" i="1"/>
  <c r="C1475" i="1"/>
  <c r="D781" i="1"/>
  <c r="H521" i="1"/>
  <c r="F1444" i="1"/>
  <c r="C1012" i="1"/>
  <c r="G617" i="1"/>
  <c r="D1201" i="1"/>
  <c r="D1142" i="1"/>
  <c r="H1074" i="1"/>
  <c r="I651" i="1"/>
  <c r="B443" i="1"/>
  <c r="G1102" i="1"/>
  <c r="D642" i="1"/>
  <c r="B1451" i="1"/>
  <c r="D771" i="1"/>
  <c r="H1463" i="1"/>
  <c r="H743" i="1"/>
  <c r="F1197" i="1"/>
  <c r="B466" i="1"/>
  <c r="A1200" i="1"/>
  <c r="D1023" i="1"/>
  <c r="H582" i="1"/>
  <c r="C1048" i="1"/>
  <c r="T828" i="7"/>
  <c r="J713" i="1" s="1"/>
  <c r="B649" i="1"/>
  <c r="E1395" i="1"/>
  <c r="H1044" i="1"/>
  <c r="H753" i="1"/>
  <c r="E1067" i="1"/>
  <c r="H770" i="1"/>
  <c r="C1219" i="1"/>
  <c r="E610" i="1"/>
  <c r="B295" i="1"/>
  <c r="C1213" i="1"/>
  <c r="E1477" i="1"/>
  <c r="H760" i="1"/>
  <c r="E683" i="1"/>
  <c r="E1357" i="1"/>
  <c r="E999" i="1"/>
  <c r="C525" i="1"/>
  <c r="B1244" i="1"/>
  <c r="A1244" i="1"/>
  <c r="F656" i="1"/>
  <c r="F1349" i="1"/>
  <c r="E480" i="1"/>
  <c r="F1305" i="1"/>
  <c r="D1129" i="1"/>
  <c r="G1318" i="1"/>
  <c r="E719" i="1"/>
  <c r="C654" i="1"/>
  <c r="E1486" i="1"/>
  <c r="H1039" i="1"/>
  <c r="B1322" i="1"/>
  <c r="H796" i="1"/>
  <c r="E357" i="1"/>
  <c r="A744" i="1"/>
  <c r="T271" i="7"/>
  <c r="J342" i="1" s="1"/>
  <c r="A606" i="1"/>
  <c r="B725" i="1"/>
  <c r="A725" i="1"/>
  <c r="T952" i="7"/>
  <c r="J837" i="1" s="1"/>
  <c r="T998" i="7"/>
  <c r="J883" i="1" s="1"/>
  <c r="C597" i="1"/>
  <c r="T394" i="7"/>
  <c r="J466" i="1" s="1"/>
  <c r="F1219" i="1"/>
  <c r="G985" i="1"/>
  <c r="C1486" i="1"/>
  <c r="E1322" i="1"/>
  <c r="A831" i="1"/>
  <c r="D1294" i="1"/>
  <c r="B1033" i="1"/>
  <c r="A1033" i="1"/>
  <c r="G897" i="1"/>
  <c r="H1464" i="1"/>
  <c r="B862" i="1"/>
  <c r="A862" i="1"/>
  <c r="T539" i="7"/>
  <c r="J586" i="1" s="1"/>
  <c r="E1321" i="1"/>
  <c r="D1193" i="1"/>
  <c r="B980" i="1"/>
  <c r="D472" i="1"/>
  <c r="C1480" i="1"/>
  <c r="G997" i="1"/>
  <c r="G1238" i="1"/>
  <c r="C665" i="1"/>
  <c r="D434" i="1"/>
  <c r="D1258" i="1"/>
  <c r="C1123" i="1"/>
  <c r="B907" i="1"/>
  <c r="F643" i="1"/>
  <c r="F1375" i="1"/>
  <c r="G983" i="1"/>
  <c r="C1017" i="1"/>
  <c r="B808" i="1"/>
  <c r="C1301" i="1"/>
  <c r="I354" i="1"/>
  <c r="H1280" i="1"/>
  <c r="H979" i="1"/>
  <c r="G526" i="1"/>
  <c r="H982" i="1"/>
  <c r="G1215" i="1"/>
  <c r="G1263" i="1"/>
  <c r="E646" i="1"/>
  <c r="I376" i="1"/>
  <c r="F1104" i="1"/>
  <c r="B1024" i="1"/>
  <c r="A1170" i="1"/>
  <c r="G807" i="1"/>
  <c r="F741" i="1"/>
  <c r="G1353" i="1"/>
  <c r="B569" i="1"/>
  <c r="D507" i="1"/>
  <c r="G296" i="1"/>
  <c r="D894" i="1"/>
  <c r="C987" i="1"/>
  <c r="E467" i="1"/>
  <c r="D666" i="1"/>
  <c r="G721" i="1"/>
  <c r="D1461" i="1"/>
  <c r="D1340" i="1"/>
  <c r="T819" i="7"/>
  <c r="J704" i="1" s="1"/>
  <c r="B327" i="1"/>
  <c r="T849" i="7"/>
  <c r="J734" i="1" s="1"/>
  <c r="B360" i="1"/>
  <c r="I935" i="1"/>
  <c r="A842" i="1"/>
  <c r="D358" i="1"/>
  <c r="F955" i="1"/>
  <c r="H837" i="1"/>
  <c r="B1384" i="1"/>
  <c r="B1184" i="1"/>
  <c r="E1350" i="1"/>
  <c r="F874" i="1"/>
  <c r="C720" i="1"/>
  <c r="H1313" i="1"/>
  <c r="B736" i="1"/>
  <c r="G1225" i="1"/>
  <c r="I883" i="1"/>
  <c r="D1198" i="1"/>
  <c r="H781" i="1"/>
  <c r="E857" i="1"/>
  <c r="B597" i="1"/>
  <c r="G1468" i="1"/>
  <c r="I924" i="1"/>
  <c r="E617" i="1"/>
  <c r="B1201" i="1"/>
  <c r="B1142" i="1"/>
  <c r="H578" i="1"/>
  <c r="E1074" i="1"/>
  <c r="B651" i="1"/>
  <c r="H1451" i="1"/>
  <c r="E1003" i="1"/>
  <c r="E771" i="1"/>
  <c r="F1463" i="1"/>
  <c r="C879" i="1"/>
  <c r="T858" i="7"/>
  <c r="J743" i="1" s="1"/>
  <c r="H1114" i="1"/>
  <c r="I466" i="1"/>
  <c r="B1023" i="1"/>
  <c r="F582" i="1"/>
  <c r="H1048" i="1"/>
  <c r="C650" i="1"/>
  <c r="H713" i="1"/>
  <c r="T210" i="7"/>
  <c r="J281" i="1" s="1"/>
  <c r="C1395" i="1"/>
  <c r="C753" i="1"/>
  <c r="T793" i="7"/>
  <c r="J678" i="1" s="1"/>
  <c r="F1140" i="1"/>
  <c r="D760" i="1"/>
  <c r="I485" i="1"/>
  <c r="H1244" i="1"/>
  <c r="H672" i="1"/>
  <c r="C480" i="1"/>
  <c r="G914" i="1"/>
  <c r="G558" i="1"/>
  <c r="D1318" i="1"/>
  <c r="C719" i="1"/>
  <c r="D1405" i="1"/>
  <c r="F985" i="1"/>
  <c r="E1039" i="1"/>
  <c r="H366" i="1"/>
  <c r="T286" i="7"/>
  <c r="J357" i="1" s="1"/>
  <c r="D1286" i="1"/>
  <c r="C702" i="1"/>
  <c r="F342" i="1"/>
  <c r="T940" i="7"/>
  <c r="J825" i="1" s="1"/>
  <c r="H386" i="1"/>
  <c r="H808" i="1"/>
  <c r="C979" i="1"/>
  <c r="G605" i="1"/>
  <c r="D1024" i="1"/>
  <c r="G331" i="1"/>
  <c r="B1341" i="1"/>
  <c r="E741" i="1"/>
  <c r="D302" i="1"/>
  <c r="F1353" i="1"/>
  <c r="T522" i="7"/>
  <c r="J569" i="1" s="1"/>
  <c r="C507" i="1"/>
  <c r="T225" i="7"/>
  <c r="J296" i="1" s="1"/>
  <c r="G894" i="1"/>
  <c r="B987" i="1"/>
  <c r="D467" i="1"/>
  <c r="F984" i="1"/>
  <c r="C666" i="1"/>
  <c r="G381" i="1"/>
  <c r="F721" i="1"/>
  <c r="D1257" i="1"/>
  <c r="E856" i="1"/>
  <c r="C1461" i="1"/>
  <c r="C1340" i="1"/>
  <c r="D704" i="1"/>
  <c r="F1112" i="1"/>
  <c r="I734" i="1"/>
  <c r="E935" i="1"/>
  <c r="I842" i="1"/>
  <c r="C358" i="1"/>
  <c r="C901" i="1"/>
  <c r="T294" i="7"/>
  <c r="J365" i="1" s="1"/>
  <c r="B837" i="1"/>
  <c r="D1384" i="1"/>
  <c r="B729" i="1"/>
  <c r="G309" i="1"/>
  <c r="E720" i="1"/>
  <c r="F1313" i="1"/>
  <c r="B972" i="1"/>
  <c r="E1225" i="1"/>
  <c r="G563" i="1"/>
  <c r="C1198" i="1"/>
  <c r="E454" i="1"/>
  <c r="A1381" i="1"/>
  <c r="G781" i="1"/>
  <c r="E575" i="1"/>
  <c r="D1444" i="1"/>
  <c r="H857" i="1"/>
  <c r="A283" i="1"/>
  <c r="F1468" i="1"/>
  <c r="C924" i="1"/>
  <c r="D617" i="1"/>
  <c r="F1201" i="1"/>
  <c r="F578" i="1"/>
  <c r="D1074" i="1"/>
  <c r="G651" i="1"/>
  <c r="T253" i="7"/>
  <c r="J324" i="1" s="1"/>
  <c r="H1003" i="1"/>
  <c r="A292" i="1"/>
  <c r="E1463" i="1"/>
  <c r="I743" i="1"/>
  <c r="G1197" i="1"/>
  <c r="F738" i="1"/>
  <c r="B650" i="1"/>
  <c r="A1272" i="1"/>
  <c r="H281" i="1"/>
  <c r="F1044" i="1"/>
  <c r="E336" i="1"/>
  <c r="I678" i="1"/>
  <c r="C770" i="1"/>
  <c r="C1140" i="1"/>
  <c r="A817" i="1"/>
  <c r="A610" i="1"/>
  <c r="B1398" i="1"/>
  <c r="A1213" i="1"/>
  <c r="T468" i="7"/>
  <c r="J515" i="1" s="1"/>
  <c r="H1357" i="1"/>
  <c r="C1244" i="1"/>
  <c r="D656" i="1"/>
  <c r="A429" i="1"/>
  <c r="F480" i="1"/>
  <c r="C1305" i="1"/>
  <c r="E558" i="1"/>
  <c r="B719" i="1"/>
  <c r="I654" i="1"/>
  <c r="D985" i="1"/>
  <c r="H404" i="1"/>
  <c r="T911" i="7"/>
  <c r="J796" i="1" s="1"/>
  <c r="F357" i="1"/>
  <c r="A1019" i="1"/>
  <c r="F1462" i="1"/>
  <c r="B825" i="1"/>
  <c r="A825" i="1"/>
  <c r="T315" i="7"/>
  <c r="J386" i="1" s="1"/>
  <c r="A845" i="1"/>
  <c r="B491" i="1"/>
  <c r="C531" i="1"/>
  <c r="C1218" i="1"/>
  <c r="H559" i="1"/>
  <c r="F400" i="1"/>
  <c r="B1132" i="1"/>
  <c r="A1132" i="1"/>
  <c r="T392" i="7"/>
  <c r="J464" i="1" s="1"/>
  <c r="T384" i="7"/>
  <c r="J456" i="1" s="1"/>
  <c r="T845" i="7"/>
  <c r="J730" i="1" s="1"/>
  <c r="E894" i="1"/>
  <c r="B666" i="1"/>
  <c r="A666" i="1"/>
  <c r="E1340" i="1"/>
  <c r="E704" i="1"/>
  <c r="T467" i="7"/>
  <c r="J514" i="1" s="1"/>
  <c r="I837" i="1"/>
  <c r="G938" i="1"/>
  <c r="I729" i="1"/>
  <c r="B781" i="1"/>
  <c r="T528" i="7"/>
  <c r="J575" i="1" s="1"/>
  <c r="C1468" i="1"/>
  <c r="H745" i="1"/>
  <c r="B1074" i="1"/>
  <c r="E1451" i="1"/>
  <c r="T994" i="7"/>
  <c r="J879" i="1" s="1"/>
  <c r="B743" i="1"/>
  <c r="C713" i="1"/>
  <c r="I281" i="1"/>
  <c r="I610" i="1"/>
  <c r="A656" i="1"/>
  <c r="I834" i="1"/>
  <c r="T360" i="7"/>
  <c r="J431" i="1" s="1"/>
  <c r="A1093" i="1"/>
  <c r="I357" i="1"/>
  <c r="B531" i="1"/>
  <c r="A531" i="1"/>
  <c r="B1218" i="1"/>
  <c r="A1218" i="1"/>
  <c r="H456" i="1"/>
  <c r="B952" i="1"/>
  <c r="A952" i="1"/>
  <c r="H643" i="1"/>
  <c r="E983" i="1"/>
  <c r="B1467" i="1"/>
  <c r="I339" i="1"/>
  <c r="E787" i="1"/>
  <c r="E832" i="1"/>
  <c r="D526" i="1"/>
  <c r="D982" i="1"/>
  <c r="I605" i="1"/>
  <c r="D1263" i="1"/>
  <c r="E376" i="1"/>
  <c r="D1104" i="1"/>
  <c r="D699" i="1"/>
  <c r="D301" i="1"/>
  <c r="C331" i="1"/>
  <c r="T231" i="7"/>
  <c r="J302" i="1" s="1"/>
  <c r="D1353" i="1"/>
  <c r="F1208" i="1"/>
  <c r="H296" i="1"/>
  <c r="B467" i="1"/>
  <c r="D984" i="1"/>
  <c r="H648" i="1"/>
  <c r="E381" i="1"/>
  <c r="F1118" i="1"/>
  <c r="D721" i="1"/>
  <c r="T376" i="7"/>
  <c r="J448" i="1" s="1"/>
  <c r="C856" i="1"/>
  <c r="H1466" i="1"/>
  <c r="G734" i="1"/>
  <c r="C935" i="1"/>
  <c r="I358" i="1"/>
  <c r="E1037" i="1"/>
  <c r="G365" i="1"/>
  <c r="C837" i="1"/>
  <c r="F938" i="1"/>
  <c r="H729" i="1"/>
  <c r="D309" i="1"/>
  <c r="D1350" i="1"/>
  <c r="D874" i="1"/>
  <c r="H333" i="1"/>
  <c r="D1313" i="1"/>
  <c r="E736" i="1"/>
  <c r="B1225" i="1"/>
  <c r="E876" i="1"/>
  <c r="E563" i="1"/>
  <c r="H1409" i="1"/>
  <c r="T896" i="7"/>
  <c r="J781" i="1" s="1"/>
  <c r="C857" i="1"/>
  <c r="C283" i="1"/>
  <c r="B1468" i="1"/>
  <c r="G924" i="1"/>
  <c r="E458" i="1"/>
  <c r="B745" i="1"/>
  <c r="C578" i="1"/>
  <c r="G1157" i="1"/>
  <c r="A931" i="1"/>
  <c r="E651" i="1"/>
  <c r="A1102" i="1"/>
  <c r="H324" i="1"/>
  <c r="D1003" i="1"/>
  <c r="E292" i="1"/>
  <c r="C1463" i="1"/>
  <c r="I879" i="1"/>
  <c r="A383" i="1"/>
  <c r="D1197" i="1"/>
  <c r="E466" i="1"/>
  <c r="E1200" i="1"/>
  <c r="C940" i="1"/>
  <c r="D582" i="1"/>
  <c r="E1408" i="1"/>
  <c r="A747" i="1"/>
  <c r="I650" i="1"/>
  <c r="E713" i="1"/>
  <c r="A281" i="1"/>
  <c r="D336" i="1"/>
  <c r="B1067" i="1"/>
  <c r="E678" i="1"/>
  <c r="T366" i="7"/>
  <c r="J438" i="1" s="1"/>
  <c r="F817" i="1"/>
  <c r="G610" i="1"/>
  <c r="H644" i="1"/>
  <c r="A760" i="1"/>
  <c r="H1261" i="1"/>
  <c r="H999" i="1"/>
  <c r="H485" i="1"/>
  <c r="T771" i="7"/>
  <c r="J656" i="1" s="1"/>
  <c r="T358" i="7"/>
  <c r="J429" i="1" s="1"/>
  <c r="D1349" i="1"/>
  <c r="H834" i="1"/>
  <c r="I700" i="1"/>
  <c r="H1405" i="1"/>
  <c r="A818" i="1"/>
  <c r="E1106" i="1"/>
  <c r="B1039" i="1"/>
  <c r="F796" i="1"/>
  <c r="H357" i="1"/>
  <c r="C541" i="1"/>
  <c r="T484" i="7"/>
  <c r="J531" i="1" s="1"/>
  <c r="G653" i="1"/>
  <c r="G1170" i="1"/>
  <c r="C741" i="1"/>
  <c r="H554" i="1"/>
  <c r="T395" i="7"/>
  <c r="J467" i="1" s="1"/>
  <c r="T957" i="7"/>
  <c r="J842" i="1" s="1"/>
  <c r="T989" i="7"/>
  <c r="J874" i="1" s="1"/>
  <c r="I727" i="1"/>
  <c r="I745" i="1"/>
  <c r="B1443" i="1"/>
  <c r="C292" i="1"/>
  <c r="I383" i="1"/>
  <c r="B1197" i="1"/>
  <c r="C738" i="1"/>
  <c r="G1067" i="1"/>
  <c r="A431" i="1"/>
  <c r="G818" i="1"/>
  <c r="C404" i="1"/>
  <c r="F1093" i="1"/>
  <c r="B796" i="1"/>
  <c r="A796" i="1"/>
  <c r="B875" i="1"/>
  <c r="E1006" i="1"/>
  <c r="F1406" i="1"/>
  <c r="H922" i="1"/>
  <c r="T859" i="7"/>
  <c r="J744" i="1" s="1"/>
  <c r="C634" i="1"/>
  <c r="F1351" i="1"/>
  <c r="F559" i="1"/>
  <c r="F1031" i="1"/>
  <c r="B619" i="1"/>
  <c r="E1413" i="1"/>
  <c r="I623" i="1"/>
  <c r="G472" i="1"/>
  <c r="C1252" i="1"/>
  <c r="B997" i="1"/>
  <c r="C681" i="1"/>
  <c r="D1342" i="1"/>
  <c r="D424" i="1"/>
  <c r="G1258" i="1"/>
  <c r="J898" i="1"/>
  <c r="C538" i="1"/>
  <c r="B983" i="1"/>
  <c r="G1017" i="1"/>
  <c r="H339" i="1"/>
  <c r="C787" i="1"/>
  <c r="D1280" i="1"/>
  <c r="G832" i="1"/>
  <c r="B526" i="1"/>
  <c r="I696" i="1"/>
  <c r="F605" i="1"/>
  <c r="G1494" i="1"/>
  <c r="B1263" i="1"/>
  <c r="I646" i="1"/>
  <c r="B1104" i="1"/>
  <c r="B699" i="1"/>
  <c r="B301" i="1"/>
  <c r="F1170" i="1"/>
  <c r="T260" i="7"/>
  <c r="J331" i="1" s="1"/>
  <c r="G1187" i="1"/>
  <c r="B741" i="1"/>
  <c r="H302" i="1"/>
  <c r="E569" i="1"/>
  <c r="H1310" i="1"/>
  <c r="D1208" i="1"/>
  <c r="G554" i="1"/>
  <c r="F467" i="1"/>
  <c r="D1118" i="1"/>
  <c r="E448" i="1"/>
  <c r="H1116" i="1"/>
  <c r="T971" i="7"/>
  <c r="J856" i="1" s="1"/>
  <c r="E1461" i="1"/>
  <c r="E986" i="1"/>
  <c r="B704" i="1"/>
  <c r="F1466" i="1"/>
  <c r="C1183" i="1"/>
  <c r="G935" i="1"/>
  <c r="C1037" i="1"/>
  <c r="I514" i="1"/>
  <c r="B365" i="1"/>
  <c r="I461" i="1"/>
  <c r="C729" i="1"/>
  <c r="E874" i="1"/>
  <c r="B333" i="1"/>
  <c r="G1313" i="1"/>
  <c r="H972" i="1"/>
  <c r="A289" i="1"/>
  <c r="C563" i="1"/>
  <c r="F1409" i="1"/>
  <c r="A727" i="1"/>
  <c r="C454" i="1"/>
  <c r="F1381" i="1"/>
  <c r="E283" i="1"/>
  <c r="E924" i="1"/>
  <c r="H1201" i="1"/>
  <c r="G745" i="1"/>
  <c r="A433" i="1"/>
  <c r="E1157" i="1"/>
  <c r="E931" i="1"/>
  <c r="H1288" i="1"/>
  <c r="F324" i="1"/>
  <c r="B1003" i="1"/>
  <c r="T221" i="7"/>
  <c r="J292" i="1" s="1"/>
  <c r="A1016" i="1"/>
  <c r="G879" i="1"/>
  <c r="H383" i="1"/>
  <c r="B738" i="1"/>
  <c r="D282" i="1"/>
  <c r="H1200" i="1"/>
  <c r="T535" i="7"/>
  <c r="J582" i="1" s="1"/>
  <c r="H1408" i="1"/>
  <c r="I747" i="1"/>
  <c r="G650" i="1"/>
  <c r="G1272" i="1"/>
  <c r="D649" i="1"/>
  <c r="F281" i="1"/>
  <c r="H678" i="1"/>
  <c r="E1140" i="1"/>
  <c r="D817" i="1"/>
  <c r="G1398" i="1"/>
  <c r="D957" i="1"/>
  <c r="D644" i="1"/>
  <c r="F1429" i="1"/>
  <c r="A683" i="1"/>
  <c r="H515" i="1"/>
  <c r="C656" i="1"/>
  <c r="D431" i="1"/>
  <c r="F914" i="1"/>
  <c r="B1390" i="1"/>
  <c r="E700" i="1"/>
  <c r="F1405" i="1"/>
  <c r="F818" i="1"/>
  <c r="J404" i="1"/>
  <c r="C1106" i="1"/>
  <c r="H812" i="1"/>
  <c r="C366" i="1"/>
  <c r="E1093" i="1"/>
  <c r="I372" i="1"/>
  <c r="G346" i="1"/>
  <c r="G1025" i="1"/>
  <c r="D831" i="1"/>
  <c r="H308" i="1"/>
  <c r="A341" i="1"/>
  <c r="F1369" i="1"/>
  <c r="C1132" i="1"/>
  <c r="B543" i="1"/>
  <c r="G995" i="1"/>
  <c r="I601" i="1"/>
  <c r="H810" i="1"/>
  <c r="I428" i="1"/>
  <c r="F814" i="1"/>
  <c r="H496" i="1"/>
  <c r="B1321" i="1"/>
  <c r="F942" i="1"/>
  <c r="D1413" i="1"/>
  <c r="H623" i="1"/>
  <c r="F472" i="1"/>
  <c r="B1252" i="1"/>
  <c r="D463" i="1"/>
  <c r="D1028" i="1"/>
  <c r="G681" i="1"/>
  <c r="I407" i="1"/>
  <c r="D830" i="1"/>
  <c r="F424" i="1"/>
  <c r="C1258" i="1"/>
  <c r="I898" i="1"/>
  <c r="H1334" i="1"/>
  <c r="E1308" i="1"/>
  <c r="T591" i="7"/>
  <c r="J638" i="1" s="1"/>
  <c r="E643" i="1"/>
  <c r="F816" i="1"/>
  <c r="E371" i="1"/>
  <c r="F1073" i="1"/>
  <c r="F1017" i="1"/>
  <c r="G339" i="1"/>
  <c r="B787" i="1"/>
  <c r="H338" i="1"/>
  <c r="C1280" i="1"/>
  <c r="D832" i="1"/>
  <c r="E1440" i="1"/>
  <c r="H696" i="1"/>
  <c r="E605" i="1"/>
  <c r="E1494" i="1"/>
  <c r="H646" i="1"/>
  <c r="H699" i="1"/>
  <c r="E1170" i="1"/>
  <c r="I331" i="1"/>
  <c r="F1187" i="1"/>
  <c r="G302" i="1"/>
  <c r="D569" i="1"/>
  <c r="F1310" i="1"/>
  <c r="F554" i="1"/>
  <c r="J894" i="1"/>
  <c r="T917" i="7"/>
  <c r="J802" i="1" s="1"/>
  <c r="C381" i="1"/>
  <c r="C1118" i="1"/>
  <c r="C442" i="1"/>
  <c r="B448" i="1"/>
  <c r="G1116" i="1"/>
  <c r="D986" i="1"/>
  <c r="H704" i="1"/>
  <c r="E1466" i="1"/>
  <c r="I932" i="1"/>
  <c r="F734" i="1"/>
  <c r="B1183" i="1"/>
  <c r="F935" i="1"/>
  <c r="E842" i="1"/>
  <c r="B1037" i="1"/>
  <c r="G514" i="1"/>
  <c r="E955" i="1"/>
  <c r="G1384" i="1"/>
  <c r="H545" i="1"/>
  <c r="I874" i="1"/>
  <c r="I333" i="1"/>
  <c r="A1122" i="1"/>
  <c r="G972" i="1"/>
  <c r="T218" i="7"/>
  <c r="J289" i="1" s="1"/>
  <c r="C1225" i="1"/>
  <c r="T991" i="7"/>
  <c r="J876" i="1" s="1"/>
  <c r="D1409" i="1"/>
  <c r="B454" i="1"/>
  <c r="E1381" i="1"/>
  <c r="T474" i="7"/>
  <c r="J521" i="1" s="1"/>
  <c r="C575" i="1"/>
  <c r="H1277" i="1"/>
  <c r="D857" i="1"/>
  <c r="H283" i="1"/>
  <c r="H433" i="1"/>
  <c r="H642" i="1"/>
  <c r="G1003" i="1"/>
  <c r="T853" i="7"/>
  <c r="J738" i="1" s="1"/>
  <c r="F282" i="1"/>
  <c r="J922" i="1"/>
  <c r="B634" i="1"/>
  <c r="A634" i="1"/>
  <c r="T270" i="7"/>
  <c r="J341" i="1" s="1"/>
  <c r="B350" i="1"/>
  <c r="A350" i="1"/>
  <c r="H942" i="1"/>
  <c r="C1445" i="1"/>
  <c r="T400" i="7"/>
  <c r="J472" i="1" s="1"/>
  <c r="I835" i="1"/>
  <c r="I463" i="1"/>
  <c r="A1028" i="1"/>
  <c r="F1258" i="1"/>
  <c r="G898" i="1"/>
  <c r="D1334" i="1"/>
  <c r="B643" i="1"/>
  <c r="G371" i="1"/>
  <c r="D1073" i="1"/>
  <c r="B1017" i="1"/>
  <c r="G1087" i="1"/>
  <c r="E338" i="1"/>
  <c r="T266" i="7"/>
  <c r="J337" i="1" s="1"/>
  <c r="B1440" i="1"/>
  <c r="C605" i="1"/>
  <c r="C1494" i="1"/>
  <c r="F962" i="1"/>
  <c r="T814" i="7"/>
  <c r="J699" i="1" s="1"/>
  <c r="D497" i="1"/>
  <c r="D1187" i="1"/>
  <c r="H569" i="1"/>
  <c r="T968" i="7"/>
  <c r="J853" i="1" s="1"/>
  <c r="B894" i="1"/>
  <c r="G802" i="1"/>
  <c r="G1298" i="1"/>
  <c r="D448" i="1"/>
  <c r="A327" i="1"/>
  <c r="D734" i="1"/>
  <c r="B1259" i="1"/>
  <c r="G1037" i="1"/>
  <c r="E938" i="1"/>
  <c r="H1337" i="1"/>
  <c r="F1225" i="1"/>
  <c r="C272" i="1"/>
  <c r="C521" i="1"/>
  <c r="G597" i="1"/>
  <c r="I283" i="1"/>
  <c r="I458" i="1"/>
  <c r="E1142" i="1"/>
  <c r="J931" i="1"/>
  <c r="A771" i="1"/>
  <c r="C1408" i="1"/>
  <c r="G1323" i="1"/>
  <c r="C281" i="1"/>
  <c r="A753" i="1"/>
  <c r="E438" i="1"/>
  <c r="E1219" i="1"/>
  <c r="T932" i="7"/>
  <c r="J817" i="1" s="1"/>
  <c r="C515" i="1"/>
  <c r="F1261" i="1"/>
  <c r="T478" i="7"/>
  <c r="J525" i="1" s="1"/>
  <c r="D485" i="1"/>
  <c r="C1054" i="1"/>
  <c r="E429" i="1"/>
  <c r="E1129" i="1"/>
  <c r="D914" i="1"/>
  <c r="H1390" i="1"/>
  <c r="B1318" i="1"/>
  <c r="T295" i="7"/>
  <c r="J366" i="1" s="1"/>
  <c r="T495" i="7"/>
  <c r="J542" i="1" s="1"/>
  <c r="B1406" i="1"/>
  <c r="A1406" i="1"/>
  <c r="I922" i="1"/>
  <c r="F744" i="1"/>
  <c r="H634" i="1"/>
  <c r="F1025" i="1"/>
  <c r="H831" i="1"/>
  <c r="E308" i="1"/>
  <c r="E825" i="1"/>
  <c r="B1369" i="1"/>
  <c r="A1369" i="1"/>
  <c r="B541" i="1"/>
  <c r="A541" i="1"/>
  <c r="H1393" i="1"/>
  <c r="D813" i="1"/>
  <c r="E1186" i="1"/>
  <c r="E975" i="1"/>
  <c r="G601" i="1"/>
  <c r="D303" i="1"/>
  <c r="D814" i="1"/>
  <c r="B1445" i="1"/>
  <c r="B1413" i="1"/>
  <c r="H835" i="1"/>
  <c r="H1028" i="1"/>
  <c r="F665" i="1"/>
  <c r="E407" i="1"/>
  <c r="F830" i="1"/>
  <c r="C424" i="1"/>
  <c r="G1123" i="1"/>
  <c r="G1308" i="1"/>
  <c r="B371" i="1"/>
  <c r="G808" i="1"/>
  <c r="A979" i="1"/>
  <c r="I832" i="1"/>
  <c r="C646" i="1"/>
  <c r="H1453" i="1"/>
  <c r="G1024" i="1"/>
  <c r="T441" i="7"/>
  <c r="J497" i="1" s="1"/>
  <c r="E302" i="1"/>
  <c r="D1310" i="1"/>
  <c r="I853" i="1"/>
  <c r="C554" i="1"/>
  <c r="B1387" i="1"/>
  <c r="D802" i="1"/>
  <c r="H984" i="1"/>
  <c r="E648" i="1"/>
  <c r="H1118" i="1"/>
  <c r="E442" i="1"/>
  <c r="H552" i="1"/>
  <c r="G1461" i="1"/>
  <c r="B986" i="1"/>
  <c r="T256" i="7"/>
  <c r="J327" i="1" s="1"/>
  <c r="C1466" i="1"/>
  <c r="H932" i="1"/>
  <c r="B734" i="1"/>
  <c r="C842" i="1"/>
  <c r="A901" i="1"/>
  <c r="D514" i="1"/>
  <c r="E1146" i="1"/>
  <c r="C955" i="1"/>
  <c r="B461" i="1"/>
  <c r="A1184" i="1"/>
  <c r="C938" i="1"/>
  <c r="C545" i="1"/>
  <c r="C309" i="1"/>
  <c r="G1337" i="1"/>
  <c r="F333" i="1"/>
  <c r="G1122" i="1"/>
  <c r="E972" i="1"/>
  <c r="H289" i="1"/>
  <c r="A883" i="1"/>
  <c r="H876" i="1"/>
  <c r="E272" i="1"/>
  <c r="T211" i="7"/>
  <c r="J282" i="1" s="1"/>
  <c r="D940" i="1"/>
  <c r="B1408" i="1"/>
  <c r="A1408" i="1"/>
  <c r="F753" i="1"/>
  <c r="F336" i="1"/>
  <c r="F1115" i="1"/>
  <c r="B678" i="1"/>
  <c r="I817" i="1"/>
  <c r="H295" i="1"/>
  <c r="C1398" i="1"/>
  <c r="C1477" i="1"/>
  <c r="C1429" i="1"/>
  <c r="B515" i="1"/>
  <c r="E1261" i="1"/>
  <c r="F525" i="1"/>
  <c r="B1054" i="1"/>
  <c r="E672" i="1"/>
  <c r="B1150" i="1"/>
  <c r="T949" i="7"/>
  <c r="J834" i="1" s="1"/>
  <c r="B700" i="1"/>
  <c r="A700" i="1"/>
  <c r="H818" i="1"/>
  <c r="B372" i="1"/>
  <c r="A372" i="1"/>
  <c r="T973" i="7"/>
  <c r="J858" i="1" s="1"/>
  <c r="A1393" i="1"/>
  <c r="T901" i="7"/>
  <c r="J786" i="1" s="1"/>
  <c r="G1181" i="1"/>
  <c r="F722" i="1"/>
  <c r="C1419" i="1"/>
  <c r="B995" i="1"/>
  <c r="F601" i="1"/>
  <c r="B303" i="1"/>
  <c r="F1101" i="1"/>
  <c r="C762" i="1"/>
  <c r="F428" i="1"/>
  <c r="H1202" i="1"/>
  <c r="C814" i="1"/>
  <c r="F496" i="1"/>
  <c r="D942" i="1"/>
  <c r="G1413" i="1"/>
  <c r="A623" i="1"/>
  <c r="F1252" i="1"/>
  <c r="G835" i="1"/>
  <c r="F463" i="1"/>
  <c r="G1028" i="1"/>
  <c r="H665" i="1"/>
  <c r="C407" i="1"/>
  <c r="H1111" i="1"/>
  <c r="C830" i="1"/>
  <c r="I424" i="1"/>
  <c r="F1123" i="1"/>
  <c r="F898" i="1"/>
  <c r="C1308" i="1"/>
  <c r="H638" i="1"/>
  <c r="C1375" i="1"/>
  <c r="E1400" i="1"/>
  <c r="D371" i="1"/>
  <c r="B1073" i="1"/>
  <c r="F808" i="1"/>
  <c r="E339" i="1"/>
  <c r="T902" i="7"/>
  <c r="J787" i="1" s="1"/>
  <c r="A338" i="1"/>
  <c r="E979" i="1"/>
  <c r="H337" i="1"/>
  <c r="H1440" i="1"/>
  <c r="B696" i="1"/>
  <c r="E1215" i="1"/>
  <c r="D962" i="1"/>
  <c r="B646" i="1"/>
  <c r="F1453" i="1"/>
  <c r="F1024" i="1"/>
  <c r="G699" i="1"/>
  <c r="I497" i="1"/>
  <c r="E1341" i="1"/>
  <c r="B1187" i="1"/>
  <c r="C475" i="1"/>
  <c r="B302" i="1"/>
  <c r="E1175" i="1"/>
  <c r="G507" i="1"/>
  <c r="C1310" i="1"/>
  <c r="G853" i="1"/>
  <c r="B554" i="1"/>
  <c r="C802" i="1"/>
  <c r="C1274" i="1"/>
  <c r="C984" i="1"/>
  <c r="D648" i="1"/>
  <c r="D1298" i="1"/>
  <c r="B1118" i="1"/>
  <c r="B442" i="1"/>
  <c r="C1116" i="1"/>
  <c r="C552" i="1"/>
  <c r="H986" i="1"/>
  <c r="I327" i="1"/>
  <c r="B1466" i="1"/>
  <c r="A932" i="1"/>
  <c r="A360" i="1"/>
  <c r="H1183" i="1"/>
  <c r="E725" i="1"/>
  <c r="T201" i="7"/>
  <c r="J272" i="1" s="1"/>
  <c r="A1198" i="1"/>
  <c r="A1475" i="1"/>
  <c r="A1444" i="1"/>
  <c r="A617" i="1"/>
  <c r="H1142" i="1"/>
  <c r="A1074" i="1"/>
  <c r="B1288" i="1"/>
  <c r="I642" i="1"/>
  <c r="E1114" i="1"/>
  <c r="H282" i="1"/>
  <c r="A1048" i="1"/>
  <c r="G747" i="1"/>
  <c r="C1323" i="1"/>
  <c r="C1272" i="1"/>
  <c r="E649" i="1"/>
  <c r="A1395" i="1"/>
  <c r="E1343" i="1"/>
  <c r="E753" i="1"/>
  <c r="B336" i="1"/>
  <c r="I770" i="1"/>
  <c r="H817" i="1"/>
  <c r="G295" i="1"/>
  <c r="F957" i="1"/>
  <c r="B1477" i="1"/>
  <c r="B1429" i="1"/>
  <c r="I683" i="1"/>
  <c r="A525" i="1"/>
  <c r="C485" i="1"/>
  <c r="A1129" i="1"/>
  <c r="H719" i="1"/>
  <c r="T815" i="7"/>
  <c r="J700" i="1" s="1"/>
  <c r="F1486" i="1"/>
  <c r="C1322" i="1"/>
  <c r="F1019" i="1"/>
  <c r="H542" i="1"/>
  <c r="G1006" i="1"/>
  <c r="F609" i="1"/>
  <c r="F634" i="1"/>
  <c r="C1025" i="1"/>
  <c r="F606" i="1"/>
  <c r="C308" i="1"/>
  <c r="H1216" i="1"/>
  <c r="G386" i="1"/>
  <c r="T272" i="7"/>
  <c r="J343" i="1" s="1"/>
  <c r="G1205" i="1"/>
  <c r="F845" i="1"/>
  <c r="G341" i="1"/>
  <c r="E541" i="1"/>
  <c r="B813" i="1"/>
  <c r="A813" i="1"/>
  <c r="A545" i="1"/>
  <c r="B876" i="1"/>
  <c r="G1381" i="1"/>
  <c r="T212" i="7"/>
  <c r="J283" i="1" s="1"/>
  <c r="T386" i="7"/>
  <c r="J458" i="1" s="1"/>
  <c r="T860" i="7"/>
  <c r="J745" i="1" s="1"/>
  <c r="A1323" i="1"/>
  <c r="A672" i="1"/>
  <c r="B480" i="1"/>
  <c r="A480" i="1"/>
  <c r="T933" i="7"/>
  <c r="J818" i="1" s="1"/>
  <c r="B1486" i="1"/>
  <c r="A1486" i="1"/>
  <c r="E372" i="1"/>
  <c r="D342" i="1"/>
  <c r="T559" i="7"/>
  <c r="J606" i="1" s="1"/>
  <c r="T237" i="7"/>
  <c r="J308" i="1" s="1"/>
  <c r="G1216" i="1"/>
  <c r="T494" i="7"/>
  <c r="J541" i="1" s="1"/>
  <c r="A456" i="1"/>
  <c r="B1464" i="1"/>
  <c r="A1464" i="1"/>
  <c r="T835" i="7"/>
  <c r="J720" i="1" s="1"/>
  <c r="T262" i="7"/>
  <c r="J333" i="1" s="1"/>
  <c r="T842" i="7"/>
  <c r="J727" i="1" s="1"/>
  <c r="T312" i="7"/>
  <c r="J383" i="1" s="1"/>
  <c r="T334" i="7"/>
  <c r="J405" i="1" s="1"/>
  <c r="B1261" i="1"/>
  <c r="A1261" i="1"/>
  <c r="F1244" i="1"/>
  <c r="A1349" i="1"/>
  <c r="E1150" i="1"/>
  <c r="T408" i="7"/>
  <c r="J480" i="1" s="1"/>
  <c r="T511" i="7"/>
  <c r="J558" i="1" s="1"/>
  <c r="F1389" i="1"/>
  <c r="I818" i="1"/>
  <c r="G1093" i="1"/>
  <c r="G1286" i="1"/>
  <c r="F542" i="1"/>
  <c r="C1462" i="1"/>
  <c r="B1006" i="1"/>
  <c r="D343" i="1"/>
  <c r="B897" i="1"/>
  <c r="A897" i="1"/>
  <c r="G1352" i="1"/>
  <c r="E911" i="1"/>
  <c r="H1419" i="1"/>
  <c r="E1081" i="1"/>
  <c r="C601" i="1"/>
  <c r="B1101" i="1"/>
  <c r="T877" i="7"/>
  <c r="J762" i="1" s="1"/>
  <c r="D1202" i="1"/>
  <c r="C586" i="1"/>
  <c r="B496" i="1"/>
  <c r="F1193" i="1"/>
  <c r="T572" i="7"/>
  <c r="J619" i="1" s="1"/>
  <c r="H1445" i="1"/>
  <c r="F980" i="1"/>
  <c r="E623" i="1"/>
  <c r="E1480" i="1"/>
  <c r="A997" i="1"/>
  <c r="D835" i="1"/>
  <c r="C1238" i="1"/>
  <c r="C1028" i="1"/>
  <c r="E665" i="1"/>
  <c r="H1342" i="1"/>
  <c r="E1111" i="1"/>
  <c r="F434" i="1"/>
  <c r="H424" i="1"/>
  <c r="A538" i="1"/>
  <c r="F1334" i="1"/>
  <c r="A907" i="1"/>
  <c r="C638" i="1"/>
  <c r="A983" i="1"/>
  <c r="I816" i="1"/>
  <c r="H1073" i="1"/>
  <c r="D808" i="1"/>
  <c r="H1301" i="1"/>
  <c r="E1087" i="1"/>
  <c r="D354" i="1"/>
  <c r="D338" i="1"/>
  <c r="G979" i="1"/>
  <c r="A526" i="1"/>
  <c r="B337" i="1"/>
  <c r="C696" i="1"/>
  <c r="B1215" i="1"/>
  <c r="A1263" i="1"/>
  <c r="A376" i="1"/>
  <c r="B1453" i="1"/>
  <c r="A1024" i="1"/>
  <c r="H301" i="1"/>
  <c r="B1281" i="1"/>
  <c r="B807" i="1"/>
  <c r="C497" i="1"/>
  <c r="T856" i="7"/>
  <c r="J741" i="1" s="1"/>
  <c r="I475" i="1"/>
  <c r="B1175" i="1"/>
  <c r="T460" i="7"/>
  <c r="J507" i="1" s="1"/>
  <c r="C1208" i="1"/>
  <c r="E853" i="1"/>
  <c r="D296" i="1"/>
  <c r="G1387" i="1"/>
  <c r="F987" i="1"/>
  <c r="A467" i="1"/>
  <c r="T781" i="7"/>
  <c r="J666" i="1" s="1"/>
  <c r="C721" i="1"/>
  <c r="H442" i="1"/>
  <c r="C1257" i="1"/>
  <c r="A856" i="1"/>
  <c r="F552" i="1"/>
  <c r="H1340" i="1"/>
  <c r="F327" i="1"/>
  <c r="C932" i="1"/>
  <c r="F360" i="1"/>
  <c r="E1183" i="1"/>
  <c r="H358" i="1"/>
  <c r="D1259" i="1"/>
  <c r="G901" i="1"/>
  <c r="I365" i="1"/>
  <c r="E837" i="1"/>
  <c r="C461" i="1"/>
  <c r="G1184" i="1"/>
  <c r="A729" i="1"/>
  <c r="G545" i="1"/>
  <c r="B1337" i="1"/>
  <c r="A1313" i="1"/>
  <c r="C1122" i="1"/>
  <c r="T851" i="7"/>
  <c r="J736" i="1" s="1"/>
  <c r="D289" i="1"/>
  <c r="D883" i="1"/>
  <c r="A563" i="1"/>
  <c r="G272" i="1"/>
  <c r="H1198" i="1"/>
  <c r="H727" i="1"/>
  <c r="E1475" i="1"/>
  <c r="E781" i="1"/>
  <c r="E521" i="1"/>
  <c r="H1444" i="1"/>
  <c r="B1277" i="1"/>
  <c r="A1012" i="1"/>
  <c r="I617" i="1"/>
  <c r="B458" i="1"/>
  <c r="G1142" i="1"/>
  <c r="E578" i="1"/>
  <c r="F433" i="1"/>
  <c r="G1074" i="1"/>
  <c r="G931" i="1"/>
  <c r="F443" i="1"/>
  <c r="C1102" i="1"/>
  <c r="B642" i="1"/>
  <c r="D1451" i="1"/>
  <c r="G1443" i="1"/>
  <c r="I771" i="1"/>
  <c r="H1016" i="1"/>
  <c r="D743" i="1"/>
  <c r="F383" i="1"/>
  <c r="G1114" i="1"/>
  <c r="H466" i="1"/>
  <c r="B282" i="1"/>
  <c r="A282" i="1"/>
  <c r="F1023" i="1"/>
  <c r="A582" i="1"/>
  <c r="D405" i="1"/>
  <c r="E1048" i="1"/>
  <c r="D747" i="1"/>
  <c r="E1323" i="1"/>
  <c r="G713" i="1"/>
  <c r="H649" i="1"/>
  <c r="H1395" i="1"/>
  <c r="B1343" i="1"/>
  <c r="T868" i="7"/>
  <c r="J753" i="1" s="1"/>
  <c r="B1115" i="1"/>
  <c r="E770" i="1"/>
  <c r="B438" i="1"/>
  <c r="D1219" i="1"/>
  <c r="C610" i="1"/>
  <c r="D295" i="1"/>
  <c r="E1213" i="1"/>
  <c r="H957" i="1"/>
  <c r="T875" i="7"/>
  <c r="J760" i="1" s="1"/>
  <c r="B1357" i="1"/>
  <c r="A999" i="1"/>
  <c r="E525" i="1"/>
  <c r="E1244" i="1"/>
  <c r="F1054" i="1"/>
  <c r="T787" i="7"/>
  <c r="J672" i="1" s="1"/>
  <c r="H1349" i="1"/>
  <c r="D1150" i="1"/>
  <c r="I480" i="1"/>
  <c r="A1305" i="1"/>
  <c r="G1129" i="1"/>
  <c r="I558" i="1"/>
  <c r="D1390" i="1"/>
  <c r="T834" i="7"/>
  <c r="J719" i="1" s="1"/>
  <c r="E1389" i="1"/>
  <c r="H1486" i="1"/>
  <c r="A812" i="1"/>
  <c r="G1322" i="1"/>
  <c r="D796" i="1"/>
  <c r="G372" i="1"/>
  <c r="F1286" i="1"/>
  <c r="F875" i="1"/>
  <c r="E542" i="1"/>
  <c r="I609" i="1"/>
  <c r="C342" i="1"/>
  <c r="T435" i="7"/>
  <c r="J491" i="1" s="1"/>
  <c r="C858" i="1"/>
  <c r="B481" i="1"/>
  <c r="A481" i="1"/>
  <c r="C724" i="1"/>
  <c r="F560" i="1"/>
  <c r="B363" i="1"/>
  <c r="A363" i="1"/>
  <c r="B1226" i="1"/>
  <c r="H531" i="1"/>
  <c r="B858" i="1"/>
  <c r="B315" i="1"/>
  <c r="F1393" i="1"/>
  <c r="H1282" i="1"/>
  <c r="H724" i="1"/>
  <c r="D653" i="1"/>
  <c r="D1311" i="1"/>
  <c r="H464" i="1"/>
  <c r="H1266" i="1"/>
  <c r="B1120" i="1"/>
  <c r="T515" i="7"/>
  <c r="J562" i="1" s="1"/>
  <c r="C871" i="1"/>
  <c r="I350" i="1"/>
  <c r="B1471" i="1"/>
  <c r="C394" i="1"/>
  <c r="E730" i="1"/>
  <c r="E847" i="1"/>
  <c r="T470" i="7"/>
  <c r="J517" i="1" s="1"/>
  <c r="F1156" i="1"/>
  <c r="B1053" i="1"/>
  <c r="G479" i="1"/>
  <c r="F854" i="1"/>
  <c r="B1401" i="1"/>
  <c r="G1047" i="1"/>
  <c r="C993" i="1"/>
  <c r="F869" i="1"/>
  <c r="B1041" i="1"/>
  <c r="D307" i="1"/>
  <c r="A920" i="1"/>
  <c r="B882" i="1"/>
  <c r="E1383" i="1"/>
  <c r="F546" i="1"/>
  <c r="T388" i="7"/>
  <c r="J460" i="1" s="1"/>
  <c r="H749" i="1"/>
  <c r="B453" i="1"/>
  <c r="G1224" i="1"/>
  <c r="F939" i="1"/>
  <c r="E658" i="1"/>
  <c r="E778" i="1"/>
  <c r="C314" i="1"/>
  <c r="C887" i="1"/>
  <c r="E1143" i="1"/>
  <c r="F772" i="1"/>
  <c r="F293" i="1"/>
  <c r="G1203" i="1"/>
  <c r="F417" i="1"/>
  <c r="B1426" i="1"/>
  <c r="T216" i="7"/>
  <c r="J287" i="1" s="1"/>
  <c r="C913" i="1"/>
  <c r="C873" i="1"/>
  <c r="C372" i="1"/>
  <c r="B357" i="1"/>
  <c r="D542" i="1"/>
  <c r="E346" i="1"/>
  <c r="G702" i="1"/>
  <c r="E1406" i="1"/>
  <c r="D922" i="1"/>
  <c r="H744" i="1"/>
  <c r="G308" i="1"/>
  <c r="B1294" i="1"/>
  <c r="I825" i="1"/>
  <c r="H845" i="1"/>
  <c r="H491" i="1"/>
  <c r="E1369" i="1"/>
  <c r="H1226" i="1"/>
  <c r="F1218" i="1"/>
  <c r="I858" i="1"/>
  <c r="E315" i="1"/>
  <c r="G1282" i="1"/>
  <c r="F724" i="1"/>
  <c r="C653" i="1"/>
  <c r="C1311" i="1"/>
  <c r="F464" i="1"/>
  <c r="G1266" i="1"/>
  <c r="C562" i="1"/>
  <c r="B871" i="1"/>
  <c r="H350" i="1"/>
  <c r="C952" i="1"/>
  <c r="A394" i="1"/>
  <c r="D730" i="1"/>
  <c r="B847" i="1"/>
  <c r="C943" i="1"/>
  <c r="E1156" i="1"/>
  <c r="G1053" i="1"/>
  <c r="D479" i="1"/>
  <c r="A854" i="1"/>
  <c r="H550" i="1"/>
  <c r="F1047" i="1"/>
  <c r="B993" i="1"/>
  <c r="E869" i="1"/>
  <c r="E1041" i="1"/>
  <c r="I882" i="1"/>
  <c r="C285" i="1"/>
  <c r="B1416" i="1"/>
  <c r="D1383" i="1"/>
  <c r="E546" i="1"/>
  <c r="H1285" i="1"/>
  <c r="B294" i="1"/>
  <c r="D1042" i="1"/>
  <c r="F945" i="1"/>
  <c r="I460" i="1"/>
  <c r="D749" i="1"/>
  <c r="T381" i="7"/>
  <c r="J453" i="1" s="1"/>
  <c r="E939" i="1"/>
  <c r="D1297" i="1"/>
  <c r="D364" i="1"/>
  <c r="H1426" i="1"/>
  <c r="T785" i="7"/>
  <c r="J670" i="1" s="1"/>
  <c r="E287" i="1"/>
  <c r="G825" i="1"/>
  <c r="C343" i="1"/>
  <c r="H1351" i="1"/>
  <c r="C845" i="1"/>
  <c r="F491" i="1"/>
  <c r="E733" i="1"/>
  <c r="A1348" i="1"/>
  <c r="G871" i="1"/>
  <c r="H1149" i="1"/>
  <c r="G730" i="1"/>
  <c r="F943" i="1"/>
  <c r="F517" i="1"/>
  <c r="T977" i="7"/>
  <c r="J862" i="1" s="1"/>
  <c r="F479" i="1"/>
  <c r="A1345" i="1"/>
  <c r="D1047" i="1"/>
  <c r="A714" i="1"/>
  <c r="T997" i="7"/>
  <c r="J882" i="1" s="1"/>
  <c r="A546" i="1"/>
  <c r="F1285" i="1"/>
  <c r="C486" i="1"/>
  <c r="C1297" i="1"/>
  <c r="D658" i="1"/>
  <c r="A1481" i="1"/>
  <c r="F1452" i="1"/>
  <c r="A778" i="1"/>
  <c r="D314" i="1"/>
  <c r="G388" i="1"/>
  <c r="A772" i="1"/>
  <c r="D287" i="1"/>
  <c r="I913" i="1"/>
  <c r="A645" i="1"/>
  <c r="D733" i="1"/>
  <c r="I897" i="1"/>
  <c r="G562" i="1"/>
  <c r="A730" i="1"/>
  <c r="H363" i="1"/>
  <c r="C517" i="1"/>
  <c r="T214" i="7"/>
  <c r="J285" i="1" s="1"/>
  <c r="T593" i="7"/>
  <c r="J640" i="1" s="1"/>
  <c r="T773" i="7"/>
  <c r="J658" i="1" s="1"/>
  <c r="T222" i="7"/>
  <c r="J293" i="1" s="1"/>
  <c r="F958" i="1"/>
  <c r="C1426" i="1"/>
  <c r="D798" i="1"/>
  <c r="D1291" i="1"/>
  <c r="D670" i="1"/>
  <c r="C287" i="1"/>
  <c r="H913" i="1"/>
  <c r="C645" i="1"/>
  <c r="G1232" i="1"/>
  <c r="H591" i="1"/>
  <c r="E550" i="1"/>
  <c r="A1493" i="1"/>
  <c r="T984" i="7"/>
  <c r="J869" i="1" s="1"/>
  <c r="J920" i="1"/>
  <c r="G285" i="1"/>
  <c r="D765" i="1"/>
  <c r="E1483" i="1"/>
  <c r="T499" i="7"/>
  <c r="J546" i="1" s="1"/>
  <c r="B612" i="1"/>
  <c r="H1042" i="1"/>
  <c r="I640" i="1"/>
  <c r="E460" i="1"/>
  <c r="G453" i="1"/>
  <c r="D1078" i="1"/>
  <c r="B939" i="1"/>
  <c r="E1113" i="1"/>
  <c r="I658" i="1"/>
  <c r="C1452" i="1"/>
  <c r="C778" i="1"/>
  <c r="F1038" i="1"/>
  <c r="T861" i="7"/>
  <c r="J746" i="1" s="1"/>
  <c r="B388" i="1"/>
  <c r="I293" i="1"/>
  <c r="F1030" i="1"/>
  <c r="E958" i="1"/>
  <c r="E417" i="1"/>
  <c r="A1052" i="1"/>
  <c r="C798" i="1"/>
  <c r="E1344" i="1"/>
  <c r="B1291" i="1"/>
  <c r="C670" i="1"/>
  <c r="T244" i="7"/>
  <c r="J315" i="1" s="1"/>
  <c r="E1033" i="1"/>
  <c r="H481" i="1"/>
  <c r="B724" i="1"/>
  <c r="B400" i="1"/>
  <c r="H1311" i="1"/>
  <c r="B733" i="1"/>
  <c r="D456" i="1"/>
  <c r="C1266" i="1"/>
  <c r="F897" i="1"/>
  <c r="B562" i="1"/>
  <c r="G1348" i="1"/>
  <c r="C560" i="1"/>
  <c r="D350" i="1"/>
  <c r="B1149" i="1"/>
  <c r="I952" i="1"/>
  <c r="F394" i="1"/>
  <c r="D975" i="1"/>
  <c r="C730" i="1"/>
  <c r="T292" i="7"/>
  <c r="J363" i="1" s="1"/>
  <c r="B1306" i="1"/>
  <c r="H943" i="1"/>
  <c r="T304" i="7"/>
  <c r="J375" i="1" s="1"/>
  <c r="F862" i="1"/>
  <c r="B479" i="1"/>
  <c r="E1232" i="1"/>
  <c r="G591" i="1"/>
  <c r="D550" i="1"/>
  <c r="B1047" i="1"/>
  <c r="G340" i="1"/>
  <c r="I869" i="1"/>
  <c r="I714" i="1"/>
  <c r="B307" i="1"/>
  <c r="D920" i="1"/>
  <c r="E565" i="1"/>
  <c r="F285" i="1"/>
  <c r="H1214" i="1"/>
  <c r="F765" i="1"/>
  <c r="H1483" i="1"/>
  <c r="A748" i="1"/>
  <c r="D546" i="1"/>
  <c r="D1454" i="1"/>
  <c r="C1285" i="1"/>
  <c r="D612" i="1"/>
  <c r="E1315" i="1"/>
  <c r="G1042" i="1"/>
  <c r="H640" i="1"/>
  <c r="E304" i="1"/>
  <c r="D1113" i="1"/>
  <c r="H658" i="1"/>
  <c r="E1481" i="1"/>
  <c r="E1487" i="1"/>
  <c r="E388" i="1"/>
  <c r="D503" i="1"/>
  <c r="B958" i="1"/>
  <c r="T346" i="7"/>
  <c r="J417" i="1" s="1"/>
  <c r="F1344" i="1"/>
  <c r="F1291" i="1"/>
  <c r="E913" i="1"/>
  <c r="B310" i="1"/>
  <c r="E845" i="1"/>
  <c r="I341" i="1"/>
  <c r="G541" i="1"/>
  <c r="C1376" i="1"/>
  <c r="D559" i="1"/>
  <c r="I315" i="1"/>
  <c r="T928" i="7"/>
  <c r="J813" i="1" s="1"/>
  <c r="T409" i="7"/>
  <c r="J481" i="1" s="1"/>
  <c r="T839" i="7"/>
  <c r="J724" i="1" s="1"/>
  <c r="E400" i="1"/>
  <c r="T848" i="7"/>
  <c r="J733" i="1" s="1"/>
  <c r="T513" i="7"/>
  <c r="J560" i="1" s="1"/>
  <c r="B550" i="1"/>
  <c r="D340" i="1"/>
  <c r="H1233" i="1"/>
  <c r="C748" i="1"/>
  <c r="G612" i="1"/>
  <c r="A640" i="1"/>
  <c r="F1145" i="1"/>
  <c r="F304" i="1"/>
  <c r="D453" i="1"/>
  <c r="I662" i="1"/>
  <c r="E486" i="1"/>
  <c r="C1113" i="1"/>
  <c r="C658" i="1"/>
  <c r="G1481" i="1"/>
  <c r="T893" i="7"/>
  <c r="J778" i="1" s="1"/>
  <c r="C1487" i="1"/>
  <c r="H746" i="1"/>
  <c r="G1143" i="1"/>
  <c r="I503" i="1"/>
  <c r="C293" i="1"/>
  <c r="E1030" i="1"/>
  <c r="H417" i="1"/>
  <c r="T913" i="7"/>
  <c r="J798" i="1" s="1"/>
  <c r="H758" i="1"/>
  <c r="I670" i="1"/>
  <c r="J913" i="1"/>
  <c r="A455" i="1"/>
  <c r="T829" i="7"/>
  <c r="J714" i="1" s="1"/>
  <c r="H285" i="1"/>
  <c r="I495" i="1"/>
  <c r="J918" i="1"/>
  <c r="B1018" i="1"/>
  <c r="A1487" i="1"/>
  <c r="B1038" i="1"/>
  <c r="T456" i="7"/>
  <c r="J503" i="1" s="1"/>
  <c r="G608" i="1"/>
  <c r="D1052" i="1"/>
  <c r="C758" i="1"/>
  <c r="H645" i="1"/>
  <c r="H813" i="1"/>
  <c r="D481" i="1"/>
  <c r="D1031" i="1"/>
  <c r="H733" i="1"/>
  <c r="G456" i="1"/>
  <c r="H1120" i="1"/>
  <c r="D897" i="1"/>
  <c r="C1348" i="1"/>
  <c r="A560" i="1"/>
  <c r="H1471" i="1"/>
  <c r="F1149" i="1"/>
  <c r="C786" i="1"/>
  <c r="T322" i="7"/>
  <c r="J394" i="1" s="1"/>
  <c r="D847" i="1"/>
  <c r="F363" i="1"/>
  <c r="B943" i="1"/>
  <c r="G375" i="1"/>
  <c r="H862" i="1"/>
  <c r="F1417" i="1"/>
  <c r="B1232" i="1"/>
  <c r="T544" i="7"/>
  <c r="J591" i="1" s="1"/>
  <c r="H1401" i="1"/>
  <c r="F1345" i="1"/>
  <c r="A759" i="1"/>
  <c r="T269" i="7"/>
  <c r="J340" i="1" s="1"/>
  <c r="F1493" i="1"/>
  <c r="H1041" i="1"/>
  <c r="F714" i="1"/>
  <c r="G1233" i="1"/>
  <c r="G920" i="1"/>
  <c r="G565" i="1"/>
  <c r="A1416" i="1"/>
  <c r="D1214" i="1"/>
  <c r="H495" i="1"/>
  <c r="D1483" i="1"/>
  <c r="T863" i="7"/>
  <c r="J748" i="1" s="1"/>
  <c r="A580" i="1"/>
  <c r="G1454" i="1"/>
  <c r="I612" i="1"/>
  <c r="F1315" i="1"/>
  <c r="A945" i="1"/>
  <c r="F640" i="1"/>
  <c r="D1251" i="1"/>
  <c r="D1145" i="1"/>
  <c r="C304" i="1"/>
  <c r="A1224" i="1"/>
  <c r="H1078" i="1"/>
  <c r="G662" i="1"/>
  <c r="H486" i="1"/>
  <c r="C364" i="1"/>
  <c r="H1481" i="1"/>
  <c r="H778" i="1"/>
  <c r="F746" i="1"/>
  <c r="B1231" i="1"/>
  <c r="B1143" i="1"/>
  <c r="G503" i="1"/>
  <c r="A1030" i="1"/>
  <c r="F608" i="1"/>
  <c r="C417" i="1"/>
  <c r="C1052" i="1"/>
  <c r="T873" i="7"/>
  <c r="J758" i="1" s="1"/>
  <c r="G1341" i="1"/>
  <c r="I741" i="1"/>
  <c r="H475" i="1"/>
  <c r="C1353" i="1"/>
  <c r="I507" i="1"/>
  <c r="D853" i="1"/>
  <c r="C296" i="1"/>
  <c r="E1387" i="1"/>
  <c r="E987" i="1"/>
  <c r="I467" i="1"/>
  <c r="G1274" i="1"/>
  <c r="G648" i="1"/>
  <c r="I721" i="1"/>
  <c r="T370" i="7"/>
  <c r="J442" i="1" s="1"/>
  <c r="G1257" i="1"/>
  <c r="E1116" i="1"/>
  <c r="G986" i="1"/>
  <c r="H327" i="1"/>
  <c r="E932" i="1"/>
  <c r="D360" i="1"/>
  <c r="G1183" i="1"/>
  <c r="H842" i="1"/>
  <c r="H1259" i="1"/>
  <c r="J901" i="1"/>
  <c r="C514" i="1"/>
  <c r="H1146" i="1"/>
  <c r="F461" i="1"/>
  <c r="B938" i="1"/>
  <c r="B309" i="1"/>
  <c r="F1337" i="1"/>
  <c r="I720" i="1"/>
  <c r="D333" i="1"/>
  <c r="F1122" i="1"/>
  <c r="D972" i="1"/>
  <c r="G289" i="1"/>
  <c r="H883" i="1"/>
  <c r="G876" i="1"/>
  <c r="C1409" i="1"/>
  <c r="D727" i="1"/>
  <c r="H1475" i="1"/>
  <c r="C1381" i="1"/>
  <c r="B521" i="1"/>
  <c r="H575" i="1"/>
  <c r="F1277" i="1"/>
  <c r="F597" i="1"/>
  <c r="G283" i="1"/>
  <c r="F1012" i="1"/>
  <c r="B924" i="1"/>
  <c r="G458" i="1"/>
  <c r="D745" i="1"/>
  <c r="E433" i="1"/>
  <c r="I931" i="1"/>
  <c r="T371" i="7"/>
  <c r="J443" i="1" s="1"/>
  <c r="D1288" i="1"/>
  <c r="F642" i="1"/>
  <c r="B324" i="1"/>
  <c r="E1443" i="1"/>
  <c r="H771" i="1"/>
  <c r="G292" i="1"/>
  <c r="E1016" i="1"/>
  <c r="B879" i="1"/>
  <c r="D383" i="1"/>
  <c r="B1114" i="1"/>
  <c r="H738" i="1"/>
  <c r="C1200" i="1"/>
  <c r="I405" i="1"/>
  <c r="C747" i="1"/>
  <c r="F650" i="1"/>
  <c r="F1272" i="1"/>
  <c r="E281" i="1"/>
  <c r="H1343" i="1"/>
  <c r="C1044" i="1"/>
  <c r="I336" i="1"/>
  <c r="G678" i="1"/>
  <c r="H438" i="1"/>
  <c r="B1140" i="1"/>
  <c r="C817" i="1"/>
  <c r="T224" i="7"/>
  <c r="J295" i="1" s="1"/>
  <c r="E1398" i="1"/>
  <c r="B957" i="1"/>
  <c r="B644" i="1"/>
  <c r="E1429" i="1"/>
  <c r="C683" i="1"/>
  <c r="E515" i="1"/>
  <c r="D1261" i="1"/>
  <c r="C999" i="1"/>
  <c r="F485" i="1"/>
  <c r="I656" i="1"/>
  <c r="I429" i="1"/>
  <c r="C1349" i="1"/>
  <c r="G834" i="1"/>
  <c r="H431" i="1"/>
  <c r="H1305" i="1"/>
  <c r="C558" i="1"/>
  <c r="H654" i="1"/>
  <c r="B985" i="1"/>
  <c r="F404" i="1"/>
  <c r="G1106" i="1"/>
  <c r="D1039" i="1"/>
  <c r="F366" i="1"/>
  <c r="D357" i="1"/>
  <c r="C1286" i="1"/>
  <c r="D875" i="1"/>
  <c r="B542" i="1"/>
  <c r="H1462" i="1"/>
  <c r="B702" i="1"/>
  <c r="D609" i="1"/>
  <c r="H1346" i="1"/>
  <c r="B922" i="1"/>
  <c r="B342" i="1"/>
  <c r="B1438" i="1"/>
  <c r="I606" i="1"/>
  <c r="B308" i="1"/>
  <c r="E1216" i="1"/>
  <c r="E386" i="1"/>
  <c r="H343" i="1"/>
  <c r="D845" i="1"/>
  <c r="F341" i="1"/>
  <c r="I541" i="1"/>
  <c r="E1376" i="1"/>
  <c r="G1218" i="1"/>
  <c r="T512" i="7"/>
  <c r="J559" i="1" s="1"/>
  <c r="G1393" i="1"/>
  <c r="E481" i="1"/>
  <c r="B1031" i="1"/>
  <c r="I653" i="1"/>
  <c r="F1120" i="1"/>
  <c r="D1056" i="1"/>
  <c r="B1417" i="1"/>
  <c r="D1345" i="1"/>
  <c r="G759" i="1"/>
  <c r="B340" i="1"/>
  <c r="D714" i="1"/>
  <c r="E1233" i="1"/>
  <c r="I920" i="1"/>
  <c r="T533" i="7"/>
  <c r="J580" i="1" s="1"/>
  <c r="T565" i="7"/>
  <c r="J612" i="1" s="1"/>
  <c r="B1315" i="1"/>
  <c r="B1145" i="1"/>
  <c r="E662" i="1"/>
  <c r="F364" i="1"/>
  <c r="I887" i="1"/>
  <c r="D746" i="1"/>
  <c r="C1143" i="1"/>
  <c r="C503" i="1"/>
  <c r="H1203" i="1"/>
  <c r="G1030" i="1"/>
  <c r="B379" i="1"/>
  <c r="B1344" i="1"/>
  <c r="I758" i="1"/>
  <c r="F670" i="1"/>
  <c r="G1484" i="1"/>
  <c r="F645" i="1"/>
  <c r="J897" i="1"/>
  <c r="I871" i="1"/>
  <c r="I560" i="1"/>
  <c r="D1149" i="1"/>
  <c r="A786" i="1"/>
  <c r="A1186" i="1"/>
  <c r="G975" i="1"/>
  <c r="H847" i="1"/>
  <c r="D363" i="1"/>
  <c r="C1056" i="1"/>
  <c r="E375" i="1"/>
  <c r="A1053" i="1"/>
  <c r="T969" i="7"/>
  <c r="J854" i="1" s="1"/>
  <c r="A1401" i="1"/>
  <c r="H993" i="1"/>
  <c r="A1041" i="1"/>
  <c r="A882" i="1"/>
  <c r="A1383" i="1"/>
  <c r="I918" i="1"/>
  <c r="E294" i="1"/>
  <c r="J945" i="1"/>
  <c r="E749" i="1"/>
  <c r="H364" i="1"/>
  <c r="D1481" i="1"/>
  <c r="H1018" i="1"/>
  <c r="A314" i="1"/>
  <c r="G1487" i="1"/>
  <c r="B887" i="1"/>
  <c r="C746" i="1"/>
  <c r="D1231" i="1"/>
  <c r="H772" i="1"/>
  <c r="A503" i="1"/>
  <c r="C1030" i="1"/>
  <c r="D608" i="1"/>
  <c r="A1426" i="1"/>
  <c r="H1052" i="1"/>
  <c r="H379" i="1"/>
  <c r="A758" i="1"/>
  <c r="A287" i="1"/>
  <c r="G714" i="1"/>
  <c r="T518" i="7"/>
  <c r="J565" i="1" s="1"/>
  <c r="C1416" i="1"/>
  <c r="E1214" i="1"/>
  <c r="B1454" i="1"/>
  <c r="I294" i="1"/>
  <c r="A1251" i="1"/>
  <c r="F749" i="1"/>
  <c r="F1224" i="1"/>
  <c r="B1078" i="1"/>
  <c r="A662" i="1"/>
  <c r="G1113" i="1"/>
  <c r="H314" i="1"/>
  <c r="E1484" i="1"/>
  <c r="G873" i="1"/>
  <c r="D645" i="1"/>
  <c r="C1306" i="1"/>
  <c r="G1056" i="1"/>
  <c r="C375" i="1"/>
  <c r="H854" i="1"/>
  <c r="E591" i="1"/>
  <c r="A1233" i="1"/>
  <c r="A765" i="1"/>
  <c r="T777" i="7"/>
  <c r="J662" i="1" s="1"/>
  <c r="H1231" i="1"/>
  <c r="D772" i="1"/>
  <c r="F1052" i="1"/>
  <c r="F379" i="1"/>
  <c r="G1291" i="1"/>
  <c r="C1484" i="1"/>
  <c r="H455" i="1"/>
  <c r="T990" i="7"/>
  <c r="J875" i="1" s="1"/>
  <c r="B346" i="1"/>
  <c r="B1462" i="1"/>
  <c r="E702" i="1"/>
  <c r="D1346" i="1"/>
  <c r="D744" i="1"/>
  <c r="I342" i="1"/>
  <c r="F1438" i="1"/>
  <c r="C831" i="1"/>
  <c r="D606" i="1"/>
  <c r="G1294" i="1"/>
  <c r="D1216" i="1"/>
  <c r="D386" i="1"/>
  <c r="E1351" i="1"/>
  <c r="E1205" i="1"/>
  <c r="E491" i="1"/>
  <c r="D341" i="1"/>
  <c r="E1226" i="1"/>
  <c r="G531" i="1"/>
  <c r="F858" i="1"/>
  <c r="B559" i="1"/>
  <c r="E1393" i="1"/>
  <c r="G994" i="1"/>
  <c r="D1282" i="1"/>
  <c r="H1031" i="1"/>
  <c r="B653" i="1"/>
  <c r="C464" i="1"/>
  <c r="E1120" i="1"/>
  <c r="F562" i="1"/>
  <c r="G1464" i="1"/>
  <c r="A871" i="1"/>
  <c r="F952" i="1"/>
  <c r="I786" i="1"/>
  <c r="D1186" i="1"/>
  <c r="A847" i="1"/>
  <c r="F1056" i="1"/>
  <c r="B517" i="1"/>
  <c r="B375" i="1"/>
  <c r="E1053" i="1"/>
  <c r="T407" i="7"/>
  <c r="J479" i="1" s="1"/>
  <c r="E854" i="1"/>
  <c r="C591" i="1"/>
  <c r="F1401" i="1"/>
  <c r="F993" i="1"/>
  <c r="G1493" i="1"/>
  <c r="F307" i="1"/>
  <c r="F882" i="1"/>
  <c r="B565" i="1"/>
  <c r="G1416" i="1"/>
  <c r="C495" i="1"/>
  <c r="H1383" i="1"/>
  <c r="G748" i="1"/>
  <c r="F580" i="1"/>
  <c r="D1285" i="1"/>
  <c r="E918" i="1"/>
  <c r="A294" i="1"/>
  <c r="H1315" i="1"/>
  <c r="C945" i="1"/>
  <c r="G460" i="1"/>
  <c r="A749" i="1"/>
  <c r="B304" i="1"/>
  <c r="D1224" i="1"/>
  <c r="D662" i="1"/>
  <c r="H1452" i="1"/>
  <c r="F1018" i="1"/>
  <c r="F314" i="1"/>
  <c r="G887" i="1"/>
  <c r="C958" i="1"/>
  <c r="H608" i="1"/>
  <c r="G1426" i="1"/>
  <c r="E1052" i="1"/>
  <c r="D379" i="1"/>
  <c r="F758" i="1"/>
  <c r="G287" i="1"/>
  <c r="B1484" i="1"/>
  <c r="F873" i="1"/>
  <c r="E310" i="1"/>
  <c r="F760" i="1"/>
  <c r="H683" i="1"/>
  <c r="G1357" i="1"/>
  <c r="I525" i="1"/>
  <c r="D672" i="1"/>
  <c r="C429" i="1"/>
  <c r="G1150" i="1"/>
  <c r="F431" i="1"/>
  <c r="C1129" i="1"/>
  <c r="C914" i="1"/>
  <c r="G1390" i="1"/>
  <c r="G719" i="1"/>
  <c r="C700" i="1"/>
  <c r="B1389" i="1"/>
  <c r="C1405" i="1"/>
  <c r="C818" i="1"/>
  <c r="G812" i="1"/>
  <c r="B366" i="1"/>
  <c r="D1093" i="1"/>
  <c r="A357" i="1"/>
  <c r="E1019" i="1"/>
  <c r="H875" i="1"/>
  <c r="I346" i="1"/>
  <c r="D1006" i="1"/>
  <c r="T817" i="7"/>
  <c r="J702" i="1" s="1"/>
  <c r="C1346" i="1"/>
  <c r="C744" i="1"/>
  <c r="T587" i="7"/>
  <c r="J634" i="1" s="1"/>
  <c r="E1438" i="1"/>
  <c r="G831" i="1"/>
  <c r="C606" i="1"/>
  <c r="A1294" i="1"/>
  <c r="B386" i="1"/>
  <c r="B1351" i="1"/>
  <c r="C1205" i="1"/>
  <c r="D491" i="1"/>
  <c r="D1369" i="1"/>
  <c r="D1226" i="1"/>
  <c r="G1376" i="1"/>
  <c r="E858" i="1"/>
  <c r="A315" i="1"/>
  <c r="D1393" i="1"/>
  <c r="B994" i="1"/>
  <c r="C813" i="1"/>
  <c r="B1282" i="1"/>
  <c r="A724" i="1"/>
  <c r="F653" i="1"/>
  <c r="F1311" i="1"/>
  <c r="H1132" i="1"/>
  <c r="B464" i="1"/>
  <c r="A1266" i="1"/>
  <c r="D1120" i="1"/>
  <c r="E562" i="1"/>
  <c r="E1464" i="1"/>
  <c r="F871" i="1"/>
  <c r="F1471" i="1"/>
  <c r="E952" i="1"/>
  <c r="G786" i="1"/>
  <c r="C1186" i="1"/>
  <c r="I730" i="1"/>
  <c r="G847" i="1"/>
  <c r="H1306" i="1"/>
  <c r="A1056" i="1"/>
  <c r="I517" i="1"/>
  <c r="H1156" i="1"/>
  <c r="D1053" i="1"/>
  <c r="I479" i="1"/>
  <c r="H1417" i="1"/>
  <c r="D854" i="1"/>
  <c r="A550" i="1"/>
  <c r="D1401" i="1"/>
  <c r="C759" i="1"/>
  <c r="E993" i="1"/>
  <c r="A869" i="1"/>
  <c r="D1041" i="1"/>
  <c r="H307" i="1"/>
  <c r="C1233" i="1"/>
  <c r="E882" i="1"/>
  <c r="A285" i="1"/>
  <c r="E1416" i="1"/>
  <c r="T880" i="7"/>
  <c r="J765" i="1" s="1"/>
  <c r="B495" i="1"/>
  <c r="G1383" i="1"/>
  <c r="H546" i="1"/>
  <c r="D580" i="1"/>
  <c r="D918" i="1"/>
  <c r="D294" i="1"/>
  <c r="A1042" i="1"/>
  <c r="E945" i="1"/>
  <c r="C460" i="1"/>
  <c r="F1251" i="1"/>
  <c r="T864" i="7"/>
  <c r="J749" i="1" s="1"/>
  <c r="F453" i="1"/>
  <c r="C1224" i="1"/>
  <c r="H939" i="1"/>
  <c r="C662" i="1"/>
  <c r="F1297" i="1"/>
  <c r="A658" i="1"/>
  <c r="B364" i="1"/>
  <c r="F887" i="1"/>
  <c r="F1231" i="1"/>
  <c r="C772" i="1"/>
  <c r="B1203" i="1"/>
  <c r="B608" i="1"/>
  <c r="F1426" i="1"/>
  <c r="C379" i="1"/>
  <c r="E758" i="1"/>
  <c r="H310" i="1"/>
  <c r="T279" i="7"/>
  <c r="J350" i="1" s="1"/>
  <c r="T439" i="7"/>
  <c r="J495" i="1" s="1"/>
  <c r="E1231" i="1"/>
  <c r="D293" i="1"/>
  <c r="D1203" i="1"/>
  <c r="H958" i="1"/>
  <c r="T561" i="7"/>
  <c r="J608" i="1" s="1"/>
  <c r="E1426" i="1"/>
  <c r="F798" i="1"/>
  <c r="T308" i="7"/>
  <c r="J379" i="1" s="1"/>
  <c r="D758" i="1"/>
  <c r="I287" i="1"/>
  <c r="B913" i="1"/>
  <c r="A873" i="1"/>
  <c r="D455" i="1"/>
  <c r="P27" i="18"/>
  <c r="D20" i="18"/>
  <c r="D21" i="1"/>
  <c r="P26" i="18"/>
  <c r="D20" i="1"/>
  <c r="Z32" i="18"/>
  <c r="AA32" i="18"/>
  <c r="D31" i="18"/>
  <c r="N32" i="18"/>
  <c r="E31" i="18"/>
  <c r="H31" i="18" s="1"/>
  <c r="N33" i="18"/>
  <c r="J891" i="29" l="1"/>
  <c r="J889" i="29"/>
  <c r="J868" i="29"/>
  <c r="J459" i="29"/>
  <c r="J284" i="29"/>
  <c r="J463" i="29"/>
  <c r="J441" i="29"/>
  <c r="J861" i="29"/>
  <c r="J732" i="29"/>
  <c r="J474" i="29"/>
  <c r="J478" i="29"/>
  <c r="J795" i="29"/>
  <c r="J667" i="29"/>
  <c r="J690" i="29"/>
  <c r="J373" i="29"/>
  <c r="J560" i="29"/>
  <c r="J595" i="29"/>
  <c r="J386" i="29"/>
  <c r="J498" i="29"/>
  <c r="J656" i="29"/>
  <c r="J402" i="29"/>
  <c r="J383" i="29"/>
  <c r="J623" i="29"/>
  <c r="J419" i="29"/>
  <c r="J818" i="29"/>
  <c r="J734" i="29"/>
  <c r="J472" i="29"/>
  <c r="J116" i="29"/>
  <c r="J433" i="29"/>
  <c r="J438" i="29"/>
  <c r="J689" i="29"/>
  <c r="J321" i="29"/>
  <c r="J143" i="29"/>
  <c r="J311" i="29"/>
  <c r="J750" i="29"/>
  <c r="J361" i="29"/>
  <c r="J753" i="29"/>
  <c r="J298" i="29"/>
  <c r="J517" i="29"/>
  <c r="J105" i="29"/>
  <c r="J279" i="29"/>
  <c r="J624" i="29"/>
  <c r="J487" i="29"/>
  <c r="J627" i="29"/>
  <c r="J776" i="29"/>
  <c r="J115" i="29"/>
  <c r="J775" i="29"/>
  <c r="J504" i="29"/>
  <c r="J215" i="29"/>
  <c r="J96" i="29"/>
  <c r="J242" i="29"/>
  <c r="J230" i="29"/>
  <c r="J258" i="29"/>
  <c r="J145" i="29"/>
  <c r="J166" i="29"/>
  <c r="J708" i="29"/>
  <c r="J519" i="29"/>
  <c r="J755" i="29"/>
  <c r="J224" i="29"/>
  <c r="J144" i="29"/>
  <c r="J744" i="29"/>
  <c r="J549" i="29"/>
  <c r="J853" i="29"/>
  <c r="J817" i="29"/>
  <c r="J785" i="29"/>
  <c r="J665" i="29"/>
  <c r="J393" i="29"/>
  <c r="J816" i="29"/>
  <c r="J645" i="29"/>
  <c r="J294" i="29"/>
  <c r="J699" i="29"/>
  <c r="J773" i="29"/>
  <c r="J855" i="29"/>
  <c r="J635" i="29"/>
  <c r="J426" i="29"/>
  <c r="J838" i="29"/>
  <c r="J882" i="29"/>
  <c r="J851" i="29"/>
  <c r="J822" i="29"/>
  <c r="J774" i="29"/>
  <c r="J526" i="29"/>
  <c r="J87" i="29"/>
  <c r="J389" i="29"/>
  <c r="J702" i="29"/>
  <c r="J794" i="29"/>
  <c r="J892" i="29"/>
  <c r="J575" i="29"/>
  <c r="J390" i="29"/>
  <c r="J418" i="29"/>
  <c r="J885" i="29"/>
  <c r="J198" i="29"/>
  <c r="J491" i="29"/>
  <c r="J727" i="29"/>
  <c r="J877" i="29"/>
  <c r="J264" i="29"/>
  <c r="J136" i="29"/>
  <c r="J552" i="29"/>
  <c r="J563" i="29"/>
  <c r="J188" i="29"/>
  <c r="J111" i="29"/>
  <c r="J237" i="29"/>
  <c r="J358" i="29"/>
  <c r="J186" i="29"/>
  <c r="J614" i="29"/>
  <c r="J240" i="29"/>
  <c r="J86" i="29"/>
  <c r="J248" i="29"/>
  <c r="J156" i="29"/>
  <c r="J171" i="29"/>
  <c r="J649" i="29"/>
  <c r="J362" i="29"/>
  <c r="J302" i="29"/>
  <c r="J349" i="29"/>
  <c r="J558" i="29"/>
  <c r="J437" i="29"/>
  <c r="J604" i="29"/>
  <c r="J521" i="29"/>
  <c r="J718" i="29"/>
  <c r="J396" i="29"/>
  <c r="J561" i="29"/>
  <c r="J428" i="29"/>
  <c r="J553" i="29"/>
  <c r="J295" i="29"/>
  <c r="J513" i="29"/>
  <c r="J608" i="29"/>
  <c r="J720" i="29"/>
  <c r="J869" i="29"/>
  <c r="J725" i="29"/>
  <c r="J754" i="29"/>
  <c r="J671" i="29"/>
  <c r="J613" i="29"/>
  <c r="J873" i="29"/>
  <c r="J871" i="29"/>
  <c r="J620" i="29"/>
  <c r="J405" i="29"/>
  <c r="J601" i="29"/>
  <c r="J802" i="29"/>
  <c r="J337" i="29"/>
  <c r="J850" i="29"/>
  <c r="J803" i="29"/>
  <c r="J179" i="29"/>
  <c r="J333" i="29"/>
  <c r="J672" i="29"/>
  <c r="J879" i="29"/>
  <c r="J134" i="29"/>
  <c r="J351" i="29"/>
  <c r="J305" i="29"/>
  <c r="J381" i="29"/>
  <c r="J858" i="29"/>
  <c r="J90" i="29"/>
  <c r="J181" i="29"/>
  <c r="J654" i="29"/>
  <c r="J631" i="29"/>
  <c r="J400" i="29"/>
  <c r="J93" i="29"/>
  <c r="J782" i="29"/>
  <c r="J355" i="29"/>
  <c r="J83" i="29"/>
  <c r="J75" i="29"/>
  <c r="J225" i="29"/>
  <c r="J202" i="29"/>
  <c r="J772" i="29"/>
  <c r="J219" i="29"/>
  <c r="J707" i="29"/>
  <c r="J165" i="29"/>
  <c r="J286" i="29"/>
  <c r="J743" i="29"/>
  <c r="J870" i="29"/>
  <c r="J642" i="29"/>
  <c r="J471" i="29"/>
  <c r="J652" i="29"/>
  <c r="J812" i="29"/>
  <c r="J525" i="29"/>
  <c r="J731" i="29"/>
  <c r="J399" i="29"/>
  <c r="J506" i="29"/>
  <c r="J828" i="29"/>
  <c r="J811" i="29"/>
  <c r="J336" i="29"/>
  <c r="J722" i="29"/>
  <c r="J628" i="29"/>
  <c r="J364" i="29"/>
  <c r="J407" i="29"/>
  <c r="J359" i="29"/>
  <c r="J514" i="29"/>
  <c r="J507" i="29"/>
  <c r="J367" i="29"/>
  <c r="J684" i="29"/>
  <c r="J739" i="29"/>
  <c r="J352" i="29"/>
  <c r="J73" i="29"/>
  <c r="J681" i="29"/>
  <c r="J716" i="29"/>
  <c r="J192" i="29"/>
  <c r="J569" i="29"/>
  <c r="J130" i="29"/>
  <c r="J766" i="29"/>
  <c r="J207" i="29"/>
  <c r="J508" i="29"/>
  <c r="J741" i="29"/>
  <c r="J599" i="29"/>
  <c r="J113" i="29"/>
  <c r="J206" i="29"/>
  <c r="J250" i="29"/>
  <c r="J84" i="29"/>
  <c r="J778" i="29"/>
  <c r="J77" i="29"/>
  <c r="J245" i="29"/>
  <c r="J512" i="29"/>
  <c r="J152" i="29"/>
  <c r="J729" i="29"/>
  <c r="J374" i="29"/>
  <c r="J650" i="29"/>
  <c r="J416" i="29"/>
  <c r="J644" i="29"/>
  <c r="J791" i="29"/>
  <c r="J872" i="29"/>
  <c r="J314" i="29"/>
  <c r="J806" i="29"/>
  <c r="J430" i="29"/>
  <c r="J445" i="29"/>
  <c r="J550" i="29"/>
  <c r="J319" i="29"/>
  <c r="J801" i="29"/>
  <c r="J499" i="29"/>
  <c r="J625" i="29"/>
  <c r="J546" i="29"/>
  <c r="J697" i="29"/>
  <c r="J603" i="29"/>
  <c r="J330" i="29"/>
  <c r="J376" i="29"/>
  <c r="J347" i="29"/>
  <c r="J798" i="29"/>
  <c r="J422" i="29"/>
  <c r="J800" i="29"/>
  <c r="J510" i="29"/>
  <c r="J128" i="29"/>
  <c r="J532" i="29"/>
  <c r="J231" i="29"/>
  <c r="J421" i="29"/>
  <c r="J348" i="29"/>
  <c r="J133" i="29"/>
  <c r="J324" i="29"/>
  <c r="J584" i="29"/>
  <c r="J76" i="29"/>
  <c r="J760" i="29"/>
  <c r="J191" i="29"/>
  <c r="J779" i="29"/>
  <c r="J503" i="29"/>
  <c r="J212" i="29"/>
  <c r="J593" i="29"/>
  <c r="J232" i="29"/>
  <c r="J252" i="29"/>
  <c r="J257" i="29"/>
  <c r="J582" i="29"/>
  <c r="J172" i="29"/>
  <c r="J154" i="29"/>
  <c r="J81" i="29"/>
  <c r="J182" i="29"/>
  <c r="J723" i="29"/>
  <c r="J398" i="29"/>
  <c r="J844" i="29"/>
  <c r="J455" i="29"/>
  <c r="J485" i="29"/>
  <c r="J454" i="29"/>
  <c r="J568" i="29"/>
  <c r="J342" i="29"/>
  <c r="J639" i="29"/>
  <c r="J280" i="29"/>
  <c r="J370" i="29"/>
  <c r="J272" i="29"/>
  <c r="J771" i="29"/>
  <c r="J375" i="29"/>
  <c r="J290" i="29"/>
  <c r="J291" i="29"/>
  <c r="J551" i="29"/>
  <c r="J353" i="29"/>
  <c r="J588" i="29"/>
  <c r="J413" i="29"/>
  <c r="J497" i="29"/>
  <c r="J354" i="29"/>
  <c r="J283" i="29"/>
  <c r="J784" i="29"/>
  <c r="J685" i="29"/>
  <c r="J589" i="29"/>
  <c r="J322" i="29"/>
  <c r="J529" i="29"/>
  <c r="J112" i="29"/>
  <c r="J670" i="29"/>
  <c r="J860" i="29"/>
  <c r="J129" i="29"/>
  <c r="J847" i="29"/>
  <c r="J486" i="29"/>
  <c r="J266" i="29"/>
  <c r="J843" i="29"/>
  <c r="J534" i="29"/>
  <c r="J411" i="29"/>
  <c r="J372" i="29"/>
  <c r="J267" i="29"/>
  <c r="J658" i="29"/>
  <c r="J573" i="29"/>
  <c r="J792" i="29"/>
  <c r="J183" i="29"/>
  <c r="J238" i="29"/>
  <c r="J101" i="29"/>
  <c r="J646" i="29"/>
  <c r="J340" i="29"/>
  <c r="J363" i="29"/>
  <c r="J611" i="29"/>
  <c r="J537" i="29"/>
  <c r="J657" i="29"/>
  <c r="J746" i="29"/>
  <c r="J695" i="29"/>
  <c r="J423" i="29"/>
  <c r="J465" i="29"/>
  <c r="J680" i="29"/>
  <c r="J446" i="29"/>
  <c r="J664" i="29"/>
  <c r="J810" i="29"/>
  <c r="J829" i="29"/>
  <c r="J615" i="29"/>
  <c r="J576" i="29"/>
  <c r="J730" i="29"/>
  <c r="J596" i="29"/>
  <c r="J752" i="29"/>
  <c r="J315" i="29"/>
  <c r="J273" i="29"/>
  <c r="J591" i="29"/>
  <c r="J391" i="29"/>
  <c r="J765" i="29"/>
  <c r="J436" i="29"/>
  <c r="J392" i="29"/>
  <c r="J796" i="29"/>
  <c r="J434" i="29"/>
  <c r="J845" i="29"/>
  <c r="J94" i="29"/>
  <c r="J688" i="29"/>
  <c r="J583" i="29"/>
  <c r="J169" i="29"/>
  <c r="J275" i="29"/>
  <c r="J456" i="29"/>
  <c r="J884" i="29"/>
  <c r="J124" i="29"/>
  <c r="J163" i="29"/>
  <c r="J449" i="29"/>
  <c r="J464" i="29"/>
  <c r="J203" i="29"/>
  <c r="J141" i="29"/>
  <c r="J208" i="29"/>
  <c r="J369" i="29"/>
  <c r="J138" i="29"/>
  <c r="J854" i="29"/>
  <c r="J350" i="29"/>
  <c r="J420" i="29"/>
  <c r="J150" i="29"/>
  <c r="J832" i="29"/>
  <c r="J119" i="29"/>
  <c r="J269" i="29"/>
  <c r="J605" i="29"/>
  <c r="J757" i="29"/>
  <c r="J496" i="29"/>
  <c r="J830" i="29"/>
  <c r="J545" i="29"/>
  <c r="J709" i="29"/>
  <c r="J382" i="29"/>
  <c r="J524" i="29"/>
  <c r="J301" i="29"/>
  <c r="J715" i="29"/>
  <c r="J530" i="29"/>
  <c r="J790" i="29"/>
  <c r="J466" i="29"/>
  <c r="J328" i="29"/>
  <c r="J458" i="29"/>
  <c r="J577" i="29"/>
  <c r="J300" i="29"/>
  <c r="J804" i="29"/>
  <c r="J312" i="29"/>
  <c r="J606" i="29"/>
  <c r="J883" i="29"/>
  <c r="J107" i="29"/>
  <c r="J610" i="29"/>
  <c r="J888" i="29"/>
  <c r="J763" i="29"/>
  <c r="J410" i="29"/>
  <c r="J543" i="29"/>
  <c r="J117" i="29"/>
  <c r="J216" i="29"/>
  <c r="J99" i="29"/>
  <c r="J865" i="29"/>
  <c r="J864" i="29"/>
  <c r="J277" i="29"/>
  <c r="J88" i="29"/>
  <c r="J554" i="29"/>
  <c r="J492" i="29"/>
  <c r="J227" i="29"/>
  <c r="J617" i="29"/>
  <c r="J95" i="29"/>
  <c r="J247" i="29"/>
  <c r="J251" i="29"/>
  <c r="J597" i="29"/>
  <c r="J666" i="29"/>
  <c r="J82" i="29"/>
  <c r="J78" i="29"/>
  <c r="J146" i="29"/>
  <c r="J303" i="29"/>
  <c r="J745" i="29"/>
  <c r="J669" i="29"/>
  <c r="J643" i="29"/>
  <c r="J874" i="29"/>
  <c r="J607" i="29"/>
  <c r="J809" i="29"/>
  <c r="J737" i="29"/>
  <c r="J846" i="29"/>
  <c r="J805" i="29"/>
  <c r="J677" i="29"/>
  <c r="J494" i="29"/>
  <c r="J475" i="29"/>
  <c r="J406" i="29"/>
  <c r="J320" i="29"/>
  <c r="J637" i="29"/>
  <c r="J432" i="29"/>
  <c r="J848" i="29"/>
  <c r="J682" i="29"/>
  <c r="J698" i="29"/>
  <c r="J401" i="29"/>
  <c r="J633" i="29"/>
  <c r="J814" i="29"/>
  <c r="J457" i="29"/>
  <c r="J831" i="29"/>
  <c r="J626" i="29"/>
  <c r="J859" i="29"/>
  <c r="J756" i="29"/>
  <c r="J663" i="29"/>
  <c r="J522" i="29"/>
  <c r="J343" i="29"/>
  <c r="J531" i="29"/>
  <c r="J535" i="29"/>
  <c r="J528" i="29"/>
  <c r="J132" i="29"/>
  <c r="J674" i="29"/>
  <c r="J366" i="29"/>
  <c r="J106" i="29"/>
  <c r="J253" i="29"/>
  <c r="J177" i="29"/>
  <c r="J711" i="29"/>
  <c r="J97" i="29"/>
  <c r="J533" i="29"/>
  <c r="J556" i="29"/>
  <c r="J89" i="29"/>
  <c r="J837" i="29"/>
  <c r="J500" i="29"/>
  <c r="J199" i="29"/>
  <c r="J296" i="29"/>
  <c r="J158" i="29"/>
  <c r="J178" i="29"/>
  <c r="J229" i="29"/>
  <c r="J126" i="29"/>
  <c r="J565" i="29"/>
  <c r="J788" i="29"/>
  <c r="J751" i="29"/>
  <c r="J85" i="29"/>
  <c r="J194" i="29"/>
  <c r="J309" i="29"/>
  <c r="J356" i="29"/>
  <c r="J502" i="29"/>
  <c r="J857" i="29"/>
  <c r="J748" i="29"/>
  <c r="J581" i="29"/>
  <c r="J836" i="29"/>
  <c r="J641" i="29"/>
  <c r="J768" i="29"/>
  <c r="J480" i="29"/>
  <c r="J764" i="29"/>
  <c r="J452" i="29"/>
  <c r="J780" i="29"/>
  <c r="J297" i="29"/>
  <c r="J282" i="29"/>
  <c r="J539" i="29"/>
  <c r="J574" i="29"/>
  <c r="J761" i="29"/>
  <c r="J815" i="29"/>
  <c r="J703" i="29"/>
  <c r="J618" i="29"/>
  <c r="J612" i="29"/>
  <c r="J701" i="29"/>
  <c r="J668" i="29"/>
  <c r="J520" i="29"/>
  <c r="J807" i="29"/>
  <c r="J834" i="29"/>
  <c r="J640" i="29"/>
  <c r="J738" i="29"/>
  <c r="J415" i="29"/>
  <c r="J511" i="29"/>
  <c r="J555" i="29"/>
  <c r="J863" i="29"/>
  <c r="J789" i="29"/>
  <c r="J443" i="29"/>
  <c r="J142" i="29"/>
  <c r="J444" i="29"/>
  <c r="J379" i="29"/>
  <c r="J127" i="29"/>
  <c r="J632" i="29"/>
  <c r="J331" i="29"/>
  <c r="J580" i="29"/>
  <c r="J102" i="29"/>
  <c r="J217" i="29"/>
  <c r="J450" i="29"/>
  <c r="J214" i="29"/>
  <c r="J239" i="29"/>
  <c r="J162" i="29"/>
  <c r="J839" i="29"/>
  <c r="J842" i="29"/>
  <c r="J173" i="29"/>
  <c r="J222" i="29"/>
  <c r="J120" i="29"/>
  <c r="J108" i="29"/>
  <c r="J209" i="29"/>
  <c r="J261" i="29"/>
  <c r="J540" i="29"/>
  <c r="J293" i="29"/>
  <c r="J281" i="29"/>
  <c r="J490" i="29"/>
  <c r="J679" i="29"/>
  <c r="J742" i="29"/>
  <c r="J559" i="29"/>
  <c r="J453" i="29"/>
  <c r="J536" i="29"/>
  <c r="J332" i="29"/>
  <c r="J733" i="29"/>
  <c r="J770" i="29"/>
  <c r="J840" i="29"/>
  <c r="J662" i="29"/>
  <c r="J675" i="29"/>
  <c r="J167" i="29"/>
  <c r="J470" i="29"/>
  <c r="J548" i="29"/>
  <c r="J122" i="29"/>
  <c r="J547" i="29"/>
  <c r="J505" i="29"/>
  <c r="J781" i="29"/>
  <c r="J621" i="29"/>
  <c r="J678" i="29"/>
  <c r="J820" i="29"/>
  <c r="J488" i="29"/>
  <c r="J255" i="29"/>
  <c r="J180" i="29"/>
  <c r="J368" i="29"/>
  <c r="J109" i="29"/>
  <c r="J263" i="29"/>
  <c r="J762" i="29"/>
  <c r="J104" i="29"/>
  <c r="J489" i="29"/>
  <c r="J211" i="29"/>
  <c r="J103" i="29"/>
  <c r="J185" i="29"/>
  <c r="J184" i="29"/>
  <c r="J661" i="29"/>
  <c r="J541" i="29"/>
  <c r="J609" i="29"/>
  <c r="J886" i="29"/>
  <c r="J564" i="29"/>
  <c r="J341" i="29"/>
  <c r="J616" i="29"/>
  <c r="J448" i="29"/>
  <c r="J527" i="29"/>
  <c r="J271" i="29"/>
  <c r="J495" i="29"/>
  <c r="J726" i="29"/>
  <c r="J813" i="29"/>
  <c r="J417" i="29"/>
  <c r="J721" i="29"/>
  <c r="J686" i="29"/>
  <c r="J469" i="29"/>
  <c r="J371" i="29"/>
  <c r="J323" i="29"/>
  <c r="J862" i="29"/>
  <c r="J483" i="29"/>
  <c r="J100" i="29"/>
  <c r="J304" i="29"/>
  <c r="J827" i="29"/>
  <c r="J704" i="29"/>
  <c r="J317" i="29"/>
  <c r="J243" i="29"/>
  <c r="J481" i="29"/>
  <c r="J749" i="29"/>
  <c r="J706" i="29"/>
  <c r="J808" i="29"/>
  <c r="J793" i="29"/>
  <c r="J451" i="29"/>
  <c r="J687" i="29"/>
  <c r="J634" i="29"/>
  <c r="J98" i="29"/>
  <c r="J694" i="29"/>
  <c r="J91" i="29"/>
  <c r="J193" i="29"/>
  <c r="J137" i="29"/>
  <c r="J200" i="29"/>
  <c r="J196" i="29"/>
  <c r="J135" i="29"/>
  <c r="J234" i="29"/>
  <c r="J125" i="29"/>
  <c r="J221" i="29"/>
  <c r="J265" i="29"/>
  <c r="J148" i="29"/>
  <c r="J161" i="29"/>
  <c r="J651" i="29"/>
  <c r="J313" i="29"/>
  <c r="J769" i="29"/>
  <c r="J516" i="29"/>
  <c r="J307" i="29"/>
  <c r="J288" i="29"/>
  <c r="J653" i="29"/>
  <c r="J777" i="29"/>
  <c r="J442" i="29"/>
  <c r="J326" i="29"/>
  <c r="J735" i="29"/>
  <c r="J717" i="29"/>
  <c r="J875" i="29"/>
  <c r="J629" i="29"/>
  <c r="J334" i="29"/>
  <c r="J585" i="29"/>
  <c r="J274" i="29"/>
  <c r="J683" i="29"/>
  <c r="J676" i="29"/>
  <c r="J852" i="29"/>
  <c r="J890" i="29"/>
  <c r="J338" i="29"/>
  <c r="J408" i="29"/>
  <c r="J835" i="29"/>
  <c r="J473" i="29"/>
  <c r="J538" i="29"/>
  <c r="J691" i="29"/>
  <c r="J693" i="29"/>
  <c r="J384" i="29"/>
  <c r="J461" i="29"/>
  <c r="J867" i="29"/>
  <c r="J823" i="29"/>
  <c r="J285" i="29"/>
  <c r="J509" i="29"/>
  <c r="J205" i="29"/>
  <c r="J849" i="29"/>
  <c r="J318" i="29"/>
  <c r="J110" i="29"/>
  <c r="J435" i="29"/>
  <c r="J92" i="29"/>
  <c r="J195" i="29"/>
  <c r="J79" i="29"/>
  <c r="J210" i="29"/>
  <c r="J153" i="29"/>
  <c r="J236" i="29"/>
  <c r="J821" i="29"/>
  <c r="J201" i="29"/>
  <c r="J262" i="29"/>
  <c r="J140" i="29"/>
  <c r="J259" i="29"/>
  <c r="J260" i="29"/>
  <c r="J149" i="29"/>
  <c r="J139" i="29"/>
  <c r="J759" i="29"/>
  <c r="J385" i="29"/>
  <c r="J881" i="29"/>
  <c r="J387" i="29"/>
  <c r="J397" i="29"/>
  <c r="J713" i="29"/>
  <c r="J797" i="29"/>
  <c r="J579" i="29"/>
  <c r="J557" i="29"/>
  <c r="J403" i="29"/>
  <c r="J825" i="29"/>
  <c r="J501" i="29"/>
  <c r="J833" i="29"/>
  <c r="J619" i="29"/>
  <c r="J424" i="29"/>
  <c r="J594" i="29"/>
  <c r="J404" i="29"/>
  <c r="J542" i="29"/>
  <c r="J712" i="29"/>
  <c r="J360" i="29"/>
  <c r="J440" i="29"/>
  <c r="J636" i="29"/>
  <c r="J740" i="29"/>
  <c r="J692" i="29"/>
  <c r="J515" i="29"/>
  <c r="J299" i="29"/>
  <c r="J856" i="29"/>
  <c r="J462" i="29"/>
  <c r="J659" i="29"/>
  <c r="J544" i="29"/>
  <c r="J724" i="29"/>
  <c r="J638" i="29"/>
  <c r="J767" i="29"/>
  <c r="J787" i="29"/>
  <c r="J131" i="29"/>
  <c r="J220" i="29"/>
  <c r="J477" i="29"/>
  <c r="J74" i="29"/>
  <c r="J246" i="29"/>
  <c r="J598" i="29"/>
  <c r="J567" i="29"/>
  <c r="J187" i="29"/>
  <c r="J241" i="29"/>
  <c r="J276" i="29"/>
  <c r="J714" i="29"/>
  <c r="J316" i="29"/>
  <c r="J570" i="29"/>
  <c r="J587" i="29"/>
  <c r="J700" i="29"/>
  <c r="J147" i="29"/>
  <c r="J431" i="29"/>
  <c r="J439" i="29"/>
  <c r="J197" i="29"/>
  <c r="J226" i="29"/>
  <c r="J168" i="29"/>
  <c r="J218" i="29"/>
  <c r="J174" i="29"/>
  <c r="J157" i="29"/>
  <c r="J824" i="29"/>
  <c r="J590" i="29"/>
  <c r="J345" i="29"/>
  <c r="J728" i="29"/>
  <c r="J339" i="29"/>
  <c r="J292" i="29"/>
  <c r="J878" i="29"/>
  <c r="J479" i="29"/>
  <c r="J655" i="29"/>
  <c r="J571" i="29"/>
  <c r="J719" i="29"/>
  <c r="J600" i="29"/>
  <c r="J841" i="29"/>
  <c r="J482" i="29"/>
  <c r="J523" i="29"/>
  <c r="J409" i="29"/>
  <c r="J799" i="29"/>
  <c r="J377" i="29"/>
  <c r="J335" i="29"/>
  <c r="J786" i="29"/>
  <c r="J325" i="29"/>
  <c r="J622" i="29"/>
  <c r="J460" i="29"/>
  <c r="J164" i="29"/>
  <c r="J114" i="29"/>
  <c r="J592" i="29"/>
  <c r="J346" i="29"/>
  <c r="J121" i="29"/>
  <c r="J660" i="29"/>
  <c r="J468" i="29"/>
  <c r="J887" i="29"/>
  <c r="J233" i="29"/>
  <c r="J429" i="29"/>
  <c r="J329" i="29"/>
  <c r="J518" i="29"/>
  <c r="J268" i="29"/>
  <c r="J710" i="29"/>
  <c r="J270" i="29"/>
  <c r="J783" i="29"/>
  <c r="J159" i="29"/>
  <c r="J213" i="29"/>
  <c r="J254" i="29"/>
  <c r="J425" i="29"/>
  <c r="J189" i="29"/>
  <c r="J880" i="29"/>
  <c r="J155" i="29"/>
  <c r="J378" i="29"/>
  <c r="J648" i="29"/>
  <c r="J365" i="29"/>
  <c r="J758" i="29"/>
  <c r="J747" i="29"/>
  <c r="J647" i="29"/>
  <c r="J484" i="29"/>
  <c r="J306" i="29"/>
  <c r="J380" i="29"/>
  <c r="J447" i="29"/>
  <c r="J493" i="29"/>
  <c r="J736" i="29"/>
  <c r="J696" i="29"/>
  <c r="J578" i="29"/>
  <c r="J412" i="29"/>
  <c r="J278" i="29"/>
  <c r="J673" i="29"/>
  <c r="J866" i="29"/>
  <c r="J876" i="29"/>
  <c r="J562" i="29"/>
  <c r="J427" i="29"/>
  <c r="J357" i="29"/>
  <c r="J414" i="29"/>
  <c r="J630" i="29"/>
  <c r="J467" i="29"/>
  <c r="J819" i="29"/>
  <c r="J190" i="29"/>
  <c r="J586" i="29"/>
  <c r="J80" i="29"/>
  <c r="J170" i="29"/>
  <c r="J289" i="29"/>
  <c r="J344" i="29"/>
  <c r="J566" i="29"/>
  <c r="J572" i="29"/>
  <c r="J476" i="29"/>
  <c r="J287" i="29"/>
  <c r="J118" i="29"/>
  <c r="J327" i="29"/>
  <c r="J602" i="29"/>
  <c r="J176" i="29"/>
  <c r="J705" i="29"/>
  <c r="J394" i="29"/>
  <c r="J388" i="29"/>
  <c r="J151" i="29"/>
  <c r="J244" i="29"/>
  <c r="J249" i="29"/>
  <c r="J204" i="29"/>
  <c r="J235" i="29"/>
  <c r="J826" i="29"/>
  <c r="J175" i="29"/>
  <c r="J160" i="29"/>
  <c r="J223" i="29"/>
  <c r="J256" i="29"/>
  <c r="J228" i="29"/>
  <c r="J841" i="28"/>
  <c r="J866" i="28"/>
  <c r="J878" i="28"/>
  <c r="J871" i="28"/>
  <c r="J887" i="28"/>
  <c r="J892" i="28"/>
  <c r="J845" i="28"/>
  <c r="J859" i="28"/>
  <c r="J890" i="28"/>
  <c r="J670" i="28"/>
  <c r="J363" i="28"/>
  <c r="J303" i="28"/>
  <c r="J645" i="28"/>
  <c r="J580" i="28"/>
  <c r="J558" i="28"/>
  <c r="J642" i="28"/>
  <c r="J453" i="28"/>
  <c r="J272" i="28"/>
  <c r="J710" i="28"/>
  <c r="J496" i="28"/>
  <c r="J433" i="28"/>
  <c r="J595" i="28"/>
  <c r="J734" i="28"/>
  <c r="J579" i="28"/>
  <c r="J816" i="28"/>
  <c r="J800" i="28"/>
  <c r="J666" i="28"/>
  <c r="J441" i="28"/>
  <c r="J811" i="28"/>
  <c r="J280" i="28"/>
  <c r="J633" i="28"/>
  <c r="J390" i="28"/>
  <c r="J776" i="28"/>
  <c r="J808" i="28"/>
  <c r="J284" i="28"/>
  <c r="J739" i="28"/>
  <c r="J305" i="28"/>
  <c r="J416" i="28"/>
  <c r="J113" i="28"/>
  <c r="J122" i="28"/>
  <c r="J782" i="28"/>
  <c r="J107" i="28"/>
  <c r="J254" i="28"/>
  <c r="J518" i="28"/>
  <c r="J98" i="28"/>
  <c r="J182" i="28"/>
  <c r="J822" i="28"/>
  <c r="J251" i="28"/>
  <c r="J222" i="28"/>
  <c r="J516" i="28"/>
  <c r="J761" i="28"/>
  <c r="J484" i="28"/>
  <c r="J513" i="28"/>
  <c r="J706" i="28"/>
  <c r="J180" i="28"/>
  <c r="J262" i="28"/>
  <c r="J249" i="28"/>
  <c r="J840" i="28"/>
  <c r="J223" i="28"/>
  <c r="J712" i="28"/>
  <c r="J111" i="28"/>
  <c r="J227" i="28"/>
  <c r="J131" i="28"/>
  <c r="J145" i="28"/>
  <c r="J603" i="28"/>
  <c r="J379" i="28"/>
  <c r="J746" i="28"/>
  <c r="J503" i="28"/>
  <c r="J341" i="28"/>
  <c r="J287" i="28"/>
  <c r="J749" i="28"/>
  <c r="J798" i="28"/>
  <c r="J653" i="28"/>
  <c r="J481" i="28"/>
  <c r="J479" i="28"/>
  <c r="J736" i="28"/>
  <c r="J476" i="28"/>
  <c r="J788" i="28"/>
  <c r="J514" i="28"/>
  <c r="J575" i="28"/>
  <c r="J483" i="28"/>
  <c r="J726" i="28"/>
  <c r="J413" i="28"/>
  <c r="J418" i="28"/>
  <c r="J874" i="28"/>
  <c r="J472" i="28"/>
  <c r="J698" i="28"/>
  <c r="J821" i="28"/>
  <c r="J826" i="28"/>
  <c r="J273" i="28"/>
  <c r="J432" i="28"/>
  <c r="J639" i="28"/>
  <c r="J690" i="28"/>
  <c r="J348" i="28"/>
  <c r="J836" i="28"/>
  <c r="J549" i="28"/>
  <c r="J81" i="28"/>
  <c r="J382" i="28"/>
  <c r="J487" i="28"/>
  <c r="J844" i="28"/>
  <c r="J626" i="28"/>
  <c r="J584" i="28"/>
  <c r="J117" i="28"/>
  <c r="J269" i="28"/>
  <c r="J208" i="28"/>
  <c r="J86" i="28"/>
  <c r="J224" i="28"/>
  <c r="J838" i="28"/>
  <c r="J261" i="28"/>
  <c r="J149" i="28"/>
  <c r="J85" i="28"/>
  <c r="J205" i="28"/>
  <c r="J178" i="28"/>
  <c r="J790" i="28"/>
  <c r="J885" i="28"/>
  <c r="J869" i="28"/>
  <c r="J314" i="28"/>
  <c r="J644" i="28"/>
  <c r="J606" i="28"/>
  <c r="J417" i="28"/>
  <c r="J591" i="28"/>
  <c r="J714" i="28"/>
  <c r="J342" i="28"/>
  <c r="J617" i="28"/>
  <c r="J743" i="28"/>
  <c r="J658" i="28"/>
  <c r="J562" i="28"/>
  <c r="J298" i="28"/>
  <c r="J333" i="28"/>
  <c r="J697" i="28"/>
  <c r="J713" i="28"/>
  <c r="J403" i="28"/>
  <c r="J672" i="28"/>
  <c r="J810" i="28"/>
  <c r="J834" i="28"/>
  <c r="J785" i="28"/>
  <c r="J322" i="28"/>
  <c r="J207" i="28"/>
  <c r="J593" i="28"/>
  <c r="J705" i="28"/>
  <c r="J352" i="28"/>
  <c r="J682" i="28"/>
  <c r="J179" i="28"/>
  <c r="J173" i="28"/>
  <c r="J547" i="28"/>
  <c r="J88" i="28"/>
  <c r="J373" i="28"/>
  <c r="J356" i="28"/>
  <c r="J168" i="28"/>
  <c r="J189" i="28"/>
  <c r="J237" i="28"/>
  <c r="J622" i="28"/>
  <c r="J163" i="28"/>
  <c r="J154" i="28"/>
  <c r="J157" i="28"/>
  <c r="J319" i="28"/>
  <c r="J493" i="28"/>
  <c r="J460" i="28"/>
  <c r="J745" i="28"/>
  <c r="J364" i="28"/>
  <c r="J786" i="28"/>
  <c r="J340" i="28"/>
  <c r="J293" i="28"/>
  <c r="J565" i="28"/>
  <c r="J640" i="28"/>
  <c r="J443" i="28"/>
  <c r="J560" i="28"/>
  <c r="J315" i="28"/>
  <c r="J718" i="28"/>
  <c r="J561" i="28"/>
  <c r="J387" i="28"/>
  <c r="J499" i="28"/>
  <c r="J446" i="28"/>
  <c r="J636" i="28"/>
  <c r="J665" i="28"/>
  <c r="J360" i="28"/>
  <c r="J339" i="28"/>
  <c r="J330" i="28"/>
  <c r="J545" i="28"/>
  <c r="J406" i="28"/>
  <c r="J295" i="28"/>
  <c r="J685" i="28"/>
  <c r="J425" i="28"/>
  <c r="J183" i="28"/>
  <c r="J471" i="28"/>
  <c r="J659" i="28"/>
  <c r="J133" i="28"/>
  <c r="J694" i="28"/>
  <c r="J422" i="28"/>
  <c r="J444" i="28"/>
  <c r="J445" i="28"/>
  <c r="J709" i="28"/>
  <c r="J728" i="28"/>
  <c r="J763" i="28"/>
  <c r="J577" i="28"/>
  <c r="J489" i="28"/>
  <c r="J265" i="28"/>
  <c r="J457" i="28"/>
  <c r="J641" i="28"/>
  <c r="J600" i="28"/>
  <c r="J165" i="28"/>
  <c r="J142" i="28"/>
  <c r="J150" i="28"/>
  <c r="J177" i="28"/>
  <c r="J809" i="28"/>
  <c r="J235" i="28"/>
  <c r="J141" i="28"/>
  <c r="J164" i="28"/>
  <c r="J501" i="28"/>
  <c r="J294" i="28"/>
  <c r="J456" i="28"/>
  <c r="J350" i="28"/>
  <c r="J759" i="28"/>
  <c r="J455" i="28"/>
  <c r="J738" i="28"/>
  <c r="J404" i="28"/>
  <c r="J646" i="28"/>
  <c r="J656" i="28"/>
  <c r="J448" i="28"/>
  <c r="J283" i="28"/>
  <c r="J552" i="28"/>
  <c r="J774" i="28"/>
  <c r="J842" i="28"/>
  <c r="J704" i="28"/>
  <c r="J589" i="28"/>
  <c r="J470" i="28"/>
  <c r="J802" i="28"/>
  <c r="J492" i="28"/>
  <c r="J877" i="28"/>
  <c r="J731" i="28"/>
  <c r="J502" i="28"/>
  <c r="J863" i="28"/>
  <c r="J459" i="28"/>
  <c r="J461" i="28"/>
  <c r="J276" i="28"/>
  <c r="J572" i="28"/>
  <c r="J686" i="28"/>
  <c r="J216" i="28"/>
  <c r="J419" i="28"/>
  <c r="J618" i="28"/>
  <c r="J707" i="28"/>
  <c r="J848" i="28"/>
  <c r="J794" i="28"/>
  <c r="J188" i="28"/>
  <c r="J151" i="28"/>
  <c r="J655" i="28"/>
  <c r="J891" i="28"/>
  <c r="J635" i="28"/>
  <c r="J473" i="28"/>
  <c r="J170" i="28"/>
  <c r="J190" i="28"/>
  <c r="J594" i="28"/>
  <c r="J144" i="28"/>
  <c r="J241" i="28"/>
  <c r="J228" i="28"/>
  <c r="J136" i="28"/>
  <c r="J225" i="28"/>
  <c r="J176" i="28"/>
  <c r="J218" i="28"/>
  <c r="J451" i="28"/>
  <c r="J730" i="28"/>
  <c r="J375" i="28"/>
  <c r="J550" i="28"/>
  <c r="J875" i="28"/>
  <c r="J517" i="28"/>
  <c r="J862" i="28"/>
  <c r="J475" i="28"/>
  <c r="J312" i="28"/>
  <c r="J856" i="28"/>
  <c r="J354" i="28"/>
  <c r="J870" i="28"/>
  <c r="J755" i="28"/>
  <c r="J586" i="28"/>
  <c r="J619" i="28"/>
  <c r="J613" i="28"/>
  <c r="J677" i="28"/>
  <c r="J582" i="28"/>
  <c r="J329" i="28"/>
  <c r="J477" i="28"/>
  <c r="J286" i="28"/>
  <c r="J792" i="28"/>
  <c r="J358" i="28"/>
  <c r="J865" i="28"/>
  <c r="J494" i="28"/>
  <c r="J392" i="28"/>
  <c r="J153" i="28"/>
  <c r="J801" i="28"/>
  <c r="J297" i="28"/>
  <c r="J673" i="28"/>
  <c r="J385" i="28"/>
  <c r="J247" i="28"/>
  <c r="J462" i="28"/>
  <c r="J174" i="28"/>
  <c r="J570" i="28"/>
  <c r="J510" i="28"/>
  <c r="J206" i="28"/>
  <c r="J231" i="28"/>
  <c r="J156" i="28"/>
  <c r="J194" i="28"/>
  <c r="J236" i="28"/>
  <c r="J583" i="28"/>
  <c r="J90" i="28"/>
  <c r="J263" i="28"/>
  <c r="J219" i="28"/>
  <c r="J409" i="28"/>
  <c r="J724" i="28"/>
  <c r="J758" i="28"/>
  <c r="J394" i="28"/>
  <c r="J480" i="28"/>
  <c r="J719" i="28"/>
  <c r="J546" i="28"/>
  <c r="J554" i="28"/>
  <c r="J576" i="28"/>
  <c r="J391" i="28"/>
  <c r="J362" i="28"/>
  <c r="J721" i="28"/>
  <c r="J346" i="28"/>
  <c r="J722" i="28"/>
  <c r="J852" i="28"/>
  <c r="J282" i="28"/>
  <c r="J628" i="28"/>
  <c r="J588" i="28"/>
  <c r="J522" i="28"/>
  <c r="J669" i="28"/>
  <c r="J557" i="28"/>
  <c r="J515" i="28"/>
  <c r="J327" i="28"/>
  <c r="J691" i="28"/>
  <c r="J884" i="28"/>
  <c r="J108" i="28"/>
  <c r="J323" i="28"/>
  <c r="J828" i="28"/>
  <c r="J846" i="28"/>
  <c r="J193" i="28"/>
  <c r="J140" i="28"/>
  <c r="J689" i="28"/>
  <c r="J78" i="28"/>
  <c r="J252" i="28"/>
  <c r="J823" i="28"/>
  <c r="J701" i="28"/>
  <c r="J703" i="28"/>
  <c r="J210" i="28"/>
  <c r="J233" i="28"/>
  <c r="J264" i="28"/>
  <c r="J259" i="28"/>
  <c r="J793" i="28"/>
  <c r="J625" i="28"/>
  <c r="J203" i="28"/>
  <c r="J756" i="28"/>
  <c r="J147" i="28"/>
  <c r="J415" i="28"/>
  <c r="J882" i="28"/>
  <c r="J858" i="28"/>
  <c r="J748" i="28"/>
  <c r="J608" i="28"/>
  <c r="J559" i="28"/>
  <c r="J495" i="28"/>
  <c r="J507" i="28"/>
  <c r="J334" i="28"/>
  <c r="J353" i="28"/>
  <c r="J337" i="28"/>
  <c r="J849" i="28"/>
  <c r="J512" i="28"/>
  <c r="J366" i="28"/>
  <c r="J275" i="28"/>
  <c r="J674" i="28"/>
  <c r="J741" i="28"/>
  <c r="J380" i="28"/>
  <c r="J563" i="28"/>
  <c r="J463" i="28"/>
  <c r="J519" i="28"/>
  <c r="J732" i="28"/>
  <c r="J663" i="28"/>
  <c r="J381" i="28"/>
  <c r="J80" i="28"/>
  <c r="J529" i="28"/>
  <c r="J123" i="28"/>
  <c r="J411" i="28"/>
  <c r="J661" i="28"/>
  <c r="J171" i="28"/>
  <c r="J267" i="28"/>
  <c r="J186" i="28"/>
  <c r="J426" i="28"/>
  <c r="J621" i="28"/>
  <c r="J99" i="28"/>
  <c r="J509" i="28"/>
  <c r="J602" i="28"/>
  <c r="J221" i="28"/>
  <c r="J138" i="28"/>
  <c r="J598" i="28"/>
  <c r="J679" i="28"/>
  <c r="J246" i="28"/>
  <c r="J274" i="28"/>
  <c r="J110" i="28"/>
  <c r="J647" i="28"/>
  <c r="J464" i="28"/>
  <c r="J388" i="28"/>
  <c r="J485" i="28"/>
  <c r="J765" i="28"/>
  <c r="J796" i="28"/>
  <c r="J807" i="28"/>
  <c r="J374" i="28"/>
  <c r="J740" i="28"/>
  <c r="J423" i="28"/>
  <c r="J681" i="28"/>
  <c r="J814" i="28"/>
  <c r="J393" i="28"/>
  <c r="J365" i="28"/>
  <c r="J402" i="28"/>
  <c r="J384" i="28"/>
  <c r="J614" i="28"/>
  <c r="J879" i="28"/>
  <c r="J623" i="28"/>
  <c r="J815" i="28"/>
  <c r="J753" i="28"/>
  <c r="J631" i="28"/>
  <c r="J209" i="28"/>
  <c r="J318" i="28"/>
  <c r="J244" i="28"/>
  <c r="J139" i="28"/>
  <c r="J779" i="28"/>
  <c r="J202" i="28"/>
  <c r="J827" i="28"/>
  <c r="J181" i="28"/>
  <c r="J780" i="28"/>
  <c r="J508" i="28"/>
  <c r="J440" i="28"/>
  <c r="J257" i="28"/>
  <c r="J200" i="28"/>
  <c r="J615" i="28"/>
  <c r="J226" i="28"/>
  <c r="J574" i="28"/>
  <c r="J317" i="28"/>
  <c r="J87" i="28"/>
  <c r="J803" i="28"/>
  <c r="J270" i="28"/>
  <c r="J610" i="28"/>
  <c r="J308" i="28"/>
  <c r="J813" i="28"/>
  <c r="J857" i="28"/>
  <c r="J847" i="28"/>
  <c r="J769" i="28"/>
  <c r="J873" i="28"/>
  <c r="J700" i="28"/>
  <c r="J376" i="28"/>
  <c r="J829" i="28"/>
  <c r="J799" i="28"/>
  <c r="J638" i="28"/>
  <c r="J762" i="28"/>
  <c r="J478" i="28"/>
  <c r="J378" i="28"/>
  <c r="J408" i="28"/>
  <c r="J830" i="28"/>
  <c r="J632" i="28"/>
  <c r="J332" i="28"/>
  <c r="J711" i="28"/>
  <c r="J578" i="28"/>
  <c r="J367" i="28"/>
  <c r="J568" i="28"/>
  <c r="J143" i="28"/>
  <c r="J421" i="28"/>
  <c r="J102" i="28"/>
  <c r="J83" i="28"/>
  <c r="J166" i="28"/>
  <c r="J300" i="28"/>
  <c r="J288" i="28"/>
  <c r="J604" i="28"/>
  <c r="J192" i="28"/>
  <c r="J104" i="28"/>
  <c r="J377" i="28"/>
  <c r="J436" i="28"/>
  <c r="J172" i="28"/>
  <c r="J198" i="28"/>
  <c r="J76" i="28"/>
  <c r="J351" i="28"/>
  <c r="J855" i="28"/>
  <c r="J585" i="28"/>
  <c r="J159" i="28"/>
  <c r="J82" i="28"/>
  <c r="J757" i="28"/>
  <c r="J439" i="28"/>
  <c r="J278" i="28"/>
  <c r="J92" i="28"/>
  <c r="J304" i="28"/>
  <c r="J541" i="28"/>
  <c r="J770" i="28"/>
  <c r="J771" i="28"/>
  <c r="J817" i="28"/>
  <c r="J605" i="28"/>
  <c r="J429" i="28"/>
  <c r="J696" i="28"/>
  <c r="J296" i="28"/>
  <c r="J590" i="28"/>
  <c r="J437" i="28"/>
  <c r="J630" i="28"/>
  <c r="J543" i="28"/>
  <c r="J764" i="28"/>
  <c r="J279" i="28"/>
  <c r="J637" i="28"/>
  <c r="J693" i="28"/>
  <c r="J715" i="28"/>
  <c r="J428" i="28"/>
  <c r="J458" i="28"/>
  <c r="J592" i="28"/>
  <c r="J474" i="28"/>
  <c r="J754" i="28"/>
  <c r="J556" i="28"/>
  <c r="J306" i="28"/>
  <c r="J888" i="28"/>
  <c r="J106" i="28"/>
  <c r="J667" i="28"/>
  <c r="J784" i="28"/>
  <c r="J109" i="28"/>
  <c r="J152" i="28"/>
  <c r="J775" i="28"/>
  <c r="J119" i="28"/>
  <c r="J412" i="28"/>
  <c r="J833" i="28"/>
  <c r="J498" i="28"/>
  <c r="J229" i="28"/>
  <c r="J245" i="28"/>
  <c r="J191" i="28"/>
  <c r="J105" i="28"/>
  <c r="J566" i="28"/>
  <c r="J127" i="28"/>
  <c r="J488" i="28"/>
  <c r="J535" i="28"/>
  <c r="J121" i="28"/>
  <c r="J581" i="28"/>
  <c r="J368" i="28"/>
  <c r="J505" i="28"/>
  <c r="J93" i="28"/>
  <c r="J310" i="28"/>
  <c r="J542" i="28"/>
  <c r="J357" i="28"/>
  <c r="J651" i="28"/>
  <c r="J744" i="28"/>
  <c r="J324" i="28"/>
  <c r="J853" i="28"/>
  <c r="J343" i="28"/>
  <c r="J438" i="28"/>
  <c r="J747" i="28"/>
  <c r="J291" i="28"/>
  <c r="J292" i="28"/>
  <c r="J737" i="28"/>
  <c r="J524" i="28"/>
  <c r="J548" i="28"/>
  <c r="J431" i="28"/>
  <c r="J410" i="28"/>
  <c r="J289" i="28"/>
  <c r="J420" i="28"/>
  <c r="J634" i="28"/>
  <c r="J452" i="28"/>
  <c r="J787" i="28"/>
  <c r="J326" i="28"/>
  <c r="J369" i="28"/>
  <c r="J328" i="28"/>
  <c r="J521" i="28"/>
  <c r="J607" i="28"/>
  <c r="J751" i="28"/>
  <c r="J101" i="28"/>
  <c r="J889" i="28"/>
  <c r="J347" i="28"/>
  <c r="J886" i="28"/>
  <c r="J506" i="28"/>
  <c r="J232" i="28"/>
  <c r="J290" i="28"/>
  <c r="J196" i="28"/>
  <c r="J789" i="28"/>
  <c r="J155" i="28"/>
  <c r="J184" i="28"/>
  <c r="J116" i="28"/>
  <c r="J148" i="28"/>
  <c r="J553" i="28"/>
  <c r="J316" i="28"/>
  <c r="J450" i="28"/>
  <c r="J160" i="28"/>
  <c r="J253" i="28"/>
  <c r="J146" i="28"/>
  <c r="J430" i="28"/>
  <c r="J103" i="28"/>
  <c r="J268" i="28"/>
  <c r="J125" i="28"/>
  <c r="J313" i="28"/>
  <c r="J564" i="28"/>
  <c r="J112" i="28"/>
  <c r="J650" i="28"/>
  <c r="J285" i="28"/>
  <c r="J405" i="28"/>
  <c r="J398" i="28"/>
  <c r="J778" i="28"/>
  <c r="J281" i="28"/>
  <c r="J526" i="28"/>
  <c r="J307" i="28"/>
  <c r="J678" i="28"/>
  <c r="J620" i="28"/>
  <c r="J321" i="28"/>
  <c r="J344" i="28"/>
  <c r="J609" i="28"/>
  <c r="J596" i="28"/>
  <c r="J447" i="28"/>
  <c r="J861" i="28"/>
  <c r="J729" i="28"/>
  <c r="J839" i="28"/>
  <c r="J702" i="28"/>
  <c r="J868" i="28"/>
  <c r="J500" i="28"/>
  <c r="J867" i="28"/>
  <c r="J345" i="28"/>
  <c r="J837" i="28"/>
  <c r="J735" i="28"/>
  <c r="J434" i="28"/>
  <c r="J695" i="28"/>
  <c r="J725" i="28"/>
  <c r="J338" i="28"/>
  <c r="J468" i="28"/>
  <c r="J766" i="28"/>
  <c r="J132" i="28"/>
  <c r="J536" i="28"/>
  <c r="J511" i="28"/>
  <c r="J820" i="28"/>
  <c r="J671" i="28"/>
  <c r="J750" i="28"/>
  <c r="J435" i="28"/>
  <c r="J624" i="28"/>
  <c r="J91" i="28"/>
  <c r="J242" i="28"/>
  <c r="J230" i="28"/>
  <c r="J843" i="28"/>
  <c r="J239" i="28"/>
  <c r="J96" i="28"/>
  <c r="J201" i="28"/>
  <c r="J238" i="28"/>
  <c r="J777" i="28"/>
  <c r="J872" i="28"/>
  <c r="J783" i="28"/>
  <c r="J881" i="28"/>
  <c r="J79" i="28"/>
  <c r="J805" i="28"/>
  <c r="J162" i="28"/>
  <c r="J211" i="28"/>
  <c r="J248" i="28"/>
  <c r="J128" i="28"/>
  <c r="J204" i="28"/>
  <c r="J213" i="28"/>
  <c r="J860" i="28"/>
  <c r="J395" i="28"/>
  <c r="J84" i="28"/>
  <c r="J760" i="28"/>
  <c r="J399" i="28"/>
  <c r="J386" i="28"/>
  <c r="J818" i="28"/>
  <c r="J733" i="28"/>
  <c r="J831" i="28"/>
  <c r="J449" i="28"/>
  <c r="J397" i="28"/>
  <c r="J540" i="28"/>
  <c r="J727" i="28"/>
  <c r="J601" i="28"/>
  <c r="J812" i="28"/>
  <c r="J723" i="28"/>
  <c r="J482" i="28"/>
  <c r="J302" i="28"/>
  <c r="J716" i="28"/>
  <c r="J551" i="28"/>
  <c r="J372" i="28"/>
  <c r="J688" i="28"/>
  <c r="J528" i="28"/>
  <c r="J597" i="28"/>
  <c r="J850" i="28"/>
  <c r="J331" i="28"/>
  <c r="J835" i="28"/>
  <c r="J893" i="28"/>
  <c r="J611" i="28"/>
  <c r="J359" i="28"/>
  <c r="J530" i="28"/>
  <c r="J880" i="28"/>
  <c r="J692" i="28"/>
  <c r="J544" i="28"/>
  <c r="J533" i="28"/>
  <c r="J130" i="28"/>
  <c r="J427" i="28"/>
  <c r="J717" i="28"/>
  <c r="J134" i="28"/>
  <c r="J234" i="28"/>
  <c r="J490" i="28"/>
  <c r="J370" i="28"/>
  <c r="J401" i="28"/>
  <c r="J414" i="28"/>
  <c r="J94" i="28"/>
  <c r="J137" i="28"/>
  <c r="J742" i="28"/>
  <c r="J627" i="28"/>
  <c r="J523" i="28"/>
  <c r="J120" i="28"/>
  <c r="J197" i="28"/>
  <c r="J187" i="28"/>
  <c r="J135" i="28"/>
  <c r="J215" i="28"/>
  <c r="J212" i="28"/>
  <c r="J573" i="28"/>
  <c r="J567" i="28"/>
  <c r="J768" i="28"/>
  <c r="J114" i="28"/>
  <c r="J662" i="28"/>
  <c r="J652" i="28"/>
  <c r="J825" i="28"/>
  <c r="J854" i="28"/>
  <c r="J649" i="28"/>
  <c r="J486" i="28"/>
  <c r="J654" i="28"/>
  <c r="J531" i="28"/>
  <c r="J643" i="28"/>
  <c r="J648" i="28"/>
  <c r="J371" i="28"/>
  <c r="J772" i="28"/>
  <c r="J400" i="28"/>
  <c r="J781" i="28"/>
  <c r="J668" i="28"/>
  <c r="J424" i="28"/>
  <c r="J537" i="28"/>
  <c r="J876" i="28"/>
  <c r="J466" i="28"/>
  <c r="J675" i="28"/>
  <c r="J539" i="28"/>
  <c r="J525" i="28"/>
  <c r="J699" i="28"/>
  <c r="J335" i="28"/>
  <c r="J687" i="28"/>
  <c r="J336" i="28"/>
  <c r="J277" i="28"/>
  <c r="J819" i="28"/>
  <c r="J569" i="28"/>
  <c r="J467" i="28"/>
  <c r="J824" i="28"/>
  <c r="J534" i="28"/>
  <c r="J806" i="28"/>
  <c r="J527" i="28"/>
  <c r="J301" i="28"/>
  <c r="J795" i="28"/>
  <c r="J115" i="28"/>
  <c r="J532" i="28"/>
  <c r="J74" i="28"/>
  <c r="J587" i="28"/>
  <c r="J797" i="28"/>
  <c r="J599" i="28"/>
  <c r="J349" i="28"/>
  <c r="J95" i="28"/>
  <c r="J325" i="28"/>
  <c r="J520" i="28"/>
  <c r="J97" i="28"/>
  <c r="J616" i="28"/>
  <c r="J767" i="28"/>
  <c r="J676" i="28"/>
  <c r="J260" i="28"/>
  <c r="J664" i="28"/>
  <c r="J555" i="28"/>
  <c r="J195" i="28"/>
  <c r="J258" i="28"/>
  <c r="J158" i="28"/>
  <c r="J240" i="28"/>
  <c r="J214" i="28"/>
  <c r="J77" i="28"/>
  <c r="J161" i="28"/>
  <c r="J175" i="28"/>
  <c r="J355" i="28"/>
  <c r="J465" i="28"/>
  <c r="J612" i="28"/>
  <c r="J491" i="28"/>
  <c r="J538" i="28"/>
  <c r="J454" i="28"/>
  <c r="J407" i="28"/>
  <c r="J720" i="28"/>
  <c r="J383" i="28"/>
  <c r="J629" i="28"/>
  <c r="J683" i="28"/>
  <c r="J657" i="28"/>
  <c r="J361" i="28"/>
  <c r="J442" i="28"/>
  <c r="J684" i="28"/>
  <c r="J320" i="28"/>
  <c r="J883" i="28"/>
  <c r="J497" i="28"/>
  <c r="J571" i="28"/>
  <c r="J680" i="28"/>
  <c r="J832" i="28"/>
  <c r="J851" i="28"/>
  <c r="J804" i="28"/>
  <c r="J129" i="28"/>
  <c r="J299" i="28"/>
  <c r="J75" i="28"/>
  <c r="J864" i="28"/>
  <c r="J118" i="28"/>
  <c r="J217" i="28"/>
  <c r="J469" i="28"/>
  <c r="J100" i="28"/>
  <c r="J199" i="28"/>
  <c r="J773" i="28"/>
  <c r="J752" i="28"/>
  <c r="J389" i="28"/>
  <c r="J791" i="28"/>
  <c r="J660" i="28"/>
  <c r="J256" i="28"/>
  <c r="J126" i="28"/>
  <c r="J504" i="28"/>
  <c r="J708" i="28"/>
  <c r="J169" i="28"/>
  <c r="J167" i="28"/>
  <c r="J185" i="28"/>
  <c r="J250" i="28"/>
  <c r="J255" i="28"/>
  <c r="J220" i="28"/>
  <c r="J243" i="28"/>
  <c r="J89" i="28"/>
  <c r="J271" i="28"/>
  <c r="J266" i="28"/>
  <c r="J304" i="1"/>
  <c r="J303" i="1"/>
  <c r="K293" i="27"/>
  <c r="K270" i="27"/>
  <c r="J651" i="1"/>
  <c r="J654" i="1"/>
  <c r="J649" i="1"/>
  <c r="J644" i="1"/>
  <c r="J646" i="1"/>
  <c r="J650" i="1"/>
  <c r="J653" i="1"/>
  <c r="J398" i="1"/>
  <c r="J645" i="1"/>
  <c r="J652" i="1"/>
  <c r="J397" i="1"/>
  <c r="J400" i="1"/>
  <c r="J399" i="1"/>
  <c r="J647" i="1"/>
  <c r="J648" i="1"/>
  <c r="K982" i="27"/>
  <c r="K260" i="27"/>
  <c r="K282" i="27"/>
  <c r="K306" i="27"/>
  <c r="K302" i="27"/>
  <c r="K274" i="27"/>
  <c r="K310" i="27"/>
  <c r="K266" i="27"/>
  <c r="K298" i="27"/>
  <c r="K278" i="27"/>
  <c r="K286" i="27"/>
  <c r="K262" i="27"/>
  <c r="K258" i="27"/>
  <c r="K294" i="27"/>
  <c r="K300" i="27"/>
  <c r="K620" i="27"/>
  <c r="K338" i="27"/>
  <c r="K546" i="27"/>
  <c r="K269" i="27"/>
  <c r="K277" i="27"/>
  <c r="K830" i="27"/>
  <c r="K330" i="27"/>
  <c r="K257" i="27"/>
  <c r="K281" i="27"/>
  <c r="K906" i="27"/>
  <c r="K537" i="27"/>
  <c r="K273" i="27"/>
  <c r="K280" i="27"/>
  <c r="K802" i="27"/>
  <c r="K309" i="27"/>
  <c r="K322" i="27"/>
  <c r="K593" i="27"/>
  <c r="K990" i="27"/>
  <c r="K971" i="27"/>
  <c r="K958" i="27"/>
  <c r="K285" i="27"/>
  <c r="K301" i="27"/>
  <c r="K353" i="27"/>
  <c r="K261" i="27"/>
  <c r="K560" i="27"/>
  <c r="K305" i="27"/>
  <c r="K265" i="27"/>
  <c r="K629" i="27"/>
  <c r="K931" i="27"/>
  <c r="K547" i="27"/>
  <c r="K606" i="27"/>
  <c r="K949" i="27"/>
  <c r="K828" i="27"/>
  <c r="K575" i="27"/>
  <c r="K473" i="27"/>
  <c r="K901" i="27"/>
  <c r="K567" i="27"/>
  <c r="K318" i="27"/>
  <c r="K983" i="27"/>
  <c r="K337" i="27"/>
  <c r="K586" i="27"/>
  <c r="K332" i="27"/>
  <c r="K474" i="27"/>
  <c r="K966" i="27"/>
  <c r="K374" i="27"/>
  <c r="K321" i="27"/>
  <c r="K348" i="27"/>
  <c r="K283" i="27"/>
  <c r="K303" i="27"/>
  <c r="K918" i="27"/>
  <c r="K364" i="27"/>
  <c r="K610" i="27"/>
  <c r="K350" i="27"/>
  <c r="K541" i="27"/>
  <c r="K366" i="27"/>
  <c r="K264" i="27"/>
  <c r="K467" i="27"/>
  <c r="K821" i="27"/>
  <c r="K919" i="27"/>
  <c r="K538" i="27"/>
  <c r="K607" i="27"/>
  <c r="K549" i="27"/>
  <c r="K872" i="27"/>
  <c r="K888" i="27"/>
  <c r="K463" i="27"/>
  <c r="K894" i="27"/>
  <c r="K883" i="27"/>
  <c r="K942" i="27"/>
  <c r="K324" i="27"/>
  <c r="K849" i="27"/>
  <c r="K284" i="27"/>
  <c r="K308" i="27"/>
  <c r="K307" i="27"/>
  <c r="K933" i="27"/>
  <c r="K470" i="27"/>
  <c r="K503" i="27"/>
  <c r="K989" i="27"/>
  <c r="K632" i="27"/>
  <c r="K920" i="27"/>
  <c r="K476" i="27"/>
  <c r="K513" i="27"/>
  <c r="K375" i="27"/>
  <c r="K405" i="27"/>
  <c r="K328" i="27"/>
  <c r="K878" i="27"/>
  <c r="K500" i="27"/>
  <c r="K372" i="27"/>
  <c r="K393" i="27"/>
  <c r="K319" i="27"/>
  <c r="K540" i="27"/>
  <c r="K512" i="27"/>
  <c r="K518" i="27"/>
  <c r="K422" i="27"/>
  <c r="K394" i="27"/>
  <c r="K591" i="27"/>
  <c r="K617" i="27"/>
  <c r="K877" i="27"/>
  <c r="K482" i="27"/>
  <c r="K573" i="27"/>
  <c r="K533" i="27"/>
  <c r="K896" i="27"/>
  <c r="K536" i="27"/>
  <c r="K370" i="27"/>
  <c r="K841" i="27"/>
  <c r="K548" i="27"/>
  <c r="K396" i="27"/>
  <c r="K507" i="27"/>
  <c r="K437" i="27"/>
  <c r="K839" i="27"/>
  <c r="K299" i="27"/>
  <c r="K618" i="27"/>
  <c r="K819" i="27"/>
  <c r="K862" i="27"/>
  <c r="K579" i="27"/>
  <c r="K637" i="27"/>
  <c r="K984" i="27"/>
  <c r="K323" i="27"/>
  <c r="K627" i="27"/>
  <c r="K975" i="27"/>
  <c r="K487" i="27"/>
  <c r="K626" i="27"/>
  <c r="K863" i="27"/>
  <c r="K884" i="27"/>
  <c r="K552" i="27"/>
  <c r="K608" i="27"/>
  <c r="K592" i="27"/>
  <c r="K913" i="27"/>
  <c r="K914" i="27"/>
  <c r="K621" i="27"/>
  <c r="K581" i="27"/>
  <c r="K599" i="27"/>
  <c r="K397" i="27"/>
  <c r="K927" i="27"/>
  <c r="K623" i="27"/>
  <c r="K514" i="27"/>
  <c r="K543" i="27"/>
  <c r="K327" i="27"/>
  <c r="K436" i="27"/>
  <c r="K852" i="27"/>
  <c r="K639" i="27"/>
  <c r="K431" i="27"/>
  <c r="K451" i="27"/>
  <c r="K539" i="27"/>
  <c r="K935" i="27"/>
  <c r="K400" i="27"/>
  <c r="K424" i="27"/>
  <c r="K850" i="27"/>
  <c r="K411" i="27"/>
  <c r="K462" i="27"/>
  <c r="K471" i="27"/>
  <c r="K530" i="27"/>
  <c r="K440" i="27"/>
  <c r="K932" i="27"/>
  <c r="K922" i="27"/>
  <c r="K465" i="27"/>
  <c r="K860" i="27"/>
  <c r="K535" i="27"/>
  <c r="K525" i="27"/>
  <c r="K867" i="27"/>
  <c r="K957" i="27"/>
  <c r="K443" i="27"/>
  <c r="K562" i="27"/>
  <c r="K972" i="27"/>
  <c r="K483" i="27"/>
  <c r="K365" i="27"/>
  <c r="K929" i="27"/>
  <c r="K288" i="27"/>
  <c r="K885" i="27"/>
  <c r="K976" i="27"/>
  <c r="K488" i="27"/>
  <c r="K312" i="27"/>
  <c r="K974" i="27"/>
  <c r="K955" i="27"/>
  <c r="K317" i="27"/>
  <c r="K420" i="27"/>
  <c r="K954" i="27"/>
  <c r="K381" i="27"/>
  <c r="K628" i="27"/>
  <c r="K377" i="27"/>
  <c r="K529" i="27"/>
  <c r="K856" i="27"/>
  <c r="K832" i="27"/>
  <c r="K406" i="27"/>
  <c r="K820" i="27"/>
  <c r="K619" i="27"/>
  <c r="K981" i="27"/>
  <c r="K868" i="27"/>
  <c r="K625" i="27"/>
  <c r="K531" i="27"/>
  <c r="K594" i="27"/>
  <c r="K985" i="27"/>
  <c r="K505" i="27"/>
  <c r="K341" i="27"/>
  <c r="K447" i="27"/>
  <c r="K472" i="27"/>
  <c r="K588" i="27"/>
  <c r="K917" i="27"/>
  <c r="K555" i="27"/>
  <c r="K924" i="27"/>
  <c r="K343" i="27"/>
  <c r="K977" i="27"/>
  <c r="K352" i="27"/>
  <c r="K521" i="27"/>
  <c r="K398" i="27"/>
  <c r="K426" i="27"/>
  <c r="K602" i="27"/>
  <c r="K287" i="27"/>
  <c r="K456" i="27"/>
  <c r="K947" i="27"/>
  <c r="K320" i="27"/>
  <c r="K925" i="27"/>
  <c r="K333" i="27"/>
  <c r="K373" i="27"/>
  <c r="K404" i="27"/>
  <c r="K818" i="27"/>
  <c r="K423" i="27"/>
  <c r="K909" i="27"/>
  <c r="K457" i="27"/>
  <c r="K580" i="27"/>
  <c r="K563" i="27"/>
  <c r="K953" i="27"/>
  <c r="K331" i="27"/>
  <c r="K519" i="27"/>
  <c r="K916" i="27"/>
  <c r="K452" i="27"/>
  <c r="K279" i="27"/>
  <c r="K392" i="27"/>
  <c r="K559" i="27"/>
  <c r="K361" i="27"/>
  <c r="K886" i="27"/>
  <c r="K419" i="27"/>
  <c r="K379" i="27"/>
  <c r="K631" i="27"/>
  <c r="K267" i="27"/>
  <c r="K912" i="27"/>
  <c r="K870" i="27"/>
  <c r="K963" i="27"/>
  <c r="K899" i="27"/>
  <c r="K459" i="27"/>
  <c r="K509" i="27"/>
  <c r="K435" i="27"/>
  <c r="K871" i="27"/>
  <c r="K952" i="27"/>
  <c r="K866" i="27"/>
  <c r="K846" i="27"/>
  <c r="K634" i="27"/>
  <c r="K311" i="27"/>
  <c r="K848" i="27"/>
  <c r="K876" i="27"/>
  <c r="K943" i="27"/>
  <c r="K272" i="27"/>
  <c r="K389" i="27"/>
  <c r="K542" i="27"/>
  <c r="K582" i="27"/>
  <c r="K510" i="27"/>
  <c r="K363" i="27"/>
  <c r="K432" i="27"/>
  <c r="K325" i="27"/>
  <c r="K544" i="27"/>
  <c r="K822" i="27"/>
  <c r="K915" i="27"/>
  <c r="K256" i="27"/>
  <c r="K551" i="27"/>
  <c r="K412" i="27"/>
  <c r="K340" i="27"/>
  <c r="K861" i="27"/>
  <c r="K434" i="27"/>
  <c r="K978" i="27"/>
  <c r="K614" i="27"/>
  <c r="K523" i="27"/>
  <c r="K847" i="27"/>
  <c r="K859" i="27"/>
  <c r="K554" i="27"/>
  <c r="K501" i="27"/>
  <c r="K638" i="27"/>
  <c r="K882" i="27"/>
  <c r="K508" i="27"/>
  <c r="K526" i="27"/>
  <c r="K615" i="27"/>
  <c r="K466" i="27"/>
  <c r="K851" i="27"/>
  <c r="K410" i="27"/>
  <c r="K968" i="27"/>
  <c r="K843" i="27"/>
  <c r="K458" i="27"/>
  <c r="K475" i="27"/>
  <c r="K900" i="27"/>
  <c r="K335" i="27"/>
  <c r="K926" i="27"/>
  <c r="K605" i="27"/>
  <c r="K329" i="27"/>
  <c r="K468" i="27"/>
  <c r="K603" i="27"/>
  <c r="K940" i="27"/>
  <c r="K879" i="27"/>
  <c r="K395" i="27"/>
  <c r="K522" i="27"/>
  <c r="K421" i="27"/>
  <c r="K880" i="27"/>
  <c r="K831" i="27"/>
  <c r="K347" i="27"/>
  <c r="K854" i="27"/>
  <c r="K844" i="27"/>
  <c r="K845" i="27"/>
  <c r="K534" i="27"/>
  <c r="K425" i="27"/>
  <c r="K291" i="27"/>
  <c r="K987" i="27"/>
  <c r="K527" i="27"/>
  <c r="K401" i="27"/>
  <c r="K875" i="27"/>
  <c r="K853" i="27"/>
  <c r="K824" i="27"/>
  <c r="K429" i="27"/>
  <c r="K450" i="27"/>
  <c r="K263" i="27"/>
  <c r="K409" i="27"/>
  <c r="K449" i="27"/>
  <c r="K403" i="27"/>
  <c r="K600" i="27"/>
  <c r="K460" i="27"/>
  <c r="K574" i="27"/>
  <c r="K259" i="27"/>
  <c r="K524" i="27"/>
  <c r="K945" i="27"/>
  <c r="K609" i="27"/>
  <c r="K556" i="27"/>
  <c r="K441" i="27"/>
  <c r="K442" i="27"/>
  <c r="K504" i="27"/>
  <c r="K454" i="27"/>
  <c r="K842" i="27"/>
  <c r="K635" i="27"/>
  <c r="K893" i="27"/>
  <c r="K358" i="27"/>
  <c r="K959" i="27"/>
  <c r="K430" i="27"/>
  <c r="K566" i="27"/>
  <c r="K417" i="27"/>
  <c r="K376" i="27"/>
  <c r="K314" i="27"/>
  <c r="K506" i="27"/>
  <c r="K481" i="27"/>
  <c r="K407" i="27"/>
  <c r="K345" i="27"/>
  <c r="K834" i="27"/>
  <c r="K956" i="27"/>
  <c r="K292" i="27"/>
  <c r="K616" i="27"/>
  <c r="K836" i="27"/>
  <c r="K480" i="27"/>
  <c r="K826" i="27"/>
  <c r="K887" i="27"/>
  <c r="K344" i="27"/>
  <c r="K891" i="27"/>
  <c r="K461" i="27"/>
  <c r="K486" i="27"/>
  <c r="K502" i="27"/>
  <c r="K969" i="27"/>
  <c r="K934" i="27"/>
  <c r="K499" i="27"/>
  <c r="K908" i="27"/>
  <c r="K336" i="27"/>
  <c r="K313" i="27"/>
  <c r="K369" i="27"/>
  <c r="K351" i="27"/>
  <c r="K825" i="27"/>
  <c r="K897" i="27"/>
  <c r="K827" i="27"/>
  <c r="K413" i="27"/>
  <c r="K378" i="27"/>
  <c r="K590" i="27"/>
  <c r="K304" i="27"/>
  <c r="K979" i="27"/>
  <c r="K391" i="27"/>
  <c r="K596" i="27"/>
  <c r="K881" i="27"/>
  <c r="K427" i="27"/>
  <c r="K532" i="27"/>
  <c r="K937" i="27"/>
  <c r="K837" i="27"/>
  <c r="K557" i="27"/>
  <c r="K296" i="27"/>
  <c r="K271" i="27"/>
  <c r="K572" i="27"/>
  <c r="K840" i="27"/>
  <c r="K923" i="27"/>
  <c r="K485" i="27"/>
  <c r="K416" i="27"/>
  <c r="K334" i="27"/>
  <c r="K865" i="27"/>
  <c r="K438" i="27"/>
  <c r="K569" i="27"/>
  <c r="K898" i="27"/>
  <c r="K339" i="27"/>
  <c r="K960" i="27"/>
  <c r="K545" i="27"/>
  <c r="K633" i="27"/>
  <c r="K415" i="27"/>
  <c r="K515" i="27"/>
  <c r="K371" i="27"/>
  <c r="K970" i="27"/>
  <c r="K833" i="27"/>
  <c r="K946" i="27"/>
  <c r="K814" i="27"/>
  <c r="K568" i="27"/>
  <c r="K630" i="27"/>
  <c r="K585" i="27"/>
  <c r="K962" i="27"/>
  <c r="K601" i="27"/>
  <c r="K964" i="27"/>
  <c r="K561" i="27"/>
  <c r="K622" i="27"/>
  <c r="K873" i="27"/>
  <c r="K907" i="27"/>
  <c r="K349" i="27"/>
  <c r="K895" i="27"/>
  <c r="K484" i="27"/>
  <c r="K988" i="27"/>
  <c r="K858" i="27"/>
  <c r="K892" i="27"/>
  <c r="K902" i="27"/>
  <c r="K857" i="27"/>
  <c r="K991" i="27"/>
  <c r="K359" i="27"/>
  <c r="K939" i="27"/>
  <c r="K944" i="27"/>
  <c r="K904" i="27"/>
  <c r="K587" i="27"/>
  <c r="K520" i="27"/>
  <c r="K553" i="27"/>
  <c r="K571" i="27"/>
  <c r="K346" i="27"/>
  <c r="K611" i="27"/>
  <c r="K565" i="27"/>
  <c r="K516" i="27"/>
  <c r="K636" i="27"/>
  <c r="K624" i="27"/>
  <c r="K838" i="27"/>
  <c r="K326" i="27"/>
  <c r="K577" i="27"/>
  <c r="K380" i="27"/>
  <c r="K479" i="27"/>
  <c r="K511" i="27"/>
  <c r="K816" i="27"/>
  <c r="K390" i="27"/>
  <c r="K528" i="27"/>
  <c r="K275" i="27"/>
  <c r="K930" i="27"/>
  <c r="K357" i="27"/>
  <c r="K823" i="27"/>
  <c r="K453" i="27"/>
  <c r="K589" i="27"/>
  <c r="K864" i="27"/>
  <c r="K399" i="27"/>
  <c r="K368" i="27"/>
  <c r="K961" i="27"/>
  <c r="K612" i="27"/>
  <c r="K948" i="27"/>
  <c r="K874" i="27"/>
  <c r="K911" i="27"/>
  <c r="K938" i="27"/>
  <c r="K455" i="27"/>
  <c r="K951" i="27"/>
  <c r="K578" i="27"/>
  <c r="K613" i="27"/>
  <c r="K418" i="27"/>
  <c r="K414" i="27"/>
  <c r="K817" i="27"/>
  <c r="K905" i="27"/>
  <c r="K829" i="27"/>
  <c r="K367" i="27"/>
  <c r="K362" i="27"/>
  <c r="K598" i="27"/>
  <c r="K444" i="27"/>
  <c r="K973" i="27"/>
  <c r="K815" i="27"/>
  <c r="K890" i="27"/>
  <c r="K446" i="27"/>
  <c r="K967" i="27"/>
  <c r="K550" i="27"/>
  <c r="K445" i="27"/>
  <c r="K428" i="27"/>
  <c r="K342" i="27"/>
  <c r="K869" i="27"/>
  <c r="K360" i="27"/>
  <c r="K558" i="27"/>
  <c r="K584" i="27"/>
  <c r="K941" i="27"/>
  <c r="K408" i="27"/>
  <c r="K433" i="27"/>
  <c r="K478" i="27"/>
  <c r="K980" i="27"/>
  <c r="K936" i="27"/>
  <c r="K570" i="27"/>
  <c r="K928" i="27"/>
  <c r="K835" i="27"/>
  <c r="K498" i="27"/>
  <c r="K950" i="27"/>
  <c r="K564" i="27"/>
  <c r="K469" i="27"/>
  <c r="K448" i="27"/>
  <c r="K855" i="27"/>
  <c r="K903" i="27"/>
  <c r="K921" i="27"/>
  <c r="K576" i="27"/>
  <c r="K583" i="27"/>
  <c r="K268" i="27"/>
  <c r="K315" i="27"/>
  <c r="K889" i="27"/>
  <c r="K355" i="27"/>
  <c r="K597" i="27"/>
  <c r="K464" i="27"/>
  <c r="K604" i="27"/>
  <c r="K910" i="27"/>
  <c r="K595" i="27"/>
  <c r="K276" i="27"/>
  <c r="K517" i="27"/>
  <c r="K316" i="27"/>
  <c r="K477" i="27"/>
  <c r="K993" i="27"/>
  <c r="K965" i="27"/>
  <c r="K354" i="27"/>
  <c r="K992" i="27"/>
  <c r="K439" i="27"/>
  <c r="K356" i="27"/>
  <c r="K402" i="27"/>
  <c r="K986" i="27"/>
  <c r="D17" i="27"/>
  <c r="C17" i="27"/>
  <c r="E21" i="1"/>
  <c r="H21" i="1" s="1"/>
  <c r="E19" i="18"/>
  <c r="H19" i="18" s="1"/>
  <c r="D31" i="1"/>
  <c r="H30" i="18"/>
  <c r="E31" i="1"/>
  <c r="H31" i="1" s="1"/>
  <c r="H33" i="1" s="1"/>
  <c r="J2" i="7"/>
  <c r="D21" i="18"/>
  <c r="E20" i="1"/>
  <c r="H20" i="1" s="1"/>
  <c r="D30" i="18"/>
  <c r="P33" i="18"/>
  <c r="O33" i="18"/>
  <c r="E20" i="18"/>
  <c r="H20" i="18" s="1"/>
  <c r="B363" i="18"/>
  <c r="B364" i="18"/>
  <c r="B350" i="18"/>
  <c r="B352" i="18"/>
  <c r="B253" i="18"/>
  <c r="B357" i="18"/>
  <c r="B254" i="18"/>
  <c r="B362" i="18"/>
  <c r="B356" i="18"/>
  <c r="B251" i="18"/>
  <c r="B354" i="18"/>
  <c r="B258" i="18"/>
  <c r="B353" i="18"/>
  <c r="B250" i="18"/>
  <c r="R2" i="7" l="1"/>
  <c r="K2" i="7"/>
  <c r="L2" i="7"/>
  <c r="M2" i="7"/>
  <c r="N2" i="7"/>
  <c r="O2" i="7"/>
  <c r="P2" i="7"/>
  <c r="Q2" i="7"/>
  <c r="D19" i="27"/>
  <c r="D20" i="27" s="1"/>
  <c r="H21" i="18"/>
  <c r="F17" i="27"/>
  <c r="C19" i="27"/>
  <c r="C20" i="27" s="1"/>
  <c r="B201" i="18"/>
  <c r="B191" i="18"/>
  <c r="A87" i="1"/>
  <c r="A266" i="1"/>
  <c r="B108" i="18"/>
  <c r="A125" i="1"/>
  <c r="A268" i="1"/>
  <c r="A77" i="1"/>
  <c r="A107" i="1"/>
  <c r="B169" i="18"/>
  <c r="B83" i="18"/>
  <c r="B186" i="18"/>
  <c r="A264" i="1"/>
  <c r="A255" i="1"/>
  <c r="B189" i="18"/>
  <c r="A161" i="1"/>
  <c r="B214" i="18"/>
  <c r="A221" i="1"/>
  <c r="B127" i="18"/>
  <c r="B57" i="18"/>
  <c r="A227" i="1"/>
  <c r="B207" i="18"/>
  <c r="B155" i="18"/>
  <c r="B217" i="18"/>
  <c r="B74" i="18"/>
  <c r="B235" i="18"/>
  <c r="A79" i="1"/>
  <c r="A232" i="1"/>
  <c r="B161" i="18"/>
  <c r="B129" i="18"/>
  <c r="B148" i="18"/>
  <c r="B113" i="18"/>
  <c r="B160" i="18"/>
  <c r="B79" i="18"/>
  <c r="B203" i="18"/>
  <c r="B90" i="18"/>
  <c r="A199" i="1"/>
  <c r="A208" i="1"/>
  <c r="B231" i="18"/>
  <c r="A184" i="1"/>
  <c r="A132" i="1"/>
  <c r="A186" i="1"/>
  <c r="B112" i="18"/>
  <c r="B151" i="18"/>
  <c r="B221" i="18"/>
  <c r="B115" i="18"/>
  <c r="B225" i="18"/>
  <c r="A118" i="1"/>
  <c r="A194" i="1"/>
  <c r="A219" i="1"/>
  <c r="B162" i="18"/>
  <c r="A123" i="1"/>
  <c r="B64" i="18"/>
  <c r="B229" i="18"/>
  <c r="B248" i="18"/>
  <c r="B167" i="18"/>
  <c r="B109" i="18"/>
  <c r="B152" i="18"/>
  <c r="A237" i="1"/>
  <c r="A138" i="1"/>
  <c r="B180" i="18"/>
  <c r="B133" i="18"/>
  <c r="B72" i="18"/>
  <c r="B76" i="18"/>
  <c r="A263" i="1"/>
  <c r="B93" i="18"/>
  <c r="A247" i="1"/>
  <c r="B71" i="18"/>
  <c r="B65" i="18"/>
  <c r="A160" i="1"/>
  <c r="B199" i="18"/>
  <c r="B184" i="18"/>
  <c r="B137" i="18"/>
  <c r="B213" i="18"/>
  <c r="B59" i="18"/>
  <c r="B118" i="18"/>
  <c r="A149" i="1"/>
  <c r="B227" i="18"/>
  <c r="B85" i="18"/>
  <c r="A155" i="1"/>
  <c r="A211" i="1"/>
  <c r="B233" i="18"/>
  <c r="B67" i="18"/>
  <c r="A75" i="1"/>
  <c r="B239" i="18"/>
  <c r="A175" i="1"/>
  <c r="A215" i="1"/>
  <c r="A117" i="1"/>
  <c r="A157" i="1"/>
  <c r="B202" i="18"/>
  <c r="B142" i="18"/>
  <c r="B228" i="18"/>
  <c r="B168" i="18"/>
  <c r="B149" i="18"/>
  <c r="B121" i="18"/>
  <c r="B179" i="18"/>
  <c r="A83" i="1"/>
  <c r="B55" i="18"/>
  <c r="B237" i="18"/>
  <c r="A226" i="1"/>
  <c r="A204" i="1"/>
  <c r="B188" i="18"/>
  <c r="A213" i="1"/>
  <c r="A174" i="1"/>
  <c r="B101" i="18"/>
  <c r="B53" i="18"/>
  <c r="B249" i="18"/>
  <c r="B257" i="18"/>
  <c r="B361" i="18"/>
  <c r="F356" i="18"/>
  <c r="C255" i="18"/>
  <c r="H250" i="18"/>
  <c r="F253" i="18"/>
  <c r="F350" i="18"/>
  <c r="B337" i="18"/>
  <c r="D254" i="18"/>
  <c r="H255" i="18"/>
  <c r="G251" i="18"/>
  <c r="F256" i="18"/>
  <c r="K361" i="18"/>
  <c r="I250" i="18"/>
  <c r="I249" i="18"/>
  <c r="J258" i="18"/>
  <c r="I251" i="18"/>
  <c r="C358" i="18"/>
  <c r="D351" i="18"/>
  <c r="D362" i="18"/>
  <c r="D359" i="18"/>
  <c r="J255" i="18"/>
  <c r="E256" i="18"/>
  <c r="F364" i="18"/>
  <c r="D355" i="18"/>
  <c r="C363" i="18"/>
  <c r="B358" i="18"/>
  <c r="D250" i="18"/>
  <c r="J354" i="18"/>
  <c r="E252" i="18"/>
  <c r="J257" i="18"/>
  <c r="D256" i="18"/>
  <c r="E363" i="18"/>
  <c r="H252" i="18"/>
  <c r="B326" i="18"/>
  <c r="H253" i="18"/>
  <c r="D364" i="18"/>
  <c r="I363" i="18"/>
  <c r="K356" i="18"/>
  <c r="I254" i="18"/>
  <c r="D253" i="18"/>
  <c r="I364" i="18"/>
  <c r="G363" i="18"/>
  <c r="J252" i="18"/>
  <c r="F362" i="18"/>
  <c r="I256" i="18"/>
  <c r="K363" i="18"/>
  <c r="J358" i="18"/>
  <c r="K359" i="18"/>
  <c r="I361" i="18"/>
  <c r="G250" i="18"/>
  <c r="C249" i="18"/>
  <c r="I258" i="18"/>
  <c r="C251" i="18"/>
  <c r="K358" i="18"/>
  <c r="C351" i="18"/>
  <c r="G362" i="18"/>
  <c r="F359" i="18"/>
  <c r="F352" i="18"/>
  <c r="H364" i="18"/>
  <c r="F355" i="18"/>
  <c r="H363" i="18"/>
  <c r="H361" i="18"/>
  <c r="G353" i="18"/>
  <c r="E258" i="18"/>
  <c r="G354" i="18"/>
  <c r="H356" i="18"/>
  <c r="I358" i="18"/>
  <c r="J351" i="18"/>
  <c r="H254" i="18"/>
  <c r="H359" i="18"/>
  <c r="G357" i="18"/>
  <c r="D257" i="18"/>
  <c r="J253" i="18"/>
  <c r="G350" i="18"/>
  <c r="G355" i="18"/>
  <c r="I252" i="18"/>
  <c r="I362" i="18"/>
  <c r="J357" i="18"/>
  <c r="E350" i="18"/>
  <c r="F254" i="18"/>
  <c r="E251" i="18"/>
  <c r="H362" i="18"/>
  <c r="G255" i="18"/>
  <c r="J251" i="18"/>
  <c r="D358" i="18"/>
  <c r="E255" i="18"/>
  <c r="C252" i="18"/>
  <c r="E249" i="18"/>
  <c r="C364" i="18"/>
  <c r="F363" i="18"/>
  <c r="F353" i="18"/>
  <c r="H258" i="18"/>
  <c r="E358" i="18"/>
  <c r="C359" i="18"/>
  <c r="G364" i="18"/>
  <c r="C355" i="18"/>
  <c r="E361" i="18"/>
  <c r="H249" i="18"/>
  <c r="H358" i="18"/>
  <c r="J364" i="18"/>
  <c r="B252" i="18"/>
  <c r="H353" i="18"/>
  <c r="G358" i="18"/>
  <c r="K351" i="18"/>
  <c r="E359" i="18"/>
  <c r="C357" i="18"/>
  <c r="G361" i="18"/>
  <c r="D249" i="18"/>
  <c r="I354" i="18"/>
  <c r="E351" i="18"/>
  <c r="B256" i="18"/>
  <c r="C361" i="18"/>
  <c r="E353" i="18"/>
  <c r="G258" i="18"/>
  <c r="E354" i="18"/>
  <c r="D356" i="18"/>
  <c r="F351" i="18"/>
  <c r="E254" i="18"/>
  <c r="G359" i="18"/>
  <c r="H357" i="18"/>
  <c r="H257" i="18"/>
  <c r="G253" i="18"/>
  <c r="D352" i="18"/>
  <c r="J355" i="18"/>
  <c r="D252" i="18"/>
  <c r="B355" i="18"/>
  <c r="B255" i="18"/>
  <c r="C353" i="18"/>
  <c r="E257" i="18"/>
  <c r="J256" i="18"/>
  <c r="J363" i="18"/>
  <c r="E250" i="18"/>
  <c r="J362" i="18"/>
  <c r="G256" i="18"/>
  <c r="F249" i="18"/>
  <c r="C254" i="18"/>
  <c r="H251" i="18"/>
  <c r="I351" i="18"/>
  <c r="G352" i="18"/>
  <c r="D353" i="18"/>
  <c r="F258" i="18"/>
  <c r="F251" i="18"/>
  <c r="H351" i="18"/>
  <c r="I359" i="18"/>
  <c r="F357" i="18"/>
  <c r="I350" i="18"/>
  <c r="E355" i="18"/>
  <c r="B331" i="18"/>
  <c r="C258" i="18"/>
  <c r="F354" i="18"/>
  <c r="C257" i="18"/>
  <c r="H352" i="18"/>
  <c r="E364" i="18"/>
  <c r="F358" i="18"/>
  <c r="J359" i="18"/>
  <c r="E357" i="18"/>
  <c r="G257" i="18"/>
  <c r="E352" i="18"/>
  <c r="D361" i="18"/>
  <c r="K353" i="18"/>
  <c r="D354" i="18"/>
  <c r="J356" i="18"/>
  <c r="G351" i="18"/>
  <c r="J254" i="18"/>
  <c r="F255" i="18"/>
  <c r="I357" i="18"/>
  <c r="I257" i="18"/>
  <c r="E253" i="18"/>
  <c r="C352" i="18"/>
  <c r="J350" i="18"/>
  <c r="H355" i="18"/>
  <c r="G252" i="18"/>
  <c r="I253" i="18"/>
  <c r="G356" i="18"/>
  <c r="K362" i="18"/>
  <c r="F250" i="18"/>
  <c r="C356" i="18"/>
  <c r="H256" i="18"/>
  <c r="B360" i="18"/>
  <c r="C250" i="18"/>
  <c r="E362" i="18"/>
  <c r="D255" i="18"/>
  <c r="J361" i="18"/>
  <c r="J249" i="18"/>
  <c r="C256" i="18"/>
  <c r="H354" i="18"/>
  <c r="I352" i="18"/>
  <c r="F361" i="18"/>
  <c r="G249" i="18"/>
  <c r="D251" i="18"/>
  <c r="C350" i="18"/>
  <c r="J353" i="18"/>
  <c r="D258" i="18"/>
  <c r="E356" i="18"/>
  <c r="D350" i="18"/>
  <c r="I355" i="18"/>
  <c r="J250" i="18"/>
  <c r="I353" i="18"/>
  <c r="C354" i="18"/>
  <c r="I356" i="18"/>
  <c r="C362" i="18"/>
  <c r="G254" i="18"/>
  <c r="I255" i="18"/>
  <c r="D357" i="18"/>
  <c r="F257" i="18"/>
  <c r="C253" i="18"/>
  <c r="J352" i="18"/>
  <c r="H350" i="18"/>
  <c r="D363" i="18"/>
  <c r="F252" i="18"/>
  <c r="B351" i="18"/>
  <c r="B359" i="18"/>
  <c r="K257" i="18"/>
  <c r="K249" i="18"/>
  <c r="K250" i="18"/>
  <c r="K251" i="18"/>
  <c r="K253" i="18"/>
  <c r="K258" i="18"/>
  <c r="K255" i="18"/>
  <c r="B304" i="18"/>
  <c r="B289" i="18"/>
  <c r="B335" i="18"/>
  <c r="B310" i="18"/>
  <c r="B260" i="18"/>
  <c r="B345" i="18"/>
  <c r="B282" i="18"/>
  <c r="E21" i="18"/>
  <c r="E22" i="1"/>
  <c r="H22" i="1" s="1"/>
  <c r="B318" i="18"/>
  <c r="B334" i="18"/>
  <c r="B283" i="18"/>
  <c r="B291" i="18"/>
  <c r="B328" i="18"/>
  <c r="B340" i="18"/>
  <c r="B281" i="18"/>
  <c r="B302" i="18"/>
  <c r="B268" i="18"/>
  <c r="B265" i="18"/>
  <c r="B313" i="18"/>
  <c r="B299" i="18"/>
  <c r="B309" i="18"/>
  <c r="B325" i="18"/>
  <c r="B305" i="18"/>
  <c r="B272" i="18"/>
  <c r="B271" i="18"/>
  <c r="B341" i="18"/>
  <c r="B263" i="18"/>
  <c r="B333" i="18"/>
  <c r="B270" i="18"/>
  <c r="B275" i="18"/>
  <c r="D33" i="1"/>
  <c r="D32" i="18"/>
  <c r="C72" i="29" l="1"/>
  <c r="F72" i="29"/>
  <c r="H73" i="28"/>
  <c r="H72" i="29"/>
  <c r="G72" i="29"/>
  <c r="E72" i="29"/>
  <c r="D73" i="28"/>
  <c r="D72" i="29"/>
  <c r="A72" i="29"/>
  <c r="B72" i="29"/>
  <c r="C73" i="28"/>
  <c r="G73" i="28"/>
  <c r="F73" i="28"/>
  <c r="E73" i="28"/>
  <c r="B59" i="27"/>
  <c r="A73" i="28"/>
  <c r="B73" i="28"/>
  <c r="Z32" i="7"/>
  <c r="AA32" i="7"/>
  <c r="AB32" i="7"/>
  <c r="Y33" i="7"/>
  <c r="Z33" i="7"/>
  <c r="Y30" i="7"/>
  <c r="AB33" i="7"/>
  <c r="Z30" i="7"/>
  <c r="AA30" i="7"/>
  <c r="Y31" i="7"/>
  <c r="Z31" i="7"/>
  <c r="AA31" i="7"/>
  <c r="AB31" i="7"/>
  <c r="Y32" i="7"/>
  <c r="C59" i="27"/>
  <c r="I59" i="27"/>
  <c r="H17" i="27"/>
  <c r="F59" i="27"/>
  <c r="E59" i="27"/>
  <c r="G59" i="27"/>
  <c r="H59" i="27"/>
  <c r="D59" i="27"/>
  <c r="B52" i="18"/>
  <c r="H52" i="18"/>
  <c r="I52" i="18"/>
  <c r="B312" i="18"/>
  <c r="B269" i="18"/>
  <c r="K355" i="18"/>
  <c r="A86" i="1"/>
  <c r="B102" i="18"/>
  <c r="B136" i="18"/>
  <c r="K354" i="18"/>
  <c r="B140" i="18"/>
  <c r="A201" i="1"/>
  <c r="K364" i="18"/>
  <c r="A238" i="1"/>
  <c r="A210" i="1"/>
  <c r="A104" i="1"/>
  <c r="A189" i="1"/>
  <c r="B298" i="18"/>
  <c r="B274" i="18"/>
  <c r="K254" i="18"/>
  <c r="A148" i="1"/>
  <c r="B211" i="18"/>
  <c r="A114" i="1"/>
  <c r="A158" i="1"/>
  <c r="A224" i="1"/>
  <c r="A200" i="1"/>
  <c r="B205" i="18"/>
  <c r="A252" i="1"/>
  <c r="B329" i="18"/>
  <c r="A246" i="1"/>
  <c r="A220" i="1"/>
  <c r="B134" i="18"/>
  <c r="B206" i="18"/>
  <c r="B56" i="18"/>
  <c r="B96" i="18"/>
  <c r="A74" i="1"/>
  <c r="A209" i="1"/>
  <c r="B285" i="18"/>
  <c r="A76" i="1"/>
  <c r="B54" i="18"/>
  <c r="A95" i="1"/>
  <c r="A249" i="1"/>
  <c r="B247" i="18"/>
  <c r="A122" i="1"/>
  <c r="B190" i="18"/>
  <c r="A78" i="1"/>
  <c r="A111" i="1"/>
  <c r="B117" i="18"/>
  <c r="A207" i="1"/>
  <c r="B153" i="18"/>
  <c r="B66" i="18"/>
  <c r="A92" i="1"/>
  <c r="K252" i="18"/>
  <c r="A85" i="1"/>
  <c r="A172" i="1"/>
  <c r="B245" i="18"/>
  <c r="A88" i="1"/>
  <c r="A256" i="1"/>
  <c r="A133" i="1"/>
  <c r="A250" i="1"/>
  <c r="A212" i="1"/>
  <c r="B242" i="18"/>
  <c r="B321" i="18"/>
  <c r="B86" i="18"/>
  <c r="A234" i="1"/>
  <c r="B183" i="18"/>
  <c r="A222" i="1"/>
  <c r="A181" i="1"/>
  <c r="A188" i="1"/>
  <c r="K357" i="18"/>
  <c r="K352" i="18"/>
  <c r="A97" i="1"/>
  <c r="B111" i="18"/>
  <c r="B200" i="18"/>
  <c r="B178" i="18"/>
  <c r="B316" i="18"/>
  <c r="B330" i="18"/>
  <c r="A136" i="1"/>
  <c r="A190" i="1"/>
  <c r="A130" i="1"/>
  <c r="A228" i="1"/>
  <c r="A93" i="1"/>
  <c r="B198" i="18"/>
  <c r="C175" i="18"/>
  <c r="B196" i="1"/>
  <c r="B175" i="18"/>
  <c r="A196" i="1"/>
  <c r="G89" i="18"/>
  <c r="F110" i="1"/>
  <c r="D223" i="18"/>
  <c r="C244" i="1"/>
  <c r="I327" i="18"/>
  <c r="I330" i="18"/>
  <c r="J173" i="18"/>
  <c r="I194" i="1"/>
  <c r="G332" i="18"/>
  <c r="D299" i="18"/>
  <c r="B198" i="1"/>
  <c r="C177" i="18"/>
  <c r="A198" i="1"/>
  <c r="F277" i="18"/>
  <c r="I215" i="1"/>
  <c r="J194" i="18"/>
  <c r="D92" i="18"/>
  <c r="C113" i="1"/>
  <c r="C296" i="18"/>
  <c r="B296" i="18"/>
  <c r="I224" i="18"/>
  <c r="H245" i="1"/>
  <c r="I283" i="18"/>
  <c r="J186" i="18"/>
  <c r="I207" i="1"/>
  <c r="D106" i="18"/>
  <c r="C127" i="1"/>
  <c r="J338" i="18"/>
  <c r="I260" i="1"/>
  <c r="J239" i="18"/>
  <c r="H310" i="18"/>
  <c r="G259" i="18"/>
  <c r="D167" i="1"/>
  <c r="E146" i="18"/>
  <c r="H114" i="18"/>
  <c r="G135" i="1"/>
  <c r="I322" i="18"/>
  <c r="C122" i="18"/>
  <c r="B143" i="1"/>
  <c r="A143" i="1"/>
  <c r="I145" i="18"/>
  <c r="H166" i="1"/>
  <c r="F87" i="18"/>
  <c r="E108" i="1"/>
  <c r="F124" i="18"/>
  <c r="E145" i="1"/>
  <c r="C78" i="18"/>
  <c r="B99" i="1"/>
  <c r="B78" i="18"/>
  <c r="A99" i="1"/>
  <c r="J321" i="18"/>
  <c r="C204" i="18"/>
  <c r="B225" i="1"/>
  <c r="B204" i="18"/>
  <c r="E268" i="18"/>
  <c r="F82" i="1"/>
  <c r="G61" i="18"/>
  <c r="G171" i="18"/>
  <c r="F192" i="1"/>
  <c r="I235" i="18"/>
  <c r="H256" i="1"/>
  <c r="D323" i="18"/>
  <c r="D219" i="18"/>
  <c r="C240" i="1"/>
  <c r="F235" i="18"/>
  <c r="E256" i="1"/>
  <c r="C126" i="18"/>
  <c r="B147" i="1"/>
  <c r="D77" i="18"/>
  <c r="C98" i="1"/>
  <c r="I152" i="18"/>
  <c r="H173" i="1"/>
  <c r="I294" i="18"/>
  <c r="F303" i="18"/>
  <c r="F120" i="18"/>
  <c r="E141" i="1"/>
  <c r="I298" i="18"/>
  <c r="A225" i="1"/>
  <c r="I92" i="18"/>
  <c r="H113" i="1"/>
  <c r="E147" i="18"/>
  <c r="D168" i="1"/>
  <c r="G179" i="18"/>
  <c r="F200" i="1"/>
  <c r="G180" i="18"/>
  <c r="F201" i="1"/>
  <c r="C132" i="18"/>
  <c r="B153" i="1"/>
  <c r="A153" i="1"/>
  <c r="E246" i="18"/>
  <c r="D267" i="1"/>
  <c r="D292" i="18"/>
  <c r="I246" i="1"/>
  <c r="J225" i="18"/>
  <c r="C136" i="18"/>
  <c r="B157" i="1"/>
  <c r="I300" i="18"/>
  <c r="I155" i="18"/>
  <c r="H176" i="1"/>
  <c r="E151" i="18"/>
  <c r="D172" i="1"/>
  <c r="K322" i="18"/>
  <c r="D311" i="18"/>
  <c r="C147" i="18"/>
  <c r="B168" i="1"/>
  <c r="B147" i="18"/>
  <c r="A168" i="1"/>
  <c r="J339" i="18"/>
  <c r="C327" i="18"/>
  <c r="B327" i="18"/>
  <c r="D327" i="18"/>
  <c r="D193" i="18"/>
  <c r="C214" i="1"/>
  <c r="E132" i="18"/>
  <c r="D153" i="1"/>
  <c r="D269" i="18"/>
  <c r="D97" i="18"/>
  <c r="C118" i="1"/>
  <c r="J341" i="18"/>
  <c r="F333" i="18"/>
  <c r="D181" i="18"/>
  <c r="C202" i="1"/>
  <c r="F100" i="18"/>
  <c r="E121" i="1"/>
  <c r="C119" i="18"/>
  <c r="B140" i="1"/>
  <c r="A140" i="1"/>
  <c r="B119" i="18"/>
  <c r="I198" i="18"/>
  <c r="H219" i="1"/>
  <c r="D176" i="18"/>
  <c r="C197" i="1"/>
  <c r="I184" i="18"/>
  <c r="H205" i="1"/>
  <c r="G319" i="18"/>
  <c r="H201" i="18"/>
  <c r="G222" i="1"/>
  <c r="G265" i="18"/>
  <c r="H67" i="18"/>
  <c r="G88" i="1"/>
  <c r="D265" i="18"/>
  <c r="E227" i="18"/>
  <c r="D248" i="1"/>
  <c r="F154" i="1"/>
  <c r="G133" i="18"/>
  <c r="G337" i="18"/>
  <c r="E299" i="18"/>
  <c r="G205" i="18"/>
  <c r="F226" i="1"/>
  <c r="J191" i="18"/>
  <c r="I212" i="1"/>
  <c r="J248" i="18"/>
  <c r="I269" i="1"/>
  <c r="F117" i="1"/>
  <c r="G96" i="18"/>
  <c r="C182" i="18"/>
  <c r="B203" i="1"/>
  <c r="A203" i="1"/>
  <c r="D237" i="1"/>
  <c r="E216" i="18"/>
  <c r="C81" i="18"/>
  <c r="B102" i="1"/>
  <c r="B81" i="18"/>
  <c r="A102" i="1"/>
  <c r="F145" i="18"/>
  <c r="E166" i="1"/>
  <c r="E158" i="18"/>
  <c r="D179" i="1"/>
  <c r="C224" i="18"/>
  <c r="B245" i="1"/>
  <c r="B224" i="18"/>
  <c r="G223" i="18"/>
  <c r="F244" i="1"/>
  <c r="F342" i="18"/>
  <c r="C262" i="18"/>
  <c r="B262" i="18"/>
  <c r="I262" i="18"/>
  <c r="E195" i="18"/>
  <c r="D216" i="1"/>
  <c r="E164" i="18"/>
  <c r="D185" i="1"/>
  <c r="B132" i="18"/>
  <c r="I126" i="18"/>
  <c r="H147" i="1"/>
  <c r="K295" i="18"/>
  <c r="G64" i="18"/>
  <c r="F85" i="1"/>
  <c r="J220" i="18"/>
  <c r="I241" i="1"/>
  <c r="F117" i="18"/>
  <c r="E138" i="1"/>
  <c r="C337" i="18"/>
  <c r="I297" i="18"/>
  <c r="E89" i="18"/>
  <c r="D110" i="1"/>
  <c r="H215" i="18"/>
  <c r="G236" i="1"/>
  <c r="H97" i="18"/>
  <c r="G118" i="1"/>
  <c r="C292" i="18"/>
  <c r="B292" i="18"/>
  <c r="E199" i="18"/>
  <c r="D220" i="1"/>
  <c r="H151" i="18"/>
  <c r="G172" i="1"/>
  <c r="G209" i="18"/>
  <c r="F230" i="1"/>
  <c r="F268" i="18"/>
  <c r="F96" i="18"/>
  <c r="E117" i="1"/>
  <c r="E218" i="1"/>
  <c r="F197" i="18"/>
  <c r="H171" i="18"/>
  <c r="G192" i="1"/>
  <c r="F134" i="18"/>
  <c r="E155" i="1"/>
  <c r="F76" i="18"/>
  <c r="E97" i="1"/>
  <c r="G341" i="18"/>
  <c r="F69" i="18"/>
  <c r="E90" i="1"/>
  <c r="H338" i="18"/>
  <c r="D63" i="18"/>
  <c r="C84" i="1"/>
  <c r="F73" i="18"/>
  <c r="E94" i="1"/>
  <c r="F289" i="18"/>
  <c r="F53" i="18"/>
  <c r="E74" i="1"/>
  <c r="H155" i="18"/>
  <c r="G176" i="1"/>
  <c r="D180" i="18"/>
  <c r="C201" i="1"/>
  <c r="E104" i="18"/>
  <c r="D125" i="1"/>
  <c r="G120" i="18"/>
  <c r="F141" i="1"/>
  <c r="J212" i="18"/>
  <c r="I233" i="1"/>
  <c r="H104" i="1"/>
  <c r="I83" i="18"/>
  <c r="C308" i="18"/>
  <c r="J236" i="18"/>
  <c r="I257" i="1"/>
  <c r="E66" i="18"/>
  <c r="D87" i="1"/>
  <c r="G202" i="18"/>
  <c r="F223" i="1"/>
  <c r="E73" i="18"/>
  <c r="D94" i="1"/>
  <c r="G109" i="18"/>
  <c r="F130" i="1"/>
  <c r="H217" i="18"/>
  <c r="G238" i="1"/>
  <c r="E342" i="18"/>
  <c r="E292" i="18"/>
  <c r="H119" i="18"/>
  <c r="G140" i="1"/>
  <c r="C266" i="18"/>
  <c r="B266" i="18"/>
  <c r="C301" i="18"/>
  <c r="B301" i="18"/>
  <c r="E180" i="18"/>
  <c r="D201" i="1"/>
  <c r="I180" i="18"/>
  <c r="H201" i="1"/>
  <c r="H223" i="18"/>
  <c r="G244" i="1"/>
  <c r="I342" i="18"/>
  <c r="H303" i="18"/>
  <c r="J267" i="18"/>
  <c r="F88" i="18"/>
  <c r="E109" i="1"/>
  <c r="D140" i="1"/>
  <c r="E119" i="18"/>
  <c r="C225" i="18"/>
  <c r="B246" i="1"/>
  <c r="D226" i="1"/>
  <c r="E205" i="18"/>
  <c r="H95" i="18"/>
  <c r="G116" i="1"/>
  <c r="A147" i="1"/>
  <c r="F300" i="18"/>
  <c r="C300" i="18"/>
  <c r="B300" i="18"/>
  <c r="J217" i="18"/>
  <c r="I238" i="1"/>
  <c r="D75" i="18"/>
  <c r="C96" i="1"/>
  <c r="E203" i="18"/>
  <c r="D224" i="1"/>
  <c r="F159" i="18"/>
  <c r="E180" i="1"/>
  <c r="D301" i="18"/>
  <c r="J182" i="18"/>
  <c r="I203" i="1"/>
  <c r="H91" i="18"/>
  <c r="G112" i="1"/>
  <c r="H272" i="18"/>
  <c r="C88" i="18"/>
  <c r="B109" i="1"/>
  <c r="B88" i="18"/>
  <c r="H225" i="18"/>
  <c r="G246" i="1"/>
  <c r="E194" i="1"/>
  <c r="F173" i="18"/>
  <c r="I181" i="18"/>
  <c r="H202" i="1"/>
  <c r="H317" i="18"/>
  <c r="F207" i="18"/>
  <c r="E228" i="1"/>
  <c r="G306" i="18"/>
  <c r="C157" i="18"/>
  <c r="B178" i="1"/>
  <c r="B157" i="18"/>
  <c r="A178" i="1"/>
  <c r="I201" i="18"/>
  <c r="H222" i="1"/>
  <c r="E326" i="18"/>
  <c r="E67" i="18"/>
  <c r="D88" i="1"/>
  <c r="J298" i="18"/>
  <c r="H196" i="18"/>
  <c r="G217" i="1"/>
  <c r="C150" i="18"/>
  <c r="B171" i="1"/>
  <c r="B150" i="18"/>
  <c r="A171" i="1"/>
  <c r="E139" i="18"/>
  <c r="D160" i="1"/>
  <c r="K341" i="18"/>
  <c r="F296" i="18"/>
  <c r="F225" i="1"/>
  <c r="G204" i="18"/>
  <c r="F270" i="18"/>
  <c r="H186" i="18"/>
  <c r="G207" i="1"/>
  <c r="G340" i="18"/>
  <c r="E270" i="18"/>
  <c r="J179" i="18"/>
  <c r="I200" i="1"/>
  <c r="D318" i="18"/>
  <c r="G266" i="1"/>
  <c r="H245" i="18"/>
  <c r="I162" i="18"/>
  <c r="H183" i="1"/>
  <c r="H143" i="18"/>
  <c r="G164" i="1"/>
  <c r="D341" i="18"/>
  <c r="G302" i="18"/>
  <c r="B122" i="18"/>
  <c r="I309" i="18"/>
  <c r="D111" i="1"/>
  <c r="E90" i="18"/>
  <c r="J292" i="18"/>
  <c r="J272" i="18"/>
  <c r="E317" i="18"/>
  <c r="G124" i="18"/>
  <c r="F145" i="1"/>
  <c r="I331" i="18"/>
  <c r="G237" i="18"/>
  <c r="F258" i="1"/>
  <c r="D96" i="18"/>
  <c r="C117" i="1"/>
  <c r="C105" i="18"/>
  <c r="B126" i="1"/>
  <c r="B105" i="18"/>
  <c r="H182" i="18"/>
  <c r="G203" i="1"/>
  <c r="E291" i="18"/>
  <c r="J202" i="18"/>
  <c r="I223" i="1"/>
  <c r="C131" i="18"/>
  <c r="B152" i="1"/>
  <c r="B131" i="18"/>
  <c r="A152" i="1"/>
  <c r="F288" i="18"/>
  <c r="C99" i="18"/>
  <c r="B120" i="1"/>
  <c r="B99" i="18"/>
  <c r="A120" i="1"/>
  <c r="H84" i="18"/>
  <c r="G105" i="1"/>
  <c r="C322" i="18"/>
  <c r="B322" i="18"/>
  <c r="F196" i="18"/>
  <c r="E217" i="1"/>
  <c r="H248" i="18"/>
  <c r="G269" i="1"/>
  <c r="H87" i="18"/>
  <c r="G108" i="1"/>
  <c r="E238" i="18"/>
  <c r="D259" i="1"/>
  <c r="D289" i="18"/>
  <c r="C187" i="18"/>
  <c r="B208" i="1"/>
  <c r="B187" i="18"/>
  <c r="H84" i="1"/>
  <c r="I63" i="18"/>
  <c r="D198" i="1"/>
  <c r="E177" i="18"/>
  <c r="D151" i="18"/>
  <c r="C172" i="1"/>
  <c r="C312" i="18"/>
  <c r="K339" i="18"/>
  <c r="H246" i="18"/>
  <c r="G267" i="1"/>
  <c r="I87" i="18"/>
  <c r="H108" i="1"/>
  <c r="E85" i="18"/>
  <c r="D106" i="1"/>
  <c r="F106" i="1"/>
  <c r="G85" i="18"/>
  <c r="E305" i="18"/>
  <c r="E189" i="18"/>
  <c r="D210" i="1"/>
  <c r="G333" i="18"/>
  <c r="G283" i="18"/>
  <c r="H290" i="18"/>
  <c r="F332" i="18"/>
  <c r="D344" i="18"/>
  <c r="G201" i="18"/>
  <c r="F222" i="1"/>
  <c r="H184" i="18"/>
  <c r="G205" i="1"/>
  <c r="A245" i="1"/>
  <c r="A126" i="1"/>
  <c r="B308" i="18"/>
  <c r="H172" i="18"/>
  <c r="G193" i="1"/>
  <c r="H263" i="18"/>
  <c r="F116" i="18"/>
  <c r="E137" i="1"/>
  <c r="D97" i="1"/>
  <c r="E76" i="18"/>
  <c r="G158" i="18"/>
  <c r="F179" i="1"/>
  <c r="F232" i="1"/>
  <c r="G211" i="18"/>
  <c r="E300" i="18"/>
  <c r="F295" i="18"/>
  <c r="D175" i="18"/>
  <c r="C196" i="1"/>
  <c r="D118" i="1"/>
  <c r="E97" i="18"/>
  <c r="K313" i="18"/>
  <c r="J344" i="18"/>
  <c r="E56" i="18"/>
  <c r="D77" i="1"/>
  <c r="J286" i="18"/>
  <c r="F140" i="18"/>
  <c r="E161" i="1"/>
  <c r="J176" i="18"/>
  <c r="I197" i="1"/>
  <c r="G219" i="18"/>
  <c r="F240" i="1"/>
  <c r="D59" i="18"/>
  <c r="C80" i="1"/>
  <c r="F322" i="18"/>
  <c r="C339" i="18"/>
  <c r="B339" i="18"/>
  <c r="G174" i="18"/>
  <c r="F195" i="1"/>
  <c r="H292" i="18"/>
  <c r="F276" i="18"/>
  <c r="J263" i="18"/>
  <c r="I208" i="18"/>
  <c r="H229" i="1"/>
  <c r="C172" i="18"/>
  <c r="B193" i="1"/>
  <c r="A193" i="1"/>
  <c r="B172" i="18"/>
  <c r="I77" i="18"/>
  <c r="H98" i="1"/>
  <c r="J327" i="18"/>
  <c r="F98" i="18"/>
  <c r="E119" i="1"/>
  <c r="F308" i="18"/>
  <c r="H164" i="18"/>
  <c r="G185" i="1"/>
  <c r="F215" i="18"/>
  <c r="E236" i="1"/>
  <c r="F118" i="18"/>
  <c r="E139" i="1"/>
  <c r="C166" i="18"/>
  <c r="B187" i="1"/>
  <c r="B166" i="18"/>
  <c r="A187" i="1"/>
  <c r="I174" i="18"/>
  <c r="H195" i="1"/>
  <c r="H299" i="18"/>
  <c r="D337" i="18"/>
  <c r="H102" i="18"/>
  <c r="G123" i="1"/>
  <c r="I319" i="18"/>
  <c r="G67" i="18"/>
  <c r="F88" i="1"/>
  <c r="B231" i="1"/>
  <c r="C210" i="18"/>
  <c r="A231" i="1"/>
  <c r="B210" i="18"/>
  <c r="D309" i="18"/>
  <c r="H204" i="18"/>
  <c r="G225" i="1"/>
  <c r="J204" i="18"/>
  <c r="I225" i="1"/>
  <c r="C83" i="18"/>
  <c r="B104" i="1"/>
  <c r="J329" i="18"/>
  <c r="D171" i="1"/>
  <c r="E150" i="18"/>
  <c r="H167" i="18"/>
  <c r="G188" i="1"/>
  <c r="H161" i="18"/>
  <c r="G182" i="1"/>
  <c r="G161" i="1"/>
  <c r="H140" i="18"/>
  <c r="D278" i="18"/>
  <c r="C60" i="18"/>
  <c r="B81" i="1"/>
  <c r="B60" i="18"/>
  <c r="A81" i="1"/>
  <c r="H283" i="18"/>
  <c r="E242" i="18"/>
  <c r="D263" i="1"/>
  <c r="J310" i="18"/>
  <c r="J315" i="18"/>
  <c r="F323" i="18"/>
  <c r="D310" i="18"/>
  <c r="G130" i="18"/>
  <c r="F151" i="1"/>
  <c r="H335" i="18"/>
  <c r="H316" i="18"/>
  <c r="E346" i="18"/>
  <c r="H187" i="18"/>
  <c r="G208" i="1"/>
  <c r="H116" i="1"/>
  <c r="I95" i="18"/>
  <c r="G238" i="18"/>
  <c r="F259" i="1"/>
  <c r="C82" i="18"/>
  <c r="B103" i="1"/>
  <c r="B82" i="18"/>
  <c r="A103" i="1"/>
  <c r="F146" i="18"/>
  <c r="E167" i="1"/>
  <c r="C84" i="18"/>
  <c r="B105" i="1"/>
  <c r="B84" i="18"/>
  <c r="A105" i="1"/>
  <c r="C122" i="1"/>
  <c r="D101" i="18"/>
  <c r="H133" i="1"/>
  <c r="I112" i="18"/>
  <c r="C62" i="18"/>
  <c r="B83" i="1"/>
  <c r="B62" i="18"/>
  <c r="C304" i="18"/>
  <c r="J274" i="18"/>
  <c r="E308" i="18"/>
  <c r="E245" i="18"/>
  <c r="D266" i="1"/>
  <c r="E153" i="18"/>
  <c r="D174" i="1"/>
  <c r="C98" i="18"/>
  <c r="B119" i="1"/>
  <c r="B98" i="18"/>
  <c r="A119" i="1"/>
  <c r="F282" i="18"/>
  <c r="G113" i="1"/>
  <c r="H92" i="18"/>
  <c r="G280" i="18"/>
  <c r="H210" i="18"/>
  <c r="G231" i="1"/>
  <c r="E250" i="1"/>
  <c r="F229" i="18"/>
  <c r="E215" i="18"/>
  <c r="D236" i="1"/>
  <c r="I97" i="18"/>
  <c r="H118" i="1"/>
  <c r="C87" i="18"/>
  <c r="B108" i="1"/>
  <c r="A108" i="1"/>
  <c r="B87" i="18"/>
  <c r="D119" i="18"/>
  <c r="C140" i="1"/>
  <c r="G227" i="1"/>
  <c r="H206" i="18"/>
  <c r="J270" i="18"/>
  <c r="G268" i="18"/>
  <c r="E87" i="1"/>
  <c r="F66" i="18"/>
  <c r="F105" i="18"/>
  <c r="E126" i="1"/>
  <c r="J241" i="18"/>
  <c r="I262" i="1"/>
  <c r="F154" i="18"/>
  <c r="E175" i="1"/>
  <c r="H336" i="18"/>
  <c r="F107" i="1"/>
  <c r="G86" i="18"/>
  <c r="I117" i="18"/>
  <c r="H138" i="1"/>
  <c r="D156" i="18"/>
  <c r="C177" i="1"/>
  <c r="C273" i="18"/>
  <c r="F86" i="1"/>
  <c r="G65" i="18"/>
  <c r="E210" i="18"/>
  <c r="D231" i="1"/>
  <c r="G142" i="18"/>
  <c r="F163" i="1"/>
  <c r="J232" i="18"/>
  <c r="I253" i="1"/>
  <c r="G228" i="18"/>
  <c r="F249" i="1"/>
  <c r="H132" i="18"/>
  <c r="G153" i="1"/>
  <c r="I303" i="18"/>
  <c r="I108" i="18"/>
  <c r="H129" i="1"/>
  <c r="I173" i="18"/>
  <c r="H194" i="1"/>
  <c r="E190" i="18"/>
  <c r="D211" i="1"/>
  <c r="I337" i="18"/>
  <c r="H320" i="18"/>
  <c r="E201" i="18"/>
  <c r="D222" i="1"/>
  <c r="G90" i="18"/>
  <c r="F111" i="1"/>
  <c r="D342" i="18"/>
  <c r="G145" i="18"/>
  <c r="F166" i="1"/>
  <c r="D302" i="18"/>
  <c r="C293" i="18"/>
  <c r="B293" i="18"/>
  <c r="J291" i="18"/>
  <c r="E293" i="18"/>
  <c r="G241" i="18"/>
  <c r="F262" i="1"/>
  <c r="H269" i="18"/>
  <c r="I338" i="18"/>
  <c r="C219" i="18"/>
  <c r="B240" i="1"/>
  <c r="A240" i="1"/>
  <c r="B219" i="18"/>
  <c r="D270" i="18"/>
  <c r="E327" i="18"/>
  <c r="D152" i="18"/>
  <c r="C173" i="1"/>
  <c r="C142" i="1"/>
  <c r="D121" i="18"/>
  <c r="E294" i="18"/>
  <c r="B126" i="18"/>
  <c r="E75" i="18"/>
  <c r="D96" i="1"/>
  <c r="J332" i="18"/>
  <c r="H280" i="18"/>
  <c r="G217" i="18"/>
  <c r="F238" i="1"/>
  <c r="E322" i="18"/>
  <c r="E223" i="18"/>
  <c r="D244" i="1"/>
  <c r="I98" i="18"/>
  <c r="H119" i="1"/>
  <c r="F314" i="18"/>
  <c r="C164" i="18"/>
  <c r="B185" i="1"/>
  <c r="B164" i="18"/>
  <c r="A185" i="1"/>
  <c r="E284" i="18"/>
  <c r="G272" i="18"/>
  <c r="D284" i="18"/>
  <c r="H166" i="18"/>
  <c r="G187" i="1"/>
  <c r="C124" i="18"/>
  <c r="B145" i="1"/>
  <c r="A145" i="1"/>
  <c r="I285" i="18"/>
  <c r="D276" i="18"/>
  <c r="J184" i="18"/>
  <c r="I205" i="1"/>
  <c r="C276" i="18"/>
  <c r="B276" i="18"/>
  <c r="H331" i="18"/>
  <c r="J300" i="18"/>
  <c r="F216" i="18"/>
  <c r="E237" i="1"/>
  <c r="E160" i="18"/>
  <c r="D181" i="1"/>
  <c r="E261" i="18"/>
  <c r="I125" i="18"/>
  <c r="H146" i="1"/>
  <c r="F201" i="18"/>
  <c r="E222" i="1"/>
  <c r="F125" i="18"/>
  <c r="E146" i="1"/>
  <c r="E237" i="18"/>
  <c r="D258" i="1"/>
  <c r="D133" i="18"/>
  <c r="C154" i="1"/>
  <c r="G136" i="18"/>
  <c r="F157" i="1"/>
  <c r="H57" i="18"/>
  <c r="G78" i="1"/>
  <c r="E257" i="1"/>
  <c r="F236" i="18"/>
  <c r="D232" i="18"/>
  <c r="C253" i="1"/>
  <c r="C94" i="18"/>
  <c r="B115" i="1"/>
  <c r="B94" i="18"/>
  <c r="A115" i="1"/>
  <c r="J262" i="18"/>
  <c r="F267" i="18"/>
  <c r="D60" i="18"/>
  <c r="C81" i="1"/>
  <c r="I94" i="18"/>
  <c r="H115" i="1"/>
  <c r="I134" i="18"/>
  <c r="H155" i="1"/>
  <c r="J264" i="18"/>
  <c r="E161" i="18"/>
  <c r="D182" i="1"/>
  <c r="F138" i="18"/>
  <c r="E159" i="1"/>
  <c r="I75" i="18"/>
  <c r="H96" i="1"/>
  <c r="I164" i="18"/>
  <c r="H185" i="1"/>
  <c r="C185" i="18"/>
  <c r="B206" i="1"/>
  <c r="A206" i="1"/>
  <c r="B185" i="18"/>
  <c r="E273" i="18"/>
  <c r="J242" i="18"/>
  <c r="I263" i="1"/>
  <c r="E282" i="18"/>
  <c r="J219" i="18"/>
  <c r="I240" i="1"/>
  <c r="E243" i="18"/>
  <c r="D264" i="1"/>
  <c r="E335" i="18"/>
  <c r="F275" i="18"/>
  <c r="C280" i="18"/>
  <c r="F331" i="18"/>
  <c r="I175" i="18"/>
  <c r="H196" i="1"/>
  <c r="G348" i="18"/>
  <c r="C270" i="18"/>
  <c r="J230" i="18"/>
  <c r="I251" i="1"/>
  <c r="I210" i="18"/>
  <c r="H231" i="1"/>
  <c r="E311" i="18"/>
  <c r="G301" i="18"/>
  <c r="H301" i="18"/>
  <c r="J295" i="18"/>
  <c r="D295" i="18"/>
  <c r="F179" i="18"/>
  <c r="E200" i="1"/>
  <c r="G249" i="1"/>
  <c r="H228" i="18"/>
  <c r="I295" i="18"/>
  <c r="D250" i="1"/>
  <c r="E229" i="18"/>
  <c r="H89" i="18"/>
  <c r="G110" i="1"/>
  <c r="J203" i="18"/>
  <c r="I224" i="1"/>
  <c r="D220" i="18"/>
  <c r="C241" i="1"/>
  <c r="E220" i="18"/>
  <c r="D241" i="1"/>
  <c r="E81" i="18"/>
  <c r="D102" i="1"/>
  <c r="H318" i="18"/>
  <c r="G215" i="18"/>
  <c r="F236" i="1"/>
  <c r="D294" i="18"/>
  <c r="I271" i="18"/>
  <c r="F284" i="18"/>
  <c r="I233" i="18"/>
  <c r="H254" i="1"/>
  <c r="D267" i="18"/>
  <c r="C246" i="18"/>
  <c r="B267" i="1"/>
  <c r="B246" i="18"/>
  <c r="A267" i="1"/>
  <c r="H118" i="18"/>
  <c r="G139" i="1"/>
  <c r="E221" i="18"/>
  <c r="D242" i="1"/>
  <c r="H222" i="18"/>
  <c r="G243" i="1"/>
  <c r="H305" i="18"/>
  <c r="B273" i="18"/>
  <c r="C236" i="18"/>
  <c r="B257" i="1"/>
  <c r="A257" i="1"/>
  <c r="B236" i="18"/>
  <c r="H130" i="18"/>
  <c r="G151" i="1"/>
  <c r="B220" i="1"/>
  <c r="C199" i="18"/>
  <c r="B124" i="18"/>
  <c r="F98" i="1"/>
  <c r="G77" i="18"/>
  <c r="D197" i="18"/>
  <c r="C218" i="1"/>
  <c r="I128" i="18"/>
  <c r="H149" i="1"/>
  <c r="E173" i="18"/>
  <c r="D194" i="1"/>
  <c r="J325" i="18"/>
  <c r="K349" i="18"/>
  <c r="H319" i="18"/>
  <c r="D227" i="18"/>
  <c r="C248" i="1"/>
  <c r="G329" i="18"/>
  <c r="G342" i="18"/>
  <c r="H191" i="18"/>
  <c r="G212" i="1"/>
  <c r="D104" i="18"/>
  <c r="C125" i="1"/>
  <c r="D171" i="18"/>
  <c r="C192" i="1"/>
  <c r="F293" i="18"/>
  <c r="D213" i="18"/>
  <c r="C234" i="1"/>
  <c r="H86" i="18"/>
  <c r="G107" i="1"/>
  <c r="F243" i="18"/>
  <c r="E264" i="1"/>
  <c r="E343" i="18"/>
  <c r="F99" i="18"/>
  <c r="E120" i="1"/>
  <c r="C259" i="18"/>
  <c r="H327" i="18"/>
  <c r="E172" i="1"/>
  <c r="F151" i="18"/>
  <c r="G284" i="18"/>
  <c r="G317" i="18"/>
  <c r="G128" i="18"/>
  <c r="F149" i="1"/>
  <c r="H330" i="18"/>
  <c r="H326" i="18"/>
  <c r="H211" i="18"/>
  <c r="G232" i="1"/>
  <c r="E163" i="18"/>
  <c r="D184" i="1"/>
  <c r="C344" i="18"/>
  <c r="B344" i="18"/>
  <c r="G194" i="18"/>
  <c r="F215" i="1"/>
  <c r="I81" i="18"/>
  <c r="H102" i="1"/>
  <c r="C104" i="18"/>
  <c r="B125" i="1"/>
  <c r="B104" i="18"/>
  <c r="J278" i="18"/>
  <c r="I135" i="18"/>
  <c r="H156" i="1"/>
  <c r="J187" i="18"/>
  <c r="I208" i="1"/>
  <c r="E86" i="18"/>
  <c r="D107" i="1"/>
  <c r="I275" i="18"/>
  <c r="I62" i="18"/>
  <c r="H83" i="1"/>
  <c r="C77" i="18"/>
  <c r="B98" i="1"/>
  <c r="B77" i="18"/>
  <c r="C223" i="18"/>
  <c r="B244" i="1"/>
  <c r="B223" i="18"/>
  <c r="A244" i="1"/>
  <c r="G152" i="18"/>
  <c r="F173" i="1"/>
  <c r="D142" i="18"/>
  <c r="C163" i="1"/>
  <c r="D303" i="18"/>
  <c r="J306" i="18"/>
  <c r="H190" i="18"/>
  <c r="G211" i="1"/>
  <c r="G88" i="18"/>
  <c r="F109" i="1"/>
  <c r="E231" i="18"/>
  <c r="D252" i="1"/>
  <c r="F266" i="18"/>
  <c r="I348" i="18"/>
  <c r="H322" i="18"/>
  <c r="D339" i="18"/>
  <c r="H180" i="18"/>
  <c r="G201" i="1"/>
  <c r="E297" i="18"/>
  <c r="I151" i="18"/>
  <c r="H172" i="1"/>
  <c r="F327" i="18"/>
  <c r="G295" i="18"/>
  <c r="F122" i="18"/>
  <c r="E143" i="1"/>
  <c r="D140" i="18"/>
  <c r="C161" i="1"/>
  <c r="H189" i="18"/>
  <c r="G210" i="1"/>
  <c r="E118" i="1"/>
  <c r="F97" i="18"/>
  <c r="J271" i="18"/>
  <c r="I110" i="18"/>
  <c r="H131" i="1"/>
  <c r="C222" i="18"/>
  <c r="B243" i="1"/>
  <c r="A243" i="1"/>
  <c r="G103" i="18"/>
  <c r="F124" i="1"/>
  <c r="E320" i="18"/>
  <c r="H126" i="18"/>
  <c r="G147" i="1"/>
  <c r="H275" i="18"/>
  <c r="C319" i="18"/>
  <c r="B319" i="18"/>
  <c r="C232" i="18"/>
  <c r="B253" i="1"/>
  <c r="B232" i="18"/>
  <c r="A253" i="1"/>
  <c r="E217" i="18"/>
  <c r="D238" i="1"/>
  <c r="G75" i="18"/>
  <c r="F96" i="1"/>
  <c r="G311" i="18"/>
  <c r="G322" i="18"/>
  <c r="E77" i="18"/>
  <c r="D98" i="1"/>
  <c r="I147" i="18"/>
  <c r="H168" i="1"/>
  <c r="F147" i="18"/>
  <c r="E168" i="1"/>
  <c r="J228" i="18"/>
  <c r="I249" i="1"/>
  <c r="E228" i="18"/>
  <c r="D249" i="1"/>
  <c r="D308" i="18"/>
  <c r="H339" i="18"/>
  <c r="F228" i="18"/>
  <c r="E249" i="1"/>
  <c r="G193" i="18"/>
  <c r="F214" i="1"/>
  <c r="G327" i="18"/>
  <c r="G132" i="18"/>
  <c r="F153" i="1"/>
  <c r="C215" i="18"/>
  <c r="B236" i="1"/>
  <c r="A236" i="1"/>
  <c r="B215" i="18"/>
  <c r="H220" i="18"/>
  <c r="G241" i="1"/>
  <c r="C278" i="18"/>
  <c r="B278" i="18"/>
  <c r="D98" i="18"/>
  <c r="C119" i="1"/>
  <c r="G233" i="18"/>
  <c r="F254" i="1"/>
  <c r="H294" i="18"/>
  <c r="E330" i="18"/>
  <c r="C271" i="18"/>
  <c r="J333" i="18"/>
  <c r="D285" i="18"/>
  <c r="H221" i="18"/>
  <c r="G242" i="1"/>
  <c r="C123" i="18"/>
  <c r="B144" i="1"/>
  <c r="B123" i="18"/>
  <c r="A144" i="1"/>
  <c r="E128" i="18"/>
  <c r="D149" i="1"/>
  <c r="J317" i="18"/>
  <c r="J181" i="18"/>
  <c r="I202" i="1"/>
  <c r="H124" i="18"/>
  <c r="G145" i="1"/>
  <c r="H285" i="18"/>
  <c r="C85" i="18"/>
  <c r="B106" i="1"/>
  <c r="A106" i="1"/>
  <c r="C332" i="18"/>
  <c r="B332" i="18"/>
  <c r="C303" i="18"/>
  <c r="B303" i="18"/>
  <c r="G246" i="18"/>
  <c r="F267" i="1"/>
  <c r="C277" i="18"/>
  <c r="B277" i="18"/>
  <c r="J276" i="18"/>
  <c r="D184" i="18"/>
  <c r="C205" i="1"/>
  <c r="D206" i="18"/>
  <c r="C227" i="1"/>
  <c r="G78" i="18"/>
  <c r="F99" i="1"/>
  <c r="F129" i="18"/>
  <c r="E150" i="1"/>
  <c r="F227" i="1"/>
  <c r="G206" i="18"/>
  <c r="D232" i="1"/>
  <c r="E211" i="18"/>
  <c r="F209" i="18"/>
  <c r="E230" i="1"/>
  <c r="C150" i="1"/>
  <c r="D129" i="18"/>
  <c r="E209" i="18"/>
  <c r="D230" i="1"/>
  <c r="G196" i="18"/>
  <c r="F217" i="1"/>
  <c r="H321" i="18"/>
  <c r="D329" i="18"/>
  <c r="E295" i="18"/>
  <c r="I270" i="18"/>
  <c r="D281" i="18"/>
  <c r="H270" i="18"/>
  <c r="C212" i="18"/>
  <c r="B233" i="1"/>
  <c r="B212" i="18"/>
  <c r="A233" i="1"/>
  <c r="F231" i="18"/>
  <c r="E252" i="1"/>
  <c r="I136" i="18"/>
  <c r="H157" i="1"/>
  <c r="E106" i="1"/>
  <c r="F85" i="18"/>
  <c r="F315" i="18"/>
  <c r="E309" i="18"/>
  <c r="C125" i="18"/>
  <c r="B146" i="1"/>
  <c r="B125" i="18"/>
  <c r="A146" i="1"/>
  <c r="G191" i="18"/>
  <c r="F212" i="1"/>
  <c r="G150" i="18"/>
  <c r="F171" i="1"/>
  <c r="C197" i="18"/>
  <c r="B218" i="1"/>
  <c r="B197" i="18"/>
  <c r="A218" i="1"/>
  <c r="D257" i="1"/>
  <c r="E236" i="18"/>
  <c r="H158" i="18"/>
  <c r="G179" i="1"/>
  <c r="I161" i="18"/>
  <c r="H182" i="1"/>
  <c r="J224" i="18"/>
  <c r="I245" i="1"/>
  <c r="I328" i="18"/>
  <c r="J328" i="18"/>
  <c r="J197" i="18"/>
  <c r="I218" i="1"/>
  <c r="D163" i="18"/>
  <c r="C184" i="1"/>
  <c r="G159" i="18"/>
  <c r="F180" i="1"/>
  <c r="D115" i="1"/>
  <c r="E94" i="18"/>
  <c r="I192" i="1"/>
  <c r="J171" i="18"/>
  <c r="E247" i="18"/>
  <c r="D268" i="1"/>
  <c r="I291" i="18"/>
  <c r="I66" i="18"/>
  <c r="H87" i="1"/>
  <c r="D182" i="18"/>
  <c r="C203" i="1"/>
  <c r="F302" i="18"/>
  <c r="D164" i="18"/>
  <c r="C185" i="1"/>
  <c r="D283" i="18"/>
  <c r="A98" i="1"/>
  <c r="G106" i="1"/>
  <c r="H85" i="18"/>
  <c r="B280" i="18"/>
  <c r="A109" i="1"/>
  <c r="B222" i="18"/>
  <c r="D274" i="18"/>
  <c r="B182" i="18"/>
  <c r="B259" i="18"/>
  <c r="E142" i="18"/>
  <c r="D163" i="1"/>
  <c r="G196" i="1"/>
  <c r="H175" i="18"/>
  <c r="H203" i="18"/>
  <c r="G224" i="1"/>
  <c r="I229" i="18"/>
  <c r="H250" i="1"/>
  <c r="C263" i="18"/>
  <c r="I332" i="18"/>
  <c r="C349" i="18"/>
  <c r="B349" i="18"/>
  <c r="D67" i="18"/>
  <c r="C88" i="1"/>
  <c r="D216" i="18"/>
  <c r="C237" i="1"/>
  <c r="D248" i="18"/>
  <c r="C269" i="1"/>
  <c r="D286" i="18"/>
  <c r="I105" i="18"/>
  <c r="H126" i="1"/>
  <c r="G338" i="18"/>
  <c r="E183" i="18"/>
  <c r="D204" i="1"/>
  <c r="H106" i="18"/>
  <c r="G127" i="1"/>
  <c r="E260" i="18"/>
  <c r="I185" i="18"/>
  <c r="H206" i="1"/>
  <c r="J218" i="18"/>
  <c r="I239" i="1"/>
  <c r="B177" i="18"/>
  <c r="D275" i="18"/>
  <c r="E232" i="18"/>
  <c r="D253" i="1"/>
  <c r="C295" i="18"/>
  <c r="B295" i="18"/>
  <c r="I339" i="18"/>
  <c r="D132" i="18"/>
  <c r="C153" i="1"/>
  <c r="I306" i="18"/>
  <c r="H332" i="18"/>
  <c r="H337" i="18"/>
  <c r="C209" i="18"/>
  <c r="B230" i="1"/>
  <c r="B209" i="18"/>
  <c r="A230" i="1"/>
  <c r="F78" i="18"/>
  <c r="E99" i="1"/>
  <c r="F309" i="18"/>
  <c r="H56" i="18"/>
  <c r="G77" i="1"/>
  <c r="D110" i="18"/>
  <c r="C131" i="1"/>
  <c r="H224" i="18"/>
  <c r="G245" i="1"/>
  <c r="H291" i="18"/>
  <c r="C208" i="18"/>
  <c r="B229" i="1"/>
  <c r="B208" i="18"/>
  <c r="A229" i="1"/>
  <c r="H80" i="18"/>
  <c r="G101" i="1"/>
  <c r="C331" i="18"/>
  <c r="E339" i="18"/>
  <c r="G275" i="18"/>
  <c r="D217" i="18"/>
  <c r="C238" i="1"/>
  <c r="E179" i="18"/>
  <c r="D200" i="1"/>
  <c r="F152" i="18"/>
  <c r="E173" i="1"/>
  <c r="J308" i="18"/>
  <c r="D130" i="18"/>
  <c r="C151" i="1"/>
  <c r="G225" i="18"/>
  <c r="F246" i="1"/>
  <c r="H142" i="18"/>
  <c r="G163" i="1"/>
  <c r="G266" i="18"/>
  <c r="F155" i="18"/>
  <c r="E176" i="1"/>
  <c r="C348" i="18"/>
  <c r="B348" i="18"/>
  <c r="G92" i="18"/>
  <c r="F113" i="1"/>
  <c r="H77" i="18"/>
  <c r="G98" i="1"/>
  <c r="I230" i="18"/>
  <c r="H251" i="1"/>
  <c r="J210" i="18"/>
  <c r="I231" i="1"/>
  <c r="G203" i="18"/>
  <c r="F224" i="1"/>
  <c r="G314" i="18"/>
  <c r="G250" i="1"/>
  <c r="H229" i="18"/>
  <c r="E121" i="18"/>
  <c r="D142" i="1"/>
  <c r="H159" i="18"/>
  <c r="G180" i="1"/>
  <c r="I308" i="18"/>
  <c r="H308" i="18"/>
  <c r="F287" i="18"/>
  <c r="C193" i="18"/>
  <c r="B214" i="1"/>
  <c r="A214" i="1"/>
  <c r="B193" i="18"/>
  <c r="D176" i="1"/>
  <c r="E155" i="18"/>
  <c r="F132" i="18"/>
  <c r="E153" i="1"/>
  <c r="H128" i="1"/>
  <c r="I107" i="18"/>
  <c r="H236" i="1"/>
  <c r="I215" i="18"/>
  <c r="C333" i="18"/>
  <c r="J330" i="18"/>
  <c r="J246" i="18"/>
  <c r="I267" i="1"/>
  <c r="E263" i="18"/>
  <c r="C233" i="18"/>
  <c r="B254" i="1"/>
  <c r="A254" i="1"/>
  <c r="F176" i="18"/>
  <c r="E197" i="1"/>
  <c r="F292" i="18"/>
  <c r="I221" i="18"/>
  <c r="H242" i="1"/>
  <c r="B141" i="1"/>
  <c r="C120" i="18"/>
  <c r="B120" i="18"/>
  <c r="A141" i="1"/>
  <c r="C128" i="18"/>
  <c r="B149" i="1"/>
  <c r="B128" i="18"/>
  <c r="I305" i="18"/>
  <c r="C220" i="1"/>
  <c r="D199" i="18"/>
  <c r="F128" i="18"/>
  <c r="E149" i="1"/>
  <c r="B202" i="1"/>
  <c r="C181" i="18"/>
  <c r="B181" i="18"/>
  <c r="A202" i="1"/>
  <c r="C80" i="18"/>
  <c r="B101" i="1"/>
  <c r="A101" i="1"/>
  <c r="B80" i="18"/>
  <c r="E124" i="18"/>
  <c r="D145" i="1"/>
  <c r="F181" i="18"/>
  <c r="E202" i="1"/>
  <c r="D332" i="18"/>
  <c r="E176" i="18"/>
  <c r="D197" i="1"/>
  <c r="C320" i="18"/>
  <c r="B320" i="18"/>
  <c r="F74" i="18"/>
  <c r="E95" i="1"/>
  <c r="H144" i="18"/>
  <c r="G165" i="1"/>
  <c r="D74" i="18"/>
  <c r="C95" i="1"/>
  <c r="J277" i="18"/>
  <c r="F157" i="18"/>
  <c r="E178" i="1"/>
  <c r="J331" i="18"/>
  <c r="D319" i="18"/>
  <c r="F298" i="18"/>
  <c r="B237" i="1"/>
  <c r="C216" i="18"/>
  <c r="B216" i="18"/>
  <c r="G261" i="18"/>
  <c r="F244" i="18"/>
  <c r="E265" i="1"/>
  <c r="G177" i="18"/>
  <c r="F198" i="1"/>
  <c r="H125" i="18"/>
  <c r="G146" i="1"/>
  <c r="C91" i="18"/>
  <c r="B112" i="1"/>
  <c r="B91" i="18"/>
  <c r="A112" i="1"/>
  <c r="J299" i="18"/>
  <c r="I261" i="18"/>
  <c r="H212" i="18"/>
  <c r="G233" i="1"/>
  <c r="C231" i="18"/>
  <c r="B252" i="1"/>
  <c r="H205" i="18"/>
  <c r="G226" i="1"/>
  <c r="E133" i="18"/>
  <c r="D154" i="1"/>
  <c r="I344" i="18"/>
  <c r="C302" i="18"/>
  <c r="H113" i="18"/>
  <c r="G134" i="1"/>
  <c r="J296" i="18"/>
  <c r="E298" i="18"/>
  <c r="G163" i="18"/>
  <c r="F184" i="1"/>
  <c r="F137" i="18"/>
  <c r="E158" i="1"/>
  <c r="H329" i="18"/>
  <c r="F186" i="18"/>
  <c r="E207" i="1"/>
  <c r="D189" i="18"/>
  <c r="C210" i="1"/>
  <c r="I150" i="18"/>
  <c r="H171" i="1"/>
  <c r="D236" i="18"/>
  <c r="C257" i="1"/>
  <c r="H235" i="18"/>
  <c r="G256" i="1"/>
  <c r="E234" i="1"/>
  <c r="F213" i="18"/>
  <c r="E171" i="18"/>
  <c r="D192" i="1"/>
  <c r="D328" i="18"/>
  <c r="C328" i="18"/>
  <c r="I171" i="18"/>
  <c r="H192" i="1"/>
  <c r="E145" i="18"/>
  <c r="D166" i="1"/>
  <c r="J342" i="18"/>
  <c r="F94" i="18"/>
  <c r="E115" i="1"/>
  <c r="H94" i="18"/>
  <c r="G115" i="1"/>
  <c r="H286" i="18"/>
  <c r="F171" i="18"/>
  <c r="E192" i="1"/>
  <c r="G291" i="18"/>
  <c r="E334" i="18"/>
  <c r="G318" i="18"/>
  <c r="E140" i="18"/>
  <c r="D161" i="1"/>
  <c r="C220" i="18"/>
  <c r="B241" i="1"/>
  <c r="A241" i="1"/>
  <c r="B220" i="18"/>
  <c r="D279" i="18"/>
  <c r="C279" i="18"/>
  <c r="B279" i="18"/>
  <c r="E283" i="18"/>
  <c r="I341" i="18"/>
  <c r="J283" i="18"/>
  <c r="E69" i="18"/>
  <c r="D90" i="1"/>
  <c r="H58" i="18"/>
  <c r="G79" i="1"/>
  <c r="D143" i="18"/>
  <c r="C164" i="1"/>
  <c r="C315" i="18"/>
  <c r="B315" i="18"/>
  <c r="I204" i="1"/>
  <c r="J183" i="18"/>
  <c r="B213" i="1"/>
  <c r="C192" i="18"/>
  <c r="B192" i="18"/>
  <c r="H69" i="18"/>
  <c r="G90" i="1"/>
  <c r="G188" i="18"/>
  <c r="F209" i="1"/>
  <c r="K323" i="18"/>
  <c r="E214" i="18"/>
  <c r="D235" i="1"/>
  <c r="F168" i="18"/>
  <c r="E189" i="1"/>
  <c r="C202" i="18"/>
  <c r="B223" i="1"/>
  <c r="A223" i="1"/>
  <c r="G223" i="1"/>
  <c r="H202" i="18"/>
  <c r="E219" i="18"/>
  <c r="D240" i="1"/>
  <c r="I154" i="18"/>
  <c r="H175" i="1"/>
  <c r="F239" i="18"/>
  <c r="E260" i="1"/>
  <c r="E63" i="18"/>
  <c r="D84" i="1"/>
  <c r="E131" i="18"/>
  <c r="D152" i="1"/>
  <c r="G243" i="18"/>
  <c r="F264" i="1"/>
  <c r="G239" i="18"/>
  <c r="F260" i="1"/>
  <c r="C116" i="18"/>
  <c r="B137" i="1"/>
  <c r="A137" i="1"/>
  <c r="B116" i="18"/>
  <c r="D114" i="18"/>
  <c r="C135" i="1"/>
  <c r="I192" i="18"/>
  <c r="H213" i="1"/>
  <c r="C343" i="18"/>
  <c r="B343" i="18"/>
  <c r="J288" i="18"/>
  <c r="I312" i="18"/>
  <c r="D183" i="18"/>
  <c r="C204" i="1"/>
  <c r="G73" i="18"/>
  <c r="F94" i="1"/>
  <c r="G289" i="18"/>
  <c r="H162" i="1"/>
  <c r="I141" i="18"/>
  <c r="H167" i="1"/>
  <c r="I146" i="18"/>
  <c r="G115" i="18"/>
  <c r="F136" i="1"/>
  <c r="E164" i="1"/>
  <c r="F143" i="18"/>
  <c r="F71" i="18"/>
  <c r="E92" i="1"/>
  <c r="E360" i="18"/>
  <c r="E84" i="18"/>
  <c r="D105" i="1"/>
  <c r="C347" i="18"/>
  <c r="B347" i="18"/>
  <c r="F259" i="18"/>
  <c r="D304" i="18"/>
  <c r="F304" i="18"/>
  <c r="D55" i="18"/>
  <c r="C76" i="1"/>
  <c r="K256" i="18"/>
  <c r="H214" i="18"/>
  <c r="G235" i="1"/>
  <c r="E303" i="18"/>
  <c r="G254" i="1"/>
  <c r="H233" i="18"/>
  <c r="I67" i="18"/>
  <c r="H88" i="1"/>
  <c r="D222" i="18"/>
  <c r="C243" i="1"/>
  <c r="D174" i="18"/>
  <c r="C195" i="1"/>
  <c r="I182" i="18"/>
  <c r="H203" i="1"/>
  <c r="E321" i="18"/>
  <c r="B123" i="1"/>
  <c r="C102" i="18"/>
  <c r="E106" i="18"/>
  <c r="D127" i="1"/>
  <c r="H131" i="18"/>
  <c r="G152" i="1"/>
  <c r="D243" i="18"/>
  <c r="C264" i="1"/>
  <c r="C117" i="18"/>
  <c r="B138" i="1"/>
  <c r="C346" i="18"/>
  <c r="B346" i="18"/>
  <c r="I343" i="18"/>
  <c r="I156" i="18"/>
  <c r="H177" i="1"/>
  <c r="H345" i="18"/>
  <c r="I273" i="18"/>
  <c r="E310" i="18"/>
  <c r="C73" i="18"/>
  <c r="B94" i="1"/>
  <c r="G346" i="18"/>
  <c r="F149" i="18"/>
  <c r="E170" i="1"/>
  <c r="I218" i="18"/>
  <c r="H239" i="1"/>
  <c r="F273" i="18"/>
  <c r="D238" i="18"/>
  <c r="C259" i="1"/>
  <c r="E62" i="18"/>
  <c r="D83" i="1"/>
  <c r="F162" i="1"/>
  <c r="G141" i="18"/>
  <c r="H304" i="18"/>
  <c r="E101" i="18"/>
  <c r="D122" i="1"/>
  <c r="D84" i="18"/>
  <c r="C105" i="1"/>
  <c r="E53" i="18"/>
  <c r="D74" i="1"/>
  <c r="G274" i="18"/>
  <c r="H226" i="18"/>
  <c r="G247" i="1"/>
  <c r="C165" i="18"/>
  <c r="B186" i="1"/>
  <c r="G273" i="18"/>
  <c r="F317" i="18"/>
  <c r="C151" i="18"/>
  <c r="B172" i="1"/>
  <c r="H179" i="18"/>
  <c r="G200" i="1"/>
  <c r="D305" i="18"/>
  <c r="C65" i="18"/>
  <c r="B86" i="1"/>
  <c r="F260" i="18"/>
  <c r="B165" i="18"/>
  <c r="I266" i="18"/>
  <c r="E331" i="18"/>
  <c r="F297" i="18"/>
  <c r="D139" i="18"/>
  <c r="C160" i="1"/>
  <c r="D297" i="18"/>
  <c r="G297" i="18"/>
  <c r="D230" i="18"/>
  <c r="C251" i="1"/>
  <c r="F230" i="18"/>
  <c r="E251" i="1"/>
  <c r="F193" i="18"/>
  <c r="E214" i="1"/>
  <c r="G142" i="1"/>
  <c r="H121" i="18"/>
  <c r="D228" i="18"/>
  <c r="C249" i="1"/>
  <c r="D229" i="18"/>
  <c r="C250" i="1"/>
  <c r="B180" i="1"/>
  <c r="C159" i="18"/>
  <c r="B159" i="18"/>
  <c r="I159" i="18"/>
  <c r="H180" i="1"/>
  <c r="C314" i="18"/>
  <c r="B314" i="18"/>
  <c r="G121" i="18"/>
  <c r="F142" i="1"/>
  <c r="I236" i="1"/>
  <c r="J215" i="18"/>
  <c r="I91" i="18"/>
  <c r="H112" i="1"/>
  <c r="G164" i="18"/>
  <c r="F185" i="1"/>
  <c r="D271" i="18"/>
  <c r="D272" i="18"/>
  <c r="C341" i="18"/>
  <c r="C294" i="18"/>
  <c r="B294" i="18"/>
  <c r="E341" i="18"/>
  <c r="C272" i="18"/>
  <c r="D330" i="18"/>
  <c r="I292" i="18"/>
  <c r="C317" i="18"/>
  <c r="B317" i="18"/>
  <c r="I119" i="18"/>
  <c r="H140" i="1"/>
  <c r="A235" i="1"/>
  <c r="F188" i="18"/>
  <c r="E209" i="1"/>
  <c r="F262" i="18"/>
  <c r="C213" i="18"/>
  <c r="B234" i="1"/>
  <c r="G187" i="18"/>
  <c r="F208" i="1"/>
  <c r="I86" i="18"/>
  <c r="H107" i="1"/>
  <c r="G313" i="18"/>
  <c r="D215" i="18"/>
  <c r="C236" i="1"/>
  <c r="A170" i="1"/>
  <c r="G325" i="18"/>
  <c r="E82" i="18"/>
  <c r="D103" i="1"/>
  <c r="J216" i="18"/>
  <c r="I237" i="1"/>
  <c r="F186" i="1"/>
  <c r="G165" i="18"/>
  <c r="G80" i="18"/>
  <c r="F101" i="1"/>
  <c r="J280" i="18"/>
  <c r="J275" i="18"/>
  <c r="K348" i="18"/>
  <c r="E196" i="1"/>
  <c r="F175" i="18"/>
  <c r="F348" i="18"/>
  <c r="E92" i="18"/>
  <c r="D113" i="1"/>
  <c r="I311" i="18"/>
  <c r="C311" i="18"/>
  <c r="B311" i="18"/>
  <c r="E287" i="18"/>
  <c r="G287" i="18"/>
  <c r="I223" i="18"/>
  <c r="H244" i="1"/>
  <c r="C121" i="18"/>
  <c r="B142" i="1"/>
  <c r="A142" i="1"/>
  <c r="F339" i="18"/>
  <c r="H98" i="18"/>
  <c r="G119" i="1"/>
  <c r="J223" i="18"/>
  <c r="I244" i="1"/>
  <c r="H153" i="1"/>
  <c r="I132" i="18"/>
  <c r="C174" i="18"/>
  <c r="B195" i="1"/>
  <c r="B174" i="18"/>
  <c r="A195" i="1"/>
  <c r="G81" i="18"/>
  <c r="F102" i="1"/>
  <c r="D263" i="18"/>
  <c r="F233" i="18"/>
  <c r="E254" i="1"/>
  <c r="C284" i="18"/>
  <c r="B284" i="18"/>
  <c r="I246" i="18"/>
  <c r="H267" i="1"/>
  <c r="C110" i="18"/>
  <c r="B131" i="1"/>
  <c r="B110" i="18"/>
  <c r="A131" i="1"/>
  <c r="H284" i="18"/>
  <c r="F263" i="18"/>
  <c r="G292" i="18"/>
  <c r="D123" i="18"/>
  <c r="C144" i="1"/>
  <c r="D88" i="18"/>
  <c r="C109" i="1"/>
  <c r="F225" i="18"/>
  <c r="E246" i="1"/>
  <c r="F285" i="18"/>
  <c r="G119" i="18"/>
  <c r="F140" i="1"/>
  <c r="C114" i="18"/>
  <c r="B135" i="1"/>
  <c r="A135" i="1"/>
  <c r="B114" i="18"/>
  <c r="G186" i="18"/>
  <c r="F207" i="1"/>
  <c r="D209" i="18"/>
  <c r="C230" i="1"/>
  <c r="I121" i="18"/>
  <c r="H142" i="1"/>
  <c r="C96" i="18"/>
  <c r="B117" i="1"/>
  <c r="D212" i="18"/>
  <c r="C233" i="1"/>
  <c r="G94" i="18"/>
  <c r="F115" i="1"/>
  <c r="H198" i="18"/>
  <c r="G219" i="1"/>
  <c r="E54" i="18"/>
  <c r="D75" i="1"/>
  <c r="I54" i="18"/>
  <c r="H75" i="1"/>
  <c r="H127" i="18"/>
  <c r="G148" i="1"/>
  <c r="C228" i="18"/>
  <c r="B249" i="1"/>
  <c r="H129" i="18"/>
  <c r="G150" i="1"/>
  <c r="J168" i="18"/>
  <c r="I189" i="1"/>
  <c r="A260" i="1"/>
  <c r="D155" i="18"/>
  <c r="C176" i="1"/>
  <c r="K350" i="18"/>
  <c r="I122" i="18"/>
  <c r="H143" i="1"/>
  <c r="D246" i="18"/>
  <c r="C267" i="1"/>
  <c r="D66" i="18"/>
  <c r="C87" i="1"/>
  <c r="I318" i="18"/>
  <c r="D167" i="18"/>
  <c r="C188" i="1"/>
  <c r="D54" i="18"/>
  <c r="C75" i="1"/>
  <c r="I347" i="18"/>
  <c r="E329" i="18"/>
  <c r="F310" i="18"/>
  <c r="A163" i="1"/>
  <c r="A180" i="1"/>
  <c r="E175" i="18"/>
  <c r="D196" i="1"/>
  <c r="E105" i="18"/>
  <c r="D126" i="1"/>
  <c r="F278" i="18"/>
  <c r="A154" i="1"/>
  <c r="F281" i="18"/>
  <c r="A269" i="1"/>
  <c r="C61" i="18"/>
  <c r="B82" i="1"/>
  <c r="B61" i="18"/>
  <c r="E185" i="18"/>
  <c r="D206" i="1"/>
  <c r="H178" i="18"/>
  <c r="G199" i="1"/>
  <c r="F100" i="1"/>
  <c r="G79" i="18"/>
  <c r="C156" i="18"/>
  <c r="B177" i="1"/>
  <c r="I99" i="18"/>
  <c r="H120" i="1"/>
  <c r="D331" i="18"/>
  <c r="F176" i="1"/>
  <c r="G155" i="18"/>
  <c r="D159" i="18"/>
  <c r="C180" i="1"/>
  <c r="C287" i="18"/>
  <c r="B287" i="18"/>
  <c r="F269" i="18"/>
  <c r="E126" i="18"/>
  <c r="D147" i="1"/>
  <c r="H306" i="18"/>
  <c r="I222" i="18"/>
  <c r="H243" i="1"/>
  <c r="F103" i="18"/>
  <c r="E124" i="1"/>
  <c r="G176" i="18"/>
  <c r="F197" i="1"/>
  <c r="D277" i="18"/>
  <c r="C196" i="18"/>
  <c r="B217" i="1"/>
  <c r="B196" i="18"/>
  <c r="A217" i="1"/>
  <c r="F211" i="18"/>
  <c r="E232" i="1"/>
  <c r="J237" i="18"/>
  <c r="I258" i="1"/>
  <c r="G83" i="18"/>
  <c r="F104" i="1"/>
  <c r="I329" i="18"/>
  <c r="D115" i="18"/>
  <c r="C136" i="1"/>
  <c r="G104" i="18"/>
  <c r="F125" i="1"/>
  <c r="F162" i="18"/>
  <c r="E183" i="1"/>
  <c r="D82" i="1"/>
  <c r="E61" i="18"/>
  <c r="D282" i="18"/>
  <c r="G234" i="18"/>
  <c r="F255" i="1"/>
  <c r="H238" i="18"/>
  <c r="G259" i="1"/>
  <c r="F335" i="18"/>
  <c r="C149" i="18"/>
  <c r="B170" i="1"/>
  <c r="D218" i="18"/>
  <c r="C239" i="1"/>
  <c r="D187" i="18"/>
  <c r="C208" i="1"/>
  <c r="C75" i="18"/>
  <c r="B96" i="1"/>
  <c r="B75" i="18"/>
  <c r="A96" i="1"/>
  <c r="D89" i="18"/>
  <c r="C110" i="1"/>
  <c r="D147" i="18"/>
  <c r="C168" i="1"/>
  <c r="E122" i="18"/>
  <c r="D143" i="1"/>
  <c r="F301" i="18"/>
  <c r="I89" i="18"/>
  <c r="H110" i="1"/>
  <c r="J229" i="18"/>
  <c r="I250" i="1"/>
  <c r="E324" i="18"/>
  <c r="I189" i="18"/>
  <c r="H210" i="1"/>
  <c r="G278" i="18"/>
  <c r="H342" i="18"/>
  <c r="I284" i="18"/>
  <c r="E233" i="18"/>
  <c r="D254" i="1"/>
  <c r="I130" i="18"/>
  <c r="H151" i="1"/>
  <c r="F271" i="18"/>
  <c r="E332" i="18"/>
  <c r="I80" i="18"/>
  <c r="H101" i="1"/>
  <c r="J221" i="18"/>
  <c r="I242" i="1"/>
  <c r="F194" i="1"/>
  <c r="G173" i="18"/>
  <c r="H88" i="18"/>
  <c r="G109" i="1"/>
  <c r="I123" i="18"/>
  <c r="H144" i="1"/>
  <c r="H246" i="1"/>
  <c r="I225" i="18"/>
  <c r="D100" i="18"/>
  <c r="C121" i="1"/>
  <c r="J190" i="18"/>
  <c r="I211" i="1"/>
  <c r="I118" i="18"/>
  <c r="H139" i="1"/>
  <c r="I103" i="18"/>
  <c r="H124" i="1"/>
  <c r="F305" i="18"/>
  <c r="C285" i="18"/>
  <c r="C207" i="18"/>
  <c r="B228" i="1"/>
  <c r="H325" i="18"/>
  <c r="C176" i="18"/>
  <c r="B197" i="1"/>
  <c r="B176" i="18"/>
  <c r="A197" i="1"/>
  <c r="F205" i="1"/>
  <c r="G184" i="18"/>
  <c r="C144" i="18"/>
  <c r="B165" i="1"/>
  <c r="A165" i="1"/>
  <c r="H276" i="18"/>
  <c r="J309" i="18"/>
  <c r="E78" i="18"/>
  <c r="D99" i="1"/>
  <c r="C67" i="18"/>
  <c r="B88" i="1"/>
  <c r="J319" i="18"/>
  <c r="I193" i="1"/>
  <c r="J172" i="18"/>
  <c r="H194" i="18"/>
  <c r="G215" i="1"/>
  <c r="C244" i="18"/>
  <c r="B265" i="1"/>
  <c r="I196" i="18"/>
  <c r="H217" i="1"/>
  <c r="I290" i="18"/>
  <c r="J268" i="18"/>
  <c r="D160" i="18"/>
  <c r="C181" i="1"/>
  <c r="H298" i="18"/>
  <c r="B248" i="1"/>
  <c r="C227" i="18"/>
  <c r="A248" i="1"/>
  <c r="G161" i="18"/>
  <c r="F182" i="1"/>
  <c r="I212" i="18"/>
  <c r="H233" i="1"/>
  <c r="F344" i="18"/>
  <c r="H240" i="18"/>
  <c r="G261" i="1"/>
  <c r="J231" i="18"/>
  <c r="I252" i="1"/>
  <c r="G108" i="18"/>
  <c r="F129" i="1"/>
  <c r="I227" i="18"/>
  <c r="H248" i="1"/>
  <c r="G117" i="1"/>
  <c r="H96" i="18"/>
  <c r="G248" i="18"/>
  <c r="F269" i="1"/>
  <c r="F83" i="18"/>
  <c r="E104" i="1"/>
  <c r="E281" i="18"/>
  <c r="I57" i="18"/>
  <c r="H78" i="1"/>
  <c r="J281" i="18"/>
  <c r="G139" i="18"/>
  <c r="F160" i="1"/>
  <c r="D188" i="1"/>
  <c r="E167" i="18"/>
  <c r="G84" i="18"/>
  <c r="F105" i="1"/>
  <c r="G140" i="18"/>
  <c r="F161" i="1"/>
  <c r="I340" i="18"/>
  <c r="D158" i="18"/>
  <c r="C179" i="1"/>
  <c r="B179" i="1"/>
  <c r="C158" i="18"/>
  <c r="B158" i="18"/>
  <c r="A179" i="1"/>
  <c r="F286" i="18"/>
  <c r="J293" i="18"/>
  <c r="C179" i="18"/>
  <c r="B200" i="1"/>
  <c r="C130" i="18"/>
  <c r="B151" i="1"/>
  <c r="A151" i="1"/>
  <c r="J164" i="18"/>
  <c r="I185" i="1"/>
  <c r="F341" i="18"/>
  <c r="E60" i="18"/>
  <c r="D81" i="1"/>
  <c r="E138" i="18"/>
  <c r="D159" i="1"/>
  <c r="F266" i="1"/>
  <c r="G245" i="18"/>
  <c r="D247" i="18"/>
  <c r="C268" i="1"/>
  <c r="F264" i="18"/>
  <c r="F247" i="18"/>
  <c r="E268" i="1"/>
  <c r="G162" i="18"/>
  <c r="F183" i="1"/>
  <c r="E216" i="1"/>
  <c r="F195" i="18"/>
  <c r="F250" i="1"/>
  <c r="G229" i="18"/>
  <c r="E213" i="18"/>
  <c r="D234" i="1"/>
  <c r="G234" i="1"/>
  <c r="H213" i="18"/>
  <c r="B258" i="1"/>
  <c r="C237" i="18"/>
  <c r="H242" i="18"/>
  <c r="G263" i="1"/>
  <c r="E234" i="18"/>
  <c r="D255" i="1"/>
  <c r="H237" i="18"/>
  <c r="G258" i="1"/>
  <c r="J243" i="18"/>
  <c r="I264" i="1"/>
  <c r="D69" i="18"/>
  <c r="C90" i="1"/>
  <c r="G143" i="18"/>
  <c r="F164" i="1"/>
  <c r="D95" i="18"/>
  <c r="C116" i="1"/>
  <c r="J188" i="18"/>
  <c r="I209" i="1"/>
  <c r="G95" i="18"/>
  <c r="F116" i="1"/>
  <c r="C109" i="18"/>
  <c r="B130" i="1"/>
  <c r="H72" i="18"/>
  <c r="G93" i="1"/>
  <c r="F178" i="18"/>
  <c r="E199" i="1"/>
  <c r="D234" i="18"/>
  <c r="C255" i="1"/>
  <c r="H189" i="1"/>
  <c r="I168" i="18"/>
  <c r="F79" i="18"/>
  <c r="E100" i="1"/>
  <c r="C69" i="18"/>
  <c r="B90" i="1"/>
  <c r="B69" i="18"/>
  <c r="A90" i="1"/>
  <c r="G135" i="18"/>
  <c r="F156" i="1"/>
  <c r="D259" i="18"/>
  <c r="J312" i="18"/>
  <c r="H149" i="18"/>
  <c r="G170" i="1"/>
  <c r="J260" i="18"/>
  <c r="K345" i="18"/>
  <c r="E345" i="18"/>
  <c r="J346" i="18"/>
  <c r="F82" i="18"/>
  <c r="E103" i="1"/>
  <c r="J316" i="18"/>
  <c r="D312" i="18"/>
  <c r="I316" i="18"/>
  <c r="C170" i="18"/>
  <c r="B191" i="1"/>
  <c r="B170" i="18"/>
  <c r="A191" i="1"/>
  <c r="G347" i="18"/>
  <c r="J185" i="18"/>
  <c r="I206" i="1"/>
  <c r="I304" i="18"/>
  <c r="J165" i="18"/>
  <c r="I186" i="1"/>
  <c r="F133" i="1"/>
  <c r="G112" i="18"/>
  <c r="E274" i="18"/>
  <c r="G89" i="1"/>
  <c r="H68" i="18"/>
  <c r="C360" i="18"/>
  <c r="E178" i="18"/>
  <c r="D199" i="1"/>
  <c r="B234" i="18"/>
  <c r="G260" i="1"/>
  <c r="H239" i="18"/>
  <c r="G123" i="18"/>
  <c r="F144" i="1"/>
  <c r="E140" i="1"/>
  <c r="F119" i="18"/>
  <c r="H197" i="18"/>
  <c r="G218" i="1"/>
  <c r="A139" i="1"/>
  <c r="A80" i="1"/>
  <c r="B144" i="18"/>
  <c r="G111" i="18"/>
  <c r="F132" i="1"/>
  <c r="E301" i="18"/>
  <c r="H101" i="18"/>
  <c r="G122" i="1"/>
  <c r="D242" i="18"/>
  <c r="C263" i="1"/>
  <c r="H218" i="18"/>
  <c r="G239" i="1"/>
  <c r="I61" i="18"/>
  <c r="H82" i="1"/>
  <c r="G345" i="18"/>
  <c r="H289" i="18"/>
  <c r="H156" i="18"/>
  <c r="G177" i="1"/>
  <c r="F165" i="18"/>
  <c r="E186" i="1"/>
  <c r="D62" i="18"/>
  <c r="C83" i="1"/>
  <c r="H65" i="18"/>
  <c r="G86" i="1"/>
  <c r="F126" i="18"/>
  <c r="E147" i="1"/>
  <c r="G175" i="18"/>
  <c r="F196" i="1"/>
  <c r="H295" i="18"/>
  <c r="J301" i="18"/>
  <c r="H174" i="18"/>
  <c r="G195" i="1"/>
  <c r="H271" i="18"/>
  <c r="D221" i="18"/>
  <c r="C242" i="1"/>
  <c r="D225" i="18"/>
  <c r="C246" i="1"/>
  <c r="E120" i="18"/>
  <c r="D141" i="1"/>
  <c r="D198" i="18"/>
  <c r="C219" i="1"/>
  <c r="H95" i="1"/>
  <c r="I74" i="18"/>
  <c r="G331" i="18"/>
  <c r="D194" i="18"/>
  <c r="C215" i="1"/>
  <c r="I313" i="18"/>
  <c r="J326" i="18"/>
  <c r="G198" i="18"/>
  <c r="F219" i="1"/>
  <c r="F326" i="18"/>
  <c r="E248" i="18"/>
  <c r="D269" i="1"/>
  <c r="G216" i="18"/>
  <c r="F237" i="1"/>
  <c r="I236" i="18"/>
  <c r="H257" i="1"/>
  <c r="C148" i="18"/>
  <c r="B169" i="1"/>
  <c r="I278" i="18"/>
  <c r="C162" i="18"/>
  <c r="B183" i="1"/>
  <c r="A183" i="1"/>
  <c r="H105" i="18"/>
  <c r="G126" i="1"/>
  <c r="I220" i="18"/>
  <c r="H241" i="1"/>
  <c r="I183" i="18"/>
  <c r="H204" i="1"/>
  <c r="F187" i="18"/>
  <c r="E208" i="1"/>
  <c r="E109" i="18"/>
  <c r="D130" i="1"/>
  <c r="G168" i="18"/>
  <c r="F189" i="1"/>
  <c r="H200" i="18"/>
  <c r="G221" i="1"/>
  <c r="E111" i="18"/>
  <c r="D132" i="1"/>
  <c r="F316" i="18"/>
  <c r="I114" i="18"/>
  <c r="H135" i="1"/>
  <c r="I84" i="18"/>
  <c r="H105" i="1"/>
  <c r="F147" i="1"/>
  <c r="G126" i="18"/>
  <c r="C275" i="18"/>
  <c r="F280" i="18"/>
  <c r="C155" i="18"/>
  <c r="B176" i="1"/>
  <c r="A176" i="1"/>
  <c r="C139" i="18"/>
  <c r="B160" i="1"/>
  <c r="B139" i="18"/>
  <c r="J297" i="18"/>
  <c r="H297" i="18"/>
  <c r="B205" i="1"/>
  <c r="C184" i="18"/>
  <c r="F210" i="18"/>
  <c r="E231" i="1"/>
  <c r="I179" i="18"/>
  <c r="H200" i="1"/>
  <c r="J180" i="18"/>
  <c r="I201" i="1"/>
  <c r="E201" i="1"/>
  <c r="F180" i="18"/>
  <c r="H122" i="18"/>
  <c r="G143" i="1"/>
  <c r="J314" i="18"/>
  <c r="D122" i="18"/>
  <c r="C143" i="1"/>
  <c r="J193" i="18"/>
  <c r="I214" i="1"/>
  <c r="E127" i="18"/>
  <c r="D148" i="1"/>
  <c r="H278" i="18"/>
  <c r="C324" i="18"/>
  <c r="G271" i="18"/>
  <c r="F294" i="18"/>
  <c r="C330" i="18"/>
  <c r="G267" i="18"/>
  <c r="B194" i="1"/>
  <c r="C173" i="18"/>
  <c r="B173" i="18"/>
  <c r="E80" i="18"/>
  <c r="D101" i="1"/>
  <c r="G221" i="18"/>
  <c r="F242" i="1"/>
  <c r="F243" i="1"/>
  <c r="G222" i="18"/>
  <c r="I88" i="18"/>
  <c r="H109" i="1"/>
  <c r="F123" i="18"/>
  <c r="E144" i="1"/>
  <c r="E225" i="18"/>
  <c r="D246" i="1"/>
  <c r="G100" i="18"/>
  <c r="F121" i="1"/>
  <c r="I166" i="18"/>
  <c r="H187" i="1"/>
  <c r="D317" i="18"/>
  <c r="D128" i="18"/>
  <c r="C149" i="1"/>
  <c r="G124" i="1"/>
  <c r="H103" i="18"/>
  <c r="H128" i="18"/>
  <c r="G149" i="1"/>
  <c r="I228" i="1"/>
  <c r="J207" i="18"/>
  <c r="F108" i="1"/>
  <c r="G87" i="18"/>
  <c r="H100" i="18"/>
  <c r="G121" i="1"/>
  <c r="D144" i="18"/>
  <c r="C165" i="1"/>
  <c r="F144" i="18"/>
  <c r="E165" i="1"/>
  <c r="C222" i="1"/>
  <c r="D201" i="18"/>
  <c r="G276" i="18"/>
  <c r="K337" i="18"/>
  <c r="F67" i="18"/>
  <c r="E88" i="1"/>
  <c r="J261" i="18"/>
  <c r="I129" i="18"/>
  <c r="H150" i="1"/>
  <c r="J177" i="18"/>
  <c r="I198" i="1"/>
  <c r="G160" i="18"/>
  <c r="F181" i="1"/>
  <c r="D321" i="18"/>
  <c r="I133" i="18"/>
  <c r="H154" i="1"/>
  <c r="C123" i="1"/>
  <c r="D102" i="18"/>
  <c r="J211" i="18"/>
  <c r="I232" i="1"/>
  <c r="C261" i="18"/>
  <c r="B261" i="18"/>
  <c r="F290" i="18"/>
  <c r="D210" i="18"/>
  <c r="C231" i="1"/>
  <c r="I299" i="18"/>
  <c r="H309" i="18"/>
  <c r="D240" i="18"/>
  <c r="C261" i="1"/>
  <c r="J265" i="18"/>
  <c r="F113" i="18"/>
  <c r="E134" i="1"/>
  <c r="C211" i="18"/>
  <c r="B232" i="1"/>
  <c r="D104" i="1"/>
  <c r="E83" i="18"/>
  <c r="F102" i="18"/>
  <c r="E123" i="1"/>
  <c r="D78" i="1"/>
  <c r="E57" i="18"/>
  <c r="C78" i="1"/>
  <c r="D57" i="18"/>
  <c r="F167" i="18"/>
  <c r="E188" i="1"/>
  <c r="F121" i="18"/>
  <c r="E142" i="1"/>
  <c r="E212" i="18"/>
  <c r="D233" i="1"/>
  <c r="F220" i="18"/>
  <c r="E241" i="1"/>
  <c r="I170" i="18"/>
  <c r="H191" i="1"/>
  <c r="K340" i="18"/>
  <c r="B256" i="1"/>
  <c r="C235" i="18"/>
  <c r="F158" i="18"/>
  <c r="E179" i="1"/>
  <c r="C171" i="18"/>
  <c r="B192" i="1"/>
  <c r="B171" i="18"/>
  <c r="A192" i="1"/>
  <c r="H247" i="18"/>
  <c r="G268" i="1"/>
  <c r="C286" i="18"/>
  <c r="B286" i="18"/>
  <c r="H110" i="18"/>
  <c r="G131" i="1"/>
  <c r="G220" i="18"/>
  <c r="F241" i="1"/>
  <c r="D324" i="18"/>
  <c r="I138" i="18"/>
  <c r="H159" i="1"/>
  <c r="E134" i="18"/>
  <c r="D155" i="1"/>
  <c r="F328" i="18"/>
  <c r="E264" i="18"/>
  <c r="I247" i="18"/>
  <c r="H268" i="1"/>
  <c r="H162" i="18"/>
  <c r="G183" i="1"/>
  <c r="C195" i="18"/>
  <c r="B216" i="1"/>
  <c r="C115" i="1"/>
  <c r="D94" i="18"/>
  <c r="D145" i="18"/>
  <c r="C166" i="1"/>
  <c r="J189" i="18"/>
  <c r="I210" i="1"/>
  <c r="H279" i="18"/>
  <c r="D87" i="18"/>
  <c r="C108" i="1"/>
  <c r="H188" i="18"/>
  <c r="G209" i="1"/>
  <c r="B156" i="1"/>
  <c r="C135" i="18"/>
  <c r="B135" i="18"/>
  <c r="A156" i="1"/>
  <c r="H185" i="18"/>
  <c r="G206" i="1"/>
  <c r="I310" i="18"/>
  <c r="C142" i="18"/>
  <c r="B163" i="1"/>
  <c r="D214" i="18"/>
  <c r="C235" i="1"/>
  <c r="E336" i="18"/>
  <c r="C218" i="18"/>
  <c r="B239" i="1"/>
  <c r="B218" i="18"/>
  <c r="A239" i="1"/>
  <c r="G323" i="18"/>
  <c r="J282" i="18"/>
  <c r="G315" i="18"/>
  <c r="E136" i="18"/>
  <c r="D157" i="1"/>
  <c r="D72" i="18"/>
  <c r="C93" i="1"/>
  <c r="H234" i="18"/>
  <c r="G255" i="1"/>
  <c r="E168" i="18"/>
  <c r="D189" i="1"/>
  <c r="C307" i="18"/>
  <c r="B307" i="18"/>
  <c r="G310" i="18"/>
  <c r="F345" i="18"/>
  <c r="I238" i="18"/>
  <c r="H259" i="1"/>
  <c r="D335" i="18"/>
  <c r="I111" i="18"/>
  <c r="H132" i="1"/>
  <c r="C213" i="1"/>
  <c r="D192" i="18"/>
  <c r="F343" i="18"/>
  <c r="D188" i="18"/>
  <c r="C209" i="1"/>
  <c r="H141" i="18"/>
  <c r="G162" i="1"/>
  <c r="D360" i="18"/>
  <c r="E115" i="18"/>
  <c r="D136" i="1"/>
  <c r="G114" i="18"/>
  <c r="F135" i="1"/>
  <c r="E165" i="18"/>
  <c r="D186" i="1"/>
  <c r="C226" i="18"/>
  <c r="B247" i="1"/>
  <c r="B226" i="18"/>
  <c r="J226" i="18"/>
  <c r="I247" i="1"/>
  <c r="D86" i="1"/>
  <c r="E65" i="18"/>
  <c r="I68" i="18"/>
  <c r="H89" i="1"/>
  <c r="J200" i="18"/>
  <c r="I221" i="1"/>
  <c r="C140" i="18"/>
  <c r="B161" i="1"/>
  <c r="J320" i="18"/>
  <c r="I307" i="18"/>
  <c r="C217" i="18"/>
  <c r="B238" i="1"/>
  <c r="A216" i="1"/>
  <c r="E206" i="18"/>
  <c r="D227" i="1"/>
  <c r="D108" i="18"/>
  <c r="C129" i="1"/>
  <c r="A265" i="1"/>
  <c r="I335" i="18"/>
  <c r="F223" i="18"/>
  <c r="E244" i="1"/>
  <c r="H176" i="18"/>
  <c r="G197" i="1"/>
  <c r="I276" i="18"/>
  <c r="C342" i="18"/>
  <c r="B342" i="18"/>
  <c r="A177" i="1"/>
  <c r="K248" i="18"/>
  <c r="J269" i="1"/>
  <c r="H208" i="18"/>
  <c r="G229" i="1"/>
  <c r="E208" i="18"/>
  <c r="D229" i="1"/>
  <c r="C214" i="18"/>
  <c r="B235" i="1"/>
  <c r="C234" i="18"/>
  <c r="B255" i="1"/>
  <c r="H70" i="18"/>
  <c r="G91" i="1"/>
  <c r="F111" i="18"/>
  <c r="E132" i="1"/>
  <c r="F59" i="18"/>
  <c r="E80" i="1"/>
  <c r="J348" i="18"/>
  <c r="F251" i="1"/>
  <c r="G230" i="18"/>
  <c r="E152" i="18"/>
  <c r="D173" i="1"/>
  <c r="H147" i="18"/>
  <c r="G168" i="1"/>
  <c r="D179" i="18"/>
  <c r="C200" i="1"/>
  <c r="F189" i="18"/>
  <c r="E210" i="1"/>
  <c r="D333" i="18"/>
  <c r="E110" i="18"/>
  <c r="D131" i="1"/>
  <c r="J166" i="18"/>
  <c r="I187" i="1"/>
  <c r="C325" i="18"/>
  <c r="G344" i="18"/>
  <c r="G326" i="18"/>
  <c r="I209" i="18"/>
  <c r="H230" i="1"/>
  <c r="E290" i="18"/>
  <c r="J240" i="18"/>
  <c r="I261" i="1"/>
  <c r="J227" i="18"/>
  <c r="I248" i="1"/>
  <c r="C248" i="18"/>
  <c r="B269" i="1"/>
  <c r="H281" i="18"/>
  <c r="E148" i="18"/>
  <c r="D169" i="1"/>
  <c r="G294" i="18"/>
  <c r="E235" i="18"/>
  <c r="D256" i="1"/>
  <c r="C338" i="18"/>
  <c r="B338" i="18"/>
  <c r="J335" i="18"/>
  <c r="G93" i="18"/>
  <c r="F114" i="1"/>
  <c r="H315" i="18"/>
  <c r="I72" i="18"/>
  <c r="H93" i="1"/>
  <c r="D79" i="18"/>
  <c r="C100" i="1"/>
  <c r="E122" i="1"/>
  <c r="F101" i="18"/>
  <c r="C59" i="18"/>
  <c r="B80" i="1"/>
  <c r="F214" i="18"/>
  <c r="E235" i="1"/>
  <c r="J347" i="18"/>
  <c r="H274" i="18"/>
  <c r="F65" i="18"/>
  <c r="E86" i="1"/>
  <c r="I280" i="18"/>
  <c r="F217" i="18"/>
  <c r="E238" i="1"/>
  <c r="J175" i="18"/>
  <c r="I196" i="1"/>
  <c r="I228" i="18"/>
  <c r="H249" i="1"/>
  <c r="G147" i="18"/>
  <c r="F168" i="1"/>
  <c r="D266" i="18"/>
  <c r="H266" i="18"/>
  <c r="D126" i="18"/>
  <c r="C147" i="1"/>
  <c r="G232" i="18"/>
  <c r="F253" i="1"/>
  <c r="E348" i="18"/>
  <c r="H238" i="1"/>
  <c r="I217" i="18"/>
  <c r="D322" i="18"/>
  <c r="K311" i="18"/>
  <c r="E193" i="18"/>
  <c r="D214" i="1"/>
  <c r="H193" i="18"/>
  <c r="G214" i="1"/>
  <c r="H314" i="18"/>
  <c r="E314" i="18"/>
  <c r="D203" i="18"/>
  <c r="C224" i="1"/>
  <c r="K314" i="18"/>
  <c r="I314" i="18"/>
  <c r="H287" i="18"/>
  <c r="G122" i="18"/>
  <c r="F143" i="1"/>
  <c r="E318" i="18"/>
  <c r="D107" i="18"/>
  <c r="C128" i="1"/>
  <c r="G182" i="18"/>
  <c r="F203" i="1"/>
  <c r="I263" i="18"/>
  <c r="F246" i="18"/>
  <c r="E267" i="1"/>
  <c r="G263" i="18"/>
  <c r="D151" i="1"/>
  <c r="E130" i="18"/>
  <c r="F307" i="18"/>
  <c r="G330" i="18"/>
  <c r="C118" i="18"/>
  <c r="B139" i="1"/>
  <c r="F221" i="18"/>
  <c r="E242" i="1"/>
  <c r="J222" i="18"/>
  <c r="I243" i="1"/>
  <c r="E123" i="18"/>
  <c r="D144" i="1"/>
  <c r="D120" i="18"/>
  <c r="C141" i="1"/>
  <c r="I100" i="18"/>
  <c r="H121" i="1"/>
  <c r="E166" i="18"/>
  <c r="D187" i="1"/>
  <c r="C198" i="18"/>
  <c r="B219" i="1"/>
  <c r="E103" i="18"/>
  <c r="D124" i="1"/>
  <c r="C103" i="18"/>
  <c r="B124" i="1"/>
  <c r="B103" i="18"/>
  <c r="A124" i="1"/>
  <c r="G285" i="18"/>
  <c r="E207" i="18"/>
  <c r="D228" i="1"/>
  <c r="C74" i="18"/>
  <c r="B95" i="1"/>
  <c r="I144" i="18"/>
  <c r="H165" i="1"/>
  <c r="J206" i="18"/>
  <c r="I227" i="1"/>
  <c r="H74" i="18"/>
  <c r="G95" i="1"/>
  <c r="G172" i="18"/>
  <c r="F193" i="1"/>
  <c r="E244" i="18"/>
  <c r="D265" i="1"/>
  <c r="J337" i="18"/>
  <c r="D268" i="18"/>
  <c r="E193" i="1"/>
  <c r="F172" i="18"/>
  <c r="F227" i="18"/>
  <c r="E248" i="1"/>
  <c r="H227" i="18"/>
  <c r="G248" i="1"/>
  <c r="C265" i="18"/>
  <c r="E125" i="18"/>
  <c r="D146" i="1"/>
  <c r="I265" i="18"/>
  <c r="C298" i="18"/>
  <c r="I268" i="18"/>
  <c r="J174" i="18"/>
  <c r="I195" i="1"/>
  <c r="D161" i="18"/>
  <c r="C182" i="1"/>
  <c r="D125" i="18"/>
  <c r="C146" i="1"/>
  <c r="E108" i="18"/>
  <c r="D129" i="1"/>
  <c r="C240" i="18"/>
  <c r="B261" i="1"/>
  <c r="I231" i="18"/>
  <c r="H252" i="1"/>
  <c r="I104" i="18"/>
  <c r="H125" i="1"/>
  <c r="I248" i="18"/>
  <c r="H269" i="1"/>
  <c r="I157" i="18"/>
  <c r="H178" i="1"/>
  <c r="E113" i="18"/>
  <c r="D134" i="1"/>
  <c r="G240" i="18"/>
  <c r="F261" i="1"/>
  <c r="F57" i="18"/>
  <c r="E78" i="1"/>
  <c r="C133" i="18"/>
  <c r="B154" i="1"/>
  <c r="F329" i="18"/>
  <c r="C76" i="18"/>
  <c r="B97" i="1"/>
  <c r="J302" i="18"/>
  <c r="E240" i="18"/>
  <c r="D261" i="1"/>
  <c r="B268" i="1"/>
  <c r="C247" i="18"/>
  <c r="H148" i="18"/>
  <c r="G169" i="1"/>
  <c r="F318" i="18"/>
  <c r="C97" i="1"/>
  <c r="D76" i="18"/>
  <c r="E82" i="1"/>
  <c r="F61" i="18"/>
  <c r="F148" i="18"/>
  <c r="E169" i="1"/>
  <c r="C138" i="18"/>
  <c r="B159" i="1"/>
  <c r="B138" i="18"/>
  <c r="A159" i="1"/>
  <c r="F155" i="1"/>
  <c r="G134" i="18"/>
  <c r="C183" i="1"/>
  <c r="D162" i="18"/>
  <c r="H264" i="18"/>
  <c r="G264" i="18"/>
  <c r="J247" i="18"/>
  <c r="I268" i="1"/>
  <c r="F161" i="18"/>
  <c r="E182" i="1"/>
  <c r="G60" i="18"/>
  <c r="F81" i="1"/>
  <c r="G107" i="18"/>
  <c r="F128" i="1"/>
  <c r="F283" i="18"/>
  <c r="G334" i="18"/>
  <c r="C241" i="18"/>
  <c r="B262" i="1"/>
  <c r="B241" i="18"/>
  <c r="A262" i="1"/>
  <c r="I334" i="18"/>
  <c r="D70" i="18"/>
  <c r="C91" i="1"/>
  <c r="C336" i="18"/>
  <c r="C205" i="18"/>
  <c r="B226" i="1"/>
  <c r="D237" i="18"/>
  <c r="C258" i="1"/>
  <c r="D82" i="18"/>
  <c r="C103" i="1"/>
  <c r="J234" i="18"/>
  <c r="I255" i="1"/>
  <c r="G305" i="18"/>
  <c r="C323" i="18"/>
  <c r="B323" i="18"/>
  <c r="C93" i="18"/>
  <c r="B114" i="1"/>
  <c r="G282" i="18"/>
  <c r="I315" i="18"/>
  <c r="H136" i="18"/>
  <c r="G157" i="1"/>
  <c r="F234" i="18"/>
  <c r="E255" i="1"/>
  <c r="C168" i="18"/>
  <c r="B189" i="1"/>
  <c r="C70" i="18"/>
  <c r="B91" i="1"/>
  <c r="A91" i="1"/>
  <c r="B70" i="18"/>
  <c r="G137" i="1"/>
  <c r="H116" i="18"/>
  <c r="C288" i="18"/>
  <c r="B288" i="18"/>
  <c r="D273" i="18"/>
  <c r="C238" i="18"/>
  <c r="B259" i="1"/>
  <c r="B238" i="18"/>
  <c r="A259" i="1"/>
  <c r="D343" i="18"/>
  <c r="J169" i="18"/>
  <c r="I190" i="1"/>
  <c r="D141" i="18"/>
  <c r="C162" i="1"/>
  <c r="K346" i="18"/>
  <c r="F177" i="1"/>
  <c r="G156" i="18"/>
  <c r="E149" i="18"/>
  <c r="D170" i="1"/>
  <c r="C289" i="18"/>
  <c r="C146" i="18"/>
  <c r="B167" i="1"/>
  <c r="B146" i="18"/>
  <c r="A167" i="1"/>
  <c r="I64" i="18"/>
  <c r="H85" i="1"/>
  <c r="F360" i="18"/>
  <c r="G153" i="18"/>
  <c r="F174" i="1"/>
  <c r="G304" i="18"/>
  <c r="E68" i="18"/>
  <c r="D89" i="1"/>
  <c r="F226" i="18"/>
  <c r="E247" i="1"/>
  <c r="C107" i="18"/>
  <c r="B128" i="1"/>
  <c r="A128" i="1"/>
  <c r="B107" i="18"/>
  <c r="F229" i="1"/>
  <c r="G208" i="18"/>
  <c r="F170" i="18"/>
  <c r="E191" i="1"/>
  <c r="G91" i="18"/>
  <c r="F112" i="1"/>
  <c r="A261" i="1"/>
  <c r="B73" i="18"/>
  <c r="B195" i="18"/>
  <c r="G56" i="18"/>
  <c r="F77" i="1"/>
  <c r="B244" i="18"/>
  <c r="D118" i="18"/>
  <c r="C139" i="1"/>
  <c r="G80" i="1"/>
  <c r="H59" i="18"/>
  <c r="H150" i="18"/>
  <c r="G171" i="1"/>
  <c r="C242" i="18"/>
  <c r="B263" i="1"/>
  <c r="E289" i="18"/>
  <c r="B336" i="18"/>
  <c r="B156" i="18"/>
  <c r="E265" i="18"/>
  <c r="J318" i="18"/>
  <c r="I190" i="18"/>
  <c r="H211" i="1"/>
  <c r="D135" i="18"/>
  <c r="C156" i="1"/>
  <c r="F338" i="18"/>
  <c r="E130" i="1"/>
  <c r="F109" i="18"/>
  <c r="D168" i="18"/>
  <c r="C189" i="1"/>
  <c r="C141" i="18"/>
  <c r="B162" i="1"/>
  <c r="B141" i="18"/>
  <c r="A162" i="1"/>
  <c r="H82" i="18"/>
  <c r="G103" i="1"/>
  <c r="F185" i="18"/>
  <c r="E206" i="1"/>
  <c r="D112" i="18"/>
  <c r="C133" i="1"/>
  <c r="G53" i="18"/>
  <c r="F74" i="1"/>
  <c r="F242" i="18"/>
  <c r="E263" i="1"/>
  <c r="E280" i="18"/>
  <c r="J322" i="18"/>
  <c r="C152" i="18"/>
  <c r="B173" i="1"/>
  <c r="A173" i="1"/>
  <c r="I301" i="18"/>
  <c r="G173" i="1"/>
  <c r="H152" i="18"/>
  <c r="C163" i="18"/>
  <c r="B184" i="1"/>
  <c r="B163" i="18"/>
  <c r="I325" i="18"/>
  <c r="D325" i="18"/>
  <c r="E100" i="18"/>
  <c r="D121" i="1"/>
  <c r="D207" i="18"/>
  <c r="C228" i="1"/>
  <c r="F272" i="18"/>
  <c r="E349" i="18"/>
  <c r="F150" i="1"/>
  <c r="G129" i="18"/>
  <c r="J244" i="18"/>
  <c r="I265" i="1"/>
  <c r="F265" i="18"/>
  <c r="H90" i="18"/>
  <c r="G111" i="1"/>
  <c r="E96" i="18"/>
  <c r="D117" i="1"/>
  <c r="I197" i="18"/>
  <c r="H218" i="1"/>
  <c r="J170" i="18"/>
  <c r="I191" i="1"/>
  <c r="G328" i="18"/>
  <c r="G110" i="18"/>
  <c r="F131" i="1"/>
  <c r="H138" i="18"/>
  <c r="G159" i="1"/>
  <c r="D195" i="18"/>
  <c r="C216" i="1"/>
  <c r="I69" i="18"/>
  <c r="H90" i="1"/>
  <c r="H76" i="18"/>
  <c r="G97" i="1"/>
  <c r="I205" i="18"/>
  <c r="H226" i="1"/>
  <c r="E188" i="18"/>
  <c r="D209" i="1"/>
  <c r="G178" i="18"/>
  <c r="F199" i="1"/>
  <c r="H307" i="18"/>
  <c r="H288" i="18"/>
  <c r="G343" i="18"/>
  <c r="H146" i="18"/>
  <c r="G167" i="1"/>
  <c r="E275" i="18"/>
  <c r="J266" i="18"/>
  <c r="F232" i="18"/>
  <c r="E253" i="1"/>
  <c r="J311" i="18"/>
  <c r="F89" i="18"/>
  <c r="E110" i="1"/>
  <c r="E172" i="18"/>
  <c r="D193" i="1"/>
  <c r="H300" i="18"/>
  <c r="G300" i="18"/>
  <c r="D348" i="18"/>
  <c r="I232" i="18"/>
  <c r="H253" i="1"/>
  <c r="F92" i="18"/>
  <c r="E113" i="1"/>
  <c r="C92" i="18"/>
  <c r="B113" i="1"/>
  <c r="B92" i="18"/>
  <c r="A113" i="1"/>
  <c r="C230" i="18"/>
  <c r="B251" i="1"/>
  <c r="B230" i="18"/>
  <c r="A251" i="1"/>
  <c r="G210" i="18"/>
  <c r="F231" i="1"/>
  <c r="I287" i="18"/>
  <c r="J287" i="18"/>
  <c r="I203" i="18"/>
  <c r="H224" i="1"/>
  <c r="C203" i="18"/>
  <c r="B224" i="1"/>
  <c r="G98" i="18"/>
  <c r="F119" i="1"/>
  <c r="F203" i="18"/>
  <c r="E224" i="1"/>
  <c r="E98" i="18"/>
  <c r="D119" i="1"/>
  <c r="C89" i="18"/>
  <c r="B110" i="1"/>
  <c r="B89" i="18"/>
  <c r="A110" i="1"/>
  <c r="C145" i="18"/>
  <c r="B166" i="1"/>
  <c r="A166" i="1"/>
  <c r="I269" i="18"/>
  <c r="G303" i="18"/>
  <c r="E333" i="18"/>
  <c r="D307" i="18"/>
  <c r="I272" i="18"/>
  <c r="G118" i="18"/>
  <c r="F139" i="1"/>
  <c r="C221" i="18"/>
  <c r="B242" i="1"/>
  <c r="A242" i="1"/>
  <c r="F222" i="18"/>
  <c r="E243" i="1"/>
  <c r="H123" i="18"/>
  <c r="G144" i="1"/>
  <c r="E222" i="18"/>
  <c r="D243" i="1"/>
  <c r="C100" i="18"/>
  <c r="B121" i="1"/>
  <c r="B100" i="18"/>
  <c r="A121" i="1"/>
  <c r="G166" i="18"/>
  <c r="F187" i="1"/>
  <c r="H173" i="18"/>
  <c r="G194" i="1"/>
  <c r="D166" i="18"/>
  <c r="C187" i="1"/>
  <c r="E285" i="18"/>
  <c r="G207" i="18"/>
  <c r="F228" i="1"/>
  <c r="E91" i="18"/>
  <c r="D112" i="1"/>
  <c r="J349" i="18"/>
  <c r="I277" i="18"/>
  <c r="H277" i="18"/>
  <c r="I349" i="18"/>
  <c r="F319" i="18"/>
  <c r="I244" i="18"/>
  <c r="H265" i="1"/>
  <c r="I321" i="18"/>
  <c r="H261" i="18"/>
  <c r="F320" i="18"/>
  <c r="D313" i="18"/>
  <c r="D211" i="18"/>
  <c r="C232" i="1"/>
  <c r="H268" i="18"/>
  <c r="J209" i="18"/>
  <c r="I230" i="1"/>
  <c r="C194" i="18"/>
  <c r="B215" i="1"/>
  <c r="B194" i="18"/>
  <c r="G102" i="18"/>
  <c r="F123" i="1"/>
  <c r="F321" i="18"/>
  <c r="D91" i="18"/>
  <c r="C112" i="1"/>
  <c r="H181" i="18"/>
  <c r="G202" i="1"/>
  <c r="D191" i="18"/>
  <c r="C212" i="1"/>
  <c r="G137" i="18"/>
  <c r="F158" i="1"/>
  <c r="F205" i="18"/>
  <c r="E226" i="1"/>
  <c r="H265" i="18"/>
  <c r="I142" i="18"/>
  <c r="H163" i="1"/>
  <c r="G151" i="18"/>
  <c r="F172" i="1"/>
  <c r="F248" i="18"/>
  <c r="E269" i="1"/>
  <c r="I302" i="18"/>
  <c r="E174" i="18"/>
  <c r="D195" i="1"/>
  <c r="F90" i="18"/>
  <c r="E111" i="1"/>
  <c r="F324" i="18"/>
  <c r="I213" i="18"/>
  <c r="H234" i="1"/>
  <c r="C108" i="18"/>
  <c r="B129" i="1"/>
  <c r="A129" i="1"/>
  <c r="D291" i="18"/>
  <c r="C245" i="18"/>
  <c r="B266" i="1"/>
  <c r="E224" i="18"/>
  <c r="D245" i="1"/>
  <c r="I127" i="18"/>
  <c r="H148" i="1"/>
  <c r="F107" i="18"/>
  <c r="E128" i="1"/>
  <c r="E229" i="1"/>
  <c r="F208" i="18"/>
  <c r="C127" i="18"/>
  <c r="B148" i="1"/>
  <c r="G148" i="18"/>
  <c r="F169" i="1"/>
  <c r="I264" i="18"/>
  <c r="I293" i="18"/>
  <c r="C264" i="18"/>
  <c r="B264" i="18"/>
  <c r="C161" i="18"/>
  <c r="B182" i="1"/>
  <c r="A182" i="1"/>
  <c r="F159" i="1"/>
  <c r="G138" i="18"/>
  <c r="G339" i="18"/>
  <c r="J208" i="18"/>
  <c r="I229" i="1"/>
  <c r="H302" i="18"/>
  <c r="I241" i="18"/>
  <c r="H262" i="1"/>
  <c r="C334" i="18"/>
  <c r="F334" i="18"/>
  <c r="F81" i="18"/>
  <c r="E102" i="1"/>
  <c r="I279" i="18"/>
  <c r="C143" i="18"/>
  <c r="B164" i="1"/>
  <c r="A164" i="1"/>
  <c r="E116" i="18"/>
  <c r="D137" i="1"/>
  <c r="B100" i="1"/>
  <c r="C79" i="18"/>
  <c r="A100" i="1"/>
  <c r="G131" i="18"/>
  <c r="F152" i="1"/>
  <c r="E95" i="18"/>
  <c r="D116" i="1"/>
  <c r="I336" i="18"/>
  <c r="I282" i="18"/>
  <c r="D315" i="18"/>
  <c r="D136" i="18"/>
  <c r="C157" i="1"/>
  <c r="C63" i="18"/>
  <c r="B84" i="1"/>
  <c r="A84" i="1"/>
  <c r="B63" i="18"/>
  <c r="C243" i="18"/>
  <c r="B264" i="1"/>
  <c r="B243" i="18"/>
  <c r="G307" i="18"/>
  <c r="G288" i="18"/>
  <c r="C310" i="18"/>
  <c r="G200" i="18"/>
  <c r="F221" i="1"/>
  <c r="F169" i="18"/>
  <c r="E190" i="1"/>
  <c r="I345" i="18"/>
  <c r="G335" i="18"/>
  <c r="F346" i="18"/>
  <c r="F115" i="18"/>
  <c r="E136" i="1"/>
  <c r="E170" i="18"/>
  <c r="D191" i="1"/>
  <c r="H170" i="1"/>
  <c r="I149" i="18"/>
  <c r="D146" i="18"/>
  <c r="C167" i="1"/>
  <c r="C239" i="18"/>
  <c r="B260" i="1"/>
  <c r="G59" i="18"/>
  <c r="F80" i="1"/>
  <c r="K347" i="18"/>
  <c r="H64" i="18"/>
  <c r="G85" i="1"/>
  <c r="F114" i="18"/>
  <c r="E135" i="1"/>
  <c r="D200" i="18"/>
  <c r="C221" i="1"/>
  <c r="F191" i="18"/>
  <c r="E212" i="1"/>
  <c r="I274" i="18"/>
  <c r="I226" i="18"/>
  <c r="H247" i="1"/>
  <c r="C153" i="18"/>
  <c r="B174" i="1"/>
  <c r="B143" i="18"/>
  <c r="B324" i="18"/>
  <c r="B130" i="18"/>
  <c r="A205" i="1"/>
  <c r="D300" i="18"/>
  <c r="H157" i="18"/>
  <c r="G178" i="1"/>
  <c r="E169" i="18"/>
  <c r="D190" i="1"/>
  <c r="A258" i="1"/>
  <c r="H214" i="1"/>
  <c r="I193" i="18"/>
  <c r="E319" i="18"/>
  <c r="B240" i="18"/>
  <c r="A94" i="1"/>
  <c r="E267" i="18"/>
  <c r="G244" i="18"/>
  <c r="F265" i="1"/>
  <c r="G262" i="1"/>
  <c r="H241" i="18"/>
  <c r="G125" i="18"/>
  <c r="F146" i="1"/>
  <c r="A169" i="1"/>
  <c r="B145" i="18"/>
  <c r="E156" i="18"/>
  <c r="D177" i="1"/>
  <c r="A82" i="1"/>
  <c r="F190" i="18"/>
  <c r="E211" i="1"/>
  <c r="I199" i="18"/>
  <c r="H220" i="1"/>
  <c r="J285" i="18"/>
  <c r="F198" i="18"/>
  <c r="E219" i="1"/>
  <c r="J303" i="18"/>
  <c r="B227" i="1"/>
  <c r="C206" i="18"/>
  <c r="H349" i="18"/>
  <c r="F178" i="1"/>
  <c r="G157" i="18"/>
  <c r="G144" i="18"/>
  <c r="F165" i="1"/>
  <c r="D244" i="18"/>
  <c r="C265" i="1"/>
  <c r="G74" i="18"/>
  <c r="F95" i="1"/>
  <c r="C129" i="18"/>
  <c r="B150" i="1"/>
  <c r="I326" i="18"/>
  <c r="K321" i="18"/>
  <c r="I194" i="18"/>
  <c r="H215" i="1"/>
  <c r="J313" i="18"/>
  <c r="G321" i="18"/>
  <c r="C268" i="18"/>
  <c r="F337" i="18"/>
  <c r="G324" i="18"/>
  <c r="C290" i="18"/>
  <c r="J198" i="18"/>
  <c r="I219" i="1"/>
  <c r="H344" i="18"/>
  <c r="C321" i="18"/>
  <c r="C113" i="18"/>
  <c r="B134" i="1"/>
  <c r="F212" i="18"/>
  <c r="E233" i="1"/>
  <c r="H296" i="18"/>
  <c r="F313" i="18"/>
  <c r="E157" i="1"/>
  <c r="F136" i="18"/>
  <c r="G269" i="18"/>
  <c r="F174" i="18"/>
  <c r="E195" i="1"/>
  <c r="F133" i="18"/>
  <c r="E154" i="1"/>
  <c r="J167" i="18"/>
  <c r="I188" i="1"/>
  <c r="F150" i="18"/>
  <c r="E171" i="1"/>
  <c r="E182" i="18"/>
  <c r="D203" i="1"/>
  <c r="G236" i="18"/>
  <c r="F257" i="1"/>
  <c r="C189" i="18"/>
  <c r="B210" i="1"/>
  <c r="G235" i="18"/>
  <c r="F256" i="1"/>
  <c r="H77" i="1"/>
  <c r="I56" i="18"/>
  <c r="C56" i="18"/>
  <c r="B77" i="1"/>
  <c r="J195" i="18"/>
  <c r="I216" i="1"/>
  <c r="E286" i="18"/>
  <c r="E107" i="18"/>
  <c r="D128" i="1"/>
  <c r="D81" i="18"/>
  <c r="C102" i="1"/>
  <c r="I60" i="18"/>
  <c r="H81" i="1"/>
  <c r="C155" i="1"/>
  <c r="D134" i="18"/>
  <c r="D264" i="18"/>
  <c r="F291" i="18"/>
  <c r="E302" i="18"/>
  <c r="I158" i="18"/>
  <c r="H179" i="1"/>
  <c r="H333" i="18"/>
  <c r="F87" i="1"/>
  <c r="G66" i="18"/>
  <c r="C318" i="18"/>
  <c r="F97" i="1"/>
  <c r="G76" i="18"/>
  <c r="B79" i="1"/>
  <c r="C58" i="18"/>
  <c r="H61" i="18"/>
  <c r="G82" i="1"/>
  <c r="I188" i="18"/>
  <c r="H209" i="1"/>
  <c r="F237" i="18"/>
  <c r="E258" i="1"/>
  <c r="D71" i="18"/>
  <c r="C92" i="1"/>
  <c r="E315" i="18"/>
  <c r="C106" i="18"/>
  <c r="B127" i="1"/>
  <c r="G242" i="18"/>
  <c r="F263" i="1"/>
  <c r="C188" i="18"/>
  <c r="B209" i="1"/>
  <c r="I176" i="18"/>
  <c r="H197" i="1"/>
  <c r="F93" i="18"/>
  <c r="E114" i="1"/>
  <c r="H282" i="18"/>
  <c r="F202" i="18"/>
  <c r="E223" i="1"/>
  <c r="H219" i="18"/>
  <c r="G240" i="1"/>
  <c r="C154" i="18"/>
  <c r="B175" i="1"/>
  <c r="E239" i="18"/>
  <c r="D260" i="1"/>
  <c r="G84" i="1"/>
  <c r="H63" i="18"/>
  <c r="G82" i="18"/>
  <c r="F103" i="1"/>
  <c r="D221" i="1"/>
  <c r="E200" i="18"/>
  <c r="E192" i="18"/>
  <c r="D213" i="1"/>
  <c r="F62" i="18"/>
  <c r="E83" i="1"/>
  <c r="H312" i="18"/>
  <c r="E71" i="18"/>
  <c r="D92" i="1"/>
  <c r="D346" i="18"/>
  <c r="H170" i="18"/>
  <c r="G191" i="1"/>
  <c r="F95" i="18"/>
  <c r="E116" i="1"/>
  <c r="C190" i="1"/>
  <c r="D169" i="18"/>
  <c r="G170" i="18"/>
  <c r="F191" i="1"/>
  <c r="H360" i="18"/>
  <c r="H92" i="1"/>
  <c r="I71" i="18"/>
  <c r="G298" i="18"/>
  <c r="E59" i="18"/>
  <c r="D80" i="1"/>
  <c r="H347" i="18"/>
  <c r="I65" i="18"/>
  <c r="H86" i="1"/>
  <c r="C247" i="1"/>
  <c r="D226" i="18"/>
  <c r="I55" i="18"/>
  <c r="H76" i="1"/>
  <c r="J345" i="18"/>
  <c r="K330" i="18"/>
  <c r="I237" i="18"/>
  <c r="H258" i="1"/>
  <c r="F142" i="18"/>
  <c r="E163" i="1"/>
  <c r="B154" i="18"/>
  <c r="H134" i="18"/>
  <c r="G155" i="1"/>
  <c r="K240" i="18"/>
  <c r="J261" i="1"/>
  <c r="B58" i="18"/>
  <c r="B267" i="18"/>
  <c r="F104" i="18"/>
  <c r="E125" i="1"/>
  <c r="H53" i="18"/>
  <c r="G74" i="1"/>
  <c r="G149" i="18"/>
  <c r="F170" i="1"/>
  <c r="E88" i="18"/>
  <c r="D109" i="1"/>
  <c r="F166" i="18"/>
  <c r="E187" i="1"/>
  <c r="E340" i="18"/>
  <c r="C326" i="18"/>
  <c r="E259" i="18"/>
  <c r="K203" i="18"/>
  <c r="J224" i="1"/>
  <c r="J279" i="18"/>
  <c r="J213" i="18"/>
  <c r="I234" i="1"/>
  <c r="D208" i="18"/>
  <c r="C229" i="1"/>
  <c r="D127" i="18"/>
  <c r="C148" i="1"/>
  <c r="I267" i="18"/>
  <c r="G336" i="18"/>
  <c r="J273" i="18"/>
  <c r="E154" i="18"/>
  <c r="D175" i="1"/>
  <c r="D288" i="18"/>
  <c r="E93" i="18"/>
  <c r="D114" i="1"/>
  <c r="D336" i="18"/>
  <c r="I323" i="18"/>
  <c r="F63" i="18"/>
  <c r="E84" i="1"/>
  <c r="D202" i="18"/>
  <c r="C223" i="1"/>
  <c r="F219" i="18"/>
  <c r="E240" i="1"/>
  <c r="G154" i="18"/>
  <c r="F175" i="1"/>
  <c r="H260" i="1"/>
  <c r="I239" i="18"/>
  <c r="F84" i="1"/>
  <c r="G63" i="18"/>
  <c r="H243" i="18"/>
  <c r="G264" i="1"/>
  <c r="F91" i="1"/>
  <c r="G70" i="18"/>
  <c r="D306" i="18"/>
  <c r="H273" i="18"/>
  <c r="D207" i="1"/>
  <c r="E186" i="18"/>
  <c r="D260" i="18"/>
  <c r="C132" i="1"/>
  <c r="D111" i="18"/>
  <c r="G116" i="18"/>
  <c r="F137" i="1"/>
  <c r="G316" i="18"/>
  <c r="G71" i="18"/>
  <c r="F92" i="1"/>
  <c r="D185" i="18"/>
  <c r="C206" i="1"/>
  <c r="I289" i="18"/>
  <c r="H99" i="18"/>
  <c r="G120" i="1"/>
  <c r="E316" i="18"/>
  <c r="G312" i="18"/>
  <c r="I259" i="18"/>
  <c r="E64" i="18"/>
  <c r="D85" i="1"/>
  <c r="D64" i="18"/>
  <c r="C85" i="1"/>
  <c r="E114" i="18"/>
  <c r="D135" i="1"/>
  <c r="F347" i="18"/>
  <c r="H153" i="18"/>
  <c r="G174" i="1"/>
  <c r="E347" i="18"/>
  <c r="E226" i="18"/>
  <c r="D247" i="1"/>
  <c r="E55" i="18"/>
  <c r="D76" i="1"/>
  <c r="H343" i="18"/>
  <c r="H192" i="18"/>
  <c r="G213" i="1"/>
  <c r="E194" i="18"/>
  <c r="D215" i="1"/>
  <c r="I115" i="18"/>
  <c r="H136" i="1"/>
  <c r="A150" i="1"/>
  <c r="D314" i="18"/>
  <c r="H154" i="18"/>
  <c r="G175" i="1"/>
  <c r="K264" i="18"/>
  <c r="D173" i="18"/>
  <c r="C194" i="1"/>
  <c r="C269" i="18"/>
  <c r="F58" i="18"/>
  <c r="E79" i="1"/>
  <c r="E288" i="18"/>
  <c r="H163" i="18"/>
  <c r="G184" i="1"/>
  <c r="C229" i="18"/>
  <c r="B250" i="1"/>
  <c r="D61" i="18"/>
  <c r="C82" i="1"/>
  <c r="H199" i="18"/>
  <c r="G220" i="1"/>
  <c r="I317" i="18"/>
  <c r="F80" i="18"/>
  <c r="E101" i="1"/>
  <c r="G141" i="1"/>
  <c r="H120" i="18"/>
  <c r="H145" i="1"/>
  <c r="I124" i="18"/>
  <c r="D80" i="18"/>
  <c r="C101" i="1"/>
  <c r="C106" i="1"/>
  <c r="D85" i="18"/>
  <c r="C97" i="18"/>
  <c r="B118" i="1"/>
  <c r="E306" i="18"/>
  <c r="F206" i="18"/>
  <c r="E227" i="1"/>
  <c r="F299" i="18"/>
  <c r="E144" i="18"/>
  <c r="D165" i="1"/>
  <c r="H244" i="18"/>
  <c r="G265" i="1"/>
  <c r="E129" i="18"/>
  <c r="D150" i="1"/>
  <c r="H313" i="18"/>
  <c r="I216" i="18"/>
  <c r="H237" i="1"/>
  <c r="G290" i="18"/>
  <c r="I163" i="18"/>
  <c r="H184" i="1"/>
  <c r="D298" i="18"/>
  <c r="H216" i="18"/>
  <c r="G237" i="1"/>
  <c r="H341" i="18"/>
  <c r="C201" i="18"/>
  <c r="B222" i="1"/>
  <c r="C297" i="18"/>
  <c r="H137" i="18"/>
  <c r="G158" i="1"/>
  <c r="D231" i="18"/>
  <c r="C252" i="1"/>
  <c r="E296" i="18"/>
  <c r="D204" i="18"/>
  <c r="C225" i="1"/>
  <c r="H83" i="18"/>
  <c r="G104" i="1"/>
  <c r="F240" i="18"/>
  <c r="E261" i="1"/>
  <c r="J324" i="18"/>
  <c r="D150" i="18"/>
  <c r="C171" i="1"/>
  <c r="J340" i="18"/>
  <c r="C111" i="1"/>
  <c r="D90" i="18"/>
  <c r="E191" i="18"/>
  <c r="D212" i="1"/>
  <c r="H115" i="18"/>
  <c r="G136" i="1"/>
  <c r="C340" i="18"/>
  <c r="I240" i="18"/>
  <c r="H261" i="1"/>
  <c r="D105" i="18"/>
  <c r="C126" i="1"/>
  <c r="F56" i="18"/>
  <c r="E77" i="1"/>
  <c r="G247" i="18"/>
  <c r="F268" i="1"/>
  <c r="H108" i="18"/>
  <c r="G129" i="1"/>
  <c r="F130" i="18"/>
  <c r="E151" i="1"/>
  <c r="E269" i="18"/>
  <c r="C266" i="1"/>
  <c r="D245" i="18"/>
  <c r="G262" i="18"/>
  <c r="F216" i="1"/>
  <c r="G195" i="18"/>
  <c r="H293" i="18"/>
  <c r="C291" i="18"/>
  <c r="G128" i="1"/>
  <c r="H107" i="18"/>
  <c r="F163" i="18"/>
  <c r="E184" i="1"/>
  <c r="K318" i="18"/>
  <c r="D334" i="18"/>
  <c r="F279" i="18"/>
  <c r="H66" i="18"/>
  <c r="G87" i="1"/>
  <c r="E241" i="18"/>
  <c r="D262" i="1"/>
  <c r="G58" i="18"/>
  <c r="F79" i="1"/>
  <c r="G183" i="18"/>
  <c r="F204" i="1"/>
  <c r="C186" i="18"/>
  <c r="B207" i="1"/>
  <c r="I58" i="18"/>
  <c r="H79" i="1"/>
  <c r="I242" i="18"/>
  <c r="H263" i="1"/>
  <c r="D86" i="18"/>
  <c r="C107" i="1"/>
  <c r="D178" i="18"/>
  <c r="C199" i="1"/>
  <c r="D338" i="18"/>
  <c r="J214" i="18"/>
  <c r="I235" i="1"/>
  <c r="I93" i="18"/>
  <c r="H114" i="1"/>
  <c r="C95" i="18"/>
  <c r="B116" i="1"/>
  <c r="C86" i="18"/>
  <c r="B107" i="1"/>
  <c r="H223" i="1"/>
  <c r="I202" i="18"/>
  <c r="D239" i="18"/>
  <c r="C260" i="1"/>
  <c r="G72" i="18"/>
  <c r="F93" i="1"/>
  <c r="D117" i="18"/>
  <c r="C138" i="1"/>
  <c r="I243" i="18"/>
  <c r="H264" i="1"/>
  <c r="D154" i="18"/>
  <c r="C175" i="1"/>
  <c r="F156" i="18"/>
  <c r="E177" i="1"/>
  <c r="D345" i="18"/>
  <c r="J238" i="18"/>
  <c r="I259" i="1"/>
  <c r="C200" i="18"/>
  <c r="B221" i="1"/>
  <c r="H71" i="18"/>
  <c r="G92" i="1"/>
  <c r="I346" i="18"/>
  <c r="H260" i="18"/>
  <c r="E187" i="18"/>
  <c r="D208" i="1"/>
  <c r="C115" i="18"/>
  <c r="B136" i="1"/>
  <c r="G169" i="18"/>
  <c r="F190" i="1"/>
  <c r="F167" i="1"/>
  <c r="G146" i="18"/>
  <c r="E91" i="1"/>
  <c r="F70" i="18"/>
  <c r="D73" i="18"/>
  <c r="C94" i="1"/>
  <c r="D165" i="18"/>
  <c r="C186" i="1"/>
  <c r="G360" i="18"/>
  <c r="D53" i="18"/>
  <c r="C74" i="1"/>
  <c r="H259" i="18"/>
  <c r="F89" i="1"/>
  <c r="G68" i="18"/>
  <c r="C68" i="18"/>
  <c r="B89" i="1"/>
  <c r="I165" i="18"/>
  <c r="H186" i="1"/>
  <c r="G54" i="18"/>
  <c r="F75" i="1"/>
  <c r="F55" i="18"/>
  <c r="E76" i="1"/>
  <c r="J304" i="18"/>
  <c r="A134" i="1"/>
  <c r="E272" i="18"/>
  <c r="F60" i="18"/>
  <c r="E81" i="1"/>
  <c r="C55" i="18"/>
  <c r="B76" i="1"/>
  <c r="H54" i="18"/>
  <c r="G75" i="1"/>
  <c r="D280" i="18"/>
  <c r="K183" i="18"/>
  <c r="J204" i="1"/>
  <c r="C190" i="18"/>
  <c r="B211" i="1"/>
  <c r="E271" i="18"/>
  <c r="B97" i="18"/>
  <c r="D316" i="18"/>
  <c r="D148" i="18"/>
  <c r="C169" i="1"/>
  <c r="G279" i="18"/>
  <c r="F84" i="18"/>
  <c r="E105" i="1"/>
  <c r="G99" i="18"/>
  <c r="F120" i="1"/>
  <c r="C114" i="1"/>
  <c r="D93" i="18"/>
  <c r="F112" i="18"/>
  <c r="E133" i="1"/>
  <c r="G181" i="18"/>
  <c r="F202" i="1"/>
  <c r="H133" i="18"/>
  <c r="G154" i="1"/>
  <c r="E225" i="1"/>
  <c r="F204" i="18"/>
  <c r="G199" i="18"/>
  <c r="F220" i="1"/>
  <c r="D103" i="18"/>
  <c r="C124" i="1"/>
  <c r="D124" i="18"/>
  <c r="C145" i="1"/>
  <c r="D190" i="18"/>
  <c r="C211" i="1"/>
  <c r="I85" i="18"/>
  <c r="H106" i="1"/>
  <c r="C306" i="18"/>
  <c r="F184" i="18"/>
  <c r="E205" i="1"/>
  <c r="E74" i="18"/>
  <c r="D95" i="1"/>
  <c r="E157" i="18"/>
  <c r="D178" i="1"/>
  <c r="I206" i="18"/>
  <c r="H227" i="1"/>
  <c r="J201" i="18"/>
  <c r="I222" i="1"/>
  <c r="H78" i="18"/>
  <c r="G99" i="1"/>
  <c r="D196" i="18"/>
  <c r="C217" i="1"/>
  <c r="D172" i="18"/>
  <c r="C193" i="1"/>
  <c r="F91" i="18"/>
  <c r="E112" i="1"/>
  <c r="G181" i="1"/>
  <c r="H160" i="18"/>
  <c r="F177" i="18"/>
  <c r="E198" i="1"/>
  <c r="D290" i="18"/>
  <c r="E313" i="18"/>
  <c r="C329" i="18"/>
  <c r="F108" i="18"/>
  <c r="E129" i="1"/>
  <c r="G212" i="18"/>
  <c r="F233" i="1"/>
  <c r="H209" i="18"/>
  <c r="G230" i="1"/>
  <c r="G270" i="18"/>
  <c r="H231" i="18"/>
  <c r="G252" i="1"/>
  <c r="J205" i="18"/>
  <c r="I226" i="1"/>
  <c r="I204" i="18"/>
  <c r="H225" i="1"/>
  <c r="D113" i="18"/>
  <c r="C134" i="1"/>
  <c r="G296" i="18"/>
  <c r="G309" i="18"/>
  <c r="I281" i="18"/>
  <c r="F182" i="18"/>
  <c r="E203" i="1"/>
  <c r="D186" i="18"/>
  <c r="C207" i="1"/>
  <c r="C90" i="18"/>
  <c r="B111" i="1"/>
  <c r="I90" i="18"/>
  <c r="H111" i="1"/>
  <c r="G189" i="18"/>
  <c r="F210" i="1"/>
  <c r="D202" i="1"/>
  <c r="E181" i="18"/>
  <c r="H75" i="18"/>
  <c r="G96" i="1"/>
  <c r="H334" i="18"/>
  <c r="E230" i="18"/>
  <c r="D251" i="1"/>
  <c r="D224" i="18"/>
  <c r="C245" i="1"/>
  <c r="E328" i="18"/>
  <c r="H324" i="18"/>
  <c r="F127" i="18"/>
  <c r="E148" i="1"/>
  <c r="J233" i="18"/>
  <c r="I254" i="1"/>
  <c r="H60" i="18"/>
  <c r="G81" i="1"/>
  <c r="E266" i="1"/>
  <c r="F245" i="18"/>
  <c r="D262" i="18"/>
  <c r="D293" i="18"/>
  <c r="K342" i="18"/>
  <c r="F218" i="1"/>
  <c r="G197" i="18"/>
  <c r="I140" i="18"/>
  <c r="H161" i="1"/>
  <c r="J334" i="18"/>
  <c r="C283" i="18"/>
  <c r="C79" i="1"/>
  <c r="D58" i="18"/>
  <c r="H111" i="18"/>
  <c r="G132" i="1"/>
  <c r="I76" i="18"/>
  <c r="H97" i="1"/>
  <c r="I101" i="18"/>
  <c r="H122" i="1"/>
  <c r="D83" i="18"/>
  <c r="C104" i="1"/>
  <c r="C282" i="18"/>
  <c r="H323" i="18"/>
  <c r="J336" i="18"/>
  <c r="G218" i="18"/>
  <c r="F239" i="1"/>
  <c r="I219" i="18"/>
  <c r="H240" i="1"/>
  <c r="E202" i="18"/>
  <c r="D223" i="1"/>
  <c r="E107" i="1"/>
  <c r="F86" i="18"/>
  <c r="G106" i="18"/>
  <c r="F127" i="1"/>
  <c r="F72" i="18"/>
  <c r="E93" i="1"/>
  <c r="I178" i="18"/>
  <c r="H199" i="1"/>
  <c r="I131" i="18"/>
  <c r="H152" i="1"/>
  <c r="G117" i="18"/>
  <c r="F138" i="1"/>
  <c r="H100" i="1"/>
  <c r="I79" i="18"/>
  <c r="I70" i="18"/>
  <c r="H91" i="1"/>
  <c r="E213" i="1"/>
  <c r="F192" i="18"/>
  <c r="E141" i="18"/>
  <c r="D162" i="1"/>
  <c r="H169" i="18"/>
  <c r="G190" i="1"/>
  <c r="I169" i="18"/>
  <c r="H190" i="1"/>
  <c r="J192" i="18"/>
  <c r="I213" i="1"/>
  <c r="F200" i="18"/>
  <c r="E221" i="1"/>
  <c r="I116" i="18"/>
  <c r="H137" i="1"/>
  <c r="I200" i="18"/>
  <c r="H221" i="1"/>
  <c r="J289" i="18"/>
  <c r="D170" i="18"/>
  <c r="C191" i="1"/>
  <c r="I82" i="18"/>
  <c r="H103" i="1"/>
  <c r="D99" i="18"/>
  <c r="C120" i="1"/>
  <c r="E312" i="18"/>
  <c r="C316" i="18"/>
  <c r="E99" i="18"/>
  <c r="D120" i="1"/>
  <c r="F64" i="18"/>
  <c r="E85" i="1"/>
  <c r="H93" i="18"/>
  <c r="G114" i="1"/>
  <c r="C53" i="18"/>
  <c r="B74" i="1"/>
  <c r="H174" i="1"/>
  <c r="I153" i="18"/>
  <c r="D153" i="18"/>
  <c r="C174" i="1"/>
  <c r="D68" i="18"/>
  <c r="C89" i="1"/>
  <c r="F153" i="18"/>
  <c r="E174" i="1"/>
  <c r="F54" i="18"/>
  <c r="E75" i="1"/>
  <c r="C57" i="18"/>
  <c r="B78" i="1"/>
  <c r="A89" i="1"/>
  <c r="E98" i="1"/>
  <c r="F77" i="18"/>
  <c r="I137" i="18"/>
  <c r="H158" i="1"/>
  <c r="G113" i="18"/>
  <c r="F134" i="1"/>
  <c r="J294" i="18"/>
  <c r="A127" i="1"/>
  <c r="K227" i="18"/>
  <c r="J248" i="1"/>
  <c r="H160" i="1"/>
  <c r="I139" i="18"/>
  <c r="E266" i="18"/>
  <c r="C101" i="18"/>
  <c r="B122" i="1"/>
  <c r="E159" i="18"/>
  <c r="D180" i="1"/>
  <c r="G97" i="18"/>
  <c r="F118" i="1"/>
  <c r="I191" i="18"/>
  <c r="H212" i="1"/>
  <c r="E277" i="18"/>
  <c r="G226" i="18"/>
  <c r="F247" i="1"/>
  <c r="H145" i="18"/>
  <c r="G166" i="1"/>
  <c r="H232" i="18"/>
  <c r="G253" i="1"/>
  <c r="F160" i="18"/>
  <c r="E181" i="1"/>
  <c r="F349" i="18"/>
  <c r="I120" i="18"/>
  <c r="H141" i="1"/>
  <c r="J199" i="18"/>
  <c r="I220" i="1"/>
  <c r="G190" i="18"/>
  <c r="F211" i="1"/>
  <c r="H207" i="18"/>
  <c r="G228" i="1"/>
  <c r="J305" i="18"/>
  <c r="E325" i="18"/>
  <c r="F330" i="18"/>
  <c r="D320" i="18"/>
  <c r="D349" i="18"/>
  <c r="E344" i="18"/>
  <c r="G277" i="18"/>
  <c r="D157" i="18"/>
  <c r="C178" i="1"/>
  <c r="C198" i="1"/>
  <c r="D177" i="18"/>
  <c r="I177" i="18"/>
  <c r="H198" i="1"/>
  <c r="F194" i="18"/>
  <c r="E215" i="1"/>
  <c r="J290" i="18"/>
  <c r="F248" i="1"/>
  <c r="G227" i="18"/>
  <c r="I160" i="18"/>
  <c r="H181" i="1"/>
  <c r="I102" i="18"/>
  <c r="H123" i="1"/>
  <c r="E196" i="18"/>
  <c r="D217" i="1"/>
  <c r="E137" i="18"/>
  <c r="D158" i="1"/>
  <c r="E204" i="18"/>
  <c r="D225" i="1"/>
  <c r="H139" i="18"/>
  <c r="G160" i="1"/>
  <c r="C226" i="1"/>
  <c r="D205" i="18"/>
  <c r="B158" i="1"/>
  <c r="C137" i="18"/>
  <c r="I96" i="18"/>
  <c r="H117" i="1"/>
  <c r="E102" i="18"/>
  <c r="D123" i="1"/>
  <c r="G167" i="18"/>
  <c r="F188" i="1"/>
  <c r="G57" i="18"/>
  <c r="F78" i="1"/>
  <c r="H340" i="18"/>
  <c r="C281" i="18"/>
  <c r="D218" i="1"/>
  <c r="E197" i="18"/>
  <c r="C191" i="18"/>
  <c r="B212" i="1"/>
  <c r="F340" i="18"/>
  <c r="F75" i="18"/>
  <c r="E96" i="1"/>
  <c r="C66" i="18"/>
  <c r="B87" i="1"/>
  <c r="G224" i="18"/>
  <c r="F245" i="1"/>
  <c r="F224" i="18"/>
  <c r="E245" i="1"/>
  <c r="I148" i="18"/>
  <c r="H169" i="1"/>
  <c r="G127" i="18"/>
  <c r="F148" i="1"/>
  <c r="H267" i="18"/>
  <c r="I333" i="18"/>
  <c r="J245" i="18"/>
  <c r="I266" i="1"/>
  <c r="E262" i="18"/>
  <c r="G293" i="18"/>
  <c r="I195" i="18"/>
  <c r="H216" i="1"/>
  <c r="G213" i="18"/>
  <c r="F234" i="1"/>
  <c r="D233" i="18"/>
  <c r="C254" i="1"/>
  <c r="E278" i="18"/>
  <c r="E279" i="18"/>
  <c r="F241" i="18"/>
  <c r="E262" i="1"/>
  <c r="D79" i="1"/>
  <c r="E58" i="18"/>
  <c r="I288" i="18"/>
  <c r="E307" i="18"/>
  <c r="F336" i="18"/>
  <c r="G204" i="1"/>
  <c r="H183" i="18"/>
  <c r="B204" i="1"/>
  <c r="C183" i="18"/>
  <c r="B132" i="1"/>
  <c r="C111" i="18"/>
  <c r="C345" i="18"/>
  <c r="I214" i="18"/>
  <c r="H235" i="1"/>
  <c r="F218" i="18"/>
  <c r="E239" i="1"/>
  <c r="J323" i="18"/>
  <c r="E72" i="18"/>
  <c r="D93" i="1"/>
  <c r="I199" i="1"/>
  <c r="J178" i="18"/>
  <c r="F131" i="18"/>
  <c r="E152" i="1"/>
  <c r="H117" i="18"/>
  <c r="G138" i="1"/>
  <c r="H79" i="18"/>
  <c r="G100" i="1"/>
  <c r="E117" i="18"/>
  <c r="D138" i="1"/>
  <c r="C260" i="18"/>
  <c r="J307" i="18"/>
  <c r="G101" i="18"/>
  <c r="F122" i="1"/>
  <c r="H62" i="18"/>
  <c r="G83" i="1"/>
  <c r="G260" i="18"/>
  <c r="G281" i="18"/>
  <c r="I167" i="18"/>
  <c r="H188" i="1"/>
  <c r="D149" i="18"/>
  <c r="C170" i="1"/>
  <c r="H109" i="18"/>
  <c r="G130" i="1"/>
  <c r="C169" i="18"/>
  <c r="B190" i="1"/>
  <c r="K316" i="18"/>
  <c r="H73" i="18"/>
  <c r="G94" i="1"/>
  <c r="C64" i="18"/>
  <c r="B85" i="1"/>
  <c r="C71" i="18"/>
  <c r="B92" i="1"/>
  <c r="I360" i="18"/>
  <c r="F274" i="18"/>
  <c r="I53" i="18"/>
  <c r="H74" i="1"/>
  <c r="E112" i="18"/>
  <c r="D133" i="1"/>
  <c r="E304" i="18"/>
  <c r="H165" i="18"/>
  <c r="G186" i="1"/>
  <c r="B75" i="1"/>
  <c r="C54" i="18"/>
  <c r="G55" i="18"/>
  <c r="F76" i="1"/>
  <c r="H346" i="18"/>
  <c r="B68" i="18"/>
  <c r="H81" i="18"/>
  <c r="G102" i="1"/>
  <c r="H348" i="18"/>
  <c r="B106" i="18"/>
  <c r="G185" i="18"/>
  <c r="F206" i="1"/>
  <c r="G286" i="18"/>
  <c r="E70" i="18"/>
  <c r="D91" i="1"/>
  <c r="D108" i="1"/>
  <c r="E87" i="18"/>
  <c r="H311" i="18"/>
  <c r="B297" i="18"/>
  <c r="B306" i="18"/>
  <c r="D239" i="1"/>
  <c r="E218" i="18"/>
  <c r="A116" i="1"/>
  <c r="J284" i="18"/>
  <c r="H230" i="18"/>
  <c r="G251" i="1"/>
  <c r="E118" i="18"/>
  <c r="D139" i="1"/>
  <c r="F199" i="18"/>
  <c r="E220" i="1"/>
  <c r="E198" i="18"/>
  <c r="D219" i="1"/>
  <c r="C305" i="18"/>
  <c r="I207" i="18"/>
  <c r="H228" i="1"/>
  <c r="F325" i="18"/>
  <c r="E184" i="18"/>
  <c r="D205" i="1"/>
  <c r="E276" i="18"/>
  <c r="C309" i="18"/>
  <c r="C299" i="18"/>
  <c r="I172" i="18"/>
  <c r="H193" i="1"/>
  <c r="J196" i="18"/>
  <c r="I217" i="1"/>
  <c r="D326" i="18"/>
  <c r="I78" i="18"/>
  <c r="H99" i="1"/>
  <c r="I320" i="18"/>
  <c r="G320" i="18"/>
  <c r="C313" i="18"/>
  <c r="C160" i="18"/>
  <c r="B181" i="1"/>
  <c r="H232" i="1"/>
  <c r="I211" i="18"/>
  <c r="H177" i="18"/>
  <c r="G198" i="1"/>
  <c r="E337" i="18"/>
  <c r="G349" i="18"/>
  <c r="F311" i="18"/>
  <c r="D137" i="18"/>
  <c r="C158" i="1"/>
  <c r="F139" i="18"/>
  <c r="E160" i="1"/>
  <c r="H104" i="18"/>
  <c r="G125" i="1"/>
  <c r="G231" i="18"/>
  <c r="F252" i="1"/>
  <c r="F261" i="18"/>
  <c r="H134" i="1"/>
  <c r="I113" i="18"/>
  <c r="I296" i="18"/>
  <c r="G308" i="18"/>
  <c r="I324" i="18"/>
  <c r="D340" i="18"/>
  <c r="I186" i="18"/>
  <c r="H207" i="1"/>
  <c r="C167" i="18"/>
  <c r="B188" i="1"/>
  <c r="D347" i="18"/>
  <c r="H80" i="1"/>
  <c r="I59" i="18"/>
  <c r="H236" i="18"/>
  <c r="G257" i="1"/>
  <c r="D235" i="18"/>
  <c r="C256" i="1"/>
  <c r="J235" i="18"/>
  <c r="I256" i="1"/>
  <c r="D56" i="18"/>
  <c r="C77" i="1"/>
  <c r="H328" i="18"/>
  <c r="I286" i="18"/>
  <c r="C267" i="18"/>
  <c r="J269" i="18"/>
  <c r="I245" i="18"/>
  <c r="H266" i="1"/>
  <c r="H262" i="18"/>
  <c r="D183" i="1"/>
  <c r="E162" i="18"/>
  <c r="H195" i="18"/>
  <c r="G216" i="1"/>
  <c r="B155" i="1"/>
  <c r="C134" i="18"/>
  <c r="F126" i="1"/>
  <c r="G105" i="18"/>
  <c r="D241" i="18"/>
  <c r="C262" i="1"/>
  <c r="F164" i="18"/>
  <c r="E185" i="1"/>
  <c r="I143" i="18"/>
  <c r="H164" i="1"/>
  <c r="F135" i="18"/>
  <c r="E156" i="1"/>
  <c r="I234" i="18"/>
  <c r="H255" i="1"/>
  <c r="D116" i="18"/>
  <c r="C137" i="1"/>
  <c r="I109" i="18"/>
  <c r="H130" i="1"/>
  <c r="G69" i="18"/>
  <c r="F90" i="1"/>
  <c r="F183" i="18"/>
  <c r="E204" i="1"/>
  <c r="G214" i="18"/>
  <c r="F235" i="1"/>
  <c r="I187" i="18"/>
  <c r="H208" i="1"/>
  <c r="D109" i="18"/>
  <c r="C130" i="1"/>
  <c r="C72" i="18"/>
  <c r="B93" i="1"/>
  <c r="C178" i="18"/>
  <c r="B199" i="1"/>
  <c r="D131" i="18"/>
  <c r="C152" i="1"/>
  <c r="G189" i="1"/>
  <c r="H168" i="18"/>
  <c r="E79" i="18"/>
  <c r="D100" i="1"/>
  <c r="I106" i="18"/>
  <c r="H127" i="1"/>
  <c r="K343" i="18"/>
  <c r="H135" i="18"/>
  <c r="G156" i="1"/>
  <c r="F312" i="18"/>
  <c r="J343" i="18"/>
  <c r="G192" i="18"/>
  <c r="F213" i="1"/>
  <c r="I73" i="18"/>
  <c r="H94" i="1"/>
  <c r="I260" i="18"/>
  <c r="C335" i="18"/>
  <c r="D164" i="1"/>
  <c r="E143" i="18"/>
  <c r="C274" i="18"/>
  <c r="C112" i="18"/>
  <c r="B133" i="1"/>
  <c r="G133" i="1"/>
  <c r="H112" i="18"/>
  <c r="G62" i="18"/>
  <c r="F83" i="1"/>
  <c r="C86" i="1"/>
  <c r="D65" i="18"/>
  <c r="H55" i="18"/>
  <c r="G76" i="1"/>
  <c r="E162" i="1"/>
  <c r="F141" i="18"/>
  <c r="E89" i="1"/>
  <c r="F68" i="18"/>
  <c r="G299" i="18"/>
  <c r="F106" i="18"/>
  <c r="E127" i="1"/>
  <c r="D296" i="18"/>
  <c r="B290" i="18"/>
  <c r="F238" i="18"/>
  <c r="E259" i="1"/>
  <c r="C159" i="1"/>
  <c r="D138" i="18"/>
  <c r="F110" i="18"/>
  <c r="E131" i="1"/>
  <c r="E338" i="18"/>
  <c r="K196" i="18"/>
  <c r="J217" i="1"/>
  <c r="K297" i="18"/>
  <c r="D78" i="18"/>
  <c r="C99" i="1"/>
  <c r="F306" i="18"/>
  <c r="E135" i="18"/>
  <c r="D156" i="1"/>
  <c r="B95" i="18"/>
  <c r="E323" i="18"/>
  <c r="D261" i="18"/>
  <c r="C180" i="18"/>
  <c r="B201" i="1"/>
  <c r="D287" i="18"/>
  <c r="J205" i="1"/>
  <c r="K173" i="18"/>
  <c r="K309" i="18"/>
  <c r="K274" i="18"/>
  <c r="K275" i="18"/>
  <c r="K185" i="18"/>
  <c r="K261" i="18"/>
  <c r="K170" i="18"/>
  <c r="K308" i="18"/>
  <c r="K294" i="18"/>
  <c r="K171" i="18"/>
  <c r="K296" i="18"/>
  <c r="J187" i="1"/>
  <c r="K194" i="18"/>
  <c r="K278" i="18"/>
  <c r="K282" i="18"/>
  <c r="J201" i="1"/>
  <c r="K263" i="18"/>
  <c r="K193" i="18"/>
  <c r="K211" i="18"/>
  <c r="K280" i="18"/>
  <c r="K232" i="18"/>
  <c r="K168" i="18"/>
  <c r="K213" i="18"/>
  <c r="K307" i="18"/>
  <c r="K287" i="18"/>
  <c r="K233" i="18"/>
  <c r="J198" i="1"/>
  <c r="K205" i="18"/>
  <c r="K267" i="18"/>
  <c r="K241" i="18"/>
  <c r="K218" i="18"/>
  <c r="K172" i="18"/>
  <c r="K269" i="18"/>
  <c r="J260" i="1"/>
  <c r="K209" i="18"/>
  <c r="J216" i="1"/>
  <c r="K237" i="18"/>
  <c r="J207" i="1"/>
  <c r="K260" i="18"/>
  <c r="K229" i="18"/>
  <c r="K197" i="18"/>
  <c r="K176" i="18"/>
  <c r="K291" i="18"/>
  <c r="K262" i="18"/>
  <c r="J185" i="1"/>
  <c r="K187" i="18"/>
  <c r="K169" i="18"/>
  <c r="K208" i="18"/>
  <c r="K276" i="18"/>
  <c r="K244" i="18"/>
  <c r="J241" i="1"/>
  <c r="J233" i="1"/>
  <c r="K306" i="18"/>
  <c r="K292" i="18"/>
  <c r="K204" i="18"/>
  <c r="K200" i="18"/>
  <c r="J196" i="1"/>
  <c r="K301" i="18"/>
  <c r="K303" i="18"/>
  <c r="K225" i="18"/>
  <c r="K201" i="18"/>
  <c r="K191" i="18"/>
  <c r="K178" i="18"/>
  <c r="J252" i="1"/>
  <c r="J255" i="1"/>
  <c r="K179" i="18"/>
  <c r="K199" i="18"/>
  <c r="K286" i="18"/>
  <c r="J240" i="1"/>
  <c r="K236" i="18"/>
  <c r="K290" i="18"/>
  <c r="K189" i="18"/>
  <c r="K181" i="18"/>
  <c r="K293" i="18"/>
  <c r="K230" i="18"/>
  <c r="K221" i="18"/>
  <c r="K222" i="18"/>
  <c r="K207" i="18"/>
  <c r="K298" i="18"/>
  <c r="K299" i="18"/>
  <c r="J245" i="1"/>
  <c r="K247" i="18"/>
  <c r="K279" i="18"/>
  <c r="J211" i="1"/>
  <c r="K202" i="18"/>
  <c r="K273" i="18"/>
  <c r="J186" i="1"/>
  <c r="J235" i="1"/>
  <c r="K215" i="18"/>
  <c r="K302" i="18"/>
  <c r="K242" i="18"/>
  <c r="K271" i="18"/>
  <c r="K281" i="18"/>
  <c r="K174" i="18"/>
  <c r="K206" i="18"/>
  <c r="K235" i="18"/>
  <c r="K216" i="18"/>
  <c r="K243" i="18"/>
  <c r="K192" i="18"/>
  <c r="K266" i="18"/>
  <c r="K288" i="18"/>
  <c r="K217" i="18"/>
  <c r="J249" i="1"/>
  <c r="J209" i="1"/>
  <c r="K198" i="18"/>
  <c r="J188" i="1"/>
  <c r="J231" i="1"/>
  <c r="K182" i="18"/>
  <c r="J266" i="1"/>
  <c r="K238" i="18"/>
  <c r="K226" i="18"/>
  <c r="K272" i="18"/>
  <c r="K223" i="18"/>
  <c r="J267" i="1"/>
  <c r="G73" i="1"/>
  <c r="C73" i="1"/>
  <c r="F73" i="1"/>
  <c r="B73" i="1"/>
  <c r="D52" i="18"/>
  <c r="D73" i="1"/>
  <c r="A73" i="1"/>
  <c r="C52" i="18"/>
  <c r="H73" i="1"/>
  <c r="G52" i="18"/>
  <c r="E73" i="1"/>
  <c r="E52" i="18"/>
  <c r="F52" i="18"/>
  <c r="AA34" i="7" l="1"/>
  <c r="Z34" i="7"/>
  <c r="Y34" i="7"/>
  <c r="K328" i="18"/>
  <c r="K332" i="18"/>
  <c r="K310" i="18"/>
  <c r="K324" i="18"/>
  <c r="K329" i="18"/>
  <c r="K344" i="18"/>
  <c r="K320" i="18"/>
  <c r="K336" i="18"/>
  <c r="J213" i="1"/>
  <c r="K338" i="18"/>
  <c r="K245" i="18"/>
  <c r="K331" i="18"/>
  <c r="K175" i="18"/>
  <c r="K333" i="18"/>
  <c r="K212" i="18"/>
  <c r="J238" i="1"/>
  <c r="K188" i="18"/>
  <c r="J219" i="1"/>
  <c r="J250" i="1"/>
  <c r="J192" i="1"/>
  <c r="J228" i="1"/>
  <c r="J197" i="1"/>
  <c r="K305" i="18"/>
  <c r="K186" i="18"/>
  <c r="K334" i="18"/>
  <c r="K228" i="18"/>
  <c r="J236" i="1"/>
  <c r="J253" i="1"/>
  <c r="K317" i="18"/>
  <c r="J210" i="1"/>
  <c r="K167" i="18"/>
  <c r="K335" i="18"/>
  <c r="J234" i="1"/>
  <c r="K231" i="18"/>
  <c r="K283" i="18"/>
  <c r="K300" i="18"/>
  <c r="J199" i="1"/>
  <c r="K315" i="18"/>
  <c r="K220" i="18"/>
  <c r="K219" i="18"/>
  <c r="J263" i="1"/>
  <c r="J189" i="1"/>
  <c r="K234" i="18"/>
  <c r="J256" i="1"/>
  <c r="J254" i="1"/>
  <c r="J191" i="1"/>
  <c r="K319" i="18"/>
  <c r="J223" i="1"/>
  <c r="K195" i="18"/>
  <c r="J257" i="1"/>
  <c r="K312" i="18"/>
  <c r="J221" i="1"/>
  <c r="J195" i="1"/>
  <c r="J244" i="1"/>
  <c r="J230" i="1"/>
  <c r="K268" i="18"/>
  <c r="J265" i="1"/>
  <c r="J206" i="1"/>
  <c r="J222" i="1"/>
  <c r="J226" i="1"/>
  <c r="J220" i="1"/>
  <c r="K270" i="18"/>
  <c r="K285" i="18"/>
  <c r="J202" i="1"/>
  <c r="K210" i="18"/>
  <c r="K164" i="18"/>
  <c r="K289" i="18"/>
  <c r="J239" i="1"/>
  <c r="J215" i="1"/>
  <c r="J247" i="1"/>
  <c r="J227" i="1"/>
  <c r="K327" i="18"/>
  <c r="J264" i="1"/>
  <c r="J262" i="1"/>
  <c r="K239" i="18"/>
  <c r="J268" i="1"/>
  <c r="J212" i="1"/>
  <c r="J190" i="1"/>
  <c r="J203" i="1"/>
  <c r="J243" i="1"/>
  <c r="K325" i="18"/>
  <c r="K284" i="18"/>
  <c r="J208" i="1"/>
  <c r="J242" i="1"/>
  <c r="J194" i="1"/>
  <c r="K326" i="18"/>
  <c r="J200" i="1"/>
  <c r="J225" i="1"/>
  <c r="K214" i="18"/>
  <c r="J193" i="1"/>
  <c r="K304" i="18"/>
  <c r="J232" i="1"/>
  <c r="K177" i="18"/>
  <c r="K265" i="18"/>
  <c r="J237" i="1"/>
  <c r="K166" i="18"/>
  <c r="J214" i="1"/>
  <c r="K246" i="18"/>
  <c r="K180" i="18"/>
  <c r="K165" i="18"/>
  <c r="K224" i="18"/>
  <c r="J258" i="1"/>
  <c r="J246" i="1"/>
  <c r="J259" i="1"/>
  <c r="J229" i="1"/>
  <c r="J251" i="1"/>
  <c r="K190" i="18"/>
  <c r="K277" i="18"/>
  <c r="K184" i="18"/>
  <c r="J218" i="1"/>
  <c r="F19" i="27" l="1"/>
  <c r="E33" i="1"/>
  <c r="E32" i="18"/>
  <c r="H32" i="18" s="1"/>
  <c r="H19" i="27" l="1"/>
  <c r="H20" i="27" s="1"/>
  <c r="D23" i="27" s="1"/>
  <c r="D24" i="27" s="1"/>
  <c r="D25" i="27" s="1"/>
  <c r="D28" i="27" s="1"/>
  <c r="F20" i="27"/>
  <c r="H14" i="18"/>
  <c r="H15" i="1"/>
  <c r="H17" i="1" l="1"/>
  <c r="C36" i="1" s="1"/>
  <c r="H16" i="18"/>
  <c r="C36" i="18" s="1"/>
  <c r="K4" i="19"/>
  <c r="S324" i="7"/>
  <c r="I395" i="29" l="1"/>
  <c r="I396" i="28"/>
  <c r="J382" i="27"/>
  <c r="P16" i="18"/>
  <c r="T324" i="7"/>
  <c r="J396" i="1" s="1"/>
  <c r="I396" i="1"/>
  <c r="S53" i="7"/>
  <c r="S238" i="7"/>
  <c r="S240" i="7"/>
  <c r="C37" i="18"/>
  <c r="C37" i="1"/>
  <c r="I310" i="29" l="1"/>
  <c r="I123" i="29"/>
  <c r="I308" i="29"/>
  <c r="J395" i="29"/>
  <c r="I311" i="28"/>
  <c r="I124" i="28"/>
  <c r="I309" i="28"/>
  <c r="J396" i="28"/>
  <c r="J297" i="27"/>
  <c r="J110" i="27"/>
  <c r="J295" i="27"/>
  <c r="K382" i="27"/>
  <c r="T53" i="7"/>
  <c r="K110" i="27" s="1"/>
  <c r="I311" i="1"/>
  <c r="T240" i="7"/>
  <c r="J311" i="1" s="1"/>
  <c r="T238" i="7"/>
  <c r="J309" i="1" s="1"/>
  <c r="I309" i="1"/>
  <c r="S2" i="7"/>
  <c r="J259" i="18"/>
  <c r="J163" i="18"/>
  <c r="I184" i="1"/>
  <c r="C38" i="18"/>
  <c r="C41" i="18" s="1"/>
  <c r="K259" i="18"/>
  <c r="K163" i="18"/>
  <c r="C38" i="1"/>
  <c r="C42" i="1" s="1"/>
  <c r="J308" i="29" l="1"/>
  <c r="I72" i="29"/>
  <c r="J123" i="29"/>
  <c r="J310" i="29"/>
  <c r="J124" i="28"/>
  <c r="J309" i="28"/>
  <c r="AB30" i="7"/>
  <c r="AB34" i="7" s="1"/>
  <c r="I73" i="28"/>
  <c r="J311" i="28"/>
  <c r="K297" i="27"/>
  <c r="K295" i="27"/>
  <c r="T2" i="7"/>
  <c r="K59" i="27" s="1"/>
  <c r="J59" i="27"/>
  <c r="J1002" i="1"/>
  <c r="I1002" i="1"/>
  <c r="J974" i="1"/>
  <c r="I974" i="1"/>
  <c r="J1440" i="1"/>
  <c r="I1440" i="1"/>
  <c r="J984" i="1"/>
  <c r="I984" i="1"/>
  <c r="J1041" i="1"/>
  <c r="I1041" i="1"/>
  <c r="J1373" i="1"/>
  <c r="I1373" i="1"/>
  <c r="J1307" i="1"/>
  <c r="I1307" i="1"/>
  <c r="J1208" i="1"/>
  <c r="I1208" i="1"/>
  <c r="J1271" i="1"/>
  <c r="I1271" i="1"/>
  <c r="J1024" i="1"/>
  <c r="I1024" i="1"/>
  <c r="J1042" i="1"/>
  <c r="I1042" i="1"/>
  <c r="J1263" i="1"/>
  <c r="I1263" i="1"/>
  <c r="J1485" i="1"/>
  <c r="I1485" i="1"/>
  <c r="J1176" i="1"/>
  <c r="I1176" i="1"/>
  <c r="J1179" i="1"/>
  <c r="I1179" i="1"/>
  <c r="J1320" i="1"/>
  <c r="I1320" i="1"/>
  <c r="J993" i="1"/>
  <c r="I993" i="1"/>
  <c r="J1035" i="1"/>
  <c r="I1035" i="1"/>
  <c r="J1074" i="1"/>
  <c r="I1074" i="1"/>
  <c r="J1290" i="1"/>
  <c r="I1290" i="1"/>
  <c r="J958" i="1"/>
  <c r="I958" i="1"/>
  <c r="J1479" i="1"/>
  <c r="I1479" i="1"/>
  <c r="J1001" i="1"/>
  <c r="I1001" i="1"/>
  <c r="J1483" i="1"/>
  <c r="I1483" i="1"/>
  <c r="J1173" i="1"/>
  <c r="I1173" i="1"/>
  <c r="J959" i="1"/>
  <c r="I959" i="1"/>
  <c r="J1399" i="1"/>
  <c r="I1399" i="1"/>
  <c r="J1197" i="1"/>
  <c r="I1197" i="1"/>
  <c r="J1167" i="1"/>
  <c r="I1167" i="1"/>
  <c r="J1122" i="1"/>
  <c r="I1122" i="1"/>
  <c r="J1323" i="1"/>
  <c r="I1323" i="1"/>
  <c r="J1201" i="1"/>
  <c r="I1201" i="1"/>
  <c r="J1004" i="1"/>
  <c r="I1004" i="1"/>
  <c r="J1098" i="1"/>
  <c r="I1098" i="1"/>
  <c r="J1495" i="1"/>
  <c r="I1495" i="1"/>
  <c r="J1142" i="1"/>
  <c r="I1142" i="1"/>
  <c r="J1442" i="1"/>
  <c r="I1442" i="1"/>
  <c r="J1014" i="1"/>
  <c r="I1014" i="1"/>
  <c r="J998" i="1"/>
  <c r="I998" i="1"/>
  <c r="J1253" i="1"/>
  <c r="I1253" i="1"/>
  <c r="J1403" i="1"/>
  <c r="I1403" i="1"/>
  <c r="J1464" i="1"/>
  <c r="I1464" i="1"/>
  <c r="J1412" i="1"/>
  <c r="I1412" i="1"/>
  <c r="J1308" i="1"/>
  <c r="I1308" i="1"/>
  <c r="J1283" i="1"/>
  <c r="I1283" i="1"/>
  <c r="J1248" i="1"/>
  <c r="I1248" i="1"/>
  <c r="J979" i="1"/>
  <c r="I979" i="1"/>
  <c r="J980" i="1"/>
  <c r="I980" i="1"/>
  <c r="J1275" i="1"/>
  <c r="I1275" i="1"/>
  <c r="J1435" i="1"/>
  <c r="I1435" i="1"/>
  <c r="J1078" i="1"/>
  <c r="I1078" i="1"/>
  <c r="J994" i="1"/>
  <c r="I994" i="1"/>
  <c r="J992" i="1"/>
  <c r="I992" i="1"/>
  <c r="J1356" i="1"/>
  <c r="I1356" i="1"/>
  <c r="J1174" i="1"/>
  <c r="I1174" i="1"/>
  <c r="J1456" i="1"/>
  <c r="I1456" i="1"/>
  <c r="J1411" i="1"/>
  <c r="I1411" i="1"/>
  <c r="J962" i="1"/>
  <c r="I962" i="1"/>
  <c r="J1419" i="1"/>
  <c r="I1419" i="1"/>
  <c r="J1238" i="1"/>
  <c r="I1238" i="1"/>
  <c r="J1267" i="1"/>
  <c r="I1267" i="1"/>
  <c r="J1337" i="1"/>
  <c r="I1337" i="1"/>
  <c r="J1384" i="1"/>
  <c r="I1384" i="1"/>
  <c r="J1175" i="1"/>
  <c r="I1175" i="1"/>
  <c r="J1161" i="1"/>
  <c r="I1161" i="1"/>
  <c r="J1338" i="1"/>
  <c r="I1338" i="1"/>
  <c r="J1404" i="1"/>
  <c r="I1404" i="1"/>
  <c r="J1414" i="1"/>
  <c r="I1414" i="1"/>
  <c r="J1387" i="1"/>
  <c r="I1387" i="1"/>
  <c r="J995" i="1"/>
  <c r="I995" i="1"/>
  <c r="J1368" i="1"/>
  <c r="I1368" i="1"/>
  <c r="J1468" i="1"/>
  <c r="I1468" i="1"/>
  <c r="J1274" i="1"/>
  <c r="I1274" i="1"/>
  <c r="J1106" i="1"/>
  <c r="I1106" i="1"/>
  <c r="J954" i="1"/>
  <c r="I954" i="1"/>
  <c r="J1214" i="1"/>
  <c r="I1214" i="1"/>
  <c r="J1381" i="1"/>
  <c r="I1381" i="1"/>
  <c r="J1231" i="1"/>
  <c r="I1231" i="1"/>
  <c r="J1111" i="1"/>
  <c r="I1111" i="1"/>
  <c r="J1431" i="1"/>
  <c r="I1431" i="1"/>
  <c r="J1153" i="1"/>
  <c r="I1153" i="1"/>
  <c r="J1422" i="1"/>
  <c r="I1422" i="1"/>
  <c r="J1178" i="1"/>
  <c r="I1178" i="1"/>
  <c r="J1223" i="1"/>
  <c r="I1223" i="1"/>
  <c r="J1069" i="1"/>
  <c r="I1069" i="1"/>
  <c r="J1461" i="1"/>
  <c r="I1461" i="1"/>
  <c r="J1127" i="1"/>
  <c r="I1127" i="1"/>
  <c r="J1157" i="1"/>
  <c r="I1157" i="1"/>
  <c r="J968" i="1"/>
  <c r="I968" i="1"/>
  <c r="J1369" i="1"/>
  <c r="I1369" i="1"/>
  <c r="J1443" i="1"/>
  <c r="I1443" i="1"/>
  <c r="J1166" i="1"/>
  <c r="I1166" i="1"/>
  <c r="J1009" i="1"/>
  <c r="I1009" i="1"/>
  <c r="J1216" i="1"/>
  <c r="I1216" i="1"/>
  <c r="J1021" i="1"/>
  <c r="I1021" i="1"/>
  <c r="J1394" i="1"/>
  <c r="I1394" i="1"/>
  <c r="J1171" i="1"/>
  <c r="I1171" i="1"/>
  <c r="J1031" i="1"/>
  <c r="I1031" i="1"/>
  <c r="J1379" i="1"/>
  <c r="I1379" i="1"/>
  <c r="J1257" i="1"/>
  <c r="I1257" i="1"/>
  <c r="J1224" i="1"/>
  <c r="I1224" i="1"/>
  <c r="J1453" i="1"/>
  <c r="I1453" i="1"/>
  <c r="J969" i="1"/>
  <c r="I969" i="1"/>
  <c r="J1048" i="1"/>
  <c r="I1048" i="1"/>
  <c r="J1293" i="1"/>
  <c r="I1293" i="1"/>
  <c r="J1039" i="1"/>
  <c r="I1039" i="1"/>
  <c r="J1452" i="1"/>
  <c r="I1452" i="1"/>
  <c r="J1340" i="1"/>
  <c r="I1340" i="1"/>
  <c r="J1386" i="1"/>
  <c r="I1386" i="1"/>
  <c r="J1123" i="1"/>
  <c r="I1123" i="1"/>
  <c r="J1189" i="1"/>
  <c r="I1189" i="1"/>
  <c r="J1215" i="1"/>
  <c r="I1215" i="1"/>
  <c r="J1315" i="1"/>
  <c r="I1315" i="1"/>
  <c r="J1067" i="1"/>
  <c r="I1067" i="1"/>
  <c r="J982" i="1"/>
  <c r="I982" i="1"/>
  <c r="J1405" i="1"/>
  <c r="I1405" i="1"/>
  <c r="J1264" i="1"/>
  <c r="I1264" i="1"/>
  <c r="J1088" i="1"/>
  <c r="I1088" i="1"/>
  <c r="J1134" i="1"/>
  <c r="I1134" i="1"/>
  <c r="J989" i="1"/>
  <c r="I989" i="1"/>
  <c r="J1194" i="1"/>
  <c r="I1194" i="1"/>
  <c r="J990" i="1"/>
  <c r="I990" i="1"/>
  <c r="J1497" i="1"/>
  <c r="I1497" i="1"/>
  <c r="J956" i="1"/>
  <c r="I956" i="1"/>
  <c r="J1478" i="1"/>
  <c r="I1478" i="1"/>
  <c r="J1160" i="1"/>
  <c r="I1160" i="1"/>
  <c r="J1296" i="1"/>
  <c r="I1296" i="1"/>
  <c r="J1101" i="1"/>
  <c r="I1101" i="1"/>
  <c r="J1458" i="1"/>
  <c r="I1458" i="1"/>
  <c r="J1058" i="1"/>
  <c r="I1058" i="1"/>
  <c r="J1027" i="1"/>
  <c r="I1027" i="1"/>
  <c r="J1445" i="1"/>
  <c r="I1445" i="1"/>
  <c r="J1304" i="1"/>
  <c r="I1304" i="1"/>
  <c r="J1342" i="1"/>
  <c r="I1342" i="1"/>
  <c r="J1300" i="1"/>
  <c r="I1300" i="1"/>
  <c r="J1477" i="1"/>
  <c r="I1477" i="1"/>
  <c r="J983" i="1"/>
  <c r="I983" i="1"/>
  <c r="J1037" i="1"/>
  <c r="I1037" i="1"/>
  <c r="J1022" i="1"/>
  <c r="I1022" i="1"/>
  <c r="J1254" i="1"/>
  <c r="I1254" i="1"/>
  <c r="J1482" i="1"/>
  <c r="I1482" i="1"/>
  <c r="J1188" i="1"/>
  <c r="I1188" i="1"/>
  <c r="J1084" i="1"/>
  <c r="I1084" i="1"/>
  <c r="J1169" i="1"/>
  <c r="I1169" i="1"/>
  <c r="J1244" i="1"/>
  <c r="I1244" i="1"/>
  <c r="J1193" i="1"/>
  <c r="I1193" i="1"/>
  <c r="J1133" i="1"/>
  <c r="I1133" i="1"/>
  <c r="J1326" i="1"/>
  <c r="I1326" i="1"/>
  <c r="J1455" i="1"/>
  <c r="I1455" i="1"/>
  <c r="J1028" i="1"/>
  <c r="I1028" i="1"/>
  <c r="J1034" i="1"/>
  <c r="I1034" i="1"/>
  <c r="J1451" i="1"/>
  <c r="I1451" i="1"/>
  <c r="J1305" i="1"/>
  <c r="I1305" i="1"/>
  <c r="J1365" i="1"/>
  <c r="I1365" i="1"/>
  <c r="J1228" i="1"/>
  <c r="I1228" i="1"/>
  <c r="J1261" i="1"/>
  <c r="I1261" i="1"/>
  <c r="J1109" i="1"/>
  <c r="I1109" i="1"/>
  <c r="J1155" i="1"/>
  <c r="I1155" i="1"/>
  <c r="J1038" i="1"/>
  <c r="I1038" i="1"/>
  <c r="J1092" i="1"/>
  <c r="I1092" i="1"/>
  <c r="J1206" i="1"/>
  <c r="I1206" i="1"/>
  <c r="J1182" i="1"/>
  <c r="I1182" i="1"/>
  <c r="J1266" i="1"/>
  <c r="I1266" i="1"/>
  <c r="J1256" i="1"/>
  <c r="I1256" i="1"/>
  <c r="J1184" i="1"/>
  <c r="I1184" i="1"/>
  <c r="J1143" i="1"/>
  <c r="I1143" i="1"/>
  <c r="J1350" i="1"/>
  <c r="I1350" i="1"/>
  <c r="J1268" i="1"/>
  <c r="I1268" i="1"/>
  <c r="J1140" i="1"/>
  <c r="I1140" i="1"/>
  <c r="J1441" i="1"/>
  <c r="I1441" i="1"/>
  <c r="J1019" i="1"/>
  <c r="I1019" i="1"/>
  <c r="J1393" i="1"/>
  <c r="I1393" i="1"/>
  <c r="J1102" i="1"/>
  <c r="I1102" i="1"/>
  <c r="J1168" i="1"/>
  <c r="I1168" i="1"/>
  <c r="J1400" i="1"/>
  <c r="I1400" i="1"/>
  <c r="J1144" i="1"/>
  <c r="I1144" i="1"/>
  <c r="J1281" i="1"/>
  <c r="I1281" i="1"/>
  <c r="J1018" i="1"/>
  <c r="I1018" i="1"/>
  <c r="J1180" i="1"/>
  <c r="I1180" i="1"/>
  <c r="J1064" i="1"/>
  <c r="I1064" i="1"/>
  <c r="J1205" i="1"/>
  <c r="I1205" i="1"/>
  <c r="J1499" i="1"/>
  <c r="I1499" i="1"/>
  <c r="J1232" i="1"/>
  <c r="I1232" i="1"/>
  <c r="J1401" i="1"/>
  <c r="I1401" i="1"/>
  <c r="J1043" i="1"/>
  <c r="I1043" i="1"/>
  <c r="J1488" i="1"/>
  <c r="I1488" i="1"/>
  <c r="J1272" i="1"/>
  <c r="I1272" i="1"/>
  <c r="J960" i="1"/>
  <c r="I960" i="1"/>
  <c r="J1285" i="1"/>
  <c r="I1285" i="1"/>
  <c r="J1487" i="1"/>
  <c r="I1487" i="1"/>
  <c r="J970" i="1"/>
  <c r="I970" i="1"/>
  <c r="J1240" i="1"/>
  <c r="I1240" i="1"/>
  <c r="J1222" i="1"/>
  <c r="I1222" i="1"/>
  <c r="J964" i="1"/>
  <c r="I964" i="1"/>
  <c r="J1162" i="1"/>
  <c r="I1162" i="1"/>
  <c r="J988" i="1"/>
  <c r="I988" i="1"/>
  <c r="J1239" i="1"/>
  <c r="I1239" i="1"/>
  <c r="J1068" i="1"/>
  <c r="I1068" i="1"/>
  <c r="J1410" i="1"/>
  <c r="I1410" i="1"/>
  <c r="J1126" i="1"/>
  <c r="I1126" i="1"/>
  <c r="J1059" i="1"/>
  <c r="I1059" i="1"/>
  <c r="J1417" i="1"/>
  <c r="I1417" i="1"/>
  <c r="J1185" i="1"/>
  <c r="I1185" i="1"/>
  <c r="J1218" i="1"/>
  <c r="I1218" i="1"/>
  <c r="J1341" i="1"/>
  <c r="I1341" i="1"/>
  <c r="J1023" i="1"/>
  <c r="I1023" i="1"/>
  <c r="J1103" i="1"/>
  <c r="I1103" i="1"/>
  <c r="J1397" i="1"/>
  <c r="I1397" i="1"/>
  <c r="J1236" i="1"/>
  <c r="I1236" i="1"/>
  <c r="J1407" i="1"/>
  <c r="I1407" i="1"/>
  <c r="J1454" i="1"/>
  <c r="I1454" i="1"/>
  <c r="J1375" i="1"/>
  <c r="I1375" i="1"/>
  <c r="J1282" i="1"/>
  <c r="I1282" i="1"/>
  <c r="J1428" i="1"/>
  <c r="I1428" i="1"/>
  <c r="J1418" i="1"/>
  <c r="I1418" i="1"/>
  <c r="J1119" i="1"/>
  <c r="I1119" i="1"/>
  <c r="J1484" i="1"/>
  <c r="I1484" i="1"/>
  <c r="J1439" i="1"/>
  <c r="I1439" i="1"/>
  <c r="J1390" i="1"/>
  <c r="I1390" i="1"/>
  <c r="J1309" i="1"/>
  <c r="I1309" i="1"/>
  <c r="J1082" i="1"/>
  <c r="I1082" i="1"/>
  <c r="J1115" i="1"/>
  <c r="I1115" i="1"/>
  <c r="J1005" i="1"/>
  <c r="I1005" i="1"/>
  <c r="J963" i="1"/>
  <c r="I963" i="1"/>
  <c r="J1195" i="1"/>
  <c r="I1195" i="1"/>
  <c r="J1080" i="1"/>
  <c r="I1080" i="1"/>
  <c r="J1158" i="1"/>
  <c r="I1158" i="1"/>
  <c r="J1298" i="1"/>
  <c r="I1298" i="1"/>
  <c r="J1460" i="1"/>
  <c r="I1460" i="1"/>
  <c r="J1496" i="1"/>
  <c r="I1496" i="1"/>
  <c r="J1177" i="1"/>
  <c r="I1177" i="1"/>
  <c r="J1017" i="1"/>
  <c r="I1017" i="1"/>
  <c r="J1049" i="1"/>
  <c r="I1049" i="1"/>
  <c r="J957" i="1"/>
  <c r="I957" i="1"/>
  <c r="J1118" i="1"/>
  <c r="I1118" i="1"/>
  <c r="J1319" i="1"/>
  <c r="I1319" i="1"/>
  <c r="J1402" i="1"/>
  <c r="I1402" i="1"/>
  <c r="J1480" i="1"/>
  <c r="I1480" i="1"/>
  <c r="J1473" i="1"/>
  <c r="I1473" i="1"/>
  <c r="J1359" i="1"/>
  <c r="I1359" i="1"/>
  <c r="J1154" i="1"/>
  <c r="I1154" i="1"/>
  <c r="J1355" i="1"/>
  <c r="I1355" i="1"/>
  <c r="J1124" i="1"/>
  <c r="I1124" i="1"/>
  <c r="J1313" i="1"/>
  <c r="I1313" i="1"/>
  <c r="J1316" i="1"/>
  <c r="I1316" i="1"/>
  <c r="J1099" i="1"/>
  <c r="I1099" i="1"/>
  <c r="J1343" i="1"/>
  <c r="I1343" i="1"/>
  <c r="J1212" i="1"/>
  <c r="I1212" i="1"/>
  <c r="J1132" i="1"/>
  <c r="I1132" i="1"/>
  <c r="J1131" i="1"/>
  <c r="I1131" i="1"/>
  <c r="J1204" i="1"/>
  <c r="I1204" i="1"/>
  <c r="J1423" i="1"/>
  <c r="I1423" i="1"/>
  <c r="J1000" i="1"/>
  <c r="I1000" i="1"/>
  <c r="J1135" i="1"/>
  <c r="I1135" i="1"/>
  <c r="J971" i="1"/>
  <c r="I971" i="1"/>
  <c r="J1252" i="1"/>
  <c r="I1252" i="1"/>
  <c r="J1336" i="1"/>
  <c r="I1336" i="1"/>
  <c r="J1363" i="1"/>
  <c r="I1363" i="1"/>
  <c r="J1303" i="1"/>
  <c r="I1303" i="1"/>
  <c r="J1079" i="1"/>
  <c r="I1079" i="1"/>
  <c r="J1003" i="1"/>
  <c r="I1003" i="1"/>
  <c r="J1306" i="1"/>
  <c r="I1306" i="1"/>
  <c r="J1322" i="1"/>
  <c r="I1322" i="1"/>
  <c r="J1007" i="1"/>
  <c r="I1007" i="1"/>
  <c r="J1318" i="1"/>
  <c r="I1318" i="1"/>
  <c r="J1077" i="1"/>
  <c r="I1077" i="1"/>
  <c r="J1186" i="1"/>
  <c r="I1186" i="1"/>
  <c r="J1311" i="1"/>
  <c r="I1311" i="1"/>
  <c r="J1213" i="1"/>
  <c r="I1213" i="1"/>
  <c r="J1330" i="1"/>
  <c r="I1330" i="1"/>
  <c r="J1073" i="1"/>
  <c r="I1073" i="1"/>
  <c r="J1229" i="1"/>
  <c r="I1229" i="1"/>
  <c r="J1475" i="1"/>
  <c r="I1475" i="1"/>
  <c r="J1291" i="1"/>
  <c r="I1291" i="1"/>
  <c r="J1396" i="1"/>
  <c r="I1396" i="1"/>
  <c r="J1437" i="1"/>
  <c r="I1437" i="1"/>
  <c r="J1207" i="1"/>
  <c r="I1207" i="1"/>
  <c r="J1087" i="1"/>
  <c r="I1087" i="1"/>
  <c r="J1269" i="1"/>
  <c r="I1269" i="1"/>
  <c r="J1463" i="1"/>
  <c r="I1463" i="1"/>
  <c r="J1493" i="1"/>
  <c r="I1493" i="1"/>
  <c r="J1225" i="1"/>
  <c r="I1225" i="1"/>
  <c r="J1163" i="1"/>
  <c r="I1163" i="1"/>
  <c r="J1328" i="1"/>
  <c r="I1328" i="1"/>
  <c r="J1025" i="1"/>
  <c r="I1025" i="1"/>
  <c r="J1358" i="1"/>
  <c r="I1358" i="1"/>
  <c r="J1374" i="1"/>
  <c r="I1374" i="1"/>
  <c r="J1436" i="1"/>
  <c r="I1436" i="1"/>
  <c r="J1065" i="1"/>
  <c r="I1065" i="1"/>
  <c r="J961" i="1"/>
  <c r="I961" i="1"/>
  <c r="J1385" i="1"/>
  <c r="I1385" i="1"/>
  <c r="J1250" i="1"/>
  <c r="I1250" i="1"/>
  <c r="J1086" i="1"/>
  <c r="I1086" i="1"/>
  <c r="J1011" i="1"/>
  <c r="I1011" i="1"/>
  <c r="J1314" i="1"/>
  <c r="I1314" i="1"/>
  <c r="J1220" i="1"/>
  <c r="I1220" i="1"/>
  <c r="J1120" i="1"/>
  <c r="I1120" i="1"/>
  <c r="J1234" i="1"/>
  <c r="I1234" i="1"/>
  <c r="J1242" i="1"/>
  <c r="I1242" i="1"/>
  <c r="J1026" i="1"/>
  <c r="I1026" i="1"/>
  <c r="J1089" i="1"/>
  <c r="I1089" i="1"/>
  <c r="J1447" i="1"/>
  <c r="I1447" i="1"/>
  <c r="J1015" i="1"/>
  <c r="I1015" i="1"/>
  <c r="J1352" i="1"/>
  <c r="I1352" i="1"/>
  <c r="J1050" i="1"/>
  <c r="I1050" i="1"/>
  <c r="J996" i="1"/>
  <c r="I996" i="1"/>
  <c r="J1415" i="1"/>
  <c r="I1415" i="1"/>
  <c r="J1270" i="1"/>
  <c r="I1270" i="1"/>
  <c r="J997" i="1"/>
  <c r="I997" i="1"/>
  <c r="J1147" i="1"/>
  <c r="I1147" i="1"/>
  <c r="J1108" i="1"/>
  <c r="I1108" i="1"/>
  <c r="J1370" i="1"/>
  <c r="I1370" i="1"/>
  <c r="J1085" i="1"/>
  <c r="I1085" i="1"/>
  <c r="J1152" i="1"/>
  <c r="I1152" i="1"/>
  <c r="J1170" i="1"/>
  <c r="I1170" i="1"/>
  <c r="J978" i="1"/>
  <c r="I978" i="1"/>
  <c r="J1241" i="1"/>
  <c r="I1241" i="1"/>
  <c r="J1292" i="1"/>
  <c r="I1292" i="1"/>
  <c r="J1130" i="1"/>
  <c r="I1130" i="1"/>
  <c r="J1243" i="1"/>
  <c r="I1243" i="1"/>
  <c r="J1057" i="1"/>
  <c r="I1057" i="1"/>
  <c r="J1060" i="1"/>
  <c r="I1060" i="1"/>
  <c r="J981" i="1"/>
  <c r="I981" i="1"/>
  <c r="J1357" i="1"/>
  <c r="I1357" i="1"/>
  <c r="J1032" i="1"/>
  <c r="I1032" i="1"/>
  <c r="J1053" i="1"/>
  <c r="I1053" i="1"/>
  <c r="J1280" i="1"/>
  <c r="I1280" i="1"/>
  <c r="J1097" i="1"/>
  <c r="I1097" i="1"/>
  <c r="J1378" i="1"/>
  <c r="I1378" i="1"/>
  <c r="J1114" i="1"/>
  <c r="I1114" i="1"/>
  <c r="J1380" i="1"/>
  <c r="I1380" i="1"/>
  <c r="J1199" i="1"/>
  <c r="I1199" i="1"/>
  <c r="J985" i="1"/>
  <c r="I985" i="1"/>
  <c r="J1492" i="1"/>
  <c r="I1492" i="1"/>
  <c r="J1219" i="1"/>
  <c r="I1219" i="1"/>
  <c r="J1470" i="1"/>
  <c r="I1470" i="1"/>
  <c r="J1117" i="1"/>
  <c r="I1117" i="1"/>
  <c r="J1469" i="1"/>
  <c r="I1469" i="1"/>
  <c r="J1183" i="1"/>
  <c r="I1183" i="1"/>
  <c r="J1091" i="1"/>
  <c r="I1091" i="1"/>
  <c r="J1317" i="1"/>
  <c r="I1317" i="1"/>
  <c r="J1353" i="1"/>
  <c r="I1353" i="1"/>
  <c r="J1107" i="1"/>
  <c r="I1107" i="1"/>
  <c r="J1227" i="1"/>
  <c r="I1227" i="1"/>
  <c r="J1192" i="1"/>
  <c r="I1192" i="1"/>
  <c r="J1245" i="1"/>
  <c r="I1245" i="1"/>
  <c r="J999" i="1"/>
  <c r="I999" i="1"/>
  <c r="J1354" i="1"/>
  <c r="I1354" i="1"/>
  <c r="J1347" i="1"/>
  <c r="I1347" i="1"/>
  <c r="J1425" i="1"/>
  <c r="I1425" i="1"/>
  <c r="J1406" i="1"/>
  <c r="I1406" i="1"/>
  <c r="J1335" i="1"/>
  <c r="I1335" i="1"/>
  <c r="J1345" i="1"/>
  <c r="I1345" i="1"/>
  <c r="J1416" i="1"/>
  <c r="I1416" i="1"/>
  <c r="J1462" i="1"/>
  <c r="I1462" i="1"/>
  <c r="J1312" i="1"/>
  <c r="I1312" i="1"/>
  <c r="J986" i="1"/>
  <c r="I986" i="1"/>
  <c r="J976" i="1"/>
  <c r="I976" i="1"/>
  <c r="J1016" i="1"/>
  <c r="I1016" i="1"/>
  <c r="J1481" i="1"/>
  <c r="I1481" i="1"/>
  <c r="J1209" i="1"/>
  <c r="I1209" i="1"/>
  <c r="J991" i="1"/>
  <c r="I991" i="1"/>
  <c r="J1125" i="1"/>
  <c r="I1125" i="1"/>
  <c r="J965" i="1"/>
  <c r="I965" i="1"/>
  <c r="J1344" i="1"/>
  <c r="I1344" i="1"/>
  <c r="J1265" i="1"/>
  <c r="I1265" i="1"/>
  <c r="J1382" i="1"/>
  <c r="I1382" i="1"/>
  <c r="J1491" i="1"/>
  <c r="I1491" i="1"/>
  <c r="J1138" i="1"/>
  <c r="I1138" i="1"/>
  <c r="J1136" i="1"/>
  <c r="I1136" i="1"/>
  <c r="J1055" i="1"/>
  <c r="I1055" i="1"/>
  <c r="J1075" i="1"/>
  <c r="I1075" i="1"/>
  <c r="J1190" i="1"/>
  <c r="I1190" i="1"/>
  <c r="J1146" i="1"/>
  <c r="I1146" i="1"/>
  <c r="J1151" i="1"/>
  <c r="I1151" i="1"/>
  <c r="J1202" i="1"/>
  <c r="I1202" i="1"/>
  <c r="J1070" i="1"/>
  <c r="I1070" i="1"/>
  <c r="J1030" i="1"/>
  <c r="I1030" i="1"/>
  <c r="J1100" i="1"/>
  <c r="I1100" i="1"/>
  <c r="J966" i="1"/>
  <c r="I966" i="1"/>
  <c r="J1273" i="1"/>
  <c r="I1273" i="1"/>
  <c r="J1391" i="1"/>
  <c r="I1391" i="1"/>
  <c r="J1295" i="1"/>
  <c r="I1295" i="1"/>
  <c r="J1413" i="1"/>
  <c r="I1413" i="1"/>
  <c r="J1141" i="1"/>
  <c r="I1141" i="1"/>
  <c r="J1377" i="1"/>
  <c r="I1377" i="1"/>
  <c r="J1230" i="1"/>
  <c r="I1230" i="1"/>
  <c r="J1332" i="1"/>
  <c r="I1332" i="1"/>
  <c r="J1284" i="1"/>
  <c r="I1284" i="1"/>
  <c r="J1448" i="1"/>
  <c r="I1448" i="1"/>
  <c r="J1247" i="1"/>
  <c r="I1247" i="1"/>
  <c r="J1489" i="1"/>
  <c r="I1489" i="1"/>
  <c r="J1494" i="1"/>
  <c r="I1494" i="1"/>
  <c r="J1181" i="1"/>
  <c r="I1181" i="1"/>
  <c r="J1299" i="1"/>
  <c r="I1299" i="1"/>
  <c r="J1361" i="1"/>
  <c r="I1361" i="1"/>
  <c r="J1433" i="1"/>
  <c r="I1433" i="1"/>
  <c r="J1149" i="1"/>
  <c r="I1149" i="1"/>
  <c r="J1137" i="1"/>
  <c r="I1137" i="1"/>
  <c r="J1260" i="1"/>
  <c r="I1260" i="1"/>
  <c r="J1071" i="1"/>
  <c r="I1071" i="1"/>
  <c r="J1276" i="1"/>
  <c r="I1276" i="1"/>
  <c r="J1093" i="1"/>
  <c r="I1093" i="1"/>
  <c r="J1233" i="1"/>
  <c r="I1233" i="1"/>
  <c r="J1297" i="1"/>
  <c r="I1297" i="1"/>
  <c r="J1321" i="1"/>
  <c r="I1321" i="1"/>
  <c r="J1150" i="1"/>
  <c r="I1150" i="1"/>
  <c r="J1459" i="1"/>
  <c r="I1459" i="1"/>
  <c r="J1198" i="1"/>
  <c r="I1198" i="1"/>
  <c r="J1044" i="1"/>
  <c r="I1044" i="1"/>
  <c r="J1164" i="1"/>
  <c r="I1164" i="1"/>
  <c r="J987" i="1"/>
  <c r="I987" i="1"/>
  <c r="J1105" i="1"/>
  <c r="I1105" i="1"/>
  <c r="J1221" i="1"/>
  <c r="I1221" i="1"/>
  <c r="J1351" i="1"/>
  <c r="I1351" i="1"/>
  <c r="J1388" i="1"/>
  <c r="I1388" i="1"/>
  <c r="J975" i="1"/>
  <c r="I975" i="1"/>
  <c r="J1349" i="1"/>
  <c r="I1349" i="1"/>
  <c r="J1072" i="1"/>
  <c r="I1072" i="1"/>
  <c r="J1333" i="1"/>
  <c r="I1333" i="1"/>
  <c r="J967" i="1"/>
  <c r="I967" i="1"/>
  <c r="J1457" i="1"/>
  <c r="I1457" i="1"/>
  <c r="J1398" i="1"/>
  <c r="I1398" i="1"/>
  <c r="J1289" i="1"/>
  <c r="I1289" i="1"/>
  <c r="J1449" i="1"/>
  <c r="I1449" i="1"/>
  <c r="J1033" i="1"/>
  <c r="I1033" i="1"/>
  <c r="J1237" i="1"/>
  <c r="I1237" i="1"/>
  <c r="J1472" i="1"/>
  <c r="I1472" i="1"/>
  <c r="J1427" i="1"/>
  <c r="I1427" i="1"/>
  <c r="J1294" i="1"/>
  <c r="I1294" i="1"/>
  <c r="J1200" i="1"/>
  <c r="I1200" i="1"/>
  <c r="J1444" i="1"/>
  <c r="I1444" i="1"/>
  <c r="J1083" i="1"/>
  <c r="I1083" i="1"/>
  <c r="J1012" i="1"/>
  <c r="I1012" i="1"/>
  <c r="J1409" i="1"/>
  <c r="I1409" i="1"/>
  <c r="J972" i="1"/>
  <c r="I972" i="1"/>
  <c r="J1327" i="1"/>
  <c r="I1327" i="1"/>
  <c r="J1246" i="1"/>
  <c r="I1246" i="1"/>
  <c r="J1096" i="1"/>
  <c r="I1096" i="1"/>
  <c r="J1054" i="1"/>
  <c r="I1054" i="1"/>
  <c r="J1450" i="1"/>
  <c r="I1450" i="1"/>
  <c r="J1211" i="1"/>
  <c r="I1211" i="1"/>
  <c r="J1255" i="1"/>
  <c r="I1255" i="1"/>
  <c r="J1438" i="1"/>
  <c r="I1438" i="1"/>
  <c r="J1498" i="1"/>
  <c r="I1498" i="1"/>
  <c r="J1113" i="1"/>
  <c r="I1113" i="1"/>
  <c r="J1251" i="1"/>
  <c r="I1251" i="1"/>
  <c r="J1325" i="1"/>
  <c r="I1325" i="1"/>
  <c r="J1249" i="1"/>
  <c r="I1249" i="1"/>
  <c r="J1112" i="1"/>
  <c r="I1112" i="1"/>
  <c r="J1302" i="1"/>
  <c r="I1302" i="1"/>
  <c r="J1395" i="1"/>
  <c r="I1395" i="1"/>
  <c r="J1426" i="1"/>
  <c r="I1426" i="1"/>
  <c r="J1104" i="1"/>
  <c r="I1104" i="1"/>
  <c r="J1165" i="1"/>
  <c r="I1165" i="1"/>
  <c r="J1008" i="1"/>
  <c r="I1008" i="1"/>
  <c r="J1262" i="1"/>
  <c r="I1262" i="1"/>
  <c r="J1159" i="1"/>
  <c r="I1159" i="1"/>
  <c r="J1116" i="1"/>
  <c r="I1116" i="1"/>
  <c r="J1094" i="1"/>
  <c r="I1094" i="1"/>
  <c r="J1471" i="1"/>
  <c r="I1471" i="1"/>
  <c r="J1376" i="1"/>
  <c r="I1376" i="1"/>
  <c r="J1036" i="1"/>
  <c r="I1036" i="1"/>
  <c r="J1420" i="1"/>
  <c r="I1420" i="1"/>
  <c r="J1196" i="1"/>
  <c r="I1196" i="1"/>
  <c r="J1408" i="1"/>
  <c r="I1408" i="1"/>
  <c r="J1362" i="1"/>
  <c r="I1362" i="1"/>
  <c r="J1061" i="1"/>
  <c r="I1061" i="1"/>
  <c r="J1287" i="1"/>
  <c r="I1287" i="1"/>
  <c r="J1172" i="1"/>
  <c r="I1172" i="1"/>
  <c r="J1286" i="1"/>
  <c r="I1286" i="1"/>
  <c r="J1081" i="1"/>
  <c r="I1081" i="1"/>
  <c r="J1371" i="1"/>
  <c r="I1371" i="1"/>
  <c r="J1056" i="1"/>
  <c r="I1056" i="1"/>
  <c r="J1045" i="1"/>
  <c r="I1045" i="1"/>
  <c r="J1210" i="1"/>
  <c r="I1210" i="1"/>
  <c r="J1046" i="1"/>
  <c r="I1046" i="1"/>
  <c r="J1383" i="1"/>
  <c r="I1383" i="1"/>
  <c r="J1047" i="1"/>
  <c r="I1047" i="1"/>
  <c r="J1187" i="1"/>
  <c r="I1187" i="1"/>
  <c r="J1490" i="1"/>
  <c r="I1490" i="1"/>
  <c r="J1010" i="1"/>
  <c r="I1010" i="1"/>
  <c r="J1095" i="1"/>
  <c r="I1095" i="1"/>
  <c r="J1279" i="1"/>
  <c r="I1279" i="1"/>
  <c r="J1128" i="1"/>
  <c r="I1128" i="1"/>
  <c r="J1258" i="1"/>
  <c r="I1258" i="1"/>
  <c r="J1076" i="1"/>
  <c r="I1076" i="1"/>
  <c r="J1310" i="1"/>
  <c r="I1310" i="1"/>
  <c r="J1392" i="1"/>
  <c r="I1392" i="1"/>
  <c r="J1434" i="1"/>
  <c r="I1434" i="1"/>
  <c r="J955" i="1"/>
  <c r="I955" i="1"/>
  <c r="J1467" i="1"/>
  <c r="I1467" i="1"/>
  <c r="J1366" i="1"/>
  <c r="I1366" i="1"/>
  <c r="J1430" i="1"/>
  <c r="I1430" i="1"/>
  <c r="J1063" i="1"/>
  <c r="I1063" i="1"/>
  <c r="J1235" i="1"/>
  <c r="I1235" i="1"/>
  <c r="J1040" i="1"/>
  <c r="I1040" i="1"/>
  <c r="J1020" i="1"/>
  <c r="I1020" i="1"/>
  <c r="J1013" i="1"/>
  <c r="I1013" i="1"/>
  <c r="J1145" i="1"/>
  <c r="I1145" i="1"/>
  <c r="J1121" i="1"/>
  <c r="I1121" i="1"/>
  <c r="J973" i="1"/>
  <c r="I973" i="1"/>
  <c r="J1288" i="1"/>
  <c r="I1288" i="1"/>
  <c r="J1090" i="1"/>
  <c r="I1090" i="1"/>
  <c r="J1301" i="1"/>
  <c r="I1301" i="1"/>
  <c r="J1066" i="1"/>
  <c r="I1066" i="1"/>
  <c r="J1156" i="1"/>
  <c r="I1156" i="1"/>
  <c r="J1006" i="1"/>
  <c r="I1006" i="1"/>
  <c r="J1110" i="1"/>
  <c r="I1110" i="1"/>
  <c r="J1476" i="1"/>
  <c r="I1476" i="1"/>
  <c r="J1424" i="1"/>
  <c r="I1424" i="1"/>
  <c r="J1062" i="1"/>
  <c r="I1062" i="1"/>
  <c r="J1446" i="1"/>
  <c r="I1446" i="1"/>
  <c r="J1367" i="1"/>
  <c r="I1367" i="1"/>
  <c r="J1278" i="1"/>
  <c r="I1278" i="1"/>
  <c r="J1466" i="1"/>
  <c r="I1466" i="1"/>
  <c r="J1389" i="1"/>
  <c r="I1389" i="1"/>
  <c r="J977" i="1"/>
  <c r="I977" i="1"/>
  <c r="J1465" i="1"/>
  <c r="I1465" i="1"/>
  <c r="J1348" i="1"/>
  <c r="I1348" i="1"/>
  <c r="J1329" i="1"/>
  <c r="I1329" i="1"/>
  <c r="J1421" i="1"/>
  <c r="I1421" i="1"/>
  <c r="J1334" i="1"/>
  <c r="I1334" i="1"/>
  <c r="J1331" i="1"/>
  <c r="I1331" i="1"/>
  <c r="J1148" i="1"/>
  <c r="I1148" i="1"/>
  <c r="J1346" i="1"/>
  <c r="I1346" i="1"/>
  <c r="J1432" i="1"/>
  <c r="I1432" i="1"/>
  <c r="J1372" i="1"/>
  <c r="I1372" i="1"/>
  <c r="J1429" i="1"/>
  <c r="I1429" i="1"/>
  <c r="J1277" i="1"/>
  <c r="I1277" i="1"/>
  <c r="J1339" i="1"/>
  <c r="I1339" i="1"/>
  <c r="J1139" i="1"/>
  <c r="I1139" i="1"/>
  <c r="J1360" i="1"/>
  <c r="I1360" i="1"/>
  <c r="J1486" i="1"/>
  <c r="I1486" i="1"/>
  <c r="J1474" i="1"/>
  <c r="I1474" i="1"/>
  <c r="J1051" i="1"/>
  <c r="I1051" i="1"/>
  <c r="J1191" i="1"/>
  <c r="I1191" i="1"/>
  <c r="J1226" i="1"/>
  <c r="I1226" i="1"/>
  <c r="J1324" i="1"/>
  <c r="I1324" i="1"/>
  <c r="J1203" i="1"/>
  <c r="I1203" i="1"/>
  <c r="J1052" i="1"/>
  <c r="I1052" i="1"/>
  <c r="J1364" i="1"/>
  <c r="I1364" i="1"/>
  <c r="J1029" i="1"/>
  <c r="I1029" i="1"/>
  <c r="J1259" i="1"/>
  <c r="I1259" i="1"/>
  <c r="J1217" i="1"/>
  <c r="I1217" i="1"/>
  <c r="J1129" i="1"/>
  <c r="I1129" i="1"/>
  <c r="J59" i="18"/>
  <c r="I80" i="1"/>
  <c r="J70" i="18"/>
  <c r="I91" i="1"/>
  <c r="J87" i="18"/>
  <c r="I108" i="1"/>
  <c r="I124" i="1"/>
  <c r="J103" i="18"/>
  <c r="J119" i="18"/>
  <c r="I140" i="1"/>
  <c r="J135" i="18"/>
  <c r="I156" i="1"/>
  <c r="I172" i="1"/>
  <c r="J151" i="18"/>
  <c r="J148" i="18"/>
  <c r="I169" i="1"/>
  <c r="J66" i="18"/>
  <c r="I87" i="1"/>
  <c r="I168" i="1"/>
  <c r="J147" i="18"/>
  <c r="J102" i="18"/>
  <c r="I123" i="1"/>
  <c r="J133" i="18"/>
  <c r="I154" i="1"/>
  <c r="I92" i="1"/>
  <c r="J71" i="18"/>
  <c r="I82" i="1"/>
  <c r="J61" i="18"/>
  <c r="I93" i="1"/>
  <c r="J72" i="18"/>
  <c r="I127" i="1"/>
  <c r="J106" i="18"/>
  <c r="J138" i="18"/>
  <c r="I159" i="1"/>
  <c r="I96" i="1"/>
  <c r="J75" i="18"/>
  <c r="J89" i="18"/>
  <c r="I110" i="1"/>
  <c r="J105" i="18"/>
  <c r="I126" i="1"/>
  <c r="J121" i="18"/>
  <c r="I142" i="1"/>
  <c r="J137" i="18"/>
  <c r="I158" i="1"/>
  <c r="J153" i="18"/>
  <c r="I174" i="1"/>
  <c r="J161" i="18"/>
  <c r="I182" i="1"/>
  <c r="J115" i="18"/>
  <c r="I136" i="1"/>
  <c r="I155" i="1"/>
  <c r="J134" i="18"/>
  <c r="J85" i="18"/>
  <c r="I106" i="1"/>
  <c r="I173" i="1"/>
  <c r="J152" i="18"/>
  <c r="J60" i="18"/>
  <c r="I81" i="1"/>
  <c r="I111" i="1"/>
  <c r="J90" i="18"/>
  <c r="J122" i="18"/>
  <c r="I143" i="1"/>
  <c r="J154" i="18"/>
  <c r="I175" i="1"/>
  <c r="J74" i="18"/>
  <c r="I95" i="1"/>
  <c r="I113" i="1"/>
  <c r="J92" i="18"/>
  <c r="J108" i="18"/>
  <c r="I129" i="1"/>
  <c r="I145" i="1"/>
  <c r="J124" i="18"/>
  <c r="J140" i="18"/>
  <c r="I161" i="1"/>
  <c r="J73" i="18"/>
  <c r="I94" i="1"/>
  <c r="J53" i="18"/>
  <c r="I74" i="1"/>
  <c r="J88" i="18"/>
  <c r="I109" i="1"/>
  <c r="J91" i="18"/>
  <c r="I112" i="1"/>
  <c r="I146" i="1"/>
  <c r="J125" i="18"/>
  <c r="I162" i="1"/>
  <c r="J141" i="18"/>
  <c r="J158" i="18"/>
  <c r="I179" i="1"/>
  <c r="J184" i="1"/>
  <c r="J132" i="18"/>
  <c r="I153" i="1"/>
  <c r="J118" i="18"/>
  <c r="I139" i="1"/>
  <c r="J120" i="18"/>
  <c r="I141" i="1"/>
  <c r="J62" i="18"/>
  <c r="I83" i="1"/>
  <c r="J107" i="18"/>
  <c r="I128" i="1"/>
  <c r="I76" i="1"/>
  <c r="J55" i="18"/>
  <c r="J76" i="18"/>
  <c r="I97" i="1"/>
  <c r="I176" i="1"/>
  <c r="J155" i="18"/>
  <c r="I101" i="1"/>
  <c r="J80" i="18"/>
  <c r="J78" i="18"/>
  <c r="I99" i="1"/>
  <c r="J96" i="18"/>
  <c r="I117" i="1"/>
  <c r="J112" i="18"/>
  <c r="I133" i="1"/>
  <c r="J128" i="18"/>
  <c r="I149" i="1"/>
  <c r="I165" i="1"/>
  <c r="J144" i="18"/>
  <c r="J157" i="18"/>
  <c r="I178" i="1"/>
  <c r="J116" i="18"/>
  <c r="I137" i="1"/>
  <c r="J83" i="18"/>
  <c r="I104" i="1"/>
  <c r="J86" i="18"/>
  <c r="I107" i="1"/>
  <c r="I138" i="1"/>
  <c r="J117" i="18"/>
  <c r="I125" i="1"/>
  <c r="J104" i="18"/>
  <c r="I177" i="1"/>
  <c r="J156" i="18"/>
  <c r="J110" i="18"/>
  <c r="I131" i="1"/>
  <c r="I163" i="1"/>
  <c r="J142" i="18"/>
  <c r="J54" i="18"/>
  <c r="I75" i="1"/>
  <c r="J93" i="18"/>
  <c r="I114" i="1"/>
  <c r="J63" i="18"/>
  <c r="I84" i="1"/>
  <c r="I103" i="1"/>
  <c r="J82" i="18"/>
  <c r="J95" i="18"/>
  <c r="I116" i="1"/>
  <c r="J111" i="18"/>
  <c r="I132" i="1"/>
  <c r="J127" i="18"/>
  <c r="I148" i="1"/>
  <c r="J143" i="18"/>
  <c r="I164" i="1"/>
  <c r="J160" i="18"/>
  <c r="I181" i="1"/>
  <c r="J100" i="18"/>
  <c r="I121" i="1"/>
  <c r="J57" i="18"/>
  <c r="I78" i="1"/>
  <c r="J131" i="18"/>
  <c r="I152" i="1"/>
  <c r="J150" i="18"/>
  <c r="I171" i="1"/>
  <c r="J69" i="18"/>
  <c r="I90" i="1"/>
  <c r="J149" i="18"/>
  <c r="I170" i="1"/>
  <c r="K360" i="18"/>
  <c r="J360" i="18"/>
  <c r="I160" i="1"/>
  <c r="J139" i="18"/>
  <c r="I147" i="1"/>
  <c r="J126" i="18"/>
  <c r="J109" i="18"/>
  <c r="I130" i="1"/>
  <c r="J65" i="18"/>
  <c r="I86" i="1"/>
  <c r="J81" i="18"/>
  <c r="I102" i="1"/>
  <c r="J98" i="18"/>
  <c r="I119" i="1"/>
  <c r="I135" i="1"/>
  <c r="J114" i="18"/>
  <c r="I151" i="1"/>
  <c r="J130" i="18"/>
  <c r="I167" i="1"/>
  <c r="J146" i="18"/>
  <c r="I180" i="1"/>
  <c r="J159" i="18"/>
  <c r="J84" i="18"/>
  <c r="I105" i="1"/>
  <c r="I120" i="1"/>
  <c r="J99" i="18"/>
  <c r="J58" i="18"/>
  <c r="I79" i="1"/>
  <c r="J68" i="18"/>
  <c r="I89" i="1"/>
  <c r="J101" i="18"/>
  <c r="I122" i="1"/>
  <c r="J136" i="18"/>
  <c r="I157" i="1"/>
  <c r="I98" i="1"/>
  <c r="J77" i="18"/>
  <c r="I144" i="1"/>
  <c r="J123" i="18"/>
  <c r="J94" i="18"/>
  <c r="I115" i="1"/>
  <c r="J64" i="18"/>
  <c r="I85" i="1"/>
  <c r="I77" i="1"/>
  <c r="J56" i="18"/>
  <c r="J67" i="18"/>
  <c r="I88" i="1"/>
  <c r="J79" i="18"/>
  <c r="I100" i="1"/>
  <c r="J97" i="18"/>
  <c r="I118" i="1"/>
  <c r="J113" i="18"/>
  <c r="I134" i="1"/>
  <c r="J129" i="18"/>
  <c r="I150" i="1"/>
  <c r="J145" i="18"/>
  <c r="I166" i="1"/>
  <c r="I183" i="1"/>
  <c r="J162" i="18"/>
  <c r="K95" i="18"/>
  <c r="K81" i="18"/>
  <c r="K79" i="18"/>
  <c r="K83" i="18"/>
  <c r="K133" i="18"/>
  <c r="K151" i="18"/>
  <c r="K60" i="18"/>
  <c r="J164" i="1"/>
  <c r="K129" i="18"/>
  <c r="K99" i="18"/>
  <c r="J79" i="1"/>
  <c r="J138" i="1"/>
  <c r="K53" i="18"/>
  <c r="K89" i="18"/>
  <c r="K105" i="18"/>
  <c r="K121" i="18"/>
  <c r="K137" i="18"/>
  <c r="K153" i="18"/>
  <c r="K111" i="18"/>
  <c r="K97" i="18"/>
  <c r="K161" i="18"/>
  <c r="J152" i="1"/>
  <c r="K85" i="18"/>
  <c r="K135" i="18"/>
  <c r="K57" i="18"/>
  <c r="K101" i="18"/>
  <c r="K91" i="18"/>
  <c r="J128" i="1"/>
  <c r="J144" i="1"/>
  <c r="J160" i="1"/>
  <c r="J136" i="1"/>
  <c r="K103" i="18"/>
  <c r="K155" i="18"/>
  <c r="J134" i="1"/>
  <c r="J85" i="1"/>
  <c r="K93" i="18"/>
  <c r="K109" i="18"/>
  <c r="J146" i="1"/>
  <c r="K141" i="18"/>
  <c r="K127" i="18"/>
  <c r="K159" i="18"/>
  <c r="J166" i="1"/>
  <c r="J168" i="1"/>
  <c r="K149" i="18"/>
  <c r="K87" i="18"/>
  <c r="K78" i="18"/>
  <c r="J178" i="1"/>
  <c r="K70" i="18"/>
  <c r="K76" i="18"/>
  <c r="K75" i="18"/>
  <c r="J95" i="1"/>
  <c r="K162" i="18"/>
  <c r="J181" i="1"/>
  <c r="K73" i="18"/>
  <c r="J179" i="1"/>
  <c r="K156" i="18"/>
  <c r="K154" i="18"/>
  <c r="K152" i="18"/>
  <c r="K150" i="18"/>
  <c r="K148" i="18"/>
  <c r="K146" i="18"/>
  <c r="K144" i="18"/>
  <c r="K142" i="18"/>
  <c r="K140" i="18"/>
  <c r="K138" i="18"/>
  <c r="J157" i="1"/>
  <c r="J155" i="1"/>
  <c r="K132" i="18"/>
  <c r="K130" i="18"/>
  <c r="K128" i="18"/>
  <c r="K126" i="18"/>
  <c r="J145" i="1"/>
  <c r="K72" i="18"/>
  <c r="K122" i="18"/>
  <c r="K119" i="18"/>
  <c r="K120" i="18"/>
  <c r="K118" i="18"/>
  <c r="K116" i="18"/>
  <c r="K114" i="18"/>
  <c r="K112" i="18"/>
  <c r="K110" i="18"/>
  <c r="K108" i="18"/>
  <c r="K106" i="18"/>
  <c r="K104" i="18"/>
  <c r="K102" i="18"/>
  <c r="K100" i="18"/>
  <c r="K98" i="18"/>
  <c r="J117" i="1"/>
  <c r="K94" i="18"/>
  <c r="J113" i="1"/>
  <c r="K90" i="18"/>
  <c r="K88" i="18"/>
  <c r="K86" i="18"/>
  <c r="K84" i="18"/>
  <c r="J103" i="1"/>
  <c r="J101" i="1"/>
  <c r="J98" i="1"/>
  <c r="J90" i="1"/>
  <c r="J92" i="1"/>
  <c r="K68" i="18"/>
  <c r="K66" i="18"/>
  <c r="J88" i="1"/>
  <c r="K63" i="18"/>
  <c r="K65" i="18"/>
  <c r="K62" i="18"/>
  <c r="K61" i="18"/>
  <c r="K59" i="18"/>
  <c r="J77" i="1"/>
  <c r="J76" i="1"/>
  <c r="K54" i="18"/>
  <c r="I73" i="1"/>
  <c r="J52" i="18"/>
  <c r="J72" i="29" l="1"/>
  <c r="J73" i="28"/>
  <c r="K52" i="18"/>
  <c r="K113" i="18"/>
  <c r="K56" i="18"/>
  <c r="K143" i="18"/>
  <c r="K64" i="18"/>
  <c r="J102" i="1"/>
  <c r="J162" i="1"/>
  <c r="K124" i="18"/>
  <c r="J133" i="1"/>
  <c r="J172" i="1"/>
  <c r="J83" i="1"/>
  <c r="J75" i="1"/>
  <c r="J110" i="1"/>
  <c r="J154" i="1"/>
  <c r="J137" i="1"/>
  <c r="J163" i="1"/>
  <c r="J175" i="1"/>
  <c r="J118" i="1"/>
  <c r="J143" i="1"/>
  <c r="J100" i="1"/>
  <c r="K77" i="18"/>
  <c r="J130" i="1"/>
  <c r="J174" i="1"/>
  <c r="J167" i="1"/>
  <c r="K96" i="18"/>
  <c r="J182" i="1"/>
  <c r="J129" i="1"/>
  <c r="J115" i="1"/>
  <c r="J147" i="1"/>
  <c r="K131" i="18"/>
  <c r="J135" i="1"/>
  <c r="K157" i="18"/>
  <c r="J108" i="1"/>
  <c r="K82" i="18"/>
  <c r="K139" i="18"/>
  <c r="J74" i="1"/>
  <c r="J93" i="1"/>
  <c r="J123" i="1"/>
  <c r="K123" i="18"/>
  <c r="J105" i="1"/>
  <c r="J119" i="1"/>
  <c r="J106" i="1"/>
  <c r="K158" i="18"/>
  <c r="K67" i="18"/>
  <c r="K117" i="18"/>
  <c r="K58" i="18"/>
  <c r="J171" i="1"/>
  <c r="K160" i="18"/>
  <c r="J116" i="1"/>
  <c r="J125" i="1"/>
  <c r="J176" i="1"/>
  <c r="J109" i="1"/>
  <c r="J173" i="1"/>
  <c r="J126" i="1"/>
  <c r="J127" i="1"/>
  <c r="J169" i="1"/>
  <c r="J124" i="1"/>
  <c r="J183" i="1"/>
  <c r="K136" i="18"/>
  <c r="J120" i="1"/>
  <c r="J151" i="1"/>
  <c r="J86" i="1"/>
  <c r="J97" i="1"/>
  <c r="J141" i="1"/>
  <c r="J170" i="1"/>
  <c r="J78" i="1"/>
  <c r="J148" i="1"/>
  <c r="J84" i="1"/>
  <c r="J131" i="1"/>
  <c r="J107" i="1"/>
  <c r="J165" i="1"/>
  <c r="J99" i="1"/>
  <c r="K55" i="18"/>
  <c r="J139" i="1"/>
  <c r="K125" i="18"/>
  <c r="J94" i="1"/>
  <c r="K92" i="18"/>
  <c r="J111" i="1"/>
  <c r="K134" i="18"/>
  <c r="J158" i="1"/>
  <c r="J96" i="1"/>
  <c r="J82" i="1"/>
  <c r="K147" i="18"/>
  <c r="J156" i="1"/>
  <c r="J91" i="1"/>
  <c r="J150" i="1"/>
  <c r="J89" i="1"/>
  <c r="K145" i="18"/>
  <c r="J180" i="1"/>
  <c r="K69" i="18"/>
  <c r="J121" i="1"/>
  <c r="J132" i="1"/>
  <c r="J114" i="1"/>
  <c r="J177" i="1"/>
  <c r="J104" i="1"/>
  <c r="J149" i="1"/>
  <c r="K80" i="18"/>
  <c r="K107" i="18"/>
  <c r="J153" i="1"/>
  <c r="J112" i="1"/>
  <c r="J161" i="1"/>
  <c r="K74" i="18"/>
  <c r="J81" i="1"/>
  <c r="K115" i="18"/>
  <c r="J142" i="1"/>
  <c r="J159" i="1"/>
  <c r="K71" i="18"/>
  <c r="J87" i="1"/>
  <c r="J140" i="1"/>
  <c r="J80" i="1"/>
  <c r="J122" i="1"/>
  <c r="J73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C7D1A28-B816-4078-B857-38CFAF91E45C}" keepAlive="1" name="Requête - Clients" description="Connexion à la requête « Clients » dans le classeur." type="5" refreshedVersion="8" background="1" saveData="1">
    <dbPr connection="Provider=Microsoft.Mashup.OleDb.1;Data Source=$Workbook$;Location=Clients;Extended Properties=&quot;&quot;" command="SELECT * FROM [Clients]"/>
  </connection>
</connections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77">
    <bk>
      <extLst>
        <ext xmlns:xlrd="http://schemas.microsoft.com/office/spreadsheetml/2017/richdata" uri="{3e2802c4-a4d2-4d8b-9148-e3be6c30e623}">
          <xlrd:rvb i="0"/>
        </ext>
      </extLst>
    </bk>
    <bk>
      <extLst>
        <ext xmlns:xlrd="http://schemas.microsoft.com/office/spreadsheetml/2017/richdata" uri="{3e2802c4-a4d2-4d8b-9148-e3be6c30e623}">
          <xlrd:rvb i="1"/>
        </ext>
      </extLst>
    </bk>
    <bk>
      <extLst>
        <ext xmlns:xlrd="http://schemas.microsoft.com/office/spreadsheetml/2017/richdata" uri="{3e2802c4-a4d2-4d8b-9148-e3be6c30e623}">
          <xlrd:rvb i="2"/>
        </ext>
      </extLst>
    </bk>
    <bk>
      <extLst>
        <ext xmlns:xlrd="http://schemas.microsoft.com/office/spreadsheetml/2017/richdata" uri="{3e2802c4-a4d2-4d8b-9148-e3be6c30e623}">
          <xlrd:rvb i="3"/>
        </ext>
      </extLst>
    </bk>
    <bk>
      <extLst>
        <ext xmlns:xlrd="http://schemas.microsoft.com/office/spreadsheetml/2017/richdata" uri="{3e2802c4-a4d2-4d8b-9148-e3be6c30e623}">
          <xlrd:rvb i="4"/>
        </ext>
      </extLst>
    </bk>
    <bk>
      <extLst>
        <ext xmlns:xlrd="http://schemas.microsoft.com/office/spreadsheetml/2017/richdata" uri="{3e2802c4-a4d2-4d8b-9148-e3be6c30e623}">
          <xlrd:rvb i="5"/>
        </ext>
      </extLst>
    </bk>
    <bk>
      <extLst>
        <ext xmlns:xlrd="http://schemas.microsoft.com/office/spreadsheetml/2017/richdata" uri="{3e2802c4-a4d2-4d8b-9148-e3be6c30e623}">
          <xlrd:rvb i="6"/>
        </ext>
      </extLst>
    </bk>
    <bk>
      <extLst>
        <ext xmlns:xlrd="http://schemas.microsoft.com/office/spreadsheetml/2017/richdata" uri="{3e2802c4-a4d2-4d8b-9148-e3be6c30e623}">
          <xlrd:rvb i="7"/>
        </ext>
      </extLst>
    </bk>
    <bk>
      <extLst>
        <ext xmlns:xlrd="http://schemas.microsoft.com/office/spreadsheetml/2017/richdata" uri="{3e2802c4-a4d2-4d8b-9148-e3be6c30e623}">
          <xlrd:rvb i="8"/>
        </ext>
      </extLst>
    </bk>
    <bk>
      <extLst>
        <ext xmlns:xlrd="http://schemas.microsoft.com/office/spreadsheetml/2017/richdata" uri="{3e2802c4-a4d2-4d8b-9148-e3be6c30e623}">
          <xlrd:rvb i="9"/>
        </ext>
      </extLst>
    </bk>
    <bk>
      <extLst>
        <ext xmlns:xlrd="http://schemas.microsoft.com/office/spreadsheetml/2017/richdata" uri="{3e2802c4-a4d2-4d8b-9148-e3be6c30e623}">
          <xlrd:rvb i="10"/>
        </ext>
      </extLst>
    </bk>
    <bk>
      <extLst>
        <ext xmlns:xlrd="http://schemas.microsoft.com/office/spreadsheetml/2017/richdata" uri="{3e2802c4-a4d2-4d8b-9148-e3be6c30e623}">
          <xlrd:rvb i="11"/>
        </ext>
      </extLst>
    </bk>
    <bk>
      <extLst>
        <ext xmlns:xlrd="http://schemas.microsoft.com/office/spreadsheetml/2017/richdata" uri="{3e2802c4-a4d2-4d8b-9148-e3be6c30e623}">
          <xlrd:rvb i="12"/>
        </ext>
      </extLst>
    </bk>
    <bk>
      <extLst>
        <ext xmlns:xlrd="http://schemas.microsoft.com/office/spreadsheetml/2017/richdata" uri="{3e2802c4-a4d2-4d8b-9148-e3be6c30e623}">
          <xlrd:rvb i="13"/>
        </ext>
      </extLst>
    </bk>
    <bk>
      <extLst>
        <ext xmlns:xlrd="http://schemas.microsoft.com/office/spreadsheetml/2017/richdata" uri="{3e2802c4-a4d2-4d8b-9148-e3be6c30e623}">
          <xlrd:rvb i="14"/>
        </ext>
      </extLst>
    </bk>
    <bk>
      <extLst>
        <ext xmlns:xlrd="http://schemas.microsoft.com/office/spreadsheetml/2017/richdata" uri="{3e2802c4-a4d2-4d8b-9148-e3be6c30e623}">
          <xlrd:rvb i="15"/>
        </ext>
      </extLst>
    </bk>
    <bk>
      <extLst>
        <ext xmlns:xlrd="http://schemas.microsoft.com/office/spreadsheetml/2017/richdata" uri="{3e2802c4-a4d2-4d8b-9148-e3be6c30e623}">
          <xlrd:rvb i="16"/>
        </ext>
      </extLst>
    </bk>
    <bk>
      <extLst>
        <ext xmlns:xlrd="http://schemas.microsoft.com/office/spreadsheetml/2017/richdata" uri="{3e2802c4-a4d2-4d8b-9148-e3be6c30e623}">
          <xlrd:rvb i="17"/>
        </ext>
      </extLst>
    </bk>
    <bk>
      <extLst>
        <ext xmlns:xlrd="http://schemas.microsoft.com/office/spreadsheetml/2017/richdata" uri="{3e2802c4-a4d2-4d8b-9148-e3be6c30e623}">
          <xlrd:rvb i="18"/>
        </ext>
      </extLst>
    </bk>
    <bk>
      <extLst>
        <ext xmlns:xlrd="http://schemas.microsoft.com/office/spreadsheetml/2017/richdata" uri="{3e2802c4-a4d2-4d8b-9148-e3be6c30e623}">
          <xlrd:rvb i="19"/>
        </ext>
      </extLst>
    </bk>
    <bk>
      <extLst>
        <ext xmlns:xlrd="http://schemas.microsoft.com/office/spreadsheetml/2017/richdata" uri="{3e2802c4-a4d2-4d8b-9148-e3be6c30e623}">
          <xlrd:rvb i="20"/>
        </ext>
      </extLst>
    </bk>
    <bk>
      <extLst>
        <ext xmlns:xlrd="http://schemas.microsoft.com/office/spreadsheetml/2017/richdata" uri="{3e2802c4-a4d2-4d8b-9148-e3be6c30e623}">
          <xlrd:rvb i="21"/>
        </ext>
      </extLst>
    </bk>
    <bk>
      <extLst>
        <ext xmlns:xlrd="http://schemas.microsoft.com/office/spreadsheetml/2017/richdata" uri="{3e2802c4-a4d2-4d8b-9148-e3be6c30e623}">
          <xlrd:rvb i="22"/>
        </ext>
      </extLst>
    </bk>
    <bk>
      <extLst>
        <ext xmlns:xlrd="http://schemas.microsoft.com/office/spreadsheetml/2017/richdata" uri="{3e2802c4-a4d2-4d8b-9148-e3be6c30e623}">
          <xlrd:rvb i="23"/>
        </ext>
      </extLst>
    </bk>
    <bk>
      <extLst>
        <ext xmlns:xlrd="http://schemas.microsoft.com/office/spreadsheetml/2017/richdata" uri="{3e2802c4-a4d2-4d8b-9148-e3be6c30e623}">
          <xlrd:rvb i="24"/>
        </ext>
      </extLst>
    </bk>
    <bk>
      <extLst>
        <ext xmlns:xlrd="http://schemas.microsoft.com/office/spreadsheetml/2017/richdata" uri="{3e2802c4-a4d2-4d8b-9148-e3be6c30e623}">
          <xlrd:rvb i="25"/>
        </ext>
      </extLst>
    </bk>
    <bk>
      <extLst>
        <ext xmlns:xlrd="http://schemas.microsoft.com/office/spreadsheetml/2017/richdata" uri="{3e2802c4-a4d2-4d8b-9148-e3be6c30e623}">
          <xlrd:rvb i="26"/>
        </ext>
      </extLst>
    </bk>
    <bk>
      <extLst>
        <ext xmlns:xlrd="http://schemas.microsoft.com/office/spreadsheetml/2017/richdata" uri="{3e2802c4-a4d2-4d8b-9148-e3be6c30e623}">
          <xlrd:rvb i="27"/>
        </ext>
      </extLst>
    </bk>
    <bk>
      <extLst>
        <ext xmlns:xlrd="http://schemas.microsoft.com/office/spreadsheetml/2017/richdata" uri="{3e2802c4-a4d2-4d8b-9148-e3be6c30e623}">
          <xlrd:rvb i="28"/>
        </ext>
      </extLst>
    </bk>
    <bk>
      <extLst>
        <ext xmlns:xlrd="http://schemas.microsoft.com/office/spreadsheetml/2017/richdata" uri="{3e2802c4-a4d2-4d8b-9148-e3be6c30e623}">
          <xlrd:rvb i="29"/>
        </ext>
      </extLst>
    </bk>
    <bk>
      <extLst>
        <ext xmlns:xlrd="http://schemas.microsoft.com/office/spreadsheetml/2017/richdata" uri="{3e2802c4-a4d2-4d8b-9148-e3be6c30e623}">
          <xlrd:rvb i="30"/>
        </ext>
      </extLst>
    </bk>
    <bk>
      <extLst>
        <ext xmlns:xlrd="http://schemas.microsoft.com/office/spreadsheetml/2017/richdata" uri="{3e2802c4-a4d2-4d8b-9148-e3be6c30e623}">
          <xlrd:rvb i="31"/>
        </ext>
      </extLst>
    </bk>
    <bk>
      <extLst>
        <ext xmlns:xlrd="http://schemas.microsoft.com/office/spreadsheetml/2017/richdata" uri="{3e2802c4-a4d2-4d8b-9148-e3be6c30e623}">
          <xlrd:rvb i="32"/>
        </ext>
      </extLst>
    </bk>
    <bk>
      <extLst>
        <ext xmlns:xlrd="http://schemas.microsoft.com/office/spreadsheetml/2017/richdata" uri="{3e2802c4-a4d2-4d8b-9148-e3be6c30e623}">
          <xlrd:rvb i="33"/>
        </ext>
      </extLst>
    </bk>
    <bk>
      <extLst>
        <ext xmlns:xlrd="http://schemas.microsoft.com/office/spreadsheetml/2017/richdata" uri="{3e2802c4-a4d2-4d8b-9148-e3be6c30e623}">
          <xlrd:rvb i="34"/>
        </ext>
      </extLst>
    </bk>
    <bk>
      <extLst>
        <ext xmlns:xlrd="http://schemas.microsoft.com/office/spreadsheetml/2017/richdata" uri="{3e2802c4-a4d2-4d8b-9148-e3be6c30e623}">
          <xlrd:rvb i="35"/>
        </ext>
      </extLst>
    </bk>
    <bk>
      <extLst>
        <ext xmlns:xlrd="http://schemas.microsoft.com/office/spreadsheetml/2017/richdata" uri="{3e2802c4-a4d2-4d8b-9148-e3be6c30e623}">
          <xlrd:rvb i="36"/>
        </ext>
      </extLst>
    </bk>
    <bk>
      <extLst>
        <ext xmlns:xlrd="http://schemas.microsoft.com/office/spreadsheetml/2017/richdata" uri="{3e2802c4-a4d2-4d8b-9148-e3be6c30e623}">
          <xlrd:rvb i="37"/>
        </ext>
      </extLst>
    </bk>
    <bk>
      <extLst>
        <ext xmlns:xlrd="http://schemas.microsoft.com/office/spreadsheetml/2017/richdata" uri="{3e2802c4-a4d2-4d8b-9148-e3be6c30e623}">
          <xlrd:rvb i="38"/>
        </ext>
      </extLst>
    </bk>
    <bk>
      <extLst>
        <ext xmlns:xlrd="http://schemas.microsoft.com/office/spreadsheetml/2017/richdata" uri="{3e2802c4-a4d2-4d8b-9148-e3be6c30e623}">
          <xlrd:rvb i="39"/>
        </ext>
      </extLst>
    </bk>
    <bk>
      <extLst>
        <ext xmlns:xlrd="http://schemas.microsoft.com/office/spreadsheetml/2017/richdata" uri="{3e2802c4-a4d2-4d8b-9148-e3be6c30e623}">
          <xlrd:rvb i="40"/>
        </ext>
      </extLst>
    </bk>
    <bk>
      <extLst>
        <ext xmlns:xlrd="http://schemas.microsoft.com/office/spreadsheetml/2017/richdata" uri="{3e2802c4-a4d2-4d8b-9148-e3be6c30e623}">
          <xlrd:rvb i="41"/>
        </ext>
      </extLst>
    </bk>
    <bk>
      <extLst>
        <ext xmlns:xlrd="http://schemas.microsoft.com/office/spreadsheetml/2017/richdata" uri="{3e2802c4-a4d2-4d8b-9148-e3be6c30e623}">
          <xlrd:rvb i="42"/>
        </ext>
      </extLst>
    </bk>
    <bk>
      <extLst>
        <ext xmlns:xlrd="http://schemas.microsoft.com/office/spreadsheetml/2017/richdata" uri="{3e2802c4-a4d2-4d8b-9148-e3be6c30e623}">
          <xlrd:rvb i="43"/>
        </ext>
      </extLst>
    </bk>
    <bk>
      <extLst>
        <ext xmlns:xlrd="http://schemas.microsoft.com/office/spreadsheetml/2017/richdata" uri="{3e2802c4-a4d2-4d8b-9148-e3be6c30e623}">
          <xlrd:rvb i="44"/>
        </ext>
      </extLst>
    </bk>
    <bk>
      <extLst>
        <ext xmlns:xlrd="http://schemas.microsoft.com/office/spreadsheetml/2017/richdata" uri="{3e2802c4-a4d2-4d8b-9148-e3be6c30e623}">
          <xlrd:rvb i="45"/>
        </ext>
      </extLst>
    </bk>
    <bk>
      <extLst>
        <ext xmlns:xlrd="http://schemas.microsoft.com/office/spreadsheetml/2017/richdata" uri="{3e2802c4-a4d2-4d8b-9148-e3be6c30e623}">
          <xlrd:rvb i="46"/>
        </ext>
      </extLst>
    </bk>
    <bk>
      <extLst>
        <ext xmlns:xlrd="http://schemas.microsoft.com/office/spreadsheetml/2017/richdata" uri="{3e2802c4-a4d2-4d8b-9148-e3be6c30e623}">
          <xlrd:rvb i="47"/>
        </ext>
      </extLst>
    </bk>
    <bk>
      <extLst>
        <ext xmlns:xlrd="http://schemas.microsoft.com/office/spreadsheetml/2017/richdata" uri="{3e2802c4-a4d2-4d8b-9148-e3be6c30e623}">
          <xlrd:rvb i="48"/>
        </ext>
      </extLst>
    </bk>
    <bk>
      <extLst>
        <ext xmlns:xlrd="http://schemas.microsoft.com/office/spreadsheetml/2017/richdata" uri="{3e2802c4-a4d2-4d8b-9148-e3be6c30e623}">
          <xlrd:rvb i="49"/>
        </ext>
      </extLst>
    </bk>
    <bk>
      <extLst>
        <ext xmlns:xlrd="http://schemas.microsoft.com/office/spreadsheetml/2017/richdata" uri="{3e2802c4-a4d2-4d8b-9148-e3be6c30e623}">
          <xlrd:rvb i="50"/>
        </ext>
      </extLst>
    </bk>
    <bk>
      <extLst>
        <ext xmlns:xlrd="http://schemas.microsoft.com/office/spreadsheetml/2017/richdata" uri="{3e2802c4-a4d2-4d8b-9148-e3be6c30e623}">
          <xlrd:rvb i="51"/>
        </ext>
      </extLst>
    </bk>
    <bk>
      <extLst>
        <ext xmlns:xlrd="http://schemas.microsoft.com/office/spreadsheetml/2017/richdata" uri="{3e2802c4-a4d2-4d8b-9148-e3be6c30e623}">
          <xlrd:rvb i="52"/>
        </ext>
      </extLst>
    </bk>
    <bk>
      <extLst>
        <ext xmlns:xlrd="http://schemas.microsoft.com/office/spreadsheetml/2017/richdata" uri="{3e2802c4-a4d2-4d8b-9148-e3be6c30e623}">
          <xlrd:rvb i="53"/>
        </ext>
      </extLst>
    </bk>
    <bk>
      <extLst>
        <ext xmlns:xlrd="http://schemas.microsoft.com/office/spreadsheetml/2017/richdata" uri="{3e2802c4-a4d2-4d8b-9148-e3be6c30e623}">
          <xlrd:rvb i="54"/>
        </ext>
      </extLst>
    </bk>
    <bk>
      <extLst>
        <ext xmlns:xlrd="http://schemas.microsoft.com/office/spreadsheetml/2017/richdata" uri="{3e2802c4-a4d2-4d8b-9148-e3be6c30e623}">
          <xlrd:rvb i="55"/>
        </ext>
      </extLst>
    </bk>
    <bk>
      <extLst>
        <ext xmlns:xlrd="http://schemas.microsoft.com/office/spreadsheetml/2017/richdata" uri="{3e2802c4-a4d2-4d8b-9148-e3be6c30e623}">
          <xlrd:rvb i="56"/>
        </ext>
      </extLst>
    </bk>
    <bk>
      <extLst>
        <ext xmlns:xlrd="http://schemas.microsoft.com/office/spreadsheetml/2017/richdata" uri="{3e2802c4-a4d2-4d8b-9148-e3be6c30e623}">
          <xlrd:rvb i="57"/>
        </ext>
      </extLst>
    </bk>
    <bk>
      <extLst>
        <ext xmlns:xlrd="http://schemas.microsoft.com/office/spreadsheetml/2017/richdata" uri="{3e2802c4-a4d2-4d8b-9148-e3be6c30e623}">
          <xlrd:rvb i="58"/>
        </ext>
      </extLst>
    </bk>
    <bk>
      <extLst>
        <ext xmlns:xlrd="http://schemas.microsoft.com/office/spreadsheetml/2017/richdata" uri="{3e2802c4-a4d2-4d8b-9148-e3be6c30e623}">
          <xlrd:rvb i="59"/>
        </ext>
      </extLst>
    </bk>
    <bk>
      <extLst>
        <ext xmlns:xlrd="http://schemas.microsoft.com/office/spreadsheetml/2017/richdata" uri="{3e2802c4-a4d2-4d8b-9148-e3be6c30e623}">
          <xlrd:rvb i="60"/>
        </ext>
      </extLst>
    </bk>
    <bk>
      <extLst>
        <ext xmlns:xlrd="http://schemas.microsoft.com/office/spreadsheetml/2017/richdata" uri="{3e2802c4-a4d2-4d8b-9148-e3be6c30e623}">
          <xlrd:rvb i="61"/>
        </ext>
      </extLst>
    </bk>
    <bk>
      <extLst>
        <ext xmlns:xlrd="http://schemas.microsoft.com/office/spreadsheetml/2017/richdata" uri="{3e2802c4-a4d2-4d8b-9148-e3be6c30e623}">
          <xlrd:rvb i="62"/>
        </ext>
      </extLst>
    </bk>
    <bk>
      <extLst>
        <ext xmlns:xlrd="http://schemas.microsoft.com/office/spreadsheetml/2017/richdata" uri="{3e2802c4-a4d2-4d8b-9148-e3be6c30e623}">
          <xlrd:rvb i="63"/>
        </ext>
      </extLst>
    </bk>
    <bk>
      <extLst>
        <ext xmlns:xlrd="http://schemas.microsoft.com/office/spreadsheetml/2017/richdata" uri="{3e2802c4-a4d2-4d8b-9148-e3be6c30e623}">
          <xlrd:rvb i="64"/>
        </ext>
      </extLst>
    </bk>
    <bk>
      <extLst>
        <ext xmlns:xlrd="http://schemas.microsoft.com/office/spreadsheetml/2017/richdata" uri="{3e2802c4-a4d2-4d8b-9148-e3be6c30e623}">
          <xlrd:rvb i="65"/>
        </ext>
      </extLst>
    </bk>
    <bk>
      <extLst>
        <ext xmlns:xlrd="http://schemas.microsoft.com/office/spreadsheetml/2017/richdata" uri="{3e2802c4-a4d2-4d8b-9148-e3be6c30e623}">
          <xlrd:rvb i="66"/>
        </ext>
      </extLst>
    </bk>
    <bk>
      <extLst>
        <ext xmlns:xlrd="http://schemas.microsoft.com/office/spreadsheetml/2017/richdata" uri="{3e2802c4-a4d2-4d8b-9148-e3be6c30e623}">
          <xlrd:rvb i="67"/>
        </ext>
      </extLst>
    </bk>
    <bk>
      <extLst>
        <ext xmlns:xlrd="http://schemas.microsoft.com/office/spreadsheetml/2017/richdata" uri="{3e2802c4-a4d2-4d8b-9148-e3be6c30e623}">
          <xlrd:rvb i="68"/>
        </ext>
      </extLst>
    </bk>
    <bk>
      <extLst>
        <ext xmlns:xlrd="http://schemas.microsoft.com/office/spreadsheetml/2017/richdata" uri="{3e2802c4-a4d2-4d8b-9148-e3be6c30e623}">
          <xlrd:rvb i="69"/>
        </ext>
      </extLst>
    </bk>
    <bk>
      <extLst>
        <ext xmlns:xlrd="http://schemas.microsoft.com/office/spreadsheetml/2017/richdata" uri="{3e2802c4-a4d2-4d8b-9148-e3be6c30e623}">
          <xlrd:rvb i="70"/>
        </ext>
      </extLst>
    </bk>
    <bk>
      <extLst>
        <ext xmlns:xlrd="http://schemas.microsoft.com/office/spreadsheetml/2017/richdata" uri="{3e2802c4-a4d2-4d8b-9148-e3be6c30e623}">
          <xlrd:rvb i="71"/>
        </ext>
      </extLst>
    </bk>
    <bk>
      <extLst>
        <ext xmlns:xlrd="http://schemas.microsoft.com/office/spreadsheetml/2017/richdata" uri="{3e2802c4-a4d2-4d8b-9148-e3be6c30e623}">
          <xlrd:rvb i="72"/>
        </ext>
      </extLst>
    </bk>
    <bk>
      <extLst>
        <ext xmlns:xlrd="http://schemas.microsoft.com/office/spreadsheetml/2017/richdata" uri="{3e2802c4-a4d2-4d8b-9148-e3be6c30e623}">
          <xlrd:rvb i="73"/>
        </ext>
      </extLst>
    </bk>
    <bk>
      <extLst>
        <ext xmlns:xlrd="http://schemas.microsoft.com/office/spreadsheetml/2017/richdata" uri="{3e2802c4-a4d2-4d8b-9148-e3be6c30e623}">
          <xlrd:rvb i="74"/>
        </ext>
      </extLst>
    </bk>
    <bk>
      <extLst>
        <ext xmlns:xlrd="http://schemas.microsoft.com/office/spreadsheetml/2017/richdata" uri="{3e2802c4-a4d2-4d8b-9148-e3be6c30e623}">
          <xlrd:rvb i="75"/>
        </ext>
      </extLst>
    </bk>
    <bk>
      <extLst>
        <ext xmlns:xlrd="http://schemas.microsoft.com/office/spreadsheetml/2017/richdata" uri="{3e2802c4-a4d2-4d8b-9148-e3be6c30e623}">
          <xlrd:rvb i="76"/>
        </ext>
      </extLst>
    </bk>
  </futureMetadata>
  <valueMetadata count="77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</valueMetadata>
</metadata>
</file>

<file path=xl/sharedStrings.xml><?xml version="1.0" encoding="utf-8"?>
<sst xmlns="http://schemas.openxmlformats.org/spreadsheetml/2006/main" count="11973" uniqueCount="3636">
  <si>
    <t>Bruxelles le,</t>
  </si>
  <si>
    <t>Agripp sprl</t>
  </si>
  <si>
    <t>22 rue henri stacquet</t>
  </si>
  <si>
    <t>1030 Bruxelles</t>
  </si>
  <si>
    <t>Address</t>
  </si>
  <si>
    <t>Belgium</t>
  </si>
  <si>
    <t>VAT</t>
  </si>
  <si>
    <t>TVA : BE0719.313.396</t>
  </si>
  <si>
    <t>Contact Name</t>
  </si>
  <si>
    <t>IBAN : BE34 0689 3301 0590</t>
  </si>
  <si>
    <t>Phone</t>
  </si>
  <si>
    <t>BIC : GKCCBEBB</t>
  </si>
  <si>
    <t>e-mail</t>
  </si>
  <si>
    <t>Summary</t>
  </si>
  <si>
    <t>Sets</t>
  </si>
  <si>
    <t>Holds</t>
  </si>
  <si>
    <t>Price</t>
  </si>
  <si>
    <t>Discount</t>
  </si>
  <si>
    <t>Total</t>
  </si>
  <si>
    <t>HOLDS</t>
  </si>
  <si>
    <t>PE</t>
  </si>
  <si>
    <t>Macros</t>
  </si>
  <si>
    <t>Woods</t>
  </si>
  <si>
    <t>MACROS FIBERGLASS</t>
  </si>
  <si>
    <t>WOODS</t>
  </si>
  <si>
    <t>Total HT</t>
  </si>
  <si>
    <t>Total TTC</t>
  </si>
  <si>
    <t>www.agripp.com</t>
  </si>
  <si>
    <t>Details of the order</t>
  </si>
  <si>
    <t>N°</t>
  </si>
  <si>
    <t>Sky blue</t>
  </si>
  <si>
    <t>Fluoro orange</t>
  </si>
  <si>
    <t>Fluoro green</t>
  </si>
  <si>
    <t>Fluoro pink</t>
  </si>
  <si>
    <t>Fluoro yellow</t>
  </si>
  <si>
    <t>Name</t>
  </si>
  <si>
    <t>Finition</t>
  </si>
  <si>
    <t>Size</t>
  </si>
  <si>
    <t>Luna 1</t>
  </si>
  <si>
    <t>S 1</t>
  </si>
  <si>
    <t>Dune</t>
  </si>
  <si>
    <t>S</t>
  </si>
  <si>
    <t>/</t>
  </si>
  <si>
    <t>Luna 2</t>
  </si>
  <si>
    <t>S 2</t>
  </si>
  <si>
    <t>Luna 3</t>
  </si>
  <si>
    <t>S 3</t>
  </si>
  <si>
    <t>Luna 4</t>
  </si>
  <si>
    <t>S 4</t>
  </si>
  <si>
    <t>M</t>
  </si>
  <si>
    <t>Luna 5</t>
  </si>
  <si>
    <t>S 5</t>
  </si>
  <si>
    <t>Luna 6</t>
  </si>
  <si>
    <t>S 6</t>
  </si>
  <si>
    <t>L</t>
  </si>
  <si>
    <t>Luna 7</t>
  </si>
  <si>
    <t>S 7</t>
  </si>
  <si>
    <t>XL</t>
  </si>
  <si>
    <t>Odon 1</t>
  </si>
  <si>
    <t>S 8</t>
  </si>
  <si>
    <t>Odon 2</t>
  </si>
  <si>
    <t>S 9</t>
  </si>
  <si>
    <t>Odon 3</t>
  </si>
  <si>
    <t>S 10</t>
  </si>
  <si>
    <t>Spoutnik 1</t>
  </si>
  <si>
    <t>S 11</t>
  </si>
  <si>
    <t>Spoutnik 2</t>
  </si>
  <si>
    <t>S 12</t>
  </si>
  <si>
    <t>Bolero 1</t>
  </si>
  <si>
    <t>S 13</t>
  </si>
  <si>
    <t>Sky 1</t>
  </si>
  <si>
    <t>S 14</t>
  </si>
  <si>
    <t>Sky 2</t>
  </si>
  <si>
    <t>S 15</t>
  </si>
  <si>
    <t>Butterfly 1</t>
  </si>
  <si>
    <t>S 16</t>
  </si>
  <si>
    <t>Butterfly 2</t>
  </si>
  <si>
    <t>S 17</t>
  </si>
  <si>
    <t>Butterfly 3</t>
  </si>
  <si>
    <t>S 18</t>
  </si>
  <si>
    <t>Nipper 1</t>
  </si>
  <si>
    <t>S 19</t>
  </si>
  <si>
    <t>Play 1</t>
  </si>
  <si>
    <t>S 20</t>
  </si>
  <si>
    <t>Huge 1</t>
  </si>
  <si>
    <t>S 21</t>
  </si>
  <si>
    <t>XXL</t>
  </si>
  <si>
    <t>Ninja 1</t>
  </si>
  <si>
    <t>S 22</t>
  </si>
  <si>
    <t>XS</t>
  </si>
  <si>
    <t>Ninja 2</t>
  </si>
  <si>
    <t>S 23</t>
  </si>
  <si>
    <t>Ninja 3</t>
  </si>
  <si>
    <t>S 24</t>
  </si>
  <si>
    <t>S-M</t>
  </si>
  <si>
    <t>Nemo 1</t>
  </si>
  <si>
    <t>S 25</t>
  </si>
  <si>
    <t>Nemo 2</t>
  </si>
  <si>
    <t>S 26</t>
  </si>
  <si>
    <t>Nemo 3</t>
  </si>
  <si>
    <t>S 27</t>
  </si>
  <si>
    <t>Nemo 4</t>
  </si>
  <si>
    <t>S 28</t>
  </si>
  <si>
    <t>Odon 4</t>
  </si>
  <si>
    <t>S 29</t>
  </si>
  <si>
    <t>Bolero 2</t>
  </si>
  <si>
    <t>S 30</t>
  </si>
  <si>
    <t>Moon 1</t>
  </si>
  <si>
    <t>S 31</t>
  </si>
  <si>
    <t>Moon 2</t>
  </si>
  <si>
    <t>S 32</t>
  </si>
  <si>
    <t>Bubble</t>
  </si>
  <si>
    <t>S 33</t>
  </si>
  <si>
    <t>Gus 2</t>
  </si>
  <si>
    <t>S 34</t>
  </si>
  <si>
    <t>Gus 1</t>
  </si>
  <si>
    <t>S 35</t>
  </si>
  <si>
    <t>Oxia</t>
  </si>
  <si>
    <t>S 36</t>
  </si>
  <si>
    <t>Huge 2</t>
  </si>
  <si>
    <t>S 37</t>
  </si>
  <si>
    <t>Wood</t>
  </si>
  <si>
    <t>WOOD</t>
  </si>
  <si>
    <t>Range</t>
  </si>
  <si>
    <t>Mesure (cm)</t>
  </si>
  <si>
    <t>COLORS</t>
  </si>
  <si>
    <t>Total Holds</t>
  </si>
  <si>
    <t>Total Sets</t>
  </si>
  <si>
    <t>Agora 3</t>
  </si>
  <si>
    <t>Agora 4</t>
  </si>
  <si>
    <t>Alpha</t>
  </si>
  <si>
    <t>Edges</t>
  </si>
  <si>
    <t>Android</t>
  </si>
  <si>
    <t>Baransu</t>
  </si>
  <si>
    <t>Pinches</t>
  </si>
  <si>
    <t>MEGA</t>
  </si>
  <si>
    <t>Bolero</t>
  </si>
  <si>
    <t>Slopers</t>
  </si>
  <si>
    <t>Botan</t>
  </si>
  <si>
    <t>Chican</t>
  </si>
  <si>
    <t>Chilam</t>
  </si>
  <si>
    <t>Colos / Crater</t>
  </si>
  <si>
    <t>Chip</t>
  </si>
  <si>
    <t>Chuli</t>
  </si>
  <si>
    <t>Jugs</t>
  </si>
  <si>
    <t>Comix</t>
  </si>
  <si>
    <t>Conor</t>
  </si>
  <si>
    <t>Cosmic</t>
  </si>
  <si>
    <t>Balls</t>
  </si>
  <si>
    <t>Crux</t>
  </si>
  <si>
    <t>Pockets</t>
  </si>
  <si>
    <t>Daiya</t>
  </si>
  <si>
    <t>Domino</t>
  </si>
  <si>
    <t>Dune 1</t>
  </si>
  <si>
    <t>Dune 2</t>
  </si>
  <si>
    <t>Echo</t>
  </si>
  <si>
    <t>Enigma 1</t>
  </si>
  <si>
    <t>Enigma 2</t>
  </si>
  <si>
    <t>Eterna</t>
  </si>
  <si>
    <t>Fanatic 1</t>
  </si>
  <si>
    <t>Fanatic 2</t>
  </si>
  <si>
    <t>Fanatic 3</t>
  </si>
  <si>
    <t>Flashed 1</t>
  </si>
  <si>
    <t>Flashed 2</t>
  </si>
  <si>
    <t>Flashed 3</t>
  </si>
  <si>
    <t>Flye</t>
  </si>
  <si>
    <t>Focus 1</t>
  </si>
  <si>
    <t>Focus 2</t>
  </si>
  <si>
    <t>Focus 3</t>
  </si>
  <si>
    <t>Fuse</t>
  </si>
  <si>
    <t>Galeo</t>
  </si>
  <si>
    <t>Ganesh 1</t>
  </si>
  <si>
    <t>Genesis</t>
  </si>
  <si>
    <t>Gravity 2</t>
  </si>
  <si>
    <t>Ishi</t>
  </si>
  <si>
    <t>Jala</t>
  </si>
  <si>
    <t>Joker</t>
  </si>
  <si>
    <t>Luna</t>
  </si>
  <si>
    <t>Maniak 1</t>
  </si>
  <si>
    <t>Maniak 2</t>
  </si>
  <si>
    <t>Maniak 3</t>
  </si>
  <si>
    <t>Master</t>
  </si>
  <si>
    <t>Masu 1</t>
  </si>
  <si>
    <t>Masu 2</t>
  </si>
  <si>
    <t>Masu 3</t>
  </si>
  <si>
    <t>Mateo 1</t>
  </si>
  <si>
    <t>Mateo 2</t>
  </si>
  <si>
    <t>Millenium</t>
  </si>
  <si>
    <t>Moby</t>
  </si>
  <si>
    <t>Musata</t>
  </si>
  <si>
    <t>GIGA</t>
  </si>
  <si>
    <t>Mutan</t>
  </si>
  <si>
    <t>XXS</t>
  </si>
  <si>
    <t>Nabab</t>
  </si>
  <si>
    <t>Nexus</t>
  </si>
  <si>
    <t>M-L</t>
  </si>
  <si>
    <t>Noah</t>
  </si>
  <si>
    <t>Nova</t>
  </si>
  <si>
    <t>Octopus</t>
  </si>
  <si>
    <t>Odin</t>
  </si>
  <si>
    <t>Crimps</t>
  </si>
  <si>
    <t>Omm 1</t>
  </si>
  <si>
    <t>Omm 2</t>
  </si>
  <si>
    <t>Omm 3</t>
  </si>
  <si>
    <t>Oslo</t>
  </si>
  <si>
    <t>Push</t>
  </si>
  <si>
    <t>Pusi</t>
  </si>
  <si>
    <t>Rain</t>
  </si>
  <si>
    <t>Rex</t>
  </si>
  <si>
    <t>Rider</t>
  </si>
  <si>
    <t>Rival</t>
  </si>
  <si>
    <t>Rubis</t>
  </si>
  <si>
    <t>Samouraï 1</t>
  </si>
  <si>
    <t>Samouraï 2</t>
  </si>
  <si>
    <t>Samouraï 3</t>
  </si>
  <si>
    <t>Saruma 1</t>
  </si>
  <si>
    <t>Saruma 2</t>
  </si>
  <si>
    <t>Shine</t>
  </si>
  <si>
    <t>Sirena</t>
  </si>
  <si>
    <t>Sushi</t>
  </si>
  <si>
    <t>S-XL</t>
  </si>
  <si>
    <t>Targa</t>
  </si>
  <si>
    <t>Tension</t>
  </si>
  <si>
    <t>Tsuyo</t>
  </si>
  <si>
    <t>Ulysse</t>
  </si>
  <si>
    <t>Vector 1</t>
  </si>
  <si>
    <t>Vector 2</t>
  </si>
  <si>
    <t>Vector 3</t>
  </si>
  <si>
    <t>Vector 4</t>
  </si>
  <si>
    <t>Voltage</t>
  </si>
  <si>
    <t>Yama</t>
  </si>
  <si>
    <t>Yotsu</t>
  </si>
  <si>
    <t>Yumi</t>
  </si>
  <si>
    <t>Zen</t>
  </si>
  <si>
    <t>Hybrid</t>
  </si>
  <si>
    <t>Akro</t>
  </si>
  <si>
    <t>M / L / XL</t>
  </si>
  <si>
    <t>Aku</t>
  </si>
  <si>
    <t>Chaos</t>
  </si>
  <si>
    <t>Cosmos</t>
  </si>
  <si>
    <t>Dagger</t>
  </si>
  <si>
    <t>Dalton</t>
  </si>
  <si>
    <t>Dark</t>
  </si>
  <si>
    <t>Dogma</t>
  </si>
  <si>
    <t>M -&gt; XXL</t>
  </si>
  <si>
    <t>Elipse</t>
  </si>
  <si>
    <t>Festin</t>
  </si>
  <si>
    <t>Gecko</t>
  </si>
  <si>
    <t>Golem</t>
  </si>
  <si>
    <t>King</t>
  </si>
  <si>
    <t>Lotus</t>
  </si>
  <si>
    <t>Mandala</t>
  </si>
  <si>
    <t>Mandarin</t>
  </si>
  <si>
    <t>Mang</t>
  </si>
  <si>
    <t>Mental</t>
  </si>
  <si>
    <t>Mutter</t>
  </si>
  <si>
    <t>Nano</t>
  </si>
  <si>
    <t>Niake</t>
  </si>
  <si>
    <t>Nodo</t>
  </si>
  <si>
    <t>Olympus</t>
  </si>
  <si>
    <t>Opium</t>
  </si>
  <si>
    <t>Pegasus</t>
  </si>
  <si>
    <t>Punja</t>
  </si>
  <si>
    <t>Ramera</t>
  </si>
  <si>
    <t>Scopp</t>
  </si>
  <si>
    <t>Sendo</t>
  </si>
  <si>
    <t>Shia</t>
  </si>
  <si>
    <t>Tao</t>
  </si>
  <si>
    <t>Tribal</t>
  </si>
  <si>
    <t>Tricky</t>
  </si>
  <si>
    <t>Wasabi</t>
  </si>
  <si>
    <t>Woodoo</t>
  </si>
  <si>
    <t>Yung</t>
  </si>
  <si>
    <t>Karma</t>
  </si>
  <si>
    <t>Addic</t>
  </si>
  <si>
    <t>Alien</t>
  </si>
  <si>
    <t>Astral</t>
  </si>
  <si>
    <t>Attack</t>
  </si>
  <si>
    <t>M -&gt; XL</t>
  </si>
  <si>
    <t>Blade</t>
  </si>
  <si>
    <t>Bonzaï</t>
  </si>
  <si>
    <t>Buddha</t>
  </si>
  <si>
    <t>Bug</t>
  </si>
  <si>
    <t>Bulldog</t>
  </si>
  <si>
    <t>Cristal</t>
  </si>
  <si>
    <t>S/M</t>
  </si>
  <si>
    <t>Dragon</t>
  </si>
  <si>
    <t>Drakkar</t>
  </si>
  <si>
    <t>Efix</t>
  </si>
  <si>
    <t>Evo</t>
  </si>
  <si>
    <t>Galaxy</t>
  </si>
  <si>
    <t>Influ</t>
  </si>
  <si>
    <t>Iron</t>
  </si>
  <si>
    <t>Jurana</t>
  </si>
  <si>
    <t>Jurana 2</t>
  </si>
  <si>
    <t>Magic</t>
  </si>
  <si>
    <t>Maximus</t>
  </si>
  <si>
    <t>Origin</t>
  </si>
  <si>
    <t>Osiris</t>
  </si>
  <si>
    <t>Print</t>
  </si>
  <si>
    <t>Psyco</t>
  </si>
  <si>
    <t>Rambla</t>
  </si>
  <si>
    <t>Ride</t>
  </si>
  <si>
    <t>Sismic</t>
  </si>
  <si>
    <t>Solar</t>
  </si>
  <si>
    <t>Spirit 1</t>
  </si>
  <si>
    <t>Spirit 2</t>
  </si>
  <si>
    <t>Talisma</t>
  </si>
  <si>
    <t>Unicorn</t>
  </si>
  <si>
    <t>Velvet</t>
  </si>
  <si>
    <t>S -&gt; XL</t>
  </si>
  <si>
    <t>Walhalla</t>
  </si>
  <si>
    <t>Wave</t>
  </si>
  <si>
    <t>Wild</t>
  </si>
  <si>
    <t>Wolv</t>
  </si>
  <si>
    <t>RAL</t>
  </si>
  <si>
    <t>Pantone</t>
  </si>
  <si>
    <t>Traffic White</t>
  </si>
  <si>
    <t>Bright yellow</t>
  </si>
  <si>
    <t>116 C</t>
  </si>
  <si>
    <t>Yellow Green</t>
  </si>
  <si>
    <t>361C</t>
  </si>
  <si>
    <t>Leaf green</t>
  </si>
  <si>
    <t>349C</t>
  </si>
  <si>
    <t>Traffic Red</t>
  </si>
  <si>
    <t>186C</t>
  </si>
  <si>
    <t>Pastel Orange</t>
  </si>
  <si>
    <t>151C</t>
  </si>
  <si>
    <t>7461 C</t>
  </si>
  <si>
    <t>Silver Grey</t>
  </si>
  <si>
    <t>429 C</t>
  </si>
  <si>
    <t>Jet Black</t>
  </si>
  <si>
    <t>Blac C</t>
  </si>
  <si>
    <t>Signal Violet</t>
  </si>
  <si>
    <t>805C</t>
  </si>
  <si>
    <t>802C</t>
  </si>
  <si>
    <t>806 C</t>
  </si>
  <si>
    <t>803C</t>
  </si>
  <si>
    <t>Fluoro purple</t>
  </si>
  <si>
    <t>229C</t>
  </si>
  <si>
    <t>Type</t>
  </si>
  <si>
    <t>Somme</t>
  </si>
  <si>
    <t>ref</t>
  </si>
  <si>
    <t>Rang 1</t>
  </si>
  <si>
    <t>RANGE</t>
  </si>
  <si>
    <t>MACROS</t>
  </si>
  <si>
    <t>Fiberglass</t>
  </si>
  <si>
    <t>W001</t>
  </si>
  <si>
    <t>W002</t>
  </si>
  <si>
    <t>W003</t>
  </si>
  <si>
    <t>W004</t>
  </si>
  <si>
    <t>W005</t>
  </si>
  <si>
    <t>W006</t>
  </si>
  <si>
    <t>W007</t>
  </si>
  <si>
    <t>W008</t>
  </si>
  <si>
    <t>W009</t>
  </si>
  <si>
    <t>W010</t>
  </si>
  <si>
    <t>W011</t>
  </si>
  <si>
    <t>W012</t>
  </si>
  <si>
    <t>W013</t>
  </si>
  <si>
    <t>W014</t>
  </si>
  <si>
    <t>W015</t>
  </si>
  <si>
    <t>W016</t>
  </si>
  <si>
    <t>W017</t>
  </si>
  <si>
    <t>W018</t>
  </si>
  <si>
    <t>W019</t>
  </si>
  <si>
    <t>W020</t>
  </si>
  <si>
    <t>W021</t>
  </si>
  <si>
    <t>W022</t>
  </si>
  <si>
    <t>W023</t>
  </si>
  <si>
    <t>W024</t>
  </si>
  <si>
    <t>W025</t>
  </si>
  <si>
    <t>W026</t>
  </si>
  <si>
    <t>W027</t>
  </si>
  <si>
    <t>W028</t>
  </si>
  <si>
    <t>W029</t>
  </si>
  <si>
    <t>W030</t>
  </si>
  <si>
    <t>REF SPL</t>
  </si>
  <si>
    <t>NAME</t>
  </si>
  <si>
    <t>FINITION</t>
  </si>
  <si>
    <t>SIZE</t>
  </si>
  <si>
    <t/>
  </si>
  <si>
    <t>S-M-L-xl</t>
  </si>
  <si>
    <t>REF AGRP</t>
  </si>
  <si>
    <t>Full friction</t>
  </si>
  <si>
    <t>Dual texture</t>
  </si>
  <si>
    <t>REF ORDER</t>
  </si>
  <si>
    <t>REF SPP</t>
  </si>
  <si>
    <t>Nbr of products/set</t>
  </si>
  <si>
    <t>REF AGRP WB</t>
  </si>
  <si>
    <t>Taux change</t>
  </si>
  <si>
    <t>Colonne1</t>
  </si>
  <si>
    <t>Material</t>
  </si>
  <si>
    <t>Launch date</t>
  </si>
  <si>
    <t>CATEGORY</t>
  </si>
  <si>
    <t>PREHENSION</t>
  </si>
  <si>
    <t>Woods dual</t>
  </si>
  <si>
    <t>Macros dual</t>
  </si>
  <si>
    <t>55X50X10</t>
  </si>
  <si>
    <t>62X37X11</t>
  </si>
  <si>
    <t>62X41X10</t>
  </si>
  <si>
    <t>61X43X14</t>
  </si>
  <si>
    <t>62X48X13</t>
  </si>
  <si>
    <t>75X46X15</t>
  </si>
  <si>
    <t>80X49X19</t>
  </si>
  <si>
    <t>60x27x12</t>
  </si>
  <si>
    <t>63x32x14</t>
  </si>
  <si>
    <t>108X48x16</t>
  </si>
  <si>
    <t>57X33X19</t>
  </si>
  <si>
    <t>72X38X20</t>
  </si>
  <si>
    <t>61X55X15</t>
  </si>
  <si>
    <t>54x38x17</t>
  </si>
  <si>
    <t>79x42x21</t>
  </si>
  <si>
    <t>62x39x14</t>
  </si>
  <si>
    <t>68x44x17</t>
  </si>
  <si>
    <t>80x26x25</t>
  </si>
  <si>
    <t>59x43x17</t>
  </si>
  <si>
    <t>70x45x20</t>
  </si>
  <si>
    <t>78x80x30</t>
  </si>
  <si>
    <t>52x28x10.5</t>
  </si>
  <si>
    <t>51x29x11</t>
  </si>
  <si>
    <t>66x30x14</t>
  </si>
  <si>
    <t>50x36x12</t>
  </si>
  <si>
    <t>48x35,5x16</t>
  </si>
  <si>
    <t>48x34x19</t>
  </si>
  <si>
    <t>47x43x19</t>
  </si>
  <si>
    <t>73x34x15</t>
  </si>
  <si>
    <t>61x53x12</t>
  </si>
  <si>
    <t>67x36,5x24</t>
  </si>
  <si>
    <t>66x46x19,5</t>
  </si>
  <si>
    <t>55x55x27</t>
  </si>
  <si>
    <t>84x40x19</t>
  </si>
  <si>
    <t>85x48x20</t>
  </si>
  <si>
    <t>85x52x20</t>
  </si>
  <si>
    <t>83x62x30</t>
  </si>
  <si>
    <t>EUR PRICE STANDARD</t>
  </si>
  <si>
    <t>CHANGE PRICE STANDARD</t>
  </si>
  <si>
    <t>EUR PRICE FLUO</t>
  </si>
  <si>
    <t>CHANGE PRICE FLUO</t>
  </si>
  <si>
    <t>PU</t>
  </si>
  <si>
    <t>002 Wood</t>
  </si>
  <si>
    <t>003White</t>
  </si>
  <si>
    <t>004Black</t>
  </si>
  <si>
    <t>001Same as volume</t>
  </si>
  <si>
    <t>Category</t>
  </si>
  <si>
    <t>Dual Option</t>
  </si>
  <si>
    <t>WHITE</t>
  </si>
  <si>
    <t>Same as volume (auto)</t>
  </si>
  <si>
    <t>Dune Dual</t>
  </si>
  <si>
    <t>WEIGHT KG</t>
  </si>
  <si>
    <t>Classic</t>
  </si>
  <si>
    <t>HE001</t>
  </si>
  <si>
    <t>HE002</t>
  </si>
  <si>
    <t>HE003</t>
  </si>
  <si>
    <t>HE004</t>
  </si>
  <si>
    <t>HE005</t>
  </si>
  <si>
    <t>HE006</t>
  </si>
  <si>
    <t>HE007</t>
  </si>
  <si>
    <t>HE008</t>
  </si>
  <si>
    <t>HE009</t>
  </si>
  <si>
    <t>HE010</t>
  </si>
  <si>
    <t>HE011</t>
  </si>
  <si>
    <t>HE012</t>
  </si>
  <si>
    <t>HE013</t>
  </si>
  <si>
    <t>HE014</t>
  </si>
  <si>
    <t>HE015</t>
  </si>
  <si>
    <t>HE016</t>
  </si>
  <si>
    <t>HE017</t>
  </si>
  <si>
    <t>HE018</t>
  </si>
  <si>
    <t>HE019</t>
  </si>
  <si>
    <t>HE020</t>
  </si>
  <si>
    <t>HE021</t>
  </si>
  <si>
    <t>HE022</t>
  </si>
  <si>
    <t>HE023</t>
  </si>
  <si>
    <t>HE024</t>
  </si>
  <si>
    <t>HE025</t>
  </si>
  <si>
    <t>HE026</t>
  </si>
  <si>
    <t>HE027</t>
  </si>
  <si>
    <t>HE028</t>
  </si>
  <si>
    <t>HE029</t>
  </si>
  <si>
    <t>HE030</t>
  </si>
  <si>
    <t>HE031</t>
  </si>
  <si>
    <t>HE032</t>
  </si>
  <si>
    <t>HE033</t>
  </si>
  <si>
    <t>HE034</t>
  </si>
  <si>
    <t>HE035</t>
  </si>
  <si>
    <t>HE036</t>
  </si>
  <si>
    <t>HE037</t>
  </si>
  <si>
    <t>HE038</t>
  </si>
  <si>
    <t>HE039</t>
  </si>
  <si>
    <t>HE040</t>
  </si>
  <si>
    <t>HE041</t>
  </si>
  <si>
    <t>HE042</t>
  </si>
  <si>
    <t>HE043</t>
  </si>
  <si>
    <t>HE044</t>
  </si>
  <si>
    <t>HE045</t>
  </si>
  <si>
    <t>HE046</t>
  </si>
  <si>
    <t>HE047</t>
  </si>
  <si>
    <t>HE048</t>
  </si>
  <si>
    <t>HE049</t>
  </si>
  <si>
    <t>HE050</t>
  </si>
  <si>
    <t>HE051</t>
  </si>
  <si>
    <t>HE052</t>
  </si>
  <si>
    <t>HE053</t>
  </si>
  <si>
    <t>HE054</t>
  </si>
  <si>
    <t>HE055</t>
  </si>
  <si>
    <t>HE056</t>
  </si>
  <si>
    <t>HE057</t>
  </si>
  <si>
    <t>HE058</t>
  </si>
  <si>
    <t>HE059</t>
  </si>
  <si>
    <t>HE060</t>
  </si>
  <si>
    <t>HE061</t>
  </si>
  <si>
    <t>HE062</t>
  </si>
  <si>
    <t>HE063</t>
  </si>
  <si>
    <t>HE064</t>
  </si>
  <si>
    <t>HE065</t>
  </si>
  <si>
    <t>HE066</t>
  </si>
  <si>
    <t>HE067</t>
  </si>
  <si>
    <t>HE068</t>
  </si>
  <si>
    <t>HE069</t>
  </si>
  <si>
    <t>HE070</t>
  </si>
  <si>
    <t>HE071</t>
  </si>
  <si>
    <t>HE072</t>
  </si>
  <si>
    <t>HE073</t>
  </si>
  <si>
    <t>HE074</t>
  </si>
  <si>
    <t>HE075</t>
  </si>
  <si>
    <t>HE076</t>
  </si>
  <si>
    <t>HE077</t>
  </si>
  <si>
    <t>HE078</t>
  </si>
  <si>
    <t>HE079</t>
  </si>
  <si>
    <t>HE080</t>
  </si>
  <si>
    <t>HE081</t>
  </si>
  <si>
    <t>HE082</t>
  </si>
  <si>
    <t>HE083</t>
  </si>
  <si>
    <t>HE084</t>
  </si>
  <si>
    <t>HE085</t>
  </si>
  <si>
    <t>HE086</t>
  </si>
  <si>
    <t>HE087</t>
  </si>
  <si>
    <t>HE088</t>
  </si>
  <si>
    <t>HE089</t>
  </si>
  <si>
    <t>HE090</t>
  </si>
  <si>
    <t>HU001</t>
  </si>
  <si>
    <t>HU002</t>
  </si>
  <si>
    <t>HU003</t>
  </si>
  <si>
    <t>HU004</t>
  </si>
  <si>
    <t>HU005</t>
  </si>
  <si>
    <t>HU006</t>
  </si>
  <si>
    <t>HU007</t>
  </si>
  <si>
    <t>HU008</t>
  </si>
  <si>
    <t>HU009</t>
  </si>
  <si>
    <t>HU010</t>
  </si>
  <si>
    <t>HU011</t>
  </si>
  <si>
    <t>HU012</t>
  </si>
  <si>
    <t>HU013</t>
  </si>
  <si>
    <t>HU014</t>
  </si>
  <si>
    <t>HU015</t>
  </si>
  <si>
    <t>HU016</t>
  </si>
  <si>
    <t>HU017</t>
  </si>
  <si>
    <t>HU018</t>
  </si>
  <si>
    <t>HU019</t>
  </si>
  <si>
    <t>HU020</t>
  </si>
  <si>
    <t>HU021</t>
  </si>
  <si>
    <t>HU022</t>
  </si>
  <si>
    <t>HU023</t>
  </si>
  <si>
    <t>HU024</t>
  </si>
  <si>
    <t>HU025</t>
  </si>
  <si>
    <t>HU026</t>
  </si>
  <si>
    <t>HU027</t>
  </si>
  <si>
    <t>HU028</t>
  </si>
  <si>
    <t>HU029</t>
  </si>
  <si>
    <t>HU030</t>
  </si>
  <si>
    <t>HU031</t>
  </si>
  <si>
    <t>HU032</t>
  </si>
  <si>
    <t>HU033</t>
  </si>
  <si>
    <t>HU034</t>
  </si>
  <si>
    <t>HU035</t>
  </si>
  <si>
    <t>HU036</t>
  </si>
  <si>
    <t>HU037</t>
  </si>
  <si>
    <t>HU038</t>
  </si>
  <si>
    <t>HU039</t>
  </si>
  <si>
    <t>HU040</t>
  </si>
  <si>
    <t>HU041</t>
  </si>
  <si>
    <t>HU042</t>
  </si>
  <si>
    <t>HU043</t>
  </si>
  <si>
    <t>HU044</t>
  </si>
  <si>
    <t>HU045</t>
  </si>
  <si>
    <t>HU046</t>
  </si>
  <si>
    <t>HU047</t>
  </si>
  <si>
    <t>HU048</t>
  </si>
  <si>
    <t>HU049</t>
  </si>
  <si>
    <t>HU050</t>
  </si>
  <si>
    <t>HU051</t>
  </si>
  <si>
    <t>HU052</t>
  </si>
  <si>
    <t>HU053</t>
  </si>
  <si>
    <t>HU054</t>
  </si>
  <si>
    <t>HU055</t>
  </si>
  <si>
    <t>HU056</t>
  </si>
  <si>
    <t>HU057</t>
  </si>
  <si>
    <t>HU058</t>
  </si>
  <si>
    <t>HU059</t>
  </si>
  <si>
    <t>HU060</t>
  </si>
  <si>
    <t>HU061</t>
  </si>
  <si>
    <t>HU062</t>
  </si>
  <si>
    <t>HU063</t>
  </si>
  <si>
    <t>HU064</t>
  </si>
  <si>
    <t>HU065</t>
  </si>
  <si>
    <t>HU066</t>
  </si>
  <si>
    <t>HU067</t>
  </si>
  <si>
    <t>HU068</t>
  </si>
  <si>
    <t>HU069</t>
  </si>
  <si>
    <t>HU070</t>
  </si>
  <si>
    <t>HU071</t>
  </si>
  <si>
    <t>HU072</t>
  </si>
  <si>
    <t>HU073</t>
  </si>
  <si>
    <t>HU074</t>
  </si>
  <si>
    <t>HU075</t>
  </si>
  <si>
    <t>HU076</t>
  </si>
  <si>
    <t>HU077</t>
  </si>
  <si>
    <t>HU078</t>
  </si>
  <si>
    <t>HU079</t>
  </si>
  <si>
    <t>HU080</t>
  </si>
  <si>
    <t>HU081</t>
  </si>
  <si>
    <t>HU082</t>
  </si>
  <si>
    <t>HU083</t>
  </si>
  <si>
    <t>HU084</t>
  </si>
  <si>
    <t>HU085</t>
  </si>
  <si>
    <t>HU086</t>
  </si>
  <si>
    <t>HU087</t>
  </si>
  <si>
    <t>HU088</t>
  </si>
  <si>
    <t>HU089</t>
  </si>
  <si>
    <t>HU090</t>
  </si>
  <si>
    <t>HU091</t>
  </si>
  <si>
    <t>HU092</t>
  </si>
  <si>
    <t>HU093</t>
  </si>
  <si>
    <t>HU094</t>
  </si>
  <si>
    <t>HU095</t>
  </si>
  <si>
    <t>HU096</t>
  </si>
  <si>
    <t>HU097</t>
  </si>
  <si>
    <t>HU098</t>
  </si>
  <si>
    <t>HU099</t>
  </si>
  <si>
    <t>HU100</t>
  </si>
  <si>
    <t>HU101</t>
  </si>
  <si>
    <t>HU102</t>
  </si>
  <si>
    <t>HU103</t>
  </si>
  <si>
    <t>HU104</t>
  </si>
  <si>
    <t>HU105</t>
  </si>
  <si>
    <t>HU106</t>
  </si>
  <si>
    <t>HU107</t>
  </si>
  <si>
    <t>HU108</t>
  </si>
  <si>
    <t>HU109</t>
  </si>
  <si>
    <t>HU110</t>
  </si>
  <si>
    <t>HU111</t>
  </si>
  <si>
    <t>HU112</t>
  </si>
  <si>
    <t>HU113</t>
  </si>
  <si>
    <t>HU114</t>
  </si>
  <si>
    <t>HU115</t>
  </si>
  <si>
    <t>HU116</t>
  </si>
  <si>
    <t>HU117</t>
  </si>
  <si>
    <t>HU118</t>
  </si>
  <si>
    <t>HU119</t>
  </si>
  <si>
    <t>HU120</t>
  </si>
  <si>
    <t>HU121</t>
  </si>
  <si>
    <t>HU122</t>
  </si>
  <si>
    <t>HU123</t>
  </si>
  <si>
    <t>HU124</t>
  </si>
  <si>
    <t>HU125</t>
  </si>
  <si>
    <t>HU126</t>
  </si>
  <si>
    <t>HU127</t>
  </si>
  <si>
    <t>HU128</t>
  </si>
  <si>
    <t>HU129</t>
  </si>
  <si>
    <t>HU130</t>
  </si>
  <si>
    <t>HU131</t>
  </si>
  <si>
    <t>HU132</t>
  </si>
  <si>
    <t>HU133</t>
  </si>
  <si>
    <t>HU134</t>
  </si>
  <si>
    <t>HU135</t>
  </si>
  <si>
    <t>HU136</t>
  </si>
  <si>
    <t>HU137</t>
  </si>
  <si>
    <t>HU138</t>
  </si>
  <si>
    <t>HU139</t>
  </si>
  <si>
    <t>HU140</t>
  </si>
  <si>
    <t>HU141</t>
  </si>
  <si>
    <t>HU142</t>
  </si>
  <si>
    <t>HU143</t>
  </si>
  <si>
    <t>HU144</t>
  </si>
  <si>
    <t>HU145</t>
  </si>
  <si>
    <t>HU146</t>
  </si>
  <si>
    <t>HU147</t>
  </si>
  <si>
    <t>HU148</t>
  </si>
  <si>
    <t>HU149</t>
  </si>
  <si>
    <t>HU150</t>
  </si>
  <si>
    <t>HU151</t>
  </si>
  <si>
    <t>HU152</t>
  </si>
  <si>
    <t>HU153</t>
  </si>
  <si>
    <t>HU154</t>
  </si>
  <si>
    <t>HU155</t>
  </si>
  <si>
    <t>HU156</t>
  </si>
  <si>
    <t>HU157</t>
  </si>
  <si>
    <t>HU158</t>
  </si>
  <si>
    <t>HU159</t>
  </si>
  <si>
    <t>HU160</t>
  </si>
  <si>
    <t>HU161</t>
  </si>
  <si>
    <t>HU162</t>
  </si>
  <si>
    <t>HU163</t>
  </si>
  <si>
    <t>HU164</t>
  </si>
  <si>
    <t>HU165</t>
  </si>
  <si>
    <t>HU166</t>
  </si>
  <si>
    <t>HU167</t>
  </si>
  <si>
    <t>HU168</t>
  </si>
  <si>
    <t>HU169</t>
  </si>
  <si>
    <t>FULL FRICTION</t>
  </si>
  <si>
    <t>DUAL TEXTURE</t>
  </si>
  <si>
    <t>HU170</t>
  </si>
  <si>
    <t>HU171</t>
  </si>
  <si>
    <t>HU172</t>
  </si>
  <si>
    <t>HU173</t>
  </si>
  <si>
    <t>HU174</t>
  </si>
  <si>
    <t>HU175</t>
  </si>
  <si>
    <t>Agora 1</t>
  </si>
  <si>
    <t>Agora 2</t>
  </si>
  <si>
    <t>Agora 5</t>
  </si>
  <si>
    <t>Bowl 1</t>
  </si>
  <si>
    <t>Bowl 3</t>
  </si>
  <si>
    <t>Bowl 4</t>
  </si>
  <si>
    <t>Bowl 5</t>
  </si>
  <si>
    <t>Bowl 6</t>
  </si>
  <si>
    <t>Chama 1</t>
  </si>
  <si>
    <t>Chama 3</t>
  </si>
  <si>
    <t>Kong 1</t>
  </si>
  <si>
    <t>Move 1</t>
  </si>
  <si>
    <t>Move 2</t>
  </si>
  <si>
    <t>Omega 1</t>
  </si>
  <si>
    <t>Omega 2</t>
  </si>
  <si>
    <t>Triad 2</t>
  </si>
  <si>
    <t>HU176</t>
  </si>
  <si>
    <t>HU177</t>
  </si>
  <si>
    <t>HU178</t>
  </si>
  <si>
    <t>HU179</t>
  </si>
  <si>
    <t>HU180</t>
  </si>
  <si>
    <t>HU181</t>
  </si>
  <si>
    <t>HU182</t>
  </si>
  <si>
    <t>HU183</t>
  </si>
  <si>
    <t>HU184</t>
  </si>
  <si>
    <t>HU185</t>
  </si>
  <si>
    <t>HU186</t>
  </si>
  <si>
    <t>HU187</t>
  </si>
  <si>
    <t>HU188</t>
  </si>
  <si>
    <t>M -&gt; L</t>
  </si>
  <si>
    <t>Gravity 1</t>
  </si>
  <si>
    <t>PU EU</t>
  </si>
  <si>
    <t>Fiber</t>
  </si>
  <si>
    <t>NBR sets</t>
  </si>
  <si>
    <t>Shipping 1</t>
  </si>
  <si>
    <t>Shipping 2</t>
  </si>
  <si>
    <t>Volumes</t>
  </si>
  <si>
    <t>Agripp N°</t>
  </si>
  <si>
    <t>Ref</t>
  </si>
  <si>
    <t>Prod/sets</t>
  </si>
  <si>
    <t>Ref Agripp n°</t>
  </si>
  <si>
    <t>Weight PU</t>
  </si>
  <si>
    <t>Weight PE</t>
  </si>
  <si>
    <t>KG</t>
  </si>
  <si>
    <t>By Range</t>
  </si>
  <si>
    <t>Price PU</t>
  </si>
  <si>
    <t>Price PE</t>
  </si>
  <si>
    <t>TOTAL</t>
  </si>
  <si>
    <t>Solaris</t>
  </si>
  <si>
    <t>Info@agripp.com</t>
  </si>
  <si>
    <t>HU189</t>
  </si>
  <si>
    <t>HU190</t>
  </si>
  <si>
    <t>HU191</t>
  </si>
  <si>
    <t>Bowl 2</t>
  </si>
  <si>
    <t>Kong 2</t>
  </si>
  <si>
    <t>Kong 3</t>
  </si>
  <si>
    <t>Opus 1</t>
  </si>
  <si>
    <t>Opus 2</t>
  </si>
  <si>
    <t>Triad 1</t>
  </si>
  <si>
    <t>HU192</t>
  </si>
  <si>
    <t>HU193</t>
  </si>
  <si>
    <t>Knobs</t>
  </si>
  <si>
    <t>Craters</t>
  </si>
  <si>
    <t>HU194</t>
  </si>
  <si>
    <t>HU195</t>
  </si>
  <si>
    <t>Chama 2</t>
  </si>
  <si>
    <t>Omega 3</t>
  </si>
  <si>
    <t>HU196</t>
  </si>
  <si>
    <t>HU197</t>
  </si>
  <si>
    <t>Star</t>
  </si>
  <si>
    <t>Radian</t>
  </si>
  <si>
    <t>City,</t>
  </si>
  <si>
    <t>Country</t>
  </si>
  <si>
    <t xml:space="preserve">DELIVERY </t>
  </si>
  <si>
    <t>OFFICIAL DISTRIBUTOR</t>
  </si>
  <si>
    <t>Customise</t>
  </si>
  <si>
    <t>1EUR =</t>
  </si>
  <si>
    <t>Distributor discount</t>
  </si>
  <si>
    <t>EUR</t>
  </si>
  <si>
    <t>FINAL CUSTOMER INFORMATIONS</t>
  </si>
  <si>
    <t>Dune Gava</t>
  </si>
  <si>
    <t>Holds PU</t>
  </si>
  <si>
    <t>Holds PE</t>
  </si>
  <si>
    <t>Holds Asia</t>
  </si>
  <si>
    <t>Order form, not an invoice</t>
  </si>
  <si>
    <t>For T-nuts options and bicolor full friction contact us</t>
  </si>
  <si>
    <t>Rappel</t>
  </si>
  <si>
    <t>Shark 1</t>
  </si>
  <si>
    <t>Shark 2</t>
  </si>
  <si>
    <t>S 38</t>
  </si>
  <si>
    <t>S 40</t>
  </si>
  <si>
    <t>S 41</t>
  </si>
  <si>
    <t>S 42</t>
  </si>
  <si>
    <t>S 43</t>
  </si>
  <si>
    <t>S 44</t>
  </si>
  <si>
    <t>S 39</t>
  </si>
  <si>
    <t xml:space="preserve">Ninja 4 </t>
  </si>
  <si>
    <t xml:space="preserve">Shark 3 </t>
  </si>
  <si>
    <t xml:space="preserve">Ninja 5 </t>
  </si>
  <si>
    <t xml:space="preserve">Ninja 6 </t>
  </si>
  <si>
    <t xml:space="preserve">Ninja 7 </t>
  </si>
  <si>
    <t xml:space="preserve">Brown </t>
  </si>
  <si>
    <t>Mint</t>
  </si>
  <si>
    <t>SCREAMER</t>
  </si>
  <si>
    <t>BLIZZARD</t>
  </si>
  <si>
    <t>NUNATAK</t>
  </si>
  <si>
    <t>ALLEZ</t>
  </si>
  <si>
    <t>ASTEROID</t>
  </si>
  <si>
    <t>COMET</t>
  </si>
  <si>
    <t>MANTA L</t>
  </si>
  <si>
    <t>MANTA R</t>
  </si>
  <si>
    <t>RUNOUT</t>
  </si>
  <si>
    <t>SPITZKOPPE</t>
  </si>
  <si>
    <t>VERTIGO</t>
  </si>
  <si>
    <t>ICEBERG</t>
  </si>
  <si>
    <t>STORM</t>
  </si>
  <si>
    <t>TORNADO</t>
  </si>
  <si>
    <t>CRUX</t>
  </si>
  <si>
    <t>ISIS</t>
  </si>
  <si>
    <t>IMOTHEP</t>
  </si>
  <si>
    <t>CHEOPS</t>
  </si>
  <si>
    <t>DYNAMIC</t>
  </si>
  <si>
    <t>EPIC</t>
  </si>
  <si>
    <t>BUTTERFLY</t>
  </si>
  <si>
    <t>ONSIGHT</t>
  </si>
  <si>
    <t>CHEESE XL</t>
  </si>
  <si>
    <t>CHEESE L</t>
  </si>
  <si>
    <t>CHEESE M-1</t>
  </si>
  <si>
    <t>CHEESE M-2</t>
  </si>
  <si>
    <t>SUPERSTAR</t>
  </si>
  <si>
    <t>TULIP</t>
  </si>
  <si>
    <t>ARROW R</t>
  </si>
  <si>
    <t>WING</t>
  </si>
  <si>
    <t>60x60x20</t>
  </si>
  <si>
    <t>30x30x10</t>
  </si>
  <si>
    <t>45x45x15</t>
  </si>
  <si>
    <t>45x30x15</t>
  </si>
  <si>
    <t>60x30x15</t>
  </si>
  <si>
    <t>90x60x15</t>
  </si>
  <si>
    <t>60/45/75x15</t>
  </si>
  <si>
    <t>60x60x30</t>
  </si>
  <si>
    <t>90x90x30</t>
  </si>
  <si>
    <t>45x45x20</t>
  </si>
  <si>
    <t>30x30x15</t>
  </si>
  <si>
    <t>25x25x10</t>
  </si>
  <si>
    <t>45x45x30</t>
  </si>
  <si>
    <t>90x45x20</t>
  </si>
  <si>
    <t>90x45x30</t>
  </si>
  <si>
    <t>90x90x15</t>
  </si>
  <si>
    <t>60x60x15</t>
  </si>
  <si>
    <t>45x45x11</t>
  </si>
  <si>
    <t>60x30x20</t>
  </si>
  <si>
    <t>45x30x10</t>
  </si>
  <si>
    <t>90x60x20</t>
  </si>
  <si>
    <t>180x30x12</t>
  </si>
  <si>
    <t>Invoice n°</t>
  </si>
  <si>
    <t>Price Macros</t>
  </si>
  <si>
    <t>AGP0144-G8</t>
  </si>
  <si>
    <t>Orbital 1</t>
  </si>
  <si>
    <t>27,8x24,9x11,8</t>
  </si>
  <si>
    <t>AGP0145-G7</t>
  </si>
  <si>
    <t>Orbital 2</t>
  </si>
  <si>
    <t>29,5x26,8x14,8</t>
  </si>
  <si>
    <t>AGP0145-G8</t>
  </si>
  <si>
    <t>AGP0146-G7</t>
  </si>
  <si>
    <t>Orbital 3</t>
  </si>
  <si>
    <t>32,2x31,8x15,2</t>
  </si>
  <si>
    <t xml:space="preserve">M </t>
  </si>
  <si>
    <t>AGP0146-G8</t>
  </si>
  <si>
    <t>AGP0147-G7</t>
  </si>
  <si>
    <t>Orbital 4</t>
  </si>
  <si>
    <t>39,8x29,8x15,3</t>
  </si>
  <si>
    <t>AGP0147-G8</t>
  </si>
  <si>
    <t>AGP0148-G7</t>
  </si>
  <si>
    <t>Orbital 5</t>
  </si>
  <si>
    <t>33,8x33,2x18,8</t>
  </si>
  <si>
    <t>AGP0148-G8</t>
  </si>
  <si>
    <t>AGP0149-G7</t>
  </si>
  <si>
    <t>Orbital 6</t>
  </si>
  <si>
    <t>34,0x33,2x21,1</t>
  </si>
  <si>
    <t>AGP0149-G8</t>
  </si>
  <si>
    <t>AGP0150-G7</t>
  </si>
  <si>
    <t>Aston 1</t>
  </si>
  <si>
    <t>43,8x20,0x13,2</t>
  </si>
  <si>
    <t>AGP0150-G8</t>
  </si>
  <si>
    <t>AGP0151-G7</t>
  </si>
  <si>
    <t>Aston 2</t>
  </si>
  <si>
    <t>43,0x 19,9x14,1</t>
  </si>
  <si>
    <t>AGP0151-G8</t>
  </si>
  <si>
    <t>AGP0152-G7</t>
  </si>
  <si>
    <t>Aston 3</t>
  </si>
  <si>
    <t>45,8x23,8x12,4</t>
  </si>
  <si>
    <t>AGP0152-G8</t>
  </si>
  <si>
    <t>AGP0153-G7</t>
  </si>
  <si>
    <t>Ray</t>
  </si>
  <si>
    <t>63,2x20,8x9,4</t>
  </si>
  <si>
    <t>AGP0153-G8</t>
  </si>
  <si>
    <t>AGP0154-G7</t>
  </si>
  <si>
    <t>Volca 1</t>
  </si>
  <si>
    <t>35,3x33x10,2</t>
  </si>
  <si>
    <t>AGP0154-G8</t>
  </si>
  <si>
    <t>AGP0155-G7</t>
  </si>
  <si>
    <t>Volca 2</t>
  </si>
  <si>
    <t>28,9x28,5x10,9</t>
  </si>
  <si>
    <t>AGP0155-G8</t>
  </si>
  <si>
    <t>AGP0156-G7</t>
  </si>
  <si>
    <t>Fuze 1</t>
  </si>
  <si>
    <t>74x24x16,1</t>
  </si>
  <si>
    <t>AGP0156-G8</t>
  </si>
  <si>
    <t>AGP0157-G7</t>
  </si>
  <si>
    <t>Fuze 2</t>
  </si>
  <si>
    <t>62,9x25,3x12,2</t>
  </si>
  <si>
    <t>AGP0157-G8</t>
  </si>
  <si>
    <t>AGP0158-G7</t>
  </si>
  <si>
    <t>Fuze 3</t>
  </si>
  <si>
    <t>49,9x25,7x12,8</t>
  </si>
  <si>
    <t>AGP0158-G8</t>
  </si>
  <si>
    <t>AGP0144-G7</t>
  </si>
  <si>
    <t>Taux échange Dollar</t>
  </si>
  <si>
    <t>Dollar price standard</t>
  </si>
  <si>
    <t>Arrondi dollar</t>
  </si>
  <si>
    <r>
      <rPr>
        <b/>
        <sz val="12"/>
        <rFont val="Calibri"/>
        <family val="2"/>
        <scheme val="minor"/>
      </rPr>
      <t>Version eff.:</t>
    </r>
    <r>
      <rPr>
        <b/>
        <sz val="12"/>
        <color rgb="FFFFFFFF"/>
        <rFont val="Calibri"/>
        <family val="2"/>
        <scheme val="minor"/>
      </rPr>
      <t>f</t>
    </r>
  </si>
  <si>
    <t>Version 1.2</t>
  </si>
  <si>
    <t>Reglage de probleme d'affichage Macros dans Sumary , Data invoice.</t>
  </si>
  <si>
    <t>Changement de Prix de Woods -&gt; alignement avec le prix de vente de woods de Citywall</t>
  </si>
  <si>
    <t xml:space="preserve">Changement de Prix de GRPs -&gt; suite a la mis a jour de Citywall </t>
  </si>
  <si>
    <t>2024-1.3</t>
  </si>
  <si>
    <t>Bowl 7</t>
  </si>
  <si>
    <t>Bowl 8</t>
  </si>
  <si>
    <t>Bowl 9</t>
  </si>
  <si>
    <t>Triad 3</t>
  </si>
  <si>
    <t>HU198</t>
  </si>
  <si>
    <t>HU199</t>
  </si>
  <si>
    <t>HU200</t>
  </si>
  <si>
    <t>HU201</t>
  </si>
  <si>
    <t>2024-1.4</t>
  </si>
  <si>
    <t>Ajout de Bowl 7, 8 ,9 et Triad 3</t>
  </si>
  <si>
    <t>2024-1.5</t>
  </si>
  <si>
    <t>Weight (Kg)</t>
  </si>
  <si>
    <t>remise en format total + mise a jour de prix suite a la mis a jour du prix CX + Rajout de mint et modifications de couleurs pour woods et PE et PU/</t>
  </si>
  <si>
    <t>RAL 1018</t>
  </si>
  <si>
    <t>RAL 2004</t>
  </si>
  <si>
    <t>RAL 3020</t>
  </si>
  <si>
    <t>RAL 4008</t>
  </si>
  <si>
    <t>RAL 5015</t>
  </si>
  <si>
    <t>RAL 9010</t>
  </si>
  <si>
    <t>US 17-13</t>
  </si>
  <si>
    <t>US 16-16</t>
  </si>
  <si>
    <t>US 14-01</t>
  </si>
  <si>
    <t>US 16-09</t>
  </si>
  <si>
    <t>RAL 6027</t>
  </si>
  <si>
    <t>PAN 806C</t>
  </si>
  <si>
    <t>PAN 802C</t>
  </si>
  <si>
    <t>RAL 2005</t>
  </si>
  <si>
    <t>RAL 9005</t>
  </si>
  <si>
    <t>RAL 1023</t>
  </si>
  <si>
    <t>Bright Yellow</t>
  </si>
  <si>
    <t>Sky Blue</t>
  </si>
  <si>
    <t>Fluo Orange</t>
  </si>
  <si>
    <t>Fluo Green</t>
  </si>
  <si>
    <t>Fluo Pink</t>
  </si>
  <si>
    <t xml:space="preserve">Light Green (Mint) </t>
  </si>
  <si>
    <t xml:space="preserve">Lime Green </t>
  </si>
  <si>
    <t>Orange</t>
  </si>
  <si>
    <t>Green</t>
  </si>
  <si>
    <t>Purple</t>
  </si>
  <si>
    <t>Pure White</t>
  </si>
  <si>
    <t>RAL 6018</t>
  </si>
  <si>
    <t>RAL 7046</t>
  </si>
  <si>
    <t>RAL 7024</t>
  </si>
  <si>
    <t>Zinc Yellow</t>
  </si>
  <si>
    <t>Pure Orange</t>
  </si>
  <si>
    <t xml:space="preserve"> Traffic Red</t>
  </si>
  <si>
    <t>Telegrey 2</t>
  </si>
  <si>
    <t>Graphite grey</t>
  </si>
  <si>
    <t>Ref Invoice</t>
  </si>
  <si>
    <t>Volume/set</t>
  </si>
  <si>
    <t>Europe</t>
  </si>
  <si>
    <t>Price (Eur)</t>
  </si>
  <si>
    <t>Total:</t>
  </si>
  <si>
    <t>RAL 9016</t>
  </si>
  <si>
    <t>RAL 6002</t>
  </si>
  <si>
    <t>RAL 7001</t>
  </si>
  <si>
    <t>RAL 1026</t>
  </si>
  <si>
    <t>Fluo Yellow</t>
  </si>
  <si>
    <t>Total Macros:</t>
  </si>
  <si>
    <t>Weight (Kg):</t>
  </si>
  <si>
    <t>Discount:</t>
  </si>
  <si>
    <t>Weight/ Set (Kg)</t>
  </si>
  <si>
    <t>Total Macros</t>
  </si>
  <si>
    <t>With Discount (EUR)</t>
  </si>
  <si>
    <t>Total weight (Kg)</t>
  </si>
  <si>
    <t># Holds/Set</t>
  </si>
  <si>
    <t>Cost (excl tax, EUR)</t>
  </si>
  <si>
    <t>l</t>
  </si>
  <si>
    <t>PAN 116C</t>
  </si>
  <si>
    <t>RAL 2003</t>
  </si>
  <si>
    <t xml:space="preserve"> Fluo Yellow</t>
  </si>
  <si>
    <t>Ref invoice</t>
  </si>
  <si>
    <t>WEIGHT/ SET (Kg)</t>
  </si>
  <si>
    <t>Price (EUR)</t>
  </si>
  <si>
    <t># Macros/Set</t>
  </si>
  <si>
    <t>Rev invoice</t>
  </si>
  <si>
    <t>HE091</t>
  </si>
  <si>
    <t>HE092</t>
  </si>
  <si>
    <t>HE093</t>
  </si>
  <si>
    <t>HU202</t>
  </si>
  <si>
    <t>HU203</t>
  </si>
  <si>
    <t>HU204</t>
  </si>
  <si>
    <t>HU205</t>
  </si>
  <si>
    <t>HU206</t>
  </si>
  <si>
    <t>Lynx 1</t>
  </si>
  <si>
    <t>Lynx 2</t>
  </si>
  <si>
    <t>Lynx 3</t>
  </si>
  <si>
    <t>Dune Dual S24-1</t>
  </si>
  <si>
    <t>Dune Dual S24-2</t>
  </si>
  <si>
    <t>Nom</t>
  </si>
  <si>
    <t>Adresse</t>
  </si>
  <si>
    <t>Code Postal</t>
  </si>
  <si>
    <t>Pays</t>
  </si>
  <si>
    <t>TVA</t>
  </si>
  <si>
    <t>Contact</t>
  </si>
  <si>
    <t>Email</t>
  </si>
  <si>
    <t>ALVO GLOBAL D.O.O</t>
  </si>
  <si>
    <t>Pot Heroja Trtnika 45</t>
  </si>
  <si>
    <t>1000 LJUBLJANA</t>
  </si>
  <si>
    <t>Slovenia</t>
  </si>
  <si>
    <t>SI 41842006</t>
  </si>
  <si>
    <t>Ales Ribic</t>
  </si>
  <si>
    <t>info@alvo-global.com</t>
  </si>
  <si>
    <t>Black Tear</t>
  </si>
  <si>
    <t>Bedolla n°2 SOT 9</t>
  </si>
  <si>
    <t>32004 OURENSE</t>
  </si>
  <si>
    <t>SPAIN</t>
  </si>
  <si>
    <t>ESB16496424</t>
  </si>
  <si>
    <t>Miguel Feijoo Fernandez</t>
  </si>
  <si>
    <t>info@blackteardistribution.com</t>
  </si>
  <si>
    <t>Boulder One</t>
  </si>
  <si>
    <t>Persilstraat 51</t>
  </si>
  <si>
    <t>3020 Herent</t>
  </si>
  <si>
    <t>TVA BE0630.781.694</t>
  </si>
  <si>
    <t>Werner &amp; Piet</t>
  </si>
  <si>
    <t>boulder.be@gmail.com</t>
  </si>
  <si>
    <t>Brussels Monkey Climbing asbl</t>
  </si>
  <si>
    <t>Avenue du Sippelberg 1</t>
  </si>
  <si>
    <t>1080 Bruxelles</t>
  </si>
  <si>
    <t>Kevin Mot</t>
  </si>
  <si>
    <t>contact@brusselsmonkeysclimbing.com</t>
  </si>
  <si>
    <t>BUTORA. INC.</t>
  </si>
  <si>
    <t>1460 Nakdong daero Sasang gu Busan</t>
  </si>
  <si>
    <t>18111 SEOUL</t>
  </si>
  <si>
    <t>SOUTH KOREA</t>
  </si>
  <si>
    <t>VAT 606 86 54 007</t>
  </si>
  <si>
    <t>Eric Nam +82 31 378 9438</t>
  </si>
  <si>
    <t>info@butora.com</t>
  </si>
  <si>
    <t>CLIMB KOREA CO., LTD</t>
  </si>
  <si>
    <t>19-59, Sanyanggongdan 1-gil,</t>
  </si>
  <si>
    <t>Sanyang-myeon, Mungyeong-si,</t>
  </si>
  <si>
    <t>Gyeongsangbuk-do, Republic of Korea (36937)</t>
  </si>
  <si>
    <t>VAT# 141-81-01217</t>
  </si>
  <si>
    <t>Daysik Woo</t>
  </si>
  <si>
    <t>info@climbkorea.com, +821028510528)</t>
  </si>
  <si>
    <t>Docrock SRL</t>
  </si>
  <si>
    <t>Via Giuseppe Mazzini 6</t>
  </si>
  <si>
    <t>13836 Cossato (BI)</t>
  </si>
  <si>
    <t>Italia</t>
  </si>
  <si>
    <t>TVA 2639110028</t>
  </si>
  <si>
    <t>Alberto Gnerro</t>
  </si>
  <si>
    <t>alberto_gnerro@yahoo.i</t>
  </si>
  <si>
    <t>ESCATECH</t>
  </si>
  <si>
    <t>494 rue Franklin Delano Roosevelt</t>
  </si>
  <si>
    <t>62400 Béthune</t>
  </si>
  <si>
    <t>FRANCE</t>
  </si>
  <si>
    <t>TVA FR 22 424 761 419</t>
  </si>
  <si>
    <t>Jérémy WARHEM</t>
  </si>
  <si>
    <t>jwarhem@escatech.fr</t>
  </si>
  <si>
    <t>Evolution Vertical</t>
  </si>
  <si>
    <t>Av. des Vaillants, 2</t>
  </si>
  <si>
    <t>1200 Woluwe Saint Lambert</t>
  </si>
  <si>
    <t>BE465639986</t>
  </si>
  <si>
    <t>Karim Abene</t>
  </si>
  <si>
    <t>karim@evolutionvertical.be</t>
  </si>
  <si>
    <t>HOLDS &amp; WALLS GmbH</t>
  </si>
  <si>
    <t>Carl-Appel-Straße 5/2401</t>
  </si>
  <si>
    <t>A-1100 Wien</t>
  </si>
  <si>
    <t>AUSTRIA</t>
  </si>
  <si>
    <t>VAT ATU66933535</t>
  </si>
  <si>
    <t>Tsvetomir Bonev</t>
  </si>
  <si>
    <t>M. info@holdsandwalls.at</t>
  </si>
  <si>
    <t>HOLDS.fr</t>
  </si>
  <si>
    <t>16 Rue de Bretagne</t>
  </si>
  <si>
    <t>56950 CRACH</t>
  </si>
  <si>
    <t>FR60450409719</t>
  </si>
  <si>
    <t>Simon Ravaz</t>
  </si>
  <si>
    <t>KANDI SPOR LTD STI</t>
  </si>
  <si>
    <t>Bublul Mah. Pasabakkal Sk 37a</t>
  </si>
  <si>
    <t>Beyoglu-Istanbul</t>
  </si>
  <si>
    <t>Turkey Beyoglu</t>
  </si>
  <si>
    <t>VD 496 035 6370 V/ID</t>
  </si>
  <si>
    <t>Threlkeld Quarry, Threlkeld Keswick</t>
  </si>
  <si>
    <t>Cumbria, CA12 4TT</t>
  </si>
  <si>
    <t>UK</t>
  </si>
  <si>
    <t>VAT734759892</t>
  </si>
  <si>
    <t>Rob Wynn</t>
  </si>
  <si>
    <t>rob@climbingwall.co.uk</t>
  </si>
  <si>
    <t>Kletterkultur GmbH</t>
  </si>
  <si>
    <t>Saydaer Str. 21e</t>
  </si>
  <si>
    <t>09125, Chemnit</t>
  </si>
  <si>
    <t>GERMANY</t>
  </si>
  <si>
    <t>HRB 33872 | Ust-IdNr: DE326417765</t>
  </si>
  <si>
    <t>Joseph Wetzel</t>
  </si>
  <si>
    <t>vertrieb@kletterkultur.com</t>
  </si>
  <si>
    <t>MOON ROCK</t>
  </si>
  <si>
    <t>8845 W 116th Cir</t>
  </si>
  <si>
    <t>Broomfield, CO</t>
  </si>
  <si>
    <t>USA</t>
  </si>
  <si>
    <t>720-987-9410</t>
  </si>
  <si>
    <t>Keith North</t>
  </si>
  <si>
    <t>keith@g1climbing.com</t>
  </si>
  <si>
    <t>Plastic Fantastic GmbH</t>
  </si>
  <si>
    <t>Pappelweg 24</t>
  </si>
  <si>
    <t>3013 Bern</t>
  </si>
  <si>
    <t>Switzerland</t>
  </si>
  <si>
    <t>VAT &gt; CHE 347 256 441</t>
  </si>
  <si>
    <t>Silvio Schaefer</t>
  </si>
  <si>
    <t>silvio@plasticfantasticshop.ch</t>
  </si>
  <si>
    <t>Problemkind-Routenbau</t>
  </si>
  <si>
    <t>Dorfstraße 16</t>
  </si>
  <si>
    <t>91096 Möhrendorf</t>
  </si>
  <si>
    <t>DE815710425</t>
  </si>
  <si>
    <t>Stefan Hofer</t>
  </si>
  <si>
    <t>info@problemkind-routenbau.de</t>
  </si>
  <si>
    <t>PROJECT CLIMBING</t>
  </si>
  <si>
    <t>103 Brunswick Rd</t>
  </si>
  <si>
    <t>VIC 3057</t>
  </si>
  <si>
    <t>AUSTRALIE</t>
  </si>
  <si>
    <t>(ABN) 73 275 145 872</t>
  </si>
  <si>
    <t>Romain Thevenot</t>
  </si>
  <si>
    <t>info@projectclimbing.com</t>
  </si>
  <si>
    <t>Projekt Joanna Oles-Strojna</t>
  </si>
  <si>
    <t>Ul. Sobieskiego 47 E/2</t>
  </si>
  <si>
    <t>58-500 Jelenia Góra</t>
  </si>
  <si>
    <t>POLAND</t>
  </si>
  <si>
    <t>VAT ID: 5842525711</t>
  </si>
  <si>
    <t>Joanna Lukasz</t>
  </si>
  <si>
    <t>projektboulder@gmail.com</t>
  </si>
  <si>
    <t>Punksetter</t>
  </si>
  <si>
    <t>C/ del Canigó 13</t>
  </si>
  <si>
    <t>8550, Barcelona</t>
  </si>
  <si>
    <t>ES47854374E</t>
  </si>
  <si>
    <t>Marco Jubes</t>
  </si>
  <si>
    <t>marco@punksetter.com</t>
  </si>
  <si>
    <t>Seven A, ltd</t>
  </si>
  <si>
    <t>1741-1 Nozuta</t>
  </si>
  <si>
    <t>Machida Tokyo</t>
  </si>
  <si>
    <t>Japan</t>
  </si>
  <si>
    <t>FOE code 1N6080000</t>
  </si>
  <si>
    <t>Kazuya</t>
  </si>
  <si>
    <t>mail: sales@e7a.jp</t>
  </si>
  <si>
    <t>Stretchmarks Asia PTE LTD</t>
  </si>
  <si>
    <t>68 Circular Road #02-01</t>
  </si>
  <si>
    <t>Singapore</t>
  </si>
  <si>
    <t>UEN 201721192M</t>
  </si>
  <si>
    <t>Patrick Andrey</t>
  </si>
  <si>
    <t>patrick.andrey@stretchmarksasia.com</t>
  </si>
  <si>
    <t>TOP ZONE CLIMBING sp. z o. o.</t>
  </si>
  <si>
    <t>ul .Syta 104 lok. 6</t>
  </si>
  <si>
    <t>02-987 Warsaw</t>
  </si>
  <si>
    <t>Poland</t>
  </si>
  <si>
    <t>VAT PL951-236-69-67</t>
  </si>
  <si>
    <t>Tomasz Dabrowski</t>
  </si>
  <si>
    <t>Buiro@topzone.com.pl</t>
  </si>
  <si>
    <t>XLIMITZ ADVENTURE WORLD PVT.LTD</t>
  </si>
  <si>
    <t>No. 52/4/2B, Tanaji Dagde Patil Nagar,</t>
  </si>
  <si>
    <t>Near CNG Pump, Bangalore - Mumbai Highway,Bavdhan Khurd,</t>
  </si>
  <si>
    <t>India, Pune 411021.</t>
  </si>
  <si>
    <t>TVA: 27AAACX0967C1ZF</t>
  </si>
  <si>
    <t>Sagar Palkar</t>
  </si>
  <si>
    <t>sagar@xlimitz.com</t>
  </si>
  <si>
    <t>Automatisation des données factures client</t>
  </si>
  <si>
    <t>2025-1.1</t>
  </si>
  <si>
    <t>Jump 1</t>
  </si>
  <si>
    <t>Jump 2</t>
  </si>
  <si>
    <t>Beta 1</t>
  </si>
  <si>
    <t>Beta 2</t>
  </si>
  <si>
    <t>Lynx 4</t>
  </si>
  <si>
    <t>Manga 1</t>
  </si>
  <si>
    <t>Manga 2</t>
  </si>
  <si>
    <t>Opium 1</t>
  </si>
  <si>
    <t>Opium 2</t>
  </si>
  <si>
    <t>Opium 3</t>
  </si>
  <si>
    <t>Opium 4</t>
  </si>
  <si>
    <t>Rain 1</t>
  </si>
  <si>
    <t>Rain 2</t>
  </si>
  <si>
    <t>Rain 3</t>
  </si>
  <si>
    <t>Rain 4</t>
  </si>
  <si>
    <t>Rain 5</t>
  </si>
  <si>
    <t>HU207</t>
  </si>
  <si>
    <t>HU208</t>
  </si>
  <si>
    <t>HU209</t>
  </si>
  <si>
    <t>HU210</t>
  </si>
  <si>
    <t>HU211</t>
  </si>
  <si>
    <t>HU212</t>
  </si>
  <si>
    <t>HU213</t>
  </si>
  <si>
    <t>HU214</t>
  </si>
  <si>
    <t>HU215</t>
  </si>
  <si>
    <t>HU216</t>
  </si>
  <si>
    <t>HU217</t>
  </si>
  <si>
    <t>HU218</t>
  </si>
  <si>
    <t>HU219</t>
  </si>
  <si>
    <t>HU220</t>
  </si>
  <si>
    <t>HU221</t>
  </si>
  <si>
    <t>HU222</t>
  </si>
  <si>
    <t>HU223</t>
  </si>
  <si>
    <t>HU224</t>
  </si>
  <si>
    <t>2025-1.2</t>
  </si>
  <si>
    <t>HE094</t>
  </si>
  <si>
    <t>HE095</t>
  </si>
  <si>
    <t>HE096</t>
  </si>
  <si>
    <t>HE097</t>
  </si>
  <si>
    <t>HE098</t>
  </si>
  <si>
    <t>HE099</t>
  </si>
  <si>
    <t>HE100</t>
  </si>
  <si>
    <t>HE101</t>
  </si>
  <si>
    <t>HE102</t>
  </si>
  <si>
    <t>HE103</t>
  </si>
  <si>
    <t>Rajout de Sets PE Gava, et de dune dual S24-2  PU</t>
  </si>
  <si>
    <t>may-25</t>
  </si>
  <si>
    <t>Column8</t>
  </si>
  <si>
    <t>s.ravaz@expression-holds.com</t>
  </si>
  <si>
    <t>Walltopia</t>
  </si>
  <si>
    <t>Bulgarie Blvd, 1B</t>
  </si>
  <si>
    <t>5570 Letnitsa</t>
  </si>
  <si>
    <t>Bulgaria</t>
  </si>
  <si>
    <t>VAT BG204143670</t>
  </si>
  <si>
    <t>Vladimir Pavlov</t>
  </si>
  <si>
    <t>vladimir.pavlov@walltopia.com</t>
  </si>
  <si>
    <t>GRIMP'A BLOC</t>
  </si>
  <si>
    <t>54 Avenue Château Milan</t>
  </si>
  <si>
    <t>80000 AMIENS</t>
  </si>
  <si>
    <t>Siret: 753 489 00021</t>
  </si>
  <si>
    <t>François Charpentier</t>
  </si>
  <si>
    <t>francois@grimpabloc.fr</t>
  </si>
  <si>
    <t>Aubin Lesellier</t>
  </si>
  <si>
    <t>1 Imp. des Coquelicots,  Tassin-la-Demi-Lune</t>
  </si>
  <si>
    <t>France</t>
  </si>
  <si>
    <t> FR 38490382280</t>
  </si>
  <si>
    <t> Aubin Lesellier (06 15 81 63 34)</t>
  </si>
  <si>
    <t>competition@ladegaine.com</t>
  </si>
  <si>
    <t>Climb Craft Limited</t>
  </si>
  <si>
    <t>36 Saxon Street, Phillipstown</t>
  </si>
  <si>
    <t>Christchurch 8011</t>
  </si>
  <si>
    <t>NEW ZEALAND</t>
  </si>
  <si>
    <t>GST (NZ sales tax) code 139-947-959,</t>
  </si>
  <si>
    <t xml:space="preserve"> NZ customs importer code 40709807C </t>
  </si>
  <si>
    <t xml:space="preserve"> Michael McNabb (+64 3 3775899) </t>
  </si>
  <si>
    <t>accounts@climbcraft.co.nz</t>
  </si>
  <si>
    <t>The Climbing Corner B.V</t>
  </si>
  <si>
    <t>In de Cramer 14</t>
  </si>
  <si>
    <t>6411RS, Heerlen</t>
  </si>
  <si>
    <t>Netherlands</t>
  </si>
  <si>
    <t>VAT: NL863510139B01</t>
  </si>
  <si>
    <t>Adam James</t>
  </si>
  <si>
    <t>contact@theclimbingcorner.com</t>
  </si>
  <si>
    <t>Outlier Distribution LTD</t>
  </si>
  <si>
    <t>26 Main Street, Longforgan</t>
  </si>
  <si>
    <t>Dundee DD2 5ET</t>
  </si>
  <si>
    <t>Scotland</t>
  </si>
  <si>
    <t>VAT: 486858028</t>
  </si>
  <si>
    <t>Angus Harrison-Smart</t>
  </si>
  <si>
    <t>contact@outlierdistribution.co.uk</t>
  </si>
  <si>
    <t>SAS VERTIKAZ</t>
  </si>
  <si>
    <t>8 A Allée des cactus</t>
  </si>
  <si>
    <t>97432 Saint-Pierre</t>
  </si>
  <si>
    <t>FR54 937 736 650</t>
  </si>
  <si>
    <t>Geoffray de Flaugergues</t>
  </si>
  <si>
    <t>geodeflau@gmail.com</t>
  </si>
  <si>
    <t>ABS</t>
  </si>
  <si>
    <t>Dune Asia T24</t>
  </si>
  <si>
    <t>Dune Asia T23</t>
  </si>
  <si>
    <t xml:space="preserve">Aston 4 </t>
  </si>
  <si>
    <t>Delta 1</t>
  </si>
  <si>
    <t>Delta 2</t>
  </si>
  <si>
    <t>Delta 3</t>
  </si>
  <si>
    <t>Delta 4</t>
  </si>
  <si>
    <t>Delta 5</t>
  </si>
  <si>
    <t>ABS001</t>
  </si>
  <si>
    <t>ABS002</t>
  </si>
  <si>
    <t>ABS003</t>
  </si>
  <si>
    <t>ABS004</t>
  </si>
  <si>
    <t>ABS005</t>
  </si>
  <si>
    <t>ABS006</t>
  </si>
  <si>
    <t>ABS007</t>
  </si>
  <si>
    <t>ABS008</t>
  </si>
  <si>
    <t>ABS009</t>
  </si>
  <si>
    <t>ABS010</t>
  </si>
  <si>
    <t>ABS013</t>
  </si>
  <si>
    <t>ABS015</t>
  </si>
  <si>
    <t>Red</t>
  </si>
  <si>
    <t xml:space="preserve">Blue </t>
  </si>
  <si>
    <t>Black</t>
  </si>
  <si>
    <t>Pink</t>
  </si>
  <si>
    <t>White</t>
  </si>
  <si>
    <t>Ref SPL</t>
  </si>
  <si>
    <t>MATERIAL</t>
  </si>
  <si>
    <t>Pantone 267U</t>
  </si>
  <si>
    <t>RAL 60022</t>
  </si>
  <si>
    <t>RAL 6003</t>
  </si>
  <si>
    <t>Total weight (Lb)</t>
  </si>
  <si>
    <t xml:space="preserve">Price (EUR) </t>
  </si>
  <si>
    <t>NO TEXT</t>
  </si>
  <si>
    <t>Yellow</t>
  </si>
  <si>
    <t>AGP0192-G7</t>
  </si>
  <si>
    <t>AGP0192-G8</t>
  </si>
  <si>
    <t>AGP0193-G7</t>
  </si>
  <si>
    <t>AGP0193-G8</t>
  </si>
  <si>
    <t>53,5 x 26 x 16</t>
  </si>
  <si>
    <t>39,5 x 27 x 14</t>
  </si>
  <si>
    <t>AGP0194-G7</t>
  </si>
  <si>
    <t>AGP0194-G8</t>
  </si>
  <si>
    <t>AGP0195-G7</t>
  </si>
  <si>
    <t>AGP0195-G8</t>
  </si>
  <si>
    <t>AGP0196-G7</t>
  </si>
  <si>
    <t>AGP0196-G8</t>
  </si>
  <si>
    <t>AGP0197-G7</t>
  </si>
  <si>
    <t>AGP0197-G8</t>
  </si>
  <si>
    <t>AGP0198-G7</t>
  </si>
  <si>
    <t>AGP0198-G8</t>
  </si>
  <si>
    <t>AGP0199-G7</t>
  </si>
  <si>
    <t>AGP0199-G8</t>
  </si>
  <si>
    <t>AGP0200-G7</t>
  </si>
  <si>
    <t>AGP0200-G8</t>
  </si>
  <si>
    <t>AGP0201-G7</t>
  </si>
  <si>
    <t>AGP0201-G8</t>
  </si>
  <si>
    <t>AGP0202-G7</t>
  </si>
  <si>
    <t>AGP0202-G8</t>
  </si>
  <si>
    <t>AGP0203-G7</t>
  </si>
  <si>
    <t>AGP0203-G8</t>
  </si>
  <si>
    <t>AGP0204-G7</t>
  </si>
  <si>
    <t>AGP0204-G8</t>
  </si>
  <si>
    <t>AGP0205-G7</t>
  </si>
  <si>
    <t>AGP0205-G8</t>
  </si>
  <si>
    <t>AGP0206-G7</t>
  </si>
  <si>
    <t>AGP0206-G8</t>
  </si>
  <si>
    <t>AGP0207-G7</t>
  </si>
  <si>
    <t>AGP0207-G8</t>
  </si>
  <si>
    <t>AGP0208-G7</t>
  </si>
  <si>
    <t>AGP0208-G8</t>
  </si>
  <si>
    <t>AGP0209-G7</t>
  </si>
  <si>
    <t>AGP0209-G8</t>
  </si>
  <si>
    <t>50 x 23 x 7,5</t>
  </si>
  <si>
    <t>51 x 24 x 10</t>
  </si>
  <si>
    <t>71 x 27 x 9</t>
  </si>
  <si>
    <t>67,5 x 27,5 x 10</t>
  </si>
  <si>
    <t>68 x 39 x 9</t>
  </si>
  <si>
    <t>69,5 x 61,5 x 15,5</t>
  </si>
  <si>
    <t>Xl</t>
  </si>
  <si>
    <t>60,5 x 54 x 17</t>
  </si>
  <si>
    <t>55,5 x 34 x 11</t>
  </si>
  <si>
    <t>38 x 38 x 18</t>
  </si>
  <si>
    <t>30 x 30 x 13</t>
  </si>
  <si>
    <t>89,5 x 28 x 16,5</t>
  </si>
  <si>
    <t>99 x 35 x 17</t>
  </si>
  <si>
    <t>34,5 x 37 x 9</t>
  </si>
  <si>
    <t>33,5 x 29,5 x 12,5</t>
  </si>
  <si>
    <t>37,5 x 29,2 x 11</t>
  </si>
  <si>
    <t>38,5 x 36 x 15</t>
  </si>
  <si>
    <t>AGP0237-G7</t>
  </si>
  <si>
    <t>AGP0237-G8</t>
  </si>
  <si>
    <t>AGP0238-G7</t>
  </si>
  <si>
    <t>AGP0238-G8</t>
  </si>
  <si>
    <t>AGP0239-G7</t>
  </si>
  <si>
    <t>AGP0239-G8</t>
  </si>
  <si>
    <t>AGP0240-G7</t>
  </si>
  <si>
    <t>AGP0240-G8</t>
  </si>
  <si>
    <t>AGP0241-G7</t>
  </si>
  <si>
    <t>AGP0241-G8</t>
  </si>
  <si>
    <t>AGP0242-G7</t>
  </si>
  <si>
    <t>AGP0242-G8</t>
  </si>
  <si>
    <t>AGP0243-G7</t>
  </si>
  <si>
    <t>AGP0243-G8</t>
  </si>
  <si>
    <t>AGP0244-G7</t>
  </si>
  <si>
    <t>AGP0244-G8</t>
  </si>
  <si>
    <t>AGP0245-G7</t>
  </si>
  <si>
    <t>AGP0245-G8</t>
  </si>
  <si>
    <t>AGP0246-G7</t>
  </si>
  <si>
    <t>AGP0246-G8</t>
  </si>
  <si>
    <t>AGP0247-G7</t>
  </si>
  <si>
    <t>AGP0247-G8</t>
  </si>
  <si>
    <t>AGP0248-G7</t>
  </si>
  <si>
    <t>AGP0248-G8</t>
  </si>
  <si>
    <t>AGP0249-G7</t>
  </si>
  <si>
    <t>AGP0249-G8</t>
  </si>
  <si>
    <t>AGP0250-G7</t>
  </si>
  <si>
    <t>AGP0250-G8</t>
  </si>
  <si>
    <t>AGP0251-G7</t>
  </si>
  <si>
    <t>AGP0251-G8</t>
  </si>
  <si>
    <t>AGP0252-G7</t>
  </si>
  <si>
    <t>AGP0252-G8</t>
  </si>
  <si>
    <t>AGP0253-G7</t>
  </si>
  <si>
    <t>AGP0253-G8</t>
  </si>
  <si>
    <t>AGP0254-G7</t>
  </si>
  <si>
    <t>AGP0254-G8</t>
  </si>
  <si>
    <t>AGP0255-G7</t>
  </si>
  <si>
    <t>AGP0255-G8</t>
  </si>
  <si>
    <t>AGP0256-G7</t>
  </si>
  <si>
    <t>AGP0256-G8</t>
  </si>
  <si>
    <t>AGP0257-G7</t>
  </si>
  <si>
    <t>AGP0257-G8</t>
  </si>
  <si>
    <t>AGP0258-G7</t>
  </si>
  <si>
    <t>AGP0258-G8</t>
  </si>
  <si>
    <t>58 x 29,5 x 10</t>
  </si>
  <si>
    <t>60 x 32 x 10</t>
  </si>
  <si>
    <t>46 x 25 x 8</t>
  </si>
  <si>
    <t>47 x 26 x 8</t>
  </si>
  <si>
    <t>63 x 32 x 10</t>
  </si>
  <si>
    <t>60 x 27 x 18</t>
  </si>
  <si>
    <t>53 x 25 x 9,5</t>
  </si>
  <si>
    <t>51,5 x 22 x 7</t>
  </si>
  <si>
    <t>55 x 22 x 9</t>
  </si>
  <si>
    <t>82,5 x 38 x 8</t>
  </si>
  <si>
    <t>78 x 34 x 7</t>
  </si>
  <si>
    <t>59 x 28 x 7</t>
  </si>
  <si>
    <t>56 x 30 x 6,5</t>
  </si>
  <si>
    <t>47 x 28 x 8</t>
  </si>
  <si>
    <t>52 x 22 x 6,5</t>
  </si>
  <si>
    <t>54 x 17 x 13</t>
  </si>
  <si>
    <t>47 x 23 x 9</t>
  </si>
  <si>
    <t>42 x 20 x 12,5</t>
  </si>
  <si>
    <t>54 x 19 x 10</t>
  </si>
  <si>
    <t>42,5 x 17 x 8</t>
  </si>
  <si>
    <t>62 x 26 x 5,5</t>
  </si>
  <si>
    <t>55 x 25,5 x 6,5</t>
  </si>
  <si>
    <t xml:space="preserve">Donut 1 </t>
  </si>
  <si>
    <t xml:space="preserve">Donut 2 </t>
  </si>
  <si>
    <t xml:space="preserve">Aston 5 </t>
  </si>
  <si>
    <t xml:space="preserve">Eden 1 </t>
  </si>
  <si>
    <t xml:space="preserve">Fenix 1 </t>
  </si>
  <si>
    <t xml:space="preserve">Fenix 2 </t>
  </si>
  <si>
    <t xml:space="preserve">Fenix 3 </t>
  </si>
  <si>
    <t xml:space="preserve">Fenix 4 </t>
  </si>
  <si>
    <t xml:space="preserve">Fenix 5 </t>
  </si>
  <si>
    <t xml:space="preserve">Flame 1 </t>
  </si>
  <si>
    <t xml:space="preserve">Flame 2 </t>
  </si>
  <si>
    <t xml:space="preserve">Fuze 4 </t>
  </si>
  <si>
    <t xml:space="preserve">Fuze 5 </t>
  </si>
  <si>
    <t xml:space="preserve">Jaguar 1 </t>
  </si>
  <si>
    <t xml:space="preserve">Jaguar 2 </t>
  </si>
  <si>
    <t xml:space="preserve">Jaguar 3 </t>
  </si>
  <si>
    <t xml:space="preserve">Jaguar 4 </t>
  </si>
  <si>
    <t xml:space="preserve">Jaguar 5 </t>
  </si>
  <si>
    <t xml:space="preserve">Jaguar 6 </t>
  </si>
  <si>
    <t xml:space="preserve">Predator 1 </t>
  </si>
  <si>
    <t xml:space="preserve">Predator 2 </t>
  </si>
  <si>
    <t xml:space="preserve">Shark 4 </t>
  </si>
  <si>
    <t xml:space="preserve">Shark 5 </t>
  </si>
  <si>
    <t xml:space="preserve">Shark 6 </t>
  </si>
  <si>
    <t xml:space="preserve">Shark 7 </t>
  </si>
  <si>
    <t xml:space="preserve">Tiger 1 </t>
  </si>
  <si>
    <t xml:space="preserve">Tiger 2 </t>
  </si>
  <si>
    <t xml:space="preserve">Tiger 3 </t>
  </si>
  <si>
    <t xml:space="preserve">Tiger 4 </t>
  </si>
  <si>
    <t xml:space="preserve">Tiger 5 </t>
  </si>
  <si>
    <t xml:space="preserve">Volca 3 </t>
  </si>
  <si>
    <t xml:space="preserve">Volca 4 </t>
  </si>
  <si>
    <t xml:space="preserve">Volca 5 </t>
  </si>
  <si>
    <t xml:space="preserve">Volca 6 </t>
  </si>
  <si>
    <t>AGP0007-G7</t>
  </si>
  <si>
    <t>Bang 1</t>
  </si>
  <si>
    <t>AGP0051-G7</t>
  </si>
  <si>
    <t>Bang 2</t>
  </si>
  <si>
    <t>AGP0099-G7</t>
  </si>
  <si>
    <t>AGP0099-G8</t>
  </si>
  <si>
    <t>AGP0116-G7</t>
  </si>
  <si>
    <t>AGP0116-G8</t>
  </si>
  <si>
    <t>AGP0119-G7</t>
  </si>
  <si>
    <t>AGP0119-G8</t>
  </si>
  <si>
    <t>AGP0102-G7</t>
  </si>
  <si>
    <t>AGP0102-G8</t>
  </si>
  <si>
    <t>AGP0103-G7</t>
  </si>
  <si>
    <t>AGP0103-G8</t>
  </si>
  <si>
    <t>AGP0104-G7</t>
  </si>
  <si>
    <t>AGP0104-G8</t>
  </si>
  <si>
    <t>AGP0121-G7</t>
  </si>
  <si>
    <t>AGP0121-G8</t>
  </si>
  <si>
    <t>AGP0120-G7</t>
  </si>
  <si>
    <t>AGP0120-G8</t>
  </si>
  <si>
    <t>AGP0107-G7</t>
  </si>
  <si>
    <t>AGP0107-G8</t>
  </si>
  <si>
    <t>AGP0123-G7</t>
  </si>
  <si>
    <t>AGP0123-G8</t>
  </si>
  <si>
    <t>AGP0087-G7</t>
  </si>
  <si>
    <t>AGP0087-G8</t>
  </si>
  <si>
    <t>AGP0088-G7</t>
  </si>
  <si>
    <t>AGP0088-G8</t>
  </si>
  <si>
    <t>AGP0089-G7</t>
  </si>
  <si>
    <t>AGP0089-G8</t>
  </si>
  <si>
    <t>AGP0090-G7</t>
  </si>
  <si>
    <t>AGP0090-G8</t>
  </si>
  <si>
    <t>AGP0091-G7</t>
  </si>
  <si>
    <t>AGP0091-G8</t>
  </si>
  <si>
    <t>AGP0092-G7</t>
  </si>
  <si>
    <t>AGP0092-G8</t>
  </si>
  <si>
    <t>AGP0093-G7</t>
  </si>
  <si>
    <t>AGP0093-G8</t>
  </si>
  <si>
    <t>AGP0117-G7</t>
  </si>
  <si>
    <t>AGP0117-G8</t>
  </si>
  <si>
    <t>AGP0118-G7</t>
  </si>
  <si>
    <t>AGP0118-G8</t>
  </si>
  <si>
    <t>AGP0111-G7</t>
  </si>
  <si>
    <t>AGP0111-G8</t>
  </si>
  <si>
    <t>AGP0112-G7</t>
  </si>
  <si>
    <t>AGP0112-G8</t>
  </si>
  <si>
    <t>AGP0113-G7</t>
  </si>
  <si>
    <t>AGP0113-G8</t>
  </si>
  <si>
    <t>AGP0114-G7</t>
  </si>
  <si>
    <t>AGP0114-G8</t>
  </si>
  <si>
    <t>AGP0108-G7</t>
  </si>
  <si>
    <t>AGP0108-G8</t>
  </si>
  <si>
    <t>AGP0109-G7</t>
  </si>
  <si>
    <t>AGP0109-G8</t>
  </si>
  <si>
    <t>AGP0110-G7</t>
  </si>
  <si>
    <t>AGP0110-G8</t>
  </si>
  <si>
    <t>AGP0284-G7</t>
  </si>
  <si>
    <t>AGP0284-G8</t>
  </si>
  <si>
    <t>AGP0285-G7</t>
  </si>
  <si>
    <t>AGP0285-G8</t>
  </si>
  <si>
    <t>AGP0286-G7</t>
  </si>
  <si>
    <t>AGP0286-G8</t>
  </si>
  <si>
    <t>AGP0287-G7</t>
  </si>
  <si>
    <t>AGP0287-G8</t>
  </si>
  <si>
    <t>AGP0105-G7</t>
  </si>
  <si>
    <t>AGP0105-G8</t>
  </si>
  <si>
    <t>AGP0094-G7</t>
  </si>
  <si>
    <t>AGP0094-G8</t>
  </si>
  <si>
    <t>AGP0095-G7</t>
  </si>
  <si>
    <t>AGP0095-G8</t>
  </si>
  <si>
    <t>AGP0096-G7</t>
  </si>
  <si>
    <t>AGP0096-G8</t>
  </si>
  <si>
    <t>AGP0115-G7</t>
  </si>
  <si>
    <t>AGP0115-G8</t>
  </si>
  <si>
    <t>AGP0122-G7</t>
  </si>
  <si>
    <t>AGP0122-G8</t>
  </si>
  <si>
    <t>AGP0106-G7</t>
  </si>
  <si>
    <t>AGP0106-G8</t>
  </si>
  <si>
    <t>AGP0100-G7</t>
  </si>
  <si>
    <t>AGP0100-G8</t>
  </si>
  <si>
    <t>AGP0101-G7</t>
  </si>
  <si>
    <t>AGP0101-G8</t>
  </si>
  <si>
    <t>AGP0097-G7</t>
  </si>
  <si>
    <t>AGP0097-G8</t>
  </si>
  <si>
    <t>AGP0098-G7</t>
  </si>
  <si>
    <t>AGP0098-G8</t>
  </si>
  <si>
    <t>AGP0288-G7</t>
  </si>
  <si>
    <t>AGP0288-G8</t>
  </si>
  <si>
    <t>AGP0289-G7</t>
  </si>
  <si>
    <t>AGP0289-G8</t>
  </si>
  <si>
    <t>AGP0290-G7</t>
  </si>
  <si>
    <t>AGP0290-G8</t>
  </si>
  <si>
    <t>67 x 32 x 18</t>
  </si>
  <si>
    <t>72 x 31 x 17</t>
  </si>
  <si>
    <t>92 x 32 x 19</t>
  </si>
  <si>
    <t>110 x 34 x 18</t>
  </si>
  <si>
    <t>46 x 33 x 13</t>
  </si>
  <si>
    <t>52 x 40 x 11</t>
  </si>
  <si>
    <t>64 x 40 x 24</t>
  </si>
  <si>
    <t>AGP0348-G7</t>
  </si>
  <si>
    <t>AGP0349-G7</t>
  </si>
  <si>
    <t>AGP0350-G7</t>
  </si>
  <si>
    <t>AGP0351-G7</t>
  </si>
  <si>
    <t>AGP0352-G7</t>
  </si>
  <si>
    <t>AGP0353-G7</t>
  </si>
  <si>
    <t>AGP0354-G7</t>
  </si>
  <si>
    <t>AGP0355-G7</t>
  </si>
  <si>
    <t>AGP0356-G7</t>
  </si>
  <si>
    <t>AGP0357-G7</t>
  </si>
  <si>
    <t>AGP0358-G7</t>
  </si>
  <si>
    <t>AGP0359-G7</t>
  </si>
  <si>
    <t>AGP0360-G7</t>
  </si>
  <si>
    <t>AGP0361-G7</t>
  </si>
  <si>
    <t>AGP0362-G7</t>
  </si>
  <si>
    <t>Prism 1</t>
  </si>
  <si>
    <t>Prism 2</t>
  </si>
  <si>
    <t>Prism 3</t>
  </si>
  <si>
    <t>Prism 4</t>
  </si>
  <si>
    <t>Prism 5</t>
  </si>
  <si>
    <t>Prism 6</t>
  </si>
  <si>
    <t>Prism 7</t>
  </si>
  <si>
    <t>Prism 8</t>
  </si>
  <si>
    <t>Cobra 1</t>
  </si>
  <si>
    <t>Cobra 2</t>
  </si>
  <si>
    <t>Cobra 3</t>
  </si>
  <si>
    <t>Cobra 4</t>
  </si>
  <si>
    <t>Cobra 5</t>
  </si>
  <si>
    <t>Cobra 6</t>
  </si>
  <si>
    <t>Cobra 7</t>
  </si>
  <si>
    <t>AGP0348-G8</t>
  </si>
  <si>
    <t>AGP0349-G8</t>
  </si>
  <si>
    <t>AGP0350-G8</t>
  </si>
  <si>
    <t>AGP0351-G8</t>
  </si>
  <si>
    <t>AGP0352-G8</t>
  </si>
  <si>
    <t>AGP0353-G8</t>
  </si>
  <si>
    <t>AGP0354-G8</t>
  </si>
  <si>
    <t>AGP0355-G8</t>
  </si>
  <si>
    <t>AGP0356-G8</t>
  </si>
  <si>
    <t>AGP0357-G8</t>
  </si>
  <si>
    <t>AGP0358-G8</t>
  </si>
  <si>
    <t>AGP0359-G8</t>
  </si>
  <si>
    <t>AGP0360-G8</t>
  </si>
  <si>
    <t>AGP0361-G8</t>
  </si>
  <si>
    <t>AGP0362-G8</t>
  </si>
  <si>
    <t>ATHENA</t>
  </si>
  <si>
    <t>ATOMIC</t>
  </si>
  <si>
    <t>DIAMOND 1</t>
  </si>
  <si>
    <t>DIAMOND 2</t>
  </si>
  <si>
    <t>FREYA 1</t>
  </si>
  <si>
    <t>FREYA 2</t>
  </si>
  <si>
    <t>FREYA 3</t>
  </si>
  <si>
    <t>FREYA 4</t>
  </si>
  <si>
    <t>FREYA 5</t>
  </si>
  <si>
    <t>FREYA 6</t>
  </si>
  <si>
    <t>FRIGG 1</t>
  </si>
  <si>
    <t>FRIGG 2</t>
  </si>
  <si>
    <t>MAYA</t>
  </si>
  <si>
    <t>MIX</t>
  </si>
  <si>
    <t>PICHU</t>
  </si>
  <si>
    <t>SIGURD 1</t>
  </si>
  <si>
    <t>SIGURD 2</t>
  </si>
  <si>
    <t>SILA 1</t>
  </si>
  <si>
    <t>SILA 2</t>
  </si>
  <si>
    <t>SILA 3</t>
  </si>
  <si>
    <t>STRATA</t>
  </si>
  <si>
    <t>SUYU</t>
  </si>
  <si>
    <t>THOR 1</t>
  </si>
  <si>
    <t>THOR 2</t>
  </si>
  <si>
    <t>TIKA</t>
  </si>
  <si>
    <t>VOX 1</t>
  </si>
  <si>
    <t>VOX 2</t>
  </si>
  <si>
    <t>MILOS 1</t>
  </si>
  <si>
    <t>MILOS 2</t>
  </si>
  <si>
    <t>MILOS 3</t>
  </si>
  <si>
    <t>MILOS 4</t>
  </si>
  <si>
    <t>MILOS 5</t>
  </si>
  <si>
    <t>MILOS 6</t>
  </si>
  <si>
    <t>MILOS 7</t>
  </si>
  <si>
    <t>VOX 3</t>
  </si>
  <si>
    <t>HUSH</t>
  </si>
  <si>
    <t>BLADE 1</t>
  </si>
  <si>
    <t>BLADE 2</t>
  </si>
  <si>
    <t>BLADE 3</t>
  </si>
  <si>
    <t>BLADE 4</t>
  </si>
  <si>
    <t>BLADE 5</t>
  </si>
  <si>
    <t>KOS 1-2</t>
  </si>
  <si>
    <t>CORNER 1-2</t>
  </si>
  <si>
    <t>HU225</t>
  </si>
  <si>
    <t>HU226</t>
  </si>
  <si>
    <t>HU227</t>
  </si>
  <si>
    <t>HU228</t>
  </si>
  <si>
    <t>HU229</t>
  </si>
  <si>
    <t>HU230</t>
  </si>
  <si>
    <t>HU231</t>
  </si>
  <si>
    <t>HU232</t>
  </si>
  <si>
    <t>HU233</t>
  </si>
  <si>
    <t>HU234</t>
  </si>
  <si>
    <t>HU235</t>
  </si>
  <si>
    <t>HU236</t>
  </si>
  <si>
    <t>HU237</t>
  </si>
  <si>
    <t>HU238</t>
  </si>
  <si>
    <t>HU239</t>
  </si>
  <si>
    <t>HU240</t>
  </si>
  <si>
    <t>HU241</t>
  </si>
  <si>
    <t>HU242</t>
  </si>
  <si>
    <t>HU243</t>
  </si>
  <si>
    <t>HU244</t>
  </si>
  <si>
    <t>HU245</t>
  </si>
  <si>
    <t>HU246</t>
  </si>
  <si>
    <t>HU247</t>
  </si>
  <si>
    <t>HU248</t>
  </si>
  <si>
    <t>HU249</t>
  </si>
  <si>
    <t>HU250</t>
  </si>
  <si>
    <t>HU251</t>
  </si>
  <si>
    <t>HU252</t>
  </si>
  <si>
    <t>HU253</t>
  </si>
  <si>
    <t>HU254</t>
  </si>
  <si>
    <t>HU255</t>
  </si>
  <si>
    <t>HU256</t>
  </si>
  <si>
    <t>HU257</t>
  </si>
  <si>
    <t>HU258</t>
  </si>
  <si>
    <t>HU259</t>
  </si>
  <si>
    <t>HU260</t>
  </si>
  <si>
    <t>HU261</t>
  </si>
  <si>
    <t>HU262</t>
  </si>
  <si>
    <t>HU263</t>
  </si>
  <si>
    <t>HU264</t>
  </si>
  <si>
    <t>HU265</t>
  </si>
  <si>
    <t>HU266</t>
  </si>
  <si>
    <t>HU267</t>
  </si>
  <si>
    <t>HA001</t>
  </si>
  <si>
    <t>HA002</t>
  </si>
  <si>
    <t>HA003</t>
  </si>
  <si>
    <t>HA004</t>
  </si>
  <si>
    <t>HA005</t>
  </si>
  <si>
    <t>HA006</t>
  </si>
  <si>
    <t>HA007</t>
  </si>
  <si>
    <t>HA008</t>
  </si>
  <si>
    <t>HA009</t>
  </si>
  <si>
    <t>HA010</t>
  </si>
  <si>
    <t>HA011</t>
  </si>
  <si>
    <t>HA012</t>
  </si>
  <si>
    <t>HA013</t>
  </si>
  <si>
    <t>HA014</t>
  </si>
  <si>
    <t>HA015</t>
  </si>
  <si>
    <t>HA016</t>
  </si>
  <si>
    <t>HA017</t>
  </si>
  <si>
    <t>HA018</t>
  </si>
  <si>
    <t>HA019</t>
  </si>
  <si>
    <t>HA020</t>
  </si>
  <si>
    <t>HA021</t>
  </si>
  <si>
    <t>HA022</t>
  </si>
  <si>
    <t>HA023</t>
  </si>
  <si>
    <t>HA024</t>
  </si>
  <si>
    <t>HA025</t>
  </si>
  <si>
    <t>HA026</t>
  </si>
  <si>
    <t>HA027</t>
  </si>
  <si>
    <t>HA028</t>
  </si>
  <si>
    <t>HA029</t>
  </si>
  <si>
    <t>HA030</t>
  </si>
  <si>
    <t>HA031</t>
  </si>
  <si>
    <t>HA032</t>
  </si>
  <si>
    <t>HA033</t>
  </si>
  <si>
    <t>HA034</t>
  </si>
  <si>
    <t>HA035</t>
  </si>
  <si>
    <t>HA036</t>
  </si>
  <si>
    <t>HA037</t>
  </si>
  <si>
    <t>HA038</t>
  </si>
  <si>
    <t>HA039</t>
  </si>
  <si>
    <t>HA040</t>
  </si>
  <si>
    <t>HA041</t>
  </si>
  <si>
    <t>HA042</t>
  </si>
  <si>
    <t>HA043</t>
  </si>
  <si>
    <t>HA044</t>
  </si>
  <si>
    <t>HA045</t>
  </si>
  <si>
    <t>HA046</t>
  </si>
  <si>
    <t>HA047</t>
  </si>
  <si>
    <t>HA048</t>
  </si>
  <si>
    <t>HA049</t>
  </si>
  <si>
    <t>HA050</t>
  </si>
  <si>
    <t>HA051</t>
  </si>
  <si>
    <t>HA052</t>
  </si>
  <si>
    <t>HA053</t>
  </si>
  <si>
    <t>HA054</t>
  </si>
  <si>
    <t>HA055</t>
  </si>
  <si>
    <t>HA056</t>
  </si>
  <si>
    <t>HA057</t>
  </si>
  <si>
    <t>HA058</t>
  </si>
  <si>
    <t>HA059</t>
  </si>
  <si>
    <t>HA060</t>
  </si>
  <si>
    <t>HA061</t>
  </si>
  <si>
    <t>HA062</t>
  </si>
  <si>
    <t>HA063</t>
  </si>
  <si>
    <t>HA064</t>
  </si>
  <si>
    <t>HA065</t>
  </si>
  <si>
    <t>HA066</t>
  </si>
  <si>
    <t>HA067</t>
  </si>
  <si>
    <t>HA068</t>
  </si>
  <si>
    <t>HA069</t>
  </si>
  <si>
    <t>HA070</t>
  </si>
  <si>
    <t>HA071</t>
  </si>
  <si>
    <t>HA072</t>
  </si>
  <si>
    <t>HA073</t>
  </si>
  <si>
    <t>HA074</t>
  </si>
  <si>
    <t>HA075</t>
  </si>
  <si>
    <t>HA076</t>
  </si>
  <si>
    <t>HA077</t>
  </si>
  <si>
    <t>HA078</t>
  </si>
  <si>
    <t>HA079</t>
  </si>
  <si>
    <t>HA080</t>
  </si>
  <si>
    <t>HA081</t>
  </si>
  <si>
    <t>HA082</t>
  </si>
  <si>
    <t>HA083</t>
  </si>
  <si>
    <t>HA084</t>
  </si>
  <si>
    <t>HA085</t>
  </si>
  <si>
    <t>HA086</t>
  </si>
  <si>
    <t>HA087</t>
  </si>
  <si>
    <t>HA088</t>
  </si>
  <si>
    <t>HA089</t>
  </si>
  <si>
    <t>HA090</t>
  </si>
  <si>
    <t>HA091</t>
  </si>
  <si>
    <t>HA092</t>
  </si>
  <si>
    <t>HA093</t>
  </si>
  <si>
    <t>HA094</t>
  </si>
  <si>
    <t>HA095</t>
  </si>
  <si>
    <t>HA096</t>
  </si>
  <si>
    <t>HA097</t>
  </si>
  <si>
    <t>HA098</t>
  </si>
  <si>
    <t>HA099</t>
  </si>
  <si>
    <t>HA100</t>
  </si>
  <si>
    <t>HA101</t>
  </si>
  <si>
    <t>HA102</t>
  </si>
  <si>
    <t>HA103</t>
  </si>
  <si>
    <t>HA104</t>
  </si>
  <si>
    <t>HA105</t>
  </si>
  <si>
    <t>HA106</t>
  </si>
  <si>
    <t>HA107</t>
  </si>
  <si>
    <t>HA108</t>
  </si>
  <si>
    <t>HA109</t>
  </si>
  <si>
    <t>HA110</t>
  </si>
  <si>
    <t>HA111</t>
  </si>
  <si>
    <t>HA112</t>
  </si>
  <si>
    <t>HA113</t>
  </si>
  <si>
    <t>HA114</t>
  </si>
  <si>
    <t>HA115</t>
  </si>
  <si>
    <t>HA116</t>
  </si>
  <si>
    <t>HA117</t>
  </si>
  <si>
    <t>HA118</t>
  </si>
  <si>
    <t>HA119</t>
  </si>
  <si>
    <t>HA120</t>
  </si>
  <si>
    <t>HA121</t>
  </si>
  <si>
    <t>HA122</t>
  </si>
  <si>
    <t>HA123</t>
  </si>
  <si>
    <t>HA124</t>
  </si>
  <si>
    <t>HA125</t>
  </si>
  <si>
    <t>HA126</t>
  </si>
  <si>
    <t>HA127</t>
  </si>
  <si>
    <t>HA128</t>
  </si>
  <si>
    <t>HA129</t>
  </si>
  <si>
    <t>HA130</t>
  </si>
  <si>
    <t>HA131</t>
  </si>
  <si>
    <t>HA132</t>
  </si>
  <si>
    <t>HA133</t>
  </si>
  <si>
    <t>HA134</t>
  </si>
  <si>
    <t>HA135</t>
  </si>
  <si>
    <t>HA136</t>
  </si>
  <si>
    <t>HA137</t>
  </si>
  <si>
    <t>HA138</t>
  </si>
  <si>
    <t>HA139</t>
  </si>
  <si>
    <t>HA140</t>
  </si>
  <si>
    <t>HA141</t>
  </si>
  <si>
    <t>HA142</t>
  </si>
  <si>
    <t>HA143</t>
  </si>
  <si>
    <t>HA144</t>
  </si>
  <si>
    <t>HA145</t>
  </si>
  <si>
    <t>HA146</t>
  </si>
  <si>
    <t>HA147</t>
  </si>
  <si>
    <t>HA148</t>
  </si>
  <si>
    <t>HA149</t>
  </si>
  <si>
    <t>HA150</t>
  </si>
  <si>
    <t>HA151</t>
  </si>
  <si>
    <t>HA152</t>
  </si>
  <si>
    <t>HA153</t>
  </si>
  <si>
    <t>HA154</t>
  </si>
  <si>
    <t>HA155</t>
  </si>
  <si>
    <t>HA156</t>
  </si>
  <si>
    <t>HA157</t>
  </si>
  <si>
    <t>HA158</t>
  </si>
  <si>
    <t>HA159</t>
  </si>
  <si>
    <t>HA160</t>
  </si>
  <si>
    <t>HA161</t>
  </si>
  <si>
    <t>HA162</t>
  </si>
  <si>
    <t>HA163</t>
  </si>
  <si>
    <t>HA164</t>
  </si>
  <si>
    <t>HA165</t>
  </si>
  <si>
    <t>HA166</t>
  </si>
  <si>
    <t>HA167</t>
  </si>
  <si>
    <t>HA168</t>
  </si>
  <si>
    <t>HA169</t>
  </si>
  <si>
    <t>HA170</t>
  </si>
  <si>
    <t>HA171</t>
  </si>
  <si>
    <t>HA172</t>
  </si>
  <si>
    <t>HA173</t>
  </si>
  <si>
    <t>HA174</t>
  </si>
  <si>
    <t>HA175</t>
  </si>
  <si>
    <t>HA176</t>
  </si>
  <si>
    <t>HA177</t>
  </si>
  <si>
    <t>HA178</t>
  </si>
  <si>
    <t>HA179</t>
  </si>
  <si>
    <t>HA180</t>
  </si>
  <si>
    <t>HA181</t>
  </si>
  <si>
    <t>HA182</t>
  </si>
  <si>
    <t>HA183</t>
  </si>
  <si>
    <t>HA184</t>
  </si>
  <si>
    <t>HA185</t>
  </si>
  <si>
    <t>HA186</t>
  </si>
  <si>
    <t>HA187</t>
  </si>
  <si>
    <t>HA188</t>
  </si>
  <si>
    <t>HA189</t>
  </si>
  <si>
    <t>HA190</t>
  </si>
  <si>
    <t>HA191</t>
  </si>
  <si>
    <t>HA192</t>
  </si>
  <si>
    <t>HA193</t>
  </si>
  <si>
    <t>HA194</t>
  </si>
  <si>
    <t>HA195</t>
  </si>
  <si>
    <t>HA196</t>
  </si>
  <si>
    <t>HA197</t>
  </si>
  <si>
    <t>HA198</t>
  </si>
  <si>
    <t>HA199</t>
  </si>
  <si>
    <t>HA200</t>
  </si>
  <si>
    <t>HA201</t>
  </si>
  <si>
    <t>HA202</t>
  </si>
  <si>
    <t>HA203</t>
  </si>
  <si>
    <t>HA204</t>
  </si>
  <si>
    <t>HA205</t>
  </si>
  <si>
    <t>HA206</t>
  </si>
  <si>
    <t>HA207</t>
  </si>
  <si>
    <t>HA208</t>
  </si>
  <si>
    <t>HA209</t>
  </si>
  <si>
    <t>HA210</t>
  </si>
  <si>
    <t>HA211</t>
  </si>
  <si>
    <t>HA212</t>
  </si>
  <si>
    <t>HA213</t>
  </si>
  <si>
    <t>HA214</t>
  </si>
  <si>
    <t>HA215</t>
  </si>
  <si>
    <t>HA216</t>
  </si>
  <si>
    <t>HA217</t>
  </si>
  <si>
    <t>HA218</t>
  </si>
  <si>
    <t>HA219</t>
  </si>
  <si>
    <t>HA220</t>
  </si>
  <si>
    <t>HA221</t>
  </si>
  <si>
    <t>HA222</t>
  </si>
  <si>
    <t>HA223</t>
  </si>
  <si>
    <t>HA224</t>
  </si>
  <si>
    <t>HA225</t>
  </si>
  <si>
    <t>HA226</t>
  </si>
  <si>
    <t>HA227</t>
  </si>
  <si>
    <t>HA228</t>
  </si>
  <si>
    <t>HA229</t>
  </si>
  <si>
    <t>HA230</t>
  </si>
  <si>
    <t>Dune T21</t>
  </si>
  <si>
    <t>Dune T20</t>
  </si>
  <si>
    <t>Dune dual S24-1</t>
  </si>
  <si>
    <t>Reflex</t>
  </si>
  <si>
    <t>Dune Asia</t>
  </si>
  <si>
    <t>Asana</t>
  </si>
  <si>
    <t>Boost</t>
  </si>
  <si>
    <t>Bumeran</t>
  </si>
  <si>
    <t>Fly</t>
  </si>
  <si>
    <t>Furtif</t>
  </si>
  <si>
    <t>Fuze</t>
  </si>
  <si>
    <t>Gala</t>
  </si>
  <si>
    <t>Hiper</t>
  </si>
  <si>
    <t>Hug</t>
  </si>
  <si>
    <t>Java</t>
  </si>
  <si>
    <t>Kali</t>
  </si>
  <si>
    <t>Kiwi 1</t>
  </si>
  <si>
    <t>Kiwi 2</t>
  </si>
  <si>
    <t>Kiwi 3</t>
  </si>
  <si>
    <t>Kiwi 4</t>
  </si>
  <si>
    <t>Levit</t>
  </si>
  <si>
    <t>Line</t>
  </si>
  <si>
    <t>Lucid</t>
  </si>
  <si>
    <t>Mars</t>
  </si>
  <si>
    <t>Moglou</t>
  </si>
  <si>
    <t>Neo</t>
  </si>
  <si>
    <t>One</t>
  </si>
  <si>
    <t>Polar</t>
  </si>
  <si>
    <t>Power 1</t>
  </si>
  <si>
    <t>Power 2</t>
  </si>
  <si>
    <t>Power 3</t>
  </si>
  <si>
    <t>Power 4</t>
  </si>
  <si>
    <t>Pucker</t>
  </si>
  <si>
    <t>Recover XL</t>
  </si>
  <si>
    <t>Recover XXL</t>
  </si>
  <si>
    <t>Rib XS</t>
  </si>
  <si>
    <t>River</t>
  </si>
  <si>
    <t>Run</t>
  </si>
  <si>
    <t>Rush XS</t>
  </si>
  <si>
    <t>Senso XS</t>
  </si>
  <si>
    <t>Solomon</t>
  </si>
  <si>
    <t>Sphinx Giga</t>
  </si>
  <si>
    <t>Stuffy</t>
  </si>
  <si>
    <t>Tense</t>
  </si>
  <si>
    <t>Unit</t>
  </si>
  <si>
    <t>Virgo</t>
  </si>
  <si>
    <t>Volta</t>
  </si>
  <si>
    <t>L-XL</t>
  </si>
  <si>
    <t>HU274</t>
  </si>
  <si>
    <t>HU275</t>
  </si>
  <si>
    <t>HU276</t>
  </si>
  <si>
    <t>HU277</t>
  </si>
  <si>
    <t>HU278</t>
  </si>
  <si>
    <t>HU279</t>
  </si>
  <si>
    <t>HU280</t>
  </si>
  <si>
    <t>HU281</t>
  </si>
  <si>
    <t>HU282</t>
  </si>
  <si>
    <t>HU283</t>
  </si>
  <si>
    <t>HU284</t>
  </si>
  <si>
    <t>HU285</t>
  </si>
  <si>
    <t>HU286</t>
  </si>
  <si>
    <t>HU287</t>
  </si>
  <si>
    <t>HU288</t>
  </si>
  <si>
    <t>HU289</t>
  </si>
  <si>
    <t>HU290</t>
  </si>
  <si>
    <t>HU291</t>
  </si>
  <si>
    <t>HU292</t>
  </si>
  <si>
    <t>HU293</t>
  </si>
  <si>
    <t>HU294</t>
  </si>
  <si>
    <t>HU295</t>
  </si>
  <si>
    <t>HU296</t>
  </si>
  <si>
    <t>HU297</t>
  </si>
  <si>
    <t>HU298</t>
  </si>
  <si>
    <t>HU299</t>
  </si>
  <si>
    <t>HU300</t>
  </si>
  <si>
    <t>HU301</t>
  </si>
  <si>
    <t>HU302</t>
  </si>
  <si>
    <t>HU303</t>
  </si>
  <si>
    <t>HU304</t>
  </si>
  <si>
    <t>HU305</t>
  </si>
  <si>
    <t>HU306</t>
  </si>
  <si>
    <t>HU307</t>
  </si>
  <si>
    <t>Athena</t>
  </si>
  <si>
    <t>Atomic</t>
  </si>
  <si>
    <t>Diamond 1</t>
  </si>
  <si>
    <t>Diamond 2</t>
  </si>
  <si>
    <t>Freya 1</t>
  </si>
  <si>
    <t>Freya 2</t>
  </si>
  <si>
    <t>Freya 3</t>
  </si>
  <si>
    <t>Freya 4</t>
  </si>
  <si>
    <t>Freya 5</t>
  </si>
  <si>
    <t>Freya 6</t>
  </si>
  <si>
    <t>Frigg 1</t>
  </si>
  <si>
    <t>Frigg 2</t>
  </si>
  <si>
    <t>Maya</t>
  </si>
  <si>
    <t>Mix</t>
  </si>
  <si>
    <t>Pichu</t>
  </si>
  <si>
    <t>Sigurd 1</t>
  </si>
  <si>
    <t>Sigurd 2</t>
  </si>
  <si>
    <t>Sila 1</t>
  </si>
  <si>
    <t>Sila 2</t>
  </si>
  <si>
    <t>Sila 3</t>
  </si>
  <si>
    <t>Strata</t>
  </si>
  <si>
    <t>Suyu</t>
  </si>
  <si>
    <t>Thor 1</t>
  </si>
  <si>
    <t>Thor 2</t>
  </si>
  <si>
    <t>Tika</t>
  </si>
  <si>
    <t>Vox 1</t>
  </si>
  <si>
    <t>Vox 2</t>
  </si>
  <si>
    <t>Milos 1</t>
  </si>
  <si>
    <t>Milos 2</t>
  </si>
  <si>
    <t>Milos 3</t>
  </si>
  <si>
    <t>Milos 4</t>
  </si>
  <si>
    <t>Milos 5</t>
  </si>
  <si>
    <t>Milos 6</t>
  </si>
  <si>
    <t>Milos 7</t>
  </si>
  <si>
    <t>Vox 3</t>
  </si>
  <si>
    <t>Hush</t>
  </si>
  <si>
    <t>Blade 1</t>
  </si>
  <si>
    <t>Blade 2</t>
  </si>
  <si>
    <t>Blade 3</t>
  </si>
  <si>
    <t>Blade 4</t>
  </si>
  <si>
    <t>Blade 5</t>
  </si>
  <si>
    <t>Kos 1-2</t>
  </si>
  <si>
    <t>Corner 1-2</t>
  </si>
  <si>
    <t xml:space="preserve"> "New"</t>
  </si>
  <si>
    <t>"New"</t>
  </si>
  <si>
    <t>Prism 1 "New"</t>
  </si>
  <si>
    <t>Prism 2 "New"</t>
  </si>
  <si>
    <t>Prism 3 "New"</t>
  </si>
  <si>
    <t>Prism 4 "New"</t>
  </si>
  <si>
    <t>Prism 5 "New"</t>
  </si>
  <si>
    <t>Prism 6 "New"</t>
  </si>
  <si>
    <t>Prism 7 "New"</t>
  </si>
  <si>
    <t>Prism 8 "New"</t>
  </si>
  <si>
    <t>Cobra 1 "New"</t>
  </si>
  <si>
    <t>Cobra 2 "New"</t>
  </si>
  <si>
    <t>Cobra 3 "New"</t>
  </si>
  <si>
    <t>Cobra 4 "New"</t>
  </si>
  <si>
    <t>Cobra 5 "New"</t>
  </si>
  <si>
    <t>Cobra 6 "New"</t>
  </si>
  <si>
    <t>Cobra 7 "New"</t>
  </si>
  <si>
    <t>Trafic White</t>
  </si>
  <si>
    <t>Sky Blue US</t>
  </si>
  <si>
    <t>Sky Blue EU</t>
  </si>
  <si>
    <t>Turquoise</t>
  </si>
  <si>
    <t>Pure Green</t>
  </si>
  <si>
    <t>Traffic Yellow</t>
  </si>
  <si>
    <t>Purple US</t>
  </si>
  <si>
    <t>Brown</t>
  </si>
  <si>
    <t>A1</t>
  </si>
  <si>
    <t>B1</t>
  </si>
  <si>
    <t>B3</t>
  </si>
  <si>
    <t>B4</t>
  </si>
  <si>
    <t>B5</t>
  </si>
  <si>
    <t>C2</t>
  </si>
  <si>
    <t>C4</t>
  </si>
  <si>
    <t>D1</t>
  </si>
  <si>
    <t>D2</t>
  </si>
  <si>
    <t>E2</t>
  </si>
  <si>
    <t>F1</t>
  </si>
  <si>
    <t>G2</t>
  </si>
  <si>
    <t>H1</t>
  </si>
  <si>
    <t>J1</t>
  </si>
  <si>
    <t>K1</t>
  </si>
  <si>
    <t>D0</t>
  </si>
  <si>
    <t>E0</t>
  </si>
  <si>
    <t>F0</t>
  </si>
  <si>
    <t>C0</t>
  </si>
  <si>
    <t>P 3105C</t>
  </si>
  <si>
    <t>RAL 6037</t>
  </si>
  <si>
    <t>Light P 2301C</t>
  </si>
  <si>
    <t>RAL 2009</t>
  </si>
  <si>
    <t>RAL 8002</t>
  </si>
  <si>
    <t>Pantone 806C</t>
  </si>
  <si>
    <t>RAL 6028</t>
  </si>
  <si>
    <t>(F1) - 5</t>
  </si>
  <si>
    <t>(B1) - 7</t>
  </si>
  <si>
    <t>(B5) - 27</t>
  </si>
  <si>
    <t>(H1) -10</t>
  </si>
  <si>
    <t>(E0) - 11</t>
  </si>
  <si>
    <t>(C0) - 12</t>
  </si>
  <si>
    <t>(F0) - 13</t>
  </si>
  <si>
    <t>Euro colors</t>
  </si>
  <si>
    <t>Asia Colors</t>
  </si>
  <si>
    <t>Euro and Asia colors</t>
  </si>
  <si>
    <t xml:space="preserve">(D2) - 2 </t>
  </si>
  <si>
    <t>2025-1.0</t>
  </si>
  <si>
    <t>Karma (EU)</t>
  </si>
  <si>
    <t>Hybrid (EU)</t>
  </si>
  <si>
    <t xml:space="preserve">Note:  </t>
  </si>
  <si>
    <t>Ref KL</t>
  </si>
  <si>
    <t>The Range "Dune Asia" and "Ride" are totally and only produced in Asia</t>
  </si>
  <si>
    <t>The Ranges "Karma" and "Hybrid" are only produced in Europe</t>
  </si>
  <si>
    <t xml:space="preserve">Hub </t>
  </si>
  <si>
    <t xml:space="preserve">Orga </t>
  </si>
  <si>
    <t>The Range "Dune" is totally produced in Europe and partially in Asia (see name of Range)</t>
  </si>
  <si>
    <t>Dune origin</t>
  </si>
  <si>
    <t>Dune origin (Asia, EU)</t>
  </si>
  <si>
    <t>Dune origin (EU)</t>
  </si>
  <si>
    <t>Lime Green</t>
  </si>
  <si>
    <t>RAL 50152</t>
  </si>
  <si>
    <t>RAL 10263</t>
  </si>
  <si>
    <t>Kong Climbing Walls</t>
  </si>
  <si>
    <t>Axis Klimwandenservice VOF</t>
  </si>
  <si>
    <t>Industrieweg 67</t>
  </si>
  <si>
    <t xml:space="preserve">3044 AS, Rotterdam     </t>
  </si>
  <si>
    <t xml:space="preserve">VAT: NL 854809119 B01    </t>
  </si>
  <si>
    <t xml:space="preserve">Frank Bogerman </t>
  </si>
  <si>
    <t>info@axisroundedges.com</t>
  </si>
  <si>
    <t>Clara Jaramillo</t>
  </si>
  <si>
    <t>TV 22A # 60A-17 Ap 1404</t>
  </si>
  <si>
    <t>Bogota</t>
  </si>
  <si>
    <t>Colombia</t>
  </si>
  <si>
    <t xml:space="preserve">NIT: 39686537 </t>
  </si>
  <si>
    <t>Phone: +57 3165782653</t>
  </si>
  <si>
    <t>cijaramillo@hotmail.com</t>
  </si>
  <si>
    <t>Rai Suñé</t>
  </si>
  <si>
    <t> Carrer comptat d’urgell 8</t>
  </si>
  <si>
    <t>25700, La seu d’urgell, lleida</t>
  </si>
  <si>
    <t>Spain</t>
  </si>
  <si>
    <t>ES53920138L</t>
  </si>
  <si>
    <t> +34 609 93 58 23 , Rai Suñé</t>
  </si>
  <si>
    <t>raipeudegat@gmail.com</t>
  </si>
  <si>
    <t>Salle d'escalade New Rock</t>
  </si>
  <si>
    <t>Chaussée de Watermael 136</t>
  </si>
  <si>
    <t xml:space="preserve">1160 Bruxelles </t>
  </si>
  <si>
    <t>TVA BE0433691057</t>
  </si>
  <si>
    <t>Kevin Levecq</t>
  </si>
  <si>
    <t>kevin_leveque@hotmail.com</t>
  </si>
  <si>
    <t>nouvelle version fusion de bdc</t>
  </si>
  <si>
    <t>2025-1,0</t>
  </si>
  <si>
    <t>fusion</t>
  </si>
  <si>
    <t>AGP0297-U4</t>
  </si>
  <si>
    <t>AGP0299-U4</t>
  </si>
  <si>
    <t>AGP0298-U4</t>
  </si>
  <si>
    <t>AGP0300-U4</t>
  </si>
  <si>
    <t>AGP0307-U4</t>
  </si>
  <si>
    <t>AGP0308-U4</t>
  </si>
  <si>
    <t>AGP0309-U4</t>
  </si>
  <si>
    <t>AGP0310-U4</t>
  </si>
  <si>
    <t>AGP0311-U4</t>
  </si>
  <si>
    <t>AGP0312-U4</t>
  </si>
  <si>
    <t>AGP0313-U4</t>
  </si>
  <si>
    <t>AGP0314-U4</t>
  </si>
  <si>
    <t>AGP0315-U4</t>
  </si>
  <si>
    <t>AGP0316-U4</t>
  </si>
  <si>
    <t>AGP0317-U4</t>
  </si>
  <si>
    <t>AGP0318-U4</t>
  </si>
  <si>
    <t>AGP0319-U4</t>
  </si>
  <si>
    <t>AGP0320-U4</t>
  </si>
  <si>
    <t>AGP0321-U4</t>
  </si>
  <si>
    <t>AGP0322-U4</t>
  </si>
  <si>
    <t>AGP0323-U4</t>
  </si>
  <si>
    <t>AGP0324-U4</t>
  </si>
  <si>
    <t>AGP0325-U4</t>
  </si>
  <si>
    <t>AGP0326-U4</t>
  </si>
  <si>
    <t>AGP0327-U4</t>
  </si>
  <si>
    <t>AGP0334-U4</t>
  </si>
  <si>
    <t>AGP0335-U4</t>
  </si>
  <si>
    <t>AGP0336-U4</t>
  </si>
  <si>
    <t>HU268</t>
  </si>
  <si>
    <t>HU269</t>
  </si>
  <si>
    <t>HU270</t>
  </si>
  <si>
    <t>HU271</t>
  </si>
  <si>
    <t>HU272</t>
  </si>
  <si>
    <t>HU273</t>
  </si>
  <si>
    <t>Dune T25</t>
  </si>
  <si>
    <t>AGP0295-G7</t>
  </si>
  <si>
    <t>AGP0296-G7</t>
  </si>
  <si>
    <t>AGP0295-G8</t>
  </si>
  <si>
    <t>AGP0296-G8</t>
  </si>
  <si>
    <t>HA231</t>
  </si>
  <si>
    <t>HA232</t>
  </si>
  <si>
    <t>HA233</t>
  </si>
  <si>
    <t>HA234</t>
  </si>
  <si>
    <t>URL</t>
  </si>
  <si>
    <t>https://www.agripp.com/fr/macro-dual/512-aston-1.html</t>
  </si>
  <si>
    <t>https://www.agripp.com/fr/macro-dual/513-aston-2.html</t>
  </si>
  <si>
    <t>https://www.agripp.com/fr/macro-dual/514-aston-3.html</t>
  </si>
  <si>
    <t>https://www.agripp.com/fr/macro-dual/585-aston-4.html</t>
  </si>
  <si>
    <t>https://www.agripp.com/fr/macro-dual/586-aston-5.html</t>
  </si>
  <si>
    <t>https://www.agripp.com/fr/macro-dual/323-bolero-1.html</t>
  </si>
  <si>
    <t>https://www.agripp.com/fr/macro-dual/618-bolero-2.html</t>
  </si>
  <si>
    <t>https://www.agripp.com/fr/macro-dual/619-bubble.html</t>
  </si>
  <si>
    <t>https://www.agripp.com/fr/macro-dual/330-butterfly-3.html</t>
  </si>
  <si>
    <t>https://www.agripp.com/fr/macro-dual/332-butterfly-2.html</t>
  </si>
  <si>
    <t>https://www.agripp.com/fr/macro-dual/335-butterfly-1.html</t>
  </si>
  <si>
    <t>https://www.agripp.com/fr/macro-dual/589-delta-1.html</t>
  </si>
  <si>
    <t>https://www.agripp.com/fr/macro-dual/590-delta-2.html</t>
  </si>
  <si>
    <t>https://www.agripp.com/fr/macro-dual/591-delta-3.html</t>
  </si>
  <si>
    <t>https://www.agripp.com/fr/macro-dual/592-delta-4.html</t>
  </si>
  <si>
    <t>https://www.agripp.com/fr/macro-dual/593-delta-5.html</t>
  </si>
  <si>
    <t>https://www.agripp.com/fr/macro-dual/594-donut-1.html</t>
  </si>
  <si>
    <t>https://www.agripp.com/fr/macro-dual/595-donut-2.html</t>
  </si>
  <si>
    <t>https://www.agripp.com/fr/macro-dual/596-eden-1.html</t>
  </si>
  <si>
    <t>https://www.agripp.com/fr/macro-dual/652-fenix-1.html</t>
  </si>
  <si>
    <t>https://www.agripp.com/fr/macro-dual/653-fenix-2.html</t>
  </si>
  <si>
    <t>https://www.agripp.com/fr/macro-dual/654-fenix-3.html</t>
  </si>
  <si>
    <t>https://www.agripp.com/fr/macro-dual/655-fenix-4.html</t>
  </si>
  <si>
    <t>https://www.agripp.com/fr/macro-dual/656-fenix-5.html</t>
  </si>
  <si>
    <t>https://www.agripp.com/fr/macro-dual/597-flame-1.html</t>
  </si>
  <si>
    <t>https://www.agripp.com/fr/macro-dual/500-fuze-3.html</t>
  </si>
  <si>
    <t>https://www.agripp.com/fr/macro-dual/598-flame-2.html</t>
  </si>
  <si>
    <t>https://www.agripp.com/fr/macro-dual/502-fuze-1.html</t>
  </si>
  <si>
    <t>https://www.agripp.com/fr/macro-dual/501-fuze-2.html</t>
  </si>
  <si>
    <t>https://www.agripp.com/fr/macro-dual/579-fuze-4.html</t>
  </si>
  <si>
    <t>https://www.agripp.com/fr/macro-dual/580-fuze-5.html</t>
  </si>
  <si>
    <t>https://www.agripp.com/fr/macro-dual/620-gus-1.html</t>
  </si>
  <si>
    <t>https://www.agripp.com/fr/macro-dual/621-gus-2.html</t>
  </si>
  <si>
    <t>https://www.agripp.com/fr/macro-dual/337-huge-1.html</t>
  </si>
  <si>
    <t>https://www.agripp.com/fr/macro-dual/622-huge-2.html</t>
  </si>
  <si>
    <t>https://www.agripp.com/fr/macro-dual/657-jaguar-1.html</t>
  </si>
  <si>
    <t>https://www.agripp.com/fr/macro-dual/658-jaguar-2.html</t>
  </si>
  <si>
    <t>https://www.agripp.com/fr/macro-dual/659-jaguar-3.html</t>
  </si>
  <si>
    <t>https://www.agripp.com/fr/macro-dual/660-jaguar-4.html</t>
  </si>
  <si>
    <t>https://www.agripp.com/fr/macro-dual/661-jaguar-5.html</t>
  </si>
  <si>
    <t>https://www.agripp.com/fr/macro-dual/662-jaguar-6.html</t>
  </si>
  <si>
    <t>https://www.agripp.com/fr/macro-dual/317-luna-1.html</t>
  </si>
  <si>
    <t>https://www.agripp.com/fr/macro-dual/318-luna-2.html</t>
  </si>
  <si>
    <t>https://www.agripp.com/fr/macro-dual/319-luna-3.html</t>
  </si>
  <si>
    <t>https://www.agripp.com/fr/macro-dual/320-luna-4.html</t>
  </si>
  <si>
    <t>https://www.agripp.com/fr/macro-dual/316-luna-5.html</t>
  </si>
  <si>
    <t>https://www.agripp.com/fr/macro-dual/324-luna-6.html</t>
  </si>
  <si>
    <t>https://www.agripp.com/fr/macro-dual/325-luna-7.html</t>
  </si>
  <si>
    <t>https://www.agripp.com/fr/macro-dual/623-moon-1.html</t>
  </si>
  <si>
    <t>https://www.agripp.com/fr/macro-dual/624-moon-2.html</t>
  </si>
  <si>
    <t>https://www.agripp.com/fr/macro-dual/626-nemo-1.html</t>
  </si>
  <si>
    <t>https://www.agripp.com/fr/macro-dual/625-nemo-2.html</t>
  </si>
  <si>
    <t>https://www.agripp.com/fr/macro-dual/627-nemo-3.html</t>
  </si>
  <si>
    <t>https://www.agripp.com/fr/macro-dual/628-nemo-4.html</t>
  </si>
  <si>
    <t>https://www.agripp.com/fr/macro-dual/629-ninja-1.html</t>
  </si>
  <si>
    <t>https://www.agripp.com/fr/macro-dual/630-ninja-2.html</t>
  </si>
  <si>
    <t>https://www.agripp.com/fr/macro-dual/631-ninja-3.html</t>
  </si>
  <si>
    <t>https://www.agripp.com/fr/macro-dual/632-ninja-4.html</t>
  </si>
  <si>
    <t>https://www.agripp.com/fr/macro-dual/633-ninja-5.html</t>
  </si>
  <si>
    <t>https://www.agripp.com/fr/macro-dual/634-ninja-6.html</t>
  </si>
  <si>
    <t>https://www.agripp.com/fr/macro-dual/635-ninja-7.html</t>
  </si>
  <si>
    <t>https://www.agripp.com/fr/macro-dual/329-nipper-1.html</t>
  </si>
  <si>
    <t>https://www.agripp.com/fr/macro-dual/326-odon-1.html</t>
  </si>
  <si>
    <t>https://www.agripp.com/fr/macro-dual/331-odon-2.html</t>
  </si>
  <si>
    <t>https://www.agripp.com/fr/macro-dual/336-odon-3.html</t>
  </si>
  <si>
    <t>https://www.agripp.com/fr/macro-dual/636-odon-4.html</t>
  </si>
  <si>
    <t>https://www.agripp.com/fr/macro-dual/506-orbital-1.html</t>
  </si>
  <si>
    <t>https://www.agripp.com/fr/macro-dual/507-orbital-2.html</t>
  </si>
  <si>
    <t>https://www.agripp.com/fr/macro-dual/508-orbital-3.html</t>
  </si>
  <si>
    <t>https://www.agripp.com/fr/macro-dual/509-orbital-4.html</t>
  </si>
  <si>
    <t>https://www.agripp.com/fr/macro-dual/510-orbital-5.html</t>
  </si>
  <si>
    <t>https://www.agripp.com/fr/macro-dual/511-orbital-6.html</t>
  </si>
  <si>
    <t>https://www.agripp.com/fr/macro-dual/637-oxia.html</t>
  </si>
  <si>
    <t>https://www.agripp.com/fr/macro-dual/333-play-1.html</t>
  </si>
  <si>
    <t>https://www.agripp.com/fr/macro-dual/638-predator-1.html</t>
  </si>
  <si>
    <t>https://www.agripp.com/fr/macro-dual/639-predator-2.html</t>
  </si>
  <si>
    <t>https://www.agripp.com/fr/macro-dual/505-ray.html</t>
  </si>
  <si>
    <t>https://www.agripp.com/fr/macro-dual/640-shark-1.html</t>
  </si>
  <si>
    <t>https://www.agripp.com/fr/macro-dual/641-shark-2.html</t>
  </si>
  <si>
    <t>https://www.agripp.com/fr/macro-dual/642-shark-3.html</t>
  </si>
  <si>
    <t>https://www.agripp.com/fr/macro-dual/643-shark-4.html</t>
  </si>
  <si>
    <t>https://www.agripp.com/fr/macro-dual/644-shark-5.html</t>
  </si>
  <si>
    <t>https://www.agripp.com/fr/macro-dual/645-shark-6.html</t>
  </si>
  <si>
    <t>https://www.agripp.com/fr/macro-dual/646-shark-7.html</t>
  </si>
  <si>
    <t>https://www.agripp.com/fr/macro-dual/327-sky-1.html</t>
  </si>
  <si>
    <t>https://www.agripp.com/fr/macro-dual/334-sky-2.html</t>
  </si>
  <si>
    <t>https://www.agripp.com/fr/macro-dual/321-spoutnik-1.html</t>
  </si>
  <si>
    <t>https://www.agripp.com/fr/macro-dual/322-spoutnik-2.html</t>
  </si>
  <si>
    <t>https://www.agripp.com/fr/macro-dual/647-tiger-1.html</t>
  </si>
  <si>
    <t>https://www.agripp.com/fr/macro-dual/648-tiger-2.html</t>
  </si>
  <si>
    <t>https://www.agripp.com/fr/macro-dual/649-tiger-3.html</t>
  </si>
  <si>
    <t>https://www.agripp.com/fr/macro-dual/650-tiger-4.html</t>
  </si>
  <si>
    <t>https://www.agripp.com/fr/macro-dual/651-tiger-5.html</t>
  </si>
  <si>
    <t>https://www.agripp.com/fr/macro-dual/504-volca-1.html</t>
  </si>
  <si>
    <t>https://www.agripp.com/fr/macro-dual/503-volca-2.html</t>
  </si>
  <si>
    <t>https://www.agripp.com/fr/macro-dual/583-volca-3.html</t>
  </si>
  <si>
    <t>https://www.agripp.com/fr/macro-dual/582-volca-4.html</t>
  </si>
  <si>
    <t>https://www.agripp.com/fr/macro-dual/584-volca-5.html</t>
  </si>
  <si>
    <t>https://www.agripp.com/fr/macro-dual/663-volca-6.html</t>
  </si>
  <si>
    <t>https://www.agripp.com/fr/karma/298-addic.html</t>
  </si>
  <si>
    <t>https://www.agripp.com/fr/karma/60-alien.html</t>
  </si>
  <si>
    <t>https://www.agripp.com/fr/karma/296-attack.html</t>
  </si>
  <si>
    <t>https://www.agripp.com/fr/karma/303-blade.html</t>
  </si>
  <si>
    <t>https://www.agripp.com/fr/karma/307-bonzai.html</t>
  </si>
  <si>
    <t>https://www.agripp.com/fr/karma/283-cristal.html</t>
  </si>
  <si>
    <t>https://www.agripp.com/fr/karma/302-drakkar.html</t>
  </si>
  <si>
    <t>https://www.agripp.com/fr/karma/297-efix.html</t>
  </si>
  <si>
    <t>https://www.agripp.com/fr/karma/255-evo.html</t>
  </si>
  <si>
    <t>https://www.agripp.com/fr/karma/309-galaxy.html</t>
  </si>
  <si>
    <t>https://www.agripp.com/fr/karma/291-iron.html</t>
  </si>
  <si>
    <t>https://www.agripp.com/fr/karma/367-jurana-1.html</t>
  </si>
  <si>
    <t>https://www.agripp.com/fr/karma/498-jurana-2.html</t>
  </si>
  <si>
    <t>https://www.agripp.com/fr/karma/290-magic.html</t>
  </si>
  <si>
    <t>https://www.agripp.com/fr/karma/299-maximus.html</t>
  </si>
  <si>
    <t>https://www.agripp.com/fr/karma/306-origin.html</t>
  </si>
  <si>
    <t>https://www.agripp.com/fr/karma/279-osiris.html</t>
  </si>
  <si>
    <t>https://www.agripp.com/fr/karma/44-print.html</t>
  </si>
  <si>
    <t>https://www.agripp.com/fr/karma/311-rambla.html</t>
  </si>
  <si>
    <t>https://www.agripp.com/fr/karma/292-ride.html</t>
  </si>
  <si>
    <t>https://www.agripp.com/fr/karma/300-sismic.html</t>
  </si>
  <si>
    <t>https://www.agripp.com/fr/karma/497-spirit-2.html</t>
  </si>
  <si>
    <t>https://www.agripp.com/fr/karma/308-talisma.html</t>
  </si>
  <si>
    <t>https://www.agripp.com/fr/karma/254-unicorn.html</t>
  </si>
  <si>
    <t>https://www.agripp.com/fr/karma/294-velvet.html</t>
  </si>
  <si>
    <t>https://www.agripp.com/fr/karma/295-wave.html</t>
  </si>
  <si>
    <t>https://www.agripp.com/fr/karma/301-wild.html</t>
  </si>
  <si>
    <t>https://www.agripp.com/fr/karma/293-wolv.html</t>
  </si>
  <si>
    <t>https://www.agripp.com/fr/hybrid/77-akro.html</t>
  </si>
  <si>
    <t>https://www.agripp.com/fr/hybrid/50-aku.html</t>
  </si>
  <si>
    <t>https://www.agripp.com/fr/hybrid/94-chaos.html#/33-couleur-silver_grey_ral_7001/39-matiere-pe_cristobalite</t>
  </si>
  <si>
    <t>https://www.agripp.com/fr/hybrid/143-cosmos.html</t>
  </si>
  <si>
    <t>https://www.agripp.com/fr/hybrid/89-dagger.html</t>
  </si>
  <si>
    <t>https://www.agripp.com/fr/hybrid/88-dalton.html</t>
  </si>
  <si>
    <t>https://www.agripp.com/fr/hybrid/81-dark.html</t>
  </si>
  <si>
    <t>https://www.agripp.com/fr/hybrid/93-dogma.html</t>
  </si>
  <si>
    <t>https://www.agripp.com/fr/hybrid/95-elipse.html</t>
  </si>
  <si>
    <t>https://www.agripp.com/fr/hybrid/92-festin.html</t>
  </si>
  <si>
    <t>https://www.agripp.com/fr/hybrid/86-gecko.html</t>
  </si>
  <si>
    <t>https://www.agripp.com/fr/hybrid/80-golem.html</t>
  </si>
  <si>
    <t>https://www.agripp.com/fr/hybrid/87-king.html</t>
  </si>
  <si>
    <t>https://www.agripp.com/fr/hybrid/96-lotus.html</t>
  </si>
  <si>
    <t>https://www.agripp.com/fr/hybrid/79-mandarin.html</t>
  </si>
  <si>
    <t>https://www.agripp.com/fr/hybrid/82-mang.html</t>
  </si>
  <si>
    <t>https://www.agripp.com/fr/hybrid/55-mental.html</t>
  </si>
  <si>
    <t>https://www.agripp.com/fr/hybrid/91-mutter.html</t>
  </si>
  <si>
    <t>https://www.agripp.com/fr/hybrid/54-niake.html</t>
  </si>
  <si>
    <t>https://www.agripp.com/fr/hybrid/78-nodo.html</t>
  </si>
  <si>
    <t>https://www.agripp.com/fr/hybrid/146-olympus.html</t>
  </si>
  <si>
    <t>https://www.agripp.com/fr/hybrid/149-pegasus.html</t>
  </si>
  <si>
    <t>https://www.agripp.com/fr/hybrid/85-punja.html</t>
  </si>
  <si>
    <t>https://www.agripp.com/fr/hybrid/90-scopp.html</t>
  </si>
  <si>
    <t>https://www.agripp.com/fr/hybrid/52-sendo.html</t>
  </si>
  <si>
    <t>https://www.agripp.com/fr/hybrid/56-shia.html</t>
  </si>
  <si>
    <t>https://www.agripp.com/fr/hybrid/51-tao.html</t>
  </si>
  <si>
    <t>https://www.agripp.com/fr/hybrid/145-tribal.html</t>
  </si>
  <si>
    <t>https://www.agripp.com/fr/hybrid/53-tricky.html</t>
  </si>
  <si>
    <t>https://www.agripp.com/fr/hybrid/147-wasabi.html</t>
  </si>
  <si>
    <t>https://www.agripp.com/fr/hybrid/148-woodoo.html</t>
  </si>
  <si>
    <t>https://www.agripp.com/fr/hybrid/144-yung.html</t>
  </si>
  <si>
    <t>https://www.agripp.com/fr/dune-gava/455-agora1.html</t>
  </si>
  <si>
    <t>https://www.agripp.com/fr/dune-gava/456-agora2.html</t>
  </si>
  <si>
    <t>https://www.agripp.com/fr/dune-gava/457-agora3.html</t>
  </si>
  <si>
    <t>https://www.agripp.com/fr/dune-gava/458-agora4.html</t>
  </si>
  <si>
    <t>https://www.agripp.com/fr/dune-gava/459-agora5.html</t>
  </si>
  <si>
    <t>https://www.agripp.com/fr/boost/554-allez.html</t>
  </si>
  <si>
    <t>https://www.agripp.com/fr/dune-dual/123-alpha.html</t>
  </si>
  <si>
    <t>https://www.agripp.com/fr/dune-dual/256-android.html</t>
  </si>
  <si>
    <t>https://www.agripp.com/fr/polygone/573-right-arrow.html</t>
  </si>
  <si>
    <t>https://www.agripp.com/fr/dune-asia/713-asana.html</t>
  </si>
  <si>
    <t>https://www.agripp.com/fr/boost/552-asteroide.html</t>
  </si>
  <si>
    <t>https://www.agripp.com/fr/karma/304-astral.html</t>
  </si>
  <si>
    <t>https://www.agripp.com/fr/dune-origin/70-baransu.html</t>
  </si>
  <si>
    <t>https://www.agripp.com/fr/dune-dual/687-beta-1.html</t>
  </si>
  <si>
    <t>https://www.agripp.com/fr/dune-dual/688-beta-2.html</t>
  </si>
  <si>
    <t>https://www.agripp.com/fr/boost/534-blizzard.html</t>
  </si>
  <si>
    <t>https://www.agripp.com/fr/dune-dual/134-bolero.html</t>
  </si>
  <si>
    <t>https://www.agripp.com/fr/dune-asia/539-boost.html</t>
  </si>
  <si>
    <t>https://www.agripp.com/fr/dune-origin/47-botan.html</t>
  </si>
  <si>
    <t>https://www.agripp.com/fr/dune-gava/460-bowl1.html</t>
  </si>
  <si>
    <t>https://www.agripp.com/fr/dune-gava/461-bowl2.html</t>
  </si>
  <si>
    <t>https://www.agripp.com/fr/dune-gava/462-bowl3.html</t>
  </si>
  <si>
    <t>https://www.agripp.com/fr/dune-gava/463-bowl4.html</t>
  </si>
  <si>
    <t>https://www.agripp.com/fr/dune-gava/464-bowl5.html</t>
  </si>
  <si>
    <t>https://www.agripp.com/fr/dune-gava/465-bowl6.html</t>
  </si>
  <si>
    <t>https://www.agripp.com/fr/dune-gava/729-bowl-7.html</t>
  </si>
  <si>
    <t>https://www.agripp.com/fr/dune-gava/730-bowl-8.html</t>
  </si>
  <si>
    <t>https://www.agripp.com/fr/dune-gava/731-bowl-9.html</t>
  </si>
  <si>
    <t>https://www.agripp.com/fr/karma/38-bug.html</t>
  </si>
  <si>
    <t>https://www.agripp.com/fr/dune-asia/563-bumeran.html</t>
  </si>
  <si>
    <t>https://www.agripp.com/fr/dune-gava/466-chama1.html</t>
  </si>
  <si>
    <t>https://www.agripp.com/fr/dune-gava/468-chama-2.html</t>
  </si>
  <si>
    <t>https://www.agripp.com/fr/dune-gava/469-chama3.html</t>
  </si>
  <si>
    <t>https://www.agripp.com/fr/line/817-cheese-l.html</t>
  </si>
  <si>
    <t>https://www.agripp.com/fr/line/818-cheese-medium-1.html</t>
  </si>
  <si>
    <t>https://www.agripp.com/fr/line/578-cheese-medium-2.html</t>
  </si>
  <si>
    <t>https://www.agripp.com/fr/line/819-cheese-xl.html</t>
  </si>
  <si>
    <t>https://www.agripp.com/fr/line/572-cheops.html</t>
  </si>
  <si>
    <t>https://www.agripp.com/fr/dune-origin/121-chican.html</t>
  </si>
  <si>
    <t>https://www.agripp.com/fr/dune-dual/67-chilam.html</t>
  </si>
  <si>
    <t>https://www.agripp.com/fr/dune-origin/42-chip.html</t>
  </si>
  <si>
    <t>https://www.agripp.com/fr/dune-origin/132-chuli.html</t>
  </si>
  <si>
    <t>https://www.agripp.com/fr/boost/557-comet.html</t>
  </si>
  <si>
    <t>https://www.agripp.com/fr/dune-origin/129-comix.html</t>
  </si>
  <si>
    <t>https://www.agripp.com/fr/dune-origin/131-conor.html</t>
  </si>
  <si>
    <t>https://www.agripp.com/fr/dune-dual/401-cosmic.html</t>
  </si>
  <si>
    <t>https://www.agripp.com/fr/dune-dual/384-crux.html</t>
  </si>
  <si>
    <t>https://www.agripp.com/fr/boost/567-crux.html</t>
  </si>
  <si>
    <t>https://www.agripp.com/fr/dune-origin/43-daiya.html</t>
  </si>
  <si>
    <t>https://www.agripp.com/fr/dune-dual/353-domino-1.html</t>
  </si>
  <si>
    <t>https://www.agripp.com/fr/dune-origin/114-dune.html</t>
  </si>
  <si>
    <t>https://www.agripp.com/fr/dune-origin/345-dune-2.html</t>
  </si>
  <si>
    <t>https://www.agripp.com/fr/line/820-dynamic.html</t>
  </si>
  <si>
    <t>https://www.agripp.com/fr/dune-dual/422-dune-2.html</t>
  </si>
  <si>
    <t>https://www.agripp.com/fr/dune-asia/714-ego-1.html</t>
  </si>
  <si>
    <t>https://www.agripp.com/fr/dune-dual/364-enigma-1.html</t>
  </si>
  <si>
    <t>https://www.agripp.com/fr/dune-dual/258-enigma-2.html</t>
  </si>
  <si>
    <t>https://www.agripp.com/fr/line/821-epic.html</t>
  </si>
  <si>
    <t>https://www.agripp.com/fr/dune-dual/423-eterna.html</t>
  </si>
  <si>
    <t>https://www.agripp.com/fr/dune-dual/424-fanatic-1.html</t>
  </si>
  <si>
    <t>https://www.agripp.com/fr/dune-dual/425-fanatic2.html</t>
  </si>
  <si>
    <t>https://www.agripp.com/fr/dune-dual/426-fanatic3.html</t>
  </si>
  <si>
    <t>https://www.agripp.com/fr/dune-dual/282-flashed-1.html</t>
  </si>
  <si>
    <t>https://www.agripp.com/fr/dune-dual/427-flashed2.html</t>
  </si>
  <si>
    <t>https://www.agripp.com/fr/dune-dual/441-flashed-3.html</t>
  </si>
  <si>
    <t>https://www.agripp.com/fr/dune-asia/547-fly.html</t>
  </si>
  <si>
    <t>https://www.agripp.com/fr/dune-dual/347-flye.html</t>
  </si>
  <si>
    <t>https://www.agripp.com/fr/dune-dual/349-focus-1.html</t>
  </si>
  <si>
    <t>https://www.agripp.com/fr/dune-dual/281-focus-2.html</t>
  </si>
  <si>
    <t>https://www.agripp.com/fr/dune-dual/357-focus-3.html</t>
  </si>
  <si>
    <t>https://www.agripp.com/fr/dune-asia/543-furtif.html</t>
  </si>
  <si>
    <t>https://www.agripp.com/fr/dune-dual/483-fuse.html</t>
  </si>
  <si>
    <t>https://www.agripp.com/fr/dune-asia/527-fuze.html</t>
  </si>
  <si>
    <t>https://www.agripp.com/fr/dune-asia/581-gala.html</t>
  </si>
  <si>
    <t>https://www.agripp.com/fr/dune-origin/76-galeo.html</t>
  </si>
  <si>
    <t>https://www.agripp.com/fr/dune-origin/141-ganesh-1.html</t>
  </si>
  <si>
    <t>https://www.agripp.com/fr/dune-origin/140-genesis.html</t>
  </si>
  <si>
    <t>https://www.agripp.com/fr/dune-dual/428-gravity1.html</t>
  </si>
  <si>
    <t>https://www.agripp.com/fr/dune-dual/429-gravity2.html</t>
  </si>
  <si>
    <t>https://www.agripp.com/fr/dune-asia/732-hiper.html</t>
  </si>
  <si>
    <t>https://www.agripp.com/fr/dune-asia/733-horus-1.html</t>
  </si>
  <si>
    <t>https://www.agripp.com/fr/dune-dual/711-hub.html</t>
  </si>
  <si>
    <t>https://www.agripp.com/fr/dune-asia/735-hug.html</t>
  </si>
  <si>
    <t>https://www.agripp.com/fr/boost/566-iceberg.html</t>
  </si>
  <si>
    <t>https://www.agripp.com/fr/line/571-imothep.html</t>
  </si>
  <si>
    <t>https://www.agripp.com/fr/karma/253-influ.html</t>
  </si>
  <si>
    <t>https://www.agripp.com/fr/dune-origin/136-ishi.html</t>
  </si>
  <si>
    <t>https://www.agripp.com/fr/line/570-isis.html</t>
  </si>
  <si>
    <t>https://www.agripp.com/fr/dune-origin/122-jala.html</t>
  </si>
  <si>
    <t>https://www.agripp.com/fr/dune-asia/548-java.html</t>
  </si>
  <si>
    <t>https://www.agripp.com/fr/dune-origin/139-joker.html</t>
  </si>
  <si>
    <t>https://www.agripp.com/fr/dune-dual/689-jump-1.html</t>
  </si>
  <si>
    <t>https://www.agripp.com/fr/dune-dual/690-jump-2.html</t>
  </si>
  <si>
    <t>https://www.agripp.com/fr/dune-asia/541-kali.html</t>
  </si>
  <si>
    <t>https://www.agripp.com/fr/dune-asia/736-kiwi-1.html</t>
  </si>
  <si>
    <t>https://www.agripp.com/fr/dune-asia/737-kiwi-2.html</t>
  </si>
  <si>
    <t>https://www.agripp.com/fr/dune-asia/738-kiwi-3.html</t>
  </si>
  <si>
    <t>https://www.agripp.com/fr/dune-asia/739-kiwi-4.html</t>
  </si>
  <si>
    <t>https://www.agripp.com/fr/dune-gava/470-kong-1.html</t>
  </si>
  <si>
    <t>https://www.agripp.com/fr/dune-gava/471-kong-2.html</t>
  </si>
  <si>
    <t>https://www.agripp.com/fr/dune-gava/472-kong-3.html</t>
  </si>
  <si>
    <t>https://www.agripp.com/fr/dune-asia/556-levit.html</t>
  </si>
  <si>
    <t>https://www.agripp.com/fr/dune-asia/540-line.html</t>
  </si>
  <si>
    <t>https://www.agripp.com/fr/dune-asia/740-lucid.html</t>
  </si>
  <si>
    <t>https://www.agripp.com/fr/dune-dual/73-luna.html</t>
  </si>
  <si>
    <t>https://www.agripp.com/fr/dune-dual/691-lynx-1.html</t>
  </si>
  <si>
    <t>https://www.agripp.com/fr/dune-dual/692-lynx-2.html</t>
  </si>
  <si>
    <t>https://www.agripp.com/fr/dune-dual/693-lynx-3.html</t>
  </si>
  <si>
    <t>https://www.agripp.com/fr/dune-dual/694-lynx-4.html</t>
  </si>
  <si>
    <t>https://www.agripp.com/fr/hybrid/83-mandala.html</t>
  </si>
  <si>
    <t>https://www.agripp.com/fr/dune-dual/695-manga-1.html</t>
  </si>
  <si>
    <t>https://www.agripp.com/fr/dune-dual/696-manga-2.html</t>
  </si>
  <si>
    <t>https://www.agripp.com/fr/dune-dual/442-maniak-1.html</t>
  </si>
  <si>
    <t>https://www.agripp.com/fr/dune-dual/402-maniak-2.html</t>
  </si>
  <si>
    <t>https://www.agripp.com/fr/dune-dual/383-maniak-3.html</t>
  </si>
  <si>
    <t>https://www.agripp.com/fr/boost/576-manta-left.html</t>
  </si>
  <si>
    <t>https://www.agripp.com/fr/boost/577-manta-right.html</t>
  </si>
  <si>
    <t>https://www.agripp.com/fr/dune-asia/526-mars.html</t>
  </si>
  <si>
    <t>https://www.agripp.com/fr/dune-dual/350-master.html</t>
  </si>
  <si>
    <t>https://www.agripp.com/fr/dune-origin/126-masu-1.html</t>
  </si>
  <si>
    <t>https://www.agripp.com/fr/dune-origin/128-masu-2.html</t>
  </si>
  <si>
    <t>https://www.agripp.com/fr/dune-origin/125-masu-3.html</t>
  </si>
  <si>
    <t>https://www.agripp.com/fr/dune-origin/137-mateo-1.html</t>
  </si>
  <si>
    <t>https://www.agripp.com/fr/dune-origin/138-mateo-2.html</t>
  </si>
  <si>
    <t>https://www.agripp.com/fr/dune-dual/348-millenium.html</t>
  </si>
  <si>
    <t>https://www.agripp.com/fr/dune-dual/48-moby.html</t>
  </si>
  <si>
    <t>https://www.agripp.com/fr/dune-asia/741-moglou.html</t>
  </si>
  <si>
    <t>https://www.agripp.com/fr/dune-gava/473-moon-1.html</t>
  </si>
  <si>
    <t>https://www.agripp.com/fr/dune-gava/474-moon-2.html</t>
  </si>
  <si>
    <t>https://www.agripp.com/fr/dune-gava/475-move-1.html#/32-couleur-pastel_orange_ral_2003/39-matiere-pe_cristobalite/47-prises_taille-xxl/98-finition_holds-full_texture</t>
  </si>
  <si>
    <t>https://www.agripp.com/fr/dune-asia/529-move-1.html</t>
  </si>
  <si>
    <t>https://www.agripp.com/fr/dune-gava/476-move-2.html</t>
  </si>
  <si>
    <t>https://www.agripp.com/fr/dune-origin/117-musata.html</t>
  </si>
  <si>
    <t>https://www.agripp.com/fr/dune-dual/354-mutan.html</t>
  </si>
  <si>
    <t>https://www.agripp.com/fr/dune-dual/448-nabab.html</t>
  </si>
  <si>
    <t>https://www.agripp.com/fr/hybrid/39-nano.html</t>
  </si>
  <si>
    <t>https://www.agripp.com/fr/dune-asia/742-neo.html</t>
  </si>
  <si>
    <t>https://www.agripp.com/fr/dune-origin/115-nexus.html</t>
  </si>
  <si>
    <t>https://www.agripp.com/fr/dune-dual/400-noah.html</t>
  </si>
  <si>
    <t>https://www.agripp.com/fr/dune-dual/447-nova.html</t>
  </si>
  <si>
    <t>https://www.agripp.com/fr/boost/533-nunatak.html</t>
  </si>
  <si>
    <t>https://www.agripp.com/fr/dune-origin/118-octopus.html</t>
  </si>
  <si>
    <t>https://www.agripp.com/fr/dune-dual/430-odin.html</t>
  </si>
  <si>
    <t>https://www.agripp.com/fr/dune-gava/477-omega-1.html</t>
  </si>
  <si>
    <t>https://www.agripp.com/fr/dune-gava/478-omega-2.html</t>
  </si>
  <si>
    <t>https://www.agripp.com/fr/dune-gava/490-omega-3.html</t>
  </si>
  <si>
    <t>https://www.agripp.com/fr/dune-dual/433-om1.html</t>
  </si>
  <si>
    <t>https://www.agripp.com/fr/dune-dual/445-om1.html</t>
  </si>
  <si>
    <t>https://www.agripp.com/fr/dune-dual/446-omm3.html</t>
  </si>
  <si>
    <t>https://www.agripp.com/fr/dune-asia/528-one.html</t>
  </si>
  <si>
    <t>https://www.agripp.com/fr/hybrid/84-opium.html</t>
  </si>
  <si>
    <t>https://www.agripp.com/fr/dune-dual/697-opium-1.html</t>
  </si>
  <si>
    <t>https://www.agripp.com/fr/dune-dual/698-opium-2.html</t>
  </si>
  <si>
    <t>https://www.agripp.com/fr/dune-dual/699-opium-3.html</t>
  </si>
  <si>
    <t>https://www.agripp.com/fr/dune-dual/700-opium-4.html</t>
  </si>
  <si>
    <t>https://www.agripp.com/fr/dune-gava/479-opus-1.html</t>
  </si>
  <si>
    <t>https://www.agripp.com/fr/dune-gava/480-opus-2.html</t>
  </si>
  <si>
    <t>https://www.agripp.com/fr/dune-dual/712-orga.html</t>
  </si>
  <si>
    <t>https://www.agripp.com/fr/dune-dual/68-oslo.html</t>
  </si>
  <si>
    <t>https://www.agripp.com/fr/dune-dual/444-oxia.html</t>
  </si>
  <si>
    <t>https://www.agripp.com/fr/dune-asia/555-polar.html</t>
  </si>
  <si>
    <t>https://www.agripp.com/fr/dune-asia/530-power-1.html</t>
  </si>
  <si>
    <t>https://www.agripp.com/fr/dune-asia/531-power-2.html</t>
  </si>
  <si>
    <t>https://www.agripp.com/fr/dune-asia/532-power-3.html</t>
  </si>
  <si>
    <t>https://www.agripp.com/fr/dune-asia/536-power-4.html</t>
  </si>
  <si>
    <t>https://www.agripp.com/fr/karma/46-psyco.html</t>
  </si>
  <si>
    <t>https://www.agripp.com/fr/dune-asia/525-pucker.html</t>
  </si>
  <si>
    <t>https://www.agripp.com/fr/dune-dual/701-puma-1.html</t>
  </si>
  <si>
    <t>https://www.agripp.com/fr/dune-dual/443-push.html</t>
  </si>
  <si>
    <t>https://www.agripp.com/fr/dune-origin/119-pusi.html</t>
  </si>
  <si>
    <t>https://www.agripp.com/fr/dune-dual/489-radian.html</t>
  </si>
  <si>
    <t>https://www.agripp.com/fr/dune-origin/71-rain.html</t>
  </si>
  <si>
    <t>https://www.agripp.com/fr/dune-dual/703-rain-1.html</t>
  </si>
  <si>
    <t>https://www.agripp.com/fr/dune-dual/704-rain-2.html</t>
  </si>
  <si>
    <t>https://www.agripp.com/fr/dune-dual/705-rain-3.html</t>
  </si>
  <si>
    <t>https://www.agripp.com/fr/dune-dual/706-rain-4.html</t>
  </si>
  <si>
    <t>https://www.agripp.com/fr/dune-dual/707-rain-5.html</t>
  </si>
  <si>
    <t>https://www.agripp.com/fr/hybrid/49-ramera.html</t>
  </si>
  <si>
    <t>https://www.agripp.com/fr/dune-asia/551-recover-xl.html</t>
  </si>
  <si>
    <t>https://www.agripp.com/fr/dune-asia/553-recover-xxl.html</t>
  </si>
  <si>
    <t>https://www.agripp.com/fr/dune-dual/708-reflex.html</t>
  </si>
  <si>
    <t>https://www.agripp.com/fr/dune-origin/135-rex.html</t>
  </si>
  <si>
    <t>https://www.agripp.com/fr/dune-asia/545-rib.html</t>
  </si>
  <si>
    <t>https://www.agripp.com/fr/dune-dual/431-rider.html</t>
  </si>
  <si>
    <t>https://www.agripp.com/fr/dune-origin/391-rival.html</t>
  </si>
  <si>
    <t>https://www.agripp.com/fr/dune-asia/549-river.html</t>
  </si>
  <si>
    <t>https://www.agripp.com/fr/dune-dual/124-rubis.html</t>
  </si>
  <si>
    <t>https://www.agripp.com/fr/dune-asia/537-run.html</t>
  </si>
  <si>
    <t>https://www.agripp.com/fr/boost/559-runout.html</t>
  </si>
  <si>
    <t>https://www.agripp.com/fr/dune-asia/544-rush.html</t>
  </si>
  <si>
    <t>https://www.agripp.com/fr/dune-dual/351-samourai.html</t>
  </si>
  <si>
    <t>https://www.agripp.com/fr/dune-dual/352-samourai-2.html</t>
  </si>
  <si>
    <t>https://www.agripp.com/fr/dune-dual/358-samourai-3.html</t>
  </si>
  <si>
    <t>https://www.agripp.com/fr/dune-dual/451-saruma-1.html</t>
  </si>
  <si>
    <t>https://www.agripp.com/fr/dune-dual/449-saruma-2.html</t>
  </si>
  <si>
    <t>https://www.agripp.com/fr/boost/535-screamer.html</t>
  </si>
  <si>
    <t>https://www.agripp.com/fr/dune-asia/546-senso.html</t>
  </si>
  <si>
    <t>https://www.agripp.com/fr/dune-dual/484-shine.html</t>
  </si>
  <si>
    <t>https://www.agripp.com/fr/dune-origin/69-sirena.html</t>
  </si>
  <si>
    <t>https://www.agripp.com/fr/dune-dual/382-moon.html</t>
  </si>
  <si>
    <t>https://www.agripp.com/fr/dune-asia/743-solomon.html</t>
  </si>
  <si>
    <t>https://www.agripp.com/fr/dune-asia/560-sphinx.html</t>
  </si>
  <si>
    <t>https://www.agripp.com/fr/karma/496-spirit-1.html</t>
  </si>
  <si>
    <t>https://www.agripp.com/fr/boost/564-spizkove.html</t>
  </si>
  <si>
    <t>https://www.agripp.com/fr/dune-dual/488-star.html</t>
  </si>
  <si>
    <t>https://www.agripp.com/fr/boost/568-storm.html</t>
  </si>
  <si>
    <t>https://www.agripp.com/fr/dune-asia/561-stuffy.html</t>
  </si>
  <si>
    <t>https://www.agripp.com/fr/structure/575-superstar.html</t>
  </si>
  <si>
    <t>https://www.agripp.com/fr/dune-origin/74-sushi.html</t>
  </si>
  <si>
    <t>https://www.agripp.com/fr/dune-origin/130-targa.html</t>
  </si>
  <si>
    <t>https://www.agripp.com/fr/dune-asia/550-tense.html</t>
  </si>
  <si>
    <t>https://www.agripp.com/fr/dune-dual/432-tension.html</t>
  </si>
  <si>
    <t>https://www.agripp.com/fr/boost/565-tornado.html</t>
  </si>
  <si>
    <t>https://www.agripp.com/fr/dune-dual/709-track-1.html</t>
  </si>
  <si>
    <t>https://www.agripp.com/fr/dune-gava/481-triad-1.html</t>
  </si>
  <si>
    <t>https://www.agripp.com/fr/dune-gava/482-triad-2.html</t>
  </si>
  <si>
    <t>https://www.agripp.com/fr/dune-gava/744-triad-3.html</t>
  </si>
  <si>
    <t>https://www.agripp.com/fr/dune-origin/116-tsuyo.html</t>
  </si>
  <si>
    <t>https://www.agripp.com/fr/polygone/574-tulip.html</t>
  </si>
  <si>
    <t>https://www.agripp.com/fr/dune-dual/346-ulysse.html</t>
  </si>
  <si>
    <t>https://www.agripp.com/fr/dune-asia/562-unit.html</t>
  </si>
  <si>
    <t>https://www.agripp.com/fr/dune-dual/454-vector-1.html</t>
  </si>
  <si>
    <t>https://www.agripp.com/fr/dune-dual/359-vector-2.html</t>
  </si>
  <si>
    <t>https://www.agripp.com/fr/dune-dual/360-vector-3.html</t>
  </si>
  <si>
    <t>https://www.agripp.com/fr/dune-dual/404-vector-4.html</t>
  </si>
  <si>
    <t>https://www.agripp.com/fr/boost/558-vertigo.html</t>
  </si>
  <si>
    <t>https://www.agripp.com/fr/dune-asia/745-virgo.html</t>
  </si>
  <si>
    <t>https://www.agripp.com/fr/dune-asia/542-volta.html</t>
  </si>
  <si>
    <t>https://www.agripp.com/fr/dune-dual/485-voltage.html</t>
  </si>
  <si>
    <t>https://www.agripp.com/fr/dune-dual/388-yama.html</t>
  </si>
  <si>
    <t>https://www.agripp.com/fr/dune-origin/75-yotsu.html</t>
  </si>
  <si>
    <t>https://www.agripp.com/fr/dune-origin/120-yumi.html</t>
  </si>
  <si>
    <t>https://www.agripp.com/fr/dune-origin/72-zen.html</t>
  </si>
  <si>
    <t>Huge 1-2 "New"</t>
  </si>
  <si>
    <t>Huge 2-2 "New"</t>
  </si>
  <si>
    <t>Athena "New"</t>
  </si>
  <si>
    <t>Atomic "New"</t>
  </si>
  <si>
    <t>Diamond 1 "New"</t>
  </si>
  <si>
    <t>Diamond 2 "New"</t>
  </si>
  <si>
    <t>Freya 1 "New"</t>
  </si>
  <si>
    <t>Freya 2 "New"</t>
  </si>
  <si>
    <t>Frigg 1 "New"</t>
  </si>
  <si>
    <t>Frigg 2 "New"</t>
  </si>
  <si>
    <t>Frigg 3 "New"</t>
  </si>
  <si>
    <t>Inca "New"</t>
  </si>
  <si>
    <t>Kuna 1 "New"</t>
  </si>
  <si>
    <t>Kuna 2 "New"</t>
  </si>
  <si>
    <t>Loky 1 "New"</t>
  </si>
  <si>
    <t>Loky 2 "New"</t>
  </si>
  <si>
    <t>Maya "New"</t>
  </si>
  <si>
    <t>Mix "New"</t>
  </si>
  <si>
    <t>Hush "New"</t>
  </si>
  <si>
    <t>Vox 3 "New"</t>
  </si>
  <si>
    <t>Milos 3 "New"</t>
  </si>
  <si>
    <t>Milos 2 "New"</t>
  </si>
  <si>
    <t>Milos 1 "New"</t>
  </si>
  <si>
    <t>Vox 2 "New"</t>
  </si>
  <si>
    <t>Vox 1 "New"</t>
  </si>
  <si>
    <t>Tika "New"</t>
  </si>
  <si>
    <t>Thor 2 "New"</t>
  </si>
  <si>
    <t>Thor 1 "New"</t>
  </si>
  <si>
    <t>Sila 3 "New"</t>
  </si>
  <si>
    <t>Sigurd 1 "New"</t>
  </si>
  <si>
    <t>Sigurd 2 "New"</t>
  </si>
  <si>
    <t>Pichu "New"</t>
  </si>
  <si>
    <t>Sila 1 "New"</t>
  </si>
  <si>
    <t>Sila 2 "New"</t>
  </si>
  <si>
    <t>Mixed</t>
  </si>
  <si>
    <t>x</t>
  </si>
  <si>
    <t>Ajout de nouvella gamme ride PU et huge1,1 2,1, update prix kastline: mis a jour de prix.. Rajout hyperliens.</t>
  </si>
  <si>
    <t>AGP0159-U4</t>
  </si>
  <si>
    <t>AGP0160-U4</t>
  </si>
  <si>
    <t>AGP0020-U4</t>
  </si>
  <si>
    <t>AGP0067-U4</t>
  </si>
  <si>
    <t>AGP0068-U4</t>
  </si>
  <si>
    <t>AGP0021-U4</t>
  </si>
  <si>
    <t>AGP0022-U4</t>
  </si>
  <si>
    <t>AGP0191-U4</t>
  </si>
  <si>
    <t>AGP0023-U4</t>
  </si>
  <si>
    <t>AGP0162-U4</t>
  </si>
  <si>
    <t>AGP0069-U4</t>
  </si>
  <si>
    <t>AGP0070-U4</t>
  </si>
  <si>
    <t>AGP0071-U4</t>
  </si>
  <si>
    <t>AGP0072-U4</t>
  </si>
  <si>
    <t>AGP0073-U4</t>
  </si>
  <si>
    <t>AGP0074-U4</t>
  </si>
  <si>
    <t>AGP0024-U4</t>
  </si>
  <si>
    <t>AGP0075-U4</t>
  </si>
  <si>
    <t>AGP0076-U4</t>
  </si>
  <si>
    <t>AGP0077-U4</t>
  </si>
  <si>
    <t>AGP0078-U4</t>
  </si>
  <si>
    <t>AGP0079-U4</t>
  </si>
  <si>
    <t>AGP0163-U4</t>
  </si>
  <si>
    <t>AGP0080-U4</t>
  </si>
  <si>
    <t>AGP0164-U4</t>
  </si>
  <si>
    <t>AGP0081-U4</t>
  </si>
  <si>
    <t>AGP0025-U4</t>
  </si>
  <si>
    <t>AGP0026-U4</t>
  </si>
  <si>
    <t>AGP0027-U4</t>
  </si>
  <si>
    <t>AGP0082-U4</t>
  </si>
  <si>
    <t>AGP0165-U4</t>
  </si>
  <si>
    <t>AGP0166-U4</t>
  </si>
  <si>
    <t>AGP0083-U4</t>
  </si>
  <si>
    <t>AGP0167-U4</t>
  </si>
  <si>
    <t>AGP0029-U4</t>
  </si>
  <si>
    <t>AGP0292-U4</t>
  </si>
  <si>
    <t>AGP0293-U4</t>
  </si>
  <si>
    <t>AGP0170-U4</t>
  </si>
  <si>
    <t>AGP0030-U4</t>
  </si>
  <si>
    <t>AGP0171-U4</t>
  </si>
  <si>
    <t>AGP0172-U4</t>
  </si>
  <si>
    <t>AGP0173-U4</t>
  </si>
  <si>
    <t>AGP0031-U4</t>
  </si>
  <si>
    <t>AGP0174-U4</t>
  </si>
  <si>
    <t>AGP0084-U4</t>
  </si>
  <si>
    <t>AGP0085-U4</t>
  </si>
  <si>
    <t>AGP0175-U4</t>
  </si>
  <si>
    <t>AGP0176-U4</t>
  </si>
  <si>
    <t>AGP0177-U4</t>
  </si>
  <si>
    <t>AGP0178-U4</t>
  </si>
  <si>
    <t>AGP0028-U4</t>
  </si>
  <si>
    <t>AGP0179-U4</t>
  </si>
  <si>
    <t>AGP0180-U4</t>
  </si>
  <si>
    <t>AGP0086-U4</t>
  </si>
  <si>
    <t>AGP0032-U4</t>
  </si>
  <si>
    <t>AGP0181-U4</t>
  </si>
  <si>
    <t>AGP0033-U4</t>
  </si>
  <si>
    <t>AGP0034-U4</t>
  </si>
  <si>
    <t>AGP0182-U4</t>
  </si>
  <si>
    <t>AGP0035-U4</t>
  </si>
  <si>
    <t>AGP0261-U4</t>
  </si>
  <si>
    <t>AGP0262-U4</t>
  </si>
  <si>
    <t>AGP0263-U4</t>
  </si>
  <si>
    <t>AGP0264-U4</t>
  </si>
  <si>
    <t>AGP0265-U4</t>
  </si>
  <si>
    <t>AGP0266-U4</t>
  </si>
  <si>
    <t>AGP0259-U4</t>
  </si>
  <si>
    <t>AGP0260-U4</t>
  </si>
  <si>
    <t>AGP0267-U4</t>
  </si>
  <si>
    <t>AGP0268-U4</t>
  </si>
  <si>
    <t>AGP0269-U4</t>
  </si>
  <si>
    <t>AGP0270-U4</t>
  </si>
  <si>
    <t>AGP0271-U4</t>
  </si>
  <si>
    <t>AGP0272-U4</t>
  </si>
  <si>
    <t>AGP0275-U4</t>
  </si>
  <si>
    <t>AGP0276-U4</t>
  </si>
  <si>
    <t>AGP0277-U4</t>
  </si>
  <si>
    <t>AGP0278-U4</t>
  </si>
  <si>
    <t>AGP0279-U4</t>
  </si>
  <si>
    <t>AGP0186-U4</t>
  </si>
  <si>
    <t>AGP0187-U4</t>
  </si>
  <si>
    <t>AGP0210-U4</t>
  </si>
  <si>
    <t>AGP0019-U4</t>
  </si>
  <si>
    <t>AGP0055-U3</t>
  </si>
  <si>
    <t>AGP0054-U3</t>
  </si>
  <si>
    <t>AGP0056-U3</t>
  </si>
  <si>
    <t>AGP0057-U3</t>
  </si>
  <si>
    <t>AGP0058-U3</t>
  </si>
  <si>
    <t>AGP0059-U3</t>
  </si>
  <si>
    <t>AGP0060-U3</t>
  </si>
  <si>
    <t>AGP0061-U3</t>
  </si>
  <si>
    <t>AGP0062-U3</t>
  </si>
  <si>
    <t>AGP0063-U3</t>
  </si>
  <si>
    <t>AGP0064-U3</t>
  </si>
  <si>
    <t>AGP0065-U3</t>
  </si>
  <si>
    <t>AGP0066-U3</t>
  </si>
  <si>
    <t>AGP0211-U3</t>
  </si>
  <si>
    <t>AGP0212-U3</t>
  </si>
  <si>
    <t>AGP0213-U3</t>
  </si>
  <si>
    <t>AGP0214-U3</t>
  </si>
  <si>
    <t>AGP0215-U3</t>
  </si>
  <si>
    <t>AGP0216-U3</t>
  </si>
  <si>
    <t>AGP0217-U3</t>
  </si>
  <si>
    <t>AGP0218-U3</t>
  </si>
  <si>
    <t>AGP0219-U3</t>
  </si>
  <si>
    <t>AGP0220-U3</t>
  </si>
  <si>
    <t>AGP0221-U3</t>
  </si>
  <si>
    <t>AGP0222-U3</t>
  </si>
  <si>
    <t>AGP0223-U3</t>
  </si>
  <si>
    <t>AGP0224-U3</t>
  </si>
  <si>
    <t>AGP0225-U3</t>
  </si>
  <si>
    <t>AGP0226-U3</t>
  </si>
  <si>
    <t>AGP0227-U3</t>
  </si>
  <si>
    <t>AGP0228-U3</t>
  </si>
  <si>
    <t>AGP0291-U3</t>
  </si>
  <si>
    <t>AGP0294-U3</t>
  </si>
  <si>
    <t>AGP0231-U3</t>
  </si>
  <si>
    <t>AGP0232-U3</t>
  </si>
  <si>
    <t>AGP0233-U3</t>
  </si>
  <si>
    <t>AGP0234-U3</t>
  </si>
  <si>
    <t>AGP0235-U3</t>
  </si>
  <si>
    <t>AGP0236-U3</t>
  </si>
  <si>
    <t>AGP0282-U3</t>
  </si>
  <si>
    <t>AGP0283-U3</t>
  </si>
  <si>
    <t>AGP0139-U3</t>
  </si>
  <si>
    <t>AGP0140-U3</t>
  </si>
  <si>
    <t>AGP0141-U3</t>
  </si>
  <si>
    <t>AGP0132-U3</t>
  </si>
  <si>
    <t>AGP0134-U3</t>
  </si>
  <si>
    <t>AGP0008-U3</t>
  </si>
  <si>
    <t>AGP0049-U3</t>
  </si>
  <si>
    <t>AGP0039-U3</t>
  </si>
  <si>
    <t>AGP0004-U3</t>
  </si>
  <si>
    <t>AGP0009-U3</t>
  </si>
  <si>
    <t>AGP0129-U3</t>
  </si>
  <si>
    <t>AGP0133-U3</t>
  </si>
  <si>
    <t>AGP0142-U3</t>
  </si>
  <si>
    <t>AGP0040-U3</t>
  </si>
  <si>
    <t>AGP0018-U3</t>
  </si>
  <si>
    <t>AGP0135-U3</t>
  </si>
  <si>
    <t>AGP0136-U3</t>
  </si>
  <si>
    <t>AGP0137-U3</t>
  </si>
  <si>
    <t>AGP0138-U3</t>
  </si>
  <si>
    <t>AGP0047-U3</t>
  </si>
  <si>
    <t>AGP0002-U3</t>
  </si>
  <si>
    <t>AGP0131-U3</t>
  </si>
  <si>
    <t>AGP0016-U3</t>
  </si>
  <si>
    <t>AGP0128-U3</t>
  </si>
  <si>
    <t>AGP0014-U3</t>
  </si>
  <si>
    <t>AGP0143-U3</t>
  </si>
  <si>
    <t>AGP0006-U3</t>
  </si>
  <si>
    <t>AGP0045-U3</t>
  </si>
  <si>
    <t>AGP0010-U3</t>
  </si>
  <si>
    <t>AGP0011-U3</t>
  </si>
  <si>
    <t>AGP0012-U3</t>
  </si>
  <si>
    <t>AGP0013-U3</t>
  </si>
  <si>
    <t>AGP0015-U3</t>
  </si>
  <si>
    <t>AGP0043-U3</t>
  </si>
  <si>
    <t>AGP0044-U3</t>
  </si>
  <si>
    <t>AGP0037-U3</t>
  </si>
  <si>
    <t>AGP0041-U3</t>
  </si>
  <si>
    <t>AGP0017-U3</t>
  </si>
  <si>
    <t>AGP0036-U3</t>
  </si>
  <si>
    <t>AGP0038-U3</t>
  </si>
  <si>
    <t>AGP0005-U3</t>
  </si>
  <si>
    <t>AGP0001-U3</t>
  </si>
  <si>
    <t>AGP0050-U3</t>
  </si>
  <si>
    <t>AGP0048-U3</t>
  </si>
  <si>
    <t>AGP0042-U3</t>
  </si>
  <si>
    <t>AGP0046-U3</t>
  </si>
  <si>
    <t>AGP0130-U3</t>
  </si>
  <si>
    <t>AGP0003-U3</t>
  </si>
  <si>
    <t>Changement de ref PU Kastline U1 a U3 et U2 a U4.</t>
  </si>
  <si>
    <t>W031</t>
  </si>
  <si>
    <t>W032</t>
  </si>
  <si>
    <t>W033</t>
  </si>
  <si>
    <t>W034</t>
  </si>
  <si>
    <t>W035</t>
  </si>
  <si>
    <t>W036</t>
  </si>
  <si>
    <t>W037</t>
  </si>
  <si>
    <t>W038</t>
  </si>
  <si>
    <t>W039</t>
  </si>
  <si>
    <t>W040</t>
  </si>
  <si>
    <t>W041</t>
  </si>
  <si>
    <t>W042</t>
  </si>
  <si>
    <t>W043</t>
  </si>
  <si>
    <t>W044</t>
  </si>
  <si>
    <t>W045</t>
  </si>
  <si>
    <t>W046</t>
  </si>
  <si>
    <t>W047</t>
  </si>
  <si>
    <t>W048</t>
  </si>
  <si>
    <t>W049</t>
  </si>
  <si>
    <t>W050</t>
  </si>
  <si>
    <t>W051</t>
  </si>
  <si>
    <t>W052</t>
  </si>
  <si>
    <t>W053</t>
  </si>
  <si>
    <t>W054</t>
  </si>
  <si>
    <t>W055</t>
  </si>
  <si>
    <t>W056</t>
  </si>
  <si>
    <t>W057</t>
  </si>
  <si>
    <t>W058</t>
  </si>
  <si>
    <t>W059</t>
  </si>
  <si>
    <t>W060</t>
  </si>
  <si>
    <t>W061</t>
  </si>
  <si>
    <t>W062</t>
  </si>
  <si>
    <t>W063</t>
  </si>
  <si>
    <t>W064</t>
  </si>
  <si>
    <t>W065</t>
  </si>
  <si>
    <t>W066</t>
  </si>
  <si>
    <t>W067</t>
  </si>
  <si>
    <t>W068</t>
  </si>
  <si>
    <t>W069</t>
  </si>
  <si>
    <t>W070</t>
  </si>
  <si>
    <t>W071</t>
  </si>
  <si>
    <t>W072</t>
  </si>
  <si>
    <t>W073</t>
  </si>
  <si>
    <t>W074</t>
  </si>
  <si>
    <t>W075</t>
  </si>
  <si>
    <t>W076</t>
  </si>
  <si>
    <t>W077</t>
  </si>
  <si>
    <t>W078</t>
  </si>
  <si>
    <t>W079</t>
  </si>
  <si>
    <t>W080</t>
  </si>
  <si>
    <t>W081</t>
  </si>
  <si>
    <t>W082</t>
  </si>
  <si>
    <t>W083</t>
  </si>
  <si>
    <t>W084</t>
  </si>
  <si>
    <t>W085</t>
  </si>
  <si>
    <t>W086</t>
  </si>
  <si>
    <t>W087</t>
  </si>
  <si>
    <t>W088</t>
  </si>
  <si>
    <t>W089</t>
  </si>
  <si>
    <t>W090</t>
  </si>
  <si>
    <t>W091</t>
  </si>
  <si>
    <t>W092</t>
  </si>
  <si>
    <t>W093</t>
  </si>
  <si>
    <t>W094</t>
  </si>
  <si>
    <t>W095</t>
  </si>
  <si>
    <t>W096</t>
  </si>
  <si>
    <t>W097</t>
  </si>
  <si>
    <t>W098</t>
  </si>
  <si>
    <t>W099</t>
  </si>
  <si>
    <t>W100</t>
  </si>
  <si>
    <t>W101</t>
  </si>
  <si>
    <t>W102</t>
  </si>
  <si>
    <t>W103</t>
  </si>
  <si>
    <t>W104</t>
  </si>
  <si>
    <t>W105</t>
  </si>
  <si>
    <t>W106</t>
  </si>
  <si>
    <t>W107</t>
  </si>
  <si>
    <t>W108</t>
  </si>
  <si>
    <t>W109</t>
  </si>
  <si>
    <t>W110</t>
  </si>
  <si>
    <t>W111</t>
  </si>
  <si>
    <t>W112</t>
  </si>
  <si>
    <t>W113</t>
  </si>
  <si>
    <t>W114</t>
  </si>
  <si>
    <t>W115</t>
  </si>
  <si>
    <t>Geodes</t>
  </si>
  <si>
    <t>Manta</t>
  </si>
  <si>
    <t>Shields</t>
  </si>
  <si>
    <t>W116</t>
  </si>
  <si>
    <t>W117</t>
  </si>
  <si>
    <t>W118</t>
  </si>
  <si>
    <t>W119</t>
  </si>
  <si>
    <t>W120</t>
  </si>
  <si>
    <t>W121</t>
  </si>
  <si>
    <t>W122</t>
  </si>
  <si>
    <t>W123</t>
  </si>
  <si>
    <t>W124</t>
  </si>
  <si>
    <t>W125</t>
  </si>
  <si>
    <t>W126</t>
  </si>
  <si>
    <t>W127</t>
  </si>
  <si>
    <t>W128</t>
  </si>
  <si>
    <t>W129</t>
  </si>
  <si>
    <t>W130</t>
  </si>
  <si>
    <t>W131</t>
  </si>
  <si>
    <t>W132</t>
  </si>
  <si>
    <t>W133</t>
  </si>
  <si>
    <t>W134</t>
  </si>
  <si>
    <t>W135</t>
  </si>
  <si>
    <t>W136</t>
  </si>
  <si>
    <t>Triangle</t>
  </si>
  <si>
    <t>Quadrangle</t>
  </si>
  <si>
    <t>SPECIAL</t>
  </si>
  <si>
    <t>Asymetric</t>
  </si>
  <si>
    <t>Giant</t>
  </si>
  <si>
    <t>W137</t>
  </si>
  <si>
    <t>Full texture</t>
  </si>
  <si>
    <t>W138</t>
  </si>
  <si>
    <t>W139</t>
  </si>
  <si>
    <t>W140</t>
  </si>
  <si>
    <t>W141</t>
  </si>
  <si>
    <t>W142</t>
  </si>
  <si>
    <t>Photos</t>
  </si>
  <si>
    <t>90x60x30</t>
  </si>
  <si>
    <t>Ref Kastline</t>
  </si>
  <si>
    <t>100 x 31 x 12 cm</t>
  </si>
  <si>
    <t>91 x 54 x 7 cm</t>
  </si>
  <si>
    <t>102 x 50 x 11 cm</t>
  </si>
  <si>
    <t>90 x 40 x 9 cm</t>
  </si>
  <si>
    <t>86 x 54 x 14 cm</t>
  </si>
  <si>
    <t>63 x 35 x 15 cm</t>
  </si>
  <si>
    <t>114 x 61 x 16 cm</t>
  </si>
  <si>
    <t>95 x 50 x 17 cm</t>
  </si>
  <si>
    <t>103 x 99 x 22 cm</t>
  </si>
  <si>
    <t>46 x 36 x 31 cm</t>
  </si>
  <si>
    <t>114 x 110 x 15 cm</t>
  </si>
  <si>
    <t>73 x 59 x 31 cm</t>
  </si>
  <si>
    <t>89 x 57 x 16 cm</t>
  </si>
  <si>
    <t>48 x 20 x 17 cm</t>
  </si>
  <si>
    <t>72 x 81 x 16 cm</t>
  </si>
  <si>
    <t>57 x 47 x 9 cm</t>
  </si>
  <si>
    <t>33 x 25 x 10 cm</t>
  </si>
  <si>
    <t>Fenix</t>
  </si>
  <si>
    <t>Delta</t>
  </si>
  <si>
    <t>Aston</t>
  </si>
  <si>
    <t>Set name</t>
  </si>
  <si>
    <t>Edge/Sloper</t>
  </si>
  <si>
    <t>W143</t>
  </si>
  <si>
    <t>W144</t>
  </si>
  <si>
    <t>W145</t>
  </si>
  <si>
    <t>W146</t>
  </si>
  <si>
    <t>W147</t>
  </si>
  <si>
    <t>W148</t>
  </si>
  <si>
    <t>W149</t>
  </si>
  <si>
    <t>W150</t>
  </si>
  <si>
    <t>W151</t>
  </si>
  <si>
    <t>W152</t>
  </si>
  <si>
    <t>W153</t>
  </si>
  <si>
    <t>W154</t>
  </si>
  <si>
    <t>W155</t>
  </si>
  <si>
    <t>W156</t>
  </si>
  <si>
    <t>W157</t>
  </si>
  <si>
    <t>W158</t>
  </si>
  <si>
    <t>W159</t>
  </si>
  <si>
    <t>W160</t>
  </si>
  <si>
    <t>W161</t>
  </si>
  <si>
    <t>W162</t>
  </si>
  <si>
    <t>W163</t>
  </si>
  <si>
    <t>W164</t>
  </si>
  <si>
    <t>W165</t>
  </si>
  <si>
    <t>W166</t>
  </si>
  <si>
    <t>W167</t>
  </si>
  <si>
    <t>W168</t>
  </si>
  <si>
    <t>W169</t>
  </si>
  <si>
    <t>W170</t>
  </si>
  <si>
    <t>W171</t>
  </si>
  <si>
    <t>W172</t>
  </si>
  <si>
    <t>W173</t>
  </si>
  <si>
    <t>W174</t>
  </si>
  <si>
    <t>W175</t>
  </si>
  <si>
    <t>W176</t>
  </si>
  <si>
    <t>W177</t>
  </si>
  <si>
    <t>W178</t>
  </si>
  <si>
    <t>W179</t>
  </si>
  <si>
    <t>W180</t>
  </si>
  <si>
    <t>W181</t>
  </si>
  <si>
    <t>W182</t>
  </si>
  <si>
    <t>W183</t>
  </si>
  <si>
    <t>W184</t>
  </si>
  <si>
    <t>W185</t>
  </si>
  <si>
    <t>W186</t>
  </si>
  <si>
    <t>W187</t>
  </si>
  <si>
    <t>W188</t>
  </si>
  <si>
    <t>W189</t>
  </si>
  <si>
    <t>W190</t>
  </si>
  <si>
    <t>W191</t>
  </si>
  <si>
    <t>W192</t>
  </si>
  <si>
    <t>W193</t>
  </si>
  <si>
    <t>W194</t>
  </si>
  <si>
    <t>W195</t>
  </si>
  <si>
    <t>W196</t>
  </si>
  <si>
    <t>W197</t>
  </si>
  <si>
    <t>W198</t>
  </si>
  <si>
    <t>W199</t>
  </si>
  <si>
    <t>W200</t>
  </si>
  <si>
    <t>W201</t>
  </si>
  <si>
    <t>W202</t>
  </si>
  <si>
    <t>W203</t>
  </si>
  <si>
    <t>W204</t>
  </si>
  <si>
    <t>W205</t>
  </si>
  <si>
    <t>W206</t>
  </si>
  <si>
    <t>W207</t>
  </si>
  <si>
    <t>W208</t>
  </si>
  <si>
    <t>W209</t>
  </si>
  <si>
    <t>W210</t>
  </si>
  <si>
    <t>W211</t>
  </si>
  <si>
    <t>W212</t>
  </si>
  <si>
    <t>W213</t>
  </si>
  <si>
    <t>W214</t>
  </si>
  <si>
    <t>W215</t>
  </si>
  <si>
    <t>W216</t>
  </si>
  <si>
    <t>W217</t>
  </si>
  <si>
    <t>W218</t>
  </si>
  <si>
    <t>W219</t>
  </si>
  <si>
    <t>W220</t>
  </si>
  <si>
    <t>W221</t>
  </si>
  <si>
    <t>W222</t>
  </si>
  <si>
    <t>W223</t>
  </si>
  <si>
    <t>W224</t>
  </si>
  <si>
    <t>W225</t>
  </si>
  <si>
    <t>W226</t>
  </si>
  <si>
    <t>W227</t>
  </si>
  <si>
    <t>W228</t>
  </si>
  <si>
    <t>W229</t>
  </si>
  <si>
    <t>W230</t>
  </si>
  <si>
    <t>W231</t>
  </si>
  <si>
    <t>W232</t>
  </si>
  <si>
    <t>W233</t>
  </si>
  <si>
    <t>W234</t>
  </si>
  <si>
    <t>W235</t>
  </si>
  <si>
    <t>W236</t>
  </si>
  <si>
    <t>W237</t>
  </si>
  <si>
    <t>W238</t>
  </si>
  <si>
    <t>W239</t>
  </si>
  <si>
    <t>W240</t>
  </si>
  <si>
    <t>W241</t>
  </si>
  <si>
    <t>W242</t>
  </si>
  <si>
    <t>W243</t>
  </si>
  <si>
    <t>W244</t>
  </si>
  <si>
    <t>W245</t>
  </si>
  <si>
    <t>W246</t>
  </si>
  <si>
    <t>W247</t>
  </si>
  <si>
    <t>W248</t>
  </si>
  <si>
    <t>W249</t>
  </si>
  <si>
    <t>W250</t>
  </si>
  <si>
    <t>W251</t>
  </si>
  <si>
    <t>W252</t>
  </si>
  <si>
    <t>W253</t>
  </si>
  <si>
    <t>W254</t>
  </si>
  <si>
    <t>W255</t>
  </si>
  <si>
    <t>W256</t>
  </si>
  <si>
    <t>W257</t>
  </si>
  <si>
    <t>W258</t>
  </si>
  <si>
    <t>W259</t>
  </si>
  <si>
    <t>W260</t>
  </si>
  <si>
    <t>W261</t>
  </si>
  <si>
    <t>W262</t>
  </si>
  <si>
    <t>W263</t>
  </si>
  <si>
    <t>W264</t>
  </si>
  <si>
    <t>W265</t>
  </si>
  <si>
    <t>W266</t>
  </si>
  <si>
    <t>W267</t>
  </si>
  <si>
    <t>W268</t>
  </si>
  <si>
    <t>W269</t>
  </si>
  <si>
    <t>W270</t>
  </si>
  <si>
    <t>W271</t>
  </si>
  <si>
    <t>W272</t>
  </si>
  <si>
    <t>W273</t>
  </si>
  <si>
    <t>W274</t>
  </si>
  <si>
    <t>W275</t>
  </si>
  <si>
    <t>W276</t>
  </si>
  <si>
    <t>W277</t>
  </si>
  <si>
    <t>W278</t>
  </si>
  <si>
    <t>W279</t>
  </si>
  <si>
    <t>W280</t>
  </si>
  <si>
    <t>92 x 163 x 8 cm</t>
  </si>
  <si>
    <t>75 x 130 x 20 cm</t>
  </si>
  <si>
    <t>57 x 95 x 31 cm</t>
  </si>
  <si>
    <t>51 x 60 x 31 cm</t>
  </si>
  <si>
    <t>56 x 130 x 17 cm</t>
  </si>
  <si>
    <t>70 x 130 x 20 cm</t>
  </si>
  <si>
    <t>44 x 130 x 20 cm</t>
  </si>
  <si>
    <t>67 x 130 x 20 cm</t>
  </si>
  <si>
    <t>124 x 19 x 27 cm</t>
  </si>
  <si>
    <t>186 x 19 x 30 cm</t>
  </si>
  <si>
    <t>86 x 19 x 19 cm</t>
  </si>
  <si>
    <t>124 x 19 x 28 cm</t>
  </si>
  <si>
    <t>72 x 160 x 16 cm</t>
  </si>
  <si>
    <t>77 x 160 x 16 cm</t>
  </si>
  <si>
    <t>58 x 160 x 19 cm</t>
  </si>
  <si>
    <t>54 x 127 x 19 cm</t>
  </si>
  <si>
    <t>37 x 106 x 12 cm</t>
  </si>
  <si>
    <t>22 x 105 x 10 cm</t>
  </si>
  <si>
    <t>44 x 105 x 14 cm</t>
  </si>
  <si>
    <t>28 x 132 x 13 cm</t>
  </si>
  <si>
    <t>55 x 132 x 17 cm</t>
  </si>
  <si>
    <t>50 x 95 x 15 cm</t>
  </si>
  <si>
    <t>52 x 64 x 7 cm</t>
  </si>
  <si>
    <t>22 x 95 x 14 cm</t>
  </si>
  <si>
    <t>41 x 47 x 12 cm</t>
  </si>
  <si>
    <t>140 x 44 x 17 cm</t>
  </si>
  <si>
    <t>128 x 76 x 9 cm</t>
  </si>
  <si>
    <t>143 x 70,5 x 15 cm</t>
  </si>
  <si>
    <t>127 x 55 x 12 cm</t>
  </si>
  <si>
    <t>120 x 76 x 19 cm</t>
  </si>
  <si>
    <t>88 x 49 x 21 cm</t>
  </si>
  <si>
    <t>160 x 86 x 23 cm</t>
  </si>
  <si>
    <t>134 x 69 x 24 cm</t>
  </si>
  <si>
    <t>145 x 138 x 31 cm</t>
  </si>
  <si>
    <t>64 x 51 x 44 cm</t>
  </si>
  <si>
    <t>160 x 155 x 20 cm</t>
  </si>
  <si>
    <t>102 x 82 x 44 cm</t>
  </si>
  <si>
    <t>145 x 47 x 15 cm</t>
  </si>
  <si>
    <t>127 x 37 x 9 cm</t>
  </si>
  <si>
    <t>108 x 26 x 9 cm</t>
  </si>
  <si>
    <t>125 x 80 x 22 cm</t>
  </si>
  <si>
    <t>68 x 28 x 24 cm</t>
  </si>
  <si>
    <t>100 x 114 x 22 cm</t>
  </si>
  <si>
    <t>80 x 67 x 13 cm</t>
  </si>
  <si>
    <t>47 x 34 x 15 cm</t>
  </si>
  <si>
    <t>74 x 132 x 7 cm</t>
  </si>
  <si>
    <t>60 x 104 x 16 cm</t>
  </si>
  <si>
    <t>46 x 76 x 25 cm</t>
  </si>
  <si>
    <t>41 x 48 x 25 cm</t>
  </si>
  <si>
    <t>46 x 105 x 13 cm</t>
  </si>
  <si>
    <t>57 x 105 x 16 cm</t>
  </si>
  <si>
    <t>35 x 105 x 17 cm</t>
  </si>
  <si>
    <t>54 x 105 x 16 cm</t>
  </si>
  <si>
    <t>100 x 16 x 22 cm</t>
  </si>
  <si>
    <t>150 x 16 x 25 cm</t>
  </si>
  <si>
    <t>70 x 16 x 16 cm</t>
  </si>
  <si>
    <t>100 x 16 x 23 cm</t>
  </si>
  <si>
    <t>54 x 120 x 12 cm</t>
  </si>
  <si>
    <t>58 x 120 x 12 cm</t>
  </si>
  <si>
    <t>44 x 120 x 14 cm</t>
  </si>
  <si>
    <t>40 x 96 x 14 cm</t>
  </si>
  <si>
    <t>28 x 80 x 9 cm</t>
  </si>
  <si>
    <t>17 x 80 x 8 cm</t>
  </si>
  <si>
    <t>33 x 80 x 11 cm</t>
  </si>
  <si>
    <t>21 x 100 x 10 cm</t>
  </si>
  <si>
    <t>42 x 100 x 13 cm</t>
  </si>
  <si>
    <t>37 x 71 x 11 cm</t>
  </si>
  <si>
    <t>39 x 48 x 6 cm</t>
  </si>
  <si>
    <t>17 x 72 x 11 cm</t>
  </si>
  <si>
    <t>31 x 35 x 10 cm</t>
  </si>
  <si>
    <t>40 x 90 x 9 cm</t>
  </si>
  <si>
    <t>43 x 90 x 9 cm</t>
  </si>
  <si>
    <t>33 x 90 x 10 cm</t>
  </si>
  <si>
    <t>30 x 72 x 10 cm</t>
  </si>
  <si>
    <t>21 x 60 x 7 cm</t>
  </si>
  <si>
    <t>12 x 60 x 6 cm</t>
  </si>
  <si>
    <t>25 x 60 x 8 cm</t>
  </si>
  <si>
    <t>15 x 75 x 7 cm</t>
  </si>
  <si>
    <t>31 x 75 x 10 cm</t>
  </si>
  <si>
    <t>28 x 53 x 8 cm</t>
  </si>
  <si>
    <t>29 x 35 x 4 cm</t>
  </si>
  <si>
    <t>12 x 53 x 8 cm</t>
  </si>
  <si>
    <t>23 x 26 x 7 cm</t>
  </si>
  <si>
    <t>Crack Left MEDIUM</t>
  </si>
  <si>
    <t>Crack Right MEDIUM</t>
  </si>
  <si>
    <t>Crack Cover MEDIUM</t>
  </si>
  <si>
    <t>Slice MEDIUM</t>
  </si>
  <si>
    <t>Slice Cover MEDIUM</t>
  </si>
  <si>
    <t>Diamond Left MEDIUM</t>
  </si>
  <si>
    <t>Diamond Left Cover MEDIUM</t>
  </si>
  <si>
    <t>Diamond Right MEDIUM</t>
  </si>
  <si>
    <t>Diamond Right Cover MEDIUM</t>
  </si>
  <si>
    <t>Ramp MEDIUM</t>
  </si>
  <si>
    <t>Ramp Cover MEDIUM</t>
  </si>
  <si>
    <t>Hexa Cover MEDIUM</t>
  </si>
  <si>
    <t>Hexa Tufa MEDIUM</t>
  </si>
  <si>
    <t>Hexa Base MEDIUM</t>
  </si>
  <si>
    <t>Hexa Cover 2 MEDIUM</t>
  </si>
  <si>
    <t>Hexa Tufa 2 MEDIUM</t>
  </si>
  <si>
    <t>Jug Lock MEDIUM</t>
  </si>
  <si>
    <t>Jug Lock Cover MEDIUM</t>
  </si>
  <si>
    <t>Jug MEDIUM</t>
  </si>
  <si>
    <t>Jug Cover MEDIUM</t>
  </si>
  <si>
    <t>Jug Tufa MEDIUM</t>
  </si>
  <si>
    <t>Crack Left LARGE</t>
  </si>
  <si>
    <t>Crack Right LARGE</t>
  </si>
  <si>
    <t>Crack Cover LARGE</t>
  </si>
  <si>
    <t>Slice LARGE</t>
  </si>
  <si>
    <t>Slice Cover LARGE</t>
  </si>
  <si>
    <t>Diamond Left LARGE</t>
  </si>
  <si>
    <t>Diamond Left Cover LARGE</t>
  </si>
  <si>
    <t>Diamond Right LARGE</t>
  </si>
  <si>
    <t>Diamond Right Cover LARGE</t>
  </si>
  <si>
    <t>Ramp LARGE</t>
  </si>
  <si>
    <t>Ramp Cover LARGE</t>
  </si>
  <si>
    <t>Hexa Cover LARGE</t>
  </si>
  <si>
    <t>Hexa Tufa LARGE</t>
  </si>
  <si>
    <t>Hexa Base LARGE</t>
  </si>
  <si>
    <t>Hexa Cover 2 LARGE</t>
  </si>
  <si>
    <t>Hexa Tufa 2 LARGE</t>
  </si>
  <si>
    <t>Tear 1 LARGE</t>
  </si>
  <si>
    <t>Tear 2 LARGE</t>
  </si>
  <si>
    <t>Tear 3 LARGE</t>
  </si>
  <si>
    <t>Jug Lock LARGE</t>
  </si>
  <si>
    <t>Jug Lock Cover LARGE</t>
  </si>
  <si>
    <t>Jug LARGE</t>
  </si>
  <si>
    <t>Jug Cover LARGE</t>
  </si>
  <si>
    <t>Jug Tufa LARGE</t>
  </si>
  <si>
    <t>A MEDIUM</t>
  </si>
  <si>
    <t>B MEDIUM</t>
  </si>
  <si>
    <t>C MEDIUM</t>
  </si>
  <si>
    <t>D MEDIUM</t>
  </si>
  <si>
    <t>A Cover MEDIUM</t>
  </si>
  <si>
    <t>A Cover Top MEDIUM</t>
  </si>
  <si>
    <t>A Jug Left MEDIUM</t>
  </si>
  <si>
    <t>A Jug Right MEDIUM</t>
  </si>
  <si>
    <t>B Cover MEDIUM</t>
  </si>
  <si>
    <t>B Cover Top MEDIUM</t>
  </si>
  <si>
    <t>B Rail MEDIUM</t>
  </si>
  <si>
    <t>D Cover MEDIUM</t>
  </si>
  <si>
    <t>A LARGE</t>
  </si>
  <si>
    <t>B LARGE</t>
  </si>
  <si>
    <t>C LARGE</t>
  </si>
  <si>
    <t>D LARGE</t>
  </si>
  <si>
    <t>A Cover LARGE</t>
  </si>
  <si>
    <t>A Cover Top LARGE</t>
  </si>
  <si>
    <t>A Jug Left LARGE</t>
  </si>
  <si>
    <t>A Jug Right LARGE</t>
  </si>
  <si>
    <t>B Cover LARGE</t>
  </si>
  <si>
    <t>B Cover Top LARGE</t>
  </si>
  <si>
    <t>B Rail LARGE</t>
  </si>
  <si>
    <t>D Cover LARGE</t>
  </si>
  <si>
    <t>A XL</t>
  </si>
  <si>
    <t>B XL</t>
  </si>
  <si>
    <t>C XL</t>
  </si>
  <si>
    <t>D XL</t>
  </si>
  <si>
    <t>A Cover XL</t>
  </si>
  <si>
    <t>A Cover Top XL</t>
  </si>
  <si>
    <t>A Jug Left XL</t>
  </si>
  <si>
    <t>A Jug Right XL</t>
  </si>
  <si>
    <t>B Cover XL</t>
  </si>
  <si>
    <t>B Cover Top XL</t>
  </si>
  <si>
    <t>B Rail XL</t>
  </si>
  <si>
    <t>D Cover XL</t>
  </si>
  <si>
    <t>Head LARGE</t>
  </si>
  <si>
    <t>V Tail LARGE</t>
  </si>
  <si>
    <t>Arrow Tail LARGE</t>
  </si>
  <si>
    <t>Fin Left LARGE</t>
  </si>
  <si>
    <t>Fin Right LARGE</t>
  </si>
  <si>
    <t>Head XL</t>
  </si>
  <si>
    <t>V Tail XL</t>
  </si>
  <si>
    <t>Arrow Tail XL</t>
  </si>
  <si>
    <t>Fin Left XL</t>
  </si>
  <si>
    <t>Fin Right XL</t>
  </si>
  <si>
    <t>AGP0363</t>
  </si>
  <si>
    <t>AGP0364</t>
  </si>
  <si>
    <t>AGP0365</t>
  </si>
  <si>
    <t>AGP0366</t>
  </si>
  <si>
    <t>AGP0367</t>
  </si>
  <si>
    <t>AGP0368</t>
  </si>
  <si>
    <t>AGP0369</t>
  </si>
  <si>
    <t>AGP0370</t>
  </si>
  <si>
    <t>AGP0371</t>
  </si>
  <si>
    <t>AGP0372</t>
  </si>
  <si>
    <t>AGP0373</t>
  </si>
  <si>
    <t>AGP0374</t>
  </si>
  <si>
    <t>AGP0375</t>
  </si>
  <si>
    <t>AGP0376</t>
  </si>
  <si>
    <t>AGP0377</t>
  </si>
  <si>
    <t>AGP0378</t>
  </si>
  <si>
    <t>AGP0379</t>
  </si>
  <si>
    <t>AGP0380</t>
  </si>
  <si>
    <t>AGP0381</t>
  </si>
  <si>
    <t>AGP0382</t>
  </si>
  <si>
    <t>AGP0383</t>
  </si>
  <si>
    <t>AGP0384</t>
  </si>
  <si>
    <t>AGP0385</t>
  </si>
  <si>
    <t>AGP0386</t>
  </si>
  <si>
    <t>AGP0401</t>
  </si>
  <si>
    <t>AGP0402</t>
  </si>
  <si>
    <t>AGP0403</t>
  </si>
  <si>
    <t>AGP0404</t>
  </si>
  <si>
    <t>AGP0405</t>
  </si>
  <si>
    <t>AGP0406</t>
  </si>
  <si>
    <t>AGP0407</t>
  </si>
  <si>
    <t>AGP0408</t>
  </si>
  <si>
    <t>AGP0409</t>
  </si>
  <si>
    <t>AGP0410</t>
  </si>
  <si>
    <t>AGP0411</t>
  </si>
  <si>
    <t>AGP0412</t>
  </si>
  <si>
    <t>AGP0413</t>
  </si>
  <si>
    <t>AGP0414</t>
  </si>
  <si>
    <t>AGP0415</t>
  </si>
  <si>
    <t>Full Tex with EU T-nut</t>
  </si>
  <si>
    <t>W1</t>
  </si>
  <si>
    <t>Dual Tex with EU T-nut</t>
  </si>
  <si>
    <t>W2</t>
  </si>
  <si>
    <t>Full Tex with US T-nut</t>
  </si>
  <si>
    <t>W3</t>
  </si>
  <si>
    <t>Dual Tex with US T-nut</t>
  </si>
  <si>
    <t>W4</t>
  </si>
  <si>
    <t>Full Tex without T-nut</t>
  </si>
  <si>
    <t>W5</t>
  </si>
  <si>
    <t>Dual Tex without T-nut</t>
  </si>
  <si>
    <t>W6</t>
  </si>
  <si>
    <t>G3</t>
  </si>
  <si>
    <t>(G3) - 55</t>
  </si>
  <si>
    <t>HE104</t>
  </si>
  <si>
    <t>HE105</t>
  </si>
  <si>
    <t>HE106</t>
  </si>
  <si>
    <t>HE107</t>
  </si>
  <si>
    <t>HE108</t>
  </si>
  <si>
    <t>HE109</t>
  </si>
  <si>
    <t>HE110</t>
  </si>
  <si>
    <t>HE111</t>
  </si>
  <si>
    <t>HE112</t>
  </si>
  <si>
    <t>HE113</t>
  </si>
  <si>
    <t>A Cover Top 2 MEDIUM</t>
  </si>
  <si>
    <t>A Cover Top 2 LARGE</t>
  </si>
  <si>
    <t>A Cover Top 2 XL</t>
  </si>
  <si>
    <t>A Jug Left 2 MEDIUM</t>
  </si>
  <si>
    <t>A Jug Left 2 LARGE</t>
  </si>
  <si>
    <t>A Jug Left 2 XL</t>
  </si>
  <si>
    <t>A Jug Right 2 MEDIUM</t>
  </si>
  <si>
    <t>A Jug Right 2 LARGE</t>
  </si>
  <si>
    <t>A Jug Right 2 XL</t>
  </si>
  <si>
    <t>Body 1 LARGE</t>
  </si>
  <si>
    <t>Body 1 XL</t>
  </si>
  <si>
    <t>Body 2 LARGE</t>
  </si>
  <si>
    <t>Body 2 XL</t>
  </si>
  <si>
    <t>Body 3 LARGE</t>
  </si>
  <si>
    <t>Body 3 XL</t>
  </si>
  <si>
    <t>Tail 1 LARGE</t>
  </si>
  <si>
    <t>Tail 1 XL</t>
  </si>
  <si>
    <t>Tail 2 LARGE</t>
  </si>
  <si>
    <t>Tail 2 XL</t>
  </si>
  <si>
    <t>Pinch 2 LARGE</t>
  </si>
  <si>
    <t>Pinch 2 XL</t>
  </si>
  <si>
    <t>Pinch 1 LARGE</t>
  </si>
  <si>
    <t>Pinch 1 XL</t>
  </si>
  <si>
    <t>Fin Left 2 LARGE</t>
  </si>
  <si>
    <t>Fin Left 2 XL</t>
  </si>
  <si>
    <t>Fin Right 2 LARGE</t>
  </si>
  <si>
    <t>The validation of this order form implies full acceptance of Agripp’s General Terms and Conditions of Sale, available in the “General Terms &amp; Conditions” tab.</t>
  </si>
  <si>
    <t xml:space="preserve">2026-1 </t>
  </si>
  <si>
    <r>
      <t xml:space="preserve">RIDE  </t>
    </r>
    <r>
      <rPr>
        <i/>
        <sz val="22"/>
        <color rgb="FFFF0000"/>
        <rFont val="Calibri"/>
        <family val="2"/>
        <scheme val="minor"/>
      </rPr>
      <t>"New"</t>
    </r>
  </si>
  <si>
    <t>DUNE DUAL S24-2</t>
  </si>
  <si>
    <t>DUNE DUAL S24-1</t>
  </si>
  <si>
    <t>DUNE ASIA</t>
  </si>
  <si>
    <t>DUNE GAVA</t>
  </si>
  <si>
    <t>DUNE ORIGIN</t>
  </si>
  <si>
    <t>HYBRID &amp; KARMA</t>
  </si>
  <si>
    <r>
      <t xml:space="preserve">DUNE ASIA </t>
    </r>
    <r>
      <rPr>
        <i/>
        <sz val="24"/>
        <color rgb="FFFF0000"/>
        <rFont val="Calibri"/>
        <family val="2"/>
        <scheme val="minor"/>
      </rPr>
      <t>"New in PE"</t>
    </r>
  </si>
  <si>
    <r>
      <t xml:space="preserve">RIDE T26 </t>
    </r>
    <r>
      <rPr>
        <i/>
        <sz val="26"/>
        <color rgb="FFFF0000"/>
        <rFont val="Calibri"/>
        <family val="2"/>
        <scheme val="minor"/>
      </rPr>
      <t>"New"</t>
    </r>
  </si>
  <si>
    <t>Ride T26</t>
  </si>
  <si>
    <t>DUNE ASIA T24</t>
  </si>
  <si>
    <t>DUNE ASIA T23</t>
  </si>
  <si>
    <t>DUNE T21</t>
  </si>
  <si>
    <t>DUNE T20</t>
  </si>
  <si>
    <t>Finiton</t>
  </si>
  <si>
    <r>
      <t xml:space="preserve">DUNE T25 </t>
    </r>
    <r>
      <rPr>
        <i/>
        <sz val="28"/>
        <color rgb="FFFF0000"/>
        <rFont val="Calibri"/>
        <family val="2"/>
        <scheme val="minor"/>
      </rPr>
      <t>"New"</t>
    </r>
    <r>
      <rPr>
        <sz val="36"/>
        <color theme="1"/>
        <rFont val="Calibri"/>
        <family val="2"/>
        <scheme val="minor"/>
      </rPr>
      <t xml:space="preserve"> - expansion of Dune T21</t>
    </r>
  </si>
  <si>
    <t>Total par couleur</t>
  </si>
  <si>
    <t>Sum holds. by colour:</t>
  </si>
  <si>
    <t>Version eff.:</t>
  </si>
  <si>
    <t>Weight (kg)</t>
  </si>
  <si>
    <t>GRP Macros</t>
  </si>
  <si>
    <t>PU Holds</t>
  </si>
  <si>
    <t>PE Holds</t>
  </si>
  <si>
    <t>RECYCLED ABS MACROS</t>
  </si>
  <si>
    <t>WOODEN VOLUMES</t>
  </si>
  <si>
    <t>Total (Price without VAT)</t>
  </si>
  <si>
    <t xml:space="preserve">Total </t>
  </si>
  <si>
    <t>Total (with TVA)</t>
  </si>
  <si>
    <t>City:</t>
  </si>
  <si>
    <t>Country:</t>
  </si>
  <si>
    <t>VAT:</t>
  </si>
  <si>
    <t>Contact Name:</t>
  </si>
  <si>
    <t>Phone:</t>
  </si>
  <si>
    <t>Std charges</t>
  </si>
  <si>
    <r>
      <t xml:space="preserve">No. of pcs. by </t>
    </r>
    <r>
      <rPr>
        <b/>
        <sz val="12"/>
        <color theme="1"/>
        <rFont val="Calibri"/>
        <family val="2"/>
        <scheme val="minor"/>
      </rPr>
      <t>COLOR</t>
    </r>
  </si>
  <si>
    <r>
      <t xml:space="preserve">No. of pcs. by </t>
    </r>
    <r>
      <rPr>
        <b/>
        <sz val="12"/>
        <color theme="1"/>
        <rFont val="Calibri"/>
        <family val="2"/>
        <scheme val="minor"/>
      </rPr>
      <t>TEXTURE</t>
    </r>
  </si>
  <si>
    <r>
      <t xml:space="preserve">No. of pcs. by 
</t>
    </r>
    <r>
      <rPr>
        <b/>
        <sz val="12"/>
        <color theme="1"/>
        <rFont val="Calibri"/>
        <family val="2"/>
        <scheme val="minor"/>
      </rPr>
      <t>TYPE</t>
    </r>
  </si>
  <si>
    <t>DELIVERY FINAL CUSTOMER INFORMATION</t>
  </si>
  <si>
    <t>Sum Macros per colour:</t>
  </si>
  <si>
    <t>Full Texture</t>
  </si>
  <si>
    <t>Dual Texture</t>
  </si>
  <si>
    <t>No Texture</t>
  </si>
  <si>
    <t>No Texture - Clear</t>
  </si>
  <si>
    <t>Dual Texture - Clear</t>
  </si>
  <si>
    <t>S-L</t>
  </si>
  <si>
    <t>Dune Asia T25</t>
  </si>
  <si>
    <t>Dune Asia T26</t>
  </si>
  <si>
    <t>Dune Asia T27</t>
  </si>
  <si>
    <t>Dune Asia T28</t>
  </si>
  <si>
    <t>Dune Asia T29</t>
  </si>
  <si>
    <t>Dune Asia T30</t>
  </si>
  <si>
    <t>ABS011</t>
  </si>
  <si>
    <t>ABS012</t>
  </si>
  <si>
    <t>ABS014</t>
  </si>
  <si>
    <t>CLEAR</t>
  </si>
  <si>
    <t xml:space="preserve"> </t>
  </si>
  <si>
    <t>*</t>
  </si>
  <si>
    <t>No texture</t>
  </si>
  <si>
    <t>Sum Volmunes by colour:</t>
  </si>
  <si>
    <t>E-mail:</t>
  </si>
  <si>
    <t>Prices (without VAT)</t>
  </si>
  <si>
    <t>FT</t>
  </si>
  <si>
    <t>DT</t>
  </si>
  <si>
    <t>Prehension</t>
  </si>
  <si>
    <t>Standard (excl VTA)</t>
  </si>
  <si>
    <t>Footholds</t>
  </si>
  <si>
    <t xml:space="preserve">Jugs </t>
  </si>
  <si>
    <t>Wooden volumes</t>
  </si>
  <si>
    <t>Macros GRP</t>
  </si>
  <si>
    <t>Macros ABS</t>
  </si>
  <si>
    <t>Euro</t>
  </si>
  <si>
    <t>Euros</t>
  </si>
  <si>
    <t>https://www.agripp.com/fr/ride/836-athena-new.html</t>
  </si>
  <si>
    <t>https://www.agripp.com/fr/ride/837-atomic-new.html</t>
  </si>
  <si>
    <t>https://www.agripp.com/fr/ride/838-diamond-1-new.html</t>
  </si>
  <si>
    <t>https://www.agripp.com/fr/ride/839-diamond-2-new.html</t>
  </si>
  <si>
    <t>https://www.agripp.com/fr/ride/846-frigg-1-new.html</t>
  </si>
  <si>
    <t>https://www.agripp.com/fr/ride/847-frigg-2-new.html</t>
  </si>
  <si>
    <t>https://www.agripp.com/fr/ride/876-blade-1-new.html</t>
  </si>
  <si>
    <t>https://www.agripp.com/fr/ride/885-corner-1-new.html</t>
  </si>
  <si>
    <t>https://www.agripp.com/fr/ride/840-freya-1-new.html</t>
  </si>
  <si>
    <t>https://www.agripp.com/fr/ride/841-freya-2-new.html</t>
  </si>
  <si>
    <t>https://www.agripp.com/fr/ride/848-frigg-3-new.html</t>
  </si>
  <si>
    <t>https://www.agripp.com/fr/ride/875-hush-new.html</t>
  </si>
  <si>
    <t>https://www.agripp.com/fr/ride/849-inca-new.html</t>
  </si>
  <si>
    <t>https://www.agripp.com/fr/ride/881-kos-1-new.html</t>
  </si>
  <si>
    <t>https://www.agripp.com/fr/ride/850-kuna-1-new.html</t>
  </si>
  <si>
    <t>https://www.agripp.com/fr/ride/851-kuna-2-new.html</t>
  </si>
  <si>
    <t>https://www.agripp.com/fr/ride/852-loky-1-new.html</t>
  </si>
  <si>
    <t>https://www.agripp.com/fr/ride/853-loky-2-new.html</t>
  </si>
  <si>
    <t>https://www.agripp.com/fr/ride/854-maya-new.html</t>
  </si>
  <si>
    <t>https://www.agripp.com/fr/ride/867-milos-1-new.html</t>
  </si>
  <si>
    <t>https://www.agripp.com/fr/ride/868-milos-2-new.html</t>
  </si>
  <si>
    <t>https://www.agripp.com/fr/ride/869-milos-3-new.html</t>
  </si>
  <si>
    <t>https://www.agripp.com/fr/ride/855-mix-new.html</t>
  </si>
  <si>
    <t>https://www.agripp.com/fr/ride/883-odyssey-1-new.html</t>
  </si>
  <si>
    <t>https://www.agripp.com/fr/ride/856-pichu-new.html</t>
  </si>
  <si>
    <t>https://www.agripp.com/fr/ride/857-sigurd-1-new.html</t>
  </si>
  <si>
    <t>https://www.agripp.com/fr/ride/858-sigurd-2-new.html</t>
  </si>
  <si>
    <t>https://www.agripp.com/fr/ride/859-sila-1-new.html</t>
  </si>
  <si>
    <t>https://www.agripp.com/fr/ride/860-sila-2-new.html</t>
  </si>
  <si>
    <t>https://www.agripp.com/fr/ride/861-sila-3-new.html</t>
  </si>
  <si>
    <t>https://www.agripp.com/fr/ride/862-thor-1-new.html</t>
  </si>
  <si>
    <t>https://www.agripp.com/fr/ride/863-thor-2-new.html</t>
  </si>
  <si>
    <t>https://www.agripp.com/fr/ride/864-tika-new.html</t>
  </si>
  <si>
    <t>https://www.agripp.com/fr/ride/865-vox-1-new.html</t>
  </si>
  <si>
    <t>https://www.agripp.com/fr/ride/866-vox-2-new.html</t>
  </si>
  <si>
    <t>https://www.agripp.com/fr/ride/874-vox-3-new.html</t>
  </si>
  <si>
    <t>https://www.agripp.com/fr/ride-t25/902-prism-1-new.html</t>
  </si>
  <si>
    <t>https://www.agripp.com/fr/ride-t25/903-prism-2-new.html</t>
  </si>
  <si>
    <t>https://www.agripp.com/fr/ride-t25/904-prism-3-new.html</t>
  </si>
  <si>
    <t>https://www.agripp.com/fr/ride-t25/905-prism-4-new.html</t>
  </si>
  <si>
    <t>https://www.agripp.com/fr/ride-t25/906-prism-5-new.html</t>
  </si>
  <si>
    <t>https://www.agripp.com/fr/ride-t25/907-prism-6-new.html</t>
  </si>
  <si>
    <t>https://www.agripp.com/fr/ride-t25/908-prism-7-new.html</t>
  </si>
  <si>
    <t>https://www.agripp.com/fr/ride-t25/909-prism-8-new.html</t>
  </si>
  <si>
    <t>https://www.agripp.com/fr/ride-t25/911-cobra-2-new.html</t>
  </si>
  <si>
    <t>https://www.agripp.com/fr/ride-t25/912-cobra-3-new.html</t>
  </si>
  <si>
    <t>https://www.agripp.com/fr/ride-t25/913-cobra-4-new.html</t>
  </si>
  <si>
    <t>https://www.agripp.com/fr/ride-t25/914-cobra-5-new.html</t>
  </si>
  <si>
    <t>https://www.agripp.com/fr/ride-t25/915-cobra-6-new.html</t>
  </si>
  <si>
    <t>https://www.agripp.com/fr/ride-t25/916-cobra-7-new.html</t>
  </si>
  <si>
    <t>https://www.agripp.com/fr/thermoplastique-macros/832-aston.html</t>
  </si>
  <si>
    <t>https://www.agripp.com/fr/thermoplastique-macros/831-fenix.html</t>
  </si>
  <si>
    <t>https://www.agripp.com/fr/thermoplastique-macros/833-delta.html</t>
  </si>
  <si>
    <t>Ajout geodes, manta, shields. Vente de ABS en famille, + 10 PE sets dune asia pour CX, changement tout</t>
  </si>
  <si>
    <t>FULL RANGE XL (-5%)</t>
  </si>
  <si>
    <t>FULL RANGE LARGE (-5%)</t>
  </si>
  <si>
    <t>FULL RANGE MEDIUM (-5%)</t>
  </si>
  <si>
    <t>FULL RANGE MEDIUM(-5%)</t>
  </si>
  <si>
    <t xml:space="preserve">Shipping </t>
  </si>
  <si>
    <t xml:space="preserve">Address: </t>
  </si>
  <si>
    <t>RAL 4009</t>
  </si>
  <si>
    <t>2026-1,1</t>
  </si>
  <si>
    <t>ajout couleur Mint au PE</t>
  </si>
  <si>
    <t>Boulder Zone</t>
  </si>
  <si>
    <t>Warehouse 5, Al Tayer Warehouse</t>
  </si>
  <si>
    <t>Al Quoz 1, Dubai</t>
  </si>
  <si>
    <t>United Arab Emirates</t>
  </si>
  <si>
    <t>VAT: 104363333600003</t>
  </si>
  <si>
    <t>Samuel C</t>
  </si>
  <si>
    <t>samuel@boulderzone.ae</t>
  </si>
  <si>
    <t>7 to 7 S.R.L.</t>
  </si>
  <si>
    <t>VIA PASCOLO 6</t>
  </si>
  <si>
    <t>23842 BOSISIO PARINI (LC)</t>
  </si>
  <si>
    <t>ITALIA</t>
  </si>
  <si>
    <t>Partita IVA:03231000138</t>
  </si>
  <si>
    <t>Emanuele Sandionigi</t>
  </si>
  <si>
    <t>esandionigi@7to7.it</t>
  </si>
  <si>
    <t>Mountain Network B.V</t>
  </si>
  <si>
    <t>Olympus 27</t>
  </si>
  <si>
    <t>6832EL, Arnhem</t>
  </si>
  <si>
    <t>VAT nr NL8074.96.546.B04</t>
  </si>
  <si>
    <t>Victor Meulendijks</t>
  </si>
  <si>
    <t>Victor@setroutesetting.com</t>
  </si>
  <si>
    <t>De Stordeur</t>
  </si>
  <si>
    <t>AARSCHOTSESTEENWEG 112</t>
  </si>
  <si>
    <t>3012 Wilsele, Leuven</t>
  </si>
  <si>
    <t>BE0643.459.693</t>
  </si>
  <si>
    <t>Stien Wuytack</t>
  </si>
  <si>
    <t>info@destordeur.be</t>
  </si>
  <si>
    <t>AISSNSH</t>
  </si>
  <si>
    <t>Rue de la foulerie 12/2</t>
  </si>
  <si>
    <t>5660 Couvin</t>
  </si>
  <si>
    <t>TVA 0265.503.549</t>
  </si>
  <si>
    <t>Patrice Perazzoli</t>
  </si>
  <si>
    <t>patriceperazzoli@gmail.com</t>
  </si>
  <si>
    <t>Gymnase Moulin CARRON</t>
  </si>
  <si>
    <t>1 Chem. du Moulin Carron</t>
  </si>
  <si>
    <t>Dardilly 69570</t>
  </si>
  <si>
    <t>FR79216900720</t>
  </si>
  <si>
    <t>Sylvie THIBAUD</t>
  </si>
  <si>
    <t>s.thibaud@mairie-dardilly.fr</t>
  </si>
  <si>
    <t>9c Climbing V.O.F</t>
  </si>
  <si>
    <t>Milaanstraat 115</t>
  </si>
  <si>
    <t>6135 LH Sittard </t>
  </si>
  <si>
    <t>VAT nr. NL852336196B01</t>
  </si>
  <si>
    <t>Olivier Coenen</t>
  </si>
  <si>
    <t>+31 6 21207878</t>
  </si>
  <si>
    <t>SIA Falkors group</t>
  </si>
  <si>
    <t>"Jugla 1" – 8, Stopiņu pag.</t>
  </si>
  <si>
    <t>Ropažu nov., LV-2130</t>
  </si>
  <si>
    <t>Latvia</t>
  </si>
  <si>
    <t>VAT: LV40003297839</t>
  </si>
  <si>
    <t>Rolands Rugens</t>
  </si>
  <si>
    <t>rolands@climbingsolutions.lv</t>
  </si>
  <si>
    <t>Tipus Urbani LTD. </t>
  </si>
  <si>
    <t>10 Openhimer </t>
  </si>
  <si>
    <t>st. Rehovot</t>
  </si>
  <si>
    <t>Israel</t>
  </si>
  <si>
    <t>VAT - 516083136</t>
  </si>
  <si>
    <t>Ram Yaniv</t>
  </si>
  <si>
    <t>info@uclimb.co.il</t>
  </si>
  <si>
    <t xml:space="preserve"> Magyar Hegy- és Sportmászó Szövetség </t>
  </si>
  <si>
    <t>H-1034 Budapest</t>
  </si>
  <si>
    <t>Bécsi út 120</t>
  </si>
  <si>
    <t>Hungary</t>
  </si>
  <si>
    <t>VAT HU18172894</t>
  </si>
  <si>
    <t>Janos Harangi</t>
  </si>
  <si>
    <t>harangi.janos@mhssz.hu</t>
  </si>
  <si>
    <t>(Hungarian Mountaineering and Sport Climbing Federation)</t>
  </si>
  <si>
    <t>Rotko Outdoor Oy</t>
  </si>
  <si>
    <t>Ratamotie 42 V 17</t>
  </si>
  <si>
    <t>90800 Oulu</t>
  </si>
  <si>
    <t>Finland</t>
  </si>
  <si>
    <t>VAT: FI35595948</t>
  </si>
  <si>
    <t>Tuuka Peteri</t>
  </si>
  <si>
    <t>tuukka.peteri@rotkooutdoor.com</t>
  </si>
  <si>
    <t>AIX s.r.o</t>
  </si>
  <si>
    <t>Lukavecká 1732</t>
  </si>
  <si>
    <t>193 00 Prague 9</t>
  </si>
  <si>
    <t>Czech Republic</t>
  </si>
  <si>
    <t>VAT: CZ26754932</t>
  </si>
  <si>
    <t>Andrej Chrastina</t>
  </si>
  <si>
    <t>info@aix.cz</t>
  </si>
  <si>
    <t>Payment terms: 30 days net.
VAT exempt – intra-community supply, Article 138 EU Directive.
All goods remain the property of Agripp until full payment has been received.
Please mention invoice number as payment reference.</t>
  </si>
  <si>
    <t>Payment terms: 30 days net.
VAT exempt – export sale.
All goods remain the property of Agripp until full payment has been received.
Please mention invoice number as payment reference.</t>
  </si>
  <si>
    <t>Payment terms: 30 days net.
VAT 21% (Belgian VAT)
All goods remain the property of Agripp until full payment has been received.
Please mention invoice number as payment reference.</t>
  </si>
  <si>
    <t>Z-AGP0481-U4</t>
  </si>
  <si>
    <t>Blade "New"</t>
  </si>
  <si>
    <t>Z-AGP0482-U4</t>
  </si>
  <si>
    <t>Corner "New"</t>
  </si>
  <si>
    <t>Z-AGP0483-U4</t>
  </si>
  <si>
    <t>Z-AGP0484-U4</t>
  </si>
  <si>
    <t>Z-AGP0485-U4</t>
  </si>
  <si>
    <t>Kos "New"</t>
  </si>
  <si>
    <t>Z-AGP0486-U4</t>
  </si>
  <si>
    <t>Z-AGP0487-U4</t>
  </si>
  <si>
    <t>Z-AGP0488-U4</t>
  </si>
  <si>
    <t>Odyssey "New"</t>
  </si>
  <si>
    <t>Z-AGP0489-U4</t>
  </si>
  <si>
    <t>Puma</t>
  </si>
  <si>
    <t>Z-AGP0490-U4</t>
  </si>
  <si>
    <t xml:space="preserve">Track </t>
  </si>
  <si>
    <t>Ego</t>
  </si>
  <si>
    <t>Horus</t>
  </si>
  <si>
    <t>HE114</t>
  </si>
  <si>
    <t>Z-AGP0491-U3</t>
  </si>
  <si>
    <t>Z-AGP0492-U3</t>
  </si>
  <si>
    <t>https://www.agripp.com/fr/dune-t25/917-huge-1-2-new.html</t>
  </si>
  <si>
    <t>https://www.agripp.com/fr/dune-t25/919-huge-1-2-new.html</t>
  </si>
  <si>
    <t>https://www.agripp.com/fr/dune-t25/918-huge-2-2-new.html</t>
  </si>
  <si>
    <t>https://www.agripp.com/fr/dune-t25/920-huge-2-2-new.html</t>
  </si>
  <si>
    <t>Std Charges</t>
  </si>
  <si>
    <t>2026-1,2</t>
  </si>
  <si>
    <t>Alignement photos et sets (blade, track, etc etc), rajout de Kali (PE), rajout Facture (BE)</t>
  </si>
  <si>
    <t>Fin Right 2 XL</t>
  </si>
  <si>
    <t>2026-1,3</t>
  </si>
  <si>
    <t>Rajout de Prix de volumes bois Medium et XL</t>
  </si>
  <si>
    <t>HE115</t>
  </si>
  <si>
    <t>HE116</t>
  </si>
  <si>
    <t>HE117</t>
  </si>
  <si>
    <t>HE118</t>
  </si>
  <si>
    <t>HE119</t>
  </si>
  <si>
    <t>HE120</t>
  </si>
  <si>
    <t>HE121</t>
  </si>
  <si>
    <t>HE122</t>
  </si>
  <si>
    <t>HE123</t>
  </si>
  <si>
    <t>HE124</t>
  </si>
  <si>
    <t>HE125</t>
  </si>
  <si>
    <t>2026-1,4 (Eu)</t>
  </si>
  <si>
    <t>Changement de prix CX et rajout de derniers PE Dune Asia</t>
  </si>
  <si>
    <t>2026-1.4 (EU)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</si>
</sst>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1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 * #,##0.00_)\ &quot;€&quot;_ ;_ * \(#,##0.00\)\ &quot;€&quot;_ ;_ * &quot;-&quot;??_)\ &quot;€&quot;_ ;_ @_ 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d/m/yyyy"/>
    <numFmt numFmtId="169" formatCode="#,##0.00\ _€"/>
    <numFmt numFmtId="170" formatCode="#,##0.00\ &quot;€&quot;"/>
    <numFmt numFmtId="171" formatCode="0.000"/>
    <numFmt numFmtId="172" formatCode="000"/>
    <numFmt numFmtId="173" formatCode="#,##0\ &quot;€&quot;"/>
    <numFmt numFmtId="174" formatCode="_ [$¥-804]* #,##0.00_ ;_ [$¥-804]* \-#,##0.00_ ;_ [$¥-804]* &quot;-&quot;??_ ;_ @_ "/>
    <numFmt numFmtId="175" formatCode="[$$-409]#,##0.00"/>
    <numFmt numFmtId="176" formatCode="0.0%"/>
    <numFmt numFmtId="177" formatCode="#,##0.0\ &quot;€&quot;"/>
    <numFmt numFmtId="178" formatCode="0.0"/>
    <numFmt numFmtId="179" formatCode="_-&quot;£&quot;* #,##0.00_-;\-&quot;£&quot;* #,##0.00_-;_-&quot;£&quot;* &quot;-&quot;??_-;_-@_-"/>
    <numFmt numFmtId="180" formatCode="_-* #,##0.00\ _€_-;\-* #,##0.00\ _€_-;_-* &quot;-&quot;??\ _€_-;_-@_-"/>
    <numFmt numFmtId="181" formatCode="_ * #,##0_)\ &quot;€&quot;_ ;_ * \(#,##0\)\ &quot;€&quot;_ ;_ * &quot;-&quot;??_)\ &quot;€&quot;_ ;_ @_ "/>
    <numFmt numFmtId="182" formatCode="#,##0\ _€"/>
    <numFmt numFmtId="183" formatCode="@*_"/>
  </numFmts>
  <fonts count="169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venir"/>
      <family val="2"/>
    </font>
    <font>
      <sz val="11"/>
      <color theme="1"/>
      <name val="Avenir"/>
      <family val="2"/>
    </font>
    <font>
      <b/>
      <sz val="12"/>
      <color theme="0"/>
      <name val="Avenir"/>
      <family val="2"/>
    </font>
    <font>
      <sz val="10"/>
      <color theme="0"/>
      <name val="Avenir"/>
      <family val="2"/>
    </font>
    <font>
      <sz val="10"/>
      <color theme="1"/>
      <name val="Avenir"/>
      <family val="2"/>
    </font>
    <font>
      <b/>
      <sz val="10"/>
      <color theme="1"/>
      <name val="Avenir"/>
      <family val="2"/>
    </font>
    <font>
      <sz val="11"/>
      <color theme="1"/>
      <name val="Calibri"/>
      <family val="2"/>
    </font>
    <font>
      <b/>
      <sz val="11"/>
      <color rgb="FF000000"/>
      <name val="Arial"/>
      <family val="2"/>
    </font>
    <font>
      <b/>
      <sz val="12"/>
      <color rgb="FF000000"/>
      <name val="Calibri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</font>
    <font>
      <b/>
      <sz val="11"/>
      <color rgb="FFFFFFFF"/>
      <name val="Arial"/>
      <family val="2"/>
    </font>
    <font>
      <b/>
      <sz val="12"/>
      <color rgb="FFFFFFFF"/>
      <name val="Calibri"/>
      <family val="2"/>
    </font>
    <font>
      <sz val="8"/>
      <name val="Arial"/>
      <family val="2"/>
    </font>
    <font>
      <sz val="11"/>
      <color theme="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9"/>
      <name val="Calibri"/>
      <family val="2"/>
      <scheme val="major"/>
    </font>
    <font>
      <sz val="9"/>
      <color theme="0"/>
      <name val="Calibri"/>
      <family val="2"/>
      <scheme val="major"/>
    </font>
    <font>
      <sz val="9"/>
      <color rgb="FF000000"/>
      <name val="Calibri"/>
      <family val="2"/>
      <scheme val="major"/>
    </font>
    <font>
      <sz val="9"/>
      <color rgb="FFFFFFFF"/>
      <name val="Calibri"/>
      <family val="2"/>
      <scheme val="maj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Arial"/>
      <family val="2"/>
    </font>
    <font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2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36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3F3F3F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u/>
      <sz val="11"/>
      <color theme="10"/>
      <name val="Arial"/>
      <family val="2"/>
    </font>
    <font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 (Corps)"/>
    </font>
    <font>
      <sz val="2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 (Corps)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charset val="186"/>
      <scheme val="minor"/>
    </font>
    <font>
      <sz val="9"/>
      <color rgb="FF00B050"/>
      <name val="Calibri"/>
      <family val="2"/>
      <scheme val="minor"/>
    </font>
    <font>
      <sz val="11"/>
      <color theme="2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rgb="FFFFFFFF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0"/>
      <name val="Calibri"/>
      <family val="2"/>
      <scheme val="minor"/>
    </font>
    <font>
      <b/>
      <i/>
      <sz val="22"/>
      <color theme="0"/>
      <name val="Calibri"/>
      <family val="2"/>
      <scheme val="minor"/>
    </font>
    <font>
      <i/>
      <sz val="36"/>
      <color theme="0"/>
      <name val="Calibri"/>
      <family val="2"/>
      <scheme val="minor"/>
    </font>
    <font>
      <i/>
      <sz val="24"/>
      <color theme="0"/>
      <name val="Calibri"/>
      <family val="2"/>
      <scheme val="minor"/>
    </font>
    <font>
      <b/>
      <sz val="11"/>
      <name val="Calibri"/>
      <family val="2"/>
      <scheme val="major"/>
    </font>
    <font>
      <b/>
      <sz val="11"/>
      <color theme="0"/>
      <name val="Calibri"/>
      <family val="2"/>
      <scheme val="major"/>
    </font>
    <font>
      <b/>
      <sz val="11"/>
      <color rgb="FF000000"/>
      <name val="Calibri"/>
      <family val="2"/>
      <scheme val="major"/>
    </font>
    <font>
      <b/>
      <sz val="11"/>
      <color rgb="FFFFFFFF"/>
      <name val="Calibri"/>
      <family val="2"/>
      <scheme val="major"/>
    </font>
    <font>
      <b/>
      <sz val="11"/>
      <color theme="1"/>
      <name val="Calibri"/>
      <family val="2"/>
      <scheme val="major"/>
    </font>
    <font>
      <b/>
      <sz val="8"/>
      <name val="Calibri"/>
      <family val="2"/>
      <scheme val="minor"/>
    </font>
    <font>
      <b/>
      <sz val="11"/>
      <name val="Calibri"/>
      <family val="2"/>
    </font>
    <font>
      <b/>
      <sz val="8"/>
      <name val="Calibri"/>
      <family val="2"/>
    </font>
    <font>
      <sz val="28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1"/>
      <name val="Calibri"/>
      <family val="2"/>
    </font>
    <font>
      <sz val="11"/>
      <color theme="0"/>
      <name val="Calibri"/>
      <family val="2"/>
    </font>
    <font>
      <sz val="12"/>
      <name val="Book Antiqua"/>
      <family val="1"/>
      <charset val="186"/>
    </font>
    <font>
      <sz val="12"/>
      <name val="宋体"/>
      <family val="3"/>
      <charset val="134"/>
    </font>
    <font>
      <b/>
      <sz val="8"/>
      <color rgb="FFFF0000"/>
      <name val="Calibri"/>
      <family val="2"/>
    </font>
    <font>
      <b/>
      <sz val="8"/>
      <color rgb="FFFF0000"/>
      <name val="Calibri"/>
      <family val="2"/>
      <scheme val="minor"/>
    </font>
    <font>
      <b/>
      <sz val="9"/>
      <name val="Calibri"/>
      <family val="2"/>
      <scheme val="minor"/>
    </font>
    <font>
      <b/>
      <sz val="8"/>
      <color rgb="FF000000"/>
      <name val="Calibri"/>
      <family val="2"/>
    </font>
    <font>
      <b/>
      <sz val="24"/>
      <color theme="0"/>
      <name val="Calibri"/>
      <family val="2"/>
      <scheme val="minor"/>
    </font>
    <font>
      <b/>
      <sz val="8"/>
      <color rgb="FFFFFFFF"/>
      <name val="Calibri"/>
      <family val="2"/>
    </font>
    <font>
      <b/>
      <sz val="9"/>
      <color rgb="FF000000"/>
      <name val="Calibri"/>
      <family val="2"/>
    </font>
    <font>
      <sz val="12"/>
      <name val="Calibri"/>
      <family val="2"/>
    </font>
    <font>
      <u/>
      <sz val="11"/>
      <color rgb="FF0070C0"/>
      <name val="Arial"/>
      <family val="2"/>
    </font>
    <font>
      <u/>
      <sz val="11"/>
      <color rgb="FF0070C0"/>
      <name val="Calibri"/>
      <family val="2"/>
    </font>
    <font>
      <sz val="10"/>
      <name val="Calibri"/>
      <family val="2"/>
    </font>
    <font>
      <sz val="11"/>
      <color rgb="FFFF0000"/>
      <name val="Arial"/>
      <family val="2"/>
    </font>
    <font>
      <sz val="11"/>
      <color theme="4"/>
      <name val="Arial"/>
      <family val="2"/>
    </font>
    <font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b/>
      <u/>
      <sz val="18"/>
      <color rgb="FF0070C0"/>
      <name val="Calibri"/>
      <family val="2"/>
    </font>
    <font>
      <b/>
      <sz val="18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rgb="FF000000"/>
      <name val="Calibri"/>
      <family val="2"/>
    </font>
    <font>
      <b/>
      <sz val="16"/>
      <color rgb="FFFFFFFF"/>
      <name val="Calibri"/>
      <family val="2"/>
    </font>
    <font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1"/>
      <name val="Calibri"/>
      <family val="2"/>
      <scheme val="maj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sz val="8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sz val="11"/>
      <color theme="1"/>
      <name val="Symbol"/>
      <family val="1"/>
      <charset val="2"/>
    </font>
    <font>
      <b/>
      <sz val="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i/>
      <sz val="22"/>
      <color rgb="FFFF0000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sz val="9"/>
      <color theme="6" tint="-0.249977111117893"/>
      <name val="Calibri"/>
      <family val="2"/>
      <scheme val="major"/>
    </font>
    <font>
      <i/>
      <sz val="24"/>
      <color rgb="FFFF0000"/>
      <name val="Calibri"/>
      <family val="2"/>
      <scheme val="minor"/>
    </font>
    <font>
      <i/>
      <sz val="28"/>
      <color rgb="FFFF0000"/>
      <name val="Calibri"/>
      <family val="2"/>
      <scheme val="minor"/>
    </font>
    <font>
      <i/>
      <sz val="26"/>
      <color rgb="FFFF0000"/>
      <name val="Calibri"/>
      <family val="2"/>
      <scheme val="minor"/>
    </font>
    <font>
      <b/>
      <i/>
      <sz val="36"/>
      <color theme="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4"/>
      <color theme="6" tint="-0.249977111117893"/>
      <name val="Calibri"/>
      <family val="2"/>
      <scheme val="minor"/>
    </font>
    <font>
      <sz val="9"/>
      <name val="Calibri"/>
      <family val="2"/>
      <scheme val="minor"/>
    </font>
    <font>
      <b/>
      <sz val="13.5"/>
      <color theme="1"/>
      <name val="Arial"/>
      <family val="2"/>
    </font>
    <font>
      <sz val="14"/>
      <name val="Calibri"/>
      <family val="2"/>
      <scheme val="minor"/>
    </font>
    <font>
      <u/>
      <sz val="18"/>
      <color rgb="FF0070C0"/>
      <name val="Arial"/>
      <family val="2"/>
    </font>
    <font>
      <u/>
      <sz val="14"/>
      <color rgb="FF0070C0"/>
      <name val="Calibri"/>
      <family val="2"/>
    </font>
    <font>
      <sz val="36"/>
      <name val="Calibri"/>
      <family val="2"/>
      <scheme val="minor"/>
    </font>
    <font>
      <sz val="12"/>
      <color rgb="FF222222"/>
      <name val="Arial"/>
      <family val="2"/>
    </font>
    <font>
      <sz val="12"/>
      <color rgb="FF000000"/>
      <name val="Tahoma"/>
      <family val="2"/>
    </font>
    <font>
      <sz val="10"/>
      <color rgb="FF000000"/>
      <name val="Tahoma"/>
      <family val="2"/>
    </font>
    <font>
      <b/>
      <sz val="14"/>
      <color theme="6" tint="-0.249977111117893"/>
      <name val="Calibri"/>
      <family val="2"/>
      <scheme val="minor"/>
    </font>
    <font>
      <sz val="8"/>
      <color rgb="FF000000"/>
      <name val="Tahoma"/>
      <family val="2"/>
    </font>
  </fonts>
  <fills count="136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  <fill>
      <patternFill patternType="solid">
        <fgColor theme="4"/>
        <bgColor theme="4"/>
      </patternFill>
    </fill>
    <fill>
      <patternFill patternType="solid">
        <fgColor rgb="FFDEEAF6"/>
        <bgColor rgb="FFDEEAF6"/>
      </patternFill>
    </fill>
    <fill>
      <patternFill patternType="solid">
        <fgColor rgb="FF595959"/>
        <bgColor rgb="FF595959"/>
      </patternFill>
    </fill>
    <fill>
      <patternFill patternType="solid">
        <fgColor rgb="FF3F3F3F"/>
        <bgColor rgb="FF3F3F3F"/>
      </patternFill>
    </fill>
    <fill>
      <patternFill patternType="solid">
        <fgColor rgb="FFF2F9FF"/>
        <bgColor rgb="FFF2F9FF"/>
      </patternFill>
    </fill>
    <fill>
      <patternFill patternType="solid">
        <fgColor rgb="FFFCDB00"/>
        <bgColor rgb="FFFCDB00"/>
      </patternFill>
    </fill>
    <fill>
      <patternFill patternType="solid">
        <fgColor rgb="FF3366FF"/>
        <bgColor rgb="FF3366FF"/>
      </patternFill>
    </fill>
    <fill>
      <patternFill patternType="solid">
        <fgColor rgb="FF9552DE"/>
        <bgColor rgb="FF9552DE"/>
      </patternFill>
    </fill>
    <fill>
      <patternFill patternType="solid">
        <fgColor rgb="FFFF6600"/>
        <bgColor rgb="FFFF6600"/>
      </patternFill>
    </fill>
    <fill>
      <patternFill patternType="solid">
        <fgColor rgb="FF42DD2E"/>
        <bgColor rgb="FF42DD2E"/>
      </patternFill>
    </fill>
    <fill>
      <patternFill patternType="solid">
        <fgColor rgb="FFFF63C1"/>
        <bgColor rgb="FFFF63C1"/>
      </patternFill>
    </fill>
    <fill>
      <patternFill patternType="solid">
        <fgColor rgb="FFFFFF00"/>
        <bgColor rgb="FFFFFF00"/>
      </patternFill>
    </fill>
    <fill>
      <patternFill patternType="solid">
        <fgColor rgb="FF1CA84F"/>
        <bgColor rgb="FF1CA84F"/>
      </patternFill>
    </fill>
    <fill>
      <patternFill patternType="solid">
        <fgColor rgb="FF065636"/>
        <bgColor rgb="FF065636"/>
      </patternFill>
    </fill>
    <fill>
      <patternFill patternType="solid">
        <fgColor rgb="FFEA871C"/>
        <bgColor rgb="FFEA871C"/>
      </patternFill>
    </fill>
    <fill>
      <patternFill patternType="solid">
        <fgColor rgb="FF8C8C89"/>
        <bgColor rgb="FF8C8C89"/>
      </patternFill>
    </fill>
    <fill>
      <patternFill patternType="solid">
        <fgColor rgb="FF0C0C0C"/>
        <bgColor rgb="FF0C0C0C"/>
      </patternFill>
    </fill>
    <fill>
      <patternFill patternType="solid">
        <fgColor rgb="FFC074FF"/>
        <bgColor rgb="FFC074FF"/>
      </patternFill>
    </fill>
    <fill>
      <patternFill patternType="solid">
        <fgColor theme="1" tint="0.34998626667073579"/>
        <bgColor rgb="FF595959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rgb="FF0A0A0A"/>
        <bgColor rgb="FF000000"/>
      </patternFill>
    </fill>
    <fill>
      <patternFill patternType="solid">
        <fgColor rgb="FFD7FF0D"/>
        <bgColor rgb="FF000000"/>
      </patternFill>
    </fill>
    <fill>
      <patternFill patternType="solid">
        <fgColor rgb="FFFF89EE"/>
        <bgColor rgb="FF000000"/>
      </patternFill>
    </fill>
    <fill>
      <patternFill patternType="solid">
        <fgColor rgb="FF66FF33"/>
        <bgColor rgb="FF000000"/>
      </patternFill>
    </fill>
    <fill>
      <patternFill patternType="solid">
        <fgColor rgb="FF60497A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249977111117893"/>
        <bgColor rgb="FF595959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B0F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theme="4"/>
      </patternFill>
    </fill>
    <fill>
      <patternFill patternType="solid">
        <fgColor theme="9" tint="0.79998168889431442"/>
        <bgColor rgb="FFDEEAF6"/>
      </patternFill>
    </fill>
    <fill>
      <patternFill patternType="solid">
        <fgColor theme="0"/>
        <bgColor theme="4"/>
      </patternFill>
    </fill>
    <fill>
      <patternFill patternType="solid">
        <fgColor theme="0"/>
        <bgColor rgb="FFDEEAF6"/>
      </patternFill>
    </fill>
    <fill>
      <patternFill patternType="solid">
        <fgColor rgb="FFFF960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4" tint="0.79998168889431442"/>
        <bgColor rgb="FFDEEAF6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81C0BB"/>
        <bgColor rgb="FF000000"/>
      </patternFill>
    </fill>
    <fill>
      <patternFill patternType="solid">
        <fgColor rgb="FF00B0F0"/>
        <bgColor rgb="FF00B0F0"/>
      </patternFill>
    </fill>
    <fill>
      <patternFill patternType="solid">
        <fgColor rgb="FF0A0A0A"/>
        <bgColor rgb="FF0A0A0A"/>
      </patternFill>
    </fill>
    <fill>
      <patternFill patternType="solid">
        <fgColor rgb="FFCC66FF"/>
        <bgColor indexed="64"/>
      </patternFill>
    </fill>
    <fill>
      <patternFill patternType="solid">
        <fgColor rgb="FF008F39"/>
        <bgColor rgb="FF008F39"/>
      </patternFill>
    </fill>
    <fill>
      <patternFill patternType="solid">
        <fgColor rgb="FFFA4CDD"/>
        <bgColor rgb="FF008F39"/>
      </patternFill>
    </fill>
    <fill>
      <patternFill patternType="solid">
        <fgColor theme="0"/>
        <bgColor rgb="FF008F39"/>
      </patternFill>
    </fill>
    <fill>
      <patternFill patternType="solid">
        <fgColor rgb="FFFFFF00"/>
        <bgColor rgb="FFEDFF21"/>
      </patternFill>
    </fill>
    <fill>
      <patternFill patternType="solid">
        <fgColor theme="6"/>
        <bgColor rgb="FFFF0000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rgb="FF0070C0"/>
        <bgColor rgb="FF0070C0"/>
      </patternFill>
    </fill>
    <fill>
      <patternFill patternType="solid">
        <fgColor rgb="FF68D2DF"/>
        <bgColor rgb="FF000000"/>
      </patternFill>
    </fill>
    <fill>
      <patternFill patternType="solid">
        <fgColor rgb="FF00B050"/>
        <bgColor rgb="FF00B050"/>
      </patternFill>
    </fill>
    <fill>
      <patternFill patternType="solid">
        <fgColor rgb="FF8FAD15"/>
        <bgColor rgb="FF000000"/>
      </patternFill>
    </fill>
    <fill>
      <patternFill patternType="solid">
        <fgColor rgb="FFEDFF21"/>
        <bgColor rgb="FFEDFF21"/>
      </patternFill>
    </fill>
    <fill>
      <patternFill patternType="solid">
        <fgColor rgb="FFF8F200"/>
        <bgColor rgb="FFF8F200"/>
      </patternFill>
    </fill>
    <fill>
      <patternFill patternType="solid">
        <fgColor rgb="FFFFC000"/>
        <bgColor rgb="FFFFC000"/>
      </patternFill>
    </fill>
    <fill>
      <patternFill patternType="solid">
        <fgColor rgb="FFFF0066"/>
        <bgColor rgb="FFFF0066"/>
      </patternFill>
    </fill>
    <fill>
      <patternFill patternType="solid">
        <fgColor rgb="FF924E7D"/>
        <bgColor rgb="FF924E7D"/>
      </patternFill>
    </fill>
    <fill>
      <patternFill patternType="solid">
        <fgColor rgb="FF8673A1"/>
        <bgColor rgb="FF8673A1"/>
      </patternFill>
    </fill>
    <fill>
      <patternFill patternType="solid">
        <fgColor rgb="FFD0D0D0"/>
        <bgColor rgb="FFD0D0D0"/>
      </patternFill>
    </fill>
    <fill>
      <patternFill patternType="solid">
        <fgColor rgb="FF794D3E"/>
        <bgColor rgb="FF000000"/>
      </patternFill>
    </fill>
    <fill>
      <patternFill patternType="solid">
        <fgColor rgb="FFD7FF0D"/>
        <bgColor rgb="FFD7FF0D"/>
      </patternFill>
    </fill>
    <fill>
      <patternFill patternType="solid">
        <fgColor rgb="FFFCCF60"/>
        <bgColor rgb="FFFCCF60"/>
      </patternFill>
    </fill>
    <fill>
      <patternFill patternType="solid">
        <fgColor rgb="FFFF89EE"/>
        <bgColor rgb="FFFF89EE"/>
      </patternFill>
    </fill>
    <fill>
      <patternFill patternType="solid">
        <fgColor rgb="FF66FF33"/>
        <bgColor rgb="FF66FF33"/>
      </patternFill>
    </fill>
    <fill>
      <patternFill patternType="solid">
        <fgColor theme="2"/>
        <bgColor rgb="FF000000"/>
      </patternFill>
    </fill>
    <fill>
      <patternFill patternType="solid">
        <fgColor theme="6"/>
        <bgColor indexed="64"/>
      </patternFill>
    </fill>
    <fill>
      <patternFill patternType="solid">
        <fgColor rgb="FFF77331"/>
        <bgColor rgb="FF000000"/>
      </patternFill>
    </fill>
    <fill>
      <patternFill patternType="solid">
        <fgColor rgb="FF924E7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9ED6"/>
        <bgColor indexed="64"/>
      </patternFill>
    </fill>
    <fill>
      <patternFill patternType="solid">
        <fgColor rgb="FF68D2DF"/>
        <bgColor indexed="64"/>
      </patternFill>
    </fill>
    <fill>
      <patternFill patternType="solid">
        <fgColor rgb="FF81C0BB"/>
        <bgColor indexed="64"/>
      </patternFill>
    </fill>
    <fill>
      <patternFill patternType="solid">
        <fgColor rgb="FF8FAD15"/>
        <bgColor indexed="64"/>
      </patternFill>
    </fill>
    <fill>
      <patternFill patternType="solid">
        <fgColor rgb="FFEDFF21"/>
        <bgColor indexed="64"/>
      </patternFill>
    </fill>
    <fill>
      <patternFill patternType="solid">
        <fgColor rgb="FFF8F2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8673A1"/>
        <bgColor indexed="64"/>
      </patternFill>
    </fill>
    <fill>
      <patternFill patternType="solid">
        <fgColor rgb="FF0A0A0A"/>
        <bgColor indexed="64"/>
      </patternFill>
    </fill>
    <fill>
      <patternFill patternType="solid">
        <fgColor rgb="FFD0D0D0"/>
        <bgColor indexed="64"/>
      </patternFill>
    </fill>
    <fill>
      <patternFill patternType="solid">
        <fgColor rgb="FFD7FF0D"/>
        <bgColor indexed="64"/>
      </patternFill>
    </fill>
    <fill>
      <patternFill patternType="solid">
        <fgColor rgb="FFFCCF60"/>
        <bgColor indexed="64"/>
      </patternFill>
    </fill>
    <fill>
      <patternFill patternType="solid">
        <fgColor rgb="FFFF89EE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theme="6" tint="0.79998168889431442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theme="6" tint="0.79998168889431442"/>
      </patternFill>
    </fill>
    <fill>
      <patternFill patternType="solid">
        <fgColor rgb="FF99CCFF"/>
        <bgColor theme="6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F0000"/>
      </patternFill>
    </fill>
    <fill>
      <patternFill patternType="solid">
        <fgColor theme="0" tint="-4.9989318521683403E-2"/>
        <bgColor theme="6" tint="0.79998168889431442"/>
      </patternFill>
    </fill>
    <fill>
      <patternFill patternType="solid">
        <fgColor theme="4" tint="0.39997558519241921"/>
        <bgColor theme="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DEEAF6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4F4ED"/>
        <bgColor indexed="64"/>
      </patternFill>
    </fill>
    <fill>
      <patternFill patternType="solid">
        <fgColor rgb="FF008F39"/>
        <bgColor indexed="64"/>
      </patternFill>
    </fill>
    <fill>
      <patternFill patternType="solid">
        <fgColor rgb="FF8BC53F"/>
        <bgColor indexed="64"/>
      </patternFill>
    </fill>
    <fill>
      <patternFill patternType="solid">
        <fgColor rgb="FFADDB41"/>
        <bgColor indexed="64"/>
      </patternFill>
    </fill>
    <fill>
      <patternFill patternType="solid">
        <fgColor rgb="FF57A639"/>
        <bgColor indexed="64"/>
      </patternFill>
    </fill>
    <fill>
      <patternFill patternType="solid">
        <fgColor rgb="FF32662D"/>
        <bgColor indexed="64"/>
      </patternFill>
    </fill>
    <fill>
      <patternFill patternType="solid">
        <fgColor rgb="FFF9E814"/>
        <bgColor indexed="64"/>
      </patternFill>
    </fill>
    <fill>
      <patternFill patternType="solid">
        <fgColor rgb="FFCC0605"/>
        <bgColor indexed="64"/>
      </patternFill>
    </fill>
    <fill>
      <patternFill patternType="solid">
        <fgColor rgb="FFFFE265"/>
        <bgColor indexed="64"/>
      </patternFill>
    </fill>
    <fill>
      <patternFill patternType="solid">
        <fgColor rgb="FFFF7514"/>
        <bgColor indexed="64"/>
      </patternFill>
    </fill>
    <fill>
      <patternFill patternType="solid">
        <fgColor rgb="FFFF8200"/>
        <bgColor indexed="64"/>
      </patternFill>
    </fill>
    <fill>
      <patternFill patternType="solid">
        <fgColor rgb="FFF54021"/>
        <bgColor indexed="64"/>
      </patternFill>
    </fill>
    <fill>
      <patternFill patternType="solid">
        <fgColor rgb="FF0099D6"/>
        <bgColor indexed="64"/>
      </patternFill>
    </fill>
    <fill>
      <patternFill patternType="solid">
        <fgColor rgb="FF00A9CE"/>
        <bgColor indexed="64"/>
      </patternFill>
    </fill>
    <fill>
      <patternFill patternType="solid">
        <fgColor rgb="FF7DB5B5"/>
        <bgColor indexed="64"/>
      </patternFill>
    </fill>
    <fill>
      <patternFill patternType="solid">
        <fgColor rgb="FF844C82"/>
        <bgColor indexed="64"/>
      </patternFill>
    </fill>
    <fill>
      <patternFill patternType="solid">
        <fgColor rgb="FF9650A0"/>
        <bgColor indexed="64"/>
      </patternFill>
    </fill>
    <fill>
      <patternFill patternType="solid">
        <fgColor theme="2" tint="-0.34998626667073579"/>
        <bgColor indexed="64"/>
      </patternFill>
    </fill>
    <fill>
      <patternFill patternType="solid">
        <fgColor rgb="FF6A3B24"/>
        <bgColor indexed="64"/>
      </patternFill>
    </fill>
    <fill>
      <patternFill patternType="solid">
        <fgColor rgb="FF6E8C55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theme="1" tint="0.34998626667073579"/>
        <bgColor theme="6" tint="0.79998168889431442"/>
      </patternFill>
    </fill>
    <fill>
      <patternFill patternType="solid">
        <fgColor theme="5"/>
        <bgColor theme="6" tint="0.79998168889431442"/>
      </patternFill>
    </fill>
  </fills>
  <borders count="20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theme="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theme="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3" tint="0.34998626667073579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/>
      <right/>
      <top/>
      <bottom style="thin">
        <color theme="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2"/>
      </left>
      <right style="thin">
        <color theme="0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0"/>
      </right>
      <top style="thin">
        <color theme="2"/>
      </top>
      <bottom/>
      <diagonal/>
    </border>
    <border>
      <left style="thin">
        <color theme="2"/>
      </left>
      <right/>
      <top style="thin">
        <color theme="0"/>
      </top>
      <bottom style="thin">
        <color theme="2"/>
      </bottom>
      <diagonal/>
    </border>
    <border>
      <left/>
      <right/>
      <top style="thin">
        <color theme="0"/>
      </top>
      <bottom style="thin">
        <color theme="2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 tint="-0.1499984740745262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 tint="-0.149998474074526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2"/>
      </bottom>
      <diagonal/>
    </border>
    <border>
      <left/>
      <right/>
      <top style="thin">
        <color theme="0"/>
      </top>
      <bottom/>
      <diagonal/>
    </border>
    <border>
      <left style="thin">
        <color theme="2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6"/>
      </left>
      <right style="thin">
        <color theme="6" tint="0.39997558519241921"/>
      </right>
      <top style="thin">
        <color theme="6" tint="0.3999755851924192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theme="2"/>
      </left>
      <right/>
      <top/>
      <bottom style="thin">
        <color theme="0"/>
      </bottom>
      <diagonal/>
    </border>
    <border>
      <left/>
      <right style="thin">
        <color theme="2"/>
      </right>
      <top/>
      <bottom style="thin">
        <color theme="0"/>
      </bottom>
      <diagonal/>
    </border>
    <border>
      <left/>
      <right/>
      <top style="thin">
        <color theme="2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2"/>
      </left>
      <right/>
      <top style="thin">
        <color theme="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6"/>
      </bottom>
      <diagonal/>
    </border>
    <border>
      <left/>
      <right style="thin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6"/>
      </right>
      <top style="thin">
        <color theme="0" tint="-0.14999847407452621"/>
      </top>
      <bottom/>
      <diagonal/>
    </border>
    <border>
      <left style="thin">
        <color indexed="64"/>
      </left>
      <right/>
      <top style="thin">
        <color theme="2"/>
      </top>
      <bottom/>
      <diagonal/>
    </border>
    <border>
      <left style="thin">
        <color theme="6"/>
      </left>
      <right/>
      <top style="medium">
        <color theme="6"/>
      </top>
      <bottom/>
      <diagonal/>
    </border>
    <border>
      <left style="thin">
        <color indexed="64"/>
      </left>
      <right/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thin">
        <color theme="0" tint="-0.14999847407452621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 style="thin">
        <color theme="6"/>
      </left>
      <right/>
      <top style="thin">
        <color theme="6" tint="0.39997558519241921"/>
      </top>
      <bottom/>
      <diagonal/>
    </border>
    <border>
      <left style="thin">
        <color theme="6"/>
      </left>
      <right/>
      <top style="thin">
        <color theme="2"/>
      </top>
      <bottom/>
      <diagonal/>
    </border>
    <border>
      <left style="thin">
        <color theme="2"/>
      </left>
      <right/>
      <top style="thin">
        <color theme="6"/>
      </top>
      <bottom/>
      <diagonal/>
    </border>
    <border>
      <left style="thin">
        <color theme="2"/>
      </left>
      <right/>
      <top style="thin">
        <color theme="6" tint="0.39997558519241921"/>
      </top>
      <bottom/>
      <diagonal/>
    </border>
    <border>
      <left style="thin">
        <color theme="6" tint="0.39997558519241921"/>
      </left>
      <right/>
      <top style="thin">
        <color theme="6" tint="0.39997558519241921"/>
      </top>
      <bottom/>
      <diagonal/>
    </border>
    <border>
      <left style="thin">
        <color theme="6" tint="0.39997558519241921"/>
      </left>
      <right style="thin">
        <color theme="6"/>
      </right>
      <top style="thin">
        <color theme="6" tint="0.39997558519241921"/>
      </top>
      <bottom/>
      <diagonal/>
    </border>
    <border>
      <left style="thin">
        <color theme="6"/>
      </left>
      <right style="thin">
        <color theme="6"/>
      </right>
      <top style="medium">
        <color theme="6"/>
      </top>
      <bottom/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  <border>
      <left style="thin">
        <color theme="6"/>
      </left>
      <right style="thin">
        <color theme="6"/>
      </right>
      <top/>
      <bottom/>
      <diagonal/>
    </border>
    <border>
      <left style="thin">
        <color theme="6"/>
      </left>
      <right style="thin">
        <color theme="6"/>
      </right>
      <top/>
      <bottom style="thin">
        <color theme="6"/>
      </bottom>
      <diagonal/>
    </border>
    <border>
      <left style="thin">
        <color theme="6"/>
      </left>
      <right/>
      <top style="medium">
        <color indexed="64"/>
      </top>
      <bottom/>
      <diagonal/>
    </border>
    <border>
      <left style="thin">
        <color theme="6"/>
      </left>
      <right style="thin">
        <color theme="6"/>
      </right>
      <top style="medium">
        <color indexed="64"/>
      </top>
      <bottom/>
      <diagonal/>
    </border>
    <border>
      <left style="medium">
        <color indexed="64"/>
      </left>
      <right/>
      <top style="thin">
        <color theme="6"/>
      </top>
      <bottom/>
      <diagonal/>
    </border>
    <border>
      <left style="medium">
        <color indexed="64"/>
      </left>
      <right/>
      <top style="thin">
        <color theme="6"/>
      </top>
      <bottom style="medium">
        <color indexed="64"/>
      </bottom>
      <diagonal/>
    </border>
    <border>
      <left style="thin">
        <color theme="6"/>
      </left>
      <right/>
      <top style="thin">
        <color theme="6"/>
      </top>
      <bottom style="medium">
        <color indexed="64"/>
      </bottom>
      <diagonal/>
    </border>
    <border>
      <left style="thin">
        <color theme="6"/>
      </left>
      <right style="thin">
        <color theme="6"/>
      </right>
      <top/>
      <bottom style="medium">
        <color indexed="64"/>
      </bottom>
      <diagonal/>
    </border>
    <border>
      <left style="thin">
        <color theme="6"/>
      </left>
      <right/>
      <top style="medium">
        <color theme="6"/>
      </top>
      <bottom style="medium">
        <color indexed="64"/>
      </bottom>
      <diagonal/>
    </border>
    <border>
      <left style="thin">
        <color indexed="64"/>
      </left>
      <right/>
      <top style="thin">
        <color theme="0"/>
      </top>
      <bottom style="thin">
        <color theme="2"/>
      </bottom>
      <diagonal/>
    </border>
    <border>
      <left/>
      <right style="thin">
        <color theme="0"/>
      </right>
      <top style="thin">
        <color theme="0"/>
      </top>
      <bottom style="thin">
        <color theme="2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6"/>
      </left>
      <right style="hair">
        <color theme="6"/>
      </right>
      <top style="medium">
        <color indexed="64"/>
      </top>
      <bottom/>
      <diagonal/>
    </border>
    <border>
      <left style="hair">
        <color theme="6"/>
      </left>
      <right style="hair">
        <color theme="6"/>
      </right>
      <top style="medium">
        <color indexed="64"/>
      </top>
      <bottom/>
      <diagonal/>
    </border>
    <border>
      <left style="hair">
        <color theme="6"/>
      </left>
      <right/>
      <top style="medium">
        <color indexed="64"/>
      </top>
      <bottom/>
      <diagonal/>
    </border>
    <border>
      <left style="thin">
        <color theme="6"/>
      </left>
      <right style="hair">
        <color theme="6"/>
      </right>
      <top/>
      <bottom/>
      <diagonal/>
    </border>
    <border>
      <left style="hair">
        <color theme="6"/>
      </left>
      <right style="hair">
        <color theme="6"/>
      </right>
      <top/>
      <bottom/>
      <diagonal/>
    </border>
    <border>
      <left style="hair">
        <color theme="6"/>
      </left>
      <right/>
      <top/>
      <bottom/>
      <diagonal/>
    </border>
    <border>
      <left style="thin">
        <color theme="6"/>
      </left>
      <right style="hair">
        <color theme="6"/>
      </right>
      <top/>
      <bottom style="medium">
        <color indexed="64"/>
      </bottom>
      <diagonal/>
    </border>
    <border>
      <left style="hair">
        <color theme="6"/>
      </left>
      <right style="hair">
        <color theme="6"/>
      </right>
      <top/>
      <bottom style="medium">
        <color indexed="64"/>
      </bottom>
      <diagonal/>
    </border>
    <border>
      <left style="hair">
        <color theme="6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theme="6"/>
      </bottom>
      <diagonal/>
    </border>
    <border>
      <left style="thin">
        <color theme="2"/>
      </left>
      <right/>
      <top style="thin">
        <color theme="0" tint="-0.14999847407452621"/>
      </top>
      <bottom/>
      <diagonal/>
    </border>
    <border>
      <left style="thin">
        <color theme="2"/>
      </left>
      <right/>
      <top/>
      <bottom style="thin">
        <color theme="0" tint="-0.14999847407452621"/>
      </bottom>
      <diagonal/>
    </border>
    <border>
      <left/>
      <right style="thin">
        <color theme="2"/>
      </right>
      <top style="thin">
        <color theme="0"/>
      </top>
      <bottom style="thin">
        <color theme="2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hair">
        <color theme="1"/>
      </left>
      <right style="hair">
        <color theme="1"/>
      </right>
      <top/>
      <bottom style="hair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hair">
        <color indexed="64"/>
      </left>
      <right style="hair">
        <color theme="1"/>
      </right>
      <top style="hair">
        <color indexed="64"/>
      </top>
      <bottom/>
      <diagonal/>
    </border>
    <border>
      <left style="hair">
        <color indexed="64"/>
      </left>
      <right style="hair">
        <color theme="1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/>
      <bottom/>
      <diagonal/>
    </border>
    <border diagonalDown="1">
      <left style="thin">
        <color theme="1"/>
      </left>
      <right style="thin">
        <color theme="1"/>
      </right>
      <top style="thin">
        <color theme="1"/>
      </top>
      <bottom/>
      <diagonal style="thin">
        <color theme="1"/>
      </diagonal>
    </border>
    <border diagonalDown="1">
      <left style="thin">
        <color theme="1"/>
      </left>
      <right style="thin">
        <color theme="1"/>
      </right>
      <top/>
      <bottom style="thin">
        <color theme="1"/>
      </bottom>
      <diagonal style="thin">
        <color theme="1"/>
      </diagonal>
    </border>
    <border>
      <left style="thin">
        <color theme="6"/>
      </left>
      <right style="thin">
        <color theme="6"/>
      </right>
      <top/>
      <bottom style="medium">
        <color theme="1"/>
      </bottom>
      <diagonal/>
    </border>
    <border>
      <left style="thin">
        <color theme="1"/>
      </left>
      <right style="medium">
        <color theme="1"/>
      </right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medium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/>
      <right style="hair">
        <color theme="1"/>
      </right>
      <top style="medium">
        <color theme="1"/>
      </top>
      <bottom/>
      <diagonal/>
    </border>
    <border>
      <left style="hair">
        <color theme="1"/>
      </left>
      <right style="hair">
        <color theme="1"/>
      </right>
      <top style="medium">
        <color theme="1"/>
      </top>
      <bottom/>
      <diagonal/>
    </border>
    <border>
      <left style="hair">
        <color theme="1"/>
      </left>
      <right/>
      <top style="medium">
        <color theme="1"/>
      </top>
      <bottom/>
      <diagonal/>
    </border>
    <border>
      <left/>
      <right style="hair">
        <color theme="1"/>
      </right>
      <top/>
      <bottom style="hair">
        <color auto="1"/>
      </bottom>
      <diagonal/>
    </border>
    <border>
      <left style="hair">
        <color theme="1"/>
      </left>
      <right style="hair">
        <color theme="1"/>
      </right>
      <top/>
      <bottom style="hair">
        <color auto="1"/>
      </bottom>
      <diagonal/>
    </border>
    <border>
      <left style="hair">
        <color theme="1"/>
      </left>
      <right/>
      <top/>
      <bottom style="hair">
        <color auto="1"/>
      </bottom>
      <diagonal/>
    </border>
    <border>
      <left/>
      <right style="hair">
        <color theme="1"/>
      </right>
      <top/>
      <bottom/>
      <diagonal/>
    </border>
    <border>
      <left style="hair">
        <color theme="1"/>
      </left>
      <right style="hair">
        <color theme="1"/>
      </right>
      <top/>
      <bottom/>
      <diagonal/>
    </border>
    <border>
      <left style="hair">
        <color theme="1"/>
      </left>
      <right/>
      <top/>
      <bottom/>
      <diagonal/>
    </border>
    <border>
      <left/>
      <right style="hair">
        <color theme="1"/>
      </right>
      <top/>
      <bottom style="medium">
        <color theme="1"/>
      </bottom>
      <diagonal/>
    </border>
    <border>
      <left style="hair">
        <color theme="1"/>
      </left>
      <right style="hair">
        <color theme="1"/>
      </right>
      <top/>
      <bottom style="medium">
        <color theme="1"/>
      </bottom>
      <diagonal/>
    </border>
    <border>
      <left style="hair">
        <color theme="1"/>
      </left>
      <right/>
      <top/>
      <bottom style="medium">
        <color theme="1"/>
      </bottom>
      <diagonal/>
    </border>
    <border>
      <left/>
      <right style="hair">
        <color theme="1"/>
      </right>
      <top/>
      <bottom style="medium">
        <color indexed="64"/>
      </bottom>
      <diagonal/>
    </border>
    <border>
      <left style="hair">
        <color theme="1"/>
      </left>
      <right style="hair">
        <color theme="1"/>
      </right>
      <top/>
      <bottom style="medium">
        <color indexed="64"/>
      </bottom>
      <diagonal/>
    </border>
    <border>
      <left style="hair">
        <color theme="1"/>
      </left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theme="1"/>
      </top>
      <bottom/>
      <diagonal/>
    </border>
    <border>
      <left style="hair">
        <color indexed="64"/>
      </left>
      <right style="hair">
        <color indexed="64"/>
      </right>
      <top/>
      <bottom style="medium">
        <color theme="1"/>
      </bottom>
      <diagonal/>
    </border>
    <border>
      <left style="medium">
        <color rgb="FF000000"/>
      </left>
      <right/>
      <top/>
      <bottom/>
      <diagonal/>
    </border>
    <border>
      <left style="thin">
        <color theme="1"/>
      </left>
      <right/>
      <top/>
      <bottom/>
      <diagonal/>
    </border>
  </borders>
  <cellStyleXfs count="24">
    <xf numFmtId="0" fontId="0" fillId="0" borderId="0"/>
    <xf numFmtId="174" fontId="37" fillId="0" borderId="12"/>
    <xf numFmtId="9" fontId="44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15" fillId="0" borderId="12"/>
    <xf numFmtId="166" fontId="15" fillId="0" borderId="12" applyFont="0" applyFill="0" applyBorder="0" applyAlignment="0" applyProtection="0"/>
    <xf numFmtId="0" fontId="85" fillId="0" borderId="12"/>
    <xf numFmtId="9" fontId="15" fillId="0" borderId="12" applyFont="0" applyFill="0" applyBorder="0" applyAlignment="0" applyProtection="0"/>
    <xf numFmtId="167" fontId="15" fillId="0" borderId="12" applyFont="0" applyFill="0" applyBorder="0" applyAlignment="0" applyProtection="0"/>
    <xf numFmtId="43" fontId="88" fillId="0" borderId="0" applyFont="0" applyFill="0" applyBorder="0" applyAlignment="0" applyProtection="0"/>
    <xf numFmtId="0" fontId="12" fillId="0" borderId="12"/>
    <xf numFmtId="0" fontId="91" fillId="0" borderId="12"/>
    <xf numFmtId="0" fontId="9" fillId="0" borderId="12"/>
    <xf numFmtId="0" fontId="85" fillId="0" borderId="12"/>
    <xf numFmtId="9" fontId="85" fillId="0" borderId="12" applyFont="0" applyFill="0" applyBorder="0" applyAlignment="0" applyProtection="0"/>
    <xf numFmtId="0" fontId="108" fillId="0" borderId="12"/>
    <xf numFmtId="180" fontId="85" fillId="0" borderId="12" applyFont="0" applyFill="0" applyBorder="0" applyAlignment="0" applyProtection="0"/>
    <xf numFmtId="174" fontId="109" fillId="0" borderId="12">
      <alignment vertical="center"/>
    </xf>
    <xf numFmtId="174" fontId="9" fillId="0" borderId="12"/>
    <xf numFmtId="9" fontId="37" fillId="0" borderId="12" applyFont="0" applyFill="0" applyBorder="0" applyAlignment="0" applyProtection="0"/>
    <xf numFmtId="179" fontId="9" fillId="0" borderId="12" applyFont="0" applyFill="0" applyBorder="0" applyAlignment="0" applyProtection="0"/>
    <xf numFmtId="0" fontId="8" fillId="0" borderId="12"/>
    <xf numFmtId="0" fontId="6" fillId="0" borderId="12"/>
    <xf numFmtId="9" fontId="6" fillId="0" borderId="12" applyFont="0" applyFill="0" applyBorder="0" applyAlignment="0" applyProtection="0"/>
  </cellStyleXfs>
  <cellXfs count="1811">
    <xf numFmtId="0" fontId="0" fillId="0" borderId="0" xfId="0"/>
    <xf numFmtId="0" fontId="27" fillId="0" borderId="0" xfId="0" applyFont="1"/>
    <xf numFmtId="0" fontId="28" fillId="9" borderId="13" xfId="0" applyFont="1" applyFill="1" applyBorder="1" applyAlignment="1">
      <alignment horizontal="center" vertical="center" wrapText="1"/>
    </xf>
    <xf numFmtId="0" fontId="29" fillId="9" borderId="14" xfId="0" applyFont="1" applyFill="1" applyBorder="1" applyAlignment="1">
      <alignment horizontal="center" vertical="center" wrapText="1"/>
    </xf>
    <xf numFmtId="0" fontId="29" fillId="9" borderId="15" xfId="0" applyFont="1" applyFill="1" applyBorder="1" applyAlignment="1">
      <alignment horizontal="center" vertical="center" wrapText="1"/>
    </xf>
    <xf numFmtId="0" fontId="29" fillId="9" borderId="16" xfId="0" applyFont="1" applyFill="1" applyBorder="1" applyAlignment="1">
      <alignment horizontal="center" vertical="center" wrapText="1"/>
    </xf>
    <xf numFmtId="0" fontId="28" fillId="9" borderId="2" xfId="0" applyFont="1" applyFill="1" applyBorder="1" applyAlignment="1">
      <alignment horizontal="center" vertical="center" wrapText="1"/>
    </xf>
    <xf numFmtId="0" fontId="30" fillId="10" borderId="10" xfId="0" applyFont="1" applyFill="1" applyBorder="1" applyAlignment="1">
      <alignment horizontal="center" vertical="center" wrapText="1"/>
    </xf>
    <xf numFmtId="0" fontId="31" fillId="10" borderId="17" xfId="0" applyFont="1" applyFill="1" applyBorder="1" applyAlignment="1">
      <alignment horizontal="center" vertical="center" wrapText="1"/>
    </xf>
    <xf numFmtId="1" fontId="31" fillId="10" borderId="11" xfId="0" applyNumberFormat="1" applyFont="1" applyFill="1" applyBorder="1" applyAlignment="1">
      <alignment horizontal="center" vertical="center" wrapText="1"/>
    </xf>
    <xf numFmtId="0" fontId="31" fillId="10" borderId="18" xfId="0" applyFont="1" applyFill="1" applyBorder="1" applyAlignment="1">
      <alignment horizontal="center" vertical="center" wrapText="1"/>
    </xf>
    <xf numFmtId="0" fontId="30" fillId="10" borderId="2" xfId="0" applyFont="1" applyFill="1" applyBorder="1" applyAlignment="1">
      <alignment horizontal="center" vertical="center" wrapText="1"/>
    </xf>
    <xf numFmtId="0" fontId="32" fillId="17" borderId="10" xfId="0" applyFont="1" applyFill="1" applyBorder="1" applyAlignment="1">
      <alignment horizontal="center" vertical="center" wrapText="1"/>
    </xf>
    <xf numFmtId="0" fontId="33" fillId="17" borderId="17" xfId="0" applyFont="1" applyFill="1" applyBorder="1" applyAlignment="1">
      <alignment horizontal="center" vertical="center" wrapText="1"/>
    </xf>
    <xf numFmtId="0" fontId="33" fillId="17" borderId="11" xfId="0" applyFont="1" applyFill="1" applyBorder="1" applyAlignment="1">
      <alignment horizontal="center" vertical="center" wrapText="1"/>
    </xf>
    <xf numFmtId="0" fontId="33" fillId="17" borderId="18" xfId="0" applyFont="1" applyFill="1" applyBorder="1" applyAlignment="1">
      <alignment horizontal="center" vertical="center" wrapText="1"/>
    </xf>
    <xf numFmtId="0" fontId="32" fillId="17" borderId="2" xfId="0" applyFont="1" applyFill="1" applyBorder="1" applyAlignment="1">
      <alignment horizontal="center" vertical="center" wrapText="1"/>
    </xf>
    <xf numFmtId="0" fontId="32" fillId="18" borderId="10" xfId="0" applyFont="1" applyFill="1" applyBorder="1" applyAlignment="1">
      <alignment horizontal="center" vertical="center" wrapText="1"/>
    </xf>
    <xf numFmtId="0" fontId="33" fillId="18" borderId="17" xfId="0" applyFont="1" applyFill="1" applyBorder="1" applyAlignment="1">
      <alignment horizontal="center" vertical="center" wrapText="1"/>
    </xf>
    <xf numFmtId="0" fontId="33" fillId="18" borderId="11" xfId="0" applyFont="1" applyFill="1" applyBorder="1" applyAlignment="1">
      <alignment horizontal="center" vertical="center" wrapText="1"/>
    </xf>
    <xf numFmtId="0" fontId="33" fillId="18" borderId="18" xfId="0" applyFont="1" applyFill="1" applyBorder="1" applyAlignment="1">
      <alignment horizontal="center" vertical="center" wrapText="1"/>
    </xf>
    <xf numFmtId="0" fontId="32" fillId="18" borderId="2" xfId="0" applyFont="1" applyFill="1" applyBorder="1" applyAlignment="1">
      <alignment horizontal="center" vertical="center" wrapText="1"/>
    </xf>
    <xf numFmtId="0" fontId="32" fillId="2" borderId="10" xfId="0" applyFont="1" applyFill="1" applyBorder="1" applyAlignment="1">
      <alignment horizontal="center" vertical="center" wrapText="1"/>
    </xf>
    <xf numFmtId="0" fontId="33" fillId="2" borderId="17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32" fillId="19" borderId="10" xfId="0" applyFont="1" applyFill="1" applyBorder="1" applyAlignment="1">
      <alignment horizontal="center" vertical="center" wrapText="1"/>
    </xf>
    <xf numFmtId="0" fontId="33" fillId="19" borderId="17" xfId="0" applyFont="1" applyFill="1" applyBorder="1" applyAlignment="1">
      <alignment horizontal="center" vertical="center" wrapText="1"/>
    </xf>
    <xf numFmtId="0" fontId="33" fillId="19" borderId="11" xfId="0" applyFont="1" applyFill="1" applyBorder="1" applyAlignment="1">
      <alignment horizontal="center" vertical="center" wrapText="1"/>
    </xf>
    <xf numFmtId="0" fontId="33" fillId="19" borderId="18" xfId="0" applyFont="1" applyFill="1" applyBorder="1" applyAlignment="1">
      <alignment horizontal="center" vertical="center" wrapText="1"/>
    </xf>
    <xf numFmtId="0" fontId="32" fillId="19" borderId="2" xfId="0" applyFont="1" applyFill="1" applyBorder="1" applyAlignment="1">
      <alignment horizontal="center" vertical="center" wrapText="1"/>
    </xf>
    <xf numFmtId="0" fontId="32" fillId="11" borderId="10" xfId="0" applyFont="1" applyFill="1" applyBorder="1" applyAlignment="1">
      <alignment horizontal="center" vertical="center" wrapText="1"/>
    </xf>
    <xf numFmtId="0" fontId="33" fillId="11" borderId="17" xfId="0" applyFont="1" applyFill="1" applyBorder="1" applyAlignment="1">
      <alignment horizontal="center" vertical="center" wrapText="1"/>
    </xf>
    <xf numFmtId="0" fontId="33" fillId="11" borderId="11" xfId="0" applyFont="1" applyFill="1" applyBorder="1" applyAlignment="1">
      <alignment horizontal="center" vertical="center" wrapText="1"/>
    </xf>
    <xf numFmtId="0" fontId="33" fillId="11" borderId="18" xfId="0" applyFont="1" applyFill="1" applyBorder="1" applyAlignment="1">
      <alignment horizontal="center" vertical="center" wrapText="1"/>
    </xf>
    <xf numFmtId="0" fontId="32" fillId="11" borderId="2" xfId="0" applyFont="1" applyFill="1" applyBorder="1" applyAlignment="1">
      <alignment horizontal="center" vertical="center" wrapText="1"/>
    </xf>
    <xf numFmtId="0" fontId="32" fillId="20" borderId="10" xfId="0" applyFont="1" applyFill="1" applyBorder="1" applyAlignment="1">
      <alignment horizontal="center" vertical="center" wrapText="1"/>
    </xf>
    <xf numFmtId="0" fontId="33" fillId="20" borderId="17" xfId="0" applyFont="1" applyFill="1" applyBorder="1" applyAlignment="1">
      <alignment horizontal="center" vertical="center" wrapText="1"/>
    </xf>
    <xf numFmtId="0" fontId="33" fillId="20" borderId="11" xfId="0" applyFont="1" applyFill="1" applyBorder="1" applyAlignment="1">
      <alignment horizontal="center" vertical="center" wrapText="1"/>
    </xf>
    <xf numFmtId="0" fontId="33" fillId="20" borderId="18" xfId="0" applyFont="1" applyFill="1" applyBorder="1" applyAlignment="1">
      <alignment horizontal="center" vertical="center" wrapText="1"/>
    </xf>
    <xf numFmtId="0" fontId="32" fillId="20" borderId="2" xfId="0" applyFont="1" applyFill="1" applyBorder="1" applyAlignment="1">
      <alignment horizontal="center" vertical="center" wrapText="1"/>
    </xf>
    <xf numFmtId="0" fontId="32" fillId="21" borderId="10" xfId="0" applyFont="1" applyFill="1" applyBorder="1" applyAlignment="1">
      <alignment horizontal="center" vertical="center" wrapText="1"/>
    </xf>
    <xf numFmtId="0" fontId="33" fillId="21" borderId="17" xfId="0" applyFont="1" applyFill="1" applyBorder="1" applyAlignment="1">
      <alignment horizontal="center" vertical="center" wrapText="1"/>
    </xf>
    <xf numFmtId="0" fontId="33" fillId="21" borderId="11" xfId="0" applyFont="1" applyFill="1" applyBorder="1" applyAlignment="1">
      <alignment horizontal="center" vertical="center" wrapText="1"/>
    </xf>
    <xf numFmtId="0" fontId="33" fillId="21" borderId="18" xfId="0" applyFont="1" applyFill="1" applyBorder="1" applyAlignment="1">
      <alignment horizontal="center" vertical="center" wrapText="1"/>
    </xf>
    <xf numFmtId="0" fontId="32" fillId="21" borderId="2" xfId="0" applyFont="1" applyFill="1" applyBorder="1" applyAlignment="1">
      <alignment horizontal="center" vertical="center" wrapText="1"/>
    </xf>
    <xf numFmtId="0" fontId="32" fillId="12" borderId="10" xfId="0" applyFont="1" applyFill="1" applyBorder="1" applyAlignment="1">
      <alignment horizontal="center" vertical="center" wrapText="1"/>
    </xf>
    <xf numFmtId="0" fontId="33" fillId="12" borderId="17" xfId="0" applyFont="1" applyFill="1" applyBorder="1" applyAlignment="1">
      <alignment horizontal="center" vertical="center" wrapText="1"/>
    </xf>
    <xf numFmtId="0" fontId="33" fillId="12" borderId="11" xfId="0" applyFont="1" applyFill="1" applyBorder="1" applyAlignment="1">
      <alignment horizontal="center" vertical="center" wrapText="1"/>
    </xf>
    <xf numFmtId="0" fontId="33" fillId="12" borderId="18" xfId="0" applyFont="1" applyFill="1" applyBorder="1" applyAlignment="1">
      <alignment horizontal="center" vertical="center" wrapText="1"/>
    </xf>
    <xf numFmtId="0" fontId="32" fillId="12" borderId="2" xfId="0" applyFont="1" applyFill="1" applyBorder="1" applyAlignment="1">
      <alignment horizontal="center" vertical="center" wrapText="1"/>
    </xf>
    <xf numFmtId="0" fontId="32" fillId="13" borderId="10" xfId="0" applyFont="1" applyFill="1" applyBorder="1" applyAlignment="1">
      <alignment horizontal="center" vertical="center" wrapText="1"/>
    </xf>
    <xf numFmtId="0" fontId="33" fillId="13" borderId="17" xfId="0" applyFont="1" applyFill="1" applyBorder="1" applyAlignment="1">
      <alignment horizontal="center" vertical="center" wrapText="1"/>
    </xf>
    <xf numFmtId="0" fontId="33" fillId="13" borderId="11" xfId="0" applyFont="1" applyFill="1" applyBorder="1" applyAlignment="1">
      <alignment horizontal="center" vertical="center" wrapText="1"/>
    </xf>
    <xf numFmtId="0" fontId="33" fillId="13" borderId="18" xfId="0" applyFont="1" applyFill="1" applyBorder="1" applyAlignment="1">
      <alignment horizontal="center" vertical="center" wrapText="1"/>
    </xf>
    <xf numFmtId="0" fontId="32" fillId="13" borderId="2" xfId="0" applyFont="1" applyFill="1" applyBorder="1" applyAlignment="1">
      <alignment horizontal="center" vertical="center" wrapText="1"/>
    </xf>
    <xf numFmtId="0" fontId="32" fillId="14" borderId="10" xfId="0" applyFont="1" applyFill="1" applyBorder="1" applyAlignment="1">
      <alignment horizontal="center" vertical="center" wrapText="1"/>
    </xf>
    <xf numFmtId="0" fontId="33" fillId="14" borderId="17" xfId="0" applyFont="1" applyFill="1" applyBorder="1" applyAlignment="1">
      <alignment horizontal="center" vertical="center" wrapText="1"/>
    </xf>
    <xf numFmtId="0" fontId="33" fillId="14" borderId="11" xfId="0" applyFont="1" applyFill="1" applyBorder="1" applyAlignment="1">
      <alignment horizontal="center" vertical="center" wrapText="1"/>
    </xf>
    <xf numFmtId="0" fontId="33" fillId="14" borderId="18" xfId="0" applyFont="1" applyFill="1" applyBorder="1" applyAlignment="1">
      <alignment horizontal="center" vertical="center" wrapText="1"/>
    </xf>
    <xf numFmtId="0" fontId="32" fillId="14" borderId="2" xfId="0" applyFont="1" applyFill="1" applyBorder="1" applyAlignment="1">
      <alignment horizontal="center" vertical="center" wrapText="1"/>
    </xf>
    <xf numFmtId="0" fontId="32" fillId="15" borderId="10" xfId="0" applyFont="1" applyFill="1" applyBorder="1" applyAlignment="1">
      <alignment horizontal="center" vertical="center" wrapText="1"/>
    </xf>
    <xf numFmtId="0" fontId="33" fillId="15" borderId="17" xfId="0" applyFont="1" applyFill="1" applyBorder="1" applyAlignment="1">
      <alignment horizontal="center" vertical="center" wrapText="1"/>
    </xf>
    <xf numFmtId="0" fontId="33" fillId="15" borderId="11" xfId="0" applyFont="1" applyFill="1" applyBorder="1" applyAlignment="1">
      <alignment horizontal="center" vertical="center" wrapText="1"/>
    </xf>
    <xf numFmtId="0" fontId="33" fillId="15" borderId="18" xfId="0" applyFont="1" applyFill="1" applyBorder="1" applyAlignment="1">
      <alignment horizontal="center" vertical="center" wrapText="1"/>
    </xf>
    <xf numFmtId="0" fontId="32" fillId="15" borderId="2" xfId="0" applyFont="1" applyFill="1" applyBorder="1" applyAlignment="1">
      <alignment horizontal="center" vertical="center" wrapText="1"/>
    </xf>
    <xf numFmtId="0" fontId="30" fillId="16" borderId="10" xfId="0" applyFont="1" applyFill="1" applyBorder="1" applyAlignment="1">
      <alignment horizontal="center" vertical="center" wrapText="1"/>
    </xf>
    <xf numFmtId="0" fontId="31" fillId="16" borderId="17" xfId="0" applyFont="1" applyFill="1" applyBorder="1" applyAlignment="1">
      <alignment horizontal="center" vertical="center" wrapText="1"/>
    </xf>
    <xf numFmtId="0" fontId="31" fillId="16" borderId="11" xfId="0" applyFont="1" applyFill="1" applyBorder="1" applyAlignment="1">
      <alignment horizontal="center" vertical="center" wrapText="1"/>
    </xf>
    <xf numFmtId="0" fontId="31" fillId="16" borderId="18" xfId="0" applyFont="1" applyFill="1" applyBorder="1" applyAlignment="1">
      <alignment horizontal="center" vertical="center" wrapText="1"/>
    </xf>
    <xf numFmtId="0" fontId="30" fillId="16" borderId="2" xfId="0" applyFont="1" applyFill="1" applyBorder="1" applyAlignment="1">
      <alignment horizontal="center" vertical="center" wrapText="1"/>
    </xf>
    <xf numFmtId="0" fontId="32" fillId="22" borderId="10" xfId="0" applyFont="1" applyFill="1" applyBorder="1" applyAlignment="1">
      <alignment horizontal="center" vertical="center" wrapText="1"/>
    </xf>
    <xf numFmtId="0" fontId="33" fillId="22" borderId="19" xfId="0" applyFont="1" applyFill="1" applyBorder="1" applyAlignment="1">
      <alignment horizontal="center" vertical="center" wrapText="1"/>
    </xf>
    <xf numFmtId="0" fontId="33" fillId="22" borderId="20" xfId="0" applyFont="1" applyFill="1" applyBorder="1" applyAlignment="1">
      <alignment horizontal="center" vertical="center" wrapText="1"/>
    </xf>
    <xf numFmtId="0" fontId="33" fillId="22" borderId="21" xfId="0" applyFont="1" applyFill="1" applyBorder="1" applyAlignment="1">
      <alignment horizontal="center" vertical="center" wrapText="1"/>
    </xf>
    <xf numFmtId="0" fontId="32" fillId="22" borderId="2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left" vertical="center"/>
    </xf>
    <xf numFmtId="0" fontId="35" fillId="0" borderId="0" xfId="0" applyFont="1" applyAlignment="1">
      <alignment horizontal="left" vertical="center" wrapText="1"/>
    </xf>
    <xf numFmtId="0" fontId="35" fillId="0" borderId="0" xfId="0" applyFont="1" applyAlignment="1">
      <alignment horizontal="center" vertical="center"/>
    </xf>
    <xf numFmtId="1" fontId="35" fillId="0" borderId="0" xfId="0" applyNumberFormat="1" applyFont="1" applyAlignment="1">
      <alignment horizontal="center" vertical="center"/>
    </xf>
    <xf numFmtId="0" fontId="35" fillId="25" borderId="0" xfId="0" applyFont="1" applyFill="1" applyAlignment="1">
      <alignment horizontal="left" vertical="center"/>
    </xf>
    <xf numFmtId="0" fontId="35" fillId="0" borderId="12" xfId="0" applyFont="1" applyBorder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0" fontId="25" fillId="0" borderId="12" xfId="0" applyFont="1" applyBorder="1" applyAlignment="1">
      <alignment horizontal="right" vertical="center"/>
    </xf>
    <xf numFmtId="0" fontId="35" fillId="0" borderId="12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/>
    </xf>
    <xf numFmtId="165" fontId="25" fillId="0" borderId="12" xfId="0" applyNumberFormat="1" applyFont="1" applyBorder="1" applyAlignment="1">
      <alignment horizontal="left" vertical="center"/>
    </xf>
    <xf numFmtId="0" fontId="22" fillId="0" borderId="12" xfId="0" applyFont="1" applyBorder="1" applyAlignment="1">
      <alignment horizontal="left" vertical="center"/>
    </xf>
    <xf numFmtId="2" fontId="25" fillId="0" borderId="12" xfId="0" applyNumberFormat="1" applyFont="1" applyBorder="1" applyAlignment="1">
      <alignment vertical="center"/>
    </xf>
    <xf numFmtId="0" fontId="25" fillId="0" borderId="12" xfId="0" applyFont="1" applyBorder="1" applyAlignment="1">
      <alignment vertical="center"/>
    </xf>
    <xf numFmtId="2" fontId="25" fillId="0" borderId="12" xfId="0" applyNumberFormat="1" applyFont="1" applyBorder="1" applyAlignment="1">
      <alignment horizontal="center" vertical="center"/>
    </xf>
    <xf numFmtId="1" fontId="25" fillId="0" borderId="12" xfId="0" applyNumberFormat="1" applyFont="1" applyBorder="1" applyAlignment="1">
      <alignment horizontal="center" vertical="center"/>
    </xf>
    <xf numFmtId="0" fontId="35" fillId="0" borderId="12" xfId="0" applyFont="1" applyBorder="1"/>
    <xf numFmtId="169" fontId="21" fillId="0" borderId="12" xfId="0" applyNumberFormat="1" applyFont="1" applyBorder="1" applyAlignment="1">
      <alignment vertical="center"/>
    </xf>
    <xf numFmtId="2" fontId="22" fillId="0" borderId="12" xfId="0" applyNumberFormat="1" applyFont="1" applyBorder="1" applyAlignment="1">
      <alignment vertical="center"/>
    </xf>
    <xf numFmtId="0" fontId="35" fillId="0" borderId="0" xfId="0" applyFont="1" applyAlignment="1">
      <alignment horizontal="center" vertical="center" wrapText="1"/>
    </xf>
    <xf numFmtId="2" fontId="35" fillId="0" borderId="0" xfId="0" applyNumberFormat="1" applyFont="1" applyAlignment="1">
      <alignment horizontal="left" vertical="center" wrapText="1"/>
    </xf>
    <xf numFmtId="0" fontId="43" fillId="5" borderId="28" xfId="0" applyFont="1" applyFill="1" applyBorder="1" applyAlignment="1">
      <alignment horizontal="left" vertical="center" wrapText="1"/>
    </xf>
    <xf numFmtId="2" fontId="43" fillId="5" borderId="28" xfId="0" applyNumberFormat="1" applyFont="1" applyFill="1" applyBorder="1" applyAlignment="1">
      <alignment horizontal="left" vertical="center" wrapText="1"/>
    </xf>
    <xf numFmtId="0" fontId="23" fillId="4" borderId="3" xfId="0" applyFont="1" applyFill="1" applyBorder="1" applyAlignment="1">
      <alignment horizontal="left" vertical="center"/>
    </xf>
    <xf numFmtId="0" fontId="24" fillId="32" borderId="4" xfId="0" applyFont="1" applyFill="1" applyBorder="1" applyAlignment="1">
      <alignment horizontal="center" vertical="center"/>
    </xf>
    <xf numFmtId="0" fontId="24" fillId="32" borderId="5" xfId="0" applyFont="1" applyFill="1" applyBorder="1" applyAlignment="1">
      <alignment horizontal="center" vertical="center"/>
    </xf>
    <xf numFmtId="2" fontId="25" fillId="0" borderId="12" xfId="0" applyNumberFormat="1" applyFont="1" applyBorder="1" applyAlignment="1">
      <alignment horizontal="left" vertical="center"/>
    </xf>
    <xf numFmtId="0" fontId="27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2" fontId="27" fillId="0" borderId="2" xfId="0" applyNumberFormat="1" applyFont="1" applyBorder="1" applyAlignment="1">
      <alignment horizontal="left" vertical="center"/>
    </xf>
    <xf numFmtId="0" fontId="27" fillId="0" borderId="12" xfId="0" applyFont="1" applyBorder="1" applyAlignment="1">
      <alignment horizontal="left" vertical="center"/>
    </xf>
    <xf numFmtId="0" fontId="22" fillId="5" borderId="6" xfId="0" applyFont="1" applyFill="1" applyBorder="1" applyAlignment="1">
      <alignment horizontal="left" vertical="center"/>
    </xf>
    <xf numFmtId="0" fontId="21" fillId="5" borderId="2" xfId="0" applyFont="1" applyFill="1" applyBorder="1" applyAlignment="1">
      <alignment horizontal="left" vertical="center"/>
    </xf>
    <xf numFmtId="0" fontId="21" fillId="5" borderId="2" xfId="0" applyFont="1" applyFill="1" applyBorder="1" applyAlignment="1">
      <alignment horizontal="center" vertical="center"/>
    </xf>
    <xf numFmtId="0" fontId="25" fillId="3" borderId="6" xfId="0" applyFont="1" applyFill="1" applyBorder="1" applyAlignment="1">
      <alignment horizontal="left" vertical="center"/>
    </xf>
    <xf numFmtId="0" fontId="25" fillId="3" borderId="2" xfId="0" applyFont="1" applyFill="1" applyBorder="1" applyAlignment="1">
      <alignment horizontal="center" vertical="center"/>
    </xf>
    <xf numFmtId="4" fontId="25" fillId="3" borderId="2" xfId="0" applyNumberFormat="1" applyFont="1" applyFill="1" applyBorder="1" applyAlignment="1">
      <alignment horizontal="center" vertical="center"/>
    </xf>
    <xf numFmtId="0" fontId="26" fillId="6" borderId="8" xfId="0" applyFont="1" applyFill="1" applyBorder="1" applyAlignment="1">
      <alignment horizontal="left" vertical="center"/>
    </xf>
    <xf numFmtId="1" fontId="25" fillId="6" borderId="8" xfId="0" applyNumberFormat="1" applyFont="1" applyFill="1" applyBorder="1" applyAlignment="1">
      <alignment horizontal="center" vertical="center"/>
    </xf>
    <xf numFmtId="4" fontId="25" fillId="6" borderId="8" xfId="0" applyNumberFormat="1" applyFont="1" applyFill="1" applyBorder="1" applyAlignment="1">
      <alignment horizontal="center" vertical="center"/>
    </xf>
    <xf numFmtId="0" fontId="26" fillId="3" borderId="6" xfId="0" applyFont="1" applyFill="1" applyBorder="1" applyAlignment="1">
      <alignment horizontal="left" vertical="center"/>
    </xf>
    <xf numFmtId="1" fontId="25" fillId="3" borderId="2" xfId="0" applyNumberFormat="1" applyFont="1" applyFill="1" applyBorder="1" applyAlignment="1">
      <alignment horizontal="center" vertical="center"/>
    </xf>
    <xf numFmtId="2" fontId="25" fillId="3" borderId="2" xfId="0" applyNumberFormat="1" applyFont="1" applyFill="1" applyBorder="1" applyAlignment="1">
      <alignment horizontal="center" vertical="center"/>
    </xf>
    <xf numFmtId="9" fontId="25" fillId="0" borderId="12" xfId="0" applyNumberFormat="1" applyFont="1" applyBorder="1" applyAlignment="1">
      <alignment vertical="center"/>
    </xf>
    <xf numFmtId="0" fontId="22" fillId="5" borderId="2" xfId="0" applyFont="1" applyFill="1" applyBorder="1" applyAlignment="1">
      <alignment horizontal="center" vertical="center"/>
    </xf>
    <xf numFmtId="4" fontId="22" fillId="5" borderId="2" xfId="0" applyNumberFormat="1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left" vertical="center"/>
    </xf>
    <xf numFmtId="1" fontId="25" fillId="3" borderId="10" xfId="0" applyNumberFormat="1" applyFont="1" applyFill="1" applyBorder="1" applyAlignment="1">
      <alignment horizontal="center" vertical="center"/>
    </xf>
    <xf numFmtId="1" fontId="25" fillId="3" borderId="29" xfId="0" applyNumberFormat="1" applyFont="1" applyFill="1" applyBorder="1" applyAlignment="1">
      <alignment horizontal="center" vertical="center"/>
    </xf>
    <xf numFmtId="4" fontId="25" fillId="3" borderId="29" xfId="0" applyNumberFormat="1" applyFont="1" applyFill="1" applyBorder="1" applyAlignment="1">
      <alignment horizontal="center" vertical="center"/>
    </xf>
    <xf numFmtId="4" fontId="25" fillId="3" borderId="10" xfId="0" applyNumberFormat="1" applyFont="1" applyFill="1" applyBorder="1" applyAlignment="1">
      <alignment horizontal="center" vertical="center"/>
    </xf>
    <xf numFmtId="1" fontId="25" fillId="3" borderId="12" xfId="0" applyNumberFormat="1" applyFont="1" applyFill="1" applyBorder="1" applyAlignment="1">
      <alignment horizontal="center" vertical="center"/>
    </xf>
    <xf numFmtId="4" fontId="25" fillId="3" borderId="12" xfId="0" applyNumberFormat="1" applyFont="1" applyFill="1" applyBorder="1" applyAlignment="1">
      <alignment horizontal="center" vertical="center"/>
    </xf>
    <xf numFmtId="0" fontId="26" fillId="6" borderId="7" xfId="0" applyFont="1" applyFill="1" applyBorder="1" applyAlignment="1">
      <alignment horizontal="left" vertical="center"/>
    </xf>
    <xf numFmtId="0" fontId="25" fillId="3" borderId="10" xfId="0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vertical="center"/>
    </xf>
    <xf numFmtId="165" fontId="25" fillId="0" borderId="0" xfId="0" applyNumberFormat="1" applyFont="1" applyAlignment="1">
      <alignment horizontal="left" vertical="center"/>
    </xf>
    <xf numFmtId="0" fontId="35" fillId="0" borderId="0" xfId="0" applyFont="1" applyAlignment="1">
      <alignment vertical="center"/>
    </xf>
    <xf numFmtId="0" fontId="21" fillId="0" borderId="12" xfId="0" applyFont="1" applyBorder="1" applyAlignment="1">
      <alignment vertical="center"/>
    </xf>
    <xf numFmtId="0" fontId="27" fillId="25" borderId="2" xfId="0" applyFont="1" applyFill="1" applyBorder="1" applyAlignment="1">
      <alignment horizontal="left" vertical="center"/>
    </xf>
    <xf numFmtId="0" fontId="35" fillId="25" borderId="0" xfId="0" applyFont="1" applyFill="1" applyAlignment="1">
      <alignment vertical="center"/>
    </xf>
    <xf numFmtId="1" fontId="35" fillId="25" borderId="0" xfId="0" applyNumberFormat="1" applyFont="1" applyFill="1" applyAlignment="1">
      <alignment horizontal="center" vertical="center"/>
    </xf>
    <xf numFmtId="2" fontId="27" fillId="25" borderId="2" xfId="0" applyNumberFormat="1" applyFont="1" applyFill="1" applyBorder="1" applyAlignment="1">
      <alignment horizontal="left" vertical="center"/>
    </xf>
    <xf numFmtId="0" fontId="27" fillId="25" borderId="12" xfId="0" applyFont="1" applyFill="1" applyBorder="1" applyAlignment="1">
      <alignment horizontal="left" vertical="center"/>
    </xf>
    <xf numFmtId="170" fontId="27" fillId="0" borderId="2" xfId="0" applyNumberFormat="1" applyFont="1" applyBorder="1" applyAlignment="1">
      <alignment horizontal="left" vertical="center"/>
    </xf>
    <xf numFmtId="2" fontId="35" fillId="0" borderId="0" xfId="0" applyNumberFormat="1" applyFont="1" applyAlignment="1">
      <alignment horizontal="left" vertical="center"/>
    </xf>
    <xf numFmtId="0" fontId="42" fillId="0" borderId="12" xfId="0" applyFont="1" applyBorder="1" applyAlignment="1">
      <alignment horizontal="left" vertical="center" wrapText="1"/>
    </xf>
    <xf numFmtId="0" fontId="42" fillId="0" borderId="12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right" vertical="center"/>
    </xf>
    <xf numFmtId="0" fontId="45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7" fillId="3" borderId="29" xfId="0" applyFont="1" applyFill="1" applyBorder="1" applyAlignment="1">
      <alignment horizontal="left" vertical="center"/>
    </xf>
    <xf numFmtId="0" fontId="42" fillId="3" borderId="35" xfId="0" applyFont="1" applyFill="1" applyBorder="1" applyAlignment="1">
      <alignment horizontal="left" vertical="center"/>
    </xf>
    <xf numFmtId="0" fontId="52" fillId="3" borderId="34" xfId="0" applyFont="1" applyFill="1" applyBorder="1" applyAlignment="1">
      <alignment vertical="center"/>
    </xf>
    <xf numFmtId="0" fontId="52" fillId="3" borderId="35" xfId="0" applyFont="1" applyFill="1" applyBorder="1" applyAlignment="1">
      <alignment vertical="center"/>
    </xf>
    <xf numFmtId="0" fontId="20" fillId="0" borderId="12" xfId="0" applyFont="1" applyBorder="1" applyAlignment="1">
      <alignment vertical="center"/>
    </xf>
    <xf numFmtId="0" fontId="19" fillId="3" borderId="24" xfId="0" applyFont="1" applyFill="1" applyBorder="1" applyAlignment="1">
      <alignment horizontal="left" vertical="center"/>
    </xf>
    <xf numFmtId="0" fontId="47" fillId="3" borderId="12" xfId="0" applyFont="1" applyFill="1" applyBorder="1" applyAlignment="1">
      <alignment horizontal="left" vertical="center"/>
    </xf>
    <xf numFmtId="0" fontId="42" fillId="3" borderId="27" xfId="0" applyFont="1" applyFill="1" applyBorder="1" applyAlignment="1">
      <alignment horizontal="left" vertical="center"/>
    </xf>
    <xf numFmtId="0" fontId="52" fillId="3" borderId="24" xfId="0" applyFont="1" applyFill="1" applyBorder="1" applyAlignment="1">
      <alignment vertical="center"/>
    </xf>
    <xf numFmtId="0" fontId="52" fillId="3" borderId="27" xfId="0" applyFont="1" applyFill="1" applyBorder="1" applyAlignment="1">
      <alignment vertical="center"/>
    </xf>
    <xf numFmtId="0" fontId="42" fillId="0" borderId="12" xfId="0" applyFont="1" applyBorder="1"/>
    <xf numFmtId="0" fontId="47" fillId="3" borderId="25" xfId="0" applyFont="1" applyFill="1" applyBorder="1" applyAlignment="1">
      <alignment horizontal="left" vertical="center"/>
    </xf>
    <xf numFmtId="0" fontId="42" fillId="3" borderId="36" xfId="0" applyFont="1" applyFill="1" applyBorder="1" applyAlignment="1">
      <alignment horizontal="left" vertical="center"/>
    </xf>
    <xf numFmtId="0" fontId="52" fillId="3" borderId="26" xfId="0" applyFont="1" applyFill="1" applyBorder="1" applyAlignment="1">
      <alignment vertical="center"/>
    </xf>
    <xf numFmtId="0" fontId="52" fillId="3" borderId="36" xfId="0" applyFont="1" applyFill="1" applyBorder="1" applyAlignment="1">
      <alignment vertical="center"/>
    </xf>
    <xf numFmtId="0" fontId="61" fillId="4" borderId="12" xfId="0" applyFont="1" applyFill="1" applyBorder="1" applyAlignment="1">
      <alignment horizontal="left" vertical="center"/>
    </xf>
    <xf numFmtId="0" fontId="56" fillId="4" borderId="12" xfId="0" applyFont="1" applyFill="1" applyBorder="1" applyAlignment="1">
      <alignment horizontal="center" vertical="center"/>
    </xf>
    <xf numFmtId="0" fontId="56" fillId="4" borderId="12" xfId="0" applyFont="1" applyFill="1" applyBorder="1" applyAlignment="1">
      <alignment horizontal="left" vertical="center"/>
    </xf>
    <xf numFmtId="0" fontId="62" fillId="3" borderId="12" xfId="0" applyFont="1" applyFill="1" applyBorder="1" applyAlignment="1">
      <alignment horizontal="center" vertical="center"/>
    </xf>
    <xf numFmtId="4" fontId="62" fillId="3" borderId="12" xfId="0" applyNumberFormat="1" applyFont="1" applyFill="1" applyBorder="1" applyAlignment="1">
      <alignment horizontal="center" vertical="center"/>
    </xf>
    <xf numFmtId="4" fontId="42" fillId="3" borderId="12" xfId="0" applyNumberFormat="1" applyFont="1" applyFill="1" applyBorder="1" applyAlignment="1">
      <alignment horizontal="left" vertical="center"/>
    </xf>
    <xf numFmtId="0" fontId="42" fillId="3" borderId="12" xfId="0" applyFont="1" applyFill="1" applyBorder="1" applyAlignment="1">
      <alignment horizontal="left" vertical="center"/>
    </xf>
    <xf numFmtId="0" fontId="56" fillId="0" borderId="0" xfId="0" applyFont="1" applyAlignment="1">
      <alignment horizontal="left" vertical="center"/>
    </xf>
    <xf numFmtId="2" fontId="42" fillId="6" borderId="30" xfId="0" applyNumberFormat="1" applyFont="1" applyFill="1" applyBorder="1" applyAlignment="1">
      <alignment horizontal="left" vertical="center"/>
    </xf>
    <xf numFmtId="1" fontId="42" fillId="3" borderId="12" xfId="0" applyNumberFormat="1" applyFont="1" applyFill="1" applyBorder="1" applyAlignment="1">
      <alignment horizontal="center" vertical="center"/>
    </xf>
    <xf numFmtId="4" fontId="42" fillId="3" borderId="12" xfId="0" applyNumberFormat="1" applyFont="1" applyFill="1" applyBorder="1" applyAlignment="1">
      <alignment horizontal="center" vertical="center"/>
    </xf>
    <xf numFmtId="9" fontId="42" fillId="0" borderId="12" xfId="0" applyNumberFormat="1" applyFont="1" applyBorder="1" applyAlignment="1">
      <alignment horizontal="left" vertical="center"/>
    </xf>
    <xf numFmtId="1" fontId="62" fillId="3" borderId="12" xfId="0" applyNumberFormat="1" applyFont="1" applyFill="1" applyBorder="1" applyAlignment="1">
      <alignment horizontal="center" vertical="center"/>
    </xf>
    <xf numFmtId="9" fontId="42" fillId="3" borderId="12" xfId="0" applyNumberFormat="1" applyFont="1" applyFill="1" applyBorder="1" applyAlignment="1">
      <alignment horizontal="left" vertical="center"/>
    </xf>
    <xf numFmtId="9" fontId="42" fillId="6" borderId="30" xfId="0" applyNumberFormat="1" applyFont="1" applyFill="1" applyBorder="1" applyAlignment="1">
      <alignment horizontal="left" vertical="center"/>
    </xf>
    <xf numFmtId="171" fontId="47" fillId="0" borderId="12" xfId="0" applyNumberFormat="1" applyFont="1" applyBorder="1" applyAlignment="1">
      <alignment horizontal="right" vertical="center" wrapText="1"/>
    </xf>
    <xf numFmtId="0" fontId="42" fillId="42" borderId="23" xfId="0" applyFont="1" applyFill="1" applyBorder="1" applyAlignment="1">
      <alignment horizontal="left" vertical="center"/>
    </xf>
    <xf numFmtId="2" fontId="42" fillId="0" borderId="12" xfId="0" applyNumberFormat="1" applyFont="1" applyBorder="1" applyAlignment="1">
      <alignment horizontal="left" vertical="center"/>
    </xf>
    <xf numFmtId="0" fontId="64" fillId="23" borderId="2" xfId="0" applyFont="1" applyFill="1" applyBorder="1" applyAlignment="1">
      <alignment horizontal="left" vertical="center"/>
    </xf>
    <xf numFmtId="0" fontId="64" fillId="23" borderId="12" xfId="0" applyFont="1" applyFill="1" applyBorder="1" applyAlignment="1">
      <alignment horizontal="left" vertical="center"/>
    </xf>
    <xf numFmtId="0" fontId="46" fillId="0" borderId="12" xfId="0" applyFont="1" applyBorder="1" applyAlignment="1">
      <alignment horizontal="left" vertical="center" wrapText="1"/>
    </xf>
    <xf numFmtId="0" fontId="42" fillId="24" borderId="12" xfId="0" applyFont="1" applyFill="1" applyBorder="1" applyAlignment="1">
      <alignment horizontal="left" vertical="center"/>
    </xf>
    <xf numFmtId="0" fontId="42" fillId="24" borderId="0" xfId="0" applyFont="1" applyFill="1" applyAlignment="1">
      <alignment horizontal="left" vertical="center"/>
    </xf>
    <xf numFmtId="2" fontId="64" fillId="7" borderId="12" xfId="0" applyNumberFormat="1" applyFont="1" applyFill="1" applyBorder="1" applyAlignment="1">
      <alignment horizontal="center" vertical="center"/>
    </xf>
    <xf numFmtId="0" fontId="64" fillId="24" borderId="0" xfId="0" applyFont="1" applyFill="1" applyAlignment="1">
      <alignment horizontal="left" vertical="center"/>
    </xf>
    <xf numFmtId="2" fontId="27" fillId="0" borderId="12" xfId="0" applyNumberFormat="1" applyFont="1" applyBorder="1" applyAlignment="1">
      <alignment horizontal="left" vertical="center"/>
    </xf>
    <xf numFmtId="0" fontId="64" fillId="23" borderId="2" xfId="0" applyFont="1" applyFill="1" applyBorder="1" applyAlignment="1">
      <alignment horizontal="center" vertical="center"/>
    </xf>
    <xf numFmtId="170" fontId="70" fillId="23" borderId="2" xfId="0" applyNumberFormat="1" applyFont="1" applyFill="1" applyBorder="1" applyAlignment="1">
      <alignment horizontal="left" vertical="center"/>
    </xf>
    <xf numFmtId="0" fontId="35" fillId="0" borderId="12" xfId="0" applyFont="1" applyBorder="1" applyAlignment="1">
      <alignment horizontal="center" vertical="center"/>
    </xf>
    <xf numFmtId="2" fontId="35" fillId="0" borderId="12" xfId="0" applyNumberFormat="1" applyFont="1" applyBorder="1" applyAlignment="1">
      <alignment horizontal="center" vertical="center"/>
    </xf>
    <xf numFmtId="2" fontId="25" fillId="0" borderId="24" xfId="0" applyNumberFormat="1" applyFont="1" applyBorder="1" applyAlignment="1">
      <alignment horizontal="left" vertical="center"/>
    </xf>
    <xf numFmtId="165" fontId="21" fillId="0" borderId="24" xfId="0" applyNumberFormat="1" applyFont="1" applyBorder="1" applyAlignment="1">
      <alignment horizontal="left" vertical="center"/>
    </xf>
    <xf numFmtId="165" fontId="25" fillId="0" borderId="24" xfId="0" applyNumberFormat="1" applyFont="1" applyBorder="1" applyAlignment="1">
      <alignment horizontal="left" vertical="center"/>
    </xf>
    <xf numFmtId="165" fontId="22" fillId="0" borderId="24" xfId="0" applyNumberFormat="1" applyFont="1" applyBorder="1" applyAlignment="1">
      <alignment horizontal="left" vertical="center"/>
    </xf>
    <xf numFmtId="0" fontId="25" fillId="0" borderId="24" xfId="0" applyFont="1" applyBorder="1" applyAlignment="1">
      <alignment horizontal="left" vertical="center"/>
    </xf>
    <xf numFmtId="0" fontId="35" fillId="0" borderId="24" xfId="0" applyFont="1" applyBorder="1" applyAlignment="1">
      <alignment horizontal="left" vertical="center"/>
    </xf>
    <xf numFmtId="2" fontId="21" fillId="0" borderId="24" xfId="0" applyNumberFormat="1" applyFont="1" applyBorder="1" applyAlignment="1">
      <alignment horizontal="left" vertical="center"/>
    </xf>
    <xf numFmtId="0" fontId="35" fillId="25" borderId="24" xfId="0" applyFont="1" applyFill="1" applyBorder="1" applyAlignment="1">
      <alignment horizontal="left" vertical="center"/>
    </xf>
    <xf numFmtId="2" fontId="35" fillId="0" borderId="27" xfId="0" applyNumberFormat="1" applyFont="1" applyBorder="1" applyAlignment="1">
      <alignment horizontal="center" vertical="center"/>
    </xf>
    <xf numFmtId="169" fontId="18" fillId="44" borderId="34" xfId="0" applyNumberFormat="1" applyFont="1" applyFill="1" applyBorder="1" applyAlignment="1">
      <alignment vertical="center" wrapText="1"/>
    </xf>
    <xf numFmtId="169" fontId="20" fillId="44" borderId="29" xfId="0" applyNumberFormat="1" applyFont="1" applyFill="1" applyBorder="1" applyAlignment="1">
      <alignment vertical="center" wrapText="1"/>
    </xf>
    <xf numFmtId="169" fontId="20" fillId="44" borderId="35" xfId="0" applyNumberFormat="1" applyFont="1" applyFill="1" applyBorder="1" applyAlignment="1">
      <alignment vertical="center" wrapText="1"/>
    </xf>
    <xf numFmtId="169" fontId="47" fillId="0" borderId="24" xfId="0" applyNumberFormat="1" applyFont="1" applyBorder="1" applyAlignment="1">
      <alignment horizontal="right" vertical="center" wrapText="1"/>
    </xf>
    <xf numFmtId="169" fontId="47" fillId="0" borderId="27" xfId="0" applyNumberFormat="1" applyFont="1" applyBorder="1" applyAlignment="1">
      <alignment horizontal="right" vertical="center" wrapText="1"/>
    </xf>
    <xf numFmtId="169" fontId="47" fillId="45" borderId="23" xfId="0" applyNumberFormat="1" applyFont="1" applyFill="1" applyBorder="1" applyAlignment="1">
      <alignment horizontal="right" vertical="center"/>
    </xf>
    <xf numFmtId="171" fontId="47" fillId="45" borderId="31" xfId="0" applyNumberFormat="1" applyFont="1" applyFill="1" applyBorder="1" applyAlignment="1">
      <alignment horizontal="right" vertical="center"/>
    </xf>
    <xf numFmtId="169" fontId="57" fillId="45" borderId="30" xfId="0" applyNumberFormat="1" applyFont="1" applyFill="1" applyBorder="1" applyAlignment="1">
      <alignment horizontal="right" vertical="center"/>
    </xf>
    <xf numFmtId="0" fontId="35" fillId="44" borderId="34" xfId="0" applyFont="1" applyFill="1" applyBorder="1" applyAlignment="1">
      <alignment horizontal="left" vertical="center"/>
    </xf>
    <xf numFmtId="0" fontId="35" fillId="44" borderId="29" xfId="0" applyFont="1" applyFill="1" applyBorder="1" applyAlignment="1">
      <alignment horizontal="left" vertical="center"/>
    </xf>
    <xf numFmtId="0" fontId="35" fillId="44" borderId="35" xfId="0" applyFont="1" applyFill="1" applyBorder="1" applyAlignment="1">
      <alignment horizontal="left" vertical="center"/>
    </xf>
    <xf numFmtId="0" fontId="35" fillId="45" borderId="23" xfId="0" applyFont="1" applyFill="1" applyBorder="1" applyAlignment="1">
      <alignment horizontal="left" vertical="center"/>
    </xf>
    <xf numFmtId="0" fontId="35" fillId="45" borderId="31" xfId="0" applyFont="1" applyFill="1" applyBorder="1" applyAlignment="1">
      <alignment horizontal="center" vertical="center"/>
    </xf>
    <xf numFmtId="2" fontId="35" fillId="45" borderId="31" xfId="0" applyNumberFormat="1" applyFont="1" applyFill="1" applyBorder="1" applyAlignment="1">
      <alignment horizontal="center" vertical="center"/>
    </xf>
    <xf numFmtId="2" fontId="35" fillId="45" borderId="30" xfId="0" applyNumberFormat="1" applyFont="1" applyFill="1" applyBorder="1" applyAlignment="1">
      <alignment horizontal="center" vertical="center"/>
    </xf>
    <xf numFmtId="0" fontId="62" fillId="3" borderId="24" xfId="0" applyFont="1" applyFill="1" applyBorder="1" applyAlignment="1">
      <alignment horizontal="left" vertical="center"/>
    </xf>
    <xf numFmtId="0" fontId="42" fillId="42" borderId="31" xfId="0" applyFont="1" applyFill="1" applyBorder="1" applyAlignment="1">
      <alignment horizontal="center" vertical="center"/>
    </xf>
    <xf numFmtId="169" fontId="42" fillId="42" borderId="31" xfId="0" applyNumberFormat="1" applyFont="1" applyFill="1" applyBorder="1" applyAlignment="1">
      <alignment horizontal="center" vertical="center"/>
    </xf>
    <xf numFmtId="0" fontId="42" fillId="42" borderId="30" xfId="0" applyFont="1" applyFill="1" applyBorder="1" applyAlignment="1">
      <alignment horizontal="left" vertical="center"/>
    </xf>
    <xf numFmtId="0" fontId="42" fillId="6" borderId="23" xfId="0" applyFont="1" applyFill="1" applyBorder="1" applyAlignment="1">
      <alignment horizontal="left" vertical="center"/>
    </xf>
    <xf numFmtId="0" fontId="42" fillId="6" borderId="31" xfId="0" applyFont="1" applyFill="1" applyBorder="1" applyAlignment="1">
      <alignment horizontal="center" vertical="center"/>
    </xf>
    <xf numFmtId="1" fontId="42" fillId="6" borderId="31" xfId="0" applyNumberFormat="1" applyFont="1" applyFill="1" applyBorder="1" applyAlignment="1">
      <alignment horizontal="center" vertical="center"/>
    </xf>
    <xf numFmtId="4" fontId="42" fillId="6" borderId="31" xfId="0" applyNumberFormat="1" applyFont="1" applyFill="1" applyBorder="1" applyAlignment="1">
      <alignment horizontal="center" vertical="center"/>
    </xf>
    <xf numFmtId="9" fontId="42" fillId="6" borderId="31" xfId="2" applyFont="1" applyFill="1" applyBorder="1" applyAlignment="1" applyProtection="1">
      <alignment horizontal="center" vertical="center"/>
    </xf>
    <xf numFmtId="4" fontId="42" fillId="42" borderId="31" xfId="0" applyNumberFormat="1" applyFont="1" applyFill="1" applyBorder="1" applyAlignment="1">
      <alignment horizontal="center" vertical="center"/>
    </xf>
    <xf numFmtId="9" fontId="42" fillId="42" borderId="30" xfId="0" applyNumberFormat="1" applyFont="1" applyFill="1" applyBorder="1" applyAlignment="1">
      <alignment horizontal="left" vertical="center"/>
    </xf>
    <xf numFmtId="9" fontId="42" fillId="3" borderId="27" xfId="0" applyNumberFormat="1" applyFont="1" applyFill="1" applyBorder="1" applyAlignment="1">
      <alignment horizontal="left" vertical="center"/>
    </xf>
    <xf numFmtId="0" fontId="42" fillId="44" borderId="23" xfId="0" applyFont="1" applyFill="1" applyBorder="1"/>
    <xf numFmtId="0" fontId="42" fillId="44" borderId="31" xfId="0" applyFont="1" applyFill="1" applyBorder="1"/>
    <xf numFmtId="0" fontId="42" fillId="44" borderId="30" xfId="0" applyFont="1" applyFill="1" applyBorder="1"/>
    <xf numFmtId="0" fontId="42" fillId="43" borderId="24" xfId="0" applyFont="1" applyFill="1" applyBorder="1" applyAlignment="1">
      <alignment horizontal="left" vertical="center"/>
    </xf>
    <xf numFmtId="0" fontId="42" fillId="43" borderId="12" xfId="0" applyFont="1" applyFill="1" applyBorder="1" applyAlignment="1">
      <alignment horizontal="right" vertical="center"/>
    </xf>
    <xf numFmtId="0" fontId="42" fillId="43" borderId="27" xfId="0" applyFont="1" applyFill="1" applyBorder="1" applyAlignment="1">
      <alignment horizontal="left" vertical="center"/>
    </xf>
    <xf numFmtId="0" fontId="42" fillId="42" borderId="31" xfId="0" applyFont="1" applyFill="1" applyBorder="1" applyAlignment="1">
      <alignment horizontal="left" vertical="center"/>
    </xf>
    <xf numFmtId="2" fontId="42" fillId="6" borderId="31" xfId="0" applyNumberFormat="1" applyFont="1" applyFill="1" applyBorder="1" applyAlignment="1">
      <alignment horizontal="left" vertical="center"/>
    </xf>
    <xf numFmtId="9" fontId="42" fillId="42" borderId="31" xfId="0" applyNumberFormat="1" applyFont="1" applyFill="1" applyBorder="1" applyAlignment="1">
      <alignment horizontal="left" vertical="center"/>
    </xf>
    <xf numFmtId="9" fontId="42" fillId="6" borderId="31" xfId="0" applyNumberFormat="1" applyFont="1" applyFill="1" applyBorder="1" applyAlignment="1">
      <alignment horizontal="left" vertical="center"/>
    </xf>
    <xf numFmtId="0" fontId="72" fillId="3" borderId="24" xfId="3" applyFill="1" applyBorder="1" applyAlignment="1" applyProtection="1">
      <alignment horizontal="left" vertical="center"/>
    </xf>
    <xf numFmtId="0" fontId="42" fillId="43" borderId="12" xfId="0" applyFont="1" applyFill="1" applyBorder="1" applyAlignment="1">
      <alignment horizontal="left" vertical="center"/>
    </xf>
    <xf numFmtId="0" fontId="70" fillId="6" borderId="23" xfId="0" applyFont="1" applyFill="1" applyBorder="1" applyAlignment="1">
      <alignment horizontal="left" vertical="center"/>
    </xf>
    <xf numFmtId="0" fontId="70" fillId="6" borderId="31" xfId="0" applyFont="1" applyFill="1" applyBorder="1" applyAlignment="1">
      <alignment horizontal="left" vertical="center"/>
    </xf>
    <xf numFmtId="0" fontId="70" fillId="6" borderId="30" xfId="0" applyFont="1" applyFill="1" applyBorder="1" applyAlignment="1">
      <alignment horizontal="left" vertical="center"/>
    </xf>
    <xf numFmtId="4" fontId="42" fillId="43" borderId="12" xfId="0" applyNumberFormat="1" applyFont="1" applyFill="1" applyBorder="1" applyAlignment="1">
      <alignment horizontal="right" vertical="center"/>
    </xf>
    <xf numFmtId="4" fontId="70" fillId="6" borderId="31" xfId="0" applyNumberFormat="1" applyFont="1" applyFill="1" applyBorder="1" applyAlignment="1">
      <alignment horizontal="right" vertical="center"/>
    </xf>
    <xf numFmtId="0" fontId="64" fillId="0" borderId="0" xfId="0" applyFont="1" applyAlignment="1">
      <alignment horizontal="left" vertical="center"/>
    </xf>
    <xf numFmtId="2" fontId="42" fillId="43" borderId="12" xfId="0" applyNumberFormat="1" applyFont="1" applyFill="1" applyBorder="1" applyAlignment="1">
      <alignment vertical="center"/>
    </xf>
    <xf numFmtId="169" fontId="42" fillId="43" borderId="27" xfId="0" applyNumberFormat="1" applyFont="1" applyFill="1" applyBorder="1" applyAlignment="1">
      <alignment horizontal="left" vertical="center"/>
    </xf>
    <xf numFmtId="0" fontId="42" fillId="43" borderId="27" xfId="0" applyFont="1" applyFill="1" applyBorder="1" applyAlignment="1">
      <alignment horizontal="center" vertical="center"/>
    </xf>
    <xf numFmtId="0" fontId="42" fillId="0" borderId="0" xfId="0" applyFont="1" applyAlignment="1">
      <alignment horizontal="left"/>
    </xf>
    <xf numFmtId="169" fontId="42" fillId="43" borderId="27" xfId="0" applyNumberFormat="1" applyFont="1" applyFill="1" applyBorder="1" applyAlignment="1">
      <alignment horizontal="center" vertical="center"/>
    </xf>
    <xf numFmtId="2" fontId="24" fillId="0" borderId="12" xfId="0" applyNumberFormat="1" applyFont="1" applyBorder="1" applyAlignment="1">
      <alignment vertical="center"/>
    </xf>
    <xf numFmtId="0" fontId="24" fillId="0" borderId="12" xfId="0" applyFont="1" applyBorder="1" applyAlignment="1">
      <alignment horizontal="center" vertical="center"/>
    </xf>
    <xf numFmtId="2" fontId="24" fillId="0" borderId="12" xfId="0" applyNumberFormat="1" applyFont="1" applyBorder="1" applyAlignment="1">
      <alignment horizontal="left" vertical="center"/>
    </xf>
    <xf numFmtId="4" fontId="21" fillId="0" borderId="12" xfId="0" applyNumberFormat="1" applyFont="1" applyBorder="1" applyAlignment="1">
      <alignment horizontal="left" vertical="center"/>
    </xf>
    <xf numFmtId="4" fontId="25" fillId="0" borderId="12" xfId="0" applyNumberFormat="1" applyFont="1" applyBorder="1" applyAlignment="1">
      <alignment horizontal="center" vertical="center"/>
    </xf>
    <xf numFmtId="9" fontId="25" fillId="0" borderId="12" xfId="2" applyFont="1" applyFill="1" applyBorder="1" applyAlignment="1" applyProtection="1">
      <alignment vertical="center"/>
    </xf>
    <xf numFmtId="4" fontId="26" fillId="0" borderId="12" xfId="0" applyNumberFormat="1" applyFont="1" applyBorder="1" applyAlignment="1">
      <alignment horizontal="center" vertical="center"/>
    </xf>
    <xf numFmtId="4" fontId="22" fillId="0" borderId="12" xfId="0" applyNumberFormat="1" applyFont="1" applyBorder="1" applyAlignment="1">
      <alignment horizontal="center" vertical="center"/>
    </xf>
    <xf numFmtId="9" fontId="22" fillId="0" borderId="12" xfId="0" applyNumberFormat="1" applyFont="1" applyBorder="1" applyAlignment="1">
      <alignment vertical="center"/>
    </xf>
    <xf numFmtId="0" fontId="64" fillId="46" borderId="23" xfId="0" applyFont="1" applyFill="1" applyBorder="1" applyAlignment="1">
      <alignment horizontal="left" vertical="center"/>
    </xf>
    <xf numFmtId="0" fontId="64" fillId="46" borderId="31" xfId="0" applyFont="1" applyFill="1" applyBorder="1" applyAlignment="1">
      <alignment horizontal="center" vertical="center"/>
    </xf>
    <xf numFmtId="169" fontId="64" fillId="46" borderId="31" xfId="0" applyNumberFormat="1" applyFont="1" applyFill="1" applyBorder="1" applyAlignment="1">
      <alignment horizontal="center" vertical="center"/>
    </xf>
    <xf numFmtId="4" fontId="64" fillId="46" borderId="31" xfId="0" applyNumberFormat="1" applyFont="1" applyFill="1" applyBorder="1" applyAlignment="1">
      <alignment horizontal="left" vertical="center"/>
    </xf>
    <xf numFmtId="0" fontId="64" fillId="46" borderId="31" xfId="0" applyFont="1" applyFill="1" applyBorder="1" applyAlignment="1">
      <alignment horizontal="left" vertical="center"/>
    </xf>
    <xf numFmtId="0" fontId="42" fillId="47" borderId="23" xfId="0" applyFont="1" applyFill="1" applyBorder="1" applyAlignment="1">
      <alignment horizontal="left" vertical="center"/>
    </xf>
    <xf numFmtId="2" fontId="42" fillId="47" borderId="31" xfId="0" applyNumberFormat="1" applyFont="1" applyFill="1" applyBorder="1" applyAlignment="1">
      <alignment vertical="center"/>
    </xf>
    <xf numFmtId="1" fontId="42" fillId="47" borderId="31" xfId="0" applyNumberFormat="1" applyFont="1" applyFill="1" applyBorder="1" applyAlignment="1">
      <alignment horizontal="center" vertical="center"/>
    </xf>
    <xf numFmtId="4" fontId="42" fillId="47" borderId="31" xfId="0" applyNumberFormat="1" applyFont="1" applyFill="1" applyBorder="1" applyAlignment="1">
      <alignment horizontal="center" vertical="center"/>
    </xf>
    <xf numFmtId="0" fontId="42" fillId="47" borderId="31" xfId="0" applyFont="1" applyFill="1" applyBorder="1" applyAlignment="1">
      <alignment horizontal="center" vertical="center"/>
    </xf>
    <xf numFmtId="4" fontId="42" fillId="47" borderId="31" xfId="0" applyNumberFormat="1" applyFont="1" applyFill="1" applyBorder="1" applyAlignment="1">
      <alignment horizontal="left" vertical="center"/>
    </xf>
    <xf numFmtId="0" fontId="45" fillId="44" borderId="23" xfId="0" applyFont="1" applyFill="1" applyBorder="1" applyAlignment="1">
      <alignment vertical="center"/>
    </xf>
    <xf numFmtId="0" fontId="42" fillId="0" borderId="0" xfId="0" applyFont="1"/>
    <xf numFmtId="0" fontId="74" fillId="3" borderId="23" xfId="0" applyFont="1" applyFill="1" applyBorder="1" applyAlignment="1">
      <alignment vertical="center"/>
    </xf>
    <xf numFmtId="0" fontId="74" fillId="3" borderId="31" xfId="0" applyFont="1" applyFill="1" applyBorder="1" applyAlignment="1">
      <alignment vertical="center"/>
    </xf>
    <xf numFmtId="0" fontId="74" fillId="3" borderId="30" xfId="0" applyFont="1" applyFill="1" applyBorder="1" applyAlignment="1">
      <alignment vertical="center"/>
    </xf>
    <xf numFmtId="0" fontId="20" fillId="43" borderId="0" xfId="0" applyFont="1" applyFill="1" applyAlignment="1">
      <alignment horizontal="left" vertical="center"/>
    </xf>
    <xf numFmtId="0" fontId="20" fillId="43" borderId="12" xfId="0" applyFont="1" applyFill="1" applyBorder="1" applyAlignment="1">
      <alignment horizontal="left" vertical="center"/>
    </xf>
    <xf numFmtId="0" fontId="42" fillId="43" borderId="12" xfId="0" applyFont="1" applyFill="1" applyBorder="1" applyAlignment="1">
      <alignment horizontal="center" vertical="center"/>
    </xf>
    <xf numFmtId="0" fontId="42" fillId="43" borderId="0" xfId="0" applyFont="1" applyFill="1" applyAlignment="1">
      <alignment horizontal="left" vertical="center"/>
    </xf>
    <xf numFmtId="0" fontId="47" fillId="43" borderId="0" xfId="0" applyFont="1" applyFill="1" applyAlignment="1">
      <alignment horizontal="left" vertical="center"/>
    </xf>
    <xf numFmtId="0" fontId="58" fillId="43" borderId="0" xfId="0" applyFont="1" applyFill="1" applyAlignment="1">
      <alignment horizontal="left" vertical="center"/>
    </xf>
    <xf numFmtId="0" fontId="42" fillId="43" borderId="12" xfId="0" applyFont="1" applyFill="1" applyBorder="1" applyAlignment="1">
      <alignment vertical="center"/>
    </xf>
    <xf numFmtId="165" fontId="47" fillId="43" borderId="0" xfId="0" applyNumberFormat="1" applyFont="1" applyFill="1" applyAlignment="1">
      <alignment horizontal="left" vertical="center"/>
    </xf>
    <xf numFmtId="0" fontId="47" fillId="43" borderId="12" xfId="0" applyFont="1" applyFill="1" applyBorder="1" applyAlignment="1">
      <alignment horizontal="left" vertical="center"/>
    </xf>
    <xf numFmtId="169" fontId="20" fillId="43" borderId="0" xfId="0" applyNumberFormat="1" applyFont="1" applyFill="1" applyAlignment="1">
      <alignment horizontal="left"/>
    </xf>
    <xf numFmtId="169" fontId="47" fillId="43" borderId="12" xfId="0" applyNumberFormat="1" applyFont="1" applyFill="1" applyBorder="1" applyAlignment="1">
      <alignment horizontal="left" vertical="center" wrapText="1"/>
    </xf>
    <xf numFmtId="0" fontId="56" fillId="43" borderId="0" xfId="0" applyFont="1" applyFill="1" applyAlignment="1">
      <alignment horizontal="left" vertical="center"/>
    </xf>
    <xf numFmtId="169" fontId="58" fillId="43" borderId="0" xfId="0" applyNumberFormat="1" applyFont="1" applyFill="1" applyAlignment="1">
      <alignment vertical="top" wrapText="1"/>
    </xf>
    <xf numFmtId="169" fontId="58" fillId="43" borderId="12" xfId="0" applyNumberFormat="1" applyFont="1" applyFill="1" applyBorder="1" applyAlignment="1">
      <alignment vertical="top" wrapText="1"/>
    </xf>
    <xf numFmtId="0" fontId="59" fillId="43" borderId="0" xfId="0" applyFont="1" applyFill="1" applyAlignment="1">
      <alignment horizontal="left" vertical="center"/>
    </xf>
    <xf numFmtId="0" fontId="20" fillId="43" borderId="0" xfId="0" applyFont="1" applyFill="1" applyAlignment="1">
      <alignment horizontal="right" vertical="center"/>
    </xf>
    <xf numFmtId="165" fontId="20" fillId="43" borderId="12" xfId="0" applyNumberFormat="1" applyFont="1" applyFill="1" applyBorder="1" applyAlignment="1">
      <alignment horizontal="left" vertical="center"/>
    </xf>
    <xf numFmtId="0" fontId="45" fillId="43" borderId="0" xfId="0" applyFont="1" applyFill="1" applyAlignment="1">
      <alignment horizontal="left" vertical="center"/>
    </xf>
    <xf numFmtId="0" fontId="42" fillId="43" borderId="0" xfId="0" applyFont="1" applyFill="1" applyAlignment="1">
      <alignment horizontal="right" vertical="center"/>
    </xf>
    <xf numFmtId="168" fontId="42" fillId="43" borderId="12" xfId="0" applyNumberFormat="1" applyFont="1" applyFill="1" applyBorder="1" applyAlignment="1">
      <alignment horizontal="left" vertical="center"/>
    </xf>
    <xf numFmtId="0" fontId="50" fillId="43" borderId="12" xfId="0" applyFont="1" applyFill="1" applyBorder="1" applyAlignment="1">
      <alignment horizontal="left" vertical="center"/>
    </xf>
    <xf numFmtId="0" fontId="52" fillId="43" borderId="12" xfId="0" applyFont="1" applyFill="1" applyBorder="1" applyAlignment="1">
      <alignment horizontal="right"/>
    </xf>
    <xf numFmtId="169" fontId="20" fillId="43" borderId="2" xfId="0" applyNumberFormat="1" applyFont="1" applyFill="1" applyBorder="1" applyAlignment="1">
      <alignment vertical="center" wrapText="1"/>
    </xf>
    <xf numFmtId="169" fontId="20" fillId="43" borderId="0" xfId="0" applyNumberFormat="1" applyFont="1" applyFill="1" applyAlignment="1">
      <alignment horizontal="left" vertical="center" wrapText="1"/>
    </xf>
    <xf numFmtId="169" fontId="20" fillId="43" borderId="0" xfId="0" applyNumberFormat="1" applyFont="1" applyFill="1" applyAlignment="1">
      <alignment vertical="center" wrapText="1"/>
    </xf>
    <xf numFmtId="0" fontId="20" fillId="43" borderId="12" xfId="0" applyFont="1" applyFill="1" applyBorder="1" applyAlignment="1">
      <alignment vertical="center"/>
    </xf>
    <xf numFmtId="169" fontId="20" fillId="43" borderId="0" xfId="0" applyNumberFormat="1" applyFont="1" applyFill="1"/>
    <xf numFmtId="0" fontId="45" fillId="43" borderId="12" xfId="0" applyFont="1" applyFill="1" applyBorder="1" applyAlignment="1">
      <alignment vertical="center"/>
    </xf>
    <xf numFmtId="0" fontId="54" fillId="43" borderId="12" xfId="0" applyFont="1" applyFill="1" applyBorder="1" applyAlignment="1">
      <alignment horizontal="left" vertical="center"/>
    </xf>
    <xf numFmtId="0" fontId="55" fillId="43" borderId="12" xfId="0" applyFont="1" applyFill="1" applyBorder="1" applyAlignment="1">
      <alignment horizontal="left" vertical="center"/>
    </xf>
    <xf numFmtId="4" fontId="42" fillId="47" borderId="30" xfId="0" applyNumberFormat="1" applyFont="1" applyFill="1" applyBorder="1" applyAlignment="1">
      <alignment horizontal="center" vertical="center"/>
    </xf>
    <xf numFmtId="169" fontId="20" fillId="43" borderId="12" xfId="0" applyNumberFormat="1" applyFont="1" applyFill="1" applyBorder="1" applyAlignment="1">
      <alignment horizontal="left" vertical="center" wrapText="1"/>
    </xf>
    <xf numFmtId="169" fontId="20" fillId="43" borderId="12" xfId="0" applyNumberFormat="1" applyFont="1" applyFill="1" applyBorder="1" applyAlignment="1">
      <alignment vertical="center" wrapText="1"/>
    </xf>
    <xf numFmtId="169" fontId="42" fillId="43" borderId="12" xfId="0" applyNumberFormat="1" applyFont="1" applyFill="1" applyBorder="1" applyAlignment="1">
      <alignment vertical="center"/>
    </xf>
    <xf numFmtId="169" fontId="47" fillId="43" borderId="0" xfId="0" applyNumberFormat="1" applyFont="1" applyFill="1" applyAlignment="1">
      <alignment horizontal="right" vertical="center" wrapText="1"/>
    </xf>
    <xf numFmtId="169" fontId="47" fillId="43" borderId="0" xfId="0" applyNumberFormat="1" applyFont="1" applyFill="1" applyAlignment="1">
      <alignment vertical="center" wrapText="1"/>
    </xf>
    <xf numFmtId="169" fontId="42" fillId="43" borderId="0" xfId="0" applyNumberFormat="1" applyFont="1" applyFill="1" applyAlignment="1">
      <alignment vertical="center"/>
    </xf>
    <xf numFmtId="169" fontId="47" fillId="43" borderId="0" xfId="0" applyNumberFormat="1" applyFont="1" applyFill="1" applyAlignment="1">
      <alignment vertical="center"/>
    </xf>
    <xf numFmtId="0" fontId="64" fillId="43" borderId="0" xfId="0" applyFont="1" applyFill="1" applyAlignment="1">
      <alignment horizontal="left" vertical="center"/>
    </xf>
    <xf numFmtId="0" fontId="48" fillId="43" borderId="0" xfId="0" applyFont="1" applyFill="1" applyAlignment="1">
      <alignment horizontal="left" vertical="center" wrapText="1"/>
    </xf>
    <xf numFmtId="0" fontId="47" fillId="43" borderId="0" xfId="0" applyFont="1" applyFill="1" applyAlignment="1">
      <alignment vertical="center" wrapText="1"/>
    </xf>
    <xf numFmtId="2" fontId="58" fillId="43" borderId="0" xfId="0" applyNumberFormat="1" applyFont="1" applyFill="1" applyAlignment="1">
      <alignment horizontal="right" vertical="center"/>
    </xf>
    <xf numFmtId="0" fontId="75" fillId="43" borderId="0" xfId="0" applyFont="1" applyFill="1" applyAlignment="1">
      <alignment horizontal="left" vertical="center"/>
    </xf>
    <xf numFmtId="0" fontId="61" fillId="4" borderId="34" xfId="0" applyFont="1" applyFill="1" applyBorder="1" applyAlignment="1">
      <alignment horizontal="left" vertical="center"/>
    </xf>
    <xf numFmtId="0" fontId="56" fillId="4" borderId="29" xfId="0" applyFont="1" applyFill="1" applyBorder="1" applyAlignment="1">
      <alignment horizontal="center" vertical="center"/>
    </xf>
    <xf numFmtId="0" fontId="56" fillId="4" borderId="29" xfId="0" applyFont="1" applyFill="1" applyBorder="1" applyAlignment="1">
      <alignment horizontal="left" vertical="center"/>
    </xf>
    <xf numFmtId="0" fontId="49" fillId="43" borderId="32" xfId="0" applyFont="1" applyFill="1" applyBorder="1" applyAlignment="1">
      <alignment horizontal="left" vertical="center"/>
    </xf>
    <xf numFmtId="0" fontId="49" fillId="43" borderId="33" xfId="0" applyFont="1" applyFill="1" applyBorder="1" applyAlignment="1">
      <alignment horizontal="left" vertical="center"/>
    </xf>
    <xf numFmtId="49" fontId="42" fillId="43" borderId="0" xfId="0" applyNumberFormat="1" applyFont="1" applyFill="1" applyAlignment="1">
      <alignment horizontal="left" vertical="center"/>
    </xf>
    <xf numFmtId="0" fontId="73" fillId="43" borderId="12" xfId="0" applyFont="1" applyFill="1" applyBorder="1" applyAlignment="1">
      <alignment vertical="center" wrapText="1"/>
    </xf>
    <xf numFmtId="0" fontId="42" fillId="43" borderId="12" xfId="0" applyFont="1" applyFill="1" applyBorder="1"/>
    <xf numFmtId="169" fontId="20" fillId="43" borderId="12" xfId="0" applyNumberFormat="1" applyFont="1" applyFill="1" applyBorder="1" applyAlignment="1">
      <alignment horizontal="left"/>
    </xf>
    <xf numFmtId="0" fontId="58" fillId="43" borderId="12" xfId="0" applyFont="1" applyFill="1" applyBorder="1" applyAlignment="1">
      <alignment horizontal="left" vertical="center"/>
    </xf>
    <xf numFmtId="169" fontId="47" fillId="43" borderId="12" xfId="0" applyNumberFormat="1" applyFont="1" applyFill="1" applyBorder="1" applyAlignment="1">
      <alignment horizontal="center" vertical="center" wrapText="1"/>
    </xf>
    <xf numFmtId="169" fontId="20" fillId="43" borderId="0" xfId="0" applyNumberFormat="1" applyFont="1" applyFill="1" applyAlignment="1">
      <alignment horizontal="right" vertical="center" wrapText="1"/>
    </xf>
    <xf numFmtId="169" fontId="18" fillId="43" borderId="12" xfId="0" applyNumberFormat="1" applyFont="1" applyFill="1" applyBorder="1" applyAlignment="1">
      <alignment vertical="center" wrapText="1"/>
    </xf>
    <xf numFmtId="9" fontId="43" fillId="48" borderId="12" xfId="0" applyNumberFormat="1" applyFont="1" applyFill="1" applyBorder="1" applyAlignment="1">
      <alignment vertical="center"/>
    </xf>
    <xf numFmtId="9" fontId="43" fillId="48" borderId="2" xfId="0" applyNumberFormat="1" applyFont="1" applyFill="1" applyBorder="1" applyAlignment="1">
      <alignment vertical="center"/>
    </xf>
    <xf numFmtId="49" fontId="43" fillId="48" borderId="2" xfId="0" applyNumberFormat="1" applyFont="1" applyFill="1" applyBorder="1" applyAlignment="1">
      <alignment vertical="center"/>
    </xf>
    <xf numFmtId="0" fontId="56" fillId="4" borderId="22" xfId="0" applyFont="1" applyFill="1" applyBorder="1" applyAlignment="1">
      <alignment horizontal="left" vertical="center"/>
    </xf>
    <xf numFmtId="0" fontId="56" fillId="44" borderId="0" xfId="0" applyFont="1" applyFill="1" applyAlignment="1">
      <alignment vertical="center" wrapText="1"/>
    </xf>
    <xf numFmtId="0" fontId="20" fillId="43" borderId="0" xfId="0" applyFont="1" applyFill="1" applyAlignment="1">
      <alignment horizontal="center" vertical="center"/>
    </xf>
    <xf numFmtId="0" fontId="42" fillId="43" borderId="0" xfId="0" applyFont="1" applyFill="1" applyAlignment="1">
      <alignment horizontal="center" vertical="center"/>
    </xf>
    <xf numFmtId="169" fontId="20" fillId="43" borderId="0" xfId="0" applyNumberFormat="1" applyFont="1" applyFill="1" applyAlignment="1">
      <alignment horizontal="center"/>
    </xf>
    <xf numFmtId="169" fontId="20" fillId="43" borderId="0" xfId="0" applyNumberFormat="1" applyFont="1" applyFill="1" applyAlignment="1">
      <alignment horizontal="center" vertical="center" wrapText="1"/>
    </xf>
    <xf numFmtId="0" fontId="42" fillId="3" borderId="12" xfId="0" applyFont="1" applyFill="1" applyBorder="1" applyAlignment="1">
      <alignment horizontal="center" vertical="center"/>
    </xf>
    <xf numFmtId="2" fontId="42" fillId="47" borderId="31" xfId="0" applyNumberFormat="1" applyFont="1" applyFill="1" applyBorder="1" applyAlignment="1">
      <alignment horizontal="center" vertical="center"/>
    </xf>
    <xf numFmtId="9" fontId="42" fillId="3" borderId="12" xfId="0" applyNumberFormat="1" applyFont="1" applyFill="1" applyBorder="1" applyAlignment="1">
      <alignment horizontal="center" vertical="center"/>
    </xf>
    <xf numFmtId="0" fontId="55" fillId="43" borderId="12" xfId="0" applyFont="1" applyFill="1" applyBorder="1" applyAlignment="1">
      <alignment horizontal="center" vertical="center"/>
    </xf>
    <xf numFmtId="165" fontId="47" fillId="43" borderId="0" xfId="0" applyNumberFormat="1" applyFont="1" applyFill="1" applyAlignment="1">
      <alignment horizontal="center" vertical="center"/>
    </xf>
    <xf numFmtId="0" fontId="47" fillId="43" borderId="0" xfId="0" applyFont="1" applyFill="1" applyAlignment="1">
      <alignment horizontal="center" vertical="center" wrapText="1"/>
    </xf>
    <xf numFmtId="0" fontId="58" fillId="43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42" fillId="0" borderId="0" xfId="0" applyFont="1" applyAlignment="1">
      <alignment horizontal="center"/>
    </xf>
    <xf numFmtId="165" fontId="20" fillId="43" borderId="12" xfId="0" applyNumberFormat="1" applyFont="1" applyFill="1" applyBorder="1" applyAlignment="1">
      <alignment horizontal="right" vertical="center"/>
    </xf>
    <xf numFmtId="168" fontId="42" fillId="43" borderId="12" xfId="0" applyNumberFormat="1" applyFont="1" applyFill="1" applyBorder="1" applyAlignment="1">
      <alignment horizontal="right" vertical="center"/>
    </xf>
    <xf numFmtId="169" fontId="20" fillId="43" borderId="0" xfId="0" applyNumberFormat="1" applyFont="1" applyFill="1" applyAlignment="1">
      <alignment horizontal="right"/>
    </xf>
    <xf numFmtId="0" fontId="52" fillId="43" borderId="0" xfId="0" applyFont="1" applyFill="1" applyAlignment="1">
      <alignment horizontal="right"/>
    </xf>
    <xf numFmtId="169" fontId="56" fillId="4" borderId="35" xfId="0" applyNumberFormat="1" applyFont="1" applyFill="1" applyBorder="1" applyAlignment="1">
      <alignment horizontal="right" vertical="center"/>
    </xf>
    <xf numFmtId="0" fontId="64" fillId="46" borderId="30" xfId="0" applyFont="1" applyFill="1" applyBorder="1" applyAlignment="1">
      <alignment horizontal="right" vertical="center"/>
    </xf>
    <xf numFmtId="0" fontId="42" fillId="3" borderId="27" xfId="0" applyFont="1" applyFill="1" applyBorder="1" applyAlignment="1">
      <alignment horizontal="right" vertical="center"/>
    </xf>
    <xf numFmtId="2" fontId="42" fillId="47" borderId="30" xfId="0" applyNumberFormat="1" applyFont="1" applyFill="1" applyBorder="1" applyAlignment="1">
      <alignment horizontal="right" vertical="center"/>
    </xf>
    <xf numFmtId="9" fontId="42" fillId="3" borderId="27" xfId="0" applyNumberFormat="1" applyFont="1" applyFill="1" applyBorder="1" applyAlignment="1">
      <alignment horizontal="right" vertical="center"/>
    </xf>
    <xf numFmtId="0" fontId="54" fillId="43" borderId="12" xfId="0" applyFont="1" applyFill="1" applyBorder="1" applyAlignment="1">
      <alignment horizontal="right" vertical="center"/>
    </xf>
    <xf numFmtId="0" fontId="47" fillId="43" borderId="12" xfId="0" applyFont="1" applyFill="1" applyBorder="1" applyAlignment="1">
      <alignment horizontal="right" vertical="center"/>
    </xf>
    <xf numFmtId="169" fontId="58" fillId="43" borderId="12" xfId="0" applyNumberFormat="1" applyFont="1" applyFill="1" applyBorder="1" applyAlignment="1">
      <alignment horizontal="right" vertical="top" wrapText="1"/>
    </xf>
    <xf numFmtId="0" fontId="64" fillId="46" borderId="31" xfId="0" applyFont="1" applyFill="1" applyBorder="1" applyAlignment="1">
      <alignment horizontal="right" vertical="center"/>
    </xf>
    <xf numFmtId="0" fontId="47" fillId="43" borderId="0" xfId="0" applyFont="1" applyFill="1" applyAlignment="1">
      <alignment horizontal="right" vertical="center" wrapText="1"/>
    </xf>
    <xf numFmtId="0" fontId="58" fillId="43" borderId="0" xfId="0" applyFont="1" applyFill="1" applyAlignment="1">
      <alignment horizontal="right" vertical="center"/>
    </xf>
    <xf numFmtId="165" fontId="20" fillId="0" borderId="12" xfId="0" applyNumberFormat="1" applyFont="1" applyBorder="1" applyAlignment="1">
      <alignment horizontal="right" vertical="center"/>
    </xf>
    <xf numFmtId="0" fontId="42" fillId="0" borderId="12" xfId="0" applyFont="1" applyBorder="1" applyAlignment="1">
      <alignment horizontal="right"/>
    </xf>
    <xf numFmtId="0" fontId="20" fillId="43" borderId="0" xfId="0" applyFont="1" applyFill="1" applyAlignment="1">
      <alignment vertical="center"/>
    </xf>
    <xf numFmtId="0" fontId="54" fillId="43" borderId="12" xfId="0" applyFont="1" applyFill="1" applyBorder="1" applyAlignment="1">
      <alignment vertical="center"/>
    </xf>
    <xf numFmtId="0" fontId="65" fillId="43" borderId="12" xfId="0" applyFont="1" applyFill="1" applyBorder="1" applyAlignment="1">
      <alignment vertical="center"/>
    </xf>
    <xf numFmtId="0" fontId="47" fillId="43" borderId="12" xfId="0" applyFont="1" applyFill="1" applyBorder="1" applyAlignment="1">
      <alignment vertical="center"/>
    </xf>
    <xf numFmtId="0" fontId="64" fillId="46" borderId="30" xfId="0" applyFont="1" applyFill="1" applyBorder="1" applyAlignment="1">
      <alignment vertical="center"/>
    </xf>
    <xf numFmtId="0" fontId="58" fillId="43" borderId="0" xfId="0" applyFont="1" applyFill="1" applyAlignment="1">
      <alignment vertical="center"/>
    </xf>
    <xf numFmtId="0" fontId="52" fillId="3" borderId="29" xfId="0" applyFont="1" applyFill="1" applyBorder="1" applyAlignment="1" applyProtection="1">
      <alignment vertical="center"/>
      <protection locked="0"/>
    </xf>
    <xf numFmtId="0" fontId="52" fillId="3" borderId="12" xfId="0" applyFont="1" applyFill="1" applyBorder="1" applyAlignment="1" applyProtection="1">
      <alignment vertical="center"/>
      <protection locked="0"/>
    </xf>
    <xf numFmtId="0" fontId="52" fillId="3" borderId="25" xfId="0" applyFont="1" applyFill="1" applyBorder="1" applyAlignment="1" applyProtection="1">
      <alignment vertical="center"/>
      <protection locked="0"/>
    </xf>
    <xf numFmtId="0" fontId="72" fillId="43" borderId="0" xfId="3" applyFill="1" applyAlignment="1" applyProtection="1">
      <alignment horizontal="left" vertical="center"/>
    </xf>
    <xf numFmtId="0" fontId="45" fillId="44" borderId="24" xfId="0" applyFont="1" applyFill="1" applyBorder="1" applyAlignment="1">
      <alignment vertical="center" wrapText="1"/>
    </xf>
    <xf numFmtId="0" fontId="45" fillId="44" borderId="26" xfId="0" applyFont="1" applyFill="1" applyBorder="1" applyAlignment="1">
      <alignment vertical="center" wrapText="1"/>
    </xf>
    <xf numFmtId="0" fontId="35" fillId="24" borderId="0" xfId="0" applyFont="1" applyFill="1" applyAlignment="1">
      <alignment horizontal="center" vertical="center"/>
    </xf>
    <xf numFmtId="0" fontId="27" fillId="24" borderId="12" xfId="0" applyFont="1" applyFill="1" applyBorder="1" applyAlignment="1">
      <alignment horizontal="left" vertical="center"/>
    </xf>
    <xf numFmtId="0" fontId="35" fillId="24" borderId="0" xfId="0" applyFont="1" applyFill="1" applyAlignment="1">
      <alignment horizontal="left" vertical="center"/>
    </xf>
    <xf numFmtId="0" fontId="35" fillId="24" borderId="0" xfId="0" applyFont="1" applyFill="1" applyAlignment="1">
      <alignment vertical="center"/>
    </xf>
    <xf numFmtId="0" fontId="35" fillId="24" borderId="24" xfId="0" applyFont="1" applyFill="1" applyBorder="1" applyAlignment="1">
      <alignment horizontal="left" vertical="center"/>
    </xf>
    <xf numFmtId="1" fontId="35" fillId="24" borderId="0" xfId="0" applyNumberFormat="1" applyFont="1" applyFill="1" applyAlignment="1">
      <alignment horizontal="center" vertical="center"/>
    </xf>
    <xf numFmtId="9" fontId="42" fillId="3" borderId="12" xfId="2" applyFont="1" applyFill="1" applyBorder="1" applyAlignment="1" applyProtection="1">
      <alignment horizontal="center" vertical="center"/>
    </xf>
    <xf numFmtId="9" fontId="42" fillId="42" borderId="31" xfId="2" applyFont="1" applyFill="1" applyBorder="1" applyAlignment="1" applyProtection="1">
      <alignment horizontal="center" vertical="center"/>
    </xf>
    <xf numFmtId="4" fontId="42" fillId="42" borderId="29" xfId="0" applyNumberFormat="1" applyFont="1" applyFill="1" applyBorder="1" applyAlignment="1">
      <alignment horizontal="left" vertical="center"/>
    </xf>
    <xf numFmtId="4" fontId="42" fillId="6" borderId="25" xfId="0" applyNumberFormat="1" applyFont="1" applyFill="1" applyBorder="1" applyAlignment="1">
      <alignment horizontal="left" vertical="center"/>
    </xf>
    <xf numFmtId="4" fontId="42" fillId="49" borderId="12" xfId="0" applyNumberFormat="1" applyFont="1" applyFill="1" applyBorder="1" applyAlignment="1">
      <alignment horizontal="left" vertical="center"/>
    </xf>
    <xf numFmtId="4" fontId="42" fillId="49" borderId="25" xfId="0" applyNumberFormat="1" applyFont="1" applyFill="1" applyBorder="1" applyAlignment="1">
      <alignment horizontal="left" vertical="center"/>
    </xf>
    <xf numFmtId="4" fontId="42" fillId="49" borderId="29" xfId="0" applyNumberFormat="1" applyFont="1" applyFill="1" applyBorder="1" applyAlignment="1">
      <alignment horizontal="left" vertical="center"/>
    </xf>
    <xf numFmtId="2" fontId="25" fillId="6" borderId="8" xfId="0" applyNumberFormat="1" applyFont="1" applyFill="1" applyBorder="1" applyAlignment="1">
      <alignment horizontal="center" vertical="center"/>
    </xf>
    <xf numFmtId="9" fontId="42" fillId="43" borderId="12" xfId="0" applyNumberFormat="1" applyFont="1" applyFill="1" applyBorder="1" applyAlignment="1">
      <alignment horizontal="left" vertical="center"/>
    </xf>
    <xf numFmtId="10" fontId="42" fillId="3" borderId="12" xfId="2" applyNumberFormat="1" applyFont="1" applyFill="1" applyBorder="1" applyAlignment="1" applyProtection="1">
      <alignment horizontal="center" vertical="center"/>
    </xf>
    <xf numFmtId="10" fontId="42" fillId="47" borderId="31" xfId="2" applyNumberFormat="1" applyFont="1" applyFill="1" applyBorder="1" applyAlignment="1" applyProtection="1">
      <alignment horizontal="center" vertical="center"/>
    </xf>
    <xf numFmtId="10" fontId="64" fillId="46" borderId="31" xfId="2" applyNumberFormat="1" applyFont="1" applyFill="1" applyBorder="1" applyAlignment="1" applyProtection="1">
      <alignment horizontal="center" vertical="center"/>
    </xf>
    <xf numFmtId="0" fontId="42" fillId="43" borderId="23" xfId="0" applyFont="1" applyFill="1" applyBorder="1" applyAlignment="1">
      <alignment horizontal="left" vertical="center"/>
    </xf>
    <xf numFmtId="0" fontId="42" fillId="43" borderId="31" xfId="0" applyFont="1" applyFill="1" applyBorder="1" applyAlignment="1">
      <alignment horizontal="left" vertical="center"/>
    </xf>
    <xf numFmtId="0" fontId="42" fillId="43" borderId="30" xfId="0" applyFont="1" applyFill="1" applyBorder="1" applyAlignment="1">
      <alignment horizontal="right" vertical="center"/>
    </xf>
    <xf numFmtId="2" fontId="42" fillId="24" borderId="0" xfId="0" applyNumberFormat="1" applyFont="1" applyFill="1" applyAlignment="1">
      <alignment horizontal="left" vertical="center"/>
    </xf>
    <xf numFmtId="0" fontId="52" fillId="43" borderId="0" xfId="0" applyFont="1" applyFill="1" applyAlignment="1">
      <alignment horizontal="left"/>
    </xf>
    <xf numFmtId="169" fontId="50" fillId="44" borderId="31" xfId="0" applyNumberFormat="1" applyFont="1" applyFill="1" applyBorder="1" applyAlignment="1">
      <alignment vertical="center" wrapText="1"/>
    </xf>
    <xf numFmtId="169" fontId="50" fillId="44" borderId="30" xfId="0" applyNumberFormat="1" applyFont="1" applyFill="1" applyBorder="1" applyAlignment="1">
      <alignment vertical="center" wrapText="1"/>
    </xf>
    <xf numFmtId="169" fontId="50" fillId="43" borderId="12" xfId="0" applyNumberFormat="1" applyFont="1" applyFill="1" applyBorder="1" applyAlignment="1">
      <alignment vertical="center" wrapText="1"/>
    </xf>
    <xf numFmtId="169" fontId="17" fillId="43" borderId="12" xfId="0" applyNumberFormat="1" applyFont="1" applyFill="1" applyBorder="1" applyAlignment="1">
      <alignment horizontal="left" vertical="center" wrapText="1"/>
    </xf>
    <xf numFmtId="9" fontId="20" fillId="43" borderId="27" xfId="0" applyNumberFormat="1" applyFont="1" applyFill="1" applyBorder="1" applyAlignment="1">
      <alignment horizontal="center" vertical="center" wrapText="1"/>
    </xf>
    <xf numFmtId="169" fontId="17" fillId="43" borderId="25" xfId="0" applyNumberFormat="1" applyFont="1" applyFill="1" applyBorder="1" applyAlignment="1">
      <alignment horizontal="left" vertical="center" wrapText="1"/>
    </xf>
    <xf numFmtId="169" fontId="17" fillId="43" borderId="29" xfId="0" applyNumberFormat="1" applyFont="1" applyFill="1" applyBorder="1" applyAlignment="1">
      <alignment horizontal="left" vertical="center" wrapText="1"/>
    </xf>
    <xf numFmtId="169" fontId="20" fillId="43" borderId="27" xfId="0" applyNumberFormat="1" applyFont="1" applyFill="1" applyBorder="1" applyAlignment="1">
      <alignment vertical="center" wrapText="1"/>
    </xf>
    <xf numFmtId="169" fontId="20" fillId="43" borderId="36" xfId="0" applyNumberFormat="1" applyFont="1" applyFill="1" applyBorder="1" applyAlignment="1">
      <alignment vertical="center" wrapText="1"/>
    </xf>
    <xf numFmtId="0" fontId="42" fillId="43" borderId="0" xfId="0" applyFont="1" applyFill="1"/>
    <xf numFmtId="169" fontId="58" fillId="43" borderId="0" xfId="0" applyNumberFormat="1" applyFont="1" applyFill="1" applyAlignment="1">
      <alignment horizontal="center" vertical="top" wrapText="1"/>
    </xf>
    <xf numFmtId="169" fontId="45" fillId="43" borderId="12" xfId="0" applyNumberFormat="1" applyFont="1" applyFill="1" applyBorder="1" applyAlignment="1">
      <alignment vertical="center" wrapText="1"/>
    </xf>
    <xf numFmtId="169" fontId="45" fillId="43" borderId="12" xfId="0" applyNumberFormat="1" applyFont="1" applyFill="1" applyBorder="1" applyAlignment="1">
      <alignment horizontal="left" vertical="center"/>
    </xf>
    <xf numFmtId="169" fontId="45" fillId="43" borderId="12" xfId="0" applyNumberFormat="1" applyFont="1" applyFill="1" applyBorder="1" applyAlignment="1">
      <alignment horizontal="left" vertical="center" wrapText="1"/>
    </xf>
    <xf numFmtId="0" fontId="42" fillId="36" borderId="22" xfId="0" applyFont="1" applyFill="1" applyBorder="1" applyAlignment="1">
      <alignment vertical="center" wrapText="1"/>
    </xf>
    <xf numFmtId="169" fontId="42" fillId="43" borderId="22" xfId="0" applyNumberFormat="1" applyFont="1" applyFill="1" applyBorder="1" applyAlignment="1">
      <alignment vertical="center" wrapText="1"/>
    </xf>
    <xf numFmtId="169" fontId="42" fillId="36" borderId="22" xfId="0" applyNumberFormat="1" applyFont="1" applyFill="1" applyBorder="1" applyAlignment="1" applyProtection="1">
      <alignment horizontal="left" vertical="center" wrapText="1"/>
      <protection locked="0"/>
    </xf>
    <xf numFmtId="169" fontId="80" fillId="43" borderId="12" xfId="0" applyNumberFormat="1" applyFont="1" applyFill="1" applyBorder="1" applyAlignment="1">
      <alignment vertical="center" wrapText="1"/>
    </xf>
    <xf numFmtId="0" fontId="80" fillId="43" borderId="12" xfId="0" applyFont="1" applyFill="1" applyBorder="1" applyAlignment="1">
      <alignment vertical="center" wrapText="1"/>
    </xf>
    <xf numFmtId="169" fontId="55" fillId="43" borderId="12" xfId="0" applyNumberFormat="1" applyFont="1" applyFill="1" applyBorder="1" applyAlignment="1">
      <alignment horizontal="left" vertical="center" wrapText="1"/>
    </xf>
    <xf numFmtId="169" fontId="20" fillId="43" borderId="12" xfId="0" applyNumberFormat="1" applyFont="1" applyFill="1" applyBorder="1" applyAlignment="1">
      <alignment horizontal="center" vertical="center" wrapText="1"/>
    </xf>
    <xf numFmtId="169" fontId="19" fillId="43" borderId="25" xfId="0" applyNumberFormat="1" applyFont="1" applyFill="1" applyBorder="1" applyAlignment="1">
      <alignment horizontal="center" vertical="center" wrapText="1"/>
    </xf>
    <xf numFmtId="9" fontId="19" fillId="43" borderId="25" xfId="2" applyFont="1" applyFill="1" applyBorder="1" applyAlignment="1" applyProtection="1">
      <alignment horizontal="center" vertical="center" wrapText="1"/>
    </xf>
    <xf numFmtId="9" fontId="42" fillId="43" borderId="12" xfId="0" applyNumberFormat="1" applyFont="1" applyFill="1" applyBorder="1" applyAlignment="1">
      <alignment horizontal="center" vertical="center"/>
    </xf>
    <xf numFmtId="9" fontId="42" fillId="43" borderId="12" xfId="0" applyNumberFormat="1" applyFont="1" applyFill="1" applyBorder="1" applyAlignment="1">
      <alignment horizontal="right" vertical="center"/>
    </xf>
    <xf numFmtId="0" fontId="19" fillId="3" borderId="26" xfId="0" applyFont="1" applyFill="1" applyBorder="1" applyAlignment="1">
      <alignment horizontal="left" vertical="center"/>
    </xf>
    <xf numFmtId="1" fontId="35" fillId="44" borderId="29" xfId="0" applyNumberFormat="1" applyFont="1" applyFill="1" applyBorder="1" applyAlignment="1">
      <alignment horizontal="left" vertical="center"/>
    </xf>
    <xf numFmtId="1" fontId="21" fillId="0" borderId="12" xfId="0" applyNumberFormat="1" applyFont="1" applyBorder="1" applyAlignment="1">
      <alignment horizontal="left" vertical="center"/>
    </xf>
    <xf numFmtId="1" fontId="25" fillId="0" borderId="12" xfId="0" applyNumberFormat="1" applyFont="1" applyBorder="1" applyAlignment="1">
      <alignment horizontal="left" vertical="center"/>
    </xf>
    <xf numFmtId="1" fontId="35" fillId="0" borderId="12" xfId="0" applyNumberFormat="1" applyFont="1" applyBorder="1" applyAlignment="1">
      <alignment horizontal="left" vertical="center"/>
    </xf>
    <xf numFmtId="1" fontId="35" fillId="45" borderId="30" xfId="0" applyNumberFormat="1" applyFont="1" applyFill="1" applyBorder="1" applyAlignment="1">
      <alignment horizontal="center" vertical="center"/>
    </xf>
    <xf numFmtId="169" fontId="16" fillId="43" borderId="12" xfId="0" applyNumberFormat="1" applyFont="1" applyFill="1" applyBorder="1" applyAlignment="1">
      <alignment horizontal="left" vertical="center" wrapText="1"/>
    </xf>
    <xf numFmtId="169" fontId="16" fillId="43" borderId="12" xfId="0" applyNumberFormat="1" applyFont="1" applyFill="1" applyBorder="1" applyAlignment="1">
      <alignment vertical="center" wrapText="1"/>
    </xf>
    <xf numFmtId="3" fontId="42" fillId="43" borderId="12" xfId="0" applyNumberFormat="1" applyFont="1" applyFill="1" applyBorder="1"/>
    <xf numFmtId="0" fontId="16" fillId="43" borderId="12" xfId="0" applyFont="1" applyFill="1" applyBorder="1" applyAlignment="1">
      <alignment horizontal="left" vertical="center"/>
    </xf>
    <xf numFmtId="0" fontId="62" fillId="43" borderId="12" xfId="0" applyFont="1" applyFill="1" applyBorder="1" applyAlignment="1">
      <alignment vertical="center" wrapText="1"/>
    </xf>
    <xf numFmtId="0" fontId="62" fillId="43" borderId="24" xfId="0" applyFont="1" applyFill="1" applyBorder="1" applyAlignment="1">
      <alignment vertical="center" wrapText="1"/>
    </xf>
    <xf numFmtId="0" fontId="62" fillId="43" borderId="26" xfId="0" applyFont="1" applyFill="1" applyBorder="1" applyAlignment="1">
      <alignment vertical="center" wrapText="1"/>
    </xf>
    <xf numFmtId="0" fontId="62" fillId="43" borderId="12" xfId="0" applyFont="1" applyFill="1" applyBorder="1" applyAlignment="1">
      <alignment horizontal="right" vertical="center" wrapText="1"/>
    </xf>
    <xf numFmtId="0" fontId="62" fillId="43" borderId="27" xfId="0" applyFont="1" applyFill="1" applyBorder="1" applyAlignment="1">
      <alignment horizontal="right" vertical="center" wrapText="1"/>
    </xf>
    <xf numFmtId="0" fontId="62" fillId="43" borderId="25" xfId="0" applyFont="1" applyFill="1" applyBorder="1" applyAlignment="1">
      <alignment horizontal="right" vertical="center" wrapText="1"/>
    </xf>
    <xf numFmtId="0" fontId="62" fillId="43" borderId="36" xfId="0" applyFont="1" applyFill="1" applyBorder="1" applyAlignment="1">
      <alignment horizontal="right" vertical="center" wrapText="1"/>
    </xf>
    <xf numFmtId="2" fontId="62" fillId="43" borderId="12" xfId="0" applyNumberFormat="1" applyFont="1" applyFill="1" applyBorder="1" applyAlignment="1">
      <alignment vertical="center" wrapText="1"/>
    </xf>
    <xf numFmtId="2" fontId="62" fillId="43" borderId="12" xfId="0" applyNumberFormat="1" applyFont="1" applyFill="1" applyBorder="1" applyAlignment="1">
      <alignment horizontal="right" vertical="center" wrapText="1"/>
    </xf>
    <xf numFmtId="2" fontId="62" fillId="43" borderId="27" xfId="0" applyNumberFormat="1" applyFont="1" applyFill="1" applyBorder="1" applyAlignment="1">
      <alignment horizontal="right" vertical="center" wrapText="1"/>
    </xf>
    <xf numFmtId="2" fontId="62" fillId="43" borderId="36" xfId="0" applyNumberFormat="1" applyFont="1" applyFill="1" applyBorder="1" applyAlignment="1">
      <alignment horizontal="right" vertical="center" wrapText="1"/>
    </xf>
    <xf numFmtId="0" fontId="58" fillId="43" borderId="24" xfId="0" applyFont="1" applyFill="1" applyBorder="1" applyAlignment="1">
      <alignment vertical="center" wrapText="1"/>
    </xf>
    <xf numFmtId="0" fontId="81" fillId="43" borderId="24" xfId="0" applyFont="1" applyFill="1" applyBorder="1" applyAlignment="1">
      <alignment vertical="center" wrapText="1"/>
    </xf>
    <xf numFmtId="0" fontId="81" fillId="43" borderId="12" xfId="0" applyFont="1" applyFill="1" applyBorder="1" applyAlignment="1">
      <alignment horizontal="right" vertical="center" wrapText="1"/>
    </xf>
    <xf numFmtId="0" fontId="81" fillId="43" borderId="27" xfId="0" applyFont="1" applyFill="1" applyBorder="1" applyAlignment="1">
      <alignment horizontal="right" vertical="center" wrapText="1"/>
    </xf>
    <xf numFmtId="0" fontId="81" fillId="36" borderId="34" xfId="0" applyFont="1" applyFill="1" applyBorder="1" applyAlignment="1">
      <alignment vertical="center" wrapText="1"/>
    </xf>
    <xf numFmtId="0" fontId="81" fillId="36" borderId="29" xfId="0" applyFont="1" applyFill="1" applyBorder="1" applyAlignment="1">
      <alignment horizontal="right" vertical="center" wrapText="1"/>
    </xf>
    <xf numFmtId="0" fontId="81" fillId="36" borderId="35" xfId="0" applyFont="1" applyFill="1" applyBorder="1" applyAlignment="1">
      <alignment horizontal="right" vertical="center" wrapText="1"/>
    </xf>
    <xf numFmtId="2" fontId="81" fillId="43" borderId="27" xfId="0" applyNumberFormat="1" applyFont="1" applyFill="1" applyBorder="1" applyAlignment="1">
      <alignment horizontal="right" vertical="center" wrapText="1"/>
    </xf>
    <xf numFmtId="1" fontId="62" fillId="43" borderId="12" xfId="0" applyNumberFormat="1" applyFont="1" applyFill="1" applyBorder="1" applyAlignment="1">
      <alignment horizontal="right" vertical="center" wrapText="1"/>
    </xf>
    <xf numFmtId="2" fontId="81" fillId="36" borderId="35" xfId="0" applyNumberFormat="1" applyFont="1" applyFill="1" applyBorder="1" applyAlignment="1">
      <alignment horizontal="right" vertical="center" wrapText="1"/>
    </xf>
    <xf numFmtId="1" fontId="62" fillId="43" borderId="25" xfId="0" applyNumberFormat="1" applyFont="1" applyFill="1" applyBorder="1" applyAlignment="1">
      <alignment horizontal="right" vertical="center" wrapText="1"/>
    </xf>
    <xf numFmtId="1" fontId="81" fillId="36" borderId="29" xfId="0" applyNumberFormat="1" applyFont="1" applyFill="1" applyBorder="1" applyAlignment="1">
      <alignment horizontal="right" vertical="center" wrapText="1"/>
    </xf>
    <xf numFmtId="0" fontId="46" fillId="0" borderId="12" xfId="0" applyFont="1" applyBorder="1" applyAlignment="1">
      <alignment horizontal="left" vertical="center"/>
    </xf>
    <xf numFmtId="9" fontId="81" fillId="43" borderId="12" xfId="0" applyNumberFormat="1" applyFont="1" applyFill="1" applyBorder="1" applyAlignment="1">
      <alignment horizontal="right" vertical="center" wrapText="1"/>
    </xf>
    <xf numFmtId="9" fontId="62" fillId="43" borderId="25" xfId="0" applyNumberFormat="1" applyFont="1" applyFill="1" applyBorder="1" applyAlignment="1">
      <alignment horizontal="right" vertical="center" wrapText="1"/>
    </xf>
    <xf numFmtId="0" fontId="82" fillId="3" borderId="34" xfId="0" applyFont="1" applyFill="1" applyBorder="1" applyAlignment="1">
      <alignment horizontal="left" vertical="center"/>
    </xf>
    <xf numFmtId="2" fontId="84" fillId="0" borderId="27" xfId="0" applyNumberFormat="1" applyFont="1" applyBorder="1" applyAlignment="1">
      <alignment horizontal="center" vertical="center"/>
    </xf>
    <xf numFmtId="0" fontId="86" fillId="3" borderId="12" xfId="0" applyFont="1" applyFill="1" applyBorder="1" applyAlignment="1">
      <alignment horizontal="center" vertical="center"/>
    </xf>
    <xf numFmtId="0" fontId="87" fillId="51" borderId="0" xfId="0" applyFont="1" applyFill="1"/>
    <xf numFmtId="0" fontId="0" fillId="52" borderId="0" xfId="0" applyFill="1"/>
    <xf numFmtId="0" fontId="0" fillId="0" borderId="0" xfId="0" applyAlignment="1">
      <alignment horizontal="center"/>
    </xf>
    <xf numFmtId="0" fontId="87" fillId="51" borderId="0" xfId="0" applyFont="1" applyFill="1" applyAlignment="1">
      <alignment horizontal="center"/>
    </xf>
    <xf numFmtId="0" fontId="0" fillId="52" borderId="0" xfId="0" applyFill="1" applyAlignment="1">
      <alignment horizontal="center"/>
    </xf>
    <xf numFmtId="0" fontId="52" fillId="3" borderId="12" xfId="0" applyFont="1" applyFill="1" applyBorder="1" applyAlignment="1">
      <alignment vertical="center"/>
    </xf>
    <xf numFmtId="0" fontId="14" fillId="43" borderId="1" xfId="0" applyFont="1" applyFill="1" applyBorder="1" applyAlignment="1" applyProtection="1">
      <alignment horizontal="left" vertical="center"/>
      <protection locked="0"/>
    </xf>
    <xf numFmtId="0" fontId="56" fillId="44" borderId="0" xfId="0" applyFont="1" applyFill="1" applyAlignment="1">
      <alignment horizontal="right" vertical="center" wrapText="1"/>
    </xf>
    <xf numFmtId="2" fontId="27" fillId="25" borderId="12" xfId="0" applyNumberFormat="1" applyFont="1" applyFill="1" applyBorder="1" applyAlignment="1">
      <alignment horizontal="left" vertical="center"/>
    </xf>
    <xf numFmtId="1" fontId="21" fillId="0" borderId="12" xfId="0" applyNumberFormat="1" applyFont="1" applyBorder="1" applyAlignment="1">
      <alignment horizontal="center" vertical="center"/>
    </xf>
    <xf numFmtId="1" fontId="42" fillId="53" borderId="31" xfId="0" applyNumberFormat="1" applyFont="1" applyFill="1" applyBorder="1" applyAlignment="1">
      <alignment horizontal="center" vertical="center"/>
    </xf>
    <xf numFmtId="4" fontId="42" fillId="53" borderId="31" xfId="0" applyNumberFormat="1" applyFont="1" applyFill="1" applyBorder="1" applyAlignment="1">
      <alignment horizontal="center" vertical="center"/>
    </xf>
    <xf numFmtId="9" fontId="42" fillId="53" borderId="31" xfId="2" applyFont="1" applyFill="1" applyBorder="1" applyAlignment="1" applyProtection="1">
      <alignment horizontal="center" vertical="center"/>
    </xf>
    <xf numFmtId="4" fontId="62" fillId="54" borderId="31" xfId="0" applyNumberFormat="1" applyFont="1" applyFill="1" applyBorder="1" applyAlignment="1">
      <alignment horizontal="center" vertical="center"/>
    </xf>
    <xf numFmtId="4" fontId="42" fillId="6" borderId="31" xfId="0" applyNumberFormat="1" applyFont="1" applyFill="1" applyBorder="1" applyAlignment="1">
      <alignment horizontal="left" vertical="center"/>
    </xf>
    <xf numFmtId="0" fontId="72" fillId="3" borderId="31" xfId="3" applyFill="1" applyBorder="1" applyAlignment="1" applyProtection="1">
      <alignment vertical="center"/>
      <protection locked="0"/>
    </xf>
    <xf numFmtId="0" fontId="13" fillId="43" borderId="1" xfId="0" applyFont="1" applyFill="1" applyBorder="1" applyAlignment="1" applyProtection="1">
      <alignment horizontal="left" vertical="center"/>
      <protection locked="0"/>
    </xf>
    <xf numFmtId="0" fontId="66" fillId="3" borderId="34" xfId="0" applyFont="1" applyFill="1" applyBorder="1" applyAlignment="1">
      <alignment vertical="center"/>
    </xf>
    <xf numFmtId="0" fontId="52" fillId="3" borderId="29" xfId="0" applyFont="1" applyFill="1" applyBorder="1" applyAlignment="1">
      <alignment vertical="center"/>
    </xf>
    <xf numFmtId="0" fontId="52" fillId="3" borderId="24" xfId="0" applyFont="1" applyFill="1" applyBorder="1" applyAlignment="1" applyProtection="1">
      <alignment vertical="center"/>
      <protection locked="0"/>
    </xf>
    <xf numFmtId="0" fontId="52" fillId="3" borderId="24" xfId="0" applyFont="1" applyFill="1" applyBorder="1" applyAlignment="1" applyProtection="1">
      <alignment horizontal="left" vertical="center"/>
      <protection locked="0"/>
    </xf>
    <xf numFmtId="0" fontId="72" fillId="3" borderId="26" xfId="3" applyFill="1" applyBorder="1" applyAlignment="1" applyProtection="1">
      <alignment vertical="center"/>
      <protection locked="0"/>
    </xf>
    <xf numFmtId="0" fontId="72" fillId="3" borderId="25" xfId="3" applyFill="1" applyBorder="1" applyAlignment="1" applyProtection="1">
      <alignment vertical="center"/>
      <protection locked="0"/>
    </xf>
    <xf numFmtId="0" fontId="83" fillId="3" borderId="25" xfId="0" applyFont="1" applyFill="1" applyBorder="1" applyAlignment="1">
      <alignment vertical="center"/>
    </xf>
    <xf numFmtId="0" fontId="83" fillId="3" borderId="36" xfId="0" applyFont="1" applyFill="1" applyBorder="1" applyAlignment="1">
      <alignment vertical="center"/>
    </xf>
    <xf numFmtId="0" fontId="16" fillId="3" borderId="24" xfId="0" applyFont="1" applyFill="1" applyBorder="1" applyAlignment="1">
      <alignment horizontal="left" vertical="center"/>
    </xf>
    <xf numFmtId="0" fontId="16" fillId="43" borderId="12" xfId="0" applyFont="1" applyFill="1" applyBorder="1" applyAlignment="1">
      <alignment vertical="center"/>
    </xf>
    <xf numFmtId="0" fontId="90" fillId="43" borderId="12" xfId="0" applyFont="1" applyFill="1" applyBorder="1" applyAlignment="1">
      <alignment horizontal="left" vertical="center"/>
    </xf>
    <xf numFmtId="0" fontId="0" fillId="0" borderId="22" xfId="0" applyBorder="1"/>
    <xf numFmtId="0" fontId="35" fillId="0" borderId="22" xfId="0" applyFont="1" applyBorder="1"/>
    <xf numFmtId="17" fontId="0" fillId="0" borderId="22" xfId="0" applyNumberFormat="1" applyBorder="1"/>
    <xf numFmtId="0" fontId="46" fillId="0" borderId="22" xfId="0" applyFont="1" applyBorder="1" applyAlignment="1">
      <alignment vertical="center" wrapText="1"/>
    </xf>
    <xf numFmtId="49" fontId="46" fillId="0" borderId="22" xfId="0" applyNumberFormat="1" applyFont="1" applyBorder="1" applyAlignment="1">
      <alignment vertical="center"/>
    </xf>
    <xf numFmtId="165" fontId="46" fillId="0" borderId="22" xfId="0" applyNumberFormat="1" applyFont="1" applyBorder="1" applyAlignment="1">
      <alignment vertical="center" wrapText="1"/>
    </xf>
    <xf numFmtId="170" fontId="46" fillId="0" borderId="22" xfId="0" applyNumberFormat="1" applyFont="1" applyBorder="1" applyAlignment="1">
      <alignment vertical="center" wrapText="1"/>
    </xf>
    <xf numFmtId="0" fontId="46" fillId="0" borderId="22" xfId="0" applyFont="1" applyBorder="1" applyAlignment="1">
      <alignment vertical="center"/>
    </xf>
    <xf numFmtId="1" fontId="46" fillId="0" borderId="22" xfId="0" applyNumberFormat="1" applyFont="1" applyBorder="1" applyAlignment="1">
      <alignment vertical="center"/>
    </xf>
    <xf numFmtId="172" fontId="46" fillId="0" borderId="22" xfId="0" applyNumberFormat="1" applyFont="1" applyBorder="1" applyAlignment="1">
      <alignment vertical="center"/>
    </xf>
    <xf numFmtId="165" fontId="46" fillId="0" borderId="22" xfId="0" applyNumberFormat="1" applyFont="1" applyBorder="1" applyAlignment="1">
      <alignment vertical="center"/>
    </xf>
    <xf numFmtId="170" fontId="46" fillId="0" borderId="22" xfId="0" applyNumberFormat="1" applyFont="1" applyBorder="1" applyAlignment="1">
      <alignment vertical="center"/>
    </xf>
    <xf numFmtId="175" fontId="46" fillId="0" borderId="22" xfId="0" applyNumberFormat="1" applyFont="1" applyBorder="1" applyAlignment="1">
      <alignment vertical="center"/>
    </xf>
    <xf numFmtId="0" fontId="65" fillId="0" borderId="22" xfId="1" applyNumberFormat="1" applyFont="1" applyBorder="1"/>
    <xf numFmtId="0" fontId="65" fillId="0" borderId="22" xfId="1" applyNumberFormat="1" applyFont="1" applyBorder="1" applyAlignment="1">
      <alignment vertical="center"/>
    </xf>
    <xf numFmtId="2" fontId="46" fillId="0" borderId="22" xfId="9" applyNumberFormat="1" applyFont="1" applyBorder="1" applyAlignment="1"/>
    <xf numFmtId="0" fontId="46" fillId="0" borderId="22" xfId="9" applyNumberFormat="1" applyFont="1" applyBorder="1" applyAlignment="1"/>
    <xf numFmtId="0" fontId="46" fillId="0" borderId="22" xfId="9" applyNumberFormat="1" applyFont="1" applyBorder="1" applyAlignment="1">
      <alignment vertical="center"/>
    </xf>
    <xf numFmtId="0" fontId="82" fillId="36" borderId="12" xfId="0" applyFont="1" applyFill="1" applyBorder="1" applyAlignment="1">
      <alignment horizontal="left" vertical="center" wrapText="1"/>
    </xf>
    <xf numFmtId="164" fontId="0" fillId="0" borderId="0" xfId="0" applyNumberFormat="1"/>
    <xf numFmtId="171" fontId="0" fillId="0" borderId="0" xfId="0" applyNumberFormat="1"/>
    <xf numFmtId="2" fontId="62" fillId="43" borderId="26" xfId="0" applyNumberFormat="1" applyFont="1" applyFill="1" applyBorder="1" applyAlignment="1">
      <alignment vertical="center" wrapText="1"/>
    </xf>
    <xf numFmtId="2" fontId="62" fillId="43" borderId="25" xfId="0" applyNumberFormat="1" applyFont="1" applyFill="1" applyBorder="1" applyAlignment="1">
      <alignment horizontal="right" vertical="center" wrapText="1"/>
    </xf>
    <xf numFmtId="10" fontId="62" fillId="43" borderId="12" xfId="0" applyNumberFormat="1" applyFont="1" applyFill="1" applyBorder="1" applyAlignment="1">
      <alignment horizontal="right" vertical="center" wrapText="1"/>
    </xf>
    <xf numFmtId="9" fontId="62" fillId="0" borderId="12" xfId="0" applyNumberFormat="1" applyFont="1" applyBorder="1" applyAlignment="1">
      <alignment horizontal="right"/>
    </xf>
    <xf numFmtId="0" fontId="11" fillId="0" borderId="12" xfId="0" applyFont="1" applyBorder="1" applyAlignment="1">
      <alignment horizontal="right"/>
    </xf>
    <xf numFmtId="0" fontId="101" fillId="56" borderId="39" xfId="0" applyFont="1" applyFill="1" applyBorder="1" applyAlignment="1">
      <alignment horizontal="center" vertical="center" wrapText="1"/>
    </xf>
    <xf numFmtId="0" fontId="26" fillId="6" borderId="12" xfId="0" applyFont="1" applyFill="1" applyBorder="1" applyAlignment="1">
      <alignment horizontal="left" vertical="center"/>
    </xf>
    <xf numFmtId="1" fontId="25" fillId="6" borderId="12" xfId="0" applyNumberFormat="1" applyFont="1" applyFill="1" applyBorder="1" applyAlignment="1">
      <alignment horizontal="center" vertical="center"/>
    </xf>
    <xf numFmtId="4" fontId="25" fillId="6" borderId="12" xfId="0" applyNumberFormat="1" applyFont="1" applyFill="1" applyBorder="1" applyAlignment="1">
      <alignment horizontal="center" vertical="center"/>
    </xf>
    <xf numFmtId="0" fontId="25" fillId="3" borderId="12" xfId="0" applyFont="1" applyFill="1" applyBorder="1" applyAlignment="1">
      <alignment horizontal="left" vertical="center"/>
    </xf>
    <xf numFmtId="0" fontId="25" fillId="3" borderId="76" xfId="0" applyFont="1" applyFill="1" applyBorder="1" applyAlignment="1">
      <alignment horizontal="left" vertical="center"/>
    </xf>
    <xf numFmtId="1" fontId="25" fillId="3" borderId="76" xfId="0" applyNumberFormat="1" applyFont="1" applyFill="1" applyBorder="1" applyAlignment="1">
      <alignment horizontal="center" vertical="center"/>
    </xf>
    <xf numFmtId="1" fontId="35" fillId="0" borderId="0" xfId="0" applyNumberFormat="1" applyFont="1" applyAlignment="1">
      <alignment horizontal="left" vertical="center"/>
    </xf>
    <xf numFmtId="2" fontId="10" fillId="47" borderId="30" xfId="0" applyNumberFormat="1" applyFont="1" applyFill="1" applyBorder="1" applyAlignment="1">
      <alignment horizontal="right" vertical="center"/>
    </xf>
    <xf numFmtId="0" fontId="70" fillId="49" borderId="12" xfId="0" applyFont="1" applyFill="1" applyBorder="1" applyAlignment="1">
      <alignment horizontal="left" vertical="center"/>
    </xf>
    <xf numFmtId="4" fontId="70" fillId="49" borderId="12" xfId="0" applyNumberFormat="1" applyFont="1" applyFill="1" applyBorder="1" applyAlignment="1">
      <alignment horizontal="right" vertical="center"/>
    </xf>
    <xf numFmtId="2" fontId="10" fillId="6" borderId="30" xfId="0" applyNumberFormat="1" applyFont="1" applyFill="1" applyBorder="1" applyAlignment="1">
      <alignment horizontal="left" vertical="center"/>
    </xf>
    <xf numFmtId="0" fontId="46" fillId="0" borderId="80" xfId="0" applyFont="1" applyBorder="1" applyAlignment="1">
      <alignment vertical="center" wrapText="1"/>
    </xf>
    <xf numFmtId="172" fontId="46" fillId="0" borderId="80" xfId="0" applyNumberFormat="1" applyFont="1" applyBorder="1" applyAlignment="1">
      <alignment vertical="center"/>
    </xf>
    <xf numFmtId="0" fontId="110" fillId="43" borderId="82" xfId="0" applyFont="1" applyFill="1" applyBorder="1" applyAlignment="1">
      <alignment horizontal="center" vertical="center" wrapText="1"/>
    </xf>
    <xf numFmtId="0" fontId="110" fillId="57" borderId="68" xfId="0" applyFont="1" applyFill="1" applyBorder="1" applyAlignment="1">
      <alignment horizontal="center" vertical="center" wrapText="1"/>
    </xf>
    <xf numFmtId="0" fontId="110" fillId="66" borderId="68" xfId="0" applyFont="1" applyFill="1" applyBorder="1" applyAlignment="1">
      <alignment horizontal="center" vertical="center" wrapText="1"/>
    </xf>
    <xf numFmtId="0" fontId="111" fillId="67" borderId="83" xfId="0" applyFont="1" applyFill="1" applyBorder="1" applyAlignment="1">
      <alignment horizontal="center" vertical="center" wrapText="1"/>
    </xf>
    <xf numFmtId="0" fontId="111" fillId="56" borderId="83" xfId="0" applyFont="1" applyFill="1" applyBorder="1" applyAlignment="1">
      <alignment horizontal="center" vertical="center" wrapText="1"/>
    </xf>
    <xf numFmtId="0" fontId="110" fillId="60" borderId="68" xfId="0" applyFont="1" applyFill="1" applyBorder="1" applyAlignment="1">
      <alignment horizontal="center" vertical="center" wrapText="1"/>
    </xf>
    <xf numFmtId="0" fontId="110" fillId="68" borderId="68" xfId="0" applyFont="1" applyFill="1" applyBorder="1" applyAlignment="1">
      <alignment horizontal="center" vertical="center" wrapText="1"/>
    </xf>
    <xf numFmtId="0" fontId="111" fillId="69" borderId="83" xfId="0" applyFont="1" applyFill="1" applyBorder="1" applyAlignment="1">
      <alignment horizontal="center" vertical="center" wrapText="1"/>
    </xf>
    <xf numFmtId="0" fontId="110" fillId="70" borderId="68" xfId="0" applyFont="1" applyFill="1" applyBorder="1" applyAlignment="1">
      <alignment horizontal="center" vertical="center" wrapText="1"/>
    </xf>
    <xf numFmtId="0" fontId="110" fillId="71" borderId="68" xfId="0" applyFont="1" applyFill="1" applyBorder="1" applyAlignment="1">
      <alignment horizontal="center" vertical="center" wrapText="1"/>
    </xf>
    <xf numFmtId="0" fontId="110" fillId="72" borderId="68" xfId="0" applyFont="1" applyFill="1" applyBorder="1" applyAlignment="1">
      <alignment horizontal="center" vertical="center" wrapText="1"/>
    </xf>
    <xf numFmtId="0" fontId="110" fillId="13" borderId="68" xfId="0" applyFont="1" applyFill="1" applyBorder="1" applyAlignment="1">
      <alignment horizontal="center" vertical="center" wrapText="1"/>
    </xf>
    <xf numFmtId="0" fontId="110" fillId="2" borderId="68" xfId="0" applyFont="1" applyFill="1" applyBorder="1" applyAlignment="1">
      <alignment horizontal="center" vertical="center" wrapText="1"/>
    </xf>
    <xf numFmtId="0" fontId="110" fillId="73" borderId="68" xfId="0" applyFont="1" applyFill="1" applyBorder="1" applyAlignment="1">
      <alignment horizontal="center" vertical="center" wrapText="1"/>
    </xf>
    <xf numFmtId="0" fontId="110" fillId="74" borderId="68" xfId="0" applyFont="1" applyFill="1" applyBorder="1" applyAlignment="1">
      <alignment horizontal="center" vertical="center" wrapText="1"/>
    </xf>
    <xf numFmtId="0" fontId="110" fillId="75" borderId="68" xfId="0" applyFont="1" applyFill="1" applyBorder="1" applyAlignment="1">
      <alignment horizontal="center" vertical="center" wrapText="1"/>
    </xf>
    <xf numFmtId="0" fontId="110" fillId="58" borderId="68" xfId="0" applyFont="1" applyFill="1" applyBorder="1" applyAlignment="1">
      <alignment horizontal="center" vertical="center" wrapText="1"/>
    </xf>
    <xf numFmtId="0" fontId="110" fillId="76" borderId="68" xfId="0" applyFont="1" applyFill="1" applyBorder="1" applyAlignment="1">
      <alignment horizontal="center" vertical="center" wrapText="1"/>
    </xf>
    <xf numFmtId="0" fontId="111" fillId="77" borderId="83" xfId="0" applyFont="1" applyFill="1" applyBorder="1" applyAlignment="1">
      <alignment horizontal="center" vertical="center" wrapText="1"/>
    </xf>
    <xf numFmtId="0" fontId="110" fillId="78" borderId="68" xfId="0" applyFont="1" applyFill="1" applyBorder="1" applyAlignment="1">
      <alignment horizontal="center" vertical="center" wrapText="1"/>
    </xf>
    <xf numFmtId="0" fontId="110" fillId="79" borderId="68" xfId="0" applyFont="1" applyFill="1" applyBorder="1" applyAlignment="1">
      <alignment horizontal="center" vertical="center" wrapText="1"/>
    </xf>
    <xf numFmtId="0" fontId="110" fillId="80" borderId="68" xfId="0" applyFont="1" applyFill="1" applyBorder="1" applyAlignment="1">
      <alignment horizontal="center" vertical="center" wrapText="1"/>
    </xf>
    <xf numFmtId="0" fontId="110" fillId="81" borderId="69" xfId="0" applyFont="1" applyFill="1" applyBorder="1" applyAlignment="1">
      <alignment horizontal="center" vertical="center" wrapText="1"/>
    </xf>
    <xf numFmtId="0" fontId="103" fillId="43" borderId="84" xfId="0" applyFont="1" applyFill="1" applyBorder="1" applyAlignment="1">
      <alignment horizontal="center" vertical="center" wrapText="1"/>
    </xf>
    <xf numFmtId="0" fontId="103" fillId="57" borderId="0" xfId="0" applyFont="1" applyFill="1" applyAlignment="1">
      <alignment horizontal="center" vertical="center" wrapText="1"/>
    </xf>
    <xf numFmtId="0" fontId="103" fillId="66" borderId="0" xfId="0" applyFont="1" applyFill="1" applyAlignment="1">
      <alignment horizontal="center" vertical="center" wrapText="1"/>
    </xf>
    <xf numFmtId="0" fontId="101" fillId="67" borderId="39" xfId="0" applyFont="1" applyFill="1" applyBorder="1" applyAlignment="1">
      <alignment horizontal="center" vertical="center" wrapText="1"/>
    </xf>
    <xf numFmtId="0" fontId="103" fillId="60" borderId="0" xfId="0" applyFont="1" applyFill="1" applyAlignment="1">
      <alignment horizontal="center" vertical="center" wrapText="1"/>
    </xf>
    <xf numFmtId="0" fontId="103" fillId="68" borderId="0" xfId="0" applyFont="1" applyFill="1" applyAlignment="1">
      <alignment horizontal="center" vertical="center" wrapText="1"/>
    </xf>
    <xf numFmtId="0" fontId="101" fillId="69" borderId="39" xfId="0" applyFont="1" applyFill="1" applyBorder="1" applyAlignment="1">
      <alignment horizontal="center" vertical="center" wrapText="1"/>
    </xf>
    <xf numFmtId="0" fontId="103" fillId="70" borderId="0" xfId="0" applyFont="1" applyFill="1" applyAlignment="1">
      <alignment horizontal="center" vertical="center" wrapText="1"/>
    </xf>
    <xf numFmtId="0" fontId="103" fillId="71" borderId="0" xfId="0" applyFont="1" applyFill="1" applyAlignment="1">
      <alignment horizontal="center" vertical="center" wrapText="1"/>
    </xf>
    <xf numFmtId="0" fontId="103" fillId="72" borderId="0" xfId="0" applyFont="1" applyFill="1" applyAlignment="1">
      <alignment horizontal="center" vertical="center" wrapText="1"/>
    </xf>
    <xf numFmtId="0" fontId="103" fillId="13" borderId="0" xfId="0" applyFont="1" applyFill="1" applyAlignment="1">
      <alignment horizontal="center" vertical="center" wrapText="1"/>
    </xf>
    <xf numFmtId="0" fontId="103" fillId="2" borderId="0" xfId="0" applyFont="1" applyFill="1" applyAlignment="1">
      <alignment horizontal="center" vertical="center" wrapText="1"/>
    </xf>
    <xf numFmtId="0" fontId="103" fillId="73" borderId="0" xfId="0" applyFont="1" applyFill="1" applyAlignment="1">
      <alignment horizontal="center" vertical="center" wrapText="1"/>
    </xf>
    <xf numFmtId="0" fontId="103" fillId="74" borderId="0" xfId="0" applyFont="1" applyFill="1" applyAlignment="1">
      <alignment horizontal="center" vertical="center" wrapText="1"/>
    </xf>
    <xf numFmtId="0" fontId="103" fillId="75" borderId="0" xfId="0" applyFont="1" applyFill="1" applyAlignment="1">
      <alignment horizontal="center" vertical="center" wrapText="1"/>
    </xf>
    <xf numFmtId="0" fontId="103" fillId="58" borderId="0" xfId="0" applyFont="1" applyFill="1" applyAlignment="1">
      <alignment horizontal="center" vertical="center" wrapText="1"/>
    </xf>
    <xf numFmtId="0" fontId="103" fillId="76" borderId="0" xfId="0" applyFont="1" applyFill="1" applyAlignment="1">
      <alignment horizontal="center" vertical="center" wrapText="1"/>
    </xf>
    <xf numFmtId="0" fontId="101" fillId="77" borderId="39" xfId="0" applyFont="1" applyFill="1" applyBorder="1" applyAlignment="1">
      <alignment horizontal="center" vertical="center" wrapText="1"/>
    </xf>
    <xf numFmtId="0" fontId="103" fillId="78" borderId="0" xfId="0" applyFont="1" applyFill="1" applyAlignment="1">
      <alignment horizontal="center" vertical="center" wrapText="1"/>
    </xf>
    <xf numFmtId="0" fontId="103" fillId="79" borderId="0" xfId="0" applyFont="1" applyFill="1" applyAlignment="1">
      <alignment horizontal="center" vertical="center" wrapText="1"/>
    </xf>
    <xf numFmtId="0" fontId="103" fillId="80" borderId="0" xfId="0" applyFont="1" applyFill="1" applyAlignment="1">
      <alignment horizontal="center" vertical="center" wrapText="1"/>
    </xf>
    <xf numFmtId="0" fontId="103" fillId="81" borderId="71" xfId="0" applyFont="1" applyFill="1" applyBorder="1" applyAlignment="1">
      <alignment horizontal="center" vertical="center" wrapText="1"/>
    </xf>
    <xf numFmtId="0" fontId="103" fillId="43" borderId="85" xfId="0" applyFont="1" applyFill="1" applyBorder="1" applyAlignment="1">
      <alignment horizontal="center" vertical="center" wrapText="1"/>
    </xf>
    <xf numFmtId="0" fontId="103" fillId="57" borderId="67" xfId="0" applyFont="1" applyFill="1" applyBorder="1" applyAlignment="1">
      <alignment horizontal="center" vertical="center" wrapText="1"/>
    </xf>
    <xf numFmtId="0" fontId="103" fillId="66" borderId="67" xfId="0" applyFont="1" applyFill="1" applyBorder="1" applyAlignment="1">
      <alignment horizontal="center" vertical="center" wrapText="1"/>
    </xf>
    <xf numFmtId="0" fontId="112" fillId="67" borderId="81" xfId="0" applyFont="1" applyFill="1" applyBorder="1" applyAlignment="1">
      <alignment horizontal="center" vertical="center" wrapText="1"/>
    </xf>
    <xf numFmtId="0" fontId="112" fillId="56" borderId="81" xfId="0" applyFont="1" applyFill="1" applyBorder="1" applyAlignment="1">
      <alignment horizontal="center" vertical="center" wrapText="1"/>
    </xf>
    <xf numFmtId="0" fontId="103" fillId="60" borderId="67" xfId="0" applyFont="1" applyFill="1" applyBorder="1" applyAlignment="1">
      <alignment horizontal="center" vertical="center" wrapText="1"/>
    </xf>
    <xf numFmtId="0" fontId="103" fillId="68" borderId="67" xfId="0" applyFont="1" applyFill="1" applyBorder="1" applyAlignment="1">
      <alignment horizontal="center" vertical="center" wrapText="1"/>
    </xf>
    <xf numFmtId="0" fontId="112" fillId="69" borderId="81" xfId="0" applyFont="1" applyFill="1" applyBorder="1" applyAlignment="1">
      <alignment horizontal="center" vertical="center" wrapText="1"/>
    </xf>
    <xf numFmtId="0" fontId="103" fillId="70" borderId="67" xfId="0" applyFont="1" applyFill="1" applyBorder="1" applyAlignment="1">
      <alignment horizontal="center" vertical="center" wrapText="1"/>
    </xf>
    <xf numFmtId="0" fontId="103" fillId="71" borderId="67" xfId="0" applyFont="1" applyFill="1" applyBorder="1" applyAlignment="1">
      <alignment horizontal="center" vertical="center" wrapText="1"/>
    </xf>
    <xf numFmtId="0" fontId="103" fillId="72" borderId="67" xfId="0" applyFont="1" applyFill="1" applyBorder="1" applyAlignment="1">
      <alignment horizontal="center" vertical="center" wrapText="1"/>
    </xf>
    <xf numFmtId="0" fontId="103" fillId="13" borderId="67" xfId="0" applyFont="1" applyFill="1" applyBorder="1" applyAlignment="1">
      <alignment horizontal="center" vertical="center" wrapText="1"/>
    </xf>
    <xf numFmtId="0" fontId="103" fillId="2" borderId="67" xfId="0" applyFont="1" applyFill="1" applyBorder="1" applyAlignment="1">
      <alignment horizontal="center" vertical="center" wrapText="1"/>
    </xf>
    <xf numFmtId="0" fontId="103" fillId="73" borderId="67" xfId="0" applyFont="1" applyFill="1" applyBorder="1" applyAlignment="1">
      <alignment horizontal="center" vertical="center" wrapText="1"/>
    </xf>
    <xf numFmtId="0" fontId="103" fillId="74" borderId="67" xfId="0" applyFont="1" applyFill="1" applyBorder="1" applyAlignment="1">
      <alignment horizontal="center" vertical="center" wrapText="1"/>
    </xf>
    <xf numFmtId="0" fontId="103" fillId="75" borderId="67" xfId="0" applyFont="1" applyFill="1" applyBorder="1" applyAlignment="1">
      <alignment horizontal="center" vertical="center" wrapText="1"/>
    </xf>
    <xf numFmtId="0" fontId="103" fillId="58" borderId="67" xfId="0" applyFont="1" applyFill="1" applyBorder="1" applyAlignment="1">
      <alignment horizontal="center" vertical="center" wrapText="1"/>
    </xf>
    <xf numFmtId="0" fontId="103" fillId="76" borderId="67" xfId="0" applyFont="1" applyFill="1" applyBorder="1" applyAlignment="1">
      <alignment horizontal="center" vertical="center" wrapText="1"/>
    </xf>
    <xf numFmtId="0" fontId="112" fillId="77" borderId="81" xfId="0" applyFont="1" applyFill="1" applyBorder="1" applyAlignment="1">
      <alignment horizontal="center" vertical="center" wrapText="1"/>
    </xf>
    <xf numFmtId="0" fontId="103" fillId="78" borderId="67" xfId="0" applyFont="1" applyFill="1" applyBorder="1" applyAlignment="1">
      <alignment horizontal="center" vertical="center" wrapText="1"/>
    </xf>
    <xf numFmtId="0" fontId="103" fillId="79" borderId="67" xfId="0" applyFont="1" applyFill="1" applyBorder="1" applyAlignment="1">
      <alignment horizontal="center" vertical="center" wrapText="1"/>
    </xf>
    <xf numFmtId="0" fontId="103" fillId="80" borderId="67" xfId="0" applyFont="1" applyFill="1" applyBorder="1" applyAlignment="1">
      <alignment horizontal="center" vertical="center" wrapText="1"/>
    </xf>
    <xf numFmtId="0" fontId="103" fillId="81" borderId="72" xfId="0" applyFont="1" applyFill="1" applyBorder="1" applyAlignment="1">
      <alignment horizontal="center" vertical="center" wrapText="1"/>
    </xf>
    <xf numFmtId="0" fontId="113" fillId="85" borderId="0" xfId="0" applyFont="1" applyFill="1" applyAlignment="1">
      <alignment horizontal="center" vertical="center" wrapText="1"/>
    </xf>
    <xf numFmtId="0" fontId="113" fillId="86" borderId="82" xfId="0" applyFont="1" applyFill="1" applyBorder="1" applyAlignment="1">
      <alignment horizontal="center" vertical="center" wrapText="1"/>
    </xf>
    <xf numFmtId="0" fontId="113" fillId="87" borderId="68" xfId="0" applyFont="1" applyFill="1" applyBorder="1" applyAlignment="1">
      <alignment horizontal="center" vertical="center" wrapText="1"/>
    </xf>
    <xf numFmtId="0" fontId="113" fillId="44" borderId="68" xfId="0" applyFont="1" applyFill="1" applyBorder="1" applyAlignment="1">
      <alignment horizontal="center" vertical="center" wrapText="1"/>
    </xf>
    <xf numFmtId="0" fontId="113" fillId="88" borderId="86" xfId="0" applyFont="1" applyFill="1" applyBorder="1" applyAlignment="1">
      <alignment horizontal="center" vertical="center" wrapText="1"/>
    </xf>
    <xf numFmtId="0" fontId="113" fillId="89" borderId="69" xfId="0" applyFont="1" applyFill="1" applyBorder="1" applyAlignment="1">
      <alignment horizontal="center" vertical="center" wrapText="1"/>
    </xf>
    <xf numFmtId="0" fontId="113" fillId="37" borderId="68" xfId="0" applyFont="1" applyFill="1" applyBorder="1" applyAlignment="1">
      <alignment horizontal="center" vertical="center" wrapText="1"/>
    </xf>
    <xf numFmtId="0" fontId="113" fillId="90" borderId="86" xfId="0" applyFont="1" applyFill="1" applyBorder="1" applyAlignment="1">
      <alignment horizontal="center" vertical="center" wrapText="1"/>
    </xf>
    <xf numFmtId="0" fontId="113" fillId="91" borderId="68" xfId="0" applyFont="1" applyFill="1" applyBorder="1" applyAlignment="1">
      <alignment horizontal="center" vertical="center" wrapText="1"/>
    </xf>
    <xf numFmtId="0" fontId="113" fillId="92" borderId="68" xfId="0" applyFont="1" applyFill="1" applyBorder="1" applyAlignment="1">
      <alignment horizontal="center" vertical="center" wrapText="1"/>
    </xf>
    <xf numFmtId="0" fontId="113" fillId="93" borderId="68" xfId="0" applyFont="1" applyFill="1" applyBorder="1" applyAlignment="1">
      <alignment horizontal="center" vertical="center" wrapText="1"/>
    </xf>
    <xf numFmtId="0" fontId="113" fillId="34" borderId="68" xfId="0" applyFont="1" applyFill="1" applyBorder="1" applyAlignment="1">
      <alignment horizontal="center" vertical="center" wrapText="1"/>
    </xf>
    <xf numFmtId="0" fontId="113" fillId="85" borderId="68" xfId="0" applyFont="1" applyFill="1" applyBorder="1" applyAlignment="1">
      <alignment horizontal="center" vertical="center" wrapText="1"/>
    </xf>
    <xf numFmtId="0" fontId="113" fillId="94" borderId="68" xfId="0" applyFont="1" applyFill="1" applyBorder="1" applyAlignment="1">
      <alignment horizontal="center" vertical="center" wrapText="1"/>
    </xf>
    <xf numFmtId="0" fontId="115" fillId="95" borderId="68" xfId="0" applyFont="1" applyFill="1" applyBorder="1" applyAlignment="1">
      <alignment horizontal="center" vertical="center" wrapText="1"/>
    </xf>
    <xf numFmtId="0" fontId="113" fillId="96" borderId="68" xfId="0" applyFont="1" applyFill="1" applyBorder="1" applyAlignment="1">
      <alignment horizontal="center" vertical="center" wrapText="1"/>
    </xf>
    <xf numFmtId="0" fontId="113" fillId="97" borderId="68" xfId="0" applyFont="1" applyFill="1" applyBorder="1" applyAlignment="1">
      <alignment horizontal="center" vertical="center" wrapText="1"/>
    </xf>
    <xf numFmtId="0" fontId="113" fillId="98" borderId="68" xfId="0" applyFont="1" applyFill="1" applyBorder="1" applyAlignment="1">
      <alignment horizontal="center" vertical="center" wrapText="1"/>
    </xf>
    <xf numFmtId="0" fontId="113" fillId="99" borderId="68" xfId="0" applyFont="1" applyFill="1" applyBorder="1" applyAlignment="1">
      <alignment horizontal="center" vertical="center" wrapText="1"/>
    </xf>
    <xf numFmtId="0" fontId="113" fillId="100" borderId="69" xfId="0" applyFont="1" applyFill="1" applyBorder="1" applyAlignment="1">
      <alignment horizontal="center" vertical="center" wrapText="1"/>
    </xf>
    <xf numFmtId="0" fontId="113" fillId="86" borderId="84" xfId="0" applyFont="1" applyFill="1" applyBorder="1" applyAlignment="1">
      <alignment horizontal="center" vertical="center" wrapText="1"/>
    </xf>
    <xf numFmtId="0" fontId="113" fillId="87" borderId="0" xfId="0" applyFont="1" applyFill="1" applyAlignment="1">
      <alignment horizontal="center" vertical="center" wrapText="1"/>
    </xf>
    <xf numFmtId="0" fontId="113" fillId="44" borderId="0" xfId="0" applyFont="1" applyFill="1" applyAlignment="1">
      <alignment horizontal="center" vertical="center" wrapText="1"/>
    </xf>
    <xf numFmtId="0" fontId="113" fillId="88" borderId="87" xfId="0" applyFont="1" applyFill="1" applyBorder="1" applyAlignment="1">
      <alignment horizontal="center" vertical="center" wrapText="1"/>
    </xf>
    <xf numFmtId="0" fontId="113" fillId="89" borderId="71" xfId="0" applyFont="1" applyFill="1" applyBorder="1" applyAlignment="1">
      <alignment horizontal="center" vertical="center" wrapText="1"/>
    </xf>
    <xf numFmtId="0" fontId="113" fillId="37" borderId="0" xfId="0" applyFont="1" applyFill="1" applyAlignment="1">
      <alignment horizontal="center" vertical="center" wrapText="1"/>
    </xf>
    <xf numFmtId="0" fontId="113" fillId="90" borderId="87" xfId="0" applyFont="1" applyFill="1" applyBorder="1" applyAlignment="1">
      <alignment horizontal="center" vertical="center" wrapText="1"/>
    </xf>
    <xf numFmtId="0" fontId="113" fillId="91" borderId="0" xfId="0" applyFont="1" applyFill="1" applyAlignment="1">
      <alignment horizontal="center" vertical="center" wrapText="1"/>
    </xf>
    <xf numFmtId="0" fontId="113" fillId="92" borderId="0" xfId="0" applyFont="1" applyFill="1" applyAlignment="1">
      <alignment horizontal="center" vertical="center" wrapText="1"/>
    </xf>
    <xf numFmtId="0" fontId="113" fillId="93" borderId="0" xfId="0" applyFont="1" applyFill="1" applyAlignment="1">
      <alignment horizontal="center" vertical="center" wrapText="1"/>
    </xf>
    <xf numFmtId="0" fontId="113" fillId="34" borderId="0" xfId="0" applyFont="1" applyFill="1" applyAlignment="1">
      <alignment horizontal="center" vertical="center" wrapText="1"/>
    </xf>
    <xf numFmtId="0" fontId="113" fillId="94" borderId="0" xfId="0" applyFont="1" applyFill="1" applyAlignment="1">
      <alignment horizontal="center" vertical="center" wrapText="1"/>
    </xf>
    <xf numFmtId="0" fontId="115" fillId="95" borderId="0" xfId="0" applyFont="1" applyFill="1" applyAlignment="1">
      <alignment horizontal="center" vertical="center" wrapText="1"/>
    </xf>
    <xf numFmtId="0" fontId="113" fillId="96" borderId="0" xfId="0" applyFont="1" applyFill="1" applyAlignment="1">
      <alignment horizontal="center" vertical="center" wrapText="1"/>
    </xf>
    <xf numFmtId="0" fontId="113" fillId="97" borderId="0" xfId="0" applyFont="1" applyFill="1" applyAlignment="1">
      <alignment horizontal="center" vertical="center" wrapText="1"/>
    </xf>
    <xf numFmtId="0" fontId="113" fillId="98" borderId="0" xfId="0" applyFont="1" applyFill="1" applyAlignment="1">
      <alignment horizontal="center" vertical="center" wrapText="1"/>
    </xf>
    <xf numFmtId="0" fontId="113" fillId="99" borderId="0" xfId="0" applyFont="1" applyFill="1" applyAlignment="1">
      <alignment horizontal="center" vertical="center" wrapText="1"/>
    </xf>
    <xf numFmtId="0" fontId="113" fillId="100" borderId="71" xfId="0" applyFont="1" applyFill="1" applyBorder="1" applyAlignment="1">
      <alignment horizontal="center" vertical="center" wrapText="1"/>
    </xf>
    <xf numFmtId="0" fontId="116" fillId="88" borderId="87" xfId="0" applyFont="1" applyFill="1" applyBorder="1" applyAlignment="1">
      <alignment horizontal="center" vertical="center" wrapText="1"/>
    </xf>
    <xf numFmtId="0" fontId="116" fillId="89" borderId="71" xfId="0" applyFont="1" applyFill="1" applyBorder="1" applyAlignment="1">
      <alignment horizontal="center" vertical="center" wrapText="1"/>
    </xf>
    <xf numFmtId="0" fontId="116" fillId="90" borderId="87" xfId="0" applyFont="1" applyFill="1" applyBorder="1" applyAlignment="1">
      <alignment horizontal="center" vertical="center" wrapText="1"/>
    </xf>
    <xf numFmtId="0" fontId="35" fillId="0" borderId="0" xfId="0" applyFont="1"/>
    <xf numFmtId="0" fontId="35" fillId="0" borderId="39" xfId="0" applyFont="1" applyBorder="1"/>
    <xf numFmtId="0" fontId="96" fillId="25" borderId="40" xfId="0" applyFont="1" applyFill="1" applyBorder="1" applyAlignment="1">
      <alignment horizontal="center" vertical="center" wrapText="1"/>
    </xf>
    <xf numFmtId="0" fontId="97" fillId="32" borderId="40" xfId="0" applyFont="1" applyFill="1" applyBorder="1" applyAlignment="1">
      <alignment horizontal="center" vertical="center" wrapText="1"/>
    </xf>
    <xf numFmtId="0" fontId="98" fillId="84" borderId="40" xfId="0" applyFont="1" applyFill="1" applyBorder="1" applyAlignment="1">
      <alignment horizontal="center" vertical="center" wrapText="1"/>
    </xf>
    <xf numFmtId="0" fontId="98" fillId="30" borderId="40" xfId="0" applyFont="1" applyFill="1" applyBorder="1" applyAlignment="1">
      <alignment horizontal="center" vertical="center" wrapText="1"/>
    </xf>
    <xf numFmtId="0" fontId="98" fillId="29" borderId="40" xfId="0" applyFont="1" applyFill="1" applyBorder="1" applyAlignment="1">
      <alignment horizontal="center" vertical="center" wrapText="1"/>
    </xf>
    <xf numFmtId="0" fontId="0" fillId="0" borderId="12" xfId="0" applyBorder="1"/>
    <xf numFmtId="0" fontId="46" fillId="0" borderId="80" xfId="0" applyFont="1" applyBorder="1" applyAlignment="1">
      <alignment vertical="center"/>
    </xf>
    <xf numFmtId="0" fontId="8" fillId="0" borderId="80" xfId="21" applyBorder="1"/>
    <xf numFmtId="1" fontId="46" fillId="0" borderId="80" xfId="0" applyNumberFormat="1" applyFont="1" applyBorder="1" applyAlignment="1">
      <alignment vertical="center"/>
    </xf>
    <xf numFmtId="170" fontId="46" fillId="0" borderId="80" xfId="0" applyNumberFormat="1" applyFont="1" applyBorder="1" applyAlignment="1">
      <alignment vertical="center"/>
    </xf>
    <xf numFmtId="175" fontId="46" fillId="0" borderId="80" xfId="0" applyNumberFormat="1" applyFont="1" applyBorder="1" applyAlignment="1">
      <alignment vertical="center"/>
    </xf>
    <xf numFmtId="0" fontId="0" fillId="0" borderId="80" xfId="0" applyBorder="1"/>
    <xf numFmtId="181" fontId="0" fillId="0" borderId="80" xfId="0" applyNumberFormat="1" applyBorder="1"/>
    <xf numFmtId="0" fontId="120" fillId="43" borderId="22" xfId="1" applyNumberFormat="1" applyFont="1" applyFill="1" applyBorder="1" applyAlignment="1">
      <alignment horizontal="center" vertical="center"/>
    </xf>
    <xf numFmtId="0" fontId="46" fillId="0" borderId="0" xfId="0" applyFont="1" applyAlignment="1">
      <alignment vertical="center"/>
    </xf>
    <xf numFmtId="172" fontId="46" fillId="0" borderId="0" xfId="0" applyNumberFormat="1" applyFont="1" applyAlignment="1">
      <alignment vertical="center"/>
    </xf>
    <xf numFmtId="165" fontId="46" fillId="0" borderId="80" xfId="0" applyNumberFormat="1" applyFont="1" applyBorder="1" applyAlignment="1">
      <alignment vertical="center" wrapText="1"/>
    </xf>
    <xf numFmtId="165" fontId="46" fillId="0" borderId="80" xfId="0" applyNumberFormat="1" applyFont="1" applyBorder="1" applyAlignment="1">
      <alignment vertical="center"/>
    </xf>
    <xf numFmtId="170" fontId="46" fillId="0" borderId="80" xfId="0" applyNumberFormat="1" applyFont="1" applyBorder="1" applyAlignment="1">
      <alignment vertical="center" wrapText="1"/>
    </xf>
    <xf numFmtId="0" fontId="46" fillId="0" borderId="12" xfId="0" applyFont="1" applyBorder="1" applyAlignment="1">
      <alignment vertical="center"/>
    </xf>
    <xf numFmtId="175" fontId="46" fillId="0" borderId="12" xfId="0" applyNumberFormat="1" applyFont="1" applyBorder="1" applyAlignment="1">
      <alignment vertical="center"/>
    </xf>
    <xf numFmtId="0" fontId="35" fillId="25" borderId="80" xfId="0" applyFont="1" applyFill="1" applyBorder="1"/>
    <xf numFmtId="2" fontId="123" fillId="23" borderId="2" xfId="0" applyNumberFormat="1" applyFont="1" applyFill="1" applyBorder="1" applyAlignment="1">
      <alignment horizontal="left" vertical="center"/>
    </xf>
    <xf numFmtId="0" fontId="123" fillId="24" borderId="0" xfId="0" applyFont="1" applyFill="1" applyAlignment="1">
      <alignment horizontal="left" vertical="center"/>
    </xf>
    <xf numFmtId="2" fontId="123" fillId="24" borderId="0" xfId="0" applyNumberFormat="1" applyFont="1" applyFill="1" applyAlignment="1">
      <alignment horizontal="left" vertical="center"/>
    </xf>
    <xf numFmtId="0" fontId="72" fillId="0" borderId="80" xfId="3" applyBorder="1" applyAlignment="1">
      <alignment vertical="center"/>
    </xf>
    <xf numFmtId="0" fontId="122" fillId="0" borderId="80" xfId="0" applyFont="1" applyBorder="1"/>
    <xf numFmtId="14" fontId="46" fillId="43" borderId="80" xfId="0" applyNumberFormat="1" applyFont="1" applyFill="1" applyBorder="1"/>
    <xf numFmtId="0" fontId="80" fillId="0" borderId="80" xfId="0" applyFont="1" applyBorder="1" applyAlignment="1">
      <alignment horizontal="right" wrapText="1"/>
    </xf>
    <xf numFmtId="0" fontId="80" fillId="65" borderId="80" xfId="0" applyFont="1" applyFill="1" applyBorder="1" applyAlignment="1">
      <alignment horizontal="right" wrapText="1"/>
    </xf>
    <xf numFmtId="0" fontId="46" fillId="0" borderId="30" xfId="0" applyFont="1" applyBorder="1" applyAlignment="1">
      <alignment vertical="center"/>
    </xf>
    <xf numFmtId="0" fontId="122" fillId="0" borderId="80" xfId="0" applyFont="1" applyBorder="1" applyAlignment="1">
      <alignment horizontal="center" vertical="center"/>
    </xf>
    <xf numFmtId="0" fontId="117" fillId="43" borderId="80" xfId="1" applyNumberFormat="1" applyFont="1" applyFill="1" applyBorder="1"/>
    <xf numFmtId="0" fontId="145" fillId="0" borderId="0" xfId="0" applyFont="1" applyAlignment="1">
      <alignment vertical="center"/>
    </xf>
    <xf numFmtId="0" fontId="144" fillId="0" borderId="0" xfId="0" applyFont="1" applyAlignment="1">
      <alignment vertical="center"/>
    </xf>
    <xf numFmtId="0" fontId="146" fillId="0" borderId="0" xfId="0" applyFont="1" applyAlignment="1">
      <alignment horizontal="left" vertical="center" indent="4"/>
    </xf>
    <xf numFmtId="169" fontId="70" fillId="43" borderId="12" xfId="0" applyNumberFormat="1" applyFont="1" applyFill="1" applyBorder="1" applyAlignment="1">
      <alignment vertical="top"/>
    </xf>
    <xf numFmtId="0" fontId="142" fillId="78" borderId="40" xfId="0" applyFont="1" applyFill="1" applyBorder="1" applyAlignment="1">
      <alignment horizontal="center" vertical="center" wrapText="1"/>
    </xf>
    <xf numFmtId="0" fontId="120" fillId="43" borderId="80" xfId="1" applyNumberFormat="1" applyFont="1" applyFill="1" applyBorder="1" applyAlignment="1">
      <alignment horizontal="center" vertical="center"/>
    </xf>
    <xf numFmtId="0" fontId="121" fillId="0" borderId="80" xfId="0" applyFont="1" applyBorder="1"/>
    <xf numFmtId="0" fontId="0" fillId="0" borderId="80" xfId="0" applyBorder="1" applyAlignment="1">
      <alignment horizontal="center" vertical="center"/>
    </xf>
    <xf numFmtId="0" fontId="0" fillId="0" borderId="30" xfId="0" applyBorder="1"/>
    <xf numFmtId="0" fontId="64" fillId="23" borderId="12" xfId="0" applyFont="1" applyFill="1" applyBorder="1" applyAlignment="1">
      <alignment horizontal="center" vertical="center"/>
    </xf>
    <xf numFmtId="10" fontId="42" fillId="109" borderId="31" xfId="2" applyNumberFormat="1" applyFont="1" applyFill="1" applyBorder="1" applyAlignment="1" applyProtection="1">
      <alignment horizontal="center" vertical="center"/>
    </xf>
    <xf numFmtId="49" fontId="46" fillId="0" borderId="80" xfId="0" applyNumberFormat="1" applyFont="1" applyBorder="1" applyAlignment="1">
      <alignment vertical="center"/>
    </xf>
    <xf numFmtId="2" fontId="46" fillId="0" borderId="80" xfId="9" applyNumberFormat="1" applyFont="1" applyBorder="1" applyAlignment="1"/>
    <xf numFmtId="181" fontId="46" fillId="0" borderId="80" xfId="0" applyNumberFormat="1" applyFont="1" applyBorder="1" applyAlignment="1">
      <alignment vertical="center"/>
    </xf>
    <xf numFmtId="172" fontId="3" fillId="0" borderId="65" xfId="0" applyNumberFormat="1" applyFont="1" applyBorder="1" applyAlignment="1">
      <alignment horizontal="left" vertical="center"/>
    </xf>
    <xf numFmtId="0" fontId="3" fillId="0" borderId="65" xfId="0" applyFont="1" applyBorder="1" applyAlignment="1">
      <alignment horizontal="left" vertical="center"/>
    </xf>
    <xf numFmtId="172" fontId="3" fillId="0" borderId="163" xfId="0" applyNumberFormat="1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46" fillId="0" borderId="80" xfId="0" applyFont="1" applyBorder="1" applyAlignment="1">
      <alignment horizontal="left" vertical="center"/>
    </xf>
    <xf numFmtId="0" fontId="54" fillId="36" borderId="80" xfId="0" applyFont="1" applyFill="1" applyBorder="1" applyAlignment="1">
      <alignment vertical="center" wrapText="1"/>
    </xf>
    <xf numFmtId="49" fontId="54" fillId="36" borderId="80" xfId="0" applyNumberFormat="1" applyFont="1" applyFill="1" applyBorder="1" applyAlignment="1">
      <alignment vertical="center" wrapText="1"/>
    </xf>
    <xf numFmtId="165" fontId="54" fillId="36" borderId="80" xfId="0" applyNumberFormat="1" applyFont="1" applyFill="1" applyBorder="1" applyAlignment="1">
      <alignment vertical="center" wrapText="1"/>
    </xf>
    <xf numFmtId="2" fontId="54" fillId="36" borderId="80" xfId="0" applyNumberFormat="1" applyFont="1" applyFill="1" applyBorder="1" applyAlignment="1">
      <alignment vertical="center" wrapText="1"/>
    </xf>
    <xf numFmtId="170" fontId="54" fillId="36" borderId="80" xfId="0" applyNumberFormat="1" applyFont="1" applyFill="1" applyBorder="1" applyAlignment="1">
      <alignment vertical="center" wrapText="1"/>
    </xf>
    <xf numFmtId="0" fontId="0" fillId="111" borderId="80" xfId="0" applyFill="1" applyBorder="1"/>
    <xf numFmtId="0" fontId="0" fillId="55" borderId="80" xfId="0" applyFill="1" applyBorder="1"/>
    <xf numFmtId="0" fontId="121" fillId="0" borderId="80" xfId="0" applyFont="1" applyBorder="1" applyAlignment="1">
      <alignment horizontal="center" vertical="center"/>
    </xf>
    <xf numFmtId="0" fontId="72" fillId="0" borderId="80" xfId="3" applyBorder="1"/>
    <xf numFmtId="0" fontId="42" fillId="24" borderId="0" xfId="0" applyFont="1" applyFill="1" applyAlignment="1">
      <alignment horizontal="center" vertical="center"/>
    </xf>
    <xf numFmtId="2" fontId="42" fillId="24" borderId="0" xfId="0" applyNumberFormat="1" applyFont="1" applyFill="1" applyAlignment="1">
      <alignment horizontal="center" vertical="center"/>
    </xf>
    <xf numFmtId="0" fontId="78" fillId="23" borderId="2" xfId="0" applyFont="1" applyFill="1" applyBorder="1" applyAlignment="1">
      <alignment horizontal="left" vertical="center" wrapText="1"/>
    </xf>
    <xf numFmtId="0" fontId="61" fillId="23" borderId="2" xfId="0" applyFont="1" applyFill="1" applyBorder="1" applyAlignment="1">
      <alignment horizontal="left" vertical="center"/>
    </xf>
    <xf numFmtId="2" fontId="127" fillId="23" borderId="12" xfId="0" applyNumberFormat="1" applyFont="1" applyFill="1" applyBorder="1" applyAlignment="1">
      <alignment horizontal="left" vertical="center"/>
    </xf>
    <xf numFmtId="2" fontId="133" fillId="23" borderId="24" xfId="0" applyNumberFormat="1" applyFont="1" applyFill="1" applyBorder="1" applyAlignment="1">
      <alignment horizontal="left" vertical="center"/>
    </xf>
    <xf numFmtId="0" fontId="133" fillId="23" borderId="2" xfId="0" applyFont="1" applyFill="1" applyBorder="1" applyAlignment="1">
      <alignment horizontal="left" vertical="center"/>
    </xf>
    <xf numFmtId="0" fontId="133" fillId="23" borderId="2" xfId="0" applyFont="1" applyFill="1" applyBorder="1" applyAlignment="1">
      <alignment horizontal="center" vertical="center"/>
    </xf>
    <xf numFmtId="0" fontId="133" fillId="23" borderId="12" xfId="0" applyFont="1" applyFill="1" applyBorder="1" applyAlignment="1">
      <alignment horizontal="center" vertical="center"/>
    </xf>
    <xf numFmtId="2" fontId="133" fillId="23" borderId="2" xfId="0" applyNumberFormat="1" applyFont="1" applyFill="1" applyBorder="1" applyAlignment="1">
      <alignment horizontal="center" vertical="center"/>
    </xf>
    <xf numFmtId="0" fontId="128" fillId="24" borderId="0" xfId="0" applyFont="1" applyFill="1" applyAlignment="1">
      <alignment horizontal="left" vertical="center" wrapText="1"/>
    </xf>
    <xf numFmtId="0" fontId="73" fillId="24" borderId="0" xfId="0" applyFont="1" applyFill="1" applyAlignment="1">
      <alignment horizontal="left" vertical="center"/>
    </xf>
    <xf numFmtId="2" fontId="75" fillId="24" borderId="12" xfId="0" applyNumberFormat="1" applyFont="1" applyFill="1" applyBorder="1" applyAlignment="1">
      <alignment horizontal="left" vertical="center"/>
    </xf>
    <xf numFmtId="2" fontId="123" fillId="24" borderId="24" xfId="0" applyNumberFormat="1" applyFont="1" applyFill="1" applyBorder="1" applyAlignment="1">
      <alignment horizontal="left" vertical="center"/>
    </xf>
    <xf numFmtId="0" fontId="123" fillId="24" borderId="0" xfId="0" applyFont="1" applyFill="1" applyAlignment="1">
      <alignment horizontal="center" vertical="center"/>
    </xf>
    <xf numFmtId="2" fontId="123" fillId="24" borderId="0" xfId="0" applyNumberFormat="1" applyFont="1" applyFill="1" applyAlignment="1">
      <alignment horizontal="center" vertical="center"/>
    </xf>
    <xf numFmtId="0" fontId="46" fillId="0" borderId="83" xfId="0" applyFont="1" applyBorder="1" applyAlignment="1" applyProtection="1">
      <alignment horizontal="center" vertical="center" wrapText="1"/>
      <protection locked="0"/>
    </xf>
    <xf numFmtId="0" fontId="52" fillId="0" borderId="83" xfId="0" applyFont="1" applyBorder="1" applyAlignment="1" applyProtection="1">
      <alignment horizontal="center" vertical="center" wrapText="1"/>
      <protection locked="0"/>
    </xf>
    <xf numFmtId="0" fontId="64" fillId="0" borderId="83" xfId="0" applyFont="1" applyBorder="1" applyAlignment="1" applyProtection="1">
      <alignment horizontal="center" vertical="center" wrapText="1"/>
      <protection locked="0"/>
    </xf>
    <xf numFmtId="0" fontId="101" fillId="0" borderId="83" xfId="0" applyFont="1" applyBorder="1" applyAlignment="1" applyProtection="1">
      <alignment horizontal="center" vertical="center" wrapText="1"/>
      <protection locked="0"/>
    </xf>
    <xf numFmtId="0" fontId="51" fillId="0" borderId="83" xfId="0" applyFont="1" applyBorder="1" applyAlignment="1" applyProtection="1">
      <alignment horizontal="center" vertical="center" wrapText="1"/>
      <protection locked="0"/>
    </xf>
    <xf numFmtId="0" fontId="136" fillId="0" borderId="83" xfId="0" applyFont="1" applyBorder="1" applyAlignment="1" applyProtection="1">
      <alignment horizontal="center" vertical="center" wrapText="1"/>
      <protection locked="0"/>
    </xf>
    <xf numFmtId="0" fontId="137" fillId="0" borderId="83" xfId="0" applyFont="1" applyBorder="1" applyAlignment="1" applyProtection="1">
      <alignment horizontal="center" vertical="center" wrapText="1"/>
      <protection locked="0"/>
    </xf>
    <xf numFmtId="0" fontId="138" fillId="0" borderId="83" xfId="0" applyFont="1" applyBorder="1" applyAlignment="1" applyProtection="1">
      <alignment horizontal="center" vertical="center" wrapText="1"/>
      <protection locked="0"/>
    </xf>
    <xf numFmtId="0" fontId="139" fillId="0" borderId="83" xfId="0" applyFont="1" applyBorder="1" applyAlignment="1" applyProtection="1">
      <alignment horizontal="center" vertical="center" wrapText="1"/>
      <protection locked="0"/>
    </xf>
    <xf numFmtId="0" fontId="59" fillId="0" borderId="83" xfId="0" applyFont="1" applyBorder="1" applyAlignment="1" applyProtection="1">
      <alignment horizontal="center" vertical="center" wrapText="1"/>
      <protection locked="0"/>
    </xf>
    <xf numFmtId="0" fontId="46" fillId="55" borderId="39" xfId="0" applyFont="1" applyFill="1" applyBorder="1" applyAlignment="1" applyProtection="1">
      <alignment horizontal="center" vertical="center" wrapText="1"/>
      <protection locked="0"/>
    </xf>
    <xf numFmtId="0" fontId="52" fillId="55" borderId="39" xfId="0" applyFont="1" applyFill="1" applyBorder="1" applyAlignment="1" applyProtection="1">
      <alignment horizontal="center" vertical="center" wrapText="1"/>
      <protection locked="0"/>
    </xf>
    <xf numFmtId="0" fontId="64" fillId="55" borderId="39" xfId="0" applyFont="1" applyFill="1" applyBorder="1" applyAlignment="1" applyProtection="1">
      <alignment horizontal="center" vertical="center" wrapText="1"/>
      <protection locked="0"/>
    </xf>
    <xf numFmtId="0" fontId="101" fillId="55" borderId="39" xfId="0" applyFont="1" applyFill="1" applyBorder="1" applyAlignment="1" applyProtection="1">
      <alignment horizontal="center" vertical="center" wrapText="1"/>
      <protection locked="0"/>
    </xf>
    <xf numFmtId="0" fontId="51" fillId="55" borderId="39" xfId="0" applyFont="1" applyFill="1" applyBorder="1" applyAlignment="1" applyProtection="1">
      <alignment horizontal="center" vertical="center" wrapText="1"/>
      <protection locked="0"/>
    </xf>
    <xf numFmtId="0" fontId="136" fillId="55" borderId="39" xfId="0" applyFont="1" applyFill="1" applyBorder="1" applyAlignment="1" applyProtection="1">
      <alignment horizontal="center" vertical="center" wrapText="1"/>
      <protection locked="0"/>
    </xf>
    <xf numFmtId="0" fontId="137" fillId="55" borderId="39" xfId="0" applyFont="1" applyFill="1" applyBorder="1" applyAlignment="1" applyProtection="1">
      <alignment horizontal="center" vertical="center" wrapText="1"/>
      <protection locked="0"/>
    </xf>
    <xf numFmtId="0" fontId="138" fillId="55" borderId="39" xfId="0" applyFont="1" applyFill="1" applyBorder="1" applyAlignment="1" applyProtection="1">
      <alignment horizontal="center" vertical="center" wrapText="1"/>
      <protection locked="0"/>
    </xf>
    <xf numFmtId="0" fontId="139" fillId="55" borderId="39" xfId="0" applyFont="1" applyFill="1" applyBorder="1" applyAlignment="1" applyProtection="1">
      <alignment horizontal="center" vertical="center" wrapText="1"/>
      <protection locked="0"/>
    </xf>
    <xf numFmtId="0" fontId="59" fillId="55" borderId="39" xfId="0" applyFont="1" applyFill="1" applyBorder="1" applyAlignment="1" applyProtection="1">
      <alignment horizontal="center" vertical="center" wrapText="1"/>
      <protection locked="0"/>
    </xf>
    <xf numFmtId="0" fontId="46" fillId="0" borderId="39" xfId="0" applyFont="1" applyBorder="1" applyAlignment="1" applyProtection="1">
      <alignment horizontal="center" vertical="center" wrapText="1"/>
      <protection locked="0"/>
    </xf>
    <xf numFmtId="0" fontId="52" fillId="0" borderId="39" xfId="0" applyFont="1" applyBorder="1" applyAlignment="1" applyProtection="1">
      <alignment horizontal="center" vertical="center" wrapText="1"/>
      <protection locked="0"/>
    </xf>
    <xf numFmtId="0" fontId="64" fillId="0" borderId="39" xfId="0" applyFont="1" applyBorder="1" applyAlignment="1" applyProtection="1">
      <alignment horizontal="center" vertical="center" wrapText="1"/>
      <protection locked="0"/>
    </xf>
    <xf numFmtId="0" fontId="101" fillId="0" borderId="39" xfId="0" applyFont="1" applyBorder="1" applyAlignment="1" applyProtection="1">
      <alignment horizontal="center" vertical="center" wrapText="1"/>
      <protection locked="0"/>
    </xf>
    <xf numFmtId="0" fontId="51" fillId="0" borderId="39" xfId="0" applyFont="1" applyBorder="1" applyAlignment="1" applyProtection="1">
      <alignment horizontal="center" vertical="center" wrapText="1"/>
      <protection locked="0"/>
    </xf>
    <xf numFmtId="0" fontId="136" fillId="0" borderId="39" xfId="0" applyFont="1" applyBorder="1" applyAlignment="1" applyProtection="1">
      <alignment horizontal="center" vertical="center" wrapText="1"/>
      <protection locked="0"/>
    </xf>
    <xf numFmtId="0" fontId="137" fillId="0" borderId="39" xfId="0" applyFont="1" applyBorder="1" applyAlignment="1" applyProtection="1">
      <alignment horizontal="center" vertical="center" wrapText="1"/>
      <protection locked="0"/>
    </xf>
    <xf numFmtId="0" fontId="138" fillId="0" borderId="39" xfId="0" applyFont="1" applyBorder="1" applyAlignment="1" applyProtection="1">
      <alignment horizontal="center" vertical="center" wrapText="1"/>
      <protection locked="0"/>
    </xf>
    <xf numFmtId="0" fontId="139" fillId="0" borderId="39" xfId="0" applyFont="1" applyBorder="1" applyAlignment="1" applyProtection="1">
      <alignment horizontal="center" vertical="center" wrapText="1"/>
      <protection locked="0"/>
    </xf>
    <xf numFmtId="0" fontId="59" fillId="0" borderId="39" xfId="0" applyFont="1" applyBorder="1" applyAlignment="1" applyProtection="1">
      <alignment horizontal="center" vertical="center" wrapText="1"/>
      <protection locked="0"/>
    </xf>
    <xf numFmtId="0" fontId="46" fillId="55" borderId="83" xfId="0" applyFont="1" applyFill="1" applyBorder="1" applyAlignment="1" applyProtection="1">
      <alignment horizontal="center" vertical="center" wrapText="1"/>
      <protection locked="0"/>
    </xf>
    <xf numFmtId="0" fontId="46" fillId="0" borderId="27" xfId="0" applyFont="1" applyBorder="1" applyAlignment="1" applyProtection="1">
      <alignment horizontal="center" vertical="center" wrapText="1"/>
      <protection locked="0"/>
    </xf>
    <xf numFmtId="0" fontId="138" fillId="0" borderId="169" xfId="0" applyFont="1" applyBorder="1" applyAlignment="1" applyProtection="1">
      <alignment horizontal="center" vertical="center" wrapText="1"/>
      <protection locked="0"/>
    </xf>
    <xf numFmtId="0" fontId="46" fillId="55" borderId="27" xfId="0" applyFont="1" applyFill="1" applyBorder="1" applyAlignment="1" applyProtection="1">
      <alignment horizontal="center" vertical="center" wrapText="1"/>
      <protection locked="0"/>
    </xf>
    <xf numFmtId="0" fontId="138" fillId="55" borderId="169" xfId="0" applyFont="1" applyFill="1" applyBorder="1" applyAlignment="1" applyProtection="1">
      <alignment horizontal="center" vertical="center" wrapText="1"/>
      <protection locked="0"/>
    </xf>
    <xf numFmtId="0" fontId="46" fillId="55" borderId="70" xfId="0" applyFont="1" applyFill="1" applyBorder="1" applyAlignment="1" applyProtection="1">
      <alignment horizontal="center" vertical="center" wrapText="1"/>
      <protection locked="0"/>
    </xf>
    <xf numFmtId="0" fontId="46" fillId="0" borderId="70" xfId="0" applyFont="1" applyBorder="1" applyAlignment="1" applyProtection="1">
      <alignment horizontal="center" vertical="center" wrapText="1"/>
      <protection locked="0"/>
    </xf>
    <xf numFmtId="0" fontId="51" fillId="55" borderId="98" xfId="0" applyFont="1" applyFill="1" applyBorder="1" applyAlignment="1" applyProtection="1">
      <alignment horizontal="center" vertical="center" wrapText="1"/>
      <protection locked="0"/>
    </xf>
    <xf numFmtId="0" fontId="51" fillId="0" borderId="98" xfId="0" applyFont="1" applyBorder="1" applyAlignment="1" applyProtection="1">
      <alignment horizontal="center" vertical="center" wrapText="1"/>
      <protection locked="0"/>
    </xf>
    <xf numFmtId="0" fontId="96" fillId="0" borderId="39" xfId="0" applyFont="1" applyBorder="1" applyAlignment="1" applyProtection="1">
      <alignment horizontal="center" vertical="center" wrapText="1"/>
      <protection locked="0"/>
    </xf>
    <xf numFmtId="0" fontId="96" fillId="55" borderId="39" xfId="0" applyFont="1" applyFill="1" applyBorder="1" applyAlignment="1" applyProtection="1">
      <alignment horizontal="center" vertical="center" wrapText="1"/>
      <protection locked="0"/>
    </xf>
    <xf numFmtId="0" fontId="43" fillId="39" borderId="45" xfId="0" applyFont="1" applyFill="1" applyBorder="1" applyAlignment="1">
      <alignment horizontal="left" vertical="center"/>
    </xf>
    <xf numFmtId="0" fontId="64" fillId="7" borderId="12" xfId="0" applyFont="1" applyFill="1" applyBorder="1" applyAlignment="1">
      <alignment horizontal="center" vertical="center"/>
    </xf>
    <xf numFmtId="0" fontId="43" fillId="7" borderId="12" xfId="0" applyFont="1" applyFill="1" applyBorder="1" applyAlignment="1">
      <alignment horizontal="left" vertical="center"/>
    </xf>
    <xf numFmtId="0" fontId="64" fillId="7" borderId="46" xfId="0" applyFont="1" applyFill="1" applyBorder="1" applyAlignment="1">
      <alignment horizontal="left" vertical="center"/>
    </xf>
    <xf numFmtId="0" fontId="61" fillId="7" borderId="41" xfId="0" applyFont="1" applyFill="1" applyBorder="1" applyAlignment="1">
      <alignment horizontal="center" vertical="center"/>
    </xf>
    <xf numFmtId="0" fontId="64" fillId="7" borderId="2" xfId="0" applyFont="1" applyFill="1" applyBorder="1" applyAlignment="1">
      <alignment horizontal="left" vertical="center"/>
    </xf>
    <xf numFmtId="0" fontId="64" fillId="7" borderId="12" xfId="0" applyFont="1" applyFill="1" applyBorder="1" applyAlignment="1">
      <alignment horizontal="left" vertical="center"/>
    </xf>
    <xf numFmtId="0" fontId="64" fillId="7" borderId="12" xfId="0" applyFont="1" applyFill="1" applyBorder="1" applyAlignment="1">
      <alignment horizontal="center" vertical="center" wrapText="1"/>
    </xf>
    <xf numFmtId="2" fontId="64" fillId="7" borderId="12" xfId="0" applyNumberFormat="1" applyFont="1" applyFill="1" applyBorder="1" applyAlignment="1">
      <alignment horizontal="center" vertical="center" wrapText="1"/>
    </xf>
    <xf numFmtId="2" fontId="43" fillId="8" borderId="66" xfId="0" applyNumberFormat="1" applyFont="1" applyFill="1" applyBorder="1" applyAlignment="1">
      <alignment horizontal="center" vertical="center" wrapText="1"/>
    </xf>
    <xf numFmtId="0" fontId="46" fillId="0" borderId="65" xfId="0" applyFont="1" applyBorder="1" applyAlignment="1">
      <alignment horizontal="left" vertical="center"/>
    </xf>
    <xf numFmtId="172" fontId="46" fillId="0" borderId="163" xfId="0" applyNumberFormat="1" applyFont="1" applyBorder="1" applyAlignment="1">
      <alignment horizontal="left" vertical="center"/>
    </xf>
    <xf numFmtId="172" fontId="46" fillId="0" borderId="65" xfId="0" applyNumberFormat="1" applyFont="1" applyBorder="1" applyAlignment="1">
      <alignment horizontal="left" vertical="center"/>
    </xf>
    <xf numFmtId="0" fontId="46" fillId="55" borderId="82" xfId="0" applyFont="1" applyFill="1" applyBorder="1" applyAlignment="1">
      <alignment vertical="center"/>
    </xf>
    <xf numFmtId="2" fontId="64" fillId="7" borderId="12" xfId="0" applyNumberFormat="1" applyFont="1" applyFill="1" applyBorder="1" applyAlignment="1">
      <alignment horizontal="left" vertical="center"/>
    </xf>
    <xf numFmtId="0" fontId="64" fillId="7" borderId="2" xfId="0" applyFont="1" applyFill="1" applyBorder="1" applyAlignment="1">
      <alignment horizontal="center" vertical="center"/>
    </xf>
    <xf numFmtId="0" fontId="38" fillId="0" borderId="83" xfId="0" applyFont="1" applyBorder="1" applyAlignment="1" applyProtection="1">
      <alignment horizontal="center" vertical="center" wrapText="1"/>
      <protection locked="0"/>
    </xf>
    <xf numFmtId="0" fontId="39" fillId="0" borderId="83" xfId="0" applyFont="1" applyBorder="1" applyAlignment="1" applyProtection="1">
      <alignment horizontal="center" vertical="center" wrapText="1"/>
      <protection locked="0"/>
    </xf>
    <xf numFmtId="0" fontId="151" fillId="0" borderId="83" xfId="0" applyFont="1" applyBorder="1" applyAlignment="1" applyProtection="1">
      <alignment horizontal="center" vertical="center" wrapText="1"/>
      <protection locked="0"/>
    </xf>
    <xf numFmtId="0" fontId="40" fillId="0" borderId="83" xfId="0" applyFont="1" applyBorder="1" applyAlignment="1" applyProtection="1">
      <alignment horizontal="center" vertical="center" wrapText="1"/>
      <protection locked="0"/>
    </xf>
    <xf numFmtId="0" fontId="41" fillId="0" borderId="83" xfId="0" applyFont="1" applyBorder="1" applyAlignment="1" applyProtection="1">
      <alignment horizontal="center" vertical="center" wrapText="1"/>
      <protection locked="0"/>
    </xf>
    <xf numFmtId="0" fontId="38" fillId="55" borderId="39" xfId="0" applyFont="1" applyFill="1" applyBorder="1" applyAlignment="1" applyProtection="1">
      <alignment horizontal="center" vertical="center" wrapText="1"/>
      <protection locked="0"/>
    </xf>
    <xf numFmtId="0" fontId="39" fillId="55" borderId="39" xfId="0" applyFont="1" applyFill="1" applyBorder="1" applyAlignment="1" applyProtection="1">
      <alignment horizontal="center" vertical="center" wrapText="1"/>
      <protection locked="0"/>
    </xf>
    <xf numFmtId="0" fontId="151" fillId="55" borderId="39" xfId="0" applyFont="1" applyFill="1" applyBorder="1" applyAlignment="1" applyProtection="1">
      <alignment horizontal="center" vertical="center" wrapText="1"/>
      <protection locked="0"/>
    </xf>
    <xf numFmtId="0" fontId="40" fillId="55" borderId="39" xfId="0" applyFont="1" applyFill="1" applyBorder="1" applyAlignment="1" applyProtection="1">
      <alignment horizontal="center" vertical="center" wrapText="1"/>
      <protection locked="0"/>
    </xf>
    <xf numFmtId="0" fontId="41" fillId="55" borderId="39" xfId="0" applyFont="1" applyFill="1" applyBorder="1" applyAlignment="1" applyProtection="1">
      <alignment horizontal="center" vertical="center" wrapText="1"/>
      <protection locked="0"/>
    </xf>
    <xf numFmtId="0" fontId="38" fillId="0" borderId="39" xfId="0" applyFont="1" applyBorder="1" applyAlignment="1" applyProtection="1">
      <alignment horizontal="center" vertical="center" wrapText="1"/>
      <protection locked="0"/>
    </xf>
    <xf numFmtId="0" fontId="39" fillId="0" borderId="39" xfId="0" applyFont="1" applyBorder="1" applyAlignment="1" applyProtection="1">
      <alignment horizontal="center" vertical="center" wrapText="1"/>
      <protection locked="0"/>
    </xf>
    <xf numFmtId="0" fontId="151" fillId="0" borderId="39" xfId="0" applyFont="1" applyBorder="1" applyAlignment="1" applyProtection="1">
      <alignment horizontal="center" vertical="center" wrapText="1"/>
      <protection locked="0"/>
    </xf>
    <xf numFmtId="0" fontId="40" fillId="0" borderId="39" xfId="0" applyFont="1" applyBorder="1" applyAlignment="1" applyProtection="1">
      <alignment horizontal="center" vertical="center" wrapText="1"/>
      <protection locked="0"/>
    </xf>
    <xf numFmtId="0" fontId="41" fillId="0" borderId="39" xfId="0" applyFont="1" applyBorder="1" applyAlignment="1" applyProtection="1">
      <alignment horizontal="center" vertical="center" wrapText="1"/>
      <protection locked="0"/>
    </xf>
    <xf numFmtId="0" fontId="38" fillId="55" borderId="40" xfId="0" applyFont="1" applyFill="1" applyBorder="1" applyAlignment="1" applyProtection="1">
      <alignment horizontal="center" vertical="center" wrapText="1"/>
      <protection locked="0"/>
    </xf>
    <xf numFmtId="0" fontId="39" fillId="55" borderId="40" xfId="0" applyFont="1" applyFill="1" applyBorder="1" applyAlignment="1" applyProtection="1">
      <alignment horizontal="center" vertical="center" wrapText="1"/>
      <protection locked="0"/>
    </xf>
    <xf numFmtId="0" fontId="151" fillId="55" borderId="40" xfId="0" applyFont="1" applyFill="1" applyBorder="1" applyAlignment="1" applyProtection="1">
      <alignment horizontal="center" vertical="center" wrapText="1"/>
      <protection locked="0"/>
    </xf>
    <xf numFmtId="0" fontId="40" fillId="55" borderId="40" xfId="0" applyFont="1" applyFill="1" applyBorder="1" applyAlignment="1" applyProtection="1">
      <alignment horizontal="center" vertical="center" wrapText="1"/>
      <protection locked="0"/>
    </xf>
    <xf numFmtId="0" fontId="41" fillId="55" borderId="40" xfId="0" applyFont="1" applyFill="1" applyBorder="1" applyAlignment="1" applyProtection="1">
      <alignment horizontal="center" vertical="center" wrapText="1"/>
      <protection locked="0"/>
    </xf>
    <xf numFmtId="0" fontId="94" fillId="7" borderId="12" xfId="0" applyFont="1" applyFill="1" applyBorder="1" applyAlignment="1">
      <alignment vertical="center"/>
    </xf>
    <xf numFmtId="0" fontId="78" fillId="39" borderId="41" xfId="0" applyFont="1" applyFill="1" applyBorder="1" applyAlignment="1">
      <alignment horizontal="left" vertical="center"/>
    </xf>
    <xf numFmtId="2" fontId="78" fillId="39" borderId="49" xfId="0" applyNumberFormat="1" applyFont="1" applyFill="1" applyBorder="1" applyAlignment="1">
      <alignment horizontal="left" vertical="center"/>
    </xf>
    <xf numFmtId="2" fontId="78" fillId="7" borderId="12" xfId="0" applyNumberFormat="1" applyFont="1" applyFill="1" applyBorder="1" applyAlignment="1">
      <alignment horizontal="left" vertical="center" wrapText="1"/>
    </xf>
    <xf numFmtId="0" fontId="61" fillId="7" borderId="12" xfId="0" applyFont="1" applyFill="1" applyBorder="1" applyAlignment="1">
      <alignment vertical="center"/>
    </xf>
    <xf numFmtId="0" fontId="64" fillId="7" borderId="12" xfId="0" applyFont="1" applyFill="1" applyBorder="1" applyAlignment="1">
      <alignment vertical="center"/>
    </xf>
    <xf numFmtId="0" fontId="127" fillId="7" borderId="12" xfId="0" applyFont="1" applyFill="1" applyBorder="1" applyAlignment="1">
      <alignment vertical="center"/>
    </xf>
    <xf numFmtId="173" fontId="130" fillId="23" borderId="155" xfId="0" applyNumberFormat="1" applyFont="1" applyFill="1" applyBorder="1" applyAlignment="1">
      <alignment horizontal="left" vertical="center"/>
    </xf>
    <xf numFmtId="173" fontId="130" fillId="23" borderId="37" xfId="0" applyNumberFormat="1" applyFont="1" applyFill="1" applyBorder="1" applyAlignment="1">
      <alignment horizontal="center" vertical="center"/>
    </xf>
    <xf numFmtId="173" fontId="130" fillId="23" borderId="91" xfId="0" applyNumberFormat="1" applyFont="1" applyFill="1" applyBorder="1" applyAlignment="1">
      <alignment horizontal="center" vertical="center"/>
    </xf>
    <xf numFmtId="0" fontId="133" fillId="7" borderId="12" xfId="0" applyFont="1" applyFill="1" applyBorder="1" applyAlignment="1">
      <alignment horizontal="center" vertical="center" wrapText="1"/>
    </xf>
    <xf numFmtId="2" fontId="133" fillId="7" borderId="12" xfId="0" applyNumberFormat="1" applyFont="1" applyFill="1" applyBorder="1" applyAlignment="1">
      <alignment horizontal="center" vertical="center" wrapText="1"/>
    </xf>
    <xf numFmtId="2" fontId="134" fillId="23" borderId="12" xfId="0" applyNumberFormat="1" applyFont="1" applyFill="1" applyBorder="1" applyAlignment="1">
      <alignment horizontal="left" vertical="center"/>
    </xf>
    <xf numFmtId="0" fontId="134" fillId="23" borderId="2" xfId="0" applyFont="1" applyFill="1" applyBorder="1" applyAlignment="1">
      <alignment horizontal="left" vertical="center"/>
    </xf>
    <xf numFmtId="170" fontId="134" fillId="23" borderId="2" xfId="0" applyNumberFormat="1" applyFont="1" applyFill="1" applyBorder="1" applyAlignment="1">
      <alignment horizontal="left" vertical="center"/>
    </xf>
    <xf numFmtId="0" fontId="43" fillId="7" borderId="2" xfId="0" applyFont="1" applyFill="1" applyBorder="1" applyAlignment="1">
      <alignment horizontal="left" vertical="center"/>
    </xf>
    <xf numFmtId="0" fontId="61" fillId="39" borderId="41" xfId="0" applyFont="1" applyFill="1" applyBorder="1" applyAlignment="1">
      <alignment horizontal="left" vertical="center"/>
    </xf>
    <xf numFmtId="0" fontId="61" fillId="7" borderId="43" xfId="0" applyFont="1" applyFill="1" applyBorder="1" applyAlignment="1">
      <alignment horizontal="left" vertical="center"/>
    </xf>
    <xf numFmtId="170" fontId="61" fillId="7" borderId="50" xfId="0" applyNumberFormat="1" applyFont="1" applyFill="1" applyBorder="1" applyAlignment="1">
      <alignment horizontal="left" vertical="center"/>
    </xf>
    <xf numFmtId="173" fontId="130" fillId="23" borderId="154" xfId="0" applyNumberFormat="1" applyFont="1" applyFill="1" applyBorder="1" applyAlignment="1">
      <alignment horizontal="left" vertical="center"/>
    </xf>
    <xf numFmtId="173" fontId="133" fillId="23" borderId="12" xfId="0" applyNumberFormat="1" applyFont="1" applyFill="1" applyBorder="1" applyAlignment="1">
      <alignment horizontal="center" vertical="center"/>
    </xf>
    <xf numFmtId="173" fontId="133" fillId="23" borderId="27" xfId="0" applyNumberFormat="1" applyFont="1" applyFill="1" applyBorder="1" applyAlignment="1">
      <alignment horizontal="center" vertical="center"/>
    </xf>
    <xf numFmtId="0" fontId="70" fillId="102" borderId="22" xfId="0" applyFont="1" applyFill="1" applyBorder="1" applyAlignment="1">
      <alignment horizontal="center"/>
    </xf>
    <xf numFmtId="173" fontId="133" fillId="23" borderId="60" xfId="0" applyNumberFormat="1" applyFont="1" applyFill="1" applyBorder="1" applyAlignment="1">
      <alignment horizontal="center" vertical="center"/>
    </xf>
    <xf numFmtId="170" fontId="70" fillId="23" borderId="12" xfId="0" applyNumberFormat="1" applyFont="1" applyFill="1" applyBorder="1" applyAlignment="1">
      <alignment horizontal="left" vertical="center"/>
    </xf>
    <xf numFmtId="10" fontId="61" fillId="7" borderId="52" xfId="0" applyNumberFormat="1" applyFont="1" applyFill="1" applyBorder="1" applyAlignment="1">
      <alignment vertical="center"/>
    </xf>
    <xf numFmtId="10" fontId="78" fillId="7" borderId="156" xfId="0" applyNumberFormat="1" applyFont="1" applyFill="1" applyBorder="1" applyAlignment="1">
      <alignment vertical="center" wrapText="1"/>
    </xf>
    <xf numFmtId="173" fontId="133" fillId="23" borderId="122" xfId="0" applyNumberFormat="1" applyFont="1" applyFill="1" applyBorder="1" applyAlignment="1">
      <alignment horizontal="center" vertical="center"/>
    </xf>
    <xf numFmtId="0" fontId="61" fillId="7" borderId="41" xfId="0" applyFont="1" applyFill="1" applyBorder="1" applyAlignment="1">
      <alignment horizontal="right" vertical="center"/>
    </xf>
    <xf numFmtId="2" fontId="78" fillId="7" borderId="42" xfId="0" applyNumberFormat="1" applyFont="1" applyFill="1" applyBorder="1" applyAlignment="1">
      <alignment horizontal="left" vertical="center"/>
    </xf>
    <xf numFmtId="170" fontId="78" fillId="7" borderId="121" xfId="0" applyNumberFormat="1" applyFont="1" applyFill="1" applyBorder="1" applyAlignment="1">
      <alignment horizontal="left" vertical="center" wrapText="1"/>
    </xf>
    <xf numFmtId="0" fontId="135" fillId="40" borderId="12" xfId="0" applyFont="1" applyFill="1" applyBorder="1" applyAlignment="1">
      <alignment vertical="center"/>
    </xf>
    <xf numFmtId="0" fontId="133" fillId="7" borderId="24" xfId="0" applyFont="1" applyFill="1" applyBorder="1" applyAlignment="1">
      <alignment horizontal="center" vertical="center" wrapText="1"/>
    </xf>
    <xf numFmtId="0" fontId="129" fillId="7" borderId="12" xfId="0" applyFont="1" applyFill="1" applyBorder="1" applyAlignment="1">
      <alignment vertical="center" wrapText="1"/>
    </xf>
    <xf numFmtId="1" fontId="133" fillId="7" borderId="41" xfId="0" applyNumberFormat="1" applyFont="1" applyFill="1" applyBorder="1" applyAlignment="1">
      <alignment horizontal="center" vertical="center"/>
    </xf>
    <xf numFmtId="0" fontId="142" fillId="86" borderId="153" xfId="0" applyFont="1" applyFill="1" applyBorder="1" applyAlignment="1">
      <alignment horizontal="center" vertical="center" wrapText="1"/>
    </xf>
    <xf numFmtId="0" fontId="142" fillId="87" borderId="153" xfId="0" applyFont="1" applyFill="1" applyBorder="1" applyAlignment="1">
      <alignment horizontal="center" vertical="center" wrapText="1"/>
    </xf>
    <xf numFmtId="0" fontId="142" fillId="44" borderId="153" xfId="0" applyFont="1" applyFill="1" applyBorder="1" applyAlignment="1">
      <alignment horizontal="center" vertical="center" wrapText="1"/>
    </xf>
    <xf numFmtId="0" fontId="142" fillId="88" borderId="153" xfId="0" applyFont="1" applyFill="1" applyBorder="1" applyAlignment="1">
      <alignment horizontal="center" vertical="center" wrapText="1"/>
    </xf>
    <xf numFmtId="0" fontId="142" fillId="89" borderId="153" xfId="0" applyFont="1" applyFill="1" applyBorder="1" applyAlignment="1">
      <alignment horizontal="center" vertical="center" wrapText="1"/>
    </xf>
    <xf numFmtId="0" fontId="142" fillId="37" borderId="153" xfId="0" applyFont="1" applyFill="1" applyBorder="1" applyAlignment="1">
      <alignment horizontal="center" vertical="center" wrapText="1"/>
    </xf>
    <xf numFmtId="0" fontId="142" fillId="90" borderId="153" xfId="0" applyFont="1" applyFill="1" applyBorder="1" applyAlignment="1">
      <alignment horizontal="center" vertical="center" wrapText="1"/>
    </xf>
    <xf numFmtId="0" fontId="142" fillId="91" borderId="153" xfId="0" applyFont="1" applyFill="1" applyBorder="1" applyAlignment="1">
      <alignment horizontal="center" vertical="center" wrapText="1"/>
    </xf>
    <xf numFmtId="0" fontId="142" fillId="92" borderId="153" xfId="0" applyFont="1" applyFill="1" applyBorder="1" applyAlignment="1">
      <alignment horizontal="center" vertical="center" wrapText="1"/>
    </xf>
    <xf numFmtId="0" fontId="142" fillId="93" borderId="153" xfId="0" applyFont="1" applyFill="1" applyBorder="1" applyAlignment="1">
      <alignment horizontal="center" vertical="center" wrapText="1"/>
    </xf>
    <xf numFmtId="0" fontId="142" fillId="34" borderId="153" xfId="0" applyFont="1" applyFill="1" applyBorder="1" applyAlignment="1">
      <alignment horizontal="center" vertical="center" wrapText="1"/>
    </xf>
    <xf numFmtId="0" fontId="142" fillId="85" borderId="153" xfId="0" applyFont="1" applyFill="1" applyBorder="1" applyAlignment="1">
      <alignment horizontal="center" vertical="center" wrapText="1"/>
    </xf>
    <xf numFmtId="0" fontId="142" fillId="94" borderId="153" xfId="0" applyFont="1" applyFill="1" applyBorder="1" applyAlignment="1">
      <alignment horizontal="center" vertical="center" wrapText="1"/>
    </xf>
    <xf numFmtId="0" fontId="143" fillId="95" borderId="153" xfId="0" applyFont="1" applyFill="1" applyBorder="1" applyAlignment="1">
      <alignment horizontal="center" vertical="center" wrapText="1"/>
    </xf>
    <xf numFmtId="0" fontId="142" fillId="96" borderId="153" xfId="0" applyFont="1" applyFill="1" applyBorder="1" applyAlignment="1">
      <alignment horizontal="center" vertical="center" wrapText="1"/>
    </xf>
    <xf numFmtId="0" fontId="142" fillId="97" borderId="153" xfId="0" applyFont="1" applyFill="1" applyBorder="1" applyAlignment="1">
      <alignment horizontal="center" vertical="center" wrapText="1"/>
    </xf>
    <xf numFmtId="0" fontId="142" fillId="98" borderId="153" xfId="0" applyFont="1" applyFill="1" applyBorder="1" applyAlignment="1">
      <alignment horizontal="center" vertical="center" wrapText="1"/>
    </xf>
    <xf numFmtId="0" fontId="142" fillId="99" borderId="153" xfId="0" applyFont="1" applyFill="1" applyBorder="1" applyAlignment="1">
      <alignment horizontal="center" vertical="center" wrapText="1"/>
    </xf>
    <xf numFmtId="0" fontId="142" fillId="100" borderId="153" xfId="0" applyFont="1" applyFill="1" applyBorder="1" applyAlignment="1">
      <alignment horizontal="center" vertical="center" wrapText="1"/>
    </xf>
    <xf numFmtId="0" fontId="142" fillId="86" borderId="90" xfId="0" applyFont="1" applyFill="1" applyBorder="1" applyAlignment="1">
      <alignment horizontal="center" vertical="center" wrapText="1"/>
    </xf>
    <xf numFmtId="0" fontId="142" fillId="87" borderId="90" xfId="0" applyFont="1" applyFill="1" applyBorder="1" applyAlignment="1">
      <alignment horizontal="center" vertical="center" wrapText="1"/>
    </xf>
    <xf numFmtId="0" fontId="142" fillId="44" borderId="90" xfId="0" applyFont="1" applyFill="1" applyBorder="1" applyAlignment="1">
      <alignment horizontal="center" vertical="center" wrapText="1"/>
    </xf>
    <xf numFmtId="0" fontId="142" fillId="88" borderId="90" xfId="0" applyFont="1" applyFill="1" applyBorder="1" applyAlignment="1">
      <alignment horizontal="center" vertical="center" wrapText="1"/>
    </xf>
    <xf numFmtId="0" fontId="142" fillId="89" borderId="90" xfId="0" applyFont="1" applyFill="1" applyBorder="1" applyAlignment="1">
      <alignment horizontal="center" vertical="center" wrapText="1"/>
    </xf>
    <xf numFmtId="0" fontId="142" fillId="37" borderId="90" xfId="0" applyFont="1" applyFill="1" applyBorder="1" applyAlignment="1">
      <alignment horizontal="center" vertical="center" wrapText="1"/>
    </xf>
    <xf numFmtId="0" fontId="142" fillId="90" borderId="90" xfId="0" applyFont="1" applyFill="1" applyBorder="1" applyAlignment="1">
      <alignment horizontal="center" vertical="center" wrapText="1"/>
    </xf>
    <xf numFmtId="0" fontId="142" fillId="91" borderId="90" xfId="0" applyFont="1" applyFill="1" applyBorder="1" applyAlignment="1">
      <alignment horizontal="center" vertical="center" wrapText="1"/>
    </xf>
    <xf numFmtId="0" fontId="142" fillId="92" borderId="90" xfId="0" applyFont="1" applyFill="1" applyBorder="1" applyAlignment="1">
      <alignment horizontal="center" vertical="center" wrapText="1"/>
    </xf>
    <xf numFmtId="0" fontId="142" fillId="93" borderId="90" xfId="0" applyFont="1" applyFill="1" applyBorder="1" applyAlignment="1">
      <alignment horizontal="center" vertical="center" wrapText="1"/>
    </xf>
    <xf numFmtId="0" fontId="142" fillId="34" borderId="90" xfId="0" applyFont="1" applyFill="1" applyBorder="1" applyAlignment="1">
      <alignment horizontal="center" vertical="center" wrapText="1"/>
    </xf>
    <xf numFmtId="0" fontId="142" fillId="85" borderId="90" xfId="0" applyFont="1" applyFill="1" applyBorder="1" applyAlignment="1">
      <alignment horizontal="center" vertical="center" wrapText="1"/>
    </xf>
    <xf numFmtId="0" fontId="142" fillId="94" borderId="90" xfId="0" applyFont="1" applyFill="1" applyBorder="1" applyAlignment="1">
      <alignment horizontal="center" vertical="center" wrapText="1"/>
    </xf>
    <xf numFmtId="0" fontId="143" fillId="95" borderId="90" xfId="0" applyFont="1" applyFill="1" applyBorder="1" applyAlignment="1">
      <alignment horizontal="center" vertical="center" wrapText="1"/>
    </xf>
    <xf numFmtId="0" fontId="142" fillId="96" borderId="90" xfId="0" applyFont="1" applyFill="1" applyBorder="1" applyAlignment="1">
      <alignment horizontal="center" vertical="center" wrapText="1"/>
    </xf>
    <xf numFmtId="0" fontId="142" fillId="97" borderId="90" xfId="0" applyFont="1" applyFill="1" applyBorder="1" applyAlignment="1">
      <alignment horizontal="center" vertical="center" wrapText="1"/>
    </xf>
    <xf numFmtId="0" fontId="142" fillId="98" borderId="90" xfId="0" applyFont="1" applyFill="1" applyBorder="1" applyAlignment="1">
      <alignment horizontal="center" vertical="center" wrapText="1"/>
    </xf>
    <xf numFmtId="0" fontId="142" fillId="99" borderId="90" xfId="0" applyFont="1" applyFill="1" applyBorder="1" applyAlignment="1">
      <alignment horizontal="center" vertical="center" wrapText="1"/>
    </xf>
    <xf numFmtId="0" fontId="142" fillId="100" borderId="90" xfId="0" applyFont="1" applyFill="1" applyBorder="1" applyAlignment="1">
      <alignment horizontal="center" vertical="center" wrapText="1"/>
    </xf>
    <xf numFmtId="2" fontId="43" fillId="23" borderId="12" xfId="0" applyNumberFormat="1" applyFont="1" applyFill="1" applyBorder="1" applyAlignment="1">
      <alignment horizontal="left" vertical="center"/>
    </xf>
    <xf numFmtId="0" fontId="70" fillId="23" borderId="12" xfId="0" applyFont="1" applyFill="1" applyBorder="1" applyAlignment="1">
      <alignment horizontal="left" vertical="center"/>
    </xf>
    <xf numFmtId="0" fontId="43" fillId="39" borderId="89" xfId="0" applyFont="1" applyFill="1" applyBorder="1" applyAlignment="1">
      <alignment horizontal="center" vertical="center"/>
    </xf>
    <xf numFmtId="0" fontId="43" fillId="39" borderId="89" xfId="0" applyFont="1" applyFill="1" applyBorder="1" applyAlignment="1">
      <alignment horizontal="center" vertical="center" wrapText="1"/>
    </xf>
    <xf numFmtId="0" fontId="142" fillId="86" borderId="65" xfId="0" applyFont="1" applyFill="1" applyBorder="1" applyAlignment="1">
      <alignment horizontal="center" vertical="center" wrapText="1"/>
    </xf>
    <xf numFmtId="0" fontId="142" fillId="87" borderId="65" xfId="0" applyFont="1" applyFill="1" applyBorder="1" applyAlignment="1">
      <alignment horizontal="center" vertical="center" wrapText="1"/>
    </xf>
    <xf numFmtId="0" fontId="142" fillId="44" borderId="65" xfId="0" applyFont="1" applyFill="1" applyBorder="1" applyAlignment="1">
      <alignment horizontal="center" vertical="center" wrapText="1"/>
    </xf>
    <xf numFmtId="0" fontId="142" fillId="88" borderId="65" xfId="0" applyFont="1" applyFill="1" applyBorder="1" applyAlignment="1">
      <alignment horizontal="center" vertical="center" wrapText="1"/>
    </xf>
    <xf numFmtId="0" fontId="142" fillId="89" borderId="65" xfId="0" applyFont="1" applyFill="1" applyBorder="1" applyAlignment="1">
      <alignment horizontal="center" vertical="center" wrapText="1"/>
    </xf>
    <xf numFmtId="0" fontId="142" fillId="37" borderId="65" xfId="0" applyFont="1" applyFill="1" applyBorder="1" applyAlignment="1">
      <alignment horizontal="center" vertical="center" wrapText="1"/>
    </xf>
    <xf numFmtId="0" fontId="142" fillId="90" borderId="65" xfId="0" applyFont="1" applyFill="1" applyBorder="1" applyAlignment="1">
      <alignment horizontal="center" vertical="center" wrapText="1"/>
    </xf>
    <xf numFmtId="0" fontId="142" fillId="91" borderId="65" xfId="0" applyFont="1" applyFill="1" applyBorder="1" applyAlignment="1">
      <alignment horizontal="center" vertical="center" wrapText="1"/>
    </xf>
    <xf numFmtId="0" fontId="142" fillId="92" borderId="65" xfId="0" applyFont="1" applyFill="1" applyBorder="1" applyAlignment="1">
      <alignment horizontal="center" vertical="center" wrapText="1"/>
    </xf>
    <xf numFmtId="0" fontId="142" fillId="93" borderId="65" xfId="0" applyFont="1" applyFill="1" applyBorder="1" applyAlignment="1">
      <alignment horizontal="center" vertical="center" wrapText="1"/>
    </xf>
    <xf numFmtId="0" fontId="142" fillId="34" borderId="65" xfId="0" applyFont="1" applyFill="1" applyBorder="1" applyAlignment="1">
      <alignment horizontal="center" vertical="center" wrapText="1"/>
    </xf>
    <xf numFmtId="0" fontId="142" fillId="85" borderId="65" xfId="0" applyFont="1" applyFill="1" applyBorder="1" applyAlignment="1">
      <alignment horizontal="center" vertical="center" wrapText="1"/>
    </xf>
    <xf numFmtId="0" fontId="142" fillId="94" borderId="65" xfId="0" applyFont="1" applyFill="1" applyBorder="1" applyAlignment="1">
      <alignment horizontal="center" vertical="center" wrapText="1"/>
    </xf>
    <xf numFmtId="0" fontId="143" fillId="95" borderId="65" xfId="0" applyFont="1" applyFill="1" applyBorder="1" applyAlignment="1">
      <alignment horizontal="center" vertical="center" wrapText="1"/>
    </xf>
    <xf numFmtId="0" fontId="142" fillId="96" borderId="65" xfId="0" applyFont="1" applyFill="1" applyBorder="1" applyAlignment="1">
      <alignment horizontal="center" vertical="center" wrapText="1"/>
    </xf>
    <xf numFmtId="0" fontId="142" fillId="97" borderId="65" xfId="0" applyFont="1" applyFill="1" applyBorder="1" applyAlignment="1">
      <alignment horizontal="center" vertical="center" wrapText="1"/>
    </xf>
    <xf numFmtId="0" fontId="142" fillId="98" borderId="65" xfId="0" applyFont="1" applyFill="1" applyBorder="1" applyAlignment="1">
      <alignment horizontal="center" vertical="center" wrapText="1"/>
    </xf>
    <xf numFmtId="0" fontId="142" fillId="99" borderId="65" xfId="0" applyFont="1" applyFill="1" applyBorder="1" applyAlignment="1">
      <alignment horizontal="center" vertical="center" wrapText="1"/>
    </xf>
    <xf numFmtId="0" fontId="142" fillId="100" borderId="65" xfId="0" applyFont="1" applyFill="1" applyBorder="1" applyAlignment="1">
      <alignment horizontal="center" vertical="center" wrapText="1"/>
    </xf>
    <xf numFmtId="0" fontId="43" fillId="8" borderId="43" xfId="0" applyFont="1" applyFill="1" applyBorder="1" applyAlignment="1">
      <alignment horizontal="center" vertical="center" wrapText="1"/>
    </xf>
    <xf numFmtId="0" fontId="130" fillId="39" borderId="12" xfId="0" applyFont="1" applyFill="1" applyBorder="1" applyAlignment="1">
      <alignment vertical="center"/>
    </xf>
    <xf numFmtId="0" fontId="43" fillId="7" borderId="12" xfId="0" applyFont="1" applyFill="1" applyBorder="1" applyAlignment="1">
      <alignment horizontal="left" vertical="center" wrapText="1"/>
    </xf>
    <xf numFmtId="0" fontId="130" fillId="39" borderId="25" xfId="0" applyFont="1" applyFill="1" applyBorder="1" applyAlignment="1">
      <alignment vertical="center"/>
    </xf>
    <xf numFmtId="0" fontId="7" fillId="0" borderId="22" xfId="0" applyFont="1" applyBorder="1" applyAlignment="1">
      <alignment horizontal="center" vertical="center"/>
    </xf>
    <xf numFmtId="173" fontId="73" fillId="0" borderId="40" xfId="0" applyNumberFormat="1" applyFont="1" applyBorder="1" applyAlignment="1">
      <alignment horizontal="center" vertical="center"/>
    </xf>
    <xf numFmtId="173" fontId="140" fillId="0" borderId="40" xfId="0" applyNumberFormat="1" applyFont="1" applyBorder="1" applyAlignment="1">
      <alignment horizontal="center" vertical="center"/>
    </xf>
    <xf numFmtId="0" fontId="75" fillId="0" borderId="40" xfId="0" applyFont="1" applyBorder="1" applyAlignment="1">
      <alignment horizontal="center" vertical="center"/>
    </xf>
    <xf numFmtId="0" fontId="123" fillId="0" borderId="22" xfId="0" applyFont="1" applyBorder="1" applyAlignment="1">
      <alignment horizontal="center" vertical="center"/>
    </xf>
    <xf numFmtId="2" fontId="123" fillId="55" borderId="22" xfId="0" applyNumberFormat="1" applyFont="1" applyFill="1" applyBorder="1" applyAlignment="1">
      <alignment horizontal="center" vertical="center"/>
    </xf>
    <xf numFmtId="170" fontId="123" fillId="0" borderId="22" xfId="0" applyNumberFormat="1" applyFont="1" applyBorder="1" applyAlignment="1">
      <alignment horizontal="right" vertical="center"/>
    </xf>
    <xf numFmtId="0" fontId="123" fillId="55" borderId="22" xfId="0" applyFont="1" applyFill="1" applyBorder="1" applyAlignment="1">
      <alignment horizontal="right" vertical="center"/>
    </xf>
    <xf numFmtId="0" fontId="75" fillId="0" borderId="22" xfId="0" applyFont="1" applyBorder="1" applyAlignment="1">
      <alignment horizontal="center" vertical="center"/>
    </xf>
    <xf numFmtId="173" fontId="73" fillId="0" borderId="22" xfId="0" applyNumberFormat="1" applyFont="1" applyBorder="1" applyAlignment="1">
      <alignment horizontal="center" vertical="center"/>
    </xf>
    <xf numFmtId="0" fontId="123" fillId="0" borderId="65" xfId="0" applyFont="1" applyBorder="1" applyAlignment="1">
      <alignment horizontal="center" vertical="center"/>
    </xf>
    <xf numFmtId="2" fontId="123" fillId="55" borderId="65" xfId="0" applyNumberFormat="1" applyFont="1" applyFill="1" applyBorder="1" applyAlignment="1">
      <alignment horizontal="center" vertical="center"/>
    </xf>
    <xf numFmtId="1" fontId="140" fillId="0" borderId="22" xfId="0" applyNumberFormat="1" applyFont="1" applyBorder="1" applyAlignment="1">
      <alignment horizontal="center" vertical="center"/>
    </xf>
    <xf numFmtId="0" fontId="123" fillId="0" borderId="40" xfId="0" applyFont="1" applyBorder="1" applyAlignment="1">
      <alignment horizontal="center" vertical="center"/>
    </xf>
    <xf numFmtId="2" fontId="123" fillId="55" borderId="40" xfId="0" applyNumberFormat="1" applyFont="1" applyFill="1" applyBorder="1" applyAlignment="1">
      <alignment horizontal="center" vertical="center"/>
    </xf>
    <xf numFmtId="170" fontId="123" fillId="0" borderId="65" xfId="0" applyNumberFormat="1" applyFont="1" applyBorder="1" applyAlignment="1">
      <alignment horizontal="right" vertical="center"/>
    </xf>
    <xf numFmtId="0" fontId="123" fillId="55" borderId="65" xfId="0" applyFont="1" applyFill="1" applyBorder="1" applyAlignment="1">
      <alignment horizontal="right" vertical="center"/>
    </xf>
    <xf numFmtId="170" fontId="123" fillId="0" borderId="40" xfId="0" applyNumberFormat="1" applyFont="1" applyBorder="1" applyAlignment="1">
      <alignment horizontal="right" vertical="center"/>
    </xf>
    <xf numFmtId="0" fontId="123" fillId="55" borderId="40" xfId="0" applyFont="1" applyFill="1" applyBorder="1" applyAlignment="1">
      <alignment horizontal="right" vertical="center"/>
    </xf>
    <xf numFmtId="0" fontId="131" fillId="86" borderId="40" xfId="0" applyFont="1" applyFill="1" applyBorder="1" applyAlignment="1" applyProtection="1">
      <alignment horizontal="center" vertical="center" wrapText="1"/>
      <protection locked="0"/>
    </xf>
    <xf numFmtId="0" fontId="131" fillId="87" borderId="40" xfId="0" applyFont="1" applyFill="1" applyBorder="1" applyAlignment="1" applyProtection="1">
      <alignment horizontal="center" vertical="center" wrapText="1"/>
      <protection locked="0"/>
    </xf>
    <xf numFmtId="0" fontId="131" fillId="44" borderId="40" xfId="0" applyFont="1" applyFill="1" applyBorder="1" applyAlignment="1" applyProtection="1">
      <alignment horizontal="center" vertical="center" wrapText="1"/>
      <protection locked="0"/>
    </xf>
    <xf numFmtId="0" fontId="131" fillId="88" borderId="40" xfId="0" applyFont="1" applyFill="1" applyBorder="1" applyAlignment="1" applyProtection="1">
      <alignment horizontal="center" vertical="center" wrapText="1"/>
      <protection locked="0"/>
    </xf>
    <xf numFmtId="0" fontId="131" fillId="89" borderId="40" xfId="0" applyFont="1" applyFill="1" applyBorder="1" applyAlignment="1" applyProtection="1">
      <alignment horizontal="center" vertical="center" wrapText="1"/>
      <protection locked="0"/>
    </xf>
    <xf numFmtId="0" fontId="131" fillId="37" borderId="40" xfId="0" applyFont="1" applyFill="1" applyBorder="1" applyAlignment="1" applyProtection="1">
      <alignment horizontal="center" vertical="center" wrapText="1"/>
      <protection locked="0"/>
    </xf>
    <xf numFmtId="0" fontId="131" fillId="90" borderId="40" xfId="0" applyFont="1" applyFill="1" applyBorder="1" applyAlignment="1" applyProtection="1">
      <alignment horizontal="center" vertical="center" wrapText="1"/>
      <protection locked="0"/>
    </xf>
    <xf numFmtId="0" fontId="131" fillId="91" borderId="40" xfId="0" applyFont="1" applyFill="1" applyBorder="1" applyAlignment="1" applyProtection="1">
      <alignment horizontal="center" vertical="center" wrapText="1"/>
      <protection locked="0"/>
    </xf>
    <xf numFmtId="0" fontId="131" fillId="92" borderId="40" xfId="0" applyFont="1" applyFill="1" applyBorder="1" applyAlignment="1" applyProtection="1">
      <alignment horizontal="center" vertical="center" wrapText="1"/>
      <protection locked="0"/>
    </xf>
    <xf numFmtId="0" fontId="131" fillId="93" borderId="40" xfId="0" applyFont="1" applyFill="1" applyBorder="1" applyAlignment="1" applyProtection="1">
      <alignment horizontal="center" vertical="center" wrapText="1"/>
      <protection locked="0"/>
    </xf>
    <xf numFmtId="0" fontId="131" fillId="34" borderId="40" xfId="0" applyFont="1" applyFill="1" applyBorder="1" applyAlignment="1" applyProtection="1">
      <alignment horizontal="center" vertical="center" wrapText="1"/>
      <protection locked="0"/>
    </xf>
    <xf numFmtId="0" fontId="131" fillId="85" borderId="40" xfId="0" applyFont="1" applyFill="1" applyBorder="1" applyAlignment="1" applyProtection="1">
      <alignment horizontal="center" vertical="center" wrapText="1"/>
      <protection locked="0"/>
    </xf>
    <xf numFmtId="0" fontId="131" fillId="94" borderId="22" xfId="0" applyFont="1" applyFill="1" applyBorder="1" applyAlignment="1" applyProtection="1">
      <alignment horizontal="center" vertical="center" wrapText="1"/>
      <protection locked="0"/>
    </xf>
    <xf numFmtId="0" fontId="132" fillId="95" borderId="22" xfId="0" applyFont="1" applyFill="1" applyBorder="1" applyAlignment="1" applyProtection="1">
      <alignment horizontal="center" vertical="center" wrapText="1"/>
      <protection locked="0"/>
    </xf>
    <xf numFmtId="0" fontId="131" fillId="96" borderId="22" xfId="0" applyFont="1" applyFill="1" applyBorder="1" applyAlignment="1" applyProtection="1">
      <alignment horizontal="center" vertical="center" wrapText="1"/>
      <protection locked="0"/>
    </xf>
    <xf numFmtId="0" fontId="131" fillId="97" borderId="22" xfId="0" applyFont="1" applyFill="1" applyBorder="1" applyAlignment="1" applyProtection="1">
      <alignment horizontal="center" vertical="center" wrapText="1"/>
      <protection locked="0"/>
    </xf>
    <xf numFmtId="0" fontId="131" fillId="98" borderId="22" xfId="0" applyFont="1" applyFill="1" applyBorder="1" applyAlignment="1" applyProtection="1">
      <alignment horizontal="center" vertical="center" wrapText="1"/>
      <protection locked="0"/>
    </xf>
    <xf numFmtId="0" fontId="131" fillId="99" borderId="22" xfId="0" applyFont="1" applyFill="1" applyBorder="1" applyAlignment="1" applyProtection="1">
      <alignment horizontal="center" vertical="center" wrapText="1"/>
      <protection locked="0"/>
    </xf>
    <xf numFmtId="0" fontId="131" fillId="100" borderId="22" xfId="0" applyFont="1" applyFill="1" applyBorder="1" applyAlignment="1" applyProtection="1">
      <alignment horizontal="center" vertical="center" wrapText="1"/>
      <protection locked="0"/>
    </xf>
    <xf numFmtId="0" fontId="131" fillId="86" borderId="22" xfId="0" applyFont="1" applyFill="1" applyBorder="1" applyAlignment="1" applyProtection="1">
      <alignment horizontal="center" vertical="center" wrapText="1"/>
      <protection locked="0"/>
    </xf>
    <xf numFmtId="0" fontId="131" fillId="87" borderId="22" xfId="0" applyFont="1" applyFill="1" applyBorder="1" applyAlignment="1" applyProtection="1">
      <alignment horizontal="center" vertical="center" wrapText="1"/>
      <protection locked="0"/>
    </xf>
    <xf numFmtId="0" fontId="131" fillId="44" borderId="22" xfId="0" applyFont="1" applyFill="1" applyBorder="1" applyAlignment="1" applyProtection="1">
      <alignment horizontal="center" vertical="center" wrapText="1"/>
      <protection locked="0"/>
    </xf>
    <xf numFmtId="0" fontId="131" fillId="88" borderId="22" xfId="0" applyFont="1" applyFill="1" applyBorder="1" applyAlignment="1" applyProtection="1">
      <alignment horizontal="center" vertical="center" wrapText="1"/>
      <protection locked="0"/>
    </xf>
    <xf numFmtId="0" fontId="131" fillId="89" borderId="22" xfId="0" applyFont="1" applyFill="1" applyBorder="1" applyAlignment="1" applyProtection="1">
      <alignment horizontal="center" vertical="center" wrapText="1"/>
      <protection locked="0"/>
    </xf>
    <xf numFmtId="0" fontId="131" fillId="37" borderId="22" xfId="0" applyFont="1" applyFill="1" applyBorder="1" applyAlignment="1" applyProtection="1">
      <alignment horizontal="center" vertical="center" wrapText="1"/>
      <protection locked="0"/>
    </xf>
    <xf numFmtId="0" fontId="131" fillId="90" borderId="22" xfId="0" applyFont="1" applyFill="1" applyBorder="1" applyAlignment="1" applyProtection="1">
      <alignment horizontal="center" vertical="center" wrapText="1"/>
      <protection locked="0"/>
    </xf>
    <xf numFmtId="0" fontId="131" fillId="91" borderId="22" xfId="0" applyFont="1" applyFill="1" applyBorder="1" applyAlignment="1" applyProtection="1">
      <alignment horizontal="center" vertical="center" wrapText="1"/>
      <protection locked="0"/>
    </xf>
    <xf numFmtId="0" fontId="131" fillId="92" borderId="22" xfId="0" applyFont="1" applyFill="1" applyBorder="1" applyAlignment="1" applyProtection="1">
      <alignment horizontal="center" vertical="center" wrapText="1"/>
      <protection locked="0"/>
    </xf>
    <xf numFmtId="0" fontId="131" fillId="93" borderId="22" xfId="0" applyFont="1" applyFill="1" applyBorder="1" applyAlignment="1" applyProtection="1">
      <alignment horizontal="center" vertical="center" wrapText="1"/>
      <protection locked="0"/>
    </xf>
    <xf numFmtId="0" fontId="131" fillId="34" borderId="22" xfId="0" applyFont="1" applyFill="1" applyBorder="1" applyAlignment="1" applyProtection="1">
      <alignment horizontal="center" vertical="center" wrapText="1"/>
      <protection locked="0"/>
    </xf>
    <xf numFmtId="0" fontId="131" fillId="85" borderId="22" xfId="0" applyFont="1" applyFill="1" applyBorder="1" applyAlignment="1" applyProtection="1">
      <alignment horizontal="center" vertical="center" wrapText="1"/>
      <protection locked="0"/>
    </xf>
    <xf numFmtId="2" fontId="43" fillId="39" borderId="45" xfId="0" applyNumberFormat="1" applyFont="1" applyFill="1" applyBorder="1" applyAlignment="1">
      <alignment horizontal="left" vertical="center"/>
    </xf>
    <xf numFmtId="0" fontId="63" fillId="7" borderId="12" xfId="0" applyFont="1" applyFill="1" applyBorder="1" applyAlignment="1">
      <alignment horizontal="left" vertical="center"/>
    </xf>
    <xf numFmtId="0" fontId="77" fillId="7" borderId="12" xfId="0" applyFont="1" applyFill="1" applyBorder="1" applyAlignment="1">
      <alignment horizontal="left" vertical="center"/>
    </xf>
    <xf numFmtId="2" fontId="64" fillId="7" borderId="2" xfId="0" applyNumberFormat="1" applyFont="1" applyFill="1" applyBorder="1" applyAlignment="1">
      <alignment horizontal="center" vertical="center"/>
    </xf>
    <xf numFmtId="0" fontId="64" fillId="24" borderId="38" xfId="0" applyFont="1" applyFill="1" applyBorder="1" applyAlignment="1">
      <alignment horizontal="left" vertical="center"/>
    </xf>
    <xf numFmtId="0" fontId="64" fillId="24" borderId="2" xfId="0" applyFont="1" applyFill="1" applyBorder="1" applyAlignment="1">
      <alignment horizontal="left" vertical="center"/>
    </xf>
    <xf numFmtId="0" fontId="42" fillId="24" borderId="2" xfId="0" applyFont="1" applyFill="1" applyBorder="1" applyAlignment="1">
      <alignment horizontal="left" vertical="center"/>
    </xf>
    <xf numFmtId="0" fontId="64" fillId="7" borderId="0" xfId="0" applyFont="1" applyFill="1" applyAlignment="1">
      <alignment horizontal="left" vertical="center"/>
    </xf>
    <xf numFmtId="1" fontId="89" fillId="7" borderId="47" xfId="0" applyNumberFormat="1" applyFont="1" applyFill="1" applyBorder="1" applyAlignment="1">
      <alignment horizontal="left" vertical="center"/>
    </xf>
    <xf numFmtId="177" fontId="64" fillId="7" borderId="45" xfId="0" applyNumberFormat="1" applyFont="1" applyFill="1" applyBorder="1" applyAlignment="1">
      <alignment horizontal="left" vertical="center"/>
    </xf>
    <xf numFmtId="0" fontId="114" fillId="7" borderId="12" xfId="0" applyFont="1" applyFill="1" applyBorder="1" applyAlignment="1">
      <alignment horizontal="left"/>
    </xf>
    <xf numFmtId="2" fontId="64" fillId="7" borderId="48" xfId="0" applyNumberFormat="1" applyFont="1" applyFill="1" applyBorder="1" applyAlignment="1">
      <alignment horizontal="left" vertical="center"/>
    </xf>
    <xf numFmtId="2" fontId="64" fillId="7" borderId="46" xfId="0" applyNumberFormat="1" applyFont="1" applyFill="1" applyBorder="1" applyAlignment="1">
      <alignment horizontal="left" vertical="center"/>
    </xf>
    <xf numFmtId="2" fontId="43" fillId="7" borderId="47" xfId="0" applyNumberFormat="1" applyFont="1" applyFill="1" applyBorder="1" applyAlignment="1">
      <alignment horizontal="left" vertical="center"/>
    </xf>
    <xf numFmtId="1" fontId="43" fillId="7" borderId="46" xfId="0" applyNumberFormat="1" applyFont="1" applyFill="1" applyBorder="1" applyAlignment="1">
      <alignment horizontal="left" vertical="center"/>
    </xf>
    <xf numFmtId="170" fontId="43" fillId="7" borderId="47" xfId="0" applyNumberFormat="1" applyFont="1" applyFill="1" applyBorder="1" applyAlignment="1">
      <alignment horizontal="left" vertical="center"/>
    </xf>
    <xf numFmtId="1" fontId="64" fillId="7" borderId="12" xfId="0" applyNumberFormat="1" applyFont="1" applyFill="1" applyBorder="1" applyAlignment="1">
      <alignment horizontal="left" vertical="center"/>
    </xf>
    <xf numFmtId="0" fontId="113" fillId="86" borderId="40" xfId="0" applyFont="1" applyFill="1" applyBorder="1" applyAlignment="1">
      <alignment horizontal="center" vertical="center" wrapText="1"/>
    </xf>
    <xf numFmtId="0" fontId="113" fillId="87" borderId="40" xfId="0" applyFont="1" applyFill="1" applyBorder="1" applyAlignment="1">
      <alignment horizontal="center" vertical="center" wrapText="1"/>
    </xf>
    <xf numFmtId="0" fontId="113" fillId="44" borderId="40" xfId="0" applyFont="1" applyFill="1" applyBorder="1" applyAlignment="1">
      <alignment horizontal="center" vertical="center" wrapText="1"/>
    </xf>
    <xf numFmtId="0" fontId="113" fillId="88" borderId="40" xfId="0" applyFont="1" applyFill="1" applyBorder="1" applyAlignment="1">
      <alignment horizontal="center" vertical="center" wrapText="1"/>
    </xf>
    <xf numFmtId="0" fontId="113" fillId="89" borderId="40" xfId="0" applyFont="1" applyFill="1" applyBorder="1" applyAlignment="1">
      <alignment horizontal="center" vertical="center" wrapText="1"/>
    </xf>
    <xf numFmtId="0" fontId="113" fillId="37" borderId="40" xfId="0" applyFont="1" applyFill="1" applyBorder="1" applyAlignment="1">
      <alignment horizontal="center" vertical="center" wrapText="1"/>
    </xf>
    <xf numFmtId="0" fontId="113" fillId="90" borderId="40" xfId="0" applyFont="1" applyFill="1" applyBorder="1" applyAlignment="1">
      <alignment horizontal="center" vertical="center" wrapText="1"/>
    </xf>
    <xf numFmtId="0" fontId="113" fillId="91" borderId="40" xfId="0" applyFont="1" applyFill="1" applyBorder="1" applyAlignment="1">
      <alignment horizontal="center" vertical="center" wrapText="1"/>
    </xf>
    <xf numFmtId="0" fontId="113" fillId="92" borderId="40" xfId="0" applyFont="1" applyFill="1" applyBorder="1" applyAlignment="1">
      <alignment horizontal="center" vertical="center" wrapText="1"/>
    </xf>
    <xf numFmtId="0" fontId="113" fillId="93" borderId="40" xfId="0" applyFont="1" applyFill="1" applyBorder="1" applyAlignment="1">
      <alignment horizontal="center" vertical="center" wrapText="1"/>
    </xf>
    <xf numFmtId="0" fontId="113" fillId="34" borderId="40" xfId="0" applyFont="1" applyFill="1" applyBorder="1" applyAlignment="1">
      <alignment horizontal="center" vertical="center" wrapText="1"/>
    </xf>
    <xf numFmtId="0" fontId="113" fillId="85" borderId="40" xfId="0" applyFont="1" applyFill="1" applyBorder="1" applyAlignment="1">
      <alignment horizontal="center" vertical="center" wrapText="1"/>
    </xf>
    <xf numFmtId="0" fontId="113" fillId="94" borderId="40" xfId="0" applyFont="1" applyFill="1" applyBorder="1" applyAlignment="1">
      <alignment horizontal="center" vertical="center" wrapText="1"/>
    </xf>
    <xf numFmtId="0" fontId="115" fillId="95" borderId="40" xfId="0" applyFont="1" applyFill="1" applyBorder="1" applyAlignment="1">
      <alignment horizontal="center" vertical="center" wrapText="1"/>
    </xf>
    <xf numFmtId="0" fontId="113" fillId="96" borderId="40" xfId="0" applyFont="1" applyFill="1" applyBorder="1" applyAlignment="1">
      <alignment horizontal="center" vertical="center" wrapText="1"/>
    </xf>
    <xf numFmtId="0" fontId="113" fillId="97" borderId="40" xfId="0" applyFont="1" applyFill="1" applyBorder="1" applyAlignment="1">
      <alignment horizontal="center" vertical="center" wrapText="1"/>
    </xf>
    <xf numFmtId="0" fontId="113" fillId="98" borderId="40" xfId="0" applyFont="1" applyFill="1" applyBorder="1" applyAlignment="1">
      <alignment horizontal="center" vertical="center" wrapText="1"/>
    </xf>
    <xf numFmtId="0" fontId="113" fillId="99" borderId="40" xfId="0" applyFont="1" applyFill="1" applyBorder="1" applyAlignment="1">
      <alignment horizontal="center" vertical="center" wrapText="1"/>
    </xf>
    <xf numFmtId="0" fontId="113" fillId="100" borderId="40" xfId="0" applyFont="1" applyFill="1" applyBorder="1" applyAlignment="1">
      <alignment horizontal="center" vertical="center" wrapText="1"/>
    </xf>
    <xf numFmtId="2" fontId="43" fillId="7" borderId="12" xfId="0" applyNumberFormat="1" applyFont="1" applyFill="1" applyBorder="1" applyAlignment="1">
      <alignment horizontal="left" vertical="center"/>
    </xf>
    <xf numFmtId="0" fontId="113" fillId="86" borderId="22" xfId="0" applyFont="1" applyFill="1" applyBorder="1" applyAlignment="1">
      <alignment horizontal="center" vertical="center" wrapText="1"/>
    </xf>
    <xf numFmtId="0" fontId="113" fillId="87" borderId="22" xfId="0" applyFont="1" applyFill="1" applyBorder="1" applyAlignment="1">
      <alignment horizontal="center" vertical="center" wrapText="1"/>
    </xf>
    <xf numFmtId="0" fontId="113" fillId="44" borderId="22" xfId="0" applyFont="1" applyFill="1" applyBorder="1" applyAlignment="1">
      <alignment horizontal="center" vertical="center" wrapText="1"/>
    </xf>
    <xf numFmtId="0" fontId="113" fillId="88" borderId="22" xfId="0" applyFont="1" applyFill="1" applyBorder="1" applyAlignment="1">
      <alignment horizontal="center" vertical="center" wrapText="1"/>
    </xf>
    <xf numFmtId="0" fontId="113" fillId="89" borderId="22" xfId="0" applyFont="1" applyFill="1" applyBorder="1" applyAlignment="1">
      <alignment horizontal="center" vertical="center" wrapText="1"/>
    </xf>
    <xf numFmtId="0" fontId="113" fillId="37" borderId="22" xfId="0" applyFont="1" applyFill="1" applyBorder="1" applyAlignment="1">
      <alignment horizontal="center" vertical="center" wrapText="1"/>
    </xf>
    <xf numFmtId="0" fontId="113" fillId="90" borderId="22" xfId="0" applyFont="1" applyFill="1" applyBorder="1" applyAlignment="1">
      <alignment horizontal="center" vertical="center" wrapText="1"/>
    </xf>
    <xf numFmtId="0" fontId="113" fillId="91" borderId="22" xfId="0" applyFont="1" applyFill="1" applyBorder="1" applyAlignment="1">
      <alignment horizontal="center" vertical="center" wrapText="1"/>
    </xf>
    <xf numFmtId="0" fontId="113" fillId="92" borderId="22" xfId="0" applyFont="1" applyFill="1" applyBorder="1" applyAlignment="1">
      <alignment horizontal="center" vertical="center" wrapText="1"/>
    </xf>
    <xf numFmtId="0" fontId="113" fillId="93" borderId="22" xfId="0" applyFont="1" applyFill="1" applyBorder="1" applyAlignment="1">
      <alignment horizontal="center" vertical="center" wrapText="1"/>
    </xf>
    <xf numFmtId="0" fontId="113" fillId="34" borderId="22" xfId="0" applyFont="1" applyFill="1" applyBorder="1" applyAlignment="1">
      <alignment horizontal="center" vertical="center" wrapText="1"/>
    </xf>
    <xf numFmtId="0" fontId="113" fillId="85" borderId="22" xfId="0" applyFont="1" applyFill="1" applyBorder="1" applyAlignment="1">
      <alignment horizontal="center" vertical="center" wrapText="1"/>
    </xf>
    <xf numFmtId="0" fontId="113" fillId="94" borderId="22" xfId="0" applyFont="1" applyFill="1" applyBorder="1" applyAlignment="1">
      <alignment horizontal="center" vertical="center" wrapText="1"/>
    </xf>
    <xf numFmtId="0" fontId="115" fillId="95" borderId="22" xfId="0" applyFont="1" applyFill="1" applyBorder="1" applyAlignment="1">
      <alignment horizontal="center" vertical="center" wrapText="1"/>
    </xf>
    <xf numFmtId="0" fontId="113" fillId="96" borderId="22" xfId="0" applyFont="1" applyFill="1" applyBorder="1" applyAlignment="1">
      <alignment horizontal="center" vertical="center" wrapText="1"/>
    </xf>
    <xf numFmtId="0" fontId="113" fillId="97" borderId="22" xfId="0" applyFont="1" applyFill="1" applyBorder="1" applyAlignment="1">
      <alignment horizontal="center" vertical="center" wrapText="1"/>
    </xf>
    <xf numFmtId="0" fontId="113" fillId="98" borderId="22" xfId="0" applyFont="1" applyFill="1" applyBorder="1" applyAlignment="1">
      <alignment horizontal="center" vertical="center" wrapText="1"/>
    </xf>
    <xf numFmtId="0" fontId="113" fillId="99" borderId="22" xfId="0" applyFont="1" applyFill="1" applyBorder="1" applyAlignment="1">
      <alignment horizontal="center" vertical="center" wrapText="1"/>
    </xf>
    <xf numFmtId="0" fontId="113" fillId="100" borderId="22" xfId="0" applyFont="1" applyFill="1" applyBorder="1" applyAlignment="1">
      <alignment horizontal="center" vertical="center" wrapText="1"/>
    </xf>
    <xf numFmtId="0" fontId="43" fillId="8" borderId="89" xfId="0" applyFont="1" applyFill="1" applyBorder="1" applyAlignment="1">
      <alignment horizontal="center" vertical="center" wrapText="1"/>
    </xf>
    <xf numFmtId="0" fontId="113" fillId="86" borderId="34" xfId="0" applyFont="1" applyFill="1" applyBorder="1" applyAlignment="1">
      <alignment horizontal="center" vertical="center" wrapText="1"/>
    </xf>
    <xf numFmtId="0" fontId="113" fillId="87" borderId="34" xfId="0" applyFont="1" applyFill="1" applyBorder="1" applyAlignment="1">
      <alignment horizontal="center" vertical="center" wrapText="1"/>
    </xf>
    <xf numFmtId="0" fontId="113" fillId="44" borderId="34" xfId="0" applyFont="1" applyFill="1" applyBorder="1" applyAlignment="1">
      <alignment horizontal="center" vertical="center" wrapText="1"/>
    </xf>
    <xf numFmtId="0" fontId="113" fillId="88" borderId="34" xfId="0" applyFont="1" applyFill="1" applyBorder="1" applyAlignment="1">
      <alignment horizontal="center" vertical="center" wrapText="1"/>
    </xf>
    <xf numFmtId="0" fontId="113" fillId="89" borderId="34" xfId="0" applyFont="1" applyFill="1" applyBorder="1" applyAlignment="1">
      <alignment horizontal="center" vertical="center" wrapText="1"/>
    </xf>
    <xf numFmtId="0" fontId="113" fillId="37" borderId="34" xfId="0" applyFont="1" applyFill="1" applyBorder="1" applyAlignment="1">
      <alignment horizontal="center" vertical="center" wrapText="1"/>
    </xf>
    <xf numFmtId="0" fontId="113" fillId="90" borderId="34" xfId="0" applyFont="1" applyFill="1" applyBorder="1" applyAlignment="1">
      <alignment horizontal="center" vertical="center" wrapText="1"/>
    </xf>
    <xf numFmtId="0" fontId="113" fillId="91" borderId="34" xfId="0" applyFont="1" applyFill="1" applyBorder="1" applyAlignment="1">
      <alignment horizontal="center" vertical="center" wrapText="1"/>
    </xf>
    <xf numFmtId="0" fontId="113" fillId="92" borderId="34" xfId="0" applyFont="1" applyFill="1" applyBorder="1" applyAlignment="1">
      <alignment horizontal="center" vertical="center" wrapText="1"/>
    </xf>
    <xf numFmtId="0" fontId="113" fillId="93" borderId="34" xfId="0" applyFont="1" applyFill="1" applyBorder="1" applyAlignment="1">
      <alignment horizontal="center" vertical="center" wrapText="1"/>
    </xf>
    <xf numFmtId="0" fontId="113" fillId="34" borderId="34" xfId="0" applyFont="1" applyFill="1" applyBorder="1" applyAlignment="1">
      <alignment horizontal="center" vertical="center" wrapText="1"/>
    </xf>
    <xf numFmtId="0" fontId="113" fillId="85" borderId="34" xfId="0" applyFont="1" applyFill="1" applyBorder="1" applyAlignment="1">
      <alignment horizontal="center" vertical="center" wrapText="1"/>
    </xf>
    <xf numFmtId="0" fontId="113" fillId="94" borderId="34" xfId="0" applyFont="1" applyFill="1" applyBorder="1" applyAlignment="1">
      <alignment horizontal="center" vertical="center" wrapText="1"/>
    </xf>
    <xf numFmtId="0" fontId="115" fillId="95" borderId="34" xfId="0" applyFont="1" applyFill="1" applyBorder="1" applyAlignment="1">
      <alignment horizontal="center" vertical="center" wrapText="1"/>
    </xf>
    <xf numFmtId="0" fontId="113" fillId="96" borderId="34" xfId="0" applyFont="1" applyFill="1" applyBorder="1" applyAlignment="1">
      <alignment horizontal="center" vertical="center" wrapText="1"/>
    </xf>
    <xf numFmtId="0" fontId="113" fillId="97" borderId="34" xfId="0" applyFont="1" applyFill="1" applyBorder="1" applyAlignment="1">
      <alignment horizontal="center" vertical="center" wrapText="1"/>
    </xf>
    <xf numFmtId="0" fontId="113" fillId="98" borderId="34" xfId="0" applyFont="1" applyFill="1" applyBorder="1" applyAlignment="1">
      <alignment horizontal="center" vertical="center" wrapText="1"/>
    </xf>
    <xf numFmtId="0" fontId="113" fillId="99" borderId="34" xfId="0" applyFont="1" applyFill="1" applyBorder="1" applyAlignment="1">
      <alignment horizontal="center" vertical="center" wrapText="1"/>
    </xf>
    <xf numFmtId="0" fontId="113" fillId="100" borderId="34" xfId="0" applyFont="1" applyFill="1" applyBorder="1" applyAlignment="1">
      <alignment horizontal="center" vertical="center" wrapText="1"/>
    </xf>
    <xf numFmtId="0" fontId="43" fillId="8" borderId="94" xfId="0" applyFont="1" applyFill="1" applyBorder="1" applyAlignment="1">
      <alignment horizontal="center" vertical="center" wrapText="1"/>
    </xf>
    <xf numFmtId="0" fontId="46" fillId="105" borderId="101" xfId="0" applyFont="1" applyFill="1" applyBorder="1" applyAlignment="1">
      <alignment vertical="center"/>
    </xf>
    <xf numFmtId="0" fontId="4" fillId="105" borderId="101" xfId="0" applyFont="1" applyFill="1" applyBorder="1" applyAlignment="1">
      <alignment horizontal="left" vertical="center"/>
    </xf>
    <xf numFmtId="0" fontId="46" fillId="105" borderId="162" xfId="0" applyFont="1" applyFill="1" applyBorder="1" applyAlignment="1">
      <alignment horizontal="center" vertical="center"/>
    </xf>
    <xf numFmtId="2" fontId="46" fillId="105" borderId="162" xfId="0" applyNumberFormat="1" applyFont="1" applyFill="1" applyBorder="1" applyAlignment="1">
      <alignment horizontal="center" vertical="center"/>
    </xf>
    <xf numFmtId="1" fontId="103" fillId="106" borderId="12" xfId="0" applyNumberFormat="1" applyFont="1" applyFill="1" applyBorder="1" applyAlignment="1">
      <alignment horizontal="center" vertical="center" wrapText="1"/>
    </xf>
    <xf numFmtId="2" fontId="4" fillId="107" borderId="179" xfId="0" applyNumberFormat="1" applyFont="1" applyFill="1" applyBorder="1" applyAlignment="1">
      <alignment horizontal="center" vertical="center"/>
    </xf>
    <xf numFmtId="1" fontId="4" fillId="107" borderId="180" xfId="0" applyNumberFormat="1" applyFont="1" applyFill="1" applyBorder="1" applyAlignment="1">
      <alignment horizontal="center" vertical="center"/>
    </xf>
    <xf numFmtId="2" fontId="4" fillId="107" borderId="180" xfId="0" applyNumberFormat="1" applyFont="1" applyFill="1" applyBorder="1" applyAlignment="1">
      <alignment horizontal="center" vertical="center"/>
    </xf>
    <xf numFmtId="2" fontId="4" fillId="107" borderId="181" xfId="0" applyNumberFormat="1" applyFont="1" applyFill="1" applyBorder="1" applyAlignment="1">
      <alignment horizontal="center" vertical="center"/>
    </xf>
    <xf numFmtId="0" fontId="46" fillId="0" borderId="100" xfId="0" applyFont="1" applyBorder="1" applyAlignment="1">
      <alignment vertical="center"/>
    </xf>
    <xf numFmtId="0" fontId="4" fillId="0" borderId="100" xfId="0" applyFont="1" applyBorder="1" applyAlignment="1">
      <alignment horizontal="left" vertical="center"/>
    </xf>
    <xf numFmtId="2" fontId="4" fillId="0" borderId="158" xfId="0" applyNumberFormat="1" applyFont="1" applyBorder="1" applyAlignment="1">
      <alignment horizontal="center" vertical="center"/>
    </xf>
    <xf numFmtId="0" fontId="64" fillId="8" borderId="99" xfId="0" applyFont="1" applyFill="1" applyBorder="1" applyAlignment="1">
      <alignment horizontal="center" vertical="center" wrapText="1"/>
    </xf>
    <xf numFmtId="2" fontId="4" fillId="0" borderId="182" xfId="0" applyNumberFormat="1" applyFont="1" applyBorder="1" applyAlignment="1">
      <alignment horizontal="center" vertical="center"/>
    </xf>
    <xf numFmtId="1" fontId="4" fillId="0" borderId="183" xfId="0" applyNumberFormat="1" applyFont="1" applyBorder="1" applyAlignment="1">
      <alignment horizontal="center" vertical="center"/>
    </xf>
    <xf numFmtId="2" fontId="4" fillId="0" borderId="183" xfId="0" applyNumberFormat="1" applyFont="1" applyBorder="1" applyAlignment="1">
      <alignment horizontal="center" vertical="center"/>
    </xf>
    <xf numFmtId="2" fontId="4" fillId="0" borderId="184" xfId="0" applyNumberFormat="1" applyFont="1" applyBorder="1" applyAlignment="1">
      <alignment horizontal="center" vertical="center"/>
    </xf>
    <xf numFmtId="0" fontId="46" fillId="105" borderId="100" xfId="0" applyFont="1" applyFill="1" applyBorder="1" applyAlignment="1">
      <alignment vertical="center"/>
    </xf>
    <xf numFmtId="0" fontId="4" fillId="105" borderId="100" xfId="0" applyFont="1" applyFill="1" applyBorder="1" applyAlignment="1">
      <alignment horizontal="left" vertical="center"/>
    </xf>
    <xf numFmtId="0" fontId="4" fillId="105" borderId="157" xfId="0" applyFont="1" applyFill="1" applyBorder="1" applyAlignment="1">
      <alignment horizontal="center"/>
    </xf>
    <xf numFmtId="0" fontId="46" fillId="105" borderId="158" xfId="0" applyFont="1" applyFill="1" applyBorder="1" applyAlignment="1">
      <alignment horizontal="center" vertical="center"/>
    </xf>
    <xf numFmtId="2" fontId="46" fillId="105" borderId="158" xfId="0" applyNumberFormat="1" applyFont="1" applyFill="1" applyBorder="1" applyAlignment="1">
      <alignment horizontal="center" vertical="center"/>
    </xf>
    <xf numFmtId="2" fontId="4" fillId="107" borderId="185" xfId="0" applyNumberFormat="1" applyFont="1" applyFill="1" applyBorder="1" applyAlignment="1">
      <alignment horizontal="center" vertical="center"/>
    </xf>
    <xf numFmtId="1" fontId="4" fillId="107" borderId="186" xfId="0" applyNumberFormat="1" applyFont="1" applyFill="1" applyBorder="1" applyAlignment="1">
      <alignment horizontal="center" vertical="center"/>
    </xf>
    <xf numFmtId="2" fontId="4" fillId="107" borderId="186" xfId="0" applyNumberFormat="1" applyFont="1" applyFill="1" applyBorder="1" applyAlignment="1">
      <alignment horizontal="center" vertical="center"/>
    </xf>
    <xf numFmtId="2" fontId="4" fillId="107" borderId="187" xfId="0" applyNumberFormat="1" applyFont="1" applyFill="1" applyBorder="1" applyAlignment="1">
      <alignment horizontal="center" vertical="center"/>
    </xf>
    <xf numFmtId="0" fontId="4" fillId="105" borderId="105" xfId="0" applyFont="1" applyFill="1" applyBorder="1" applyAlignment="1">
      <alignment horizontal="center"/>
    </xf>
    <xf numFmtId="0" fontId="46" fillId="0" borderId="102" xfId="0" applyFont="1" applyBorder="1" applyAlignment="1">
      <alignment vertical="center"/>
    </xf>
    <xf numFmtId="0" fontId="4" fillId="0" borderId="102" xfId="0" applyFont="1" applyBorder="1" applyAlignment="1">
      <alignment horizontal="left" vertical="center"/>
    </xf>
    <xf numFmtId="2" fontId="4" fillId="0" borderId="159" xfId="0" applyNumberFormat="1" applyFont="1" applyBorder="1" applyAlignment="1">
      <alignment horizontal="center" vertical="center"/>
    </xf>
    <xf numFmtId="0" fontId="64" fillId="8" borderId="12" xfId="0" applyFont="1" applyFill="1" applyBorder="1" applyAlignment="1">
      <alignment horizontal="center" vertical="center" wrapText="1"/>
    </xf>
    <xf numFmtId="2" fontId="4" fillId="0" borderId="188" xfId="0" applyNumberFormat="1" applyFont="1" applyBorder="1" applyAlignment="1">
      <alignment horizontal="center" vertical="center"/>
    </xf>
    <xf numFmtId="1" fontId="4" fillId="0" borderId="189" xfId="0" applyNumberFormat="1" applyFont="1" applyBorder="1" applyAlignment="1">
      <alignment horizontal="center" vertical="center"/>
    </xf>
    <xf numFmtId="2" fontId="4" fillId="0" borderId="189" xfId="0" applyNumberFormat="1" applyFont="1" applyBorder="1" applyAlignment="1">
      <alignment horizontal="center" vertical="center"/>
    </xf>
    <xf numFmtId="2" fontId="4" fillId="0" borderId="190" xfId="0" applyNumberFormat="1" applyFont="1" applyBorder="1" applyAlignment="1">
      <alignment horizontal="center" vertical="center"/>
    </xf>
    <xf numFmtId="0" fontId="46" fillId="105" borderId="101" xfId="0" applyFont="1" applyFill="1" applyBorder="1" applyAlignment="1">
      <alignment horizontal="center" vertical="center"/>
    </xf>
    <xf numFmtId="2" fontId="46" fillId="105" borderId="101" xfId="0" applyNumberFormat="1" applyFont="1" applyFill="1" applyBorder="1" applyAlignment="1">
      <alignment horizontal="center" vertical="center"/>
    </xf>
    <xf numFmtId="2" fontId="4" fillId="107" borderId="12" xfId="0" applyNumberFormat="1" applyFont="1" applyFill="1" applyBorder="1" applyAlignment="1">
      <alignment horizontal="center" vertical="center"/>
    </xf>
    <xf numFmtId="1" fontId="4" fillId="107" borderId="179" xfId="0" applyNumberFormat="1" applyFont="1" applyFill="1" applyBorder="1" applyAlignment="1">
      <alignment horizontal="center" vertical="center"/>
    </xf>
    <xf numFmtId="2" fontId="4" fillId="0" borderId="100" xfId="0" applyNumberFormat="1" applyFont="1" applyBorder="1" applyAlignment="1">
      <alignment horizontal="center" vertical="center"/>
    </xf>
    <xf numFmtId="2" fontId="4" fillId="0" borderId="157" xfId="0" applyNumberFormat="1" applyFont="1" applyBorder="1" applyAlignment="1">
      <alignment horizontal="center" vertical="center"/>
    </xf>
    <xf numFmtId="2" fontId="4" fillId="0" borderId="99" xfId="0" applyNumberFormat="1" applyFont="1" applyBorder="1" applyAlignment="1">
      <alignment horizontal="center" vertical="center"/>
    </xf>
    <xf numFmtId="1" fontId="4" fillId="0" borderId="182" xfId="0" applyNumberFormat="1" applyFont="1" applyBorder="1" applyAlignment="1">
      <alignment horizontal="center" vertical="center"/>
    </xf>
    <xf numFmtId="1" fontId="4" fillId="107" borderId="185" xfId="0" applyNumberFormat="1" applyFont="1" applyFill="1" applyBorder="1" applyAlignment="1">
      <alignment horizontal="center" vertical="center"/>
    </xf>
    <xf numFmtId="1" fontId="4" fillId="0" borderId="191" xfId="0" applyNumberFormat="1" applyFont="1" applyBorder="1" applyAlignment="1">
      <alignment horizontal="center" vertical="center"/>
    </xf>
    <xf numFmtId="2" fontId="4" fillId="0" borderId="192" xfId="0" applyNumberFormat="1" applyFont="1" applyBorder="1" applyAlignment="1">
      <alignment horizontal="center" vertical="center"/>
    </xf>
    <xf numFmtId="1" fontId="4" fillId="0" borderId="192" xfId="0" applyNumberFormat="1" applyFont="1" applyBorder="1" applyAlignment="1">
      <alignment horizontal="center" vertical="center"/>
    </xf>
    <xf numFmtId="2" fontId="4" fillId="0" borderId="193" xfId="0" applyNumberFormat="1" applyFont="1" applyBorder="1" applyAlignment="1">
      <alignment horizontal="center" vertical="center"/>
    </xf>
    <xf numFmtId="2" fontId="4" fillId="107" borderId="194" xfId="0" applyNumberFormat="1" applyFont="1" applyFill="1" applyBorder="1" applyAlignment="1">
      <alignment horizontal="center" vertical="center"/>
    </xf>
    <xf numFmtId="1" fontId="4" fillId="107" borderId="103" xfId="0" applyNumberFormat="1" applyFont="1" applyFill="1" applyBorder="1" applyAlignment="1">
      <alignment horizontal="center" vertical="center"/>
    </xf>
    <xf numFmtId="2" fontId="4" fillId="107" borderId="103" xfId="0" applyNumberFormat="1" applyFont="1" applyFill="1" applyBorder="1" applyAlignment="1">
      <alignment horizontal="center" vertical="center"/>
    </xf>
    <xf numFmtId="2" fontId="4" fillId="107" borderId="195" xfId="0" applyNumberFormat="1" applyFont="1" applyFill="1" applyBorder="1" applyAlignment="1">
      <alignment horizontal="center" vertical="center"/>
    </xf>
    <xf numFmtId="2" fontId="4" fillId="0" borderId="104" xfId="0" applyNumberFormat="1" applyFont="1" applyBorder="1" applyAlignment="1">
      <alignment horizontal="center" vertical="center"/>
    </xf>
    <xf numFmtId="1" fontId="4" fillId="0" borderId="101" xfId="0" applyNumberFormat="1" applyFont="1" applyBorder="1" applyAlignment="1">
      <alignment horizontal="center" vertical="center"/>
    </xf>
    <xf numFmtId="2" fontId="4" fillId="0" borderId="101" xfId="0" applyNumberFormat="1" applyFont="1" applyBorder="1" applyAlignment="1">
      <alignment horizontal="center" vertical="center"/>
    </xf>
    <xf numFmtId="2" fontId="4" fillId="0" borderId="105" xfId="0" applyNumberFormat="1" applyFont="1" applyBorder="1" applyAlignment="1">
      <alignment horizontal="center" vertical="center"/>
    </xf>
    <xf numFmtId="2" fontId="4" fillId="107" borderId="106" xfId="0" applyNumberFormat="1" applyFont="1" applyFill="1" applyBorder="1" applyAlignment="1">
      <alignment horizontal="center" vertical="center"/>
    </xf>
    <xf numFmtId="1" fontId="4" fillId="107" borderId="107" xfId="0" applyNumberFormat="1" applyFont="1" applyFill="1" applyBorder="1" applyAlignment="1">
      <alignment horizontal="center" vertical="center"/>
    </xf>
    <xf numFmtId="2" fontId="4" fillId="107" borderId="107" xfId="0" applyNumberFormat="1" applyFont="1" applyFill="1" applyBorder="1" applyAlignment="1">
      <alignment horizontal="center" vertical="center"/>
    </xf>
    <xf numFmtId="2" fontId="4" fillId="107" borderId="108" xfId="0" applyNumberFormat="1" applyFont="1" applyFill="1" applyBorder="1" applyAlignment="1">
      <alignment horizontal="center" vertical="center"/>
    </xf>
    <xf numFmtId="2" fontId="4" fillId="0" borderId="196" xfId="0" applyNumberFormat="1" applyFont="1" applyBorder="1" applyAlignment="1">
      <alignment horizontal="center" vertical="center"/>
    </xf>
    <xf numFmtId="1" fontId="4" fillId="0" borderId="109" xfId="0" applyNumberFormat="1" applyFont="1" applyBorder="1" applyAlignment="1">
      <alignment horizontal="center" vertical="center"/>
    </xf>
    <xf numFmtId="2" fontId="4" fillId="0" borderId="109" xfId="0" applyNumberFormat="1" applyFont="1" applyBorder="1" applyAlignment="1">
      <alignment horizontal="center" vertical="center"/>
    </xf>
    <xf numFmtId="2" fontId="4" fillId="0" borderId="197" xfId="0" applyNumberFormat="1" applyFont="1" applyBorder="1" applyAlignment="1">
      <alignment horizontal="center" vertical="center"/>
    </xf>
    <xf numFmtId="0" fontId="148" fillId="134" borderId="12" xfId="0" applyFont="1" applyFill="1" applyBorder="1" applyAlignment="1">
      <alignment vertical="center"/>
    </xf>
    <xf numFmtId="2" fontId="64" fillId="23" borderId="2" xfId="0" applyNumberFormat="1" applyFont="1" applyFill="1" applyBorder="1" applyAlignment="1">
      <alignment horizontal="left" vertical="center"/>
    </xf>
    <xf numFmtId="1" fontId="64" fillId="23" borderId="2" xfId="0" applyNumberFormat="1" applyFont="1" applyFill="1" applyBorder="1" applyAlignment="1">
      <alignment horizontal="center" vertical="center"/>
    </xf>
    <xf numFmtId="2" fontId="64" fillId="23" borderId="2" xfId="0" applyNumberFormat="1" applyFont="1" applyFill="1" applyBorder="1" applyAlignment="1">
      <alignment horizontal="center" vertical="center"/>
    </xf>
    <xf numFmtId="0" fontId="113" fillId="105" borderId="106" xfId="0" applyFont="1" applyFill="1" applyBorder="1" applyAlignment="1" applyProtection="1">
      <alignment horizontal="center" vertical="center" wrapText="1"/>
      <protection locked="0"/>
    </xf>
    <xf numFmtId="0" fontId="113" fillId="105" borderId="107" xfId="0" applyFont="1" applyFill="1" applyBorder="1" applyAlignment="1" applyProtection="1">
      <alignment horizontal="center" vertical="center" wrapText="1"/>
      <protection locked="0"/>
    </xf>
    <xf numFmtId="0" fontId="115" fillId="105" borderId="107" xfId="0" applyFont="1" applyFill="1" applyBorder="1" applyAlignment="1" applyProtection="1">
      <alignment horizontal="center" vertical="center" wrapText="1"/>
      <protection locked="0"/>
    </xf>
    <xf numFmtId="0" fontId="113" fillId="105" borderId="108" xfId="0" applyFont="1" applyFill="1" applyBorder="1" applyAlignment="1" applyProtection="1">
      <alignment horizontal="center" vertical="center" wrapText="1"/>
      <protection locked="0"/>
    </xf>
    <xf numFmtId="0" fontId="113" fillId="0" borderId="104" xfId="0" applyFont="1" applyBorder="1" applyAlignment="1" applyProtection="1">
      <alignment horizontal="center" vertical="center" wrapText="1"/>
      <protection locked="0"/>
    </xf>
    <xf numFmtId="0" fontId="113" fillId="0" borderId="101" xfId="0" applyFont="1" applyBorder="1" applyAlignment="1" applyProtection="1">
      <alignment horizontal="center" vertical="center" wrapText="1"/>
      <protection locked="0"/>
    </xf>
    <xf numFmtId="0" fontId="115" fillId="0" borderId="101" xfId="0" applyFont="1" applyBorder="1" applyAlignment="1" applyProtection="1">
      <alignment horizontal="center" vertical="center" wrapText="1"/>
      <protection locked="0"/>
    </xf>
    <xf numFmtId="0" fontId="113" fillId="0" borderId="105" xfId="0" applyFont="1" applyBorder="1" applyAlignment="1" applyProtection="1">
      <alignment horizontal="center" vertical="center" wrapText="1"/>
      <protection locked="0"/>
    </xf>
    <xf numFmtId="0" fontId="113" fillId="0" borderId="106" xfId="0" applyFont="1" applyBorder="1" applyAlignment="1" applyProtection="1">
      <alignment horizontal="center" vertical="center" wrapText="1"/>
      <protection locked="0"/>
    </xf>
    <xf numFmtId="0" fontId="113" fillId="0" borderId="107" xfId="0" applyFont="1" applyBorder="1" applyAlignment="1" applyProtection="1">
      <alignment horizontal="center" vertical="center" wrapText="1"/>
      <protection locked="0"/>
    </xf>
    <xf numFmtId="0" fontId="115" fillId="0" borderId="107" xfId="0" applyFont="1" applyBorder="1" applyAlignment="1" applyProtection="1">
      <alignment horizontal="center" vertical="center" wrapText="1"/>
      <protection locked="0"/>
    </xf>
    <xf numFmtId="0" fontId="113" fillId="0" borderId="108" xfId="0" applyFont="1" applyBorder="1" applyAlignment="1" applyProtection="1">
      <alignment horizontal="center" vertical="center" wrapText="1"/>
      <protection locked="0"/>
    </xf>
    <xf numFmtId="0" fontId="92" fillId="39" borderId="41" xfId="0" applyFont="1" applyFill="1" applyBorder="1" applyAlignment="1">
      <alignment horizontal="left" vertical="center"/>
    </xf>
    <xf numFmtId="0" fontId="10" fillId="0" borderId="41" xfId="0" applyFont="1" applyBorder="1" applyAlignment="1">
      <alignment horizontal="left" vertical="center"/>
    </xf>
    <xf numFmtId="0" fontId="43" fillId="39" borderId="41" xfId="0" applyFont="1" applyFill="1" applyBorder="1" applyAlignment="1">
      <alignment horizontal="right" vertical="center"/>
    </xf>
    <xf numFmtId="0" fontId="0" fillId="24" borderId="0" xfId="0" applyFill="1"/>
    <xf numFmtId="0" fontId="45" fillId="39" borderId="41" xfId="0" applyFont="1" applyFill="1" applyBorder="1" applyAlignment="1">
      <alignment horizontal="left" vertical="center"/>
    </xf>
    <xf numFmtId="0" fontId="87" fillId="7" borderId="41" xfId="0" applyFont="1" applyFill="1" applyBorder="1" applyAlignment="1">
      <alignment horizontal="right" vertical="center"/>
    </xf>
    <xf numFmtId="170" fontId="87" fillId="7" borderId="41" xfId="0" applyNumberFormat="1" applyFont="1" applyFill="1" applyBorder="1" applyAlignment="1">
      <alignment horizontal="center" vertical="center"/>
    </xf>
    <xf numFmtId="0" fontId="64" fillId="39" borderId="73" xfId="0" applyFont="1" applyFill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64" fillId="7" borderId="75" xfId="0" applyFont="1" applyFill="1" applyBorder="1" applyAlignment="1">
      <alignment horizontal="left" vertical="center"/>
    </xf>
    <xf numFmtId="1" fontId="64" fillId="7" borderId="41" xfId="0" applyNumberFormat="1" applyFont="1" applyFill="1" applyBorder="1" applyAlignment="1">
      <alignment horizontal="center" vertical="center"/>
    </xf>
    <xf numFmtId="2" fontId="10" fillId="23" borderId="12" xfId="0" applyNumberFormat="1" applyFont="1" applyFill="1" applyBorder="1" applyAlignment="1">
      <alignment horizontal="left" vertical="center" wrapText="1"/>
    </xf>
    <xf numFmtId="0" fontId="64" fillId="7" borderId="44" xfId="0" applyFont="1" applyFill="1" applyBorder="1" applyAlignment="1">
      <alignment horizontal="left" vertical="center"/>
    </xf>
    <xf numFmtId="0" fontId="10" fillId="0" borderId="59" xfId="0" applyFont="1" applyBorder="1" applyAlignment="1">
      <alignment horizontal="left" vertical="center"/>
    </xf>
    <xf numFmtId="171" fontId="64" fillId="7" borderId="61" xfId="0" applyNumberFormat="1" applyFont="1" applyFill="1" applyBorder="1" applyAlignment="1">
      <alignment horizontal="left" vertical="center"/>
    </xf>
    <xf numFmtId="0" fontId="45" fillId="7" borderId="62" xfId="0" applyFont="1" applyFill="1" applyBorder="1" applyAlignment="1">
      <alignment horizontal="left" vertical="center"/>
    </xf>
    <xf numFmtId="170" fontId="64" fillId="7" borderId="63" xfId="0" applyNumberFormat="1" applyFont="1" applyFill="1" applyBorder="1" applyAlignment="1">
      <alignment horizontal="center" vertical="center"/>
    </xf>
    <xf numFmtId="2" fontId="64" fillId="7" borderId="60" xfId="0" applyNumberFormat="1" applyFont="1" applyFill="1" applyBorder="1" applyAlignment="1">
      <alignment horizontal="left" vertical="center"/>
    </xf>
    <xf numFmtId="1" fontId="102" fillId="60" borderId="40" xfId="0" applyNumberFormat="1" applyFont="1" applyFill="1" applyBorder="1" applyAlignment="1">
      <alignment horizontal="center" vertical="center" wrapText="1"/>
    </xf>
    <xf numFmtId="1" fontId="102" fillId="62" borderId="12" xfId="0" applyNumberFormat="1" applyFont="1" applyFill="1" applyBorder="1" applyAlignment="1">
      <alignment horizontal="center" vertical="center" wrapText="1"/>
    </xf>
    <xf numFmtId="1" fontId="105" fillId="58" borderId="40" xfId="0" applyNumberFormat="1" applyFont="1" applyFill="1" applyBorder="1" applyAlignment="1">
      <alignment horizontal="center" vertical="center" wrapText="1"/>
    </xf>
    <xf numFmtId="1" fontId="102" fillId="2" borderId="40" xfId="0" applyNumberFormat="1" applyFont="1" applyFill="1" applyBorder="1" applyAlignment="1">
      <alignment horizontal="center" vertical="center" wrapText="1"/>
    </xf>
    <xf numFmtId="1" fontId="102" fillId="57" borderId="40" xfId="0" applyNumberFormat="1" applyFont="1" applyFill="1" applyBorder="1" applyAlignment="1">
      <alignment horizontal="center" vertical="center" wrapText="1"/>
    </xf>
    <xf numFmtId="1" fontId="102" fillId="63" borderId="40" xfId="0" applyNumberFormat="1" applyFont="1" applyFill="1" applyBorder="1" applyAlignment="1">
      <alignment horizontal="center" vertical="center" wrapText="1"/>
    </xf>
    <xf numFmtId="1" fontId="70" fillId="59" borderId="12" xfId="0" applyNumberFormat="1" applyFont="1" applyFill="1" applyBorder="1" applyAlignment="1">
      <alignment horizontal="center" vertical="center"/>
    </xf>
    <xf numFmtId="1" fontId="102" fillId="61" borderId="12" xfId="0" applyNumberFormat="1" applyFont="1" applyFill="1" applyBorder="1" applyAlignment="1">
      <alignment horizontal="center" vertical="center" wrapText="1"/>
    </xf>
    <xf numFmtId="0" fontId="43" fillId="8" borderId="123" xfId="0" applyFont="1" applyFill="1" applyBorder="1" applyAlignment="1">
      <alignment horizontal="center" vertical="center" wrapText="1"/>
    </xf>
    <xf numFmtId="0" fontId="43" fillId="8" borderId="124" xfId="0" applyFont="1" applyFill="1" applyBorder="1" applyAlignment="1">
      <alignment horizontal="center" vertical="center" wrapText="1"/>
    </xf>
    <xf numFmtId="0" fontId="43" fillId="8" borderId="125" xfId="0" applyFont="1" applyFill="1" applyBorder="1" applyAlignment="1">
      <alignment horizontal="center" vertical="center" wrapText="1"/>
    </xf>
    <xf numFmtId="0" fontId="43" fillId="8" borderId="64" xfId="0" applyFont="1" applyFill="1" applyBorder="1" applyAlignment="1">
      <alignment horizontal="center" vertical="center" wrapText="1"/>
    </xf>
    <xf numFmtId="1" fontId="102" fillId="60" borderId="34" xfId="0" applyNumberFormat="1" applyFont="1" applyFill="1" applyBorder="1" applyAlignment="1">
      <alignment horizontal="center" vertical="center" wrapText="1"/>
    </xf>
    <xf numFmtId="1" fontId="102" fillId="62" borderId="96" xfId="0" applyNumberFormat="1" applyFont="1" applyFill="1" applyBorder="1" applyAlignment="1">
      <alignment horizontal="center" vertical="center" wrapText="1"/>
    </xf>
    <xf numFmtId="1" fontId="105" fillId="58" borderId="34" xfId="0" applyNumberFormat="1" applyFont="1" applyFill="1" applyBorder="1" applyAlignment="1">
      <alignment horizontal="center" vertical="center" wrapText="1"/>
    </xf>
    <xf numFmtId="1" fontId="102" fillId="2" borderId="34" xfId="0" applyNumberFormat="1" applyFont="1" applyFill="1" applyBorder="1" applyAlignment="1">
      <alignment horizontal="center" vertical="center" wrapText="1"/>
    </xf>
    <xf numFmtId="1" fontId="102" fillId="57" borderId="34" xfId="0" applyNumberFormat="1" applyFont="1" applyFill="1" applyBorder="1" applyAlignment="1">
      <alignment horizontal="center" vertical="center" wrapText="1"/>
    </xf>
    <xf numFmtId="1" fontId="102" fillId="63" borderId="34" xfId="0" applyNumberFormat="1" applyFont="1" applyFill="1" applyBorder="1" applyAlignment="1">
      <alignment horizontal="center" vertical="center" wrapText="1"/>
    </xf>
    <xf numFmtId="1" fontId="70" fillId="59" borderId="96" xfId="0" applyNumberFormat="1" applyFont="1" applyFill="1" applyBorder="1" applyAlignment="1">
      <alignment horizontal="center" vertical="center"/>
    </xf>
    <xf numFmtId="1" fontId="102" fillId="61" borderId="97" xfId="0" applyNumberFormat="1" applyFont="1" applyFill="1" applyBorder="1" applyAlignment="1">
      <alignment horizontal="center" vertical="center" wrapText="1"/>
    </xf>
    <xf numFmtId="2" fontId="43" fillId="8" borderId="126" xfId="0" applyNumberFormat="1" applyFont="1" applyFill="1" applyBorder="1" applyAlignment="1">
      <alignment horizontal="center" vertical="center" wrapText="1"/>
    </xf>
    <xf numFmtId="0" fontId="43" fillId="8" borderId="127" xfId="0" applyFont="1" applyFill="1" applyBorder="1" applyAlignment="1">
      <alignment horizontal="center" vertical="center" wrapText="1"/>
    </xf>
    <xf numFmtId="2" fontId="43" fillId="8" borderId="123" xfId="0" applyNumberFormat="1" applyFont="1" applyFill="1" applyBorder="1" applyAlignment="1">
      <alignment horizontal="center" vertical="center" wrapText="1"/>
    </xf>
    <xf numFmtId="2" fontId="43" fillId="8" borderId="128" xfId="0" applyNumberFormat="1" applyFont="1" applyFill="1" applyBorder="1" applyAlignment="1">
      <alignment horizontal="center" vertical="center" wrapText="1"/>
    </xf>
    <xf numFmtId="0" fontId="3" fillId="55" borderId="133" xfId="0" applyFont="1" applyFill="1" applyBorder="1" applyAlignment="1">
      <alignment horizontal="left" vertical="center"/>
    </xf>
    <xf numFmtId="0" fontId="3" fillId="55" borderId="133" xfId="0" applyFont="1" applyFill="1" applyBorder="1" applyAlignment="1">
      <alignment horizontal="center" vertical="center"/>
    </xf>
    <xf numFmtId="2" fontId="3" fillId="55" borderId="133" xfId="0" applyNumberFormat="1" applyFont="1" applyFill="1" applyBorder="1" applyAlignment="1">
      <alignment horizontal="center" vertical="center"/>
    </xf>
    <xf numFmtId="2" fontId="134" fillId="55" borderId="133" xfId="0" applyNumberFormat="1" applyFont="1" applyFill="1" applyBorder="1" applyAlignment="1">
      <alignment horizontal="center" vertical="center"/>
    </xf>
    <xf numFmtId="1" fontId="103" fillId="64" borderId="68" xfId="0" applyNumberFormat="1" applyFont="1" applyFill="1" applyBorder="1" applyAlignment="1">
      <alignment horizontal="center" vertical="center" wrapText="1"/>
    </xf>
    <xf numFmtId="2" fontId="3" fillId="55" borderId="174" xfId="0" applyNumberFormat="1" applyFont="1" applyFill="1" applyBorder="1" applyAlignment="1">
      <alignment horizontal="left" vertical="center"/>
    </xf>
    <xf numFmtId="0" fontId="3" fillId="55" borderId="175" xfId="0" applyFont="1" applyFill="1" applyBorder="1" applyAlignment="1">
      <alignment horizontal="center" vertical="center"/>
    </xf>
    <xf numFmtId="2" fontId="3" fillId="55" borderId="175" xfId="0" applyNumberFormat="1" applyFont="1" applyFill="1" applyBorder="1" applyAlignment="1">
      <alignment horizontal="center" vertical="center"/>
    </xf>
    <xf numFmtId="2" fontId="3" fillId="55" borderId="176" xfId="0" applyNumberFormat="1" applyFont="1" applyFill="1" applyBorder="1" applyAlignment="1">
      <alignment horizontal="center" vertical="center"/>
    </xf>
    <xf numFmtId="2" fontId="10" fillId="55" borderId="12" xfId="0" applyNumberFormat="1" applyFont="1" applyFill="1" applyBorder="1" applyAlignment="1">
      <alignment horizontal="left" vertical="center"/>
    </xf>
    <xf numFmtId="0" fontId="46" fillId="0" borderId="135" xfId="0" applyFont="1" applyBorder="1" applyAlignment="1">
      <alignment vertical="center"/>
    </xf>
    <xf numFmtId="0" fontId="3" fillId="0" borderId="97" xfId="0" applyFont="1" applyBorder="1" applyAlignment="1">
      <alignment horizontal="left" vertical="center"/>
    </xf>
    <xf numFmtId="0" fontId="3" fillId="0" borderId="97" xfId="0" applyFont="1" applyBorder="1" applyAlignment="1">
      <alignment horizontal="center" vertical="center"/>
    </xf>
    <xf numFmtId="2" fontId="3" fillId="0" borderId="95" xfId="0" applyNumberFormat="1" applyFont="1" applyBorder="1" applyAlignment="1">
      <alignment horizontal="center" vertical="center"/>
    </xf>
    <xf numFmtId="2" fontId="134" fillId="0" borderId="97" xfId="0" applyNumberFormat="1" applyFont="1" applyBorder="1" applyAlignment="1">
      <alignment horizontal="center" vertical="center"/>
    </xf>
    <xf numFmtId="2" fontId="3" fillId="0" borderId="175" xfId="0" applyNumberFormat="1" applyFont="1" applyBorder="1" applyAlignment="1">
      <alignment horizontal="left" vertical="center"/>
    </xf>
    <xf numFmtId="0" fontId="3" fillId="0" borderId="175" xfId="0" applyFont="1" applyBorder="1" applyAlignment="1">
      <alignment horizontal="center" vertical="center"/>
    </xf>
    <xf numFmtId="2" fontId="3" fillId="0" borderId="175" xfId="0" applyNumberFormat="1" applyFont="1" applyBorder="1" applyAlignment="1">
      <alignment horizontal="center" vertical="center"/>
    </xf>
    <xf numFmtId="2" fontId="3" fillId="0" borderId="176" xfId="0" applyNumberFormat="1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left" vertical="center"/>
    </xf>
    <xf numFmtId="0" fontId="46" fillId="55" borderId="135" xfId="0" applyFont="1" applyFill="1" applyBorder="1" applyAlignment="1">
      <alignment vertical="center"/>
    </xf>
    <xf numFmtId="0" fontId="3" fillId="55" borderId="97" xfId="0" applyFont="1" applyFill="1" applyBorder="1" applyAlignment="1">
      <alignment horizontal="left" vertical="center"/>
    </xf>
    <xf numFmtId="0" fontId="3" fillId="55" borderId="97" xfId="0" applyFont="1" applyFill="1" applyBorder="1" applyAlignment="1">
      <alignment horizontal="center" vertical="center"/>
    </xf>
    <xf numFmtId="2" fontId="3" fillId="55" borderId="95" xfId="0" applyNumberFormat="1" applyFont="1" applyFill="1" applyBorder="1" applyAlignment="1">
      <alignment horizontal="center" vertical="center"/>
    </xf>
    <xf numFmtId="2" fontId="134" fillId="55" borderId="95" xfId="0" applyNumberFormat="1" applyFont="1" applyFill="1" applyBorder="1" applyAlignment="1">
      <alignment horizontal="center" vertical="center"/>
    </xf>
    <xf numFmtId="1" fontId="103" fillId="64" borderId="12" xfId="0" applyNumberFormat="1" applyFont="1" applyFill="1" applyBorder="1" applyAlignment="1">
      <alignment horizontal="center" vertical="center" wrapText="1"/>
    </xf>
    <xf numFmtId="2" fontId="3" fillId="55" borderId="175" xfId="0" applyNumberFormat="1" applyFont="1" applyFill="1" applyBorder="1" applyAlignment="1">
      <alignment horizontal="left" vertical="center"/>
    </xf>
    <xf numFmtId="2" fontId="70" fillId="0" borderId="95" xfId="0" applyNumberFormat="1" applyFont="1" applyBorder="1" applyAlignment="1">
      <alignment horizontal="center" vertical="center"/>
    </xf>
    <xf numFmtId="2" fontId="70" fillId="55" borderId="95" xfId="0" applyNumberFormat="1" applyFont="1" applyFill="1" applyBorder="1" applyAlignment="1">
      <alignment horizontal="center" vertical="center"/>
    </xf>
    <xf numFmtId="2" fontId="10" fillId="55" borderId="67" xfId="0" applyNumberFormat="1" applyFont="1" applyFill="1" applyBorder="1" applyAlignment="1">
      <alignment horizontal="left" vertical="center"/>
    </xf>
    <xf numFmtId="2" fontId="3" fillId="0" borderId="163" xfId="0" applyNumberFormat="1" applyFont="1" applyBorder="1" applyAlignment="1">
      <alignment horizontal="left" vertical="center"/>
    </xf>
    <xf numFmtId="0" fontId="3" fillId="0" borderId="163" xfId="0" applyFont="1" applyBorder="1" applyAlignment="1">
      <alignment horizontal="center" vertical="center"/>
    </xf>
    <xf numFmtId="2" fontId="3" fillId="0" borderId="163" xfId="0" applyNumberFormat="1" applyFont="1" applyBorder="1" applyAlignment="1">
      <alignment horizontal="center" vertical="center"/>
    </xf>
    <xf numFmtId="2" fontId="3" fillId="0" borderId="178" xfId="0" applyNumberFormat="1" applyFont="1" applyBorder="1" applyAlignment="1">
      <alignment horizontal="center" vertical="center"/>
    </xf>
    <xf numFmtId="0" fontId="64" fillId="112" borderId="12" xfId="0" applyFont="1" applyFill="1" applyBorder="1" applyAlignment="1">
      <alignment horizontal="center" vertical="center" wrapText="1"/>
    </xf>
    <xf numFmtId="2" fontId="3" fillId="55" borderId="163" xfId="0" applyNumberFormat="1" applyFont="1" applyFill="1" applyBorder="1" applyAlignment="1">
      <alignment horizontal="left" vertical="center"/>
    </xf>
    <xf numFmtId="0" fontId="3" fillId="55" borderId="163" xfId="0" applyFont="1" applyFill="1" applyBorder="1" applyAlignment="1">
      <alignment horizontal="center" vertical="center"/>
    </xf>
    <xf numFmtId="2" fontId="3" fillId="55" borderId="163" xfId="0" applyNumberFormat="1" applyFont="1" applyFill="1" applyBorder="1" applyAlignment="1">
      <alignment horizontal="center" vertical="center"/>
    </xf>
    <xf numFmtId="2" fontId="3" fillId="55" borderId="178" xfId="0" applyNumberFormat="1" applyFont="1" applyFill="1" applyBorder="1" applyAlignment="1">
      <alignment horizontal="center" vertical="center"/>
    </xf>
    <xf numFmtId="2" fontId="10" fillId="0" borderId="67" xfId="0" applyNumberFormat="1" applyFont="1" applyBorder="1" applyAlignment="1">
      <alignment horizontal="left" vertical="center"/>
    </xf>
    <xf numFmtId="0" fontId="46" fillId="55" borderId="136" xfId="0" applyFont="1" applyFill="1" applyBorder="1" applyAlignment="1">
      <alignment vertical="center"/>
    </xf>
    <xf numFmtId="0" fontId="3" fillId="55" borderId="137" xfId="0" applyFont="1" applyFill="1" applyBorder="1" applyAlignment="1">
      <alignment horizontal="left" vertical="center"/>
    </xf>
    <xf numFmtId="0" fontId="3" fillId="55" borderId="137" xfId="0" applyFont="1" applyFill="1" applyBorder="1" applyAlignment="1">
      <alignment horizontal="center" vertical="center"/>
    </xf>
    <xf numFmtId="2" fontId="70" fillId="55" borderId="139" xfId="0" applyNumberFormat="1" applyFont="1" applyFill="1" applyBorder="1" applyAlignment="1">
      <alignment horizontal="center" vertical="center"/>
    </xf>
    <xf numFmtId="2" fontId="134" fillId="55" borderId="139" xfId="0" applyNumberFormat="1" applyFont="1" applyFill="1" applyBorder="1" applyAlignment="1">
      <alignment horizontal="center" vertical="center"/>
    </xf>
    <xf numFmtId="0" fontId="64" fillId="8" borderId="67" xfId="0" applyFont="1" applyFill="1" applyBorder="1" applyAlignment="1">
      <alignment horizontal="center" vertical="center" wrapText="1"/>
    </xf>
    <xf numFmtId="2" fontId="3" fillId="55" borderId="177" xfId="0" applyNumberFormat="1" applyFont="1" applyFill="1" applyBorder="1" applyAlignment="1">
      <alignment horizontal="left" vertical="center"/>
    </xf>
    <xf numFmtId="0" fontId="3" fillId="55" borderId="177" xfId="0" applyFont="1" applyFill="1" applyBorder="1" applyAlignment="1">
      <alignment horizontal="center" vertical="center"/>
    </xf>
    <xf numFmtId="2" fontId="3" fillId="55" borderId="177" xfId="0" applyNumberFormat="1" applyFont="1" applyFill="1" applyBorder="1" applyAlignment="1">
      <alignment horizontal="center" vertical="center"/>
    </xf>
    <xf numFmtId="2" fontId="3" fillId="55" borderId="173" xfId="0" applyNumberFormat="1" applyFont="1" applyFill="1" applyBorder="1" applyAlignment="1">
      <alignment horizontal="center" vertical="center"/>
    </xf>
    <xf numFmtId="2" fontId="10" fillId="24" borderId="12" xfId="0" applyNumberFormat="1" applyFont="1" applyFill="1" applyBorder="1" applyAlignment="1">
      <alignment horizontal="left" vertical="center"/>
    </xf>
    <xf numFmtId="2" fontId="10" fillId="134" borderId="12" xfId="0" applyNumberFormat="1" applyFont="1" applyFill="1" applyBorder="1" applyAlignment="1">
      <alignment horizontal="left" vertical="center"/>
    </xf>
    <xf numFmtId="2" fontId="10" fillId="134" borderId="67" xfId="0" applyNumberFormat="1" applyFont="1" applyFill="1" applyBorder="1" applyAlignment="1">
      <alignment horizontal="left" vertical="center"/>
    </xf>
    <xf numFmtId="2" fontId="10" fillId="24" borderId="67" xfId="0" applyNumberFormat="1" applyFont="1" applyFill="1" applyBorder="1" applyAlignment="1">
      <alignment horizontal="left" vertical="center"/>
    </xf>
    <xf numFmtId="1" fontId="102" fillId="55" borderId="144" xfId="0" applyNumberFormat="1" applyFont="1" applyFill="1" applyBorder="1" applyAlignment="1" applyProtection="1">
      <alignment horizontal="center" vertical="center" wrapText="1"/>
      <protection locked="0"/>
    </xf>
    <xf numFmtId="1" fontId="106" fillId="55" borderId="145" xfId="0" applyNumberFormat="1" applyFont="1" applyFill="1" applyBorder="1" applyAlignment="1" applyProtection="1">
      <alignment horizontal="center" vertical="center" wrapText="1"/>
      <protection locked="0"/>
    </xf>
    <xf numFmtId="1" fontId="107" fillId="55" borderId="145" xfId="0" applyNumberFormat="1" applyFont="1" applyFill="1" applyBorder="1" applyAlignment="1" applyProtection="1">
      <alignment horizontal="center" vertical="center" wrapText="1"/>
      <protection locked="0"/>
    </xf>
    <xf numFmtId="1" fontId="103" fillId="55" borderId="145" xfId="0" applyNumberFormat="1" applyFont="1" applyFill="1" applyBorder="1" applyAlignment="1" applyProtection="1">
      <alignment horizontal="center" vertical="center" wrapText="1"/>
      <protection locked="0"/>
    </xf>
    <xf numFmtId="1" fontId="102" fillId="55" borderId="145" xfId="0" applyNumberFormat="1" applyFont="1" applyFill="1" applyBorder="1" applyAlignment="1" applyProtection="1">
      <alignment horizontal="center" vertical="center" wrapText="1"/>
      <protection locked="0"/>
    </xf>
    <xf numFmtId="1" fontId="3" fillId="55" borderId="145" xfId="0" applyNumberFormat="1" applyFont="1" applyFill="1" applyBorder="1" applyAlignment="1" applyProtection="1">
      <alignment horizontal="center" vertical="center"/>
      <protection locked="0"/>
    </xf>
    <xf numFmtId="1" fontId="103" fillId="55" borderId="146" xfId="0" applyNumberFormat="1" applyFont="1" applyFill="1" applyBorder="1" applyAlignment="1" applyProtection="1">
      <alignment horizontal="center" vertical="center" wrapText="1"/>
      <protection locked="0"/>
    </xf>
    <xf numFmtId="1" fontId="102" fillId="0" borderId="147" xfId="0" applyNumberFormat="1" applyFont="1" applyBorder="1" applyAlignment="1" applyProtection="1">
      <alignment horizontal="center" vertical="center" wrapText="1"/>
      <protection locked="0"/>
    </xf>
    <xf numFmtId="1" fontId="106" fillId="0" borderId="148" xfId="0" applyNumberFormat="1" applyFont="1" applyBorder="1" applyAlignment="1" applyProtection="1">
      <alignment horizontal="center" vertical="center" wrapText="1"/>
      <protection locked="0"/>
    </xf>
    <xf numFmtId="1" fontId="107" fillId="0" borderId="148" xfId="0" applyNumberFormat="1" applyFont="1" applyBorder="1" applyAlignment="1" applyProtection="1">
      <alignment horizontal="center" vertical="center" wrapText="1"/>
      <protection locked="0"/>
    </xf>
    <xf numFmtId="1" fontId="103" fillId="0" borderId="148" xfId="0" applyNumberFormat="1" applyFont="1" applyBorder="1" applyAlignment="1" applyProtection="1">
      <alignment horizontal="center" vertical="center" wrapText="1"/>
      <protection locked="0"/>
    </xf>
    <xf numFmtId="1" fontId="102" fillId="0" borderId="148" xfId="0" applyNumberFormat="1" applyFont="1" applyBorder="1" applyAlignment="1" applyProtection="1">
      <alignment horizontal="center" vertical="center" wrapText="1"/>
      <protection locked="0"/>
    </xf>
    <xf numFmtId="1" fontId="3" fillId="0" borderId="148" xfId="0" applyNumberFormat="1" applyFont="1" applyBorder="1" applyAlignment="1" applyProtection="1">
      <alignment horizontal="center" vertical="center"/>
      <protection locked="0"/>
    </xf>
    <xf numFmtId="1" fontId="103" fillId="0" borderId="149" xfId="0" applyNumberFormat="1" applyFont="1" applyBorder="1" applyAlignment="1" applyProtection="1">
      <alignment horizontal="center" vertical="center" wrapText="1"/>
      <protection locked="0"/>
    </xf>
    <xf numFmtId="1" fontId="102" fillId="55" borderId="147" xfId="0" applyNumberFormat="1" applyFont="1" applyFill="1" applyBorder="1" applyAlignment="1" applyProtection="1">
      <alignment horizontal="center" vertical="center" wrapText="1"/>
      <protection locked="0"/>
    </xf>
    <xf numFmtId="1" fontId="106" fillId="55" borderId="148" xfId="0" applyNumberFormat="1" applyFont="1" applyFill="1" applyBorder="1" applyAlignment="1" applyProtection="1">
      <alignment horizontal="center" vertical="center" wrapText="1"/>
      <protection locked="0"/>
    </xf>
    <xf numFmtId="1" fontId="107" fillId="55" borderId="148" xfId="0" applyNumberFormat="1" applyFont="1" applyFill="1" applyBorder="1" applyAlignment="1" applyProtection="1">
      <alignment horizontal="center" vertical="center" wrapText="1"/>
      <protection locked="0"/>
    </xf>
    <xf numFmtId="1" fontId="103" fillId="55" borderId="148" xfId="0" applyNumberFormat="1" applyFont="1" applyFill="1" applyBorder="1" applyAlignment="1" applyProtection="1">
      <alignment horizontal="center" vertical="center" wrapText="1"/>
      <protection locked="0"/>
    </xf>
    <xf numFmtId="1" fontId="102" fillId="55" borderId="148" xfId="0" applyNumberFormat="1" applyFont="1" applyFill="1" applyBorder="1" applyAlignment="1" applyProtection="1">
      <alignment horizontal="center" vertical="center" wrapText="1"/>
      <protection locked="0"/>
    </xf>
    <xf numFmtId="1" fontId="3" fillId="55" borderId="148" xfId="0" applyNumberFormat="1" applyFont="1" applyFill="1" applyBorder="1" applyAlignment="1" applyProtection="1">
      <alignment horizontal="center" vertical="center"/>
      <protection locked="0"/>
    </xf>
    <xf numFmtId="1" fontId="103" fillId="55" borderId="149" xfId="0" applyNumberFormat="1" applyFont="1" applyFill="1" applyBorder="1" applyAlignment="1" applyProtection="1">
      <alignment horizontal="center" vertical="center" wrapText="1"/>
      <protection locked="0"/>
    </xf>
    <xf numFmtId="1" fontId="102" fillId="55" borderId="150" xfId="0" applyNumberFormat="1" applyFont="1" applyFill="1" applyBorder="1" applyAlignment="1" applyProtection="1">
      <alignment horizontal="center" vertical="center" wrapText="1"/>
      <protection locked="0"/>
    </xf>
    <xf numFmtId="1" fontId="106" fillId="55" borderId="151" xfId="0" applyNumberFormat="1" applyFont="1" applyFill="1" applyBorder="1" applyAlignment="1" applyProtection="1">
      <alignment horizontal="center" vertical="center" wrapText="1"/>
      <protection locked="0"/>
    </xf>
    <xf numFmtId="1" fontId="107" fillId="55" borderId="151" xfId="0" applyNumberFormat="1" applyFont="1" applyFill="1" applyBorder="1" applyAlignment="1" applyProtection="1">
      <alignment horizontal="center" vertical="center" wrapText="1"/>
      <protection locked="0"/>
    </xf>
    <xf numFmtId="1" fontId="103" fillId="55" borderId="151" xfId="0" applyNumberFormat="1" applyFont="1" applyFill="1" applyBorder="1" applyAlignment="1" applyProtection="1">
      <alignment horizontal="center" vertical="center" wrapText="1"/>
      <protection locked="0"/>
    </xf>
    <xf numFmtId="1" fontId="102" fillId="55" borderId="151" xfId="0" applyNumberFormat="1" applyFont="1" applyFill="1" applyBorder="1" applyAlignment="1" applyProtection="1">
      <alignment horizontal="center" vertical="center" wrapText="1"/>
      <protection locked="0"/>
    </xf>
    <xf numFmtId="1" fontId="3" fillId="55" borderId="151" xfId="0" applyNumberFormat="1" applyFont="1" applyFill="1" applyBorder="1" applyAlignment="1" applyProtection="1">
      <alignment horizontal="center" vertical="center"/>
      <protection locked="0"/>
    </xf>
    <xf numFmtId="1" fontId="103" fillId="55" borderId="152" xfId="0" applyNumberFormat="1" applyFont="1" applyFill="1" applyBorder="1" applyAlignment="1" applyProtection="1">
      <alignment horizontal="center" vertical="center" wrapText="1"/>
      <protection locked="0"/>
    </xf>
    <xf numFmtId="176" fontId="43" fillId="7" borderId="45" xfId="0" applyNumberFormat="1" applyFont="1" applyFill="1" applyBorder="1" applyAlignment="1" applyProtection="1">
      <alignment horizontal="left" vertical="center"/>
      <protection locked="0"/>
    </xf>
    <xf numFmtId="9" fontId="43" fillId="7" borderId="58" xfId="0" applyNumberFormat="1" applyFont="1" applyFill="1" applyBorder="1" applyAlignment="1" applyProtection="1">
      <alignment horizontal="left" vertical="center"/>
      <protection locked="0"/>
    </xf>
    <xf numFmtId="10" fontId="78" fillId="7" borderId="51" xfId="0" applyNumberFormat="1" applyFont="1" applyFill="1" applyBorder="1" applyAlignment="1" applyProtection="1">
      <alignment vertical="center"/>
      <protection locked="0"/>
    </xf>
    <xf numFmtId="176" fontId="43" fillId="7" borderId="47" xfId="0" applyNumberFormat="1" applyFont="1" applyFill="1" applyBorder="1" applyAlignment="1" applyProtection="1">
      <alignment horizontal="left" vertical="center"/>
      <protection locked="0"/>
    </xf>
    <xf numFmtId="9" fontId="43" fillId="7" borderId="74" xfId="0" applyNumberFormat="1" applyFont="1" applyFill="1" applyBorder="1" applyAlignment="1" applyProtection="1">
      <alignment horizontal="left" vertical="center"/>
      <protection locked="0"/>
    </xf>
    <xf numFmtId="0" fontId="58" fillId="43" borderId="80" xfId="0" applyFont="1" applyFill="1" applyBorder="1" applyAlignment="1">
      <alignment horizontal="center" vertical="center"/>
    </xf>
    <xf numFmtId="2" fontId="58" fillId="43" borderId="80" xfId="0" applyNumberFormat="1" applyFont="1" applyFill="1" applyBorder="1" applyAlignment="1">
      <alignment horizontal="center" vertical="center"/>
    </xf>
    <xf numFmtId="0" fontId="74" fillId="0" borderId="82" xfId="0" applyFont="1" applyBorder="1" applyAlignment="1" applyProtection="1">
      <alignment vertical="center"/>
      <protection locked="0"/>
    </xf>
    <xf numFmtId="0" fontId="74" fillId="0" borderId="68" xfId="0" applyFont="1" applyBorder="1" applyAlignment="1" applyProtection="1">
      <alignment vertical="center"/>
      <protection locked="0"/>
    </xf>
    <xf numFmtId="0" fontId="74" fillId="3" borderId="68" xfId="0" applyFont="1" applyFill="1" applyBorder="1" applyAlignment="1" applyProtection="1">
      <alignment vertical="center"/>
      <protection locked="0"/>
    </xf>
    <xf numFmtId="0" fontId="20" fillId="43" borderId="69" xfId="0" applyFont="1" applyFill="1" applyBorder="1" applyAlignment="1" applyProtection="1">
      <alignment horizontal="left" vertical="center"/>
      <protection locked="0"/>
    </xf>
    <xf numFmtId="0" fontId="42" fillId="0" borderId="85" xfId="0" applyFont="1" applyBorder="1" applyAlignment="1" applyProtection="1">
      <alignment horizontal="center" vertical="center"/>
      <protection locked="0"/>
    </xf>
    <xf numFmtId="0" fontId="42" fillId="0" borderId="67" xfId="0" applyFont="1" applyBorder="1" applyAlignment="1" applyProtection="1">
      <alignment horizontal="center" vertical="center"/>
      <protection locked="0"/>
    </xf>
    <xf numFmtId="0" fontId="42" fillId="43" borderId="67" xfId="0" applyFont="1" applyFill="1" applyBorder="1" applyAlignment="1" applyProtection="1">
      <alignment horizontal="center" vertical="center"/>
      <protection locked="0"/>
    </xf>
    <xf numFmtId="0" fontId="52" fillId="43" borderId="67" xfId="0" applyFont="1" applyFill="1" applyBorder="1" applyAlignment="1" applyProtection="1">
      <alignment horizontal="right"/>
      <protection locked="0"/>
    </xf>
    <xf numFmtId="0" fontId="20" fillId="43" borderId="72" xfId="0" applyFont="1" applyFill="1" applyBorder="1" applyAlignment="1" applyProtection="1">
      <alignment horizontal="left" vertical="center"/>
      <protection locked="0"/>
    </xf>
    <xf numFmtId="0" fontId="20" fillId="43" borderId="12" xfId="0" applyFont="1" applyFill="1" applyBorder="1" applyAlignment="1">
      <alignment horizontal="right" vertical="center"/>
    </xf>
    <xf numFmtId="0" fontId="20" fillId="43" borderId="12" xfId="0" applyFont="1" applyFill="1" applyBorder="1" applyAlignment="1">
      <alignment horizontal="center" vertical="center"/>
    </xf>
    <xf numFmtId="0" fontId="75" fillId="43" borderId="12" xfId="0" applyFont="1" applyFill="1" applyBorder="1" applyAlignment="1">
      <alignment horizontal="left" vertical="center"/>
    </xf>
    <xf numFmtId="0" fontId="141" fillId="0" borderId="0" xfId="0" applyFont="1" applyAlignment="1">
      <alignment vertical="center"/>
    </xf>
    <xf numFmtId="0" fontId="20" fillId="0" borderId="12" xfId="0" applyFont="1" applyBorder="1" applyAlignment="1">
      <alignment horizontal="left" vertical="center"/>
    </xf>
    <xf numFmtId="0" fontId="159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30" fillId="0" borderId="0" xfId="0" applyFont="1" applyAlignment="1">
      <alignment horizontal="left" vertical="center" indent="1"/>
    </xf>
    <xf numFmtId="0" fontId="35" fillId="0" borderId="0" xfId="0" applyFont="1" applyAlignment="1">
      <alignment horizontal="left" vertical="center" indent="1"/>
    </xf>
    <xf numFmtId="0" fontId="42" fillId="0" borderId="12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31" xfId="0" applyFont="1" applyBorder="1" applyAlignment="1">
      <alignment horizontal="center" vertical="center"/>
    </xf>
    <xf numFmtId="169" fontId="3" fillId="0" borderId="31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right" vertical="center"/>
    </xf>
    <xf numFmtId="0" fontId="81" fillId="3" borderId="24" xfId="0" applyFont="1" applyFill="1" applyBorder="1" applyAlignment="1">
      <alignment horizontal="left" vertical="center"/>
    </xf>
    <xf numFmtId="4" fontId="42" fillId="110" borderId="29" xfId="0" applyNumberFormat="1" applyFont="1" applyFill="1" applyBorder="1" applyAlignment="1">
      <alignment horizontal="center" vertical="center"/>
    </xf>
    <xf numFmtId="4" fontId="42" fillId="110" borderId="12" xfId="0" applyNumberFormat="1" applyFont="1" applyFill="1" applyBorder="1" applyAlignment="1">
      <alignment horizontal="center" vertical="center"/>
    </xf>
    <xf numFmtId="0" fontId="70" fillId="109" borderId="23" xfId="0" applyFont="1" applyFill="1" applyBorder="1" applyAlignment="1">
      <alignment horizontal="left" vertical="center"/>
    </xf>
    <xf numFmtId="0" fontId="70" fillId="109" borderId="31" xfId="0" applyFont="1" applyFill="1" applyBorder="1" applyAlignment="1">
      <alignment horizontal="center" vertical="center"/>
    </xf>
    <xf numFmtId="1" fontId="70" fillId="109" borderId="31" xfId="0" applyNumberFormat="1" applyFont="1" applyFill="1" applyBorder="1" applyAlignment="1">
      <alignment horizontal="center" vertical="center"/>
    </xf>
    <xf numFmtId="4" fontId="70" fillId="109" borderId="31" xfId="0" applyNumberFormat="1" applyFont="1" applyFill="1" applyBorder="1" applyAlignment="1">
      <alignment horizontal="center" vertical="center"/>
    </xf>
    <xf numFmtId="2" fontId="42" fillId="109" borderId="31" xfId="0" applyNumberFormat="1" applyFont="1" applyFill="1" applyBorder="1" applyAlignment="1">
      <alignment horizontal="center" vertical="center"/>
    </xf>
    <xf numFmtId="2" fontId="3" fillId="109" borderId="30" xfId="0" applyNumberFormat="1" applyFont="1" applyFill="1" applyBorder="1" applyAlignment="1">
      <alignment horizontal="right" vertical="center"/>
    </xf>
    <xf numFmtId="4" fontId="3" fillId="3" borderId="12" xfId="0" applyNumberFormat="1" applyFont="1" applyFill="1" applyBorder="1" applyAlignment="1">
      <alignment horizontal="left" vertical="center"/>
    </xf>
    <xf numFmtId="0" fontId="3" fillId="43" borderId="24" xfId="0" applyFont="1" applyFill="1" applyBorder="1" applyAlignment="1">
      <alignment horizontal="left" vertical="center"/>
    </xf>
    <xf numFmtId="169" fontId="3" fillId="43" borderId="27" xfId="0" applyNumberFormat="1" applyFont="1" applyFill="1" applyBorder="1" applyAlignment="1">
      <alignment horizontal="center" vertical="center"/>
    </xf>
    <xf numFmtId="0" fontId="2" fillId="43" borderId="24" xfId="0" applyFont="1" applyFill="1" applyBorder="1" applyAlignment="1">
      <alignment horizontal="left" vertical="center"/>
    </xf>
    <xf numFmtId="0" fontId="70" fillId="109" borderId="26" xfId="0" applyFont="1" applyFill="1" applyBorder="1" applyAlignment="1">
      <alignment horizontal="left" vertical="center"/>
    </xf>
    <xf numFmtId="0" fontId="42" fillId="109" borderId="25" xfId="0" applyFont="1" applyFill="1" applyBorder="1"/>
    <xf numFmtId="2" fontId="70" fillId="109" borderId="25" xfId="0" applyNumberFormat="1" applyFont="1" applyFill="1" applyBorder="1" applyAlignment="1">
      <alignment vertical="center"/>
    </xf>
    <xf numFmtId="1" fontId="42" fillId="109" borderId="25" xfId="0" applyNumberFormat="1" applyFont="1" applyFill="1" applyBorder="1" applyAlignment="1">
      <alignment horizontal="center" vertical="center"/>
    </xf>
    <xf numFmtId="4" fontId="3" fillId="109" borderId="36" xfId="0" applyNumberFormat="1" applyFont="1" applyFill="1" applyBorder="1" applyAlignment="1">
      <alignment horizontal="center" vertical="center"/>
    </xf>
    <xf numFmtId="0" fontId="96" fillId="133" borderId="80" xfId="0" applyFont="1" applyFill="1" applyBorder="1" applyAlignment="1">
      <alignment horizontal="center" vertical="center" wrapText="1"/>
    </xf>
    <xf numFmtId="0" fontId="96" fillId="0" borderId="35" xfId="0" applyFont="1" applyBorder="1" applyAlignment="1">
      <alignment horizontal="center" vertical="center" wrapText="1"/>
    </xf>
    <xf numFmtId="0" fontId="96" fillId="132" borderId="40" xfId="0" applyFont="1" applyFill="1" applyBorder="1" applyAlignment="1">
      <alignment horizontal="center" vertical="center" wrapText="1"/>
    </xf>
    <xf numFmtId="0" fontId="142" fillId="114" borderId="40" xfId="0" applyFont="1" applyFill="1" applyBorder="1" applyAlignment="1">
      <alignment horizontal="center" vertical="center" wrapText="1"/>
    </xf>
    <xf numFmtId="0" fontId="66" fillId="115" borderId="40" xfId="0" applyFont="1" applyFill="1" applyBorder="1" applyAlignment="1">
      <alignment horizontal="center" vertical="center" wrapText="1"/>
    </xf>
    <xf numFmtId="0" fontId="96" fillId="116" borderId="40" xfId="0" applyFont="1" applyFill="1" applyBorder="1" applyAlignment="1">
      <alignment horizontal="center" vertical="center" wrapText="1"/>
    </xf>
    <xf numFmtId="0" fontId="96" fillId="117" borderId="114" xfId="0" applyFont="1" applyFill="1" applyBorder="1" applyAlignment="1">
      <alignment horizontal="center" vertical="center" wrapText="1"/>
    </xf>
    <xf numFmtId="0" fontId="96" fillId="118" borderId="114" xfId="0" applyFont="1" applyFill="1" applyBorder="1" applyAlignment="1">
      <alignment horizontal="center" vertical="center" wrapText="1"/>
    </xf>
    <xf numFmtId="0" fontId="96" fillId="121" borderId="114" xfId="0" applyFont="1" applyFill="1" applyBorder="1" applyAlignment="1">
      <alignment horizontal="center" vertical="center" wrapText="1"/>
    </xf>
    <xf numFmtId="0" fontId="142" fillId="119" borderId="40" xfId="0" applyFont="1" applyFill="1" applyBorder="1" applyAlignment="1">
      <alignment horizontal="center" vertical="center" wrapText="1"/>
    </xf>
    <xf numFmtId="0" fontId="97" fillId="120" borderId="40" xfId="0" applyFont="1" applyFill="1" applyBorder="1" applyAlignment="1">
      <alignment horizontal="center" vertical="center" wrapText="1"/>
    </xf>
    <xf numFmtId="0" fontId="142" fillId="124" borderId="40" xfId="0" applyFont="1" applyFill="1" applyBorder="1" applyAlignment="1">
      <alignment horizontal="center" vertical="center" wrapText="1"/>
    </xf>
    <xf numFmtId="0" fontId="100" fillId="122" borderId="114" xfId="0" applyFont="1" applyFill="1" applyBorder="1" applyAlignment="1">
      <alignment horizontal="center" vertical="center" wrapText="1"/>
    </xf>
    <xf numFmtId="0" fontId="96" fillId="123" borderId="40" xfId="0" applyFont="1" applyFill="1" applyBorder="1" applyAlignment="1">
      <alignment horizontal="center" vertical="center" wrapText="1"/>
    </xf>
    <xf numFmtId="0" fontId="98" fillId="125" borderId="40" xfId="0" applyFont="1" applyFill="1" applyBorder="1" applyAlignment="1">
      <alignment horizontal="center" vertical="center" wrapText="1"/>
    </xf>
    <xf numFmtId="0" fontId="65" fillId="126" borderId="40" xfId="0" applyFont="1" applyFill="1" applyBorder="1" applyAlignment="1">
      <alignment horizontal="center" vertical="center" wrapText="1"/>
    </xf>
    <xf numFmtId="0" fontId="65" fillId="127" borderId="40" xfId="0" applyFont="1" applyFill="1" applyBorder="1" applyAlignment="1">
      <alignment horizontal="center" vertical="center" wrapText="1"/>
    </xf>
    <xf numFmtId="0" fontId="99" fillId="128" borderId="40" xfId="0" applyFont="1" applyFill="1" applyBorder="1" applyAlignment="1">
      <alignment horizontal="center" vertical="center" wrapText="1"/>
    </xf>
    <xf numFmtId="0" fontId="97" fillId="129" borderId="40" xfId="0" applyFont="1" applyFill="1" applyBorder="1" applyAlignment="1">
      <alignment horizontal="center" vertical="center" wrapText="1"/>
    </xf>
    <xf numFmtId="0" fontId="142" fillId="130" borderId="40" xfId="0" applyFont="1" applyFill="1" applyBorder="1" applyAlignment="1">
      <alignment horizontal="center" vertical="center" wrapText="1"/>
    </xf>
    <xf numFmtId="0" fontId="43" fillId="131" borderId="40" xfId="0" applyFont="1" applyFill="1" applyBorder="1" applyAlignment="1">
      <alignment horizontal="center" vertical="center" wrapText="1"/>
    </xf>
    <xf numFmtId="0" fontId="97" fillId="0" borderId="12" xfId="0" applyFont="1" applyBorder="1" applyAlignment="1">
      <alignment horizontal="center" vertical="center" wrapText="1"/>
    </xf>
    <xf numFmtId="0" fontId="98" fillId="0" borderId="12" xfId="0" applyFont="1" applyBorder="1" applyAlignment="1">
      <alignment horizontal="center" vertical="center" wrapText="1"/>
    </xf>
    <xf numFmtId="0" fontId="99" fillId="0" borderId="12" xfId="0" applyFont="1" applyBorder="1" applyAlignment="1">
      <alignment horizontal="center" vertical="center" wrapText="1"/>
    </xf>
    <xf numFmtId="0" fontId="96" fillId="113" borderId="80" xfId="0" applyFont="1" applyFill="1" applyBorder="1" applyAlignment="1">
      <alignment horizontal="center" vertical="center" wrapText="1"/>
    </xf>
    <xf numFmtId="0" fontId="96" fillId="0" borderId="80" xfId="0" applyFont="1" applyBorder="1" applyAlignment="1">
      <alignment horizontal="center" vertical="center" wrapText="1"/>
    </xf>
    <xf numFmtId="0" fontId="96" fillId="132" borderId="27" xfId="0" applyFont="1" applyFill="1" applyBorder="1" applyAlignment="1">
      <alignment horizontal="center" vertical="center" wrapText="1"/>
    </xf>
    <xf numFmtId="0" fontId="142" fillId="114" borderId="39" xfId="0" applyFont="1" applyFill="1" applyBorder="1" applyAlignment="1">
      <alignment horizontal="center" vertical="center" wrapText="1"/>
    </xf>
    <xf numFmtId="0" fontId="66" fillId="115" borderId="39" xfId="0" applyFont="1" applyFill="1" applyBorder="1" applyAlignment="1">
      <alignment horizontal="center" vertical="center" wrapText="1"/>
    </xf>
    <xf numFmtId="0" fontId="96" fillId="116" borderId="39" xfId="0" applyFont="1" applyFill="1" applyBorder="1" applyAlignment="1">
      <alignment horizontal="center" vertical="center" wrapText="1"/>
    </xf>
    <xf numFmtId="0" fontId="96" fillId="117" borderId="166" xfId="0" applyFont="1" applyFill="1" applyBorder="1" applyAlignment="1">
      <alignment horizontal="center" vertical="center" wrapText="1"/>
    </xf>
    <xf numFmtId="0" fontId="96" fillId="118" borderId="166" xfId="0" applyFont="1" applyFill="1" applyBorder="1" applyAlignment="1">
      <alignment horizontal="center" vertical="center" wrapText="1"/>
    </xf>
    <xf numFmtId="0" fontId="96" fillId="121" borderId="166" xfId="0" applyFont="1" applyFill="1" applyBorder="1" applyAlignment="1">
      <alignment horizontal="center" vertical="center" wrapText="1"/>
    </xf>
    <xf numFmtId="0" fontId="96" fillId="25" borderId="39" xfId="0" applyFont="1" applyFill="1" applyBorder="1" applyAlignment="1">
      <alignment horizontal="center" vertical="center" wrapText="1"/>
    </xf>
    <xf numFmtId="0" fontId="142" fillId="119" borderId="39" xfId="0" applyFont="1" applyFill="1" applyBorder="1" applyAlignment="1">
      <alignment horizontal="center" vertical="center" wrapText="1"/>
    </xf>
    <xf numFmtId="0" fontId="97" fillId="120" borderId="39" xfId="0" applyFont="1" applyFill="1" applyBorder="1" applyAlignment="1">
      <alignment horizontal="center" vertical="center" wrapText="1"/>
    </xf>
    <xf numFmtId="0" fontId="142" fillId="124" borderId="39" xfId="0" applyFont="1" applyFill="1" applyBorder="1" applyAlignment="1">
      <alignment horizontal="center" vertical="center" wrapText="1"/>
    </xf>
    <xf numFmtId="0" fontId="96" fillId="122" borderId="166" xfId="0" applyFont="1" applyFill="1" applyBorder="1" applyAlignment="1">
      <alignment horizontal="center" vertical="center" wrapText="1"/>
    </xf>
    <xf numFmtId="0" fontId="96" fillId="123" borderId="39" xfId="0" applyFont="1" applyFill="1" applyBorder="1" applyAlignment="1">
      <alignment horizontal="center" vertical="center" wrapText="1"/>
    </xf>
    <xf numFmtId="0" fontId="97" fillId="32" borderId="39" xfId="0" applyFont="1" applyFill="1" applyBorder="1" applyAlignment="1">
      <alignment horizontal="center" vertical="center" wrapText="1"/>
    </xf>
    <xf numFmtId="0" fontId="98" fillId="125" borderId="39" xfId="0" applyFont="1" applyFill="1" applyBorder="1" applyAlignment="1">
      <alignment horizontal="center" vertical="center" wrapText="1"/>
    </xf>
    <xf numFmtId="0" fontId="65" fillId="126" borderId="39" xfId="0" applyFont="1" applyFill="1" applyBorder="1" applyAlignment="1">
      <alignment horizontal="center" vertical="center" wrapText="1"/>
    </xf>
    <xf numFmtId="0" fontId="65" fillId="127" borderId="39" xfId="0" applyFont="1" applyFill="1" applyBorder="1" applyAlignment="1">
      <alignment horizontal="center" vertical="center" wrapText="1"/>
    </xf>
    <xf numFmtId="0" fontId="99" fillId="128" borderId="39" xfId="0" applyFont="1" applyFill="1" applyBorder="1" applyAlignment="1">
      <alignment horizontal="center" vertical="center" wrapText="1"/>
    </xf>
    <xf numFmtId="0" fontId="97" fillId="129" borderId="39" xfId="0" applyFont="1" applyFill="1" applyBorder="1" applyAlignment="1">
      <alignment horizontal="center" vertical="center" wrapText="1"/>
    </xf>
    <xf numFmtId="0" fontId="142" fillId="130" borderId="39" xfId="0" applyFont="1" applyFill="1" applyBorder="1" applyAlignment="1">
      <alignment horizontal="center" vertical="center" wrapText="1"/>
    </xf>
    <xf numFmtId="0" fontId="43" fillId="131" borderId="39" xfId="0" applyFont="1" applyFill="1" applyBorder="1" applyAlignment="1">
      <alignment horizontal="center" vertical="center" wrapText="1"/>
    </xf>
    <xf numFmtId="0" fontId="98" fillId="29" borderId="39" xfId="0" applyFont="1" applyFill="1" applyBorder="1" applyAlignment="1">
      <alignment horizontal="center" vertical="center" wrapText="1"/>
    </xf>
    <xf numFmtId="0" fontId="98" fillId="30" borderId="39" xfId="0" applyFont="1" applyFill="1" applyBorder="1" applyAlignment="1">
      <alignment horizontal="center" vertical="center" wrapText="1"/>
    </xf>
    <xf numFmtId="0" fontId="98" fillId="84" borderId="39" xfId="0" applyFont="1" applyFill="1" applyBorder="1" applyAlignment="1">
      <alignment horizontal="center" vertical="center" wrapText="1"/>
    </xf>
    <xf numFmtId="0" fontId="142" fillId="78" borderId="39" xfId="0" applyFont="1" applyFill="1" applyBorder="1" applyAlignment="1">
      <alignment horizontal="center" vertical="center" wrapText="1"/>
    </xf>
    <xf numFmtId="0" fontId="65" fillId="0" borderId="80" xfId="0" applyFont="1" applyBorder="1"/>
    <xf numFmtId="0" fontId="136" fillId="0" borderId="80" xfId="0" applyFont="1" applyBorder="1" applyAlignment="1">
      <alignment horizontal="center" vertical="center" wrapText="1"/>
    </xf>
    <xf numFmtId="0" fontId="136" fillId="0" borderId="168" xfId="0" applyFont="1" applyBorder="1" applyAlignment="1">
      <alignment horizontal="center" vertical="center" wrapText="1"/>
    </xf>
    <xf numFmtId="1" fontId="136" fillId="0" borderId="80" xfId="0" applyNumberFormat="1" applyFont="1" applyBorder="1" applyAlignment="1">
      <alignment horizontal="center" vertical="center" wrapText="1"/>
    </xf>
    <xf numFmtId="1" fontId="46" fillId="0" borderId="80" xfId="0" applyNumberFormat="1" applyFont="1" applyBorder="1" applyAlignment="1">
      <alignment horizontal="center" vertical="center" wrapText="1"/>
    </xf>
    <xf numFmtId="0" fontId="106" fillId="0" borderId="80" xfId="0" applyFont="1" applyBorder="1" applyAlignment="1">
      <alignment horizontal="center" vertical="center" wrapText="1"/>
    </xf>
    <xf numFmtId="0" fontId="46" fillId="0" borderId="80" xfId="0" applyFont="1" applyBorder="1" applyAlignment="1">
      <alignment horizontal="center" vertical="center" wrapText="1"/>
    </xf>
    <xf numFmtId="0" fontId="55" fillId="43" borderId="80" xfId="0" applyFont="1" applyFill="1" applyBorder="1" applyAlignment="1">
      <alignment horizontal="center" vertical="center"/>
    </xf>
    <xf numFmtId="0" fontId="56" fillId="0" borderId="12" xfId="0" applyFont="1" applyBorder="1" applyAlignment="1">
      <alignment horizontal="left" vertical="center"/>
    </xf>
    <xf numFmtId="1" fontId="46" fillId="0" borderId="168" xfId="0" applyNumberFormat="1" applyFont="1" applyBorder="1" applyAlignment="1">
      <alignment horizontal="center" vertical="center"/>
    </xf>
    <xf numFmtId="0" fontId="46" fillId="0" borderId="80" xfId="0" applyFont="1" applyBorder="1" applyAlignment="1">
      <alignment horizontal="center" vertical="center"/>
    </xf>
    <xf numFmtId="1" fontId="46" fillId="0" borderId="80" xfId="0" applyNumberFormat="1" applyFont="1" applyBorder="1" applyAlignment="1">
      <alignment horizontal="center" vertical="center"/>
    </xf>
    <xf numFmtId="1" fontId="80" fillId="43" borderId="80" xfId="0" applyNumberFormat="1" applyFont="1" applyFill="1" applyBorder="1" applyAlignment="1">
      <alignment horizontal="center" vertical="center"/>
    </xf>
    <xf numFmtId="1" fontId="46" fillId="43" borderId="80" xfId="0" applyNumberFormat="1" applyFont="1" applyFill="1" applyBorder="1" applyAlignment="1">
      <alignment horizontal="center" vertical="center"/>
    </xf>
    <xf numFmtId="1" fontId="158" fillId="43" borderId="80" xfId="0" applyNumberFormat="1" applyFont="1" applyFill="1" applyBorder="1" applyAlignment="1">
      <alignment horizontal="center" vertical="center" wrapText="1"/>
    </xf>
    <xf numFmtId="1" fontId="55" fillId="43" borderId="80" xfId="0" applyNumberFormat="1" applyFont="1" applyFill="1" applyBorder="1" applyAlignment="1">
      <alignment horizontal="center" vertical="center"/>
    </xf>
    <xf numFmtId="0" fontId="46" fillId="43" borderId="80" xfId="0" applyFont="1" applyFill="1" applyBorder="1" applyAlignment="1">
      <alignment horizontal="center" vertical="center"/>
    </xf>
    <xf numFmtId="0" fontId="54" fillId="109" borderId="80" xfId="0" applyFont="1" applyFill="1" applyBorder="1" applyAlignment="1">
      <alignment horizontal="left" vertical="center"/>
    </xf>
    <xf numFmtId="0" fontId="56" fillId="43" borderId="12" xfId="0" applyFont="1" applyFill="1" applyBorder="1" applyAlignment="1">
      <alignment horizontal="left" vertical="center"/>
    </xf>
    <xf numFmtId="0" fontId="47" fillId="102" borderId="80" xfId="0" applyFont="1" applyFill="1" applyBorder="1" applyAlignment="1">
      <alignment horizontal="center" vertical="center"/>
    </xf>
    <xf numFmtId="1" fontId="70" fillId="0" borderId="80" xfId="0" applyNumberFormat="1" applyFont="1" applyBorder="1" applyAlignment="1">
      <alignment horizontal="center" vertical="center"/>
    </xf>
    <xf numFmtId="0" fontId="70" fillId="0" borderId="8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0" fillId="102" borderId="80" xfId="0" applyFont="1" applyFill="1" applyBorder="1" applyAlignment="1">
      <alignment horizontal="center" vertical="center"/>
    </xf>
    <xf numFmtId="0" fontId="80" fillId="102" borderId="80" xfId="0" applyFont="1" applyFill="1" applyBorder="1" applyAlignment="1">
      <alignment horizontal="center" vertical="center" wrapText="1"/>
    </xf>
    <xf numFmtId="172" fontId="80" fillId="102" borderId="80" xfId="0" applyNumberFormat="1" applyFont="1" applyFill="1" applyBorder="1" applyAlignment="1">
      <alignment horizontal="center" vertical="center"/>
    </xf>
    <xf numFmtId="182" fontId="70" fillId="43" borderId="80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69" fontId="70" fillId="43" borderId="12" xfId="0" applyNumberFormat="1" applyFont="1" applyFill="1" applyBorder="1" applyAlignment="1">
      <alignment horizontal="center" vertical="top"/>
    </xf>
    <xf numFmtId="0" fontId="160" fillId="102" borderId="167" xfId="0" applyFont="1" applyFill="1" applyBorder="1" applyAlignment="1">
      <alignment horizontal="center" vertical="center"/>
    </xf>
    <xf numFmtId="0" fontId="160" fillId="102" borderId="167" xfId="0" applyFont="1" applyFill="1" applyBorder="1" applyAlignment="1">
      <alignment horizontal="center" vertical="center" wrapText="1"/>
    </xf>
    <xf numFmtId="10" fontId="42" fillId="3" borderId="12" xfId="2" applyNumberFormat="1" applyFont="1" applyFill="1" applyBorder="1" applyAlignment="1" applyProtection="1">
      <alignment horizontal="center" vertical="center"/>
      <protection locked="0"/>
    </xf>
    <xf numFmtId="0" fontId="38" fillId="0" borderId="198" xfId="0" applyFont="1" applyBorder="1" applyAlignment="1" applyProtection="1">
      <alignment horizontal="center" vertical="center" wrapText="1"/>
      <protection locked="0"/>
    </xf>
    <xf numFmtId="0" fontId="38" fillId="55" borderId="27" xfId="0" applyFont="1" applyFill="1" applyBorder="1" applyAlignment="1" applyProtection="1">
      <alignment horizontal="center" vertical="center" wrapText="1"/>
      <protection locked="0"/>
    </xf>
    <xf numFmtId="0" fontId="38" fillId="0" borderId="27" xfId="0" applyFont="1" applyBorder="1" applyAlignment="1" applyProtection="1">
      <alignment horizontal="center" vertical="center" wrapText="1"/>
      <protection locked="0"/>
    </xf>
    <xf numFmtId="0" fontId="148" fillId="104" borderId="160" xfId="0" applyFont="1" applyFill="1" applyBorder="1" applyAlignment="1">
      <alignment horizontal="centerContinuous" vertical="center"/>
    </xf>
    <xf numFmtId="0" fontId="148" fillId="104" borderId="120" xfId="0" applyFont="1" applyFill="1" applyBorder="1" applyAlignment="1">
      <alignment horizontal="centerContinuous" vertical="center"/>
    </xf>
    <xf numFmtId="0" fontId="148" fillId="104" borderId="161" xfId="0" applyFont="1" applyFill="1" applyBorder="1" applyAlignment="1">
      <alignment horizontal="centerContinuous" vertical="center"/>
    </xf>
    <xf numFmtId="0" fontId="46" fillId="0" borderId="30" xfId="1" applyNumberFormat="1" applyFont="1" applyBorder="1"/>
    <xf numFmtId="0" fontId="165" fillId="33" borderId="202" xfId="0" applyFont="1" applyFill="1" applyBorder="1" applyAlignment="1">
      <alignment vertical="center"/>
    </xf>
    <xf numFmtId="0" fontId="117" fillId="25" borderId="80" xfId="1" applyNumberFormat="1" applyFont="1" applyFill="1" applyBorder="1"/>
    <xf numFmtId="0" fontId="46" fillId="25" borderId="80" xfId="0" applyFont="1" applyFill="1" applyBorder="1" applyAlignment="1">
      <alignment vertical="center" wrapText="1"/>
    </xf>
    <xf numFmtId="0" fontId="96" fillId="55" borderId="24" xfId="0" applyFont="1" applyFill="1" applyBorder="1" applyAlignment="1" applyProtection="1">
      <alignment horizontal="center" vertical="center" wrapText="1"/>
      <protection locked="0"/>
    </xf>
    <xf numFmtId="0" fontId="96" fillId="55" borderId="12" xfId="0" applyFont="1" applyFill="1" applyBorder="1" applyAlignment="1" applyProtection="1">
      <alignment horizontal="center" vertical="center" wrapText="1"/>
      <protection locked="0"/>
    </xf>
    <xf numFmtId="0" fontId="96" fillId="0" borderId="65" xfId="0" applyFont="1" applyBorder="1" applyAlignment="1" applyProtection="1">
      <alignment horizontal="center" vertical="center" wrapText="1"/>
      <protection locked="0"/>
    </xf>
    <xf numFmtId="0" fontId="46" fillId="0" borderId="65" xfId="0" applyFont="1" applyBorder="1" applyAlignment="1" applyProtection="1">
      <alignment horizontal="center" vertical="center" wrapText="1"/>
      <protection locked="0"/>
    </xf>
    <xf numFmtId="0" fontId="52" fillId="0" borderId="65" xfId="0" applyFont="1" applyBorder="1" applyAlignment="1" applyProtection="1">
      <alignment horizontal="center" vertical="center" wrapText="1"/>
      <protection locked="0"/>
    </xf>
    <xf numFmtId="0" fontId="64" fillId="0" borderId="65" xfId="0" applyFont="1" applyBorder="1" applyAlignment="1" applyProtection="1">
      <alignment horizontal="center" vertical="center" wrapText="1"/>
      <protection locked="0"/>
    </xf>
    <xf numFmtId="0" fontId="101" fillId="0" borderId="65" xfId="0" applyFont="1" applyBorder="1" applyAlignment="1" applyProtection="1">
      <alignment horizontal="center" vertical="center" wrapText="1"/>
      <protection locked="0"/>
    </xf>
    <xf numFmtId="0" fontId="51" fillId="0" borderId="118" xfId="0" applyFont="1" applyBorder="1" applyAlignment="1" applyProtection="1">
      <alignment horizontal="center" vertical="center" wrapText="1"/>
      <protection locked="0"/>
    </xf>
    <xf numFmtId="0" fontId="46" fillId="55" borderId="24" xfId="0" applyFont="1" applyFill="1" applyBorder="1" applyAlignment="1" applyProtection="1">
      <alignment horizontal="center" vertical="center" wrapText="1"/>
      <protection locked="0"/>
    </xf>
    <xf numFmtId="0" fontId="136" fillId="55" borderId="27" xfId="0" applyFont="1" applyFill="1" applyBorder="1" applyAlignment="1" applyProtection="1">
      <alignment horizontal="center" vertical="center" wrapText="1"/>
      <protection locked="0"/>
    </xf>
    <xf numFmtId="0" fontId="136" fillId="0" borderId="27" xfId="0" applyFont="1" applyBorder="1" applyAlignment="1" applyProtection="1">
      <alignment horizontal="center" vertical="center" wrapText="1"/>
      <protection locked="0"/>
    </xf>
    <xf numFmtId="0" fontId="43" fillId="7" borderId="12" xfId="0" applyFont="1" applyFill="1" applyBorder="1" applyAlignment="1">
      <alignment horizontal="center" vertical="center"/>
    </xf>
    <xf numFmtId="0" fontId="68" fillId="23" borderId="2" xfId="0" applyFont="1" applyFill="1" applyBorder="1" applyAlignment="1">
      <alignment horizontal="left" vertical="center"/>
    </xf>
    <xf numFmtId="0" fontId="71" fillId="23" borderId="2" xfId="0" applyFont="1" applyFill="1" applyBorder="1" applyAlignment="1">
      <alignment horizontal="left" vertical="center"/>
    </xf>
    <xf numFmtId="2" fontId="79" fillId="23" borderId="2" xfId="0" applyNumberFormat="1" applyFont="1" applyFill="1" applyBorder="1" applyAlignment="1">
      <alignment horizontal="left" vertical="center"/>
    </xf>
    <xf numFmtId="0" fontId="64" fillId="23" borderId="2" xfId="0" applyFont="1" applyFill="1" applyBorder="1" applyAlignment="1">
      <alignment horizontal="left" vertical="center" wrapText="1"/>
    </xf>
    <xf numFmtId="0" fontId="68" fillId="23" borderId="2" xfId="0" applyFont="1" applyFill="1" applyBorder="1" applyAlignment="1">
      <alignment horizontal="left" vertical="center" wrapText="1"/>
    </xf>
    <xf numFmtId="0" fontId="42" fillId="23" borderId="2" xfId="0" applyFont="1" applyFill="1" applyBorder="1" applyAlignment="1">
      <alignment horizontal="left" vertical="center" wrapText="1"/>
    </xf>
    <xf numFmtId="0" fontId="67" fillId="23" borderId="2" xfId="0" applyFont="1" applyFill="1" applyBorder="1" applyAlignment="1">
      <alignment horizontal="left" vertical="center" wrapText="1"/>
    </xf>
    <xf numFmtId="0" fontId="64" fillId="7" borderId="45" xfId="0" applyFont="1" applyFill="1" applyBorder="1" applyAlignment="1">
      <alignment horizontal="left" vertical="center"/>
    </xf>
    <xf numFmtId="170" fontId="64" fillId="7" borderId="45" xfId="0" applyNumberFormat="1" applyFont="1" applyFill="1" applyBorder="1" applyAlignment="1">
      <alignment horizontal="left" vertical="center"/>
    </xf>
    <xf numFmtId="1" fontId="64" fillId="23" borderId="2" xfId="0" applyNumberFormat="1" applyFont="1" applyFill="1" applyBorder="1" applyAlignment="1">
      <alignment horizontal="left" vertical="center"/>
    </xf>
    <xf numFmtId="1" fontId="64" fillId="23" borderId="2" xfId="0" applyNumberFormat="1" applyFont="1" applyFill="1" applyBorder="1" applyAlignment="1">
      <alignment horizontal="left" vertical="center" wrapText="1"/>
    </xf>
    <xf numFmtId="0" fontId="64" fillId="7" borderId="59" xfId="0" applyFont="1" applyFill="1" applyBorder="1" applyAlignment="1">
      <alignment horizontal="center" vertical="center"/>
    </xf>
    <xf numFmtId="171" fontId="64" fillId="7" borderId="45" xfId="0" applyNumberFormat="1" applyFont="1" applyFill="1" applyBorder="1" applyAlignment="1">
      <alignment horizontal="left" vertical="center"/>
    </xf>
    <xf numFmtId="0" fontId="43" fillId="7" borderId="46" xfId="0" applyFont="1" applyFill="1" applyBorder="1" applyAlignment="1">
      <alignment horizontal="left" vertical="center"/>
    </xf>
    <xf numFmtId="170" fontId="43" fillId="7" borderId="59" xfId="0" applyNumberFormat="1" applyFont="1" applyFill="1" applyBorder="1" applyAlignment="1">
      <alignment horizontal="left" vertical="center"/>
    </xf>
    <xf numFmtId="171" fontId="68" fillId="23" borderId="2" xfId="0" applyNumberFormat="1" applyFont="1" applyFill="1" applyBorder="1" applyAlignment="1">
      <alignment horizontal="left" vertical="center"/>
    </xf>
    <xf numFmtId="171" fontId="64" fillId="7" borderId="12" xfId="0" applyNumberFormat="1" applyFont="1" applyFill="1" applyBorder="1" applyAlignment="1">
      <alignment horizontal="left" vertical="center"/>
    </xf>
    <xf numFmtId="170" fontId="43" fillId="7" borderId="12" xfId="0" applyNumberFormat="1" applyFont="1" applyFill="1" applyBorder="1" applyAlignment="1">
      <alignment horizontal="left" vertical="center"/>
    </xf>
    <xf numFmtId="0" fontId="64" fillId="23" borderId="143" xfId="0" applyFont="1" applyFill="1" applyBorder="1" applyAlignment="1">
      <alignment horizontal="center" vertical="center"/>
    </xf>
    <xf numFmtId="0" fontId="64" fillId="23" borderId="113" xfId="0" applyFont="1" applyFill="1" applyBorder="1" applyAlignment="1">
      <alignment horizontal="center" vertical="center"/>
    </xf>
    <xf numFmtId="0" fontId="68" fillId="23" borderId="12" xfId="0" applyFont="1" applyFill="1" applyBorder="1" applyAlignment="1">
      <alignment horizontal="left" vertical="center"/>
    </xf>
    <xf numFmtId="171" fontId="68" fillId="23" borderId="12" xfId="0" applyNumberFormat="1" applyFont="1" applyFill="1" applyBorder="1" applyAlignment="1">
      <alignment horizontal="left" vertical="center"/>
    </xf>
    <xf numFmtId="2" fontId="79" fillId="23" borderId="12" xfId="0" applyNumberFormat="1" applyFont="1" applyFill="1" applyBorder="1" applyAlignment="1">
      <alignment horizontal="left" vertical="center"/>
    </xf>
    <xf numFmtId="0" fontId="71" fillId="23" borderId="12" xfId="0" applyFont="1" applyFill="1" applyBorder="1" applyAlignment="1">
      <alignment horizontal="left" vertical="center"/>
    </xf>
    <xf numFmtId="0" fontId="68" fillId="23" borderId="12" xfId="0" applyFont="1" applyFill="1" applyBorder="1" applyAlignment="1">
      <alignment horizontal="left" vertical="center" wrapText="1"/>
    </xf>
    <xf numFmtId="0" fontId="42" fillId="23" borderId="12" xfId="0" applyFont="1" applyFill="1" applyBorder="1" applyAlignment="1">
      <alignment horizontal="left" vertical="center" wrapText="1"/>
    </xf>
    <xf numFmtId="0" fontId="67" fillId="23" borderId="12" xfId="0" applyFont="1" applyFill="1" applyBorder="1" applyAlignment="1">
      <alignment horizontal="left" vertical="center" wrapText="1"/>
    </xf>
    <xf numFmtId="170" fontId="64" fillId="7" borderId="2" xfId="0" applyNumberFormat="1" applyFont="1" applyFill="1" applyBorder="1" applyAlignment="1">
      <alignment horizontal="left" vertical="center"/>
    </xf>
    <xf numFmtId="0" fontId="96" fillId="0" borderId="40" xfId="0" applyFont="1" applyBorder="1" applyAlignment="1">
      <alignment horizontal="center" vertical="center" wrapText="1"/>
    </xf>
    <xf numFmtId="0" fontId="96" fillId="36" borderId="40" xfId="0" applyFont="1" applyFill="1" applyBorder="1" applyAlignment="1">
      <alignment horizontal="center" vertical="center" wrapText="1"/>
    </xf>
    <xf numFmtId="0" fontId="96" fillId="37" borderId="40" xfId="0" applyFont="1" applyFill="1" applyBorder="1" applyAlignment="1">
      <alignment horizontal="center" vertical="center" wrapText="1"/>
    </xf>
    <xf numFmtId="0" fontId="96" fillId="33" borderId="40" xfId="0" applyFont="1" applyFill="1" applyBorder="1" applyAlignment="1">
      <alignment horizontal="center" vertical="center" wrapText="1"/>
    </xf>
    <xf numFmtId="0" fontId="97" fillId="35" borderId="40" xfId="0" applyFont="1" applyFill="1" applyBorder="1" applyAlignment="1">
      <alignment horizontal="center" vertical="center" wrapText="1"/>
    </xf>
    <xf numFmtId="0" fontId="98" fillId="26" borderId="40" xfId="0" applyFont="1" applyFill="1" applyBorder="1" applyAlignment="1">
      <alignment horizontal="center" vertical="center" wrapText="1"/>
    </xf>
    <xf numFmtId="0" fontId="97" fillId="34" borderId="40" xfId="0" applyFont="1" applyFill="1" applyBorder="1" applyAlignment="1">
      <alignment horizontal="center" vertical="center" wrapText="1"/>
    </xf>
    <xf numFmtId="0" fontId="65" fillId="56" borderId="40" xfId="0" applyFont="1" applyFill="1" applyBorder="1" applyAlignment="1">
      <alignment horizontal="center" vertical="center" wrapText="1"/>
    </xf>
    <xf numFmtId="0" fontId="99" fillId="31" borderId="40" xfId="0" applyFont="1" applyFill="1" applyBorder="1" applyAlignment="1">
      <alignment horizontal="center" vertical="center" wrapText="1"/>
    </xf>
    <xf numFmtId="0" fontId="65" fillId="67" borderId="40" xfId="0" applyFont="1" applyFill="1" applyBorder="1" applyAlignment="1">
      <alignment horizontal="center" vertical="center" wrapText="1"/>
    </xf>
    <xf numFmtId="0" fontId="142" fillId="68" borderId="40" xfId="0" applyFont="1" applyFill="1" applyBorder="1" applyAlignment="1">
      <alignment horizontal="center" vertical="center" wrapText="1"/>
    </xf>
    <xf numFmtId="0" fontId="66" fillId="69" borderId="40" xfId="0" applyFont="1" applyFill="1" applyBorder="1" applyAlignment="1">
      <alignment horizontal="center" vertical="center" wrapText="1"/>
    </xf>
    <xf numFmtId="0" fontId="142" fillId="70" borderId="40" xfId="0" applyFont="1" applyFill="1" applyBorder="1" applyAlignment="1">
      <alignment horizontal="center" vertical="center" wrapText="1"/>
    </xf>
    <xf numFmtId="0" fontId="142" fillId="13" borderId="40" xfId="0" applyFont="1" applyFill="1" applyBorder="1" applyAlignment="1">
      <alignment horizontal="center" vertical="center" wrapText="1"/>
    </xf>
    <xf numFmtId="0" fontId="142" fillId="76" borderId="40" xfId="0" applyFont="1" applyFill="1" applyBorder="1" applyAlignment="1">
      <alignment horizontal="center" vertical="center" wrapText="1"/>
    </xf>
    <xf numFmtId="0" fontId="43" fillId="77" borderId="40" xfId="0" applyFont="1" applyFill="1" applyBorder="1" applyAlignment="1">
      <alignment horizontal="center" vertical="center" wrapText="1"/>
    </xf>
    <xf numFmtId="0" fontId="96" fillId="0" borderId="22" xfId="0" applyFont="1" applyBorder="1" applyAlignment="1">
      <alignment horizontal="center" vertical="center" wrapText="1"/>
    </xf>
    <xf numFmtId="0" fontId="96" fillId="36" borderId="22" xfId="0" applyFont="1" applyFill="1" applyBorder="1" applyAlignment="1">
      <alignment horizontal="center" vertical="center" wrapText="1"/>
    </xf>
    <xf numFmtId="0" fontId="96" fillId="37" borderId="22" xfId="0" applyFont="1" applyFill="1" applyBorder="1" applyAlignment="1">
      <alignment horizontal="center" vertical="center" wrapText="1"/>
    </xf>
    <xf numFmtId="0" fontId="96" fillId="33" borderId="22" xfId="0" applyFont="1" applyFill="1" applyBorder="1" applyAlignment="1">
      <alignment horizontal="center" vertical="center" wrapText="1"/>
    </xf>
    <xf numFmtId="0" fontId="97" fillId="35" borderId="22" xfId="0" applyFont="1" applyFill="1" applyBorder="1" applyAlignment="1">
      <alignment horizontal="center" vertical="center" wrapText="1"/>
    </xf>
    <xf numFmtId="0" fontId="96" fillId="25" borderId="22" xfId="0" applyFont="1" applyFill="1" applyBorder="1" applyAlignment="1">
      <alignment horizontal="center" vertical="center" wrapText="1"/>
    </xf>
    <xf numFmtId="0" fontId="98" fillId="26" borderId="22" xfId="0" applyFont="1" applyFill="1" applyBorder="1" applyAlignment="1">
      <alignment horizontal="center" vertical="center" wrapText="1"/>
    </xf>
    <xf numFmtId="0" fontId="97" fillId="32" borderId="22" xfId="0" applyFont="1" applyFill="1" applyBorder="1" applyAlignment="1">
      <alignment horizontal="center" vertical="center" wrapText="1"/>
    </xf>
    <xf numFmtId="0" fontId="98" fillId="84" borderId="22" xfId="0" applyFont="1" applyFill="1" applyBorder="1" applyAlignment="1">
      <alignment horizontal="center" vertical="center" wrapText="1"/>
    </xf>
    <xf numFmtId="0" fontId="98" fillId="30" borderId="22" xfId="0" applyFont="1" applyFill="1" applyBorder="1" applyAlignment="1">
      <alignment horizontal="center" vertical="center" wrapText="1"/>
    </xf>
    <xf numFmtId="0" fontId="98" fillId="29" borderId="22" xfId="0" applyFont="1" applyFill="1" applyBorder="1" applyAlignment="1">
      <alignment horizontal="center" vertical="center" wrapText="1"/>
    </xf>
    <xf numFmtId="0" fontId="97" fillId="34" borderId="22" xfId="0" applyFont="1" applyFill="1" applyBorder="1" applyAlignment="1">
      <alignment horizontal="center" vertical="center" wrapText="1"/>
    </xf>
    <xf numFmtId="0" fontId="65" fillId="56" borderId="22" xfId="0" applyFont="1" applyFill="1" applyBorder="1" applyAlignment="1">
      <alignment horizontal="center" vertical="center" wrapText="1"/>
    </xf>
    <xf numFmtId="0" fontId="99" fillId="31" borderId="22" xfId="0" applyFont="1" applyFill="1" applyBorder="1" applyAlignment="1">
      <alignment horizontal="center" vertical="center" wrapText="1"/>
    </xf>
    <xf numFmtId="0" fontId="96" fillId="82" borderId="22" xfId="0" applyFont="1" applyFill="1" applyBorder="1" applyAlignment="1">
      <alignment horizontal="center" vertical="center" wrapText="1"/>
    </xf>
    <xf numFmtId="0" fontId="65" fillId="67" borderId="22" xfId="0" applyFont="1" applyFill="1" applyBorder="1" applyAlignment="1">
      <alignment horizontal="center" vertical="center" wrapText="1"/>
    </xf>
    <xf numFmtId="0" fontId="142" fillId="68" borderId="22" xfId="0" applyFont="1" applyFill="1" applyBorder="1" applyAlignment="1">
      <alignment horizontal="center" vertical="center" wrapText="1"/>
    </xf>
    <xf numFmtId="0" fontId="66" fillId="69" borderId="22" xfId="0" applyFont="1" applyFill="1" applyBorder="1" applyAlignment="1">
      <alignment horizontal="center" vertical="center" wrapText="1"/>
    </xf>
    <xf numFmtId="0" fontId="142" fillId="70" borderId="22" xfId="0" applyFont="1" applyFill="1" applyBorder="1" applyAlignment="1">
      <alignment horizontal="center" vertical="center" wrapText="1"/>
    </xf>
    <xf numFmtId="0" fontId="142" fillId="13" borderId="22" xfId="0" applyFont="1" applyFill="1" applyBorder="1" applyAlignment="1">
      <alignment horizontal="center" vertical="center" wrapText="1"/>
    </xf>
    <xf numFmtId="0" fontId="142" fillId="76" borderId="22" xfId="0" applyFont="1" applyFill="1" applyBorder="1" applyAlignment="1">
      <alignment horizontal="center" vertical="center" wrapText="1"/>
    </xf>
    <xf numFmtId="0" fontId="43" fillId="77" borderId="22" xfId="0" applyFont="1" applyFill="1" applyBorder="1" applyAlignment="1">
      <alignment horizontal="center" vertical="center" wrapText="1"/>
    </xf>
    <xf numFmtId="0" fontId="142" fillId="78" borderId="22" xfId="0" applyFont="1" applyFill="1" applyBorder="1" applyAlignment="1">
      <alignment horizontal="center" vertical="center" wrapText="1"/>
    </xf>
    <xf numFmtId="0" fontId="43" fillId="39" borderId="41" xfId="0" applyFont="1" applyFill="1" applyBorder="1" applyAlignment="1">
      <alignment horizontal="center" vertical="center" wrapText="1"/>
    </xf>
    <xf numFmtId="0" fontId="43" fillId="39" borderId="41" xfId="0" applyFont="1" applyFill="1" applyBorder="1" applyAlignment="1">
      <alignment horizontal="center" vertical="center"/>
    </xf>
    <xf numFmtId="0" fontId="43" fillId="39" borderId="142" xfId="0" applyFont="1" applyFill="1" applyBorder="1" applyAlignment="1">
      <alignment horizontal="center" vertical="center"/>
    </xf>
    <xf numFmtId="0" fontId="43" fillId="39" borderId="88" xfId="0" applyFont="1" applyFill="1" applyBorder="1" applyAlignment="1">
      <alignment horizontal="center" vertical="center"/>
    </xf>
    <xf numFmtId="0" fontId="43" fillId="39" borderId="88" xfId="0" applyFont="1" applyFill="1" applyBorder="1" applyAlignment="1">
      <alignment horizontal="center" vertical="center" wrapText="1"/>
    </xf>
    <xf numFmtId="0" fontId="96" fillId="0" borderId="34" xfId="0" applyFont="1" applyBorder="1" applyAlignment="1">
      <alignment horizontal="center" vertical="center" wrapText="1"/>
    </xf>
    <xf numFmtId="0" fontId="96" fillId="36" borderId="34" xfId="0" applyFont="1" applyFill="1" applyBorder="1" applyAlignment="1">
      <alignment horizontal="center" vertical="center" wrapText="1"/>
    </xf>
    <xf numFmtId="0" fontId="96" fillId="37" borderId="34" xfId="0" applyFont="1" applyFill="1" applyBorder="1" applyAlignment="1">
      <alignment horizontal="center" vertical="center" wrapText="1"/>
    </xf>
    <xf numFmtId="0" fontId="96" fillId="33" borderId="34" xfId="0" applyFont="1" applyFill="1" applyBorder="1" applyAlignment="1">
      <alignment horizontal="center" vertical="center" wrapText="1"/>
    </xf>
    <xf numFmtId="0" fontId="97" fillId="35" borderId="34" xfId="0" applyFont="1" applyFill="1" applyBorder="1" applyAlignment="1">
      <alignment horizontal="center" vertical="center" wrapText="1"/>
    </xf>
    <xf numFmtId="0" fontId="96" fillId="25" borderId="34" xfId="0" applyFont="1" applyFill="1" applyBorder="1" applyAlignment="1">
      <alignment horizontal="center" vertical="center" wrapText="1"/>
    </xf>
    <xf numFmtId="0" fontId="98" fillId="26" borderId="34" xfId="0" applyFont="1" applyFill="1" applyBorder="1" applyAlignment="1">
      <alignment horizontal="center" vertical="center" wrapText="1"/>
    </xf>
    <xf numFmtId="0" fontId="97" fillId="32" borderId="34" xfId="0" applyFont="1" applyFill="1" applyBorder="1" applyAlignment="1">
      <alignment horizontal="center" vertical="center" wrapText="1"/>
    </xf>
    <xf numFmtId="0" fontId="98" fillId="84" borderId="34" xfId="0" applyFont="1" applyFill="1" applyBorder="1" applyAlignment="1">
      <alignment horizontal="center" vertical="center" wrapText="1"/>
    </xf>
    <xf numFmtId="0" fontId="98" fillId="30" borderId="34" xfId="0" applyFont="1" applyFill="1" applyBorder="1" applyAlignment="1">
      <alignment horizontal="center" vertical="center" wrapText="1"/>
    </xf>
    <xf numFmtId="0" fontId="98" fillId="29" borderId="34" xfId="0" applyFont="1" applyFill="1" applyBorder="1" applyAlignment="1">
      <alignment horizontal="center" vertical="center" wrapText="1"/>
    </xf>
    <xf numFmtId="0" fontId="97" fillId="34" borderId="34" xfId="0" applyFont="1" applyFill="1" applyBorder="1" applyAlignment="1">
      <alignment horizontal="center" vertical="center" wrapText="1"/>
    </xf>
    <xf numFmtId="0" fontId="65" fillId="56" borderId="34" xfId="0" applyFont="1" applyFill="1" applyBorder="1" applyAlignment="1">
      <alignment horizontal="center" vertical="center" wrapText="1"/>
    </xf>
    <xf numFmtId="0" fontId="99" fillId="31" borderId="34" xfId="0" applyFont="1" applyFill="1" applyBorder="1" applyAlignment="1">
      <alignment horizontal="center" vertical="center" wrapText="1"/>
    </xf>
    <xf numFmtId="0" fontId="96" fillId="82" borderId="34" xfId="0" applyFont="1" applyFill="1" applyBorder="1" applyAlignment="1">
      <alignment horizontal="center" vertical="center" wrapText="1"/>
    </xf>
    <xf numFmtId="0" fontId="65" fillId="67" borderId="34" xfId="0" applyFont="1" applyFill="1" applyBorder="1" applyAlignment="1">
      <alignment horizontal="center" vertical="center" wrapText="1"/>
    </xf>
    <xf numFmtId="0" fontId="142" fillId="68" borderId="34" xfId="0" applyFont="1" applyFill="1" applyBorder="1" applyAlignment="1">
      <alignment horizontal="center" vertical="center" wrapText="1"/>
    </xf>
    <xf numFmtId="0" fontId="66" fillId="69" borderId="34" xfId="0" applyFont="1" applyFill="1" applyBorder="1" applyAlignment="1">
      <alignment horizontal="center" vertical="center" wrapText="1"/>
    </xf>
    <xf numFmtId="0" fontId="142" fillId="70" borderId="34" xfId="0" applyFont="1" applyFill="1" applyBorder="1" applyAlignment="1">
      <alignment horizontal="center" vertical="center" wrapText="1"/>
    </xf>
    <xf numFmtId="0" fontId="142" fillId="13" borderId="34" xfId="0" applyFont="1" applyFill="1" applyBorder="1" applyAlignment="1">
      <alignment horizontal="center" vertical="center" wrapText="1"/>
    </xf>
    <xf numFmtId="0" fontId="142" fillId="76" borderId="34" xfId="0" applyFont="1" applyFill="1" applyBorder="1" applyAlignment="1">
      <alignment horizontal="center" vertical="center" wrapText="1"/>
    </xf>
    <xf numFmtId="0" fontId="43" fillId="77" borderId="34" xfId="0" applyFont="1" applyFill="1" applyBorder="1" applyAlignment="1">
      <alignment horizontal="center" vertical="center" wrapText="1"/>
    </xf>
    <xf numFmtId="0" fontId="142" fillId="78" borderId="34" xfId="0" applyFont="1" applyFill="1" applyBorder="1" applyAlignment="1">
      <alignment horizontal="center" vertical="center" wrapText="1"/>
    </xf>
    <xf numFmtId="0" fontId="43" fillId="39" borderId="92" xfId="0" applyFont="1" applyFill="1" applyBorder="1" applyAlignment="1">
      <alignment horizontal="center" vertical="center"/>
    </xf>
    <xf numFmtId="0" fontId="43" fillId="39" borderId="93" xfId="0" applyFont="1" applyFill="1" applyBorder="1" applyAlignment="1">
      <alignment horizontal="center" vertical="center" wrapText="1"/>
    </xf>
    <xf numFmtId="0" fontId="64" fillId="32" borderId="0" xfId="0" applyFont="1" applyFill="1" applyAlignment="1">
      <alignment horizontal="left" vertical="center"/>
    </xf>
    <xf numFmtId="0" fontId="148" fillId="104" borderId="85" xfId="0" applyFont="1" applyFill="1" applyBorder="1" applyAlignment="1">
      <alignment horizontal="centerContinuous" vertical="center"/>
    </xf>
    <xf numFmtId="0" fontId="148" fillId="104" borderId="67" xfId="0" applyFont="1" applyFill="1" applyBorder="1" applyAlignment="1">
      <alignment horizontal="centerContinuous" vertical="center"/>
    </xf>
    <xf numFmtId="0" fontId="148" fillId="104" borderId="78" xfId="0" applyFont="1" applyFill="1" applyBorder="1" applyAlignment="1">
      <alignment horizontal="centerContinuous" vertical="center"/>
    </xf>
    <xf numFmtId="0" fontId="148" fillId="104" borderId="79" xfId="0" applyFont="1" applyFill="1" applyBorder="1" applyAlignment="1">
      <alignment horizontal="centerContinuous" vertical="center"/>
    </xf>
    <xf numFmtId="0" fontId="46" fillId="0" borderId="82" xfId="0" applyFont="1" applyBorder="1" applyAlignment="1">
      <alignment vertical="center"/>
    </xf>
    <xf numFmtId="0" fontId="46" fillId="0" borderId="68" xfId="0" applyFont="1" applyBorder="1" applyAlignment="1">
      <alignment vertical="center"/>
    </xf>
    <xf numFmtId="0" fontId="5" fillId="0" borderId="68" xfId="0" applyFont="1" applyBorder="1" applyAlignment="1">
      <alignment horizontal="left" vertical="center"/>
    </xf>
    <xf numFmtId="0" fontId="162" fillId="55" borderId="12" xfId="0" applyFont="1" applyFill="1" applyBorder="1"/>
    <xf numFmtId="0" fontId="5" fillId="0" borderId="68" xfId="0" applyFont="1" applyBorder="1" applyAlignment="1">
      <alignment horizontal="center" vertical="center"/>
    </xf>
    <xf numFmtId="2" fontId="5" fillId="0" borderId="68" xfId="0" applyNumberFormat="1" applyFont="1" applyBorder="1" applyAlignment="1">
      <alignment horizontal="center" vertical="center"/>
    </xf>
    <xf numFmtId="0" fontId="46" fillId="83" borderId="82" xfId="0" applyFont="1" applyFill="1" applyBorder="1" applyAlignment="1">
      <alignment horizontal="center" vertical="center" wrapText="1"/>
    </xf>
    <xf numFmtId="0" fontId="46" fillId="83" borderId="68" xfId="0" applyFont="1" applyFill="1" applyBorder="1" applyAlignment="1">
      <alignment horizontal="center" vertical="center" wrapText="1"/>
    </xf>
    <xf numFmtId="2" fontId="5" fillId="0" borderId="69" xfId="0" applyNumberFormat="1" applyFont="1" applyBorder="1" applyAlignment="1">
      <alignment horizontal="center" vertical="center"/>
    </xf>
    <xf numFmtId="0" fontId="46" fillId="55" borderId="84" xfId="0" applyFont="1" applyFill="1" applyBorder="1" applyAlignment="1">
      <alignment vertical="center"/>
    </xf>
    <xf numFmtId="0" fontId="46" fillId="55" borderId="12" xfId="0" applyFont="1" applyFill="1" applyBorder="1" applyAlignment="1">
      <alignment vertical="center"/>
    </xf>
    <xf numFmtId="0" fontId="5" fillId="55" borderId="12" xfId="0" applyFont="1" applyFill="1" applyBorder="1" applyAlignment="1">
      <alignment horizontal="left" vertical="center"/>
    </xf>
    <xf numFmtId="0" fontId="5" fillId="55" borderId="12" xfId="0" applyFont="1" applyFill="1" applyBorder="1" applyAlignment="1">
      <alignment horizontal="center" vertical="center"/>
    </xf>
    <xf numFmtId="2" fontId="5" fillId="55" borderId="12" xfId="0" applyNumberFormat="1" applyFont="1" applyFill="1" applyBorder="1" applyAlignment="1">
      <alignment horizontal="center" vertical="center"/>
    </xf>
    <xf numFmtId="0" fontId="46" fillId="83" borderId="84" xfId="0" applyFont="1" applyFill="1" applyBorder="1" applyAlignment="1">
      <alignment horizontal="center" vertical="center" wrapText="1"/>
    </xf>
    <xf numFmtId="0" fontId="46" fillId="83" borderId="12" xfId="0" applyFont="1" applyFill="1" applyBorder="1" applyAlignment="1">
      <alignment horizontal="center" vertical="center" wrapText="1"/>
    </xf>
    <xf numFmtId="2" fontId="5" fillId="55" borderId="71" xfId="0" applyNumberFormat="1" applyFont="1" applyFill="1" applyBorder="1" applyAlignment="1">
      <alignment horizontal="center" vertical="center"/>
    </xf>
    <xf numFmtId="0" fontId="46" fillId="0" borderId="84" xfId="0" applyFont="1" applyBorder="1" applyAlignment="1">
      <alignment vertical="center"/>
    </xf>
    <xf numFmtId="0" fontId="5" fillId="0" borderId="12" xfId="0" applyFont="1" applyBorder="1" applyAlignment="1">
      <alignment horizontal="left" vertical="center"/>
    </xf>
    <xf numFmtId="0" fontId="162" fillId="0" borderId="12" xfId="0" applyFont="1" applyBorder="1"/>
    <xf numFmtId="0" fontId="5" fillId="0" borderId="12" xfId="0" applyFont="1" applyBorder="1" applyAlignment="1">
      <alignment horizontal="center" vertical="center"/>
    </xf>
    <xf numFmtId="2" fontId="5" fillId="0" borderId="12" xfId="0" applyNumberFormat="1" applyFont="1" applyBorder="1" applyAlignment="1">
      <alignment horizontal="center" vertical="center"/>
    </xf>
    <xf numFmtId="2" fontId="5" fillId="0" borderId="71" xfId="0" applyNumberFormat="1" applyFont="1" applyBorder="1" applyAlignment="1">
      <alignment horizontal="center" vertical="center"/>
    </xf>
    <xf numFmtId="0" fontId="148" fillId="104" borderId="77" xfId="0" applyFont="1" applyFill="1" applyBorder="1" applyAlignment="1">
      <alignment horizontal="centerContinuous" vertical="center"/>
    </xf>
    <xf numFmtId="0" fontId="64" fillId="23" borderId="12" xfId="0" applyFont="1" applyFill="1" applyBorder="1" applyAlignment="1">
      <alignment horizontal="left" vertical="center" wrapText="1"/>
    </xf>
    <xf numFmtId="0" fontId="148" fillId="103" borderId="77" xfId="0" applyFont="1" applyFill="1" applyBorder="1" applyAlignment="1">
      <alignment horizontal="centerContinuous" vertical="center"/>
    </xf>
    <xf numFmtId="0" fontId="148" fillId="103" borderId="78" xfId="0" applyFont="1" applyFill="1" applyBorder="1" applyAlignment="1">
      <alignment horizontal="centerContinuous" vertical="center"/>
    </xf>
    <xf numFmtId="0" fontId="148" fillId="103" borderId="79" xfId="0" applyFont="1" applyFill="1" applyBorder="1" applyAlignment="1">
      <alignment horizontal="centerContinuous" vertical="center"/>
    </xf>
    <xf numFmtId="2" fontId="5" fillId="0" borderId="203" xfId="0" applyNumberFormat="1" applyFont="1" applyBorder="1" applyAlignment="1">
      <alignment horizontal="center" vertical="center"/>
    </xf>
    <xf numFmtId="0" fontId="46" fillId="83" borderId="71" xfId="0" applyFont="1" applyFill="1" applyBorder="1" applyAlignment="1">
      <alignment horizontal="center" vertical="center" wrapText="1"/>
    </xf>
    <xf numFmtId="0" fontId="148" fillId="135" borderId="77" xfId="0" applyFont="1" applyFill="1" applyBorder="1" applyAlignment="1">
      <alignment horizontal="centerContinuous" vertical="center"/>
    </xf>
    <xf numFmtId="0" fontId="148" fillId="135" borderId="78" xfId="0" applyFont="1" applyFill="1" applyBorder="1" applyAlignment="1">
      <alignment horizontal="centerContinuous" vertical="center"/>
    </xf>
    <xf numFmtId="0" fontId="148" fillId="135" borderId="79" xfId="0" applyFont="1" applyFill="1" applyBorder="1" applyAlignment="1">
      <alignment horizontal="centerContinuous" vertical="center"/>
    </xf>
    <xf numFmtId="2" fontId="5" fillId="55" borderId="27" xfId="0" applyNumberFormat="1" applyFont="1" applyFill="1" applyBorder="1" applyAlignment="1">
      <alignment horizontal="center" vertical="center"/>
    </xf>
    <xf numFmtId="0" fontId="46" fillId="0" borderId="117" xfId="0" applyFont="1" applyBorder="1" applyAlignment="1">
      <alignment vertical="center"/>
    </xf>
    <xf numFmtId="0" fontId="46" fillId="0" borderId="29" xfId="0" applyFont="1" applyBorder="1" applyAlignment="1">
      <alignment vertical="center"/>
    </xf>
    <xf numFmtId="0" fontId="5" fillId="0" borderId="29" xfId="0" applyFont="1" applyBorder="1" applyAlignment="1">
      <alignment horizontal="left" vertical="center"/>
    </xf>
    <xf numFmtId="0" fontId="162" fillId="0" borderId="29" xfId="0" applyFont="1" applyBorder="1"/>
    <xf numFmtId="0" fontId="5" fillId="0" borderId="29" xfId="0" applyFont="1" applyBorder="1" applyAlignment="1">
      <alignment horizontal="center" vertical="center"/>
    </xf>
    <xf numFmtId="2" fontId="5" fillId="0" borderId="29" xfId="0" applyNumberFormat="1" applyFont="1" applyBorder="1" applyAlignment="1">
      <alignment horizontal="center" vertical="center"/>
    </xf>
    <xf numFmtId="0" fontId="46" fillId="83" borderId="117" xfId="0" applyFont="1" applyFill="1" applyBorder="1" applyAlignment="1">
      <alignment horizontal="center" vertical="center" wrapText="1"/>
    </xf>
    <xf numFmtId="0" fontId="46" fillId="83" borderId="29" xfId="0" applyFont="1" applyFill="1" applyBorder="1" applyAlignment="1">
      <alignment horizontal="center" vertical="center" wrapText="1"/>
    </xf>
    <xf numFmtId="0" fontId="46" fillId="83" borderId="119" xfId="0" applyFont="1" applyFill="1" applyBorder="1" applyAlignment="1">
      <alignment horizontal="center" vertical="center" wrapText="1"/>
    </xf>
    <xf numFmtId="2" fontId="5" fillId="0" borderId="119" xfId="0" applyNumberFormat="1" applyFont="1" applyBorder="1" applyAlignment="1">
      <alignment horizontal="center" vertical="center"/>
    </xf>
    <xf numFmtId="2" fontId="64" fillId="23" borderId="12" xfId="0" applyNumberFormat="1" applyFont="1" applyFill="1" applyBorder="1" applyAlignment="1">
      <alignment horizontal="center" vertical="center"/>
    </xf>
    <xf numFmtId="1" fontId="64" fillId="7" borderId="12" xfId="0" applyNumberFormat="1" applyFont="1" applyFill="1" applyBorder="1" applyAlignment="1">
      <alignment horizontal="center" vertical="center"/>
    </xf>
    <xf numFmtId="0" fontId="68" fillId="24" borderId="0" xfId="0" applyFont="1" applyFill="1" applyAlignment="1">
      <alignment horizontal="left" vertical="center"/>
    </xf>
    <xf numFmtId="0" fontId="42" fillId="24" borderId="12" xfId="0" applyFont="1" applyFill="1" applyBorder="1" applyAlignment="1">
      <alignment horizontal="center" vertical="center"/>
    </xf>
    <xf numFmtId="2" fontId="42" fillId="24" borderId="12" xfId="0" applyNumberFormat="1" applyFont="1" applyFill="1" applyBorder="1" applyAlignment="1">
      <alignment horizontal="center" vertical="center"/>
    </xf>
    <xf numFmtId="2" fontId="76" fillId="24" borderId="12" xfId="0" applyNumberFormat="1" applyFont="1" applyFill="1" applyBorder="1" applyAlignment="1">
      <alignment horizontal="left" vertical="center"/>
    </xf>
    <xf numFmtId="0" fontId="1" fillId="43" borderId="24" xfId="0" applyFont="1" applyFill="1" applyBorder="1" applyAlignment="1">
      <alignment horizontal="left" vertical="center"/>
    </xf>
    <xf numFmtId="169" fontId="1" fillId="43" borderId="27" xfId="0" applyNumberFormat="1" applyFont="1" applyFill="1" applyBorder="1" applyAlignment="1">
      <alignment horizontal="left" vertical="center"/>
    </xf>
    <xf numFmtId="0" fontId="46" fillId="23" borderId="12" xfId="0" applyFont="1" applyFill="1" applyBorder="1" applyAlignment="1">
      <alignment horizontal="left" vertical="center"/>
    </xf>
    <xf numFmtId="0" fontId="70" fillId="23" borderId="2" xfId="0" applyFont="1" applyFill="1" applyBorder="1" applyAlignment="1">
      <alignment horizontal="left" vertical="center"/>
    </xf>
    <xf numFmtId="2" fontId="70" fillId="23" borderId="2" xfId="0" applyNumberFormat="1" applyFont="1" applyFill="1" applyBorder="1" applyAlignment="1">
      <alignment horizontal="left" vertical="center"/>
    </xf>
    <xf numFmtId="0" fontId="64" fillId="7" borderId="47" xfId="0" applyFont="1" applyFill="1" applyBorder="1" applyAlignment="1">
      <alignment horizontal="left" vertical="center"/>
    </xf>
    <xf numFmtId="0" fontId="42" fillId="23" borderId="2" xfId="0" applyFont="1" applyFill="1" applyBorder="1" applyAlignment="1">
      <alignment horizontal="left" vertical="center"/>
    </xf>
    <xf numFmtId="2" fontId="42" fillId="23" borderId="2" xfId="0" applyNumberFormat="1" applyFont="1" applyFill="1" applyBorder="1" applyAlignment="1">
      <alignment horizontal="left" vertical="center"/>
    </xf>
    <xf numFmtId="2" fontId="68" fillId="23" borderId="2" xfId="0" applyNumberFormat="1" applyFont="1" applyFill="1" applyBorder="1" applyAlignment="1">
      <alignment horizontal="left" vertical="center"/>
    </xf>
    <xf numFmtId="0" fontId="64" fillId="7" borderId="37" xfId="0" applyFont="1" applyFill="1" applyBorder="1" applyAlignment="1">
      <alignment horizontal="left" vertical="center"/>
    </xf>
    <xf numFmtId="0" fontId="64" fillId="23" borderId="55" xfId="0" applyFont="1" applyFill="1" applyBorder="1" applyAlignment="1">
      <alignment horizontal="left" vertical="center"/>
    </xf>
    <xf numFmtId="170" fontId="68" fillId="23" borderId="2" xfId="0" applyNumberFormat="1" applyFont="1" applyFill="1" applyBorder="1" applyAlignment="1">
      <alignment horizontal="left" vertical="center"/>
    </xf>
    <xf numFmtId="2" fontId="64" fillId="7" borderId="56" xfId="0" applyNumberFormat="1" applyFont="1" applyFill="1" applyBorder="1" applyAlignment="1">
      <alignment horizontal="left" vertical="center"/>
    </xf>
    <xf numFmtId="0" fontId="43" fillId="7" borderId="57" xfId="0" applyFont="1" applyFill="1" applyBorder="1" applyAlignment="1">
      <alignment horizontal="left" vertical="center"/>
    </xf>
    <xf numFmtId="170" fontId="43" fillId="7" borderId="110" xfId="0" applyNumberFormat="1" applyFont="1" applyFill="1" applyBorder="1" applyAlignment="1">
      <alignment horizontal="left" vertical="center"/>
    </xf>
    <xf numFmtId="0" fontId="64" fillId="23" borderId="112" xfId="0" applyFont="1" applyFill="1" applyBorder="1" applyAlignment="1">
      <alignment horizontal="left" vertical="center"/>
    </xf>
    <xf numFmtId="171" fontId="42" fillId="23" borderId="2" xfId="0" applyNumberFormat="1" applyFont="1" applyFill="1" applyBorder="1" applyAlignment="1">
      <alignment horizontal="left" vertical="center"/>
    </xf>
    <xf numFmtId="171" fontId="42" fillId="23" borderId="12" xfId="0" applyNumberFormat="1" applyFont="1" applyFill="1" applyBorder="1" applyAlignment="1">
      <alignment horizontal="left" vertical="center"/>
    </xf>
    <xf numFmtId="2" fontId="42" fillId="23" borderId="12" xfId="0" applyNumberFormat="1" applyFont="1" applyFill="1" applyBorder="1" applyAlignment="1">
      <alignment horizontal="left" vertical="center"/>
    </xf>
    <xf numFmtId="170" fontId="68" fillId="23" borderId="12" xfId="0" applyNumberFormat="1" applyFont="1" applyFill="1" applyBorder="1" applyAlignment="1">
      <alignment horizontal="left" vertical="center"/>
    </xf>
    <xf numFmtId="0" fontId="96" fillId="0" borderId="114" xfId="0" applyFont="1" applyBorder="1" applyAlignment="1">
      <alignment horizontal="center" vertical="center" wrapText="1"/>
    </xf>
    <xf numFmtId="0" fontId="96" fillId="25" borderId="114" xfId="0" applyFont="1" applyFill="1" applyBorder="1" applyAlignment="1">
      <alignment horizontal="center" vertical="center" wrapText="1"/>
    </xf>
    <xf numFmtId="0" fontId="96" fillId="36" borderId="114" xfId="0" applyFont="1" applyFill="1" applyBorder="1" applyAlignment="1">
      <alignment horizontal="center" vertical="center" wrapText="1"/>
    </xf>
    <xf numFmtId="0" fontId="96" fillId="37" borderId="114" xfId="0" applyFont="1" applyFill="1" applyBorder="1" applyAlignment="1">
      <alignment horizontal="center" vertical="center" wrapText="1"/>
    </xf>
    <xf numFmtId="0" fontId="97" fillId="34" borderId="114" xfId="0" applyFont="1" applyFill="1" applyBorder="1" applyAlignment="1">
      <alignment horizontal="center" vertical="center" wrapText="1"/>
    </xf>
    <xf numFmtId="0" fontId="100" fillId="50" borderId="114" xfId="0" applyFont="1" applyFill="1" applyBorder="1" applyAlignment="1">
      <alignment horizontal="center" vertical="center" wrapText="1"/>
    </xf>
    <xf numFmtId="0" fontId="98" fillId="26" borderId="114" xfId="0" applyFont="1" applyFill="1" applyBorder="1" applyAlignment="1">
      <alignment horizontal="center" vertical="center" wrapText="1"/>
    </xf>
    <xf numFmtId="0" fontId="97" fillId="38" borderId="114" xfId="0" applyFont="1" applyFill="1" applyBorder="1" applyAlignment="1">
      <alignment horizontal="center" vertical="center" wrapText="1"/>
    </xf>
    <xf numFmtId="0" fontId="99" fillId="27" borderId="114" xfId="0" applyFont="1" applyFill="1" applyBorder="1" applyAlignment="1">
      <alignment horizontal="center" vertical="center" wrapText="1"/>
    </xf>
    <xf numFmtId="0" fontId="98" fillId="84" borderId="114" xfId="0" applyFont="1" applyFill="1" applyBorder="1" applyAlignment="1">
      <alignment horizontal="center" vertical="center" wrapText="1"/>
    </xf>
    <xf numFmtId="0" fontId="98" fillId="30" borderId="114" xfId="0" applyFont="1" applyFill="1" applyBorder="1" applyAlignment="1">
      <alignment horizontal="center" vertical="center" wrapText="1"/>
    </xf>
    <xf numFmtId="0" fontId="98" fillId="29" borderId="114" xfId="0" applyFont="1" applyFill="1" applyBorder="1" applyAlignment="1">
      <alignment horizontal="center" vertical="center" wrapText="1"/>
    </xf>
    <xf numFmtId="0" fontId="98" fillId="28" borderId="114" xfId="0" applyFont="1" applyFill="1" applyBorder="1" applyAlignment="1">
      <alignment horizontal="center" vertical="center" wrapText="1"/>
    </xf>
    <xf numFmtId="0" fontId="97" fillId="35" borderId="114" xfId="0" applyFont="1" applyFill="1" applyBorder="1" applyAlignment="1">
      <alignment horizontal="center" vertical="center" wrapText="1"/>
    </xf>
    <xf numFmtId="2" fontId="42" fillId="7" borderId="2" xfId="0" applyNumberFormat="1" applyFont="1" applyFill="1" applyBorder="1" applyAlignment="1">
      <alignment horizontal="center" vertical="center"/>
    </xf>
    <xf numFmtId="2" fontId="42" fillId="23" borderId="2" xfId="0" applyNumberFormat="1" applyFont="1" applyFill="1" applyBorder="1" applyAlignment="1">
      <alignment horizontal="left" vertical="center" wrapText="1"/>
    </xf>
    <xf numFmtId="0" fontId="96" fillId="0" borderId="115" xfId="0" applyFont="1" applyBorder="1" applyAlignment="1">
      <alignment horizontal="center" vertical="center" wrapText="1"/>
    </xf>
    <xf numFmtId="0" fontId="96" fillId="25" borderId="115" xfId="0" applyFont="1" applyFill="1" applyBorder="1" applyAlignment="1">
      <alignment horizontal="center" vertical="center" wrapText="1"/>
    </xf>
    <xf numFmtId="0" fontId="96" fillId="36" borderId="115" xfId="0" applyFont="1" applyFill="1" applyBorder="1" applyAlignment="1">
      <alignment horizontal="center" vertical="center" wrapText="1"/>
    </xf>
    <xf numFmtId="0" fontId="96" fillId="37" borderId="115" xfId="0" applyFont="1" applyFill="1" applyBorder="1" applyAlignment="1">
      <alignment horizontal="center" vertical="center" wrapText="1"/>
    </xf>
    <xf numFmtId="0" fontId="97" fillId="34" borderId="115" xfId="0" applyFont="1" applyFill="1" applyBorder="1" applyAlignment="1">
      <alignment horizontal="center" vertical="center" wrapText="1"/>
    </xf>
    <xf numFmtId="0" fontId="100" fillId="50" borderId="115" xfId="0" applyFont="1" applyFill="1" applyBorder="1" applyAlignment="1">
      <alignment horizontal="center" vertical="center" wrapText="1"/>
    </xf>
    <xf numFmtId="0" fontId="98" fillId="26" borderId="115" xfId="0" applyFont="1" applyFill="1" applyBorder="1" applyAlignment="1">
      <alignment horizontal="center" vertical="center" wrapText="1"/>
    </xf>
    <xf numFmtId="0" fontId="97" fillId="38" borderId="115" xfId="0" applyFont="1" applyFill="1" applyBorder="1" applyAlignment="1">
      <alignment horizontal="center" vertical="center" wrapText="1"/>
    </xf>
    <xf numFmtId="0" fontId="99" fillId="27" borderId="115" xfId="0" applyFont="1" applyFill="1" applyBorder="1" applyAlignment="1">
      <alignment horizontal="center" vertical="center" wrapText="1"/>
    </xf>
    <xf numFmtId="0" fontId="98" fillId="84" borderId="115" xfId="0" applyFont="1" applyFill="1" applyBorder="1" applyAlignment="1">
      <alignment horizontal="center" vertical="center" wrapText="1"/>
    </xf>
    <xf numFmtId="0" fontId="98" fillId="30" borderId="115" xfId="0" applyFont="1" applyFill="1" applyBorder="1" applyAlignment="1">
      <alignment horizontal="center" vertical="center" wrapText="1"/>
    </xf>
    <xf numFmtId="0" fontId="98" fillId="29" borderId="115" xfId="0" applyFont="1" applyFill="1" applyBorder="1" applyAlignment="1">
      <alignment horizontal="center" vertical="center" wrapText="1"/>
    </xf>
    <xf numFmtId="0" fontId="98" fillId="28" borderId="115" xfId="0" applyFont="1" applyFill="1" applyBorder="1" applyAlignment="1">
      <alignment horizontal="center" vertical="center" wrapText="1"/>
    </xf>
    <xf numFmtId="0" fontId="97" fillId="35" borderId="115" xfId="0" applyFont="1" applyFill="1" applyBorder="1" applyAlignment="1">
      <alignment horizontal="center" vertical="center" wrapText="1"/>
    </xf>
    <xf numFmtId="0" fontId="64" fillId="7" borderId="2" xfId="0" applyFont="1" applyFill="1" applyBorder="1" applyAlignment="1">
      <alignment horizontal="center" vertical="center" wrapText="1"/>
    </xf>
    <xf numFmtId="2" fontId="64" fillId="7" borderId="2" xfId="0" applyNumberFormat="1" applyFont="1" applyFill="1" applyBorder="1" applyAlignment="1">
      <alignment horizontal="center" vertical="center" wrapText="1"/>
    </xf>
    <xf numFmtId="0" fontId="43" fillId="8" borderId="34" xfId="0" applyFont="1" applyFill="1" applyBorder="1" applyAlignment="1">
      <alignment horizontal="center" vertical="center" wrapText="1"/>
    </xf>
    <xf numFmtId="0" fontId="96" fillId="0" borderId="116" xfId="0" applyFont="1" applyBorder="1" applyAlignment="1">
      <alignment horizontal="center" vertical="center" wrapText="1"/>
    </xf>
    <xf numFmtId="0" fontId="96" fillId="25" borderId="116" xfId="0" applyFont="1" applyFill="1" applyBorder="1" applyAlignment="1">
      <alignment horizontal="center" vertical="center" wrapText="1"/>
    </xf>
    <xf numFmtId="0" fontId="96" fillId="36" borderId="116" xfId="0" applyFont="1" applyFill="1" applyBorder="1" applyAlignment="1">
      <alignment horizontal="center" vertical="center" wrapText="1"/>
    </xf>
    <xf numFmtId="0" fontId="96" fillId="37" borderId="116" xfId="0" applyFont="1" applyFill="1" applyBorder="1" applyAlignment="1">
      <alignment horizontal="center" vertical="center" wrapText="1"/>
    </xf>
    <xf numFmtId="0" fontId="97" fillId="34" borderId="116" xfId="0" applyFont="1" applyFill="1" applyBorder="1" applyAlignment="1">
      <alignment horizontal="center" vertical="center" wrapText="1"/>
    </xf>
    <xf numFmtId="0" fontId="96" fillId="50" borderId="116" xfId="0" applyFont="1" applyFill="1" applyBorder="1" applyAlignment="1">
      <alignment horizontal="center" vertical="center" wrapText="1"/>
    </xf>
    <xf numFmtId="0" fontId="98" fillId="26" borderId="116" xfId="0" applyFont="1" applyFill="1" applyBorder="1" applyAlignment="1">
      <alignment horizontal="center" vertical="center" wrapText="1"/>
    </xf>
    <xf numFmtId="0" fontId="97" fillId="38" borderId="116" xfId="0" applyFont="1" applyFill="1" applyBorder="1" applyAlignment="1">
      <alignment horizontal="center" vertical="center" wrapText="1"/>
    </xf>
    <xf numFmtId="0" fontId="99" fillId="27" borderId="116" xfId="0" applyFont="1" applyFill="1" applyBorder="1" applyAlignment="1">
      <alignment horizontal="center" vertical="center" wrapText="1"/>
    </xf>
    <xf numFmtId="0" fontId="98" fillId="84" borderId="116" xfId="0" applyFont="1" applyFill="1" applyBorder="1" applyAlignment="1">
      <alignment horizontal="center" vertical="center" wrapText="1"/>
    </xf>
    <xf numFmtId="0" fontId="98" fillId="30" borderId="116" xfId="0" applyFont="1" applyFill="1" applyBorder="1" applyAlignment="1">
      <alignment horizontal="center" vertical="center" wrapText="1"/>
    </xf>
    <xf numFmtId="0" fontId="98" fillId="29" borderId="116" xfId="0" applyFont="1" applyFill="1" applyBorder="1" applyAlignment="1">
      <alignment horizontal="center" vertical="center" wrapText="1"/>
    </xf>
    <xf numFmtId="0" fontId="98" fillId="28" borderId="116" xfId="0" applyFont="1" applyFill="1" applyBorder="1" applyAlignment="1">
      <alignment horizontal="center" vertical="center" wrapText="1"/>
    </xf>
    <xf numFmtId="0" fontId="97" fillId="35" borderId="116" xfId="0" applyFont="1" applyFill="1" applyBorder="1" applyAlignment="1">
      <alignment horizontal="center" vertical="center" wrapText="1"/>
    </xf>
    <xf numFmtId="2" fontId="43" fillId="8" borderId="29" xfId="0" applyNumberFormat="1" applyFont="1" applyFill="1" applyBorder="1" applyAlignment="1">
      <alignment horizontal="center" vertical="center" wrapText="1"/>
    </xf>
    <xf numFmtId="2" fontId="43" fillId="8" borderId="34" xfId="0" applyNumberFormat="1" applyFont="1" applyFill="1" applyBorder="1" applyAlignment="1">
      <alignment horizontal="center" vertical="center" wrapText="1"/>
    </xf>
    <xf numFmtId="2" fontId="43" fillId="8" borderId="65" xfId="0" applyNumberFormat="1" applyFont="1" applyFill="1" applyBorder="1" applyAlignment="1">
      <alignment horizontal="center" vertical="center" wrapText="1"/>
    </xf>
    <xf numFmtId="0" fontId="163" fillId="104" borderId="67" xfId="0" applyFont="1" applyFill="1" applyBorder="1" applyAlignment="1">
      <alignment horizontal="centerContinuous" vertical="center"/>
    </xf>
    <xf numFmtId="0" fontId="150" fillId="0" borderId="12" xfId="0" applyFont="1" applyBorder="1" applyAlignment="1">
      <alignment horizontal="left" vertical="center"/>
    </xf>
    <xf numFmtId="0" fontId="119" fillId="0" borderId="12" xfId="0" applyFont="1" applyBorder="1"/>
    <xf numFmtId="0" fontId="150" fillId="0" borderId="12" xfId="0" applyFont="1" applyBorder="1" applyAlignment="1">
      <alignment horizontal="center" vertical="center"/>
    </xf>
    <xf numFmtId="2" fontId="150" fillId="0" borderId="12" xfId="0" applyNumberFormat="1" applyFont="1" applyBorder="1" applyAlignment="1">
      <alignment horizontal="center" vertical="center"/>
    </xf>
    <xf numFmtId="178" fontId="150" fillId="0" borderId="12" xfId="0" applyNumberFormat="1" applyFont="1" applyBorder="1" applyAlignment="1">
      <alignment horizontal="center" vertical="center"/>
    </xf>
    <xf numFmtId="0" fontId="64" fillId="24" borderId="0" xfId="0" applyFont="1" applyFill="1" applyAlignment="1">
      <alignment horizontal="left" vertical="center" wrapText="1"/>
    </xf>
    <xf numFmtId="0" fontId="150" fillId="55" borderId="12" xfId="0" applyFont="1" applyFill="1" applyBorder="1" applyAlignment="1">
      <alignment horizontal="left" vertical="center"/>
    </xf>
    <xf numFmtId="0" fontId="119" fillId="55" borderId="12" xfId="0" applyFont="1" applyFill="1" applyBorder="1"/>
    <xf numFmtId="0" fontId="150" fillId="55" borderId="12" xfId="0" applyFont="1" applyFill="1" applyBorder="1" applyAlignment="1">
      <alignment horizontal="center" vertical="center"/>
    </xf>
    <xf numFmtId="2" fontId="150" fillId="55" borderId="12" xfId="0" applyNumberFormat="1" applyFont="1" applyFill="1" applyBorder="1" applyAlignment="1">
      <alignment horizontal="center" vertical="center"/>
    </xf>
    <xf numFmtId="178" fontId="150" fillId="55" borderId="12" xfId="0" applyNumberFormat="1" applyFont="1" applyFill="1" applyBorder="1" applyAlignment="1">
      <alignment horizontal="center" vertical="center"/>
    </xf>
    <xf numFmtId="0" fontId="42" fillId="24" borderId="0" xfId="0" applyFont="1" applyFill="1" applyAlignment="1">
      <alignment horizontal="left" vertical="center" wrapText="1"/>
    </xf>
    <xf numFmtId="0" fontId="69" fillId="41" borderId="0" xfId="0" applyFont="1" applyFill="1" applyAlignment="1">
      <alignment horizontal="left" vertical="center"/>
    </xf>
    <xf numFmtId="0" fontId="69" fillId="24" borderId="0" xfId="0" applyFont="1" applyFill="1" applyAlignment="1">
      <alignment horizontal="left" vertical="center"/>
    </xf>
    <xf numFmtId="0" fontId="46" fillId="23" borderId="12" xfId="0" applyFont="1" applyFill="1" applyBorder="1" applyAlignment="1">
      <alignment horizontal="center" vertical="center"/>
    </xf>
    <xf numFmtId="2" fontId="42" fillId="23" borderId="2" xfId="0" applyNumberFormat="1" applyFont="1" applyFill="1" applyBorder="1" applyAlignment="1">
      <alignment horizontal="center" vertical="center"/>
    </xf>
    <xf numFmtId="0" fontId="46" fillId="24" borderId="0" xfId="0" applyFont="1" applyFill="1" applyAlignment="1">
      <alignment horizontal="center" vertical="center"/>
    </xf>
    <xf numFmtId="0" fontId="148" fillId="104" borderId="78" xfId="0" applyFont="1" applyFill="1" applyBorder="1" applyAlignment="1" applyProtection="1">
      <alignment horizontal="centerContinuous" vertical="center"/>
      <protection locked="0"/>
    </xf>
    <xf numFmtId="0" fontId="163" fillId="104" borderId="199" xfId="0" applyFont="1" applyFill="1" applyBorder="1" applyAlignment="1" applyProtection="1">
      <alignment horizontal="centerContinuous" vertical="center"/>
      <protection locked="0"/>
    </xf>
    <xf numFmtId="0" fontId="46" fillId="0" borderId="0" xfId="0" applyFont="1" applyBorder="1" applyAlignment="1">
      <alignment vertical="center"/>
    </xf>
    <xf numFmtId="0" fontId="72" fillId="0" borderId="0" xfId="3" applyBorder="1"/>
    <xf numFmtId="0" fontId="0" fillId="0" borderId="0" xfId="0" applyBorder="1"/>
    <xf numFmtId="0" fontId="166" fillId="25" borderId="0" xfId="0" applyFont="1" applyFill="1" applyBorder="1"/>
    <xf numFmtId="0" fontId="164" fillId="33" borderId="0" xfId="0" applyFont="1" applyFill="1" applyBorder="1"/>
    <xf numFmtId="0" fontId="35" fillId="0" borderId="80" xfId="0" applyFont="1" applyBorder="1"/>
    <xf numFmtId="165" fontId="46" fillId="0" borderId="12" xfId="0" applyNumberFormat="1" applyFont="1" applyBorder="1" applyAlignment="1">
      <alignment vertical="center"/>
    </xf>
    <xf numFmtId="0" fontId="72" fillId="0" borderId="12" xfId="3" applyBorder="1"/>
    <xf numFmtId="0" fontId="168" fillId="0" borderId="0" xfId="0" applyFont="1"/>
    <xf numFmtId="0" fontId="35" fillId="0" borderId="12" xfId="0" applyFont="1" applyFill="1" applyBorder="1"/>
    <xf numFmtId="0" fontId="64" fillId="46" borderId="23" xfId="0" applyFont="1" applyFill="1" applyBorder="1" applyAlignment="1">
      <alignment horizontal="left" vertical="center"/>
    </xf>
    <xf numFmtId="0" fontId="64" fillId="46" borderId="31" xfId="0" applyFont="1" applyFill="1" applyBorder="1" applyAlignment="1">
      <alignment horizontal="left" vertical="center"/>
    </xf>
    <xf numFmtId="0" fontId="64" fillId="46" borderId="30" xfId="0" applyFont="1" applyFill="1" applyBorder="1" applyAlignment="1">
      <alignment horizontal="left" vertical="center"/>
    </xf>
    <xf numFmtId="169" fontId="70" fillId="43" borderId="82" xfId="0" applyNumberFormat="1" applyFont="1" applyFill="1" applyBorder="1" applyAlignment="1">
      <alignment horizontal="center" vertical="top"/>
    </xf>
    <xf numFmtId="169" fontId="70" fillId="43" borderId="68" xfId="0" applyNumberFormat="1" applyFont="1" applyFill="1" applyBorder="1" applyAlignment="1">
      <alignment horizontal="center" vertical="top"/>
    </xf>
    <xf numFmtId="169" fontId="70" fillId="43" borderId="69" xfId="0" applyNumberFormat="1" applyFont="1" applyFill="1" applyBorder="1" applyAlignment="1">
      <alignment horizontal="center" vertical="top"/>
    </xf>
    <xf numFmtId="169" fontId="70" fillId="43" borderId="85" xfId="0" applyNumberFormat="1" applyFont="1" applyFill="1" applyBorder="1" applyAlignment="1">
      <alignment horizontal="center" vertical="top"/>
    </xf>
    <xf numFmtId="169" fontId="70" fillId="43" borderId="67" xfId="0" applyNumberFormat="1" applyFont="1" applyFill="1" applyBorder="1" applyAlignment="1">
      <alignment horizontal="center" vertical="top"/>
    </xf>
    <xf numFmtId="169" fontId="70" fillId="43" borderId="72" xfId="0" applyNumberFormat="1" applyFont="1" applyFill="1" applyBorder="1" applyAlignment="1">
      <alignment horizontal="center" vertical="top"/>
    </xf>
    <xf numFmtId="183" fontId="52" fillId="0" borderId="84" xfId="0" applyNumberFormat="1" applyFont="1" applyBorder="1" applyAlignment="1" applyProtection="1">
      <alignment horizontal="center" vertical="center"/>
      <protection locked="0"/>
    </xf>
    <xf numFmtId="183" fontId="52" fillId="0" borderId="12" xfId="0" applyNumberFormat="1" applyFont="1" applyBorder="1" applyAlignment="1" applyProtection="1">
      <alignment horizontal="center" vertical="center"/>
      <protection locked="0"/>
    </xf>
    <xf numFmtId="183" fontId="52" fillId="0" borderId="71" xfId="0" applyNumberFormat="1" applyFont="1" applyBorder="1" applyAlignment="1" applyProtection="1">
      <alignment horizontal="center" vertical="center"/>
      <protection locked="0"/>
    </xf>
    <xf numFmtId="169" fontId="134" fillId="43" borderId="82" xfId="0" applyNumberFormat="1" applyFont="1" applyFill="1" applyBorder="1" applyAlignment="1">
      <alignment horizontal="center" vertical="top"/>
    </xf>
    <xf numFmtId="169" fontId="134" fillId="43" borderId="68" xfId="0" applyNumberFormat="1" applyFont="1" applyFill="1" applyBorder="1" applyAlignment="1">
      <alignment horizontal="center" vertical="top"/>
    </xf>
    <xf numFmtId="169" fontId="134" fillId="43" borderId="69" xfId="0" applyNumberFormat="1" applyFont="1" applyFill="1" applyBorder="1" applyAlignment="1">
      <alignment horizontal="center" vertical="top"/>
    </xf>
    <xf numFmtId="169" fontId="134" fillId="43" borderId="85" xfId="0" applyNumberFormat="1" applyFont="1" applyFill="1" applyBorder="1" applyAlignment="1">
      <alignment horizontal="center" vertical="top"/>
    </xf>
    <xf numFmtId="169" fontId="134" fillId="43" borderId="67" xfId="0" applyNumberFormat="1" applyFont="1" applyFill="1" applyBorder="1" applyAlignment="1">
      <alignment horizontal="center" vertical="top"/>
    </xf>
    <xf numFmtId="169" fontId="134" fillId="43" borderId="72" xfId="0" applyNumberFormat="1" applyFont="1" applyFill="1" applyBorder="1" applyAlignment="1">
      <alignment horizontal="center" vertical="top"/>
    </xf>
    <xf numFmtId="0" fontId="61" fillId="108" borderId="23" xfId="0" applyFont="1" applyFill="1" applyBorder="1" applyAlignment="1">
      <alignment horizontal="left" vertical="center"/>
    </xf>
    <xf numFmtId="0" fontId="61" fillId="108" borderId="31" xfId="0" applyFont="1" applyFill="1" applyBorder="1" applyAlignment="1">
      <alignment horizontal="left" vertical="center"/>
    </xf>
    <xf numFmtId="0" fontId="61" fillId="108" borderId="30" xfId="0" applyFont="1" applyFill="1" applyBorder="1" applyAlignment="1">
      <alignment horizontal="left" vertical="center"/>
    </xf>
    <xf numFmtId="0" fontId="0" fillId="102" borderId="80" xfId="0" applyFill="1" applyBorder="1" applyAlignment="1">
      <alignment horizontal="center" vertical="center" wrapText="1"/>
    </xf>
    <xf numFmtId="4" fontId="70" fillId="109" borderId="31" xfId="0" applyNumberFormat="1" applyFont="1" applyFill="1" applyBorder="1" applyAlignment="1">
      <alignment horizontal="left" vertical="center"/>
    </xf>
    <xf numFmtId="0" fontId="3" fillId="0" borderId="170" xfId="0" applyFont="1" applyBorder="1" applyAlignment="1">
      <alignment horizontal="center" textRotation="25"/>
    </xf>
    <xf numFmtId="0" fontId="42" fillId="0" borderId="171" xfId="0" applyFont="1" applyBorder="1" applyAlignment="1">
      <alignment horizontal="center" textRotation="25"/>
    </xf>
    <xf numFmtId="169" fontId="53" fillId="43" borderId="0" xfId="0" applyNumberFormat="1" applyFont="1" applyFill="1" applyAlignment="1">
      <alignment horizontal="left" vertical="top"/>
    </xf>
    <xf numFmtId="0" fontId="42" fillId="43" borderId="0" xfId="0" applyFont="1" applyFill="1"/>
    <xf numFmtId="169" fontId="60" fillId="43" borderId="0" xfId="0" applyNumberFormat="1" applyFont="1" applyFill="1" applyAlignment="1">
      <alignment horizontal="center" vertical="top" wrapText="1"/>
    </xf>
    <xf numFmtId="168" fontId="42" fillId="43" borderId="12" xfId="0" applyNumberFormat="1" applyFont="1" applyFill="1" applyBorder="1" applyAlignment="1">
      <alignment horizontal="center" vertical="center"/>
    </xf>
    <xf numFmtId="0" fontId="45" fillId="44" borderId="34" xfId="0" applyFont="1" applyFill="1" applyBorder="1" applyAlignment="1">
      <alignment horizontal="center" vertical="center" wrapText="1"/>
    </xf>
    <xf numFmtId="0" fontId="45" fillId="44" borderId="24" xfId="0" applyFont="1" applyFill="1" applyBorder="1" applyAlignment="1">
      <alignment horizontal="center" vertical="center" wrapText="1"/>
    </xf>
    <xf numFmtId="169" fontId="147" fillId="43" borderId="82" xfId="0" applyNumberFormat="1" applyFont="1" applyFill="1" applyBorder="1" applyAlignment="1">
      <alignment horizontal="center" vertical="top" wrapText="1"/>
    </xf>
    <xf numFmtId="169" fontId="147" fillId="43" borderId="68" xfId="0" applyNumberFormat="1" applyFont="1" applyFill="1" applyBorder="1" applyAlignment="1">
      <alignment horizontal="center" vertical="top" wrapText="1"/>
    </xf>
    <xf numFmtId="169" fontId="147" fillId="43" borderId="69" xfId="0" applyNumberFormat="1" applyFont="1" applyFill="1" applyBorder="1" applyAlignment="1">
      <alignment horizontal="center" vertical="top" wrapText="1"/>
    </xf>
    <xf numFmtId="169" fontId="147" fillId="43" borderId="84" xfId="0" applyNumberFormat="1" applyFont="1" applyFill="1" applyBorder="1" applyAlignment="1">
      <alignment horizontal="center" vertical="top" wrapText="1"/>
    </xf>
    <xf numFmtId="169" fontId="147" fillId="43" borderId="12" xfId="0" applyNumberFormat="1" applyFont="1" applyFill="1" applyBorder="1" applyAlignment="1">
      <alignment horizontal="center" vertical="top" wrapText="1"/>
    </xf>
    <xf numFmtId="169" fontId="147" fillId="43" borderId="71" xfId="0" applyNumberFormat="1" applyFont="1" applyFill="1" applyBorder="1" applyAlignment="1">
      <alignment horizontal="center" vertical="top" wrapText="1"/>
    </xf>
    <xf numFmtId="169" fontId="147" fillId="43" borderId="85" xfId="0" applyNumberFormat="1" applyFont="1" applyFill="1" applyBorder="1" applyAlignment="1">
      <alignment horizontal="center" vertical="top" wrapText="1"/>
    </xf>
    <xf numFmtId="169" fontId="147" fillId="43" borderId="67" xfId="0" applyNumberFormat="1" applyFont="1" applyFill="1" applyBorder="1" applyAlignment="1">
      <alignment horizontal="center" vertical="top" wrapText="1"/>
    </xf>
    <xf numFmtId="169" fontId="147" fillId="43" borderId="72" xfId="0" applyNumberFormat="1" applyFont="1" applyFill="1" applyBorder="1" applyAlignment="1">
      <alignment horizontal="center" vertical="top" wrapText="1"/>
    </xf>
    <xf numFmtId="0" fontId="140" fillId="55" borderId="68" xfId="0" applyFont="1" applyFill="1" applyBorder="1" applyAlignment="1">
      <alignment horizontal="center" vertical="center"/>
    </xf>
    <xf numFmtId="0" fontId="140" fillId="55" borderId="12" xfId="0" applyFont="1" applyFill="1" applyBorder="1" applyAlignment="1">
      <alignment horizontal="center" vertical="center"/>
    </xf>
    <xf numFmtId="0" fontId="140" fillId="55" borderId="67" xfId="0" applyFont="1" applyFill="1" applyBorder="1" applyAlignment="1">
      <alignment horizontal="center" vertical="center"/>
    </xf>
    <xf numFmtId="0" fontId="128" fillId="55" borderId="29" xfId="0" applyFont="1" applyFill="1" applyBorder="1" applyAlignment="1">
      <alignment horizontal="center" vertical="center"/>
    </xf>
    <xf numFmtId="0" fontId="128" fillId="55" borderId="12" xfId="0" applyFont="1" applyFill="1" applyBorder="1" applyAlignment="1">
      <alignment horizontal="center" vertical="center"/>
    </xf>
    <xf numFmtId="0" fontId="128" fillId="55" borderId="68" xfId="0" applyFont="1" applyFill="1" applyBorder="1" applyAlignment="1">
      <alignment horizontal="center" vertical="center"/>
    </xf>
    <xf numFmtId="0" fontId="128" fillId="55" borderId="25" xfId="0" applyFont="1" applyFill="1" applyBorder="1" applyAlignment="1">
      <alignment horizontal="center" vertical="center"/>
    </xf>
    <xf numFmtId="0" fontId="128" fillId="55" borderId="68" xfId="0" applyFont="1" applyFill="1" applyBorder="1" applyAlignment="1">
      <alignment horizontal="center" vertical="center" wrapText="1"/>
    </xf>
    <xf numFmtId="0" fontId="128" fillId="55" borderId="12" xfId="0" applyFont="1" applyFill="1" applyBorder="1" applyAlignment="1">
      <alignment horizontal="center" vertical="center" wrapText="1"/>
    </xf>
    <xf numFmtId="0" fontId="128" fillId="0" borderId="12" xfId="0" applyFont="1" applyBorder="1" applyAlignment="1">
      <alignment horizontal="center" vertical="center"/>
    </xf>
    <xf numFmtId="0" fontId="128" fillId="0" borderId="67" xfId="0" applyFont="1" applyBorder="1" applyAlignment="1">
      <alignment horizontal="center" vertical="center"/>
    </xf>
    <xf numFmtId="0" fontId="134" fillId="55" borderId="68" xfId="0" applyFont="1" applyFill="1" applyBorder="1" applyAlignment="1">
      <alignment horizontal="center" vertical="center"/>
    </xf>
    <xf numFmtId="0" fontId="134" fillId="55" borderId="12" xfId="0" applyFont="1" applyFill="1" applyBorder="1" applyAlignment="1">
      <alignment horizontal="center" vertical="center"/>
    </xf>
    <xf numFmtId="0" fontId="134" fillId="55" borderId="67" xfId="0" applyFont="1" applyFill="1" applyBorder="1" applyAlignment="1">
      <alignment horizontal="center" vertical="center"/>
    </xf>
    <xf numFmtId="0" fontId="128" fillId="55" borderId="67" xfId="0" applyFont="1" applyFill="1" applyBorder="1" applyAlignment="1">
      <alignment horizontal="center" vertical="center"/>
    </xf>
    <xf numFmtId="0" fontId="156" fillId="0" borderId="68" xfId="0" applyFont="1" applyBorder="1" applyAlignment="1">
      <alignment horizontal="center" vertical="center" wrapText="1"/>
    </xf>
    <xf numFmtId="0" fontId="156" fillId="0" borderId="12" xfId="0" applyFont="1" applyBorder="1" applyAlignment="1">
      <alignment horizontal="center" vertical="center" wrapText="1"/>
    </xf>
    <xf numFmtId="0" fontId="156" fillId="0" borderId="67" xfId="0" applyFont="1" applyBorder="1" applyAlignment="1">
      <alignment horizontal="center" vertical="center" wrapText="1"/>
    </xf>
    <xf numFmtId="0" fontId="78" fillId="7" borderId="77" xfId="0" applyFont="1" applyFill="1" applyBorder="1" applyAlignment="1">
      <alignment horizontal="center" vertical="center"/>
    </xf>
    <xf numFmtId="0" fontId="78" fillId="7" borderId="78" xfId="0" applyFont="1" applyFill="1" applyBorder="1" applyAlignment="1">
      <alignment horizontal="center" vertical="center"/>
    </xf>
    <xf numFmtId="0" fontId="78" fillId="7" borderId="79" xfId="0" applyFont="1" applyFill="1" applyBorder="1" applyAlignment="1">
      <alignment horizontal="center" vertical="center"/>
    </xf>
    <xf numFmtId="0" fontId="155" fillId="7" borderId="12" xfId="0" applyFont="1" applyFill="1" applyBorder="1" applyAlignment="1">
      <alignment horizontal="center" vertical="top"/>
    </xf>
    <xf numFmtId="0" fontId="61" fillId="7" borderId="41" xfId="0" applyFont="1" applyFill="1" applyBorder="1" applyAlignment="1">
      <alignment horizontal="center" vertical="center"/>
    </xf>
    <xf numFmtId="2" fontId="43" fillId="7" borderId="111" xfId="0" applyNumberFormat="1" applyFont="1" applyFill="1" applyBorder="1" applyAlignment="1">
      <alignment horizontal="left" vertical="center"/>
    </xf>
    <xf numFmtId="2" fontId="43" fillId="7" borderId="53" xfId="0" applyNumberFormat="1" applyFont="1" applyFill="1" applyBorder="1" applyAlignment="1">
      <alignment horizontal="left" vertical="center"/>
    </xf>
    <xf numFmtId="0" fontId="157" fillId="0" borderId="68" xfId="0" applyFont="1" applyBorder="1" applyAlignment="1">
      <alignment horizontal="center" vertical="center"/>
    </xf>
    <xf numFmtId="0" fontId="157" fillId="0" borderId="12" xfId="0" applyFont="1" applyBorder="1" applyAlignment="1">
      <alignment horizontal="center" vertical="center"/>
    </xf>
    <xf numFmtId="0" fontId="157" fillId="0" borderId="67" xfId="0" applyFont="1" applyBorder="1" applyAlignment="1">
      <alignment horizontal="center" vertical="center"/>
    </xf>
    <xf numFmtId="0" fontId="93" fillId="7" borderId="12" xfId="0" applyFont="1" applyFill="1" applyBorder="1" applyAlignment="1">
      <alignment horizontal="center" vertical="center"/>
    </xf>
    <xf numFmtId="2" fontId="43" fillId="7" borderId="63" xfId="0" applyNumberFormat="1" applyFont="1" applyFill="1" applyBorder="1" applyAlignment="1">
      <alignment horizontal="right" vertical="center"/>
    </xf>
    <xf numFmtId="0" fontId="167" fillId="55" borderId="68" xfId="0" applyFont="1" applyFill="1" applyBorder="1" applyAlignment="1">
      <alignment horizontal="center" vertical="center"/>
    </xf>
    <xf numFmtId="0" fontId="167" fillId="55" borderId="12" xfId="0" applyFont="1" applyFill="1" applyBorder="1" applyAlignment="1">
      <alignment horizontal="center" vertical="center"/>
    </xf>
    <xf numFmtId="0" fontId="167" fillId="55" borderId="67" xfId="0" applyFont="1" applyFill="1" applyBorder="1" applyAlignment="1">
      <alignment horizontal="center" vertical="center"/>
    </xf>
    <xf numFmtId="0" fontId="4" fillId="105" borderId="102" xfId="0" applyFont="1" applyFill="1" applyBorder="1" applyAlignment="1">
      <alignment horizontal="center" vertical="center"/>
    </xf>
    <xf numFmtId="0" fontId="4" fillId="105" borderId="101" xfId="0" applyFont="1" applyFill="1" applyBorder="1" applyAlignment="1">
      <alignment horizontal="center" vertical="center"/>
    </xf>
    <xf numFmtId="0" fontId="123" fillId="105" borderId="103" xfId="0" applyFont="1" applyFill="1" applyBorder="1" applyAlignment="1">
      <alignment horizontal="center" vertical="center" textRotation="255"/>
    </xf>
    <xf numFmtId="0" fontId="123" fillId="105" borderId="107" xfId="0" applyFont="1" applyFill="1" applyBorder="1" applyAlignment="1">
      <alignment horizontal="center" vertical="center" textRotation="255"/>
    </xf>
    <xf numFmtId="0" fontId="123" fillId="105" borderId="101" xfId="0" applyFont="1" applyFill="1" applyBorder="1" applyAlignment="1">
      <alignment horizontal="center" vertical="center" textRotation="255"/>
    </xf>
    <xf numFmtId="0" fontId="92" fillId="7" borderId="41" xfId="0" applyFont="1" applyFill="1" applyBorder="1" applyAlignment="1">
      <alignment horizontal="center" vertical="center"/>
    </xf>
    <xf numFmtId="0" fontId="4" fillId="105" borderId="108" xfId="0" applyFont="1" applyFill="1" applyBorder="1" applyAlignment="1">
      <alignment horizontal="center" vertical="center"/>
    </xf>
    <xf numFmtId="0" fontId="4" fillId="105" borderId="105" xfId="0" applyFont="1" applyFill="1" applyBorder="1" applyAlignment="1">
      <alignment horizontal="center" vertical="center"/>
    </xf>
    <xf numFmtId="0" fontId="4" fillId="105" borderId="157" xfId="0" applyFont="1" applyFill="1" applyBorder="1" applyAlignment="1">
      <alignment horizontal="center" vertical="center"/>
    </xf>
    <xf numFmtId="0" fontId="4" fillId="105" borderId="164" xfId="0" applyFont="1" applyFill="1" applyBorder="1" applyAlignment="1">
      <alignment horizontal="center" vertical="center"/>
    </xf>
    <xf numFmtId="0" fontId="4" fillId="105" borderId="165" xfId="0" applyFont="1" applyFill="1" applyBorder="1" applyAlignment="1">
      <alignment horizontal="center" vertical="center"/>
    </xf>
    <xf numFmtId="0" fontId="4" fillId="105" borderId="107" xfId="0" applyFont="1" applyFill="1" applyBorder="1" applyAlignment="1">
      <alignment horizontal="center" vertical="center"/>
    </xf>
    <xf numFmtId="0" fontId="123" fillId="105" borderId="103" xfId="0" applyFont="1" applyFill="1" applyBorder="1" applyAlignment="1">
      <alignment horizontal="center" vertical="center" textRotation="255" wrapText="1"/>
    </xf>
    <xf numFmtId="0" fontId="123" fillId="105" borderId="107" xfId="0" applyFont="1" applyFill="1" applyBorder="1" applyAlignment="1">
      <alignment horizontal="center" vertical="center" textRotation="255" wrapText="1"/>
    </xf>
    <xf numFmtId="0" fontId="123" fillId="105" borderId="109" xfId="0" applyFont="1" applyFill="1" applyBorder="1" applyAlignment="1">
      <alignment horizontal="center" vertical="center" textRotation="255" wrapText="1"/>
    </xf>
    <xf numFmtId="0" fontId="123" fillId="105" borderId="200" xfId="0" applyFont="1" applyFill="1" applyBorder="1" applyAlignment="1">
      <alignment horizontal="center" vertical="center" textRotation="255"/>
    </xf>
    <xf numFmtId="0" fontId="123" fillId="105" borderId="201" xfId="0" applyFont="1" applyFill="1" applyBorder="1" applyAlignment="1">
      <alignment horizontal="center" vertical="center" textRotation="255"/>
    </xf>
    <xf numFmtId="0" fontId="4" fillId="105" borderId="109" xfId="0" applyFont="1" applyFill="1" applyBorder="1" applyAlignment="1">
      <alignment horizontal="center" vertical="center"/>
    </xf>
    <xf numFmtId="0" fontId="123" fillId="105" borderId="109" xfId="0" applyFont="1" applyFill="1" applyBorder="1" applyAlignment="1">
      <alignment horizontal="center" vertical="center" textRotation="255"/>
    </xf>
    <xf numFmtId="0" fontId="4" fillId="105" borderId="100" xfId="0" applyFont="1" applyFill="1" applyBorder="1" applyAlignment="1">
      <alignment horizontal="center" vertical="center"/>
    </xf>
    <xf numFmtId="0" fontId="148" fillId="134" borderId="12" xfId="0" applyFont="1" applyFill="1" applyBorder="1" applyAlignment="1">
      <alignment horizontal="center" vertical="center"/>
    </xf>
    <xf numFmtId="0" fontId="118" fillId="105" borderId="100" xfId="0" applyFont="1" applyFill="1" applyBorder="1" applyAlignment="1">
      <alignment horizontal="center" vertical="center"/>
    </xf>
    <xf numFmtId="0" fontId="118" fillId="105" borderId="102" xfId="0" applyFont="1" applyFill="1" applyBorder="1" applyAlignment="1">
      <alignment horizontal="center" vertical="center"/>
    </xf>
    <xf numFmtId="0" fontId="118" fillId="105" borderId="101" xfId="0" applyFont="1" applyFill="1" applyBorder="1" applyAlignment="1">
      <alignment horizontal="center" vertical="center"/>
    </xf>
    <xf numFmtId="0" fontId="95" fillId="7" borderId="12" xfId="0" applyFont="1" applyFill="1" applyBorder="1" applyAlignment="1">
      <alignment horizontal="left" vertical="center" indent="3"/>
    </xf>
    <xf numFmtId="0" fontId="95" fillId="7" borderId="44" xfId="0" applyFont="1" applyFill="1" applyBorder="1" applyAlignment="1">
      <alignment horizontal="left" vertical="center" indent="3"/>
    </xf>
    <xf numFmtId="0" fontId="64" fillId="39" borderId="63" xfId="0" applyFont="1" applyFill="1" applyBorder="1" applyAlignment="1">
      <alignment horizontal="center" vertical="center"/>
    </xf>
    <xf numFmtId="0" fontId="64" fillId="39" borderId="54" xfId="0" applyFont="1" applyFill="1" applyBorder="1" applyAlignment="1">
      <alignment horizontal="center" vertical="center"/>
    </xf>
    <xf numFmtId="0" fontId="64" fillId="7" borderId="12" xfId="0" applyFont="1" applyFill="1" applyBorder="1" applyAlignment="1">
      <alignment horizontal="center" vertical="center" wrapText="1"/>
    </xf>
    <xf numFmtId="0" fontId="64" fillId="7" borderId="12" xfId="0" applyFont="1" applyFill="1" applyBorder="1" applyAlignment="1">
      <alignment horizontal="center" vertical="center"/>
    </xf>
    <xf numFmtId="0" fontId="61" fillId="7" borderId="43" xfId="0" applyFont="1" applyFill="1" applyBorder="1" applyAlignment="1">
      <alignment horizontal="center" vertical="center"/>
    </xf>
    <xf numFmtId="173" fontId="128" fillId="0" borderId="65" xfId="0" applyNumberFormat="1" applyFont="1" applyBorder="1" applyAlignment="1">
      <alignment horizontal="center" vertical="center" wrapText="1"/>
    </xf>
    <xf numFmtId="173" fontId="128" fillId="0" borderId="40" xfId="0" applyNumberFormat="1" applyFont="1" applyBorder="1" applyAlignment="1">
      <alignment horizontal="center" vertical="center" wrapText="1"/>
    </xf>
    <xf numFmtId="173" fontId="124" fillId="0" borderId="65" xfId="0" applyNumberFormat="1" applyFont="1" applyBorder="1" applyAlignment="1">
      <alignment horizontal="center" vertical="center" textRotation="255"/>
    </xf>
    <xf numFmtId="173" fontId="124" fillId="0" borderId="39" xfId="0" applyNumberFormat="1" applyFont="1" applyBorder="1" applyAlignment="1">
      <alignment horizontal="center" vertical="center" textRotation="255"/>
    </xf>
    <xf numFmtId="173" fontId="124" fillId="0" borderId="40" xfId="0" applyNumberFormat="1" applyFont="1" applyBorder="1" applyAlignment="1">
      <alignment horizontal="center" vertical="center" textRotation="255"/>
    </xf>
    <xf numFmtId="0" fontId="64" fillId="7" borderId="24" xfId="0" applyFont="1" applyFill="1" applyBorder="1" applyAlignment="1">
      <alignment horizontal="center" vertical="center" wrapText="1"/>
    </xf>
    <xf numFmtId="0" fontId="64" fillId="7" borderId="26" xfId="0" applyFont="1" applyFill="1" applyBorder="1" applyAlignment="1">
      <alignment horizontal="center" vertical="center" wrapText="1"/>
    </xf>
    <xf numFmtId="0" fontId="125" fillId="0" borderId="39" xfId="0" applyFont="1" applyBorder="1" applyAlignment="1">
      <alignment horizontal="center" vertical="center" wrapText="1"/>
    </xf>
    <xf numFmtId="0" fontId="125" fillId="0" borderId="40" xfId="0" applyFont="1" applyBorder="1" applyAlignment="1">
      <alignment horizontal="center" vertical="center" wrapText="1"/>
    </xf>
    <xf numFmtId="0" fontId="0" fillId="0" borderId="65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25" fillId="0" borderId="65" xfId="0" applyFont="1" applyBorder="1" applyAlignment="1">
      <alignment horizontal="center" vertical="center"/>
    </xf>
    <xf numFmtId="0" fontId="125" fillId="0" borderId="40" xfId="0" applyFont="1" applyBorder="1" applyAlignment="1">
      <alignment horizontal="center" vertical="center"/>
    </xf>
    <xf numFmtId="173" fontId="128" fillId="0" borderId="39" xfId="0" applyNumberFormat="1" applyFont="1" applyBorder="1" applyAlignment="1">
      <alignment horizontal="center" vertical="center" wrapText="1"/>
    </xf>
    <xf numFmtId="0" fontId="130" fillId="39" borderId="12" xfId="0" applyFont="1" applyFill="1" applyBorder="1" applyAlignment="1">
      <alignment horizontal="center" vertical="center"/>
    </xf>
    <xf numFmtId="0" fontId="130" fillId="39" borderId="25" xfId="0" applyFont="1" applyFill="1" applyBorder="1" applyAlignment="1">
      <alignment horizontal="center" vertical="center"/>
    </xf>
    <xf numFmtId="0" fontId="43" fillId="39" borderId="12" xfId="0" applyFont="1" applyFill="1" applyBorder="1" applyAlignment="1">
      <alignment horizontal="center" vertical="top"/>
    </xf>
    <xf numFmtId="0" fontId="78" fillId="39" borderId="12" xfId="0" applyFont="1" applyFill="1" applyBorder="1" applyAlignment="1">
      <alignment horizontal="center" vertical="top" wrapText="1"/>
    </xf>
    <xf numFmtId="0" fontId="78" fillId="39" borderId="12" xfId="0" applyFont="1" applyFill="1" applyBorder="1" applyAlignment="1">
      <alignment horizontal="center" vertical="top"/>
    </xf>
    <xf numFmtId="0" fontId="126" fillId="39" borderId="12" xfId="0" applyFont="1" applyFill="1" applyBorder="1" applyAlignment="1">
      <alignment horizontal="center" vertical="top"/>
    </xf>
    <xf numFmtId="0" fontId="130" fillId="39" borderId="12" xfId="0" applyFont="1" applyFill="1" applyBorder="1" applyAlignment="1">
      <alignment horizontal="center" vertical="top"/>
    </xf>
    <xf numFmtId="0" fontId="43" fillId="39" borderId="12" xfId="0" applyFont="1" applyFill="1" applyBorder="1" applyAlignment="1">
      <alignment horizontal="center" vertical="center"/>
    </xf>
    <xf numFmtId="0" fontId="43" fillId="39" borderId="25" xfId="0" applyFont="1" applyFill="1" applyBorder="1" applyAlignment="1">
      <alignment horizontal="center" vertical="center"/>
    </xf>
    <xf numFmtId="0" fontId="125" fillId="0" borderId="65" xfId="0" applyFont="1" applyBorder="1" applyAlignment="1">
      <alignment horizontal="center" vertical="center" wrapText="1"/>
    </xf>
    <xf numFmtId="0" fontId="130" fillId="39" borderId="29" xfId="0" applyFont="1" applyFill="1" applyBorder="1" applyAlignment="1">
      <alignment horizontal="center" vertical="center"/>
    </xf>
    <xf numFmtId="173" fontId="7" fillId="101" borderId="65" xfId="0" applyNumberFormat="1" applyFont="1" applyFill="1" applyBorder="1" applyAlignment="1">
      <alignment horizontal="center" vertical="center"/>
    </xf>
    <xf numFmtId="173" fontId="7" fillId="101" borderId="40" xfId="0" applyNumberFormat="1" applyFont="1" applyFill="1" applyBorder="1" applyAlignment="1">
      <alignment horizontal="center" vertical="center"/>
    </xf>
    <xf numFmtId="0" fontId="43" fillId="39" borderId="29" xfId="0" applyFont="1" applyFill="1" applyBorder="1" applyAlignment="1">
      <alignment horizontal="center" vertical="center"/>
    </xf>
    <xf numFmtId="173" fontId="7" fillId="101" borderId="39" xfId="0" applyNumberFormat="1" applyFont="1" applyFill="1" applyBorder="1" applyAlignment="1">
      <alignment horizontal="center" vertical="center"/>
    </xf>
    <xf numFmtId="0" fontId="43" fillId="39" borderId="25" xfId="0" applyFont="1" applyFill="1" applyBorder="1" applyAlignment="1">
      <alignment horizontal="center" vertical="top"/>
    </xf>
    <xf numFmtId="0" fontId="78" fillId="39" borderId="25" xfId="0" applyFont="1" applyFill="1" applyBorder="1" applyAlignment="1">
      <alignment horizontal="center" vertical="top" wrapText="1"/>
    </xf>
    <xf numFmtId="0" fontId="78" fillId="39" borderId="25" xfId="0" applyFont="1" applyFill="1" applyBorder="1" applyAlignment="1">
      <alignment horizontal="center" vertical="top"/>
    </xf>
    <xf numFmtId="0" fontId="126" fillId="39" borderId="25" xfId="0" applyFont="1" applyFill="1" applyBorder="1" applyAlignment="1">
      <alignment horizontal="center" vertical="top"/>
    </xf>
    <xf numFmtId="0" fontId="130" fillId="39" borderId="25" xfId="0" applyFont="1" applyFill="1" applyBorder="1" applyAlignment="1">
      <alignment horizontal="center" vertical="top"/>
    </xf>
    <xf numFmtId="0" fontId="43" fillId="39" borderId="31" xfId="0" applyFont="1" applyFill="1" applyBorder="1" applyAlignment="1">
      <alignment horizontal="center" vertical="top"/>
    </xf>
    <xf numFmtId="0" fontId="78" fillId="39" borderId="31" xfId="0" applyFont="1" applyFill="1" applyBorder="1" applyAlignment="1">
      <alignment horizontal="center" vertical="top" wrapText="1"/>
    </xf>
    <xf numFmtId="0" fontId="78" fillId="39" borderId="31" xfId="0" applyFont="1" applyFill="1" applyBorder="1" applyAlignment="1">
      <alignment horizontal="center" vertical="top"/>
    </xf>
    <xf numFmtId="0" fontId="43" fillId="39" borderId="29" xfId="0" applyFont="1" applyFill="1" applyBorder="1" applyAlignment="1">
      <alignment horizontal="center" vertical="top"/>
    </xf>
    <xf numFmtId="0" fontId="126" fillId="39" borderId="29" xfId="0" applyFont="1" applyFill="1" applyBorder="1" applyAlignment="1">
      <alignment horizontal="center" vertical="top"/>
    </xf>
    <xf numFmtId="0" fontId="130" fillId="39" borderId="29" xfId="0" applyFont="1" applyFill="1" applyBorder="1" applyAlignment="1">
      <alignment horizontal="center" vertical="top"/>
    </xf>
    <xf numFmtId="0" fontId="70" fillId="102" borderId="22" xfId="0" applyFont="1" applyFill="1" applyBorder="1" applyAlignment="1">
      <alignment horizontal="left"/>
    </xf>
    <xf numFmtId="0" fontId="3" fillId="55" borderId="129" xfId="0" applyFont="1" applyFill="1" applyBorder="1" applyAlignment="1">
      <alignment horizontal="center" vertical="center"/>
    </xf>
    <xf numFmtId="0" fontId="3" fillId="55" borderId="131" xfId="0" applyFont="1" applyFill="1" applyBorder="1" applyAlignment="1">
      <alignment horizontal="center" vertical="center"/>
    </xf>
    <xf numFmtId="0" fontId="3" fillId="55" borderId="138" xfId="0" applyFont="1" applyFill="1" applyBorder="1" applyAlignment="1">
      <alignment horizontal="center" vertical="center"/>
    </xf>
    <xf numFmtId="0" fontId="64" fillId="39" borderId="140" xfId="0" applyFont="1" applyFill="1" applyBorder="1" applyAlignment="1">
      <alignment horizontal="center" vertical="center"/>
    </xf>
    <xf numFmtId="0" fontId="64" fillId="39" borderId="141" xfId="0" applyFont="1" applyFill="1" applyBorder="1" applyAlignment="1">
      <alignment horizontal="center" vertical="center"/>
    </xf>
    <xf numFmtId="0" fontId="104" fillId="7" borderId="12" xfId="0" applyFont="1" applyFill="1" applyBorder="1" applyAlignment="1">
      <alignment horizontal="center" vertical="center"/>
    </xf>
    <xf numFmtId="2" fontId="43" fillId="7" borderId="41" xfId="0" applyNumberFormat="1" applyFont="1" applyFill="1" applyBorder="1" applyAlignment="1">
      <alignment horizontal="left" vertical="center"/>
    </xf>
    <xf numFmtId="0" fontId="3" fillId="55" borderId="134" xfId="0" applyFont="1" applyFill="1" applyBorder="1" applyAlignment="1">
      <alignment horizontal="center" vertical="center"/>
    </xf>
    <xf numFmtId="0" fontId="161" fillId="105" borderId="131" xfId="0" applyFont="1" applyFill="1" applyBorder="1" applyAlignment="1">
      <alignment horizontal="center" vertical="center"/>
    </xf>
    <xf numFmtId="0" fontId="161" fillId="105" borderId="132" xfId="0" applyFont="1" applyFill="1" applyBorder="1" applyAlignment="1">
      <alignment horizontal="center" vertical="center"/>
    </xf>
    <xf numFmtId="0" fontId="161" fillId="105" borderId="130" xfId="0" applyFont="1" applyFill="1" applyBorder="1" applyAlignment="1">
      <alignment horizontal="center" vertical="center"/>
    </xf>
    <xf numFmtId="0" fontId="161" fillId="105" borderId="172" xfId="0" applyFont="1" applyFill="1" applyBorder="1" applyAlignment="1">
      <alignment horizontal="center" vertical="center"/>
    </xf>
    <xf numFmtId="0" fontId="73" fillId="55" borderId="134" xfId="0" applyFont="1" applyFill="1" applyBorder="1" applyAlignment="1">
      <alignment horizontal="center" vertical="center"/>
    </xf>
    <xf numFmtId="0" fontId="73" fillId="55" borderId="131" xfId="0" applyFont="1" applyFill="1" applyBorder="1" applyAlignment="1">
      <alignment horizontal="center" vertical="center"/>
    </xf>
    <xf numFmtId="0" fontId="73" fillId="55" borderId="132" xfId="0" applyFont="1" applyFill="1" applyBorder="1" applyAlignment="1">
      <alignment horizontal="center" vertical="center"/>
    </xf>
    <xf numFmtId="0" fontId="73" fillId="0" borderId="130" xfId="0" applyFont="1" applyBorder="1" applyAlignment="1">
      <alignment horizontal="center" vertical="center"/>
    </xf>
    <xf numFmtId="0" fontId="73" fillId="0" borderId="131" xfId="0" applyFont="1" applyBorder="1" applyAlignment="1">
      <alignment horizontal="center" vertical="center"/>
    </xf>
    <xf numFmtId="0" fontId="73" fillId="0" borderId="132" xfId="0" applyFont="1" applyBorder="1" applyAlignment="1">
      <alignment horizontal="center" vertical="center"/>
    </xf>
    <xf numFmtId="0" fontId="73" fillId="55" borderId="130" xfId="0" applyFont="1" applyFill="1" applyBorder="1" applyAlignment="1">
      <alignment horizontal="center" vertical="center"/>
    </xf>
    <xf numFmtId="0" fontId="73" fillId="55" borderId="138" xfId="0" applyFont="1" applyFill="1" applyBorder="1" applyAlignment="1">
      <alignment horizontal="center" vertical="center"/>
    </xf>
    <xf numFmtId="0" fontId="3" fillId="55" borderId="132" xfId="0" applyFont="1" applyFill="1" applyBorder="1" applyAlignment="1">
      <alignment horizontal="center" vertical="center"/>
    </xf>
    <xf numFmtId="0" fontId="3" fillId="0" borderId="129" xfId="0" applyFont="1" applyBorder="1" applyAlignment="1">
      <alignment horizontal="center" vertical="center"/>
    </xf>
    <xf numFmtId="0" fontId="3" fillId="0" borderId="131" xfId="0" applyFont="1" applyBorder="1" applyAlignment="1">
      <alignment horizontal="center" vertical="center"/>
    </xf>
    <xf numFmtId="0" fontId="3" fillId="0" borderId="132" xfId="0" applyFont="1" applyBorder="1" applyAlignment="1">
      <alignment horizontal="center" vertical="center"/>
    </xf>
    <xf numFmtId="17" fontId="0" fillId="0" borderId="22" xfId="0" applyNumberFormat="1" applyBorder="1" applyAlignment="1">
      <alignment horizontal="center"/>
    </xf>
    <xf numFmtId="0" fontId="35" fillId="0" borderId="22" xfId="0" applyFont="1" applyBorder="1" applyAlignment="1">
      <alignment horizontal="center"/>
    </xf>
  </cellXfs>
  <cellStyles count="24">
    <cellStyle name="Comma 2" xfId="8" xr:uid="{87A05CC4-55F5-42E7-AA6E-EE12DE81D518}"/>
    <cellStyle name="Comma 2 2" xfId="16" xr:uid="{440D5B0F-989D-48BA-A9AA-37185CDD926A}"/>
    <cellStyle name="Currency 2" xfId="5" xr:uid="{82ED16ED-C0EE-40FE-9A38-C0C31389A354}"/>
    <cellStyle name="Komma" xfId="9" builtinId="3"/>
    <cellStyle name="Link" xfId="3" builtinId="8"/>
    <cellStyle name="Monétaire 2" xfId="20" xr:uid="{9270DADF-1E08-4E70-8F40-C5398154DE9B}"/>
    <cellStyle name="Navadno 3" xfId="10" xr:uid="{C31B906D-EF98-450E-BCC3-1E702571CE26}"/>
    <cellStyle name="Normal 2" xfId="4" xr:uid="{9664D3F9-51B8-4CF4-A53E-CACDB3FB1FC0}"/>
    <cellStyle name="Normal 2 2" xfId="6" xr:uid="{3804592C-EF9B-4BF2-A1F5-D903AA26A0BD}"/>
    <cellStyle name="Normal 2 3" xfId="15" xr:uid="{52F71A04-1ADA-4AC9-8CE5-328102B63EF0}"/>
    <cellStyle name="Normal 3" xfId="1" xr:uid="{D096CF9D-9573-8F41-8AB1-B9EF66553CC9}"/>
    <cellStyle name="Normal 4" xfId="11" xr:uid="{AE1506E1-C8B1-4807-8462-6D9B27ED929F}"/>
    <cellStyle name="Normal 4 2" xfId="13" xr:uid="{6E6A0A15-FEF4-43EF-93AB-44823F7E1217}"/>
    <cellStyle name="Normal 5" xfId="18" xr:uid="{BEEC20A4-6E80-456D-A402-CD3027D89177}"/>
    <cellStyle name="Normal 6" xfId="17" xr:uid="{029EDBF1-0F46-4D69-B45D-B62F1AC5551F}"/>
    <cellStyle name="Normal 7" xfId="12" xr:uid="{81032BDC-BEBB-4340-BBE1-62D19FCB783D}"/>
    <cellStyle name="Normal 8" xfId="21" xr:uid="{DDEAAC12-9527-4C9F-87D6-5BBEFC582DE7}"/>
    <cellStyle name="Normal 9" xfId="22" xr:uid="{6F154786-FBF8-43C2-8609-DC1CE0CADF53}"/>
    <cellStyle name="Percent 2" xfId="7" xr:uid="{4075E5F8-CD2A-48B6-A10B-F7410EA83E1B}"/>
    <cellStyle name="Percent 2 2" xfId="14" xr:uid="{4F9869EA-FB88-4E66-A910-D60BC52FC803}"/>
    <cellStyle name="Pourcentage 2" xfId="19" xr:uid="{E83A3027-247C-43B6-B384-47428F0AB1BF}"/>
    <cellStyle name="Pourcentage 3" xfId="23" xr:uid="{567C56FE-9221-4D50-B2BD-D1412F4D1638}"/>
    <cellStyle name="Prozent" xfId="2" builtinId="5"/>
    <cellStyle name="Standard" xfId="0" builtinId="0"/>
  </cellStyles>
  <dxfs count="307">
    <dxf>
      <fill>
        <patternFill>
          <bgColor rgb="FFFF66FF"/>
        </patternFill>
      </fill>
    </dxf>
    <dxf>
      <fill>
        <patternFill>
          <bgColor rgb="FFCC66FF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ont>
        <color theme="2"/>
      </font>
      <fill>
        <patternFill>
          <bgColor theme="1"/>
        </patternFill>
      </fill>
    </dxf>
    <dxf>
      <fill>
        <patternFill>
          <bgColor theme="2"/>
        </patternFill>
      </fill>
    </dxf>
    <dxf>
      <fill>
        <patternFill>
          <bgColor rgb="FF00B05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color theme="1"/>
      </font>
      <fill>
        <patternFill>
          <fgColor auto="1"/>
          <bgColor rgb="FF00FF00"/>
        </patternFill>
      </fill>
    </dxf>
    <dxf>
      <font>
        <color theme="1"/>
      </font>
      <fill>
        <patternFill>
          <fgColor auto="1"/>
          <bgColor rgb="FF00FF00"/>
        </patternFill>
      </fill>
    </dxf>
    <dxf>
      <font>
        <color theme="1"/>
      </font>
      <fill>
        <patternFill>
          <fgColor auto="1"/>
          <bgColor rgb="FF00FF00"/>
        </patternFill>
      </fill>
    </dxf>
    <dxf>
      <font>
        <color theme="1"/>
      </font>
      <fill>
        <patternFill>
          <fgColor auto="1"/>
          <bgColor rgb="FF00FF00"/>
        </patternFill>
      </fill>
    </dxf>
    <dxf>
      <font>
        <color theme="1"/>
      </font>
      <fill>
        <patternFill>
          <fgColor auto="1"/>
          <bgColor rgb="FF00FF00"/>
        </patternFill>
      </fill>
    </dxf>
    <dxf>
      <font>
        <color theme="1"/>
      </font>
      <fill>
        <patternFill>
          <fgColor auto="1"/>
          <bgColor rgb="FF00FF00"/>
        </patternFill>
      </fill>
    </dxf>
    <dxf>
      <font>
        <color theme="1"/>
      </font>
      <fill>
        <patternFill>
          <fgColor auto="1"/>
          <bgColor rgb="FFFF99FF"/>
        </patternFill>
      </fill>
    </dxf>
    <dxf>
      <font>
        <color theme="1"/>
      </font>
      <fill>
        <patternFill>
          <fgColor auto="1"/>
          <bgColor rgb="FFFF99FF"/>
        </patternFill>
      </fill>
    </dxf>
    <dxf>
      <font>
        <color theme="1"/>
      </font>
      <fill>
        <patternFill>
          <fgColor auto="1"/>
          <bgColor rgb="FFFF99FF"/>
        </patternFill>
      </fill>
    </dxf>
    <dxf>
      <font>
        <color theme="1"/>
      </font>
      <fill>
        <patternFill>
          <fgColor auto="1"/>
          <bgColor rgb="FFFF99FF"/>
        </patternFill>
      </fill>
    </dxf>
    <dxf>
      <font>
        <color theme="1"/>
      </font>
      <fill>
        <patternFill>
          <fgColor auto="1"/>
          <bgColor rgb="FFFF99FF"/>
        </patternFill>
      </fill>
    </dxf>
    <dxf>
      <font>
        <color theme="1"/>
      </font>
      <fill>
        <patternFill>
          <fgColor auto="1"/>
          <bgColor rgb="FFFF99FF"/>
        </patternFill>
      </fill>
    </dxf>
    <dxf>
      <font>
        <color theme="1"/>
      </font>
      <fill>
        <patternFill>
          <fgColor auto="1"/>
          <bgColor theme="7"/>
        </patternFill>
      </fill>
    </dxf>
    <dxf>
      <font>
        <color theme="1"/>
      </font>
      <fill>
        <patternFill>
          <fgColor auto="1"/>
          <bgColor theme="7"/>
        </patternFill>
      </fill>
    </dxf>
    <dxf>
      <font>
        <color theme="1"/>
      </font>
      <fill>
        <patternFill>
          <fgColor auto="1"/>
          <bgColor theme="7"/>
        </patternFill>
      </fill>
    </dxf>
    <dxf>
      <font>
        <color theme="1"/>
      </font>
      <fill>
        <patternFill>
          <fgColor auto="1"/>
          <bgColor theme="7"/>
        </patternFill>
      </fill>
    </dxf>
    <dxf>
      <font>
        <color theme="1"/>
      </font>
      <fill>
        <patternFill>
          <fgColor auto="1"/>
          <bgColor theme="7"/>
        </patternFill>
      </fill>
    </dxf>
    <dxf>
      <font>
        <color theme="1"/>
      </font>
      <fill>
        <patternFill>
          <fgColor auto="1"/>
          <bgColor theme="7"/>
        </patternFill>
      </fill>
    </dxf>
    <dxf>
      <font>
        <color theme="1"/>
      </font>
      <fill>
        <patternFill>
          <fgColor auto="1"/>
          <bgColor rgb="FFFFFF00"/>
        </patternFill>
      </fill>
    </dxf>
    <dxf>
      <font>
        <color theme="1"/>
      </font>
      <fill>
        <patternFill>
          <fgColor auto="1"/>
          <bgColor rgb="FFFFFF00"/>
        </patternFill>
      </fill>
    </dxf>
    <dxf>
      <font>
        <color theme="1"/>
      </font>
      <fill>
        <patternFill>
          <fgColor auto="1"/>
          <bgColor rgb="FFFFFF00"/>
        </patternFill>
      </fill>
    </dxf>
    <dxf>
      <font>
        <color theme="1"/>
      </font>
      <fill>
        <patternFill>
          <fgColor auto="1"/>
          <bgColor rgb="FFFFFF00"/>
        </patternFill>
      </fill>
    </dxf>
    <dxf>
      <font>
        <color theme="1"/>
      </font>
      <fill>
        <patternFill>
          <fgColor auto="1"/>
          <bgColor rgb="FFFFFF00"/>
        </patternFill>
      </fill>
    </dxf>
    <dxf>
      <font>
        <color theme="1"/>
      </font>
      <fill>
        <patternFill>
          <fgColor auto="1"/>
          <bgColor rgb="FFFFFF00"/>
        </patternFill>
      </fill>
    </dxf>
    <dxf>
      <font>
        <color theme="1"/>
      </font>
      <fill>
        <patternFill>
          <fgColor auto="1"/>
          <bgColor theme="0" tint="-0.14996795556505021"/>
        </patternFill>
      </fill>
    </dxf>
    <dxf>
      <font>
        <color theme="1"/>
      </font>
      <fill>
        <patternFill>
          <fgColor auto="1"/>
          <bgColor theme="0" tint="-0.14996795556505021"/>
        </patternFill>
      </fill>
    </dxf>
    <dxf>
      <font>
        <color theme="1"/>
      </font>
      <fill>
        <patternFill>
          <fgColor auto="1"/>
          <bgColor theme="0" tint="-0.14996795556505021"/>
        </patternFill>
      </fill>
    </dxf>
    <dxf>
      <font>
        <color theme="1"/>
      </font>
      <fill>
        <patternFill>
          <fgColor auto="1"/>
          <bgColor theme="0" tint="-0.14996795556505021"/>
        </patternFill>
      </fill>
    </dxf>
    <dxf>
      <font>
        <color theme="1"/>
      </font>
      <fill>
        <patternFill>
          <fgColor auto="1"/>
          <bgColor theme="0" tint="-0.14996795556505021"/>
        </patternFill>
      </fill>
    </dxf>
    <dxf>
      <font>
        <color theme="1"/>
      </font>
      <fill>
        <patternFill>
          <fgColor auto="1"/>
          <bgColor theme="0" tint="-0.14996795556505021"/>
        </patternFill>
      </fill>
    </dxf>
    <dxf>
      <font>
        <color theme="0"/>
      </font>
      <fill>
        <patternFill>
          <fgColor auto="1"/>
          <bgColor theme="1"/>
        </patternFill>
      </fill>
    </dxf>
    <dxf>
      <font>
        <color theme="0"/>
      </font>
      <fill>
        <patternFill>
          <fgColor auto="1"/>
          <bgColor theme="1"/>
        </patternFill>
      </fill>
    </dxf>
    <dxf>
      <font>
        <color theme="0"/>
      </font>
      <fill>
        <patternFill>
          <fgColor auto="1"/>
          <bgColor theme="1"/>
        </patternFill>
      </fill>
    </dxf>
    <dxf>
      <font>
        <color theme="0"/>
      </font>
      <fill>
        <patternFill>
          <fgColor auto="1"/>
          <bgColor theme="1"/>
        </patternFill>
      </fill>
    </dxf>
    <dxf>
      <font>
        <color theme="0"/>
      </font>
      <fill>
        <patternFill>
          <fgColor auto="1"/>
          <bgColor theme="1"/>
        </patternFill>
      </fill>
    </dxf>
    <dxf>
      <font>
        <color theme="0"/>
      </font>
      <fill>
        <patternFill>
          <fgColor auto="1"/>
          <bgColor theme="1"/>
        </patternFill>
      </fill>
    </dxf>
    <dxf>
      <fill>
        <patternFill>
          <fgColor auto="1"/>
          <bgColor rgb="FF9B70B0"/>
        </patternFill>
      </fill>
    </dxf>
    <dxf>
      <fill>
        <patternFill>
          <fgColor auto="1"/>
          <bgColor rgb="FF9B70B0"/>
        </patternFill>
      </fill>
    </dxf>
    <dxf>
      <fill>
        <patternFill>
          <fgColor auto="1"/>
          <bgColor rgb="FF9B70B0"/>
        </patternFill>
      </fill>
    </dxf>
    <dxf>
      <fill>
        <patternFill>
          <fgColor auto="1"/>
          <bgColor rgb="FF9B70B0"/>
        </patternFill>
      </fill>
    </dxf>
    <dxf>
      <fill>
        <patternFill>
          <fgColor auto="1"/>
          <bgColor rgb="FF9B70B0"/>
        </patternFill>
      </fill>
    </dxf>
    <dxf>
      <fill>
        <patternFill>
          <fgColor auto="1"/>
          <bgColor rgb="FF9B70B0"/>
        </patternFill>
      </fill>
    </dxf>
    <dxf>
      <fill>
        <patternFill>
          <bgColor rgb="FFA54EBA"/>
        </patternFill>
      </fill>
    </dxf>
    <dxf>
      <fill>
        <patternFill>
          <bgColor rgb="FFA54EBA"/>
        </patternFill>
      </fill>
    </dxf>
    <dxf>
      <fill>
        <patternFill>
          <bgColor rgb="FFA54EBA"/>
        </patternFill>
      </fill>
    </dxf>
    <dxf>
      <fill>
        <patternFill>
          <bgColor rgb="FFA54EBA"/>
        </patternFill>
      </fill>
    </dxf>
    <dxf>
      <fill>
        <patternFill>
          <bgColor rgb="FFA54EBA"/>
        </patternFill>
      </fill>
    </dxf>
    <dxf>
      <fill>
        <patternFill>
          <bgColor rgb="FFA54EBA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6600"/>
        </patternFill>
      </fill>
    </dxf>
    <dxf>
      <fill>
        <patternFill>
          <bgColor rgb="FFFF6600"/>
        </patternFill>
      </fill>
    </dxf>
    <dxf>
      <fill>
        <patternFill>
          <bgColor rgb="FFFF6600"/>
        </patternFill>
      </fill>
    </dxf>
    <dxf>
      <fill>
        <patternFill>
          <bgColor rgb="FFFF6600"/>
        </patternFill>
      </fill>
    </dxf>
    <dxf>
      <fill>
        <patternFill>
          <bgColor rgb="FFFF6600"/>
        </patternFill>
      </fill>
    </dxf>
    <dxf>
      <fill>
        <patternFill>
          <bgColor rgb="FFFF66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75B000"/>
        </patternFill>
      </fill>
    </dxf>
    <dxf>
      <fill>
        <patternFill>
          <bgColor rgb="FF75B000"/>
        </patternFill>
      </fill>
    </dxf>
    <dxf>
      <fill>
        <patternFill>
          <bgColor rgb="FF75B000"/>
        </patternFill>
      </fill>
    </dxf>
    <dxf>
      <fill>
        <patternFill>
          <bgColor rgb="FF75B000"/>
        </patternFill>
      </fill>
    </dxf>
    <dxf>
      <fill>
        <patternFill>
          <bgColor rgb="FF75B000"/>
        </patternFill>
      </fill>
    </dxf>
    <dxf>
      <fill>
        <patternFill>
          <bgColor rgb="FF75B0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32AEB4"/>
        </patternFill>
      </fill>
    </dxf>
    <dxf>
      <fill>
        <patternFill>
          <bgColor rgb="FF32AEB4"/>
        </patternFill>
      </fill>
    </dxf>
    <dxf>
      <fill>
        <patternFill>
          <bgColor rgb="FF32AEB4"/>
        </patternFill>
      </fill>
    </dxf>
    <dxf>
      <fill>
        <patternFill>
          <bgColor rgb="FF32AEB4"/>
        </patternFill>
      </fill>
    </dxf>
    <dxf>
      <fill>
        <patternFill>
          <bgColor rgb="FF32AEB4"/>
        </patternFill>
      </fill>
    </dxf>
    <dxf>
      <fill>
        <patternFill>
          <bgColor rgb="FF32AEB4"/>
        </patternFill>
      </fill>
    </dxf>
    <dxf>
      <fill>
        <patternFill>
          <fgColor auto="1"/>
          <bgColor rgb="FF28CBDC"/>
        </patternFill>
      </fill>
    </dxf>
    <dxf>
      <fill>
        <patternFill>
          <fgColor auto="1"/>
          <bgColor rgb="FF28CBDC"/>
        </patternFill>
      </fill>
    </dxf>
    <dxf>
      <fill>
        <patternFill>
          <fgColor auto="1"/>
          <bgColor rgb="FF28CBDC"/>
        </patternFill>
      </fill>
    </dxf>
    <dxf>
      <fill>
        <patternFill>
          <fgColor auto="1"/>
          <bgColor rgb="FF28CBDC"/>
        </patternFill>
      </fill>
    </dxf>
    <dxf>
      <fill>
        <patternFill>
          <fgColor auto="1"/>
          <bgColor rgb="FF28CBDC"/>
        </patternFill>
      </fill>
    </dxf>
    <dxf>
      <fill>
        <patternFill>
          <fgColor auto="1"/>
          <bgColor rgb="FF28CBDC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99CC"/>
        </patternFill>
      </fill>
    </dxf>
    <dxf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theme="1"/>
      </font>
      <fill>
        <patternFill>
          <bgColor rgb="FF33CCCC"/>
        </patternFill>
      </fill>
    </dxf>
    <dxf>
      <fill>
        <patternFill>
          <bgColor rgb="FF7030A0"/>
        </patternFill>
      </fill>
    </dxf>
    <dxf>
      <fill>
        <patternFill>
          <bgColor rgb="FFFFFF00"/>
        </patternFill>
      </fill>
    </dxf>
    <dxf>
      <fill>
        <patternFill>
          <bgColor rgb="FFFF66CC"/>
        </patternFill>
      </fill>
    </dxf>
    <dxf>
      <fill>
        <patternFill>
          <bgColor rgb="FF66FF33"/>
        </patternFill>
      </fill>
    </dxf>
    <dxf>
      <fill>
        <patternFill>
          <bgColor rgb="FFFF6600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theme="0" tint="-0.34998626667073579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ont>
        <strike val="0"/>
        <color theme="1"/>
      </font>
      <fill>
        <patternFill>
          <bgColor theme="0"/>
        </patternFill>
      </fill>
    </dxf>
    <dxf>
      <fill>
        <patternFill>
          <bgColor rgb="FFFFFF0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FF2D"/>
        </patternFill>
      </fill>
    </dxf>
    <dxf>
      <fill>
        <patternFill>
          <bgColor rgb="FF996633"/>
        </patternFill>
      </fill>
    </dxf>
    <dxf>
      <fill>
        <patternFill>
          <bgColor theme="0" tint="-0.24994659260841701"/>
        </patternFill>
      </fill>
    </dxf>
    <dxf>
      <fill>
        <patternFill>
          <bgColor rgb="FFFF6600"/>
        </patternFill>
      </fill>
    </dxf>
    <dxf>
      <fill>
        <patternFill>
          <bgColor rgb="FFFFFF66"/>
        </patternFill>
      </fill>
    </dxf>
    <dxf>
      <fill>
        <patternFill>
          <bgColor rgb="FF99CC00"/>
        </patternFill>
      </fill>
    </dxf>
    <dxf>
      <fill>
        <patternFill>
          <bgColor rgb="FF00B050"/>
        </patternFill>
      </fill>
    </dxf>
    <dxf>
      <fill>
        <patternFill>
          <bgColor rgb="FF00FFFF"/>
        </patternFill>
      </fill>
    </dxf>
    <dxf>
      <fill>
        <patternFill>
          <bgColor theme="0"/>
        </patternFill>
      </fill>
    </dxf>
    <dxf>
      <fill>
        <patternFill>
          <bgColor rgb="FF7030A0"/>
        </patternFill>
      </fill>
    </dxf>
    <dxf>
      <fill>
        <patternFill>
          <bgColor rgb="FF33CCCC"/>
        </patternFill>
      </fill>
    </dxf>
    <dxf>
      <fill>
        <patternFill>
          <bgColor rgb="FFFF0000"/>
        </patternFill>
      </fill>
    </dxf>
    <dxf>
      <fill>
        <patternFill>
          <bgColor rgb="FFFF66CC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solid">
          <fgColor auto="1"/>
          <bgColor rgb="FF66FF33"/>
        </patternFill>
      </fill>
    </dxf>
    <dxf>
      <fill>
        <patternFill>
          <fgColor rgb="FFFF6900"/>
          <bgColor theme="5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7030A0"/>
        </patternFill>
      </fill>
    </dxf>
    <dxf>
      <fill>
        <patternFill>
          <bgColor theme="9" tint="-0.24994659260841701"/>
        </patternFill>
      </fill>
    </dxf>
    <dxf>
      <fill>
        <patternFill>
          <bgColor rgb="FF92D050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theme="1"/>
      </font>
      <fill>
        <patternFill>
          <bgColor theme="0"/>
        </patternFill>
      </fill>
    </dxf>
    <dxf>
      <fill>
        <patternFill>
          <bgColor theme="2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numFmt numFmtId="2" formatCode="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protection locked="1" hidden="0"/>
    </dxf>
    <dxf>
      <border outline="0">
        <top style="thin">
          <color theme="1"/>
        </top>
      </border>
    </dxf>
    <dxf>
      <protection locked="1" hidden="0"/>
    </dxf>
    <dxf>
      <border outline="0">
        <bottom style="thin">
          <color theme="1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family val="2"/>
        <scheme val="minor"/>
      </font>
      <alignment horizontal="center" vertical="center" textRotation="0" indent="0" justifyLastLine="0" shrinkToFit="0" readingOrder="0"/>
      <protection locked="1" hidden="0"/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strike val="0"/>
        <color theme="1"/>
      </font>
      <fill>
        <patternFill>
          <bgColor theme="0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u val="none"/>
        <color theme="4" tint="-0.24994659260841701"/>
      </font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1" hidden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strike val="0"/>
        <color auto="1"/>
      </font>
    </dxf>
  </dxfs>
  <tableStyles count="2" defaultTableStyle="TableStyleMedium2" defaultPivotStyle="PivotStyleLight16">
    <tableStyle name="Style de tableau 1" pivot="0" count="1" xr9:uid="{C755E893-A646-4B4D-9F69-43B0515A9C52}">
      <tableStyleElement type="wholeTable" dxfId="306"/>
    </tableStyle>
    <tableStyle name="Style de tableau croisé dynamique 1" table="0" count="0" xr9:uid="{5A1CB9BB-AF11-8B4F-B029-FC1EBC5D5627}"/>
  </tableStyles>
  <colors>
    <mruColors>
      <color rgb="FF33CCCC"/>
      <color rgb="FF009999"/>
      <color rgb="FFE4E4E4"/>
      <color rgb="FFFFFFFF"/>
      <color rgb="FF6E8C55"/>
      <color rgb="FF6A3B24"/>
      <color rgb="FF9650A0"/>
      <color rgb="FF844C82"/>
      <color rgb="FF7DB5B5"/>
      <color rgb="FF00A9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microsoft.com/office/2017/06/relationships/rdRichValueStructure" Target="richData/rdrichvaluestructure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onnections" Target="connections.xml"/><Relationship Id="rId29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eetMetadata" Target="metadata.xml"/><Relationship Id="rId28" Type="http://schemas.microsoft.com/office/2022/10/relationships/richValueRel" Target="richData/richValueRel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Relationship Id="rId27" Type="http://schemas.microsoft.com/office/2017/06/relationships/rdRichValue" Target="richData/rdrichvalue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Agripp Holds PE'!A1"/><Relationship Id="rId2" Type="http://schemas.openxmlformats.org/officeDocument/2006/relationships/hyperlink" Target="#'Agripp Holds PU'!A1"/><Relationship Id="rId1" Type="http://schemas.openxmlformats.org/officeDocument/2006/relationships/image" Target="../media/image1.png"/><Relationship Id="rId5" Type="http://schemas.openxmlformats.org/officeDocument/2006/relationships/hyperlink" Target="#'Agripp Woods'!A1"/><Relationship Id="rId4" Type="http://schemas.openxmlformats.org/officeDocument/2006/relationships/hyperlink" Target="#'Agripp Fiberglass Macros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221</xdr:row>
      <xdr:rowOff>0</xdr:rowOff>
    </xdr:from>
    <xdr:to>
      <xdr:col>6</xdr:col>
      <xdr:colOff>304800</xdr:colOff>
      <xdr:row>222</xdr:row>
      <xdr:rowOff>110546</xdr:rowOff>
    </xdr:to>
    <xdr:sp macro="" textlink="">
      <xdr:nvSpPr>
        <xdr:cNvPr id="11268" name="AutoShape 4" descr="Luna 3">
          <a:extLst>
            <a:ext uri="{FF2B5EF4-FFF2-40B4-BE49-F238E27FC236}">
              <a16:creationId xmlns:a16="http://schemas.microsoft.com/office/drawing/2014/main" id="{00000000-0008-0000-0100-0000042C0000}"/>
            </a:ext>
          </a:extLst>
        </xdr:cNvPr>
        <xdr:cNvSpPr>
          <a:spLocks noChangeAspect="1" noChangeArrowheads="1"/>
        </xdr:cNvSpPr>
      </xdr:nvSpPr>
      <xdr:spPr bwMode="auto">
        <a:xfrm>
          <a:off x="6446520" y="849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221</xdr:row>
      <xdr:rowOff>0</xdr:rowOff>
    </xdr:from>
    <xdr:to>
      <xdr:col>6</xdr:col>
      <xdr:colOff>304800</xdr:colOff>
      <xdr:row>222</xdr:row>
      <xdr:rowOff>110546</xdr:rowOff>
    </xdr:to>
    <xdr:sp macro="" textlink="">
      <xdr:nvSpPr>
        <xdr:cNvPr id="11269" name="AutoShape 5" descr="Luna 3">
          <a:extLst>
            <a:ext uri="{FF2B5EF4-FFF2-40B4-BE49-F238E27FC236}">
              <a16:creationId xmlns:a16="http://schemas.microsoft.com/office/drawing/2014/main" id="{00000000-0008-0000-0100-0000052C0000}"/>
            </a:ext>
          </a:extLst>
        </xdr:cNvPr>
        <xdr:cNvSpPr>
          <a:spLocks noChangeAspect="1" noChangeArrowheads="1"/>
        </xdr:cNvSpPr>
      </xdr:nvSpPr>
      <xdr:spPr bwMode="auto">
        <a:xfrm>
          <a:off x="6446520" y="8496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2" name="AutoShape 4" descr="Luna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3" name="AutoShape 5" descr="Luna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649</xdr:row>
      <xdr:rowOff>0</xdr:rowOff>
    </xdr:from>
    <xdr:to>
      <xdr:col>6</xdr:col>
      <xdr:colOff>304800</xdr:colOff>
      <xdr:row>650</xdr:row>
      <xdr:rowOff>110603</xdr:rowOff>
    </xdr:to>
    <xdr:sp macro="" textlink="">
      <xdr:nvSpPr>
        <xdr:cNvPr id="11273" name="AutoShape 9" descr="Blade">
          <a:extLst>
            <a:ext uri="{FF2B5EF4-FFF2-40B4-BE49-F238E27FC236}">
              <a16:creationId xmlns:a16="http://schemas.microsoft.com/office/drawing/2014/main" id="{00000000-0008-0000-0100-0000092C0000}"/>
            </a:ext>
          </a:extLst>
        </xdr:cNvPr>
        <xdr:cNvSpPr>
          <a:spLocks noChangeAspect="1" noChangeArrowheads="1"/>
        </xdr:cNvSpPr>
      </xdr:nvSpPr>
      <xdr:spPr bwMode="auto">
        <a:xfrm>
          <a:off x="6446520" y="662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412</xdr:row>
      <xdr:rowOff>0</xdr:rowOff>
    </xdr:from>
    <xdr:ext cx="304800" cy="302895"/>
    <xdr:sp macro="" textlink="">
      <xdr:nvSpPr>
        <xdr:cNvPr id="4" name="AutoShape 9" descr="Blad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6562725"/>
          <a:ext cx="304800" cy="302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5" name="AutoShape 4" descr="Luna 3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22564725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6" name="AutoShape 5" descr="Luna 3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22564725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306705"/>
    <xdr:sp macro="" textlink="">
      <xdr:nvSpPr>
        <xdr:cNvPr id="7" name="AutoShape 4" descr="Luna 3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22945725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306705"/>
    <xdr:sp macro="" textlink="">
      <xdr:nvSpPr>
        <xdr:cNvPr id="8" name="AutoShape 5" descr="Luna 3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22945725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221</xdr:row>
      <xdr:rowOff>0</xdr:rowOff>
    </xdr:from>
    <xdr:ext cx="304800" cy="306705"/>
    <xdr:sp macro="" textlink="">
      <xdr:nvSpPr>
        <xdr:cNvPr id="9" name="AutoShape 4" descr="Luna 3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2274570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221</xdr:row>
      <xdr:rowOff>0</xdr:rowOff>
    </xdr:from>
    <xdr:ext cx="304800" cy="306705"/>
    <xdr:sp macro="" textlink="">
      <xdr:nvSpPr>
        <xdr:cNvPr id="10" name="AutoShape 5" descr="Luna 3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2274570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223</xdr:row>
      <xdr:rowOff>0</xdr:rowOff>
    </xdr:from>
    <xdr:ext cx="304800" cy="306705"/>
    <xdr:sp macro="" textlink="">
      <xdr:nvSpPr>
        <xdr:cNvPr id="11" name="AutoShape 4" descr="Luna 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2312670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223</xdr:row>
      <xdr:rowOff>0</xdr:rowOff>
    </xdr:from>
    <xdr:ext cx="304800" cy="306705"/>
    <xdr:sp macro="" textlink="">
      <xdr:nvSpPr>
        <xdr:cNvPr id="12" name="AutoShape 5" descr="Luna 3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6467475" y="2312670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297815"/>
    <xdr:sp macro="" textlink="">
      <xdr:nvSpPr>
        <xdr:cNvPr id="13" name="AutoShape 4" descr="Luna 3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297815"/>
    <xdr:sp macro="" textlink="">
      <xdr:nvSpPr>
        <xdr:cNvPr id="14" name="AutoShape 5" descr="Luna 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15" name="AutoShape 4" descr="Luna 3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16" name="AutoShape 5" descr="Luna 3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7" name="AutoShape 4" descr="Luna 3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8" name="AutoShape 5" descr="Luna 3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19" name="AutoShape 4" descr="Luna 3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20" name="AutoShape 5" descr="Luna 3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306705"/>
    <xdr:sp macro="" textlink="">
      <xdr:nvSpPr>
        <xdr:cNvPr id="21" name="AutoShape 4" descr="Luna 3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306705"/>
    <xdr:sp macro="" textlink="">
      <xdr:nvSpPr>
        <xdr:cNvPr id="22" name="AutoShape 5" descr="Luna 3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222</xdr:row>
      <xdr:rowOff>0</xdr:rowOff>
    </xdr:from>
    <xdr:ext cx="304800" cy="306705"/>
    <xdr:sp macro="" textlink="">
      <xdr:nvSpPr>
        <xdr:cNvPr id="23" name="AutoShape 4" descr="Luna 3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222</xdr:row>
      <xdr:rowOff>0</xdr:rowOff>
    </xdr:from>
    <xdr:ext cx="304800" cy="306705"/>
    <xdr:sp macro="" textlink="">
      <xdr:nvSpPr>
        <xdr:cNvPr id="24" name="AutoShape 5" descr="Luna 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297815"/>
    <xdr:sp macro="" textlink="">
      <xdr:nvSpPr>
        <xdr:cNvPr id="25" name="AutoShape 4" descr="Luna 3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297815"/>
    <xdr:sp macro="" textlink="">
      <xdr:nvSpPr>
        <xdr:cNvPr id="26" name="AutoShape 5" descr="Luna 3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27" name="AutoShape 4" descr="Luna 3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28" name="AutoShape 5" descr="Luna 3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29" name="AutoShape 4" descr="Luna 3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30" name="AutoShape 5" descr="Luna 3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31" name="AutoShape 4" descr="Luna 3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32" name="AutoShape 5" descr="Luna 3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33" name="AutoShape 4" descr="Luna 3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34" name="AutoShape 5" descr="Luna 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221</xdr:row>
      <xdr:rowOff>0</xdr:rowOff>
    </xdr:from>
    <xdr:ext cx="304800" cy="306705"/>
    <xdr:sp macro="" textlink="">
      <xdr:nvSpPr>
        <xdr:cNvPr id="35" name="AutoShape 4" descr="Luna 3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221</xdr:row>
      <xdr:rowOff>0</xdr:rowOff>
    </xdr:from>
    <xdr:ext cx="304800" cy="306705"/>
    <xdr:sp macro="" textlink="">
      <xdr:nvSpPr>
        <xdr:cNvPr id="36" name="AutoShape 5" descr="Luna 3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297815"/>
    <xdr:sp macro="" textlink="">
      <xdr:nvSpPr>
        <xdr:cNvPr id="37" name="AutoShape 4" descr="Luna 3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297815"/>
    <xdr:sp macro="" textlink="">
      <xdr:nvSpPr>
        <xdr:cNvPr id="38" name="AutoShape 5" descr="Luna 3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39" name="AutoShape 4" descr="Luna 3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40" name="AutoShape 5" descr="Luna 3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41" name="AutoShape 4" descr="Luna 3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42" name="AutoShape 5" descr="Luna 3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43" name="AutoShape 4" descr="Luna 3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44" name="AutoShape 5" descr="Luna 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45" name="AutoShape 4" descr="Luna 3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46" name="AutoShape 5" descr="Luna 3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306705"/>
    <xdr:sp macro="" textlink="">
      <xdr:nvSpPr>
        <xdr:cNvPr id="47" name="AutoShape 4" descr="Luna 3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306705"/>
    <xdr:sp macro="" textlink="">
      <xdr:nvSpPr>
        <xdr:cNvPr id="48" name="AutoShape 5" descr="Luna 3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297815"/>
    <xdr:sp macro="" textlink="">
      <xdr:nvSpPr>
        <xdr:cNvPr id="49" name="AutoShape 4" descr="Luna 3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297815"/>
    <xdr:sp macro="" textlink="">
      <xdr:nvSpPr>
        <xdr:cNvPr id="50" name="AutoShape 5" descr="Luna 3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51" name="AutoShape 4" descr="Luna 3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52" name="AutoShape 5" descr="Luna 3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53" name="AutoShape 4" descr="Luna 3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54" name="AutoShape 5" descr="Luna 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55" name="AutoShape 4" descr="Luna 3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56" name="AutoShape 5" descr="Luna 3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57" name="AutoShape 4" descr="Luna 3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58" name="AutoShape 5" descr="Luna 3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306705"/>
    <xdr:sp macro="" textlink="">
      <xdr:nvSpPr>
        <xdr:cNvPr id="59" name="AutoShape 4" descr="Luna 3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220</xdr:row>
      <xdr:rowOff>0</xdr:rowOff>
    </xdr:from>
    <xdr:ext cx="304800" cy="306705"/>
    <xdr:sp macro="" textlink="">
      <xdr:nvSpPr>
        <xdr:cNvPr id="60" name="AutoShape 5" descr="Luna 3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297815"/>
    <xdr:sp macro="" textlink="">
      <xdr:nvSpPr>
        <xdr:cNvPr id="61" name="AutoShape 4" descr="Luna 3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297815"/>
    <xdr:sp macro="" textlink="">
      <xdr:nvSpPr>
        <xdr:cNvPr id="62" name="AutoShape 5" descr="Luna 3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63" name="AutoShape 4" descr="Luna 3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264" name="AutoShape 5" descr="Luna 3">
          <a:extLst>
            <a:ext uri="{FF2B5EF4-FFF2-40B4-BE49-F238E27FC236}">
              <a16:creationId xmlns:a16="http://schemas.microsoft.com/office/drawing/2014/main" id="{00000000-0008-0000-0100-000000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265" name="AutoShape 4" descr="Luna 3">
          <a:extLst>
            <a:ext uri="{FF2B5EF4-FFF2-40B4-BE49-F238E27FC236}">
              <a16:creationId xmlns:a16="http://schemas.microsoft.com/office/drawing/2014/main" id="{00000000-0008-0000-0100-000001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266" name="AutoShape 5" descr="Luna 3">
          <a:extLst>
            <a:ext uri="{FF2B5EF4-FFF2-40B4-BE49-F238E27FC236}">
              <a16:creationId xmlns:a16="http://schemas.microsoft.com/office/drawing/2014/main" id="{00000000-0008-0000-0100-000002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267" name="AutoShape 4" descr="Luna 3">
          <a:extLst>
            <a:ext uri="{FF2B5EF4-FFF2-40B4-BE49-F238E27FC236}">
              <a16:creationId xmlns:a16="http://schemas.microsoft.com/office/drawing/2014/main" id="{00000000-0008-0000-0100-000003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270" name="AutoShape 5" descr="Luna 3">
          <a:extLst>
            <a:ext uri="{FF2B5EF4-FFF2-40B4-BE49-F238E27FC236}">
              <a16:creationId xmlns:a16="http://schemas.microsoft.com/office/drawing/2014/main" id="{00000000-0008-0000-0100-000006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1271" name="AutoShape 4" descr="Luna 3">
          <a:extLst>
            <a:ext uri="{FF2B5EF4-FFF2-40B4-BE49-F238E27FC236}">
              <a16:creationId xmlns:a16="http://schemas.microsoft.com/office/drawing/2014/main" id="{00000000-0008-0000-0100-000007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1272" name="AutoShape 5" descr="Luna 3">
          <a:extLst>
            <a:ext uri="{FF2B5EF4-FFF2-40B4-BE49-F238E27FC236}">
              <a16:creationId xmlns:a16="http://schemas.microsoft.com/office/drawing/2014/main" id="{00000000-0008-0000-0100-000008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11274" name="AutoShape 4" descr="Luna 3">
          <a:extLst>
            <a:ext uri="{FF2B5EF4-FFF2-40B4-BE49-F238E27FC236}">
              <a16:creationId xmlns:a16="http://schemas.microsoft.com/office/drawing/2014/main" id="{00000000-0008-0000-0100-00000A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11275" name="AutoShape 5" descr="Luna 3">
          <a:extLst>
            <a:ext uri="{FF2B5EF4-FFF2-40B4-BE49-F238E27FC236}">
              <a16:creationId xmlns:a16="http://schemas.microsoft.com/office/drawing/2014/main" id="{00000000-0008-0000-0100-00000B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297815"/>
    <xdr:sp macro="" textlink="">
      <xdr:nvSpPr>
        <xdr:cNvPr id="11276" name="AutoShape 4" descr="Luna 3">
          <a:extLst>
            <a:ext uri="{FF2B5EF4-FFF2-40B4-BE49-F238E27FC236}">
              <a16:creationId xmlns:a16="http://schemas.microsoft.com/office/drawing/2014/main" id="{00000000-0008-0000-0100-00000C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297815"/>
    <xdr:sp macro="" textlink="">
      <xdr:nvSpPr>
        <xdr:cNvPr id="11277" name="AutoShape 5" descr="Luna 3">
          <a:extLst>
            <a:ext uri="{FF2B5EF4-FFF2-40B4-BE49-F238E27FC236}">
              <a16:creationId xmlns:a16="http://schemas.microsoft.com/office/drawing/2014/main" id="{00000000-0008-0000-0100-00000D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278" name="AutoShape 4" descr="Luna 3">
          <a:extLst>
            <a:ext uri="{FF2B5EF4-FFF2-40B4-BE49-F238E27FC236}">
              <a16:creationId xmlns:a16="http://schemas.microsoft.com/office/drawing/2014/main" id="{00000000-0008-0000-0100-00000E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279" name="AutoShape 5" descr="Luna 3">
          <a:extLst>
            <a:ext uri="{FF2B5EF4-FFF2-40B4-BE49-F238E27FC236}">
              <a16:creationId xmlns:a16="http://schemas.microsoft.com/office/drawing/2014/main" id="{00000000-0008-0000-0100-00000F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280" name="AutoShape 4" descr="Luna 3">
          <a:extLst>
            <a:ext uri="{FF2B5EF4-FFF2-40B4-BE49-F238E27FC236}">
              <a16:creationId xmlns:a16="http://schemas.microsoft.com/office/drawing/2014/main" id="{00000000-0008-0000-0100-000010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281" name="AutoShape 5" descr="Luna 3">
          <a:extLst>
            <a:ext uri="{FF2B5EF4-FFF2-40B4-BE49-F238E27FC236}">
              <a16:creationId xmlns:a16="http://schemas.microsoft.com/office/drawing/2014/main" id="{00000000-0008-0000-0100-000011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282" name="AutoShape 4" descr="Luna 3">
          <a:extLst>
            <a:ext uri="{FF2B5EF4-FFF2-40B4-BE49-F238E27FC236}">
              <a16:creationId xmlns:a16="http://schemas.microsoft.com/office/drawing/2014/main" id="{00000000-0008-0000-0100-000012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283" name="AutoShape 5" descr="Luna 3">
          <a:extLst>
            <a:ext uri="{FF2B5EF4-FFF2-40B4-BE49-F238E27FC236}">
              <a16:creationId xmlns:a16="http://schemas.microsoft.com/office/drawing/2014/main" id="{00000000-0008-0000-0100-000013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284" name="AutoShape 4" descr="Luna 3">
          <a:extLst>
            <a:ext uri="{FF2B5EF4-FFF2-40B4-BE49-F238E27FC236}">
              <a16:creationId xmlns:a16="http://schemas.microsoft.com/office/drawing/2014/main" id="{00000000-0008-0000-0100-000014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285" name="AutoShape 5" descr="Luna 3">
          <a:extLst>
            <a:ext uri="{FF2B5EF4-FFF2-40B4-BE49-F238E27FC236}">
              <a16:creationId xmlns:a16="http://schemas.microsoft.com/office/drawing/2014/main" id="{00000000-0008-0000-0100-000015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11286" name="AutoShape 4" descr="Luna 3">
          <a:extLst>
            <a:ext uri="{FF2B5EF4-FFF2-40B4-BE49-F238E27FC236}">
              <a16:creationId xmlns:a16="http://schemas.microsoft.com/office/drawing/2014/main" id="{00000000-0008-0000-0100-000016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11287" name="AutoShape 5" descr="Luna 3">
          <a:extLst>
            <a:ext uri="{FF2B5EF4-FFF2-40B4-BE49-F238E27FC236}">
              <a16:creationId xmlns:a16="http://schemas.microsoft.com/office/drawing/2014/main" id="{00000000-0008-0000-0100-000017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297815"/>
    <xdr:sp macro="" textlink="">
      <xdr:nvSpPr>
        <xdr:cNvPr id="11288" name="AutoShape 4" descr="Luna 3">
          <a:extLst>
            <a:ext uri="{FF2B5EF4-FFF2-40B4-BE49-F238E27FC236}">
              <a16:creationId xmlns:a16="http://schemas.microsoft.com/office/drawing/2014/main" id="{00000000-0008-0000-0100-000018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297815"/>
    <xdr:sp macro="" textlink="">
      <xdr:nvSpPr>
        <xdr:cNvPr id="11289" name="AutoShape 5" descr="Luna 3">
          <a:extLst>
            <a:ext uri="{FF2B5EF4-FFF2-40B4-BE49-F238E27FC236}">
              <a16:creationId xmlns:a16="http://schemas.microsoft.com/office/drawing/2014/main" id="{00000000-0008-0000-0100-000019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290" name="AutoShape 4" descr="Luna 3">
          <a:extLst>
            <a:ext uri="{FF2B5EF4-FFF2-40B4-BE49-F238E27FC236}">
              <a16:creationId xmlns:a16="http://schemas.microsoft.com/office/drawing/2014/main" id="{00000000-0008-0000-0100-00001A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291" name="AutoShape 5" descr="Luna 3">
          <a:extLst>
            <a:ext uri="{FF2B5EF4-FFF2-40B4-BE49-F238E27FC236}">
              <a16:creationId xmlns:a16="http://schemas.microsoft.com/office/drawing/2014/main" id="{00000000-0008-0000-0100-00001B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292" name="AutoShape 4" descr="Luna 3">
          <a:extLst>
            <a:ext uri="{FF2B5EF4-FFF2-40B4-BE49-F238E27FC236}">
              <a16:creationId xmlns:a16="http://schemas.microsoft.com/office/drawing/2014/main" id="{00000000-0008-0000-0100-00001C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293" name="AutoShape 5" descr="Luna 3">
          <a:extLst>
            <a:ext uri="{FF2B5EF4-FFF2-40B4-BE49-F238E27FC236}">
              <a16:creationId xmlns:a16="http://schemas.microsoft.com/office/drawing/2014/main" id="{00000000-0008-0000-0100-00001D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294" name="AutoShape 4" descr="Luna 3">
          <a:extLst>
            <a:ext uri="{FF2B5EF4-FFF2-40B4-BE49-F238E27FC236}">
              <a16:creationId xmlns:a16="http://schemas.microsoft.com/office/drawing/2014/main" id="{00000000-0008-0000-0100-00001E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295" name="AutoShape 5" descr="Luna 3">
          <a:extLst>
            <a:ext uri="{FF2B5EF4-FFF2-40B4-BE49-F238E27FC236}">
              <a16:creationId xmlns:a16="http://schemas.microsoft.com/office/drawing/2014/main" id="{00000000-0008-0000-0100-00001F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296" name="AutoShape 4" descr="Luna 3">
          <a:extLst>
            <a:ext uri="{FF2B5EF4-FFF2-40B4-BE49-F238E27FC236}">
              <a16:creationId xmlns:a16="http://schemas.microsoft.com/office/drawing/2014/main" id="{00000000-0008-0000-0100-000020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297" name="AutoShape 5" descr="Luna 3">
          <a:extLst>
            <a:ext uri="{FF2B5EF4-FFF2-40B4-BE49-F238E27FC236}">
              <a16:creationId xmlns:a16="http://schemas.microsoft.com/office/drawing/2014/main" id="{00000000-0008-0000-0100-000021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1298" name="AutoShape 4" descr="Luna 3">
          <a:extLst>
            <a:ext uri="{FF2B5EF4-FFF2-40B4-BE49-F238E27FC236}">
              <a16:creationId xmlns:a16="http://schemas.microsoft.com/office/drawing/2014/main" id="{00000000-0008-0000-0100-000022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1299" name="AutoShape 5" descr="Luna 3">
          <a:extLst>
            <a:ext uri="{FF2B5EF4-FFF2-40B4-BE49-F238E27FC236}">
              <a16:creationId xmlns:a16="http://schemas.microsoft.com/office/drawing/2014/main" id="{00000000-0008-0000-0100-000023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297815"/>
    <xdr:sp macro="" textlink="">
      <xdr:nvSpPr>
        <xdr:cNvPr id="11300" name="AutoShape 4" descr="Luna 3">
          <a:extLst>
            <a:ext uri="{FF2B5EF4-FFF2-40B4-BE49-F238E27FC236}">
              <a16:creationId xmlns:a16="http://schemas.microsoft.com/office/drawing/2014/main" id="{00000000-0008-0000-0100-000024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297815"/>
    <xdr:sp macro="" textlink="">
      <xdr:nvSpPr>
        <xdr:cNvPr id="11301" name="AutoShape 5" descr="Luna 3">
          <a:extLst>
            <a:ext uri="{FF2B5EF4-FFF2-40B4-BE49-F238E27FC236}">
              <a16:creationId xmlns:a16="http://schemas.microsoft.com/office/drawing/2014/main" id="{00000000-0008-0000-0100-000025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302" name="AutoShape 4" descr="Luna 3">
          <a:extLst>
            <a:ext uri="{FF2B5EF4-FFF2-40B4-BE49-F238E27FC236}">
              <a16:creationId xmlns:a16="http://schemas.microsoft.com/office/drawing/2014/main" id="{00000000-0008-0000-0100-000026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303" name="AutoShape 5" descr="Luna 3">
          <a:extLst>
            <a:ext uri="{FF2B5EF4-FFF2-40B4-BE49-F238E27FC236}">
              <a16:creationId xmlns:a16="http://schemas.microsoft.com/office/drawing/2014/main" id="{00000000-0008-0000-0100-000027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04" name="AutoShape 4" descr="Luna 3">
          <a:extLst>
            <a:ext uri="{FF2B5EF4-FFF2-40B4-BE49-F238E27FC236}">
              <a16:creationId xmlns:a16="http://schemas.microsoft.com/office/drawing/2014/main" id="{00000000-0008-0000-0100-000028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05" name="AutoShape 5" descr="Luna 3">
          <a:extLst>
            <a:ext uri="{FF2B5EF4-FFF2-40B4-BE49-F238E27FC236}">
              <a16:creationId xmlns:a16="http://schemas.microsoft.com/office/drawing/2014/main" id="{00000000-0008-0000-0100-000029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306" name="AutoShape 4" descr="Luna 3">
          <a:extLst>
            <a:ext uri="{FF2B5EF4-FFF2-40B4-BE49-F238E27FC236}">
              <a16:creationId xmlns:a16="http://schemas.microsoft.com/office/drawing/2014/main" id="{00000000-0008-0000-0100-00002A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307" name="AutoShape 5" descr="Luna 3">
          <a:extLst>
            <a:ext uri="{FF2B5EF4-FFF2-40B4-BE49-F238E27FC236}">
              <a16:creationId xmlns:a16="http://schemas.microsoft.com/office/drawing/2014/main" id="{00000000-0008-0000-0100-00002B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1308" name="AutoShape 4" descr="Luna 3">
          <a:extLst>
            <a:ext uri="{FF2B5EF4-FFF2-40B4-BE49-F238E27FC236}">
              <a16:creationId xmlns:a16="http://schemas.microsoft.com/office/drawing/2014/main" id="{00000000-0008-0000-0100-00002C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1309" name="AutoShape 5" descr="Luna 3">
          <a:extLst>
            <a:ext uri="{FF2B5EF4-FFF2-40B4-BE49-F238E27FC236}">
              <a16:creationId xmlns:a16="http://schemas.microsoft.com/office/drawing/2014/main" id="{00000000-0008-0000-0100-00002D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11310" name="AutoShape 4" descr="Luna 3">
          <a:extLst>
            <a:ext uri="{FF2B5EF4-FFF2-40B4-BE49-F238E27FC236}">
              <a16:creationId xmlns:a16="http://schemas.microsoft.com/office/drawing/2014/main" id="{00000000-0008-0000-0100-00002E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219</xdr:row>
      <xdr:rowOff>0</xdr:rowOff>
    </xdr:from>
    <xdr:ext cx="304800" cy="306705"/>
    <xdr:sp macro="" textlink="">
      <xdr:nvSpPr>
        <xdr:cNvPr id="11311" name="AutoShape 5" descr="Luna 3">
          <a:extLst>
            <a:ext uri="{FF2B5EF4-FFF2-40B4-BE49-F238E27FC236}">
              <a16:creationId xmlns:a16="http://schemas.microsoft.com/office/drawing/2014/main" id="{00000000-0008-0000-0100-00002F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297815"/>
    <xdr:sp macro="" textlink="">
      <xdr:nvSpPr>
        <xdr:cNvPr id="11312" name="AutoShape 4" descr="Luna 3">
          <a:extLst>
            <a:ext uri="{FF2B5EF4-FFF2-40B4-BE49-F238E27FC236}">
              <a16:creationId xmlns:a16="http://schemas.microsoft.com/office/drawing/2014/main" id="{00000000-0008-0000-0100-000030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297815"/>
    <xdr:sp macro="" textlink="">
      <xdr:nvSpPr>
        <xdr:cNvPr id="11313" name="AutoShape 5" descr="Luna 3">
          <a:extLst>
            <a:ext uri="{FF2B5EF4-FFF2-40B4-BE49-F238E27FC236}">
              <a16:creationId xmlns:a16="http://schemas.microsoft.com/office/drawing/2014/main" id="{00000000-0008-0000-0100-000031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14" name="AutoShape 4" descr="Luna 3">
          <a:extLst>
            <a:ext uri="{FF2B5EF4-FFF2-40B4-BE49-F238E27FC236}">
              <a16:creationId xmlns:a16="http://schemas.microsoft.com/office/drawing/2014/main" id="{00000000-0008-0000-0100-000032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15" name="AutoShape 5" descr="Luna 3">
          <a:extLst>
            <a:ext uri="{FF2B5EF4-FFF2-40B4-BE49-F238E27FC236}">
              <a16:creationId xmlns:a16="http://schemas.microsoft.com/office/drawing/2014/main" id="{00000000-0008-0000-0100-000033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16" name="AutoShape 4" descr="Luna 3">
          <a:extLst>
            <a:ext uri="{FF2B5EF4-FFF2-40B4-BE49-F238E27FC236}">
              <a16:creationId xmlns:a16="http://schemas.microsoft.com/office/drawing/2014/main" id="{00000000-0008-0000-0100-000034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17" name="AutoShape 5" descr="Luna 3">
          <a:extLst>
            <a:ext uri="{FF2B5EF4-FFF2-40B4-BE49-F238E27FC236}">
              <a16:creationId xmlns:a16="http://schemas.microsoft.com/office/drawing/2014/main" id="{00000000-0008-0000-0100-000035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318" name="AutoShape 4" descr="Luna 3">
          <a:extLst>
            <a:ext uri="{FF2B5EF4-FFF2-40B4-BE49-F238E27FC236}">
              <a16:creationId xmlns:a16="http://schemas.microsoft.com/office/drawing/2014/main" id="{00000000-0008-0000-0100-000036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319" name="AutoShape 5" descr="Luna 3">
          <a:extLst>
            <a:ext uri="{FF2B5EF4-FFF2-40B4-BE49-F238E27FC236}">
              <a16:creationId xmlns:a16="http://schemas.microsoft.com/office/drawing/2014/main" id="{00000000-0008-0000-0100-000037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320" name="AutoShape 4" descr="Luna 3">
          <a:extLst>
            <a:ext uri="{FF2B5EF4-FFF2-40B4-BE49-F238E27FC236}">
              <a16:creationId xmlns:a16="http://schemas.microsoft.com/office/drawing/2014/main" id="{00000000-0008-0000-0100-000038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321" name="AutoShape 5" descr="Luna 3">
          <a:extLst>
            <a:ext uri="{FF2B5EF4-FFF2-40B4-BE49-F238E27FC236}">
              <a16:creationId xmlns:a16="http://schemas.microsoft.com/office/drawing/2014/main" id="{00000000-0008-0000-0100-000039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11322" name="AutoShape 4" descr="Luna 3">
          <a:extLst>
            <a:ext uri="{FF2B5EF4-FFF2-40B4-BE49-F238E27FC236}">
              <a16:creationId xmlns:a16="http://schemas.microsoft.com/office/drawing/2014/main" id="{00000000-0008-0000-0100-00003A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218</xdr:row>
      <xdr:rowOff>0</xdr:rowOff>
    </xdr:from>
    <xdr:ext cx="304800" cy="306705"/>
    <xdr:sp macro="" textlink="">
      <xdr:nvSpPr>
        <xdr:cNvPr id="11323" name="AutoShape 5" descr="Luna 3">
          <a:extLst>
            <a:ext uri="{FF2B5EF4-FFF2-40B4-BE49-F238E27FC236}">
              <a16:creationId xmlns:a16="http://schemas.microsoft.com/office/drawing/2014/main" id="{00000000-0008-0000-0100-00003B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297815"/>
    <xdr:sp macro="" textlink="">
      <xdr:nvSpPr>
        <xdr:cNvPr id="11324" name="AutoShape 4" descr="Luna 3">
          <a:extLst>
            <a:ext uri="{FF2B5EF4-FFF2-40B4-BE49-F238E27FC236}">
              <a16:creationId xmlns:a16="http://schemas.microsoft.com/office/drawing/2014/main" id="{00000000-0008-0000-0100-00003C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297815"/>
    <xdr:sp macro="" textlink="">
      <xdr:nvSpPr>
        <xdr:cNvPr id="11325" name="AutoShape 5" descr="Luna 3">
          <a:extLst>
            <a:ext uri="{FF2B5EF4-FFF2-40B4-BE49-F238E27FC236}">
              <a16:creationId xmlns:a16="http://schemas.microsoft.com/office/drawing/2014/main" id="{00000000-0008-0000-0100-00003D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26" name="AutoShape 4" descr="Luna 3">
          <a:extLst>
            <a:ext uri="{FF2B5EF4-FFF2-40B4-BE49-F238E27FC236}">
              <a16:creationId xmlns:a16="http://schemas.microsoft.com/office/drawing/2014/main" id="{00000000-0008-0000-0100-00003E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27" name="AutoShape 5" descr="Luna 3">
          <a:extLst>
            <a:ext uri="{FF2B5EF4-FFF2-40B4-BE49-F238E27FC236}">
              <a16:creationId xmlns:a16="http://schemas.microsoft.com/office/drawing/2014/main" id="{00000000-0008-0000-0100-00003F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28" name="AutoShape 4" descr="Luna 3">
          <a:extLst>
            <a:ext uri="{FF2B5EF4-FFF2-40B4-BE49-F238E27FC236}">
              <a16:creationId xmlns:a16="http://schemas.microsoft.com/office/drawing/2014/main" id="{00000000-0008-0000-0100-000040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29" name="AutoShape 5" descr="Luna 3">
          <a:extLst>
            <a:ext uri="{FF2B5EF4-FFF2-40B4-BE49-F238E27FC236}">
              <a16:creationId xmlns:a16="http://schemas.microsoft.com/office/drawing/2014/main" id="{00000000-0008-0000-0100-000041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30" name="AutoShape 4" descr="Luna 3">
          <a:extLst>
            <a:ext uri="{FF2B5EF4-FFF2-40B4-BE49-F238E27FC236}">
              <a16:creationId xmlns:a16="http://schemas.microsoft.com/office/drawing/2014/main" id="{00000000-0008-0000-0100-000042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31" name="AutoShape 5" descr="Luna 3">
          <a:extLst>
            <a:ext uri="{FF2B5EF4-FFF2-40B4-BE49-F238E27FC236}">
              <a16:creationId xmlns:a16="http://schemas.microsoft.com/office/drawing/2014/main" id="{00000000-0008-0000-0100-000043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332" name="AutoShape 4" descr="Luna 3">
          <a:extLst>
            <a:ext uri="{FF2B5EF4-FFF2-40B4-BE49-F238E27FC236}">
              <a16:creationId xmlns:a16="http://schemas.microsoft.com/office/drawing/2014/main" id="{00000000-0008-0000-0100-000044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333" name="AutoShape 5" descr="Luna 3">
          <a:extLst>
            <a:ext uri="{FF2B5EF4-FFF2-40B4-BE49-F238E27FC236}">
              <a16:creationId xmlns:a16="http://schemas.microsoft.com/office/drawing/2014/main" id="{00000000-0008-0000-0100-000045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1334" name="AutoShape 4" descr="Luna 3">
          <a:extLst>
            <a:ext uri="{FF2B5EF4-FFF2-40B4-BE49-F238E27FC236}">
              <a16:creationId xmlns:a16="http://schemas.microsoft.com/office/drawing/2014/main" id="{00000000-0008-0000-0100-000046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217</xdr:row>
      <xdr:rowOff>0</xdr:rowOff>
    </xdr:from>
    <xdr:ext cx="304800" cy="306705"/>
    <xdr:sp macro="" textlink="">
      <xdr:nvSpPr>
        <xdr:cNvPr id="11335" name="AutoShape 5" descr="Luna 3">
          <a:extLst>
            <a:ext uri="{FF2B5EF4-FFF2-40B4-BE49-F238E27FC236}">
              <a16:creationId xmlns:a16="http://schemas.microsoft.com/office/drawing/2014/main" id="{00000000-0008-0000-0100-000047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297815"/>
    <xdr:sp macro="" textlink="">
      <xdr:nvSpPr>
        <xdr:cNvPr id="11336" name="AutoShape 4" descr="Luna 3">
          <a:extLst>
            <a:ext uri="{FF2B5EF4-FFF2-40B4-BE49-F238E27FC236}">
              <a16:creationId xmlns:a16="http://schemas.microsoft.com/office/drawing/2014/main" id="{00000000-0008-0000-0100-000048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297815"/>
    <xdr:sp macro="" textlink="">
      <xdr:nvSpPr>
        <xdr:cNvPr id="11337" name="AutoShape 5" descr="Luna 3">
          <a:extLst>
            <a:ext uri="{FF2B5EF4-FFF2-40B4-BE49-F238E27FC236}">
              <a16:creationId xmlns:a16="http://schemas.microsoft.com/office/drawing/2014/main" id="{00000000-0008-0000-0100-000049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38" name="AutoShape 4" descr="Luna 3">
          <a:extLst>
            <a:ext uri="{FF2B5EF4-FFF2-40B4-BE49-F238E27FC236}">
              <a16:creationId xmlns:a16="http://schemas.microsoft.com/office/drawing/2014/main" id="{00000000-0008-0000-0100-00004A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39" name="AutoShape 5" descr="Luna 3">
          <a:extLst>
            <a:ext uri="{FF2B5EF4-FFF2-40B4-BE49-F238E27FC236}">
              <a16:creationId xmlns:a16="http://schemas.microsoft.com/office/drawing/2014/main" id="{00000000-0008-0000-0100-00004B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40" name="AutoShape 4" descr="Luna 3">
          <a:extLst>
            <a:ext uri="{FF2B5EF4-FFF2-40B4-BE49-F238E27FC236}">
              <a16:creationId xmlns:a16="http://schemas.microsoft.com/office/drawing/2014/main" id="{00000000-0008-0000-0100-00004C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41" name="AutoShape 5" descr="Luna 3">
          <a:extLst>
            <a:ext uri="{FF2B5EF4-FFF2-40B4-BE49-F238E27FC236}">
              <a16:creationId xmlns:a16="http://schemas.microsoft.com/office/drawing/2014/main" id="{00000000-0008-0000-0100-00004D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42" name="AutoShape 4" descr="Luna 3">
          <a:extLst>
            <a:ext uri="{FF2B5EF4-FFF2-40B4-BE49-F238E27FC236}">
              <a16:creationId xmlns:a16="http://schemas.microsoft.com/office/drawing/2014/main" id="{00000000-0008-0000-0100-00004E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43" name="AutoShape 5" descr="Luna 3">
          <a:extLst>
            <a:ext uri="{FF2B5EF4-FFF2-40B4-BE49-F238E27FC236}">
              <a16:creationId xmlns:a16="http://schemas.microsoft.com/office/drawing/2014/main" id="{00000000-0008-0000-0100-00004F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44" name="AutoShape 4" descr="Luna 3">
          <a:extLst>
            <a:ext uri="{FF2B5EF4-FFF2-40B4-BE49-F238E27FC236}">
              <a16:creationId xmlns:a16="http://schemas.microsoft.com/office/drawing/2014/main" id="{00000000-0008-0000-0100-000050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45" name="AutoShape 5" descr="Luna 3">
          <a:extLst>
            <a:ext uri="{FF2B5EF4-FFF2-40B4-BE49-F238E27FC236}">
              <a16:creationId xmlns:a16="http://schemas.microsoft.com/office/drawing/2014/main" id="{00000000-0008-0000-0100-000051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346" name="AutoShape 4" descr="Luna 3">
          <a:extLst>
            <a:ext uri="{FF2B5EF4-FFF2-40B4-BE49-F238E27FC236}">
              <a16:creationId xmlns:a16="http://schemas.microsoft.com/office/drawing/2014/main" id="{00000000-0008-0000-0100-000052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347" name="AutoShape 5" descr="Luna 3">
          <a:extLst>
            <a:ext uri="{FF2B5EF4-FFF2-40B4-BE49-F238E27FC236}">
              <a16:creationId xmlns:a16="http://schemas.microsoft.com/office/drawing/2014/main" id="{00000000-0008-0000-0100-000053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297815"/>
    <xdr:sp macro="" textlink="">
      <xdr:nvSpPr>
        <xdr:cNvPr id="11348" name="AutoShape 4" descr="Luna 3">
          <a:extLst>
            <a:ext uri="{FF2B5EF4-FFF2-40B4-BE49-F238E27FC236}">
              <a16:creationId xmlns:a16="http://schemas.microsoft.com/office/drawing/2014/main" id="{00000000-0008-0000-0100-000054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297815"/>
    <xdr:sp macro="" textlink="">
      <xdr:nvSpPr>
        <xdr:cNvPr id="11349" name="AutoShape 5" descr="Luna 3">
          <a:extLst>
            <a:ext uri="{FF2B5EF4-FFF2-40B4-BE49-F238E27FC236}">
              <a16:creationId xmlns:a16="http://schemas.microsoft.com/office/drawing/2014/main" id="{00000000-0008-0000-0100-000055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50" name="AutoShape 4" descr="Luna 3">
          <a:extLst>
            <a:ext uri="{FF2B5EF4-FFF2-40B4-BE49-F238E27FC236}">
              <a16:creationId xmlns:a16="http://schemas.microsoft.com/office/drawing/2014/main" id="{00000000-0008-0000-0100-000056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51" name="AutoShape 5" descr="Luna 3">
          <a:extLst>
            <a:ext uri="{FF2B5EF4-FFF2-40B4-BE49-F238E27FC236}">
              <a16:creationId xmlns:a16="http://schemas.microsoft.com/office/drawing/2014/main" id="{00000000-0008-0000-0100-000057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52" name="AutoShape 4" descr="Luna 3">
          <a:extLst>
            <a:ext uri="{FF2B5EF4-FFF2-40B4-BE49-F238E27FC236}">
              <a16:creationId xmlns:a16="http://schemas.microsoft.com/office/drawing/2014/main" id="{00000000-0008-0000-0100-000058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53" name="AutoShape 5" descr="Luna 3">
          <a:extLst>
            <a:ext uri="{FF2B5EF4-FFF2-40B4-BE49-F238E27FC236}">
              <a16:creationId xmlns:a16="http://schemas.microsoft.com/office/drawing/2014/main" id="{00000000-0008-0000-0100-000059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54" name="AutoShape 4" descr="Luna 3">
          <a:extLst>
            <a:ext uri="{FF2B5EF4-FFF2-40B4-BE49-F238E27FC236}">
              <a16:creationId xmlns:a16="http://schemas.microsoft.com/office/drawing/2014/main" id="{00000000-0008-0000-0100-00005A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55" name="AutoShape 5" descr="Luna 3">
          <a:extLst>
            <a:ext uri="{FF2B5EF4-FFF2-40B4-BE49-F238E27FC236}">
              <a16:creationId xmlns:a16="http://schemas.microsoft.com/office/drawing/2014/main" id="{00000000-0008-0000-0100-00005B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56" name="AutoShape 4" descr="Luna 3">
          <a:extLst>
            <a:ext uri="{FF2B5EF4-FFF2-40B4-BE49-F238E27FC236}">
              <a16:creationId xmlns:a16="http://schemas.microsoft.com/office/drawing/2014/main" id="{00000000-0008-0000-0100-00005C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57" name="AutoShape 5" descr="Luna 3">
          <a:extLst>
            <a:ext uri="{FF2B5EF4-FFF2-40B4-BE49-F238E27FC236}">
              <a16:creationId xmlns:a16="http://schemas.microsoft.com/office/drawing/2014/main" id="{00000000-0008-0000-0100-00005D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358" name="AutoShape 4" descr="Luna 3">
          <a:extLst>
            <a:ext uri="{FF2B5EF4-FFF2-40B4-BE49-F238E27FC236}">
              <a16:creationId xmlns:a16="http://schemas.microsoft.com/office/drawing/2014/main" id="{00000000-0008-0000-0100-00005E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216</xdr:row>
      <xdr:rowOff>0</xdr:rowOff>
    </xdr:from>
    <xdr:ext cx="304800" cy="306705"/>
    <xdr:sp macro="" textlink="">
      <xdr:nvSpPr>
        <xdr:cNvPr id="11359" name="AutoShape 5" descr="Luna 3">
          <a:extLst>
            <a:ext uri="{FF2B5EF4-FFF2-40B4-BE49-F238E27FC236}">
              <a16:creationId xmlns:a16="http://schemas.microsoft.com/office/drawing/2014/main" id="{00000000-0008-0000-0100-00005F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297815"/>
    <xdr:sp macro="" textlink="">
      <xdr:nvSpPr>
        <xdr:cNvPr id="11360" name="AutoShape 4" descr="Luna 3">
          <a:extLst>
            <a:ext uri="{FF2B5EF4-FFF2-40B4-BE49-F238E27FC236}">
              <a16:creationId xmlns:a16="http://schemas.microsoft.com/office/drawing/2014/main" id="{00000000-0008-0000-0100-000060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297815"/>
    <xdr:sp macro="" textlink="">
      <xdr:nvSpPr>
        <xdr:cNvPr id="11361" name="AutoShape 5" descr="Luna 3">
          <a:extLst>
            <a:ext uri="{FF2B5EF4-FFF2-40B4-BE49-F238E27FC236}">
              <a16:creationId xmlns:a16="http://schemas.microsoft.com/office/drawing/2014/main" id="{00000000-0008-0000-0100-000061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62" name="AutoShape 4" descr="Luna 3">
          <a:extLst>
            <a:ext uri="{FF2B5EF4-FFF2-40B4-BE49-F238E27FC236}">
              <a16:creationId xmlns:a16="http://schemas.microsoft.com/office/drawing/2014/main" id="{00000000-0008-0000-0100-000062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63" name="AutoShape 5" descr="Luna 3">
          <a:extLst>
            <a:ext uri="{FF2B5EF4-FFF2-40B4-BE49-F238E27FC236}">
              <a16:creationId xmlns:a16="http://schemas.microsoft.com/office/drawing/2014/main" id="{00000000-0008-0000-0100-000063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6705"/>
    <xdr:sp macro="" textlink="">
      <xdr:nvSpPr>
        <xdr:cNvPr id="11364" name="AutoShape 4" descr="Luna 3">
          <a:extLst>
            <a:ext uri="{FF2B5EF4-FFF2-40B4-BE49-F238E27FC236}">
              <a16:creationId xmlns:a16="http://schemas.microsoft.com/office/drawing/2014/main" id="{00000000-0008-0000-0100-000064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6705"/>
    <xdr:sp macro="" textlink="">
      <xdr:nvSpPr>
        <xdr:cNvPr id="11365" name="AutoShape 5" descr="Luna 3">
          <a:extLst>
            <a:ext uri="{FF2B5EF4-FFF2-40B4-BE49-F238E27FC236}">
              <a16:creationId xmlns:a16="http://schemas.microsoft.com/office/drawing/2014/main" id="{00000000-0008-0000-0100-000065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66" name="AutoShape 4" descr="Luna 3">
          <a:extLst>
            <a:ext uri="{FF2B5EF4-FFF2-40B4-BE49-F238E27FC236}">
              <a16:creationId xmlns:a16="http://schemas.microsoft.com/office/drawing/2014/main" id="{00000000-0008-0000-0100-000066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67" name="AutoShape 5" descr="Luna 3">
          <a:extLst>
            <a:ext uri="{FF2B5EF4-FFF2-40B4-BE49-F238E27FC236}">
              <a16:creationId xmlns:a16="http://schemas.microsoft.com/office/drawing/2014/main" id="{00000000-0008-0000-0100-000067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68" name="AutoShape 4" descr="Luna 3">
          <a:extLst>
            <a:ext uri="{FF2B5EF4-FFF2-40B4-BE49-F238E27FC236}">
              <a16:creationId xmlns:a16="http://schemas.microsoft.com/office/drawing/2014/main" id="{00000000-0008-0000-0100-000068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69" name="AutoShape 5" descr="Luna 3">
          <a:extLst>
            <a:ext uri="{FF2B5EF4-FFF2-40B4-BE49-F238E27FC236}">
              <a16:creationId xmlns:a16="http://schemas.microsoft.com/office/drawing/2014/main" id="{00000000-0008-0000-0100-000069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370" name="AutoShape 4" descr="Luna 3">
          <a:extLst>
            <a:ext uri="{FF2B5EF4-FFF2-40B4-BE49-F238E27FC236}">
              <a16:creationId xmlns:a16="http://schemas.microsoft.com/office/drawing/2014/main" id="{00000000-0008-0000-0100-00006A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155</xdr:row>
      <xdr:rowOff>0</xdr:rowOff>
    </xdr:from>
    <xdr:ext cx="304800" cy="306705"/>
    <xdr:sp macro="" textlink="">
      <xdr:nvSpPr>
        <xdr:cNvPr id="11371" name="AutoShape 5" descr="Luna 3">
          <a:extLst>
            <a:ext uri="{FF2B5EF4-FFF2-40B4-BE49-F238E27FC236}">
              <a16:creationId xmlns:a16="http://schemas.microsoft.com/office/drawing/2014/main" id="{00000000-0008-0000-0100-00006B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297815"/>
    <xdr:sp macro="" textlink="">
      <xdr:nvSpPr>
        <xdr:cNvPr id="11372" name="AutoShape 4" descr="Luna 3">
          <a:extLst>
            <a:ext uri="{FF2B5EF4-FFF2-40B4-BE49-F238E27FC236}">
              <a16:creationId xmlns:a16="http://schemas.microsoft.com/office/drawing/2014/main" id="{00000000-0008-0000-0100-00006C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297815"/>
    <xdr:sp macro="" textlink="">
      <xdr:nvSpPr>
        <xdr:cNvPr id="11373" name="AutoShape 5" descr="Luna 3">
          <a:extLst>
            <a:ext uri="{FF2B5EF4-FFF2-40B4-BE49-F238E27FC236}">
              <a16:creationId xmlns:a16="http://schemas.microsoft.com/office/drawing/2014/main" id="{00000000-0008-0000-0100-00006D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6705"/>
    <xdr:sp macro="" textlink="">
      <xdr:nvSpPr>
        <xdr:cNvPr id="11374" name="AutoShape 4" descr="Luna 3">
          <a:extLst>
            <a:ext uri="{FF2B5EF4-FFF2-40B4-BE49-F238E27FC236}">
              <a16:creationId xmlns:a16="http://schemas.microsoft.com/office/drawing/2014/main" id="{00000000-0008-0000-0100-00006E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6705"/>
    <xdr:sp macro="" textlink="">
      <xdr:nvSpPr>
        <xdr:cNvPr id="11375" name="AutoShape 5" descr="Luna 3">
          <a:extLst>
            <a:ext uri="{FF2B5EF4-FFF2-40B4-BE49-F238E27FC236}">
              <a16:creationId xmlns:a16="http://schemas.microsoft.com/office/drawing/2014/main" id="{00000000-0008-0000-0100-00006F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121</xdr:row>
      <xdr:rowOff>0</xdr:rowOff>
    </xdr:from>
    <xdr:ext cx="304800" cy="306705"/>
    <xdr:sp macro="" textlink="">
      <xdr:nvSpPr>
        <xdr:cNvPr id="11376" name="AutoShape 4" descr="Luna 3">
          <a:extLst>
            <a:ext uri="{FF2B5EF4-FFF2-40B4-BE49-F238E27FC236}">
              <a16:creationId xmlns:a16="http://schemas.microsoft.com/office/drawing/2014/main" id="{00000000-0008-0000-0100-000070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121</xdr:row>
      <xdr:rowOff>0</xdr:rowOff>
    </xdr:from>
    <xdr:ext cx="304800" cy="306705"/>
    <xdr:sp macro="" textlink="">
      <xdr:nvSpPr>
        <xdr:cNvPr id="11377" name="AutoShape 5" descr="Luna 3">
          <a:extLst>
            <a:ext uri="{FF2B5EF4-FFF2-40B4-BE49-F238E27FC236}">
              <a16:creationId xmlns:a16="http://schemas.microsoft.com/office/drawing/2014/main" id="{00000000-0008-0000-0100-000071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78" name="AutoShape 4" descr="Luna 3">
          <a:extLst>
            <a:ext uri="{FF2B5EF4-FFF2-40B4-BE49-F238E27FC236}">
              <a16:creationId xmlns:a16="http://schemas.microsoft.com/office/drawing/2014/main" id="{00000000-0008-0000-0100-000072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79" name="AutoShape 5" descr="Luna 3">
          <a:extLst>
            <a:ext uri="{FF2B5EF4-FFF2-40B4-BE49-F238E27FC236}">
              <a16:creationId xmlns:a16="http://schemas.microsoft.com/office/drawing/2014/main" id="{00000000-0008-0000-0100-000073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80" name="AutoShape 4" descr="Luna 3">
          <a:extLst>
            <a:ext uri="{FF2B5EF4-FFF2-40B4-BE49-F238E27FC236}">
              <a16:creationId xmlns:a16="http://schemas.microsoft.com/office/drawing/2014/main" id="{00000000-0008-0000-0100-000074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130</xdr:row>
      <xdr:rowOff>0</xdr:rowOff>
    </xdr:from>
    <xdr:ext cx="304800" cy="306705"/>
    <xdr:sp macro="" textlink="">
      <xdr:nvSpPr>
        <xdr:cNvPr id="11381" name="AutoShape 5" descr="Luna 3">
          <a:extLst>
            <a:ext uri="{FF2B5EF4-FFF2-40B4-BE49-F238E27FC236}">
              <a16:creationId xmlns:a16="http://schemas.microsoft.com/office/drawing/2014/main" id="{00000000-0008-0000-0100-000075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82" name="AutoShape 4" descr="Luna 3">
          <a:extLst>
            <a:ext uri="{FF2B5EF4-FFF2-40B4-BE49-F238E27FC236}">
              <a16:creationId xmlns:a16="http://schemas.microsoft.com/office/drawing/2014/main" id="{00000000-0008-0000-0100-000076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154</xdr:row>
      <xdr:rowOff>0</xdr:rowOff>
    </xdr:from>
    <xdr:ext cx="304800" cy="306705"/>
    <xdr:sp macro="" textlink="">
      <xdr:nvSpPr>
        <xdr:cNvPr id="11383" name="AutoShape 5" descr="Luna 3">
          <a:extLst>
            <a:ext uri="{FF2B5EF4-FFF2-40B4-BE49-F238E27FC236}">
              <a16:creationId xmlns:a16="http://schemas.microsoft.com/office/drawing/2014/main" id="{00000000-0008-0000-0100-000077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297815"/>
    <xdr:sp macro="" textlink="">
      <xdr:nvSpPr>
        <xdr:cNvPr id="11384" name="AutoShape 4" descr="Luna 3">
          <a:extLst>
            <a:ext uri="{FF2B5EF4-FFF2-40B4-BE49-F238E27FC236}">
              <a16:creationId xmlns:a16="http://schemas.microsoft.com/office/drawing/2014/main" id="{00000000-0008-0000-0100-000078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297815"/>
    <xdr:sp macro="" textlink="">
      <xdr:nvSpPr>
        <xdr:cNvPr id="11385" name="AutoShape 5" descr="Luna 3">
          <a:extLst>
            <a:ext uri="{FF2B5EF4-FFF2-40B4-BE49-F238E27FC236}">
              <a16:creationId xmlns:a16="http://schemas.microsoft.com/office/drawing/2014/main" id="{00000000-0008-0000-0100-000079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29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121</xdr:row>
      <xdr:rowOff>0</xdr:rowOff>
    </xdr:from>
    <xdr:ext cx="304800" cy="306705"/>
    <xdr:sp macro="" textlink="">
      <xdr:nvSpPr>
        <xdr:cNvPr id="11386" name="AutoShape 4" descr="Luna 3">
          <a:extLst>
            <a:ext uri="{FF2B5EF4-FFF2-40B4-BE49-F238E27FC236}">
              <a16:creationId xmlns:a16="http://schemas.microsoft.com/office/drawing/2014/main" id="{00000000-0008-0000-0100-00007A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121</xdr:row>
      <xdr:rowOff>0</xdr:rowOff>
    </xdr:from>
    <xdr:ext cx="304800" cy="306705"/>
    <xdr:sp macro="" textlink="">
      <xdr:nvSpPr>
        <xdr:cNvPr id="11387" name="AutoShape 5" descr="Luna 3">
          <a:extLst>
            <a:ext uri="{FF2B5EF4-FFF2-40B4-BE49-F238E27FC236}">
              <a16:creationId xmlns:a16="http://schemas.microsoft.com/office/drawing/2014/main" id="{00000000-0008-0000-0100-00007B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120</xdr:row>
      <xdr:rowOff>0</xdr:rowOff>
    </xdr:from>
    <xdr:ext cx="304800" cy="306705"/>
    <xdr:sp macro="" textlink="">
      <xdr:nvSpPr>
        <xdr:cNvPr id="11388" name="AutoShape 4" descr="Luna 3">
          <a:extLst>
            <a:ext uri="{FF2B5EF4-FFF2-40B4-BE49-F238E27FC236}">
              <a16:creationId xmlns:a16="http://schemas.microsoft.com/office/drawing/2014/main" id="{00000000-0008-0000-0100-00007C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120</xdr:row>
      <xdr:rowOff>0</xdr:rowOff>
    </xdr:from>
    <xdr:ext cx="304800" cy="306705"/>
    <xdr:sp macro="" textlink="">
      <xdr:nvSpPr>
        <xdr:cNvPr id="11389" name="AutoShape 5" descr="Luna 3">
          <a:extLst>
            <a:ext uri="{FF2B5EF4-FFF2-40B4-BE49-F238E27FC236}">
              <a16:creationId xmlns:a16="http://schemas.microsoft.com/office/drawing/2014/main" id="{00000000-0008-0000-0100-00007D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6705"/>
    <xdr:sp macro="" textlink="">
      <xdr:nvSpPr>
        <xdr:cNvPr id="11390" name="AutoShape 4" descr="Luna 3">
          <a:extLst>
            <a:ext uri="{FF2B5EF4-FFF2-40B4-BE49-F238E27FC236}">
              <a16:creationId xmlns:a16="http://schemas.microsoft.com/office/drawing/2014/main" id="{00000000-0008-0000-0100-00007E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128</xdr:row>
      <xdr:rowOff>0</xdr:rowOff>
    </xdr:from>
    <xdr:ext cx="304800" cy="306705"/>
    <xdr:sp macro="" textlink="">
      <xdr:nvSpPr>
        <xdr:cNvPr id="11391" name="AutoShape 5" descr="Luna 3">
          <a:extLst>
            <a:ext uri="{FF2B5EF4-FFF2-40B4-BE49-F238E27FC236}">
              <a16:creationId xmlns:a16="http://schemas.microsoft.com/office/drawing/2014/main" id="{00000000-0008-0000-0100-00007F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92" name="AutoShape 4" descr="Luna 3">
          <a:extLst>
            <a:ext uri="{FF2B5EF4-FFF2-40B4-BE49-F238E27FC236}">
              <a16:creationId xmlns:a16="http://schemas.microsoft.com/office/drawing/2014/main" id="{00000000-0008-0000-0100-000080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129</xdr:row>
      <xdr:rowOff>0</xdr:rowOff>
    </xdr:from>
    <xdr:ext cx="304800" cy="306705"/>
    <xdr:sp macro="" textlink="">
      <xdr:nvSpPr>
        <xdr:cNvPr id="11393" name="AutoShape 5" descr="Luna 3">
          <a:extLst>
            <a:ext uri="{FF2B5EF4-FFF2-40B4-BE49-F238E27FC236}">
              <a16:creationId xmlns:a16="http://schemas.microsoft.com/office/drawing/2014/main" id="{00000000-0008-0000-0100-000081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94" name="AutoShape 4" descr="Luna 3">
          <a:extLst>
            <a:ext uri="{FF2B5EF4-FFF2-40B4-BE49-F238E27FC236}">
              <a16:creationId xmlns:a16="http://schemas.microsoft.com/office/drawing/2014/main" id="{00000000-0008-0000-0100-000082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131</xdr:row>
      <xdr:rowOff>0</xdr:rowOff>
    </xdr:from>
    <xdr:ext cx="304800" cy="306705"/>
    <xdr:sp macro="" textlink="">
      <xdr:nvSpPr>
        <xdr:cNvPr id="11395" name="AutoShape 5" descr="Luna 3">
          <a:extLst>
            <a:ext uri="{FF2B5EF4-FFF2-40B4-BE49-F238E27FC236}">
              <a16:creationId xmlns:a16="http://schemas.microsoft.com/office/drawing/2014/main" id="{00000000-0008-0000-0100-0000832C0000}"/>
            </a:ext>
          </a:extLst>
        </xdr:cNvPr>
        <xdr:cNvSpPr>
          <a:spLocks noChangeAspect="1" noChangeArrowheads="1"/>
        </xdr:cNvSpPr>
      </xdr:nvSpPr>
      <xdr:spPr bwMode="auto">
        <a:xfrm>
          <a:off x="7600950" y="590550"/>
          <a:ext cx="304800" cy="306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119592</xdr:colOff>
      <xdr:row>0</xdr:row>
      <xdr:rowOff>198965</xdr:rowOff>
    </xdr:from>
    <xdr:ext cx="586317" cy="499534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44459" y="198965"/>
          <a:ext cx="586317" cy="499534"/>
        </a:xfrm>
        <a:prstGeom prst="rect">
          <a:avLst/>
        </a:prstGeom>
        <a:noFill/>
      </xdr:spPr>
    </xdr:pic>
    <xdr:clientData fLocksWithSheet="0"/>
  </xdr:oneCellAnchor>
  <xdr:twoCellAnchor>
    <xdr:from>
      <xdr:col>12</xdr:col>
      <xdr:colOff>38100</xdr:colOff>
      <xdr:row>2</xdr:row>
      <xdr:rowOff>38100</xdr:rowOff>
    </xdr:from>
    <xdr:to>
      <xdr:col>13</xdr:col>
      <xdr:colOff>393700</xdr:colOff>
      <xdr:row>3</xdr:row>
      <xdr:rowOff>76200</xdr:rowOff>
    </xdr:to>
    <xdr:sp macro="" textlink="">
      <xdr:nvSpPr>
        <xdr:cNvPr id="5" name="Rectangle : coins arrondis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7937500" y="1168400"/>
          <a:ext cx="1092200" cy="203200"/>
        </a:xfrm>
        <a:prstGeom prst="roundRect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/>
            <a:t>Holds PU</a:t>
          </a:r>
        </a:p>
      </xdr:txBody>
    </xdr:sp>
    <xdr:clientData/>
  </xdr:twoCellAnchor>
  <xdr:twoCellAnchor>
    <xdr:from>
      <xdr:col>12</xdr:col>
      <xdr:colOff>38100</xdr:colOff>
      <xdr:row>3</xdr:row>
      <xdr:rowOff>114300</xdr:rowOff>
    </xdr:from>
    <xdr:to>
      <xdr:col>13</xdr:col>
      <xdr:colOff>393700</xdr:colOff>
      <xdr:row>4</xdr:row>
      <xdr:rowOff>152400</xdr:rowOff>
    </xdr:to>
    <xdr:sp macro="" textlink="">
      <xdr:nvSpPr>
        <xdr:cNvPr id="6" name="Rectangle : coins arrondis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7937500" y="1409700"/>
          <a:ext cx="1092200" cy="203200"/>
        </a:xfrm>
        <a:prstGeom prst="roundRect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/>
            <a:t>Holds PE</a:t>
          </a:r>
        </a:p>
      </xdr:txBody>
    </xdr:sp>
    <xdr:clientData/>
  </xdr:twoCellAnchor>
  <xdr:twoCellAnchor>
    <xdr:from>
      <xdr:col>12</xdr:col>
      <xdr:colOff>43543</xdr:colOff>
      <xdr:row>5</xdr:row>
      <xdr:rowOff>36285</xdr:rowOff>
    </xdr:from>
    <xdr:to>
      <xdr:col>13</xdr:col>
      <xdr:colOff>399143</xdr:colOff>
      <xdr:row>6</xdr:row>
      <xdr:rowOff>74385</xdr:rowOff>
    </xdr:to>
    <xdr:sp macro="" textlink="">
      <xdr:nvSpPr>
        <xdr:cNvPr id="8" name="Rectangle : coins arrondis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7848600" y="1636485"/>
          <a:ext cx="1095829" cy="195943"/>
        </a:xfrm>
        <a:prstGeom prst="roundRect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/>
            <a:t>Fiberglass</a:t>
          </a:r>
        </a:p>
      </xdr:txBody>
    </xdr:sp>
    <xdr:clientData/>
  </xdr:twoCellAnchor>
  <xdr:twoCellAnchor>
    <xdr:from>
      <xdr:col>12</xdr:col>
      <xdr:colOff>32658</xdr:colOff>
      <xdr:row>6</xdr:row>
      <xdr:rowOff>119743</xdr:rowOff>
    </xdr:from>
    <xdr:to>
      <xdr:col>13</xdr:col>
      <xdr:colOff>388258</xdr:colOff>
      <xdr:row>7</xdr:row>
      <xdr:rowOff>157842</xdr:rowOff>
    </xdr:to>
    <xdr:sp macro="" textlink="">
      <xdr:nvSpPr>
        <xdr:cNvPr id="9" name="Rectangle : coins arrondis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7837715" y="1877786"/>
          <a:ext cx="1095829" cy="195942"/>
        </a:xfrm>
        <a:prstGeom prst="round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/>
            <a:t>Woods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422886</xdr:colOff>
      <xdr:row>0</xdr:row>
      <xdr:rowOff>204880</xdr:rowOff>
    </xdr:from>
    <xdr:ext cx="1998814" cy="1642710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2886" y="204880"/>
          <a:ext cx="1998814" cy="1642710"/>
        </a:xfrm>
        <a:prstGeom prst="rect">
          <a:avLst/>
        </a:prstGeom>
        <a:noFill/>
      </xdr:spPr>
    </xdr:pic>
    <xdr:clientData fLocksWithSheet="0"/>
  </xdr:oneCellAnchor>
  <xdr:oneCellAnchor>
    <xdr:from>
      <xdr:col>11</xdr:col>
      <xdr:colOff>195943</xdr:colOff>
      <xdr:row>4</xdr:row>
      <xdr:rowOff>130629</xdr:rowOff>
    </xdr:from>
    <xdr:ext cx="5834743" cy="6185091"/>
    <xdr:sp macro="" textlink="">
      <xdr:nvSpPr>
        <xdr:cNvPr id="8" name="ZoneTexte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11408229" y="1153886"/>
          <a:ext cx="5834743" cy="618509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fr-BE" sz="1400" b="1">
              <a:solidFill>
                <a:srgbClr val="FF0000"/>
              </a:solidFill>
            </a:rPr>
            <a:t>WHAT’S NEW – AGRIPP 2026</a:t>
          </a:r>
        </a:p>
        <a:p>
          <a:endParaRPr lang="fr-BE" b="1"/>
        </a:p>
        <a:p>
          <a:r>
            <a:rPr lang="fr-BE" b="1"/>
            <a:t>HOLDS:</a:t>
          </a:r>
        </a:p>
        <a:p>
          <a:r>
            <a:rPr lang="fr-BE" b="1" baseline="0"/>
            <a:t>  - </a:t>
          </a:r>
          <a:r>
            <a:rPr lang="fr-BE" b="1"/>
            <a:t>New PU ranges &amp; extensions</a:t>
          </a:r>
          <a:endParaRPr lang="fr-BE"/>
        </a:p>
        <a:p>
          <a:pPr lvl="1"/>
          <a:r>
            <a:rPr lang="fr-BE" b="1"/>
            <a:t>Range “Ride”</a:t>
          </a:r>
          <a:br>
            <a:rPr lang="fr-BE"/>
          </a:br>
          <a:r>
            <a:rPr lang="fr-BE"/>
            <a:t>152 </a:t>
          </a:r>
          <a:r>
            <a:rPr lang="fr-BE" b="1"/>
            <a:t>Dual Texture</a:t>
          </a:r>
          <a:r>
            <a:rPr lang="fr-BE"/>
            <a:t> holds: jugs, pinches, slopers, footholds &amp; crimps</a:t>
          </a:r>
          <a:br>
            <a:rPr lang="fr-BE"/>
          </a:br>
          <a:r>
            <a:rPr lang="fr-BE"/>
            <a:t>→ Commercial &amp; modern setting style</a:t>
          </a:r>
          <a:br>
            <a:rPr lang="fr-BE"/>
          </a:br>
          <a:r>
            <a:rPr lang="fr-BE"/>
            <a:t>→ </a:t>
          </a:r>
          <a:r>
            <a:rPr lang="fr-BE" b="1"/>
            <a:t>Produced by Kastline</a:t>
          </a:r>
          <a:endParaRPr lang="fr-BE"/>
        </a:p>
        <a:p>
          <a:r>
            <a:rPr lang="fr-BE" b="1"/>
            <a:t>  - New PE extension</a:t>
          </a:r>
          <a:endParaRPr lang="fr-BE"/>
        </a:p>
        <a:p>
          <a:pPr lvl="1"/>
          <a:r>
            <a:rPr lang="fr-BE" b="1"/>
            <a:t>Range “Dune Asia”</a:t>
          </a:r>
          <a:r>
            <a:rPr lang="fr-BE"/>
            <a:t> now available in </a:t>
          </a:r>
          <a:r>
            <a:rPr lang="fr-BE" b="1"/>
            <a:t>PE</a:t>
          </a:r>
          <a:br>
            <a:rPr lang="fr-BE"/>
          </a:br>
          <a:r>
            <a:rPr lang="fr-BE"/>
            <a:t>→ </a:t>
          </a:r>
          <a:r>
            <a:rPr lang="fr-BE" b="1"/>
            <a:t>Produced by Compositex</a:t>
          </a:r>
          <a:endParaRPr lang="fr-BE"/>
        </a:p>
        <a:p>
          <a:br>
            <a:rPr lang="fr-BE"/>
          </a:br>
          <a:endParaRPr lang="fr-BE"/>
        </a:p>
        <a:p>
          <a:r>
            <a:rPr lang="fr-BE" b="1"/>
            <a:t>MACROS:</a:t>
          </a:r>
        </a:p>
        <a:p>
          <a:r>
            <a:rPr lang="fr-BE" b="1" baseline="0"/>
            <a:t>  - </a:t>
          </a:r>
          <a:r>
            <a:rPr lang="fr-BE" b="1"/>
            <a:t>New ABS / Thermoplastic Macros</a:t>
          </a:r>
          <a:br>
            <a:rPr lang="fr-BE"/>
          </a:br>
          <a:r>
            <a:rPr lang="fr-BE"/>
            <a:t>   →  </a:t>
          </a:r>
          <a:r>
            <a:rPr lang="fr-BE" b="1"/>
            <a:t>Produced in Canada (by binary)</a:t>
          </a:r>
          <a:endParaRPr lang="fr-BE"/>
        </a:p>
        <a:p>
          <a:pPr lvl="1"/>
          <a:r>
            <a:rPr lang="fr-BE"/>
            <a:t>15 thermoplastic macros – </a:t>
          </a:r>
          <a:r>
            <a:rPr lang="fr-BE" b="1"/>
            <a:t>Best sellers</a:t>
          </a:r>
          <a:r>
            <a:rPr lang="fr-BE"/>
            <a:t>: </a:t>
          </a:r>
          <a:r>
            <a:rPr lang="fr-BE" i="1"/>
            <a:t>Aston, Delta, Fenix</a:t>
          </a:r>
          <a:endParaRPr lang="fr-BE"/>
        </a:p>
        <a:p>
          <a:pPr lvl="1"/>
          <a:r>
            <a:rPr lang="fr-BE"/>
            <a:t>Lightweight, durable, perfect for modern bouldering</a:t>
          </a:r>
        </a:p>
        <a:p>
          <a:pPr lvl="1"/>
          <a:r>
            <a:rPr lang="fr-BE"/>
            <a:t>More shapes coming soon  </a:t>
          </a:r>
        </a:p>
        <a:p>
          <a:r>
            <a:rPr lang="fr-BE" b="1"/>
            <a:t>  - New GRP Macros </a:t>
          </a:r>
          <a:br>
            <a:rPr lang="fr-BE"/>
          </a:br>
          <a:r>
            <a:rPr lang="fr-BE"/>
            <a:t>  → </a:t>
          </a:r>
          <a:r>
            <a:rPr lang="fr-BE" b="1"/>
            <a:t>Produced by Kastline</a:t>
          </a:r>
          <a:endParaRPr lang="fr-BE"/>
        </a:p>
        <a:p>
          <a:pPr lvl="1"/>
          <a:r>
            <a:rPr lang="fr-BE" b="1"/>
            <a:t>Range “Ride T26”</a:t>
          </a:r>
          <a:br>
            <a:rPr lang="fr-BE"/>
          </a:br>
          <a:r>
            <a:rPr lang="fr-BE"/>
            <a:t>15 long macros &amp; slopers – competition setting style</a:t>
          </a:r>
        </a:p>
        <a:p>
          <a:pPr lvl="1"/>
          <a:r>
            <a:rPr lang="fr-BE" b="1"/>
            <a:t>Range “Dune T25”</a:t>
          </a:r>
          <a:br>
            <a:rPr lang="fr-BE"/>
          </a:br>
          <a:r>
            <a:rPr lang="fr-BE"/>
            <a:t>2 new additions to the best-selling </a:t>
          </a:r>
          <a:r>
            <a:rPr lang="fr-BE" b="1"/>
            <a:t>“Huge”</a:t>
          </a:r>
          <a:r>
            <a:rPr lang="fr-BE"/>
            <a:t> macros</a:t>
          </a:r>
        </a:p>
        <a:p>
          <a:br>
            <a:rPr lang="fr-BE"/>
          </a:br>
          <a:endParaRPr lang="fr-BE"/>
        </a:p>
        <a:p>
          <a:r>
            <a:rPr lang="fr-BE" b="1"/>
            <a:t>WOODEN</a:t>
          </a:r>
          <a:r>
            <a:rPr lang="fr-BE" b="1" baseline="0"/>
            <a:t> VOLUMES:</a:t>
          </a:r>
          <a:endParaRPr lang="fr-BE" b="1"/>
        </a:p>
        <a:p>
          <a:r>
            <a:rPr lang="fr-BE" b="1"/>
            <a:t>  -  New wooden volume designs</a:t>
          </a:r>
          <a:endParaRPr lang="fr-BE"/>
        </a:p>
        <a:p>
          <a:pPr lvl="1"/>
          <a:r>
            <a:rPr lang="fr-BE"/>
            <a:t>3 families: </a:t>
          </a:r>
          <a:r>
            <a:rPr lang="fr-BE" b="1"/>
            <a:t>Geodes, Manta, Shields</a:t>
          </a:r>
          <a:endParaRPr lang="fr-BE"/>
        </a:p>
        <a:p>
          <a:pPr lvl="1"/>
          <a:r>
            <a:rPr lang="fr-BE"/>
            <a:t>Available in multiple sizes</a:t>
          </a:r>
        </a:p>
        <a:p>
          <a:pPr lvl="1"/>
          <a:r>
            <a:rPr lang="fr-BE"/>
            <a:t>Clean geometry, competition-ready</a:t>
          </a:r>
        </a:p>
        <a:p>
          <a:pPr lvl="1"/>
          <a:r>
            <a:rPr lang="fr-BE"/>
            <a:t>Fully compatible with PU holds &amp; macros</a:t>
          </a:r>
        </a:p>
        <a:p>
          <a:endParaRPr lang="fr-BE" sz="1100"/>
        </a:p>
      </xdr:txBody>
    </xdr:sp>
    <xdr:clientData/>
  </xdr:oneCellAnchor>
  <xdr:twoCellAnchor editAs="oneCell">
    <xdr:from>
      <xdr:col>2</xdr:col>
      <xdr:colOff>438411</xdr:colOff>
      <xdr:row>1</xdr:row>
      <xdr:rowOff>11274</xdr:rowOff>
    </xdr:from>
    <xdr:to>
      <xdr:col>3</xdr:col>
      <xdr:colOff>835068</xdr:colOff>
      <xdr:row>7</xdr:row>
      <xdr:rowOff>111109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096" y="282671"/>
          <a:ext cx="1503123" cy="14451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245533</xdr:colOff>
      <xdr:row>0</xdr:row>
      <xdr:rowOff>84667</xdr:rowOff>
    </xdr:from>
    <xdr:ext cx="533400" cy="448733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68133" y="84667"/>
          <a:ext cx="533400" cy="448733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200025</xdr:colOff>
      <xdr:row>67</xdr:row>
      <xdr:rowOff>82551</xdr:rowOff>
    </xdr:from>
    <xdr:ext cx="511175" cy="438150"/>
    <xdr:pic>
      <xdr:nvPicPr>
        <xdr:cNvPr id="4" name="image2.png" title="Image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413125" y="11131551"/>
          <a:ext cx="511175" cy="43815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245533</xdr:colOff>
      <xdr:row>0</xdr:row>
      <xdr:rowOff>84667</xdr:rowOff>
    </xdr:from>
    <xdr:ext cx="533400" cy="448733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9253" y="84667"/>
          <a:ext cx="533400" cy="448733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200025</xdr:colOff>
      <xdr:row>67</xdr:row>
      <xdr:rowOff>82551</xdr:rowOff>
    </xdr:from>
    <xdr:ext cx="511175" cy="43815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93745" y="10902951"/>
          <a:ext cx="511175" cy="438150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245533</xdr:colOff>
      <xdr:row>0</xdr:row>
      <xdr:rowOff>84667</xdr:rowOff>
    </xdr:from>
    <xdr:ext cx="533400" cy="448733"/>
    <xdr:pic>
      <xdr:nvPicPr>
        <xdr:cNvPr id="2" name="image2.png" title="Imag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9253" y="84667"/>
          <a:ext cx="533400" cy="448733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200025</xdr:colOff>
      <xdr:row>66</xdr:row>
      <xdr:rowOff>82551</xdr:rowOff>
    </xdr:from>
    <xdr:ext cx="511175" cy="43815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93745" y="10902951"/>
          <a:ext cx="511175" cy="438150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73068</xdr:colOff>
      <xdr:row>1</xdr:row>
      <xdr:rowOff>123834</xdr:rowOff>
    </xdr:from>
    <xdr:to>
      <xdr:col>6</xdr:col>
      <xdr:colOff>694289</xdr:colOff>
      <xdr:row>7</xdr:row>
      <xdr:rowOff>30434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109" y="353478"/>
          <a:ext cx="2045918" cy="1758277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401109</xdr:colOff>
      <xdr:row>0</xdr:row>
      <xdr:rowOff>137584</xdr:rowOff>
    </xdr:from>
    <xdr:to>
      <xdr:col>3</xdr:col>
      <xdr:colOff>377825</xdr:colOff>
      <xdr:row>5</xdr:row>
      <xdr:rowOff>339986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109" y="137584"/>
          <a:ext cx="1570566" cy="1349756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228600</xdr:colOff>
      <xdr:row>0</xdr:row>
      <xdr:rowOff>123825</xdr:rowOff>
    </xdr:from>
    <xdr:to>
      <xdr:col>3</xdr:col>
      <xdr:colOff>663151</xdr:colOff>
      <xdr:row>6</xdr:row>
      <xdr:rowOff>2498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123825"/>
          <a:ext cx="1570566" cy="1349756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232439</xdr:colOff>
      <xdr:row>5</xdr:row>
      <xdr:rowOff>56154</xdr:rowOff>
    </xdr:from>
    <xdr:to>
      <xdr:col>1</xdr:col>
      <xdr:colOff>34588</xdr:colOff>
      <xdr:row>7</xdr:row>
      <xdr:rowOff>73917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2439" y="1199154"/>
          <a:ext cx="870922" cy="70356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749300</xdr:colOff>
      <xdr:row>0</xdr:row>
      <xdr:rowOff>139700</xdr:rowOff>
    </xdr:from>
    <xdr:to>
      <xdr:col>3</xdr:col>
      <xdr:colOff>520700</xdr:colOff>
      <xdr:row>5</xdr:row>
      <xdr:rowOff>112970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300" y="139700"/>
          <a:ext cx="1816100" cy="1560770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289560</xdr:colOff>
          <xdr:row>6</xdr:row>
          <xdr:rowOff>91440</xdr:rowOff>
        </xdr:from>
        <xdr:to>
          <xdr:col>7</xdr:col>
          <xdr:colOff>76200</xdr:colOff>
          <xdr:row>53</xdr:row>
          <xdr:rowOff>15240</xdr:rowOff>
        </xdr:to>
        <xdr:sp macro="" textlink="">
          <xdr:nvSpPr>
            <xdr:cNvPr id="13314" name="Object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D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oneCellAnchor>
    <xdr:from>
      <xdr:col>1</xdr:col>
      <xdr:colOff>0</xdr:colOff>
      <xdr:row>1</xdr:row>
      <xdr:rowOff>45720</xdr:rowOff>
    </xdr:from>
    <xdr:ext cx="952500" cy="758190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3440" y="228600"/>
          <a:ext cx="952500" cy="75819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647700</xdr:colOff>
      <xdr:row>2</xdr:row>
      <xdr:rowOff>79810</xdr:rowOff>
    </xdr:from>
    <xdr:to>
      <xdr:col>7</xdr:col>
      <xdr:colOff>220980</xdr:colOff>
      <xdr:row>5</xdr:row>
      <xdr:rowOff>31498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1460" y="445570"/>
          <a:ext cx="2133600" cy="500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411480</xdr:colOff>
          <xdr:row>6</xdr:row>
          <xdr:rowOff>106680</xdr:rowOff>
        </xdr:from>
        <xdr:to>
          <xdr:col>14</xdr:col>
          <xdr:colOff>198120</xdr:colOff>
          <xdr:row>56</xdr:row>
          <xdr:rowOff>53340</xdr:rowOff>
        </xdr:to>
        <xdr:sp macro="" textlink="">
          <xdr:nvSpPr>
            <xdr:cNvPr id="13316" name="Object 4" hidden="1">
              <a:extLst>
                <a:ext uri="{63B3BB69-23CF-44E3-9099-C40C66FF867C}">
                  <a14:compatExt spid="_x0000_s13316"/>
                </a:ext>
                <a:ext uri="{FF2B5EF4-FFF2-40B4-BE49-F238E27FC236}">
                  <a16:creationId xmlns:a16="http://schemas.microsoft.com/office/drawing/2014/main" id="{00000000-0008-0000-0D00-000004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dgeclimb.sharepoint.com/Dossiers%20personnels/Professionnel/Edge%20Climbing%20holds/Sales/1.2%20Sales%20Tools/1.2.4%20Template%20in%20use%20-%20Sales/Prod%20Order%20form/2021.01.05%20-%20Prod%20Order%20Form%20v4.6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squ/Desktop/Agripp/bon%20de%20commande/AGRIPP%20US%202025-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DER FORM"/>
      <sheetName val="STICKERS"/>
      <sheetName val="Colors"/>
      <sheetName val="Products"/>
      <sheetName val="Constants"/>
    </sheetNames>
    <sheetDataSet>
      <sheetData sheetId="0"/>
      <sheetData sheetId="1"/>
      <sheetData sheetId="2">
        <row r="1">
          <cell r="A1" t="str">
            <v>Standard Color code</v>
          </cell>
          <cell r="B1" t="str">
            <v>Kastline Color ref.</v>
          </cell>
          <cell r="C1" t="str">
            <v>Name</v>
          </cell>
          <cell r="D1" t="str">
            <v>Chinese Name</v>
          </cell>
          <cell r="E1" t="str">
            <v>Standard Color code</v>
          </cell>
        </row>
        <row r="2">
          <cell r="A2" t="str">
            <v>A1</v>
          </cell>
          <cell r="B2" t="str">
            <v>Signal White</v>
          </cell>
          <cell r="C2" t="str">
            <v>信号白</v>
          </cell>
          <cell r="D2" t="str">
            <v>RAL 9003</v>
          </cell>
          <cell r="E2" t="str">
            <v>A1</v>
          </cell>
        </row>
        <row r="3">
          <cell r="A3" t="str">
            <v>B1</v>
          </cell>
          <cell r="B3" t="str">
            <v>Sky Blue</v>
          </cell>
          <cell r="C3" t="str">
            <v>天蓝</v>
          </cell>
          <cell r="D3" t="str">
            <v>RAL 5015</v>
          </cell>
          <cell r="E3" t="str">
            <v>B1</v>
          </cell>
        </row>
        <row r="4">
          <cell r="A4" t="str">
            <v>B2</v>
          </cell>
          <cell r="B4" t="str">
            <v>Signal Blue</v>
          </cell>
          <cell r="C4" t="str">
            <v>信号蓝</v>
          </cell>
          <cell r="D4" t="str">
            <v>RAL 5005</v>
          </cell>
          <cell r="E4" t="str">
            <v>B2</v>
          </cell>
        </row>
        <row r="5">
          <cell r="A5" t="str">
            <v>C1</v>
          </cell>
          <cell r="B5" t="str">
            <v>Mint Green</v>
          </cell>
          <cell r="C5" t="str">
            <v>薄荷绿</v>
          </cell>
          <cell r="D5" t="str">
            <v>RAL 6029</v>
          </cell>
          <cell r="E5" t="str">
            <v>C1</v>
          </cell>
        </row>
        <row r="6">
          <cell r="A6" t="str">
            <v>C2</v>
          </cell>
          <cell r="B6" t="str">
            <v>Pure Green</v>
          </cell>
          <cell r="C6" t="str">
            <v>纯绿</v>
          </cell>
          <cell r="D6" t="str">
            <v>RAL 6037</v>
          </cell>
          <cell r="E6" t="str">
            <v>C2</v>
          </cell>
        </row>
        <row r="7">
          <cell r="A7" t="str">
            <v>D1</v>
          </cell>
          <cell r="B7" t="str">
            <v>Zinc Yellow</v>
          </cell>
          <cell r="C7" t="str">
            <v>锌黄</v>
          </cell>
          <cell r="D7" t="str">
            <v>RAL 1018</v>
          </cell>
          <cell r="E7" t="str">
            <v>D1</v>
          </cell>
        </row>
        <row r="8">
          <cell r="A8" t="str">
            <v>D2</v>
          </cell>
          <cell r="B8" t="str">
            <v>Traffic Yellow</v>
          </cell>
          <cell r="C8" t="str">
            <v>交通黄</v>
          </cell>
          <cell r="D8" t="str">
            <v>RAL 1023</v>
          </cell>
          <cell r="E8" t="str">
            <v>D2</v>
          </cell>
        </row>
        <row r="9">
          <cell r="A9" t="str">
            <v>E1</v>
          </cell>
          <cell r="B9" t="str">
            <v>Pastel Orange</v>
          </cell>
          <cell r="C9" t="str">
            <v>淡橙</v>
          </cell>
          <cell r="D9" t="str">
            <v>RAL 2003</v>
          </cell>
          <cell r="E9" t="str">
            <v>E1</v>
          </cell>
        </row>
        <row r="10">
          <cell r="A10" t="str">
            <v>E2</v>
          </cell>
          <cell r="B10" t="str">
            <v>Pure Orange</v>
          </cell>
          <cell r="C10" t="str">
            <v>纯橙</v>
          </cell>
          <cell r="D10" t="str">
            <v>RAL 2009</v>
          </cell>
          <cell r="E10" t="str">
            <v>E2</v>
          </cell>
        </row>
        <row r="11">
          <cell r="A11" t="str">
            <v>F1</v>
          </cell>
          <cell r="B11" t="str">
            <v>Pure Red</v>
          </cell>
          <cell r="C11" t="str">
            <v>纯红</v>
          </cell>
          <cell r="D11" t="str">
            <v>RAL 3028</v>
          </cell>
          <cell r="E11" t="str">
            <v>F1</v>
          </cell>
        </row>
        <row r="12">
          <cell r="A12" t="str">
            <v>F2</v>
          </cell>
          <cell r="B12" t="str">
            <v>Telemagenta</v>
          </cell>
          <cell r="C12" t="str">
            <v>品红</v>
          </cell>
          <cell r="D12" t="str">
            <v>RAL 4010</v>
          </cell>
          <cell r="E12" t="str">
            <v>F2</v>
          </cell>
        </row>
        <row r="13">
          <cell r="A13" t="str">
            <v>G1</v>
          </cell>
          <cell r="B13" t="str">
            <v>Signal Violet</v>
          </cell>
          <cell r="C13" t="str">
            <v>信号紫</v>
          </cell>
          <cell r="D13" t="str">
            <v>RAL 4008</v>
          </cell>
          <cell r="E13" t="str">
            <v>G1</v>
          </cell>
        </row>
        <row r="14">
          <cell r="A14" t="str">
            <v>G2</v>
          </cell>
          <cell r="B14" t="str">
            <v>Blue Lilac</v>
          </cell>
          <cell r="C14" t="str">
            <v>蓝丁香</v>
          </cell>
          <cell r="D14" t="str">
            <v>RAL 4005</v>
          </cell>
          <cell r="E14" t="str">
            <v>G2</v>
          </cell>
        </row>
        <row r="15">
          <cell r="A15" t="str">
            <v>H1</v>
          </cell>
          <cell r="B15" t="str">
            <v>Signal Black</v>
          </cell>
          <cell r="C15" t="str">
            <v>信号黑</v>
          </cell>
          <cell r="D15" t="str">
            <v>RAL 9004</v>
          </cell>
          <cell r="E15" t="str">
            <v>H1</v>
          </cell>
        </row>
        <row r="16">
          <cell r="A16" t="str">
            <v>J1</v>
          </cell>
          <cell r="B16" t="str">
            <v>Silver Grey</v>
          </cell>
          <cell r="C16" t="str">
            <v>银灰</v>
          </cell>
          <cell r="D16" t="str">
            <v>RAL 7001</v>
          </cell>
          <cell r="E16" t="str">
            <v>J1</v>
          </cell>
        </row>
        <row r="17">
          <cell r="A17" t="str">
            <v>A1</v>
          </cell>
          <cell r="B17" t="str">
            <v>Signal White</v>
          </cell>
          <cell r="C17" t="str">
            <v>信号白</v>
          </cell>
          <cell r="D17" t="str">
            <v>RAL 9003</v>
          </cell>
          <cell r="E17" t="str">
            <v>A1</v>
          </cell>
        </row>
        <row r="18">
          <cell r="A18" t="str">
            <v>B1</v>
          </cell>
          <cell r="B18" t="str">
            <v>Sky Blue</v>
          </cell>
          <cell r="C18" t="str">
            <v>天蓝</v>
          </cell>
          <cell r="D18" t="str">
            <v>RAL 5015</v>
          </cell>
          <cell r="E18" t="str">
            <v>B1</v>
          </cell>
        </row>
        <row r="19">
          <cell r="A19" t="str">
            <v>B2</v>
          </cell>
          <cell r="B19" t="str">
            <v>Signal Blue</v>
          </cell>
          <cell r="C19" t="str">
            <v>信号蓝</v>
          </cell>
          <cell r="D19" t="str">
            <v>RAL 5005</v>
          </cell>
          <cell r="E19" t="str">
            <v>B2</v>
          </cell>
        </row>
        <row r="20">
          <cell r="A20" t="str">
            <v>C1</v>
          </cell>
          <cell r="B20" t="str">
            <v>Mint Green</v>
          </cell>
          <cell r="C20" t="str">
            <v>薄荷绿</v>
          </cell>
          <cell r="D20" t="str">
            <v>RAL 6029</v>
          </cell>
          <cell r="E20" t="str">
            <v>C1</v>
          </cell>
        </row>
        <row r="21">
          <cell r="A21" t="str">
            <v>C2</v>
          </cell>
          <cell r="B21" t="str">
            <v>Pure Green</v>
          </cell>
          <cell r="C21" t="str">
            <v>纯绿</v>
          </cell>
          <cell r="D21" t="str">
            <v>RAL 6037</v>
          </cell>
          <cell r="E21" t="str">
            <v>C2</v>
          </cell>
        </row>
        <row r="22">
          <cell r="A22" t="str">
            <v>D1</v>
          </cell>
          <cell r="B22" t="str">
            <v>Zinc Yellow</v>
          </cell>
          <cell r="C22" t="str">
            <v>锌黄</v>
          </cell>
          <cell r="D22" t="str">
            <v>RAL 1018</v>
          </cell>
          <cell r="E22" t="str">
            <v>D1</v>
          </cell>
        </row>
        <row r="23">
          <cell r="A23" t="str">
            <v>D2</v>
          </cell>
          <cell r="B23" t="str">
            <v>Traffic Yellow</v>
          </cell>
          <cell r="C23" t="str">
            <v>交通黄</v>
          </cell>
          <cell r="D23" t="str">
            <v>RAL 1023</v>
          </cell>
          <cell r="E23" t="str">
            <v>D2</v>
          </cell>
        </row>
        <row r="24">
          <cell r="A24" t="str">
            <v>E1</v>
          </cell>
          <cell r="B24" t="str">
            <v>Pastel Orange</v>
          </cell>
          <cell r="C24" t="str">
            <v>淡橙</v>
          </cell>
          <cell r="D24" t="str">
            <v>RAL 2003</v>
          </cell>
          <cell r="E24" t="str">
            <v>E1</v>
          </cell>
        </row>
        <row r="25">
          <cell r="A25" t="str">
            <v>E2</v>
          </cell>
          <cell r="B25" t="str">
            <v>Pure Orange</v>
          </cell>
          <cell r="C25" t="str">
            <v>纯橙</v>
          </cell>
          <cell r="D25" t="str">
            <v>RAL 2009</v>
          </cell>
          <cell r="E25" t="str">
            <v>E2</v>
          </cell>
        </row>
        <row r="26">
          <cell r="A26" t="str">
            <v>F1</v>
          </cell>
          <cell r="B26" t="str">
            <v>Pure Red</v>
          </cell>
          <cell r="C26" t="str">
            <v>纯红</v>
          </cell>
          <cell r="D26" t="str">
            <v>RAL 3028</v>
          </cell>
          <cell r="E26" t="str">
            <v>F1</v>
          </cell>
        </row>
        <row r="27">
          <cell r="A27" t="str">
            <v>F2</v>
          </cell>
          <cell r="B27" t="str">
            <v>Telemagenta</v>
          </cell>
          <cell r="C27" t="str">
            <v>品红</v>
          </cell>
          <cell r="D27" t="str">
            <v>RAL 4010</v>
          </cell>
          <cell r="E27" t="str">
            <v>F2</v>
          </cell>
        </row>
        <row r="28">
          <cell r="A28" t="str">
            <v>G1</v>
          </cell>
          <cell r="B28" t="str">
            <v>Signal Violet</v>
          </cell>
          <cell r="C28" t="str">
            <v>信号紫</v>
          </cell>
          <cell r="D28" t="str">
            <v>RAL 4008</v>
          </cell>
          <cell r="E28" t="str">
            <v>G1</v>
          </cell>
        </row>
        <row r="29">
          <cell r="A29" t="str">
            <v>G2</v>
          </cell>
          <cell r="B29" t="str">
            <v>Blue Lilac</v>
          </cell>
          <cell r="C29" t="str">
            <v>蓝丁香</v>
          </cell>
          <cell r="D29" t="str">
            <v>RAL 4005</v>
          </cell>
          <cell r="E29" t="str">
            <v>G2</v>
          </cell>
        </row>
        <row r="30">
          <cell r="A30" t="str">
            <v>H1</v>
          </cell>
          <cell r="B30" t="str">
            <v>Signal Black</v>
          </cell>
          <cell r="C30" t="str">
            <v>信号黑</v>
          </cell>
          <cell r="D30" t="str">
            <v>RAL 9004</v>
          </cell>
          <cell r="E30" t="str">
            <v>H1</v>
          </cell>
        </row>
        <row r="31">
          <cell r="A31" t="str">
            <v>J1</v>
          </cell>
          <cell r="B31" t="str">
            <v>Silver Grey</v>
          </cell>
          <cell r="C31" t="str">
            <v>银灰</v>
          </cell>
          <cell r="D31" t="str">
            <v>RAL 7001</v>
          </cell>
          <cell r="E31" t="str">
            <v>J1</v>
          </cell>
        </row>
        <row r="32">
          <cell r="A32" t="str">
            <v>D0</v>
          </cell>
          <cell r="B32" t="str">
            <v>Fluo Yellow</v>
          </cell>
          <cell r="C32" t="str">
            <v>荧光黄</v>
          </cell>
          <cell r="D32" t="str">
            <v>RAL 1026</v>
          </cell>
          <cell r="E32" t="str">
            <v>D0</v>
          </cell>
        </row>
        <row r="33">
          <cell r="A33" t="str">
            <v>E0</v>
          </cell>
          <cell r="B33" t="str">
            <v>Fluo Orange</v>
          </cell>
          <cell r="C33" t="str">
            <v>荧光橙</v>
          </cell>
          <cell r="D33" t="str">
            <v>RAL 2005</v>
          </cell>
          <cell r="E33" t="str">
            <v>E0</v>
          </cell>
        </row>
        <row r="34">
          <cell r="A34" t="str">
            <v>F0</v>
          </cell>
          <cell r="B34" t="str">
            <v>Fluo Pink</v>
          </cell>
          <cell r="C34" t="str">
            <v>荧光粉</v>
          </cell>
          <cell r="D34" t="str">
            <v>Pantone 806C</v>
          </cell>
          <cell r="E34" t="str">
            <v>F0</v>
          </cell>
        </row>
        <row r="35">
          <cell r="A35" t="str">
            <v>C0</v>
          </cell>
          <cell r="B35" t="str">
            <v>Fluo Green</v>
          </cell>
          <cell r="C35" t="str">
            <v>荧光绿</v>
          </cell>
          <cell r="D35" t="str">
            <v>RAL 6028</v>
          </cell>
          <cell r="E35" t="str">
            <v>C0</v>
          </cell>
        </row>
      </sheetData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nvoice Agripp"/>
      <sheetName val="Details of the order"/>
      <sheetName val="Data invoice"/>
      <sheetName val="Holds PU"/>
      <sheetName val="Holds PE"/>
      <sheetName val="Agripp Packs"/>
      <sheetName val="Macros GRP"/>
      <sheetName val="Macros Recycled ABS"/>
      <sheetName val="Data"/>
      <sheetName val="Versions"/>
      <sheetName val="Color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REF ORDER</v>
          </cell>
          <cell r="B1" t="str">
            <v>REF SPP</v>
          </cell>
          <cell r="C1" t="str">
            <v>REF AGRP WB</v>
          </cell>
          <cell r="D1" t="str">
            <v>CATEGORY</v>
          </cell>
          <cell r="E1" t="str">
            <v>RANGE</v>
          </cell>
          <cell r="F1" t="str">
            <v>Name</v>
          </cell>
          <cell r="G1" t="str">
            <v>Additional information</v>
          </cell>
          <cell r="H1" t="str">
            <v>FINITION</v>
          </cell>
          <cell r="I1" t="str">
            <v>Mesure (cm)</v>
          </cell>
          <cell r="J1" t="str">
            <v>SIZE</v>
          </cell>
          <cell r="K1" t="str">
            <v>Nbr of products/set</v>
          </cell>
          <cell r="L1" t="str">
            <v>Weight (Lb)</v>
          </cell>
          <cell r="M1" t="str">
            <v>Weight (KG)2</v>
          </cell>
          <cell r="N1" t="str">
            <v>PREHENSION</v>
          </cell>
          <cell r="O1" t="str">
            <v>ANGLE</v>
          </cell>
          <cell r="P1" t="str">
            <v>DOLLAR PRICE STANDARD</v>
          </cell>
          <cell r="Q1" t="str">
            <v>CHANGE PRICE STANDARD</v>
          </cell>
          <cell r="R1" t="str">
            <v xml:space="preserve">Dollar Price  standard </v>
          </cell>
          <cell r="S1" t="str">
            <v>Taux d'echangé a dollar</v>
          </cell>
        </row>
        <row r="2">
          <cell r="A2" t="str">
            <v>HA001</v>
          </cell>
          <cell r="B2" t="str">
            <v>agripp-duga0211</v>
          </cell>
          <cell r="C2"/>
          <cell r="D2" t="str">
            <v>HOLDS</v>
          </cell>
          <cell r="E2" t="str">
            <v>Dune Gava</v>
          </cell>
          <cell r="F2" t="str">
            <v>Agora 1</v>
          </cell>
          <cell r="G2"/>
          <cell r="H2" t="str">
            <v>Classic</v>
          </cell>
          <cell r="I2"/>
          <cell r="J2" t="str">
            <v>XXL</v>
          </cell>
          <cell r="K2">
            <v>2</v>
          </cell>
          <cell r="L2">
            <v>4.2</v>
          </cell>
          <cell r="M2" t="str">
            <v>PU</v>
          </cell>
          <cell r="N2" t="str">
            <v>Pinch</v>
          </cell>
          <cell r="O2"/>
          <cell r="P2">
            <v>128.4</v>
          </cell>
          <cell r="Q2">
            <v>128.4</v>
          </cell>
          <cell r="R2"/>
          <cell r="S2">
            <v>1.0900000000000001</v>
          </cell>
        </row>
        <row r="3">
          <cell r="A3" t="str">
            <v>HA002</v>
          </cell>
          <cell r="B3" t="str">
            <v>agripp-duga0212</v>
          </cell>
          <cell r="C3"/>
          <cell r="D3" t="str">
            <v>HOLDS</v>
          </cell>
          <cell r="E3" t="str">
            <v>Dune Gava</v>
          </cell>
          <cell r="F3" t="str">
            <v>Agora 2</v>
          </cell>
          <cell r="G3"/>
          <cell r="H3" t="str">
            <v>Classic</v>
          </cell>
          <cell r="I3"/>
          <cell r="J3" t="str">
            <v>XXL</v>
          </cell>
          <cell r="K3">
            <v>1</v>
          </cell>
          <cell r="L3">
            <v>2.8</v>
          </cell>
          <cell r="M3" t="str">
            <v>PU</v>
          </cell>
          <cell r="N3" t="str">
            <v>Pinch</v>
          </cell>
          <cell r="O3"/>
          <cell r="P3">
            <v>98.28</v>
          </cell>
          <cell r="Q3">
            <v>98.28</v>
          </cell>
          <cell r="R3"/>
        </row>
        <row r="4">
          <cell r="A4" t="str">
            <v>HA003</v>
          </cell>
          <cell r="B4" t="str">
            <v>agripp-duga0213</v>
          </cell>
          <cell r="C4"/>
          <cell r="D4" t="str">
            <v>HOLDS</v>
          </cell>
          <cell r="E4" t="str">
            <v>Dune Gava</v>
          </cell>
          <cell r="F4" t="str">
            <v>Agora 3</v>
          </cell>
          <cell r="G4"/>
          <cell r="H4" t="str">
            <v>Classic</v>
          </cell>
          <cell r="I4"/>
          <cell r="J4" t="str">
            <v>XL</v>
          </cell>
          <cell r="K4">
            <v>2</v>
          </cell>
          <cell r="L4">
            <v>2.1</v>
          </cell>
          <cell r="M4" t="str">
            <v>PU</v>
          </cell>
          <cell r="N4" t="str">
            <v>Pinch</v>
          </cell>
          <cell r="O4"/>
          <cell r="P4">
            <v>86.31</v>
          </cell>
          <cell r="Q4">
            <v>86.31</v>
          </cell>
          <cell r="R4"/>
        </row>
        <row r="5">
          <cell r="A5" t="str">
            <v>HA004</v>
          </cell>
          <cell r="B5" t="str">
            <v>agripp-duga0215</v>
          </cell>
          <cell r="C5"/>
          <cell r="D5" t="str">
            <v>HOLDS</v>
          </cell>
          <cell r="E5" t="str">
            <v>Dune Gava</v>
          </cell>
          <cell r="F5" t="str">
            <v>Agora 5</v>
          </cell>
          <cell r="G5"/>
          <cell r="H5" t="str">
            <v>Classic</v>
          </cell>
          <cell r="I5"/>
          <cell r="J5" t="str">
            <v>XXL</v>
          </cell>
          <cell r="K5">
            <v>1</v>
          </cell>
          <cell r="L5">
            <v>4.3</v>
          </cell>
          <cell r="M5" t="str">
            <v>PU</v>
          </cell>
          <cell r="N5" t="str">
            <v>Pinch</v>
          </cell>
          <cell r="O5"/>
          <cell r="P5">
            <v>128.34</v>
          </cell>
          <cell r="Q5">
            <v>128.34</v>
          </cell>
          <cell r="R5"/>
        </row>
        <row r="6">
          <cell r="A6" t="str">
            <v>HA005</v>
          </cell>
          <cell r="B6" t="str">
            <v>agripp-dalpho</v>
          </cell>
          <cell r="C6"/>
          <cell r="D6" t="str">
            <v>HOLDS</v>
          </cell>
          <cell r="E6" t="str">
            <v>Dune dual</v>
          </cell>
          <cell r="F6" t="str">
            <v>Alpha</v>
          </cell>
          <cell r="G6"/>
          <cell r="H6" t="str">
            <v>Dual texture</v>
          </cell>
          <cell r="I6"/>
          <cell r="J6" t="str">
            <v>S</v>
          </cell>
          <cell r="K6">
            <v>10</v>
          </cell>
          <cell r="L6">
            <v>1.2</v>
          </cell>
          <cell r="M6" t="str">
            <v>PU</v>
          </cell>
          <cell r="N6" t="str">
            <v>Crimp</v>
          </cell>
          <cell r="O6"/>
          <cell r="P6">
            <v>84.6</v>
          </cell>
          <cell r="Q6">
            <v>84.6</v>
          </cell>
          <cell r="R6"/>
        </row>
        <row r="7">
          <cell r="A7" t="str">
            <v>HA006</v>
          </cell>
          <cell r="B7" t="str">
            <v>agripp-duas0134</v>
          </cell>
          <cell r="C7"/>
          <cell r="D7" t="str">
            <v>HOLDS</v>
          </cell>
          <cell r="E7" t="str">
            <v>Dune Asia</v>
          </cell>
          <cell r="F7" t="str">
            <v>Asana</v>
          </cell>
          <cell r="G7"/>
          <cell r="H7" t="str">
            <v>Classic</v>
          </cell>
          <cell r="I7"/>
          <cell r="J7" t="str">
            <v>L</v>
          </cell>
          <cell r="K7">
            <v>5</v>
          </cell>
          <cell r="L7">
            <v>2.7</v>
          </cell>
          <cell r="M7" t="str">
            <v>PU</v>
          </cell>
          <cell r="N7" t="str">
            <v>Edges</v>
          </cell>
          <cell r="O7"/>
          <cell r="P7">
            <v>104.46</v>
          </cell>
          <cell r="Q7">
            <v>104.46</v>
          </cell>
          <cell r="R7"/>
        </row>
        <row r="8">
          <cell r="A8" t="str">
            <v>HA007</v>
          </cell>
          <cell r="B8" t="str">
            <v>agripp-duas0259</v>
          </cell>
          <cell r="C8"/>
          <cell r="D8" t="str">
            <v>HOLDS</v>
          </cell>
          <cell r="E8" t="str">
            <v>Dune dual S24</v>
          </cell>
          <cell r="F8" t="str">
            <v xml:space="preserve">Beta 1 (New) </v>
          </cell>
          <cell r="G8"/>
          <cell r="H8" t="str">
            <v>Dual texture</v>
          </cell>
          <cell r="I8"/>
          <cell r="J8" t="str">
            <v>XXL</v>
          </cell>
          <cell r="K8">
            <v>1</v>
          </cell>
          <cell r="L8">
            <v>2.7</v>
          </cell>
          <cell r="M8" t="str">
            <v>PU</v>
          </cell>
          <cell r="N8" t="str">
            <v>Sloper</v>
          </cell>
          <cell r="O8"/>
          <cell r="P8">
            <v>96.3</v>
          </cell>
          <cell r="Q8">
            <v>96.3</v>
          </cell>
          <cell r="R8"/>
          <cell r="T8">
            <v>5.9524739999999996</v>
          </cell>
        </row>
        <row r="9">
          <cell r="A9" t="str">
            <v>HA008</v>
          </cell>
          <cell r="B9" t="str">
            <v>agripp-duas0260</v>
          </cell>
          <cell r="C9"/>
          <cell r="D9" t="str">
            <v>HOLDS</v>
          </cell>
          <cell r="E9" t="str">
            <v>Dune dual S24</v>
          </cell>
          <cell r="F9" t="str">
            <v xml:space="preserve">Beta 2 (New) </v>
          </cell>
          <cell r="G9"/>
          <cell r="H9" t="str">
            <v>Dual texture</v>
          </cell>
          <cell r="I9"/>
          <cell r="J9" t="str">
            <v>XXL</v>
          </cell>
          <cell r="K9">
            <v>1</v>
          </cell>
          <cell r="L9">
            <v>2.6</v>
          </cell>
          <cell r="M9" t="str">
            <v>PU</v>
          </cell>
          <cell r="N9" t="str">
            <v>Sloper</v>
          </cell>
          <cell r="O9"/>
          <cell r="P9">
            <v>94.29</v>
          </cell>
          <cell r="Q9">
            <v>94.29</v>
          </cell>
          <cell r="R9"/>
          <cell r="T9">
            <v>5.7320120000000001</v>
          </cell>
        </row>
        <row r="10">
          <cell r="A10" t="str">
            <v>HA009</v>
          </cell>
          <cell r="B10" t="str">
            <v>agripp-duga0216</v>
          </cell>
          <cell r="C10"/>
          <cell r="D10" t="str">
            <v>HOLDS</v>
          </cell>
          <cell r="E10" t="str">
            <v>Dune Gava</v>
          </cell>
          <cell r="F10" t="str">
            <v>Bowl 1</v>
          </cell>
          <cell r="G10"/>
          <cell r="H10" t="str">
            <v>Classic</v>
          </cell>
          <cell r="I10"/>
          <cell r="J10" t="str">
            <v>XXL</v>
          </cell>
          <cell r="K10">
            <v>1</v>
          </cell>
          <cell r="L10">
            <v>2.35</v>
          </cell>
          <cell r="M10" t="str">
            <v>PU</v>
          </cell>
          <cell r="N10" t="str">
            <v>Sloper</v>
          </cell>
          <cell r="O10"/>
          <cell r="P10">
            <v>89.28</v>
          </cell>
          <cell r="Q10">
            <v>89.28</v>
          </cell>
          <cell r="R10"/>
          <cell r="T10">
            <v>5.1808569999999996</v>
          </cell>
        </row>
        <row r="11">
          <cell r="A11" t="str">
            <v>HA010</v>
          </cell>
          <cell r="B11" t="str">
            <v>agripp-duga0217</v>
          </cell>
          <cell r="C11"/>
          <cell r="D11" t="str">
            <v>HOLDS</v>
          </cell>
          <cell r="E11" t="str">
            <v>Dune Gava</v>
          </cell>
          <cell r="F11" t="str">
            <v>Bowl 2</v>
          </cell>
          <cell r="G11"/>
          <cell r="H11" t="str">
            <v>Classic</v>
          </cell>
          <cell r="I11"/>
          <cell r="J11" t="str">
            <v>XXL</v>
          </cell>
          <cell r="K11">
            <v>1</v>
          </cell>
          <cell r="L11">
            <v>2.06</v>
          </cell>
          <cell r="M11" t="str">
            <v>PU</v>
          </cell>
          <cell r="N11" t="str">
            <v>Sloper</v>
          </cell>
          <cell r="O11"/>
          <cell r="P11">
            <v>83.46</v>
          </cell>
          <cell r="Q11">
            <v>83.46</v>
          </cell>
          <cell r="R11"/>
          <cell r="T11">
            <v>4.5415171999999995</v>
          </cell>
        </row>
        <row r="12">
          <cell r="A12" t="str">
            <v>HA011</v>
          </cell>
          <cell r="B12" t="str">
            <v>agripp-duga0218</v>
          </cell>
          <cell r="C12"/>
          <cell r="D12" t="str">
            <v>HOLDS</v>
          </cell>
          <cell r="E12" t="str">
            <v>Dune Gava</v>
          </cell>
          <cell r="F12" t="str">
            <v>Bowl 3</v>
          </cell>
          <cell r="G12"/>
          <cell r="H12" t="str">
            <v>Classic</v>
          </cell>
          <cell r="I12"/>
          <cell r="J12" t="str">
            <v>XXL</v>
          </cell>
          <cell r="K12">
            <v>1</v>
          </cell>
          <cell r="L12">
            <v>2.75</v>
          </cell>
          <cell r="M12" t="str">
            <v>PU</v>
          </cell>
          <cell r="N12" t="str">
            <v>Jug</v>
          </cell>
          <cell r="O12"/>
          <cell r="P12">
            <v>97.29</v>
          </cell>
          <cell r="Q12">
            <v>97.29</v>
          </cell>
          <cell r="R12"/>
          <cell r="T12">
            <v>6.0627049999999993</v>
          </cell>
        </row>
        <row r="13">
          <cell r="A13" t="str">
            <v>HA012</v>
          </cell>
          <cell r="B13"/>
          <cell r="C13"/>
          <cell r="D13" t="str">
            <v>HOLDS</v>
          </cell>
          <cell r="E13" t="str">
            <v>Dune Asia</v>
          </cell>
          <cell r="F13" t="str">
            <v>Bumeran</v>
          </cell>
          <cell r="G13"/>
          <cell r="H13" t="str">
            <v>Classic</v>
          </cell>
          <cell r="I13"/>
          <cell r="J13" t="str">
            <v>XXL</v>
          </cell>
          <cell r="K13">
            <v>3</v>
          </cell>
          <cell r="L13">
            <v>4.25</v>
          </cell>
          <cell r="M13" t="str">
            <v>PU</v>
          </cell>
          <cell r="N13" t="str">
            <v>Edge</v>
          </cell>
          <cell r="O13"/>
          <cell r="P13">
            <v>131.43</v>
          </cell>
          <cell r="Q13">
            <v>131.43</v>
          </cell>
          <cell r="R13"/>
          <cell r="T13">
            <v>9.3696349999999988</v>
          </cell>
        </row>
        <row r="14">
          <cell r="A14" t="str">
            <v>HA013</v>
          </cell>
          <cell r="B14" t="str">
            <v>agripp-duga0224</v>
          </cell>
          <cell r="C14"/>
          <cell r="D14" t="str">
            <v>HOLDS</v>
          </cell>
          <cell r="E14" t="str">
            <v>Dune Gava</v>
          </cell>
          <cell r="F14" t="str">
            <v>Chama 3</v>
          </cell>
          <cell r="G14"/>
          <cell r="H14" t="str">
            <v>Classic</v>
          </cell>
          <cell r="I14"/>
          <cell r="J14" t="str">
            <v>XXXL</v>
          </cell>
          <cell r="K14">
            <v>1</v>
          </cell>
          <cell r="L14">
            <v>6.7</v>
          </cell>
          <cell r="M14" t="str">
            <v>PU</v>
          </cell>
          <cell r="N14" t="str">
            <v>Jug</v>
          </cell>
          <cell r="O14"/>
          <cell r="P14">
            <v>176.46</v>
          </cell>
          <cell r="Q14">
            <v>176.46</v>
          </cell>
          <cell r="R14"/>
          <cell r="T14">
            <v>14.770954</v>
          </cell>
        </row>
        <row r="15">
          <cell r="A15" t="str">
            <v>HA014</v>
          </cell>
          <cell r="B15" t="str">
            <v>agripp-dchilam</v>
          </cell>
          <cell r="C15"/>
          <cell r="D15" t="str">
            <v>HOLDS</v>
          </cell>
          <cell r="E15" t="str">
            <v>Dune dual</v>
          </cell>
          <cell r="F15" t="str">
            <v>Chilam</v>
          </cell>
          <cell r="G15"/>
          <cell r="H15" t="str">
            <v>Dual texture</v>
          </cell>
          <cell r="I15"/>
          <cell r="J15" t="str">
            <v>XL</v>
          </cell>
          <cell r="K15">
            <v>2</v>
          </cell>
          <cell r="L15">
            <v>2.85</v>
          </cell>
          <cell r="M15" t="str">
            <v>PU</v>
          </cell>
          <cell r="N15" t="str">
            <v>Pocket</v>
          </cell>
          <cell r="O15"/>
          <cell r="P15">
            <v>101.34</v>
          </cell>
          <cell r="Q15">
            <v>101.34</v>
          </cell>
          <cell r="R15"/>
          <cell r="T15">
            <v>6.2831669999999997</v>
          </cell>
        </row>
        <row r="16">
          <cell r="A16" t="str">
            <v>HA015</v>
          </cell>
          <cell r="B16" t="str">
            <v>agripp-ddomino</v>
          </cell>
          <cell r="C16"/>
          <cell r="D16" t="str">
            <v>HOLDS</v>
          </cell>
          <cell r="E16" t="str">
            <v>Dune dual</v>
          </cell>
          <cell r="F16" t="str">
            <v>Domino</v>
          </cell>
          <cell r="G16"/>
          <cell r="H16" t="str">
            <v>Dual texture</v>
          </cell>
          <cell r="I16"/>
          <cell r="J16" t="str">
            <v>S</v>
          </cell>
          <cell r="K16">
            <v>10</v>
          </cell>
          <cell r="L16">
            <v>0.5</v>
          </cell>
          <cell r="M16" t="str">
            <v>PU</v>
          </cell>
          <cell r="N16" t="str">
            <v>Foot</v>
          </cell>
          <cell r="O16"/>
          <cell r="P16">
            <v>70.56</v>
          </cell>
          <cell r="Q16">
            <v>70.56</v>
          </cell>
          <cell r="R16"/>
          <cell r="T16">
            <v>1.1023099999999999</v>
          </cell>
        </row>
        <row r="17">
          <cell r="A17" t="str">
            <v>HA016</v>
          </cell>
          <cell r="B17" t="str">
            <v>agripp-decho</v>
          </cell>
          <cell r="C17"/>
          <cell r="D17" t="str">
            <v>HOLDS</v>
          </cell>
          <cell r="E17" t="str">
            <v>Dune dual</v>
          </cell>
          <cell r="F17" t="str">
            <v>Echo</v>
          </cell>
          <cell r="G17"/>
          <cell r="H17" t="str">
            <v>Dual texture</v>
          </cell>
          <cell r="I17"/>
          <cell r="J17" t="str">
            <v>M</v>
          </cell>
          <cell r="K17">
            <v>1</v>
          </cell>
          <cell r="L17">
            <v>2.75</v>
          </cell>
          <cell r="M17" t="str">
            <v>PU</v>
          </cell>
          <cell r="N17" t="str">
            <v>Sloper</v>
          </cell>
          <cell r="O17"/>
          <cell r="P17">
            <v>97.29</v>
          </cell>
          <cell r="Q17">
            <v>97.29</v>
          </cell>
          <cell r="R17"/>
          <cell r="T17">
            <v>6.0627049999999993</v>
          </cell>
        </row>
        <row r="18">
          <cell r="A18" t="str">
            <v>HA017</v>
          </cell>
          <cell r="B18" t="str">
            <v>agripp-dflye</v>
          </cell>
          <cell r="C18"/>
          <cell r="D18" t="str">
            <v>HOLDS</v>
          </cell>
          <cell r="E18" t="str">
            <v>Dune dual</v>
          </cell>
          <cell r="F18" t="str">
            <v>Flye</v>
          </cell>
          <cell r="G18"/>
          <cell r="H18" t="str">
            <v>Dual texture</v>
          </cell>
          <cell r="I18"/>
          <cell r="J18" t="str">
            <v>XXL</v>
          </cell>
          <cell r="K18">
            <v>2</v>
          </cell>
          <cell r="L18">
            <v>8.85</v>
          </cell>
          <cell r="M18" t="str">
            <v>PU</v>
          </cell>
          <cell r="N18" t="str">
            <v>Edge</v>
          </cell>
          <cell r="O18"/>
          <cell r="P18">
            <v>221.58</v>
          </cell>
          <cell r="Q18">
            <v>221.58</v>
          </cell>
          <cell r="R18"/>
          <cell r="T18">
            <v>19.510886999999997</v>
          </cell>
        </row>
        <row r="19">
          <cell r="A19" t="str">
            <v>HA018</v>
          </cell>
          <cell r="B19" t="str">
            <v>agripp-dfocus1</v>
          </cell>
          <cell r="C19"/>
          <cell r="D19" t="str">
            <v>HOLDS</v>
          </cell>
          <cell r="E19" t="str">
            <v>Dune dual</v>
          </cell>
          <cell r="F19" t="str">
            <v>Focus 1</v>
          </cell>
          <cell r="G19"/>
          <cell r="H19" t="str">
            <v>Dual texture</v>
          </cell>
          <cell r="I19"/>
          <cell r="J19" t="str">
            <v>L</v>
          </cell>
          <cell r="K19">
            <v>2</v>
          </cell>
          <cell r="L19">
            <v>2.5</v>
          </cell>
          <cell r="M19" t="str">
            <v>PU</v>
          </cell>
          <cell r="N19" t="str">
            <v>Edge</v>
          </cell>
          <cell r="O19"/>
          <cell r="P19">
            <v>94.32</v>
          </cell>
          <cell r="Q19">
            <v>94.32</v>
          </cell>
          <cell r="R19"/>
          <cell r="T19">
            <v>5.5115499999999997</v>
          </cell>
        </row>
        <row r="20">
          <cell r="A20" t="str">
            <v>HA019</v>
          </cell>
          <cell r="B20" t="str">
            <v>agripp-dfocus2</v>
          </cell>
          <cell r="C20"/>
          <cell r="D20" t="str">
            <v>HOLDS</v>
          </cell>
          <cell r="E20" t="str">
            <v>Dune dual</v>
          </cell>
          <cell r="F20" t="str">
            <v>Focus 2</v>
          </cell>
          <cell r="G20"/>
          <cell r="H20" t="str">
            <v>Dual texture</v>
          </cell>
          <cell r="I20"/>
          <cell r="J20" t="str">
            <v>XL</v>
          </cell>
          <cell r="K20">
            <v>1</v>
          </cell>
          <cell r="L20">
            <v>2</v>
          </cell>
          <cell r="M20" t="str">
            <v>PU</v>
          </cell>
          <cell r="N20" t="str">
            <v>Edge</v>
          </cell>
          <cell r="O20"/>
          <cell r="P20">
            <v>82.26</v>
          </cell>
          <cell r="Q20">
            <v>82.26</v>
          </cell>
          <cell r="R20"/>
          <cell r="T20">
            <v>4.4092399999999996</v>
          </cell>
        </row>
        <row r="21">
          <cell r="A21" t="str">
            <v>HA020</v>
          </cell>
          <cell r="B21" t="str">
            <v>agripp-duas0129</v>
          </cell>
          <cell r="C21"/>
          <cell r="D21" t="str">
            <v>HOLDS</v>
          </cell>
          <cell r="E21" t="str">
            <v>Dune Asia</v>
          </cell>
          <cell r="F21" t="str">
            <v>Gala</v>
          </cell>
          <cell r="G21"/>
          <cell r="H21" t="str">
            <v>Classic</v>
          </cell>
          <cell r="I21"/>
          <cell r="J21" t="str">
            <v>S</v>
          </cell>
          <cell r="K21">
            <v>10</v>
          </cell>
          <cell r="L21">
            <v>1.55</v>
          </cell>
          <cell r="M21" t="str">
            <v>PU</v>
          </cell>
          <cell r="N21" t="str">
            <v>Foot</v>
          </cell>
          <cell r="O21"/>
          <cell r="P21">
            <v>91.59</v>
          </cell>
          <cell r="Q21">
            <v>91.59</v>
          </cell>
          <cell r="R21"/>
          <cell r="T21">
            <v>3.4171609999999997</v>
          </cell>
        </row>
        <row r="22">
          <cell r="A22" t="str">
            <v>HA021</v>
          </cell>
          <cell r="B22" t="str">
            <v>AGP0079-U2</v>
          </cell>
          <cell r="C22"/>
          <cell r="D22" t="str">
            <v>HOLDS</v>
          </cell>
          <cell r="E22" t="str">
            <v>Dune dual</v>
          </cell>
          <cell r="F22" t="str">
            <v>Gravity 1</v>
          </cell>
          <cell r="G22"/>
          <cell r="H22" t="str">
            <v>Dual texture</v>
          </cell>
          <cell r="I22"/>
          <cell r="J22" t="str">
            <v>XL</v>
          </cell>
          <cell r="K22">
            <v>2</v>
          </cell>
          <cell r="L22">
            <v>4.0999999999999996</v>
          </cell>
          <cell r="M22" t="str">
            <v>PU</v>
          </cell>
          <cell r="N22" t="str">
            <v>Jug</v>
          </cell>
          <cell r="O22"/>
          <cell r="P22">
            <v>126.39</v>
          </cell>
          <cell r="Q22">
            <v>126.39</v>
          </cell>
          <cell r="R22"/>
          <cell r="T22">
            <v>9.0389419999999987</v>
          </cell>
        </row>
        <row r="23">
          <cell r="A23" t="str">
            <v>HA022</v>
          </cell>
          <cell r="B23" t="str">
            <v>agripp-duas0186</v>
          </cell>
          <cell r="C23"/>
          <cell r="D23" t="str">
            <v>HOLDS</v>
          </cell>
          <cell r="E23" t="str">
            <v>Dune dual</v>
          </cell>
          <cell r="F23" t="str">
            <v>Hub (New)</v>
          </cell>
          <cell r="G23"/>
          <cell r="H23" t="str">
            <v>Dual texture</v>
          </cell>
          <cell r="I23"/>
          <cell r="J23" t="str">
            <v>M</v>
          </cell>
          <cell r="K23">
            <v>3</v>
          </cell>
          <cell r="L23">
            <v>1.5</v>
          </cell>
          <cell r="M23" t="str">
            <v>PU</v>
          </cell>
          <cell r="N23" t="str">
            <v>Edge</v>
          </cell>
          <cell r="O23"/>
          <cell r="P23">
            <v>76.319999999999993</v>
          </cell>
          <cell r="Q23">
            <v>76.319999999999993</v>
          </cell>
          <cell r="R23"/>
          <cell r="S23"/>
          <cell r="T23">
            <v>3.3069299999999995</v>
          </cell>
        </row>
        <row r="24">
          <cell r="A24" t="str">
            <v>HA023</v>
          </cell>
          <cell r="B24" t="str">
            <v>AGP0040-U1</v>
          </cell>
          <cell r="C24"/>
          <cell r="D24" t="str">
            <v>HOLDS</v>
          </cell>
          <cell r="E24" t="str">
            <v>Dune Asia</v>
          </cell>
          <cell r="F24" t="str">
            <v>Java</v>
          </cell>
          <cell r="G24"/>
          <cell r="H24" t="str">
            <v>Classic</v>
          </cell>
          <cell r="I24"/>
          <cell r="J24" t="str">
            <v>M</v>
          </cell>
          <cell r="K24">
            <v>5</v>
          </cell>
          <cell r="L24">
            <v>3.35</v>
          </cell>
          <cell r="M24" t="str">
            <v>PU</v>
          </cell>
          <cell r="N24" t="str">
            <v>Jug</v>
          </cell>
          <cell r="O24"/>
          <cell r="P24">
            <v>117.48</v>
          </cell>
          <cell r="Q24">
            <v>117.48</v>
          </cell>
          <cell r="R24"/>
          <cell r="T24">
            <v>7.3854769999999998</v>
          </cell>
        </row>
        <row r="25">
          <cell r="A25" t="str">
            <v>HA024</v>
          </cell>
          <cell r="B25" t="str">
            <v>agripp-duas0265</v>
          </cell>
          <cell r="C25"/>
          <cell r="D25" t="str">
            <v>HOLDS</v>
          </cell>
          <cell r="E25" t="str">
            <v>Dune dual S24</v>
          </cell>
          <cell r="F25" t="str">
            <v xml:space="preserve">Jump 1 (New) </v>
          </cell>
          <cell r="G25"/>
          <cell r="H25" t="str">
            <v>Dual texture</v>
          </cell>
          <cell r="I25"/>
          <cell r="J25" t="str">
            <v>XL</v>
          </cell>
          <cell r="K25">
            <v>1</v>
          </cell>
          <cell r="L25">
            <v>2.4</v>
          </cell>
          <cell r="M25" t="str">
            <v>PU</v>
          </cell>
          <cell r="N25" t="str">
            <v>Jug</v>
          </cell>
          <cell r="O25"/>
          <cell r="P25">
            <v>90.27</v>
          </cell>
          <cell r="Q25">
            <v>90.27</v>
          </cell>
          <cell r="R25"/>
          <cell r="T25">
            <v>5.2910879999999993</v>
          </cell>
        </row>
        <row r="26">
          <cell r="A26" t="str">
            <v>HA025</v>
          </cell>
          <cell r="B26" t="str">
            <v>agripp-duas0266</v>
          </cell>
          <cell r="C26"/>
          <cell r="D26" t="str">
            <v>HOLDS</v>
          </cell>
          <cell r="E26" t="str">
            <v>Dune dual S24</v>
          </cell>
          <cell r="F26" t="str">
            <v xml:space="preserve">Jump 2 (New) </v>
          </cell>
          <cell r="G26"/>
          <cell r="H26" t="str">
            <v>Dual texture</v>
          </cell>
          <cell r="I26"/>
          <cell r="J26" t="str">
            <v>XXL</v>
          </cell>
          <cell r="K26">
            <v>1</v>
          </cell>
          <cell r="L26">
            <v>4.1500000000000004</v>
          </cell>
          <cell r="M26" t="str">
            <v>PU</v>
          </cell>
          <cell r="N26" t="str">
            <v>Jug</v>
          </cell>
          <cell r="O26"/>
          <cell r="P26">
            <v>125.34</v>
          </cell>
          <cell r="Q26">
            <v>125.34</v>
          </cell>
          <cell r="R26"/>
          <cell r="T26">
            <v>9.1491729999999993</v>
          </cell>
        </row>
        <row r="27">
          <cell r="A27" t="str">
            <v>HA026</v>
          </cell>
          <cell r="B27" t="str">
            <v>agripp-duga0225</v>
          </cell>
          <cell r="C27"/>
          <cell r="D27" t="str">
            <v>HOLDS</v>
          </cell>
          <cell r="E27" t="str">
            <v>Dune Gava</v>
          </cell>
          <cell r="F27" t="str">
            <v>Kong 1</v>
          </cell>
          <cell r="G27"/>
          <cell r="H27" t="str">
            <v>Classic</v>
          </cell>
          <cell r="I27"/>
          <cell r="J27" t="str">
            <v>XXL</v>
          </cell>
          <cell r="K27">
            <v>1</v>
          </cell>
          <cell r="L27">
            <v>1.85</v>
          </cell>
          <cell r="M27" t="str">
            <v>PU</v>
          </cell>
          <cell r="N27" t="str">
            <v>Jug</v>
          </cell>
          <cell r="O27"/>
          <cell r="P27">
            <v>79.260000000000005</v>
          </cell>
          <cell r="Q27">
            <v>79.260000000000005</v>
          </cell>
          <cell r="R27"/>
          <cell r="T27">
            <v>4.0785469999999995</v>
          </cell>
        </row>
        <row r="28">
          <cell r="A28" t="str">
            <v>HA027</v>
          </cell>
          <cell r="B28" t="str">
            <v>agripp-duga0226</v>
          </cell>
          <cell r="C28"/>
          <cell r="D28" t="str">
            <v>HOLDS</v>
          </cell>
          <cell r="E28" t="str">
            <v>Dune Gava</v>
          </cell>
          <cell r="F28" t="str">
            <v>Kong 2</v>
          </cell>
          <cell r="G28"/>
          <cell r="H28" t="str">
            <v>Classic</v>
          </cell>
          <cell r="I28"/>
          <cell r="J28" t="str">
            <v>XXL</v>
          </cell>
          <cell r="K28">
            <v>1</v>
          </cell>
          <cell r="L28">
            <v>2.15</v>
          </cell>
          <cell r="M28" t="str">
            <v>PU</v>
          </cell>
          <cell r="N28" t="str">
            <v>Jug</v>
          </cell>
          <cell r="O28"/>
          <cell r="P28">
            <v>85.26</v>
          </cell>
          <cell r="Q28">
            <v>85.26</v>
          </cell>
          <cell r="R28"/>
          <cell r="T28">
            <v>4.7399329999999997</v>
          </cell>
        </row>
        <row r="29">
          <cell r="A29" t="str">
            <v>HA028</v>
          </cell>
          <cell r="B29" t="str">
            <v>agripp-duga0227</v>
          </cell>
          <cell r="C29"/>
          <cell r="D29" t="str">
            <v>HOLDS</v>
          </cell>
          <cell r="E29" t="str">
            <v>Dune Gava</v>
          </cell>
          <cell r="F29" t="str">
            <v>Kong 3</v>
          </cell>
          <cell r="G29"/>
          <cell r="H29" t="str">
            <v>Classic</v>
          </cell>
          <cell r="I29"/>
          <cell r="J29" t="str">
            <v>XXL</v>
          </cell>
          <cell r="K29">
            <v>1</v>
          </cell>
          <cell r="L29">
            <v>2.2999999999999998</v>
          </cell>
          <cell r="M29" t="str">
            <v>PU</v>
          </cell>
          <cell r="N29" t="str">
            <v>Jug</v>
          </cell>
          <cell r="O29"/>
          <cell r="P29">
            <v>88.26</v>
          </cell>
          <cell r="Q29">
            <v>88.26</v>
          </cell>
          <cell r="R29"/>
          <cell r="T29">
            <v>5.070625999999999</v>
          </cell>
        </row>
        <row r="30">
          <cell r="A30" t="str">
            <v>HA029</v>
          </cell>
          <cell r="B30" t="str">
            <v>agripp-duas0261</v>
          </cell>
          <cell r="C30"/>
          <cell r="D30" t="str">
            <v>HOLDS</v>
          </cell>
          <cell r="E30" t="str">
            <v>Dune dual S24</v>
          </cell>
          <cell r="F30" t="str">
            <v>Lynx 1 (New)</v>
          </cell>
          <cell r="G30"/>
          <cell r="H30" t="str">
            <v>Dual texture</v>
          </cell>
          <cell r="I30"/>
          <cell r="J30" t="str">
            <v>M</v>
          </cell>
          <cell r="K30">
            <v>3</v>
          </cell>
          <cell r="L30">
            <v>1.2</v>
          </cell>
          <cell r="M30" t="str">
            <v>PU</v>
          </cell>
          <cell r="N30" t="str">
            <v>Crimps</v>
          </cell>
          <cell r="O30"/>
          <cell r="P30">
            <v>70.319999999999993</v>
          </cell>
          <cell r="Q30">
            <v>70.319999999999993</v>
          </cell>
          <cell r="R30"/>
          <cell r="T30">
            <v>2.6455439999999997</v>
          </cell>
        </row>
        <row r="31">
          <cell r="A31" t="str">
            <v>HA030</v>
          </cell>
          <cell r="B31" t="str">
            <v>agripp-duas0262</v>
          </cell>
          <cell r="C31"/>
          <cell r="D31" t="str">
            <v>HOLDS</v>
          </cell>
          <cell r="E31" t="str">
            <v>Dune dual S24</v>
          </cell>
          <cell r="F31" t="str">
            <v>Lynx 2 (New)</v>
          </cell>
          <cell r="G31"/>
          <cell r="H31" t="str">
            <v>Dual texture</v>
          </cell>
          <cell r="I31"/>
          <cell r="J31" t="str">
            <v>M</v>
          </cell>
          <cell r="K31">
            <v>2</v>
          </cell>
          <cell r="L31">
            <v>1</v>
          </cell>
          <cell r="M31" t="str">
            <v>PU</v>
          </cell>
          <cell r="N31" t="str">
            <v>Crimps</v>
          </cell>
          <cell r="O31"/>
          <cell r="P31">
            <v>64.260000000000005</v>
          </cell>
          <cell r="Q31">
            <v>64.260000000000005</v>
          </cell>
          <cell r="R31"/>
          <cell r="T31">
            <v>2.2046199999999998</v>
          </cell>
        </row>
        <row r="32">
          <cell r="A32" t="str">
            <v>HA031</v>
          </cell>
          <cell r="B32" t="str">
            <v>agripp-duas0263</v>
          </cell>
          <cell r="C32"/>
          <cell r="D32" t="str">
            <v>HOLDS</v>
          </cell>
          <cell r="E32" t="str">
            <v>Dune dual S24</v>
          </cell>
          <cell r="F32" t="str">
            <v xml:space="preserve">Lynx 3 (New) </v>
          </cell>
          <cell r="G32"/>
          <cell r="H32" t="str">
            <v>Dual texture</v>
          </cell>
          <cell r="I32"/>
          <cell r="J32" t="str">
            <v>M</v>
          </cell>
          <cell r="K32">
            <v>3</v>
          </cell>
          <cell r="L32">
            <v>1.45</v>
          </cell>
          <cell r="M32" t="str">
            <v>PU</v>
          </cell>
          <cell r="N32" t="str">
            <v>Crimps</v>
          </cell>
          <cell r="O32"/>
          <cell r="P32">
            <v>75.33</v>
          </cell>
          <cell r="Q32">
            <v>75.33</v>
          </cell>
          <cell r="R32"/>
          <cell r="T32">
            <v>3.1966989999999997</v>
          </cell>
        </row>
        <row r="33">
          <cell r="A33" t="str">
            <v>HA032</v>
          </cell>
          <cell r="B33" t="str">
            <v>agripp-duas0264</v>
          </cell>
          <cell r="C33"/>
          <cell r="D33" t="str">
            <v>HOLDS</v>
          </cell>
          <cell r="E33" t="str">
            <v>Dune dual S24</v>
          </cell>
          <cell r="F33" t="str">
            <v xml:space="preserve">Lynx 4 (New) </v>
          </cell>
          <cell r="G33"/>
          <cell r="H33" t="str">
            <v>Dual texture</v>
          </cell>
          <cell r="I33"/>
          <cell r="J33" t="str">
            <v>L</v>
          </cell>
          <cell r="K33">
            <v>3</v>
          </cell>
          <cell r="L33">
            <v>2.4500000000000002</v>
          </cell>
          <cell r="M33" t="str">
            <v>PU</v>
          </cell>
          <cell r="N33" t="str">
            <v>Crimps</v>
          </cell>
          <cell r="O33"/>
          <cell r="P33">
            <v>95.37</v>
          </cell>
          <cell r="Q33">
            <v>95.37</v>
          </cell>
          <cell r="R33"/>
          <cell r="T33">
            <v>5.401319</v>
          </cell>
        </row>
        <row r="34">
          <cell r="A34" t="str">
            <v>HA033</v>
          </cell>
          <cell r="B34" t="str">
            <v>agripp-duas0267</v>
          </cell>
          <cell r="C34"/>
          <cell r="D34" t="str">
            <v>HOLDS</v>
          </cell>
          <cell r="E34" t="str">
            <v>Dune dual S24</v>
          </cell>
          <cell r="F34" t="str">
            <v xml:space="preserve">Manga 1 (New) </v>
          </cell>
          <cell r="G34"/>
          <cell r="H34" t="str">
            <v>Dual texture</v>
          </cell>
          <cell r="I34"/>
          <cell r="J34" t="str">
            <v>XXL</v>
          </cell>
          <cell r="K34">
            <v>1</v>
          </cell>
          <cell r="L34">
            <v>3.05</v>
          </cell>
          <cell r="M34" t="str">
            <v>PU</v>
          </cell>
          <cell r="N34" t="str">
            <v>Pinch</v>
          </cell>
          <cell r="O34"/>
          <cell r="P34">
            <v>103.29</v>
          </cell>
          <cell r="Q34">
            <v>103.29</v>
          </cell>
          <cell r="R34"/>
          <cell r="T34">
            <v>6.7240909999999987</v>
          </cell>
        </row>
        <row r="35">
          <cell r="A35" t="str">
            <v>HA034</v>
          </cell>
          <cell r="B35" t="str">
            <v>agripp-duas0268</v>
          </cell>
          <cell r="C35"/>
          <cell r="D35" t="str">
            <v>HOLDS</v>
          </cell>
          <cell r="E35" t="str">
            <v>Dune dual S24</v>
          </cell>
          <cell r="F35" t="str">
            <v xml:space="preserve">Manga 2 (New) </v>
          </cell>
          <cell r="G35"/>
          <cell r="H35" t="str">
            <v>Dual texture</v>
          </cell>
          <cell r="I35"/>
          <cell r="J35" t="str">
            <v>XXL</v>
          </cell>
          <cell r="K35">
            <v>1</v>
          </cell>
          <cell r="L35">
            <v>3.8</v>
          </cell>
          <cell r="M35" t="str">
            <v>PU</v>
          </cell>
          <cell r="N35" t="str">
            <v>Pinch</v>
          </cell>
          <cell r="O35"/>
          <cell r="P35">
            <v>118.32</v>
          </cell>
          <cell r="Q35">
            <v>118.32</v>
          </cell>
          <cell r="R35"/>
          <cell r="T35">
            <v>8.3775559999999984</v>
          </cell>
        </row>
        <row r="36">
          <cell r="A36" t="str">
            <v>HA035</v>
          </cell>
          <cell r="B36" t="str">
            <v>agripp-dmaniak3</v>
          </cell>
          <cell r="C36"/>
          <cell r="D36" t="str">
            <v>HOLDS</v>
          </cell>
          <cell r="E36" t="str">
            <v>Dune dual</v>
          </cell>
          <cell r="F36" t="str">
            <v>Maniak 3</v>
          </cell>
          <cell r="G36"/>
          <cell r="H36" t="str">
            <v>Dual texture</v>
          </cell>
          <cell r="I36"/>
          <cell r="J36" t="str">
            <v>M-L</v>
          </cell>
          <cell r="K36">
            <v>6</v>
          </cell>
          <cell r="L36">
            <v>3.5</v>
          </cell>
          <cell r="M36" t="str">
            <v>PU</v>
          </cell>
          <cell r="N36" t="str">
            <v>Edge</v>
          </cell>
          <cell r="O36"/>
          <cell r="P36">
            <v>122.52</v>
          </cell>
          <cell r="Q36">
            <v>122.52</v>
          </cell>
          <cell r="R36"/>
          <cell r="T36">
            <v>7.7161699999999991</v>
          </cell>
        </row>
        <row r="37">
          <cell r="A37" t="str">
            <v>HA036</v>
          </cell>
          <cell r="B37" t="str">
            <v>agripp-dmaster</v>
          </cell>
          <cell r="C37"/>
          <cell r="D37" t="str">
            <v>HOLDS</v>
          </cell>
          <cell r="E37" t="str">
            <v>Dune dual</v>
          </cell>
          <cell r="F37" t="str">
            <v>Master</v>
          </cell>
          <cell r="G37"/>
          <cell r="H37" t="str">
            <v>Dual texture</v>
          </cell>
          <cell r="I37"/>
          <cell r="J37" t="str">
            <v>XXL</v>
          </cell>
          <cell r="K37">
            <v>1</v>
          </cell>
          <cell r="L37">
            <v>4.9000000000000004</v>
          </cell>
          <cell r="M37" t="str">
            <v>PU</v>
          </cell>
          <cell r="N37" t="str">
            <v>Sloper</v>
          </cell>
          <cell r="O37"/>
          <cell r="P37">
            <v>140.37</v>
          </cell>
          <cell r="Q37">
            <v>140.37</v>
          </cell>
          <cell r="R37"/>
          <cell r="T37">
            <v>10.802638</v>
          </cell>
        </row>
        <row r="38">
          <cell r="A38" t="str">
            <v>HA037</v>
          </cell>
          <cell r="B38" t="str">
            <v>agripp-dmillenium</v>
          </cell>
          <cell r="C38"/>
          <cell r="D38" t="str">
            <v>HOLDS</v>
          </cell>
          <cell r="E38" t="str">
            <v>Dune dual</v>
          </cell>
          <cell r="F38" t="str">
            <v>Millenium</v>
          </cell>
          <cell r="G38"/>
          <cell r="H38" t="str">
            <v>Dual texture</v>
          </cell>
          <cell r="I38"/>
          <cell r="J38" t="str">
            <v>XXL</v>
          </cell>
          <cell r="K38">
            <v>3</v>
          </cell>
          <cell r="L38">
            <v>7.95</v>
          </cell>
          <cell r="M38" t="str">
            <v>PU</v>
          </cell>
          <cell r="N38" t="str">
            <v>Sloper</v>
          </cell>
          <cell r="O38"/>
          <cell r="P38">
            <v>205.59</v>
          </cell>
          <cell r="Q38">
            <v>205.59</v>
          </cell>
          <cell r="R38"/>
          <cell r="T38">
            <v>17.526729</v>
          </cell>
        </row>
        <row r="39">
          <cell r="A39" t="str">
            <v>HA038</v>
          </cell>
          <cell r="B39" t="str">
            <v>agripp-ddmasu1</v>
          </cell>
          <cell r="C39"/>
          <cell r="D39" t="str">
            <v>HOLDS</v>
          </cell>
          <cell r="E39" t="str">
            <v>Dune</v>
          </cell>
          <cell r="F39" t="str">
            <v>Masu 1</v>
          </cell>
          <cell r="G39"/>
          <cell r="H39" t="str">
            <v>Classic</v>
          </cell>
          <cell r="I39"/>
          <cell r="J39" t="str">
            <v>XL</v>
          </cell>
          <cell r="K39">
            <v>1</v>
          </cell>
          <cell r="L39">
            <v>4</v>
          </cell>
          <cell r="M39" t="str">
            <v>PU</v>
          </cell>
          <cell r="N39" t="str">
            <v>Jug</v>
          </cell>
          <cell r="O39"/>
          <cell r="P39">
            <v>122.34</v>
          </cell>
          <cell r="Q39">
            <v>122.34</v>
          </cell>
          <cell r="R39"/>
          <cell r="T39">
            <v>8.8184799999999992</v>
          </cell>
        </row>
        <row r="40">
          <cell r="A40" t="str">
            <v>HA039</v>
          </cell>
          <cell r="B40" t="str">
            <v>agripp-ddmasu2</v>
          </cell>
          <cell r="C40"/>
          <cell r="D40" t="str">
            <v>HOLDS</v>
          </cell>
          <cell r="E40" t="str">
            <v>Dune</v>
          </cell>
          <cell r="F40" t="str">
            <v>Masu 2</v>
          </cell>
          <cell r="G40"/>
          <cell r="H40" t="str">
            <v>Classic</v>
          </cell>
          <cell r="I40"/>
          <cell r="J40" t="str">
            <v>XL</v>
          </cell>
          <cell r="K40">
            <v>2</v>
          </cell>
          <cell r="L40">
            <v>5</v>
          </cell>
          <cell r="M40" t="str">
            <v>PU</v>
          </cell>
          <cell r="N40" t="str">
            <v>Jug</v>
          </cell>
          <cell r="O40"/>
          <cell r="P40">
            <v>144.41999999999999</v>
          </cell>
          <cell r="Q40">
            <v>144.41999999999999</v>
          </cell>
          <cell r="R40"/>
          <cell r="T40">
            <v>11.023099999999999</v>
          </cell>
        </row>
        <row r="41">
          <cell r="A41" t="str">
            <v>HA040</v>
          </cell>
          <cell r="B41" t="str">
            <v>agripp-ddmasu3</v>
          </cell>
          <cell r="C41"/>
          <cell r="D41" t="str">
            <v>HOLDS</v>
          </cell>
          <cell r="E41" t="str">
            <v>Dune</v>
          </cell>
          <cell r="F41" t="str">
            <v>Masu 3</v>
          </cell>
          <cell r="G41"/>
          <cell r="H41" t="str">
            <v>Classic</v>
          </cell>
          <cell r="I41"/>
          <cell r="J41" t="str">
            <v>XL</v>
          </cell>
          <cell r="K41">
            <v>1</v>
          </cell>
          <cell r="L41">
            <v>3</v>
          </cell>
          <cell r="M41" t="str">
            <v>PU</v>
          </cell>
          <cell r="N41" t="str">
            <v>Jug</v>
          </cell>
          <cell r="O41"/>
          <cell r="P41">
            <v>102.3</v>
          </cell>
          <cell r="Q41">
            <v>102.3</v>
          </cell>
          <cell r="R41"/>
          <cell r="T41">
            <v>6.613859999999999</v>
          </cell>
        </row>
        <row r="42">
          <cell r="A42" t="str">
            <v>HA041</v>
          </cell>
          <cell r="B42" t="str">
            <v>agripp-duga0228</v>
          </cell>
          <cell r="C42"/>
          <cell r="D42" t="str">
            <v>HOLDS</v>
          </cell>
          <cell r="E42" t="str">
            <v>Dune Gava</v>
          </cell>
          <cell r="F42" t="str">
            <v>Moon 1</v>
          </cell>
          <cell r="G42"/>
          <cell r="H42" t="str">
            <v>Classic</v>
          </cell>
          <cell r="I42"/>
          <cell r="J42" t="str">
            <v>XL</v>
          </cell>
          <cell r="K42">
            <v>1</v>
          </cell>
          <cell r="L42">
            <v>2.9</v>
          </cell>
          <cell r="M42" t="str">
            <v>PU</v>
          </cell>
          <cell r="N42" t="str">
            <v>Jug</v>
          </cell>
          <cell r="O42"/>
          <cell r="P42">
            <v>100.29</v>
          </cell>
          <cell r="Q42">
            <v>100.29</v>
          </cell>
          <cell r="R42"/>
          <cell r="T42">
            <v>6.3933979999999995</v>
          </cell>
        </row>
        <row r="43">
          <cell r="A43" t="str">
            <v>HA042</v>
          </cell>
          <cell r="B43"/>
          <cell r="C43"/>
          <cell r="D43" t="str">
            <v>HOLDS</v>
          </cell>
          <cell r="E43" t="str">
            <v>Dune Gava</v>
          </cell>
          <cell r="F43" t="str">
            <v>Moon 2</v>
          </cell>
          <cell r="G43"/>
          <cell r="H43" t="str">
            <v>Classic</v>
          </cell>
          <cell r="I43"/>
          <cell r="J43" t="str">
            <v>XL</v>
          </cell>
          <cell r="K43">
            <v>1</v>
          </cell>
          <cell r="L43"/>
          <cell r="M43" t="str">
            <v>PU</v>
          </cell>
          <cell r="N43" t="str">
            <v>Jug</v>
          </cell>
          <cell r="O43"/>
          <cell r="P43"/>
          <cell r="Q43">
            <v>0</v>
          </cell>
          <cell r="R43"/>
          <cell r="T43">
            <v>0</v>
          </cell>
        </row>
        <row r="44">
          <cell r="A44" t="str">
            <v>HA043</v>
          </cell>
          <cell r="B44" t="str">
            <v>agripp-dodin</v>
          </cell>
          <cell r="C44"/>
          <cell r="D44" t="str">
            <v>HOLDS</v>
          </cell>
          <cell r="E44" t="str">
            <v>Dune dual</v>
          </cell>
          <cell r="F44" t="str">
            <v>Odin</v>
          </cell>
          <cell r="G44"/>
          <cell r="H44" t="str">
            <v>Dual texture</v>
          </cell>
          <cell r="I44"/>
          <cell r="J44" t="str">
            <v>M</v>
          </cell>
          <cell r="K44">
            <v>5</v>
          </cell>
          <cell r="L44">
            <v>2.9</v>
          </cell>
          <cell r="M44" t="str">
            <v>PU</v>
          </cell>
          <cell r="N44" t="str">
            <v>Crimp</v>
          </cell>
          <cell r="O44"/>
          <cell r="P44">
            <v>108.45</v>
          </cell>
          <cell r="Q44">
            <v>108.45</v>
          </cell>
          <cell r="R44"/>
          <cell r="T44">
            <v>6.3933979999999995</v>
          </cell>
        </row>
        <row r="45">
          <cell r="A45" t="str">
            <v>HA044</v>
          </cell>
          <cell r="B45" t="str">
            <v>agripp-duas0269</v>
          </cell>
          <cell r="C45"/>
          <cell r="D45" t="str">
            <v>HOLDS</v>
          </cell>
          <cell r="E45" t="str">
            <v>Dune dual S24</v>
          </cell>
          <cell r="F45" t="str">
            <v xml:space="preserve">Opium 1 (New) </v>
          </cell>
          <cell r="G45"/>
          <cell r="H45" t="str">
            <v>Dual texture</v>
          </cell>
          <cell r="I45"/>
          <cell r="J45" t="str">
            <v>XXL</v>
          </cell>
          <cell r="K45">
            <v>1</v>
          </cell>
          <cell r="L45">
            <v>3</v>
          </cell>
          <cell r="M45" t="str">
            <v>PU</v>
          </cell>
          <cell r="N45" t="str">
            <v>Slopers</v>
          </cell>
          <cell r="O45"/>
          <cell r="P45">
            <v>102.3</v>
          </cell>
          <cell r="Q45">
            <v>102.3</v>
          </cell>
          <cell r="R45"/>
          <cell r="T45">
            <v>6.613859999999999</v>
          </cell>
        </row>
        <row r="46">
          <cell r="A46" t="str">
            <v>HA045</v>
          </cell>
          <cell r="B46" t="str">
            <v>agripp-duas0270</v>
          </cell>
          <cell r="C46"/>
          <cell r="D46" t="str">
            <v>HOLDS</v>
          </cell>
          <cell r="E46" t="str">
            <v>Dune dual S24</v>
          </cell>
          <cell r="F46" t="str">
            <v xml:space="preserve">Opium 2 (New) </v>
          </cell>
          <cell r="G46"/>
          <cell r="H46" t="str">
            <v>Dual texture</v>
          </cell>
          <cell r="I46"/>
          <cell r="J46" t="str">
            <v>XXL</v>
          </cell>
          <cell r="K46">
            <v>1</v>
          </cell>
          <cell r="L46">
            <v>2.8</v>
          </cell>
          <cell r="M46" t="str">
            <v>PU</v>
          </cell>
          <cell r="N46" t="str">
            <v>Slopers</v>
          </cell>
          <cell r="O46"/>
          <cell r="P46">
            <v>98.28</v>
          </cell>
          <cell r="Q46">
            <v>98.28</v>
          </cell>
          <cell r="R46"/>
          <cell r="T46">
            <v>6.1729359999999991</v>
          </cell>
        </row>
        <row r="47">
          <cell r="A47" t="str">
            <v>HA046</v>
          </cell>
          <cell r="B47" t="str">
            <v>agripp-duas0271</v>
          </cell>
          <cell r="C47"/>
          <cell r="D47" t="str">
            <v>HOLDS</v>
          </cell>
          <cell r="E47" t="str">
            <v>Dune dual S24</v>
          </cell>
          <cell r="F47" t="str">
            <v xml:space="preserve">Opium 3 (New) </v>
          </cell>
          <cell r="G47"/>
          <cell r="H47" t="str">
            <v>Dual texture</v>
          </cell>
          <cell r="I47"/>
          <cell r="J47" t="str">
            <v>XL</v>
          </cell>
          <cell r="K47">
            <v>1</v>
          </cell>
          <cell r="L47">
            <v>2.35</v>
          </cell>
          <cell r="M47" t="str">
            <v>PU</v>
          </cell>
          <cell r="N47" t="str">
            <v>Slopers</v>
          </cell>
          <cell r="O47"/>
          <cell r="P47">
            <v>89.28</v>
          </cell>
          <cell r="Q47">
            <v>89.28</v>
          </cell>
          <cell r="R47"/>
          <cell r="T47">
            <v>5.1808569999999996</v>
          </cell>
        </row>
        <row r="48">
          <cell r="A48" t="str">
            <v>HA047</v>
          </cell>
          <cell r="B48" t="str">
            <v>agripp-duas0272</v>
          </cell>
          <cell r="C48"/>
          <cell r="D48" t="str">
            <v>HOLDS</v>
          </cell>
          <cell r="E48" t="str">
            <v>Dune dual S24</v>
          </cell>
          <cell r="F48" t="str">
            <v xml:space="preserve">Opium 4 (New) </v>
          </cell>
          <cell r="G48"/>
          <cell r="H48" t="str">
            <v>Dual texture</v>
          </cell>
          <cell r="I48"/>
          <cell r="J48" t="str">
            <v>XL</v>
          </cell>
          <cell r="K48">
            <v>1</v>
          </cell>
          <cell r="L48">
            <v>2.1</v>
          </cell>
          <cell r="M48" t="str">
            <v>PU</v>
          </cell>
          <cell r="N48" t="str">
            <v>Slopers</v>
          </cell>
          <cell r="O48"/>
          <cell r="P48">
            <v>84.27</v>
          </cell>
          <cell r="Q48">
            <v>84.27</v>
          </cell>
          <cell r="R48"/>
          <cell r="T48">
            <v>4.629702</v>
          </cell>
        </row>
        <row r="49">
          <cell r="A49" t="str">
            <v>HA048</v>
          </cell>
          <cell r="B49" t="str">
            <v>agripp-duga0235</v>
          </cell>
          <cell r="C49"/>
          <cell r="D49" t="str">
            <v>HOLDS</v>
          </cell>
          <cell r="E49" t="str">
            <v>Dune Gava</v>
          </cell>
          <cell r="F49" t="str">
            <v>Opus 1</v>
          </cell>
          <cell r="G49"/>
          <cell r="H49" t="str">
            <v>Classic</v>
          </cell>
          <cell r="I49"/>
          <cell r="J49" t="str">
            <v>XL</v>
          </cell>
          <cell r="K49">
            <v>1</v>
          </cell>
          <cell r="L49">
            <v>2.35</v>
          </cell>
          <cell r="M49" t="str">
            <v>PU</v>
          </cell>
          <cell r="N49" t="str">
            <v>Jug</v>
          </cell>
          <cell r="O49"/>
          <cell r="P49">
            <v>89.28</v>
          </cell>
          <cell r="Q49">
            <v>89.28</v>
          </cell>
          <cell r="R49"/>
          <cell r="T49">
            <v>5.1808569999999996</v>
          </cell>
        </row>
        <row r="50">
          <cell r="A50" t="str">
            <v>HA049</v>
          </cell>
          <cell r="B50" t="str">
            <v>agripp-duga0236</v>
          </cell>
          <cell r="C50"/>
          <cell r="D50" t="str">
            <v>HOLDS</v>
          </cell>
          <cell r="E50" t="str">
            <v>Dune Gava</v>
          </cell>
          <cell r="F50" t="str">
            <v>Opus 2</v>
          </cell>
          <cell r="G50"/>
          <cell r="H50" t="str">
            <v>Classic</v>
          </cell>
          <cell r="I50"/>
          <cell r="J50" t="str">
            <v>XXL</v>
          </cell>
          <cell r="K50">
            <v>1</v>
          </cell>
          <cell r="L50">
            <v>3.15</v>
          </cell>
          <cell r="M50" t="str">
            <v>PU</v>
          </cell>
          <cell r="N50" t="str">
            <v>Jug</v>
          </cell>
          <cell r="O50"/>
          <cell r="P50">
            <v>105.3</v>
          </cell>
          <cell r="Q50">
            <v>105.3</v>
          </cell>
          <cell r="R50"/>
          <cell r="T50">
            <v>6.9445529999999991</v>
          </cell>
        </row>
        <row r="51">
          <cell r="A51" t="str">
            <v>HA050</v>
          </cell>
          <cell r="B51" t="str">
            <v>agripp-duas0187</v>
          </cell>
          <cell r="C51"/>
          <cell r="D51" t="str">
            <v>HOLDS</v>
          </cell>
          <cell r="E51" t="str">
            <v>Dune dual</v>
          </cell>
          <cell r="F51" t="str">
            <v>Orga (New)</v>
          </cell>
          <cell r="G51"/>
          <cell r="H51" t="str">
            <v>Dual texture</v>
          </cell>
          <cell r="I51"/>
          <cell r="J51" t="str">
            <v>S</v>
          </cell>
          <cell r="K51">
            <v>4</v>
          </cell>
          <cell r="L51">
            <v>1.7</v>
          </cell>
          <cell r="M51" t="str">
            <v>PU</v>
          </cell>
          <cell r="N51" t="str">
            <v>Edge</v>
          </cell>
          <cell r="O51"/>
          <cell r="P51">
            <v>82.38</v>
          </cell>
          <cell r="Q51">
            <v>82.38</v>
          </cell>
          <cell r="R51"/>
          <cell r="T51">
            <v>3.7478539999999994</v>
          </cell>
        </row>
        <row r="52">
          <cell r="A52" t="str">
            <v>HA051</v>
          </cell>
          <cell r="B52" t="str">
            <v>agripp-doslo</v>
          </cell>
          <cell r="C52"/>
          <cell r="D52" t="str">
            <v>HOLDS</v>
          </cell>
          <cell r="E52" t="str">
            <v>Dune dual</v>
          </cell>
          <cell r="F52" t="str">
            <v>Oslo</v>
          </cell>
          <cell r="G52"/>
          <cell r="H52" t="str">
            <v>Dual texture</v>
          </cell>
          <cell r="I52"/>
          <cell r="J52" t="str">
            <v>XXL</v>
          </cell>
          <cell r="K52">
            <v>2</v>
          </cell>
          <cell r="L52">
            <v>4.5</v>
          </cell>
          <cell r="M52" t="str">
            <v>PU</v>
          </cell>
          <cell r="N52" t="str">
            <v>Pinch</v>
          </cell>
          <cell r="O52"/>
          <cell r="P52">
            <v>134.4</v>
          </cell>
          <cell r="Q52">
            <v>134.4</v>
          </cell>
          <cell r="R52"/>
          <cell r="T52">
            <v>9.9207899999999984</v>
          </cell>
        </row>
        <row r="53">
          <cell r="A53" t="str">
            <v>HA052</v>
          </cell>
          <cell r="B53"/>
          <cell r="C53"/>
          <cell r="D53" t="str">
            <v>HOLDS</v>
          </cell>
          <cell r="E53" t="str">
            <v>Dune Asia</v>
          </cell>
          <cell r="F53" t="str">
            <v>Power 1</v>
          </cell>
          <cell r="G53"/>
          <cell r="H53" t="str">
            <v>Classic</v>
          </cell>
          <cell r="I53"/>
          <cell r="J53" t="str">
            <v>M</v>
          </cell>
          <cell r="K53">
            <v>5</v>
          </cell>
          <cell r="L53">
            <v>3.5</v>
          </cell>
          <cell r="M53" t="str">
            <v>PU</v>
          </cell>
          <cell r="N53" t="str">
            <v>Edge</v>
          </cell>
          <cell r="O53"/>
          <cell r="P53">
            <v>120.48</v>
          </cell>
          <cell r="Q53">
            <v>120.48</v>
          </cell>
          <cell r="R53"/>
          <cell r="T53">
            <v>7.7161699999999991</v>
          </cell>
        </row>
        <row r="54">
          <cell r="A54" t="str">
            <v>HA053</v>
          </cell>
          <cell r="B54" t="str">
            <v>agripp-duas0011</v>
          </cell>
          <cell r="C54"/>
          <cell r="D54" t="str">
            <v>HOLDS</v>
          </cell>
          <cell r="E54" t="str">
            <v>Dune Asia</v>
          </cell>
          <cell r="F54" t="str">
            <v>Power 2</v>
          </cell>
          <cell r="G54"/>
          <cell r="H54" t="str">
            <v>Classic</v>
          </cell>
          <cell r="I54"/>
          <cell r="J54" t="str">
            <v>L</v>
          </cell>
          <cell r="K54">
            <v>2</v>
          </cell>
          <cell r="L54">
            <v>1.8</v>
          </cell>
          <cell r="M54" t="str">
            <v>PU</v>
          </cell>
          <cell r="N54" t="str">
            <v>Edge</v>
          </cell>
          <cell r="O54"/>
          <cell r="P54">
            <v>80.28</v>
          </cell>
          <cell r="Q54">
            <v>80.28</v>
          </cell>
          <cell r="R54"/>
          <cell r="T54">
            <v>3.9683159999999997</v>
          </cell>
        </row>
        <row r="55">
          <cell r="A55" t="str">
            <v>HA054</v>
          </cell>
          <cell r="B55" t="str">
            <v>agripp-duas0012</v>
          </cell>
          <cell r="C55"/>
          <cell r="D55" t="str">
            <v>HOLDS</v>
          </cell>
          <cell r="E55" t="str">
            <v>Dune Asia</v>
          </cell>
          <cell r="F55" t="str">
            <v>Power 3</v>
          </cell>
          <cell r="G55"/>
          <cell r="H55" t="str">
            <v>Classic</v>
          </cell>
          <cell r="I55"/>
          <cell r="J55" t="str">
            <v>L</v>
          </cell>
          <cell r="K55">
            <v>2</v>
          </cell>
          <cell r="L55">
            <v>2.1</v>
          </cell>
          <cell r="M55" t="str">
            <v>PU</v>
          </cell>
          <cell r="N55" t="str">
            <v>Edge</v>
          </cell>
          <cell r="O55"/>
          <cell r="P55">
            <v>86.31</v>
          </cell>
          <cell r="Q55">
            <v>86.31</v>
          </cell>
          <cell r="R55"/>
          <cell r="T55">
            <v>4.629702</v>
          </cell>
        </row>
        <row r="56">
          <cell r="A56" t="str">
            <v>HA055</v>
          </cell>
          <cell r="B56" t="str">
            <v>agripp-duas0013</v>
          </cell>
          <cell r="C56"/>
          <cell r="D56" t="str">
            <v>HOLDS</v>
          </cell>
          <cell r="E56" t="str">
            <v>Dune Asia</v>
          </cell>
          <cell r="F56" t="str">
            <v>Power 4</v>
          </cell>
          <cell r="G56"/>
          <cell r="H56" t="str">
            <v>Classic</v>
          </cell>
          <cell r="I56"/>
          <cell r="J56" t="str">
            <v>XL</v>
          </cell>
          <cell r="K56">
            <v>2</v>
          </cell>
          <cell r="L56">
            <v>2.7</v>
          </cell>
          <cell r="M56" t="str">
            <v>PU</v>
          </cell>
          <cell r="N56" t="str">
            <v>Edge</v>
          </cell>
          <cell r="O56"/>
          <cell r="P56">
            <v>98.34</v>
          </cell>
          <cell r="Q56">
            <v>98.34</v>
          </cell>
          <cell r="R56"/>
          <cell r="T56">
            <v>5.9524739999999996</v>
          </cell>
        </row>
        <row r="57">
          <cell r="A57" t="str">
            <v>HA056</v>
          </cell>
          <cell r="B57" t="str">
            <v>agripp-duas0273</v>
          </cell>
          <cell r="C57"/>
          <cell r="D57" t="str">
            <v>HOLDS</v>
          </cell>
          <cell r="E57" t="str">
            <v>Dune dual S24</v>
          </cell>
          <cell r="F57" t="str">
            <v xml:space="preserve">Puma 1 (New) </v>
          </cell>
          <cell r="G57"/>
          <cell r="H57" t="str">
            <v>Dual texture</v>
          </cell>
          <cell r="I57"/>
          <cell r="J57" t="str">
            <v>XL</v>
          </cell>
          <cell r="K57">
            <v>1</v>
          </cell>
          <cell r="L57">
            <v>2.1</v>
          </cell>
          <cell r="M57" t="str">
            <v>PU</v>
          </cell>
          <cell r="N57" t="str">
            <v>Pinch</v>
          </cell>
          <cell r="O57"/>
          <cell r="P57">
            <v>84.27</v>
          </cell>
          <cell r="Q57">
            <v>84.27</v>
          </cell>
          <cell r="R57"/>
          <cell r="T57">
            <v>4.629702</v>
          </cell>
        </row>
        <row r="58">
          <cell r="A58" t="str">
            <v>HA057</v>
          </cell>
          <cell r="B58" t="str">
            <v>agripp-duas0274</v>
          </cell>
          <cell r="C58"/>
          <cell r="D58" t="str">
            <v>HOLDS</v>
          </cell>
          <cell r="E58" t="str">
            <v>Dune dual S24</v>
          </cell>
          <cell r="F58" t="str">
            <v xml:space="preserve">Puma 2 (New) </v>
          </cell>
          <cell r="G58"/>
          <cell r="H58" t="str">
            <v>Dual texture</v>
          </cell>
          <cell r="I58"/>
          <cell r="J58" t="str">
            <v>XL</v>
          </cell>
          <cell r="K58">
            <v>1</v>
          </cell>
          <cell r="L58"/>
          <cell r="M58" t="str">
            <v>PU</v>
          </cell>
          <cell r="N58" t="str">
            <v>Pinch</v>
          </cell>
          <cell r="O58"/>
          <cell r="P58">
            <v>70.23</v>
          </cell>
          <cell r="Q58">
            <v>70.23</v>
          </cell>
          <cell r="R58"/>
          <cell r="T58">
            <v>0</v>
          </cell>
        </row>
        <row r="59">
          <cell r="A59" t="str">
            <v>HA058</v>
          </cell>
          <cell r="B59" t="str">
            <v>agripp-drain</v>
          </cell>
          <cell r="C59"/>
          <cell r="D59" t="str">
            <v>HOLDS</v>
          </cell>
          <cell r="E59" t="str">
            <v>Dune Asia</v>
          </cell>
          <cell r="F59" t="str">
            <v>Rain</v>
          </cell>
          <cell r="G59"/>
          <cell r="H59" t="str">
            <v>Classic</v>
          </cell>
          <cell r="I59"/>
          <cell r="J59" t="str">
            <v>XL</v>
          </cell>
          <cell r="K59">
            <v>6</v>
          </cell>
          <cell r="L59">
            <v>14</v>
          </cell>
          <cell r="M59" t="str">
            <v>PU</v>
          </cell>
          <cell r="N59" t="str">
            <v>Mixed</v>
          </cell>
          <cell r="O59"/>
          <cell r="P59">
            <v>332.94</v>
          </cell>
          <cell r="Q59">
            <v>332.94</v>
          </cell>
          <cell r="R59"/>
          <cell r="T59">
            <v>30.864679999999996</v>
          </cell>
        </row>
        <row r="60">
          <cell r="A60" t="str">
            <v>HA059</v>
          </cell>
          <cell r="B60" t="str">
            <v>agripp-duas0275</v>
          </cell>
          <cell r="C60"/>
          <cell r="D60" t="str">
            <v>HOLDS</v>
          </cell>
          <cell r="E60" t="str">
            <v>Dune dual S24</v>
          </cell>
          <cell r="F60" t="str">
            <v xml:space="preserve">Rain 1 (New) </v>
          </cell>
          <cell r="G60"/>
          <cell r="H60" t="str">
            <v>Dual texture</v>
          </cell>
          <cell r="I60"/>
          <cell r="J60" t="str">
            <v>XL</v>
          </cell>
          <cell r="K60">
            <v>1</v>
          </cell>
          <cell r="L60">
            <v>2.65</v>
          </cell>
          <cell r="M60" t="str">
            <v>PU</v>
          </cell>
          <cell r="N60" t="str">
            <v>Edges</v>
          </cell>
          <cell r="O60"/>
          <cell r="P60">
            <v>95.28</v>
          </cell>
          <cell r="Q60">
            <v>95.28</v>
          </cell>
          <cell r="R60"/>
          <cell r="T60">
            <v>5.842242999999999</v>
          </cell>
        </row>
        <row r="61">
          <cell r="A61" t="str">
            <v>HA060</v>
          </cell>
          <cell r="B61" t="str">
            <v>agripp-duas0276</v>
          </cell>
          <cell r="C61"/>
          <cell r="D61" t="str">
            <v>HOLDS</v>
          </cell>
          <cell r="E61" t="str">
            <v>Dune dual S24</v>
          </cell>
          <cell r="F61" t="str">
            <v xml:space="preserve">Rain 2 (New) </v>
          </cell>
          <cell r="G61"/>
          <cell r="H61" t="str">
            <v>Dual texture</v>
          </cell>
          <cell r="I61"/>
          <cell r="J61" t="str">
            <v>L</v>
          </cell>
          <cell r="K61">
            <v>1</v>
          </cell>
          <cell r="L61">
            <v>2.5499999999999998</v>
          </cell>
          <cell r="M61" t="str">
            <v>PU</v>
          </cell>
          <cell r="N61" t="str">
            <v>Edges</v>
          </cell>
          <cell r="O61"/>
          <cell r="P61">
            <v>93.27</v>
          </cell>
          <cell r="Q61">
            <v>93.27</v>
          </cell>
          <cell r="R61"/>
          <cell r="T61">
            <v>5.6217809999999995</v>
          </cell>
        </row>
        <row r="62">
          <cell r="A62" t="str">
            <v>HA061</v>
          </cell>
          <cell r="B62" t="str">
            <v>agripp-duas0277</v>
          </cell>
          <cell r="C62"/>
          <cell r="D62" t="str">
            <v>HOLDS</v>
          </cell>
          <cell r="E62" t="str">
            <v>Dune dual S24</v>
          </cell>
          <cell r="F62" t="str">
            <v xml:space="preserve">Rain 3 (New) </v>
          </cell>
          <cell r="G62"/>
          <cell r="H62" t="str">
            <v>Dual texture</v>
          </cell>
          <cell r="I62"/>
          <cell r="J62" t="str">
            <v>L</v>
          </cell>
          <cell r="K62">
            <v>1</v>
          </cell>
          <cell r="L62">
            <v>2.25</v>
          </cell>
          <cell r="M62" t="str">
            <v>PU</v>
          </cell>
          <cell r="N62" t="str">
            <v>Edges</v>
          </cell>
          <cell r="O62"/>
          <cell r="P62">
            <v>87.27</v>
          </cell>
          <cell r="Q62">
            <v>87.27</v>
          </cell>
          <cell r="R62"/>
          <cell r="T62">
            <v>4.9603949999999992</v>
          </cell>
        </row>
        <row r="63">
          <cell r="A63" t="str">
            <v>HA062</v>
          </cell>
          <cell r="B63" t="str">
            <v>agripp-duas0278</v>
          </cell>
          <cell r="C63"/>
          <cell r="D63" t="str">
            <v>HOLDS</v>
          </cell>
          <cell r="E63" t="str">
            <v>Dune dual S24</v>
          </cell>
          <cell r="F63" t="str">
            <v xml:space="preserve">Rain 4 (New) </v>
          </cell>
          <cell r="G63"/>
          <cell r="H63" t="str">
            <v>Dual texture</v>
          </cell>
          <cell r="I63"/>
          <cell r="J63" t="str">
            <v>L</v>
          </cell>
          <cell r="K63">
            <v>1</v>
          </cell>
          <cell r="L63">
            <v>2</v>
          </cell>
          <cell r="M63" t="str">
            <v>PU</v>
          </cell>
          <cell r="N63" t="str">
            <v>Slopers</v>
          </cell>
          <cell r="O63"/>
          <cell r="P63">
            <v>82.26</v>
          </cell>
          <cell r="Q63">
            <v>82.26</v>
          </cell>
          <cell r="R63"/>
          <cell r="T63">
            <v>4.4092399999999996</v>
          </cell>
        </row>
        <row r="64">
          <cell r="A64" t="str">
            <v>HA063</v>
          </cell>
          <cell r="B64" t="str">
            <v>agripp-duas0279</v>
          </cell>
          <cell r="C64"/>
          <cell r="D64" t="str">
            <v>HOLDS</v>
          </cell>
          <cell r="E64" t="str">
            <v>Dune dual S24</v>
          </cell>
          <cell r="F64" t="str">
            <v xml:space="preserve">Rain 5 (New) </v>
          </cell>
          <cell r="G64"/>
          <cell r="H64" t="str">
            <v>Dual texture</v>
          </cell>
          <cell r="I64"/>
          <cell r="J64" t="str">
            <v>L</v>
          </cell>
          <cell r="K64">
            <v>1</v>
          </cell>
          <cell r="L64">
            <v>1.55</v>
          </cell>
          <cell r="M64" t="str">
            <v>PU</v>
          </cell>
          <cell r="N64" t="str">
            <v>Slopers</v>
          </cell>
          <cell r="O64"/>
          <cell r="P64">
            <v>73.23</v>
          </cell>
          <cell r="Q64">
            <v>73.23</v>
          </cell>
          <cell r="R64"/>
          <cell r="T64">
            <v>3.4171609999999997</v>
          </cell>
        </row>
        <row r="65">
          <cell r="A65" t="str">
            <v>HA064</v>
          </cell>
          <cell r="B65"/>
          <cell r="C65"/>
          <cell r="D65" t="str">
            <v>HOLDS</v>
          </cell>
          <cell r="E65" t="str">
            <v>Dune Asia</v>
          </cell>
          <cell r="F65" t="str">
            <v>Recover XL</v>
          </cell>
          <cell r="G65"/>
          <cell r="H65" t="str">
            <v>Classic</v>
          </cell>
          <cell r="I65"/>
          <cell r="J65" t="str">
            <v>L</v>
          </cell>
          <cell r="K65">
            <v>2</v>
          </cell>
          <cell r="L65">
            <v>1.5</v>
          </cell>
          <cell r="M65" t="str">
            <v>PU</v>
          </cell>
          <cell r="N65" t="str">
            <v>Jug</v>
          </cell>
          <cell r="O65"/>
          <cell r="P65">
            <v>72.239999999999995</v>
          </cell>
          <cell r="Q65">
            <v>72.239999999999995</v>
          </cell>
          <cell r="R65"/>
          <cell r="T65">
            <v>3.3069299999999995</v>
          </cell>
        </row>
        <row r="66">
          <cell r="A66" t="str">
            <v>HA065</v>
          </cell>
          <cell r="B66"/>
          <cell r="C66"/>
          <cell r="D66" t="str">
            <v>HOLDS</v>
          </cell>
          <cell r="E66" t="str">
            <v>Dune Asia</v>
          </cell>
          <cell r="F66" t="str">
            <v>Recover XXL</v>
          </cell>
          <cell r="G66"/>
          <cell r="H66" t="str">
            <v>Classic</v>
          </cell>
          <cell r="I66"/>
          <cell r="J66" t="str">
            <v>L</v>
          </cell>
          <cell r="K66">
            <v>1</v>
          </cell>
          <cell r="L66"/>
          <cell r="M66" t="str">
            <v>PU</v>
          </cell>
          <cell r="N66" t="str">
            <v>Jug</v>
          </cell>
          <cell r="O66"/>
          <cell r="P66">
            <v>87.3</v>
          </cell>
          <cell r="Q66">
            <v>87.3</v>
          </cell>
          <cell r="R66"/>
          <cell r="T66">
            <v>0</v>
          </cell>
        </row>
        <row r="67">
          <cell r="A67" t="str">
            <v>HA066</v>
          </cell>
          <cell r="B67"/>
          <cell r="C67"/>
          <cell r="D67" t="str">
            <v>HOLDS</v>
          </cell>
          <cell r="E67" t="str">
            <v>Dune dual</v>
          </cell>
          <cell r="F67" t="str">
            <v>Rider</v>
          </cell>
          <cell r="G67"/>
          <cell r="H67" t="str">
            <v>Dual texture</v>
          </cell>
          <cell r="I67"/>
          <cell r="J67" t="str">
            <v>S</v>
          </cell>
          <cell r="K67">
            <v>5</v>
          </cell>
          <cell r="L67"/>
          <cell r="M67" t="str">
            <v>PU</v>
          </cell>
          <cell r="N67" t="str">
            <v>Crimp</v>
          </cell>
          <cell r="O67"/>
          <cell r="P67">
            <v>70.38</v>
          </cell>
          <cell r="Q67">
            <v>70.38</v>
          </cell>
          <cell r="R67"/>
          <cell r="T67">
            <v>0</v>
          </cell>
        </row>
        <row r="68">
          <cell r="A68" t="str">
            <v>HA067</v>
          </cell>
          <cell r="B68" t="str">
            <v>agripp-duas0036</v>
          </cell>
          <cell r="C68"/>
          <cell r="D68" t="str">
            <v>HOLDS</v>
          </cell>
          <cell r="E68" t="str">
            <v>Dune Asia</v>
          </cell>
          <cell r="F68" t="str">
            <v>Rush XS</v>
          </cell>
          <cell r="G68"/>
          <cell r="H68" t="str">
            <v>Classic</v>
          </cell>
          <cell r="I68"/>
          <cell r="J68" t="str">
            <v>S</v>
          </cell>
          <cell r="K68">
            <v>10</v>
          </cell>
          <cell r="L68">
            <v>1.05</v>
          </cell>
          <cell r="M68" t="str">
            <v>PU</v>
          </cell>
          <cell r="N68" t="str">
            <v>Foot</v>
          </cell>
          <cell r="O68"/>
          <cell r="P68">
            <v>81.569999999999993</v>
          </cell>
          <cell r="Q68">
            <v>81.569999999999993</v>
          </cell>
          <cell r="R68"/>
          <cell r="T68">
            <v>2.314851</v>
          </cell>
        </row>
        <row r="69">
          <cell r="A69" t="str">
            <v>HA068</v>
          </cell>
          <cell r="B69" t="str">
            <v>agripp-dmoon</v>
          </cell>
          <cell r="C69"/>
          <cell r="D69" t="str">
            <v>HOLDS</v>
          </cell>
          <cell r="E69" t="str">
            <v>Dune dual</v>
          </cell>
          <cell r="F69" t="str">
            <v>Solaris</v>
          </cell>
          <cell r="G69"/>
          <cell r="H69" t="str">
            <v>Dual texture</v>
          </cell>
          <cell r="I69"/>
          <cell r="J69" t="str">
            <v>XL</v>
          </cell>
          <cell r="K69">
            <v>4</v>
          </cell>
          <cell r="L69">
            <v>3.5</v>
          </cell>
          <cell r="M69" t="str">
            <v>PU</v>
          </cell>
          <cell r="N69" t="str">
            <v>Edges</v>
          </cell>
          <cell r="O69"/>
          <cell r="P69">
            <v>118.44</v>
          </cell>
          <cell r="Q69">
            <v>118.44</v>
          </cell>
          <cell r="R69"/>
          <cell r="T69">
            <v>7.7161699999999991</v>
          </cell>
        </row>
        <row r="70">
          <cell r="A70" t="str">
            <v>HA069</v>
          </cell>
          <cell r="B70" t="str">
            <v>agripp-duas0280</v>
          </cell>
          <cell r="C70"/>
          <cell r="D70" t="str">
            <v>HOLDS</v>
          </cell>
          <cell r="E70" t="str">
            <v>Dune dual S24</v>
          </cell>
          <cell r="F70" t="str">
            <v xml:space="preserve">Track 1 (New) </v>
          </cell>
          <cell r="G70"/>
          <cell r="H70" t="str">
            <v>Dual texture</v>
          </cell>
          <cell r="I70"/>
          <cell r="J70" t="str">
            <v>L</v>
          </cell>
          <cell r="K70">
            <v>1</v>
          </cell>
          <cell r="L70">
            <v>1.2</v>
          </cell>
          <cell r="M70" t="str">
            <v>PU</v>
          </cell>
          <cell r="N70" t="str">
            <v>Crimp</v>
          </cell>
          <cell r="O70"/>
          <cell r="P70">
            <v>66.239999999999995</v>
          </cell>
          <cell r="Q70">
            <v>66.239999999999995</v>
          </cell>
          <cell r="R70"/>
          <cell r="T70">
            <v>2.6455439999999997</v>
          </cell>
        </row>
        <row r="71">
          <cell r="A71" t="str">
            <v>HA070</v>
          </cell>
          <cell r="B71" t="str">
            <v>agripp-duas0281</v>
          </cell>
          <cell r="C71"/>
          <cell r="D71" t="str">
            <v>HOLDS</v>
          </cell>
          <cell r="E71" t="str">
            <v>Dune dual S24</v>
          </cell>
          <cell r="F71" t="str">
            <v xml:space="preserve">Track 2 (New) </v>
          </cell>
          <cell r="G71"/>
          <cell r="H71" t="str">
            <v>Dual texture</v>
          </cell>
          <cell r="I71"/>
          <cell r="J71" t="str">
            <v>XL</v>
          </cell>
          <cell r="K71">
            <v>1</v>
          </cell>
          <cell r="L71"/>
          <cell r="M71" t="str">
            <v>PU</v>
          </cell>
          <cell r="N71" t="str">
            <v>Crimp</v>
          </cell>
          <cell r="O71"/>
          <cell r="P71">
            <v>76.260000000000005</v>
          </cell>
          <cell r="Q71">
            <v>76.260000000000005</v>
          </cell>
          <cell r="R71"/>
          <cell r="T71">
            <v>0</v>
          </cell>
        </row>
        <row r="72">
          <cell r="A72" t="str">
            <v>HA071</v>
          </cell>
          <cell r="B72" t="str">
            <v>agripp-duga0132</v>
          </cell>
          <cell r="C72"/>
          <cell r="D72" t="str">
            <v>HOLDS</v>
          </cell>
          <cell r="E72" t="str">
            <v>Dune Asia</v>
          </cell>
          <cell r="F72" t="str">
            <v>Triad 3</v>
          </cell>
          <cell r="G72"/>
          <cell r="H72" t="str">
            <v>Classic</v>
          </cell>
          <cell r="I72"/>
          <cell r="J72" t="str">
            <v>MEGA</v>
          </cell>
          <cell r="K72">
            <v>1</v>
          </cell>
          <cell r="L72">
            <v>2.9</v>
          </cell>
          <cell r="M72" t="str">
            <v>PU</v>
          </cell>
          <cell r="N72" t="str">
            <v>Jugs</v>
          </cell>
          <cell r="O72"/>
          <cell r="P72">
            <v>100.29</v>
          </cell>
          <cell r="Q72">
            <v>100.29</v>
          </cell>
          <cell r="R72"/>
          <cell r="T72">
            <v>6.3933979999999995</v>
          </cell>
        </row>
        <row r="73">
          <cell r="A73" t="str">
            <v>HA072</v>
          </cell>
          <cell r="B73" t="str">
            <v>agripp-dulysse</v>
          </cell>
          <cell r="C73"/>
          <cell r="D73" t="str">
            <v>HOLDS</v>
          </cell>
          <cell r="E73" t="str">
            <v>Dune dual</v>
          </cell>
          <cell r="F73" t="str">
            <v>Ulysse</v>
          </cell>
          <cell r="G73"/>
          <cell r="H73" t="str">
            <v>Dual texture</v>
          </cell>
          <cell r="I73"/>
          <cell r="J73" t="str">
            <v>L</v>
          </cell>
          <cell r="K73">
            <v>8</v>
          </cell>
          <cell r="L73">
            <v>5</v>
          </cell>
          <cell r="M73" t="str">
            <v>PU</v>
          </cell>
          <cell r="N73" t="str">
            <v>Crimp</v>
          </cell>
          <cell r="O73"/>
          <cell r="P73">
            <v>156.66</v>
          </cell>
          <cell r="Q73">
            <v>156.66</v>
          </cell>
          <cell r="R73"/>
          <cell r="T73">
            <v>11.023099999999999</v>
          </cell>
        </row>
        <row r="74">
          <cell r="A74" t="str">
            <v>HA073</v>
          </cell>
          <cell r="B74" t="str">
            <v>agripp-dvector1</v>
          </cell>
          <cell r="C74"/>
          <cell r="D74" t="str">
            <v>HOLDS</v>
          </cell>
          <cell r="E74" t="str">
            <v>Dune dual</v>
          </cell>
          <cell r="F74" t="str">
            <v>Vector 1</v>
          </cell>
          <cell r="G74"/>
          <cell r="H74" t="str">
            <v>Dual texture</v>
          </cell>
          <cell r="I74"/>
          <cell r="J74" t="str">
            <v>XL</v>
          </cell>
          <cell r="K74">
            <v>2</v>
          </cell>
          <cell r="L74">
            <v>2.5099999999999998</v>
          </cell>
          <cell r="M74" t="str">
            <v>PU</v>
          </cell>
          <cell r="N74" t="str">
            <v>Edge</v>
          </cell>
          <cell r="O74"/>
          <cell r="P74">
            <v>94.53</v>
          </cell>
          <cell r="Q74">
            <v>94.53</v>
          </cell>
          <cell r="R74"/>
          <cell r="T74">
            <v>5.533596199999999</v>
          </cell>
        </row>
        <row r="75">
          <cell r="A75" t="str">
            <v>HA074</v>
          </cell>
          <cell r="B75" t="str">
            <v>agripp-dvector3</v>
          </cell>
          <cell r="C75"/>
          <cell r="D75" t="str">
            <v>HOLDS</v>
          </cell>
          <cell r="E75" t="str">
            <v>Dune dual</v>
          </cell>
          <cell r="F75" t="str">
            <v>Vector 3</v>
          </cell>
          <cell r="G75"/>
          <cell r="H75" t="str">
            <v>Dual texture</v>
          </cell>
          <cell r="I75"/>
          <cell r="J75" t="str">
            <v>XL</v>
          </cell>
          <cell r="K75">
            <v>1</v>
          </cell>
          <cell r="L75">
            <v>2</v>
          </cell>
          <cell r="M75" t="str">
            <v>PU</v>
          </cell>
          <cell r="N75" t="str">
            <v>Edge</v>
          </cell>
          <cell r="O75"/>
          <cell r="P75">
            <v>82.26</v>
          </cell>
          <cell r="Q75">
            <v>82.26</v>
          </cell>
          <cell r="R75"/>
          <cell r="T75">
            <v>4.4092399999999996</v>
          </cell>
        </row>
        <row r="76">
          <cell r="A76" t="str">
            <v>HA075</v>
          </cell>
          <cell r="B76" t="str">
            <v>agripp-dvector4</v>
          </cell>
          <cell r="C76"/>
          <cell r="D76" t="str">
            <v>HOLDS</v>
          </cell>
          <cell r="E76" t="str">
            <v>Dune dual</v>
          </cell>
          <cell r="F76" t="str">
            <v>Vector 4</v>
          </cell>
          <cell r="G76"/>
          <cell r="H76" t="str">
            <v>Dual texture</v>
          </cell>
          <cell r="I76"/>
          <cell r="J76" t="str">
            <v>XL</v>
          </cell>
          <cell r="K76">
            <v>1</v>
          </cell>
          <cell r="L76">
            <v>2.75</v>
          </cell>
          <cell r="M76" t="str">
            <v>PU</v>
          </cell>
          <cell r="N76" t="str">
            <v>Edge</v>
          </cell>
          <cell r="O76"/>
          <cell r="P76">
            <v>97.29</v>
          </cell>
          <cell r="Q76">
            <v>97.29</v>
          </cell>
          <cell r="R76"/>
          <cell r="T76">
            <v>6.0627049999999993</v>
          </cell>
        </row>
        <row r="77">
          <cell r="A77" t="str">
            <v>HA076</v>
          </cell>
          <cell r="B77" t="str">
            <v>agripp-dyama</v>
          </cell>
          <cell r="C77"/>
          <cell r="D77" t="str">
            <v>HOLDS</v>
          </cell>
          <cell r="E77" t="str">
            <v>Dune dual</v>
          </cell>
          <cell r="F77" t="str">
            <v>Yama</v>
          </cell>
          <cell r="G77"/>
          <cell r="H77" t="str">
            <v>Dual texture</v>
          </cell>
          <cell r="I77"/>
          <cell r="J77" t="str">
            <v>S</v>
          </cell>
          <cell r="K77">
            <v>6</v>
          </cell>
          <cell r="L77">
            <v>2.7</v>
          </cell>
          <cell r="M77" t="str">
            <v>PU</v>
          </cell>
          <cell r="N77" t="str">
            <v>Crimp</v>
          </cell>
          <cell r="O77"/>
          <cell r="P77">
            <v>106.5</v>
          </cell>
          <cell r="Q77">
            <v>106.5</v>
          </cell>
          <cell r="R77"/>
          <cell r="T77">
            <v>5.9524739999999996</v>
          </cell>
        </row>
        <row r="78">
          <cell r="A78" t="str">
            <v>HA167</v>
          </cell>
          <cell r="B78" t="str">
            <v>AGP0087-G7</v>
          </cell>
          <cell r="C78"/>
          <cell r="D78" t="str">
            <v>MACROS</v>
          </cell>
          <cell r="E78" t="str">
            <v>Dune T20</v>
          </cell>
          <cell r="F78" t="str">
            <v>Luna 1</v>
          </cell>
          <cell r="G78"/>
          <cell r="H78" t="str">
            <v>Full friction</v>
          </cell>
          <cell r="I78" t="str">
            <v>55 x 50 x 11</v>
          </cell>
          <cell r="J78" t="str">
            <v>M</v>
          </cell>
          <cell r="K78">
            <v>1</v>
          </cell>
          <cell r="L78">
            <v>1.5</v>
          </cell>
          <cell r="M78" t="str">
            <v>GRP</v>
          </cell>
          <cell r="N78" t="str">
            <v>Edge</v>
          </cell>
          <cell r="O78"/>
          <cell r="P78">
            <v>166.40828286937904</v>
          </cell>
          <cell r="Q78">
            <v>166</v>
          </cell>
          <cell r="R78"/>
          <cell r="T78">
            <v>3.3069299999999995</v>
          </cell>
        </row>
        <row r="79">
          <cell r="A79" t="str">
            <v>HA168</v>
          </cell>
          <cell r="B79" t="str">
            <v>AGP0087-G8</v>
          </cell>
          <cell r="C79"/>
          <cell r="D79" t="str">
            <v>MACROS</v>
          </cell>
          <cell r="E79" t="str">
            <v>Dune T20</v>
          </cell>
          <cell r="F79" t="str">
            <v>Luna 1</v>
          </cell>
          <cell r="G79"/>
          <cell r="H79" t="str">
            <v>Dual texture</v>
          </cell>
          <cell r="I79" t="str">
            <v>55 x 50 x 11</v>
          </cell>
          <cell r="J79" t="str">
            <v>M</v>
          </cell>
          <cell r="K79">
            <v>1</v>
          </cell>
          <cell r="L79">
            <v>1.5</v>
          </cell>
          <cell r="M79" t="str">
            <v>GRP</v>
          </cell>
          <cell r="N79" t="str">
            <v>Edge</v>
          </cell>
          <cell r="O79"/>
          <cell r="P79">
            <v>213.85190286937902</v>
          </cell>
          <cell r="Q79">
            <v>214</v>
          </cell>
          <cell r="R79"/>
          <cell r="T79">
            <v>3.3069299999999995</v>
          </cell>
        </row>
        <row r="80">
          <cell r="A80" t="str">
            <v>HA169</v>
          </cell>
          <cell r="B80" t="str">
            <v>AGP0088-G7</v>
          </cell>
          <cell r="C80"/>
          <cell r="D80" t="str">
            <v>MACROS</v>
          </cell>
          <cell r="E80" t="str">
            <v>Dune T20</v>
          </cell>
          <cell r="F80" t="str">
            <v>Luna 2</v>
          </cell>
          <cell r="G80"/>
          <cell r="H80" t="str">
            <v>Full friction</v>
          </cell>
          <cell r="I80" t="str">
            <v>62 x 37 x 11</v>
          </cell>
          <cell r="J80" t="str">
            <v>M</v>
          </cell>
          <cell r="K80">
            <v>1</v>
          </cell>
          <cell r="L80">
            <v>1.4</v>
          </cell>
          <cell r="M80" t="str">
            <v>GRP</v>
          </cell>
          <cell r="N80" t="str">
            <v>Edge</v>
          </cell>
          <cell r="O80"/>
          <cell r="P80">
            <v>166.40828286937904</v>
          </cell>
          <cell r="Q80">
            <v>166</v>
          </cell>
          <cell r="R80"/>
          <cell r="T80">
            <v>3.0864679999999995</v>
          </cell>
        </row>
        <row r="81">
          <cell r="A81" t="str">
            <v>HA170</v>
          </cell>
          <cell r="B81" t="str">
            <v>AGP0088-G8</v>
          </cell>
          <cell r="C81"/>
          <cell r="D81" t="str">
            <v>MACROS</v>
          </cell>
          <cell r="E81" t="str">
            <v>Dune T20</v>
          </cell>
          <cell r="F81" t="str">
            <v>Luna 2</v>
          </cell>
          <cell r="G81"/>
          <cell r="H81" t="str">
            <v>Dual texture</v>
          </cell>
          <cell r="I81" t="str">
            <v>62 x 37 x 11</v>
          </cell>
          <cell r="J81" t="str">
            <v>M</v>
          </cell>
          <cell r="K81">
            <v>1</v>
          </cell>
          <cell r="L81">
            <v>1.4</v>
          </cell>
          <cell r="M81" t="str">
            <v>GRP</v>
          </cell>
          <cell r="N81" t="str">
            <v>Edge</v>
          </cell>
          <cell r="O81"/>
          <cell r="P81">
            <v>213.85190286937902</v>
          </cell>
          <cell r="Q81">
            <v>214</v>
          </cell>
          <cell r="R81"/>
          <cell r="T81">
            <v>3.0864679999999995</v>
          </cell>
        </row>
        <row r="82">
          <cell r="A82" t="str">
            <v>HA171</v>
          </cell>
          <cell r="B82" t="str">
            <v>AGP0089-G7</v>
          </cell>
          <cell r="C82"/>
          <cell r="D82" t="str">
            <v>MACROS</v>
          </cell>
          <cell r="E82" t="str">
            <v>Dune T20</v>
          </cell>
          <cell r="F82" t="str">
            <v>Luna 3</v>
          </cell>
          <cell r="G82"/>
          <cell r="H82" t="str">
            <v>Full friction</v>
          </cell>
          <cell r="I82" t="str">
            <v>62 x 41 x 10</v>
          </cell>
          <cell r="J82" t="str">
            <v>M</v>
          </cell>
          <cell r="K82">
            <v>1</v>
          </cell>
          <cell r="L82">
            <v>1.4</v>
          </cell>
          <cell r="M82" t="str">
            <v>GRP</v>
          </cell>
          <cell r="N82" t="str">
            <v>Edge</v>
          </cell>
          <cell r="O82"/>
          <cell r="P82">
            <v>166.40828286937904</v>
          </cell>
          <cell r="Q82">
            <v>166</v>
          </cell>
          <cell r="R82"/>
          <cell r="T82">
            <v>3.0864679999999995</v>
          </cell>
        </row>
        <row r="83">
          <cell r="A83" t="str">
            <v>HA172</v>
          </cell>
          <cell r="B83" t="str">
            <v>AGP0089-G8</v>
          </cell>
          <cell r="C83"/>
          <cell r="D83" t="str">
            <v>MACROS</v>
          </cell>
          <cell r="E83" t="str">
            <v>Dune T20</v>
          </cell>
          <cell r="F83" t="str">
            <v>Luna 3</v>
          </cell>
          <cell r="G83"/>
          <cell r="H83" t="str">
            <v>Dual texture</v>
          </cell>
          <cell r="I83" t="str">
            <v>62 x 41 x 10</v>
          </cell>
          <cell r="J83" t="str">
            <v>M</v>
          </cell>
          <cell r="K83">
            <v>1</v>
          </cell>
          <cell r="L83">
            <v>1.4</v>
          </cell>
          <cell r="M83" t="str">
            <v>GRP</v>
          </cell>
          <cell r="N83" t="str">
            <v>Edge</v>
          </cell>
          <cell r="O83"/>
          <cell r="P83">
            <v>213.85190286937902</v>
          </cell>
          <cell r="Q83">
            <v>214</v>
          </cell>
          <cell r="R83"/>
          <cell r="T83">
            <v>3.0864679999999995</v>
          </cell>
        </row>
        <row r="84">
          <cell r="A84" t="str">
            <v>HA173</v>
          </cell>
          <cell r="B84" t="str">
            <v>AGP0090-G7</v>
          </cell>
          <cell r="C84"/>
          <cell r="D84" t="str">
            <v>MACROS</v>
          </cell>
          <cell r="E84" t="str">
            <v>Dune T20</v>
          </cell>
          <cell r="F84" t="str">
            <v>Luna 4</v>
          </cell>
          <cell r="G84"/>
          <cell r="H84" t="str">
            <v>Full friction</v>
          </cell>
          <cell r="I84" t="str">
            <v>61 x 43 x 14</v>
          </cell>
          <cell r="J84" t="str">
            <v>M</v>
          </cell>
          <cell r="K84">
            <v>1</v>
          </cell>
          <cell r="L84">
            <v>1.4</v>
          </cell>
          <cell r="M84" t="str">
            <v>GRP</v>
          </cell>
          <cell r="N84" t="str">
            <v>Edge</v>
          </cell>
          <cell r="O84"/>
          <cell r="P84">
            <v>174.13166286937903</v>
          </cell>
          <cell r="Q84">
            <v>174</v>
          </cell>
          <cell r="R84"/>
          <cell r="T84">
            <v>3.0864679999999995</v>
          </cell>
        </row>
        <row r="85">
          <cell r="A85" t="str">
            <v>HA174</v>
          </cell>
          <cell r="B85" t="str">
            <v>AGP0090-G8</v>
          </cell>
          <cell r="C85"/>
          <cell r="D85" t="str">
            <v>MACROS</v>
          </cell>
          <cell r="E85" t="str">
            <v>Dune T20</v>
          </cell>
          <cell r="F85" t="str">
            <v>Luna 4</v>
          </cell>
          <cell r="G85"/>
          <cell r="H85" t="str">
            <v>Dual texture</v>
          </cell>
          <cell r="I85" t="str">
            <v>61 x 43 x 14</v>
          </cell>
          <cell r="J85" t="str">
            <v>M</v>
          </cell>
          <cell r="K85">
            <v>1</v>
          </cell>
          <cell r="L85">
            <v>1.4</v>
          </cell>
          <cell r="M85" t="str">
            <v>GRP</v>
          </cell>
          <cell r="N85" t="str">
            <v>Edge</v>
          </cell>
          <cell r="O85"/>
          <cell r="P85">
            <v>221.57528286937898</v>
          </cell>
          <cell r="Q85">
            <v>222</v>
          </cell>
          <cell r="R85"/>
          <cell r="T85">
            <v>3.0864679999999995</v>
          </cell>
        </row>
        <row r="86">
          <cell r="A86" t="str">
            <v>HA175</v>
          </cell>
          <cell r="B86" t="str">
            <v>AGP0091-G7</v>
          </cell>
          <cell r="C86"/>
          <cell r="D86" t="str">
            <v>MACROS</v>
          </cell>
          <cell r="E86" t="str">
            <v>Dune T20</v>
          </cell>
          <cell r="F86" t="str">
            <v>Luna 5</v>
          </cell>
          <cell r="G86"/>
          <cell r="H86" t="str">
            <v>Full friction</v>
          </cell>
          <cell r="I86" t="str">
            <v>62 x 48 x 13</v>
          </cell>
          <cell r="J86" t="str">
            <v>M</v>
          </cell>
          <cell r="K86">
            <v>1</v>
          </cell>
          <cell r="L86">
            <v>1.5</v>
          </cell>
          <cell r="M86" t="str">
            <v>GRP</v>
          </cell>
          <cell r="N86" t="str">
            <v>Edge</v>
          </cell>
          <cell r="O86"/>
          <cell r="P86">
            <v>174.13166286937903</v>
          </cell>
          <cell r="Q86">
            <v>174</v>
          </cell>
          <cell r="R86"/>
          <cell r="T86">
            <v>3.3069299999999995</v>
          </cell>
        </row>
        <row r="87">
          <cell r="A87" t="str">
            <v>HA176</v>
          </cell>
          <cell r="B87" t="str">
            <v>AGP0091-G8</v>
          </cell>
          <cell r="C87"/>
          <cell r="D87" t="str">
            <v>MACROS</v>
          </cell>
          <cell r="E87" t="str">
            <v>Dune T20</v>
          </cell>
          <cell r="F87" t="str">
            <v>Luna 5</v>
          </cell>
          <cell r="G87"/>
          <cell r="H87" t="str">
            <v>Dual texture</v>
          </cell>
          <cell r="I87" t="str">
            <v>62 x 48 x 13</v>
          </cell>
          <cell r="J87" t="str">
            <v>M</v>
          </cell>
          <cell r="K87">
            <v>1</v>
          </cell>
          <cell r="L87">
            <v>1.5</v>
          </cell>
          <cell r="M87" t="str">
            <v>GRP</v>
          </cell>
          <cell r="N87" t="str">
            <v>Edge</v>
          </cell>
          <cell r="O87"/>
          <cell r="P87">
            <v>221.57528286937898</v>
          </cell>
          <cell r="Q87">
            <v>222</v>
          </cell>
          <cell r="R87"/>
          <cell r="T87">
            <v>3.3069299999999995</v>
          </cell>
        </row>
        <row r="88">
          <cell r="A88" t="str">
            <v>HA177</v>
          </cell>
          <cell r="B88" t="str">
            <v>AGP0092-G7</v>
          </cell>
          <cell r="C88"/>
          <cell r="D88" t="str">
            <v>MACROS</v>
          </cell>
          <cell r="E88" t="str">
            <v>Dune T20</v>
          </cell>
          <cell r="F88" t="str">
            <v>Luna 6</v>
          </cell>
          <cell r="G88"/>
          <cell r="H88" t="str">
            <v>Full friction</v>
          </cell>
          <cell r="I88" t="str">
            <v>75 x 46 x 15</v>
          </cell>
          <cell r="J88" t="str">
            <v>L</v>
          </cell>
          <cell r="K88">
            <v>1</v>
          </cell>
          <cell r="L88">
            <v>2.1</v>
          </cell>
          <cell r="M88" t="str">
            <v>GRP</v>
          </cell>
          <cell r="N88" t="str">
            <v>Edge</v>
          </cell>
          <cell r="O88"/>
          <cell r="P88">
            <v>232.60868286937904</v>
          </cell>
          <cell r="Q88">
            <v>233</v>
          </cell>
          <cell r="R88"/>
          <cell r="T88">
            <v>4.629702</v>
          </cell>
        </row>
        <row r="89">
          <cell r="A89" t="str">
            <v>HA178</v>
          </cell>
          <cell r="B89" t="str">
            <v>AGP0092-G8</v>
          </cell>
          <cell r="C89"/>
          <cell r="D89" t="str">
            <v>MACROS</v>
          </cell>
          <cell r="E89" t="str">
            <v>Dune T20</v>
          </cell>
          <cell r="F89" t="str">
            <v>Luna 6</v>
          </cell>
          <cell r="G89"/>
          <cell r="H89" t="str">
            <v>Dual texture</v>
          </cell>
          <cell r="I89" t="str">
            <v>75 x 46 x 15</v>
          </cell>
          <cell r="J89" t="str">
            <v>L</v>
          </cell>
          <cell r="K89">
            <v>1</v>
          </cell>
          <cell r="L89">
            <v>2.1</v>
          </cell>
          <cell r="M89" t="str">
            <v>GRP</v>
          </cell>
          <cell r="N89" t="str">
            <v>Edge</v>
          </cell>
          <cell r="O89"/>
          <cell r="P89">
            <v>297.70574286937904</v>
          </cell>
          <cell r="Q89">
            <v>298</v>
          </cell>
          <cell r="R89"/>
          <cell r="T89">
            <v>4.629702</v>
          </cell>
        </row>
        <row r="90">
          <cell r="A90" t="str">
            <v>HA179</v>
          </cell>
          <cell r="B90" t="str">
            <v>AGP0093-G7</v>
          </cell>
          <cell r="C90"/>
          <cell r="D90" t="str">
            <v>MACROS</v>
          </cell>
          <cell r="E90" t="str">
            <v>Dune T20</v>
          </cell>
          <cell r="F90" t="str">
            <v>Luna 7</v>
          </cell>
          <cell r="G90"/>
          <cell r="H90" t="str">
            <v>Full friction</v>
          </cell>
          <cell r="I90" t="str">
            <v>80 x 49 x 19</v>
          </cell>
          <cell r="J90" t="str">
            <v>XL</v>
          </cell>
          <cell r="K90">
            <v>1</v>
          </cell>
          <cell r="L90">
            <v>2.5</v>
          </cell>
          <cell r="M90" t="str">
            <v>GRP</v>
          </cell>
          <cell r="N90" t="str">
            <v>Edge</v>
          </cell>
          <cell r="O90"/>
          <cell r="P90">
            <v>243.64208286937904</v>
          </cell>
          <cell r="Q90">
            <v>244</v>
          </cell>
          <cell r="R90"/>
          <cell r="T90">
            <v>5.5115499999999997</v>
          </cell>
        </row>
        <row r="91">
          <cell r="A91" t="str">
            <v>HA180</v>
          </cell>
          <cell r="B91" t="str">
            <v>AGP0093-G8</v>
          </cell>
          <cell r="C91"/>
          <cell r="D91" t="str">
            <v>MACROS</v>
          </cell>
          <cell r="E91" t="str">
            <v>Dune T20</v>
          </cell>
          <cell r="F91" t="str">
            <v>Luna 7</v>
          </cell>
          <cell r="G91"/>
          <cell r="H91" t="str">
            <v>Dual texture</v>
          </cell>
          <cell r="I91" t="str">
            <v>80 x 49 x 19</v>
          </cell>
          <cell r="J91" t="str">
            <v>XL</v>
          </cell>
          <cell r="K91">
            <v>1</v>
          </cell>
          <cell r="L91">
            <v>2.5</v>
          </cell>
          <cell r="M91" t="str">
            <v>GRP</v>
          </cell>
          <cell r="N91" t="str">
            <v>Edge</v>
          </cell>
          <cell r="O91"/>
          <cell r="P91">
            <v>312.04916286937902</v>
          </cell>
          <cell r="Q91">
            <v>312</v>
          </cell>
          <cell r="R91"/>
          <cell r="T91">
            <v>5.5115499999999997</v>
          </cell>
        </row>
        <row r="92">
          <cell r="A92" t="str">
            <v>HA181</v>
          </cell>
          <cell r="B92" t="str">
            <v>AGP0094-G7</v>
          </cell>
          <cell r="C92"/>
          <cell r="D92" t="str">
            <v>MACROS</v>
          </cell>
          <cell r="E92" t="str">
            <v>Dune T20</v>
          </cell>
          <cell r="F92" t="str">
            <v>Odon 1</v>
          </cell>
          <cell r="G92"/>
          <cell r="H92" t="str">
            <v>Full friction</v>
          </cell>
          <cell r="I92" t="str">
            <v>60 x 27 x 12</v>
          </cell>
          <cell r="J92" t="str">
            <v>S</v>
          </cell>
          <cell r="K92">
            <v>1</v>
          </cell>
          <cell r="L92">
            <v>1.3</v>
          </cell>
          <cell r="M92" t="str">
            <v>GRP</v>
          </cell>
          <cell r="N92" t="str">
            <v>Sloper</v>
          </cell>
          <cell r="O92"/>
          <cell r="P92">
            <v>156.47822286937901</v>
          </cell>
          <cell r="Q92">
            <v>156</v>
          </cell>
          <cell r="R92"/>
          <cell r="T92">
            <v>2.8660060000000001</v>
          </cell>
        </row>
        <row r="93">
          <cell r="A93" t="str">
            <v>HA182</v>
          </cell>
          <cell r="B93" t="str">
            <v>AGP0094-G8</v>
          </cell>
          <cell r="C93"/>
          <cell r="D93" t="str">
            <v>MACROS</v>
          </cell>
          <cell r="E93" t="str">
            <v>Dune T20</v>
          </cell>
          <cell r="F93" t="str">
            <v>Odon 1</v>
          </cell>
          <cell r="G93"/>
          <cell r="H93" t="str">
            <v>Dual texture</v>
          </cell>
          <cell r="I93" t="str">
            <v>60 x 27 x 12</v>
          </cell>
          <cell r="J93" t="str">
            <v>S</v>
          </cell>
          <cell r="K93">
            <v>1</v>
          </cell>
          <cell r="L93">
            <v>1.3</v>
          </cell>
          <cell r="M93" t="str">
            <v>GRP</v>
          </cell>
          <cell r="N93" t="str">
            <v>Sloper</v>
          </cell>
          <cell r="O93"/>
          <cell r="P93">
            <v>213.85190286937902</v>
          </cell>
          <cell r="Q93">
            <v>214</v>
          </cell>
          <cell r="R93"/>
          <cell r="T93">
            <v>2.8660060000000001</v>
          </cell>
        </row>
        <row r="94">
          <cell r="A94" t="str">
            <v>HA183</v>
          </cell>
          <cell r="B94" t="str">
            <v>AGP0095-G7</v>
          </cell>
          <cell r="C94"/>
          <cell r="D94" t="str">
            <v>MACROS</v>
          </cell>
          <cell r="E94" t="str">
            <v>Dune T20</v>
          </cell>
          <cell r="F94" t="str">
            <v>Odon 2</v>
          </cell>
          <cell r="G94"/>
          <cell r="H94" t="str">
            <v>Full friction</v>
          </cell>
          <cell r="I94" t="str">
            <v>63 x 32 x 14</v>
          </cell>
          <cell r="J94" t="str">
            <v>M</v>
          </cell>
          <cell r="K94">
            <v>1</v>
          </cell>
          <cell r="L94">
            <v>1.6</v>
          </cell>
          <cell r="M94" t="str">
            <v>GRP</v>
          </cell>
          <cell r="N94" t="str">
            <v>Sloper</v>
          </cell>
          <cell r="O94"/>
          <cell r="P94">
            <v>160.89158286937902</v>
          </cell>
          <cell r="Q94">
            <v>161</v>
          </cell>
          <cell r="R94"/>
          <cell r="T94">
            <v>3.5273919999999999</v>
          </cell>
        </row>
        <row r="95">
          <cell r="A95" t="str">
            <v>HA184</v>
          </cell>
          <cell r="B95" t="str">
            <v>AGP0095-G8</v>
          </cell>
          <cell r="C95"/>
          <cell r="D95" t="str">
            <v>MACROS</v>
          </cell>
          <cell r="E95" t="str">
            <v>Dune T20</v>
          </cell>
          <cell r="F95" t="str">
            <v>Odon 2</v>
          </cell>
          <cell r="G95"/>
          <cell r="H95" t="str">
            <v>Dual texture</v>
          </cell>
          <cell r="I95" t="str">
            <v>63 x 32 x 14</v>
          </cell>
          <cell r="J95" t="str">
            <v>M</v>
          </cell>
          <cell r="K95">
            <v>1</v>
          </cell>
          <cell r="L95">
            <v>1.6</v>
          </cell>
          <cell r="M95" t="str">
            <v>GRP</v>
          </cell>
          <cell r="N95" t="str">
            <v>Sloper</v>
          </cell>
          <cell r="O95"/>
          <cell r="P95">
            <v>221.57528286937898</v>
          </cell>
          <cell r="Q95">
            <v>222</v>
          </cell>
          <cell r="R95"/>
          <cell r="T95">
            <v>3.5273919999999999</v>
          </cell>
        </row>
        <row r="96">
          <cell r="A96" t="str">
            <v>HA185</v>
          </cell>
          <cell r="B96" t="str">
            <v>AGP0096-G7</v>
          </cell>
          <cell r="C96"/>
          <cell r="D96" t="str">
            <v>MACROS</v>
          </cell>
          <cell r="E96" t="str">
            <v>Dune T20</v>
          </cell>
          <cell r="F96" t="str">
            <v>Odon 3</v>
          </cell>
          <cell r="G96"/>
          <cell r="H96" t="str">
            <v>Full friction</v>
          </cell>
          <cell r="I96" t="str">
            <v>108 x 48 x 16</v>
          </cell>
          <cell r="J96" t="str">
            <v>XL</v>
          </cell>
          <cell r="K96">
            <v>1</v>
          </cell>
          <cell r="L96">
            <v>3.7</v>
          </cell>
          <cell r="M96" t="str">
            <v>GRP</v>
          </cell>
          <cell r="N96" t="str">
            <v>Sloper</v>
          </cell>
          <cell r="O96"/>
          <cell r="P96">
            <v>281.15564286937905</v>
          </cell>
          <cell r="Q96">
            <v>281</v>
          </cell>
          <cell r="R96"/>
          <cell r="T96">
            <v>8.157093999999999</v>
          </cell>
        </row>
        <row r="97">
          <cell r="A97" t="str">
            <v>HA186</v>
          </cell>
          <cell r="B97" t="str">
            <v>AGP0096-G8</v>
          </cell>
          <cell r="C97"/>
          <cell r="D97" t="str">
            <v>MACROS</v>
          </cell>
          <cell r="E97" t="str">
            <v>Dune T20</v>
          </cell>
          <cell r="F97" t="str">
            <v>Odon 3</v>
          </cell>
          <cell r="G97"/>
          <cell r="H97" t="str">
            <v>Dual texture</v>
          </cell>
          <cell r="I97" t="str">
            <v>108 x 48 x 16</v>
          </cell>
          <cell r="J97" t="str">
            <v>XL</v>
          </cell>
          <cell r="K97">
            <v>1</v>
          </cell>
          <cell r="L97">
            <v>3.7</v>
          </cell>
          <cell r="M97" t="str">
            <v>GRP</v>
          </cell>
          <cell r="N97" t="str">
            <v>Sloper</v>
          </cell>
          <cell r="O97"/>
          <cell r="P97">
            <v>370.52618286937906</v>
          </cell>
          <cell r="Q97">
            <v>371</v>
          </cell>
          <cell r="R97"/>
          <cell r="T97">
            <v>8.157093999999999</v>
          </cell>
        </row>
        <row r="98">
          <cell r="A98" t="str">
            <v>HA187</v>
          </cell>
          <cell r="B98" t="str">
            <v>AGP0097-G7</v>
          </cell>
          <cell r="C98"/>
          <cell r="D98" t="str">
            <v>MACROS</v>
          </cell>
          <cell r="E98" t="str">
            <v>Dune T20</v>
          </cell>
          <cell r="F98" t="str">
            <v>Spoutnik 1</v>
          </cell>
          <cell r="G98"/>
          <cell r="H98" t="str">
            <v>Full friction</v>
          </cell>
          <cell r="I98" t="str">
            <v>57 x 33 x 19</v>
          </cell>
          <cell r="J98" t="str">
            <v>M</v>
          </cell>
          <cell r="K98">
            <v>1</v>
          </cell>
          <cell r="L98">
            <v>1.4</v>
          </cell>
          <cell r="M98" t="str">
            <v>GRP</v>
          </cell>
          <cell r="N98" t="str">
            <v>Sloper</v>
          </cell>
          <cell r="O98"/>
          <cell r="P98">
            <v>174.13166286937903</v>
          </cell>
          <cell r="Q98">
            <v>174</v>
          </cell>
          <cell r="R98"/>
          <cell r="T98">
            <v>3.0864679999999995</v>
          </cell>
        </row>
        <row r="99">
          <cell r="A99" t="str">
            <v>HA189</v>
          </cell>
          <cell r="B99" t="str">
            <v>AGP0098-G7</v>
          </cell>
          <cell r="C99"/>
          <cell r="D99" t="str">
            <v>MACROS</v>
          </cell>
          <cell r="E99" t="str">
            <v>Dune T20</v>
          </cell>
          <cell r="F99" t="str">
            <v>Spoutnik 2</v>
          </cell>
          <cell r="G99"/>
          <cell r="H99" t="str">
            <v>Full friction</v>
          </cell>
          <cell r="I99" t="str">
            <v>72 x 38 x 20</v>
          </cell>
          <cell r="J99" t="str">
            <v>L</v>
          </cell>
          <cell r="K99">
            <v>1</v>
          </cell>
          <cell r="L99">
            <v>1.8</v>
          </cell>
          <cell r="M99" t="str">
            <v>GRP</v>
          </cell>
          <cell r="N99" t="str">
            <v>Sloper</v>
          </cell>
          <cell r="O99"/>
          <cell r="P99">
            <v>205.02518286937899</v>
          </cell>
          <cell r="Q99">
            <v>205</v>
          </cell>
          <cell r="R99"/>
          <cell r="T99">
            <v>3.9683159999999997</v>
          </cell>
        </row>
        <row r="100">
          <cell r="A100" t="str">
            <v>HA193</v>
          </cell>
          <cell r="B100" t="str">
            <v>AGP0100-G7</v>
          </cell>
          <cell r="C100"/>
          <cell r="D100" t="str">
            <v>MACROS</v>
          </cell>
          <cell r="E100" t="str">
            <v>Dune T20</v>
          </cell>
          <cell r="F100" t="str">
            <v>Sky 1</v>
          </cell>
          <cell r="G100"/>
          <cell r="H100" t="str">
            <v>Full friction</v>
          </cell>
          <cell r="I100" t="str">
            <v>54 x 38 x 17</v>
          </cell>
          <cell r="J100" t="str">
            <v xml:space="preserve">M </v>
          </cell>
          <cell r="K100">
            <v>1</v>
          </cell>
          <cell r="L100">
            <v>1.7</v>
          </cell>
          <cell r="M100" t="str">
            <v>GRP</v>
          </cell>
          <cell r="N100" t="str">
            <v>Sloper</v>
          </cell>
          <cell r="O100"/>
          <cell r="P100">
            <v>166.40828286937904</v>
          </cell>
          <cell r="Q100">
            <v>166</v>
          </cell>
          <cell r="R100"/>
          <cell r="T100">
            <v>3.7478539999999994</v>
          </cell>
        </row>
        <row r="101">
          <cell r="A101" t="str">
            <v>HA195</v>
          </cell>
          <cell r="B101" t="str">
            <v>AGP0101-G7</v>
          </cell>
          <cell r="C101"/>
          <cell r="D101" t="str">
            <v>MACROS</v>
          </cell>
          <cell r="E101" t="str">
            <v>Dune T20</v>
          </cell>
          <cell r="F101" t="str">
            <v>Sky 2</v>
          </cell>
          <cell r="G101"/>
          <cell r="H101" t="str">
            <v>Full friction</v>
          </cell>
          <cell r="I101" t="str">
            <v>79 x 42 x 21</v>
          </cell>
          <cell r="J101" t="str">
            <v>XL</v>
          </cell>
          <cell r="K101">
            <v>1</v>
          </cell>
          <cell r="L101">
            <v>2.9</v>
          </cell>
          <cell r="M101" t="str">
            <v>GRP</v>
          </cell>
          <cell r="N101" t="str">
            <v>Sloper</v>
          </cell>
          <cell r="O101"/>
          <cell r="P101">
            <v>212.74856286937901</v>
          </cell>
          <cell r="Q101">
            <v>213</v>
          </cell>
          <cell r="R101"/>
          <cell r="T101">
            <v>6.3933979999999995</v>
          </cell>
        </row>
        <row r="102">
          <cell r="A102" t="str">
            <v>HA203</v>
          </cell>
          <cell r="B102" t="str">
            <v>AGP0105-G7</v>
          </cell>
          <cell r="C102"/>
          <cell r="D102" t="str">
            <v>MACROS</v>
          </cell>
          <cell r="E102" t="str">
            <v>Dune T21</v>
          </cell>
          <cell r="F102" t="str">
            <v>Nipper 1</v>
          </cell>
          <cell r="G102"/>
          <cell r="H102" t="str">
            <v>Full friction</v>
          </cell>
          <cell r="I102" t="str">
            <v>59 x 43 x 17</v>
          </cell>
          <cell r="J102" t="str">
            <v>L</v>
          </cell>
          <cell r="K102">
            <v>1</v>
          </cell>
          <cell r="L102">
            <v>1.9</v>
          </cell>
          <cell r="M102" t="str">
            <v>GRP</v>
          </cell>
          <cell r="N102" t="str">
            <v>Pinch</v>
          </cell>
          <cell r="O102"/>
          <cell r="P102">
            <v>165.30494286937903</v>
          </cell>
          <cell r="Q102">
            <v>165</v>
          </cell>
          <cell r="R102"/>
          <cell r="T102">
            <v>4.1887779999999992</v>
          </cell>
        </row>
        <row r="103">
          <cell r="A103" t="str">
            <v>HA204</v>
          </cell>
          <cell r="B103" t="str">
            <v>AGP0105-G8</v>
          </cell>
          <cell r="C103"/>
          <cell r="D103" t="str">
            <v>MACROS</v>
          </cell>
          <cell r="E103" t="str">
            <v>Dune T21</v>
          </cell>
          <cell r="F103" t="str">
            <v>Nipper 1</v>
          </cell>
          <cell r="G103"/>
          <cell r="H103" t="str">
            <v>Dual texture</v>
          </cell>
          <cell r="I103" t="str">
            <v>59 x 43 x 17</v>
          </cell>
          <cell r="J103" t="str">
            <v>L</v>
          </cell>
          <cell r="K103">
            <v>1</v>
          </cell>
          <cell r="L103">
            <v>1.9</v>
          </cell>
          <cell r="M103" t="str">
            <v>GRP</v>
          </cell>
          <cell r="N103" t="str">
            <v>Pinch</v>
          </cell>
          <cell r="O103"/>
          <cell r="P103">
            <v>217.161922869379</v>
          </cell>
          <cell r="Q103">
            <v>217</v>
          </cell>
          <cell r="R103"/>
          <cell r="T103">
            <v>4.1887779999999992</v>
          </cell>
        </row>
        <row r="104">
          <cell r="A104" t="str">
            <v>HA205</v>
          </cell>
          <cell r="B104" t="str">
            <v>AGP0106-G7</v>
          </cell>
          <cell r="C104"/>
          <cell r="D104" t="str">
            <v>MACROS</v>
          </cell>
          <cell r="E104" t="str">
            <v>Dune T21</v>
          </cell>
          <cell r="F104" t="str">
            <v>Play 1</v>
          </cell>
          <cell r="G104"/>
          <cell r="H104" t="str">
            <v>Full friction</v>
          </cell>
          <cell r="I104" t="str">
            <v>70 x 45 x 20</v>
          </cell>
          <cell r="J104" t="str">
            <v>L</v>
          </cell>
          <cell r="K104">
            <v>1</v>
          </cell>
          <cell r="L104">
            <v>2.6</v>
          </cell>
          <cell r="M104" t="str">
            <v>GRP</v>
          </cell>
          <cell r="N104" t="str">
            <v>Sloper</v>
          </cell>
          <cell r="O104"/>
          <cell r="P104">
            <v>202.81850286937899</v>
          </cell>
          <cell r="Q104">
            <v>203</v>
          </cell>
          <cell r="R104"/>
          <cell r="T104">
            <v>5.7320120000000001</v>
          </cell>
        </row>
        <row r="105">
          <cell r="A105" t="str">
            <v>HA206</v>
          </cell>
          <cell r="B105" t="str">
            <v>AGP0106-G8</v>
          </cell>
          <cell r="C105"/>
          <cell r="D105" t="str">
            <v>MACROS</v>
          </cell>
          <cell r="E105" t="str">
            <v>Dune T21</v>
          </cell>
          <cell r="F105" t="str">
            <v>Play 1</v>
          </cell>
          <cell r="G105"/>
          <cell r="H105" t="str">
            <v>Dual texture</v>
          </cell>
          <cell r="I105" t="str">
            <v>70 x 45 x 20</v>
          </cell>
          <cell r="J105" t="str">
            <v>L</v>
          </cell>
          <cell r="K105">
            <v>1</v>
          </cell>
          <cell r="L105">
            <v>2.6</v>
          </cell>
          <cell r="M105" t="str">
            <v>GRP</v>
          </cell>
          <cell r="N105" t="str">
            <v>Sloper</v>
          </cell>
          <cell r="O105"/>
          <cell r="P105">
            <v>261.295522869379</v>
          </cell>
          <cell r="Q105">
            <v>261</v>
          </cell>
          <cell r="R105"/>
          <cell r="T105">
            <v>5.7320120000000001</v>
          </cell>
        </row>
        <row r="106">
          <cell r="A106" t="str">
            <v>HA207</v>
          </cell>
          <cell r="B106" t="str">
            <v>AGP0107-G7</v>
          </cell>
          <cell r="C106"/>
          <cell r="D106" t="str">
            <v>MACROS</v>
          </cell>
          <cell r="E106" t="str">
            <v>Dune T21</v>
          </cell>
          <cell r="F106" t="str">
            <v>Huge 1</v>
          </cell>
          <cell r="G106"/>
          <cell r="H106" t="str">
            <v>Full friction</v>
          </cell>
          <cell r="I106" t="str">
            <v>78 x 80 x 30</v>
          </cell>
          <cell r="J106" t="str">
            <v>XXL</v>
          </cell>
          <cell r="K106">
            <v>1</v>
          </cell>
          <cell r="L106">
            <v>5.4</v>
          </cell>
          <cell r="M106" t="str">
            <v>GRP</v>
          </cell>
          <cell r="N106" t="str">
            <v>Sloper</v>
          </cell>
          <cell r="O106"/>
          <cell r="P106">
            <v>324.18590286937905</v>
          </cell>
          <cell r="Q106">
            <v>324</v>
          </cell>
          <cell r="R106"/>
          <cell r="T106">
            <v>11.904947999999999</v>
          </cell>
        </row>
        <row r="107">
          <cell r="A107" t="str">
            <v>HA208</v>
          </cell>
          <cell r="B107" t="str">
            <v>AGP0107-G8</v>
          </cell>
          <cell r="C107"/>
          <cell r="D107" t="str">
            <v>MACROS</v>
          </cell>
          <cell r="E107" t="str">
            <v>Dune T21</v>
          </cell>
          <cell r="F107" t="str">
            <v>Huge 1</v>
          </cell>
          <cell r="G107"/>
          <cell r="H107" t="str">
            <v>Dual texture</v>
          </cell>
          <cell r="I107" t="str">
            <v>78 x 80 x 30</v>
          </cell>
          <cell r="J107" t="str">
            <v>XXL</v>
          </cell>
          <cell r="K107">
            <v>1</v>
          </cell>
          <cell r="L107">
            <v>5.4</v>
          </cell>
          <cell r="M107" t="str">
            <v>GRP</v>
          </cell>
          <cell r="N107" t="str">
            <v>Sloper</v>
          </cell>
          <cell r="O107"/>
          <cell r="P107">
            <v>415.76312286937906</v>
          </cell>
          <cell r="Q107">
            <v>416</v>
          </cell>
          <cell r="R107"/>
          <cell r="T107">
            <v>11.904947999999999</v>
          </cell>
        </row>
        <row r="108">
          <cell r="A108" t="str">
            <v>HA209</v>
          </cell>
          <cell r="B108" t="str">
            <v>AGP0108-G7</v>
          </cell>
          <cell r="C108"/>
          <cell r="D108" t="str">
            <v>MACROS</v>
          </cell>
          <cell r="E108" t="str">
            <v>Dune T21</v>
          </cell>
          <cell r="F108" t="str">
            <v>Ninja 1</v>
          </cell>
          <cell r="G108"/>
          <cell r="H108" t="str">
            <v>Full friction</v>
          </cell>
          <cell r="I108" t="str">
            <v>52 x 28 x 10,5</v>
          </cell>
          <cell r="J108" t="str">
            <v>S</v>
          </cell>
          <cell r="K108">
            <v>1</v>
          </cell>
          <cell r="L108">
            <v>1.4</v>
          </cell>
          <cell r="M108" t="str">
            <v>GRP</v>
          </cell>
          <cell r="N108" t="str">
            <v>Sloper</v>
          </cell>
          <cell r="O108"/>
          <cell r="P108">
            <v>156.47822286937901</v>
          </cell>
          <cell r="Q108">
            <v>156</v>
          </cell>
          <cell r="R108"/>
          <cell r="T108">
            <v>3.0864679999999995</v>
          </cell>
        </row>
        <row r="109">
          <cell r="A109" t="str">
            <v>HA210</v>
          </cell>
          <cell r="B109" t="str">
            <v>AGP0108-G8</v>
          </cell>
          <cell r="C109"/>
          <cell r="D109" t="str">
            <v>MACROS</v>
          </cell>
          <cell r="E109" t="str">
            <v>Dune T23</v>
          </cell>
          <cell r="F109" t="str">
            <v>Ninja 1</v>
          </cell>
          <cell r="G109"/>
          <cell r="H109" t="str">
            <v>Dual texture</v>
          </cell>
          <cell r="I109" t="str">
            <v>52 x 28 x 10,5</v>
          </cell>
          <cell r="J109" t="str">
            <v>S</v>
          </cell>
          <cell r="K109">
            <v>1</v>
          </cell>
          <cell r="L109">
            <v>1.4</v>
          </cell>
          <cell r="M109" t="str">
            <v>GRP</v>
          </cell>
          <cell r="N109" t="str">
            <v>Sloper</v>
          </cell>
          <cell r="O109"/>
          <cell r="P109">
            <v>213.85190286937902</v>
          </cell>
          <cell r="Q109">
            <v>214</v>
          </cell>
          <cell r="R109"/>
          <cell r="T109">
            <v>3.0864679999999995</v>
          </cell>
        </row>
        <row r="110">
          <cell r="A110" t="str">
            <v>HA211</v>
          </cell>
          <cell r="B110" t="str">
            <v>AGP0109-G7</v>
          </cell>
          <cell r="C110"/>
          <cell r="D110" t="str">
            <v>MACROS</v>
          </cell>
          <cell r="E110" t="str">
            <v>Dune T21</v>
          </cell>
          <cell r="F110" t="str">
            <v>Ninja 2</v>
          </cell>
          <cell r="G110"/>
          <cell r="H110" t="str">
            <v>Full friction</v>
          </cell>
          <cell r="I110" t="str">
            <v>51 x 29 x 11</v>
          </cell>
          <cell r="J110" t="str">
            <v>S</v>
          </cell>
          <cell r="K110">
            <v>1</v>
          </cell>
          <cell r="L110">
            <v>1.2</v>
          </cell>
          <cell r="M110" t="str">
            <v>GRP</v>
          </cell>
          <cell r="N110" t="str">
            <v>Sloper</v>
          </cell>
          <cell r="O110"/>
          <cell r="P110">
            <v>156.47822286937901</v>
          </cell>
          <cell r="Q110">
            <v>156</v>
          </cell>
          <cell r="R110"/>
          <cell r="T110">
            <v>2.6455439999999997</v>
          </cell>
        </row>
        <row r="111">
          <cell r="A111" t="str">
            <v>HA212</v>
          </cell>
          <cell r="B111" t="str">
            <v>AGP0109-G8</v>
          </cell>
          <cell r="C111"/>
          <cell r="D111" t="str">
            <v>MACROS</v>
          </cell>
          <cell r="E111" t="str">
            <v>Dune T23</v>
          </cell>
          <cell r="F111" t="str">
            <v>Ninja 2</v>
          </cell>
          <cell r="G111"/>
          <cell r="H111" t="str">
            <v>Dual texture</v>
          </cell>
          <cell r="I111" t="str">
            <v>51 x 29 x 11</v>
          </cell>
          <cell r="J111" t="str">
            <v>S</v>
          </cell>
          <cell r="K111">
            <v>1</v>
          </cell>
          <cell r="L111">
            <v>1.2</v>
          </cell>
          <cell r="M111" t="str">
            <v>GRP</v>
          </cell>
          <cell r="N111" t="str">
            <v>Sloper</v>
          </cell>
          <cell r="O111"/>
          <cell r="P111">
            <v>213.85190286937902</v>
          </cell>
          <cell r="Q111">
            <v>214</v>
          </cell>
          <cell r="R111"/>
          <cell r="T111">
            <v>2.6455439999999997</v>
          </cell>
        </row>
        <row r="112">
          <cell r="A112" t="str">
            <v>HA213</v>
          </cell>
          <cell r="B112" t="str">
            <v>AGP0110-G7</v>
          </cell>
          <cell r="C112"/>
          <cell r="D112" t="str">
            <v>MACROS</v>
          </cell>
          <cell r="E112" t="str">
            <v>Dune T21</v>
          </cell>
          <cell r="F112" t="str">
            <v>Ninja 3</v>
          </cell>
          <cell r="G112"/>
          <cell r="H112" t="str">
            <v>Full friction</v>
          </cell>
          <cell r="I112" t="str">
            <v>66 x 30 x 14</v>
          </cell>
          <cell r="J112" t="str">
            <v>M</v>
          </cell>
          <cell r="K112">
            <v>1</v>
          </cell>
          <cell r="L112">
            <v>1.7</v>
          </cell>
          <cell r="M112" t="str">
            <v>GRP</v>
          </cell>
          <cell r="N112" t="str">
            <v>Sloper</v>
          </cell>
          <cell r="O112"/>
          <cell r="P112">
            <v>190.68176286937901</v>
          </cell>
          <cell r="Q112">
            <v>191</v>
          </cell>
          <cell r="R112"/>
          <cell r="T112">
            <v>3.7478539999999994</v>
          </cell>
        </row>
        <row r="113">
          <cell r="A113" t="str">
            <v>HA214</v>
          </cell>
          <cell r="B113" t="str">
            <v>AGP0110-G8</v>
          </cell>
          <cell r="C113"/>
          <cell r="D113" t="str">
            <v>MACROS</v>
          </cell>
          <cell r="E113" t="str">
            <v>Dune T23</v>
          </cell>
          <cell r="F113" t="str">
            <v>Ninja 3</v>
          </cell>
          <cell r="G113"/>
          <cell r="H113" t="str">
            <v>Dual texture</v>
          </cell>
          <cell r="I113" t="str">
            <v>66 x 30 x 14</v>
          </cell>
          <cell r="J113" t="str">
            <v>M</v>
          </cell>
          <cell r="K113">
            <v>1</v>
          </cell>
          <cell r="L113">
            <v>1.7</v>
          </cell>
          <cell r="M113" t="str">
            <v>GRP</v>
          </cell>
          <cell r="N113" t="str">
            <v>Sloper</v>
          </cell>
          <cell r="O113"/>
          <cell r="P113">
            <v>261.295522869379</v>
          </cell>
          <cell r="Q113">
            <v>261</v>
          </cell>
          <cell r="R113"/>
          <cell r="T113">
            <v>3.7478539999999994</v>
          </cell>
        </row>
        <row r="114">
          <cell r="A114" t="str">
            <v>HA215</v>
          </cell>
          <cell r="B114" t="str">
            <v>AGP0111-G7</v>
          </cell>
          <cell r="C114"/>
          <cell r="D114" t="str">
            <v>MACROS</v>
          </cell>
          <cell r="E114" t="str">
            <v>Dune T21</v>
          </cell>
          <cell r="F114" t="str">
            <v>Nemo 1</v>
          </cell>
          <cell r="G114"/>
          <cell r="H114" t="str">
            <v>Full friction</v>
          </cell>
          <cell r="I114" t="str">
            <v>50 x 36 x 12</v>
          </cell>
          <cell r="J114" t="str">
            <v>M</v>
          </cell>
          <cell r="K114">
            <v>1</v>
          </cell>
          <cell r="L114">
            <v>1.3</v>
          </cell>
          <cell r="M114" t="str">
            <v>GRP</v>
          </cell>
          <cell r="N114" t="str">
            <v>Sloper</v>
          </cell>
          <cell r="O114"/>
          <cell r="P114">
            <v>174.13166286937903</v>
          </cell>
          <cell r="Q114">
            <v>174</v>
          </cell>
          <cell r="R114"/>
          <cell r="T114">
            <v>2.8660060000000001</v>
          </cell>
        </row>
        <row r="115">
          <cell r="A115" t="str">
            <v>HA216</v>
          </cell>
          <cell r="B115" t="str">
            <v>AGP0111-G8</v>
          </cell>
          <cell r="C115"/>
          <cell r="D115" t="str">
            <v>MACROS</v>
          </cell>
          <cell r="E115" t="str">
            <v>Dune T21</v>
          </cell>
          <cell r="F115" t="str">
            <v>Nemo 1</v>
          </cell>
          <cell r="G115"/>
          <cell r="H115" t="str">
            <v>Dual texture</v>
          </cell>
          <cell r="I115" t="str">
            <v>50 x 36 x 12</v>
          </cell>
          <cell r="J115" t="str">
            <v>M</v>
          </cell>
          <cell r="K115">
            <v>1</v>
          </cell>
          <cell r="L115">
            <v>1.3</v>
          </cell>
          <cell r="M115" t="str">
            <v>GRP</v>
          </cell>
          <cell r="N115" t="str">
            <v>Sloper</v>
          </cell>
          <cell r="O115"/>
          <cell r="P115">
            <v>239.22872286937903</v>
          </cell>
          <cell r="Q115">
            <v>239</v>
          </cell>
          <cell r="R115"/>
          <cell r="T115">
            <v>2.8660060000000001</v>
          </cell>
        </row>
        <row r="116">
          <cell r="A116" t="str">
            <v>HA217</v>
          </cell>
          <cell r="B116" t="str">
            <v>AGP0112-G7</v>
          </cell>
          <cell r="C116"/>
          <cell r="D116" t="str">
            <v>MACROS</v>
          </cell>
          <cell r="E116" t="str">
            <v>Dune T21</v>
          </cell>
          <cell r="F116" t="str">
            <v>Nemo 2</v>
          </cell>
          <cell r="G116"/>
          <cell r="H116" t="str">
            <v>Full friction</v>
          </cell>
          <cell r="I116" t="str">
            <v>48 x 35,5 x 16</v>
          </cell>
          <cell r="J116" t="str">
            <v>M</v>
          </cell>
          <cell r="K116">
            <v>1</v>
          </cell>
          <cell r="L116">
            <v>1.8</v>
          </cell>
          <cell r="M116" t="str">
            <v>GRP</v>
          </cell>
          <cell r="N116" t="str">
            <v>Sloper</v>
          </cell>
          <cell r="O116"/>
          <cell r="P116">
            <v>205.02518286937899</v>
          </cell>
          <cell r="Q116">
            <v>205</v>
          </cell>
          <cell r="R116"/>
          <cell r="T116">
            <v>3.9683159999999997</v>
          </cell>
        </row>
        <row r="117">
          <cell r="A117" t="str">
            <v>HA218</v>
          </cell>
          <cell r="B117" t="str">
            <v>AGP0112-G8</v>
          </cell>
          <cell r="C117"/>
          <cell r="D117" t="str">
            <v>MACROS</v>
          </cell>
          <cell r="E117" t="str">
            <v>Dune T21</v>
          </cell>
          <cell r="F117" t="str">
            <v>Nemo 2</v>
          </cell>
          <cell r="G117"/>
          <cell r="H117" t="str">
            <v>Dual texture</v>
          </cell>
          <cell r="I117" t="str">
            <v>48 x 35,5 x 16</v>
          </cell>
          <cell r="J117" t="str">
            <v>M</v>
          </cell>
          <cell r="K117">
            <v>1</v>
          </cell>
          <cell r="L117">
            <v>1.8</v>
          </cell>
          <cell r="M117" t="str">
            <v>GRP</v>
          </cell>
          <cell r="N117" t="str">
            <v>Sloper</v>
          </cell>
          <cell r="O117"/>
          <cell r="P117">
            <v>283.36232286937894</v>
          </cell>
          <cell r="Q117">
            <v>283</v>
          </cell>
          <cell r="R117"/>
          <cell r="T117">
            <v>3.9683159999999997</v>
          </cell>
        </row>
        <row r="118">
          <cell r="A118" t="str">
            <v>HA219</v>
          </cell>
          <cell r="B118" t="str">
            <v>AGP0113-G7</v>
          </cell>
          <cell r="C118"/>
          <cell r="D118" t="str">
            <v>MACROS</v>
          </cell>
          <cell r="E118" t="str">
            <v>Dune T21</v>
          </cell>
          <cell r="F118" t="str">
            <v>Nemo 3</v>
          </cell>
          <cell r="G118"/>
          <cell r="H118" t="str">
            <v>Full friction</v>
          </cell>
          <cell r="I118" t="str">
            <v>48 x 34 x 19</v>
          </cell>
          <cell r="J118" t="str">
            <v xml:space="preserve">M </v>
          </cell>
          <cell r="K118">
            <v>1</v>
          </cell>
          <cell r="L118">
            <v>1.9</v>
          </cell>
          <cell r="M118" t="str">
            <v>GRP</v>
          </cell>
          <cell r="N118" t="str">
            <v>Sloper</v>
          </cell>
          <cell r="O118"/>
          <cell r="P118">
            <v>205.02518286937899</v>
          </cell>
          <cell r="Q118">
            <v>205</v>
          </cell>
          <cell r="R118"/>
          <cell r="T118">
            <v>4.1887779999999992</v>
          </cell>
        </row>
        <row r="119">
          <cell r="A119" t="str">
            <v>HA220</v>
          </cell>
          <cell r="B119" t="str">
            <v>AGP0113-G8</v>
          </cell>
          <cell r="C119"/>
          <cell r="D119" t="str">
            <v>MACROS</v>
          </cell>
          <cell r="E119" t="str">
            <v>Dune T21</v>
          </cell>
          <cell r="F119" t="str">
            <v>Nemo 3</v>
          </cell>
          <cell r="G119"/>
          <cell r="H119" t="str">
            <v>Dual texture</v>
          </cell>
          <cell r="I119" t="str">
            <v>48 x 34 x 19</v>
          </cell>
          <cell r="J119" t="str">
            <v>M</v>
          </cell>
          <cell r="K119">
            <v>1</v>
          </cell>
          <cell r="L119">
            <v>1.9</v>
          </cell>
          <cell r="M119" t="str">
            <v>GRP</v>
          </cell>
          <cell r="N119" t="str">
            <v>Sloper</v>
          </cell>
          <cell r="O119"/>
          <cell r="P119">
            <v>283.36232286937894</v>
          </cell>
          <cell r="Q119">
            <v>283</v>
          </cell>
          <cell r="R119"/>
          <cell r="T119">
            <v>4.1887779999999992</v>
          </cell>
        </row>
        <row r="120">
          <cell r="A120" t="str">
            <v>HA221</v>
          </cell>
          <cell r="B120" t="str">
            <v>AGP0114-G7</v>
          </cell>
          <cell r="C120"/>
          <cell r="D120" t="str">
            <v>MACROS</v>
          </cell>
          <cell r="E120" t="str">
            <v>Dune T21</v>
          </cell>
          <cell r="F120" t="str">
            <v>Nemo 4</v>
          </cell>
          <cell r="G120"/>
          <cell r="H120" t="str">
            <v>Full friction</v>
          </cell>
          <cell r="I120" t="str">
            <v>47 x 43 x 19</v>
          </cell>
          <cell r="J120" t="str">
            <v>M</v>
          </cell>
          <cell r="K120">
            <v>1</v>
          </cell>
          <cell r="L120">
            <v>2</v>
          </cell>
          <cell r="M120" t="str">
            <v>GRP</v>
          </cell>
          <cell r="N120" t="str">
            <v>Sloper</v>
          </cell>
          <cell r="O120"/>
          <cell r="P120">
            <v>208.335202869379</v>
          </cell>
          <cell r="Q120">
            <v>208</v>
          </cell>
          <cell r="R120"/>
          <cell r="T120">
            <v>4.4092399999999996</v>
          </cell>
        </row>
        <row r="121">
          <cell r="A121" t="str">
            <v>HA222</v>
          </cell>
          <cell r="B121" t="str">
            <v>AGP0114-G8</v>
          </cell>
          <cell r="C121"/>
          <cell r="D121" t="str">
            <v>MACROS</v>
          </cell>
          <cell r="E121" t="str">
            <v>Dune T21</v>
          </cell>
          <cell r="F121" t="str">
            <v>Nemo 4</v>
          </cell>
          <cell r="G121"/>
          <cell r="H121" t="str">
            <v>Dual texture</v>
          </cell>
          <cell r="I121" t="str">
            <v>47 x 43 x 19</v>
          </cell>
          <cell r="J121" t="str">
            <v>M</v>
          </cell>
          <cell r="K121">
            <v>1</v>
          </cell>
          <cell r="L121">
            <v>2</v>
          </cell>
          <cell r="M121" t="str">
            <v>GRP</v>
          </cell>
          <cell r="N121" t="str">
            <v>Sloper</v>
          </cell>
          <cell r="O121"/>
          <cell r="P121">
            <v>286.67234286937895</v>
          </cell>
          <cell r="Q121">
            <v>287</v>
          </cell>
          <cell r="R121"/>
          <cell r="T121">
            <v>4.4092399999999996</v>
          </cell>
        </row>
        <row r="122">
          <cell r="A122" t="str">
            <v>HA223</v>
          </cell>
          <cell r="B122" t="str">
            <v>AGP0115-G7</v>
          </cell>
          <cell r="C122"/>
          <cell r="D122" t="str">
            <v>MACROS</v>
          </cell>
          <cell r="E122" t="str">
            <v>Dune T20</v>
          </cell>
          <cell r="F122" t="str">
            <v>Odon 4</v>
          </cell>
          <cell r="G122"/>
          <cell r="H122" t="str">
            <v>Full friction</v>
          </cell>
          <cell r="I122" t="str">
            <v>73 x 34 x 15</v>
          </cell>
          <cell r="J122" t="str">
            <v>L</v>
          </cell>
          <cell r="K122">
            <v>1</v>
          </cell>
          <cell r="L122">
            <v>2.5</v>
          </cell>
          <cell r="M122" t="str">
            <v>GRP</v>
          </cell>
          <cell r="N122" t="str">
            <v>Sloper</v>
          </cell>
          <cell r="O122"/>
          <cell r="P122">
            <v>229.298662869379</v>
          </cell>
          <cell r="Q122">
            <v>229</v>
          </cell>
          <cell r="R122"/>
          <cell r="T122">
            <v>5.5115499999999997</v>
          </cell>
        </row>
        <row r="123">
          <cell r="A123" t="str">
            <v>HA224</v>
          </cell>
          <cell r="B123" t="str">
            <v>AGP0115-G8</v>
          </cell>
          <cell r="C123"/>
          <cell r="D123" t="str">
            <v>MACROS</v>
          </cell>
          <cell r="E123" t="str">
            <v>Dune T20</v>
          </cell>
          <cell r="F123" t="str">
            <v>Odon 4</v>
          </cell>
          <cell r="G123"/>
          <cell r="H123" t="str">
            <v>Dual texture</v>
          </cell>
          <cell r="I123" t="str">
            <v>73 x 34 x 15</v>
          </cell>
          <cell r="J123" t="str">
            <v>M</v>
          </cell>
          <cell r="K123">
            <v>1</v>
          </cell>
          <cell r="L123">
            <v>2.5</v>
          </cell>
          <cell r="M123" t="str">
            <v>GRP</v>
          </cell>
          <cell r="N123" t="str">
            <v>Sloper</v>
          </cell>
          <cell r="O123"/>
          <cell r="P123">
            <v>312.04916286937902</v>
          </cell>
          <cell r="Q123">
            <v>312</v>
          </cell>
          <cell r="R123"/>
          <cell r="T123">
            <v>5.5115499999999997</v>
          </cell>
        </row>
        <row r="124">
          <cell r="A124" t="str">
            <v>HA227</v>
          </cell>
          <cell r="B124" t="str">
            <v>AGP0117-G7</v>
          </cell>
          <cell r="C124"/>
          <cell r="D124" t="str">
            <v>MACROS</v>
          </cell>
          <cell r="E124" t="str">
            <v>Dune T21</v>
          </cell>
          <cell r="F124" t="str">
            <v>Moon 1</v>
          </cell>
          <cell r="G124"/>
          <cell r="H124" t="str">
            <v>Full friction</v>
          </cell>
          <cell r="I124" t="str">
            <v>67 x 36,5 x 24</v>
          </cell>
          <cell r="J124" t="str">
            <v>L</v>
          </cell>
          <cell r="K124">
            <v>1</v>
          </cell>
          <cell r="L124">
            <v>2.2999999999999998</v>
          </cell>
          <cell r="M124" t="str">
            <v>GRP</v>
          </cell>
          <cell r="N124" t="str">
            <v>Jug</v>
          </cell>
          <cell r="O124"/>
          <cell r="P124">
            <v>208.335202869379</v>
          </cell>
          <cell r="Q124">
            <v>208</v>
          </cell>
          <cell r="R124"/>
          <cell r="T124">
            <v>5.070625999999999</v>
          </cell>
        </row>
        <row r="125">
          <cell r="A125" t="str">
            <v>HA228</v>
          </cell>
          <cell r="B125" t="str">
            <v>AGP0117-G8</v>
          </cell>
          <cell r="C125"/>
          <cell r="D125" t="str">
            <v>MACROS</v>
          </cell>
          <cell r="E125" t="str">
            <v>Dune T21</v>
          </cell>
          <cell r="F125" t="str">
            <v>Moon 1</v>
          </cell>
          <cell r="G125"/>
          <cell r="H125" t="str">
            <v>Dual texture</v>
          </cell>
          <cell r="I125" t="str">
            <v>67 x 36,5 x 24</v>
          </cell>
          <cell r="J125" t="str">
            <v>L</v>
          </cell>
          <cell r="K125">
            <v>1</v>
          </cell>
          <cell r="L125">
            <v>2.2999999999999998</v>
          </cell>
          <cell r="M125" t="str">
            <v>GRP</v>
          </cell>
          <cell r="N125" t="str">
            <v>Jug</v>
          </cell>
          <cell r="O125"/>
          <cell r="P125">
            <v>286.67234286937895</v>
          </cell>
          <cell r="Q125">
            <v>287</v>
          </cell>
          <cell r="R125"/>
          <cell r="T125">
            <v>5.070625999999999</v>
          </cell>
        </row>
        <row r="126">
          <cell r="A126" t="str">
            <v>HA229</v>
          </cell>
          <cell r="B126" t="str">
            <v>AGP0118-G7</v>
          </cell>
          <cell r="C126"/>
          <cell r="D126" t="str">
            <v>MACROS</v>
          </cell>
          <cell r="E126" t="str">
            <v>Dune T21</v>
          </cell>
          <cell r="F126" t="str">
            <v>Moon 2</v>
          </cell>
          <cell r="G126"/>
          <cell r="H126" t="str">
            <v>Full friction</v>
          </cell>
          <cell r="I126" t="str">
            <v>66 x 46 x 19,5</v>
          </cell>
          <cell r="J126" t="str">
            <v>L</v>
          </cell>
          <cell r="K126">
            <v>1</v>
          </cell>
          <cell r="L126">
            <v>2.5</v>
          </cell>
          <cell r="M126" t="str">
            <v>GRP</v>
          </cell>
          <cell r="N126" t="str">
            <v>Jug</v>
          </cell>
          <cell r="O126"/>
          <cell r="P126">
            <v>208.335202869379</v>
          </cell>
          <cell r="Q126">
            <v>208</v>
          </cell>
          <cell r="R126"/>
          <cell r="T126">
            <v>5.5115499999999997</v>
          </cell>
        </row>
        <row r="127">
          <cell r="A127" t="str">
            <v>HA230</v>
          </cell>
          <cell r="B127" t="str">
            <v>AGP0118-G8</v>
          </cell>
          <cell r="C127"/>
          <cell r="D127" t="str">
            <v>MACROS</v>
          </cell>
          <cell r="E127" t="str">
            <v>Dune T21</v>
          </cell>
          <cell r="F127" t="str">
            <v>Moon 2</v>
          </cell>
          <cell r="G127"/>
          <cell r="H127" t="str">
            <v>Dual texture</v>
          </cell>
          <cell r="I127" t="str">
            <v>66 x 46 x 19,5</v>
          </cell>
          <cell r="J127" t="str">
            <v>L</v>
          </cell>
          <cell r="K127">
            <v>1</v>
          </cell>
          <cell r="L127">
            <v>2.5</v>
          </cell>
          <cell r="M127" t="str">
            <v>GRP</v>
          </cell>
          <cell r="N127" t="str">
            <v>Jug</v>
          </cell>
          <cell r="O127"/>
          <cell r="P127">
            <v>286.67234286937895</v>
          </cell>
          <cell r="Q127">
            <v>287</v>
          </cell>
          <cell r="R127"/>
          <cell r="T127">
            <v>5.5115499999999997</v>
          </cell>
        </row>
        <row r="128">
          <cell r="A128" t="str">
            <v>HA233</v>
          </cell>
          <cell r="B128" t="str">
            <v>AGP0120-G7</v>
          </cell>
          <cell r="C128"/>
          <cell r="D128" t="str">
            <v>MACROS</v>
          </cell>
          <cell r="E128" t="str">
            <v>Dune T21</v>
          </cell>
          <cell r="F128" t="str">
            <v>Gus 2</v>
          </cell>
          <cell r="G128"/>
          <cell r="H128" t="str">
            <v>Full friction</v>
          </cell>
          <cell r="I128" t="str">
            <v>84 x 40 x 19</v>
          </cell>
          <cell r="J128" t="str">
            <v>XL</v>
          </cell>
          <cell r="K128">
            <v>1</v>
          </cell>
          <cell r="L128">
            <v>3.2</v>
          </cell>
          <cell r="M128" t="str">
            <v>GRP</v>
          </cell>
          <cell r="N128" t="str">
            <v>Jug</v>
          </cell>
          <cell r="O128"/>
          <cell r="P128">
            <v>248.05544286937902</v>
          </cell>
          <cell r="Q128">
            <v>248</v>
          </cell>
          <cell r="R128"/>
          <cell r="T128">
            <v>7.0547839999999997</v>
          </cell>
        </row>
        <row r="129">
          <cell r="A129" t="str">
            <v>HA234</v>
          </cell>
          <cell r="B129" t="str">
            <v>AGP0120-G8</v>
          </cell>
          <cell r="C129"/>
          <cell r="D129" t="str">
            <v>MACROS</v>
          </cell>
          <cell r="E129" t="str">
            <v>Dune T21</v>
          </cell>
          <cell r="F129" t="str">
            <v>Gus 2</v>
          </cell>
          <cell r="G129"/>
          <cell r="H129" t="str">
            <v>Dual texture</v>
          </cell>
          <cell r="I129" t="str">
            <v>84 x 40 x 19</v>
          </cell>
          <cell r="J129" t="str">
            <v>L</v>
          </cell>
          <cell r="K129">
            <v>1</v>
          </cell>
          <cell r="L129">
            <v>3.2</v>
          </cell>
          <cell r="M129" t="str">
            <v>GRP</v>
          </cell>
          <cell r="N129" t="str">
            <v>Jug</v>
          </cell>
          <cell r="O129"/>
          <cell r="P129">
            <v>352.87274286937907</v>
          </cell>
          <cell r="Q129">
            <v>353</v>
          </cell>
          <cell r="R129"/>
          <cell r="T129">
            <v>7.0547839999999997</v>
          </cell>
        </row>
        <row r="130">
          <cell r="A130" t="str">
            <v>HA235</v>
          </cell>
          <cell r="B130" t="str">
            <v>AGP0121-G7</v>
          </cell>
          <cell r="C130"/>
          <cell r="D130" t="str">
            <v>MACROS</v>
          </cell>
          <cell r="E130" t="str">
            <v>Dune T21</v>
          </cell>
          <cell r="F130" t="str">
            <v>Gus 1</v>
          </cell>
          <cell r="G130"/>
          <cell r="H130" t="str">
            <v>Full friction</v>
          </cell>
          <cell r="I130" t="str">
            <v>85 x 48 x 20</v>
          </cell>
          <cell r="J130" t="str">
            <v>XL</v>
          </cell>
          <cell r="K130">
            <v>1</v>
          </cell>
          <cell r="L130">
            <v>3.4</v>
          </cell>
          <cell r="M130" t="str">
            <v>GRP</v>
          </cell>
          <cell r="N130" t="str">
            <v>Jug</v>
          </cell>
          <cell r="O130"/>
          <cell r="P130">
            <v>264.60554286937901</v>
          </cell>
          <cell r="Q130">
            <v>265</v>
          </cell>
          <cell r="R130"/>
          <cell r="T130">
            <v>7.4957079999999987</v>
          </cell>
        </row>
        <row r="131">
          <cell r="A131" t="str">
            <v>HA236</v>
          </cell>
          <cell r="B131" t="str">
            <v>AGP0121-G8</v>
          </cell>
          <cell r="C131"/>
          <cell r="D131" t="str">
            <v>MACROS</v>
          </cell>
          <cell r="E131" t="str">
            <v>Dune T21</v>
          </cell>
          <cell r="F131" t="str">
            <v>Gus 1</v>
          </cell>
          <cell r="G131"/>
          <cell r="H131" t="str">
            <v>Dual texture</v>
          </cell>
          <cell r="I131" t="str">
            <v>85 x 48 x 20</v>
          </cell>
          <cell r="J131" t="str">
            <v>XL</v>
          </cell>
          <cell r="K131">
            <v>1</v>
          </cell>
          <cell r="L131">
            <v>3.4</v>
          </cell>
          <cell r="M131" t="str">
            <v>GRP</v>
          </cell>
          <cell r="N131" t="str">
            <v>Jug</v>
          </cell>
          <cell r="O131"/>
          <cell r="P131">
            <v>378.24956286937896</v>
          </cell>
          <cell r="Q131">
            <v>378</v>
          </cell>
          <cell r="R131"/>
          <cell r="T131">
            <v>7.4957079999999987</v>
          </cell>
        </row>
        <row r="132">
          <cell r="A132" t="str">
            <v>HA237</v>
          </cell>
          <cell r="B132" t="str">
            <v>AGP0122-G7</v>
          </cell>
          <cell r="C132"/>
          <cell r="D132" t="str">
            <v>MACROS</v>
          </cell>
          <cell r="E132" t="str">
            <v>Dune T21</v>
          </cell>
          <cell r="F132" t="str">
            <v>Oxia</v>
          </cell>
          <cell r="G132"/>
          <cell r="H132" t="str">
            <v>Full friction</v>
          </cell>
          <cell r="I132" t="str">
            <v>85 x 52 x 20</v>
          </cell>
          <cell r="J132" t="str">
            <v>XL</v>
          </cell>
          <cell r="K132">
            <v>1</v>
          </cell>
          <cell r="L132">
            <v>3.7</v>
          </cell>
          <cell r="M132" t="str">
            <v>GRP</v>
          </cell>
          <cell r="N132" t="str">
            <v>Sloper</v>
          </cell>
          <cell r="O132"/>
          <cell r="P132">
            <v>259.08884286937899</v>
          </cell>
          <cell r="Q132">
            <v>259</v>
          </cell>
          <cell r="R132"/>
          <cell r="T132">
            <v>8.157093999999999</v>
          </cell>
        </row>
        <row r="133">
          <cell r="A133" t="str">
            <v>HA238</v>
          </cell>
          <cell r="B133" t="str">
            <v>AGP0122-G8</v>
          </cell>
          <cell r="C133"/>
          <cell r="D133" t="str">
            <v>MACROS</v>
          </cell>
          <cell r="E133" t="str">
            <v>Dune T21</v>
          </cell>
          <cell r="F133" t="str">
            <v>Oxia</v>
          </cell>
          <cell r="G133"/>
          <cell r="H133" t="str">
            <v>Dual texture</v>
          </cell>
          <cell r="I133" t="str">
            <v>85 x 52 x 20</v>
          </cell>
          <cell r="J133" t="str">
            <v>XL</v>
          </cell>
          <cell r="K133">
            <v>1</v>
          </cell>
          <cell r="L133">
            <v>3.7</v>
          </cell>
          <cell r="M133" t="str">
            <v>GRP</v>
          </cell>
          <cell r="N133" t="str">
            <v>Sloper</v>
          </cell>
          <cell r="O133"/>
          <cell r="P133">
            <v>356.18276286937908</v>
          </cell>
          <cell r="Q133">
            <v>356</v>
          </cell>
          <cell r="R133"/>
          <cell r="T133">
            <v>8.157093999999999</v>
          </cell>
        </row>
        <row r="134">
          <cell r="A134" t="str">
            <v>HA239</v>
          </cell>
          <cell r="B134" t="str">
            <v>AGP0123-G7</v>
          </cell>
          <cell r="C134"/>
          <cell r="D134" t="str">
            <v>MACROS</v>
          </cell>
          <cell r="E134" t="str">
            <v>Dune T21</v>
          </cell>
          <cell r="F134" t="str">
            <v>Huge 2</v>
          </cell>
          <cell r="G134"/>
          <cell r="H134" t="str">
            <v>Full friction</v>
          </cell>
          <cell r="I134" t="str">
            <v>83 x 62 x 30</v>
          </cell>
          <cell r="J134" t="str">
            <v>XXL</v>
          </cell>
          <cell r="K134">
            <v>1</v>
          </cell>
          <cell r="L134">
            <v>4</v>
          </cell>
          <cell r="M134" t="str">
            <v>GRP</v>
          </cell>
          <cell r="N134" t="str">
            <v>Sloper</v>
          </cell>
          <cell r="O134"/>
          <cell r="P134">
            <v>310.94582286937901</v>
          </cell>
          <cell r="Q134">
            <v>311</v>
          </cell>
          <cell r="R134"/>
          <cell r="T134">
            <v>8.8184799999999992</v>
          </cell>
        </row>
        <row r="135">
          <cell r="A135" t="str">
            <v>HA240</v>
          </cell>
          <cell r="B135" t="str">
            <v>AGP0123-G8</v>
          </cell>
          <cell r="C135"/>
          <cell r="D135" t="str">
            <v>MACROS</v>
          </cell>
          <cell r="E135" t="str">
            <v>Dune T21</v>
          </cell>
          <cell r="F135" t="str">
            <v>Huge 2</v>
          </cell>
          <cell r="G135"/>
          <cell r="H135" t="str">
            <v>Dual texture</v>
          </cell>
          <cell r="I135" t="str">
            <v>83 x 62 x 30</v>
          </cell>
          <cell r="J135" t="str">
            <v>XXL</v>
          </cell>
          <cell r="K135">
            <v>1</v>
          </cell>
          <cell r="L135">
            <v>4</v>
          </cell>
          <cell r="M135" t="str">
            <v>GRP</v>
          </cell>
          <cell r="N135" t="str">
            <v>Sloper</v>
          </cell>
          <cell r="O135"/>
          <cell r="P135">
            <v>444.44996286937902</v>
          </cell>
          <cell r="Q135">
            <v>444</v>
          </cell>
          <cell r="R135"/>
          <cell r="T135">
            <v>8.8184799999999992</v>
          </cell>
        </row>
        <row r="136">
          <cell r="A136" t="str">
            <v>HA281</v>
          </cell>
          <cell r="B136" t="str">
            <v>AGP0144-G7</v>
          </cell>
          <cell r="C136"/>
          <cell r="D136" t="str">
            <v>MACROS</v>
          </cell>
          <cell r="E136" t="str">
            <v>Dune Asia T23</v>
          </cell>
          <cell r="F136" t="str">
            <v>Orbital 1 "New"</v>
          </cell>
          <cell r="G136"/>
          <cell r="H136" t="str">
            <v>Full friction</v>
          </cell>
          <cell r="I136" t="str">
            <v>17,8 x 24,8 x 11,8</v>
          </cell>
          <cell r="J136" t="str">
            <v>XS</v>
          </cell>
          <cell r="K136">
            <v>1</v>
          </cell>
          <cell r="L136">
            <v>1.03</v>
          </cell>
          <cell r="M136" t="str">
            <v>GRP</v>
          </cell>
          <cell r="N136" t="str">
            <v>Mushroom</v>
          </cell>
          <cell r="O136"/>
          <cell r="P136">
            <v>124.48136286937901</v>
          </cell>
          <cell r="Q136">
            <v>124</v>
          </cell>
          <cell r="R136"/>
          <cell r="T136">
            <v>2.2707585999999997</v>
          </cell>
        </row>
        <row r="137">
          <cell r="A137" t="str">
            <v>HA282</v>
          </cell>
          <cell r="B137" t="str">
            <v>AGP0144-G8</v>
          </cell>
          <cell r="C137"/>
          <cell r="D137" t="str">
            <v>MACROS</v>
          </cell>
          <cell r="E137" t="str">
            <v>Dune Asia T23</v>
          </cell>
          <cell r="F137" t="str">
            <v>Orbital 1 "New"</v>
          </cell>
          <cell r="G137"/>
          <cell r="H137" t="str">
            <v>Dual texture</v>
          </cell>
          <cell r="I137" t="str">
            <v>17,8 x 24,8 x 11,8</v>
          </cell>
          <cell r="J137" t="str">
            <v>XS</v>
          </cell>
          <cell r="K137">
            <v>1</v>
          </cell>
          <cell r="L137">
            <v>1.03</v>
          </cell>
          <cell r="M137" t="str">
            <v>GRP</v>
          </cell>
          <cell r="N137" t="str">
            <v>Mushroom</v>
          </cell>
          <cell r="O137"/>
          <cell r="P137">
            <v>142.13480286937903</v>
          </cell>
          <cell r="Q137">
            <v>142</v>
          </cell>
          <cell r="R137"/>
          <cell r="T137">
            <v>2.2707585999999997</v>
          </cell>
        </row>
        <row r="138">
          <cell r="A138" t="str">
            <v>HA283</v>
          </cell>
          <cell r="B138" t="str">
            <v>AGP0145-G7</v>
          </cell>
          <cell r="C138"/>
          <cell r="D138" t="str">
            <v>MACROS</v>
          </cell>
          <cell r="E138" t="str">
            <v>Dune Asia T23</v>
          </cell>
          <cell r="F138" t="str">
            <v>Orbital 2 "New"</v>
          </cell>
          <cell r="G138"/>
          <cell r="H138" t="str">
            <v>Full friction</v>
          </cell>
          <cell r="I138" t="str">
            <v>29,5 x 26,8 x 14,8</v>
          </cell>
          <cell r="J138" t="str">
            <v>S</v>
          </cell>
          <cell r="K138">
            <v>1</v>
          </cell>
          <cell r="L138">
            <v>1.19</v>
          </cell>
          <cell r="M138" t="str">
            <v>GRP</v>
          </cell>
          <cell r="N138" t="str">
            <v>Mushroom</v>
          </cell>
          <cell r="O138"/>
          <cell r="P138">
            <v>129.998062869379</v>
          </cell>
          <cell r="Q138">
            <v>130</v>
          </cell>
          <cell r="R138"/>
          <cell r="T138">
            <v>2.6234977999999995</v>
          </cell>
        </row>
        <row r="139">
          <cell r="A139" t="str">
            <v>HA284</v>
          </cell>
          <cell r="B139" t="str">
            <v>AGP0145-G8</v>
          </cell>
          <cell r="C139"/>
          <cell r="D139" t="str">
            <v>MACROS</v>
          </cell>
          <cell r="E139" t="str">
            <v>Dune Asia T23</v>
          </cell>
          <cell r="F139" t="str">
            <v>Orbital 2 "New"</v>
          </cell>
          <cell r="G139"/>
          <cell r="H139" t="str">
            <v>Dual texture</v>
          </cell>
          <cell r="I139" t="str">
            <v>29,5 x 26,8 x 14,8</v>
          </cell>
          <cell r="J139" t="str">
            <v>S</v>
          </cell>
          <cell r="K139">
            <v>1</v>
          </cell>
          <cell r="L139">
            <v>1.19</v>
          </cell>
          <cell r="M139" t="str">
            <v>GRP</v>
          </cell>
          <cell r="N139" t="str">
            <v>Mushroom</v>
          </cell>
          <cell r="O139"/>
          <cell r="P139">
            <v>156.47822286937901</v>
          </cell>
          <cell r="Q139">
            <v>156</v>
          </cell>
          <cell r="R139"/>
          <cell r="T139">
            <v>2.6234977999999995</v>
          </cell>
        </row>
        <row r="140">
          <cell r="A140" t="str">
            <v>HA285</v>
          </cell>
          <cell r="B140" t="str">
            <v>AGP0146-G7</v>
          </cell>
          <cell r="C140"/>
          <cell r="D140" t="str">
            <v>MACROS</v>
          </cell>
          <cell r="E140" t="str">
            <v>Dune Asia T23</v>
          </cell>
          <cell r="F140" t="str">
            <v>Orbital 3 "New"</v>
          </cell>
          <cell r="G140"/>
          <cell r="H140" t="str">
            <v>Full friction</v>
          </cell>
          <cell r="I140" t="str">
            <v>32,2 x 31,8 x 15,2</v>
          </cell>
          <cell r="J140" t="str">
            <v>S</v>
          </cell>
          <cell r="K140">
            <v>1</v>
          </cell>
          <cell r="L140">
            <v>1.39</v>
          </cell>
          <cell r="M140" t="str">
            <v>GRP</v>
          </cell>
          <cell r="N140" t="str">
            <v>Mushroom</v>
          </cell>
          <cell r="O140"/>
          <cell r="P140">
            <v>154.271542869379</v>
          </cell>
          <cell r="Q140">
            <v>154</v>
          </cell>
          <cell r="R140"/>
          <cell r="T140">
            <v>3.0644217999999994</v>
          </cell>
        </row>
        <row r="141">
          <cell r="A141" t="str">
            <v>HA286</v>
          </cell>
          <cell r="B141" t="str">
            <v>AGP0146-G8</v>
          </cell>
          <cell r="C141"/>
          <cell r="D141" t="str">
            <v>MACROS</v>
          </cell>
          <cell r="E141" t="str">
            <v>Dune Asia T23</v>
          </cell>
          <cell r="F141" t="str">
            <v>Orbital 3 "New"</v>
          </cell>
          <cell r="G141"/>
          <cell r="H141" t="str">
            <v>Dual texture</v>
          </cell>
          <cell r="I141" t="str">
            <v>32,2 x 31,8 x 15,2</v>
          </cell>
          <cell r="J141" t="str">
            <v>S</v>
          </cell>
          <cell r="K141">
            <v>1</v>
          </cell>
          <cell r="L141">
            <v>1.39</v>
          </cell>
          <cell r="M141" t="str">
            <v>GRP</v>
          </cell>
          <cell r="N141" t="str">
            <v>Mushroom</v>
          </cell>
          <cell r="O141"/>
          <cell r="P141">
            <v>176.33834286937901</v>
          </cell>
          <cell r="Q141">
            <v>176</v>
          </cell>
          <cell r="R141"/>
          <cell r="T141">
            <v>3.0644217999999994</v>
          </cell>
        </row>
        <row r="142">
          <cell r="A142" t="str">
            <v>HA287</v>
          </cell>
          <cell r="B142" t="str">
            <v>AGP0147-G7</v>
          </cell>
          <cell r="C142"/>
          <cell r="D142" t="str">
            <v>MACROS</v>
          </cell>
          <cell r="E142" t="str">
            <v>Dune Asia T23</v>
          </cell>
          <cell r="F142" t="str">
            <v>Orbital 4 "New"</v>
          </cell>
          <cell r="G142"/>
          <cell r="H142" t="str">
            <v>Full friction</v>
          </cell>
          <cell r="I142" t="str">
            <v>39,8 x 29,8 x 15,3</v>
          </cell>
          <cell r="J142" t="str">
            <v>S</v>
          </cell>
          <cell r="K142">
            <v>1</v>
          </cell>
          <cell r="L142">
            <v>1.57</v>
          </cell>
          <cell r="M142" t="str">
            <v>GRP</v>
          </cell>
          <cell r="N142" t="str">
            <v>Mushroom</v>
          </cell>
          <cell r="O142"/>
          <cell r="P142">
            <v>173.028322869379</v>
          </cell>
          <cell r="Q142">
            <v>173</v>
          </cell>
          <cell r="R142"/>
          <cell r="T142">
            <v>3.4612533999999999</v>
          </cell>
        </row>
        <row r="143">
          <cell r="A143" t="str">
            <v>HA288</v>
          </cell>
          <cell r="B143" t="str">
            <v>AGP0147-G8</v>
          </cell>
          <cell r="C143"/>
          <cell r="D143" t="str">
            <v>MACROS</v>
          </cell>
          <cell r="E143" t="str">
            <v>Dune Asia T23</v>
          </cell>
          <cell r="F143" t="str">
            <v>Orbital 4 "New"</v>
          </cell>
          <cell r="G143"/>
          <cell r="H143" t="str">
            <v>Dual texture</v>
          </cell>
          <cell r="I143" t="str">
            <v>39,8 x 29,8 x 15,3</v>
          </cell>
          <cell r="J143" t="str">
            <v>S</v>
          </cell>
          <cell r="K143">
            <v>1</v>
          </cell>
          <cell r="L143">
            <v>1.57</v>
          </cell>
          <cell r="M143" t="str">
            <v>GRP</v>
          </cell>
          <cell r="N143" t="str">
            <v>Mushroom</v>
          </cell>
          <cell r="O143"/>
          <cell r="P143">
            <v>197.301802869379</v>
          </cell>
          <cell r="Q143">
            <v>197</v>
          </cell>
          <cell r="R143"/>
          <cell r="T143">
            <v>3.4612533999999999</v>
          </cell>
        </row>
        <row r="144">
          <cell r="A144" t="str">
            <v>HA289</v>
          </cell>
          <cell r="B144" t="str">
            <v>AGP0148-G7</v>
          </cell>
          <cell r="C144"/>
          <cell r="D144" t="str">
            <v>MACROS</v>
          </cell>
          <cell r="E144" t="str">
            <v>Dune Asia T23</v>
          </cell>
          <cell r="F144" t="str">
            <v>Orbital 5 "New"</v>
          </cell>
          <cell r="G144"/>
          <cell r="H144" t="str">
            <v>Full friction</v>
          </cell>
          <cell r="I144" t="str">
            <v>33,8 x 33,2 x 18,8</v>
          </cell>
          <cell r="J144" t="str">
            <v>M</v>
          </cell>
          <cell r="K144">
            <v>1</v>
          </cell>
          <cell r="L144">
            <v>1.8</v>
          </cell>
          <cell r="M144" t="str">
            <v>GRP</v>
          </cell>
          <cell r="N144" t="str">
            <v>Mushroom</v>
          </cell>
          <cell r="O144"/>
          <cell r="P144">
            <v>178.54502286937901</v>
          </cell>
          <cell r="Q144">
            <v>179</v>
          </cell>
          <cell r="R144"/>
          <cell r="T144">
            <v>3.9683159999999997</v>
          </cell>
        </row>
        <row r="145">
          <cell r="A145" t="str">
            <v>HA290</v>
          </cell>
          <cell r="B145" t="str">
            <v>AGP0148-G8</v>
          </cell>
          <cell r="C145"/>
          <cell r="D145" t="str">
            <v>MACROS</v>
          </cell>
          <cell r="E145" t="str">
            <v>Dune Asia T23</v>
          </cell>
          <cell r="F145" t="str">
            <v>Orbital 5 "New"</v>
          </cell>
          <cell r="G145"/>
          <cell r="H145" t="str">
            <v>Dual texture</v>
          </cell>
          <cell r="I145" t="str">
            <v>33,8 x 33,2 x 18,8</v>
          </cell>
          <cell r="J145" t="str">
            <v>M</v>
          </cell>
          <cell r="K145">
            <v>1</v>
          </cell>
          <cell r="L145">
            <v>1.8</v>
          </cell>
          <cell r="M145" t="str">
            <v>GRP</v>
          </cell>
          <cell r="N145" t="str">
            <v>Mushroom</v>
          </cell>
          <cell r="O145"/>
          <cell r="P145">
            <v>205.02518286937899</v>
          </cell>
          <cell r="Q145">
            <v>205</v>
          </cell>
          <cell r="R145"/>
          <cell r="T145">
            <v>3.9683159999999997</v>
          </cell>
        </row>
        <row r="146">
          <cell r="A146" t="str">
            <v>HA291</v>
          </cell>
          <cell r="B146" t="str">
            <v>AGP0149-G7</v>
          </cell>
          <cell r="C146"/>
          <cell r="D146" t="str">
            <v>MACROS</v>
          </cell>
          <cell r="E146" t="str">
            <v>Dune Asia T23</v>
          </cell>
          <cell r="F146" t="str">
            <v>Orbital 6 "New"</v>
          </cell>
          <cell r="G146"/>
          <cell r="H146" t="str">
            <v>Full friction</v>
          </cell>
          <cell r="I146" t="str">
            <v>34 x 33,5 x 21,1</v>
          </cell>
          <cell r="J146" t="str">
            <v>M</v>
          </cell>
          <cell r="K146">
            <v>1</v>
          </cell>
          <cell r="L146">
            <v>1.85</v>
          </cell>
          <cell r="M146" t="str">
            <v>GRP</v>
          </cell>
          <cell r="N146" t="str">
            <v>Mushroom</v>
          </cell>
          <cell r="O146"/>
          <cell r="P146">
            <v>182.95838286937899</v>
          </cell>
          <cell r="Q146">
            <v>183</v>
          </cell>
          <cell r="R146"/>
          <cell r="T146">
            <v>4.0785469999999995</v>
          </cell>
        </row>
        <row r="147">
          <cell r="A147" t="str">
            <v>HA292</v>
          </cell>
          <cell r="B147" t="str">
            <v>AGP0149-G8</v>
          </cell>
          <cell r="C147"/>
          <cell r="D147" t="str">
            <v>MACROS</v>
          </cell>
          <cell r="E147" t="str">
            <v>Dune Asia T23</v>
          </cell>
          <cell r="F147" t="str">
            <v>Orbital 6 "New"</v>
          </cell>
          <cell r="G147"/>
          <cell r="H147" t="str">
            <v>Dual texture</v>
          </cell>
          <cell r="I147" t="str">
            <v>34 x 33,5 x 21,1</v>
          </cell>
          <cell r="J147" t="str">
            <v>M</v>
          </cell>
          <cell r="K147">
            <v>1</v>
          </cell>
          <cell r="L147">
            <v>1.85</v>
          </cell>
          <cell r="M147" t="str">
            <v>GRP</v>
          </cell>
          <cell r="N147" t="str">
            <v>Mushroom</v>
          </cell>
          <cell r="O147"/>
          <cell r="P147">
            <v>209.43854286937903</v>
          </cell>
          <cell r="Q147">
            <v>209</v>
          </cell>
          <cell r="R147"/>
          <cell r="T147">
            <v>4.0785469999999995</v>
          </cell>
        </row>
        <row r="148">
          <cell r="A148" t="str">
            <v>HA293</v>
          </cell>
          <cell r="B148" t="str">
            <v>AGP0150-G7</v>
          </cell>
          <cell r="C148"/>
          <cell r="D148" t="str">
            <v>MACROS</v>
          </cell>
          <cell r="E148" t="str">
            <v>Dune Asia T23</v>
          </cell>
          <cell r="F148" t="str">
            <v>Aston 1 "New"</v>
          </cell>
          <cell r="G148"/>
          <cell r="H148" t="str">
            <v>Full friction</v>
          </cell>
          <cell r="I148" t="str">
            <v>43,8 x 20 x 13,2</v>
          </cell>
          <cell r="J148" t="str">
            <v>S</v>
          </cell>
          <cell r="K148">
            <v>1</v>
          </cell>
          <cell r="L148">
            <v>1.23</v>
          </cell>
          <cell r="M148" t="str">
            <v>GRP</v>
          </cell>
          <cell r="N148" t="str">
            <v>Slopers</v>
          </cell>
          <cell r="O148"/>
          <cell r="P148">
            <v>147.65150286937902</v>
          </cell>
          <cell r="Q148">
            <v>148</v>
          </cell>
          <cell r="R148"/>
          <cell r="T148">
            <v>2.7116825999999996</v>
          </cell>
        </row>
        <row r="149">
          <cell r="A149" t="str">
            <v>HA294</v>
          </cell>
          <cell r="B149" t="str">
            <v>AGP0150-G8</v>
          </cell>
          <cell r="C149"/>
          <cell r="D149" t="str">
            <v>MACROS</v>
          </cell>
          <cell r="E149" t="str">
            <v>Dune Asia T23</v>
          </cell>
          <cell r="F149" t="str">
            <v>Aston 1 "New"</v>
          </cell>
          <cell r="G149"/>
          <cell r="H149" t="str">
            <v>Dual texture</v>
          </cell>
          <cell r="I149" t="str">
            <v>43,8 x 20 x 13,2</v>
          </cell>
          <cell r="J149" t="str">
            <v>S</v>
          </cell>
          <cell r="K149">
            <v>1</v>
          </cell>
          <cell r="L149">
            <v>1.23</v>
          </cell>
          <cell r="M149" t="str">
            <v>GRP</v>
          </cell>
          <cell r="N149" t="str">
            <v>Slopers</v>
          </cell>
          <cell r="O149"/>
          <cell r="P149">
            <v>169.71830286937902</v>
          </cell>
          <cell r="Q149">
            <v>170</v>
          </cell>
          <cell r="R149"/>
          <cell r="T149">
            <v>2.7116825999999996</v>
          </cell>
        </row>
        <row r="150">
          <cell r="A150" t="str">
            <v>HA295</v>
          </cell>
          <cell r="B150" t="str">
            <v>AGP0151-G7</v>
          </cell>
          <cell r="C150"/>
          <cell r="D150" t="str">
            <v>MACROS</v>
          </cell>
          <cell r="E150" t="str">
            <v>Dune Asia T23</v>
          </cell>
          <cell r="F150" t="str">
            <v>Aston 2 "New"</v>
          </cell>
          <cell r="G150"/>
          <cell r="H150" t="str">
            <v>Full friction</v>
          </cell>
          <cell r="I150" t="str">
            <v>43,0 x 19,9 x 14,1</v>
          </cell>
          <cell r="J150" t="str">
            <v>S</v>
          </cell>
          <cell r="K150">
            <v>1</v>
          </cell>
          <cell r="L150">
            <v>1.29</v>
          </cell>
          <cell r="M150" t="str">
            <v>GRP</v>
          </cell>
          <cell r="N150" t="str">
            <v>Slopers</v>
          </cell>
          <cell r="O150"/>
          <cell r="P150">
            <v>154.271542869379</v>
          </cell>
          <cell r="Q150">
            <v>154</v>
          </cell>
          <cell r="R150"/>
          <cell r="T150">
            <v>2.8439597999999999</v>
          </cell>
        </row>
        <row r="151">
          <cell r="A151" t="str">
            <v>HA296</v>
          </cell>
          <cell r="B151" t="str">
            <v>AGP0151-G8</v>
          </cell>
          <cell r="C151"/>
          <cell r="D151" t="str">
            <v>MACROS</v>
          </cell>
          <cell r="E151" t="str">
            <v>Dune Asia T23</v>
          </cell>
          <cell r="F151" t="str">
            <v>Aston 2 "New"</v>
          </cell>
          <cell r="G151"/>
          <cell r="H151" t="str">
            <v>Dual texture</v>
          </cell>
          <cell r="I151" t="str">
            <v>43 x 19,9 x 14,1</v>
          </cell>
          <cell r="J151" t="str">
            <v>S</v>
          </cell>
          <cell r="K151">
            <v>1</v>
          </cell>
          <cell r="L151">
            <v>1.29</v>
          </cell>
          <cell r="M151" t="str">
            <v>GRP</v>
          </cell>
          <cell r="N151" t="str">
            <v>Slopers</v>
          </cell>
          <cell r="O151"/>
          <cell r="P151">
            <v>177.44168286937901</v>
          </cell>
          <cell r="Q151">
            <v>177</v>
          </cell>
          <cell r="R151"/>
          <cell r="T151">
            <v>2.8439597999999999</v>
          </cell>
        </row>
        <row r="152">
          <cell r="A152" t="str">
            <v>HA297</v>
          </cell>
          <cell r="B152" t="str">
            <v>AGP0152-G7</v>
          </cell>
          <cell r="C152"/>
          <cell r="D152" t="str">
            <v>MACROS</v>
          </cell>
          <cell r="E152" t="str">
            <v>Dune Asia T23</v>
          </cell>
          <cell r="F152" t="str">
            <v>Aston 3 "New"</v>
          </cell>
          <cell r="G152"/>
          <cell r="H152" t="str">
            <v>Full friction</v>
          </cell>
          <cell r="I152" t="str">
            <v>45,8 x 23,8 x 12,4</v>
          </cell>
          <cell r="J152" t="str">
            <v>S</v>
          </cell>
          <cell r="K152">
            <v>1</v>
          </cell>
          <cell r="L152">
            <v>1.37</v>
          </cell>
          <cell r="M152" t="str">
            <v>GRP</v>
          </cell>
          <cell r="N152" t="str">
            <v>Slopers</v>
          </cell>
          <cell r="O152"/>
          <cell r="P152">
            <v>161.99492286937902</v>
          </cell>
          <cell r="Q152">
            <v>162</v>
          </cell>
          <cell r="R152"/>
          <cell r="T152">
            <v>3.0203294000000001</v>
          </cell>
        </row>
        <row r="153">
          <cell r="A153" t="str">
            <v>HA298</v>
          </cell>
          <cell r="B153" t="str">
            <v>AGP0152-G8</v>
          </cell>
          <cell r="C153"/>
          <cell r="D153" t="str">
            <v>MACROS</v>
          </cell>
          <cell r="E153" t="str">
            <v>Dune Asia T23</v>
          </cell>
          <cell r="F153" t="str">
            <v>Aston 3 "New"</v>
          </cell>
          <cell r="G153"/>
          <cell r="H153" t="str">
            <v>Dual texture</v>
          </cell>
          <cell r="I153" t="str">
            <v>45,8 x 23,8 x 12,4</v>
          </cell>
          <cell r="J153" t="str">
            <v>S</v>
          </cell>
          <cell r="K153">
            <v>1</v>
          </cell>
          <cell r="L153">
            <v>1.37</v>
          </cell>
          <cell r="M153" t="str">
            <v>GRP</v>
          </cell>
          <cell r="N153" t="str">
            <v>Slopers</v>
          </cell>
          <cell r="O153"/>
          <cell r="P153">
            <v>186.26840286937903</v>
          </cell>
          <cell r="Q153">
            <v>186</v>
          </cell>
          <cell r="R153"/>
          <cell r="T153">
            <v>3.0203294000000001</v>
          </cell>
        </row>
        <row r="154">
          <cell r="A154" t="str">
            <v>HA299</v>
          </cell>
          <cell r="B154" t="str">
            <v>agripp-duas0279</v>
          </cell>
          <cell r="C154"/>
          <cell r="D154" t="str">
            <v>MACROS</v>
          </cell>
          <cell r="E154" t="str">
            <v>Dune Asia T23</v>
          </cell>
          <cell r="F154" t="str">
            <v>Ray "New"</v>
          </cell>
          <cell r="G154"/>
          <cell r="H154" t="str">
            <v>Full friction</v>
          </cell>
          <cell r="I154" t="str">
            <v>63,2 x 20,8 x 9,4</v>
          </cell>
          <cell r="J154" t="str">
            <v>S</v>
          </cell>
          <cell r="K154">
            <v>1</v>
          </cell>
          <cell r="L154">
            <v>1.24</v>
          </cell>
          <cell r="M154" t="str">
            <v>GRP</v>
          </cell>
          <cell r="N154" t="str">
            <v>Edge</v>
          </cell>
          <cell r="O154"/>
          <cell r="P154">
            <v>137.72144286937902</v>
          </cell>
          <cell r="Q154">
            <v>138</v>
          </cell>
          <cell r="R154"/>
          <cell r="T154">
            <v>2.7337287999999997</v>
          </cell>
        </row>
        <row r="155">
          <cell r="A155" t="str">
            <v>HA300</v>
          </cell>
          <cell r="B155" t="str">
            <v>AGP0153-G8</v>
          </cell>
          <cell r="C155"/>
          <cell r="D155" t="str">
            <v>MACROS</v>
          </cell>
          <cell r="E155" t="str">
            <v>Dune Asia T24</v>
          </cell>
          <cell r="F155" t="str">
            <v>Ray "New"</v>
          </cell>
          <cell r="G155"/>
          <cell r="H155" t="str">
            <v>Dual texture</v>
          </cell>
          <cell r="I155" t="str">
            <v>63,2 x 20,8 x 9,4</v>
          </cell>
          <cell r="J155" t="str">
            <v>S</v>
          </cell>
          <cell r="K155">
            <v>1</v>
          </cell>
          <cell r="L155">
            <v>1.24</v>
          </cell>
          <cell r="M155" t="str">
            <v>GRP</v>
          </cell>
          <cell r="N155" t="str">
            <v>Edge</v>
          </cell>
          <cell r="O155"/>
          <cell r="P155">
            <v>157.58156286937901</v>
          </cell>
          <cell r="Q155">
            <v>158</v>
          </cell>
          <cell r="R155"/>
          <cell r="T155">
            <v>2.7337287999999997</v>
          </cell>
        </row>
        <row r="156">
          <cell r="A156" t="str">
            <v>HA301</v>
          </cell>
          <cell r="B156" t="str">
            <v>AGP0154-G7</v>
          </cell>
          <cell r="C156"/>
          <cell r="D156" t="str">
            <v>MACROS</v>
          </cell>
          <cell r="E156" t="str">
            <v>Dune Asia T23</v>
          </cell>
          <cell r="F156" t="str">
            <v>Volca 1 "New"</v>
          </cell>
          <cell r="G156"/>
          <cell r="H156" t="str">
            <v>Full friction</v>
          </cell>
          <cell r="I156" t="str">
            <v>35,3 x 33 x 10,2</v>
          </cell>
          <cell r="J156" t="str">
            <v>S</v>
          </cell>
          <cell r="K156">
            <v>1</v>
          </cell>
          <cell r="L156">
            <v>1.31</v>
          </cell>
          <cell r="M156" t="str">
            <v>GRP</v>
          </cell>
          <cell r="N156" t="str">
            <v>Pocket</v>
          </cell>
          <cell r="O156"/>
          <cell r="P156">
            <v>146.54816286937898</v>
          </cell>
          <cell r="Q156">
            <v>147</v>
          </cell>
          <cell r="R156"/>
          <cell r="T156">
            <v>2.8880521999999997</v>
          </cell>
        </row>
        <row r="157">
          <cell r="A157" t="str">
            <v>HA302</v>
          </cell>
          <cell r="B157" t="str">
            <v>AGP0154-G8</v>
          </cell>
          <cell r="C157"/>
          <cell r="D157" t="str">
            <v>MACROS</v>
          </cell>
          <cell r="E157" t="str">
            <v>Dune Asia T23</v>
          </cell>
          <cell r="F157" t="str">
            <v>Volca 1 "New"</v>
          </cell>
          <cell r="G157"/>
          <cell r="H157" t="str">
            <v>Dual texture</v>
          </cell>
          <cell r="I157" t="str">
            <v>35,3 x 33 x 10,2</v>
          </cell>
          <cell r="J157" t="str">
            <v>S</v>
          </cell>
          <cell r="K157">
            <v>1</v>
          </cell>
          <cell r="L157">
            <v>1.31</v>
          </cell>
          <cell r="M157" t="str">
            <v>GRP</v>
          </cell>
          <cell r="N157" t="str">
            <v>Pocket</v>
          </cell>
          <cell r="O157"/>
          <cell r="P157">
            <v>167.51162286937901</v>
          </cell>
          <cell r="Q157">
            <v>168</v>
          </cell>
          <cell r="R157"/>
          <cell r="T157">
            <v>2.8880521999999997</v>
          </cell>
        </row>
        <row r="158">
          <cell r="A158" t="str">
            <v>HA303</v>
          </cell>
          <cell r="B158" t="str">
            <v>AGP0155-G7</v>
          </cell>
          <cell r="C158"/>
          <cell r="D158" t="str">
            <v>MACROS</v>
          </cell>
          <cell r="E158" t="str">
            <v>Dune Asia T23</v>
          </cell>
          <cell r="F158" t="str">
            <v>Volca 2 "New"</v>
          </cell>
          <cell r="G158"/>
          <cell r="H158" t="str">
            <v>Full friction</v>
          </cell>
          <cell r="I158" t="str">
            <v>28,9 x 28,5 x 10,9</v>
          </cell>
          <cell r="J158" t="str">
            <v>S</v>
          </cell>
          <cell r="K158">
            <v>1</v>
          </cell>
          <cell r="L158">
            <v>1.29</v>
          </cell>
          <cell r="M158" t="str">
            <v>GRP</v>
          </cell>
          <cell r="N158" t="str">
            <v>Pocket</v>
          </cell>
          <cell r="O158"/>
          <cell r="P158">
            <v>155.37488286937901</v>
          </cell>
          <cell r="Q158">
            <v>155</v>
          </cell>
          <cell r="R158"/>
          <cell r="T158">
            <v>2.8439597999999999</v>
          </cell>
        </row>
        <row r="159">
          <cell r="A159" t="str">
            <v>HA304</v>
          </cell>
          <cell r="B159" t="str">
            <v>AGP0155-G8</v>
          </cell>
          <cell r="C159"/>
          <cell r="D159" t="str">
            <v>MACROS</v>
          </cell>
          <cell r="E159" t="str">
            <v>Dune Asia T23</v>
          </cell>
          <cell r="F159" t="str">
            <v>Volca 2 "New"</v>
          </cell>
          <cell r="G159"/>
          <cell r="H159" t="str">
            <v>Dual texture</v>
          </cell>
          <cell r="I159" t="str">
            <v>28,9 x 28,5 x 10,9</v>
          </cell>
          <cell r="J159" t="str">
            <v>S</v>
          </cell>
          <cell r="K159">
            <v>1</v>
          </cell>
          <cell r="L159">
            <v>1.29</v>
          </cell>
          <cell r="M159" t="str">
            <v>GRP</v>
          </cell>
          <cell r="N159" t="str">
            <v>Pocket</v>
          </cell>
          <cell r="O159"/>
          <cell r="P159">
            <v>177.44168286937901</v>
          </cell>
          <cell r="Q159">
            <v>177</v>
          </cell>
          <cell r="R159"/>
          <cell r="T159">
            <v>2.8439597999999999</v>
          </cell>
        </row>
        <row r="160">
          <cell r="A160" t="str">
            <v>HA305</v>
          </cell>
          <cell r="B160" t="str">
            <v>AGP0156-G7</v>
          </cell>
          <cell r="C160"/>
          <cell r="D160" t="str">
            <v>MACROS</v>
          </cell>
          <cell r="E160" t="str">
            <v>Dune Asia T23</v>
          </cell>
          <cell r="F160" t="str">
            <v>Fuze 1 "New"</v>
          </cell>
          <cell r="G160"/>
          <cell r="H160" t="str">
            <v>Full friction</v>
          </cell>
          <cell r="I160" t="str">
            <v>74 x 24 x 16,1</v>
          </cell>
          <cell r="J160" t="str">
            <v>M</v>
          </cell>
          <cell r="K160">
            <v>1</v>
          </cell>
          <cell r="L160">
            <v>2.0099999999999998</v>
          </cell>
          <cell r="M160" t="str">
            <v>GRP</v>
          </cell>
          <cell r="N160" t="str">
            <v>Pinch</v>
          </cell>
          <cell r="O160"/>
          <cell r="P160">
            <v>187.37174286937901</v>
          </cell>
          <cell r="Q160">
            <v>187</v>
          </cell>
          <cell r="R160"/>
          <cell r="T160">
            <v>4.4312861999999988</v>
          </cell>
        </row>
        <row r="161">
          <cell r="A161" t="str">
            <v>HA306</v>
          </cell>
          <cell r="B161" t="str">
            <v>AGP0156-G8</v>
          </cell>
          <cell r="C161"/>
          <cell r="D161" t="str">
            <v>MACROS</v>
          </cell>
          <cell r="E161" t="str">
            <v>Dune Asia T23</v>
          </cell>
          <cell r="F161" t="str">
            <v>Fuze 1 "New"</v>
          </cell>
          <cell r="G161"/>
          <cell r="H161" t="str">
            <v>Dual texture</v>
          </cell>
          <cell r="I161" t="str">
            <v>74 x 24 x 16,1</v>
          </cell>
          <cell r="J161" t="str">
            <v>M</v>
          </cell>
          <cell r="K161">
            <v>1</v>
          </cell>
          <cell r="L161">
            <v>2.0099999999999998</v>
          </cell>
          <cell r="M161" t="str">
            <v>GRP</v>
          </cell>
          <cell r="N161" t="str">
            <v>Pinch</v>
          </cell>
          <cell r="O161"/>
          <cell r="P161">
            <v>235.91870286937899</v>
          </cell>
          <cell r="Q161">
            <v>236</v>
          </cell>
          <cell r="R161"/>
          <cell r="T161">
            <v>4.4312861999999988</v>
          </cell>
        </row>
        <row r="162">
          <cell r="A162" t="str">
            <v>HA307</v>
          </cell>
          <cell r="B162" t="str">
            <v>AGP0157-G7</v>
          </cell>
          <cell r="C162"/>
          <cell r="D162" t="str">
            <v>MACROS</v>
          </cell>
          <cell r="E162" t="str">
            <v>Dune Asia T23</v>
          </cell>
          <cell r="F162" t="str">
            <v>Fuze 2 "New"</v>
          </cell>
          <cell r="G162"/>
          <cell r="H162" t="str">
            <v>Full friction</v>
          </cell>
          <cell r="I162" t="str">
            <v>62,9 x 25,3 x 12,2</v>
          </cell>
          <cell r="J162" t="str">
            <v>S</v>
          </cell>
          <cell r="K162">
            <v>1</v>
          </cell>
          <cell r="L162">
            <v>2.2799999999999998</v>
          </cell>
          <cell r="M162" t="str">
            <v>GRP</v>
          </cell>
          <cell r="N162" t="str">
            <v>Pinch</v>
          </cell>
          <cell r="O162"/>
          <cell r="P162">
            <v>181.85504286937902</v>
          </cell>
          <cell r="Q162">
            <v>182</v>
          </cell>
          <cell r="R162"/>
          <cell r="T162">
            <v>5.0265335999999987</v>
          </cell>
        </row>
        <row r="163">
          <cell r="A163" t="str">
            <v>HA308</v>
          </cell>
          <cell r="B163" t="str">
            <v>AGP0157-G8</v>
          </cell>
          <cell r="C163"/>
          <cell r="D163" t="str">
            <v>MACROS</v>
          </cell>
          <cell r="E163" t="str">
            <v>Dune Asia T23</v>
          </cell>
          <cell r="F163" t="str">
            <v>Fuze 2 "New"</v>
          </cell>
          <cell r="G163"/>
          <cell r="H163" t="str">
            <v>Dual texture</v>
          </cell>
          <cell r="I163" t="str">
            <v>62,9 x 25,3 x 12,2</v>
          </cell>
          <cell r="J163" t="str">
            <v>S</v>
          </cell>
          <cell r="K163">
            <v>1</v>
          </cell>
          <cell r="L163">
            <v>2.2799999999999998</v>
          </cell>
          <cell r="M163" t="str">
            <v>GRP</v>
          </cell>
          <cell r="N163" t="str">
            <v>Pinch</v>
          </cell>
          <cell r="O163"/>
          <cell r="P163">
            <v>228.195322869379</v>
          </cell>
          <cell r="Q163">
            <v>228</v>
          </cell>
          <cell r="R163"/>
          <cell r="T163">
            <v>5.0265335999999987</v>
          </cell>
        </row>
        <row r="164">
          <cell r="A164" t="str">
            <v>HA309</v>
          </cell>
          <cell r="B164" t="str">
            <v>AGP0158-G7</v>
          </cell>
          <cell r="C164"/>
          <cell r="D164" t="str">
            <v>MACROS</v>
          </cell>
          <cell r="E164" t="str">
            <v>Dune Asia T23</v>
          </cell>
          <cell r="F164" t="str">
            <v>Fuze 3 "New"</v>
          </cell>
          <cell r="G164"/>
          <cell r="H164" t="str">
            <v>Full friction</v>
          </cell>
          <cell r="I164" t="str">
            <v>49,9 x 25,7 x 12,8</v>
          </cell>
          <cell r="J164" t="str">
            <v>S</v>
          </cell>
          <cell r="K164">
            <v>1</v>
          </cell>
          <cell r="L164">
            <v>1.54</v>
          </cell>
          <cell r="M164" t="str">
            <v>GRP</v>
          </cell>
          <cell r="N164" t="str">
            <v>Pinch</v>
          </cell>
          <cell r="O164"/>
          <cell r="P164">
            <v>157.58156286937901</v>
          </cell>
          <cell r="Q164">
            <v>158</v>
          </cell>
          <cell r="R164"/>
          <cell r="T164">
            <v>3.3951148</v>
          </cell>
        </row>
        <row r="165">
          <cell r="A165" t="str">
            <v>HA310</v>
          </cell>
          <cell r="B165" t="str">
            <v>AGP0158-G8</v>
          </cell>
          <cell r="C165"/>
          <cell r="D165" t="str">
            <v>MACROS</v>
          </cell>
          <cell r="E165" t="str">
            <v>Dune Asia T23</v>
          </cell>
          <cell r="F165" t="str">
            <v>Fuze 3 "New"</v>
          </cell>
          <cell r="G165"/>
          <cell r="H165" t="str">
            <v>Dual texture</v>
          </cell>
          <cell r="I165" t="str">
            <v>49,9 x 25,7 x 12,8</v>
          </cell>
          <cell r="J165" t="str">
            <v>S</v>
          </cell>
          <cell r="K165">
            <v>1</v>
          </cell>
          <cell r="L165">
            <v>1.54</v>
          </cell>
          <cell r="M165" t="str">
            <v>GRP</v>
          </cell>
          <cell r="N165" t="str">
            <v>Pinch</v>
          </cell>
          <cell r="O165"/>
          <cell r="P165">
            <v>179.64836286937904</v>
          </cell>
          <cell r="Q165">
            <v>180</v>
          </cell>
          <cell r="R165"/>
          <cell r="T165">
            <v>3.3951148</v>
          </cell>
        </row>
        <row r="166">
          <cell r="A166" t="str">
            <v>HA311</v>
          </cell>
          <cell r="B166" t="str">
            <v>AGP0192-G7</v>
          </cell>
          <cell r="C166"/>
          <cell r="D166" t="str">
            <v>MACROS</v>
          </cell>
          <cell r="E166" t="str">
            <v>Dune Asia T23</v>
          </cell>
          <cell r="F166" t="str">
            <v>Aston 4 "New"</v>
          </cell>
          <cell r="G166"/>
          <cell r="H166" t="str">
            <v>Full friction</v>
          </cell>
          <cell r="I166" t="str">
            <v>53,5 x 26 x 16</v>
          </cell>
          <cell r="J166" t="str">
            <v>M</v>
          </cell>
          <cell r="K166">
            <v>1</v>
          </cell>
          <cell r="L166">
            <v>1.49</v>
          </cell>
          <cell r="M166" t="str">
            <v>GRP</v>
          </cell>
          <cell r="N166" t="str">
            <v>Slopers</v>
          </cell>
          <cell r="O166"/>
          <cell r="P166">
            <v>185.16506286937903</v>
          </cell>
          <cell r="Q166">
            <v>185</v>
          </cell>
          <cell r="R166"/>
          <cell r="T166">
            <v>3.2848837999999998</v>
          </cell>
        </row>
        <row r="167">
          <cell r="A167" t="str">
            <v>HA312</v>
          </cell>
          <cell r="B167" t="str">
            <v>AGP0193-G7</v>
          </cell>
          <cell r="C167"/>
          <cell r="D167" t="str">
            <v>MACROS</v>
          </cell>
          <cell r="E167" t="str">
            <v>Dune Asia T23</v>
          </cell>
          <cell r="F167" t="str">
            <v>Aston 5 "New"</v>
          </cell>
          <cell r="G167"/>
          <cell r="H167" t="str">
            <v>Full friction</v>
          </cell>
          <cell r="I167" t="str">
            <v>39,5 x 27 x 14</v>
          </cell>
          <cell r="J167" t="str">
            <v>S</v>
          </cell>
          <cell r="K167">
            <v>1</v>
          </cell>
          <cell r="L167">
            <v>1.2</v>
          </cell>
          <cell r="M167" t="str">
            <v>GRP</v>
          </cell>
          <cell r="N167" t="str">
            <v>Slopers</v>
          </cell>
          <cell r="O167"/>
          <cell r="P167">
            <v>176.33834286937901</v>
          </cell>
          <cell r="Q167">
            <v>176</v>
          </cell>
          <cell r="R167"/>
          <cell r="T167">
            <v>2.6455439999999997</v>
          </cell>
        </row>
        <row r="168">
          <cell r="A168" t="str">
            <v>HA313</v>
          </cell>
          <cell r="B168" t="str">
            <v>AGP0194-G7</v>
          </cell>
          <cell r="C168"/>
          <cell r="D168" t="str">
            <v>MACROS</v>
          </cell>
          <cell r="E168" t="str">
            <v>Dune Asia T23</v>
          </cell>
          <cell r="F168" t="str">
            <v>Delta 1 "New"</v>
          </cell>
          <cell r="G168"/>
          <cell r="H168" t="str">
            <v>Full friction</v>
          </cell>
          <cell r="I168" t="str">
            <v>50 x 23 x 7,5</v>
          </cell>
          <cell r="J168" t="str">
            <v>XS</v>
          </cell>
          <cell r="K168">
            <v>1</v>
          </cell>
          <cell r="L168">
            <v>1.1499999999999999</v>
          </cell>
          <cell r="M168" t="str">
            <v>GRP</v>
          </cell>
          <cell r="N168" t="str">
            <v>Edge</v>
          </cell>
          <cell r="O168"/>
          <cell r="P168">
            <v>154.271542869379</v>
          </cell>
          <cell r="Q168">
            <v>154</v>
          </cell>
          <cell r="R168"/>
          <cell r="T168">
            <v>2.5353129999999995</v>
          </cell>
        </row>
        <row r="169">
          <cell r="A169" t="str">
            <v>HA314</v>
          </cell>
          <cell r="B169" t="str">
            <v>AGP0195-G7</v>
          </cell>
          <cell r="C169"/>
          <cell r="D169" t="str">
            <v>MACROS</v>
          </cell>
          <cell r="E169" t="str">
            <v>Dune Asia T23</v>
          </cell>
          <cell r="F169" t="str">
            <v>Delta 2 "New"</v>
          </cell>
          <cell r="G169"/>
          <cell r="H169" t="str">
            <v>Full friction</v>
          </cell>
          <cell r="I169" t="str">
            <v>51 x 24 x 10</v>
          </cell>
          <cell r="J169" t="str">
            <v>S</v>
          </cell>
          <cell r="K169">
            <v>1</v>
          </cell>
          <cell r="L169">
            <v>1.27</v>
          </cell>
          <cell r="M169" t="str">
            <v>GRP</v>
          </cell>
          <cell r="N169" t="str">
            <v>Edge</v>
          </cell>
          <cell r="O169"/>
          <cell r="P169">
            <v>164.201602869379</v>
          </cell>
          <cell r="Q169">
            <v>164</v>
          </cell>
          <cell r="R169"/>
          <cell r="T169">
            <v>2.7998673999999997</v>
          </cell>
        </row>
        <row r="170">
          <cell r="A170" t="str">
            <v>HA315</v>
          </cell>
          <cell r="B170" t="str">
            <v>AGP0196-G7</v>
          </cell>
          <cell r="C170"/>
          <cell r="D170" t="str">
            <v>MACROS</v>
          </cell>
          <cell r="E170" t="str">
            <v>Dune Asia T23</v>
          </cell>
          <cell r="F170" t="str">
            <v>Delta 3 "New"</v>
          </cell>
          <cell r="G170"/>
          <cell r="H170" t="str">
            <v>Full friction</v>
          </cell>
          <cell r="I170" t="str">
            <v>71 x 27 x 9</v>
          </cell>
          <cell r="J170" t="str">
            <v>S</v>
          </cell>
          <cell r="K170">
            <v>1</v>
          </cell>
          <cell r="L170">
            <v>1.54</v>
          </cell>
          <cell r="M170" t="str">
            <v>GRP</v>
          </cell>
          <cell r="N170" t="str">
            <v>Edge</v>
          </cell>
          <cell r="O170"/>
          <cell r="P170">
            <v>190.68176286937901</v>
          </cell>
          <cell r="Q170">
            <v>191</v>
          </cell>
          <cell r="R170"/>
          <cell r="T170">
            <v>3.3951148</v>
          </cell>
        </row>
        <row r="171">
          <cell r="A171" t="str">
            <v>HA316</v>
          </cell>
          <cell r="B171" t="str">
            <v>AGP0197-G7</v>
          </cell>
          <cell r="C171"/>
          <cell r="D171" t="str">
            <v>MACROS</v>
          </cell>
          <cell r="E171" t="str">
            <v>Dune Asia T23</v>
          </cell>
          <cell r="F171" t="str">
            <v>Delta 4 "New"</v>
          </cell>
          <cell r="G171"/>
          <cell r="H171" t="str">
            <v>Full friction</v>
          </cell>
          <cell r="I171" t="str">
            <v>67,5 x 27,5 x 10</v>
          </cell>
          <cell r="J171" t="str">
            <v>S</v>
          </cell>
          <cell r="K171">
            <v>1</v>
          </cell>
          <cell r="L171">
            <v>1.47</v>
          </cell>
          <cell r="M171" t="str">
            <v>GRP</v>
          </cell>
          <cell r="N171" t="str">
            <v>Edge</v>
          </cell>
          <cell r="O171"/>
          <cell r="P171">
            <v>186.26840286937903</v>
          </cell>
          <cell r="Q171">
            <v>186</v>
          </cell>
          <cell r="R171"/>
          <cell r="T171">
            <v>3.2407913999999995</v>
          </cell>
        </row>
        <row r="172">
          <cell r="A172" t="str">
            <v>HA317</v>
          </cell>
          <cell r="B172" t="str">
            <v>AGP0198-G7</v>
          </cell>
          <cell r="C172"/>
          <cell r="D172" t="str">
            <v>MACROS</v>
          </cell>
          <cell r="E172" t="str">
            <v>Dune Asia T23</v>
          </cell>
          <cell r="F172" t="str">
            <v>Delta 5  "New"</v>
          </cell>
          <cell r="G172"/>
          <cell r="H172" t="str">
            <v>Full friction</v>
          </cell>
          <cell r="I172" t="str">
            <v>68 x 39 x 9</v>
          </cell>
          <cell r="J172" t="str">
            <v>M</v>
          </cell>
          <cell r="K172">
            <v>1</v>
          </cell>
          <cell r="L172">
            <v>2.1</v>
          </cell>
          <cell r="M172" t="str">
            <v>GRP</v>
          </cell>
          <cell r="N172" t="str">
            <v>Edge</v>
          </cell>
          <cell r="O172"/>
          <cell r="P172">
            <v>224.88530286937902</v>
          </cell>
          <cell r="Q172">
            <v>225</v>
          </cell>
          <cell r="R172"/>
          <cell r="T172">
            <v>4.629702</v>
          </cell>
        </row>
        <row r="173">
          <cell r="A173" t="str">
            <v>HA318</v>
          </cell>
          <cell r="B173" t="str">
            <v>AGP0199-G7</v>
          </cell>
          <cell r="C173"/>
          <cell r="D173" t="str">
            <v>MACROS</v>
          </cell>
          <cell r="E173" t="str">
            <v>Dune Asia T23</v>
          </cell>
          <cell r="F173" t="str">
            <v>Donut 1 "New"</v>
          </cell>
          <cell r="G173"/>
          <cell r="H173" t="str">
            <v>Full friction</v>
          </cell>
          <cell r="I173" t="str">
            <v>69,5 x 61,5 x 15,5</v>
          </cell>
          <cell r="J173" t="str">
            <v>Xl</v>
          </cell>
          <cell r="K173">
            <v>1</v>
          </cell>
          <cell r="L173">
            <v>3.48</v>
          </cell>
          <cell r="M173" t="str">
            <v>GRP</v>
          </cell>
          <cell r="N173" t="str">
            <v>Sloper</v>
          </cell>
          <cell r="O173"/>
          <cell r="P173">
            <v>299.91242286937899</v>
          </cell>
          <cell r="Q173">
            <v>300</v>
          </cell>
          <cell r="R173"/>
          <cell r="T173">
            <v>7.6720775999999988</v>
          </cell>
        </row>
        <row r="174">
          <cell r="A174" t="str">
            <v>HA319</v>
          </cell>
          <cell r="B174" t="str">
            <v>AGP0200-G7</v>
          </cell>
          <cell r="C174"/>
          <cell r="D174" t="str">
            <v>MACROS</v>
          </cell>
          <cell r="E174" t="str">
            <v>Dune Asia T23</v>
          </cell>
          <cell r="F174" t="str">
            <v>Donut 2 "New"</v>
          </cell>
          <cell r="G174"/>
          <cell r="H174" t="str">
            <v>Full friction</v>
          </cell>
          <cell r="I174" t="str">
            <v>60,5 x 54 x 17</v>
          </cell>
          <cell r="J174" t="str">
            <v>L</v>
          </cell>
          <cell r="K174">
            <v>1</v>
          </cell>
          <cell r="L174">
            <v>2.77</v>
          </cell>
          <cell r="M174" t="str">
            <v>GRP</v>
          </cell>
          <cell r="N174" t="str">
            <v>Sloper</v>
          </cell>
          <cell r="O174"/>
          <cell r="P174">
            <v>257.98550286937899</v>
          </cell>
          <cell r="Q174">
            <v>258</v>
          </cell>
          <cell r="R174"/>
          <cell r="T174">
            <v>6.1067973999999996</v>
          </cell>
        </row>
        <row r="175">
          <cell r="A175" t="str">
            <v>HA320</v>
          </cell>
          <cell r="B175" t="str">
            <v>AGP0201-G7</v>
          </cell>
          <cell r="C175"/>
          <cell r="D175" t="str">
            <v>MACROS</v>
          </cell>
          <cell r="E175" t="str">
            <v>Dune Asia T23</v>
          </cell>
          <cell r="F175" t="str">
            <v>Eden 1 "New"</v>
          </cell>
          <cell r="G175"/>
          <cell r="H175" t="str">
            <v>Full friction</v>
          </cell>
          <cell r="I175" t="str">
            <v>55,5 x 34 x 11</v>
          </cell>
          <cell r="J175" t="str">
            <v>M</v>
          </cell>
          <cell r="K175">
            <v>1</v>
          </cell>
          <cell r="L175">
            <v>1.2</v>
          </cell>
          <cell r="M175" t="str">
            <v>GRP</v>
          </cell>
          <cell r="N175" t="str">
            <v>Sloper</v>
          </cell>
          <cell r="O175"/>
          <cell r="P175">
            <v>128.894722869379</v>
          </cell>
          <cell r="Q175">
            <v>129</v>
          </cell>
          <cell r="R175"/>
          <cell r="T175">
            <v>2.6455439999999997</v>
          </cell>
        </row>
        <row r="176">
          <cell r="A176" t="str">
            <v>HA321</v>
          </cell>
          <cell r="B176" t="str">
            <v>AGP0202-G7</v>
          </cell>
          <cell r="C176"/>
          <cell r="D176" t="str">
            <v>MACROS</v>
          </cell>
          <cell r="E176" t="str">
            <v>Dune Asia T23</v>
          </cell>
          <cell r="F176" t="str">
            <v>Flame 1 "New"</v>
          </cell>
          <cell r="G176"/>
          <cell r="H176" t="str">
            <v>Full friction</v>
          </cell>
          <cell r="I176" t="str">
            <v>38 x 38 x 18</v>
          </cell>
          <cell r="J176" t="str">
            <v>M</v>
          </cell>
          <cell r="K176">
            <v>1</v>
          </cell>
          <cell r="L176">
            <v>1.35</v>
          </cell>
          <cell r="M176" t="str">
            <v>GRP</v>
          </cell>
          <cell r="N176" t="str">
            <v>Edge</v>
          </cell>
          <cell r="O176"/>
          <cell r="P176">
            <v>174.13166286937903</v>
          </cell>
          <cell r="Q176">
            <v>174</v>
          </cell>
          <cell r="R176"/>
          <cell r="T176">
            <v>2.9762369999999998</v>
          </cell>
        </row>
        <row r="177">
          <cell r="A177" t="str">
            <v>HA322</v>
          </cell>
          <cell r="B177" t="str">
            <v>AGP0203-G7</v>
          </cell>
          <cell r="C177"/>
          <cell r="D177" t="str">
            <v>MACROS</v>
          </cell>
          <cell r="E177" t="str">
            <v>Dune Asia T23</v>
          </cell>
          <cell r="F177" t="str">
            <v>Flame 2 "New"</v>
          </cell>
          <cell r="G177"/>
          <cell r="H177" t="str">
            <v>Full friction</v>
          </cell>
          <cell r="I177" t="str">
            <v>30 x 30 x 13</v>
          </cell>
          <cell r="J177" t="str">
            <v>S</v>
          </cell>
          <cell r="K177">
            <v>1</v>
          </cell>
          <cell r="L177">
            <v>1.02</v>
          </cell>
          <cell r="M177" t="str">
            <v>GRP</v>
          </cell>
          <cell r="N177" t="str">
            <v>Edge</v>
          </cell>
          <cell r="O177"/>
          <cell r="P177">
            <v>153.168202869379</v>
          </cell>
          <cell r="Q177">
            <v>153</v>
          </cell>
          <cell r="R177"/>
          <cell r="T177">
            <v>2.2487124000000001</v>
          </cell>
        </row>
        <row r="178">
          <cell r="A178" t="str">
            <v>HA323</v>
          </cell>
          <cell r="B178" t="str">
            <v>AGP0204-G7</v>
          </cell>
          <cell r="C178"/>
          <cell r="D178" t="str">
            <v>MACROS</v>
          </cell>
          <cell r="E178" t="str">
            <v>Dune Asia T23</v>
          </cell>
          <cell r="F178" t="str">
            <v>Fuze 4 "New"</v>
          </cell>
          <cell r="G178"/>
          <cell r="H178" t="str">
            <v>Full friction</v>
          </cell>
          <cell r="I178" t="str">
            <v>89,5 x 28 x 16,5</v>
          </cell>
          <cell r="J178" t="str">
            <v>L</v>
          </cell>
          <cell r="K178">
            <v>1</v>
          </cell>
          <cell r="L178">
            <v>2.35</v>
          </cell>
          <cell r="M178" t="str">
            <v>GRP</v>
          </cell>
          <cell r="N178" t="str">
            <v>Pinch</v>
          </cell>
          <cell r="O178"/>
          <cell r="P178">
            <v>216.05858286937905</v>
          </cell>
          <cell r="Q178">
            <v>216</v>
          </cell>
          <cell r="R178"/>
          <cell r="T178">
            <v>5.1808569999999996</v>
          </cell>
        </row>
        <row r="179">
          <cell r="A179" t="str">
            <v>HA324</v>
          </cell>
          <cell r="B179" t="str">
            <v>AGP0205-G7</v>
          </cell>
          <cell r="C179"/>
          <cell r="D179" t="str">
            <v>MACROS</v>
          </cell>
          <cell r="E179" t="str">
            <v>Dune Asia T23</v>
          </cell>
          <cell r="F179" t="str">
            <v>Fuze 5 "New"</v>
          </cell>
          <cell r="G179"/>
          <cell r="H179" t="str">
            <v>Full friction</v>
          </cell>
          <cell r="I179" t="str">
            <v>99 x 35 x 17</v>
          </cell>
          <cell r="J179" t="str">
            <v>L</v>
          </cell>
          <cell r="K179">
            <v>1</v>
          </cell>
          <cell r="L179">
            <v>2.97</v>
          </cell>
          <cell r="M179" t="str">
            <v>GRP</v>
          </cell>
          <cell r="N179" t="str">
            <v>Pinch</v>
          </cell>
          <cell r="O179"/>
          <cell r="P179">
            <v>255.77882286937901</v>
          </cell>
          <cell r="Q179">
            <v>256</v>
          </cell>
          <cell r="R179"/>
          <cell r="T179">
            <v>6.5477213999999995</v>
          </cell>
        </row>
        <row r="180">
          <cell r="A180" t="str">
            <v>HA325</v>
          </cell>
          <cell r="B180" t="str">
            <v>AGP0207-G7</v>
          </cell>
          <cell r="C180"/>
          <cell r="D180" t="str">
            <v>MACROS</v>
          </cell>
          <cell r="E180" t="str">
            <v>Dune Asia T23</v>
          </cell>
          <cell r="F180" t="str">
            <v>Volca 4 "New"</v>
          </cell>
          <cell r="G180"/>
          <cell r="H180" t="str">
            <v>Full friction</v>
          </cell>
          <cell r="I180" t="str">
            <v>33,5 x 29,5 x 12,5</v>
          </cell>
          <cell r="J180" t="str">
            <v>S</v>
          </cell>
          <cell r="K180">
            <v>1</v>
          </cell>
          <cell r="L180">
            <v>1.0900000000000001</v>
          </cell>
          <cell r="M180" t="str">
            <v>GRP</v>
          </cell>
          <cell r="N180" t="str">
            <v>Pocket</v>
          </cell>
          <cell r="O180"/>
          <cell r="P180">
            <v>146.54816286937898</v>
          </cell>
          <cell r="Q180">
            <v>147</v>
          </cell>
          <cell r="R180"/>
          <cell r="T180">
            <v>2.4030358000000001</v>
          </cell>
        </row>
        <row r="181">
          <cell r="A181" t="str">
            <v>HA326</v>
          </cell>
          <cell r="B181" t="str">
            <v>AGP0206-G7</v>
          </cell>
          <cell r="C181"/>
          <cell r="D181" t="str">
            <v>MACROS</v>
          </cell>
          <cell r="E181" t="str">
            <v>Dune Asia T23</v>
          </cell>
          <cell r="F181" t="str">
            <v>Volca 3 "New"</v>
          </cell>
          <cell r="G181"/>
          <cell r="H181" t="str">
            <v>Full friction</v>
          </cell>
          <cell r="I181" t="str">
            <v>34,5 x 37 x 9</v>
          </cell>
          <cell r="J181" t="str">
            <v>S</v>
          </cell>
          <cell r="K181">
            <v>1</v>
          </cell>
          <cell r="L181">
            <v>1.24</v>
          </cell>
          <cell r="M181" t="str">
            <v>GRP</v>
          </cell>
          <cell r="N181" t="str">
            <v>Pocket</v>
          </cell>
          <cell r="O181"/>
          <cell r="P181">
            <v>161.99492286937902</v>
          </cell>
          <cell r="Q181">
            <v>162</v>
          </cell>
          <cell r="R181"/>
          <cell r="T181">
            <v>2.7337287999999997</v>
          </cell>
        </row>
        <row r="182">
          <cell r="A182" t="str">
            <v>HA327</v>
          </cell>
          <cell r="B182" t="str">
            <v>AGP0208-G7</v>
          </cell>
          <cell r="C182"/>
          <cell r="D182" t="str">
            <v>MACROS</v>
          </cell>
          <cell r="E182" t="str">
            <v>Dune Asia T23</v>
          </cell>
          <cell r="F182" t="str">
            <v>Volca 5 "New"</v>
          </cell>
          <cell r="G182"/>
          <cell r="H182" t="str">
            <v>Full friction</v>
          </cell>
          <cell r="I182" t="str">
            <v>37,5 x 29,2 x 11</v>
          </cell>
          <cell r="J182" t="str">
            <v>S</v>
          </cell>
          <cell r="K182">
            <v>1</v>
          </cell>
          <cell r="L182">
            <v>1.27</v>
          </cell>
          <cell r="M182" t="str">
            <v>GRP</v>
          </cell>
          <cell r="N182" t="str">
            <v>Pocket</v>
          </cell>
          <cell r="O182"/>
          <cell r="P182">
            <v>160.89158286937902</v>
          </cell>
          <cell r="Q182">
            <v>161</v>
          </cell>
          <cell r="R182"/>
          <cell r="T182">
            <v>2.7998673999999997</v>
          </cell>
        </row>
        <row r="183">
          <cell r="A183" t="str">
            <v>HA328</v>
          </cell>
          <cell r="B183" t="str">
            <v>AGP0209-G7</v>
          </cell>
          <cell r="C183"/>
          <cell r="D183" t="str">
            <v>MACROS</v>
          </cell>
          <cell r="E183" t="str">
            <v>Dune Asia T23</v>
          </cell>
          <cell r="F183" t="str">
            <v>Volca 6 "New"</v>
          </cell>
          <cell r="G183"/>
          <cell r="H183" t="str">
            <v>Full friction</v>
          </cell>
          <cell r="I183" t="str">
            <v>38,5 x 36 x 15</v>
          </cell>
          <cell r="J183" t="str">
            <v>M</v>
          </cell>
          <cell r="K183">
            <v>1</v>
          </cell>
          <cell r="L183">
            <v>1.79</v>
          </cell>
          <cell r="M183" t="str">
            <v>GRP</v>
          </cell>
          <cell r="N183" t="str">
            <v>Pocket</v>
          </cell>
          <cell r="O183"/>
          <cell r="P183">
            <v>185.16506286937903</v>
          </cell>
          <cell r="Q183">
            <v>185</v>
          </cell>
          <cell r="R183"/>
          <cell r="T183">
            <v>3.9462697999999996</v>
          </cell>
        </row>
        <row r="184">
          <cell r="A184" t="str">
            <v>HA329</v>
          </cell>
          <cell r="B184" t="str">
            <v>AGP0192-G8</v>
          </cell>
          <cell r="C184"/>
          <cell r="D184" t="str">
            <v>MACROS</v>
          </cell>
          <cell r="E184" t="str">
            <v>Dune Asia T23</v>
          </cell>
          <cell r="F184" t="str">
            <v>Aston 4 "New"</v>
          </cell>
          <cell r="G184"/>
          <cell r="H184" t="str">
            <v>Dual texture</v>
          </cell>
          <cell r="I184" t="str">
            <v>53,5 x 26 x 16</v>
          </cell>
          <cell r="J184" t="str">
            <v>M</v>
          </cell>
          <cell r="K184">
            <v>1</v>
          </cell>
          <cell r="L184">
            <v>1.49</v>
          </cell>
          <cell r="M184" t="str">
            <v>GRP</v>
          </cell>
          <cell r="N184" t="str">
            <v>Slopers</v>
          </cell>
          <cell r="O184"/>
          <cell r="P184">
            <v>224.88530286937902</v>
          </cell>
          <cell r="Q184">
            <v>225</v>
          </cell>
          <cell r="R184"/>
          <cell r="T184">
            <v>3.2848837999999998</v>
          </cell>
        </row>
        <row r="185">
          <cell r="A185" t="str">
            <v>HA330</v>
          </cell>
          <cell r="B185" t="str">
            <v>AGP0193-G8</v>
          </cell>
          <cell r="C185"/>
          <cell r="D185" t="str">
            <v>MACROS</v>
          </cell>
          <cell r="E185" t="str">
            <v>Dune Asia T23</v>
          </cell>
          <cell r="F185" t="str">
            <v>Aston 5 "New"</v>
          </cell>
          <cell r="G185"/>
          <cell r="H185" t="str">
            <v>Dual texture</v>
          </cell>
          <cell r="I185" t="str">
            <v>39,5 x 27 x 14</v>
          </cell>
          <cell r="J185" t="str">
            <v>S</v>
          </cell>
          <cell r="K185">
            <v>1</v>
          </cell>
          <cell r="L185">
            <v>1.2</v>
          </cell>
          <cell r="M185" t="str">
            <v>GRP</v>
          </cell>
          <cell r="N185" t="str">
            <v>Slopers</v>
          </cell>
          <cell r="O185"/>
          <cell r="P185">
            <v>213.85190286937902</v>
          </cell>
          <cell r="Q185">
            <v>214</v>
          </cell>
          <cell r="R185"/>
          <cell r="T185">
            <v>2.6455439999999997</v>
          </cell>
        </row>
        <row r="186">
          <cell r="A186" t="str">
            <v>HA331</v>
          </cell>
          <cell r="B186" t="str">
            <v>AGP0194-G8</v>
          </cell>
          <cell r="C186"/>
          <cell r="D186" t="str">
            <v>MACROS</v>
          </cell>
          <cell r="E186" t="str">
            <v>Dune Asia T23</v>
          </cell>
          <cell r="F186" t="str">
            <v>Delta 1 "New"</v>
          </cell>
          <cell r="G186"/>
          <cell r="H186" t="str">
            <v>Dual texture</v>
          </cell>
          <cell r="I186" t="str">
            <v>50 x 23 x 7,5</v>
          </cell>
          <cell r="J186" t="str">
            <v>XS</v>
          </cell>
          <cell r="K186">
            <v>1</v>
          </cell>
          <cell r="L186">
            <v>1.1499999999999999</v>
          </cell>
          <cell r="M186" t="str">
            <v>GRP</v>
          </cell>
          <cell r="N186" t="str">
            <v>Edge</v>
          </cell>
          <cell r="O186"/>
          <cell r="P186">
            <v>186.26840286937903</v>
          </cell>
          <cell r="Q186">
            <v>186</v>
          </cell>
          <cell r="R186"/>
          <cell r="T186">
            <v>2.5353129999999995</v>
          </cell>
        </row>
        <row r="187">
          <cell r="A187" t="str">
            <v>HA332</v>
          </cell>
          <cell r="B187" t="str">
            <v>AGP0195-G8</v>
          </cell>
          <cell r="C187"/>
          <cell r="D187" t="str">
            <v>MACROS</v>
          </cell>
          <cell r="E187" t="str">
            <v>Dune Asia T23</v>
          </cell>
          <cell r="F187" t="str">
            <v>Delta 2 "New"</v>
          </cell>
          <cell r="G187"/>
          <cell r="H187" t="str">
            <v>Dual texture</v>
          </cell>
          <cell r="I187" t="str">
            <v>51 x 24 x 10</v>
          </cell>
          <cell r="J187" t="str">
            <v>S</v>
          </cell>
          <cell r="K187">
            <v>1</v>
          </cell>
          <cell r="L187">
            <v>1.27</v>
          </cell>
          <cell r="M187" t="str">
            <v>GRP</v>
          </cell>
          <cell r="N187" t="str">
            <v>Edge</v>
          </cell>
          <cell r="O187"/>
          <cell r="P187">
            <v>187.37174286937901</v>
          </cell>
          <cell r="Q187">
            <v>187</v>
          </cell>
          <cell r="R187"/>
          <cell r="T187">
            <v>2.7998673999999997</v>
          </cell>
        </row>
        <row r="188">
          <cell r="A188" t="str">
            <v>HA333</v>
          </cell>
          <cell r="B188" t="str">
            <v>AGP0196-G8</v>
          </cell>
          <cell r="C188"/>
          <cell r="D188" t="str">
            <v>MACROS</v>
          </cell>
          <cell r="E188" t="str">
            <v>Dune Asia T23</v>
          </cell>
          <cell r="F188" t="str">
            <v>Delta 3 "New"</v>
          </cell>
          <cell r="G188"/>
          <cell r="H188" t="str">
            <v>Dual texture</v>
          </cell>
          <cell r="I188" t="str">
            <v>71 x 27 x 9</v>
          </cell>
          <cell r="J188" t="str">
            <v>S</v>
          </cell>
          <cell r="K188">
            <v>1</v>
          </cell>
          <cell r="L188">
            <v>1.54</v>
          </cell>
          <cell r="M188" t="str">
            <v>GRP</v>
          </cell>
          <cell r="N188" t="str">
            <v>Edge</v>
          </cell>
          <cell r="O188"/>
          <cell r="P188">
            <v>228.195322869379</v>
          </cell>
          <cell r="Q188">
            <v>228</v>
          </cell>
          <cell r="R188"/>
          <cell r="T188">
            <v>3.3951148</v>
          </cell>
        </row>
        <row r="189">
          <cell r="A189" t="str">
            <v>HA334</v>
          </cell>
          <cell r="B189" t="str">
            <v>AGP0197-G8</v>
          </cell>
          <cell r="C189"/>
          <cell r="D189" t="str">
            <v>MACROS</v>
          </cell>
          <cell r="E189" t="str">
            <v>Dune Asia T23</v>
          </cell>
          <cell r="F189" t="str">
            <v>Delta 4 "New"</v>
          </cell>
          <cell r="G189"/>
          <cell r="H189" t="str">
            <v>Dual texture</v>
          </cell>
          <cell r="I189" t="str">
            <v>67,5 x 27,5 x 10</v>
          </cell>
          <cell r="J189" t="str">
            <v>S</v>
          </cell>
          <cell r="K189">
            <v>1</v>
          </cell>
          <cell r="L189">
            <v>1.47</v>
          </cell>
          <cell r="M189" t="str">
            <v>GRP</v>
          </cell>
          <cell r="N189" t="str">
            <v>Edge</v>
          </cell>
          <cell r="O189"/>
          <cell r="P189">
            <v>225.98864286937902</v>
          </cell>
          <cell r="Q189">
            <v>226</v>
          </cell>
          <cell r="R189"/>
          <cell r="T189">
            <v>3.2407913999999995</v>
          </cell>
        </row>
        <row r="190">
          <cell r="A190" t="str">
            <v>HA335</v>
          </cell>
          <cell r="B190" t="str">
            <v>AGP0198-G8</v>
          </cell>
          <cell r="C190"/>
          <cell r="D190" t="str">
            <v>MACROS</v>
          </cell>
          <cell r="E190" t="str">
            <v>Dune Asia T23</v>
          </cell>
          <cell r="F190" t="str">
            <v>Delta 5  "New"</v>
          </cell>
          <cell r="G190"/>
          <cell r="H190" t="str">
            <v>Dual texture</v>
          </cell>
          <cell r="I190" t="str">
            <v>68 x 39 x 9</v>
          </cell>
          <cell r="J190" t="str">
            <v>M</v>
          </cell>
          <cell r="K190">
            <v>1</v>
          </cell>
          <cell r="L190">
            <v>2.1</v>
          </cell>
          <cell r="M190" t="str">
            <v>GRP</v>
          </cell>
          <cell r="N190" t="str">
            <v>Edge</v>
          </cell>
          <cell r="O190"/>
          <cell r="P190">
            <v>264.60554286937901</v>
          </cell>
          <cell r="Q190">
            <v>265</v>
          </cell>
          <cell r="R190"/>
          <cell r="T190">
            <v>4.629702</v>
          </cell>
        </row>
        <row r="191">
          <cell r="A191" t="str">
            <v>HA336</v>
          </cell>
          <cell r="B191" t="str">
            <v>AGP0199-G8</v>
          </cell>
          <cell r="C191"/>
          <cell r="D191" t="str">
            <v>MACROS</v>
          </cell>
          <cell r="E191" t="str">
            <v>Dune Asia T23</v>
          </cell>
          <cell r="F191" t="str">
            <v>Donut 1 "New"</v>
          </cell>
          <cell r="G191"/>
          <cell r="H191" t="str">
            <v>Dual texture</v>
          </cell>
          <cell r="I191" t="str">
            <v>69,5 x 61,5 x 15,5</v>
          </cell>
          <cell r="J191" t="str">
            <v>XL</v>
          </cell>
          <cell r="K191">
            <v>1</v>
          </cell>
          <cell r="L191">
            <v>3.48</v>
          </cell>
          <cell r="M191" t="str">
            <v>GRP</v>
          </cell>
          <cell r="N191" t="str">
            <v>Sloper</v>
          </cell>
          <cell r="O191"/>
          <cell r="P191">
            <v>337.42598286937908</v>
          </cell>
          <cell r="Q191">
            <v>337</v>
          </cell>
          <cell r="R191"/>
          <cell r="T191">
            <v>7.6720775999999988</v>
          </cell>
        </row>
        <row r="192">
          <cell r="A192" t="str">
            <v>HA337</v>
          </cell>
          <cell r="B192" t="str">
            <v>AGP0200-G8</v>
          </cell>
          <cell r="C192"/>
          <cell r="D192" t="str">
            <v>MACROS</v>
          </cell>
          <cell r="E192" t="str">
            <v>Dune Asia T23</v>
          </cell>
          <cell r="F192" t="str">
            <v>Donut 2 "New"</v>
          </cell>
          <cell r="G192"/>
          <cell r="H192" t="str">
            <v>Dual texture</v>
          </cell>
          <cell r="I192" t="str">
            <v>60,5 x 54 x 17</v>
          </cell>
          <cell r="J192" t="str">
            <v>L</v>
          </cell>
          <cell r="K192">
            <v>1</v>
          </cell>
          <cell r="L192">
            <v>2.77</v>
          </cell>
          <cell r="M192" t="str">
            <v>GRP</v>
          </cell>
          <cell r="N192" t="str">
            <v>Sloper</v>
          </cell>
          <cell r="O192"/>
          <cell r="P192">
            <v>313.15250286937896</v>
          </cell>
          <cell r="Q192">
            <v>313</v>
          </cell>
          <cell r="R192"/>
          <cell r="T192">
            <v>6.1067973999999996</v>
          </cell>
        </row>
        <row r="193">
          <cell r="A193" t="str">
            <v>HA338</v>
          </cell>
          <cell r="B193" t="str">
            <v>AGP0201-G8</v>
          </cell>
          <cell r="C193"/>
          <cell r="D193" t="str">
            <v>MACROS</v>
          </cell>
          <cell r="E193" t="str">
            <v>Dune Asia T23</v>
          </cell>
          <cell r="F193" t="str">
            <v>Eden 1 "New"</v>
          </cell>
          <cell r="G193"/>
          <cell r="H193" t="str">
            <v>Dual texture</v>
          </cell>
          <cell r="I193" t="str">
            <v>55,5 x 34 x 11</v>
          </cell>
          <cell r="J193" t="str">
            <v>M</v>
          </cell>
          <cell r="K193">
            <v>1</v>
          </cell>
          <cell r="L193">
            <v>1.2</v>
          </cell>
          <cell r="M193" t="str">
            <v>GRP</v>
          </cell>
          <cell r="N193" t="str">
            <v>Sloper</v>
          </cell>
          <cell r="O193"/>
          <cell r="P193">
            <v>153.168202869379</v>
          </cell>
          <cell r="Q193">
            <v>153</v>
          </cell>
          <cell r="R193"/>
          <cell r="T193">
            <v>2.6455439999999997</v>
          </cell>
        </row>
        <row r="194">
          <cell r="A194" t="str">
            <v>HA339</v>
          </cell>
          <cell r="B194" t="str">
            <v>AGP0202-G8</v>
          </cell>
          <cell r="C194"/>
          <cell r="D194" t="str">
            <v>MACROS</v>
          </cell>
          <cell r="E194" t="str">
            <v>Dune Asia T23</v>
          </cell>
          <cell r="F194" t="str">
            <v>Flame 1 "New"</v>
          </cell>
          <cell r="G194"/>
          <cell r="H194" t="str">
            <v>Dual texture</v>
          </cell>
          <cell r="I194" t="str">
            <v>38 x 38 x 18</v>
          </cell>
          <cell r="J194" t="str">
            <v>M</v>
          </cell>
          <cell r="K194">
            <v>1</v>
          </cell>
          <cell r="L194">
            <v>1.35</v>
          </cell>
          <cell r="M194" t="str">
            <v>GRP</v>
          </cell>
          <cell r="N194" t="str">
            <v>Edge</v>
          </cell>
          <cell r="O194"/>
          <cell r="P194">
            <v>214.95524286937899</v>
          </cell>
          <cell r="Q194">
            <v>215</v>
          </cell>
          <cell r="R194"/>
          <cell r="T194">
            <v>2.9762369999999998</v>
          </cell>
        </row>
        <row r="195">
          <cell r="A195" t="str">
            <v>HA340</v>
          </cell>
          <cell r="B195" t="str">
            <v>AGP0203-G8</v>
          </cell>
          <cell r="C195"/>
          <cell r="D195" t="str">
            <v>MACROS</v>
          </cell>
          <cell r="E195" t="str">
            <v>Dune Asia T23</v>
          </cell>
          <cell r="F195" t="str">
            <v>Flame 2 "New"</v>
          </cell>
          <cell r="G195"/>
          <cell r="H195" t="str">
            <v>Dual texture</v>
          </cell>
          <cell r="I195" t="str">
            <v>30 x 30 x 13</v>
          </cell>
          <cell r="J195" t="str">
            <v>S</v>
          </cell>
          <cell r="K195">
            <v>1</v>
          </cell>
          <cell r="L195">
            <v>1.02</v>
          </cell>
          <cell r="M195" t="str">
            <v>GRP</v>
          </cell>
          <cell r="N195" t="str">
            <v>Edge</v>
          </cell>
          <cell r="O195"/>
          <cell r="P195">
            <v>185.16506286937903</v>
          </cell>
          <cell r="Q195">
            <v>185</v>
          </cell>
          <cell r="R195"/>
          <cell r="T195">
            <v>2.2487124000000001</v>
          </cell>
        </row>
        <row r="196">
          <cell r="A196" t="str">
            <v>HA341</v>
          </cell>
          <cell r="B196" t="str">
            <v>AGP0204-G8</v>
          </cell>
          <cell r="C196"/>
          <cell r="D196" t="str">
            <v>MACROS</v>
          </cell>
          <cell r="E196" t="str">
            <v>Dune Asia T23</v>
          </cell>
          <cell r="F196" t="str">
            <v>Fuze 4 "New"</v>
          </cell>
          <cell r="G196"/>
          <cell r="H196" t="str">
            <v>Dual texture</v>
          </cell>
          <cell r="I196" t="str">
            <v>89,5 x 28 x 16,5</v>
          </cell>
          <cell r="J196" t="str">
            <v>L</v>
          </cell>
          <cell r="K196">
            <v>1</v>
          </cell>
          <cell r="L196">
            <v>2.35</v>
          </cell>
          <cell r="M196" t="str">
            <v>GRP</v>
          </cell>
          <cell r="N196" t="str">
            <v>Pinch</v>
          </cell>
          <cell r="O196"/>
          <cell r="P196">
            <v>253.57214286937898</v>
          </cell>
          <cell r="Q196">
            <v>254</v>
          </cell>
          <cell r="R196"/>
          <cell r="T196">
            <v>5.1808569999999996</v>
          </cell>
        </row>
        <row r="197">
          <cell r="A197" t="str">
            <v>HA342</v>
          </cell>
          <cell r="B197" t="str">
            <v>AGP0205-G8</v>
          </cell>
          <cell r="C197"/>
          <cell r="D197" t="str">
            <v>MACROS</v>
          </cell>
          <cell r="E197" t="str">
            <v>Dune Asia T23</v>
          </cell>
          <cell r="F197" t="str">
            <v>Fuze 5 "New"</v>
          </cell>
          <cell r="G197"/>
          <cell r="H197" t="str">
            <v>Dual texture</v>
          </cell>
          <cell r="I197" t="str">
            <v>99 x 35 x 17</v>
          </cell>
          <cell r="J197" t="str">
            <v>L</v>
          </cell>
          <cell r="K197">
            <v>1</v>
          </cell>
          <cell r="L197">
            <v>2.97</v>
          </cell>
          <cell r="M197" t="str">
            <v>GRP</v>
          </cell>
          <cell r="N197" t="str">
            <v>Pinch</v>
          </cell>
          <cell r="O197"/>
          <cell r="P197">
            <v>298.80908286937898</v>
          </cell>
          <cell r="Q197">
            <v>299</v>
          </cell>
          <cell r="R197"/>
          <cell r="T197">
            <v>6.5477213999999995</v>
          </cell>
        </row>
        <row r="198">
          <cell r="A198" t="str">
            <v>HA343</v>
          </cell>
          <cell r="B198" t="str">
            <v>AGP0207-G8</v>
          </cell>
          <cell r="C198"/>
          <cell r="D198" t="str">
            <v>MACROS</v>
          </cell>
          <cell r="E198" t="str">
            <v>Dune Asia T23</v>
          </cell>
          <cell r="F198" t="str">
            <v>Volca 4 "New"</v>
          </cell>
          <cell r="G198"/>
          <cell r="H198" t="str">
            <v>Dual texture</v>
          </cell>
          <cell r="I198" t="str">
            <v>33,5 x 29,5 x 12,5</v>
          </cell>
          <cell r="J198" t="str">
            <v>S</v>
          </cell>
          <cell r="K198">
            <v>1</v>
          </cell>
          <cell r="L198">
            <v>1.0900000000000001</v>
          </cell>
          <cell r="M198" t="str">
            <v>GRP</v>
          </cell>
          <cell r="N198" t="str">
            <v>Pocket</v>
          </cell>
          <cell r="O198"/>
          <cell r="P198">
            <v>192.88844286937902</v>
          </cell>
          <cell r="Q198">
            <v>193</v>
          </cell>
          <cell r="R198"/>
          <cell r="T198">
            <v>2.4030358000000001</v>
          </cell>
        </row>
        <row r="199">
          <cell r="A199" t="str">
            <v>HA344</v>
          </cell>
          <cell r="B199" t="str">
            <v>AGP0206-G8</v>
          </cell>
          <cell r="C199"/>
          <cell r="D199" t="str">
            <v>MACROS</v>
          </cell>
          <cell r="E199" t="str">
            <v>Dune Asia T23</v>
          </cell>
          <cell r="F199" t="str">
            <v>Volca 3 "New"</v>
          </cell>
          <cell r="G199"/>
          <cell r="H199" t="str">
            <v>Dual texture</v>
          </cell>
          <cell r="I199" t="str">
            <v>34,5 x 37 x 9</v>
          </cell>
          <cell r="J199" t="str">
            <v>S</v>
          </cell>
          <cell r="K199">
            <v>1</v>
          </cell>
          <cell r="L199">
            <v>1.24</v>
          </cell>
          <cell r="M199" t="str">
            <v>GRP</v>
          </cell>
          <cell r="N199" t="str">
            <v>Pocket</v>
          </cell>
          <cell r="O199"/>
          <cell r="P199">
            <v>193.99178286937899</v>
          </cell>
          <cell r="Q199">
            <v>194</v>
          </cell>
          <cell r="R199"/>
          <cell r="T199">
            <v>2.7337287999999997</v>
          </cell>
        </row>
        <row r="200">
          <cell r="A200" t="str">
            <v>HA345</v>
          </cell>
          <cell r="B200" t="str">
            <v>AGP0208-G8</v>
          </cell>
          <cell r="C200"/>
          <cell r="D200" t="str">
            <v>MACROS</v>
          </cell>
          <cell r="E200" t="str">
            <v>Dune Asia T23</v>
          </cell>
          <cell r="F200" t="str">
            <v>Volca 5 "New"</v>
          </cell>
          <cell r="G200"/>
          <cell r="H200" t="str">
            <v>Dual texture</v>
          </cell>
          <cell r="I200" t="str">
            <v>37,5 x 29,2 x 11</v>
          </cell>
          <cell r="J200" t="str">
            <v>S</v>
          </cell>
          <cell r="K200">
            <v>1</v>
          </cell>
          <cell r="L200">
            <v>1.27</v>
          </cell>
          <cell r="M200" t="str">
            <v>GRP</v>
          </cell>
          <cell r="N200" t="str">
            <v>Pocket</v>
          </cell>
          <cell r="O200"/>
          <cell r="P200">
            <v>197.301802869379</v>
          </cell>
          <cell r="Q200">
            <v>197</v>
          </cell>
          <cell r="R200"/>
          <cell r="T200">
            <v>2.7998673999999997</v>
          </cell>
        </row>
        <row r="201">
          <cell r="A201" t="str">
            <v>HA346</v>
          </cell>
          <cell r="B201" t="str">
            <v>AGP0209-G8</v>
          </cell>
          <cell r="C201"/>
          <cell r="D201" t="str">
            <v>MACROS</v>
          </cell>
          <cell r="E201" t="str">
            <v>Dune Asia T23</v>
          </cell>
          <cell r="F201" t="str">
            <v>Volca 6 "New"</v>
          </cell>
          <cell r="G201"/>
          <cell r="H201" t="str">
            <v>Dual texture</v>
          </cell>
          <cell r="I201" t="str">
            <v>38,5 x 36 x 15</v>
          </cell>
          <cell r="J201" t="str">
            <v>M</v>
          </cell>
          <cell r="K201">
            <v>1</v>
          </cell>
          <cell r="L201">
            <v>1.79</v>
          </cell>
          <cell r="M201" t="str">
            <v>GRP</v>
          </cell>
          <cell r="N201" t="str">
            <v>Pocket</v>
          </cell>
          <cell r="O201"/>
          <cell r="P201">
            <v>223.78196286937902</v>
          </cell>
          <cell r="Q201">
            <v>224</v>
          </cell>
          <cell r="R201"/>
          <cell r="T201">
            <v>3.9462697999999996</v>
          </cell>
        </row>
        <row r="202">
          <cell r="A202" t="str">
            <v>HA403</v>
          </cell>
          <cell r="B202" t="str">
            <v>AGP0237-G7</v>
          </cell>
          <cell r="C202"/>
          <cell r="D202" t="str">
            <v>MACROS</v>
          </cell>
          <cell r="E202" t="str">
            <v>Dune Asia T24</v>
          </cell>
          <cell r="F202" t="str">
            <v>Shark 4 "New"</v>
          </cell>
          <cell r="G202"/>
          <cell r="H202" t="str">
            <v>Full friction</v>
          </cell>
          <cell r="I202" t="str">
            <v>58 x 29,5 x 10</v>
          </cell>
          <cell r="J202" t="str">
            <v>S</v>
          </cell>
          <cell r="K202">
            <v>1</v>
          </cell>
          <cell r="L202">
            <v>1.4409800000000001</v>
          </cell>
          <cell r="M202" t="str">
            <v>GRP</v>
          </cell>
          <cell r="N202" t="str">
            <v>Edge</v>
          </cell>
          <cell r="O202"/>
          <cell r="P202">
            <v>171.92498286937905</v>
          </cell>
          <cell r="Q202">
            <v>172</v>
          </cell>
          <cell r="R202"/>
          <cell r="T202">
            <v>3.1768133276000001</v>
          </cell>
        </row>
        <row r="203">
          <cell r="A203" t="str">
            <v>HA404</v>
          </cell>
          <cell r="B203" t="str">
            <v>AGP0238-G7</v>
          </cell>
          <cell r="C203"/>
          <cell r="D203" t="str">
            <v>MACROS</v>
          </cell>
          <cell r="E203" t="str">
            <v>Dune Asia T24</v>
          </cell>
          <cell r="F203" t="str">
            <v>Shark 5 "New"</v>
          </cell>
          <cell r="G203"/>
          <cell r="H203" t="str">
            <v>Full friction</v>
          </cell>
          <cell r="I203" t="str">
            <v>60 x 32 x 10</v>
          </cell>
          <cell r="J203" t="str">
            <v>S</v>
          </cell>
          <cell r="K203">
            <v>1</v>
          </cell>
          <cell r="L203">
            <v>1.4855392000000003</v>
          </cell>
          <cell r="M203" t="str">
            <v>GRP</v>
          </cell>
          <cell r="N203" t="str">
            <v>Edge</v>
          </cell>
          <cell r="O203"/>
          <cell r="P203">
            <v>175.235002869379</v>
          </cell>
          <cell r="Q203">
            <v>175</v>
          </cell>
          <cell r="R203"/>
          <cell r="T203">
            <v>3.2750494311040002</v>
          </cell>
        </row>
        <row r="204">
          <cell r="A204" t="str">
            <v>HA405</v>
          </cell>
          <cell r="B204" t="str">
            <v>AGP0239-G7</v>
          </cell>
          <cell r="C204"/>
          <cell r="D204" t="str">
            <v>MACROS</v>
          </cell>
          <cell r="E204" t="str">
            <v>Dune Asia T24</v>
          </cell>
          <cell r="F204" t="str">
            <v>Shark 6 "New"</v>
          </cell>
          <cell r="G204"/>
          <cell r="H204" t="str">
            <v>Full friction</v>
          </cell>
          <cell r="I204" t="str">
            <v>46 x 25 x 8</v>
          </cell>
          <cell r="J204" t="str">
            <v>S</v>
          </cell>
          <cell r="K204">
            <v>1</v>
          </cell>
          <cell r="L204">
            <v>1.154528</v>
          </cell>
          <cell r="M204" t="str">
            <v>GRP</v>
          </cell>
          <cell r="N204" t="str">
            <v>Edge</v>
          </cell>
          <cell r="O204"/>
          <cell r="P204">
            <v>148.75484286937902</v>
          </cell>
          <cell r="Q204">
            <v>149</v>
          </cell>
          <cell r="R204"/>
          <cell r="T204">
            <v>2.5452955193599998</v>
          </cell>
        </row>
        <row r="205">
          <cell r="A205" t="str">
            <v>HA406</v>
          </cell>
          <cell r="B205" t="str">
            <v>AGP0240-G7</v>
          </cell>
          <cell r="C205"/>
          <cell r="D205" t="str">
            <v>MACROS</v>
          </cell>
          <cell r="E205" t="str">
            <v>Dune Asia T24</v>
          </cell>
          <cell r="F205" t="str">
            <v>Shark 7 "New"</v>
          </cell>
          <cell r="G205"/>
          <cell r="H205" t="str">
            <v>Full friction</v>
          </cell>
          <cell r="I205" t="str">
            <v>47 x 26 x 8</v>
          </cell>
          <cell r="J205" t="str">
            <v>S</v>
          </cell>
          <cell r="K205">
            <v>1</v>
          </cell>
          <cell r="L205">
            <v>1.3009367999999999</v>
          </cell>
          <cell r="M205" t="str">
            <v>GRP</v>
          </cell>
          <cell r="N205" t="str">
            <v>Edge</v>
          </cell>
          <cell r="O205"/>
          <cell r="P205">
            <v>164.201602869379</v>
          </cell>
          <cell r="Q205">
            <v>164</v>
          </cell>
          <cell r="R205"/>
          <cell r="T205">
            <v>2.8680712880159995</v>
          </cell>
        </row>
        <row r="206">
          <cell r="A206" t="str">
            <v>HA407</v>
          </cell>
          <cell r="B206" t="str">
            <v>AGP0241-G7</v>
          </cell>
          <cell r="C206"/>
          <cell r="D206" t="str">
            <v>MACROS</v>
          </cell>
          <cell r="E206" t="str">
            <v>Dune Asia T24</v>
          </cell>
          <cell r="F206" t="str">
            <v>Tiger 1 "New"</v>
          </cell>
          <cell r="G206"/>
          <cell r="H206" t="str">
            <v>Full friction</v>
          </cell>
          <cell r="I206" t="str">
            <v>63 x 32 x 10</v>
          </cell>
          <cell r="J206" t="str">
            <v>M</v>
          </cell>
          <cell r="K206">
            <v>1</v>
          </cell>
          <cell r="L206">
            <v>1.5491952000000002</v>
          </cell>
          <cell r="M206" t="str">
            <v>GRP</v>
          </cell>
          <cell r="N206" t="str">
            <v>Pinch</v>
          </cell>
          <cell r="O206"/>
          <cell r="P206">
            <v>180.75170286937902</v>
          </cell>
          <cell r="Q206">
            <v>181</v>
          </cell>
          <cell r="R206"/>
          <cell r="T206">
            <v>3.4153867218240004</v>
          </cell>
        </row>
        <row r="207">
          <cell r="A207" t="str">
            <v>HA408</v>
          </cell>
          <cell r="B207" t="str">
            <v>AGP0242-G7</v>
          </cell>
          <cell r="C207"/>
          <cell r="D207" t="str">
            <v>MACROS</v>
          </cell>
          <cell r="E207" t="str">
            <v>Dune Asia T24</v>
          </cell>
          <cell r="F207" t="str">
            <v>Tiger 2 "New"</v>
          </cell>
          <cell r="G207"/>
          <cell r="H207" t="str">
            <v>Full friction</v>
          </cell>
          <cell r="I207" t="str">
            <v>60 x 27 x 18</v>
          </cell>
          <cell r="J207" t="str">
            <v>M</v>
          </cell>
          <cell r="K207">
            <v>1</v>
          </cell>
          <cell r="L207">
            <v>1.7337976000000002</v>
          </cell>
          <cell r="M207" t="str">
            <v>GRP</v>
          </cell>
          <cell r="N207" t="str">
            <v>Pinch</v>
          </cell>
          <cell r="O207"/>
          <cell r="P207">
            <v>176.33834286937901</v>
          </cell>
          <cell r="Q207">
            <v>176</v>
          </cell>
          <cell r="R207"/>
          <cell r="T207">
            <v>3.8223648649120001</v>
          </cell>
        </row>
        <row r="208">
          <cell r="A208" t="str">
            <v>HA409</v>
          </cell>
          <cell r="B208" t="str">
            <v>AGP0243-G7</v>
          </cell>
          <cell r="C208"/>
          <cell r="D208" t="str">
            <v>MACROS</v>
          </cell>
          <cell r="E208" t="str">
            <v>Dune Asia T24</v>
          </cell>
          <cell r="F208" t="str">
            <v>Tiger 3 "New"</v>
          </cell>
          <cell r="G208"/>
          <cell r="H208" t="str">
            <v>Full friction</v>
          </cell>
          <cell r="I208" t="str">
            <v>53 x 25 x 9,5</v>
          </cell>
          <cell r="J208" t="str">
            <v>S</v>
          </cell>
          <cell r="K208">
            <v>1</v>
          </cell>
          <cell r="L208">
            <v>1.2563776</v>
          </cell>
          <cell r="M208" t="str">
            <v>GRP</v>
          </cell>
          <cell r="N208" t="str">
            <v>Pinch</v>
          </cell>
          <cell r="O208"/>
          <cell r="P208">
            <v>163.09826286937903</v>
          </cell>
          <cell r="Q208">
            <v>163</v>
          </cell>
          <cell r="R208"/>
          <cell r="T208">
            <v>2.7698351845119995</v>
          </cell>
        </row>
        <row r="209">
          <cell r="A209" t="str">
            <v>HA410</v>
          </cell>
          <cell r="B209" t="str">
            <v>AGP0244-G7</v>
          </cell>
          <cell r="C209"/>
          <cell r="D209" t="str">
            <v>MACROS</v>
          </cell>
          <cell r="E209" t="str">
            <v>Dune Asia T24</v>
          </cell>
          <cell r="F209" t="str">
            <v>Tiger 4 "New"</v>
          </cell>
          <cell r="G209"/>
          <cell r="H209" t="str">
            <v>Full friction</v>
          </cell>
          <cell r="I209" t="str">
            <v>51,5 x 22 x 7</v>
          </cell>
          <cell r="J209" t="str">
            <v>XS</v>
          </cell>
          <cell r="K209">
            <v>1</v>
          </cell>
          <cell r="L209">
            <v>1.154528</v>
          </cell>
          <cell r="M209" t="str">
            <v>GRP</v>
          </cell>
          <cell r="N209" t="str">
            <v>Pinch</v>
          </cell>
          <cell r="O209"/>
          <cell r="P209">
            <v>157.58156286937901</v>
          </cell>
          <cell r="Q209">
            <v>158</v>
          </cell>
          <cell r="R209"/>
          <cell r="T209">
            <v>2.5452955193599998</v>
          </cell>
        </row>
        <row r="210">
          <cell r="A210" t="str">
            <v>HA411</v>
          </cell>
          <cell r="B210" t="str">
            <v>AGP0245-G7</v>
          </cell>
          <cell r="C210"/>
          <cell r="D210" t="str">
            <v>MACROS</v>
          </cell>
          <cell r="E210" t="str">
            <v>Dune Asia T24</v>
          </cell>
          <cell r="F210" t="str">
            <v>Tiger 5 "New"</v>
          </cell>
          <cell r="G210"/>
          <cell r="H210" t="str">
            <v>Full friction</v>
          </cell>
          <cell r="I210" t="str">
            <v>55 x 22 x 9</v>
          </cell>
          <cell r="J210" t="str">
            <v>S</v>
          </cell>
          <cell r="K210">
            <v>1</v>
          </cell>
          <cell r="L210">
            <v>1.1354312</v>
          </cell>
          <cell r="M210" t="str">
            <v>GRP</v>
          </cell>
          <cell r="N210" t="str">
            <v>Pinch</v>
          </cell>
          <cell r="O210"/>
          <cell r="P210">
            <v>156.47822286937901</v>
          </cell>
          <cell r="Q210">
            <v>156</v>
          </cell>
          <cell r="R210"/>
          <cell r="T210">
            <v>2.5031943321439996</v>
          </cell>
        </row>
        <row r="211">
          <cell r="A211" t="str">
            <v>HA412</v>
          </cell>
          <cell r="B211" t="str">
            <v>AGP0246-G7</v>
          </cell>
          <cell r="C211"/>
          <cell r="D211" t="str">
            <v>MACROS</v>
          </cell>
          <cell r="E211" t="str">
            <v>Dune Asia T24</v>
          </cell>
          <cell r="F211" t="str">
            <v>Fenix 1 "New"</v>
          </cell>
          <cell r="G211"/>
          <cell r="H211" t="str">
            <v>Full friction</v>
          </cell>
          <cell r="I211" t="str">
            <v>82,5 x 38 x 8</v>
          </cell>
          <cell r="J211" t="str">
            <v>M</v>
          </cell>
          <cell r="K211">
            <v>1</v>
          </cell>
          <cell r="L211">
            <v>2.1030024000000003</v>
          </cell>
          <cell r="M211" t="str">
            <v>GRP</v>
          </cell>
          <cell r="N211" t="str">
            <v>Edge</v>
          </cell>
          <cell r="O211"/>
          <cell r="P211">
            <v>180.75170286937902</v>
          </cell>
          <cell r="Q211">
            <v>181</v>
          </cell>
          <cell r="R211"/>
          <cell r="T211">
            <v>4.6363211510880005</v>
          </cell>
        </row>
        <row r="212">
          <cell r="A212" t="str">
            <v>HA413</v>
          </cell>
          <cell r="B212" t="str">
            <v>AGP0247-G7</v>
          </cell>
          <cell r="C212"/>
          <cell r="D212" t="str">
            <v>MACROS</v>
          </cell>
          <cell r="E212" t="str">
            <v>Dune Asia T24</v>
          </cell>
          <cell r="F212" t="str">
            <v>Fenix 2 "New"</v>
          </cell>
          <cell r="G212"/>
          <cell r="H212" t="str">
            <v>Full friction</v>
          </cell>
          <cell r="I212" t="str">
            <v>78 x 34 x 7</v>
          </cell>
          <cell r="J212" t="str">
            <v>M</v>
          </cell>
          <cell r="K212">
            <v>1</v>
          </cell>
          <cell r="L212">
            <v>1.8547440000000002</v>
          </cell>
          <cell r="M212" t="str">
            <v>GRP</v>
          </cell>
          <cell r="N212" t="str">
            <v>Edge</v>
          </cell>
          <cell r="O212"/>
          <cell r="P212">
            <v>180.75170286937902</v>
          </cell>
          <cell r="Q212">
            <v>181</v>
          </cell>
          <cell r="R212"/>
          <cell r="T212">
            <v>4.0890057172800001</v>
          </cell>
        </row>
        <row r="213">
          <cell r="A213" t="str">
            <v>HA414</v>
          </cell>
          <cell r="B213" t="str">
            <v>AGP0248-G7</v>
          </cell>
          <cell r="C213"/>
          <cell r="D213" t="str">
            <v>MACROS</v>
          </cell>
          <cell r="E213" t="str">
            <v>Dune Asia T24</v>
          </cell>
          <cell r="F213" t="str">
            <v>Fenix 3 "New"</v>
          </cell>
          <cell r="G213"/>
          <cell r="H213" t="str">
            <v>Full friction</v>
          </cell>
          <cell r="I213" t="str">
            <v>59 x 28 x 7</v>
          </cell>
          <cell r="J213" t="str">
            <v>S</v>
          </cell>
          <cell r="K213">
            <v>1</v>
          </cell>
          <cell r="L213">
            <v>1.4027864000000003</v>
          </cell>
          <cell r="M213" t="str">
            <v>GRP</v>
          </cell>
          <cell r="N213" t="str">
            <v>Edge</v>
          </cell>
          <cell r="O213"/>
          <cell r="P213">
            <v>170.82164286937902</v>
          </cell>
          <cell r="Q213">
            <v>171</v>
          </cell>
          <cell r="R213"/>
          <cell r="T213">
            <v>3.0926109531680006</v>
          </cell>
        </row>
        <row r="214">
          <cell r="A214" t="str">
            <v>HA415</v>
          </cell>
          <cell r="B214" t="str">
            <v>AGP0249-G7</v>
          </cell>
          <cell r="C214"/>
          <cell r="D214" t="str">
            <v>MACROS</v>
          </cell>
          <cell r="E214" t="str">
            <v>Dune Asia T24</v>
          </cell>
          <cell r="F214" t="str">
            <v>Fenix 4 "New"</v>
          </cell>
          <cell r="G214"/>
          <cell r="H214" t="str">
            <v>Full friction</v>
          </cell>
          <cell r="I214" t="str">
            <v>56 x 30 x 6,5</v>
          </cell>
          <cell r="J214" t="str">
            <v>S</v>
          </cell>
          <cell r="K214">
            <v>1</v>
          </cell>
          <cell r="L214">
            <v>1.3582272000000002</v>
          </cell>
          <cell r="M214" t="str">
            <v>GRP</v>
          </cell>
          <cell r="N214" t="str">
            <v>Edge</v>
          </cell>
          <cell r="O214"/>
          <cell r="P214">
            <v>161.99492286937902</v>
          </cell>
          <cell r="Q214">
            <v>162</v>
          </cell>
          <cell r="R214"/>
          <cell r="T214">
            <v>2.9943748496640001</v>
          </cell>
        </row>
        <row r="215">
          <cell r="A215" t="str">
            <v>HA416</v>
          </cell>
          <cell r="B215" t="str">
            <v>AGP0250-G7</v>
          </cell>
          <cell r="C215"/>
          <cell r="D215" t="str">
            <v>MACROS</v>
          </cell>
          <cell r="E215" t="str">
            <v>Dune Asia T24</v>
          </cell>
          <cell r="F215" t="str">
            <v>Fenix 5 "New"</v>
          </cell>
          <cell r="G215"/>
          <cell r="H215" t="str">
            <v>Full friction</v>
          </cell>
          <cell r="I215" t="str">
            <v>47 x 28 x 8</v>
          </cell>
          <cell r="J215" t="str">
            <v>S</v>
          </cell>
          <cell r="K215">
            <v>1</v>
          </cell>
          <cell r="L215">
            <v>1.154528</v>
          </cell>
          <cell r="M215" t="str">
            <v>GRP</v>
          </cell>
          <cell r="N215" t="str">
            <v>Edge</v>
          </cell>
          <cell r="O215"/>
          <cell r="P215">
            <v>146.54816286937898</v>
          </cell>
          <cell r="Q215">
            <v>147</v>
          </cell>
          <cell r="R215"/>
          <cell r="T215">
            <v>2.5452955193599998</v>
          </cell>
        </row>
        <row r="216">
          <cell r="A216" t="str">
            <v>HA417</v>
          </cell>
          <cell r="B216" t="str">
            <v>AGP0251-G7</v>
          </cell>
          <cell r="C216"/>
          <cell r="D216" t="str">
            <v>MACROS</v>
          </cell>
          <cell r="E216" t="str">
            <v>Dune Asia T24</v>
          </cell>
          <cell r="F216" t="str">
            <v>Jaguar 1 "New"</v>
          </cell>
          <cell r="G216"/>
          <cell r="H216" t="str">
            <v>Full friction</v>
          </cell>
          <cell r="I216" t="str">
            <v>52 x 22 x 6,5</v>
          </cell>
          <cell r="J216" t="str">
            <v>XS</v>
          </cell>
          <cell r="K216">
            <v>1</v>
          </cell>
          <cell r="L216">
            <v>1.0908720000000001</v>
          </cell>
          <cell r="M216" t="str">
            <v>GRP</v>
          </cell>
          <cell r="N216" t="str">
            <v>Pinch</v>
          </cell>
          <cell r="O216"/>
          <cell r="P216">
            <v>145.44482286937904</v>
          </cell>
          <cell r="Q216">
            <v>145</v>
          </cell>
          <cell r="R216"/>
          <cell r="T216">
            <v>2.40495822864</v>
          </cell>
        </row>
        <row r="217">
          <cell r="A217" t="str">
            <v>HA418</v>
          </cell>
          <cell r="B217" t="str">
            <v>AGP0252-G7</v>
          </cell>
          <cell r="C217"/>
          <cell r="D217" t="str">
            <v>MACROS</v>
          </cell>
          <cell r="E217" t="str">
            <v>Dune Asia T24</v>
          </cell>
          <cell r="F217" t="str">
            <v>Jaguar 2 "New"</v>
          </cell>
          <cell r="G217"/>
          <cell r="H217" t="str">
            <v>Full friction</v>
          </cell>
          <cell r="I217" t="str">
            <v>54 x 17 x 13</v>
          </cell>
          <cell r="J217" t="str">
            <v>S</v>
          </cell>
          <cell r="K217">
            <v>1</v>
          </cell>
          <cell r="L217">
            <v>1.154528</v>
          </cell>
          <cell r="M217" t="str">
            <v>GRP</v>
          </cell>
          <cell r="N217" t="str">
            <v>Pinch</v>
          </cell>
          <cell r="O217"/>
          <cell r="P217">
            <v>157.58156286937901</v>
          </cell>
          <cell r="Q217">
            <v>158</v>
          </cell>
          <cell r="R217"/>
          <cell r="T217">
            <v>2.5452955193599998</v>
          </cell>
        </row>
        <row r="218">
          <cell r="A218" t="str">
            <v>HA419</v>
          </cell>
          <cell r="B218" t="str">
            <v>AGP0253-G7</v>
          </cell>
          <cell r="C218"/>
          <cell r="D218" t="str">
            <v>MACROS</v>
          </cell>
          <cell r="E218" t="str">
            <v>Dune Asia T24</v>
          </cell>
          <cell r="F218" t="str">
            <v>Jaguar 3 "New"</v>
          </cell>
          <cell r="G218"/>
          <cell r="H218" t="str">
            <v>Full friction</v>
          </cell>
          <cell r="I218" t="str">
            <v>47 x 23 x 9</v>
          </cell>
          <cell r="J218" t="str">
            <v>S</v>
          </cell>
          <cell r="K218">
            <v>1</v>
          </cell>
          <cell r="L218">
            <v>0.94446319999999995</v>
          </cell>
          <cell r="M218" t="str">
            <v>GRP</v>
          </cell>
          <cell r="N218" t="str">
            <v>Pinch</v>
          </cell>
          <cell r="O218"/>
          <cell r="P218">
            <v>144.34148286937901</v>
          </cell>
          <cell r="Q218">
            <v>144</v>
          </cell>
          <cell r="R218"/>
          <cell r="T218">
            <v>2.0821824599839998</v>
          </cell>
        </row>
        <row r="219">
          <cell r="A219" t="str">
            <v>HA420</v>
          </cell>
          <cell r="B219" t="str">
            <v>AGP0254-G7</v>
          </cell>
          <cell r="C219"/>
          <cell r="D219" t="str">
            <v>MACROS</v>
          </cell>
          <cell r="E219" t="str">
            <v>Dune Asia T24</v>
          </cell>
          <cell r="F219" t="str">
            <v>Jaguar 4 "New"</v>
          </cell>
          <cell r="G219"/>
          <cell r="H219" t="str">
            <v>Full friction</v>
          </cell>
          <cell r="I219" t="str">
            <v>42 x 20 x 12,5</v>
          </cell>
          <cell r="J219" t="str">
            <v>S</v>
          </cell>
          <cell r="K219">
            <v>1</v>
          </cell>
          <cell r="L219">
            <v>0.98902239999999997</v>
          </cell>
          <cell r="M219" t="str">
            <v>GRP</v>
          </cell>
          <cell r="N219" t="str">
            <v>Pinch</v>
          </cell>
          <cell r="O219"/>
          <cell r="P219">
            <v>147.65150286937902</v>
          </cell>
          <cell r="Q219">
            <v>148</v>
          </cell>
          <cell r="R219"/>
          <cell r="T219">
            <v>2.1804185634879998</v>
          </cell>
        </row>
        <row r="220">
          <cell r="A220" t="str">
            <v>HA421</v>
          </cell>
          <cell r="B220" t="str">
            <v>AGP0255-G7</v>
          </cell>
          <cell r="C220"/>
          <cell r="D220" t="str">
            <v>MACROS</v>
          </cell>
          <cell r="E220" t="str">
            <v>Dune Asia T24</v>
          </cell>
          <cell r="F220" t="str">
            <v>Jaguar 5 "New"</v>
          </cell>
          <cell r="G220"/>
          <cell r="H220" t="str">
            <v>Full friction</v>
          </cell>
          <cell r="I220" t="str">
            <v>54 x 19 x 10</v>
          </cell>
          <cell r="J220" t="str">
            <v>S</v>
          </cell>
          <cell r="K220">
            <v>1</v>
          </cell>
          <cell r="L220">
            <v>1.0908720000000001</v>
          </cell>
          <cell r="M220" t="str">
            <v>GRP</v>
          </cell>
          <cell r="N220" t="str">
            <v>Pinch</v>
          </cell>
          <cell r="O220"/>
          <cell r="P220">
            <v>144.34148286937901</v>
          </cell>
          <cell r="Q220">
            <v>144</v>
          </cell>
          <cell r="R220"/>
          <cell r="T220">
            <v>2.40495822864</v>
          </cell>
        </row>
        <row r="221">
          <cell r="A221" t="str">
            <v>HA422</v>
          </cell>
          <cell r="B221" t="str">
            <v>AGP0256-G7</v>
          </cell>
          <cell r="C221"/>
          <cell r="D221" t="str">
            <v>MACROS</v>
          </cell>
          <cell r="E221" t="str">
            <v>Dune Asia T24</v>
          </cell>
          <cell r="F221" t="str">
            <v>Jaguar 6 "New"</v>
          </cell>
          <cell r="G221"/>
          <cell r="H221" t="str">
            <v>Full friction</v>
          </cell>
          <cell r="I221" t="str">
            <v>42,5 x 17 x 8</v>
          </cell>
          <cell r="J221" t="str">
            <v>XS</v>
          </cell>
          <cell r="K221">
            <v>1</v>
          </cell>
          <cell r="L221">
            <v>0.86171039999999999</v>
          </cell>
          <cell r="M221" t="str">
            <v>GRP</v>
          </cell>
          <cell r="N221" t="str">
            <v>Pinch</v>
          </cell>
          <cell r="O221"/>
          <cell r="P221">
            <v>139.92812286937902</v>
          </cell>
          <cell r="Q221">
            <v>140</v>
          </cell>
          <cell r="R221"/>
          <cell r="T221">
            <v>1.8997439820479998</v>
          </cell>
        </row>
        <row r="222">
          <cell r="A222" t="str">
            <v>HA423</v>
          </cell>
          <cell r="B222" t="str">
            <v>AGP0257-G7</v>
          </cell>
          <cell r="C222"/>
          <cell r="D222" t="str">
            <v>MACROS</v>
          </cell>
          <cell r="E222" t="str">
            <v>Dune Asia T24</v>
          </cell>
          <cell r="F222" t="str">
            <v>Predator 1 "New"</v>
          </cell>
          <cell r="G222"/>
          <cell r="H222" t="str">
            <v>Full friction</v>
          </cell>
          <cell r="I222" t="str">
            <v>62 x 26 x 5,5</v>
          </cell>
          <cell r="J222" t="str">
            <v>S</v>
          </cell>
          <cell r="K222">
            <v>1</v>
          </cell>
          <cell r="L222">
            <v>1.3200335999999999</v>
          </cell>
          <cell r="M222" t="str">
            <v>GRP</v>
          </cell>
          <cell r="N222" t="str">
            <v>Edge</v>
          </cell>
          <cell r="O222"/>
          <cell r="P222">
            <v>166.40828286937904</v>
          </cell>
          <cell r="Q222">
            <v>166</v>
          </cell>
          <cell r="R222"/>
          <cell r="T222">
            <v>2.9101724752319997</v>
          </cell>
        </row>
        <row r="223">
          <cell r="A223" t="str">
            <v>HA424</v>
          </cell>
          <cell r="B223" t="str">
            <v>AGP0258-G7</v>
          </cell>
          <cell r="C223"/>
          <cell r="D223" t="str">
            <v>MACROS</v>
          </cell>
          <cell r="E223" t="str">
            <v>Dune Asia T24</v>
          </cell>
          <cell r="F223" t="str">
            <v>Predator 2 "New"</v>
          </cell>
          <cell r="G223"/>
          <cell r="H223" t="str">
            <v>Full friction</v>
          </cell>
          <cell r="I223" t="str">
            <v>55 x 25,5 x 6,5</v>
          </cell>
          <cell r="J223" t="str">
            <v>S</v>
          </cell>
          <cell r="K223">
            <v>1</v>
          </cell>
          <cell r="L223">
            <v>1.154528</v>
          </cell>
          <cell r="M223" t="str">
            <v>GRP</v>
          </cell>
          <cell r="N223" t="str">
            <v>Edge</v>
          </cell>
          <cell r="O223"/>
          <cell r="P223">
            <v>147.65150286937902</v>
          </cell>
          <cell r="Q223">
            <v>148</v>
          </cell>
          <cell r="R223"/>
          <cell r="T223">
            <v>2.5452955193599998</v>
          </cell>
        </row>
        <row r="224">
          <cell r="A224" t="str">
            <v>HA425</v>
          </cell>
          <cell r="B224" t="str">
            <v>AGP0237-G8</v>
          </cell>
          <cell r="C224"/>
          <cell r="D224" t="str">
            <v>MACROS</v>
          </cell>
          <cell r="E224" t="str">
            <v>Dune Asia T24</v>
          </cell>
          <cell r="F224" t="str">
            <v>Shark 4 "New"</v>
          </cell>
          <cell r="G224"/>
          <cell r="H224" t="str">
            <v>Dual texture</v>
          </cell>
          <cell r="I224" t="str">
            <v>58 x 29,5 x 10</v>
          </cell>
          <cell r="J224" t="str">
            <v>S</v>
          </cell>
          <cell r="K224">
            <v>1</v>
          </cell>
          <cell r="L224">
            <v>1.4409800000000001</v>
          </cell>
          <cell r="M224" t="str">
            <v>GRP</v>
          </cell>
          <cell r="N224" t="str">
            <v>Edge</v>
          </cell>
          <cell r="O224"/>
          <cell r="P224">
            <v>192.88844286937902</v>
          </cell>
          <cell r="Q224">
            <v>193</v>
          </cell>
          <cell r="R224"/>
          <cell r="T224">
            <v>3.1768133276000001</v>
          </cell>
        </row>
        <row r="225">
          <cell r="A225" t="str">
            <v>HA426</v>
          </cell>
          <cell r="B225" t="str">
            <v>AGP0238-G8</v>
          </cell>
          <cell r="C225"/>
          <cell r="D225" t="str">
            <v>MACROS</v>
          </cell>
          <cell r="E225" t="str">
            <v>Dune Asia T24</v>
          </cell>
          <cell r="F225" t="str">
            <v>Shark 5 "New"</v>
          </cell>
          <cell r="G225"/>
          <cell r="H225" t="str">
            <v>Dual texture</v>
          </cell>
          <cell r="I225" t="str">
            <v>60 x 32 x 10</v>
          </cell>
          <cell r="J225" t="str">
            <v>S</v>
          </cell>
          <cell r="K225">
            <v>1</v>
          </cell>
          <cell r="L225">
            <v>1.4855392000000003</v>
          </cell>
          <cell r="M225" t="str">
            <v>GRP</v>
          </cell>
          <cell r="N225" t="str">
            <v>Edge</v>
          </cell>
          <cell r="O225"/>
          <cell r="P225">
            <v>212.74856286937901</v>
          </cell>
          <cell r="Q225">
            <v>213</v>
          </cell>
          <cell r="R225"/>
          <cell r="T225">
            <v>3.2750494311040002</v>
          </cell>
        </row>
        <row r="226">
          <cell r="A226" t="str">
            <v>HA427</v>
          </cell>
          <cell r="B226" t="str">
            <v>AGP0239-G8</v>
          </cell>
          <cell r="C226"/>
          <cell r="D226" t="str">
            <v>MACROS</v>
          </cell>
          <cell r="E226" t="str">
            <v>Dune Asia T24</v>
          </cell>
          <cell r="F226" t="str">
            <v>Shark 6 "New"</v>
          </cell>
          <cell r="G226"/>
          <cell r="H226" t="str">
            <v>Dual texture</v>
          </cell>
          <cell r="I226" t="str">
            <v>46 x 25 x 8</v>
          </cell>
          <cell r="J226" t="str">
            <v>S</v>
          </cell>
          <cell r="K226">
            <v>1</v>
          </cell>
          <cell r="L226">
            <v>1.154528</v>
          </cell>
          <cell r="M226" t="str">
            <v>GRP</v>
          </cell>
          <cell r="N226" t="str">
            <v>Edge</v>
          </cell>
          <cell r="O226"/>
          <cell r="P226">
            <v>174.13166286937903</v>
          </cell>
          <cell r="Q226">
            <v>174</v>
          </cell>
          <cell r="R226"/>
          <cell r="T226">
            <v>2.5452955193599998</v>
          </cell>
        </row>
        <row r="227">
          <cell r="A227" t="str">
            <v>HA428</v>
          </cell>
          <cell r="B227" t="str">
            <v>AGP0240-G8</v>
          </cell>
          <cell r="C227"/>
          <cell r="D227" t="str">
            <v>MACROS</v>
          </cell>
          <cell r="E227" t="str">
            <v>Dune Asia T24</v>
          </cell>
          <cell r="F227" t="str">
            <v>Shark 7 "New"</v>
          </cell>
          <cell r="G227"/>
          <cell r="H227" t="str">
            <v>Dual texture</v>
          </cell>
          <cell r="I227" t="str">
            <v>47 x 26 x 8</v>
          </cell>
          <cell r="J227" t="str">
            <v>S</v>
          </cell>
          <cell r="K227">
            <v>1</v>
          </cell>
          <cell r="L227">
            <v>1.3009367999999999</v>
          </cell>
          <cell r="M227" t="str">
            <v>GRP</v>
          </cell>
          <cell r="N227" t="str">
            <v>Edge</v>
          </cell>
          <cell r="O227"/>
          <cell r="P227">
            <v>192.88844286937902</v>
          </cell>
          <cell r="Q227">
            <v>193</v>
          </cell>
          <cell r="R227"/>
          <cell r="T227">
            <v>2.8680712880159995</v>
          </cell>
        </row>
        <row r="228">
          <cell r="A228" t="str">
            <v>HA429</v>
          </cell>
          <cell r="B228" t="str">
            <v>AGP0241-G8</v>
          </cell>
          <cell r="C228"/>
          <cell r="D228" t="str">
            <v>MACROS</v>
          </cell>
          <cell r="E228" t="str">
            <v>Dune Asia T24</v>
          </cell>
          <cell r="F228" t="str">
            <v>Tiger 1 "New"</v>
          </cell>
          <cell r="G228"/>
          <cell r="H228" t="str">
            <v>Dual texture</v>
          </cell>
          <cell r="I228" t="str">
            <v>63 x 32 x 10</v>
          </cell>
          <cell r="J228" t="str">
            <v>M</v>
          </cell>
          <cell r="K228">
            <v>1</v>
          </cell>
          <cell r="L228">
            <v>1.5491952000000002</v>
          </cell>
          <cell r="M228" t="str">
            <v>GRP</v>
          </cell>
          <cell r="N228" t="str">
            <v>Pinch</v>
          </cell>
          <cell r="O228"/>
          <cell r="P228">
            <v>211.64522286937901</v>
          </cell>
          <cell r="Q228">
            <v>212</v>
          </cell>
          <cell r="R228"/>
          <cell r="T228">
            <v>3.4153867218240004</v>
          </cell>
        </row>
        <row r="229">
          <cell r="A229" t="str">
            <v>HA430</v>
          </cell>
          <cell r="B229" t="str">
            <v>AGP0242-G8</v>
          </cell>
          <cell r="C229"/>
          <cell r="D229" t="str">
            <v>MACROS</v>
          </cell>
          <cell r="E229" t="str">
            <v>Dune Asia T24</v>
          </cell>
          <cell r="F229" t="str">
            <v>Tiger 2 "New"</v>
          </cell>
          <cell r="G229"/>
          <cell r="H229" t="str">
            <v>Dual texture</v>
          </cell>
          <cell r="I229" t="str">
            <v>60 x 27 x 18</v>
          </cell>
          <cell r="J229" t="str">
            <v>M</v>
          </cell>
          <cell r="K229">
            <v>1</v>
          </cell>
          <cell r="L229">
            <v>1.7337976000000002</v>
          </cell>
          <cell r="M229" t="str">
            <v>GRP</v>
          </cell>
          <cell r="N229" t="str">
            <v>Pinch</v>
          </cell>
          <cell r="O229"/>
          <cell r="P229">
            <v>211.64522286937901</v>
          </cell>
          <cell r="Q229">
            <v>212</v>
          </cell>
          <cell r="R229"/>
          <cell r="T229">
            <v>3.8223648649120001</v>
          </cell>
        </row>
        <row r="230">
          <cell r="A230" t="str">
            <v>HA431</v>
          </cell>
          <cell r="B230" t="str">
            <v>AGP0243-G8</v>
          </cell>
          <cell r="C230"/>
          <cell r="D230" t="str">
            <v>MACROS</v>
          </cell>
          <cell r="E230" t="str">
            <v>Dune Asia T24</v>
          </cell>
          <cell r="F230" t="str">
            <v>Tiger 3 "New"</v>
          </cell>
          <cell r="G230"/>
          <cell r="H230" t="str">
            <v>Dual texture</v>
          </cell>
          <cell r="I230" t="str">
            <v>53 x 25 x 9,5</v>
          </cell>
          <cell r="J230" t="str">
            <v>S</v>
          </cell>
          <cell r="K230">
            <v>1</v>
          </cell>
          <cell r="L230">
            <v>1.2563776</v>
          </cell>
          <cell r="M230" t="str">
            <v>GRP</v>
          </cell>
          <cell r="N230" t="str">
            <v>Pinch</v>
          </cell>
          <cell r="O230"/>
          <cell r="P230">
            <v>193.99178286937899</v>
          </cell>
          <cell r="Q230">
            <v>194</v>
          </cell>
          <cell r="R230"/>
          <cell r="T230">
            <v>2.7698351845119995</v>
          </cell>
        </row>
        <row r="231">
          <cell r="A231" t="str">
            <v>HA432</v>
          </cell>
          <cell r="B231" t="str">
            <v>AGP0244-G8</v>
          </cell>
          <cell r="C231"/>
          <cell r="D231" t="str">
            <v>MACROS</v>
          </cell>
          <cell r="E231" t="str">
            <v>Dune Asia T24</v>
          </cell>
          <cell r="F231" t="str">
            <v>Tiger 4 "New"</v>
          </cell>
          <cell r="G231"/>
          <cell r="H231" t="str">
            <v>Dual texture</v>
          </cell>
          <cell r="I231" t="str">
            <v>51,5 x 22 x 7</v>
          </cell>
          <cell r="J231" t="str">
            <v>XS</v>
          </cell>
          <cell r="K231">
            <v>1</v>
          </cell>
          <cell r="L231">
            <v>1.154528</v>
          </cell>
          <cell r="M231" t="str">
            <v>GRP</v>
          </cell>
          <cell r="N231" t="str">
            <v>Pinch</v>
          </cell>
          <cell r="O231"/>
          <cell r="P231">
            <v>190.68176286937901</v>
          </cell>
          <cell r="Q231">
            <v>191</v>
          </cell>
          <cell r="R231"/>
          <cell r="T231">
            <v>2.5452955193599998</v>
          </cell>
        </row>
        <row r="232">
          <cell r="A232" t="str">
            <v>HA433</v>
          </cell>
          <cell r="B232" t="str">
            <v>AGP0245-G8</v>
          </cell>
          <cell r="C232"/>
          <cell r="D232" t="str">
            <v>MACROS</v>
          </cell>
          <cell r="E232" t="str">
            <v>Dune Asia T24</v>
          </cell>
          <cell r="F232" t="str">
            <v>Tiger 5 "New"</v>
          </cell>
          <cell r="G232"/>
          <cell r="H232" t="str">
            <v>Dual texture</v>
          </cell>
          <cell r="I232" t="str">
            <v>55 x 22 x 9</v>
          </cell>
          <cell r="J232" t="str">
            <v>S</v>
          </cell>
          <cell r="K232">
            <v>1</v>
          </cell>
          <cell r="L232">
            <v>1.1354312</v>
          </cell>
          <cell r="M232" t="str">
            <v>GRP</v>
          </cell>
          <cell r="N232" t="str">
            <v>Pinch</v>
          </cell>
          <cell r="O232"/>
          <cell r="P232">
            <v>190.68176286937901</v>
          </cell>
          <cell r="Q232">
            <v>191</v>
          </cell>
          <cell r="R232"/>
          <cell r="T232">
            <v>2.5031943321439996</v>
          </cell>
        </row>
        <row r="233">
          <cell r="A233" t="str">
            <v>HA434</v>
          </cell>
          <cell r="B233" t="str">
            <v>AGP0246-G8</v>
          </cell>
          <cell r="C233"/>
          <cell r="D233" t="str">
            <v>MACROS</v>
          </cell>
          <cell r="E233" t="str">
            <v>Dune Asia T24</v>
          </cell>
          <cell r="F233" t="str">
            <v>Fenix 1 "New"</v>
          </cell>
          <cell r="G233"/>
          <cell r="H233" t="str">
            <v>Dual texture</v>
          </cell>
          <cell r="I233" t="str">
            <v>82,5 x 38 x 8</v>
          </cell>
          <cell r="J233" t="str">
            <v>M</v>
          </cell>
          <cell r="K233">
            <v>1</v>
          </cell>
          <cell r="L233">
            <v>2.1030024000000003</v>
          </cell>
          <cell r="M233" t="str">
            <v>GRP</v>
          </cell>
          <cell r="N233" t="str">
            <v>Edge</v>
          </cell>
          <cell r="O233"/>
          <cell r="P233">
            <v>211.64522286937901</v>
          </cell>
          <cell r="Q233">
            <v>212</v>
          </cell>
          <cell r="R233"/>
          <cell r="T233">
            <v>4.6363211510880005</v>
          </cell>
        </row>
        <row r="234">
          <cell r="A234" t="str">
            <v>HA435</v>
          </cell>
          <cell r="B234" t="str">
            <v>AGP0247-G8</v>
          </cell>
          <cell r="C234"/>
          <cell r="D234" t="str">
            <v>MACROS</v>
          </cell>
          <cell r="E234" t="str">
            <v>Dune Asia T24</v>
          </cell>
          <cell r="F234" t="str">
            <v>Fenix 2 "New"</v>
          </cell>
          <cell r="G234"/>
          <cell r="H234" t="str">
            <v>Dual texture</v>
          </cell>
          <cell r="I234" t="str">
            <v>78 x 34 x 7</v>
          </cell>
          <cell r="J234" t="str">
            <v>S</v>
          </cell>
          <cell r="K234">
            <v>1</v>
          </cell>
          <cell r="L234">
            <v>1.8547440000000002</v>
          </cell>
          <cell r="M234" t="str">
            <v>GRP</v>
          </cell>
          <cell r="N234" t="str">
            <v>Edge</v>
          </cell>
          <cell r="O234"/>
          <cell r="P234">
            <v>212.74856286937901</v>
          </cell>
          <cell r="Q234">
            <v>213</v>
          </cell>
          <cell r="R234"/>
          <cell r="T234">
            <v>4.0890057172800001</v>
          </cell>
        </row>
        <row r="235">
          <cell r="A235" t="str">
            <v>HA436</v>
          </cell>
          <cell r="B235" t="str">
            <v>AGP0248-G8</v>
          </cell>
          <cell r="C235"/>
          <cell r="D235" t="str">
            <v>MACROS</v>
          </cell>
          <cell r="E235" t="str">
            <v>Dune Asia T24</v>
          </cell>
          <cell r="F235" t="str">
            <v>Fenix 3 "New"</v>
          </cell>
          <cell r="G235"/>
          <cell r="H235" t="str">
            <v>Dual texture</v>
          </cell>
          <cell r="I235" t="str">
            <v>59 x 28 x 7</v>
          </cell>
          <cell r="J235" t="str">
            <v>S</v>
          </cell>
          <cell r="K235">
            <v>1</v>
          </cell>
          <cell r="L235">
            <v>1.4027864000000003</v>
          </cell>
          <cell r="M235" t="str">
            <v>GRP</v>
          </cell>
          <cell r="N235" t="str">
            <v>Edge</v>
          </cell>
          <cell r="O235"/>
          <cell r="P235">
            <v>206.128522869379</v>
          </cell>
          <cell r="Q235">
            <v>206</v>
          </cell>
          <cell r="R235"/>
          <cell r="T235">
            <v>3.0926109531680006</v>
          </cell>
        </row>
        <row r="236">
          <cell r="A236" t="str">
            <v>HA437</v>
          </cell>
          <cell r="B236" t="str">
            <v>AGP0249-G8</v>
          </cell>
          <cell r="C236"/>
          <cell r="D236" t="str">
            <v>MACROS</v>
          </cell>
          <cell r="E236" t="str">
            <v>Dune Asia T24</v>
          </cell>
          <cell r="F236" t="str">
            <v>Fenix 4 "New"</v>
          </cell>
          <cell r="G236"/>
          <cell r="H236" t="str">
            <v>Dual texture</v>
          </cell>
          <cell r="I236" t="str">
            <v>56 x 30 x 6,5</v>
          </cell>
          <cell r="J236" t="str">
            <v>S</v>
          </cell>
          <cell r="K236">
            <v>1</v>
          </cell>
          <cell r="L236">
            <v>1.3582272000000002</v>
          </cell>
          <cell r="M236" t="str">
            <v>GRP</v>
          </cell>
          <cell r="N236" t="str">
            <v>Edge</v>
          </cell>
          <cell r="O236"/>
          <cell r="P236">
            <v>193.99178286937899</v>
          </cell>
          <cell r="Q236">
            <v>194</v>
          </cell>
          <cell r="R236"/>
          <cell r="T236">
            <v>2.9943748496640001</v>
          </cell>
        </row>
        <row r="237">
          <cell r="A237" t="str">
            <v>HA438</v>
          </cell>
          <cell r="B237" t="str">
            <v>AGP0250-G8</v>
          </cell>
          <cell r="C237"/>
          <cell r="D237" t="str">
            <v>MACROS</v>
          </cell>
          <cell r="E237" t="str">
            <v>Dune Asia T24</v>
          </cell>
          <cell r="F237" t="str">
            <v>Fenix 5 "New"</v>
          </cell>
          <cell r="G237"/>
          <cell r="H237" t="str">
            <v>Dual texture</v>
          </cell>
          <cell r="I237" t="str">
            <v>47 x 28 x 8</v>
          </cell>
          <cell r="J237" t="str">
            <v>S</v>
          </cell>
          <cell r="K237">
            <v>1</v>
          </cell>
          <cell r="L237">
            <v>1.154528</v>
          </cell>
          <cell r="M237" t="str">
            <v>GRP</v>
          </cell>
          <cell r="N237" t="str">
            <v>Edge</v>
          </cell>
          <cell r="O237"/>
          <cell r="P237">
            <v>175.235002869379</v>
          </cell>
          <cell r="Q237">
            <v>175</v>
          </cell>
          <cell r="R237"/>
          <cell r="T237">
            <v>2.5452955193599998</v>
          </cell>
        </row>
        <row r="238">
          <cell r="A238" t="str">
            <v>HA439</v>
          </cell>
          <cell r="B238" t="str">
            <v>AGP0251-G8</v>
          </cell>
          <cell r="C238"/>
          <cell r="D238" t="str">
            <v>MACROS</v>
          </cell>
          <cell r="E238" t="str">
            <v>Dune Asia T24</v>
          </cell>
          <cell r="F238" t="str">
            <v>Jaguar 1 "New"</v>
          </cell>
          <cell r="G238"/>
          <cell r="H238" t="str">
            <v>Dual texture</v>
          </cell>
          <cell r="I238" t="str">
            <v>52 x 22 x 6,5</v>
          </cell>
          <cell r="J238" t="str">
            <v>XS</v>
          </cell>
          <cell r="K238">
            <v>1</v>
          </cell>
          <cell r="L238">
            <v>1.0908720000000001</v>
          </cell>
          <cell r="M238" t="str">
            <v>GRP</v>
          </cell>
          <cell r="N238" t="str">
            <v>Pinch</v>
          </cell>
          <cell r="O238"/>
          <cell r="P238">
            <v>174.13166286937903</v>
          </cell>
          <cell r="Q238">
            <v>174</v>
          </cell>
          <cell r="R238"/>
          <cell r="T238">
            <v>2.40495822864</v>
          </cell>
        </row>
        <row r="239">
          <cell r="A239" t="str">
            <v>HA440</v>
          </cell>
          <cell r="B239" t="str">
            <v>AGP0252-G8</v>
          </cell>
          <cell r="C239"/>
          <cell r="D239" t="str">
            <v>MACROS</v>
          </cell>
          <cell r="E239" t="str">
            <v>Dune Asia T24</v>
          </cell>
          <cell r="F239" t="str">
            <v>Jaguar 2 "New"</v>
          </cell>
          <cell r="G239"/>
          <cell r="H239" t="str">
            <v>Dual texture</v>
          </cell>
          <cell r="I239" t="str">
            <v>54 x 17 x 13</v>
          </cell>
          <cell r="J239" t="str">
            <v>S</v>
          </cell>
          <cell r="K239">
            <v>1</v>
          </cell>
          <cell r="L239">
            <v>1.154528</v>
          </cell>
          <cell r="M239" t="str">
            <v>GRP</v>
          </cell>
          <cell r="N239" t="str">
            <v>Pinch</v>
          </cell>
          <cell r="O239"/>
          <cell r="P239">
            <v>191.78510286937899</v>
          </cell>
          <cell r="Q239">
            <v>192</v>
          </cell>
          <cell r="R239"/>
          <cell r="T239">
            <v>2.5452955193599998</v>
          </cell>
        </row>
        <row r="240">
          <cell r="A240" t="str">
            <v>HA441</v>
          </cell>
          <cell r="B240" t="str">
            <v>AGP0253-G8</v>
          </cell>
          <cell r="C240"/>
          <cell r="D240" t="str">
            <v>MACROS</v>
          </cell>
          <cell r="E240" t="str">
            <v>Dune Asia T24</v>
          </cell>
          <cell r="F240" t="str">
            <v>Jaguar 3 "New"</v>
          </cell>
          <cell r="G240"/>
          <cell r="H240" t="str">
            <v>Dual texture</v>
          </cell>
          <cell r="I240" t="str">
            <v>47 x 23 x 9</v>
          </cell>
          <cell r="J240" t="str">
            <v>S</v>
          </cell>
          <cell r="K240">
            <v>1</v>
          </cell>
          <cell r="L240">
            <v>0.94446319999999995</v>
          </cell>
          <cell r="M240" t="str">
            <v>GRP</v>
          </cell>
          <cell r="N240" t="str">
            <v>Pinch</v>
          </cell>
          <cell r="O240"/>
          <cell r="P240">
            <v>175.235002869379</v>
          </cell>
          <cell r="Q240">
            <v>175</v>
          </cell>
          <cell r="R240"/>
          <cell r="T240">
            <v>2.0821824599839998</v>
          </cell>
        </row>
        <row r="241">
          <cell r="A241" t="str">
            <v>HA442</v>
          </cell>
          <cell r="B241" t="str">
            <v>AGP0254-G8</v>
          </cell>
          <cell r="C241"/>
          <cell r="D241" t="str">
            <v>MACROS</v>
          </cell>
          <cell r="E241" t="str">
            <v>Dune Asia T24</v>
          </cell>
          <cell r="F241" t="str">
            <v>Jaguar 4 "New"</v>
          </cell>
          <cell r="G241"/>
          <cell r="H241" t="str">
            <v>Dual texture</v>
          </cell>
          <cell r="I241" t="str">
            <v>42 x 20 x 12,5</v>
          </cell>
          <cell r="J241" t="str">
            <v>S</v>
          </cell>
          <cell r="K241">
            <v>1</v>
          </cell>
          <cell r="L241">
            <v>0.98902239999999997</v>
          </cell>
          <cell r="M241" t="str">
            <v>GRP</v>
          </cell>
          <cell r="N241" t="str">
            <v>Pinch</v>
          </cell>
          <cell r="O241"/>
          <cell r="P241">
            <v>174.13166286937903</v>
          </cell>
          <cell r="Q241">
            <v>174</v>
          </cell>
          <cell r="R241"/>
          <cell r="T241">
            <v>2.1804185634879998</v>
          </cell>
        </row>
        <row r="242">
          <cell r="A242" t="str">
            <v>HA443</v>
          </cell>
          <cell r="B242" t="str">
            <v>AGP0255-G8</v>
          </cell>
          <cell r="C242"/>
          <cell r="D242" t="str">
            <v>MACROS</v>
          </cell>
          <cell r="E242" t="str">
            <v>Dune Asia T24</v>
          </cell>
          <cell r="F242" t="str">
            <v>Jaguar 5 "New"</v>
          </cell>
          <cell r="G242"/>
          <cell r="H242" t="str">
            <v>Dual texture</v>
          </cell>
          <cell r="I242" t="str">
            <v>54 x 19 x 10</v>
          </cell>
          <cell r="J242" t="str">
            <v>S</v>
          </cell>
          <cell r="K242">
            <v>1</v>
          </cell>
          <cell r="L242">
            <v>1.0908720000000001</v>
          </cell>
          <cell r="M242" t="str">
            <v>GRP</v>
          </cell>
          <cell r="N242" t="str">
            <v>Pinch</v>
          </cell>
          <cell r="O242"/>
          <cell r="P242">
            <v>171.92498286937905</v>
          </cell>
          <cell r="Q242">
            <v>172</v>
          </cell>
          <cell r="R242"/>
          <cell r="T242">
            <v>2.40495822864</v>
          </cell>
        </row>
        <row r="243">
          <cell r="A243" t="str">
            <v>HA444</v>
          </cell>
          <cell r="B243" t="str">
            <v>AGP0256-G8</v>
          </cell>
          <cell r="C243"/>
          <cell r="D243" t="str">
            <v>MACROS</v>
          </cell>
          <cell r="E243" t="str">
            <v>Dune Asia T24</v>
          </cell>
          <cell r="F243" t="str">
            <v>Jaguar 6 "New"</v>
          </cell>
          <cell r="G243"/>
          <cell r="H243" t="str">
            <v>Dual texture</v>
          </cell>
          <cell r="I243" t="str">
            <v>42,5 x 17 x 8</v>
          </cell>
          <cell r="J243" t="str">
            <v>XS</v>
          </cell>
          <cell r="K243">
            <v>1</v>
          </cell>
          <cell r="L243">
            <v>0.86171039999999999</v>
          </cell>
          <cell r="M243" t="str">
            <v>GRP</v>
          </cell>
          <cell r="N243" t="str">
            <v>Pinch</v>
          </cell>
          <cell r="O243"/>
          <cell r="P243">
            <v>169.71830286937902</v>
          </cell>
          <cell r="Q243">
            <v>170</v>
          </cell>
          <cell r="R243"/>
          <cell r="T243">
            <v>1.8997439820479998</v>
          </cell>
        </row>
        <row r="244">
          <cell r="A244" t="str">
            <v>HA445</v>
          </cell>
          <cell r="B244" t="str">
            <v>AGP0257-G8</v>
          </cell>
          <cell r="C244"/>
          <cell r="D244" t="str">
            <v>MACROS</v>
          </cell>
          <cell r="E244" t="str">
            <v>Dune Asia T24</v>
          </cell>
          <cell r="F244" t="str">
            <v>Predator 1 "New"</v>
          </cell>
          <cell r="G244"/>
          <cell r="H244" t="str">
            <v>Dual texture</v>
          </cell>
          <cell r="I244" t="str">
            <v>62 x 26 x 5,5</v>
          </cell>
          <cell r="J244" t="str">
            <v>S</v>
          </cell>
          <cell r="K244">
            <v>1</v>
          </cell>
          <cell r="L244">
            <v>1.3200335999999999</v>
          </cell>
          <cell r="M244" t="str">
            <v>GRP</v>
          </cell>
          <cell r="N244" t="str">
            <v>Edge</v>
          </cell>
          <cell r="O244"/>
          <cell r="P244">
            <v>193.99178286937899</v>
          </cell>
          <cell r="Q244">
            <v>194</v>
          </cell>
          <cell r="R244"/>
          <cell r="T244">
            <v>2.9101724752319997</v>
          </cell>
        </row>
        <row r="245">
          <cell r="A245" t="str">
            <v>HA446</v>
          </cell>
          <cell r="B245" t="str">
            <v>AGP0258-G8</v>
          </cell>
          <cell r="C245"/>
          <cell r="D245" t="str">
            <v>MACROS</v>
          </cell>
          <cell r="E245" t="str">
            <v>Dune Asia T24</v>
          </cell>
          <cell r="F245" t="str">
            <v>Predator 2 "New"</v>
          </cell>
          <cell r="G245"/>
          <cell r="H245" t="str">
            <v>Dual texture</v>
          </cell>
          <cell r="I245" t="str">
            <v>55 x 25,5 x 6,5</v>
          </cell>
          <cell r="J245" t="str">
            <v>S</v>
          </cell>
          <cell r="K245">
            <v>1</v>
          </cell>
          <cell r="L245">
            <v>1.154528</v>
          </cell>
          <cell r="M245" t="str">
            <v>GRP</v>
          </cell>
          <cell r="N245" t="str">
            <v>Edge</v>
          </cell>
          <cell r="O245"/>
          <cell r="P245">
            <v>175.235002869379</v>
          </cell>
          <cell r="Q245">
            <v>175</v>
          </cell>
          <cell r="R245"/>
        </row>
        <row r="246">
          <cell r="A246" t="str">
            <v>HA447</v>
          </cell>
          <cell r="B246"/>
          <cell r="C246"/>
          <cell r="D246" t="str">
            <v>MACROS</v>
          </cell>
          <cell r="E246" t="str">
            <v>Dune Asia T24</v>
          </cell>
          <cell r="F246" t="str">
            <v>Fenix 1</v>
          </cell>
          <cell r="G246"/>
          <cell r="H246" t="str">
            <v>Full friction</v>
          </cell>
          <cell r="I246"/>
          <cell r="J246" t="str">
            <v>M</v>
          </cell>
          <cell r="K246">
            <v>1</v>
          </cell>
          <cell r="L246"/>
          <cell r="M246" t="str">
            <v>ABS</v>
          </cell>
          <cell r="N246" t="str">
            <v>Edge</v>
          </cell>
          <cell r="O246"/>
          <cell r="P246">
            <v>371.22300000000001</v>
          </cell>
          <cell r="Q246">
            <v>371</v>
          </cell>
          <cell r="R246"/>
        </row>
        <row r="247">
          <cell r="A247" t="str">
            <v>HA448</v>
          </cell>
          <cell r="B247"/>
          <cell r="C247"/>
          <cell r="D247" t="str">
            <v>MACROS</v>
          </cell>
          <cell r="E247" t="str">
            <v>Dune Asia T24</v>
          </cell>
          <cell r="F247" t="str">
            <v>Fenix 1</v>
          </cell>
          <cell r="G247"/>
          <cell r="H247" t="str">
            <v>Dual texture</v>
          </cell>
          <cell r="I247"/>
          <cell r="J247" t="str">
            <v>M</v>
          </cell>
          <cell r="K247">
            <v>1</v>
          </cell>
          <cell r="L247"/>
          <cell r="M247" t="str">
            <v>ABS</v>
          </cell>
          <cell r="N247" t="str">
            <v>Edge</v>
          </cell>
          <cell r="O247"/>
          <cell r="P247">
            <v>412.47</v>
          </cell>
          <cell r="Q247">
            <v>412</v>
          </cell>
          <cell r="R247"/>
        </row>
        <row r="248">
          <cell r="A248" t="str">
            <v>HA449</v>
          </cell>
          <cell r="B248"/>
          <cell r="C248"/>
          <cell r="D248" t="str">
            <v>MACROS</v>
          </cell>
          <cell r="E248" t="str">
            <v>Dune Asia T24</v>
          </cell>
          <cell r="F248" t="str">
            <v>Fenix 1</v>
          </cell>
          <cell r="G248"/>
          <cell r="H248" t="str">
            <v>Clear</v>
          </cell>
          <cell r="I248"/>
          <cell r="J248" t="str">
            <v>M</v>
          </cell>
          <cell r="K248">
            <v>1</v>
          </cell>
          <cell r="L248"/>
          <cell r="M248" t="str">
            <v>ABS</v>
          </cell>
          <cell r="N248" t="str">
            <v>Edge</v>
          </cell>
          <cell r="O248"/>
          <cell r="P248">
            <v>515.58750000000009</v>
          </cell>
          <cell r="Q248">
            <v>516</v>
          </cell>
          <cell r="R248"/>
        </row>
        <row r="249">
          <cell r="A249" t="str">
            <v>HA450</v>
          </cell>
          <cell r="B249"/>
          <cell r="C249"/>
          <cell r="D249" t="str">
            <v>MACROS</v>
          </cell>
          <cell r="E249" t="str">
            <v>Dune Asia T24</v>
          </cell>
          <cell r="F249" t="str">
            <v>Fenix 1</v>
          </cell>
          <cell r="G249"/>
          <cell r="H249" t="str">
            <v>No text</v>
          </cell>
          <cell r="I249"/>
          <cell r="J249" t="str">
            <v>M</v>
          </cell>
          <cell r="K249">
            <v>1</v>
          </cell>
          <cell r="L249"/>
          <cell r="M249" t="str">
            <v>ABS</v>
          </cell>
          <cell r="N249" t="str">
            <v>Edge</v>
          </cell>
          <cell r="O249"/>
          <cell r="P249">
            <v>268.10550000000001</v>
          </cell>
          <cell r="Q249">
            <v>268</v>
          </cell>
          <cell r="R249"/>
        </row>
        <row r="250">
          <cell r="A250" t="str">
            <v>HA451</v>
          </cell>
          <cell r="B250"/>
          <cell r="C250"/>
          <cell r="D250" t="str">
            <v>MACROS</v>
          </cell>
          <cell r="E250" t="str">
            <v>Dune Asia T24</v>
          </cell>
          <cell r="F250" t="str">
            <v>Fenix 1</v>
          </cell>
          <cell r="G250"/>
          <cell r="H250" t="str">
            <v>9,5 mm</v>
          </cell>
          <cell r="I250"/>
          <cell r="J250" t="str">
            <v>M</v>
          </cell>
          <cell r="K250">
            <v>1</v>
          </cell>
          <cell r="L250"/>
          <cell r="M250" t="str">
            <v>ABS</v>
          </cell>
          <cell r="N250" t="str">
            <v>Edge</v>
          </cell>
          <cell r="O250"/>
          <cell r="P250">
            <v>494.964</v>
          </cell>
          <cell r="Q250">
            <v>495</v>
          </cell>
          <cell r="R250"/>
        </row>
        <row r="251">
          <cell r="A251" t="str">
            <v>HA452</v>
          </cell>
          <cell r="B251"/>
          <cell r="C251"/>
          <cell r="D251" t="str">
            <v>MACROS</v>
          </cell>
          <cell r="E251" t="str">
            <v>Dune Asia T24</v>
          </cell>
          <cell r="F251" t="str">
            <v>Fenix 2</v>
          </cell>
          <cell r="G251"/>
          <cell r="H251" t="str">
            <v>Full friction</v>
          </cell>
          <cell r="I251"/>
          <cell r="J251" t="str">
            <v>M</v>
          </cell>
          <cell r="K251">
            <v>1</v>
          </cell>
          <cell r="L251"/>
          <cell r="M251" t="str">
            <v>ABS</v>
          </cell>
          <cell r="N251" t="str">
            <v>Edge</v>
          </cell>
          <cell r="O251"/>
          <cell r="P251">
            <v>348.73200000000003</v>
          </cell>
          <cell r="Q251">
            <v>349</v>
          </cell>
          <cell r="R251"/>
        </row>
        <row r="252">
          <cell r="A252" t="str">
            <v>HA453</v>
          </cell>
          <cell r="B252"/>
          <cell r="C252"/>
          <cell r="D252" t="str">
            <v>MACROS</v>
          </cell>
          <cell r="E252" t="str">
            <v>Dune Asia T24</v>
          </cell>
          <cell r="F252" t="str">
            <v>Fenix 2</v>
          </cell>
          <cell r="G252"/>
          <cell r="H252" t="str">
            <v>Dual texture</v>
          </cell>
          <cell r="I252"/>
          <cell r="J252" t="str">
            <v>M</v>
          </cell>
          <cell r="K252">
            <v>1</v>
          </cell>
          <cell r="L252"/>
          <cell r="M252" t="str">
            <v>ABS</v>
          </cell>
          <cell r="N252" t="str">
            <v>Edge</v>
          </cell>
          <cell r="O252"/>
          <cell r="P252">
            <v>387.48</v>
          </cell>
          <cell r="Q252">
            <v>387</v>
          </cell>
          <cell r="R252"/>
        </row>
        <row r="253">
          <cell r="A253" t="str">
            <v>HA454</v>
          </cell>
          <cell r="B253"/>
          <cell r="C253"/>
          <cell r="D253" t="str">
            <v>MACROS</v>
          </cell>
          <cell r="E253" t="str">
            <v>Dune Asia T24</v>
          </cell>
          <cell r="F253" t="str">
            <v>Fenix 2</v>
          </cell>
          <cell r="G253"/>
          <cell r="H253" t="str">
            <v>Clear</v>
          </cell>
          <cell r="I253"/>
          <cell r="J253" t="str">
            <v>M</v>
          </cell>
          <cell r="K253">
            <v>1</v>
          </cell>
          <cell r="L253"/>
          <cell r="M253" t="str">
            <v>ABS</v>
          </cell>
          <cell r="N253" t="str">
            <v>Edge</v>
          </cell>
          <cell r="O253"/>
          <cell r="P253">
            <v>484.35</v>
          </cell>
          <cell r="Q253">
            <v>484</v>
          </cell>
          <cell r="R253"/>
        </row>
        <row r="254">
          <cell r="A254" t="str">
            <v>HA455</v>
          </cell>
          <cell r="B254"/>
          <cell r="C254"/>
          <cell r="D254" t="str">
            <v>MACROS</v>
          </cell>
          <cell r="E254" t="str">
            <v>Dune Asia T24</v>
          </cell>
          <cell r="F254" t="str">
            <v>Fenix 2</v>
          </cell>
          <cell r="G254"/>
          <cell r="H254" t="str">
            <v>No text</v>
          </cell>
          <cell r="I254"/>
          <cell r="J254" t="str">
            <v>M</v>
          </cell>
          <cell r="K254">
            <v>1</v>
          </cell>
          <cell r="L254"/>
          <cell r="M254" t="str">
            <v>ABS</v>
          </cell>
          <cell r="N254" t="str">
            <v>Edge</v>
          </cell>
          <cell r="O254"/>
          <cell r="P254">
            <v>251.86200000000002</v>
          </cell>
          <cell r="Q254">
            <v>252</v>
          </cell>
          <cell r="R254"/>
        </row>
        <row r="255">
          <cell r="A255" t="str">
            <v>HA456</v>
          </cell>
          <cell r="B255"/>
          <cell r="C255"/>
          <cell r="D255" t="str">
            <v>MACROS</v>
          </cell>
          <cell r="E255" t="str">
            <v>Dune Asia T24</v>
          </cell>
          <cell r="F255" t="str">
            <v>Fenix 2</v>
          </cell>
          <cell r="G255"/>
          <cell r="H255" t="str">
            <v>9,5 mm</v>
          </cell>
          <cell r="I255"/>
          <cell r="J255" t="str">
            <v>M</v>
          </cell>
          <cell r="K255">
            <v>1</v>
          </cell>
          <cell r="L255"/>
          <cell r="M255" t="str">
            <v>ABS</v>
          </cell>
          <cell r="N255" t="str">
            <v>Edge</v>
          </cell>
          <cell r="O255"/>
          <cell r="P255">
            <v>464.976</v>
          </cell>
          <cell r="Q255">
            <v>465</v>
          </cell>
          <cell r="R255"/>
        </row>
        <row r="256">
          <cell r="A256" t="str">
            <v>HA457</v>
          </cell>
          <cell r="B256"/>
          <cell r="C256"/>
          <cell r="D256" t="str">
            <v>MACROS</v>
          </cell>
          <cell r="E256" t="str">
            <v>Dune Asia T24</v>
          </cell>
          <cell r="F256" t="str">
            <v>Fenix 3</v>
          </cell>
          <cell r="G256"/>
          <cell r="H256" t="str">
            <v>Full friction</v>
          </cell>
          <cell r="I256"/>
          <cell r="J256" t="str">
            <v>M</v>
          </cell>
          <cell r="K256">
            <v>1</v>
          </cell>
          <cell r="L256"/>
          <cell r="M256" t="str">
            <v>ABS</v>
          </cell>
          <cell r="N256" t="str">
            <v>Edge</v>
          </cell>
          <cell r="O256"/>
          <cell r="P256">
            <v>274.90499999999997</v>
          </cell>
          <cell r="Q256">
            <v>275</v>
          </cell>
          <cell r="R256"/>
        </row>
        <row r="257">
          <cell r="A257" t="str">
            <v>HA458</v>
          </cell>
          <cell r="B257"/>
          <cell r="C257"/>
          <cell r="D257" t="str">
            <v>MACROS</v>
          </cell>
          <cell r="E257" t="str">
            <v>Dune Asia T24</v>
          </cell>
          <cell r="F257" t="str">
            <v>Fenix 3</v>
          </cell>
          <cell r="G257"/>
          <cell r="H257" t="str">
            <v>Dual texture</v>
          </cell>
          <cell r="I257"/>
          <cell r="J257" t="str">
            <v>M</v>
          </cell>
          <cell r="K257">
            <v>1</v>
          </cell>
          <cell r="L257"/>
          <cell r="M257" t="str">
            <v>ABS</v>
          </cell>
          <cell r="N257" t="str">
            <v>Edge</v>
          </cell>
          <cell r="O257"/>
          <cell r="P257">
            <v>305.45</v>
          </cell>
          <cell r="Q257">
            <v>305</v>
          </cell>
          <cell r="R257"/>
        </row>
        <row r="258">
          <cell r="A258" t="str">
            <v>HA459</v>
          </cell>
          <cell r="B258"/>
          <cell r="C258"/>
          <cell r="D258" t="str">
            <v>MACROS</v>
          </cell>
          <cell r="E258" t="str">
            <v>Dune Asia T24</v>
          </cell>
          <cell r="F258" t="str">
            <v>Fenix 3</v>
          </cell>
          <cell r="G258"/>
          <cell r="H258" t="str">
            <v>Clear</v>
          </cell>
          <cell r="I258"/>
          <cell r="J258" t="str">
            <v>M</v>
          </cell>
          <cell r="K258">
            <v>1</v>
          </cell>
          <cell r="L258"/>
          <cell r="M258" t="str">
            <v>ABS</v>
          </cell>
          <cell r="N258" t="str">
            <v>Edge</v>
          </cell>
          <cell r="O258"/>
          <cell r="P258">
            <v>381.8125</v>
          </cell>
          <cell r="Q258">
            <v>382</v>
          </cell>
          <cell r="R258"/>
        </row>
        <row r="259">
          <cell r="A259" t="str">
            <v>HA460</v>
          </cell>
          <cell r="B259"/>
          <cell r="C259"/>
          <cell r="D259" t="str">
            <v>MACROS</v>
          </cell>
          <cell r="E259" t="str">
            <v>Dune Asia T24</v>
          </cell>
          <cell r="F259" t="str">
            <v>Fenix 3</v>
          </cell>
          <cell r="G259"/>
          <cell r="H259" t="str">
            <v>No text</v>
          </cell>
          <cell r="I259"/>
          <cell r="J259" t="str">
            <v>M</v>
          </cell>
          <cell r="K259">
            <v>1</v>
          </cell>
          <cell r="L259"/>
          <cell r="M259" t="str">
            <v>ABS</v>
          </cell>
          <cell r="N259" t="str">
            <v>Edge</v>
          </cell>
          <cell r="O259"/>
          <cell r="P259">
            <v>198.54249999999999</v>
          </cell>
          <cell r="Q259">
            <v>199</v>
          </cell>
          <cell r="R259"/>
        </row>
        <row r="260">
          <cell r="A260" t="str">
            <v>HA461</v>
          </cell>
          <cell r="B260"/>
          <cell r="C260"/>
          <cell r="D260" t="str">
            <v>MACROS</v>
          </cell>
          <cell r="E260" t="str">
            <v>Dune Asia T24</v>
          </cell>
          <cell r="F260" t="str">
            <v>Fenix 3</v>
          </cell>
          <cell r="G260"/>
          <cell r="H260" t="str">
            <v>9,5 mm</v>
          </cell>
          <cell r="I260"/>
          <cell r="J260" t="str">
            <v>M</v>
          </cell>
          <cell r="K260">
            <v>1</v>
          </cell>
          <cell r="L260"/>
          <cell r="M260" t="str">
            <v>ABS</v>
          </cell>
          <cell r="N260" t="str">
            <v>Edge</v>
          </cell>
          <cell r="O260"/>
          <cell r="P260">
            <v>366.53999999999996</v>
          </cell>
          <cell r="Q260">
            <v>367</v>
          </cell>
          <cell r="R260"/>
          <cell r="S260"/>
          <cell r="T260"/>
        </row>
        <row r="261">
          <cell r="A261" t="str">
            <v>HA462</v>
          </cell>
          <cell r="B261"/>
          <cell r="C261"/>
          <cell r="D261" t="str">
            <v>MACROS</v>
          </cell>
          <cell r="E261" t="str">
            <v>Dune Asia T24</v>
          </cell>
          <cell r="F261" t="str">
            <v>Fenix 4</v>
          </cell>
          <cell r="G261"/>
          <cell r="H261" t="str">
            <v>Full friction</v>
          </cell>
          <cell r="I261"/>
          <cell r="J261" t="str">
            <v>M</v>
          </cell>
          <cell r="K261">
            <v>1</v>
          </cell>
          <cell r="L261"/>
          <cell r="M261" t="str">
            <v>ABS</v>
          </cell>
          <cell r="N261" t="str">
            <v>Edge</v>
          </cell>
          <cell r="O261"/>
          <cell r="P261">
            <v>213.56100000000001</v>
          </cell>
          <cell r="Q261">
            <v>214</v>
          </cell>
          <cell r="R261"/>
        </row>
        <row r="262">
          <cell r="A262" t="str">
            <v>HA463</v>
          </cell>
          <cell r="B262"/>
          <cell r="C262"/>
          <cell r="D262" t="str">
            <v>MACROS</v>
          </cell>
          <cell r="E262" t="str">
            <v>Dune Asia T24</v>
          </cell>
          <cell r="F262" t="str">
            <v>Fenix 4</v>
          </cell>
          <cell r="G262"/>
          <cell r="H262" t="str">
            <v>Dual texture</v>
          </cell>
          <cell r="I262"/>
          <cell r="J262" t="str">
            <v>M</v>
          </cell>
          <cell r="K262">
            <v>1</v>
          </cell>
          <cell r="L262"/>
          <cell r="M262" t="str">
            <v>ABS</v>
          </cell>
          <cell r="N262" t="str">
            <v>Edge</v>
          </cell>
          <cell r="O262"/>
          <cell r="P262">
            <v>237.29</v>
          </cell>
          <cell r="Q262">
            <v>237</v>
          </cell>
          <cell r="R262"/>
        </row>
        <row r="263">
          <cell r="A263" t="str">
            <v>HA464</v>
          </cell>
          <cell r="B263"/>
          <cell r="C263"/>
          <cell r="D263" t="str">
            <v>MACROS</v>
          </cell>
          <cell r="E263" t="str">
            <v>Dune Asia T24</v>
          </cell>
          <cell r="F263" t="str">
            <v>Fenix 4</v>
          </cell>
          <cell r="G263"/>
          <cell r="H263" t="str">
            <v>Clear</v>
          </cell>
          <cell r="I263"/>
          <cell r="J263" t="str">
            <v>M</v>
          </cell>
          <cell r="K263">
            <v>1</v>
          </cell>
          <cell r="L263"/>
          <cell r="M263" t="str">
            <v>ABS</v>
          </cell>
          <cell r="N263" t="str">
            <v>Edge</v>
          </cell>
          <cell r="O263"/>
          <cell r="P263">
            <v>296.61250000000001</v>
          </cell>
          <cell r="Q263">
            <v>297</v>
          </cell>
          <cell r="R263"/>
        </row>
        <row r="264">
          <cell r="A264" t="str">
            <v>HA465</v>
          </cell>
          <cell r="B264"/>
          <cell r="C264"/>
          <cell r="D264" t="str">
            <v>MACROS</v>
          </cell>
          <cell r="E264" t="str">
            <v>Dune Asia T24</v>
          </cell>
          <cell r="F264" t="str">
            <v>Fenix 4</v>
          </cell>
          <cell r="G264"/>
          <cell r="H264" t="str">
            <v>No text</v>
          </cell>
          <cell r="I264"/>
          <cell r="J264" t="str">
            <v>M</v>
          </cell>
          <cell r="K264">
            <v>1</v>
          </cell>
          <cell r="L264"/>
          <cell r="M264" t="str">
            <v>ABS</v>
          </cell>
          <cell r="N264" t="str">
            <v>Edge</v>
          </cell>
          <cell r="O264"/>
          <cell r="P264">
            <v>154.23849999999999</v>
          </cell>
          <cell r="Q264">
            <v>154</v>
          </cell>
          <cell r="R264"/>
        </row>
        <row r="265">
          <cell r="A265" t="str">
            <v>HA466</v>
          </cell>
          <cell r="B265"/>
          <cell r="C265"/>
          <cell r="D265" t="str">
            <v>MACROS</v>
          </cell>
          <cell r="E265" t="str">
            <v>Dune Asia T24</v>
          </cell>
          <cell r="F265" t="str">
            <v>Fenix 4</v>
          </cell>
          <cell r="G265"/>
          <cell r="H265" t="str">
            <v>9,5 mm</v>
          </cell>
          <cell r="I265"/>
          <cell r="J265" t="str">
            <v>M</v>
          </cell>
          <cell r="K265">
            <v>1</v>
          </cell>
          <cell r="L265"/>
          <cell r="M265" t="str">
            <v>ABS</v>
          </cell>
          <cell r="N265" t="str">
            <v>Edge</v>
          </cell>
          <cell r="O265"/>
          <cell r="P265">
            <v>284.74799999999999</v>
          </cell>
          <cell r="Q265">
            <v>285</v>
          </cell>
          <cell r="R265"/>
        </row>
        <row r="266">
          <cell r="A266" t="str">
            <v>HA467</v>
          </cell>
          <cell r="B266"/>
          <cell r="C266"/>
          <cell r="D266" t="str">
            <v>MACROS</v>
          </cell>
          <cell r="E266" t="str">
            <v>Dune Asia T24</v>
          </cell>
          <cell r="F266" t="str">
            <v>Fenix 5</v>
          </cell>
          <cell r="G266"/>
          <cell r="H266" t="str">
            <v>Full friction</v>
          </cell>
          <cell r="I266"/>
          <cell r="J266" t="str">
            <v>L</v>
          </cell>
          <cell r="K266">
            <v>1</v>
          </cell>
          <cell r="L266"/>
          <cell r="M266" t="str">
            <v>ABS</v>
          </cell>
          <cell r="N266" t="str">
            <v>Edge</v>
          </cell>
          <cell r="O266"/>
          <cell r="P266">
            <v>173.66400000000002</v>
          </cell>
          <cell r="Q266">
            <v>174</v>
          </cell>
          <cell r="R266"/>
        </row>
        <row r="267">
          <cell r="A267" t="str">
            <v>HA468</v>
          </cell>
          <cell r="B267"/>
          <cell r="C267"/>
          <cell r="D267" t="str">
            <v>MACROS</v>
          </cell>
          <cell r="E267" t="str">
            <v>Dune Asia T24</v>
          </cell>
          <cell r="F267" t="str">
            <v>Fenix 5</v>
          </cell>
          <cell r="G267"/>
          <cell r="H267" t="str">
            <v>Dual texture</v>
          </cell>
          <cell r="I267"/>
          <cell r="J267" t="str">
            <v>L</v>
          </cell>
          <cell r="K267">
            <v>1</v>
          </cell>
          <cell r="L267"/>
          <cell r="M267" t="str">
            <v>ABS</v>
          </cell>
          <cell r="N267" t="str">
            <v>Edge</v>
          </cell>
          <cell r="O267"/>
          <cell r="P267">
            <v>192.96</v>
          </cell>
          <cell r="Q267">
            <v>193</v>
          </cell>
          <cell r="R267"/>
        </row>
        <row r="268">
          <cell r="A268" t="str">
            <v>HA469</v>
          </cell>
          <cell r="B268"/>
          <cell r="C268"/>
          <cell r="D268" t="str">
            <v>MACROS</v>
          </cell>
          <cell r="E268" t="str">
            <v>Dune Asia T24</v>
          </cell>
          <cell r="F268" t="str">
            <v>Fenix 5</v>
          </cell>
          <cell r="G268"/>
          <cell r="H268" t="str">
            <v>Clear</v>
          </cell>
          <cell r="I268"/>
          <cell r="J268" t="str">
            <v>L</v>
          </cell>
          <cell r="K268">
            <v>1</v>
          </cell>
          <cell r="L268"/>
          <cell r="M268" t="str">
            <v>ABS</v>
          </cell>
          <cell r="N268" t="str">
            <v>Edge</v>
          </cell>
          <cell r="O268"/>
          <cell r="P268">
            <v>241.20000000000002</v>
          </cell>
          <cell r="Q268">
            <v>241</v>
          </cell>
          <cell r="R268"/>
        </row>
        <row r="269">
          <cell r="A269" t="str">
            <v>HA470</v>
          </cell>
          <cell r="B269"/>
          <cell r="C269"/>
          <cell r="D269" t="str">
            <v>MACROS</v>
          </cell>
          <cell r="E269" t="str">
            <v>Dune Asia T24</v>
          </cell>
          <cell r="F269" t="str">
            <v>Fenix 5</v>
          </cell>
          <cell r="G269"/>
          <cell r="H269" t="str">
            <v>No text</v>
          </cell>
          <cell r="I269"/>
          <cell r="J269" t="str">
            <v>L</v>
          </cell>
          <cell r="K269">
            <v>1</v>
          </cell>
          <cell r="L269"/>
          <cell r="M269" t="str">
            <v>ABS</v>
          </cell>
          <cell r="N269" t="str">
            <v>Edge</v>
          </cell>
          <cell r="O269"/>
          <cell r="P269">
            <v>125.42400000000001</v>
          </cell>
          <cell r="Q269">
            <v>125</v>
          </cell>
          <cell r="R269"/>
          <cell r="S269"/>
          <cell r="T269"/>
        </row>
        <row r="270">
          <cell r="A270" t="str">
            <v>HA471</v>
          </cell>
          <cell r="B270"/>
          <cell r="C270"/>
          <cell r="D270" t="str">
            <v>MACROS</v>
          </cell>
          <cell r="E270" t="str">
            <v>Dune Asia T24</v>
          </cell>
          <cell r="F270" t="str">
            <v>Fenix 5</v>
          </cell>
          <cell r="G270"/>
          <cell r="H270" t="str">
            <v>9,5 mm</v>
          </cell>
          <cell r="I270"/>
          <cell r="J270" t="str">
            <v>L</v>
          </cell>
          <cell r="K270">
            <v>1</v>
          </cell>
          <cell r="L270"/>
          <cell r="M270" t="str">
            <v>ABS</v>
          </cell>
          <cell r="N270" t="str">
            <v>Sloper</v>
          </cell>
          <cell r="O270"/>
          <cell r="P270">
            <v>231.55199999999999</v>
          </cell>
          <cell r="Q270">
            <v>232</v>
          </cell>
          <cell r="R270"/>
        </row>
        <row r="271">
          <cell r="A271" t="str">
            <v>HA472</v>
          </cell>
          <cell r="B271"/>
          <cell r="C271"/>
          <cell r="D271" t="str">
            <v>MACROS</v>
          </cell>
          <cell r="E271" t="str">
            <v>Dune Asia T23</v>
          </cell>
          <cell r="F271" t="str">
            <v>Aston 1</v>
          </cell>
          <cell r="G271"/>
          <cell r="H271" t="str">
            <v>Full friction</v>
          </cell>
          <cell r="I271"/>
          <cell r="J271" t="str">
            <v>S</v>
          </cell>
          <cell r="K271">
            <v>1</v>
          </cell>
          <cell r="L271"/>
          <cell r="M271" t="str">
            <v>ABS</v>
          </cell>
          <cell r="N271" t="str">
            <v>Sloper</v>
          </cell>
          <cell r="O271"/>
          <cell r="P271">
            <v>132.58080000000001</v>
          </cell>
          <cell r="Q271">
            <v>133</v>
          </cell>
          <cell r="R271"/>
        </row>
        <row r="272">
          <cell r="A272" t="str">
            <v>HA473</v>
          </cell>
          <cell r="B272"/>
          <cell r="C272"/>
          <cell r="D272" t="str">
            <v>MACROS</v>
          </cell>
          <cell r="E272" t="str">
            <v>Dune Asia T23</v>
          </cell>
          <cell r="F272" t="str">
            <v>Aston 1</v>
          </cell>
          <cell r="G272"/>
          <cell r="H272" t="str">
            <v>Dual texture</v>
          </cell>
          <cell r="I272"/>
          <cell r="J272" t="str">
            <v>S</v>
          </cell>
          <cell r="K272">
            <v>1</v>
          </cell>
          <cell r="L272"/>
          <cell r="M272" t="str">
            <v>ABS</v>
          </cell>
          <cell r="N272" t="str">
            <v>Sloper</v>
          </cell>
          <cell r="O272"/>
          <cell r="P272">
            <v>147.31200000000001</v>
          </cell>
          <cell r="Q272">
            <v>147</v>
          </cell>
          <cell r="R272"/>
        </row>
        <row r="273">
          <cell r="A273" t="str">
            <v>HA474</v>
          </cell>
          <cell r="B273"/>
          <cell r="C273"/>
          <cell r="D273" t="str">
            <v>MACROS</v>
          </cell>
          <cell r="E273" t="str">
            <v>Dune Asia T23</v>
          </cell>
          <cell r="F273" t="str">
            <v>Aston 1</v>
          </cell>
          <cell r="G273"/>
          <cell r="H273" t="str">
            <v>Clear</v>
          </cell>
          <cell r="I273"/>
          <cell r="J273" t="str">
            <v>S</v>
          </cell>
          <cell r="K273">
            <v>1</v>
          </cell>
          <cell r="L273"/>
          <cell r="M273" t="str">
            <v>ABS</v>
          </cell>
          <cell r="N273" t="str">
            <v>Sloper</v>
          </cell>
          <cell r="O273"/>
          <cell r="P273">
            <v>184.14000000000001</v>
          </cell>
          <cell r="Q273">
            <v>184</v>
          </cell>
          <cell r="R273"/>
        </row>
        <row r="274">
          <cell r="A274" t="str">
            <v>HA475</v>
          </cell>
          <cell r="B274"/>
          <cell r="C274"/>
          <cell r="D274" t="str">
            <v>MACROS</v>
          </cell>
          <cell r="E274" t="str">
            <v>Dune Asia T23</v>
          </cell>
          <cell r="F274" t="str">
            <v>Aston 1</v>
          </cell>
          <cell r="G274"/>
          <cell r="H274" t="str">
            <v>No text</v>
          </cell>
          <cell r="I274"/>
          <cell r="J274" t="str">
            <v>S</v>
          </cell>
          <cell r="K274">
            <v>1</v>
          </cell>
          <cell r="L274"/>
          <cell r="M274" t="str">
            <v>ABS</v>
          </cell>
          <cell r="N274" t="str">
            <v>Sloper</v>
          </cell>
          <cell r="O274"/>
          <cell r="P274">
            <v>95.752800000000008</v>
          </cell>
          <cell r="Q274">
            <v>96</v>
          </cell>
          <cell r="R274"/>
        </row>
        <row r="275">
          <cell r="A275" t="str">
            <v>HA476</v>
          </cell>
          <cell r="B275"/>
          <cell r="C275"/>
          <cell r="D275" t="str">
            <v>MACROS</v>
          </cell>
          <cell r="E275" t="str">
            <v>Dune Asia T23</v>
          </cell>
          <cell r="F275" t="str">
            <v>Aston 1</v>
          </cell>
          <cell r="G275"/>
          <cell r="H275" t="str">
            <v>9,5 mm</v>
          </cell>
          <cell r="I275"/>
          <cell r="J275" t="str">
            <v>S</v>
          </cell>
          <cell r="K275">
            <v>1</v>
          </cell>
          <cell r="L275"/>
          <cell r="M275" t="str">
            <v>ABS</v>
          </cell>
          <cell r="N275" t="str">
            <v>Sloper</v>
          </cell>
          <cell r="O275"/>
          <cell r="P275">
            <v>176.77440000000001</v>
          </cell>
          <cell r="Q275">
            <v>177</v>
          </cell>
          <cell r="R275"/>
          <cell r="S275"/>
          <cell r="T275"/>
        </row>
        <row r="276">
          <cell r="A276" t="str">
            <v>HA477</v>
          </cell>
          <cell r="B276"/>
          <cell r="C276"/>
          <cell r="D276" t="str">
            <v>MACROS</v>
          </cell>
          <cell r="E276" t="str">
            <v>Dune Asia T23</v>
          </cell>
          <cell r="F276" t="str">
            <v>Aston 2</v>
          </cell>
          <cell r="G276"/>
          <cell r="H276" t="str">
            <v>Full friction</v>
          </cell>
          <cell r="I276"/>
          <cell r="J276" t="str">
            <v>S</v>
          </cell>
          <cell r="K276">
            <v>1</v>
          </cell>
          <cell r="L276"/>
          <cell r="M276" t="str">
            <v>ABS</v>
          </cell>
          <cell r="N276" t="str">
            <v>Sloper</v>
          </cell>
          <cell r="O276"/>
          <cell r="P276">
            <v>128.898</v>
          </cell>
          <cell r="Q276">
            <v>129</v>
          </cell>
          <cell r="R276"/>
        </row>
        <row r="277">
          <cell r="A277" t="str">
            <v>HA478</v>
          </cell>
          <cell r="B277"/>
          <cell r="C277"/>
          <cell r="D277" t="str">
            <v>MACROS</v>
          </cell>
          <cell r="E277" t="str">
            <v>Dune Asia T23</v>
          </cell>
          <cell r="F277" t="str">
            <v>Aston 2</v>
          </cell>
          <cell r="G277"/>
          <cell r="H277" t="str">
            <v>Dual texture</v>
          </cell>
          <cell r="I277"/>
          <cell r="J277" t="str">
            <v>S</v>
          </cell>
          <cell r="K277">
            <v>1</v>
          </cell>
          <cell r="L277"/>
          <cell r="M277" t="str">
            <v>ABS</v>
          </cell>
          <cell r="N277" t="str">
            <v>Sloper</v>
          </cell>
          <cell r="O277"/>
          <cell r="P277">
            <v>143.22</v>
          </cell>
          <cell r="Q277">
            <v>143</v>
          </cell>
          <cell r="R277"/>
        </row>
        <row r="278">
          <cell r="A278" t="str">
            <v>HA479</v>
          </cell>
          <cell r="B278"/>
          <cell r="C278"/>
          <cell r="D278" t="str">
            <v>MACROS</v>
          </cell>
          <cell r="E278" t="str">
            <v>Dune Asia T23</v>
          </cell>
          <cell r="F278" t="str">
            <v>Aston 2</v>
          </cell>
          <cell r="G278"/>
          <cell r="H278" t="str">
            <v>Clear</v>
          </cell>
          <cell r="I278"/>
          <cell r="J278" t="str">
            <v>S</v>
          </cell>
          <cell r="K278">
            <v>1</v>
          </cell>
          <cell r="L278"/>
          <cell r="M278" t="str">
            <v>ABS</v>
          </cell>
          <cell r="N278" t="str">
            <v>Sloper</v>
          </cell>
          <cell r="O278"/>
          <cell r="P278">
            <v>179.02500000000001</v>
          </cell>
          <cell r="Q278">
            <v>179</v>
          </cell>
          <cell r="R278"/>
        </row>
        <row r="279">
          <cell r="A279" t="str">
            <v>HA480</v>
          </cell>
          <cell r="B279"/>
          <cell r="C279"/>
          <cell r="D279" t="str">
            <v>MACROS</v>
          </cell>
          <cell r="E279" t="str">
            <v>Dune Asia T23</v>
          </cell>
          <cell r="F279" t="str">
            <v>Aston 2</v>
          </cell>
          <cell r="G279"/>
          <cell r="H279" t="str">
            <v>No text</v>
          </cell>
          <cell r="I279"/>
          <cell r="J279" t="str">
            <v>S</v>
          </cell>
          <cell r="K279">
            <v>1</v>
          </cell>
          <cell r="L279"/>
          <cell r="M279" t="str">
            <v>ABS</v>
          </cell>
          <cell r="N279" t="str">
            <v>Sloper</v>
          </cell>
          <cell r="O279"/>
          <cell r="P279">
            <v>93.093000000000004</v>
          </cell>
          <cell r="Q279">
            <v>93</v>
          </cell>
          <cell r="R279"/>
        </row>
        <row r="280">
          <cell r="A280" t="str">
            <v>HA481</v>
          </cell>
          <cell r="B280"/>
          <cell r="C280"/>
          <cell r="D280" t="str">
            <v>MACROS</v>
          </cell>
          <cell r="E280" t="str">
            <v>Dune Asia T23</v>
          </cell>
          <cell r="F280" t="str">
            <v>Aston 2</v>
          </cell>
          <cell r="G280"/>
          <cell r="H280" t="str">
            <v>9,5 mm</v>
          </cell>
          <cell r="I280"/>
          <cell r="J280" t="str">
            <v>S</v>
          </cell>
          <cell r="K280">
            <v>1</v>
          </cell>
          <cell r="L280"/>
          <cell r="M280" t="str">
            <v>ABS</v>
          </cell>
          <cell r="N280" t="str">
            <v>Sloper</v>
          </cell>
          <cell r="O280"/>
          <cell r="P280">
            <v>171.864</v>
          </cell>
          <cell r="Q280">
            <v>172</v>
          </cell>
          <cell r="R280"/>
        </row>
        <row r="281">
          <cell r="A281" t="str">
            <v>HA482</v>
          </cell>
          <cell r="B281"/>
          <cell r="C281"/>
          <cell r="D281" t="str">
            <v>MACROS</v>
          </cell>
          <cell r="E281" t="str">
            <v>Dune Asia T23</v>
          </cell>
          <cell r="F281" t="str">
            <v>Aston 3</v>
          </cell>
          <cell r="G281"/>
          <cell r="H281" t="str">
            <v>Full friction</v>
          </cell>
          <cell r="I281"/>
          <cell r="J281" t="str">
            <v>S</v>
          </cell>
          <cell r="K281">
            <v>1</v>
          </cell>
          <cell r="L281"/>
          <cell r="M281" t="str">
            <v>ABS</v>
          </cell>
          <cell r="N281" t="str">
            <v>Sloper</v>
          </cell>
          <cell r="O281"/>
          <cell r="P281">
            <v>169.60410000000002</v>
          </cell>
          <cell r="Q281">
            <v>170</v>
          </cell>
          <cell r="R281"/>
        </row>
        <row r="282">
          <cell r="A282" t="str">
            <v>HA483</v>
          </cell>
          <cell r="B282"/>
          <cell r="C282"/>
          <cell r="D282" t="str">
            <v>MACROS</v>
          </cell>
          <cell r="E282" t="str">
            <v>Dune Asia T23</v>
          </cell>
          <cell r="F282" t="str">
            <v>Aston 3</v>
          </cell>
          <cell r="G282"/>
          <cell r="H282" t="str">
            <v>Dual texture</v>
          </cell>
          <cell r="I282"/>
          <cell r="J282" t="str">
            <v>S</v>
          </cell>
          <cell r="K282">
            <v>1</v>
          </cell>
          <cell r="L282"/>
          <cell r="M282" t="str">
            <v>ABS</v>
          </cell>
          <cell r="N282" t="str">
            <v>Sloper</v>
          </cell>
          <cell r="O282"/>
          <cell r="P282">
            <v>188.44900000000001</v>
          </cell>
          <cell r="Q282">
            <v>188</v>
          </cell>
          <cell r="R282"/>
        </row>
        <row r="283">
          <cell r="A283" t="str">
            <v>HA484</v>
          </cell>
          <cell r="B283"/>
          <cell r="C283"/>
          <cell r="D283" t="str">
            <v>MACROS</v>
          </cell>
          <cell r="E283" t="str">
            <v>Dune Asia T23</v>
          </cell>
          <cell r="F283" t="str">
            <v>Aston 3</v>
          </cell>
          <cell r="G283"/>
          <cell r="H283" t="str">
            <v>Clear</v>
          </cell>
          <cell r="I283"/>
          <cell r="J283" t="str">
            <v>S</v>
          </cell>
          <cell r="K283">
            <v>1</v>
          </cell>
          <cell r="L283"/>
          <cell r="M283" t="str">
            <v>ABS</v>
          </cell>
          <cell r="N283" t="str">
            <v>Sloper</v>
          </cell>
          <cell r="O283"/>
          <cell r="P283">
            <v>235.56125000000003</v>
          </cell>
          <cell r="Q283">
            <v>236</v>
          </cell>
          <cell r="R283"/>
        </row>
        <row r="284">
          <cell r="A284" t="str">
            <v>HA485</v>
          </cell>
          <cell r="B284"/>
          <cell r="C284"/>
          <cell r="D284" t="str">
            <v>MACROS</v>
          </cell>
          <cell r="E284" t="str">
            <v>Dune Asia T23</v>
          </cell>
          <cell r="F284" t="str">
            <v>Aston 3</v>
          </cell>
          <cell r="G284"/>
          <cell r="H284" t="str">
            <v>No text</v>
          </cell>
          <cell r="I284"/>
          <cell r="J284" t="str">
            <v>S</v>
          </cell>
          <cell r="K284">
            <v>1</v>
          </cell>
          <cell r="L284"/>
          <cell r="M284" t="str">
            <v>ABS</v>
          </cell>
          <cell r="N284" t="str">
            <v>Sloper</v>
          </cell>
          <cell r="O284"/>
          <cell r="P284">
            <v>122.49185000000001</v>
          </cell>
          <cell r="Q284">
            <v>122</v>
          </cell>
          <cell r="R284"/>
          <cell r="S284"/>
          <cell r="T284"/>
        </row>
        <row r="285">
          <cell r="A285" t="str">
            <v>HA486</v>
          </cell>
          <cell r="B285"/>
          <cell r="C285"/>
          <cell r="D285" t="str">
            <v>MACROS</v>
          </cell>
          <cell r="E285" t="str">
            <v>Dune Asia T23</v>
          </cell>
          <cell r="F285" t="str">
            <v>Aston 3</v>
          </cell>
          <cell r="G285"/>
          <cell r="H285" t="str">
            <v>9,5 mm</v>
          </cell>
          <cell r="I285"/>
          <cell r="J285" t="str">
            <v>S</v>
          </cell>
          <cell r="K285">
            <v>1</v>
          </cell>
          <cell r="L285"/>
          <cell r="M285" t="str">
            <v>ABS</v>
          </cell>
          <cell r="N285" t="str">
            <v>Sloper</v>
          </cell>
          <cell r="O285"/>
          <cell r="P285">
            <v>226.1388</v>
          </cell>
          <cell r="Q285">
            <v>226</v>
          </cell>
          <cell r="R285"/>
        </row>
        <row r="286">
          <cell r="A286" t="str">
            <v>HA487</v>
          </cell>
          <cell r="B286"/>
          <cell r="C286"/>
          <cell r="D286" t="str">
            <v>MACROS</v>
          </cell>
          <cell r="E286" t="str">
            <v>Dune Asia T23</v>
          </cell>
          <cell r="F286" t="str">
            <v xml:space="preserve">Aston 4 </v>
          </cell>
          <cell r="G286"/>
          <cell r="H286" t="str">
            <v>Full friction</v>
          </cell>
          <cell r="I286"/>
          <cell r="J286" t="str">
            <v>M</v>
          </cell>
          <cell r="K286">
            <v>1</v>
          </cell>
          <cell r="L286"/>
          <cell r="M286" t="str">
            <v>ABS</v>
          </cell>
          <cell r="N286" t="str">
            <v>Sloper</v>
          </cell>
          <cell r="O286"/>
          <cell r="P286">
            <v>205.14870000000002</v>
          </cell>
          <cell r="Q286">
            <v>205</v>
          </cell>
          <cell r="R286"/>
        </row>
        <row r="287">
          <cell r="A287" t="str">
            <v>HA488</v>
          </cell>
          <cell r="B287"/>
          <cell r="C287"/>
          <cell r="D287" t="str">
            <v>MACROS</v>
          </cell>
          <cell r="E287" t="str">
            <v>Dune Asia T23</v>
          </cell>
          <cell r="F287" t="str">
            <v xml:space="preserve">Aston 4 </v>
          </cell>
          <cell r="G287"/>
          <cell r="H287" t="str">
            <v>Dual texture</v>
          </cell>
          <cell r="I287"/>
          <cell r="J287" t="str">
            <v>M</v>
          </cell>
          <cell r="K287">
            <v>1</v>
          </cell>
          <cell r="L287"/>
          <cell r="M287" t="str">
            <v>ABS</v>
          </cell>
          <cell r="N287" t="str">
            <v>Sloper</v>
          </cell>
          <cell r="O287"/>
          <cell r="P287">
            <v>227.94300000000001</v>
          </cell>
          <cell r="Q287">
            <v>228</v>
          </cell>
          <cell r="R287"/>
        </row>
        <row r="288">
          <cell r="A288" t="str">
            <v>HA489</v>
          </cell>
          <cell r="B288"/>
          <cell r="C288"/>
          <cell r="D288" t="str">
            <v>MACROS</v>
          </cell>
          <cell r="E288" t="str">
            <v>Dune Asia T23</v>
          </cell>
          <cell r="F288" t="str">
            <v xml:space="preserve">Aston 4 </v>
          </cell>
          <cell r="G288"/>
          <cell r="H288" t="str">
            <v>Clear</v>
          </cell>
          <cell r="I288"/>
          <cell r="J288" t="str">
            <v>M</v>
          </cell>
          <cell r="K288">
            <v>1</v>
          </cell>
          <cell r="L288"/>
          <cell r="M288" t="str">
            <v>ABS</v>
          </cell>
          <cell r="N288" t="str">
            <v>Sloper</v>
          </cell>
          <cell r="O288"/>
          <cell r="P288">
            <v>284.92875000000004</v>
          </cell>
          <cell r="Q288">
            <v>285</v>
          </cell>
          <cell r="R288"/>
        </row>
        <row r="289">
          <cell r="A289" t="str">
            <v>HA490</v>
          </cell>
          <cell r="B289"/>
          <cell r="C289"/>
          <cell r="D289" t="str">
            <v>MACROS</v>
          </cell>
          <cell r="E289" t="str">
            <v>Dune Asia T23</v>
          </cell>
          <cell r="F289" t="str">
            <v xml:space="preserve">Aston 4 </v>
          </cell>
          <cell r="G289"/>
          <cell r="H289" t="str">
            <v>No text</v>
          </cell>
          <cell r="I289"/>
          <cell r="J289" t="str">
            <v>M</v>
          </cell>
          <cell r="K289">
            <v>1</v>
          </cell>
          <cell r="L289"/>
          <cell r="M289" t="str">
            <v>ABS</v>
          </cell>
          <cell r="N289" t="str">
            <v>Sloper</v>
          </cell>
          <cell r="O289"/>
          <cell r="P289">
            <v>148.16295000000002</v>
          </cell>
          <cell r="Q289">
            <v>148</v>
          </cell>
          <cell r="R289"/>
        </row>
        <row r="290">
          <cell r="A290" t="str">
            <v>HA491</v>
          </cell>
          <cell r="B290"/>
          <cell r="C290"/>
          <cell r="D290" t="str">
            <v>MACROS</v>
          </cell>
          <cell r="E290" t="str">
            <v>Dune Asia T23</v>
          </cell>
          <cell r="F290" t="str">
            <v xml:space="preserve">Aston 4 </v>
          </cell>
          <cell r="G290"/>
          <cell r="H290" t="str">
            <v>9,5 mm</v>
          </cell>
          <cell r="I290"/>
          <cell r="J290" t="str">
            <v>M</v>
          </cell>
          <cell r="K290">
            <v>1</v>
          </cell>
          <cell r="L290"/>
          <cell r="M290" t="str">
            <v>ABS</v>
          </cell>
          <cell r="N290" t="str">
            <v>Sloper</v>
          </cell>
          <cell r="O290"/>
          <cell r="P290">
            <v>273.53160000000003</v>
          </cell>
          <cell r="Q290">
            <v>274</v>
          </cell>
          <cell r="R290"/>
        </row>
        <row r="291">
          <cell r="A291" t="str">
            <v>HA492</v>
          </cell>
          <cell r="B291"/>
          <cell r="C291"/>
          <cell r="D291" t="str">
            <v>MACROS</v>
          </cell>
          <cell r="E291" t="str">
            <v>Dune Asia T23</v>
          </cell>
          <cell r="F291" t="str">
            <v>Aston 5</v>
          </cell>
          <cell r="G291"/>
          <cell r="H291" t="str">
            <v>Full friction</v>
          </cell>
          <cell r="I291"/>
          <cell r="J291" t="str">
            <v>S</v>
          </cell>
          <cell r="K291">
            <v>1</v>
          </cell>
          <cell r="L291"/>
          <cell r="M291" t="str">
            <v>ABS</v>
          </cell>
          <cell r="N291" t="str">
            <v>Sloper</v>
          </cell>
          <cell r="O291"/>
          <cell r="P291">
            <v>174.4308</v>
          </cell>
          <cell r="Q291">
            <v>174</v>
          </cell>
          <cell r="R291"/>
          <cell r="S291"/>
          <cell r="T291"/>
        </row>
        <row r="292">
          <cell r="A292" t="str">
            <v>HA493</v>
          </cell>
          <cell r="B292"/>
          <cell r="C292"/>
          <cell r="D292" t="str">
            <v>MACROS</v>
          </cell>
          <cell r="E292" t="str">
            <v>Dune Asia T23</v>
          </cell>
          <cell r="F292" t="str">
            <v>Aston 5</v>
          </cell>
          <cell r="G292"/>
          <cell r="H292" t="str">
            <v>Dual texture</v>
          </cell>
          <cell r="I292"/>
          <cell r="J292" t="str">
            <v>S</v>
          </cell>
          <cell r="K292">
            <v>1</v>
          </cell>
          <cell r="L292"/>
          <cell r="M292" t="str">
            <v>ABS</v>
          </cell>
          <cell r="N292" t="str">
            <v>Sloper</v>
          </cell>
          <cell r="O292"/>
          <cell r="P292">
            <v>193.81200000000001</v>
          </cell>
          <cell r="Q292">
            <v>194</v>
          </cell>
          <cell r="R292"/>
        </row>
        <row r="293">
          <cell r="A293" t="str">
            <v>HA494</v>
          </cell>
          <cell r="B293"/>
          <cell r="C293"/>
          <cell r="D293" t="str">
            <v>MACROS</v>
          </cell>
          <cell r="E293" t="str">
            <v>Dune Asia T23</v>
          </cell>
          <cell r="F293" t="str">
            <v>Aston 5</v>
          </cell>
          <cell r="G293"/>
          <cell r="H293" t="str">
            <v>Clear</v>
          </cell>
          <cell r="I293"/>
          <cell r="J293" t="str">
            <v>S</v>
          </cell>
          <cell r="K293">
            <v>1</v>
          </cell>
          <cell r="L293"/>
          <cell r="M293" t="str">
            <v>ABS</v>
          </cell>
          <cell r="N293" t="str">
            <v>Sloper</v>
          </cell>
          <cell r="O293"/>
          <cell r="P293">
            <v>242.26500000000001</v>
          </cell>
          <cell r="Q293">
            <v>242</v>
          </cell>
          <cell r="R293"/>
        </row>
        <row r="294">
          <cell r="A294" t="str">
            <v>HA495</v>
          </cell>
          <cell r="B294"/>
          <cell r="C294"/>
          <cell r="D294" t="str">
            <v>MACROS</v>
          </cell>
          <cell r="E294" t="str">
            <v>Dune Asia T23</v>
          </cell>
          <cell r="F294" t="str">
            <v>Aston 5</v>
          </cell>
          <cell r="G294"/>
          <cell r="H294" t="str">
            <v>No text</v>
          </cell>
          <cell r="I294"/>
          <cell r="J294" t="str">
            <v>S</v>
          </cell>
          <cell r="K294">
            <v>1</v>
          </cell>
          <cell r="L294"/>
          <cell r="M294" t="str">
            <v>ABS</v>
          </cell>
          <cell r="N294" t="str">
            <v>Sloper</v>
          </cell>
          <cell r="O294"/>
          <cell r="P294">
            <v>125.97780000000002</v>
          </cell>
          <cell r="Q294">
            <v>126</v>
          </cell>
          <cell r="R294"/>
        </row>
        <row r="295">
          <cell r="A295" t="str">
            <v>HA496</v>
          </cell>
          <cell r="B295"/>
          <cell r="C295"/>
          <cell r="D295" t="str">
            <v>MACROS</v>
          </cell>
          <cell r="E295" t="str">
            <v>Dune Asia T23</v>
          </cell>
          <cell r="F295" t="str">
            <v>Aston 5</v>
          </cell>
          <cell r="G295"/>
          <cell r="H295" t="str">
            <v>9,5 mm</v>
          </cell>
          <cell r="I295"/>
          <cell r="J295" t="str">
            <v>S</v>
          </cell>
          <cell r="K295">
            <v>1</v>
          </cell>
          <cell r="L295"/>
          <cell r="M295" t="str">
            <v>ABS</v>
          </cell>
          <cell r="N295" t="str">
            <v>Sloper</v>
          </cell>
          <cell r="O295"/>
          <cell r="P295">
            <v>232.5744</v>
          </cell>
          <cell r="Q295">
            <v>233</v>
          </cell>
          <cell r="R295"/>
        </row>
        <row r="296">
          <cell r="A296" t="str">
            <v>HA497</v>
          </cell>
          <cell r="B296"/>
          <cell r="C296"/>
          <cell r="D296" t="str">
            <v>MACROS</v>
          </cell>
          <cell r="E296" t="str">
            <v>Dune Asia T23</v>
          </cell>
          <cell r="F296" t="str">
            <v>Delta 1</v>
          </cell>
          <cell r="G296"/>
          <cell r="H296" t="str">
            <v>Full friction</v>
          </cell>
          <cell r="I296"/>
          <cell r="J296" t="str">
            <v>XS</v>
          </cell>
          <cell r="K296">
            <v>1</v>
          </cell>
          <cell r="L296"/>
          <cell r="M296" t="str">
            <v>ABS</v>
          </cell>
          <cell r="N296" t="str">
            <v>Edge</v>
          </cell>
          <cell r="O296"/>
          <cell r="P296">
            <v>154.67760000000001</v>
          </cell>
          <cell r="Q296">
            <v>155</v>
          </cell>
          <cell r="R296"/>
        </row>
        <row r="297">
          <cell r="A297" t="str">
            <v>HA498</v>
          </cell>
          <cell r="B297"/>
          <cell r="C297"/>
          <cell r="D297" t="str">
            <v>MACROS</v>
          </cell>
          <cell r="E297" t="str">
            <v>Dune Asia T23</v>
          </cell>
          <cell r="F297" t="str">
            <v>Delta 1</v>
          </cell>
          <cell r="G297"/>
          <cell r="H297" t="str">
            <v>Dual texture</v>
          </cell>
          <cell r="I297"/>
          <cell r="J297" t="str">
            <v>XS</v>
          </cell>
          <cell r="K297">
            <v>1</v>
          </cell>
          <cell r="L297"/>
          <cell r="M297" t="str">
            <v>ABS</v>
          </cell>
          <cell r="N297" t="str">
            <v>Edge</v>
          </cell>
          <cell r="O297"/>
          <cell r="P297">
            <v>171.864</v>
          </cell>
          <cell r="Q297">
            <v>172</v>
          </cell>
          <cell r="R297"/>
          <cell r="S297"/>
          <cell r="T297"/>
        </row>
        <row r="298">
          <cell r="A298" t="str">
            <v>HA499</v>
          </cell>
          <cell r="B298"/>
          <cell r="C298"/>
          <cell r="D298" t="str">
            <v>MACROS</v>
          </cell>
          <cell r="E298" t="str">
            <v>Dune Asia T23</v>
          </cell>
          <cell r="F298" t="str">
            <v>Delta 1</v>
          </cell>
          <cell r="G298"/>
          <cell r="H298" t="str">
            <v>Clear</v>
          </cell>
          <cell r="I298"/>
          <cell r="J298" t="str">
            <v>XS</v>
          </cell>
          <cell r="K298">
            <v>1</v>
          </cell>
          <cell r="L298"/>
          <cell r="M298" t="str">
            <v>ABS</v>
          </cell>
          <cell r="N298" t="str">
            <v>Edge</v>
          </cell>
          <cell r="O298"/>
          <cell r="P298">
            <v>214.83</v>
          </cell>
          <cell r="Q298">
            <v>215</v>
          </cell>
          <cell r="R298"/>
        </row>
        <row r="299">
          <cell r="A299" t="str">
            <v>HA500</v>
          </cell>
          <cell r="B299"/>
          <cell r="C299"/>
          <cell r="D299" t="str">
            <v>MACROS</v>
          </cell>
          <cell r="E299" t="str">
            <v>Dune Asia T23</v>
          </cell>
          <cell r="F299" t="str">
            <v>Delta 1</v>
          </cell>
          <cell r="G299"/>
          <cell r="H299" t="str">
            <v>No text</v>
          </cell>
          <cell r="I299"/>
          <cell r="J299" t="str">
            <v>XS</v>
          </cell>
          <cell r="K299">
            <v>1</v>
          </cell>
          <cell r="L299"/>
          <cell r="M299" t="str">
            <v>ABS</v>
          </cell>
          <cell r="N299" t="str">
            <v>Edge</v>
          </cell>
          <cell r="O299"/>
          <cell r="P299">
            <v>111.7116</v>
          </cell>
          <cell r="Q299">
            <v>112</v>
          </cell>
          <cell r="R299"/>
        </row>
        <row r="300">
          <cell r="A300" t="str">
            <v>HA501</v>
          </cell>
          <cell r="B300"/>
          <cell r="C300"/>
          <cell r="D300" t="str">
            <v>MACROS</v>
          </cell>
          <cell r="E300" t="str">
            <v>Dune Asia T23</v>
          </cell>
          <cell r="F300" t="str">
            <v>Delta 1</v>
          </cell>
          <cell r="G300"/>
          <cell r="H300" t="str">
            <v>9,5 mm</v>
          </cell>
          <cell r="I300"/>
          <cell r="J300" t="str">
            <v>XS</v>
          </cell>
          <cell r="K300">
            <v>1</v>
          </cell>
          <cell r="L300"/>
          <cell r="M300" t="str">
            <v>ABS</v>
          </cell>
          <cell r="N300" t="str">
            <v>Edge</v>
          </cell>
          <cell r="O300"/>
          <cell r="P300">
            <v>206.23679999999999</v>
          </cell>
          <cell r="Q300">
            <v>206</v>
          </cell>
          <cell r="R300"/>
        </row>
        <row r="301">
          <cell r="A301" t="str">
            <v>HA502</v>
          </cell>
          <cell r="B301"/>
          <cell r="C301"/>
          <cell r="D301" t="str">
            <v>MACROS</v>
          </cell>
          <cell r="E301" t="str">
            <v>Dune Asia T23</v>
          </cell>
          <cell r="F301" t="str">
            <v>Delta 2</v>
          </cell>
          <cell r="G301"/>
          <cell r="H301" t="str">
            <v>Full friction</v>
          </cell>
          <cell r="I301"/>
          <cell r="J301" t="str">
            <v>S</v>
          </cell>
          <cell r="K301">
            <v>1</v>
          </cell>
          <cell r="L301"/>
          <cell r="M301" t="str">
            <v>ABS</v>
          </cell>
          <cell r="N301" t="str">
            <v>Edge</v>
          </cell>
          <cell r="O301"/>
          <cell r="P301">
            <v>158.54453999999998</v>
          </cell>
          <cell r="Q301">
            <v>159</v>
          </cell>
          <cell r="R301"/>
        </row>
        <row r="302">
          <cell r="A302" t="str">
            <v>HA503</v>
          </cell>
          <cell r="B302"/>
          <cell r="C302"/>
          <cell r="D302" t="str">
            <v>MACROS</v>
          </cell>
          <cell r="E302" t="str">
            <v>Dune Asia T23</v>
          </cell>
          <cell r="F302" t="str">
            <v>Delta 2</v>
          </cell>
          <cell r="G302"/>
          <cell r="H302" t="str">
            <v>Dual texture</v>
          </cell>
          <cell r="I302"/>
          <cell r="J302" t="str">
            <v>S</v>
          </cell>
          <cell r="K302">
            <v>1</v>
          </cell>
          <cell r="L302"/>
          <cell r="M302" t="str">
            <v>ABS</v>
          </cell>
          <cell r="N302" t="str">
            <v>Edge</v>
          </cell>
          <cell r="O302"/>
          <cell r="P302">
            <v>176.16059999999999</v>
          </cell>
          <cell r="Q302">
            <v>176</v>
          </cell>
          <cell r="R302"/>
        </row>
        <row r="303">
          <cell r="A303" t="str">
            <v>HA504</v>
          </cell>
          <cell r="B303"/>
          <cell r="C303"/>
          <cell r="D303" t="str">
            <v>MACROS</v>
          </cell>
          <cell r="E303" t="str">
            <v>Dune Asia T23</v>
          </cell>
          <cell r="F303" t="str">
            <v>Delta 2</v>
          </cell>
          <cell r="G303"/>
          <cell r="H303" t="str">
            <v>Clear</v>
          </cell>
          <cell r="I303"/>
          <cell r="J303" t="str">
            <v>S</v>
          </cell>
          <cell r="K303">
            <v>1</v>
          </cell>
          <cell r="L303"/>
          <cell r="M303" t="str">
            <v>ABS</v>
          </cell>
          <cell r="N303" t="str">
            <v>Edge</v>
          </cell>
          <cell r="O303"/>
          <cell r="P303">
            <v>220.20074999999997</v>
          </cell>
          <cell r="Q303">
            <v>220</v>
          </cell>
          <cell r="R303"/>
        </row>
        <row r="304">
          <cell r="A304" t="str">
            <v>HA505</v>
          </cell>
          <cell r="B304"/>
          <cell r="C304"/>
          <cell r="D304" t="str">
            <v>MACROS</v>
          </cell>
          <cell r="E304" t="str">
            <v>Dune Asia T23</v>
          </cell>
          <cell r="F304" t="str">
            <v>Delta 2</v>
          </cell>
          <cell r="G304"/>
          <cell r="H304" t="str">
            <v>No text</v>
          </cell>
          <cell r="I304"/>
          <cell r="J304" t="str">
            <v>S</v>
          </cell>
          <cell r="K304">
            <v>1</v>
          </cell>
          <cell r="L304"/>
          <cell r="M304" t="str">
            <v>ABS</v>
          </cell>
          <cell r="N304" t="str">
            <v>Edge</v>
          </cell>
          <cell r="O304"/>
          <cell r="P304">
            <v>114.50439</v>
          </cell>
          <cell r="Q304">
            <v>115</v>
          </cell>
          <cell r="R304"/>
        </row>
        <row r="305">
          <cell r="A305" t="str">
            <v>HA506</v>
          </cell>
          <cell r="B305"/>
          <cell r="C305"/>
          <cell r="D305" t="str">
            <v>MACROS</v>
          </cell>
          <cell r="E305" t="str">
            <v>Dune Asia T23</v>
          </cell>
          <cell r="F305" t="str">
            <v>Delta 2</v>
          </cell>
          <cell r="G305"/>
          <cell r="H305" t="str">
            <v>9,5 mm</v>
          </cell>
          <cell r="I305"/>
          <cell r="J305" t="str">
            <v>S</v>
          </cell>
          <cell r="K305">
            <v>1</v>
          </cell>
          <cell r="L305"/>
          <cell r="M305" t="str">
            <v>ABS</v>
          </cell>
          <cell r="N305" t="str">
            <v>Edge</v>
          </cell>
          <cell r="O305"/>
          <cell r="P305">
            <v>211.39271999999997</v>
          </cell>
          <cell r="Q305">
            <v>211</v>
          </cell>
          <cell r="R305"/>
        </row>
        <row r="306">
          <cell r="A306" t="str">
            <v>HA507</v>
          </cell>
          <cell r="B306"/>
          <cell r="C306"/>
          <cell r="D306" t="str">
            <v>MACROS</v>
          </cell>
          <cell r="E306" t="str">
            <v>Dune Asia T23</v>
          </cell>
          <cell r="F306" t="str">
            <v>Delta 3</v>
          </cell>
          <cell r="G306"/>
          <cell r="H306" t="str">
            <v>Full friction</v>
          </cell>
          <cell r="I306"/>
          <cell r="J306" t="str">
            <v>S</v>
          </cell>
          <cell r="K306">
            <v>1</v>
          </cell>
          <cell r="L306"/>
          <cell r="M306" t="str">
            <v>ABS</v>
          </cell>
          <cell r="N306" t="str">
            <v>Edge</v>
          </cell>
          <cell r="O306"/>
          <cell r="P306">
            <v>236.23488</v>
          </cell>
          <cell r="Q306">
            <v>236</v>
          </cell>
          <cell r="R306"/>
        </row>
        <row r="307">
          <cell r="A307" t="str">
            <v>HA508</v>
          </cell>
          <cell r="B307"/>
          <cell r="C307"/>
          <cell r="D307" t="str">
            <v>MACROS</v>
          </cell>
          <cell r="E307" t="str">
            <v>Dune Asia T23</v>
          </cell>
          <cell r="F307" t="str">
            <v>Delta 3</v>
          </cell>
          <cell r="G307"/>
          <cell r="H307" t="str">
            <v>Dual texture</v>
          </cell>
          <cell r="I307"/>
          <cell r="J307" t="str">
            <v>S</v>
          </cell>
          <cell r="K307">
            <v>1</v>
          </cell>
          <cell r="L307"/>
          <cell r="M307" t="str">
            <v>ABS</v>
          </cell>
          <cell r="N307" t="str">
            <v>Edge</v>
          </cell>
          <cell r="O307"/>
          <cell r="P307">
            <v>262.48320000000001</v>
          </cell>
          <cell r="Q307">
            <v>262</v>
          </cell>
          <cell r="R307"/>
        </row>
        <row r="308">
          <cell r="A308" t="str">
            <v>HA509</v>
          </cell>
          <cell r="B308"/>
          <cell r="C308"/>
          <cell r="D308" t="str">
            <v>MACROS</v>
          </cell>
          <cell r="E308" t="str">
            <v>Dune Asia T23</v>
          </cell>
          <cell r="F308" t="str">
            <v>Delta 3</v>
          </cell>
          <cell r="G308"/>
          <cell r="H308" t="str">
            <v>Clear</v>
          </cell>
          <cell r="I308"/>
          <cell r="J308" t="str">
            <v>S</v>
          </cell>
          <cell r="K308">
            <v>1</v>
          </cell>
          <cell r="L308"/>
          <cell r="M308" t="str">
            <v>ABS</v>
          </cell>
          <cell r="N308" t="str">
            <v>Edge</v>
          </cell>
          <cell r="O308"/>
          <cell r="P308">
            <v>328.10400000000004</v>
          </cell>
          <cell r="Q308">
            <v>328</v>
          </cell>
          <cell r="R308"/>
        </row>
        <row r="309">
          <cell r="A309" t="str">
            <v>HA510</v>
          </cell>
          <cell r="B309"/>
          <cell r="C309"/>
          <cell r="D309" t="str">
            <v>MACROS</v>
          </cell>
          <cell r="E309" t="str">
            <v>Dune Asia T23</v>
          </cell>
          <cell r="F309" t="str">
            <v>Delta 3</v>
          </cell>
          <cell r="G309"/>
          <cell r="H309" t="str">
            <v>No text</v>
          </cell>
          <cell r="I309"/>
          <cell r="J309" t="str">
            <v>S</v>
          </cell>
          <cell r="K309">
            <v>1</v>
          </cell>
          <cell r="L309"/>
          <cell r="M309" t="str">
            <v>ABS</v>
          </cell>
          <cell r="N309" t="str">
            <v>Edge</v>
          </cell>
          <cell r="O309"/>
          <cell r="P309">
            <v>170.61408</v>
          </cell>
          <cell r="Q309">
            <v>171</v>
          </cell>
          <cell r="R309"/>
          <cell r="S309"/>
          <cell r="T309"/>
        </row>
        <row r="310">
          <cell r="A310" t="str">
            <v>HA511</v>
          </cell>
          <cell r="B310"/>
          <cell r="C310"/>
          <cell r="D310" t="str">
            <v>MACROS</v>
          </cell>
          <cell r="E310" t="str">
            <v>Dune Asia T23</v>
          </cell>
          <cell r="F310" t="str">
            <v>Delta 3</v>
          </cell>
          <cell r="G310"/>
          <cell r="H310" t="str">
            <v>9,5 mm</v>
          </cell>
          <cell r="I310"/>
          <cell r="J310" t="str">
            <v>S</v>
          </cell>
          <cell r="K310">
            <v>1</v>
          </cell>
          <cell r="L310"/>
          <cell r="M310" t="str">
            <v>ABS</v>
          </cell>
          <cell r="N310" t="str">
            <v>Edge</v>
          </cell>
          <cell r="O310"/>
          <cell r="P310">
            <v>314.97984000000002</v>
          </cell>
          <cell r="Q310">
            <v>315</v>
          </cell>
          <cell r="R310"/>
        </row>
        <row r="311">
          <cell r="A311" t="str">
            <v>HA512</v>
          </cell>
          <cell r="B311"/>
          <cell r="C311"/>
          <cell r="D311" t="str">
            <v>MACROS</v>
          </cell>
          <cell r="E311" t="str">
            <v>Dune Asia T23</v>
          </cell>
          <cell r="F311" t="str">
            <v>Delta 4</v>
          </cell>
          <cell r="G311"/>
          <cell r="H311" t="str">
            <v>Full friction</v>
          </cell>
          <cell r="I311"/>
          <cell r="J311" t="str">
            <v>S</v>
          </cell>
          <cell r="K311">
            <v>1</v>
          </cell>
          <cell r="L311"/>
          <cell r="M311" t="str">
            <v>ABS</v>
          </cell>
          <cell r="N311" t="str">
            <v>Edge</v>
          </cell>
          <cell r="O311"/>
          <cell r="P311">
            <v>208.81476000000001</v>
          </cell>
          <cell r="Q311">
            <v>209</v>
          </cell>
          <cell r="R311"/>
        </row>
        <row r="312">
          <cell r="A312" t="str">
            <v>HA513</v>
          </cell>
          <cell r="B312"/>
          <cell r="C312"/>
          <cell r="D312" t="str">
            <v>MACROS</v>
          </cell>
          <cell r="E312" t="str">
            <v>Dune Asia T23</v>
          </cell>
          <cell r="F312" t="str">
            <v>Delta 4</v>
          </cell>
          <cell r="G312"/>
          <cell r="H312" t="str">
            <v>Dual texture</v>
          </cell>
          <cell r="I312"/>
          <cell r="J312" t="str">
            <v>S</v>
          </cell>
          <cell r="K312">
            <v>1</v>
          </cell>
          <cell r="L312"/>
          <cell r="M312" t="str">
            <v>ABS</v>
          </cell>
          <cell r="N312" t="str">
            <v>Edge</v>
          </cell>
          <cell r="O312"/>
          <cell r="P312">
            <v>232.0164</v>
          </cell>
          <cell r="Q312">
            <v>232</v>
          </cell>
          <cell r="R312"/>
        </row>
        <row r="313">
          <cell r="A313" t="str">
            <v>HA514</v>
          </cell>
          <cell r="B313"/>
          <cell r="C313"/>
          <cell r="D313" t="str">
            <v>MACROS</v>
          </cell>
          <cell r="E313" t="str">
            <v>Dune Asia T23</v>
          </cell>
          <cell r="F313" t="str">
            <v>Delta 4</v>
          </cell>
          <cell r="G313"/>
          <cell r="H313" t="str">
            <v>Clear</v>
          </cell>
          <cell r="I313"/>
          <cell r="J313" t="str">
            <v>S</v>
          </cell>
          <cell r="K313">
            <v>1</v>
          </cell>
          <cell r="L313"/>
          <cell r="M313" t="str">
            <v>ABS</v>
          </cell>
          <cell r="N313" t="str">
            <v>Edge</v>
          </cell>
          <cell r="O313"/>
          <cell r="P313">
            <v>290.02050000000003</v>
          </cell>
          <cell r="Q313">
            <v>290</v>
          </cell>
          <cell r="R313"/>
        </row>
        <row r="314">
          <cell r="A314" t="str">
            <v>HA515</v>
          </cell>
          <cell r="B314"/>
          <cell r="C314"/>
          <cell r="D314" t="str">
            <v>MACROS</v>
          </cell>
          <cell r="E314" t="str">
            <v>Dune Asia T23</v>
          </cell>
          <cell r="F314" t="str">
            <v>Delta 4</v>
          </cell>
          <cell r="G314"/>
          <cell r="H314" t="str">
            <v>No text</v>
          </cell>
          <cell r="I314"/>
          <cell r="J314" t="str">
            <v>S</v>
          </cell>
          <cell r="K314">
            <v>1</v>
          </cell>
          <cell r="L314"/>
          <cell r="M314" t="str">
            <v>ABS</v>
          </cell>
          <cell r="N314" t="str">
            <v>Edge</v>
          </cell>
          <cell r="O314"/>
          <cell r="P314">
            <v>150.81066000000001</v>
          </cell>
          <cell r="Q314">
            <v>151</v>
          </cell>
          <cell r="R314"/>
        </row>
        <row r="315">
          <cell r="A315" t="str">
            <v>HA516</v>
          </cell>
          <cell r="B315"/>
          <cell r="C315"/>
          <cell r="D315" t="str">
            <v>MACROS</v>
          </cell>
          <cell r="E315" t="str">
            <v>Dune Asia T23</v>
          </cell>
          <cell r="F315" t="str">
            <v>Delta 4</v>
          </cell>
          <cell r="G315"/>
          <cell r="H315" t="str">
            <v>9,5 mm</v>
          </cell>
          <cell r="I315"/>
          <cell r="J315" t="str">
            <v>S</v>
          </cell>
          <cell r="K315">
            <v>1</v>
          </cell>
          <cell r="L315"/>
          <cell r="M315" t="str">
            <v>ABS</v>
          </cell>
          <cell r="N315" t="str">
            <v>Edge</v>
          </cell>
          <cell r="O315"/>
          <cell r="P315">
            <v>278.41967999999997</v>
          </cell>
          <cell r="Q315">
            <v>278</v>
          </cell>
          <cell r="R315"/>
        </row>
        <row r="316">
          <cell r="A316" t="str">
            <v>HA517</v>
          </cell>
          <cell r="B316"/>
          <cell r="C316"/>
          <cell r="D316" t="str">
            <v>MACROS</v>
          </cell>
          <cell r="E316" t="str">
            <v>Dune Asia T23</v>
          </cell>
          <cell r="F316" t="str">
            <v>Delta 5</v>
          </cell>
          <cell r="G316"/>
          <cell r="H316" t="str">
            <v>Full friction</v>
          </cell>
          <cell r="I316"/>
          <cell r="J316" t="str">
            <v>M</v>
          </cell>
          <cell r="K316">
            <v>1</v>
          </cell>
          <cell r="L316"/>
          <cell r="M316" t="str">
            <v>ABS</v>
          </cell>
          <cell r="N316" t="str">
            <v>Edge</v>
          </cell>
          <cell r="O316"/>
          <cell r="P316">
            <v>327.07800000000003</v>
          </cell>
          <cell r="Q316">
            <v>327</v>
          </cell>
          <cell r="R316"/>
        </row>
        <row r="317">
          <cell r="A317" t="str">
            <v>HA518</v>
          </cell>
          <cell r="B317"/>
          <cell r="C317"/>
          <cell r="D317" t="str">
            <v>MACROS</v>
          </cell>
          <cell r="E317" t="str">
            <v>Dune Asia T23</v>
          </cell>
          <cell r="F317" t="str">
            <v>Delta 5</v>
          </cell>
          <cell r="G317"/>
          <cell r="H317" t="str">
            <v>Dual texture</v>
          </cell>
          <cell r="I317"/>
          <cell r="J317" t="str">
            <v>M</v>
          </cell>
          <cell r="K317">
            <v>1</v>
          </cell>
          <cell r="L317"/>
          <cell r="M317" t="str">
            <v>ABS</v>
          </cell>
          <cell r="N317" t="str">
            <v>Edge</v>
          </cell>
          <cell r="O317"/>
          <cell r="P317">
            <v>363.42</v>
          </cell>
          <cell r="Q317">
            <v>363</v>
          </cell>
          <cell r="R317"/>
        </row>
        <row r="318">
          <cell r="A318" t="str">
            <v>HA519</v>
          </cell>
          <cell r="B318"/>
          <cell r="C318"/>
          <cell r="D318" t="str">
            <v>MACROS</v>
          </cell>
          <cell r="E318" t="str">
            <v>Dune Asia T23</v>
          </cell>
          <cell r="F318" t="str">
            <v>Delta 5</v>
          </cell>
          <cell r="G318"/>
          <cell r="H318" t="str">
            <v>Clear</v>
          </cell>
          <cell r="I318"/>
          <cell r="J318" t="str">
            <v>M</v>
          </cell>
          <cell r="K318">
            <v>1</v>
          </cell>
          <cell r="L318"/>
          <cell r="M318" t="str">
            <v>ABS</v>
          </cell>
          <cell r="N318" t="str">
            <v>Edge</v>
          </cell>
          <cell r="O318"/>
          <cell r="P318">
            <v>454.27500000000003</v>
          </cell>
          <cell r="Q318">
            <v>454</v>
          </cell>
          <cell r="R318"/>
        </row>
        <row r="319">
          <cell r="A319" t="str">
            <v>HA520</v>
          </cell>
          <cell r="B319"/>
          <cell r="C319"/>
          <cell r="D319" t="str">
            <v>MACROS</v>
          </cell>
          <cell r="E319" t="str">
            <v>Dune Asia T23</v>
          </cell>
          <cell r="F319" t="str">
            <v>Delta 5</v>
          </cell>
          <cell r="G319"/>
          <cell r="H319" t="str">
            <v>No text</v>
          </cell>
          <cell r="I319"/>
          <cell r="J319" t="str">
            <v>M</v>
          </cell>
          <cell r="K319">
            <v>1</v>
          </cell>
          <cell r="L319"/>
          <cell r="M319" t="str">
            <v>ABS</v>
          </cell>
          <cell r="N319" t="str">
            <v>Edge</v>
          </cell>
          <cell r="O319"/>
          <cell r="P319">
            <v>236.22300000000001</v>
          </cell>
          <cell r="Q319">
            <v>236</v>
          </cell>
          <cell r="R319"/>
        </row>
        <row r="320">
          <cell r="A320" t="str">
            <v>HA521</v>
          </cell>
          <cell r="B320"/>
          <cell r="C320"/>
          <cell r="D320" t="str">
            <v>MACROS</v>
          </cell>
          <cell r="E320" t="str">
            <v>Dune Asia T23</v>
          </cell>
          <cell r="F320" t="str">
            <v>Delta 5</v>
          </cell>
          <cell r="G320"/>
          <cell r="H320" t="str">
            <v>9,5 mm</v>
          </cell>
          <cell r="I320"/>
          <cell r="J320" t="str">
            <v>M</v>
          </cell>
          <cell r="K320">
            <v>1</v>
          </cell>
          <cell r="L320"/>
          <cell r="M320" t="str">
            <v>ABS</v>
          </cell>
          <cell r="N320" t="str">
            <v>Edge</v>
          </cell>
          <cell r="O320"/>
          <cell r="P320">
            <v>436.10399999999998</v>
          </cell>
          <cell r="Q320">
            <v>436</v>
          </cell>
          <cell r="R320"/>
        </row>
        <row r="321">
          <cell r="A321"/>
          <cell r="B321"/>
          <cell r="C321"/>
          <cell r="D321"/>
          <cell r="E321"/>
          <cell r="F321"/>
          <cell r="G321"/>
          <cell r="H321"/>
          <cell r="I321"/>
          <cell r="J321"/>
          <cell r="K321"/>
          <cell r="L321"/>
          <cell r="M321"/>
          <cell r="N321"/>
          <cell r="O321"/>
          <cell r="P321">
            <v>100</v>
          </cell>
          <cell r="Q321">
            <v>100</v>
          </cell>
          <cell r="R321"/>
        </row>
        <row r="322">
          <cell r="A322"/>
          <cell r="B322"/>
          <cell r="C322"/>
          <cell r="D322"/>
          <cell r="E322"/>
          <cell r="F322"/>
          <cell r="G322"/>
          <cell r="H322"/>
          <cell r="I322"/>
          <cell r="J322"/>
          <cell r="K322"/>
          <cell r="L322"/>
          <cell r="M322"/>
          <cell r="N322"/>
          <cell r="O322"/>
          <cell r="P322">
            <v>100</v>
          </cell>
          <cell r="Q322">
            <v>100</v>
          </cell>
          <cell r="R322"/>
        </row>
        <row r="323">
          <cell r="A323"/>
          <cell r="B323"/>
          <cell r="C323"/>
          <cell r="D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>
            <v>100</v>
          </cell>
          <cell r="Q323">
            <v>100</v>
          </cell>
          <cell r="R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>
            <v>100</v>
          </cell>
          <cell r="Q324">
            <v>100</v>
          </cell>
          <cell r="R324"/>
        </row>
        <row r="325">
          <cell r="A325"/>
          <cell r="B325"/>
          <cell r="C325"/>
          <cell r="D325"/>
          <cell r="E325"/>
          <cell r="F325"/>
          <cell r="G325"/>
          <cell r="H325"/>
          <cell r="I325"/>
          <cell r="J325"/>
          <cell r="K325"/>
          <cell r="L325"/>
          <cell r="M325"/>
          <cell r="N325"/>
          <cell r="O325"/>
          <cell r="P325">
            <v>100</v>
          </cell>
          <cell r="Q325">
            <v>100</v>
          </cell>
          <cell r="R325"/>
        </row>
        <row r="326">
          <cell r="A326"/>
          <cell r="B326"/>
          <cell r="C326"/>
          <cell r="D326"/>
          <cell r="E326"/>
          <cell r="F326"/>
          <cell r="G326"/>
          <cell r="H326"/>
          <cell r="I326"/>
          <cell r="J326"/>
          <cell r="K326"/>
          <cell r="L326"/>
          <cell r="M326"/>
          <cell r="N326"/>
          <cell r="O326"/>
          <cell r="P326">
            <v>100</v>
          </cell>
          <cell r="Q326">
            <v>100</v>
          </cell>
          <cell r="R326"/>
        </row>
        <row r="327">
          <cell r="A327"/>
          <cell r="B327"/>
          <cell r="C327"/>
          <cell r="D327"/>
          <cell r="E327"/>
          <cell r="F327"/>
          <cell r="G327"/>
          <cell r="H327"/>
          <cell r="I327"/>
          <cell r="J327"/>
          <cell r="K327"/>
          <cell r="L327"/>
          <cell r="M327"/>
          <cell r="N327"/>
          <cell r="O327"/>
          <cell r="P327">
            <v>100</v>
          </cell>
          <cell r="Q327">
            <v>100</v>
          </cell>
          <cell r="R327"/>
        </row>
        <row r="328">
          <cell r="A328"/>
          <cell r="B328"/>
          <cell r="C328"/>
          <cell r="D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>
            <v>100</v>
          </cell>
          <cell r="Q328">
            <v>100</v>
          </cell>
          <cell r="R328"/>
        </row>
        <row r="329">
          <cell r="A329"/>
          <cell r="B329"/>
          <cell r="C329"/>
          <cell r="D329"/>
          <cell r="E329"/>
          <cell r="F329"/>
          <cell r="G329"/>
          <cell r="H329"/>
          <cell r="I329"/>
          <cell r="J329"/>
          <cell r="K329"/>
          <cell r="L329"/>
          <cell r="M329"/>
          <cell r="N329"/>
          <cell r="O329"/>
          <cell r="P329">
            <v>100</v>
          </cell>
          <cell r="Q329">
            <v>100</v>
          </cell>
          <cell r="R329"/>
        </row>
        <row r="330">
          <cell r="A330"/>
          <cell r="B330"/>
          <cell r="C330"/>
          <cell r="D330"/>
          <cell r="E330"/>
          <cell r="F330"/>
          <cell r="G330"/>
          <cell r="H330"/>
          <cell r="I330"/>
          <cell r="J330"/>
          <cell r="K330"/>
          <cell r="L330"/>
          <cell r="M330"/>
          <cell r="N330"/>
          <cell r="O330"/>
          <cell r="P330">
            <v>100</v>
          </cell>
          <cell r="Q330">
            <v>100</v>
          </cell>
          <cell r="R330"/>
        </row>
        <row r="331">
          <cell r="A331"/>
          <cell r="B331"/>
          <cell r="C331"/>
          <cell r="D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>
            <v>100</v>
          </cell>
          <cell r="Q331">
            <v>100</v>
          </cell>
          <cell r="R331"/>
        </row>
        <row r="332">
          <cell r="A332"/>
          <cell r="B332"/>
          <cell r="C332"/>
          <cell r="D332"/>
          <cell r="E332"/>
          <cell r="F332"/>
          <cell r="G332"/>
          <cell r="H332"/>
          <cell r="I332"/>
          <cell r="J332"/>
          <cell r="K332"/>
          <cell r="L332"/>
          <cell r="M332"/>
          <cell r="N332"/>
          <cell r="O332"/>
          <cell r="P332">
            <v>100</v>
          </cell>
          <cell r="Q332">
            <v>100</v>
          </cell>
          <cell r="R332"/>
        </row>
        <row r="333">
          <cell r="A333"/>
          <cell r="B333"/>
          <cell r="C333"/>
          <cell r="D333"/>
          <cell r="E333"/>
          <cell r="F333"/>
          <cell r="G333"/>
          <cell r="H333"/>
          <cell r="I333"/>
          <cell r="J333"/>
          <cell r="K333"/>
          <cell r="L333"/>
          <cell r="M333"/>
          <cell r="N333"/>
          <cell r="O333"/>
          <cell r="P333">
            <v>100</v>
          </cell>
          <cell r="Q333">
            <v>100</v>
          </cell>
          <cell r="R333"/>
        </row>
        <row r="334">
          <cell r="A334"/>
          <cell r="B334"/>
          <cell r="C334"/>
          <cell r="D334"/>
          <cell r="E334"/>
          <cell r="F334"/>
          <cell r="G334"/>
          <cell r="H334"/>
          <cell r="I334"/>
          <cell r="J334"/>
          <cell r="K334"/>
          <cell r="L334"/>
          <cell r="M334"/>
          <cell r="N334"/>
          <cell r="O334"/>
          <cell r="P334">
            <v>100</v>
          </cell>
          <cell r="Q334">
            <v>100</v>
          </cell>
          <cell r="R334"/>
        </row>
        <row r="335">
          <cell r="A335"/>
          <cell r="B335"/>
          <cell r="C335"/>
          <cell r="D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>
            <v>100</v>
          </cell>
          <cell r="Q335">
            <v>100</v>
          </cell>
          <cell r="R335"/>
        </row>
        <row r="336">
          <cell r="A336"/>
          <cell r="B336"/>
          <cell r="C336"/>
          <cell r="D336"/>
          <cell r="E336"/>
          <cell r="F336"/>
          <cell r="G336"/>
          <cell r="H336"/>
          <cell r="I336"/>
          <cell r="J336"/>
          <cell r="K336"/>
          <cell r="L336"/>
          <cell r="M336"/>
          <cell r="N336"/>
          <cell r="O336"/>
          <cell r="P336">
            <v>100</v>
          </cell>
          <cell r="Q336">
            <v>100</v>
          </cell>
          <cell r="R336"/>
        </row>
        <row r="337">
          <cell r="A337"/>
          <cell r="B337"/>
          <cell r="C337"/>
          <cell r="D337"/>
          <cell r="E337"/>
          <cell r="F337"/>
          <cell r="G337"/>
          <cell r="H337"/>
          <cell r="I337"/>
          <cell r="J337"/>
          <cell r="K337"/>
          <cell r="L337"/>
          <cell r="M337"/>
          <cell r="N337"/>
          <cell r="O337"/>
          <cell r="P337">
            <v>100</v>
          </cell>
          <cell r="Q337">
            <v>100</v>
          </cell>
          <cell r="R337"/>
        </row>
        <row r="338">
          <cell r="A338"/>
          <cell r="B338"/>
          <cell r="C338"/>
          <cell r="D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>
            <v>100</v>
          </cell>
          <cell r="Q338">
            <v>100</v>
          </cell>
          <cell r="R338"/>
        </row>
        <row r="339">
          <cell r="A339"/>
          <cell r="B339"/>
          <cell r="C339"/>
          <cell r="D339"/>
          <cell r="E339"/>
          <cell r="F339"/>
          <cell r="G339"/>
          <cell r="H339"/>
          <cell r="I339"/>
          <cell r="J339"/>
          <cell r="K339"/>
          <cell r="L339"/>
          <cell r="M339"/>
          <cell r="N339"/>
          <cell r="O339"/>
          <cell r="P339">
            <v>100</v>
          </cell>
          <cell r="Q339">
            <v>100</v>
          </cell>
          <cell r="R339"/>
        </row>
        <row r="340">
          <cell r="A340"/>
          <cell r="B340"/>
          <cell r="C340"/>
          <cell r="D340"/>
          <cell r="E340"/>
          <cell r="F340"/>
          <cell r="G340"/>
          <cell r="H340"/>
          <cell r="I340"/>
          <cell r="J340"/>
          <cell r="K340"/>
          <cell r="L340"/>
          <cell r="M340"/>
          <cell r="N340"/>
          <cell r="O340"/>
          <cell r="P340">
            <v>100</v>
          </cell>
          <cell r="Q340">
            <v>100</v>
          </cell>
          <cell r="R340"/>
        </row>
        <row r="341">
          <cell r="A341"/>
          <cell r="B341"/>
          <cell r="C341"/>
          <cell r="D341"/>
          <cell r="E341"/>
          <cell r="F341"/>
          <cell r="G341"/>
          <cell r="H341"/>
          <cell r="I341"/>
          <cell r="J341"/>
          <cell r="K341"/>
          <cell r="L341"/>
          <cell r="M341"/>
          <cell r="N341"/>
          <cell r="O341"/>
          <cell r="P341">
            <v>100</v>
          </cell>
          <cell r="Q341">
            <v>100</v>
          </cell>
          <cell r="R341"/>
        </row>
        <row r="342">
          <cell r="A342"/>
          <cell r="B342"/>
          <cell r="C342"/>
          <cell r="D342"/>
          <cell r="E342"/>
          <cell r="F342"/>
          <cell r="G342"/>
          <cell r="H342"/>
          <cell r="I342"/>
          <cell r="J342"/>
          <cell r="K342"/>
          <cell r="L342"/>
          <cell r="M342"/>
          <cell r="N342"/>
          <cell r="O342"/>
          <cell r="P342">
            <v>100</v>
          </cell>
          <cell r="Q342">
            <v>100</v>
          </cell>
          <cell r="R342"/>
        </row>
        <row r="343">
          <cell r="A343"/>
          <cell r="B343"/>
          <cell r="C343"/>
          <cell r="D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>
            <v>100</v>
          </cell>
          <cell r="Q343">
            <v>100</v>
          </cell>
          <cell r="R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>
            <v>100</v>
          </cell>
          <cell r="Q344">
            <v>100</v>
          </cell>
          <cell r="R344"/>
        </row>
        <row r="345">
          <cell r="A345"/>
          <cell r="B345"/>
          <cell r="C345"/>
          <cell r="D345"/>
          <cell r="E345"/>
          <cell r="F345"/>
          <cell r="G345"/>
          <cell r="H345"/>
          <cell r="I345"/>
          <cell r="J345"/>
          <cell r="K345"/>
          <cell r="L345"/>
          <cell r="M345"/>
          <cell r="N345"/>
          <cell r="O345"/>
          <cell r="P345">
            <v>100</v>
          </cell>
          <cell r="Q345">
            <v>100</v>
          </cell>
          <cell r="R345"/>
        </row>
        <row r="346">
          <cell r="A346"/>
          <cell r="B346"/>
          <cell r="C346"/>
          <cell r="D346"/>
          <cell r="E346"/>
          <cell r="F346"/>
          <cell r="G346"/>
          <cell r="H346"/>
          <cell r="I346"/>
          <cell r="J346"/>
          <cell r="K346"/>
          <cell r="L346"/>
          <cell r="M346"/>
          <cell r="N346"/>
          <cell r="O346"/>
          <cell r="P346">
            <v>100</v>
          </cell>
          <cell r="Q346">
            <v>100</v>
          </cell>
          <cell r="R346"/>
        </row>
        <row r="347">
          <cell r="A347"/>
          <cell r="B347"/>
          <cell r="C347"/>
          <cell r="D347"/>
          <cell r="E347"/>
          <cell r="F347"/>
          <cell r="G347"/>
          <cell r="H347"/>
          <cell r="I347"/>
          <cell r="J347"/>
          <cell r="K347"/>
          <cell r="L347"/>
          <cell r="M347"/>
          <cell r="N347"/>
          <cell r="O347"/>
          <cell r="P347">
            <v>100</v>
          </cell>
          <cell r="Q347">
            <v>100</v>
          </cell>
          <cell r="R347"/>
        </row>
        <row r="348">
          <cell r="A348"/>
          <cell r="B348"/>
          <cell r="C348"/>
          <cell r="D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>
            <v>100</v>
          </cell>
          <cell r="Q348">
            <v>100</v>
          </cell>
          <cell r="R348"/>
        </row>
        <row r="349">
          <cell r="A349"/>
          <cell r="B349"/>
          <cell r="C349"/>
          <cell r="D349"/>
          <cell r="E349"/>
          <cell r="F349"/>
          <cell r="G349"/>
          <cell r="H349"/>
          <cell r="I349"/>
          <cell r="J349"/>
          <cell r="K349"/>
          <cell r="L349"/>
          <cell r="M349"/>
          <cell r="N349"/>
          <cell r="O349"/>
          <cell r="P349">
            <v>100</v>
          </cell>
          <cell r="Q349">
            <v>100</v>
          </cell>
          <cell r="R349"/>
        </row>
        <row r="350">
          <cell r="A350"/>
          <cell r="B350"/>
          <cell r="C350"/>
          <cell r="D350"/>
          <cell r="E350"/>
          <cell r="F350"/>
          <cell r="G350"/>
          <cell r="H350"/>
          <cell r="I350"/>
          <cell r="J350"/>
          <cell r="K350"/>
          <cell r="L350"/>
          <cell r="M350"/>
          <cell r="N350"/>
          <cell r="O350"/>
          <cell r="P350">
            <v>100</v>
          </cell>
          <cell r="Q350">
            <v>100</v>
          </cell>
          <cell r="R350"/>
          <cell r="S350"/>
          <cell r="T350"/>
        </row>
        <row r="351">
          <cell r="A351"/>
          <cell r="B351"/>
          <cell r="C351"/>
          <cell r="D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>
            <v>100</v>
          </cell>
          <cell r="Q351">
            <v>100</v>
          </cell>
          <cell r="R351"/>
        </row>
        <row r="352">
          <cell r="A352"/>
          <cell r="B352"/>
          <cell r="C352"/>
          <cell r="D352"/>
          <cell r="E352"/>
          <cell r="F352"/>
          <cell r="G352"/>
          <cell r="H352"/>
          <cell r="I352"/>
          <cell r="J352"/>
          <cell r="K352"/>
          <cell r="L352"/>
          <cell r="M352"/>
          <cell r="N352"/>
          <cell r="O352"/>
          <cell r="P352">
            <v>100</v>
          </cell>
          <cell r="Q352">
            <v>100</v>
          </cell>
          <cell r="R352"/>
        </row>
        <row r="353">
          <cell r="A353"/>
          <cell r="B353"/>
          <cell r="C353"/>
          <cell r="D353"/>
          <cell r="E353"/>
          <cell r="F353"/>
          <cell r="G353"/>
          <cell r="H353"/>
          <cell r="I353"/>
          <cell r="J353"/>
          <cell r="K353"/>
          <cell r="L353"/>
          <cell r="M353"/>
          <cell r="N353"/>
          <cell r="O353"/>
          <cell r="P353">
            <v>100</v>
          </cell>
          <cell r="Q353">
            <v>100</v>
          </cell>
          <cell r="R353"/>
        </row>
        <row r="354">
          <cell r="A354"/>
          <cell r="B354"/>
          <cell r="C354"/>
          <cell r="D354"/>
          <cell r="E354"/>
          <cell r="F354"/>
          <cell r="G354"/>
          <cell r="H354"/>
          <cell r="I354"/>
          <cell r="J354"/>
          <cell r="K354"/>
          <cell r="L354"/>
          <cell r="M354"/>
          <cell r="N354"/>
          <cell r="O354"/>
          <cell r="P354">
            <v>100</v>
          </cell>
          <cell r="Q354">
            <v>100</v>
          </cell>
          <cell r="R354"/>
        </row>
        <row r="355">
          <cell r="A355"/>
          <cell r="B355"/>
          <cell r="C355"/>
          <cell r="D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>
            <v>100</v>
          </cell>
          <cell r="Q355">
            <v>100</v>
          </cell>
          <cell r="R355"/>
        </row>
        <row r="356">
          <cell r="A356"/>
          <cell r="B356"/>
          <cell r="C356"/>
          <cell r="D356"/>
          <cell r="E356"/>
          <cell r="F356"/>
          <cell r="G356"/>
          <cell r="H356"/>
          <cell r="I356"/>
          <cell r="J356"/>
          <cell r="K356"/>
          <cell r="L356"/>
          <cell r="M356"/>
          <cell r="N356"/>
          <cell r="O356"/>
          <cell r="P356">
            <v>100</v>
          </cell>
          <cell r="Q356">
            <v>100</v>
          </cell>
          <cell r="R356"/>
        </row>
        <row r="357">
          <cell r="A357"/>
          <cell r="B357"/>
          <cell r="C357"/>
          <cell r="D357"/>
          <cell r="E357"/>
          <cell r="F357"/>
          <cell r="G357"/>
          <cell r="H357"/>
          <cell r="I357"/>
          <cell r="J357"/>
          <cell r="K357"/>
          <cell r="L357"/>
          <cell r="M357"/>
          <cell r="N357"/>
          <cell r="O357"/>
          <cell r="P357">
            <v>100</v>
          </cell>
          <cell r="Q357">
            <v>100</v>
          </cell>
          <cell r="R357"/>
        </row>
        <row r="358">
          <cell r="A358"/>
          <cell r="B358"/>
          <cell r="C358"/>
          <cell r="D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>
            <v>100</v>
          </cell>
          <cell r="Q358">
            <v>100</v>
          </cell>
          <cell r="R358"/>
        </row>
        <row r="359">
          <cell r="A359"/>
          <cell r="B359"/>
          <cell r="C359"/>
          <cell r="D359"/>
          <cell r="E359"/>
          <cell r="F359"/>
          <cell r="G359"/>
          <cell r="H359"/>
          <cell r="I359"/>
          <cell r="J359"/>
          <cell r="K359"/>
          <cell r="L359"/>
          <cell r="M359"/>
          <cell r="N359"/>
          <cell r="O359"/>
          <cell r="P359">
            <v>100</v>
          </cell>
          <cell r="Q359">
            <v>100</v>
          </cell>
          <cell r="R359"/>
        </row>
        <row r="360">
          <cell r="A360"/>
          <cell r="B360"/>
          <cell r="C360"/>
          <cell r="D360"/>
          <cell r="E360"/>
          <cell r="F360"/>
          <cell r="G360"/>
          <cell r="H360"/>
          <cell r="I360"/>
          <cell r="J360"/>
          <cell r="K360"/>
          <cell r="L360"/>
          <cell r="M360"/>
          <cell r="N360"/>
          <cell r="O360"/>
          <cell r="P360">
            <v>100</v>
          </cell>
          <cell r="Q360">
            <v>100</v>
          </cell>
          <cell r="R360"/>
        </row>
        <row r="361">
          <cell r="A361"/>
          <cell r="B361"/>
          <cell r="C361"/>
          <cell r="D361"/>
          <cell r="E361"/>
          <cell r="F361"/>
          <cell r="G361"/>
          <cell r="H361"/>
          <cell r="I361"/>
          <cell r="J361"/>
          <cell r="K361"/>
          <cell r="L361"/>
          <cell r="M361"/>
          <cell r="N361"/>
          <cell r="O361"/>
          <cell r="P361">
            <v>100</v>
          </cell>
          <cell r="Q361">
            <v>100</v>
          </cell>
          <cell r="R361"/>
          <cell r="S361"/>
          <cell r="T361"/>
        </row>
        <row r="362">
          <cell r="A362"/>
          <cell r="B362"/>
          <cell r="C362"/>
          <cell r="D362"/>
          <cell r="E362"/>
          <cell r="F362"/>
          <cell r="G362"/>
          <cell r="H362"/>
          <cell r="I362"/>
          <cell r="J362"/>
          <cell r="K362"/>
          <cell r="L362"/>
          <cell r="M362"/>
          <cell r="N362"/>
          <cell r="O362"/>
          <cell r="P362">
            <v>100</v>
          </cell>
          <cell r="Q362">
            <v>100</v>
          </cell>
          <cell r="R362"/>
        </row>
        <row r="363">
          <cell r="A363"/>
          <cell r="B363"/>
          <cell r="C363"/>
          <cell r="D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>
            <v>100</v>
          </cell>
          <cell r="Q363">
            <v>100</v>
          </cell>
          <cell r="R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>
            <v>100</v>
          </cell>
          <cell r="Q364">
            <v>100</v>
          </cell>
          <cell r="R364"/>
        </row>
        <row r="365">
          <cell r="A365"/>
          <cell r="B365"/>
          <cell r="C365"/>
          <cell r="D365"/>
          <cell r="E365"/>
          <cell r="F365"/>
          <cell r="G365"/>
          <cell r="H365"/>
          <cell r="I365"/>
          <cell r="J365"/>
          <cell r="K365"/>
          <cell r="L365"/>
          <cell r="M365"/>
          <cell r="N365"/>
          <cell r="O365"/>
          <cell r="P365">
            <v>100</v>
          </cell>
          <cell r="Q365">
            <v>100</v>
          </cell>
          <cell r="R365"/>
        </row>
        <row r="366">
          <cell r="A366"/>
          <cell r="B366"/>
          <cell r="C366"/>
          <cell r="D366"/>
          <cell r="E366"/>
          <cell r="F366"/>
          <cell r="G366"/>
          <cell r="H366"/>
          <cell r="I366"/>
          <cell r="J366"/>
          <cell r="K366"/>
          <cell r="L366"/>
          <cell r="M366"/>
          <cell r="N366"/>
          <cell r="O366"/>
          <cell r="P366">
            <v>100</v>
          </cell>
          <cell r="Q366">
            <v>100</v>
          </cell>
          <cell r="R366"/>
        </row>
        <row r="367">
          <cell r="A367"/>
          <cell r="B367"/>
          <cell r="C367"/>
          <cell r="D367"/>
          <cell r="E367"/>
          <cell r="F367"/>
          <cell r="G367"/>
          <cell r="H367"/>
          <cell r="I367"/>
          <cell r="J367"/>
          <cell r="K367"/>
          <cell r="L367"/>
          <cell r="M367"/>
          <cell r="N367"/>
          <cell r="O367"/>
          <cell r="P367">
            <v>100</v>
          </cell>
          <cell r="Q367">
            <v>100</v>
          </cell>
          <cell r="R367"/>
        </row>
        <row r="368">
          <cell r="A368"/>
          <cell r="B368"/>
          <cell r="C368"/>
          <cell r="D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>
            <v>100</v>
          </cell>
          <cell r="Q368">
            <v>100</v>
          </cell>
          <cell r="R368"/>
        </row>
        <row r="369">
          <cell r="A369"/>
          <cell r="B369"/>
          <cell r="C369"/>
          <cell r="D369"/>
          <cell r="E369"/>
          <cell r="F369"/>
          <cell r="G369"/>
          <cell r="H369"/>
          <cell r="I369"/>
          <cell r="J369"/>
          <cell r="K369"/>
          <cell r="L369"/>
          <cell r="M369"/>
          <cell r="N369"/>
          <cell r="O369"/>
          <cell r="P369">
            <v>100</v>
          </cell>
          <cell r="Q369">
            <v>100</v>
          </cell>
          <cell r="R369"/>
          <cell r="S369"/>
          <cell r="T369"/>
        </row>
        <row r="370">
          <cell r="A370"/>
          <cell r="B370"/>
          <cell r="C370"/>
          <cell r="D370"/>
          <cell r="E370"/>
          <cell r="F370"/>
          <cell r="G370"/>
          <cell r="H370"/>
          <cell r="I370"/>
          <cell r="J370"/>
          <cell r="K370"/>
          <cell r="L370"/>
          <cell r="M370"/>
          <cell r="N370"/>
          <cell r="O370"/>
          <cell r="P370">
            <v>100</v>
          </cell>
          <cell r="Q370">
            <v>100</v>
          </cell>
          <cell r="R370"/>
        </row>
        <row r="371">
          <cell r="A371"/>
          <cell r="B371"/>
          <cell r="C371"/>
          <cell r="D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>
            <v>100</v>
          </cell>
          <cell r="Q371">
            <v>100</v>
          </cell>
          <cell r="R371"/>
        </row>
        <row r="372">
          <cell r="A372"/>
          <cell r="B372"/>
          <cell r="C372"/>
          <cell r="D372"/>
          <cell r="E372"/>
          <cell r="F372"/>
          <cell r="G372"/>
          <cell r="H372"/>
          <cell r="I372"/>
          <cell r="J372"/>
          <cell r="K372"/>
          <cell r="L372"/>
          <cell r="M372"/>
          <cell r="N372"/>
          <cell r="O372"/>
          <cell r="P372">
            <v>100</v>
          </cell>
          <cell r="Q372">
            <v>100</v>
          </cell>
          <cell r="R372"/>
        </row>
        <row r="373">
          <cell r="A373"/>
          <cell r="B373"/>
          <cell r="C373"/>
          <cell r="D373"/>
          <cell r="E373"/>
          <cell r="F373"/>
          <cell r="G373"/>
          <cell r="H373"/>
          <cell r="I373"/>
          <cell r="J373"/>
          <cell r="K373"/>
          <cell r="L373"/>
          <cell r="M373"/>
          <cell r="N373"/>
          <cell r="O373"/>
          <cell r="P373">
            <v>100</v>
          </cell>
          <cell r="Q373">
            <v>100</v>
          </cell>
          <cell r="R373"/>
        </row>
        <row r="374">
          <cell r="A374"/>
          <cell r="B374"/>
          <cell r="C374"/>
          <cell r="D374"/>
          <cell r="E374"/>
          <cell r="F374"/>
          <cell r="G374"/>
          <cell r="H374"/>
          <cell r="I374"/>
          <cell r="J374"/>
          <cell r="K374"/>
          <cell r="L374"/>
          <cell r="M374"/>
          <cell r="N374"/>
          <cell r="O374"/>
          <cell r="P374">
            <v>100</v>
          </cell>
          <cell r="Q374">
            <v>100</v>
          </cell>
          <cell r="R374"/>
        </row>
        <row r="375">
          <cell r="A375"/>
          <cell r="B375"/>
          <cell r="C375"/>
          <cell r="D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>
            <v>100</v>
          </cell>
          <cell r="Q375">
            <v>100</v>
          </cell>
          <cell r="R375"/>
        </row>
        <row r="376">
          <cell r="A376"/>
          <cell r="B376"/>
          <cell r="C376"/>
          <cell r="D376"/>
          <cell r="E376"/>
          <cell r="F376"/>
          <cell r="G376"/>
          <cell r="H376"/>
          <cell r="I376"/>
          <cell r="J376"/>
          <cell r="K376"/>
          <cell r="L376"/>
          <cell r="M376"/>
          <cell r="N376"/>
          <cell r="O376"/>
          <cell r="P376">
            <v>100</v>
          </cell>
          <cell r="Q376">
            <v>100</v>
          </cell>
          <cell r="R376"/>
        </row>
        <row r="377">
          <cell r="A377"/>
          <cell r="B377"/>
          <cell r="C377"/>
          <cell r="D377"/>
          <cell r="E377"/>
          <cell r="F377"/>
          <cell r="G377"/>
          <cell r="H377"/>
          <cell r="I377"/>
          <cell r="J377"/>
          <cell r="K377"/>
          <cell r="L377"/>
          <cell r="M377"/>
          <cell r="N377"/>
          <cell r="O377"/>
          <cell r="P377">
            <v>100</v>
          </cell>
          <cell r="Q377">
            <v>100</v>
          </cell>
          <cell r="R377"/>
          <cell r="S377"/>
          <cell r="T377"/>
        </row>
        <row r="378">
          <cell r="A378"/>
          <cell r="B378"/>
          <cell r="C378"/>
          <cell r="D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>
            <v>100</v>
          </cell>
          <cell r="Q378">
            <v>100</v>
          </cell>
          <cell r="R378"/>
        </row>
        <row r="379">
          <cell r="A379"/>
          <cell r="B379"/>
          <cell r="C379"/>
          <cell r="D379"/>
          <cell r="E379"/>
          <cell r="F379"/>
          <cell r="G379"/>
          <cell r="H379"/>
          <cell r="I379"/>
          <cell r="J379"/>
          <cell r="K379"/>
          <cell r="L379"/>
          <cell r="M379"/>
          <cell r="N379"/>
          <cell r="O379"/>
          <cell r="P379">
            <v>100</v>
          </cell>
          <cell r="Q379">
            <v>100</v>
          </cell>
          <cell r="R379"/>
        </row>
        <row r="380">
          <cell r="A380"/>
          <cell r="B380"/>
          <cell r="C380"/>
          <cell r="D380"/>
          <cell r="E380"/>
          <cell r="F380"/>
          <cell r="G380"/>
          <cell r="H380"/>
          <cell r="I380"/>
          <cell r="J380"/>
          <cell r="K380"/>
          <cell r="L380"/>
          <cell r="M380"/>
          <cell r="N380"/>
          <cell r="O380"/>
          <cell r="P380">
            <v>100</v>
          </cell>
          <cell r="Q380">
            <v>100</v>
          </cell>
          <cell r="R380"/>
        </row>
        <row r="381">
          <cell r="A381"/>
          <cell r="B381"/>
          <cell r="C381"/>
          <cell r="D381"/>
          <cell r="E381"/>
          <cell r="F381"/>
          <cell r="G381"/>
          <cell r="H381"/>
          <cell r="I381"/>
          <cell r="J381"/>
          <cell r="K381"/>
          <cell r="L381"/>
          <cell r="M381"/>
          <cell r="N381"/>
          <cell r="O381"/>
          <cell r="P381">
            <v>100</v>
          </cell>
          <cell r="Q381">
            <v>100</v>
          </cell>
          <cell r="R381"/>
        </row>
        <row r="382">
          <cell r="A382"/>
          <cell r="B382"/>
          <cell r="C382"/>
          <cell r="D382"/>
          <cell r="E382"/>
          <cell r="F382"/>
          <cell r="G382"/>
          <cell r="H382"/>
          <cell r="I382"/>
          <cell r="J382"/>
          <cell r="K382"/>
          <cell r="L382"/>
          <cell r="M382"/>
          <cell r="N382"/>
          <cell r="O382"/>
          <cell r="P382">
            <v>100</v>
          </cell>
          <cell r="Q382">
            <v>100</v>
          </cell>
          <cell r="R382"/>
        </row>
        <row r="383">
          <cell r="A383"/>
          <cell r="B383"/>
          <cell r="C383"/>
          <cell r="D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>
            <v>100</v>
          </cell>
          <cell r="Q383">
            <v>100</v>
          </cell>
          <cell r="R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>
            <v>100</v>
          </cell>
          <cell r="Q384">
            <v>100</v>
          </cell>
          <cell r="R384"/>
        </row>
        <row r="385">
          <cell r="A385"/>
          <cell r="B385"/>
          <cell r="C385"/>
          <cell r="D385"/>
          <cell r="E385"/>
          <cell r="F385"/>
          <cell r="G385"/>
          <cell r="H385"/>
          <cell r="I385"/>
          <cell r="J385"/>
          <cell r="K385"/>
          <cell r="L385"/>
          <cell r="M385"/>
          <cell r="N385"/>
          <cell r="O385"/>
          <cell r="P385">
            <v>100</v>
          </cell>
          <cell r="Q385">
            <v>100</v>
          </cell>
          <cell r="R385"/>
        </row>
        <row r="386">
          <cell r="A386"/>
          <cell r="B386"/>
          <cell r="C386"/>
          <cell r="D386"/>
          <cell r="E386"/>
          <cell r="F386"/>
          <cell r="G386"/>
          <cell r="H386"/>
          <cell r="I386"/>
          <cell r="J386"/>
          <cell r="K386"/>
          <cell r="L386"/>
          <cell r="M386"/>
          <cell r="N386"/>
          <cell r="O386"/>
          <cell r="P386">
            <v>100</v>
          </cell>
          <cell r="Q386">
            <v>100</v>
          </cell>
          <cell r="R386"/>
        </row>
        <row r="387">
          <cell r="A387"/>
          <cell r="B387"/>
          <cell r="C387"/>
          <cell r="D387"/>
          <cell r="E387"/>
          <cell r="F387"/>
          <cell r="G387"/>
          <cell r="H387"/>
          <cell r="I387"/>
          <cell r="J387"/>
          <cell r="K387"/>
          <cell r="L387"/>
          <cell r="M387"/>
          <cell r="N387"/>
          <cell r="O387"/>
          <cell r="P387">
            <v>100</v>
          </cell>
          <cell r="Q387">
            <v>100</v>
          </cell>
          <cell r="R387"/>
        </row>
        <row r="388">
          <cell r="A388"/>
          <cell r="B388"/>
          <cell r="C388"/>
          <cell r="D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>
            <v>100</v>
          </cell>
          <cell r="Q388">
            <v>100</v>
          </cell>
          <cell r="R388"/>
        </row>
        <row r="389">
          <cell r="A389"/>
          <cell r="B389"/>
          <cell r="C389"/>
          <cell r="D389"/>
          <cell r="E389"/>
          <cell r="F389"/>
          <cell r="G389"/>
          <cell r="H389"/>
          <cell r="I389"/>
          <cell r="J389"/>
          <cell r="K389"/>
          <cell r="L389"/>
          <cell r="M389"/>
          <cell r="N389"/>
          <cell r="O389"/>
          <cell r="P389">
            <v>100</v>
          </cell>
          <cell r="Q389">
            <v>100</v>
          </cell>
          <cell r="R389"/>
        </row>
        <row r="390">
          <cell r="A390"/>
          <cell r="B390"/>
          <cell r="C390"/>
          <cell r="D390"/>
          <cell r="E390"/>
          <cell r="F390"/>
          <cell r="G390"/>
          <cell r="H390"/>
          <cell r="I390"/>
          <cell r="J390"/>
          <cell r="K390"/>
          <cell r="L390"/>
          <cell r="M390"/>
          <cell r="N390"/>
          <cell r="O390"/>
          <cell r="P390">
            <v>100</v>
          </cell>
          <cell r="Q390">
            <v>100</v>
          </cell>
          <cell r="R390"/>
        </row>
        <row r="391">
          <cell r="A391"/>
          <cell r="B391"/>
          <cell r="C391"/>
          <cell r="D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>
            <v>100</v>
          </cell>
          <cell r="Q391">
            <v>100</v>
          </cell>
          <cell r="R391"/>
        </row>
        <row r="392">
          <cell r="A392"/>
          <cell r="B392"/>
          <cell r="C392"/>
          <cell r="D392"/>
          <cell r="E392"/>
          <cell r="F392"/>
          <cell r="G392"/>
          <cell r="H392"/>
          <cell r="I392"/>
          <cell r="J392"/>
          <cell r="K392"/>
          <cell r="L392"/>
          <cell r="M392"/>
          <cell r="N392"/>
          <cell r="O392"/>
          <cell r="P392">
            <v>100</v>
          </cell>
          <cell r="Q392">
            <v>100</v>
          </cell>
          <cell r="R392"/>
        </row>
        <row r="393">
          <cell r="A393"/>
          <cell r="B393"/>
          <cell r="C393"/>
          <cell r="D393"/>
          <cell r="E393"/>
          <cell r="F393"/>
          <cell r="G393"/>
          <cell r="H393"/>
          <cell r="I393"/>
          <cell r="J393"/>
          <cell r="K393"/>
          <cell r="L393"/>
          <cell r="M393"/>
          <cell r="N393"/>
          <cell r="O393"/>
          <cell r="P393">
            <v>100</v>
          </cell>
          <cell r="Q393">
            <v>100</v>
          </cell>
          <cell r="R393"/>
        </row>
        <row r="394">
          <cell r="A394"/>
          <cell r="B394"/>
          <cell r="C394"/>
          <cell r="D394"/>
          <cell r="E394"/>
          <cell r="F394"/>
          <cell r="G394"/>
          <cell r="H394"/>
          <cell r="I394"/>
          <cell r="J394"/>
          <cell r="K394"/>
          <cell r="L394"/>
          <cell r="M394"/>
          <cell r="N394"/>
          <cell r="O394"/>
          <cell r="P394">
            <v>100</v>
          </cell>
          <cell r="Q394">
            <v>100</v>
          </cell>
          <cell r="R394"/>
        </row>
        <row r="395">
          <cell r="A395"/>
          <cell r="B395"/>
          <cell r="C395"/>
          <cell r="D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>
            <v>100</v>
          </cell>
          <cell r="Q395">
            <v>100</v>
          </cell>
          <cell r="R395"/>
        </row>
        <row r="396">
          <cell r="A396"/>
          <cell r="B396"/>
          <cell r="C396"/>
          <cell r="D396"/>
          <cell r="E396"/>
          <cell r="F396"/>
          <cell r="G396"/>
          <cell r="H396"/>
          <cell r="I396"/>
          <cell r="J396"/>
          <cell r="K396"/>
          <cell r="L396"/>
          <cell r="M396"/>
          <cell r="N396"/>
          <cell r="O396"/>
          <cell r="P396">
            <v>100</v>
          </cell>
          <cell r="Q396">
            <v>100</v>
          </cell>
          <cell r="R396"/>
        </row>
        <row r="397">
          <cell r="A397"/>
          <cell r="B397"/>
          <cell r="C397"/>
          <cell r="D397"/>
          <cell r="E397"/>
          <cell r="F397"/>
          <cell r="G397"/>
          <cell r="H397"/>
          <cell r="I397"/>
          <cell r="J397"/>
          <cell r="K397"/>
          <cell r="L397"/>
          <cell r="M397"/>
          <cell r="N397"/>
          <cell r="O397"/>
          <cell r="P397">
            <v>100</v>
          </cell>
          <cell r="Q397">
            <v>100</v>
          </cell>
          <cell r="R397"/>
        </row>
        <row r="398">
          <cell r="A398"/>
          <cell r="B398"/>
          <cell r="C398"/>
          <cell r="D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>
            <v>100</v>
          </cell>
          <cell r="Q398">
            <v>100</v>
          </cell>
          <cell r="R398"/>
        </row>
        <row r="399">
          <cell r="A399"/>
          <cell r="B399"/>
          <cell r="C399"/>
          <cell r="D399"/>
          <cell r="E399"/>
          <cell r="F399"/>
          <cell r="G399"/>
          <cell r="H399"/>
          <cell r="I399"/>
          <cell r="J399"/>
          <cell r="K399"/>
          <cell r="L399"/>
          <cell r="M399"/>
          <cell r="N399"/>
          <cell r="O399"/>
          <cell r="P399">
            <v>100</v>
          </cell>
          <cell r="Q399">
            <v>100</v>
          </cell>
          <cell r="R399"/>
        </row>
        <row r="400">
          <cell r="A400"/>
          <cell r="B400"/>
          <cell r="C400"/>
          <cell r="D400"/>
          <cell r="E400"/>
          <cell r="F400"/>
          <cell r="G400"/>
          <cell r="H400"/>
          <cell r="I400"/>
          <cell r="J400"/>
          <cell r="K400"/>
          <cell r="L400"/>
          <cell r="M400"/>
          <cell r="N400"/>
          <cell r="O400"/>
          <cell r="P400">
            <v>100</v>
          </cell>
          <cell r="Q400">
            <v>100</v>
          </cell>
          <cell r="R400"/>
        </row>
        <row r="401">
          <cell r="A401"/>
          <cell r="B401"/>
          <cell r="C401"/>
          <cell r="D401"/>
          <cell r="E401"/>
          <cell r="F401"/>
          <cell r="G401"/>
          <cell r="H401"/>
          <cell r="I401"/>
          <cell r="J401"/>
          <cell r="K401"/>
          <cell r="L401"/>
          <cell r="M401"/>
          <cell r="N401"/>
          <cell r="O401"/>
          <cell r="P401">
            <v>100</v>
          </cell>
          <cell r="Q401">
            <v>100</v>
          </cell>
          <cell r="R401"/>
        </row>
        <row r="402">
          <cell r="A402"/>
          <cell r="B402"/>
          <cell r="C402"/>
          <cell r="D402"/>
          <cell r="E402"/>
          <cell r="F402"/>
          <cell r="G402"/>
          <cell r="H402"/>
          <cell r="I402"/>
          <cell r="J402"/>
          <cell r="K402"/>
          <cell r="L402"/>
          <cell r="M402"/>
          <cell r="N402"/>
          <cell r="O402"/>
          <cell r="P402">
            <v>100</v>
          </cell>
          <cell r="Q402">
            <v>100</v>
          </cell>
          <cell r="R402"/>
        </row>
        <row r="403">
          <cell r="A403"/>
          <cell r="B403"/>
          <cell r="C403"/>
          <cell r="D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>
            <v>100</v>
          </cell>
          <cell r="Q403">
            <v>100</v>
          </cell>
          <cell r="R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>
            <v>100</v>
          </cell>
          <cell r="Q404">
            <v>100</v>
          </cell>
          <cell r="R404"/>
        </row>
        <row r="405">
          <cell r="A405"/>
          <cell r="B405"/>
          <cell r="C405"/>
          <cell r="D405"/>
          <cell r="E405"/>
          <cell r="F405"/>
          <cell r="G405"/>
          <cell r="H405"/>
          <cell r="I405"/>
          <cell r="J405"/>
          <cell r="K405"/>
          <cell r="L405"/>
          <cell r="M405"/>
          <cell r="N405"/>
          <cell r="O405"/>
          <cell r="P405">
            <v>100</v>
          </cell>
          <cell r="Q405">
            <v>100</v>
          </cell>
          <cell r="R405"/>
        </row>
        <row r="406">
          <cell r="A406"/>
          <cell r="B406"/>
          <cell r="C406"/>
          <cell r="D406"/>
          <cell r="E406"/>
          <cell r="F406"/>
          <cell r="G406"/>
          <cell r="H406"/>
          <cell r="I406"/>
          <cell r="J406"/>
          <cell r="K406"/>
          <cell r="L406"/>
          <cell r="M406"/>
          <cell r="N406"/>
          <cell r="O406"/>
          <cell r="P406">
            <v>100</v>
          </cell>
          <cell r="Q406">
            <v>100</v>
          </cell>
          <cell r="R406"/>
        </row>
        <row r="407">
          <cell r="A407"/>
          <cell r="B407"/>
          <cell r="C407"/>
          <cell r="D407"/>
          <cell r="E407"/>
          <cell r="F407"/>
          <cell r="G407"/>
          <cell r="H407"/>
          <cell r="I407"/>
          <cell r="J407"/>
          <cell r="K407"/>
          <cell r="L407"/>
          <cell r="M407"/>
          <cell r="N407"/>
          <cell r="O407"/>
          <cell r="P407">
            <v>100</v>
          </cell>
          <cell r="Q407">
            <v>100</v>
          </cell>
          <cell r="R407"/>
        </row>
        <row r="408">
          <cell r="A408"/>
          <cell r="B408"/>
          <cell r="C408"/>
          <cell r="D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>
            <v>100</v>
          </cell>
          <cell r="Q408">
            <v>100</v>
          </cell>
          <cell r="R408"/>
        </row>
        <row r="409">
          <cell r="A409"/>
          <cell r="B409"/>
          <cell r="C409"/>
          <cell r="D409"/>
          <cell r="E409"/>
          <cell r="F409"/>
          <cell r="G409"/>
          <cell r="H409"/>
          <cell r="I409"/>
          <cell r="J409"/>
          <cell r="K409"/>
          <cell r="L409"/>
          <cell r="M409"/>
          <cell r="N409"/>
          <cell r="O409"/>
          <cell r="P409">
            <v>100</v>
          </cell>
          <cell r="Q409">
            <v>100</v>
          </cell>
          <cell r="R409"/>
        </row>
        <row r="410">
          <cell r="A410"/>
          <cell r="B410"/>
          <cell r="C410"/>
          <cell r="D410"/>
          <cell r="E410"/>
          <cell r="F410"/>
          <cell r="G410"/>
          <cell r="H410"/>
          <cell r="I410"/>
          <cell r="J410"/>
          <cell r="K410"/>
          <cell r="L410"/>
          <cell r="M410"/>
          <cell r="N410"/>
          <cell r="O410"/>
          <cell r="P410">
            <v>100</v>
          </cell>
          <cell r="Q410">
            <v>100</v>
          </cell>
          <cell r="R410"/>
        </row>
        <row r="411">
          <cell r="A411"/>
          <cell r="B411"/>
          <cell r="C411"/>
          <cell r="D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>
            <v>100</v>
          </cell>
          <cell r="Q411">
            <v>100</v>
          </cell>
          <cell r="R411"/>
        </row>
        <row r="412">
          <cell r="A412"/>
          <cell r="B412"/>
          <cell r="C412"/>
          <cell r="D412"/>
          <cell r="E412"/>
          <cell r="F412"/>
          <cell r="G412"/>
          <cell r="H412"/>
          <cell r="I412"/>
          <cell r="J412"/>
          <cell r="K412"/>
          <cell r="L412"/>
          <cell r="M412"/>
          <cell r="N412"/>
          <cell r="O412"/>
          <cell r="P412">
            <v>100</v>
          </cell>
          <cell r="Q412">
            <v>100</v>
          </cell>
          <cell r="R412"/>
        </row>
        <row r="413">
          <cell r="A413"/>
          <cell r="B413"/>
          <cell r="C413"/>
          <cell r="D413"/>
          <cell r="E413"/>
          <cell r="F413"/>
          <cell r="G413"/>
          <cell r="H413"/>
          <cell r="I413"/>
          <cell r="J413"/>
          <cell r="K413"/>
          <cell r="L413"/>
          <cell r="M413"/>
          <cell r="N413"/>
          <cell r="O413"/>
          <cell r="P413">
            <v>100</v>
          </cell>
          <cell r="Q413">
            <v>100</v>
          </cell>
          <cell r="R413"/>
        </row>
        <row r="414">
          <cell r="A414"/>
          <cell r="B414"/>
          <cell r="C414"/>
          <cell r="D414"/>
          <cell r="E414"/>
          <cell r="F414"/>
          <cell r="G414"/>
          <cell r="H414"/>
          <cell r="I414"/>
          <cell r="J414"/>
          <cell r="K414"/>
          <cell r="L414"/>
          <cell r="M414"/>
          <cell r="N414"/>
          <cell r="O414"/>
          <cell r="P414">
            <v>100</v>
          </cell>
          <cell r="Q414">
            <v>100</v>
          </cell>
          <cell r="R414"/>
        </row>
        <row r="415">
          <cell r="A415"/>
          <cell r="B415"/>
          <cell r="C415"/>
          <cell r="D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>
            <v>100</v>
          </cell>
          <cell r="Q415">
            <v>100</v>
          </cell>
          <cell r="R415"/>
        </row>
        <row r="416">
          <cell r="A416"/>
          <cell r="B416"/>
          <cell r="C416"/>
          <cell r="D416"/>
          <cell r="E416"/>
          <cell r="F416"/>
          <cell r="G416"/>
          <cell r="H416"/>
          <cell r="I416"/>
          <cell r="J416"/>
          <cell r="K416"/>
          <cell r="L416"/>
          <cell r="M416"/>
          <cell r="N416"/>
          <cell r="O416"/>
          <cell r="P416">
            <v>100</v>
          </cell>
          <cell r="Q416">
            <v>100</v>
          </cell>
          <cell r="R416"/>
        </row>
        <row r="417">
          <cell r="A417"/>
          <cell r="B417"/>
          <cell r="C417"/>
          <cell r="D417"/>
          <cell r="E417"/>
          <cell r="F417"/>
          <cell r="G417"/>
          <cell r="H417"/>
          <cell r="I417"/>
          <cell r="J417"/>
          <cell r="K417"/>
          <cell r="L417"/>
          <cell r="M417"/>
          <cell r="N417"/>
          <cell r="O417"/>
          <cell r="P417">
            <v>100</v>
          </cell>
          <cell r="Q417">
            <v>100</v>
          </cell>
          <cell r="R417"/>
        </row>
        <row r="418">
          <cell r="A418"/>
          <cell r="B418"/>
          <cell r="C418"/>
          <cell r="D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>
            <v>100</v>
          </cell>
          <cell r="Q418">
            <v>100</v>
          </cell>
          <cell r="R418"/>
        </row>
        <row r="419">
          <cell r="A419"/>
          <cell r="B419"/>
          <cell r="C419"/>
          <cell r="D419"/>
          <cell r="E419"/>
          <cell r="F419"/>
          <cell r="G419"/>
          <cell r="H419"/>
          <cell r="I419"/>
          <cell r="J419"/>
          <cell r="K419"/>
          <cell r="L419"/>
          <cell r="M419"/>
          <cell r="N419"/>
          <cell r="O419"/>
          <cell r="P419">
            <v>100</v>
          </cell>
          <cell r="Q419">
            <v>100</v>
          </cell>
          <cell r="R419"/>
        </row>
        <row r="420">
          <cell r="A420"/>
          <cell r="B420"/>
          <cell r="C420"/>
          <cell r="D420"/>
          <cell r="E420"/>
          <cell r="F420"/>
          <cell r="G420"/>
          <cell r="H420"/>
          <cell r="I420"/>
          <cell r="J420"/>
          <cell r="K420"/>
          <cell r="L420"/>
          <cell r="M420"/>
          <cell r="N420"/>
          <cell r="O420"/>
          <cell r="P420">
            <v>100</v>
          </cell>
          <cell r="Q420">
            <v>100</v>
          </cell>
          <cell r="R420"/>
        </row>
        <row r="421">
          <cell r="A421"/>
          <cell r="B421"/>
          <cell r="C421"/>
          <cell r="D421"/>
          <cell r="E421"/>
          <cell r="F421"/>
          <cell r="G421"/>
          <cell r="H421"/>
          <cell r="I421"/>
          <cell r="J421"/>
          <cell r="K421"/>
          <cell r="L421"/>
          <cell r="M421"/>
          <cell r="N421"/>
          <cell r="O421"/>
          <cell r="P421">
            <v>100</v>
          </cell>
          <cell r="Q421">
            <v>100</v>
          </cell>
          <cell r="R421"/>
        </row>
        <row r="422">
          <cell r="A422"/>
          <cell r="B422"/>
          <cell r="C422"/>
          <cell r="D422"/>
          <cell r="E422"/>
          <cell r="F422"/>
          <cell r="G422"/>
          <cell r="H422"/>
          <cell r="I422"/>
          <cell r="J422"/>
          <cell r="K422"/>
          <cell r="L422"/>
          <cell r="M422"/>
          <cell r="N422"/>
          <cell r="O422"/>
          <cell r="P422">
            <v>100</v>
          </cell>
          <cell r="Q422">
            <v>100</v>
          </cell>
          <cell r="R422"/>
        </row>
        <row r="423">
          <cell r="A423"/>
          <cell r="B423"/>
          <cell r="C423"/>
          <cell r="D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>
            <v>100</v>
          </cell>
          <cell r="Q423">
            <v>100</v>
          </cell>
          <cell r="R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>
            <v>100</v>
          </cell>
          <cell r="Q424">
            <v>100</v>
          </cell>
          <cell r="R424"/>
        </row>
        <row r="425">
          <cell r="A425"/>
          <cell r="B425"/>
          <cell r="C425"/>
          <cell r="D425"/>
          <cell r="E425"/>
          <cell r="F425"/>
          <cell r="G425"/>
          <cell r="H425"/>
          <cell r="I425"/>
          <cell r="J425"/>
          <cell r="K425"/>
          <cell r="L425"/>
          <cell r="M425"/>
          <cell r="N425"/>
          <cell r="O425"/>
          <cell r="P425">
            <v>100</v>
          </cell>
          <cell r="Q425">
            <v>100</v>
          </cell>
          <cell r="R425"/>
        </row>
        <row r="426">
          <cell r="A426"/>
          <cell r="B426"/>
          <cell r="C426"/>
          <cell r="D426"/>
          <cell r="E426"/>
          <cell r="F426"/>
          <cell r="G426"/>
          <cell r="H426"/>
          <cell r="I426"/>
          <cell r="J426"/>
          <cell r="K426"/>
          <cell r="L426"/>
          <cell r="M426"/>
          <cell r="N426"/>
          <cell r="O426"/>
          <cell r="P426">
            <v>100</v>
          </cell>
          <cell r="Q426">
            <v>100</v>
          </cell>
          <cell r="R426"/>
        </row>
        <row r="427">
          <cell r="A427"/>
          <cell r="B427"/>
          <cell r="C427"/>
          <cell r="D427"/>
          <cell r="E427"/>
          <cell r="F427"/>
          <cell r="G427"/>
          <cell r="H427"/>
          <cell r="I427"/>
          <cell r="J427"/>
          <cell r="K427"/>
          <cell r="L427"/>
          <cell r="M427"/>
          <cell r="N427"/>
          <cell r="O427"/>
          <cell r="P427">
            <v>100</v>
          </cell>
          <cell r="Q427">
            <v>100</v>
          </cell>
          <cell r="R427"/>
        </row>
        <row r="428">
          <cell r="A428"/>
          <cell r="B428"/>
          <cell r="C428"/>
          <cell r="D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>
            <v>100</v>
          </cell>
          <cell r="Q428">
            <v>100</v>
          </cell>
          <cell r="R428"/>
        </row>
        <row r="429">
          <cell r="A429"/>
          <cell r="B429"/>
          <cell r="C429"/>
          <cell r="D429"/>
          <cell r="E429"/>
          <cell r="F429"/>
          <cell r="G429"/>
          <cell r="H429"/>
          <cell r="I429"/>
          <cell r="J429"/>
          <cell r="K429"/>
          <cell r="L429"/>
          <cell r="M429"/>
          <cell r="N429"/>
          <cell r="O429"/>
          <cell r="P429">
            <v>100</v>
          </cell>
          <cell r="Q429">
            <v>100</v>
          </cell>
          <cell r="R429"/>
        </row>
        <row r="430">
          <cell r="A430"/>
          <cell r="B430"/>
          <cell r="C430"/>
          <cell r="D430"/>
          <cell r="E430"/>
          <cell r="F430"/>
          <cell r="G430"/>
          <cell r="H430"/>
          <cell r="I430"/>
          <cell r="J430"/>
          <cell r="K430"/>
          <cell r="L430"/>
          <cell r="M430"/>
          <cell r="N430"/>
          <cell r="O430"/>
          <cell r="P430">
            <v>100</v>
          </cell>
          <cell r="Q430">
            <v>100</v>
          </cell>
          <cell r="R430"/>
        </row>
        <row r="431">
          <cell r="A431"/>
          <cell r="B431"/>
          <cell r="C431"/>
          <cell r="D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>
            <v>100</v>
          </cell>
          <cell r="Q431">
            <v>100</v>
          </cell>
          <cell r="R431"/>
        </row>
        <row r="432">
          <cell r="A432"/>
          <cell r="B432"/>
          <cell r="C432"/>
          <cell r="D432"/>
          <cell r="E432"/>
          <cell r="F432"/>
          <cell r="G432"/>
          <cell r="H432"/>
          <cell r="I432"/>
          <cell r="J432"/>
          <cell r="K432"/>
          <cell r="L432"/>
          <cell r="M432"/>
          <cell r="N432"/>
          <cell r="O432"/>
          <cell r="P432">
            <v>100</v>
          </cell>
          <cell r="Q432">
            <v>100</v>
          </cell>
          <cell r="R432"/>
        </row>
        <row r="433">
          <cell r="A433"/>
          <cell r="B433"/>
          <cell r="C433"/>
          <cell r="D433"/>
          <cell r="E433"/>
          <cell r="F433"/>
          <cell r="G433"/>
          <cell r="H433"/>
          <cell r="I433"/>
          <cell r="J433"/>
          <cell r="K433"/>
          <cell r="L433"/>
          <cell r="M433"/>
          <cell r="N433"/>
          <cell r="O433"/>
          <cell r="P433">
            <v>100</v>
          </cell>
          <cell r="Q433">
            <v>100</v>
          </cell>
          <cell r="R433"/>
        </row>
        <row r="434">
          <cell r="A434"/>
          <cell r="B434"/>
          <cell r="C434"/>
          <cell r="D434"/>
          <cell r="E434"/>
          <cell r="F434"/>
          <cell r="G434"/>
          <cell r="H434"/>
          <cell r="I434"/>
          <cell r="J434"/>
          <cell r="K434"/>
          <cell r="L434"/>
          <cell r="M434"/>
          <cell r="N434"/>
          <cell r="O434"/>
          <cell r="P434">
            <v>100</v>
          </cell>
          <cell r="Q434">
            <v>100</v>
          </cell>
          <cell r="R434"/>
        </row>
        <row r="435">
          <cell r="A435"/>
          <cell r="B435"/>
          <cell r="C435"/>
          <cell r="D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>
            <v>100</v>
          </cell>
          <cell r="Q435">
            <v>100</v>
          </cell>
          <cell r="R435"/>
        </row>
        <row r="436">
          <cell r="A436"/>
          <cell r="B436"/>
          <cell r="C436"/>
          <cell r="D436"/>
          <cell r="E436"/>
          <cell r="F436"/>
          <cell r="G436"/>
          <cell r="H436"/>
          <cell r="I436"/>
          <cell r="J436"/>
          <cell r="K436"/>
          <cell r="L436"/>
          <cell r="M436"/>
          <cell r="N436"/>
          <cell r="O436"/>
          <cell r="P436">
            <v>100</v>
          </cell>
          <cell r="Q436">
            <v>100</v>
          </cell>
          <cell r="R436"/>
        </row>
        <row r="437">
          <cell r="A437"/>
          <cell r="B437"/>
          <cell r="C437"/>
          <cell r="D437"/>
          <cell r="E437"/>
          <cell r="F437"/>
          <cell r="G437"/>
          <cell r="H437"/>
          <cell r="I437"/>
          <cell r="J437"/>
          <cell r="K437"/>
          <cell r="L437"/>
          <cell r="M437"/>
          <cell r="N437"/>
          <cell r="O437"/>
          <cell r="P437">
            <v>100</v>
          </cell>
          <cell r="Q437">
            <v>100</v>
          </cell>
          <cell r="R437"/>
        </row>
        <row r="438">
          <cell r="A438"/>
          <cell r="B438"/>
          <cell r="C438"/>
          <cell r="D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>
            <v>100</v>
          </cell>
          <cell r="Q438">
            <v>100</v>
          </cell>
          <cell r="R438"/>
        </row>
        <row r="439">
          <cell r="A439"/>
          <cell r="B439"/>
          <cell r="C439"/>
          <cell r="D439"/>
          <cell r="E439"/>
          <cell r="F439"/>
          <cell r="G439"/>
          <cell r="H439"/>
          <cell r="I439"/>
          <cell r="J439"/>
          <cell r="K439"/>
          <cell r="L439"/>
          <cell r="M439"/>
          <cell r="N439"/>
          <cell r="O439"/>
          <cell r="P439">
            <v>100</v>
          </cell>
          <cell r="Q439">
            <v>100</v>
          </cell>
          <cell r="R439"/>
        </row>
        <row r="440">
          <cell r="A440"/>
          <cell r="B440"/>
          <cell r="C440"/>
          <cell r="D440"/>
          <cell r="E440"/>
          <cell r="F440"/>
          <cell r="G440"/>
          <cell r="H440"/>
          <cell r="I440"/>
          <cell r="J440"/>
          <cell r="K440"/>
          <cell r="L440"/>
          <cell r="M440"/>
          <cell r="N440"/>
          <cell r="O440"/>
          <cell r="P440">
            <v>100</v>
          </cell>
          <cell r="Q440">
            <v>100</v>
          </cell>
          <cell r="R440"/>
        </row>
        <row r="441">
          <cell r="A441"/>
          <cell r="B441"/>
          <cell r="C441"/>
          <cell r="D441"/>
          <cell r="E441"/>
          <cell r="F441"/>
          <cell r="G441"/>
          <cell r="H441"/>
          <cell r="I441"/>
          <cell r="J441"/>
          <cell r="K441"/>
          <cell r="L441"/>
          <cell r="M441"/>
          <cell r="N441"/>
          <cell r="O441"/>
          <cell r="P441">
            <v>100</v>
          </cell>
          <cell r="Q441">
            <v>100</v>
          </cell>
          <cell r="R441"/>
        </row>
        <row r="442">
          <cell r="A442"/>
          <cell r="B442"/>
          <cell r="C442"/>
          <cell r="D442"/>
          <cell r="E442"/>
          <cell r="F442"/>
          <cell r="G442"/>
          <cell r="H442"/>
          <cell r="I442"/>
          <cell r="J442"/>
          <cell r="K442"/>
          <cell r="L442"/>
          <cell r="M442"/>
          <cell r="N442"/>
          <cell r="O442"/>
          <cell r="P442">
            <v>100</v>
          </cell>
          <cell r="Q442">
            <v>100</v>
          </cell>
          <cell r="R442"/>
        </row>
        <row r="443">
          <cell r="A443"/>
          <cell r="B443"/>
          <cell r="C443"/>
          <cell r="D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>
            <v>100</v>
          </cell>
          <cell r="Q443">
            <v>100</v>
          </cell>
          <cell r="R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>
            <v>100</v>
          </cell>
          <cell r="Q444">
            <v>100</v>
          </cell>
          <cell r="R444"/>
        </row>
        <row r="445">
          <cell r="A445"/>
          <cell r="B445"/>
          <cell r="C445"/>
          <cell r="D445"/>
          <cell r="E445"/>
          <cell r="F445"/>
          <cell r="G445"/>
          <cell r="H445"/>
          <cell r="I445"/>
          <cell r="J445"/>
          <cell r="K445"/>
          <cell r="L445"/>
          <cell r="M445"/>
          <cell r="N445"/>
          <cell r="O445"/>
          <cell r="P445">
            <v>100</v>
          </cell>
          <cell r="Q445">
            <v>100</v>
          </cell>
          <cell r="R445"/>
        </row>
        <row r="446">
          <cell r="A446"/>
          <cell r="B446"/>
          <cell r="C446"/>
          <cell r="D446"/>
          <cell r="E446"/>
          <cell r="F446"/>
          <cell r="G446"/>
          <cell r="H446"/>
          <cell r="I446"/>
          <cell r="J446"/>
          <cell r="K446"/>
          <cell r="L446"/>
          <cell r="M446"/>
          <cell r="N446"/>
          <cell r="O446"/>
          <cell r="P446">
            <v>100</v>
          </cell>
          <cell r="Q446">
            <v>100</v>
          </cell>
          <cell r="R446"/>
        </row>
        <row r="447">
          <cell r="A447"/>
          <cell r="B447"/>
          <cell r="C447"/>
          <cell r="D447"/>
          <cell r="E447"/>
          <cell r="F447"/>
          <cell r="G447"/>
          <cell r="H447"/>
          <cell r="I447"/>
          <cell r="J447"/>
          <cell r="K447"/>
          <cell r="L447"/>
          <cell r="M447"/>
          <cell r="N447"/>
          <cell r="O447"/>
          <cell r="P447">
            <v>100</v>
          </cell>
          <cell r="Q447">
            <v>100</v>
          </cell>
          <cell r="R447"/>
        </row>
        <row r="448">
          <cell r="A448"/>
          <cell r="B448"/>
          <cell r="C448"/>
          <cell r="D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>
            <v>100</v>
          </cell>
          <cell r="Q448">
            <v>100</v>
          </cell>
          <cell r="R448"/>
        </row>
        <row r="449">
          <cell r="A449"/>
          <cell r="B449"/>
          <cell r="C449"/>
          <cell r="D449"/>
          <cell r="E449"/>
          <cell r="F449"/>
          <cell r="G449"/>
          <cell r="H449"/>
          <cell r="I449"/>
          <cell r="J449"/>
          <cell r="K449"/>
          <cell r="L449"/>
          <cell r="M449"/>
          <cell r="N449"/>
          <cell r="O449"/>
          <cell r="P449">
            <v>100</v>
          </cell>
          <cell r="Q449">
            <v>100</v>
          </cell>
          <cell r="R449"/>
        </row>
        <row r="450">
          <cell r="A450"/>
          <cell r="B450"/>
          <cell r="C450"/>
          <cell r="D450"/>
          <cell r="E450"/>
          <cell r="F450"/>
          <cell r="G450"/>
          <cell r="H450"/>
          <cell r="I450"/>
          <cell r="J450"/>
          <cell r="K450"/>
          <cell r="L450"/>
          <cell r="M450"/>
          <cell r="N450"/>
          <cell r="O450"/>
          <cell r="P450">
            <v>100</v>
          </cell>
          <cell r="Q450">
            <v>100</v>
          </cell>
          <cell r="R450"/>
        </row>
        <row r="451">
          <cell r="A451"/>
          <cell r="B451"/>
          <cell r="C451"/>
          <cell r="D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>
            <v>100</v>
          </cell>
          <cell r="Q451">
            <v>100</v>
          </cell>
          <cell r="R451"/>
        </row>
        <row r="452">
          <cell r="A452"/>
          <cell r="B452"/>
          <cell r="C452"/>
          <cell r="D452"/>
          <cell r="E452"/>
          <cell r="F452"/>
          <cell r="G452"/>
          <cell r="H452"/>
          <cell r="I452"/>
          <cell r="J452"/>
          <cell r="K452"/>
          <cell r="L452"/>
          <cell r="M452"/>
          <cell r="N452"/>
          <cell r="O452"/>
          <cell r="P452">
            <v>100</v>
          </cell>
          <cell r="Q452">
            <v>100</v>
          </cell>
          <cell r="R452"/>
        </row>
        <row r="453">
          <cell r="A453"/>
          <cell r="B453"/>
          <cell r="C453"/>
          <cell r="D453"/>
          <cell r="E453"/>
          <cell r="F453"/>
          <cell r="G453"/>
          <cell r="H453"/>
          <cell r="I453"/>
          <cell r="J453"/>
          <cell r="K453"/>
          <cell r="L453"/>
          <cell r="M453"/>
          <cell r="N453"/>
          <cell r="O453"/>
          <cell r="P453">
            <v>100</v>
          </cell>
          <cell r="Q453">
            <v>100</v>
          </cell>
          <cell r="R453"/>
        </row>
        <row r="454">
          <cell r="A454"/>
          <cell r="B454"/>
          <cell r="C454"/>
          <cell r="D454"/>
          <cell r="E454"/>
          <cell r="F454"/>
          <cell r="G454"/>
          <cell r="H454"/>
          <cell r="I454"/>
          <cell r="J454"/>
          <cell r="K454"/>
          <cell r="L454"/>
          <cell r="M454"/>
          <cell r="N454"/>
          <cell r="O454"/>
          <cell r="P454">
            <v>100</v>
          </cell>
          <cell r="Q454">
            <v>100</v>
          </cell>
          <cell r="R454"/>
        </row>
        <row r="455">
          <cell r="A455"/>
          <cell r="B455"/>
          <cell r="C455"/>
          <cell r="D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>
            <v>100</v>
          </cell>
          <cell r="Q455">
            <v>100</v>
          </cell>
          <cell r="R455"/>
        </row>
        <row r="456">
          <cell r="A456"/>
          <cell r="B456"/>
          <cell r="C456"/>
          <cell r="D456"/>
          <cell r="E456"/>
          <cell r="F456"/>
          <cell r="G456"/>
          <cell r="H456"/>
          <cell r="I456"/>
          <cell r="J456"/>
          <cell r="K456"/>
          <cell r="L456"/>
          <cell r="M456"/>
          <cell r="N456"/>
          <cell r="O456"/>
          <cell r="P456">
            <v>100</v>
          </cell>
          <cell r="Q456">
            <v>100</v>
          </cell>
          <cell r="R456"/>
        </row>
        <row r="457">
          <cell r="A457"/>
          <cell r="B457"/>
          <cell r="C457"/>
          <cell r="D457"/>
          <cell r="E457"/>
          <cell r="F457"/>
          <cell r="G457"/>
          <cell r="H457"/>
          <cell r="I457"/>
          <cell r="J457"/>
          <cell r="K457"/>
          <cell r="L457"/>
          <cell r="M457"/>
          <cell r="N457"/>
          <cell r="O457"/>
          <cell r="P457">
            <v>100</v>
          </cell>
          <cell r="Q457">
            <v>100</v>
          </cell>
          <cell r="R457"/>
        </row>
        <row r="458">
          <cell r="A458"/>
          <cell r="B458"/>
          <cell r="C458"/>
          <cell r="D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>
            <v>100</v>
          </cell>
          <cell r="Q458">
            <v>100</v>
          </cell>
          <cell r="R458"/>
        </row>
        <row r="459">
          <cell r="A459"/>
          <cell r="B459"/>
          <cell r="C459"/>
          <cell r="D459"/>
          <cell r="E459"/>
          <cell r="F459"/>
          <cell r="G459"/>
          <cell r="H459"/>
          <cell r="I459"/>
          <cell r="J459"/>
          <cell r="K459"/>
          <cell r="L459"/>
          <cell r="M459"/>
          <cell r="N459"/>
          <cell r="O459"/>
          <cell r="P459">
            <v>100</v>
          </cell>
          <cell r="Q459">
            <v>100</v>
          </cell>
          <cell r="R459"/>
        </row>
        <row r="460">
          <cell r="A460"/>
          <cell r="B460"/>
          <cell r="C460"/>
          <cell r="D460"/>
          <cell r="E460"/>
          <cell r="F460"/>
          <cell r="G460"/>
          <cell r="H460"/>
          <cell r="I460"/>
          <cell r="J460"/>
          <cell r="K460"/>
          <cell r="L460"/>
          <cell r="M460"/>
          <cell r="N460"/>
          <cell r="O460"/>
          <cell r="P460">
            <v>100</v>
          </cell>
          <cell r="Q460">
            <v>100</v>
          </cell>
          <cell r="R460"/>
        </row>
        <row r="461">
          <cell r="A461"/>
          <cell r="B461"/>
          <cell r="C461"/>
          <cell r="D461"/>
          <cell r="E461"/>
          <cell r="F461"/>
          <cell r="G461"/>
          <cell r="H461"/>
          <cell r="I461"/>
          <cell r="J461"/>
          <cell r="K461"/>
          <cell r="L461"/>
          <cell r="M461"/>
          <cell r="N461"/>
          <cell r="O461"/>
          <cell r="P461">
            <v>100</v>
          </cell>
          <cell r="Q461">
            <v>100</v>
          </cell>
          <cell r="R461"/>
        </row>
        <row r="462">
          <cell r="A462"/>
          <cell r="B462"/>
          <cell r="C462"/>
          <cell r="D462"/>
          <cell r="E462"/>
          <cell r="F462"/>
          <cell r="G462"/>
          <cell r="H462"/>
          <cell r="I462"/>
          <cell r="J462"/>
          <cell r="K462"/>
          <cell r="L462"/>
          <cell r="M462"/>
          <cell r="N462"/>
          <cell r="O462"/>
          <cell r="P462">
            <v>100</v>
          </cell>
          <cell r="Q462">
            <v>100</v>
          </cell>
          <cell r="R462"/>
        </row>
        <row r="463">
          <cell r="A463"/>
          <cell r="B463"/>
          <cell r="C463"/>
          <cell r="D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>
            <v>100</v>
          </cell>
          <cell r="Q463">
            <v>100</v>
          </cell>
          <cell r="R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>
            <v>100</v>
          </cell>
          <cell r="Q464">
            <v>100</v>
          </cell>
          <cell r="R464"/>
        </row>
        <row r="465">
          <cell r="A465"/>
          <cell r="B465"/>
          <cell r="C465"/>
          <cell r="D465"/>
          <cell r="E465"/>
          <cell r="F465"/>
          <cell r="G465"/>
          <cell r="H465"/>
          <cell r="I465"/>
          <cell r="J465"/>
          <cell r="K465"/>
          <cell r="L465"/>
          <cell r="M465"/>
          <cell r="N465"/>
          <cell r="O465"/>
          <cell r="P465">
            <v>100</v>
          </cell>
          <cell r="Q465">
            <v>100</v>
          </cell>
          <cell r="R465"/>
        </row>
        <row r="466">
          <cell r="A466"/>
          <cell r="B466"/>
          <cell r="C466"/>
          <cell r="D466"/>
          <cell r="E466"/>
          <cell r="F466"/>
          <cell r="G466"/>
          <cell r="H466"/>
          <cell r="I466"/>
          <cell r="J466"/>
          <cell r="K466"/>
          <cell r="L466"/>
          <cell r="M466"/>
          <cell r="N466"/>
          <cell r="O466"/>
          <cell r="P466">
            <v>100</v>
          </cell>
          <cell r="Q466">
            <v>100</v>
          </cell>
          <cell r="R466"/>
        </row>
        <row r="467">
          <cell r="A467"/>
          <cell r="B467"/>
          <cell r="C467"/>
          <cell r="D467"/>
          <cell r="E467"/>
          <cell r="F467"/>
          <cell r="G467"/>
          <cell r="H467"/>
          <cell r="I467"/>
          <cell r="J467"/>
          <cell r="K467"/>
          <cell r="L467"/>
          <cell r="M467"/>
          <cell r="N467"/>
          <cell r="O467"/>
          <cell r="P467">
            <v>100</v>
          </cell>
          <cell r="Q467">
            <v>100</v>
          </cell>
          <cell r="R467"/>
        </row>
        <row r="468">
          <cell r="A468"/>
          <cell r="B468"/>
          <cell r="C468"/>
          <cell r="D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>
            <v>100</v>
          </cell>
          <cell r="Q468">
            <v>100</v>
          </cell>
          <cell r="R468"/>
        </row>
        <row r="469">
          <cell r="A469"/>
          <cell r="B469"/>
          <cell r="C469"/>
          <cell r="D469"/>
          <cell r="E469"/>
          <cell r="F469"/>
          <cell r="G469"/>
          <cell r="H469"/>
          <cell r="I469"/>
          <cell r="J469"/>
          <cell r="K469"/>
          <cell r="L469"/>
          <cell r="M469"/>
          <cell r="N469"/>
          <cell r="O469"/>
          <cell r="P469">
            <v>100</v>
          </cell>
          <cell r="Q469">
            <v>100</v>
          </cell>
          <cell r="R469"/>
        </row>
        <row r="470">
          <cell r="A470"/>
          <cell r="B470"/>
          <cell r="C470"/>
          <cell r="D470"/>
          <cell r="E470"/>
          <cell r="F470"/>
          <cell r="G470"/>
          <cell r="H470"/>
          <cell r="I470"/>
          <cell r="J470"/>
          <cell r="K470"/>
          <cell r="L470"/>
          <cell r="M470"/>
          <cell r="N470"/>
          <cell r="O470"/>
          <cell r="P470">
            <v>100</v>
          </cell>
          <cell r="Q470">
            <v>100</v>
          </cell>
          <cell r="R470"/>
        </row>
        <row r="471">
          <cell r="A471"/>
          <cell r="B471"/>
          <cell r="C471"/>
          <cell r="D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>
            <v>100</v>
          </cell>
          <cell r="Q471">
            <v>100</v>
          </cell>
          <cell r="R471"/>
        </row>
        <row r="472">
          <cell r="A472"/>
          <cell r="B472"/>
          <cell r="C472"/>
          <cell r="D472"/>
          <cell r="E472"/>
          <cell r="F472"/>
          <cell r="G472"/>
          <cell r="H472"/>
          <cell r="I472"/>
          <cell r="J472"/>
          <cell r="K472"/>
          <cell r="L472"/>
          <cell r="M472"/>
          <cell r="N472"/>
          <cell r="O472"/>
          <cell r="P472">
            <v>100</v>
          </cell>
          <cell r="Q472">
            <v>100</v>
          </cell>
          <cell r="R472"/>
        </row>
        <row r="473">
          <cell r="A473"/>
          <cell r="B473"/>
          <cell r="C473"/>
          <cell r="D473"/>
          <cell r="E473"/>
          <cell r="F473"/>
          <cell r="G473"/>
          <cell r="H473"/>
          <cell r="I473"/>
          <cell r="J473"/>
          <cell r="K473"/>
          <cell r="L473"/>
          <cell r="M473"/>
          <cell r="N473"/>
          <cell r="O473"/>
          <cell r="P473">
            <v>100</v>
          </cell>
          <cell r="Q473">
            <v>100</v>
          </cell>
          <cell r="R473"/>
        </row>
        <row r="474">
          <cell r="A474"/>
          <cell r="B474"/>
          <cell r="C474"/>
          <cell r="D474"/>
          <cell r="E474"/>
          <cell r="F474"/>
          <cell r="G474"/>
          <cell r="H474"/>
          <cell r="I474"/>
          <cell r="J474"/>
          <cell r="K474"/>
          <cell r="L474"/>
          <cell r="M474"/>
          <cell r="N474"/>
          <cell r="O474"/>
          <cell r="P474">
            <v>100</v>
          </cell>
          <cell r="Q474">
            <v>100</v>
          </cell>
          <cell r="R474"/>
        </row>
        <row r="475">
          <cell r="A475"/>
          <cell r="B475"/>
          <cell r="C475"/>
          <cell r="D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>
            <v>100</v>
          </cell>
          <cell r="Q475">
            <v>100</v>
          </cell>
          <cell r="R475"/>
        </row>
        <row r="476">
          <cell r="A476"/>
          <cell r="B476"/>
          <cell r="C476"/>
          <cell r="D476"/>
          <cell r="E476"/>
          <cell r="F476"/>
          <cell r="G476"/>
          <cell r="H476"/>
          <cell r="I476"/>
          <cell r="J476"/>
          <cell r="K476"/>
          <cell r="L476"/>
          <cell r="M476"/>
          <cell r="N476"/>
          <cell r="O476"/>
          <cell r="P476">
            <v>100</v>
          </cell>
          <cell r="Q476">
            <v>100</v>
          </cell>
          <cell r="R476"/>
        </row>
        <row r="477">
          <cell r="A477"/>
          <cell r="B477"/>
          <cell r="C477"/>
          <cell r="D477"/>
          <cell r="E477"/>
          <cell r="F477"/>
          <cell r="G477"/>
          <cell r="H477"/>
          <cell r="I477"/>
          <cell r="J477"/>
          <cell r="K477"/>
          <cell r="L477"/>
          <cell r="M477"/>
          <cell r="N477"/>
          <cell r="O477"/>
          <cell r="P477">
            <v>100</v>
          </cell>
          <cell r="Q477">
            <v>100</v>
          </cell>
          <cell r="R477"/>
        </row>
        <row r="478">
          <cell r="A478"/>
          <cell r="B478"/>
          <cell r="C478"/>
          <cell r="D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>
            <v>100</v>
          </cell>
          <cell r="Q478">
            <v>100</v>
          </cell>
          <cell r="R478"/>
        </row>
        <row r="479">
          <cell r="A479"/>
          <cell r="B479"/>
          <cell r="C479"/>
          <cell r="D479"/>
          <cell r="E479"/>
          <cell r="F479"/>
          <cell r="G479"/>
          <cell r="H479"/>
          <cell r="I479"/>
          <cell r="J479"/>
          <cell r="K479"/>
          <cell r="L479"/>
          <cell r="M479"/>
          <cell r="N479"/>
          <cell r="O479"/>
          <cell r="P479">
            <v>100</v>
          </cell>
          <cell r="Q479">
            <v>100</v>
          </cell>
          <cell r="R479"/>
        </row>
        <row r="480">
          <cell r="A480"/>
          <cell r="B480"/>
          <cell r="C480"/>
          <cell r="D480"/>
          <cell r="E480"/>
          <cell r="F480"/>
          <cell r="G480"/>
          <cell r="H480"/>
          <cell r="I480"/>
          <cell r="J480"/>
          <cell r="K480"/>
          <cell r="L480"/>
          <cell r="M480"/>
          <cell r="N480"/>
          <cell r="O480"/>
          <cell r="P480">
            <v>100</v>
          </cell>
          <cell r="Q480">
            <v>100</v>
          </cell>
          <cell r="R480"/>
        </row>
        <row r="481">
          <cell r="A481"/>
          <cell r="B481"/>
          <cell r="C481"/>
          <cell r="D481"/>
          <cell r="E481"/>
          <cell r="F481"/>
          <cell r="G481"/>
          <cell r="H481"/>
          <cell r="I481"/>
          <cell r="J481"/>
          <cell r="K481"/>
          <cell r="L481"/>
          <cell r="M481"/>
          <cell r="N481"/>
          <cell r="O481"/>
          <cell r="P481">
            <v>100</v>
          </cell>
          <cell r="Q481">
            <v>100</v>
          </cell>
          <cell r="R481"/>
        </row>
        <row r="482">
          <cell r="A482"/>
          <cell r="B482"/>
          <cell r="C482"/>
          <cell r="D482"/>
          <cell r="E482"/>
          <cell r="F482"/>
          <cell r="G482"/>
          <cell r="H482"/>
          <cell r="I482"/>
          <cell r="J482"/>
          <cell r="K482"/>
          <cell r="L482"/>
          <cell r="M482"/>
          <cell r="N482"/>
          <cell r="O482"/>
          <cell r="P482">
            <v>100</v>
          </cell>
          <cell r="Q482">
            <v>100</v>
          </cell>
          <cell r="R482"/>
        </row>
        <row r="483">
          <cell r="A483"/>
          <cell r="B483"/>
          <cell r="C483"/>
          <cell r="D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>
            <v>100</v>
          </cell>
          <cell r="Q483">
            <v>100</v>
          </cell>
          <cell r="R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>
            <v>100</v>
          </cell>
          <cell r="Q484">
            <v>100</v>
          </cell>
          <cell r="R484"/>
        </row>
        <row r="485">
          <cell r="A485"/>
          <cell r="B485"/>
          <cell r="C485"/>
          <cell r="D485"/>
          <cell r="E485"/>
          <cell r="F485"/>
          <cell r="G485"/>
          <cell r="H485"/>
          <cell r="I485"/>
          <cell r="J485"/>
          <cell r="K485"/>
          <cell r="L485"/>
          <cell r="M485"/>
          <cell r="N485"/>
          <cell r="O485"/>
          <cell r="P485">
            <v>100</v>
          </cell>
          <cell r="Q485">
            <v>100</v>
          </cell>
          <cell r="R485"/>
        </row>
        <row r="486">
          <cell r="A486"/>
          <cell r="B486"/>
          <cell r="C486"/>
          <cell r="D486"/>
          <cell r="E486"/>
          <cell r="F486"/>
          <cell r="G486"/>
          <cell r="H486"/>
          <cell r="I486"/>
          <cell r="J486"/>
          <cell r="K486"/>
          <cell r="L486"/>
          <cell r="M486"/>
          <cell r="N486"/>
          <cell r="O486"/>
          <cell r="P486">
            <v>100</v>
          </cell>
          <cell r="Q486">
            <v>100</v>
          </cell>
          <cell r="R486"/>
        </row>
        <row r="487">
          <cell r="A487"/>
          <cell r="B487"/>
          <cell r="C487"/>
          <cell r="D487"/>
          <cell r="E487"/>
          <cell r="F487"/>
          <cell r="G487"/>
          <cell r="H487"/>
          <cell r="I487"/>
          <cell r="J487"/>
          <cell r="K487"/>
          <cell r="L487"/>
          <cell r="M487"/>
          <cell r="N487"/>
          <cell r="O487"/>
          <cell r="P487">
            <v>100</v>
          </cell>
          <cell r="Q487">
            <v>100</v>
          </cell>
          <cell r="R487"/>
        </row>
        <row r="488">
          <cell r="A488"/>
          <cell r="B488"/>
          <cell r="C488"/>
          <cell r="D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>
            <v>100</v>
          </cell>
          <cell r="Q488">
            <v>100</v>
          </cell>
          <cell r="R488"/>
        </row>
        <row r="489">
          <cell r="A489"/>
          <cell r="B489"/>
          <cell r="C489"/>
          <cell r="D489"/>
          <cell r="E489"/>
          <cell r="F489"/>
          <cell r="G489"/>
          <cell r="H489"/>
          <cell r="I489"/>
          <cell r="J489"/>
          <cell r="K489"/>
          <cell r="L489"/>
          <cell r="M489"/>
          <cell r="N489"/>
          <cell r="O489"/>
          <cell r="P489">
            <v>100</v>
          </cell>
          <cell r="Q489">
            <v>100</v>
          </cell>
          <cell r="R489"/>
        </row>
        <row r="490">
          <cell r="A490"/>
          <cell r="B490"/>
          <cell r="C490"/>
          <cell r="D490"/>
          <cell r="E490"/>
          <cell r="F490"/>
          <cell r="G490"/>
          <cell r="H490"/>
          <cell r="I490"/>
          <cell r="J490"/>
          <cell r="K490"/>
          <cell r="L490"/>
          <cell r="M490"/>
          <cell r="N490"/>
          <cell r="O490"/>
          <cell r="P490">
            <v>100</v>
          </cell>
          <cell r="Q490">
            <v>100</v>
          </cell>
          <cell r="R490"/>
        </row>
        <row r="491">
          <cell r="A491"/>
          <cell r="B491"/>
          <cell r="C491"/>
          <cell r="D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>
            <v>100</v>
          </cell>
          <cell r="Q491">
            <v>100</v>
          </cell>
          <cell r="R491"/>
        </row>
        <row r="492">
          <cell r="A492"/>
          <cell r="B492"/>
          <cell r="C492"/>
          <cell r="D492"/>
          <cell r="E492"/>
          <cell r="F492"/>
          <cell r="G492"/>
          <cell r="H492"/>
          <cell r="I492"/>
          <cell r="J492"/>
          <cell r="K492"/>
          <cell r="L492"/>
          <cell r="M492"/>
          <cell r="N492"/>
          <cell r="O492"/>
          <cell r="P492">
            <v>100</v>
          </cell>
          <cell r="Q492">
            <v>100</v>
          </cell>
          <cell r="R492"/>
        </row>
        <row r="493">
          <cell r="A493"/>
          <cell r="B493"/>
          <cell r="C493"/>
          <cell r="D493"/>
          <cell r="E493"/>
          <cell r="F493"/>
          <cell r="G493"/>
          <cell r="H493"/>
          <cell r="I493"/>
          <cell r="J493"/>
          <cell r="K493"/>
          <cell r="L493"/>
          <cell r="M493"/>
          <cell r="N493"/>
          <cell r="O493"/>
          <cell r="P493">
            <v>100</v>
          </cell>
          <cell r="Q493">
            <v>100</v>
          </cell>
          <cell r="R493"/>
        </row>
        <row r="494">
          <cell r="A494"/>
          <cell r="B494"/>
          <cell r="C494"/>
          <cell r="D494"/>
          <cell r="E494"/>
          <cell r="F494"/>
          <cell r="G494"/>
          <cell r="H494"/>
          <cell r="I494"/>
          <cell r="J494"/>
          <cell r="K494"/>
          <cell r="L494"/>
          <cell r="M494"/>
          <cell r="N494"/>
          <cell r="O494"/>
          <cell r="P494">
            <v>100</v>
          </cell>
          <cell r="Q494">
            <v>100</v>
          </cell>
          <cell r="R494"/>
        </row>
        <row r="495">
          <cell r="A495"/>
          <cell r="B495"/>
          <cell r="C495"/>
          <cell r="D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>
            <v>100</v>
          </cell>
          <cell r="Q495">
            <v>100</v>
          </cell>
          <cell r="R495"/>
        </row>
        <row r="496">
          <cell r="A496"/>
          <cell r="B496"/>
          <cell r="C496"/>
          <cell r="D496"/>
          <cell r="E496"/>
          <cell r="F496"/>
          <cell r="G496"/>
          <cell r="H496"/>
          <cell r="I496"/>
          <cell r="J496"/>
          <cell r="K496"/>
          <cell r="L496"/>
          <cell r="M496"/>
          <cell r="N496"/>
          <cell r="O496"/>
          <cell r="P496">
            <v>100</v>
          </cell>
          <cell r="Q496">
            <v>100</v>
          </cell>
          <cell r="R496"/>
        </row>
        <row r="497">
          <cell r="A497"/>
          <cell r="B497"/>
          <cell r="C497"/>
          <cell r="D497"/>
          <cell r="E497"/>
          <cell r="F497"/>
          <cell r="G497"/>
          <cell r="H497"/>
          <cell r="I497"/>
          <cell r="J497"/>
          <cell r="K497"/>
          <cell r="L497"/>
          <cell r="M497"/>
          <cell r="N497"/>
          <cell r="O497"/>
          <cell r="P497">
            <v>100</v>
          </cell>
          <cell r="Q497">
            <v>100</v>
          </cell>
          <cell r="R497"/>
        </row>
        <row r="498">
          <cell r="A498"/>
          <cell r="B498"/>
          <cell r="C498"/>
          <cell r="D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>
            <v>100</v>
          </cell>
          <cell r="Q498">
            <v>100</v>
          </cell>
          <cell r="R498"/>
        </row>
        <row r="499">
          <cell r="A499"/>
          <cell r="B499"/>
          <cell r="C499"/>
          <cell r="D499"/>
          <cell r="E499"/>
          <cell r="F499"/>
          <cell r="G499"/>
          <cell r="H499"/>
          <cell r="I499"/>
          <cell r="J499"/>
          <cell r="K499"/>
          <cell r="L499"/>
          <cell r="M499"/>
          <cell r="N499"/>
          <cell r="O499"/>
          <cell r="P499">
            <v>100</v>
          </cell>
          <cell r="Q499">
            <v>100</v>
          </cell>
          <cell r="R499"/>
        </row>
        <row r="500">
          <cell r="A500"/>
          <cell r="B500"/>
          <cell r="C500"/>
          <cell r="D500"/>
          <cell r="E500"/>
          <cell r="F500"/>
          <cell r="G500"/>
          <cell r="H500"/>
          <cell r="I500"/>
          <cell r="J500"/>
          <cell r="K500"/>
          <cell r="L500"/>
          <cell r="M500"/>
          <cell r="N500"/>
          <cell r="O500"/>
          <cell r="P500">
            <v>100</v>
          </cell>
          <cell r="Q500">
            <v>100</v>
          </cell>
          <cell r="R500"/>
        </row>
        <row r="501">
          <cell r="A501"/>
          <cell r="B501"/>
          <cell r="C501"/>
          <cell r="D501"/>
          <cell r="E501"/>
          <cell r="F501"/>
          <cell r="G501"/>
          <cell r="H501"/>
          <cell r="I501"/>
          <cell r="J501"/>
          <cell r="K501"/>
          <cell r="L501"/>
          <cell r="M501"/>
          <cell r="N501"/>
          <cell r="O501"/>
          <cell r="P501">
            <v>100</v>
          </cell>
          <cell r="Q501">
            <v>100</v>
          </cell>
          <cell r="R501"/>
        </row>
        <row r="502">
          <cell r="A502"/>
          <cell r="B502"/>
          <cell r="C502"/>
          <cell r="D502"/>
          <cell r="E502"/>
          <cell r="F502"/>
          <cell r="G502"/>
          <cell r="H502"/>
          <cell r="I502"/>
          <cell r="J502"/>
          <cell r="K502"/>
          <cell r="L502"/>
          <cell r="M502"/>
          <cell r="N502"/>
          <cell r="O502"/>
          <cell r="P502">
            <v>100</v>
          </cell>
          <cell r="Q502">
            <v>100</v>
          </cell>
          <cell r="R502"/>
        </row>
        <row r="503">
          <cell r="A503"/>
          <cell r="B503"/>
          <cell r="C503"/>
          <cell r="D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>
            <v>100</v>
          </cell>
          <cell r="Q503">
            <v>100</v>
          </cell>
          <cell r="R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>
            <v>100</v>
          </cell>
          <cell r="Q504">
            <v>100</v>
          </cell>
          <cell r="R504"/>
        </row>
        <row r="505">
          <cell r="A505"/>
          <cell r="B505"/>
          <cell r="C505"/>
          <cell r="D505"/>
          <cell r="E505"/>
          <cell r="F505"/>
          <cell r="G505"/>
          <cell r="H505"/>
          <cell r="I505"/>
          <cell r="J505"/>
          <cell r="K505"/>
          <cell r="L505"/>
          <cell r="M505"/>
          <cell r="N505"/>
          <cell r="O505"/>
          <cell r="P505">
            <v>100</v>
          </cell>
          <cell r="Q505">
            <v>100</v>
          </cell>
          <cell r="R505"/>
        </row>
        <row r="506">
          <cell r="A506"/>
          <cell r="B506"/>
          <cell r="C506"/>
          <cell r="D506"/>
          <cell r="E506"/>
          <cell r="F506"/>
          <cell r="G506"/>
          <cell r="H506"/>
          <cell r="I506"/>
          <cell r="J506"/>
          <cell r="K506"/>
          <cell r="L506"/>
          <cell r="M506"/>
          <cell r="N506"/>
          <cell r="O506"/>
          <cell r="P506">
            <v>100</v>
          </cell>
          <cell r="Q506">
            <v>100</v>
          </cell>
          <cell r="R506"/>
        </row>
        <row r="507">
          <cell r="A507"/>
          <cell r="B507"/>
          <cell r="C507"/>
          <cell r="D507"/>
          <cell r="E507"/>
          <cell r="F507"/>
          <cell r="G507"/>
          <cell r="H507"/>
          <cell r="I507"/>
          <cell r="J507"/>
          <cell r="K507"/>
          <cell r="L507"/>
          <cell r="M507"/>
          <cell r="N507"/>
          <cell r="O507"/>
          <cell r="P507">
            <v>100</v>
          </cell>
          <cell r="Q507">
            <v>100</v>
          </cell>
          <cell r="R507"/>
        </row>
        <row r="508">
          <cell r="A508"/>
          <cell r="B508"/>
          <cell r="C508"/>
          <cell r="D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>
            <v>100</v>
          </cell>
          <cell r="Q508">
            <v>100</v>
          </cell>
          <cell r="R508"/>
        </row>
        <row r="509">
          <cell r="A509"/>
          <cell r="B509"/>
          <cell r="C509"/>
          <cell r="D509"/>
          <cell r="E509"/>
          <cell r="F509"/>
          <cell r="G509"/>
          <cell r="H509"/>
          <cell r="I509"/>
          <cell r="J509"/>
          <cell r="K509"/>
          <cell r="L509"/>
          <cell r="M509"/>
          <cell r="N509"/>
          <cell r="O509"/>
          <cell r="P509">
            <v>100</v>
          </cell>
          <cell r="Q509">
            <v>100</v>
          </cell>
          <cell r="R509"/>
        </row>
        <row r="510">
          <cell r="A510"/>
          <cell r="B510"/>
          <cell r="C510"/>
          <cell r="D510"/>
          <cell r="E510"/>
          <cell r="F510"/>
          <cell r="G510"/>
          <cell r="H510"/>
          <cell r="I510"/>
          <cell r="J510"/>
          <cell r="K510"/>
          <cell r="L510"/>
          <cell r="M510"/>
          <cell r="N510"/>
          <cell r="O510"/>
          <cell r="P510">
            <v>100</v>
          </cell>
          <cell r="Q510">
            <v>100</v>
          </cell>
          <cell r="R510"/>
        </row>
        <row r="511">
          <cell r="A511"/>
          <cell r="B511"/>
          <cell r="C511"/>
          <cell r="D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>
            <v>100</v>
          </cell>
          <cell r="Q511">
            <v>100</v>
          </cell>
          <cell r="R511"/>
        </row>
        <row r="512">
          <cell r="A512"/>
          <cell r="B512"/>
          <cell r="C512"/>
          <cell r="D512"/>
          <cell r="E512"/>
          <cell r="F512"/>
          <cell r="G512"/>
          <cell r="H512"/>
          <cell r="I512"/>
          <cell r="J512"/>
          <cell r="K512"/>
          <cell r="L512"/>
          <cell r="M512"/>
          <cell r="N512"/>
          <cell r="O512"/>
          <cell r="P512">
            <v>100</v>
          </cell>
          <cell r="Q512">
            <v>100</v>
          </cell>
          <cell r="R512"/>
        </row>
        <row r="513">
          <cell r="A513"/>
          <cell r="B513"/>
          <cell r="C513"/>
          <cell r="D513"/>
          <cell r="E513"/>
          <cell r="F513"/>
          <cell r="G513"/>
          <cell r="H513"/>
          <cell r="I513"/>
          <cell r="J513"/>
          <cell r="K513"/>
          <cell r="L513"/>
          <cell r="M513"/>
          <cell r="N513"/>
          <cell r="O513"/>
          <cell r="P513">
            <v>100</v>
          </cell>
          <cell r="Q513">
            <v>100</v>
          </cell>
          <cell r="R513"/>
        </row>
        <row r="514">
          <cell r="A514"/>
          <cell r="B514"/>
          <cell r="C514"/>
          <cell r="D514"/>
          <cell r="E514"/>
          <cell r="F514"/>
          <cell r="G514"/>
          <cell r="H514"/>
          <cell r="I514"/>
          <cell r="J514"/>
          <cell r="K514"/>
          <cell r="L514"/>
          <cell r="M514"/>
          <cell r="N514"/>
          <cell r="O514"/>
          <cell r="P514">
            <v>100</v>
          </cell>
          <cell r="Q514">
            <v>100</v>
          </cell>
          <cell r="R514"/>
        </row>
        <row r="515">
          <cell r="A515"/>
          <cell r="B515"/>
          <cell r="C515"/>
          <cell r="D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>
            <v>100</v>
          </cell>
          <cell r="Q515">
            <v>100</v>
          </cell>
          <cell r="R515"/>
        </row>
        <row r="516">
          <cell r="A516"/>
          <cell r="B516"/>
          <cell r="C516"/>
          <cell r="D516"/>
          <cell r="E516"/>
          <cell r="F516"/>
          <cell r="G516"/>
          <cell r="H516"/>
          <cell r="I516"/>
          <cell r="J516"/>
          <cell r="K516"/>
          <cell r="L516"/>
          <cell r="M516"/>
          <cell r="N516"/>
          <cell r="O516"/>
          <cell r="P516">
            <v>100</v>
          </cell>
          <cell r="Q516">
            <v>100</v>
          </cell>
          <cell r="R516"/>
        </row>
        <row r="517">
          <cell r="A517"/>
          <cell r="B517"/>
          <cell r="C517"/>
          <cell r="D517"/>
          <cell r="E517"/>
          <cell r="F517"/>
          <cell r="G517"/>
          <cell r="H517"/>
          <cell r="I517"/>
          <cell r="J517"/>
          <cell r="K517"/>
          <cell r="L517"/>
          <cell r="M517"/>
          <cell r="N517"/>
          <cell r="O517"/>
          <cell r="P517">
            <v>100</v>
          </cell>
          <cell r="Q517">
            <v>100</v>
          </cell>
          <cell r="R517"/>
        </row>
        <row r="518">
          <cell r="A518"/>
          <cell r="B518"/>
          <cell r="C518"/>
          <cell r="D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>
            <v>100</v>
          </cell>
          <cell r="Q518">
            <v>100</v>
          </cell>
          <cell r="R518"/>
        </row>
        <row r="519">
          <cell r="A519"/>
          <cell r="B519"/>
          <cell r="C519"/>
          <cell r="D519"/>
          <cell r="E519"/>
          <cell r="F519"/>
          <cell r="G519"/>
          <cell r="H519"/>
          <cell r="I519"/>
          <cell r="J519"/>
          <cell r="K519"/>
          <cell r="L519"/>
          <cell r="M519"/>
          <cell r="N519"/>
          <cell r="O519"/>
          <cell r="P519">
            <v>100</v>
          </cell>
          <cell r="Q519">
            <v>100</v>
          </cell>
          <cell r="R519"/>
        </row>
        <row r="520">
          <cell r="A520"/>
          <cell r="B520"/>
          <cell r="C520"/>
          <cell r="D520"/>
          <cell r="E520"/>
          <cell r="F520"/>
          <cell r="G520"/>
          <cell r="H520"/>
          <cell r="I520"/>
          <cell r="J520"/>
          <cell r="K520"/>
          <cell r="L520"/>
          <cell r="M520"/>
          <cell r="N520"/>
          <cell r="O520"/>
          <cell r="P520">
            <v>100</v>
          </cell>
          <cell r="Q520">
            <v>100</v>
          </cell>
          <cell r="R520"/>
        </row>
        <row r="521">
          <cell r="A521"/>
          <cell r="B521"/>
          <cell r="C521"/>
          <cell r="D521"/>
          <cell r="E521"/>
          <cell r="F521"/>
          <cell r="G521"/>
          <cell r="H521"/>
          <cell r="I521"/>
          <cell r="J521"/>
          <cell r="K521"/>
          <cell r="L521"/>
          <cell r="M521"/>
          <cell r="N521"/>
          <cell r="O521"/>
          <cell r="P521">
            <v>100</v>
          </cell>
          <cell r="Q521">
            <v>100</v>
          </cell>
          <cell r="R521"/>
        </row>
        <row r="522">
          <cell r="A522"/>
          <cell r="B522"/>
          <cell r="C522"/>
          <cell r="D522"/>
          <cell r="E522"/>
          <cell r="F522"/>
          <cell r="G522"/>
          <cell r="H522"/>
          <cell r="I522"/>
          <cell r="J522"/>
          <cell r="K522"/>
          <cell r="L522"/>
          <cell r="M522"/>
          <cell r="N522"/>
          <cell r="O522"/>
          <cell r="P522">
            <v>100</v>
          </cell>
          <cell r="Q522">
            <v>100</v>
          </cell>
          <cell r="R522"/>
        </row>
        <row r="523">
          <cell r="A523"/>
          <cell r="B523"/>
          <cell r="C523"/>
          <cell r="D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>
            <v>100</v>
          </cell>
          <cell r="Q523">
            <v>100</v>
          </cell>
          <cell r="R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>
            <v>100</v>
          </cell>
          <cell r="Q524">
            <v>100</v>
          </cell>
          <cell r="R524"/>
        </row>
        <row r="525">
          <cell r="A525"/>
          <cell r="B525"/>
          <cell r="C525"/>
          <cell r="D525"/>
          <cell r="E525"/>
          <cell r="F525"/>
          <cell r="G525"/>
          <cell r="H525"/>
          <cell r="I525"/>
          <cell r="J525"/>
          <cell r="K525"/>
          <cell r="L525"/>
          <cell r="M525"/>
          <cell r="N525"/>
          <cell r="O525"/>
          <cell r="P525">
            <v>100</v>
          </cell>
          <cell r="Q525">
            <v>100</v>
          </cell>
          <cell r="R525"/>
        </row>
        <row r="526">
          <cell r="A526"/>
          <cell r="B526"/>
          <cell r="C526"/>
          <cell r="D526"/>
          <cell r="E526"/>
          <cell r="F526"/>
          <cell r="G526"/>
          <cell r="H526"/>
          <cell r="I526"/>
          <cell r="J526"/>
          <cell r="K526"/>
          <cell r="L526"/>
          <cell r="M526"/>
          <cell r="N526"/>
          <cell r="O526"/>
          <cell r="P526">
            <v>100</v>
          </cell>
          <cell r="Q526">
            <v>100</v>
          </cell>
          <cell r="R526"/>
        </row>
        <row r="527">
          <cell r="A527"/>
          <cell r="B527"/>
          <cell r="C527"/>
          <cell r="D527"/>
          <cell r="E527"/>
          <cell r="F527"/>
          <cell r="G527"/>
          <cell r="H527"/>
          <cell r="I527"/>
          <cell r="J527"/>
          <cell r="K527"/>
          <cell r="L527"/>
          <cell r="M527"/>
          <cell r="N527"/>
          <cell r="O527"/>
          <cell r="P527">
            <v>100</v>
          </cell>
          <cell r="Q527">
            <v>100</v>
          </cell>
          <cell r="R527"/>
        </row>
        <row r="528">
          <cell r="A528"/>
          <cell r="B528"/>
          <cell r="C528"/>
          <cell r="D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>
            <v>100</v>
          </cell>
          <cell r="Q528">
            <v>100</v>
          </cell>
          <cell r="R528"/>
        </row>
        <row r="529">
          <cell r="A529"/>
          <cell r="B529"/>
          <cell r="C529"/>
          <cell r="D529"/>
          <cell r="E529"/>
          <cell r="F529"/>
          <cell r="G529"/>
          <cell r="H529"/>
          <cell r="I529"/>
          <cell r="J529"/>
          <cell r="K529"/>
          <cell r="L529"/>
          <cell r="M529"/>
          <cell r="N529"/>
          <cell r="O529"/>
          <cell r="P529">
            <v>100</v>
          </cell>
          <cell r="Q529">
            <v>100</v>
          </cell>
          <cell r="R529"/>
        </row>
        <row r="530">
          <cell r="A530"/>
          <cell r="B530"/>
          <cell r="C530"/>
          <cell r="D530"/>
          <cell r="E530"/>
          <cell r="F530"/>
          <cell r="G530"/>
          <cell r="H530"/>
          <cell r="I530"/>
          <cell r="J530"/>
          <cell r="K530"/>
          <cell r="L530"/>
          <cell r="M530"/>
          <cell r="N530"/>
          <cell r="O530"/>
          <cell r="P530">
            <v>100</v>
          </cell>
          <cell r="Q530">
            <v>100</v>
          </cell>
          <cell r="R530"/>
        </row>
        <row r="531">
          <cell r="A531"/>
          <cell r="B531"/>
          <cell r="C531"/>
          <cell r="D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>
            <v>100</v>
          </cell>
          <cell r="Q531">
            <v>100</v>
          </cell>
          <cell r="R531"/>
        </row>
        <row r="532">
          <cell r="A532"/>
          <cell r="B532"/>
          <cell r="C532"/>
          <cell r="D532"/>
          <cell r="E532"/>
          <cell r="F532"/>
          <cell r="G532"/>
          <cell r="H532"/>
          <cell r="I532"/>
          <cell r="J532"/>
          <cell r="K532"/>
          <cell r="L532"/>
          <cell r="M532"/>
          <cell r="N532"/>
          <cell r="O532"/>
          <cell r="P532">
            <v>100</v>
          </cell>
          <cell r="Q532">
            <v>100</v>
          </cell>
          <cell r="R532"/>
        </row>
        <row r="533">
          <cell r="A533"/>
          <cell r="B533"/>
          <cell r="C533"/>
          <cell r="D533"/>
          <cell r="E533"/>
          <cell r="F533"/>
          <cell r="G533"/>
          <cell r="H533"/>
          <cell r="I533"/>
          <cell r="J533"/>
          <cell r="K533"/>
          <cell r="L533"/>
          <cell r="M533"/>
          <cell r="N533"/>
          <cell r="O533"/>
          <cell r="P533">
            <v>100</v>
          </cell>
          <cell r="Q533">
            <v>100</v>
          </cell>
          <cell r="R533"/>
        </row>
        <row r="534">
          <cell r="A534"/>
          <cell r="B534"/>
          <cell r="C534"/>
          <cell r="D534"/>
          <cell r="E534"/>
          <cell r="F534"/>
          <cell r="G534"/>
          <cell r="H534"/>
          <cell r="I534"/>
          <cell r="J534"/>
          <cell r="K534"/>
          <cell r="L534"/>
          <cell r="M534"/>
          <cell r="N534"/>
          <cell r="O534"/>
          <cell r="P534">
            <v>100</v>
          </cell>
          <cell r="Q534">
            <v>100</v>
          </cell>
          <cell r="R534"/>
        </row>
        <row r="535">
          <cell r="A535"/>
          <cell r="B535"/>
          <cell r="C535"/>
          <cell r="D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>
            <v>100</v>
          </cell>
          <cell r="Q535">
            <v>100</v>
          </cell>
          <cell r="R535"/>
        </row>
        <row r="536">
          <cell r="A536"/>
          <cell r="B536"/>
          <cell r="C536"/>
          <cell r="D536"/>
          <cell r="E536"/>
          <cell r="F536"/>
          <cell r="G536"/>
          <cell r="H536"/>
          <cell r="I536"/>
          <cell r="J536"/>
          <cell r="K536"/>
          <cell r="L536"/>
          <cell r="M536"/>
          <cell r="N536"/>
          <cell r="O536"/>
          <cell r="P536">
            <v>100</v>
          </cell>
          <cell r="Q536">
            <v>100</v>
          </cell>
          <cell r="R536"/>
        </row>
        <row r="537">
          <cell r="A537"/>
          <cell r="B537"/>
          <cell r="C537"/>
          <cell r="D537"/>
          <cell r="E537"/>
          <cell r="F537"/>
          <cell r="G537"/>
          <cell r="H537"/>
          <cell r="I537"/>
          <cell r="J537"/>
          <cell r="K537"/>
          <cell r="L537"/>
          <cell r="M537"/>
          <cell r="N537"/>
          <cell r="O537"/>
          <cell r="P537">
            <v>100</v>
          </cell>
          <cell r="Q537">
            <v>100</v>
          </cell>
          <cell r="R537"/>
        </row>
        <row r="538">
          <cell r="A538"/>
          <cell r="B538"/>
          <cell r="C538"/>
          <cell r="D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>
            <v>100</v>
          </cell>
          <cell r="Q538">
            <v>100</v>
          </cell>
          <cell r="R538"/>
        </row>
        <row r="539">
          <cell r="A539"/>
          <cell r="B539"/>
          <cell r="C539"/>
          <cell r="D539"/>
          <cell r="E539"/>
          <cell r="F539"/>
          <cell r="G539"/>
          <cell r="H539"/>
          <cell r="I539"/>
          <cell r="J539"/>
          <cell r="K539"/>
          <cell r="L539"/>
          <cell r="M539"/>
          <cell r="N539"/>
          <cell r="O539"/>
          <cell r="P539">
            <v>100</v>
          </cell>
          <cell r="Q539">
            <v>100</v>
          </cell>
          <cell r="R539"/>
        </row>
        <row r="540">
          <cell r="A540"/>
          <cell r="B540"/>
          <cell r="C540"/>
          <cell r="D540"/>
          <cell r="E540"/>
          <cell r="F540"/>
          <cell r="G540"/>
          <cell r="H540"/>
          <cell r="I540"/>
          <cell r="J540"/>
          <cell r="K540"/>
          <cell r="L540"/>
          <cell r="M540"/>
          <cell r="N540"/>
          <cell r="O540"/>
          <cell r="P540">
            <v>100</v>
          </cell>
          <cell r="Q540">
            <v>100</v>
          </cell>
          <cell r="R540"/>
        </row>
        <row r="541">
          <cell r="A541"/>
          <cell r="B541"/>
          <cell r="C541"/>
          <cell r="D541"/>
          <cell r="E541"/>
          <cell r="F541"/>
          <cell r="G541"/>
          <cell r="H541"/>
          <cell r="I541"/>
          <cell r="J541"/>
          <cell r="K541"/>
          <cell r="L541"/>
          <cell r="M541"/>
          <cell r="N541"/>
          <cell r="O541"/>
          <cell r="P541">
            <v>100</v>
          </cell>
          <cell r="Q541">
            <v>100</v>
          </cell>
          <cell r="R541"/>
        </row>
        <row r="542">
          <cell r="A542"/>
          <cell r="B542"/>
          <cell r="C542"/>
          <cell r="D542"/>
          <cell r="E542"/>
          <cell r="F542"/>
          <cell r="G542"/>
          <cell r="H542"/>
          <cell r="I542"/>
          <cell r="J542"/>
          <cell r="K542"/>
          <cell r="L542"/>
          <cell r="M542"/>
          <cell r="N542"/>
          <cell r="O542"/>
          <cell r="P542">
            <v>100</v>
          </cell>
          <cell r="Q542">
            <v>100</v>
          </cell>
          <cell r="R542"/>
        </row>
        <row r="543">
          <cell r="A543"/>
          <cell r="B543"/>
          <cell r="C543"/>
          <cell r="D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>
            <v>100</v>
          </cell>
          <cell r="Q543">
            <v>100</v>
          </cell>
          <cell r="R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>
            <v>100</v>
          </cell>
          <cell r="Q544">
            <v>100</v>
          </cell>
          <cell r="R544"/>
        </row>
        <row r="545">
          <cell r="A545"/>
          <cell r="B545"/>
          <cell r="C545"/>
          <cell r="D545"/>
          <cell r="E545"/>
          <cell r="F545"/>
          <cell r="G545"/>
          <cell r="H545"/>
          <cell r="I545"/>
          <cell r="J545"/>
          <cell r="K545"/>
          <cell r="L545"/>
          <cell r="M545"/>
          <cell r="N545"/>
          <cell r="O545"/>
          <cell r="P545">
            <v>100</v>
          </cell>
          <cell r="Q545">
            <v>100</v>
          </cell>
          <cell r="R545"/>
        </row>
        <row r="546">
          <cell r="A546"/>
          <cell r="B546"/>
          <cell r="C546"/>
          <cell r="D546"/>
          <cell r="E546"/>
          <cell r="F546"/>
          <cell r="G546"/>
          <cell r="H546"/>
          <cell r="I546"/>
          <cell r="J546"/>
          <cell r="K546"/>
          <cell r="L546"/>
          <cell r="M546"/>
          <cell r="N546"/>
          <cell r="O546"/>
          <cell r="P546">
            <v>100</v>
          </cell>
          <cell r="Q546">
            <v>100</v>
          </cell>
          <cell r="R546"/>
        </row>
        <row r="547">
          <cell r="A547"/>
          <cell r="B547"/>
          <cell r="C547"/>
          <cell r="D547"/>
          <cell r="E547"/>
          <cell r="F547"/>
          <cell r="G547"/>
          <cell r="H547"/>
          <cell r="I547"/>
          <cell r="J547"/>
          <cell r="K547"/>
          <cell r="L547"/>
          <cell r="M547"/>
          <cell r="N547"/>
          <cell r="O547"/>
          <cell r="P547">
            <v>100</v>
          </cell>
          <cell r="Q547">
            <v>100</v>
          </cell>
          <cell r="R547"/>
        </row>
        <row r="548">
          <cell r="A548"/>
          <cell r="B548"/>
          <cell r="C548"/>
          <cell r="D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>
            <v>100</v>
          </cell>
          <cell r="Q548">
            <v>100</v>
          </cell>
          <cell r="R548"/>
        </row>
        <row r="549">
          <cell r="A549"/>
          <cell r="B549"/>
          <cell r="C549"/>
          <cell r="D549"/>
          <cell r="E549"/>
          <cell r="F549"/>
          <cell r="G549"/>
          <cell r="H549"/>
          <cell r="I549"/>
          <cell r="J549"/>
          <cell r="K549"/>
          <cell r="L549"/>
          <cell r="M549"/>
          <cell r="N549"/>
          <cell r="O549"/>
          <cell r="P549">
            <v>100</v>
          </cell>
          <cell r="Q549">
            <v>100</v>
          </cell>
          <cell r="R549"/>
        </row>
        <row r="550">
          <cell r="A550"/>
          <cell r="B550"/>
          <cell r="C550"/>
          <cell r="D550"/>
          <cell r="E550"/>
          <cell r="F550"/>
          <cell r="G550"/>
          <cell r="H550"/>
          <cell r="I550"/>
          <cell r="J550"/>
          <cell r="K550"/>
          <cell r="L550"/>
          <cell r="M550"/>
          <cell r="N550"/>
          <cell r="O550"/>
          <cell r="P550">
            <v>100</v>
          </cell>
          <cell r="Q550">
            <v>100</v>
          </cell>
          <cell r="R550"/>
        </row>
        <row r="551">
          <cell r="A551"/>
          <cell r="B551"/>
          <cell r="C551"/>
          <cell r="D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>
            <v>100</v>
          </cell>
          <cell r="Q551">
            <v>100</v>
          </cell>
          <cell r="R551"/>
        </row>
        <row r="552">
          <cell r="A552"/>
          <cell r="B552"/>
          <cell r="C552"/>
          <cell r="D552"/>
          <cell r="E552"/>
          <cell r="F552"/>
          <cell r="G552"/>
          <cell r="H552"/>
          <cell r="I552"/>
          <cell r="J552"/>
          <cell r="K552"/>
          <cell r="L552"/>
          <cell r="M552"/>
          <cell r="N552"/>
          <cell r="O552"/>
          <cell r="P552">
            <v>100</v>
          </cell>
          <cell r="Q552">
            <v>100</v>
          </cell>
          <cell r="R552"/>
        </row>
        <row r="553">
          <cell r="A553"/>
          <cell r="B553"/>
          <cell r="C553"/>
          <cell r="D553"/>
          <cell r="E553"/>
          <cell r="F553"/>
          <cell r="G553"/>
          <cell r="H553"/>
          <cell r="I553"/>
          <cell r="J553"/>
          <cell r="K553"/>
          <cell r="L553"/>
          <cell r="M553"/>
          <cell r="N553"/>
          <cell r="O553"/>
          <cell r="P553">
            <v>100</v>
          </cell>
          <cell r="Q553">
            <v>100</v>
          </cell>
          <cell r="R553"/>
        </row>
        <row r="554">
          <cell r="A554"/>
          <cell r="B554"/>
          <cell r="C554"/>
          <cell r="D554"/>
          <cell r="E554"/>
          <cell r="F554"/>
          <cell r="G554"/>
          <cell r="H554"/>
          <cell r="I554"/>
          <cell r="J554"/>
          <cell r="K554"/>
          <cell r="L554"/>
          <cell r="M554"/>
          <cell r="N554"/>
          <cell r="O554"/>
          <cell r="P554">
            <v>100</v>
          </cell>
          <cell r="Q554">
            <v>100</v>
          </cell>
          <cell r="R554"/>
        </row>
        <row r="555">
          <cell r="A555"/>
          <cell r="B555"/>
          <cell r="C555"/>
          <cell r="D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>
            <v>100</v>
          </cell>
          <cell r="Q555">
            <v>100</v>
          </cell>
          <cell r="R555"/>
        </row>
        <row r="556">
          <cell r="A556"/>
          <cell r="B556"/>
          <cell r="C556"/>
          <cell r="D556"/>
          <cell r="E556"/>
          <cell r="F556"/>
          <cell r="G556"/>
          <cell r="H556"/>
          <cell r="I556"/>
          <cell r="J556"/>
          <cell r="K556"/>
          <cell r="L556"/>
          <cell r="M556"/>
          <cell r="N556"/>
          <cell r="O556"/>
          <cell r="P556">
            <v>100</v>
          </cell>
          <cell r="Q556">
            <v>100</v>
          </cell>
          <cell r="R556"/>
        </row>
        <row r="557">
          <cell r="A557"/>
          <cell r="B557"/>
          <cell r="C557"/>
          <cell r="D557"/>
          <cell r="E557"/>
          <cell r="F557"/>
          <cell r="G557"/>
          <cell r="H557"/>
          <cell r="I557"/>
          <cell r="J557"/>
          <cell r="K557"/>
          <cell r="L557"/>
          <cell r="M557"/>
          <cell r="N557"/>
          <cell r="O557"/>
          <cell r="P557">
            <v>100</v>
          </cell>
          <cell r="Q557">
            <v>100</v>
          </cell>
          <cell r="R557"/>
        </row>
        <row r="558">
          <cell r="A558"/>
          <cell r="B558"/>
          <cell r="C558"/>
          <cell r="D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>
            <v>100</v>
          </cell>
          <cell r="Q558">
            <v>100</v>
          </cell>
          <cell r="R558"/>
        </row>
        <row r="559">
          <cell r="A559"/>
          <cell r="B559"/>
          <cell r="C559"/>
          <cell r="D559"/>
          <cell r="E559"/>
          <cell r="F559"/>
          <cell r="G559"/>
          <cell r="H559"/>
          <cell r="I559"/>
          <cell r="J559"/>
          <cell r="K559"/>
          <cell r="L559"/>
          <cell r="M559"/>
          <cell r="N559"/>
          <cell r="O559"/>
          <cell r="P559">
            <v>100</v>
          </cell>
          <cell r="Q559">
            <v>100</v>
          </cell>
          <cell r="R559"/>
        </row>
        <row r="560">
          <cell r="A560"/>
          <cell r="B560"/>
          <cell r="C560"/>
          <cell r="D560"/>
          <cell r="E560"/>
          <cell r="F560"/>
          <cell r="G560"/>
          <cell r="H560"/>
          <cell r="I560"/>
          <cell r="J560"/>
          <cell r="K560"/>
          <cell r="L560"/>
          <cell r="M560"/>
          <cell r="N560"/>
          <cell r="O560"/>
          <cell r="P560">
            <v>100</v>
          </cell>
          <cell r="Q560">
            <v>100</v>
          </cell>
          <cell r="R560"/>
        </row>
        <row r="561">
          <cell r="A561"/>
          <cell r="B561"/>
          <cell r="C561"/>
          <cell r="D561"/>
          <cell r="E561"/>
          <cell r="F561"/>
          <cell r="G561"/>
          <cell r="H561"/>
          <cell r="I561"/>
          <cell r="J561"/>
          <cell r="K561"/>
          <cell r="L561"/>
          <cell r="M561"/>
          <cell r="N561"/>
          <cell r="O561"/>
          <cell r="P561">
            <v>100</v>
          </cell>
          <cell r="Q561">
            <v>100</v>
          </cell>
          <cell r="R561"/>
        </row>
        <row r="562">
          <cell r="A562"/>
          <cell r="B562"/>
          <cell r="C562"/>
          <cell r="D562"/>
          <cell r="E562"/>
          <cell r="F562"/>
          <cell r="G562"/>
          <cell r="H562"/>
          <cell r="I562"/>
          <cell r="J562"/>
          <cell r="K562"/>
          <cell r="L562"/>
          <cell r="M562"/>
          <cell r="N562"/>
          <cell r="O562"/>
          <cell r="P562">
            <v>100</v>
          </cell>
          <cell r="Q562">
            <v>100</v>
          </cell>
          <cell r="R562"/>
        </row>
        <row r="563">
          <cell r="A563"/>
          <cell r="B563"/>
          <cell r="C563"/>
          <cell r="D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>
            <v>100</v>
          </cell>
          <cell r="Q563">
            <v>100</v>
          </cell>
          <cell r="R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>
            <v>100</v>
          </cell>
          <cell r="Q564">
            <v>100</v>
          </cell>
          <cell r="R564"/>
        </row>
        <row r="565">
          <cell r="A565"/>
          <cell r="B565"/>
          <cell r="C565"/>
          <cell r="D565"/>
          <cell r="E565"/>
          <cell r="F565"/>
          <cell r="G565"/>
          <cell r="H565"/>
          <cell r="I565"/>
          <cell r="J565"/>
          <cell r="K565"/>
          <cell r="L565"/>
          <cell r="M565"/>
          <cell r="N565"/>
          <cell r="O565"/>
          <cell r="P565">
            <v>100</v>
          </cell>
          <cell r="Q565">
            <v>100</v>
          </cell>
          <cell r="R565"/>
        </row>
        <row r="566">
          <cell r="A566"/>
          <cell r="B566"/>
          <cell r="C566"/>
          <cell r="D566"/>
          <cell r="E566"/>
          <cell r="F566"/>
          <cell r="G566"/>
          <cell r="H566"/>
          <cell r="I566"/>
          <cell r="J566"/>
          <cell r="K566"/>
          <cell r="L566"/>
          <cell r="M566"/>
          <cell r="N566"/>
          <cell r="O566"/>
          <cell r="P566">
            <v>100</v>
          </cell>
          <cell r="Q566">
            <v>100</v>
          </cell>
          <cell r="R566"/>
          <cell r="S566"/>
          <cell r="T566"/>
        </row>
        <row r="567">
          <cell r="A567"/>
          <cell r="B567"/>
          <cell r="C567"/>
          <cell r="D567"/>
          <cell r="E567"/>
          <cell r="F567"/>
          <cell r="G567"/>
          <cell r="H567"/>
          <cell r="I567"/>
          <cell r="J567"/>
          <cell r="K567"/>
          <cell r="L567"/>
          <cell r="M567"/>
          <cell r="N567"/>
          <cell r="O567"/>
          <cell r="P567">
            <v>100</v>
          </cell>
          <cell r="Q567">
            <v>100</v>
          </cell>
          <cell r="R567"/>
        </row>
        <row r="568">
          <cell r="A568"/>
          <cell r="B568"/>
          <cell r="C568"/>
          <cell r="D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>
            <v>100</v>
          </cell>
          <cell r="Q568">
            <v>100</v>
          </cell>
          <cell r="R568"/>
        </row>
        <row r="569">
          <cell r="A569"/>
          <cell r="B569"/>
          <cell r="C569"/>
          <cell r="D569"/>
          <cell r="E569"/>
          <cell r="F569"/>
          <cell r="G569"/>
          <cell r="H569"/>
          <cell r="I569"/>
          <cell r="J569"/>
          <cell r="K569"/>
          <cell r="L569"/>
          <cell r="M569"/>
          <cell r="N569"/>
          <cell r="O569"/>
          <cell r="P569">
            <v>100</v>
          </cell>
          <cell r="Q569">
            <v>100</v>
          </cell>
          <cell r="R569"/>
        </row>
        <row r="570">
          <cell r="A570"/>
          <cell r="B570"/>
          <cell r="C570"/>
          <cell r="D570"/>
          <cell r="E570"/>
          <cell r="F570"/>
          <cell r="G570"/>
          <cell r="H570"/>
          <cell r="I570"/>
          <cell r="J570"/>
          <cell r="K570"/>
          <cell r="L570"/>
          <cell r="M570"/>
          <cell r="N570"/>
          <cell r="O570"/>
          <cell r="P570">
            <v>100</v>
          </cell>
          <cell r="Q570">
            <v>100</v>
          </cell>
          <cell r="R570"/>
        </row>
        <row r="571">
          <cell r="A571"/>
          <cell r="B571"/>
          <cell r="C571"/>
          <cell r="D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>
            <v>100</v>
          </cell>
          <cell r="Q571">
            <v>100</v>
          </cell>
          <cell r="R571"/>
        </row>
        <row r="572">
          <cell r="A572"/>
          <cell r="B572"/>
          <cell r="C572"/>
          <cell r="D572"/>
          <cell r="E572"/>
          <cell r="F572"/>
          <cell r="G572"/>
          <cell r="H572"/>
          <cell r="I572"/>
          <cell r="J572"/>
          <cell r="K572"/>
          <cell r="L572"/>
          <cell r="M572"/>
          <cell r="N572"/>
          <cell r="O572"/>
          <cell r="P572">
            <v>100</v>
          </cell>
          <cell r="Q572">
            <v>100</v>
          </cell>
          <cell r="R572"/>
          <cell r="S572"/>
          <cell r="T572"/>
        </row>
        <row r="573">
          <cell r="A573"/>
          <cell r="B573"/>
          <cell r="C573"/>
          <cell r="D573"/>
          <cell r="E573"/>
          <cell r="F573"/>
          <cell r="G573"/>
          <cell r="H573"/>
          <cell r="I573"/>
          <cell r="J573"/>
          <cell r="K573"/>
          <cell r="L573"/>
          <cell r="M573"/>
          <cell r="N573"/>
          <cell r="O573"/>
          <cell r="P573">
            <v>100</v>
          </cell>
          <cell r="Q573">
            <v>100</v>
          </cell>
          <cell r="R573"/>
        </row>
        <row r="574">
          <cell r="A574"/>
          <cell r="B574"/>
          <cell r="C574"/>
          <cell r="D574"/>
          <cell r="E574"/>
          <cell r="F574"/>
          <cell r="G574"/>
          <cell r="H574"/>
          <cell r="I574"/>
          <cell r="J574"/>
          <cell r="K574"/>
          <cell r="L574"/>
          <cell r="M574"/>
          <cell r="N574"/>
          <cell r="O574"/>
          <cell r="P574">
            <v>100</v>
          </cell>
          <cell r="Q574">
            <v>100</v>
          </cell>
          <cell r="R574"/>
        </row>
        <row r="575">
          <cell r="A575"/>
          <cell r="B575"/>
          <cell r="C575"/>
          <cell r="D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>
            <v>100</v>
          </cell>
          <cell r="Q575">
            <v>100</v>
          </cell>
          <cell r="R575"/>
          <cell r="S575"/>
          <cell r="T575"/>
        </row>
        <row r="576">
          <cell r="A576"/>
          <cell r="B576"/>
          <cell r="C576"/>
          <cell r="D576"/>
          <cell r="E576"/>
          <cell r="F576"/>
          <cell r="G576"/>
          <cell r="H576"/>
          <cell r="I576"/>
          <cell r="J576"/>
          <cell r="K576"/>
          <cell r="L576"/>
          <cell r="M576"/>
          <cell r="N576"/>
          <cell r="O576"/>
          <cell r="P576">
            <v>100</v>
          </cell>
          <cell r="Q576">
            <v>100</v>
          </cell>
          <cell r="R576"/>
        </row>
        <row r="577">
          <cell r="A577"/>
          <cell r="B577"/>
          <cell r="C577"/>
          <cell r="D577"/>
          <cell r="E577"/>
          <cell r="F577"/>
          <cell r="G577"/>
          <cell r="H577"/>
          <cell r="I577"/>
          <cell r="J577"/>
          <cell r="K577"/>
          <cell r="L577"/>
          <cell r="M577"/>
          <cell r="N577"/>
          <cell r="O577"/>
          <cell r="P577">
            <v>100</v>
          </cell>
          <cell r="Q577">
            <v>100</v>
          </cell>
          <cell r="R577"/>
        </row>
        <row r="578">
          <cell r="A578"/>
          <cell r="B578"/>
          <cell r="C578"/>
          <cell r="D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>
            <v>100</v>
          </cell>
          <cell r="Q578">
            <v>100</v>
          </cell>
          <cell r="R578"/>
        </row>
        <row r="579">
          <cell r="A579"/>
          <cell r="B579"/>
          <cell r="C579"/>
          <cell r="D579"/>
          <cell r="E579"/>
          <cell r="F579"/>
          <cell r="G579"/>
          <cell r="H579"/>
          <cell r="I579"/>
          <cell r="J579"/>
          <cell r="K579"/>
          <cell r="L579"/>
          <cell r="M579"/>
          <cell r="N579"/>
          <cell r="O579"/>
          <cell r="P579">
            <v>100</v>
          </cell>
          <cell r="Q579">
            <v>100</v>
          </cell>
          <cell r="R579"/>
        </row>
        <row r="580">
          <cell r="A580"/>
          <cell r="B580"/>
          <cell r="C580"/>
          <cell r="D580"/>
          <cell r="E580"/>
          <cell r="F580"/>
          <cell r="G580"/>
          <cell r="H580"/>
          <cell r="I580"/>
          <cell r="J580"/>
          <cell r="K580"/>
          <cell r="L580"/>
          <cell r="M580"/>
          <cell r="N580"/>
          <cell r="O580"/>
          <cell r="P580">
            <v>100</v>
          </cell>
          <cell r="Q580">
            <v>100</v>
          </cell>
          <cell r="R580"/>
        </row>
        <row r="581">
          <cell r="A581"/>
          <cell r="B581"/>
          <cell r="C581"/>
          <cell r="D581"/>
          <cell r="E581"/>
          <cell r="F581"/>
          <cell r="G581"/>
          <cell r="H581"/>
          <cell r="I581"/>
          <cell r="J581"/>
          <cell r="K581"/>
          <cell r="L581"/>
          <cell r="M581"/>
          <cell r="N581"/>
          <cell r="O581"/>
          <cell r="P581">
            <v>100</v>
          </cell>
          <cell r="Q581">
            <v>100</v>
          </cell>
          <cell r="R581"/>
        </row>
        <row r="582">
          <cell r="A582"/>
          <cell r="B582"/>
          <cell r="C582"/>
          <cell r="D582"/>
          <cell r="E582"/>
          <cell r="F582"/>
          <cell r="G582"/>
          <cell r="H582"/>
          <cell r="I582"/>
          <cell r="J582"/>
          <cell r="K582"/>
          <cell r="L582"/>
          <cell r="M582"/>
          <cell r="N582"/>
          <cell r="O582"/>
          <cell r="P582">
            <v>100</v>
          </cell>
          <cell r="Q582">
            <v>100</v>
          </cell>
          <cell r="R582"/>
        </row>
        <row r="583">
          <cell r="A583"/>
          <cell r="B583"/>
          <cell r="C583"/>
          <cell r="D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>
            <v>100</v>
          </cell>
          <cell r="Q583">
            <v>100</v>
          </cell>
          <cell r="R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>
            <v>100</v>
          </cell>
          <cell r="Q584">
            <v>100</v>
          </cell>
          <cell r="R584"/>
        </row>
        <row r="585">
          <cell r="A585"/>
          <cell r="B585"/>
          <cell r="C585"/>
          <cell r="D585"/>
          <cell r="E585"/>
          <cell r="F585"/>
          <cell r="G585"/>
          <cell r="H585"/>
          <cell r="I585"/>
          <cell r="J585"/>
          <cell r="K585"/>
          <cell r="L585"/>
          <cell r="M585"/>
          <cell r="N585"/>
          <cell r="O585"/>
          <cell r="P585">
            <v>100</v>
          </cell>
          <cell r="Q585">
            <v>100</v>
          </cell>
          <cell r="R585"/>
        </row>
        <row r="586">
          <cell r="A586"/>
          <cell r="B586"/>
          <cell r="C586"/>
          <cell r="D586"/>
          <cell r="E586"/>
          <cell r="F586"/>
          <cell r="G586"/>
          <cell r="H586"/>
          <cell r="I586"/>
          <cell r="J586"/>
          <cell r="K586"/>
          <cell r="L586"/>
          <cell r="M586"/>
          <cell r="N586"/>
          <cell r="O586"/>
          <cell r="P586">
            <v>100</v>
          </cell>
          <cell r="Q586">
            <v>100</v>
          </cell>
          <cell r="R586"/>
        </row>
        <row r="587">
          <cell r="A587"/>
          <cell r="B587"/>
          <cell r="C587"/>
          <cell r="D587"/>
          <cell r="E587"/>
          <cell r="F587"/>
          <cell r="G587"/>
          <cell r="H587"/>
          <cell r="I587"/>
          <cell r="J587"/>
          <cell r="K587"/>
          <cell r="L587"/>
          <cell r="M587"/>
          <cell r="N587"/>
          <cell r="O587"/>
          <cell r="P587">
            <v>100</v>
          </cell>
          <cell r="Q587">
            <v>100</v>
          </cell>
          <cell r="R587"/>
        </row>
        <row r="588">
          <cell r="A588"/>
          <cell r="B588"/>
          <cell r="C588"/>
          <cell r="D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>
            <v>100</v>
          </cell>
          <cell r="Q588">
            <v>100</v>
          </cell>
          <cell r="R588"/>
        </row>
        <row r="589">
          <cell r="A589"/>
          <cell r="B589"/>
          <cell r="C589"/>
          <cell r="D589"/>
          <cell r="E589"/>
          <cell r="F589"/>
          <cell r="G589"/>
          <cell r="H589"/>
          <cell r="I589"/>
          <cell r="J589"/>
          <cell r="K589"/>
          <cell r="L589"/>
          <cell r="M589"/>
          <cell r="N589"/>
          <cell r="O589"/>
          <cell r="P589">
            <v>100</v>
          </cell>
          <cell r="Q589">
            <v>100</v>
          </cell>
          <cell r="R589"/>
        </row>
        <row r="590">
          <cell r="A590"/>
          <cell r="B590"/>
          <cell r="C590"/>
          <cell r="D590"/>
          <cell r="E590"/>
          <cell r="F590"/>
          <cell r="G590"/>
          <cell r="H590"/>
          <cell r="I590"/>
          <cell r="J590"/>
          <cell r="K590"/>
          <cell r="L590"/>
          <cell r="M590"/>
          <cell r="N590"/>
          <cell r="O590"/>
          <cell r="P590">
            <v>100</v>
          </cell>
          <cell r="Q590">
            <v>100</v>
          </cell>
          <cell r="R590"/>
        </row>
        <row r="591">
          <cell r="A591"/>
          <cell r="B591"/>
          <cell r="C591"/>
          <cell r="D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>
            <v>100</v>
          </cell>
          <cell r="Q591">
            <v>100</v>
          </cell>
          <cell r="R591"/>
        </row>
        <row r="592">
          <cell r="A592"/>
          <cell r="B592"/>
          <cell r="C592"/>
          <cell r="D592"/>
          <cell r="E592"/>
          <cell r="F592"/>
          <cell r="G592"/>
          <cell r="H592"/>
          <cell r="I592"/>
          <cell r="J592"/>
          <cell r="K592"/>
          <cell r="L592"/>
          <cell r="M592"/>
          <cell r="N592"/>
          <cell r="O592"/>
          <cell r="P592">
            <v>100</v>
          </cell>
          <cell r="Q592">
            <v>100</v>
          </cell>
          <cell r="R592"/>
        </row>
        <row r="593">
          <cell r="A593"/>
          <cell r="B593"/>
          <cell r="C593"/>
          <cell r="D593"/>
          <cell r="E593"/>
          <cell r="F593"/>
          <cell r="G593"/>
          <cell r="H593"/>
          <cell r="I593"/>
          <cell r="J593"/>
          <cell r="K593"/>
          <cell r="L593"/>
          <cell r="M593"/>
          <cell r="N593"/>
          <cell r="O593"/>
          <cell r="P593">
            <v>100</v>
          </cell>
          <cell r="Q593">
            <v>100</v>
          </cell>
          <cell r="R593"/>
        </row>
        <row r="594">
          <cell r="A594"/>
          <cell r="B594"/>
          <cell r="C594"/>
          <cell r="D594"/>
          <cell r="E594"/>
          <cell r="F594"/>
          <cell r="G594"/>
          <cell r="H594"/>
          <cell r="I594"/>
          <cell r="J594"/>
          <cell r="K594"/>
          <cell r="L594"/>
          <cell r="M594"/>
          <cell r="N594"/>
          <cell r="O594"/>
          <cell r="P594">
            <v>100</v>
          </cell>
          <cell r="Q594">
            <v>100</v>
          </cell>
          <cell r="R594"/>
        </row>
        <row r="595">
          <cell r="A595"/>
          <cell r="B595"/>
          <cell r="C595"/>
          <cell r="D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>
            <v>100</v>
          </cell>
          <cell r="Q595">
            <v>100</v>
          </cell>
          <cell r="R595"/>
        </row>
        <row r="596">
          <cell r="A596"/>
          <cell r="B596"/>
          <cell r="C596"/>
          <cell r="D596"/>
          <cell r="E596"/>
          <cell r="F596"/>
          <cell r="G596"/>
          <cell r="H596"/>
          <cell r="I596"/>
          <cell r="J596"/>
          <cell r="K596"/>
          <cell r="L596"/>
          <cell r="M596"/>
          <cell r="N596"/>
          <cell r="O596"/>
          <cell r="P596">
            <v>100</v>
          </cell>
          <cell r="Q596">
            <v>100</v>
          </cell>
          <cell r="R596"/>
        </row>
        <row r="597">
          <cell r="A597"/>
          <cell r="B597"/>
          <cell r="C597"/>
          <cell r="D597"/>
          <cell r="E597"/>
          <cell r="F597"/>
          <cell r="G597"/>
          <cell r="H597"/>
          <cell r="I597"/>
          <cell r="J597"/>
          <cell r="K597"/>
          <cell r="L597"/>
          <cell r="M597"/>
          <cell r="N597"/>
          <cell r="O597"/>
          <cell r="P597">
            <v>100</v>
          </cell>
          <cell r="Q597">
            <v>100</v>
          </cell>
          <cell r="R597"/>
        </row>
        <row r="598">
          <cell r="A598"/>
          <cell r="B598"/>
          <cell r="C598"/>
          <cell r="D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>
            <v>100</v>
          </cell>
          <cell r="Q598">
            <v>100</v>
          </cell>
          <cell r="R598"/>
        </row>
        <row r="599">
          <cell r="A599"/>
          <cell r="B599"/>
          <cell r="C599"/>
          <cell r="D599"/>
          <cell r="E599"/>
          <cell r="F599"/>
          <cell r="G599"/>
          <cell r="H599"/>
          <cell r="I599"/>
          <cell r="J599"/>
          <cell r="K599"/>
          <cell r="L599"/>
          <cell r="M599"/>
          <cell r="N599"/>
          <cell r="O599"/>
          <cell r="P599">
            <v>100</v>
          </cell>
          <cell r="Q599">
            <v>100</v>
          </cell>
          <cell r="R599"/>
        </row>
        <row r="600">
          <cell r="A600"/>
          <cell r="B600"/>
          <cell r="C600"/>
          <cell r="D600"/>
          <cell r="E600"/>
          <cell r="F600"/>
          <cell r="G600"/>
          <cell r="H600"/>
          <cell r="I600"/>
          <cell r="J600"/>
          <cell r="K600"/>
          <cell r="L600"/>
          <cell r="M600"/>
          <cell r="N600"/>
          <cell r="O600"/>
          <cell r="P600">
            <v>100</v>
          </cell>
          <cell r="Q600">
            <v>100</v>
          </cell>
          <cell r="R600"/>
          <cell r="S600"/>
          <cell r="T600"/>
        </row>
        <row r="601">
          <cell r="A601"/>
          <cell r="B601"/>
          <cell r="C601"/>
          <cell r="D601"/>
          <cell r="E601"/>
          <cell r="F601"/>
          <cell r="G601"/>
          <cell r="H601"/>
          <cell r="I601"/>
          <cell r="J601"/>
          <cell r="K601"/>
          <cell r="L601"/>
          <cell r="M601"/>
          <cell r="N601"/>
          <cell r="O601"/>
          <cell r="P601">
            <v>100</v>
          </cell>
          <cell r="Q601">
            <v>100</v>
          </cell>
          <cell r="R601"/>
          <cell r="S601"/>
          <cell r="T601"/>
        </row>
        <row r="602">
          <cell r="A602"/>
          <cell r="B602"/>
          <cell r="C602"/>
          <cell r="D602"/>
          <cell r="E602"/>
          <cell r="F602"/>
          <cell r="G602"/>
          <cell r="H602"/>
          <cell r="I602"/>
          <cell r="J602"/>
          <cell r="K602"/>
          <cell r="L602"/>
          <cell r="M602"/>
          <cell r="N602"/>
          <cell r="O602"/>
          <cell r="P602">
            <v>100</v>
          </cell>
          <cell r="Q602">
            <v>100</v>
          </cell>
          <cell r="R602"/>
          <cell r="S602"/>
          <cell r="T602"/>
        </row>
        <row r="603">
          <cell r="A603"/>
          <cell r="B603"/>
          <cell r="C603"/>
          <cell r="D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>
            <v>100</v>
          </cell>
          <cell r="Q603">
            <v>100</v>
          </cell>
          <cell r="R603"/>
          <cell r="S603"/>
          <cell r="T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>
            <v>100</v>
          </cell>
          <cell r="Q604">
            <v>100</v>
          </cell>
          <cell r="R604"/>
          <cell r="S604"/>
          <cell r="T604"/>
        </row>
        <row r="605">
          <cell r="A605"/>
          <cell r="B605"/>
          <cell r="C605"/>
          <cell r="D605"/>
          <cell r="E605"/>
          <cell r="F605"/>
          <cell r="G605"/>
          <cell r="H605"/>
          <cell r="I605"/>
          <cell r="J605"/>
          <cell r="K605"/>
          <cell r="L605"/>
          <cell r="M605"/>
          <cell r="N605"/>
          <cell r="O605"/>
          <cell r="P605">
            <v>100</v>
          </cell>
          <cell r="Q605">
            <v>100</v>
          </cell>
          <cell r="R605"/>
          <cell r="S605"/>
          <cell r="T605"/>
        </row>
        <row r="606">
          <cell r="A606"/>
          <cell r="B606"/>
          <cell r="C606"/>
          <cell r="D606"/>
          <cell r="E606"/>
          <cell r="F606"/>
          <cell r="G606"/>
          <cell r="H606"/>
          <cell r="I606"/>
          <cell r="J606"/>
          <cell r="K606"/>
          <cell r="L606"/>
          <cell r="M606"/>
          <cell r="N606"/>
          <cell r="O606"/>
          <cell r="P606">
            <v>100</v>
          </cell>
          <cell r="Q606">
            <v>100</v>
          </cell>
          <cell r="R606"/>
          <cell r="S606"/>
          <cell r="T606"/>
        </row>
        <row r="607">
          <cell r="A607"/>
          <cell r="B607"/>
          <cell r="C607"/>
          <cell r="D607"/>
          <cell r="E607"/>
          <cell r="F607"/>
          <cell r="G607"/>
          <cell r="H607"/>
          <cell r="I607"/>
          <cell r="J607"/>
          <cell r="K607"/>
          <cell r="L607"/>
          <cell r="M607"/>
          <cell r="N607"/>
          <cell r="O607"/>
          <cell r="P607">
            <v>100</v>
          </cell>
          <cell r="Q607">
            <v>100</v>
          </cell>
          <cell r="R607"/>
          <cell r="S607"/>
          <cell r="T607"/>
        </row>
        <row r="608">
          <cell r="A608"/>
          <cell r="B608"/>
          <cell r="C608"/>
          <cell r="D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>
            <v>100</v>
          </cell>
          <cell r="Q608">
            <v>100</v>
          </cell>
          <cell r="R608"/>
          <cell r="S608"/>
          <cell r="T608"/>
        </row>
        <row r="609">
          <cell r="A609"/>
          <cell r="B609"/>
          <cell r="C609"/>
          <cell r="D609"/>
          <cell r="E609"/>
          <cell r="F609"/>
          <cell r="G609"/>
          <cell r="H609"/>
          <cell r="I609"/>
          <cell r="J609"/>
          <cell r="K609"/>
          <cell r="L609"/>
          <cell r="M609"/>
          <cell r="N609"/>
          <cell r="O609"/>
          <cell r="P609">
            <v>100</v>
          </cell>
          <cell r="Q609">
            <v>100</v>
          </cell>
          <cell r="R609"/>
          <cell r="S609"/>
          <cell r="T609"/>
        </row>
        <row r="610">
          <cell r="A610"/>
          <cell r="B610"/>
          <cell r="C610"/>
          <cell r="D610"/>
          <cell r="E610"/>
          <cell r="F610"/>
          <cell r="G610"/>
          <cell r="H610"/>
          <cell r="I610"/>
          <cell r="J610"/>
          <cell r="K610"/>
          <cell r="L610"/>
          <cell r="M610"/>
          <cell r="N610"/>
          <cell r="O610"/>
          <cell r="P610">
            <v>100</v>
          </cell>
          <cell r="Q610">
            <v>100</v>
          </cell>
          <cell r="R610"/>
          <cell r="S610"/>
          <cell r="T610"/>
        </row>
        <row r="611">
          <cell r="A611"/>
          <cell r="B611"/>
          <cell r="C611"/>
          <cell r="D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>
            <v>100</v>
          </cell>
          <cell r="Q611">
            <v>100</v>
          </cell>
          <cell r="R611"/>
          <cell r="S611"/>
          <cell r="T611"/>
        </row>
        <row r="612">
          <cell r="A612"/>
          <cell r="B612"/>
          <cell r="C612"/>
          <cell r="D612"/>
          <cell r="E612"/>
          <cell r="F612"/>
          <cell r="G612"/>
          <cell r="H612"/>
          <cell r="I612"/>
          <cell r="J612"/>
          <cell r="K612"/>
          <cell r="L612"/>
          <cell r="M612"/>
          <cell r="N612"/>
          <cell r="O612"/>
          <cell r="P612">
            <v>100</v>
          </cell>
          <cell r="Q612">
            <v>100</v>
          </cell>
          <cell r="R612"/>
          <cell r="S612"/>
          <cell r="T612"/>
        </row>
        <row r="613">
          <cell r="A613"/>
          <cell r="B613"/>
          <cell r="C613"/>
          <cell r="D613"/>
          <cell r="E613"/>
          <cell r="F613"/>
          <cell r="G613"/>
          <cell r="H613"/>
          <cell r="I613"/>
          <cell r="J613"/>
          <cell r="K613"/>
          <cell r="L613"/>
          <cell r="M613"/>
          <cell r="N613"/>
          <cell r="O613"/>
          <cell r="P613">
            <v>100</v>
          </cell>
          <cell r="Q613">
            <v>100</v>
          </cell>
          <cell r="R613"/>
          <cell r="S613"/>
          <cell r="T613"/>
        </row>
        <row r="614">
          <cell r="A614"/>
          <cell r="B614"/>
          <cell r="C614"/>
          <cell r="D614"/>
          <cell r="E614"/>
          <cell r="F614"/>
          <cell r="G614"/>
          <cell r="H614"/>
          <cell r="I614"/>
          <cell r="J614"/>
          <cell r="K614"/>
          <cell r="L614"/>
          <cell r="M614"/>
          <cell r="N614"/>
          <cell r="O614"/>
          <cell r="P614">
            <v>100</v>
          </cell>
          <cell r="Q614">
            <v>100</v>
          </cell>
          <cell r="R614"/>
          <cell r="S614"/>
          <cell r="T614"/>
        </row>
        <row r="615">
          <cell r="A615"/>
          <cell r="B615"/>
          <cell r="C615"/>
          <cell r="D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>
            <v>100</v>
          </cell>
          <cell r="Q615">
            <v>100</v>
          </cell>
          <cell r="R615"/>
          <cell r="S615"/>
          <cell r="T615"/>
        </row>
        <row r="616">
          <cell r="A616"/>
          <cell r="B616"/>
          <cell r="C616"/>
          <cell r="D616"/>
          <cell r="E616"/>
          <cell r="F616"/>
          <cell r="G616"/>
          <cell r="H616"/>
          <cell r="I616"/>
          <cell r="J616"/>
          <cell r="K616"/>
          <cell r="L616"/>
          <cell r="M616"/>
          <cell r="N616"/>
          <cell r="O616"/>
          <cell r="P616">
            <v>100</v>
          </cell>
          <cell r="Q616">
            <v>100</v>
          </cell>
          <cell r="R616"/>
          <cell r="S616"/>
          <cell r="T616"/>
        </row>
        <row r="617">
          <cell r="A617"/>
          <cell r="B617"/>
          <cell r="C617"/>
          <cell r="D617"/>
          <cell r="E617"/>
          <cell r="F617"/>
          <cell r="G617"/>
          <cell r="H617"/>
          <cell r="I617"/>
          <cell r="J617"/>
          <cell r="K617"/>
          <cell r="L617"/>
          <cell r="M617"/>
          <cell r="N617"/>
          <cell r="O617"/>
          <cell r="P617">
            <v>100</v>
          </cell>
          <cell r="Q617">
            <v>100</v>
          </cell>
          <cell r="R617"/>
          <cell r="S617"/>
          <cell r="T617"/>
        </row>
        <row r="618">
          <cell r="A618"/>
          <cell r="B618"/>
          <cell r="C618"/>
          <cell r="D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>
            <v>100</v>
          </cell>
          <cell r="Q618">
            <v>100</v>
          </cell>
          <cell r="R618"/>
          <cell r="S618"/>
          <cell r="T618"/>
        </row>
        <row r="619">
          <cell r="A619"/>
          <cell r="B619"/>
          <cell r="C619"/>
          <cell r="D619"/>
          <cell r="E619"/>
          <cell r="F619"/>
          <cell r="G619"/>
          <cell r="H619"/>
          <cell r="I619"/>
          <cell r="J619"/>
          <cell r="K619"/>
          <cell r="L619"/>
          <cell r="M619"/>
          <cell r="N619"/>
          <cell r="O619"/>
          <cell r="P619">
            <v>100</v>
          </cell>
          <cell r="Q619">
            <v>100</v>
          </cell>
          <cell r="R619"/>
          <cell r="S619"/>
          <cell r="T619"/>
        </row>
        <row r="620">
          <cell r="A620"/>
          <cell r="B620"/>
          <cell r="C620"/>
          <cell r="D620"/>
          <cell r="E620"/>
          <cell r="F620"/>
          <cell r="G620"/>
          <cell r="H620"/>
          <cell r="I620"/>
          <cell r="J620"/>
          <cell r="K620"/>
          <cell r="L620"/>
          <cell r="M620"/>
          <cell r="N620"/>
          <cell r="O620"/>
          <cell r="P620">
            <v>100</v>
          </cell>
          <cell r="Q620">
            <v>100</v>
          </cell>
          <cell r="R620"/>
          <cell r="S620"/>
          <cell r="T620"/>
        </row>
        <row r="621">
          <cell r="A621"/>
          <cell r="B621"/>
          <cell r="C621"/>
          <cell r="D621"/>
          <cell r="E621"/>
          <cell r="F621"/>
          <cell r="G621"/>
          <cell r="H621"/>
          <cell r="I621"/>
          <cell r="J621"/>
          <cell r="K621"/>
          <cell r="L621"/>
          <cell r="M621"/>
          <cell r="N621"/>
          <cell r="O621"/>
          <cell r="P621">
            <v>100</v>
          </cell>
          <cell r="Q621">
            <v>100</v>
          </cell>
          <cell r="R621"/>
          <cell r="S621"/>
          <cell r="T621"/>
        </row>
        <row r="622">
          <cell r="A622"/>
          <cell r="B622"/>
          <cell r="C622"/>
          <cell r="D622"/>
          <cell r="E622"/>
          <cell r="F622"/>
          <cell r="G622"/>
          <cell r="H622"/>
          <cell r="I622"/>
          <cell r="J622"/>
          <cell r="K622"/>
          <cell r="L622"/>
          <cell r="M622"/>
          <cell r="N622"/>
          <cell r="O622"/>
          <cell r="P622">
            <v>100</v>
          </cell>
          <cell r="Q622">
            <v>100</v>
          </cell>
          <cell r="R622"/>
          <cell r="S622"/>
          <cell r="T622"/>
        </row>
        <row r="623">
          <cell r="A623"/>
          <cell r="B623"/>
          <cell r="C623"/>
          <cell r="D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>
            <v>100</v>
          </cell>
          <cell r="Q623">
            <v>100</v>
          </cell>
          <cell r="R623"/>
          <cell r="S623"/>
          <cell r="T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>
            <v>100</v>
          </cell>
          <cell r="Q624">
            <v>100</v>
          </cell>
          <cell r="R624"/>
          <cell r="S624"/>
          <cell r="T624"/>
        </row>
        <row r="625">
          <cell r="A625"/>
          <cell r="B625"/>
          <cell r="C625"/>
          <cell r="D625"/>
          <cell r="E625"/>
          <cell r="F625"/>
          <cell r="G625"/>
          <cell r="H625"/>
          <cell r="I625"/>
          <cell r="J625"/>
          <cell r="K625"/>
          <cell r="L625"/>
          <cell r="M625"/>
          <cell r="N625"/>
          <cell r="O625"/>
          <cell r="P625">
            <v>100</v>
          </cell>
          <cell r="Q625">
            <v>100</v>
          </cell>
          <cell r="R625"/>
          <cell r="S625"/>
          <cell r="T625"/>
        </row>
        <row r="626">
          <cell r="A626"/>
          <cell r="B626"/>
          <cell r="C626"/>
          <cell r="D626"/>
          <cell r="E626"/>
          <cell r="F626"/>
          <cell r="G626"/>
          <cell r="H626"/>
          <cell r="I626"/>
          <cell r="J626"/>
          <cell r="K626"/>
          <cell r="L626"/>
          <cell r="M626"/>
          <cell r="N626"/>
          <cell r="O626"/>
          <cell r="P626">
            <v>100</v>
          </cell>
          <cell r="Q626">
            <v>100</v>
          </cell>
          <cell r="R626"/>
          <cell r="S626"/>
          <cell r="T626"/>
        </row>
        <row r="627">
          <cell r="A627"/>
          <cell r="B627"/>
          <cell r="C627"/>
          <cell r="D627"/>
          <cell r="E627"/>
          <cell r="F627"/>
          <cell r="G627"/>
          <cell r="H627"/>
          <cell r="I627"/>
          <cell r="J627"/>
          <cell r="K627"/>
          <cell r="L627"/>
          <cell r="M627"/>
          <cell r="N627"/>
          <cell r="O627"/>
          <cell r="P627">
            <v>100</v>
          </cell>
          <cell r="Q627">
            <v>100</v>
          </cell>
          <cell r="R627"/>
          <cell r="S627"/>
          <cell r="T627"/>
        </row>
        <row r="628">
          <cell r="A628"/>
          <cell r="B628"/>
          <cell r="C628"/>
          <cell r="D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>
            <v>100</v>
          </cell>
          <cell r="Q628">
            <v>100</v>
          </cell>
          <cell r="R628"/>
          <cell r="S628"/>
          <cell r="T628"/>
        </row>
        <row r="629">
          <cell r="A629"/>
          <cell r="B629"/>
          <cell r="C629"/>
          <cell r="D629"/>
          <cell r="E629"/>
          <cell r="F629"/>
          <cell r="G629"/>
          <cell r="H629"/>
          <cell r="I629"/>
          <cell r="J629"/>
          <cell r="K629"/>
          <cell r="L629"/>
          <cell r="M629"/>
          <cell r="N629"/>
          <cell r="O629"/>
          <cell r="P629">
            <v>100</v>
          </cell>
          <cell r="Q629">
            <v>100</v>
          </cell>
          <cell r="R629"/>
          <cell r="S629"/>
          <cell r="T629"/>
        </row>
        <row r="630">
          <cell r="A630"/>
          <cell r="B630"/>
          <cell r="C630"/>
          <cell r="D630"/>
          <cell r="E630"/>
          <cell r="F630"/>
          <cell r="G630"/>
          <cell r="H630"/>
          <cell r="I630"/>
          <cell r="J630"/>
          <cell r="K630"/>
          <cell r="L630"/>
          <cell r="M630"/>
          <cell r="N630"/>
          <cell r="O630"/>
          <cell r="P630">
            <v>100</v>
          </cell>
          <cell r="Q630">
            <v>100</v>
          </cell>
          <cell r="R630"/>
          <cell r="S630"/>
          <cell r="T630"/>
        </row>
        <row r="631">
          <cell r="A631"/>
          <cell r="B631"/>
          <cell r="C631"/>
          <cell r="D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>
            <v>100</v>
          </cell>
          <cell r="Q631">
            <v>100</v>
          </cell>
          <cell r="R631"/>
          <cell r="S631"/>
          <cell r="T631"/>
        </row>
        <row r="632">
          <cell r="A632"/>
          <cell r="B632"/>
          <cell r="C632"/>
          <cell r="D632"/>
          <cell r="E632"/>
          <cell r="F632"/>
          <cell r="G632"/>
          <cell r="H632"/>
          <cell r="I632"/>
          <cell r="J632"/>
          <cell r="K632"/>
          <cell r="L632"/>
          <cell r="M632"/>
          <cell r="N632"/>
          <cell r="O632"/>
          <cell r="P632">
            <v>100</v>
          </cell>
          <cell r="Q632">
            <v>100</v>
          </cell>
          <cell r="R632"/>
          <cell r="S632"/>
          <cell r="T632"/>
        </row>
        <row r="633">
          <cell r="A633"/>
          <cell r="B633"/>
          <cell r="C633"/>
          <cell r="D633"/>
          <cell r="E633"/>
          <cell r="F633"/>
          <cell r="G633"/>
          <cell r="H633"/>
          <cell r="I633"/>
          <cell r="J633"/>
          <cell r="K633"/>
          <cell r="L633"/>
          <cell r="M633"/>
          <cell r="N633"/>
          <cell r="O633"/>
          <cell r="P633">
            <v>100</v>
          </cell>
          <cell r="Q633">
            <v>100</v>
          </cell>
          <cell r="R633"/>
          <cell r="S633"/>
          <cell r="T633"/>
        </row>
        <row r="634">
          <cell r="A634"/>
          <cell r="B634"/>
          <cell r="C634"/>
          <cell r="D634"/>
          <cell r="E634"/>
          <cell r="F634"/>
          <cell r="G634"/>
          <cell r="H634"/>
          <cell r="I634"/>
          <cell r="J634"/>
          <cell r="K634"/>
          <cell r="L634"/>
          <cell r="M634"/>
          <cell r="N634"/>
          <cell r="O634"/>
          <cell r="P634">
            <v>100</v>
          </cell>
          <cell r="Q634">
            <v>100</v>
          </cell>
          <cell r="R634"/>
          <cell r="S634"/>
          <cell r="T634"/>
        </row>
        <row r="635">
          <cell r="A635"/>
          <cell r="B635"/>
          <cell r="C635"/>
          <cell r="D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>
            <v>100</v>
          </cell>
          <cell r="Q635">
            <v>100</v>
          </cell>
          <cell r="R635">
            <v>109</v>
          </cell>
          <cell r="S635"/>
          <cell r="T635"/>
        </row>
        <row r="636">
          <cell r="A636"/>
          <cell r="B636"/>
          <cell r="C636"/>
          <cell r="D636"/>
          <cell r="E636"/>
          <cell r="F636"/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</row>
        <row r="637">
          <cell r="A637"/>
          <cell r="B637"/>
          <cell r="C637"/>
          <cell r="D637"/>
          <cell r="E637"/>
          <cell r="F637"/>
          <cell r="G637"/>
          <cell r="H637"/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</row>
        <row r="638">
          <cell r="A638"/>
          <cell r="B638"/>
          <cell r="C638"/>
          <cell r="D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</row>
        <row r="639">
          <cell r="A639"/>
          <cell r="B639"/>
          <cell r="C639"/>
          <cell r="D639"/>
          <cell r="E639"/>
          <cell r="F639"/>
          <cell r="G639"/>
          <cell r="H639"/>
          <cell r="I639"/>
          <cell r="J639"/>
          <cell r="K639"/>
          <cell r="L639"/>
          <cell r="M639"/>
          <cell r="N639"/>
          <cell r="O639"/>
          <cell r="P639"/>
          <cell r="Q639"/>
          <cell r="R639"/>
          <cell r="S639"/>
          <cell r="T639"/>
        </row>
        <row r="640">
          <cell r="A640"/>
          <cell r="B640"/>
          <cell r="C640"/>
          <cell r="D640"/>
          <cell r="E640"/>
          <cell r="F640"/>
          <cell r="G640"/>
          <cell r="H640"/>
          <cell r="I640"/>
          <cell r="J640"/>
          <cell r="K640"/>
          <cell r="L640"/>
          <cell r="M640"/>
          <cell r="N640"/>
          <cell r="O640"/>
          <cell r="P640"/>
          <cell r="Q640"/>
          <cell r="R640"/>
          <cell r="S640"/>
          <cell r="T640"/>
        </row>
        <row r="641">
          <cell r="A641"/>
          <cell r="B641"/>
          <cell r="C641"/>
          <cell r="D641"/>
          <cell r="E641"/>
          <cell r="F641"/>
          <cell r="G641"/>
          <cell r="H641"/>
          <cell r="I641"/>
          <cell r="J641"/>
          <cell r="K641"/>
          <cell r="L641"/>
          <cell r="M641"/>
          <cell r="N641"/>
          <cell r="O641"/>
          <cell r="P641"/>
          <cell r="Q641"/>
          <cell r="R641"/>
          <cell r="S641"/>
          <cell r="T641"/>
        </row>
        <row r="642">
          <cell r="A642"/>
          <cell r="B642"/>
          <cell r="C642"/>
          <cell r="D642"/>
          <cell r="E642"/>
          <cell r="F642"/>
          <cell r="G642"/>
          <cell r="H642"/>
          <cell r="I642"/>
          <cell r="J642"/>
          <cell r="K642"/>
          <cell r="L642"/>
          <cell r="M642"/>
          <cell r="N642"/>
          <cell r="O642"/>
          <cell r="P642"/>
          <cell r="Q642"/>
          <cell r="R642"/>
          <cell r="S642"/>
          <cell r="T642"/>
        </row>
        <row r="643">
          <cell r="A643"/>
          <cell r="B643"/>
          <cell r="C643"/>
          <cell r="D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</row>
        <row r="645">
          <cell r="A645"/>
          <cell r="B645"/>
          <cell r="C645"/>
          <cell r="D645"/>
          <cell r="E645"/>
          <cell r="F645"/>
          <cell r="G645"/>
          <cell r="H645"/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</row>
        <row r="646">
          <cell r="A646"/>
          <cell r="B646"/>
          <cell r="C646"/>
          <cell r="D646"/>
          <cell r="E646"/>
          <cell r="F646"/>
          <cell r="G646"/>
          <cell r="H646"/>
          <cell r="I646"/>
          <cell r="J646"/>
          <cell r="K646"/>
          <cell r="L646"/>
          <cell r="M646"/>
          <cell r="N646"/>
          <cell r="O646"/>
          <cell r="P646"/>
          <cell r="Q646"/>
          <cell r="R646"/>
          <cell r="S646"/>
          <cell r="T646"/>
        </row>
        <row r="647">
          <cell r="A647"/>
          <cell r="B647"/>
          <cell r="C647"/>
          <cell r="D647"/>
          <cell r="E647"/>
          <cell r="F647"/>
          <cell r="G647"/>
          <cell r="H647"/>
          <cell r="I647"/>
          <cell r="J647"/>
          <cell r="K647"/>
          <cell r="L647"/>
          <cell r="M647"/>
          <cell r="N647"/>
          <cell r="O647"/>
          <cell r="P647"/>
          <cell r="Q647"/>
          <cell r="R647"/>
          <cell r="S647"/>
          <cell r="T647"/>
        </row>
        <row r="648">
          <cell r="A648"/>
          <cell r="B648"/>
          <cell r="C648"/>
          <cell r="D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</row>
        <row r="649">
          <cell r="A649"/>
          <cell r="B649"/>
          <cell r="C649"/>
          <cell r="D649"/>
          <cell r="E649"/>
          <cell r="F649"/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</row>
        <row r="650">
          <cell r="A650"/>
          <cell r="B650"/>
          <cell r="C650"/>
          <cell r="D650"/>
          <cell r="E650"/>
          <cell r="F650"/>
          <cell r="G650"/>
          <cell r="H650"/>
          <cell r="I650"/>
          <cell r="J650"/>
          <cell r="K650"/>
          <cell r="L650"/>
          <cell r="M650"/>
          <cell r="N650"/>
          <cell r="O650"/>
          <cell r="P650"/>
          <cell r="Q650"/>
          <cell r="R650"/>
          <cell r="S650"/>
          <cell r="T650"/>
        </row>
        <row r="651">
          <cell r="A651"/>
          <cell r="B651"/>
          <cell r="C651"/>
          <cell r="D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</row>
        <row r="652">
          <cell r="A652"/>
          <cell r="B652"/>
          <cell r="C652"/>
          <cell r="D652"/>
          <cell r="E652"/>
          <cell r="F652"/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</row>
        <row r="653">
          <cell r="A653"/>
          <cell r="B653"/>
          <cell r="C653"/>
          <cell r="D653"/>
          <cell r="E653"/>
          <cell r="F653"/>
          <cell r="G653"/>
          <cell r="H653"/>
          <cell r="I653"/>
          <cell r="J653"/>
          <cell r="K653"/>
          <cell r="L653"/>
          <cell r="M653"/>
          <cell r="N653"/>
          <cell r="O653"/>
          <cell r="P653"/>
          <cell r="Q653"/>
          <cell r="R653"/>
          <cell r="S653"/>
          <cell r="T653"/>
        </row>
        <row r="654">
          <cell r="A654"/>
          <cell r="B654"/>
          <cell r="C654"/>
          <cell r="D654"/>
          <cell r="E654"/>
          <cell r="F654"/>
          <cell r="G654"/>
          <cell r="H654"/>
          <cell r="I654"/>
          <cell r="J654"/>
          <cell r="K654"/>
          <cell r="L654"/>
          <cell r="M654"/>
          <cell r="N654"/>
          <cell r="O654"/>
          <cell r="P654"/>
          <cell r="Q654"/>
          <cell r="R654"/>
          <cell r="S654"/>
          <cell r="T654"/>
        </row>
        <row r="655">
          <cell r="A655"/>
          <cell r="B655"/>
          <cell r="C655"/>
          <cell r="D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</row>
        <row r="656">
          <cell r="A656"/>
          <cell r="B656"/>
          <cell r="C656"/>
          <cell r="D656"/>
          <cell r="E656"/>
          <cell r="F656"/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</row>
        <row r="657">
          <cell r="A657"/>
          <cell r="B657"/>
          <cell r="C657"/>
          <cell r="D657"/>
          <cell r="E657"/>
          <cell r="F657"/>
          <cell r="G657"/>
          <cell r="H657"/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</row>
        <row r="658">
          <cell r="A658"/>
          <cell r="B658"/>
          <cell r="C658"/>
          <cell r="D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</row>
        <row r="659">
          <cell r="A659"/>
          <cell r="B659"/>
          <cell r="C659"/>
          <cell r="D659"/>
          <cell r="E659"/>
          <cell r="F659"/>
          <cell r="G659"/>
          <cell r="H659"/>
          <cell r="I659"/>
          <cell r="J659"/>
          <cell r="K659"/>
          <cell r="L659"/>
          <cell r="M659"/>
          <cell r="N659"/>
          <cell r="O659"/>
          <cell r="P659"/>
          <cell r="Q659"/>
          <cell r="R659"/>
          <cell r="S659"/>
          <cell r="T659"/>
        </row>
        <row r="660">
          <cell r="A660"/>
          <cell r="B660"/>
          <cell r="C660"/>
          <cell r="D660"/>
          <cell r="E660"/>
          <cell r="F660"/>
          <cell r="G660"/>
          <cell r="H660"/>
          <cell r="I660"/>
          <cell r="J660"/>
          <cell r="K660"/>
          <cell r="L660"/>
          <cell r="M660"/>
          <cell r="N660"/>
          <cell r="O660"/>
          <cell r="P660"/>
          <cell r="Q660"/>
          <cell r="R660"/>
          <cell r="S660"/>
          <cell r="T660"/>
        </row>
        <row r="661">
          <cell r="A661"/>
          <cell r="B661"/>
          <cell r="C661"/>
          <cell r="D661"/>
          <cell r="E661"/>
          <cell r="F661"/>
          <cell r="G661"/>
          <cell r="H661"/>
          <cell r="I661"/>
          <cell r="J661"/>
          <cell r="K661"/>
          <cell r="L661"/>
          <cell r="M661"/>
          <cell r="N661"/>
          <cell r="O661"/>
          <cell r="P661"/>
          <cell r="Q661"/>
          <cell r="R661"/>
          <cell r="S661"/>
          <cell r="T661"/>
        </row>
        <row r="662">
          <cell r="A662"/>
          <cell r="B662"/>
          <cell r="C662"/>
          <cell r="D662"/>
          <cell r="E662"/>
          <cell r="F662"/>
          <cell r="G662"/>
          <cell r="H662"/>
          <cell r="I662"/>
          <cell r="J662"/>
          <cell r="K662"/>
          <cell r="L662"/>
          <cell r="M662"/>
          <cell r="N662"/>
          <cell r="O662"/>
          <cell r="P662"/>
          <cell r="Q662"/>
          <cell r="R662"/>
          <cell r="S662"/>
          <cell r="T662"/>
        </row>
        <row r="663">
          <cell r="A663"/>
          <cell r="B663"/>
          <cell r="C663"/>
          <cell r="D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</row>
        <row r="665">
          <cell r="A665"/>
          <cell r="B665"/>
          <cell r="C665"/>
          <cell r="D665"/>
          <cell r="E665"/>
          <cell r="F665"/>
          <cell r="G665"/>
          <cell r="H665"/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</row>
        <row r="666">
          <cell r="A666"/>
          <cell r="B666"/>
          <cell r="C666"/>
          <cell r="D666"/>
          <cell r="E666"/>
          <cell r="F666"/>
          <cell r="G666"/>
          <cell r="H666"/>
          <cell r="I666"/>
          <cell r="J666"/>
          <cell r="K666"/>
          <cell r="L666"/>
          <cell r="M666"/>
          <cell r="N666"/>
          <cell r="O666"/>
          <cell r="P666"/>
          <cell r="Q666"/>
          <cell r="R666"/>
          <cell r="S666"/>
          <cell r="T666"/>
        </row>
        <row r="667">
          <cell r="A667"/>
          <cell r="B667"/>
          <cell r="C667"/>
          <cell r="D667"/>
          <cell r="E667"/>
          <cell r="F667"/>
          <cell r="G667"/>
          <cell r="H667"/>
          <cell r="I667"/>
          <cell r="J667"/>
          <cell r="K667"/>
          <cell r="L667"/>
          <cell r="M667"/>
          <cell r="N667"/>
          <cell r="O667"/>
          <cell r="P667"/>
          <cell r="Q667"/>
          <cell r="R667"/>
          <cell r="S667"/>
          <cell r="T667"/>
        </row>
        <row r="668">
          <cell r="A668"/>
          <cell r="B668"/>
          <cell r="C668"/>
          <cell r="D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</row>
        <row r="669">
          <cell r="A669"/>
          <cell r="B669"/>
          <cell r="C669"/>
          <cell r="D669"/>
          <cell r="E669"/>
          <cell r="F669"/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</row>
        <row r="670">
          <cell r="A670"/>
          <cell r="B670"/>
          <cell r="C670"/>
          <cell r="D670"/>
          <cell r="E670"/>
          <cell r="F670"/>
          <cell r="G670"/>
          <cell r="H670"/>
          <cell r="I670"/>
          <cell r="J670"/>
          <cell r="K670"/>
          <cell r="L670"/>
          <cell r="M670"/>
          <cell r="N670"/>
          <cell r="O670"/>
          <cell r="P670"/>
          <cell r="Q670"/>
          <cell r="R670"/>
          <cell r="S670"/>
          <cell r="T670"/>
        </row>
        <row r="671">
          <cell r="A671"/>
          <cell r="B671"/>
          <cell r="C671"/>
          <cell r="D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</row>
        <row r="672">
          <cell r="A672"/>
          <cell r="B672"/>
          <cell r="C672"/>
          <cell r="D672"/>
          <cell r="E672"/>
          <cell r="F672"/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</row>
        <row r="673">
          <cell r="A673"/>
          <cell r="B673"/>
          <cell r="C673"/>
          <cell r="D673"/>
          <cell r="E673"/>
          <cell r="F673"/>
          <cell r="G673"/>
          <cell r="H673"/>
          <cell r="I673"/>
          <cell r="J673"/>
          <cell r="K673"/>
          <cell r="L673"/>
          <cell r="M673"/>
          <cell r="N673"/>
          <cell r="O673"/>
          <cell r="P673"/>
          <cell r="Q673"/>
          <cell r="R673"/>
          <cell r="S673"/>
          <cell r="T673"/>
        </row>
        <row r="674">
          <cell r="A674"/>
          <cell r="B674"/>
          <cell r="C674"/>
          <cell r="D674"/>
          <cell r="E674"/>
          <cell r="F674"/>
          <cell r="G674"/>
          <cell r="H674"/>
          <cell r="I674"/>
          <cell r="J674"/>
          <cell r="K674"/>
          <cell r="L674"/>
          <cell r="M674"/>
          <cell r="N674"/>
          <cell r="O674"/>
          <cell r="P674"/>
          <cell r="Q674"/>
          <cell r="R674"/>
          <cell r="S674"/>
          <cell r="T674"/>
        </row>
        <row r="675">
          <cell r="A675"/>
          <cell r="B675"/>
          <cell r="C675"/>
          <cell r="D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</row>
        <row r="676">
          <cell r="A676"/>
          <cell r="B676"/>
          <cell r="C676"/>
          <cell r="D676"/>
          <cell r="E676"/>
          <cell r="F676"/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</row>
        <row r="677">
          <cell r="A677"/>
          <cell r="B677"/>
          <cell r="C677"/>
          <cell r="D677"/>
          <cell r="E677"/>
          <cell r="F677"/>
          <cell r="G677"/>
          <cell r="H677"/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</row>
        <row r="678">
          <cell r="A678"/>
          <cell r="B678"/>
          <cell r="C678"/>
          <cell r="D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</row>
        <row r="679">
          <cell r="A679"/>
          <cell r="B679"/>
          <cell r="C679"/>
          <cell r="D679"/>
          <cell r="E679"/>
          <cell r="F679"/>
          <cell r="G679"/>
          <cell r="H679"/>
          <cell r="I679"/>
          <cell r="J679"/>
          <cell r="K679"/>
          <cell r="L679"/>
          <cell r="M679"/>
          <cell r="N679"/>
          <cell r="O679"/>
          <cell r="P679"/>
          <cell r="Q679"/>
          <cell r="R679"/>
          <cell r="S679"/>
          <cell r="T679"/>
        </row>
        <row r="680">
          <cell r="A680"/>
          <cell r="B680"/>
          <cell r="C680"/>
          <cell r="D680"/>
          <cell r="E680"/>
          <cell r="F680"/>
          <cell r="G680"/>
          <cell r="H680"/>
          <cell r="I680"/>
          <cell r="J680"/>
          <cell r="K680"/>
          <cell r="L680"/>
          <cell r="M680"/>
          <cell r="N680"/>
          <cell r="O680"/>
          <cell r="P680"/>
          <cell r="Q680"/>
          <cell r="R680"/>
          <cell r="S680"/>
          <cell r="T680"/>
        </row>
        <row r="681">
          <cell r="A681"/>
          <cell r="B681"/>
          <cell r="C681"/>
          <cell r="D681"/>
          <cell r="E681"/>
          <cell r="F681"/>
          <cell r="G681"/>
          <cell r="H681"/>
          <cell r="I681"/>
          <cell r="J681"/>
          <cell r="K681"/>
          <cell r="L681"/>
          <cell r="M681"/>
          <cell r="N681"/>
          <cell r="O681"/>
          <cell r="P681"/>
          <cell r="Q681"/>
          <cell r="R681"/>
          <cell r="S681"/>
          <cell r="T681"/>
        </row>
        <row r="682">
          <cell r="A682"/>
          <cell r="B682"/>
          <cell r="C682"/>
          <cell r="D682"/>
          <cell r="E682"/>
          <cell r="F682"/>
          <cell r="G682"/>
          <cell r="H682"/>
          <cell r="I682"/>
          <cell r="J682"/>
          <cell r="K682"/>
          <cell r="L682"/>
          <cell r="M682"/>
          <cell r="N682"/>
          <cell r="O682"/>
          <cell r="P682"/>
          <cell r="Q682"/>
          <cell r="R682"/>
          <cell r="S682"/>
          <cell r="T682"/>
        </row>
        <row r="683">
          <cell r="A683"/>
          <cell r="B683"/>
          <cell r="C683"/>
          <cell r="D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</row>
        <row r="685">
          <cell r="A685"/>
          <cell r="B685"/>
          <cell r="C685"/>
          <cell r="D685"/>
          <cell r="E685"/>
          <cell r="F685"/>
          <cell r="G685"/>
          <cell r="H685"/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</row>
        <row r="686">
          <cell r="A686"/>
          <cell r="B686"/>
          <cell r="C686"/>
          <cell r="D686"/>
          <cell r="E686"/>
          <cell r="F686"/>
          <cell r="G686"/>
          <cell r="H686"/>
          <cell r="I686"/>
          <cell r="J686"/>
          <cell r="K686"/>
          <cell r="L686"/>
          <cell r="M686"/>
          <cell r="N686"/>
          <cell r="O686"/>
          <cell r="P686"/>
          <cell r="Q686"/>
          <cell r="R686"/>
          <cell r="S686"/>
          <cell r="T686"/>
        </row>
        <row r="687">
          <cell r="A687"/>
          <cell r="B687"/>
          <cell r="C687"/>
          <cell r="D687"/>
          <cell r="E687"/>
          <cell r="F687"/>
          <cell r="G687"/>
          <cell r="H687"/>
          <cell r="I687"/>
          <cell r="J687"/>
          <cell r="K687"/>
          <cell r="L687"/>
          <cell r="M687"/>
          <cell r="N687"/>
          <cell r="O687"/>
          <cell r="P687"/>
          <cell r="Q687"/>
          <cell r="R687"/>
          <cell r="S687"/>
          <cell r="T687"/>
        </row>
        <row r="688">
          <cell r="A688"/>
          <cell r="B688"/>
          <cell r="C688"/>
          <cell r="D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</row>
        <row r="689">
          <cell r="A689"/>
          <cell r="B689"/>
          <cell r="C689"/>
          <cell r="D689"/>
          <cell r="E689"/>
          <cell r="F689"/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</row>
        <row r="690">
          <cell r="A690"/>
          <cell r="B690"/>
          <cell r="C690"/>
          <cell r="D690"/>
          <cell r="E690"/>
          <cell r="F690"/>
          <cell r="G690"/>
          <cell r="H690"/>
          <cell r="I690"/>
          <cell r="J690"/>
          <cell r="K690"/>
          <cell r="L690"/>
          <cell r="M690"/>
          <cell r="N690"/>
          <cell r="O690"/>
          <cell r="P690"/>
          <cell r="Q690"/>
          <cell r="R690"/>
          <cell r="S690"/>
          <cell r="T690"/>
        </row>
        <row r="691">
          <cell r="A691"/>
          <cell r="B691"/>
          <cell r="C691"/>
          <cell r="D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</row>
        <row r="692">
          <cell r="A692"/>
          <cell r="B692"/>
          <cell r="C692"/>
          <cell r="D692"/>
          <cell r="E692"/>
          <cell r="F692"/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</row>
        <row r="693">
          <cell r="A693"/>
          <cell r="B693"/>
          <cell r="C693"/>
          <cell r="D693"/>
          <cell r="E693"/>
          <cell r="F693"/>
          <cell r="G693"/>
          <cell r="H693"/>
          <cell r="I693"/>
          <cell r="J693"/>
          <cell r="K693"/>
          <cell r="L693"/>
          <cell r="M693"/>
          <cell r="N693"/>
          <cell r="O693"/>
          <cell r="P693"/>
          <cell r="Q693"/>
          <cell r="R693"/>
          <cell r="S693"/>
          <cell r="T693"/>
        </row>
        <row r="694">
          <cell r="A694"/>
          <cell r="B694"/>
          <cell r="C694"/>
          <cell r="D694"/>
          <cell r="E694"/>
          <cell r="F694"/>
          <cell r="G694"/>
          <cell r="H694"/>
          <cell r="I694"/>
          <cell r="J694"/>
          <cell r="K694"/>
          <cell r="L694"/>
          <cell r="M694"/>
          <cell r="N694"/>
          <cell r="O694"/>
          <cell r="P694"/>
          <cell r="Q694"/>
          <cell r="R694"/>
          <cell r="S694"/>
          <cell r="T694"/>
        </row>
        <row r="695">
          <cell r="A695"/>
          <cell r="B695"/>
          <cell r="C695"/>
          <cell r="D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</row>
        <row r="696">
          <cell r="A696"/>
          <cell r="B696"/>
          <cell r="C696"/>
          <cell r="D696"/>
          <cell r="E696"/>
          <cell r="F696"/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</row>
        <row r="697">
          <cell r="A697"/>
          <cell r="B697"/>
          <cell r="C697"/>
          <cell r="D697"/>
          <cell r="E697"/>
          <cell r="F697"/>
          <cell r="G697"/>
          <cell r="H697"/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</row>
        <row r="698">
          <cell r="A698"/>
          <cell r="B698"/>
          <cell r="C698"/>
          <cell r="D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</row>
        <row r="699">
          <cell r="A699"/>
          <cell r="B699"/>
          <cell r="C699"/>
          <cell r="D699"/>
          <cell r="E699"/>
          <cell r="F699"/>
          <cell r="G699"/>
          <cell r="H699"/>
          <cell r="I699"/>
          <cell r="J699"/>
          <cell r="K699"/>
          <cell r="L699"/>
          <cell r="M699"/>
          <cell r="N699"/>
          <cell r="O699"/>
          <cell r="P699"/>
          <cell r="Q699"/>
          <cell r="R699"/>
          <cell r="S699"/>
          <cell r="T699"/>
        </row>
        <row r="700">
          <cell r="A700"/>
          <cell r="B700"/>
          <cell r="C700"/>
          <cell r="D700"/>
          <cell r="E700"/>
          <cell r="F700"/>
          <cell r="G700"/>
          <cell r="H700"/>
          <cell r="I700"/>
          <cell r="J700"/>
          <cell r="K700"/>
          <cell r="L700"/>
          <cell r="M700"/>
          <cell r="N700"/>
          <cell r="O700"/>
          <cell r="P700"/>
          <cell r="Q700"/>
          <cell r="R700"/>
          <cell r="S700"/>
          <cell r="T700"/>
        </row>
        <row r="701">
          <cell r="A701"/>
          <cell r="B701"/>
          <cell r="C701"/>
          <cell r="D701"/>
          <cell r="E701"/>
          <cell r="F701"/>
          <cell r="G701"/>
          <cell r="H701"/>
          <cell r="I701"/>
          <cell r="J701"/>
          <cell r="K701"/>
          <cell r="L701"/>
          <cell r="M701"/>
          <cell r="N701"/>
          <cell r="O701"/>
          <cell r="P701"/>
          <cell r="Q701"/>
          <cell r="R701"/>
          <cell r="S701"/>
          <cell r="T701"/>
        </row>
        <row r="702">
          <cell r="A702"/>
          <cell r="B702"/>
          <cell r="C702"/>
          <cell r="D702"/>
          <cell r="E702"/>
          <cell r="F702"/>
          <cell r="G702"/>
          <cell r="H702"/>
          <cell r="I702"/>
          <cell r="J702"/>
          <cell r="K702"/>
          <cell r="L702"/>
          <cell r="M702"/>
          <cell r="N702"/>
          <cell r="O702"/>
          <cell r="P702"/>
          <cell r="Q702"/>
          <cell r="R702"/>
          <cell r="S702"/>
          <cell r="T702"/>
        </row>
        <row r="703">
          <cell r="A703"/>
          <cell r="B703"/>
          <cell r="C703"/>
          <cell r="D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</row>
      </sheetData>
      <sheetData sheetId="10"/>
      <sheetData sheetId="11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1" xr16:uid="{110CC0FD-DEBF-4505-B6FA-E4F5B77C77A8}" autoFormatId="16" applyNumberFormats="0" applyBorderFormats="0" applyFontFormats="0" applyPatternFormats="0" applyAlignmentFormats="0" applyWidthHeightFormats="0">
  <queryTableRefresh nextId="9">
    <queryTableFields count="8">
      <queryTableField id="1" name="Nom" tableColumnId="1"/>
      <queryTableField id="2" name="Adresse" tableColumnId="2"/>
      <queryTableField id="3" name="Code Postal" tableColumnId="3"/>
      <queryTableField id="4" name="Pays" tableColumnId="4"/>
      <queryTableField id="5" name="TVA" tableColumnId="5"/>
      <queryTableField id="6" name="Contact" tableColumnId="6"/>
      <queryTableField id="7" name="Email" tableColumnId="7"/>
      <queryTableField id="8" name="Column8" tableColumnId="8"/>
    </queryTableFields>
  </queryTableRefresh>
</queryTable>
</file>

<file path=xl/richData/_rels/richValueRel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10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10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4" Type="http://schemas.openxmlformats.org/officeDocument/2006/relationships/image" Target="../media/image410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8.png"/><Relationship Id="rId71" Type="http://schemas.openxmlformats.org/officeDocument/2006/relationships/image" Target="../media/image71.png"/><Relationship Id="rId2" Type="http://schemas.openxmlformats.org/officeDocument/2006/relationships/image" Target="../media/image210.png"/><Relationship Id="rId29" Type="http://schemas.openxmlformats.org/officeDocument/2006/relationships/image" Target="../media/image29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77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0">
    <v>45</v>
    <v>5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  <rv s="0">
    <v>71</v>
    <v>5</v>
  </rv>
  <rv s="0">
    <v>72</v>
    <v>5</v>
  </rv>
  <rv s="0">
    <v>73</v>
    <v>5</v>
  </rv>
  <rv s="0">
    <v>74</v>
    <v>5</v>
  </rv>
  <rv s="0">
    <v>75</v>
    <v>5</v>
  </rv>
  <rv s="0">
    <v>76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</richValueRels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5FDED6B-6776-4453-BD38-7BBD5B32AA89}" name="Clients" displayName="Clients" ref="A1:H49" tableType="queryTable" totalsRowShown="0">
  <autoFilter ref="A1:H49" xr:uid="{65FDED6B-6776-4453-BD38-7BBD5B32AA89}">
    <filterColumn colId="0">
      <filters>
        <filter val="Nom"/>
      </filters>
    </filterColumn>
  </autoFilter>
  <tableColumns count="8">
    <tableColumn id="1" xr3:uid="{ED1789DC-AF56-49F8-9A3F-FB3991C0E5FF}" uniqueName="1" name="Nom" queryTableFieldId="1" dataDxfId="305"/>
    <tableColumn id="2" xr3:uid="{994AC6EE-C987-440B-BF1D-1C5B6A9A2801}" uniqueName="2" name="Adresse" queryTableFieldId="2" dataDxfId="304"/>
    <tableColumn id="3" xr3:uid="{0C085008-D622-4F80-A34D-15AF894568D6}" uniqueName="3" name="Code Postal" queryTableFieldId="3"/>
    <tableColumn id="4" xr3:uid="{D1621F3D-51F1-46C6-8046-CC1EF2434D99}" uniqueName="4" name="Pays" queryTableFieldId="4" dataDxfId="303"/>
    <tableColumn id="5" xr3:uid="{A664ABF7-7FDA-43E7-92E6-3EEEF7068353}" uniqueName="5" name="TVA" queryTableFieldId="5" dataDxfId="302"/>
    <tableColumn id="6" xr3:uid="{6D7A1FF2-B55E-4229-87FA-284438E1FAE7}" uniqueName="6" name="Contact" queryTableFieldId="6" dataDxfId="301"/>
    <tableColumn id="7" xr3:uid="{ECE3A598-004E-4044-97D4-8174D00CADE3}" uniqueName="7" name="Email" queryTableFieldId="7" dataDxfId="300"/>
    <tableColumn id="8" xr3:uid="{9B6E3799-C7F9-4F05-9CBF-46D2DB0F1644}" uniqueName="8" name="Column8" queryTableFieldId="8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2B63294-9534-4FE0-8296-7711A8E5428A}" name="Tableau77" displayName="Tableau77" ref="AD1:AE14" totalsRowShown="0" headerRowDxfId="299" dataDxfId="298">
  <autoFilter ref="AD1:AE14" xr:uid="{F2B63294-9534-4FE0-8296-7711A8E5428A}"/>
  <tableColumns count="2">
    <tableColumn id="1" xr3:uid="{EBF2EFD2-1612-499A-A5DE-ECCBAE98C13E}" name="Woods dual" dataDxfId="297"/>
    <tableColumn id="2" xr3:uid="{7E4F073C-1A39-434E-BB7F-8B8818783113}" name="Colonne1" dataDxfId="296"/>
  </tableColumns>
  <tableStyleInfo name="Style de tableau 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E617193-06A3-45EC-BF57-F4DAA398F5D0}" name="Tableau99" displayName="Tableau99" ref="AF1:AF4" totalsRowShown="0" headerRowDxfId="295" dataDxfId="294">
  <autoFilter ref="AF1:AF4" xr:uid="{4E617193-06A3-45EC-BF57-F4DAA398F5D0}"/>
  <tableColumns count="1">
    <tableColumn id="1" xr3:uid="{824417F7-2043-4E96-8267-44001EC25A19}" name="Macros dual" dataDxfId="293"/>
  </tableColumns>
  <tableStyleInfo name="Style de tableau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E5710A4-6497-4B7E-83BA-16F1055800C7}" name="Tableau211" displayName="Tableau211" ref="AH1:AH4" totalsRowShown="0" headerRowDxfId="292" dataDxfId="291">
  <autoFilter ref="AH1:AH4" xr:uid="{8E5710A4-6497-4B7E-83BA-16F1055800C7}"/>
  <tableColumns count="1">
    <tableColumn id="1" xr3:uid="{728C9654-3739-466B-AE5A-E152CB02020D}" name="Finition" dataDxfId="290"/>
  </tableColumns>
  <tableStyleInfo name="Style de tableau 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FDF6A249-4C40-4E32-8345-C14A7D960EA2}" name="Productlist" displayName="Productlist" ref="B58:K995" totalsRowShown="0" headerRowDxfId="192" dataDxfId="190" headerRowBorderDxfId="191" tableBorderDxfId="189">
  <autoFilter ref="B58:K995" xr:uid="{FDF6A249-4C40-4E32-8345-C14A7D960EA2}"/>
  <tableColumns count="10">
    <tableColumn id="1" xr3:uid="{975422F4-09E3-493E-9B9F-FD985A7358F6}" name="Category" dataDxfId="188"/>
    <tableColumn id="2" xr3:uid="{6AEF09C7-FD40-4191-B3D9-90B424CFF0D4}" name="Range" dataDxfId="187"/>
    <tableColumn id="3" xr3:uid="{A21096FB-6576-4EF4-B497-803BEFAA0CF7}" name="Name" dataDxfId="186"/>
    <tableColumn id="4" xr3:uid="{60C91623-5FAC-4170-9902-0DFEF727E98A}" name="Material" dataDxfId="185"/>
    <tableColumn id="5" xr3:uid="{92B294B2-D840-4E63-BD94-7121CE4AEA3C}" name="Prod/sets" dataDxfId="184"/>
    <tableColumn id="6" xr3:uid="{09C83319-86D0-4EB4-ADE7-C9FE7EC10525}" name="Finition" dataDxfId="183"/>
    <tableColumn id="7" xr3:uid="{7DF498F4-E169-4F6E-98B0-C32A1DF55AB1}" name="Size" dataDxfId="182"/>
    <tableColumn id="8" xr3:uid="{D34AD179-8A7F-41CA-832A-8B5533592147}" name="Sets" dataDxfId="181"/>
    <tableColumn id="9" xr3:uid="{786584D3-0922-43F9-9E83-EEABC048CFFE}" name="Price" dataDxfId="180"/>
    <tableColumn id="10" xr3:uid="{6EB9322D-7683-4050-996B-C7A555886E3D}" name="EUR" dataDxfId="179"/>
  </tableColumns>
  <tableStyleInfo name="TableStyleMedium23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agripp.com/fr/ride/851-kuna-2-new.html" TargetMode="External"/><Relationship Id="rId21" Type="http://schemas.openxmlformats.org/officeDocument/2006/relationships/hyperlink" Target="https://www.agripp.com/fr/ride/848-frigg-3-new.html" TargetMode="External"/><Relationship Id="rId42" Type="http://schemas.openxmlformats.org/officeDocument/2006/relationships/hyperlink" Target="https://www.agripp.com/fr/ride/863-thor-2-new.html" TargetMode="External"/><Relationship Id="rId47" Type="http://schemas.openxmlformats.org/officeDocument/2006/relationships/hyperlink" Target="https://www.agripp.com/fr/ride-t25/902-prism-1-new.html" TargetMode="External"/><Relationship Id="rId63" Type="http://schemas.openxmlformats.org/officeDocument/2006/relationships/hyperlink" Target="https://www.agripp.com/fr/thermoplastique-macros/831-fenix.html" TargetMode="External"/><Relationship Id="rId68" Type="http://schemas.openxmlformats.org/officeDocument/2006/relationships/hyperlink" Target="https://www.agripp.com/fr/thermoplastique-macros/832-aston.html" TargetMode="External"/><Relationship Id="rId84" Type="http://schemas.openxmlformats.org/officeDocument/2006/relationships/table" Target="../tables/table2.xml"/><Relationship Id="rId16" Type="http://schemas.openxmlformats.org/officeDocument/2006/relationships/hyperlink" Target="https://www.agripp.com/fr/ride/847-frigg-2-new.html" TargetMode="External"/><Relationship Id="rId11" Type="http://schemas.openxmlformats.org/officeDocument/2006/relationships/hyperlink" Target="https://www.agripp.com/fr/macro-dual/623-moon-1.html" TargetMode="External"/><Relationship Id="rId32" Type="http://schemas.openxmlformats.org/officeDocument/2006/relationships/hyperlink" Target="https://www.agripp.com/fr/ride/869-milos-3-new.html" TargetMode="External"/><Relationship Id="rId37" Type="http://schemas.openxmlformats.org/officeDocument/2006/relationships/hyperlink" Target="https://www.agripp.com/fr/ride/858-sigurd-2-new.html" TargetMode="External"/><Relationship Id="rId53" Type="http://schemas.openxmlformats.org/officeDocument/2006/relationships/hyperlink" Target="https://www.agripp.com/fr/ride-t25/908-prism-7-new.html" TargetMode="External"/><Relationship Id="rId58" Type="http://schemas.openxmlformats.org/officeDocument/2006/relationships/hyperlink" Target="https://www.agripp.com/fr/ride-t25/914-cobra-5-new.html" TargetMode="External"/><Relationship Id="rId74" Type="http://schemas.openxmlformats.org/officeDocument/2006/relationships/hyperlink" Target="https://www.agripp.com/fr/thermoplastique-macros/831-fenix.html" TargetMode="External"/><Relationship Id="rId79" Type="http://schemas.openxmlformats.org/officeDocument/2006/relationships/hyperlink" Target="https://www.agripp.com/fr/dune-t25/920-huge-2-2-new.html" TargetMode="External"/><Relationship Id="rId5" Type="http://schemas.openxmlformats.org/officeDocument/2006/relationships/hyperlink" Target="https://www.agripp.com/fr/karma/303-blade.html" TargetMode="External"/><Relationship Id="rId19" Type="http://schemas.openxmlformats.org/officeDocument/2006/relationships/hyperlink" Target="https://www.agripp.com/fr/ride/840-freya-1-new.html" TargetMode="External"/><Relationship Id="rId14" Type="http://schemas.openxmlformats.org/officeDocument/2006/relationships/hyperlink" Target="https://www.agripp.com/fr/ride/839-diamond-2-new.html" TargetMode="External"/><Relationship Id="rId22" Type="http://schemas.openxmlformats.org/officeDocument/2006/relationships/hyperlink" Target="https://www.agripp.com/fr/ride/875-hush-new.html" TargetMode="External"/><Relationship Id="rId27" Type="http://schemas.openxmlformats.org/officeDocument/2006/relationships/hyperlink" Target="https://www.agripp.com/fr/ride/852-loky-1-new.html" TargetMode="External"/><Relationship Id="rId30" Type="http://schemas.openxmlformats.org/officeDocument/2006/relationships/hyperlink" Target="https://www.agripp.com/fr/ride/867-milos-1-new.html" TargetMode="External"/><Relationship Id="rId35" Type="http://schemas.openxmlformats.org/officeDocument/2006/relationships/hyperlink" Target="https://www.agripp.com/fr/ride/856-pichu-new.html" TargetMode="External"/><Relationship Id="rId43" Type="http://schemas.openxmlformats.org/officeDocument/2006/relationships/hyperlink" Target="https://www.agripp.com/fr/ride/864-tika-new.html" TargetMode="External"/><Relationship Id="rId48" Type="http://schemas.openxmlformats.org/officeDocument/2006/relationships/hyperlink" Target="https://www.agripp.com/fr/ride-t25/903-prism-2-new.html" TargetMode="External"/><Relationship Id="rId56" Type="http://schemas.openxmlformats.org/officeDocument/2006/relationships/hyperlink" Target="https://www.agripp.com/fr/ride-t25/912-cobra-3-new.html" TargetMode="External"/><Relationship Id="rId64" Type="http://schemas.openxmlformats.org/officeDocument/2006/relationships/hyperlink" Target="https://www.agripp.com/fr/thermoplastique-macros/833-delta.html" TargetMode="External"/><Relationship Id="rId69" Type="http://schemas.openxmlformats.org/officeDocument/2006/relationships/hyperlink" Target="https://www.agripp.com/fr/thermoplastique-macros/833-delta.html" TargetMode="External"/><Relationship Id="rId77" Type="http://schemas.openxmlformats.org/officeDocument/2006/relationships/hyperlink" Target="https://www.agripp.com/fr/dune-t25/918-huge-2-2-new.html" TargetMode="External"/><Relationship Id="rId8" Type="http://schemas.openxmlformats.org/officeDocument/2006/relationships/hyperlink" Target="https://www.agripp.com/fr/hybrid/56-shia.html" TargetMode="External"/><Relationship Id="rId51" Type="http://schemas.openxmlformats.org/officeDocument/2006/relationships/hyperlink" Target="https://www.agripp.com/fr/ride-t25/906-prism-5-new.html" TargetMode="External"/><Relationship Id="rId72" Type="http://schemas.openxmlformats.org/officeDocument/2006/relationships/hyperlink" Target="https://www.agripp.com/fr/thermoplastique-macros/833-delta.html" TargetMode="External"/><Relationship Id="rId80" Type="http://schemas.openxmlformats.org/officeDocument/2006/relationships/hyperlink" Target="https://www.agripp.com/fr/dune-t25/917-huge-1-2-new.html" TargetMode="External"/><Relationship Id="rId85" Type="http://schemas.openxmlformats.org/officeDocument/2006/relationships/table" Target="../tables/table3.xml"/><Relationship Id="rId3" Type="http://schemas.openxmlformats.org/officeDocument/2006/relationships/hyperlink" Target="https://www.agripp.com/fr/macro-dual/623-moon-1.html" TargetMode="External"/><Relationship Id="rId12" Type="http://schemas.openxmlformats.org/officeDocument/2006/relationships/hyperlink" Target="https://www.agripp.com/fr/ride/837-atomic-new.html" TargetMode="External"/><Relationship Id="rId17" Type="http://schemas.openxmlformats.org/officeDocument/2006/relationships/hyperlink" Target="https://www.agripp.com/fr/ride/876-blade-1-new.html" TargetMode="External"/><Relationship Id="rId25" Type="http://schemas.openxmlformats.org/officeDocument/2006/relationships/hyperlink" Target="https://www.agripp.com/fr/ride/850-kuna-1-new.html" TargetMode="External"/><Relationship Id="rId33" Type="http://schemas.openxmlformats.org/officeDocument/2006/relationships/hyperlink" Target="https://www.agripp.com/fr/ride/855-mix-new.html" TargetMode="External"/><Relationship Id="rId38" Type="http://schemas.openxmlformats.org/officeDocument/2006/relationships/hyperlink" Target="https://www.agripp.com/fr/ride/859-sila-1-new.html" TargetMode="External"/><Relationship Id="rId46" Type="http://schemas.openxmlformats.org/officeDocument/2006/relationships/hyperlink" Target="https://www.agripp.com/fr/ride/874-vox-3-new.html" TargetMode="External"/><Relationship Id="rId59" Type="http://schemas.openxmlformats.org/officeDocument/2006/relationships/hyperlink" Target="https://www.agripp.com/fr/ride-t25/915-cobra-6-new.html" TargetMode="External"/><Relationship Id="rId67" Type="http://schemas.openxmlformats.org/officeDocument/2006/relationships/hyperlink" Target="https://www.agripp.com/fr/thermoplastique-macros/832-aston.html" TargetMode="External"/><Relationship Id="rId20" Type="http://schemas.openxmlformats.org/officeDocument/2006/relationships/hyperlink" Target="https://www.agripp.com/fr/ride/841-freya-2-new.html" TargetMode="External"/><Relationship Id="rId41" Type="http://schemas.openxmlformats.org/officeDocument/2006/relationships/hyperlink" Target="https://www.agripp.com/fr/ride/862-thor-1-new.html" TargetMode="External"/><Relationship Id="rId54" Type="http://schemas.openxmlformats.org/officeDocument/2006/relationships/hyperlink" Target="https://www.agripp.com/fr/ride-t25/909-prism-8-new.html" TargetMode="External"/><Relationship Id="rId62" Type="http://schemas.openxmlformats.org/officeDocument/2006/relationships/hyperlink" Target="https://www.agripp.com/fr/thermoplastique-macros/832-aston.html" TargetMode="External"/><Relationship Id="rId70" Type="http://schemas.openxmlformats.org/officeDocument/2006/relationships/hyperlink" Target="https://www.agripp.com/fr/thermoplastique-macros/833-delta.html" TargetMode="External"/><Relationship Id="rId75" Type="http://schemas.openxmlformats.org/officeDocument/2006/relationships/hyperlink" Target="https://www.agripp.com/fr/thermoplastique-macros/831-fenix.html" TargetMode="External"/><Relationship Id="rId83" Type="http://schemas.openxmlformats.org/officeDocument/2006/relationships/drawing" Target="../drawings/drawing1.xml"/><Relationship Id="rId1" Type="http://schemas.openxmlformats.org/officeDocument/2006/relationships/hyperlink" Target="https://www.agripp.com/fr/macro-dual/618-bolero-2.html" TargetMode="External"/><Relationship Id="rId6" Type="http://schemas.openxmlformats.org/officeDocument/2006/relationships/hyperlink" Target="https://www.agripp.com/fr/dune-gava/469-chama3.html" TargetMode="External"/><Relationship Id="rId15" Type="http://schemas.openxmlformats.org/officeDocument/2006/relationships/hyperlink" Target="https://www.agripp.com/fr/ride/846-frigg-1-new.html" TargetMode="External"/><Relationship Id="rId23" Type="http://schemas.openxmlformats.org/officeDocument/2006/relationships/hyperlink" Target="https://www.agripp.com/fr/ride/849-inca-new.html" TargetMode="External"/><Relationship Id="rId28" Type="http://schemas.openxmlformats.org/officeDocument/2006/relationships/hyperlink" Target="https://www.agripp.com/fr/ride/853-loky-2-new.html" TargetMode="External"/><Relationship Id="rId36" Type="http://schemas.openxmlformats.org/officeDocument/2006/relationships/hyperlink" Target="https://www.agripp.com/fr/ride/857-sigurd-1-new.html" TargetMode="External"/><Relationship Id="rId49" Type="http://schemas.openxmlformats.org/officeDocument/2006/relationships/hyperlink" Target="https://www.agripp.com/fr/ride-t25/904-prism-3-new.html" TargetMode="External"/><Relationship Id="rId57" Type="http://schemas.openxmlformats.org/officeDocument/2006/relationships/hyperlink" Target="https://www.agripp.com/fr/ride-t25/913-cobra-4-new.html" TargetMode="External"/><Relationship Id="rId10" Type="http://schemas.openxmlformats.org/officeDocument/2006/relationships/hyperlink" Target="https://www.agripp.com/fr/macro-dual/621-gus-2.html" TargetMode="External"/><Relationship Id="rId31" Type="http://schemas.openxmlformats.org/officeDocument/2006/relationships/hyperlink" Target="https://www.agripp.com/fr/ride/868-milos-2-new.html" TargetMode="External"/><Relationship Id="rId44" Type="http://schemas.openxmlformats.org/officeDocument/2006/relationships/hyperlink" Target="https://www.agripp.com/fr/ride/865-vox-1-new.html" TargetMode="External"/><Relationship Id="rId52" Type="http://schemas.openxmlformats.org/officeDocument/2006/relationships/hyperlink" Target="https://www.agripp.com/fr/ride-t25/907-prism-6-new.html" TargetMode="External"/><Relationship Id="rId60" Type="http://schemas.openxmlformats.org/officeDocument/2006/relationships/hyperlink" Target="https://www.agripp.com/fr/ride-t25/916-cobra-7-new.html" TargetMode="External"/><Relationship Id="rId65" Type="http://schemas.openxmlformats.org/officeDocument/2006/relationships/hyperlink" Target="https://www.agripp.com/fr/thermoplastique-macros/832-aston.html" TargetMode="External"/><Relationship Id="rId73" Type="http://schemas.openxmlformats.org/officeDocument/2006/relationships/hyperlink" Target="https://www.agripp.com/fr/thermoplastique-macros/831-fenix.html" TargetMode="External"/><Relationship Id="rId78" Type="http://schemas.openxmlformats.org/officeDocument/2006/relationships/hyperlink" Target="https://www.agripp.com/fr/dune-t25/919-huge-1-2-new.html" TargetMode="External"/><Relationship Id="rId81" Type="http://schemas.openxmlformats.org/officeDocument/2006/relationships/hyperlink" Target="https://www.agripp.com/fr/dune-asia/537-run.html" TargetMode="External"/><Relationship Id="rId86" Type="http://schemas.openxmlformats.org/officeDocument/2006/relationships/table" Target="../tables/table4.xml"/><Relationship Id="rId4" Type="http://schemas.openxmlformats.org/officeDocument/2006/relationships/hyperlink" Target="https://www.agripp.com/fr/dune-dual/256-android.html" TargetMode="External"/><Relationship Id="rId9" Type="http://schemas.openxmlformats.org/officeDocument/2006/relationships/hyperlink" Target="https://www.agripp.com/fr/macro-dual/618-bolero-2.html" TargetMode="External"/><Relationship Id="rId13" Type="http://schemas.openxmlformats.org/officeDocument/2006/relationships/hyperlink" Target="https://www.agripp.com/fr/ride/838-diamond-1-new.html" TargetMode="External"/><Relationship Id="rId18" Type="http://schemas.openxmlformats.org/officeDocument/2006/relationships/hyperlink" Target="https://www.agripp.com/fr/ride/885-corner-1-new.html" TargetMode="External"/><Relationship Id="rId39" Type="http://schemas.openxmlformats.org/officeDocument/2006/relationships/hyperlink" Target="https://www.agripp.com/fr/ride/860-sila-2-new.html" TargetMode="External"/><Relationship Id="rId34" Type="http://schemas.openxmlformats.org/officeDocument/2006/relationships/hyperlink" Target="https://www.agripp.com/fr/ride/883-odyssey-1-new.html" TargetMode="External"/><Relationship Id="rId50" Type="http://schemas.openxmlformats.org/officeDocument/2006/relationships/hyperlink" Target="https://www.agripp.com/fr/ride-t25/905-prism-4-new.html" TargetMode="External"/><Relationship Id="rId55" Type="http://schemas.openxmlformats.org/officeDocument/2006/relationships/hyperlink" Target="https://www.agripp.com/fr/ride-t25/911-cobra-2-new.html" TargetMode="External"/><Relationship Id="rId76" Type="http://schemas.openxmlformats.org/officeDocument/2006/relationships/hyperlink" Target="https://www.agripp.com/fr/thermoplastique-macros/831-fenix.html" TargetMode="External"/><Relationship Id="rId7" Type="http://schemas.openxmlformats.org/officeDocument/2006/relationships/hyperlink" Target="https://www.agripp.com/fr/karma/283-cristal.html" TargetMode="External"/><Relationship Id="rId71" Type="http://schemas.openxmlformats.org/officeDocument/2006/relationships/hyperlink" Target="https://www.agripp.com/fr/thermoplastique-macros/833-delta.html" TargetMode="External"/><Relationship Id="rId2" Type="http://schemas.openxmlformats.org/officeDocument/2006/relationships/hyperlink" Target="https://www.agripp.com/fr/macro-dual/621-gus-2.html" TargetMode="External"/><Relationship Id="rId29" Type="http://schemas.openxmlformats.org/officeDocument/2006/relationships/hyperlink" Target="https://www.agripp.com/fr/ride/854-maya-new.html" TargetMode="External"/><Relationship Id="rId24" Type="http://schemas.openxmlformats.org/officeDocument/2006/relationships/hyperlink" Target="https://www.agripp.com/fr/ride/881-kos-1-new.html" TargetMode="External"/><Relationship Id="rId40" Type="http://schemas.openxmlformats.org/officeDocument/2006/relationships/hyperlink" Target="https://www.agripp.com/fr/ride/861-sila-3-new.html" TargetMode="External"/><Relationship Id="rId45" Type="http://schemas.openxmlformats.org/officeDocument/2006/relationships/hyperlink" Target="https://www.agripp.com/fr/ride/866-vox-2-new.html" TargetMode="External"/><Relationship Id="rId66" Type="http://schemas.openxmlformats.org/officeDocument/2006/relationships/hyperlink" Target="https://www.agripp.com/fr/thermoplastique-macros/832-aston.html" TargetMode="External"/><Relationship Id="rId61" Type="http://schemas.openxmlformats.org/officeDocument/2006/relationships/hyperlink" Target="https://www.agripp.com/fr/ride/876-blade-1-new.html" TargetMode="External"/><Relationship Id="rId82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Info@agripp.com" TargetMode="External"/><Relationship Id="rId1" Type="http://schemas.openxmlformats.org/officeDocument/2006/relationships/hyperlink" Target="http://www.agripp.com/" TargetMode="External"/><Relationship Id="rId4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Info@agripp.com" TargetMode="External"/><Relationship Id="rId1" Type="http://schemas.openxmlformats.org/officeDocument/2006/relationships/hyperlink" Target="http://www.agripp.com/" TargetMode="External"/><Relationship Id="rId4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mailto:Info@agripp.com" TargetMode="External"/><Relationship Id="rId1" Type="http://schemas.openxmlformats.org/officeDocument/2006/relationships/hyperlink" Target="http://www.agripp.com/" TargetMode="External"/><Relationship Id="rId4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6.emf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Relationship Id="rId6" Type="http://schemas.openxmlformats.org/officeDocument/2006/relationships/package" Target="../embeddings/Microsoft_Word_Document1.docx"/><Relationship Id="rId5" Type="http://schemas.openxmlformats.org/officeDocument/2006/relationships/image" Target="../media/image5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B2C45-795B-4C4F-9081-49344E996D60}">
  <sheetPr codeName="Feuil2"/>
  <dimension ref="A1:H49"/>
  <sheetViews>
    <sheetView topLeftCell="A26" workbookViewId="0">
      <selection activeCell="B26" sqref="B26"/>
    </sheetView>
  </sheetViews>
  <sheetFormatPr baseColWidth="10" defaultRowHeight="13.8"/>
  <cols>
    <col min="1" max="1" width="34.69921875" bestFit="1" customWidth="1"/>
    <col min="2" max="2" width="37.69921875" bestFit="1" customWidth="1"/>
    <col min="3" max="3" width="53.09765625" bestFit="1" customWidth="1"/>
    <col min="4" max="4" width="39.09765625" bestFit="1" customWidth="1"/>
    <col min="5" max="5" width="32.296875" bestFit="1" customWidth="1"/>
    <col min="6" max="6" width="33" bestFit="1" customWidth="1"/>
    <col min="7" max="7" width="33.09765625" bestFit="1" customWidth="1"/>
    <col min="8" max="8" width="48.796875" bestFit="1" customWidth="1"/>
  </cols>
  <sheetData>
    <row r="1" spans="1:8">
      <c r="A1" t="s">
        <v>1034</v>
      </c>
      <c r="B1" t="s">
        <v>1035</v>
      </c>
      <c r="C1" t="s">
        <v>1036</v>
      </c>
      <c r="D1" t="s">
        <v>1037</v>
      </c>
      <c r="E1" t="s">
        <v>1038</v>
      </c>
      <c r="F1" t="s">
        <v>1039</v>
      </c>
      <c r="G1" t="s">
        <v>1040</v>
      </c>
      <c r="H1" t="s">
        <v>1246</v>
      </c>
    </row>
    <row r="2" spans="1:8" hidden="1">
      <c r="A2" t="s">
        <v>1041</v>
      </c>
      <c r="B2" t="s">
        <v>1042</v>
      </c>
      <c r="C2" t="s">
        <v>1043</v>
      </c>
      <c r="D2" t="s">
        <v>1044</v>
      </c>
      <c r="E2" t="s">
        <v>1045</v>
      </c>
      <c r="F2" t="s">
        <v>1046</v>
      </c>
      <c r="G2" t="s">
        <v>1047</v>
      </c>
    </row>
    <row r="3" spans="1:8" hidden="1">
      <c r="A3" t="s">
        <v>1048</v>
      </c>
      <c r="B3" t="s">
        <v>1049</v>
      </c>
      <c r="C3" t="s">
        <v>1050</v>
      </c>
      <c r="D3" t="s">
        <v>1051</v>
      </c>
      <c r="E3" t="s">
        <v>1052</v>
      </c>
      <c r="F3" t="s">
        <v>1053</v>
      </c>
      <c r="G3" t="s">
        <v>1054</v>
      </c>
    </row>
    <row r="4" spans="1:8" hidden="1">
      <c r="A4" t="s">
        <v>1055</v>
      </c>
      <c r="B4" t="s">
        <v>1056</v>
      </c>
      <c r="C4" t="s">
        <v>1057</v>
      </c>
      <c r="D4" t="s">
        <v>5</v>
      </c>
      <c r="E4" t="s">
        <v>1058</v>
      </c>
      <c r="F4" t="s">
        <v>1059</v>
      </c>
      <c r="G4" t="s">
        <v>1060</v>
      </c>
    </row>
    <row r="5" spans="1:8" hidden="1">
      <c r="A5" t="s">
        <v>1061</v>
      </c>
      <c r="B5" t="s">
        <v>1062</v>
      </c>
      <c r="C5" t="s">
        <v>1063</v>
      </c>
      <c r="D5" t="s">
        <v>5</v>
      </c>
      <c r="F5" t="s">
        <v>1064</v>
      </c>
      <c r="G5" t="s">
        <v>1065</v>
      </c>
    </row>
    <row r="6" spans="1:8" hidden="1">
      <c r="A6" t="s">
        <v>1066</v>
      </c>
      <c r="B6" t="s">
        <v>1067</v>
      </c>
      <c r="C6" t="s">
        <v>1068</v>
      </c>
      <c r="D6" t="s">
        <v>1069</v>
      </c>
      <c r="E6" t="s">
        <v>1070</v>
      </c>
      <c r="F6" t="s">
        <v>1071</v>
      </c>
      <c r="G6" t="s">
        <v>1072</v>
      </c>
    </row>
    <row r="7" spans="1:8" hidden="1">
      <c r="A7" t="s">
        <v>1073</v>
      </c>
      <c r="B7" t="s">
        <v>1074</v>
      </c>
      <c r="C7" t="s">
        <v>1075</v>
      </c>
      <c r="D7" t="s">
        <v>1076</v>
      </c>
      <c r="E7" t="s">
        <v>1077</v>
      </c>
      <c r="F7" t="s">
        <v>1078</v>
      </c>
      <c r="G7" t="s">
        <v>1079</v>
      </c>
    </row>
    <row r="8" spans="1:8" hidden="1">
      <c r="A8" t="s">
        <v>1080</v>
      </c>
      <c r="B8" t="s">
        <v>1081</v>
      </c>
      <c r="C8" t="s">
        <v>1082</v>
      </c>
      <c r="D8" t="s">
        <v>1083</v>
      </c>
      <c r="E8" t="s">
        <v>1084</v>
      </c>
      <c r="F8" t="s">
        <v>1085</v>
      </c>
      <c r="G8" t="s">
        <v>1086</v>
      </c>
    </row>
    <row r="9" spans="1:8" hidden="1">
      <c r="A9" t="s">
        <v>1087</v>
      </c>
      <c r="B9" t="s">
        <v>1088</v>
      </c>
      <c r="C9" t="s">
        <v>1089</v>
      </c>
      <c r="D9" t="s">
        <v>1090</v>
      </c>
      <c r="E9" t="s">
        <v>1091</v>
      </c>
      <c r="F9" t="s">
        <v>1092</v>
      </c>
      <c r="G9" t="s">
        <v>1093</v>
      </c>
    </row>
    <row r="10" spans="1:8" hidden="1">
      <c r="A10" t="s">
        <v>1094</v>
      </c>
      <c r="B10" t="s">
        <v>1095</v>
      </c>
      <c r="C10" t="s">
        <v>1096</v>
      </c>
      <c r="D10" t="s">
        <v>5</v>
      </c>
      <c r="E10" t="s">
        <v>1097</v>
      </c>
      <c r="F10" t="s">
        <v>1098</v>
      </c>
      <c r="G10" t="s">
        <v>1099</v>
      </c>
    </row>
    <row r="11" spans="1:8" hidden="1">
      <c r="A11" t="s">
        <v>1100</v>
      </c>
      <c r="B11" t="s">
        <v>1101</v>
      </c>
      <c r="C11" t="s">
        <v>1102</v>
      </c>
      <c r="D11" t="s">
        <v>1103</v>
      </c>
      <c r="E11" t="s">
        <v>1104</v>
      </c>
      <c r="F11" t="s">
        <v>1105</v>
      </c>
      <c r="G11" t="s">
        <v>1106</v>
      </c>
    </row>
    <row r="12" spans="1:8" hidden="1">
      <c r="A12" t="s">
        <v>1107</v>
      </c>
      <c r="B12" t="s">
        <v>1108</v>
      </c>
      <c r="C12" t="s">
        <v>1109</v>
      </c>
      <c r="D12" t="s">
        <v>1090</v>
      </c>
      <c r="E12" t="s">
        <v>1110</v>
      </c>
      <c r="F12" t="s">
        <v>1111</v>
      </c>
      <c r="G12" t="s">
        <v>1247</v>
      </c>
    </row>
    <row r="13" spans="1:8" hidden="1">
      <c r="A13" t="s">
        <v>1112</v>
      </c>
      <c r="B13" t="s">
        <v>1113</v>
      </c>
      <c r="C13" t="s">
        <v>1114</v>
      </c>
      <c r="D13" t="s">
        <v>1115</v>
      </c>
      <c r="E13" t="s">
        <v>1116</v>
      </c>
    </row>
    <row r="14" spans="1:8" hidden="1">
      <c r="A14" t="s">
        <v>2148</v>
      </c>
      <c r="B14" t="s">
        <v>1117</v>
      </c>
      <c r="C14" t="s">
        <v>1118</v>
      </c>
      <c r="D14" t="s">
        <v>1119</v>
      </c>
      <c r="E14" t="s">
        <v>1120</v>
      </c>
      <c r="F14" t="s">
        <v>1121</v>
      </c>
      <c r="G14" t="s">
        <v>1122</v>
      </c>
    </row>
    <row r="15" spans="1:8" hidden="1">
      <c r="A15" t="s">
        <v>1123</v>
      </c>
      <c r="B15" t="s">
        <v>1124</v>
      </c>
      <c r="C15" t="s">
        <v>1125</v>
      </c>
      <c r="D15" t="s">
        <v>1126</v>
      </c>
      <c r="E15" t="s">
        <v>1127</v>
      </c>
      <c r="F15" t="s">
        <v>1128</v>
      </c>
      <c r="G15" t="s">
        <v>1129</v>
      </c>
    </row>
    <row r="16" spans="1:8" hidden="1">
      <c r="A16" t="s">
        <v>1130</v>
      </c>
      <c r="B16" t="s">
        <v>1131</v>
      </c>
      <c r="C16" t="s">
        <v>1132</v>
      </c>
      <c r="D16" t="s">
        <v>1133</v>
      </c>
      <c r="E16" t="s">
        <v>1134</v>
      </c>
      <c r="F16" t="s">
        <v>1135</v>
      </c>
      <c r="G16" t="s">
        <v>1136</v>
      </c>
    </row>
    <row r="17" spans="1:8" hidden="1">
      <c r="A17" t="s">
        <v>1137</v>
      </c>
      <c r="B17" t="s">
        <v>1138</v>
      </c>
      <c r="C17" t="s">
        <v>1139</v>
      </c>
      <c r="D17" t="s">
        <v>1140</v>
      </c>
      <c r="E17" t="s">
        <v>1141</v>
      </c>
      <c r="F17" t="s">
        <v>1142</v>
      </c>
      <c r="G17" t="s">
        <v>1143</v>
      </c>
    </row>
    <row r="18" spans="1:8" hidden="1">
      <c r="A18" t="s">
        <v>1144</v>
      </c>
      <c r="B18" t="s">
        <v>1145</v>
      </c>
      <c r="C18" t="s">
        <v>1146</v>
      </c>
      <c r="D18" t="s">
        <v>1103</v>
      </c>
      <c r="E18" t="s">
        <v>1147</v>
      </c>
      <c r="F18" t="s">
        <v>1148</v>
      </c>
      <c r="G18" t="s">
        <v>1149</v>
      </c>
    </row>
    <row r="19" spans="1:8" hidden="1">
      <c r="A19" t="s">
        <v>1150</v>
      </c>
      <c r="B19" t="s">
        <v>1151</v>
      </c>
      <c r="C19" t="s">
        <v>1152</v>
      </c>
      <c r="D19" t="s">
        <v>1153</v>
      </c>
      <c r="E19" t="s">
        <v>1154</v>
      </c>
      <c r="F19" t="s">
        <v>1155</v>
      </c>
      <c r="G19" t="s">
        <v>1156</v>
      </c>
    </row>
    <row r="20" spans="1:8" hidden="1">
      <c r="A20" t="s">
        <v>1157</v>
      </c>
      <c r="B20" t="s">
        <v>1158</v>
      </c>
      <c r="C20" t="s">
        <v>1159</v>
      </c>
      <c r="D20" t="s">
        <v>1160</v>
      </c>
      <c r="E20" t="s">
        <v>1161</v>
      </c>
      <c r="F20" t="s">
        <v>1162</v>
      </c>
      <c r="G20" t="s">
        <v>1163</v>
      </c>
    </row>
    <row r="21" spans="1:8" hidden="1">
      <c r="A21" t="s">
        <v>1164</v>
      </c>
      <c r="B21" t="s">
        <v>1165</v>
      </c>
      <c r="C21" t="s">
        <v>1166</v>
      </c>
      <c r="D21" t="s">
        <v>1051</v>
      </c>
      <c r="E21" t="s">
        <v>1167</v>
      </c>
      <c r="F21" t="s">
        <v>1168</v>
      </c>
      <c r="G21" t="s">
        <v>1169</v>
      </c>
    </row>
    <row r="22" spans="1:8" hidden="1">
      <c r="A22" t="s">
        <v>1170</v>
      </c>
      <c r="B22" t="s">
        <v>1171</v>
      </c>
      <c r="C22" t="s">
        <v>1172</v>
      </c>
      <c r="D22" t="s">
        <v>1173</v>
      </c>
      <c r="E22" t="s">
        <v>1174</v>
      </c>
      <c r="F22" t="s">
        <v>1175</v>
      </c>
      <c r="G22" t="s">
        <v>1176</v>
      </c>
    </row>
    <row r="23" spans="1:8" hidden="1">
      <c r="A23" t="s">
        <v>1177</v>
      </c>
      <c r="B23" t="s">
        <v>1178</v>
      </c>
      <c r="C23">
        <v>49422</v>
      </c>
      <c r="D23" t="s">
        <v>1179</v>
      </c>
      <c r="E23" t="s">
        <v>1180</v>
      </c>
      <c r="F23" t="s">
        <v>1181</v>
      </c>
      <c r="G23" t="s">
        <v>1182</v>
      </c>
    </row>
    <row r="24" spans="1:8" hidden="1">
      <c r="A24" t="s">
        <v>1183</v>
      </c>
      <c r="B24" t="s">
        <v>1184</v>
      </c>
      <c r="C24" t="s">
        <v>1185</v>
      </c>
      <c r="D24" t="s">
        <v>1186</v>
      </c>
      <c r="E24" t="s">
        <v>1187</v>
      </c>
      <c r="F24" t="s">
        <v>1188</v>
      </c>
      <c r="G24" t="s">
        <v>1189</v>
      </c>
    </row>
    <row r="25" spans="1:8" hidden="1">
      <c r="A25" t="s">
        <v>1190</v>
      </c>
      <c r="B25" t="s">
        <v>1191</v>
      </c>
      <c r="C25" t="s">
        <v>1192</v>
      </c>
      <c r="D25" t="s">
        <v>1193</v>
      </c>
      <c r="E25" t="s">
        <v>1194</v>
      </c>
      <c r="F25" t="s">
        <v>1195</v>
      </c>
      <c r="G25" t="s">
        <v>1196</v>
      </c>
    </row>
    <row r="26" spans="1:8">
      <c r="A26" t="s">
        <v>1034</v>
      </c>
      <c r="B26" t="s">
        <v>1035</v>
      </c>
      <c r="C26" t="s">
        <v>1036</v>
      </c>
      <c r="D26" t="s">
        <v>1037</v>
      </c>
      <c r="E26" t="s">
        <v>1038</v>
      </c>
      <c r="F26" t="s">
        <v>1039</v>
      </c>
      <c r="G26" t="s">
        <v>1040</v>
      </c>
    </row>
    <row r="27" spans="1:8" hidden="1">
      <c r="A27" t="s">
        <v>1248</v>
      </c>
      <c r="B27" t="s">
        <v>1249</v>
      </c>
      <c r="C27" t="s">
        <v>1250</v>
      </c>
      <c r="D27" t="s">
        <v>1251</v>
      </c>
      <c r="E27" t="s">
        <v>1252</v>
      </c>
      <c r="F27" t="s">
        <v>1253</v>
      </c>
      <c r="G27" t="s">
        <v>1254</v>
      </c>
    </row>
    <row r="28" spans="1:8" hidden="1">
      <c r="A28" t="s">
        <v>1255</v>
      </c>
      <c r="B28" t="s">
        <v>1256</v>
      </c>
      <c r="C28" t="s">
        <v>1257</v>
      </c>
      <c r="D28" t="s">
        <v>1090</v>
      </c>
      <c r="E28" t="s">
        <v>1258</v>
      </c>
      <c r="F28" t="s">
        <v>1259</v>
      </c>
      <c r="G28" t="s">
        <v>1260</v>
      </c>
    </row>
    <row r="29" spans="1:8" hidden="1">
      <c r="A29" t="s">
        <v>1261</v>
      </c>
      <c r="B29" t="s">
        <v>1262</v>
      </c>
      <c r="C29">
        <v>69160</v>
      </c>
      <c r="D29" t="s">
        <v>1263</v>
      </c>
      <c r="E29" t="s">
        <v>1264</v>
      </c>
      <c r="F29" t="s">
        <v>1265</v>
      </c>
      <c r="G29" t="s">
        <v>1266</v>
      </c>
    </row>
    <row r="30" spans="1:8" hidden="1">
      <c r="A30" t="s">
        <v>1267</v>
      </c>
      <c r="B30" t="s">
        <v>1268</v>
      </c>
      <c r="C30" t="s">
        <v>1269</v>
      </c>
      <c r="D30" t="s">
        <v>1270</v>
      </c>
      <c r="E30" t="s">
        <v>1271</v>
      </c>
      <c r="F30" t="s">
        <v>1272</v>
      </c>
      <c r="G30" t="s">
        <v>1273</v>
      </c>
      <c r="H30" t="s">
        <v>1274</v>
      </c>
    </row>
    <row r="31" spans="1:8" hidden="1">
      <c r="A31" t="s">
        <v>1275</v>
      </c>
      <c r="B31" t="s">
        <v>1276</v>
      </c>
      <c r="C31" t="s">
        <v>1277</v>
      </c>
      <c r="D31" t="s">
        <v>1278</v>
      </c>
      <c r="E31" t="s">
        <v>1279</v>
      </c>
      <c r="F31" t="s">
        <v>1280</v>
      </c>
      <c r="G31" t="s">
        <v>1281</v>
      </c>
    </row>
    <row r="32" spans="1:8" hidden="1">
      <c r="A32" t="s">
        <v>1282</v>
      </c>
      <c r="B32" t="s">
        <v>1283</v>
      </c>
      <c r="C32" t="s">
        <v>1284</v>
      </c>
      <c r="D32" t="s">
        <v>1285</v>
      </c>
      <c r="E32" t="s">
        <v>1286</v>
      </c>
      <c r="F32" t="s">
        <v>1287</v>
      </c>
      <c r="G32" t="s">
        <v>1288</v>
      </c>
    </row>
    <row r="33" spans="1:8" hidden="1">
      <c r="A33" t="s">
        <v>1289</v>
      </c>
      <c r="B33" t="s">
        <v>1290</v>
      </c>
      <c r="C33" t="s">
        <v>1291</v>
      </c>
      <c r="D33" t="s">
        <v>1090</v>
      </c>
      <c r="E33" t="s">
        <v>1292</v>
      </c>
      <c r="F33" t="s">
        <v>1293</v>
      </c>
      <c r="G33" t="s">
        <v>1294</v>
      </c>
    </row>
    <row r="34" spans="1:8" hidden="1">
      <c r="A34" t="s">
        <v>2149</v>
      </c>
      <c r="B34" t="s">
        <v>2150</v>
      </c>
      <c r="C34" t="s">
        <v>2151</v>
      </c>
      <c r="D34" t="s">
        <v>1278</v>
      </c>
      <c r="E34" t="s">
        <v>2152</v>
      </c>
      <c r="F34" t="s">
        <v>2153</v>
      </c>
      <c r="G34" t="s">
        <v>2154</v>
      </c>
    </row>
    <row r="35" spans="1:8" hidden="1">
      <c r="A35" t="s">
        <v>2155</v>
      </c>
      <c r="B35" t="s">
        <v>2156</v>
      </c>
      <c r="C35" t="s">
        <v>2157</v>
      </c>
      <c r="D35" t="s">
        <v>2158</v>
      </c>
      <c r="E35" t="s">
        <v>2159</v>
      </c>
      <c r="F35" t="s">
        <v>2160</v>
      </c>
      <c r="G35" t="s">
        <v>2161</v>
      </c>
    </row>
    <row r="36" spans="1:8" hidden="1">
      <c r="A36" t="s">
        <v>2162</v>
      </c>
      <c r="B36" t="s">
        <v>2163</v>
      </c>
      <c r="C36" t="s">
        <v>2164</v>
      </c>
      <c r="D36" t="s">
        <v>2165</v>
      </c>
      <c r="E36" t="s">
        <v>2166</v>
      </c>
      <c r="F36" t="s">
        <v>2167</v>
      </c>
      <c r="G36" t="s">
        <v>2168</v>
      </c>
    </row>
    <row r="37" spans="1:8" hidden="1">
      <c r="A37" t="s">
        <v>2169</v>
      </c>
      <c r="B37" t="s">
        <v>2170</v>
      </c>
      <c r="C37" t="s">
        <v>2171</v>
      </c>
      <c r="D37" t="s">
        <v>5</v>
      </c>
      <c r="E37" t="s">
        <v>2172</v>
      </c>
      <c r="F37" t="s">
        <v>2173</v>
      </c>
      <c r="G37" t="s">
        <v>2174</v>
      </c>
    </row>
    <row r="38" spans="1:8" hidden="1">
      <c r="A38" t="s">
        <v>3508</v>
      </c>
      <c r="B38" t="s">
        <v>3509</v>
      </c>
      <c r="C38" t="s">
        <v>3510</v>
      </c>
      <c r="D38" t="s">
        <v>3511</v>
      </c>
      <c r="E38" t="s">
        <v>3512</v>
      </c>
      <c r="F38" t="s">
        <v>3513</v>
      </c>
      <c r="G38" t="s">
        <v>3514</v>
      </c>
    </row>
    <row r="39" spans="1:8" hidden="1">
      <c r="A39" t="s">
        <v>3515</v>
      </c>
      <c r="B39" t="s">
        <v>3516</v>
      </c>
      <c r="C39" t="s">
        <v>3517</v>
      </c>
      <c r="D39" t="s">
        <v>3518</v>
      </c>
      <c r="E39" t="s">
        <v>3519</v>
      </c>
      <c r="F39" t="s">
        <v>3520</v>
      </c>
      <c r="G39" t="s">
        <v>3521</v>
      </c>
    </row>
    <row r="40" spans="1:8" hidden="1">
      <c r="A40" t="s">
        <v>3522</v>
      </c>
      <c r="B40" t="s">
        <v>3523</v>
      </c>
      <c r="C40" t="s">
        <v>3524</v>
      </c>
      <c r="D40" t="s">
        <v>1278</v>
      </c>
      <c r="E40" t="s">
        <v>3525</v>
      </c>
      <c r="F40" t="s">
        <v>3526</v>
      </c>
      <c r="G40" t="s">
        <v>3527</v>
      </c>
    </row>
    <row r="41" spans="1:8" hidden="1">
      <c r="A41" t="s">
        <v>3528</v>
      </c>
      <c r="B41" t="s">
        <v>3529</v>
      </c>
      <c r="C41" t="s">
        <v>3530</v>
      </c>
      <c r="D41" t="s">
        <v>5</v>
      </c>
      <c r="E41" t="s">
        <v>3531</v>
      </c>
      <c r="F41" t="s">
        <v>3532</v>
      </c>
      <c r="G41" t="s">
        <v>3533</v>
      </c>
    </row>
    <row r="42" spans="1:8" hidden="1">
      <c r="A42" t="s">
        <v>3534</v>
      </c>
      <c r="B42" t="s">
        <v>3535</v>
      </c>
      <c r="C42" t="s">
        <v>3536</v>
      </c>
      <c r="D42" t="s">
        <v>5</v>
      </c>
      <c r="E42" t="s">
        <v>3537</v>
      </c>
      <c r="F42" t="s">
        <v>3538</v>
      </c>
      <c r="G42" t="s">
        <v>3539</v>
      </c>
    </row>
    <row r="43" spans="1:8" hidden="1">
      <c r="A43" t="s">
        <v>3540</v>
      </c>
      <c r="B43" t="s">
        <v>3541</v>
      </c>
      <c r="C43" t="s">
        <v>3542</v>
      </c>
      <c r="D43" t="s">
        <v>1263</v>
      </c>
      <c r="E43" t="s">
        <v>3543</v>
      </c>
      <c r="F43" t="s">
        <v>3544</v>
      </c>
      <c r="G43" t="s">
        <v>3545</v>
      </c>
    </row>
    <row r="44" spans="1:8" hidden="1">
      <c r="A44" t="s">
        <v>3546</v>
      </c>
      <c r="B44" t="s">
        <v>3547</v>
      </c>
      <c r="C44" t="s">
        <v>3548</v>
      </c>
      <c r="D44" t="s">
        <v>1278</v>
      </c>
      <c r="E44" t="s">
        <v>3549</v>
      </c>
      <c r="F44" t="s">
        <v>3550</v>
      </c>
      <c r="G44" t="s">
        <v>3551</v>
      </c>
    </row>
    <row r="45" spans="1:8" hidden="1">
      <c r="A45" t="s">
        <v>3552</v>
      </c>
      <c r="B45" t="s">
        <v>3553</v>
      </c>
      <c r="C45" t="s">
        <v>3554</v>
      </c>
      <c r="D45" t="s">
        <v>3555</v>
      </c>
      <c r="E45" t="s">
        <v>3556</v>
      </c>
      <c r="F45" t="s">
        <v>3557</v>
      </c>
      <c r="G45" t="s">
        <v>3558</v>
      </c>
    </row>
    <row r="46" spans="1:8" hidden="1">
      <c r="A46" t="s">
        <v>3559</v>
      </c>
      <c r="B46" t="s">
        <v>3560</v>
      </c>
      <c r="C46" t="s">
        <v>3561</v>
      </c>
      <c r="D46" t="s">
        <v>3562</v>
      </c>
      <c r="E46" t="s">
        <v>3563</v>
      </c>
      <c r="F46" t="s">
        <v>3564</v>
      </c>
      <c r="G46" t="s">
        <v>3565</v>
      </c>
    </row>
    <row r="47" spans="1:8" hidden="1">
      <c r="A47" t="s">
        <v>3566</v>
      </c>
      <c r="B47" t="s">
        <v>3567</v>
      </c>
      <c r="C47" t="s">
        <v>3568</v>
      </c>
      <c r="D47" t="s">
        <v>3569</v>
      </c>
      <c r="E47" t="s">
        <v>3570</v>
      </c>
      <c r="F47" t="s">
        <v>3571</v>
      </c>
      <c r="G47" t="s">
        <v>3572</v>
      </c>
      <c r="H47" t="s">
        <v>3573</v>
      </c>
    </row>
    <row r="48" spans="1:8" hidden="1">
      <c r="A48" t="s">
        <v>3574</v>
      </c>
      <c r="B48" t="s">
        <v>3575</v>
      </c>
      <c r="C48" t="s">
        <v>3576</v>
      </c>
      <c r="D48" t="s">
        <v>3577</v>
      </c>
      <c r="E48" t="s">
        <v>3578</v>
      </c>
      <c r="F48" t="s">
        <v>3579</v>
      </c>
      <c r="G48" t="s">
        <v>3580</v>
      </c>
    </row>
    <row r="49" spans="1:7" hidden="1">
      <c r="A49" t="s">
        <v>3581</v>
      </c>
      <c r="B49" t="s">
        <v>3582</v>
      </c>
      <c r="C49" t="s">
        <v>3583</v>
      </c>
      <c r="D49" t="s">
        <v>3584</v>
      </c>
      <c r="E49" t="s">
        <v>3585</v>
      </c>
      <c r="F49" t="s">
        <v>3586</v>
      </c>
      <c r="G49" t="s">
        <v>3587</v>
      </c>
    </row>
  </sheetData>
  <sheetProtection algorithmName="SHA-512" hashValue="b6oMvCQ1PAu6VlFmdspSQIeyDoIzXf1z1A/YZdMKP+9fFettpvSDiVKYvbGN2VBrCGGoGffrNF1pB9yAmaUhKA==" saltValue="ZlCXIdMzn+PpHIS/VRR2Ww==" spinCount="100000" sheet="1" objects="1" scenarios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511A3-34F1-4E98-B014-589B5E5B1183}">
  <sheetPr codeName="Feuil11"/>
  <dimension ref="A1:BK1048569"/>
  <sheetViews>
    <sheetView zoomScale="73" zoomScaleNormal="90" zoomScaleSheetLayoutView="50" workbookViewId="0">
      <selection activeCell="G679" sqref="G679"/>
    </sheetView>
  </sheetViews>
  <sheetFormatPr baseColWidth="10" defaultRowHeight="13.8"/>
  <cols>
    <col min="2" max="2" width="14.3984375" customWidth="1"/>
    <col min="3" max="3" width="11.19921875" customWidth="1"/>
    <col min="5" max="5" width="24.19921875" customWidth="1"/>
    <col min="6" max="9" width="14.8984375" customWidth="1"/>
    <col min="10" max="14" width="7.8984375" customWidth="1"/>
    <col min="15" max="15" width="10.09765625" customWidth="1"/>
    <col min="19" max="19" width="0" hidden="1" customWidth="1"/>
  </cols>
  <sheetData>
    <row r="1" spans="1:43" ht="46.8">
      <c r="A1" s="700" t="s">
        <v>386</v>
      </c>
      <c r="B1" s="700" t="s">
        <v>387</v>
      </c>
      <c r="C1" s="700" t="s">
        <v>389</v>
      </c>
      <c r="D1" s="700" t="s">
        <v>394</v>
      </c>
      <c r="E1" s="700" t="s">
        <v>344</v>
      </c>
      <c r="F1" s="700" t="s">
        <v>378</v>
      </c>
      <c r="G1" s="701" t="s">
        <v>2221</v>
      </c>
      <c r="H1" s="700" t="s">
        <v>379</v>
      </c>
      <c r="I1" s="700" t="s">
        <v>124</v>
      </c>
      <c r="J1" s="700" t="s">
        <v>380</v>
      </c>
      <c r="K1" s="700" t="s">
        <v>388</v>
      </c>
      <c r="L1" s="700" t="s">
        <v>956</v>
      </c>
      <c r="M1" s="700" t="s">
        <v>392</v>
      </c>
      <c r="N1" s="700" t="s">
        <v>395</v>
      </c>
      <c r="O1" s="702" t="s">
        <v>435</v>
      </c>
      <c r="P1" s="703" t="s">
        <v>436</v>
      </c>
      <c r="Q1" s="704" t="s">
        <v>437</v>
      </c>
      <c r="R1" s="704" t="s">
        <v>438</v>
      </c>
      <c r="S1" s="704" t="s">
        <v>393</v>
      </c>
      <c r="T1" s="704" t="s">
        <v>937</v>
      </c>
      <c r="U1" s="704" t="s">
        <v>938</v>
      </c>
      <c r="V1" s="515" t="s">
        <v>936</v>
      </c>
      <c r="Y1" s="144"/>
      <c r="Z1" s="144"/>
      <c r="AA1" s="144"/>
      <c r="AB1" s="144"/>
      <c r="AC1" s="144"/>
      <c r="AD1" s="144" t="s">
        <v>396</v>
      </c>
      <c r="AE1" s="144" t="s">
        <v>391</v>
      </c>
      <c r="AF1" s="144" t="s">
        <v>397</v>
      </c>
      <c r="AG1" s="185" t="s">
        <v>392</v>
      </c>
      <c r="AH1" s="185" t="s">
        <v>36</v>
      </c>
      <c r="AI1" s="144" t="s">
        <v>390</v>
      </c>
      <c r="AJ1" s="144" t="s">
        <v>6</v>
      </c>
      <c r="AK1" s="144" t="s">
        <v>444</v>
      </c>
      <c r="AL1" s="144"/>
      <c r="AM1" s="144"/>
      <c r="AN1" s="144"/>
      <c r="AO1" s="144"/>
      <c r="AP1" s="144"/>
      <c r="AQ1" s="144"/>
    </row>
    <row r="2" spans="1:43" ht="14.4" customHeight="1">
      <c r="A2" s="654" t="s">
        <v>1304</v>
      </c>
      <c r="B2" s="535"/>
      <c r="C2" s="654"/>
      <c r="D2" s="654" t="s">
        <v>345</v>
      </c>
      <c r="E2" s="654" t="s">
        <v>1296</v>
      </c>
      <c r="F2" s="705" t="s">
        <v>2967</v>
      </c>
      <c r="G2" s="708" t="s">
        <v>3495</v>
      </c>
      <c r="H2" s="705" t="s">
        <v>3412</v>
      </c>
      <c r="I2" s="536"/>
      <c r="J2" s="535" t="s">
        <v>94</v>
      </c>
      <c r="K2" s="535">
        <v>5</v>
      </c>
      <c r="L2" s="535"/>
      <c r="M2" s="656" t="s">
        <v>1295</v>
      </c>
      <c r="N2" s="536" t="s">
        <v>131</v>
      </c>
      <c r="O2" s="664">
        <v>677.49419999999998</v>
      </c>
      <c r="P2" s="665">
        <f t="shared" ref="P2:P33" si="0">ROUND(O2,0)</f>
        <v>677</v>
      </c>
      <c r="Q2" s="666">
        <v>0</v>
      </c>
      <c r="R2" s="657"/>
      <c r="S2" s="658"/>
      <c r="T2" s="658">
        <v>198.54249999999999</v>
      </c>
      <c r="U2" s="659"/>
      <c r="V2" s="667"/>
      <c r="W2" s="516">
        <f>O2-O3</f>
        <v>-75.28864800000008</v>
      </c>
      <c r="X2" s="517">
        <f>L3-L2</f>
        <v>0</v>
      </c>
      <c r="Y2" s="144"/>
      <c r="Z2" s="144"/>
      <c r="AA2" s="144"/>
      <c r="AB2" s="145"/>
      <c r="AC2" s="145"/>
      <c r="AD2" s="145" t="s">
        <v>443</v>
      </c>
      <c r="AE2" s="698" t="s">
        <v>3438</v>
      </c>
      <c r="AF2" s="145" t="s">
        <v>443</v>
      </c>
      <c r="AG2" s="463" t="s">
        <v>20</v>
      </c>
      <c r="AH2" s="463" t="s">
        <v>384</v>
      </c>
      <c r="AI2" s="182">
        <f>'Summary(old)'!O12</f>
        <v>1</v>
      </c>
      <c r="AJ2" s="176" t="e">
        <f>'Summary(old)'!#REF!</f>
        <v>#REF!</v>
      </c>
      <c r="AK2" s="145" t="s">
        <v>122</v>
      </c>
      <c r="AL2" s="145"/>
      <c r="AM2" s="145"/>
      <c r="AN2" s="145"/>
      <c r="AO2" s="145"/>
      <c r="AP2" s="145"/>
      <c r="AQ2" s="145"/>
    </row>
    <row r="3" spans="1:43" ht="14.4" customHeight="1">
      <c r="A3" s="654" t="s">
        <v>1305</v>
      </c>
      <c r="B3" s="535"/>
      <c r="C3" s="654"/>
      <c r="D3" s="654" t="s">
        <v>345</v>
      </c>
      <c r="E3" s="654" t="s">
        <v>1296</v>
      </c>
      <c r="F3" s="706" t="s">
        <v>2967</v>
      </c>
      <c r="G3" s="708" t="s">
        <v>3495</v>
      </c>
      <c r="H3" s="706" t="s">
        <v>3413</v>
      </c>
      <c r="I3" s="536"/>
      <c r="J3" s="535" t="s">
        <v>94</v>
      </c>
      <c r="K3" s="535">
        <v>5</v>
      </c>
      <c r="L3" s="535"/>
      <c r="M3" s="656" t="s">
        <v>1295</v>
      </c>
      <c r="N3" s="536" t="s">
        <v>131</v>
      </c>
      <c r="O3" s="664">
        <v>752.78284800000006</v>
      </c>
      <c r="P3" s="665">
        <f t="shared" si="0"/>
        <v>753</v>
      </c>
      <c r="Q3" s="666">
        <v>0</v>
      </c>
      <c r="R3" s="657"/>
      <c r="S3" s="658"/>
      <c r="T3" s="658">
        <v>305.45</v>
      </c>
      <c r="U3" s="659"/>
      <c r="V3" s="678"/>
      <c r="W3" s="500"/>
      <c r="X3" s="504"/>
      <c r="Y3" s="504"/>
      <c r="Z3" s="504"/>
      <c r="AA3" s="500"/>
      <c r="AB3" s="504"/>
      <c r="AC3" s="506"/>
      <c r="AD3" s="506" t="s">
        <v>440</v>
      </c>
      <c r="AE3" s="500" t="s">
        <v>134</v>
      </c>
      <c r="AF3" s="500" t="s">
        <v>441</v>
      </c>
      <c r="AG3" s="500" t="s">
        <v>439</v>
      </c>
      <c r="AH3" s="505" t="s">
        <v>385</v>
      </c>
      <c r="AI3" s="506"/>
      <c r="AJ3" s="502"/>
      <c r="AK3" s="507" t="s">
        <v>345</v>
      </c>
      <c r="AL3" s="503"/>
      <c r="AM3" s="508"/>
      <c r="AN3" s="509"/>
      <c r="AO3" s="509"/>
      <c r="AQ3" s="145"/>
    </row>
    <row r="4" spans="1:43" ht="14.4" customHeight="1">
      <c r="A4" s="654" t="s">
        <v>1306</v>
      </c>
      <c r="B4" s="535"/>
      <c r="C4" s="654"/>
      <c r="D4" s="654" t="s">
        <v>345</v>
      </c>
      <c r="E4" s="654" t="s">
        <v>1296</v>
      </c>
      <c r="F4" s="705" t="s">
        <v>2967</v>
      </c>
      <c r="G4" s="708" t="s">
        <v>3495</v>
      </c>
      <c r="H4" s="705" t="s">
        <v>3414</v>
      </c>
      <c r="I4" s="536"/>
      <c r="J4" s="535" t="s">
        <v>94</v>
      </c>
      <c r="K4" s="535">
        <v>5</v>
      </c>
      <c r="L4" s="535"/>
      <c r="M4" s="656" t="s">
        <v>1295</v>
      </c>
      <c r="N4" s="536" t="s">
        <v>131</v>
      </c>
      <c r="O4" s="664">
        <v>489.29848800000002</v>
      </c>
      <c r="P4" s="665">
        <f t="shared" si="0"/>
        <v>489</v>
      </c>
      <c r="Q4" s="666">
        <v>0</v>
      </c>
      <c r="R4" s="657"/>
      <c r="S4" s="658"/>
      <c r="T4" s="658">
        <v>274.90499999999997</v>
      </c>
      <c r="U4" s="659"/>
      <c r="V4" s="678"/>
      <c r="W4" s="500" t="e">
        <f>#REF!-O4</f>
        <v>#REF!</v>
      </c>
      <c r="X4" s="504" t="e">
        <f>L4-#REF!</f>
        <v>#REF!</v>
      </c>
      <c r="Y4" s="504"/>
      <c r="Z4" s="504"/>
      <c r="AA4" s="500"/>
      <c r="AB4" s="504"/>
      <c r="AC4" s="506"/>
      <c r="AD4" s="506" t="s">
        <v>441</v>
      </c>
      <c r="AE4" s="500" t="s">
        <v>780</v>
      </c>
      <c r="AF4" s="500" t="s">
        <v>442</v>
      </c>
      <c r="AG4" s="500" t="s">
        <v>121</v>
      </c>
      <c r="AH4" s="505" t="s">
        <v>450</v>
      </c>
      <c r="AI4" s="506"/>
      <c r="AJ4" s="502"/>
      <c r="AK4" s="507" t="s">
        <v>19</v>
      </c>
      <c r="AL4" s="503"/>
      <c r="AM4" s="508"/>
      <c r="AN4" s="509"/>
      <c r="AO4" s="509"/>
      <c r="AQ4" s="145"/>
    </row>
    <row r="5" spans="1:43" ht="14.4" customHeight="1">
      <c r="A5" s="654" t="s">
        <v>1307</v>
      </c>
      <c r="B5" s="535"/>
      <c r="C5" s="654"/>
      <c r="D5" s="654" t="s">
        <v>345</v>
      </c>
      <c r="E5" s="654" t="s">
        <v>1296</v>
      </c>
      <c r="F5" s="706" t="s">
        <v>2967</v>
      </c>
      <c r="G5" s="708" t="s">
        <v>3495</v>
      </c>
      <c r="H5" s="706" t="s">
        <v>3415</v>
      </c>
      <c r="I5" s="536"/>
      <c r="J5" s="535" t="s">
        <v>94</v>
      </c>
      <c r="K5" s="535">
        <v>5</v>
      </c>
      <c r="L5" s="535"/>
      <c r="M5" s="656" t="s">
        <v>1295</v>
      </c>
      <c r="N5" s="536" t="s">
        <v>131</v>
      </c>
      <c r="O5" s="664">
        <v>611.63606400000003</v>
      </c>
      <c r="P5" s="665">
        <f t="shared" si="0"/>
        <v>612</v>
      </c>
      <c r="Q5" s="666">
        <v>0</v>
      </c>
      <c r="R5" s="657"/>
      <c r="S5" s="658"/>
      <c r="T5" s="658">
        <v>251.86200000000002</v>
      </c>
      <c r="U5" s="659"/>
      <c r="V5" s="678"/>
      <c r="W5" s="500"/>
      <c r="X5" s="504"/>
      <c r="Y5" s="504"/>
      <c r="Z5" s="504"/>
      <c r="AA5" s="500"/>
      <c r="AB5" s="504"/>
      <c r="AC5" s="506"/>
      <c r="AD5" s="506" t="s">
        <v>442</v>
      </c>
      <c r="AE5" s="500" t="s">
        <v>131</v>
      </c>
      <c r="AF5" s="500"/>
      <c r="AG5" s="500" t="s">
        <v>346</v>
      </c>
      <c r="AH5" s="505"/>
      <c r="AI5" s="506"/>
      <c r="AJ5" s="502"/>
      <c r="AK5" s="507"/>
      <c r="AL5" s="503"/>
      <c r="AM5" s="508"/>
      <c r="AN5" s="509"/>
      <c r="AO5" s="509"/>
      <c r="AQ5" s="145"/>
    </row>
    <row r="6" spans="1:43" ht="14.4" customHeight="1">
      <c r="A6" s="654" t="s">
        <v>1308</v>
      </c>
      <c r="B6" s="535"/>
      <c r="C6" s="654"/>
      <c r="D6" s="654" t="s">
        <v>345</v>
      </c>
      <c r="E6" s="654" t="s">
        <v>1296</v>
      </c>
      <c r="F6" s="705" t="s">
        <v>2967</v>
      </c>
      <c r="G6" s="708" t="s">
        <v>3495</v>
      </c>
      <c r="H6" s="705" t="s">
        <v>3416</v>
      </c>
      <c r="I6" s="536"/>
      <c r="J6" s="535" t="s">
        <v>94</v>
      </c>
      <c r="K6" s="535">
        <v>5</v>
      </c>
      <c r="L6" s="535"/>
      <c r="M6" s="656" t="s">
        <v>1295</v>
      </c>
      <c r="N6" s="536" t="s">
        <v>131</v>
      </c>
      <c r="O6" s="664">
        <v>941.75580000000014</v>
      </c>
      <c r="P6" s="665">
        <f t="shared" si="0"/>
        <v>942</v>
      </c>
      <c r="Q6" s="666">
        <v>0</v>
      </c>
      <c r="R6" s="657"/>
      <c r="S6" s="658"/>
      <c r="T6" s="658">
        <v>387.48</v>
      </c>
      <c r="U6" s="659"/>
      <c r="V6" s="678"/>
      <c r="W6" s="500">
        <f>O5-O6</f>
        <v>-330.1197360000001</v>
      </c>
      <c r="X6" s="504">
        <f>L6-L5</f>
        <v>0</v>
      </c>
      <c r="Y6" s="504"/>
      <c r="Z6" s="504"/>
      <c r="AA6" s="500"/>
      <c r="AB6" s="504"/>
      <c r="AC6" s="506"/>
      <c r="AD6" s="506"/>
      <c r="AE6" s="500" t="s">
        <v>137</v>
      </c>
      <c r="AF6" s="500"/>
      <c r="AG6" s="500"/>
      <c r="AH6" s="505"/>
      <c r="AI6" s="506"/>
      <c r="AJ6" s="502"/>
      <c r="AK6" s="507"/>
      <c r="AL6" s="503"/>
      <c r="AM6" s="508"/>
      <c r="AN6" s="509"/>
      <c r="AO6" s="509"/>
      <c r="AQ6" s="145"/>
    </row>
    <row r="7" spans="1:43" ht="14.4" customHeight="1">
      <c r="A7" s="654" t="s">
        <v>1309</v>
      </c>
      <c r="B7" s="535"/>
      <c r="C7" s="654"/>
      <c r="D7" s="654" t="s">
        <v>345</v>
      </c>
      <c r="E7" s="654" t="s">
        <v>1296</v>
      </c>
      <c r="F7" s="706" t="s">
        <v>2966</v>
      </c>
      <c r="G7" s="673" t="s">
        <v>3497</v>
      </c>
      <c r="H7" s="706" t="s">
        <v>3412</v>
      </c>
      <c r="I7" s="536"/>
      <c r="J7" s="535" t="s">
        <v>3417</v>
      </c>
      <c r="K7" s="535">
        <v>5</v>
      </c>
      <c r="L7" s="535"/>
      <c r="M7" s="656" t="s">
        <v>1295</v>
      </c>
      <c r="N7" s="536" t="s">
        <v>131</v>
      </c>
      <c r="O7" s="664">
        <v>916.18460400000004</v>
      </c>
      <c r="P7" s="665">
        <f t="shared" si="0"/>
        <v>916</v>
      </c>
      <c r="Q7" s="666">
        <v>0</v>
      </c>
      <c r="R7" s="657"/>
      <c r="S7" s="658"/>
      <c r="T7" s="658">
        <v>348.73200000000003</v>
      </c>
      <c r="U7" s="659"/>
      <c r="V7" s="678"/>
      <c r="W7" s="500"/>
      <c r="X7" s="504"/>
      <c r="Y7" s="504"/>
      <c r="Z7" s="504"/>
      <c r="AA7" s="500"/>
      <c r="AB7" s="504"/>
      <c r="AC7" s="506"/>
      <c r="AD7" s="506"/>
      <c r="AE7" s="500" t="s">
        <v>148</v>
      </c>
      <c r="AF7" s="500"/>
      <c r="AG7" s="500"/>
      <c r="AH7" s="505"/>
      <c r="AI7" s="506"/>
      <c r="AJ7" s="502"/>
      <c r="AK7" s="507"/>
      <c r="AL7" s="503"/>
      <c r="AM7" s="508"/>
      <c r="AN7" s="509"/>
      <c r="AO7" s="509"/>
      <c r="AQ7" s="145"/>
    </row>
    <row r="8" spans="1:43" ht="14.4" customHeight="1">
      <c r="A8" s="654" t="s">
        <v>1310</v>
      </c>
      <c r="B8" s="535"/>
      <c r="C8" s="654"/>
      <c r="D8" s="654" t="s">
        <v>345</v>
      </c>
      <c r="E8" s="654" t="s">
        <v>1296</v>
      </c>
      <c r="F8" s="705" t="s">
        <v>2966</v>
      </c>
      <c r="G8" s="673" t="s">
        <v>3497</v>
      </c>
      <c r="H8" s="705" t="s">
        <v>3413</v>
      </c>
      <c r="I8" s="536"/>
      <c r="J8" s="535" t="s">
        <v>3417</v>
      </c>
      <c r="K8" s="535">
        <v>5</v>
      </c>
      <c r="L8" s="535"/>
      <c r="M8" s="656" t="s">
        <v>1295</v>
      </c>
      <c r="N8" s="536" t="s">
        <v>131</v>
      </c>
      <c r="O8" s="664">
        <v>1017.977136</v>
      </c>
      <c r="P8" s="665">
        <f t="shared" si="0"/>
        <v>1018</v>
      </c>
      <c r="Q8" s="666">
        <v>0</v>
      </c>
      <c r="R8" s="657"/>
      <c r="S8" s="658"/>
      <c r="T8" s="658">
        <v>268.10550000000001</v>
      </c>
      <c r="U8" s="659"/>
      <c r="V8" s="678"/>
      <c r="W8" s="500" t="e">
        <f>#REF!-O7</f>
        <v>#REF!</v>
      </c>
      <c r="X8" s="504" t="e">
        <f>L7-#REF!</f>
        <v>#REF!</v>
      </c>
      <c r="Y8" s="504"/>
      <c r="Z8" s="504"/>
      <c r="AA8" s="500"/>
      <c r="AB8" s="504"/>
      <c r="AC8" s="506"/>
      <c r="AD8" s="506"/>
      <c r="AE8" s="500" t="s">
        <v>200</v>
      </c>
      <c r="AF8" s="500"/>
      <c r="AG8" s="500"/>
      <c r="AH8" s="505"/>
      <c r="AI8" s="506"/>
      <c r="AJ8" s="502"/>
      <c r="AK8" s="507"/>
      <c r="AL8" s="503"/>
      <c r="AM8" s="508"/>
      <c r="AN8" s="509"/>
      <c r="AO8" s="509"/>
      <c r="AQ8" s="145"/>
    </row>
    <row r="9" spans="1:43" ht="14.4" customHeight="1">
      <c r="A9" s="654" t="s">
        <v>1311</v>
      </c>
      <c r="B9" s="535"/>
      <c r="C9" s="654"/>
      <c r="D9" s="654" t="s">
        <v>345</v>
      </c>
      <c r="E9" s="654" t="s">
        <v>1296</v>
      </c>
      <c r="F9" s="706" t="s">
        <v>2966</v>
      </c>
      <c r="G9" s="673" t="s">
        <v>3497</v>
      </c>
      <c r="H9" s="706" t="s">
        <v>3414</v>
      </c>
      <c r="I9" s="536"/>
      <c r="J9" s="535" t="s">
        <v>3417</v>
      </c>
      <c r="K9" s="535">
        <v>5</v>
      </c>
      <c r="L9" s="535"/>
      <c r="M9" s="656" t="s">
        <v>1295</v>
      </c>
      <c r="N9" s="536" t="s">
        <v>131</v>
      </c>
      <c r="O9" s="664">
        <v>661.69032000000004</v>
      </c>
      <c r="P9" s="665">
        <f t="shared" si="0"/>
        <v>662</v>
      </c>
      <c r="Q9" s="666">
        <v>0</v>
      </c>
      <c r="R9" s="657"/>
      <c r="S9" s="658"/>
      <c r="T9" s="658">
        <v>412.47</v>
      </c>
      <c r="U9" s="659"/>
      <c r="V9" s="678"/>
      <c r="W9" s="500"/>
      <c r="X9" s="504"/>
      <c r="Y9" s="504"/>
      <c r="Z9" s="504"/>
      <c r="AA9" s="500"/>
      <c r="AB9" s="504"/>
      <c r="AC9" s="506"/>
      <c r="AD9" s="506"/>
      <c r="AE9" s="500" t="s">
        <v>144</v>
      </c>
      <c r="AF9" s="500"/>
      <c r="AG9" s="500"/>
      <c r="AH9" s="505"/>
      <c r="AI9" s="506"/>
      <c r="AJ9" s="502"/>
      <c r="AK9" s="507"/>
      <c r="AL9" s="503"/>
      <c r="AM9" s="508"/>
      <c r="AN9" s="509"/>
      <c r="AO9" s="509"/>
      <c r="AQ9" s="145"/>
    </row>
    <row r="10" spans="1:43" ht="14.4" customHeight="1">
      <c r="A10" s="654" t="s">
        <v>1312</v>
      </c>
      <c r="B10" s="535"/>
      <c r="C10" s="654"/>
      <c r="D10" s="654" t="s">
        <v>345</v>
      </c>
      <c r="E10" s="654" t="s">
        <v>1296</v>
      </c>
      <c r="F10" s="705" t="s">
        <v>2966</v>
      </c>
      <c r="G10" s="673" t="s">
        <v>3497</v>
      </c>
      <c r="H10" s="705" t="s">
        <v>3415</v>
      </c>
      <c r="I10" s="536"/>
      <c r="J10" s="535" t="s">
        <v>3417</v>
      </c>
      <c r="K10" s="535">
        <v>5</v>
      </c>
      <c r="L10" s="535"/>
      <c r="M10" s="656" t="s">
        <v>1295</v>
      </c>
      <c r="N10" s="536" t="s">
        <v>131</v>
      </c>
      <c r="O10" s="664">
        <v>827.11289999999997</v>
      </c>
      <c r="P10" s="665">
        <f t="shared" si="0"/>
        <v>827</v>
      </c>
      <c r="Q10" s="666">
        <v>0</v>
      </c>
      <c r="R10" s="657"/>
      <c r="S10" s="654"/>
      <c r="T10" s="658">
        <v>371.22300000000001</v>
      </c>
      <c r="U10" s="658"/>
      <c r="V10" s="689"/>
      <c r="W10" s="500"/>
      <c r="X10" s="504"/>
      <c r="Y10" s="504"/>
      <c r="Z10" s="504"/>
      <c r="AA10" s="500"/>
      <c r="AB10" s="504"/>
      <c r="AC10" s="506"/>
      <c r="AD10" s="506"/>
      <c r="AE10" s="500" t="s">
        <v>779</v>
      </c>
      <c r="AF10" s="500"/>
      <c r="AG10" s="500"/>
      <c r="AH10" s="505"/>
      <c r="AI10" s="506"/>
      <c r="AJ10" s="502"/>
      <c r="AK10" s="507"/>
      <c r="AL10" s="503"/>
      <c r="AM10" s="508"/>
      <c r="AN10" s="509"/>
      <c r="AO10" s="509"/>
    </row>
    <row r="11" spans="1:43" ht="14.4" customHeight="1">
      <c r="A11" s="654" t="s">
        <v>1313</v>
      </c>
      <c r="B11" s="659"/>
      <c r="C11" s="659"/>
      <c r="D11" s="654" t="s">
        <v>345</v>
      </c>
      <c r="E11" s="654" t="s">
        <v>3418</v>
      </c>
      <c r="F11" s="706" t="s">
        <v>2966</v>
      </c>
      <c r="G11" s="673" t="s">
        <v>3497</v>
      </c>
      <c r="H11" s="706" t="s">
        <v>3416</v>
      </c>
      <c r="I11" s="659"/>
      <c r="J11" s="535" t="s">
        <v>3417</v>
      </c>
      <c r="K11" s="535">
        <v>5</v>
      </c>
      <c r="L11" s="659"/>
      <c r="M11" s="656" t="s">
        <v>1295</v>
      </c>
      <c r="N11" s="536" t="s">
        <v>131</v>
      </c>
      <c r="O11" s="659">
        <v>1272.4714199999999</v>
      </c>
      <c r="P11" s="665">
        <f t="shared" si="0"/>
        <v>1272</v>
      </c>
      <c r="Q11" s="659"/>
      <c r="R11" s="659"/>
      <c r="S11" s="659"/>
      <c r="T11" s="659"/>
      <c r="U11" s="659"/>
      <c r="V11" s="689"/>
      <c r="W11" s="500"/>
      <c r="X11" s="504"/>
      <c r="Y11" s="504"/>
      <c r="Z11" s="504"/>
      <c r="AA11" s="500"/>
      <c r="AB11" s="504"/>
      <c r="AC11" s="506"/>
      <c r="AD11" s="695"/>
      <c r="AE11" s="696" t="s">
        <v>150</v>
      </c>
      <c r="AF11" s="500"/>
      <c r="AG11" s="500"/>
      <c r="AH11" s="505"/>
      <c r="AI11" s="506"/>
      <c r="AJ11" s="502"/>
      <c r="AK11" s="507"/>
      <c r="AL11" s="503"/>
      <c r="AM11" s="508"/>
      <c r="AN11" s="509"/>
      <c r="AO11" s="509"/>
    </row>
    <row r="12" spans="1:43" ht="14.4" customHeight="1">
      <c r="A12" s="654" t="s">
        <v>3424</v>
      </c>
      <c r="B12" s="659"/>
      <c r="C12" s="659"/>
      <c r="D12" s="654" t="s">
        <v>345</v>
      </c>
      <c r="E12" s="654" t="s">
        <v>3419</v>
      </c>
      <c r="F12" s="705" t="s">
        <v>2965</v>
      </c>
      <c r="G12" s="708" t="s">
        <v>3496</v>
      </c>
      <c r="H12" s="705" t="s">
        <v>3412</v>
      </c>
      <c r="I12" s="659"/>
      <c r="J12" s="535" t="s">
        <v>3417</v>
      </c>
      <c r="K12" s="535">
        <v>5</v>
      </c>
      <c r="L12" s="659"/>
      <c r="M12" s="656" t="s">
        <v>1295</v>
      </c>
      <c r="N12" s="536" t="s">
        <v>2969</v>
      </c>
      <c r="O12" s="659">
        <v>1155.056364</v>
      </c>
      <c r="P12" s="665">
        <f t="shared" si="0"/>
        <v>1155</v>
      </c>
      <c r="Q12" s="659"/>
      <c r="R12" s="659"/>
      <c r="S12" s="659"/>
      <c r="T12" s="659"/>
      <c r="U12" s="659"/>
      <c r="V12" s="689"/>
      <c r="W12" s="500"/>
      <c r="X12" s="504"/>
      <c r="Y12" s="504"/>
      <c r="Z12" s="504"/>
      <c r="AA12" s="500"/>
      <c r="AB12" s="504"/>
      <c r="AC12" s="506"/>
      <c r="AD12" s="695"/>
      <c r="AE12" s="697" t="s">
        <v>2969</v>
      </c>
      <c r="AF12" s="500"/>
      <c r="AG12" s="500"/>
      <c r="AH12" s="505"/>
      <c r="AI12" s="506"/>
      <c r="AJ12" s="502"/>
      <c r="AK12" s="507"/>
      <c r="AL12" s="503"/>
      <c r="AM12" s="508"/>
      <c r="AN12" s="509"/>
      <c r="AO12" s="509"/>
    </row>
    <row r="13" spans="1:43" ht="14.4" customHeight="1">
      <c r="A13" s="654" t="s">
        <v>3425</v>
      </c>
      <c r="B13" s="659"/>
      <c r="C13" s="659"/>
      <c r="D13" s="654" t="s">
        <v>345</v>
      </c>
      <c r="E13" s="654" t="s">
        <v>3420</v>
      </c>
      <c r="F13" s="706" t="s">
        <v>2965</v>
      </c>
      <c r="G13" s="708" t="s">
        <v>3496</v>
      </c>
      <c r="H13" s="706" t="s">
        <v>3413</v>
      </c>
      <c r="I13" s="659"/>
      <c r="J13" s="535" t="s">
        <v>3417</v>
      </c>
      <c r="K13" s="535">
        <v>5</v>
      </c>
      <c r="L13" s="659"/>
      <c r="M13" s="656" t="s">
        <v>1295</v>
      </c>
      <c r="N13" s="536" t="s">
        <v>2969</v>
      </c>
      <c r="O13" s="659">
        <v>1283.4045960000001</v>
      </c>
      <c r="P13" s="665">
        <f t="shared" si="0"/>
        <v>1283</v>
      </c>
      <c r="Q13" s="659"/>
      <c r="R13" s="659"/>
      <c r="S13" s="659"/>
      <c r="T13" s="659"/>
      <c r="U13" s="659"/>
      <c r="V13" s="689"/>
      <c r="W13" s="500"/>
      <c r="X13" s="504"/>
      <c r="Y13" s="504"/>
      <c r="Z13" s="504"/>
      <c r="AA13" s="500"/>
      <c r="AB13" s="504"/>
      <c r="AC13" s="506"/>
      <c r="AD13" s="695"/>
      <c r="AE13" s="695" t="s">
        <v>141</v>
      </c>
      <c r="AF13" s="500"/>
      <c r="AG13" s="500"/>
      <c r="AH13" s="505"/>
      <c r="AI13" s="506"/>
      <c r="AJ13" s="502"/>
      <c r="AK13" s="507"/>
      <c r="AL13" s="503"/>
      <c r="AM13" s="508" t="s">
        <v>1012</v>
      </c>
      <c r="AN13" s="509"/>
      <c r="AO13" s="509"/>
      <c r="AQ13" s="145"/>
    </row>
    <row r="14" spans="1:43" ht="14.4" customHeight="1">
      <c r="A14" s="654" t="s">
        <v>1314</v>
      </c>
      <c r="B14" s="659"/>
      <c r="C14" s="659"/>
      <c r="D14" s="654" t="s">
        <v>345</v>
      </c>
      <c r="E14" s="654" t="s">
        <v>3421</v>
      </c>
      <c r="F14" s="705" t="s">
        <v>2965</v>
      </c>
      <c r="G14" s="708" t="s">
        <v>3496</v>
      </c>
      <c r="H14" s="705" t="s">
        <v>3414</v>
      </c>
      <c r="I14" s="659"/>
      <c r="J14" s="535" t="s">
        <v>3417</v>
      </c>
      <c r="K14" s="535">
        <v>5</v>
      </c>
      <c r="L14" s="659"/>
      <c r="M14" s="656" t="s">
        <v>1295</v>
      </c>
      <c r="N14" s="536" t="s">
        <v>2969</v>
      </c>
      <c r="O14" s="659">
        <v>834.21169200000008</v>
      </c>
      <c r="P14" s="665">
        <f t="shared" si="0"/>
        <v>834</v>
      </c>
      <c r="Q14" s="659"/>
      <c r="R14" s="659"/>
      <c r="S14" s="659"/>
      <c r="T14" s="659"/>
      <c r="U14" s="659"/>
      <c r="V14" s="689"/>
      <c r="W14" s="500" t="e">
        <f>#REF!-#REF!</f>
        <v>#REF!</v>
      </c>
      <c r="X14" s="504" t="e">
        <f>#REF!-#REF!</f>
        <v>#REF!</v>
      </c>
      <c r="Y14" s="504"/>
      <c r="Z14" s="504"/>
      <c r="AA14" s="500"/>
      <c r="AB14" s="504"/>
      <c r="AC14" s="506"/>
      <c r="AD14" s="695"/>
      <c r="AE14" s="696" t="s">
        <v>2648</v>
      </c>
      <c r="AF14" s="500"/>
      <c r="AG14" s="500"/>
      <c r="AH14" s="505"/>
      <c r="AI14" s="506"/>
      <c r="AJ14" s="502"/>
      <c r="AK14" s="507"/>
      <c r="AL14" s="503"/>
      <c r="AM14" s="508"/>
      <c r="AN14" s="509"/>
      <c r="AO14" s="509"/>
      <c r="AQ14" s="145"/>
    </row>
    <row r="15" spans="1:43" ht="14.4" customHeight="1">
      <c r="A15" s="654" t="s">
        <v>3426</v>
      </c>
      <c r="B15" s="659"/>
      <c r="C15" s="659"/>
      <c r="D15" s="654" t="s">
        <v>345</v>
      </c>
      <c r="E15" s="654" t="s">
        <v>3422</v>
      </c>
      <c r="F15" s="706" t="s">
        <v>2965</v>
      </c>
      <c r="G15" s="708" t="s">
        <v>3496</v>
      </c>
      <c r="H15" s="706" t="s">
        <v>3415</v>
      </c>
      <c r="I15" s="659"/>
      <c r="J15" s="535" t="s">
        <v>3417</v>
      </c>
      <c r="K15" s="535">
        <v>5</v>
      </c>
      <c r="L15" s="659"/>
      <c r="M15" s="656" t="s">
        <v>1295</v>
      </c>
      <c r="N15" s="536" t="s">
        <v>2969</v>
      </c>
      <c r="O15" s="659">
        <v>1042.771092</v>
      </c>
      <c r="P15" s="665">
        <f t="shared" si="0"/>
        <v>1043</v>
      </c>
      <c r="Q15" s="659"/>
      <c r="R15" s="659"/>
      <c r="S15" s="659"/>
      <c r="T15" s="659"/>
      <c r="U15" s="659"/>
      <c r="V15" s="689"/>
      <c r="W15" s="500"/>
      <c r="X15" s="504"/>
      <c r="Y15" s="504"/>
      <c r="Z15" s="504"/>
      <c r="AA15" s="500"/>
      <c r="AB15" s="504"/>
      <c r="AC15" s="506"/>
      <c r="AD15" s="506"/>
      <c r="AE15" s="500"/>
      <c r="AF15" s="500"/>
      <c r="AG15" s="500"/>
      <c r="AH15" s="505"/>
      <c r="AI15" s="506"/>
      <c r="AJ15" s="502"/>
      <c r="AK15" s="507"/>
      <c r="AL15" s="503"/>
      <c r="AM15" s="508"/>
      <c r="AN15" s="509"/>
      <c r="AO15" s="509"/>
      <c r="AQ15" s="145"/>
    </row>
    <row r="16" spans="1:43" ht="14.4" customHeight="1" thickBot="1">
      <c r="A16" s="654" t="s">
        <v>1315</v>
      </c>
      <c r="B16" s="659"/>
      <c r="C16" s="659"/>
      <c r="D16" s="654" t="s">
        <v>345</v>
      </c>
      <c r="E16" s="654" t="s">
        <v>3423</v>
      </c>
      <c r="F16" s="705" t="s">
        <v>2965</v>
      </c>
      <c r="G16" s="708" t="s">
        <v>3496</v>
      </c>
      <c r="H16" s="705" t="s">
        <v>3416</v>
      </c>
      <c r="I16" s="659"/>
      <c r="J16" s="535" t="s">
        <v>3417</v>
      </c>
      <c r="K16" s="535">
        <v>5</v>
      </c>
      <c r="L16" s="659"/>
      <c r="M16" s="656" t="s">
        <v>1295</v>
      </c>
      <c r="N16" s="536" t="s">
        <v>2969</v>
      </c>
      <c r="O16" s="659">
        <v>1604.249268</v>
      </c>
      <c r="P16" s="665">
        <f t="shared" si="0"/>
        <v>1604</v>
      </c>
      <c r="Q16" s="659"/>
      <c r="R16" s="659"/>
      <c r="S16" s="659"/>
      <c r="T16" s="659"/>
      <c r="U16" s="659"/>
      <c r="V16" s="689"/>
      <c r="W16" s="500"/>
      <c r="X16" s="504"/>
      <c r="Y16" s="504" t="s">
        <v>125</v>
      </c>
      <c r="Z16" s="504"/>
      <c r="AA16" s="500"/>
      <c r="AB16" s="504"/>
      <c r="AC16" s="506"/>
      <c r="AD16" s="506"/>
      <c r="AE16" s="500"/>
      <c r="AF16" s="500"/>
      <c r="AG16" s="500"/>
      <c r="AH16" s="505"/>
      <c r="AI16" s="506"/>
      <c r="AJ16" s="502"/>
      <c r="AK16" s="507"/>
      <c r="AL16" s="503"/>
      <c r="AM16" s="508"/>
      <c r="AN16" s="509"/>
      <c r="AO16" s="509"/>
      <c r="AQ16" s="145"/>
    </row>
    <row r="17" spans="1:63" ht="28.2" customHeight="1">
      <c r="A17" s="654" t="s">
        <v>1715</v>
      </c>
      <c r="B17" s="535" t="s">
        <v>1592</v>
      </c>
      <c r="C17" s="654"/>
      <c r="D17" s="654" t="s">
        <v>345</v>
      </c>
      <c r="E17" s="654" t="s">
        <v>3382</v>
      </c>
      <c r="F17" s="535" t="s">
        <v>2080</v>
      </c>
      <c r="G17" s="654"/>
      <c r="H17" s="536" t="s">
        <v>384</v>
      </c>
      <c r="I17" s="536"/>
      <c r="J17" s="535" t="s">
        <v>86</v>
      </c>
      <c r="K17" s="535">
        <v>1</v>
      </c>
      <c r="L17" s="535">
        <v>1.35</v>
      </c>
      <c r="M17" s="656" t="s">
        <v>346</v>
      </c>
      <c r="N17" s="536" t="s">
        <v>137</v>
      </c>
      <c r="O17" s="664">
        <v>118.49128540305013</v>
      </c>
      <c r="P17" s="665">
        <f t="shared" si="0"/>
        <v>118</v>
      </c>
      <c r="Q17" s="666"/>
      <c r="R17" s="657"/>
      <c r="S17" s="658"/>
      <c r="T17" s="658"/>
      <c r="U17" s="659"/>
      <c r="V17" s="678"/>
      <c r="W17" s="500" t="e">
        <f>#REF!-#REF!</f>
        <v>#REF!</v>
      </c>
      <c r="X17" s="504" t="e">
        <f>#REF!-#REF!</f>
        <v>#REF!</v>
      </c>
      <c r="Y17" s="504" t="s">
        <v>749</v>
      </c>
      <c r="Z17" s="504"/>
      <c r="AA17" s="500" t="s">
        <v>984</v>
      </c>
      <c r="AB17" s="504" t="s">
        <v>2092</v>
      </c>
      <c r="AC17" s="506" t="s">
        <v>980</v>
      </c>
      <c r="AD17" s="506" t="s">
        <v>982</v>
      </c>
      <c r="AE17" s="500" t="s">
        <v>324</v>
      </c>
      <c r="AF17" s="500" t="s">
        <v>981</v>
      </c>
      <c r="AG17" s="500" t="s">
        <v>975</v>
      </c>
      <c r="AH17" s="505" t="s">
        <v>331</v>
      </c>
      <c r="AI17" s="506" t="s">
        <v>976</v>
      </c>
      <c r="AJ17" s="502" t="s">
        <v>977</v>
      </c>
      <c r="AK17" s="507" t="s">
        <v>978</v>
      </c>
      <c r="AL17" s="503" t="s">
        <v>983</v>
      </c>
      <c r="AM17" s="508" t="s">
        <v>979</v>
      </c>
      <c r="AN17" s="509" t="s">
        <v>333</v>
      </c>
      <c r="AO17" s="537" t="s">
        <v>2087</v>
      </c>
      <c r="AP17" s="538" t="s">
        <v>2088</v>
      </c>
      <c r="AQ17" s="539" t="s">
        <v>2089</v>
      </c>
      <c r="AR17" s="540" t="s">
        <v>2090</v>
      </c>
      <c r="AS17" s="541" t="s">
        <v>820</v>
      </c>
      <c r="AT17" s="542"/>
      <c r="AU17" s="543" t="s">
        <v>2091</v>
      </c>
      <c r="AV17" s="544" t="s">
        <v>2145</v>
      </c>
      <c r="AW17" s="545" t="s">
        <v>988</v>
      </c>
      <c r="AX17" s="546" t="s">
        <v>2092</v>
      </c>
      <c r="AY17" s="547"/>
      <c r="AZ17" s="548" t="s">
        <v>989</v>
      </c>
      <c r="BA17" s="549" t="s">
        <v>324</v>
      </c>
      <c r="BB17" s="550"/>
      <c r="BC17" s="551" t="s">
        <v>333</v>
      </c>
      <c r="BD17" s="552" t="s">
        <v>2093</v>
      </c>
      <c r="BE17" s="553" t="s">
        <v>331</v>
      </c>
      <c r="BF17" s="554" t="s">
        <v>329</v>
      </c>
      <c r="BG17" s="555" t="s">
        <v>2094</v>
      </c>
      <c r="BH17" s="556" t="s">
        <v>1002</v>
      </c>
      <c r="BI17" s="557" t="s">
        <v>976</v>
      </c>
      <c r="BJ17" s="558" t="s">
        <v>978</v>
      </c>
      <c r="BK17" s="559" t="s">
        <v>977</v>
      </c>
    </row>
    <row r="18" spans="1:63" ht="14.4" customHeight="1">
      <c r="A18" s="654" t="s">
        <v>1716</v>
      </c>
      <c r="B18" s="535" t="s">
        <v>1622</v>
      </c>
      <c r="C18" s="654"/>
      <c r="D18" s="654" t="s">
        <v>345</v>
      </c>
      <c r="E18" s="654" t="s">
        <v>3382</v>
      </c>
      <c r="F18" s="535" t="s">
        <v>2080</v>
      </c>
      <c r="G18" s="673" t="s">
        <v>3451</v>
      </c>
      <c r="H18" s="536" t="s">
        <v>385</v>
      </c>
      <c r="I18" s="536"/>
      <c r="J18" s="535" t="s">
        <v>86</v>
      </c>
      <c r="K18" s="535">
        <v>1</v>
      </c>
      <c r="L18" s="535">
        <v>1.35</v>
      </c>
      <c r="M18" s="656" t="s">
        <v>346</v>
      </c>
      <c r="N18" s="536" t="s">
        <v>137</v>
      </c>
      <c r="O18" s="664">
        <v>136.26497821350762</v>
      </c>
      <c r="P18" s="665">
        <f t="shared" si="0"/>
        <v>136</v>
      </c>
      <c r="Q18" s="666"/>
      <c r="R18" s="657"/>
      <c r="S18" s="658"/>
      <c r="T18" s="658"/>
      <c r="U18" s="659"/>
      <c r="V18" s="678"/>
      <c r="W18" s="500"/>
      <c r="X18" s="504"/>
      <c r="Y18" s="504"/>
      <c r="Z18" s="504"/>
      <c r="AA18" s="500">
        <v>79</v>
      </c>
      <c r="AB18" s="504" t="s">
        <v>2131</v>
      </c>
      <c r="AC18" s="506">
        <v>69</v>
      </c>
      <c r="AD18" s="506">
        <v>77</v>
      </c>
      <c r="AE18" s="500" t="s">
        <v>2121</v>
      </c>
      <c r="AF18" s="500">
        <v>76</v>
      </c>
      <c r="AG18" s="500" t="s">
        <v>2122</v>
      </c>
      <c r="AH18" s="506" t="s">
        <v>2124</v>
      </c>
      <c r="AI18" s="502" t="s">
        <v>2125</v>
      </c>
      <c r="AJ18" s="502" t="s">
        <v>2126</v>
      </c>
      <c r="AK18" s="507" t="s">
        <v>2127</v>
      </c>
      <c r="AL18" s="503">
        <v>81</v>
      </c>
      <c r="AM18" s="504" t="s">
        <v>2123</v>
      </c>
      <c r="AN18" s="509" t="s">
        <v>3334</v>
      </c>
      <c r="AO18" s="560" t="s">
        <v>2095</v>
      </c>
      <c r="AP18" s="561" t="s">
        <v>2096</v>
      </c>
      <c r="AQ18" s="562" t="s">
        <v>2097</v>
      </c>
      <c r="AR18" s="563" t="s">
        <v>2098</v>
      </c>
      <c r="AS18" s="523" t="s">
        <v>2099</v>
      </c>
      <c r="AT18" s="564"/>
      <c r="AU18" s="565" t="s">
        <v>2100</v>
      </c>
      <c r="AV18" s="566" t="s">
        <v>2101</v>
      </c>
      <c r="AW18" s="567" t="s">
        <v>2102</v>
      </c>
      <c r="AX18" s="568" t="s">
        <v>2103</v>
      </c>
      <c r="AY18" s="569"/>
      <c r="AZ18" s="570" t="s">
        <v>2104</v>
      </c>
      <c r="BA18" s="571" t="s">
        <v>2105</v>
      </c>
      <c r="BB18" s="572"/>
      <c r="BC18" s="573" t="s">
        <v>3333</v>
      </c>
      <c r="BD18" s="574" t="s">
        <v>2106</v>
      </c>
      <c r="BE18" s="575" t="s">
        <v>2107</v>
      </c>
      <c r="BF18" s="576" t="s">
        <v>2108</v>
      </c>
      <c r="BG18" s="577" t="s">
        <v>2109</v>
      </c>
      <c r="BH18" s="578" t="s">
        <v>2110</v>
      </c>
      <c r="BI18" s="579" t="s">
        <v>2111</v>
      </c>
      <c r="BJ18" s="580" t="s">
        <v>2112</v>
      </c>
      <c r="BK18" s="581" t="s">
        <v>2113</v>
      </c>
    </row>
    <row r="19" spans="1:63" ht="14.4" customHeight="1" thickBot="1">
      <c r="A19" s="654" t="s">
        <v>1717</v>
      </c>
      <c r="B19" s="535" t="s">
        <v>1593</v>
      </c>
      <c r="C19" s="654"/>
      <c r="D19" s="654" t="s">
        <v>345</v>
      </c>
      <c r="E19" s="654" t="s">
        <v>3382</v>
      </c>
      <c r="F19" s="535" t="s">
        <v>2081</v>
      </c>
      <c r="G19" s="654"/>
      <c r="H19" s="536" t="s">
        <v>384</v>
      </c>
      <c r="I19" s="536"/>
      <c r="J19" s="535" t="s">
        <v>86</v>
      </c>
      <c r="K19" s="535">
        <v>1</v>
      </c>
      <c r="L19" s="535">
        <v>1.0900000000000001</v>
      </c>
      <c r="M19" s="656" t="s">
        <v>346</v>
      </c>
      <c r="N19" s="536" t="s">
        <v>137</v>
      </c>
      <c r="O19" s="664">
        <v>120.41122004357301</v>
      </c>
      <c r="P19" s="665">
        <f t="shared" si="0"/>
        <v>120</v>
      </c>
      <c r="Q19" s="666"/>
      <c r="R19" s="657"/>
      <c r="S19" s="658"/>
      <c r="T19" s="658"/>
      <c r="U19" s="659"/>
      <c r="V19" s="678"/>
      <c r="W19" s="500" t="e">
        <f>#REF!-#REF!</f>
        <v>#REF!</v>
      </c>
      <c r="X19" s="504" t="e">
        <f>#REF!-#REF!</f>
        <v>#REF!</v>
      </c>
      <c r="Y19" s="504"/>
      <c r="Z19" s="504"/>
      <c r="AA19" s="500" t="s">
        <v>963</v>
      </c>
      <c r="AB19" s="504" t="s">
        <v>973</v>
      </c>
      <c r="AC19" s="506" t="s">
        <v>967</v>
      </c>
      <c r="AD19" s="506" t="s">
        <v>965</v>
      </c>
      <c r="AE19" s="500" t="s">
        <v>960</v>
      </c>
      <c r="AF19" s="500" t="s">
        <v>966</v>
      </c>
      <c r="AG19" s="500" t="s">
        <v>962</v>
      </c>
      <c r="AH19" s="505" t="s">
        <v>972</v>
      </c>
      <c r="AI19" s="506" t="s">
        <v>971</v>
      </c>
      <c r="AJ19" s="502" t="s">
        <v>970</v>
      </c>
      <c r="AK19" s="507" t="s">
        <v>969</v>
      </c>
      <c r="AL19" s="503" t="s">
        <v>964</v>
      </c>
      <c r="AM19" s="508" t="s">
        <v>968</v>
      </c>
      <c r="AN19" s="509" t="s">
        <v>961</v>
      </c>
      <c r="AO19" s="582" t="s">
        <v>998</v>
      </c>
      <c r="AP19" s="583" t="s">
        <v>962</v>
      </c>
      <c r="AQ19" s="584" t="s">
        <v>962</v>
      </c>
      <c r="AR19" s="585" t="s">
        <v>2114</v>
      </c>
      <c r="AS19" s="586" t="s">
        <v>968</v>
      </c>
      <c r="AT19" s="587"/>
      <c r="AU19" s="588" t="s">
        <v>2115</v>
      </c>
      <c r="AV19" s="589" t="s">
        <v>2116</v>
      </c>
      <c r="AW19" s="590" t="s">
        <v>958</v>
      </c>
      <c r="AX19" s="591" t="s">
        <v>973</v>
      </c>
      <c r="AY19" s="592"/>
      <c r="AZ19" s="593" t="s">
        <v>2117</v>
      </c>
      <c r="BA19" s="594" t="s">
        <v>960</v>
      </c>
      <c r="BB19" s="595"/>
      <c r="BC19" s="596" t="s">
        <v>961</v>
      </c>
      <c r="BD19" s="597" t="s">
        <v>1323</v>
      </c>
      <c r="BE19" s="598" t="s">
        <v>972</v>
      </c>
      <c r="BF19" s="599" t="s">
        <v>1000</v>
      </c>
      <c r="BG19" s="600" t="s">
        <v>2118</v>
      </c>
      <c r="BH19" s="601" t="s">
        <v>1001</v>
      </c>
      <c r="BI19" s="602" t="s">
        <v>971</v>
      </c>
      <c r="BJ19" s="603" t="s">
        <v>2119</v>
      </c>
      <c r="BK19" s="604" t="s">
        <v>2120</v>
      </c>
    </row>
    <row r="20" spans="1:63" ht="14.4" customHeight="1">
      <c r="A20" s="654" t="s">
        <v>1718</v>
      </c>
      <c r="B20" s="535" t="s">
        <v>1623</v>
      </c>
      <c r="C20" s="654"/>
      <c r="D20" s="654" t="s">
        <v>345</v>
      </c>
      <c r="E20" s="654" t="s">
        <v>3382</v>
      </c>
      <c r="F20" s="535" t="s">
        <v>2081</v>
      </c>
      <c r="G20" s="673" t="s">
        <v>3489</v>
      </c>
      <c r="H20" s="536" t="s">
        <v>385</v>
      </c>
      <c r="I20" s="536"/>
      <c r="J20" s="535" t="s">
        <v>86</v>
      </c>
      <c r="K20" s="535">
        <v>1</v>
      </c>
      <c r="L20" s="535">
        <v>1.0900000000000001</v>
      </c>
      <c r="M20" s="656" t="s">
        <v>346</v>
      </c>
      <c r="N20" s="536" t="s">
        <v>137</v>
      </c>
      <c r="O20" s="664">
        <v>138.47290305010895</v>
      </c>
      <c r="P20" s="665">
        <f t="shared" si="0"/>
        <v>138</v>
      </c>
      <c r="Q20" s="666"/>
      <c r="R20" s="657"/>
      <c r="S20" s="658"/>
      <c r="T20" s="658"/>
      <c r="U20" s="659"/>
      <c r="V20" s="678"/>
      <c r="W20" s="500"/>
      <c r="X20" s="504"/>
      <c r="Y20" s="504" t="s">
        <v>20</v>
      </c>
      <c r="Z20" s="504"/>
      <c r="AA20" s="500" t="s">
        <v>317</v>
      </c>
      <c r="AB20" s="504" t="s">
        <v>974</v>
      </c>
      <c r="AC20" s="506" t="s">
        <v>320</v>
      </c>
      <c r="AD20" s="506" t="s">
        <v>322</v>
      </c>
      <c r="AE20" s="500" t="s">
        <v>324</v>
      </c>
      <c r="AF20" s="500" t="s">
        <v>326</v>
      </c>
      <c r="AG20" s="500" t="s">
        <v>975</v>
      </c>
      <c r="AH20" s="505" t="s">
        <v>329</v>
      </c>
      <c r="AI20" s="506" t="s">
        <v>331</v>
      </c>
      <c r="AJ20" s="502" t="s">
        <v>976</v>
      </c>
      <c r="AK20" s="507" t="s">
        <v>977</v>
      </c>
      <c r="AL20" s="503" t="s">
        <v>978</v>
      </c>
      <c r="AM20" s="508" t="s">
        <v>1015</v>
      </c>
      <c r="AN20" s="509" t="s">
        <v>333</v>
      </c>
      <c r="AO20" s="508" t="s">
        <v>979</v>
      </c>
    </row>
    <row r="21" spans="1:63" ht="14.4" customHeight="1">
      <c r="A21" s="654" t="s">
        <v>1719</v>
      </c>
      <c r="B21" s="535" t="s">
        <v>1594</v>
      </c>
      <c r="C21" s="654"/>
      <c r="D21" s="654" t="s">
        <v>345</v>
      </c>
      <c r="E21" s="654" t="s">
        <v>3382</v>
      </c>
      <c r="F21" s="535" t="s">
        <v>2082</v>
      </c>
      <c r="G21" s="654"/>
      <c r="H21" s="536" t="s">
        <v>384</v>
      </c>
      <c r="I21" s="536"/>
      <c r="J21" s="535" t="s">
        <v>86</v>
      </c>
      <c r="K21" s="535">
        <v>1</v>
      </c>
      <c r="L21" s="535">
        <v>1.04</v>
      </c>
      <c r="M21" s="656" t="s">
        <v>346</v>
      </c>
      <c r="N21" s="536" t="s">
        <v>137</v>
      </c>
      <c r="O21" s="664">
        <v>124.26470588235296</v>
      </c>
      <c r="P21" s="665">
        <f t="shared" si="0"/>
        <v>124</v>
      </c>
      <c r="Q21" s="666"/>
      <c r="R21" s="657"/>
      <c r="S21" s="658"/>
      <c r="T21" s="658"/>
      <c r="U21" s="659"/>
      <c r="V21" s="678"/>
      <c r="W21" s="500" t="e">
        <f>#REF!-#REF!</f>
        <v>#REF!</v>
      </c>
      <c r="X21" s="504" t="e">
        <f>#REF!-#REF!</f>
        <v>#REF!</v>
      </c>
      <c r="Y21" s="504"/>
      <c r="Z21" s="504"/>
      <c r="AA21" s="500">
        <v>1</v>
      </c>
      <c r="AB21" s="504">
        <v>2</v>
      </c>
      <c r="AC21" s="506">
        <v>3</v>
      </c>
      <c r="AD21" s="506">
        <v>4</v>
      </c>
      <c r="AE21" s="500">
        <v>5</v>
      </c>
      <c r="AF21" s="500">
        <v>6</v>
      </c>
      <c r="AG21" s="500">
        <v>7</v>
      </c>
      <c r="AH21" s="505">
        <v>9</v>
      </c>
      <c r="AI21" s="506" t="s">
        <v>2124</v>
      </c>
      <c r="AJ21" s="502" t="s">
        <v>2125</v>
      </c>
      <c r="AK21" s="507">
        <v>12</v>
      </c>
      <c r="AL21" s="503">
        <v>13</v>
      </c>
      <c r="AM21" s="508">
        <v>14</v>
      </c>
      <c r="AN21" s="509">
        <v>16</v>
      </c>
      <c r="AO21" s="504">
        <v>27</v>
      </c>
    </row>
    <row r="22" spans="1:63" ht="14.4" customHeight="1">
      <c r="A22" s="654" t="s">
        <v>1720</v>
      </c>
      <c r="B22" s="535" t="s">
        <v>1624</v>
      </c>
      <c r="C22" s="654"/>
      <c r="D22" s="654" t="s">
        <v>345</v>
      </c>
      <c r="E22" s="654" t="s">
        <v>3382</v>
      </c>
      <c r="F22" s="535" t="s">
        <v>2082</v>
      </c>
      <c r="G22" s="673" t="s">
        <v>3490</v>
      </c>
      <c r="H22" s="536" t="s">
        <v>385</v>
      </c>
      <c r="I22" s="536"/>
      <c r="J22" s="535" t="s">
        <v>86</v>
      </c>
      <c r="K22" s="535">
        <v>1</v>
      </c>
      <c r="L22" s="535">
        <v>1.04</v>
      </c>
      <c r="M22" s="656" t="s">
        <v>346</v>
      </c>
      <c r="N22" s="536" t="s">
        <v>137</v>
      </c>
      <c r="O22" s="664">
        <v>142.90441176470588</v>
      </c>
      <c r="P22" s="665">
        <f t="shared" si="0"/>
        <v>143</v>
      </c>
      <c r="Q22" s="666"/>
      <c r="R22" s="657"/>
      <c r="S22" s="658"/>
      <c r="T22" s="658"/>
      <c r="U22" s="659"/>
      <c r="V22" s="678"/>
      <c r="W22" s="500" t="e">
        <f>#REF!*1.1</f>
        <v>#REF!</v>
      </c>
      <c r="X22" s="504"/>
      <c r="Y22" s="504"/>
      <c r="Z22" s="504"/>
      <c r="AA22" s="500" t="s">
        <v>998</v>
      </c>
      <c r="AB22" s="504" t="s">
        <v>1013</v>
      </c>
      <c r="AC22" s="506" t="s">
        <v>985</v>
      </c>
      <c r="AD22" s="506" t="s">
        <v>999</v>
      </c>
      <c r="AE22" s="500" t="s">
        <v>960</v>
      </c>
      <c r="AF22" s="500" t="s">
        <v>1014</v>
      </c>
      <c r="AG22" s="500" t="s">
        <v>962</v>
      </c>
      <c r="AH22" s="505" t="s">
        <v>1000</v>
      </c>
      <c r="AI22" s="506" t="s">
        <v>972</v>
      </c>
      <c r="AJ22" s="502" t="s">
        <v>971</v>
      </c>
      <c r="AK22" s="507" t="s">
        <v>970</v>
      </c>
      <c r="AL22" s="503" t="s">
        <v>969</v>
      </c>
      <c r="AM22" s="508" t="s">
        <v>1001</v>
      </c>
      <c r="AN22" s="509" t="s">
        <v>961</v>
      </c>
      <c r="AO22" s="508" t="s">
        <v>968</v>
      </c>
    </row>
    <row r="23" spans="1:63" ht="14.4" customHeight="1">
      <c r="A23" s="654" t="s">
        <v>1721</v>
      </c>
      <c r="B23" s="535" t="s">
        <v>1595</v>
      </c>
      <c r="C23" s="654"/>
      <c r="D23" s="654" t="s">
        <v>345</v>
      </c>
      <c r="E23" s="654" t="s">
        <v>3382</v>
      </c>
      <c r="F23" s="535" t="s">
        <v>2083</v>
      </c>
      <c r="G23" s="654"/>
      <c r="H23" s="536" t="s">
        <v>384</v>
      </c>
      <c r="I23" s="536"/>
      <c r="J23" s="535" t="s">
        <v>86</v>
      </c>
      <c r="K23" s="535">
        <v>1</v>
      </c>
      <c r="L23" s="535">
        <v>1.22</v>
      </c>
      <c r="M23" s="656" t="s">
        <v>346</v>
      </c>
      <c r="N23" s="536" t="s">
        <v>134</v>
      </c>
      <c r="O23" s="664">
        <v>130.44662309368195</v>
      </c>
      <c r="P23" s="665">
        <f t="shared" si="0"/>
        <v>130</v>
      </c>
      <c r="Q23" s="666"/>
      <c r="R23" s="657"/>
      <c r="S23" s="658"/>
      <c r="T23" s="658"/>
      <c r="U23" s="659"/>
      <c r="V23" s="678"/>
      <c r="W23" s="500" t="e">
        <f>#REF!-#REF!</f>
        <v>#REF!</v>
      </c>
      <c r="X23" s="504" t="e">
        <f>#REF!-#REF!</f>
        <v>#REF!</v>
      </c>
      <c r="Y23" s="504" t="s">
        <v>22</v>
      </c>
      <c r="Z23" s="504"/>
      <c r="AA23" s="500"/>
      <c r="AB23" s="504" t="s">
        <v>988</v>
      </c>
      <c r="AC23" s="506" t="s">
        <v>989</v>
      </c>
      <c r="AD23" s="506" t="s">
        <v>990</v>
      </c>
      <c r="AE23" s="500" t="s">
        <v>333</v>
      </c>
      <c r="AF23" s="500" t="s">
        <v>975</v>
      </c>
      <c r="AG23" s="500" t="s">
        <v>320</v>
      </c>
      <c r="AH23" s="505" t="s">
        <v>984</v>
      </c>
      <c r="AI23" s="506" t="s">
        <v>991</v>
      </c>
      <c r="AJ23" s="502" t="s">
        <v>992</v>
      </c>
      <c r="AK23" s="507" t="s">
        <v>331</v>
      </c>
      <c r="AL23" s="503"/>
      <c r="AM23" s="508"/>
      <c r="AN23" s="509"/>
      <c r="AO23" s="509"/>
    </row>
    <row r="24" spans="1:63" ht="14.4" customHeight="1" thickBot="1">
      <c r="A24" s="654" t="s">
        <v>1722</v>
      </c>
      <c r="B24" s="535" t="s">
        <v>1625</v>
      </c>
      <c r="C24" s="654"/>
      <c r="D24" s="654" t="s">
        <v>345</v>
      </c>
      <c r="E24" s="654" t="s">
        <v>3382</v>
      </c>
      <c r="F24" s="535" t="s">
        <v>2083</v>
      </c>
      <c r="G24" s="673" t="s">
        <v>3491</v>
      </c>
      <c r="H24" s="536" t="s">
        <v>385</v>
      </c>
      <c r="I24" s="536"/>
      <c r="J24" s="535" t="s">
        <v>86</v>
      </c>
      <c r="K24" s="535">
        <v>1</v>
      </c>
      <c r="L24" s="535">
        <v>1.22</v>
      </c>
      <c r="M24" s="656" t="s">
        <v>346</v>
      </c>
      <c r="N24" s="536" t="s">
        <v>134</v>
      </c>
      <c r="O24" s="664">
        <v>150.01361655773422</v>
      </c>
      <c r="P24" s="665">
        <f t="shared" si="0"/>
        <v>150</v>
      </c>
      <c r="Q24" s="666"/>
      <c r="R24" s="657"/>
      <c r="S24" s="658"/>
      <c r="T24" s="658"/>
      <c r="U24" s="659"/>
      <c r="V24" s="678"/>
      <c r="W24" s="500"/>
      <c r="X24" s="504"/>
      <c r="Y24" s="504"/>
      <c r="Z24" s="504"/>
      <c r="AA24" s="500"/>
      <c r="AB24" s="504" t="s">
        <v>958</v>
      </c>
      <c r="AC24" s="506" t="s">
        <v>959</v>
      </c>
      <c r="AD24" s="506" t="s">
        <v>960</v>
      </c>
      <c r="AE24" s="500" t="s">
        <v>961</v>
      </c>
      <c r="AF24" s="500" t="s">
        <v>962</v>
      </c>
      <c r="AG24" s="500" t="s">
        <v>985</v>
      </c>
      <c r="AH24" s="505" t="s">
        <v>963</v>
      </c>
      <c r="AI24" s="506" t="s">
        <v>986</v>
      </c>
      <c r="AJ24" s="502" t="s">
        <v>987</v>
      </c>
      <c r="AK24" s="507" t="s">
        <v>972</v>
      </c>
      <c r="AL24" s="503"/>
      <c r="AM24" s="508"/>
      <c r="AN24" s="509"/>
      <c r="AO24" s="509"/>
    </row>
    <row r="25" spans="1:63" ht="14.4" customHeight="1">
      <c r="A25" s="654" t="s">
        <v>1723</v>
      </c>
      <c r="B25" s="535" t="s">
        <v>1596</v>
      </c>
      <c r="C25" s="654"/>
      <c r="D25" s="654" t="s">
        <v>345</v>
      </c>
      <c r="E25" s="654" t="s">
        <v>3382</v>
      </c>
      <c r="F25" s="535" t="s">
        <v>2084</v>
      </c>
      <c r="G25" s="654"/>
      <c r="H25" s="536" t="s">
        <v>384</v>
      </c>
      <c r="I25" s="536"/>
      <c r="J25" s="535" t="s">
        <v>86</v>
      </c>
      <c r="K25" s="535">
        <v>1</v>
      </c>
      <c r="L25" s="535">
        <v>1.1499999999999999</v>
      </c>
      <c r="M25" s="656" t="s">
        <v>346</v>
      </c>
      <c r="N25" s="536" t="s">
        <v>137</v>
      </c>
      <c r="O25" s="664">
        <v>165.5773420479303</v>
      </c>
      <c r="P25" s="665">
        <f t="shared" si="0"/>
        <v>166</v>
      </c>
      <c r="Q25" s="666"/>
      <c r="R25" s="657"/>
      <c r="S25" s="658"/>
      <c r="T25" s="658"/>
      <c r="U25" s="659"/>
      <c r="V25" s="678"/>
      <c r="W25" s="500"/>
      <c r="X25" s="504"/>
      <c r="Y25" s="504" t="s">
        <v>750</v>
      </c>
      <c r="Z25" s="504"/>
      <c r="AA25" s="500"/>
      <c r="AB25" s="606" t="s">
        <v>2087</v>
      </c>
      <c r="AC25" s="607" t="s">
        <v>2088</v>
      </c>
      <c r="AD25" s="608" t="s">
        <v>2089</v>
      </c>
      <c r="AE25" s="609" t="s">
        <v>2090</v>
      </c>
      <c r="AF25" s="610" t="s">
        <v>820</v>
      </c>
      <c r="AG25" s="611" t="s">
        <v>2091</v>
      </c>
      <c r="AH25" s="612" t="s">
        <v>2145</v>
      </c>
      <c r="AI25" s="613" t="s">
        <v>988</v>
      </c>
      <c r="AJ25" s="614" t="s">
        <v>2092</v>
      </c>
      <c r="AK25" s="615" t="s">
        <v>989</v>
      </c>
      <c r="AL25" s="616" t="s">
        <v>324</v>
      </c>
      <c r="AM25" s="617" t="s">
        <v>333</v>
      </c>
      <c r="AN25" s="618" t="s">
        <v>2093</v>
      </c>
      <c r="AO25" s="619" t="s">
        <v>331</v>
      </c>
      <c r="AP25" s="620" t="s">
        <v>329</v>
      </c>
      <c r="AQ25" s="621" t="s">
        <v>1002</v>
      </c>
      <c r="AR25" s="622" t="s">
        <v>976</v>
      </c>
      <c r="AS25" s="623" t="s">
        <v>978</v>
      </c>
      <c r="AT25" s="624" t="s">
        <v>977</v>
      </c>
      <c r="AU25" s="509"/>
    </row>
    <row r="26" spans="1:63" ht="14.4" customHeight="1">
      <c r="A26" s="654" t="s">
        <v>1724</v>
      </c>
      <c r="B26" s="535" t="s">
        <v>1626</v>
      </c>
      <c r="C26" s="654"/>
      <c r="D26" s="654" t="s">
        <v>345</v>
      </c>
      <c r="E26" s="654" t="s">
        <v>3382</v>
      </c>
      <c r="F26" s="535" t="s">
        <v>2084</v>
      </c>
      <c r="G26" s="673" t="s">
        <v>3492</v>
      </c>
      <c r="H26" s="536" t="s">
        <v>385</v>
      </c>
      <c r="I26" s="536"/>
      <c r="J26" s="535" t="s">
        <v>86</v>
      </c>
      <c r="K26" s="535">
        <v>1</v>
      </c>
      <c r="L26" s="535">
        <v>1.1499999999999999</v>
      </c>
      <c r="M26" s="656" t="s">
        <v>346</v>
      </c>
      <c r="N26" s="536" t="s">
        <v>137</v>
      </c>
      <c r="O26" s="664">
        <v>190.41394335511984</v>
      </c>
      <c r="P26" s="665">
        <f t="shared" si="0"/>
        <v>190</v>
      </c>
      <c r="Q26" s="666"/>
      <c r="R26" s="657"/>
      <c r="S26" s="658"/>
      <c r="T26" s="658"/>
      <c r="U26" s="659"/>
      <c r="V26" s="678"/>
      <c r="W26" s="500" t="e">
        <f>#REF!-#REF!</f>
        <v>#REF!</v>
      </c>
      <c r="X26" s="504" t="e">
        <f>#REF!-#REF!</f>
        <v>#REF!</v>
      </c>
      <c r="Y26" s="504"/>
      <c r="Z26" s="504"/>
      <c r="AA26" s="500"/>
      <c r="AB26" s="625" t="s">
        <v>2095</v>
      </c>
      <c r="AC26" s="626" t="s">
        <v>2096</v>
      </c>
      <c r="AD26" s="627" t="s">
        <v>2097</v>
      </c>
      <c r="AE26" s="628" t="s">
        <v>2098</v>
      </c>
      <c r="AF26" s="629" t="s">
        <v>2099</v>
      </c>
      <c r="AG26" s="630" t="s">
        <v>2100</v>
      </c>
      <c r="AH26" s="631" t="s">
        <v>2101</v>
      </c>
      <c r="AI26" s="632" t="s">
        <v>2102</v>
      </c>
      <c r="AJ26" s="633" t="s">
        <v>2103</v>
      </c>
      <c r="AK26" s="634" t="s">
        <v>2104</v>
      </c>
      <c r="AL26" s="635" t="s">
        <v>2105</v>
      </c>
      <c r="AM26" s="605" t="s">
        <v>3333</v>
      </c>
      <c r="AN26" s="636" t="s">
        <v>2106</v>
      </c>
      <c r="AO26" s="637" t="s">
        <v>2107</v>
      </c>
      <c r="AP26" s="638" t="s">
        <v>2108</v>
      </c>
      <c r="AQ26" s="639" t="s">
        <v>2110</v>
      </c>
      <c r="AR26" s="640" t="s">
        <v>2111</v>
      </c>
      <c r="AS26" s="641" t="s">
        <v>2112</v>
      </c>
      <c r="AT26" s="642" t="s">
        <v>2113</v>
      </c>
      <c r="AU26" s="578"/>
    </row>
    <row r="27" spans="1:63" ht="14.4" customHeight="1" thickBot="1">
      <c r="A27" s="654" t="s">
        <v>1725</v>
      </c>
      <c r="B27" s="535" t="s">
        <v>1597</v>
      </c>
      <c r="C27" s="654"/>
      <c r="D27" s="654" t="s">
        <v>345</v>
      </c>
      <c r="E27" s="654" t="s">
        <v>3382</v>
      </c>
      <c r="F27" s="535" t="s">
        <v>2085</v>
      </c>
      <c r="G27" s="1629"/>
      <c r="H27" s="536" t="s">
        <v>384</v>
      </c>
      <c r="I27" s="536"/>
      <c r="J27" s="535" t="s">
        <v>86</v>
      </c>
      <c r="K27" s="535">
        <v>1</v>
      </c>
      <c r="L27" s="535">
        <v>1.26</v>
      </c>
      <c r="M27" s="656" t="s">
        <v>346</v>
      </c>
      <c r="N27" s="536" t="s">
        <v>137</v>
      </c>
      <c r="O27" s="664">
        <v>168.68569958847738</v>
      </c>
      <c r="P27" s="665">
        <f t="shared" si="0"/>
        <v>169</v>
      </c>
      <c r="Q27" s="666"/>
      <c r="R27" s="657"/>
      <c r="S27" s="658"/>
      <c r="T27" s="658"/>
      <c r="U27" s="659"/>
      <c r="V27" s="678"/>
      <c r="W27" s="500"/>
      <c r="X27" s="504"/>
      <c r="Y27" s="504"/>
      <c r="Z27" s="504"/>
      <c r="AA27" s="500"/>
      <c r="AB27" s="625" t="s">
        <v>998</v>
      </c>
      <c r="AC27" s="626" t="s">
        <v>962</v>
      </c>
      <c r="AD27" s="627" t="s">
        <v>962</v>
      </c>
      <c r="AE27" s="643" t="s">
        <v>2114</v>
      </c>
      <c r="AF27" s="644" t="s">
        <v>968</v>
      </c>
      <c r="AG27" s="630" t="s">
        <v>2115</v>
      </c>
      <c r="AH27" s="645" t="s">
        <v>2116</v>
      </c>
      <c r="AI27" s="632" t="s">
        <v>958</v>
      </c>
      <c r="AJ27" s="633" t="s">
        <v>973</v>
      </c>
      <c r="AK27" s="634" t="s">
        <v>2117</v>
      </c>
      <c r="AL27" s="635" t="s">
        <v>960</v>
      </c>
      <c r="AM27" s="605" t="s">
        <v>961</v>
      </c>
      <c r="AN27" s="636" t="s">
        <v>1323</v>
      </c>
      <c r="AO27" s="637" t="s">
        <v>972</v>
      </c>
      <c r="AP27" s="638" t="s">
        <v>1000</v>
      </c>
      <c r="AQ27" s="639" t="s">
        <v>1001</v>
      </c>
      <c r="AR27" s="640" t="s">
        <v>971</v>
      </c>
      <c r="AS27" s="641" t="s">
        <v>2119</v>
      </c>
      <c r="AT27" s="642" t="s">
        <v>2120</v>
      </c>
      <c r="AU27" s="601"/>
    </row>
    <row r="28" spans="1:63" ht="14.4" customHeight="1">
      <c r="A28" s="654" t="s">
        <v>1726</v>
      </c>
      <c r="B28" s="535" t="s">
        <v>1627</v>
      </c>
      <c r="C28" s="654"/>
      <c r="D28" s="654" t="s">
        <v>345</v>
      </c>
      <c r="E28" s="654" t="s">
        <v>3382</v>
      </c>
      <c r="F28" s="535" t="s">
        <v>2085</v>
      </c>
      <c r="G28" s="673" t="s">
        <v>3493</v>
      </c>
      <c r="H28" s="536" t="s">
        <v>385</v>
      </c>
      <c r="I28" s="536"/>
      <c r="J28" s="535" t="s">
        <v>86</v>
      </c>
      <c r="K28" s="535">
        <v>1</v>
      </c>
      <c r="L28" s="535">
        <v>1.26</v>
      </c>
      <c r="M28" s="656" t="s">
        <v>346</v>
      </c>
      <c r="N28" s="536" t="s">
        <v>137</v>
      </c>
      <c r="O28" s="664">
        <v>193.98855452674897</v>
      </c>
      <c r="P28" s="665">
        <f t="shared" si="0"/>
        <v>194</v>
      </c>
      <c r="Q28" s="666"/>
      <c r="R28" s="657"/>
      <c r="S28" s="658"/>
      <c r="T28" s="658"/>
      <c r="U28" s="659"/>
      <c r="V28" s="678"/>
      <c r="W28" s="500" t="e">
        <f>#REF!-#REF!</f>
        <v>#REF!</v>
      </c>
      <c r="X28" s="504" t="e">
        <f>#REF!-#REF!</f>
        <v>#REF!</v>
      </c>
      <c r="Y28" s="504"/>
      <c r="Z28" s="504"/>
      <c r="AA28" s="500"/>
      <c r="AB28" s="504"/>
      <c r="AC28" s="506"/>
      <c r="AD28" s="506"/>
      <c r="AE28" s="500"/>
      <c r="AF28" s="500"/>
      <c r="AG28" s="500"/>
      <c r="AH28" s="505"/>
      <c r="AI28" s="506"/>
      <c r="AJ28" s="502"/>
      <c r="AK28" s="507"/>
      <c r="AL28" s="503"/>
      <c r="AM28" s="508"/>
      <c r="AN28" s="509"/>
      <c r="AO28" s="509"/>
    </row>
    <row r="29" spans="1:63" ht="14.4" customHeight="1">
      <c r="A29" s="654" t="s">
        <v>1727</v>
      </c>
      <c r="B29" s="535" t="s">
        <v>1598</v>
      </c>
      <c r="C29" s="654"/>
      <c r="D29" s="654" t="s">
        <v>345</v>
      </c>
      <c r="E29" s="654" t="s">
        <v>3382</v>
      </c>
      <c r="F29" s="535" t="s">
        <v>2086</v>
      </c>
      <c r="G29" s="654"/>
      <c r="H29" s="536" t="s">
        <v>384</v>
      </c>
      <c r="I29" s="536"/>
      <c r="J29" s="535" t="s">
        <v>86</v>
      </c>
      <c r="K29" s="535">
        <v>1</v>
      </c>
      <c r="L29" s="535">
        <v>1.24</v>
      </c>
      <c r="M29" s="656" t="s">
        <v>346</v>
      </c>
      <c r="N29" s="536" t="s">
        <v>137</v>
      </c>
      <c r="O29" s="664">
        <v>166.93672839506175</v>
      </c>
      <c r="P29" s="665">
        <f t="shared" si="0"/>
        <v>167</v>
      </c>
      <c r="Q29" s="666"/>
      <c r="R29" s="657"/>
      <c r="S29" s="658"/>
      <c r="T29" s="658"/>
      <c r="U29" s="659"/>
      <c r="V29" s="678"/>
      <c r="W29" s="500"/>
      <c r="X29" s="504"/>
      <c r="Y29" s="504"/>
      <c r="Z29" s="504"/>
      <c r="AA29" s="500"/>
      <c r="AB29" s="504"/>
      <c r="AC29" s="506"/>
      <c r="AD29" s="506"/>
      <c r="AE29" s="500"/>
      <c r="AF29" s="500"/>
      <c r="AG29" s="500"/>
      <c r="AH29" s="505"/>
      <c r="AI29" s="506"/>
      <c r="AJ29" s="502"/>
      <c r="AK29" s="507"/>
      <c r="AL29" s="503"/>
      <c r="AM29" s="508"/>
      <c r="AN29" s="509"/>
      <c r="AO29" s="509"/>
    </row>
    <row r="30" spans="1:63" ht="14.4" customHeight="1">
      <c r="A30" s="654" t="s">
        <v>1728</v>
      </c>
      <c r="B30" s="535" t="s">
        <v>1628</v>
      </c>
      <c r="C30" s="654"/>
      <c r="D30" s="654" t="s">
        <v>345</v>
      </c>
      <c r="E30" s="654" t="s">
        <v>3382</v>
      </c>
      <c r="F30" s="535" t="s">
        <v>2086</v>
      </c>
      <c r="G30" s="673" t="s">
        <v>3494</v>
      </c>
      <c r="H30" s="536" t="s">
        <v>385</v>
      </c>
      <c r="I30" s="536"/>
      <c r="J30" s="535" t="s">
        <v>86</v>
      </c>
      <c r="K30" s="535">
        <v>1</v>
      </c>
      <c r="L30" s="535">
        <v>1.24</v>
      </c>
      <c r="M30" s="656" t="s">
        <v>346</v>
      </c>
      <c r="N30" s="536" t="s">
        <v>137</v>
      </c>
      <c r="O30" s="664">
        <v>191.97723765432102</v>
      </c>
      <c r="P30" s="665">
        <f t="shared" si="0"/>
        <v>192</v>
      </c>
      <c r="Q30" s="666"/>
      <c r="R30" s="657"/>
      <c r="S30" s="658"/>
      <c r="T30" s="658"/>
      <c r="U30" s="659"/>
      <c r="V30" s="678"/>
      <c r="W30" s="500"/>
      <c r="X30" s="504"/>
      <c r="Y30" s="504"/>
      <c r="Z30" s="504"/>
      <c r="AA30" s="500"/>
      <c r="AB30" s="504"/>
      <c r="AC30" s="506"/>
      <c r="AD30" s="506"/>
      <c r="AE30" s="500"/>
      <c r="AF30" s="500"/>
      <c r="AG30" s="500"/>
      <c r="AH30" s="505"/>
      <c r="AI30" s="506"/>
      <c r="AJ30" s="502"/>
      <c r="AK30" s="507"/>
      <c r="AL30" s="503"/>
      <c r="AM30" s="508"/>
      <c r="AN30" s="509"/>
      <c r="AO30" s="509"/>
    </row>
    <row r="31" spans="1:63" ht="14.4" customHeight="1">
      <c r="A31" s="654" t="s">
        <v>1729</v>
      </c>
      <c r="B31" s="535" t="s">
        <v>1584</v>
      </c>
      <c r="C31" s="654"/>
      <c r="D31" s="654" t="s">
        <v>345</v>
      </c>
      <c r="E31" s="654" t="s">
        <v>3382</v>
      </c>
      <c r="F31" s="535" t="s">
        <v>2072</v>
      </c>
      <c r="G31" s="654"/>
      <c r="H31" s="536" t="s">
        <v>384</v>
      </c>
      <c r="I31" s="536"/>
      <c r="J31" s="535" t="s">
        <v>86</v>
      </c>
      <c r="K31" s="535">
        <v>1</v>
      </c>
      <c r="L31" s="535">
        <v>1.22</v>
      </c>
      <c r="M31" s="656" t="s">
        <v>346</v>
      </c>
      <c r="N31" s="536" t="s">
        <v>131</v>
      </c>
      <c r="O31" s="664">
        <v>122.07244008714601</v>
      </c>
      <c r="P31" s="665">
        <f t="shared" si="0"/>
        <v>122</v>
      </c>
      <c r="Q31" s="666"/>
      <c r="R31" s="657"/>
      <c r="S31" s="658"/>
      <c r="T31" s="658"/>
      <c r="U31" s="659"/>
      <c r="V31" s="678"/>
      <c r="W31" s="500" t="e">
        <f>#REF!-#REF!</f>
        <v>#REF!</v>
      </c>
      <c r="X31" s="504" t="e">
        <f>#REF!-#REF!</f>
        <v>#REF!</v>
      </c>
      <c r="Y31" s="504"/>
      <c r="Z31" s="504"/>
      <c r="AA31" s="500"/>
      <c r="AB31" s="504"/>
      <c r="AC31" s="506"/>
      <c r="AD31" s="506"/>
      <c r="AE31" s="500"/>
      <c r="AF31" s="500"/>
      <c r="AG31" s="500"/>
      <c r="AH31" s="505"/>
      <c r="AI31" s="506"/>
      <c r="AJ31" s="502"/>
      <c r="AK31" s="507"/>
      <c r="AL31" s="503"/>
      <c r="AM31" s="508"/>
      <c r="AN31" s="509"/>
      <c r="AO31" s="509"/>
    </row>
    <row r="32" spans="1:63" ht="14.4" customHeight="1">
      <c r="A32" s="654" t="s">
        <v>1730</v>
      </c>
      <c r="B32" s="535" t="s">
        <v>1614</v>
      </c>
      <c r="C32" s="654"/>
      <c r="D32" s="654" t="s">
        <v>345</v>
      </c>
      <c r="E32" s="654" t="s">
        <v>3382</v>
      </c>
      <c r="F32" s="535" t="s">
        <v>2072</v>
      </c>
      <c r="G32" s="673" t="s">
        <v>3481</v>
      </c>
      <c r="H32" s="536" t="s">
        <v>385</v>
      </c>
      <c r="I32" s="536"/>
      <c r="J32" s="535" t="s">
        <v>86</v>
      </c>
      <c r="K32" s="535">
        <v>1</v>
      </c>
      <c r="L32" s="535">
        <v>1.22</v>
      </c>
      <c r="M32" s="656" t="s">
        <v>346</v>
      </c>
      <c r="N32" s="536" t="s">
        <v>131</v>
      </c>
      <c r="O32" s="664">
        <v>140.38330610021791</v>
      </c>
      <c r="P32" s="665">
        <f t="shared" si="0"/>
        <v>140</v>
      </c>
      <c r="Q32" s="666"/>
      <c r="R32" s="657"/>
      <c r="S32" s="658"/>
      <c r="T32" s="658"/>
      <c r="U32" s="659"/>
      <c r="V32" s="678"/>
      <c r="W32" s="500"/>
      <c r="X32" s="504"/>
      <c r="Y32" s="504"/>
      <c r="Z32" s="504"/>
      <c r="AA32" s="500"/>
      <c r="AB32" s="504"/>
      <c r="AC32" s="506"/>
      <c r="AD32" s="506"/>
      <c r="AE32" s="500"/>
      <c r="AF32" s="500"/>
      <c r="AG32" s="500"/>
      <c r="AH32" s="505"/>
      <c r="AI32" s="506"/>
      <c r="AJ32" s="502"/>
      <c r="AK32" s="507"/>
      <c r="AL32" s="503"/>
      <c r="AM32" s="508"/>
      <c r="AN32" s="509"/>
      <c r="AO32" s="509"/>
    </row>
    <row r="33" spans="1:41" ht="14.4" customHeight="1">
      <c r="A33" s="654" t="s">
        <v>1731</v>
      </c>
      <c r="B33" s="535" t="s">
        <v>1585</v>
      </c>
      <c r="C33" s="654"/>
      <c r="D33" s="654" t="s">
        <v>345</v>
      </c>
      <c r="E33" s="654" t="s">
        <v>3382</v>
      </c>
      <c r="F33" s="535" t="s">
        <v>2073</v>
      </c>
      <c r="G33" s="654"/>
      <c r="H33" s="536" t="s">
        <v>384</v>
      </c>
      <c r="I33" s="536"/>
      <c r="J33" s="535" t="s">
        <v>86</v>
      </c>
      <c r="K33" s="535">
        <v>1</v>
      </c>
      <c r="L33" s="535">
        <v>1.19</v>
      </c>
      <c r="M33" s="656" t="s">
        <v>346</v>
      </c>
      <c r="N33" s="536" t="s">
        <v>137</v>
      </c>
      <c r="O33" s="664">
        <v>119.45806100217867</v>
      </c>
      <c r="P33" s="665">
        <f t="shared" si="0"/>
        <v>119</v>
      </c>
      <c r="Q33" s="666"/>
      <c r="R33" s="657"/>
      <c r="S33" s="658"/>
      <c r="T33" s="658"/>
      <c r="U33" s="659"/>
      <c r="V33" s="678"/>
      <c r="W33" s="500"/>
      <c r="X33" s="504"/>
      <c r="Y33" s="504"/>
      <c r="Z33" s="504"/>
      <c r="AA33" s="500"/>
      <c r="AB33" s="504"/>
      <c r="AC33" s="506"/>
      <c r="AD33" s="506"/>
      <c r="AE33" s="500"/>
      <c r="AF33" s="500"/>
      <c r="AG33" s="500"/>
      <c r="AH33" s="505"/>
      <c r="AI33" s="506"/>
      <c r="AJ33" s="502"/>
      <c r="AK33" s="507"/>
      <c r="AL33" s="503"/>
      <c r="AM33" s="508"/>
      <c r="AN33" s="509"/>
      <c r="AO33" s="509"/>
    </row>
    <row r="34" spans="1:41" ht="14.4" customHeight="1">
      <c r="A34" s="654" t="s">
        <v>1732</v>
      </c>
      <c r="B34" s="535" t="s">
        <v>1615</v>
      </c>
      <c r="C34" s="654"/>
      <c r="D34" s="654" t="s">
        <v>345</v>
      </c>
      <c r="E34" s="654" t="s">
        <v>3382</v>
      </c>
      <c r="F34" s="535" t="s">
        <v>2073</v>
      </c>
      <c r="G34" s="673" t="s">
        <v>3482</v>
      </c>
      <c r="H34" s="536" t="s">
        <v>385</v>
      </c>
      <c r="I34" s="536"/>
      <c r="J34" s="535" t="s">
        <v>86</v>
      </c>
      <c r="K34" s="535">
        <v>1</v>
      </c>
      <c r="L34" s="535">
        <v>1.19</v>
      </c>
      <c r="M34" s="656" t="s">
        <v>346</v>
      </c>
      <c r="N34" s="536" t="s">
        <v>137</v>
      </c>
      <c r="O34" s="664">
        <v>137.37677015250546</v>
      </c>
      <c r="P34" s="665">
        <f t="shared" ref="P34:P65" si="1">ROUND(O34,0)</f>
        <v>137</v>
      </c>
      <c r="Q34" s="666"/>
      <c r="R34" s="657"/>
      <c r="S34" s="658"/>
      <c r="T34" s="658"/>
      <c r="U34" s="659"/>
      <c r="V34" s="678"/>
      <c r="W34" s="500"/>
      <c r="X34" s="504"/>
      <c r="Y34" s="504"/>
      <c r="Z34" s="504"/>
      <c r="AA34" s="500"/>
      <c r="AB34" s="504"/>
      <c r="AC34" s="506"/>
      <c r="AD34" s="506"/>
      <c r="AE34" s="500"/>
      <c r="AF34" s="500"/>
      <c r="AG34" s="500"/>
      <c r="AH34" s="505"/>
      <c r="AI34" s="506"/>
      <c r="AJ34" s="502"/>
      <c r="AK34" s="507"/>
      <c r="AL34" s="503"/>
      <c r="AM34" s="508"/>
      <c r="AN34" s="509"/>
      <c r="AO34" s="509"/>
    </row>
    <row r="35" spans="1:41" ht="14.4" customHeight="1">
      <c r="A35" s="654" t="s">
        <v>1733</v>
      </c>
      <c r="B35" s="535" t="s">
        <v>1586</v>
      </c>
      <c r="C35" s="654"/>
      <c r="D35" s="654" t="s">
        <v>345</v>
      </c>
      <c r="E35" s="654" t="s">
        <v>3382</v>
      </c>
      <c r="F35" s="535" t="s">
        <v>2074</v>
      </c>
      <c r="G35" s="654"/>
      <c r="H35" s="536" t="s">
        <v>384</v>
      </c>
      <c r="I35" s="536"/>
      <c r="J35" s="535" t="s">
        <v>86</v>
      </c>
      <c r="K35" s="535">
        <v>1</v>
      </c>
      <c r="L35" s="535">
        <v>1.21</v>
      </c>
      <c r="M35" s="656" t="s">
        <v>346</v>
      </c>
      <c r="N35" s="536" t="s">
        <v>137</v>
      </c>
      <c r="O35" s="664">
        <v>115.890522875817</v>
      </c>
      <c r="P35" s="665">
        <f t="shared" si="1"/>
        <v>116</v>
      </c>
      <c r="Q35" s="666"/>
      <c r="R35" s="657"/>
      <c r="S35" s="658"/>
      <c r="T35" s="658"/>
      <c r="U35" s="659"/>
      <c r="V35" s="678"/>
      <c r="W35" s="500" t="e">
        <f>#REF!-#REF!</f>
        <v>#REF!</v>
      </c>
      <c r="X35" s="504" t="e">
        <f>#REF!-#REF!</f>
        <v>#REF!</v>
      </c>
      <c r="Y35" s="504"/>
      <c r="Z35" s="504"/>
      <c r="AA35" s="500"/>
      <c r="AB35" s="504"/>
      <c r="AC35" s="506"/>
      <c r="AD35" s="506"/>
      <c r="AE35" s="500"/>
      <c r="AF35" s="500"/>
      <c r="AG35" s="500"/>
      <c r="AH35" s="505"/>
      <c r="AI35" s="506"/>
      <c r="AJ35" s="502"/>
      <c r="AK35" s="507"/>
      <c r="AL35" s="503"/>
      <c r="AM35" s="508"/>
      <c r="AN35" s="509"/>
      <c r="AO35" s="509"/>
    </row>
    <row r="36" spans="1:41" ht="14.4" customHeight="1">
      <c r="A36" s="654" t="s">
        <v>1734</v>
      </c>
      <c r="B36" s="535" t="s">
        <v>1616</v>
      </c>
      <c r="C36" s="654"/>
      <c r="D36" s="654" t="s">
        <v>345</v>
      </c>
      <c r="E36" s="654" t="s">
        <v>3382</v>
      </c>
      <c r="F36" s="535" t="s">
        <v>2074</v>
      </c>
      <c r="G36" s="673" t="s">
        <v>3483</v>
      </c>
      <c r="H36" s="536" t="s">
        <v>385</v>
      </c>
      <c r="I36" s="536"/>
      <c r="J36" s="535" t="s">
        <v>86</v>
      </c>
      <c r="K36" s="535">
        <v>1</v>
      </c>
      <c r="L36" s="535">
        <v>1.21</v>
      </c>
      <c r="M36" s="656" t="s">
        <v>346</v>
      </c>
      <c r="N36" s="536" t="s">
        <v>137</v>
      </c>
      <c r="O36" s="664">
        <v>133.27410130718954</v>
      </c>
      <c r="P36" s="665">
        <f t="shared" si="1"/>
        <v>133</v>
      </c>
      <c r="Q36" s="666"/>
      <c r="R36" s="657"/>
      <c r="S36" s="658"/>
      <c r="T36" s="658"/>
      <c r="U36" s="659"/>
      <c r="V36" s="678"/>
      <c r="W36" s="500"/>
      <c r="X36" s="504"/>
      <c r="Y36" s="504"/>
      <c r="Z36" s="504"/>
      <c r="AA36" s="500"/>
      <c r="AB36" s="504"/>
      <c r="AC36" s="506"/>
      <c r="AD36" s="506"/>
      <c r="AE36" s="500"/>
      <c r="AF36" s="500"/>
      <c r="AG36" s="500"/>
      <c r="AH36" s="505"/>
      <c r="AI36" s="506"/>
      <c r="AJ36" s="502"/>
      <c r="AK36" s="507"/>
      <c r="AL36" s="503"/>
      <c r="AM36" s="508"/>
      <c r="AN36" s="509"/>
      <c r="AO36" s="509"/>
    </row>
    <row r="37" spans="1:41" ht="14.4" customHeight="1">
      <c r="A37" s="654" t="s">
        <v>1735</v>
      </c>
      <c r="B37" s="535" t="s">
        <v>1587</v>
      </c>
      <c r="C37" s="654"/>
      <c r="D37" s="654" t="s">
        <v>345</v>
      </c>
      <c r="E37" s="654" t="s">
        <v>3382</v>
      </c>
      <c r="F37" s="535" t="s">
        <v>2075</v>
      </c>
      <c r="G37" s="654"/>
      <c r="H37" s="536" t="s">
        <v>384</v>
      </c>
      <c r="I37" s="536"/>
      <c r="J37" s="535" t="s">
        <v>86</v>
      </c>
      <c r="K37" s="535">
        <v>1</v>
      </c>
      <c r="L37" s="535">
        <v>1.1599999999999999</v>
      </c>
      <c r="M37" s="656" t="s">
        <v>346</v>
      </c>
      <c r="N37" s="536" t="s">
        <v>134</v>
      </c>
      <c r="O37" s="664">
        <v>161.11111111111111</v>
      </c>
      <c r="P37" s="665">
        <f t="shared" si="1"/>
        <v>161</v>
      </c>
      <c r="Q37" s="666"/>
      <c r="R37" s="657"/>
      <c r="S37" s="658"/>
      <c r="T37" s="658"/>
      <c r="U37" s="659"/>
      <c r="V37" s="678"/>
      <c r="W37" s="500" t="e">
        <f>#REF!-#REF!</f>
        <v>#REF!</v>
      </c>
      <c r="X37" s="504" t="e">
        <f>#REF!-#REF!</f>
        <v>#REF!</v>
      </c>
      <c r="Y37" s="504"/>
      <c r="Z37" s="504"/>
      <c r="AA37" s="500"/>
      <c r="AB37" s="504"/>
      <c r="AC37" s="506"/>
      <c r="AD37" s="506"/>
      <c r="AE37" s="500"/>
      <c r="AF37" s="500"/>
      <c r="AG37" s="500"/>
      <c r="AH37" s="505"/>
      <c r="AI37" s="506"/>
      <c r="AJ37" s="502"/>
      <c r="AK37" s="507"/>
      <c r="AL37" s="503"/>
      <c r="AM37" s="508"/>
      <c r="AN37" s="509"/>
      <c r="AO37" s="509"/>
    </row>
    <row r="38" spans="1:41" ht="14.4" customHeight="1">
      <c r="A38" s="654" t="s">
        <v>1736</v>
      </c>
      <c r="B38" s="535" t="s">
        <v>1617</v>
      </c>
      <c r="C38" s="654"/>
      <c r="D38" s="654" t="s">
        <v>345</v>
      </c>
      <c r="E38" s="654" t="s">
        <v>3382</v>
      </c>
      <c r="F38" s="535" t="s">
        <v>2075</v>
      </c>
      <c r="G38" s="673" t="s">
        <v>3484</v>
      </c>
      <c r="H38" s="536" t="s">
        <v>385</v>
      </c>
      <c r="I38" s="536"/>
      <c r="J38" s="535" t="s">
        <v>86</v>
      </c>
      <c r="K38" s="535">
        <v>1</v>
      </c>
      <c r="L38" s="535">
        <v>1.1599999999999999</v>
      </c>
      <c r="M38" s="656" t="s">
        <v>346</v>
      </c>
      <c r="N38" s="536" t="s">
        <v>134</v>
      </c>
      <c r="O38" s="664">
        <v>185.27777777777777</v>
      </c>
      <c r="P38" s="665">
        <f t="shared" si="1"/>
        <v>185</v>
      </c>
      <c r="Q38" s="666"/>
      <c r="R38" s="657"/>
      <c r="S38" s="658"/>
      <c r="T38" s="658"/>
      <c r="U38" s="659"/>
      <c r="V38" s="678"/>
      <c r="W38" s="500"/>
      <c r="X38" s="504"/>
      <c r="Y38" s="504"/>
      <c r="Z38" s="504"/>
      <c r="AA38" s="500"/>
      <c r="AB38" s="504"/>
      <c r="AC38" s="506"/>
      <c r="AD38" s="506"/>
      <c r="AE38" s="500"/>
      <c r="AF38" s="500"/>
      <c r="AG38" s="500"/>
      <c r="AH38" s="505"/>
      <c r="AI38" s="506"/>
      <c r="AJ38" s="502"/>
      <c r="AK38" s="507"/>
      <c r="AL38" s="503"/>
      <c r="AM38" s="508"/>
      <c r="AN38" s="509"/>
      <c r="AO38" s="509"/>
    </row>
    <row r="39" spans="1:41" ht="14.4" customHeight="1">
      <c r="A39" s="654" t="s">
        <v>1737</v>
      </c>
      <c r="B39" s="535" t="s">
        <v>1588</v>
      </c>
      <c r="C39" s="654"/>
      <c r="D39" s="654" t="s">
        <v>345</v>
      </c>
      <c r="E39" s="654" t="s">
        <v>3382</v>
      </c>
      <c r="F39" s="535" t="s">
        <v>2076</v>
      </c>
      <c r="G39" s="654"/>
      <c r="H39" s="536" t="s">
        <v>384</v>
      </c>
      <c r="I39" s="536"/>
      <c r="J39" s="535" t="s">
        <v>86</v>
      </c>
      <c r="K39" s="535">
        <v>1</v>
      </c>
      <c r="L39" s="535">
        <v>1.1200000000000001</v>
      </c>
      <c r="M39" s="656" t="s">
        <v>346</v>
      </c>
      <c r="N39" s="536" t="s">
        <v>137</v>
      </c>
      <c r="O39" s="664">
        <v>172.64079147640791</v>
      </c>
      <c r="P39" s="665">
        <f t="shared" si="1"/>
        <v>173</v>
      </c>
      <c r="Q39" s="666"/>
      <c r="R39" s="657"/>
      <c r="S39" s="658"/>
      <c r="T39" s="658"/>
      <c r="U39" s="659"/>
      <c r="V39" s="678"/>
      <c r="W39" s="500" t="e">
        <f>#REF!-#REF!</f>
        <v>#REF!</v>
      </c>
      <c r="X39" s="504" t="e">
        <f>#REF!-#REF!</f>
        <v>#REF!</v>
      </c>
      <c r="Y39" s="504"/>
      <c r="Z39" s="504"/>
      <c r="AA39" s="500"/>
      <c r="AB39" s="504"/>
      <c r="AC39" s="506"/>
      <c r="AD39" s="506"/>
      <c r="AE39" s="500"/>
      <c r="AF39" s="500"/>
      <c r="AG39" s="500"/>
      <c r="AH39" s="505"/>
      <c r="AI39" s="506"/>
      <c r="AJ39" s="502"/>
      <c r="AK39" s="507"/>
      <c r="AL39" s="503"/>
      <c r="AM39" s="508"/>
      <c r="AN39" s="509"/>
      <c r="AO39" s="509"/>
    </row>
    <row r="40" spans="1:41" ht="14.4" customHeight="1">
      <c r="A40" s="654" t="s">
        <v>1738</v>
      </c>
      <c r="B40" s="535" t="s">
        <v>1618</v>
      </c>
      <c r="C40" s="654"/>
      <c r="D40" s="654" t="s">
        <v>345</v>
      </c>
      <c r="E40" s="654" t="s">
        <v>3382</v>
      </c>
      <c r="F40" s="535" t="s">
        <v>2076</v>
      </c>
      <c r="G40" s="673" t="s">
        <v>3485</v>
      </c>
      <c r="H40" s="536" t="s">
        <v>385</v>
      </c>
      <c r="I40" s="536"/>
      <c r="J40" s="535" t="s">
        <v>86</v>
      </c>
      <c r="K40" s="535">
        <v>1</v>
      </c>
      <c r="L40" s="535">
        <v>1.1200000000000001</v>
      </c>
      <c r="M40" s="656" t="s">
        <v>346</v>
      </c>
      <c r="N40" s="536" t="s">
        <v>137</v>
      </c>
      <c r="O40" s="664">
        <v>198.5369101978691</v>
      </c>
      <c r="P40" s="665">
        <f t="shared" si="1"/>
        <v>199</v>
      </c>
      <c r="Q40" s="666"/>
      <c r="R40" s="657"/>
      <c r="S40" s="658"/>
      <c r="T40" s="658"/>
      <c r="U40" s="659"/>
      <c r="V40" s="678"/>
      <c r="W40" s="500"/>
      <c r="X40" s="504"/>
      <c r="Y40" s="504"/>
      <c r="Z40" s="504"/>
      <c r="AA40" s="500"/>
      <c r="AB40" s="504"/>
      <c r="AC40" s="506"/>
      <c r="AD40" s="506"/>
      <c r="AE40" s="500"/>
      <c r="AF40" s="500"/>
      <c r="AG40" s="500"/>
      <c r="AH40" s="505"/>
      <c r="AI40" s="506"/>
      <c r="AJ40" s="502"/>
      <c r="AK40" s="507"/>
      <c r="AL40" s="503"/>
      <c r="AM40" s="508"/>
      <c r="AN40" s="509"/>
      <c r="AO40" s="509"/>
    </row>
    <row r="41" spans="1:41" ht="14.4" customHeight="1">
      <c r="A41" s="654" t="s">
        <v>1739</v>
      </c>
      <c r="B41" s="535" t="s">
        <v>1589</v>
      </c>
      <c r="C41" s="654"/>
      <c r="D41" s="654" t="s">
        <v>345</v>
      </c>
      <c r="E41" s="654" t="s">
        <v>3382</v>
      </c>
      <c r="F41" s="535" t="s">
        <v>2077</v>
      </c>
      <c r="G41" s="654"/>
      <c r="H41" s="536" t="s">
        <v>384</v>
      </c>
      <c r="I41" s="536"/>
      <c r="J41" s="535" t="s">
        <v>86</v>
      </c>
      <c r="K41" s="535">
        <v>1</v>
      </c>
      <c r="L41" s="535">
        <v>1.05</v>
      </c>
      <c r="M41" s="656" t="s">
        <v>346</v>
      </c>
      <c r="N41" s="536" t="s">
        <v>137</v>
      </c>
      <c r="O41" s="664">
        <v>130.70533769063181</v>
      </c>
      <c r="P41" s="665">
        <f t="shared" si="1"/>
        <v>131</v>
      </c>
      <c r="Q41" s="666"/>
      <c r="R41" s="657"/>
      <c r="S41" s="658"/>
      <c r="T41" s="658"/>
      <c r="U41" s="659"/>
      <c r="V41" s="678"/>
      <c r="W41" s="500"/>
      <c r="X41" s="504"/>
      <c r="Y41" s="504"/>
      <c r="Z41" s="504"/>
      <c r="AA41" s="500"/>
      <c r="AB41" s="504"/>
      <c r="AC41" s="506"/>
      <c r="AD41" s="506"/>
      <c r="AE41" s="500"/>
      <c r="AF41" s="500"/>
      <c r="AG41" s="500"/>
      <c r="AH41" s="505"/>
      <c r="AI41" s="506"/>
      <c r="AJ41" s="502"/>
      <c r="AK41" s="507"/>
      <c r="AL41" s="503"/>
      <c r="AM41" s="508"/>
      <c r="AN41" s="509"/>
      <c r="AO41" s="509"/>
    </row>
    <row r="42" spans="1:41" ht="14.4" customHeight="1">
      <c r="A42" s="654" t="s">
        <v>1740</v>
      </c>
      <c r="B42" s="535" t="s">
        <v>1619</v>
      </c>
      <c r="C42" s="654"/>
      <c r="D42" s="654" t="s">
        <v>345</v>
      </c>
      <c r="E42" s="654" t="s">
        <v>3382</v>
      </c>
      <c r="F42" s="535" t="s">
        <v>2077</v>
      </c>
      <c r="G42" s="673" t="s">
        <v>3486</v>
      </c>
      <c r="H42" s="536" t="s">
        <v>385</v>
      </c>
      <c r="I42" s="536"/>
      <c r="J42" s="535" t="s">
        <v>86</v>
      </c>
      <c r="K42" s="535">
        <v>1</v>
      </c>
      <c r="L42" s="535">
        <v>1.05</v>
      </c>
      <c r="M42" s="656" t="s">
        <v>346</v>
      </c>
      <c r="N42" s="536" t="s">
        <v>137</v>
      </c>
      <c r="O42" s="664">
        <v>150.31113834422658</v>
      </c>
      <c r="P42" s="665">
        <f t="shared" si="1"/>
        <v>150</v>
      </c>
      <c r="Q42" s="666"/>
      <c r="R42" s="657"/>
      <c r="S42" s="658"/>
      <c r="T42" s="658"/>
      <c r="U42" s="659"/>
      <c r="V42" s="678"/>
      <c r="W42" s="500" t="e">
        <f>#REF!-#REF!</f>
        <v>#REF!</v>
      </c>
      <c r="X42" s="504" t="e">
        <f>#REF!-#REF!</f>
        <v>#REF!</v>
      </c>
      <c r="Y42" s="504"/>
      <c r="Z42" s="504"/>
      <c r="AA42" s="500"/>
      <c r="AB42" s="504"/>
      <c r="AC42" s="506"/>
      <c r="AD42" s="506"/>
      <c r="AE42" s="500"/>
      <c r="AF42" s="500"/>
      <c r="AG42" s="500"/>
      <c r="AH42" s="505"/>
      <c r="AI42" s="506"/>
      <c r="AJ42" s="502"/>
      <c r="AK42" s="507"/>
      <c r="AL42" s="503"/>
      <c r="AM42" s="508"/>
      <c r="AN42" s="509"/>
      <c r="AO42" s="509"/>
    </row>
    <row r="43" spans="1:41" ht="14.4" customHeight="1">
      <c r="A43" s="654" t="s">
        <v>1741</v>
      </c>
      <c r="B43" s="535" t="s">
        <v>1590</v>
      </c>
      <c r="C43" s="654"/>
      <c r="D43" s="654" t="s">
        <v>345</v>
      </c>
      <c r="E43" s="654" t="s">
        <v>3382</v>
      </c>
      <c r="F43" s="535" t="s">
        <v>2078</v>
      </c>
      <c r="G43" s="654"/>
      <c r="H43" s="536" t="s">
        <v>384</v>
      </c>
      <c r="I43" s="536"/>
      <c r="J43" s="535" t="s">
        <v>86</v>
      </c>
      <c r="K43" s="535">
        <v>1</v>
      </c>
      <c r="L43" s="535">
        <v>0.71</v>
      </c>
      <c r="M43" s="656" t="s">
        <v>346</v>
      </c>
      <c r="N43" s="536" t="s">
        <v>131</v>
      </c>
      <c r="O43" s="664">
        <v>123.61111111111111</v>
      </c>
      <c r="P43" s="665">
        <f t="shared" si="1"/>
        <v>124</v>
      </c>
      <c r="Q43" s="666"/>
      <c r="R43" s="657"/>
      <c r="S43" s="658"/>
      <c r="T43" s="658"/>
      <c r="U43" s="659"/>
      <c r="V43" s="678"/>
      <c r="W43" s="500"/>
      <c r="X43" s="504"/>
      <c r="Y43" s="504"/>
      <c r="Z43" s="504"/>
      <c r="AA43" s="500"/>
      <c r="AB43" s="504"/>
      <c r="AC43" s="506"/>
      <c r="AD43" s="506"/>
      <c r="AE43" s="500"/>
      <c r="AF43" s="500"/>
      <c r="AG43" s="500"/>
      <c r="AH43" s="505"/>
      <c r="AI43" s="506"/>
      <c r="AJ43" s="502"/>
      <c r="AK43" s="507"/>
      <c r="AL43" s="503"/>
      <c r="AM43" s="508"/>
      <c r="AN43" s="509"/>
      <c r="AO43" s="509"/>
    </row>
    <row r="44" spans="1:41" ht="14.4" customHeight="1">
      <c r="A44" s="654" t="s">
        <v>1742</v>
      </c>
      <c r="B44" s="535" t="s">
        <v>1620</v>
      </c>
      <c r="C44" s="654"/>
      <c r="D44" s="654" t="s">
        <v>345</v>
      </c>
      <c r="E44" s="654" t="s">
        <v>3382</v>
      </c>
      <c r="F44" s="535" t="s">
        <v>2078</v>
      </c>
      <c r="G44" s="673" t="s">
        <v>3487</v>
      </c>
      <c r="H44" s="536" t="s">
        <v>385</v>
      </c>
      <c r="I44" s="536"/>
      <c r="J44" s="535" t="s">
        <v>86</v>
      </c>
      <c r="K44" s="535">
        <v>1</v>
      </c>
      <c r="L44" s="535">
        <v>0.71</v>
      </c>
      <c r="M44" s="656" t="s">
        <v>346</v>
      </c>
      <c r="N44" s="536" t="s">
        <v>131</v>
      </c>
      <c r="O44" s="664">
        <v>142.15277777777777</v>
      </c>
      <c r="P44" s="665">
        <f t="shared" si="1"/>
        <v>142</v>
      </c>
      <c r="Q44" s="666"/>
      <c r="R44" s="657"/>
      <c r="S44" s="658"/>
      <c r="T44" s="658"/>
      <c r="U44" s="659"/>
      <c r="V44" s="678"/>
      <c r="W44" s="500" t="e">
        <f>#REF!-#REF!</f>
        <v>#REF!</v>
      </c>
      <c r="X44" s="504" t="e">
        <f>#REF!-#REF!</f>
        <v>#REF!</v>
      </c>
      <c r="Y44" s="504"/>
      <c r="Z44" s="504"/>
      <c r="AA44" s="500"/>
      <c r="AB44" s="504"/>
      <c r="AC44" s="506"/>
      <c r="AD44" s="506"/>
      <c r="AE44" s="500"/>
      <c r="AF44" s="500"/>
      <c r="AG44" s="500"/>
      <c r="AH44" s="505"/>
      <c r="AI44" s="506"/>
      <c r="AJ44" s="502"/>
      <c r="AK44" s="507"/>
      <c r="AL44" s="503"/>
      <c r="AM44" s="508"/>
      <c r="AN44" s="509"/>
      <c r="AO44" s="509"/>
    </row>
    <row r="45" spans="1:41" ht="14.4" customHeight="1">
      <c r="A45" s="654" t="s">
        <v>1743</v>
      </c>
      <c r="B45" s="535" t="s">
        <v>1591</v>
      </c>
      <c r="C45" s="654"/>
      <c r="D45" s="654" t="s">
        <v>345</v>
      </c>
      <c r="E45" s="654" t="s">
        <v>3382</v>
      </c>
      <c r="F45" s="535" t="s">
        <v>2079</v>
      </c>
      <c r="G45" s="654"/>
      <c r="H45" s="536" t="s">
        <v>384</v>
      </c>
      <c r="I45" s="536"/>
      <c r="J45" s="535" t="s">
        <v>57</v>
      </c>
      <c r="K45" s="535">
        <v>1</v>
      </c>
      <c r="L45" s="535">
        <v>0.6</v>
      </c>
      <c r="M45" s="656" t="s">
        <v>346</v>
      </c>
      <c r="N45" s="536" t="s">
        <v>131</v>
      </c>
      <c r="O45" s="664">
        <v>139.17483660130719</v>
      </c>
      <c r="P45" s="665">
        <f t="shared" si="1"/>
        <v>139</v>
      </c>
      <c r="Q45" s="666"/>
      <c r="R45" s="657"/>
      <c r="S45" s="658"/>
      <c r="T45" s="658"/>
      <c r="U45" s="659"/>
      <c r="V45" s="678"/>
      <c r="W45" s="500"/>
      <c r="X45" s="504"/>
      <c r="Y45" s="504"/>
      <c r="Z45" s="504"/>
      <c r="AA45" s="500"/>
      <c r="AB45" s="504"/>
      <c r="AC45" s="506"/>
      <c r="AD45" s="506"/>
      <c r="AE45" s="500"/>
      <c r="AF45" s="500"/>
      <c r="AG45" s="500"/>
      <c r="AH45" s="505"/>
      <c r="AI45" s="506"/>
      <c r="AJ45" s="502"/>
      <c r="AK45" s="507"/>
      <c r="AL45" s="503"/>
      <c r="AM45" s="508"/>
      <c r="AN45" s="509"/>
      <c r="AO45" s="509"/>
    </row>
    <row r="46" spans="1:41" ht="14.4" customHeight="1">
      <c r="A46" s="654" t="s">
        <v>1744</v>
      </c>
      <c r="B46" s="535" t="s">
        <v>1621</v>
      </c>
      <c r="C46" s="654"/>
      <c r="D46" s="654" t="s">
        <v>345</v>
      </c>
      <c r="E46" s="654" t="s">
        <v>3382</v>
      </c>
      <c r="F46" s="535" t="s">
        <v>2079</v>
      </c>
      <c r="G46" s="673" t="s">
        <v>3488</v>
      </c>
      <c r="H46" s="536" t="s">
        <v>385</v>
      </c>
      <c r="I46" s="536"/>
      <c r="J46" s="535" t="s">
        <v>57</v>
      </c>
      <c r="K46" s="535">
        <v>1</v>
      </c>
      <c r="L46" s="535">
        <v>0.6</v>
      </c>
      <c r="M46" s="656" t="s">
        <v>346</v>
      </c>
      <c r="N46" s="536" t="s">
        <v>131</v>
      </c>
      <c r="O46" s="664">
        <v>160.05106209150327</v>
      </c>
      <c r="P46" s="665">
        <f t="shared" si="1"/>
        <v>160</v>
      </c>
      <c r="Q46" s="666"/>
      <c r="R46" s="657"/>
      <c r="S46" s="658"/>
      <c r="T46" s="658"/>
      <c r="U46" s="659"/>
      <c r="V46" s="678"/>
      <c r="W46" s="500" t="e">
        <f>#REF!-#REF!</f>
        <v>#REF!</v>
      </c>
      <c r="X46" s="504" t="e">
        <f>#REF!-#REF!</f>
        <v>#REF!</v>
      </c>
      <c r="Y46" s="504"/>
      <c r="Z46" s="504"/>
      <c r="AA46" s="500"/>
      <c r="AB46" s="504"/>
      <c r="AC46" s="506"/>
      <c r="AD46" s="506"/>
      <c r="AE46" s="500"/>
      <c r="AF46" s="500"/>
      <c r="AG46" s="500"/>
      <c r="AH46" s="505"/>
      <c r="AI46" s="506"/>
      <c r="AJ46" s="502"/>
      <c r="AK46" s="507"/>
      <c r="AL46" s="503"/>
      <c r="AM46" s="508"/>
      <c r="AN46" s="509"/>
      <c r="AO46" s="509"/>
    </row>
    <row r="47" spans="1:41" ht="14.4" customHeight="1">
      <c r="A47" s="654" t="s">
        <v>1745</v>
      </c>
      <c r="B47" s="680" t="s">
        <v>2213</v>
      </c>
      <c r="C47" s="654"/>
      <c r="D47" s="654" t="s">
        <v>345</v>
      </c>
      <c r="E47" s="654" t="s">
        <v>2212</v>
      </c>
      <c r="F47" s="535" t="s">
        <v>2614</v>
      </c>
      <c r="G47" s="1630" t="s">
        <v>3612</v>
      </c>
      <c r="H47" s="536" t="s">
        <v>384</v>
      </c>
      <c r="I47" s="536"/>
      <c r="J47" s="535" t="s">
        <v>86</v>
      </c>
      <c r="K47" s="535">
        <v>1</v>
      </c>
      <c r="L47" s="535">
        <v>2.79</v>
      </c>
      <c r="M47" s="656" t="s">
        <v>346</v>
      </c>
      <c r="N47" s="536" t="s">
        <v>137</v>
      </c>
      <c r="O47" s="664">
        <v>260</v>
      </c>
      <c r="P47" s="665">
        <f t="shared" si="1"/>
        <v>260</v>
      </c>
      <c r="Q47" s="666"/>
      <c r="R47" s="657"/>
      <c r="S47" s="658"/>
      <c r="T47" s="658"/>
      <c r="U47" s="659"/>
      <c r="V47" s="678"/>
      <c r="W47" s="500"/>
      <c r="X47" s="504"/>
      <c r="Y47" s="504"/>
      <c r="Z47" s="504"/>
      <c r="AA47" s="500"/>
      <c r="AB47" s="504"/>
      <c r="AC47" s="506"/>
      <c r="AD47" s="506"/>
      <c r="AE47" s="500"/>
      <c r="AF47" s="500"/>
      <c r="AG47" s="500"/>
      <c r="AH47" s="505"/>
      <c r="AI47" s="506"/>
      <c r="AJ47" s="502"/>
      <c r="AK47" s="507"/>
      <c r="AL47" s="503"/>
      <c r="AM47" s="508"/>
      <c r="AN47" s="509"/>
      <c r="AO47" s="509"/>
    </row>
    <row r="48" spans="1:41" ht="14.4" customHeight="1">
      <c r="A48" s="654" t="s">
        <v>1746</v>
      </c>
      <c r="B48" s="680" t="s">
        <v>2215</v>
      </c>
      <c r="C48" s="654"/>
      <c r="D48" s="654" t="s">
        <v>345</v>
      </c>
      <c r="E48" s="654" t="s">
        <v>2212</v>
      </c>
      <c r="F48" s="535" t="s">
        <v>2614</v>
      </c>
      <c r="G48" s="1630" t="s">
        <v>3613</v>
      </c>
      <c r="H48" s="536" t="s">
        <v>385</v>
      </c>
      <c r="I48" s="536"/>
      <c r="J48" s="535" t="s">
        <v>86</v>
      </c>
      <c r="K48" s="535">
        <v>1</v>
      </c>
      <c r="L48" s="535">
        <v>2.79</v>
      </c>
      <c r="M48" s="656" t="s">
        <v>346</v>
      </c>
      <c r="N48" s="536" t="s">
        <v>137</v>
      </c>
      <c r="O48" s="664">
        <v>314</v>
      </c>
      <c r="P48" s="665">
        <f t="shared" si="1"/>
        <v>314</v>
      </c>
      <c r="Q48" s="666"/>
      <c r="R48" s="657"/>
      <c r="S48" s="658"/>
      <c r="T48" s="658"/>
      <c r="U48" s="659"/>
      <c r="V48" s="678"/>
      <c r="W48" s="500" t="e">
        <f>#REF!-#REF!</f>
        <v>#REF!</v>
      </c>
      <c r="X48" s="504" t="e">
        <f>#REF!-#REF!</f>
        <v>#REF!</v>
      </c>
      <c r="Y48" s="504"/>
      <c r="Z48" s="504"/>
      <c r="AA48" s="500"/>
      <c r="AB48" s="504"/>
      <c r="AC48" s="506"/>
      <c r="AD48" s="506"/>
      <c r="AE48" s="500"/>
      <c r="AF48" s="500"/>
      <c r="AG48" s="500"/>
      <c r="AH48" s="505"/>
      <c r="AI48" s="506"/>
      <c r="AJ48" s="502"/>
      <c r="AK48" s="507"/>
      <c r="AL48" s="503"/>
      <c r="AM48" s="508"/>
      <c r="AN48" s="509"/>
      <c r="AO48" s="509"/>
    </row>
    <row r="49" spans="1:41" ht="14.4" customHeight="1">
      <c r="A49" s="654" t="s">
        <v>1747</v>
      </c>
      <c r="B49" s="680" t="s">
        <v>2214</v>
      </c>
      <c r="C49" s="654"/>
      <c r="D49" s="654" t="s">
        <v>345</v>
      </c>
      <c r="E49" s="654" t="s">
        <v>2212</v>
      </c>
      <c r="F49" s="535" t="s">
        <v>2615</v>
      </c>
      <c r="G49" s="1630" t="s">
        <v>3614</v>
      </c>
      <c r="H49" s="536" t="s">
        <v>384</v>
      </c>
      <c r="I49" s="536"/>
      <c r="J49" s="535" t="s">
        <v>86</v>
      </c>
      <c r="K49" s="535">
        <v>1</v>
      </c>
      <c r="L49" s="535">
        <v>2.54</v>
      </c>
      <c r="M49" s="656" t="s">
        <v>346</v>
      </c>
      <c r="N49" s="536" t="s">
        <v>137</v>
      </c>
      <c r="O49" s="664">
        <v>242</v>
      </c>
      <c r="P49" s="665">
        <f t="shared" si="1"/>
        <v>242</v>
      </c>
      <c r="Q49" s="666"/>
      <c r="R49" s="657"/>
      <c r="S49" s="658"/>
      <c r="T49" s="658"/>
      <c r="U49" s="659"/>
      <c r="V49" s="678"/>
      <c r="W49" s="500"/>
      <c r="X49" s="504"/>
      <c r="Y49" s="504"/>
      <c r="Z49" s="504"/>
      <c r="AA49" s="500"/>
      <c r="AB49" s="504"/>
      <c r="AC49" s="506"/>
      <c r="AD49" s="506"/>
      <c r="AE49" s="500"/>
      <c r="AF49" s="500"/>
      <c r="AG49" s="500"/>
      <c r="AH49" s="505"/>
      <c r="AI49" s="506"/>
      <c r="AJ49" s="502"/>
      <c r="AK49" s="507"/>
      <c r="AL49" s="503"/>
      <c r="AM49" s="508"/>
      <c r="AN49" s="509"/>
      <c r="AO49" s="509"/>
    </row>
    <row r="50" spans="1:41" ht="14.4" customHeight="1">
      <c r="A50" s="654" t="s">
        <v>1748</v>
      </c>
      <c r="B50" s="680" t="s">
        <v>2216</v>
      </c>
      <c r="C50" s="654"/>
      <c r="D50" s="654" t="s">
        <v>345</v>
      </c>
      <c r="E50" s="654" t="s">
        <v>2212</v>
      </c>
      <c r="F50" s="535" t="s">
        <v>2615</v>
      </c>
      <c r="G50" s="1630" t="s">
        <v>3615</v>
      </c>
      <c r="H50" s="536" t="s">
        <v>385</v>
      </c>
      <c r="I50" s="536"/>
      <c r="J50" s="535" t="s">
        <v>86</v>
      </c>
      <c r="K50" s="535">
        <v>1</v>
      </c>
      <c r="L50" s="535">
        <v>2.54</v>
      </c>
      <c r="M50" s="656" t="s">
        <v>346</v>
      </c>
      <c r="N50" s="536" t="s">
        <v>137</v>
      </c>
      <c r="O50" s="664">
        <v>295</v>
      </c>
      <c r="P50" s="665">
        <f t="shared" si="1"/>
        <v>295</v>
      </c>
      <c r="Q50" s="666"/>
      <c r="R50" s="657"/>
      <c r="S50" s="658"/>
      <c r="T50" s="658"/>
      <c r="U50" s="659"/>
      <c r="V50" s="678"/>
      <c r="W50" s="500"/>
      <c r="X50" s="504"/>
      <c r="Y50" s="504"/>
      <c r="Z50" s="504"/>
      <c r="AA50" s="500"/>
      <c r="AB50" s="504"/>
      <c r="AC50" s="506"/>
      <c r="AD50" s="506"/>
      <c r="AE50" s="500"/>
      <c r="AF50" s="500"/>
      <c r="AG50" s="500"/>
      <c r="AH50" s="505"/>
      <c r="AI50" s="506"/>
      <c r="AJ50" s="502"/>
      <c r="AK50" s="507"/>
      <c r="AL50" s="503"/>
      <c r="AM50" s="508"/>
      <c r="AN50" s="509"/>
      <c r="AO50" s="509"/>
    </row>
    <row r="51" spans="1:41" ht="14.4" customHeight="1">
      <c r="A51" s="654" t="s">
        <v>1749</v>
      </c>
      <c r="B51" s="535" t="s">
        <v>1403</v>
      </c>
      <c r="C51" s="654"/>
      <c r="D51" s="654" t="s">
        <v>345</v>
      </c>
      <c r="E51" s="654" t="s">
        <v>1296</v>
      </c>
      <c r="F51" s="535" t="s">
        <v>1455</v>
      </c>
      <c r="G51" s="654" t="s">
        <v>2241</v>
      </c>
      <c r="H51" s="536" t="s">
        <v>384</v>
      </c>
      <c r="I51" s="536" t="s">
        <v>1438</v>
      </c>
      <c r="J51" s="535" t="s">
        <v>49</v>
      </c>
      <c r="K51" s="535">
        <v>1</v>
      </c>
      <c r="L51" s="535">
        <v>2.1030024000000003</v>
      </c>
      <c r="M51" s="656" t="s">
        <v>346</v>
      </c>
      <c r="N51" s="536" t="s">
        <v>131</v>
      </c>
      <c r="O51" s="664">
        <v>157.33819181227838</v>
      </c>
      <c r="P51" s="665">
        <v>158</v>
      </c>
      <c r="Q51" s="666">
        <v>171</v>
      </c>
      <c r="R51" s="657"/>
      <c r="S51" s="658"/>
      <c r="T51" s="658"/>
      <c r="U51" s="659"/>
      <c r="V51" s="678"/>
      <c r="W51" s="500" t="e">
        <f>#REF!-#REF!</f>
        <v>#REF!</v>
      </c>
      <c r="X51" s="504" t="e">
        <f>#REF!-#REF!</f>
        <v>#REF!</v>
      </c>
      <c r="Y51" s="504"/>
      <c r="Z51" s="504"/>
      <c r="AA51" s="500"/>
      <c r="AB51" s="504"/>
      <c r="AC51" s="506"/>
      <c r="AD51" s="506"/>
      <c r="AE51" s="500"/>
      <c r="AF51" s="500"/>
      <c r="AG51" s="500"/>
      <c r="AH51" s="505"/>
      <c r="AI51" s="506"/>
      <c r="AJ51" s="502"/>
      <c r="AK51" s="507"/>
      <c r="AL51" s="503"/>
      <c r="AM51" s="508"/>
      <c r="AN51" s="509"/>
      <c r="AO51" s="509"/>
    </row>
    <row r="52" spans="1:41" ht="14.4" customHeight="1">
      <c r="A52" s="654" t="s">
        <v>1750</v>
      </c>
      <c r="B52" s="535" t="s">
        <v>1404</v>
      </c>
      <c r="C52" s="654"/>
      <c r="D52" s="654" t="s">
        <v>345</v>
      </c>
      <c r="E52" s="654" t="s">
        <v>1296</v>
      </c>
      <c r="F52" s="535" t="s">
        <v>1455</v>
      </c>
      <c r="G52" s="654" t="s">
        <v>2241</v>
      </c>
      <c r="H52" s="536" t="s">
        <v>385</v>
      </c>
      <c r="I52" s="536" t="s">
        <v>1438</v>
      </c>
      <c r="J52" s="535" t="s">
        <v>49</v>
      </c>
      <c r="K52" s="535">
        <v>1</v>
      </c>
      <c r="L52" s="535">
        <v>2.1030024000000003</v>
      </c>
      <c r="M52" s="656" t="s">
        <v>346</v>
      </c>
      <c r="N52" s="536" t="s">
        <v>131</v>
      </c>
      <c r="O52" s="664">
        <v>185.56072996860581</v>
      </c>
      <c r="P52" s="665">
        <v>186</v>
      </c>
      <c r="Q52" s="666">
        <v>203</v>
      </c>
      <c r="R52" s="657"/>
      <c r="S52" s="658"/>
      <c r="T52" s="658"/>
      <c r="U52" s="659"/>
      <c r="V52" s="678"/>
      <c r="W52" s="500"/>
      <c r="X52" s="504"/>
      <c r="Y52" s="504"/>
      <c r="Z52" s="504"/>
      <c r="AA52" s="500"/>
      <c r="AB52" s="504"/>
      <c r="AC52" s="506"/>
      <c r="AD52" s="506"/>
      <c r="AE52" s="500"/>
      <c r="AF52" s="500"/>
      <c r="AG52" s="500"/>
      <c r="AH52" s="505"/>
      <c r="AI52" s="506"/>
      <c r="AJ52" s="502"/>
      <c r="AK52" s="507"/>
      <c r="AL52" s="503"/>
      <c r="AM52" s="508"/>
      <c r="AN52" s="509"/>
      <c r="AO52" s="509"/>
    </row>
    <row r="53" spans="1:41" ht="14.4" customHeight="1">
      <c r="A53" s="654" t="s">
        <v>1751</v>
      </c>
      <c r="B53" s="535" t="s">
        <v>1405</v>
      </c>
      <c r="C53" s="654"/>
      <c r="D53" s="654" t="s">
        <v>345</v>
      </c>
      <c r="E53" s="654" t="s">
        <v>1296</v>
      </c>
      <c r="F53" s="535" t="s">
        <v>1456</v>
      </c>
      <c r="G53" s="654" t="s">
        <v>2242</v>
      </c>
      <c r="H53" s="536" t="s">
        <v>384</v>
      </c>
      <c r="I53" s="536" t="s">
        <v>1439</v>
      </c>
      <c r="J53" s="535" t="s">
        <v>49</v>
      </c>
      <c r="K53" s="535">
        <v>1</v>
      </c>
      <c r="L53" s="535">
        <v>1.8547440000000002</v>
      </c>
      <c r="M53" s="656" t="s">
        <v>346</v>
      </c>
      <c r="N53" s="536" t="s">
        <v>131</v>
      </c>
      <c r="O53" s="664">
        <v>157.92080017637042</v>
      </c>
      <c r="P53" s="665">
        <v>158</v>
      </c>
      <c r="Q53" s="666">
        <v>172</v>
      </c>
      <c r="R53" s="657"/>
      <c r="S53" s="658"/>
      <c r="T53" s="658"/>
      <c r="U53" s="659"/>
      <c r="V53" s="678"/>
      <c r="W53" s="500" t="e">
        <f>#REF!-#REF!</f>
        <v>#REF!</v>
      </c>
      <c r="X53" s="504" t="e">
        <f>#REF!-#REF!</f>
        <v>#REF!</v>
      </c>
      <c r="Y53" s="504"/>
      <c r="Z53" s="504"/>
      <c r="AA53" s="500"/>
      <c r="AB53" s="504"/>
      <c r="AC53" s="506"/>
      <c r="AD53" s="506"/>
      <c r="AE53" s="500"/>
      <c r="AF53" s="500"/>
      <c r="AG53" s="500"/>
      <c r="AH53" s="505"/>
      <c r="AI53" s="506"/>
      <c r="AJ53" s="502"/>
      <c r="AK53" s="507"/>
      <c r="AL53" s="503"/>
      <c r="AM53" s="508"/>
      <c r="AN53" s="509"/>
      <c r="AO53" s="509"/>
    </row>
    <row r="54" spans="1:41" ht="14.4" customHeight="1">
      <c r="A54" s="654" t="s">
        <v>1752</v>
      </c>
      <c r="B54" s="535" t="s">
        <v>1406</v>
      </c>
      <c r="C54" s="654"/>
      <c r="D54" s="654" t="s">
        <v>345</v>
      </c>
      <c r="E54" s="654" t="s">
        <v>1296</v>
      </c>
      <c r="F54" s="535" t="s">
        <v>1456</v>
      </c>
      <c r="G54" s="654" t="s">
        <v>2242</v>
      </c>
      <c r="H54" s="536" t="s">
        <v>385</v>
      </c>
      <c r="I54" s="536" t="s">
        <v>1439</v>
      </c>
      <c r="J54" s="535" t="s">
        <v>41</v>
      </c>
      <c r="K54" s="535">
        <v>1</v>
      </c>
      <c r="L54" s="535">
        <v>1.8547440000000002</v>
      </c>
      <c r="M54" s="656" t="s">
        <v>346</v>
      </c>
      <c r="N54" s="536" t="s">
        <v>131</v>
      </c>
      <c r="O54" s="664">
        <v>186.24784370800688</v>
      </c>
      <c r="P54" s="665">
        <v>187</v>
      </c>
      <c r="Q54" s="666">
        <v>203</v>
      </c>
      <c r="R54" s="657"/>
      <c r="S54" s="658"/>
      <c r="T54" s="658"/>
      <c r="U54" s="659"/>
      <c r="V54" s="678"/>
      <c r="W54" s="500"/>
      <c r="X54" s="504"/>
      <c r="Y54" s="504"/>
      <c r="Z54" s="504"/>
      <c r="AA54" s="500"/>
      <c r="AB54" s="504"/>
      <c r="AC54" s="506"/>
      <c r="AD54" s="506"/>
      <c r="AE54" s="500"/>
      <c r="AF54" s="500"/>
      <c r="AG54" s="500"/>
      <c r="AH54" s="505"/>
      <c r="AI54" s="506"/>
      <c r="AJ54" s="502"/>
      <c r="AK54" s="507"/>
      <c r="AL54" s="503"/>
      <c r="AM54" s="508"/>
      <c r="AN54" s="509"/>
      <c r="AO54" s="509"/>
    </row>
    <row r="55" spans="1:41" ht="14.4" customHeight="1">
      <c r="A55" s="654" t="s">
        <v>1753</v>
      </c>
      <c r="B55" s="535" t="s">
        <v>1407</v>
      </c>
      <c r="C55" s="654"/>
      <c r="D55" s="654" t="s">
        <v>345</v>
      </c>
      <c r="E55" s="654" t="s">
        <v>1296</v>
      </c>
      <c r="F55" s="535" t="s">
        <v>1457</v>
      </c>
      <c r="G55" s="654" t="s">
        <v>2243</v>
      </c>
      <c r="H55" s="536" t="s">
        <v>384</v>
      </c>
      <c r="I55" s="536" t="s">
        <v>1440</v>
      </c>
      <c r="J55" s="535" t="s">
        <v>41</v>
      </c>
      <c r="K55" s="535">
        <v>1</v>
      </c>
      <c r="L55" s="535">
        <v>1.4027864000000003</v>
      </c>
      <c r="M55" s="656" t="s">
        <v>346</v>
      </c>
      <c r="N55" s="536" t="s">
        <v>131</v>
      </c>
      <c r="O55" s="664">
        <v>148.01025456713467</v>
      </c>
      <c r="P55" s="665">
        <v>149</v>
      </c>
      <c r="Q55" s="666">
        <v>161</v>
      </c>
      <c r="R55" s="657"/>
      <c r="S55" s="658"/>
      <c r="T55" s="658"/>
      <c r="U55" s="659"/>
      <c r="V55" s="678"/>
      <c r="W55" s="500"/>
      <c r="X55" s="504"/>
      <c r="Y55" s="504"/>
      <c r="Z55" s="504"/>
      <c r="AA55" s="500"/>
      <c r="AB55" s="504"/>
      <c r="AC55" s="506"/>
      <c r="AD55" s="506"/>
      <c r="AE55" s="500"/>
      <c r="AF55" s="500"/>
      <c r="AG55" s="500"/>
      <c r="AH55" s="505"/>
      <c r="AI55" s="506"/>
      <c r="AJ55" s="502"/>
      <c r="AK55" s="507"/>
      <c r="AL55" s="503"/>
      <c r="AM55" s="508"/>
      <c r="AN55" s="509"/>
      <c r="AO55" s="509"/>
    </row>
    <row r="56" spans="1:41" ht="14.4" customHeight="1">
      <c r="A56" s="654" t="s">
        <v>1754</v>
      </c>
      <c r="B56" s="535" t="s">
        <v>1408</v>
      </c>
      <c r="C56" s="654"/>
      <c r="D56" s="654" t="s">
        <v>345</v>
      </c>
      <c r="E56" s="654" t="s">
        <v>1296</v>
      </c>
      <c r="F56" s="535" t="s">
        <v>1457</v>
      </c>
      <c r="G56" s="654" t="s">
        <v>2243</v>
      </c>
      <c r="H56" s="536" t="s">
        <v>385</v>
      </c>
      <c r="I56" s="536" t="s">
        <v>1440</v>
      </c>
      <c r="J56" s="535" t="s">
        <v>41</v>
      </c>
      <c r="K56" s="535">
        <v>1</v>
      </c>
      <c r="L56" s="535">
        <v>1.4027864000000003</v>
      </c>
      <c r="M56" s="656" t="s">
        <v>346</v>
      </c>
      <c r="N56" s="536" t="s">
        <v>131</v>
      </c>
      <c r="O56" s="664">
        <v>180.85002979921765</v>
      </c>
      <c r="P56" s="665">
        <v>181</v>
      </c>
      <c r="Q56" s="666">
        <v>197</v>
      </c>
      <c r="R56" s="657"/>
      <c r="S56" s="658"/>
      <c r="T56" s="658"/>
      <c r="U56" s="659"/>
      <c r="V56" s="678"/>
      <c r="W56" s="500"/>
      <c r="X56" s="504"/>
      <c r="Y56" s="504"/>
      <c r="Z56" s="504"/>
      <c r="AA56" s="500"/>
      <c r="AB56" s="504"/>
      <c r="AC56" s="506"/>
      <c r="AD56" s="506"/>
      <c r="AE56" s="500"/>
      <c r="AF56" s="500"/>
      <c r="AG56" s="500"/>
      <c r="AH56" s="505"/>
      <c r="AI56" s="506"/>
      <c r="AJ56" s="502"/>
      <c r="AK56" s="507"/>
      <c r="AL56" s="503"/>
      <c r="AM56" s="508"/>
      <c r="AN56" s="509"/>
      <c r="AO56" s="509"/>
    </row>
    <row r="57" spans="1:41" ht="14.4" customHeight="1">
      <c r="A57" s="654" t="s">
        <v>1755</v>
      </c>
      <c r="B57" s="535" t="s">
        <v>1409</v>
      </c>
      <c r="C57" s="654"/>
      <c r="D57" s="654" t="s">
        <v>345</v>
      </c>
      <c r="E57" s="654" t="s">
        <v>1296</v>
      </c>
      <c r="F57" s="535" t="s">
        <v>1458</v>
      </c>
      <c r="G57" s="654" t="s">
        <v>2244</v>
      </c>
      <c r="H57" s="536" t="s">
        <v>384</v>
      </c>
      <c r="I57" s="536" t="s">
        <v>1441</v>
      </c>
      <c r="J57" s="535" t="s">
        <v>41</v>
      </c>
      <c r="K57" s="535">
        <v>1</v>
      </c>
      <c r="L57" s="535">
        <v>1.3582272000000002</v>
      </c>
      <c r="M57" s="656" t="s">
        <v>346</v>
      </c>
      <c r="N57" s="536" t="s">
        <v>131</v>
      </c>
      <c r="O57" s="664">
        <v>140.18487736240161</v>
      </c>
      <c r="P57" s="665">
        <v>141</v>
      </c>
      <c r="Q57" s="666">
        <v>153</v>
      </c>
      <c r="R57" s="657"/>
      <c r="S57" s="658"/>
      <c r="T57" s="658"/>
      <c r="U57" s="659"/>
      <c r="V57" s="678"/>
      <c r="W57" s="500"/>
      <c r="X57" s="504"/>
      <c r="Y57" s="504"/>
      <c r="Z57" s="504"/>
      <c r="AA57" s="500"/>
      <c r="AB57" s="504"/>
      <c r="AC57" s="506"/>
      <c r="AD57" s="506"/>
      <c r="AE57" s="500"/>
      <c r="AF57" s="500"/>
      <c r="AG57" s="500"/>
      <c r="AH57" s="505"/>
      <c r="AI57" s="506"/>
      <c r="AJ57" s="502"/>
      <c r="AK57" s="507"/>
      <c r="AL57" s="503"/>
      <c r="AM57" s="508"/>
      <c r="AN57" s="509"/>
      <c r="AO57" s="509"/>
    </row>
    <row r="58" spans="1:41" ht="14.4" customHeight="1">
      <c r="A58" s="654" t="s">
        <v>1756</v>
      </c>
      <c r="B58" s="535" t="s">
        <v>1410</v>
      </c>
      <c r="C58" s="654"/>
      <c r="D58" s="654" t="s">
        <v>345</v>
      </c>
      <c r="E58" s="654" t="s">
        <v>1296</v>
      </c>
      <c r="F58" s="535" t="s">
        <v>1458</v>
      </c>
      <c r="G58" s="654" t="s">
        <v>2244</v>
      </c>
      <c r="H58" s="536" t="s">
        <v>385</v>
      </c>
      <c r="I58" s="536" t="s">
        <v>1441</v>
      </c>
      <c r="J58" s="535" t="s">
        <v>41</v>
      </c>
      <c r="K58" s="535">
        <v>1</v>
      </c>
      <c r="L58" s="535">
        <v>1.3582272000000002</v>
      </c>
      <c r="M58" s="656" t="s">
        <v>346</v>
      </c>
      <c r="N58" s="536" t="s">
        <v>131</v>
      </c>
      <c r="O58" s="664">
        <v>169.79893270520898</v>
      </c>
      <c r="P58" s="665">
        <v>170</v>
      </c>
      <c r="Q58" s="666">
        <v>185</v>
      </c>
      <c r="R58" s="657"/>
      <c r="S58" s="658"/>
      <c r="T58" s="658"/>
      <c r="U58" s="659"/>
      <c r="V58" s="678"/>
      <c r="W58" s="500"/>
      <c r="X58" s="504"/>
      <c r="Y58" s="504"/>
      <c r="Z58" s="504"/>
      <c r="AA58" s="500"/>
      <c r="AB58" s="504"/>
      <c r="AC58" s="506"/>
      <c r="AD58" s="506"/>
      <c r="AE58" s="500"/>
      <c r="AF58" s="500"/>
      <c r="AG58" s="500"/>
      <c r="AH58" s="505"/>
      <c r="AI58" s="506"/>
      <c r="AJ58" s="502"/>
      <c r="AK58" s="507"/>
      <c r="AL58" s="503"/>
      <c r="AM58" s="508"/>
      <c r="AN58" s="509"/>
      <c r="AO58" s="509"/>
    </row>
    <row r="59" spans="1:41" ht="14.4" customHeight="1">
      <c r="A59" s="654" t="s">
        <v>1757</v>
      </c>
      <c r="B59" s="535" t="s">
        <v>1411</v>
      </c>
      <c r="C59" s="654"/>
      <c r="D59" s="654" t="s">
        <v>345</v>
      </c>
      <c r="E59" s="654" t="s">
        <v>1296</v>
      </c>
      <c r="F59" s="535" t="s">
        <v>1459</v>
      </c>
      <c r="G59" s="654" t="s">
        <v>2245</v>
      </c>
      <c r="H59" s="536" t="s">
        <v>384</v>
      </c>
      <c r="I59" s="536" t="s">
        <v>1442</v>
      </c>
      <c r="J59" s="535" t="s">
        <v>41</v>
      </c>
      <c r="K59" s="535">
        <v>1</v>
      </c>
      <c r="L59" s="535">
        <v>1.154528</v>
      </c>
      <c r="M59" s="656" t="s">
        <v>346</v>
      </c>
      <c r="N59" s="536" t="s">
        <v>131</v>
      </c>
      <c r="O59" s="664">
        <v>126.95323955864133</v>
      </c>
      <c r="P59" s="665">
        <v>127</v>
      </c>
      <c r="Q59" s="666">
        <v>138</v>
      </c>
      <c r="R59" s="657"/>
      <c r="S59" s="658"/>
      <c r="T59" s="658"/>
      <c r="U59" s="659"/>
      <c r="V59" s="678"/>
      <c r="W59" s="500" t="e">
        <f>#REF!-#REF!</f>
        <v>#REF!</v>
      </c>
      <c r="X59" s="504" t="e">
        <f>#REF!-#REF!</f>
        <v>#REF!</v>
      </c>
      <c r="Y59" s="504"/>
      <c r="Z59" s="504"/>
      <c r="AA59" s="500"/>
      <c r="AB59" s="504"/>
      <c r="AC59" s="506"/>
      <c r="AD59" s="506"/>
      <c r="AE59" s="500"/>
      <c r="AF59" s="500"/>
      <c r="AG59" s="500"/>
      <c r="AH59" s="505"/>
      <c r="AI59" s="506"/>
      <c r="AJ59" s="502"/>
      <c r="AK59" s="507"/>
      <c r="AL59" s="503"/>
      <c r="AM59" s="508"/>
      <c r="AN59" s="509"/>
      <c r="AO59" s="509"/>
    </row>
    <row r="60" spans="1:41" ht="14.4" customHeight="1">
      <c r="A60" s="654" t="s">
        <v>1758</v>
      </c>
      <c r="B60" s="535" t="s">
        <v>1412</v>
      </c>
      <c r="C60" s="654"/>
      <c r="D60" s="654" t="s">
        <v>345</v>
      </c>
      <c r="E60" s="654" t="s">
        <v>1296</v>
      </c>
      <c r="F60" s="535" t="s">
        <v>1459</v>
      </c>
      <c r="G60" s="654" t="s">
        <v>2245</v>
      </c>
      <c r="H60" s="536" t="s">
        <v>385</v>
      </c>
      <c r="I60" s="536" t="s">
        <v>1442</v>
      </c>
      <c r="J60" s="535" t="s">
        <v>41</v>
      </c>
      <c r="K60" s="535">
        <v>1</v>
      </c>
      <c r="L60" s="535">
        <v>1.154528</v>
      </c>
      <c r="M60" s="656" t="s">
        <v>346</v>
      </c>
      <c r="N60" s="536" t="s">
        <v>131</v>
      </c>
      <c r="O60" s="664">
        <v>153</v>
      </c>
      <c r="P60" s="665">
        <v>153</v>
      </c>
      <c r="Q60" s="666">
        <v>166</v>
      </c>
      <c r="R60" s="657"/>
      <c r="S60" s="658"/>
      <c r="T60" s="658"/>
      <c r="U60" s="659"/>
      <c r="V60" s="678"/>
      <c r="W60" s="500"/>
      <c r="X60" s="504"/>
      <c r="Y60" s="504"/>
      <c r="Z60" s="504"/>
      <c r="AA60" s="500"/>
      <c r="AB60" s="504"/>
      <c r="AC60" s="506"/>
      <c r="AD60" s="506"/>
      <c r="AE60" s="500"/>
      <c r="AF60" s="500"/>
      <c r="AG60" s="500"/>
      <c r="AH60" s="505"/>
      <c r="AI60" s="506"/>
      <c r="AJ60" s="502"/>
      <c r="AK60" s="507"/>
      <c r="AL60" s="503"/>
      <c r="AM60" s="508"/>
      <c r="AN60" s="509"/>
      <c r="AO60" s="509"/>
    </row>
    <row r="61" spans="1:41" ht="14.4" customHeight="1">
      <c r="A61" s="654" t="s">
        <v>1759</v>
      </c>
      <c r="B61" s="535" t="s">
        <v>1413</v>
      </c>
      <c r="C61" s="654" t="s">
        <v>85</v>
      </c>
      <c r="D61" s="654" t="s">
        <v>345</v>
      </c>
      <c r="E61" s="654" t="s">
        <v>1296</v>
      </c>
      <c r="F61" s="535" t="s">
        <v>1464</v>
      </c>
      <c r="G61" s="654" t="s">
        <v>2257</v>
      </c>
      <c r="H61" s="536" t="s">
        <v>384</v>
      </c>
      <c r="I61" s="536" t="s">
        <v>1443</v>
      </c>
      <c r="J61" s="535" t="s">
        <v>89</v>
      </c>
      <c r="K61" s="535">
        <v>1</v>
      </c>
      <c r="L61" s="535">
        <v>1.0908720000000001</v>
      </c>
      <c r="M61" s="656" t="s">
        <v>346</v>
      </c>
      <c r="N61" s="536" t="s">
        <v>134</v>
      </c>
      <c r="O61" s="664">
        <v>125.48642718398224</v>
      </c>
      <c r="P61" s="665">
        <v>126</v>
      </c>
      <c r="Q61" s="666">
        <v>136</v>
      </c>
      <c r="R61" s="657"/>
      <c r="S61" s="658"/>
      <c r="T61" s="658"/>
      <c r="U61" s="659"/>
      <c r="V61" s="678"/>
      <c r="W61" s="500" t="e">
        <f>#REF!-#REF!</f>
        <v>#REF!</v>
      </c>
      <c r="X61" s="504" t="e">
        <f>#REF!-#REF!</f>
        <v>#REF!</v>
      </c>
      <c r="Y61" s="504"/>
      <c r="Z61" s="504"/>
      <c r="AA61" s="500"/>
      <c r="AB61" s="504"/>
      <c r="AC61" s="506"/>
      <c r="AD61" s="506"/>
      <c r="AE61" s="500"/>
      <c r="AF61" s="500"/>
      <c r="AG61" s="500"/>
      <c r="AH61" s="505"/>
      <c r="AI61" s="506"/>
      <c r="AJ61" s="502"/>
      <c r="AK61" s="507"/>
      <c r="AL61" s="503"/>
      <c r="AM61" s="508"/>
      <c r="AN61" s="509"/>
      <c r="AO61" s="509"/>
    </row>
    <row r="62" spans="1:41" ht="14.4" customHeight="1">
      <c r="A62" s="654" t="s">
        <v>1760</v>
      </c>
      <c r="B62" s="535" t="s">
        <v>1414</v>
      </c>
      <c r="C62" s="654" t="s">
        <v>120</v>
      </c>
      <c r="D62" s="654" t="s">
        <v>345</v>
      </c>
      <c r="E62" s="654" t="s">
        <v>1296</v>
      </c>
      <c r="F62" s="535" t="s">
        <v>1464</v>
      </c>
      <c r="G62" s="654" t="s">
        <v>2257</v>
      </c>
      <c r="H62" s="536" t="s">
        <v>385</v>
      </c>
      <c r="I62" s="536" t="s">
        <v>1443</v>
      </c>
      <c r="J62" s="535" t="s">
        <v>89</v>
      </c>
      <c r="K62" s="535">
        <v>1</v>
      </c>
      <c r="L62" s="535">
        <v>1.0908720000000001</v>
      </c>
      <c r="M62" s="656" t="s">
        <v>346</v>
      </c>
      <c r="N62" s="536" t="s">
        <v>134</v>
      </c>
      <c r="O62" s="664">
        <v>151.99543492659848</v>
      </c>
      <c r="P62" s="665">
        <v>152</v>
      </c>
      <c r="Q62" s="666">
        <v>166</v>
      </c>
      <c r="R62" s="657"/>
      <c r="S62" s="658"/>
      <c r="T62" s="658"/>
      <c r="U62" s="659"/>
      <c r="V62" s="678"/>
      <c r="W62" s="500"/>
      <c r="X62" s="504"/>
      <c r="Y62" s="504"/>
      <c r="Z62" s="504"/>
      <c r="AA62" s="500"/>
      <c r="AB62" s="504"/>
      <c r="AC62" s="506"/>
      <c r="AD62" s="506"/>
      <c r="AE62" s="500"/>
      <c r="AF62" s="500"/>
      <c r="AG62" s="500"/>
      <c r="AH62" s="505"/>
      <c r="AI62" s="506"/>
      <c r="AJ62" s="502"/>
      <c r="AK62" s="507"/>
      <c r="AL62" s="503"/>
      <c r="AM62" s="508"/>
      <c r="AN62" s="509"/>
      <c r="AO62" s="509"/>
    </row>
    <row r="63" spans="1:41" ht="14.4" customHeight="1">
      <c r="A63" s="654" t="s">
        <v>1761</v>
      </c>
      <c r="B63" s="535" t="s">
        <v>1415</v>
      </c>
      <c r="C63" s="654" t="s">
        <v>120</v>
      </c>
      <c r="D63" s="654" t="s">
        <v>345</v>
      </c>
      <c r="E63" s="654" t="s">
        <v>1296</v>
      </c>
      <c r="F63" s="535" t="s">
        <v>1465</v>
      </c>
      <c r="G63" s="654" t="s">
        <v>2258</v>
      </c>
      <c r="H63" s="536" t="s">
        <v>384</v>
      </c>
      <c r="I63" s="536" t="s">
        <v>1444</v>
      </c>
      <c r="J63" s="535" t="s">
        <v>41</v>
      </c>
      <c r="K63" s="535">
        <v>1</v>
      </c>
      <c r="L63" s="535">
        <v>1.154528</v>
      </c>
      <c r="M63" s="656" t="s">
        <v>346</v>
      </c>
      <c r="N63" s="536" t="s">
        <v>134</v>
      </c>
      <c r="O63" s="664">
        <v>136.08397383973315</v>
      </c>
      <c r="P63" s="665">
        <v>137</v>
      </c>
      <c r="Q63" s="666">
        <v>148</v>
      </c>
      <c r="R63" s="657"/>
      <c r="S63" s="658"/>
      <c r="T63" s="658"/>
      <c r="U63" s="659"/>
      <c r="V63" s="678"/>
      <c r="W63" s="500" t="e">
        <f>#REF!-#REF!</f>
        <v>#REF!</v>
      </c>
      <c r="X63" s="504" t="e">
        <f>#REF!-#REF!</f>
        <v>#REF!</v>
      </c>
      <c r="Y63" s="504"/>
      <c r="Z63" s="504"/>
      <c r="AA63" s="500"/>
      <c r="AB63" s="504"/>
      <c r="AC63" s="506"/>
      <c r="AD63" s="506"/>
      <c r="AE63" s="500"/>
      <c r="AF63" s="500"/>
      <c r="AG63" s="500"/>
      <c r="AH63" s="505"/>
      <c r="AI63" s="506"/>
      <c r="AJ63" s="502"/>
      <c r="AK63" s="507"/>
      <c r="AL63" s="503"/>
      <c r="AM63" s="508"/>
      <c r="AN63" s="509"/>
      <c r="AO63" s="509"/>
    </row>
    <row r="64" spans="1:41" ht="14.4" customHeight="1">
      <c r="A64" s="654" t="s">
        <v>1762</v>
      </c>
      <c r="B64" s="535" t="s">
        <v>1416</v>
      </c>
      <c r="C64" s="654"/>
      <c r="D64" s="654" t="s">
        <v>345</v>
      </c>
      <c r="E64" s="654" t="s">
        <v>1296</v>
      </c>
      <c r="F64" s="535" t="s">
        <v>1465</v>
      </c>
      <c r="G64" s="654" t="s">
        <v>2258</v>
      </c>
      <c r="H64" s="536" t="s">
        <v>385</v>
      </c>
      <c r="I64" s="536" t="s">
        <v>1444</v>
      </c>
      <c r="J64" s="535" t="s">
        <v>41</v>
      </c>
      <c r="K64" s="535">
        <v>1</v>
      </c>
      <c r="L64" s="535">
        <v>1.154528</v>
      </c>
      <c r="M64" s="656" t="s">
        <v>346</v>
      </c>
      <c r="N64" s="536" t="s">
        <v>134</v>
      </c>
      <c r="O64" s="664">
        <v>167.72349775747105</v>
      </c>
      <c r="P64" s="665">
        <v>168</v>
      </c>
      <c r="Q64" s="666">
        <v>183</v>
      </c>
      <c r="R64" s="657"/>
      <c r="S64" s="658"/>
      <c r="T64" s="658"/>
      <c r="U64" s="659"/>
      <c r="V64" s="678"/>
      <c r="W64" s="500"/>
      <c r="X64" s="504"/>
      <c r="Y64" s="504"/>
      <c r="Z64" s="504"/>
      <c r="AA64" s="500"/>
      <c r="AB64" s="504"/>
      <c r="AC64" s="506"/>
      <c r="AD64" s="506"/>
      <c r="AE64" s="500"/>
      <c r="AF64" s="500"/>
      <c r="AG64" s="500"/>
      <c r="AH64" s="505"/>
      <c r="AI64" s="506"/>
      <c r="AJ64" s="502"/>
      <c r="AK64" s="507"/>
      <c r="AL64" s="503"/>
      <c r="AM64" s="508"/>
      <c r="AN64" s="509"/>
      <c r="AO64" s="509"/>
    </row>
    <row r="65" spans="1:41" ht="14.4" customHeight="1">
      <c r="A65" s="654" t="s">
        <v>1763</v>
      </c>
      <c r="B65" s="535" t="s">
        <v>1417</v>
      </c>
      <c r="C65" s="654"/>
      <c r="D65" s="654" t="s">
        <v>345</v>
      </c>
      <c r="E65" s="654" t="s">
        <v>1296</v>
      </c>
      <c r="F65" s="535" t="s">
        <v>1466</v>
      </c>
      <c r="G65" s="654" t="s">
        <v>2259</v>
      </c>
      <c r="H65" s="536" t="s">
        <v>384</v>
      </c>
      <c r="I65" s="536" t="s">
        <v>1445</v>
      </c>
      <c r="J65" s="535" t="s">
        <v>41</v>
      </c>
      <c r="K65" s="535">
        <v>1</v>
      </c>
      <c r="L65" s="535">
        <v>0.94446319999999995</v>
      </c>
      <c r="M65" s="656" t="s">
        <v>346</v>
      </c>
      <c r="N65" s="536" t="s">
        <v>134</v>
      </c>
      <c r="O65" s="664">
        <v>124.69142650416482</v>
      </c>
      <c r="P65" s="665">
        <v>125</v>
      </c>
      <c r="Q65" s="666">
        <v>136</v>
      </c>
      <c r="R65" s="657"/>
      <c r="S65" s="658"/>
      <c r="T65" s="658"/>
      <c r="U65" s="659"/>
      <c r="V65" s="678"/>
      <c r="W65" s="500" t="e">
        <f>#REF!-#REF!</f>
        <v>#REF!</v>
      </c>
      <c r="X65" s="504" t="e">
        <f>#REF!-#REF!</f>
        <v>#REF!</v>
      </c>
      <c r="Y65" s="504"/>
      <c r="Z65" s="504"/>
      <c r="AA65" s="500"/>
      <c r="AB65" s="504"/>
      <c r="AC65" s="506"/>
      <c r="AD65" s="506"/>
      <c r="AE65" s="500"/>
      <c r="AF65" s="500"/>
      <c r="AG65" s="500"/>
      <c r="AH65" s="505"/>
      <c r="AI65" s="506"/>
      <c r="AJ65" s="502"/>
      <c r="AK65" s="507"/>
      <c r="AL65" s="503"/>
      <c r="AM65" s="508"/>
      <c r="AN65" s="509"/>
      <c r="AO65" s="509"/>
    </row>
    <row r="66" spans="1:41" ht="14.4" customHeight="1">
      <c r="A66" s="654" t="s">
        <v>1764</v>
      </c>
      <c r="B66" s="535" t="s">
        <v>1418</v>
      </c>
      <c r="C66" s="654"/>
      <c r="D66" s="654" t="s">
        <v>345</v>
      </c>
      <c r="E66" s="654" t="s">
        <v>1296</v>
      </c>
      <c r="F66" s="535" t="s">
        <v>1466</v>
      </c>
      <c r="G66" s="654" t="s">
        <v>2259</v>
      </c>
      <c r="H66" s="536" t="s">
        <v>385</v>
      </c>
      <c r="I66" s="536" t="s">
        <v>1445</v>
      </c>
      <c r="J66" s="535" t="s">
        <v>41</v>
      </c>
      <c r="K66" s="535">
        <v>1</v>
      </c>
      <c r="L66" s="535">
        <v>0.94446319999999995</v>
      </c>
      <c r="M66" s="656" t="s">
        <v>346</v>
      </c>
      <c r="N66" s="536" t="s">
        <v>134</v>
      </c>
      <c r="O66" s="664">
        <v>152.35733675977636</v>
      </c>
      <c r="P66" s="665">
        <v>153</v>
      </c>
      <c r="Q66" s="666">
        <v>166</v>
      </c>
      <c r="R66" s="657"/>
      <c r="S66" s="658"/>
      <c r="T66" s="658"/>
      <c r="U66" s="659"/>
      <c r="V66" s="678"/>
      <c r="W66" s="500"/>
      <c r="X66" s="504"/>
      <c r="Y66" s="504"/>
      <c r="Z66" s="504"/>
      <c r="AA66" s="500"/>
      <c r="AB66" s="504"/>
      <c r="AC66" s="506"/>
      <c r="AD66" s="506"/>
      <c r="AE66" s="500"/>
      <c r="AF66" s="500"/>
      <c r="AG66" s="500"/>
      <c r="AH66" s="505"/>
      <c r="AI66" s="506"/>
      <c r="AJ66" s="502"/>
      <c r="AK66" s="507"/>
      <c r="AL66" s="503"/>
      <c r="AM66" s="508"/>
      <c r="AN66" s="509"/>
      <c r="AO66" s="509"/>
    </row>
    <row r="67" spans="1:41" ht="14.4" customHeight="1">
      <c r="A67" s="654" t="s">
        <v>1765</v>
      </c>
      <c r="B67" s="535" t="s">
        <v>1419</v>
      </c>
      <c r="C67" s="654"/>
      <c r="D67" s="654" t="s">
        <v>345</v>
      </c>
      <c r="E67" s="654" t="s">
        <v>1296</v>
      </c>
      <c r="F67" s="535" t="s">
        <v>1467</v>
      </c>
      <c r="G67" s="654" t="s">
        <v>2260</v>
      </c>
      <c r="H67" s="536" t="s">
        <v>384</v>
      </c>
      <c r="I67" s="536" t="s">
        <v>1446</v>
      </c>
      <c r="J67" s="535" t="s">
        <v>41</v>
      </c>
      <c r="K67" s="535">
        <v>1</v>
      </c>
      <c r="L67" s="535">
        <v>0.98902239999999997</v>
      </c>
      <c r="M67" s="656" t="s">
        <v>346</v>
      </c>
      <c r="N67" s="536" t="s">
        <v>134</v>
      </c>
      <c r="O67" s="664">
        <v>127.45711202667427</v>
      </c>
      <c r="P67" s="665">
        <v>128</v>
      </c>
      <c r="Q67" s="666">
        <v>138</v>
      </c>
      <c r="R67" s="657"/>
      <c r="S67" s="658"/>
      <c r="T67" s="658"/>
      <c r="U67" s="659"/>
      <c r="V67" s="678"/>
      <c r="W67" s="500"/>
      <c r="X67" s="504"/>
      <c r="Y67" s="504"/>
      <c r="Z67" s="504"/>
      <c r="AA67" s="500"/>
      <c r="AB67" s="504"/>
      <c r="AC67" s="506"/>
      <c r="AD67" s="506"/>
      <c r="AE67" s="500"/>
      <c r="AF67" s="500"/>
      <c r="AG67" s="500"/>
      <c r="AH67" s="505"/>
      <c r="AI67" s="506"/>
      <c r="AJ67" s="502"/>
      <c r="AK67" s="507"/>
      <c r="AL67" s="503"/>
      <c r="AM67" s="508"/>
      <c r="AN67" s="509"/>
      <c r="AO67" s="509"/>
    </row>
    <row r="68" spans="1:41" ht="17.399999999999999" customHeight="1">
      <c r="A68" s="654" t="s">
        <v>1766</v>
      </c>
      <c r="B68" s="535" t="s">
        <v>1420</v>
      </c>
      <c r="C68" s="654"/>
      <c r="D68" s="654" t="s">
        <v>345</v>
      </c>
      <c r="E68" s="654" t="s">
        <v>1296</v>
      </c>
      <c r="F68" s="535" t="s">
        <v>1467</v>
      </c>
      <c r="G68" s="654" t="s">
        <v>2260</v>
      </c>
      <c r="H68" s="536" t="s">
        <v>385</v>
      </c>
      <c r="I68" s="536" t="s">
        <v>1446</v>
      </c>
      <c r="J68" s="535" t="s">
        <v>41</v>
      </c>
      <c r="K68" s="535">
        <v>1</v>
      </c>
      <c r="L68" s="535">
        <v>0.98902239999999997</v>
      </c>
      <c r="M68" s="656" t="s">
        <v>346</v>
      </c>
      <c r="N68" s="536" t="s">
        <v>134</v>
      </c>
      <c r="O68" s="664">
        <v>151.67396331174237</v>
      </c>
      <c r="P68" s="665">
        <v>152</v>
      </c>
      <c r="Q68" s="666">
        <v>166</v>
      </c>
      <c r="R68" s="657"/>
      <c r="S68" s="658"/>
      <c r="T68" s="658"/>
      <c r="U68" s="659"/>
      <c r="V68" s="678"/>
      <c r="W68" s="500"/>
      <c r="X68" s="504"/>
      <c r="Y68" s="504"/>
      <c r="Z68" s="504"/>
      <c r="AA68" s="500"/>
      <c r="AB68" s="504"/>
      <c r="AC68" s="506"/>
      <c r="AD68" s="506"/>
      <c r="AE68" s="500"/>
      <c r="AF68" s="500"/>
      <c r="AG68" s="500"/>
      <c r="AH68" s="505"/>
      <c r="AI68" s="506"/>
      <c r="AJ68" s="502"/>
      <c r="AK68" s="507"/>
      <c r="AL68" s="503"/>
      <c r="AM68" s="508"/>
      <c r="AN68" s="509"/>
      <c r="AO68" s="509"/>
    </row>
    <row r="69" spans="1:41" ht="14.4" customHeight="1">
      <c r="A69" s="654" t="s">
        <v>1767</v>
      </c>
      <c r="B69" s="535" t="s">
        <v>1421</v>
      </c>
      <c r="C69" s="654"/>
      <c r="D69" s="654" t="s">
        <v>345</v>
      </c>
      <c r="E69" s="654" t="s">
        <v>1296</v>
      </c>
      <c r="F69" s="535" t="s">
        <v>1468</v>
      </c>
      <c r="G69" s="654" t="s">
        <v>2261</v>
      </c>
      <c r="H69" s="536" t="s">
        <v>384</v>
      </c>
      <c r="I69" s="536" t="s">
        <v>1447</v>
      </c>
      <c r="J69" s="535" t="s">
        <v>41</v>
      </c>
      <c r="K69" s="535">
        <v>1</v>
      </c>
      <c r="L69" s="535">
        <v>1.0908720000000001</v>
      </c>
      <c r="M69" s="656" t="s">
        <v>346</v>
      </c>
      <c r="N69" s="536" t="s">
        <v>134</v>
      </c>
      <c r="O69" s="664">
        <v>124.90190043501576</v>
      </c>
      <c r="P69" s="665">
        <v>125</v>
      </c>
      <c r="Q69" s="666">
        <v>136</v>
      </c>
      <c r="R69" s="657"/>
      <c r="S69" s="658"/>
      <c r="T69" s="658"/>
      <c r="U69" s="659"/>
      <c r="V69" s="678"/>
      <c r="W69" s="500"/>
      <c r="X69" s="504"/>
      <c r="Y69" s="504"/>
      <c r="Z69" s="504"/>
      <c r="AA69" s="500"/>
      <c r="AB69" s="504"/>
      <c r="AC69" s="506"/>
      <c r="AD69" s="506"/>
      <c r="AE69" s="500"/>
      <c r="AF69" s="500"/>
      <c r="AG69" s="500"/>
      <c r="AH69" s="505"/>
      <c r="AI69" s="506"/>
      <c r="AJ69" s="502"/>
      <c r="AK69" s="507"/>
      <c r="AL69" s="503"/>
      <c r="AM69" s="508"/>
      <c r="AN69" s="509"/>
      <c r="AO69" s="509"/>
    </row>
    <row r="70" spans="1:41" ht="14.4" customHeight="1">
      <c r="A70" s="654" t="s">
        <v>1768</v>
      </c>
      <c r="B70" s="535" t="s">
        <v>1422</v>
      </c>
      <c r="C70" s="654"/>
      <c r="D70" s="654" t="s">
        <v>345</v>
      </c>
      <c r="E70" s="654" t="s">
        <v>1296</v>
      </c>
      <c r="F70" s="535" t="s">
        <v>1468</v>
      </c>
      <c r="G70" s="654" t="s">
        <v>2261</v>
      </c>
      <c r="H70" s="536" t="s">
        <v>385</v>
      </c>
      <c r="I70" s="536" t="s">
        <v>1447</v>
      </c>
      <c r="J70" s="535" t="s">
        <v>41</v>
      </c>
      <c r="K70" s="535">
        <v>1</v>
      </c>
      <c r="L70" s="535">
        <v>1.0908720000000001</v>
      </c>
      <c r="M70" s="656" t="s">
        <v>346</v>
      </c>
      <c r="N70" s="536" t="s">
        <v>134</v>
      </c>
      <c r="O70" s="664">
        <v>149.96034420979078</v>
      </c>
      <c r="P70" s="665">
        <v>150</v>
      </c>
      <c r="Q70" s="666">
        <v>164</v>
      </c>
      <c r="R70" s="657"/>
      <c r="S70" s="658"/>
      <c r="T70" s="658"/>
      <c r="U70" s="659"/>
      <c r="V70" s="678"/>
      <c r="W70" s="500"/>
      <c r="X70" s="504"/>
      <c r="Y70" s="504"/>
      <c r="Z70" s="504"/>
      <c r="AA70" s="500"/>
      <c r="AB70" s="504"/>
      <c r="AC70" s="506"/>
      <c r="AD70" s="506"/>
      <c r="AE70" s="500"/>
      <c r="AF70" s="500"/>
      <c r="AG70" s="500"/>
      <c r="AH70" s="505"/>
      <c r="AI70" s="506"/>
      <c r="AJ70" s="502"/>
      <c r="AK70" s="507"/>
      <c r="AL70" s="503"/>
      <c r="AM70" s="508"/>
      <c r="AN70" s="509"/>
      <c r="AO70" s="509"/>
    </row>
    <row r="71" spans="1:41" ht="14.4" customHeight="1">
      <c r="A71" s="654" t="s">
        <v>1769</v>
      </c>
      <c r="B71" s="535" t="s">
        <v>1423</v>
      </c>
      <c r="C71" s="654"/>
      <c r="D71" s="654" t="s">
        <v>345</v>
      </c>
      <c r="E71" s="654" t="s">
        <v>1296</v>
      </c>
      <c r="F71" s="535" t="s">
        <v>1469</v>
      </c>
      <c r="G71" s="654" t="s">
        <v>2262</v>
      </c>
      <c r="H71" s="536" t="s">
        <v>384</v>
      </c>
      <c r="I71" s="536" t="s">
        <v>1448</v>
      </c>
      <c r="J71" s="535" t="s">
        <v>89</v>
      </c>
      <c r="K71" s="535">
        <v>1</v>
      </c>
      <c r="L71" s="535">
        <v>0.86171039999999999</v>
      </c>
      <c r="M71" s="656" t="s">
        <v>346</v>
      </c>
      <c r="N71" s="536" t="s">
        <v>134</v>
      </c>
      <c r="O71" s="664">
        <v>120.46266016552335</v>
      </c>
      <c r="P71" s="665">
        <v>121</v>
      </c>
      <c r="Q71" s="666">
        <v>131</v>
      </c>
      <c r="R71" s="657"/>
      <c r="S71" s="658"/>
      <c r="T71" s="658"/>
      <c r="U71" s="659"/>
      <c r="V71" s="678"/>
      <c r="W71" s="500"/>
      <c r="X71" s="504"/>
      <c r="Y71" s="504"/>
      <c r="Z71" s="504"/>
      <c r="AA71" s="500"/>
      <c r="AB71" s="504"/>
      <c r="AC71" s="506"/>
      <c r="AD71" s="506"/>
      <c r="AE71" s="500"/>
      <c r="AF71" s="500"/>
      <c r="AG71" s="500"/>
      <c r="AH71" s="505"/>
      <c r="AI71" s="506"/>
      <c r="AJ71" s="502"/>
      <c r="AK71" s="507"/>
      <c r="AL71" s="503"/>
      <c r="AM71" s="508"/>
      <c r="AN71" s="509"/>
      <c r="AO71" s="509"/>
    </row>
    <row r="72" spans="1:41" ht="14.4" customHeight="1">
      <c r="A72" s="654" t="s">
        <v>1770</v>
      </c>
      <c r="B72" s="535" t="s">
        <v>1424</v>
      </c>
      <c r="C72" s="654"/>
      <c r="D72" s="654" t="s">
        <v>345</v>
      </c>
      <c r="E72" s="654" t="s">
        <v>1296</v>
      </c>
      <c r="F72" s="535" t="s">
        <v>1469</v>
      </c>
      <c r="G72" s="654" t="s">
        <v>2262</v>
      </c>
      <c r="H72" s="536" t="s">
        <v>385</v>
      </c>
      <c r="I72" s="536" t="s">
        <v>1448</v>
      </c>
      <c r="J72" s="535" t="s">
        <v>89</v>
      </c>
      <c r="K72" s="535">
        <v>1</v>
      </c>
      <c r="L72" s="535">
        <v>0.86171039999999999</v>
      </c>
      <c r="M72" s="656" t="s">
        <v>346</v>
      </c>
      <c r="N72" s="536" t="s">
        <v>134</v>
      </c>
      <c r="O72" s="664">
        <v>147.19031288974878</v>
      </c>
      <c r="P72" s="665">
        <v>148</v>
      </c>
      <c r="Q72" s="666">
        <v>160</v>
      </c>
      <c r="R72" s="657"/>
      <c r="S72" s="658"/>
      <c r="T72" s="658"/>
      <c r="U72" s="659"/>
      <c r="V72" s="678"/>
      <c r="W72" s="500"/>
      <c r="X72" s="504"/>
      <c r="Y72" s="504"/>
      <c r="Z72" s="504"/>
      <c r="AA72" s="500"/>
      <c r="AB72" s="504"/>
      <c r="AC72" s="506"/>
      <c r="AD72" s="506"/>
      <c r="AE72" s="500"/>
      <c r="AF72" s="500"/>
      <c r="AG72" s="500"/>
      <c r="AH72" s="505"/>
      <c r="AI72" s="506"/>
      <c r="AJ72" s="502"/>
      <c r="AK72" s="507"/>
      <c r="AL72" s="503"/>
      <c r="AM72" s="508"/>
      <c r="AN72" s="509"/>
      <c r="AO72" s="509"/>
    </row>
    <row r="73" spans="1:41" ht="14.4" customHeight="1">
      <c r="A73" s="654" t="s">
        <v>1771</v>
      </c>
      <c r="B73" s="535" t="s">
        <v>1425</v>
      </c>
      <c r="C73" s="654" t="s">
        <v>118</v>
      </c>
      <c r="D73" s="654" t="s">
        <v>345</v>
      </c>
      <c r="E73" s="654" t="s">
        <v>1296</v>
      </c>
      <c r="F73" s="535" t="s">
        <v>1470</v>
      </c>
      <c r="G73" s="654" t="s">
        <v>2296</v>
      </c>
      <c r="H73" s="536" t="s">
        <v>384</v>
      </c>
      <c r="I73" s="536" t="s">
        <v>1449</v>
      </c>
      <c r="J73" s="535" t="s">
        <v>41</v>
      </c>
      <c r="K73" s="535">
        <v>1</v>
      </c>
      <c r="L73" s="535">
        <v>1.3200335999999999</v>
      </c>
      <c r="M73" s="656" t="s">
        <v>346</v>
      </c>
      <c r="N73" s="536" t="s">
        <v>131</v>
      </c>
      <c r="O73" s="664">
        <v>144.62617108490403</v>
      </c>
      <c r="P73" s="665">
        <v>145</v>
      </c>
      <c r="Q73" s="666">
        <v>158</v>
      </c>
      <c r="R73" s="657"/>
      <c r="S73" s="658"/>
      <c r="T73" s="658"/>
      <c r="U73" s="659"/>
      <c r="V73" s="678"/>
      <c r="W73" s="500"/>
      <c r="X73" s="504"/>
      <c r="Y73" s="504"/>
      <c r="Z73" s="504"/>
      <c r="AA73" s="500"/>
      <c r="AB73" s="504"/>
      <c r="AC73" s="506"/>
      <c r="AD73" s="506"/>
      <c r="AE73" s="500"/>
      <c r="AF73" s="500"/>
      <c r="AG73" s="500"/>
      <c r="AH73" s="505"/>
      <c r="AI73" s="506"/>
      <c r="AJ73" s="502"/>
      <c r="AK73" s="507"/>
      <c r="AL73" s="503"/>
      <c r="AM73" s="508"/>
      <c r="AN73" s="509"/>
      <c r="AO73" s="509"/>
    </row>
    <row r="74" spans="1:41" ht="14.4" customHeight="1">
      <c r="A74" s="654" t="s">
        <v>1772</v>
      </c>
      <c r="B74" s="535" t="s">
        <v>1426</v>
      </c>
      <c r="C74" s="654" t="s">
        <v>83</v>
      </c>
      <c r="D74" s="654" t="s">
        <v>345</v>
      </c>
      <c r="E74" s="654" t="s">
        <v>1296</v>
      </c>
      <c r="F74" s="535" t="s">
        <v>1470</v>
      </c>
      <c r="G74" s="654" t="s">
        <v>2296</v>
      </c>
      <c r="H74" s="536" t="s">
        <v>385</v>
      </c>
      <c r="I74" s="536" t="s">
        <v>1449</v>
      </c>
      <c r="J74" s="535" t="s">
        <v>41</v>
      </c>
      <c r="K74" s="535">
        <v>1</v>
      </c>
      <c r="L74" s="535">
        <v>1.3200335999999999</v>
      </c>
      <c r="M74" s="656" t="s">
        <v>346</v>
      </c>
      <c r="N74" s="536" t="s">
        <v>131</v>
      </c>
      <c r="O74" s="664">
        <v>169.03183745548156</v>
      </c>
      <c r="P74" s="665">
        <v>170</v>
      </c>
      <c r="Q74" s="666">
        <v>184</v>
      </c>
      <c r="R74" s="657"/>
      <c r="S74" s="658"/>
      <c r="T74" s="658"/>
      <c r="U74" s="659"/>
      <c r="V74" s="678"/>
      <c r="W74" s="500"/>
      <c r="X74" s="504"/>
      <c r="Y74" s="504"/>
      <c r="Z74" s="504"/>
      <c r="AA74" s="500"/>
      <c r="AB74" s="504"/>
      <c r="AC74" s="506"/>
      <c r="AD74" s="506"/>
      <c r="AE74" s="500"/>
      <c r="AF74" s="500"/>
      <c r="AG74" s="500"/>
      <c r="AH74" s="505"/>
      <c r="AI74" s="506"/>
      <c r="AJ74" s="502"/>
      <c r="AK74" s="507"/>
      <c r="AL74" s="503"/>
      <c r="AM74" s="508"/>
      <c r="AN74" s="509"/>
      <c r="AO74" s="509"/>
    </row>
    <row r="75" spans="1:41" ht="14.4" customHeight="1">
      <c r="A75" s="654" t="s">
        <v>1773</v>
      </c>
      <c r="B75" s="535" t="s">
        <v>1427</v>
      </c>
      <c r="C75" s="654" t="s">
        <v>83</v>
      </c>
      <c r="D75" s="654" t="s">
        <v>345</v>
      </c>
      <c r="E75" s="654" t="s">
        <v>1296</v>
      </c>
      <c r="F75" s="535" t="s">
        <v>1471</v>
      </c>
      <c r="G75" s="654" t="s">
        <v>2297</v>
      </c>
      <c r="H75" s="536" t="s">
        <v>384</v>
      </c>
      <c r="I75" s="536" t="s">
        <v>1450</v>
      </c>
      <c r="J75" s="535" t="s">
        <v>41</v>
      </c>
      <c r="K75" s="535">
        <v>1</v>
      </c>
      <c r="L75" s="535">
        <v>1.154528</v>
      </c>
      <c r="M75" s="656" t="s">
        <v>346</v>
      </c>
      <c r="N75" s="536" t="s">
        <v>131</v>
      </c>
      <c r="O75" s="664">
        <v>127.93922632189259</v>
      </c>
      <c r="P75" s="665">
        <v>128</v>
      </c>
      <c r="Q75" s="666">
        <v>140</v>
      </c>
      <c r="R75" s="657"/>
      <c r="S75" s="658"/>
      <c r="T75" s="658"/>
      <c r="U75" s="659"/>
      <c r="V75" s="678"/>
      <c r="W75" s="500"/>
      <c r="X75" s="504"/>
      <c r="Y75" s="504"/>
      <c r="Z75" s="504"/>
      <c r="AA75" s="500"/>
      <c r="AB75" s="504"/>
      <c r="AC75" s="506"/>
      <c r="AD75" s="506"/>
      <c r="AE75" s="500"/>
      <c r="AF75" s="500"/>
      <c r="AG75" s="500"/>
      <c r="AH75" s="505"/>
      <c r="AI75" s="506"/>
      <c r="AJ75" s="502"/>
      <c r="AK75" s="507"/>
      <c r="AL75" s="503"/>
      <c r="AM75" s="508"/>
      <c r="AN75" s="509"/>
      <c r="AO75" s="509"/>
    </row>
    <row r="76" spans="1:41" ht="14.4" customHeight="1">
      <c r="A76" s="654" t="s">
        <v>1774</v>
      </c>
      <c r="B76" s="535" t="s">
        <v>1428</v>
      </c>
      <c r="C76" s="654"/>
      <c r="D76" s="654" t="s">
        <v>345</v>
      </c>
      <c r="E76" s="654" t="s">
        <v>1296</v>
      </c>
      <c r="F76" s="535" t="s">
        <v>1471</v>
      </c>
      <c r="G76" s="654" t="s">
        <v>2297</v>
      </c>
      <c r="H76" s="536" t="s">
        <v>385</v>
      </c>
      <c r="I76" s="536" t="s">
        <v>1450</v>
      </c>
      <c r="J76" s="535" t="s">
        <v>41</v>
      </c>
      <c r="K76" s="535">
        <v>1</v>
      </c>
      <c r="L76" s="535">
        <v>1.154528</v>
      </c>
      <c r="M76" s="656" t="s">
        <v>346</v>
      </c>
      <c r="N76" s="536" t="s">
        <v>131</v>
      </c>
      <c r="O76" s="664">
        <v>152.24767932305218</v>
      </c>
      <c r="P76" s="665">
        <v>153</v>
      </c>
      <c r="Q76" s="666">
        <v>166</v>
      </c>
      <c r="R76" s="657"/>
      <c r="S76" s="658"/>
      <c r="T76" s="658"/>
      <c r="U76" s="659"/>
      <c r="V76" s="678"/>
      <c r="W76" s="500"/>
      <c r="X76" s="504"/>
      <c r="Y76" s="504"/>
      <c r="Z76" s="504"/>
      <c r="AA76" s="500"/>
      <c r="AB76" s="504"/>
      <c r="AC76" s="506"/>
      <c r="AD76" s="506"/>
      <c r="AE76" s="500"/>
      <c r="AF76" s="500"/>
      <c r="AG76" s="500"/>
      <c r="AH76" s="505"/>
      <c r="AI76" s="506"/>
      <c r="AJ76" s="502"/>
      <c r="AK76" s="507"/>
      <c r="AL76" s="503"/>
      <c r="AM76" s="508"/>
      <c r="AN76" s="509"/>
      <c r="AO76" s="509"/>
    </row>
    <row r="77" spans="1:41" ht="14.4" customHeight="1">
      <c r="A77" s="654" t="s">
        <v>1775</v>
      </c>
      <c r="B77" s="535" t="s">
        <v>1571</v>
      </c>
      <c r="C77" s="654"/>
      <c r="D77" s="654" t="s">
        <v>345</v>
      </c>
      <c r="E77" s="654" t="s">
        <v>1296</v>
      </c>
      <c r="F77" s="535" t="s">
        <v>805</v>
      </c>
      <c r="G77" s="654" t="s">
        <v>2299</v>
      </c>
      <c r="H77" s="536" t="s">
        <v>384</v>
      </c>
      <c r="I77" s="536" t="s">
        <v>1581</v>
      </c>
      <c r="J77" s="535" t="s">
        <v>41</v>
      </c>
      <c r="K77" s="535">
        <v>1</v>
      </c>
      <c r="L77" s="677">
        <v>1.4</v>
      </c>
      <c r="M77" s="656" t="s">
        <v>346</v>
      </c>
      <c r="N77" s="536" t="s">
        <v>137</v>
      </c>
      <c r="O77" s="664">
        <v>128.69999999999999</v>
      </c>
      <c r="P77" s="665">
        <f>ROUND(O77,0)</f>
        <v>129</v>
      </c>
      <c r="Q77" s="666">
        <f t="shared" ref="Q77:Q82" si="2">P77*1.1</f>
        <v>141.9</v>
      </c>
      <c r="R77" s="657">
        <f t="shared" ref="R77:R82" si="3">ROUND(Q77,0)</f>
        <v>142</v>
      </c>
      <c r="S77" s="658"/>
      <c r="T77" s="658">
        <v>140.61000000000001</v>
      </c>
      <c r="U77" s="659">
        <v>141</v>
      </c>
      <c r="V77" s="678"/>
      <c r="W77" s="500"/>
      <c r="X77" s="504"/>
      <c r="Y77" s="504"/>
      <c r="Z77" s="504"/>
      <c r="AA77" s="500"/>
      <c r="AB77" s="504"/>
      <c r="AC77" s="506"/>
      <c r="AD77" s="506"/>
      <c r="AE77" s="500"/>
      <c r="AF77" s="500"/>
      <c r="AG77" s="500"/>
      <c r="AH77" s="505"/>
      <c r="AI77" s="506"/>
      <c r="AJ77" s="502"/>
      <c r="AK77" s="507"/>
      <c r="AL77" s="503"/>
      <c r="AM77" s="508"/>
      <c r="AN77" s="509"/>
      <c r="AO77" s="509"/>
    </row>
    <row r="78" spans="1:41" ht="14.4" customHeight="1">
      <c r="A78" s="654" t="s">
        <v>1776</v>
      </c>
      <c r="B78" s="535" t="s">
        <v>1572</v>
      </c>
      <c r="C78" s="654"/>
      <c r="D78" s="654" t="s">
        <v>345</v>
      </c>
      <c r="E78" s="654" t="s">
        <v>1296</v>
      </c>
      <c r="F78" s="535" t="s">
        <v>805</v>
      </c>
      <c r="G78" s="654" t="s">
        <v>2299</v>
      </c>
      <c r="H78" s="536" t="s">
        <v>385</v>
      </c>
      <c r="I78" s="536" t="s">
        <v>1581</v>
      </c>
      <c r="J78" s="535" t="s">
        <v>41</v>
      </c>
      <c r="K78" s="535">
        <v>1</v>
      </c>
      <c r="L78" s="676">
        <v>1.4</v>
      </c>
      <c r="M78" s="656" t="s">
        <v>346</v>
      </c>
      <c r="N78" s="536" t="s">
        <v>137</v>
      </c>
      <c r="O78" s="664">
        <v>158.39999999999998</v>
      </c>
      <c r="P78" s="665">
        <f>ROUND(O78,0)</f>
        <v>158</v>
      </c>
      <c r="Q78" s="666">
        <f t="shared" si="2"/>
        <v>173.8</v>
      </c>
      <c r="R78" s="657">
        <f t="shared" si="3"/>
        <v>174</v>
      </c>
      <c r="S78" s="658"/>
      <c r="T78" s="658">
        <v>172.22</v>
      </c>
      <c r="U78" s="659">
        <v>172</v>
      </c>
      <c r="V78" s="678"/>
      <c r="W78" s="500"/>
      <c r="X78" s="504"/>
      <c r="Y78" s="504"/>
      <c r="Z78" s="504"/>
      <c r="AA78" s="500"/>
      <c r="AB78" s="504"/>
      <c r="AC78" s="506"/>
      <c r="AD78" s="506"/>
      <c r="AE78" s="500"/>
      <c r="AF78" s="500"/>
      <c r="AG78" s="500"/>
      <c r="AH78" s="505"/>
      <c r="AI78" s="506"/>
      <c r="AJ78" s="502"/>
      <c r="AK78" s="507"/>
      <c r="AL78" s="503"/>
      <c r="AM78" s="508"/>
      <c r="AN78" s="509"/>
      <c r="AO78" s="509"/>
    </row>
    <row r="79" spans="1:41" ht="14.4" customHeight="1">
      <c r="A79" s="654" t="s">
        <v>1777</v>
      </c>
      <c r="B79" s="535" t="s">
        <v>1573</v>
      </c>
      <c r="C79" s="654"/>
      <c r="D79" s="654" t="s">
        <v>345</v>
      </c>
      <c r="E79" s="654" t="s">
        <v>1296</v>
      </c>
      <c r="F79" s="535" t="s">
        <v>806</v>
      </c>
      <c r="G79" s="654" t="s">
        <v>2300</v>
      </c>
      <c r="H79" s="536" t="s">
        <v>384</v>
      </c>
      <c r="I79" s="536" t="s">
        <v>1582</v>
      </c>
      <c r="J79" s="535" t="s">
        <v>49</v>
      </c>
      <c r="K79" s="535">
        <v>1</v>
      </c>
      <c r="L79" s="677">
        <v>1.6</v>
      </c>
      <c r="M79" s="656" t="s">
        <v>346</v>
      </c>
      <c r="N79" s="536" t="s">
        <v>137</v>
      </c>
      <c r="O79" s="664">
        <v>138.6</v>
      </c>
      <c r="P79" s="665">
        <f>ROUND(O79,0)</f>
        <v>139</v>
      </c>
      <c r="Q79" s="666">
        <f t="shared" si="2"/>
        <v>152.9</v>
      </c>
      <c r="R79" s="657">
        <f t="shared" si="3"/>
        <v>153</v>
      </c>
      <c r="S79" s="658"/>
      <c r="T79" s="658">
        <v>151.51000000000002</v>
      </c>
      <c r="U79" s="659">
        <v>152</v>
      </c>
      <c r="V79" s="678"/>
      <c r="W79" s="500"/>
      <c r="X79" s="504"/>
      <c r="Y79" s="504"/>
      <c r="Z79" s="504"/>
      <c r="AA79" s="500"/>
      <c r="AB79" s="504"/>
      <c r="AC79" s="506"/>
      <c r="AD79" s="506"/>
      <c r="AE79" s="500"/>
      <c r="AF79" s="500"/>
      <c r="AG79" s="500"/>
      <c r="AH79" s="505"/>
      <c r="AI79" s="506"/>
      <c r="AJ79" s="502"/>
      <c r="AK79" s="507"/>
      <c r="AL79" s="503"/>
      <c r="AM79" s="508"/>
      <c r="AN79" s="509"/>
      <c r="AO79" s="509"/>
    </row>
    <row r="80" spans="1:41" ht="14.4" customHeight="1">
      <c r="A80" s="654" t="s">
        <v>1778</v>
      </c>
      <c r="B80" s="535" t="s">
        <v>1574</v>
      </c>
      <c r="C80" s="654" t="s">
        <v>807</v>
      </c>
      <c r="D80" s="654" t="s">
        <v>345</v>
      </c>
      <c r="E80" s="654" t="s">
        <v>1296</v>
      </c>
      <c r="F80" s="535" t="s">
        <v>806</v>
      </c>
      <c r="G80" s="654" t="s">
        <v>2300</v>
      </c>
      <c r="H80" s="536" t="s">
        <v>385</v>
      </c>
      <c r="I80" s="536" t="s">
        <v>1582</v>
      </c>
      <c r="J80" s="535" t="s">
        <v>49</v>
      </c>
      <c r="K80" s="535">
        <v>1</v>
      </c>
      <c r="L80" s="676">
        <v>1.6</v>
      </c>
      <c r="M80" s="656" t="s">
        <v>346</v>
      </c>
      <c r="N80" s="536" t="s">
        <v>137</v>
      </c>
      <c r="O80" s="664">
        <v>171.6</v>
      </c>
      <c r="P80" s="665">
        <f>ROUND(O80,0)</f>
        <v>172</v>
      </c>
      <c r="Q80" s="666">
        <f t="shared" si="2"/>
        <v>189.20000000000002</v>
      </c>
      <c r="R80" s="657">
        <f t="shared" si="3"/>
        <v>189</v>
      </c>
      <c r="S80" s="658"/>
      <c r="T80" s="658">
        <v>187.48000000000002</v>
      </c>
      <c r="U80" s="659">
        <v>187</v>
      </c>
      <c r="V80" s="678"/>
      <c r="W80" s="500"/>
      <c r="X80" s="504"/>
      <c r="Y80" s="504"/>
      <c r="Z80" s="504"/>
      <c r="AA80" s="500"/>
      <c r="AB80" s="504"/>
      <c r="AC80" s="506"/>
      <c r="AD80" s="506"/>
      <c r="AE80" s="500"/>
      <c r="AF80" s="500"/>
      <c r="AG80" s="500"/>
      <c r="AH80" s="505"/>
      <c r="AI80" s="506"/>
      <c r="AJ80" s="502"/>
      <c r="AK80" s="507"/>
      <c r="AL80" s="503"/>
      <c r="AM80" s="508"/>
      <c r="AN80" s="509"/>
      <c r="AO80" s="509"/>
    </row>
    <row r="81" spans="1:41" ht="14.4" customHeight="1">
      <c r="A81" s="654" t="s">
        <v>1779</v>
      </c>
      <c r="B81" s="535" t="s">
        <v>1575</v>
      </c>
      <c r="C81" s="654" t="s">
        <v>807</v>
      </c>
      <c r="D81" s="654" t="s">
        <v>345</v>
      </c>
      <c r="E81" s="654" t="s">
        <v>1296</v>
      </c>
      <c r="F81" s="535" t="s">
        <v>815</v>
      </c>
      <c r="G81" s="654" t="s">
        <v>2301</v>
      </c>
      <c r="H81" s="536" t="s">
        <v>384</v>
      </c>
      <c r="I81" s="536" t="s">
        <v>1583</v>
      </c>
      <c r="J81" s="535" t="s">
        <v>54</v>
      </c>
      <c r="K81" s="535">
        <v>1</v>
      </c>
      <c r="L81" s="677">
        <v>2.0499999999999998</v>
      </c>
      <c r="M81" s="656" t="s">
        <v>346</v>
      </c>
      <c r="N81" s="536" t="s">
        <v>137</v>
      </c>
      <c r="O81" s="664">
        <v>178.2</v>
      </c>
      <c r="P81" s="665">
        <v>132</v>
      </c>
      <c r="Q81" s="666">
        <f t="shared" si="2"/>
        <v>145.20000000000002</v>
      </c>
      <c r="R81" s="657">
        <f t="shared" si="3"/>
        <v>145</v>
      </c>
      <c r="S81" s="658"/>
      <c r="T81" s="658">
        <v>194.02</v>
      </c>
      <c r="U81" s="659">
        <v>194</v>
      </c>
      <c r="V81" s="678"/>
      <c r="W81" s="500"/>
      <c r="X81" s="504"/>
      <c r="Y81" s="504"/>
      <c r="Z81" s="504"/>
      <c r="AA81" s="500"/>
      <c r="AB81" s="504"/>
      <c r="AC81" s="506"/>
      <c r="AD81" s="506"/>
      <c r="AE81" s="500"/>
      <c r="AF81" s="500"/>
      <c r="AG81" s="500"/>
      <c r="AH81" s="505"/>
      <c r="AI81" s="506"/>
      <c r="AJ81" s="502"/>
      <c r="AK81" s="507"/>
      <c r="AL81" s="503"/>
      <c r="AM81" s="508"/>
      <c r="AN81" s="509"/>
      <c r="AO81" s="509"/>
    </row>
    <row r="82" spans="1:41" ht="14.4" customHeight="1">
      <c r="A82" s="654" t="s">
        <v>1780</v>
      </c>
      <c r="B82" s="535" t="s">
        <v>1576</v>
      </c>
      <c r="C82" s="654" t="s">
        <v>813</v>
      </c>
      <c r="D82" s="654" t="s">
        <v>345</v>
      </c>
      <c r="E82" s="654" t="s">
        <v>1296</v>
      </c>
      <c r="F82" s="535" t="s">
        <v>815</v>
      </c>
      <c r="G82" s="654" t="s">
        <v>2301</v>
      </c>
      <c r="H82" s="536" t="s">
        <v>385</v>
      </c>
      <c r="I82" s="536" t="s">
        <v>1583</v>
      </c>
      <c r="J82" s="535" t="s">
        <v>54</v>
      </c>
      <c r="K82" s="535">
        <v>1</v>
      </c>
      <c r="L82" s="676">
        <v>2.0499999999999998</v>
      </c>
      <c r="M82" s="656" t="s">
        <v>346</v>
      </c>
      <c r="N82" s="536" t="s">
        <v>137</v>
      </c>
      <c r="O82" s="664">
        <v>221.1</v>
      </c>
      <c r="P82" s="665">
        <v>191</v>
      </c>
      <c r="Q82" s="666">
        <f t="shared" si="2"/>
        <v>210.10000000000002</v>
      </c>
      <c r="R82" s="657">
        <f t="shared" si="3"/>
        <v>210</v>
      </c>
      <c r="S82" s="658"/>
      <c r="T82" s="658">
        <v>240.89000000000001</v>
      </c>
      <c r="U82" s="659">
        <v>241</v>
      </c>
      <c r="V82" s="678"/>
      <c r="W82" s="500"/>
      <c r="X82" s="504"/>
      <c r="Y82" s="504"/>
      <c r="Z82" s="504"/>
      <c r="AA82" s="500"/>
      <c r="AB82" s="504"/>
      <c r="AC82" s="506"/>
      <c r="AD82" s="506"/>
      <c r="AE82" s="500"/>
      <c r="AF82" s="500"/>
      <c r="AG82" s="500"/>
      <c r="AH82" s="505"/>
      <c r="AI82" s="506"/>
      <c r="AJ82" s="502"/>
      <c r="AK82" s="507"/>
      <c r="AL82" s="503"/>
      <c r="AM82" s="508"/>
      <c r="AN82" s="509"/>
      <c r="AO82" s="509"/>
    </row>
    <row r="83" spans="1:41" ht="14.4" customHeight="1">
      <c r="A83" s="654" t="s">
        <v>1781</v>
      </c>
      <c r="B83" s="535" t="s">
        <v>1385</v>
      </c>
      <c r="C83" s="654" t="s">
        <v>813</v>
      </c>
      <c r="D83" s="654" t="s">
        <v>345</v>
      </c>
      <c r="E83" s="654" t="s">
        <v>1296</v>
      </c>
      <c r="F83" s="535" t="s">
        <v>1472</v>
      </c>
      <c r="G83" s="654" t="s">
        <v>2302</v>
      </c>
      <c r="H83" s="536" t="s">
        <v>384</v>
      </c>
      <c r="I83" s="536" t="s">
        <v>1429</v>
      </c>
      <c r="J83" s="535" t="s">
        <v>41</v>
      </c>
      <c r="K83" s="535">
        <v>1</v>
      </c>
      <c r="L83" s="535">
        <v>1.4409800000000001</v>
      </c>
      <c r="M83" s="656" t="s">
        <v>346</v>
      </c>
      <c r="N83" s="536" t="s">
        <v>131</v>
      </c>
      <c r="O83" s="664">
        <v>149.89469540023774</v>
      </c>
      <c r="P83" s="665">
        <v>150</v>
      </c>
      <c r="Q83" s="666">
        <v>164</v>
      </c>
      <c r="R83" s="657"/>
      <c r="S83" s="658"/>
      <c r="T83" s="658"/>
      <c r="U83" s="659"/>
      <c r="V83" s="678"/>
      <c r="W83" s="500"/>
      <c r="X83" s="504"/>
      <c r="Y83" s="504"/>
      <c r="Z83" s="504"/>
      <c r="AA83" s="500"/>
      <c r="AB83" s="504"/>
      <c r="AC83" s="506"/>
      <c r="AD83" s="506"/>
      <c r="AE83" s="500"/>
      <c r="AF83" s="500"/>
      <c r="AG83" s="500"/>
      <c r="AH83" s="505"/>
      <c r="AI83" s="506"/>
      <c r="AJ83" s="502"/>
      <c r="AK83" s="507"/>
      <c r="AL83" s="503"/>
      <c r="AM83" s="508"/>
      <c r="AN83" s="509"/>
      <c r="AO83" s="509"/>
    </row>
    <row r="84" spans="1:41" ht="14.4" customHeight="1">
      <c r="A84" s="654" t="s">
        <v>1782</v>
      </c>
      <c r="B84" s="535" t="s">
        <v>1386</v>
      </c>
      <c r="C84" s="654" t="s">
        <v>808</v>
      </c>
      <c r="D84" s="654" t="s">
        <v>345</v>
      </c>
      <c r="E84" s="654" t="s">
        <v>1296</v>
      </c>
      <c r="F84" s="535" t="s">
        <v>1472</v>
      </c>
      <c r="G84" s="654" t="s">
        <v>2302</v>
      </c>
      <c r="H84" s="536" t="s">
        <v>385</v>
      </c>
      <c r="I84" s="536" t="s">
        <v>1429</v>
      </c>
      <c r="J84" s="535" t="s">
        <v>41</v>
      </c>
      <c r="K84" s="535">
        <v>1</v>
      </c>
      <c r="L84" s="535">
        <v>1.4409800000000001</v>
      </c>
      <c r="M84" s="656" t="s">
        <v>346</v>
      </c>
      <c r="N84" s="536" t="s">
        <v>131</v>
      </c>
      <c r="O84" s="664">
        <v>168.81890069451777</v>
      </c>
      <c r="P84" s="665">
        <v>169</v>
      </c>
      <c r="Q84" s="666">
        <v>184</v>
      </c>
      <c r="R84" s="657"/>
      <c r="S84" s="658"/>
      <c r="T84" s="658"/>
      <c r="U84" s="659"/>
      <c r="V84" s="678"/>
      <c r="W84" s="500"/>
      <c r="X84" s="504"/>
      <c r="Y84" s="504"/>
      <c r="Z84" s="504"/>
      <c r="AA84" s="500"/>
      <c r="AB84" s="504"/>
      <c r="AC84" s="506"/>
      <c r="AD84" s="506"/>
      <c r="AE84" s="500"/>
      <c r="AF84" s="500"/>
      <c r="AG84" s="500"/>
      <c r="AH84" s="505"/>
      <c r="AI84" s="506"/>
      <c r="AJ84" s="502"/>
      <c r="AK84" s="507"/>
      <c r="AL84" s="503"/>
      <c r="AM84" s="508"/>
      <c r="AN84" s="509"/>
      <c r="AO84" s="509"/>
    </row>
    <row r="85" spans="1:41" ht="14.4" customHeight="1">
      <c r="A85" s="654" t="s">
        <v>1783</v>
      </c>
      <c r="B85" s="535" t="s">
        <v>1387</v>
      </c>
      <c r="C85" s="654" t="s">
        <v>808</v>
      </c>
      <c r="D85" s="654" t="s">
        <v>345</v>
      </c>
      <c r="E85" s="654" t="s">
        <v>1296</v>
      </c>
      <c r="F85" s="535" t="s">
        <v>1473</v>
      </c>
      <c r="G85" s="654" t="s">
        <v>2303</v>
      </c>
      <c r="H85" s="536" t="s">
        <v>384</v>
      </c>
      <c r="I85" s="536" t="s">
        <v>1430</v>
      </c>
      <c r="J85" s="535" t="s">
        <v>41</v>
      </c>
      <c r="K85" s="535">
        <v>1</v>
      </c>
      <c r="L85" s="535">
        <v>1.4855392000000003</v>
      </c>
      <c r="M85" s="656" t="s">
        <v>346</v>
      </c>
      <c r="N85" s="536" t="s">
        <v>131</v>
      </c>
      <c r="O85" s="664">
        <v>152.85793158115243</v>
      </c>
      <c r="P85" s="665">
        <v>153</v>
      </c>
      <c r="Q85" s="666">
        <v>167</v>
      </c>
      <c r="R85" s="657"/>
      <c r="S85" s="658"/>
      <c r="T85" s="658"/>
      <c r="U85" s="659"/>
      <c r="V85" s="678"/>
      <c r="W85" s="500"/>
      <c r="X85" s="504"/>
      <c r="Y85" s="504"/>
      <c r="Z85" s="504"/>
      <c r="AA85" s="500"/>
      <c r="AB85" s="504"/>
      <c r="AC85" s="506"/>
      <c r="AD85" s="506"/>
      <c r="AE85" s="500"/>
      <c r="AF85" s="500"/>
      <c r="AG85" s="500"/>
      <c r="AH85" s="505"/>
      <c r="AI85" s="506"/>
      <c r="AJ85" s="502"/>
      <c r="AK85" s="507"/>
      <c r="AL85" s="503"/>
      <c r="AM85" s="508"/>
      <c r="AN85" s="509"/>
      <c r="AO85" s="509"/>
    </row>
    <row r="86" spans="1:41" ht="14.4" customHeight="1">
      <c r="A86" s="654" t="s">
        <v>1784</v>
      </c>
      <c r="B86" s="535" t="s">
        <v>1388</v>
      </c>
      <c r="C86" s="654"/>
      <c r="D86" s="654" t="s">
        <v>345</v>
      </c>
      <c r="E86" s="654" t="s">
        <v>1296</v>
      </c>
      <c r="F86" s="535" t="s">
        <v>1473</v>
      </c>
      <c r="G86" s="654" t="s">
        <v>2303</v>
      </c>
      <c r="H86" s="536" t="s">
        <v>385</v>
      </c>
      <c r="I86" s="536" t="s">
        <v>1430</v>
      </c>
      <c r="J86" s="535" t="s">
        <v>41</v>
      </c>
      <c r="K86" s="535">
        <v>1</v>
      </c>
      <c r="L86" s="535">
        <v>1.4855392000000003</v>
      </c>
      <c r="M86" s="656" t="s">
        <v>346</v>
      </c>
      <c r="N86" s="536" t="s">
        <v>131</v>
      </c>
      <c r="O86" s="664">
        <v>186.7732851507206</v>
      </c>
      <c r="P86" s="665">
        <v>187</v>
      </c>
      <c r="Q86" s="666">
        <v>204</v>
      </c>
      <c r="R86" s="657"/>
      <c r="S86" s="658"/>
      <c r="T86" s="658"/>
      <c r="U86" s="659"/>
      <c r="V86" s="678"/>
      <c r="W86" s="500"/>
      <c r="X86" s="504"/>
      <c r="Y86" s="504"/>
      <c r="Z86" s="504"/>
      <c r="AA86" s="500"/>
      <c r="AB86" s="504"/>
      <c r="AC86" s="506"/>
      <c r="AD86" s="506"/>
      <c r="AE86" s="500"/>
      <c r="AF86" s="500"/>
      <c r="AG86" s="500"/>
      <c r="AH86" s="505"/>
      <c r="AI86" s="506"/>
      <c r="AJ86" s="502"/>
      <c r="AK86" s="507"/>
      <c r="AL86" s="503"/>
      <c r="AM86" s="508"/>
      <c r="AN86" s="509"/>
      <c r="AO86" s="509"/>
    </row>
    <row r="87" spans="1:41" ht="14.4" customHeight="1">
      <c r="A87" s="654" t="s">
        <v>1785</v>
      </c>
      <c r="B87" s="535" t="s">
        <v>1389</v>
      </c>
      <c r="C87" s="654"/>
      <c r="D87" s="654" t="s">
        <v>345</v>
      </c>
      <c r="E87" s="654" t="s">
        <v>1296</v>
      </c>
      <c r="F87" s="535" t="s">
        <v>1474</v>
      </c>
      <c r="G87" s="654" t="s">
        <v>2304</v>
      </c>
      <c r="H87" s="536" t="s">
        <v>384</v>
      </c>
      <c r="I87" s="536" t="s">
        <v>1431</v>
      </c>
      <c r="J87" s="535" t="s">
        <v>41</v>
      </c>
      <c r="K87" s="535">
        <v>1</v>
      </c>
      <c r="L87" s="535">
        <v>1.154528</v>
      </c>
      <c r="M87" s="656" t="s">
        <v>346</v>
      </c>
      <c r="N87" s="536" t="s">
        <v>131</v>
      </c>
      <c r="O87" s="664">
        <v>128.87813709665835</v>
      </c>
      <c r="P87" s="665">
        <v>129</v>
      </c>
      <c r="Q87" s="666">
        <v>141</v>
      </c>
      <c r="R87" s="657"/>
      <c r="S87" s="658"/>
      <c r="T87" s="658"/>
      <c r="U87" s="659"/>
      <c r="V87" s="678"/>
      <c r="W87" s="500"/>
      <c r="X87" s="504"/>
      <c r="Y87" s="504"/>
      <c r="Z87" s="504"/>
      <c r="AA87" s="500"/>
      <c r="AB87" s="504"/>
      <c r="AC87" s="506"/>
      <c r="AD87" s="506"/>
      <c r="AE87" s="500"/>
      <c r="AF87" s="500"/>
      <c r="AG87" s="500"/>
      <c r="AH87" s="505"/>
      <c r="AI87" s="506"/>
      <c r="AJ87" s="502"/>
      <c r="AK87" s="507"/>
      <c r="AL87" s="503"/>
      <c r="AM87" s="508"/>
      <c r="AN87" s="509"/>
      <c r="AO87" s="509"/>
    </row>
    <row r="88" spans="1:41" ht="14.4" customHeight="1">
      <c r="A88" s="654" t="s">
        <v>1786</v>
      </c>
      <c r="B88" s="535" t="s">
        <v>1390</v>
      </c>
      <c r="C88" s="654"/>
      <c r="D88" s="654" t="s">
        <v>345</v>
      </c>
      <c r="E88" s="654" t="s">
        <v>1296</v>
      </c>
      <c r="F88" s="535" t="s">
        <v>1474</v>
      </c>
      <c r="G88" s="654" t="s">
        <v>2304</v>
      </c>
      <c r="H88" s="536" t="s">
        <v>385</v>
      </c>
      <c r="I88" s="536" t="s">
        <v>1431</v>
      </c>
      <c r="J88" s="535" t="s">
        <v>41</v>
      </c>
      <c r="K88" s="535">
        <v>1</v>
      </c>
      <c r="L88" s="535">
        <v>1.154528</v>
      </c>
      <c r="M88" s="656" t="s">
        <v>346</v>
      </c>
      <c r="N88" s="536" t="s">
        <v>131</v>
      </c>
      <c r="O88" s="664">
        <v>151.99565293837145</v>
      </c>
      <c r="P88" s="665">
        <v>152</v>
      </c>
      <c r="Q88" s="666">
        <v>166</v>
      </c>
      <c r="R88" s="657"/>
      <c r="S88" s="658"/>
      <c r="T88" s="658"/>
      <c r="U88" s="659"/>
      <c r="V88" s="678"/>
      <c r="W88" s="500"/>
      <c r="X88" s="504"/>
      <c r="Y88" s="504"/>
      <c r="Z88" s="504"/>
      <c r="AA88" s="500"/>
      <c r="AB88" s="504"/>
      <c r="AC88" s="506"/>
      <c r="AD88" s="506"/>
      <c r="AE88" s="500"/>
      <c r="AF88" s="500"/>
      <c r="AG88" s="500"/>
      <c r="AH88" s="505"/>
      <c r="AI88" s="506"/>
      <c r="AJ88" s="502"/>
      <c r="AK88" s="507"/>
      <c r="AL88" s="503"/>
      <c r="AM88" s="508"/>
      <c r="AN88" s="509"/>
      <c r="AO88" s="509"/>
    </row>
    <row r="89" spans="1:41" ht="14.4" customHeight="1">
      <c r="A89" s="654" t="s">
        <v>1787</v>
      </c>
      <c r="B89" s="535" t="s">
        <v>1391</v>
      </c>
      <c r="C89" s="654"/>
      <c r="D89" s="654" t="s">
        <v>345</v>
      </c>
      <c r="E89" s="654" t="s">
        <v>1296</v>
      </c>
      <c r="F89" s="535" t="s">
        <v>1475</v>
      </c>
      <c r="G89" s="654" t="s">
        <v>2305</v>
      </c>
      <c r="H89" s="536" t="s">
        <v>384</v>
      </c>
      <c r="I89" s="536" t="s">
        <v>1432</v>
      </c>
      <c r="J89" s="535" t="s">
        <v>41</v>
      </c>
      <c r="K89" s="535">
        <v>1</v>
      </c>
      <c r="L89" s="535">
        <v>1.3009367999999999</v>
      </c>
      <c r="M89" s="656" t="s">
        <v>346</v>
      </c>
      <c r="N89" s="536" t="s">
        <v>131</v>
      </c>
      <c r="O89" s="664">
        <v>142.57116334696315</v>
      </c>
      <c r="P89" s="665">
        <v>143</v>
      </c>
      <c r="Q89" s="666">
        <v>156</v>
      </c>
      <c r="R89" s="657"/>
      <c r="S89" s="658"/>
      <c r="T89" s="658"/>
      <c r="U89" s="659"/>
      <c r="V89" s="678"/>
      <c r="W89" s="500"/>
      <c r="X89" s="504"/>
      <c r="Y89" s="504"/>
      <c r="Z89" s="504"/>
      <c r="AA89" s="500"/>
      <c r="AB89" s="504"/>
      <c r="AC89" s="506"/>
      <c r="AD89" s="506"/>
      <c r="AE89" s="500"/>
      <c r="AF89" s="500"/>
      <c r="AG89" s="500"/>
      <c r="AH89" s="505"/>
      <c r="AI89" s="506"/>
      <c r="AJ89" s="502"/>
      <c r="AK89" s="507"/>
      <c r="AL89" s="503"/>
      <c r="AM89" s="508"/>
      <c r="AN89" s="509"/>
      <c r="AO89" s="509"/>
    </row>
    <row r="90" spans="1:41" ht="14.4" customHeight="1">
      <c r="A90" s="654" t="s">
        <v>1788</v>
      </c>
      <c r="B90" s="535" t="s">
        <v>1392</v>
      </c>
      <c r="C90" s="654"/>
      <c r="D90" s="654" t="s">
        <v>345</v>
      </c>
      <c r="E90" s="654" t="s">
        <v>1296</v>
      </c>
      <c r="F90" s="535" t="s">
        <v>1475</v>
      </c>
      <c r="G90" s="654" t="s">
        <v>2305</v>
      </c>
      <c r="H90" s="536" t="s">
        <v>385</v>
      </c>
      <c r="I90" s="536" t="s">
        <v>1432</v>
      </c>
      <c r="J90" s="535" t="s">
        <v>41</v>
      </c>
      <c r="K90" s="535">
        <v>1</v>
      </c>
      <c r="L90" s="535">
        <v>1.3009367999999999</v>
      </c>
      <c r="M90" s="656" t="s">
        <v>346</v>
      </c>
      <c r="N90" s="536" t="s">
        <v>131</v>
      </c>
      <c r="O90" s="664">
        <v>168.14486577232466</v>
      </c>
      <c r="P90" s="665">
        <v>169</v>
      </c>
      <c r="Q90" s="666">
        <v>183</v>
      </c>
      <c r="R90" s="657"/>
      <c r="S90" s="658"/>
      <c r="T90" s="658"/>
      <c r="U90" s="659"/>
      <c r="V90" s="678"/>
      <c r="W90" s="500"/>
      <c r="X90" s="504"/>
      <c r="Y90" s="504"/>
      <c r="Z90" s="504"/>
      <c r="AA90" s="500"/>
      <c r="AB90" s="504"/>
      <c r="AC90" s="506"/>
      <c r="AD90" s="506"/>
      <c r="AE90" s="500"/>
      <c r="AF90" s="500"/>
      <c r="AG90" s="500"/>
      <c r="AH90" s="505"/>
      <c r="AI90" s="506"/>
      <c r="AJ90" s="502"/>
      <c r="AK90" s="507"/>
      <c r="AL90" s="503"/>
      <c r="AM90" s="508"/>
      <c r="AN90" s="509"/>
      <c r="AO90" s="509"/>
    </row>
    <row r="91" spans="1:41" ht="14.4" customHeight="1">
      <c r="A91" s="654" t="s">
        <v>1789</v>
      </c>
      <c r="B91" s="535" t="s">
        <v>1393</v>
      </c>
      <c r="C91" s="654" t="s">
        <v>65</v>
      </c>
      <c r="D91" s="654" t="s">
        <v>345</v>
      </c>
      <c r="E91" s="654" t="s">
        <v>1296</v>
      </c>
      <c r="F91" s="535" t="s">
        <v>1476</v>
      </c>
      <c r="G91" s="654" t="s">
        <v>2310</v>
      </c>
      <c r="H91" s="536" t="s">
        <v>384</v>
      </c>
      <c r="I91" s="536" t="s">
        <v>1433</v>
      </c>
      <c r="J91" s="535" t="s">
        <v>49</v>
      </c>
      <c r="K91" s="535">
        <v>1</v>
      </c>
      <c r="L91" s="535">
        <v>1.5491952000000002</v>
      </c>
      <c r="M91" s="656" t="s">
        <v>346</v>
      </c>
      <c r="N91" s="536" t="s">
        <v>134</v>
      </c>
      <c r="O91" s="664">
        <v>157.45285266056825</v>
      </c>
      <c r="P91" s="665">
        <v>158</v>
      </c>
      <c r="Q91" s="666">
        <v>171</v>
      </c>
      <c r="R91" s="657"/>
      <c r="S91" s="658"/>
      <c r="T91" s="658"/>
      <c r="U91" s="659"/>
      <c r="V91" s="678"/>
      <c r="W91" s="500"/>
      <c r="X91" s="504"/>
      <c r="Y91" s="504"/>
      <c r="Z91" s="504"/>
      <c r="AA91" s="500"/>
      <c r="AB91" s="504"/>
      <c r="AC91" s="506"/>
      <c r="AD91" s="506"/>
      <c r="AE91" s="500"/>
      <c r="AF91" s="500"/>
      <c r="AG91" s="500"/>
      <c r="AH91" s="505"/>
      <c r="AI91" s="506"/>
      <c r="AJ91" s="502"/>
      <c r="AK91" s="507"/>
      <c r="AL91" s="503"/>
      <c r="AM91" s="508"/>
      <c r="AN91" s="509"/>
      <c r="AO91" s="509"/>
    </row>
    <row r="92" spans="1:41" ht="15.6" customHeight="1">
      <c r="A92" s="654" t="s">
        <v>1790</v>
      </c>
      <c r="B92" s="535" t="s">
        <v>1394</v>
      </c>
      <c r="C92" s="654" t="s">
        <v>67</v>
      </c>
      <c r="D92" s="654" t="s">
        <v>345</v>
      </c>
      <c r="E92" s="654" t="s">
        <v>1296</v>
      </c>
      <c r="F92" s="535" t="s">
        <v>1476</v>
      </c>
      <c r="G92" s="654" t="s">
        <v>2310</v>
      </c>
      <c r="H92" s="536" t="s">
        <v>385</v>
      </c>
      <c r="I92" s="536" t="s">
        <v>1433</v>
      </c>
      <c r="J92" s="535" t="s">
        <v>49</v>
      </c>
      <c r="K92" s="535">
        <v>1</v>
      </c>
      <c r="L92" s="535">
        <v>1.5491952000000002</v>
      </c>
      <c r="M92" s="656" t="s">
        <v>346</v>
      </c>
      <c r="N92" s="536" t="s">
        <v>134</v>
      </c>
      <c r="O92" s="664">
        <v>185.69595810655767</v>
      </c>
      <c r="P92" s="665">
        <v>186</v>
      </c>
      <c r="Q92" s="666">
        <v>203</v>
      </c>
      <c r="R92" s="657"/>
      <c r="S92" s="658"/>
      <c r="T92" s="658"/>
      <c r="U92" s="659"/>
      <c r="V92" s="678"/>
      <c r="W92" s="500"/>
      <c r="X92" s="504"/>
      <c r="Y92" s="504"/>
      <c r="Z92" s="504"/>
      <c r="AA92" s="500"/>
      <c r="AB92" s="504"/>
      <c r="AC92" s="506"/>
      <c r="AD92" s="506"/>
      <c r="AE92" s="500"/>
      <c r="AF92" s="500"/>
      <c r="AG92" s="500"/>
      <c r="AH92" s="505"/>
      <c r="AI92" s="506"/>
      <c r="AJ92" s="502"/>
      <c r="AK92" s="507"/>
      <c r="AL92" s="503"/>
      <c r="AM92" s="508"/>
      <c r="AN92" s="509"/>
      <c r="AO92" s="509"/>
    </row>
    <row r="93" spans="1:41" ht="14.4" customHeight="1">
      <c r="A93" s="654" t="s">
        <v>1791</v>
      </c>
      <c r="B93" s="535" t="s">
        <v>1395</v>
      </c>
      <c r="C93" s="654" t="s">
        <v>67</v>
      </c>
      <c r="D93" s="654" t="s">
        <v>345</v>
      </c>
      <c r="E93" s="654" t="s">
        <v>1296</v>
      </c>
      <c r="F93" s="535" t="s">
        <v>1477</v>
      </c>
      <c r="G93" s="654" t="s">
        <v>2311</v>
      </c>
      <c r="H93" s="536" t="s">
        <v>384</v>
      </c>
      <c r="I93" s="536" t="s">
        <v>1434</v>
      </c>
      <c r="J93" s="535" t="s">
        <v>49</v>
      </c>
      <c r="K93" s="535">
        <v>1</v>
      </c>
      <c r="L93" s="535">
        <v>1.7337976000000002</v>
      </c>
      <c r="M93" s="656" t="s">
        <v>346</v>
      </c>
      <c r="N93" s="536" t="s">
        <v>134</v>
      </c>
      <c r="O93" s="664">
        <v>153.1035831245897</v>
      </c>
      <c r="P93" s="665">
        <v>154</v>
      </c>
      <c r="Q93" s="666">
        <v>167</v>
      </c>
      <c r="R93" s="657"/>
      <c r="S93" s="658"/>
      <c r="T93" s="658"/>
      <c r="U93" s="659"/>
      <c r="V93" s="678"/>
      <c r="W93" s="500"/>
      <c r="X93" s="504"/>
      <c r="Y93" s="504"/>
      <c r="Z93" s="504"/>
      <c r="AA93" s="500"/>
      <c r="AB93" s="504"/>
      <c r="AC93" s="506"/>
      <c r="AD93" s="506"/>
      <c r="AE93" s="500"/>
      <c r="AF93" s="500"/>
      <c r="AG93" s="500"/>
      <c r="AH93" s="505"/>
      <c r="AI93" s="506"/>
      <c r="AJ93" s="502"/>
      <c r="AK93" s="507"/>
      <c r="AL93" s="503"/>
      <c r="AM93" s="508"/>
      <c r="AN93" s="509"/>
      <c r="AO93" s="509"/>
    </row>
    <row r="94" spans="1:41" ht="14.4" customHeight="1">
      <c r="A94" s="654" t="s">
        <v>1792</v>
      </c>
      <c r="B94" s="535" t="s">
        <v>1396</v>
      </c>
      <c r="C94" s="654"/>
      <c r="D94" s="654" t="s">
        <v>345</v>
      </c>
      <c r="E94" s="654" t="s">
        <v>1296</v>
      </c>
      <c r="F94" s="535" t="s">
        <v>1477</v>
      </c>
      <c r="G94" s="654" t="s">
        <v>2311</v>
      </c>
      <c r="H94" s="536" t="s">
        <v>385</v>
      </c>
      <c r="I94" s="536" t="s">
        <v>1434</v>
      </c>
      <c r="J94" s="535" t="s">
        <v>49</v>
      </c>
      <c r="K94" s="535">
        <v>1</v>
      </c>
      <c r="L94" s="535">
        <v>1.7337976000000002</v>
      </c>
      <c r="M94" s="656" t="s">
        <v>346</v>
      </c>
      <c r="N94" s="536" t="s">
        <v>134</v>
      </c>
      <c r="O94" s="664">
        <v>185.44671505965928</v>
      </c>
      <c r="P94" s="665">
        <v>185</v>
      </c>
      <c r="Q94" s="666">
        <v>202</v>
      </c>
      <c r="R94" s="657"/>
      <c r="S94" s="658"/>
      <c r="T94" s="658"/>
      <c r="U94" s="659"/>
      <c r="V94" s="678"/>
      <c r="W94" s="500"/>
      <c r="X94" s="504"/>
      <c r="Y94" s="504"/>
      <c r="Z94" s="504"/>
      <c r="AA94" s="500"/>
      <c r="AB94" s="504"/>
      <c r="AC94" s="506"/>
      <c r="AD94" s="506"/>
      <c r="AE94" s="500"/>
      <c r="AF94" s="500"/>
      <c r="AG94" s="500"/>
      <c r="AH94" s="505"/>
      <c r="AI94" s="506"/>
      <c r="AJ94" s="502"/>
      <c r="AK94" s="507"/>
      <c r="AL94" s="503"/>
      <c r="AM94" s="508"/>
      <c r="AN94" s="509"/>
      <c r="AO94" s="509"/>
    </row>
    <row r="95" spans="1:41" ht="14.4" customHeight="1">
      <c r="A95" s="654" t="s">
        <v>1793</v>
      </c>
      <c r="B95" s="535" t="s">
        <v>1397</v>
      </c>
      <c r="C95" s="654"/>
      <c r="D95" s="654" t="s">
        <v>345</v>
      </c>
      <c r="E95" s="654" t="s">
        <v>1296</v>
      </c>
      <c r="F95" s="535" t="s">
        <v>1478</v>
      </c>
      <c r="G95" s="654" t="s">
        <v>2312</v>
      </c>
      <c r="H95" s="536" t="s">
        <v>384</v>
      </c>
      <c r="I95" s="536" t="s">
        <v>1435</v>
      </c>
      <c r="J95" s="535" t="s">
        <v>41</v>
      </c>
      <c r="K95" s="535">
        <v>1</v>
      </c>
      <c r="L95" s="535">
        <v>1.2563776</v>
      </c>
      <c r="M95" s="656" t="s">
        <v>346</v>
      </c>
      <c r="N95" s="536" t="s">
        <v>134</v>
      </c>
      <c r="O95" s="664">
        <v>141.18440678835285</v>
      </c>
      <c r="P95" s="665">
        <v>142</v>
      </c>
      <c r="Q95" s="666">
        <v>154</v>
      </c>
      <c r="R95" s="657"/>
      <c r="S95" s="658"/>
      <c r="T95" s="658"/>
      <c r="U95" s="659"/>
      <c r="V95" s="678"/>
      <c r="W95" s="500"/>
      <c r="X95" s="504"/>
      <c r="Y95" s="504"/>
      <c r="Z95" s="504"/>
      <c r="AA95" s="500"/>
      <c r="AB95" s="504"/>
      <c r="AC95" s="506"/>
      <c r="AD95" s="506"/>
      <c r="AE95" s="500"/>
      <c r="AF95" s="500"/>
      <c r="AG95" s="500"/>
      <c r="AH95" s="505"/>
      <c r="AI95" s="506"/>
      <c r="AJ95" s="502"/>
      <c r="AK95" s="507"/>
      <c r="AL95" s="503"/>
      <c r="AM95" s="508"/>
      <c r="AN95" s="509"/>
      <c r="AO95" s="509"/>
    </row>
    <row r="96" spans="1:41" ht="14.4" customHeight="1">
      <c r="A96" s="654" t="s">
        <v>1794</v>
      </c>
      <c r="B96" s="535" t="s">
        <v>1398</v>
      </c>
      <c r="C96" s="654"/>
      <c r="D96" s="654" t="s">
        <v>345</v>
      </c>
      <c r="E96" s="654" t="s">
        <v>1296</v>
      </c>
      <c r="F96" s="535" t="s">
        <v>1478</v>
      </c>
      <c r="G96" s="654" t="s">
        <v>2312</v>
      </c>
      <c r="H96" s="536" t="s">
        <v>385</v>
      </c>
      <c r="I96" s="536" t="s">
        <v>1435</v>
      </c>
      <c r="J96" s="535" t="s">
        <v>41</v>
      </c>
      <c r="K96" s="535">
        <v>1</v>
      </c>
      <c r="L96" s="535">
        <v>1.2563776</v>
      </c>
      <c r="M96" s="656" t="s">
        <v>346</v>
      </c>
      <c r="N96" s="536" t="s">
        <v>134</v>
      </c>
      <c r="O96" s="664">
        <v>169.50952840026611</v>
      </c>
      <c r="P96" s="665">
        <v>170</v>
      </c>
      <c r="Q96" s="666">
        <v>185</v>
      </c>
      <c r="R96" s="657"/>
      <c r="S96" s="658"/>
      <c r="T96" s="658"/>
      <c r="U96" s="659"/>
      <c r="V96" s="678"/>
      <c r="W96" s="500"/>
      <c r="X96" s="504"/>
      <c r="Y96" s="504"/>
      <c r="Z96" s="504"/>
      <c r="AA96" s="500"/>
      <c r="AB96" s="504"/>
      <c r="AC96" s="506"/>
      <c r="AD96" s="506"/>
      <c r="AE96" s="500"/>
      <c r="AF96" s="500"/>
      <c r="AG96" s="500"/>
      <c r="AH96" s="505"/>
      <c r="AI96" s="506"/>
      <c r="AJ96" s="502"/>
      <c r="AK96" s="507"/>
      <c r="AL96" s="503"/>
      <c r="AM96" s="508"/>
      <c r="AN96" s="509"/>
      <c r="AO96" s="509"/>
    </row>
    <row r="97" spans="1:41" ht="14.4" customHeight="1">
      <c r="A97" s="654" t="s">
        <v>1795</v>
      </c>
      <c r="B97" s="535" t="s">
        <v>1399</v>
      </c>
      <c r="C97" s="654"/>
      <c r="D97" s="654" t="s">
        <v>345</v>
      </c>
      <c r="E97" s="654" t="s">
        <v>1296</v>
      </c>
      <c r="F97" s="535" t="s">
        <v>1479</v>
      </c>
      <c r="G97" s="654" t="s">
        <v>2313</v>
      </c>
      <c r="H97" s="536" t="s">
        <v>384</v>
      </c>
      <c r="I97" s="536" t="s">
        <v>1436</v>
      </c>
      <c r="J97" s="535" t="s">
        <v>89</v>
      </c>
      <c r="K97" s="535">
        <v>1</v>
      </c>
      <c r="L97" s="535">
        <v>1.154528</v>
      </c>
      <c r="M97" s="656" t="s">
        <v>346</v>
      </c>
      <c r="N97" s="536" t="s">
        <v>134</v>
      </c>
      <c r="O97" s="664">
        <v>136.02753079447447</v>
      </c>
      <c r="P97" s="665">
        <v>137</v>
      </c>
      <c r="Q97" s="666">
        <v>148</v>
      </c>
      <c r="R97" s="657"/>
      <c r="S97" s="658"/>
      <c r="T97" s="658"/>
      <c r="U97" s="659"/>
      <c r="V97" s="678"/>
      <c r="W97" s="500"/>
      <c r="X97" s="504"/>
      <c r="Y97" s="504"/>
      <c r="Z97" s="504"/>
      <c r="AA97" s="500"/>
      <c r="AB97" s="504"/>
      <c r="AC97" s="506"/>
      <c r="AD97" s="506"/>
      <c r="AE97" s="500"/>
      <c r="AF97" s="500"/>
      <c r="AG97" s="500"/>
      <c r="AH97" s="505"/>
      <c r="AI97" s="506"/>
      <c r="AJ97" s="502"/>
      <c r="AK97" s="507"/>
      <c r="AL97" s="503"/>
      <c r="AM97" s="508"/>
      <c r="AN97" s="509"/>
      <c r="AO97" s="509"/>
    </row>
    <row r="98" spans="1:41" ht="14.4" customHeight="1">
      <c r="A98" s="654" t="s">
        <v>1796</v>
      </c>
      <c r="B98" s="535" t="s">
        <v>1400</v>
      </c>
      <c r="C98" s="654"/>
      <c r="D98" s="654" t="s">
        <v>345</v>
      </c>
      <c r="E98" s="654" t="s">
        <v>1296</v>
      </c>
      <c r="F98" s="535" t="s">
        <v>1479</v>
      </c>
      <c r="G98" s="654" t="s">
        <v>2313</v>
      </c>
      <c r="H98" s="536" t="s">
        <v>385</v>
      </c>
      <c r="I98" s="536" t="s">
        <v>1436</v>
      </c>
      <c r="J98" s="535" t="s">
        <v>89</v>
      </c>
      <c r="K98" s="535">
        <v>1</v>
      </c>
      <c r="L98" s="535">
        <v>1.154528</v>
      </c>
      <c r="M98" s="656" t="s">
        <v>346</v>
      </c>
      <c r="N98" s="536" t="s">
        <v>134</v>
      </c>
      <c r="O98" s="664">
        <v>166.20863918949848</v>
      </c>
      <c r="P98" s="665">
        <v>166</v>
      </c>
      <c r="Q98" s="666">
        <v>181</v>
      </c>
      <c r="R98" s="657"/>
      <c r="S98" s="658"/>
      <c r="T98" s="658"/>
      <c r="U98" s="659"/>
      <c r="V98" s="678"/>
      <c r="W98" s="500"/>
      <c r="X98" s="504"/>
      <c r="Y98" s="504"/>
      <c r="Z98" s="504"/>
      <c r="AA98" s="500"/>
      <c r="AB98" s="504"/>
      <c r="AC98" s="506"/>
      <c r="AD98" s="506"/>
      <c r="AE98" s="500"/>
      <c r="AF98" s="500"/>
      <c r="AG98" s="500"/>
      <c r="AH98" s="505"/>
      <c r="AI98" s="506"/>
      <c r="AJ98" s="502"/>
      <c r="AK98" s="507"/>
      <c r="AL98" s="503"/>
      <c r="AM98" s="508"/>
      <c r="AN98" s="509"/>
      <c r="AO98" s="509"/>
    </row>
    <row r="99" spans="1:41" ht="14.4" customHeight="1">
      <c r="A99" s="654" t="s">
        <v>1797</v>
      </c>
      <c r="B99" s="535" t="s">
        <v>1401</v>
      </c>
      <c r="C99" s="654"/>
      <c r="D99" s="654" t="s">
        <v>345</v>
      </c>
      <c r="E99" s="654" t="s">
        <v>1296</v>
      </c>
      <c r="F99" s="535" t="s">
        <v>1480</v>
      </c>
      <c r="G99" s="654" t="s">
        <v>2314</v>
      </c>
      <c r="H99" s="536" t="s">
        <v>384</v>
      </c>
      <c r="I99" s="536" t="s">
        <v>1437</v>
      </c>
      <c r="J99" s="535" t="s">
        <v>41</v>
      </c>
      <c r="K99" s="535">
        <v>1</v>
      </c>
      <c r="L99" s="535">
        <v>1.1354312</v>
      </c>
      <c r="M99" s="656" t="s">
        <v>346</v>
      </c>
      <c r="N99" s="536" t="s">
        <v>134</v>
      </c>
      <c r="O99" s="664">
        <v>135.15586418449627</v>
      </c>
      <c r="P99" s="665">
        <v>136</v>
      </c>
      <c r="Q99" s="666">
        <v>147</v>
      </c>
      <c r="R99" s="657"/>
      <c r="S99" s="658"/>
      <c r="T99" s="658"/>
      <c r="U99" s="659"/>
      <c r="V99" s="678"/>
      <c r="W99" s="500"/>
      <c r="X99" s="504"/>
      <c r="Y99" s="504"/>
      <c r="Z99" s="504"/>
      <c r="AA99" s="500"/>
      <c r="AB99" s="504"/>
      <c r="AC99" s="506"/>
      <c r="AD99" s="506"/>
      <c r="AE99" s="500"/>
      <c r="AF99" s="500"/>
      <c r="AG99" s="500"/>
      <c r="AH99" s="505"/>
      <c r="AI99" s="506"/>
      <c r="AJ99" s="502"/>
      <c r="AK99" s="507"/>
      <c r="AL99" s="503"/>
      <c r="AM99" s="508"/>
      <c r="AN99" s="509"/>
      <c r="AO99" s="509"/>
    </row>
    <row r="100" spans="1:41" ht="14.4" customHeight="1">
      <c r="A100" s="654" t="s">
        <v>1798</v>
      </c>
      <c r="B100" s="535" t="s">
        <v>1402</v>
      </c>
      <c r="C100" s="654"/>
      <c r="D100" s="654" t="s">
        <v>345</v>
      </c>
      <c r="E100" s="654" t="s">
        <v>1296</v>
      </c>
      <c r="F100" s="535" t="s">
        <v>1480</v>
      </c>
      <c r="G100" s="654" t="s">
        <v>2314</v>
      </c>
      <c r="H100" s="536" t="s">
        <v>385</v>
      </c>
      <c r="I100" s="536" t="s">
        <v>1437</v>
      </c>
      <c r="J100" s="535" t="s">
        <v>41</v>
      </c>
      <c r="K100" s="535">
        <v>1</v>
      </c>
      <c r="L100" s="535">
        <v>1.1354312</v>
      </c>
      <c r="M100" s="656" t="s">
        <v>346</v>
      </c>
      <c r="N100" s="536" t="s">
        <v>134</v>
      </c>
      <c r="O100" s="664">
        <v>166.57960260739162</v>
      </c>
      <c r="P100" s="665">
        <v>167</v>
      </c>
      <c r="Q100" s="666">
        <v>182</v>
      </c>
      <c r="R100" s="657"/>
      <c r="S100" s="658"/>
      <c r="T100" s="658"/>
      <c r="U100" s="659"/>
      <c r="V100" s="678"/>
      <c r="W100" s="500"/>
      <c r="X100" s="504"/>
      <c r="Y100" s="504"/>
      <c r="Z100" s="504"/>
      <c r="AA100" s="500"/>
      <c r="AB100" s="504"/>
      <c r="AC100" s="506"/>
      <c r="AD100" s="506"/>
      <c r="AE100" s="500"/>
      <c r="AF100" s="500"/>
      <c r="AG100" s="500"/>
      <c r="AH100" s="505"/>
      <c r="AI100" s="506"/>
      <c r="AJ100" s="502"/>
      <c r="AK100" s="507"/>
      <c r="AL100" s="503"/>
      <c r="AM100" s="508"/>
      <c r="AN100" s="509"/>
      <c r="AO100" s="509"/>
    </row>
    <row r="101" spans="1:41" ht="14.4" customHeight="1">
      <c r="A101" s="654" t="s">
        <v>1799</v>
      </c>
      <c r="B101" s="535" t="s">
        <v>899</v>
      </c>
      <c r="C101" s="654"/>
      <c r="D101" s="654" t="s">
        <v>345</v>
      </c>
      <c r="E101" s="654" t="s">
        <v>1297</v>
      </c>
      <c r="F101" s="535" t="s">
        <v>900</v>
      </c>
      <c r="G101" s="673" t="s">
        <v>2222</v>
      </c>
      <c r="H101" s="536" t="s">
        <v>384</v>
      </c>
      <c r="I101" s="536" t="s">
        <v>901</v>
      </c>
      <c r="J101" s="535" t="s">
        <v>41</v>
      </c>
      <c r="K101" s="535">
        <v>1</v>
      </c>
      <c r="L101" s="535">
        <v>1.23</v>
      </c>
      <c r="M101" s="656" t="s">
        <v>346</v>
      </c>
      <c r="N101" s="536" t="s">
        <v>137</v>
      </c>
      <c r="O101" s="664">
        <v>128.35923402983249</v>
      </c>
      <c r="P101" s="665">
        <f t="shared" ref="P101:P106" si="4">ROUND(O101,0)</f>
        <v>128</v>
      </c>
      <c r="Q101" s="666">
        <f t="shared" ref="Q101:Q106" si="5">P101*1.1</f>
        <v>140.80000000000001</v>
      </c>
      <c r="R101" s="657">
        <f t="shared" ref="R101:R106" si="6">ROUND(Q101,0)</f>
        <v>141</v>
      </c>
      <c r="S101" s="658"/>
      <c r="T101" s="658">
        <v>139.52000000000001</v>
      </c>
      <c r="U101" s="659">
        <v>140</v>
      </c>
      <c r="V101" s="678"/>
      <c r="W101" s="500"/>
      <c r="X101" s="504"/>
      <c r="Y101" s="504"/>
      <c r="Z101" s="504"/>
      <c r="AA101" s="500"/>
      <c r="AB101" s="504"/>
      <c r="AC101" s="506"/>
      <c r="AD101" s="506"/>
      <c r="AE101" s="500"/>
      <c r="AF101" s="500"/>
      <c r="AG101" s="500"/>
      <c r="AH101" s="505"/>
      <c r="AI101" s="506"/>
      <c r="AJ101" s="502"/>
      <c r="AK101" s="507"/>
      <c r="AL101" s="503"/>
      <c r="AM101" s="508"/>
      <c r="AN101" s="509"/>
      <c r="AO101" s="509"/>
    </row>
    <row r="102" spans="1:41" ht="14.4" customHeight="1">
      <c r="A102" s="654" t="s">
        <v>1800</v>
      </c>
      <c r="B102" s="535" t="s">
        <v>902</v>
      </c>
      <c r="C102" s="654"/>
      <c r="D102" s="654" t="s">
        <v>345</v>
      </c>
      <c r="E102" s="654" t="s">
        <v>1297</v>
      </c>
      <c r="F102" s="535" t="s">
        <v>900</v>
      </c>
      <c r="G102" s="673" t="s">
        <v>2222</v>
      </c>
      <c r="H102" s="536" t="s">
        <v>385</v>
      </c>
      <c r="I102" s="536" t="s">
        <v>901</v>
      </c>
      <c r="J102" s="535" t="s">
        <v>41</v>
      </c>
      <c r="K102" s="535">
        <v>1</v>
      </c>
      <c r="L102" s="535">
        <v>1.23</v>
      </c>
      <c r="M102" s="656" t="s">
        <v>346</v>
      </c>
      <c r="N102" s="536" t="s">
        <v>137</v>
      </c>
      <c r="O102" s="664">
        <v>147.61311913430737</v>
      </c>
      <c r="P102" s="665">
        <f t="shared" si="4"/>
        <v>148</v>
      </c>
      <c r="Q102" s="666">
        <f t="shared" si="5"/>
        <v>162.80000000000001</v>
      </c>
      <c r="R102" s="657">
        <f t="shared" si="6"/>
        <v>163</v>
      </c>
      <c r="S102" s="658"/>
      <c r="T102" s="658">
        <v>161.32000000000002</v>
      </c>
      <c r="U102" s="659">
        <v>161</v>
      </c>
      <c r="V102" s="678"/>
      <c r="W102" s="500"/>
      <c r="X102" s="504"/>
      <c r="Y102" s="504"/>
      <c r="Z102" s="504"/>
      <c r="AA102" s="500"/>
      <c r="AB102" s="504"/>
      <c r="AC102" s="506"/>
      <c r="AD102" s="506"/>
      <c r="AE102" s="500"/>
      <c r="AF102" s="500"/>
      <c r="AG102" s="500"/>
      <c r="AH102" s="505"/>
      <c r="AI102" s="506"/>
      <c r="AJ102" s="502"/>
      <c r="AK102" s="507"/>
      <c r="AL102" s="503"/>
      <c r="AM102" s="508"/>
      <c r="AN102" s="509"/>
      <c r="AO102" s="509"/>
    </row>
    <row r="103" spans="1:41" ht="14.4" customHeight="1">
      <c r="A103" s="654" t="s">
        <v>1801</v>
      </c>
      <c r="B103" s="535" t="s">
        <v>903</v>
      </c>
      <c r="C103" s="654"/>
      <c r="D103" s="654" t="s">
        <v>345</v>
      </c>
      <c r="E103" s="654" t="s">
        <v>1297</v>
      </c>
      <c r="F103" s="535" t="s">
        <v>904</v>
      </c>
      <c r="G103" s="673" t="s">
        <v>2223</v>
      </c>
      <c r="H103" s="536" t="s">
        <v>384</v>
      </c>
      <c r="I103" s="536" t="s">
        <v>905</v>
      </c>
      <c r="J103" s="535" t="s">
        <v>41</v>
      </c>
      <c r="K103" s="535">
        <v>1</v>
      </c>
      <c r="L103" s="535">
        <v>1.29</v>
      </c>
      <c r="M103" s="656" t="s">
        <v>346</v>
      </c>
      <c r="N103" s="536" t="s">
        <v>137</v>
      </c>
      <c r="O103" s="664">
        <v>134.42638647528554</v>
      </c>
      <c r="P103" s="665">
        <f t="shared" si="4"/>
        <v>134</v>
      </c>
      <c r="Q103" s="666">
        <f t="shared" si="5"/>
        <v>147.4</v>
      </c>
      <c r="R103" s="657">
        <f t="shared" si="6"/>
        <v>147</v>
      </c>
      <c r="S103" s="658"/>
      <c r="T103" s="658">
        <v>146.06</v>
      </c>
      <c r="U103" s="659">
        <v>146</v>
      </c>
      <c r="V103" s="678"/>
      <c r="W103" s="500"/>
      <c r="X103" s="504"/>
      <c r="Y103" s="504"/>
      <c r="Z103" s="504"/>
      <c r="AA103" s="500"/>
      <c r="AB103" s="504"/>
      <c r="AC103" s="506"/>
      <c r="AD103" s="506"/>
      <c r="AE103" s="500"/>
      <c r="AF103" s="500"/>
      <c r="AG103" s="500"/>
      <c r="AH103" s="505"/>
      <c r="AI103" s="506"/>
      <c r="AJ103" s="502"/>
      <c r="AK103" s="507"/>
      <c r="AL103" s="503"/>
      <c r="AM103" s="508"/>
      <c r="AN103" s="509"/>
      <c r="AO103" s="509"/>
    </row>
    <row r="104" spans="1:41" ht="14.4" customHeight="1">
      <c r="A104" s="654" t="s">
        <v>1802</v>
      </c>
      <c r="B104" s="535" t="s">
        <v>906</v>
      </c>
      <c r="C104" s="654"/>
      <c r="D104" s="654" t="s">
        <v>345</v>
      </c>
      <c r="E104" s="654" t="s">
        <v>1297</v>
      </c>
      <c r="F104" s="535" t="s">
        <v>904</v>
      </c>
      <c r="G104" s="673" t="s">
        <v>2223</v>
      </c>
      <c r="H104" s="536" t="s">
        <v>385</v>
      </c>
      <c r="I104" s="536" t="s">
        <v>905</v>
      </c>
      <c r="J104" s="535" t="s">
        <v>41</v>
      </c>
      <c r="K104" s="535">
        <v>1</v>
      </c>
      <c r="L104" s="535">
        <v>1.29</v>
      </c>
      <c r="M104" s="656" t="s">
        <v>346</v>
      </c>
      <c r="N104" s="536" t="s">
        <v>137</v>
      </c>
      <c r="O104" s="664">
        <v>154.59034444657837</v>
      </c>
      <c r="P104" s="665">
        <f t="shared" si="4"/>
        <v>155</v>
      </c>
      <c r="Q104" s="666">
        <f t="shared" si="5"/>
        <v>170.5</v>
      </c>
      <c r="R104" s="657">
        <f t="shared" si="6"/>
        <v>171</v>
      </c>
      <c r="S104" s="658"/>
      <c r="T104" s="658">
        <v>168.95000000000002</v>
      </c>
      <c r="U104" s="659">
        <v>169</v>
      </c>
      <c r="V104" s="678"/>
      <c r="W104" s="500"/>
      <c r="X104" s="504"/>
      <c r="Y104" s="504"/>
      <c r="Z104" s="504"/>
      <c r="AA104" s="500"/>
      <c r="AB104" s="504"/>
      <c r="AC104" s="506"/>
      <c r="AD104" s="506"/>
      <c r="AE104" s="500"/>
      <c r="AF104" s="500"/>
      <c r="AG104" s="500"/>
      <c r="AH104" s="505"/>
      <c r="AI104" s="506"/>
      <c r="AJ104" s="502"/>
      <c r="AK104" s="507"/>
      <c r="AL104" s="503"/>
      <c r="AM104" s="508"/>
      <c r="AN104" s="509"/>
      <c r="AO104" s="509"/>
    </row>
    <row r="105" spans="1:41" ht="14.4" customHeight="1">
      <c r="A105" s="654" t="s">
        <v>1803</v>
      </c>
      <c r="B105" s="535" t="s">
        <v>907</v>
      </c>
      <c r="C105" s="654"/>
      <c r="D105" s="654" t="s">
        <v>345</v>
      </c>
      <c r="E105" s="654" t="s">
        <v>1297</v>
      </c>
      <c r="F105" s="535" t="s">
        <v>908</v>
      </c>
      <c r="G105" s="673" t="s">
        <v>2224</v>
      </c>
      <c r="H105" s="536" t="s">
        <v>384</v>
      </c>
      <c r="I105" s="536" t="s">
        <v>909</v>
      </c>
      <c r="J105" s="535" t="s">
        <v>41</v>
      </c>
      <c r="K105" s="535">
        <v>1</v>
      </c>
      <c r="L105" s="535">
        <v>1.37</v>
      </c>
      <c r="M105" s="656" t="s">
        <v>346</v>
      </c>
      <c r="N105" s="536" t="s">
        <v>137</v>
      </c>
      <c r="O105" s="664">
        <v>141.35535194313158</v>
      </c>
      <c r="P105" s="665">
        <f t="shared" si="4"/>
        <v>141</v>
      </c>
      <c r="Q105" s="666">
        <f t="shared" si="5"/>
        <v>155.10000000000002</v>
      </c>
      <c r="R105" s="657">
        <f t="shared" si="6"/>
        <v>155</v>
      </c>
      <c r="S105" s="658"/>
      <c r="T105" s="658">
        <v>153.69</v>
      </c>
      <c r="U105" s="659">
        <v>154</v>
      </c>
      <c r="V105" s="678"/>
      <c r="W105" s="500"/>
      <c r="X105" s="504"/>
      <c r="Y105" s="504"/>
      <c r="Z105" s="504"/>
      <c r="AA105" s="500"/>
      <c r="AB105" s="504"/>
      <c r="AC105" s="506"/>
      <c r="AD105" s="506"/>
      <c r="AE105" s="500"/>
      <c r="AF105" s="500"/>
      <c r="AG105" s="500"/>
      <c r="AH105" s="505"/>
      <c r="AI105" s="506"/>
      <c r="AJ105" s="502"/>
      <c r="AK105" s="507"/>
      <c r="AL105" s="503"/>
      <c r="AM105" s="508"/>
      <c r="AN105" s="509"/>
      <c r="AO105" s="509"/>
    </row>
    <row r="106" spans="1:41" ht="14.4" customHeight="1">
      <c r="A106" s="654" t="s">
        <v>1804</v>
      </c>
      <c r="B106" s="535" t="s">
        <v>910</v>
      </c>
      <c r="C106" s="654"/>
      <c r="D106" s="654" t="s">
        <v>345</v>
      </c>
      <c r="E106" s="654" t="s">
        <v>1297</v>
      </c>
      <c r="F106" s="535" t="s">
        <v>908</v>
      </c>
      <c r="G106" s="673" t="s">
        <v>2224</v>
      </c>
      <c r="H106" s="536" t="s">
        <v>385</v>
      </c>
      <c r="I106" s="536" t="s">
        <v>909</v>
      </c>
      <c r="J106" s="535" t="s">
        <v>41</v>
      </c>
      <c r="K106" s="535">
        <v>1</v>
      </c>
      <c r="L106" s="535">
        <v>1.37</v>
      </c>
      <c r="M106" s="656" t="s">
        <v>346</v>
      </c>
      <c r="N106" s="536" t="s">
        <v>137</v>
      </c>
      <c r="O106" s="664">
        <v>162.55865473460133</v>
      </c>
      <c r="P106" s="665">
        <f t="shared" si="4"/>
        <v>163</v>
      </c>
      <c r="Q106" s="666">
        <f t="shared" si="5"/>
        <v>179.3</v>
      </c>
      <c r="R106" s="657">
        <f t="shared" si="6"/>
        <v>179</v>
      </c>
      <c r="S106" s="658"/>
      <c r="T106" s="658">
        <v>177.67000000000002</v>
      </c>
      <c r="U106" s="659">
        <v>178</v>
      </c>
      <c r="V106" s="678"/>
      <c r="W106" s="500"/>
      <c r="X106" s="504"/>
      <c r="Y106" s="504"/>
      <c r="Z106" s="504"/>
      <c r="AA106" s="500"/>
      <c r="AB106" s="504"/>
      <c r="AC106" s="506"/>
      <c r="AD106" s="506"/>
      <c r="AE106" s="500"/>
      <c r="AF106" s="500"/>
      <c r="AG106" s="500"/>
      <c r="AH106" s="505"/>
      <c r="AI106" s="506"/>
      <c r="AJ106" s="502"/>
      <c r="AK106" s="507"/>
      <c r="AL106" s="503"/>
      <c r="AM106" s="508"/>
      <c r="AN106" s="509"/>
      <c r="AO106" s="509"/>
    </row>
    <row r="107" spans="1:41" ht="14.4" customHeight="1">
      <c r="A107" s="654" t="s">
        <v>1805</v>
      </c>
      <c r="B107" s="535" t="s">
        <v>1330</v>
      </c>
      <c r="C107" s="654"/>
      <c r="D107" s="654" t="s">
        <v>345</v>
      </c>
      <c r="E107" s="654" t="s">
        <v>1297</v>
      </c>
      <c r="F107" s="535" t="s">
        <v>1298</v>
      </c>
      <c r="G107" s="673" t="s">
        <v>2225</v>
      </c>
      <c r="H107" s="536" t="s">
        <v>384</v>
      </c>
      <c r="I107" s="536" t="s">
        <v>1334</v>
      </c>
      <c r="J107" s="535" t="s">
        <v>49</v>
      </c>
      <c r="K107" s="535">
        <v>1</v>
      </c>
      <c r="L107" s="535">
        <v>1.49</v>
      </c>
      <c r="M107" s="656" t="s">
        <v>346</v>
      </c>
      <c r="N107" s="536" t="s">
        <v>137</v>
      </c>
      <c r="O107" s="664">
        <v>162.2491263300154</v>
      </c>
      <c r="P107" s="665">
        <v>162</v>
      </c>
      <c r="Q107" s="666"/>
      <c r="R107" s="657"/>
      <c r="S107" s="658"/>
      <c r="T107" s="658"/>
      <c r="U107" s="659"/>
      <c r="V107" s="678"/>
      <c r="W107" s="500"/>
      <c r="X107" s="504"/>
      <c r="Y107" s="504"/>
      <c r="Z107" s="504"/>
      <c r="AA107" s="500"/>
      <c r="AB107" s="504"/>
      <c r="AC107" s="506"/>
      <c r="AD107" s="506"/>
      <c r="AE107" s="500"/>
      <c r="AF107" s="500"/>
      <c r="AG107" s="500"/>
      <c r="AH107" s="505"/>
      <c r="AI107" s="506"/>
      <c r="AJ107" s="502"/>
      <c r="AK107" s="507"/>
      <c r="AL107" s="503"/>
      <c r="AM107" s="508"/>
      <c r="AN107" s="509"/>
      <c r="AO107" s="509"/>
    </row>
    <row r="108" spans="1:41" ht="14.4" customHeight="1">
      <c r="A108" s="654" t="s">
        <v>1806</v>
      </c>
      <c r="B108" s="535" t="s">
        <v>1331</v>
      </c>
      <c r="C108" s="654"/>
      <c r="D108" s="654" t="s">
        <v>345</v>
      </c>
      <c r="E108" s="654" t="s">
        <v>1297</v>
      </c>
      <c r="F108" s="535" t="s">
        <v>1298</v>
      </c>
      <c r="G108" s="673" t="s">
        <v>2225</v>
      </c>
      <c r="H108" s="536" t="s">
        <v>385</v>
      </c>
      <c r="I108" s="536" t="s">
        <v>1334</v>
      </c>
      <c r="J108" s="535" t="s">
        <v>49</v>
      </c>
      <c r="K108" s="535">
        <v>1</v>
      </c>
      <c r="L108" s="535">
        <v>1.49</v>
      </c>
      <c r="M108" s="656" t="s">
        <v>346</v>
      </c>
      <c r="N108" s="536" t="s">
        <v>137</v>
      </c>
      <c r="O108" s="664">
        <v>197.94393412261877</v>
      </c>
      <c r="P108" s="665">
        <v>198</v>
      </c>
      <c r="Q108" s="666"/>
      <c r="R108" s="657"/>
      <c r="S108" s="658"/>
      <c r="T108" s="658"/>
      <c r="U108" s="659"/>
      <c r="V108" s="678"/>
      <c r="W108" s="500"/>
      <c r="X108" s="504"/>
      <c r="Y108" s="504"/>
      <c r="Z108" s="504"/>
      <c r="AA108" s="500"/>
      <c r="AB108" s="504"/>
      <c r="AC108" s="506"/>
      <c r="AD108" s="506"/>
      <c r="AE108" s="500"/>
      <c r="AF108" s="500"/>
      <c r="AG108" s="500"/>
      <c r="AH108" s="505"/>
      <c r="AI108" s="506"/>
      <c r="AJ108" s="502"/>
      <c r="AK108" s="507"/>
      <c r="AL108" s="503"/>
      <c r="AM108" s="508"/>
      <c r="AN108" s="509"/>
      <c r="AO108" s="509"/>
    </row>
    <row r="109" spans="1:41" ht="14.4" customHeight="1">
      <c r="A109" s="654" t="s">
        <v>1807</v>
      </c>
      <c r="B109" s="535" t="s">
        <v>1332</v>
      </c>
      <c r="C109" s="654"/>
      <c r="D109" s="654" t="s">
        <v>345</v>
      </c>
      <c r="E109" s="654" t="s">
        <v>1297</v>
      </c>
      <c r="F109" s="535" t="s">
        <v>1453</v>
      </c>
      <c r="G109" s="673" t="s">
        <v>2226</v>
      </c>
      <c r="H109" s="536" t="s">
        <v>384</v>
      </c>
      <c r="I109" s="536" t="s">
        <v>1335</v>
      </c>
      <c r="J109" s="535" t="s">
        <v>41</v>
      </c>
      <c r="K109" s="535">
        <v>1</v>
      </c>
      <c r="L109" s="535">
        <v>1.2</v>
      </c>
      <c r="M109" s="656" t="s">
        <v>346</v>
      </c>
      <c r="N109" s="536" t="s">
        <v>137</v>
      </c>
      <c r="O109" s="664">
        <v>153.97097829642266</v>
      </c>
      <c r="P109" s="665">
        <v>154</v>
      </c>
      <c r="Q109" s="666"/>
      <c r="R109" s="657"/>
      <c r="S109" s="658"/>
      <c r="T109" s="658"/>
      <c r="U109" s="659"/>
      <c r="V109" s="678"/>
      <c r="W109" s="500"/>
      <c r="X109" s="504"/>
      <c r="Y109" s="504"/>
      <c r="Z109" s="504"/>
      <c r="AA109" s="500"/>
      <c r="AB109" s="504"/>
      <c r="AC109" s="506"/>
      <c r="AD109" s="506"/>
      <c r="AE109" s="500"/>
      <c r="AF109" s="500"/>
      <c r="AG109" s="500"/>
      <c r="AH109" s="505"/>
      <c r="AI109" s="506"/>
      <c r="AJ109" s="502"/>
      <c r="AK109" s="507"/>
      <c r="AL109" s="503"/>
      <c r="AM109" s="508"/>
      <c r="AN109" s="509"/>
      <c r="AO109" s="509"/>
    </row>
    <row r="110" spans="1:41" ht="14.4" customHeight="1">
      <c r="A110" s="654" t="s">
        <v>1808</v>
      </c>
      <c r="B110" s="535" t="s">
        <v>1333</v>
      </c>
      <c r="C110" s="654"/>
      <c r="D110" s="654" t="s">
        <v>345</v>
      </c>
      <c r="E110" s="654" t="s">
        <v>1297</v>
      </c>
      <c r="F110" s="535" t="s">
        <v>1453</v>
      </c>
      <c r="G110" s="673" t="s">
        <v>2226</v>
      </c>
      <c r="H110" s="536" t="s">
        <v>385</v>
      </c>
      <c r="I110" s="536" t="s">
        <v>1335</v>
      </c>
      <c r="J110" s="535" t="s">
        <v>41</v>
      </c>
      <c r="K110" s="535">
        <v>1</v>
      </c>
      <c r="L110" s="535">
        <v>1.2</v>
      </c>
      <c r="M110" s="656" t="s">
        <v>346</v>
      </c>
      <c r="N110" s="536" t="s">
        <v>137</v>
      </c>
      <c r="O110" s="664">
        <v>187.84459352163563</v>
      </c>
      <c r="P110" s="665">
        <v>188</v>
      </c>
      <c r="Q110" s="666"/>
      <c r="R110" s="657"/>
      <c r="S110" s="658"/>
      <c r="T110" s="658"/>
      <c r="U110" s="659"/>
      <c r="V110" s="678"/>
      <c r="W110" s="500"/>
      <c r="X110" s="504"/>
      <c r="Y110" s="504"/>
      <c r="Z110" s="504"/>
      <c r="AA110" s="500"/>
      <c r="AB110" s="504"/>
      <c r="AC110" s="506"/>
      <c r="AD110" s="506"/>
      <c r="AE110" s="500"/>
      <c r="AF110" s="500"/>
      <c r="AG110" s="500"/>
      <c r="AH110" s="505"/>
      <c r="AI110" s="506"/>
      <c r="AJ110" s="502"/>
      <c r="AK110" s="507"/>
      <c r="AL110" s="503"/>
      <c r="AM110" s="508"/>
      <c r="AN110" s="509"/>
      <c r="AO110" s="509"/>
    </row>
    <row r="111" spans="1:41" ht="14.4" customHeight="1">
      <c r="A111" s="654" t="s">
        <v>1809</v>
      </c>
      <c r="B111" s="535" t="s">
        <v>1485</v>
      </c>
      <c r="C111" s="654"/>
      <c r="D111" s="654" t="s">
        <v>345</v>
      </c>
      <c r="E111" s="654" t="s">
        <v>1297</v>
      </c>
      <c r="F111" s="535" t="s">
        <v>1486</v>
      </c>
      <c r="G111" s="654"/>
      <c r="H111" s="536" t="s">
        <v>384</v>
      </c>
      <c r="I111" s="536"/>
      <c r="J111" s="535" t="s">
        <v>54</v>
      </c>
      <c r="K111" s="535">
        <v>1</v>
      </c>
      <c r="L111" s="535">
        <v>2.8</v>
      </c>
      <c r="M111" s="656" t="s">
        <v>346</v>
      </c>
      <c r="N111" s="536" t="s">
        <v>131</v>
      </c>
      <c r="O111" s="664">
        <v>154.27292647648915</v>
      </c>
      <c r="P111" s="665">
        <v>154</v>
      </c>
      <c r="Q111" s="666"/>
      <c r="R111" s="657"/>
      <c r="S111" s="658"/>
      <c r="T111" s="658"/>
      <c r="U111" s="659"/>
      <c r="V111" s="678"/>
      <c r="W111" s="500"/>
      <c r="X111" s="504"/>
      <c r="Y111" s="504"/>
      <c r="Z111" s="504"/>
      <c r="AA111" s="500"/>
      <c r="AB111" s="504"/>
      <c r="AC111" s="506"/>
      <c r="AD111" s="506"/>
      <c r="AE111" s="500"/>
      <c r="AF111" s="500"/>
      <c r="AG111" s="500"/>
      <c r="AH111" s="505"/>
      <c r="AI111" s="506"/>
      <c r="AJ111" s="502"/>
      <c r="AK111" s="507"/>
      <c r="AL111" s="503"/>
      <c r="AM111" s="508"/>
      <c r="AN111" s="509"/>
      <c r="AO111" s="509"/>
    </row>
    <row r="112" spans="1:41" ht="14.4" customHeight="1">
      <c r="A112" s="654" t="s">
        <v>1810</v>
      </c>
      <c r="B112" s="535" t="s">
        <v>1487</v>
      </c>
      <c r="C112" s="654"/>
      <c r="D112" s="654" t="s">
        <v>345</v>
      </c>
      <c r="E112" s="654" t="s">
        <v>1297</v>
      </c>
      <c r="F112" s="535" t="s">
        <v>1488</v>
      </c>
      <c r="G112" s="654"/>
      <c r="H112" s="536" t="s">
        <v>384</v>
      </c>
      <c r="I112" s="536"/>
      <c r="J112" s="535" t="s">
        <v>54</v>
      </c>
      <c r="K112" s="535">
        <v>1</v>
      </c>
      <c r="L112" s="535">
        <v>1.17</v>
      </c>
      <c r="M112" s="656" t="s">
        <v>346</v>
      </c>
      <c r="N112" s="536" t="s">
        <v>131</v>
      </c>
      <c r="O112" s="664">
        <v>123.14303488268624</v>
      </c>
      <c r="P112" s="665">
        <v>123</v>
      </c>
      <c r="Q112" s="666"/>
      <c r="R112" s="657"/>
      <c r="S112" s="658"/>
      <c r="T112" s="658"/>
      <c r="U112" s="659"/>
      <c r="V112" s="678"/>
      <c r="W112" s="500"/>
      <c r="X112" s="504"/>
      <c r="Y112" s="504"/>
      <c r="Z112" s="504"/>
      <c r="AA112" s="500"/>
      <c r="AB112" s="504"/>
      <c r="AC112" s="506"/>
      <c r="AD112" s="506"/>
      <c r="AE112" s="500"/>
      <c r="AF112" s="500"/>
      <c r="AG112" s="500"/>
      <c r="AH112" s="505"/>
      <c r="AI112" s="506"/>
      <c r="AJ112" s="502"/>
      <c r="AK112" s="507"/>
      <c r="AL112" s="503"/>
      <c r="AM112" s="508"/>
      <c r="AN112" s="509"/>
      <c r="AO112" s="509"/>
    </row>
    <row r="113" spans="1:41" ht="14.4" customHeight="1">
      <c r="A113" s="654" t="s">
        <v>1811</v>
      </c>
      <c r="B113" s="535" t="s">
        <v>1336</v>
      </c>
      <c r="C113" s="654" t="s">
        <v>77</v>
      </c>
      <c r="D113" s="654" t="s">
        <v>345</v>
      </c>
      <c r="E113" s="654" t="s">
        <v>1297</v>
      </c>
      <c r="F113" s="535" t="s">
        <v>1299</v>
      </c>
      <c r="G113" s="654" t="s">
        <v>2233</v>
      </c>
      <c r="H113" s="536" t="s">
        <v>384</v>
      </c>
      <c r="I113" s="536" t="s">
        <v>1368</v>
      </c>
      <c r="J113" s="535" t="s">
        <v>89</v>
      </c>
      <c r="K113" s="535">
        <v>1</v>
      </c>
      <c r="L113" s="535">
        <v>1.1499999999999999</v>
      </c>
      <c r="M113" s="656" t="s">
        <v>346</v>
      </c>
      <c r="N113" s="536" t="s">
        <v>131</v>
      </c>
      <c r="O113" s="664">
        <v>133.86455417657416</v>
      </c>
      <c r="P113" s="665">
        <v>134</v>
      </c>
      <c r="Q113" s="666"/>
      <c r="R113" s="657"/>
      <c r="S113" s="658"/>
      <c r="T113" s="658"/>
      <c r="U113" s="659"/>
      <c r="V113" s="678"/>
      <c r="W113" s="500"/>
      <c r="X113" s="504"/>
      <c r="Y113" s="504"/>
      <c r="Z113" s="504"/>
      <c r="AA113" s="500"/>
      <c r="AB113" s="504"/>
      <c r="AC113" s="506"/>
      <c r="AD113" s="506"/>
      <c r="AE113" s="500"/>
      <c r="AF113" s="500"/>
      <c r="AG113" s="500"/>
      <c r="AH113" s="505"/>
      <c r="AI113" s="506"/>
      <c r="AJ113" s="502"/>
      <c r="AK113" s="507"/>
      <c r="AL113" s="503"/>
      <c r="AM113" s="508"/>
      <c r="AN113" s="509"/>
      <c r="AO113" s="509"/>
    </row>
    <row r="114" spans="1:41" ht="14.4" customHeight="1">
      <c r="A114" s="654" t="s">
        <v>1812</v>
      </c>
      <c r="B114" s="535" t="s">
        <v>1337</v>
      </c>
      <c r="C114" s="654" t="s">
        <v>79</v>
      </c>
      <c r="D114" s="654" t="s">
        <v>345</v>
      </c>
      <c r="E114" s="654" t="s">
        <v>1297</v>
      </c>
      <c r="F114" s="535" t="s">
        <v>1299</v>
      </c>
      <c r="G114" s="654" t="s">
        <v>2233</v>
      </c>
      <c r="H114" s="536" t="s">
        <v>385</v>
      </c>
      <c r="I114" s="536" t="s">
        <v>1368</v>
      </c>
      <c r="J114" s="535" t="s">
        <v>89</v>
      </c>
      <c r="K114" s="535">
        <v>1</v>
      </c>
      <c r="L114" s="535">
        <v>1.1499999999999999</v>
      </c>
      <c r="M114" s="656" t="s">
        <v>346</v>
      </c>
      <c r="N114" s="536" t="s">
        <v>131</v>
      </c>
      <c r="O114" s="664">
        <v>163.31475609542048</v>
      </c>
      <c r="P114" s="665">
        <v>163</v>
      </c>
      <c r="Q114" s="666"/>
      <c r="R114" s="657"/>
      <c r="S114" s="658"/>
      <c r="T114" s="658"/>
      <c r="U114" s="659"/>
      <c r="V114" s="678"/>
      <c r="W114" s="500"/>
      <c r="X114" s="504"/>
      <c r="Y114" s="504"/>
      <c r="Z114" s="504"/>
      <c r="AA114" s="500"/>
      <c r="AB114" s="504"/>
      <c r="AC114" s="506"/>
      <c r="AD114" s="506"/>
      <c r="AE114" s="500"/>
      <c r="AF114" s="500"/>
      <c r="AG114" s="500"/>
      <c r="AH114" s="505"/>
      <c r="AI114" s="506"/>
      <c r="AJ114" s="502"/>
      <c r="AK114" s="507"/>
      <c r="AL114" s="503"/>
      <c r="AM114" s="508"/>
      <c r="AN114" s="509"/>
      <c r="AO114" s="509"/>
    </row>
    <row r="115" spans="1:41" ht="14.4" customHeight="1">
      <c r="A115" s="654" t="s">
        <v>1813</v>
      </c>
      <c r="B115" s="535" t="s">
        <v>1338</v>
      </c>
      <c r="C115" s="654" t="s">
        <v>79</v>
      </c>
      <c r="D115" s="654" t="s">
        <v>345</v>
      </c>
      <c r="E115" s="654" t="s">
        <v>1297</v>
      </c>
      <c r="F115" s="535" t="s">
        <v>1300</v>
      </c>
      <c r="G115" s="654" t="s">
        <v>2234</v>
      </c>
      <c r="H115" s="536" t="s">
        <v>384</v>
      </c>
      <c r="I115" s="536" t="s">
        <v>1369</v>
      </c>
      <c r="J115" s="535" t="s">
        <v>41</v>
      </c>
      <c r="K115" s="535">
        <v>1</v>
      </c>
      <c r="L115" s="535">
        <v>1.27</v>
      </c>
      <c r="M115" s="656" t="s">
        <v>346</v>
      </c>
      <c r="N115" s="536" t="s">
        <v>131</v>
      </c>
      <c r="O115" s="664">
        <v>142.80658794759498</v>
      </c>
      <c r="P115" s="665">
        <v>143</v>
      </c>
      <c r="Q115" s="666"/>
      <c r="R115" s="657"/>
      <c r="S115" s="658"/>
      <c r="T115" s="658"/>
      <c r="U115" s="659"/>
      <c r="V115" s="678"/>
      <c r="W115" s="500"/>
      <c r="X115" s="504"/>
      <c r="Y115" s="504"/>
      <c r="Z115" s="504"/>
      <c r="AA115" s="500"/>
      <c r="AB115" s="504"/>
      <c r="AC115" s="506"/>
      <c r="AD115" s="506"/>
      <c r="AE115" s="500"/>
      <c r="AF115" s="500"/>
      <c r="AG115" s="500"/>
      <c r="AH115" s="505"/>
      <c r="AI115" s="506"/>
      <c r="AJ115" s="502"/>
      <c r="AK115" s="507"/>
      <c r="AL115" s="503"/>
      <c r="AM115" s="508"/>
      <c r="AN115" s="509"/>
      <c r="AO115" s="509"/>
    </row>
    <row r="116" spans="1:41" ht="15.6" customHeight="1">
      <c r="A116" s="654" t="s">
        <v>1814</v>
      </c>
      <c r="B116" s="535" t="s">
        <v>1339</v>
      </c>
      <c r="C116" s="654"/>
      <c r="D116" s="654" t="s">
        <v>345</v>
      </c>
      <c r="E116" s="654" t="s">
        <v>1297</v>
      </c>
      <c r="F116" s="535" t="s">
        <v>1300</v>
      </c>
      <c r="G116" s="654" t="s">
        <v>2234</v>
      </c>
      <c r="H116" s="536" t="s">
        <v>385</v>
      </c>
      <c r="I116" s="536" t="s">
        <v>1369</v>
      </c>
      <c r="J116" s="535" t="s">
        <v>41</v>
      </c>
      <c r="K116" s="535">
        <v>1</v>
      </c>
      <c r="L116" s="535">
        <v>1.27</v>
      </c>
      <c r="M116" s="656" t="s">
        <v>346</v>
      </c>
      <c r="N116" s="536" t="s">
        <v>131</v>
      </c>
      <c r="O116" s="664">
        <v>164.22757613973417</v>
      </c>
      <c r="P116" s="665">
        <v>164</v>
      </c>
      <c r="Q116" s="666"/>
      <c r="R116" s="657"/>
      <c r="S116" s="658"/>
      <c r="T116" s="658"/>
      <c r="U116" s="659"/>
      <c r="V116" s="678"/>
      <c r="W116" s="500"/>
      <c r="X116" s="504"/>
      <c r="Y116" s="504"/>
      <c r="Z116" s="504"/>
      <c r="AA116" s="500"/>
      <c r="AB116" s="504"/>
      <c r="AC116" s="506"/>
      <c r="AD116" s="506"/>
      <c r="AE116" s="500"/>
      <c r="AF116" s="500"/>
      <c r="AG116" s="500"/>
      <c r="AH116" s="505"/>
      <c r="AI116" s="506"/>
      <c r="AJ116" s="502"/>
      <c r="AK116" s="507"/>
      <c r="AL116" s="503"/>
      <c r="AM116" s="508"/>
      <c r="AN116" s="509"/>
      <c r="AO116" s="509"/>
    </row>
    <row r="117" spans="1:41" ht="14.4" customHeight="1">
      <c r="A117" s="654" t="s">
        <v>1815</v>
      </c>
      <c r="B117" s="535" t="s">
        <v>1340</v>
      </c>
      <c r="C117" s="654"/>
      <c r="D117" s="654" t="s">
        <v>345</v>
      </c>
      <c r="E117" s="654" t="s">
        <v>1297</v>
      </c>
      <c r="F117" s="535" t="s">
        <v>1301</v>
      </c>
      <c r="G117" s="1629" t="s">
        <v>2235</v>
      </c>
      <c r="H117" s="536" t="s">
        <v>384</v>
      </c>
      <c r="I117" s="536" t="s">
        <v>1370</v>
      </c>
      <c r="J117" s="535" t="s">
        <v>41</v>
      </c>
      <c r="K117" s="535">
        <v>1</v>
      </c>
      <c r="L117" s="535">
        <v>1.54</v>
      </c>
      <c r="M117" s="656" t="s">
        <v>346</v>
      </c>
      <c r="N117" s="536" t="s">
        <v>131</v>
      </c>
      <c r="O117" s="664">
        <v>167.40060679879946</v>
      </c>
      <c r="P117" s="665">
        <v>167</v>
      </c>
      <c r="Q117" s="666"/>
      <c r="R117" s="657"/>
      <c r="S117" s="658"/>
      <c r="T117" s="658"/>
      <c r="U117" s="659"/>
      <c r="V117" s="678"/>
      <c r="W117" s="500"/>
      <c r="X117" s="504"/>
      <c r="Y117" s="504"/>
      <c r="Z117" s="504"/>
      <c r="AA117" s="500"/>
      <c r="AB117" s="504"/>
      <c r="AC117" s="506"/>
      <c r="AD117" s="506"/>
      <c r="AE117" s="500"/>
      <c r="AF117" s="500"/>
      <c r="AG117" s="500"/>
      <c r="AH117" s="505"/>
      <c r="AI117" s="506"/>
      <c r="AJ117" s="502"/>
      <c r="AK117" s="507"/>
      <c r="AL117" s="503"/>
      <c r="AM117" s="508"/>
      <c r="AN117" s="509"/>
      <c r="AO117" s="509"/>
    </row>
    <row r="118" spans="1:41" ht="14.4" customHeight="1">
      <c r="A118" s="654" t="s">
        <v>1816</v>
      </c>
      <c r="B118" s="535" t="s">
        <v>1341</v>
      </c>
      <c r="C118" s="654"/>
      <c r="D118" s="654" t="s">
        <v>345</v>
      </c>
      <c r="E118" s="654" t="s">
        <v>1297</v>
      </c>
      <c r="F118" s="535" t="s">
        <v>1301</v>
      </c>
      <c r="G118" s="1629" t="s">
        <v>2235</v>
      </c>
      <c r="H118" s="536" t="s">
        <v>385</v>
      </c>
      <c r="I118" s="536" t="s">
        <v>1370</v>
      </c>
      <c r="J118" s="535" t="s">
        <v>41</v>
      </c>
      <c r="K118" s="535">
        <v>1</v>
      </c>
      <c r="L118" s="535">
        <v>1.54</v>
      </c>
      <c r="M118" s="656" t="s">
        <v>346</v>
      </c>
      <c r="N118" s="536" t="s">
        <v>131</v>
      </c>
      <c r="O118" s="664">
        <v>200.88072815855935</v>
      </c>
      <c r="P118" s="665">
        <v>201</v>
      </c>
      <c r="Q118" s="666"/>
      <c r="R118" s="657"/>
      <c r="S118" s="658"/>
      <c r="T118" s="658"/>
      <c r="U118" s="659"/>
      <c r="V118" s="678"/>
      <c r="W118" s="500"/>
      <c r="X118" s="504"/>
      <c r="Y118" s="504"/>
      <c r="Z118" s="504"/>
      <c r="AA118" s="500"/>
      <c r="AB118" s="504"/>
      <c r="AC118" s="506"/>
      <c r="AD118" s="506"/>
      <c r="AE118" s="500"/>
      <c r="AF118" s="500"/>
      <c r="AG118" s="500"/>
      <c r="AH118" s="505"/>
      <c r="AI118" s="506"/>
      <c r="AJ118" s="502"/>
      <c r="AK118" s="507"/>
      <c r="AL118" s="503"/>
      <c r="AM118" s="508"/>
      <c r="AN118" s="509"/>
      <c r="AO118" s="509"/>
    </row>
    <row r="119" spans="1:41" ht="14.4" customHeight="1">
      <c r="A119" s="654" t="s">
        <v>1817</v>
      </c>
      <c r="B119" s="535" t="s">
        <v>1342</v>
      </c>
      <c r="C119" s="654"/>
      <c r="D119" s="654" t="s">
        <v>345</v>
      </c>
      <c r="E119" s="654" t="s">
        <v>1297</v>
      </c>
      <c r="F119" s="535" t="s">
        <v>1302</v>
      </c>
      <c r="G119" s="1629" t="s">
        <v>2236</v>
      </c>
      <c r="H119" s="536" t="s">
        <v>384</v>
      </c>
      <c r="I119" s="536" t="s">
        <v>1371</v>
      </c>
      <c r="J119" s="535" t="s">
        <v>41</v>
      </c>
      <c r="K119" s="535">
        <v>1</v>
      </c>
      <c r="L119" s="535">
        <v>1.47</v>
      </c>
      <c r="M119" s="656" t="s">
        <v>346</v>
      </c>
      <c r="N119" s="536" t="s">
        <v>131</v>
      </c>
      <c r="O119" s="664">
        <v>163.44596136859568</v>
      </c>
      <c r="P119" s="665">
        <v>163</v>
      </c>
      <c r="Q119" s="666"/>
      <c r="R119" s="657"/>
      <c r="S119" s="658"/>
      <c r="T119" s="658"/>
      <c r="U119" s="659"/>
      <c r="V119" s="678"/>
      <c r="W119" s="500"/>
      <c r="X119" s="504"/>
      <c r="Y119" s="504"/>
      <c r="Z119" s="504"/>
      <c r="AA119" s="500"/>
      <c r="AB119" s="504"/>
      <c r="AC119" s="506"/>
      <c r="AD119" s="506"/>
      <c r="AE119" s="500"/>
      <c r="AF119" s="500"/>
      <c r="AG119" s="500"/>
      <c r="AH119" s="505"/>
      <c r="AI119" s="506"/>
      <c r="AJ119" s="502"/>
      <c r="AK119" s="507"/>
      <c r="AL119" s="503"/>
      <c r="AM119" s="508"/>
      <c r="AN119" s="509"/>
      <c r="AO119" s="509"/>
    </row>
    <row r="120" spans="1:41" ht="14.4" customHeight="1">
      <c r="A120" s="654" t="s">
        <v>1818</v>
      </c>
      <c r="B120" s="535" t="s">
        <v>1343</v>
      </c>
      <c r="C120" s="654"/>
      <c r="D120" s="654" t="s">
        <v>345</v>
      </c>
      <c r="E120" s="654" t="s">
        <v>1297</v>
      </c>
      <c r="F120" s="535" t="s">
        <v>1302</v>
      </c>
      <c r="G120" s="1629" t="s">
        <v>2236</v>
      </c>
      <c r="H120" s="536" t="s">
        <v>385</v>
      </c>
      <c r="I120" s="536" t="s">
        <v>1371</v>
      </c>
      <c r="J120" s="535" t="s">
        <v>41</v>
      </c>
      <c r="K120" s="535">
        <v>1</v>
      </c>
      <c r="L120" s="535">
        <v>1.47</v>
      </c>
      <c r="M120" s="656" t="s">
        <v>346</v>
      </c>
      <c r="N120" s="536" t="s">
        <v>131</v>
      </c>
      <c r="O120" s="664">
        <v>199.40407286968676</v>
      </c>
      <c r="P120" s="665">
        <v>199</v>
      </c>
      <c r="Q120" s="666"/>
      <c r="R120" s="657"/>
      <c r="S120" s="658"/>
      <c r="T120" s="658"/>
      <c r="U120" s="659"/>
      <c r="V120" s="678"/>
      <c r="W120" s="500"/>
      <c r="X120" s="504"/>
      <c r="Y120" s="504"/>
      <c r="Z120" s="504"/>
      <c r="AA120" s="500"/>
      <c r="AB120" s="504"/>
      <c r="AC120" s="506"/>
      <c r="AD120" s="506"/>
      <c r="AE120" s="500"/>
      <c r="AF120" s="500"/>
      <c r="AG120" s="500"/>
      <c r="AH120" s="505"/>
      <c r="AI120" s="506"/>
      <c r="AJ120" s="502"/>
      <c r="AK120" s="507"/>
      <c r="AL120" s="503"/>
      <c r="AM120" s="508"/>
      <c r="AN120" s="509"/>
      <c r="AO120" s="509"/>
    </row>
    <row r="121" spans="1:41" ht="14.4" customHeight="1">
      <c r="A121" s="654" t="s">
        <v>1819</v>
      </c>
      <c r="B121" s="535" t="s">
        <v>1344</v>
      </c>
      <c r="C121" s="654"/>
      <c r="D121" s="654" t="s">
        <v>345</v>
      </c>
      <c r="E121" s="654" t="s">
        <v>1297</v>
      </c>
      <c r="F121" s="535" t="s">
        <v>1303</v>
      </c>
      <c r="G121" s="1629" t="s">
        <v>2237</v>
      </c>
      <c r="H121" s="536" t="s">
        <v>384</v>
      </c>
      <c r="I121" s="536" t="s">
        <v>1372</v>
      </c>
      <c r="J121" s="535" t="s">
        <v>49</v>
      </c>
      <c r="K121" s="535">
        <v>1</v>
      </c>
      <c r="L121" s="535">
        <v>2.1</v>
      </c>
      <c r="M121" s="656" t="s">
        <v>346</v>
      </c>
      <c r="N121" s="536" t="s">
        <v>131</v>
      </c>
      <c r="O121" s="664">
        <v>198.45430543726505</v>
      </c>
      <c r="P121" s="665">
        <v>198</v>
      </c>
      <c r="Q121" s="666"/>
      <c r="R121" s="657"/>
      <c r="S121" s="658"/>
      <c r="T121" s="658"/>
      <c r="U121" s="659"/>
      <c r="V121" s="678"/>
      <c r="W121" s="500"/>
      <c r="X121" s="504"/>
      <c r="Y121" s="504"/>
      <c r="Z121" s="504"/>
      <c r="AA121" s="500"/>
      <c r="AB121" s="504"/>
      <c r="AC121" s="506"/>
      <c r="AD121" s="506"/>
      <c r="AE121" s="500"/>
      <c r="AF121" s="500"/>
      <c r="AG121" s="500"/>
      <c r="AH121" s="505"/>
      <c r="AI121" s="506"/>
      <c r="AJ121" s="502"/>
      <c r="AK121" s="507"/>
      <c r="AL121" s="503"/>
      <c r="AM121" s="508"/>
      <c r="AN121" s="509"/>
      <c r="AO121" s="509"/>
    </row>
    <row r="122" spans="1:41" ht="14.4" customHeight="1">
      <c r="A122" s="654" t="s">
        <v>1820</v>
      </c>
      <c r="B122" s="535" t="s">
        <v>1345</v>
      </c>
      <c r="C122" s="654"/>
      <c r="D122" s="654" t="s">
        <v>345</v>
      </c>
      <c r="E122" s="654" t="s">
        <v>1297</v>
      </c>
      <c r="F122" s="535" t="s">
        <v>1303</v>
      </c>
      <c r="G122" s="654" t="s">
        <v>2237</v>
      </c>
      <c r="H122" s="536" t="s">
        <v>385</v>
      </c>
      <c r="I122" s="536" t="s">
        <v>1372</v>
      </c>
      <c r="J122" s="535" t="s">
        <v>49</v>
      </c>
      <c r="K122" s="535">
        <v>1</v>
      </c>
      <c r="L122" s="535">
        <v>2.1</v>
      </c>
      <c r="M122" s="656" t="s">
        <v>346</v>
      </c>
      <c r="N122" s="536" t="s">
        <v>131</v>
      </c>
      <c r="O122" s="664">
        <v>234.17608041597276</v>
      </c>
      <c r="P122" s="665">
        <v>234</v>
      </c>
      <c r="Q122" s="666"/>
      <c r="R122" s="657"/>
      <c r="S122" s="658"/>
      <c r="T122" s="658"/>
      <c r="U122" s="659"/>
      <c r="V122" s="678"/>
      <c r="W122" s="500"/>
      <c r="X122" s="504"/>
      <c r="Y122" s="504"/>
      <c r="Z122" s="504"/>
      <c r="AA122" s="500"/>
      <c r="AB122" s="504"/>
      <c r="AC122" s="506"/>
      <c r="AD122" s="506"/>
      <c r="AE122" s="500"/>
      <c r="AF122" s="500"/>
      <c r="AG122" s="500"/>
      <c r="AH122" s="505"/>
      <c r="AI122" s="506"/>
      <c r="AJ122" s="502"/>
      <c r="AK122" s="507"/>
      <c r="AL122" s="503"/>
      <c r="AM122" s="508"/>
      <c r="AN122" s="509"/>
      <c r="AO122" s="509"/>
    </row>
    <row r="123" spans="1:41" ht="14.4" customHeight="1">
      <c r="A123" s="654" t="s">
        <v>1821</v>
      </c>
      <c r="B123" s="535" t="s">
        <v>1346</v>
      </c>
      <c r="C123" s="654"/>
      <c r="D123" s="654" t="s">
        <v>345</v>
      </c>
      <c r="E123" s="654" t="s">
        <v>1297</v>
      </c>
      <c r="F123" s="535" t="s">
        <v>1451</v>
      </c>
      <c r="G123" s="654" t="s">
        <v>2238</v>
      </c>
      <c r="H123" s="536" t="s">
        <v>384</v>
      </c>
      <c r="I123" s="536" t="s">
        <v>1373</v>
      </c>
      <c r="J123" s="535" t="s">
        <v>1374</v>
      </c>
      <c r="K123" s="535">
        <v>1</v>
      </c>
      <c r="L123" s="535">
        <v>3.48</v>
      </c>
      <c r="M123" s="656" t="s">
        <v>346</v>
      </c>
      <c r="N123" s="536" t="s">
        <v>137</v>
      </c>
      <c r="O123" s="664">
        <v>265.70738427004488</v>
      </c>
      <c r="P123" s="665">
        <v>266</v>
      </c>
      <c r="Q123" s="666"/>
      <c r="R123" s="657"/>
      <c r="S123" s="658"/>
      <c r="T123" s="658"/>
      <c r="U123" s="659"/>
      <c r="V123" s="678"/>
      <c r="W123" s="500"/>
      <c r="X123" s="504"/>
      <c r="Y123" s="504"/>
      <c r="Z123" s="504"/>
      <c r="AA123" s="500"/>
      <c r="AB123" s="504"/>
      <c r="AC123" s="506"/>
      <c r="AD123" s="506"/>
      <c r="AE123" s="500"/>
      <c r="AF123" s="500"/>
      <c r="AG123" s="500"/>
      <c r="AH123" s="505"/>
      <c r="AI123" s="506"/>
      <c r="AJ123" s="502"/>
      <c r="AK123" s="507"/>
      <c r="AL123" s="503"/>
      <c r="AM123" s="508"/>
      <c r="AN123" s="509"/>
      <c r="AO123" s="509"/>
    </row>
    <row r="124" spans="1:41" ht="14.4" customHeight="1">
      <c r="A124" s="654" t="s">
        <v>1822</v>
      </c>
      <c r="B124" s="535" t="s">
        <v>1347</v>
      </c>
      <c r="C124" s="654"/>
      <c r="D124" s="654" t="s">
        <v>345</v>
      </c>
      <c r="E124" s="654" t="s">
        <v>1297</v>
      </c>
      <c r="F124" s="535" t="s">
        <v>1451</v>
      </c>
      <c r="G124" s="654" t="s">
        <v>2238</v>
      </c>
      <c r="H124" s="536" t="s">
        <v>385</v>
      </c>
      <c r="I124" s="536" t="s">
        <v>1373</v>
      </c>
      <c r="J124" s="535" t="s">
        <v>57</v>
      </c>
      <c r="K124" s="535">
        <v>1</v>
      </c>
      <c r="L124" s="535">
        <v>3.48</v>
      </c>
      <c r="M124" s="656" t="s">
        <v>346</v>
      </c>
      <c r="N124" s="536" t="s">
        <v>137</v>
      </c>
      <c r="O124" s="664">
        <v>300.24934422515065</v>
      </c>
      <c r="P124" s="665">
        <v>300</v>
      </c>
      <c r="Q124" s="666"/>
      <c r="R124" s="657"/>
      <c r="S124" s="658"/>
      <c r="T124" s="658"/>
      <c r="U124" s="659"/>
      <c r="V124" s="678"/>
      <c r="W124" s="500"/>
      <c r="X124" s="504"/>
      <c r="Y124" s="504"/>
      <c r="Z124" s="504"/>
      <c r="AA124" s="500"/>
      <c r="AB124" s="504"/>
      <c r="AC124" s="506"/>
      <c r="AD124" s="506"/>
      <c r="AE124" s="500"/>
      <c r="AF124" s="500"/>
      <c r="AG124" s="500"/>
      <c r="AH124" s="505"/>
      <c r="AI124" s="506"/>
      <c r="AJ124" s="502"/>
      <c r="AK124" s="507"/>
      <c r="AL124" s="503"/>
      <c r="AM124" s="508"/>
      <c r="AN124" s="509"/>
      <c r="AO124" s="509"/>
    </row>
    <row r="125" spans="1:41" ht="14.4" customHeight="1">
      <c r="A125" s="654" t="s">
        <v>1823</v>
      </c>
      <c r="B125" s="535" t="s">
        <v>1348</v>
      </c>
      <c r="C125" s="654"/>
      <c r="D125" s="654" t="s">
        <v>345</v>
      </c>
      <c r="E125" s="654" t="s">
        <v>1297</v>
      </c>
      <c r="F125" s="535" t="s">
        <v>1452</v>
      </c>
      <c r="G125" s="654" t="s">
        <v>2239</v>
      </c>
      <c r="H125" s="536" t="s">
        <v>384</v>
      </c>
      <c r="I125" s="536" t="s">
        <v>1375</v>
      </c>
      <c r="J125" s="535" t="s">
        <v>54</v>
      </c>
      <c r="K125" s="535">
        <v>1</v>
      </c>
      <c r="L125" s="535">
        <v>2.77</v>
      </c>
      <c r="M125" s="656" t="s">
        <v>346</v>
      </c>
      <c r="N125" s="536" t="s">
        <v>137</v>
      </c>
      <c r="O125" s="664">
        <v>228.17371924447019</v>
      </c>
      <c r="P125" s="665">
        <v>228</v>
      </c>
      <c r="Q125" s="666"/>
      <c r="R125" s="657"/>
      <c r="S125" s="658"/>
      <c r="T125" s="658"/>
      <c r="U125" s="659"/>
      <c r="V125" s="678"/>
      <c r="W125" s="500"/>
      <c r="X125" s="504"/>
      <c r="Y125" s="504"/>
      <c r="Z125" s="504"/>
      <c r="AA125" s="500"/>
      <c r="AB125" s="504"/>
      <c r="AC125" s="506"/>
      <c r="AD125" s="506"/>
      <c r="AE125" s="500"/>
      <c r="AF125" s="500"/>
      <c r="AG125" s="500"/>
      <c r="AH125" s="505"/>
      <c r="AI125" s="506"/>
      <c r="AJ125" s="502"/>
      <c r="AK125" s="507"/>
      <c r="AL125" s="503"/>
      <c r="AM125" s="508"/>
      <c r="AN125" s="509"/>
      <c r="AO125" s="509"/>
    </row>
    <row r="126" spans="1:41" ht="14.4" customHeight="1">
      <c r="A126" s="654" t="s">
        <v>1824</v>
      </c>
      <c r="B126" s="535" t="s">
        <v>1349</v>
      </c>
      <c r="C126" s="654"/>
      <c r="D126" s="654" t="s">
        <v>345</v>
      </c>
      <c r="E126" s="654" t="s">
        <v>1297</v>
      </c>
      <c r="F126" s="535" t="s">
        <v>1452</v>
      </c>
      <c r="G126" s="654" t="s">
        <v>2239</v>
      </c>
      <c r="H126" s="536" t="s">
        <v>385</v>
      </c>
      <c r="I126" s="536" t="s">
        <v>1375</v>
      </c>
      <c r="J126" s="535" t="s">
        <v>54</v>
      </c>
      <c r="K126" s="535">
        <v>1</v>
      </c>
      <c r="L126" s="535">
        <v>2.77</v>
      </c>
      <c r="M126" s="656" t="s">
        <v>346</v>
      </c>
      <c r="N126" s="536" t="s">
        <v>137</v>
      </c>
      <c r="O126" s="664">
        <v>278.37193747825359</v>
      </c>
      <c r="P126" s="665">
        <v>278</v>
      </c>
      <c r="Q126" s="666"/>
      <c r="R126" s="657"/>
      <c r="S126" s="658"/>
      <c r="T126" s="658"/>
      <c r="U126" s="659"/>
      <c r="V126" s="678"/>
      <c r="W126" s="500"/>
      <c r="X126" s="504"/>
      <c r="Y126" s="504"/>
      <c r="Z126" s="504"/>
      <c r="AA126" s="500"/>
      <c r="AB126" s="504"/>
      <c r="AC126" s="506"/>
      <c r="AD126" s="506"/>
      <c r="AE126" s="500"/>
      <c r="AF126" s="500"/>
      <c r="AG126" s="500"/>
      <c r="AH126" s="505"/>
      <c r="AI126" s="506"/>
      <c r="AJ126" s="502"/>
      <c r="AK126" s="507"/>
      <c r="AL126" s="503"/>
      <c r="AM126" s="508"/>
      <c r="AN126" s="509"/>
      <c r="AO126" s="509"/>
    </row>
    <row r="127" spans="1:41" ht="14.4" customHeight="1">
      <c r="A127" s="654" t="s">
        <v>1825</v>
      </c>
      <c r="B127" s="535" t="s">
        <v>1350</v>
      </c>
      <c r="C127" s="654"/>
      <c r="D127" s="654" t="s">
        <v>345</v>
      </c>
      <c r="E127" s="654" t="s">
        <v>1297</v>
      </c>
      <c r="F127" s="535" t="s">
        <v>1454</v>
      </c>
      <c r="G127" s="654" t="s">
        <v>2240</v>
      </c>
      <c r="H127" s="536" t="s">
        <v>384</v>
      </c>
      <c r="I127" s="536" t="s">
        <v>1376</v>
      </c>
      <c r="J127" s="535" t="s">
        <v>49</v>
      </c>
      <c r="K127" s="535">
        <v>1</v>
      </c>
      <c r="L127" s="535">
        <v>1.2</v>
      </c>
      <c r="M127" s="656" t="s">
        <v>346</v>
      </c>
      <c r="N127" s="536" t="s">
        <v>137</v>
      </c>
      <c r="O127" s="664">
        <v>111.23795495090367</v>
      </c>
      <c r="P127" s="665">
        <v>111</v>
      </c>
      <c r="Q127" s="666"/>
      <c r="R127" s="657"/>
      <c r="S127" s="658"/>
      <c r="T127" s="658"/>
      <c r="U127" s="659"/>
      <c r="V127" s="678"/>
      <c r="W127" s="500"/>
      <c r="X127" s="504"/>
      <c r="Y127" s="504"/>
      <c r="Z127" s="504"/>
      <c r="AA127" s="500"/>
      <c r="AB127" s="504"/>
      <c r="AC127" s="506"/>
      <c r="AD127" s="506"/>
      <c r="AE127" s="500"/>
      <c r="AF127" s="500"/>
      <c r="AG127" s="500"/>
      <c r="AH127" s="505"/>
      <c r="AI127" s="506"/>
      <c r="AJ127" s="502"/>
      <c r="AK127" s="507"/>
      <c r="AL127" s="503"/>
      <c r="AM127" s="508"/>
      <c r="AN127" s="509"/>
      <c r="AO127" s="509"/>
    </row>
    <row r="128" spans="1:41" ht="14.4" customHeight="1">
      <c r="A128" s="654" t="s">
        <v>1826</v>
      </c>
      <c r="B128" s="535" t="s">
        <v>1351</v>
      </c>
      <c r="C128" s="654"/>
      <c r="D128" s="654" t="s">
        <v>345</v>
      </c>
      <c r="E128" s="654" t="s">
        <v>1297</v>
      </c>
      <c r="F128" s="535" t="s">
        <v>1454</v>
      </c>
      <c r="G128" s="654" t="s">
        <v>2240</v>
      </c>
      <c r="H128" s="536" t="s">
        <v>385</v>
      </c>
      <c r="I128" s="536" t="s">
        <v>1376</v>
      </c>
      <c r="J128" s="535" t="s">
        <v>49</v>
      </c>
      <c r="K128" s="535">
        <v>1</v>
      </c>
      <c r="L128" s="535">
        <v>1.2</v>
      </c>
      <c r="M128" s="656" t="s">
        <v>346</v>
      </c>
      <c r="N128" s="536" t="s">
        <v>137</v>
      </c>
      <c r="O128" s="664">
        <v>133.48554594108438</v>
      </c>
      <c r="P128" s="665">
        <v>133</v>
      </c>
      <c r="Q128" s="666"/>
      <c r="R128" s="657"/>
      <c r="S128" s="658"/>
      <c r="T128" s="658"/>
      <c r="U128" s="659"/>
      <c r="V128" s="678"/>
      <c r="W128" s="500"/>
      <c r="X128" s="504"/>
      <c r="Y128" s="504"/>
      <c r="Z128" s="504"/>
      <c r="AA128" s="500"/>
      <c r="AB128" s="504"/>
      <c r="AC128" s="506"/>
      <c r="AD128" s="506"/>
      <c r="AE128" s="500"/>
      <c r="AF128" s="500"/>
      <c r="AG128" s="500"/>
      <c r="AH128" s="505"/>
      <c r="AI128" s="506"/>
      <c r="AJ128" s="502"/>
      <c r="AK128" s="507"/>
      <c r="AL128" s="503"/>
      <c r="AM128" s="508"/>
      <c r="AN128" s="509"/>
      <c r="AO128" s="509"/>
    </row>
    <row r="129" spans="1:41" ht="14.4" customHeight="1">
      <c r="A129" s="654" t="s">
        <v>1827</v>
      </c>
      <c r="B129" s="535" t="s">
        <v>1352</v>
      </c>
      <c r="C129" s="654"/>
      <c r="D129" s="654" t="s">
        <v>345</v>
      </c>
      <c r="E129" s="654" t="s">
        <v>1297</v>
      </c>
      <c r="F129" s="535" t="s">
        <v>1460</v>
      </c>
      <c r="G129" s="654" t="s">
        <v>2246</v>
      </c>
      <c r="H129" s="536" t="s">
        <v>384</v>
      </c>
      <c r="I129" s="536" t="s">
        <v>1377</v>
      </c>
      <c r="J129" s="535" t="s">
        <v>49</v>
      </c>
      <c r="K129" s="535">
        <v>1</v>
      </c>
      <c r="L129" s="535">
        <v>1.35</v>
      </c>
      <c r="M129" s="656" t="s">
        <v>346</v>
      </c>
      <c r="N129" s="536" t="s">
        <v>131</v>
      </c>
      <c r="O129" s="664">
        <v>152</v>
      </c>
      <c r="P129" s="665">
        <v>152</v>
      </c>
      <c r="Q129" s="666"/>
      <c r="R129" s="657"/>
      <c r="S129" s="658"/>
      <c r="T129" s="658"/>
      <c r="U129" s="659"/>
      <c r="V129" s="678"/>
      <c r="W129" s="500"/>
      <c r="X129" s="504"/>
      <c r="Y129" s="504"/>
      <c r="Z129" s="504"/>
      <c r="AA129" s="500"/>
      <c r="AB129" s="504"/>
      <c r="AC129" s="506"/>
      <c r="AD129" s="506"/>
      <c r="AE129" s="500"/>
      <c r="AF129" s="500"/>
      <c r="AG129" s="500"/>
      <c r="AH129" s="505"/>
      <c r="AI129" s="506"/>
      <c r="AJ129" s="502"/>
      <c r="AK129" s="507"/>
      <c r="AL129" s="503"/>
      <c r="AM129" s="508"/>
      <c r="AN129" s="509"/>
      <c r="AO129" s="509"/>
    </row>
    <row r="130" spans="1:41" ht="15.6" customHeight="1">
      <c r="A130" s="654" t="s">
        <v>1828</v>
      </c>
      <c r="B130" s="535" t="s">
        <v>1353</v>
      </c>
      <c r="C130" s="654"/>
      <c r="D130" s="654" t="s">
        <v>345</v>
      </c>
      <c r="E130" s="654" t="s">
        <v>1297</v>
      </c>
      <c r="F130" s="535" t="s">
        <v>1460</v>
      </c>
      <c r="G130" s="654" t="s">
        <v>2246</v>
      </c>
      <c r="H130" s="536" t="s">
        <v>385</v>
      </c>
      <c r="I130" s="536" t="s">
        <v>1377</v>
      </c>
      <c r="J130" s="535" t="s">
        <v>49</v>
      </c>
      <c r="K130" s="535">
        <v>1</v>
      </c>
      <c r="L130" s="535">
        <v>1.35</v>
      </c>
      <c r="M130" s="656" t="s">
        <v>346</v>
      </c>
      <c r="N130" s="536" t="s">
        <v>131</v>
      </c>
      <c r="O130" s="664">
        <v>189</v>
      </c>
      <c r="P130" s="665">
        <v>189</v>
      </c>
      <c r="Q130" s="666"/>
      <c r="R130" s="657"/>
      <c r="S130" s="658"/>
      <c r="T130" s="658"/>
      <c r="U130" s="659"/>
      <c r="V130" s="678"/>
      <c r="W130" s="500"/>
      <c r="X130" s="504"/>
      <c r="Y130" s="504"/>
      <c r="Z130" s="504"/>
      <c r="AA130" s="500"/>
      <c r="AB130" s="504"/>
      <c r="AC130" s="506"/>
      <c r="AD130" s="506"/>
      <c r="AE130" s="500"/>
      <c r="AF130" s="500"/>
      <c r="AG130" s="500"/>
      <c r="AH130" s="505"/>
      <c r="AI130" s="506"/>
      <c r="AJ130" s="502"/>
      <c r="AK130" s="507"/>
      <c r="AL130" s="503"/>
      <c r="AM130" s="508"/>
      <c r="AN130" s="509"/>
      <c r="AO130" s="509"/>
    </row>
    <row r="131" spans="1:41" ht="14.4" customHeight="1">
      <c r="A131" s="654" t="s">
        <v>1829</v>
      </c>
      <c r="B131" s="535" t="s">
        <v>1354</v>
      </c>
      <c r="C131" s="654"/>
      <c r="D131" s="654" t="s">
        <v>345</v>
      </c>
      <c r="E131" s="654" t="s">
        <v>1297</v>
      </c>
      <c r="F131" s="535" t="s">
        <v>1461</v>
      </c>
      <c r="G131" s="654" t="s">
        <v>2248</v>
      </c>
      <c r="H131" s="536" t="s">
        <v>384</v>
      </c>
      <c r="I131" s="536" t="s">
        <v>1378</v>
      </c>
      <c r="J131" s="535" t="s">
        <v>41</v>
      </c>
      <c r="K131" s="535">
        <v>1</v>
      </c>
      <c r="L131" s="535">
        <v>1.02</v>
      </c>
      <c r="M131" s="656" t="s">
        <v>346</v>
      </c>
      <c r="N131" s="536" t="s">
        <v>131</v>
      </c>
      <c r="O131" s="664">
        <v>133</v>
      </c>
      <c r="P131" s="665">
        <v>133</v>
      </c>
      <c r="Q131" s="666"/>
      <c r="R131" s="657"/>
      <c r="S131" s="658"/>
      <c r="T131" s="658"/>
      <c r="U131" s="659"/>
      <c r="V131" s="678"/>
      <c r="W131" s="500"/>
      <c r="X131" s="504"/>
      <c r="Y131" s="504"/>
      <c r="Z131" s="504"/>
      <c r="AA131" s="500"/>
      <c r="AB131" s="504"/>
      <c r="AC131" s="506"/>
      <c r="AD131" s="506"/>
      <c r="AE131" s="500"/>
      <c r="AF131" s="500"/>
      <c r="AG131" s="500"/>
      <c r="AH131" s="505"/>
      <c r="AI131" s="506"/>
      <c r="AJ131" s="502"/>
      <c r="AK131" s="507"/>
      <c r="AL131" s="503"/>
      <c r="AM131" s="508"/>
      <c r="AN131" s="509"/>
      <c r="AO131" s="509"/>
    </row>
    <row r="132" spans="1:41" ht="15.6" customHeight="1">
      <c r="A132" s="654" t="s">
        <v>1830</v>
      </c>
      <c r="B132" s="535" t="s">
        <v>1355</v>
      </c>
      <c r="C132" s="654"/>
      <c r="D132" s="654" t="s">
        <v>345</v>
      </c>
      <c r="E132" s="654" t="s">
        <v>1297</v>
      </c>
      <c r="F132" s="535" t="s">
        <v>1461</v>
      </c>
      <c r="G132" s="654" t="s">
        <v>2248</v>
      </c>
      <c r="H132" s="536" t="s">
        <v>385</v>
      </c>
      <c r="I132" s="536" t="s">
        <v>1378</v>
      </c>
      <c r="J132" s="535" t="s">
        <v>41</v>
      </c>
      <c r="K132" s="535">
        <v>1</v>
      </c>
      <c r="L132" s="535">
        <v>1.02</v>
      </c>
      <c r="M132" s="656" t="s">
        <v>346</v>
      </c>
      <c r="N132" s="536" t="s">
        <v>131</v>
      </c>
      <c r="O132" s="664">
        <v>162</v>
      </c>
      <c r="P132" s="665">
        <v>162</v>
      </c>
      <c r="Q132" s="666"/>
      <c r="R132" s="657"/>
      <c r="S132" s="658"/>
      <c r="T132" s="658"/>
      <c r="U132" s="659"/>
      <c r="V132" s="678"/>
      <c r="W132" s="500"/>
      <c r="X132" s="504"/>
      <c r="Y132" s="504"/>
      <c r="Z132" s="504"/>
      <c r="AA132" s="500"/>
      <c r="AB132" s="504"/>
      <c r="AC132" s="506"/>
      <c r="AD132" s="506"/>
      <c r="AE132" s="500"/>
      <c r="AF132" s="500"/>
      <c r="AG132" s="500"/>
      <c r="AH132" s="505"/>
      <c r="AI132" s="506"/>
      <c r="AJ132" s="502"/>
      <c r="AK132" s="507"/>
      <c r="AL132" s="503"/>
      <c r="AM132" s="508"/>
      <c r="AN132" s="509"/>
      <c r="AO132" s="509"/>
    </row>
    <row r="133" spans="1:41" ht="14.4" customHeight="1">
      <c r="A133" s="654" t="s">
        <v>1831</v>
      </c>
      <c r="B133" s="535" t="s">
        <v>923</v>
      </c>
      <c r="C133" s="654"/>
      <c r="D133" s="654" t="s">
        <v>345</v>
      </c>
      <c r="E133" s="654" t="s">
        <v>1297</v>
      </c>
      <c r="F133" s="535" t="s">
        <v>924</v>
      </c>
      <c r="G133" s="654" t="s">
        <v>2249</v>
      </c>
      <c r="H133" s="536" t="s">
        <v>384</v>
      </c>
      <c r="I133" s="536" t="s">
        <v>925</v>
      </c>
      <c r="J133" s="535" t="s">
        <v>54</v>
      </c>
      <c r="K133" s="535">
        <v>1</v>
      </c>
      <c r="L133" s="535">
        <v>2.0099999999999998</v>
      </c>
      <c r="M133" s="656" t="s">
        <v>346</v>
      </c>
      <c r="N133" s="536" t="s">
        <v>134</v>
      </c>
      <c r="O133" s="664">
        <v>164</v>
      </c>
      <c r="P133" s="665">
        <f>ROUND(O133,0)</f>
        <v>164</v>
      </c>
      <c r="Q133" s="666">
        <f t="shared" ref="Q133:Q138" si="7">P133*1.1</f>
        <v>180.4</v>
      </c>
      <c r="R133" s="657">
        <f t="shared" ref="R133:R138" si="8">ROUND(Q133,0)</f>
        <v>180</v>
      </c>
      <c r="S133" s="658"/>
      <c r="T133" s="658">
        <v>151.51000000000002</v>
      </c>
      <c r="U133" s="659">
        <v>152</v>
      </c>
      <c r="V133" s="678"/>
      <c r="W133" s="500"/>
      <c r="X133" s="504"/>
      <c r="Y133" s="504"/>
      <c r="Z133" s="504"/>
      <c r="AA133" s="500"/>
      <c r="AB133" s="504"/>
      <c r="AC133" s="506"/>
      <c r="AD133" s="506"/>
      <c r="AE133" s="500"/>
      <c r="AF133" s="500"/>
      <c r="AG133" s="500"/>
      <c r="AH133" s="505"/>
      <c r="AI133" s="506"/>
      <c r="AJ133" s="502"/>
      <c r="AK133" s="507"/>
      <c r="AL133" s="503"/>
      <c r="AM133" s="508"/>
      <c r="AN133" s="509"/>
      <c r="AO133" s="509"/>
    </row>
    <row r="134" spans="1:41" ht="15.6" customHeight="1">
      <c r="A134" s="654" t="s">
        <v>1832</v>
      </c>
      <c r="B134" s="535" t="s">
        <v>926</v>
      </c>
      <c r="C134" s="654"/>
      <c r="D134" s="654" t="s">
        <v>345</v>
      </c>
      <c r="E134" s="654" t="s">
        <v>1297</v>
      </c>
      <c r="F134" s="535" t="s">
        <v>924</v>
      </c>
      <c r="G134" s="654" t="s">
        <v>2249</v>
      </c>
      <c r="H134" s="536" t="s">
        <v>385</v>
      </c>
      <c r="I134" s="536" t="s">
        <v>925</v>
      </c>
      <c r="J134" s="535" t="s">
        <v>54</v>
      </c>
      <c r="K134" s="535">
        <v>1</v>
      </c>
      <c r="L134" s="535">
        <v>2.0099999999999998</v>
      </c>
      <c r="M134" s="656" t="s">
        <v>346</v>
      </c>
      <c r="N134" s="536" t="s">
        <v>134</v>
      </c>
      <c r="O134" s="664">
        <v>189</v>
      </c>
      <c r="P134" s="665">
        <v>208</v>
      </c>
      <c r="Q134" s="666">
        <f t="shared" si="7"/>
        <v>228.8</v>
      </c>
      <c r="R134" s="657">
        <f t="shared" si="8"/>
        <v>229</v>
      </c>
      <c r="S134" s="658"/>
      <c r="T134" s="658">
        <v>219.09</v>
      </c>
      <c r="U134" s="659">
        <v>219</v>
      </c>
      <c r="V134" s="678"/>
      <c r="W134" s="500"/>
      <c r="X134" s="504"/>
      <c r="Y134" s="504"/>
      <c r="Z134" s="504"/>
      <c r="AA134" s="500"/>
      <c r="AB134" s="504"/>
      <c r="AC134" s="506"/>
      <c r="AD134" s="506"/>
      <c r="AE134" s="500"/>
      <c r="AF134" s="500"/>
      <c r="AG134" s="500"/>
      <c r="AH134" s="505"/>
      <c r="AI134" s="506"/>
      <c r="AJ134" s="502"/>
      <c r="AK134" s="507"/>
      <c r="AL134" s="503"/>
      <c r="AM134" s="508"/>
      <c r="AN134" s="509"/>
      <c r="AO134" s="509"/>
    </row>
    <row r="135" spans="1:41" ht="14.4" customHeight="1">
      <c r="A135" s="654" t="s">
        <v>1833</v>
      </c>
      <c r="B135" s="535" t="s">
        <v>927</v>
      </c>
      <c r="C135" s="654"/>
      <c r="D135" s="654" t="s">
        <v>345</v>
      </c>
      <c r="E135" s="654" t="s">
        <v>1297</v>
      </c>
      <c r="F135" s="535" t="s">
        <v>928</v>
      </c>
      <c r="G135" s="654" t="s">
        <v>2250</v>
      </c>
      <c r="H135" s="536" t="s">
        <v>384</v>
      </c>
      <c r="I135" s="536" t="s">
        <v>929</v>
      </c>
      <c r="J135" s="535" t="s">
        <v>885</v>
      </c>
      <c r="K135" s="535">
        <v>1</v>
      </c>
      <c r="L135" s="535">
        <v>2.2799999999999998</v>
      </c>
      <c r="M135" s="656" t="s">
        <v>346</v>
      </c>
      <c r="N135" s="536" t="s">
        <v>134</v>
      </c>
      <c r="O135" s="664">
        <v>159</v>
      </c>
      <c r="P135" s="665">
        <f>ROUND(O135,0)</f>
        <v>159</v>
      </c>
      <c r="Q135" s="666">
        <f t="shared" si="7"/>
        <v>174.9</v>
      </c>
      <c r="R135" s="657">
        <f t="shared" si="8"/>
        <v>175</v>
      </c>
      <c r="S135" s="658"/>
      <c r="T135" s="658">
        <v>173.31</v>
      </c>
      <c r="U135" s="659">
        <v>173</v>
      </c>
      <c r="V135" s="678"/>
      <c r="W135" s="500"/>
      <c r="X135" s="504"/>
      <c r="Y135" s="504"/>
      <c r="Z135" s="504"/>
      <c r="AA135" s="500"/>
      <c r="AB135" s="504"/>
      <c r="AC135" s="506"/>
      <c r="AD135" s="506"/>
      <c r="AE135" s="500"/>
      <c r="AF135" s="500"/>
      <c r="AG135" s="500"/>
      <c r="AH135" s="505"/>
      <c r="AI135" s="506"/>
      <c r="AJ135" s="502"/>
      <c r="AK135" s="507"/>
      <c r="AL135" s="503"/>
      <c r="AM135" s="508"/>
      <c r="AN135" s="509"/>
      <c r="AO135" s="509"/>
    </row>
    <row r="136" spans="1:41" ht="15.6" customHeight="1">
      <c r="A136" s="654" t="s">
        <v>1834</v>
      </c>
      <c r="B136" s="535" t="s">
        <v>930</v>
      </c>
      <c r="C136" s="654"/>
      <c r="D136" s="654" t="s">
        <v>345</v>
      </c>
      <c r="E136" s="654" t="s">
        <v>1297</v>
      </c>
      <c r="F136" s="535" t="s">
        <v>928</v>
      </c>
      <c r="G136" s="654" t="s">
        <v>2250</v>
      </c>
      <c r="H136" s="536" t="s">
        <v>385</v>
      </c>
      <c r="I136" s="536" t="s">
        <v>929</v>
      </c>
      <c r="J136" s="535" t="s">
        <v>49</v>
      </c>
      <c r="K136" s="535">
        <v>1</v>
      </c>
      <c r="L136" s="535">
        <v>2.2799999999999998</v>
      </c>
      <c r="M136" s="656" t="s">
        <v>346</v>
      </c>
      <c r="N136" s="536" t="s">
        <v>134</v>
      </c>
      <c r="O136" s="664">
        <v>201</v>
      </c>
      <c r="P136" s="665">
        <f>ROUND(O136,0)</f>
        <v>201</v>
      </c>
      <c r="Q136" s="666">
        <f t="shared" si="7"/>
        <v>221.10000000000002</v>
      </c>
      <c r="R136" s="657">
        <f t="shared" si="8"/>
        <v>221</v>
      </c>
      <c r="S136" s="658"/>
      <c r="T136" s="658">
        <v>237.62</v>
      </c>
      <c r="U136" s="659">
        <v>238</v>
      </c>
      <c r="V136" s="678"/>
      <c r="W136" s="500"/>
      <c r="X136" s="504"/>
      <c r="Y136" s="504"/>
      <c r="Z136" s="504"/>
      <c r="AA136" s="500"/>
      <c r="AB136" s="504"/>
      <c r="AC136" s="506"/>
      <c r="AD136" s="506"/>
      <c r="AE136" s="500"/>
      <c r="AF136" s="500"/>
      <c r="AG136" s="500"/>
      <c r="AH136" s="505"/>
      <c r="AI136" s="506"/>
      <c r="AJ136" s="502"/>
      <c r="AK136" s="507"/>
      <c r="AL136" s="503"/>
      <c r="AM136" s="508"/>
      <c r="AN136" s="509"/>
      <c r="AO136" s="509"/>
    </row>
    <row r="137" spans="1:41" ht="14.4" customHeight="1">
      <c r="A137" s="654" t="s">
        <v>1835</v>
      </c>
      <c r="B137" s="535" t="s">
        <v>931</v>
      </c>
      <c r="C137" s="654"/>
      <c r="D137" s="654" t="s">
        <v>345</v>
      </c>
      <c r="E137" s="654" t="s">
        <v>1297</v>
      </c>
      <c r="F137" s="535" t="s">
        <v>932</v>
      </c>
      <c r="G137" s="654" t="s">
        <v>2247</v>
      </c>
      <c r="H137" s="536" t="s">
        <v>384</v>
      </c>
      <c r="I137" s="536" t="s">
        <v>933</v>
      </c>
      <c r="J137" s="535" t="s">
        <v>41</v>
      </c>
      <c r="K137" s="535">
        <v>1</v>
      </c>
      <c r="L137" s="535">
        <v>1.54</v>
      </c>
      <c r="M137" s="656" t="s">
        <v>346</v>
      </c>
      <c r="N137" s="536" t="s">
        <v>134</v>
      </c>
      <c r="O137" s="664">
        <v>137</v>
      </c>
      <c r="P137" s="665">
        <f>ROUND(O137,0)</f>
        <v>137</v>
      </c>
      <c r="Q137" s="666">
        <f t="shared" si="7"/>
        <v>150.70000000000002</v>
      </c>
      <c r="R137" s="657">
        <f t="shared" si="8"/>
        <v>151</v>
      </c>
      <c r="S137" s="658"/>
      <c r="T137" s="658">
        <v>239.8</v>
      </c>
      <c r="U137" s="659">
        <v>240</v>
      </c>
      <c r="V137" s="678"/>
      <c r="W137" s="500"/>
      <c r="X137" s="504"/>
      <c r="Y137" s="504"/>
      <c r="Z137" s="504"/>
      <c r="AA137" s="500"/>
      <c r="AB137" s="504"/>
      <c r="AC137" s="506"/>
      <c r="AD137" s="506"/>
      <c r="AE137" s="500"/>
      <c r="AF137" s="500"/>
      <c r="AG137" s="500"/>
      <c r="AH137" s="505"/>
      <c r="AI137" s="506"/>
      <c r="AJ137" s="502"/>
      <c r="AK137" s="507"/>
      <c r="AL137" s="503"/>
      <c r="AM137" s="508"/>
      <c r="AN137" s="509"/>
      <c r="AO137" s="509"/>
    </row>
    <row r="138" spans="1:41" ht="14.4" customHeight="1">
      <c r="A138" s="654" t="s">
        <v>1836</v>
      </c>
      <c r="B138" s="535" t="s">
        <v>934</v>
      </c>
      <c r="C138" s="654"/>
      <c r="D138" s="654" t="s">
        <v>345</v>
      </c>
      <c r="E138" s="654" t="s">
        <v>1297</v>
      </c>
      <c r="F138" s="535" t="s">
        <v>932</v>
      </c>
      <c r="G138" s="654" t="s">
        <v>2247</v>
      </c>
      <c r="H138" s="536" t="s">
        <v>385</v>
      </c>
      <c r="I138" s="536" t="s">
        <v>933</v>
      </c>
      <c r="J138" s="535" t="s">
        <v>41</v>
      </c>
      <c r="K138" s="535">
        <v>1</v>
      </c>
      <c r="L138" s="535">
        <v>1.54</v>
      </c>
      <c r="M138" s="656" t="s">
        <v>346</v>
      </c>
      <c r="N138" s="536" t="s">
        <v>134</v>
      </c>
      <c r="O138" s="664">
        <v>157</v>
      </c>
      <c r="P138" s="665">
        <f>ROUND(O138,0)</f>
        <v>157</v>
      </c>
      <c r="Q138" s="666">
        <f t="shared" si="7"/>
        <v>172.70000000000002</v>
      </c>
      <c r="R138" s="657">
        <f t="shared" si="8"/>
        <v>173</v>
      </c>
      <c r="S138" s="658"/>
      <c r="T138" s="658">
        <v>348.8</v>
      </c>
      <c r="U138" s="659">
        <v>349</v>
      </c>
      <c r="V138" s="678"/>
      <c r="W138" s="500"/>
      <c r="X138" s="504"/>
      <c r="Y138" s="504"/>
      <c r="Z138" s="504"/>
      <c r="AA138" s="500"/>
      <c r="AB138" s="504"/>
      <c r="AC138" s="506"/>
      <c r="AD138" s="506"/>
      <c r="AE138" s="500"/>
      <c r="AF138" s="500"/>
      <c r="AG138" s="500"/>
      <c r="AH138" s="505"/>
      <c r="AI138" s="506"/>
      <c r="AJ138" s="502"/>
      <c r="AK138" s="507"/>
      <c r="AL138" s="503"/>
      <c r="AM138" s="508"/>
      <c r="AN138" s="509"/>
      <c r="AO138" s="509"/>
    </row>
    <row r="139" spans="1:41" ht="14.4" customHeight="1">
      <c r="A139" s="654" t="s">
        <v>1837</v>
      </c>
      <c r="B139" s="535" t="s">
        <v>1356</v>
      </c>
      <c r="C139" s="654"/>
      <c r="D139" s="654" t="s">
        <v>345</v>
      </c>
      <c r="E139" s="654" t="s">
        <v>1297</v>
      </c>
      <c r="F139" s="535" t="s">
        <v>1462</v>
      </c>
      <c r="G139" s="654" t="s">
        <v>2251</v>
      </c>
      <c r="H139" s="536" t="s">
        <v>384</v>
      </c>
      <c r="I139" s="536" t="s">
        <v>1379</v>
      </c>
      <c r="J139" s="535" t="s">
        <v>54</v>
      </c>
      <c r="K139" s="535">
        <v>1</v>
      </c>
      <c r="L139" s="535">
        <v>2.35</v>
      </c>
      <c r="M139" s="656" t="s">
        <v>346</v>
      </c>
      <c r="N139" s="536" t="s">
        <v>134</v>
      </c>
      <c r="O139" s="664">
        <v>190</v>
      </c>
      <c r="P139" s="665">
        <v>190</v>
      </c>
      <c r="Q139" s="666"/>
      <c r="R139" s="657"/>
      <c r="S139" s="658"/>
      <c r="T139" s="658"/>
      <c r="U139" s="659"/>
      <c r="V139" s="678"/>
      <c r="W139" s="500"/>
      <c r="X139" s="504"/>
      <c r="Y139" s="504"/>
      <c r="Z139" s="504"/>
      <c r="AA139" s="500"/>
      <c r="AB139" s="504"/>
      <c r="AC139" s="506"/>
      <c r="AD139" s="506"/>
      <c r="AE139" s="500"/>
      <c r="AF139" s="500"/>
      <c r="AG139" s="500"/>
      <c r="AH139" s="505"/>
      <c r="AI139" s="506"/>
      <c r="AJ139" s="502"/>
      <c r="AK139" s="507"/>
      <c r="AL139" s="503"/>
      <c r="AM139" s="508"/>
      <c r="AN139" s="509"/>
      <c r="AO139" s="509"/>
    </row>
    <row r="140" spans="1:41" ht="14.4" customHeight="1">
      <c r="A140" s="654" t="s">
        <v>1838</v>
      </c>
      <c r="B140" s="535" t="s">
        <v>1357</v>
      </c>
      <c r="C140" s="654"/>
      <c r="D140" s="654" t="s">
        <v>345</v>
      </c>
      <c r="E140" s="654" t="s">
        <v>1297</v>
      </c>
      <c r="F140" s="535" t="s">
        <v>1462</v>
      </c>
      <c r="G140" s="654" t="s">
        <v>2251</v>
      </c>
      <c r="H140" s="536" t="s">
        <v>385</v>
      </c>
      <c r="I140" s="536" t="s">
        <v>1379</v>
      </c>
      <c r="J140" s="535" t="s">
        <v>54</v>
      </c>
      <c r="K140" s="535">
        <v>1</v>
      </c>
      <c r="L140" s="535">
        <v>2.35</v>
      </c>
      <c r="M140" s="656" t="s">
        <v>346</v>
      </c>
      <c r="N140" s="536" t="s">
        <v>134</v>
      </c>
      <c r="O140" s="664">
        <v>224</v>
      </c>
      <c r="P140" s="665">
        <v>224</v>
      </c>
      <c r="Q140" s="666"/>
      <c r="R140" s="657"/>
      <c r="S140" s="658"/>
      <c r="T140" s="658"/>
      <c r="U140" s="659"/>
      <c r="V140" s="678"/>
      <c r="W140" s="500"/>
      <c r="X140" s="504"/>
      <c r="Y140" s="504"/>
      <c r="Z140" s="504"/>
      <c r="AA140" s="500"/>
      <c r="AB140" s="504"/>
      <c r="AC140" s="506"/>
      <c r="AD140" s="506"/>
      <c r="AE140" s="500"/>
      <c r="AF140" s="500"/>
      <c r="AG140" s="500"/>
      <c r="AH140" s="505"/>
      <c r="AI140" s="506"/>
      <c r="AJ140" s="502"/>
      <c r="AK140" s="507"/>
      <c r="AL140" s="503"/>
      <c r="AM140" s="508"/>
      <c r="AN140" s="509"/>
      <c r="AO140" s="509"/>
    </row>
    <row r="141" spans="1:41" ht="14.4" customHeight="1">
      <c r="A141" s="654" t="s">
        <v>1839</v>
      </c>
      <c r="B141" s="535" t="s">
        <v>1358</v>
      </c>
      <c r="C141" s="654"/>
      <c r="D141" s="654" t="s">
        <v>345</v>
      </c>
      <c r="E141" s="654" t="s">
        <v>1297</v>
      </c>
      <c r="F141" s="535" t="s">
        <v>1463</v>
      </c>
      <c r="G141" s="654" t="s">
        <v>2252</v>
      </c>
      <c r="H141" s="536" t="s">
        <v>384</v>
      </c>
      <c r="I141" s="536" t="s">
        <v>1380</v>
      </c>
      <c r="J141" s="535" t="s">
        <v>54</v>
      </c>
      <c r="K141" s="535">
        <v>1</v>
      </c>
      <c r="L141" s="535">
        <v>2.97</v>
      </c>
      <c r="M141" s="656" t="s">
        <v>346</v>
      </c>
      <c r="N141" s="536" t="s">
        <v>134</v>
      </c>
      <c r="O141" s="664">
        <v>226</v>
      </c>
      <c r="P141" s="665">
        <v>226</v>
      </c>
      <c r="Q141" s="666"/>
      <c r="R141" s="657"/>
      <c r="S141" s="658"/>
      <c r="T141" s="658"/>
      <c r="U141" s="659"/>
      <c r="V141" s="678"/>
      <c r="W141" s="500"/>
      <c r="X141" s="504"/>
      <c r="Y141" s="504"/>
      <c r="Z141" s="504"/>
      <c r="AA141" s="500"/>
      <c r="AB141" s="504"/>
      <c r="AC141" s="506"/>
      <c r="AD141" s="506"/>
      <c r="AE141" s="500"/>
      <c r="AF141" s="500"/>
      <c r="AG141" s="500"/>
      <c r="AH141" s="505"/>
      <c r="AI141" s="506"/>
      <c r="AJ141" s="502"/>
      <c r="AK141" s="507"/>
      <c r="AL141" s="503"/>
      <c r="AM141" s="508"/>
      <c r="AN141" s="509"/>
      <c r="AO141" s="509"/>
    </row>
    <row r="142" spans="1:41" ht="14.4" customHeight="1">
      <c r="A142" s="654" t="s">
        <v>1840</v>
      </c>
      <c r="B142" s="535" t="s">
        <v>1359</v>
      </c>
      <c r="C142" s="654"/>
      <c r="D142" s="654" t="s">
        <v>345</v>
      </c>
      <c r="E142" s="654" t="s">
        <v>1297</v>
      </c>
      <c r="F142" s="535" t="s">
        <v>1463</v>
      </c>
      <c r="G142" s="654" t="s">
        <v>2252</v>
      </c>
      <c r="H142" s="536" t="s">
        <v>385</v>
      </c>
      <c r="I142" s="536" t="s">
        <v>1380</v>
      </c>
      <c r="J142" s="535" t="s">
        <v>54</v>
      </c>
      <c r="K142" s="535">
        <v>1</v>
      </c>
      <c r="L142" s="535">
        <v>2.97</v>
      </c>
      <c r="M142" s="656" t="s">
        <v>346</v>
      </c>
      <c r="N142" s="536" t="s">
        <v>134</v>
      </c>
      <c r="O142" s="664">
        <v>265</v>
      </c>
      <c r="P142" s="665">
        <v>265</v>
      </c>
      <c r="Q142" s="666"/>
      <c r="R142" s="657"/>
      <c r="S142" s="658"/>
      <c r="T142" s="658"/>
      <c r="U142" s="659"/>
      <c r="V142" s="678"/>
      <c r="W142" s="500"/>
      <c r="X142" s="504"/>
      <c r="Y142" s="504"/>
      <c r="Z142" s="504"/>
      <c r="AA142" s="500"/>
      <c r="AB142" s="504"/>
      <c r="AC142" s="506"/>
      <c r="AD142" s="506"/>
      <c r="AE142" s="500"/>
      <c r="AF142" s="500"/>
      <c r="AG142" s="500"/>
      <c r="AH142" s="505"/>
      <c r="AI142" s="506"/>
      <c r="AJ142" s="502"/>
      <c r="AK142" s="507"/>
      <c r="AL142" s="503"/>
      <c r="AM142" s="508"/>
      <c r="AN142" s="509"/>
      <c r="AO142" s="509"/>
    </row>
    <row r="143" spans="1:41" ht="14.4" customHeight="1">
      <c r="A143" s="654" t="s">
        <v>1841</v>
      </c>
      <c r="B143" s="535" t="s">
        <v>935</v>
      </c>
      <c r="C143" s="654" t="s">
        <v>63</v>
      </c>
      <c r="D143" s="654" t="s">
        <v>345</v>
      </c>
      <c r="E143" s="654" t="s">
        <v>1297</v>
      </c>
      <c r="F143" s="535" t="s">
        <v>876</v>
      </c>
      <c r="G143" s="654" t="s">
        <v>2288</v>
      </c>
      <c r="H143" s="536" t="s">
        <v>384</v>
      </c>
      <c r="I143" s="536" t="s">
        <v>877</v>
      </c>
      <c r="J143" s="535" t="s">
        <v>41</v>
      </c>
      <c r="K143" s="535">
        <v>1</v>
      </c>
      <c r="L143" s="535">
        <v>1.03</v>
      </c>
      <c r="M143" s="656" t="s">
        <v>346</v>
      </c>
      <c r="N143" s="536" t="s">
        <v>137</v>
      </c>
      <c r="O143" s="664">
        <v>107</v>
      </c>
      <c r="P143" s="665">
        <f t="shared" ref="P143:P160" si="9">ROUND(O143,0)</f>
        <v>107</v>
      </c>
      <c r="Q143" s="666">
        <f t="shared" ref="Q143:Q160" si="10">P143*1.1</f>
        <v>117.7</v>
      </c>
      <c r="R143" s="657">
        <f t="shared" ref="R143:R160" si="11">ROUND(Q143,0)</f>
        <v>118</v>
      </c>
      <c r="S143" s="658"/>
      <c r="T143" s="658">
        <v>134.07000000000002</v>
      </c>
      <c r="U143" s="659">
        <v>134</v>
      </c>
      <c r="V143" s="678"/>
      <c r="W143" s="500"/>
      <c r="X143" s="504"/>
      <c r="Y143" s="504"/>
      <c r="Z143" s="504"/>
      <c r="AA143" s="500"/>
      <c r="AB143" s="504"/>
      <c r="AC143" s="506"/>
      <c r="AD143" s="506"/>
      <c r="AE143" s="500"/>
      <c r="AF143" s="500"/>
      <c r="AG143" s="500"/>
      <c r="AH143" s="505"/>
      <c r="AI143" s="506"/>
      <c r="AJ143" s="502"/>
      <c r="AK143" s="507"/>
      <c r="AL143" s="503"/>
      <c r="AM143" s="508"/>
      <c r="AN143" s="509"/>
      <c r="AO143" s="509"/>
    </row>
    <row r="144" spans="1:41" ht="14.4" customHeight="1">
      <c r="A144" s="654" t="s">
        <v>1842</v>
      </c>
      <c r="B144" s="535" t="s">
        <v>875</v>
      </c>
      <c r="C144" s="654" t="s">
        <v>104</v>
      </c>
      <c r="D144" s="654" t="s">
        <v>345</v>
      </c>
      <c r="E144" s="654" t="s">
        <v>1297</v>
      </c>
      <c r="F144" s="535" t="s">
        <v>876</v>
      </c>
      <c r="G144" s="654" t="s">
        <v>2288</v>
      </c>
      <c r="H144" s="536" t="s">
        <v>385</v>
      </c>
      <c r="I144" s="536" t="s">
        <v>877</v>
      </c>
      <c r="J144" s="535" t="s">
        <v>41</v>
      </c>
      <c r="K144" s="535">
        <v>1</v>
      </c>
      <c r="L144" s="535">
        <v>1.03</v>
      </c>
      <c r="M144" s="656" t="s">
        <v>346</v>
      </c>
      <c r="N144" s="536" t="s">
        <v>137</v>
      </c>
      <c r="O144" s="664">
        <v>123</v>
      </c>
      <c r="P144" s="665">
        <f t="shared" si="9"/>
        <v>123</v>
      </c>
      <c r="Q144" s="666">
        <f t="shared" si="10"/>
        <v>135.30000000000001</v>
      </c>
      <c r="R144" s="657">
        <f t="shared" si="11"/>
        <v>135</v>
      </c>
      <c r="S144" s="658"/>
      <c r="T144" s="658">
        <v>116.63000000000001</v>
      </c>
      <c r="U144" s="659">
        <v>117</v>
      </c>
      <c r="V144" s="678"/>
      <c r="W144" s="500"/>
      <c r="X144" s="504"/>
      <c r="Y144" s="504"/>
      <c r="Z144" s="504"/>
      <c r="AA144" s="500"/>
      <c r="AB144" s="504"/>
      <c r="AC144" s="506"/>
      <c r="AD144" s="506"/>
      <c r="AE144" s="500"/>
      <c r="AF144" s="500"/>
      <c r="AG144" s="500"/>
      <c r="AH144" s="505"/>
      <c r="AI144" s="506"/>
      <c r="AJ144" s="502"/>
      <c r="AK144" s="507"/>
      <c r="AL144" s="503"/>
      <c r="AM144" s="508"/>
      <c r="AN144" s="509"/>
      <c r="AO144" s="509"/>
    </row>
    <row r="145" spans="1:41" ht="14.4" customHeight="1">
      <c r="A145" s="654" t="s">
        <v>1843</v>
      </c>
      <c r="B145" s="535" t="s">
        <v>878</v>
      </c>
      <c r="C145" s="654" t="s">
        <v>104</v>
      </c>
      <c r="D145" s="654" t="s">
        <v>345</v>
      </c>
      <c r="E145" s="654" t="s">
        <v>1297</v>
      </c>
      <c r="F145" s="535" t="s">
        <v>879</v>
      </c>
      <c r="G145" s="654" t="s">
        <v>2289</v>
      </c>
      <c r="H145" s="536" t="s">
        <v>384</v>
      </c>
      <c r="I145" s="536" t="s">
        <v>880</v>
      </c>
      <c r="J145" s="535" t="s">
        <v>41</v>
      </c>
      <c r="K145" s="535">
        <v>1</v>
      </c>
      <c r="L145" s="535">
        <v>1.19</v>
      </c>
      <c r="M145" s="656" t="s">
        <v>346</v>
      </c>
      <c r="N145" s="536" t="s">
        <v>137</v>
      </c>
      <c r="O145" s="664">
        <v>111.50700000000002</v>
      </c>
      <c r="P145" s="665">
        <f t="shared" si="9"/>
        <v>112</v>
      </c>
      <c r="Q145" s="666">
        <f t="shared" si="10"/>
        <v>123.20000000000002</v>
      </c>
      <c r="R145" s="657">
        <f t="shared" si="11"/>
        <v>123</v>
      </c>
      <c r="S145" s="658"/>
      <c r="T145" s="658">
        <v>122.08000000000001</v>
      </c>
      <c r="U145" s="659">
        <v>122</v>
      </c>
      <c r="V145" s="678"/>
      <c r="W145" s="500"/>
      <c r="X145" s="504"/>
      <c r="Y145" s="504"/>
      <c r="Z145" s="504"/>
      <c r="AA145" s="500"/>
      <c r="AB145" s="504"/>
      <c r="AC145" s="506"/>
      <c r="AD145" s="506"/>
      <c r="AE145" s="500"/>
      <c r="AF145" s="500"/>
      <c r="AG145" s="500"/>
      <c r="AH145" s="505"/>
      <c r="AI145" s="506"/>
      <c r="AJ145" s="502"/>
      <c r="AK145" s="507"/>
      <c r="AL145" s="503"/>
      <c r="AM145" s="508"/>
      <c r="AN145" s="509"/>
      <c r="AO145" s="509"/>
    </row>
    <row r="146" spans="1:41" ht="14.4" customHeight="1">
      <c r="A146" s="654" t="s">
        <v>1844</v>
      </c>
      <c r="B146" s="535" t="s">
        <v>881</v>
      </c>
      <c r="C146" s="654"/>
      <c r="D146" s="654" t="s">
        <v>345</v>
      </c>
      <c r="E146" s="654" t="s">
        <v>1297</v>
      </c>
      <c r="F146" s="535" t="s">
        <v>879</v>
      </c>
      <c r="G146" s="654" t="s">
        <v>2289</v>
      </c>
      <c r="H146" s="536" t="s">
        <v>385</v>
      </c>
      <c r="I146" s="536" t="s">
        <v>880</v>
      </c>
      <c r="J146" s="535" t="s">
        <v>41</v>
      </c>
      <c r="K146" s="535">
        <v>1</v>
      </c>
      <c r="L146" s="535">
        <v>1.19</v>
      </c>
      <c r="M146" s="656" t="s">
        <v>346</v>
      </c>
      <c r="N146" s="536" t="s">
        <v>137</v>
      </c>
      <c r="O146" s="664">
        <v>136.03854000000004</v>
      </c>
      <c r="P146" s="665">
        <f t="shared" si="9"/>
        <v>136</v>
      </c>
      <c r="Q146" s="666">
        <f t="shared" si="10"/>
        <v>149.60000000000002</v>
      </c>
      <c r="R146" s="657">
        <f t="shared" si="11"/>
        <v>150</v>
      </c>
      <c r="S146" s="658"/>
      <c r="T146" s="658">
        <v>148.24</v>
      </c>
      <c r="U146" s="659">
        <v>148</v>
      </c>
      <c r="V146" s="678"/>
      <c r="W146" s="500"/>
      <c r="X146" s="504"/>
      <c r="Y146" s="504"/>
      <c r="Z146" s="504"/>
      <c r="AA146" s="500"/>
      <c r="AB146" s="504"/>
      <c r="AC146" s="506"/>
      <c r="AD146" s="506"/>
      <c r="AE146" s="500"/>
      <c r="AF146" s="500"/>
      <c r="AG146" s="500"/>
      <c r="AH146" s="505"/>
      <c r="AI146" s="506"/>
      <c r="AJ146" s="502"/>
      <c r="AK146" s="507"/>
      <c r="AL146" s="503"/>
      <c r="AM146" s="508"/>
      <c r="AN146" s="509"/>
      <c r="AO146" s="509"/>
    </row>
    <row r="147" spans="1:41" ht="14.4" customHeight="1">
      <c r="A147" s="654" t="s">
        <v>1845</v>
      </c>
      <c r="B147" s="535" t="s">
        <v>882</v>
      </c>
      <c r="C147" s="654"/>
      <c r="D147" s="654" t="s">
        <v>345</v>
      </c>
      <c r="E147" s="654" t="s">
        <v>1297</v>
      </c>
      <c r="F147" s="535" t="s">
        <v>883</v>
      </c>
      <c r="G147" s="654" t="s">
        <v>2290</v>
      </c>
      <c r="H147" s="536" t="s">
        <v>384</v>
      </c>
      <c r="I147" s="536" t="s">
        <v>884</v>
      </c>
      <c r="J147" s="535" t="s">
        <v>885</v>
      </c>
      <c r="K147" s="535">
        <v>1</v>
      </c>
      <c r="L147" s="535">
        <v>1.39</v>
      </c>
      <c r="M147" s="656" t="s">
        <v>346</v>
      </c>
      <c r="N147" s="536" t="s">
        <v>137</v>
      </c>
      <c r="O147" s="664">
        <v>134.31483202274632</v>
      </c>
      <c r="P147" s="665">
        <f t="shared" si="9"/>
        <v>134</v>
      </c>
      <c r="Q147" s="666">
        <f t="shared" si="10"/>
        <v>147.4</v>
      </c>
      <c r="R147" s="657">
        <f t="shared" si="11"/>
        <v>147</v>
      </c>
      <c r="S147" s="658"/>
      <c r="T147" s="658">
        <v>146.06</v>
      </c>
      <c r="U147" s="659">
        <v>146</v>
      </c>
      <c r="V147" s="678"/>
      <c r="W147" s="500"/>
      <c r="X147" s="504"/>
      <c r="Y147" s="504"/>
      <c r="Z147" s="504"/>
      <c r="AA147" s="500"/>
      <c r="AB147" s="504"/>
      <c r="AC147" s="506"/>
      <c r="AD147" s="506"/>
      <c r="AE147" s="500"/>
      <c r="AF147" s="500"/>
      <c r="AG147" s="500"/>
      <c r="AH147" s="505"/>
      <c r="AI147" s="506"/>
      <c r="AJ147" s="502"/>
      <c r="AK147" s="507"/>
      <c r="AL147" s="503"/>
      <c r="AM147" s="508"/>
      <c r="AN147" s="509"/>
      <c r="AO147" s="509"/>
    </row>
    <row r="148" spans="1:41" ht="14.4" customHeight="1">
      <c r="A148" s="654" t="s">
        <v>1846</v>
      </c>
      <c r="B148" s="535" t="s">
        <v>886</v>
      </c>
      <c r="C148" s="654"/>
      <c r="D148" s="654" t="s">
        <v>345</v>
      </c>
      <c r="E148" s="654" t="s">
        <v>1297</v>
      </c>
      <c r="F148" s="535" t="s">
        <v>883</v>
      </c>
      <c r="G148" s="654" t="s">
        <v>2290</v>
      </c>
      <c r="H148" s="536" t="s">
        <v>385</v>
      </c>
      <c r="I148" s="536" t="s">
        <v>884</v>
      </c>
      <c r="J148" s="535" t="s">
        <v>885</v>
      </c>
      <c r="K148" s="535">
        <v>1</v>
      </c>
      <c r="L148" s="535">
        <v>1.39</v>
      </c>
      <c r="M148" s="656" t="s">
        <v>346</v>
      </c>
      <c r="N148" s="536" t="s">
        <v>137</v>
      </c>
      <c r="O148" s="664">
        <v>154.46205682615826</v>
      </c>
      <c r="P148" s="665">
        <f t="shared" si="9"/>
        <v>154</v>
      </c>
      <c r="Q148" s="666">
        <f t="shared" si="10"/>
        <v>169.4</v>
      </c>
      <c r="R148" s="657">
        <f t="shared" si="11"/>
        <v>169</v>
      </c>
      <c r="S148" s="658"/>
      <c r="T148" s="658">
        <v>167.86</v>
      </c>
      <c r="U148" s="659">
        <v>168</v>
      </c>
      <c r="V148" s="678"/>
      <c r="W148" s="500"/>
      <c r="X148" s="504"/>
      <c r="Y148" s="504"/>
      <c r="Z148" s="504"/>
      <c r="AA148" s="500"/>
      <c r="AB148" s="504"/>
      <c r="AC148" s="506"/>
      <c r="AD148" s="506"/>
      <c r="AE148" s="500"/>
      <c r="AF148" s="500"/>
      <c r="AG148" s="500"/>
      <c r="AH148" s="505"/>
      <c r="AI148" s="506"/>
      <c r="AJ148" s="502"/>
      <c r="AK148" s="507"/>
      <c r="AL148" s="503"/>
      <c r="AM148" s="508"/>
      <c r="AN148" s="509"/>
      <c r="AO148" s="509"/>
    </row>
    <row r="149" spans="1:41" ht="14.4" customHeight="1">
      <c r="A149" s="654" t="s">
        <v>1847</v>
      </c>
      <c r="B149" s="535" t="s">
        <v>887</v>
      </c>
      <c r="C149" s="654"/>
      <c r="D149" s="654" t="s">
        <v>345</v>
      </c>
      <c r="E149" s="654" t="s">
        <v>1297</v>
      </c>
      <c r="F149" s="535" t="s">
        <v>888</v>
      </c>
      <c r="G149" s="654" t="s">
        <v>2291</v>
      </c>
      <c r="H149" s="536" t="s">
        <v>384</v>
      </c>
      <c r="I149" s="536" t="s">
        <v>889</v>
      </c>
      <c r="J149" s="535" t="s">
        <v>885</v>
      </c>
      <c r="K149" s="535">
        <v>1</v>
      </c>
      <c r="L149" s="535">
        <v>1.57</v>
      </c>
      <c r="M149" s="656" t="s">
        <v>346</v>
      </c>
      <c r="N149" s="536" t="s">
        <v>137</v>
      </c>
      <c r="O149" s="664">
        <v>150.79650656448391</v>
      </c>
      <c r="P149" s="665">
        <f t="shared" si="9"/>
        <v>151</v>
      </c>
      <c r="Q149" s="666">
        <f t="shared" si="10"/>
        <v>166.10000000000002</v>
      </c>
      <c r="R149" s="657">
        <f t="shared" si="11"/>
        <v>166</v>
      </c>
      <c r="S149" s="658"/>
      <c r="T149" s="658">
        <v>164.59</v>
      </c>
      <c r="U149" s="659">
        <v>165</v>
      </c>
      <c r="V149" s="678"/>
      <c r="W149" s="500"/>
      <c r="X149" s="504"/>
      <c r="Y149" s="504"/>
      <c r="Z149" s="504"/>
      <c r="AA149" s="500"/>
      <c r="AB149" s="504"/>
      <c r="AC149" s="506"/>
      <c r="AD149" s="506"/>
      <c r="AE149" s="500"/>
      <c r="AF149" s="500"/>
      <c r="AG149" s="500"/>
      <c r="AH149" s="505"/>
      <c r="AI149" s="506"/>
      <c r="AJ149" s="502"/>
      <c r="AK149" s="507"/>
      <c r="AL149" s="503"/>
      <c r="AM149" s="508"/>
      <c r="AN149" s="509"/>
      <c r="AO149" s="509"/>
    </row>
    <row r="150" spans="1:41" ht="14.4" customHeight="1">
      <c r="A150" s="654" t="s">
        <v>1848</v>
      </c>
      <c r="B150" s="535" t="s">
        <v>890</v>
      </c>
      <c r="C150" s="654"/>
      <c r="D150" s="654" t="s">
        <v>345</v>
      </c>
      <c r="E150" s="654" t="s">
        <v>1297</v>
      </c>
      <c r="F150" s="535" t="s">
        <v>888</v>
      </c>
      <c r="G150" s="654" t="s">
        <v>2291</v>
      </c>
      <c r="H150" s="536" t="s">
        <v>385</v>
      </c>
      <c r="I150" s="536" t="s">
        <v>889</v>
      </c>
      <c r="J150" s="535" t="s">
        <v>49</v>
      </c>
      <c r="K150" s="535">
        <v>1</v>
      </c>
      <c r="L150" s="535">
        <v>1.57</v>
      </c>
      <c r="M150" s="656" t="s">
        <v>346</v>
      </c>
      <c r="N150" s="536" t="s">
        <v>137</v>
      </c>
      <c r="O150" s="664">
        <v>173.41598254915652</v>
      </c>
      <c r="P150" s="665">
        <f t="shared" si="9"/>
        <v>173</v>
      </c>
      <c r="Q150" s="666">
        <f t="shared" si="10"/>
        <v>190.3</v>
      </c>
      <c r="R150" s="657">
        <f t="shared" si="11"/>
        <v>190</v>
      </c>
      <c r="S150" s="658"/>
      <c r="T150" s="658">
        <v>188.57000000000002</v>
      </c>
      <c r="U150" s="659">
        <v>189</v>
      </c>
      <c r="V150" s="678"/>
      <c r="W150" s="500"/>
      <c r="X150" s="504"/>
      <c r="Y150" s="504"/>
      <c r="Z150" s="504"/>
      <c r="AA150" s="500"/>
      <c r="AB150" s="504"/>
      <c r="AC150" s="506"/>
      <c r="AD150" s="506"/>
      <c r="AE150" s="500"/>
      <c r="AF150" s="500"/>
      <c r="AG150" s="500"/>
      <c r="AH150" s="505"/>
      <c r="AI150" s="506"/>
      <c r="AJ150" s="502"/>
      <c r="AK150" s="507"/>
      <c r="AL150" s="503"/>
      <c r="AM150" s="508"/>
      <c r="AN150" s="509"/>
      <c r="AO150" s="509"/>
    </row>
    <row r="151" spans="1:41" ht="14.4" customHeight="1">
      <c r="A151" s="654" t="s">
        <v>1849</v>
      </c>
      <c r="B151" s="535" t="s">
        <v>891</v>
      </c>
      <c r="C151" s="654"/>
      <c r="D151" s="654" t="s">
        <v>345</v>
      </c>
      <c r="E151" s="654" t="s">
        <v>1297</v>
      </c>
      <c r="F151" s="535" t="s">
        <v>892</v>
      </c>
      <c r="G151" s="654" t="s">
        <v>2292</v>
      </c>
      <c r="H151" s="536" t="s">
        <v>384</v>
      </c>
      <c r="I151" s="536" t="s">
        <v>893</v>
      </c>
      <c r="J151" s="535" t="s">
        <v>885</v>
      </c>
      <c r="K151" s="535">
        <v>1</v>
      </c>
      <c r="L151" s="535">
        <v>1.8</v>
      </c>
      <c r="M151" s="656" t="s">
        <v>346</v>
      </c>
      <c r="N151" s="536" t="s">
        <v>137</v>
      </c>
      <c r="O151" s="664">
        <v>156.23052324203411</v>
      </c>
      <c r="P151" s="665">
        <f t="shared" si="9"/>
        <v>156</v>
      </c>
      <c r="Q151" s="666">
        <f t="shared" si="10"/>
        <v>171.60000000000002</v>
      </c>
      <c r="R151" s="657">
        <f t="shared" si="11"/>
        <v>172</v>
      </c>
      <c r="S151" s="658"/>
      <c r="T151" s="658">
        <v>170.04000000000002</v>
      </c>
      <c r="U151" s="659">
        <v>170</v>
      </c>
      <c r="V151" s="678"/>
      <c r="W151" s="500"/>
      <c r="X151" s="504"/>
      <c r="Y151" s="504"/>
      <c r="Z151" s="504"/>
      <c r="AA151" s="500"/>
      <c r="AB151" s="504"/>
      <c r="AC151" s="506"/>
      <c r="AD151" s="506"/>
      <c r="AE151" s="500"/>
      <c r="AF151" s="500"/>
      <c r="AG151" s="500"/>
      <c r="AH151" s="505"/>
      <c r="AI151" s="506"/>
      <c r="AJ151" s="502"/>
      <c r="AK151" s="507"/>
      <c r="AL151" s="503"/>
      <c r="AM151" s="508"/>
      <c r="AN151" s="509"/>
      <c r="AO151" s="509"/>
    </row>
    <row r="152" spans="1:41" ht="14.4" customHeight="1">
      <c r="A152" s="654" t="s">
        <v>1850</v>
      </c>
      <c r="B152" s="535" t="s">
        <v>894</v>
      </c>
      <c r="C152" s="654"/>
      <c r="D152" s="654" t="s">
        <v>345</v>
      </c>
      <c r="E152" s="654" t="s">
        <v>1297</v>
      </c>
      <c r="F152" s="535" t="s">
        <v>892</v>
      </c>
      <c r="G152" s="654" t="s">
        <v>2292</v>
      </c>
      <c r="H152" s="536" t="s">
        <v>385</v>
      </c>
      <c r="I152" s="536" t="s">
        <v>893</v>
      </c>
      <c r="J152" s="535" t="s">
        <v>885</v>
      </c>
      <c r="K152" s="535">
        <v>1</v>
      </c>
      <c r="L152" s="535">
        <v>1.8</v>
      </c>
      <c r="M152" s="656" t="s">
        <v>346</v>
      </c>
      <c r="N152" s="536" t="s">
        <v>137</v>
      </c>
      <c r="O152" s="664">
        <v>179.66510172833918</v>
      </c>
      <c r="P152" s="665">
        <f t="shared" si="9"/>
        <v>180</v>
      </c>
      <c r="Q152" s="666">
        <f t="shared" si="10"/>
        <v>198.00000000000003</v>
      </c>
      <c r="R152" s="657">
        <f t="shared" si="11"/>
        <v>198</v>
      </c>
      <c r="S152" s="658"/>
      <c r="T152" s="658">
        <v>196.20000000000002</v>
      </c>
      <c r="U152" s="659">
        <v>196</v>
      </c>
      <c r="V152" s="678"/>
      <c r="W152" s="500"/>
      <c r="X152" s="504"/>
      <c r="Y152" s="504"/>
      <c r="Z152" s="504"/>
      <c r="AA152" s="500"/>
      <c r="AB152" s="504"/>
      <c r="AC152" s="506"/>
      <c r="AD152" s="506"/>
      <c r="AE152" s="500"/>
      <c r="AF152" s="500"/>
      <c r="AG152" s="500"/>
      <c r="AH152" s="505"/>
      <c r="AI152" s="506"/>
      <c r="AJ152" s="502"/>
      <c r="AK152" s="507"/>
      <c r="AL152" s="503"/>
      <c r="AM152" s="508"/>
      <c r="AN152" s="509"/>
      <c r="AO152" s="509"/>
    </row>
    <row r="153" spans="1:41" ht="14.4" customHeight="1">
      <c r="A153" s="654" t="s">
        <v>1851</v>
      </c>
      <c r="B153" s="535" t="s">
        <v>895</v>
      </c>
      <c r="C153" s="654"/>
      <c r="D153" s="654" t="s">
        <v>345</v>
      </c>
      <c r="E153" s="654" t="s">
        <v>1297</v>
      </c>
      <c r="F153" s="535" t="s">
        <v>896</v>
      </c>
      <c r="G153" s="654" t="s">
        <v>2293</v>
      </c>
      <c r="H153" s="536" t="s">
        <v>384</v>
      </c>
      <c r="I153" s="536" t="s">
        <v>897</v>
      </c>
      <c r="J153" s="535" t="s">
        <v>885</v>
      </c>
      <c r="K153" s="535">
        <v>1</v>
      </c>
      <c r="L153" s="535">
        <v>1.85</v>
      </c>
      <c r="M153" s="656" t="s">
        <v>346</v>
      </c>
      <c r="N153" s="536" t="s">
        <v>137</v>
      </c>
      <c r="O153" s="664">
        <v>159.97544408220909</v>
      </c>
      <c r="P153" s="665">
        <f t="shared" si="9"/>
        <v>160</v>
      </c>
      <c r="Q153" s="666">
        <f t="shared" si="10"/>
        <v>176</v>
      </c>
      <c r="R153" s="657">
        <f t="shared" si="11"/>
        <v>176</v>
      </c>
      <c r="S153" s="658"/>
      <c r="T153" s="658">
        <v>174.4</v>
      </c>
      <c r="U153" s="659">
        <v>174</v>
      </c>
      <c r="V153" s="678"/>
      <c r="W153" s="500"/>
      <c r="X153" s="504"/>
      <c r="Y153" s="504"/>
      <c r="Z153" s="504"/>
      <c r="AA153" s="500"/>
      <c r="AB153" s="504"/>
      <c r="AC153" s="506"/>
      <c r="AD153" s="506"/>
      <c r="AE153" s="500"/>
      <c r="AF153" s="500"/>
      <c r="AG153" s="500"/>
      <c r="AH153" s="505"/>
      <c r="AI153" s="506"/>
      <c r="AJ153" s="502"/>
      <c r="AK153" s="507"/>
      <c r="AL153" s="503"/>
      <c r="AM153" s="508"/>
      <c r="AN153" s="509"/>
      <c r="AO153" s="509"/>
    </row>
    <row r="154" spans="1:41" ht="14.4" customHeight="1">
      <c r="A154" s="654" t="s">
        <v>1852</v>
      </c>
      <c r="B154" s="535" t="s">
        <v>898</v>
      </c>
      <c r="C154" s="654"/>
      <c r="D154" s="654" t="s">
        <v>345</v>
      </c>
      <c r="E154" s="654" t="s">
        <v>1297</v>
      </c>
      <c r="F154" s="535" t="s">
        <v>896</v>
      </c>
      <c r="G154" s="654" t="s">
        <v>2293</v>
      </c>
      <c r="H154" s="536" t="s">
        <v>385</v>
      </c>
      <c r="I154" s="536" t="s">
        <v>897</v>
      </c>
      <c r="J154" s="535" t="s">
        <v>885</v>
      </c>
      <c r="K154" s="535">
        <v>1</v>
      </c>
      <c r="L154" s="535">
        <v>1.85</v>
      </c>
      <c r="M154" s="656" t="s">
        <v>346</v>
      </c>
      <c r="N154" s="536" t="s">
        <v>137</v>
      </c>
      <c r="O154" s="664">
        <v>183.97176069454048</v>
      </c>
      <c r="P154" s="665">
        <f t="shared" si="9"/>
        <v>184</v>
      </c>
      <c r="Q154" s="666">
        <f t="shared" si="10"/>
        <v>202.4</v>
      </c>
      <c r="R154" s="657">
        <f t="shared" si="11"/>
        <v>202</v>
      </c>
      <c r="S154" s="658"/>
      <c r="T154" s="658">
        <v>200.56</v>
      </c>
      <c r="U154" s="659">
        <v>201</v>
      </c>
      <c r="V154" s="678"/>
      <c r="W154" s="500"/>
      <c r="X154" s="504"/>
      <c r="Y154" s="504"/>
      <c r="Z154" s="504"/>
      <c r="AA154" s="500"/>
      <c r="AB154" s="504"/>
      <c r="AC154" s="506"/>
      <c r="AD154" s="506"/>
      <c r="AE154" s="500"/>
      <c r="AF154" s="500"/>
      <c r="AG154" s="500"/>
      <c r="AH154" s="505"/>
      <c r="AI154" s="506"/>
      <c r="AJ154" s="502"/>
      <c r="AK154" s="507"/>
      <c r="AL154" s="503"/>
      <c r="AM154" s="508"/>
      <c r="AN154" s="509"/>
      <c r="AO154" s="509"/>
    </row>
    <row r="155" spans="1:41" ht="14.4" customHeight="1">
      <c r="A155" s="654" t="s">
        <v>1853</v>
      </c>
      <c r="B155" s="535" t="s">
        <v>911</v>
      </c>
      <c r="C155" s="654"/>
      <c r="D155" s="654" t="s">
        <v>345</v>
      </c>
      <c r="E155" s="654" t="s">
        <v>1297</v>
      </c>
      <c r="F155" s="535" t="s">
        <v>912</v>
      </c>
      <c r="G155" s="654" t="s">
        <v>2298</v>
      </c>
      <c r="H155" s="536" t="s">
        <v>384</v>
      </c>
      <c r="I155" s="536" t="s">
        <v>913</v>
      </c>
      <c r="J155" s="535" t="s">
        <v>41</v>
      </c>
      <c r="K155" s="535">
        <v>1</v>
      </c>
      <c r="L155" s="535">
        <v>1.24</v>
      </c>
      <c r="M155" s="656" t="s">
        <v>346</v>
      </c>
      <c r="N155" s="536" t="s">
        <v>131</v>
      </c>
      <c r="O155" s="664">
        <v>119.34321923778595</v>
      </c>
      <c r="P155" s="665">
        <f t="shared" si="9"/>
        <v>119</v>
      </c>
      <c r="Q155" s="666">
        <f t="shared" si="10"/>
        <v>130.9</v>
      </c>
      <c r="R155" s="657">
        <f t="shared" si="11"/>
        <v>131</v>
      </c>
      <c r="S155" s="658"/>
      <c r="T155" s="658">
        <v>129.71</v>
      </c>
      <c r="U155" s="659">
        <v>130</v>
      </c>
      <c r="V155" s="678"/>
      <c r="W155" s="500"/>
      <c r="X155" s="504"/>
      <c r="Y155" s="504"/>
      <c r="Z155" s="504"/>
      <c r="AA155" s="500"/>
      <c r="AB155" s="504"/>
      <c r="AC155" s="506"/>
      <c r="AD155" s="506"/>
      <c r="AE155" s="500"/>
      <c r="AF155" s="500"/>
      <c r="AG155" s="500"/>
      <c r="AH155" s="505"/>
      <c r="AI155" s="506"/>
      <c r="AJ155" s="502"/>
      <c r="AK155" s="507"/>
      <c r="AL155" s="503"/>
      <c r="AM155" s="508"/>
      <c r="AN155" s="509"/>
      <c r="AO155" s="509"/>
    </row>
    <row r="156" spans="1:41" ht="14.4" customHeight="1">
      <c r="A156" s="654" t="s">
        <v>1854</v>
      </c>
      <c r="B156" s="535" t="s">
        <v>914</v>
      </c>
      <c r="C156" s="654"/>
      <c r="D156" s="654" t="s">
        <v>345</v>
      </c>
      <c r="E156" s="654" t="s">
        <v>1297</v>
      </c>
      <c r="F156" s="535" t="s">
        <v>912</v>
      </c>
      <c r="G156" s="654" t="s">
        <v>2298</v>
      </c>
      <c r="H156" s="536" t="s">
        <v>385</v>
      </c>
      <c r="I156" s="536" t="s">
        <v>913</v>
      </c>
      <c r="J156" s="535" t="s">
        <v>41</v>
      </c>
      <c r="K156" s="535">
        <v>1</v>
      </c>
      <c r="L156" s="535">
        <v>1.24</v>
      </c>
      <c r="M156" s="656" t="s">
        <v>346</v>
      </c>
      <c r="N156" s="536" t="s">
        <v>131</v>
      </c>
      <c r="O156" s="664">
        <v>137.24470212345383</v>
      </c>
      <c r="P156" s="665">
        <f t="shared" si="9"/>
        <v>137</v>
      </c>
      <c r="Q156" s="666">
        <f t="shared" si="10"/>
        <v>150.70000000000002</v>
      </c>
      <c r="R156" s="657">
        <f t="shared" si="11"/>
        <v>151</v>
      </c>
      <c r="S156" s="658"/>
      <c r="T156" s="658">
        <v>149.33000000000001</v>
      </c>
      <c r="U156" s="659">
        <v>149</v>
      </c>
      <c r="V156" s="678"/>
      <c r="W156" s="500"/>
      <c r="X156" s="504"/>
      <c r="Y156" s="504"/>
      <c r="Z156" s="504"/>
      <c r="AA156" s="500"/>
      <c r="AB156" s="504"/>
      <c r="AC156" s="506"/>
      <c r="AD156" s="506"/>
      <c r="AE156" s="500"/>
      <c r="AF156" s="500"/>
      <c r="AG156" s="500"/>
      <c r="AH156" s="505"/>
      <c r="AI156" s="506"/>
      <c r="AJ156" s="502"/>
      <c r="AK156" s="507"/>
      <c r="AL156" s="503"/>
      <c r="AM156" s="508"/>
      <c r="AN156" s="509"/>
      <c r="AO156" s="509"/>
    </row>
    <row r="157" spans="1:41" ht="14.4" customHeight="1">
      <c r="A157" s="654" t="s">
        <v>1855</v>
      </c>
      <c r="B157" s="535" t="s">
        <v>915</v>
      </c>
      <c r="C157" s="654"/>
      <c r="D157" s="654" t="s">
        <v>345</v>
      </c>
      <c r="E157" s="654" t="s">
        <v>1297</v>
      </c>
      <c r="F157" s="535" t="s">
        <v>916</v>
      </c>
      <c r="G157" s="654" t="s">
        <v>2315</v>
      </c>
      <c r="H157" s="536" t="s">
        <v>384</v>
      </c>
      <c r="I157" s="536" t="s">
        <v>917</v>
      </c>
      <c r="J157" s="535" t="s">
        <v>41</v>
      </c>
      <c r="K157" s="535">
        <v>1</v>
      </c>
      <c r="L157" s="535">
        <v>1.31</v>
      </c>
      <c r="M157" s="656" t="s">
        <v>346</v>
      </c>
      <c r="N157" s="536" t="s">
        <v>150</v>
      </c>
      <c r="O157" s="664">
        <v>127.29616277826983</v>
      </c>
      <c r="P157" s="665">
        <f t="shared" si="9"/>
        <v>127</v>
      </c>
      <c r="Q157" s="666">
        <f t="shared" si="10"/>
        <v>139.70000000000002</v>
      </c>
      <c r="R157" s="657">
        <f t="shared" si="11"/>
        <v>140</v>
      </c>
      <c r="S157" s="658"/>
      <c r="T157" s="658">
        <v>138.43</v>
      </c>
      <c r="U157" s="659">
        <v>138</v>
      </c>
      <c r="V157" s="678"/>
      <c r="W157" s="500"/>
      <c r="X157" s="504"/>
      <c r="Y157" s="504"/>
      <c r="Z157" s="504"/>
      <c r="AA157" s="500"/>
      <c r="AB157" s="504"/>
      <c r="AC157" s="506"/>
      <c r="AD157" s="506"/>
      <c r="AE157" s="500"/>
      <c r="AF157" s="500"/>
      <c r="AG157" s="500"/>
      <c r="AH157" s="505"/>
      <c r="AI157" s="506"/>
      <c r="AJ157" s="502"/>
      <c r="AK157" s="507"/>
      <c r="AL157" s="503"/>
      <c r="AM157" s="508"/>
      <c r="AN157" s="509"/>
      <c r="AO157" s="509"/>
    </row>
    <row r="158" spans="1:41" ht="14.4" customHeight="1">
      <c r="A158" s="654" t="s">
        <v>1856</v>
      </c>
      <c r="B158" s="535" t="s">
        <v>918</v>
      </c>
      <c r="C158" s="654"/>
      <c r="D158" s="654" t="s">
        <v>345</v>
      </c>
      <c r="E158" s="654" t="s">
        <v>1297</v>
      </c>
      <c r="F158" s="535" t="s">
        <v>916</v>
      </c>
      <c r="G158" s="654" t="s">
        <v>2315</v>
      </c>
      <c r="H158" s="536" t="s">
        <v>385</v>
      </c>
      <c r="I158" s="536" t="s">
        <v>917</v>
      </c>
      <c r="J158" s="535" t="s">
        <v>41</v>
      </c>
      <c r="K158" s="535">
        <v>1</v>
      </c>
      <c r="L158" s="535">
        <v>1.31</v>
      </c>
      <c r="M158" s="656" t="s">
        <v>346</v>
      </c>
      <c r="N158" s="536" t="s">
        <v>150</v>
      </c>
      <c r="O158" s="664">
        <v>146.39058719501028</v>
      </c>
      <c r="P158" s="665">
        <f t="shared" si="9"/>
        <v>146</v>
      </c>
      <c r="Q158" s="666">
        <f t="shared" si="10"/>
        <v>160.60000000000002</v>
      </c>
      <c r="R158" s="657">
        <f t="shared" si="11"/>
        <v>161</v>
      </c>
      <c r="S158" s="658"/>
      <c r="T158" s="658">
        <v>159.14000000000001</v>
      </c>
      <c r="U158" s="659">
        <v>159</v>
      </c>
      <c r="V158" s="678"/>
      <c r="W158" s="500"/>
      <c r="X158" s="504"/>
      <c r="Y158" s="504"/>
      <c r="Z158" s="504"/>
      <c r="AA158" s="500"/>
      <c r="AB158" s="504"/>
      <c r="AC158" s="506"/>
      <c r="AD158" s="506"/>
      <c r="AE158" s="500"/>
      <c r="AF158" s="500"/>
      <c r="AG158" s="500"/>
      <c r="AH158" s="505"/>
      <c r="AI158" s="506"/>
      <c r="AJ158" s="502"/>
      <c r="AK158" s="507"/>
      <c r="AL158" s="503"/>
      <c r="AM158" s="508"/>
      <c r="AN158" s="509"/>
      <c r="AO158" s="509"/>
    </row>
    <row r="159" spans="1:41" ht="14.4" customHeight="1">
      <c r="A159" s="654" t="s">
        <v>1857</v>
      </c>
      <c r="B159" s="535" t="s">
        <v>919</v>
      </c>
      <c r="C159" s="654"/>
      <c r="D159" s="654" t="s">
        <v>345</v>
      </c>
      <c r="E159" s="654" t="s">
        <v>1297</v>
      </c>
      <c r="F159" s="535" t="s">
        <v>920</v>
      </c>
      <c r="G159" s="654" t="s">
        <v>2316</v>
      </c>
      <c r="H159" s="536" t="s">
        <v>384</v>
      </c>
      <c r="I159" s="536" t="s">
        <v>921</v>
      </c>
      <c r="J159" s="535" t="s">
        <v>41</v>
      </c>
      <c r="K159" s="535">
        <v>1</v>
      </c>
      <c r="L159" s="535">
        <v>1.29</v>
      </c>
      <c r="M159" s="656" t="s">
        <v>346</v>
      </c>
      <c r="N159" s="536" t="s">
        <v>150</v>
      </c>
      <c r="O159" s="664">
        <v>135.0241502853105</v>
      </c>
      <c r="P159" s="665">
        <f t="shared" si="9"/>
        <v>135</v>
      </c>
      <c r="Q159" s="666">
        <f t="shared" si="10"/>
        <v>148.5</v>
      </c>
      <c r="R159" s="657">
        <f t="shared" si="11"/>
        <v>149</v>
      </c>
      <c r="S159" s="658"/>
      <c r="T159" s="658">
        <v>147.15</v>
      </c>
      <c r="U159" s="659">
        <v>147</v>
      </c>
      <c r="V159" s="678"/>
      <c r="W159" s="500"/>
      <c r="X159" s="504"/>
      <c r="Y159" s="504"/>
      <c r="Z159" s="504"/>
      <c r="AA159" s="500"/>
      <c r="AB159" s="504"/>
      <c r="AC159" s="506"/>
      <c r="AD159" s="506"/>
      <c r="AE159" s="500"/>
      <c r="AF159" s="500"/>
      <c r="AG159" s="500"/>
      <c r="AH159" s="505"/>
      <c r="AI159" s="506"/>
      <c r="AJ159" s="502"/>
      <c r="AK159" s="507"/>
      <c r="AL159" s="503"/>
      <c r="AM159" s="508"/>
      <c r="AN159" s="509"/>
      <c r="AO159" s="509"/>
    </row>
    <row r="160" spans="1:41" ht="14.4" customHeight="1">
      <c r="A160" s="654" t="s">
        <v>1858</v>
      </c>
      <c r="B160" s="535" t="s">
        <v>922</v>
      </c>
      <c r="C160" s="654"/>
      <c r="D160" s="654" t="s">
        <v>345</v>
      </c>
      <c r="E160" s="654" t="s">
        <v>1297</v>
      </c>
      <c r="F160" s="535" t="s">
        <v>920</v>
      </c>
      <c r="G160" s="654" t="s">
        <v>2316</v>
      </c>
      <c r="H160" s="536" t="s">
        <v>385</v>
      </c>
      <c r="I160" s="536" t="s">
        <v>921</v>
      </c>
      <c r="J160" s="535" t="s">
        <v>41</v>
      </c>
      <c r="K160" s="535">
        <v>1</v>
      </c>
      <c r="L160" s="535">
        <v>1.29</v>
      </c>
      <c r="M160" s="656" t="s">
        <v>346</v>
      </c>
      <c r="N160" s="536" t="s">
        <v>150</v>
      </c>
      <c r="O160" s="664">
        <v>155.27777282810703</v>
      </c>
      <c r="P160" s="665">
        <f t="shared" si="9"/>
        <v>155</v>
      </c>
      <c r="Q160" s="666">
        <f t="shared" si="10"/>
        <v>170.5</v>
      </c>
      <c r="R160" s="657">
        <f t="shared" si="11"/>
        <v>171</v>
      </c>
      <c r="S160" s="658"/>
      <c r="T160" s="658">
        <v>168.95000000000002</v>
      </c>
      <c r="U160" s="659">
        <v>169</v>
      </c>
      <c r="V160" s="678"/>
      <c r="W160" s="500"/>
      <c r="X160" s="504"/>
      <c r="Y160" s="504"/>
      <c r="Z160" s="504"/>
      <c r="AA160" s="500"/>
      <c r="AB160" s="504"/>
      <c r="AC160" s="506"/>
      <c r="AD160" s="506"/>
      <c r="AE160" s="500"/>
      <c r="AF160" s="500"/>
      <c r="AG160" s="500"/>
      <c r="AH160" s="505"/>
      <c r="AI160" s="506"/>
      <c r="AJ160" s="502"/>
      <c r="AK160" s="507"/>
      <c r="AL160" s="503"/>
      <c r="AM160" s="508"/>
      <c r="AN160" s="509"/>
      <c r="AO160" s="509"/>
    </row>
    <row r="161" spans="1:41" ht="14.4" customHeight="1">
      <c r="A161" s="654" t="s">
        <v>1859</v>
      </c>
      <c r="B161" s="535" t="s">
        <v>1360</v>
      </c>
      <c r="C161" s="654"/>
      <c r="D161" s="654" t="s">
        <v>345</v>
      </c>
      <c r="E161" s="654" t="s">
        <v>1297</v>
      </c>
      <c r="F161" s="535" t="s">
        <v>1481</v>
      </c>
      <c r="G161" s="654" t="s">
        <v>2317</v>
      </c>
      <c r="H161" s="536" t="s">
        <v>384</v>
      </c>
      <c r="I161" s="536" t="s">
        <v>1381</v>
      </c>
      <c r="J161" s="535" t="s">
        <v>41</v>
      </c>
      <c r="K161" s="535">
        <v>1</v>
      </c>
      <c r="L161" s="535">
        <v>1.24</v>
      </c>
      <c r="M161" s="656" t="s">
        <v>346</v>
      </c>
      <c r="N161" s="536" t="s">
        <v>150</v>
      </c>
      <c r="O161" s="664">
        <v>141.13674476215581</v>
      </c>
      <c r="P161" s="665">
        <v>141</v>
      </c>
      <c r="Q161" s="666"/>
      <c r="R161" s="657"/>
      <c r="S161" s="658"/>
      <c r="T161" s="658"/>
      <c r="U161" s="659"/>
      <c r="V161" s="678"/>
      <c r="W161" s="500"/>
      <c r="X161" s="504"/>
      <c r="Y161" s="504"/>
      <c r="Z161" s="504"/>
      <c r="AA161" s="500"/>
      <c r="AB161" s="504"/>
      <c r="AC161" s="506"/>
      <c r="AD161" s="506"/>
      <c r="AE161" s="500"/>
      <c r="AF161" s="500"/>
      <c r="AG161" s="500"/>
      <c r="AH161" s="505"/>
      <c r="AI161" s="506"/>
      <c r="AJ161" s="502"/>
      <c r="AK161" s="507"/>
      <c r="AL161" s="503"/>
      <c r="AM161" s="508"/>
      <c r="AN161" s="509"/>
      <c r="AO161" s="509"/>
    </row>
    <row r="162" spans="1:41" ht="14.4" customHeight="1">
      <c r="A162" s="654" t="s">
        <v>1860</v>
      </c>
      <c r="B162" s="535" t="s">
        <v>1361</v>
      </c>
      <c r="C162" s="654"/>
      <c r="D162" s="654" t="s">
        <v>345</v>
      </c>
      <c r="E162" s="654" t="s">
        <v>1297</v>
      </c>
      <c r="F162" s="535" t="s">
        <v>1481</v>
      </c>
      <c r="G162" s="654" t="s">
        <v>2317</v>
      </c>
      <c r="H162" s="536" t="s">
        <v>385</v>
      </c>
      <c r="I162" s="536" t="s">
        <v>1381</v>
      </c>
      <c r="J162" s="535" t="s">
        <v>41</v>
      </c>
      <c r="K162" s="535">
        <v>1</v>
      </c>
      <c r="L162" s="535">
        <v>1.24</v>
      </c>
      <c r="M162" s="656" t="s">
        <v>346</v>
      </c>
      <c r="N162" s="536" t="s">
        <v>150</v>
      </c>
      <c r="O162" s="664">
        <v>169.57474557244095</v>
      </c>
      <c r="P162" s="665">
        <v>170</v>
      </c>
      <c r="Q162" s="666"/>
      <c r="R162" s="657"/>
      <c r="S162" s="658"/>
      <c r="T162" s="658"/>
      <c r="U162" s="659"/>
      <c r="V162" s="678"/>
      <c r="W162" s="500"/>
      <c r="X162" s="504"/>
      <c r="Y162" s="504"/>
      <c r="Z162" s="504"/>
      <c r="AA162" s="500"/>
      <c r="AB162" s="504"/>
      <c r="AC162" s="506"/>
      <c r="AD162" s="506"/>
      <c r="AE162" s="500"/>
      <c r="AF162" s="500"/>
      <c r="AG162" s="500"/>
      <c r="AH162" s="505"/>
      <c r="AI162" s="506"/>
      <c r="AJ162" s="502"/>
      <c r="AK162" s="507"/>
      <c r="AL162" s="503"/>
      <c r="AM162" s="508"/>
      <c r="AN162" s="509"/>
      <c r="AO162" s="509"/>
    </row>
    <row r="163" spans="1:41" ht="14.4" customHeight="1">
      <c r="A163" s="654" t="s">
        <v>1861</v>
      </c>
      <c r="B163" s="535" t="s">
        <v>1362</v>
      </c>
      <c r="C163" s="654"/>
      <c r="D163" s="654" t="s">
        <v>345</v>
      </c>
      <c r="E163" s="654" t="s">
        <v>1297</v>
      </c>
      <c r="F163" s="535" t="s">
        <v>1482</v>
      </c>
      <c r="G163" s="654" t="s">
        <v>2318</v>
      </c>
      <c r="H163" s="536" t="s">
        <v>384</v>
      </c>
      <c r="I163" s="536" t="s">
        <v>1382</v>
      </c>
      <c r="J163" s="535" t="s">
        <v>41</v>
      </c>
      <c r="K163" s="535">
        <v>1</v>
      </c>
      <c r="L163" s="535">
        <v>1.0900000000000001</v>
      </c>
      <c r="M163" s="656" t="s">
        <v>346</v>
      </c>
      <c r="N163" s="536" t="s">
        <v>150</v>
      </c>
      <c r="O163" s="664">
        <v>126.6992963158749</v>
      </c>
      <c r="P163" s="665">
        <v>127</v>
      </c>
      <c r="Q163" s="666"/>
      <c r="R163" s="657"/>
      <c r="S163" s="658"/>
      <c r="T163" s="658"/>
      <c r="U163" s="659"/>
      <c r="V163" s="678"/>
      <c r="W163" s="500"/>
      <c r="X163" s="504"/>
      <c r="Y163" s="504"/>
      <c r="Z163" s="504"/>
      <c r="AA163" s="500"/>
      <c r="AB163" s="504"/>
      <c r="AC163" s="506"/>
      <c r="AD163" s="506"/>
      <c r="AE163" s="500"/>
      <c r="AF163" s="500"/>
      <c r="AG163" s="500"/>
      <c r="AH163" s="505"/>
      <c r="AI163" s="506"/>
      <c r="AJ163" s="502"/>
      <c r="AK163" s="507"/>
      <c r="AL163" s="503"/>
      <c r="AM163" s="508"/>
      <c r="AN163" s="509"/>
      <c r="AO163" s="509"/>
    </row>
    <row r="164" spans="1:41" ht="14.4" customHeight="1">
      <c r="A164" s="654" t="s">
        <v>1862</v>
      </c>
      <c r="B164" s="535" t="s">
        <v>1363</v>
      </c>
      <c r="C164" s="654"/>
      <c r="D164" s="654" t="s">
        <v>345</v>
      </c>
      <c r="E164" s="654" t="s">
        <v>1297</v>
      </c>
      <c r="F164" s="535" t="s">
        <v>1482</v>
      </c>
      <c r="G164" s="654" t="s">
        <v>2318</v>
      </c>
      <c r="H164" s="536" t="s">
        <v>385</v>
      </c>
      <c r="I164" s="536" t="s">
        <v>1382</v>
      </c>
      <c r="J164" s="535" t="s">
        <v>41</v>
      </c>
      <c r="K164" s="535">
        <v>1</v>
      </c>
      <c r="L164" s="535">
        <v>1.0900000000000001</v>
      </c>
      <c r="M164" s="656" t="s">
        <v>346</v>
      </c>
      <c r="N164" s="536" t="s">
        <v>150</v>
      </c>
      <c r="O164" s="664">
        <v>169.06437352149558</v>
      </c>
      <c r="P164" s="665">
        <v>169</v>
      </c>
      <c r="Q164" s="666"/>
      <c r="R164" s="657"/>
      <c r="S164" s="658"/>
      <c r="T164" s="658"/>
      <c r="U164" s="659"/>
      <c r="V164" s="678"/>
      <c r="W164" s="500"/>
      <c r="X164" s="504"/>
      <c r="Y164" s="504"/>
      <c r="Z164" s="504"/>
      <c r="AA164" s="500"/>
      <c r="AB164" s="504"/>
      <c r="AC164" s="506"/>
      <c r="AD164" s="506"/>
      <c r="AE164" s="500"/>
      <c r="AF164" s="500"/>
      <c r="AG164" s="500"/>
      <c r="AH164" s="505"/>
      <c r="AI164" s="506"/>
      <c r="AJ164" s="502"/>
      <c r="AK164" s="507"/>
      <c r="AL164" s="503"/>
      <c r="AM164" s="508"/>
      <c r="AN164" s="509"/>
      <c r="AO164" s="509"/>
    </row>
    <row r="165" spans="1:41" ht="14.4" customHeight="1">
      <c r="A165" s="654" t="s">
        <v>1863</v>
      </c>
      <c r="B165" s="535" t="s">
        <v>1364</v>
      </c>
      <c r="C165" s="654"/>
      <c r="D165" s="654" t="s">
        <v>345</v>
      </c>
      <c r="E165" s="654" t="s">
        <v>1297</v>
      </c>
      <c r="F165" s="535" t="s">
        <v>1483</v>
      </c>
      <c r="G165" s="654" t="s">
        <v>2319</v>
      </c>
      <c r="H165" s="536" t="s">
        <v>384</v>
      </c>
      <c r="I165" s="536" t="s">
        <v>1383</v>
      </c>
      <c r="J165" s="535" t="s">
        <v>41</v>
      </c>
      <c r="K165" s="535">
        <v>1</v>
      </c>
      <c r="L165" s="535">
        <v>1.27</v>
      </c>
      <c r="M165" s="656" t="s">
        <v>346</v>
      </c>
      <c r="N165" s="536" t="s">
        <v>150</v>
      </c>
      <c r="O165" s="664">
        <v>140.30761139976605</v>
      </c>
      <c r="P165" s="665">
        <v>140</v>
      </c>
      <c r="Q165" s="666"/>
      <c r="R165" s="657"/>
      <c r="S165" s="658"/>
      <c r="T165" s="658"/>
      <c r="U165" s="659"/>
      <c r="V165" s="678"/>
      <c r="W165" s="500"/>
      <c r="X165" s="504"/>
      <c r="Y165" s="504"/>
      <c r="Z165" s="504"/>
      <c r="AA165" s="500"/>
      <c r="AB165" s="504"/>
      <c r="AC165" s="506"/>
      <c r="AD165" s="506"/>
      <c r="AE165" s="500"/>
      <c r="AF165" s="500"/>
      <c r="AG165" s="500"/>
      <c r="AH165" s="505"/>
      <c r="AI165" s="506"/>
      <c r="AJ165" s="502"/>
      <c r="AK165" s="507"/>
      <c r="AL165" s="503"/>
      <c r="AM165" s="508"/>
      <c r="AN165" s="509"/>
      <c r="AO165" s="509"/>
    </row>
    <row r="166" spans="1:41" ht="14.4" customHeight="1">
      <c r="A166" s="654" t="s">
        <v>1864</v>
      </c>
      <c r="B166" s="535" t="s">
        <v>1365</v>
      </c>
      <c r="C166" s="654"/>
      <c r="D166" s="654" t="s">
        <v>345</v>
      </c>
      <c r="E166" s="654" t="s">
        <v>1297</v>
      </c>
      <c r="F166" s="535" t="s">
        <v>1483</v>
      </c>
      <c r="G166" s="654" t="s">
        <v>2319</v>
      </c>
      <c r="H166" s="536" t="s">
        <v>385</v>
      </c>
      <c r="I166" s="536" t="s">
        <v>1383</v>
      </c>
      <c r="J166" s="535" t="s">
        <v>41</v>
      </c>
      <c r="K166" s="535">
        <v>1</v>
      </c>
      <c r="L166" s="535">
        <v>1.27</v>
      </c>
      <c r="M166" s="656" t="s">
        <v>346</v>
      </c>
      <c r="N166" s="536" t="s">
        <v>150</v>
      </c>
      <c r="O166" s="664">
        <v>172.62087947971216</v>
      </c>
      <c r="P166" s="665">
        <v>173</v>
      </c>
      <c r="Q166" s="666"/>
      <c r="R166" s="657"/>
      <c r="S166" s="658"/>
      <c r="T166" s="658"/>
      <c r="U166" s="659"/>
      <c r="V166" s="678"/>
      <c r="W166" s="500"/>
      <c r="X166" s="504"/>
      <c r="Y166" s="504"/>
      <c r="Z166" s="504"/>
      <c r="AA166" s="500"/>
      <c r="AB166" s="504"/>
      <c r="AC166" s="506"/>
      <c r="AD166" s="506"/>
      <c r="AE166" s="500"/>
      <c r="AF166" s="500"/>
      <c r="AG166" s="500"/>
      <c r="AH166" s="505"/>
      <c r="AI166" s="506"/>
      <c r="AJ166" s="502"/>
      <c r="AK166" s="507"/>
      <c r="AL166" s="503"/>
      <c r="AM166" s="508"/>
      <c r="AN166" s="509"/>
      <c r="AO166" s="509"/>
    </row>
    <row r="167" spans="1:41" ht="14.4" customHeight="1">
      <c r="A167" s="654" t="s">
        <v>1865</v>
      </c>
      <c r="B167" s="535" t="s">
        <v>1366</v>
      </c>
      <c r="C167" s="654"/>
      <c r="D167" s="654" t="s">
        <v>345</v>
      </c>
      <c r="E167" s="654" t="s">
        <v>1297</v>
      </c>
      <c r="F167" s="535" t="s">
        <v>1484</v>
      </c>
      <c r="G167" s="654" t="s">
        <v>2320</v>
      </c>
      <c r="H167" s="536" t="s">
        <v>384</v>
      </c>
      <c r="I167" s="536" t="s">
        <v>1384</v>
      </c>
      <c r="J167" s="535" t="s">
        <v>49</v>
      </c>
      <c r="K167" s="535">
        <v>1</v>
      </c>
      <c r="L167" s="535">
        <v>1.79</v>
      </c>
      <c r="M167" s="656" t="s">
        <v>346</v>
      </c>
      <c r="N167" s="536" t="s">
        <v>150</v>
      </c>
      <c r="O167" s="664">
        <v>161.55869919272266</v>
      </c>
      <c r="P167" s="665">
        <v>162</v>
      </c>
      <c r="Q167" s="666"/>
      <c r="R167" s="657"/>
      <c r="S167" s="658"/>
      <c r="T167" s="658"/>
      <c r="U167" s="659"/>
      <c r="V167" s="678"/>
      <c r="W167" s="500"/>
      <c r="X167" s="504"/>
      <c r="Y167" s="504"/>
      <c r="Z167" s="504"/>
      <c r="AA167" s="500"/>
      <c r="AB167" s="504"/>
      <c r="AC167" s="506"/>
      <c r="AD167" s="506"/>
      <c r="AE167" s="500"/>
      <c r="AF167" s="500"/>
      <c r="AG167" s="500"/>
      <c r="AH167" s="505"/>
      <c r="AI167" s="506"/>
      <c r="AJ167" s="502"/>
      <c r="AK167" s="507"/>
      <c r="AL167" s="503"/>
      <c r="AM167" s="508"/>
      <c r="AN167" s="509"/>
      <c r="AO167" s="509"/>
    </row>
    <row r="168" spans="1:41" ht="14.4" customHeight="1">
      <c r="A168" s="654" t="s">
        <v>1866</v>
      </c>
      <c r="B168" s="535" t="s">
        <v>1367</v>
      </c>
      <c r="C168" s="654"/>
      <c r="D168" s="654" t="s">
        <v>345</v>
      </c>
      <c r="E168" s="654" t="s">
        <v>1297</v>
      </c>
      <c r="F168" s="535" t="s">
        <v>1484</v>
      </c>
      <c r="G168" s="654" t="s">
        <v>2320</v>
      </c>
      <c r="H168" s="536" t="s">
        <v>385</v>
      </c>
      <c r="I168" s="536" t="s">
        <v>1384</v>
      </c>
      <c r="J168" s="535" t="s">
        <v>49</v>
      </c>
      <c r="K168" s="535">
        <v>1</v>
      </c>
      <c r="L168" s="535">
        <v>1.79</v>
      </c>
      <c r="M168" s="656" t="s">
        <v>346</v>
      </c>
      <c r="N168" s="536" t="s">
        <v>150</v>
      </c>
      <c r="O168" s="664">
        <v>197.0526558335481</v>
      </c>
      <c r="P168" s="665">
        <v>197</v>
      </c>
      <c r="Q168" s="666"/>
      <c r="R168" s="657"/>
      <c r="S168" s="658"/>
      <c r="T168" s="658"/>
      <c r="U168" s="659"/>
      <c r="V168" s="678"/>
      <c r="W168" s="500"/>
      <c r="X168" s="504"/>
      <c r="Y168" s="504"/>
      <c r="Z168" s="504"/>
      <c r="AA168" s="500"/>
      <c r="AB168" s="504"/>
      <c r="AC168" s="506"/>
      <c r="AD168" s="506"/>
      <c r="AE168" s="500"/>
      <c r="AF168" s="500"/>
      <c r="AG168" s="500"/>
      <c r="AH168" s="505"/>
      <c r="AI168" s="506"/>
      <c r="AJ168" s="502"/>
      <c r="AK168" s="507"/>
      <c r="AL168" s="503"/>
      <c r="AM168" s="508"/>
      <c r="AN168" s="509"/>
      <c r="AO168" s="509"/>
    </row>
    <row r="169" spans="1:41" ht="14.4" customHeight="1">
      <c r="A169" s="654" t="s">
        <v>1867</v>
      </c>
      <c r="B169" s="535" t="s">
        <v>1501</v>
      </c>
      <c r="C169" s="654"/>
      <c r="D169" s="654" t="s">
        <v>345</v>
      </c>
      <c r="E169" s="654" t="s">
        <v>1945</v>
      </c>
      <c r="F169" s="535" t="s">
        <v>115</v>
      </c>
      <c r="G169" s="654" t="s">
        <v>2253</v>
      </c>
      <c r="H169" s="536" t="s">
        <v>384</v>
      </c>
      <c r="I169" s="536" t="s">
        <v>432</v>
      </c>
      <c r="J169" s="535" t="s">
        <v>57</v>
      </c>
      <c r="K169" s="535">
        <v>1</v>
      </c>
      <c r="L169" s="535">
        <v>4.2</v>
      </c>
      <c r="M169" s="656" t="s">
        <v>346</v>
      </c>
      <c r="N169" s="536" t="s">
        <v>144</v>
      </c>
      <c r="O169" s="664">
        <v>234</v>
      </c>
      <c r="P169" s="665">
        <f t="shared" ref="P169:P200" si="12">ROUND(O169,0)</f>
        <v>234</v>
      </c>
      <c r="Q169" s="666">
        <f t="shared" ref="Q169:Q200" si="13">P169*1.1</f>
        <v>257.40000000000003</v>
      </c>
      <c r="R169" s="657">
        <f t="shared" ref="R169:R200" si="14">ROUND(Q169,0)</f>
        <v>257</v>
      </c>
      <c r="S169" s="658"/>
      <c r="T169" s="658">
        <v>255.06000000000003</v>
      </c>
      <c r="U169" s="659">
        <v>255</v>
      </c>
      <c r="V169" s="678"/>
      <c r="W169" s="500"/>
      <c r="X169" s="504"/>
      <c r="Y169" s="504"/>
      <c r="Z169" s="504"/>
      <c r="AA169" s="500"/>
      <c r="AB169" s="504"/>
      <c r="AC169" s="506"/>
      <c r="AD169" s="506"/>
      <c r="AE169" s="500"/>
      <c r="AF169" s="500"/>
      <c r="AG169" s="500"/>
      <c r="AH169" s="505"/>
      <c r="AI169" s="506"/>
      <c r="AJ169" s="502"/>
      <c r="AK169" s="507"/>
      <c r="AL169" s="503"/>
      <c r="AM169" s="508"/>
      <c r="AN169" s="509"/>
      <c r="AO169" s="509"/>
    </row>
    <row r="170" spans="1:41" ht="14.4" customHeight="1">
      <c r="A170" s="654" t="s">
        <v>1868</v>
      </c>
      <c r="B170" s="535" t="s">
        <v>1502</v>
      </c>
      <c r="C170" s="654"/>
      <c r="D170" s="654" t="s">
        <v>345</v>
      </c>
      <c r="E170" s="654" t="s">
        <v>1945</v>
      </c>
      <c r="F170" s="535" t="s">
        <v>115</v>
      </c>
      <c r="G170" s="654" t="s">
        <v>2253</v>
      </c>
      <c r="H170" s="536" t="s">
        <v>385</v>
      </c>
      <c r="I170" s="536" t="s">
        <v>432</v>
      </c>
      <c r="J170" s="535" t="s">
        <v>57</v>
      </c>
      <c r="K170" s="535">
        <v>1</v>
      </c>
      <c r="L170" s="535">
        <v>4.2</v>
      </c>
      <c r="M170" s="656" t="s">
        <v>346</v>
      </c>
      <c r="N170" s="536" t="s">
        <v>144</v>
      </c>
      <c r="O170" s="664">
        <v>336.59999999999997</v>
      </c>
      <c r="P170" s="665">
        <f t="shared" si="12"/>
        <v>337</v>
      </c>
      <c r="Q170" s="666">
        <f t="shared" si="13"/>
        <v>370.70000000000005</v>
      </c>
      <c r="R170" s="657">
        <f t="shared" si="14"/>
        <v>371</v>
      </c>
      <c r="S170" s="658"/>
      <c r="T170" s="658">
        <v>367.33000000000004</v>
      </c>
      <c r="U170" s="659">
        <v>367</v>
      </c>
      <c r="V170" s="678"/>
      <c r="W170" s="500"/>
      <c r="X170" s="504"/>
      <c r="Y170" s="504"/>
      <c r="Z170" s="504"/>
      <c r="AA170" s="500"/>
      <c r="AB170" s="504"/>
      <c r="AC170" s="506"/>
      <c r="AD170" s="506"/>
      <c r="AE170" s="500"/>
      <c r="AF170" s="500"/>
      <c r="AG170" s="500"/>
      <c r="AH170" s="505"/>
      <c r="AI170" s="506"/>
      <c r="AJ170" s="502"/>
      <c r="AK170" s="507"/>
      <c r="AL170" s="503"/>
      <c r="AM170" s="508"/>
      <c r="AN170" s="509"/>
      <c r="AO170" s="509"/>
    </row>
    <row r="171" spans="1:41" ht="14.4" customHeight="1">
      <c r="A171" s="654" t="s">
        <v>1869</v>
      </c>
      <c r="B171" s="535" t="s">
        <v>1503</v>
      </c>
      <c r="C171" s="654"/>
      <c r="D171" s="654" t="s">
        <v>345</v>
      </c>
      <c r="E171" s="654" t="s">
        <v>1945</v>
      </c>
      <c r="F171" s="535" t="s">
        <v>113</v>
      </c>
      <c r="G171" s="673" t="s">
        <v>2254</v>
      </c>
      <c r="H171" s="536" t="s">
        <v>384</v>
      </c>
      <c r="I171" s="536" t="s">
        <v>431</v>
      </c>
      <c r="J171" s="535" t="s">
        <v>54</v>
      </c>
      <c r="K171" s="535">
        <v>1</v>
      </c>
      <c r="L171" s="535">
        <v>3.2</v>
      </c>
      <c r="M171" s="656" t="s">
        <v>346</v>
      </c>
      <c r="N171" s="536" t="s">
        <v>144</v>
      </c>
      <c r="O171" s="664">
        <v>219</v>
      </c>
      <c r="P171" s="665">
        <f t="shared" si="12"/>
        <v>219</v>
      </c>
      <c r="Q171" s="666">
        <f t="shared" si="13"/>
        <v>240.9</v>
      </c>
      <c r="R171" s="657">
        <f t="shared" si="14"/>
        <v>241</v>
      </c>
      <c r="S171" s="658"/>
      <c r="T171" s="658">
        <v>238.71</v>
      </c>
      <c r="U171" s="659">
        <v>239</v>
      </c>
      <c r="V171" s="678"/>
      <c r="W171" s="500"/>
      <c r="X171" s="504"/>
      <c r="Y171" s="504"/>
      <c r="Z171" s="504"/>
      <c r="AA171" s="500"/>
      <c r="AB171" s="504"/>
      <c r="AC171" s="506"/>
      <c r="AD171" s="506"/>
      <c r="AE171" s="500"/>
      <c r="AF171" s="500"/>
      <c r="AG171" s="500"/>
      <c r="AH171" s="505"/>
      <c r="AI171" s="506"/>
      <c r="AJ171" s="502"/>
      <c r="AK171" s="507"/>
      <c r="AL171" s="503"/>
      <c r="AM171" s="508"/>
      <c r="AN171" s="509"/>
      <c r="AO171" s="509"/>
    </row>
    <row r="172" spans="1:41" ht="15.6" customHeight="1">
      <c r="A172" s="654" t="s">
        <v>1870</v>
      </c>
      <c r="B172" s="535" t="s">
        <v>1504</v>
      </c>
      <c r="C172" s="654" t="s">
        <v>116</v>
      </c>
      <c r="D172" s="654" t="s">
        <v>345</v>
      </c>
      <c r="E172" s="654" t="s">
        <v>1945</v>
      </c>
      <c r="F172" s="535" t="s">
        <v>113</v>
      </c>
      <c r="G172" s="673" t="s">
        <v>2254</v>
      </c>
      <c r="H172" s="536" t="s">
        <v>385</v>
      </c>
      <c r="I172" s="536" t="s">
        <v>431</v>
      </c>
      <c r="J172" s="535" t="s">
        <v>54</v>
      </c>
      <c r="K172" s="535">
        <v>1</v>
      </c>
      <c r="L172" s="535">
        <v>3.2</v>
      </c>
      <c r="M172" s="656" t="s">
        <v>346</v>
      </c>
      <c r="N172" s="536" t="s">
        <v>144</v>
      </c>
      <c r="O172" s="664">
        <v>313.5</v>
      </c>
      <c r="P172" s="665">
        <f t="shared" si="12"/>
        <v>314</v>
      </c>
      <c r="Q172" s="666">
        <f t="shared" si="13"/>
        <v>345.40000000000003</v>
      </c>
      <c r="R172" s="657">
        <f t="shared" si="14"/>
        <v>345</v>
      </c>
      <c r="S172" s="658"/>
      <c r="T172" s="658">
        <v>342.26000000000005</v>
      </c>
      <c r="U172" s="659">
        <v>342</v>
      </c>
      <c r="V172" s="678"/>
      <c r="W172" s="500"/>
      <c r="X172" s="504"/>
      <c r="Y172" s="504"/>
      <c r="Z172" s="504"/>
      <c r="AA172" s="500"/>
      <c r="AB172" s="504"/>
      <c r="AC172" s="506"/>
      <c r="AD172" s="506"/>
      <c r="AE172" s="500"/>
      <c r="AF172" s="500"/>
      <c r="AG172" s="500"/>
      <c r="AH172" s="505"/>
      <c r="AI172" s="506"/>
      <c r="AJ172" s="502"/>
      <c r="AK172" s="507"/>
      <c r="AL172" s="503"/>
      <c r="AM172" s="508"/>
      <c r="AN172" s="509"/>
      <c r="AO172" s="509"/>
    </row>
    <row r="173" spans="1:41" ht="14.4" customHeight="1">
      <c r="A173" s="654" t="s">
        <v>1871</v>
      </c>
      <c r="B173" s="535" t="s">
        <v>1505</v>
      </c>
      <c r="C173" s="654" t="s">
        <v>116</v>
      </c>
      <c r="D173" s="654" t="s">
        <v>345</v>
      </c>
      <c r="E173" s="654" t="s">
        <v>1945</v>
      </c>
      <c r="F173" s="535" t="s">
        <v>84</v>
      </c>
      <c r="G173" s="654" t="s">
        <v>2255</v>
      </c>
      <c r="H173" s="536" t="s">
        <v>384</v>
      </c>
      <c r="I173" s="536" t="s">
        <v>418</v>
      </c>
      <c r="J173" s="535" t="s">
        <v>86</v>
      </c>
      <c r="K173" s="535">
        <v>1</v>
      </c>
      <c r="L173" s="535">
        <v>5.4</v>
      </c>
      <c r="M173" s="656" t="s">
        <v>346</v>
      </c>
      <c r="N173" s="536" t="s">
        <v>137</v>
      </c>
      <c r="O173" s="664">
        <v>288</v>
      </c>
      <c r="P173" s="665">
        <f t="shared" si="12"/>
        <v>288</v>
      </c>
      <c r="Q173" s="666">
        <f t="shared" si="13"/>
        <v>316.8</v>
      </c>
      <c r="R173" s="657">
        <f t="shared" si="14"/>
        <v>317</v>
      </c>
      <c r="S173" s="658"/>
      <c r="T173" s="658">
        <v>313.92</v>
      </c>
      <c r="U173" s="659">
        <v>314</v>
      </c>
      <c r="V173" s="678"/>
      <c r="W173" s="500"/>
      <c r="X173" s="504"/>
      <c r="Y173" s="504"/>
      <c r="Z173" s="504"/>
      <c r="AA173" s="500"/>
      <c r="AB173" s="504"/>
      <c r="AC173" s="506"/>
      <c r="AD173" s="506"/>
      <c r="AE173" s="500"/>
      <c r="AF173" s="500"/>
      <c r="AG173" s="500"/>
      <c r="AH173" s="505"/>
      <c r="AI173" s="506"/>
      <c r="AJ173" s="502"/>
      <c r="AK173" s="507"/>
      <c r="AL173" s="503"/>
      <c r="AM173" s="508"/>
      <c r="AN173" s="509"/>
      <c r="AO173" s="509"/>
    </row>
    <row r="174" spans="1:41" ht="14.4" customHeight="1">
      <c r="A174" s="654" t="s">
        <v>1872</v>
      </c>
      <c r="B174" s="535" t="s">
        <v>1506</v>
      </c>
      <c r="C174" s="654" t="s">
        <v>114</v>
      </c>
      <c r="D174" s="654" t="s">
        <v>345</v>
      </c>
      <c r="E174" s="654" t="s">
        <v>1945</v>
      </c>
      <c r="F174" s="535" t="s">
        <v>84</v>
      </c>
      <c r="G174" s="654" t="s">
        <v>2255</v>
      </c>
      <c r="H174" s="536" t="s">
        <v>385</v>
      </c>
      <c r="I174" s="536" t="s">
        <v>418</v>
      </c>
      <c r="J174" s="535" t="s">
        <v>86</v>
      </c>
      <c r="K174" s="535">
        <v>1</v>
      </c>
      <c r="L174" s="535">
        <v>5.4</v>
      </c>
      <c r="M174" s="656" t="s">
        <v>346</v>
      </c>
      <c r="N174" s="536" t="s">
        <v>137</v>
      </c>
      <c r="O174" s="664">
        <v>371.20000000000005</v>
      </c>
      <c r="P174" s="665">
        <f t="shared" si="12"/>
        <v>371</v>
      </c>
      <c r="Q174" s="666">
        <f t="shared" si="13"/>
        <v>408.1</v>
      </c>
      <c r="R174" s="657">
        <f t="shared" si="14"/>
        <v>408</v>
      </c>
      <c r="S174" s="658"/>
      <c r="T174" s="658">
        <v>404.39000000000004</v>
      </c>
      <c r="U174" s="659">
        <v>404</v>
      </c>
      <c r="V174" s="678"/>
      <c r="W174" s="500"/>
      <c r="X174" s="504"/>
      <c r="Y174" s="504"/>
      <c r="Z174" s="504"/>
      <c r="AA174" s="500"/>
      <c r="AB174" s="504"/>
      <c r="AC174" s="506"/>
      <c r="AD174" s="506"/>
      <c r="AE174" s="500"/>
      <c r="AF174" s="500"/>
      <c r="AG174" s="500"/>
      <c r="AH174" s="505"/>
      <c r="AI174" s="506"/>
      <c r="AJ174" s="502"/>
      <c r="AK174" s="507"/>
      <c r="AL174" s="503"/>
      <c r="AM174" s="508"/>
      <c r="AN174" s="509"/>
      <c r="AO174" s="509"/>
    </row>
    <row r="175" spans="1:41" ht="14.4" customHeight="1">
      <c r="A175" s="654" t="s">
        <v>1873</v>
      </c>
      <c r="B175" s="535" t="s">
        <v>1507</v>
      </c>
      <c r="C175" s="654" t="s">
        <v>114</v>
      </c>
      <c r="D175" s="654" t="s">
        <v>345</v>
      </c>
      <c r="E175" s="654" t="s">
        <v>1945</v>
      </c>
      <c r="F175" s="535" t="s">
        <v>119</v>
      </c>
      <c r="G175" s="654" t="s">
        <v>2256</v>
      </c>
      <c r="H175" s="536" t="s">
        <v>384</v>
      </c>
      <c r="I175" s="536" t="s">
        <v>434</v>
      </c>
      <c r="J175" s="535" t="s">
        <v>86</v>
      </c>
      <c r="K175" s="535">
        <v>1</v>
      </c>
      <c r="L175" s="535">
        <v>4</v>
      </c>
      <c r="M175" s="656" t="s">
        <v>346</v>
      </c>
      <c r="N175" s="536" t="s">
        <v>137</v>
      </c>
      <c r="O175" s="664">
        <v>275.5</v>
      </c>
      <c r="P175" s="665">
        <f t="shared" si="12"/>
        <v>276</v>
      </c>
      <c r="Q175" s="666">
        <f t="shared" si="13"/>
        <v>303.60000000000002</v>
      </c>
      <c r="R175" s="657">
        <f t="shared" si="14"/>
        <v>304</v>
      </c>
      <c r="S175" s="658"/>
      <c r="T175" s="658">
        <v>300.84000000000003</v>
      </c>
      <c r="U175" s="659">
        <v>301</v>
      </c>
      <c r="V175" s="678"/>
      <c r="W175" s="500"/>
      <c r="X175" s="504"/>
      <c r="Y175" s="504"/>
      <c r="Z175" s="504"/>
      <c r="AA175" s="500"/>
      <c r="AB175" s="504"/>
      <c r="AC175" s="506"/>
      <c r="AD175" s="506"/>
      <c r="AE175" s="500"/>
      <c r="AF175" s="500"/>
      <c r="AG175" s="500"/>
      <c r="AH175" s="505"/>
      <c r="AI175" s="506"/>
      <c r="AJ175" s="502"/>
      <c r="AK175" s="507"/>
      <c r="AL175" s="503"/>
      <c r="AM175" s="508"/>
      <c r="AN175" s="509"/>
      <c r="AO175" s="509"/>
    </row>
    <row r="176" spans="1:41" ht="14.4" customHeight="1">
      <c r="A176" s="654" t="s">
        <v>1874</v>
      </c>
      <c r="B176" s="535" t="s">
        <v>1508</v>
      </c>
      <c r="C176" s="654" t="s">
        <v>85</v>
      </c>
      <c r="D176" s="654" t="s">
        <v>345</v>
      </c>
      <c r="E176" s="654" t="s">
        <v>1945</v>
      </c>
      <c r="F176" s="535" t="s">
        <v>119</v>
      </c>
      <c r="G176" s="654" t="s">
        <v>2256</v>
      </c>
      <c r="H176" s="536" t="s">
        <v>385</v>
      </c>
      <c r="I176" s="536" t="s">
        <v>434</v>
      </c>
      <c r="J176" s="535" t="s">
        <v>86</v>
      </c>
      <c r="K176" s="535">
        <v>1</v>
      </c>
      <c r="L176" s="535">
        <v>4</v>
      </c>
      <c r="M176" s="656" t="s">
        <v>346</v>
      </c>
      <c r="N176" s="536" t="s">
        <v>137</v>
      </c>
      <c r="O176" s="664">
        <v>396.8</v>
      </c>
      <c r="P176" s="665">
        <f t="shared" si="12"/>
        <v>397</v>
      </c>
      <c r="Q176" s="666">
        <f t="shared" si="13"/>
        <v>436.70000000000005</v>
      </c>
      <c r="R176" s="657">
        <f t="shared" si="14"/>
        <v>437</v>
      </c>
      <c r="S176" s="658"/>
      <c r="T176" s="658">
        <v>432.73</v>
      </c>
      <c r="U176" s="659">
        <v>433</v>
      </c>
      <c r="V176" s="678"/>
      <c r="W176" s="500"/>
      <c r="X176" s="504"/>
      <c r="Y176" s="504"/>
      <c r="Z176" s="504"/>
      <c r="AA176" s="500"/>
      <c r="AB176" s="504"/>
      <c r="AC176" s="506"/>
      <c r="AD176" s="506"/>
      <c r="AE176" s="500"/>
      <c r="AF176" s="500"/>
      <c r="AG176" s="500"/>
      <c r="AH176" s="505"/>
      <c r="AI176" s="506"/>
      <c r="AJ176" s="502"/>
      <c r="AK176" s="507"/>
      <c r="AL176" s="503"/>
      <c r="AM176" s="508"/>
      <c r="AN176" s="509"/>
      <c r="AO176" s="509"/>
    </row>
    <row r="177" spans="1:41" ht="14.4" customHeight="1">
      <c r="A177" s="654" t="s">
        <v>1875</v>
      </c>
      <c r="B177" s="535" t="s">
        <v>1523</v>
      </c>
      <c r="C177" s="654" t="s">
        <v>53</v>
      </c>
      <c r="D177" s="654" t="s">
        <v>345</v>
      </c>
      <c r="E177" s="654" t="s">
        <v>1945</v>
      </c>
      <c r="F177" s="535" t="s">
        <v>107</v>
      </c>
      <c r="G177" s="673" t="s">
        <v>2270</v>
      </c>
      <c r="H177" s="536" t="s">
        <v>384</v>
      </c>
      <c r="I177" s="536" t="s">
        <v>428</v>
      </c>
      <c r="J177" s="535" t="s">
        <v>54</v>
      </c>
      <c r="K177" s="535">
        <v>1</v>
      </c>
      <c r="L177" s="535">
        <v>2.2999999999999998</v>
      </c>
      <c r="M177" s="656" t="s">
        <v>346</v>
      </c>
      <c r="N177" s="536" t="s">
        <v>144</v>
      </c>
      <c r="O177" s="664">
        <v>182.9</v>
      </c>
      <c r="P177" s="665">
        <f t="shared" si="12"/>
        <v>183</v>
      </c>
      <c r="Q177" s="666">
        <f t="shared" si="13"/>
        <v>201.3</v>
      </c>
      <c r="R177" s="657">
        <f t="shared" si="14"/>
        <v>201</v>
      </c>
      <c r="S177" s="658"/>
      <c r="T177" s="658">
        <v>199.47000000000003</v>
      </c>
      <c r="U177" s="659">
        <v>199</v>
      </c>
      <c r="V177" s="678"/>
      <c r="W177" s="500"/>
      <c r="X177" s="504"/>
      <c r="Y177" s="504"/>
      <c r="Z177" s="504"/>
      <c r="AA177" s="500"/>
      <c r="AB177" s="504"/>
      <c r="AC177" s="506"/>
      <c r="AD177" s="506"/>
      <c r="AE177" s="500"/>
      <c r="AF177" s="500"/>
      <c r="AG177" s="500"/>
      <c r="AH177" s="505"/>
      <c r="AI177" s="506"/>
      <c r="AJ177" s="502"/>
      <c r="AK177" s="507"/>
      <c r="AL177" s="503"/>
      <c r="AM177" s="508"/>
      <c r="AN177" s="509"/>
      <c r="AO177" s="509"/>
    </row>
    <row r="178" spans="1:41" ht="14.4" customHeight="1">
      <c r="A178" s="654" t="s">
        <v>1876</v>
      </c>
      <c r="B178" s="535" t="s">
        <v>1524</v>
      </c>
      <c r="C178" s="654" t="s">
        <v>56</v>
      </c>
      <c r="D178" s="654" t="s">
        <v>345</v>
      </c>
      <c r="E178" s="654" t="s">
        <v>1945</v>
      </c>
      <c r="F178" s="535" t="s">
        <v>107</v>
      </c>
      <c r="G178" s="673" t="s">
        <v>2270</v>
      </c>
      <c r="H178" s="536" t="s">
        <v>385</v>
      </c>
      <c r="I178" s="536" t="s">
        <v>428</v>
      </c>
      <c r="J178" s="535" t="s">
        <v>54</v>
      </c>
      <c r="K178" s="535">
        <v>1</v>
      </c>
      <c r="L178" s="535">
        <v>2.2999999999999998</v>
      </c>
      <c r="M178" s="656" t="s">
        <v>346</v>
      </c>
      <c r="N178" s="536" t="s">
        <v>144</v>
      </c>
      <c r="O178" s="664">
        <v>254.1</v>
      </c>
      <c r="P178" s="665">
        <f t="shared" si="12"/>
        <v>254</v>
      </c>
      <c r="Q178" s="666">
        <f t="shared" si="13"/>
        <v>279.40000000000003</v>
      </c>
      <c r="R178" s="657">
        <f t="shared" si="14"/>
        <v>279</v>
      </c>
      <c r="S178" s="658"/>
      <c r="T178" s="658">
        <v>276.86</v>
      </c>
      <c r="U178" s="659">
        <v>277</v>
      </c>
      <c r="V178" s="678"/>
      <c r="W178" s="500"/>
      <c r="X178" s="504"/>
      <c r="Y178" s="504"/>
      <c r="Z178" s="504"/>
      <c r="AA178" s="500"/>
      <c r="AB178" s="504"/>
      <c r="AC178" s="506"/>
      <c r="AD178" s="506"/>
      <c r="AE178" s="500"/>
      <c r="AF178" s="500"/>
      <c r="AG178" s="500"/>
      <c r="AH178" s="505"/>
      <c r="AI178" s="506"/>
      <c r="AJ178" s="502"/>
      <c r="AK178" s="507"/>
      <c r="AL178" s="503"/>
      <c r="AM178" s="508"/>
      <c r="AN178" s="509"/>
      <c r="AO178" s="509"/>
    </row>
    <row r="179" spans="1:41" ht="14.4" customHeight="1">
      <c r="A179" s="654" t="s">
        <v>1877</v>
      </c>
      <c r="B179" s="535" t="s">
        <v>1525</v>
      </c>
      <c r="C179" s="654" t="s">
        <v>56</v>
      </c>
      <c r="D179" s="654" t="s">
        <v>345</v>
      </c>
      <c r="E179" s="654" t="s">
        <v>1945</v>
      </c>
      <c r="F179" s="535" t="s">
        <v>109</v>
      </c>
      <c r="G179" s="654" t="s">
        <v>2271</v>
      </c>
      <c r="H179" s="536" t="s">
        <v>384</v>
      </c>
      <c r="I179" s="536" t="s">
        <v>429</v>
      </c>
      <c r="J179" s="535" t="s">
        <v>54</v>
      </c>
      <c r="K179" s="535">
        <v>1</v>
      </c>
      <c r="L179" s="535">
        <v>2.5</v>
      </c>
      <c r="M179" s="656" t="s">
        <v>346</v>
      </c>
      <c r="N179" s="536" t="s">
        <v>144</v>
      </c>
      <c r="O179" s="664">
        <v>182.9</v>
      </c>
      <c r="P179" s="665">
        <f t="shared" si="12"/>
        <v>183</v>
      </c>
      <c r="Q179" s="666">
        <f t="shared" si="13"/>
        <v>201.3</v>
      </c>
      <c r="R179" s="657">
        <f t="shared" si="14"/>
        <v>201</v>
      </c>
      <c r="S179" s="658"/>
      <c r="T179" s="658">
        <v>199.47000000000003</v>
      </c>
      <c r="U179" s="659">
        <v>199</v>
      </c>
      <c r="V179" s="678"/>
      <c r="W179" s="500"/>
      <c r="X179" s="504"/>
      <c r="Y179" s="504"/>
      <c r="Z179" s="504"/>
      <c r="AA179" s="500"/>
      <c r="AB179" s="504"/>
      <c r="AC179" s="506"/>
      <c r="AD179" s="506"/>
      <c r="AE179" s="500"/>
      <c r="AF179" s="500"/>
      <c r="AG179" s="500"/>
      <c r="AH179" s="505"/>
      <c r="AI179" s="506"/>
      <c r="AJ179" s="502"/>
      <c r="AK179" s="507"/>
      <c r="AL179" s="503"/>
      <c r="AM179" s="508"/>
      <c r="AN179" s="509"/>
      <c r="AO179" s="509"/>
    </row>
    <row r="180" spans="1:41" ht="14.4" customHeight="1">
      <c r="A180" s="654" t="s">
        <v>1878</v>
      </c>
      <c r="B180" s="535" t="s">
        <v>1526</v>
      </c>
      <c r="C180" s="654" t="s">
        <v>108</v>
      </c>
      <c r="D180" s="654" t="s">
        <v>345</v>
      </c>
      <c r="E180" s="654" t="s">
        <v>1945</v>
      </c>
      <c r="F180" s="535" t="s">
        <v>109</v>
      </c>
      <c r="G180" s="654" t="s">
        <v>2271</v>
      </c>
      <c r="H180" s="536" t="s">
        <v>385</v>
      </c>
      <c r="I180" s="536" t="s">
        <v>429</v>
      </c>
      <c r="J180" s="535" t="s">
        <v>54</v>
      </c>
      <c r="K180" s="535">
        <v>1</v>
      </c>
      <c r="L180" s="535">
        <v>2.5</v>
      </c>
      <c r="M180" s="656" t="s">
        <v>346</v>
      </c>
      <c r="N180" s="536" t="s">
        <v>144</v>
      </c>
      <c r="O180" s="664">
        <v>254.1</v>
      </c>
      <c r="P180" s="665">
        <f t="shared" si="12"/>
        <v>254</v>
      </c>
      <c r="Q180" s="666">
        <f t="shared" si="13"/>
        <v>279.40000000000003</v>
      </c>
      <c r="R180" s="657">
        <f t="shared" si="14"/>
        <v>279</v>
      </c>
      <c r="S180" s="658"/>
      <c r="T180" s="658">
        <v>276.86</v>
      </c>
      <c r="U180" s="659">
        <v>277</v>
      </c>
      <c r="V180" s="678"/>
      <c r="W180" s="500"/>
      <c r="X180" s="504"/>
      <c r="Y180" s="504"/>
      <c r="Z180" s="504"/>
      <c r="AA180" s="500"/>
      <c r="AB180" s="504"/>
      <c r="AC180" s="506"/>
      <c r="AD180" s="506"/>
      <c r="AE180" s="500"/>
      <c r="AF180" s="500"/>
      <c r="AG180" s="500"/>
      <c r="AH180" s="505"/>
      <c r="AI180" s="506"/>
      <c r="AJ180" s="502"/>
      <c r="AK180" s="507"/>
      <c r="AL180" s="503"/>
      <c r="AM180" s="508"/>
      <c r="AN180" s="509"/>
      <c r="AO180" s="509"/>
    </row>
    <row r="181" spans="1:41" ht="14.4" customHeight="1">
      <c r="A181" s="654" t="s">
        <v>1879</v>
      </c>
      <c r="B181" s="535" t="s">
        <v>1527</v>
      </c>
      <c r="C181" s="654" t="s">
        <v>108</v>
      </c>
      <c r="D181" s="654" t="s">
        <v>345</v>
      </c>
      <c r="E181" s="654" t="s">
        <v>1945</v>
      </c>
      <c r="F181" s="535" t="s">
        <v>95</v>
      </c>
      <c r="G181" s="654" t="s">
        <v>2272</v>
      </c>
      <c r="H181" s="536" t="s">
        <v>384</v>
      </c>
      <c r="I181" s="536" t="s">
        <v>422</v>
      </c>
      <c r="J181" s="535" t="s">
        <v>41</v>
      </c>
      <c r="K181" s="535">
        <v>1</v>
      </c>
      <c r="L181" s="535">
        <v>1.3</v>
      </c>
      <c r="M181" s="656" t="s">
        <v>346</v>
      </c>
      <c r="N181" s="536" t="s">
        <v>137</v>
      </c>
      <c r="O181" s="664">
        <v>151.9</v>
      </c>
      <c r="P181" s="665">
        <f t="shared" si="12"/>
        <v>152</v>
      </c>
      <c r="Q181" s="666">
        <f t="shared" si="13"/>
        <v>167.20000000000002</v>
      </c>
      <c r="R181" s="657">
        <f t="shared" si="14"/>
        <v>167</v>
      </c>
      <c r="S181" s="658"/>
      <c r="T181" s="658">
        <v>165.68</v>
      </c>
      <c r="U181" s="659">
        <v>166</v>
      </c>
      <c r="V181" s="678"/>
      <c r="W181" s="500"/>
      <c r="X181" s="504"/>
      <c r="Y181" s="504"/>
      <c r="Z181" s="504"/>
      <c r="AA181" s="500"/>
      <c r="AB181" s="504"/>
      <c r="AC181" s="506"/>
      <c r="AD181" s="506"/>
      <c r="AE181" s="500"/>
      <c r="AF181" s="500"/>
      <c r="AG181" s="500"/>
      <c r="AH181" s="505"/>
      <c r="AI181" s="506"/>
      <c r="AJ181" s="502"/>
      <c r="AK181" s="507"/>
      <c r="AL181" s="503"/>
      <c r="AM181" s="508"/>
      <c r="AN181" s="509"/>
      <c r="AO181" s="509"/>
    </row>
    <row r="182" spans="1:41" ht="14.4" customHeight="1">
      <c r="A182" s="654" t="s">
        <v>1880</v>
      </c>
      <c r="B182" s="535" t="s">
        <v>1528</v>
      </c>
      <c r="C182" s="654" t="s">
        <v>110</v>
      </c>
      <c r="D182" s="654" t="s">
        <v>345</v>
      </c>
      <c r="E182" s="654" t="s">
        <v>1945</v>
      </c>
      <c r="F182" s="535" t="s">
        <v>95</v>
      </c>
      <c r="G182" s="654" t="s">
        <v>2272</v>
      </c>
      <c r="H182" s="536" t="s">
        <v>385</v>
      </c>
      <c r="I182" s="536" t="s">
        <v>422</v>
      </c>
      <c r="J182" s="535" t="s">
        <v>41</v>
      </c>
      <c r="K182" s="535">
        <v>1</v>
      </c>
      <c r="L182" s="535">
        <v>1.3</v>
      </c>
      <c r="M182" s="656" t="s">
        <v>346</v>
      </c>
      <c r="N182" s="536" t="s">
        <v>137</v>
      </c>
      <c r="O182" s="664">
        <v>211.2</v>
      </c>
      <c r="P182" s="665">
        <f t="shared" si="12"/>
        <v>211</v>
      </c>
      <c r="Q182" s="666">
        <f t="shared" si="13"/>
        <v>232.10000000000002</v>
      </c>
      <c r="R182" s="657">
        <f t="shared" si="14"/>
        <v>232</v>
      </c>
      <c r="S182" s="658"/>
      <c r="T182" s="658">
        <v>229.99</v>
      </c>
      <c r="U182" s="659">
        <v>230</v>
      </c>
      <c r="V182" s="678"/>
      <c r="W182" s="500"/>
      <c r="X182" s="504"/>
      <c r="Y182" s="504"/>
      <c r="Z182" s="504"/>
      <c r="AA182" s="500"/>
      <c r="AB182" s="504"/>
      <c r="AC182" s="506"/>
      <c r="AD182" s="506"/>
      <c r="AE182" s="500"/>
      <c r="AF182" s="500"/>
      <c r="AG182" s="500"/>
      <c r="AH182" s="505"/>
      <c r="AI182" s="506"/>
      <c r="AJ182" s="502"/>
      <c r="AK182" s="507"/>
      <c r="AL182" s="503"/>
      <c r="AM182" s="508"/>
      <c r="AN182" s="509"/>
      <c r="AO182" s="509"/>
    </row>
    <row r="183" spans="1:41" ht="14.4" customHeight="1">
      <c r="A183" s="654" t="s">
        <v>1881</v>
      </c>
      <c r="B183" s="535" t="s">
        <v>1529</v>
      </c>
      <c r="C183" s="654" t="s">
        <v>110</v>
      </c>
      <c r="D183" s="654" t="s">
        <v>345</v>
      </c>
      <c r="E183" s="654" t="s">
        <v>1945</v>
      </c>
      <c r="F183" s="535" t="s">
        <v>97</v>
      </c>
      <c r="G183" s="654" t="s">
        <v>2273</v>
      </c>
      <c r="H183" s="536" t="s">
        <v>384</v>
      </c>
      <c r="I183" s="536" t="s">
        <v>423</v>
      </c>
      <c r="J183" s="535" t="s">
        <v>94</v>
      </c>
      <c r="K183" s="535">
        <v>1</v>
      </c>
      <c r="L183" s="535">
        <v>1.9</v>
      </c>
      <c r="M183" s="656" t="s">
        <v>346</v>
      </c>
      <c r="N183" s="536" t="s">
        <v>137</v>
      </c>
      <c r="O183" s="664">
        <v>179.8</v>
      </c>
      <c r="P183" s="665">
        <f t="shared" si="12"/>
        <v>180</v>
      </c>
      <c r="Q183" s="666">
        <f t="shared" si="13"/>
        <v>198.00000000000003</v>
      </c>
      <c r="R183" s="657">
        <f t="shared" si="14"/>
        <v>198</v>
      </c>
      <c r="S183" s="658"/>
      <c r="T183" s="658">
        <v>196.20000000000002</v>
      </c>
      <c r="U183" s="659">
        <v>196</v>
      </c>
      <c r="V183" s="678"/>
      <c r="W183" s="500"/>
      <c r="X183" s="504"/>
      <c r="Y183" s="504"/>
      <c r="Z183" s="504"/>
      <c r="AA183" s="500"/>
      <c r="AB183" s="504"/>
      <c r="AC183" s="506"/>
      <c r="AD183" s="506"/>
      <c r="AE183" s="500"/>
      <c r="AF183" s="500"/>
      <c r="AG183" s="500"/>
      <c r="AH183" s="505"/>
      <c r="AI183" s="506"/>
      <c r="AJ183" s="502"/>
      <c r="AK183" s="507"/>
      <c r="AL183" s="503"/>
      <c r="AM183" s="508"/>
      <c r="AN183" s="509"/>
      <c r="AO183" s="509"/>
    </row>
    <row r="184" spans="1:41" ht="14.4" customHeight="1">
      <c r="A184" s="654" t="s">
        <v>1882</v>
      </c>
      <c r="B184" s="535" t="s">
        <v>1530</v>
      </c>
      <c r="C184" s="654" t="s">
        <v>96</v>
      </c>
      <c r="D184" s="654" t="s">
        <v>345</v>
      </c>
      <c r="E184" s="654" t="s">
        <v>1945</v>
      </c>
      <c r="F184" s="535" t="s">
        <v>97</v>
      </c>
      <c r="G184" s="654" t="s">
        <v>2273</v>
      </c>
      <c r="H184" s="536" t="s">
        <v>385</v>
      </c>
      <c r="I184" s="536" t="s">
        <v>423</v>
      </c>
      <c r="J184" s="535" t="s">
        <v>94</v>
      </c>
      <c r="K184" s="535">
        <v>1</v>
      </c>
      <c r="L184" s="535">
        <v>1.9</v>
      </c>
      <c r="M184" s="656" t="s">
        <v>346</v>
      </c>
      <c r="N184" s="536" t="s">
        <v>137</v>
      </c>
      <c r="O184" s="664">
        <v>250.79999999999998</v>
      </c>
      <c r="P184" s="665">
        <f t="shared" si="12"/>
        <v>251</v>
      </c>
      <c r="Q184" s="666">
        <f t="shared" si="13"/>
        <v>276.10000000000002</v>
      </c>
      <c r="R184" s="657">
        <f t="shared" si="14"/>
        <v>276</v>
      </c>
      <c r="S184" s="658"/>
      <c r="T184" s="658">
        <v>273.59000000000003</v>
      </c>
      <c r="U184" s="659">
        <v>274</v>
      </c>
      <c r="V184" s="678"/>
      <c r="W184" s="500"/>
      <c r="X184" s="504"/>
      <c r="Y184" s="504"/>
      <c r="Z184" s="504"/>
      <c r="AA184" s="500"/>
      <c r="AB184" s="504"/>
      <c r="AC184" s="506"/>
      <c r="AD184" s="506"/>
      <c r="AE184" s="500"/>
      <c r="AF184" s="500"/>
      <c r="AG184" s="500"/>
      <c r="AH184" s="505"/>
      <c r="AI184" s="506"/>
      <c r="AJ184" s="502"/>
      <c r="AK184" s="507"/>
      <c r="AL184" s="503"/>
      <c r="AM184" s="508"/>
      <c r="AN184" s="509"/>
      <c r="AO184" s="509"/>
    </row>
    <row r="185" spans="1:41" ht="14.4" customHeight="1">
      <c r="A185" s="654" t="s">
        <v>1883</v>
      </c>
      <c r="B185" s="535" t="s">
        <v>1531</v>
      </c>
      <c r="C185" s="654" t="s">
        <v>96</v>
      </c>
      <c r="D185" s="654" t="s">
        <v>345</v>
      </c>
      <c r="E185" s="654" t="s">
        <v>1945</v>
      </c>
      <c r="F185" s="535" t="s">
        <v>99</v>
      </c>
      <c r="G185" s="654" t="s">
        <v>2274</v>
      </c>
      <c r="H185" s="536" t="s">
        <v>384</v>
      </c>
      <c r="I185" s="536" t="s">
        <v>424</v>
      </c>
      <c r="J185" s="535" t="s">
        <v>49</v>
      </c>
      <c r="K185" s="535">
        <v>1</v>
      </c>
      <c r="L185" s="535">
        <v>1.9</v>
      </c>
      <c r="M185" s="656" t="s">
        <v>346</v>
      </c>
      <c r="N185" s="536" t="s">
        <v>137</v>
      </c>
      <c r="O185" s="664">
        <v>179.8</v>
      </c>
      <c r="P185" s="665">
        <f t="shared" si="12"/>
        <v>180</v>
      </c>
      <c r="Q185" s="666">
        <f t="shared" si="13"/>
        <v>198.00000000000003</v>
      </c>
      <c r="R185" s="657">
        <f t="shared" si="14"/>
        <v>198</v>
      </c>
      <c r="S185" s="658"/>
      <c r="T185" s="658">
        <v>196.20000000000002</v>
      </c>
      <c r="U185" s="659">
        <v>196</v>
      </c>
      <c r="V185" s="678"/>
      <c r="W185" s="500"/>
      <c r="X185" s="504"/>
      <c r="Y185" s="504"/>
      <c r="Z185" s="504"/>
      <c r="AA185" s="500"/>
      <c r="AB185" s="504"/>
      <c r="AC185" s="506"/>
      <c r="AD185" s="506"/>
      <c r="AE185" s="500"/>
      <c r="AF185" s="500"/>
      <c r="AG185" s="500"/>
      <c r="AH185" s="505"/>
      <c r="AI185" s="506"/>
      <c r="AJ185" s="502"/>
      <c r="AK185" s="507"/>
      <c r="AL185" s="503"/>
      <c r="AM185" s="508"/>
      <c r="AN185" s="509"/>
      <c r="AO185" s="509"/>
    </row>
    <row r="186" spans="1:41" ht="14.4" customHeight="1">
      <c r="A186" s="654" t="s">
        <v>1884</v>
      </c>
      <c r="B186" s="535" t="s">
        <v>1532</v>
      </c>
      <c r="C186" s="654" t="s">
        <v>98</v>
      </c>
      <c r="D186" s="654" t="s">
        <v>345</v>
      </c>
      <c r="E186" s="654" t="s">
        <v>1945</v>
      </c>
      <c r="F186" s="535" t="s">
        <v>99</v>
      </c>
      <c r="G186" s="654" t="s">
        <v>2274</v>
      </c>
      <c r="H186" s="536" t="s">
        <v>385</v>
      </c>
      <c r="I186" s="536" t="s">
        <v>424</v>
      </c>
      <c r="J186" s="535" t="s">
        <v>49</v>
      </c>
      <c r="K186" s="535">
        <v>1</v>
      </c>
      <c r="L186" s="535">
        <v>1.9</v>
      </c>
      <c r="M186" s="656" t="s">
        <v>346</v>
      </c>
      <c r="N186" s="536" t="s">
        <v>137</v>
      </c>
      <c r="O186" s="664">
        <v>250.79999999999998</v>
      </c>
      <c r="P186" s="665">
        <f t="shared" si="12"/>
        <v>251</v>
      </c>
      <c r="Q186" s="666">
        <f t="shared" si="13"/>
        <v>276.10000000000002</v>
      </c>
      <c r="R186" s="657">
        <f t="shared" si="14"/>
        <v>276</v>
      </c>
      <c r="S186" s="658"/>
      <c r="T186" s="658">
        <v>273.59000000000003</v>
      </c>
      <c r="U186" s="659">
        <v>274</v>
      </c>
      <c r="V186" s="678"/>
      <c r="W186" s="500"/>
      <c r="X186" s="504"/>
      <c r="Y186" s="504"/>
      <c r="Z186" s="504"/>
      <c r="AA186" s="500"/>
      <c r="AB186" s="504"/>
      <c r="AC186" s="506"/>
      <c r="AD186" s="506"/>
      <c r="AE186" s="500"/>
      <c r="AF186" s="500"/>
      <c r="AG186" s="500"/>
      <c r="AH186" s="505"/>
      <c r="AI186" s="506"/>
      <c r="AJ186" s="502"/>
      <c r="AK186" s="507"/>
      <c r="AL186" s="503"/>
      <c r="AM186" s="508"/>
      <c r="AN186" s="509"/>
      <c r="AO186" s="509"/>
    </row>
    <row r="187" spans="1:41" ht="14.4" customHeight="1">
      <c r="A187" s="654" t="s">
        <v>1885</v>
      </c>
      <c r="B187" s="535" t="s">
        <v>1533</v>
      </c>
      <c r="C187" s="654" t="s">
        <v>98</v>
      </c>
      <c r="D187" s="654" t="s">
        <v>345</v>
      </c>
      <c r="E187" s="654" t="s">
        <v>1945</v>
      </c>
      <c r="F187" s="535" t="s">
        <v>101</v>
      </c>
      <c r="G187" s="654" t="s">
        <v>2275</v>
      </c>
      <c r="H187" s="536" t="s">
        <v>384</v>
      </c>
      <c r="I187" s="536" t="s">
        <v>425</v>
      </c>
      <c r="J187" s="535" t="s">
        <v>49</v>
      </c>
      <c r="K187" s="535">
        <v>1</v>
      </c>
      <c r="L187" s="535">
        <v>2</v>
      </c>
      <c r="M187" s="656" t="s">
        <v>346</v>
      </c>
      <c r="N187" s="536" t="s">
        <v>137</v>
      </c>
      <c r="O187" s="664">
        <v>182.9</v>
      </c>
      <c r="P187" s="665">
        <f t="shared" si="12"/>
        <v>183</v>
      </c>
      <c r="Q187" s="666">
        <f t="shared" si="13"/>
        <v>201.3</v>
      </c>
      <c r="R187" s="657">
        <f t="shared" si="14"/>
        <v>201</v>
      </c>
      <c r="S187" s="658"/>
      <c r="T187" s="658">
        <v>199.47000000000003</v>
      </c>
      <c r="U187" s="659">
        <v>199</v>
      </c>
      <c r="V187" s="678"/>
      <c r="W187" s="500"/>
      <c r="X187" s="504"/>
      <c r="Y187" s="504"/>
      <c r="Z187" s="504"/>
      <c r="AA187" s="500"/>
      <c r="AB187" s="504"/>
      <c r="AC187" s="506"/>
      <c r="AD187" s="506"/>
      <c r="AE187" s="500"/>
      <c r="AF187" s="500"/>
      <c r="AG187" s="500"/>
      <c r="AH187" s="505"/>
      <c r="AI187" s="506"/>
      <c r="AJ187" s="502"/>
      <c r="AK187" s="507"/>
      <c r="AL187" s="503"/>
      <c r="AM187" s="508"/>
      <c r="AN187" s="509"/>
      <c r="AO187" s="509"/>
    </row>
    <row r="188" spans="1:41" ht="14.4" customHeight="1">
      <c r="A188" s="654" t="s">
        <v>1886</v>
      </c>
      <c r="B188" s="535" t="s">
        <v>1534</v>
      </c>
      <c r="C188" s="654" t="s">
        <v>100</v>
      </c>
      <c r="D188" s="654" t="s">
        <v>345</v>
      </c>
      <c r="E188" s="654" t="s">
        <v>1945</v>
      </c>
      <c r="F188" s="535" t="s">
        <v>101</v>
      </c>
      <c r="G188" s="654" t="s">
        <v>2275</v>
      </c>
      <c r="H188" s="536" t="s">
        <v>385</v>
      </c>
      <c r="I188" s="536" t="s">
        <v>425</v>
      </c>
      <c r="J188" s="535" t="s">
        <v>49</v>
      </c>
      <c r="K188" s="535">
        <v>1</v>
      </c>
      <c r="L188" s="535">
        <v>2</v>
      </c>
      <c r="M188" s="656" t="s">
        <v>346</v>
      </c>
      <c r="N188" s="536" t="s">
        <v>137</v>
      </c>
      <c r="O188" s="664">
        <v>254.1</v>
      </c>
      <c r="P188" s="665">
        <f t="shared" si="12"/>
        <v>254</v>
      </c>
      <c r="Q188" s="666">
        <f t="shared" si="13"/>
        <v>279.40000000000003</v>
      </c>
      <c r="R188" s="657">
        <f t="shared" si="14"/>
        <v>279</v>
      </c>
      <c r="S188" s="658"/>
      <c r="T188" s="658">
        <v>276.86</v>
      </c>
      <c r="U188" s="659">
        <v>277</v>
      </c>
      <c r="V188" s="678"/>
      <c r="W188" s="500"/>
      <c r="X188" s="504"/>
      <c r="Y188" s="504"/>
      <c r="Z188" s="504"/>
      <c r="AA188" s="500"/>
      <c r="AB188" s="504"/>
      <c r="AC188" s="506"/>
      <c r="AD188" s="506"/>
      <c r="AE188" s="500"/>
      <c r="AF188" s="500"/>
      <c r="AG188" s="500"/>
      <c r="AH188" s="505"/>
      <c r="AI188" s="506"/>
      <c r="AJ188" s="502"/>
      <c r="AK188" s="507"/>
      <c r="AL188" s="503"/>
      <c r="AM188" s="508"/>
      <c r="AN188" s="509"/>
      <c r="AO188" s="509"/>
    </row>
    <row r="189" spans="1:41" ht="14.4" customHeight="1">
      <c r="A189" s="654" t="s">
        <v>1887</v>
      </c>
      <c r="B189" s="535" t="s">
        <v>1535</v>
      </c>
      <c r="C189" s="654" t="s">
        <v>100</v>
      </c>
      <c r="D189" s="654" t="s">
        <v>345</v>
      </c>
      <c r="E189" s="654" t="s">
        <v>1945</v>
      </c>
      <c r="F189" s="535" t="s">
        <v>87</v>
      </c>
      <c r="G189" s="654" t="s">
        <v>2276</v>
      </c>
      <c r="H189" s="536" t="s">
        <v>384</v>
      </c>
      <c r="I189" s="536" t="s">
        <v>419</v>
      </c>
      <c r="J189" s="535" t="s">
        <v>89</v>
      </c>
      <c r="K189" s="535">
        <v>1</v>
      </c>
      <c r="L189" s="535">
        <v>1.4</v>
      </c>
      <c r="M189" s="656" t="s">
        <v>346</v>
      </c>
      <c r="N189" s="536" t="s">
        <v>137</v>
      </c>
      <c r="O189" s="664">
        <v>136.4</v>
      </c>
      <c r="P189" s="665">
        <f t="shared" si="12"/>
        <v>136</v>
      </c>
      <c r="Q189" s="666">
        <f t="shared" si="13"/>
        <v>149.60000000000002</v>
      </c>
      <c r="R189" s="657">
        <f t="shared" si="14"/>
        <v>150</v>
      </c>
      <c r="S189" s="658"/>
      <c r="T189" s="658">
        <v>148.24</v>
      </c>
      <c r="U189" s="659">
        <v>148</v>
      </c>
      <c r="V189" s="678"/>
      <c r="W189" s="500"/>
      <c r="X189" s="504"/>
      <c r="Y189" s="504"/>
      <c r="Z189" s="504"/>
      <c r="AA189" s="500"/>
      <c r="AB189" s="504"/>
      <c r="AC189" s="506"/>
      <c r="AD189" s="506"/>
      <c r="AE189" s="500"/>
      <c r="AF189" s="500"/>
      <c r="AG189" s="500"/>
      <c r="AH189" s="505"/>
      <c r="AI189" s="506"/>
      <c r="AJ189" s="502"/>
      <c r="AK189" s="507"/>
      <c r="AL189" s="503"/>
      <c r="AM189" s="508"/>
      <c r="AN189" s="509"/>
      <c r="AO189" s="509"/>
    </row>
    <row r="190" spans="1:41" ht="14.4" customHeight="1">
      <c r="A190" s="654" t="s">
        <v>1888</v>
      </c>
      <c r="B190" s="535" t="s">
        <v>1536</v>
      </c>
      <c r="C190" s="654" t="s">
        <v>102</v>
      </c>
      <c r="D190" s="654" t="s">
        <v>345</v>
      </c>
      <c r="E190" s="654" t="s">
        <v>1945</v>
      </c>
      <c r="F190" s="535" t="s">
        <v>87</v>
      </c>
      <c r="G190" s="654" t="s">
        <v>2276</v>
      </c>
      <c r="H190" s="536" t="s">
        <v>385</v>
      </c>
      <c r="I190" s="536" t="s">
        <v>419</v>
      </c>
      <c r="J190" s="535" t="s">
        <v>89</v>
      </c>
      <c r="K190" s="535">
        <v>1</v>
      </c>
      <c r="L190" s="535">
        <v>1.4</v>
      </c>
      <c r="M190" s="656" t="s">
        <v>346</v>
      </c>
      <c r="N190" s="536" t="s">
        <v>137</v>
      </c>
      <c r="O190" s="664">
        <v>188.1</v>
      </c>
      <c r="P190" s="665">
        <f t="shared" si="12"/>
        <v>188</v>
      </c>
      <c r="Q190" s="666">
        <f t="shared" si="13"/>
        <v>206.8</v>
      </c>
      <c r="R190" s="657">
        <f t="shared" si="14"/>
        <v>207</v>
      </c>
      <c r="S190" s="658"/>
      <c r="T190" s="658">
        <v>204.92000000000002</v>
      </c>
      <c r="U190" s="659">
        <v>205</v>
      </c>
      <c r="V190" s="678"/>
      <c r="W190" s="500"/>
      <c r="X190" s="504"/>
      <c r="Y190" s="504"/>
      <c r="Z190" s="504"/>
      <c r="AA190" s="500"/>
      <c r="AB190" s="504"/>
      <c r="AC190" s="506"/>
      <c r="AD190" s="506"/>
      <c r="AE190" s="500"/>
      <c r="AF190" s="500"/>
      <c r="AG190" s="500"/>
      <c r="AH190" s="505"/>
      <c r="AI190" s="506"/>
      <c r="AJ190" s="502"/>
      <c r="AK190" s="507"/>
      <c r="AL190" s="503"/>
      <c r="AM190" s="508"/>
      <c r="AN190" s="509"/>
      <c r="AO190" s="509"/>
    </row>
    <row r="191" spans="1:41" ht="15.6" customHeight="1">
      <c r="A191" s="654" t="s">
        <v>1889</v>
      </c>
      <c r="B191" s="535" t="s">
        <v>1537</v>
      </c>
      <c r="C191" s="654" t="s">
        <v>102</v>
      </c>
      <c r="D191" s="654" t="s">
        <v>345</v>
      </c>
      <c r="E191" s="654" t="s">
        <v>1945</v>
      </c>
      <c r="F191" s="535" t="s">
        <v>90</v>
      </c>
      <c r="G191" s="654" t="s">
        <v>2277</v>
      </c>
      <c r="H191" s="536" t="s">
        <v>384</v>
      </c>
      <c r="I191" s="536" t="s">
        <v>420</v>
      </c>
      <c r="J191" s="535" t="s">
        <v>89</v>
      </c>
      <c r="K191" s="535">
        <v>1</v>
      </c>
      <c r="L191" s="535">
        <v>1.2</v>
      </c>
      <c r="M191" s="656" t="s">
        <v>346</v>
      </c>
      <c r="N191" s="536" t="s">
        <v>137</v>
      </c>
      <c r="O191" s="664">
        <v>136.4</v>
      </c>
      <c r="P191" s="665">
        <f t="shared" si="12"/>
        <v>136</v>
      </c>
      <c r="Q191" s="666">
        <f t="shared" si="13"/>
        <v>149.60000000000002</v>
      </c>
      <c r="R191" s="657">
        <f t="shared" si="14"/>
        <v>150</v>
      </c>
      <c r="S191" s="658"/>
      <c r="T191" s="658">
        <v>148.24</v>
      </c>
      <c r="U191" s="659">
        <v>148</v>
      </c>
      <c r="V191" s="678"/>
      <c r="W191" s="500"/>
      <c r="X191" s="504"/>
      <c r="Y191" s="504"/>
      <c r="Z191" s="504"/>
      <c r="AA191" s="500"/>
      <c r="AB191" s="504"/>
      <c r="AC191" s="506"/>
      <c r="AD191" s="506"/>
      <c r="AE191" s="500"/>
      <c r="AF191" s="500"/>
      <c r="AG191" s="500"/>
      <c r="AH191" s="505"/>
      <c r="AI191" s="506"/>
      <c r="AJ191" s="502"/>
      <c r="AK191" s="507"/>
      <c r="AL191" s="503"/>
      <c r="AM191" s="508"/>
      <c r="AN191" s="509"/>
      <c r="AO191" s="509"/>
    </row>
    <row r="192" spans="1:41" ht="14.4" customHeight="1">
      <c r="A192" s="654" t="s">
        <v>1890</v>
      </c>
      <c r="B192" s="535" t="s">
        <v>1538</v>
      </c>
      <c r="C192" s="654" t="s">
        <v>88</v>
      </c>
      <c r="D192" s="654" t="s">
        <v>345</v>
      </c>
      <c r="E192" s="654" t="s">
        <v>1945</v>
      </c>
      <c r="F192" s="535" t="s">
        <v>90</v>
      </c>
      <c r="G192" s="654" t="s">
        <v>2277</v>
      </c>
      <c r="H192" s="536" t="s">
        <v>385</v>
      </c>
      <c r="I192" s="536" t="s">
        <v>420</v>
      </c>
      <c r="J192" s="535" t="s">
        <v>89</v>
      </c>
      <c r="K192" s="535">
        <v>1</v>
      </c>
      <c r="L192" s="535">
        <v>1.2</v>
      </c>
      <c r="M192" s="656" t="s">
        <v>346</v>
      </c>
      <c r="N192" s="536" t="s">
        <v>137</v>
      </c>
      <c r="O192" s="664">
        <v>188.1</v>
      </c>
      <c r="P192" s="665">
        <f t="shared" si="12"/>
        <v>188</v>
      </c>
      <c r="Q192" s="666">
        <f t="shared" si="13"/>
        <v>206.8</v>
      </c>
      <c r="R192" s="657">
        <f t="shared" si="14"/>
        <v>207</v>
      </c>
      <c r="S192" s="658"/>
      <c r="T192" s="658">
        <v>204.92000000000002</v>
      </c>
      <c r="U192" s="659">
        <v>205</v>
      </c>
      <c r="V192" s="678"/>
      <c r="W192" s="500"/>
      <c r="X192" s="504"/>
      <c r="Y192" s="504"/>
      <c r="Z192" s="504"/>
      <c r="AA192" s="500"/>
      <c r="AB192" s="504"/>
      <c r="AC192" s="506"/>
      <c r="AD192" s="506"/>
      <c r="AE192" s="500"/>
      <c r="AF192" s="500"/>
      <c r="AG192" s="500"/>
      <c r="AH192" s="505"/>
      <c r="AI192" s="506"/>
      <c r="AJ192" s="502"/>
      <c r="AK192" s="507"/>
      <c r="AL192" s="503"/>
      <c r="AM192" s="508"/>
      <c r="AN192" s="509"/>
      <c r="AO192" s="509"/>
    </row>
    <row r="193" spans="1:41" ht="15.6" customHeight="1">
      <c r="A193" s="654" t="s">
        <v>1891</v>
      </c>
      <c r="B193" s="535" t="s">
        <v>1539</v>
      </c>
      <c r="C193" s="654" t="s">
        <v>88</v>
      </c>
      <c r="D193" s="654" t="s">
        <v>345</v>
      </c>
      <c r="E193" s="654" t="s">
        <v>1945</v>
      </c>
      <c r="F193" s="535" t="s">
        <v>92</v>
      </c>
      <c r="G193" s="654" t="s">
        <v>2278</v>
      </c>
      <c r="H193" s="536" t="s">
        <v>384</v>
      </c>
      <c r="I193" s="536" t="s">
        <v>421</v>
      </c>
      <c r="J193" s="535" t="s">
        <v>94</v>
      </c>
      <c r="K193" s="535">
        <v>1</v>
      </c>
      <c r="L193" s="535">
        <v>1.7</v>
      </c>
      <c r="M193" s="656" t="s">
        <v>346</v>
      </c>
      <c r="N193" s="536" t="s">
        <v>137</v>
      </c>
      <c r="O193" s="664">
        <v>167.4</v>
      </c>
      <c r="P193" s="665">
        <f t="shared" si="12"/>
        <v>167</v>
      </c>
      <c r="Q193" s="666">
        <f t="shared" si="13"/>
        <v>183.70000000000002</v>
      </c>
      <c r="R193" s="657">
        <f t="shared" si="14"/>
        <v>184</v>
      </c>
      <c r="S193" s="658"/>
      <c r="T193" s="658">
        <v>182.03</v>
      </c>
      <c r="U193" s="659">
        <v>182</v>
      </c>
      <c r="V193" s="678"/>
      <c r="W193" s="500"/>
      <c r="X193" s="504"/>
      <c r="Y193" s="504"/>
      <c r="Z193" s="504"/>
      <c r="AA193" s="500"/>
      <c r="AB193" s="504"/>
      <c r="AC193" s="506"/>
      <c r="AD193" s="506"/>
      <c r="AE193" s="500"/>
      <c r="AF193" s="500"/>
      <c r="AG193" s="500"/>
      <c r="AH193" s="505"/>
      <c r="AI193" s="506"/>
      <c r="AJ193" s="502"/>
      <c r="AK193" s="507"/>
      <c r="AL193" s="503"/>
      <c r="AM193" s="508"/>
      <c r="AN193" s="509"/>
      <c r="AO193" s="509"/>
    </row>
    <row r="194" spans="1:41" ht="15.6" customHeight="1">
      <c r="A194" s="654" t="s">
        <v>1892</v>
      </c>
      <c r="B194" s="535" t="s">
        <v>1540</v>
      </c>
      <c r="C194" s="654" t="s">
        <v>91</v>
      </c>
      <c r="D194" s="654" t="s">
        <v>345</v>
      </c>
      <c r="E194" s="654" t="s">
        <v>1945</v>
      </c>
      <c r="F194" s="535" t="s">
        <v>92</v>
      </c>
      <c r="G194" s="654" t="s">
        <v>2278</v>
      </c>
      <c r="H194" s="536" t="s">
        <v>385</v>
      </c>
      <c r="I194" s="536" t="s">
        <v>421</v>
      </c>
      <c r="J194" s="535" t="s">
        <v>94</v>
      </c>
      <c r="K194" s="535">
        <v>1</v>
      </c>
      <c r="L194" s="535">
        <v>1.7</v>
      </c>
      <c r="M194" s="656" t="s">
        <v>346</v>
      </c>
      <c r="N194" s="536" t="s">
        <v>137</v>
      </c>
      <c r="O194" s="664">
        <v>231</v>
      </c>
      <c r="P194" s="665">
        <f t="shared" si="12"/>
        <v>231</v>
      </c>
      <c r="Q194" s="666">
        <f t="shared" si="13"/>
        <v>254.10000000000002</v>
      </c>
      <c r="R194" s="657">
        <f t="shared" si="14"/>
        <v>254</v>
      </c>
      <c r="S194" s="658"/>
      <c r="T194" s="658">
        <v>251.79000000000002</v>
      </c>
      <c r="U194" s="659">
        <v>252</v>
      </c>
      <c r="V194" s="678"/>
      <c r="W194" s="500"/>
      <c r="X194" s="504"/>
      <c r="Y194" s="504"/>
      <c r="Z194" s="504"/>
      <c r="AA194" s="500"/>
      <c r="AB194" s="504"/>
      <c r="AC194" s="506"/>
      <c r="AD194" s="506"/>
      <c r="AE194" s="500"/>
      <c r="AF194" s="500"/>
      <c r="AG194" s="500"/>
      <c r="AH194" s="505"/>
      <c r="AI194" s="506"/>
      <c r="AJ194" s="502"/>
      <c r="AK194" s="507"/>
      <c r="AL194" s="503"/>
      <c r="AM194" s="508"/>
      <c r="AN194" s="509"/>
      <c r="AO194" s="509"/>
    </row>
    <row r="195" spans="1:41" ht="15.6" customHeight="1">
      <c r="A195" s="654" t="s">
        <v>1893</v>
      </c>
      <c r="B195" s="535" t="s">
        <v>1541</v>
      </c>
      <c r="C195" s="654" t="s">
        <v>91</v>
      </c>
      <c r="D195" s="654" t="s">
        <v>345</v>
      </c>
      <c r="E195" s="654" t="s">
        <v>1945</v>
      </c>
      <c r="F195" s="535" t="s">
        <v>814</v>
      </c>
      <c r="G195" s="654" t="s">
        <v>2279</v>
      </c>
      <c r="H195" s="536" t="s">
        <v>384</v>
      </c>
      <c r="I195" s="536" t="s">
        <v>1577</v>
      </c>
      <c r="J195" s="535" t="s">
        <v>41</v>
      </c>
      <c r="K195" s="535">
        <v>1</v>
      </c>
      <c r="L195" s="677">
        <v>1.8</v>
      </c>
      <c r="M195" s="656" t="s">
        <v>346</v>
      </c>
      <c r="N195" s="536" t="s">
        <v>137</v>
      </c>
      <c r="O195" s="664">
        <v>130.35</v>
      </c>
      <c r="P195" s="665">
        <f t="shared" si="12"/>
        <v>130</v>
      </c>
      <c r="Q195" s="666">
        <f t="shared" si="13"/>
        <v>143</v>
      </c>
      <c r="R195" s="657">
        <f t="shared" si="14"/>
        <v>143</v>
      </c>
      <c r="S195" s="658"/>
      <c r="T195" s="658">
        <v>141.70000000000002</v>
      </c>
      <c r="U195" s="659">
        <v>142</v>
      </c>
      <c r="V195" s="678"/>
      <c r="W195" s="500"/>
      <c r="X195" s="504"/>
      <c r="Y195" s="504"/>
      <c r="Z195" s="504"/>
      <c r="AA195" s="500"/>
      <c r="AB195" s="504"/>
      <c r="AC195" s="506"/>
      <c r="AD195" s="506"/>
      <c r="AE195" s="500"/>
      <c r="AF195" s="500"/>
      <c r="AG195" s="500"/>
      <c r="AH195" s="505"/>
      <c r="AI195" s="506"/>
      <c r="AJ195" s="502"/>
      <c r="AK195" s="507"/>
      <c r="AL195" s="503"/>
      <c r="AM195" s="508"/>
      <c r="AN195" s="509"/>
      <c r="AO195" s="509"/>
    </row>
    <row r="196" spans="1:41" ht="15.6" customHeight="1">
      <c r="A196" s="654" t="s">
        <v>1894</v>
      </c>
      <c r="B196" s="535" t="s">
        <v>1542</v>
      </c>
      <c r="C196" s="654" t="s">
        <v>93</v>
      </c>
      <c r="D196" s="654" t="s">
        <v>345</v>
      </c>
      <c r="E196" s="654" t="s">
        <v>1945</v>
      </c>
      <c r="F196" s="535" t="s">
        <v>814</v>
      </c>
      <c r="G196" s="654" t="s">
        <v>2279</v>
      </c>
      <c r="H196" s="536" t="s">
        <v>385</v>
      </c>
      <c r="I196" s="536" t="s">
        <v>1577</v>
      </c>
      <c r="J196" s="535" t="s">
        <v>41</v>
      </c>
      <c r="K196" s="535">
        <v>1</v>
      </c>
      <c r="L196" s="676">
        <v>1.8</v>
      </c>
      <c r="M196" s="656" t="s">
        <v>346</v>
      </c>
      <c r="N196" s="536" t="s">
        <v>137</v>
      </c>
      <c r="O196" s="664">
        <v>161.69999999999999</v>
      </c>
      <c r="P196" s="665">
        <f t="shared" si="12"/>
        <v>162</v>
      </c>
      <c r="Q196" s="666">
        <f t="shared" si="13"/>
        <v>178.20000000000002</v>
      </c>
      <c r="R196" s="657">
        <f t="shared" si="14"/>
        <v>178</v>
      </c>
      <c r="S196" s="658"/>
      <c r="T196" s="658">
        <v>176.58</v>
      </c>
      <c r="U196" s="659">
        <v>177</v>
      </c>
      <c r="V196" s="678"/>
      <c r="W196" s="500"/>
      <c r="X196" s="504"/>
      <c r="Y196" s="504"/>
      <c r="Z196" s="504"/>
      <c r="AA196" s="500"/>
      <c r="AB196" s="504"/>
      <c r="AC196" s="506"/>
      <c r="AD196" s="506"/>
      <c r="AE196" s="500"/>
      <c r="AF196" s="500"/>
      <c r="AG196" s="500"/>
      <c r="AH196" s="505"/>
      <c r="AI196" s="506"/>
      <c r="AJ196" s="502"/>
      <c r="AK196" s="507"/>
      <c r="AL196" s="503"/>
      <c r="AM196" s="508"/>
      <c r="AN196" s="509"/>
      <c r="AO196" s="509"/>
    </row>
    <row r="197" spans="1:41" ht="15.6" customHeight="1">
      <c r="A197" s="654" t="s">
        <v>1895</v>
      </c>
      <c r="B197" s="535" t="s">
        <v>1543</v>
      </c>
      <c r="C197" s="654" t="s">
        <v>93</v>
      </c>
      <c r="D197" s="654" t="s">
        <v>345</v>
      </c>
      <c r="E197" s="654" t="s">
        <v>1945</v>
      </c>
      <c r="F197" s="535" t="s">
        <v>816</v>
      </c>
      <c r="G197" s="654" t="s">
        <v>2280</v>
      </c>
      <c r="H197" s="536" t="s">
        <v>384</v>
      </c>
      <c r="I197" s="536" t="s">
        <v>1578</v>
      </c>
      <c r="J197" s="535" t="s">
        <v>49</v>
      </c>
      <c r="K197" s="535">
        <v>1</v>
      </c>
      <c r="L197" s="677">
        <v>1.9</v>
      </c>
      <c r="M197" s="656" t="s">
        <v>346</v>
      </c>
      <c r="N197" s="536" t="s">
        <v>137</v>
      </c>
      <c r="O197" s="664">
        <v>138.6</v>
      </c>
      <c r="P197" s="665">
        <f t="shared" si="12"/>
        <v>139</v>
      </c>
      <c r="Q197" s="666">
        <f t="shared" si="13"/>
        <v>152.9</v>
      </c>
      <c r="R197" s="657">
        <f t="shared" si="14"/>
        <v>153</v>
      </c>
      <c r="S197" s="658"/>
      <c r="T197" s="658">
        <v>151.51000000000002</v>
      </c>
      <c r="U197" s="659">
        <v>152</v>
      </c>
      <c r="V197" s="678"/>
      <c r="W197" s="500"/>
      <c r="X197" s="504"/>
      <c r="Y197" s="504"/>
      <c r="Z197" s="504"/>
      <c r="AA197" s="500"/>
      <c r="AB197" s="504"/>
      <c r="AC197" s="506"/>
      <c r="AD197" s="506"/>
      <c r="AE197" s="500"/>
      <c r="AF197" s="500"/>
      <c r="AG197" s="500"/>
      <c r="AH197" s="505"/>
      <c r="AI197" s="506"/>
      <c r="AJ197" s="502"/>
      <c r="AK197" s="507"/>
      <c r="AL197" s="503"/>
      <c r="AM197" s="508"/>
      <c r="AN197" s="509"/>
      <c r="AO197" s="509"/>
    </row>
    <row r="198" spans="1:41" ht="15.6" customHeight="1">
      <c r="A198" s="654" t="s">
        <v>1896</v>
      </c>
      <c r="B198" s="535" t="s">
        <v>1544</v>
      </c>
      <c r="C198" s="654" t="s">
        <v>809</v>
      </c>
      <c r="D198" s="654" t="s">
        <v>345</v>
      </c>
      <c r="E198" s="654" t="s">
        <v>1945</v>
      </c>
      <c r="F198" s="535" t="s">
        <v>816</v>
      </c>
      <c r="G198" s="654" t="s">
        <v>2280</v>
      </c>
      <c r="H198" s="536" t="s">
        <v>385</v>
      </c>
      <c r="I198" s="536" t="s">
        <v>1578</v>
      </c>
      <c r="J198" s="535" t="s">
        <v>49</v>
      </c>
      <c r="K198" s="535">
        <v>1</v>
      </c>
      <c r="L198" s="676">
        <v>1.9</v>
      </c>
      <c r="M198" s="656" t="s">
        <v>346</v>
      </c>
      <c r="N198" s="536" t="s">
        <v>137</v>
      </c>
      <c r="O198" s="664">
        <v>171.6</v>
      </c>
      <c r="P198" s="665">
        <f t="shared" si="12"/>
        <v>172</v>
      </c>
      <c r="Q198" s="666">
        <f t="shared" si="13"/>
        <v>189.20000000000002</v>
      </c>
      <c r="R198" s="657">
        <f t="shared" si="14"/>
        <v>189</v>
      </c>
      <c r="S198" s="658"/>
      <c r="T198" s="658">
        <v>187.48000000000002</v>
      </c>
      <c r="U198" s="659">
        <v>187</v>
      </c>
      <c r="V198" s="678"/>
      <c r="W198" s="500"/>
      <c r="X198" s="504"/>
      <c r="Y198" s="504"/>
      <c r="Z198" s="504"/>
      <c r="AA198" s="500"/>
      <c r="AB198" s="504"/>
      <c r="AC198" s="506"/>
      <c r="AD198" s="506"/>
      <c r="AE198" s="500"/>
      <c r="AF198" s="500"/>
      <c r="AG198" s="500"/>
      <c r="AH198" s="505"/>
      <c r="AI198" s="506"/>
      <c r="AJ198" s="502"/>
      <c r="AK198" s="507"/>
      <c r="AL198" s="503"/>
      <c r="AM198" s="508"/>
      <c r="AN198" s="509"/>
      <c r="AO198" s="509"/>
    </row>
    <row r="199" spans="1:41" ht="14.4" customHeight="1">
      <c r="A199" s="654" t="s">
        <v>1897</v>
      </c>
      <c r="B199" s="535" t="s">
        <v>1545</v>
      </c>
      <c r="C199" s="654" t="s">
        <v>809</v>
      </c>
      <c r="D199" s="654" t="s">
        <v>345</v>
      </c>
      <c r="E199" s="654" t="s">
        <v>1945</v>
      </c>
      <c r="F199" s="535" t="s">
        <v>817</v>
      </c>
      <c r="G199" s="654" t="s">
        <v>2281</v>
      </c>
      <c r="H199" s="536" t="s">
        <v>384</v>
      </c>
      <c r="I199" s="536" t="s">
        <v>1579</v>
      </c>
      <c r="J199" s="535" t="s">
        <v>54</v>
      </c>
      <c r="K199" s="535">
        <v>1</v>
      </c>
      <c r="L199" s="677">
        <v>2.2000000000000002</v>
      </c>
      <c r="M199" s="656" t="s">
        <v>346</v>
      </c>
      <c r="N199" s="536" t="s">
        <v>137</v>
      </c>
      <c r="O199" s="664">
        <v>181.5</v>
      </c>
      <c r="P199" s="665">
        <f t="shared" si="12"/>
        <v>182</v>
      </c>
      <c r="Q199" s="666">
        <f t="shared" si="13"/>
        <v>200.20000000000002</v>
      </c>
      <c r="R199" s="657">
        <f t="shared" si="14"/>
        <v>200</v>
      </c>
      <c r="S199" s="658"/>
      <c r="T199" s="658">
        <v>198.38000000000002</v>
      </c>
      <c r="U199" s="659">
        <v>198</v>
      </c>
      <c r="V199" s="678"/>
      <c r="W199" s="500"/>
      <c r="X199" s="504"/>
      <c r="Y199" s="504"/>
      <c r="Z199" s="504"/>
      <c r="AA199" s="500"/>
      <c r="AB199" s="504"/>
      <c r="AC199" s="506"/>
      <c r="AD199" s="506"/>
      <c r="AE199" s="500"/>
      <c r="AF199" s="500"/>
      <c r="AG199" s="500"/>
      <c r="AH199" s="505"/>
      <c r="AI199" s="506"/>
      <c r="AJ199" s="502"/>
      <c r="AK199" s="507"/>
      <c r="AL199" s="503"/>
      <c r="AM199" s="508"/>
      <c r="AN199" s="509"/>
      <c r="AO199" s="509"/>
    </row>
    <row r="200" spans="1:41" ht="14.4" customHeight="1">
      <c r="A200" s="654" t="s">
        <v>1898</v>
      </c>
      <c r="B200" s="535" t="s">
        <v>1546</v>
      </c>
      <c r="C200" s="654" t="s">
        <v>810</v>
      </c>
      <c r="D200" s="654" t="s">
        <v>345</v>
      </c>
      <c r="E200" s="654" t="s">
        <v>1945</v>
      </c>
      <c r="F200" s="535" t="s">
        <v>817</v>
      </c>
      <c r="G200" s="654" t="s">
        <v>2281</v>
      </c>
      <c r="H200" s="536" t="s">
        <v>385</v>
      </c>
      <c r="I200" s="536" t="s">
        <v>1579</v>
      </c>
      <c r="J200" s="535" t="s">
        <v>54</v>
      </c>
      <c r="K200" s="535">
        <v>1</v>
      </c>
      <c r="L200" s="676">
        <v>2.2000000000000002</v>
      </c>
      <c r="M200" s="656" t="s">
        <v>346</v>
      </c>
      <c r="N200" s="536" t="s">
        <v>137</v>
      </c>
      <c r="O200" s="664">
        <v>224.39999999999998</v>
      </c>
      <c r="P200" s="665">
        <f t="shared" si="12"/>
        <v>224</v>
      </c>
      <c r="Q200" s="666">
        <f t="shared" si="13"/>
        <v>246.40000000000003</v>
      </c>
      <c r="R200" s="657">
        <f t="shared" si="14"/>
        <v>246</v>
      </c>
      <c r="S200" s="658"/>
      <c r="T200" s="658">
        <v>244.16000000000003</v>
      </c>
      <c r="U200" s="659">
        <v>244</v>
      </c>
      <c r="V200" s="678"/>
      <c r="W200" s="500"/>
      <c r="X200" s="504"/>
      <c r="Y200" s="504"/>
      <c r="Z200" s="504"/>
      <c r="AA200" s="500"/>
      <c r="AB200" s="504"/>
      <c r="AC200" s="506"/>
      <c r="AD200" s="506"/>
      <c r="AE200" s="500"/>
      <c r="AF200" s="500"/>
      <c r="AG200" s="500"/>
      <c r="AH200" s="505"/>
      <c r="AI200" s="506"/>
      <c r="AJ200" s="502"/>
      <c r="AK200" s="507"/>
      <c r="AL200" s="503"/>
      <c r="AM200" s="508"/>
      <c r="AN200" s="509"/>
      <c r="AO200" s="509"/>
    </row>
    <row r="201" spans="1:41" ht="14.4" customHeight="1">
      <c r="A201" s="654" t="s">
        <v>1899</v>
      </c>
      <c r="B201" s="535" t="s">
        <v>1547</v>
      </c>
      <c r="C201" s="654" t="s">
        <v>810</v>
      </c>
      <c r="D201" s="654" t="s">
        <v>345</v>
      </c>
      <c r="E201" s="654" t="s">
        <v>1945</v>
      </c>
      <c r="F201" s="535" t="s">
        <v>818</v>
      </c>
      <c r="G201" s="654" t="s">
        <v>2282</v>
      </c>
      <c r="H201" s="536" t="s">
        <v>384</v>
      </c>
      <c r="I201" s="536" t="s">
        <v>1580</v>
      </c>
      <c r="J201" s="535" t="s">
        <v>57</v>
      </c>
      <c r="K201" s="535">
        <v>1</v>
      </c>
      <c r="L201" s="677">
        <v>2.4</v>
      </c>
      <c r="M201" s="656" t="s">
        <v>346</v>
      </c>
      <c r="N201" s="536" t="s">
        <v>137</v>
      </c>
      <c r="O201" s="664">
        <v>198</v>
      </c>
      <c r="P201" s="665">
        <f t="shared" ref="P201:P232" si="15">ROUND(O201,0)</f>
        <v>198</v>
      </c>
      <c r="Q201" s="666">
        <f t="shared" ref="Q201:Q232" si="16">P201*1.1</f>
        <v>217.8</v>
      </c>
      <c r="R201" s="657">
        <f t="shared" ref="R201:R232" si="17">ROUND(Q201,0)</f>
        <v>218</v>
      </c>
      <c r="S201" s="658"/>
      <c r="T201" s="658">
        <v>215.82000000000002</v>
      </c>
      <c r="U201" s="659">
        <v>216</v>
      </c>
      <c r="V201" s="678"/>
      <c r="W201" s="500"/>
      <c r="X201" s="504"/>
      <c r="Y201" s="504"/>
      <c r="Z201" s="504"/>
      <c r="AA201" s="500"/>
      <c r="AB201" s="504"/>
      <c r="AC201" s="506"/>
      <c r="AD201" s="506"/>
      <c r="AE201" s="500"/>
      <c r="AF201" s="500"/>
      <c r="AG201" s="500"/>
      <c r="AH201" s="505"/>
      <c r="AI201" s="506"/>
      <c r="AJ201" s="502"/>
      <c r="AK201" s="507"/>
      <c r="AL201" s="503"/>
      <c r="AM201" s="508"/>
      <c r="AN201" s="509"/>
      <c r="AO201" s="509"/>
    </row>
    <row r="202" spans="1:41" ht="14.4" customHeight="1">
      <c r="A202" s="654" t="s">
        <v>1900</v>
      </c>
      <c r="B202" s="535" t="s">
        <v>1548</v>
      </c>
      <c r="C202" s="654" t="s">
        <v>811</v>
      </c>
      <c r="D202" s="654" t="s">
        <v>345</v>
      </c>
      <c r="E202" s="654" t="s">
        <v>1945</v>
      </c>
      <c r="F202" s="535" t="s">
        <v>818</v>
      </c>
      <c r="G202" s="654" t="s">
        <v>2282</v>
      </c>
      <c r="H202" s="536" t="s">
        <v>385</v>
      </c>
      <c r="I202" s="536" t="s">
        <v>1580</v>
      </c>
      <c r="J202" s="535" t="s">
        <v>57</v>
      </c>
      <c r="K202" s="535">
        <v>1</v>
      </c>
      <c r="L202" s="676">
        <v>2.4</v>
      </c>
      <c r="M202" s="656" t="s">
        <v>346</v>
      </c>
      <c r="N202" s="536" t="s">
        <v>137</v>
      </c>
      <c r="O202" s="664">
        <v>244.2</v>
      </c>
      <c r="P202" s="665">
        <f t="shared" si="15"/>
        <v>244</v>
      </c>
      <c r="Q202" s="666">
        <f t="shared" si="16"/>
        <v>268.40000000000003</v>
      </c>
      <c r="R202" s="657">
        <f t="shared" si="17"/>
        <v>268</v>
      </c>
      <c r="S202" s="658"/>
      <c r="T202" s="658">
        <v>265.96000000000004</v>
      </c>
      <c r="U202" s="659">
        <v>266</v>
      </c>
      <c r="V202" s="678"/>
      <c r="W202" s="500"/>
      <c r="X202" s="504"/>
      <c r="Y202" s="504"/>
      <c r="Z202" s="504"/>
      <c r="AA202" s="500"/>
      <c r="AB202" s="504"/>
      <c r="AC202" s="506"/>
      <c r="AD202" s="506"/>
      <c r="AE202" s="500"/>
      <c r="AF202" s="500"/>
      <c r="AG202" s="500"/>
      <c r="AH202" s="505"/>
      <c r="AI202" s="506"/>
      <c r="AJ202" s="502"/>
      <c r="AK202" s="507"/>
      <c r="AL202" s="503"/>
      <c r="AM202" s="508"/>
      <c r="AN202" s="509"/>
      <c r="AO202" s="509"/>
    </row>
    <row r="203" spans="1:41" ht="14.4" customHeight="1">
      <c r="A203" s="654" t="s">
        <v>1901</v>
      </c>
      <c r="B203" s="535" t="s">
        <v>1559</v>
      </c>
      <c r="C203" s="654"/>
      <c r="D203" s="654" t="s">
        <v>345</v>
      </c>
      <c r="E203" s="654" t="s">
        <v>1945</v>
      </c>
      <c r="F203" s="535" t="s">
        <v>117</v>
      </c>
      <c r="G203" s="654" t="s">
        <v>2294</v>
      </c>
      <c r="H203" s="536" t="s">
        <v>384</v>
      </c>
      <c r="I203" s="536" t="s">
        <v>433</v>
      </c>
      <c r="J203" s="535" t="s">
        <v>57</v>
      </c>
      <c r="K203" s="535">
        <v>1</v>
      </c>
      <c r="L203" s="535">
        <v>3.7</v>
      </c>
      <c r="M203" s="656" t="s">
        <v>346</v>
      </c>
      <c r="N203" s="536" t="s">
        <v>137</v>
      </c>
      <c r="O203" s="664">
        <v>229.4</v>
      </c>
      <c r="P203" s="665">
        <f t="shared" si="15"/>
        <v>229</v>
      </c>
      <c r="Q203" s="666">
        <f t="shared" si="16"/>
        <v>251.90000000000003</v>
      </c>
      <c r="R203" s="657">
        <f t="shared" si="17"/>
        <v>252</v>
      </c>
      <c r="S203" s="658"/>
      <c r="T203" s="658">
        <v>249.61</v>
      </c>
      <c r="U203" s="659">
        <v>250</v>
      </c>
      <c r="V203" s="678"/>
      <c r="W203" s="500"/>
      <c r="X203" s="504"/>
      <c r="Y203" s="504"/>
      <c r="Z203" s="504"/>
      <c r="AA203" s="500"/>
      <c r="AB203" s="504"/>
      <c r="AC203" s="506"/>
      <c r="AD203" s="506"/>
      <c r="AE203" s="500"/>
      <c r="AF203" s="500"/>
      <c r="AG203" s="500"/>
      <c r="AH203" s="505"/>
      <c r="AI203" s="506"/>
      <c r="AJ203" s="502"/>
      <c r="AK203" s="507"/>
      <c r="AL203" s="503"/>
      <c r="AM203" s="508"/>
      <c r="AN203" s="509"/>
      <c r="AO203" s="509"/>
    </row>
    <row r="204" spans="1:41" ht="14.4" customHeight="1">
      <c r="A204" s="654" t="s">
        <v>1902</v>
      </c>
      <c r="B204" s="535" t="s">
        <v>1560</v>
      </c>
      <c r="C204" s="654"/>
      <c r="D204" s="654" t="s">
        <v>345</v>
      </c>
      <c r="E204" s="654" t="s">
        <v>1945</v>
      </c>
      <c r="F204" s="535" t="s">
        <v>117</v>
      </c>
      <c r="G204" s="654" t="s">
        <v>2294</v>
      </c>
      <c r="H204" s="536" t="s">
        <v>385</v>
      </c>
      <c r="I204" s="536" t="s">
        <v>433</v>
      </c>
      <c r="J204" s="535" t="s">
        <v>57</v>
      </c>
      <c r="K204" s="535">
        <v>1</v>
      </c>
      <c r="L204" s="535">
        <v>3.7</v>
      </c>
      <c r="M204" s="656" t="s">
        <v>346</v>
      </c>
      <c r="N204" s="536" t="s">
        <v>137</v>
      </c>
      <c r="O204" s="664">
        <v>316.79999999999995</v>
      </c>
      <c r="P204" s="665">
        <f t="shared" si="15"/>
        <v>317</v>
      </c>
      <c r="Q204" s="666">
        <f t="shared" si="16"/>
        <v>348.70000000000005</v>
      </c>
      <c r="R204" s="657">
        <f t="shared" si="17"/>
        <v>349</v>
      </c>
      <c r="S204" s="658"/>
      <c r="T204" s="658">
        <v>345.53000000000003</v>
      </c>
      <c r="U204" s="659">
        <v>346</v>
      </c>
      <c r="V204" s="678"/>
      <c r="W204" s="500"/>
      <c r="X204" s="504"/>
      <c r="Y204" s="504"/>
      <c r="Z204" s="504"/>
      <c r="AA204" s="500"/>
      <c r="AB204" s="504"/>
      <c r="AC204" s="506"/>
      <c r="AD204" s="506"/>
      <c r="AE204" s="500"/>
      <c r="AF204" s="500"/>
      <c r="AG204" s="500"/>
      <c r="AH204" s="505"/>
      <c r="AI204" s="506"/>
      <c r="AJ204" s="502"/>
      <c r="AK204" s="507"/>
      <c r="AL204" s="503"/>
      <c r="AM204" s="508"/>
      <c r="AN204" s="509"/>
      <c r="AO204" s="509"/>
    </row>
    <row r="205" spans="1:41" ht="14.4" customHeight="1">
      <c r="A205" s="654" t="s">
        <v>1903</v>
      </c>
      <c r="B205" s="535" t="s">
        <v>1489</v>
      </c>
      <c r="C205" s="654"/>
      <c r="D205" s="654" t="s">
        <v>345</v>
      </c>
      <c r="E205" s="654" t="s">
        <v>1946</v>
      </c>
      <c r="F205" s="535" t="s">
        <v>68</v>
      </c>
      <c r="G205" s="673" t="s">
        <v>2227</v>
      </c>
      <c r="H205" s="536" t="s">
        <v>384</v>
      </c>
      <c r="I205" s="536" t="s">
        <v>410</v>
      </c>
      <c r="J205" s="535" t="s">
        <v>54</v>
      </c>
      <c r="K205" s="535">
        <v>1</v>
      </c>
      <c r="L205" s="535">
        <v>2.1</v>
      </c>
      <c r="M205" s="656" t="s">
        <v>346</v>
      </c>
      <c r="N205" s="536" t="s">
        <v>137</v>
      </c>
      <c r="O205" s="664">
        <v>175.16</v>
      </c>
      <c r="P205" s="665">
        <f t="shared" si="15"/>
        <v>175</v>
      </c>
      <c r="Q205" s="666">
        <f t="shared" si="16"/>
        <v>192.50000000000003</v>
      </c>
      <c r="R205" s="657">
        <f t="shared" si="17"/>
        <v>193</v>
      </c>
      <c r="S205" s="658"/>
      <c r="T205" s="658">
        <v>190.75</v>
      </c>
      <c r="U205" s="659">
        <v>191</v>
      </c>
      <c r="V205" s="678"/>
      <c r="W205" s="500"/>
      <c r="X205" s="504"/>
      <c r="Y205" s="504"/>
      <c r="Z205" s="504"/>
      <c r="AA205" s="500"/>
      <c r="AB205" s="504"/>
      <c r="AC205" s="506"/>
      <c r="AD205" s="506"/>
      <c r="AE205" s="500"/>
      <c r="AF205" s="500"/>
      <c r="AG205" s="500"/>
      <c r="AH205" s="505"/>
      <c r="AI205" s="506"/>
      <c r="AJ205" s="502"/>
      <c r="AK205" s="507"/>
      <c r="AL205" s="503"/>
      <c r="AM205" s="508"/>
      <c r="AN205" s="509"/>
      <c r="AO205" s="509"/>
    </row>
    <row r="206" spans="1:41" ht="14.4" customHeight="1">
      <c r="A206" s="654" t="s">
        <v>1904</v>
      </c>
      <c r="B206" s="535" t="s">
        <v>1490</v>
      </c>
      <c r="C206" s="654"/>
      <c r="D206" s="654" t="s">
        <v>345</v>
      </c>
      <c r="E206" s="654" t="s">
        <v>1946</v>
      </c>
      <c r="F206" s="535" t="s">
        <v>68</v>
      </c>
      <c r="G206" s="673" t="s">
        <v>2227</v>
      </c>
      <c r="H206" s="536" t="s">
        <v>385</v>
      </c>
      <c r="I206" s="536" t="s">
        <v>410</v>
      </c>
      <c r="J206" s="535" t="s">
        <v>54</v>
      </c>
      <c r="K206" s="535">
        <v>1</v>
      </c>
      <c r="L206" s="535">
        <v>2.1</v>
      </c>
      <c r="M206" s="656" t="s">
        <v>346</v>
      </c>
      <c r="N206" s="536" t="s">
        <v>137</v>
      </c>
      <c r="O206" s="664">
        <v>255</v>
      </c>
      <c r="P206" s="665">
        <f t="shared" si="15"/>
        <v>255</v>
      </c>
      <c r="Q206" s="666">
        <f t="shared" si="16"/>
        <v>280.5</v>
      </c>
      <c r="R206" s="657">
        <f t="shared" si="17"/>
        <v>281</v>
      </c>
      <c r="S206" s="658"/>
      <c r="T206" s="658">
        <v>277.95000000000005</v>
      </c>
      <c r="U206" s="659">
        <v>278</v>
      </c>
      <c r="V206" s="678"/>
      <c r="W206" s="500"/>
      <c r="X206" s="504"/>
      <c r="Y206" s="504"/>
      <c r="Z206" s="504"/>
      <c r="AA206" s="500"/>
      <c r="AB206" s="504"/>
      <c r="AC206" s="506"/>
      <c r="AD206" s="506"/>
      <c r="AE206" s="500"/>
      <c r="AF206" s="500"/>
      <c r="AG206" s="500"/>
      <c r="AH206" s="505"/>
      <c r="AI206" s="506"/>
      <c r="AJ206" s="502"/>
      <c r="AK206" s="507"/>
      <c r="AL206" s="503"/>
      <c r="AM206" s="508"/>
      <c r="AN206" s="509"/>
      <c r="AO206" s="509"/>
    </row>
    <row r="207" spans="1:41" ht="14.4" customHeight="1">
      <c r="A207" s="654" t="s">
        <v>1905</v>
      </c>
      <c r="B207" s="535" t="s">
        <v>1491</v>
      </c>
      <c r="C207" s="654"/>
      <c r="D207" s="654" t="s">
        <v>345</v>
      </c>
      <c r="E207" s="654" t="s">
        <v>1946</v>
      </c>
      <c r="F207" s="535" t="s">
        <v>105</v>
      </c>
      <c r="G207" s="673" t="s">
        <v>2228</v>
      </c>
      <c r="H207" s="536" t="s">
        <v>384</v>
      </c>
      <c r="I207" s="536" t="s">
        <v>427</v>
      </c>
      <c r="J207" s="535" t="s">
        <v>49</v>
      </c>
      <c r="K207" s="535">
        <v>1</v>
      </c>
      <c r="L207" s="535">
        <v>2.5</v>
      </c>
      <c r="M207" s="656" t="s">
        <v>346</v>
      </c>
      <c r="N207" s="536" t="s">
        <v>137</v>
      </c>
      <c r="O207" s="664">
        <v>194.68</v>
      </c>
      <c r="P207" s="665">
        <f t="shared" si="15"/>
        <v>195</v>
      </c>
      <c r="Q207" s="666">
        <f t="shared" si="16"/>
        <v>214.50000000000003</v>
      </c>
      <c r="R207" s="657">
        <f t="shared" si="17"/>
        <v>215</v>
      </c>
      <c r="S207" s="658"/>
      <c r="T207" s="658">
        <v>212.55</v>
      </c>
      <c r="U207" s="659">
        <v>213</v>
      </c>
      <c r="V207" s="678"/>
      <c r="W207" s="500"/>
      <c r="X207" s="504"/>
      <c r="Y207" s="504"/>
      <c r="Z207" s="504"/>
      <c r="AA207" s="500"/>
      <c r="AB207" s="504"/>
      <c r="AC207" s="506"/>
      <c r="AD207" s="506"/>
      <c r="AE207" s="500"/>
      <c r="AF207" s="500"/>
      <c r="AG207" s="500"/>
      <c r="AH207" s="505"/>
      <c r="AI207" s="506"/>
      <c r="AJ207" s="502"/>
      <c r="AK207" s="507"/>
      <c r="AL207" s="503"/>
      <c r="AM207" s="508"/>
      <c r="AN207" s="509"/>
      <c r="AO207" s="509"/>
    </row>
    <row r="208" spans="1:41" ht="14.4" customHeight="1">
      <c r="A208" s="654" t="s">
        <v>1906</v>
      </c>
      <c r="B208" s="535" t="s">
        <v>1492</v>
      </c>
      <c r="C208" s="654" t="s">
        <v>69</v>
      </c>
      <c r="D208" s="654" t="s">
        <v>345</v>
      </c>
      <c r="E208" s="654" t="s">
        <v>1946</v>
      </c>
      <c r="F208" s="535" t="s">
        <v>105</v>
      </c>
      <c r="G208" s="673" t="s">
        <v>2228</v>
      </c>
      <c r="H208" s="536" t="s">
        <v>385</v>
      </c>
      <c r="I208" s="536" t="s">
        <v>427</v>
      </c>
      <c r="J208" s="535" t="s">
        <v>49</v>
      </c>
      <c r="K208" s="535">
        <v>1</v>
      </c>
      <c r="L208" s="535">
        <v>2.5</v>
      </c>
      <c r="M208" s="656" t="s">
        <v>346</v>
      </c>
      <c r="N208" s="536" t="s">
        <v>137</v>
      </c>
      <c r="O208" s="664">
        <v>272</v>
      </c>
      <c r="P208" s="665">
        <f t="shared" si="15"/>
        <v>272</v>
      </c>
      <c r="Q208" s="666">
        <f t="shared" si="16"/>
        <v>299.20000000000005</v>
      </c>
      <c r="R208" s="657">
        <f t="shared" si="17"/>
        <v>299</v>
      </c>
      <c r="S208" s="658"/>
      <c r="T208" s="658">
        <v>296.48</v>
      </c>
      <c r="U208" s="659">
        <v>296</v>
      </c>
      <c r="V208" s="678"/>
      <c r="W208" s="500"/>
      <c r="X208" s="504"/>
      <c r="Y208" s="504"/>
      <c r="Z208" s="504"/>
      <c r="AA208" s="500"/>
      <c r="AB208" s="504"/>
      <c r="AC208" s="506"/>
      <c r="AD208" s="506"/>
      <c r="AE208" s="500"/>
      <c r="AF208" s="500"/>
      <c r="AG208" s="500"/>
      <c r="AH208" s="505"/>
      <c r="AI208" s="506"/>
      <c r="AJ208" s="502"/>
      <c r="AK208" s="507"/>
      <c r="AL208" s="503"/>
      <c r="AM208" s="508"/>
      <c r="AN208" s="509"/>
      <c r="AO208" s="509"/>
    </row>
    <row r="209" spans="1:41" ht="14.4" customHeight="1">
      <c r="A209" s="654" t="s">
        <v>1907</v>
      </c>
      <c r="B209" s="535" t="s">
        <v>1493</v>
      </c>
      <c r="C209" s="654" t="s">
        <v>69</v>
      </c>
      <c r="D209" s="654" t="s">
        <v>345</v>
      </c>
      <c r="E209" s="654" t="s">
        <v>1946</v>
      </c>
      <c r="F209" s="535" t="s">
        <v>111</v>
      </c>
      <c r="G209" s="673" t="s">
        <v>2229</v>
      </c>
      <c r="H209" s="536" t="s">
        <v>384</v>
      </c>
      <c r="I209" s="536" t="s">
        <v>430</v>
      </c>
      <c r="J209" s="535" t="s">
        <v>54</v>
      </c>
      <c r="K209" s="535">
        <v>1</v>
      </c>
      <c r="L209" s="535">
        <v>2.5</v>
      </c>
      <c r="M209" s="656" t="s">
        <v>346</v>
      </c>
      <c r="N209" s="536" t="s">
        <v>137</v>
      </c>
      <c r="O209" s="664">
        <v>191.52</v>
      </c>
      <c r="P209" s="665">
        <f t="shared" si="15"/>
        <v>192</v>
      </c>
      <c r="Q209" s="666">
        <f t="shared" si="16"/>
        <v>211.20000000000002</v>
      </c>
      <c r="R209" s="657">
        <f t="shared" si="17"/>
        <v>211</v>
      </c>
      <c r="S209" s="658"/>
      <c r="T209" s="658">
        <v>209.28000000000003</v>
      </c>
      <c r="U209" s="659">
        <v>209</v>
      </c>
      <c r="V209" s="678"/>
      <c r="W209" s="500"/>
      <c r="X209" s="504"/>
      <c r="Y209" s="504"/>
      <c r="Z209" s="504"/>
      <c r="AA209" s="500"/>
      <c r="AB209" s="504"/>
      <c r="AC209" s="506"/>
      <c r="AD209" s="506"/>
      <c r="AE209" s="500"/>
      <c r="AF209" s="500"/>
      <c r="AG209" s="500"/>
      <c r="AH209" s="505"/>
      <c r="AI209" s="506"/>
      <c r="AJ209" s="502"/>
      <c r="AK209" s="507"/>
      <c r="AL209" s="503"/>
      <c r="AM209" s="508"/>
      <c r="AN209" s="509"/>
      <c r="AO209" s="509"/>
    </row>
    <row r="210" spans="1:41" ht="14.4" customHeight="1">
      <c r="A210" s="654" t="s">
        <v>1908</v>
      </c>
      <c r="B210" s="535" t="s">
        <v>1494</v>
      </c>
      <c r="C210" s="654" t="s">
        <v>106</v>
      </c>
      <c r="D210" s="654" t="s">
        <v>345</v>
      </c>
      <c r="E210" s="654" t="s">
        <v>1946</v>
      </c>
      <c r="F210" s="535" t="s">
        <v>111</v>
      </c>
      <c r="G210" s="673" t="s">
        <v>2229</v>
      </c>
      <c r="H210" s="536" t="s">
        <v>385</v>
      </c>
      <c r="I210" s="536" t="s">
        <v>430</v>
      </c>
      <c r="J210" s="535" t="s">
        <v>57</v>
      </c>
      <c r="K210" s="535">
        <v>1</v>
      </c>
      <c r="L210" s="535">
        <v>2.5</v>
      </c>
      <c r="M210" s="656" t="s">
        <v>346</v>
      </c>
      <c r="N210" s="536" t="s">
        <v>137</v>
      </c>
      <c r="O210" s="664">
        <v>275.39999999999998</v>
      </c>
      <c r="P210" s="665">
        <f t="shared" si="15"/>
        <v>275</v>
      </c>
      <c r="Q210" s="666">
        <f t="shared" si="16"/>
        <v>302.5</v>
      </c>
      <c r="R210" s="657">
        <f t="shared" si="17"/>
        <v>303</v>
      </c>
      <c r="S210" s="658"/>
      <c r="T210" s="658">
        <v>299.75</v>
      </c>
      <c r="U210" s="659">
        <v>300</v>
      </c>
      <c r="V210" s="678"/>
      <c r="W210" s="500"/>
      <c r="X210" s="504"/>
      <c r="Y210" s="504"/>
      <c r="Z210" s="504"/>
      <c r="AA210" s="500"/>
      <c r="AB210" s="504"/>
      <c r="AC210" s="506"/>
      <c r="AD210" s="506"/>
      <c r="AE210" s="500"/>
      <c r="AF210" s="500"/>
      <c r="AG210" s="500"/>
      <c r="AH210" s="505"/>
      <c r="AI210" s="506"/>
      <c r="AJ210" s="502"/>
      <c r="AK210" s="507"/>
      <c r="AL210" s="503"/>
      <c r="AM210" s="508"/>
      <c r="AN210" s="509"/>
      <c r="AO210" s="509"/>
    </row>
    <row r="211" spans="1:41" ht="14.4" customHeight="1">
      <c r="A211" s="654" t="s">
        <v>1909</v>
      </c>
      <c r="B211" s="535" t="s">
        <v>1495</v>
      </c>
      <c r="C211" s="654" t="s">
        <v>106</v>
      </c>
      <c r="D211" s="654" t="s">
        <v>345</v>
      </c>
      <c r="E211" s="654" t="s">
        <v>1946</v>
      </c>
      <c r="F211" s="535" t="s">
        <v>74</v>
      </c>
      <c r="G211" s="654" t="s">
        <v>2230</v>
      </c>
      <c r="H211" s="536" t="s">
        <v>384</v>
      </c>
      <c r="I211" s="536" t="s">
        <v>413</v>
      </c>
      <c r="J211" s="535" t="s">
        <v>49</v>
      </c>
      <c r="K211" s="535">
        <v>1</v>
      </c>
      <c r="L211" s="535">
        <v>1.7</v>
      </c>
      <c r="M211" s="656" t="s">
        <v>346</v>
      </c>
      <c r="N211" s="536" t="s">
        <v>137</v>
      </c>
      <c r="O211" s="664">
        <v>139</v>
      </c>
      <c r="P211" s="665">
        <f t="shared" si="15"/>
        <v>139</v>
      </c>
      <c r="Q211" s="666">
        <f t="shared" si="16"/>
        <v>152.9</v>
      </c>
      <c r="R211" s="657">
        <f t="shared" si="17"/>
        <v>153</v>
      </c>
      <c r="S211" s="658"/>
      <c r="T211" s="658">
        <v>161.32000000000002</v>
      </c>
      <c r="U211" s="659">
        <v>161</v>
      </c>
      <c r="V211" s="678"/>
      <c r="W211" s="500"/>
      <c r="X211" s="504"/>
      <c r="Y211" s="504"/>
      <c r="Z211" s="504"/>
      <c r="AA211" s="500"/>
      <c r="AB211" s="504"/>
      <c r="AC211" s="506"/>
      <c r="AD211" s="506"/>
      <c r="AE211" s="500"/>
      <c r="AF211" s="500"/>
      <c r="AG211" s="500"/>
      <c r="AH211" s="505"/>
      <c r="AI211" s="506"/>
      <c r="AJ211" s="502"/>
      <c r="AK211" s="507"/>
      <c r="AL211" s="503"/>
      <c r="AM211" s="508"/>
      <c r="AN211" s="509"/>
      <c r="AO211" s="509"/>
    </row>
    <row r="212" spans="1:41" ht="14.4" customHeight="1">
      <c r="A212" s="654" t="s">
        <v>1910</v>
      </c>
      <c r="B212" s="535" t="s">
        <v>1496</v>
      </c>
      <c r="C212" s="654" t="s">
        <v>112</v>
      </c>
      <c r="D212" s="654" t="s">
        <v>345</v>
      </c>
      <c r="E212" s="654" t="s">
        <v>1946</v>
      </c>
      <c r="F212" s="535" t="s">
        <v>74</v>
      </c>
      <c r="G212" s="654" t="s">
        <v>2230</v>
      </c>
      <c r="H212" s="536" t="s">
        <v>385</v>
      </c>
      <c r="I212" s="536" t="s">
        <v>413</v>
      </c>
      <c r="J212" s="535" t="s">
        <v>49</v>
      </c>
      <c r="K212" s="535">
        <v>1</v>
      </c>
      <c r="L212" s="535">
        <v>1.7</v>
      </c>
      <c r="M212" s="656" t="s">
        <v>346</v>
      </c>
      <c r="N212" s="536" t="s">
        <v>137</v>
      </c>
      <c r="O212" s="664">
        <v>201</v>
      </c>
      <c r="P212" s="665">
        <f t="shared" si="15"/>
        <v>201</v>
      </c>
      <c r="Q212" s="666">
        <f t="shared" si="16"/>
        <v>221.10000000000002</v>
      </c>
      <c r="R212" s="657">
        <f t="shared" si="17"/>
        <v>221</v>
      </c>
      <c r="S212" s="658"/>
      <c r="T212" s="658">
        <v>189.66000000000003</v>
      </c>
      <c r="U212" s="659">
        <v>190</v>
      </c>
      <c r="V212" s="678"/>
      <c r="W212" s="500"/>
      <c r="X212" s="504"/>
      <c r="Y212" s="504"/>
      <c r="Z212" s="504"/>
      <c r="AA212" s="500"/>
      <c r="AB212" s="504"/>
      <c r="AC212" s="506"/>
      <c r="AD212" s="506"/>
      <c r="AE212" s="500"/>
      <c r="AF212" s="500"/>
      <c r="AG212" s="500"/>
      <c r="AH212" s="505"/>
      <c r="AI212" s="506"/>
      <c r="AJ212" s="502"/>
      <c r="AK212" s="507"/>
      <c r="AL212" s="503"/>
      <c r="AM212" s="508"/>
      <c r="AN212" s="509"/>
      <c r="AO212" s="509"/>
    </row>
    <row r="213" spans="1:41" ht="14.4" customHeight="1">
      <c r="A213" s="654" t="s">
        <v>1911</v>
      </c>
      <c r="B213" s="535" t="s">
        <v>1497</v>
      </c>
      <c r="C213" s="654" t="s">
        <v>112</v>
      </c>
      <c r="D213" s="654" t="s">
        <v>345</v>
      </c>
      <c r="E213" s="654" t="s">
        <v>1946</v>
      </c>
      <c r="F213" s="535" t="s">
        <v>76</v>
      </c>
      <c r="G213" s="654" t="s">
        <v>2231</v>
      </c>
      <c r="H213" s="536" t="s">
        <v>384</v>
      </c>
      <c r="I213" s="536" t="s">
        <v>414</v>
      </c>
      <c r="J213" s="535" t="s">
        <v>54</v>
      </c>
      <c r="K213" s="535">
        <v>1</v>
      </c>
      <c r="L213" s="535">
        <v>2.2999999999999998</v>
      </c>
      <c r="M213" s="656" t="s">
        <v>346</v>
      </c>
      <c r="N213" s="536" t="s">
        <v>137</v>
      </c>
      <c r="O213" s="664">
        <v>159</v>
      </c>
      <c r="P213" s="665">
        <f t="shared" si="15"/>
        <v>159</v>
      </c>
      <c r="Q213" s="666">
        <f t="shared" si="16"/>
        <v>174.9</v>
      </c>
      <c r="R213" s="657">
        <f t="shared" si="17"/>
        <v>175</v>
      </c>
      <c r="S213" s="658"/>
      <c r="T213" s="658">
        <v>186.39000000000001</v>
      </c>
      <c r="U213" s="659">
        <v>186</v>
      </c>
      <c r="V213" s="678"/>
      <c r="W213" s="500"/>
      <c r="X213" s="504"/>
      <c r="Y213" s="504"/>
      <c r="Z213" s="504"/>
      <c r="AA213" s="500"/>
      <c r="AB213" s="504"/>
      <c r="AC213" s="506"/>
      <c r="AD213" s="506"/>
      <c r="AE213" s="500"/>
      <c r="AF213" s="500"/>
      <c r="AG213" s="500"/>
      <c r="AH213" s="505"/>
      <c r="AI213" s="506"/>
      <c r="AJ213" s="502"/>
      <c r="AK213" s="507"/>
      <c r="AL213" s="503"/>
      <c r="AM213" s="508"/>
      <c r="AN213" s="509"/>
      <c r="AO213" s="509"/>
    </row>
    <row r="214" spans="1:41" ht="14.4" customHeight="1">
      <c r="A214" s="654" t="s">
        <v>1912</v>
      </c>
      <c r="B214" s="535" t="s">
        <v>1498</v>
      </c>
      <c r="C214" s="654" t="s">
        <v>75</v>
      </c>
      <c r="D214" s="654" t="s">
        <v>345</v>
      </c>
      <c r="E214" s="654" t="s">
        <v>1946</v>
      </c>
      <c r="F214" s="535" t="s">
        <v>76</v>
      </c>
      <c r="G214" s="654" t="s">
        <v>2231</v>
      </c>
      <c r="H214" s="536" t="s">
        <v>385</v>
      </c>
      <c r="I214" s="536" t="s">
        <v>414</v>
      </c>
      <c r="J214" s="535" t="s">
        <v>54</v>
      </c>
      <c r="K214" s="535">
        <v>1</v>
      </c>
      <c r="L214" s="535">
        <v>2.2999999999999998</v>
      </c>
      <c r="M214" s="656" t="s">
        <v>346</v>
      </c>
      <c r="N214" s="536" t="s">
        <v>137</v>
      </c>
      <c r="O214" s="664">
        <v>218</v>
      </c>
      <c r="P214" s="665">
        <f t="shared" si="15"/>
        <v>218</v>
      </c>
      <c r="Q214" s="666">
        <f t="shared" si="16"/>
        <v>239.8</v>
      </c>
      <c r="R214" s="657">
        <f t="shared" si="17"/>
        <v>240</v>
      </c>
      <c r="S214" s="658"/>
      <c r="T214" s="658">
        <v>209.28000000000003</v>
      </c>
      <c r="U214" s="659">
        <v>209</v>
      </c>
      <c r="V214" s="678"/>
      <c r="W214" s="500"/>
      <c r="X214" s="504"/>
      <c r="Y214" s="504"/>
      <c r="Z214" s="504"/>
      <c r="AA214" s="500"/>
      <c r="AB214" s="504"/>
      <c r="AC214" s="506"/>
      <c r="AD214" s="506"/>
      <c r="AE214" s="500"/>
      <c r="AF214" s="500"/>
      <c r="AG214" s="500"/>
      <c r="AH214" s="505"/>
      <c r="AI214" s="506"/>
      <c r="AJ214" s="502"/>
      <c r="AK214" s="507"/>
      <c r="AL214" s="503"/>
      <c r="AM214" s="508"/>
      <c r="AN214" s="509"/>
      <c r="AO214" s="509"/>
    </row>
    <row r="215" spans="1:41" ht="14.4" customHeight="1">
      <c r="A215" s="654" t="s">
        <v>1913</v>
      </c>
      <c r="B215" s="535" t="s">
        <v>1499</v>
      </c>
      <c r="C215" s="654" t="s">
        <v>75</v>
      </c>
      <c r="D215" s="654" t="s">
        <v>345</v>
      </c>
      <c r="E215" s="654" t="s">
        <v>1946</v>
      </c>
      <c r="F215" s="535" t="s">
        <v>78</v>
      </c>
      <c r="G215" s="654" t="s">
        <v>2232</v>
      </c>
      <c r="H215" s="536" t="s">
        <v>384</v>
      </c>
      <c r="I215" s="536" t="s">
        <v>415</v>
      </c>
      <c r="J215" s="535" t="s">
        <v>54</v>
      </c>
      <c r="K215" s="535">
        <v>1</v>
      </c>
      <c r="L215" s="535">
        <v>3.4</v>
      </c>
      <c r="M215" s="656" t="s">
        <v>346</v>
      </c>
      <c r="N215" s="536" t="s">
        <v>137</v>
      </c>
      <c r="O215" s="664">
        <v>220</v>
      </c>
      <c r="P215" s="665">
        <f t="shared" si="15"/>
        <v>220</v>
      </c>
      <c r="Q215" s="666">
        <f t="shared" si="16"/>
        <v>242.00000000000003</v>
      </c>
      <c r="R215" s="657">
        <f t="shared" si="17"/>
        <v>242</v>
      </c>
      <c r="S215" s="658"/>
      <c r="T215" s="658">
        <v>255.06000000000003</v>
      </c>
      <c r="U215" s="659">
        <v>255</v>
      </c>
      <c r="V215" s="678"/>
      <c r="W215" s="500"/>
      <c r="X215" s="504"/>
      <c r="Y215" s="504"/>
      <c r="Z215" s="504"/>
      <c r="AA215" s="500"/>
      <c r="AB215" s="504"/>
      <c r="AC215" s="506"/>
      <c r="AD215" s="506"/>
      <c r="AE215" s="500"/>
      <c r="AF215" s="500"/>
      <c r="AG215" s="500"/>
      <c r="AH215" s="505"/>
      <c r="AI215" s="506"/>
      <c r="AJ215" s="502"/>
      <c r="AK215" s="507"/>
      <c r="AL215" s="503"/>
      <c r="AM215" s="508"/>
      <c r="AN215" s="509"/>
      <c r="AO215" s="509"/>
    </row>
    <row r="216" spans="1:41" ht="14.4" customHeight="1">
      <c r="A216" s="654" t="s">
        <v>1914</v>
      </c>
      <c r="B216" s="535" t="s">
        <v>1500</v>
      </c>
      <c r="C216" s="654" t="s">
        <v>77</v>
      </c>
      <c r="D216" s="654" t="s">
        <v>345</v>
      </c>
      <c r="E216" s="654" t="s">
        <v>1946</v>
      </c>
      <c r="F216" s="535" t="s">
        <v>78</v>
      </c>
      <c r="G216" s="654" t="s">
        <v>2232</v>
      </c>
      <c r="H216" s="536" t="s">
        <v>385</v>
      </c>
      <c r="I216" s="536" t="s">
        <v>415</v>
      </c>
      <c r="J216" s="535" t="s">
        <v>54</v>
      </c>
      <c r="K216" s="535">
        <v>1</v>
      </c>
      <c r="L216" s="535">
        <v>3.4</v>
      </c>
      <c r="M216" s="656" t="s">
        <v>346</v>
      </c>
      <c r="N216" s="536" t="s">
        <v>137</v>
      </c>
      <c r="O216" s="664">
        <v>320</v>
      </c>
      <c r="P216" s="665">
        <f t="shared" si="15"/>
        <v>320</v>
      </c>
      <c r="Q216" s="666">
        <f t="shared" si="16"/>
        <v>352</v>
      </c>
      <c r="R216" s="657">
        <f t="shared" si="17"/>
        <v>352</v>
      </c>
      <c r="S216" s="658"/>
      <c r="T216" s="658">
        <v>304.11</v>
      </c>
      <c r="U216" s="659">
        <v>304</v>
      </c>
      <c r="V216" s="678"/>
      <c r="W216" s="500"/>
      <c r="X216" s="504"/>
      <c r="Y216" s="504"/>
      <c r="Z216" s="504"/>
      <c r="AA216" s="500"/>
      <c r="AB216" s="504"/>
      <c r="AC216" s="506"/>
      <c r="AD216" s="506"/>
      <c r="AE216" s="500"/>
      <c r="AF216" s="500"/>
      <c r="AG216" s="500"/>
      <c r="AH216" s="505"/>
      <c r="AI216" s="506"/>
      <c r="AJ216" s="502"/>
      <c r="AK216" s="507"/>
      <c r="AL216" s="503"/>
      <c r="AM216" s="508"/>
      <c r="AN216" s="509"/>
      <c r="AO216" s="509"/>
    </row>
    <row r="217" spans="1:41" ht="14.4" customHeight="1">
      <c r="A217" s="654" t="s">
        <v>1915</v>
      </c>
      <c r="B217" s="535" t="s">
        <v>1509</v>
      </c>
      <c r="C217" s="654"/>
      <c r="D217" s="654" t="s">
        <v>345</v>
      </c>
      <c r="E217" s="654" t="s">
        <v>1946</v>
      </c>
      <c r="F217" s="535" t="s">
        <v>38</v>
      </c>
      <c r="G217" s="654" t="s">
        <v>2263</v>
      </c>
      <c r="H217" s="536" t="s">
        <v>384</v>
      </c>
      <c r="I217" s="536" t="s">
        <v>398</v>
      </c>
      <c r="J217" s="535" t="s">
        <v>41</v>
      </c>
      <c r="K217" s="535">
        <v>1</v>
      </c>
      <c r="L217" s="535">
        <v>1.5</v>
      </c>
      <c r="M217" s="656" t="s">
        <v>346</v>
      </c>
      <c r="N217" s="536" t="s">
        <v>131</v>
      </c>
      <c r="O217" s="664">
        <v>145.19999999999999</v>
      </c>
      <c r="P217" s="665">
        <f t="shared" si="15"/>
        <v>145</v>
      </c>
      <c r="Q217" s="666">
        <f t="shared" si="16"/>
        <v>159.5</v>
      </c>
      <c r="R217" s="657">
        <f t="shared" si="17"/>
        <v>160</v>
      </c>
      <c r="S217" s="658"/>
      <c r="T217" s="658">
        <v>158.05000000000001</v>
      </c>
      <c r="U217" s="659">
        <v>158</v>
      </c>
      <c r="V217" s="678"/>
      <c r="W217" s="500"/>
      <c r="X217" s="504"/>
      <c r="Y217" s="504"/>
      <c r="Z217" s="504"/>
      <c r="AA217" s="500"/>
      <c r="AB217" s="504"/>
      <c r="AC217" s="506"/>
      <c r="AD217" s="506"/>
      <c r="AE217" s="500"/>
      <c r="AF217" s="500"/>
      <c r="AG217" s="500"/>
      <c r="AH217" s="505"/>
      <c r="AI217" s="506"/>
      <c r="AJ217" s="502"/>
      <c r="AK217" s="507"/>
      <c r="AL217" s="503"/>
      <c r="AM217" s="508"/>
      <c r="AN217" s="509"/>
      <c r="AO217" s="509"/>
    </row>
    <row r="218" spans="1:41" ht="14.4" customHeight="1">
      <c r="A218" s="654" t="s">
        <v>1916</v>
      </c>
      <c r="B218" s="535" t="s">
        <v>1510</v>
      </c>
      <c r="C218" s="654"/>
      <c r="D218" s="654" t="s">
        <v>345</v>
      </c>
      <c r="E218" s="654" t="s">
        <v>1946</v>
      </c>
      <c r="F218" s="535" t="s">
        <v>38</v>
      </c>
      <c r="G218" s="654" t="s">
        <v>2263</v>
      </c>
      <c r="H218" s="536" t="s">
        <v>385</v>
      </c>
      <c r="I218" s="536" t="s">
        <v>398</v>
      </c>
      <c r="J218" s="535" t="s">
        <v>41</v>
      </c>
      <c r="K218" s="535">
        <v>1</v>
      </c>
      <c r="L218" s="535">
        <v>1.5</v>
      </c>
      <c r="M218" s="656" t="s">
        <v>346</v>
      </c>
      <c r="N218" s="536" t="s">
        <v>131</v>
      </c>
      <c r="O218" s="664">
        <v>188.1</v>
      </c>
      <c r="P218" s="665">
        <f t="shared" si="15"/>
        <v>188</v>
      </c>
      <c r="Q218" s="666">
        <f t="shared" si="16"/>
        <v>206.8</v>
      </c>
      <c r="R218" s="657">
        <f t="shared" si="17"/>
        <v>207</v>
      </c>
      <c r="S218" s="658"/>
      <c r="T218" s="658">
        <v>204.92000000000002</v>
      </c>
      <c r="U218" s="659">
        <v>205</v>
      </c>
      <c r="V218" s="678"/>
      <c r="W218" s="500"/>
      <c r="X218" s="504"/>
      <c r="Y218" s="504"/>
      <c r="Z218" s="504"/>
      <c r="AA218" s="500"/>
      <c r="AB218" s="504"/>
      <c r="AC218" s="506"/>
      <c r="AD218" s="506"/>
      <c r="AE218" s="500"/>
      <c r="AF218" s="500"/>
      <c r="AG218" s="500"/>
      <c r="AH218" s="505"/>
      <c r="AI218" s="506"/>
      <c r="AJ218" s="502"/>
      <c r="AK218" s="507"/>
      <c r="AL218" s="503"/>
      <c r="AM218" s="508"/>
      <c r="AN218" s="509"/>
      <c r="AO218" s="509"/>
    </row>
    <row r="219" spans="1:41" ht="14.4" customHeight="1">
      <c r="A219" s="654" t="s">
        <v>1917</v>
      </c>
      <c r="B219" s="535" t="s">
        <v>1511</v>
      </c>
      <c r="C219" s="654"/>
      <c r="D219" s="654" t="s">
        <v>345</v>
      </c>
      <c r="E219" s="654" t="s">
        <v>1946</v>
      </c>
      <c r="F219" s="535" t="s">
        <v>43</v>
      </c>
      <c r="G219" s="654" t="s">
        <v>2264</v>
      </c>
      <c r="H219" s="536" t="s">
        <v>384</v>
      </c>
      <c r="I219" s="536" t="s">
        <v>399</v>
      </c>
      <c r="J219" s="535" t="s">
        <v>41</v>
      </c>
      <c r="K219" s="535">
        <v>1</v>
      </c>
      <c r="L219" s="535">
        <v>1.4</v>
      </c>
      <c r="M219" s="656" t="s">
        <v>346</v>
      </c>
      <c r="N219" s="536" t="s">
        <v>131</v>
      </c>
      <c r="O219" s="664">
        <v>145.19999999999999</v>
      </c>
      <c r="P219" s="665">
        <f t="shared" si="15"/>
        <v>145</v>
      </c>
      <c r="Q219" s="666">
        <f t="shared" si="16"/>
        <v>159.5</v>
      </c>
      <c r="R219" s="657">
        <f t="shared" si="17"/>
        <v>160</v>
      </c>
      <c r="S219" s="658"/>
      <c r="T219" s="658">
        <v>158.05000000000001</v>
      </c>
      <c r="U219" s="659">
        <v>158</v>
      </c>
      <c r="V219" s="678"/>
      <c r="W219" s="500"/>
      <c r="X219" s="504"/>
      <c r="Y219" s="504"/>
      <c r="Z219" s="504"/>
      <c r="AA219" s="500"/>
      <c r="AB219" s="504"/>
      <c r="AC219" s="506"/>
      <c r="AD219" s="506"/>
      <c r="AE219" s="500"/>
      <c r="AF219" s="500"/>
      <c r="AG219" s="500"/>
      <c r="AH219" s="505"/>
      <c r="AI219" s="506"/>
      <c r="AJ219" s="502"/>
      <c r="AK219" s="507"/>
      <c r="AL219" s="503"/>
      <c r="AM219" s="508"/>
      <c r="AN219" s="509"/>
      <c r="AO219" s="509"/>
    </row>
    <row r="220" spans="1:41" ht="14.4" customHeight="1">
      <c r="A220" s="654" t="s">
        <v>1918</v>
      </c>
      <c r="B220" s="535" t="s">
        <v>1512</v>
      </c>
      <c r="C220" s="654" t="s">
        <v>39</v>
      </c>
      <c r="D220" s="654" t="s">
        <v>345</v>
      </c>
      <c r="E220" s="654" t="s">
        <v>1946</v>
      </c>
      <c r="F220" s="535" t="s">
        <v>43</v>
      </c>
      <c r="G220" s="654" t="s">
        <v>2264</v>
      </c>
      <c r="H220" s="536" t="s">
        <v>385</v>
      </c>
      <c r="I220" s="536" t="s">
        <v>399</v>
      </c>
      <c r="J220" s="535" t="s">
        <v>41</v>
      </c>
      <c r="K220" s="535">
        <v>1</v>
      </c>
      <c r="L220" s="535">
        <v>1.4</v>
      </c>
      <c r="M220" s="656" t="s">
        <v>346</v>
      </c>
      <c r="N220" s="536" t="s">
        <v>131</v>
      </c>
      <c r="O220" s="664">
        <v>188.1</v>
      </c>
      <c r="P220" s="665">
        <f t="shared" si="15"/>
        <v>188</v>
      </c>
      <c r="Q220" s="666">
        <f t="shared" si="16"/>
        <v>206.8</v>
      </c>
      <c r="R220" s="657">
        <f t="shared" si="17"/>
        <v>207</v>
      </c>
      <c r="S220" s="658"/>
      <c r="T220" s="658">
        <v>204.92000000000002</v>
      </c>
      <c r="U220" s="659">
        <v>205</v>
      </c>
      <c r="V220" s="678"/>
      <c r="W220" s="500"/>
      <c r="X220" s="504"/>
      <c r="Y220" s="504"/>
      <c r="Z220" s="504"/>
      <c r="AA220" s="500"/>
      <c r="AB220" s="504"/>
      <c r="AC220" s="506"/>
      <c r="AD220" s="506"/>
      <c r="AE220" s="500"/>
      <c r="AF220" s="500"/>
      <c r="AG220" s="500"/>
      <c r="AH220" s="505"/>
      <c r="AI220" s="506"/>
      <c r="AJ220" s="502"/>
      <c r="AK220" s="507"/>
      <c r="AL220" s="503"/>
      <c r="AM220" s="508"/>
      <c r="AN220" s="509"/>
      <c r="AO220" s="509"/>
    </row>
    <row r="221" spans="1:41" ht="15.6" customHeight="1">
      <c r="A221" s="654" t="s">
        <v>1919</v>
      </c>
      <c r="B221" s="535" t="s">
        <v>1513</v>
      </c>
      <c r="C221" s="654" t="s">
        <v>39</v>
      </c>
      <c r="D221" s="654" t="s">
        <v>345</v>
      </c>
      <c r="E221" s="654" t="s">
        <v>1946</v>
      </c>
      <c r="F221" s="535" t="s">
        <v>45</v>
      </c>
      <c r="G221" s="659" t="s">
        <v>2265</v>
      </c>
      <c r="H221" s="536" t="s">
        <v>384</v>
      </c>
      <c r="I221" s="536" t="s">
        <v>400</v>
      </c>
      <c r="J221" s="535" t="s">
        <v>41</v>
      </c>
      <c r="K221" s="535">
        <v>1</v>
      </c>
      <c r="L221" s="535">
        <v>1.4</v>
      </c>
      <c r="M221" s="656" t="s">
        <v>346</v>
      </c>
      <c r="N221" s="536" t="s">
        <v>131</v>
      </c>
      <c r="O221" s="664">
        <v>145.19999999999999</v>
      </c>
      <c r="P221" s="665">
        <f t="shared" si="15"/>
        <v>145</v>
      </c>
      <c r="Q221" s="666">
        <f t="shared" si="16"/>
        <v>159.5</v>
      </c>
      <c r="R221" s="657">
        <f t="shared" si="17"/>
        <v>160</v>
      </c>
      <c r="S221" s="658"/>
      <c r="T221" s="658">
        <v>158.05000000000001</v>
      </c>
      <c r="U221" s="659">
        <v>158</v>
      </c>
      <c r="V221" s="678"/>
      <c r="W221" s="500"/>
      <c r="X221" s="504"/>
      <c r="Y221" s="504"/>
      <c r="Z221" s="504"/>
      <c r="AA221" s="500"/>
      <c r="AB221" s="504"/>
      <c r="AC221" s="506"/>
      <c r="AD221" s="506"/>
      <c r="AE221" s="500"/>
      <c r="AF221" s="500"/>
      <c r="AG221" s="500"/>
      <c r="AH221" s="505"/>
      <c r="AI221" s="506"/>
      <c r="AJ221" s="502"/>
      <c r="AK221" s="507"/>
      <c r="AL221" s="503"/>
      <c r="AM221" s="508"/>
      <c r="AN221" s="509"/>
      <c r="AO221" s="509"/>
    </row>
    <row r="222" spans="1:41" ht="15.6" customHeight="1">
      <c r="A222" s="654" t="s">
        <v>1920</v>
      </c>
      <c r="B222" s="535" t="s">
        <v>1514</v>
      </c>
      <c r="C222" s="654" t="s">
        <v>44</v>
      </c>
      <c r="D222" s="654" t="s">
        <v>345</v>
      </c>
      <c r="E222" s="654" t="s">
        <v>1946</v>
      </c>
      <c r="F222" s="535" t="s">
        <v>45</v>
      </c>
      <c r="G222" s="659" t="s">
        <v>2265</v>
      </c>
      <c r="H222" s="536" t="s">
        <v>385</v>
      </c>
      <c r="I222" s="536" t="s">
        <v>400</v>
      </c>
      <c r="J222" s="535" t="s">
        <v>41</v>
      </c>
      <c r="K222" s="535">
        <v>1</v>
      </c>
      <c r="L222" s="535">
        <v>1.4</v>
      </c>
      <c r="M222" s="656" t="s">
        <v>346</v>
      </c>
      <c r="N222" s="536" t="s">
        <v>131</v>
      </c>
      <c r="O222" s="664">
        <v>188.1</v>
      </c>
      <c r="P222" s="665">
        <f t="shared" si="15"/>
        <v>188</v>
      </c>
      <c r="Q222" s="666">
        <f t="shared" si="16"/>
        <v>206.8</v>
      </c>
      <c r="R222" s="657">
        <f t="shared" si="17"/>
        <v>207</v>
      </c>
      <c r="S222" s="658"/>
      <c r="T222" s="658">
        <v>204.92000000000002</v>
      </c>
      <c r="U222" s="659">
        <v>205</v>
      </c>
      <c r="V222" s="678"/>
      <c r="W222" s="500"/>
      <c r="X222" s="504"/>
      <c r="Y222" s="504"/>
      <c r="Z222" s="504"/>
      <c r="AA222" s="500"/>
      <c r="AB222" s="504"/>
      <c r="AC222" s="506"/>
      <c r="AD222" s="506"/>
      <c r="AE222" s="500"/>
      <c r="AF222" s="500"/>
      <c r="AG222" s="500"/>
      <c r="AH222" s="505"/>
      <c r="AI222" s="506"/>
      <c r="AJ222" s="502"/>
      <c r="AK222" s="507"/>
      <c r="AL222" s="503"/>
      <c r="AM222" s="508"/>
      <c r="AN222" s="509"/>
      <c r="AO222" s="509"/>
    </row>
    <row r="223" spans="1:41" ht="14.4" customHeight="1">
      <c r="A223" s="654" t="s">
        <v>1921</v>
      </c>
      <c r="B223" s="535" t="s">
        <v>1515</v>
      </c>
      <c r="C223" s="654" t="s">
        <v>44</v>
      </c>
      <c r="D223" s="654" t="s">
        <v>345</v>
      </c>
      <c r="E223" s="654" t="s">
        <v>1946</v>
      </c>
      <c r="F223" s="535" t="s">
        <v>47</v>
      </c>
      <c r="G223" s="654" t="s">
        <v>2266</v>
      </c>
      <c r="H223" s="536" t="s">
        <v>384</v>
      </c>
      <c r="I223" s="536" t="s">
        <v>401</v>
      </c>
      <c r="J223" s="535" t="s">
        <v>49</v>
      </c>
      <c r="K223" s="535">
        <v>1</v>
      </c>
      <c r="L223" s="535">
        <v>1.4</v>
      </c>
      <c r="M223" s="656" t="s">
        <v>346</v>
      </c>
      <c r="N223" s="536" t="s">
        <v>131</v>
      </c>
      <c r="O223" s="664">
        <v>151.79999999999998</v>
      </c>
      <c r="P223" s="665">
        <f t="shared" si="15"/>
        <v>152</v>
      </c>
      <c r="Q223" s="666">
        <f t="shared" si="16"/>
        <v>167.20000000000002</v>
      </c>
      <c r="R223" s="657">
        <f t="shared" si="17"/>
        <v>167</v>
      </c>
      <c r="S223" s="658"/>
      <c r="T223" s="658">
        <v>165.68</v>
      </c>
      <c r="U223" s="659">
        <v>166</v>
      </c>
      <c r="V223" s="678"/>
      <c r="W223" s="500"/>
      <c r="X223" s="504"/>
      <c r="Y223" s="504"/>
      <c r="Z223" s="504"/>
      <c r="AA223" s="500"/>
      <c r="AB223" s="504"/>
      <c r="AC223" s="506"/>
      <c r="AD223" s="506"/>
      <c r="AE223" s="500"/>
      <c r="AF223" s="500"/>
      <c r="AG223" s="500"/>
      <c r="AH223" s="505"/>
      <c r="AI223" s="506"/>
      <c r="AJ223" s="502"/>
      <c r="AK223" s="507"/>
      <c r="AL223" s="503"/>
      <c r="AM223" s="508"/>
      <c r="AN223" s="509"/>
      <c r="AO223" s="509"/>
    </row>
    <row r="224" spans="1:41" ht="14.4" customHeight="1">
      <c r="A224" s="654" t="s">
        <v>1922</v>
      </c>
      <c r="B224" s="535" t="s">
        <v>1516</v>
      </c>
      <c r="C224" s="654" t="s">
        <v>46</v>
      </c>
      <c r="D224" s="654" t="s">
        <v>345</v>
      </c>
      <c r="E224" s="654" t="s">
        <v>1946</v>
      </c>
      <c r="F224" s="535" t="s">
        <v>47</v>
      </c>
      <c r="G224" s="654" t="s">
        <v>2266</v>
      </c>
      <c r="H224" s="536" t="s">
        <v>385</v>
      </c>
      <c r="I224" s="536" t="s">
        <v>401</v>
      </c>
      <c r="J224" s="535" t="s">
        <v>49</v>
      </c>
      <c r="K224" s="535">
        <v>1</v>
      </c>
      <c r="L224" s="535">
        <v>1.4</v>
      </c>
      <c r="M224" s="656" t="s">
        <v>346</v>
      </c>
      <c r="N224" s="536" t="s">
        <v>131</v>
      </c>
      <c r="O224" s="664">
        <v>194.7</v>
      </c>
      <c r="P224" s="665">
        <f t="shared" si="15"/>
        <v>195</v>
      </c>
      <c r="Q224" s="666">
        <f t="shared" si="16"/>
        <v>214.50000000000003</v>
      </c>
      <c r="R224" s="657">
        <f t="shared" si="17"/>
        <v>215</v>
      </c>
      <c r="S224" s="658"/>
      <c r="T224" s="658">
        <v>212.55</v>
      </c>
      <c r="U224" s="659">
        <v>213</v>
      </c>
      <c r="V224" s="678"/>
      <c r="W224" s="500"/>
      <c r="X224" s="504"/>
      <c r="Y224" s="504"/>
      <c r="Z224" s="504"/>
      <c r="AA224" s="500"/>
      <c r="AB224" s="504"/>
      <c r="AC224" s="506"/>
      <c r="AD224" s="506"/>
      <c r="AE224" s="500"/>
      <c r="AF224" s="500"/>
      <c r="AG224" s="500"/>
      <c r="AH224" s="505"/>
      <c r="AI224" s="506"/>
      <c r="AJ224" s="502"/>
      <c r="AK224" s="507"/>
      <c r="AL224" s="503"/>
      <c r="AM224" s="508"/>
      <c r="AN224" s="509"/>
      <c r="AO224" s="509"/>
    </row>
    <row r="225" spans="1:41" ht="14.4" customHeight="1">
      <c r="A225" s="654" t="s">
        <v>1923</v>
      </c>
      <c r="B225" s="535" t="s">
        <v>1517</v>
      </c>
      <c r="C225" s="654" t="s">
        <v>46</v>
      </c>
      <c r="D225" s="654" t="s">
        <v>345</v>
      </c>
      <c r="E225" s="654" t="s">
        <v>1946</v>
      </c>
      <c r="F225" s="535" t="s">
        <v>50</v>
      </c>
      <c r="G225" s="654" t="s">
        <v>2267</v>
      </c>
      <c r="H225" s="536" t="s">
        <v>384</v>
      </c>
      <c r="I225" s="536" t="s">
        <v>402</v>
      </c>
      <c r="J225" s="535" t="s">
        <v>49</v>
      </c>
      <c r="K225" s="535">
        <v>1</v>
      </c>
      <c r="L225" s="535">
        <v>1.5</v>
      </c>
      <c r="M225" s="656" t="s">
        <v>346</v>
      </c>
      <c r="N225" s="536" t="s">
        <v>131</v>
      </c>
      <c r="O225" s="664">
        <v>151.79999999999998</v>
      </c>
      <c r="P225" s="665">
        <f t="shared" si="15"/>
        <v>152</v>
      </c>
      <c r="Q225" s="666">
        <f t="shared" si="16"/>
        <v>167.20000000000002</v>
      </c>
      <c r="R225" s="657">
        <f t="shared" si="17"/>
        <v>167</v>
      </c>
      <c r="S225" s="658"/>
      <c r="T225" s="658">
        <v>165.68</v>
      </c>
      <c r="U225" s="659">
        <v>166</v>
      </c>
      <c r="V225" s="678"/>
      <c r="W225" s="500"/>
      <c r="X225" s="504"/>
      <c r="Y225" s="504"/>
      <c r="Z225" s="504"/>
      <c r="AA225" s="500"/>
      <c r="AB225" s="504"/>
      <c r="AC225" s="506"/>
      <c r="AD225" s="506"/>
      <c r="AE225" s="500"/>
      <c r="AF225" s="500"/>
      <c r="AG225" s="500"/>
      <c r="AH225" s="505"/>
      <c r="AI225" s="506"/>
      <c r="AJ225" s="502"/>
      <c r="AK225" s="507"/>
      <c r="AL225" s="503"/>
      <c r="AM225" s="508"/>
      <c r="AN225" s="509"/>
      <c r="AO225" s="509"/>
    </row>
    <row r="226" spans="1:41" ht="14.4" customHeight="1">
      <c r="A226" s="654" t="s">
        <v>1924</v>
      </c>
      <c r="B226" s="535" t="s">
        <v>1518</v>
      </c>
      <c r="C226" s="654" t="s">
        <v>48</v>
      </c>
      <c r="D226" s="654" t="s">
        <v>345</v>
      </c>
      <c r="E226" s="654" t="s">
        <v>1946</v>
      </c>
      <c r="F226" s="535" t="s">
        <v>50</v>
      </c>
      <c r="G226" s="654" t="s">
        <v>2267</v>
      </c>
      <c r="H226" s="536" t="s">
        <v>385</v>
      </c>
      <c r="I226" s="536" t="s">
        <v>402</v>
      </c>
      <c r="J226" s="535" t="s">
        <v>49</v>
      </c>
      <c r="K226" s="535">
        <v>1</v>
      </c>
      <c r="L226" s="535">
        <v>1.5</v>
      </c>
      <c r="M226" s="656" t="s">
        <v>346</v>
      </c>
      <c r="N226" s="536" t="s">
        <v>131</v>
      </c>
      <c r="O226" s="664">
        <v>194.7</v>
      </c>
      <c r="P226" s="665">
        <f t="shared" si="15"/>
        <v>195</v>
      </c>
      <c r="Q226" s="666">
        <f t="shared" si="16"/>
        <v>214.50000000000003</v>
      </c>
      <c r="R226" s="657">
        <f t="shared" si="17"/>
        <v>215</v>
      </c>
      <c r="S226" s="658"/>
      <c r="T226" s="658">
        <v>212.55</v>
      </c>
      <c r="U226" s="659">
        <v>213</v>
      </c>
      <c r="V226" s="678"/>
      <c r="W226" s="500"/>
      <c r="X226" s="504"/>
      <c r="Y226" s="504"/>
      <c r="Z226" s="504"/>
      <c r="AA226" s="500"/>
      <c r="AB226" s="504"/>
      <c r="AC226" s="506"/>
      <c r="AD226" s="506"/>
      <c r="AE226" s="500"/>
      <c r="AF226" s="500"/>
      <c r="AG226" s="500"/>
      <c r="AH226" s="505"/>
      <c r="AI226" s="506"/>
      <c r="AJ226" s="502"/>
      <c r="AK226" s="507"/>
      <c r="AL226" s="503"/>
      <c r="AM226" s="508"/>
      <c r="AN226" s="509"/>
      <c r="AO226" s="509"/>
    </row>
    <row r="227" spans="1:41" ht="14.4" customHeight="1">
      <c r="A227" s="654" t="s">
        <v>1925</v>
      </c>
      <c r="B227" s="535" t="s">
        <v>1519</v>
      </c>
      <c r="C227" s="654" t="s">
        <v>48</v>
      </c>
      <c r="D227" s="654" t="s">
        <v>345</v>
      </c>
      <c r="E227" s="654" t="s">
        <v>1946</v>
      </c>
      <c r="F227" s="535" t="s">
        <v>52</v>
      </c>
      <c r="G227" s="654" t="s">
        <v>2268</v>
      </c>
      <c r="H227" s="536" t="s">
        <v>384</v>
      </c>
      <c r="I227" s="536" t="s">
        <v>403</v>
      </c>
      <c r="J227" s="535" t="s">
        <v>54</v>
      </c>
      <c r="K227" s="535">
        <v>1</v>
      </c>
      <c r="L227" s="535">
        <v>2.1</v>
      </c>
      <c r="M227" s="656" t="s">
        <v>346</v>
      </c>
      <c r="N227" s="536" t="s">
        <v>131</v>
      </c>
      <c r="O227" s="664">
        <v>204.6</v>
      </c>
      <c r="P227" s="665">
        <f t="shared" si="15"/>
        <v>205</v>
      </c>
      <c r="Q227" s="666">
        <f t="shared" si="16"/>
        <v>225.50000000000003</v>
      </c>
      <c r="R227" s="657">
        <f t="shared" si="17"/>
        <v>226</v>
      </c>
      <c r="S227" s="658"/>
      <c r="T227" s="658">
        <v>223.45000000000002</v>
      </c>
      <c r="U227" s="659">
        <v>223</v>
      </c>
      <c r="V227" s="678"/>
      <c r="W227" s="500"/>
      <c r="X227" s="504"/>
      <c r="Y227" s="504"/>
      <c r="Z227" s="504"/>
      <c r="AA227" s="500"/>
      <c r="AB227" s="504"/>
      <c r="AC227" s="506"/>
      <c r="AD227" s="506"/>
      <c r="AE227" s="500"/>
      <c r="AF227" s="500"/>
      <c r="AG227" s="500"/>
      <c r="AH227" s="505"/>
      <c r="AI227" s="506"/>
      <c r="AJ227" s="502"/>
      <c r="AK227" s="507"/>
      <c r="AL227" s="503"/>
      <c r="AM227" s="508"/>
      <c r="AN227" s="509"/>
      <c r="AO227" s="509"/>
    </row>
    <row r="228" spans="1:41" ht="14.4" customHeight="1">
      <c r="A228" s="654" t="s">
        <v>1926</v>
      </c>
      <c r="B228" s="535" t="s">
        <v>1520</v>
      </c>
      <c r="C228" s="654" t="s">
        <v>51</v>
      </c>
      <c r="D228" s="654" t="s">
        <v>345</v>
      </c>
      <c r="E228" s="654" t="s">
        <v>1946</v>
      </c>
      <c r="F228" s="535" t="s">
        <v>52</v>
      </c>
      <c r="G228" s="654" t="s">
        <v>2268</v>
      </c>
      <c r="H228" s="536" t="s">
        <v>385</v>
      </c>
      <c r="I228" s="536" t="s">
        <v>403</v>
      </c>
      <c r="J228" s="535" t="s">
        <v>54</v>
      </c>
      <c r="K228" s="535">
        <v>1</v>
      </c>
      <c r="L228" s="535">
        <v>2.1</v>
      </c>
      <c r="M228" s="656" t="s">
        <v>346</v>
      </c>
      <c r="N228" s="536" t="s">
        <v>131</v>
      </c>
      <c r="O228" s="664">
        <v>264</v>
      </c>
      <c r="P228" s="665">
        <f t="shared" si="15"/>
        <v>264</v>
      </c>
      <c r="Q228" s="666">
        <f t="shared" si="16"/>
        <v>290.40000000000003</v>
      </c>
      <c r="R228" s="657">
        <f t="shared" si="17"/>
        <v>290</v>
      </c>
      <c r="S228" s="658"/>
      <c r="T228" s="658">
        <v>287.76000000000005</v>
      </c>
      <c r="U228" s="659">
        <v>288</v>
      </c>
      <c r="V228" s="678"/>
      <c r="W228" s="500"/>
      <c r="X228" s="504"/>
      <c r="Y228" s="504"/>
      <c r="Z228" s="504"/>
      <c r="AA228" s="500"/>
      <c r="AB228" s="504"/>
      <c r="AC228" s="506"/>
      <c r="AD228" s="506"/>
      <c r="AE228" s="500"/>
      <c r="AF228" s="500"/>
      <c r="AG228" s="500"/>
      <c r="AH228" s="505"/>
      <c r="AI228" s="506"/>
      <c r="AJ228" s="502"/>
      <c r="AK228" s="507"/>
      <c r="AL228" s="503"/>
      <c r="AM228" s="508"/>
      <c r="AN228" s="509"/>
      <c r="AO228" s="509"/>
    </row>
    <row r="229" spans="1:41" ht="14.4" customHeight="1">
      <c r="A229" s="654" t="s">
        <v>1927</v>
      </c>
      <c r="B229" s="535" t="s">
        <v>1521</v>
      </c>
      <c r="C229" s="654" t="s">
        <v>51</v>
      </c>
      <c r="D229" s="654" t="s">
        <v>345</v>
      </c>
      <c r="E229" s="654" t="s">
        <v>1946</v>
      </c>
      <c r="F229" s="535" t="s">
        <v>55</v>
      </c>
      <c r="G229" s="654" t="s">
        <v>2269</v>
      </c>
      <c r="H229" s="536" t="s">
        <v>384</v>
      </c>
      <c r="I229" s="536" t="s">
        <v>404</v>
      </c>
      <c r="J229" s="535" t="s">
        <v>57</v>
      </c>
      <c r="K229" s="535">
        <v>1</v>
      </c>
      <c r="L229" s="535">
        <v>2.5</v>
      </c>
      <c r="M229" s="656" t="s">
        <v>346</v>
      </c>
      <c r="N229" s="536" t="s">
        <v>131</v>
      </c>
      <c r="O229" s="664">
        <v>214.5</v>
      </c>
      <c r="P229" s="665">
        <f t="shared" si="15"/>
        <v>215</v>
      </c>
      <c r="Q229" s="666">
        <f t="shared" si="16"/>
        <v>236.50000000000003</v>
      </c>
      <c r="R229" s="657">
        <f t="shared" si="17"/>
        <v>237</v>
      </c>
      <c r="S229" s="658"/>
      <c r="T229" s="658">
        <v>234.35000000000002</v>
      </c>
      <c r="U229" s="659">
        <v>234</v>
      </c>
      <c r="V229" s="678"/>
      <c r="W229" s="500"/>
      <c r="X229" s="504"/>
      <c r="Y229" s="504"/>
      <c r="Z229" s="504"/>
      <c r="AA229" s="500"/>
      <c r="AB229" s="504"/>
      <c r="AC229" s="506"/>
      <c r="AD229" s="506"/>
      <c r="AE229" s="500"/>
      <c r="AF229" s="500"/>
      <c r="AG229" s="500"/>
      <c r="AH229" s="505"/>
      <c r="AI229" s="506"/>
      <c r="AJ229" s="502"/>
      <c r="AK229" s="507"/>
      <c r="AL229" s="503"/>
      <c r="AM229" s="508"/>
      <c r="AN229" s="509"/>
      <c r="AO229" s="509"/>
    </row>
    <row r="230" spans="1:41" ht="14.4" customHeight="1">
      <c r="A230" s="654" t="s">
        <v>1928</v>
      </c>
      <c r="B230" s="535" t="s">
        <v>1522</v>
      </c>
      <c r="C230" s="654" t="s">
        <v>53</v>
      </c>
      <c r="D230" s="654" t="s">
        <v>345</v>
      </c>
      <c r="E230" s="654" t="s">
        <v>1946</v>
      </c>
      <c r="F230" s="535" t="s">
        <v>55</v>
      </c>
      <c r="G230" s="654" t="s">
        <v>2269</v>
      </c>
      <c r="H230" s="536" t="s">
        <v>385</v>
      </c>
      <c r="I230" s="536" t="s">
        <v>404</v>
      </c>
      <c r="J230" s="535" t="s">
        <v>57</v>
      </c>
      <c r="K230" s="535">
        <v>1</v>
      </c>
      <c r="L230" s="535">
        <v>2.5</v>
      </c>
      <c r="M230" s="656" t="s">
        <v>346</v>
      </c>
      <c r="N230" s="536" t="s">
        <v>131</v>
      </c>
      <c r="O230" s="664">
        <v>277.2</v>
      </c>
      <c r="P230" s="665">
        <f t="shared" si="15"/>
        <v>277</v>
      </c>
      <c r="Q230" s="666">
        <f t="shared" si="16"/>
        <v>304.70000000000005</v>
      </c>
      <c r="R230" s="657">
        <f t="shared" si="17"/>
        <v>305</v>
      </c>
      <c r="S230" s="658"/>
      <c r="T230" s="658">
        <v>301.93</v>
      </c>
      <c r="U230" s="659">
        <v>302</v>
      </c>
      <c r="V230" s="678"/>
      <c r="W230" s="500"/>
      <c r="X230" s="504"/>
      <c r="Y230" s="504"/>
      <c r="Z230" s="504"/>
      <c r="AA230" s="500"/>
      <c r="AB230" s="504"/>
      <c r="AC230" s="506"/>
      <c r="AD230" s="506"/>
      <c r="AE230" s="500"/>
      <c r="AF230" s="500"/>
      <c r="AG230" s="500"/>
      <c r="AH230" s="505"/>
      <c r="AI230" s="506"/>
      <c r="AJ230" s="502"/>
      <c r="AK230" s="507"/>
      <c r="AL230" s="503"/>
      <c r="AM230" s="508"/>
      <c r="AN230" s="509"/>
      <c r="AO230" s="509"/>
    </row>
    <row r="231" spans="1:41" ht="15.6" customHeight="1">
      <c r="A231" s="654" t="s">
        <v>1929</v>
      </c>
      <c r="B231" s="535" t="s">
        <v>1549</v>
      </c>
      <c r="C231" s="654" t="s">
        <v>811</v>
      </c>
      <c r="D231" s="654" t="s">
        <v>345</v>
      </c>
      <c r="E231" s="654" t="s">
        <v>1946</v>
      </c>
      <c r="F231" s="535" t="s">
        <v>80</v>
      </c>
      <c r="G231" s="654" t="s">
        <v>2283</v>
      </c>
      <c r="H231" s="536" t="s">
        <v>384</v>
      </c>
      <c r="I231" s="536" t="s">
        <v>416</v>
      </c>
      <c r="J231" s="535" t="s">
        <v>49</v>
      </c>
      <c r="K231" s="535">
        <v>1</v>
      </c>
      <c r="L231" s="535">
        <v>1.9</v>
      </c>
      <c r="M231" s="656" t="s">
        <v>346</v>
      </c>
      <c r="N231" s="536" t="s">
        <v>134</v>
      </c>
      <c r="O231" s="664">
        <v>144</v>
      </c>
      <c r="P231" s="665">
        <f t="shared" si="15"/>
        <v>144</v>
      </c>
      <c r="Q231" s="666">
        <f t="shared" si="16"/>
        <v>158.4</v>
      </c>
      <c r="R231" s="657">
        <f t="shared" si="17"/>
        <v>158</v>
      </c>
      <c r="S231" s="658"/>
      <c r="T231" s="658">
        <v>156.96</v>
      </c>
      <c r="U231" s="659">
        <v>157</v>
      </c>
      <c r="V231" s="678"/>
      <c r="W231" s="500"/>
      <c r="X231" s="504"/>
      <c r="Y231" s="504"/>
      <c r="Z231" s="504"/>
      <c r="AA231" s="500"/>
      <c r="AB231" s="504"/>
      <c r="AC231" s="506"/>
      <c r="AD231" s="506"/>
      <c r="AE231" s="500"/>
      <c r="AF231" s="500"/>
      <c r="AG231" s="500"/>
      <c r="AH231" s="505"/>
      <c r="AI231" s="506"/>
      <c r="AJ231" s="502"/>
      <c r="AK231" s="507"/>
      <c r="AL231" s="503"/>
      <c r="AM231" s="508"/>
      <c r="AN231" s="509"/>
      <c r="AO231" s="509"/>
    </row>
    <row r="232" spans="1:41" ht="14.4" customHeight="1">
      <c r="A232" s="654" t="s">
        <v>1930</v>
      </c>
      <c r="B232" s="535" t="s">
        <v>1550</v>
      </c>
      <c r="C232" s="654" t="s">
        <v>812</v>
      </c>
      <c r="D232" s="654" t="s">
        <v>345</v>
      </c>
      <c r="E232" s="654" t="s">
        <v>1946</v>
      </c>
      <c r="F232" s="535" t="s">
        <v>80</v>
      </c>
      <c r="G232" s="654" t="s">
        <v>2283</v>
      </c>
      <c r="H232" s="536" t="s">
        <v>385</v>
      </c>
      <c r="I232" s="536" t="s">
        <v>416</v>
      </c>
      <c r="J232" s="535" t="s">
        <v>49</v>
      </c>
      <c r="K232" s="535">
        <v>1</v>
      </c>
      <c r="L232" s="535">
        <v>1.9</v>
      </c>
      <c r="M232" s="656" t="s">
        <v>346</v>
      </c>
      <c r="N232" s="536" t="s">
        <v>134</v>
      </c>
      <c r="O232" s="664">
        <v>191.39999999999998</v>
      </c>
      <c r="P232" s="665">
        <f t="shared" si="15"/>
        <v>191</v>
      </c>
      <c r="Q232" s="666">
        <f t="shared" si="16"/>
        <v>210.10000000000002</v>
      </c>
      <c r="R232" s="657">
        <f t="shared" si="17"/>
        <v>210</v>
      </c>
      <c r="S232" s="658"/>
      <c r="T232" s="658">
        <v>208.19000000000003</v>
      </c>
      <c r="U232" s="659">
        <v>208</v>
      </c>
      <c r="V232" s="678"/>
      <c r="W232" s="500"/>
      <c r="X232" s="504"/>
      <c r="Y232" s="504"/>
      <c r="Z232" s="504"/>
      <c r="AA232" s="500"/>
      <c r="AB232" s="504"/>
      <c r="AC232" s="506"/>
      <c r="AD232" s="506"/>
      <c r="AE232" s="500"/>
      <c r="AF232" s="500"/>
      <c r="AG232" s="500"/>
      <c r="AH232" s="505"/>
      <c r="AI232" s="506"/>
      <c r="AJ232" s="502"/>
      <c r="AK232" s="507"/>
      <c r="AL232" s="503"/>
      <c r="AM232" s="508"/>
      <c r="AN232" s="509"/>
      <c r="AO232" s="509"/>
    </row>
    <row r="233" spans="1:41" ht="14.4" customHeight="1">
      <c r="A233" s="654" t="s">
        <v>1931</v>
      </c>
      <c r="B233" s="535" t="s">
        <v>1551</v>
      </c>
      <c r="C233" s="654" t="s">
        <v>812</v>
      </c>
      <c r="D233" s="654" t="s">
        <v>345</v>
      </c>
      <c r="E233" s="654" t="s">
        <v>1946</v>
      </c>
      <c r="F233" s="535" t="s">
        <v>58</v>
      </c>
      <c r="G233" s="654" t="s">
        <v>2284</v>
      </c>
      <c r="H233" s="536" t="s">
        <v>384</v>
      </c>
      <c r="I233" s="536" t="s">
        <v>405</v>
      </c>
      <c r="J233" s="535" t="s">
        <v>41</v>
      </c>
      <c r="K233" s="535">
        <v>1</v>
      </c>
      <c r="L233" s="535">
        <v>1.3</v>
      </c>
      <c r="M233" s="656" t="s">
        <v>346</v>
      </c>
      <c r="N233" s="536" t="s">
        <v>137</v>
      </c>
      <c r="O233" s="664">
        <v>136.4</v>
      </c>
      <c r="P233" s="665">
        <f t="shared" ref="P233:P264" si="18">ROUND(O233,0)</f>
        <v>136</v>
      </c>
      <c r="Q233" s="666">
        <f t="shared" ref="Q233:Q264" si="19">P233*1.1</f>
        <v>149.60000000000002</v>
      </c>
      <c r="R233" s="657">
        <f t="shared" ref="R233:R264" si="20">ROUND(Q233,0)</f>
        <v>150</v>
      </c>
      <c r="S233" s="658"/>
      <c r="T233" s="658">
        <v>148.24</v>
      </c>
      <c r="U233" s="659">
        <v>148</v>
      </c>
      <c r="V233" s="678"/>
      <c r="W233" s="500"/>
      <c r="X233" s="504"/>
      <c r="Y233" s="504"/>
      <c r="Z233" s="504"/>
      <c r="AA233" s="500"/>
      <c r="AB233" s="504"/>
      <c r="AC233" s="506"/>
      <c r="AD233" s="506"/>
      <c r="AE233" s="500"/>
      <c r="AF233" s="500"/>
      <c r="AG233" s="500"/>
      <c r="AH233" s="505"/>
      <c r="AI233" s="506"/>
      <c r="AJ233" s="502"/>
      <c r="AK233" s="507"/>
      <c r="AL233" s="503"/>
      <c r="AM233" s="508"/>
      <c r="AN233" s="509"/>
      <c r="AO233" s="509"/>
    </row>
    <row r="234" spans="1:41" ht="14.4" customHeight="1">
      <c r="A234" s="654" t="s">
        <v>1932</v>
      </c>
      <c r="B234" s="535" t="s">
        <v>1552</v>
      </c>
      <c r="C234" s="654" t="s">
        <v>81</v>
      </c>
      <c r="D234" s="654" t="s">
        <v>345</v>
      </c>
      <c r="E234" s="654" t="s">
        <v>1946</v>
      </c>
      <c r="F234" s="535" t="s">
        <v>58</v>
      </c>
      <c r="G234" s="654" t="s">
        <v>2284</v>
      </c>
      <c r="H234" s="536" t="s">
        <v>385</v>
      </c>
      <c r="I234" s="536" t="s">
        <v>405</v>
      </c>
      <c r="J234" s="535" t="s">
        <v>41</v>
      </c>
      <c r="K234" s="535">
        <v>1</v>
      </c>
      <c r="L234" s="535">
        <v>1.3</v>
      </c>
      <c r="M234" s="656" t="s">
        <v>346</v>
      </c>
      <c r="N234" s="536" t="s">
        <v>137</v>
      </c>
      <c r="O234" s="664">
        <v>188.1</v>
      </c>
      <c r="P234" s="665">
        <f t="shared" si="18"/>
        <v>188</v>
      </c>
      <c r="Q234" s="666">
        <f t="shared" si="19"/>
        <v>206.8</v>
      </c>
      <c r="R234" s="657">
        <f t="shared" si="20"/>
        <v>207</v>
      </c>
      <c r="S234" s="658"/>
      <c r="T234" s="658">
        <v>204.92000000000002</v>
      </c>
      <c r="U234" s="659">
        <v>205</v>
      </c>
      <c r="V234" s="678"/>
      <c r="W234" s="500"/>
      <c r="X234" s="504"/>
      <c r="Y234" s="504"/>
      <c r="Z234" s="504"/>
      <c r="AA234" s="500"/>
      <c r="AB234" s="504"/>
      <c r="AC234" s="506"/>
      <c r="AD234" s="506"/>
      <c r="AE234" s="500"/>
      <c r="AF234" s="500"/>
      <c r="AG234" s="500"/>
      <c r="AH234" s="505"/>
      <c r="AI234" s="506"/>
      <c r="AJ234" s="502"/>
      <c r="AK234" s="507"/>
      <c r="AL234" s="503"/>
      <c r="AM234" s="508"/>
      <c r="AN234" s="509"/>
      <c r="AO234" s="509"/>
    </row>
    <row r="235" spans="1:41" ht="14.4" customHeight="1">
      <c r="A235" s="654" t="s">
        <v>1933</v>
      </c>
      <c r="B235" s="535" t="s">
        <v>1553</v>
      </c>
      <c r="C235" s="654" t="s">
        <v>81</v>
      </c>
      <c r="D235" s="654" t="s">
        <v>345</v>
      </c>
      <c r="E235" s="654" t="s">
        <v>1946</v>
      </c>
      <c r="F235" s="535" t="s">
        <v>60</v>
      </c>
      <c r="G235" s="654" t="s">
        <v>2285</v>
      </c>
      <c r="H235" s="536" t="s">
        <v>384</v>
      </c>
      <c r="I235" s="536" t="s">
        <v>406</v>
      </c>
      <c r="J235" s="535" t="s">
        <v>49</v>
      </c>
      <c r="K235" s="535">
        <v>1</v>
      </c>
      <c r="L235" s="535">
        <v>1.6</v>
      </c>
      <c r="M235" s="656" t="s">
        <v>346</v>
      </c>
      <c r="N235" s="536" t="s">
        <v>137</v>
      </c>
      <c r="O235" s="664">
        <v>139.5</v>
      </c>
      <c r="P235" s="665">
        <f t="shared" si="18"/>
        <v>140</v>
      </c>
      <c r="Q235" s="666">
        <f t="shared" si="19"/>
        <v>154</v>
      </c>
      <c r="R235" s="657">
        <f t="shared" si="20"/>
        <v>154</v>
      </c>
      <c r="S235" s="658"/>
      <c r="T235" s="658">
        <v>152.60000000000002</v>
      </c>
      <c r="U235" s="659">
        <v>153</v>
      </c>
      <c r="V235" s="678"/>
      <c r="W235" s="500"/>
      <c r="X235" s="504"/>
      <c r="Y235" s="504"/>
      <c r="Z235" s="504"/>
      <c r="AA235" s="500"/>
      <c r="AB235" s="504"/>
      <c r="AC235" s="506"/>
      <c r="AD235" s="506"/>
      <c r="AE235" s="500"/>
      <c r="AF235" s="500"/>
      <c r="AG235" s="500"/>
      <c r="AH235" s="505"/>
      <c r="AI235" s="506"/>
      <c r="AJ235" s="502"/>
      <c r="AK235" s="507"/>
      <c r="AL235" s="503"/>
      <c r="AM235" s="508"/>
      <c r="AN235" s="509"/>
      <c r="AO235" s="509"/>
    </row>
    <row r="236" spans="1:41" ht="14.4" customHeight="1">
      <c r="A236" s="654" t="s">
        <v>1934</v>
      </c>
      <c r="B236" s="535" t="s">
        <v>1554</v>
      </c>
      <c r="C236" s="654" t="s">
        <v>59</v>
      </c>
      <c r="D236" s="654" t="s">
        <v>345</v>
      </c>
      <c r="E236" s="654" t="s">
        <v>1946</v>
      </c>
      <c r="F236" s="535" t="s">
        <v>60</v>
      </c>
      <c r="G236" s="654" t="s">
        <v>2285</v>
      </c>
      <c r="H236" s="536" t="s">
        <v>385</v>
      </c>
      <c r="I236" s="536" t="s">
        <v>406</v>
      </c>
      <c r="J236" s="535" t="s">
        <v>49</v>
      </c>
      <c r="K236" s="535">
        <v>1</v>
      </c>
      <c r="L236" s="535">
        <v>1.6</v>
      </c>
      <c r="M236" s="656" t="s">
        <v>346</v>
      </c>
      <c r="N236" s="536" t="s">
        <v>137</v>
      </c>
      <c r="O236" s="664">
        <v>194.7</v>
      </c>
      <c r="P236" s="665">
        <f t="shared" si="18"/>
        <v>195</v>
      </c>
      <c r="Q236" s="666">
        <f t="shared" si="19"/>
        <v>214.50000000000003</v>
      </c>
      <c r="R236" s="657">
        <f t="shared" si="20"/>
        <v>215</v>
      </c>
      <c r="S236" s="658"/>
      <c r="T236" s="658">
        <v>212.55</v>
      </c>
      <c r="U236" s="659">
        <v>213</v>
      </c>
      <c r="V236" s="678"/>
      <c r="W236" s="500"/>
      <c r="X236" s="504"/>
      <c r="Y236" s="504"/>
      <c r="Z236" s="504"/>
      <c r="AA236" s="500"/>
      <c r="AB236" s="504"/>
      <c r="AC236" s="506"/>
      <c r="AD236" s="506"/>
      <c r="AE236" s="500"/>
      <c r="AF236" s="500"/>
      <c r="AG236" s="500"/>
      <c r="AH236" s="505"/>
      <c r="AI236" s="506"/>
      <c r="AJ236" s="502"/>
      <c r="AK236" s="507"/>
      <c r="AL236" s="503"/>
      <c r="AM236" s="508"/>
      <c r="AN236" s="509"/>
      <c r="AO236" s="509"/>
    </row>
    <row r="237" spans="1:41" ht="14.4" customHeight="1">
      <c r="A237" s="654" t="s">
        <v>1935</v>
      </c>
      <c r="B237" s="535" t="s">
        <v>1555</v>
      </c>
      <c r="C237" s="654" t="s">
        <v>59</v>
      </c>
      <c r="D237" s="654" t="s">
        <v>345</v>
      </c>
      <c r="E237" s="654" t="s">
        <v>1946</v>
      </c>
      <c r="F237" s="535" t="s">
        <v>62</v>
      </c>
      <c r="G237" s="654" t="s">
        <v>2286</v>
      </c>
      <c r="H237" s="536" t="s">
        <v>384</v>
      </c>
      <c r="I237" s="536" t="s">
        <v>407</v>
      </c>
      <c r="J237" s="535" t="s">
        <v>57</v>
      </c>
      <c r="K237" s="535">
        <v>1</v>
      </c>
      <c r="L237" s="535">
        <v>3.7</v>
      </c>
      <c r="M237" s="656" t="s">
        <v>346</v>
      </c>
      <c r="N237" s="536" t="s">
        <v>137</v>
      </c>
      <c r="O237" s="664">
        <v>248.71</v>
      </c>
      <c r="P237" s="665">
        <f t="shared" si="18"/>
        <v>249</v>
      </c>
      <c r="Q237" s="666">
        <f t="shared" si="19"/>
        <v>273.90000000000003</v>
      </c>
      <c r="R237" s="657">
        <f t="shared" si="20"/>
        <v>274</v>
      </c>
      <c r="S237" s="658"/>
      <c r="T237" s="658">
        <v>271.41000000000003</v>
      </c>
      <c r="U237" s="659">
        <v>271</v>
      </c>
      <c r="V237" s="678"/>
      <c r="W237" s="500"/>
      <c r="X237" s="504"/>
      <c r="Y237" s="504"/>
      <c r="Z237" s="504"/>
      <c r="AA237" s="500"/>
      <c r="AB237" s="504"/>
      <c r="AC237" s="506"/>
      <c r="AD237" s="506"/>
      <c r="AE237" s="500"/>
      <c r="AF237" s="500"/>
      <c r="AG237" s="500"/>
      <c r="AH237" s="505"/>
      <c r="AI237" s="506"/>
      <c r="AJ237" s="502"/>
      <c r="AK237" s="507"/>
      <c r="AL237" s="503"/>
      <c r="AM237" s="508"/>
      <c r="AN237" s="509"/>
      <c r="AO237" s="509"/>
    </row>
    <row r="238" spans="1:41" ht="14.4" customHeight="1">
      <c r="A238" s="654" t="s">
        <v>1936</v>
      </c>
      <c r="B238" s="535" t="s">
        <v>1556</v>
      </c>
      <c r="C238" s="654" t="s">
        <v>61</v>
      </c>
      <c r="D238" s="654" t="s">
        <v>345</v>
      </c>
      <c r="E238" s="654" t="s">
        <v>1946</v>
      </c>
      <c r="F238" s="535" t="s">
        <v>62</v>
      </c>
      <c r="G238" s="654" t="s">
        <v>2286</v>
      </c>
      <c r="H238" s="536" t="s">
        <v>385</v>
      </c>
      <c r="I238" s="536" t="s">
        <v>407</v>
      </c>
      <c r="J238" s="535" t="s">
        <v>57</v>
      </c>
      <c r="K238" s="535">
        <v>1</v>
      </c>
      <c r="L238" s="535">
        <v>3.7</v>
      </c>
      <c r="M238" s="656" t="s">
        <v>346</v>
      </c>
      <c r="N238" s="536" t="s">
        <v>137</v>
      </c>
      <c r="O238" s="664">
        <v>330</v>
      </c>
      <c r="P238" s="665">
        <f t="shared" si="18"/>
        <v>330</v>
      </c>
      <c r="Q238" s="666">
        <f t="shared" si="19"/>
        <v>363.00000000000006</v>
      </c>
      <c r="R238" s="657">
        <f t="shared" si="20"/>
        <v>363</v>
      </c>
      <c r="S238" s="658"/>
      <c r="T238" s="658">
        <v>359.70000000000005</v>
      </c>
      <c r="U238" s="659">
        <v>360</v>
      </c>
      <c r="V238" s="678"/>
      <c r="W238" s="500"/>
      <c r="X238" s="504"/>
      <c r="Y238" s="504"/>
      <c r="Z238" s="504"/>
      <c r="AA238" s="500"/>
      <c r="AB238" s="504"/>
      <c r="AC238" s="506"/>
      <c r="AD238" s="506"/>
      <c r="AE238" s="500"/>
      <c r="AF238" s="500"/>
      <c r="AG238" s="500"/>
      <c r="AH238" s="505"/>
      <c r="AI238" s="506"/>
      <c r="AJ238" s="502"/>
      <c r="AK238" s="507"/>
      <c r="AL238" s="503"/>
      <c r="AM238" s="508"/>
      <c r="AN238" s="509"/>
      <c r="AO238" s="509"/>
    </row>
    <row r="239" spans="1:41" ht="14.4" customHeight="1">
      <c r="A239" s="654" t="s">
        <v>1937</v>
      </c>
      <c r="B239" s="535" t="s">
        <v>1557</v>
      </c>
      <c r="C239" s="654" t="s">
        <v>61</v>
      </c>
      <c r="D239" s="654" t="s">
        <v>345</v>
      </c>
      <c r="E239" s="654" t="s">
        <v>1946</v>
      </c>
      <c r="F239" s="535" t="s">
        <v>103</v>
      </c>
      <c r="G239" s="654" t="s">
        <v>2287</v>
      </c>
      <c r="H239" s="536" t="s">
        <v>384</v>
      </c>
      <c r="I239" s="536" t="s">
        <v>426</v>
      </c>
      <c r="J239" s="535" t="s">
        <v>49</v>
      </c>
      <c r="K239" s="535">
        <v>1</v>
      </c>
      <c r="L239" s="535">
        <v>2.5</v>
      </c>
      <c r="M239" s="656" t="s">
        <v>346</v>
      </c>
      <c r="N239" s="536" t="s">
        <v>137</v>
      </c>
      <c r="O239" s="664">
        <v>201.5</v>
      </c>
      <c r="P239" s="665">
        <f t="shared" si="18"/>
        <v>202</v>
      </c>
      <c r="Q239" s="666">
        <f t="shared" si="19"/>
        <v>222.20000000000002</v>
      </c>
      <c r="R239" s="657">
        <f t="shared" si="20"/>
        <v>222</v>
      </c>
      <c r="S239" s="658"/>
      <c r="T239" s="658">
        <v>220.18</v>
      </c>
      <c r="U239" s="659">
        <v>220</v>
      </c>
      <c r="V239" s="678"/>
      <c r="W239" s="500"/>
      <c r="X239" s="504"/>
      <c r="Y239" s="504"/>
      <c r="Z239" s="504"/>
      <c r="AA239" s="500"/>
      <c r="AB239" s="504"/>
      <c r="AC239" s="506"/>
      <c r="AD239" s="506"/>
      <c r="AE239" s="500"/>
      <c r="AF239" s="500"/>
      <c r="AG239" s="500"/>
      <c r="AH239" s="505"/>
      <c r="AI239" s="506"/>
      <c r="AJ239" s="502"/>
      <c r="AK239" s="507"/>
      <c r="AL239" s="503"/>
      <c r="AM239" s="508"/>
      <c r="AN239" s="509"/>
      <c r="AO239" s="509"/>
    </row>
    <row r="240" spans="1:41" ht="14.4" customHeight="1">
      <c r="A240" s="654" t="s">
        <v>1938</v>
      </c>
      <c r="B240" s="535" t="s">
        <v>1558</v>
      </c>
      <c r="C240" s="654" t="s">
        <v>63</v>
      </c>
      <c r="D240" s="654" t="s">
        <v>345</v>
      </c>
      <c r="E240" s="654" t="s">
        <v>1946</v>
      </c>
      <c r="F240" s="535" t="s">
        <v>103</v>
      </c>
      <c r="G240" s="654" t="s">
        <v>2287</v>
      </c>
      <c r="H240" s="536" t="s">
        <v>385</v>
      </c>
      <c r="I240" s="536" t="s">
        <v>426</v>
      </c>
      <c r="J240" s="535" t="s">
        <v>49</v>
      </c>
      <c r="K240" s="535">
        <v>1</v>
      </c>
      <c r="L240" s="535">
        <v>2.5</v>
      </c>
      <c r="M240" s="656" t="s">
        <v>346</v>
      </c>
      <c r="N240" s="536" t="s">
        <v>137</v>
      </c>
      <c r="O240" s="664">
        <v>277.2</v>
      </c>
      <c r="P240" s="665">
        <f t="shared" si="18"/>
        <v>277</v>
      </c>
      <c r="Q240" s="666">
        <f t="shared" si="19"/>
        <v>304.70000000000005</v>
      </c>
      <c r="R240" s="657">
        <f t="shared" si="20"/>
        <v>305</v>
      </c>
      <c r="S240" s="658"/>
      <c r="T240" s="658">
        <v>301.93</v>
      </c>
      <c r="U240" s="659">
        <v>302</v>
      </c>
      <c r="V240" s="678"/>
      <c r="W240" s="500"/>
      <c r="X240" s="504"/>
      <c r="Y240" s="504"/>
      <c r="Z240" s="504"/>
      <c r="AA240" s="500"/>
      <c r="AB240" s="504"/>
      <c r="AC240" s="506"/>
      <c r="AD240" s="506"/>
      <c r="AE240" s="500"/>
      <c r="AF240" s="500"/>
      <c r="AG240" s="500"/>
      <c r="AH240" s="505"/>
      <c r="AI240" s="506"/>
      <c r="AJ240" s="502"/>
      <c r="AK240" s="507"/>
      <c r="AL240" s="503"/>
      <c r="AM240" s="508"/>
      <c r="AN240" s="509"/>
      <c r="AO240" s="509"/>
    </row>
    <row r="241" spans="1:41" ht="14.4" customHeight="1">
      <c r="A241" s="654" t="s">
        <v>1939</v>
      </c>
      <c r="B241" s="535" t="s">
        <v>1561</v>
      </c>
      <c r="C241" s="654"/>
      <c r="D241" s="654" t="s">
        <v>345</v>
      </c>
      <c r="E241" s="654" t="s">
        <v>1946</v>
      </c>
      <c r="F241" s="535" t="s">
        <v>82</v>
      </c>
      <c r="G241" s="654" t="s">
        <v>2295</v>
      </c>
      <c r="H241" s="536" t="s">
        <v>384</v>
      </c>
      <c r="I241" s="536" t="s">
        <v>417</v>
      </c>
      <c r="J241" s="535" t="s">
        <v>54</v>
      </c>
      <c r="K241" s="535">
        <v>1</v>
      </c>
      <c r="L241" s="535">
        <v>2.6</v>
      </c>
      <c r="M241" s="656" t="s">
        <v>346</v>
      </c>
      <c r="N241" s="536" t="s">
        <v>137</v>
      </c>
      <c r="O241" s="664">
        <v>178.2</v>
      </c>
      <c r="P241" s="665">
        <f t="shared" si="18"/>
        <v>178</v>
      </c>
      <c r="Q241" s="666">
        <f t="shared" si="19"/>
        <v>195.8</v>
      </c>
      <c r="R241" s="657">
        <f t="shared" si="20"/>
        <v>196</v>
      </c>
      <c r="S241" s="658"/>
      <c r="T241" s="658">
        <v>194.02</v>
      </c>
      <c r="U241" s="659">
        <v>194</v>
      </c>
      <c r="V241" s="678"/>
      <c r="W241" s="500"/>
      <c r="X241" s="504"/>
      <c r="Y241" s="504"/>
      <c r="Z241" s="504"/>
      <c r="AA241" s="500"/>
      <c r="AB241" s="504"/>
      <c r="AC241" s="506"/>
      <c r="AD241" s="506"/>
      <c r="AE241" s="500"/>
      <c r="AF241" s="500"/>
      <c r="AG241" s="500"/>
      <c r="AH241" s="505"/>
      <c r="AI241" s="506"/>
      <c r="AJ241" s="502"/>
      <c r="AK241" s="507"/>
      <c r="AL241" s="503"/>
      <c r="AM241" s="508"/>
      <c r="AN241" s="509"/>
      <c r="AO241" s="509"/>
    </row>
    <row r="242" spans="1:41" ht="14.4" customHeight="1">
      <c r="A242" s="654" t="s">
        <v>1940</v>
      </c>
      <c r="B242" s="535" t="s">
        <v>1562</v>
      </c>
      <c r="C242" s="654" t="s">
        <v>118</v>
      </c>
      <c r="D242" s="654" t="s">
        <v>345</v>
      </c>
      <c r="E242" s="654" t="s">
        <v>1946</v>
      </c>
      <c r="F242" s="535" t="s">
        <v>82</v>
      </c>
      <c r="G242" s="654" t="s">
        <v>2295</v>
      </c>
      <c r="H242" s="536" t="s">
        <v>385</v>
      </c>
      <c r="I242" s="536" t="s">
        <v>417</v>
      </c>
      <c r="J242" s="535" t="s">
        <v>54</v>
      </c>
      <c r="K242" s="535">
        <v>1</v>
      </c>
      <c r="L242" s="535">
        <v>2.6</v>
      </c>
      <c r="M242" s="656" t="s">
        <v>346</v>
      </c>
      <c r="N242" s="536" t="s">
        <v>137</v>
      </c>
      <c r="O242" s="664">
        <v>231</v>
      </c>
      <c r="P242" s="665">
        <f t="shared" si="18"/>
        <v>231</v>
      </c>
      <c r="Q242" s="666">
        <f t="shared" si="19"/>
        <v>254.10000000000002</v>
      </c>
      <c r="R242" s="657">
        <f t="shared" si="20"/>
        <v>254</v>
      </c>
      <c r="S242" s="658"/>
      <c r="T242" s="658">
        <v>251.79000000000002</v>
      </c>
      <c r="U242" s="659">
        <v>252</v>
      </c>
      <c r="V242" s="678"/>
      <c r="W242" s="500"/>
      <c r="X242" s="504"/>
      <c r="Y242" s="504"/>
      <c r="Z242" s="504"/>
      <c r="AA242" s="500"/>
      <c r="AB242" s="504"/>
      <c r="AC242" s="506"/>
      <c r="AD242" s="506"/>
      <c r="AE242" s="500"/>
      <c r="AF242" s="500"/>
      <c r="AG242" s="500"/>
      <c r="AH242" s="505"/>
      <c r="AI242" s="506"/>
      <c r="AJ242" s="502"/>
      <c r="AK242" s="507"/>
      <c r="AL242" s="503"/>
      <c r="AM242" s="508"/>
      <c r="AN242" s="509"/>
      <c r="AO242" s="509"/>
    </row>
    <row r="243" spans="1:41" ht="14.4" customHeight="1">
      <c r="A243" s="654" t="s">
        <v>1941</v>
      </c>
      <c r="B243" s="535" t="s">
        <v>1563</v>
      </c>
      <c r="C243" s="654"/>
      <c r="D243" s="654" t="s">
        <v>345</v>
      </c>
      <c r="E243" s="654" t="s">
        <v>1946</v>
      </c>
      <c r="F243" s="535" t="s">
        <v>70</v>
      </c>
      <c r="G243" s="654" t="s">
        <v>2306</v>
      </c>
      <c r="H243" s="536" t="s">
        <v>384</v>
      </c>
      <c r="I243" s="536" t="s">
        <v>411</v>
      </c>
      <c r="J243" s="535" t="s">
        <v>49</v>
      </c>
      <c r="K243" s="535">
        <v>1</v>
      </c>
      <c r="L243" s="535">
        <v>1.7</v>
      </c>
      <c r="M243" s="656" t="s">
        <v>346</v>
      </c>
      <c r="N243" s="536" t="s">
        <v>137</v>
      </c>
      <c r="O243" s="664">
        <v>145.19999999999999</v>
      </c>
      <c r="P243" s="665">
        <f t="shared" si="18"/>
        <v>145</v>
      </c>
      <c r="Q243" s="666">
        <f t="shared" si="19"/>
        <v>159.5</v>
      </c>
      <c r="R243" s="657">
        <f t="shared" si="20"/>
        <v>160</v>
      </c>
      <c r="S243" s="658"/>
      <c r="T243" s="658">
        <v>158.05000000000001</v>
      </c>
      <c r="U243" s="659">
        <v>158</v>
      </c>
      <c r="V243" s="678"/>
      <c r="W243" s="500"/>
      <c r="X243" s="504"/>
      <c r="Y243" s="504"/>
      <c r="Z243" s="504"/>
      <c r="AA243" s="500"/>
      <c r="AB243" s="504"/>
      <c r="AC243" s="506"/>
      <c r="AD243" s="506"/>
      <c r="AE243" s="500"/>
      <c r="AF243" s="500"/>
      <c r="AG243" s="500"/>
      <c r="AH243" s="505"/>
      <c r="AI243" s="506"/>
      <c r="AJ243" s="502"/>
      <c r="AK243" s="507"/>
      <c r="AL243" s="503"/>
      <c r="AM243" s="508"/>
      <c r="AN243" s="509"/>
      <c r="AO243" s="509"/>
    </row>
    <row r="244" spans="1:41" ht="14.4" customHeight="1">
      <c r="A244" s="654" t="s">
        <v>1942</v>
      </c>
      <c r="B244" s="535" t="s">
        <v>1564</v>
      </c>
      <c r="C244" s="654"/>
      <c r="D244" s="654" t="s">
        <v>345</v>
      </c>
      <c r="E244" s="654" t="s">
        <v>1946</v>
      </c>
      <c r="F244" s="535" t="s">
        <v>70</v>
      </c>
      <c r="G244" s="654" t="s">
        <v>2306</v>
      </c>
      <c r="H244" s="536" t="s">
        <v>385</v>
      </c>
      <c r="I244" s="536" t="s">
        <v>411</v>
      </c>
      <c r="J244" s="535" t="s">
        <v>49</v>
      </c>
      <c r="K244" s="535">
        <v>1</v>
      </c>
      <c r="L244" s="535">
        <v>1.7</v>
      </c>
      <c r="M244" s="656" t="s">
        <v>346</v>
      </c>
      <c r="N244" s="536" t="s">
        <v>137</v>
      </c>
      <c r="O244" s="664">
        <v>188.1</v>
      </c>
      <c r="P244" s="665">
        <f t="shared" si="18"/>
        <v>188</v>
      </c>
      <c r="Q244" s="666">
        <f t="shared" si="19"/>
        <v>206.8</v>
      </c>
      <c r="R244" s="657">
        <f t="shared" si="20"/>
        <v>207</v>
      </c>
      <c r="S244" s="658"/>
      <c r="T244" s="658">
        <v>204.92000000000002</v>
      </c>
      <c r="U244" s="659">
        <v>205</v>
      </c>
      <c r="V244" s="678"/>
      <c r="W244" s="500"/>
      <c r="X244" s="504"/>
      <c r="Y244" s="504"/>
      <c r="Z244" s="504"/>
      <c r="AA244" s="500"/>
      <c r="AB244" s="504"/>
      <c r="AC244" s="506"/>
      <c r="AD244" s="506"/>
      <c r="AE244" s="500"/>
      <c r="AF244" s="500"/>
      <c r="AG244" s="500"/>
      <c r="AH244" s="505"/>
      <c r="AI244" s="506"/>
      <c r="AJ244" s="502"/>
      <c r="AK244" s="507"/>
      <c r="AL244" s="503"/>
      <c r="AM244" s="508"/>
      <c r="AN244" s="509"/>
      <c r="AO244" s="509"/>
    </row>
    <row r="245" spans="1:41" ht="14.4" customHeight="1">
      <c r="A245" s="654" t="s">
        <v>1943</v>
      </c>
      <c r="B245" s="535" t="s">
        <v>1565</v>
      </c>
      <c r="C245" s="654"/>
      <c r="D245" s="654" t="s">
        <v>345</v>
      </c>
      <c r="E245" s="654" t="s">
        <v>1946</v>
      </c>
      <c r="F245" s="535" t="s">
        <v>72</v>
      </c>
      <c r="G245" s="654" t="s">
        <v>2307</v>
      </c>
      <c r="H245" s="536" t="s">
        <v>384</v>
      </c>
      <c r="I245" s="536" t="s">
        <v>412</v>
      </c>
      <c r="J245" s="535" t="s">
        <v>54</v>
      </c>
      <c r="K245" s="535">
        <v>1</v>
      </c>
      <c r="L245" s="535">
        <v>2.9</v>
      </c>
      <c r="M245" s="656" t="s">
        <v>346</v>
      </c>
      <c r="N245" s="536" t="s">
        <v>137</v>
      </c>
      <c r="O245" s="664">
        <v>187.03</v>
      </c>
      <c r="P245" s="665">
        <f t="shared" si="18"/>
        <v>187</v>
      </c>
      <c r="Q245" s="666">
        <f t="shared" si="19"/>
        <v>205.70000000000002</v>
      </c>
      <c r="R245" s="657">
        <f t="shared" si="20"/>
        <v>206</v>
      </c>
      <c r="S245" s="658"/>
      <c r="T245" s="658">
        <v>203.83</v>
      </c>
      <c r="U245" s="659">
        <v>204</v>
      </c>
      <c r="V245" s="678"/>
      <c r="W245" s="500"/>
      <c r="X245" s="504"/>
      <c r="Y245" s="504"/>
      <c r="Z245" s="504"/>
      <c r="AA245" s="500"/>
      <c r="AB245" s="504"/>
      <c r="AC245" s="506"/>
      <c r="AD245" s="506"/>
      <c r="AE245" s="500"/>
      <c r="AF245" s="500"/>
      <c r="AG245" s="500"/>
      <c r="AH245" s="505"/>
      <c r="AI245" s="506"/>
      <c r="AJ245" s="502"/>
      <c r="AK245" s="507"/>
      <c r="AL245" s="503"/>
      <c r="AM245" s="508"/>
      <c r="AN245" s="509"/>
      <c r="AO245" s="509"/>
    </row>
    <row r="246" spans="1:41" ht="14.4" customHeight="1">
      <c r="A246" s="654" t="s">
        <v>1944</v>
      </c>
      <c r="B246" s="535" t="s">
        <v>1566</v>
      </c>
      <c r="C246" s="654" t="s">
        <v>71</v>
      </c>
      <c r="D246" s="654" t="s">
        <v>345</v>
      </c>
      <c r="E246" s="654" t="s">
        <v>1946</v>
      </c>
      <c r="F246" s="535" t="s">
        <v>72</v>
      </c>
      <c r="G246" s="654" t="s">
        <v>2307</v>
      </c>
      <c r="H246" s="536" t="s">
        <v>385</v>
      </c>
      <c r="I246" s="536" t="s">
        <v>412</v>
      </c>
      <c r="J246" s="535" t="s">
        <v>54</v>
      </c>
      <c r="K246" s="535">
        <v>1</v>
      </c>
      <c r="L246" s="535">
        <v>2.9</v>
      </c>
      <c r="M246" s="656" t="s">
        <v>346</v>
      </c>
      <c r="N246" s="536" t="s">
        <v>137</v>
      </c>
      <c r="O246" s="664">
        <v>254.1</v>
      </c>
      <c r="P246" s="665">
        <f t="shared" si="18"/>
        <v>254</v>
      </c>
      <c r="Q246" s="666">
        <f t="shared" si="19"/>
        <v>279.40000000000003</v>
      </c>
      <c r="R246" s="657">
        <f t="shared" si="20"/>
        <v>279</v>
      </c>
      <c r="S246" s="658"/>
      <c r="T246" s="658">
        <v>276.86</v>
      </c>
      <c r="U246" s="659">
        <v>277</v>
      </c>
      <c r="V246" s="678"/>
      <c r="W246" s="500"/>
      <c r="X246" s="504"/>
      <c r="Y246" s="504"/>
      <c r="Z246" s="504"/>
      <c r="AA246" s="500"/>
      <c r="AB246" s="504"/>
      <c r="AC246" s="506"/>
      <c r="AD246" s="506"/>
      <c r="AE246" s="500"/>
      <c r="AF246" s="500"/>
      <c r="AG246" s="500"/>
      <c r="AH246" s="505"/>
      <c r="AI246" s="506"/>
      <c r="AJ246" s="502"/>
      <c r="AK246" s="507"/>
      <c r="AL246" s="503"/>
      <c r="AM246" s="508"/>
      <c r="AN246" s="509"/>
      <c r="AO246" s="509"/>
    </row>
    <row r="247" spans="1:41" ht="14.4" customHeight="1">
      <c r="A247" s="654" t="s">
        <v>2217</v>
      </c>
      <c r="B247" s="535" t="s">
        <v>1567</v>
      </c>
      <c r="C247" s="654" t="s">
        <v>71</v>
      </c>
      <c r="D247" s="654" t="s">
        <v>345</v>
      </c>
      <c r="E247" s="654" t="s">
        <v>1946</v>
      </c>
      <c r="F247" s="535" t="s">
        <v>64</v>
      </c>
      <c r="G247" s="654" t="s">
        <v>2308</v>
      </c>
      <c r="H247" s="536" t="s">
        <v>384</v>
      </c>
      <c r="I247" s="536" t="s">
        <v>408</v>
      </c>
      <c r="J247" s="535" t="s">
        <v>49</v>
      </c>
      <c r="K247" s="535">
        <v>1</v>
      </c>
      <c r="L247" s="535">
        <v>1.4</v>
      </c>
      <c r="M247" s="656" t="s">
        <v>346</v>
      </c>
      <c r="N247" s="536" t="s">
        <v>137</v>
      </c>
      <c r="O247" s="664">
        <v>151.79999999999998</v>
      </c>
      <c r="P247" s="665">
        <f t="shared" si="18"/>
        <v>152</v>
      </c>
      <c r="Q247" s="666">
        <f t="shared" si="19"/>
        <v>167.20000000000002</v>
      </c>
      <c r="R247" s="657">
        <f t="shared" si="20"/>
        <v>167</v>
      </c>
      <c r="S247" s="658"/>
      <c r="T247" s="658">
        <v>165.68</v>
      </c>
      <c r="U247" s="659">
        <v>166</v>
      </c>
      <c r="V247" s="678"/>
      <c r="W247" s="500"/>
      <c r="X247" s="504"/>
      <c r="Y247" s="504"/>
      <c r="Z247" s="504"/>
      <c r="AA247" s="500"/>
      <c r="AB247" s="504"/>
      <c r="AC247" s="506"/>
      <c r="AD247" s="506"/>
      <c r="AE247" s="500"/>
      <c r="AF247" s="500"/>
      <c r="AG247" s="500"/>
      <c r="AH247" s="505"/>
      <c r="AI247" s="506"/>
      <c r="AJ247" s="502"/>
      <c r="AK247" s="507"/>
      <c r="AL247" s="503"/>
      <c r="AM247" s="508"/>
      <c r="AN247" s="509"/>
      <c r="AO247" s="509"/>
    </row>
    <row r="248" spans="1:41" ht="14.4" customHeight="1">
      <c r="A248" s="654" t="s">
        <v>2218</v>
      </c>
      <c r="B248" s="535" t="s">
        <v>1568</v>
      </c>
      <c r="C248" s="654" t="s">
        <v>73</v>
      </c>
      <c r="D248" s="654" t="s">
        <v>345</v>
      </c>
      <c r="E248" s="654" t="s">
        <v>1946</v>
      </c>
      <c r="F248" s="535" t="s">
        <v>64</v>
      </c>
      <c r="G248" s="654" t="s">
        <v>2308</v>
      </c>
      <c r="H248" s="536" t="s">
        <v>385</v>
      </c>
      <c r="I248" s="536" t="s">
        <v>408</v>
      </c>
      <c r="J248" s="535" t="s">
        <v>49</v>
      </c>
      <c r="K248" s="535">
        <v>1</v>
      </c>
      <c r="L248" s="535">
        <v>1.4</v>
      </c>
      <c r="M248" s="656" t="s">
        <v>346</v>
      </c>
      <c r="N248" s="536" t="s">
        <v>137</v>
      </c>
      <c r="O248" s="664">
        <v>198</v>
      </c>
      <c r="P248" s="665">
        <f t="shared" si="18"/>
        <v>198</v>
      </c>
      <c r="Q248" s="666">
        <f t="shared" si="19"/>
        <v>217.8</v>
      </c>
      <c r="R248" s="657">
        <f t="shared" si="20"/>
        <v>218</v>
      </c>
      <c r="S248" s="658"/>
      <c r="T248" s="658">
        <v>215.82000000000002</v>
      </c>
      <c r="U248" s="659">
        <v>216</v>
      </c>
      <c r="V248" s="678"/>
      <c r="W248" s="500"/>
      <c r="X248" s="504"/>
      <c r="Y248" s="504"/>
      <c r="Z248" s="504"/>
      <c r="AA248" s="500"/>
      <c r="AB248" s="504"/>
      <c r="AC248" s="506"/>
      <c r="AD248" s="506"/>
      <c r="AE248" s="500"/>
      <c r="AF248" s="500"/>
      <c r="AG248" s="500"/>
      <c r="AH248" s="505"/>
      <c r="AI248" s="506"/>
      <c r="AJ248" s="502"/>
      <c r="AK248" s="507"/>
      <c r="AL248" s="503"/>
      <c r="AM248" s="508"/>
      <c r="AN248" s="509"/>
      <c r="AO248" s="509"/>
    </row>
    <row r="249" spans="1:41" ht="14.4" customHeight="1">
      <c r="A249" s="654" t="s">
        <v>2219</v>
      </c>
      <c r="B249" s="535" t="s">
        <v>1569</v>
      </c>
      <c r="C249" s="654" t="s">
        <v>73</v>
      </c>
      <c r="D249" s="654" t="s">
        <v>345</v>
      </c>
      <c r="E249" s="654" t="s">
        <v>1946</v>
      </c>
      <c r="F249" s="535" t="s">
        <v>66</v>
      </c>
      <c r="G249" s="654" t="s">
        <v>2309</v>
      </c>
      <c r="H249" s="536" t="s">
        <v>384</v>
      </c>
      <c r="I249" s="536" t="s">
        <v>409</v>
      </c>
      <c r="J249" s="535" t="s">
        <v>54</v>
      </c>
      <c r="K249" s="535">
        <v>1</v>
      </c>
      <c r="L249" s="535">
        <v>1.8</v>
      </c>
      <c r="M249" s="656" t="s">
        <v>346</v>
      </c>
      <c r="N249" s="536" t="s">
        <v>137</v>
      </c>
      <c r="O249" s="664">
        <v>179.8</v>
      </c>
      <c r="P249" s="665">
        <f t="shared" si="18"/>
        <v>180</v>
      </c>
      <c r="Q249" s="666">
        <f t="shared" si="19"/>
        <v>198.00000000000003</v>
      </c>
      <c r="R249" s="657">
        <f t="shared" si="20"/>
        <v>198</v>
      </c>
      <c r="S249" s="658"/>
      <c r="T249" s="658">
        <v>196.20000000000002</v>
      </c>
      <c r="U249" s="659">
        <v>196</v>
      </c>
      <c r="V249" s="678"/>
      <c r="W249" s="500"/>
      <c r="X249" s="504"/>
      <c r="Y249" s="504"/>
      <c r="Z249" s="504"/>
      <c r="AA249" s="500"/>
      <c r="AB249" s="504"/>
      <c r="AC249" s="506"/>
      <c r="AD249" s="506"/>
      <c r="AE249" s="500"/>
      <c r="AF249" s="500"/>
      <c r="AG249" s="500"/>
      <c r="AH249" s="505"/>
      <c r="AI249" s="506"/>
      <c r="AJ249" s="502"/>
      <c r="AK249" s="507"/>
      <c r="AL249" s="503"/>
      <c r="AM249" s="508"/>
      <c r="AN249" s="509"/>
      <c r="AO249" s="509"/>
    </row>
    <row r="250" spans="1:41" ht="14.4" customHeight="1">
      <c r="A250" s="654" t="s">
        <v>2220</v>
      </c>
      <c r="B250" s="535" t="s">
        <v>1570</v>
      </c>
      <c r="C250" s="654" t="s">
        <v>65</v>
      </c>
      <c r="D250" s="654" t="s">
        <v>345</v>
      </c>
      <c r="E250" s="654" t="s">
        <v>1946</v>
      </c>
      <c r="F250" s="535" t="s">
        <v>66</v>
      </c>
      <c r="G250" s="654" t="s">
        <v>2309</v>
      </c>
      <c r="H250" s="536" t="s">
        <v>385</v>
      </c>
      <c r="I250" s="536" t="s">
        <v>409</v>
      </c>
      <c r="J250" s="535" t="s">
        <v>54</v>
      </c>
      <c r="K250" s="535">
        <v>1</v>
      </c>
      <c r="L250" s="535">
        <v>1.8</v>
      </c>
      <c r="M250" s="656" t="s">
        <v>346</v>
      </c>
      <c r="N250" s="536" t="s">
        <v>137</v>
      </c>
      <c r="O250" s="664">
        <v>247.5</v>
      </c>
      <c r="P250" s="665">
        <f t="shared" si="18"/>
        <v>248</v>
      </c>
      <c r="Q250" s="666">
        <f t="shared" si="19"/>
        <v>272.8</v>
      </c>
      <c r="R250" s="657">
        <f t="shared" si="20"/>
        <v>273</v>
      </c>
      <c r="S250" s="658"/>
      <c r="T250" s="658">
        <v>270.32</v>
      </c>
      <c r="U250" s="659">
        <v>270</v>
      </c>
      <c r="V250" s="678"/>
      <c r="W250" s="500"/>
      <c r="X250" s="504"/>
      <c r="Y250" s="504"/>
      <c r="Z250" s="504"/>
      <c r="AA250" s="500"/>
      <c r="AB250" s="504"/>
      <c r="AC250" s="506"/>
      <c r="AD250" s="506"/>
      <c r="AE250" s="500"/>
      <c r="AF250" s="500"/>
      <c r="AG250" s="500"/>
      <c r="AH250" s="505"/>
      <c r="AI250" s="506"/>
      <c r="AJ250" s="502"/>
      <c r="AK250" s="507"/>
      <c r="AL250" s="503"/>
      <c r="AM250" s="508"/>
      <c r="AN250" s="509"/>
      <c r="AO250" s="509"/>
    </row>
    <row r="251" spans="1:41" ht="14.4" customHeight="1">
      <c r="A251" s="654" t="s">
        <v>451</v>
      </c>
      <c r="B251" s="680"/>
      <c r="C251" s="654"/>
      <c r="D251" s="654" t="s">
        <v>19</v>
      </c>
      <c r="E251" s="654" t="s">
        <v>273</v>
      </c>
      <c r="F251" s="535" t="s">
        <v>274</v>
      </c>
      <c r="G251" s="654" t="s">
        <v>2321</v>
      </c>
      <c r="H251" s="536" t="s">
        <v>384</v>
      </c>
      <c r="I251" s="536"/>
      <c r="J251" s="535" t="s">
        <v>57</v>
      </c>
      <c r="K251" s="535">
        <v>5</v>
      </c>
      <c r="L251" s="535">
        <v>3.2440000000000002</v>
      </c>
      <c r="M251" s="656" t="s">
        <v>20</v>
      </c>
      <c r="N251" s="536" t="s">
        <v>144</v>
      </c>
      <c r="O251" s="665">
        <v>75.11</v>
      </c>
      <c r="P251" s="665">
        <f>ROUNDUP(O251,0)</f>
        <v>76</v>
      </c>
      <c r="Q251" s="666"/>
      <c r="R251" s="657"/>
      <c r="S251" s="658"/>
      <c r="T251" s="658">
        <f t="shared" ref="T251:T256" si="21">P251*$V$2</f>
        <v>0</v>
      </c>
      <c r="U251" s="659">
        <f t="shared" ref="U251:U256" si="22">ROUND(T251,0)</f>
        <v>0</v>
      </c>
      <c r="V251" s="678"/>
      <c r="W251" s="500"/>
      <c r="X251" s="504"/>
      <c r="Y251" s="504"/>
      <c r="Z251" s="504"/>
      <c r="AA251" s="500"/>
      <c r="AB251" s="504"/>
      <c r="AC251" s="506"/>
      <c r="AD251" s="506"/>
      <c r="AE251" s="500"/>
      <c r="AF251" s="500"/>
      <c r="AG251" s="500"/>
      <c r="AH251" s="505"/>
      <c r="AI251" s="506"/>
      <c r="AJ251" s="502"/>
      <c r="AK251" s="507"/>
      <c r="AL251" s="503"/>
      <c r="AM251" s="508"/>
      <c r="AN251" s="509"/>
      <c r="AO251" s="509"/>
    </row>
    <row r="252" spans="1:41" ht="14.4" customHeight="1">
      <c r="A252" s="654" t="s">
        <v>452</v>
      </c>
      <c r="B252" s="680"/>
      <c r="C252" s="654"/>
      <c r="D252" s="654" t="s">
        <v>19</v>
      </c>
      <c r="E252" s="654" t="s">
        <v>273</v>
      </c>
      <c r="F252" s="535" t="s">
        <v>275</v>
      </c>
      <c r="G252" s="1629" t="s">
        <v>2322</v>
      </c>
      <c r="H252" s="536" t="s">
        <v>384</v>
      </c>
      <c r="I252" s="536"/>
      <c r="J252" s="535" t="s">
        <v>89</v>
      </c>
      <c r="K252" s="535">
        <v>15</v>
      </c>
      <c r="L252" s="535">
        <v>1.226</v>
      </c>
      <c r="M252" s="656" t="s">
        <v>20</v>
      </c>
      <c r="N252" s="536" t="s">
        <v>131</v>
      </c>
      <c r="O252" s="665">
        <v>62.64</v>
      </c>
      <c r="P252" s="665">
        <f t="shared" ref="P252:P315" si="23">ROUNDUP(O252,0)</f>
        <v>63</v>
      </c>
      <c r="Q252" s="666"/>
      <c r="R252" s="657"/>
      <c r="S252" s="658"/>
      <c r="T252" s="658">
        <f t="shared" si="21"/>
        <v>0</v>
      </c>
      <c r="U252" s="659">
        <f t="shared" si="22"/>
        <v>0</v>
      </c>
      <c r="V252" s="678"/>
      <c r="W252" s="500"/>
      <c r="X252" s="504"/>
      <c r="Y252" s="504"/>
      <c r="Z252" s="504"/>
      <c r="AA252" s="500"/>
      <c r="AB252" s="504"/>
      <c r="AC252" s="506"/>
      <c r="AD252" s="506"/>
      <c r="AE252" s="500"/>
      <c r="AF252" s="500"/>
      <c r="AG252" s="500"/>
      <c r="AH252" s="505"/>
      <c r="AI252" s="506"/>
      <c r="AJ252" s="502"/>
      <c r="AK252" s="507"/>
      <c r="AL252" s="503"/>
      <c r="AM252" s="508"/>
      <c r="AN252" s="509"/>
      <c r="AO252" s="509"/>
    </row>
    <row r="253" spans="1:41" ht="14.4" customHeight="1">
      <c r="A253" s="654" t="s">
        <v>453</v>
      </c>
      <c r="B253" s="680"/>
      <c r="C253" s="654"/>
      <c r="D253" s="654" t="s">
        <v>19</v>
      </c>
      <c r="E253" s="654" t="s">
        <v>273</v>
      </c>
      <c r="F253" s="535" t="s">
        <v>277</v>
      </c>
      <c r="G253" s="654" t="s">
        <v>2323</v>
      </c>
      <c r="H253" s="536" t="s">
        <v>384</v>
      </c>
      <c r="I253" s="536"/>
      <c r="J253" s="535" t="s">
        <v>278</v>
      </c>
      <c r="K253" s="535">
        <v>10</v>
      </c>
      <c r="L253" s="535">
        <v>4.9880000000000004</v>
      </c>
      <c r="M253" s="656" t="s">
        <v>20</v>
      </c>
      <c r="N253" s="536" t="s">
        <v>131</v>
      </c>
      <c r="O253" s="665">
        <v>116.029</v>
      </c>
      <c r="P253" s="665">
        <f t="shared" si="23"/>
        <v>117</v>
      </c>
      <c r="Q253" s="666"/>
      <c r="R253" s="657"/>
      <c r="S253" s="658"/>
      <c r="T253" s="658">
        <f t="shared" si="21"/>
        <v>0</v>
      </c>
      <c r="U253" s="659">
        <f t="shared" si="22"/>
        <v>0</v>
      </c>
      <c r="V253" s="678"/>
      <c r="W253" s="500"/>
      <c r="X253" s="504"/>
      <c r="Y253" s="504"/>
      <c r="Z253" s="504"/>
      <c r="AA253" s="500"/>
      <c r="AB253" s="504"/>
      <c r="AC253" s="506"/>
      <c r="AD253" s="506"/>
      <c r="AE253" s="500"/>
      <c r="AF253" s="500"/>
      <c r="AG253" s="500"/>
      <c r="AH253" s="505"/>
      <c r="AI253" s="506"/>
      <c r="AJ253" s="502"/>
      <c r="AK253" s="507"/>
      <c r="AL253" s="503"/>
      <c r="AM253" s="508"/>
      <c r="AN253" s="509"/>
      <c r="AO253" s="509"/>
    </row>
    <row r="254" spans="1:41" ht="14.4" customHeight="1">
      <c r="A254" s="654" t="s">
        <v>454</v>
      </c>
      <c r="B254" s="535"/>
      <c r="C254" s="654"/>
      <c r="D254" s="654" t="s">
        <v>19</v>
      </c>
      <c r="E254" s="654" t="s">
        <v>273</v>
      </c>
      <c r="F254" s="535" t="s">
        <v>279</v>
      </c>
      <c r="G254" s="654" t="s">
        <v>2324</v>
      </c>
      <c r="H254" s="536" t="s">
        <v>384</v>
      </c>
      <c r="I254" s="536"/>
      <c r="J254" s="535" t="s">
        <v>57</v>
      </c>
      <c r="K254" s="535">
        <v>2</v>
      </c>
      <c r="L254" s="535">
        <v>1.72</v>
      </c>
      <c r="M254" s="656" t="s">
        <v>20</v>
      </c>
      <c r="N254" s="536" t="s">
        <v>134</v>
      </c>
      <c r="O254" s="665">
        <v>43.413000000000004</v>
      </c>
      <c r="P254" s="665">
        <f t="shared" si="23"/>
        <v>44</v>
      </c>
      <c r="Q254" s="666"/>
      <c r="R254" s="657"/>
      <c r="S254" s="658"/>
      <c r="T254" s="658">
        <f t="shared" si="21"/>
        <v>0</v>
      </c>
      <c r="U254" s="659">
        <f t="shared" si="22"/>
        <v>0</v>
      </c>
      <c r="V254" s="678"/>
      <c r="W254" s="500"/>
      <c r="X254" s="504"/>
      <c r="Y254" s="504"/>
      <c r="Z254" s="504"/>
      <c r="AA254" s="500"/>
      <c r="AB254" s="504"/>
      <c r="AC254" s="506"/>
      <c r="AD254" s="506"/>
      <c r="AE254" s="500"/>
      <c r="AF254" s="500"/>
      <c r="AG254" s="500"/>
      <c r="AH254" s="505"/>
      <c r="AI254" s="506"/>
      <c r="AJ254" s="502"/>
      <c r="AK254" s="507"/>
      <c r="AL254" s="503"/>
      <c r="AM254" s="508"/>
      <c r="AN254" s="509"/>
      <c r="AO254" s="509"/>
    </row>
    <row r="255" spans="1:41" ht="14.4" customHeight="1">
      <c r="A255" s="654" t="s">
        <v>455</v>
      </c>
      <c r="B255" s="535"/>
      <c r="C255" s="654"/>
      <c r="D255" s="654" t="s">
        <v>19</v>
      </c>
      <c r="E255" s="654" t="s">
        <v>273</v>
      </c>
      <c r="F255" s="535" t="s">
        <v>280</v>
      </c>
      <c r="G255" s="654" t="s">
        <v>2325</v>
      </c>
      <c r="H255" s="536" t="s">
        <v>384</v>
      </c>
      <c r="I255" s="536"/>
      <c r="J255" s="535" t="s">
        <v>86</v>
      </c>
      <c r="K255" s="535">
        <v>4</v>
      </c>
      <c r="L255" s="535">
        <v>4.3380000000000001</v>
      </c>
      <c r="M255" s="656" t="s">
        <v>20</v>
      </c>
      <c r="N255" s="536" t="s">
        <v>134</v>
      </c>
      <c r="O255" s="665">
        <v>92.480999999999995</v>
      </c>
      <c r="P255" s="665">
        <f t="shared" si="23"/>
        <v>93</v>
      </c>
      <c r="Q255" s="666"/>
      <c r="R255" s="657"/>
      <c r="S255" s="658"/>
      <c r="T255" s="658">
        <f t="shared" si="21"/>
        <v>0</v>
      </c>
      <c r="U255" s="659">
        <f t="shared" si="22"/>
        <v>0</v>
      </c>
      <c r="V255" s="678"/>
      <c r="W255" s="500"/>
      <c r="X255" s="504"/>
      <c r="Y255" s="504"/>
      <c r="Z255" s="504"/>
      <c r="AA255" s="500"/>
      <c r="AB255" s="504"/>
      <c r="AC255" s="506"/>
      <c r="AD255" s="506"/>
      <c r="AE255" s="500"/>
      <c r="AF255" s="500"/>
      <c r="AG255" s="500"/>
      <c r="AH255" s="505"/>
      <c r="AI255" s="506"/>
      <c r="AJ255" s="502"/>
      <c r="AK255" s="507"/>
      <c r="AL255" s="503"/>
      <c r="AM255" s="508"/>
      <c r="AN255" s="509"/>
      <c r="AO255" s="509"/>
    </row>
    <row r="256" spans="1:41" ht="14.4" customHeight="1">
      <c r="A256" s="654" t="s">
        <v>456</v>
      </c>
      <c r="B256" s="535"/>
      <c r="C256" s="654"/>
      <c r="D256" s="654" t="s">
        <v>19</v>
      </c>
      <c r="E256" s="654" t="s">
        <v>273</v>
      </c>
      <c r="F256" s="535" t="s">
        <v>284</v>
      </c>
      <c r="G256" s="654" t="s">
        <v>2326</v>
      </c>
      <c r="H256" s="536" t="s">
        <v>384</v>
      </c>
      <c r="I256" s="536"/>
      <c r="J256" s="535" t="s">
        <v>285</v>
      </c>
      <c r="K256" s="535">
        <v>10</v>
      </c>
      <c r="L256" s="535">
        <v>3.5390000000000001</v>
      </c>
      <c r="M256" s="656" t="s">
        <v>20</v>
      </c>
      <c r="N256" s="536" t="s">
        <v>137</v>
      </c>
      <c r="O256" s="665">
        <v>91.320999999999998</v>
      </c>
      <c r="P256" s="665">
        <f t="shared" si="23"/>
        <v>92</v>
      </c>
      <c r="Q256" s="666"/>
      <c r="R256" s="657"/>
      <c r="S256" s="658"/>
      <c r="T256" s="658">
        <f t="shared" si="21"/>
        <v>0</v>
      </c>
      <c r="U256" s="659">
        <f t="shared" si="22"/>
        <v>0</v>
      </c>
      <c r="V256" s="678"/>
      <c r="W256" s="500"/>
      <c r="X256" s="504"/>
      <c r="Y256" s="504"/>
      <c r="Z256" s="504"/>
      <c r="AA256" s="500"/>
      <c r="AB256" s="504"/>
      <c r="AC256" s="506"/>
      <c r="AD256" s="506"/>
      <c r="AE256" s="500"/>
      <c r="AF256" s="500"/>
      <c r="AG256" s="500"/>
      <c r="AH256" s="505"/>
      <c r="AI256" s="506"/>
      <c r="AJ256" s="502"/>
      <c r="AK256" s="507"/>
      <c r="AL256" s="503"/>
      <c r="AM256" s="508"/>
      <c r="AN256" s="509"/>
      <c r="AO256" s="509"/>
    </row>
    <row r="257" spans="1:41" ht="14.4" customHeight="1">
      <c r="A257" s="654" t="s">
        <v>457</v>
      </c>
      <c r="B257" s="535"/>
      <c r="C257" s="654"/>
      <c r="D257" s="654" t="s">
        <v>19</v>
      </c>
      <c r="E257" s="654" t="s">
        <v>273</v>
      </c>
      <c r="F257" s="535" t="s">
        <v>287</v>
      </c>
      <c r="G257" s="654" t="s">
        <v>2327</v>
      </c>
      <c r="H257" s="536" t="s">
        <v>384</v>
      </c>
      <c r="I257" s="536"/>
      <c r="J257" s="535" t="s">
        <v>57</v>
      </c>
      <c r="K257" s="535">
        <v>5</v>
      </c>
      <c r="L257" s="535">
        <v>4.4000000000000004</v>
      </c>
      <c r="M257" s="656" t="s">
        <v>20</v>
      </c>
      <c r="N257" s="536" t="s">
        <v>134</v>
      </c>
      <c r="O257" s="665">
        <v>96.308999999999997</v>
      </c>
      <c r="P257" s="665">
        <f t="shared" si="23"/>
        <v>97</v>
      </c>
      <c r="Q257" s="666"/>
      <c r="R257" s="657"/>
      <c r="S257" s="658">
        <f>P257*$V$2</f>
        <v>0</v>
      </c>
      <c r="T257" s="658">
        <f>ROUND(S257,0)</f>
        <v>0</v>
      </c>
      <c r="U257" s="659"/>
      <c r="V257" s="678"/>
      <c r="W257" s="500"/>
      <c r="X257" s="504"/>
      <c r="Y257" s="504"/>
      <c r="Z257" s="504"/>
      <c r="AA257" s="500"/>
      <c r="AB257" s="504"/>
      <c r="AC257" s="506"/>
      <c r="AD257" s="506"/>
      <c r="AE257" s="500"/>
      <c r="AF257" s="500"/>
      <c r="AG257" s="500"/>
      <c r="AH257" s="505"/>
      <c r="AI257" s="506"/>
      <c r="AJ257" s="502"/>
      <c r="AK257" s="507"/>
      <c r="AL257" s="503"/>
      <c r="AM257" s="508"/>
      <c r="AN257" s="509"/>
      <c r="AO257" s="509"/>
    </row>
    <row r="258" spans="1:41" ht="14.4" customHeight="1">
      <c r="A258" s="654" t="s">
        <v>458</v>
      </c>
      <c r="B258" s="535"/>
      <c r="C258" s="654"/>
      <c r="D258" s="654" t="s">
        <v>19</v>
      </c>
      <c r="E258" s="654" t="s">
        <v>273</v>
      </c>
      <c r="F258" s="535" t="s">
        <v>288</v>
      </c>
      <c r="G258" s="654" t="s">
        <v>2328</v>
      </c>
      <c r="H258" s="536" t="s">
        <v>384</v>
      </c>
      <c r="I258" s="536"/>
      <c r="J258" s="535" t="s">
        <v>747</v>
      </c>
      <c r="K258" s="535">
        <v>2</v>
      </c>
      <c r="L258" s="535">
        <v>0.877</v>
      </c>
      <c r="M258" s="656" t="s">
        <v>20</v>
      </c>
      <c r="N258" s="536" t="s">
        <v>134</v>
      </c>
      <c r="O258" s="665">
        <v>27.665999999999997</v>
      </c>
      <c r="P258" s="665">
        <f t="shared" si="23"/>
        <v>28</v>
      </c>
      <c r="Q258" s="666"/>
      <c r="R258" s="657"/>
      <c r="S258" s="658">
        <f>P258*$V$2</f>
        <v>0</v>
      </c>
      <c r="T258" s="658">
        <f>ROUND(S258,0)</f>
        <v>0</v>
      </c>
      <c r="U258" s="659"/>
      <c r="V258" s="678"/>
      <c r="W258" s="500"/>
      <c r="X258" s="504"/>
      <c r="Y258" s="504"/>
      <c r="Z258" s="504"/>
      <c r="AA258" s="500"/>
      <c r="AB258" s="504"/>
      <c r="AC258" s="506"/>
      <c r="AD258" s="506"/>
      <c r="AE258" s="500"/>
      <c r="AF258" s="500"/>
      <c r="AG258" s="500"/>
      <c r="AH258" s="505"/>
      <c r="AI258" s="506"/>
      <c r="AJ258" s="502"/>
      <c r="AK258" s="507"/>
      <c r="AL258" s="503"/>
      <c r="AM258" s="508"/>
      <c r="AN258" s="509"/>
      <c r="AO258" s="509"/>
    </row>
    <row r="259" spans="1:41" ht="14.4" customHeight="1">
      <c r="A259" s="654" t="s">
        <v>459</v>
      </c>
      <c r="B259" s="535"/>
      <c r="C259" s="654"/>
      <c r="D259" s="654" t="s">
        <v>19</v>
      </c>
      <c r="E259" s="654" t="s">
        <v>273</v>
      </c>
      <c r="F259" s="535" t="s">
        <v>289</v>
      </c>
      <c r="G259" s="654" t="s">
        <v>2329</v>
      </c>
      <c r="H259" s="536" t="s">
        <v>384</v>
      </c>
      <c r="I259" s="536"/>
      <c r="J259" s="535" t="s">
        <v>41</v>
      </c>
      <c r="K259" s="535">
        <v>15</v>
      </c>
      <c r="L259" s="535">
        <v>2.1110000000000002</v>
      </c>
      <c r="M259" s="656" t="s">
        <v>20</v>
      </c>
      <c r="N259" s="536" t="s">
        <v>131</v>
      </c>
      <c r="O259" s="665">
        <v>77.864999999999995</v>
      </c>
      <c r="P259" s="665">
        <f t="shared" si="23"/>
        <v>78</v>
      </c>
      <c r="Q259" s="666"/>
      <c r="R259" s="657"/>
      <c r="S259" s="658">
        <f>P259*$V$2</f>
        <v>0</v>
      </c>
      <c r="T259" s="658">
        <f>ROUND(S259,0)</f>
        <v>0</v>
      </c>
      <c r="U259" s="659"/>
      <c r="V259" s="678"/>
      <c r="W259" s="500"/>
      <c r="X259" s="504"/>
      <c r="Y259" s="504"/>
      <c r="Z259" s="504"/>
      <c r="AA259" s="500"/>
      <c r="AB259" s="504"/>
      <c r="AC259" s="506"/>
      <c r="AD259" s="506"/>
      <c r="AE259" s="500"/>
      <c r="AF259" s="500"/>
      <c r="AG259" s="500"/>
      <c r="AH259" s="505"/>
      <c r="AI259" s="506"/>
      <c r="AJ259" s="502"/>
      <c r="AK259" s="507"/>
      <c r="AL259" s="503"/>
      <c r="AM259" s="508"/>
      <c r="AN259" s="509"/>
      <c r="AO259" s="509"/>
    </row>
    <row r="260" spans="1:41" ht="14.4" customHeight="1">
      <c r="A260" s="654" t="s">
        <v>460</v>
      </c>
      <c r="B260" s="535"/>
      <c r="C260" s="654"/>
      <c r="D260" s="654" t="s">
        <v>19</v>
      </c>
      <c r="E260" s="654" t="s">
        <v>273</v>
      </c>
      <c r="F260" s="535" t="s">
        <v>290</v>
      </c>
      <c r="G260" s="654" t="s">
        <v>2330</v>
      </c>
      <c r="H260" s="536" t="s">
        <v>384</v>
      </c>
      <c r="I260" s="536"/>
      <c r="J260" s="535" t="s">
        <v>86</v>
      </c>
      <c r="K260" s="535">
        <v>3</v>
      </c>
      <c r="L260" s="535">
        <v>3.3180000000000001</v>
      </c>
      <c r="M260" s="656" t="s">
        <v>20</v>
      </c>
      <c r="N260" s="536" t="s">
        <v>137</v>
      </c>
      <c r="O260" s="665">
        <v>73.167000000000002</v>
      </c>
      <c r="P260" s="665">
        <f t="shared" si="23"/>
        <v>74</v>
      </c>
      <c r="Q260" s="666"/>
      <c r="R260" s="657"/>
      <c r="S260" s="658"/>
      <c r="T260" s="658">
        <f t="shared" ref="T260:T270" si="24">P260*$V$2</f>
        <v>0</v>
      </c>
      <c r="U260" s="659">
        <f t="shared" ref="U260:U270" si="25">ROUND(T260,0)</f>
        <v>0</v>
      </c>
      <c r="V260" s="678"/>
      <c r="W260" s="500"/>
      <c r="X260" s="504"/>
      <c r="Y260" s="504"/>
      <c r="Z260" s="504"/>
      <c r="AA260" s="500"/>
      <c r="AB260" s="504"/>
      <c r="AC260" s="506"/>
      <c r="AD260" s="506"/>
      <c r="AE260" s="500"/>
      <c r="AF260" s="500"/>
      <c r="AG260" s="500"/>
      <c r="AH260" s="505"/>
      <c r="AI260" s="506"/>
      <c r="AJ260" s="502"/>
      <c r="AK260" s="507"/>
      <c r="AL260" s="503"/>
      <c r="AM260" s="508"/>
      <c r="AN260" s="509"/>
      <c r="AO260" s="509"/>
    </row>
    <row r="261" spans="1:41" ht="14.4" customHeight="1">
      <c r="A261" s="654" t="s">
        <v>461</v>
      </c>
      <c r="B261" s="535"/>
      <c r="C261" s="654"/>
      <c r="D261" s="654" t="s">
        <v>19</v>
      </c>
      <c r="E261" s="654" t="s">
        <v>273</v>
      </c>
      <c r="F261" s="535" t="s">
        <v>292</v>
      </c>
      <c r="G261" s="654" t="s">
        <v>2331</v>
      </c>
      <c r="H261" s="536" t="s">
        <v>384</v>
      </c>
      <c r="I261" s="536"/>
      <c r="J261" s="535" t="s">
        <v>49</v>
      </c>
      <c r="K261" s="535">
        <v>10</v>
      </c>
      <c r="L261" s="535">
        <v>2.339</v>
      </c>
      <c r="M261" s="656" t="s">
        <v>20</v>
      </c>
      <c r="N261" s="536" t="s">
        <v>131</v>
      </c>
      <c r="O261" s="665">
        <v>70.585999999999999</v>
      </c>
      <c r="P261" s="665">
        <f t="shared" si="23"/>
        <v>71</v>
      </c>
      <c r="Q261" s="666"/>
      <c r="R261" s="657"/>
      <c r="S261" s="658"/>
      <c r="T261" s="658">
        <f t="shared" si="24"/>
        <v>0</v>
      </c>
      <c r="U261" s="659">
        <f t="shared" si="25"/>
        <v>0</v>
      </c>
      <c r="V261" s="678"/>
      <c r="W261" s="500"/>
      <c r="X261" s="504"/>
      <c r="Y261" s="504"/>
      <c r="Z261" s="504"/>
      <c r="AA261" s="500"/>
      <c r="AB261" s="504"/>
      <c r="AC261" s="506"/>
      <c r="AD261" s="506"/>
      <c r="AE261" s="500"/>
      <c r="AF261" s="500"/>
      <c r="AG261" s="500"/>
      <c r="AH261" s="505"/>
      <c r="AI261" s="506"/>
      <c r="AJ261" s="502"/>
      <c r="AK261" s="507"/>
      <c r="AL261" s="503"/>
      <c r="AM261" s="508"/>
      <c r="AN261" s="509"/>
      <c r="AO261" s="509"/>
    </row>
    <row r="262" spans="1:41" ht="14.4" customHeight="1">
      <c r="A262" s="654" t="s">
        <v>462</v>
      </c>
      <c r="B262" s="535"/>
      <c r="C262" s="654"/>
      <c r="D262" s="654" t="s">
        <v>19</v>
      </c>
      <c r="E262" s="654" t="s">
        <v>273</v>
      </c>
      <c r="F262" s="535" t="s">
        <v>293</v>
      </c>
      <c r="G262" s="654" t="s">
        <v>2332</v>
      </c>
      <c r="H262" s="536" t="s">
        <v>384</v>
      </c>
      <c r="I262" s="536"/>
      <c r="J262" s="535" t="s">
        <v>135</v>
      </c>
      <c r="K262" s="535">
        <v>2</v>
      </c>
      <c r="L262" s="535">
        <v>1.681</v>
      </c>
      <c r="M262" s="656" t="s">
        <v>20</v>
      </c>
      <c r="N262" s="536" t="s">
        <v>141</v>
      </c>
      <c r="O262" s="665">
        <v>44.253999999999998</v>
      </c>
      <c r="P262" s="665">
        <f t="shared" si="23"/>
        <v>45</v>
      </c>
      <c r="Q262" s="666"/>
      <c r="R262" s="657"/>
      <c r="S262" s="658"/>
      <c r="T262" s="658">
        <f t="shared" si="24"/>
        <v>0</v>
      </c>
      <c r="U262" s="659">
        <f t="shared" si="25"/>
        <v>0</v>
      </c>
      <c r="V262" s="678"/>
      <c r="W262" s="500"/>
      <c r="X262" s="504"/>
      <c r="Y262" s="504"/>
      <c r="Z262" s="504"/>
      <c r="AA262" s="500"/>
      <c r="AB262" s="504"/>
      <c r="AC262" s="506"/>
      <c r="AD262" s="506"/>
      <c r="AE262" s="500"/>
      <c r="AF262" s="500"/>
      <c r="AG262" s="500"/>
      <c r="AH262" s="505"/>
      <c r="AI262" s="506"/>
      <c r="AJ262" s="502"/>
      <c r="AK262" s="507"/>
      <c r="AL262" s="503"/>
      <c r="AM262" s="508"/>
      <c r="AN262" s="509"/>
      <c r="AO262" s="509"/>
    </row>
    <row r="263" spans="1:41" ht="14.4" customHeight="1">
      <c r="A263" s="654" t="s">
        <v>463</v>
      </c>
      <c r="B263" s="535"/>
      <c r="C263" s="654"/>
      <c r="D263" s="654" t="s">
        <v>19</v>
      </c>
      <c r="E263" s="654" t="s">
        <v>273</v>
      </c>
      <c r="F263" s="535" t="s">
        <v>294</v>
      </c>
      <c r="G263" s="654" t="s">
        <v>2333</v>
      </c>
      <c r="H263" s="536" t="s">
        <v>384</v>
      </c>
      <c r="I263" s="536"/>
      <c r="J263" s="535" t="s">
        <v>135</v>
      </c>
      <c r="K263" s="535">
        <v>2</v>
      </c>
      <c r="L263" s="535">
        <v>3.883</v>
      </c>
      <c r="M263" s="656" t="s">
        <v>20</v>
      </c>
      <c r="N263" s="536" t="s">
        <v>141</v>
      </c>
      <c r="O263" s="665">
        <v>80.474999999999994</v>
      </c>
      <c r="P263" s="665">
        <f t="shared" si="23"/>
        <v>81</v>
      </c>
      <c r="Q263" s="666"/>
      <c r="R263" s="657"/>
      <c r="S263" s="658"/>
      <c r="T263" s="658">
        <f t="shared" si="24"/>
        <v>0</v>
      </c>
      <c r="U263" s="659">
        <f t="shared" si="25"/>
        <v>0</v>
      </c>
      <c r="V263" s="678"/>
      <c r="W263" s="500"/>
      <c r="X263" s="504"/>
      <c r="Y263" s="504"/>
      <c r="Z263" s="504"/>
      <c r="AA263" s="500"/>
      <c r="AB263" s="504"/>
      <c r="AC263" s="506"/>
      <c r="AD263" s="506"/>
      <c r="AE263" s="500"/>
      <c r="AF263" s="500"/>
      <c r="AG263" s="500"/>
      <c r="AH263" s="505"/>
      <c r="AI263" s="506"/>
      <c r="AJ263" s="502"/>
      <c r="AK263" s="507"/>
      <c r="AL263" s="503"/>
      <c r="AM263" s="508"/>
      <c r="AN263" s="509"/>
      <c r="AO263" s="509"/>
    </row>
    <row r="264" spans="1:41" ht="14.4" customHeight="1">
      <c r="A264" s="654" t="s">
        <v>464</v>
      </c>
      <c r="B264" s="535"/>
      <c r="C264" s="654"/>
      <c r="D264" s="654" t="s">
        <v>19</v>
      </c>
      <c r="E264" s="654" t="s">
        <v>273</v>
      </c>
      <c r="F264" s="535" t="s">
        <v>295</v>
      </c>
      <c r="G264" s="654" t="s">
        <v>2334</v>
      </c>
      <c r="H264" s="536" t="s">
        <v>384</v>
      </c>
      <c r="I264" s="536"/>
      <c r="J264" s="535" t="s">
        <v>49</v>
      </c>
      <c r="K264" s="535">
        <v>5</v>
      </c>
      <c r="L264" s="535">
        <v>1.873</v>
      </c>
      <c r="M264" s="656" t="s">
        <v>20</v>
      </c>
      <c r="N264" s="536" t="s">
        <v>134</v>
      </c>
      <c r="O264" s="665">
        <v>51.475000000000001</v>
      </c>
      <c r="P264" s="665">
        <f t="shared" si="23"/>
        <v>52</v>
      </c>
      <c r="Q264" s="666"/>
      <c r="R264" s="657"/>
      <c r="S264" s="658"/>
      <c r="T264" s="658">
        <f t="shared" si="24"/>
        <v>0</v>
      </c>
      <c r="U264" s="659">
        <f t="shared" si="25"/>
        <v>0</v>
      </c>
      <c r="V264" s="678"/>
      <c r="W264" s="500"/>
      <c r="X264" s="504"/>
      <c r="Y264" s="504"/>
      <c r="Z264" s="504"/>
      <c r="AA264" s="500"/>
      <c r="AB264" s="504"/>
      <c r="AC264" s="506"/>
      <c r="AD264" s="506"/>
      <c r="AE264" s="500"/>
      <c r="AF264" s="500"/>
      <c r="AG264" s="500"/>
      <c r="AH264" s="505"/>
      <c r="AI264" s="506"/>
      <c r="AJ264" s="502"/>
      <c r="AK264" s="507"/>
      <c r="AL264" s="503"/>
      <c r="AM264" s="508"/>
      <c r="AN264" s="509"/>
      <c r="AO264" s="509"/>
    </row>
    <row r="265" spans="1:41" ht="14.4" customHeight="1">
      <c r="A265" s="654" t="s">
        <v>465</v>
      </c>
      <c r="B265" s="535"/>
      <c r="C265" s="654"/>
      <c r="D265" s="654" t="s">
        <v>19</v>
      </c>
      <c r="E265" s="654" t="s">
        <v>273</v>
      </c>
      <c r="F265" s="535" t="s">
        <v>296</v>
      </c>
      <c r="G265" s="654" t="s">
        <v>2335</v>
      </c>
      <c r="H265" s="536" t="s">
        <v>384</v>
      </c>
      <c r="I265" s="536"/>
      <c r="J265" s="535" t="s">
        <v>57</v>
      </c>
      <c r="K265" s="535">
        <v>6</v>
      </c>
      <c r="L265" s="535">
        <v>5.1369999999999996</v>
      </c>
      <c r="M265" s="656" t="s">
        <v>20</v>
      </c>
      <c r="N265" s="536" t="s">
        <v>144</v>
      </c>
      <c r="O265" s="665">
        <v>109.649</v>
      </c>
      <c r="P265" s="665">
        <f t="shared" si="23"/>
        <v>110</v>
      </c>
      <c r="Q265" s="666"/>
      <c r="R265" s="657"/>
      <c r="S265" s="658"/>
      <c r="T265" s="658">
        <f t="shared" si="24"/>
        <v>0</v>
      </c>
      <c r="U265" s="659">
        <f t="shared" si="25"/>
        <v>0</v>
      </c>
      <c r="V265" s="678"/>
      <c r="W265" s="500"/>
      <c r="X265" s="504"/>
      <c r="Y265" s="504"/>
      <c r="Z265" s="504"/>
      <c r="AA265" s="500"/>
      <c r="AB265" s="504"/>
      <c r="AC265" s="506"/>
      <c r="AD265" s="506"/>
      <c r="AE265" s="500"/>
      <c r="AF265" s="500"/>
      <c r="AG265" s="500"/>
      <c r="AH265" s="505"/>
      <c r="AI265" s="506"/>
      <c r="AJ265" s="502"/>
      <c r="AK265" s="507"/>
      <c r="AL265" s="503"/>
      <c r="AM265" s="508"/>
      <c r="AN265" s="509"/>
      <c r="AO265" s="509"/>
    </row>
    <row r="266" spans="1:41" ht="14.4" customHeight="1">
      <c r="A266" s="654" t="s">
        <v>466</v>
      </c>
      <c r="B266" s="535"/>
      <c r="C266" s="654"/>
      <c r="D266" s="654" t="s">
        <v>19</v>
      </c>
      <c r="E266" s="654" t="s">
        <v>273</v>
      </c>
      <c r="F266" s="535" t="s">
        <v>297</v>
      </c>
      <c r="G266" s="654" t="s">
        <v>2336</v>
      </c>
      <c r="H266" s="536" t="s">
        <v>384</v>
      </c>
      <c r="I266" s="536"/>
      <c r="J266" s="535" t="s">
        <v>57</v>
      </c>
      <c r="K266" s="535">
        <v>5</v>
      </c>
      <c r="L266" s="535">
        <v>3.9169999999999998</v>
      </c>
      <c r="M266" s="656" t="s">
        <v>20</v>
      </c>
      <c r="N266" s="536" t="s">
        <v>150</v>
      </c>
      <c r="O266" s="665">
        <v>86.593999999999994</v>
      </c>
      <c r="P266" s="665">
        <f t="shared" si="23"/>
        <v>87</v>
      </c>
      <c r="Q266" s="666"/>
      <c r="R266" s="657"/>
      <c r="S266" s="658"/>
      <c r="T266" s="658">
        <f t="shared" si="24"/>
        <v>0</v>
      </c>
      <c r="U266" s="659">
        <f t="shared" si="25"/>
        <v>0</v>
      </c>
      <c r="V266" s="678"/>
      <c r="W266" s="500"/>
      <c r="X266" s="504"/>
      <c r="Y266" s="504"/>
      <c r="Z266" s="504"/>
      <c r="AA266" s="500"/>
      <c r="AB266" s="504"/>
      <c r="AC266" s="506"/>
      <c r="AD266" s="506"/>
      <c r="AE266" s="500"/>
      <c r="AF266" s="500"/>
      <c r="AG266" s="500"/>
      <c r="AH266" s="505"/>
      <c r="AI266" s="506"/>
      <c r="AJ266" s="502"/>
      <c r="AK266" s="507"/>
      <c r="AL266" s="503"/>
      <c r="AM266" s="508"/>
      <c r="AN266" s="509"/>
      <c r="AO266" s="509"/>
    </row>
    <row r="267" spans="1:41" ht="14.4" customHeight="1">
      <c r="A267" s="654" t="s">
        <v>467</v>
      </c>
      <c r="B267" s="535"/>
      <c r="C267" s="654"/>
      <c r="D267" s="654" t="s">
        <v>19</v>
      </c>
      <c r="E267" s="654" t="s">
        <v>273</v>
      </c>
      <c r="F267" s="535" t="s">
        <v>298</v>
      </c>
      <c r="G267" s="654" t="s">
        <v>2337</v>
      </c>
      <c r="H267" s="536" t="s">
        <v>384</v>
      </c>
      <c r="I267" s="536"/>
      <c r="J267" s="535" t="s">
        <v>41</v>
      </c>
      <c r="K267" s="535">
        <v>10</v>
      </c>
      <c r="L267" s="535">
        <v>1.89</v>
      </c>
      <c r="M267" s="656" t="s">
        <v>20</v>
      </c>
      <c r="N267" s="536" t="s">
        <v>144</v>
      </c>
      <c r="O267" s="665">
        <v>62.814</v>
      </c>
      <c r="P267" s="665">
        <f t="shared" si="23"/>
        <v>63</v>
      </c>
      <c r="Q267" s="666"/>
      <c r="R267" s="657"/>
      <c r="S267" s="658"/>
      <c r="T267" s="658">
        <f t="shared" si="24"/>
        <v>0</v>
      </c>
      <c r="U267" s="659">
        <f t="shared" si="25"/>
        <v>0</v>
      </c>
      <c r="V267" s="678"/>
      <c r="W267" s="500"/>
      <c r="X267" s="504"/>
      <c r="Y267" s="504"/>
      <c r="Z267" s="504"/>
      <c r="AA267" s="500"/>
      <c r="AB267" s="504"/>
      <c r="AC267" s="506"/>
      <c r="AD267" s="506"/>
      <c r="AE267" s="500"/>
      <c r="AF267" s="500"/>
      <c r="AG267" s="500"/>
      <c r="AH267" s="505"/>
      <c r="AI267" s="506"/>
      <c r="AJ267" s="502"/>
      <c r="AK267" s="507"/>
      <c r="AL267" s="503"/>
      <c r="AM267" s="508"/>
      <c r="AN267" s="509"/>
      <c r="AO267" s="509"/>
    </row>
    <row r="268" spans="1:41" ht="14.4" customHeight="1">
      <c r="A268" s="654" t="s">
        <v>468</v>
      </c>
      <c r="B268" s="535"/>
      <c r="C268" s="654"/>
      <c r="D268" s="654" t="s">
        <v>19</v>
      </c>
      <c r="E268" s="654" t="s">
        <v>273</v>
      </c>
      <c r="F268" s="535" t="s">
        <v>299</v>
      </c>
      <c r="G268" s="654" t="s">
        <v>2338</v>
      </c>
      <c r="H268" s="536" t="s">
        <v>384</v>
      </c>
      <c r="I268" s="536"/>
      <c r="J268" s="535" t="s">
        <v>89</v>
      </c>
      <c r="K268" s="535">
        <v>20</v>
      </c>
      <c r="L268" s="535">
        <v>1.8240000000000001</v>
      </c>
      <c r="M268" s="656" t="s">
        <v>20</v>
      </c>
      <c r="N268" s="699" t="s">
        <v>3438</v>
      </c>
      <c r="O268" s="665">
        <v>84.012999999999991</v>
      </c>
      <c r="P268" s="665">
        <f t="shared" si="23"/>
        <v>85</v>
      </c>
      <c r="Q268" s="666"/>
      <c r="R268" s="657"/>
      <c r="S268" s="658"/>
      <c r="T268" s="658">
        <f t="shared" si="24"/>
        <v>0</v>
      </c>
      <c r="U268" s="659">
        <f t="shared" si="25"/>
        <v>0</v>
      </c>
      <c r="V268" s="678"/>
      <c r="W268" s="500"/>
      <c r="X268" s="504"/>
      <c r="Y268" s="504"/>
      <c r="Z268" s="504"/>
      <c r="AA268" s="500"/>
      <c r="AB268" s="504"/>
      <c r="AC268" s="506"/>
      <c r="AD268" s="506"/>
      <c r="AE268" s="500"/>
      <c r="AF268" s="500"/>
      <c r="AG268" s="500"/>
      <c r="AH268" s="505"/>
      <c r="AI268" s="506"/>
      <c r="AJ268" s="502"/>
      <c r="AK268" s="507"/>
      <c r="AL268" s="503"/>
      <c r="AM268" s="508"/>
      <c r="AN268" s="509"/>
      <c r="AO268" s="509"/>
    </row>
    <row r="269" spans="1:41" ht="14.4" customHeight="1">
      <c r="A269" s="654" t="s">
        <v>469</v>
      </c>
      <c r="B269" s="535"/>
      <c r="C269" s="654"/>
      <c r="D269" s="654" t="s">
        <v>19</v>
      </c>
      <c r="E269" s="654" t="s">
        <v>273</v>
      </c>
      <c r="F269" s="535" t="s">
        <v>301</v>
      </c>
      <c r="G269" s="654" t="s">
        <v>2339</v>
      </c>
      <c r="H269" s="536" t="s">
        <v>384</v>
      </c>
      <c r="I269" s="536"/>
      <c r="J269" s="535" t="s">
        <v>135</v>
      </c>
      <c r="K269" s="535">
        <v>2</v>
      </c>
      <c r="L269" s="535">
        <v>3.5670000000000002</v>
      </c>
      <c r="M269" s="656" t="s">
        <v>20</v>
      </c>
      <c r="N269" s="536" t="s">
        <v>134</v>
      </c>
      <c r="O269" s="665">
        <v>75.051999999999992</v>
      </c>
      <c r="P269" s="665">
        <f t="shared" si="23"/>
        <v>76</v>
      </c>
      <c r="Q269" s="666"/>
      <c r="R269" s="657"/>
      <c r="S269" s="658"/>
      <c r="T269" s="658">
        <f t="shared" si="24"/>
        <v>0</v>
      </c>
      <c r="U269" s="659">
        <f t="shared" si="25"/>
        <v>0</v>
      </c>
      <c r="V269" s="678"/>
      <c r="W269" s="500"/>
      <c r="X269" s="504"/>
      <c r="Y269" s="504"/>
      <c r="Z269" s="504"/>
      <c r="AA269" s="500"/>
      <c r="AB269" s="504"/>
      <c r="AC269" s="506"/>
      <c r="AD269" s="506"/>
      <c r="AE269" s="500"/>
      <c r="AF269" s="500"/>
      <c r="AG269" s="500"/>
      <c r="AH269" s="505"/>
      <c r="AI269" s="506"/>
      <c r="AJ269" s="502"/>
      <c r="AK269" s="507"/>
      <c r="AL269" s="503"/>
      <c r="AM269" s="508"/>
      <c r="AN269" s="509"/>
      <c r="AO269" s="509"/>
    </row>
    <row r="270" spans="1:41" ht="14.4" customHeight="1">
      <c r="A270" s="654" t="s">
        <v>470</v>
      </c>
      <c r="B270" s="535"/>
      <c r="C270" s="654"/>
      <c r="D270" s="654" t="s">
        <v>19</v>
      </c>
      <c r="E270" s="654" t="s">
        <v>273</v>
      </c>
      <c r="F270" s="535" t="s">
        <v>302</v>
      </c>
      <c r="G270" s="654" t="s">
        <v>2340</v>
      </c>
      <c r="H270" s="536" t="s">
        <v>384</v>
      </c>
      <c r="I270" s="536"/>
      <c r="J270" s="535" t="s">
        <v>54</v>
      </c>
      <c r="K270" s="535">
        <v>10</v>
      </c>
      <c r="L270" s="535">
        <v>4.8769999999999998</v>
      </c>
      <c r="M270" s="656" t="s">
        <v>20</v>
      </c>
      <c r="N270" s="536" t="s">
        <v>144</v>
      </c>
      <c r="O270" s="665">
        <v>104.893</v>
      </c>
      <c r="P270" s="665">
        <f t="shared" si="23"/>
        <v>105</v>
      </c>
      <c r="Q270" s="666"/>
      <c r="R270" s="657"/>
      <c r="S270" s="658"/>
      <c r="T270" s="658">
        <f t="shared" si="24"/>
        <v>0</v>
      </c>
      <c r="U270" s="659">
        <f t="shared" si="25"/>
        <v>0</v>
      </c>
      <c r="V270" s="678"/>
      <c r="W270" s="500"/>
      <c r="X270" s="504"/>
      <c r="Y270" s="504"/>
      <c r="Z270" s="504"/>
      <c r="AA270" s="500"/>
      <c r="AB270" s="504"/>
      <c r="AC270" s="506"/>
      <c r="AD270" s="506"/>
      <c r="AE270" s="500"/>
      <c r="AF270" s="500"/>
      <c r="AG270" s="500"/>
      <c r="AH270" s="505"/>
      <c r="AI270" s="506"/>
      <c r="AJ270" s="502"/>
      <c r="AK270" s="507"/>
      <c r="AL270" s="503"/>
      <c r="AM270" s="508"/>
      <c r="AN270" s="509"/>
      <c r="AO270" s="509"/>
    </row>
    <row r="271" spans="1:41" ht="14.4" customHeight="1">
      <c r="A271" s="654" t="s">
        <v>471</v>
      </c>
      <c r="B271" s="535"/>
      <c r="C271" s="654"/>
      <c r="D271" s="654" t="s">
        <v>19</v>
      </c>
      <c r="E271" s="654" t="s">
        <v>273</v>
      </c>
      <c r="F271" s="535" t="s">
        <v>303</v>
      </c>
      <c r="G271" s="654" t="s">
        <v>2341</v>
      </c>
      <c r="H271" s="536" t="s">
        <v>384</v>
      </c>
      <c r="I271" s="536"/>
      <c r="J271" s="535" t="s">
        <v>57</v>
      </c>
      <c r="K271" s="535">
        <v>3</v>
      </c>
      <c r="L271" s="535">
        <v>2.9870000000000001</v>
      </c>
      <c r="M271" s="656" t="s">
        <v>20</v>
      </c>
      <c r="N271" s="536" t="s">
        <v>137</v>
      </c>
      <c r="O271" s="665">
        <v>66.004000000000005</v>
      </c>
      <c r="P271" s="665">
        <f t="shared" si="23"/>
        <v>67</v>
      </c>
      <c r="Q271" s="666"/>
      <c r="R271" s="657"/>
      <c r="S271" s="658">
        <f t="shared" ref="S271:S276" si="26">P271*$V$2</f>
        <v>0</v>
      </c>
      <c r="T271" s="658">
        <f t="shared" ref="T271:T276" si="27">ROUND(S271,0)</f>
        <v>0</v>
      </c>
      <c r="U271" s="659"/>
      <c r="V271" s="678"/>
      <c r="W271" s="500"/>
      <c r="X271" s="504"/>
      <c r="Y271" s="504"/>
      <c r="Z271" s="504"/>
      <c r="AA271" s="500"/>
      <c r="AB271" s="504"/>
      <c r="AC271" s="506"/>
      <c r="AD271" s="506"/>
      <c r="AE271" s="500"/>
      <c r="AF271" s="500"/>
      <c r="AG271" s="500"/>
      <c r="AH271" s="505"/>
      <c r="AI271" s="506"/>
      <c r="AJ271" s="502"/>
      <c r="AK271" s="507"/>
      <c r="AL271" s="503"/>
      <c r="AM271" s="508"/>
      <c r="AN271" s="509"/>
      <c r="AO271" s="509"/>
    </row>
    <row r="272" spans="1:41" ht="14.4" customHeight="1">
      <c r="A272" s="654" t="s">
        <v>472</v>
      </c>
      <c r="B272" s="535"/>
      <c r="C272" s="654"/>
      <c r="D272" s="654" t="s">
        <v>19</v>
      </c>
      <c r="E272" s="654" t="s">
        <v>273</v>
      </c>
      <c r="F272" s="535" t="s">
        <v>304</v>
      </c>
      <c r="G272" s="654"/>
      <c r="H272" s="536" t="s">
        <v>384</v>
      </c>
      <c r="I272" s="536"/>
      <c r="J272" s="535" t="s">
        <v>135</v>
      </c>
      <c r="K272" s="535">
        <v>1</v>
      </c>
      <c r="L272" s="535">
        <v>2.8319999999999999</v>
      </c>
      <c r="M272" s="656" t="s">
        <v>20</v>
      </c>
      <c r="N272" s="536" t="s">
        <v>137</v>
      </c>
      <c r="O272" s="665">
        <v>60.087999999999994</v>
      </c>
      <c r="P272" s="665">
        <f t="shared" si="23"/>
        <v>61</v>
      </c>
      <c r="Q272" s="666"/>
      <c r="R272" s="657"/>
      <c r="S272" s="658">
        <f t="shared" si="26"/>
        <v>0</v>
      </c>
      <c r="T272" s="658">
        <f t="shared" si="27"/>
        <v>0</v>
      </c>
      <c r="U272" s="659"/>
      <c r="V272" s="678"/>
      <c r="W272" s="500"/>
      <c r="X272" s="504"/>
      <c r="Y272" s="504"/>
      <c r="Z272" s="504"/>
      <c r="AA272" s="500"/>
      <c r="AB272" s="504"/>
      <c r="AC272" s="506"/>
      <c r="AD272" s="506"/>
      <c r="AE272" s="500"/>
      <c r="AF272" s="500"/>
      <c r="AG272" s="500"/>
      <c r="AH272" s="505"/>
      <c r="AI272" s="506"/>
      <c r="AJ272" s="502"/>
      <c r="AK272" s="507"/>
      <c r="AL272" s="503"/>
      <c r="AM272" s="508"/>
      <c r="AN272" s="509"/>
      <c r="AO272" s="509"/>
    </row>
    <row r="273" spans="1:41" ht="14.4" customHeight="1">
      <c r="A273" s="654" t="s">
        <v>473</v>
      </c>
      <c r="B273" s="535"/>
      <c r="C273" s="654"/>
      <c r="D273" s="654" t="s">
        <v>19</v>
      </c>
      <c r="E273" s="654" t="s">
        <v>273</v>
      </c>
      <c r="F273" s="535" t="s">
        <v>306</v>
      </c>
      <c r="G273" s="654" t="s">
        <v>2342</v>
      </c>
      <c r="H273" s="536" t="s">
        <v>384</v>
      </c>
      <c r="I273" s="536"/>
      <c r="J273" s="535" t="s">
        <v>190</v>
      </c>
      <c r="K273" s="535">
        <v>1</v>
      </c>
      <c r="L273" s="535">
        <v>3.2160000000000002</v>
      </c>
      <c r="M273" s="656" t="s">
        <v>20</v>
      </c>
      <c r="N273" s="536" t="s">
        <v>141</v>
      </c>
      <c r="O273" s="665">
        <v>66.670999999999992</v>
      </c>
      <c r="P273" s="665">
        <f t="shared" si="23"/>
        <v>67</v>
      </c>
      <c r="Q273" s="666"/>
      <c r="R273" s="657"/>
      <c r="S273" s="658">
        <f t="shared" si="26"/>
        <v>0</v>
      </c>
      <c r="T273" s="658">
        <f t="shared" si="27"/>
        <v>0</v>
      </c>
      <c r="U273" s="659"/>
      <c r="V273" s="678"/>
      <c r="W273" s="500"/>
      <c r="X273" s="504"/>
      <c r="Y273" s="504"/>
      <c r="Z273" s="504"/>
      <c r="AA273" s="500"/>
      <c r="AB273" s="504"/>
      <c r="AC273" s="506"/>
      <c r="AD273" s="506"/>
      <c r="AE273" s="500"/>
      <c r="AF273" s="500"/>
      <c r="AG273" s="500"/>
      <c r="AH273" s="505"/>
      <c r="AI273" s="506"/>
      <c r="AJ273" s="502"/>
      <c r="AK273" s="507"/>
      <c r="AL273" s="503"/>
      <c r="AM273" s="508"/>
      <c r="AN273" s="509"/>
      <c r="AO273" s="509"/>
    </row>
    <row r="274" spans="1:41" ht="14.4" customHeight="1">
      <c r="A274" s="654" t="s">
        <v>474</v>
      </c>
      <c r="B274" s="535"/>
      <c r="C274" s="654"/>
      <c r="D274" s="654" t="s">
        <v>19</v>
      </c>
      <c r="E274" s="654" t="s">
        <v>273</v>
      </c>
      <c r="F274" s="535" t="s">
        <v>307</v>
      </c>
      <c r="G274" s="654" t="s">
        <v>2343</v>
      </c>
      <c r="H274" s="536" t="s">
        <v>384</v>
      </c>
      <c r="I274" s="536"/>
      <c r="J274" s="535" t="s">
        <v>86</v>
      </c>
      <c r="K274" s="535">
        <v>3</v>
      </c>
      <c r="L274" s="535">
        <v>3.1349999999999998</v>
      </c>
      <c r="M274" s="656" t="s">
        <v>20</v>
      </c>
      <c r="N274" s="536" t="s">
        <v>134</v>
      </c>
      <c r="O274" s="665">
        <v>69.483999999999995</v>
      </c>
      <c r="P274" s="665">
        <f t="shared" si="23"/>
        <v>70</v>
      </c>
      <c r="Q274" s="666"/>
      <c r="R274" s="657"/>
      <c r="S274" s="658">
        <f t="shared" si="26"/>
        <v>0</v>
      </c>
      <c r="T274" s="658">
        <f t="shared" si="27"/>
        <v>0</v>
      </c>
      <c r="U274" s="659"/>
      <c r="V274" s="678"/>
      <c r="W274" s="500"/>
      <c r="X274" s="504"/>
      <c r="Y274" s="504"/>
      <c r="Z274" s="504"/>
      <c r="AA274" s="500"/>
      <c r="AB274" s="504"/>
      <c r="AC274" s="506"/>
      <c r="AD274" s="506"/>
      <c r="AE274" s="500"/>
      <c r="AF274" s="500"/>
      <c r="AG274" s="500"/>
      <c r="AH274" s="505"/>
      <c r="AI274" s="506"/>
      <c r="AJ274" s="502"/>
      <c r="AK274" s="507"/>
      <c r="AL274" s="503"/>
      <c r="AM274" s="508"/>
      <c r="AN274" s="509"/>
      <c r="AO274" s="509"/>
    </row>
    <row r="275" spans="1:41" ht="14.4" customHeight="1">
      <c r="A275" s="654" t="s">
        <v>475</v>
      </c>
      <c r="B275" s="535"/>
      <c r="C275" s="654"/>
      <c r="D275" s="654" t="s">
        <v>19</v>
      </c>
      <c r="E275" s="654" t="s">
        <v>273</v>
      </c>
      <c r="F275" s="535" t="s">
        <v>308</v>
      </c>
      <c r="G275" s="654" t="s">
        <v>2344</v>
      </c>
      <c r="H275" s="536" t="s">
        <v>384</v>
      </c>
      <c r="I275" s="536"/>
      <c r="J275" s="535" t="s">
        <v>41</v>
      </c>
      <c r="K275" s="535">
        <v>5</v>
      </c>
      <c r="L275" s="535">
        <v>0.755</v>
      </c>
      <c r="M275" s="656" t="s">
        <v>20</v>
      </c>
      <c r="N275" s="536" t="s">
        <v>134</v>
      </c>
      <c r="O275" s="665">
        <v>32.161000000000001</v>
      </c>
      <c r="P275" s="665">
        <f t="shared" si="23"/>
        <v>33</v>
      </c>
      <c r="Q275" s="666"/>
      <c r="R275" s="657"/>
      <c r="S275" s="658">
        <f t="shared" si="26"/>
        <v>0</v>
      </c>
      <c r="T275" s="658">
        <f t="shared" si="27"/>
        <v>0</v>
      </c>
      <c r="U275" s="659"/>
      <c r="V275" s="678"/>
      <c r="W275" s="500"/>
      <c r="X275" s="504"/>
      <c r="Y275" s="504"/>
      <c r="Z275" s="504"/>
      <c r="AA275" s="500"/>
      <c r="AB275" s="504"/>
      <c r="AC275" s="506"/>
      <c r="AD275" s="506"/>
      <c r="AE275" s="500"/>
      <c r="AF275" s="500"/>
      <c r="AG275" s="500"/>
      <c r="AH275" s="505"/>
      <c r="AI275" s="506"/>
      <c r="AJ275" s="502"/>
      <c r="AK275" s="507"/>
      <c r="AL275" s="503"/>
      <c r="AM275" s="508"/>
      <c r="AN275" s="509"/>
      <c r="AO275" s="509"/>
    </row>
    <row r="276" spans="1:41" ht="14.4" customHeight="1">
      <c r="A276" s="654" t="s">
        <v>476</v>
      </c>
      <c r="B276" s="535"/>
      <c r="C276" s="654"/>
      <c r="D276" s="654" t="s">
        <v>19</v>
      </c>
      <c r="E276" s="654" t="s">
        <v>273</v>
      </c>
      <c r="F276" s="535" t="s">
        <v>309</v>
      </c>
      <c r="G276" s="654" t="s">
        <v>2345</v>
      </c>
      <c r="H276" s="536" t="s">
        <v>384</v>
      </c>
      <c r="I276" s="536"/>
      <c r="J276" s="535" t="s">
        <v>310</v>
      </c>
      <c r="K276" s="535">
        <v>13</v>
      </c>
      <c r="L276" s="535">
        <v>4.5730000000000004</v>
      </c>
      <c r="M276" s="656" t="s">
        <v>20</v>
      </c>
      <c r="N276" s="536" t="s">
        <v>150</v>
      </c>
      <c r="O276" s="665">
        <v>115.652</v>
      </c>
      <c r="P276" s="665">
        <f t="shared" si="23"/>
        <v>116</v>
      </c>
      <c r="Q276" s="666"/>
      <c r="R276" s="657"/>
      <c r="S276" s="658">
        <f t="shared" si="26"/>
        <v>0</v>
      </c>
      <c r="T276" s="658">
        <f t="shared" si="27"/>
        <v>0</v>
      </c>
      <c r="U276" s="659"/>
      <c r="V276" s="678"/>
      <c r="W276" s="500"/>
      <c r="X276" s="504"/>
      <c r="Y276" s="504"/>
      <c r="Z276" s="504"/>
      <c r="AA276" s="500"/>
      <c r="AB276" s="504"/>
      <c r="AC276" s="506"/>
      <c r="AD276" s="506"/>
      <c r="AE276" s="500"/>
      <c r="AF276" s="500"/>
      <c r="AG276" s="500"/>
      <c r="AH276" s="505"/>
      <c r="AI276" s="506"/>
      <c r="AJ276" s="502"/>
      <c r="AK276" s="507"/>
      <c r="AL276" s="503"/>
      <c r="AM276" s="508"/>
      <c r="AN276" s="509"/>
      <c r="AO276" s="509"/>
    </row>
    <row r="277" spans="1:41" ht="14.4" customHeight="1">
      <c r="A277" s="654" t="s">
        <v>477</v>
      </c>
      <c r="B277" s="535"/>
      <c r="C277" s="654"/>
      <c r="D277" s="654" t="s">
        <v>19</v>
      </c>
      <c r="E277" s="654" t="s">
        <v>273</v>
      </c>
      <c r="F277" s="535" t="s">
        <v>311</v>
      </c>
      <c r="G277" s="654"/>
      <c r="H277" s="536" t="s">
        <v>384</v>
      </c>
      <c r="I277" s="536" t="s">
        <v>381</v>
      </c>
      <c r="J277" s="535" t="s">
        <v>190</v>
      </c>
      <c r="K277" s="535">
        <v>2</v>
      </c>
      <c r="L277" s="535">
        <v>4.2869999999999999</v>
      </c>
      <c r="M277" s="656" t="s">
        <v>20</v>
      </c>
      <c r="N277" s="536" t="s">
        <v>144</v>
      </c>
      <c r="O277" s="665">
        <v>87.406000000000006</v>
      </c>
      <c r="P277" s="665">
        <f t="shared" si="23"/>
        <v>88</v>
      </c>
      <c r="Q277" s="666"/>
      <c r="R277" s="657"/>
      <c r="S277" s="658"/>
      <c r="T277" s="658">
        <f>P277*$V$2</f>
        <v>0</v>
      </c>
      <c r="U277" s="659">
        <f t="shared" ref="U277:U287" si="28">ROUND(T277,0)</f>
        <v>0</v>
      </c>
      <c r="V277" s="678"/>
      <c r="W277" s="500"/>
      <c r="X277" s="504"/>
      <c r="Y277" s="504"/>
      <c r="Z277" s="504"/>
      <c r="AA277" s="500"/>
      <c r="AB277" s="504"/>
      <c r="AC277" s="506"/>
      <c r="AD277" s="506"/>
      <c r="AE277" s="500"/>
      <c r="AF277" s="500"/>
      <c r="AG277" s="500"/>
      <c r="AH277" s="505"/>
      <c r="AI277" s="506"/>
      <c r="AJ277" s="502"/>
      <c r="AK277" s="507"/>
      <c r="AL277" s="503"/>
      <c r="AM277" s="508"/>
      <c r="AN277" s="509"/>
      <c r="AO277" s="509"/>
    </row>
    <row r="278" spans="1:41" ht="14.4" customHeight="1">
      <c r="A278" s="654" t="s">
        <v>478</v>
      </c>
      <c r="B278" s="535"/>
      <c r="C278" s="654"/>
      <c r="D278" s="654" t="s">
        <v>19</v>
      </c>
      <c r="E278" s="654" t="s">
        <v>273</v>
      </c>
      <c r="F278" s="535" t="s">
        <v>312</v>
      </c>
      <c r="G278" s="654" t="s">
        <v>2346</v>
      </c>
      <c r="H278" s="536" t="s">
        <v>384</v>
      </c>
      <c r="I278" s="536"/>
      <c r="J278" s="535" t="s">
        <v>54</v>
      </c>
      <c r="K278" s="535">
        <v>10</v>
      </c>
      <c r="L278" s="535">
        <v>4.0259999999999998</v>
      </c>
      <c r="M278" s="656" t="s">
        <v>20</v>
      </c>
      <c r="N278" s="536" t="s">
        <v>137</v>
      </c>
      <c r="O278" s="665">
        <v>99.353999999999985</v>
      </c>
      <c r="P278" s="665">
        <f t="shared" si="23"/>
        <v>100</v>
      </c>
      <c r="Q278" s="666"/>
      <c r="R278" s="657"/>
      <c r="S278" s="658"/>
      <c r="T278" s="658">
        <f>P278*$V$2</f>
        <v>0</v>
      </c>
      <c r="U278" s="659">
        <f t="shared" si="28"/>
        <v>0</v>
      </c>
      <c r="V278" s="678"/>
      <c r="W278" s="500"/>
      <c r="X278" s="504"/>
      <c r="Y278" s="504"/>
      <c r="Z278" s="504"/>
      <c r="AA278" s="500"/>
      <c r="AB278" s="504"/>
      <c r="AC278" s="506"/>
      <c r="AD278" s="506"/>
      <c r="AE278" s="500"/>
      <c r="AF278" s="500"/>
      <c r="AG278" s="500"/>
      <c r="AH278" s="505"/>
      <c r="AI278" s="506"/>
      <c r="AJ278" s="502"/>
      <c r="AK278" s="507"/>
      <c r="AL278" s="503"/>
      <c r="AM278" s="508"/>
      <c r="AN278" s="509"/>
      <c r="AO278" s="509"/>
    </row>
    <row r="279" spans="1:41" ht="14.4" customHeight="1">
      <c r="A279" s="654" t="s">
        <v>479</v>
      </c>
      <c r="B279" s="535"/>
      <c r="C279" s="654"/>
      <c r="D279" s="654" t="s">
        <v>19</v>
      </c>
      <c r="E279" s="654" t="s">
        <v>273</v>
      </c>
      <c r="F279" s="535" t="s">
        <v>313</v>
      </c>
      <c r="G279" s="654" t="s">
        <v>2347</v>
      </c>
      <c r="H279" s="536" t="s">
        <v>384</v>
      </c>
      <c r="I279" s="536"/>
      <c r="J279" s="535" t="s">
        <v>57</v>
      </c>
      <c r="K279" s="535">
        <v>3</v>
      </c>
      <c r="L279" s="535">
        <v>2.4340000000000002</v>
      </c>
      <c r="M279" s="656" t="s">
        <v>20</v>
      </c>
      <c r="N279" s="536" t="s">
        <v>137</v>
      </c>
      <c r="O279" s="665">
        <v>56.579000000000001</v>
      </c>
      <c r="P279" s="665">
        <f t="shared" si="23"/>
        <v>57</v>
      </c>
      <c r="Q279" s="666"/>
      <c r="R279" s="657"/>
      <c r="S279" s="658"/>
      <c r="T279" s="658">
        <f>P279*$V$2</f>
        <v>0</v>
      </c>
      <c r="U279" s="659">
        <f t="shared" si="28"/>
        <v>0</v>
      </c>
      <c r="V279" s="678"/>
      <c r="W279" s="500"/>
      <c r="X279" s="504"/>
      <c r="Y279" s="504"/>
      <c r="Z279" s="504"/>
      <c r="AA279" s="500"/>
      <c r="AB279" s="504"/>
      <c r="AC279" s="506"/>
      <c r="AD279" s="506"/>
      <c r="AE279" s="500"/>
      <c r="AF279" s="500"/>
      <c r="AG279" s="500"/>
      <c r="AH279" s="505"/>
      <c r="AI279" s="506"/>
      <c r="AJ279" s="502"/>
      <c r="AK279" s="507"/>
      <c r="AL279" s="503"/>
      <c r="AM279" s="508"/>
      <c r="AN279" s="509"/>
      <c r="AO279" s="509"/>
    </row>
    <row r="280" spans="1:41" ht="14.4" customHeight="1">
      <c r="A280" s="654" t="s">
        <v>480</v>
      </c>
      <c r="B280" s="535"/>
      <c r="C280" s="654"/>
      <c r="D280" s="654" t="s">
        <v>19</v>
      </c>
      <c r="E280" s="654" t="s">
        <v>273</v>
      </c>
      <c r="F280" s="535" t="s">
        <v>314</v>
      </c>
      <c r="G280" s="654" t="s">
        <v>2348</v>
      </c>
      <c r="H280" s="536" t="s">
        <v>384</v>
      </c>
      <c r="I280" s="536"/>
      <c r="J280" s="535" t="s">
        <v>54</v>
      </c>
      <c r="K280" s="535">
        <v>10</v>
      </c>
      <c r="L280" s="535">
        <v>3.64</v>
      </c>
      <c r="M280" s="656" t="s">
        <v>20</v>
      </c>
      <c r="N280" s="536" t="s">
        <v>144</v>
      </c>
      <c r="O280" s="665">
        <v>92.770999999999987</v>
      </c>
      <c r="P280" s="665">
        <f t="shared" si="23"/>
        <v>93</v>
      </c>
      <c r="Q280" s="666"/>
      <c r="R280" s="657"/>
      <c r="S280" s="658"/>
      <c r="T280" s="658">
        <f>P280*$V$2</f>
        <v>0</v>
      </c>
      <c r="U280" s="659">
        <f t="shared" si="28"/>
        <v>0</v>
      </c>
      <c r="V280" s="678"/>
      <c r="W280" s="500"/>
      <c r="X280" s="504"/>
      <c r="Y280" s="504"/>
      <c r="Z280" s="504"/>
      <c r="AA280" s="500"/>
      <c r="AB280" s="504"/>
      <c r="AC280" s="506"/>
      <c r="AD280" s="506"/>
      <c r="AE280" s="500"/>
      <c r="AF280" s="500"/>
      <c r="AG280" s="500"/>
      <c r="AH280" s="505"/>
      <c r="AI280" s="506"/>
      <c r="AJ280" s="502"/>
      <c r="AK280" s="507"/>
      <c r="AL280" s="503"/>
      <c r="AM280" s="508"/>
      <c r="AN280" s="509"/>
      <c r="AO280" s="509"/>
    </row>
    <row r="281" spans="1:41" ht="14.4" customHeight="1">
      <c r="A281" s="654" t="s">
        <v>481</v>
      </c>
      <c r="B281" s="535"/>
      <c r="C281" s="654"/>
      <c r="D281" s="654" t="s">
        <v>19</v>
      </c>
      <c r="E281" s="654" t="s">
        <v>234</v>
      </c>
      <c r="F281" s="535" t="s">
        <v>235</v>
      </c>
      <c r="G281" s="654" t="s">
        <v>2349</v>
      </c>
      <c r="H281" s="536" t="s">
        <v>384</v>
      </c>
      <c r="I281" s="536"/>
      <c r="J281" s="535" t="s">
        <v>236</v>
      </c>
      <c r="K281" s="535">
        <v>10</v>
      </c>
      <c r="L281" s="535">
        <v>4.2089999999999996</v>
      </c>
      <c r="M281" s="656" t="s">
        <v>20</v>
      </c>
      <c r="N281" s="536" t="s">
        <v>150</v>
      </c>
      <c r="O281" s="665">
        <v>102.747</v>
      </c>
      <c r="P281" s="665">
        <f t="shared" si="23"/>
        <v>103</v>
      </c>
      <c r="Q281" s="666"/>
      <c r="R281" s="657"/>
      <c r="S281" s="658"/>
      <c r="T281" s="658" t="e">
        <f>P281*#REF!</f>
        <v>#REF!</v>
      </c>
      <c r="U281" s="659" t="e">
        <f t="shared" si="28"/>
        <v>#REF!</v>
      </c>
      <c r="V281" s="678"/>
      <c r="W281" s="500"/>
      <c r="X281" s="504"/>
      <c r="Y281" s="504"/>
      <c r="Z281" s="504"/>
      <c r="AA281" s="500"/>
      <c r="AB281" s="504"/>
      <c r="AC281" s="506"/>
      <c r="AD281" s="506"/>
      <c r="AE281" s="500"/>
      <c r="AF281" s="500"/>
      <c r="AG281" s="500"/>
      <c r="AH281" s="505"/>
      <c r="AI281" s="506"/>
      <c r="AJ281" s="502"/>
      <c r="AK281" s="507"/>
      <c r="AL281" s="503"/>
      <c r="AM281" s="508"/>
      <c r="AN281" s="509"/>
      <c r="AO281" s="509"/>
    </row>
    <row r="282" spans="1:41" ht="14.4" customHeight="1">
      <c r="A282" s="654" t="s">
        <v>482</v>
      </c>
      <c r="B282" s="535"/>
      <c r="C282" s="654"/>
      <c r="D282" s="654" t="s">
        <v>19</v>
      </c>
      <c r="E282" s="654" t="s">
        <v>234</v>
      </c>
      <c r="F282" s="535" t="s">
        <v>237</v>
      </c>
      <c r="G282" s="654" t="s">
        <v>2350</v>
      </c>
      <c r="H282" s="536" t="s">
        <v>384</v>
      </c>
      <c r="I282" s="536"/>
      <c r="J282" s="535" t="s">
        <v>89</v>
      </c>
      <c r="K282" s="535">
        <v>20</v>
      </c>
      <c r="L282" s="535">
        <v>1.635</v>
      </c>
      <c r="M282" s="656" t="s">
        <v>20</v>
      </c>
      <c r="N282" s="699" t="s">
        <v>3438</v>
      </c>
      <c r="O282" s="665">
        <v>80.793999999999997</v>
      </c>
      <c r="P282" s="665">
        <f t="shared" si="23"/>
        <v>81</v>
      </c>
      <c r="Q282" s="666"/>
      <c r="R282" s="657"/>
      <c r="S282" s="658"/>
      <c r="T282" s="658" t="e">
        <f>P282*#REF!</f>
        <v>#REF!</v>
      </c>
      <c r="U282" s="659" t="e">
        <f t="shared" si="28"/>
        <v>#REF!</v>
      </c>
      <c r="V282" s="678"/>
      <c r="W282" s="500"/>
      <c r="X282" s="504"/>
      <c r="Y282" s="504"/>
      <c r="Z282" s="504"/>
      <c r="AA282" s="500"/>
      <c r="AB282" s="504"/>
      <c r="AC282" s="506"/>
      <c r="AD282" s="506"/>
      <c r="AE282" s="500"/>
      <c r="AF282" s="500"/>
      <c r="AG282" s="500"/>
      <c r="AH282" s="505"/>
      <c r="AI282" s="506"/>
      <c r="AJ282" s="502"/>
      <c r="AK282" s="507"/>
      <c r="AL282" s="503"/>
      <c r="AM282" s="508"/>
      <c r="AN282" s="509"/>
      <c r="AO282" s="509"/>
    </row>
    <row r="283" spans="1:41" ht="14.4" customHeight="1">
      <c r="A283" s="654" t="s">
        <v>483</v>
      </c>
      <c r="B283" s="535"/>
      <c r="C283" s="654"/>
      <c r="D283" s="654" t="s">
        <v>19</v>
      </c>
      <c r="E283" s="654" t="s">
        <v>234</v>
      </c>
      <c r="F283" s="535" t="s">
        <v>238</v>
      </c>
      <c r="G283" s="654" t="s">
        <v>2351</v>
      </c>
      <c r="H283" s="536" t="s">
        <v>384</v>
      </c>
      <c r="I283" s="536"/>
      <c r="J283" s="535" t="s">
        <v>86</v>
      </c>
      <c r="K283" s="535">
        <v>8</v>
      </c>
      <c r="L283" s="535">
        <v>6.0039999999999996</v>
      </c>
      <c r="M283" s="656" t="s">
        <v>20</v>
      </c>
      <c r="N283" s="536" t="s">
        <v>137</v>
      </c>
      <c r="O283" s="665">
        <v>120.35</v>
      </c>
      <c r="P283" s="665">
        <f t="shared" si="23"/>
        <v>121</v>
      </c>
      <c r="Q283" s="666"/>
      <c r="R283" s="657"/>
      <c r="S283" s="658"/>
      <c r="T283" s="658" t="e">
        <f>P283*#REF!</f>
        <v>#REF!</v>
      </c>
      <c r="U283" s="659" t="e">
        <f t="shared" si="28"/>
        <v>#REF!</v>
      </c>
      <c r="V283" s="678"/>
      <c r="W283" s="500"/>
      <c r="X283" s="504"/>
      <c r="Y283" s="504"/>
      <c r="Z283" s="504"/>
      <c r="AA283" s="500"/>
      <c r="AB283" s="504"/>
      <c r="AC283" s="506"/>
      <c r="AD283" s="506"/>
      <c r="AE283" s="500"/>
      <c r="AF283" s="500"/>
      <c r="AG283" s="500"/>
      <c r="AH283" s="505"/>
      <c r="AI283" s="506"/>
      <c r="AJ283" s="502"/>
      <c r="AK283" s="507"/>
      <c r="AL283" s="503"/>
      <c r="AM283" s="508"/>
      <c r="AN283" s="509"/>
      <c r="AO283" s="509"/>
    </row>
    <row r="284" spans="1:41" ht="14.4" customHeight="1">
      <c r="A284" s="654" t="s">
        <v>484</v>
      </c>
      <c r="B284" s="535"/>
      <c r="C284" s="654"/>
      <c r="D284" s="654" t="s">
        <v>19</v>
      </c>
      <c r="E284" s="654" t="s">
        <v>234</v>
      </c>
      <c r="F284" s="535" t="s">
        <v>239</v>
      </c>
      <c r="G284" s="654" t="s">
        <v>2352</v>
      </c>
      <c r="H284" s="536" t="s">
        <v>384</v>
      </c>
      <c r="I284" s="536"/>
      <c r="J284" s="535" t="s">
        <v>54</v>
      </c>
      <c r="K284" s="535">
        <v>10</v>
      </c>
      <c r="L284" s="535">
        <v>4.3150000000000004</v>
      </c>
      <c r="M284" s="656" t="s">
        <v>20</v>
      </c>
      <c r="N284" s="536" t="s">
        <v>144</v>
      </c>
      <c r="O284" s="665">
        <v>104.28400000000001</v>
      </c>
      <c r="P284" s="665">
        <f t="shared" si="23"/>
        <v>105</v>
      </c>
      <c r="Q284" s="666"/>
      <c r="R284" s="657"/>
      <c r="S284" s="658"/>
      <c r="T284" s="658" t="e">
        <f>P284*#REF!</f>
        <v>#REF!</v>
      </c>
      <c r="U284" s="659" t="e">
        <f t="shared" si="28"/>
        <v>#REF!</v>
      </c>
      <c r="V284" s="678"/>
      <c r="W284" s="500"/>
      <c r="X284" s="504"/>
      <c r="Y284" s="504"/>
      <c r="Z284" s="504"/>
      <c r="AA284" s="500"/>
      <c r="AB284" s="504"/>
      <c r="AC284" s="506"/>
      <c r="AD284" s="506"/>
      <c r="AE284" s="500"/>
      <c r="AF284" s="500"/>
      <c r="AG284" s="500"/>
      <c r="AH284" s="505"/>
      <c r="AI284" s="506"/>
      <c r="AJ284" s="502"/>
      <c r="AK284" s="507"/>
      <c r="AL284" s="503"/>
      <c r="AM284" s="508"/>
      <c r="AN284" s="509"/>
      <c r="AO284" s="509"/>
    </row>
    <row r="285" spans="1:41" ht="14.4" customHeight="1">
      <c r="A285" s="654" t="s">
        <v>485</v>
      </c>
      <c r="B285" s="535"/>
      <c r="C285" s="654"/>
      <c r="D285" s="654" t="s">
        <v>19</v>
      </c>
      <c r="E285" s="654" t="s">
        <v>234</v>
      </c>
      <c r="F285" s="535" t="s">
        <v>240</v>
      </c>
      <c r="G285" s="654" t="s">
        <v>2353</v>
      </c>
      <c r="H285" s="536" t="s">
        <v>384</v>
      </c>
      <c r="I285" s="536"/>
      <c r="J285" s="535" t="s">
        <v>135</v>
      </c>
      <c r="K285" s="535">
        <v>2</v>
      </c>
      <c r="L285" s="535">
        <v>4.5629999999999997</v>
      </c>
      <c r="M285" s="656" t="s">
        <v>20</v>
      </c>
      <c r="N285" s="536" t="s">
        <v>137</v>
      </c>
      <c r="O285" s="665">
        <v>92.132999999999996</v>
      </c>
      <c r="P285" s="665">
        <f t="shared" si="23"/>
        <v>93</v>
      </c>
      <c r="Q285" s="666"/>
      <c r="R285" s="657"/>
      <c r="S285" s="658"/>
      <c r="T285" s="658" t="e">
        <f>P285*#REF!</f>
        <v>#REF!</v>
      </c>
      <c r="U285" s="659" t="e">
        <f t="shared" si="28"/>
        <v>#REF!</v>
      </c>
      <c r="V285" s="678"/>
      <c r="W285" s="500"/>
      <c r="X285" s="504"/>
      <c r="Y285" s="504"/>
      <c r="Z285" s="504"/>
      <c r="AA285" s="500"/>
      <c r="AB285" s="504"/>
      <c r="AC285" s="506"/>
      <c r="AD285" s="506"/>
      <c r="AE285" s="500"/>
      <c r="AF285" s="500"/>
      <c r="AG285" s="500"/>
      <c r="AH285" s="505"/>
      <c r="AI285" s="506"/>
      <c r="AJ285" s="502"/>
      <c r="AK285" s="507"/>
      <c r="AL285" s="503"/>
      <c r="AM285" s="508"/>
      <c r="AN285" s="509"/>
      <c r="AO285" s="509"/>
    </row>
    <row r="286" spans="1:41" ht="14.4" customHeight="1">
      <c r="A286" s="654" t="s">
        <v>486</v>
      </c>
      <c r="B286" s="535"/>
      <c r="C286" s="654"/>
      <c r="D286" s="654" t="s">
        <v>19</v>
      </c>
      <c r="E286" s="654" t="s">
        <v>234</v>
      </c>
      <c r="F286" s="535" t="s">
        <v>241</v>
      </c>
      <c r="G286" s="654" t="s">
        <v>2354</v>
      </c>
      <c r="H286" s="536" t="s">
        <v>384</v>
      </c>
      <c r="I286" s="536"/>
      <c r="J286" s="535" t="s">
        <v>135</v>
      </c>
      <c r="K286" s="535">
        <v>2</v>
      </c>
      <c r="L286" s="535">
        <v>2.4340000000000002</v>
      </c>
      <c r="M286" s="656" t="s">
        <v>20</v>
      </c>
      <c r="N286" s="536" t="s">
        <v>134</v>
      </c>
      <c r="O286" s="665">
        <v>55.882999999999996</v>
      </c>
      <c r="P286" s="665">
        <f t="shared" si="23"/>
        <v>56</v>
      </c>
      <c r="Q286" s="666"/>
      <c r="R286" s="657"/>
      <c r="S286" s="658"/>
      <c r="T286" s="658" t="e">
        <f>P286*#REF!</f>
        <v>#REF!</v>
      </c>
      <c r="U286" s="659" t="e">
        <f t="shared" si="28"/>
        <v>#REF!</v>
      </c>
      <c r="V286" s="678"/>
      <c r="W286" s="500"/>
      <c r="X286" s="504"/>
      <c r="Y286" s="504"/>
      <c r="Z286" s="504"/>
      <c r="AA286" s="500"/>
      <c r="AB286" s="504"/>
      <c r="AC286" s="506"/>
      <c r="AD286" s="506"/>
      <c r="AE286" s="500"/>
      <c r="AF286" s="500"/>
      <c r="AG286" s="500"/>
      <c r="AH286" s="505"/>
      <c r="AI286" s="506"/>
      <c r="AJ286" s="502"/>
      <c r="AK286" s="507"/>
      <c r="AL286" s="503"/>
      <c r="AM286" s="508"/>
      <c r="AN286" s="509"/>
      <c r="AO286" s="509"/>
    </row>
    <row r="287" spans="1:41" ht="14.4" customHeight="1">
      <c r="A287" s="654" t="s">
        <v>487</v>
      </c>
      <c r="B287" s="535"/>
      <c r="C287" s="654"/>
      <c r="D287" s="654" t="s">
        <v>19</v>
      </c>
      <c r="E287" s="654" t="s">
        <v>234</v>
      </c>
      <c r="F287" s="535" t="s">
        <v>242</v>
      </c>
      <c r="G287" s="654" t="s">
        <v>2355</v>
      </c>
      <c r="H287" s="536" t="s">
        <v>384</v>
      </c>
      <c r="I287" s="536"/>
      <c r="J287" s="535" t="s">
        <v>135</v>
      </c>
      <c r="K287" s="535">
        <v>2</v>
      </c>
      <c r="L287" s="535">
        <v>2.87</v>
      </c>
      <c r="M287" s="656" t="s">
        <v>20</v>
      </c>
      <c r="N287" s="536" t="s">
        <v>137</v>
      </c>
      <c r="O287" s="665">
        <v>62.756</v>
      </c>
      <c r="P287" s="665">
        <f t="shared" si="23"/>
        <v>63</v>
      </c>
      <c r="Q287" s="666"/>
      <c r="R287" s="657"/>
      <c r="S287" s="658"/>
      <c r="T287" s="658" t="e">
        <f>P287*#REF!</f>
        <v>#REF!</v>
      </c>
      <c r="U287" s="659" t="e">
        <f t="shared" si="28"/>
        <v>#REF!</v>
      </c>
      <c r="V287" s="678"/>
      <c r="W287" s="500"/>
      <c r="X287" s="504"/>
      <c r="Y287" s="504"/>
      <c r="Z287" s="504"/>
      <c r="AA287" s="500"/>
      <c r="AB287" s="504"/>
      <c r="AC287" s="506"/>
      <c r="AD287" s="506"/>
      <c r="AE287" s="500"/>
      <c r="AF287" s="500"/>
      <c r="AG287" s="500"/>
      <c r="AH287" s="505"/>
      <c r="AI287" s="506"/>
      <c r="AJ287" s="502"/>
      <c r="AK287" s="507"/>
      <c r="AL287" s="503"/>
      <c r="AM287" s="508"/>
      <c r="AN287" s="509"/>
      <c r="AO287" s="509"/>
    </row>
    <row r="288" spans="1:41" ht="14.4" customHeight="1">
      <c r="A288" s="654" t="s">
        <v>488</v>
      </c>
      <c r="B288" s="535"/>
      <c r="C288" s="654"/>
      <c r="D288" s="654" t="s">
        <v>19</v>
      </c>
      <c r="E288" s="654" t="s">
        <v>234</v>
      </c>
      <c r="F288" s="535" t="s">
        <v>243</v>
      </c>
      <c r="G288" s="654" t="s">
        <v>2356</v>
      </c>
      <c r="H288" s="536" t="s">
        <v>384</v>
      </c>
      <c r="I288" s="536"/>
      <c r="J288" s="535" t="s">
        <v>244</v>
      </c>
      <c r="K288" s="535">
        <v>10</v>
      </c>
      <c r="L288" s="535">
        <v>5.702</v>
      </c>
      <c r="M288" s="656" t="s">
        <v>20</v>
      </c>
      <c r="N288" s="536" t="s">
        <v>134</v>
      </c>
      <c r="O288" s="665">
        <v>128.209</v>
      </c>
      <c r="P288" s="665">
        <f t="shared" si="23"/>
        <v>129</v>
      </c>
      <c r="Q288" s="666"/>
      <c r="R288" s="657"/>
      <c r="S288" s="658" t="e">
        <f>P288*#REF!</f>
        <v>#REF!</v>
      </c>
      <c r="T288" s="658" t="e">
        <f>ROUND(S288,0)</f>
        <v>#REF!</v>
      </c>
      <c r="U288" s="659"/>
      <c r="V288" s="678"/>
      <c r="W288" s="500"/>
      <c r="X288" s="504"/>
      <c r="Y288" s="504"/>
      <c r="Z288" s="504"/>
      <c r="AA288" s="500"/>
      <c r="AB288" s="504"/>
      <c r="AC288" s="506"/>
      <c r="AD288" s="506"/>
      <c r="AE288" s="500"/>
      <c r="AF288" s="500"/>
      <c r="AG288" s="500"/>
      <c r="AH288" s="505"/>
      <c r="AI288" s="506"/>
      <c r="AJ288" s="502"/>
      <c r="AK288" s="507"/>
      <c r="AL288" s="503"/>
      <c r="AM288" s="508"/>
      <c r="AN288" s="509"/>
      <c r="AO288" s="509"/>
    </row>
    <row r="289" spans="1:41" ht="14.4" customHeight="1">
      <c r="A289" s="654" t="s">
        <v>489</v>
      </c>
      <c r="B289" s="535"/>
      <c r="C289" s="654"/>
      <c r="D289" s="654" t="s">
        <v>19</v>
      </c>
      <c r="E289" s="654" t="s">
        <v>234</v>
      </c>
      <c r="F289" s="535" t="s">
        <v>245</v>
      </c>
      <c r="G289" s="654" t="s">
        <v>2357</v>
      </c>
      <c r="H289" s="536" t="s">
        <v>384</v>
      </c>
      <c r="I289" s="536"/>
      <c r="J289" s="535" t="s">
        <v>86</v>
      </c>
      <c r="K289" s="535">
        <v>2</v>
      </c>
      <c r="L289" s="535">
        <v>1.6930000000000001</v>
      </c>
      <c r="M289" s="656" t="s">
        <v>20</v>
      </c>
      <c r="N289" s="536" t="s">
        <v>137</v>
      </c>
      <c r="O289" s="665">
        <v>42.369</v>
      </c>
      <c r="P289" s="665">
        <f t="shared" si="23"/>
        <v>43</v>
      </c>
      <c r="Q289" s="666"/>
      <c r="R289" s="657"/>
      <c r="S289" s="658" t="e">
        <f>P289*#REF!</f>
        <v>#REF!</v>
      </c>
      <c r="T289" s="658" t="e">
        <f>ROUND(S289,0)</f>
        <v>#REF!</v>
      </c>
      <c r="U289" s="659"/>
      <c r="V289" s="678"/>
      <c r="W289" s="500"/>
      <c r="X289" s="504"/>
      <c r="Y289" s="504"/>
      <c r="Z289" s="504"/>
      <c r="AA289" s="500"/>
      <c r="AB289" s="504"/>
      <c r="AC289" s="506"/>
      <c r="AD289" s="506"/>
      <c r="AE289" s="500"/>
      <c r="AF289" s="500"/>
      <c r="AG289" s="500"/>
      <c r="AH289" s="505"/>
      <c r="AI289" s="506"/>
      <c r="AJ289" s="502"/>
      <c r="AK289" s="507"/>
      <c r="AL289" s="503"/>
      <c r="AM289" s="508"/>
      <c r="AN289" s="509"/>
      <c r="AO289" s="509"/>
    </row>
    <row r="290" spans="1:41" ht="14.4" customHeight="1">
      <c r="A290" s="654" t="s">
        <v>490</v>
      </c>
      <c r="B290" s="535"/>
      <c r="C290" s="654"/>
      <c r="D290" s="654" t="s">
        <v>19</v>
      </c>
      <c r="E290" s="654" t="s">
        <v>234</v>
      </c>
      <c r="F290" s="535" t="s">
        <v>246</v>
      </c>
      <c r="G290" s="654" t="s">
        <v>2358</v>
      </c>
      <c r="H290" s="536" t="s">
        <v>384</v>
      </c>
      <c r="I290" s="536"/>
      <c r="J290" s="535" t="s">
        <v>54</v>
      </c>
      <c r="K290" s="535">
        <v>10</v>
      </c>
      <c r="L290" s="535">
        <v>3.6920000000000002</v>
      </c>
      <c r="M290" s="656" t="s">
        <v>20</v>
      </c>
      <c r="N290" s="536" t="s">
        <v>131</v>
      </c>
      <c r="O290" s="665">
        <v>93.669999999999987</v>
      </c>
      <c r="P290" s="665">
        <f t="shared" si="23"/>
        <v>94</v>
      </c>
      <c r="Q290" s="666"/>
      <c r="R290" s="657"/>
      <c r="S290" s="658"/>
      <c r="T290" s="658" t="e">
        <f>P290*#REF!</f>
        <v>#REF!</v>
      </c>
      <c r="U290" s="659" t="e">
        <f t="shared" ref="U290:U305" si="29">ROUND(T290,0)</f>
        <v>#REF!</v>
      </c>
      <c r="V290" s="678"/>
      <c r="W290" s="500"/>
      <c r="X290" s="504"/>
      <c r="Y290" s="504"/>
      <c r="Z290" s="504"/>
      <c r="AA290" s="500"/>
      <c r="AB290" s="504"/>
      <c r="AC290" s="506"/>
      <c r="AD290" s="506"/>
      <c r="AE290" s="500"/>
      <c r="AF290" s="500"/>
      <c r="AG290" s="500"/>
      <c r="AH290" s="505"/>
      <c r="AI290" s="506"/>
      <c r="AJ290" s="502"/>
      <c r="AK290" s="507"/>
      <c r="AL290" s="503"/>
      <c r="AM290" s="508"/>
      <c r="AN290" s="509"/>
      <c r="AO290" s="509"/>
    </row>
    <row r="291" spans="1:41" ht="14.4">
      <c r="A291" s="654" t="s">
        <v>491</v>
      </c>
      <c r="B291" s="535"/>
      <c r="C291" s="654"/>
      <c r="D291" s="654" t="s">
        <v>19</v>
      </c>
      <c r="E291" s="654" t="s">
        <v>234</v>
      </c>
      <c r="F291" s="535" t="s">
        <v>247</v>
      </c>
      <c r="G291" s="654" t="s">
        <v>2359</v>
      </c>
      <c r="H291" s="536" t="s">
        <v>384</v>
      </c>
      <c r="I291" s="536"/>
      <c r="J291" s="535" t="s">
        <v>86</v>
      </c>
      <c r="K291" s="535">
        <v>2</v>
      </c>
      <c r="L291" s="535">
        <v>2.8879999999999999</v>
      </c>
      <c r="M291" s="656" t="s">
        <v>20</v>
      </c>
      <c r="N291" s="536" t="s">
        <v>134</v>
      </c>
      <c r="O291" s="665">
        <v>63.045999999999992</v>
      </c>
      <c r="P291" s="665">
        <f t="shared" si="23"/>
        <v>64</v>
      </c>
      <c r="Q291" s="666"/>
      <c r="R291" s="657"/>
      <c r="S291" s="658"/>
      <c r="T291" s="658" t="e">
        <f>P291*#REF!</f>
        <v>#REF!</v>
      </c>
      <c r="U291" s="659" t="e">
        <f t="shared" si="29"/>
        <v>#REF!</v>
      </c>
      <c r="V291" s="678"/>
      <c r="W291" s="500"/>
      <c r="X291" s="504"/>
      <c r="Y291" s="504"/>
      <c r="Z291" s="504"/>
      <c r="AA291" s="500"/>
      <c r="AB291" s="504"/>
      <c r="AC291" s="506"/>
      <c r="AD291" s="506"/>
      <c r="AE291" s="500"/>
      <c r="AF291" s="500"/>
      <c r="AG291" s="500"/>
      <c r="AH291" s="505"/>
      <c r="AI291" s="506"/>
      <c r="AJ291" s="502"/>
      <c r="AK291" s="507"/>
      <c r="AL291" s="503"/>
      <c r="AM291" s="508"/>
      <c r="AN291" s="509"/>
      <c r="AO291" s="509"/>
    </row>
    <row r="292" spans="1:41" ht="14.4" customHeight="1">
      <c r="A292" s="654" t="s">
        <v>492</v>
      </c>
      <c r="B292" s="535"/>
      <c r="C292" s="654"/>
      <c r="D292" s="654" t="s">
        <v>19</v>
      </c>
      <c r="E292" s="654" t="s">
        <v>234</v>
      </c>
      <c r="F292" s="535" t="s">
        <v>248</v>
      </c>
      <c r="G292" s="654" t="s">
        <v>2360</v>
      </c>
      <c r="H292" s="536" t="s">
        <v>384</v>
      </c>
      <c r="I292" s="536"/>
      <c r="J292" s="535" t="s">
        <v>135</v>
      </c>
      <c r="K292" s="535">
        <v>4</v>
      </c>
      <c r="L292" s="535">
        <v>6.0590000000000002</v>
      </c>
      <c r="M292" s="656" t="s">
        <v>20</v>
      </c>
      <c r="N292" s="536" t="s">
        <v>137</v>
      </c>
      <c r="O292" s="665">
        <v>122.55399999999999</v>
      </c>
      <c r="P292" s="665">
        <f t="shared" si="23"/>
        <v>123</v>
      </c>
      <c r="Q292" s="666"/>
      <c r="R292" s="657"/>
      <c r="S292" s="658"/>
      <c r="T292" s="658" t="e">
        <f>P292*#REF!</f>
        <v>#REF!</v>
      </c>
      <c r="U292" s="659" t="e">
        <f t="shared" si="29"/>
        <v>#REF!</v>
      </c>
      <c r="V292" s="678"/>
      <c r="W292" s="500"/>
      <c r="X292" s="504"/>
      <c r="Y292" s="504"/>
      <c r="Z292" s="504"/>
      <c r="AA292" s="500"/>
      <c r="AB292" s="504"/>
      <c r="AC292" s="506"/>
      <c r="AD292" s="506"/>
      <c r="AE292" s="500"/>
      <c r="AF292" s="500"/>
      <c r="AG292" s="500"/>
      <c r="AH292" s="505"/>
      <c r="AI292" s="506"/>
      <c r="AJ292" s="502"/>
      <c r="AK292" s="507"/>
      <c r="AL292" s="503"/>
      <c r="AM292" s="508"/>
      <c r="AN292" s="509"/>
      <c r="AO292" s="509"/>
    </row>
    <row r="293" spans="1:41" ht="14.4" customHeight="1">
      <c r="A293" s="654" t="s">
        <v>493</v>
      </c>
      <c r="B293" s="535"/>
      <c r="C293" s="654"/>
      <c r="D293" s="654" t="s">
        <v>19</v>
      </c>
      <c r="E293" s="654" t="s">
        <v>234</v>
      </c>
      <c r="F293" s="535" t="s">
        <v>249</v>
      </c>
      <c r="G293" s="654" t="s">
        <v>2361</v>
      </c>
      <c r="H293" s="536" t="s">
        <v>384</v>
      </c>
      <c r="I293" s="536"/>
      <c r="J293" s="535" t="s">
        <v>135</v>
      </c>
      <c r="K293" s="535">
        <v>2</v>
      </c>
      <c r="L293" s="535">
        <v>4.1239999999999997</v>
      </c>
      <c r="M293" s="656" t="s">
        <v>20</v>
      </c>
      <c r="N293" s="536" t="s">
        <v>134</v>
      </c>
      <c r="O293" s="665">
        <v>84.622</v>
      </c>
      <c r="P293" s="665">
        <f t="shared" si="23"/>
        <v>85</v>
      </c>
      <c r="Q293" s="666"/>
      <c r="R293" s="657"/>
      <c r="S293" s="658"/>
      <c r="T293" s="658" t="e">
        <f>P293*#REF!</f>
        <v>#REF!</v>
      </c>
      <c r="U293" s="659" t="e">
        <f t="shared" si="29"/>
        <v>#REF!</v>
      </c>
      <c r="V293" s="678"/>
      <c r="W293" s="500"/>
      <c r="X293" s="504"/>
      <c r="Y293" s="504"/>
      <c r="Z293" s="504"/>
      <c r="AA293" s="500"/>
      <c r="AB293" s="504"/>
      <c r="AC293" s="506"/>
      <c r="AD293" s="506"/>
      <c r="AE293" s="500"/>
      <c r="AF293" s="500"/>
      <c r="AG293" s="500"/>
      <c r="AH293" s="505"/>
      <c r="AI293" s="506"/>
      <c r="AJ293" s="502"/>
      <c r="AK293" s="507"/>
      <c r="AL293" s="503"/>
      <c r="AM293" s="508"/>
      <c r="AN293" s="509"/>
      <c r="AO293" s="509"/>
    </row>
    <row r="294" spans="1:41" ht="14.4">
      <c r="A294" s="654" t="s">
        <v>494</v>
      </c>
      <c r="B294" s="535"/>
      <c r="C294" s="654"/>
      <c r="D294" s="654" t="s">
        <v>19</v>
      </c>
      <c r="E294" s="654" t="s">
        <v>234</v>
      </c>
      <c r="F294" s="535" t="s">
        <v>250</v>
      </c>
      <c r="G294" s="654" t="s">
        <v>2362</v>
      </c>
      <c r="H294" s="536" t="s">
        <v>384</v>
      </c>
      <c r="I294" s="536"/>
      <c r="J294" s="535" t="s">
        <v>54</v>
      </c>
      <c r="K294" s="535">
        <v>3</v>
      </c>
      <c r="L294" s="535">
        <v>2.21</v>
      </c>
      <c r="M294" s="656" t="s">
        <v>20</v>
      </c>
      <c r="N294" s="536" t="s">
        <v>137</v>
      </c>
      <c r="O294" s="665">
        <v>50.401999999999994</v>
      </c>
      <c r="P294" s="665">
        <f t="shared" si="23"/>
        <v>51</v>
      </c>
      <c r="Q294" s="666"/>
      <c r="R294" s="657"/>
      <c r="S294" s="658"/>
      <c r="T294" s="658" t="e">
        <f>P294*#REF!</f>
        <v>#REF!</v>
      </c>
      <c r="U294" s="659" t="e">
        <f t="shared" si="29"/>
        <v>#REF!</v>
      </c>
      <c r="V294" s="678"/>
      <c r="W294" s="500"/>
      <c r="X294" s="504"/>
      <c r="Y294" s="504"/>
      <c r="Z294" s="504"/>
      <c r="AA294" s="500"/>
      <c r="AB294" s="504"/>
      <c r="AC294" s="506"/>
      <c r="AD294" s="506"/>
      <c r="AE294" s="500"/>
      <c r="AF294" s="500"/>
      <c r="AG294" s="500"/>
      <c r="AH294" s="505"/>
      <c r="AI294" s="506"/>
      <c r="AJ294" s="502"/>
      <c r="AK294" s="507"/>
      <c r="AL294" s="503"/>
      <c r="AM294" s="508"/>
      <c r="AN294" s="509"/>
      <c r="AO294" s="509"/>
    </row>
    <row r="295" spans="1:41" ht="14.4">
      <c r="A295" s="654" t="s">
        <v>495</v>
      </c>
      <c r="B295" s="535"/>
      <c r="C295" s="654"/>
      <c r="D295" s="654" t="s">
        <v>19</v>
      </c>
      <c r="E295" s="654" t="s">
        <v>234</v>
      </c>
      <c r="F295" s="535" t="s">
        <v>252</v>
      </c>
      <c r="G295" s="654" t="s">
        <v>2363</v>
      </c>
      <c r="H295" s="536" t="s">
        <v>384</v>
      </c>
      <c r="I295" s="536"/>
      <c r="J295" s="535" t="s">
        <v>135</v>
      </c>
      <c r="K295" s="535">
        <v>3</v>
      </c>
      <c r="L295" s="535">
        <v>3.8460000000000001</v>
      </c>
      <c r="M295" s="656" t="s">
        <v>20</v>
      </c>
      <c r="N295" s="536" t="s">
        <v>137</v>
      </c>
      <c r="O295" s="665">
        <v>52.751000000000005</v>
      </c>
      <c r="P295" s="665">
        <f t="shared" si="23"/>
        <v>53</v>
      </c>
      <c r="Q295" s="666"/>
      <c r="R295" s="657"/>
      <c r="S295" s="658"/>
      <c r="T295" s="658" t="e">
        <f>P295*#REF!</f>
        <v>#REF!</v>
      </c>
      <c r="U295" s="659" t="e">
        <f t="shared" si="29"/>
        <v>#REF!</v>
      </c>
      <c r="V295" s="678"/>
      <c r="W295" s="500"/>
      <c r="X295" s="504"/>
      <c r="Y295" s="504"/>
      <c r="Z295" s="504"/>
      <c r="AA295" s="500"/>
      <c r="AB295" s="504"/>
      <c r="AC295" s="506"/>
      <c r="AD295" s="506"/>
      <c r="AE295" s="500"/>
      <c r="AF295" s="500"/>
      <c r="AG295" s="500"/>
      <c r="AH295" s="505"/>
      <c r="AI295" s="506"/>
      <c r="AJ295" s="502"/>
      <c r="AK295" s="507"/>
      <c r="AL295" s="503"/>
      <c r="AM295" s="508"/>
      <c r="AN295" s="509"/>
      <c r="AO295" s="509"/>
    </row>
    <row r="296" spans="1:41" ht="14.4">
      <c r="A296" s="654" t="s">
        <v>496</v>
      </c>
      <c r="B296" s="535"/>
      <c r="C296" s="654"/>
      <c r="D296" s="654" t="s">
        <v>19</v>
      </c>
      <c r="E296" s="654" t="s">
        <v>234</v>
      </c>
      <c r="F296" s="535" t="s">
        <v>253</v>
      </c>
      <c r="G296" s="654" t="s">
        <v>2364</v>
      </c>
      <c r="H296" s="536" t="s">
        <v>384</v>
      </c>
      <c r="I296" s="536"/>
      <c r="J296" s="535" t="s">
        <v>54</v>
      </c>
      <c r="K296" s="535">
        <v>10</v>
      </c>
      <c r="L296" s="535">
        <v>4.3010000000000002</v>
      </c>
      <c r="M296" s="656" t="s">
        <v>20</v>
      </c>
      <c r="N296" s="536" t="s">
        <v>137</v>
      </c>
      <c r="O296" s="665">
        <v>104.05200000000001</v>
      </c>
      <c r="P296" s="665">
        <f t="shared" si="23"/>
        <v>105</v>
      </c>
      <c r="Q296" s="666"/>
      <c r="R296" s="657"/>
      <c r="S296" s="658"/>
      <c r="T296" s="658" t="e">
        <f>P296*#REF!</f>
        <v>#REF!</v>
      </c>
      <c r="U296" s="659" t="e">
        <f t="shared" si="29"/>
        <v>#REF!</v>
      </c>
      <c r="V296" s="678"/>
      <c r="W296" s="500"/>
      <c r="X296" s="504"/>
      <c r="Y296" s="504"/>
      <c r="Z296" s="504"/>
      <c r="AA296" s="500"/>
      <c r="AB296" s="504"/>
      <c r="AC296" s="506"/>
      <c r="AD296" s="506"/>
      <c r="AE296" s="500"/>
      <c r="AF296" s="500"/>
      <c r="AG296" s="500"/>
      <c r="AH296" s="505"/>
      <c r="AI296" s="506"/>
      <c r="AJ296" s="502"/>
      <c r="AK296" s="507"/>
      <c r="AL296" s="503"/>
      <c r="AM296" s="508"/>
      <c r="AN296" s="509"/>
      <c r="AO296" s="509"/>
    </row>
    <row r="297" spans="1:41" ht="14.4">
      <c r="A297" s="654" t="s">
        <v>497</v>
      </c>
      <c r="B297" s="535"/>
      <c r="C297" s="654"/>
      <c r="D297" s="654" t="s">
        <v>19</v>
      </c>
      <c r="E297" s="654" t="s">
        <v>234</v>
      </c>
      <c r="F297" s="535" t="s">
        <v>254</v>
      </c>
      <c r="G297" s="654" t="s">
        <v>2365</v>
      </c>
      <c r="H297" s="536" t="s">
        <v>384</v>
      </c>
      <c r="I297" s="536"/>
      <c r="J297" s="535" t="s">
        <v>41</v>
      </c>
      <c r="K297" s="535">
        <v>20</v>
      </c>
      <c r="L297" s="535">
        <v>2.9780000000000002</v>
      </c>
      <c r="M297" s="656" t="s">
        <v>20</v>
      </c>
      <c r="N297" s="536" t="s">
        <v>131</v>
      </c>
      <c r="O297" s="665">
        <v>103.82</v>
      </c>
      <c r="P297" s="665">
        <f t="shared" si="23"/>
        <v>104</v>
      </c>
      <c r="Q297" s="666"/>
      <c r="R297" s="657"/>
      <c r="S297" s="658"/>
      <c r="T297" s="658" t="e">
        <f>P297*#REF!</f>
        <v>#REF!</v>
      </c>
      <c r="U297" s="659" t="e">
        <f t="shared" si="29"/>
        <v>#REF!</v>
      </c>
      <c r="V297" s="678"/>
      <c r="W297" s="500"/>
      <c r="X297" s="504"/>
      <c r="Y297" s="504"/>
      <c r="Z297" s="504"/>
      <c r="AA297" s="500"/>
      <c r="AB297" s="504"/>
      <c r="AC297" s="506"/>
      <c r="AD297" s="506"/>
      <c r="AE297" s="500"/>
      <c r="AF297" s="500"/>
      <c r="AG297" s="500"/>
      <c r="AH297" s="505"/>
      <c r="AI297" s="506"/>
      <c r="AJ297" s="502"/>
      <c r="AK297" s="507"/>
      <c r="AL297" s="503"/>
      <c r="AM297" s="508"/>
      <c r="AN297" s="509"/>
      <c r="AO297" s="509"/>
    </row>
    <row r="298" spans="1:41" ht="14.4">
      <c r="A298" s="654" t="s">
        <v>498</v>
      </c>
      <c r="B298" s="535"/>
      <c r="C298" s="654"/>
      <c r="D298" s="654" t="s">
        <v>19</v>
      </c>
      <c r="E298" s="654" t="s">
        <v>234</v>
      </c>
      <c r="F298" s="535" t="s">
        <v>255</v>
      </c>
      <c r="G298" s="654" t="s">
        <v>2366</v>
      </c>
      <c r="H298" s="536" t="s">
        <v>384</v>
      </c>
      <c r="I298" s="536"/>
      <c r="J298" s="535" t="s">
        <v>41</v>
      </c>
      <c r="K298" s="535">
        <v>10</v>
      </c>
      <c r="L298" s="535">
        <v>1.37</v>
      </c>
      <c r="M298" s="656" t="s">
        <v>20</v>
      </c>
      <c r="N298" s="536" t="s">
        <v>131</v>
      </c>
      <c r="O298" s="665">
        <v>51.04</v>
      </c>
      <c r="P298" s="665">
        <f t="shared" si="23"/>
        <v>52</v>
      </c>
      <c r="Q298" s="666"/>
      <c r="R298" s="657"/>
      <c r="S298" s="658"/>
      <c r="T298" s="658" t="e">
        <f>P298*#REF!</f>
        <v>#REF!</v>
      </c>
      <c r="U298" s="659" t="e">
        <f t="shared" si="29"/>
        <v>#REF!</v>
      </c>
      <c r="V298" s="678"/>
      <c r="W298" s="500"/>
      <c r="X298" s="504"/>
      <c r="Y298" s="504"/>
      <c r="Z298" s="504"/>
      <c r="AA298" s="500"/>
      <c r="AB298" s="504"/>
      <c r="AC298" s="506"/>
      <c r="AD298" s="506"/>
      <c r="AE298" s="500"/>
      <c r="AF298" s="500"/>
      <c r="AG298" s="500"/>
      <c r="AH298" s="505"/>
      <c r="AI298" s="506"/>
      <c r="AJ298" s="502"/>
      <c r="AK298" s="507"/>
      <c r="AL298" s="503"/>
      <c r="AM298" s="508"/>
      <c r="AN298" s="509"/>
      <c r="AO298" s="509"/>
    </row>
    <row r="299" spans="1:41" ht="14.4">
      <c r="A299" s="654" t="s">
        <v>499</v>
      </c>
      <c r="B299" s="535"/>
      <c r="C299" s="654"/>
      <c r="D299" s="654" t="s">
        <v>19</v>
      </c>
      <c r="E299" s="654" t="s">
        <v>234</v>
      </c>
      <c r="F299" s="535" t="s">
        <v>257</v>
      </c>
      <c r="G299" s="654" t="s">
        <v>2367</v>
      </c>
      <c r="H299" s="536" t="s">
        <v>384</v>
      </c>
      <c r="I299" s="536"/>
      <c r="J299" s="535" t="s">
        <v>41</v>
      </c>
      <c r="K299" s="535">
        <v>15</v>
      </c>
      <c r="L299" s="535">
        <v>1.54</v>
      </c>
      <c r="M299" s="656" t="s">
        <v>20</v>
      </c>
      <c r="N299" s="536" t="s">
        <v>131</v>
      </c>
      <c r="O299" s="665">
        <v>68.120999999999995</v>
      </c>
      <c r="P299" s="665">
        <f t="shared" si="23"/>
        <v>69</v>
      </c>
      <c r="Q299" s="666"/>
      <c r="R299" s="657"/>
      <c r="S299" s="658"/>
      <c r="T299" s="658" t="e">
        <f>P299*#REF!</f>
        <v>#REF!</v>
      </c>
      <c r="U299" s="659" t="e">
        <f t="shared" si="29"/>
        <v>#REF!</v>
      </c>
      <c r="V299" s="678"/>
      <c r="W299" s="500"/>
      <c r="X299" s="504"/>
      <c r="Y299" s="504"/>
      <c r="Z299" s="504"/>
      <c r="AA299" s="500"/>
      <c r="AB299" s="504"/>
      <c r="AC299" s="506"/>
      <c r="AD299" s="506"/>
      <c r="AE299" s="500"/>
      <c r="AF299" s="500"/>
      <c r="AG299" s="500"/>
      <c r="AH299" s="505"/>
      <c r="AI299" s="506"/>
      <c r="AJ299" s="502"/>
      <c r="AK299" s="507"/>
      <c r="AL299" s="503"/>
      <c r="AM299" s="508"/>
      <c r="AN299" s="509"/>
      <c r="AO299" s="509"/>
    </row>
    <row r="300" spans="1:41" ht="14.4" customHeight="1">
      <c r="A300" s="654" t="s">
        <v>500</v>
      </c>
      <c r="B300" s="535"/>
      <c r="C300" s="654"/>
      <c r="D300" s="654" t="s">
        <v>19</v>
      </c>
      <c r="E300" s="654" t="s">
        <v>234</v>
      </c>
      <c r="F300" s="535" t="s">
        <v>258</v>
      </c>
      <c r="G300" s="654" t="s">
        <v>2368</v>
      </c>
      <c r="H300" s="536" t="s">
        <v>384</v>
      </c>
      <c r="I300" s="536"/>
      <c r="J300" s="535" t="s">
        <v>54</v>
      </c>
      <c r="K300" s="535">
        <v>10</v>
      </c>
      <c r="L300" s="535">
        <v>4.1749999999999998</v>
      </c>
      <c r="M300" s="656" t="s">
        <v>20</v>
      </c>
      <c r="N300" s="536" t="s">
        <v>134</v>
      </c>
      <c r="O300" s="665">
        <v>101.90599999999999</v>
      </c>
      <c r="P300" s="665">
        <f t="shared" si="23"/>
        <v>102</v>
      </c>
      <c r="Q300" s="666"/>
      <c r="R300" s="657"/>
      <c r="S300" s="658"/>
      <c r="T300" s="658" t="e">
        <f>P300*#REF!</f>
        <v>#REF!</v>
      </c>
      <c r="U300" s="659" t="e">
        <f t="shared" si="29"/>
        <v>#REF!</v>
      </c>
      <c r="V300" s="678"/>
      <c r="W300" s="500"/>
      <c r="X300" s="504"/>
      <c r="Y300" s="504"/>
      <c r="Z300" s="504"/>
      <c r="AA300" s="500"/>
      <c r="AB300" s="504"/>
      <c r="AC300" s="506"/>
      <c r="AD300" s="506"/>
      <c r="AE300" s="500"/>
      <c r="AF300" s="500"/>
      <c r="AG300" s="500"/>
      <c r="AH300" s="505"/>
      <c r="AI300" s="506"/>
      <c r="AJ300" s="502"/>
      <c r="AK300" s="507"/>
      <c r="AL300" s="503"/>
      <c r="AM300" s="508"/>
      <c r="AN300" s="509"/>
      <c r="AO300" s="509"/>
    </row>
    <row r="301" spans="1:41" ht="14.4">
      <c r="A301" s="654" t="s">
        <v>501</v>
      </c>
      <c r="B301" s="535"/>
      <c r="C301" s="654"/>
      <c r="D301" s="654" t="s">
        <v>19</v>
      </c>
      <c r="E301" s="654" t="s">
        <v>234</v>
      </c>
      <c r="F301" s="535" t="s">
        <v>259</v>
      </c>
      <c r="G301" s="654" t="s">
        <v>2369</v>
      </c>
      <c r="H301" s="536" t="s">
        <v>384</v>
      </c>
      <c r="I301" s="536"/>
      <c r="J301" s="535" t="s">
        <v>135</v>
      </c>
      <c r="K301" s="535">
        <v>5</v>
      </c>
      <c r="L301" s="535">
        <v>8.673</v>
      </c>
      <c r="M301" s="656" t="s">
        <v>20</v>
      </c>
      <c r="N301" s="536" t="s">
        <v>144</v>
      </c>
      <c r="O301" s="665">
        <v>167.93899999999999</v>
      </c>
      <c r="P301" s="665">
        <f t="shared" si="23"/>
        <v>168</v>
      </c>
      <c r="Q301" s="666"/>
      <c r="R301" s="657"/>
      <c r="S301" s="658"/>
      <c r="T301" s="658" t="e">
        <f>P301*#REF!</f>
        <v>#REF!</v>
      </c>
      <c r="U301" s="659" t="e">
        <f t="shared" si="29"/>
        <v>#REF!</v>
      </c>
      <c r="V301" s="678"/>
      <c r="W301" s="500"/>
      <c r="X301" s="504"/>
      <c r="Y301" s="504"/>
      <c r="Z301" s="504"/>
      <c r="AA301" s="500"/>
      <c r="AB301" s="504"/>
      <c r="AC301" s="506"/>
      <c r="AD301" s="506"/>
      <c r="AE301" s="500"/>
      <c r="AF301" s="500"/>
      <c r="AG301" s="500"/>
      <c r="AH301" s="505"/>
      <c r="AI301" s="506"/>
      <c r="AJ301" s="502"/>
      <c r="AK301" s="507"/>
      <c r="AL301" s="503"/>
      <c r="AM301" s="508"/>
      <c r="AN301" s="509"/>
      <c r="AO301" s="509"/>
    </row>
    <row r="302" spans="1:41" ht="14.4">
      <c r="A302" s="654" t="s">
        <v>502</v>
      </c>
      <c r="B302" s="535"/>
      <c r="C302" s="654"/>
      <c r="D302" s="654" t="s">
        <v>19</v>
      </c>
      <c r="E302" s="654" t="s">
        <v>234</v>
      </c>
      <c r="F302" s="535" t="s">
        <v>261</v>
      </c>
      <c r="G302" s="654" t="s">
        <v>2370</v>
      </c>
      <c r="H302" s="536" t="s">
        <v>384</v>
      </c>
      <c r="I302" s="536"/>
      <c r="J302" s="535" t="s">
        <v>135</v>
      </c>
      <c r="K302" s="535">
        <v>5</v>
      </c>
      <c r="L302" s="535">
        <v>7.79</v>
      </c>
      <c r="M302" s="656" t="s">
        <v>20</v>
      </c>
      <c r="N302" s="536" t="s">
        <v>144</v>
      </c>
      <c r="O302" s="665">
        <v>139.69300000000001</v>
      </c>
      <c r="P302" s="665">
        <f t="shared" si="23"/>
        <v>140</v>
      </c>
      <c r="Q302" s="666"/>
      <c r="R302" s="657"/>
      <c r="S302" s="658"/>
      <c r="T302" s="658" t="e">
        <f>P302*#REF!</f>
        <v>#REF!</v>
      </c>
      <c r="U302" s="659" t="e">
        <f t="shared" si="29"/>
        <v>#REF!</v>
      </c>
      <c r="V302" s="678"/>
      <c r="W302" s="500"/>
      <c r="X302" s="504"/>
      <c r="Y302" s="504"/>
      <c r="Z302" s="504"/>
      <c r="AA302" s="500"/>
      <c r="AB302" s="504"/>
      <c r="AC302" s="506"/>
      <c r="AD302" s="506"/>
      <c r="AE302" s="500"/>
      <c r="AF302" s="500"/>
      <c r="AG302" s="500"/>
      <c r="AH302" s="505"/>
      <c r="AI302" s="506"/>
      <c r="AJ302" s="502"/>
      <c r="AK302" s="507"/>
      <c r="AL302" s="503"/>
      <c r="AM302" s="508"/>
      <c r="AN302" s="509"/>
      <c r="AO302" s="509"/>
    </row>
    <row r="303" spans="1:41" ht="14.4">
      <c r="A303" s="654" t="s">
        <v>503</v>
      </c>
      <c r="B303" s="535"/>
      <c r="C303" s="654"/>
      <c r="D303" s="654" t="s">
        <v>19</v>
      </c>
      <c r="E303" s="654" t="s">
        <v>234</v>
      </c>
      <c r="F303" s="535" t="s">
        <v>262</v>
      </c>
      <c r="G303" s="654" t="s">
        <v>2371</v>
      </c>
      <c r="H303" s="536" t="s">
        <v>384</v>
      </c>
      <c r="I303" s="536"/>
      <c r="J303" s="535" t="s">
        <v>57</v>
      </c>
      <c r="K303" s="535">
        <v>5</v>
      </c>
      <c r="L303" s="535">
        <v>3.4140000000000001</v>
      </c>
      <c r="M303" s="656" t="s">
        <v>20</v>
      </c>
      <c r="N303" s="536" t="s">
        <v>134</v>
      </c>
      <c r="O303" s="665">
        <v>77.748999999999995</v>
      </c>
      <c r="P303" s="665">
        <f t="shared" si="23"/>
        <v>78</v>
      </c>
      <c r="Q303" s="666"/>
      <c r="R303" s="657"/>
      <c r="S303" s="658"/>
      <c r="T303" s="658" t="e">
        <f>P303*#REF!</f>
        <v>#REF!</v>
      </c>
      <c r="U303" s="659" t="e">
        <f t="shared" si="29"/>
        <v>#REF!</v>
      </c>
      <c r="V303" s="678"/>
      <c r="W303" s="500"/>
      <c r="X303" s="504"/>
      <c r="Y303" s="504"/>
      <c r="Z303" s="504"/>
      <c r="AA303" s="500" t="s">
        <v>1599</v>
      </c>
      <c r="AB303" s="504" t="s">
        <v>2071</v>
      </c>
      <c r="AC303" s="506" t="str">
        <f xml:space="preserve"> AA303 &amp; " " &amp; AB303</f>
        <v>Prism 1 "New"</v>
      </c>
      <c r="AD303" s="506"/>
      <c r="AE303" s="500"/>
      <c r="AF303" s="500"/>
      <c r="AG303" s="500"/>
      <c r="AH303" s="505"/>
      <c r="AI303" s="506"/>
      <c r="AJ303" s="502"/>
      <c r="AK303" s="507"/>
      <c r="AL303" s="503"/>
      <c r="AM303" s="508"/>
      <c r="AN303" s="509"/>
      <c r="AO303" s="509"/>
    </row>
    <row r="304" spans="1:41" ht="14.4" customHeight="1">
      <c r="A304" s="654" t="s">
        <v>504</v>
      </c>
      <c r="B304" s="535"/>
      <c r="C304" s="654"/>
      <c r="D304" s="654" t="s">
        <v>19</v>
      </c>
      <c r="E304" s="654" t="s">
        <v>234</v>
      </c>
      <c r="F304" s="535" t="s">
        <v>264</v>
      </c>
      <c r="G304" s="654" t="s">
        <v>2372</v>
      </c>
      <c r="H304" s="536" t="s">
        <v>384</v>
      </c>
      <c r="I304" s="536"/>
      <c r="J304" s="535" t="s">
        <v>54</v>
      </c>
      <c r="K304" s="535">
        <v>8</v>
      </c>
      <c r="L304" s="535">
        <v>3.448</v>
      </c>
      <c r="M304" s="656" t="s">
        <v>20</v>
      </c>
      <c r="N304" s="536" t="s">
        <v>131</v>
      </c>
      <c r="O304" s="665">
        <v>85.289000000000001</v>
      </c>
      <c r="P304" s="665">
        <f t="shared" si="23"/>
        <v>86</v>
      </c>
      <c r="Q304" s="666"/>
      <c r="R304" s="657"/>
      <c r="S304" s="658"/>
      <c r="T304" s="658" t="e">
        <f>P304*#REF!</f>
        <v>#REF!</v>
      </c>
      <c r="U304" s="659" t="e">
        <f t="shared" si="29"/>
        <v>#REF!</v>
      </c>
      <c r="V304" s="678"/>
      <c r="W304" s="500"/>
      <c r="X304" s="504"/>
      <c r="Y304" s="504"/>
      <c r="Z304" s="504"/>
      <c r="AA304" s="500" t="s">
        <v>1600</v>
      </c>
      <c r="AB304" s="504" t="s">
        <v>2071</v>
      </c>
      <c r="AC304" s="506" t="str">
        <f t="shared" ref="AC304:AC336" si="30" xml:space="preserve"> AA304 &amp; " " &amp; AB304</f>
        <v>Prism 2 "New"</v>
      </c>
      <c r="AD304" s="506"/>
      <c r="AE304" s="500"/>
      <c r="AF304" s="500"/>
      <c r="AG304" s="500"/>
      <c r="AH304" s="505"/>
      <c r="AI304" s="506"/>
      <c r="AJ304" s="502"/>
      <c r="AK304" s="507"/>
      <c r="AL304" s="503"/>
      <c r="AM304" s="508"/>
      <c r="AN304" s="509"/>
      <c r="AO304" s="509"/>
    </row>
    <row r="305" spans="1:41" ht="14.4" customHeight="1">
      <c r="A305" s="654" t="s">
        <v>505</v>
      </c>
      <c r="B305" s="535"/>
      <c r="C305" s="654"/>
      <c r="D305" s="654" t="s">
        <v>19</v>
      </c>
      <c r="E305" s="654" t="s">
        <v>234</v>
      </c>
      <c r="F305" s="535" t="s">
        <v>265</v>
      </c>
      <c r="G305" s="654" t="s">
        <v>2373</v>
      </c>
      <c r="H305" s="536" t="s">
        <v>384</v>
      </c>
      <c r="I305" s="536"/>
      <c r="J305" s="535" t="s">
        <v>41</v>
      </c>
      <c r="K305" s="535">
        <v>10</v>
      </c>
      <c r="L305" s="535">
        <v>1.2070000000000001</v>
      </c>
      <c r="M305" s="656" t="s">
        <v>20</v>
      </c>
      <c r="N305" s="536" t="s">
        <v>131</v>
      </c>
      <c r="O305" s="665">
        <v>48.256</v>
      </c>
      <c r="P305" s="665">
        <f t="shared" si="23"/>
        <v>49</v>
      </c>
      <c r="Q305" s="666"/>
      <c r="R305" s="657"/>
      <c r="S305" s="658"/>
      <c r="T305" s="658" t="e">
        <f>P305*#REF!</f>
        <v>#REF!</v>
      </c>
      <c r="U305" s="659" t="e">
        <f t="shared" si="29"/>
        <v>#REF!</v>
      </c>
      <c r="V305" s="678"/>
      <c r="W305" s="500"/>
      <c r="X305" s="504"/>
      <c r="Y305" s="504"/>
      <c r="Z305" s="504"/>
      <c r="AA305" s="500"/>
      <c r="AB305" s="504"/>
      <c r="AC305" s="506"/>
      <c r="AD305" s="506"/>
      <c r="AE305" s="500"/>
      <c r="AF305" s="500"/>
      <c r="AG305" s="500"/>
      <c r="AH305" s="505"/>
      <c r="AI305" s="506"/>
      <c r="AJ305" s="502"/>
      <c r="AK305" s="507"/>
      <c r="AL305" s="503"/>
      <c r="AM305" s="508"/>
      <c r="AN305" s="509"/>
      <c r="AO305" s="509"/>
    </row>
    <row r="306" spans="1:41" ht="14.4" customHeight="1">
      <c r="A306" s="654" t="s">
        <v>506</v>
      </c>
      <c r="B306" s="535"/>
      <c r="C306" s="654"/>
      <c r="D306" s="654" t="s">
        <v>19</v>
      </c>
      <c r="E306" s="654" t="s">
        <v>234</v>
      </c>
      <c r="F306" s="535" t="s">
        <v>266</v>
      </c>
      <c r="G306" s="654" t="s">
        <v>2374</v>
      </c>
      <c r="H306" s="536" t="s">
        <v>384</v>
      </c>
      <c r="I306" s="536"/>
      <c r="J306" s="535" t="s">
        <v>49</v>
      </c>
      <c r="K306" s="535">
        <v>10</v>
      </c>
      <c r="L306" s="535">
        <v>2.9940000000000002</v>
      </c>
      <c r="M306" s="656" t="s">
        <v>20</v>
      </c>
      <c r="N306" s="536" t="s">
        <v>131</v>
      </c>
      <c r="O306" s="665">
        <v>81.751000000000005</v>
      </c>
      <c r="P306" s="665">
        <f t="shared" si="23"/>
        <v>82</v>
      </c>
      <c r="Q306" s="666"/>
      <c r="R306" s="657"/>
      <c r="S306" s="658" t="e">
        <f>P306*#REF!</f>
        <v>#REF!</v>
      </c>
      <c r="T306" s="658" t="e">
        <f>ROUND(S306,0)</f>
        <v>#REF!</v>
      </c>
      <c r="U306" s="659"/>
      <c r="V306" s="678"/>
      <c r="W306" s="500"/>
      <c r="X306" s="504"/>
      <c r="Y306" s="504"/>
      <c r="Z306" s="504"/>
      <c r="AA306" s="500"/>
      <c r="AB306" s="504"/>
      <c r="AC306" s="506"/>
      <c r="AD306" s="506"/>
      <c r="AE306" s="500"/>
      <c r="AF306" s="500"/>
      <c r="AG306" s="500"/>
      <c r="AH306" s="505"/>
      <c r="AI306" s="506"/>
      <c r="AJ306" s="502"/>
      <c r="AK306" s="507"/>
      <c r="AL306" s="503"/>
      <c r="AM306" s="508"/>
      <c r="AN306" s="509"/>
      <c r="AO306" s="509"/>
    </row>
    <row r="307" spans="1:41" ht="14.4" customHeight="1">
      <c r="A307" s="654" t="s">
        <v>507</v>
      </c>
      <c r="B307" s="535"/>
      <c r="C307" s="654"/>
      <c r="D307" s="654" t="s">
        <v>19</v>
      </c>
      <c r="E307" s="654" t="s">
        <v>234</v>
      </c>
      <c r="F307" s="535" t="s">
        <v>267</v>
      </c>
      <c r="G307" s="654" t="s">
        <v>2375</v>
      </c>
      <c r="H307" s="536" t="s">
        <v>384</v>
      </c>
      <c r="I307" s="536"/>
      <c r="J307" s="535" t="s">
        <v>41</v>
      </c>
      <c r="K307" s="535">
        <v>10</v>
      </c>
      <c r="L307" s="535">
        <v>0.96199999999999997</v>
      </c>
      <c r="M307" s="656" t="s">
        <v>20</v>
      </c>
      <c r="N307" s="536" t="s">
        <v>131</v>
      </c>
      <c r="O307" s="665">
        <v>46.863999999999997</v>
      </c>
      <c r="P307" s="665">
        <f t="shared" si="23"/>
        <v>47</v>
      </c>
      <c r="Q307" s="666"/>
      <c r="R307" s="657"/>
      <c r="S307" s="658" t="e">
        <f>P307*#REF!</f>
        <v>#REF!</v>
      </c>
      <c r="T307" s="658" t="e">
        <f>ROUND(S307,0)</f>
        <v>#REF!</v>
      </c>
      <c r="U307" s="659"/>
      <c r="V307" s="678"/>
      <c r="W307" s="500"/>
      <c r="X307" s="504"/>
      <c r="Y307" s="504"/>
      <c r="Z307" s="504"/>
      <c r="AA307" s="500"/>
      <c r="AB307" s="504"/>
      <c r="AC307" s="506"/>
      <c r="AD307" s="506"/>
      <c r="AE307" s="500"/>
      <c r="AF307" s="500"/>
      <c r="AG307" s="500"/>
      <c r="AH307" s="505"/>
      <c r="AI307" s="506"/>
      <c r="AJ307" s="502"/>
      <c r="AK307" s="507"/>
      <c r="AL307" s="503"/>
      <c r="AM307" s="508"/>
      <c r="AN307" s="509"/>
      <c r="AO307" s="509"/>
    </row>
    <row r="308" spans="1:41" ht="14.4" customHeight="1">
      <c r="A308" s="654" t="s">
        <v>508</v>
      </c>
      <c r="B308" s="535"/>
      <c r="C308" s="654"/>
      <c r="D308" s="654" t="s">
        <v>19</v>
      </c>
      <c r="E308" s="654" t="s">
        <v>234</v>
      </c>
      <c r="F308" s="535" t="s">
        <v>268</v>
      </c>
      <c r="G308" s="654" t="s">
        <v>2376</v>
      </c>
      <c r="H308" s="536" t="s">
        <v>384</v>
      </c>
      <c r="I308" s="536"/>
      <c r="J308" s="535" t="s">
        <v>57</v>
      </c>
      <c r="K308" s="535">
        <v>5</v>
      </c>
      <c r="L308" s="535">
        <v>3.22</v>
      </c>
      <c r="M308" s="656" t="s">
        <v>20</v>
      </c>
      <c r="N308" s="536" t="s">
        <v>144</v>
      </c>
      <c r="O308" s="665">
        <v>74.442999999999998</v>
      </c>
      <c r="P308" s="665">
        <f t="shared" si="23"/>
        <v>75</v>
      </c>
      <c r="Q308" s="666"/>
      <c r="R308" s="657"/>
      <c r="S308" s="658" t="e">
        <f>P308*#REF!</f>
        <v>#REF!</v>
      </c>
      <c r="T308" s="658" t="e">
        <f>ROUND(S308,0)</f>
        <v>#REF!</v>
      </c>
      <c r="U308" s="659"/>
      <c r="V308" s="678"/>
      <c r="W308" s="500"/>
      <c r="X308" s="504"/>
      <c r="Y308" s="504"/>
      <c r="Z308" s="504"/>
      <c r="AA308" s="500"/>
      <c r="AB308" s="504"/>
      <c r="AC308" s="506"/>
      <c r="AD308" s="506"/>
      <c r="AE308" s="500"/>
      <c r="AF308" s="500"/>
      <c r="AG308" s="500"/>
      <c r="AH308" s="505"/>
      <c r="AI308" s="506"/>
      <c r="AJ308" s="502"/>
      <c r="AK308" s="507"/>
      <c r="AL308" s="503"/>
      <c r="AM308" s="508"/>
      <c r="AN308" s="509"/>
      <c r="AO308" s="509"/>
    </row>
    <row r="309" spans="1:41" ht="14.4" customHeight="1">
      <c r="A309" s="654" t="s">
        <v>509</v>
      </c>
      <c r="B309" s="535"/>
      <c r="C309" s="654"/>
      <c r="D309" s="654" t="s">
        <v>19</v>
      </c>
      <c r="E309" s="654" t="s">
        <v>234</v>
      </c>
      <c r="F309" s="535" t="s">
        <v>269</v>
      </c>
      <c r="G309" s="654" t="s">
        <v>2377</v>
      </c>
      <c r="H309" s="536" t="s">
        <v>384</v>
      </c>
      <c r="I309" s="536"/>
      <c r="J309" s="535" t="s">
        <v>41</v>
      </c>
      <c r="K309" s="535">
        <v>10</v>
      </c>
      <c r="L309" s="535">
        <v>1.4259999999999999</v>
      </c>
      <c r="M309" s="656" t="s">
        <v>20</v>
      </c>
      <c r="N309" s="536" t="s">
        <v>144</v>
      </c>
      <c r="O309" s="665">
        <v>54.896999999999998</v>
      </c>
      <c r="P309" s="665">
        <f t="shared" si="23"/>
        <v>55</v>
      </c>
      <c r="Q309" s="666"/>
      <c r="R309" s="657"/>
      <c r="S309" s="658" t="e">
        <f>P309*#REF!</f>
        <v>#REF!</v>
      </c>
      <c r="T309" s="658" t="e">
        <f>ROUND(S309,0)</f>
        <v>#REF!</v>
      </c>
      <c r="U309" s="659"/>
      <c r="V309" s="678"/>
      <c r="W309" s="500"/>
      <c r="X309" s="504"/>
      <c r="Y309" s="504"/>
      <c r="Z309" s="504"/>
      <c r="AA309" s="500" t="s">
        <v>1601</v>
      </c>
      <c r="AB309" s="504" t="s">
        <v>2071</v>
      </c>
      <c r="AC309" s="506" t="str">
        <f t="shared" si="30"/>
        <v>Prism 3 "New"</v>
      </c>
      <c r="AD309" s="506"/>
      <c r="AE309" s="500"/>
      <c r="AF309" s="500"/>
      <c r="AG309" s="500"/>
      <c r="AH309" s="505"/>
      <c r="AI309" s="506"/>
      <c r="AJ309" s="502"/>
      <c r="AK309" s="507"/>
      <c r="AL309" s="503"/>
      <c r="AM309" s="508"/>
      <c r="AN309" s="509"/>
      <c r="AO309" s="509"/>
    </row>
    <row r="310" spans="1:41" ht="14.4" customHeight="1">
      <c r="A310" s="654" t="s">
        <v>510</v>
      </c>
      <c r="B310" s="535"/>
      <c r="C310" s="654"/>
      <c r="D310" s="654" t="s">
        <v>19</v>
      </c>
      <c r="E310" s="654" t="s">
        <v>234</v>
      </c>
      <c r="F310" s="535" t="s">
        <v>270</v>
      </c>
      <c r="G310" s="654" t="s">
        <v>2378</v>
      </c>
      <c r="H310" s="536" t="s">
        <v>384</v>
      </c>
      <c r="I310" s="536"/>
      <c r="J310" s="535" t="s">
        <v>49</v>
      </c>
      <c r="K310" s="535">
        <v>10</v>
      </c>
      <c r="L310" s="535">
        <v>2.7</v>
      </c>
      <c r="M310" s="656" t="s">
        <v>20</v>
      </c>
      <c r="N310" s="536" t="s">
        <v>144</v>
      </c>
      <c r="O310" s="665">
        <v>76.733999999999995</v>
      </c>
      <c r="P310" s="665">
        <f t="shared" si="23"/>
        <v>77</v>
      </c>
      <c r="Q310" s="666"/>
      <c r="R310" s="657"/>
      <c r="S310" s="658"/>
      <c r="T310" s="658" t="e">
        <f>P310*#REF!</f>
        <v>#REF!</v>
      </c>
      <c r="U310" s="659" t="e">
        <f t="shared" ref="U310:U317" si="31">ROUND(T310,0)</f>
        <v>#REF!</v>
      </c>
      <c r="V310" s="678"/>
      <c r="W310" s="500"/>
      <c r="X310" s="504"/>
      <c r="Y310" s="504"/>
      <c r="Z310" s="504"/>
      <c r="AA310" s="500" t="s">
        <v>1602</v>
      </c>
      <c r="AB310" s="504" t="s">
        <v>2071</v>
      </c>
      <c r="AC310" s="506" t="str">
        <f t="shared" si="30"/>
        <v>Prism 4 "New"</v>
      </c>
      <c r="AD310" s="506"/>
      <c r="AE310" s="500"/>
      <c r="AF310" s="500"/>
      <c r="AG310" s="500"/>
      <c r="AH310" s="505"/>
      <c r="AI310" s="506"/>
      <c r="AJ310" s="502"/>
      <c r="AK310" s="507"/>
      <c r="AL310" s="503"/>
      <c r="AM310" s="508"/>
      <c r="AN310" s="509"/>
      <c r="AO310" s="509"/>
    </row>
    <row r="311" spans="1:41" ht="14.4" customHeight="1">
      <c r="A311" s="654" t="s">
        <v>511</v>
      </c>
      <c r="B311" s="535"/>
      <c r="C311" s="654"/>
      <c r="D311" s="654" t="s">
        <v>19</v>
      </c>
      <c r="E311" s="654" t="s">
        <v>234</v>
      </c>
      <c r="F311" s="535" t="s">
        <v>271</v>
      </c>
      <c r="G311" s="654" t="s">
        <v>2379</v>
      </c>
      <c r="H311" s="536" t="s">
        <v>384</v>
      </c>
      <c r="I311" s="536"/>
      <c r="J311" s="535" t="s">
        <v>57</v>
      </c>
      <c r="K311" s="535">
        <v>5</v>
      </c>
      <c r="L311" s="535">
        <v>2.5529999999999999</v>
      </c>
      <c r="M311" s="656" t="s">
        <v>20</v>
      </c>
      <c r="N311" s="536" t="s">
        <v>144</v>
      </c>
      <c r="O311" s="665">
        <v>63.074999999999996</v>
      </c>
      <c r="P311" s="665">
        <f t="shared" si="23"/>
        <v>64</v>
      </c>
      <c r="Q311" s="666"/>
      <c r="R311" s="657"/>
      <c r="S311" s="658"/>
      <c r="T311" s="658" t="e">
        <f>P311*#REF!</f>
        <v>#REF!</v>
      </c>
      <c r="U311" s="659" t="e">
        <f t="shared" si="31"/>
        <v>#REF!</v>
      </c>
      <c r="V311" s="678"/>
      <c r="W311" s="500"/>
      <c r="X311" s="504"/>
      <c r="Y311" s="504"/>
      <c r="Z311" s="504"/>
      <c r="AA311" s="500" t="s">
        <v>1603</v>
      </c>
      <c r="AB311" s="504" t="s">
        <v>2071</v>
      </c>
      <c r="AC311" s="506" t="str">
        <f t="shared" si="30"/>
        <v>Prism 5 "New"</v>
      </c>
      <c r="AD311" s="506"/>
      <c r="AE311" s="500"/>
      <c r="AF311" s="500"/>
      <c r="AG311" s="500"/>
      <c r="AH311" s="505"/>
      <c r="AI311" s="506"/>
      <c r="AJ311" s="502"/>
      <c r="AK311" s="507"/>
      <c r="AL311" s="503"/>
      <c r="AM311" s="508"/>
      <c r="AN311" s="509"/>
      <c r="AO311" s="509"/>
    </row>
    <row r="312" spans="1:41" ht="14.4" customHeight="1">
      <c r="A312" s="654" t="s">
        <v>512</v>
      </c>
      <c r="B312" s="535"/>
      <c r="C312" s="654"/>
      <c r="D312" s="654" t="s">
        <v>19</v>
      </c>
      <c r="E312" s="654" t="s">
        <v>234</v>
      </c>
      <c r="F312" s="535" t="s">
        <v>272</v>
      </c>
      <c r="G312" s="654" t="s">
        <v>2380</v>
      </c>
      <c r="H312" s="536" t="s">
        <v>384</v>
      </c>
      <c r="I312" s="536"/>
      <c r="J312" s="535" t="s">
        <v>49</v>
      </c>
      <c r="K312" s="535">
        <v>10</v>
      </c>
      <c r="L312" s="535">
        <v>2.516</v>
      </c>
      <c r="M312" s="656" t="s">
        <v>20</v>
      </c>
      <c r="N312" s="536" t="s">
        <v>144</v>
      </c>
      <c r="O312" s="665">
        <v>73.60199999999999</v>
      </c>
      <c r="P312" s="665">
        <f t="shared" si="23"/>
        <v>74</v>
      </c>
      <c r="Q312" s="666"/>
      <c r="R312" s="657"/>
      <c r="S312" s="658"/>
      <c r="T312" s="658" t="e">
        <f>P312*#REF!</f>
        <v>#REF!</v>
      </c>
      <c r="U312" s="659" t="e">
        <f t="shared" si="31"/>
        <v>#REF!</v>
      </c>
      <c r="V312" s="678"/>
      <c r="W312" s="500"/>
      <c r="X312" s="504"/>
      <c r="Y312" s="504"/>
      <c r="Z312" s="504"/>
      <c r="AA312" s="500" t="s">
        <v>1604</v>
      </c>
      <c r="AB312" s="504" t="s">
        <v>2071</v>
      </c>
      <c r="AC312" s="506" t="str">
        <f t="shared" si="30"/>
        <v>Prism 6 "New"</v>
      </c>
      <c r="AD312" s="506"/>
      <c r="AE312" s="500"/>
      <c r="AF312" s="500"/>
      <c r="AG312" s="500"/>
      <c r="AH312" s="505"/>
      <c r="AI312" s="506"/>
      <c r="AJ312" s="502"/>
      <c r="AK312" s="507"/>
      <c r="AL312" s="503"/>
      <c r="AM312" s="508"/>
      <c r="AN312" s="509"/>
      <c r="AO312" s="509"/>
    </row>
    <row r="313" spans="1:41" ht="14.4" customHeight="1">
      <c r="A313" s="654" t="s">
        <v>513</v>
      </c>
      <c r="B313" s="535"/>
      <c r="C313" s="654"/>
      <c r="D313" s="654" t="s">
        <v>19</v>
      </c>
      <c r="E313" s="654" t="s">
        <v>2142</v>
      </c>
      <c r="F313" s="535" t="s">
        <v>133</v>
      </c>
      <c r="G313" s="654" t="s">
        <v>2393</v>
      </c>
      <c r="H313" s="536" t="s">
        <v>384</v>
      </c>
      <c r="I313" s="536"/>
      <c r="J313" s="535" t="s">
        <v>86</v>
      </c>
      <c r="K313" s="535">
        <v>3</v>
      </c>
      <c r="L313" s="535">
        <v>7.2450000000000001</v>
      </c>
      <c r="M313" s="656" t="s">
        <v>20</v>
      </c>
      <c r="N313" s="536" t="s">
        <v>137</v>
      </c>
      <c r="O313" s="665">
        <v>156.928</v>
      </c>
      <c r="P313" s="665">
        <f t="shared" si="23"/>
        <v>157</v>
      </c>
      <c r="Q313" s="666"/>
      <c r="R313" s="657"/>
      <c r="S313" s="658"/>
      <c r="T313" s="658">
        <f>P313*$V$86</f>
        <v>0</v>
      </c>
      <c r="U313" s="659">
        <f t="shared" si="31"/>
        <v>0</v>
      </c>
      <c r="V313" s="678"/>
      <c r="W313" s="500"/>
      <c r="X313" s="504"/>
      <c r="Y313" s="504"/>
      <c r="Z313" s="504"/>
      <c r="AA313" s="500" t="s">
        <v>1605</v>
      </c>
      <c r="AB313" s="504" t="s">
        <v>2071</v>
      </c>
      <c r="AC313" s="506" t="str">
        <f t="shared" si="30"/>
        <v>Prism 7 "New"</v>
      </c>
      <c r="AD313" s="506"/>
      <c r="AE313" s="500"/>
      <c r="AF313" s="500"/>
      <c r="AG313" s="500"/>
      <c r="AH313" s="505"/>
      <c r="AI313" s="506"/>
      <c r="AJ313" s="502"/>
      <c r="AK313" s="507"/>
      <c r="AL313" s="503"/>
      <c r="AM313" s="508"/>
      <c r="AN313" s="509"/>
      <c r="AO313" s="509"/>
    </row>
    <row r="314" spans="1:41" ht="14.4" customHeight="1">
      <c r="A314" s="654" t="s">
        <v>514</v>
      </c>
      <c r="B314" s="535"/>
      <c r="C314" s="654"/>
      <c r="D314" s="654" t="s">
        <v>19</v>
      </c>
      <c r="E314" s="654" t="s">
        <v>2142</v>
      </c>
      <c r="F314" s="535" t="s">
        <v>138</v>
      </c>
      <c r="G314" s="654" t="s">
        <v>2399</v>
      </c>
      <c r="H314" s="536" t="s">
        <v>384</v>
      </c>
      <c r="I314" s="536"/>
      <c r="J314" s="535" t="s">
        <v>89</v>
      </c>
      <c r="K314" s="535">
        <v>10</v>
      </c>
      <c r="L314" s="535">
        <v>0.54700000000000004</v>
      </c>
      <c r="M314" s="656" t="s">
        <v>20</v>
      </c>
      <c r="N314" s="699" t="s">
        <v>3438</v>
      </c>
      <c r="O314" s="665">
        <v>43.904000000000003</v>
      </c>
      <c r="P314" s="665">
        <f t="shared" si="23"/>
        <v>44</v>
      </c>
      <c r="Q314" s="666"/>
      <c r="R314" s="657"/>
      <c r="S314" s="658"/>
      <c r="T314" s="658">
        <f>P314*$V$86</f>
        <v>0</v>
      </c>
      <c r="U314" s="659">
        <f t="shared" si="31"/>
        <v>0</v>
      </c>
      <c r="V314" s="678"/>
      <c r="W314" s="500"/>
      <c r="X314" s="504"/>
      <c r="Y314" s="504"/>
      <c r="Z314" s="504"/>
      <c r="AA314" s="500" t="s">
        <v>1606</v>
      </c>
      <c r="AB314" s="504" t="s">
        <v>2071</v>
      </c>
      <c r="AC314" s="506" t="str">
        <f t="shared" si="30"/>
        <v>Prism 8 "New"</v>
      </c>
      <c r="AD314" s="506"/>
      <c r="AE314" s="500"/>
      <c r="AF314" s="500"/>
      <c r="AG314" s="500"/>
      <c r="AH314" s="505"/>
      <c r="AI314" s="506"/>
      <c r="AJ314" s="502"/>
      <c r="AK314" s="507"/>
      <c r="AL314" s="503"/>
      <c r="AM314" s="508"/>
      <c r="AN314" s="509"/>
      <c r="AO314" s="509"/>
    </row>
    <row r="315" spans="1:41" ht="14.4" customHeight="1">
      <c r="A315" s="654" t="s">
        <v>515</v>
      </c>
      <c r="B315" s="535"/>
      <c r="C315" s="654"/>
      <c r="D315" s="654" t="s">
        <v>19</v>
      </c>
      <c r="E315" s="654" t="s">
        <v>2142</v>
      </c>
      <c r="F315" s="535" t="s">
        <v>143</v>
      </c>
      <c r="G315" s="654" t="s">
        <v>2422</v>
      </c>
      <c r="H315" s="536" t="s">
        <v>384</v>
      </c>
      <c r="I315" s="536"/>
      <c r="J315" s="535" t="s">
        <v>57</v>
      </c>
      <c r="K315" s="535">
        <v>4</v>
      </c>
      <c r="L315" s="535">
        <v>3.08</v>
      </c>
      <c r="M315" s="656" t="s">
        <v>20</v>
      </c>
      <c r="N315" s="536" t="s">
        <v>144</v>
      </c>
      <c r="O315" s="665">
        <v>77.055999999999997</v>
      </c>
      <c r="P315" s="665">
        <f t="shared" si="23"/>
        <v>78</v>
      </c>
      <c r="Q315" s="666"/>
      <c r="R315" s="657"/>
      <c r="S315" s="658"/>
      <c r="T315" s="658">
        <f>P315*$V$86</f>
        <v>0</v>
      </c>
      <c r="U315" s="659">
        <f t="shared" si="31"/>
        <v>0</v>
      </c>
      <c r="V315" s="678"/>
      <c r="W315" s="500"/>
      <c r="X315" s="504"/>
      <c r="Y315" s="504"/>
      <c r="Z315" s="504"/>
      <c r="AA315" s="500" t="s">
        <v>1607</v>
      </c>
      <c r="AB315" s="504" t="s">
        <v>2071</v>
      </c>
      <c r="AC315" s="506" t="str">
        <f t="shared" si="30"/>
        <v>Cobra 1 "New"</v>
      </c>
      <c r="AD315" s="506"/>
      <c r="AE315" s="500"/>
      <c r="AF315" s="500"/>
      <c r="AG315" s="500"/>
      <c r="AH315" s="505"/>
      <c r="AI315" s="506"/>
      <c r="AJ315" s="502"/>
      <c r="AK315" s="507"/>
      <c r="AL315" s="503"/>
      <c r="AM315" s="508"/>
      <c r="AN315" s="509"/>
      <c r="AO315" s="509"/>
    </row>
    <row r="316" spans="1:41" ht="14.4" customHeight="1">
      <c r="A316" s="654" t="s">
        <v>516</v>
      </c>
      <c r="B316" s="535"/>
      <c r="C316" s="654"/>
      <c r="D316" s="654" t="s">
        <v>19</v>
      </c>
      <c r="E316" s="654" t="s">
        <v>2142</v>
      </c>
      <c r="F316" s="535" t="s">
        <v>146</v>
      </c>
      <c r="G316" s="654" t="s">
        <v>2425</v>
      </c>
      <c r="H316" s="536" t="s">
        <v>384</v>
      </c>
      <c r="I316" s="536"/>
      <c r="J316" s="535" t="s">
        <v>54</v>
      </c>
      <c r="K316" s="535">
        <v>10</v>
      </c>
      <c r="L316" s="535">
        <v>4.4539999999999997</v>
      </c>
      <c r="M316" s="656" t="s">
        <v>20</v>
      </c>
      <c r="N316" s="536" t="s">
        <v>144</v>
      </c>
      <c r="O316" s="665">
        <v>117.98399999999999</v>
      </c>
      <c r="P316" s="665">
        <f t="shared" ref="P316:P340" si="32">ROUNDUP(O316,0)</f>
        <v>118</v>
      </c>
      <c r="Q316" s="666"/>
      <c r="R316" s="657"/>
      <c r="S316" s="658"/>
      <c r="T316" s="658">
        <f>P316*$V$86</f>
        <v>0</v>
      </c>
      <c r="U316" s="659">
        <f t="shared" si="31"/>
        <v>0</v>
      </c>
      <c r="V316" s="678"/>
      <c r="W316" s="500"/>
      <c r="X316" s="504"/>
      <c r="Y316" s="504"/>
      <c r="Z316" s="504"/>
      <c r="AA316" s="500" t="s">
        <v>1608</v>
      </c>
      <c r="AB316" s="504" t="s">
        <v>2071</v>
      </c>
      <c r="AC316" s="506" t="str">
        <f t="shared" si="30"/>
        <v>Cobra 2 "New"</v>
      </c>
      <c r="AD316" s="506"/>
      <c r="AE316" s="500"/>
      <c r="AF316" s="500"/>
      <c r="AG316" s="500"/>
      <c r="AH316" s="505"/>
      <c r="AI316" s="506"/>
      <c r="AJ316" s="502"/>
      <c r="AK316" s="507"/>
      <c r="AL316" s="503"/>
      <c r="AM316" s="508"/>
      <c r="AN316" s="509"/>
      <c r="AO316" s="509"/>
    </row>
    <row r="317" spans="1:41" ht="14.4" customHeight="1">
      <c r="A317" s="654" t="s">
        <v>517</v>
      </c>
      <c r="B317" s="535"/>
      <c r="C317" s="654"/>
      <c r="D317" s="654" t="s">
        <v>19</v>
      </c>
      <c r="E317" s="654" t="s">
        <v>2142</v>
      </c>
      <c r="F317" s="535" t="s">
        <v>151</v>
      </c>
      <c r="G317" s="654" t="s">
        <v>2429</v>
      </c>
      <c r="H317" s="536" t="s">
        <v>384</v>
      </c>
      <c r="I317" s="536"/>
      <c r="J317" s="535" t="s">
        <v>89</v>
      </c>
      <c r="K317" s="535">
        <v>10</v>
      </c>
      <c r="L317" s="535">
        <v>0.70699999999999996</v>
      </c>
      <c r="M317" s="656" t="s">
        <v>20</v>
      </c>
      <c r="N317" s="699" t="s">
        <v>3438</v>
      </c>
      <c r="O317" s="665">
        <v>46.912000000000006</v>
      </c>
      <c r="P317" s="665">
        <f t="shared" si="32"/>
        <v>47</v>
      </c>
      <c r="Q317" s="666"/>
      <c r="R317" s="657"/>
      <c r="S317" s="658"/>
      <c r="T317" s="658">
        <f>P317*$V$86</f>
        <v>0</v>
      </c>
      <c r="U317" s="659">
        <f t="shared" si="31"/>
        <v>0</v>
      </c>
      <c r="V317" s="678"/>
      <c r="W317" s="500"/>
      <c r="X317" s="504"/>
      <c r="Y317" s="504"/>
      <c r="Z317" s="504"/>
      <c r="AA317" s="500" t="s">
        <v>1609</v>
      </c>
      <c r="AB317" s="504" t="s">
        <v>2071</v>
      </c>
      <c r="AC317" s="506" t="str">
        <f t="shared" si="30"/>
        <v>Cobra 3 "New"</v>
      </c>
      <c r="AD317" s="506"/>
      <c r="AE317" s="500"/>
      <c r="AF317" s="500"/>
      <c r="AG317" s="500"/>
      <c r="AH317" s="505"/>
      <c r="AI317" s="506"/>
      <c r="AJ317" s="502"/>
      <c r="AK317" s="507"/>
      <c r="AL317" s="503"/>
      <c r="AM317" s="508"/>
      <c r="AN317" s="509"/>
      <c r="AO317" s="509"/>
    </row>
    <row r="318" spans="1:41" ht="14.4" customHeight="1">
      <c r="A318" s="654" t="s">
        <v>518</v>
      </c>
      <c r="B318" s="535"/>
      <c r="C318" s="654"/>
      <c r="D318" s="654" t="s">
        <v>19</v>
      </c>
      <c r="E318" s="654" t="s">
        <v>2142</v>
      </c>
      <c r="F318" s="535" t="s">
        <v>153</v>
      </c>
      <c r="G318" s="654" t="s">
        <v>2431</v>
      </c>
      <c r="H318" s="536" t="s">
        <v>384</v>
      </c>
      <c r="I318" s="536"/>
      <c r="J318" s="535" t="s">
        <v>135</v>
      </c>
      <c r="K318" s="535">
        <v>3</v>
      </c>
      <c r="L318" s="535">
        <v>8.3780000000000001</v>
      </c>
      <c r="M318" s="656" t="s">
        <v>20</v>
      </c>
      <c r="N318" s="536" t="s">
        <v>137</v>
      </c>
      <c r="O318" s="665">
        <v>177.34400000000002</v>
      </c>
      <c r="P318" s="665">
        <f t="shared" si="32"/>
        <v>178</v>
      </c>
      <c r="Q318" s="666"/>
      <c r="R318" s="657"/>
      <c r="S318" s="658">
        <f>P318*$V$86</f>
        <v>0</v>
      </c>
      <c r="T318" s="658">
        <f>ROUND(S318,0)</f>
        <v>0</v>
      </c>
      <c r="U318" s="659"/>
      <c r="V318" s="678"/>
      <c r="W318" s="500"/>
      <c r="X318" s="504"/>
      <c r="Y318" s="504"/>
      <c r="Z318" s="504"/>
      <c r="AA318" s="500" t="s">
        <v>1610</v>
      </c>
      <c r="AB318" s="504" t="s">
        <v>2071</v>
      </c>
      <c r="AC318" s="506" t="str">
        <f t="shared" si="30"/>
        <v>Cobra 4 "New"</v>
      </c>
      <c r="AD318" s="506"/>
      <c r="AE318" s="500"/>
      <c r="AF318" s="500"/>
      <c r="AG318" s="500"/>
      <c r="AH318" s="505"/>
      <c r="AI318" s="506"/>
      <c r="AJ318" s="502"/>
      <c r="AK318" s="507"/>
      <c r="AL318" s="503"/>
      <c r="AM318" s="508"/>
      <c r="AN318" s="509"/>
      <c r="AO318" s="509"/>
    </row>
    <row r="319" spans="1:41" ht="14.4" customHeight="1">
      <c r="A319" s="654" t="s">
        <v>519</v>
      </c>
      <c r="B319" s="535"/>
      <c r="C319" s="654"/>
      <c r="D319" s="654" t="s">
        <v>19</v>
      </c>
      <c r="E319" s="654" t="s">
        <v>2142</v>
      </c>
      <c r="F319" s="535" t="s">
        <v>170</v>
      </c>
      <c r="G319" s="654" t="s">
        <v>2455</v>
      </c>
      <c r="H319" s="536" t="s">
        <v>384</v>
      </c>
      <c r="I319" s="536"/>
      <c r="J319" s="535" t="s">
        <v>86</v>
      </c>
      <c r="K319" s="535">
        <v>3</v>
      </c>
      <c r="L319" s="535">
        <v>4.7329999999999997</v>
      </c>
      <c r="M319" s="656" t="s">
        <v>20</v>
      </c>
      <c r="N319" s="536" t="s">
        <v>134</v>
      </c>
      <c r="O319" s="665">
        <v>108.096</v>
      </c>
      <c r="P319" s="665">
        <f t="shared" si="32"/>
        <v>109</v>
      </c>
      <c r="Q319" s="666"/>
      <c r="R319" s="657"/>
      <c r="S319" s="658"/>
      <c r="T319" s="658">
        <f t="shared" ref="T319:T333" si="33">P319*$V$86</f>
        <v>0</v>
      </c>
      <c r="U319" s="659">
        <f t="shared" ref="U319:U333" si="34">ROUND(T319,0)</f>
        <v>0</v>
      </c>
      <c r="V319" s="678"/>
      <c r="W319" s="500"/>
      <c r="X319" s="504"/>
      <c r="Y319" s="504"/>
      <c r="Z319" s="504"/>
      <c r="AA319" s="500" t="s">
        <v>1611</v>
      </c>
      <c r="AB319" s="504" t="s">
        <v>2071</v>
      </c>
      <c r="AC319" s="506" t="str">
        <f t="shared" si="30"/>
        <v>Cobra 5 "New"</v>
      </c>
      <c r="AD319" s="506"/>
      <c r="AE319" s="500"/>
      <c r="AF319" s="500"/>
      <c r="AG319" s="500"/>
      <c r="AH319" s="505"/>
      <c r="AI319" s="506"/>
      <c r="AJ319" s="502"/>
      <c r="AK319" s="507"/>
      <c r="AL319" s="503"/>
      <c r="AM319" s="508"/>
      <c r="AN319" s="509"/>
      <c r="AO319" s="509"/>
    </row>
    <row r="320" spans="1:41" ht="14.4" customHeight="1">
      <c r="A320" s="654" t="s">
        <v>520</v>
      </c>
      <c r="B320" s="535"/>
      <c r="C320" s="654"/>
      <c r="D320" s="654" t="s">
        <v>19</v>
      </c>
      <c r="E320" s="654" t="s">
        <v>2142</v>
      </c>
      <c r="F320" s="535" t="s">
        <v>171</v>
      </c>
      <c r="G320" s="654" t="s">
        <v>2456</v>
      </c>
      <c r="H320" s="536" t="s">
        <v>384</v>
      </c>
      <c r="I320" s="536"/>
      <c r="J320" s="535" t="s">
        <v>135</v>
      </c>
      <c r="K320" s="535">
        <v>3</v>
      </c>
      <c r="L320" s="535">
        <v>7.0549999999999997</v>
      </c>
      <c r="M320" s="656" t="s">
        <v>20</v>
      </c>
      <c r="N320" s="536" t="s">
        <v>134</v>
      </c>
      <c r="O320" s="665">
        <v>152.352</v>
      </c>
      <c r="P320" s="665">
        <f t="shared" si="32"/>
        <v>153</v>
      </c>
      <c r="Q320" s="666"/>
      <c r="R320" s="657"/>
      <c r="S320" s="658"/>
      <c r="T320" s="658">
        <f t="shared" si="33"/>
        <v>0</v>
      </c>
      <c r="U320" s="659">
        <f t="shared" si="34"/>
        <v>0</v>
      </c>
      <c r="V320" s="678"/>
      <c r="W320" s="500"/>
      <c r="X320" s="504"/>
      <c r="Y320" s="504"/>
      <c r="Z320" s="504"/>
      <c r="AA320" s="500" t="s">
        <v>1612</v>
      </c>
      <c r="AB320" s="504" t="s">
        <v>2071</v>
      </c>
      <c r="AC320" s="506" t="str">
        <f t="shared" si="30"/>
        <v>Cobra 6 "New"</v>
      </c>
      <c r="AD320" s="506"/>
      <c r="AE320" s="500"/>
      <c r="AF320" s="500"/>
      <c r="AG320" s="500"/>
      <c r="AH320" s="505"/>
      <c r="AI320" s="506"/>
      <c r="AJ320" s="502"/>
      <c r="AK320" s="507"/>
      <c r="AL320" s="503"/>
      <c r="AM320" s="508"/>
      <c r="AN320" s="509"/>
      <c r="AO320" s="509"/>
    </row>
    <row r="321" spans="1:41" ht="14.4" customHeight="1">
      <c r="A321" s="654" t="s">
        <v>521</v>
      </c>
      <c r="B321" s="535"/>
      <c r="C321" s="654"/>
      <c r="D321" s="654" t="s">
        <v>19</v>
      </c>
      <c r="E321" s="654" t="s">
        <v>2142</v>
      </c>
      <c r="F321" s="535" t="s">
        <v>174</v>
      </c>
      <c r="G321" s="654" t="s">
        <v>2467</v>
      </c>
      <c r="H321" s="536" t="s">
        <v>384</v>
      </c>
      <c r="I321" s="536"/>
      <c r="J321" s="535" t="s">
        <v>57</v>
      </c>
      <c r="K321" s="535">
        <v>4</v>
      </c>
      <c r="L321" s="535">
        <v>2.931</v>
      </c>
      <c r="M321" s="656" t="s">
        <v>20</v>
      </c>
      <c r="N321" s="536" t="s">
        <v>137</v>
      </c>
      <c r="O321" s="665">
        <v>76.864000000000004</v>
      </c>
      <c r="P321" s="665">
        <f t="shared" si="32"/>
        <v>77</v>
      </c>
      <c r="Q321" s="666"/>
      <c r="R321" s="657"/>
      <c r="S321" s="658"/>
      <c r="T321" s="658">
        <f t="shared" si="33"/>
        <v>0</v>
      </c>
      <c r="U321" s="659">
        <f t="shared" si="34"/>
        <v>0</v>
      </c>
      <c r="V321" s="678"/>
      <c r="W321" s="500"/>
      <c r="X321" s="504"/>
      <c r="Y321" s="504"/>
      <c r="Z321" s="504"/>
      <c r="AA321" s="500" t="s">
        <v>1613</v>
      </c>
      <c r="AB321" s="504" t="s">
        <v>2071</v>
      </c>
      <c r="AC321" s="506" t="str">
        <f t="shared" si="30"/>
        <v>Cobra 7 "New"</v>
      </c>
      <c r="AD321" s="506"/>
      <c r="AE321" s="500"/>
      <c r="AF321" s="500"/>
      <c r="AG321" s="500"/>
      <c r="AH321" s="505"/>
      <c r="AI321" s="506"/>
      <c r="AJ321" s="502"/>
      <c r="AK321" s="507"/>
      <c r="AL321" s="503"/>
      <c r="AM321" s="508"/>
      <c r="AN321" s="509"/>
      <c r="AO321" s="509"/>
    </row>
    <row r="322" spans="1:41" ht="14.4" customHeight="1">
      <c r="A322" s="654" t="s">
        <v>522</v>
      </c>
      <c r="B322" s="535"/>
      <c r="C322" s="654"/>
      <c r="D322" s="654" t="s">
        <v>19</v>
      </c>
      <c r="E322" s="654" t="s">
        <v>2142</v>
      </c>
      <c r="F322" s="535" t="s">
        <v>175</v>
      </c>
      <c r="G322" s="654" t="s">
        <v>2469</v>
      </c>
      <c r="H322" s="536" t="s">
        <v>384</v>
      </c>
      <c r="I322" s="536"/>
      <c r="J322" s="535" t="s">
        <v>49</v>
      </c>
      <c r="K322" s="535">
        <v>5</v>
      </c>
      <c r="L322" s="535">
        <v>1.8939999999999999</v>
      </c>
      <c r="M322" s="656" t="s">
        <v>20</v>
      </c>
      <c r="N322" s="536" t="s">
        <v>131</v>
      </c>
      <c r="O322" s="665">
        <v>57.184000000000005</v>
      </c>
      <c r="P322" s="665">
        <f t="shared" si="32"/>
        <v>58</v>
      </c>
      <c r="Q322" s="666"/>
      <c r="R322" s="657"/>
      <c r="S322" s="658"/>
      <c r="T322" s="658">
        <f t="shared" si="33"/>
        <v>0</v>
      </c>
      <c r="U322" s="659">
        <f t="shared" si="34"/>
        <v>0</v>
      </c>
      <c r="V322" s="678"/>
      <c r="W322" s="500"/>
      <c r="X322" s="504"/>
      <c r="Y322" s="504"/>
      <c r="Z322" s="504"/>
      <c r="AA322" s="500" t="s">
        <v>1599</v>
      </c>
      <c r="AB322" s="504" t="s">
        <v>2071</v>
      </c>
      <c r="AC322" s="506" t="str">
        <f t="shared" si="30"/>
        <v>Prism 1 "New"</v>
      </c>
      <c r="AD322" s="506"/>
      <c r="AE322" s="500"/>
      <c r="AF322" s="500"/>
      <c r="AG322" s="500"/>
      <c r="AH322" s="505"/>
      <c r="AI322" s="506"/>
      <c r="AJ322" s="502"/>
      <c r="AK322" s="507"/>
      <c r="AL322" s="503"/>
      <c r="AM322" s="508"/>
      <c r="AN322" s="509"/>
      <c r="AO322" s="509"/>
    </row>
    <row r="323" spans="1:41" ht="14.4" customHeight="1">
      <c r="A323" s="654" t="s">
        <v>523</v>
      </c>
      <c r="B323" s="535"/>
      <c r="C323" s="654"/>
      <c r="D323" s="654" t="s">
        <v>19</v>
      </c>
      <c r="E323" s="654" t="s">
        <v>2142</v>
      </c>
      <c r="F323" s="535" t="s">
        <v>176</v>
      </c>
      <c r="G323" s="654" t="s">
        <v>2471</v>
      </c>
      <c r="H323" s="536" t="s">
        <v>384</v>
      </c>
      <c r="I323" s="536"/>
      <c r="J323" s="535" t="s">
        <v>86</v>
      </c>
      <c r="K323" s="535">
        <v>3</v>
      </c>
      <c r="L323" s="535">
        <v>3.407</v>
      </c>
      <c r="M323" s="656" t="s">
        <v>20</v>
      </c>
      <c r="N323" s="536" t="s">
        <v>779</v>
      </c>
      <c r="O323" s="665">
        <v>82.016000000000005</v>
      </c>
      <c r="P323" s="665">
        <f t="shared" si="32"/>
        <v>83</v>
      </c>
      <c r="Q323" s="666"/>
      <c r="R323" s="657"/>
      <c r="S323" s="658"/>
      <c r="T323" s="658">
        <f t="shared" si="33"/>
        <v>0</v>
      </c>
      <c r="U323" s="659">
        <f t="shared" si="34"/>
        <v>0</v>
      </c>
      <c r="V323" s="678"/>
      <c r="W323" s="500"/>
      <c r="X323" s="504"/>
      <c r="Y323" s="504"/>
      <c r="Z323" s="504"/>
      <c r="AA323" s="500" t="s">
        <v>1600</v>
      </c>
      <c r="AB323" s="504" t="s">
        <v>2071</v>
      </c>
      <c r="AC323" s="506" t="str">
        <f t="shared" si="30"/>
        <v>Prism 2 "New"</v>
      </c>
      <c r="AD323" s="506"/>
      <c r="AE323" s="500"/>
      <c r="AF323" s="500"/>
      <c r="AG323" s="500"/>
      <c r="AH323" s="505"/>
      <c r="AI323" s="506"/>
      <c r="AJ323" s="502"/>
      <c r="AK323" s="507"/>
      <c r="AL323" s="503"/>
      <c r="AM323" s="508"/>
      <c r="AN323" s="509"/>
      <c r="AO323" s="509"/>
    </row>
    <row r="324" spans="1:41" ht="14.4" customHeight="1">
      <c r="A324" s="654" t="s">
        <v>524</v>
      </c>
      <c r="B324" s="535"/>
      <c r="C324" s="654"/>
      <c r="D324" s="654" t="s">
        <v>19</v>
      </c>
      <c r="E324" s="654" t="s">
        <v>2142</v>
      </c>
      <c r="F324" s="535" t="s">
        <v>182</v>
      </c>
      <c r="G324" s="654" t="s">
        <v>2500</v>
      </c>
      <c r="H324" s="536" t="s">
        <v>384</v>
      </c>
      <c r="I324" s="536"/>
      <c r="J324" s="535" t="s">
        <v>190</v>
      </c>
      <c r="K324" s="535">
        <v>1</v>
      </c>
      <c r="L324" s="535">
        <v>3.0939999999999999</v>
      </c>
      <c r="M324" s="656" t="s">
        <v>20</v>
      </c>
      <c r="N324" s="536" t="s">
        <v>144</v>
      </c>
      <c r="O324" s="665">
        <v>71.232000000000014</v>
      </c>
      <c r="P324" s="665">
        <f t="shared" si="32"/>
        <v>72</v>
      </c>
      <c r="Q324" s="666"/>
      <c r="R324" s="657"/>
      <c r="S324" s="658"/>
      <c r="T324" s="658">
        <f t="shared" si="33"/>
        <v>0</v>
      </c>
      <c r="U324" s="659">
        <f t="shared" si="34"/>
        <v>0</v>
      </c>
      <c r="V324" s="678"/>
      <c r="W324" s="500"/>
      <c r="X324" s="504"/>
      <c r="Y324" s="504"/>
      <c r="Z324" s="504"/>
      <c r="AA324" s="500" t="s">
        <v>1601</v>
      </c>
      <c r="AB324" s="504" t="s">
        <v>2071</v>
      </c>
      <c r="AC324" s="506" t="str">
        <f t="shared" si="30"/>
        <v>Prism 3 "New"</v>
      </c>
      <c r="AD324" s="506"/>
      <c r="AE324" s="500"/>
      <c r="AF324" s="500"/>
      <c r="AG324" s="500"/>
      <c r="AH324" s="505"/>
      <c r="AI324" s="506"/>
      <c r="AJ324" s="502"/>
      <c r="AK324" s="507"/>
      <c r="AL324" s="503"/>
      <c r="AM324" s="508"/>
      <c r="AN324" s="509"/>
      <c r="AO324" s="509"/>
    </row>
    <row r="325" spans="1:41" ht="14.4" customHeight="1">
      <c r="A325" s="654" t="s">
        <v>525</v>
      </c>
      <c r="B325" s="535"/>
      <c r="C325" s="654"/>
      <c r="D325" s="654" t="s">
        <v>19</v>
      </c>
      <c r="E325" s="654" t="s">
        <v>2142</v>
      </c>
      <c r="F325" s="535" t="s">
        <v>183</v>
      </c>
      <c r="G325" s="654" t="s">
        <v>2501</v>
      </c>
      <c r="H325" s="536" t="s">
        <v>384</v>
      </c>
      <c r="I325" s="536"/>
      <c r="J325" s="535" t="s">
        <v>135</v>
      </c>
      <c r="K325" s="535">
        <v>2</v>
      </c>
      <c r="L325" s="535">
        <v>3.6520000000000001</v>
      </c>
      <c r="M325" s="656" t="s">
        <v>20</v>
      </c>
      <c r="N325" s="536" t="s">
        <v>144</v>
      </c>
      <c r="O325" s="665">
        <v>84.064000000000007</v>
      </c>
      <c r="P325" s="665">
        <f t="shared" si="32"/>
        <v>85</v>
      </c>
      <c r="Q325" s="666"/>
      <c r="R325" s="657"/>
      <c r="S325" s="658"/>
      <c r="T325" s="658">
        <f t="shared" si="33"/>
        <v>0</v>
      </c>
      <c r="U325" s="659">
        <f t="shared" si="34"/>
        <v>0</v>
      </c>
      <c r="V325" s="678"/>
      <c r="W325" s="500"/>
      <c r="X325" s="504"/>
      <c r="Y325" s="504"/>
      <c r="Z325" s="504"/>
      <c r="AA325" s="500" t="s">
        <v>1602</v>
      </c>
      <c r="AB325" s="504" t="s">
        <v>2071</v>
      </c>
      <c r="AC325" s="506" t="str">
        <f t="shared" si="30"/>
        <v>Prism 4 "New"</v>
      </c>
      <c r="AD325" s="506"/>
      <c r="AE325" s="500"/>
      <c r="AF325" s="500"/>
      <c r="AG325" s="500"/>
      <c r="AH325" s="505"/>
      <c r="AI325" s="506"/>
      <c r="AJ325" s="502"/>
      <c r="AK325" s="507"/>
      <c r="AL325" s="503"/>
      <c r="AM325" s="508"/>
      <c r="AN325" s="509"/>
      <c r="AO325" s="509"/>
    </row>
    <row r="326" spans="1:41" ht="14.4" customHeight="1">
      <c r="A326" s="654" t="s">
        <v>526</v>
      </c>
      <c r="B326" s="535"/>
      <c r="C326" s="654"/>
      <c r="D326" s="654" t="s">
        <v>19</v>
      </c>
      <c r="E326" s="654" t="s">
        <v>2142</v>
      </c>
      <c r="F326" s="535" t="s">
        <v>184</v>
      </c>
      <c r="G326" s="654" t="s">
        <v>2502</v>
      </c>
      <c r="H326" s="536" t="s">
        <v>384</v>
      </c>
      <c r="I326" s="536"/>
      <c r="J326" s="535" t="s">
        <v>135</v>
      </c>
      <c r="K326" s="535">
        <v>1</v>
      </c>
      <c r="L326" s="535">
        <v>2.3530000000000002</v>
      </c>
      <c r="M326" s="656" t="s">
        <v>20</v>
      </c>
      <c r="N326" s="536" t="s">
        <v>144</v>
      </c>
      <c r="O326" s="665">
        <v>56.64</v>
      </c>
      <c r="P326" s="665">
        <f t="shared" si="32"/>
        <v>57</v>
      </c>
      <c r="Q326" s="666"/>
      <c r="R326" s="657"/>
      <c r="S326" s="658"/>
      <c r="T326" s="658">
        <f t="shared" si="33"/>
        <v>0</v>
      </c>
      <c r="U326" s="659">
        <f t="shared" si="34"/>
        <v>0</v>
      </c>
      <c r="V326" s="678"/>
      <c r="W326" s="500"/>
      <c r="X326" s="504"/>
      <c r="Y326" s="504"/>
      <c r="Z326" s="504"/>
      <c r="AA326" s="500" t="s">
        <v>1603</v>
      </c>
      <c r="AB326" s="504" t="s">
        <v>2071</v>
      </c>
      <c r="AC326" s="506" t="str">
        <f t="shared" si="30"/>
        <v>Prism 5 "New"</v>
      </c>
      <c r="AD326" s="506"/>
      <c r="AE326" s="500"/>
      <c r="AF326" s="500"/>
      <c r="AG326" s="500"/>
      <c r="AH326" s="505"/>
      <c r="AI326" s="506"/>
      <c r="AJ326" s="502"/>
      <c r="AK326" s="507"/>
      <c r="AL326" s="503"/>
      <c r="AM326" s="508"/>
      <c r="AN326" s="509"/>
      <c r="AO326" s="509"/>
    </row>
    <row r="327" spans="1:41" ht="14.4" customHeight="1">
      <c r="A327" s="654" t="s">
        <v>527</v>
      </c>
      <c r="B327" s="535"/>
      <c r="C327" s="654"/>
      <c r="D327" s="654" t="s">
        <v>19</v>
      </c>
      <c r="E327" s="654" t="s">
        <v>2142</v>
      </c>
      <c r="F327" s="535" t="s">
        <v>185</v>
      </c>
      <c r="G327" s="654" t="s">
        <v>2503</v>
      </c>
      <c r="H327" s="536" t="s">
        <v>384</v>
      </c>
      <c r="I327" s="536"/>
      <c r="J327" s="535" t="s">
        <v>135</v>
      </c>
      <c r="K327" s="535">
        <v>2</v>
      </c>
      <c r="L327" s="535">
        <v>3.8559999999999999</v>
      </c>
      <c r="M327" s="656" t="s">
        <v>20</v>
      </c>
      <c r="N327" s="536" t="s">
        <v>779</v>
      </c>
      <c r="O327" s="665">
        <v>86.816000000000003</v>
      </c>
      <c r="P327" s="665">
        <f t="shared" si="32"/>
        <v>87</v>
      </c>
      <c r="Q327" s="666"/>
      <c r="R327" s="657"/>
      <c r="S327" s="658"/>
      <c r="T327" s="658">
        <f t="shared" si="33"/>
        <v>0</v>
      </c>
      <c r="U327" s="659">
        <f t="shared" si="34"/>
        <v>0</v>
      </c>
      <c r="V327" s="678"/>
      <c r="W327" s="500"/>
      <c r="X327" s="504"/>
      <c r="Y327" s="504"/>
      <c r="Z327" s="504"/>
      <c r="AA327" s="500" t="s">
        <v>1604</v>
      </c>
      <c r="AB327" s="504" t="s">
        <v>2071</v>
      </c>
      <c r="AC327" s="506" t="str">
        <f t="shared" si="30"/>
        <v>Prism 6 "New"</v>
      </c>
      <c r="AD327" s="506"/>
      <c r="AE327" s="500"/>
      <c r="AF327" s="500"/>
      <c r="AG327" s="500"/>
      <c r="AH327" s="505"/>
      <c r="AI327" s="506"/>
      <c r="AJ327" s="502"/>
      <c r="AK327" s="507"/>
      <c r="AL327" s="503"/>
      <c r="AM327" s="508"/>
      <c r="AN327" s="509"/>
      <c r="AO327" s="509"/>
    </row>
    <row r="328" spans="1:41" ht="14.4" customHeight="1">
      <c r="A328" s="654" t="s">
        <v>528</v>
      </c>
      <c r="B328" s="535"/>
      <c r="C328" s="654"/>
      <c r="D328" s="654" t="s">
        <v>19</v>
      </c>
      <c r="E328" s="654" t="s">
        <v>2142</v>
      </c>
      <c r="F328" s="535" t="s">
        <v>194</v>
      </c>
      <c r="G328" s="654" t="s">
        <v>2518</v>
      </c>
      <c r="H328" s="536" t="s">
        <v>384</v>
      </c>
      <c r="I328" s="536"/>
      <c r="J328" s="535" t="s">
        <v>195</v>
      </c>
      <c r="K328" s="535">
        <v>5</v>
      </c>
      <c r="L328" s="535">
        <v>1.972</v>
      </c>
      <c r="M328" s="656" t="s">
        <v>20</v>
      </c>
      <c r="N328" s="536" t="s">
        <v>137</v>
      </c>
      <c r="O328" s="665">
        <v>58.655999999999999</v>
      </c>
      <c r="P328" s="665">
        <f t="shared" si="32"/>
        <v>59</v>
      </c>
      <c r="Q328" s="666"/>
      <c r="R328" s="657"/>
      <c r="S328" s="658"/>
      <c r="T328" s="658">
        <f t="shared" si="33"/>
        <v>0</v>
      </c>
      <c r="U328" s="659">
        <f t="shared" si="34"/>
        <v>0</v>
      </c>
      <c r="V328" s="678"/>
      <c r="W328" s="500"/>
      <c r="X328" s="504"/>
      <c r="Y328" s="504"/>
      <c r="Z328" s="504"/>
      <c r="AA328" s="500" t="s">
        <v>1605</v>
      </c>
      <c r="AB328" s="504" t="s">
        <v>2071</v>
      </c>
      <c r="AC328" s="506" t="str">
        <f t="shared" si="30"/>
        <v>Prism 7 "New"</v>
      </c>
      <c r="AD328" s="506"/>
      <c r="AE328" s="500"/>
      <c r="AF328" s="500"/>
      <c r="AG328" s="500"/>
      <c r="AH328" s="505"/>
      <c r="AI328" s="506"/>
      <c r="AJ328" s="502"/>
      <c r="AK328" s="507"/>
      <c r="AL328" s="503"/>
      <c r="AM328" s="508"/>
      <c r="AN328" s="509"/>
      <c r="AO328" s="509"/>
    </row>
    <row r="329" spans="1:41" ht="14.4" customHeight="1">
      <c r="A329" s="654" t="s">
        <v>529</v>
      </c>
      <c r="B329" s="535"/>
      <c r="C329" s="654"/>
      <c r="D329" s="654" t="s">
        <v>19</v>
      </c>
      <c r="E329" s="654" t="s">
        <v>2142</v>
      </c>
      <c r="F329" s="535" t="s">
        <v>198</v>
      </c>
      <c r="G329" s="654" t="s">
        <v>2522</v>
      </c>
      <c r="H329" s="536" t="s">
        <v>384</v>
      </c>
      <c r="I329" s="536"/>
      <c r="J329" s="535" t="s">
        <v>41</v>
      </c>
      <c r="K329" s="535">
        <v>10</v>
      </c>
      <c r="L329" s="535">
        <v>1.401</v>
      </c>
      <c r="M329" s="656" t="s">
        <v>20</v>
      </c>
      <c r="N329" s="536" t="s">
        <v>779</v>
      </c>
      <c r="O329" s="665">
        <v>60.096000000000004</v>
      </c>
      <c r="P329" s="665">
        <f t="shared" si="32"/>
        <v>61</v>
      </c>
      <c r="Q329" s="666"/>
      <c r="R329" s="657"/>
      <c r="S329" s="658"/>
      <c r="T329" s="658">
        <f t="shared" si="33"/>
        <v>0</v>
      </c>
      <c r="U329" s="659">
        <f t="shared" si="34"/>
        <v>0</v>
      </c>
      <c r="V329" s="678"/>
      <c r="W329" s="500"/>
      <c r="X329" s="504"/>
      <c r="Y329" s="504"/>
      <c r="Z329" s="504"/>
      <c r="AA329" s="500" t="s">
        <v>1606</v>
      </c>
      <c r="AB329" s="504" t="s">
        <v>2071</v>
      </c>
      <c r="AC329" s="506" t="str">
        <f t="shared" si="30"/>
        <v>Prism 8 "New"</v>
      </c>
      <c r="AD329" s="506"/>
      <c r="AE329" s="500"/>
      <c r="AF329" s="500"/>
      <c r="AG329" s="500"/>
      <c r="AH329" s="505"/>
      <c r="AI329" s="506"/>
      <c r="AJ329" s="502"/>
      <c r="AK329" s="507"/>
      <c r="AL329" s="503"/>
      <c r="AM329" s="508"/>
      <c r="AN329" s="509"/>
      <c r="AO329" s="509"/>
    </row>
    <row r="330" spans="1:41" ht="14.4" customHeight="1">
      <c r="A330" s="654" t="s">
        <v>530</v>
      </c>
      <c r="B330" s="535"/>
      <c r="C330" s="654"/>
      <c r="D330" s="654" t="s">
        <v>19</v>
      </c>
      <c r="E330" s="654" t="s">
        <v>2142</v>
      </c>
      <c r="F330" s="535" t="s">
        <v>206</v>
      </c>
      <c r="G330" s="654" t="s">
        <v>2550</v>
      </c>
      <c r="H330" s="536" t="s">
        <v>384</v>
      </c>
      <c r="I330" s="536"/>
      <c r="J330" s="535" t="s">
        <v>41</v>
      </c>
      <c r="K330" s="535">
        <v>10</v>
      </c>
      <c r="L330" s="535">
        <v>0.97899999999999998</v>
      </c>
      <c r="M330" s="656" t="s">
        <v>20</v>
      </c>
      <c r="N330" s="536" t="s">
        <v>200</v>
      </c>
      <c r="O330" s="665">
        <v>52.032000000000011</v>
      </c>
      <c r="P330" s="665">
        <f t="shared" si="32"/>
        <v>53</v>
      </c>
      <c r="Q330" s="666"/>
      <c r="R330" s="657"/>
      <c r="S330" s="658"/>
      <c r="T330" s="658">
        <f t="shared" si="33"/>
        <v>0</v>
      </c>
      <c r="U330" s="659">
        <f t="shared" si="34"/>
        <v>0</v>
      </c>
      <c r="V330" s="678"/>
      <c r="W330" s="500"/>
      <c r="X330" s="504"/>
      <c r="Y330" s="504"/>
      <c r="Z330" s="504"/>
      <c r="AA330" s="500" t="s">
        <v>1607</v>
      </c>
      <c r="AB330" s="504" t="s">
        <v>2071</v>
      </c>
      <c r="AC330" s="506" t="str">
        <f t="shared" si="30"/>
        <v>Cobra 1 "New"</v>
      </c>
      <c r="AD330" s="506"/>
      <c r="AE330" s="500"/>
      <c r="AF330" s="500"/>
      <c r="AG330" s="500"/>
      <c r="AH330" s="505"/>
      <c r="AI330" s="506"/>
      <c r="AJ330" s="502"/>
      <c r="AK330" s="507"/>
      <c r="AL330" s="503"/>
      <c r="AM330" s="508"/>
      <c r="AN330" s="509"/>
      <c r="AO330" s="509"/>
    </row>
    <row r="331" spans="1:41" ht="14.4" customHeight="1">
      <c r="A331" s="654" t="s">
        <v>531</v>
      </c>
      <c r="B331" s="535"/>
      <c r="C331" s="654"/>
      <c r="D331" s="654" t="s">
        <v>19</v>
      </c>
      <c r="E331" s="654" t="s">
        <v>2142</v>
      </c>
      <c r="F331" s="535" t="s">
        <v>207</v>
      </c>
      <c r="G331" s="654" t="s">
        <v>2552</v>
      </c>
      <c r="H331" s="536" t="s">
        <v>384</v>
      </c>
      <c r="I331" s="536"/>
      <c r="J331" s="535" t="s">
        <v>135</v>
      </c>
      <c r="K331" s="535">
        <v>6</v>
      </c>
      <c r="L331" s="535">
        <v>8.6189999999999998</v>
      </c>
      <c r="M331" s="656" t="s">
        <v>20</v>
      </c>
      <c r="N331" s="536" t="s">
        <v>131</v>
      </c>
      <c r="O331" s="665">
        <v>191.74400000000003</v>
      </c>
      <c r="P331" s="665">
        <f t="shared" si="32"/>
        <v>192</v>
      </c>
      <c r="Q331" s="666"/>
      <c r="R331" s="657"/>
      <c r="S331" s="658"/>
      <c r="T331" s="658">
        <f t="shared" si="33"/>
        <v>0</v>
      </c>
      <c r="U331" s="659">
        <f t="shared" si="34"/>
        <v>0</v>
      </c>
      <c r="V331" s="678"/>
      <c r="W331" s="500"/>
      <c r="X331" s="504"/>
      <c r="Y331" s="504"/>
      <c r="Z331" s="504"/>
      <c r="AA331" s="500" t="s">
        <v>1608</v>
      </c>
      <c r="AB331" s="504" t="s">
        <v>2071</v>
      </c>
      <c r="AC331" s="506" t="str">
        <f t="shared" si="30"/>
        <v>Cobra 2 "New"</v>
      </c>
      <c r="AD331" s="506"/>
      <c r="AE331" s="500"/>
      <c r="AF331" s="500"/>
      <c r="AG331" s="500"/>
      <c r="AH331" s="505"/>
      <c r="AI331" s="506"/>
      <c r="AJ331" s="502"/>
      <c r="AK331" s="507"/>
      <c r="AL331" s="503"/>
      <c r="AM331" s="508"/>
      <c r="AN331" s="509"/>
      <c r="AO331" s="509"/>
    </row>
    <row r="332" spans="1:41" ht="14.4" customHeight="1">
      <c r="A332" s="654" t="s">
        <v>532</v>
      </c>
      <c r="B332" s="535"/>
      <c r="C332" s="654"/>
      <c r="D332" s="654" t="s">
        <v>19</v>
      </c>
      <c r="E332" s="654" t="s">
        <v>2142</v>
      </c>
      <c r="F332" s="535" t="s">
        <v>208</v>
      </c>
      <c r="G332" s="654" t="s">
        <v>2562</v>
      </c>
      <c r="H332" s="536" t="s">
        <v>384</v>
      </c>
      <c r="I332" s="536"/>
      <c r="J332" s="535" t="s">
        <v>41</v>
      </c>
      <c r="K332" s="535">
        <v>10</v>
      </c>
      <c r="L332" s="535">
        <v>1.3740000000000001</v>
      </c>
      <c r="M332" s="656" t="s">
        <v>20</v>
      </c>
      <c r="N332" s="536" t="s">
        <v>144</v>
      </c>
      <c r="O332" s="665">
        <v>59.584000000000003</v>
      </c>
      <c r="P332" s="665">
        <f t="shared" si="32"/>
        <v>60</v>
      </c>
      <c r="Q332" s="666"/>
      <c r="R332" s="657"/>
      <c r="S332" s="658"/>
      <c r="T332" s="658">
        <f t="shared" si="33"/>
        <v>0</v>
      </c>
      <c r="U332" s="659">
        <f t="shared" si="34"/>
        <v>0</v>
      </c>
      <c r="V332" s="678"/>
      <c r="W332" s="500"/>
      <c r="X332" s="504"/>
      <c r="Y332" s="504"/>
      <c r="Z332" s="504"/>
      <c r="AA332" s="500" t="s">
        <v>1609</v>
      </c>
      <c r="AB332" s="504" t="s">
        <v>2071</v>
      </c>
      <c r="AC332" s="506" t="str">
        <f t="shared" si="30"/>
        <v>Cobra 3 "New"</v>
      </c>
      <c r="AD332" s="506"/>
      <c r="AE332" s="500"/>
      <c r="AF332" s="500"/>
      <c r="AG332" s="500"/>
      <c r="AH332" s="505"/>
      <c r="AI332" s="506"/>
      <c r="AJ332" s="502"/>
      <c r="AK332" s="507"/>
      <c r="AL332" s="503"/>
      <c r="AM332" s="508"/>
      <c r="AN332" s="509"/>
      <c r="AO332" s="509"/>
    </row>
    <row r="333" spans="1:41" ht="14.4" customHeight="1">
      <c r="A333" s="654" t="s">
        <v>533</v>
      </c>
      <c r="B333" s="535"/>
      <c r="C333" s="654"/>
      <c r="D333" s="654" t="s">
        <v>19</v>
      </c>
      <c r="E333" s="654" t="s">
        <v>2142</v>
      </c>
      <c r="F333" s="535" t="s">
        <v>210</v>
      </c>
      <c r="G333" s="654" t="s">
        <v>2565</v>
      </c>
      <c r="H333" s="536" t="s">
        <v>384</v>
      </c>
      <c r="I333" s="536"/>
      <c r="J333" s="535" t="s">
        <v>86</v>
      </c>
      <c r="K333" s="535">
        <v>3</v>
      </c>
      <c r="L333" s="535">
        <v>5.0149999999999997</v>
      </c>
      <c r="M333" s="656" t="s">
        <v>20</v>
      </c>
      <c r="N333" s="536" t="s">
        <v>144</v>
      </c>
      <c r="O333" s="665">
        <v>111.29600000000001</v>
      </c>
      <c r="P333" s="665">
        <f t="shared" si="32"/>
        <v>112</v>
      </c>
      <c r="Q333" s="666"/>
      <c r="R333" s="657"/>
      <c r="S333" s="658"/>
      <c r="T333" s="658">
        <f t="shared" si="33"/>
        <v>0</v>
      </c>
      <c r="U333" s="659">
        <f t="shared" si="34"/>
        <v>0</v>
      </c>
      <c r="V333" s="678"/>
      <c r="W333" s="500"/>
      <c r="X333" s="504"/>
      <c r="Y333" s="504"/>
      <c r="Z333" s="504"/>
      <c r="AA333" s="500" t="s">
        <v>1610</v>
      </c>
      <c r="AB333" s="504" t="s">
        <v>2071</v>
      </c>
      <c r="AC333" s="506" t="str">
        <f t="shared" si="30"/>
        <v>Cobra 4 "New"</v>
      </c>
      <c r="AD333" s="506"/>
      <c r="AE333" s="500"/>
      <c r="AF333" s="500"/>
      <c r="AG333" s="500"/>
      <c r="AH333" s="505"/>
      <c r="AI333" s="506"/>
      <c r="AJ333" s="502"/>
      <c r="AK333" s="507"/>
      <c r="AL333" s="503"/>
      <c r="AM333" s="508"/>
      <c r="AN333" s="509"/>
      <c r="AO333" s="509"/>
    </row>
    <row r="334" spans="1:41" ht="14.4" customHeight="1">
      <c r="A334" s="654" t="s">
        <v>534</v>
      </c>
      <c r="B334" s="535"/>
      <c r="C334" s="654"/>
      <c r="D334" s="654" t="s">
        <v>19</v>
      </c>
      <c r="E334" s="654" t="s">
        <v>2142</v>
      </c>
      <c r="F334" s="535" t="s">
        <v>218</v>
      </c>
      <c r="G334" s="654" t="s">
        <v>2579</v>
      </c>
      <c r="H334" s="536" t="s">
        <v>384</v>
      </c>
      <c r="I334" s="536"/>
      <c r="J334" s="535" t="s">
        <v>135</v>
      </c>
      <c r="K334" s="535">
        <v>1</v>
      </c>
      <c r="L334" s="535">
        <v>2.4550000000000001</v>
      </c>
      <c r="M334" s="656" t="s">
        <v>20</v>
      </c>
      <c r="N334" s="536" t="s">
        <v>137</v>
      </c>
      <c r="O334" s="665">
        <v>60.096000000000004</v>
      </c>
      <c r="P334" s="665">
        <f t="shared" si="32"/>
        <v>61</v>
      </c>
      <c r="Q334" s="666"/>
      <c r="R334" s="657"/>
      <c r="S334" s="658">
        <f>P334*$V$86</f>
        <v>0</v>
      </c>
      <c r="T334" s="658">
        <f>ROUND(S334,0)</f>
        <v>0</v>
      </c>
      <c r="U334" s="659"/>
      <c r="V334" s="678"/>
      <c r="W334" s="500"/>
      <c r="X334" s="504"/>
      <c r="Y334" s="504"/>
      <c r="Z334" s="504"/>
      <c r="AA334" s="500" t="s">
        <v>1611</v>
      </c>
      <c r="AB334" s="504" t="s">
        <v>2071</v>
      </c>
      <c r="AC334" s="506" t="str">
        <f t="shared" si="30"/>
        <v>Cobra 5 "New"</v>
      </c>
      <c r="AD334" s="506"/>
      <c r="AE334" s="500"/>
      <c r="AF334" s="500"/>
      <c r="AG334" s="500"/>
      <c r="AH334" s="505"/>
      <c r="AI334" s="506"/>
      <c r="AJ334" s="502"/>
      <c r="AK334" s="507"/>
      <c r="AL334" s="503"/>
      <c r="AM334" s="508"/>
      <c r="AN334" s="509"/>
      <c r="AO334" s="509"/>
    </row>
    <row r="335" spans="1:41" ht="14.4" customHeight="1">
      <c r="A335" s="654" t="s">
        <v>535</v>
      </c>
      <c r="B335" s="535"/>
      <c r="C335" s="654"/>
      <c r="D335" s="654" t="s">
        <v>19</v>
      </c>
      <c r="E335" s="654" t="s">
        <v>2142</v>
      </c>
      <c r="F335" s="535" t="s">
        <v>219</v>
      </c>
      <c r="G335" s="654" t="s">
        <v>2589</v>
      </c>
      <c r="H335" s="536" t="s">
        <v>384</v>
      </c>
      <c r="I335" s="536"/>
      <c r="J335" s="535" t="s">
        <v>220</v>
      </c>
      <c r="K335" s="535">
        <v>7</v>
      </c>
      <c r="L335" s="535">
        <v>3.57</v>
      </c>
      <c r="M335" s="656" t="s">
        <v>20</v>
      </c>
      <c r="N335" s="536" t="s">
        <v>134</v>
      </c>
      <c r="O335" s="665">
        <v>93.951999999999998</v>
      </c>
      <c r="P335" s="665">
        <f t="shared" si="32"/>
        <v>94</v>
      </c>
      <c r="Q335" s="666"/>
      <c r="R335" s="657"/>
      <c r="S335" s="658">
        <f>P335*$V$86</f>
        <v>0</v>
      </c>
      <c r="T335" s="658">
        <f>ROUND(S335,0)</f>
        <v>0</v>
      </c>
      <c r="U335" s="659"/>
      <c r="V335" s="678"/>
      <c r="W335" s="500"/>
      <c r="X335" s="504"/>
      <c r="Y335" s="504"/>
      <c r="Z335" s="504"/>
      <c r="AA335" s="500" t="s">
        <v>1612</v>
      </c>
      <c r="AB335" s="504" t="s">
        <v>2071</v>
      </c>
      <c r="AC335" s="506" t="str">
        <f t="shared" si="30"/>
        <v>Cobra 6 "New"</v>
      </c>
      <c r="AD335" s="506"/>
      <c r="AE335" s="500"/>
      <c r="AF335" s="500"/>
      <c r="AG335" s="500"/>
      <c r="AH335" s="505"/>
      <c r="AI335" s="506"/>
      <c r="AJ335" s="502"/>
      <c r="AK335" s="507"/>
      <c r="AL335" s="503"/>
      <c r="AM335" s="508"/>
      <c r="AN335" s="509"/>
      <c r="AO335" s="509"/>
    </row>
    <row r="336" spans="1:41" ht="14.4" customHeight="1">
      <c r="A336" s="654" t="s">
        <v>536</v>
      </c>
      <c r="B336" s="535"/>
      <c r="C336" s="654"/>
      <c r="D336" s="654" t="s">
        <v>19</v>
      </c>
      <c r="E336" s="654" t="s">
        <v>2142</v>
      </c>
      <c r="F336" s="535" t="s">
        <v>221</v>
      </c>
      <c r="G336" s="654" t="s">
        <v>2590</v>
      </c>
      <c r="H336" s="536" t="s">
        <v>384</v>
      </c>
      <c r="I336" s="536"/>
      <c r="J336" s="535" t="s">
        <v>49</v>
      </c>
      <c r="K336" s="535">
        <v>10</v>
      </c>
      <c r="L336" s="535">
        <v>2.3319999999999999</v>
      </c>
      <c r="M336" s="656" t="s">
        <v>20</v>
      </c>
      <c r="N336" s="536" t="s">
        <v>144</v>
      </c>
      <c r="O336">
        <v>77.760000000000005</v>
      </c>
      <c r="P336" s="665">
        <f t="shared" si="32"/>
        <v>78</v>
      </c>
      <c r="Q336" s="666"/>
      <c r="R336" s="657"/>
      <c r="S336" s="658">
        <f>P336*$V$86</f>
        <v>0</v>
      </c>
      <c r="T336" s="658">
        <f>ROUND(S336,0)</f>
        <v>0</v>
      </c>
      <c r="U336" s="659"/>
      <c r="V336" s="678"/>
      <c r="W336" s="500"/>
      <c r="X336" s="504"/>
      <c r="Y336" s="504"/>
      <c r="Z336" s="504"/>
      <c r="AA336" s="500" t="s">
        <v>1613</v>
      </c>
      <c r="AB336" s="504" t="s">
        <v>2071</v>
      </c>
      <c r="AC336" s="506" t="str">
        <f t="shared" si="30"/>
        <v>Cobra 7 "New"</v>
      </c>
      <c r="AD336" s="506"/>
      <c r="AE336" s="500"/>
      <c r="AF336" s="500"/>
      <c r="AG336" s="500"/>
      <c r="AH336" s="505"/>
      <c r="AI336" s="506"/>
      <c r="AJ336" s="502"/>
      <c r="AK336" s="507"/>
      <c r="AL336" s="503"/>
      <c r="AM336" s="508"/>
      <c r="AN336" s="509"/>
      <c r="AO336" s="509"/>
    </row>
    <row r="337" spans="1:41" ht="14.4" customHeight="1">
      <c r="A337" s="654" t="s">
        <v>537</v>
      </c>
      <c r="B337" s="535"/>
      <c r="C337" s="654"/>
      <c r="D337" s="654" t="s">
        <v>19</v>
      </c>
      <c r="E337" s="654" t="s">
        <v>2142</v>
      </c>
      <c r="F337" s="535" t="s">
        <v>223</v>
      </c>
      <c r="G337" s="654" t="s">
        <v>2598</v>
      </c>
      <c r="H337" s="536" t="s">
        <v>384</v>
      </c>
      <c r="I337" s="536"/>
      <c r="J337" s="535" t="s">
        <v>86</v>
      </c>
      <c r="K337" s="535">
        <v>2</v>
      </c>
      <c r="L337" s="535">
        <v>5.3650000000000002</v>
      </c>
      <c r="M337" s="656" t="s">
        <v>20</v>
      </c>
      <c r="N337" s="536" t="s">
        <v>137</v>
      </c>
      <c r="O337" s="665">
        <v>116.83199999999999</v>
      </c>
      <c r="P337" s="665">
        <f t="shared" si="32"/>
        <v>117</v>
      </c>
      <c r="Q337" s="666"/>
      <c r="R337" s="657"/>
      <c r="S337" s="658">
        <f>P337*$V$86</f>
        <v>0</v>
      </c>
      <c r="T337" s="658">
        <f>ROUND(S337,0)</f>
        <v>0</v>
      </c>
      <c r="U337" s="659"/>
      <c r="V337" s="678"/>
      <c r="W337" s="500"/>
      <c r="X337" s="504"/>
      <c r="Y337" s="504"/>
      <c r="Z337" s="504"/>
      <c r="AA337" s="500"/>
      <c r="AB337" s="504"/>
      <c r="AC337" s="506"/>
      <c r="AD337" s="506"/>
      <c r="AE337" s="500"/>
      <c r="AF337" s="500"/>
      <c r="AG337" s="500"/>
      <c r="AH337" s="505"/>
      <c r="AI337" s="506"/>
      <c r="AJ337" s="502"/>
      <c r="AK337" s="507"/>
      <c r="AL337" s="503"/>
      <c r="AM337" s="508"/>
      <c r="AN337" s="509"/>
      <c r="AO337" s="509"/>
    </row>
    <row r="338" spans="1:41" ht="14.4" customHeight="1">
      <c r="A338" s="654" t="s">
        <v>538</v>
      </c>
      <c r="B338" s="535"/>
      <c r="C338" s="654"/>
      <c r="D338" s="654" t="s">
        <v>19</v>
      </c>
      <c r="E338" s="654" t="s">
        <v>2142</v>
      </c>
      <c r="F338" s="535" t="s">
        <v>231</v>
      </c>
      <c r="G338" s="654" t="s">
        <v>2611</v>
      </c>
      <c r="H338" s="536" t="s">
        <v>384</v>
      </c>
      <c r="I338" s="536"/>
      <c r="J338" s="535" t="s">
        <v>86</v>
      </c>
      <c r="K338" s="535">
        <v>2</v>
      </c>
      <c r="L338" s="535">
        <v>4.3490000000000002</v>
      </c>
      <c r="M338" s="656" t="s">
        <v>20</v>
      </c>
      <c r="N338" s="536" t="s">
        <v>134</v>
      </c>
      <c r="O338" s="665">
        <v>97.632000000000005</v>
      </c>
      <c r="P338" s="665">
        <f t="shared" si="32"/>
        <v>98</v>
      </c>
      <c r="Q338" s="666"/>
      <c r="R338" s="657"/>
      <c r="S338" s="658"/>
      <c r="T338" s="658">
        <f>P338*$V$86</f>
        <v>0</v>
      </c>
      <c r="U338" s="659">
        <f>ROUND(T338,0)</f>
        <v>0</v>
      </c>
      <c r="V338" s="678"/>
      <c r="W338" s="500"/>
      <c r="X338" s="504"/>
      <c r="Y338" s="504"/>
      <c r="Z338" s="504"/>
      <c r="AA338" s="500"/>
      <c r="AB338" s="504"/>
      <c r="AC338" s="506"/>
      <c r="AD338" s="506"/>
      <c r="AE338" s="500"/>
      <c r="AF338" s="500"/>
      <c r="AG338" s="500"/>
      <c r="AH338" s="505"/>
      <c r="AI338" s="506"/>
      <c r="AJ338" s="502"/>
      <c r="AK338" s="507"/>
      <c r="AL338" s="503"/>
      <c r="AM338" s="508"/>
      <c r="AN338" s="509"/>
      <c r="AO338" s="509"/>
    </row>
    <row r="339" spans="1:41" ht="14.4" customHeight="1">
      <c r="A339" s="654" t="s">
        <v>539</v>
      </c>
      <c r="B339" s="535"/>
      <c r="C339" s="654"/>
      <c r="D339" s="654" t="s">
        <v>19</v>
      </c>
      <c r="E339" s="654" t="s">
        <v>2142</v>
      </c>
      <c r="F339" s="535" t="s">
        <v>232</v>
      </c>
      <c r="G339" s="654" t="s">
        <v>2612</v>
      </c>
      <c r="H339" s="536" t="s">
        <v>384</v>
      </c>
      <c r="I339" s="536"/>
      <c r="J339" s="535" t="s">
        <v>94</v>
      </c>
      <c r="K339" s="535">
        <v>10</v>
      </c>
      <c r="L339" s="535">
        <v>0.97199999999999998</v>
      </c>
      <c r="M339" s="656" t="s">
        <v>20</v>
      </c>
      <c r="N339" s="536" t="s">
        <v>200</v>
      </c>
      <c r="O339" s="665">
        <v>51.903999999999996</v>
      </c>
      <c r="P339" s="665">
        <f t="shared" si="32"/>
        <v>52</v>
      </c>
      <c r="Q339" s="666"/>
      <c r="R339" s="657"/>
      <c r="S339" s="658"/>
      <c r="T339" s="658">
        <f>P339*$V$86</f>
        <v>0</v>
      </c>
      <c r="U339" s="659">
        <f>ROUND(T339,0)</f>
        <v>0</v>
      </c>
      <c r="V339" s="678"/>
      <c r="W339" s="500"/>
      <c r="X339" s="504"/>
      <c r="Y339" s="504"/>
      <c r="Z339" s="504"/>
      <c r="AA339" s="500"/>
      <c r="AB339" s="504"/>
      <c r="AC339" s="506"/>
      <c r="AD339" s="506"/>
      <c r="AE339" s="500"/>
      <c r="AF339" s="500"/>
      <c r="AG339" s="500"/>
      <c r="AH339" s="505"/>
      <c r="AI339" s="506"/>
      <c r="AJ339" s="502"/>
      <c r="AK339" s="507"/>
      <c r="AL339" s="503"/>
      <c r="AM339" s="508"/>
      <c r="AN339" s="509"/>
      <c r="AO339" s="509"/>
    </row>
    <row r="340" spans="1:41" ht="14.4" customHeight="1">
      <c r="A340" s="654" t="s">
        <v>540</v>
      </c>
      <c r="B340" s="535"/>
      <c r="C340" s="654"/>
      <c r="D340" s="654" t="s">
        <v>19</v>
      </c>
      <c r="E340" s="654" t="s">
        <v>2142</v>
      </c>
      <c r="F340" s="535" t="s">
        <v>233</v>
      </c>
      <c r="G340" s="654" t="s">
        <v>2613</v>
      </c>
      <c r="H340" s="536" t="s">
        <v>384</v>
      </c>
      <c r="I340" s="536"/>
      <c r="J340" s="535" t="s">
        <v>195</v>
      </c>
      <c r="K340" s="535">
        <v>15</v>
      </c>
      <c r="L340" s="535">
        <v>8.4760000000000009</v>
      </c>
      <c r="M340" s="656" t="s">
        <v>20</v>
      </c>
      <c r="N340" s="536" t="s">
        <v>134</v>
      </c>
      <c r="O340" s="665">
        <v>206.24</v>
      </c>
      <c r="P340" s="665">
        <f t="shared" si="32"/>
        <v>207</v>
      </c>
      <c r="Q340" s="666"/>
      <c r="R340" s="657"/>
      <c r="S340" s="658"/>
      <c r="T340" s="658">
        <f>P340*$V$86</f>
        <v>0</v>
      </c>
      <c r="U340" s="659">
        <f>ROUND(T340,0)</f>
        <v>0</v>
      </c>
      <c r="V340" s="678"/>
      <c r="W340" s="500"/>
      <c r="X340" s="504"/>
      <c r="Y340" s="504"/>
      <c r="Z340" s="504"/>
      <c r="AA340" s="500"/>
      <c r="AB340" s="504"/>
      <c r="AC340" s="506"/>
      <c r="AD340" s="506"/>
      <c r="AE340" s="500"/>
      <c r="AF340" s="500"/>
      <c r="AG340" s="500"/>
      <c r="AH340" s="505"/>
      <c r="AI340" s="506"/>
      <c r="AJ340" s="502"/>
      <c r="AK340" s="507"/>
      <c r="AL340" s="503"/>
      <c r="AM340" s="508"/>
      <c r="AN340" s="509"/>
      <c r="AO340" s="509"/>
    </row>
    <row r="341" spans="1:41" ht="14.4" customHeight="1">
      <c r="A341" s="654" t="s">
        <v>1021</v>
      </c>
      <c r="B341" s="535"/>
      <c r="C341" s="654"/>
      <c r="D341" s="654" t="s">
        <v>19</v>
      </c>
      <c r="E341" s="654" t="s">
        <v>1949</v>
      </c>
      <c r="F341" s="535" t="s">
        <v>1952</v>
      </c>
      <c r="G341" s="654" t="s">
        <v>2410</v>
      </c>
      <c r="H341" s="536" t="s">
        <v>384</v>
      </c>
      <c r="I341" s="659"/>
      <c r="J341" s="535" t="s">
        <v>57</v>
      </c>
      <c r="K341" s="535">
        <v>3</v>
      </c>
      <c r="L341" s="535">
        <v>5.0549999999999997</v>
      </c>
      <c r="M341" s="656" t="s">
        <v>20</v>
      </c>
      <c r="N341" s="699" t="s">
        <v>131</v>
      </c>
      <c r="O341" s="1634">
        <v>101.024</v>
      </c>
      <c r="P341" s="1635">
        <f>ROUNDUP(O341,0)</f>
        <v>102</v>
      </c>
      <c r="Q341" s="659"/>
      <c r="R341" s="659"/>
      <c r="S341" s="659"/>
      <c r="T341" s="659"/>
      <c r="U341" s="659"/>
      <c r="V341" s="689"/>
      <c r="W341" s="500"/>
      <c r="X341" s="504"/>
      <c r="Y341" s="504"/>
      <c r="Z341" s="504"/>
      <c r="AA341" s="500"/>
      <c r="AB341" s="504"/>
      <c r="AC341" s="506"/>
      <c r="AD341" s="506"/>
      <c r="AE341" s="500"/>
      <c r="AF341" s="500"/>
      <c r="AG341" s="500"/>
      <c r="AH341" s="505"/>
      <c r="AI341" s="506"/>
      <c r="AJ341" s="502"/>
      <c r="AK341" s="507"/>
      <c r="AL341" s="503"/>
      <c r="AM341" s="508"/>
      <c r="AN341" s="509"/>
      <c r="AO341" s="509"/>
    </row>
    <row r="342" spans="1:41" ht="14.4" customHeight="1">
      <c r="A342" s="654" t="s">
        <v>1022</v>
      </c>
      <c r="B342" s="535"/>
      <c r="C342" s="654"/>
      <c r="D342" s="654" t="s">
        <v>19</v>
      </c>
      <c r="E342" s="654" t="s">
        <v>1949</v>
      </c>
      <c r="F342" s="535" t="s">
        <v>1956</v>
      </c>
      <c r="G342" s="654" t="s">
        <v>2454</v>
      </c>
      <c r="H342" s="536" t="s">
        <v>384</v>
      </c>
      <c r="I342" s="659"/>
      <c r="J342" s="535" t="s">
        <v>41</v>
      </c>
      <c r="K342" s="535">
        <v>10</v>
      </c>
      <c r="L342" s="659">
        <v>1.45</v>
      </c>
      <c r="M342" s="656" t="s">
        <v>20</v>
      </c>
      <c r="N342" s="699" t="s">
        <v>3438</v>
      </c>
      <c r="O342" s="660">
        <v>56.256</v>
      </c>
      <c r="P342" s="1635">
        <f t="shared" ref="P342:P405" si="35">ROUNDUP(O342,0)</f>
        <v>57</v>
      </c>
      <c r="Q342" s="659"/>
      <c r="R342" s="659"/>
      <c r="S342" s="659"/>
      <c r="T342" s="659"/>
      <c r="U342" s="659"/>
      <c r="V342" s="689"/>
      <c r="W342" s="500"/>
      <c r="X342" s="504"/>
      <c r="Y342" s="504"/>
      <c r="Z342" s="504"/>
      <c r="AA342" s="500"/>
      <c r="AB342" s="504"/>
      <c r="AC342" s="506"/>
      <c r="AD342" s="506"/>
      <c r="AE342" s="500"/>
      <c r="AF342" s="500"/>
      <c r="AG342" s="500"/>
      <c r="AH342" s="505"/>
      <c r="AI342" s="506"/>
      <c r="AJ342" s="502"/>
      <c r="AK342" s="507"/>
      <c r="AL342" s="503"/>
      <c r="AM342" s="508"/>
      <c r="AN342" s="509"/>
      <c r="AO342" s="509"/>
    </row>
    <row r="343" spans="1:41" ht="14.4" customHeight="1">
      <c r="A343" s="654" t="s">
        <v>1023</v>
      </c>
      <c r="B343" s="535"/>
      <c r="C343" s="654"/>
      <c r="D343" s="654" t="s">
        <v>19</v>
      </c>
      <c r="E343" s="654" t="s">
        <v>1949</v>
      </c>
      <c r="F343" s="535" t="s">
        <v>1958</v>
      </c>
      <c r="G343" s="654" t="s">
        <v>2463</v>
      </c>
      <c r="H343" s="536" t="s">
        <v>384</v>
      </c>
      <c r="I343" s="659"/>
      <c r="J343" s="535" t="s">
        <v>41</v>
      </c>
      <c r="K343" s="535">
        <v>15</v>
      </c>
      <c r="L343" s="659">
        <v>2.89</v>
      </c>
      <c r="M343" s="656" t="s">
        <v>20</v>
      </c>
      <c r="N343" s="536" t="s">
        <v>144</v>
      </c>
      <c r="O343" s="659">
        <v>95.647999999999996</v>
      </c>
      <c r="P343" s="1635">
        <f t="shared" si="35"/>
        <v>96</v>
      </c>
      <c r="Q343" s="659"/>
      <c r="R343" s="659"/>
      <c r="S343" s="659"/>
      <c r="T343" s="659"/>
      <c r="U343" s="659"/>
      <c r="V343" s="689"/>
      <c r="W343" s="500"/>
      <c r="X343" s="504"/>
      <c r="Y343" s="504"/>
      <c r="Z343" s="504"/>
      <c r="AA343" s="500"/>
      <c r="AB343" s="504"/>
      <c r="AC343" s="506"/>
      <c r="AD343" s="506"/>
      <c r="AE343" s="500"/>
      <c r="AF343" s="500"/>
      <c r="AG343" s="500"/>
      <c r="AH343" s="505"/>
      <c r="AI343" s="506"/>
      <c r="AJ343" s="502"/>
      <c r="AK343" s="507"/>
      <c r="AL343" s="503"/>
      <c r="AM343" s="508"/>
      <c r="AN343" s="509"/>
      <c r="AO343" s="509"/>
    </row>
    <row r="344" spans="1:41" ht="14.4" customHeight="1">
      <c r="A344" s="654" t="s">
        <v>1234</v>
      </c>
      <c r="B344" s="659"/>
      <c r="C344" s="659"/>
      <c r="D344" s="654" t="s">
        <v>19</v>
      </c>
      <c r="E344" s="654" t="s">
        <v>1949</v>
      </c>
      <c r="F344" s="535" t="s">
        <v>1959</v>
      </c>
      <c r="G344" s="654" t="s">
        <v>2470</v>
      </c>
      <c r="H344" s="536" t="s">
        <v>384</v>
      </c>
      <c r="I344" s="659"/>
      <c r="J344" s="535" t="s">
        <v>54</v>
      </c>
      <c r="K344" s="535">
        <v>5</v>
      </c>
      <c r="L344" s="535">
        <v>3.0590000000000002</v>
      </c>
      <c r="M344" s="656" t="s">
        <v>20</v>
      </c>
      <c r="N344" s="536" t="s">
        <v>144</v>
      </c>
      <c r="O344" s="659">
        <v>75.584000000000003</v>
      </c>
      <c r="P344" s="1635">
        <f t="shared" si="35"/>
        <v>76</v>
      </c>
      <c r="Q344" s="659"/>
      <c r="R344" s="659"/>
      <c r="S344" s="659"/>
      <c r="T344" s="659"/>
      <c r="U344" s="659"/>
      <c r="V344" s="689"/>
      <c r="W344" s="500"/>
      <c r="X344" s="504"/>
      <c r="Y344" s="504"/>
      <c r="Z344" s="504"/>
      <c r="AA344" s="500"/>
      <c r="AB344" s="504"/>
      <c r="AC344" s="506"/>
      <c r="AD344" s="506"/>
      <c r="AE344" s="500"/>
      <c r="AF344" s="500"/>
      <c r="AG344" s="500"/>
      <c r="AH344" s="505"/>
      <c r="AI344" s="506"/>
      <c r="AJ344" s="502"/>
      <c r="AK344" s="507"/>
      <c r="AL344" s="503"/>
      <c r="AM344" s="508"/>
      <c r="AN344" s="509"/>
      <c r="AO344" s="509"/>
    </row>
    <row r="345" spans="1:41" ht="14.4" customHeight="1">
      <c r="A345" s="654" t="s">
        <v>1235</v>
      </c>
      <c r="B345" s="659"/>
      <c r="C345" s="659"/>
      <c r="D345" s="654" t="s">
        <v>19</v>
      </c>
      <c r="E345" s="654" t="s">
        <v>1949</v>
      </c>
      <c r="F345" s="535" t="s">
        <v>1961</v>
      </c>
      <c r="G345" s="654" t="s">
        <v>2474</v>
      </c>
      <c r="H345" s="536" t="s">
        <v>384</v>
      </c>
      <c r="I345" s="659"/>
      <c r="J345" s="535" t="s">
        <v>885</v>
      </c>
      <c r="K345" s="535">
        <v>4</v>
      </c>
      <c r="L345" s="659">
        <v>2.85</v>
      </c>
      <c r="M345" s="656" t="s">
        <v>20</v>
      </c>
      <c r="N345" s="536" t="s">
        <v>150</v>
      </c>
      <c r="O345" s="659">
        <v>67.84</v>
      </c>
      <c r="P345" s="1635">
        <f t="shared" si="35"/>
        <v>68</v>
      </c>
      <c r="Q345" s="659"/>
      <c r="R345" s="659"/>
      <c r="S345" s="659"/>
      <c r="T345" s="659"/>
      <c r="U345" s="1637">
        <v>0.371</v>
      </c>
      <c r="V345" s="689"/>
      <c r="W345" s="500"/>
      <c r="X345" s="504"/>
      <c r="Y345" s="504"/>
      <c r="Z345" s="504"/>
      <c r="AA345" s="500"/>
      <c r="AB345" s="504"/>
      <c r="AC345" s="506"/>
      <c r="AD345" s="506"/>
      <c r="AE345" s="500"/>
      <c r="AF345" s="500"/>
      <c r="AG345" s="500"/>
      <c r="AH345" s="505"/>
      <c r="AI345" s="506"/>
      <c r="AJ345" s="502"/>
      <c r="AK345" s="507"/>
      <c r="AL345" s="503"/>
      <c r="AM345" s="508"/>
      <c r="AN345" s="509"/>
      <c r="AO345" s="509"/>
    </row>
    <row r="346" spans="1:41" ht="14.4" customHeight="1">
      <c r="A346" s="654" t="s">
        <v>1236</v>
      </c>
      <c r="B346" s="659"/>
      <c r="C346" s="659"/>
      <c r="D346" s="654" t="s">
        <v>19</v>
      </c>
      <c r="E346" s="654" t="s">
        <v>1949</v>
      </c>
      <c r="F346" s="535" t="s">
        <v>1962</v>
      </c>
      <c r="G346" s="654" t="s">
        <v>2476</v>
      </c>
      <c r="H346" s="536" t="s">
        <v>384</v>
      </c>
      <c r="I346" s="659"/>
      <c r="J346" s="535" t="s">
        <v>54</v>
      </c>
      <c r="K346" s="535">
        <v>4</v>
      </c>
      <c r="L346" s="535">
        <v>2.9729999999999999</v>
      </c>
      <c r="M346" s="656" t="s">
        <v>20</v>
      </c>
      <c r="N346" s="536" t="s">
        <v>150</v>
      </c>
      <c r="O346" s="659">
        <v>70.62</v>
      </c>
      <c r="P346" s="1635">
        <f t="shared" si="35"/>
        <v>71</v>
      </c>
      <c r="Q346" s="659"/>
      <c r="R346" s="659"/>
      <c r="S346" s="659"/>
      <c r="T346" s="659"/>
      <c r="U346" s="1637">
        <v>0.47599999999999998</v>
      </c>
      <c r="V346" s="689"/>
      <c r="W346" s="500"/>
      <c r="X346" s="504"/>
      <c r="Y346" s="504"/>
      <c r="Z346" s="504"/>
      <c r="AA346" s="500"/>
      <c r="AB346" s="504"/>
      <c r="AC346" s="506"/>
      <c r="AD346" s="506"/>
      <c r="AE346" s="500"/>
      <c r="AF346" s="500"/>
      <c r="AG346" s="500"/>
      <c r="AH346" s="505"/>
      <c r="AI346" s="506"/>
      <c r="AJ346" s="502"/>
      <c r="AK346" s="507"/>
      <c r="AL346" s="503"/>
      <c r="AM346" s="508"/>
      <c r="AN346" s="509"/>
      <c r="AO346" s="509"/>
    </row>
    <row r="347" spans="1:41" ht="14.4" customHeight="1">
      <c r="A347" s="654" t="s">
        <v>1237</v>
      </c>
      <c r="B347" s="659"/>
      <c r="C347" s="659"/>
      <c r="D347" s="654" t="s">
        <v>19</v>
      </c>
      <c r="E347" s="654" t="s">
        <v>1949</v>
      </c>
      <c r="F347" s="535" t="s">
        <v>1963</v>
      </c>
      <c r="G347" s="654" t="s">
        <v>2477</v>
      </c>
      <c r="H347" s="536" t="s">
        <v>384</v>
      </c>
      <c r="I347" s="659"/>
      <c r="J347" s="535" t="s">
        <v>54</v>
      </c>
      <c r="K347" s="535">
        <v>2</v>
      </c>
      <c r="L347" s="535">
        <v>2.46</v>
      </c>
      <c r="M347" s="656" t="s">
        <v>20</v>
      </c>
      <c r="N347" s="536" t="s">
        <v>150</v>
      </c>
      <c r="O347" s="659">
        <v>55.103999999999999</v>
      </c>
      <c r="P347" s="1635">
        <f t="shared" si="35"/>
        <v>56</v>
      </c>
      <c r="Q347" s="659"/>
      <c r="R347" s="659"/>
      <c r="S347" s="659"/>
      <c r="T347" s="659"/>
      <c r="U347" s="1637">
        <v>0.49299999999999999</v>
      </c>
      <c r="V347" s="689"/>
      <c r="W347" s="500"/>
      <c r="X347" s="504"/>
      <c r="Y347" s="504"/>
      <c r="Z347" s="504"/>
      <c r="AA347" s="500"/>
      <c r="AB347" s="504"/>
      <c r="AC347" s="506"/>
      <c r="AD347" s="506"/>
      <c r="AE347" s="500"/>
      <c r="AF347" s="500"/>
      <c r="AG347" s="500"/>
      <c r="AH347" s="505"/>
      <c r="AI347" s="506"/>
      <c r="AJ347" s="502"/>
      <c r="AK347" s="507"/>
      <c r="AL347" s="503"/>
      <c r="AM347" s="508"/>
      <c r="AN347" s="509"/>
      <c r="AO347" s="509"/>
    </row>
    <row r="348" spans="1:41" ht="14.4" customHeight="1">
      <c r="A348" s="654" t="s">
        <v>1238</v>
      </c>
      <c r="B348" s="659"/>
      <c r="C348" s="659"/>
      <c r="D348" s="654" t="s">
        <v>19</v>
      </c>
      <c r="E348" s="654" t="s">
        <v>1949</v>
      </c>
      <c r="F348" s="535" t="s">
        <v>1972</v>
      </c>
      <c r="G348" s="654" t="s">
        <v>2541</v>
      </c>
      <c r="H348" s="536" t="s">
        <v>384</v>
      </c>
      <c r="I348" s="659"/>
      <c r="J348" s="535" t="s">
        <v>57</v>
      </c>
      <c r="K348" s="535">
        <v>3</v>
      </c>
      <c r="L348" s="659">
        <v>2.73</v>
      </c>
      <c r="M348" s="656" t="s">
        <v>20</v>
      </c>
      <c r="N348" s="536" t="s">
        <v>131</v>
      </c>
      <c r="O348" s="659">
        <v>63.136000000000003</v>
      </c>
      <c r="P348" s="1635">
        <f t="shared" si="35"/>
        <v>64</v>
      </c>
      <c r="Q348" s="659"/>
      <c r="R348" s="659"/>
      <c r="S348" s="659"/>
      <c r="T348" s="659"/>
      <c r="U348" s="1637">
        <v>0.874</v>
      </c>
      <c r="V348" s="689"/>
      <c r="W348" s="500"/>
      <c r="X348" s="504"/>
      <c r="Y348" s="504"/>
      <c r="Z348" s="504"/>
      <c r="AA348" s="500"/>
      <c r="AB348" s="504"/>
      <c r="AC348" s="506"/>
      <c r="AD348" s="506"/>
      <c r="AE348" s="500"/>
      <c r="AF348" s="500"/>
      <c r="AG348" s="500"/>
      <c r="AH348" s="505"/>
      <c r="AI348" s="506"/>
      <c r="AJ348" s="502"/>
      <c r="AK348" s="507"/>
      <c r="AL348" s="503"/>
      <c r="AM348" s="508"/>
      <c r="AN348" s="509"/>
      <c r="AO348" s="509"/>
    </row>
    <row r="349" spans="1:41" ht="14.4" customHeight="1">
      <c r="A349" s="654" t="s">
        <v>1239</v>
      </c>
      <c r="B349" s="659"/>
      <c r="C349" s="659"/>
      <c r="D349" s="654" t="s">
        <v>19</v>
      </c>
      <c r="E349" s="654" t="s">
        <v>1949</v>
      </c>
      <c r="F349" s="535" t="s">
        <v>1973</v>
      </c>
      <c r="G349" s="654" t="s">
        <v>2542</v>
      </c>
      <c r="H349" s="536" t="s">
        <v>384</v>
      </c>
      <c r="I349" s="659"/>
      <c r="J349" s="535" t="s">
        <v>54</v>
      </c>
      <c r="K349" s="535">
        <v>5</v>
      </c>
      <c r="L349" s="535">
        <v>2.883</v>
      </c>
      <c r="M349" s="656" t="s">
        <v>20</v>
      </c>
      <c r="N349" s="699" t="s">
        <v>200</v>
      </c>
      <c r="O349" s="659">
        <v>72.224000000000004</v>
      </c>
      <c r="P349" s="1635">
        <f t="shared" si="35"/>
        <v>73</v>
      </c>
      <c r="Q349" s="659"/>
      <c r="R349" s="659"/>
      <c r="S349" s="659"/>
      <c r="T349" s="659"/>
      <c r="U349" s="1637">
        <v>0.442</v>
      </c>
      <c r="V349" s="689"/>
      <c r="W349" s="500"/>
      <c r="X349" s="504"/>
      <c r="Y349" s="504"/>
      <c r="Z349" s="504"/>
      <c r="AA349" s="500"/>
      <c r="AB349" s="504"/>
      <c r="AC349" s="506"/>
      <c r="AD349" s="506"/>
      <c r="AE349" s="500"/>
      <c r="AF349" s="500"/>
      <c r="AG349" s="500"/>
      <c r="AH349" s="505"/>
      <c r="AI349" s="506"/>
      <c r="AJ349" s="502"/>
      <c r="AK349" s="507"/>
      <c r="AL349" s="503"/>
      <c r="AM349" s="508"/>
      <c r="AN349" s="509"/>
      <c r="AO349" s="509"/>
    </row>
    <row r="350" spans="1:41" ht="14.4" customHeight="1">
      <c r="A350" s="654" t="s">
        <v>1240</v>
      </c>
      <c r="B350" s="659"/>
      <c r="C350" s="659"/>
      <c r="D350" s="654" t="s">
        <v>19</v>
      </c>
      <c r="E350" s="654" t="s">
        <v>1949</v>
      </c>
      <c r="F350" s="535" t="s">
        <v>1974</v>
      </c>
      <c r="G350" s="654" t="s">
        <v>2543</v>
      </c>
      <c r="H350" s="536" t="s">
        <v>384</v>
      </c>
      <c r="I350" s="659"/>
      <c r="J350" s="535" t="s">
        <v>54</v>
      </c>
      <c r="K350" s="535">
        <v>2</v>
      </c>
      <c r="L350" s="535">
        <v>2.1890000000000001</v>
      </c>
      <c r="M350" s="656" t="s">
        <v>20</v>
      </c>
      <c r="N350" s="699" t="s">
        <v>131</v>
      </c>
      <c r="O350" s="659">
        <v>50.432000000000002</v>
      </c>
      <c r="P350" s="1635">
        <f t="shared" si="35"/>
        <v>51</v>
      </c>
      <c r="Q350" s="659"/>
      <c r="R350" s="659"/>
      <c r="S350" s="659"/>
      <c r="T350" s="659"/>
      <c r="U350" s="659">
        <f>SUM(U345:U349)</f>
        <v>2.6560000000000001</v>
      </c>
      <c r="V350" s="689"/>
      <c r="W350" s="500"/>
      <c r="X350" s="504"/>
      <c r="Y350" s="504"/>
      <c r="Z350" s="504"/>
      <c r="AA350" s="500"/>
      <c r="AB350" s="504"/>
      <c r="AC350" s="506"/>
      <c r="AD350" s="506"/>
      <c r="AE350" s="500"/>
      <c r="AF350" s="500"/>
      <c r="AG350" s="500"/>
      <c r="AH350" s="505"/>
      <c r="AI350" s="506"/>
      <c r="AJ350" s="502"/>
      <c r="AK350" s="507"/>
      <c r="AL350" s="503"/>
      <c r="AM350" s="508"/>
      <c r="AN350" s="509"/>
      <c r="AO350" s="509"/>
    </row>
    <row r="351" spans="1:41" ht="14.4" customHeight="1">
      <c r="A351" s="654" t="s">
        <v>1241</v>
      </c>
      <c r="B351" s="659"/>
      <c r="C351" s="659"/>
      <c r="D351" s="654" t="s">
        <v>19</v>
      </c>
      <c r="E351" s="654" t="s">
        <v>1949</v>
      </c>
      <c r="F351" s="535" t="s">
        <v>1975</v>
      </c>
      <c r="G351" s="662" t="s">
        <v>2544</v>
      </c>
      <c r="H351" s="536" t="s">
        <v>384</v>
      </c>
      <c r="I351" s="659"/>
      <c r="J351" s="535" t="s">
        <v>54</v>
      </c>
      <c r="K351" s="535">
        <v>2</v>
      </c>
      <c r="L351" s="535">
        <v>2.42</v>
      </c>
      <c r="M351" s="656" t="s">
        <v>20</v>
      </c>
      <c r="N351" s="699" t="s">
        <v>131</v>
      </c>
      <c r="O351" s="659">
        <v>54.816000000000003</v>
      </c>
      <c r="P351" s="1635">
        <f t="shared" si="35"/>
        <v>55</v>
      </c>
      <c r="Q351" s="659"/>
      <c r="R351" s="659"/>
      <c r="S351" s="659"/>
      <c r="T351" s="659"/>
      <c r="U351" s="659"/>
      <c r="V351" s="689"/>
      <c r="W351" s="500"/>
      <c r="X351" s="504"/>
      <c r="Y351" s="504"/>
      <c r="Z351" s="504"/>
      <c r="AA351" s="500"/>
      <c r="AB351" s="504"/>
      <c r="AC351" s="506"/>
      <c r="AD351" s="506"/>
      <c r="AE351" s="500"/>
      <c r="AF351" s="500"/>
      <c r="AG351" s="500"/>
      <c r="AH351" s="505"/>
      <c r="AI351" s="506"/>
      <c r="AJ351" s="502"/>
      <c r="AK351" s="507"/>
      <c r="AL351" s="503"/>
      <c r="AM351" s="508"/>
      <c r="AN351" s="509"/>
      <c r="AO351" s="509"/>
    </row>
    <row r="352" spans="1:41" ht="14.4" customHeight="1">
      <c r="A352" s="654" t="s">
        <v>1242</v>
      </c>
      <c r="B352" s="659"/>
      <c r="C352" s="659"/>
      <c r="D352" s="654" t="s">
        <v>19</v>
      </c>
      <c r="E352" s="654" t="s">
        <v>1949</v>
      </c>
      <c r="F352" s="535" t="s">
        <v>1976</v>
      </c>
      <c r="G352" s="662" t="s">
        <v>2545</v>
      </c>
      <c r="H352" s="536" t="s">
        <v>384</v>
      </c>
      <c r="I352" s="659"/>
      <c r="J352" s="535" t="s">
        <v>57</v>
      </c>
      <c r="K352" s="535">
        <v>2</v>
      </c>
      <c r="L352" s="535">
        <v>3.3559999999999999</v>
      </c>
      <c r="M352" s="656" t="s">
        <v>20</v>
      </c>
      <c r="N352" s="699" t="s">
        <v>131</v>
      </c>
      <c r="O352" s="659">
        <v>67.2</v>
      </c>
      <c r="P352" s="1635">
        <f t="shared" si="35"/>
        <v>68</v>
      </c>
      <c r="Q352" s="659"/>
      <c r="R352" s="659"/>
      <c r="S352" s="659"/>
      <c r="T352" s="659"/>
      <c r="U352" s="659"/>
      <c r="V352" s="689"/>
      <c r="W352" s="500"/>
      <c r="X352" s="504"/>
      <c r="Y352" s="504"/>
      <c r="Z352" s="504"/>
      <c r="AA352" s="500"/>
      <c r="AB352" s="504"/>
      <c r="AC352" s="506"/>
      <c r="AD352" s="506"/>
      <c r="AE352" s="500"/>
      <c r="AF352" s="500"/>
      <c r="AG352" s="500"/>
      <c r="AH352" s="505"/>
      <c r="AI352" s="506"/>
      <c r="AJ352" s="502"/>
      <c r="AK352" s="507"/>
      <c r="AL352" s="503"/>
      <c r="AM352" s="508"/>
      <c r="AN352" s="509"/>
      <c r="AO352" s="509"/>
    </row>
    <row r="353" spans="1:41" ht="14.4" customHeight="1">
      <c r="A353" s="654" t="s">
        <v>1243</v>
      </c>
      <c r="B353" s="659"/>
      <c r="C353" s="659"/>
      <c r="D353" s="654" t="s">
        <v>19</v>
      </c>
      <c r="E353" s="654" t="s">
        <v>1949</v>
      </c>
      <c r="F353" s="535" t="s">
        <v>1977</v>
      </c>
      <c r="G353" s="667" t="s">
        <v>2547</v>
      </c>
      <c r="H353" s="536" t="s">
        <v>384</v>
      </c>
      <c r="I353" s="659"/>
      <c r="J353" s="535" t="s">
        <v>49</v>
      </c>
      <c r="K353" s="535">
        <v>8</v>
      </c>
      <c r="L353" s="659">
        <v>2.76</v>
      </c>
      <c r="M353" s="656" t="s">
        <v>20</v>
      </c>
      <c r="N353" s="536" t="s">
        <v>200</v>
      </c>
      <c r="O353" s="659">
        <v>76.096000000000004</v>
      </c>
      <c r="P353" s="1635">
        <f t="shared" si="35"/>
        <v>77</v>
      </c>
      <c r="Q353" s="659"/>
      <c r="R353" s="659"/>
      <c r="S353" s="659"/>
      <c r="T353" s="659"/>
      <c r="U353" s="659"/>
      <c r="V353" s="689"/>
      <c r="W353" s="500"/>
      <c r="X353" s="504"/>
      <c r="Y353" s="504"/>
      <c r="Z353" s="504"/>
      <c r="AA353" s="500"/>
      <c r="AB353" s="504"/>
      <c r="AC353" s="506"/>
      <c r="AD353" s="506"/>
      <c r="AE353" s="500"/>
      <c r="AF353" s="500"/>
      <c r="AG353" s="500"/>
      <c r="AH353" s="505"/>
      <c r="AI353" s="506"/>
      <c r="AJ353" s="502"/>
      <c r="AK353" s="507"/>
      <c r="AL353" s="503"/>
      <c r="AM353" s="508"/>
      <c r="AN353" s="509"/>
      <c r="AO353" s="509"/>
    </row>
    <row r="354" spans="1:41" ht="14.4" customHeight="1">
      <c r="A354" s="654" t="s">
        <v>3335</v>
      </c>
      <c r="B354" s="659"/>
      <c r="C354" s="659"/>
      <c r="D354" s="654" t="s">
        <v>19</v>
      </c>
      <c r="E354" s="654" t="s">
        <v>1949</v>
      </c>
      <c r="F354" s="535" t="s">
        <v>1978</v>
      </c>
      <c r="G354" s="667" t="s">
        <v>2559</v>
      </c>
      <c r="H354" s="536" t="s">
        <v>384</v>
      </c>
      <c r="I354" s="659"/>
      <c r="J354" s="535" t="s">
        <v>54</v>
      </c>
      <c r="K354" s="535">
        <v>8</v>
      </c>
      <c r="L354" s="659">
        <v>2.11</v>
      </c>
      <c r="M354" s="656" t="s">
        <v>20</v>
      </c>
      <c r="N354" s="536" t="s">
        <v>144</v>
      </c>
      <c r="O354" s="659">
        <v>50.143999999999998</v>
      </c>
      <c r="P354" s="1635">
        <f t="shared" si="35"/>
        <v>51</v>
      </c>
      <c r="Q354" s="659"/>
      <c r="R354" s="659"/>
      <c r="S354" s="659"/>
      <c r="T354" s="659"/>
      <c r="U354" s="659"/>
      <c r="V354" s="689"/>
      <c r="W354" s="500"/>
      <c r="X354" s="504"/>
      <c r="Y354" s="504"/>
      <c r="Z354" s="504"/>
      <c r="AA354" s="500"/>
      <c r="AB354" s="504"/>
      <c r="AC354" s="506"/>
      <c r="AD354" s="506"/>
      <c r="AE354" s="500"/>
      <c r="AF354" s="500"/>
      <c r="AG354" s="500"/>
      <c r="AH354" s="505"/>
      <c r="AI354" s="506"/>
      <c r="AJ354" s="502"/>
      <c r="AK354" s="507"/>
      <c r="AL354" s="503"/>
      <c r="AM354" s="508"/>
      <c r="AN354" s="509"/>
      <c r="AO354" s="509"/>
    </row>
    <row r="355" spans="1:41" ht="14.4" customHeight="1">
      <c r="A355" s="654" t="s">
        <v>3336</v>
      </c>
      <c r="B355" s="659"/>
      <c r="C355" s="659"/>
      <c r="D355" s="654" t="s">
        <v>19</v>
      </c>
      <c r="E355" s="654" t="s">
        <v>1949</v>
      </c>
      <c r="F355" s="535" t="s">
        <v>1980</v>
      </c>
      <c r="G355" s="667" t="s">
        <v>2563</v>
      </c>
      <c r="H355" s="536" t="s">
        <v>384</v>
      </c>
      <c r="I355" s="659"/>
      <c r="J355" s="535" t="s">
        <v>41</v>
      </c>
      <c r="K355" s="535">
        <v>12</v>
      </c>
      <c r="L355" s="535">
        <v>1.34</v>
      </c>
      <c r="M355" s="656" t="s">
        <v>20</v>
      </c>
      <c r="N355" s="699" t="s">
        <v>3438</v>
      </c>
      <c r="O355" s="659">
        <v>61.856000000000002</v>
      </c>
      <c r="P355" s="1635">
        <f>ROUNDUP(O355,0)</f>
        <v>62</v>
      </c>
      <c r="Q355" s="659"/>
      <c r="R355" s="659"/>
      <c r="S355" s="659"/>
      <c r="T355" s="659"/>
      <c r="U355" s="659"/>
      <c r="V355" s="689"/>
      <c r="W355" s="500"/>
      <c r="X355" s="504"/>
      <c r="Y355" s="504"/>
      <c r="Z355" s="504"/>
      <c r="AA355" s="500"/>
      <c r="AB355" s="504"/>
      <c r="AC355" s="506"/>
      <c r="AD355" s="506"/>
      <c r="AE355" s="500"/>
      <c r="AF355" s="500"/>
      <c r="AG355" s="500"/>
      <c r="AH355" s="505"/>
      <c r="AI355" s="506"/>
      <c r="AJ355" s="502"/>
      <c r="AK355" s="507"/>
      <c r="AL355" s="503"/>
      <c r="AM355" s="508"/>
      <c r="AN355" s="509"/>
      <c r="AO355" s="509"/>
    </row>
    <row r="356" spans="1:41" ht="14.4" customHeight="1">
      <c r="A356" s="654" t="s">
        <v>3337</v>
      </c>
      <c r="B356" s="659"/>
      <c r="C356" s="659"/>
      <c r="D356" s="654" t="s">
        <v>19</v>
      </c>
      <c r="E356" s="654" t="s">
        <v>1949</v>
      </c>
      <c r="F356" s="535" t="s">
        <v>1981</v>
      </c>
      <c r="G356" s="662" t="s">
        <v>2566</v>
      </c>
      <c r="H356" s="536" t="s">
        <v>384</v>
      </c>
      <c r="I356" s="659"/>
      <c r="J356" s="535" t="s">
        <v>54</v>
      </c>
      <c r="K356" s="535">
        <v>4</v>
      </c>
      <c r="L356" s="535">
        <v>3.1070000000000002</v>
      </c>
      <c r="M356" s="656" t="s">
        <v>20</v>
      </c>
      <c r="N356" s="536" t="s">
        <v>134</v>
      </c>
      <c r="O356" s="659">
        <v>73.632000000000005</v>
      </c>
      <c r="P356" s="1635">
        <f t="shared" si="35"/>
        <v>74</v>
      </c>
      <c r="Q356" s="659"/>
      <c r="R356" s="659"/>
      <c r="S356" s="659"/>
      <c r="T356" s="659"/>
      <c r="U356" s="659"/>
      <c r="V356" s="689"/>
      <c r="W356" s="500"/>
      <c r="X356" s="504"/>
      <c r="Y356" s="504"/>
      <c r="Z356" s="504"/>
      <c r="AA356" s="500"/>
      <c r="AB356" s="504"/>
      <c r="AC356" s="506"/>
      <c r="AD356" s="506"/>
      <c r="AE356" s="500"/>
      <c r="AF356" s="500"/>
      <c r="AG356" s="500"/>
      <c r="AH356" s="505"/>
      <c r="AI356" s="506"/>
      <c r="AJ356" s="502"/>
      <c r="AK356" s="507"/>
      <c r="AL356" s="503"/>
      <c r="AM356" s="508"/>
      <c r="AN356" s="509"/>
      <c r="AO356" s="509"/>
    </row>
    <row r="357" spans="1:41" ht="14.4" customHeight="1">
      <c r="A357" s="654" t="s">
        <v>3338</v>
      </c>
      <c r="B357" s="659"/>
      <c r="C357" s="659"/>
      <c r="D357" s="654" t="s">
        <v>19</v>
      </c>
      <c r="E357" s="654" t="s">
        <v>1949</v>
      </c>
      <c r="F357" s="535" t="s">
        <v>1982</v>
      </c>
      <c r="G357" s="1636" t="s">
        <v>2568</v>
      </c>
      <c r="H357" s="536" t="s">
        <v>384</v>
      </c>
      <c r="I357" s="659"/>
      <c r="J357" s="535" t="s">
        <v>49</v>
      </c>
      <c r="K357" s="535">
        <v>5</v>
      </c>
      <c r="L357" s="535">
        <v>2.6560000000000001</v>
      </c>
      <c r="M357" s="656" t="s">
        <v>20</v>
      </c>
      <c r="N357" s="536" t="s">
        <v>200</v>
      </c>
      <c r="O357" s="659">
        <v>71.52</v>
      </c>
      <c r="P357" s="1635">
        <f t="shared" si="35"/>
        <v>72</v>
      </c>
      <c r="Q357" s="659"/>
      <c r="R357" s="659"/>
      <c r="S357" s="659"/>
      <c r="T357" s="659"/>
      <c r="U357" s="659"/>
      <c r="V357" s="689"/>
      <c r="W357" s="500"/>
      <c r="X357" s="504"/>
      <c r="Y357" s="504"/>
      <c r="Z357" s="504"/>
      <c r="AA357" s="500"/>
      <c r="AB357" s="504"/>
      <c r="AC357" s="506"/>
      <c r="AD357" s="506"/>
      <c r="AE357" s="500"/>
      <c r="AF357" s="500"/>
      <c r="AG357" s="500"/>
      <c r="AH357" s="505"/>
      <c r="AI357" s="506"/>
      <c r="AJ357" s="502"/>
      <c r="AK357" s="507"/>
      <c r="AL357" s="503"/>
      <c r="AM357" s="508"/>
      <c r="AN357" s="509"/>
      <c r="AO357" s="509"/>
    </row>
    <row r="358" spans="1:41" ht="14.4" customHeight="1">
      <c r="A358" s="654" t="s">
        <v>3339</v>
      </c>
      <c r="B358" s="659"/>
      <c r="C358" s="659"/>
      <c r="D358" s="654" t="s">
        <v>19</v>
      </c>
      <c r="E358" s="654" t="s">
        <v>1949</v>
      </c>
      <c r="F358" s="535" t="s">
        <v>1983</v>
      </c>
      <c r="G358" s="667" t="s">
        <v>2570</v>
      </c>
      <c r="H358" s="536" t="s">
        <v>384</v>
      </c>
      <c r="I358" s="659"/>
      <c r="J358" s="535" t="s">
        <v>41</v>
      </c>
      <c r="K358" s="535">
        <v>10</v>
      </c>
      <c r="L358" s="659">
        <v>0.91</v>
      </c>
      <c r="M358" s="656" t="s">
        <v>20</v>
      </c>
      <c r="N358" s="699" t="s">
        <v>3438</v>
      </c>
      <c r="O358" s="659">
        <v>48.8</v>
      </c>
      <c r="P358" s="1635">
        <f t="shared" si="35"/>
        <v>49</v>
      </c>
      <c r="Q358" s="659"/>
      <c r="R358" s="659"/>
      <c r="S358" s="659"/>
      <c r="T358" s="659"/>
      <c r="U358" s="659"/>
      <c r="V358" s="689"/>
      <c r="W358" s="500"/>
      <c r="X358" s="504"/>
      <c r="Y358" s="504"/>
      <c r="Z358" s="504"/>
      <c r="AA358" s="500"/>
      <c r="AB358" s="504"/>
      <c r="AC358" s="506"/>
      <c r="AD358" s="506"/>
      <c r="AE358" s="500"/>
      <c r="AF358" s="500"/>
      <c r="AG358" s="500"/>
      <c r="AH358" s="505"/>
      <c r="AI358" s="506"/>
      <c r="AJ358" s="502"/>
      <c r="AK358" s="507"/>
      <c r="AL358" s="503"/>
      <c r="AM358" s="508"/>
      <c r="AN358" s="509"/>
      <c r="AO358" s="509"/>
    </row>
    <row r="359" spans="1:41" ht="14.4" customHeight="1">
      <c r="A359" s="654" t="s">
        <v>3340</v>
      </c>
      <c r="B359" s="659"/>
      <c r="C359" s="659"/>
      <c r="D359" s="654" t="s">
        <v>19</v>
      </c>
      <c r="E359" s="654" t="s">
        <v>1949</v>
      </c>
      <c r="F359" s="535" t="s">
        <v>1984</v>
      </c>
      <c r="G359" s="667" t="s">
        <v>2577</v>
      </c>
      <c r="H359" s="536" t="s">
        <v>384</v>
      </c>
      <c r="I359" s="659"/>
      <c r="J359" s="535" t="s">
        <v>41</v>
      </c>
      <c r="K359" s="535">
        <v>10</v>
      </c>
      <c r="L359" s="659">
        <v>1</v>
      </c>
      <c r="M359" s="656" t="s">
        <v>20</v>
      </c>
      <c r="N359" s="699" t="s">
        <v>3438</v>
      </c>
      <c r="O359" s="653">
        <v>50.527999999999999</v>
      </c>
      <c r="P359" s="1635">
        <f t="shared" si="35"/>
        <v>51</v>
      </c>
      <c r="Q359" s="659"/>
      <c r="R359" s="659"/>
      <c r="S359" s="659"/>
      <c r="T359" s="659"/>
      <c r="U359" s="659"/>
      <c r="V359" s="689"/>
      <c r="W359" s="500"/>
      <c r="X359" s="504"/>
      <c r="Y359" s="504"/>
      <c r="Z359" s="504"/>
      <c r="AA359" s="500"/>
      <c r="AB359" s="504"/>
      <c r="AC359" s="506"/>
      <c r="AD359" s="506"/>
      <c r="AE359" s="500"/>
      <c r="AF359" s="500"/>
      <c r="AG359" s="500"/>
      <c r="AH359" s="505"/>
      <c r="AI359" s="506"/>
      <c r="AJ359" s="502"/>
      <c r="AK359" s="507"/>
      <c r="AL359" s="503"/>
      <c r="AM359" s="508"/>
      <c r="AN359" s="509"/>
      <c r="AO359" s="509"/>
    </row>
    <row r="360" spans="1:41" ht="14.4" customHeight="1">
      <c r="A360" s="654" t="s">
        <v>3341</v>
      </c>
      <c r="B360" s="659"/>
      <c r="C360" s="659"/>
      <c r="D360" s="654" t="s">
        <v>19</v>
      </c>
      <c r="E360" s="654" t="s">
        <v>1949</v>
      </c>
      <c r="F360" s="535" t="s">
        <v>1987</v>
      </c>
      <c r="G360" s="662" t="s">
        <v>2587</v>
      </c>
      <c r="H360" s="536" t="s">
        <v>384</v>
      </c>
      <c r="I360" s="659"/>
      <c r="J360" s="535" t="s">
        <v>57</v>
      </c>
      <c r="K360" s="535">
        <v>3</v>
      </c>
      <c r="L360" s="535">
        <v>4.7610000000000001</v>
      </c>
      <c r="M360" s="656" t="s">
        <v>20</v>
      </c>
      <c r="N360" s="536" t="s">
        <v>134</v>
      </c>
      <c r="O360">
        <v>96.704000000000008</v>
      </c>
      <c r="P360" s="1635">
        <f t="shared" si="35"/>
        <v>97</v>
      </c>
      <c r="Q360" s="659"/>
      <c r="R360" s="659"/>
      <c r="S360" s="659"/>
      <c r="T360" s="659"/>
      <c r="U360" s="659"/>
      <c r="V360" s="689"/>
      <c r="W360" s="500"/>
      <c r="X360" s="504"/>
      <c r="Y360" s="504"/>
      <c r="Z360" s="504"/>
      <c r="AA360" s="500"/>
      <c r="AB360" s="504"/>
      <c r="AC360" s="506"/>
      <c r="AD360" s="506"/>
      <c r="AE360" s="500"/>
      <c r="AF360" s="500"/>
      <c r="AG360" s="500"/>
      <c r="AH360" s="505"/>
      <c r="AI360" s="506"/>
      <c r="AJ360" s="502"/>
      <c r="AK360" s="507"/>
      <c r="AL360" s="503"/>
      <c r="AM360" s="508"/>
      <c r="AN360" s="509"/>
      <c r="AO360" s="509"/>
    </row>
    <row r="361" spans="1:41" ht="14.4" customHeight="1">
      <c r="A361" s="654" t="s">
        <v>3342</v>
      </c>
      <c r="B361" s="659"/>
      <c r="C361" s="659"/>
      <c r="D361" s="654" t="s">
        <v>19</v>
      </c>
      <c r="E361" s="654" t="s">
        <v>1949</v>
      </c>
      <c r="F361" s="535" t="s">
        <v>1988</v>
      </c>
      <c r="G361" s="667" t="s">
        <v>2591</v>
      </c>
      <c r="H361" s="536" t="s">
        <v>384</v>
      </c>
      <c r="I361" s="659"/>
      <c r="J361" s="535" t="s">
        <v>54</v>
      </c>
      <c r="K361" s="535">
        <v>2</v>
      </c>
      <c r="L361" s="659">
        <v>2.3199999999999998</v>
      </c>
      <c r="M361" s="656" t="s">
        <v>20</v>
      </c>
      <c r="N361" s="536" t="s">
        <v>134</v>
      </c>
      <c r="O361" s="653">
        <v>52.991999999999997</v>
      </c>
      <c r="P361" s="1635">
        <f t="shared" si="35"/>
        <v>53</v>
      </c>
      <c r="Q361" s="659"/>
      <c r="R361" s="659"/>
      <c r="S361" s="659"/>
      <c r="T361" s="659"/>
      <c r="U361" s="659"/>
      <c r="V361" s="689"/>
      <c r="W361" s="500"/>
      <c r="X361" s="504"/>
      <c r="Y361" s="504"/>
      <c r="Z361" s="504"/>
      <c r="AA361" s="500"/>
      <c r="AB361" s="504"/>
      <c r="AC361" s="506"/>
      <c r="AD361" s="506"/>
      <c r="AE361" s="500"/>
      <c r="AF361" s="500"/>
      <c r="AG361" s="500"/>
      <c r="AH361" s="505"/>
      <c r="AI361" s="506"/>
      <c r="AJ361" s="502"/>
      <c r="AK361" s="507"/>
      <c r="AL361" s="503"/>
      <c r="AM361" s="508"/>
      <c r="AN361" s="509"/>
      <c r="AO361" s="509"/>
    </row>
    <row r="362" spans="1:41" ht="14.4" customHeight="1">
      <c r="A362" s="654" t="s">
        <v>3343</v>
      </c>
      <c r="B362" s="659"/>
      <c r="C362" s="659"/>
      <c r="D362" s="654" t="s">
        <v>19</v>
      </c>
      <c r="E362" s="654" t="s">
        <v>1949</v>
      </c>
      <c r="F362" s="535" t="s">
        <v>1989</v>
      </c>
      <c r="G362" s="662" t="s">
        <v>2601</v>
      </c>
      <c r="H362" s="536" t="s">
        <v>384</v>
      </c>
      <c r="I362" s="659"/>
      <c r="J362" s="535" t="s">
        <v>57</v>
      </c>
      <c r="K362" s="535">
        <v>2</v>
      </c>
      <c r="L362" s="535">
        <v>3.194</v>
      </c>
      <c r="M362" s="656" t="s">
        <v>20</v>
      </c>
      <c r="N362" s="699" t="s">
        <v>144</v>
      </c>
      <c r="O362" s="659">
        <v>68.992000000000004</v>
      </c>
      <c r="P362" s="1635">
        <f t="shared" si="35"/>
        <v>69</v>
      </c>
      <c r="Q362" s="659"/>
      <c r="R362" s="659"/>
      <c r="S362" s="659"/>
      <c r="T362" s="659"/>
      <c r="U362" s="659"/>
      <c r="V362" s="689"/>
      <c r="W362" s="500"/>
      <c r="X362" s="504"/>
      <c r="Y362" s="504"/>
      <c r="Z362" s="504"/>
      <c r="AA362" s="500"/>
      <c r="AB362" s="504"/>
      <c r="AC362" s="506"/>
      <c r="AD362" s="506"/>
      <c r="AE362" s="500"/>
      <c r="AF362" s="500"/>
      <c r="AG362" s="500"/>
      <c r="AH362" s="505"/>
      <c r="AI362" s="506"/>
      <c r="AJ362" s="502"/>
      <c r="AK362" s="507"/>
      <c r="AL362" s="503"/>
      <c r="AM362" s="508"/>
      <c r="AN362" s="509"/>
      <c r="AO362" s="509"/>
    </row>
    <row r="363" spans="1:41" ht="14.4" customHeight="1">
      <c r="A363" s="654" t="s">
        <v>3344</v>
      </c>
      <c r="B363" s="535"/>
      <c r="C363" s="654"/>
      <c r="D363" s="654" t="s">
        <v>19</v>
      </c>
      <c r="E363" s="654" t="s">
        <v>798</v>
      </c>
      <c r="F363" s="535" t="s">
        <v>718</v>
      </c>
      <c r="G363" s="654" t="s">
        <v>2381</v>
      </c>
      <c r="H363" s="536" t="s">
        <v>384</v>
      </c>
      <c r="I363" s="536"/>
      <c r="J363" s="535" t="s">
        <v>57</v>
      </c>
      <c r="K363" s="535">
        <v>2</v>
      </c>
      <c r="L363" s="535">
        <v>4.5190000000000001</v>
      </c>
      <c r="M363" s="656" t="s">
        <v>20</v>
      </c>
      <c r="N363" s="536" t="s">
        <v>134</v>
      </c>
      <c r="O363" s="664">
        <v>89.183999999999997</v>
      </c>
      <c r="P363" s="1635">
        <f t="shared" si="35"/>
        <v>90</v>
      </c>
      <c r="Q363" s="666"/>
      <c r="R363" s="657"/>
      <c r="S363" s="658"/>
      <c r="T363" s="658">
        <f t="shared" ref="T363:T375" si="36">P363*$V$86</f>
        <v>0</v>
      </c>
      <c r="U363" s="659">
        <f t="shared" ref="U363:U375" si="37">ROUND(T363,0)</f>
        <v>0</v>
      </c>
      <c r="V363" s="678"/>
      <c r="W363" s="500"/>
      <c r="X363" s="504"/>
      <c r="Y363" s="504"/>
      <c r="Z363" s="504"/>
      <c r="AA363" s="500"/>
      <c r="AB363" s="504"/>
      <c r="AC363" s="506"/>
      <c r="AD363" s="506"/>
      <c r="AE363" s="500"/>
      <c r="AF363" s="500"/>
      <c r="AG363" s="500"/>
      <c r="AH363" s="505"/>
      <c r="AI363" s="506"/>
      <c r="AJ363" s="502"/>
      <c r="AK363" s="507"/>
      <c r="AL363" s="503"/>
      <c r="AM363" s="508"/>
      <c r="AN363" s="509"/>
      <c r="AO363" s="509"/>
    </row>
    <row r="364" spans="1:41" ht="14.4" customHeight="1">
      <c r="A364" s="654" t="s">
        <v>3609</v>
      </c>
      <c r="B364" s="535"/>
      <c r="C364" s="654"/>
      <c r="D364" s="654" t="s">
        <v>19</v>
      </c>
      <c r="E364" s="654" t="s">
        <v>798</v>
      </c>
      <c r="F364" s="535" t="s">
        <v>129</v>
      </c>
      <c r="G364" s="654" t="s">
        <v>2384</v>
      </c>
      <c r="H364" s="536" t="s">
        <v>384</v>
      </c>
      <c r="I364" s="536"/>
      <c r="J364" s="535" t="s">
        <v>54</v>
      </c>
      <c r="K364" s="535">
        <v>2</v>
      </c>
      <c r="L364" s="535">
        <v>2.4390000000000001</v>
      </c>
      <c r="M364" s="656" t="s">
        <v>20</v>
      </c>
      <c r="N364" s="536" t="s">
        <v>134</v>
      </c>
      <c r="O364">
        <v>54.720000000000006</v>
      </c>
      <c r="P364" s="1635">
        <f t="shared" si="35"/>
        <v>55</v>
      </c>
      <c r="Q364" s="666"/>
      <c r="R364" s="657"/>
      <c r="S364" s="658"/>
      <c r="T364" s="658">
        <f t="shared" si="36"/>
        <v>0</v>
      </c>
      <c r="U364" s="659">
        <f t="shared" si="37"/>
        <v>0</v>
      </c>
      <c r="V364" s="678"/>
      <c r="W364" s="500"/>
      <c r="X364" s="504"/>
      <c r="Y364" s="504"/>
      <c r="Z364" s="504"/>
      <c r="AA364" s="500"/>
      <c r="AB364" s="504"/>
      <c r="AC364" s="506"/>
      <c r="AD364" s="506"/>
      <c r="AE364" s="500"/>
      <c r="AF364" s="500"/>
      <c r="AG364" s="500"/>
      <c r="AH364" s="505"/>
      <c r="AI364" s="506"/>
      <c r="AJ364" s="502"/>
      <c r="AK364" s="507"/>
      <c r="AL364" s="503"/>
      <c r="AM364" s="508"/>
      <c r="AN364" s="509"/>
      <c r="AO364" s="509"/>
    </row>
    <row r="365" spans="1:41" ht="14.4" customHeight="1">
      <c r="A365" s="654" t="s">
        <v>3622</v>
      </c>
      <c r="B365" s="535"/>
      <c r="C365" s="654"/>
      <c r="D365" s="654" t="s">
        <v>19</v>
      </c>
      <c r="E365" s="654" t="s">
        <v>798</v>
      </c>
      <c r="F365" s="535" t="s">
        <v>721</v>
      </c>
      <c r="G365" s="654" t="s">
        <v>2400</v>
      </c>
      <c r="H365" s="536" t="s">
        <v>384</v>
      </c>
      <c r="I365" s="536"/>
      <c r="J365" s="535" t="s">
        <v>54</v>
      </c>
      <c r="K365" s="535">
        <v>1</v>
      </c>
      <c r="L365" s="535">
        <v>2.4700000000000002</v>
      </c>
      <c r="M365" s="656" t="s">
        <v>20</v>
      </c>
      <c r="N365" s="536" t="s">
        <v>144</v>
      </c>
      <c r="O365">
        <v>52.352000000000004</v>
      </c>
      <c r="P365" s="1635">
        <f t="shared" si="35"/>
        <v>53</v>
      </c>
      <c r="Q365" s="666"/>
      <c r="R365" s="657"/>
      <c r="S365" s="658"/>
      <c r="T365" s="658">
        <f t="shared" si="36"/>
        <v>0</v>
      </c>
      <c r="U365" s="659">
        <f t="shared" si="37"/>
        <v>0</v>
      </c>
      <c r="V365" s="678"/>
      <c r="W365" s="500"/>
      <c r="X365" s="504"/>
      <c r="Y365" s="504"/>
      <c r="Z365" s="504"/>
      <c r="AA365" s="500"/>
      <c r="AB365" s="504"/>
      <c r="AC365" s="506"/>
      <c r="AD365" s="506"/>
      <c r="AE365" s="500"/>
      <c r="AF365" s="500"/>
      <c r="AG365" s="500"/>
      <c r="AH365" s="505"/>
      <c r="AI365" s="506"/>
      <c r="AJ365" s="502"/>
      <c r="AK365" s="507"/>
      <c r="AL365" s="503"/>
      <c r="AM365" s="508"/>
      <c r="AN365" s="509"/>
      <c r="AO365" s="509"/>
    </row>
    <row r="366" spans="1:41" ht="14.4" customHeight="1">
      <c r="A366" s="654" t="s">
        <v>3623</v>
      </c>
      <c r="B366" s="535"/>
      <c r="C366" s="654"/>
      <c r="D366" s="654" t="s">
        <v>19</v>
      </c>
      <c r="E366" s="654" t="s">
        <v>798</v>
      </c>
      <c r="F366" s="535" t="s">
        <v>771</v>
      </c>
      <c r="G366" s="654" t="s">
        <v>2401</v>
      </c>
      <c r="H366" s="536" t="s">
        <v>384</v>
      </c>
      <c r="I366" s="536"/>
      <c r="J366" s="535" t="s">
        <v>54</v>
      </c>
      <c r="K366" s="535">
        <v>1</v>
      </c>
      <c r="L366" s="535">
        <v>2.7040000000000002</v>
      </c>
      <c r="M366" s="656" t="s">
        <v>20</v>
      </c>
      <c r="N366" s="536" t="s">
        <v>144</v>
      </c>
      <c r="O366">
        <v>56.800000000000004</v>
      </c>
      <c r="P366" s="1635">
        <f t="shared" si="35"/>
        <v>57</v>
      </c>
      <c r="Q366" s="666"/>
      <c r="R366" s="657"/>
      <c r="S366" s="658"/>
      <c r="T366" s="658">
        <f t="shared" si="36"/>
        <v>0</v>
      </c>
      <c r="U366" s="659">
        <f t="shared" si="37"/>
        <v>0</v>
      </c>
      <c r="V366" s="678"/>
      <c r="W366" s="500"/>
      <c r="X366" s="504"/>
      <c r="Y366" s="504"/>
      <c r="Z366" s="504"/>
      <c r="AA366" s="500"/>
      <c r="AB366" s="504"/>
      <c r="AC366" s="506"/>
      <c r="AD366" s="506"/>
      <c r="AE366" s="500"/>
      <c r="AF366" s="500"/>
      <c r="AG366" s="500"/>
      <c r="AH366" s="505"/>
      <c r="AI366" s="506"/>
      <c r="AJ366" s="502"/>
      <c r="AK366" s="507"/>
      <c r="AL366" s="503"/>
      <c r="AM366" s="508"/>
      <c r="AN366" s="509"/>
      <c r="AO366" s="509"/>
    </row>
    <row r="367" spans="1:41" ht="14.4" customHeight="1">
      <c r="A367" s="654" t="s">
        <v>3624</v>
      </c>
      <c r="B367" s="535"/>
      <c r="C367" s="654"/>
      <c r="D367" s="654" t="s">
        <v>19</v>
      </c>
      <c r="E367" s="654" t="s">
        <v>798</v>
      </c>
      <c r="F367" s="535" t="s">
        <v>722</v>
      </c>
      <c r="G367" s="654" t="s">
        <v>2402</v>
      </c>
      <c r="H367" s="536" t="s">
        <v>384</v>
      </c>
      <c r="I367" s="536"/>
      <c r="J367" s="535" t="s">
        <v>57</v>
      </c>
      <c r="K367" s="535">
        <v>1</v>
      </c>
      <c r="L367" s="535">
        <v>4.2060000000000004</v>
      </c>
      <c r="M367" s="656" t="s">
        <v>20</v>
      </c>
      <c r="N367" s="536" t="s">
        <v>144</v>
      </c>
      <c r="O367">
        <v>80.288000000000011</v>
      </c>
      <c r="P367" s="1635">
        <f t="shared" si="35"/>
        <v>81</v>
      </c>
      <c r="Q367" s="666"/>
      <c r="R367" s="657"/>
      <c r="S367" s="658"/>
      <c r="T367" s="658">
        <f t="shared" si="36"/>
        <v>0</v>
      </c>
      <c r="U367" s="659">
        <f t="shared" si="37"/>
        <v>0</v>
      </c>
      <c r="V367" s="678"/>
      <c r="W367" s="500"/>
      <c r="X367" s="504"/>
      <c r="Y367" s="504"/>
      <c r="Z367" s="504"/>
      <c r="AA367" s="500"/>
      <c r="AB367" s="504"/>
      <c r="AC367" s="506"/>
      <c r="AD367" s="506"/>
      <c r="AE367" s="500"/>
      <c r="AF367" s="500"/>
      <c r="AG367" s="500"/>
      <c r="AH367" s="505"/>
      <c r="AI367" s="506"/>
      <c r="AJ367" s="502"/>
      <c r="AK367" s="507"/>
      <c r="AL367" s="503"/>
      <c r="AM367" s="508"/>
      <c r="AN367" s="509"/>
      <c r="AO367" s="509"/>
    </row>
    <row r="368" spans="1:41" ht="14.4" customHeight="1">
      <c r="A368" s="654" t="s">
        <v>3625</v>
      </c>
      <c r="B368" s="535"/>
      <c r="C368" s="654"/>
      <c r="D368" s="654" t="s">
        <v>19</v>
      </c>
      <c r="E368" s="654" t="s">
        <v>798</v>
      </c>
      <c r="F368" s="535" t="s">
        <v>728</v>
      </c>
      <c r="G368" s="654" t="s">
        <v>2479</v>
      </c>
      <c r="H368" s="536" t="s">
        <v>384</v>
      </c>
      <c r="I368" s="536"/>
      <c r="J368" s="535" t="s">
        <v>54</v>
      </c>
      <c r="K368" s="535">
        <v>1</v>
      </c>
      <c r="L368" s="535">
        <v>2.323</v>
      </c>
      <c r="M368" s="656" t="s">
        <v>20</v>
      </c>
      <c r="N368" s="536" t="s">
        <v>144</v>
      </c>
      <c r="O368">
        <v>44.704000000000008</v>
      </c>
      <c r="P368" s="1635">
        <f t="shared" si="35"/>
        <v>45</v>
      </c>
      <c r="Q368" s="666"/>
      <c r="R368" s="657"/>
      <c r="S368" s="658"/>
      <c r="T368" s="658">
        <f t="shared" si="36"/>
        <v>0</v>
      </c>
      <c r="U368" s="659">
        <f t="shared" si="37"/>
        <v>0</v>
      </c>
      <c r="V368" s="678"/>
      <c r="W368" s="500"/>
      <c r="X368" s="504"/>
      <c r="Y368" s="504"/>
      <c r="Z368" s="504"/>
      <c r="AA368" s="500"/>
      <c r="AB368" s="504"/>
      <c r="AC368" s="506"/>
      <c r="AD368" s="506"/>
      <c r="AE368" s="500"/>
      <c r="AF368" s="500"/>
      <c r="AG368" s="500"/>
      <c r="AH368" s="505"/>
      <c r="AI368" s="506"/>
      <c r="AJ368" s="502"/>
      <c r="AK368" s="507"/>
      <c r="AL368" s="503"/>
      <c r="AM368" s="508"/>
      <c r="AN368" s="509"/>
      <c r="AO368" s="509"/>
    </row>
    <row r="369" spans="1:41" ht="14.4" customHeight="1">
      <c r="A369" s="654" t="s">
        <v>3626</v>
      </c>
      <c r="B369" s="535"/>
      <c r="C369" s="654"/>
      <c r="D369" s="654" t="s">
        <v>19</v>
      </c>
      <c r="E369" s="654" t="s">
        <v>798</v>
      </c>
      <c r="F369" s="535" t="s">
        <v>772</v>
      </c>
      <c r="G369" s="654" t="s">
        <v>2480</v>
      </c>
      <c r="H369" s="536" t="s">
        <v>384</v>
      </c>
      <c r="I369" s="536"/>
      <c r="J369" s="535" t="s">
        <v>54</v>
      </c>
      <c r="K369" s="535">
        <v>1</v>
      </c>
      <c r="L369" s="535">
        <v>2.7040000000000002</v>
      </c>
      <c r="M369" s="656" t="s">
        <v>20</v>
      </c>
      <c r="N369" s="536" t="s">
        <v>144</v>
      </c>
      <c r="O369">
        <v>51.903999999999996</v>
      </c>
      <c r="P369" s="1635">
        <f t="shared" si="35"/>
        <v>52</v>
      </c>
      <c r="Q369" s="666"/>
      <c r="R369" s="657"/>
      <c r="S369" s="658"/>
      <c r="T369" s="658">
        <f t="shared" si="36"/>
        <v>0</v>
      </c>
      <c r="U369" s="659">
        <f t="shared" si="37"/>
        <v>0</v>
      </c>
      <c r="V369" s="678"/>
      <c r="W369" s="500"/>
      <c r="X369" s="504"/>
      <c r="Y369" s="504"/>
      <c r="Z369" s="504"/>
      <c r="AA369" s="500"/>
      <c r="AB369" s="504"/>
      <c r="AC369" s="506"/>
      <c r="AD369" s="506"/>
      <c r="AE369" s="500"/>
      <c r="AF369" s="500"/>
      <c r="AG369" s="500"/>
      <c r="AH369" s="505"/>
      <c r="AI369" s="506"/>
      <c r="AJ369" s="502"/>
      <c r="AK369" s="507"/>
      <c r="AL369" s="503"/>
      <c r="AM369" s="508"/>
      <c r="AN369" s="509"/>
      <c r="AO369" s="509"/>
    </row>
    <row r="370" spans="1:41" ht="14.4" customHeight="1">
      <c r="A370" s="654" t="s">
        <v>3627</v>
      </c>
      <c r="B370" s="535"/>
      <c r="C370" s="654"/>
      <c r="D370" s="654" t="s">
        <v>19</v>
      </c>
      <c r="E370" s="654" t="s">
        <v>798</v>
      </c>
      <c r="F370" s="535" t="s">
        <v>773</v>
      </c>
      <c r="G370" s="654" t="s">
        <v>2481</v>
      </c>
      <c r="H370" s="536" t="s">
        <v>384</v>
      </c>
      <c r="I370" s="536"/>
      <c r="J370" s="535" t="s">
        <v>57</v>
      </c>
      <c r="K370" s="535">
        <v>1</v>
      </c>
      <c r="L370" s="535">
        <v>2.7240000000000002</v>
      </c>
      <c r="M370" s="656" t="s">
        <v>20</v>
      </c>
      <c r="N370" s="536" t="s">
        <v>144</v>
      </c>
      <c r="O370">
        <v>52.288000000000004</v>
      </c>
      <c r="P370" s="1635">
        <f t="shared" si="35"/>
        <v>53</v>
      </c>
      <c r="Q370" s="666"/>
      <c r="R370" s="657"/>
      <c r="S370" s="658"/>
      <c r="T370" s="658">
        <f t="shared" si="36"/>
        <v>0</v>
      </c>
      <c r="U370" s="659">
        <f t="shared" si="37"/>
        <v>0</v>
      </c>
      <c r="V370" s="678"/>
      <c r="W370" s="500"/>
      <c r="X370" s="504"/>
      <c r="Y370" s="504"/>
      <c r="Z370" s="504"/>
      <c r="AA370" s="500"/>
      <c r="AB370" s="504"/>
      <c r="AC370" s="506"/>
      <c r="AD370" s="506"/>
      <c r="AE370" s="500"/>
      <c r="AF370" s="500"/>
      <c r="AG370" s="500"/>
      <c r="AH370" s="505"/>
      <c r="AI370" s="506"/>
      <c r="AJ370" s="502"/>
      <c r="AK370" s="507"/>
      <c r="AL370" s="503"/>
      <c r="AM370" s="508"/>
      <c r="AN370" s="509"/>
      <c r="AO370" s="509"/>
    </row>
    <row r="371" spans="1:41" ht="14.4" customHeight="1">
      <c r="A371" s="654" t="s">
        <v>3628</v>
      </c>
      <c r="B371" s="535"/>
      <c r="C371" s="654"/>
      <c r="D371" s="654" t="s">
        <v>19</v>
      </c>
      <c r="E371" s="654" t="s">
        <v>798</v>
      </c>
      <c r="F371" s="535" t="s">
        <v>729</v>
      </c>
      <c r="G371" s="654" t="s">
        <v>2510</v>
      </c>
      <c r="H371" s="536" t="s">
        <v>384</v>
      </c>
      <c r="I371" s="536"/>
      <c r="J371" s="535" t="s">
        <v>57</v>
      </c>
      <c r="K371" s="535">
        <v>1</v>
      </c>
      <c r="L371" s="535">
        <v>3.552</v>
      </c>
      <c r="M371" s="656" t="s">
        <v>20</v>
      </c>
      <c r="N371" s="536" t="s">
        <v>144</v>
      </c>
      <c r="O371">
        <v>66.720000000000013</v>
      </c>
      <c r="P371" s="1635">
        <f t="shared" si="35"/>
        <v>67</v>
      </c>
      <c r="Q371" s="666"/>
      <c r="R371" s="657"/>
      <c r="S371" s="658"/>
      <c r="T371" s="658">
        <f t="shared" si="36"/>
        <v>0</v>
      </c>
      <c r="U371" s="659">
        <f t="shared" si="37"/>
        <v>0</v>
      </c>
      <c r="V371" s="678"/>
      <c r="W371" s="500"/>
      <c r="X371" s="504"/>
      <c r="Y371" s="504"/>
      <c r="Z371" s="504"/>
      <c r="AA371" s="500"/>
      <c r="AB371" s="504"/>
      <c r="AC371" s="506"/>
      <c r="AD371" s="506"/>
      <c r="AE371" s="500"/>
      <c r="AF371" s="500"/>
      <c r="AG371" s="500"/>
      <c r="AH371" s="505"/>
      <c r="AI371" s="506"/>
      <c r="AJ371" s="502"/>
      <c r="AK371" s="507"/>
      <c r="AL371" s="503"/>
      <c r="AM371" s="508"/>
      <c r="AN371" s="509"/>
      <c r="AO371" s="509"/>
    </row>
    <row r="372" spans="1:41" ht="14.4" customHeight="1">
      <c r="A372" s="654" t="s">
        <v>3629</v>
      </c>
      <c r="B372" s="535"/>
      <c r="C372" s="654"/>
      <c r="D372" s="654" t="s">
        <v>19</v>
      </c>
      <c r="E372" s="654" t="s">
        <v>798</v>
      </c>
      <c r="F372" s="535" t="s">
        <v>730</v>
      </c>
      <c r="G372" s="654" t="s">
        <v>2512</v>
      </c>
      <c r="H372" s="536" t="s">
        <v>384</v>
      </c>
      <c r="I372" s="536"/>
      <c r="J372" s="535" t="s">
        <v>57</v>
      </c>
      <c r="K372" s="535">
        <v>1</v>
      </c>
      <c r="L372" s="535">
        <v>3.5710000000000002</v>
      </c>
      <c r="M372" s="656" t="s">
        <v>20</v>
      </c>
      <c r="N372" s="536" t="s">
        <v>144</v>
      </c>
      <c r="O372">
        <v>68.287999999999997</v>
      </c>
      <c r="P372" s="1635">
        <f t="shared" si="35"/>
        <v>69</v>
      </c>
      <c r="Q372" s="666"/>
      <c r="R372" s="657"/>
      <c r="S372" s="658"/>
      <c r="T372" s="658">
        <f t="shared" si="36"/>
        <v>0</v>
      </c>
      <c r="U372" s="659">
        <f t="shared" si="37"/>
        <v>0</v>
      </c>
      <c r="V372" s="678"/>
      <c r="W372" s="500"/>
      <c r="X372" s="504"/>
      <c r="Y372" s="504"/>
      <c r="Z372" s="504"/>
      <c r="AA372" s="500"/>
      <c r="AB372" s="504"/>
      <c r="AC372" s="506"/>
      <c r="AD372" s="506"/>
      <c r="AE372" s="500"/>
      <c r="AF372" s="500"/>
      <c r="AG372" s="500"/>
      <c r="AH372" s="505"/>
      <c r="AI372" s="506"/>
      <c r="AJ372" s="502"/>
      <c r="AK372" s="507"/>
      <c r="AL372" s="503"/>
      <c r="AM372" s="508"/>
      <c r="AN372" s="509"/>
      <c r="AO372" s="509"/>
    </row>
    <row r="373" spans="1:41" ht="14.4" customHeight="1">
      <c r="A373" s="654" t="s">
        <v>3630</v>
      </c>
      <c r="B373" s="535"/>
      <c r="C373" s="654"/>
      <c r="D373" s="654" t="s">
        <v>19</v>
      </c>
      <c r="E373" s="654" t="s">
        <v>798</v>
      </c>
      <c r="F373" s="535" t="s">
        <v>731</v>
      </c>
      <c r="G373" s="654" t="s">
        <v>2524</v>
      </c>
      <c r="H373" s="536" t="s">
        <v>384</v>
      </c>
      <c r="I373" s="536"/>
      <c r="J373" s="535" t="s">
        <v>54</v>
      </c>
      <c r="K373" s="535">
        <v>4</v>
      </c>
      <c r="L373" s="535">
        <v>4.51</v>
      </c>
      <c r="M373" s="656" t="s">
        <v>20</v>
      </c>
      <c r="N373" s="536" t="s">
        <v>131</v>
      </c>
      <c r="O373">
        <v>98.848000000000013</v>
      </c>
      <c r="P373" s="1635">
        <f t="shared" si="35"/>
        <v>99</v>
      </c>
      <c r="Q373" s="666"/>
      <c r="R373" s="657"/>
      <c r="S373" s="658"/>
      <c r="T373" s="658">
        <f t="shared" si="36"/>
        <v>0</v>
      </c>
      <c r="U373" s="659">
        <f t="shared" si="37"/>
        <v>0</v>
      </c>
      <c r="V373" s="678"/>
      <c r="W373" s="500"/>
      <c r="X373" s="504"/>
      <c r="Y373" s="504"/>
      <c r="Z373" s="504"/>
      <c r="AA373" s="500"/>
      <c r="AB373" s="504"/>
      <c r="AC373" s="506"/>
      <c r="AD373" s="506"/>
      <c r="AE373" s="500"/>
      <c r="AF373" s="500"/>
      <c r="AG373" s="500"/>
      <c r="AH373" s="505"/>
      <c r="AI373" s="506"/>
      <c r="AJ373" s="502"/>
      <c r="AK373" s="507"/>
      <c r="AL373" s="503"/>
      <c r="AM373" s="508"/>
      <c r="AN373" s="509"/>
      <c r="AO373" s="509"/>
    </row>
    <row r="374" spans="1:41" ht="14.4" customHeight="1">
      <c r="A374" s="654" t="s">
        <v>3631</v>
      </c>
      <c r="B374" s="535"/>
      <c r="C374" s="654"/>
      <c r="D374" s="654" t="s">
        <v>19</v>
      </c>
      <c r="E374" s="654" t="s">
        <v>798</v>
      </c>
      <c r="F374" s="535" t="s">
        <v>732</v>
      </c>
      <c r="G374" s="654" t="s">
        <v>2525</v>
      </c>
      <c r="H374" s="536" t="s">
        <v>384</v>
      </c>
      <c r="I374" s="536"/>
      <c r="J374" s="535" t="s">
        <v>54</v>
      </c>
      <c r="K374" s="535">
        <v>5</v>
      </c>
      <c r="L374" s="535">
        <v>4.2699999999999996</v>
      </c>
      <c r="M374" s="656" t="s">
        <v>20</v>
      </c>
      <c r="N374" s="536" t="s">
        <v>131</v>
      </c>
      <c r="O374">
        <v>95.872000000000014</v>
      </c>
      <c r="P374" s="1635">
        <f t="shared" si="35"/>
        <v>96</v>
      </c>
      <c r="Q374" s="666"/>
      <c r="R374" s="657"/>
      <c r="S374" s="658"/>
      <c r="T374" s="658">
        <f t="shared" si="36"/>
        <v>0</v>
      </c>
      <c r="U374" s="659">
        <f t="shared" si="37"/>
        <v>0</v>
      </c>
      <c r="V374" s="678"/>
      <c r="W374" s="500"/>
      <c r="X374" s="504"/>
      <c r="Y374" s="504"/>
      <c r="Z374" s="504"/>
      <c r="AA374" s="500"/>
      <c r="AB374" s="504"/>
      <c r="AC374" s="506"/>
      <c r="AD374" s="506"/>
      <c r="AE374" s="500"/>
      <c r="AF374" s="500"/>
      <c r="AG374" s="500"/>
      <c r="AH374" s="505"/>
      <c r="AI374" s="506"/>
      <c r="AJ374" s="502"/>
      <c r="AK374" s="507"/>
      <c r="AL374" s="503"/>
      <c r="AM374" s="508"/>
      <c r="AN374" s="509"/>
      <c r="AO374" s="509"/>
    </row>
    <row r="375" spans="1:41" ht="14.4" customHeight="1">
      <c r="A375" s="654" t="s">
        <v>3632</v>
      </c>
      <c r="B375" s="535"/>
      <c r="C375" s="654"/>
      <c r="D375" s="654" t="s">
        <v>19</v>
      </c>
      <c r="E375" s="654" t="s">
        <v>798</v>
      </c>
      <c r="F375" s="535" t="s">
        <v>784</v>
      </c>
      <c r="G375" s="654" t="s">
        <v>2526</v>
      </c>
      <c r="H375" s="536" t="s">
        <v>384</v>
      </c>
      <c r="I375" s="536"/>
      <c r="J375" s="535" t="s">
        <v>54</v>
      </c>
      <c r="K375" s="535">
        <v>5</v>
      </c>
      <c r="L375" s="535">
        <v>2.786</v>
      </c>
      <c r="M375" s="656" t="s">
        <v>20</v>
      </c>
      <c r="N375" s="536" t="s">
        <v>131</v>
      </c>
      <c r="O375">
        <v>67.488</v>
      </c>
      <c r="P375" s="1635">
        <f t="shared" si="35"/>
        <v>68</v>
      </c>
      <c r="Q375" s="666"/>
      <c r="R375" s="657"/>
      <c r="S375" s="658"/>
      <c r="T375" s="658">
        <f t="shared" si="36"/>
        <v>0</v>
      </c>
      <c r="U375" s="659">
        <f t="shared" si="37"/>
        <v>0</v>
      </c>
      <c r="V375" s="678"/>
      <c r="W375" s="500"/>
      <c r="X375" s="504"/>
      <c r="Y375" s="504"/>
      <c r="Z375" s="504"/>
      <c r="AA375" s="500"/>
      <c r="AB375" s="504"/>
      <c r="AC375" s="506"/>
      <c r="AD375" s="506"/>
      <c r="AE375" s="500"/>
      <c r="AF375" s="500"/>
      <c r="AG375" s="500"/>
      <c r="AH375" s="505"/>
      <c r="AI375" s="506"/>
      <c r="AJ375" s="502"/>
      <c r="AK375" s="507"/>
      <c r="AL375" s="503"/>
      <c r="AM375" s="508"/>
      <c r="AN375" s="509"/>
      <c r="AO375" s="509"/>
    </row>
    <row r="376" spans="1:41" ht="14.4" customHeight="1">
      <c r="A376" s="654" t="s">
        <v>541</v>
      </c>
      <c r="B376" s="680" t="s">
        <v>2178</v>
      </c>
      <c r="C376" s="654"/>
      <c r="D376" s="654" t="s">
        <v>19</v>
      </c>
      <c r="E376" s="654" t="s">
        <v>302</v>
      </c>
      <c r="F376" s="535" t="s">
        <v>2616</v>
      </c>
      <c r="G376" s="708" t="s">
        <v>3445</v>
      </c>
      <c r="H376" s="536" t="s">
        <v>385</v>
      </c>
      <c r="I376" s="536"/>
      <c r="J376" s="675" t="s">
        <v>54</v>
      </c>
      <c r="K376" s="535">
        <v>2</v>
      </c>
      <c r="L376" s="535">
        <v>2.0499999999999998</v>
      </c>
      <c r="M376" s="656" t="s">
        <v>439</v>
      </c>
      <c r="N376" s="536" t="s">
        <v>144</v>
      </c>
      <c r="O376" s="664">
        <v>149.96309790000004</v>
      </c>
      <c r="P376" s="1635">
        <f t="shared" si="35"/>
        <v>150</v>
      </c>
      <c r="Q376" s="666"/>
      <c r="R376" s="657"/>
      <c r="S376" s="658"/>
      <c r="T376" s="658"/>
      <c r="U376" s="659"/>
      <c r="V376" s="678"/>
      <c r="W376" s="500"/>
      <c r="X376" s="504"/>
      <c r="Y376" s="504"/>
      <c r="Z376" s="504"/>
      <c r="AA376" s="500"/>
      <c r="AB376" s="504"/>
      <c r="AC376" s="506"/>
      <c r="AD376" s="506"/>
      <c r="AE376" s="500"/>
      <c r="AF376" s="500"/>
      <c r="AG376" s="500"/>
      <c r="AH376" s="505"/>
      <c r="AI376" s="506"/>
      <c r="AJ376" s="502"/>
      <c r="AK376" s="507"/>
      <c r="AL376" s="503"/>
      <c r="AM376" s="508"/>
      <c r="AN376" s="509"/>
      <c r="AO376" s="509"/>
    </row>
    <row r="377" spans="1:41" ht="14.4" customHeight="1">
      <c r="A377" s="654" t="s">
        <v>542</v>
      </c>
      <c r="B377" s="680" t="s">
        <v>2180</v>
      </c>
      <c r="C377" s="654"/>
      <c r="D377" s="654" t="s">
        <v>19</v>
      </c>
      <c r="E377" s="654" t="s">
        <v>302</v>
      </c>
      <c r="F377" s="535" t="s">
        <v>2617</v>
      </c>
      <c r="G377" s="708" t="s">
        <v>3446</v>
      </c>
      <c r="H377" s="536" t="s">
        <v>385</v>
      </c>
      <c r="I377" s="536"/>
      <c r="J377" s="675" t="s">
        <v>49</v>
      </c>
      <c r="K377" s="535">
        <v>5</v>
      </c>
      <c r="L377" s="535">
        <v>0.83</v>
      </c>
      <c r="M377" s="656" t="s">
        <v>439</v>
      </c>
      <c r="N377" s="536" t="s">
        <v>200</v>
      </c>
      <c r="O377" s="664">
        <v>60.777419999999999</v>
      </c>
      <c r="P377" s="1635">
        <f t="shared" si="35"/>
        <v>61</v>
      </c>
      <c r="Q377" s="666"/>
      <c r="R377" s="657"/>
      <c r="S377" s="658"/>
      <c r="T377" s="658"/>
      <c r="U377" s="659"/>
      <c r="V377" s="678"/>
      <c r="W377" s="500"/>
      <c r="X377" s="504"/>
      <c r="Y377" s="504"/>
      <c r="Z377" s="504"/>
      <c r="AA377" s="500"/>
      <c r="AB377" s="504"/>
      <c r="AC377" s="506"/>
      <c r="AD377" s="506"/>
      <c r="AE377" s="500"/>
      <c r="AF377" s="500"/>
      <c r="AG377" s="500"/>
      <c r="AH377" s="505"/>
      <c r="AI377" s="506"/>
      <c r="AJ377" s="502"/>
      <c r="AK377" s="507"/>
      <c r="AL377" s="503"/>
      <c r="AM377" s="508"/>
      <c r="AN377" s="509"/>
      <c r="AO377" s="509"/>
    </row>
    <row r="378" spans="1:41" ht="14.4" customHeight="1">
      <c r="A378" s="654" t="s">
        <v>543</v>
      </c>
      <c r="B378" s="1372" t="s">
        <v>3591</v>
      </c>
      <c r="C378" s="1633"/>
      <c r="D378" s="654" t="s">
        <v>19</v>
      </c>
      <c r="E378" s="654" t="s">
        <v>302</v>
      </c>
      <c r="F378" s="535" t="s">
        <v>3592</v>
      </c>
      <c r="G378" s="673" t="s">
        <v>3451</v>
      </c>
      <c r="H378" s="536" t="s">
        <v>385</v>
      </c>
      <c r="I378" s="536"/>
      <c r="J378" s="675" t="s">
        <v>57</v>
      </c>
      <c r="K378" s="535">
        <v>5</v>
      </c>
      <c r="L378" s="535">
        <v>3.43</v>
      </c>
      <c r="M378" s="656" t="s">
        <v>439</v>
      </c>
      <c r="N378" s="536" t="s">
        <v>131</v>
      </c>
      <c r="O378" s="664">
        <v>271</v>
      </c>
      <c r="P378" s="1635">
        <f t="shared" si="35"/>
        <v>271</v>
      </c>
      <c r="Q378" s="666"/>
      <c r="R378" s="657"/>
      <c r="S378" s="658"/>
      <c r="T378" s="658"/>
      <c r="U378" s="659"/>
      <c r="V378" s="678"/>
      <c r="W378" s="500"/>
      <c r="X378" s="504"/>
      <c r="Y378" s="504"/>
      <c r="Z378" s="504"/>
      <c r="AA378" s="500"/>
      <c r="AB378" s="504"/>
      <c r="AC378" s="506"/>
      <c r="AD378" s="506"/>
      <c r="AE378" s="500"/>
      <c r="AF378" s="500"/>
      <c r="AG378" s="500"/>
      <c r="AH378" s="505"/>
      <c r="AI378" s="506"/>
      <c r="AJ378" s="502"/>
      <c r="AK378" s="507"/>
      <c r="AL378" s="503"/>
      <c r="AM378" s="508"/>
      <c r="AN378" s="509"/>
      <c r="AO378" s="509"/>
    </row>
    <row r="379" spans="1:41" ht="14.4" customHeight="1">
      <c r="A379" s="654" t="s">
        <v>544</v>
      </c>
      <c r="B379" s="1632" t="s">
        <v>3593</v>
      </c>
      <c r="C379" s="654"/>
      <c r="D379" s="654" t="s">
        <v>19</v>
      </c>
      <c r="E379" s="654" t="s">
        <v>302</v>
      </c>
      <c r="F379" s="535" t="s">
        <v>3594</v>
      </c>
      <c r="G379" s="673" t="s">
        <v>3452</v>
      </c>
      <c r="H379" s="536" t="s">
        <v>385</v>
      </c>
      <c r="I379" s="536"/>
      <c r="J379" s="675" t="s">
        <v>54</v>
      </c>
      <c r="K379" s="535">
        <v>2</v>
      </c>
      <c r="L379" s="535">
        <v>1.0900000000000001</v>
      </c>
      <c r="M379" s="656" t="s">
        <v>439</v>
      </c>
      <c r="N379" s="536" t="s">
        <v>131</v>
      </c>
      <c r="O379" s="664">
        <v>92</v>
      </c>
      <c r="P379" s="1635">
        <f t="shared" si="35"/>
        <v>92</v>
      </c>
      <c r="Q379" s="666"/>
      <c r="R379" s="657"/>
      <c r="S379" s="658"/>
      <c r="T379" s="658"/>
      <c r="U379" s="659"/>
      <c r="V379" s="678"/>
      <c r="W379" s="500"/>
      <c r="X379" s="504"/>
      <c r="Y379" s="504"/>
      <c r="Z379" s="504"/>
      <c r="AA379" s="500"/>
      <c r="AB379" s="504"/>
      <c r="AC379" s="506"/>
      <c r="AD379" s="506"/>
      <c r="AE379" s="500"/>
      <c r="AF379" s="500"/>
      <c r="AG379" s="500"/>
      <c r="AH379" s="505"/>
      <c r="AI379" s="506"/>
      <c r="AJ379" s="502"/>
      <c r="AK379" s="507"/>
      <c r="AL379" s="503"/>
      <c r="AM379" s="508"/>
      <c r="AN379" s="509"/>
      <c r="AO379" s="509"/>
    </row>
    <row r="380" spans="1:41" ht="14.4" customHeight="1">
      <c r="A380" s="654" t="s">
        <v>545</v>
      </c>
      <c r="B380" s="680" t="s">
        <v>2179</v>
      </c>
      <c r="C380" s="654"/>
      <c r="D380" s="654" t="s">
        <v>19</v>
      </c>
      <c r="E380" s="654" t="s">
        <v>302</v>
      </c>
      <c r="F380" s="535" t="s">
        <v>2618</v>
      </c>
      <c r="G380" s="673" t="s">
        <v>3447</v>
      </c>
      <c r="H380" s="536" t="s">
        <v>385</v>
      </c>
      <c r="I380" s="536"/>
      <c r="J380" s="675" t="s">
        <v>41</v>
      </c>
      <c r="K380" s="535">
        <v>6</v>
      </c>
      <c r="L380" s="535">
        <v>0.82</v>
      </c>
      <c r="M380" s="656" t="s">
        <v>439</v>
      </c>
      <c r="N380" s="536" t="s">
        <v>200</v>
      </c>
      <c r="O380" s="664">
        <v>59.893279049999997</v>
      </c>
      <c r="P380" s="1635">
        <f t="shared" si="35"/>
        <v>60</v>
      </c>
      <c r="Q380" s="666"/>
      <c r="R380" s="657"/>
      <c r="S380" s="658"/>
      <c r="T380" s="658"/>
      <c r="U380" s="659"/>
      <c r="V380" s="678"/>
      <c r="W380" s="500"/>
      <c r="X380" s="504"/>
      <c r="Y380" s="504"/>
      <c r="Z380" s="504"/>
      <c r="AA380" s="500"/>
      <c r="AB380" s="504"/>
      <c r="AC380" s="506"/>
      <c r="AD380" s="506"/>
      <c r="AE380" s="500"/>
      <c r="AF380" s="500"/>
      <c r="AG380" s="500"/>
      <c r="AH380" s="505"/>
      <c r="AI380" s="506"/>
      <c r="AJ380" s="502"/>
      <c r="AK380" s="507"/>
      <c r="AL380" s="503"/>
      <c r="AM380" s="508"/>
      <c r="AN380" s="509"/>
      <c r="AO380" s="509"/>
    </row>
    <row r="381" spans="1:41" ht="14.4" customHeight="1">
      <c r="A381" s="654" t="s">
        <v>546</v>
      </c>
      <c r="B381" s="680" t="s">
        <v>2181</v>
      </c>
      <c r="C381" s="654"/>
      <c r="D381" s="654" t="s">
        <v>19</v>
      </c>
      <c r="E381" s="654" t="s">
        <v>302</v>
      </c>
      <c r="F381" s="535" t="s">
        <v>2619</v>
      </c>
      <c r="G381" s="673" t="s">
        <v>3448</v>
      </c>
      <c r="H381" s="536" t="s">
        <v>385</v>
      </c>
      <c r="I381" s="536"/>
      <c r="J381" s="675" t="s">
        <v>41</v>
      </c>
      <c r="K381" s="535">
        <v>7</v>
      </c>
      <c r="L381" s="535">
        <v>1.05</v>
      </c>
      <c r="M381" s="656" t="s">
        <v>439</v>
      </c>
      <c r="N381" s="536" t="s">
        <v>200</v>
      </c>
      <c r="O381" s="664">
        <v>75.300756300000003</v>
      </c>
      <c r="P381" s="1635">
        <f t="shared" si="35"/>
        <v>76</v>
      </c>
      <c r="Q381" s="666"/>
      <c r="R381" s="657"/>
      <c r="S381" s="658"/>
      <c r="T381" s="658"/>
      <c r="U381" s="659"/>
      <c r="V381" s="678"/>
      <c r="W381" s="500"/>
      <c r="X381" s="504"/>
      <c r="Y381" s="504"/>
      <c r="Z381" s="504"/>
      <c r="AA381" s="500"/>
      <c r="AB381" s="504"/>
      <c r="AC381" s="506"/>
      <c r="AD381" s="506"/>
      <c r="AE381" s="500"/>
      <c r="AF381" s="500"/>
      <c r="AG381" s="500"/>
      <c r="AH381" s="505"/>
      <c r="AI381" s="506"/>
      <c r="AJ381" s="502"/>
      <c r="AK381" s="507"/>
      <c r="AL381" s="503"/>
      <c r="AM381" s="508"/>
      <c r="AN381" s="509"/>
      <c r="AO381" s="509"/>
    </row>
    <row r="382" spans="1:41" ht="14.4" customHeight="1">
      <c r="A382" s="654" t="s">
        <v>547</v>
      </c>
      <c r="B382" s="1632" t="s">
        <v>3595</v>
      </c>
      <c r="C382" s="654"/>
      <c r="D382" s="654" t="s">
        <v>19</v>
      </c>
      <c r="E382" s="654" t="s">
        <v>302</v>
      </c>
      <c r="F382" s="535" t="s">
        <v>2620</v>
      </c>
      <c r="G382" s="673" t="s">
        <v>3453</v>
      </c>
      <c r="H382" s="536" t="s">
        <v>385</v>
      </c>
      <c r="I382" s="536"/>
      <c r="J382" s="675" t="s">
        <v>57</v>
      </c>
      <c r="K382" s="535">
        <v>3</v>
      </c>
      <c r="L382" s="535">
        <v>4.57</v>
      </c>
      <c r="M382" s="656" t="s">
        <v>439</v>
      </c>
      <c r="N382" s="536" t="s">
        <v>137</v>
      </c>
      <c r="O382" s="664">
        <v>317</v>
      </c>
      <c r="P382" s="1635">
        <f t="shared" si="35"/>
        <v>317</v>
      </c>
      <c r="Q382" s="666"/>
      <c r="R382" s="657"/>
      <c r="S382" s="658"/>
      <c r="T382" s="658"/>
      <c r="U382" s="659"/>
      <c r="V382" s="678"/>
      <c r="W382" s="500"/>
      <c r="X382" s="504"/>
      <c r="Y382" s="504"/>
      <c r="Z382" s="504"/>
      <c r="AA382" s="500"/>
      <c r="AB382" s="504"/>
      <c r="AC382" s="506"/>
      <c r="AD382" s="506"/>
      <c r="AE382" s="500"/>
      <c r="AF382" s="500"/>
      <c r="AG382" s="500"/>
      <c r="AH382" s="505"/>
      <c r="AI382" s="506"/>
      <c r="AJ382" s="502"/>
      <c r="AK382" s="507"/>
      <c r="AL382" s="503"/>
      <c r="AM382" s="508"/>
      <c r="AN382" s="509"/>
      <c r="AO382" s="509"/>
    </row>
    <row r="383" spans="1:41" ht="14.4" customHeight="1">
      <c r="A383" s="654" t="s">
        <v>548</v>
      </c>
      <c r="B383" s="1373" t="s">
        <v>3596</v>
      </c>
      <c r="C383" s="654"/>
      <c r="D383" s="654" t="s">
        <v>19</v>
      </c>
      <c r="E383" s="654" t="s">
        <v>302</v>
      </c>
      <c r="F383" s="535" t="s">
        <v>2621</v>
      </c>
      <c r="G383" s="673" t="s">
        <v>3454</v>
      </c>
      <c r="H383" s="536" t="s">
        <v>385</v>
      </c>
      <c r="I383" s="536"/>
      <c r="J383" s="675" t="s">
        <v>57</v>
      </c>
      <c r="K383" s="535">
        <v>3</v>
      </c>
      <c r="L383" s="535">
        <v>2.9</v>
      </c>
      <c r="M383" s="656" t="s">
        <v>439</v>
      </c>
      <c r="N383" s="536" t="s">
        <v>137</v>
      </c>
      <c r="O383" s="664">
        <v>215</v>
      </c>
      <c r="P383" s="1635">
        <f t="shared" si="35"/>
        <v>215</v>
      </c>
      <c r="Q383" s="666"/>
      <c r="R383" s="657"/>
      <c r="S383" s="658"/>
      <c r="T383" s="658"/>
      <c r="U383" s="659"/>
      <c r="V383" s="678"/>
      <c r="W383" s="500"/>
      <c r="X383" s="504"/>
      <c r="Y383" s="504"/>
      <c r="Z383" s="504"/>
      <c r="AA383" s="500"/>
      <c r="AB383" s="504"/>
      <c r="AC383" s="506"/>
      <c r="AD383" s="506"/>
      <c r="AE383" s="500"/>
      <c r="AF383" s="500"/>
      <c r="AG383" s="500"/>
      <c r="AH383" s="505"/>
      <c r="AI383" s="506"/>
      <c r="AJ383" s="502"/>
      <c r="AK383" s="507"/>
      <c r="AL383" s="503"/>
      <c r="AM383" s="508"/>
      <c r="AN383" s="509"/>
      <c r="AO383" s="509"/>
    </row>
    <row r="384" spans="1:41" ht="14.4" customHeight="1">
      <c r="A384" s="654" t="s">
        <v>549</v>
      </c>
      <c r="B384" s="680" t="s">
        <v>2182</v>
      </c>
      <c r="C384" s="654"/>
      <c r="D384" s="654" t="s">
        <v>19</v>
      </c>
      <c r="E384" s="654" t="s">
        <v>302</v>
      </c>
      <c r="F384" s="535" t="s">
        <v>2622</v>
      </c>
      <c r="G384" s="673" t="s">
        <v>3449</v>
      </c>
      <c r="H384" s="536" t="s">
        <v>385</v>
      </c>
      <c r="I384" s="536"/>
      <c r="J384" s="675" t="s">
        <v>86</v>
      </c>
      <c r="K384" s="535">
        <v>1</v>
      </c>
      <c r="L384" s="535">
        <v>1.28</v>
      </c>
      <c r="M384" s="656" t="s">
        <v>439</v>
      </c>
      <c r="N384" s="536" t="s">
        <v>134</v>
      </c>
      <c r="O384" s="664">
        <v>90.823722000000018</v>
      </c>
      <c r="P384" s="1635">
        <f t="shared" si="35"/>
        <v>91</v>
      </c>
      <c r="Q384" s="666"/>
      <c r="R384" s="657"/>
      <c r="S384" s="658"/>
      <c r="T384" s="658"/>
      <c r="U384" s="659"/>
      <c r="V384" s="678"/>
      <c r="W384" s="500"/>
      <c r="X384" s="504"/>
      <c r="Y384" s="504"/>
      <c r="Z384" s="504"/>
      <c r="AA384" s="500"/>
      <c r="AB384" s="504"/>
      <c r="AC384" s="506"/>
      <c r="AD384" s="506"/>
      <c r="AE384" s="500"/>
      <c r="AF384" s="500"/>
      <c r="AG384" s="500"/>
      <c r="AH384" s="505"/>
      <c r="AI384" s="506"/>
      <c r="AJ384" s="502"/>
      <c r="AK384" s="507"/>
      <c r="AL384" s="503"/>
      <c r="AM384" s="508"/>
      <c r="AN384" s="509"/>
      <c r="AO384" s="509"/>
    </row>
    <row r="385" spans="1:41" ht="14.4" customHeight="1">
      <c r="A385" s="654" t="s">
        <v>550</v>
      </c>
      <c r="B385" s="680" t="s">
        <v>2183</v>
      </c>
      <c r="C385" s="654"/>
      <c r="D385" s="654" t="s">
        <v>19</v>
      </c>
      <c r="E385" s="654" t="s">
        <v>302</v>
      </c>
      <c r="F385" s="535" t="s">
        <v>2623</v>
      </c>
      <c r="G385" s="673" t="s">
        <v>3450</v>
      </c>
      <c r="H385" s="536" t="s">
        <v>385</v>
      </c>
      <c r="I385" s="536"/>
      <c r="J385" s="675" t="s">
        <v>86</v>
      </c>
      <c r="K385" s="535">
        <v>1</v>
      </c>
      <c r="L385" s="535">
        <v>1.04</v>
      </c>
      <c r="M385" s="656" t="s">
        <v>439</v>
      </c>
      <c r="N385" s="536" t="s">
        <v>134</v>
      </c>
      <c r="O385" s="664">
        <v>75.679764599999999</v>
      </c>
      <c r="P385" s="1635">
        <f t="shared" si="35"/>
        <v>76</v>
      </c>
      <c r="Q385" s="666"/>
      <c r="R385" s="657"/>
      <c r="S385" s="658"/>
      <c r="T385" s="658"/>
      <c r="U385" s="659"/>
      <c r="V385" s="678"/>
      <c r="W385" s="500"/>
      <c r="X385" s="504"/>
      <c r="Y385" s="504"/>
      <c r="Z385" s="504"/>
      <c r="AA385" s="500"/>
      <c r="AB385" s="504"/>
      <c r="AC385" s="506"/>
      <c r="AD385" s="506"/>
      <c r="AE385" s="500"/>
      <c r="AF385" s="500"/>
      <c r="AG385" s="500"/>
      <c r="AH385" s="505"/>
      <c r="AI385" s="506"/>
      <c r="AJ385" s="502"/>
      <c r="AK385" s="507"/>
      <c r="AL385" s="503"/>
      <c r="AM385" s="508"/>
      <c r="AN385" s="509"/>
      <c r="AO385" s="509"/>
    </row>
    <row r="386" spans="1:41" ht="14.4" customHeight="1">
      <c r="A386" s="654" t="s">
        <v>551</v>
      </c>
      <c r="B386" s="680" t="s">
        <v>2184</v>
      </c>
      <c r="C386" s="654"/>
      <c r="D386" s="654" t="s">
        <v>19</v>
      </c>
      <c r="E386" s="654" t="s">
        <v>302</v>
      </c>
      <c r="F386" s="535" t="s">
        <v>2624</v>
      </c>
      <c r="G386" s="673" t="s">
        <v>3455</v>
      </c>
      <c r="H386" s="536" t="s">
        <v>385</v>
      </c>
      <c r="I386" s="536"/>
      <c r="J386" s="675" t="s">
        <v>86</v>
      </c>
      <c r="K386" s="535">
        <v>1</v>
      </c>
      <c r="L386" s="535">
        <v>0.78</v>
      </c>
      <c r="M386" s="656" t="s">
        <v>439</v>
      </c>
      <c r="N386" s="536" t="s">
        <v>134</v>
      </c>
      <c r="O386" s="664">
        <v>59.620804650000004</v>
      </c>
      <c r="P386" s="1635">
        <f t="shared" si="35"/>
        <v>60</v>
      </c>
      <c r="Q386" s="666"/>
      <c r="R386" s="657"/>
      <c r="S386" s="658"/>
      <c r="T386" s="658"/>
      <c r="U386" s="659"/>
      <c r="V386" s="678"/>
      <c r="W386" s="500"/>
      <c r="X386" s="504"/>
      <c r="Y386" s="504"/>
      <c r="Z386" s="504"/>
      <c r="AA386" s="500"/>
      <c r="AB386" s="504"/>
      <c r="AC386" s="506"/>
      <c r="AD386" s="506"/>
      <c r="AE386" s="500"/>
      <c r="AF386" s="500"/>
      <c r="AG386" s="500"/>
      <c r="AH386" s="505"/>
      <c r="AI386" s="506"/>
      <c r="AJ386" s="502"/>
      <c r="AK386" s="507"/>
      <c r="AL386" s="503"/>
      <c r="AM386" s="508"/>
      <c r="AN386" s="509"/>
      <c r="AO386" s="509"/>
    </row>
    <row r="387" spans="1:41" ht="14.4" customHeight="1">
      <c r="A387" s="654" t="s">
        <v>552</v>
      </c>
      <c r="B387" s="680" t="s">
        <v>2205</v>
      </c>
      <c r="C387" s="654"/>
      <c r="D387" s="654" t="s">
        <v>19</v>
      </c>
      <c r="E387" s="654" t="s">
        <v>302</v>
      </c>
      <c r="F387" s="535" t="s">
        <v>2632</v>
      </c>
      <c r="G387" s="673" t="s">
        <v>3456</v>
      </c>
      <c r="H387" s="536" t="s">
        <v>385</v>
      </c>
      <c r="I387" s="536"/>
      <c r="J387" s="675" t="s">
        <v>54</v>
      </c>
      <c r="K387" s="535">
        <v>5</v>
      </c>
      <c r="L387" s="535">
        <v>1.24</v>
      </c>
      <c r="M387" s="656" t="s">
        <v>439</v>
      </c>
      <c r="N387" s="536" t="s">
        <v>131</v>
      </c>
      <c r="O387" s="664">
        <v>81.316578750000005</v>
      </c>
      <c r="P387" s="1635">
        <f t="shared" si="35"/>
        <v>82</v>
      </c>
      <c r="Q387" s="666"/>
      <c r="R387" s="657"/>
      <c r="S387" s="658"/>
      <c r="T387" s="658"/>
      <c r="U387" s="659"/>
      <c r="V387" s="678"/>
      <c r="W387" s="500"/>
      <c r="X387" s="504"/>
      <c r="Y387" s="504"/>
      <c r="Z387" s="504"/>
      <c r="AA387" s="500"/>
      <c r="AB387" s="504"/>
      <c r="AC387" s="506"/>
      <c r="AD387" s="506"/>
      <c r="AE387" s="500"/>
      <c r="AF387" s="500"/>
      <c r="AG387" s="500"/>
      <c r="AH387" s="505"/>
      <c r="AI387" s="506"/>
      <c r="AJ387" s="502"/>
      <c r="AK387" s="507"/>
      <c r="AL387" s="503"/>
      <c r="AM387" s="508"/>
      <c r="AN387" s="509"/>
      <c r="AO387" s="509"/>
    </row>
    <row r="388" spans="1:41" ht="14.4" customHeight="1">
      <c r="A388" s="654" t="s">
        <v>553</v>
      </c>
      <c r="B388" s="680" t="s">
        <v>2185</v>
      </c>
      <c r="C388" s="654"/>
      <c r="D388" s="654" t="s">
        <v>19</v>
      </c>
      <c r="E388" s="654" t="s">
        <v>302</v>
      </c>
      <c r="F388" s="535" t="s">
        <v>2625</v>
      </c>
      <c r="G388" s="673" t="s">
        <v>3457</v>
      </c>
      <c r="H388" s="536" t="s">
        <v>385</v>
      </c>
      <c r="I388" s="536"/>
      <c r="J388" s="675" t="s">
        <v>57</v>
      </c>
      <c r="K388" s="535">
        <v>2</v>
      </c>
      <c r="L388" s="535">
        <v>1.47</v>
      </c>
      <c r="M388" s="656" t="s">
        <v>439</v>
      </c>
      <c r="N388" s="536" t="s">
        <v>131</v>
      </c>
      <c r="O388" s="664">
        <v>114.35409975000002</v>
      </c>
      <c r="P388" s="1635">
        <f t="shared" si="35"/>
        <v>115</v>
      </c>
      <c r="Q388" s="666"/>
      <c r="R388" s="657"/>
      <c r="S388" s="658"/>
      <c r="T388" s="658"/>
      <c r="U388" s="659"/>
      <c r="V388" s="678"/>
      <c r="W388" s="500"/>
      <c r="X388" s="504"/>
      <c r="Y388" s="504"/>
      <c r="Z388" s="504"/>
      <c r="AA388" s="500"/>
      <c r="AB388" s="504"/>
      <c r="AC388" s="506"/>
      <c r="AD388" s="506"/>
      <c r="AE388" s="500"/>
      <c r="AF388" s="500"/>
      <c r="AG388" s="500"/>
      <c r="AH388" s="505"/>
      <c r="AI388" s="506"/>
      <c r="AJ388" s="502"/>
      <c r="AK388" s="507"/>
      <c r="AL388" s="503"/>
      <c r="AM388" s="508"/>
      <c r="AN388" s="509"/>
      <c r="AO388" s="509"/>
    </row>
    <row r="389" spans="1:41" ht="14.4" customHeight="1">
      <c r="A389" s="654" t="s">
        <v>554</v>
      </c>
      <c r="B389" s="1632" t="s">
        <v>3597</v>
      </c>
      <c r="C389" s="654"/>
      <c r="D389" s="654" t="s">
        <v>19</v>
      </c>
      <c r="E389" s="654" t="s">
        <v>302</v>
      </c>
      <c r="F389" s="535" t="s">
        <v>3598</v>
      </c>
      <c r="G389" s="673" t="s">
        <v>3458</v>
      </c>
      <c r="H389" s="536" t="s">
        <v>385</v>
      </c>
      <c r="I389" s="536"/>
      <c r="J389" s="675" t="s">
        <v>57</v>
      </c>
      <c r="K389" s="535">
        <v>2</v>
      </c>
      <c r="L389" s="535">
        <v>1.52</v>
      </c>
      <c r="M389" s="656" t="s">
        <v>439</v>
      </c>
      <c r="N389" s="536" t="s">
        <v>144</v>
      </c>
      <c r="O389" s="664">
        <v>117</v>
      </c>
      <c r="P389" s="1635">
        <f t="shared" si="35"/>
        <v>117</v>
      </c>
      <c r="Q389" s="666"/>
      <c r="R389" s="657"/>
      <c r="S389" s="658"/>
      <c r="T389" s="658"/>
      <c r="U389" s="659"/>
      <c r="V389" s="678"/>
      <c r="W389" s="500"/>
      <c r="X389" s="504"/>
      <c r="Y389" s="504"/>
      <c r="Z389" s="504"/>
      <c r="AA389" s="500"/>
      <c r="AB389" s="504"/>
      <c r="AC389" s="506"/>
      <c r="AD389" s="506"/>
      <c r="AE389" s="500"/>
      <c r="AF389" s="500"/>
      <c r="AG389" s="500"/>
      <c r="AH389" s="505"/>
      <c r="AI389" s="506"/>
      <c r="AJ389" s="502"/>
      <c r="AK389" s="507"/>
      <c r="AL389" s="503"/>
      <c r="AM389" s="508"/>
      <c r="AN389" s="509"/>
      <c r="AO389" s="509"/>
    </row>
    <row r="390" spans="1:41" ht="14.4" customHeight="1">
      <c r="A390" s="654" t="s">
        <v>555</v>
      </c>
      <c r="B390" s="680" t="s">
        <v>2186</v>
      </c>
      <c r="C390" s="654"/>
      <c r="D390" s="654" t="s">
        <v>19</v>
      </c>
      <c r="E390" s="654" t="s">
        <v>302</v>
      </c>
      <c r="F390" s="535" t="s">
        <v>2626</v>
      </c>
      <c r="G390" s="673" t="s">
        <v>3459</v>
      </c>
      <c r="H390" s="536" t="s">
        <v>385</v>
      </c>
      <c r="I390" s="536"/>
      <c r="J390" s="675" t="s">
        <v>54</v>
      </c>
      <c r="K390" s="535">
        <v>5</v>
      </c>
      <c r="L390" s="535">
        <v>2.41</v>
      </c>
      <c r="M390" s="656" t="s">
        <v>439</v>
      </c>
      <c r="N390" s="536" t="s">
        <v>2648</v>
      </c>
      <c r="O390" s="664">
        <v>142.86973799999998</v>
      </c>
      <c r="P390" s="1635">
        <f t="shared" si="35"/>
        <v>143</v>
      </c>
      <c r="Q390" s="666"/>
      <c r="R390" s="657"/>
      <c r="S390" s="658"/>
      <c r="T390" s="658"/>
      <c r="U390" s="659"/>
      <c r="V390" s="678"/>
      <c r="W390" s="500"/>
      <c r="X390" s="504"/>
      <c r="Y390" s="504"/>
      <c r="Z390" s="504"/>
      <c r="AA390" s="500"/>
      <c r="AB390" s="504"/>
      <c r="AC390" s="506"/>
      <c r="AD390" s="506"/>
      <c r="AE390" s="500"/>
      <c r="AF390" s="500"/>
      <c r="AG390" s="500"/>
      <c r="AH390" s="505"/>
      <c r="AI390" s="506"/>
      <c r="AJ390" s="502"/>
      <c r="AK390" s="507"/>
      <c r="AL390" s="503"/>
      <c r="AM390" s="508"/>
      <c r="AN390" s="509"/>
      <c r="AO390" s="509"/>
    </row>
    <row r="391" spans="1:41" ht="14.4" customHeight="1">
      <c r="A391" s="654" t="s">
        <v>556</v>
      </c>
      <c r="B391" s="680" t="s">
        <v>2187</v>
      </c>
      <c r="C391" s="654"/>
      <c r="D391" s="654" t="s">
        <v>19</v>
      </c>
      <c r="E391" s="654" t="s">
        <v>302</v>
      </c>
      <c r="F391" s="535" t="s">
        <v>2627</v>
      </c>
      <c r="G391" s="673" t="s">
        <v>3460</v>
      </c>
      <c r="H391" s="536" t="s">
        <v>385</v>
      </c>
      <c r="I391" s="536"/>
      <c r="J391" s="675" t="s">
        <v>54</v>
      </c>
      <c r="K391" s="535">
        <v>5</v>
      </c>
      <c r="L391" s="535">
        <v>1.48</v>
      </c>
      <c r="M391" s="656" t="s">
        <v>439</v>
      </c>
      <c r="N391" s="536" t="s">
        <v>131</v>
      </c>
      <c r="O391" s="664">
        <v>94.429409249999992</v>
      </c>
      <c r="P391" s="1635">
        <f t="shared" si="35"/>
        <v>95</v>
      </c>
      <c r="Q391" s="666"/>
      <c r="R391" s="657"/>
      <c r="S391" s="658"/>
      <c r="T391" s="658"/>
      <c r="U391" s="659"/>
      <c r="V391" s="678"/>
      <c r="W391" s="500"/>
      <c r="X391" s="504"/>
      <c r="Y391" s="504"/>
      <c r="Z391" s="504"/>
      <c r="AA391" s="500"/>
      <c r="AB391" s="504"/>
      <c r="AC391" s="506"/>
      <c r="AD391" s="506"/>
      <c r="AE391" s="500"/>
      <c r="AF391" s="500"/>
      <c r="AG391" s="500"/>
      <c r="AH391" s="505"/>
      <c r="AI391" s="506"/>
      <c r="AJ391" s="502"/>
      <c r="AK391" s="507"/>
      <c r="AL391" s="503"/>
      <c r="AM391" s="508"/>
      <c r="AN391" s="509"/>
      <c r="AO391" s="509"/>
    </row>
    <row r="392" spans="1:41" ht="14.4" customHeight="1">
      <c r="A392" s="654" t="s">
        <v>557</v>
      </c>
      <c r="B392" s="680" t="s">
        <v>2188</v>
      </c>
      <c r="C392" s="654"/>
      <c r="D392" s="654" t="s">
        <v>19</v>
      </c>
      <c r="E392" s="654" t="s">
        <v>302</v>
      </c>
      <c r="F392" s="535" t="s">
        <v>2628</v>
      </c>
      <c r="G392" s="673" t="s">
        <v>3461</v>
      </c>
      <c r="H392" s="536" t="s">
        <v>385</v>
      </c>
      <c r="I392" s="536"/>
      <c r="J392" s="675" t="s">
        <v>54</v>
      </c>
      <c r="K392" s="535">
        <v>4</v>
      </c>
      <c r="L392" s="535">
        <v>0.54</v>
      </c>
      <c r="M392" s="656" t="s">
        <v>439</v>
      </c>
      <c r="N392" s="536" t="s">
        <v>200</v>
      </c>
      <c r="O392" s="664">
        <v>41.759407800000005</v>
      </c>
      <c r="P392" s="1635">
        <f t="shared" si="35"/>
        <v>42</v>
      </c>
      <c r="Q392" s="666"/>
      <c r="R392" s="657"/>
      <c r="S392" s="658"/>
      <c r="T392" s="658"/>
      <c r="U392" s="659"/>
      <c r="V392" s="678"/>
      <c r="W392" s="500"/>
      <c r="X392" s="504"/>
      <c r="Y392" s="504"/>
      <c r="Z392" s="504"/>
      <c r="AA392" s="500"/>
      <c r="AB392" s="504"/>
      <c r="AC392" s="506"/>
      <c r="AD392" s="506"/>
      <c r="AE392" s="500"/>
      <c r="AF392" s="500"/>
      <c r="AG392" s="500"/>
      <c r="AH392" s="505"/>
      <c r="AI392" s="506"/>
      <c r="AJ392" s="502"/>
      <c r="AK392" s="507"/>
      <c r="AL392" s="503"/>
      <c r="AM392" s="508"/>
      <c r="AN392" s="509"/>
      <c r="AO392" s="509"/>
    </row>
    <row r="393" spans="1:41" ht="14.4" customHeight="1">
      <c r="A393" s="654" t="s">
        <v>558</v>
      </c>
      <c r="B393" s="680" t="s">
        <v>2189</v>
      </c>
      <c r="C393" s="654"/>
      <c r="D393" s="654" t="s">
        <v>19</v>
      </c>
      <c r="E393" s="654" t="s">
        <v>302</v>
      </c>
      <c r="F393" s="535" t="s">
        <v>2629</v>
      </c>
      <c r="G393" s="673" t="s">
        <v>3462</v>
      </c>
      <c r="H393" s="536" t="s">
        <v>385</v>
      </c>
      <c r="I393" s="536"/>
      <c r="J393" s="675" t="s">
        <v>49</v>
      </c>
      <c r="K393" s="535">
        <v>5</v>
      </c>
      <c r="L393" s="535">
        <v>0.37</v>
      </c>
      <c r="M393" s="656" t="s">
        <v>439</v>
      </c>
      <c r="N393" s="536" t="s">
        <v>200</v>
      </c>
      <c r="O393" s="664">
        <v>36.808860000000003</v>
      </c>
      <c r="P393" s="1635">
        <f t="shared" si="35"/>
        <v>37</v>
      </c>
      <c r="Q393" s="666"/>
      <c r="R393" s="657"/>
      <c r="S393" s="658"/>
      <c r="T393" s="658"/>
      <c r="U393" s="659"/>
      <c r="V393" s="678"/>
      <c r="W393" s="500"/>
      <c r="X393" s="504"/>
      <c r="Y393" s="504"/>
      <c r="Z393" s="504"/>
      <c r="AA393" s="500"/>
      <c r="AB393" s="504"/>
      <c r="AC393" s="506"/>
      <c r="AD393" s="506"/>
      <c r="AE393" s="500"/>
      <c r="AF393" s="500"/>
      <c r="AG393" s="500"/>
      <c r="AH393" s="505"/>
      <c r="AI393" s="506"/>
      <c r="AJ393" s="502"/>
      <c r="AK393" s="507"/>
      <c r="AL393" s="503"/>
      <c r="AM393" s="508"/>
      <c r="AN393" s="509"/>
      <c r="AO393" s="509"/>
    </row>
    <row r="394" spans="1:41" ht="14.4" customHeight="1">
      <c r="A394" s="654" t="s">
        <v>559</v>
      </c>
      <c r="B394" s="680" t="s">
        <v>2190</v>
      </c>
      <c r="C394" s="654"/>
      <c r="D394" s="654" t="s">
        <v>19</v>
      </c>
      <c r="E394" s="654" t="s">
        <v>302</v>
      </c>
      <c r="F394" s="535" t="s">
        <v>2630</v>
      </c>
      <c r="G394" s="673" t="s">
        <v>3463</v>
      </c>
      <c r="H394" s="536" t="s">
        <v>385</v>
      </c>
      <c r="I394" s="536"/>
      <c r="J394" s="675" t="s">
        <v>41</v>
      </c>
      <c r="K394" s="535">
        <v>7</v>
      </c>
      <c r="L394" s="535">
        <v>0.64</v>
      </c>
      <c r="M394" s="656" t="s">
        <v>439</v>
      </c>
      <c r="N394" s="536" t="s">
        <v>2648</v>
      </c>
      <c r="O394" s="664">
        <v>53.683314299999999</v>
      </c>
      <c r="P394" s="1635">
        <f t="shared" si="35"/>
        <v>54</v>
      </c>
      <c r="Q394" s="666"/>
      <c r="R394" s="657"/>
      <c r="S394" s="658"/>
      <c r="T394" s="658"/>
      <c r="U394" s="659"/>
      <c r="V394" s="678"/>
      <c r="W394" s="500"/>
      <c r="X394" s="504"/>
      <c r="Y394" s="504"/>
      <c r="Z394" s="504"/>
      <c r="AA394" s="500"/>
      <c r="AB394" s="504"/>
      <c r="AC394" s="506"/>
      <c r="AD394" s="506"/>
      <c r="AE394" s="500"/>
      <c r="AF394" s="500"/>
      <c r="AG394" s="500"/>
      <c r="AH394" s="505"/>
      <c r="AI394" s="506"/>
      <c r="AJ394" s="502"/>
      <c r="AK394" s="507"/>
      <c r="AL394" s="503"/>
      <c r="AM394" s="508"/>
      <c r="AN394" s="509"/>
      <c r="AO394" s="509"/>
    </row>
    <row r="395" spans="1:41" ht="14.4" customHeight="1">
      <c r="A395" s="654" t="s">
        <v>560</v>
      </c>
      <c r="B395" s="1632" t="s">
        <v>3599</v>
      </c>
      <c r="C395" s="654"/>
      <c r="D395" s="654" t="s">
        <v>19</v>
      </c>
      <c r="E395" s="654" t="s">
        <v>302</v>
      </c>
      <c r="F395" s="535" t="s">
        <v>2636</v>
      </c>
      <c r="G395" s="673" t="s">
        <v>3464</v>
      </c>
      <c r="H395" s="536" t="s">
        <v>385</v>
      </c>
      <c r="I395" s="536"/>
      <c r="J395" s="675" t="s">
        <v>54</v>
      </c>
      <c r="K395" s="535">
        <v>3</v>
      </c>
      <c r="L395" s="535">
        <v>2.2200000000000002</v>
      </c>
      <c r="M395" s="656" t="s">
        <v>439</v>
      </c>
      <c r="N395" s="536" t="s">
        <v>144</v>
      </c>
      <c r="O395" s="664">
        <v>172.58</v>
      </c>
      <c r="P395" s="1635">
        <f t="shared" si="35"/>
        <v>173</v>
      </c>
      <c r="Q395" s="666"/>
      <c r="R395" s="657"/>
      <c r="S395" s="658"/>
      <c r="T395" s="658"/>
      <c r="U395" s="659"/>
      <c r="V395" s="678"/>
      <c r="W395" s="500"/>
      <c r="X395" s="504"/>
      <c r="Y395" s="504"/>
      <c r="Z395" s="504"/>
      <c r="AA395" s="500"/>
      <c r="AB395" s="504"/>
      <c r="AC395" s="506"/>
      <c r="AD395" s="506"/>
      <c r="AE395" s="500"/>
      <c r="AF395" s="500"/>
      <c r="AG395" s="500"/>
      <c r="AH395" s="505"/>
      <c r="AI395" s="506"/>
      <c r="AJ395" s="502"/>
      <c r="AK395" s="507"/>
      <c r="AL395" s="503"/>
      <c r="AM395" s="508"/>
      <c r="AN395" s="509"/>
      <c r="AO395" s="509"/>
    </row>
    <row r="396" spans="1:41" ht="14.4" customHeight="1">
      <c r="A396" s="654" t="s">
        <v>561</v>
      </c>
      <c r="B396" s="1373" t="s">
        <v>3600</v>
      </c>
      <c r="C396" s="654"/>
      <c r="D396" s="654" t="s">
        <v>19</v>
      </c>
      <c r="E396" s="654" t="s">
        <v>302</v>
      </c>
      <c r="F396" s="535" t="s">
        <v>2635</v>
      </c>
      <c r="G396" s="673" t="s">
        <v>3465</v>
      </c>
      <c r="H396" s="536" t="s">
        <v>385</v>
      </c>
      <c r="I396" s="536"/>
      <c r="J396" s="675" t="s">
        <v>54</v>
      </c>
      <c r="K396" s="535">
        <v>3</v>
      </c>
      <c r="L396" s="535">
        <v>1.49</v>
      </c>
      <c r="M396" s="656" t="s">
        <v>439</v>
      </c>
      <c r="N396" s="536" t="s">
        <v>144</v>
      </c>
      <c r="O396" s="664">
        <v>129.29</v>
      </c>
      <c r="P396" s="1635">
        <f t="shared" si="35"/>
        <v>130</v>
      </c>
      <c r="Q396" s="666"/>
      <c r="R396" s="657"/>
      <c r="S396" s="658"/>
      <c r="T396" s="658"/>
      <c r="U396" s="659"/>
      <c r="V396" s="678"/>
      <c r="W396" s="500"/>
      <c r="X396" s="504"/>
      <c r="Y396" s="504"/>
      <c r="Z396" s="504"/>
      <c r="AA396" s="500"/>
      <c r="AB396" s="504"/>
      <c r="AC396" s="506"/>
      <c r="AD396" s="506"/>
      <c r="AE396" s="500"/>
      <c r="AF396" s="500"/>
      <c r="AG396" s="500"/>
      <c r="AH396" s="505"/>
      <c r="AI396" s="506"/>
      <c r="AJ396" s="502"/>
      <c r="AK396" s="507"/>
      <c r="AL396" s="503"/>
      <c r="AM396" s="508"/>
      <c r="AN396" s="509"/>
      <c r="AO396" s="509"/>
    </row>
    <row r="397" spans="1:41" ht="14.4" customHeight="1">
      <c r="A397" s="654" t="s">
        <v>562</v>
      </c>
      <c r="B397" s="680" t="s">
        <v>2203</v>
      </c>
      <c r="C397" s="654"/>
      <c r="D397" s="654" t="s">
        <v>19</v>
      </c>
      <c r="E397" s="654" t="s">
        <v>302</v>
      </c>
      <c r="F397" s="535" t="s">
        <v>2634</v>
      </c>
      <c r="G397" s="673" t="s">
        <v>3466</v>
      </c>
      <c r="H397" s="536" t="s">
        <v>385</v>
      </c>
      <c r="I397" s="536"/>
      <c r="J397" s="675" t="s">
        <v>49</v>
      </c>
      <c r="K397" s="535">
        <v>6</v>
      </c>
      <c r="L397" s="535">
        <v>3.07</v>
      </c>
      <c r="M397" s="656" t="s">
        <v>439</v>
      </c>
      <c r="N397" s="536" t="s">
        <v>144</v>
      </c>
      <c r="O397" s="664">
        <v>179.59468890000002</v>
      </c>
      <c r="P397" s="1635">
        <f t="shared" si="35"/>
        <v>180</v>
      </c>
      <c r="Q397" s="666"/>
      <c r="R397" s="657"/>
      <c r="S397" s="658"/>
      <c r="T397" s="658"/>
      <c r="U397" s="659"/>
      <c r="V397" s="678"/>
      <c r="W397" s="500"/>
      <c r="X397" s="504"/>
      <c r="Y397" s="504"/>
      <c r="Z397" s="504"/>
      <c r="AA397" s="500"/>
      <c r="AB397" s="504"/>
      <c r="AC397" s="506"/>
      <c r="AD397" s="506"/>
      <c r="AE397" s="500"/>
      <c r="AF397" s="500"/>
      <c r="AG397" s="500"/>
      <c r="AH397" s="505"/>
      <c r="AI397" s="506"/>
      <c r="AJ397" s="502"/>
      <c r="AK397" s="507"/>
      <c r="AL397" s="503"/>
      <c r="AM397" s="508"/>
      <c r="AN397" s="509"/>
      <c r="AO397" s="509"/>
    </row>
    <row r="398" spans="1:41" ht="14.4" customHeight="1">
      <c r="A398" s="654" t="s">
        <v>563</v>
      </c>
      <c r="B398" s="680" t="s">
        <v>2191</v>
      </c>
      <c r="C398" s="654"/>
      <c r="D398" s="654" t="s">
        <v>19</v>
      </c>
      <c r="E398" s="654" t="s">
        <v>302</v>
      </c>
      <c r="F398" s="535" t="s">
        <v>2631</v>
      </c>
      <c r="G398" s="673" t="s">
        <v>3467</v>
      </c>
      <c r="H398" s="536" t="s">
        <v>385</v>
      </c>
      <c r="I398" s="536"/>
      <c r="J398" s="675" t="s">
        <v>41</v>
      </c>
      <c r="K398" s="535">
        <v>10</v>
      </c>
      <c r="L398" s="535">
        <v>0.52</v>
      </c>
      <c r="M398" s="656" t="s">
        <v>439</v>
      </c>
      <c r="N398" s="536" t="s">
        <v>2648</v>
      </c>
      <c r="O398" s="664">
        <v>56.531326500000006</v>
      </c>
      <c r="P398" s="1635">
        <f t="shared" si="35"/>
        <v>57</v>
      </c>
      <c r="Q398" s="666"/>
      <c r="R398" s="657"/>
      <c r="S398" s="658"/>
      <c r="T398" s="658"/>
      <c r="U398" s="659"/>
      <c r="V398" s="678"/>
      <c r="W398" s="500"/>
      <c r="X398" s="504"/>
      <c r="Y398" s="504"/>
      <c r="Z398" s="504"/>
      <c r="AA398" s="500"/>
      <c r="AB398" s="504"/>
      <c r="AC398" s="506"/>
      <c r="AD398" s="506"/>
      <c r="AE398" s="500"/>
      <c r="AF398" s="500"/>
      <c r="AG398" s="500"/>
      <c r="AH398" s="505"/>
      <c r="AI398" s="506"/>
      <c r="AJ398" s="502"/>
      <c r="AK398" s="507"/>
      <c r="AL398" s="503"/>
      <c r="AM398" s="508"/>
      <c r="AN398" s="509"/>
      <c r="AO398" s="509"/>
    </row>
    <row r="399" spans="1:41" ht="14.4" customHeight="1">
      <c r="A399" s="654" t="s">
        <v>564</v>
      </c>
      <c r="B399" s="1373" t="s">
        <v>3601</v>
      </c>
      <c r="C399" s="654"/>
      <c r="D399" s="654" t="s">
        <v>19</v>
      </c>
      <c r="E399" s="654" t="s">
        <v>302</v>
      </c>
      <c r="F399" s="535" t="s">
        <v>3602</v>
      </c>
      <c r="G399" s="673" t="s">
        <v>3468</v>
      </c>
      <c r="H399" s="536" t="s">
        <v>385</v>
      </c>
      <c r="I399" s="536"/>
      <c r="J399" s="675" t="s">
        <v>54</v>
      </c>
      <c r="K399" s="535">
        <v>4</v>
      </c>
      <c r="L399" s="535">
        <v>1.81</v>
      </c>
      <c r="M399" s="656" t="s">
        <v>439</v>
      </c>
      <c r="N399" s="536" t="s">
        <v>131</v>
      </c>
      <c r="O399" s="664">
        <v>160.58000000000001</v>
      </c>
      <c r="P399" s="1635">
        <f t="shared" si="35"/>
        <v>161</v>
      </c>
      <c r="Q399" s="666"/>
      <c r="R399" s="657"/>
      <c r="S399" s="658"/>
      <c r="T399" s="658"/>
      <c r="U399" s="659"/>
      <c r="V399" s="678"/>
      <c r="W399" s="500"/>
      <c r="X399" s="504"/>
      <c r="Y399" s="504"/>
      <c r="Z399" s="504"/>
      <c r="AA399" s="500"/>
      <c r="AB399" s="504"/>
      <c r="AC399" s="506"/>
      <c r="AD399" s="506"/>
      <c r="AE399" s="500"/>
      <c r="AF399" s="500"/>
      <c r="AG399" s="500"/>
      <c r="AH399" s="505"/>
      <c r="AI399" s="506"/>
      <c r="AJ399" s="502"/>
      <c r="AK399" s="507"/>
      <c r="AL399" s="503"/>
      <c r="AM399" s="508"/>
      <c r="AN399" s="509"/>
      <c r="AO399" s="509"/>
    </row>
    <row r="400" spans="1:41" ht="14.4" customHeight="1">
      <c r="A400" s="654" t="s">
        <v>565</v>
      </c>
      <c r="B400" s="680" t="s">
        <v>2192</v>
      </c>
      <c r="C400" s="654"/>
      <c r="D400" s="654" t="s">
        <v>19</v>
      </c>
      <c r="E400" s="654" t="s">
        <v>302</v>
      </c>
      <c r="F400" s="535" t="s">
        <v>2645</v>
      </c>
      <c r="G400" s="673" t="s">
        <v>3469</v>
      </c>
      <c r="H400" s="536" t="s">
        <v>385</v>
      </c>
      <c r="I400" s="536"/>
      <c r="J400" s="675" t="s">
        <v>49</v>
      </c>
      <c r="K400" s="535">
        <v>6</v>
      </c>
      <c r="L400" s="535">
        <v>0.8</v>
      </c>
      <c r="M400" s="656" t="s">
        <v>439</v>
      </c>
      <c r="N400" s="536" t="s">
        <v>144</v>
      </c>
      <c r="O400" s="664">
        <v>63.105794400000001</v>
      </c>
      <c r="P400" s="1635">
        <f t="shared" si="35"/>
        <v>64</v>
      </c>
      <c r="Q400" s="666"/>
      <c r="R400" s="657"/>
      <c r="S400" s="658"/>
      <c r="T400" s="658"/>
      <c r="U400" s="659"/>
      <c r="V400" s="678"/>
      <c r="W400" s="500"/>
      <c r="X400" s="504"/>
      <c r="Y400" s="504"/>
      <c r="Z400" s="504"/>
      <c r="AA400" s="500"/>
      <c r="AB400" s="504"/>
      <c r="AC400" s="506"/>
      <c r="AD400" s="506"/>
      <c r="AE400" s="500"/>
      <c r="AF400" s="500"/>
      <c r="AG400" s="500"/>
      <c r="AH400" s="505"/>
      <c r="AI400" s="506"/>
      <c r="AJ400" s="502"/>
      <c r="AK400" s="507"/>
      <c r="AL400" s="503"/>
      <c r="AM400" s="508"/>
      <c r="AN400" s="509"/>
      <c r="AO400" s="509"/>
    </row>
    <row r="401" spans="1:41" ht="14.4" customHeight="1">
      <c r="A401" s="654" t="s">
        <v>566</v>
      </c>
      <c r="B401" s="680" t="s">
        <v>2193</v>
      </c>
      <c r="C401" s="654"/>
      <c r="D401" s="654" t="s">
        <v>19</v>
      </c>
      <c r="E401" s="654" t="s">
        <v>302</v>
      </c>
      <c r="F401" s="535" t="s">
        <v>2643</v>
      </c>
      <c r="G401" s="673" t="s">
        <v>3470</v>
      </c>
      <c r="H401" s="536" t="s">
        <v>385</v>
      </c>
      <c r="I401" s="536"/>
      <c r="J401" s="675" t="s">
        <v>57</v>
      </c>
      <c r="K401" s="535">
        <v>2</v>
      </c>
      <c r="L401" s="535">
        <v>1.24</v>
      </c>
      <c r="M401" s="656" t="s">
        <v>439</v>
      </c>
      <c r="N401" s="536" t="s">
        <v>131</v>
      </c>
      <c r="O401" s="664">
        <v>101.08800239999999</v>
      </c>
      <c r="P401" s="1635">
        <f t="shared" si="35"/>
        <v>102</v>
      </c>
      <c r="Q401" s="666"/>
      <c r="R401" s="657"/>
      <c r="S401" s="658"/>
      <c r="T401" s="658"/>
      <c r="U401" s="659"/>
      <c r="V401" s="678"/>
      <c r="W401" s="500"/>
      <c r="X401" s="504"/>
      <c r="Y401" s="504"/>
      <c r="Z401" s="504"/>
      <c r="AA401" s="500"/>
      <c r="AB401" s="504"/>
      <c r="AC401" s="506"/>
      <c r="AD401" s="506"/>
      <c r="AE401" s="500"/>
      <c r="AF401" s="500"/>
      <c r="AG401" s="500"/>
      <c r="AH401" s="505"/>
      <c r="AI401" s="506"/>
      <c r="AJ401" s="502"/>
      <c r="AK401" s="507"/>
      <c r="AL401" s="503"/>
      <c r="AM401" s="508"/>
      <c r="AN401" s="509"/>
      <c r="AO401" s="509"/>
    </row>
    <row r="402" spans="1:41" ht="14.4" customHeight="1">
      <c r="A402" s="654" t="s">
        <v>567</v>
      </c>
      <c r="B402" s="680" t="s">
        <v>2194</v>
      </c>
      <c r="C402" s="654"/>
      <c r="D402" s="654" t="s">
        <v>19</v>
      </c>
      <c r="E402" s="654" t="s">
        <v>302</v>
      </c>
      <c r="F402" s="535" t="s">
        <v>2644</v>
      </c>
      <c r="G402" s="673" t="s">
        <v>3471</v>
      </c>
      <c r="H402" s="536" t="s">
        <v>385</v>
      </c>
      <c r="I402" s="536"/>
      <c r="J402" s="675" t="s">
        <v>57</v>
      </c>
      <c r="K402" s="535">
        <v>2</v>
      </c>
      <c r="L402" s="535">
        <v>0.9</v>
      </c>
      <c r="M402" s="656" t="s">
        <v>439</v>
      </c>
      <c r="N402" s="536" t="s">
        <v>131</v>
      </c>
      <c r="O402" s="664">
        <v>80.141532900000001</v>
      </c>
      <c r="P402" s="1635">
        <f t="shared" si="35"/>
        <v>81</v>
      </c>
      <c r="Q402" s="666"/>
      <c r="R402" s="657"/>
      <c r="S402" s="658"/>
      <c r="T402" s="658"/>
      <c r="U402" s="659"/>
      <c r="V402" s="678"/>
      <c r="W402" s="500"/>
      <c r="X402" s="504"/>
      <c r="Y402" s="504"/>
      <c r="Z402" s="504"/>
      <c r="AA402" s="500"/>
      <c r="AB402" s="504"/>
      <c r="AC402" s="506"/>
      <c r="AD402" s="506"/>
      <c r="AE402" s="500"/>
      <c r="AF402" s="500"/>
      <c r="AG402" s="500"/>
      <c r="AH402" s="505"/>
      <c r="AI402" s="506"/>
      <c r="AJ402" s="502"/>
      <c r="AK402" s="507"/>
      <c r="AL402" s="503"/>
      <c r="AM402" s="508"/>
      <c r="AN402" s="509"/>
      <c r="AO402" s="509"/>
    </row>
    <row r="403" spans="1:41" ht="14.4" customHeight="1">
      <c r="A403" s="654" t="s">
        <v>568</v>
      </c>
      <c r="B403" s="680" t="s">
        <v>2195</v>
      </c>
      <c r="C403" s="654"/>
      <c r="D403" s="654" t="s">
        <v>19</v>
      </c>
      <c r="E403" s="654" t="s">
        <v>302</v>
      </c>
      <c r="F403" s="535" t="s">
        <v>2646</v>
      </c>
      <c r="G403" s="673" t="s">
        <v>3472</v>
      </c>
      <c r="H403" s="536" t="s">
        <v>385</v>
      </c>
      <c r="I403" s="536"/>
      <c r="J403" s="675" t="s">
        <v>54</v>
      </c>
      <c r="K403" s="535">
        <v>3</v>
      </c>
      <c r="L403" s="535">
        <v>0.7</v>
      </c>
      <c r="M403" s="656" t="s">
        <v>439</v>
      </c>
      <c r="N403" s="536" t="s">
        <v>134</v>
      </c>
      <c r="O403" s="664">
        <v>46.882626449999997</v>
      </c>
      <c r="P403" s="1635">
        <f t="shared" si="35"/>
        <v>47</v>
      </c>
      <c r="Q403" s="666"/>
      <c r="R403" s="657"/>
      <c r="S403" s="658"/>
      <c r="T403" s="658"/>
      <c r="U403" s="659"/>
      <c r="V403" s="678"/>
      <c r="W403" s="500"/>
      <c r="X403" s="504"/>
      <c r="Y403" s="504"/>
      <c r="Z403" s="504"/>
      <c r="AA403" s="500"/>
      <c r="AB403" s="504"/>
      <c r="AC403" s="506"/>
      <c r="AD403" s="506"/>
      <c r="AE403" s="500"/>
      <c r="AF403" s="500"/>
      <c r="AG403" s="500"/>
      <c r="AH403" s="505"/>
      <c r="AI403" s="506"/>
      <c r="AJ403" s="502"/>
      <c r="AK403" s="507"/>
      <c r="AL403" s="503"/>
      <c r="AM403" s="508"/>
      <c r="AN403" s="509"/>
      <c r="AO403" s="509"/>
    </row>
    <row r="404" spans="1:41" ht="14.4" customHeight="1">
      <c r="A404" s="654" t="s">
        <v>569</v>
      </c>
      <c r="B404" s="680" t="s">
        <v>2196</v>
      </c>
      <c r="C404" s="654"/>
      <c r="D404" s="654" t="s">
        <v>19</v>
      </c>
      <c r="E404" s="654" t="s">
        <v>302</v>
      </c>
      <c r="F404" s="535" t="s">
        <v>2647</v>
      </c>
      <c r="G404" s="673" t="s">
        <v>3473</v>
      </c>
      <c r="H404" s="536" t="s">
        <v>385</v>
      </c>
      <c r="I404" s="536"/>
      <c r="J404" s="675" t="s">
        <v>54</v>
      </c>
      <c r="K404" s="535">
        <v>2</v>
      </c>
      <c r="L404" s="535">
        <v>0.84</v>
      </c>
      <c r="M404" s="656" t="s">
        <v>439</v>
      </c>
      <c r="N404" s="536" t="s">
        <v>134</v>
      </c>
      <c r="O404" s="664">
        <v>50.526971549999999</v>
      </c>
      <c r="P404" s="1635">
        <f t="shared" si="35"/>
        <v>51</v>
      </c>
      <c r="Q404" s="666"/>
      <c r="R404" s="657"/>
      <c r="S404" s="658"/>
      <c r="T404" s="658"/>
      <c r="U404" s="659"/>
      <c r="V404" s="678"/>
      <c r="W404" s="500"/>
      <c r="X404" s="504"/>
      <c r="Y404" s="504"/>
      <c r="Z404" s="504"/>
      <c r="AA404" s="500"/>
      <c r="AB404" s="504"/>
      <c r="AC404" s="506"/>
      <c r="AD404" s="506"/>
      <c r="AE404" s="500"/>
      <c r="AF404" s="500"/>
      <c r="AG404" s="500"/>
      <c r="AH404" s="505"/>
      <c r="AI404" s="506"/>
      <c r="AJ404" s="502"/>
      <c r="AK404" s="507"/>
      <c r="AL404" s="503"/>
      <c r="AM404" s="508"/>
      <c r="AN404" s="509"/>
      <c r="AO404" s="509"/>
    </row>
    <row r="405" spans="1:41" ht="14.4" customHeight="1">
      <c r="A405" s="654" t="s">
        <v>570</v>
      </c>
      <c r="B405" s="680" t="s">
        <v>2197</v>
      </c>
      <c r="C405" s="654"/>
      <c r="D405" s="654" t="s">
        <v>19</v>
      </c>
      <c r="E405" s="654" t="s">
        <v>302</v>
      </c>
      <c r="F405" s="535" t="s">
        <v>2642</v>
      </c>
      <c r="G405" s="673" t="s">
        <v>3474</v>
      </c>
      <c r="H405" s="536" t="s">
        <v>385</v>
      </c>
      <c r="I405" s="536"/>
      <c r="J405" s="675" t="s">
        <v>57</v>
      </c>
      <c r="K405" s="535">
        <v>3</v>
      </c>
      <c r="L405" s="535">
        <v>1.06</v>
      </c>
      <c r="M405" s="656" t="s">
        <v>439</v>
      </c>
      <c r="N405" s="536" t="s">
        <v>134</v>
      </c>
      <c r="O405" s="664">
        <v>102.7569081</v>
      </c>
      <c r="P405" s="1635">
        <f t="shared" si="35"/>
        <v>103</v>
      </c>
      <c r="Q405" s="666"/>
      <c r="R405" s="657"/>
      <c r="S405" s="658"/>
      <c r="T405" s="658"/>
      <c r="U405" s="659"/>
      <c r="V405" s="678"/>
      <c r="W405" s="500"/>
      <c r="X405" s="504"/>
      <c r="Y405" s="504"/>
      <c r="Z405" s="504"/>
      <c r="AA405" s="500"/>
      <c r="AB405" s="504"/>
      <c r="AC405" s="506"/>
      <c r="AD405" s="506"/>
      <c r="AE405" s="500"/>
      <c r="AF405" s="500"/>
      <c r="AG405" s="500"/>
      <c r="AH405" s="505"/>
      <c r="AI405" s="506"/>
      <c r="AJ405" s="502"/>
      <c r="AK405" s="507"/>
      <c r="AL405" s="503"/>
      <c r="AM405" s="508"/>
      <c r="AN405" s="509"/>
      <c r="AO405" s="509"/>
    </row>
    <row r="406" spans="1:41" ht="14.4" customHeight="1">
      <c r="A406" s="654" t="s">
        <v>571</v>
      </c>
      <c r="B406" s="680" t="s">
        <v>2198</v>
      </c>
      <c r="C406" s="654"/>
      <c r="D406" s="654" t="s">
        <v>19</v>
      </c>
      <c r="E406" s="654" t="s">
        <v>302</v>
      </c>
      <c r="F406" s="535" t="s">
        <v>2641</v>
      </c>
      <c r="G406" s="673" t="s">
        <v>3475</v>
      </c>
      <c r="H406" s="536" t="s">
        <v>385</v>
      </c>
      <c r="I406" s="536"/>
      <c r="J406" s="675" t="s">
        <v>86</v>
      </c>
      <c r="K406" s="535">
        <v>1</v>
      </c>
      <c r="L406" s="535">
        <v>1.89</v>
      </c>
      <c r="M406" s="656" t="s">
        <v>439</v>
      </c>
      <c r="N406" s="536" t="s">
        <v>131</v>
      </c>
      <c r="O406" s="664">
        <v>127.34772270000001</v>
      </c>
      <c r="P406" s="1635">
        <f t="shared" ref="P406:P469" si="38">ROUNDUP(O406,0)</f>
        <v>128</v>
      </c>
      <c r="Q406" s="666"/>
      <c r="R406" s="657"/>
      <c r="S406" s="658"/>
      <c r="T406" s="658"/>
      <c r="U406" s="659"/>
      <c r="V406" s="678"/>
      <c r="W406" s="500"/>
      <c r="X406" s="504"/>
      <c r="Y406" s="504"/>
      <c r="Z406" s="504"/>
      <c r="AA406" s="500"/>
      <c r="AB406" s="504"/>
      <c r="AC406" s="506"/>
      <c r="AD406" s="506"/>
      <c r="AE406" s="500"/>
      <c r="AF406" s="500"/>
      <c r="AG406" s="500"/>
      <c r="AH406" s="505"/>
      <c r="AI406" s="506"/>
      <c r="AJ406" s="502"/>
      <c r="AK406" s="507"/>
      <c r="AL406" s="503"/>
      <c r="AM406" s="508"/>
      <c r="AN406" s="509"/>
      <c r="AO406" s="509"/>
    </row>
    <row r="407" spans="1:41" ht="14.4" customHeight="1">
      <c r="A407" s="654" t="s">
        <v>572</v>
      </c>
      <c r="B407" s="680" t="s">
        <v>2199</v>
      </c>
      <c r="C407" s="654"/>
      <c r="D407" s="654" t="s">
        <v>19</v>
      </c>
      <c r="E407" s="654" t="s">
        <v>302</v>
      </c>
      <c r="F407" s="535" t="s">
        <v>2640</v>
      </c>
      <c r="G407" s="673" t="s">
        <v>3476</v>
      </c>
      <c r="H407" s="536" t="s">
        <v>385</v>
      </c>
      <c r="I407" s="536"/>
      <c r="J407" s="675" t="s">
        <v>86</v>
      </c>
      <c r="K407" s="535">
        <v>1</v>
      </c>
      <c r="L407" s="535">
        <v>1.53</v>
      </c>
      <c r="M407" s="656" t="s">
        <v>439</v>
      </c>
      <c r="N407" s="536" t="s">
        <v>131</v>
      </c>
      <c r="O407" s="664">
        <v>105.70303755</v>
      </c>
      <c r="P407" s="1635">
        <f t="shared" si="38"/>
        <v>106</v>
      </c>
      <c r="Q407" s="666"/>
      <c r="R407" s="657"/>
      <c r="S407" s="658"/>
      <c r="T407" s="658"/>
      <c r="U407" s="659"/>
      <c r="V407" s="678"/>
      <c r="W407" s="500"/>
      <c r="X407" s="504"/>
      <c r="Y407" s="504"/>
      <c r="Z407" s="504"/>
      <c r="AA407" s="500"/>
      <c r="AB407" s="504"/>
      <c r="AC407" s="506"/>
      <c r="AD407" s="506"/>
      <c r="AE407" s="500"/>
      <c r="AF407" s="500"/>
      <c r="AG407" s="500"/>
      <c r="AH407" s="505"/>
      <c r="AI407" s="506"/>
      <c r="AJ407" s="502"/>
      <c r="AK407" s="507"/>
      <c r="AL407" s="503"/>
      <c r="AM407" s="508"/>
      <c r="AN407" s="509"/>
      <c r="AO407" s="509"/>
    </row>
    <row r="408" spans="1:41" ht="14.4" customHeight="1">
      <c r="A408" s="654" t="s">
        <v>573</v>
      </c>
      <c r="B408" s="680" t="s">
        <v>2200</v>
      </c>
      <c r="C408" s="654"/>
      <c r="D408" s="654" t="s">
        <v>19</v>
      </c>
      <c r="E408" s="654" t="s">
        <v>302</v>
      </c>
      <c r="F408" s="535" t="s">
        <v>2639</v>
      </c>
      <c r="G408" s="673" t="s">
        <v>3477</v>
      </c>
      <c r="H408" s="536" t="s">
        <v>385</v>
      </c>
      <c r="I408" s="536"/>
      <c r="J408" s="675" t="s">
        <v>49</v>
      </c>
      <c r="K408" s="535">
        <v>5</v>
      </c>
      <c r="L408" s="535">
        <v>0.84</v>
      </c>
      <c r="M408" s="656" t="s">
        <v>439</v>
      </c>
      <c r="N408" s="536" t="s">
        <v>131</v>
      </c>
      <c r="O408" s="664">
        <v>61.051295249999995</v>
      </c>
      <c r="P408" s="1635">
        <f t="shared" si="38"/>
        <v>62</v>
      </c>
      <c r="Q408" s="666"/>
      <c r="R408" s="657"/>
      <c r="S408" s="658"/>
      <c r="T408" s="658"/>
      <c r="U408" s="659"/>
      <c r="V408" s="678"/>
      <c r="W408" s="500"/>
      <c r="X408" s="504"/>
      <c r="Y408" s="504"/>
      <c r="Z408" s="504"/>
      <c r="AA408" s="500"/>
      <c r="AB408" s="504"/>
      <c r="AC408" s="506"/>
      <c r="AD408" s="506"/>
      <c r="AE408" s="500"/>
      <c r="AF408" s="500"/>
      <c r="AG408" s="500"/>
      <c r="AH408" s="505"/>
      <c r="AI408" s="506"/>
      <c r="AJ408" s="502"/>
      <c r="AK408" s="507"/>
      <c r="AL408" s="503"/>
      <c r="AM408" s="508"/>
      <c r="AN408" s="509"/>
      <c r="AO408" s="509"/>
    </row>
    <row r="409" spans="1:41" ht="14.4" customHeight="1">
      <c r="A409" s="654" t="s">
        <v>574</v>
      </c>
      <c r="B409" s="680" t="s">
        <v>2201</v>
      </c>
      <c r="C409" s="654"/>
      <c r="D409" s="654" t="s">
        <v>19</v>
      </c>
      <c r="E409" s="654" t="s">
        <v>302</v>
      </c>
      <c r="F409" s="535" t="s">
        <v>2638</v>
      </c>
      <c r="G409" s="673" t="s">
        <v>3478</v>
      </c>
      <c r="H409" s="536" t="s">
        <v>385</v>
      </c>
      <c r="I409" s="536"/>
      <c r="J409" s="675" t="s">
        <v>41</v>
      </c>
      <c r="K409" s="535">
        <v>10</v>
      </c>
      <c r="L409" s="535">
        <v>0.66</v>
      </c>
      <c r="M409" s="656" t="s">
        <v>439</v>
      </c>
      <c r="N409" s="536" t="s">
        <v>131</v>
      </c>
      <c r="O409" s="664">
        <v>63.265149749999992</v>
      </c>
      <c r="P409" s="1635">
        <f t="shared" si="38"/>
        <v>64</v>
      </c>
      <c r="Q409" s="666"/>
      <c r="R409" s="657"/>
      <c r="S409" s="658"/>
      <c r="T409" s="658"/>
      <c r="U409" s="659"/>
      <c r="V409" s="678"/>
      <c r="W409" s="500"/>
      <c r="X409" s="504"/>
      <c r="Y409" s="504"/>
      <c r="Z409" s="504"/>
      <c r="AA409" s="500"/>
      <c r="AB409" s="504"/>
      <c r="AC409" s="506"/>
      <c r="AD409" s="506"/>
      <c r="AE409" s="500"/>
      <c r="AF409" s="500"/>
      <c r="AG409" s="500"/>
      <c r="AH409" s="505"/>
      <c r="AI409" s="506"/>
      <c r="AJ409" s="502"/>
      <c r="AK409" s="507"/>
      <c r="AL409" s="503"/>
      <c r="AM409" s="508"/>
      <c r="AN409" s="509"/>
      <c r="AO409" s="509"/>
    </row>
    <row r="410" spans="1:41" ht="14.4" customHeight="1">
      <c r="A410" s="654" t="s">
        <v>575</v>
      </c>
      <c r="B410" s="680" t="s">
        <v>2202</v>
      </c>
      <c r="C410" s="654"/>
      <c r="D410" s="654" t="s">
        <v>19</v>
      </c>
      <c r="E410" s="654" t="s">
        <v>302</v>
      </c>
      <c r="F410" s="535" t="s">
        <v>2637</v>
      </c>
      <c r="G410" s="673" t="s">
        <v>3479</v>
      </c>
      <c r="H410" s="536" t="s">
        <v>385</v>
      </c>
      <c r="I410" s="536"/>
      <c r="J410" s="675" t="s">
        <v>49</v>
      </c>
      <c r="K410" s="535">
        <v>10</v>
      </c>
      <c r="L410" s="535">
        <v>0.66</v>
      </c>
      <c r="M410" s="656" t="s">
        <v>439</v>
      </c>
      <c r="N410" s="536" t="s">
        <v>131</v>
      </c>
      <c r="O410" s="664">
        <v>69.055230749999993</v>
      </c>
      <c r="P410" s="1635">
        <f t="shared" si="38"/>
        <v>70</v>
      </c>
      <c r="Q410" s="666"/>
      <c r="R410" s="657"/>
      <c r="S410" s="658"/>
      <c r="T410" s="658"/>
      <c r="U410" s="659"/>
      <c r="V410" s="678"/>
      <c r="W410" s="500"/>
      <c r="X410" s="504"/>
      <c r="Y410" s="504"/>
      <c r="Z410" s="504"/>
      <c r="AA410" s="500"/>
      <c r="AB410" s="504"/>
      <c r="AC410" s="506"/>
      <c r="AD410" s="506"/>
      <c r="AE410" s="500"/>
      <c r="AF410" s="500"/>
      <c r="AG410" s="500"/>
      <c r="AH410" s="505"/>
      <c r="AI410" s="506"/>
      <c r="AJ410" s="502"/>
      <c r="AK410" s="507"/>
      <c r="AL410" s="503"/>
      <c r="AM410" s="508"/>
      <c r="AN410" s="509"/>
      <c r="AO410" s="509"/>
    </row>
    <row r="411" spans="1:41" ht="14.4" customHeight="1">
      <c r="A411" s="654" t="s">
        <v>576</v>
      </c>
      <c r="B411" s="680" t="s">
        <v>2204</v>
      </c>
      <c r="C411" s="654"/>
      <c r="D411" s="654" t="s">
        <v>19</v>
      </c>
      <c r="E411" s="654" t="s">
        <v>302</v>
      </c>
      <c r="F411" s="535" t="s">
        <v>2633</v>
      </c>
      <c r="G411" s="673" t="s">
        <v>3480</v>
      </c>
      <c r="H411" s="536" t="s">
        <v>385</v>
      </c>
      <c r="I411" s="536"/>
      <c r="J411" s="675" t="s">
        <v>41</v>
      </c>
      <c r="K411" s="535">
        <v>10</v>
      </c>
      <c r="L411" s="535">
        <v>0.35</v>
      </c>
      <c r="M411" s="656" t="s">
        <v>439</v>
      </c>
      <c r="N411" s="536" t="s">
        <v>200</v>
      </c>
      <c r="O411" s="664">
        <v>47.172130499999994</v>
      </c>
      <c r="P411" s="1635">
        <f t="shared" si="38"/>
        <v>48</v>
      </c>
      <c r="Q411" s="666"/>
      <c r="R411" s="657"/>
      <c r="S411" s="658"/>
      <c r="T411" s="658"/>
      <c r="U411" s="659"/>
      <c r="V411" s="678"/>
      <c r="W411" s="500"/>
      <c r="X411" s="504"/>
      <c r="Y411" s="504"/>
      <c r="Z411" s="504"/>
      <c r="AA411" s="500"/>
      <c r="AB411" s="504"/>
      <c r="AC411" s="506"/>
      <c r="AD411" s="506"/>
      <c r="AE411" s="500"/>
      <c r="AF411" s="500"/>
      <c r="AG411" s="500"/>
      <c r="AH411" s="505"/>
      <c r="AI411" s="506"/>
      <c r="AJ411" s="502"/>
      <c r="AK411" s="507"/>
      <c r="AL411" s="503"/>
      <c r="AM411" s="508"/>
      <c r="AN411" s="509"/>
      <c r="AO411" s="509"/>
    </row>
    <row r="412" spans="1:41" ht="14.4" customHeight="1">
      <c r="A412" s="654" t="s">
        <v>577</v>
      </c>
      <c r="B412" s="535" t="s">
        <v>2717</v>
      </c>
      <c r="C412" s="654"/>
      <c r="D412" s="654" t="s">
        <v>19</v>
      </c>
      <c r="E412" s="654" t="s">
        <v>1033</v>
      </c>
      <c r="F412" s="535" t="s">
        <v>1201</v>
      </c>
      <c r="G412" s="654" t="s">
        <v>2394</v>
      </c>
      <c r="H412" s="536" t="s">
        <v>385</v>
      </c>
      <c r="I412" s="536"/>
      <c r="J412" s="535" t="s">
        <v>86</v>
      </c>
      <c r="K412" s="535">
        <v>1</v>
      </c>
      <c r="L412" s="535">
        <v>1.079</v>
      </c>
      <c r="M412" s="656" t="s">
        <v>439</v>
      </c>
      <c r="N412" s="536" t="s">
        <v>131</v>
      </c>
      <c r="O412">
        <v>107.71199999999999</v>
      </c>
      <c r="P412" s="1635">
        <f t="shared" si="38"/>
        <v>108</v>
      </c>
      <c r="Q412" s="666"/>
      <c r="R412" s="657"/>
      <c r="S412" s="658"/>
      <c r="T412" s="658"/>
      <c r="U412" s="659"/>
      <c r="V412" s="678"/>
      <c r="W412" s="500"/>
      <c r="X412" s="504"/>
      <c r="Y412" s="504"/>
      <c r="Z412" s="504"/>
      <c r="AA412" s="500"/>
      <c r="AB412" s="504"/>
      <c r="AC412" s="506"/>
      <c r="AD412" s="506"/>
      <c r="AE412" s="500"/>
      <c r="AF412" s="500"/>
      <c r="AG412" s="500"/>
      <c r="AH412" s="505"/>
      <c r="AI412" s="506"/>
      <c r="AJ412" s="502"/>
      <c r="AK412" s="507"/>
      <c r="AL412" s="503"/>
      <c r="AM412" s="508"/>
      <c r="AN412" s="509"/>
      <c r="AO412" s="509"/>
    </row>
    <row r="413" spans="1:41" ht="14.4" customHeight="1">
      <c r="A413" s="654" t="s">
        <v>578</v>
      </c>
      <c r="B413" s="535" t="s">
        <v>2718</v>
      </c>
      <c r="C413" s="654"/>
      <c r="D413" s="654" t="s">
        <v>19</v>
      </c>
      <c r="E413" s="654" t="s">
        <v>1033</v>
      </c>
      <c r="F413" s="535" t="s">
        <v>1202</v>
      </c>
      <c r="G413" s="654" t="s">
        <v>2395</v>
      </c>
      <c r="H413" s="536" t="s">
        <v>385</v>
      </c>
      <c r="I413" s="536"/>
      <c r="J413" s="535" t="s">
        <v>86</v>
      </c>
      <c r="K413" s="535">
        <v>1</v>
      </c>
      <c r="L413" s="535">
        <v>1.2789999999999999</v>
      </c>
      <c r="M413" s="656" t="s">
        <v>439</v>
      </c>
      <c r="N413" s="536" t="s">
        <v>131</v>
      </c>
      <c r="O413">
        <v>109.152</v>
      </c>
      <c r="P413" s="1635">
        <f t="shared" si="38"/>
        <v>110</v>
      </c>
      <c r="Q413" s="666"/>
      <c r="R413" s="657"/>
      <c r="S413" s="658"/>
      <c r="T413" s="658"/>
      <c r="U413" s="659"/>
      <c r="V413" s="678"/>
      <c r="W413" s="500"/>
      <c r="X413" s="504"/>
      <c r="Y413" s="504"/>
      <c r="Z413" s="504"/>
      <c r="AA413" s="500"/>
      <c r="AB413" s="504"/>
      <c r="AC413" s="506"/>
      <c r="AD413" s="506"/>
      <c r="AE413" s="500"/>
      <c r="AF413" s="500"/>
      <c r="AG413" s="500"/>
      <c r="AH413" s="505"/>
      <c r="AI413" s="506"/>
      <c r="AJ413" s="502"/>
      <c r="AK413" s="507"/>
      <c r="AL413" s="503"/>
      <c r="AM413" s="508"/>
      <c r="AN413" s="509"/>
      <c r="AO413" s="509"/>
    </row>
    <row r="414" spans="1:41" ht="14.4" customHeight="1">
      <c r="A414" s="654" t="s">
        <v>579</v>
      </c>
      <c r="B414" s="535" t="s">
        <v>2715</v>
      </c>
      <c r="C414" s="654"/>
      <c r="D414" s="654" t="s">
        <v>19</v>
      </c>
      <c r="E414" s="654" t="s">
        <v>1033</v>
      </c>
      <c r="F414" s="535" t="s">
        <v>1199</v>
      </c>
      <c r="G414" s="654" t="s">
        <v>2472</v>
      </c>
      <c r="H414" s="536" t="s">
        <v>385</v>
      </c>
      <c r="I414" s="536"/>
      <c r="J414" s="535" t="s">
        <v>57</v>
      </c>
      <c r="K414" s="535">
        <v>1</v>
      </c>
      <c r="L414" s="535">
        <v>1.4279999999999999</v>
      </c>
      <c r="M414" s="656" t="s">
        <v>439</v>
      </c>
      <c r="N414" s="536" t="s">
        <v>144</v>
      </c>
      <c r="O414">
        <v>119.39200000000001</v>
      </c>
      <c r="P414" s="1635">
        <f t="shared" si="38"/>
        <v>120</v>
      </c>
      <c r="Q414" s="666"/>
      <c r="R414" s="657"/>
      <c r="S414" s="658"/>
      <c r="T414" s="658"/>
      <c r="U414" s="659"/>
      <c r="V414" s="678"/>
      <c r="W414" s="500"/>
      <c r="X414" s="504"/>
      <c r="Y414" s="504"/>
      <c r="Z414" s="504"/>
      <c r="AA414" s="500"/>
      <c r="AB414" s="504"/>
      <c r="AC414" s="506"/>
      <c r="AD414" s="506"/>
      <c r="AE414" s="500"/>
      <c r="AF414" s="500"/>
      <c r="AG414" s="500"/>
      <c r="AH414" s="505"/>
      <c r="AI414" s="506"/>
      <c r="AJ414" s="502"/>
      <c r="AK414" s="507"/>
      <c r="AL414" s="503"/>
      <c r="AM414" s="508"/>
      <c r="AN414" s="509"/>
      <c r="AO414" s="509"/>
    </row>
    <row r="415" spans="1:41" ht="14.4" customHeight="1">
      <c r="A415" s="654" t="s">
        <v>580</v>
      </c>
      <c r="B415" s="535" t="s">
        <v>2716</v>
      </c>
      <c r="C415" s="654"/>
      <c r="D415" s="654" t="s">
        <v>19</v>
      </c>
      <c r="E415" s="654" t="s">
        <v>1033</v>
      </c>
      <c r="F415" s="535" t="s">
        <v>1200</v>
      </c>
      <c r="G415" s="654" t="s">
        <v>2473</v>
      </c>
      <c r="H415" s="536" t="s">
        <v>385</v>
      </c>
      <c r="I415" s="536"/>
      <c r="J415" s="535" t="s">
        <v>86</v>
      </c>
      <c r="K415" s="535">
        <v>1</v>
      </c>
      <c r="L415" s="535">
        <v>1.663</v>
      </c>
      <c r="M415" s="656" t="s">
        <v>439</v>
      </c>
      <c r="N415" s="536" t="s">
        <v>144</v>
      </c>
      <c r="O415">
        <v>134.11199999999999</v>
      </c>
      <c r="P415" s="1635">
        <f t="shared" si="38"/>
        <v>135</v>
      </c>
      <c r="Q415" s="666"/>
      <c r="R415" s="657"/>
      <c r="S415" s="658"/>
      <c r="T415" s="658"/>
      <c r="U415" s="659"/>
      <c r="V415" s="678"/>
      <c r="W415" s="500"/>
      <c r="X415" s="504"/>
      <c r="Y415" s="504"/>
      <c r="Z415" s="504"/>
      <c r="AA415" s="500"/>
      <c r="AB415" s="504"/>
      <c r="AC415" s="506"/>
      <c r="AD415" s="506"/>
      <c r="AE415" s="500"/>
      <c r="AF415" s="500"/>
      <c r="AG415" s="500"/>
      <c r="AH415" s="505"/>
      <c r="AI415" s="506"/>
      <c r="AJ415" s="502"/>
      <c r="AK415" s="507"/>
      <c r="AL415" s="503"/>
      <c r="AM415" s="508"/>
      <c r="AN415" s="509"/>
      <c r="AO415" s="509"/>
    </row>
    <row r="416" spans="1:41" ht="14.4" customHeight="1">
      <c r="A416" s="654" t="s">
        <v>581</v>
      </c>
      <c r="B416" s="535" t="s">
        <v>2711</v>
      </c>
      <c r="C416" s="654"/>
      <c r="D416" s="654" t="s">
        <v>19</v>
      </c>
      <c r="E416" s="654" t="s">
        <v>1033</v>
      </c>
      <c r="F416" s="535" t="s">
        <v>1029</v>
      </c>
      <c r="G416" s="654" t="s">
        <v>2486</v>
      </c>
      <c r="H416" s="536" t="s">
        <v>385</v>
      </c>
      <c r="I416" s="536"/>
      <c r="J416" s="535" t="s">
        <v>54</v>
      </c>
      <c r="K416" s="535">
        <v>3</v>
      </c>
      <c r="L416" s="535">
        <v>0.72399999999999998</v>
      </c>
      <c r="M416" s="656" t="s">
        <v>439</v>
      </c>
      <c r="N416" s="536" t="s">
        <v>131</v>
      </c>
      <c r="O416">
        <v>55.679999999999993</v>
      </c>
      <c r="P416" s="1635">
        <f t="shared" si="38"/>
        <v>56</v>
      </c>
      <c r="Q416" s="666"/>
      <c r="R416" s="657"/>
      <c r="S416" s="658"/>
      <c r="T416" s="658"/>
      <c r="U416" s="659"/>
      <c r="V416" s="678"/>
      <c r="W416" s="500"/>
      <c r="X416" s="504"/>
      <c r="Y416" s="504"/>
      <c r="Z416" s="504"/>
      <c r="AA416" s="500"/>
      <c r="AB416" s="504"/>
      <c r="AC416" s="506"/>
      <c r="AD416" s="506"/>
      <c r="AE416" s="500"/>
      <c r="AF416" s="500"/>
      <c r="AG416" s="500"/>
      <c r="AH416" s="505"/>
      <c r="AI416" s="506"/>
      <c r="AJ416" s="502"/>
      <c r="AK416" s="507"/>
      <c r="AL416" s="503"/>
      <c r="AM416" s="508"/>
      <c r="AN416" s="509"/>
      <c r="AO416" s="509"/>
    </row>
    <row r="417" spans="1:41" ht="14.4" customHeight="1">
      <c r="A417" s="654" t="s">
        <v>582</v>
      </c>
      <c r="B417" s="535" t="s">
        <v>2712</v>
      </c>
      <c r="C417" s="654"/>
      <c r="D417" s="654" t="s">
        <v>19</v>
      </c>
      <c r="E417" s="654" t="s">
        <v>1033</v>
      </c>
      <c r="F417" s="535" t="s">
        <v>1030</v>
      </c>
      <c r="G417" s="654" t="s">
        <v>2487</v>
      </c>
      <c r="H417" s="536" t="s">
        <v>385</v>
      </c>
      <c r="I417" s="536"/>
      <c r="J417" s="535" t="s">
        <v>57</v>
      </c>
      <c r="K417" s="535">
        <v>2</v>
      </c>
      <c r="L417" s="535">
        <v>0.90600000000000003</v>
      </c>
      <c r="M417" s="656" t="s">
        <v>439</v>
      </c>
      <c r="N417" s="536" t="s">
        <v>131</v>
      </c>
      <c r="O417">
        <v>80</v>
      </c>
      <c r="P417" s="1635">
        <f t="shared" si="38"/>
        <v>80</v>
      </c>
      <c r="Q417" s="666"/>
      <c r="R417" s="657"/>
      <c r="S417" s="658"/>
      <c r="T417" s="658"/>
      <c r="U417" s="659"/>
      <c r="V417" s="678"/>
      <c r="W417" s="500"/>
      <c r="X417" s="504"/>
      <c r="Y417" s="504"/>
      <c r="Z417" s="504"/>
      <c r="AA417" s="500"/>
      <c r="AB417" s="504"/>
      <c r="AC417" s="506"/>
      <c r="AD417" s="506"/>
      <c r="AE417" s="500"/>
      <c r="AF417" s="500"/>
      <c r="AG417" s="500"/>
      <c r="AH417" s="505"/>
      <c r="AI417" s="506"/>
      <c r="AJ417" s="502"/>
      <c r="AK417" s="507"/>
      <c r="AL417" s="503"/>
      <c r="AM417" s="508"/>
      <c r="AN417" s="509"/>
      <c r="AO417" s="509"/>
    </row>
    <row r="418" spans="1:41" ht="14.4" customHeight="1">
      <c r="A418" s="654" t="s">
        <v>583</v>
      </c>
      <c r="B418" s="535" t="s">
        <v>2713</v>
      </c>
      <c r="C418" s="654"/>
      <c r="D418" s="654" t="s">
        <v>19</v>
      </c>
      <c r="E418" s="654" t="s">
        <v>1033</v>
      </c>
      <c r="F418" s="535" t="s">
        <v>1031</v>
      </c>
      <c r="G418" s="654" t="s">
        <v>2488</v>
      </c>
      <c r="H418" s="536" t="s">
        <v>385</v>
      </c>
      <c r="I418" s="536"/>
      <c r="J418" s="535" t="s">
        <v>54</v>
      </c>
      <c r="K418" s="535">
        <v>3</v>
      </c>
      <c r="L418" s="535">
        <v>0.81599999999999995</v>
      </c>
      <c r="M418" s="656" t="s">
        <v>439</v>
      </c>
      <c r="N418" s="536" t="s">
        <v>131</v>
      </c>
      <c r="O418">
        <v>64.8</v>
      </c>
      <c r="P418" s="1635">
        <f t="shared" si="38"/>
        <v>65</v>
      </c>
      <c r="Q418" s="666"/>
      <c r="R418" s="657"/>
      <c r="S418" s="658"/>
      <c r="T418" s="658"/>
      <c r="U418" s="659"/>
      <c r="V418" s="678"/>
      <c r="W418" s="500"/>
      <c r="X418" s="504"/>
      <c r="Y418" s="504"/>
      <c r="Z418" s="504"/>
      <c r="AA418" s="500"/>
      <c r="AB418" s="504"/>
      <c r="AC418" s="506"/>
      <c r="AD418" s="506"/>
      <c r="AE418" s="500"/>
      <c r="AF418" s="500"/>
      <c r="AG418" s="500"/>
      <c r="AH418" s="505"/>
      <c r="AI418" s="506"/>
      <c r="AJ418" s="502"/>
      <c r="AK418" s="507"/>
      <c r="AL418" s="503"/>
      <c r="AM418" s="508"/>
      <c r="AN418" s="509"/>
      <c r="AO418" s="509"/>
    </row>
    <row r="419" spans="1:41" ht="14.4" customHeight="1">
      <c r="A419" s="654" t="s">
        <v>584</v>
      </c>
      <c r="B419" s="535" t="s">
        <v>2714</v>
      </c>
      <c r="C419" s="654"/>
      <c r="D419" s="654" t="s">
        <v>19</v>
      </c>
      <c r="E419" s="654" t="s">
        <v>1033</v>
      </c>
      <c r="F419" s="535" t="s">
        <v>1203</v>
      </c>
      <c r="G419" s="654" t="s">
        <v>2489</v>
      </c>
      <c r="H419" s="536" t="s">
        <v>385</v>
      </c>
      <c r="I419" s="536"/>
      <c r="J419" s="535" t="s">
        <v>54</v>
      </c>
      <c r="K419" s="535">
        <v>3</v>
      </c>
      <c r="L419" s="535">
        <v>0.94599999999999995</v>
      </c>
      <c r="M419" s="656" t="s">
        <v>439</v>
      </c>
      <c r="N419" s="536" t="s">
        <v>131</v>
      </c>
      <c r="O419">
        <v>116.48</v>
      </c>
      <c r="P419" s="1635">
        <f t="shared" si="38"/>
        <v>117</v>
      </c>
      <c r="Q419" s="666"/>
      <c r="R419" s="657"/>
      <c r="S419" s="658"/>
      <c r="T419" s="658"/>
      <c r="U419" s="659"/>
      <c r="V419" s="678"/>
      <c r="W419" s="500"/>
      <c r="X419" s="504"/>
      <c r="Y419" s="504"/>
      <c r="Z419" s="504"/>
      <c r="AA419" s="500"/>
      <c r="AB419" s="504"/>
      <c r="AC419" s="506"/>
      <c r="AD419" s="506"/>
      <c r="AE419" s="500"/>
      <c r="AF419" s="500"/>
      <c r="AG419" s="500"/>
      <c r="AH419" s="505"/>
      <c r="AI419" s="506"/>
      <c r="AJ419" s="502"/>
      <c r="AK419" s="507"/>
      <c r="AL419" s="503"/>
      <c r="AM419" s="508"/>
      <c r="AN419" s="509"/>
      <c r="AO419" s="509"/>
    </row>
    <row r="420" spans="1:41" ht="14.4" customHeight="1">
      <c r="A420" s="654" t="s">
        <v>585</v>
      </c>
      <c r="B420" s="535" t="s">
        <v>2719</v>
      </c>
      <c r="C420" s="654"/>
      <c r="D420" s="654" t="s">
        <v>19</v>
      </c>
      <c r="E420" s="654" t="s">
        <v>1033</v>
      </c>
      <c r="F420" s="535" t="s">
        <v>1204</v>
      </c>
      <c r="G420" s="654" t="s">
        <v>2491</v>
      </c>
      <c r="H420" s="536" t="s">
        <v>385</v>
      </c>
      <c r="I420" s="536"/>
      <c r="J420" s="535" t="s">
        <v>57</v>
      </c>
      <c r="K420" s="535">
        <v>1</v>
      </c>
      <c r="L420" s="535">
        <v>1.179</v>
      </c>
      <c r="M420" s="656" t="s">
        <v>439</v>
      </c>
      <c r="N420" s="536" t="s">
        <v>134</v>
      </c>
      <c r="O420">
        <v>109</v>
      </c>
      <c r="P420" s="1635">
        <f t="shared" si="38"/>
        <v>109</v>
      </c>
      <c r="Q420" s="666"/>
      <c r="R420" s="657"/>
      <c r="S420" s="658"/>
      <c r="T420" s="658"/>
      <c r="U420" s="659"/>
      <c r="V420" s="678"/>
      <c r="W420" s="500"/>
      <c r="X420" s="504"/>
      <c r="Y420" s="504"/>
      <c r="Z420" s="504"/>
      <c r="AA420" s="500"/>
      <c r="AB420" s="504"/>
      <c r="AC420" s="506"/>
      <c r="AD420" s="506"/>
      <c r="AE420" s="500"/>
      <c r="AF420" s="500"/>
      <c r="AG420" s="500"/>
      <c r="AH420" s="505"/>
      <c r="AI420" s="506"/>
      <c r="AJ420" s="502"/>
      <c r="AK420" s="507"/>
      <c r="AL420" s="503"/>
      <c r="AM420" s="508"/>
      <c r="AN420" s="509"/>
      <c r="AO420" s="509"/>
    </row>
    <row r="421" spans="1:41" ht="14.4" customHeight="1">
      <c r="A421" s="654" t="s">
        <v>586</v>
      </c>
      <c r="B421" s="535" t="s">
        <v>2720</v>
      </c>
      <c r="C421" s="654"/>
      <c r="D421" s="654" t="s">
        <v>19</v>
      </c>
      <c r="E421" s="654" t="s">
        <v>1033</v>
      </c>
      <c r="F421" s="535" t="s">
        <v>1205</v>
      </c>
      <c r="G421" s="654" t="s">
        <v>2492</v>
      </c>
      <c r="H421" s="536" t="s">
        <v>385</v>
      </c>
      <c r="I421" s="536"/>
      <c r="J421" s="535" t="s">
        <v>86</v>
      </c>
      <c r="K421" s="535">
        <v>1</v>
      </c>
      <c r="L421" s="535">
        <v>1.333</v>
      </c>
      <c r="M421" s="656" t="s">
        <v>439</v>
      </c>
      <c r="N421" s="536" t="s">
        <v>134</v>
      </c>
      <c r="O421">
        <v>130</v>
      </c>
      <c r="P421" s="1635">
        <f t="shared" si="38"/>
        <v>130</v>
      </c>
      <c r="Q421" s="666"/>
      <c r="R421" s="657"/>
      <c r="S421" s="658"/>
      <c r="T421" s="658"/>
      <c r="U421" s="659"/>
      <c r="V421" s="678"/>
      <c r="W421" s="500"/>
      <c r="X421" s="504"/>
      <c r="Y421" s="504"/>
      <c r="Z421" s="504"/>
      <c r="AA421" s="500"/>
      <c r="AB421" s="504"/>
      <c r="AC421" s="506"/>
      <c r="AD421" s="506"/>
      <c r="AE421" s="500"/>
      <c r="AF421" s="500"/>
      <c r="AG421" s="500"/>
      <c r="AH421" s="505"/>
      <c r="AI421" s="506"/>
      <c r="AJ421" s="502"/>
      <c r="AK421" s="507"/>
      <c r="AL421" s="503"/>
      <c r="AM421" s="508"/>
      <c r="AN421" s="509"/>
      <c r="AO421" s="509"/>
    </row>
    <row r="422" spans="1:41" ht="14.4" customHeight="1">
      <c r="A422" s="654" t="s">
        <v>587</v>
      </c>
      <c r="B422" s="535" t="s">
        <v>2721</v>
      </c>
      <c r="C422" s="654"/>
      <c r="D422" s="654" t="s">
        <v>19</v>
      </c>
      <c r="E422" s="654" t="s">
        <v>1033</v>
      </c>
      <c r="F422" s="535" t="s">
        <v>1206</v>
      </c>
      <c r="G422" s="654" t="s">
        <v>2532</v>
      </c>
      <c r="H422" s="536" t="s">
        <v>385</v>
      </c>
      <c r="I422" s="536"/>
      <c r="J422" s="535" t="s">
        <v>86</v>
      </c>
      <c r="K422" s="535">
        <v>1</v>
      </c>
      <c r="L422" s="535">
        <v>1.349</v>
      </c>
      <c r="M422" s="656" t="s">
        <v>439</v>
      </c>
      <c r="N422" s="536" t="s">
        <v>137</v>
      </c>
      <c r="O422">
        <v>121</v>
      </c>
      <c r="P422" s="1635">
        <f t="shared" si="38"/>
        <v>121</v>
      </c>
      <c r="Q422" s="666"/>
      <c r="R422" s="657"/>
      <c r="S422" s="658"/>
      <c r="T422" s="658"/>
      <c r="U422" s="659"/>
      <c r="V422" s="678"/>
      <c r="W422" s="500"/>
      <c r="X422" s="504"/>
      <c r="Y422" s="504"/>
      <c r="Z422" s="504"/>
      <c r="AA422" s="500"/>
      <c r="AB422" s="504"/>
      <c r="AC422" s="506"/>
      <c r="AD422" s="506"/>
      <c r="AE422" s="500"/>
      <c r="AF422" s="500"/>
      <c r="AG422" s="500"/>
      <c r="AH422" s="505"/>
      <c r="AI422" s="506"/>
      <c r="AJ422" s="502"/>
      <c r="AK422" s="507"/>
      <c r="AL422" s="503"/>
      <c r="AM422" s="508"/>
      <c r="AN422" s="509"/>
      <c r="AO422" s="509"/>
    </row>
    <row r="423" spans="1:41" ht="14.4" customHeight="1">
      <c r="A423" s="654" t="s">
        <v>588</v>
      </c>
      <c r="B423" s="535" t="s">
        <v>2722</v>
      </c>
      <c r="C423" s="654"/>
      <c r="D423" s="654" t="s">
        <v>19</v>
      </c>
      <c r="E423" s="654" t="s">
        <v>1033</v>
      </c>
      <c r="F423" s="535" t="s">
        <v>1207</v>
      </c>
      <c r="G423" s="654" t="s">
        <v>2533</v>
      </c>
      <c r="H423" s="536" t="s">
        <v>385</v>
      </c>
      <c r="I423" s="536"/>
      <c r="J423" s="535" t="s">
        <v>57</v>
      </c>
      <c r="K423" s="535">
        <v>1</v>
      </c>
      <c r="L423" s="535">
        <v>1.1679999999999999</v>
      </c>
      <c r="M423" s="656" t="s">
        <v>439</v>
      </c>
      <c r="N423" s="536" t="s">
        <v>137</v>
      </c>
      <c r="O423">
        <v>101.536</v>
      </c>
      <c r="P423" s="1635">
        <f t="shared" si="38"/>
        <v>102</v>
      </c>
      <c r="Q423" s="666"/>
      <c r="R423" s="657"/>
      <c r="S423" s="658"/>
      <c r="T423" s="658"/>
      <c r="U423" s="659"/>
      <c r="V423" s="678"/>
      <c r="W423" s="500"/>
      <c r="X423" s="504"/>
      <c r="Y423" s="504"/>
      <c r="Z423" s="504"/>
      <c r="AA423" s="500"/>
      <c r="AB423" s="504"/>
      <c r="AC423" s="506"/>
      <c r="AD423" s="506"/>
      <c r="AE423" s="500"/>
      <c r="AF423" s="500"/>
      <c r="AG423" s="500"/>
      <c r="AH423" s="505"/>
      <c r="AI423" s="506"/>
      <c r="AJ423" s="502"/>
      <c r="AK423" s="507"/>
      <c r="AL423" s="503"/>
      <c r="AM423" s="508"/>
      <c r="AN423" s="509"/>
      <c r="AO423" s="509"/>
    </row>
    <row r="424" spans="1:41" ht="14.4" customHeight="1">
      <c r="A424" s="654" t="s">
        <v>589</v>
      </c>
      <c r="B424" s="535" t="s">
        <v>2723</v>
      </c>
      <c r="C424" s="654"/>
      <c r="D424" s="654" t="s">
        <v>19</v>
      </c>
      <c r="E424" s="654" t="s">
        <v>1033</v>
      </c>
      <c r="F424" s="535" t="s">
        <v>1208</v>
      </c>
      <c r="G424" s="654" t="s">
        <v>2534</v>
      </c>
      <c r="H424" s="536" t="s">
        <v>385</v>
      </c>
      <c r="I424" s="536"/>
      <c r="J424" s="535" t="s">
        <v>57</v>
      </c>
      <c r="K424" s="535">
        <v>1</v>
      </c>
      <c r="L424" s="535">
        <v>0.97199999999999998</v>
      </c>
      <c r="M424" s="656" t="s">
        <v>439</v>
      </c>
      <c r="N424" s="536" t="s">
        <v>137</v>
      </c>
      <c r="O424">
        <v>88.064000000000007</v>
      </c>
      <c r="P424" s="1635">
        <f t="shared" si="38"/>
        <v>89</v>
      </c>
      <c r="Q424" s="666"/>
      <c r="R424" s="657"/>
      <c r="S424" s="658"/>
      <c r="T424" s="658"/>
      <c r="U424" s="659"/>
      <c r="V424" s="678"/>
      <c r="W424" s="500"/>
      <c r="X424" s="504"/>
      <c r="Y424" s="504"/>
      <c r="Z424" s="504"/>
      <c r="AA424" s="500"/>
      <c r="AB424" s="504"/>
      <c r="AC424" s="506"/>
      <c r="AD424" s="506"/>
      <c r="AE424" s="500"/>
      <c r="AF424" s="500"/>
      <c r="AG424" s="500"/>
      <c r="AH424" s="505"/>
      <c r="AI424" s="506"/>
      <c r="AJ424" s="502"/>
      <c r="AK424" s="507"/>
      <c r="AL424" s="503"/>
      <c r="AM424" s="508"/>
      <c r="AN424" s="509"/>
      <c r="AO424" s="509"/>
    </row>
    <row r="425" spans="1:41" ht="14.4" customHeight="1">
      <c r="A425" s="654" t="s">
        <v>590</v>
      </c>
      <c r="B425" s="535" t="s">
        <v>2724</v>
      </c>
      <c r="C425" s="654"/>
      <c r="D425" s="654" t="s">
        <v>19</v>
      </c>
      <c r="E425" s="654" t="s">
        <v>1033</v>
      </c>
      <c r="F425" s="535" t="s">
        <v>1209</v>
      </c>
      <c r="G425" s="654" t="s">
        <v>2535</v>
      </c>
      <c r="H425" s="536" t="s">
        <v>385</v>
      </c>
      <c r="I425" s="536"/>
      <c r="J425" s="535" t="s">
        <v>57</v>
      </c>
      <c r="K425" s="535">
        <v>1</v>
      </c>
      <c r="L425" s="535">
        <v>0.93700000000000006</v>
      </c>
      <c r="M425" s="656" t="s">
        <v>439</v>
      </c>
      <c r="N425" s="536" t="s">
        <v>137</v>
      </c>
      <c r="O425">
        <v>85.632000000000005</v>
      </c>
      <c r="P425" s="1635">
        <f t="shared" si="38"/>
        <v>86</v>
      </c>
      <c r="Q425" s="666"/>
      <c r="R425" s="657"/>
      <c r="S425" s="658"/>
      <c r="T425" s="658"/>
      <c r="U425" s="659"/>
      <c r="V425" s="678"/>
      <c r="W425" s="500"/>
      <c r="X425" s="504"/>
      <c r="Y425" s="504"/>
      <c r="Z425" s="504"/>
      <c r="AA425" s="500"/>
      <c r="AB425" s="504"/>
      <c r="AC425" s="506"/>
      <c r="AD425" s="506"/>
      <c r="AE425" s="500"/>
      <c r="AF425" s="500"/>
      <c r="AG425" s="500"/>
      <c r="AH425" s="505"/>
      <c r="AI425" s="506"/>
      <c r="AJ425" s="502"/>
      <c r="AK425" s="507"/>
      <c r="AL425" s="503"/>
      <c r="AM425" s="508"/>
      <c r="AN425" s="509"/>
      <c r="AO425" s="509"/>
    </row>
    <row r="426" spans="1:41" ht="14.4" customHeight="1">
      <c r="A426" s="654" t="s">
        <v>591</v>
      </c>
      <c r="B426" s="1374" t="s">
        <v>3603</v>
      </c>
      <c r="C426" s="654"/>
      <c r="D426" s="654" t="s">
        <v>19</v>
      </c>
      <c r="E426" s="654" t="s">
        <v>1033</v>
      </c>
      <c r="F426" s="535" t="s">
        <v>3604</v>
      </c>
      <c r="G426" s="654" t="s">
        <v>2548</v>
      </c>
      <c r="H426" s="536" t="s">
        <v>385</v>
      </c>
      <c r="I426" s="536"/>
      <c r="J426" s="535" t="s">
        <v>57</v>
      </c>
      <c r="K426" s="535">
        <v>2</v>
      </c>
      <c r="L426" s="535">
        <v>1.2290000000000001</v>
      </c>
      <c r="M426" s="656" t="s">
        <v>439</v>
      </c>
      <c r="N426" s="536" t="s">
        <v>134</v>
      </c>
      <c r="O426" s="664">
        <f>54.784+72.16</f>
        <v>126.94399999999999</v>
      </c>
      <c r="P426" s="1635">
        <f t="shared" si="38"/>
        <v>127</v>
      </c>
      <c r="Q426" s="666"/>
      <c r="R426" s="657"/>
      <c r="S426" s="658"/>
      <c r="T426" s="658"/>
      <c r="U426" s="659"/>
      <c r="V426" s="678"/>
      <c r="W426" s="500"/>
      <c r="X426" s="504"/>
      <c r="Y426" s="504"/>
      <c r="Z426" s="504"/>
      <c r="AA426" s="500"/>
      <c r="AB426" s="504"/>
      <c r="AC426" s="506"/>
      <c r="AD426" s="506"/>
      <c r="AE426" s="500"/>
      <c r="AF426" s="500"/>
      <c r="AG426" s="500"/>
      <c r="AH426" s="505"/>
      <c r="AI426" s="506"/>
      <c r="AJ426" s="502"/>
      <c r="AK426" s="507"/>
      <c r="AL426" s="503"/>
      <c r="AM426" s="508"/>
      <c r="AN426" s="509"/>
      <c r="AO426" s="509"/>
    </row>
    <row r="427" spans="1:41" ht="14.4" customHeight="1">
      <c r="A427" s="654" t="s">
        <v>592</v>
      </c>
      <c r="B427" s="535" t="s">
        <v>2725</v>
      </c>
      <c r="C427" s="654"/>
      <c r="D427" s="654" t="s">
        <v>19</v>
      </c>
      <c r="E427" s="654" t="s">
        <v>1033</v>
      </c>
      <c r="F427" s="535" t="s">
        <v>1210</v>
      </c>
      <c r="G427" s="654" t="s">
        <v>2553</v>
      </c>
      <c r="H427" s="536" t="s">
        <v>385</v>
      </c>
      <c r="I427" s="536"/>
      <c r="J427" s="535" t="s">
        <v>57</v>
      </c>
      <c r="K427" s="535">
        <v>1</v>
      </c>
      <c r="L427" s="535">
        <v>1.0640000000000001</v>
      </c>
      <c r="M427" s="656" t="s">
        <v>439</v>
      </c>
      <c r="N427" s="536" t="s">
        <v>137</v>
      </c>
      <c r="O427">
        <v>94.4</v>
      </c>
      <c r="P427" s="1635">
        <f t="shared" si="38"/>
        <v>95</v>
      </c>
      <c r="Q427" s="666"/>
      <c r="R427" s="657"/>
      <c r="S427" s="658"/>
      <c r="T427" s="658"/>
      <c r="U427" s="659"/>
      <c r="V427" s="678"/>
      <c r="W427" s="500"/>
      <c r="X427" s="504"/>
      <c r="Y427" s="504"/>
      <c r="Z427" s="504"/>
      <c r="AA427" s="500"/>
      <c r="AB427" s="504"/>
      <c r="AC427" s="506"/>
      <c r="AD427" s="506"/>
      <c r="AE427" s="500"/>
      <c r="AF427" s="500"/>
      <c r="AG427" s="500"/>
      <c r="AH427" s="505"/>
      <c r="AI427" s="506"/>
      <c r="AJ427" s="502"/>
      <c r="AK427" s="507"/>
      <c r="AL427" s="503"/>
      <c r="AM427" s="508"/>
      <c r="AN427" s="509"/>
      <c r="AO427" s="509"/>
    </row>
    <row r="428" spans="1:41" ht="14.4" customHeight="1">
      <c r="A428" s="654" t="s">
        <v>593</v>
      </c>
      <c r="B428" s="535" t="s">
        <v>2726</v>
      </c>
      <c r="C428" s="654"/>
      <c r="D428" s="654" t="s">
        <v>19</v>
      </c>
      <c r="E428" s="654" t="s">
        <v>1033</v>
      </c>
      <c r="F428" s="535" t="s">
        <v>1211</v>
      </c>
      <c r="G428" s="654" t="s">
        <v>2554</v>
      </c>
      <c r="H428" s="536" t="s">
        <v>385</v>
      </c>
      <c r="I428" s="536"/>
      <c r="J428" s="535" t="s">
        <v>54</v>
      </c>
      <c r="K428" s="535">
        <v>1</v>
      </c>
      <c r="L428" s="535">
        <v>0.92500000000000004</v>
      </c>
      <c r="M428" s="656" t="s">
        <v>439</v>
      </c>
      <c r="N428" s="536" t="s">
        <v>137</v>
      </c>
      <c r="O428">
        <v>87</v>
      </c>
      <c r="P428" s="1635">
        <f t="shared" si="38"/>
        <v>87</v>
      </c>
      <c r="Q428" s="666"/>
      <c r="R428" s="657"/>
      <c r="S428" s="658"/>
      <c r="T428" s="658"/>
      <c r="U428" s="659"/>
      <c r="V428" s="678"/>
      <c r="W428" s="500"/>
      <c r="X428" s="504"/>
      <c r="Y428" s="504"/>
      <c r="Z428" s="504"/>
      <c r="AA428" s="500"/>
      <c r="AB428" s="504"/>
      <c r="AC428" s="506"/>
      <c r="AD428" s="506"/>
      <c r="AE428" s="500"/>
      <c r="AF428" s="500"/>
      <c r="AG428" s="500"/>
      <c r="AH428" s="505"/>
      <c r="AI428" s="506"/>
      <c r="AJ428" s="502"/>
      <c r="AK428" s="507"/>
      <c r="AL428" s="503"/>
      <c r="AM428" s="508"/>
      <c r="AN428" s="509"/>
      <c r="AO428" s="509"/>
    </row>
    <row r="429" spans="1:41" ht="14.4" customHeight="1">
      <c r="A429" s="654" t="s">
        <v>594</v>
      </c>
      <c r="B429" s="535" t="s">
        <v>2727</v>
      </c>
      <c r="C429" s="654"/>
      <c r="D429" s="654" t="s">
        <v>19</v>
      </c>
      <c r="E429" s="654" t="s">
        <v>1033</v>
      </c>
      <c r="F429" s="535" t="s">
        <v>1212</v>
      </c>
      <c r="G429" s="654" t="s">
        <v>2555</v>
      </c>
      <c r="H429" s="536" t="s">
        <v>385</v>
      </c>
      <c r="I429" s="536"/>
      <c r="J429" s="535" t="s">
        <v>54</v>
      </c>
      <c r="K429" s="535">
        <v>1</v>
      </c>
      <c r="L429" s="535">
        <v>0.873</v>
      </c>
      <c r="M429" s="656" t="s">
        <v>439</v>
      </c>
      <c r="N429" s="536" t="s">
        <v>137</v>
      </c>
      <c r="O429">
        <v>81.248000000000005</v>
      </c>
      <c r="P429" s="1635">
        <f t="shared" si="38"/>
        <v>82</v>
      </c>
      <c r="Q429" s="666"/>
      <c r="R429" s="657"/>
      <c r="S429" s="658"/>
      <c r="T429" s="658"/>
      <c r="U429" s="659"/>
      <c r="V429" s="678"/>
      <c r="W429" s="500"/>
      <c r="X429" s="504"/>
      <c r="Y429" s="504"/>
      <c r="Z429" s="504"/>
      <c r="AA429" s="500"/>
      <c r="AB429" s="504"/>
      <c r="AC429" s="506"/>
      <c r="AD429" s="506"/>
      <c r="AE429" s="500"/>
      <c r="AF429" s="500"/>
      <c r="AG429" s="500"/>
      <c r="AH429" s="505"/>
      <c r="AI429" s="506"/>
      <c r="AJ429" s="502"/>
      <c r="AK429" s="507"/>
      <c r="AL429" s="503"/>
      <c r="AM429" s="508"/>
      <c r="AN429" s="509"/>
      <c r="AO429" s="509"/>
    </row>
    <row r="430" spans="1:41" ht="14.4" customHeight="1">
      <c r="A430" s="654" t="s">
        <v>595</v>
      </c>
      <c r="B430" s="535" t="s">
        <v>2728</v>
      </c>
      <c r="C430" s="654"/>
      <c r="D430" s="654" t="s">
        <v>19</v>
      </c>
      <c r="E430" s="654" t="s">
        <v>1033</v>
      </c>
      <c r="F430" s="535" t="s">
        <v>1213</v>
      </c>
      <c r="G430" s="654" t="s">
        <v>2556</v>
      </c>
      <c r="H430" s="536" t="s">
        <v>385</v>
      </c>
      <c r="I430" s="536"/>
      <c r="J430" s="535" t="s">
        <v>54</v>
      </c>
      <c r="K430" s="535">
        <v>1</v>
      </c>
      <c r="L430" s="535">
        <v>0.81200000000000006</v>
      </c>
      <c r="M430" s="656" t="s">
        <v>439</v>
      </c>
      <c r="N430" s="536" t="s">
        <v>137</v>
      </c>
      <c r="O430">
        <v>77.024000000000001</v>
      </c>
      <c r="P430" s="1635">
        <f t="shared" si="38"/>
        <v>78</v>
      </c>
      <c r="Q430" s="666"/>
      <c r="R430" s="657"/>
      <c r="S430" s="658"/>
      <c r="T430" s="658"/>
      <c r="U430" s="659"/>
      <c r="V430" s="678"/>
      <c r="W430" s="500"/>
      <c r="X430" s="504"/>
      <c r="Y430" s="504"/>
      <c r="Z430" s="504"/>
      <c r="AA430" s="500"/>
      <c r="AB430" s="504"/>
      <c r="AC430" s="506"/>
      <c r="AD430" s="506"/>
      <c r="AE430" s="500"/>
      <c r="AF430" s="500"/>
      <c r="AG430" s="500"/>
      <c r="AH430" s="505"/>
      <c r="AI430" s="506"/>
      <c r="AJ430" s="502"/>
      <c r="AK430" s="507"/>
      <c r="AL430" s="503"/>
      <c r="AM430" s="508"/>
      <c r="AN430" s="509"/>
      <c r="AO430" s="509"/>
    </row>
    <row r="431" spans="1:41" ht="14.4" customHeight="1">
      <c r="A431" s="654" t="s">
        <v>596</v>
      </c>
      <c r="B431" s="535" t="s">
        <v>2729</v>
      </c>
      <c r="C431" s="654"/>
      <c r="D431" s="654" t="s">
        <v>19</v>
      </c>
      <c r="E431" s="654" t="s">
        <v>1033</v>
      </c>
      <c r="F431" s="535" t="s">
        <v>1214</v>
      </c>
      <c r="G431" s="654" t="s">
        <v>2557</v>
      </c>
      <c r="H431" s="536" t="s">
        <v>385</v>
      </c>
      <c r="I431" s="536"/>
      <c r="J431" s="535" t="s">
        <v>54</v>
      </c>
      <c r="K431" s="535">
        <v>1</v>
      </c>
      <c r="L431" s="535">
        <v>0.63200000000000001</v>
      </c>
      <c r="M431" s="656" t="s">
        <v>439</v>
      </c>
      <c r="N431" s="536" t="s">
        <v>137</v>
      </c>
      <c r="O431">
        <v>64.703999999999994</v>
      </c>
      <c r="P431" s="1635">
        <f t="shared" si="38"/>
        <v>65</v>
      </c>
      <c r="Q431" s="666"/>
      <c r="R431" s="657"/>
      <c r="S431" s="658"/>
      <c r="T431" s="658"/>
      <c r="U431" s="659"/>
      <c r="V431" s="678"/>
      <c r="W431" s="500"/>
      <c r="X431" s="504"/>
      <c r="Y431" s="504"/>
      <c r="Z431" s="504"/>
      <c r="AA431" s="500"/>
      <c r="AB431" s="504"/>
      <c r="AC431" s="506"/>
      <c r="AD431" s="506"/>
      <c r="AE431" s="500"/>
      <c r="AF431" s="500"/>
      <c r="AG431" s="500"/>
      <c r="AH431" s="505"/>
      <c r="AI431" s="506"/>
      <c r="AJ431" s="502"/>
      <c r="AK431" s="507"/>
      <c r="AL431" s="503"/>
      <c r="AM431" s="508"/>
      <c r="AN431" s="509"/>
      <c r="AO431" s="509"/>
    </row>
    <row r="432" spans="1:41" ht="14.4" customHeight="1">
      <c r="A432" s="654" t="s">
        <v>597</v>
      </c>
      <c r="B432" s="535" t="s">
        <v>2732</v>
      </c>
      <c r="C432" s="654"/>
      <c r="D432" s="654" t="s">
        <v>19</v>
      </c>
      <c r="E432" s="654" t="s">
        <v>1033</v>
      </c>
      <c r="F432" s="535" t="s">
        <v>1948</v>
      </c>
      <c r="G432" s="654" t="s">
        <v>2561</v>
      </c>
      <c r="H432" s="536" t="s">
        <v>385</v>
      </c>
      <c r="I432" s="536"/>
      <c r="J432" s="535" t="s">
        <v>57</v>
      </c>
      <c r="K432" s="535">
        <v>2</v>
      </c>
      <c r="L432" s="535">
        <v>1.08</v>
      </c>
      <c r="M432" s="656" t="s">
        <v>439</v>
      </c>
      <c r="N432" s="536" t="s">
        <v>131</v>
      </c>
      <c r="O432" s="664">
        <v>88</v>
      </c>
      <c r="P432" s="1635">
        <f t="shared" si="38"/>
        <v>88</v>
      </c>
      <c r="Q432" s="666"/>
      <c r="R432" s="657"/>
      <c r="S432" s="658"/>
      <c r="T432" s="658"/>
      <c r="U432" s="659"/>
      <c r="V432" s="678"/>
      <c r="W432" s="500"/>
      <c r="X432" s="504"/>
      <c r="Y432" s="504"/>
      <c r="Z432" s="504"/>
      <c r="AA432" s="500"/>
      <c r="AB432" s="504"/>
      <c r="AC432" s="506"/>
      <c r="AD432" s="506"/>
      <c r="AE432" s="500"/>
      <c r="AF432" s="500"/>
      <c r="AG432" s="500"/>
      <c r="AH432" s="505"/>
      <c r="AI432" s="506"/>
      <c r="AJ432" s="502"/>
      <c r="AK432" s="507"/>
      <c r="AL432" s="503"/>
      <c r="AM432" s="508"/>
      <c r="AN432" s="509"/>
      <c r="AO432" s="509"/>
    </row>
    <row r="433" spans="1:41" ht="14.4" customHeight="1">
      <c r="A433" s="654" t="s">
        <v>598</v>
      </c>
      <c r="B433" s="1374" t="s">
        <v>3605</v>
      </c>
      <c r="C433" s="654"/>
      <c r="D433" s="654" t="s">
        <v>19</v>
      </c>
      <c r="E433" s="654" t="s">
        <v>1033</v>
      </c>
      <c r="F433" s="535" t="s">
        <v>3606</v>
      </c>
      <c r="G433" s="654" t="s">
        <v>2594</v>
      </c>
      <c r="H433" s="536" t="s">
        <v>385</v>
      </c>
      <c r="I433" s="536"/>
      <c r="J433" s="535" t="s">
        <v>57</v>
      </c>
      <c r="K433" s="535">
        <v>2</v>
      </c>
      <c r="L433" s="535">
        <v>1.97</v>
      </c>
      <c r="M433" s="656" t="s">
        <v>439</v>
      </c>
      <c r="N433" s="536" t="s">
        <v>200</v>
      </c>
      <c r="O433" s="664">
        <f>54+77</f>
        <v>131</v>
      </c>
      <c r="P433" s="1635">
        <f t="shared" si="38"/>
        <v>131</v>
      </c>
      <c r="Q433" s="666"/>
      <c r="R433" s="657"/>
      <c r="S433" s="658"/>
      <c r="T433" s="658"/>
      <c r="U433" s="659"/>
      <c r="V433" s="678"/>
      <c r="W433" s="500"/>
      <c r="X433" s="504"/>
      <c r="Y433" s="504"/>
      <c r="Z433" s="504"/>
      <c r="AA433" s="500"/>
      <c r="AB433" s="504"/>
      <c r="AC433" s="506"/>
      <c r="AD433" s="506"/>
      <c r="AE433" s="500"/>
      <c r="AF433" s="500"/>
      <c r="AG433" s="500"/>
      <c r="AH433" s="505"/>
      <c r="AI433" s="506"/>
      <c r="AJ433" s="502"/>
      <c r="AK433" s="507"/>
      <c r="AL433" s="503"/>
      <c r="AM433" s="508"/>
      <c r="AN433" s="509"/>
      <c r="AO433" s="509"/>
    </row>
    <row r="434" spans="1:41" ht="14.4" customHeight="1">
      <c r="A434" s="654" t="s">
        <v>599</v>
      </c>
      <c r="B434" s="535" t="s">
        <v>2733</v>
      </c>
      <c r="C434" s="654"/>
      <c r="D434" s="654" t="s">
        <v>19</v>
      </c>
      <c r="E434" s="654" t="s">
        <v>1032</v>
      </c>
      <c r="F434" s="535" t="s">
        <v>130</v>
      </c>
      <c r="G434" s="654" t="s">
        <v>2387</v>
      </c>
      <c r="H434" s="536" t="s">
        <v>385</v>
      </c>
      <c r="I434" s="536"/>
      <c r="J434" s="535" t="s">
        <v>41</v>
      </c>
      <c r="K434" s="535">
        <v>10</v>
      </c>
      <c r="L434" s="535">
        <v>0.80200000000000005</v>
      </c>
      <c r="M434" s="656" t="s">
        <v>439</v>
      </c>
      <c r="N434" s="536" t="s">
        <v>200</v>
      </c>
      <c r="O434">
        <v>97.184000000000012</v>
      </c>
      <c r="P434" s="1635">
        <f t="shared" si="38"/>
        <v>98</v>
      </c>
      <c r="Q434" s="666"/>
      <c r="R434" s="657"/>
      <c r="S434" s="658"/>
      <c r="T434" s="658">
        <f t="shared" ref="T434:T439" si="39">P434*$V$86</f>
        <v>0</v>
      </c>
      <c r="U434" s="659">
        <f t="shared" ref="U434:U439" si="40">ROUND(T434,0)</f>
        <v>0</v>
      </c>
      <c r="V434" s="678"/>
      <c r="W434" s="500"/>
      <c r="X434" s="504"/>
      <c r="Y434" s="504"/>
      <c r="Z434" s="504"/>
      <c r="AA434" s="500"/>
      <c r="AB434" s="504"/>
      <c r="AC434" s="506"/>
      <c r="AD434" s="506"/>
      <c r="AE434" s="500"/>
      <c r="AF434" s="500"/>
      <c r="AG434" s="500"/>
      <c r="AH434" s="505"/>
      <c r="AI434" s="506"/>
      <c r="AJ434" s="502"/>
      <c r="AK434" s="507"/>
      <c r="AL434" s="503"/>
      <c r="AM434" s="508"/>
      <c r="AN434" s="509"/>
      <c r="AO434" s="509"/>
    </row>
    <row r="435" spans="1:41" ht="14.4" customHeight="1">
      <c r="A435" s="654" t="s">
        <v>600</v>
      </c>
      <c r="B435" s="535" t="s">
        <v>2651</v>
      </c>
      <c r="C435" s="654"/>
      <c r="D435" s="654" t="s">
        <v>19</v>
      </c>
      <c r="E435" s="654" t="s">
        <v>1032</v>
      </c>
      <c r="F435" s="535" t="s">
        <v>132</v>
      </c>
      <c r="G435" s="654" t="s">
        <v>2388</v>
      </c>
      <c r="H435" s="536" t="s">
        <v>385</v>
      </c>
      <c r="I435" s="536"/>
      <c r="J435" s="535" t="s">
        <v>49</v>
      </c>
      <c r="K435" s="535">
        <v>5</v>
      </c>
      <c r="L435" s="535">
        <v>0.67</v>
      </c>
      <c r="M435" s="656" t="s">
        <v>439</v>
      </c>
      <c r="N435" s="699" t="s">
        <v>3438</v>
      </c>
      <c r="O435">
        <v>68.415999999999997</v>
      </c>
      <c r="P435" s="1635">
        <f t="shared" si="38"/>
        <v>69</v>
      </c>
      <c r="Q435" s="666"/>
      <c r="R435" s="657"/>
      <c r="S435" s="658"/>
      <c r="T435" s="658">
        <f t="shared" si="39"/>
        <v>0</v>
      </c>
      <c r="U435" s="659">
        <f t="shared" si="40"/>
        <v>0</v>
      </c>
      <c r="V435" s="678"/>
      <c r="W435" s="500"/>
      <c r="X435" s="504"/>
      <c r="Y435" s="504"/>
      <c r="Z435" s="504"/>
      <c r="AA435" s="500"/>
      <c r="AB435" s="504"/>
      <c r="AC435" s="506"/>
      <c r="AD435" s="506"/>
      <c r="AE435" s="500"/>
      <c r="AF435" s="500"/>
      <c r="AG435" s="500"/>
      <c r="AH435" s="505"/>
      <c r="AI435" s="506"/>
      <c r="AJ435" s="502"/>
      <c r="AK435" s="507"/>
      <c r="AL435" s="503"/>
      <c r="AM435" s="508"/>
      <c r="AN435" s="509"/>
      <c r="AO435" s="509"/>
    </row>
    <row r="436" spans="1:41" ht="14.4" customHeight="1">
      <c r="A436" s="654" t="s">
        <v>601</v>
      </c>
      <c r="B436" s="535" t="s">
        <v>2652</v>
      </c>
      <c r="C436" s="654"/>
      <c r="D436" s="654" t="s">
        <v>19</v>
      </c>
      <c r="E436" s="654" t="s">
        <v>1032</v>
      </c>
      <c r="F436" s="535" t="s">
        <v>136</v>
      </c>
      <c r="G436" s="654" t="s">
        <v>2397</v>
      </c>
      <c r="H436" s="536" t="s">
        <v>385</v>
      </c>
      <c r="I436" s="536"/>
      <c r="J436" s="535" t="s">
        <v>57</v>
      </c>
      <c r="K436" s="535">
        <v>2</v>
      </c>
      <c r="L436" s="535">
        <v>1.657</v>
      </c>
      <c r="M436" s="656" t="s">
        <v>439</v>
      </c>
      <c r="N436" s="536" t="s">
        <v>137</v>
      </c>
      <c r="O436">
        <v>154.304</v>
      </c>
      <c r="P436" s="1635">
        <f t="shared" si="38"/>
        <v>155</v>
      </c>
      <c r="Q436" s="666"/>
      <c r="R436" s="657"/>
      <c r="S436" s="658"/>
      <c r="T436" s="658">
        <f t="shared" si="39"/>
        <v>0</v>
      </c>
      <c r="U436" s="659">
        <f t="shared" si="40"/>
        <v>0</v>
      </c>
      <c r="V436" s="678"/>
      <c r="W436" s="500"/>
      <c r="X436" s="504"/>
      <c r="Y436" s="504"/>
      <c r="Z436" s="504"/>
      <c r="AA436" s="500"/>
      <c r="AB436" s="504"/>
      <c r="AC436" s="506"/>
      <c r="AD436" s="506"/>
      <c r="AE436" s="500"/>
      <c r="AF436" s="500"/>
      <c r="AG436" s="500"/>
      <c r="AH436" s="505"/>
      <c r="AI436" s="506"/>
      <c r="AJ436" s="502"/>
      <c r="AK436" s="507"/>
      <c r="AL436" s="503"/>
      <c r="AM436" s="508"/>
      <c r="AN436" s="509"/>
      <c r="AO436" s="509"/>
    </row>
    <row r="437" spans="1:41" ht="14.4" customHeight="1">
      <c r="A437" s="654" t="s">
        <v>602</v>
      </c>
      <c r="B437" s="535" t="s">
        <v>2653</v>
      </c>
      <c r="C437" s="654"/>
      <c r="D437" s="654" t="s">
        <v>19</v>
      </c>
      <c r="E437" s="654" t="s">
        <v>1032</v>
      </c>
      <c r="F437" s="535" t="s">
        <v>140</v>
      </c>
      <c r="G437" s="654" t="s">
        <v>2420</v>
      </c>
      <c r="H437" s="536" t="s">
        <v>385</v>
      </c>
      <c r="I437" s="536"/>
      <c r="J437" s="535" t="s">
        <v>57</v>
      </c>
      <c r="K437" s="535">
        <v>2</v>
      </c>
      <c r="L437" s="535">
        <v>2.218</v>
      </c>
      <c r="M437" s="656" t="s">
        <v>439</v>
      </c>
      <c r="N437" s="536" t="s">
        <v>780</v>
      </c>
      <c r="O437">
        <v>103.52000000000001</v>
      </c>
      <c r="P437" s="1635">
        <f t="shared" si="38"/>
        <v>104</v>
      </c>
      <c r="Q437" s="666"/>
      <c r="R437" s="657"/>
      <c r="S437" s="658"/>
      <c r="T437" s="658">
        <f t="shared" si="39"/>
        <v>0</v>
      </c>
      <c r="U437" s="659">
        <f t="shared" si="40"/>
        <v>0</v>
      </c>
      <c r="V437" s="678"/>
      <c r="W437" s="500"/>
      <c r="X437" s="504"/>
      <c r="Y437" s="504"/>
      <c r="Z437" s="504"/>
      <c r="AA437" s="500"/>
      <c r="AB437" s="504"/>
      <c r="AC437" s="506"/>
      <c r="AD437" s="506"/>
      <c r="AE437" s="500"/>
      <c r="AF437" s="500"/>
      <c r="AG437" s="500"/>
      <c r="AH437" s="505"/>
      <c r="AI437" s="506"/>
      <c r="AJ437" s="502"/>
      <c r="AK437" s="507"/>
      <c r="AL437" s="503"/>
      <c r="AM437" s="508"/>
      <c r="AN437" s="509"/>
      <c r="AO437" s="509"/>
    </row>
    <row r="438" spans="1:41" ht="14.4" customHeight="1">
      <c r="A438" s="654" t="s">
        <v>603</v>
      </c>
      <c r="B438" s="535" t="s">
        <v>2654</v>
      </c>
      <c r="C438" s="654"/>
      <c r="D438" s="654" t="s">
        <v>19</v>
      </c>
      <c r="E438" s="654" t="s">
        <v>1032</v>
      </c>
      <c r="F438" s="535" t="s">
        <v>147</v>
      </c>
      <c r="G438" s="654" t="s">
        <v>2426</v>
      </c>
      <c r="H438" s="536" t="s">
        <v>385</v>
      </c>
      <c r="I438" s="536"/>
      <c r="J438" s="535" t="s">
        <v>57</v>
      </c>
      <c r="K438" s="535">
        <v>1</v>
      </c>
      <c r="L438" s="535">
        <v>2.327</v>
      </c>
      <c r="M438" s="656" t="s">
        <v>439</v>
      </c>
      <c r="N438" s="536" t="s">
        <v>137</v>
      </c>
      <c r="O438">
        <v>183.93600000000001</v>
      </c>
      <c r="P438" s="1635">
        <f t="shared" si="38"/>
        <v>184</v>
      </c>
      <c r="Q438" s="666"/>
      <c r="R438" s="657"/>
      <c r="S438" s="658"/>
      <c r="T438" s="658">
        <f t="shared" si="39"/>
        <v>0</v>
      </c>
      <c r="U438" s="659">
        <f t="shared" si="40"/>
        <v>0</v>
      </c>
      <c r="V438" s="678"/>
      <c r="W438" s="500"/>
      <c r="X438" s="504"/>
      <c r="Y438" s="504"/>
      <c r="Z438" s="504"/>
      <c r="AA438" s="500"/>
      <c r="AB438" s="504"/>
      <c r="AC438" s="506"/>
      <c r="AD438" s="506"/>
      <c r="AE438" s="500"/>
      <c r="AF438" s="500"/>
      <c r="AG438" s="500"/>
      <c r="AH438" s="505"/>
      <c r="AI438" s="506"/>
      <c r="AJ438" s="502"/>
      <c r="AK438" s="507"/>
      <c r="AL438" s="503"/>
      <c r="AM438" s="508"/>
      <c r="AN438" s="509"/>
      <c r="AO438" s="509"/>
    </row>
    <row r="439" spans="1:41" ht="14.4" customHeight="1">
      <c r="A439" s="654" t="s">
        <v>604</v>
      </c>
      <c r="B439" s="535" t="s">
        <v>2655</v>
      </c>
      <c r="C439" s="654"/>
      <c r="D439" s="654" t="s">
        <v>19</v>
      </c>
      <c r="E439" s="654" t="s">
        <v>1032</v>
      </c>
      <c r="F439" s="535" t="s">
        <v>149</v>
      </c>
      <c r="G439" s="654" t="s">
        <v>2427</v>
      </c>
      <c r="H439" s="536" t="s">
        <v>385</v>
      </c>
      <c r="I439" s="536"/>
      <c r="J439" s="535" t="s">
        <v>54</v>
      </c>
      <c r="K439" s="535">
        <v>8</v>
      </c>
      <c r="L439" s="535">
        <v>2.6269999999999998</v>
      </c>
      <c r="M439" s="656" t="s">
        <v>439</v>
      </c>
      <c r="N439" s="536" t="s">
        <v>150</v>
      </c>
      <c r="O439">
        <v>195.36</v>
      </c>
      <c r="P439" s="1635">
        <f t="shared" si="38"/>
        <v>196</v>
      </c>
      <c r="Q439" s="666"/>
      <c r="R439" s="657"/>
      <c r="S439" s="658"/>
      <c r="T439" s="658">
        <f t="shared" si="39"/>
        <v>0</v>
      </c>
      <c r="U439" s="659">
        <f t="shared" si="40"/>
        <v>0</v>
      </c>
      <c r="V439" s="678"/>
      <c r="W439" s="500"/>
      <c r="X439" s="504"/>
      <c r="Y439" s="504"/>
      <c r="Z439" s="504"/>
      <c r="AA439" s="500"/>
      <c r="AB439" s="504"/>
      <c r="AC439" s="506"/>
      <c r="AD439" s="506"/>
      <c r="AE439" s="500"/>
      <c r="AF439" s="500"/>
      <c r="AG439" s="500"/>
      <c r="AH439" s="505"/>
      <c r="AI439" s="506"/>
      <c r="AJ439" s="502"/>
      <c r="AK439" s="507"/>
      <c r="AL439" s="503"/>
      <c r="AM439" s="508"/>
      <c r="AN439" s="509"/>
      <c r="AO439" s="509"/>
    </row>
    <row r="440" spans="1:41" ht="14.4" customHeight="1">
      <c r="A440" s="654" t="s">
        <v>605</v>
      </c>
      <c r="B440" s="535" t="s">
        <v>2656</v>
      </c>
      <c r="C440" s="654"/>
      <c r="D440" s="654" t="s">
        <v>19</v>
      </c>
      <c r="E440" s="654" t="s">
        <v>1032</v>
      </c>
      <c r="F440" s="535" t="s">
        <v>152</v>
      </c>
      <c r="G440" s="654" t="s">
        <v>2430</v>
      </c>
      <c r="H440" s="536" t="s">
        <v>385</v>
      </c>
      <c r="I440" s="536"/>
      <c r="J440" s="535" t="s">
        <v>41</v>
      </c>
      <c r="K440" s="535">
        <v>10</v>
      </c>
      <c r="L440" s="535">
        <v>0.27400000000000002</v>
      </c>
      <c r="M440" s="656" t="s">
        <v>439</v>
      </c>
      <c r="N440" s="699" t="s">
        <v>3438</v>
      </c>
      <c r="O440">
        <v>65.823999999999998</v>
      </c>
      <c r="P440" s="1635">
        <f t="shared" si="38"/>
        <v>66</v>
      </c>
      <c r="Q440" s="666"/>
      <c r="R440" s="657"/>
      <c r="S440" s="658">
        <f t="shared" ref="S440:S447" si="41">P440*$V$86</f>
        <v>0</v>
      </c>
      <c r="T440" s="658">
        <f t="shared" ref="T440:T447" si="42">ROUND(S440,0)</f>
        <v>0</v>
      </c>
      <c r="U440" s="659"/>
      <c r="V440" s="678"/>
      <c r="W440" s="500"/>
      <c r="X440" s="504"/>
      <c r="Y440" s="504"/>
      <c r="Z440" s="504"/>
      <c r="AA440" s="500"/>
      <c r="AB440" s="504"/>
      <c r="AC440" s="506"/>
      <c r="AD440" s="506"/>
      <c r="AE440" s="500"/>
      <c r="AF440" s="500"/>
      <c r="AG440" s="500"/>
      <c r="AH440" s="505"/>
      <c r="AI440" s="506"/>
      <c r="AJ440" s="502"/>
      <c r="AK440" s="507"/>
      <c r="AL440" s="503"/>
      <c r="AM440" s="508"/>
      <c r="AN440" s="509"/>
      <c r="AO440" s="509"/>
    </row>
    <row r="441" spans="1:41" ht="14.4" customHeight="1">
      <c r="A441" s="654" t="s">
        <v>606</v>
      </c>
      <c r="B441" s="535" t="s">
        <v>2657</v>
      </c>
      <c r="C441" s="654"/>
      <c r="D441" s="654" t="s">
        <v>19</v>
      </c>
      <c r="E441" s="654" t="s">
        <v>1032</v>
      </c>
      <c r="F441" s="535" t="s">
        <v>155</v>
      </c>
      <c r="G441" s="654" t="s">
        <v>2434</v>
      </c>
      <c r="H441" s="536" t="s">
        <v>385</v>
      </c>
      <c r="I441" s="536"/>
      <c r="J441" s="535" t="s">
        <v>49</v>
      </c>
      <c r="K441" s="535">
        <v>1</v>
      </c>
      <c r="L441" s="535">
        <v>1.1140000000000001</v>
      </c>
      <c r="M441" s="656" t="s">
        <v>439</v>
      </c>
      <c r="N441" s="536" t="s">
        <v>148</v>
      </c>
      <c r="O441">
        <v>100.57600000000001</v>
      </c>
      <c r="P441" s="1635">
        <f t="shared" si="38"/>
        <v>101</v>
      </c>
      <c r="Q441" s="666"/>
      <c r="R441" s="657"/>
      <c r="S441" s="658">
        <f t="shared" si="41"/>
        <v>0</v>
      </c>
      <c r="T441" s="658">
        <f t="shared" si="42"/>
        <v>0</v>
      </c>
      <c r="U441" s="659"/>
      <c r="V441" s="678"/>
      <c r="W441" s="500"/>
      <c r="X441" s="504"/>
      <c r="Y441" s="504"/>
      <c r="Z441" s="504"/>
      <c r="AA441" s="500"/>
      <c r="AB441" s="504"/>
      <c r="AC441" s="506"/>
      <c r="AD441" s="506"/>
      <c r="AE441" s="500"/>
      <c r="AF441" s="500"/>
      <c r="AG441" s="500"/>
      <c r="AH441" s="505"/>
      <c r="AI441" s="506"/>
      <c r="AJ441" s="502"/>
      <c r="AK441" s="507"/>
      <c r="AL441" s="503"/>
      <c r="AM441" s="508"/>
      <c r="AN441" s="509"/>
      <c r="AO441" s="509"/>
    </row>
    <row r="442" spans="1:41" ht="14.4" customHeight="1">
      <c r="A442" s="654" t="s">
        <v>607</v>
      </c>
      <c r="B442" s="535" t="s">
        <v>2658</v>
      </c>
      <c r="C442" s="654"/>
      <c r="D442" s="654" t="s">
        <v>19</v>
      </c>
      <c r="E442" s="654" t="s">
        <v>1032</v>
      </c>
      <c r="F442" s="535" t="s">
        <v>156</v>
      </c>
      <c r="G442" s="654" t="s">
        <v>2436</v>
      </c>
      <c r="H442" s="536" t="s">
        <v>385</v>
      </c>
      <c r="I442" s="536"/>
      <c r="J442" s="535" t="s">
        <v>54</v>
      </c>
      <c r="K442" s="535">
        <v>1</v>
      </c>
      <c r="L442" s="535">
        <v>2.069</v>
      </c>
      <c r="M442" s="656" t="s">
        <v>439</v>
      </c>
      <c r="N442" s="536" t="s">
        <v>780</v>
      </c>
      <c r="O442">
        <v>113.536</v>
      </c>
      <c r="P442" s="1635">
        <f t="shared" si="38"/>
        <v>114</v>
      </c>
      <c r="Q442" s="666"/>
      <c r="R442" s="657"/>
      <c r="S442" s="658">
        <f t="shared" si="41"/>
        <v>0</v>
      </c>
      <c r="T442" s="658">
        <f t="shared" si="42"/>
        <v>0</v>
      </c>
      <c r="U442" s="659"/>
      <c r="V442" s="678"/>
      <c r="W442" s="500"/>
      <c r="X442" s="504"/>
      <c r="Y442" s="504"/>
      <c r="Z442" s="504"/>
      <c r="AA442" s="500"/>
      <c r="AB442" s="504"/>
      <c r="AC442" s="506"/>
      <c r="AD442" s="506"/>
      <c r="AE442" s="500"/>
      <c r="AF442" s="500"/>
      <c r="AG442" s="500"/>
      <c r="AH442" s="505"/>
      <c r="AI442" s="506"/>
      <c r="AJ442" s="502"/>
      <c r="AK442" s="507"/>
      <c r="AL442" s="503"/>
      <c r="AM442" s="508"/>
      <c r="AN442" s="509"/>
      <c r="AO442" s="509"/>
    </row>
    <row r="443" spans="1:41" ht="14.4" customHeight="1">
      <c r="A443" s="654" t="s">
        <v>608</v>
      </c>
      <c r="B443" s="535" t="s">
        <v>2659</v>
      </c>
      <c r="C443" s="654"/>
      <c r="D443" s="654" t="s">
        <v>19</v>
      </c>
      <c r="E443" s="654" t="s">
        <v>1032</v>
      </c>
      <c r="F443" s="535" t="s">
        <v>157</v>
      </c>
      <c r="G443" s="654" t="s">
        <v>2437</v>
      </c>
      <c r="H443" s="536" t="s">
        <v>385</v>
      </c>
      <c r="I443" s="536"/>
      <c r="J443" s="535" t="s">
        <v>86</v>
      </c>
      <c r="K443" s="535">
        <v>1</v>
      </c>
      <c r="L443" s="535">
        <v>1.1419999999999999</v>
      </c>
      <c r="M443" s="656" t="s">
        <v>439</v>
      </c>
      <c r="N443" s="536" t="s">
        <v>780</v>
      </c>
      <c r="O443">
        <v>99.744000000000014</v>
      </c>
      <c r="P443" s="1635">
        <f t="shared" si="38"/>
        <v>100</v>
      </c>
      <c r="Q443" s="666"/>
      <c r="R443" s="657"/>
      <c r="S443" s="658">
        <f t="shared" si="41"/>
        <v>0</v>
      </c>
      <c r="T443" s="658">
        <f t="shared" si="42"/>
        <v>0</v>
      </c>
      <c r="U443" s="659"/>
      <c r="V443" s="678"/>
      <c r="W443" s="500"/>
      <c r="X443" s="504"/>
      <c r="Y443" s="504"/>
      <c r="Z443" s="504"/>
      <c r="AA443" s="500"/>
      <c r="AB443" s="504"/>
      <c r="AC443" s="506"/>
      <c r="AD443" s="506"/>
      <c r="AE443" s="500"/>
      <c r="AF443" s="500"/>
      <c r="AG443" s="500"/>
      <c r="AH443" s="505"/>
      <c r="AI443" s="506"/>
      <c r="AJ443" s="502"/>
      <c r="AK443" s="507"/>
      <c r="AL443" s="503"/>
      <c r="AM443" s="508"/>
      <c r="AN443" s="509"/>
      <c r="AO443" s="509"/>
    </row>
    <row r="444" spans="1:41" ht="14.4" customHeight="1">
      <c r="A444" s="654" t="s">
        <v>609</v>
      </c>
      <c r="B444" s="535" t="s">
        <v>2660</v>
      </c>
      <c r="C444" s="654"/>
      <c r="D444" s="654" t="s">
        <v>19</v>
      </c>
      <c r="E444" s="654" t="s">
        <v>1032</v>
      </c>
      <c r="F444" s="535" t="s">
        <v>158</v>
      </c>
      <c r="G444" s="654" t="s">
        <v>2439</v>
      </c>
      <c r="H444" s="536" t="s">
        <v>385</v>
      </c>
      <c r="I444" s="536"/>
      <c r="J444" s="535" t="s">
        <v>54</v>
      </c>
      <c r="K444" s="535">
        <v>1</v>
      </c>
      <c r="L444" s="535">
        <v>1.395</v>
      </c>
      <c r="M444" s="656" t="s">
        <v>439</v>
      </c>
      <c r="N444" s="536" t="s">
        <v>134</v>
      </c>
      <c r="O444">
        <v>119.87200000000001</v>
      </c>
      <c r="P444" s="1635">
        <f t="shared" si="38"/>
        <v>120</v>
      </c>
      <c r="Q444" s="666"/>
      <c r="R444" s="657"/>
      <c r="S444" s="658">
        <f t="shared" si="41"/>
        <v>0</v>
      </c>
      <c r="T444" s="658">
        <f t="shared" si="42"/>
        <v>0</v>
      </c>
      <c r="U444" s="659"/>
      <c r="V444" s="678"/>
      <c r="W444" s="500"/>
      <c r="X444" s="504"/>
      <c r="Y444" s="504"/>
      <c r="Z444" s="504"/>
      <c r="AA444" s="500"/>
      <c r="AB444" s="504"/>
      <c r="AC444" s="506"/>
      <c r="AD444" s="506"/>
      <c r="AE444" s="500"/>
      <c r="AF444" s="500"/>
      <c r="AG444" s="500"/>
      <c r="AH444" s="505"/>
      <c r="AI444" s="506"/>
      <c r="AJ444" s="502"/>
      <c r="AK444" s="507"/>
      <c r="AL444" s="503"/>
      <c r="AM444" s="508"/>
      <c r="AN444" s="509"/>
      <c r="AO444" s="509"/>
    </row>
    <row r="445" spans="1:41" ht="14.4" customHeight="1">
      <c r="A445" s="654" t="s">
        <v>610</v>
      </c>
      <c r="B445" s="535" t="s">
        <v>2661</v>
      </c>
      <c r="C445" s="654"/>
      <c r="D445" s="654" t="s">
        <v>19</v>
      </c>
      <c r="E445" s="654" t="s">
        <v>1032</v>
      </c>
      <c r="F445" s="535" t="s">
        <v>159</v>
      </c>
      <c r="G445" s="654" t="s">
        <v>2440</v>
      </c>
      <c r="H445" s="536" t="s">
        <v>385</v>
      </c>
      <c r="I445" s="536"/>
      <c r="J445" s="535" t="s">
        <v>54</v>
      </c>
      <c r="K445" s="535">
        <v>3</v>
      </c>
      <c r="L445" s="535">
        <v>3.181</v>
      </c>
      <c r="M445" s="656" t="s">
        <v>439</v>
      </c>
      <c r="N445" s="536" t="s">
        <v>137</v>
      </c>
      <c r="O445">
        <v>272.99200000000002</v>
      </c>
      <c r="P445" s="1635">
        <f t="shared" si="38"/>
        <v>273</v>
      </c>
      <c r="Q445" s="666"/>
      <c r="R445" s="657"/>
      <c r="S445" s="658">
        <f t="shared" si="41"/>
        <v>0</v>
      </c>
      <c r="T445" s="658">
        <f t="shared" si="42"/>
        <v>0</v>
      </c>
      <c r="U445" s="659"/>
      <c r="V445" s="678"/>
      <c r="W445" s="500"/>
      <c r="X445" s="504"/>
      <c r="Y445" s="504"/>
      <c r="Z445" s="504"/>
      <c r="AA445" s="500"/>
      <c r="AB445" s="504"/>
      <c r="AC445" s="506"/>
      <c r="AD445" s="506"/>
      <c r="AE445" s="500"/>
      <c r="AF445" s="500"/>
      <c r="AG445" s="500"/>
      <c r="AH445" s="505"/>
      <c r="AI445" s="506"/>
      <c r="AJ445" s="502"/>
      <c r="AK445" s="507"/>
      <c r="AL445" s="503"/>
      <c r="AM445" s="508"/>
      <c r="AN445" s="509"/>
      <c r="AO445" s="509"/>
    </row>
    <row r="446" spans="1:41" ht="14.4" customHeight="1">
      <c r="A446" s="654" t="s">
        <v>611</v>
      </c>
      <c r="B446" s="535" t="s">
        <v>2662</v>
      </c>
      <c r="C446" s="654"/>
      <c r="D446" s="654" t="s">
        <v>19</v>
      </c>
      <c r="E446" s="654" t="s">
        <v>1032</v>
      </c>
      <c r="F446" s="535" t="s">
        <v>160</v>
      </c>
      <c r="G446" s="654" t="s">
        <v>2441</v>
      </c>
      <c r="H446" s="536" t="s">
        <v>385</v>
      </c>
      <c r="I446" s="536"/>
      <c r="J446" s="535" t="s">
        <v>57</v>
      </c>
      <c r="K446" s="535">
        <v>2</v>
      </c>
      <c r="L446" s="535">
        <v>1.5760000000000001</v>
      </c>
      <c r="M446" s="656" t="s">
        <v>439</v>
      </c>
      <c r="N446" s="536" t="s">
        <v>137</v>
      </c>
      <c r="O446">
        <v>147.52000000000001</v>
      </c>
      <c r="P446" s="1635">
        <f t="shared" si="38"/>
        <v>148</v>
      </c>
      <c r="Q446" s="666"/>
      <c r="R446" s="657"/>
      <c r="S446" s="658">
        <f t="shared" si="41"/>
        <v>0</v>
      </c>
      <c r="T446" s="658">
        <f t="shared" si="42"/>
        <v>0</v>
      </c>
      <c r="U446" s="659"/>
      <c r="V446" s="678"/>
      <c r="W446" s="500"/>
      <c r="X446" s="504"/>
      <c r="Y446" s="504"/>
      <c r="Z446" s="504"/>
      <c r="AA446" s="500"/>
      <c r="AB446" s="504"/>
      <c r="AC446" s="506"/>
      <c r="AD446" s="506"/>
      <c r="AE446" s="500"/>
      <c r="AF446" s="500"/>
      <c r="AG446" s="500"/>
      <c r="AH446" s="505"/>
      <c r="AI446" s="506"/>
      <c r="AJ446" s="502"/>
      <c r="AK446" s="507"/>
      <c r="AL446" s="503"/>
      <c r="AM446" s="508"/>
      <c r="AN446" s="509"/>
      <c r="AO446" s="509"/>
    </row>
    <row r="447" spans="1:41" ht="14.4" customHeight="1">
      <c r="A447" s="654" t="s">
        <v>612</v>
      </c>
      <c r="B447" s="535" t="s">
        <v>2663</v>
      </c>
      <c r="C447" s="654"/>
      <c r="D447" s="654" t="s">
        <v>19</v>
      </c>
      <c r="E447" s="654" t="s">
        <v>1032</v>
      </c>
      <c r="F447" s="535" t="s">
        <v>161</v>
      </c>
      <c r="G447" s="654" t="s">
        <v>2442</v>
      </c>
      <c r="H447" s="536" t="s">
        <v>385</v>
      </c>
      <c r="I447" s="536"/>
      <c r="J447" s="535" t="s">
        <v>54</v>
      </c>
      <c r="K447" s="535">
        <v>4</v>
      </c>
      <c r="L447" s="535">
        <v>1.2629999999999999</v>
      </c>
      <c r="M447" s="656" t="s">
        <v>439</v>
      </c>
      <c r="N447" s="536" t="s">
        <v>148</v>
      </c>
      <c r="O447">
        <v>156.096</v>
      </c>
      <c r="P447" s="1635">
        <f t="shared" si="38"/>
        <v>157</v>
      </c>
      <c r="Q447" s="666"/>
      <c r="R447" s="657"/>
      <c r="S447" s="658">
        <f t="shared" si="41"/>
        <v>0</v>
      </c>
      <c r="T447" s="658">
        <f t="shared" si="42"/>
        <v>0</v>
      </c>
      <c r="U447" s="659"/>
      <c r="V447" s="678"/>
      <c r="W447" s="500"/>
      <c r="X447" s="504"/>
      <c r="Y447" s="504"/>
      <c r="Z447" s="504"/>
      <c r="AA447" s="500"/>
      <c r="AB447" s="504"/>
      <c r="AC447" s="506"/>
      <c r="AD447" s="506"/>
      <c r="AE447" s="500"/>
      <c r="AF447" s="500"/>
      <c r="AG447" s="500"/>
      <c r="AH447" s="505"/>
      <c r="AI447" s="506"/>
      <c r="AJ447" s="502"/>
      <c r="AK447" s="507"/>
      <c r="AL447" s="503"/>
      <c r="AM447" s="508"/>
      <c r="AN447" s="509"/>
      <c r="AO447" s="509"/>
    </row>
    <row r="448" spans="1:41" ht="14.4" customHeight="1">
      <c r="A448" s="654" t="s">
        <v>613</v>
      </c>
      <c r="B448" s="535" t="s">
        <v>2664</v>
      </c>
      <c r="C448" s="654"/>
      <c r="D448" s="654" t="s">
        <v>19</v>
      </c>
      <c r="E448" s="654" t="s">
        <v>1032</v>
      </c>
      <c r="F448" s="535" t="s">
        <v>162</v>
      </c>
      <c r="G448" s="654" t="s">
        <v>2443</v>
      </c>
      <c r="H448" s="536" t="s">
        <v>385</v>
      </c>
      <c r="I448" s="536"/>
      <c r="J448" s="535" t="s">
        <v>57</v>
      </c>
      <c r="K448" s="535">
        <v>3</v>
      </c>
      <c r="L448" s="535">
        <v>2.6930000000000001</v>
      </c>
      <c r="M448" s="656" t="s">
        <v>439</v>
      </c>
      <c r="N448" s="536" t="s">
        <v>137</v>
      </c>
      <c r="O448">
        <v>240.70400000000001</v>
      </c>
      <c r="P448" s="1635">
        <f t="shared" si="38"/>
        <v>241</v>
      </c>
      <c r="Q448" s="666"/>
      <c r="R448" s="657"/>
      <c r="S448" s="658"/>
      <c r="T448" s="658">
        <f t="shared" ref="T448:T457" si="43">P448*$V$86</f>
        <v>0</v>
      </c>
      <c r="U448" s="659">
        <f t="shared" ref="U448:U457" si="44">ROUND(T448,0)</f>
        <v>0</v>
      </c>
      <c r="V448" s="678"/>
      <c r="W448" s="500"/>
      <c r="X448" s="504"/>
      <c r="Y448" s="504"/>
      <c r="Z448" s="504"/>
      <c r="AA448" s="500"/>
      <c r="AB448" s="504"/>
      <c r="AC448" s="506"/>
      <c r="AD448" s="506"/>
      <c r="AE448" s="500"/>
      <c r="AF448" s="500"/>
      <c r="AG448" s="500"/>
      <c r="AH448" s="505"/>
      <c r="AI448" s="506"/>
      <c r="AJ448" s="502"/>
      <c r="AK448" s="507"/>
      <c r="AL448" s="503"/>
      <c r="AM448" s="508"/>
      <c r="AN448" s="509"/>
      <c r="AO448" s="509"/>
    </row>
    <row r="449" spans="1:41" ht="14.4" customHeight="1">
      <c r="A449" s="654" t="s">
        <v>614</v>
      </c>
      <c r="B449" s="535" t="s">
        <v>2665</v>
      </c>
      <c r="C449" s="654"/>
      <c r="D449" s="654" t="s">
        <v>19</v>
      </c>
      <c r="E449" s="654" t="s">
        <v>1032</v>
      </c>
      <c r="F449" s="535" t="s">
        <v>163</v>
      </c>
      <c r="G449" s="654" t="s">
        <v>2444</v>
      </c>
      <c r="H449" s="536" t="s">
        <v>385</v>
      </c>
      <c r="I449" s="536"/>
      <c r="J449" s="535" t="s">
        <v>54</v>
      </c>
      <c r="K449" s="535">
        <v>1</v>
      </c>
      <c r="L449" s="535">
        <v>0.67700000000000005</v>
      </c>
      <c r="M449" s="656" t="s">
        <v>439</v>
      </c>
      <c r="N449" s="536" t="s">
        <v>137</v>
      </c>
      <c r="O449">
        <v>70.528000000000006</v>
      </c>
      <c r="P449" s="1635">
        <f t="shared" si="38"/>
        <v>71</v>
      </c>
      <c r="Q449" s="666"/>
      <c r="R449" s="657"/>
      <c r="S449" s="658"/>
      <c r="T449" s="658">
        <f t="shared" si="43"/>
        <v>0</v>
      </c>
      <c r="U449" s="659">
        <f t="shared" si="44"/>
        <v>0</v>
      </c>
      <c r="V449" s="678"/>
      <c r="W449" s="500"/>
      <c r="X449" s="504"/>
      <c r="Y449" s="504"/>
      <c r="Z449" s="504"/>
      <c r="AA449" s="500"/>
      <c r="AB449" s="504"/>
      <c r="AC449" s="506"/>
      <c r="AD449" s="506"/>
      <c r="AE449" s="500"/>
      <c r="AF449" s="500"/>
      <c r="AG449" s="500"/>
      <c r="AH449" s="505"/>
      <c r="AI449" s="506"/>
      <c r="AJ449" s="502"/>
      <c r="AK449" s="507"/>
      <c r="AL449" s="503"/>
      <c r="AM449" s="508"/>
      <c r="AN449" s="509"/>
      <c r="AO449" s="509"/>
    </row>
    <row r="450" spans="1:41" ht="14.4" customHeight="1">
      <c r="A450" s="654" t="s">
        <v>615</v>
      </c>
      <c r="B450" s="535" t="s">
        <v>2666</v>
      </c>
      <c r="C450" s="654"/>
      <c r="D450" s="654" t="s">
        <v>19</v>
      </c>
      <c r="E450" s="654" t="s">
        <v>1032</v>
      </c>
      <c r="F450" s="535" t="s">
        <v>164</v>
      </c>
      <c r="G450" s="654" t="s">
        <v>2445</v>
      </c>
      <c r="H450" s="536" t="s">
        <v>385</v>
      </c>
      <c r="I450" s="536"/>
      <c r="J450" s="535" t="s">
        <v>57</v>
      </c>
      <c r="K450" s="535">
        <v>1</v>
      </c>
      <c r="L450" s="535">
        <v>0.84499999999999997</v>
      </c>
      <c r="M450" s="656" t="s">
        <v>439</v>
      </c>
      <c r="N450" s="536" t="s">
        <v>137</v>
      </c>
      <c r="O450">
        <v>82.08</v>
      </c>
      <c r="P450" s="1635">
        <f t="shared" si="38"/>
        <v>83</v>
      </c>
      <c r="Q450" s="666"/>
      <c r="R450" s="657"/>
      <c r="S450" s="658"/>
      <c r="T450" s="658">
        <f t="shared" si="43"/>
        <v>0</v>
      </c>
      <c r="U450" s="659">
        <f t="shared" si="44"/>
        <v>0</v>
      </c>
      <c r="V450" s="678"/>
      <c r="W450" s="500"/>
      <c r="X450" s="504"/>
      <c r="Y450" s="504"/>
      <c r="Z450" s="504"/>
      <c r="AA450" s="500"/>
      <c r="AB450" s="504"/>
      <c r="AC450" s="506"/>
      <c r="AD450" s="506"/>
      <c r="AE450" s="500"/>
      <c r="AF450" s="500"/>
      <c r="AG450" s="500"/>
      <c r="AH450" s="505"/>
      <c r="AI450" s="506"/>
      <c r="AJ450" s="502"/>
      <c r="AK450" s="507"/>
      <c r="AL450" s="503"/>
      <c r="AM450" s="508"/>
      <c r="AN450" s="509"/>
      <c r="AO450" s="509"/>
    </row>
    <row r="451" spans="1:41" ht="14.4" customHeight="1">
      <c r="A451" s="654" t="s">
        <v>616</v>
      </c>
      <c r="B451" s="535" t="s">
        <v>2667</v>
      </c>
      <c r="C451" s="654"/>
      <c r="D451" s="654" t="s">
        <v>19</v>
      </c>
      <c r="E451" s="654" t="s">
        <v>1032</v>
      </c>
      <c r="F451" s="535" t="s">
        <v>165</v>
      </c>
      <c r="G451" s="654" t="s">
        <v>2447</v>
      </c>
      <c r="H451" s="536" t="s">
        <v>385</v>
      </c>
      <c r="I451" s="536"/>
      <c r="J451" s="535" t="s">
        <v>86</v>
      </c>
      <c r="K451" s="535">
        <v>2</v>
      </c>
      <c r="L451" s="535">
        <v>2.83</v>
      </c>
      <c r="M451" s="656" t="s">
        <v>439</v>
      </c>
      <c r="N451" s="536" t="s">
        <v>137</v>
      </c>
      <c r="O451">
        <v>234.27199999999999</v>
      </c>
      <c r="P451" s="1635">
        <f t="shared" si="38"/>
        <v>235</v>
      </c>
      <c r="Q451" s="666"/>
      <c r="R451" s="657"/>
      <c r="S451" s="658"/>
      <c r="T451" s="658">
        <f t="shared" si="43"/>
        <v>0</v>
      </c>
      <c r="U451" s="659">
        <f t="shared" si="44"/>
        <v>0</v>
      </c>
      <c r="V451" s="678"/>
      <c r="W451" s="500"/>
      <c r="X451" s="504"/>
      <c r="Y451" s="504"/>
      <c r="Z451" s="504"/>
      <c r="AA451" s="500"/>
      <c r="AB451" s="504"/>
      <c r="AC451" s="506"/>
      <c r="AD451" s="506"/>
      <c r="AE451" s="500"/>
      <c r="AF451" s="500"/>
      <c r="AG451" s="500"/>
      <c r="AH451" s="505"/>
      <c r="AI451" s="506"/>
      <c r="AJ451" s="502"/>
      <c r="AK451" s="507"/>
      <c r="AL451" s="503"/>
      <c r="AM451" s="508"/>
      <c r="AN451" s="509"/>
      <c r="AO451" s="509"/>
    </row>
    <row r="452" spans="1:41" ht="14.4" customHeight="1">
      <c r="A452" s="654" t="s">
        <v>617</v>
      </c>
      <c r="B452" s="535" t="s">
        <v>2668</v>
      </c>
      <c r="C452" s="654"/>
      <c r="D452" s="654" t="s">
        <v>19</v>
      </c>
      <c r="E452" s="654" t="s">
        <v>1032</v>
      </c>
      <c r="F452" s="535" t="s">
        <v>166</v>
      </c>
      <c r="G452" s="654" t="s">
        <v>2448</v>
      </c>
      <c r="H452" s="536" t="s">
        <v>385</v>
      </c>
      <c r="I452" s="536"/>
      <c r="J452" s="535" t="s">
        <v>54</v>
      </c>
      <c r="K452" s="535">
        <v>2</v>
      </c>
      <c r="L452" s="535">
        <v>0.99399999999999999</v>
      </c>
      <c r="M452" s="656" t="s">
        <v>439</v>
      </c>
      <c r="N452" s="536" t="s">
        <v>137</v>
      </c>
      <c r="O452">
        <v>107.42400000000001</v>
      </c>
      <c r="P452" s="1635">
        <f t="shared" si="38"/>
        <v>108</v>
      </c>
      <c r="Q452" s="666"/>
      <c r="R452" s="657"/>
      <c r="S452" s="658"/>
      <c r="T452" s="658">
        <f t="shared" si="43"/>
        <v>0</v>
      </c>
      <c r="U452" s="659">
        <f t="shared" si="44"/>
        <v>0</v>
      </c>
      <c r="V452" s="678"/>
      <c r="W452" s="500"/>
      <c r="X452" s="504"/>
      <c r="Y452" s="504"/>
      <c r="Z452" s="504"/>
      <c r="AA452" s="500"/>
      <c r="AB452" s="504"/>
      <c r="AC452" s="506"/>
      <c r="AD452" s="506"/>
      <c r="AE452" s="500"/>
      <c r="AF452" s="500"/>
      <c r="AG452" s="500"/>
      <c r="AH452" s="505"/>
      <c r="AI452" s="506"/>
      <c r="AJ452" s="502"/>
      <c r="AK452" s="507"/>
      <c r="AL452" s="503"/>
      <c r="AM452" s="508"/>
      <c r="AN452" s="509"/>
      <c r="AO452" s="509"/>
    </row>
    <row r="453" spans="1:41" ht="14.4" customHeight="1">
      <c r="A453" s="654" t="s">
        <v>618</v>
      </c>
      <c r="B453" s="535" t="s">
        <v>2669</v>
      </c>
      <c r="C453" s="654"/>
      <c r="D453" s="654" t="s">
        <v>19</v>
      </c>
      <c r="E453" s="654" t="s">
        <v>1032</v>
      </c>
      <c r="F453" s="535" t="s">
        <v>167</v>
      </c>
      <c r="G453" s="654" t="s">
        <v>2449</v>
      </c>
      <c r="H453" s="536" t="s">
        <v>385</v>
      </c>
      <c r="I453" s="536"/>
      <c r="J453" s="535" t="s">
        <v>57</v>
      </c>
      <c r="K453" s="535">
        <v>1</v>
      </c>
      <c r="L453" s="535">
        <v>0.76</v>
      </c>
      <c r="M453" s="656" t="s">
        <v>439</v>
      </c>
      <c r="N453" s="536" t="s">
        <v>137</v>
      </c>
      <c r="O453">
        <v>76.224000000000004</v>
      </c>
      <c r="P453" s="1635">
        <f t="shared" si="38"/>
        <v>77</v>
      </c>
      <c r="Q453" s="666"/>
      <c r="R453" s="657"/>
      <c r="S453" s="658"/>
      <c r="T453" s="658">
        <f t="shared" si="43"/>
        <v>0</v>
      </c>
      <c r="U453" s="659">
        <f t="shared" si="44"/>
        <v>0</v>
      </c>
      <c r="V453" s="678"/>
      <c r="W453" s="500"/>
      <c r="X453" s="504"/>
      <c r="Y453" s="504"/>
      <c r="Z453" s="504"/>
      <c r="AA453" s="500"/>
      <c r="AB453" s="504"/>
      <c r="AC453" s="506"/>
      <c r="AD453" s="506"/>
      <c r="AE453" s="500"/>
      <c r="AF453" s="500"/>
      <c r="AG453" s="500"/>
      <c r="AH453" s="505"/>
      <c r="AI453" s="506"/>
      <c r="AJ453" s="502"/>
      <c r="AK453" s="507"/>
      <c r="AL453" s="503"/>
      <c r="AM453" s="508"/>
      <c r="AN453" s="509"/>
      <c r="AO453" s="509"/>
    </row>
    <row r="454" spans="1:41" ht="14.4" customHeight="1">
      <c r="A454" s="654" t="s">
        <v>619</v>
      </c>
      <c r="B454" s="535" t="s">
        <v>2670</v>
      </c>
      <c r="C454" s="654"/>
      <c r="D454" s="654" t="s">
        <v>19</v>
      </c>
      <c r="E454" s="654" t="s">
        <v>1032</v>
      </c>
      <c r="F454" s="535" t="s">
        <v>168</v>
      </c>
      <c r="G454" s="654" t="s">
        <v>2450</v>
      </c>
      <c r="H454" s="536" t="s">
        <v>385</v>
      </c>
      <c r="I454" s="536"/>
      <c r="J454" s="535" t="s">
        <v>57</v>
      </c>
      <c r="K454" s="535">
        <v>1</v>
      </c>
      <c r="L454" s="535">
        <v>0.65100000000000002</v>
      </c>
      <c r="M454" s="656" t="s">
        <v>439</v>
      </c>
      <c r="N454" s="536" t="s">
        <v>137</v>
      </c>
      <c r="O454">
        <v>68.768000000000001</v>
      </c>
      <c r="P454" s="1635">
        <f t="shared" si="38"/>
        <v>69</v>
      </c>
      <c r="Q454" s="666"/>
      <c r="R454" s="657"/>
      <c r="S454" s="658"/>
      <c r="T454" s="658">
        <f t="shared" si="43"/>
        <v>0</v>
      </c>
      <c r="U454" s="659">
        <f t="shared" si="44"/>
        <v>0</v>
      </c>
      <c r="V454" s="678"/>
      <c r="W454" s="500"/>
      <c r="X454" s="504"/>
      <c r="Y454" s="504"/>
      <c r="Z454" s="504"/>
      <c r="AA454" s="500"/>
      <c r="AB454" s="504"/>
      <c r="AC454" s="506"/>
      <c r="AD454" s="506"/>
      <c r="AE454" s="500"/>
      <c r="AF454" s="500"/>
      <c r="AG454" s="500"/>
      <c r="AH454" s="505"/>
      <c r="AI454" s="506"/>
      <c r="AJ454" s="502"/>
      <c r="AK454" s="507"/>
      <c r="AL454" s="503"/>
      <c r="AM454" s="508"/>
      <c r="AN454" s="509"/>
      <c r="AO454" s="509"/>
    </row>
    <row r="455" spans="1:41" ht="14.4" customHeight="1">
      <c r="A455" s="654" t="s">
        <v>620</v>
      </c>
      <c r="B455" s="535" t="s">
        <v>2671</v>
      </c>
      <c r="C455" s="654"/>
      <c r="D455" s="654" t="s">
        <v>19</v>
      </c>
      <c r="E455" s="654" t="s">
        <v>1032</v>
      </c>
      <c r="F455" s="535" t="s">
        <v>169</v>
      </c>
      <c r="G455" s="654" t="s">
        <v>2452</v>
      </c>
      <c r="H455" s="536" t="s">
        <v>385</v>
      </c>
      <c r="I455" s="536"/>
      <c r="J455" s="535" t="s">
        <v>57</v>
      </c>
      <c r="K455" s="535">
        <v>3</v>
      </c>
      <c r="L455" s="535">
        <v>2.452</v>
      </c>
      <c r="M455" s="656" t="s">
        <v>439</v>
      </c>
      <c r="N455" s="536" t="s">
        <v>134</v>
      </c>
      <c r="O455">
        <v>222.84800000000001</v>
      </c>
      <c r="P455" s="1635">
        <f t="shared" si="38"/>
        <v>223</v>
      </c>
      <c r="Q455" s="666"/>
      <c r="R455" s="657"/>
      <c r="S455" s="658"/>
      <c r="T455" s="658">
        <f t="shared" si="43"/>
        <v>0</v>
      </c>
      <c r="U455" s="659">
        <f t="shared" si="44"/>
        <v>0</v>
      </c>
      <c r="V455" s="678"/>
      <c r="W455" s="500"/>
      <c r="X455" s="504"/>
      <c r="Y455" s="504"/>
      <c r="Z455" s="504"/>
      <c r="AA455" s="500"/>
      <c r="AB455" s="504"/>
      <c r="AC455" s="506"/>
      <c r="AD455" s="506"/>
      <c r="AE455" s="500"/>
      <c r="AF455" s="500"/>
      <c r="AG455" s="500"/>
      <c r="AH455" s="505"/>
      <c r="AI455" s="506"/>
      <c r="AJ455" s="502"/>
      <c r="AK455" s="507"/>
      <c r="AL455" s="503"/>
      <c r="AM455" s="508"/>
      <c r="AN455" s="509"/>
      <c r="AO455" s="509"/>
    </row>
    <row r="456" spans="1:41" ht="14.4" customHeight="1">
      <c r="A456" s="654" t="s">
        <v>621</v>
      </c>
      <c r="B456" s="535" t="s">
        <v>2672</v>
      </c>
      <c r="C456" s="654"/>
      <c r="D456" s="654" t="s">
        <v>19</v>
      </c>
      <c r="E456" s="654" t="s">
        <v>1032</v>
      </c>
      <c r="F456" s="535" t="s">
        <v>748</v>
      </c>
      <c r="G456" s="654" t="s">
        <v>2458</v>
      </c>
      <c r="H456" s="536" t="s">
        <v>385</v>
      </c>
      <c r="I456" s="536"/>
      <c r="J456" s="535" t="s">
        <v>54</v>
      </c>
      <c r="K456" s="535">
        <v>2</v>
      </c>
      <c r="L456" s="535">
        <v>2.2959999999999998</v>
      </c>
      <c r="M456" s="656" t="s">
        <v>439</v>
      </c>
      <c r="N456" s="536" t="s">
        <v>144</v>
      </c>
      <c r="O456">
        <v>196.99200000000002</v>
      </c>
      <c r="P456" s="1635">
        <f t="shared" si="38"/>
        <v>197</v>
      </c>
      <c r="Q456" s="666"/>
      <c r="R456" s="657"/>
      <c r="S456" s="658"/>
      <c r="T456" s="658">
        <f t="shared" si="43"/>
        <v>0</v>
      </c>
      <c r="U456" s="659">
        <f t="shared" si="44"/>
        <v>0</v>
      </c>
      <c r="V456" s="678"/>
      <c r="W456" s="500"/>
      <c r="X456" s="504"/>
      <c r="Y456" s="504"/>
      <c r="Z456" s="504"/>
      <c r="AA456" s="500"/>
      <c r="AB456" s="504"/>
      <c r="AC456" s="506"/>
      <c r="AD456" s="506"/>
      <c r="AE456" s="500"/>
      <c r="AF456" s="500"/>
      <c r="AG456" s="500"/>
      <c r="AH456" s="505"/>
      <c r="AI456" s="506"/>
      <c r="AJ456" s="502"/>
      <c r="AK456" s="507"/>
      <c r="AL456" s="503"/>
      <c r="AM456" s="508"/>
      <c r="AN456" s="509"/>
      <c r="AO456" s="509"/>
    </row>
    <row r="457" spans="1:41" ht="14.4" customHeight="1">
      <c r="A457" s="654" t="s">
        <v>622</v>
      </c>
      <c r="B457" s="535" t="s">
        <v>2673</v>
      </c>
      <c r="C457" s="654"/>
      <c r="D457" s="654" t="s">
        <v>19</v>
      </c>
      <c r="E457" s="654" t="s">
        <v>1032</v>
      </c>
      <c r="F457" s="535" t="s">
        <v>173</v>
      </c>
      <c r="G457" s="654" t="s">
        <v>2459</v>
      </c>
      <c r="H457" s="536" t="s">
        <v>385</v>
      </c>
      <c r="I457" s="536"/>
      <c r="J457" s="535" t="s">
        <v>54</v>
      </c>
      <c r="K457" s="535">
        <v>3</v>
      </c>
      <c r="L457" s="535">
        <v>1.8220000000000001</v>
      </c>
      <c r="M457" s="656" t="s">
        <v>439</v>
      </c>
      <c r="N457" s="536" t="s">
        <v>144</v>
      </c>
      <c r="O457">
        <v>179.52</v>
      </c>
      <c r="P457" s="1635">
        <f t="shared" si="38"/>
        <v>180</v>
      </c>
      <c r="Q457" s="666"/>
      <c r="R457" s="657"/>
      <c r="S457" s="658"/>
      <c r="T457" s="658">
        <f t="shared" si="43"/>
        <v>0</v>
      </c>
      <c r="U457" s="659">
        <f t="shared" si="44"/>
        <v>0</v>
      </c>
      <c r="V457" s="678"/>
      <c r="W457" s="500"/>
      <c r="X457" s="504"/>
      <c r="Y457" s="504"/>
      <c r="Z457" s="504"/>
      <c r="AA457" s="500"/>
      <c r="AB457" s="504"/>
      <c r="AC457" s="506"/>
      <c r="AD457" s="506"/>
      <c r="AE457" s="500"/>
      <c r="AF457" s="500"/>
      <c r="AG457" s="500"/>
      <c r="AH457" s="505"/>
      <c r="AI457" s="506"/>
      <c r="AJ457" s="502"/>
      <c r="AK457" s="507"/>
      <c r="AL457" s="503"/>
      <c r="AM457" s="508"/>
      <c r="AN457" s="509"/>
      <c r="AO457" s="509"/>
    </row>
    <row r="458" spans="1:41" ht="14.4" customHeight="1">
      <c r="A458" s="654" t="s">
        <v>623</v>
      </c>
      <c r="B458" s="535" t="s">
        <v>2730</v>
      </c>
      <c r="C458" s="654"/>
      <c r="D458" s="654" t="s">
        <v>19</v>
      </c>
      <c r="E458" s="654" t="s">
        <v>1947</v>
      </c>
      <c r="F458" s="535" t="s">
        <v>2139</v>
      </c>
      <c r="G458" s="654" t="s">
        <v>2462</v>
      </c>
      <c r="H458" s="536" t="s">
        <v>385</v>
      </c>
      <c r="I458" s="536"/>
      <c r="J458" s="535" t="s">
        <v>54</v>
      </c>
      <c r="K458" s="535">
        <v>3</v>
      </c>
      <c r="L458" s="535">
        <v>0.72</v>
      </c>
      <c r="M458" s="656" t="s">
        <v>439</v>
      </c>
      <c r="N458" s="536" t="s">
        <v>131</v>
      </c>
      <c r="O458" s="664">
        <v>103.008</v>
      </c>
      <c r="P458" s="1635">
        <f t="shared" si="38"/>
        <v>104</v>
      </c>
      <c r="Q458" s="666"/>
      <c r="R458" s="657"/>
      <c r="S458" s="658"/>
      <c r="T458" s="658"/>
      <c r="U458" s="659"/>
      <c r="V458" s="678"/>
      <c r="W458" s="500"/>
      <c r="X458" s="504"/>
      <c r="Y458" s="504"/>
      <c r="Z458" s="504"/>
      <c r="AA458" s="500"/>
      <c r="AB458" s="504"/>
      <c r="AC458" s="506"/>
      <c r="AD458" s="506"/>
      <c r="AE458" s="500"/>
      <c r="AF458" s="500"/>
      <c r="AG458" s="500"/>
      <c r="AH458" s="505"/>
      <c r="AI458" s="506"/>
      <c r="AJ458" s="502"/>
      <c r="AK458" s="507"/>
      <c r="AL458" s="503"/>
      <c r="AM458" s="508"/>
      <c r="AN458" s="509"/>
      <c r="AO458" s="509"/>
    </row>
    <row r="459" spans="1:41" ht="14.4" customHeight="1">
      <c r="A459" s="654" t="s">
        <v>624</v>
      </c>
      <c r="B459" s="535" t="s">
        <v>2674</v>
      </c>
      <c r="C459" s="654"/>
      <c r="D459" s="654" t="s">
        <v>19</v>
      </c>
      <c r="E459" s="654" t="s">
        <v>1032</v>
      </c>
      <c r="F459" s="535" t="s">
        <v>177</v>
      </c>
      <c r="G459" s="654" t="s">
        <v>2485</v>
      </c>
      <c r="H459" s="536" t="s">
        <v>385</v>
      </c>
      <c r="I459" s="536"/>
      <c r="J459" s="535" t="s">
        <v>57</v>
      </c>
      <c r="K459" s="535">
        <v>2</v>
      </c>
      <c r="L459" s="535">
        <v>1.579</v>
      </c>
      <c r="M459" s="656" t="s">
        <v>439</v>
      </c>
      <c r="N459" s="536" t="s">
        <v>134</v>
      </c>
      <c r="O459">
        <v>148.96</v>
      </c>
      <c r="P459" s="1635">
        <f t="shared" si="38"/>
        <v>149</v>
      </c>
      <c r="Q459" s="666"/>
      <c r="R459" s="657"/>
      <c r="S459" s="658"/>
      <c r="T459" s="658">
        <f t="shared" ref="T459:T485" si="45">P459*$V$86</f>
        <v>0</v>
      </c>
      <c r="U459" s="659">
        <f t="shared" ref="U459:U485" si="46">ROUND(T459,0)</f>
        <v>0</v>
      </c>
      <c r="V459" s="678"/>
      <c r="W459" s="500"/>
      <c r="X459" s="504"/>
      <c r="Y459" s="504"/>
      <c r="Z459" s="504"/>
      <c r="AA459" s="500"/>
      <c r="AB459" s="504"/>
      <c r="AC459" s="506"/>
      <c r="AD459" s="506"/>
      <c r="AE459" s="500"/>
      <c r="AF459" s="500"/>
      <c r="AG459" s="500"/>
      <c r="AH459" s="505"/>
      <c r="AI459" s="506"/>
      <c r="AJ459" s="502"/>
      <c r="AK459" s="507"/>
      <c r="AL459" s="503"/>
      <c r="AM459" s="508"/>
      <c r="AN459" s="509"/>
      <c r="AO459" s="509"/>
    </row>
    <row r="460" spans="1:41" ht="14.4" customHeight="1">
      <c r="A460" s="654" t="s">
        <v>625</v>
      </c>
      <c r="B460" s="535" t="s">
        <v>2675</v>
      </c>
      <c r="C460" s="654"/>
      <c r="D460" s="654" t="s">
        <v>19</v>
      </c>
      <c r="E460" s="654" t="s">
        <v>1032</v>
      </c>
      <c r="F460" s="535" t="s">
        <v>178</v>
      </c>
      <c r="G460" s="654" t="s">
        <v>2493</v>
      </c>
      <c r="H460" s="536" t="s">
        <v>385</v>
      </c>
      <c r="I460" s="536"/>
      <c r="J460" s="535" t="s">
        <v>57</v>
      </c>
      <c r="K460" s="535">
        <v>2</v>
      </c>
      <c r="L460" s="535">
        <v>1.6279999999999999</v>
      </c>
      <c r="M460" s="656" t="s">
        <v>439</v>
      </c>
      <c r="N460" s="536" t="s">
        <v>131</v>
      </c>
      <c r="O460">
        <v>151.072</v>
      </c>
      <c r="P460" s="1635">
        <f t="shared" si="38"/>
        <v>152</v>
      </c>
      <c r="Q460" s="666"/>
      <c r="R460" s="657"/>
      <c r="S460" s="658"/>
      <c r="T460" s="658">
        <f t="shared" si="45"/>
        <v>0</v>
      </c>
      <c r="U460" s="659">
        <f t="shared" si="46"/>
        <v>0</v>
      </c>
      <c r="V460" s="678"/>
      <c r="W460" s="500"/>
      <c r="X460" s="504"/>
      <c r="Y460" s="504"/>
      <c r="Z460" s="504"/>
      <c r="AA460" s="500"/>
      <c r="AB460" s="504"/>
      <c r="AC460" s="506"/>
      <c r="AD460" s="506"/>
      <c r="AE460" s="500"/>
      <c r="AF460" s="500"/>
      <c r="AG460" s="500"/>
      <c r="AH460" s="505"/>
      <c r="AI460" s="506"/>
      <c r="AJ460" s="502"/>
      <c r="AK460" s="507"/>
      <c r="AL460" s="503"/>
      <c r="AM460" s="508"/>
      <c r="AN460" s="509"/>
      <c r="AO460" s="509"/>
    </row>
    <row r="461" spans="1:41" ht="14.4" customHeight="1">
      <c r="A461" s="654" t="s">
        <v>626</v>
      </c>
      <c r="B461" s="535" t="s">
        <v>2676</v>
      </c>
      <c r="C461" s="654"/>
      <c r="D461" s="654" t="s">
        <v>19</v>
      </c>
      <c r="E461" s="654" t="s">
        <v>1032</v>
      </c>
      <c r="F461" s="535" t="s">
        <v>179</v>
      </c>
      <c r="G461" s="654" t="s">
        <v>2494</v>
      </c>
      <c r="H461" s="536" t="s">
        <v>385</v>
      </c>
      <c r="I461" s="536"/>
      <c r="J461" s="535" t="s">
        <v>54</v>
      </c>
      <c r="K461" s="535">
        <v>4</v>
      </c>
      <c r="L461" s="535">
        <v>1.5669999999999999</v>
      </c>
      <c r="M461" s="656" t="s">
        <v>439</v>
      </c>
      <c r="N461" s="536" t="s">
        <v>131</v>
      </c>
      <c r="O461">
        <v>177.08800000000002</v>
      </c>
      <c r="P461" s="1635">
        <f t="shared" si="38"/>
        <v>178</v>
      </c>
      <c r="Q461" s="666"/>
      <c r="R461" s="657"/>
      <c r="S461" s="658"/>
      <c r="T461" s="658">
        <f t="shared" si="45"/>
        <v>0</v>
      </c>
      <c r="U461" s="659">
        <f t="shared" si="46"/>
        <v>0</v>
      </c>
      <c r="V461" s="678"/>
      <c r="W461" s="500"/>
      <c r="X461" s="504"/>
      <c r="Y461" s="504"/>
      <c r="Z461" s="504"/>
      <c r="AA461" s="500"/>
      <c r="AB461" s="504"/>
      <c r="AC461" s="506"/>
      <c r="AD461" s="506"/>
      <c r="AE461" s="500"/>
      <c r="AF461" s="500"/>
      <c r="AG461" s="500"/>
      <c r="AH461" s="505"/>
      <c r="AI461" s="506"/>
      <c r="AJ461" s="502"/>
      <c r="AK461" s="507"/>
      <c r="AL461" s="503"/>
      <c r="AM461" s="508"/>
      <c r="AN461" s="509"/>
      <c r="AO461" s="509"/>
    </row>
    <row r="462" spans="1:41" ht="14.4" customHeight="1">
      <c r="A462" s="654" t="s">
        <v>627</v>
      </c>
      <c r="B462" s="535" t="s">
        <v>2677</v>
      </c>
      <c r="C462" s="654"/>
      <c r="D462" s="654" t="s">
        <v>19</v>
      </c>
      <c r="E462" s="654" t="s">
        <v>1032</v>
      </c>
      <c r="F462" s="535" t="s">
        <v>180</v>
      </c>
      <c r="G462" s="654" t="s">
        <v>2495</v>
      </c>
      <c r="H462" s="536" t="s">
        <v>385</v>
      </c>
      <c r="I462" s="536"/>
      <c r="J462" s="535" t="s">
        <v>195</v>
      </c>
      <c r="K462" s="535">
        <v>6</v>
      </c>
      <c r="L462" s="535">
        <v>2.2250000000000001</v>
      </c>
      <c r="M462" s="656" t="s">
        <v>439</v>
      </c>
      <c r="N462" s="536" t="s">
        <v>131</v>
      </c>
      <c r="O462">
        <v>163.64800000000002</v>
      </c>
      <c r="P462" s="1635">
        <f t="shared" si="38"/>
        <v>164</v>
      </c>
      <c r="Q462" s="666"/>
      <c r="R462" s="657"/>
      <c r="S462" s="658"/>
      <c r="T462" s="658">
        <f t="shared" si="45"/>
        <v>0</v>
      </c>
      <c r="U462" s="659">
        <f t="shared" si="46"/>
        <v>0</v>
      </c>
      <c r="V462" s="678"/>
      <c r="W462" s="500"/>
      <c r="X462" s="504"/>
      <c r="Y462" s="504"/>
      <c r="Z462" s="504"/>
      <c r="AA462" s="500"/>
      <c r="AB462" s="504"/>
      <c r="AC462" s="506"/>
      <c r="AD462" s="506"/>
      <c r="AE462" s="500"/>
      <c r="AF462" s="500"/>
      <c r="AG462" s="500"/>
      <c r="AH462" s="505"/>
      <c r="AI462" s="506"/>
      <c r="AJ462" s="502"/>
      <c r="AK462" s="507"/>
      <c r="AL462" s="503"/>
      <c r="AM462" s="508"/>
      <c r="AN462" s="509"/>
      <c r="AO462" s="509"/>
    </row>
    <row r="463" spans="1:41" ht="14.4" customHeight="1">
      <c r="A463" s="654" t="s">
        <v>628</v>
      </c>
      <c r="B463" s="535" t="s">
        <v>2678</v>
      </c>
      <c r="C463" s="654"/>
      <c r="D463" s="654" t="s">
        <v>19</v>
      </c>
      <c r="E463" s="654" t="s">
        <v>1032</v>
      </c>
      <c r="F463" s="535" t="s">
        <v>181</v>
      </c>
      <c r="G463" s="654" t="s">
        <v>2499</v>
      </c>
      <c r="H463" s="536" t="s">
        <v>385</v>
      </c>
      <c r="I463" s="536"/>
      <c r="J463" s="535" t="s">
        <v>86</v>
      </c>
      <c r="K463" s="535">
        <v>1</v>
      </c>
      <c r="L463" s="535">
        <v>1.85</v>
      </c>
      <c r="M463" s="656" t="s">
        <v>439</v>
      </c>
      <c r="N463" s="536" t="s">
        <v>137</v>
      </c>
      <c r="O463">
        <v>151.16800000000001</v>
      </c>
      <c r="P463" s="1635">
        <f t="shared" si="38"/>
        <v>152</v>
      </c>
      <c r="Q463" s="666"/>
      <c r="R463" s="657"/>
      <c r="S463" s="658"/>
      <c r="T463" s="658">
        <f t="shared" si="45"/>
        <v>0</v>
      </c>
      <c r="U463" s="659">
        <f t="shared" si="46"/>
        <v>0</v>
      </c>
      <c r="V463" s="678"/>
      <c r="W463" s="500"/>
      <c r="X463" s="504"/>
      <c r="Y463" s="504"/>
      <c r="Z463" s="504"/>
      <c r="AA463" s="500"/>
      <c r="AB463" s="504"/>
      <c r="AC463" s="506"/>
      <c r="AD463" s="506"/>
      <c r="AE463" s="500"/>
      <c r="AF463" s="500"/>
      <c r="AG463" s="500"/>
      <c r="AH463" s="505"/>
      <c r="AI463" s="506"/>
      <c r="AJ463" s="502"/>
      <c r="AK463" s="507"/>
      <c r="AL463" s="503"/>
      <c r="AM463" s="508"/>
      <c r="AN463" s="509"/>
      <c r="AO463" s="509"/>
    </row>
    <row r="464" spans="1:41" ht="14.4" customHeight="1">
      <c r="A464" s="654" t="s">
        <v>629</v>
      </c>
      <c r="B464" s="535" t="s">
        <v>2679</v>
      </c>
      <c r="C464" s="654"/>
      <c r="D464" s="654" t="s">
        <v>19</v>
      </c>
      <c r="E464" s="654" t="s">
        <v>1032</v>
      </c>
      <c r="F464" s="535" t="s">
        <v>187</v>
      </c>
      <c r="G464" s="654" t="s">
        <v>2505</v>
      </c>
      <c r="H464" s="536" t="s">
        <v>385</v>
      </c>
      <c r="I464" s="536"/>
      <c r="J464" s="535" t="s">
        <v>57</v>
      </c>
      <c r="K464" s="535">
        <v>3</v>
      </c>
      <c r="L464" s="535">
        <v>2.7120000000000002</v>
      </c>
      <c r="M464" s="656" t="s">
        <v>439</v>
      </c>
      <c r="N464" s="536" t="s">
        <v>137</v>
      </c>
      <c r="O464">
        <v>240.70400000000001</v>
      </c>
      <c r="P464" s="1635">
        <f t="shared" si="38"/>
        <v>241</v>
      </c>
      <c r="Q464" s="666"/>
      <c r="R464" s="657"/>
      <c r="S464" s="658"/>
      <c r="T464" s="658">
        <f t="shared" si="45"/>
        <v>0</v>
      </c>
      <c r="U464" s="659">
        <f t="shared" si="46"/>
        <v>0</v>
      </c>
      <c r="V464" s="678"/>
      <c r="W464" s="500"/>
      <c r="X464" s="504"/>
      <c r="Y464" s="504"/>
      <c r="Z464" s="504"/>
      <c r="AA464" s="500"/>
      <c r="AB464" s="504"/>
      <c r="AC464" s="506"/>
      <c r="AD464" s="506"/>
      <c r="AE464" s="500"/>
      <c r="AF464" s="500"/>
      <c r="AG464" s="500"/>
      <c r="AH464" s="505"/>
      <c r="AI464" s="506"/>
      <c r="AJ464" s="502"/>
      <c r="AK464" s="507"/>
      <c r="AL464" s="503"/>
      <c r="AM464" s="508"/>
      <c r="AN464" s="509"/>
      <c r="AO464" s="509"/>
    </row>
    <row r="465" spans="1:41" ht="14.4" customHeight="1">
      <c r="A465" s="654" t="s">
        <v>630</v>
      </c>
      <c r="B465" s="535" t="s">
        <v>2680</v>
      </c>
      <c r="C465" s="654"/>
      <c r="D465" s="654" t="s">
        <v>19</v>
      </c>
      <c r="E465" s="654" t="s">
        <v>1032</v>
      </c>
      <c r="F465" s="535" t="s">
        <v>188</v>
      </c>
      <c r="G465" s="654" t="s">
        <v>2506</v>
      </c>
      <c r="H465" s="536" t="s">
        <v>385</v>
      </c>
      <c r="I465" s="536"/>
      <c r="J465" s="535" t="s">
        <v>41</v>
      </c>
      <c r="K465" s="535">
        <v>6</v>
      </c>
      <c r="L465" s="535">
        <v>0.23400000000000001</v>
      </c>
      <c r="M465" s="656" t="s">
        <v>439</v>
      </c>
      <c r="N465" s="699" t="s">
        <v>3438</v>
      </c>
      <c r="O465">
        <v>47.328000000000003</v>
      </c>
      <c r="P465" s="1635">
        <f t="shared" si="38"/>
        <v>48</v>
      </c>
      <c r="Q465" s="666"/>
      <c r="R465" s="657"/>
      <c r="S465" s="658"/>
      <c r="T465" s="658">
        <f t="shared" si="45"/>
        <v>0</v>
      </c>
      <c r="U465" s="659">
        <f t="shared" si="46"/>
        <v>0</v>
      </c>
      <c r="V465" s="678"/>
      <c r="W465" s="500"/>
      <c r="X465" s="504"/>
      <c r="Y465" s="504"/>
      <c r="Z465" s="504"/>
      <c r="AA465" s="500"/>
      <c r="AB465" s="504"/>
      <c r="AC465" s="506"/>
      <c r="AD465" s="506"/>
      <c r="AE465" s="500"/>
      <c r="AF465" s="500"/>
      <c r="AG465" s="500"/>
      <c r="AH465" s="505"/>
      <c r="AI465" s="506"/>
      <c r="AJ465" s="502"/>
      <c r="AK465" s="507"/>
      <c r="AL465" s="503"/>
      <c r="AM465" s="508"/>
      <c r="AN465" s="509"/>
      <c r="AO465" s="509"/>
    </row>
    <row r="466" spans="1:41" ht="14.4" customHeight="1">
      <c r="A466" s="654" t="s">
        <v>631</v>
      </c>
      <c r="B466" s="535" t="s">
        <v>2681</v>
      </c>
      <c r="C466" s="654"/>
      <c r="D466" s="654" t="s">
        <v>19</v>
      </c>
      <c r="E466" s="654" t="s">
        <v>1032</v>
      </c>
      <c r="F466" s="535" t="s">
        <v>191</v>
      </c>
      <c r="G466" s="654" t="s">
        <v>2514</v>
      </c>
      <c r="H466" s="536" t="s">
        <v>385</v>
      </c>
      <c r="I466" s="536"/>
      <c r="J466" s="535" t="s">
        <v>41</v>
      </c>
      <c r="K466" s="535">
        <v>10</v>
      </c>
      <c r="L466" s="535">
        <v>0.22700000000000001</v>
      </c>
      <c r="M466" s="656" t="s">
        <v>439</v>
      </c>
      <c r="N466" s="536" t="s">
        <v>134</v>
      </c>
      <c r="O466">
        <v>57.408000000000008</v>
      </c>
      <c r="P466" s="1635">
        <f t="shared" si="38"/>
        <v>58</v>
      </c>
      <c r="Q466" s="666"/>
      <c r="R466" s="657"/>
      <c r="S466" s="658"/>
      <c r="T466" s="658">
        <f t="shared" si="45"/>
        <v>0</v>
      </c>
      <c r="U466" s="659">
        <f t="shared" si="46"/>
        <v>0</v>
      </c>
      <c r="V466" s="678"/>
      <c r="W466" s="500"/>
      <c r="X466" s="504"/>
      <c r="Y466" s="504"/>
      <c r="Z466" s="504"/>
      <c r="AA466" s="500"/>
      <c r="AB466" s="504"/>
      <c r="AC466" s="506"/>
      <c r="AD466" s="506"/>
      <c r="AE466" s="500"/>
      <c r="AF466" s="500"/>
      <c r="AG466" s="500"/>
      <c r="AH466" s="505"/>
      <c r="AI466" s="506"/>
      <c r="AJ466" s="502"/>
      <c r="AK466" s="507"/>
      <c r="AL466" s="503"/>
      <c r="AM466" s="508"/>
      <c r="AN466" s="509"/>
      <c r="AO466" s="509"/>
    </row>
    <row r="467" spans="1:41" ht="14.4" customHeight="1">
      <c r="A467" s="654" t="s">
        <v>632</v>
      </c>
      <c r="B467" s="535" t="s">
        <v>2682</v>
      </c>
      <c r="C467" s="654"/>
      <c r="D467" s="654" t="s">
        <v>19</v>
      </c>
      <c r="E467" s="654" t="s">
        <v>1032</v>
      </c>
      <c r="F467" s="535" t="s">
        <v>193</v>
      </c>
      <c r="G467" s="654" t="s">
        <v>2515</v>
      </c>
      <c r="H467" s="536" t="s">
        <v>385</v>
      </c>
      <c r="I467" s="536"/>
      <c r="J467" s="535" t="s">
        <v>54</v>
      </c>
      <c r="K467" s="535">
        <v>2</v>
      </c>
      <c r="L467" s="535">
        <v>1.206</v>
      </c>
      <c r="M467" s="656" t="s">
        <v>439</v>
      </c>
      <c r="N467" s="536" t="s">
        <v>148</v>
      </c>
      <c r="O467">
        <v>122.01600000000002</v>
      </c>
      <c r="P467" s="1635">
        <f t="shared" si="38"/>
        <v>123</v>
      </c>
      <c r="Q467" s="666"/>
      <c r="R467" s="657"/>
      <c r="S467" s="658"/>
      <c r="T467" s="658">
        <f t="shared" si="45"/>
        <v>0</v>
      </c>
      <c r="U467" s="659">
        <f t="shared" si="46"/>
        <v>0</v>
      </c>
      <c r="V467" s="678"/>
      <c r="W467" s="500"/>
      <c r="X467" s="504"/>
      <c r="Y467" s="504"/>
      <c r="Z467" s="504"/>
      <c r="AA467" s="500"/>
      <c r="AB467" s="504"/>
      <c r="AC467" s="506"/>
      <c r="AD467" s="506"/>
      <c r="AE467" s="500"/>
      <c r="AF467" s="500"/>
      <c r="AG467" s="500"/>
      <c r="AH467" s="505"/>
      <c r="AI467" s="506"/>
      <c r="AJ467" s="502"/>
      <c r="AK467" s="507"/>
      <c r="AL467" s="503"/>
      <c r="AM467" s="508"/>
      <c r="AN467" s="509"/>
      <c r="AO467" s="509"/>
    </row>
    <row r="468" spans="1:41" ht="14.4" customHeight="1">
      <c r="A468" s="654" t="s">
        <v>633</v>
      </c>
      <c r="B468" s="535" t="s">
        <v>2683</v>
      </c>
      <c r="C468" s="654"/>
      <c r="D468" s="654" t="s">
        <v>19</v>
      </c>
      <c r="E468" s="654" t="s">
        <v>1032</v>
      </c>
      <c r="F468" s="535" t="s">
        <v>196</v>
      </c>
      <c r="G468" s="654" t="s">
        <v>2519</v>
      </c>
      <c r="H468" s="536" t="s">
        <v>385</v>
      </c>
      <c r="I468" s="536"/>
      <c r="J468" s="535" t="s">
        <v>54</v>
      </c>
      <c r="K468" s="535">
        <v>1</v>
      </c>
      <c r="L468" s="535">
        <v>0.85699999999999998</v>
      </c>
      <c r="M468" s="656" t="s">
        <v>439</v>
      </c>
      <c r="N468" s="536" t="s">
        <v>150</v>
      </c>
      <c r="O468">
        <v>82.88</v>
      </c>
      <c r="P468" s="1635">
        <f t="shared" si="38"/>
        <v>83</v>
      </c>
      <c r="Q468" s="666"/>
      <c r="R468" s="657"/>
      <c r="S468" s="658"/>
      <c r="T468" s="658">
        <f t="shared" si="45"/>
        <v>0</v>
      </c>
      <c r="U468" s="659">
        <f t="shared" si="46"/>
        <v>0</v>
      </c>
      <c r="V468" s="678"/>
      <c r="W468" s="500"/>
      <c r="X468" s="504"/>
      <c r="Y468" s="504"/>
      <c r="Z468" s="504"/>
      <c r="AA468" s="500"/>
      <c r="AB468" s="504"/>
      <c r="AC468" s="506"/>
      <c r="AD468" s="506"/>
      <c r="AE468" s="500"/>
      <c r="AF468" s="500"/>
      <c r="AG468" s="500"/>
      <c r="AH468" s="505"/>
      <c r="AI468" s="506"/>
      <c r="AJ468" s="502"/>
      <c r="AK468" s="507"/>
      <c r="AL468" s="503"/>
      <c r="AM468" s="508"/>
      <c r="AN468" s="509"/>
      <c r="AO468" s="509"/>
    </row>
    <row r="469" spans="1:41" ht="14.4" customHeight="1">
      <c r="A469" s="654" t="s">
        <v>634</v>
      </c>
      <c r="B469" s="535" t="s">
        <v>2684</v>
      </c>
      <c r="C469" s="654"/>
      <c r="D469" s="654" t="s">
        <v>19</v>
      </c>
      <c r="E469" s="654" t="s">
        <v>1032</v>
      </c>
      <c r="F469" s="535" t="s">
        <v>197</v>
      </c>
      <c r="G469" s="654" t="s">
        <v>2520</v>
      </c>
      <c r="H469" s="536" t="s">
        <v>385</v>
      </c>
      <c r="I469" s="536"/>
      <c r="J469" s="535" t="s">
        <v>57</v>
      </c>
      <c r="K469" s="535">
        <v>4</v>
      </c>
      <c r="L469" s="535">
        <v>2.9329999999999998</v>
      </c>
      <c r="M469" s="656" t="s">
        <v>439</v>
      </c>
      <c r="N469" s="536" t="s">
        <v>144</v>
      </c>
      <c r="O469">
        <v>271.10399999999998</v>
      </c>
      <c r="P469" s="1635">
        <f t="shared" si="38"/>
        <v>272</v>
      </c>
      <c r="Q469" s="666"/>
      <c r="R469" s="657"/>
      <c r="S469" s="658"/>
      <c r="T469" s="658">
        <f t="shared" si="45"/>
        <v>0</v>
      </c>
      <c r="U469" s="659">
        <f t="shared" si="46"/>
        <v>0</v>
      </c>
      <c r="V469" s="678"/>
      <c r="W469" s="500"/>
      <c r="X469" s="504"/>
      <c r="Y469" s="504"/>
      <c r="Z469" s="504"/>
      <c r="AA469" s="500"/>
      <c r="AB469" s="504"/>
      <c r="AC469" s="506"/>
      <c r="AD469" s="506"/>
      <c r="AE469" s="500"/>
      <c r="AF469" s="500"/>
      <c r="AG469" s="500"/>
      <c r="AH469" s="505"/>
      <c r="AI469" s="506"/>
      <c r="AJ469" s="502"/>
      <c r="AK469" s="507"/>
      <c r="AL469" s="503"/>
      <c r="AM469" s="508"/>
      <c r="AN469" s="509"/>
      <c r="AO469" s="509"/>
    </row>
    <row r="470" spans="1:41" ht="14.4" customHeight="1">
      <c r="A470" s="654" t="s">
        <v>635</v>
      </c>
      <c r="B470" s="535" t="s">
        <v>2685</v>
      </c>
      <c r="C470" s="654"/>
      <c r="D470" s="654" t="s">
        <v>19</v>
      </c>
      <c r="E470" s="654" t="s">
        <v>1032</v>
      </c>
      <c r="F470" s="535" t="s">
        <v>199</v>
      </c>
      <c r="G470" s="654" t="s">
        <v>2523</v>
      </c>
      <c r="H470" s="536" t="s">
        <v>385</v>
      </c>
      <c r="I470" s="536"/>
      <c r="J470" s="535" t="s">
        <v>49</v>
      </c>
      <c r="K470" s="535">
        <v>5</v>
      </c>
      <c r="L470" s="535">
        <v>1.3660000000000001</v>
      </c>
      <c r="M470" s="656" t="s">
        <v>439</v>
      </c>
      <c r="N470" s="536" t="s">
        <v>200</v>
      </c>
      <c r="O470">
        <v>109.312</v>
      </c>
      <c r="P470" s="1635">
        <f t="shared" ref="P470:P496" si="47">ROUNDUP(O470,0)</f>
        <v>110</v>
      </c>
      <c r="Q470" s="666"/>
      <c r="R470" s="657"/>
      <c r="S470" s="658"/>
      <c r="T470" s="658">
        <f t="shared" si="45"/>
        <v>0</v>
      </c>
      <c r="U470" s="659">
        <f t="shared" si="46"/>
        <v>0</v>
      </c>
      <c r="V470" s="678"/>
      <c r="W470" s="500"/>
      <c r="X470" s="504"/>
      <c r="Y470" s="504"/>
      <c r="Z470" s="504"/>
      <c r="AA470" s="500"/>
      <c r="AB470" s="504"/>
      <c r="AC470" s="506"/>
      <c r="AD470" s="506"/>
      <c r="AE470" s="500"/>
      <c r="AF470" s="500"/>
      <c r="AG470" s="500"/>
      <c r="AH470" s="505"/>
      <c r="AI470" s="506"/>
      <c r="AJ470" s="502"/>
      <c r="AK470" s="507"/>
      <c r="AL470" s="503"/>
      <c r="AM470" s="508"/>
      <c r="AN470" s="509"/>
      <c r="AO470" s="509"/>
    </row>
    <row r="471" spans="1:41" ht="14.4" customHeight="1">
      <c r="A471" s="654" t="s">
        <v>636</v>
      </c>
      <c r="B471" s="535" t="s">
        <v>2686</v>
      </c>
      <c r="C471" s="654"/>
      <c r="D471" s="654" t="s">
        <v>19</v>
      </c>
      <c r="E471" s="654" t="s">
        <v>1032</v>
      </c>
      <c r="F471" s="535" t="s">
        <v>201</v>
      </c>
      <c r="G471" s="654" t="s">
        <v>2527</v>
      </c>
      <c r="H471" s="536" t="s">
        <v>385</v>
      </c>
      <c r="I471" s="536"/>
      <c r="J471" s="535" t="s">
        <v>57</v>
      </c>
      <c r="K471" s="535">
        <v>2</v>
      </c>
      <c r="L471" s="535">
        <v>1.746</v>
      </c>
      <c r="M471" s="656" t="s">
        <v>439</v>
      </c>
      <c r="N471" s="536" t="s">
        <v>780</v>
      </c>
      <c r="O471">
        <v>159.20000000000002</v>
      </c>
      <c r="P471" s="1635">
        <f t="shared" si="47"/>
        <v>160</v>
      </c>
      <c r="Q471" s="666"/>
      <c r="R471" s="657"/>
      <c r="S471" s="658"/>
      <c r="T471" s="658">
        <f t="shared" si="45"/>
        <v>0</v>
      </c>
      <c r="U471" s="659">
        <f t="shared" si="46"/>
        <v>0</v>
      </c>
      <c r="V471" s="678"/>
      <c r="W471" s="500"/>
      <c r="X471" s="504"/>
      <c r="Y471" s="504"/>
      <c r="Z471" s="504"/>
      <c r="AA471" s="500"/>
      <c r="AB471" s="504"/>
      <c r="AC471" s="506"/>
      <c r="AD471" s="506"/>
      <c r="AE471" s="500"/>
      <c r="AF471" s="500"/>
      <c r="AG471" s="500"/>
      <c r="AH471" s="505"/>
      <c r="AI471" s="506"/>
      <c r="AJ471" s="502"/>
      <c r="AK471" s="507"/>
      <c r="AL471" s="503"/>
      <c r="AM471" s="508"/>
      <c r="AN471" s="509"/>
      <c r="AO471" s="509"/>
    </row>
    <row r="472" spans="1:41" ht="14.4" customHeight="1">
      <c r="A472" s="654" t="s">
        <v>637</v>
      </c>
      <c r="B472" s="535" t="s">
        <v>2687</v>
      </c>
      <c r="C472" s="654"/>
      <c r="D472" s="654" t="s">
        <v>19</v>
      </c>
      <c r="E472" s="654" t="s">
        <v>1032</v>
      </c>
      <c r="F472" s="535" t="s">
        <v>202</v>
      </c>
      <c r="G472" s="654" t="s">
        <v>2528</v>
      </c>
      <c r="H472" s="536" t="s">
        <v>385</v>
      </c>
      <c r="I472" s="536"/>
      <c r="J472" s="535" t="s">
        <v>57</v>
      </c>
      <c r="K472" s="535">
        <v>2</v>
      </c>
      <c r="L472" s="535">
        <v>2.2000000000000002</v>
      </c>
      <c r="M472" s="656" t="s">
        <v>439</v>
      </c>
      <c r="N472" s="536" t="s">
        <v>780</v>
      </c>
      <c r="O472">
        <v>190.36800000000002</v>
      </c>
      <c r="P472" s="1635">
        <f t="shared" si="47"/>
        <v>191</v>
      </c>
      <c r="Q472" s="666"/>
      <c r="R472" s="657"/>
      <c r="S472" s="658"/>
      <c r="T472" s="658">
        <f t="shared" si="45"/>
        <v>0</v>
      </c>
      <c r="U472" s="659">
        <f t="shared" si="46"/>
        <v>0</v>
      </c>
      <c r="V472" s="678"/>
      <c r="W472" s="500"/>
      <c r="X472" s="504"/>
      <c r="Y472" s="504"/>
      <c r="Z472" s="504"/>
      <c r="AA472" s="500"/>
      <c r="AB472" s="504"/>
      <c r="AC472" s="506"/>
      <c r="AD472" s="506"/>
      <c r="AE472" s="500"/>
      <c r="AF472" s="500"/>
      <c r="AG472" s="500"/>
      <c r="AH472" s="505"/>
      <c r="AI472" s="506"/>
      <c r="AJ472" s="502"/>
      <c r="AK472" s="507"/>
      <c r="AL472" s="503"/>
      <c r="AM472" s="508"/>
      <c r="AN472" s="509"/>
      <c r="AO472" s="509"/>
    </row>
    <row r="473" spans="1:41" ht="14.4" customHeight="1">
      <c r="A473" s="654" t="s">
        <v>638</v>
      </c>
      <c r="B473" s="535" t="s">
        <v>2688</v>
      </c>
      <c r="C473" s="654"/>
      <c r="D473" s="654" t="s">
        <v>19</v>
      </c>
      <c r="E473" s="654" t="s">
        <v>1032</v>
      </c>
      <c r="F473" s="535" t="s">
        <v>203</v>
      </c>
      <c r="G473" s="654" t="s">
        <v>2529</v>
      </c>
      <c r="H473" s="536" t="s">
        <v>385</v>
      </c>
      <c r="I473" s="536"/>
      <c r="J473" s="535" t="s">
        <v>54</v>
      </c>
      <c r="K473" s="535">
        <v>2</v>
      </c>
      <c r="L473" s="535">
        <v>1.343</v>
      </c>
      <c r="M473" s="656" t="s">
        <v>439</v>
      </c>
      <c r="N473" s="536" t="s">
        <v>780</v>
      </c>
      <c r="O473">
        <v>131.45599999999999</v>
      </c>
      <c r="P473" s="1635">
        <f t="shared" si="47"/>
        <v>132</v>
      </c>
      <c r="Q473" s="666"/>
      <c r="R473" s="657"/>
      <c r="S473" s="658"/>
      <c r="T473" s="658">
        <f t="shared" si="45"/>
        <v>0</v>
      </c>
      <c r="U473" s="659">
        <f t="shared" si="46"/>
        <v>0</v>
      </c>
      <c r="V473" s="678"/>
      <c r="W473" s="500"/>
      <c r="X473" s="504"/>
      <c r="Y473" s="504"/>
      <c r="Z473" s="504"/>
      <c r="AA473" s="500"/>
      <c r="AB473" s="504"/>
      <c r="AC473" s="506"/>
      <c r="AD473" s="506"/>
      <c r="AE473" s="500"/>
      <c r="AF473" s="500"/>
      <c r="AG473" s="500"/>
      <c r="AH473" s="505"/>
      <c r="AI473" s="506"/>
      <c r="AJ473" s="502"/>
      <c r="AK473" s="507"/>
      <c r="AL473" s="503"/>
      <c r="AM473" s="508"/>
      <c r="AN473" s="509"/>
      <c r="AO473" s="509"/>
    </row>
    <row r="474" spans="1:41" ht="14.4" customHeight="1">
      <c r="A474" s="654" t="s">
        <v>639</v>
      </c>
      <c r="B474" s="535" t="s">
        <v>2731</v>
      </c>
      <c r="C474" s="654"/>
      <c r="D474" s="654" t="s">
        <v>19</v>
      </c>
      <c r="E474" s="654" t="s">
        <v>1032</v>
      </c>
      <c r="F474" s="535" t="s">
        <v>2140</v>
      </c>
      <c r="G474" s="654" t="s">
        <v>2538</v>
      </c>
      <c r="H474" s="536" t="s">
        <v>385</v>
      </c>
      <c r="I474" s="536"/>
      <c r="J474" s="535" t="s">
        <v>49</v>
      </c>
      <c r="K474" s="535">
        <v>4</v>
      </c>
      <c r="L474" s="535">
        <v>0.86</v>
      </c>
      <c r="M474" s="656" t="s">
        <v>439</v>
      </c>
      <c r="N474" s="536" t="s">
        <v>131</v>
      </c>
      <c r="O474" s="664">
        <v>73.343999999999994</v>
      </c>
      <c r="P474" s="1635">
        <f t="shared" si="47"/>
        <v>74</v>
      </c>
      <c r="Q474" s="666"/>
      <c r="R474" s="657"/>
      <c r="S474" s="658"/>
      <c r="T474" s="658">
        <f t="shared" si="45"/>
        <v>0</v>
      </c>
      <c r="U474" s="659">
        <f t="shared" si="46"/>
        <v>0</v>
      </c>
      <c r="V474" s="678"/>
      <c r="W474" s="500"/>
      <c r="X474" s="504"/>
      <c r="Y474" s="504"/>
      <c r="Z474" s="504"/>
      <c r="AA474" s="500"/>
      <c r="AB474" s="504"/>
      <c r="AC474" s="506"/>
      <c r="AD474" s="506"/>
      <c r="AE474" s="500"/>
      <c r="AF474" s="500"/>
      <c r="AG474" s="500"/>
      <c r="AH474" s="505"/>
      <c r="AI474" s="506"/>
      <c r="AJ474" s="502"/>
      <c r="AK474" s="507"/>
      <c r="AL474" s="503"/>
      <c r="AM474" s="508"/>
      <c r="AN474" s="509"/>
      <c r="AO474" s="509"/>
    </row>
    <row r="475" spans="1:41" ht="14.4" customHeight="1">
      <c r="A475" s="654" t="s">
        <v>640</v>
      </c>
      <c r="B475" s="535" t="s">
        <v>2689</v>
      </c>
      <c r="C475" s="654"/>
      <c r="D475" s="654" t="s">
        <v>19</v>
      </c>
      <c r="E475" s="654" t="s">
        <v>1032</v>
      </c>
      <c r="F475" s="535" t="s">
        <v>204</v>
      </c>
      <c r="G475" s="654" t="s">
        <v>2539</v>
      </c>
      <c r="H475" s="536" t="s">
        <v>385</v>
      </c>
      <c r="I475" s="536"/>
      <c r="J475" s="535" t="s">
        <v>57</v>
      </c>
      <c r="K475" s="535">
        <v>2</v>
      </c>
      <c r="L475" s="535">
        <v>1.5840000000000001</v>
      </c>
      <c r="M475" s="656" t="s">
        <v>439</v>
      </c>
      <c r="N475" s="536" t="s">
        <v>134</v>
      </c>
      <c r="O475">
        <v>148.89600000000002</v>
      </c>
      <c r="P475" s="1635">
        <f t="shared" si="47"/>
        <v>149</v>
      </c>
      <c r="Q475" s="666"/>
      <c r="R475" s="657"/>
      <c r="S475" s="658"/>
      <c r="T475" s="658">
        <f t="shared" si="45"/>
        <v>0</v>
      </c>
      <c r="U475" s="659">
        <f t="shared" si="46"/>
        <v>0</v>
      </c>
      <c r="V475" s="678"/>
      <c r="W475" s="500"/>
      <c r="X475" s="504"/>
      <c r="Y475" s="504"/>
      <c r="Z475" s="504"/>
      <c r="AA475" s="500"/>
      <c r="AB475" s="504"/>
      <c r="AC475" s="506"/>
      <c r="AD475" s="506"/>
      <c r="AE475" s="500"/>
      <c r="AF475" s="500"/>
      <c r="AG475" s="500"/>
      <c r="AH475" s="505"/>
      <c r="AI475" s="506"/>
      <c r="AJ475" s="502"/>
      <c r="AK475" s="507"/>
      <c r="AL475" s="503"/>
      <c r="AM475" s="508"/>
      <c r="AN475" s="509"/>
      <c r="AO475" s="509"/>
    </row>
    <row r="476" spans="1:41" ht="14.4" customHeight="1">
      <c r="A476" s="654" t="s">
        <v>641</v>
      </c>
      <c r="B476" s="535" t="s">
        <v>2690</v>
      </c>
      <c r="C476" s="654"/>
      <c r="D476" s="654" t="s">
        <v>19</v>
      </c>
      <c r="E476" s="654" t="s">
        <v>1032</v>
      </c>
      <c r="F476" s="535" t="s">
        <v>117</v>
      </c>
      <c r="G476" s="654" t="s">
        <v>2540</v>
      </c>
      <c r="H476" s="536" t="s">
        <v>385</v>
      </c>
      <c r="I476" s="536"/>
      <c r="J476" s="535" t="s">
        <v>49</v>
      </c>
      <c r="K476" s="535">
        <v>3</v>
      </c>
      <c r="L476" s="535">
        <v>1.694</v>
      </c>
      <c r="M476" s="656" t="s">
        <v>439</v>
      </c>
      <c r="N476" s="536" t="s">
        <v>150</v>
      </c>
      <c r="O476">
        <v>121.21600000000001</v>
      </c>
      <c r="P476" s="1635">
        <f t="shared" si="47"/>
        <v>122</v>
      </c>
      <c r="Q476" s="666"/>
      <c r="R476" s="657"/>
      <c r="S476" s="658"/>
      <c r="T476" s="658">
        <f t="shared" si="45"/>
        <v>0</v>
      </c>
      <c r="U476" s="659">
        <f t="shared" si="46"/>
        <v>0</v>
      </c>
      <c r="V476" s="678"/>
      <c r="W476" s="500"/>
      <c r="X476" s="504"/>
      <c r="Y476" s="504"/>
      <c r="Z476" s="504"/>
      <c r="AA476" s="500"/>
      <c r="AB476" s="504"/>
      <c r="AC476" s="506"/>
      <c r="AD476" s="506"/>
      <c r="AE476" s="500"/>
      <c r="AF476" s="500"/>
      <c r="AG476" s="500"/>
      <c r="AH476" s="505"/>
      <c r="AI476" s="506"/>
      <c r="AJ476" s="502"/>
      <c r="AK476" s="507"/>
      <c r="AL476" s="503"/>
      <c r="AM476" s="508"/>
      <c r="AN476" s="509"/>
      <c r="AO476" s="509"/>
    </row>
    <row r="477" spans="1:41" ht="14.4" customHeight="1">
      <c r="A477" s="654" t="s">
        <v>642</v>
      </c>
      <c r="B477" s="535" t="s">
        <v>2691</v>
      </c>
      <c r="C477" s="654"/>
      <c r="D477" s="654" t="s">
        <v>19</v>
      </c>
      <c r="E477" s="654" t="s">
        <v>1032</v>
      </c>
      <c r="F477" s="535" t="s">
        <v>205</v>
      </c>
      <c r="G477" s="654" t="s">
        <v>2549</v>
      </c>
      <c r="H477" s="536" t="s">
        <v>385</v>
      </c>
      <c r="I477" s="536"/>
      <c r="J477" s="535" t="s">
        <v>49</v>
      </c>
      <c r="K477" s="535">
        <v>4</v>
      </c>
      <c r="L477" s="535">
        <v>1.881</v>
      </c>
      <c r="M477" s="656" t="s">
        <v>439</v>
      </c>
      <c r="N477" s="536" t="s">
        <v>134</v>
      </c>
      <c r="O477">
        <v>135.26400000000001</v>
      </c>
      <c r="P477" s="1635">
        <f t="shared" si="47"/>
        <v>136</v>
      </c>
      <c r="Q477" s="666"/>
      <c r="R477" s="657"/>
      <c r="S477" s="658"/>
      <c r="T477" s="658">
        <f t="shared" si="45"/>
        <v>0</v>
      </c>
      <c r="U477" s="659">
        <f t="shared" si="46"/>
        <v>0</v>
      </c>
      <c r="V477" s="678"/>
      <c r="W477" s="500"/>
      <c r="X477" s="504"/>
      <c r="Y477" s="504"/>
      <c r="Z477" s="504"/>
      <c r="AA477" s="500"/>
      <c r="AB477" s="504"/>
      <c r="AC477" s="506"/>
      <c r="AD477" s="506"/>
      <c r="AE477" s="500"/>
      <c r="AF477" s="500"/>
      <c r="AG477" s="500"/>
      <c r="AH477" s="505"/>
      <c r="AI477" s="506"/>
      <c r="AJ477" s="502"/>
      <c r="AK477" s="507"/>
      <c r="AL477" s="503"/>
      <c r="AM477" s="508"/>
      <c r="AN477" s="509"/>
      <c r="AO477" s="509"/>
    </row>
    <row r="478" spans="1:41" ht="14.4" customHeight="1">
      <c r="A478" s="654" t="s">
        <v>643</v>
      </c>
      <c r="B478" s="535" t="s">
        <v>2692</v>
      </c>
      <c r="C478" s="654"/>
      <c r="D478" s="654" t="s">
        <v>19</v>
      </c>
      <c r="E478" s="654" t="s">
        <v>1032</v>
      </c>
      <c r="F478" s="535" t="s">
        <v>788</v>
      </c>
      <c r="G478" s="654" t="s">
        <v>2551</v>
      </c>
      <c r="H478" s="536" t="s">
        <v>385</v>
      </c>
      <c r="I478" s="536"/>
      <c r="J478" s="535" t="s">
        <v>41</v>
      </c>
      <c r="K478" s="535">
        <v>11</v>
      </c>
      <c r="L478" s="535">
        <v>0.26100000000000001</v>
      </c>
      <c r="M478" s="656" t="s">
        <v>439</v>
      </c>
      <c r="N478" s="536" t="s">
        <v>200</v>
      </c>
      <c r="O478">
        <v>61.44</v>
      </c>
      <c r="P478" s="1635">
        <f t="shared" si="47"/>
        <v>62</v>
      </c>
      <c r="Q478" s="666"/>
      <c r="R478" s="657"/>
      <c r="S478" s="658"/>
      <c r="T478" s="658">
        <f t="shared" si="45"/>
        <v>0</v>
      </c>
      <c r="U478" s="659">
        <f t="shared" si="46"/>
        <v>0</v>
      </c>
      <c r="V478" s="678"/>
      <c r="W478" s="500"/>
      <c r="X478" s="504"/>
      <c r="Y478" s="504"/>
      <c r="Z478" s="504"/>
      <c r="AA478" s="500"/>
      <c r="AB478" s="504"/>
      <c r="AC478" s="506"/>
      <c r="AD478" s="506"/>
      <c r="AE478" s="500"/>
      <c r="AF478" s="500"/>
      <c r="AG478" s="500"/>
      <c r="AH478" s="505"/>
      <c r="AI478" s="506"/>
      <c r="AJ478" s="502"/>
      <c r="AK478" s="507"/>
      <c r="AL478" s="503"/>
      <c r="AM478" s="508"/>
      <c r="AN478" s="509"/>
      <c r="AO478" s="509"/>
    </row>
    <row r="479" spans="1:41" ht="14.4" customHeight="1">
      <c r="A479" s="654" t="s">
        <v>644</v>
      </c>
      <c r="B479" s="535" t="s">
        <v>2693</v>
      </c>
      <c r="C479" s="654"/>
      <c r="D479" s="654" t="s">
        <v>19</v>
      </c>
      <c r="E479" s="654" t="s">
        <v>1032</v>
      </c>
      <c r="F479" s="535" t="s">
        <v>209</v>
      </c>
      <c r="G479" s="654" t="s">
        <v>2564</v>
      </c>
      <c r="H479" s="536" t="s">
        <v>385</v>
      </c>
      <c r="I479" s="536"/>
      <c r="J479" s="535" t="s">
        <v>41</v>
      </c>
      <c r="K479" s="535">
        <v>5</v>
      </c>
      <c r="L479" s="535">
        <v>0.54</v>
      </c>
      <c r="M479" s="656" t="s">
        <v>439</v>
      </c>
      <c r="N479" s="536" t="s">
        <v>200</v>
      </c>
      <c r="O479">
        <v>60.832000000000008</v>
      </c>
      <c r="P479" s="1635">
        <f t="shared" si="47"/>
        <v>61</v>
      </c>
      <c r="Q479" s="666"/>
      <c r="R479" s="657"/>
      <c r="S479" s="658"/>
      <c r="T479" s="658">
        <f t="shared" si="45"/>
        <v>0</v>
      </c>
      <c r="U479" s="659">
        <f t="shared" si="46"/>
        <v>0</v>
      </c>
      <c r="V479" s="678"/>
      <c r="W479" s="500"/>
      <c r="X479" s="504"/>
      <c r="Y479" s="504"/>
      <c r="Z479" s="504"/>
      <c r="AA479" s="500"/>
      <c r="AB479" s="504"/>
      <c r="AC479" s="506"/>
      <c r="AD479" s="506"/>
      <c r="AE479" s="500"/>
      <c r="AF479" s="500"/>
      <c r="AG479" s="500"/>
      <c r="AH479" s="505"/>
      <c r="AI479" s="506"/>
      <c r="AJ479" s="502"/>
      <c r="AK479" s="507"/>
      <c r="AL479" s="503"/>
      <c r="AM479" s="508"/>
      <c r="AN479" s="509"/>
      <c r="AO479" s="509"/>
    </row>
    <row r="480" spans="1:41" ht="14.4" customHeight="1">
      <c r="A480" s="654" t="s">
        <v>645</v>
      </c>
      <c r="B480" s="535" t="s">
        <v>2694</v>
      </c>
      <c r="C480" s="654"/>
      <c r="D480" s="654" t="s">
        <v>19</v>
      </c>
      <c r="E480" s="654" t="s">
        <v>1032</v>
      </c>
      <c r="F480" s="535" t="s">
        <v>211</v>
      </c>
      <c r="G480" s="654" t="s">
        <v>2567</v>
      </c>
      <c r="H480" s="536" t="s">
        <v>385</v>
      </c>
      <c r="I480" s="536"/>
      <c r="J480" s="535" t="s">
        <v>54</v>
      </c>
      <c r="K480" s="535">
        <v>4</v>
      </c>
      <c r="L480" s="535">
        <v>2.7919999999999998</v>
      </c>
      <c r="M480" s="656" t="s">
        <v>439</v>
      </c>
      <c r="N480" s="536" t="s">
        <v>779</v>
      </c>
      <c r="O480">
        <v>153.184</v>
      </c>
      <c r="P480" s="1635">
        <f t="shared" si="47"/>
        <v>154</v>
      </c>
      <c r="Q480" s="666"/>
      <c r="R480" s="657"/>
      <c r="S480" s="658"/>
      <c r="T480" s="658">
        <f t="shared" si="45"/>
        <v>0</v>
      </c>
      <c r="U480" s="659">
        <f t="shared" si="46"/>
        <v>0</v>
      </c>
      <c r="V480" s="678"/>
      <c r="W480" s="500"/>
      <c r="X480" s="504"/>
      <c r="Y480" s="504"/>
      <c r="Z480" s="504"/>
      <c r="AA480" s="500"/>
      <c r="AB480" s="504"/>
      <c r="AC480" s="506"/>
      <c r="AD480" s="506"/>
      <c r="AE480" s="500"/>
      <c r="AF480" s="500"/>
      <c r="AG480" s="500"/>
      <c r="AH480" s="505"/>
      <c r="AI480" s="506"/>
      <c r="AJ480" s="502"/>
      <c r="AK480" s="507"/>
      <c r="AL480" s="503"/>
      <c r="AM480" s="508"/>
      <c r="AN480" s="509"/>
      <c r="AO480" s="509"/>
    </row>
    <row r="481" spans="1:41" ht="14.4" customHeight="1">
      <c r="A481" s="654" t="s">
        <v>646</v>
      </c>
      <c r="B481" s="535" t="s">
        <v>2695</v>
      </c>
      <c r="C481" s="654"/>
      <c r="D481" s="654" t="s">
        <v>19</v>
      </c>
      <c r="E481" s="654" t="s">
        <v>1032</v>
      </c>
      <c r="F481" s="535" t="s">
        <v>212</v>
      </c>
      <c r="G481" s="654" t="s">
        <v>2571</v>
      </c>
      <c r="H481" s="536" t="s">
        <v>385</v>
      </c>
      <c r="I481" s="536"/>
      <c r="J481" s="535" t="s">
        <v>57</v>
      </c>
      <c r="K481" s="535">
        <v>3</v>
      </c>
      <c r="L481" s="535">
        <v>2.077</v>
      </c>
      <c r="M481" s="656" t="s">
        <v>439</v>
      </c>
      <c r="N481" s="536" t="s">
        <v>137</v>
      </c>
      <c r="O481">
        <v>197.024</v>
      </c>
      <c r="P481" s="1635">
        <f t="shared" si="47"/>
        <v>198</v>
      </c>
      <c r="Q481" s="666"/>
      <c r="R481" s="657"/>
      <c r="S481" s="658"/>
      <c r="T481" s="658">
        <f t="shared" si="45"/>
        <v>0</v>
      </c>
      <c r="U481" s="659">
        <f t="shared" si="46"/>
        <v>0</v>
      </c>
      <c r="V481" s="678"/>
      <c r="W481" s="500"/>
      <c r="X481" s="504"/>
      <c r="Y481" s="504"/>
      <c r="Z481" s="504"/>
      <c r="AA481" s="500"/>
      <c r="AB481" s="504"/>
      <c r="AC481" s="506"/>
      <c r="AD481" s="506"/>
      <c r="AE481" s="500"/>
      <c r="AF481" s="500"/>
      <c r="AG481" s="500"/>
      <c r="AH481" s="505"/>
      <c r="AI481" s="506"/>
      <c r="AJ481" s="502"/>
      <c r="AK481" s="507"/>
      <c r="AL481" s="503"/>
      <c r="AM481" s="508"/>
      <c r="AN481" s="509"/>
      <c r="AO481" s="509"/>
    </row>
    <row r="482" spans="1:41" ht="14.4" customHeight="1">
      <c r="A482" s="654" t="s">
        <v>647</v>
      </c>
      <c r="B482" s="535" t="s">
        <v>2696</v>
      </c>
      <c r="C482" s="654"/>
      <c r="D482" s="654" t="s">
        <v>19</v>
      </c>
      <c r="E482" s="654" t="s">
        <v>1032</v>
      </c>
      <c r="F482" s="535" t="s">
        <v>213</v>
      </c>
      <c r="G482" s="654" t="s">
        <v>2572</v>
      </c>
      <c r="H482" s="536" t="s">
        <v>385</v>
      </c>
      <c r="I482" s="536"/>
      <c r="J482" s="535" t="s">
        <v>57</v>
      </c>
      <c r="K482" s="535">
        <v>1</v>
      </c>
      <c r="L482" s="535">
        <v>0.85</v>
      </c>
      <c r="M482" s="656" t="s">
        <v>439</v>
      </c>
      <c r="N482" s="536" t="s">
        <v>137</v>
      </c>
      <c r="O482">
        <v>82.4</v>
      </c>
      <c r="P482" s="1635">
        <f t="shared" si="47"/>
        <v>83</v>
      </c>
      <c r="Q482" s="666"/>
      <c r="R482" s="657"/>
      <c r="S482" s="658"/>
      <c r="T482" s="658">
        <f t="shared" si="45"/>
        <v>0</v>
      </c>
      <c r="U482" s="659">
        <f t="shared" si="46"/>
        <v>0</v>
      </c>
      <c r="V482" s="678"/>
      <c r="W482" s="500"/>
      <c r="X482" s="504"/>
      <c r="Y482" s="504"/>
      <c r="Z482" s="504"/>
      <c r="AA482" s="500"/>
      <c r="AB482" s="504"/>
      <c r="AC482" s="506"/>
      <c r="AD482" s="506"/>
      <c r="AE482" s="500"/>
      <c r="AF482" s="500"/>
      <c r="AG482" s="500"/>
      <c r="AH482" s="505"/>
      <c r="AI482" s="506"/>
      <c r="AJ482" s="502"/>
      <c r="AK482" s="507"/>
      <c r="AL482" s="503"/>
      <c r="AM482" s="508"/>
      <c r="AN482" s="509"/>
      <c r="AO482" s="509"/>
    </row>
    <row r="483" spans="1:41" ht="14.4" customHeight="1">
      <c r="A483" s="654" t="s">
        <v>648</v>
      </c>
      <c r="B483" s="535" t="s">
        <v>2697</v>
      </c>
      <c r="C483" s="654"/>
      <c r="D483" s="654" t="s">
        <v>19</v>
      </c>
      <c r="E483" s="654" t="s">
        <v>1032</v>
      </c>
      <c r="F483" s="535" t="s">
        <v>214</v>
      </c>
      <c r="G483" s="654" t="s">
        <v>2573</v>
      </c>
      <c r="H483" s="536" t="s">
        <v>385</v>
      </c>
      <c r="I483" s="536"/>
      <c r="J483" s="535" t="s">
        <v>54</v>
      </c>
      <c r="K483" s="535">
        <v>1</v>
      </c>
      <c r="L483" s="535">
        <v>0.71</v>
      </c>
      <c r="M483" s="656" t="s">
        <v>439</v>
      </c>
      <c r="N483" s="536" t="s">
        <v>137</v>
      </c>
      <c r="O483">
        <v>54.816000000000003</v>
      </c>
      <c r="P483" s="1635">
        <f t="shared" si="47"/>
        <v>55</v>
      </c>
      <c r="Q483" s="666"/>
      <c r="R483" s="657"/>
      <c r="S483" s="658"/>
      <c r="T483" s="658">
        <f t="shared" si="45"/>
        <v>0</v>
      </c>
      <c r="U483" s="659">
        <f t="shared" si="46"/>
        <v>0</v>
      </c>
      <c r="V483" s="678"/>
      <c r="W483" s="500"/>
      <c r="X483" s="504"/>
      <c r="Y483" s="504"/>
      <c r="Z483" s="504"/>
      <c r="AA483" s="500"/>
      <c r="AB483" s="504"/>
      <c r="AC483" s="506"/>
      <c r="AD483" s="506"/>
      <c r="AE483" s="500"/>
      <c r="AF483" s="500"/>
      <c r="AG483" s="500"/>
      <c r="AH483" s="505"/>
      <c r="AI483" s="506"/>
      <c r="AJ483" s="502"/>
      <c r="AK483" s="507"/>
      <c r="AL483" s="503"/>
      <c r="AM483" s="508"/>
      <c r="AN483" s="509"/>
      <c r="AO483" s="509"/>
    </row>
    <row r="484" spans="1:41" ht="14.4" customHeight="1">
      <c r="A484" s="654" t="s">
        <v>649</v>
      </c>
      <c r="B484" s="535" t="s">
        <v>2698</v>
      </c>
      <c r="C484" s="654"/>
      <c r="D484" s="654" t="s">
        <v>19</v>
      </c>
      <c r="E484" s="654" t="s">
        <v>1032</v>
      </c>
      <c r="F484" s="535" t="s">
        <v>215</v>
      </c>
      <c r="G484" s="654" t="s">
        <v>2574</v>
      </c>
      <c r="H484" s="536" t="s">
        <v>385</v>
      </c>
      <c r="I484" s="536"/>
      <c r="J484" s="535" t="s">
        <v>54</v>
      </c>
      <c r="K484" s="535">
        <v>3</v>
      </c>
      <c r="L484" s="535">
        <v>1.6870000000000001</v>
      </c>
      <c r="M484" s="656" t="s">
        <v>439</v>
      </c>
      <c r="N484" s="536" t="s">
        <v>144</v>
      </c>
      <c r="O484">
        <v>170.27200000000002</v>
      </c>
      <c r="P484" s="1635">
        <f t="shared" si="47"/>
        <v>171</v>
      </c>
      <c r="Q484" s="666"/>
      <c r="R484" s="657"/>
      <c r="S484" s="658"/>
      <c r="T484" s="658">
        <f t="shared" si="45"/>
        <v>0</v>
      </c>
      <c r="U484" s="659">
        <f t="shared" si="46"/>
        <v>0</v>
      </c>
      <c r="V484" s="678"/>
      <c r="W484" s="500"/>
      <c r="X484" s="504"/>
      <c r="Y484" s="504"/>
      <c r="Z484" s="504"/>
      <c r="AA484" s="500"/>
      <c r="AB484" s="504"/>
      <c r="AC484" s="506"/>
      <c r="AD484" s="506"/>
      <c r="AE484" s="500"/>
      <c r="AF484" s="500"/>
      <c r="AG484" s="500"/>
      <c r="AH484" s="505"/>
      <c r="AI484" s="506"/>
      <c r="AJ484" s="502"/>
      <c r="AK484" s="507"/>
      <c r="AL484" s="503"/>
      <c r="AM484" s="508"/>
      <c r="AN484" s="509"/>
      <c r="AO484" s="509"/>
    </row>
    <row r="485" spans="1:41" ht="14.4" customHeight="1">
      <c r="A485" s="654" t="s">
        <v>650</v>
      </c>
      <c r="B485" s="535" t="s">
        <v>2699</v>
      </c>
      <c r="C485" s="654"/>
      <c r="D485" s="654" t="s">
        <v>19</v>
      </c>
      <c r="E485" s="654" t="s">
        <v>1032</v>
      </c>
      <c r="F485" s="535" t="s">
        <v>216</v>
      </c>
      <c r="G485" s="654" t="s">
        <v>2575</v>
      </c>
      <c r="H485" s="536" t="s">
        <v>385</v>
      </c>
      <c r="I485" s="536"/>
      <c r="J485" s="535" t="s">
        <v>54</v>
      </c>
      <c r="K485" s="535">
        <v>5</v>
      </c>
      <c r="L485" s="535">
        <v>1.579</v>
      </c>
      <c r="M485" s="656" t="s">
        <v>439</v>
      </c>
      <c r="N485" s="536" t="s">
        <v>144</v>
      </c>
      <c r="O485">
        <v>192.96</v>
      </c>
      <c r="P485" s="1635">
        <f t="shared" si="47"/>
        <v>193</v>
      </c>
      <c r="Q485" s="666"/>
      <c r="R485" s="657"/>
      <c r="S485" s="658"/>
      <c r="T485" s="658">
        <f t="shared" si="45"/>
        <v>0</v>
      </c>
      <c r="U485" s="659">
        <f t="shared" si="46"/>
        <v>0</v>
      </c>
      <c r="V485" s="678"/>
      <c r="W485" s="500"/>
      <c r="X485" s="504"/>
      <c r="Y485" s="504"/>
      <c r="Z485" s="504"/>
      <c r="AA485" s="500"/>
      <c r="AB485" s="504"/>
      <c r="AC485" s="506"/>
      <c r="AD485" s="506"/>
      <c r="AE485" s="500"/>
      <c r="AF485" s="500"/>
      <c r="AG485" s="500"/>
      <c r="AH485" s="505"/>
      <c r="AI485" s="506"/>
      <c r="AJ485" s="502"/>
      <c r="AK485" s="507"/>
      <c r="AL485" s="503"/>
      <c r="AM485" s="508"/>
      <c r="AN485" s="509"/>
      <c r="AO485" s="509"/>
    </row>
    <row r="486" spans="1:41" ht="14.4" customHeight="1">
      <c r="A486" s="654" t="s">
        <v>651</v>
      </c>
      <c r="B486" s="535" t="s">
        <v>2700</v>
      </c>
      <c r="C486" s="654"/>
      <c r="D486" s="654" t="s">
        <v>19</v>
      </c>
      <c r="E486" s="654" t="s">
        <v>1032</v>
      </c>
      <c r="F486" s="535" t="s">
        <v>217</v>
      </c>
      <c r="G486" s="654" t="s">
        <v>2578</v>
      </c>
      <c r="H486" s="536" t="s">
        <v>385</v>
      </c>
      <c r="I486" s="536"/>
      <c r="J486" s="535" t="s">
        <v>57</v>
      </c>
      <c r="K486" s="535">
        <v>3</v>
      </c>
      <c r="L486" s="535">
        <v>2.06</v>
      </c>
      <c r="M486" s="656" t="s">
        <v>439</v>
      </c>
      <c r="N486" s="536" t="s">
        <v>131</v>
      </c>
      <c r="O486">
        <v>195.904</v>
      </c>
      <c r="P486" s="1635">
        <f t="shared" si="47"/>
        <v>196</v>
      </c>
      <c r="Q486" s="666"/>
      <c r="R486" s="657"/>
      <c r="S486" s="658">
        <f t="shared" ref="S486:S494" si="48">P486*$V$86</f>
        <v>0</v>
      </c>
      <c r="T486" s="658">
        <f t="shared" ref="T486:T494" si="49">ROUND(S486,0)</f>
        <v>0</v>
      </c>
      <c r="U486" s="659"/>
      <c r="V486" s="678"/>
      <c r="W486" s="500"/>
      <c r="X486" s="504"/>
      <c r="Y486" s="504"/>
      <c r="Z486" s="504"/>
      <c r="AA486" s="500"/>
      <c r="AB486" s="504"/>
      <c r="AC486" s="506"/>
      <c r="AD486" s="506"/>
      <c r="AE486" s="500"/>
      <c r="AF486" s="500"/>
      <c r="AG486" s="500"/>
      <c r="AH486" s="505"/>
      <c r="AI486" s="506"/>
      <c r="AJ486" s="502"/>
      <c r="AK486" s="507"/>
      <c r="AL486" s="503"/>
      <c r="AM486" s="508"/>
      <c r="AN486" s="509"/>
      <c r="AO486" s="509"/>
    </row>
    <row r="487" spans="1:41" ht="14.4" customHeight="1">
      <c r="A487" s="654" t="s">
        <v>652</v>
      </c>
      <c r="B487" s="535" t="s">
        <v>2701</v>
      </c>
      <c r="C487" s="654"/>
      <c r="D487" s="654" t="s">
        <v>19</v>
      </c>
      <c r="E487" s="654" t="s">
        <v>1032</v>
      </c>
      <c r="F487" s="535" t="s">
        <v>766</v>
      </c>
      <c r="G487" s="654" t="s">
        <v>2580</v>
      </c>
      <c r="H487" s="536" t="s">
        <v>385</v>
      </c>
      <c r="I487" s="536"/>
      <c r="J487" s="535" t="s">
        <v>57</v>
      </c>
      <c r="K487" s="535">
        <v>4</v>
      </c>
      <c r="L487" s="535">
        <v>2.9710000000000001</v>
      </c>
      <c r="M487" s="656" t="s">
        <v>439</v>
      </c>
      <c r="N487" s="536" t="s">
        <v>131</v>
      </c>
      <c r="O487">
        <v>274.30400000000003</v>
      </c>
      <c r="P487" s="1635">
        <f t="shared" si="47"/>
        <v>275</v>
      </c>
      <c r="Q487" s="666"/>
      <c r="R487" s="657"/>
      <c r="S487" s="658">
        <f t="shared" si="48"/>
        <v>0</v>
      </c>
      <c r="T487" s="658">
        <f t="shared" si="49"/>
        <v>0</v>
      </c>
      <c r="U487" s="659"/>
      <c r="V487" s="678"/>
      <c r="W487" s="500"/>
      <c r="X487" s="504"/>
      <c r="Y487" s="504"/>
      <c r="Z487" s="504"/>
      <c r="AA487" s="500"/>
      <c r="AB487" s="504"/>
      <c r="AC487" s="506"/>
      <c r="AD487" s="506"/>
      <c r="AE487" s="500"/>
      <c r="AF487" s="500"/>
      <c r="AG487" s="500"/>
      <c r="AH487" s="505"/>
      <c r="AI487" s="506"/>
      <c r="AJ487" s="502"/>
      <c r="AK487" s="507"/>
      <c r="AL487" s="503"/>
      <c r="AM487" s="508"/>
      <c r="AN487" s="509"/>
      <c r="AO487" s="509"/>
    </row>
    <row r="488" spans="1:41" ht="14.4" customHeight="1">
      <c r="A488" s="654" t="s">
        <v>653</v>
      </c>
      <c r="B488" s="535" t="s">
        <v>2702</v>
      </c>
      <c r="C488" s="654"/>
      <c r="D488" s="654" t="s">
        <v>19</v>
      </c>
      <c r="E488" s="654" t="s">
        <v>1032</v>
      </c>
      <c r="F488" s="535" t="s">
        <v>787</v>
      </c>
      <c r="G488" s="654" t="s">
        <v>2585</v>
      </c>
      <c r="H488" s="536" t="s">
        <v>385</v>
      </c>
      <c r="I488" s="536"/>
      <c r="J488" s="535" t="s">
        <v>41</v>
      </c>
      <c r="K488" s="535">
        <v>10</v>
      </c>
      <c r="L488" s="535">
        <v>0.374</v>
      </c>
      <c r="M488" s="656" t="s">
        <v>439</v>
      </c>
      <c r="N488" s="536" t="s">
        <v>200</v>
      </c>
      <c r="O488">
        <v>64.544000000000011</v>
      </c>
      <c r="P488" s="1635">
        <f t="shared" si="47"/>
        <v>65</v>
      </c>
      <c r="Q488" s="666"/>
      <c r="R488" s="657"/>
      <c r="S488" s="658">
        <f t="shared" si="48"/>
        <v>0</v>
      </c>
      <c r="T488" s="658">
        <f t="shared" si="49"/>
        <v>0</v>
      </c>
      <c r="U488" s="659"/>
      <c r="V488" s="678"/>
      <c r="W488" s="500"/>
      <c r="X488" s="504"/>
      <c r="Y488" s="504"/>
      <c r="Z488" s="504"/>
      <c r="AA488" s="500"/>
      <c r="AB488" s="504"/>
      <c r="AC488" s="506"/>
      <c r="AD488" s="506"/>
      <c r="AE488" s="500"/>
      <c r="AF488" s="500"/>
      <c r="AG488" s="500"/>
      <c r="AH488" s="505"/>
      <c r="AI488" s="506"/>
      <c r="AJ488" s="502"/>
      <c r="AK488" s="507"/>
      <c r="AL488" s="503"/>
      <c r="AM488" s="508"/>
      <c r="AN488" s="509"/>
      <c r="AO488" s="509"/>
    </row>
    <row r="489" spans="1:41" ht="14.4" customHeight="1">
      <c r="A489" s="654" t="s">
        <v>654</v>
      </c>
      <c r="B489" s="535" t="s">
        <v>2703</v>
      </c>
      <c r="C489" s="654"/>
      <c r="D489" s="654" t="s">
        <v>19</v>
      </c>
      <c r="E489" s="654" t="s">
        <v>1032</v>
      </c>
      <c r="F489" s="535" t="s">
        <v>222</v>
      </c>
      <c r="G489" s="654" t="s">
        <v>2592</v>
      </c>
      <c r="H489" s="536" t="s">
        <v>385</v>
      </c>
      <c r="I489" s="536"/>
      <c r="J489" s="535" t="s">
        <v>57</v>
      </c>
      <c r="K489" s="535">
        <v>5</v>
      </c>
      <c r="L489" s="535">
        <v>3.085</v>
      </c>
      <c r="M489" s="656" t="s">
        <v>439</v>
      </c>
      <c r="N489" s="536" t="s">
        <v>134</v>
      </c>
      <c r="O489">
        <v>296.57600000000002</v>
      </c>
      <c r="P489" s="1635">
        <f t="shared" si="47"/>
        <v>297</v>
      </c>
      <c r="Q489" s="666"/>
      <c r="R489" s="657"/>
      <c r="S489" s="658">
        <f t="shared" si="48"/>
        <v>0</v>
      </c>
      <c r="T489" s="658">
        <f t="shared" si="49"/>
        <v>0</v>
      </c>
      <c r="U489" s="659"/>
      <c r="V489" s="678"/>
      <c r="W489" s="500"/>
      <c r="X489" s="504"/>
      <c r="Y489" s="504"/>
      <c r="Z489" s="504"/>
      <c r="AA489" s="500"/>
      <c r="AB489" s="504"/>
      <c r="AC489" s="506"/>
      <c r="AD489" s="506"/>
      <c r="AE489" s="500"/>
      <c r="AF489" s="500"/>
      <c r="AG489" s="500"/>
      <c r="AH489" s="505"/>
      <c r="AI489" s="506"/>
      <c r="AJ489" s="502"/>
      <c r="AK489" s="507"/>
      <c r="AL489" s="503"/>
      <c r="AM489" s="508"/>
      <c r="AN489" s="509"/>
      <c r="AO489" s="509"/>
    </row>
    <row r="490" spans="1:41" ht="14.4" customHeight="1">
      <c r="A490" s="654" t="s">
        <v>655</v>
      </c>
      <c r="B490" s="535" t="s">
        <v>2704</v>
      </c>
      <c r="C490" s="654"/>
      <c r="D490" s="654" t="s">
        <v>19</v>
      </c>
      <c r="E490" s="654" t="s">
        <v>1032</v>
      </c>
      <c r="F490" s="535" t="s">
        <v>224</v>
      </c>
      <c r="G490" s="654" t="s">
        <v>2600</v>
      </c>
      <c r="H490" s="536" t="s">
        <v>385</v>
      </c>
      <c r="I490" s="536"/>
      <c r="J490" s="535" t="s">
        <v>54</v>
      </c>
      <c r="K490" s="535">
        <v>8</v>
      </c>
      <c r="L490" s="535">
        <v>1.923</v>
      </c>
      <c r="M490" s="656" t="s">
        <v>439</v>
      </c>
      <c r="N490" s="536" t="s">
        <v>131</v>
      </c>
      <c r="O490">
        <v>154.62400000000002</v>
      </c>
      <c r="P490" s="1635">
        <f t="shared" si="47"/>
        <v>155</v>
      </c>
      <c r="Q490" s="666"/>
      <c r="R490" s="657"/>
      <c r="S490" s="658">
        <f t="shared" si="48"/>
        <v>0</v>
      </c>
      <c r="T490" s="658">
        <f t="shared" si="49"/>
        <v>0</v>
      </c>
      <c r="U490" s="659"/>
      <c r="V490" s="678"/>
      <c r="W490" s="500"/>
      <c r="X490" s="504"/>
      <c r="Y490" s="504"/>
      <c r="Z490" s="504"/>
      <c r="AA490" s="500"/>
      <c r="AB490" s="504"/>
      <c r="AC490" s="506"/>
      <c r="AD490" s="506"/>
      <c r="AE490" s="500"/>
      <c r="AF490" s="500"/>
      <c r="AG490" s="500"/>
      <c r="AH490" s="505"/>
      <c r="AI490" s="506"/>
      <c r="AJ490" s="502"/>
      <c r="AK490" s="507"/>
      <c r="AL490" s="503"/>
      <c r="AM490" s="508"/>
      <c r="AN490" s="509"/>
      <c r="AO490" s="509"/>
    </row>
    <row r="491" spans="1:41" ht="14.4" customHeight="1">
      <c r="A491" s="654" t="s">
        <v>656</v>
      </c>
      <c r="B491" s="535" t="s">
        <v>2705</v>
      </c>
      <c r="C491" s="654"/>
      <c r="D491" s="654" t="s">
        <v>19</v>
      </c>
      <c r="E491" s="654" t="s">
        <v>1032</v>
      </c>
      <c r="F491" s="535" t="s">
        <v>225</v>
      </c>
      <c r="G491" s="654" t="s">
        <v>2602</v>
      </c>
      <c r="H491" s="536" t="s">
        <v>385</v>
      </c>
      <c r="I491" s="536"/>
      <c r="J491" s="535" t="s">
        <v>57</v>
      </c>
      <c r="K491" s="535">
        <v>2</v>
      </c>
      <c r="L491" s="535">
        <v>1.171</v>
      </c>
      <c r="M491" s="656" t="s">
        <v>439</v>
      </c>
      <c r="N491" s="536" t="s">
        <v>137</v>
      </c>
      <c r="O491">
        <v>119.584</v>
      </c>
      <c r="P491" s="1635">
        <f t="shared" si="47"/>
        <v>120</v>
      </c>
      <c r="Q491" s="666"/>
      <c r="R491" s="657"/>
      <c r="S491" s="658">
        <f t="shared" si="48"/>
        <v>0</v>
      </c>
      <c r="T491" s="658">
        <f t="shared" si="49"/>
        <v>0</v>
      </c>
      <c r="U491" s="659"/>
      <c r="V491" s="678"/>
      <c r="W491" s="500"/>
      <c r="X491" s="504"/>
      <c r="Y491" s="504"/>
      <c r="Z491" s="504"/>
      <c r="AA491" s="500"/>
      <c r="AB491" s="504"/>
      <c r="AC491" s="506"/>
      <c r="AD491" s="506"/>
      <c r="AE491" s="500"/>
      <c r="AF491" s="500"/>
      <c r="AG491" s="500"/>
      <c r="AH491" s="505"/>
      <c r="AI491" s="506"/>
      <c r="AJ491" s="502"/>
      <c r="AK491" s="507"/>
      <c r="AL491" s="503"/>
      <c r="AM491" s="508"/>
      <c r="AN491" s="509"/>
      <c r="AO491" s="509"/>
    </row>
    <row r="492" spans="1:41" ht="14.4" customHeight="1">
      <c r="A492" s="654" t="s">
        <v>657</v>
      </c>
      <c r="B492" s="535" t="s">
        <v>2706</v>
      </c>
      <c r="C492" s="654"/>
      <c r="D492" s="654" t="s">
        <v>19</v>
      </c>
      <c r="E492" s="654" t="s">
        <v>1032</v>
      </c>
      <c r="F492" s="535" t="s">
        <v>226</v>
      </c>
      <c r="G492" s="654" t="s">
        <v>2603</v>
      </c>
      <c r="H492" s="536" t="s">
        <v>385</v>
      </c>
      <c r="I492" s="536"/>
      <c r="J492" s="535" t="s">
        <v>57</v>
      </c>
      <c r="K492" s="535">
        <v>1</v>
      </c>
      <c r="L492" s="535">
        <v>0.83099999999999996</v>
      </c>
      <c r="M492" s="656" t="s">
        <v>439</v>
      </c>
      <c r="N492" s="536" t="s">
        <v>137</v>
      </c>
      <c r="O492">
        <v>81.088000000000008</v>
      </c>
      <c r="P492" s="1635">
        <f t="shared" si="47"/>
        <v>82</v>
      </c>
      <c r="Q492" s="666"/>
      <c r="R492" s="657"/>
      <c r="S492" s="658">
        <f t="shared" si="48"/>
        <v>0</v>
      </c>
      <c r="T492" s="658">
        <f t="shared" si="49"/>
        <v>0</v>
      </c>
      <c r="U492" s="659"/>
      <c r="V492" s="678"/>
      <c r="W492" s="500"/>
      <c r="X492" s="504"/>
      <c r="Y492" s="504"/>
      <c r="Z492" s="504"/>
      <c r="AA492" s="500"/>
      <c r="AB492" s="504"/>
      <c r="AC492" s="506"/>
      <c r="AD492" s="506"/>
      <c r="AE492" s="500"/>
      <c r="AF492" s="500"/>
      <c r="AG492" s="500"/>
      <c r="AH492" s="505"/>
      <c r="AI492" s="506"/>
      <c r="AJ492" s="502"/>
      <c r="AK492" s="507"/>
      <c r="AL492" s="503"/>
      <c r="AM492" s="508"/>
      <c r="AN492" s="509"/>
      <c r="AO492" s="509"/>
    </row>
    <row r="493" spans="1:41" ht="14.4" customHeight="1">
      <c r="A493" s="654" t="s">
        <v>658</v>
      </c>
      <c r="B493" s="535" t="s">
        <v>2707</v>
      </c>
      <c r="C493" s="654"/>
      <c r="D493" s="654" t="s">
        <v>19</v>
      </c>
      <c r="E493" s="654" t="s">
        <v>1032</v>
      </c>
      <c r="F493" s="535" t="s">
        <v>227</v>
      </c>
      <c r="G493" s="654" t="s">
        <v>2604</v>
      </c>
      <c r="H493" s="536" t="s">
        <v>385</v>
      </c>
      <c r="I493" s="536"/>
      <c r="J493" s="535" t="s">
        <v>57</v>
      </c>
      <c r="K493" s="535">
        <v>1</v>
      </c>
      <c r="L493" s="535">
        <v>0.755</v>
      </c>
      <c r="M493" s="656" t="s">
        <v>439</v>
      </c>
      <c r="N493" s="536" t="s">
        <v>131</v>
      </c>
      <c r="O493">
        <v>75.903999999999996</v>
      </c>
      <c r="P493" s="1635">
        <f t="shared" si="47"/>
        <v>76</v>
      </c>
      <c r="Q493" s="666"/>
      <c r="R493" s="657"/>
      <c r="S493" s="658">
        <f t="shared" si="48"/>
        <v>0</v>
      </c>
      <c r="T493" s="658">
        <f t="shared" si="49"/>
        <v>0</v>
      </c>
      <c r="U493" s="659"/>
      <c r="V493" s="678"/>
      <c r="W493" s="500"/>
      <c r="X493" s="504"/>
      <c r="Y493" s="504"/>
      <c r="Z493" s="504"/>
      <c r="AA493" s="500"/>
      <c r="AB493" s="504"/>
      <c r="AC493" s="506"/>
      <c r="AD493" s="506"/>
      <c r="AE493" s="500"/>
      <c r="AF493" s="500"/>
      <c r="AG493" s="500"/>
      <c r="AH493" s="505"/>
      <c r="AI493" s="506"/>
      <c r="AJ493" s="502"/>
      <c r="AK493" s="507"/>
      <c r="AL493" s="503"/>
      <c r="AM493" s="508"/>
      <c r="AN493" s="509"/>
      <c r="AO493" s="509"/>
    </row>
    <row r="494" spans="1:41" ht="14.4" customHeight="1">
      <c r="A494" s="654" t="s">
        <v>659</v>
      </c>
      <c r="B494" s="535" t="s">
        <v>2708</v>
      </c>
      <c r="C494" s="654"/>
      <c r="D494" s="654" t="s">
        <v>19</v>
      </c>
      <c r="E494" s="654" t="s">
        <v>1032</v>
      </c>
      <c r="F494" s="535" t="s">
        <v>228</v>
      </c>
      <c r="G494" s="654" t="s">
        <v>2605</v>
      </c>
      <c r="H494" s="536" t="s">
        <v>385</v>
      </c>
      <c r="I494" s="536"/>
      <c r="J494" s="535" t="s">
        <v>57</v>
      </c>
      <c r="K494" s="535">
        <v>1</v>
      </c>
      <c r="L494" s="535">
        <v>0.64</v>
      </c>
      <c r="M494" s="656" t="s">
        <v>439</v>
      </c>
      <c r="N494" s="536" t="s">
        <v>131</v>
      </c>
      <c r="O494">
        <v>67.936000000000007</v>
      </c>
      <c r="P494" s="1635">
        <f t="shared" si="47"/>
        <v>68</v>
      </c>
      <c r="Q494" s="666"/>
      <c r="R494" s="657"/>
      <c r="S494" s="658">
        <f t="shared" si="48"/>
        <v>0</v>
      </c>
      <c r="T494" s="658">
        <f t="shared" si="49"/>
        <v>0</v>
      </c>
      <c r="U494" s="659"/>
      <c r="V494" s="678"/>
      <c r="W494" s="500"/>
      <c r="X494" s="504"/>
      <c r="Y494" s="504"/>
      <c r="Z494" s="504"/>
      <c r="AA494" s="500"/>
      <c r="AB494" s="504"/>
      <c r="AC494" s="506"/>
      <c r="AD494" s="506"/>
      <c r="AE494" s="500"/>
      <c r="AF494" s="500"/>
      <c r="AG494" s="500"/>
      <c r="AH494" s="505"/>
      <c r="AI494" s="506"/>
      <c r="AJ494" s="502"/>
      <c r="AK494" s="507"/>
      <c r="AL494" s="503"/>
      <c r="AM494" s="508"/>
      <c r="AN494" s="509"/>
      <c r="AO494" s="509"/>
    </row>
    <row r="495" spans="1:41" ht="14.4" customHeight="1">
      <c r="A495" s="654" t="s">
        <v>660</v>
      </c>
      <c r="B495" s="535" t="s">
        <v>2709</v>
      </c>
      <c r="C495" s="654"/>
      <c r="D495" s="654" t="s">
        <v>19</v>
      </c>
      <c r="E495" s="654" t="s">
        <v>1032</v>
      </c>
      <c r="F495" s="535" t="s">
        <v>229</v>
      </c>
      <c r="G495" s="654" t="s">
        <v>2609</v>
      </c>
      <c r="H495" s="536" t="s">
        <v>385</v>
      </c>
      <c r="I495" s="536"/>
      <c r="J495" s="535" t="s">
        <v>57</v>
      </c>
      <c r="K495" s="535">
        <v>4</v>
      </c>
      <c r="L495" s="535">
        <v>1.9970000000000001</v>
      </c>
      <c r="M495" s="656" t="s">
        <v>439</v>
      </c>
      <c r="N495" s="536" t="s">
        <v>134</v>
      </c>
      <c r="O495">
        <v>206.65600000000001</v>
      </c>
      <c r="P495" s="1635">
        <f t="shared" si="47"/>
        <v>207</v>
      </c>
      <c r="Q495" s="666"/>
      <c r="R495" s="657"/>
      <c r="S495" s="658"/>
      <c r="T495" s="658">
        <f>P495*$V$86</f>
        <v>0</v>
      </c>
      <c r="U495" s="659">
        <f>ROUND(T495,0)</f>
        <v>0</v>
      </c>
      <c r="V495" s="678"/>
      <c r="W495" s="500"/>
      <c r="X495" s="504"/>
      <c r="Y495" s="504"/>
      <c r="Z495" s="504"/>
      <c r="AA495" s="500"/>
      <c r="AB495" s="504"/>
      <c r="AC495" s="506"/>
      <c r="AD495" s="506"/>
      <c r="AE495" s="500"/>
      <c r="AF495" s="500"/>
      <c r="AG495" s="500"/>
      <c r="AH495" s="505"/>
      <c r="AI495" s="506"/>
      <c r="AJ495" s="502"/>
      <c r="AK495" s="507"/>
      <c r="AL495" s="503"/>
      <c r="AM495" s="508"/>
      <c r="AN495" s="509"/>
      <c r="AO495" s="509"/>
    </row>
    <row r="496" spans="1:41" ht="14.4" customHeight="1">
      <c r="A496" s="654" t="s">
        <v>661</v>
      </c>
      <c r="B496" s="535" t="s">
        <v>2710</v>
      </c>
      <c r="C496" s="654"/>
      <c r="D496" s="654" t="s">
        <v>19</v>
      </c>
      <c r="E496" s="654" t="s">
        <v>1032</v>
      </c>
      <c r="F496" s="535" t="s">
        <v>230</v>
      </c>
      <c r="G496" s="654" t="s">
        <v>2610</v>
      </c>
      <c r="H496" s="536" t="s">
        <v>385</v>
      </c>
      <c r="I496" s="536"/>
      <c r="J496" s="535" t="s">
        <v>41</v>
      </c>
      <c r="K496" s="535">
        <v>6</v>
      </c>
      <c r="L496" s="535">
        <v>1.4019999999999999</v>
      </c>
      <c r="M496" s="656" t="s">
        <v>439</v>
      </c>
      <c r="N496" s="536" t="s">
        <v>131</v>
      </c>
      <c r="O496">
        <v>111.904</v>
      </c>
      <c r="P496" s="1635">
        <f t="shared" si="47"/>
        <v>112</v>
      </c>
      <c r="Q496" s="666"/>
      <c r="R496" s="657"/>
      <c r="S496" s="658"/>
      <c r="T496" s="658">
        <f>P496*$V$86</f>
        <v>0</v>
      </c>
      <c r="U496" s="659">
        <f>ROUND(T496,0)</f>
        <v>0</v>
      </c>
      <c r="V496" s="678"/>
      <c r="W496" s="500"/>
      <c r="X496" s="504"/>
      <c r="Y496" s="504"/>
      <c r="Z496" s="504"/>
      <c r="AA496" s="500"/>
      <c r="AB496" s="504"/>
      <c r="AC496" s="506"/>
      <c r="AD496" s="506"/>
      <c r="AE496" s="500"/>
      <c r="AF496" s="500"/>
      <c r="AG496" s="500"/>
      <c r="AH496" s="505"/>
      <c r="AI496" s="506"/>
      <c r="AJ496" s="502"/>
      <c r="AK496" s="507"/>
      <c r="AL496" s="503"/>
      <c r="AM496" s="508"/>
      <c r="AN496" s="509"/>
      <c r="AO496" s="509"/>
    </row>
    <row r="497" spans="1:41" ht="14.4" customHeight="1">
      <c r="A497" s="654" t="s">
        <v>662</v>
      </c>
      <c r="B497" s="535" t="s">
        <v>2779</v>
      </c>
      <c r="C497" s="654"/>
      <c r="D497" s="654" t="s">
        <v>19</v>
      </c>
      <c r="E497" s="654" t="s">
        <v>1949</v>
      </c>
      <c r="F497" s="535" t="s">
        <v>1950</v>
      </c>
      <c r="G497" s="654" t="s">
        <v>2390</v>
      </c>
      <c r="H497" s="536" t="s">
        <v>384</v>
      </c>
      <c r="I497" s="536"/>
      <c r="J497" s="535" t="s">
        <v>57</v>
      </c>
      <c r="K497" s="535">
        <v>5</v>
      </c>
      <c r="L497" s="535">
        <v>1.7840614407109037</v>
      </c>
      <c r="M497" s="656" t="s">
        <v>439</v>
      </c>
      <c r="N497" s="536" t="s">
        <v>131</v>
      </c>
      <c r="O497" s="664">
        <v>98</v>
      </c>
      <c r="P497" s="665">
        <f t="shared" ref="P497:P542" si="50">ROUND(O497,0)</f>
        <v>98</v>
      </c>
      <c r="Q497" s="666"/>
      <c r="R497" s="657"/>
      <c r="S497" s="658"/>
      <c r="T497" s="658"/>
      <c r="U497" s="659"/>
      <c r="V497" s="678"/>
      <c r="W497" s="500"/>
      <c r="X497" s="504"/>
      <c r="Y497" s="504"/>
      <c r="Z497" s="504"/>
      <c r="AA497" s="500"/>
      <c r="AB497" s="504"/>
      <c r="AC497" s="506"/>
      <c r="AD497" s="506"/>
      <c r="AE497" s="500"/>
      <c r="AF497" s="500"/>
      <c r="AG497" s="500"/>
      <c r="AH497" s="505"/>
      <c r="AI497" s="506"/>
      <c r="AJ497" s="502"/>
      <c r="AK497" s="507"/>
      <c r="AL497" s="503"/>
      <c r="AM497" s="508"/>
      <c r="AN497" s="509"/>
      <c r="AO497" s="509"/>
    </row>
    <row r="498" spans="1:41" ht="14.4" customHeight="1">
      <c r="A498" s="654" t="s">
        <v>663</v>
      </c>
      <c r="B498" s="535" t="s">
        <v>2780</v>
      </c>
      <c r="C498" s="654"/>
      <c r="D498" s="654" t="s">
        <v>19</v>
      </c>
      <c r="E498" s="654" t="s">
        <v>1949</v>
      </c>
      <c r="F498" s="535" t="s">
        <v>1951</v>
      </c>
      <c r="G498" s="654" t="s">
        <v>2398</v>
      </c>
      <c r="H498" s="536" t="s">
        <v>384</v>
      </c>
      <c r="I498" s="536"/>
      <c r="J498" s="535" t="s">
        <v>54</v>
      </c>
      <c r="K498" s="535">
        <v>2</v>
      </c>
      <c r="L498" s="535">
        <v>1.3137887323943662</v>
      </c>
      <c r="M498" s="656" t="s">
        <v>439</v>
      </c>
      <c r="N498" s="536" t="s">
        <v>137</v>
      </c>
      <c r="O498" s="664">
        <v>70</v>
      </c>
      <c r="P498" s="665">
        <f t="shared" si="50"/>
        <v>70</v>
      </c>
      <c r="Q498" s="666"/>
      <c r="R498" s="657"/>
      <c r="S498" s="658"/>
      <c r="T498" s="658"/>
      <c r="U498" s="659"/>
      <c r="V498" s="678"/>
      <c r="W498" s="500"/>
      <c r="X498" s="504"/>
      <c r="Y498" s="504"/>
      <c r="Z498" s="504"/>
      <c r="AA498" s="500"/>
      <c r="AB498" s="504"/>
      <c r="AC498" s="506"/>
      <c r="AD498" s="506"/>
      <c r="AE498" s="500"/>
      <c r="AF498" s="500"/>
      <c r="AG498" s="500"/>
      <c r="AH498" s="505"/>
      <c r="AI498" s="506"/>
      <c r="AJ498" s="502"/>
      <c r="AK498" s="507"/>
      <c r="AL498" s="503"/>
      <c r="AM498" s="508"/>
      <c r="AN498" s="509"/>
      <c r="AO498" s="509"/>
    </row>
    <row r="499" spans="1:41" ht="14.4" customHeight="1">
      <c r="A499" s="654" t="s">
        <v>664</v>
      </c>
      <c r="B499" s="535" t="s">
        <v>2781</v>
      </c>
      <c r="C499" s="654"/>
      <c r="D499" s="654" t="s">
        <v>19</v>
      </c>
      <c r="E499" s="654" t="s">
        <v>1949</v>
      </c>
      <c r="F499" s="535" t="s">
        <v>1952</v>
      </c>
      <c r="G499" s="654" t="s">
        <v>2410</v>
      </c>
      <c r="H499" s="536" t="s">
        <v>384</v>
      </c>
      <c r="I499" s="536"/>
      <c r="J499" s="535" t="s">
        <v>57</v>
      </c>
      <c r="K499" s="535">
        <v>3</v>
      </c>
      <c r="L499" s="535">
        <v>2.15</v>
      </c>
      <c r="M499" s="656" t="s">
        <v>439</v>
      </c>
      <c r="N499" s="536" t="s">
        <v>131</v>
      </c>
      <c r="O499" s="664">
        <v>148</v>
      </c>
      <c r="P499" s="665">
        <f t="shared" si="50"/>
        <v>148</v>
      </c>
      <c r="Q499" s="666"/>
      <c r="R499" s="657"/>
      <c r="S499" s="658"/>
      <c r="T499" s="658"/>
      <c r="U499" s="659"/>
      <c r="V499" s="678"/>
      <c r="W499" s="500"/>
      <c r="X499" s="504"/>
      <c r="Y499" s="504"/>
      <c r="Z499" s="504"/>
      <c r="AA499" s="500"/>
      <c r="AB499" s="504"/>
      <c r="AC499" s="506"/>
      <c r="AD499" s="506"/>
      <c r="AE499" s="500"/>
      <c r="AF499" s="500"/>
      <c r="AG499" s="500"/>
      <c r="AH499" s="505"/>
      <c r="AI499" s="506"/>
      <c r="AJ499" s="502"/>
      <c r="AK499" s="507"/>
      <c r="AL499" s="503"/>
      <c r="AM499" s="508"/>
      <c r="AN499" s="509"/>
      <c r="AO499" s="509"/>
    </row>
    <row r="500" spans="1:41" ht="14.4" customHeight="1">
      <c r="A500" s="654" t="s">
        <v>665</v>
      </c>
      <c r="B500" s="1632" t="s">
        <v>3611</v>
      </c>
      <c r="C500" s="654"/>
      <c r="D500" s="654" t="s">
        <v>19</v>
      </c>
      <c r="E500" s="654" t="s">
        <v>1949</v>
      </c>
      <c r="F500" s="535" t="s">
        <v>3607</v>
      </c>
      <c r="G500" s="654" t="s">
        <v>2435</v>
      </c>
      <c r="H500" s="536" t="s">
        <v>384</v>
      </c>
      <c r="I500" s="536"/>
      <c r="J500" s="535" t="s">
        <v>1992</v>
      </c>
      <c r="K500" s="535">
        <v>6</v>
      </c>
      <c r="L500" s="535">
        <v>3.79</v>
      </c>
      <c r="M500" s="656" t="s">
        <v>439</v>
      </c>
      <c r="N500" s="536" t="s">
        <v>144</v>
      </c>
      <c r="O500" s="664">
        <v>227</v>
      </c>
      <c r="P500" s="665">
        <f t="shared" si="50"/>
        <v>227</v>
      </c>
      <c r="Q500" s="666"/>
      <c r="R500" s="657"/>
      <c r="S500" s="658"/>
      <c r="T500" s="658"/>
      <c r="U500" s="659"/>
      <c r="V500" s="678"/>
      <c r="W500" s="500"/>
      <c r="X500" s="504"/>
      <c r="Y500" s="504"/>
      <c r="Z500" s="504"/>
      <c r="AA500" s="500"/>
      <c r="AB500" s="504"/>
      <c r="AC500" s="506"/>
      <c r="AD500" s="506"/>
      <c r="AE500" s="500"/>
      <c r="AF500" s="500"/>
      <c r="AG500" s="500"/>
      <c r="AH500" s="505"/>
      <c r="AI500" s="506"/>
      <c r="AJ500" s="502"/>
      <c r="AK500" s="507"/>
      <c r="AL500" s="503"/>
      <c r="AM500" s="508"/>
      <c r="AN500" s="509"/>
      <c r="AO500" s="509"/>
    </row>
    <row r="501" spans="1:41" ht="14.4" customHeight="1">
      <c r="A501" s="654" t="s">
        <v>666</v>
      </c>
      <c r="B501" s="535" t="s">
        <v>2782</v>
      </c>
      <c r="C501" s="654"/>
      <c r="D501" s="654" t="s">
        <v>19</v>
      </c>
      <c r="E501" s="654" t="s">
        <v>1949</v>
      </c>
      <c r="F501" s="535" t="s">
        <v>1953</v>
      </c>
      <c r="G501" s="654" t="s">
        <v>2446</v>
      </c>
      <c r="H501" s="536" t="s">
        <v>384</v>
      </c>
      <c r="I501" s="536"/>
      <c r="J501" s="535" t="s">
        <v>54</v>
      </c>
      <c r="K501" s="535">
        <v>4</v>
      </c>
      <c r="L501" s="535">
        <v>1.37</v>
      </c>
      <c r="M501" s="656" t="s">
        <v>439</v>
      </c>
      <c r="N501" s="536" t="s">
        <v>134</v>
      </c>
      <c r="O501" s="664">
        <v>92</v>
      </c>
      <c r="P501" s="665">
        <f t="shared" si="50"/>
        <v>92</v>
      </c>
      <c r="Q501" s="666"/>
      <c r="R501" s="657"/>
      <c r="S501" s="658"/>
      <c r="T501" s="658"/>
      <c r="U501" s="659"/>
      <c r="V501" s="678"/>
      <c r="W501" s="500"/>
      <c r="X501" s="504"/>
      <c r="Y501" s="504"/>
      <c r="Z501" s="504"/>
      <c r="AA501" s="500"/>
      <c r="AB501" s="504"/>
      <c r="AC501" s="506"/>
      <c r="AD501" s="506"/>
      <c r="AE501" s="500"/>
      <c r="AF501" s="500"/>
      <c r="AG501" s="500"/>
      <c r="AH501" s="505"/>
      <c r="AI501" s="506"/>
      <c r="AJ501" s="502"/>
      <c r="AK501" s="507"/>
      <c r="AL501" s="503"/>
      <c r="AM501" s="508"/>
      <c r="AN501" s="509"/>
      <c r="AO501" s="509"/>
    </row>
    <row r="502" spans="1:41" ht="14.4" customHeight="1">
      <c r="A502" s="654" t="s">
        <v>667</v>
      </c>
      <c r="B502" s="535" t="s">
        <v>2783</v>
      </c>
      <c r="C502" s="654"/>
      <c r="D502" s="654" t="s">
        <v>19</v>
      </c>
      <c r="E502" s="654" t="s">
        <v>1949</v>
      </c>
      <c r="F502" s="535" t="s">
        <v>1954</v>
      </c>
      <c r="G502" s="654" t="s">
        <v>2451</v>
      </c>
      <c r="H502" s="536" t="s">
        <v>384</v>
      </c>
      <c r="I502" s="536"/>
      <c r="J502" s="535" t="s">
        <v>54</v>
      </c>
      <c r="K502" s="535">
        <v>4</v>
      </c>
      <c r="L502" s="535">
        <v>2.950457746478873</v>
      </c>
      <c r="M502" s="656" t="s">
        <v>439</v>
      </c>
      <c r="N502" s="536" t="s">
        <v>131</v>
      </c>
      <c r="O502" s="664">
        <v>157</v>
      </c>
      <c r="P502" s="665">
        <f t="shared" si="50"/>
        <v>157</v>
      </c>
      <c r="Q502" s="666"/>
      <c r="R502" s="657"/>
      <c r="S502" s="658"/>
      <c r="T502" s="658"/>
      <c r="U502" s="659"/>
      <c r="V502" s="678"/>
      <c r="W502" s="500"/>
      <c r="X502" s="504"/>
      <c r="Y502" s="504"/>
      <c r="Z502" s="504"/>
      <c r="AA502" s="500"/>
      <c r="AB502" s="504"/>
      <c r="AC502" s="506"/>
      <c r="AD502" s="506"/>
      <c r="AE502" s="500"/>
      <c r="AF502" s="500"/>
      <c r="AG502" s="500"/>
      <c r="AH502" s="505"/>
      <c r="AI502" s="506"/>
      <c r="AJ502" s="502"/>
      <c r="AK502" s="507"/>
      <c r="AL502" s="503"/>
      <c r="AM502" s="508"/>
      <c r="AN502" s="509"/>
      <c r="AO502" s="509"/>
    </row>
    <row r="503" spans="1:41" ht="14.4" customHeight="1">
      <c r="A503" s="654" t="s">
        <v>668</v>
      </c>
      <c r="B503" s="535" t="s">
        <v>2784</v>
      </c>
      <c r="C503" s="654"/>
      <c r="D503" s="654" t="s">
        <v>19</v>
      </c>
      <c r="E503" s="654" t="s">
        <v>1949</v>
      </c>
      <c r="F503" s="535" t="s">
        <v>1955</v>
      </c>
      <c r="G503" s="654" t="s">
        <v>2453</v>
      </c>
      <c r="H503" s="536" t="s">
        <v>384</v>
      </c>
      <c r="I503" s="536"/>
      <c r="J503" s="535" t="s">
        <v>49</v>
      </c>
      <c r="K503" s="535">
        <v>5</v>
      </c>
      <c r="L503" s="535">
        <v>1.3471901408450704</v>
      </c>
      <c r="M503" s="656" t="s">
        <v>439</v>
      </c>
      <c r="N503" s="536" t="s">
        <v>200</v>
      </c>
      <c r="O503" s="664">
        <v>70</v>
      </c>
      <c r="P503" s="665">
        <f t="shared" si="50"/>
        <v>70</v>
      </c>
      <c r="Q503" s="666"/>
      <c r="R503" s="657"/>
      <c r="S503" s="658"/>
      <c r="T503" s="658"/>
      <c r="U503" s="659"/>
      <c r="V503" s="678"/>
      <c r="W503" s="500"/>
      <c r="X503" s="504"/>
      <c r="Y503" s="504"/>
      <c r="Z503" s="504"/>
      <c r="AA503" s="500"/>
      <c r="AB503" s="504"/>
      <c r="AC503" s="506"/>
      <c r="AD503" s="506"/>
      <c r="AE503" s="500"/>
      <c r="AF503" s="500"/>
      <c r="AG503" s="500"/>
      <c r="AH503" s="505"/>
      <c r="AI503" s="506"/>
      <c r="AJ503" s="502"/>
      <c r="AK503" s="507"/>
      <c r="AL503" s="503"/>
      <c r="AM503" s="508"/>
      <c r="AN503" s="509"/>
      <c r="AO503" s="509"/>
    </row>
    <row r="504" spans="1:41" ht="14.4" customHeight="1">
      <c r="A504" s="654" t="s">
        <v>669</v>
      </c>
      <c r="B504" s="535" t="s">
        <v>2785</v>
      </c>
      <c r="C504" s="654"/>
      <c r="D504" s="654" t="s">
        <v>19</v>
      </c>
      <c r="E504" s="654" t="s">
        <v>1949</v>
      </c>
      <c r="F504" s="535" t="s">
        <v>1956</v>
      </c>
      <c r="G504" s="654" t="s">
        <v>2454</v>
      </c>
      <c r="H504" s="536" t="s">
        <v>384</v>
      </c>
      <c r="I504" s="536"/>
      <c r="J504" s="535" t="s">
        <v>41</v>
      </c>
      <c r="K504" s="535">
        <v>10</v>
      </c>
      <c r="L504" s="535">
        <v>3.5031999999999996</v>
      </c>
      <c r="M504" s="656" t="s">
        <v>439</v>
      </c>
      <c r="N504" s="699" t="s">
        <v>3438</v>
      </c>
      <c r="O504" s="664">
        <v>68</v>
      </c>
      <c r="P504" s="665">
        <f t="shared" si="50"/>
        <v>68</v>
      </c>
      <c r="Q504" s="666"/>
      <c r="R504" s="657"/>
      <c r="S504" s="658"/>
      <c r="T504" s="658"/>
      <c r="U504" s="659"/>
      <c r="V504" s="678"/>
      <c r="W504" s="500"/>
      <c r="X504" s="504"/>
      <c r="Y504" s="504"/>
      <c r="Z504" s="504"/>
      <c r="AA504" s="500"/>
      <c r="AB504" s="504"/>
      <c r="AC504" s="506"/>
      <c r="AD504" s="506"/>
      <c r="AE504" s="500"/>
      <c r="AF504" s="500"/>
      <c r="AG504" s="500"/>
      <c r="AH504" s="505"/>
      <c r="AI504" s="506"/>
      <c r="AJ504" s="502"/>
      <c r="AK504" s="507"/>
      <c r="AL504" s="503"/>
      <c r="AM504" s="508"/>
      <c r="AN504" s="509"/>
      <c r="AO504" s="509"/>
    </row>
    <row r="505" spans="1:41" ht="14.4" customHeight="1">
      <c r="A505" s="654" t="s">
        <v>670</v>
      </c>
      <c r="B505" s="535" t="s">
        <v>2786</v>
      </c>
      <c r="C505" s="654"/>
      <c r="D505" s="654" t="s">
        <v>19</v>
      </c>
      <c r="E505" s="654" t="s">
        <v>1949</v>
      </c>
      <c r="F505" s="535" t="s">
        <v>1957</v>
      </c>
      <c r="G505" s="654" t="s">
        <v>2460</v>
      </c>
      <c r="H505" s="536" t="s">
        <v>384</v>
      </c>
      <c r="I505" s="536"/>
      <c r="J505" s="535" t="s">
        <v>49</v>
      </c>
      <c r="K505" s="535">
        <v>10</v>
      </c>
      <c r="L505" s="535">
        <v>1.8974551829598456</v>
      </c>
      <c r="M505" s="656" t="s">
        <v>439</v>
      </c>
      <c r="N505" s="699" t="s">
        <v>3438</v>
      </c>
      <c r="O505" s="664">
        <v>66</v>
      </c>
      <c r="P505" s="665">
        <f t="shared" si="50"/>
        <v>66</v>
      </c>
      <c r="Q505" s="666"/>
      <c r="R505" s="657"/>
      <c r="S505" s="658"/>
      <c r="T505" s="658"/>
      <c r="U505" s="659"/>
      <c r="V505" s="678"/>
      <c r="W505" s="500"/>
      <c r="X505" s="504"/>
      <c r="Y505" s="504"/>
      <c r="Z505" s="504"/>
      <c r="AA505" s="500"/>
      <c r="AB505" s="504"/>
      <c r="AC505" s="506"/>
      <c r="AD505" s="506"/>
      <c r="AE505" s="500"/>
      <c r="AF505" s="500"/>
      <c r="AG505" s="500"/>
      <c r="AH505" s="505"/>
      <c r="AI505" s="506"/>
      <c r="AJ505" s="502"/>
      <c r="AK505" s="507"/>
      <c r="AL505" s="503"/>
      <c r="AM505" s="508"/>
      <c r="AN505" s="509"/>
      <c r="AO505" s="509"/>
    </row>
    <row r="506" spans="1:41" ht="14.4" customHeight="1">
      <c r="A506" s="654" t="s">
        <v>671</v>
      </c>
      <c r="B506" s="1632" t="s">
        <v>3610</v>
      </c>
      <c r="C506" s="654"/>
      <c r="D506" s="654" t="s">
        <v>19</v>
      </c>
      <c r="E506" s="654" t="s">
        <v>1949</v>
      </c>
      <c r="F506" s="535" t="s">
        <v>3608</v>
      </c>
      <c r="G506" s="654" t="s">
        <v>2461</v>
      </c>
      <c r="H506" s="536" t="s">
        <v>384</v>
      </c>
      <c r="I506" s="536"/>
      <c r="J506" s="535" t="s">
        <v>57</v>
      </c>
      <c r="K506" s="535">
        <v>3</v>
      </c>
      <c r="L506" s="535">
        <v>3.96</v>
      </c>
      <c r="M506" s="656" t="s">
        <v>439</v>
      </c>
      <c r="N506" s="536" t="s">
        <v>150</v>
      </c>
      <c r="O506" s="664">
        <v>106</v>
      </c>
      <c r="P506" s="665">
        <f t="shared" si="50"/>
        <v>106</v>
      </c>
      <c r="Q506" s="666"/>
      <c r="R506" s="657"/>
      <c r="S506" s="658"/>
      <c r="T506" s="658"/>
      <c r="U506" s="659"/>
      <c r="V506" s="678"/>
      <c r="W506" s="500"/>
      <c r="X506" s="504"/>
      <c r="Y506" s="504"/>
      <c r="Z506" s="504"/>
      <c r="AA506" s="500"/>
      <c r="AB506" s="504"/>
      <c r="AC506" s="506"/>
      <c r="AD506" s="506"/>
      <c r="AE506" s="500"/>
      <c r="AF506" s="500"/>
      <c r="AG506" s="500"/>
      <c r="AH506" s="505"/>
      <c r="AI506" s="506"/>
      <c r="AJ506" s="502"/>
      <c r="AK506" s="507"/>
      <c r="AL506" s="503"/>
      <c r="AM506" s="508"/>
      <c r="AN506" s="509"/>
      <c r="AO506" s="509"/>
    </row>
    <row r="507" spans="1:41" ht="14.4" customHeight="1">
      <c r="A507" s="654" t="s">
        <v>672</v>
      </c>
      <c r="B507" s="535" t="s">
        <v>2787</v>
      </c>
      <c r="C507" s="654"/>
      <c r="D507" s="654" t="s">
        <v>19</v>
      </c>
      <c r="E507" s="654" t="s">
        <v>1949</v>
      </c>
      <c r="F507" s="535" t="s">
        <v>1958</v>
      </c>
      <c r="G507" s="654" t="s">
        <v>2463</v>
      </c>
      <c r="H507" s="536" t="s">
        <v>384</v>
      </c>
      <c r="I507" s="536"/>
      <c r="J507" s="535" t="s">
        <v>41</v>
      </c>
      <c r="K507" s="535">
        <v>15</v>
      </c>
      <c r="L507" s="535">
        <v>3.0986799999999999</v>
      </c>
      <c r="M507" s="656" t="s">
        <v>439</v>
      </c>
      <c r="N507" s="536" t="s">
        <v>144</v>
      </c>
      <c r="O507" s="664">
        <v>157</v>
      </c>
      <c r="P507" s="665">
        <f t="shared" si="50"/>
        <v>157</v>
      </c>
      <c r="Q507" s="666"/>
      <c r="R507" s="657"/>
      <c r="S507" s="658"/>
      <c r="T507" s="658"/>
      <c r="U507" s="659"/>
      <c r="V507" s="678"/>
      <c r="W507" s="500"/>
      <c r="X507" s="504"/>
      <c r="Y507" s="504"/>
      <c r="Z507" s="504"/>
      <c r="AA507" s="500"/>
      <c r="AB507" s="504"/>
      <c r="AC507" s="506"/>
      <c r="AD507" s="506"/>
      <c r="AE507" s="500"/>
      <c r="AF507" s="500"/>
      <c r="AG507" s="500"/>
      <c r="AH507" s="505"/>
      <c r="AI507" s="506"/>
      <c r="AJ507" s="502"/>
      <c r="AK507" s="507"/>
      <c r="AL507" s="503"/>
      <c r="AM507" s="508"/>
      <c r="AN507" s="509"/>
      <c r="AO507" s="509"/>
    </row>
    <row r="508" spans="1:41" ht="14.4" customHeight="1">
      <c r="A508" s="654" t="s">
        <v>673</v>
      </c>
      <c r="B508" s="535" t="s">
        <v>2788</v>
      </c>
      <c r="C508" s="654"/>
      <c r="D508" s="654" t="s">
        <v>19</v>
      </c>
      <c r="E508" s="654" t="s">
        <v>1949</v>
      </c>
      <c r="F508" s="535" t="s">
        <v>1959</v>
      </c>
      <c r="G508" s="654" t="s">
        <v>2470</v>
      </c>
      <c r="H508" s="536" t="s">
        <v>384</v>
      </c>
      <c r="I508" s="536"/>
      <c r="J508" s="535" t="s">
        <v>49</v>
      </c>
      <c r="K508" s="535">
        <v>5</v>
      </c>
      <c r="L508" s="535">
        <v>1.85</v>
      </c>
      <c r="M508" s="656" t="s">
        <v>439</v>
      </c>
      <c r="N508" s="536" t="s">
        <v>144</v>
      </c>
      <c r="O508" s="664">
        <v>115</v>
      </c>
      <c r="P508" s="665">
        <f t="shared" si="50"/>
        <v>115</v>
      </c>
      <c r="Q508" s="666"/>
      <c r="R508" s="657"/>
      <c r="S508" s="658"/>
      <c r="T508" s="658"/>
      <c r="U508" s="659"/>
      <c r="V508" s="678"/>
      <c r="W508" s="500"/>
      <c r="X508" s="504"/>
      <c r="Y508" s="504"/>
      <c r="Z508" s="504"/>
      <c r="AA508" s="500"/>
      <c r="AB508" s="504"/>
      <c r="AC508" s="506"/>
      <c r="AD508" s="506"/>
      <c r="AE508" s="500"/>
      <c r="AF508" s="500"/>
      <c r="AG508" s="500"/>
      <c r="AH508" s="505"/>
      <c r="AI508" s="506"/>
      <c r="AJ508" s="502"/>
      <c r="AK508" s="507"/>
      <c r="AL508" s="503"/>
      <c r="AM508" s="508"/>
      <c r="AN508" s="509"/>
      <c r="AO508" s="509"/>
    </row>
    <row r="509" spans="1:41" ht="14.4" customHeight="1">
      <c r="A509" s="654" t="s">
        <v>674</v>
      </c>
      <c r="B509" s="535" t="s">
        <v>2789</v>
      </c>
      <c r="C509" s="654"/>
      <c r="D509" s="654" t="s">
        <v>19</v>
      </c>
      <c r="E509" s="654" t="s">
        <v>1949</v>
      </c>
      <c r="F509" s="535" t="s">
        <v>1960</v>
      </c>
      <c r="G509" s="654" t="s">
        <v>2474</v>
      </c>
      <c r="H509" s="536" t="s">
        <v>384</v>
      </c>
      <c r="I509" s="536"/>
      <c r="J509" s="535" t="s">
        <v>49</v>
      </c>
      <c r="K509" s="535">
        <v>5</v>
      </c>
      <c r="L509" s="535">
        <v>1.5253309859154929</v>
      </c>
      <c r="M509" s="656" t="s">
        <v>439</v>
      </c>
      <c r="N509" s="536" t="s">
        <v>131</v>
      </c>
      <c r="O509" s="664">
        <v>75</v>
      </c>
      <c r="P509" s="665">
        <f t="shared" si="50"/>
        <v>75</v>
      </c>
      <c r="Q509" s="666"/>
      <c r="R509" s="657"/>
      <c r="S509" s="658"/>
      <c r="T509" s="658"/>
      <c r="U509" s="659"/>
      <c r="V509" s="678"/>
      <c r="W509" s="500"/>
      <c r="X509" s="504"/>
      <c r="Y509" s="504"/>
      <c r="Z509" s="504"/>
      <c r="AA509" s="500"/>
      <c r="AB509" s="504"/>
      <c r="AC509" s="506"/>
      <c r="AD509" s="506"/>
      <c r="AE509" s="500"/>
      <c r="AF509" s="500"/>
      <c r="AG509" s="500"/>
      <c r="AH509" s="505"/>
      <c r="AI509" s="506"/>
      <c r="AJ509" s="502"/>
      <c r="AK509" s="507"/>
      <c r="AL509" s="503"/>
      <c r="AM509" s="508"/>
      <c r="AN509" s="509"/>
      <c r="AO509" s="509"/>
    </row>
    <row r="510" spans="1:41" ht="14.4" customHeight="1">
      <c r="A510" s="654" t="s">
        <v>675</v>
      </c>
      <c r="B510" s="535" t="s">
        <v>2790</v>
      </c>
      <c r="C510" s="654"/>
      <c r="D510" s="654" t="s">
        <v>19</v>
      </c>
      <c r="E510" s="654" t="s">
        <v>1949</v>
      </c>
      <c r="F510" s="535" t="s">
        <v>1961</v>
      </c>
      <c r="G510" s="654" t="s">
        <v>2475</v>
      </c>
      <c r="H510" s="536" t="s">
        <v>384</v>
      </c>
      <c r="I510" s="536"/>
      <c r="J510" s="535" t="s">
        <v>885</v>
      </c>
      <c r="K510" s="535">
        <v>4</v>
      </c>
      <c r="L510" s="535">
        <v>1.9502797879529272</v>
      </c>
      <c r="M510" s="656" t="s">
        <v>439</v>
      </c>
      <c r="N510" s="536" t="s">
        <v>150</v>
      </c>
      <c r="O510" s="664">
        <v>94</v>
      </c>
      <c r="P510" s="665">
        <f t="shared" si="50"/>
        <v>94</v>
      </c>
      <c r="Q510" s="666"/>
      <c r="R510" s="657"/>
      <c r="S510" s="658"/>
      <c r="T510" s="658"/>
      <c r="U510" s="659"/>
      <c r="V510" s="678"/>
      <c r="W510" s="500"/>
      <c r="X510" s="504"/>
      <c r="Y510" s="504"/>
      <c r="Z510" s="504"/>
      <c r="AA510" s="500"/>
      <c r="AB510" s="504"/>
      <c r="AC510" s="506"/>
      <c r="AD510" s="506"/>
      <c r="AE510" s="500"/>
      <c r="AF510" s="500"/>
      <c r="AG510" s="500"/>
      <c r="AH510" s="505"/>
      <c r="AI510" s="506"/>
      <c r="AJ510" s="502"/>
      <c r="AK510" s="507"/>
      <c r="AL510" s="503"/>
      <c r="AM510" s="508"/>
      <c r="AN510" s="509"/>
      <c r="AO510" s="509"/>
    </row>
    <row r="511" spans="1:41" ht="14.4" customHeight="1">
      <c r="A511" s="654" t="s">
        <v>676</v>
      </c>
      <c r="B511" s="535" t="s">
        <v>2791</v>
      </c>
      <c r="C511" s="654"/>
      <c r="D511" s="654" t="s">
        <v>19</v>
      </c>
      <c r="E511" s="654" t="s">
        <v>1949</v>
      </c>
      <c r="F511" s="535" t="s">
        <v>1962</v>
      </c>
      <c r="G511" s="654" t="s">
        <v>2476</v>
      </c>
      <c r="H511" s="536" t="s">
        <v>384</v>
      </c>
      <c r="I511" s="536"/>
      <c r="J511" s="535" t="s">
        <v>54</v>
      </c>
      <c r="K511" s="535">
        <v>4</v>
      </c>
      <c r="L511" s="535">
        <v>1.5259819502865717</v>
      </c>
      <c r="M511" s="656" t="s">
        <v>439</v>
      </c>
      <c r="N511" s="536" t="s">
        <v>150</v>
      </c>
      <c r="O511" s="664">
        <v>102</v>
      </c>
      <c r="P511" s="665">
        <f t="shared" si="50"/>
        <v>102</v>
      </c>
      <c r="Q511" s="666"/>
      <c r="R511" s="657"/>
      <c r="S511" s="658"/>
      <c r="T511" s="658"/>
      <c r="U511" s="659"/>
      <c r="V511" s="678"/>
      <c r="W511" s="500"/>
      <c r="X511" s="504"/>
      <c r="Y511" s="504"/>
      <c r="Z511" s="504"/>
      <c r="AA511" s="500"/>
      <c r="AB511" s="504"/>
      <c r="AC511" s="506"/>
      <c r="AD511" s="506"/>
      <c r="AE511" s="500"/>
      <c r="AF511" s="500"/>
      <c r="AG511" s="500"/>
      <c r="AH511" s="505"/>
      <c r="AI511" s="506"/>
      <c r="AJ511" s="502"/>
      <c r="AK511" s="507"/>
      <c r="AL511" s="503"/>
      <c r="AM511" s="508"/>
      <c r="AN511" s="509"/>
      <c r="AO511" s="509"/>
    </row>
    <row r="512" spans="1:41" ht="14.4" customHeight="1">
      <c r="A512" s="654" t="s">
        <v>677</v>
      </c>
      <c r="B512" s="535" t="s">
        <v>2792</v>
      </c>
      <c r="C512" s="654"/>
      <c r="D512" s="654" t="s">
        <v>19</v>
      </c>
      <c r="E512" s="654" t="s">
        <v>1949</v>
      </c>
      <c r="F512" s="535" t="s">
        <v>1963</v>
      </c>
      <c r="G512" s="654" t="s">
        <v>2477</v>
      </c>
      <c r="H512" s="536" t="s">
        <v>384</v>
      </c>
      <c r="I512" s="536"/>
      <c r="J512" s="535" t="s">
        <v>54</v>
      </c>
      <c r="K512" s="535">
        <v>2</v>
      </c>
      <c r="L512" s="535">
        <v>1.2699799999999999</v>
      </c>
      <c r="M512" s="656" t="s">
        <v>439</v>
      </c>
      <c r="N512" s="536" t="s">
        <v>150</v>
      </c>
      <c r="O512" s="664">
        <v>78</v>
      </c>
      <c r="P512" s="665">
        <f t="shared" si="50"/>
        <v>78</v>
      </c>
      <c r="Q512" s="666"/>
      <c r="R512" s="657"/>
      <c r="S512" s="658"/>
      <c r="T512" s="658"/>
      <c r="U512" s="659"/>
      <c r="V512" s="678"/>
      <c r="W512" s="500"/>
      <c r="X512" s="504"/>
      <c r="Y512" s="504"/>
      <c r="Z512" s="504"/>
      <c r="AA512" s="500"/>
      <c r="AB512" s="504"/>
      <c r="AC512" s="506"/>
      <c r="AD512" s="506"/>
      <c r="AE512" s="500"/>
      <c r="AF512" s="500"/>
      <c r="AG512" s="500"/>
      <c r="AH512" s="505"/>
      <c r="AI512" s="506"/>
      <c r="AJ512" s="502"/>
      <c r="AK512" s="507"/>
      <c r="AL512" s="503"/>
      <c r="AM512" s="508"/>
      <c r="AN512" s="509"/>
      <c r="AO512" s="509"/>
    </row>
    <row r="513" spans="1:41" ht="14.4" customHeight="1">
      <c r="A513" s="654" t="s">
        <v>678</v>
      </c>
      <c r="B513" s="535" t="s">
        <v>2793</v>
      </c>
      <c r="C513" s="654"/>
      <c r="D513" s="654" t="s">
        <v>19</v>
      </c>
      <c r="E513" s="654" t="s">
        <v>1949</v>
      </c>
      <c r="F513" s="535" t="s">
        <v>1964</v>
      </c>
      <c r="G513" s="654" t="s">
        <v>2478</v>
      </c>
      <c r="H513" s="536" t="s">
        <v>384</v>
      </c>
      <c r="I513" s="536"/>
      <c r="J513" s="535" t="s">
        <v>885</v>
      </c>
      <c r="K513" s="535">
        <v>4</v>
      </c>
      <c r="L513" s="535">
        <v>1.7449643156870549</v>
      </c>
      <c r="M513" s="656" t="s">
        <v>439</v>
      </c>
      <c r="N513" s="536" t="s">
        <v>150</v>
      </c>
      <c r="O513" s="664">
        <v>78</v>
      </c>
      <c r="P513" s="665">
        <f t="shared" si="50"/>
        <v>78</v>
      </c>
      <c r="Q513" s="666"/>
      <c r="R513" s="657"/>
      <c r="S513" s="658"/>
      <c r="T513" s="658"/>
      <c r="U513" s="659"/>
      <c r="V513" s="678"/>
      <c r="W513" s="500"/>
      <c r="X513" s="504"/>
      <c r="Y513" s="504"/>
      <c r="Z513" s="504"/>
      <c r="AA513" s="500"/>
      <c r="AB513" s="504"/>
      <c r="AC513" s="506"/>
      <c r="AD513" s="506"/>
      <c r="AE513" s="500"/>
      <c r="AF513" s="500"/>
      <c r="AG513" s="500"/>
      <c r="AH513" s="505"/>
      <c r="AI513" s="506"/>
      <c r="AJ513" s="502"/>
      <c r="AK513" s="507"/>
      <c r="AL513" s="503"/>
      <c r="AM513" s="508"/>
      <c r="AN513" s="509"/>
      <c r="AO513" s="509"/>
    </row>
    <row r="514" spans="1:41" ht="14.4" customHeight="1">
      <c r="A514" s="654" t="s">
        <v>679</v>
      </c>
      <c r="B514" s="535" t="s">
        <v>2794</v>
      </c>
      <c r="C514" s="654"/>
      <c r="D514" s="654" t="s">
        <v>19</v>
      </c>
      <c r="E514" s="654" t="s">
        <v>1949</v>
      </c>
      <c r="F514" s="535" t="s">
        <v>1965</v>
      </c>
      <c r="G514" s="654" t="s">
        <v>2482</v>
      </c>
      <c r="H514" s="536" t="s">
        <v>384</v>
      </c>
      <c r="I514" s="536"/>
      <c r="J514" s="535" t="s">
        <v>54</v>
      </c>
      <c r="K514" s="535">
        <v>2</v>
      </c>
      <c r="L514" s="535">
        <v>1.95</v>
      </c>
      <c r="M514" s="656" t="s">
        <v>439</v>
      </c>
      <c r="N514" s="536" t="s">
        <v>144</v>
      </c>
      <c r="O514" s="664">
        <v>125</v>
      </c>
      <c r="P514" s="665">
        <f t="shared" si="50"/>
        <v>125</v>
      </c>
      <c r="Q514" s="666"/>
      <c r="R514" s="657"/>
      <c r="S514" s="658"/>
      <c r="T514" s="658"/>
      <c r="U514" s="659"/>
      <c r="V514" s="678"/>
      <c r="W514" s="500"/>
      <c r="X514" s="504"/>
      <c r="Y514" s="504"/>
      <c r="Z514" s="504"/>
      <c r="AA514" s="500"/>
      <c r="AB514" s="504"/>
      <c r="AC514" s="506"/>
      <c r="AD514" s="506"/>
      <c r="AE514" s="500"/>
      <c r="AF514" s="500"/>
      <c r="AG514" s="500"/>
      <c r="AH514" s="505"/>
      <c r="AI514" s="506"/>
      <c r="AJ514" s="502"/>
      <c r="AK514" s="507"/>
      <c r="AL514" s="503"/>
      <c r="AM514" s="508"/>
      <c r="AN514" s="509"/>
      <c r="AO514" s="509"/>
    </row>
    <row r="515" spans="1:41" ht="14.4" customHeight="1">
      <c r="A515" s="654" t="s">
        <v>680</v>
      </c>
      <c r="B515" s="535" t="s">
        <v>2795</v>
      </c>
      <c r="C515" s="654"/>
      <c r="D515" s="654" t="s">
        <v>19</v>
      </c>
      <c r="E515" s="654" t="s">
        <v>1949</v>
      </c>
      <c r="F515" s="535" t="s">
        <v>1966</v>
      </c>
      <c r="G515" s="654" t="s">
        <v>2483</v>
      </c>
      <c r="H515" s="536" t="s">
        <v>384</v>
      </c>
      <c r="I515" s="536"/>
      <c r="J515" s="535" t="s">
        <v>57</v>
      </c>
      <c r="K515" s="535">
        <v>1</v>
      </c>
      <c r="L515" s="535">
        <v>0.8350352112676056</v>
      </c>
      <c r="M515" s="656" t="s">
        <v>439</v>
      </c>
      <c r="N515" s="536" t="s">
        <v>134</v>
      </c>
      <c r="O515" s="664">
        <v>44</v>
      </c>
      <c r="P515" s="665">
        <f t="shared" si="50"/>
        <v>44</v>
      </c>
      <c r="Q515" s="666"/>
      <c r="R515" s="657"/>
      <c r="S515" s="658"/>
      <c r="T515" s="658"/>
      <c r="U515" s="659"/>
      <c r="V515" s="678"/>
      <c r="W515" s="500"/>
      <c r="X515" s="504"/>
      <c r="Y515" s="504"/>
      <c r="Z515" s="504"/>
      <c r="AA515" s="500"/>
      <c r="AB515" s="504"/>
      <c r="AC515" s="506"/>
      <c r="AD515" s="506"/>
      <c r="AE515" s="500"/>
      <c r="AF515" s="500"/>
      <c r="AG515" s="500"/>
      <c r="AH515" s="505"/>
      <c r="AI515" s="506"/>
      <c r="AJ515" s="502"/>
      <c r="AK515" s="507"/>
      <c r="AL515" s="503"/>
      <c r="AM515" s="508"/>
      <c r="AN515" s="509"/>
      <c r="AO515" s="509"/>
    </row>
    <row r="516" spans="1:41" ht="14.4" customHeight="1">
      <c r="A516" s="654" t="s">
        <v>681</v>
      </c>
      <c r="B516" s="535" t="s">
        <v>2796</v>
      </c>
      <c r="C516" s="654"/>
      <c r="D516" s="654" t="s">
        <v>19</v>
      </c>
      <c r="E516" s="654" t="s">
        <v>1949</v>
      </c>
      <c r="F516" s="535" t="s">
        <v>1967</v>
      </c>
      <c r="G516" s="654" t="s">
        <v>2484</v>
      </c>
      <c r="H516" s="536" t="s">
        <v>384</v>
      </c>
      <c r="I516" s="536"/>
      <c r="J516" s="535" t="s">
        <v>49</v>
      </c>
      <c r="K516" s="535">
        <v>10</v>
      </c>
      <c r="L516" s="535">
        <v>1.9987201746109955</v>
      </c>
      <c r="M516" s="656" t="s">
        <v>439</v>
      </c>
      <c r="N516" s="536" t="s">
        <v>144</v>
      </c>
      <c r="O516" s="664">
        <v>136</v>
      </c>
      <c r="P516" s="665">
        <f t="shared" si="50"/>
        <v>136</v>
      </c>
      <c r="Q516" s="666"/>
      <c r="R516" s="657"/>
      <c r="S516" s="658"/>
      <c r="T516" s="658"/>
      <c r="U516" s="659"/>
      <c r="V516" s="678"/>
      <c r="W516" s="500"/>
      <c r="X516" s="504"/>
      <c r="Y516" s="504"/>
      <c r="Z516" s="504"/>
      <c r="AA516" s="500"/>
      <c r="AB516" s="504"/>
      <c r="AC516" s="506"/>
      <c r="AD516" s="506"/>
      <c r="AE516" s="500"/>
      <c r="AF516" s="500"/>
      <c r="AG516" s="500"/>
      <c r="AH516" s="505"/>
      <c r="AI516" s="506"/>
      <c r="AJ516" s="502"/>
      <c r="AK516" s="507"/>
      <c r="AL516" s="503"/>
      <c r="AM516" s="508"/>
      <c r="AN516" s="509"/>
      <c r="AO516" s="509"/>
    </row>
    <row r="517" spans="1:41" ht="14.4" customHeight="1">
      <c r="A517" s="654" t="s">
        <v>682</v>
      </c>
      <c r="B517" s="535" t="s">
        <v>2797</v>
      </c>
      <c r="C517" s="654"/>
      <c r="D517" s="654" t="s">
        <v>19</v>
      </c>
      <c r="E517" s="654" t="s">
        <v>1949</v>
      </c>
      <c r="F517" s="535" t="s">
        <v>1968</v>
      </c>
      <c r="G517" s="654" t="s">
        <v>2498</v>
      </c>
      <c r="H517" s="536" t="s">
        <v>384</v>
      </c>
      <c r="I517" s="536"/>
      <c r="J517" s="535" t="s">
        <v>49</v>
      </c>
      <c r="K517" s="535">
        <v>5</v>
      </c>
      <c r="L517" s="535">
        <v>2.0486197183098591</v>
      </c>
      <c r="M517" s="656" t="s">
        <v>439</v>
      </c>
      <c r="N517" s="536" t="s">
        <v>148</v>
      </c>
      <c r="O517" s="664">
        <v>109</v>
      </c>
      <c r="P517" s="665">
        <f t="shared" si="50"/>
        <v>109</v>
      </c>
      <c r="Q517" s="666"/>
      <c r="R517" s="657"/>
      <c r="S517" s="658"/>
      <c r="T517" s="658"/>
      <c r="U517" s="659"/>
      <c r="V517" s="678"/>
      <c r="W517" s="500"/>
      <c r="X517" s="504"/>
      <c r="Y517" s="504"/>
      <c r="Z517" s="504"/>
      <c r="AA517" s="500"/>
      <c r="AB517" s="504"/>
      <c r="AC517" s="506"/>
      <c r="AD517" s="506"/>
      <c r="AE517" s="500"/>
      <c r="AF517" s="500"/>
      <c r="AG517" s="500"/>
      <c r="AH517" s="505"/>
      <c r="AI517" s="506"/>
      <c r="AJ517" s="502"/>
      <c r="AK517" s="507"/>
      <c r="AL517" s="503"/>
      <c r="AM517" s="508"/>
      <c r="AN517" s="509"/>
      <c r="AO517" s="509"/>
    </row>
    <row r="518" spans="1:41" ht="14.4" customHeight="1">
      <c r="A518" s="654" t="s">
        <v>683</v>
      </c>
      <c r="B518" s="535" t="s">
        <v>2798</v>
      </c>
      <c r="C518" s="654"/>
      <c r="D518" s="654" t="s">
        <v>19</v>
      </c>
      <c r="E518" s="654" t="s">
        <v>1949</v>
      </c>
      <c r="F518" s="535" t="s">
        <v>1969</v>
      </c>
      <c r="G518" s="654" t="s">
        <v>2507</v>
      </c>
      <c r="H518" s="536" t="s">
        <v>384</v>
      </c>
      <c r="I518" s="536"/>
      <c r="J518" s="535" t="s">
        <v>54</v>
      </c>
      <c r="K518" s="535">
        <v>3</v>
      </c>
      <c r="L518" s="535">
        <v>1.2546399999999998</v>
      </c>
      <c r="M518" s="656" t="s">
        <v>439</v>
      </c>
      <c r="N518" s="536" t="s">
        <v>131</v>
      </c>
      <c r="O518" s="664">
        <v>110</v>
      </c>
      <c r="P518" s="665">
        <f t="shared" si="50"/>
        <v>110</v>
      </c>
      <c r="Q518" s="666"/>
      <c r="R518" s="657"/>
      <c r="S518" s="658"/>
      <c r="T518" s="658"/>
      <c r="U518" s="659"/>
      <c r="V518" s="678"/>
      <c r="W518" s="500"/>
      <c r="X518" s="504"/>
      <c r="Y518" s="504"/>
      <c r="Z518" s="504"/>
      <c r="AA518" s="500"/>
      <c r="AB518" s="504"/>
      <c r="AC518" s="506"/>
      <c r="AD518" s="506"/>
      <c r="AE518" s="500"/>
      <c r="AF518" s="500"/>
      <c r="AG518" s="500"/>
      <c r="AH518" s="505"/>
      <c r="AI518" s="506"/>
      <c r="AJ518" s="502"/>
      <c r="AK518" s="507"/>
      <c r="AL518" s="503"/>
      <c r="AM518" s="508"/>
      <c r="AN518" s="509"/>
      <c r="AO518" s="509"/>
    </row>
    <row r="519" spans="1:41" ht="14.4" customHeight="1">
      <c r="A519" s="654" t="s">
        <v>684</v>
      </c>
      <c r="B519" s="535" t="s">
        <v>2799</v>
      </c>
      <c r="C519" s="654"/>
      <c r="D519" s="654" t="s">
        <v>19</v>
      </c>
      <c r="E519" s="654" t="s">
        <v>1949</v>
      </c>
      <c r="F519" s="535" t="s">
        <v>729</v>
      </c>
      <c r="G519" s="654" t="s">
        <v>2511</v>
      </c>
      <c r="H519" s="536" t="s">
        <v>384</v>
      </c>
      <c r="I519" s="536"/>
      <c r="J519" s="535" t="s">
        <v>54</v>
      </c>
      <c r="K519" s="535">
        <v>2</v>
      </c>
      <c r="L519" s="535">
        <v>1.6589366197183097</v>
      </c>
      <c r="M519" s="656" t="s">
        <v>439</v>
      </c>
      <c r="N519" s="536" t="s">
        <v>137</v>
      </c>
      <c r="O519" s="664">
        <v>88</v>
      </c>
      <c r="P519" s="665">
        <f t="shared" si="50"/>
        <v>88</v>
      </c>
      <c r="Q519" s="666"/>
      <c r="R519" s="657"/>
      <c r="S519" s="658"/>
      <c r="T519" s="658"/>
      <c r="U519" s="659"/>
      <c r="V519" s="678"/>
      <c r="W519" s="500"/>
      <c r="X519" s="504"/>
      <c r="Y519" s="504"/>
      <c r="Z519" s="504"/>
      <c r="AA519" s="500"/>
      <c r="AB519" s="504"/>
      <c r="AC519" s="506"/>
      <c r="AD519" s="506"/>
      <c r="AE519" s="500"/>
      <c r="AF519" s="500"/>
      <c r="AG519" s="500"/>
      <c r="AH519" s="505"/>
      <c r="AI519" s="506"/>
      <c r="AJ519" s="502"/>
      <c r="AK519" s="507"/>
      <c r="AL519" s="503"/>
      <c r="AM519" s="508"/>
      <c r="AN519" s="509"/>
      <c r="AO519" s="509"/>
    </row>
    <row r="520" spans="1:41" ht="14.4" customHeight="1">
      <c r="A520" s="654" t="s">
        <v>685</v>
      </c>
      <c r="B520" s="535" t="s">
        <v>2800</v>
      </c>
      <c r="C520" s="654"/>
      <c r="D520" s="654" t="s">
        <v>19</v>
      </c>
      <c r="E520" s="654" t="s">
        <v>1949</v>
      </c>
      <c r="F520" s="535" t="s">
        <v>1970</v>
      </c>
      <c r="G520" s="654" t="s">
        <v>2517</v>
      </c>
      <c r="H520" s="536" t="s">
        <v>384</v>
      </c>
      <c r="I520" s="536"/>
      <c r="J520" s="535" t="s">
        <v>54</v>
      </c>
      <c r="K520" s="535">
        <v>10</v>
      </c>
      <c r="L520" s="535">
        <v>2.5499999999999998</v>
      </c>
      <c r="M520" s="656" t="s">
        <v>439</v>
      </c>
      <c r="N520" s="536" t="s">
        <v>131</v>
      </c>
      <c r="O520" s="664">
        <v>156</v>
      </c>
      <c r="P520" s="665">
        <f t="shared" si="50"/>
        <v>156</v>
      </c>
      <c r="Q520" s="666"/>
      <c r="R520" s="657"/>
      <c r="S520" s="658"/>
      <c r="T520" s="658"/>
      <c r="U520" s="659"/>
      <c r="V520" s="678"/>
      <c r="W520" s="500"/>
      <c r="X520" s="504"/>
      <c r="Y520" s="504"/>
      <c r="Z520" s="504"/>
      <c r="AA520" s="500"/>
      <c r="AB520" s="504"/>
      <c r="AC520" s="506"/>
      <c r="AD520" s="506"/>
      <c r="AE520" s="500"/>
      <c r="AF520" s="500"/>
      <c r="AG520" s="500"/>
      <c r="AH520" s="505"/>
      <c r="AI520" s="506"/>
      <c r="AJ520" s="502"/>
      <c r="AK520" s="507"/>
      <c r="AL520" s="503"/>
      <c r="AM520" s="508"/>
      <c r="AN520" s="509"/>
      <c r="AO520" s="509"/>
    </row>
    <row r="521" spans="1:41" ht="14.4" customHeight="1">
      <c r="A521" s="654" t="s">
        <v>686</v>
      </c>
      <c r="B521" s="535" t="s">
        <v>2801</v>
      </c>
      <c r="C521" s="654"/>
      <c r="D521" s="654" t="s">
        <v>19</v>
      </c>
      <c r="E521" s="654" t="s">
        <v>1949</v>
      </c>
      <c r="F521" s="535" t="s">
        <v>1971</v>
      </c>
      <c r="G521" s="654" t="s">
        <v>2530</v>
      </c>
      <c r="H521" s="536" t="s">
        <v>384</v>
      </c>
      <c r="I521" s="536"/>
      <c r="J521" s="535" t="s">
        <v>49</v>
      </c>
      <c r="K521" s="535">
        <v>5</v>
      </c>
      <c r="L521" s="535">
        <v>0.63462676056338019</v>
      </c>
      <c r="M521" s="656" t="s">
        <v>439</v>
      </c>
      <c r="N521" s="536" t="s">
        <v>200</v>
      </c>
      <c r="O521" s="664">
        <v>37</v>
      </c>
      <c r="P521" s="665">
        <f t="shared" si="50"/>
        <v>37</v>
      </c>
      <c r="Q521" s="666"/>
      <c r="R521" s="657"/>
      <c r="S521" s="658"/>
      <c r="T521" s="658"/>
      <c r="U521" s="659"/>
      <c r="V521" s="678"/>
      <c r="W521" s="500"/>
      <c r="X521" s="504"/>
      <c r="Y521" s="504"/>
      <c r="Z521" s="504"/>
      <c r="AA521" s="500"/>
      <c r="AB521" s="504"/>
      <c r="AC521" s="506"/>
      <c r="AD521" s="506"/>
      <c r="AE521" s="500"/>
      <c r="AF521" s="500"/>
      <c r="AG521" s="500"/>
      <c r="AH521" s="505"/>
      <c r="AI521" s="506"/>
      <c r="AJ521" s="502"/>
      <c r="AK521" s="507"/>
      <c r="AL521" s="503"/>
      <c r="AM521" s="508"/>
      <c r="AN521" s="509"/>
      <c r="AO521" s="509"/>
    </row>
    <row r="522" spans="1:41" ht="14.4" customHeight="1">
      <c r="A522" s="654" t="s">
        <v>687</v>
      </c>
      <c r="B522" s="535" t="s">
        <v>2802</v>
      </c>
      <c r="C522" s="654"/>
      <c r="D522" s="654" t="s">
        <v>19</v>
      </c>
      <c r="E522" s="654" t="s">
        <v>1949</v>
      </c>
      <c r="F522" s="535" t="s">
        <v>1972</v>
      </c>
      <c r="G522" s="654" t="s">
        <v>2541</v>
      </c>
      <c r="H522" s="536" t="s">
        <v>384</v>
      </c>
      <c r="I522" s="536"/>
      <c r="J522" s="535" t="s">
        <v>57</v>
      </c>
      <c r="K522" s="535">
        <v>3</v>
      </c>
      <c r="L522" s="535">
        <v>1.25</v>
      </c>
      <c r="M522" s="656" t="s">
        <v>439</v>
      </c>
      <c r="N522" s="536" t="s">
        <v>131</v>
      </c>
      <c r="O522" s="664">
        <v>87</v>
      </c>
      <c r="P522" s="665">
        <f t="shared" si="50"/>
        <v>87</v>
      </c>
      <c r="Q522" s="666"/>
      <c r="R522" s="657"/>
      <c r="S522" s="658"/>
      <c r="T522" s="658"/>
      <c r="U522" s="659"/>
      <c r="V522" s="678"/>
      <c r="W522" s="500"/>
      <c r="X522" s="504"/>
      <c r="Y522" s="504"/>
      <c r="Z522" s="504"/>
      <c r="AA522" s="500"/>
      <c r="AB522" s="504"/>
      <c r="AC522" s="506"/>
      <c r="AD522" s="506"/>
      <c r="AE522" s="500"/>
      <c r="AF522" s="500"/>
      <c r="AG522" s="500"/>
      <c r="AH522" s="505"/>
      <c r="AI522" s="506"/>
      <c r="AJ522" s="502"/>
      <c r="AK522" s="507"/>
      <c r="AL522" s="503"/>
      <c r="AM522" s="508"/>
      <c r="AN522" s="509"/>
      <c r="AO522" s="509"/>
    </row>
    <row r="523" spans="1:41" ht="14.4" customHeight="1">
      <c r="A523" s="654" t="s">
        <v>688</v>
      </c>
      <c r="B523" s="535" t="s">
        <v>2803</v>
      </c>
      <c r="C523" s="654"/>
      <c r="D523" s="654" t="s">
        <v>19</v>
      </c>
      <c r="E523" s="654" t="s">
        <v>1949</v>
      </c>
      <c r="F523" s="535" t="s">
        <v>1973</v>
      </c>
      <c r="G523" s="654" t="s">
        <v>2542</v>
      </c>
      <c r="H523" s="536" t="s">
        <v>384</v>
      </c>
      <c r="I523" s="536"/>
      <c r="J523" s="535" t="s">
        <v>54</v>
      </c>
      <c r="K523" s="535">
        <v>5</v>
      </c>
      <c r="L523" s="535">
        <v>1.5587323943661968</v>
      </c>
      <c r="M523" s="656" t="s">
        <v>439</v>
      </c>
      <c r="N523" s="536" t="s">
        <v>131</v>
      </c>
      <c r="O523" s="664">
        <v>83</v>
      </c>
      <c r="P523" s="665">
        <f t="shared" si="50"/>
        <v>83</v>
      </c>
      <c r="Q523" s="666"/>
      <c r="R523" s="657"/>
      <c r="S523" s="658"/>
      <c r="T523" s="658"/>
      <c r="U523" s="659"/>
      <c r="V523" s="678"/>
      <c r="W523" s="500"/>
      <c r="X523" s="504"/>
      <c r="Y523" s="504"/>
      <c r="Z523" s="504"/>
      <c r="AA523" s="500"/>
      <c r="AB523" s="504"/>
      <c r="AC523" s="506"/>
      <c r="AD523" s="506"/>
      <c r="AE523" s="500"/>
      <c r="AF523" s="500"/>
      <c r="AG523" s="500"/>
      <c r="AH523" s="505"/>
      <c r="AI523" s="506"/>
      <c r="AJ523" s="502"/>
      <c r="AK523" s="507"/>
      <c r="AL523" s="503"/>
      <c r="AM523" s="508"/>
      <c r="AN523" s="509"/>
      <c r="AO523" s="509"/>
    </row>
    <row r="524" spans="1:41" ht="14.4" customHeight="1">
      <c r="A524" s="654" t="s">
        <v>689</v>
      </c>
      <c r="B524" s="535" t="s">
        <v>2804</v>
      </c>
      <c r="C524" s="654"/>
      <c r="D524" s="654" t="s">
        <v>19</v>
      </c>
      <c r="E524" s="654" t="s">
        <v>1949</v>
      </c>
      <c r="F524" s="535" t="s">
        <v>1974</v>
      </c>
      <c r="G524" s="654" t="s">
        <v>2543</v>
      </c>
      <c r="H524" s="536" t="s">
        <v>384</v>
      </c>
      <c r="I524" s="536"/>
      <c r="J524" s="535" t="s">
        <v>54</v>
      </c>
      <c r="K524" s="535">
        <v>2</v>
      </c>
      <c r="L524" s="535">
        <v>1.0465774647887323</v>
      </c>
      <c r="M524" s="656" t="s">
        <v>439</v>
      </c>
      <c r="N524" s="536" t="s">
        <v>131</v>
      </c>
      <c r="O524" s="664">
        <v>55</v>
      </c>
      <c r="P524" s="665">
        <f t="shared" si="50"/>
        <v>55</v>
      </c>
      <c r="Q524" s="666"/>
      <c r="R524" s="657"/>
      <c r="S524" s="658"/>
      <c r="T524" s="658"/>
      <c r="U524" s="659"/>
      <c r="V524" s="678"/>
      <c r="W524" s="500"/>
      <c r="X524" s="504"/>
      <c r="Y524" s="504"/>
      <c r="Z524" s="504"/>
      <c r="AA524" s="500"/>
      <c r="AB524" s="504"/>
      <c r="AC524" s="506"/>
      <c r="AD524" s="506"/>
      <c r="AE524" s="500"/>
      <c r="AF524" s="500"/>
      <c r="AG524" s="500"/>
      <c r="AH524" s="505"/>
      <c r="AI524" s="506"/>
      <c r="AJ524" s="502"/>
      <c r="AK524" s="507"/>
      <c r="AL524" s="503"/>
      <c r="AM524" s="508"/>
      <c r="AN524" s="509"/>
      <c r="AO524" s="509"/>
    </row>
    <row r="525" spans="1:41" ht="14.4" customHeight="1">
      <c r="A525" s="654" t="s">
        <v>690</v>
      </c>
      <c r="B525" s="535" t="s">
        <v>2805</v>
      </c>
      <c r="C525" s="654"/>
      <c r="D525" s="654" t="s">
        <v>19</v>
      </c>
      <c r="E525" s="654" t="s">
        <v>1949</v>
      </c>
      <c r="F525" s="535" t="s">
        <v>1975</v>
      </c>
      <c r="G525" s="654" t="s">
        <v>2544</v>
      </c>
      <c r="H525" s="536" t="s">
        <v>384</v>
      </c>
      <c r="I525" s="536"/>
      <c r="J525" s="535" t="s">
        <v>54</v>
      </c>
      <c r="K525" s="535">
        <v>2</v>
      </c>
      <c r="L525" s="535">
        <v>1.1690492957746479</v>
      </c>
      <c r="M525" s="656" t="s">
        <v>439</v>
      </c>
      <c r="N525" s="536" t="s">
        <v>131</v>
      </c>
      <c r="O525" s="664">
        <v>62</v>
      </c>
      <c r="P525" s="665">
        <f t="shared" si="50"/>
        <v>62</v>
      </c>
      <c r="Q525" s="666"/>
      <c r="R525" s="657"/>
      <c r="S525" s="658"/>
      <c r="T525" s="658"/>
      <c r="U525" s="659"/>
      <c r="V525" s="678"/>
      <c r="W525" s="500"/>
      <c r="X525" s="504"/>
      <c r="Y525" s="504"/>
      <c r="Z525" s="504"/>
      <c r="AA525" s="500"/>
      <c r="AB525" s="504"/>
      <c r="AC525" s="506"/>
      <c r="AD525" s="506"/>
      <c r="AE525" s="500"/>
      <c r="AF525" s="500"/>
      <c r="AG525" s="500"/>
      <c r="AH525" s="505"/>
      <c r="AI525" s="506"/>
      <c r="AJ525" s="502"/>
      <c r="AK525" s="507"/>
      <c r="AL525" s="503"/>
      <c r="AM525" s="508"/>
      <c r="AN525" s="509"/>
      <c r="AO525" s="509"/>
    </row>
    <row r="526" spans="1:41" ht="14.4" customHeight="1">
      <c r="A526" s="654" t="s">
        <v>691</v>
      </c>
      <c r="B526" s="535" t="s">
        <v>2806</v>
      </c>
      <c r="C526" s="654"/>
      <c r="D526" s="654" t="s">
        <v>19</v>
      </c>
      <c r="E526" s="654" t="s">
        <v>1949</v>
      </c>
      <c r="F526" s="535" t="s">
        <v>1976</v>
      </c>
      <c r="G526" s="654" t="s">
        <v>2545</v>
      </c>
      <c r="H526" s="536" t="s">
        <v>384</v>
      </c>
      <c r="I526" s="536"/>
      <c r="J526" s="535" t="s">
        <v>57</v>
      </c>
      <c r="K526" s="535">
        <v>2</v>
      </c>
      <c r="L526" s="535">
        <v>1.5587323943661968</v>
      </c>
      <c r="M526" s="656" t="s">
        <v>439</v>
      </c>
      <c r="N526" s="536" t="s">
        <v>131</v>
      </c>
      <c r="O526" s="664">
        <v>83</v>
      </c>
      <c r="P526" s="665">
        <f t="shared" si="50"/>
        <v>83</v>
      </c>
      <c r="Q526" s="666"/>
      <c r="R526" s="657"/>
      <c r="S526" s="658"/>
      <c r="T526" s="658"/>
      <c r="U526" s="659"/>
      <c r="V526" s="678"/>
      <c r="W526" s="500"/>
      <c r="X526" s="504"/>
      <c r="Y526" s="504"/>
      <c r="Z526" s="504"/>
      <c r="AA526" s="500"/>
      <c r="AB526" s="504"/>
      <c r="AC526" s="506"/>
      <c r="AD526" s="506"/>
      <c r="AE526" s="500"/>
      <c r="AF526" s="500"/>
      <c r="AG526" s="500"/>
      <c r="AH526" s="505"/>
      <c r="AI526" s="506"/>
      <c r="AJ526" s="502"/>
      <c r="AK526" s="507"/>
      <c r="AL526" s="503"/>
      <c r="AM526" s="508"/>
      <c r="AN526" s="509"/>
      <c r="AO526" s="509"/>
    </row>
    <row r="527" spans="1:41" ht="14.4">
      <c r="A527" s="654" t="s">
        <v>692</v>
      </c>
      <c r="B527" s="535" t="s">
        <v>2807</v>
      </c>
      <c r="C527" s="654"/>
      <c r="D527" s="654" t="s">
        <v>19</v>
      </c>
      <c r="E527" s="654" t="s">
        <v>1949</v>
      </c>
      <c r="F527" s="535" t="s">
        <v>1977</v>
      </c>
      <c r="G527" s="654" t="s">
        <v>2547</v>
      </c>
      <c r="H527" s="536" t="s">
        <v>384</v>
      </c>
      <c r="I527" s="536"/>
      <c r="J527" s="535" t="s">
        <v>49</v>
      </c>
      <c r="K527" s="535">
        <v>8</v>
      </c>
      <c r="L527" s="535">
        <v>2.1488239436619714</v>
      </c>
      <c r="M527" s="656" t="s">
        <v>439</v>
      </c>
      <c r="N527" s="536" t="s">
        <v>200</v>
      </c>
      <c r="O527" s="664">
        <v>114</v>
      </c>
      <c r="P527" s="665">
        <f t="shared" si="50"/>
        <v>114</v>
      </c>
      <c r="Q527" s="666"/>
      <c r="R527" s="657"/>
      <c r="S527" s="658"/>
      <c r="T527" s="658"/>
      <c r="U527" s="659"/>
      <c r="V527" s="678"/>
      <c r="W527" s="500"/>
      <c r="X527" s="504"/>
      <c r="Y527" s="504"/>
      <c r="Z527" s="504"/>
      <c r="AA527" s="500"/>
      <c r="AB527" s="504"/>
      <c r="AC527" s="506"/>
      <c r="AD527" s="506"/>
      <c r="AE527" s="500"/>
      <c r="AF527" s="500"/>
      <c r="AG527" s="500"/>
      <c r="AH527" s="505"/>
      <c r="AI527" s="506"/>
      <c r="AJ527" s="502"/>
      <c r="AK527" s="507"/>
      <c r="AL527" s="503"/>
      <c r="AM527" s="508"/>
      <c r="AN527" s="509"/>
      <c r="AO527" s="509"/>
    </row>
    <row r="528" spans="1:41" ht="14.4" customHeight="1">
      <c r="A528" s="654" t="s">
        <v>693</v>
      </c>
      <c r="B528" s="535" t="s">
        <v>2808</v>
      </c>
      <c r="C528" s="654"/>
      <c r="D528" s="654" t="s">
        <v>19</v>
      </c>
      <c r="E528" s="654" t="s">
        <v>1949</v>
      </c>
      <c r="F528" s="535" t="s">
        <v>1978</v>
      </c>
      <c r="G528" s="654" t="s">
        <v>2559</v>
      </c>
      <c r="H528" s="536" t="s">
        <v>384</v>
      </c>
      <c r="I528" s="536"/>
      <c r="J528" s="535" t="s">
        <v>54</v>
      </c>
      <c r="K528" s="535">
        <v>2</v>
      </c>
      <c r="L528" s="535">
        <v>1.17</v>
      </c>
      <c r="M528" s="656" t="s">
        <v>439</v>
      </c>
      <c r="N528" s="536" t="s">
        <v>144</v>
      </c>
      <c r="O528" s="664">
        <v>71</v>
      </c>
      <c r="P528" s="665">
        <f t="shared" si="50"/>
        <v>71</v>
      </c>
      <c r="Q528" s="666"/>
      <c r="R528" s="657"/>
      <c r="S528" s="658"/>
      <c r="T528" s="658"/>
      <c r="U528" s="659"/>
      <c r="V528" s="678"/>
      <c r="W528" s="500"/>
      <c r="X528" s="504"/>
      <c r="Y528" s="504"/>
      <c r="Z528" s="504"/>
      <c r="AA528" s="500"/>
      <c r="AB528" s="504"/>
      <c r="AC528" s="506"/>
      <c r="AD528" s="506"/>
      <c r="AE528" s="500"/>
      <c r="AF528" s="500"/>
      <c r="AG528" s="500"/>
      <c r="AH528" s="505"/>
      <c r="AI528" s="506"/>
      <c r="AJ528" s="502"/>
      <c r="AK528" s="507"/>
      <c r="AL528" s="503"/>
      <c r="AM528" s="508"/>
      <c r="AN528" s="509"/>
      <c r="AO528" s="509"/>
    </row>
    <row r="529" spans="1:41" ht="14.4" customHeight="1">
      <c r="A529" s="654" t="s">
        <v>694</v>
      </c>
      <c r="B529" s="535" t="s">
        <v>2809</v>
      </c>
      <c r="C529" s="654"/>
      <c r="D529" s="654" t="s">
        <v>19</v>
      </c>
      <c r="E529" s="654" t="s">
        <v>1949</v>
      </c>
      <c r="F529" s="535" t="s">
        <v>1979</v>
      </c>
      <c r="G529" s="654" t="s">
        <v>2560</v>
      </c>
      <c r="H529" s="536" t="s">
        <v>384</v>
      </c>
      <c r="I529" s="536"/>
      <c r="J529" s="535" t="s">
        <v>54</v>
      </c>
      <c r="K529" s="535">
        <v>1</v>
      </c>
      <c r="L529" s="535">
        <v>0.76</v>
      </c>
      <c r="M529" s="656" t="s">
        <v>439</v>
      </c>
      <c r="N529" s="536" t="s">
        <v>144</v>
      </c>
      <c r="O529" s="664">
        <v>45</v>
      </c>
      <c r="P529" s="665">
        <f t="shared" si="50"/>
        <v>45</v>
      </c>
      <c r="Q529" s="666"/>
      <c r="R529" s="657"/>
      <c r="S529" s="658"/>
      <c r="T529" s="658"/>
      <c r="U529" s="659"/>
      <c r="V529" s="678"/>
      <c r="W529" s="500"/>
      <c r="X529" s="504"/>
      <c r="Y529" s="504"/>
      <c r="Z529" s="504"/>
      <c r="AA529" s="500"/>
      <c r="AB529" s="504"/>
      <c r="AC529" s="506"/>
      <c r="AD529" s="506"/>
      <c r="AE529" s="500"/>
      <c r="AF529" s="500"/>
      <c r="AG529" s="500"/>
      <c r="AH529" s="505"/>
      <c r="AI529" s="506"/>
      <c r="AJ529" s="502"/>
      <c r="AK529" s="507"/>
      <c r="AL529" s="503"/>
      <c r="AM529" s="508"/>
      <c r="AN529" s="509"/>
      <c r="AO529" s="509"/>
    </row>
    <row r="530" spans="1:41" ht="14.4" customHeight="1">
      <c r="A530" s="654" t="s">
        <v>695</v>
      </c>
      <c r="B530" s="535" t="s">
        <v>2810</v>
      </c>
      <c r="C530" s="654"/>
      <c r="D530" s="654" t="s">
        <v>19</v>
      </c>
      <c r="E530" s="654" t="s">
        <v>1949</v>
      </c>
      <c r="F530" s="535" t="s">
        <v>1980</v>
      </c>
      <c r="G530" s="654" t="s">
        <v>2563</v>
      </c>
      <c r="H530" s="536" t="s">
        <v>384</v>
      </c>
      <c r="I530" s="536"/>
      <c r="J530" s="535" t="s">
        <v>41</v>
      </c>
      <c r="K530" s="535">
        <v>12</v>
      </c>
      <c r="L530" s="535">
        <v>0.93</v>
      </c>
      <c r="M530" s="656" t="s">
        <v>439</v>
      </c>
      <c r="N530" s="699" t="s">
        <v>3438</v>
      </c>
      <c r="O530" s="664">
        <v>74</v>
      </c>
      <c r="P530" s="665">
        <f t="shared" si="50"/>
        <v>74</v>
      </c>
      <c r="Q530" s="666"/>
      <c r="R530" s="657"/>
      <c r="S530" s="658"/>
      <c r="T530" s="658"/>
      <c r="U530" s="659"/>
      <c r="V530" s="678"/>
      <c r="W530" s="500"/>
      <c r="X530" s="504"/>
      <c r="Y530" s="504"/>
      <c r="Z530" s="504"/>
      <c r="AA530" s="500"/>
      <c r="AB530" s="504"/>
      <c r="AC530" s="506"/>
      <c r="AD530" s="506"/>
      <c r="AE530" s="500"/>
      <c r="AF530" s="500"/>
      <c r="AG530" s="500"/>
      <c r="AH530" s="505"/>
      <c r="AI530" s="506"/>
      <c r="AJ530" s="502"/>
      <c r="AK530" s="507"/>
      <c r="AL530" s="503"/>
      <c r="AM530" s="508"/>
      <c r="AN530" s="509"/>
      <c r="AO530" s="509"/>
    </row>
    <row r="531" spans="1:41" ht="14.4" customHeight="1">
      <c r="A531" s="654" t="s">
        <v>696</v>
      </c>
      <c r="B531" s="535" t="s">
        <v>2811</v>
      </c>
      <c r="C531" s="654"/>
      <c r="D531" s="654" t="s">
        <v>19</v>
      </c>
      <c r="E531" s="654" t="s">
        <v>1949</v>
      </c>
      <c r="F531" s="535" t="s">
        <v>1981</v>
      </c>
      <c r="G531" s="654" t="s">
        <v>2566</v>
      </c>
      <c r="H531" s="536" t="s">
        <v>384</v>
      </c>
      <c r="I531" s="536"/>
      <c r="J531" s="535" t="s">
        <v>54</v>
      </c>
      <c r="K531" s="535">
        <v>4</v>
      </c>
      <c r="L531" s="535">
        <v>1.48</v>
      </c>
      <c r="M531" s="656" t="s">
        <v>439</v>
      </c>
      <c r="N531" s="536" t="s">
        <v>134</v>
      </c>
      <c r="O531" s="664">
        <v>103</v>
      </c>
      <c r="P531" s="665">
        <f t="shared" si="50"/>
        <v>103</v>
      </c>
      <c r="Q531" s="666"/>
      <c r="R531" s="657"/>
      <c r="S531" s="658"/>
      <c r="T531" s="658"/>
      <c r="U531" s="659"/>
      <c r="V531" s="678"/>
      <c r="W531" s="500"/>
      <c r="X531" s="504"/>
      <c r="Y531" s="504"/>
      <c r="Z531" s="504"/>
      <c r="AA531" s="500"/>
      <c r="AB531" s="504"/>
      <c r="AC531" s="506"/>
      <c r="AD531" s="506"/>
      <c r="AE531" s="500"/>
      <c r="AF531" s="500"/>
      <c r="AG531" s="500"/>
      <c r="AH531" s="505"/>
      <c r="AI531" s="506"/>
      <c r="AJ531" s="502"/>
      <c r="AK531" s="507"/>
      <c r="AL531" s="503"/>
      <c r="AM531" s="508"/>
      <c r="AN531" s="509"/>
      <c r="AO531" s="509"/>
    </row>
    <row r="532" spans="1:41" ht="14.4" customHeight="1">
      <c r="A532" s="654" t="s">
        <v>697</v>
      </c>
      <c r="B532" s="535" t="s">
        <v>2812</v>
      </c>
      <c r="C532" s="654"/>
      <c r="D532" s="654" t="s">
        <v>19</v>
      </c>
      <c r="E532" s="654" t="s">
        <v>1949</v>
      </c>
      <c r="F532" s="535" t="s">
        <v>1982</v>
      </c>
      <c r="G532" s="654" t="s">
        <v>2568</v>
      </c>
      <c r="H532" s="536" t="s">
        <v>384</v>
      </c>
      <c r="I532" s="536"/>
      <c r="J532" s="535" t="s">
        <v>49</v>
      </c>
      <c r="K532" s="535">
        <v>5</v>
      </c>
      <c r="L532" s="535">
        <v>1.8593450704225352</v>
      </c>
      <c r="M532" s="656" t="s">
        <v>439</v>
      </c>
      <c r="N532" s="536" t="s">
        <v>200</v>
      </c>
      <c r="O532" s="664">
        <v>99</v>
      </c>
      <c r="P532" s="665">
        <f t="shared" si="50"/>
        <v>99</v>
      </c>
      <c r="Q532" s="666"/>
      <c r="R532" s="657"/>
      <c r="S532" s="658"/>
      <c r="T532" s="658"/>
      <c r="U532" s="659"/>
      <c r="V532" s="678"/>
      <c r="W532" s="500"/>
      <c r="X532" s="504"/>
      <c r="Y532" s="504"/>
      <c r="Z532" s="504"/>
      <c r="AA532" s="500"/>
      <c r="AB532" s="504"/>
      <c r="AC532" s="506"/>
      <c r="AD532" s="506"/>
      <c r="AE532" s="500"/>
      <c r="AF532" s="500"/>
      <c r="AG532" s="500"/>
      <c r="AH532" s="505"/>
      <c r="AI532" s="506"/>
      <c r="AJ532" s="502"/>
      <c r="AK532" s="507"/>
      <c r="AL532" s="503"/>
      <c r="AM532" s="508"/>
      <c r="AN532" s="509"/>
      <c r="AO532" s="509"/>
    </row>
    <row r="533" spans="1:41" ht="14.4" customHeight="1">
      <c r="A533" s="654" t="s">
        <v>698</v>
      </c>
      <c r="B533" s="535" t="s">
        <v>2813</v>
      </c>
      <c r="C533" s="654"/>
      <c r="D533" s="654" t="s">
        <v>19</v>
      </c>
      <c r="E533" s="654" t="s">
        <v>1949</v>
      </c>
      <c r="F533" s="535" t="s">
        <v>1983</v>
      </c>
      <c r="G533" s="654" t="s">
        <v>2570</v>
      </c>
      <c r="H533" s="536" t="s">
        <v>384</v>
      </c>
      <c r="I533" s="536"/>
      <c r="J533" s="535" t="s">
        <v>41</v>
      </c>
      <c r="K533" s="535">
        <v>10</v>
      </c>
      <c r="L533" s="535">
        <v>0.61</v>
      </c>
      <c r="M533" s="656" t="s">
        <v>439</v>
      </c>
      <c r="N533" s="699" t="s">
        <v>3438</v>
      </c>
      <c r="O533" s="664">
        <v>48</v>
      </c>
      <c r="P533" s="665">
        <f t="shared" si="50"/>
        <v>48</v>
      </c>
      <c r="Q533" s="666"/>
      <c r="R533" s="657"/>
      <c r="S533" s="658"/>
      <c r="T533" s="658"/>
      <c r="U533" s="659"/>
      <c r="V533" s="678"/>
      <c r="W533" s="500"/>
      <c r="X533" s="504"/>
      <c r="Y533" s="504"/>
      <c r="Z533" s="504"/>
      <c r="AA533" s="500"/>
      <c r="AB533" s="504"/>
      <c r="AC533" s="506"/>
      <c r="AD533" s="506"/>
      <c r="AE533" s="500"/>
      <c r="AF533" s="500"/>
      <c r="AG533" s="500"/>
      <c r="AH533" s="505"/>
      <c r="AI533" s="506"/>
      <c r="AJ533" s="502"/>
      <c r="AK533" s="507"/>
      <c r="AL533" s="503"/>
      <c r="AM533" s="508"/>
      <c r="AN533" s="509"/>
      <c r="AO533" s="509"/>
    </row>
    <row r="534" spans="1:41" ht="14.4" customHeight="1">
      <c r="A534" s="654" t="s">
        <v>699</v>
      </c>
      <c r="B534" s="535" t="s">
        <v>2814</v>
      </c>
      <c r="C534" s="654"/>
      <c r="D534" s="654" t="s">
        <v>19</v>
      </c>
      <c r="E534" s="654" t="s">
        <v>1949</v>
      </c>
      <c r="F534" s="535" t="s">
        <v>1984</v>
      </c>
      <c r="G534" s="654" t="s">
        <v>2577</v>
      </c>
      <c r="H534" s="536" t="s">
        <v>384</v>
      </c>
      <c r="I534" s="536"/>
      <c r="J534" s="535" t="s">
        <v>41</v>
      </c>
      <c r="K534" s="535">
        <v>10</v>
      </c>
      <c r="L534" s="535">
        <v>0.68</v>
      </c>
      <c r="M534" s="656" t="s">
        <v>439</v>
      </c>
      <c r="N534" s="699" t="s">
        <v>3438</v>
      </c>
      <c r="O534" s="664">
        <v>48</v>
      </c>
      <c r="P534" s="665">
        <f t="shared" si="50"/>
        <v>48</v>
      </c>
      <c r="Q534" s="666"/>
      <c r="R534" s="657"/>
      <c r="S534" s="658"/>
      <c r="T534" s="658"/>
      <c r="U534" s="659"/>
      <c r="V534" s="678"/>
      <c r="W534" s="500"/>
      <c r="X534" s="504"/>
      <c r="Y534" s="504"/>
      <c r="Z534" s="504"/>
      <c r="AA534" s="500"/>
      <c r="AB534" s="504"/>
      <c r="AC534" s="506"/>
      <c r="AD534" s="506"/>
      <c r="AE534" s="500"/>
      <c r="AF534" s="500"/>
      <c r="AG534" s="500"/>
      <c r="AH534" s="505"/>
      <c r="AI534" s="506"/>
      <c r="AJ534" s="502"/>
      <c r="AK534" s="507"/>
      <c r="AL534" s="503"/>
      <c r="AM534" s="508"/>
      <c r="AN534" s="509"/>
      <c r="AO534" s="509"/>
    </row>
    <row r="535" spans="1:41" ht="14.4" customHeight="1">
      <c r="A535" s="654" t="s">
        <v>700</v>
      </c>
      <c r="B535" s="535" t="s">
        <v>2815</v>
      </c>
      <c r="C535" s="654"/>
      <c r="D535" s="654" t="s">
        <v>19</v>
      </c>
      <c r="E535" s="654" t="s">
        <v>1949</v>
      </c>
      <c r="F535" s="535" t="s">
        <v>217</v>
      </c>
      <c r="G535" s="654" t="s">
        <v>2578</v>
      </c>
      <c r="H535" s="536" t="s">
        <v>384</v>
      </c>
      <c r="I535" s="536"/>
      <c r="J535" s="535" t="s">
        <v>49</v>
      </c>
      <c r="K535" s="535">
        <v>6</v>
      </c>
      <c r="L535" s="535">
        <v>1.6700704225352112</v>
      </c>
      <c r="M535" s="656" t="s">
        <v>439</v>
      </c>
      <c r="N535" s="536" t="s">
        <v>131</v>
      </c>
      <c r="O535" s="664">
        <v>89</v>
      </c>
      <c r="P535" s="665">
        <f t="shared" si="50"/>
        <v>89</v>
      </c>
      <c r="Q535" s="666"/>
      <c r="R535" s="657"/>
      <c r="S535" s="658"/>
      <c r="T535" s="658"/>
      <c r="U535" s="659"/>
      <c r="V535" s="678"/>
      <c r="W535" s="500"/>
      <c r="X535" s="504"/>
      <c r="Y535" s="504"/>
      <c r="Z535" s="504"/>
      <c r="AA535" s="500"/>
      <c r="AB535" s="504"/>
      <c r="AC535" s="506"/>
      <c r="AD535" s="506"/>
      <c r="AE535" s="500"/>
      <c r="AF535" s="500"/>
      <c r="AG535" s="500"/>
      <c r="AH535" s="505"/>
      <c r="AI535" s="506"/>
      <c r="AJ535" s="502"/>
      <c r="AK535" s="507"/>
      <c r="AL535" s="503"/>
      <c r="AM535" s="508"/>
      <c r="AN535" s="509"/>
      <c r="AO535" s="509"/>
    </row>
    <row r="536" spans="1:41" ht="14.4" customHeight="1">
      <c r="A536" s="654" t="s">
        <v>701</v>
      </c>
      <c r="B536" s="535" t="s">
        <v>2816</v>
      </c>
      <c r="C536" s="654"/>
      <c r="D536" s="654" t="s">
        <v>19</v>
      </c>
      <c r="E536" s="654" t="s">
        <v>1949</v>
      </c>
      <c r="F536" s="535" t="s">
        <v>1985</v>
      </c>
      <c r="G536" s="654" t="s">
        <v>2581</v>
      </c>
      <c r="H536" s="536" t="s">
        <v>384</v>
      </c>
      <c r="I536" s="536"/>
      <c r="J536" s="535" t="s">
        <v>57</v>
      </c>
      <c r="K536" s="535">
        <v>2</v>
      </c>
      <c r="L536" s="535">
        <v>2.427169014084507</v>
      </c>
      <c r="M536" s="656" t="s">
        <v>439</v>
      </c>
      <c r="N536" s="536" t="s">
        <v>134</v>
      </c>
      <c r="O536" s="664">
        <v>129</v>
      </c>
      <c r="P536" s="665">
        <f t="shared" si="50"/>
        <v>129</v>
      </c>
      <c r="Q536" s="666"/>
      <c r="R536" s="657"/>
      <c r="S536" s="658"/>
      <c r="T536" s="658"/>
      <c r="U536" s="659"/>
      <c r="V536" s="678"/>
      <c r="W536" s="500"/>
      <c r="X536" s="504"/>
      <c r="Y536" s="504"/>
      <c r="Z536" s="504"/>
      <c r="AA536" s="500"/>
      <c r="AB536" s="504"/>
      <c r="AC536" s="506"/>
      <c r="AD536" s="506"/>
      <c r="AE536" s="500"/>
      <c r="AF536" s="500"/>
      <c r="AG536" s="500"/>
      <c r="AH536" s="505"/>
      <c r="AI536" s="506"/>
      <c r="AJ536" s="502"/>
      <c r="AK536" s="507"/>
      <c r="AL536" s="503"/>
      <c r="AM536" s="508"/>
      <c r="AN536" s="509"/>
      <c r="AO536" s="509"/>
    </row>
    <row r="537" spans="1:41" ht="14.4" customHeight="1">
      <c r="A537" s="654" t="s">
        <v>702</v>
      </c>
      <c r="B537" s="535" t="s">
        <v>2817</v>
      </c>
      <c r="C537" s="654"/>
      <c r="D537" s="654" t="s">
        <v>19</v>
      </c>
      <c r="E537" s="654" t="s">
        <v>1949</v>
      </c>
      <c r="F537" s="535" t="s">
        <v>1986</v>
      </c>
      <c r="G537" s="654" t="s">
        <v>2582</v>
      </c>
      <c r="H537" s="536" t="s">
        <v>384</v>
      </c>
      <c r="I537" s="536"/>
      <c r="J537" s="535" t="s">
        <v>57</v>
      </c>
      <c r="K537" s="535">
        <v>1</v>
      </c>
      <c r="L537" s="535">
        <v>1.22</v>
      </c>
      <c r="M537" s="656" t="s">
        <v>439</v>
      </c>
      <c r="N537" s="536" t="s">
        <v>134</v>
      </c>
      <c r="O537" s="664">
        <v>84</v>
      </c>
      <c r="P537" s="665">
        <f t="shared" si="50"/>
        <v>84</v>
      </c>
      <c r="Q537" s="666"/>
      <c r="R537" s="657"/>
      <c r="S537" s="658"/>
      <c r="T537" s="658"/>
      <c r="U537" s="659"/>
      <c r="V537" s="678"/>
      <c r="W537" s="500"/>
      <c r="X537" s="504"/>
      <c r="Y537" s="504"/>
      <c r="Z537" s="504"/>
      <c r="AA537" s="500"/>
      <c r="AB537" s="504"/>
      <c r="AC537" s="506"/>
      <c r="AD537" s="506"/>
      <c r="AE537" s="500"/>
      <c r="AF537" s="500"/>
      <c r="AG537" s="500"/>
      <c r="AH537" s="505"/>
      <c r="AI537" s="506"/>
      <c r="AJ537" s="502"/>
      <c r="AK537" s="507"/>
      <c r="AL537" s="503"/>
      <c r="AM537" s="508"/>
      <c r="AN537" s="509"/>
      <c r="AO537" s="509"/>
    </row>
    <row r="538" spans="1:41" ht="14.4" customHeight="1">
      <c r="A538" s="654" t="s">
        <v>703</v>
      </c>
      <c r="B538" s="535" t="s">
        <v>2818</v>
      </c>
      <c r="C538" s="654"/>
      <c r="D538" s="654" t="s">
        <v>19</v>
      </c>
      <c r="E538" s="654" t="s">
        <v>1949</v>
      </c>
      <c r="F538" s="535" t="s">
        <v>1987</v>
      </c>
      <c r="G538" s="654" t="s">
        <v>2587</v>
      </c>
      <c r="H538" s="536" t="s">
        <v>384</v>
      </c>
      <c r="I538" s="536"/>
      <c r="J538" s="535" t="s">
        <v>57</v>
      </c>
      <c r="K538" s="535">
        <v>3</v>
      </c>
      <c r="L538" s="535">
        <v>2.16</v>
      </c>
      <c r="M538" s="656" t="s">
        <v>439</v>
      </c>
      <c r="N538" s="536" t="s">
        <v>134</v>
      </c>
      <c r="O538" s="664">
        <v>156</v>
      </c>
      <c r="P538" s="665">
        <f t="shared" si="50"/>
        <v>156</v>
      </c>
      <c r="Q538" s="666"/>
      <c r="R538" s="657"/>
      <c r="S538" s="658"/>
      <c r="T538" s="658"/>
      <c r="U538" s="659"/>
      <c r="V538" s="678"/>
      <c r="W538" s="500"/>
      <c r="X538" s="504"/>
      <c r="Y538" s="504"/>
      <c r="Z538" s="504"/>
      <c r="AA538" s="500"/>
      <c r="AB538" s="504"/>
      <c r="AC538" s="506"/>
      <c r="AD538" s="506"/>
      <c r="AE538" s="500"/>
      <c r="AF538" s="500"/>
      <c r="AG538" s="500"/>
      <c r="AH538" s="505"/>
      <c r="AI538" s="506"/>
      <c r="AJ538" s="502"/>
      <c r="AK538" s="507"/>
      <c r="AL538" s="503"/>
      <c r="AM538" s="508"/>
      <c r="AN538" s="509"/>
      <c r="AO538" s="509"/>
    </row>
    <row r="539" spans="1:41" ht="14.4" customHeight="1">
      <c r="A539" s="654" t="s">
        <v>704</v>
      </c>
      <c r="B539" s="535" t="s">
        <v>2819</v>
      </c>
      <c r="C539" s="654"/>
      <c r="D539" s="654" t="s">
        <v>19</v>
      </c>
      <c r="E539" s="654" t="s">
        <v>1949</v>
      </c>
      <c r="F539" s="535" t="s">
        <v>1988</v>
      </c>
      <c r="G539" s="654" t="s">
        <v>2591</v>
      </c>
      <c r="H539" s="536" t="s">
        <v>384</v>
      </c>
      <c r="I539" s="536"/>
      <c r="J539" s="535" t="s">
        <v>54</v>
      </c>
      <c r="K539" s="535">
        <v>2</v>
      </c>
      <c r="L539" s="535">
        <v>1.1599999999999999</v>
      </c>
      <c r="M539" s="656" t="s">
        <v>439</v>
      </c>
      <c r="N539" s="536" t="s">
        <v>134</v>
      </c>
      <c r="O539" s="664">
        <v>76</v>
      </c>
      <c r="P539" s="665">
        <f t="shared" si="50"/>
        <v>76</v>
      </c>
      <c r="Q539" s="666"/>
      <c r="R539" s="657"/>
      <c r="S539" s="658"/>
      <c r="T539" s="658"/>
      <c r="U539" s="659"/>
      <c r="V539" s="678"/>
      <c r="W539" s="500"/>
      <c r="X539" s="504"/>
      <c r="Y539" s="504"/>
      <c r="Z539" s="504"/>
      <c r="AA539" s="500"/>
      <c r="AB539" s="504"/>
      <c r="AC539" s="506"/>
      <c r="AD539" s="506"/>
      <c r="AE539" s="500"/>
      <c r="AF539" s="500"/>
      <c r="AG539" s="500"/>
      <c r="AH539" s="505"/>
      <c r="AI539" s="506"/>
      <c r="AJ539" s="502"/>
      <c r="AK539" s="507"/>
      <c r="AL539" s="503"/>
      <c r="AM539" s="508"/>
      <c r="AN539" s="509"/>
      <c r="AO539" s="509"/>
    </row>
    <row r="540" spans="1:41" ht="14.4" customHeight="1">
      <c r="A540" s="654" t="s">
        <v>705</v>
      </c>
      <c r="B540" s="535" t="s">
        <v>2820</v>
      </c>
      <c r="C540" s="654"/>
      <c r="D540" s="654" t="s">
        <v>19</v>
      </c>
      <c r="E540" s="654" t="s">
        <v>1949</v>
      </c>
      <c r="F540" s="535" t="s">
        <v>1989</v>
      </c>
      <c r="G540" s="654" t="s">
        <v>2601</v>
      </c>
      <c r="H540" s="536" t="s">
        <v>384</v>
      </c>
      <c r="I540" s="536"/>
      <c r="J540" s="535" t="s">
        <v>57</v>
      </c>
      <c r="K540" s="535">
        <v>2</v>
      </c>
      <c r="L540" s="535">
        <v>1.64</v>
      </c>
      <c r="M540" s="656" t="s">
        <v>439</v>
      </c>
      <c r="N540" s="536" t="s">
        <v>144</v>
      </c>
      <c r="O540" s="664">
        <v>105</v>
      </c>
      <c r="P540" s="665">
        <f t="shared" si="50"/>
        <v>105</v>
      </c>
      <c r="Q540" s="666"/>
      <c r="R540" s="657"/>
      <c r="S540" s="658"/>
      <c r="T540" s="658"/>
      <c r="U540" s="659"/>
      <c r="V540" s="678"/>
      <c r="W540" s="500"/>
      <c r="X540" s="504"/>
      <c r="Y540" s="504"/>
      <c r="Z540" s="504"/>
      <c r="AA540" s="500"/>
      <c r="AB540" s="504"/>
      <c r="AC540" s="506"/>
      <c r="AD540" s="506"/>
      <c r="AE540" s="500"/>
      <c r="AF540" s="500"/>
      <c r="AG540" s="500"/>
      <c r="AH540" s="505"/>
      <c r="AI540" s="506"/>
      <c r="AJ540" s="502"/>
      <c r="AK540" s="507"/>
      <c r="AL540" s="503"/>
      <c r="AM540" s="508"/>
      <c r="AN540" s="509"/>
      <c r="AO540" s="509"/>
    </row>
    <row r="541" spans="1:41" ht="14.4" customHeight="1">
      <c r="A541" s="654" t="s">
        <v>706</v>
      </c>
      <c r="B541" s="535" t="s">
        <v>2821</v>
      </c>
      <c r="C541" s="654"/>
      <c r="D541" s="654" t="s">
        <v>19</v>
      </c>
      <c r="E541" s="654" t="s">
        <v>1949</v>
      </c>
      <c r="F541" s="535" t="s">
        <v>1990</v>
      </c>
      <c r="G541" s="654" t="s">
        <v>2607</v>
      </c>
      <c r="H541" s="536" t="s">
        <v>384</v>
      </c>
      <c r="I541" s="536"/>
      <c r="J541" s="535" t="s">
        <v>49</v>
      </c>
      <c r="K541" s="535">
        <v>10</v>
      </c>
      <c r="L541" s="535">
        <v>2.64432</v>
      </c>
      <c r="M541" s="656" t="s">
        <v>439</v>
      </c>
      <c r="N541" s="536" t="s">
        <v>144</v>
      </c>
      <c r="O541" s="664">
        <v>182</v>
      </c>
      <c r="P541" s="665">
        <f t="shared" si="50"/>
        <v>182</v>
      </c>
      <c r="Q541" s="666"/>
      <c r="R541" s="657"/>
      <c r="S541" s="658"/>
      <c r="T541" s="658"/>
      <c r="U541" s="659"/>
      <c r="V541" s="678"/>
      <c r="W541" s="500"/>
      <c r="X541" s="504"/>
      <c r="Y541" s="504"/>
      <c r="Z541" s="504"/>
      <c r="AA541" s="500"/>
      <c r="AB541" s="504"/>
      <c r="AC541" s="506"/>
      <c r="AD541" s="506"/>
      <c r="AE541" s="500"/>
      <c r="AF541" s="500"/>
      <c r="AG541" s="500"/>
      <c r="AH541" s="505"/>
      <c r="AI541" s="506"/>
      <c r="AJ541" s="502"/>
      <c r="AK541" s="507"/>
      <c r="AL541" s="503"/>
      <c r="AM541" s="508"/>
      <c r="AN541" s="509"/>
      <c r="AO541" s="509"/>
    </row>
    <row r="542" spans="1:41" ht="14.4" customHeight="1">
      <c r="A542" s="654" t="s">
        <v>707</v>
      </c>
      <c r="B542" s="535" t="s">
        <v>2822</v>
      </c>
      <c r="C542" s="654"/>
      <c r="D542" s="654" t="s">
        <v>19</v>
      </c>
      <c r="E542" s="654" t="s">
        <v>1949</v>
      </c>
      <c r="F542" s="535" t="s">
        <v>1991</v>
      </c>
      <c r="G542" s="654" t="s">
        <v>2608</v>
      </c>
      <c r="H542" s="536" t="s">
        <v>384</v>
      </c>
      <c r="I542" s="536"/>
      <c r="J542" s="535" t="s">
        <v>57</v>
      </c>
      <c r="K542" s="535">
        <v>2</v>
      </c>
      <c r="L542" s="535">
        <v>1.8148098591549293</v>
      </c>
      <c r="M542" s="656" t="s">
        <v>439</v>
      </c>
      <c r="N542" s="536" t="s">
        <v>137</v>
      </c>
      <c r="O542" s="664">
        <v>96</v>
      </c>
      <c r="P542" s="665">
        <f t="shared" si="50"/>
        <v>96</v>
      </c>
      <c r="Q542" s="666"/>
      <c r="R542" s="657"/>
      <c r="S542" s="658"/>
      <c r="T542" s="658"/>
      <c r="U542" s="659"/>
      <c r="V542" s="678"/>
      <c r="W542" s="500"/>
      <c r="X542" s="504"/>
      <c r="Y542" s="504"/>
      <c r="Z542" s="504"/>
      <c r="AA542" s="500"/>
      <c r="AB542" s="504"/>
      <c r="AC542" s="506"/>
      <c r="AD542" s="506"/>
      <c r="AE542" s="500"/>
      <c r="AF542" s="500"/>
      <c r="AG542" s="500"/>
      <c r="AH542" s="505"/>
      <c r="AI542" s="506"/>
      <c r="AJ542" s="502"/>
      <c r="AK542" s="507"/>
      <c r="AL542" s="503"/>
      <c r="AM542" s="508"/>
      <c r="AN542" s="509"/>
      <c r="AO542" s="509"/>
    </row>
    <row r="543" spans="1:41" ht="14.4" customHeight="1">
      <c r="A543" s="654" t="s">
        <v>708</v>
      </c>
      <c r="B543" s="535" t="s">
        <v>2747</v>
      </c>
      <c r="C543" s="654"/>
      <c r="D543" s="654" t="s">
        <v>19</v>
      </c>
      <c r="E543" s="654" t="s">
        <v>798</v>
      </c>
      <c r="F543" s="535" t="s">
        <v>718</v>
      </c>
      <c r="G543" s="654" t="s">
        <v>2381</v>
      </c>
      <c r="H543" s="536" t="s">
        <v>384</v>
      </c>
      <c r="I543" s="536"/>
      <c r="J543" s="535" t="s">
        <v>57</v>
      </c>
      <c r="K543" s="535">
        <v>2</v>
      </c>
      <c r="L543" s="535">
        <v>1.871</v>
      </c>
      <c r="M543" s="656" t="s">
        <v>439</v>
      </c>
      <c r="N543" s="536" t="s">
        <v>134</v>
      </c>
      <c r="O543">
        <v>154.08000000000001</v>
      </c>
      <c r="P543" s="665">
        <f>ROUNDUP(O543,0)</f>
        <v>155</v>
      </c>
      <c r="Q543" s="666"/>
      <c r="R543" s="657"/>
      <c r="S543" s="658"/>
      <c r="T543" s="658">
        <f t="shared" ref="T543:T571" si="51">P543*$V$86</f>
        <v>0</v>
      </c>
      <c r="U543" s="659">
        <f t="shared" ref="U543:U571" si="52">ROUND(T543,0)</f>
        <v>0</v>
      </c>
      <c r="V543" s="678">
        <v>1.0900000000000001</v>
      </c>
      <c r="W543" s="500"/>
      <c r="X543" s="504"/>
      <c r="Y543" s="504"/>
      <c r="Z543" s="504"/>
      <c r="AA543" s="500"/>
      <c r="AB543" s="504"/>
      <c r="AC543" s="506"/>
      <c r="AD543" s="506"/>
      <c r="AE543" s="500"/>
      <c r="AF543" s="500"/>
      <c r="AG543" s="500"/>
      <c r="AH543" s="505"/>
      <c r="AI543" s="506"/>
      <c r="AJ543" s="502"/>
      <c r="AK543" s="507"/>
      <c r="AL543" s="503"/>
      <c r="AM543" s="508"/>
      <c r="AN543" s="509"/>
      <c r="AO543" s="509"/>
    </row>
    <row r="544" spans="1:41" ht="14.4" customHeight="1">
      <c r="A544" s="654" t="s">
        <v>709</v>
      </c>
      <c r="B544" s="535" t="s">
        <v>2748</v>
      </c>
      <c r="C544" s="654"/>
      <c r="D544" s="654" t="s">
        <v>19</v>
      </c>
      <c r="E544" s="654" t="s">
        <v>798</v>
      </c>
      <c r="F544" s="535" t="s">
        <v>719</v>
      </c>
      <c r="G544" s="654" t="s">
        <v>2382</v>
      </c>
      <c r="H544" s="536" t="s">
        <v>384</v>
      </c>
      <c r="I544" s="536"/>
      <c r="J544" s="535" t="s">
        <v>57</v>
      </c>
      <c r="K544" s="535">
        <v>1</v>
      </c>
      <c r="L544" s="535">
        <v>1.1890000000000001</v>
      </c>
      <c r="M544" s="656" t="s">
        <v>439</v>
      </c>
      <c r="N544" s="536" t="s">
        <v>134</v>
      </c>
      <c r="O544">
        <v>96.992000000000004</v>
      </c>
      <c r="P544" s="665">
        <f t="shared" ref="P544:P607" si="53">ROUNDUP(O544,0)</f>
        <v>97</v>
      </c>
      <c r="Q544" s="666"/>
      <c r="R544" s="657"/>
      <c r="S544" s="658"/>
      <c r="T544" s="658">
        <f t="shared" si="51"/>
        <v>0</v>
      </c>
      <c r="U544" s="659">
        <f t="shared" si="52"/>
        <v>0</v>
      </c>
      <c r="V544" s="678"/>
      <c r="W544" s="500"/>
      <c r="X544" s="504"/>
      <c r="Y544" s="504"/>
      <c r="Z544" s="504"/>
      <c r="AA544" s="500"/>
      <c r="AB544" s="504"/>
      <c r="AC544" s="506"/>
      <c r="AD544" s="506"/>
      <c r="AE544" s="500"/>
      <c r="AF544" s="500"/>
      <c r="AG544" s="500"/>
      <c r="AH544" s="505"/>
      <c r="AI544" s="506"/>
      <c r="AJ544" s="502"/>
      <c r="AK544" s="507"/>
      <c r="AL544" s="503"/>
      <c r="AM544" s="508"/>
      <c r="AN544" s="509"/>
      <c r="AO544" s="509"/>
    </row>
    <row r="545" spans="1:41" ht="14.4" customHeight="1">
      <c r="A545" s="654" t="s">
        <v>712</v>
      </c>
      <c r="B545" s="535" t="s">
        <v>2749</v>
      </c>
      <c r="C545" s="654"/>
      <c r="D545" s="654" t="s">
        <v>19</v>
      </c>
      <c r="E545" s="654" t="s">
        <v>798</v>
      </c>
      <c r="F545" s="535" t="s">
        <v>128</v>
      </c>
      <c r="G545" s="654" t="s">
        <v>2383</v>
      </c>
      <c r="H545" s="536" t="s">
        <v>384</v>
      </c>
      <c r="I545" s="536"/>
      <c r="J545" s="535" t="s">
        <v>54</v>
      </c>
      <c r="K545" s="535">
        <v>2</v>
      </c>
      <c r="L545" s="535">
        <v>1.0640000000000001</v>
      </c>
      <c r="M545" s="656" t="s">
        <v>439</v>
      </c>
      <c r="N545" s="536" t="s">
        <v>134</v>
      </c>
      <c r="O545">
        <v>102.976</v>
      </c>
      <c r="P545" s="665">
        <f t="shared" si="53"/>
        <v>103</v>
      </c>
      <c r="Q545" s="666"/>
      <c r="R545" s="657"/>
      <c r="S545" s="658"/>
      <c r="T545" s="658">
        <f t="shared" si="51"/>
        <v>0</v>
      </c>
      <c r="U545" s="659">
        <f t="shared" si="52"/>
        <v>0</v>
      </c>
      <c r="V545" s="678"/>
      <c r="W545" s="500"/>
      <c r="X545" s="504"/>
      <c r="Y545" s="504"/>
      <c r="Z545" s="504"/>
      <c r="AA545" s="500"/>
      <c r="AB545" s="504"/>
      <c r="AC545" s="506"/>
      <c r="AD545" s="506"/>
      <c r="AE545" s="500"/>
      <c r="AF545" s="500"/>
      <c r="AG545" s="500"/>
      <c r="AH545" s="505"/>
      <c r="AI545" s="506"/>
      <c r="AJ545" s="502"/>
      <c r="AK545" s="507"/>
      <c r="AL545" s="503"/>
      <c r="AM545" s="508"/>
      <c r="AN545" s="509"/>
      <c r="AO545" s="509"/>
    </row>
    <row r="546" spans="1:41" ht="14.4" customHeight="1">
      <c r="A546" s="654" t="s">
        <v>713</v>
      </c>
      <c r="B546" s="535" t="s">
        <v>2750</v>
      </c>
      <c r="C546" s="654"/>
      <c r="D546" s="654" t="s">
        <v>19</v>
      </c>
      <c r="E546" s="654" t="s">
        <v>798</v>
      </c>
      <c r="F546" s="535" t="s">
        <v>129</v>
      </c>
      <c r="G546" s="654" t="s">
        <v>2384</v>
      </c>
      <c r="H546" s="536" t="s">
        <v>384</v>
      </c>
      <c r="I546" s="536"/>
      <c r="J546" s="535" t="s">
        <v>54</v>
      </c>
      <c r="K546" s="535">
        <v>2</v>
      </c>
      <c r="L546" s="535">
        <v>0.96499999999999997</v>
      </c>
      <c r="M546" s="656" t="s">
        <v>439</v>
      </c>
      <c r="N546" s="536" t="s">
        <v>134</v>
      </c>
      <c r="O546">
        <v>96.768000000000001</v>
      </c>
      <c r="P546" s="665">
        <f t="shared" si="53"/>
        <v>97</v>
      </c>
      <c r="Q546" s="666"/>
      <c r="R546" s="657"/>
      <c r="S546" s="658"/>
      <c r="T546" s="658">
        <f t="shared" si="51"/>
        <v>0</v>
      </c>
      <c r="U546" s="659">
        <f t="shared" si="52"/>
        <v>0</v>
      </c>
      <c r="V546" s="678"/>
      <c r="W546" s="500"/>
      <c r="X546" s="504"/>
      <c r="Y546" s="504"/>
      <c r="Z546" s="504"/>
      <c r="AA546" s="500"/>
      <c r="AB546" s="504"/>
      <c r="AC546" s="506"/>
      <c r="AD546" s="506"/>
      <c r="AE546" s="500"/>
      <c r="AF546" s="500"/>
      <c r="AG546" s="500"/>
      <c r="AH546" s="505"/>
      <c r="AI546" s="506"/>
      <c r="AJ546" s="502"/>
      <c r="AK546" s="507"/>
      <c r="AL546" s="503"/>
      <c r="AM546" s="508"/>
      <c r="AN546" s="509"/>
      <c r="AO546" s="509"/>
    </row>
    <row r="547" spans="1:41" ht="14.4" customHeight="1">
      <c r="A547" s="654" t="s">
        <v>714</v>
      </c>
      <c r="B547" s="535" t="s">
        <v>2751</v>
      </c>
      <c r="C547" s="654"/>
      <c r="D547" s="654" t="s">
        <v>19</v>
      </c>
      <c r="E547" s="654" t="s">
        <v>798</v>
      </c>
      <c r="F547" s="535" t="s">
        <v>720</v>
      </c>
      <c r="G547" s="654" t="s">
        <v>2385</v>
      </c>
      <c r="H547" s="536" t="s">
        <v>384</v>
      </c>
      <c r="I547" s="536"/>
      <c r="J547" s="535" t="s">
        <v>57</v>
      </c>
      <c r="K547" s="535">
        <v>1</v>
      </c>
      <c r="L547" s="535">
        <v>1.8380000000000001</v>
      </c>
      <c r="M547" s="656" t="s">
        <v>439</v>
      </c>
      <c r="N547" s="536" t="s">
        <v>134</v>
      </c>
      <c r="O547">
        <v>138.17600000000002</v>
      </c>
      <c r="P547" s="665">
        <f t="shared" si="53"/>
        <v>139</v>
      </c>
      <c r="Q547" s="666"/>
      <c r="R547" s="657"/>
      <c r="S547" s="658"/>
      <c r="T547" s="658">
        <f t="shared" si="51"/>
        <v>0</v>
      </c>
      <c r="U547" s="659">
        <f t="shared" si="52"/>
        <v>0</v>
      </c>
      <c r="V547" s="678"/>
      <c r="W547" s="500"/>
      <c r="X547" s="504"/>
      <c r="Y547" s="504"/>
      <c r="Z547" s="504"/>
      <c r="AA547" s="500"/>
      <c r="AB547" s="504"/>
      <c r="AC547" s="506"/>
      <c r="AD547" s="506"/>
      <c r="AE547" s="500"/>
      <c r="AF547" s="500"/>
      <c r="AG547" s="500"/>
      <c r="AH547" s="505"/>
      <c r="AI547" s="506"/>
      <c r="AJ547" s="502"/>
      <c r="AK547" s="507"/>
      <c r="AL547" s="503"/>
      <c r="AM547" s="508"/>
      <c r="AN547" s="509"/>
      <c r="AO547" s="509"/>
    </row>
    <row r="548" spans="1:41" ht="14.4" customHeight="1">
      <c r="A548" s="654" t="s">
        <v>715</v>
      </c>
      <c r="B548" s="535" t="s">
        <v>2752</v>
      </c>
      <c r="C548" s="654"/>
      <c r="D548" s="654" t="s">
        <v>19</v>
      </c>
      <c r="E548" s="654" t="s">
        <v>798</v>
      </c>
      <c r="F548" s="535" t="s">
        <v>721</v>
      </c>
      <c r="G548" s="654" t="s">
        <v>2400</v>
      </c>
      <c r="H548" s="536" t="s">
        <v>384</v>
      </c>
      <c r="I548" s="536"/>
      <c r="J548" s="535" t="s">
        <v>54</v>
      </c>
      <c r="K548" s="535">
        <v>1</v>
      </c>
      <c r="L548" s="535">
        <v>0.96299999999999997</v>
      </c>
      <c r="M548" s="656" t="s">
        <v>439</v>
      </c>
      <c r="N548" s="536" t="s">
        <v>144</v>
      </c>
      <c r="O548">
        <v>82.848000000000013</v>
      </c>
      <c r="P548" s="665">
        <f t="shared" si="53"/>
        <v>83</v>
      </c>
      <c r="Q548" s="666"/>
      <c r="R548" s="657"/>
      <c r="S548" s="658"/>
      <c r="T548" s="658">
        <f t="shared" si="51"/>
        <v>0</v>
      </c>
      <c r="U548" s="659">
        <f t="shared" si="52"/>
        <v>0</v>
      </c>
      <c r="V548" s="678"/>
      <c r="W548" s="500"/>
      <c r="X548" s="504"/>
      <c r="Y548" s="504"/>
      <c r="Z548" s="504"/>
      <c r="AA548" s="500"/>
      <c r="AB548" s="504"/>
      <c r="AC548" s="506"/>
      <c r="AD548" s="506"/>
      <c r="AE548" s="500"/>
      <c r="AF548" s="500"/>
      <c r="AG548" s="500"/>
      <c r="AH548" s="505"/>
      <c r="AI548" s="506"/>
      <c r="AJ548" s="502"/>
      <c r="AK548" s="507"/>
      <c r="AL548" s="503"/>
      <c r="AM548" s="508"/>
      <c r="AN548" s="509"/>
      <c r="AO548" s="509"/>
    </row>
    <row r="549" spans="1:41" ht="14.4" customHeight="1">
      <c r="A549" s="654" t="s">
        <v>716</v>
      </c>
      <c r="B549" s="535" t="s">
        <v>2753</v>
      </c>
      <c r="C549" s="654"/>
      <c r="D549" s="654" t="s">
        <v>19</v>
      </c>
      <c r="E549" s="654" t="s">
        <v>798</v>
      </c>
      <c r="F549" s="535" t="s">
        <v>771</v>
      </c>
      <c r="G549" s="654" t="s">
        <v>2401</v>
      </c>
      <c r="H549" s="536" t="s">
        <v>384</v>
      </c>
      <c r="I549" s="536"/>
      <c r="J549" s="535" t="s">
        <v>54</v>
      </c>
      <c r="K549" s="535">
        <v>1</v>
      </c>
      <c r="L549" s="535">
        <v>1.173</v>
      </c>
      <c r="M549" s="656" t="s">
        <v>439</v>
      </c>
      <c r="N549" s="536" t="s">
        <v>144</v>
      </c>
      <c r="O549">
        <v>95.968000000000004</v>
      </c>
      <c r="P549" s="665">
        <f t="shared" si="53"/>
        <v>96</v>
      </c>
      <c r="Q549" s="666"/>
      <c r="R549" s="657"/>
      <c r="S549" s="658"/>
      <c r="T549" s="658">
        <f t="shared" si="51"/>
        <v>0</v>
      </c>
      <c r="U549" s="659">
        <f t="shared" si="52"/>
        <v>0</v>
      </c>
      <c r="V549" s="678"/>
      <c r="W549" s="500"/>
      <c r="X549" s="504"/>
      <c r="Y549" s="504"/>
      <c r="Z549" s="504"/>
      <c r="AA549" s="500"/>
      <c r="AB549" s="504"/>
      <c r="AC549" s="506"/>
      <c r="AD549" s="506"/>
      <c r="AE549" s="500"/>
      <c r="AF549" s="500"/>
      <c r="AG549" s="500"/>
      <c r="AH549" s="505"/>
      <c r="AI549" s="506"/>
      <c r="AJ549" s="502"/>
      <c r="AK549" s="507"/>
      <c r="AL549" s="503"/>
      <c r="AM549" s="508"/>
      <c r="AN549" s="509"/>
      <c r="AO549" s="509"/>
    </row>
    <row r="550" spans="1:41" ht="14.4" customHeight="1">
      <c r="A550" s="654" t="s">
        <v>717</v>
      </c>
      <c r="B550" s="535" t="s">
        <v>2754</v>
      </c>
      <c r="C550" s="654"/>
      <c r="D550" s="654" t="s">
        <v>19</v>
      </c>
      <c r="E550" s="654" t="s">
        <v>798</v>
      </c>
      <c r="F550" s="535" t="s">
        <v>722</v>
      </c>
      <c r="G550" s="654" t="s">
        <v>2402</v>
      </c>
      <c r="H550" s="536" t="s">
        <v>384</v>
      </c>
      <c r="I550" s="536"/>
      <c r="J550" s="535" t="s">
        <v>57</v>
      </c>
      <c r="K550" s="535">
        <v>1</v>
      </c>
      <c r="L550" s="535">
        <v>1.395</v>
      </c>
      <c r="M550" s="656" t="s">
        <v>439</v>
      </c>
      <c r="N550" s="536" t="s">
        <v>144</v>
      </c>
      <c r="O550">
        <v>110.432</v>
      </c>
      <c r="P550" s="665">
        <f t="shared" si="53"/>
        <v>111</v>
      </c>
      <c r="Q550" s="666"/>
      <c r="R550" s="657"/>
      <c r="S550" s="658"/>
      <c r="T550" s="658">
        <f t="shared" si="51"/>
        <v>0</v>
      </c>
      <c r="U550" s="659">
        <f t="shared" si="52"/>
        <v>0</v>
      </c>
      <c r="V550" s="678"/>
      <c r="W550" s="500"/>
      <c r="X550" s="504"/>
      <c r="Y550" s="504"/>
      <c r="Z550" s="504"/>
      <c r="AA550" s="500"/>
      <c r="AB550" s="504"/>
      <c r="AC550" s="506"/>
      <c r="AD550" s="506"/>
      <c r="AE550" s="500"/>
      <c r="AF550" s="500"/>
      <c r="AG550" s="500"/>
      <c r="AH550" s="505"/>
      <c r="AI550" s="506"/>
      <c r="AJ550" s="502"/>
      <c r="AK550" s="507"/>
      <c r="AL550" s="503"/>
      <c r="AM550" s="508"/>
      <c r="AN550" s="509"/>
      <c r="AO550" s="509"/>
    </row>
    <row r="551" spans="1:41" ht="14.4" customHeight="1">
      <c r="A551" s="654" t="s">
        <v>734</v>
      </c>
      <c r="B551" s="535" t="s">
        <v>2755</v>
      </c>
      <c r="C551" s="654"/>
      <c r="D551" s="654" t="s">
        <v>19</v>
      </c>
      <c r="E551" s="654" t="s">
        <v>798</v>
      </c>
      <c r="F551" s="535" t="s">
        <v>723</v>
      </c>
      <c r="G551" s="654" t="s">
        <v>2403</v>
      </c>
      <c r="H551" s="536" t="s">
        <v>384</v>
      </c>
      <c r="I551" s="536"/>
      <c r="J551" s="535" t="s">
        <v>57</v>
      </c>
      <c r="K551" s="535">
        <v>1</v>
      </c>
      <c r="L551" s="535">
        <v>1.4510000000000001</v>
      </c>
      <c r="M551" s="656" t="s">
        <v>439</v>
      </c>
      <c r="N551" s="536" t="s">
        <v>144</v>
      </c>
      <c r="O551">
        <v>113.98399999999999</v>
      </c>
      <c r="P551" s="665">
        <f t="shared" si="53"/>
        <v>114</v>
      </c>
      <c r="Q551" s="666"/>
      <c r="R551" s="657"/>
      <c r="S551" s="658"/>
      <c r="T551" s="658">
        <f t="shared" si="51"/>
        <v>0</v>
      </c>
      <c r="U551" s="659">
        <f t="shared" si="52"/>
        <v>0</v>
      </c>
      <c r="V551" s="678"/>
      <c r="W551" s="500"/>
      <c r="X551" s="504"/>
      <c r="Y551" s="504"/>
      <c r="Z551" s="504"/>
      <c r="AA551" s="500"/>
      <c r="AB551" s="504"/>
      <c r="AC551" s="506"/>
      <c r="AD551" s="506"/>
      <c r="AE551" s="500"/>
      <c r="AF551" s="500"/>
      <c r="AG551" s="500"/>
      <c r="AH551" s="505"/>
      <c r="AI551" s="506"/>
      <c r="AJ551" s="502"/>
      <c r="AK551" s="507"/>
      <c r="AL551" s="503"/>
      <c r="AM551" s="508"/>
      <c r="AN551" s="509"/>
      <c r="AO551" s="509"/>
    </row>
    <row r="552" spans="1:41" ht="14.4" customHeight="1">
      <c r="A552" s="654" t="s">
        <v>735</v>
      </c>
      <c r="B552" s="535" t="s">
        <v>2756</v>
      </c>
      <c r="C552" s="654"/>
      <c r="D552" s="654" t="s">
        <v>19</v>
      </c>
      <c r="E552" s="654" t="s">
        <v>798</v>
      </c>
      <c r="F552" s="535" t="s">
        <v>724</v>
      </c>
      <c r="G552" s="654" t="s">
        <v>2404</v>
      </c>
      <c r="H552" s="536" t="s">
        <v>384</v>
      </c>
      <c r="I552" s="536"/>
      <c r="J552" s="535" t="s">
        <v>57</v>
      </c>
      <c r="K552" s="535">
        <v>1</v>
      </c>
      <c r="L552" s="535">
        <v>1.784</v>
      </c>
      <c r="M552" s="656" t="s">
        <v>439</v>
      </c>
      <c r="N552" s="536" t="s">
        <v>144</v>
      </c>
      <c r="O552">
        <v>134.78399999999999</v>
      </c>
      <c r="P552" s="665">
        <f t="shared" si="53"/>
        <v>135</v>
      </c>
      <c r="Q552" s="666"/>
      <c r="R552" s="657"/>
      <c r="S552" s="658"/>
      <c r="T552" s="658">
        <f t="shared" si="51"/>
        <v>0</v>
      </c>
      <c r="U552" s="659">
        <f t="shared" si="52"/>
        <v>0</v>
      </c>
      <c r="V552" s="678"/>
      <c r="W552" s="500"/>
      <c r="X552" s="504"/>
      <c r="Y552" s="504"/>
      <c r="Z552" s="504"/>
      <c r="AA552" s="500"/>
      <c r="AB552" s="504"/>
      <c r="AC552" s="506"/>
      <c r="AD552" s="506"/>
      <c r="AE552" s="500"/>
      <c r="AF552" s="500"/>
      <c r="AG552" s="500"/>
      <c r="AH552" s="505"/>
      <c r="AI552" s="506"/>
      <c r="AJ552" s="502"/>
      <c r="AK552" s="507"/>
      <c r="AL552" s="503"/>
      <c r="AM552" s="508"/>
      <c r="AN552" s="509"/>
      <c r="AO552" s="509"/>
    </row>
    <row r="553" spans="1:41" ht="14.4" customHeight="1">
      <c r="A553" s="654" t="s">
        <v>736</v>
      </c>
      <c r="B553" s="535" t="s">
        <v>2757</v>
      </c>
      <c r="C553" s="654"/>
      <c r="D553" s="654" t="s">
        <v>19</v>
      </c>
      <c r="E553" s="654" t="s">
        <v>798</v>
      </c>
      <c r="F553" s="535" t="s">
        <v>725</v>
      </c>
      <c r="G553" s="654" t="s">
        <v>2405</v>
      </c>
      <c r="H553" s="536" t="s">
        <v>384</v>
      </c>
      <c r="I553" s="536"/>
      <c r="J553" s="535" t="s">
        <v>54</v>
      </c>
      <c r="K553" s="535">
        <v>1</v>
      </c>
      <c r="L553" s="535">
        <v>1.1559999999999999</v>
      </c>
      <c r="M553" s="656" t="s">
        <v>439</v>
      </c>
      <c r="N553" s="536" t="s">
        <v>144</v>
      </c>
      <c r="O553">
        <v>94.944000000000017</v>
      </c>
      <c r="P553" s="665">
        <f t="shared" si="53"/>
        <v>95</v>
      </c>
      <c r="Q553" s="666"/>
      <c r="R553" s="657"/>
      <c r="S553" s="658"/>
      <c r="T553" s="658">
        <f t="shared" si="51"/>
        <v>0</v>
      </c>
      <c r="U553" s="659">
        <f t="shared" si="52"/>
        <v>0</v>
      </c>
      <c r="V553" s="678"/>
      <c r="W553" s="500"/>
      <c r="X553" s="504"/>
      <c r="Y553" s="504"/>
      <c r="Z553" s="504"/>
      <c r="AA553" s="500"/>
      <c r="AB553" s="504"/>
      <c r="AC553" s="506"/>
      <c r="AD553" s="506"/>
      <c r="AE553" s="500"/>
      <c r="AF553" s="500"/>
      <c r="AG553" s="500"/>
      <c r="AH553" s="505"/>
      <c r="AI553" s="506"/>
      <c r="AJ553" s="502"/>
      <c r="AK553" s="507"/>
      <c r="AL553" s="503"/>
      <c r="AM553" s="508"/>
      <c r="AN553" s="509"/>
      <c r="AO553" s="509"/>
    </row>
    <row r="554" spans="1:41" ht="14.4" customHeight="1">
      <c r="A554" s="654" t="s">
        <v>737</v>
      </c>
      <c r="B554" s="535" t="s">
        <v>2775</v>
      </c>
      <c r="C554" s="654"/>
      <c r="D554" s="654" t="s">
        <v>19</v>
      </c>
      <c r="E554" s="654" t="s">
        <v>798</v>
      </c>
      <c r="F554" s="535" t="s">
        <v>945</v>
      </c>
      <c r="G554" s="654" t="s">
        <v>2406</v>
      </c>
      <c r="H554" s="536" t="s">
        <v>384</v>
      </c>
      <c r="I554" s="536"/>
      <c r="J554" s="535" t="s">
        <v>57</v>
      </c>
      <c r="K554" s="535">
        <v>1</v>
      </c>
      <c r="L554" s="535">
        <v>1.44</v>
      </c>
      <c r="M554" s="656" t="s">
        <v>439</v>
      </c>
      <c r="N554" s="536" t="s">
        <v>144</v>
      </c>
      <c r="O554">
        <v>88.768000000000001</v>
      </c>
      <c r="P554" s="665">
        <f t="shared" si="53"/>
        <v>89</v>
      </c>
      <c r="Q554" s="666"/>
      <c r="R554" s="657"/>
      <c r="S554" s="658"/>
      <c r="T554" s="658">
        <f t="shared" si="51"/>
        <v>0</v>
      </c>
      <c r="U554" s="659">
        <f t="shared" si="52"/>
        <v>0</v>
      </c>
      <c r="V554" s="678"/>
      <c r="W554" s="500"/>
      <c r="X554" s="504"/>
      <c r="Y554" s="504"/>
      <c r="Z554" s="504"/>
      <c r="AA554" s="500"/>
      <c r="AB554" s="504"/>
      <c r="AC554" s="506"/>
      <c r="AD554" s="506"/>
      <c r="AE554" s="500"/>
      <c r="AF554" s="500"/>
      <c r="AG554" s="500"/>
      <c r="AH554" s="505"/>
      <c r="AI554" s="506"/>
      <c r="AJ554" s="502"/>
      <c r="AK554" s="507"/>
      <c r="AL554" s="503"/>
      <c r="AM554" s="508"/>
      <c r="AN554" s="509"/>
      <c r="AO554" s="509"/>
    </row>
    <row r="555" spans="1:41" ht="14.4" customHeight="1">
      <c r="A555" s="654" t="s">
        <v>738</v>
      </c>
      <c r="B555" s="535" t="s">
        <v>2776</v>
      </c>
      <c r="C555" s="654"/>
      <c r="D555" s="654" t="s">
        <v>19</v>
      </c>
      <c r="E555" s="654" t="s">
        <v>798</v>
      </c>
      <c r="F555" s="535" t="s">
        <v>946</v>
      </c>
      <c r="G555" s="654" t="s">
        <v>2407</v>
      </c>
      <c r="H555" s="536" t="s">
        <v>384</v>
      </c>
      <c r="I555" s="536"/>
      <c r="J555" s="535" t="s">
        <v>57</v>
      </c>
      <c r="K555" s="535">
        <v>1</v>
      </c>
      <c r="L555" s="535">
        <v>1.71</v>
      </c>
      <c r="M555" s="656" t="s">
        <v>439</v>
      </c>
      <c r="N555" s="536" t="s">
        <v>144</v>
      </c>
      <c r="O555">
        <v>85.696000000000012</v>
      </c>
      <c r="P555" s="665">
        <f t="shared" si="53"/>
        <v>86</v>
      </c>
      <c r="Q555" s="666"/>
      <c r="R555" s="657"/>
      <c r="S555" s="658"/>
      <c r="T555" s="658">
        <f t="shared" si="51"/>
        <v>0</v>
      </c>
      <c r="U555" s="659">
        <f t="shared" si="52"/>
        <v>0</v>
      </c>
      <c r="V555" s="678"/>
      <c r="W555" s="500"/>
      <c r="X555" s="504"/>
      <c r="Y555" s="504"/>
      <c r="Z555" s="504"/>
      <c r="AA555" s="500"/>
      <c r="AB555" s="504"/>
      <c r="AC555" s="506"/>
      <c r="AD555" s="506"/>
      <c r="AE555" s="500"/>
      <c r="AF555" s="500"/>
      <c r="AG555" s="500"/>
      <c r="AH555" s="505"/>
      <c r="AI555" s="506"/>
      <c r="AJ555" s="502"/>
      <c r="AK555" s="507"/>
      <c r="AL555" s="503"/>
      <c r="AM555" s="508"/>
      <c r="AN555" s="509"/>
      <c r="AO555" s="509"/>
    </row>
    <row r="556" spans="1:41" ht="14.4" customHeight="1">
      <c r="A556" s="654" t="s">
        <v>739</v>
      </c>
      <c r="B556" s="535" t="s">
        <v>2777</v>
      </c>
      <c r="C556" s="654"/>
      <c r="D556" s="654" t="s">
        <v>19</v>
      </c>
      <c r="E556" s="654" t="s">
        <v>798</v>
      </c>
      <c r="F556" s="535" t="s">
        <v>947</v>
      </c>
      <c r="G556" s="654" t="s">
        <v>2408</v>
      </c>
      <c r="H556" s="536" t="s">
        <v>384</v>
      </c>
      <c r="I556" s="536"/>
      <c r="J556" s="535" t="s">
        <v>57</v>
      </c>
      <c r="K556" s="535">
        <v>1</v>
      </c>
      <c r="L556" s="535">
        <v>2.0499999999999998</v>
      </c>
      <c r="M556" s="656" t="s">
        <v>439</v>
      </c>
      <c r="N556" s="536" t="s">
        <v>144</v>
      </c>
      <c r="O556">
        <v>131.71199999999999</v>
      </c>
      <c r="P556" s="665">
        <f t="shared" si="53"/>
        <v>132</v>
      </c>
      <c r="Q556" s="666"/>
      <c r="R556" s="657"/>
      <c r="S556" s="658"/>
      <c r="T556" s="658">
        <f t="shared" si="51"/>
        <v>0</v>
      </c>
      <c r="U556" s="659">
        <f t="shared" si="52"/>
        <v>0</v>
      </c>
      <c r="V556" s="678"/>
      <c r="W556" s="500"/>
      <c r="X556" s="504"/>
      <c r="Y556" s="504"/>
      <c r="Z556" s="504"/>
      <c r="AA556" s="500"/>
      <c r="AB556" s="504"/>
      <c r="AC556" s="506"/>
      <c r="AD556" s="506"/>
      <c r="AE556" s="500"/>
      <c r="AF556" s="500"/>
      <c r="AG556" s="500"/>
      <c r="AH556" s="505"/>
      <c r="AI556" s="506"/>
      <c r="AJ556" s="502"/>
      <c r="AK556" s="507"/>
      <c r="AL556" s="503"/>
      <c r="AM556" s="508"/>
      <c r="AN556" s="509"/>
      <c r="AO556" s="509"/>
    </row>
    <row r="557" spans="1:41" ht="14.4" customHeight="1">
      <c r="A557" s="654" t="s">
        <v>740</v>
      </c>
      <c r="B557" s="535" t="s">
        <v>2758</v>
      </c>
      <c r="C557" s="654"/>
      <c r="D557" s="654" t="s">
        <v>19</v>
      </c>
      <c r="E557" s="654" t="s">
        <v>798</v>
      </c>
      <c r="F557" s="535" t="s">
        <v>726</v>
      </c>
      <c r="G557" s="654" t="s">
        <v>2411</v>
      </c>
      <c r="H557" s="536" t="s">
        <v>384</v>
      </c>
      <c r="I557" s="536"/>
      <c r="J557" s="535" t="s">
        <v>86</v>
      </c>
      <c r="K557" s="535">
        <v>1</v>
      </c>
      <c r="L557" s="535">
        <v>3.0019999999999998</v>
      </c>
      <c r="M557" s="656" t="s">
        <v>439</v>
      </c>
      <c r="N557" s="536" t="s">
        <v>131</v>
      </c>
      <c r="O557">
        <v>210.84800000000001</v>
      </c>
      <c r="P557" s="665">
        <f t="shared" si="53"/>
        <v>211</v>
      </c>
      <c r="Q557" s="666"/>
      <c r="R557" s="657"/>
      <c r="S557" s="658"/>
      <c r="T557" s="658">
        <f t="shared" si="51"/>
        <v>0</v>
      </c>
      <c r="U557" s="659">
        <f t="shared" si="52"/>
        <v>0</v>
      </c>
      <c r="V557" s="678"/>
      <c r="W557" s="500"/>
      <c r="X557" s="504"/>
      <c r="Y557" s="504"/>
      <c r="Z557" s="504"/>
      <c r="AA557" s="500"/>
      <c r="AB557" s="504"/>
      <c r="AC557" s="506"/>
      <c r="AD557" s="506"/>
      <c r="AE557" s="500"/>
      <c r="AF557" s="500"/>
      <c r="AG557" s="500"/>
      <c r="AH557" s="505"/>
      <c r="AI557" s="506"/>
      <c r="AJ557" s="502"/>
      <c r="AK557" s="507"/>
      <c r="AL557" s="503"/>
      <c r="AM557" s="508"/>
      <c r="AN557" s="509"/>
      <c r="AO557" s="509"/>
    </row>
    <row r="558" spans="1:41" ht="14.4" customHeight="1">
      <c r="A558" s="654" t="s">
        <v>741</v>
      </c>
      <c r="B558" s="535" t="s">
        <v>2759</v>
      </c>
      <c r="C558" s="654"/>
      <c r="D558" s="654" t="s">
        <v>19</v>
      </c>
      <c r="E558" s="654" t="s">
        <v>798</v>
      </c>
      <c r="F558" s="535" t="s">
        <v>783</v>
      </c>
      <c r="G558" s="654" t="s">
        <v>2412</v>
      </c>
      <c r="H558" s="536" t="s">
        <v>384</v>
      </c>
      <c r="I558" s="536"/>
      <c r="J558" s="535" t="s">
        <v>86</v>
      </c>
      <c r="K558" s="535">
        <v>1</v>
      </c>
      <c r="L558" s="535">
        <v>2.81</v>
      </c>
      <c r="M558" s="656" t="s">
        <v>439</v>
      </c>
      <c r="N558" s="536" t="s">
        <v>131</v>
      </c>
      <c r="O558">
        <v>194.49600000000001</v>
      </c>
      <c r="P558" s="665">
        <f t="shared" si="53"/>
        <v>195</v>
      </c>
      <c r="Q558" s="666"/>
      <c r="R558" s="657"/>
      <c r="S558" s="658"/>
      <c r="T558" s="658">
        <f t="shared" si="51"/>
        <v>0</v>
      </c>
      <c r="U558" s="659">
        <f t="shared" si="52"/>
        <v>0</v>
      </c>
      <c r="V558" s="678"/>
      <c r="W558" s="500"/>
      <c r="X558" s="504"/>
      <c r="Y558" s="504"/>
      <c r="Z558" s="504"/>
      <c r="AA558" s="500"/>
      <c r="AB558" s="504"/>
      <c r="AC558" s="506"/>
      <c r="AD558" s="506"/>
      <c r="AE558" s="500"/>
      <c r="AF558" s="500"/>
      <c r="AG558" s="500"/>
      <c r="AH558" s="505"/>
      <c r="AI558" s="506"/>
      <c r="AJ558" s="502"/>
      <c r="AK558" s="507"/>
      <c r="AL558" s="503"/>
      <c r="AM558" s="508"/>
      <c r="AN558" s="509"/>
      <c r="AO558" s="509"/>
    </row>
    <row r="559" spans="1:41" ht="14.4" customHeight="1">
      <c r="A559" s="654" t="s">
        <v>742</v>
      </c>
      <c r="B559" s="535" t="s">
        <v>2760</v>
      </c>
      <c r="C559" s="654"/>
      <c r="D559" s="654" t="s">
        <v>19</v>
      </c>
      <c r="E559" s="654" t="s">
        <v>798</v>
      </c>
      <c r="F559" s="535" t="s">
        <v>727</v>
      </c>
      <c r="G559" s="654" t="s">
        <v>2413</v>
      </c>
      <c r="H559" s="536" t="s">
        <v>384</v>
      </c>
      <c r="I559" s="536"/>
      <c r="J559" s="535" t="s">
        <v>86</v>
      </c>
      <c r="K559" s="535">
        <v>1</v>
      </c>
      <c r="L559" s="535">
        <v>2.5419999999999998</v>
      </c>
      <c r="M559" s="656" t="s">
        <v>439</v>
      </c>
      <c r="N559" s="536" t="s">
        <v>131</v>
      </c>
      <c r="O559">
        <v>182.11199999999999</v>
      </c>
      <c r="P559" s="665">
        <f t="shared" si="53"/>
        <v>183</v>
      </c>
      <c r="Q559" s="666"/>
      <c r="R559" s="657"/>
      <c r="S559" s="658"/>
      <c r="T559" s="658">
        <f t="shared" si="51"/>
        <v>0</v>
      </c>
      <c r="U559" s="659">
        <f t="shared" si="52"/>
        <v>0</v>
      </c>
      <c r="V559" s="678"/>
      <c r="W559" s="500"/>
      <c r="X559" s="504"/>
      <c r="Y559" s="504"/>
      <c r="Z559" s="504"/>
      <c r="AA559" s="500"/>
      <c r="AB559" s="504"/>
      <c r="AC559" s="506"/>
      <c r="AD559" s="506"/>
      <c r="AE559" s="500"/>
      <c r="AF559" s="500"/>
      <c r="AG559" s="500"/>
      <c r="AH559" s="505"/>
      <c r="AI559" s="506"/>
      <c r="AJ559" s="502"/>
      <c r="AK559" s="507"/>
      <c r="AL559" s="503"/>
      <c r="AM559" s="508"/>
      <c r="AN559" s="509"/>
      <c r="AO559" s="509"/>
    </row>
    <row r="560" spans="1:41" ht="14.4" customHeight="1">
      <c r="A560" s="654" t="s">
        <v>743</v>
      </c>
      <c r="B560" s="535" t="s">
        <v>2761</v>
      </c>
      <c r="C560" s="654"/>
      <c r="D560" s="654" t="s">
        <v>19</v>
      </c>
      <c r="E560" s="654" t="s">
        <v>798</v>
      </c>
      <c r="F560" s="535" t="s">
        <v>728</v>
      </c>
      <c r="G560" s="654" t="s">
        <v>2479</v>
      </c>
      <c r="H560" s="536" t="s">
        <v>384</v>
      </c>
      <c r="I560" s="536"/>
      <c r="J560" s="535" t="s">
        <v>54</v>
      </c>
      <c r="K560" s="535">
        <v>1</v>
      </c>
      <c r="L560" s="535">
        <v>0.753</v>
      </c>
      <c r="M560" s="656" t="s">
        <v>439</v>
      </c>
      <c r="N560" s="536" t="s">
        <v>144</v>
      </c>
      <c r="O560">
        <v>70.304000000000002</v>
      </c>
      <c r="P560" s="665">
        <f t="shared" si="53"/>
        <v>71</v>
      </c>
      <c r="Q560" s="666"/>
      <c r="R560" s="657"/>
      <c r="S560" s="658"/>
      <c r="T560" s="658">
        <f t="shared" si="51"/>
        <v>0</v>
      </c>
      <c r="U560" s="659">
        <f t="shared" si="52"/>
        <v>0</v>
      </c>
      <c r="V560" s="678"/>
      <c r="W560" s="500"/>
      <c r="X560" s="504"/>
      <c r="Y560" s="504"/>
      <c r="Z560" s="504"/>
      <c r="AA560" s="500"/>
      <c r="AB560" s="504"/>
      <c r="AC560" s="506"/>
      <c r="AD560" s="506"/>
      <c r="AE560" s="500"/>
      <c r="AF560" s="500"/>
      <c r="AG560" s="500"/>
      <c r="AH560" s="505"/>
      <c r="AI560" s="506"/>
      <c r="AJ560" s="502"/>
      <c r="AK560" s="507"/>
      <c r="AL560" s="503"/>
      <c r="AM560" s="508"/>
      <c r="AN560" s="509"/>
      <c r="AO560" s="509"/>
    </row>
    <row r="561" spans="1:41" ht="14.4" customHeight="1">
      <c r="A561" s="654" t="s">
        <v>744</v>
      </c>
      <c r="B561" s="535" t="s">
        <v>2762</v>
      </c>
      <c r="C561" s="654"/>
      <c r="D561" s="654" t="s">
        <v>19</v>
      </c>
      <c r="E561" s="654" t="s">
        <v>798</v>
      </c>
      <c r="F561" s="535" t="s">
        <v>772</v>
      </c>
      <c r="G561" s="654" t="s">
        <v>2480</v>
      </c>
      <c r="H561" s="536" t="s">
        <v>384</v>
      </c>
      <c r="I561" s="536"/>
      <c r="J561" s="535" t="s">
        <v>54</v>
      </c>
      <c r="K561" s="535">
        <v>1</v>
      </c>
      <c r="L561" s="535">
        <v>0.91100000000000003</v>
      </c>
      <c r="M561" s="656" t="s">
        <v>439</v>
      </c>
      <c r="N561" s="536" t="s">
        <v>144</v>
      </c>
      <c r="O561">
        <v>79.584000000000003</v>
      </c>
      <c r="P561" s="665">
        <f t="shared" si="53"/>
        <v>80</v>
      </c>
      <c r="Q561" s="666"/>
      <c r="R561" s="657"/>
      <c r="S561" s="658"/>
      <c r="T561" s="658">
        <f t="shared" si="51"/>
        <v>0</v>
      </c>
      <c r="U561" s="659">
        <f t="shared" si="52"/>
        <v>0</v>
      </c>
      <c r="V561" s="678"/>
      <c r="W561" s="500"/>
      <c r="X561" s="504"/>
      <c r="Y561" s="504"/>
      <c r="Z561" s="504"/>
      <c r="AA561" s="500"/>
      <c r="AB561" s="504"/>
      <c r="AC561" s="506"/>
      <c r="AD561" s="506"/>
      <c r="AE561" s="500"/>
      <c r="AF561" s="500"/>
      <c r="AG561" s="500"/>
      <c r="AH561" s="505"/>
      <c r="AI561" s="506"/>
      <c r="AJ561" s="502"/>
      <c r="AK561" s="507"/>
      <c r="AL561" s="503"/>
      <c r="AM561" s="508"/>
      <c r="AN561" s="509"/>
      <c r="AO561" s="509"/>
    </row>
    <row r="562" spans="1:41" ht="14.4" customHeight="1">
      <c r="A562" s="654" t="s">
        <v>745</v>
      </c>
      <c r="B562" s="535" t="s">
        <v>2763</v>
      </c>
      <c r="C562" s="654"/>
      <c r="D562" s="654" t="s">
        <v>19</v>
      </c>
      <c r="E562" s="654" t="s">
        <v>798</v>
      </c>
      <c r="F562" s="535" t="s">
        <v>773</v>
      </c>
      <c r="G562" s="654" t="s">
        <v>2481</v>
      </c>
      <c r="H562" s="536" t="s">
        <v>384</v>
      </c>
      <c r="I562" s="536"/>
      <c r="J562" s="535" t="s">
        <v>57</v>
      </c>
      <c r="K562" s="535">
        <v>1</v>
      </c>
      <c r="L562" s="535">
        <v>0.95099999999999996</v>
      </c>
      <c r="M562" s="656" t="s">
        <v>439</v>
      </c>
      <c r="N562" s="536" t="s">
        <v>144</v>
      </c>
      <c r="O562">
        <v>82.112000000000009</v>
      </c>
      <c r="P562" s="665">
        <f t="shared" si="53"/>
        <v>83</v>
      </c>
      <c r="Q562" s="666"/>
      <c r="R562" s="657"/>
      <c r="S562" s="658"/>
      <c r="T562" s="658">
        <f t="shared" si="51"/>
        <v>0</v>
      </c>
      <c r="U562" s="659">
        <f t="shared" si="52"/>
        <v>0</v>
      </c>
      <c r="V562" s="678"/>
      <c r="W562" s="500"/>
      <c r="X562" s="504"/>
      <c r="Y562" s="504"/>
      <c r="Z562" s="504"/>
      <c r="AA562" s="500"/>
      <c r="AB562" s="504"/>
      <c r="AC562" s="506"/>
      <c r="AD562" s="506"/>
      <c r="AE562" s="500"/>
      <c r="AF562" s="500"/>
      <c r="AG562" s="500"/>
      <c r="AH562" s="505"/>
      <c r="AI562" s="506"/>
      <c r="AJ562" s="502"/>
      <c r="AK562" s="507"/>
      <c r="AL562" s="503"/>
      <c r="AM562" s="508"/>
      <c r="AN562" s="509"/>
      <c r="AO562" s="509"/>
    </row>
    <row r="563" spans="1:41" ht="14.4" customHeight="1">
      <c r="A563" s="654" t="s">
        <v>746</v>
      </c>
      <c r="B563" s="535" t="s">
        <v>2764</v>
      </c>
      <c r="C563" s="654"/>
      <c r="D563" s="654" t="s">
        <v>19</v>
      </c>
      <c r="E563" s="654" t="s">
        <v>798</v>
      </c>
      <c r="F563" s="535" t="s">
        <v>107</v>
      </c>
      <c r="G563" s="654" t="s">
        <v>2508</v>
      </c>
      <c r="H563" s="536" t="s">
        <v>384</v>
      </c>
      <c r="I563" s="536"/>
      <c r="J563" s="535" t="s">
        <v>57</v>
      </c>
      <c r="K563" s="535">
        <v>1</v>
      </c>
      <c r="L563" s="535">
        <v>1.508</v>
      </c>
      <c r="M563" s="656" t="s">
        <v>439</v>
      </c>
      <c r="N563" s="536" t="s">
        <v>144</v>
      </c>
      <c r="O563">
        <v>117.536</v>
      </c>
      <c r="P563" s="665">
        <f t="shared" si="53"/>
        <v>118</v>
      </c>
      <c r="Q563" s="666"/>
      <c r="R563" s="657"/>
      <c r="S563" s="658"/>
      <c r="T563" s="658">
        <f t="shared" si="51"/>
        <v>0</v>
      </c>
      <c r="U563" s="659">
        <f t="shared" si="52"/>
        <v>0</v>
      </c>
      <c r="V563" s="678"/>
      <c r="W563" s="500"/>
      <c r="X563" s="504"/>
      <c r="Y563" s="504"/>
      <c r="Z563" s="504"/>
      <c r="AA563" s="500"/>
      <c r="AB563" s="504"/>
      <c r="AC563" s="506"/>
      <c r="AD563" s="506"/>
      <c r="AE563" s="500"/>
      <c r="AF563" s="500"/>
      <c r="AG563" s="500"/>
      <c r="AH563" s="505"/>
      <c r="AI563" s="506"/>
      <c r="AJ563" s="502"/>
      <c r="AK563" s="507"/>
      <c r="AL563" s="503"/>
      <c r="AM563" s="508"/>
      <c r="AN563" s="509"/>
      <c r="AO563" s="509"/>
    </row>
    <row r="564" spans="1:41" ht="14.4" customHeight="1">
      <c r="A564" s="654" t="s">
        <v>768</v>
      </c>
      <c r="B564" s="535" t="s">
        <v>2765</v>
      </c>
      <c r="C564" s="654"/>
      <c r="D564" s="654" t="s">
        <v>19</v>
      </c>
      <c r="E564" s="654" t="s">
        <v>798</v>
      </c>
      <c r="F564" s="535" t="s">
        <v>109</v>
      </c>
      <c r="G564" s="654" t="s">
        <v>2509</v>
      </c>
      <c r="H564" s="536" t="s">
        <v>384</v>
      </c>
      <c r="I564" s="536"/>
      <c r="J564" s="535" t="s">
        <v>57</v>
      </c>
      <c r="K564" s="535">
        <v>1</v>
      </c>
      <c r="L564" s="535">
        <v>1.329</v>
      </c>
      <c r="M564" s="656" t="s">
        <v>439</v>
      </c>
      <c r="N564" s="536" t="s">
        <v>144</v>
      </c>
      <c r="O564">
        <v>106.304</v>
      </c>
      <c r="P564" s="665">
        <f t="shared" si="53"/>
        <v>107</v>
      </c>
      <c r="Q564" s="666"/>
      <c r="R564" s="657"/>
      <c r="S564" s="658"/>
      <c r="T564" s="658">
        <f t="shared" si="51"/>
        <v>0</v>
      </c>
      <c r="U564" s="659">
        <f t="shared" si="52"/>
        <v>0</v>
      </c>
      <c r="V564" s="678"/>
      <c r="W564" s="500"/>
      <c r="X564" s="504"/>
      <c r="Y564" s="504"/>
      <c r="Z564" s="504"/>
      <c r="AA564" s="500"/>
      <c r="AB564" s="504"/>
      <c r="AC564" s="506"/>
      <c r="AD564" s="506"/>
      <c r="AE564" s="500"/>
      <c r="AF564" s="500"/>
      <c r="AG564" s="500"/>
      <c r="AH564" s="505"/>
      <c r="AI564" s="506"/>
      <c r="AJ564" s="502"/>
      <c r="AK564" s="507"/>
      <c r="AL564" s="503"/>
      <c r="AM564" s="508"/>
      <c r="AN564" s="509"/>
      <c r="AO564" s="509"/>
    </row>
    <row r="565" spans="1:41" ht="14.4" customHeight="1">
      <c r="A565" s="654" t="s">
        <v>769</v>
      </c>
      <c r="B565" s="535" t="s">
        <v>2766</v>
      </c>
      <c r="C565" s="654"/>
      <c r="D565" s="654" t="s">
        <v>19</v>
      </c>
      <c r="E565" s="654" t="s">
        <v>798</v>
      </c>
      <c r="F565" s="535" t="s">
        <v>729</v>
      </c>
      <c r="G565" s="654" t="s">
        <v>2510</v>
      </c>
      <c r="H565" s="536" t="s">
        <v>384</v>
      </c>
      <c r="I565" s="536"/>
      <c r="J565" s="535" t="s">
        <v>57</v>
      </c>
      <c r="K565" s="535">
        <v>1</v>
      </c>
      <c r="L565" s="535">
        <v>1.3660000000000001</v>
      </c>
      <c r="M565" s="656" t="s">
        <v>439</v>
      </c>
      <c r="N565" s="536" t="s">
        <v>137</v>
      </c>
      <c r="O565">
        <v>108.67200000000001</v>
      </c>
      <c r="P565" s="665">
        <f t="shared" si="53"/>
        <v>109</v>
      </c>
      <c r="Q565" s="666"/>
      <c r="R565" s="657"/>
      <c r="S565" s="658"/>
      <c r="T565" s="658">
        <f t="shared" si="51"/>
        <v>0</v>
      </c>
      <c r="U565" s="659">
        <f t="shared" si="52"/>
        <v>0</v>
      </c>
      <c r="V565" s="678"/>
      <c r="W565" s="500"/>
      <c r="X565" s="504"/>
      <c r="Y565" s="504"/>
      <c r="Z565" s="504"/>
      <c r="AA565" s="500"/>
      <c r="AB565" s="504"/>
      <c r="AC565" s="506"/>
      <c r="AD565" s="506"/>
      <c r="AE565" s="500"/>
      <c r="AF565" s="500"/>
      <c r="AG565" s="500"/>
      <c r="AH565" s="505"/>
      <c r="AI565" s="506"/>
      <c r="AJ565" s="502"/>
      <c r="AK565" s="507"/>
      <c r="AL565" s="503"/>
      <c r="AM565" s="508"/>
      <c r="AN565" s="509"/>
      <c r="AO565" s="509"/>
    </row>
    <row r="566" spans="1:41" ht="14.4" customHeight="1">
      <c r="A566" s="654" t="s">
        <v>770</v>
      </c>
      <c r="B566" s="535" t="s">
        <v>2767</v>
      </c>
      <c r="C566" s="654"/>
      <c r="D566" s="654" t="s">
        <v>19</v>
      </c>
      <c r="E566" s="654" t="s">
        <v>798</v>
      </c>
      <c r="F566" s="535" t="s">
        <v>730</v>
      </c>
      <c r="G566" s="654" t="s">
        <v>2512</v>
      </c>
      <c r="H566" s="536" t="s">
        <v>384</v>
      </c>
      <c r="I566" s="536"/>
      <c r="J566" s="535" t="s">
        <v>57</v>
      </c>
      <c r="K566" s="535">
        <v>1</v>
      </c>
      <c r="L566" s="535">
        <v>1.2529999999999999</v>
      </c>
      <c r="M566" s="656" t="s">
        <v>439</v>
      </c>
      <c r="N566" s="536" t="s">
        <v>137</v>
      </c>
      <c r="O566">
        <v>101.60000000000001</v>
      </c>
      <c r="P566" s="665">
        <f t="shared" si="53"/>
        <v>102</v>
      </c>
      <c r="Q566" s="666"/>
      <c r="R566" s="657"/>
      <c r="S566" s="658"/>
      <c r="T566" s="658">
        <f t="shared" si="51"/>
        <v>0</v>
      </c>
      <c r="U566" s="659">
        <f t="shared" si="52"/>
        <v>0</v>
      </c>
      <c r="V566" s="678"/>
      <c r="W566" s="500"/>
      <c r="X566" s="504"/>
      <c r="Y566" s="504"/>
      <c r="Z566" s="504"/>
      <c r="AA566" s="500"/>
      <c r="AB566" s="504"/>
      <c r="AC566" s="506"/>
      <c r="AD566" s="506"/>
      <c r="AE566" s="500"/>
      <c r="AF566" s="500"/>
      <c r="AG566" s="500"/>
      <c r="AH566" s="505"/>
      <c r="AI566" s="506"/>
      <c r="AJ566" s="502"/>
      <c r="AK566" s="507"/>
      <c r="AL566" s="503"/>
      <c r="AM566" s="508"/>
      <c r="AN566" s="509"/>
      <c r="AO566" s="509"/>
    </row>
    <row r="567" spans="1:41" ht="14.4" customHeight="1">
      <c r="A567" s="654" t="s">
        <v>777</v>
      </c>
      <c r="B567" s="535" t="s">
        <v>2768</v>
      </c>
      <c r="C567" s="654"/>
      <c r="D567" s="654" t="s">
        <v>19</v>
      </c>
      <c r="E567" s="654" t="s">
        <v>798</v>
      </c>
      <c r="F567" s="535" t="s">
        <v>731</v>
      </c>
      <c r="G567" s="654" t="s">
        <v>2524</v>
      </c>
      <c r="H567" s="536" t="s">
        <v>384</v>
      </c>
      <c r="I567" s="536"/>
      <c r="J567" s="535" t="s">
        <v>54</v>
      </c>
      <c r="K567" s="535">
        <v>4</v>
      </c>
      <c r="L567" s="535">
        <v>2.8719999999999999</v>
      </c>
      <c r="M567" s="656" t="s">
        <v>439</v>
      </c>
      <c r="N567" s="536" t="s">
        <v>131</v>
      </c>
      <c r="O567">
        <v>157.66400000000002</v>
      </c>
      <c r="P567" s="665">
        <f t="shared" si="53"/>
        <v>158</v>
      </c>
      <c r="Q567" s="666"/>
      <c r="R567" s="657"/>
      <c r="S567" s="658"/>
      <c r="T567" s="658">
        <f t="shared" si="51"/>
        <v>0</v>
      </c>
      <c r="U567" s="659">
        <f t="shared" si="52"/>
        <v>0</v>
      </c>
      <c r="V567" s="678"/>
      <c r="W567" s="500"/>
      <c r="X567" s="504"/>
      <c r="Y567" s="504"/>
      <c r="Z567" s="504"/>
      <c r="AA567" s="500"/>
      <c r="AB567" s="504"/>
      <c r="AC567" s="506"/>
      <c r="AD567" s="506"/>
      <c r="AE567" s="500"/>
      <c r="AF567" s="500"/>
      <c r="AG567" s="500"/>
      <c r="AH567" s="505"/>
      <c r="AI567" s="506"/>
      <c r="AJ567" s="502"/>
      <c r="AK567" s="507"/>
      <c r="AL567" s="503"/>
      <c r="AM567" s="508"/>
      <c r="AN567" s="509"/>
      <c r="AO567" s="509"/>
    </row>
    <row r="568" spans="1:41" ht="14.4" customHeight="1">
      <c r="A568" s="654" t="s">
        <v>778</v>
      </c>
      <c r="B568" s="535" t="s">
        <v>2769</v>
      </c>
      <c r="C568" s="654"/>
      <c r="D568" s="654" t="s">
        <v>19</v>
      </c>
      <c r="E568" s="654" t="s">
        <v>798</v>
      </c>
      <c r="F568" s="535" t="s">
        <v>732</v>
      </c>
      <c r="G568" s="654" t="s">
        <v>2525</v>
      </c>
      <c r="H568" s="536" t="s">
        <v>384</v>
      </c>
      <c r="I568" s="536"/>
      <c r="J568" s="535" t="s">
        <v>54</v>
      </c>
      <c r="K568" s="535">
        <v>5</v>
      </c>
      <c r="L568" s="535">
        <v>2.7309999999999999</v>
      </c>
      <c r="M568" s="656" t="s">
        <v>439</v>
      </c>
      <c r="N568" s="536" t="s">
        <v>131</v>
      </c>
      <c r="O568">
        <v>172.67200000000003</v>
      </c>
      <c r="P568" s="665">
        <f t="shared" si="53"/>
        <v>173</v>
      </c>
      <c r="Q568" s="666"/>
      <c r="R568" s="657"/>
      <c r="S568" s="658"/>
      <c r="T568" s="658">
        <f t="shared" si="51"/>
        <v>0</v>
      </c>
      <c r="U568" s="659">
        <f t="shared" si="52"/>
        <v>0</v>
      </c>
      <c r="V568" s="678"/>
      <c r="W568" s="500"/>
      <c r="X568" s="504"/>
      <c r="Y568" s="504"/>
      <c r="Z568" s="504"/>
      <c r="AA568" s="500"/>
      <c r="AB568" s="504"/>
      <c r="AC568" s="506"/>
      <c r="AD568" s="506"/>
      <c r="AE568" s="500"/>
      <c r="AF568" s="500"/>
      <c r="AG568" s="500"/>
      <c r="AH568" s="505"/>
      <c r="AI568" s="506"/>
      <c r="AJ568" s="502"/>
      <c r="AK568" s="507"/>
      <c r="AL568" s="503"/>
      <c r="AM568" s="508"/>
      <c r="AN568" s="509"/>
      <c r="AO568" s="509"/>
    </row>
    <row r="569" spans="1:41" ht="14.4" customHeight="1">
      <c r="A569" s="654" t="s">
        <v>781</v>
      </c>
      <c r="B569" s="535" t="s">
        <v>2770</v>
      </c>
      <c r="C569" s="654"/>
      <c r="D569" s="654" t="s">
        <v>19</v>
      </c>
      <c r="E569" s="654" t="s">
        <v>798</v>
      </c>
      <c r="F569" s="535" t="s">
        <v>784</v>
      </c>
      <c r="G569" s="654" t="s">
        <v>2526</v>
      </c>
      <c r="H569" s="536" t="s">
        <v>384</v>
      </c>
      <c r="I569" s="536"/>
      <c r="J569" s="535" t="s">
        <v>54</v>
      </c>
      <c r="K569" s="535">
        <v>5</v>
      </c>
      <c r="L569" s="535">
        <v>1.716</v>
      </c>
      <c r="M569" s="656" t="s">
        <v>439</v>
      </c>
      <c r="N569" s="536" t="s">
        <v>131</v>
      </c>
      <c r="O569">
        <v>116.608</v>
      </c>
      <c r="P569" s="665">
        <f t="shared" si="53"/>
        <v>117</v>
      </c>
      <c r="Q569" s="666"/>
      <c r="R569" s="657"/>
      <c r="S569" s="658"/>
      <c r="T569" s="658">
        <f t="shared" si="51"/>
        <v>0</v>
      </c>
      <c r="U569" s="659">
        <f t="shared" si="52"/>
        <v>0</v>
      </c>
      <c r="V569" s="678"/>
      <c r="W569" s="500"/>
      <c r="X569" s="504"/>
      <c r="Y569" s="504"/>
      <c r="Z569" s="504"/>
      <c r="AA569" s="500"/>
      <c r="AB569" s="504"/>
      <c r="AC569" s="506"/>
      <c r="AD569" s="506"/>
      <c r="AE569" s="500"/>
      <c r="AF569" s="500"/>
      <c r="AG569" s="500"/>
      <c r="AH569" s="505"/>
      <c r="AI569" s="506"/>
      <c r="AJ569" s="502"/>
      <c r="AK569" s="507"/>
      <c r="AL569" s="503"/>
      <c r="AM569" s="508"/>
      <c r="AN569" s="509"/>
      <c r="AO569" s="509"/>
    </row>
    <row r="570" spans="1:41" ht="14.4" customHeight="1">
      <c r="A570" s="654" t="s">
        <v>782</v>
      </c>
      <c r="B570" s="535" t="s">
        <v>2771</v>
      </c>
      <c r="C570" s="654"/>
      <c r="D570" s="654" t="s">
        <v>19</v>
      </c>
      <c r="E570" s="654" t="s">
        <v>798</v>
      </c>
      <c r="F570" s="535" t="s">
        <v>774</v>
      </c>
      <c r="G570" s="654" t="s">
        <v>2536</v>
      </c>
      <c r="H570" s="536" t="s">
        <v>384</v>
      </c>
      <c r="I570" s="536"/>
      <c r="J570" s="535" t="s">
        <v>57</v>
      </c>
      <c r="K570" s="535">
        <v>1</v>
      </c>
      <c r="L570" s="535">
        <v>1.024</v>
      </c>
      <c r="M570" s="656" t="s">
        <v>439</v>
      </c>
      <c r="N570" s="536" t="s">
        <v>150</v>
      </c>
      <c r="O570">
        <v>87.296000000000006</v>
      </c>
      <c r="P570" s="665">
        <f t="shared" si="53"/>
        <v>88</v>
      </c>
      <c r="Q570" s="666"/>
      <c r="R570" s="657"/>
      <c r="S570" s="658"/>
      <c r="T570" s="658">
        <f t="shared" si="51"/>
        <v>0</v>
      </c>
      <c r="U570" s="659">
        <f t="shared" si="52"/>
        <v>0</v>
      </c>
      <c r="V570" s="678"/>
      <c r="W570" s="500"/>
      <c r="X570" s="504"/>
      <c r="Y570" s="504"/>
      <c r="Z570" s="504"/>
      <c r="AA570" s="500"/>
      <c r="AB570" s="504"/>
      <c r="AC570" s="506"/>
      <c r="AD570" s="506"/>
      <c r="AE570" s="500"/>
      <c r="AF570" s="500"/>
      <c r="AG570" s="500"/>
      <c r="AH570" s="505"/>
      <c r="AI570" s="506"/>
      <c r="AJ570" s="502"/>
      <c r="AK570" s="507"/>
      <c r="AL570" s="503"/>
      <c r="AM570" s="508"/>
      <c r="AN570" s="509"/>
      <c r="AO570" s="509"/>
    </row>
    <row r="571" spans="1:41" ht="14.4" customHeight="1">
      <c r="A571" s="654" t="s">
        <v>785</v>
      </c>
      <c r="B571" s="535" t="s">
        <v>2772</v>
      </c>
      <c r="C571" s="654"/>
      <c r="D571" s="654" t="s">
        <v>19</v>
      </c>
      <c r="E571" s="654" t="s">
        <v>798</v>
      </c>
      <c r="F571" s="535" t="s">
        <v>775</v>
      </c>
      <c r="G571" s="654" t="s">
        <v>2537</v>
      </c>
      <c r="H571" s="536" t="s">
        <v>384</v>
      </c>
      <c r="I571" s="536"/>
      <c r="J571" s="535" t="s">
        <v>54</v>
      </c>
      <c r="K571" s="535">
        <v>1</v>
      </c>
      <c r="L571" s="535">
        <v>1.159</v>
      </c>
      <c r="M571" s="656" t="s">
        <v>439</v>
      </c>
      <c r="N571" s="536" t="s">
        <v>150</v>
      </c>
      <c r="O571">
        <v>95.712000000000003</v>
      </c>
      <c r="P571" s="665">
        <f t="shared" si="53"/>
        <v>96</v>
      </c>
      <c r="Q571" s="666"/>
      <c r="R571" s="657"/>
      <c r="S571" s="658"/>
      <c r="T571" s="658">
        <f t="shared" si="51"/>
        <v>0</v>
      </c>
      <c r="U571" s="659">
        <f t="shared" si="52"/>
        <v>0</v>
      </c>
      <c r="V571" s="678"/>
      <c r="W571" s="500"/>
      <c r="X571" s="504"/>
      <c r="Y571" s="504"/>
      <c r="Z571" s="504"/>
      <c r="AA571" s="500"/>
      <c r="AB571" s="504"/>
      <c r="AC571" s="506"/>
      <c r="AD571" s="506"/>
      <c r="AE571" s="500"/>
      <c r="AF571" s="500"/>
      <c r="AG571" s="500"/>
      <c r="AH571" s="505"/>
      <c r="AI571" s="506"/>
      <c r="AJ571" s="502"/>
      <c r="AK571" s="507"/>
      <c r="AL571" s="503"/>
      <c r="AM571" s="508"/>
      <c r="AN571" s="509"/>
      <c r="AO571" s="509"/>
    </row>
    <row r="572" spans="1:41" ht="14.4" customHeight="1">
      <c r="A572" s="654" t="s">
        <v>786</v>
      </c>
      <c r="B572" s="535" t="s">
        <v>2773</v>
      </c>
      <c r="C572" s="654"/>
      <c r="D572" s="654" t="s">
        <v>19</v>
      </c>
      <c r="E572" s="654" t="s">
        <v>798</v>
      </c>
      <c r="F572" s="535" t="s">
        <v>776</v>
      </c>
      <c r="G572" s="654" t="s">
        <v>2595</v>
      </c>
      <c r="H572" s="536" t="s">
        <v>384</v>
      </c>
      <c r="I572" s="536"/>
      <c r="J572" s="535" t="s">
        <v>57</v>
      </c>
      <c r="K572" s="535">
        <v>1</v>
      </c>
      <c r="L572" s="535">
        <v>1.548</v>
      </c>
      <c r="M572" s="656" t="s">
        <v>439</v>
      </c>
      <c r="N572" s="536" t="s">
        <v>144</v>
      </c>
      <c r="O572">
        <v>120.032</v>
      </c>
      <c r="P572" s="665">
        <f t="shared" si="53"/>
        <v>121</v>
      </c>
      <c r="Q572" s="666"/>
      <c r="R572" s="657"/>
      <c r="S572" s="658">
        <f>P572*$V$86</f>
        <v>0</v>
      </c>
      <c r="T572" s="658">
        <f>ROUND(S572,0)</f>
        <v>0</v>
      </c>
      <c r="U572" s="659"/>
      <c r="V572" s="678"/>
      <c r="W572" s="500"/>
      <c r="X572" s="504"/>
      <c r="Y572" s="504"/>
      <c r="Z572" s="504"/>
      <c r="AA572" s="500"/>
      <c r="AB572" s="504"/>
      <c r="AC572" s="506"/>
      <c r="AD572" s="506"/>
      <c r="AE572" s="500"/>
      <c r="AF572" s="500"/>
      <c r="AG572" s="500"/>
      <c r="AH572" s="505"/>
      <c r="AI572" s="506"/>
      <c r="AJ572" s="502"/>
      <c r="AK572" s="507"/>
      <c r="AL572" s="503"/>
      <c r="AM572" s="508"/>
      <c r="AN572" s="509"/>
      <c r="AO572" s="509"/>
    </row>
    <row r="573" spans="1:41" ht="14.4" customHeight="1">
      <c r="A573" s="654" t="s">
        <v>949</v>
      </c>
      <c r="B573" s="535" t="s">
        <v>2774</v>
      </c>
      <c r="C573" s="654"/>
      <c r="D573" s="654" t="s">
        <v>19</v>
      </c>
      <c r="E573" s="654" t="s">
        <v>798</v>
      </c>
      <c r="F573" s="535" t="s">
        <v>733</v>
      </c>
      <c r="G573" s="654" t="s">
        <v>2596</v>
      </c>
      <c r="H573" s="536" t="s">
        <v>384</v>
      </c>
      <c r="I573" s="536"/>
      <c r="J573" s="535" t="s">
        <v>57</v>
      </c>
      <c r="K573" s="535">
        <v>1</v>
      </c>
      <c r="L573" s="535">
        <v>1.425</v>
      </c>
      <c r="M573" s="656" t="s">
        <v>439</v>
      </c>
      <c r="N573" s="536" t="s">
        <v>144</v>
      </c>
      <c r="O573">
        <v>112.352</v>
      </c>
      <c r="P573" s="665">
        <f t="shared" si="53"/>
        <v>113</v>
      </c>
      <c r="Q573" s="666"/>
      <c r="R573" s="657"/>
      <c r="S573" s="658">
        <f>P573*$V$86</f>
        <v>0</v>
      </c>
      <c r="T573" s="658">
        <f>ROUND(S573,0)</f>
        <v>0</v>
      </c>
      <c r="U573" s="659"/>
      <c r="V573" s="678"/>
      <c r="W573" s="500"/>
      <c r="X573" s="504"/>
      <c r="Y573" s="504"/>
      <c r="Z573" s="504"/>
      <c r="AA573" s="500"/>
      <c r="AB573" s="504"/>
      <c r="AC573" s="506"/>
      <c r="AD573" s="506"/>
      <c r="AE573" s="500"/>
      <c r="AF573" s="500"/>
      <c r="AG573" s="500"/>
      <c r="AH573" s="505"/>
      <c r="AI573" s="506"/>
      <c r="AJ573" s="502"/>
      <c r="AK573" s="507"/>
      <c r="AL573" s="503"/>
      <c r="AM573" s="508"/>
      <c r="AN573" s="509"/>
      <c r="AO573" s="509"/>
    </row>
    <row r="574" spans="1:41" ht="14.4" customHeight="1">
      <c r="A574" s="654" t="s">
        <v>950</v>
      </c>
      <c r="B574" s="535" t="s">
        <v>2778</v>
      </c>
      <c r="C574" s="654"/>
      <c r="D574" s="654" t="s">
        <v>19</v>
      </c>
      <c r="E574" s="654" t="s">
        <v>798</v>
      </c>
      <c r="F574" s="535" t="s">
        <v>948</v>
      </c>
      <c r="G574" s="654" t="s">
        <v>2597</v>
      </c>
      <c r="H574" s="536" t="s">
        <v>384</v>
      </c>
      <c r="I574" s="536"/>
      <c r="J574" s="535" t="s">
        <v>57</v>
      </c>
      <c r="K574" s="535">
        <v>1</v>
      </c>
      <c r="L574" s="535">
        <v>1.99</v>
      </c>
      <c r="M574" s="656" t="s">
        <v>439</v>
      </c>
      <c r="N574" s="536" t="s">
        <v>144</v>
      </c>
      <c r="O574">
        <v>118.01600000000002</v>
      </c>
      <c r="P574" s="665">
        <f t="shared" si="53"/>
        <v>119</v>
      </c>
      <c r="Q574" s="666"/>
      <c r="R574" s="657"/>
      <c r="S574" s="658">
        <f>P574*$V$86</f>
        <v>0</v>
      </c>
      <c r="T574" s="658">
        <f>ROUND(S574,0)</f>
        <v>0</v>
      </c>
      <c r="U574" s="659"/>
      <c r="V574" s="678"/>
      <c r="W574" s="500"/>
      <c r="X574" s="504"/>
      <c r="Y574" s="504"/>
      <c r="Z574" s="504"/>
      <c r="AA574" s="500"/>
      <c r="AB574" s="504"/>
      <c r="AC574" s="506"/>
      <c r="AD574" s="506"/>
      <c r="AE574" s="500"/>
      <c r="AF574" s="500"/>
      <c r="AG574" s="500"/>
      <c r="AH574" s="505"/>
      <c r="AI574" s="506"/>
      <c r="AJ574" s="502"/>
      <c r="AK574" s="507"/>
      <c r="AL574" s="503"/>
      <c r="AM574" s="508"/>
      <c r="AN574" s="509"/>
      <c r="AO574" s="509"/>
    </row>
    <row r="575" spans="1:41" ht="14.4" customHeight="1">
      <c r="A575" s="654" t="s">
        <v>951</v>
      </c>
      <c r="B575" s="535" t="s">
        <v>2735</v>
      </c>
      <c r="C575" s="654"/>
      <c r="D575" s="654" t="s">
        <v>19</v>
      </c>
      <c r="E575" s="654" t="s">
        <v>2143</v>
      </c>
      <c r="F575" s="535" t="s">
        <v>133</v>
      </c>
      <c r="G575" s="654" t="s">
        <v>2393</v>
      </c>
      <c r="H575" s="536" t="s">
        <v>384</v>
      </c>
      <c r="I575" s="536"/>
      <c r="J575" s="535" t="s">
        <v>86</v>
      </c>
      <c r="K575" s="535">
        <v>3</v>
      </c>
      <c r="L575" s="535">
        <v>2.61</v>
      </c>
      <c r="M575" s="656" t="s">
        <v>439</v>
      </c>
      <c r="N575" s="536" t="s">
        <v>134</v>
      </c>
      <c r="O575">
        <v>214.72</v>
      </c>
      <c r="P575" s="665">
        <f t="shared" si="53"/>
        <v>215</v>
      </c>
      <c r="Q575" s="666"/>
      <c r="R575" s="657"/>
      <c r="S575" s="658"/>
      <c r="T575" s="658">
        <f t="shared" ref="T575:T585" si="54">P575*$V$86</f>
        <v>0</v>
      </c>
      <c r="U575" s="659">
        <f t="shared" ref="U575:U585" si="55">ROUND(T575,0)</f>
        <v>0</v>
      </c>
      <c r="V575" s="678"/>
      <c r="W575" s="500"/>
      <c r="X575" s="504"/>
      <c r="Y575" s="504"/>
      <c r="Z575" s="504"/>
      <c r="AA575" s="500"/>
      <c r="AB575" s="504"/>
      <c r="AC575" s="506"/>
      <c r="AD575" s="506"/>
      <c r="AE575" s="500"/>
      <c r="AF575" s="500"/>
      <c r="AG575" s="500"/>
      <c r="AH575" s="505"/>
      <c r="AI575" s="506"/>
      <c r="AJ575" s="502"/>
      <c r="AK575" s="507"/>
      <c r="AL575" s="503"/>
      <c r="AM575" s="508"/>
      <c r="AN575" s="509"/>
      <c r="AO575" s="509"/>
    </row>
    <row r="576" spans="1:41" ht="14.4" customHeight="1">
      <c r="A576" s="654" t="s">
        <v>952</v>
      </c>
      <c r="B576" s="535" t="s">
        <v>2734</v>
      </c>
      <c r="C576" s="654"/>
      <c r="D576" s="654" t="s">
        <v>19</v>
      </c>
      <c r="E576" s="654" t="s">
        <v>2143</v>
      </c>
      <c r="F576" s="535" t="s">
        <v>138</v>
      </c>
      <c r="G576" s="654" t="s">
        <v>2399</v>
      </c>
      <c r="H576" s="536" t="s">
        <v>384</v>
      </c>
      <c r="I576" s="536"/>
      <c r="J576" s="535" t="s">
        <v>89</v>
      </c>
      <c r="K576" s="535">
        <v>10</v>
      </c>
      <c r="L576" s="535">
        <v>0.38</v>
      </c>
      <c r="M576" s="656" t="s">
        <v>439</v>
      </c>
      <c r="N576" s="699" t="s">
        <v>3438</v>
      </c>
      <c r="O576">
        <v>66.591999999999999</v>
      </c>
      <c r="P576" s="665">
        <f t="shared" si="53"/>
        <v>67</v>
      </c>
      <c r="Q576" s="666"/>
      <c r="R576" s="657"/>
      <c r="S576" s="658"/>
      <c r="T576" s="658">
        <f t="shared" si="54"/>
        <v>0</v>
      </c>
      <c r="U576" s="659">
        <f t="shared" si="55"/>
        <v>0</v>
      </c>
      <c r="V576" s="678"/>
      <c r="W576" s="500"/>
      <c r="X576" s="504"/>
      <c r="Y576" s="504"/>
      <c r="Z576" s="504"/>
      <c r="AA576" s="500"/>
      <c r="AB576" s="504"/>
      <c r="AC576" s="506"/>
      <c r="AD576" s="506"/>
      <c r="AE576" s="500"/>
      <c r="AF576" s="500"/>
      <c r="AG576" s="500"/>
      <c r="AH576" s="505"/>
      <c r="AI576" s="506"/>
      <c r="AJ576" s="502"/>
      <c r="AK576" s="507"/>
      <c r="AL576" s="503"/>
      <c r="AM576" s="508"/>
      <c r="AN576" s="509"/>
      <c r="AO576" s="509"/>
    </row>
    <row r="577" spans="1:41" ht="14.4" customHeight="1">
      <c r="A577" s="654" t="s">
        <v>1024</v>
      </c>
      <c r="B577" s="535" t="s">
        <v>2736</v>
      </c>
      <c r="C577" s="654"/>
      <c r="D577" s="654" t="s">
        <v>19</v>
      </c>
      <c r="E577" s="654" t="s">
        <v>2143</v>
      </c>
      <c r="F577" s="535" t="s">
        <v>142</v>
      </c>
      <c r="G577" s="654" t="s">
        <v>2421</v>
      </c>
      <c r="H577" s="536" t="s">
        <v>384</v>
      </c>
      <c r="I577" s="536"/>
      <c r="J577" s="535" t="s">
        <v>89</v>
      </c>
      <c r="K577" s="535">
        <v>10</v>
      </c>
      <c r="L577" s="535">
        <v>0.434</v>
      </c>
      <c r="M577" s="656" t="s">
        <v>439</v>
      </c>
      <c r="N577" s="699" t="s">
        <v>3438</v>
      </c>
      <c r="O577">
        <v>69.472000000000008</v>
      </c>
      <c r="P577" s="665">
        <f t="shared" si="53"/>
        <v>70</v>
      </c>
      <c r="Q577" s="666"/>
      <c r="R577" s="657"/>
      <c r="S577" s="658"/>
      <c r="T577" s="658">
        <f t="shared" si="54"/>
        <v>0</v>
      </c>
      <c r="U577" s="659">
        <f t="shared" si="55"/>
        <v>0</v>
      </c>
      <c r="V577" s="678"/>
      <c r="W577" s="500"/>
      <c r="X577" s="504"/>
      <c r="Y577" s="504"/>
      <c r="Z577" s="504"/>
      <c r="AA577" s="500"/>
      <c r="AB577" s="504"/>
      <c r="AC577" s="506"/>
      <c r="AD577" s="506"/>
      <c r="AE577" s="500"/>
      <c r="AF577" s="500"/>
      <c r="AG577" s="500"/>
      <c r="AH577" s="505"/>
      <c r="AI577" s="506"/>
      <c r="AJ577" s="502"/>
      <c r="AK577" s="507"/>
      <c r="AL577" s="503"/>
      <c r="AM577" s="508"/>
      <c r="AN577" s="509"/>
      <c r="AO577" s="509"/>
    </row>
    <row r="578" spans="1:41" ht="14.4" customHeight="1">
      <c r="A578" s="654" t="s">
        <v>1025</v>
      </c>
      <c r="B578" s="535" t="s">
        <v>2737</v>
      </c>
      <c r="C578" s="654"/>
      <c r="D578" s="654" t="s">
        <v>19</v>
      </c>
      <c r="E578" s="654" t="s">
        <v>2143</v>
      </c>
      <c r="F578" s="535" t="s">
        <v>145</v>
      </c>
      <c r="G578" s="654" t="s">
        <v>2424</v>
      </c>
      <c r="H578" s="536" t="s">
        <v>384</v>
      </c>
      <c r="I578" s="536"/>
      <c r="J578" s="535" t="s">
        <v>135</v>
      </c>
      <c r="K578" s="535">
        <v>1</v>
      </c>
      <c r="L578" s="535">
        <v>1.4510000000000001</v>
      </c>
      <c r="M578" s="656" t="s">
        <v>439</v>
      </c>
      <c r="N578" s="536" t="s">
        <v>148</v>
      </c>
      <c r="O578">
        <v>113.34400000000001</v>
      </c>
      <c r="P578" s="665">
        <f t="shared" si="53"/>
        <v>114</v>
      </c>
      <c r="Q578" s="666"/>
      <c r="R578" s="657"/>
      <c r="S578" s="658"/>
      <c r="T578" s="658">
        <f t="shared" si="54"/>
        <v>0</v>
      </c>
      <c r="U578" s="659">
        <f t="shared" si="55"/>
        <v>0</v>
      </c>
      <c r="V578" s="678"/>
      <c r="W578" s="500"/>
      <c r="X578" s="504"/>
      <c r="Y578" s="504"/>
      <c r="Z578" s="504"/>
      <c r="AA578" s="500"/>
      <c r="AB578" s="504"/>
      <c r="AC578" s="506"/>
      <c r="AD578" s="506"/>
      <c r="AE578" s="500"/>
      <c r="AF578" s="500"/>
      <c r="AG578" s="500"/>
      <c r="AH578" s="505"/>
      <c r="AI578" s="506"/>
      <c r="AJ578" s="502"/>
      <c r="AK578" s="507"/>
      <c r="AL578" s="503"/>
      <c r="AM578" s="508"/>
      <c r="AN578" s="509"/>
      <c r="AO578" s="509"/>
    </row>
    <row r="579" spans="1:41" ht="14.4" customHeight="1">
      <c r="A579" s="654" t="s">
        <v>1026</v>
      </c>
      <c r="B579" s="535" t="s">
        <v>2738</v>
      </c>
      <c r="C579" s="654"/>
      <c r="D579" s="654" t="s">
        <v>19</v>
      </c>
      <c r="E579" s="654" t="s">
        <v>2143</v>
      </c>
      <c r="F579" s="535" t="s">
        <v>146</v>
      </c>
      <c r="G579" s="654" t="s">
        <v>2425</v>
      </c>
      <c r="H579" s="536" t="s">
        <v>384</v>
      </c>
      <c r="I579" s="536"/>
      <c r="J579" s="535" t="s">
        <v>54</v>
      </c>
      <c r="K579" s="535">
        <v>10</v>
      </c>
      <c r="L579" s="535">
        <v>3.0920000000000001</v>
      </c>
      <c r="M579" s="656" t="s">
        <v>439</v>
      </c>
      <c r="N579" s="536" t="s">
        <v>144</v>
      </c>
      <c r="O579">
        <v>211.26400000000001</v>
      </c>
      <c r="P579" s="665">
        <f t="shared" si="53"/>
        <v>212</v>
      </c>
      <c r="Q579" s="666"/>
      <c r="R579" s="657"/>
      <c r="S579" s="658"/>
      <c r="T579" s="658">
        <f t="shared" si="54"/>
        <v>0</v>
      </c>
      <c r="U579" s="659">
        <f t="shared" si="55"/>
        <v>0</v>
      </c>
      <c r="V579" s="678"/>
      <c r="W579" s="500"/>
      <c r="X579" s="504"/>
      <c r="Y579" s="504"/>
      <c r="Z579" s="504"/>
      <c r="AA579" s="500"/>
      <c r="AB579" s="504"/>
      <c r="AC579" s="506"/>
      <c r="AD579" s="506"/>
      <c r="AE579" s="500"/>
      <c r="AF579" s="500"/>
      <c r="AG579" s="500"/>
      <c r="AH579" s="505"/>
      <c r="AI579" s="506"/>
      <c r="AJ579" s="502"/>
      <c r="AK579" s="507"/>
      <c r="AL579" s="503"/>
      <c r="AM579" s="508"/>
      <c r="AN579" s="509"/>
      <c r="AO579" s="509"/>
    </row>
    <row r="580" spans="1:41" ht="14.4" customHeight="1">
      <c r="A580" s="654" t="s">
        <v>1027</v>
      </c>
      <c r="B580" s="535" t="s">
        <v>2739</v>
      </c>
      <c r="C580" s="654"/>
      <c r="D580" s="654" t="s">
        <v>19</v>
      </c>
      <c r="E580" s="654" t="s">
        <v>2143</v>
      </c>
      <c r="F580" s="535" t="s">
        <v>151</v>
      </c>
      <c r="G580" s="654" t="s">
        <v>2429</v>
      </c>
      <c r="H580" s="536" t="s">
        <v>384</v>
      </c>
      <c r="I580" s="536"/>
      <c r="J580" s="535" t="s">
        <v>89</v>
      </c>
      <c r="K580" s="535">
        <v>10</v>
      </c>
      <c r="L580" s="535">
        <v>0.49099999999999999</v>
      </c>
      <c r="M580" s="656" t="s">
        <v>439</v>
      </c>
      <c r="N580" s="699" t="s">
        <v>3438</v>
      </c>
      <c r="O580">
        <v>72.48</v>
      </c>
      <c r="P580" s="665">
        <f t="shared" si="53"/>
        <v>73</v>
      </c>
      <c r="Q580" s="666"/>
      <c r="R580" s="657"/>
      <c r="S580" s="658"/>
      <c r="T580" s="658">
        <f t="shared" si="54"/>
        <v>0</v>
      </c>
      <c r="U580" s="659">
        <f t="shared" si="55"/>
        <v>0</v>
      </c>
      <c r="V580" s="678"/>
      <c r="W580" s="500"/>
      <c r="X580" s="504"/>
      <c r="Y580" s="504"/>
      <c r="Z580" s="504"/>
      <c r="AA580" s="500"/>
      <c r="AB580" s="504"/>
      <c r="AC580" s="506"/>
      <c r="AD580" s="506"/>
      <c r="AE580" s="500"/>
      <c r="AF580" s="500"/>
      <c r="AG580" s="500"/>
      <c r="AH580" s="505"/>
      <c r="AI580" s="506"/>
      <c r="AJ580" s="502"/>
      <c r="AK580" s="507"/>
      <c r="AL580" s="503"/>
      <c r="AM580" s="508"/>
      <c r="AN580" s="509"/>
      <c r="AO580" s="509"/>
    </row>
    <row r="581" spans="1:41" ht="14.4" customHeight="1">
      <c r="A581" s="654" t="s">
        <v>1028</v>
      </c>
      <c r="B581" s="535" t="s">
        <v>2740</v>
      </c>
      <c r="C581" s="654"/>
      <c r="D581" s="654" t="s">
        <v>19</v>
      </c>
      <c r="E581" s="654" t="s">
        <v>2143</v>
      </c>
      <c r="F581" s="535" t="s">
        <v>176</v>
      </c>
      <c r="G581" s="654" t="s">
        <v>2471</v>
      </c>
      <c r="H581" s="536" t="s">
        <v>384</v>
      </c>
      <c r="I581" s="536"/>
      <c r="J581" s="535" t="s">
        <v>86</v>
      </c>
      <c r="K581" s="535">
        <v>3</v>
      </c>
      <c r="L581" s="535">
        <v>2.0720000000000001</v>
      </c>
      <c r="M581" s="656" t="s">
        <v>439</v>
      </c>
      <c r="N581" s="536" t="s">
        <v>779</v>
      </c>
      <c r="O581">
        <v>180.70400000000001</v>
      </c>
      <c r="P581" s="665">
        <f t="shared" si="53"/>
        <v>181</v>
      </c>
      <c r="Q581" s="666"/>
      <c r="R581" s="657"/>
      <c r="S581" s="658"/>
      <c r="T581" s="658">
        <f t="shared" si="54"/>
        <v>0</v>
      </c>
      <c r="U581" s="659">
        <f t="shared" si="55"/>
        <v>0</v>
      </c>
      <c r="V581" s="678"/>
      <c r="W581" s="500"/>
      <c r="X581" s="504"/>
      <c r="Y581" s="504"/>
      <c r="Z581" s="504"/>
      <c r="AA581" s="500"/>
      <c r="AB581" s="504"/>
      <c r="AC581" s="506"/>
      <c r="AD581" s="506"/>
      <c r="AE581" s="500"/>
      <c r="AF581" s="500"/>
      <c r="AG581" s="500"/>
      <c r="AH581" s="505"/>
      <c r="AI581" s="506"/>
      <c r="AJ581" s="502"/>
      <c r="AK581" s="507"/>
      <c r="AL581" s="503"/>
      <c r="AM581" s="508"/>
      <c r="AN581" s="509"/>
      <c r="AO581" s="509"/>
    </row>
    <row r="582" spans="1:41" ht="14.4" customHeight="1">
      <c r="A582" s="654" t="s">
        <v>1215</v>
      </c>
      <c r="B582" s="535" t="s">
        <v>2741</v>
      </c>
      <c r="C582" s="654"/>
      <c r="D582" s="654" t="s">
        <v>19</v>
      </c>
      <c r="E582" s="654" t="s">
        <v>2143</v>
      </c>
      <c r="F582" s="535" t="s">
        <v>198</v>
      </c>
      <c r="G582" s="654" t="s">
        <v>2522</v>
      </c>
      <c r="H582" s="536" t="s">
        <v>384</v>
      </c>
      <c r="I582" s="536"/>
      <c r="J582" s="535" t="s">
        <v>41</v>
      </c>
      <c r="K582" s="535">
        <v>10</v>
      </c>
      <c r="L582" s="535">
        <v>0.97199999999999998</v>
      </c>
      <c r="M582" s="656" t="s">
        <v>439</v>
      </c>
      <c r="N582" s="536" t="s">
        <v>779</v>
      </c>
      <c r="O582">
        <v>98.208000000000013</v>
      </c>
      <c r="P582" s="665">
        <f t="shared" si="53"/>
        <v>99</v>
      </c>
      <c r="Q582" s="666"/>
      <c r="R582" s="657"/>
      <c r="S582" s="658"/>
      <c r="T582" s="658">
        <f t="shared" si="54"/>
        <v>0</v>
      </c>
      <c r="U582" s="659">
        <f t="shared" si="55"/>
        <v>0</v>
      </c>
      <c r="V582" s="678"/>
      <c r="W582" s="500"/>
      <c r="X582" s="504"/>
      <c r="Y582" s="504"/>
      <c r="Z582" s="504"/>
      <c r="AA582" s="500"/>
      <c r="AB582" s="504"/>
      <c r="AC582" s="506"/>
      <c r="AD582" s="506"/>
      <c r="AE582" s="500"/>
      <c r="AF582" s="500"/>
      <c r="AG582" s="500"/>
      <c r="AH582" s="505"/>
      <c r="AI582" s="506"/>
      <c r="AJ582" s="502"/>
      <c r="AK582" s="507"/>
      <c r="AL582" s="503"/>
      <c r="AM582" s="508"/>
      <c r="AN582" s="509"/>
      <c r="AO582" s="509"/>
    </row>
    <row r="583" spans="1:41" ht="14.4" customHeight="1">
      <c r="A583" s="654" t="s">
        <v>1216</v>
      </c>
      <c r="B583" s="535" t="s">
        <v>2742</v>
      </c>
      <c r="C583" s="654"/>
      <c r="D583" s="654" t="s">
        <v>19</v>
      </c>
      <c r="E583" s="654" t="s">
        <v>2143</v>
      </c>
      <c r="F583" s="535" t="s">
        <v>206</v>
      </c>
      <c r="G583" s="654" t="s">
        <v>2550</v>
      </c>
      <c r="H583" s="536" t="s">
        <v>384</v>
      </c>
      <c r="I583" s="536"/>
      <c r="J583" s="535" t="s">
        <v>41</v>
      </c>
      <c r="K583" s="535">
        <v>10</v>
      </c>
      <c r="L583" s="535">
        <v>0.68</v>
      </c>
      <c r="M583" s="656" t="s">
        <v>439</v>
      </c>
      <c r="N583" s="536" t="s">
        <v>200</v>
      </c>
      <c r="O583">
        <v>82.528000000000006</v>
      </c>
      <c r="P583" s="665">
        <f t="shared" si="53"/>
        <v>83</v>
      </c>
      <c r="Q583" s="666"/>
      <c r="R583" s="657"/>
      <c r="S583" s="658"/>
      <c r="T583" s="658">
        <f t="shared" si="54"/>
        <v>0</v>
      </c>
      <c r="U583" s="659">
        <f t="shared" si="55"/>
        <v>0</v>
      </c>
      <c r="V583" s="678"/>
      <c r="W583" s="500"/>
      <c r="X583" s="504"/>
      <c r="Y583" s="504"/>
      <c r="Z583" s="504"/>
      <c r="AA583" s="500"/>
      <c r="AB583" s="504"/>
      <c r="AC583" s="506"/>
      <c r="AD583" s="506"/>
      <c r="AE583" s="500"/>
      <c r="AF583" s="500"/>
      <c r="AG583" s="500"/>
      <c r="AH583" s="505"/>
      <c r="AI583" s="506"/>
      <c r="AJ583" s="502"/>
      <c r="AK583" s="507"/>
      <c r="AL583" s="503"/>
      <c r="AM583" s="508"/>
      <c r="AN583" s="509"/>
      <c r="AO583" s="509"/>
    </row>
    <row r="584" spans="1:41" ht="14.4" customHeight="1">
      <c r="A584" s="654" t="s">
        <v>1217</v>
      </c>
      <c r="B584" s="535" t="s">
        <v>2743</v>
      </c>
      <c r="C584" s="654"/>
      <c r="D584" s="654" t="s">
        <v>19</v>
      </c>
      <c r="E584" s="654" t="s">
        <v>2143</v>
      </c>
      <c r="F584" s="535" t="s">
        <v>208</v>
      </c>
      <c r="G584" s="654" t="s">
        <v>2562</v>
      </c>
      <c r="H584" s="536" t="s">
        <v>384</v>
      </c>
      <c r="I584" s="536"/>
      <c r="J584" s="535" t="s">
        <v>41</v>
      </c>
      <c r="K584" s="535">
        <v>10</v>
      </c>
      <c r="L584" s="535">
        <v>0.95299999999999996</v>
      </c>
      <c r="M584" s="656" t="s">
        <v>439</v>
      </c>
      <c r="N584" s="536" t="s">
        <v>144</v>
      </c>
      <c r="O584">
        <v>97.088000000000008</v>
      </c>
      <c r="P584" s="665">
        <f t="shared" si="53"/>
        <v>98</v>
      </c>
      <c r="Q584" s="666"/>
      <c r="R584" s="657"/>
      <c r="S584" s="658"/>
      <c r="T584" s="658">
        <f t="shared" si="54"/>
        <v>0</v>
      </c>
      <c r="U584" s="659">
        <f t="shared" si="55"/>
        <v>0</v>
      </c>
      <c r="V584" s="678"/>
      <c r="W584" s="500"/>
      <c r="X584" s="504"/>
      <c r="Y584" s="504"/>
      <c r="Z584" s="504"/>
      <c r="AA584" s="500"/>
      <c r="AB584" s="504"/>
      <c r="AC584" s="506"/>
      <c r="AD584" s="506"/>
      <c r="AE584" s="500"/>
      <c r="AF584" s="500"/>
      <c r="AG584" s="500"/>
      <c r="AH584" s="505"/>
      <c r="AI584" s="506"/>
      <c r="AJ584" s="502"/>
      <c r="AK584" s="507"/>
      <c r="AL584" s="503"/>
      <c r="AM584" s="508"/>
      <c r="AN584" s="509"/>
      <c r="AO584" s="509"/>
    </row>
    <row r="585" spans="1:41" ht="14.4" customHeight="1">
      <c r="A585" s="654" t="s">
        <v>1218</v>
      </c>
      <c r="B585" s="535" t="s">
        <v>2744</v>
      </c>
      <c r="C585" s="654"/>
      <c r="D585" s="654" t="s">
        <v>19</v>
      </c>
      <c r="E585" s="654" t="s">
        <v>2143</v>
      </c>
      <c r="F585" s="535" t="s">
        <v>210</v>
      </c>
      <c r="G585" s="654" t="s">
        <v>2565</v>
      </c>
      <c r="H585" s="536" t="s">
        <v>384</v>
      </c>
      <c r="I585" s="536"/>
      <c r="J585" s="535" t="s">
        <v>86</v>
      </c>
      <c r="K585" s="535">
        <v>3</v>
      </c>
      <c r="L585" s="535">
        <v>3.4809999999999999</v>
      </c>
      <c r="M585" s="656" t="s">
        <v>439</v>
      </c>
      <c r="N585" s="536" t="s">
        <v>144</v>
      </c>
      <c r="O585">
        <v>205.76</v>
      </c>
      <c r="P585" s="665">
        <f t="shared" si="53"/>
        <v>206</v>
      </c>
      <c r="Q585" s="666"/>
      <c r="R585" s="657"/>
      <c r="S585" s="658"/>
      <c r="T585" s="658">
        <f t="shared" si="54"/>
        <v>0</v>
      </c>
      <c r="U585" s="659">
        <f t="shared" si="55"/>
        <v>0</v>
      </c>
      <c r="V585" s="678"/>
      <c r="W585" s="500"/>
      <c r="X585" s="504"/>
      <c r="Y585" s="504"/>
      <c r="Z585" s="504"/>
      <c r="AA585" s="500"/>
      <c r="AB585" s="504"/>
      <c r="AC585" s="506"/>
      <c r="AD585" s="506"/>
      <c r="AE585" s="500"/>
      <c r="AF585" s="500"/>
      <c r="AG585" s="500"/>
      <c r="AH585" s="505"/>
      <c r="AI585" s="506"/>
      <c r="AJ585" s="502"/>
      <c r="AK585" s="507"/>
      <c r="AL585" s="503"/>
      <c r="AM585" s="508"/>
      <c r="AN585" s="509"/>
      <c r="AO585" s="509"/>
    </row>
    <row r="586" spans="1:41" ht="14.4" customHeight="1">
      <c r="A586" s="654" t="s">
        <v>1219</v>
      </c>
      <c r="B586" s="535" t="s">
        <v>2745</v>
      </c>
      <c r="C586" s="654"/>
      <c r="D586" s="654" t="s">
        <v>19</v>
      </c>
      <c r="E586" s="654" t="s">
        <v>2143</v>
      </c>
      <c r="F586" s="535" t="s">
        <v>221</v>
      </c>
      <c r="G586" s="654" t="s">
        <v>2590</v>
      </c>
      <c r="H586" s="536" t="s">
        <v>384</v>
      </c>
      <c r="I586" s="536"/>
      <c r="J586" s="535" t="s">
        <v>49</v>
      </c>
      <c r="K586" s="535">
        <v>10</v>
      </c>
      <c r="L586" s="535">
        <v>1.619</v>
      </c>
      <c r="M586" s="656" t="s">
        <v>439</v>
      </c>
      <c r="N586" s="536" t="s">
        <v>144</v>
      </c>
      <c r="O586">
        <v>132.57599999999999</v>
      </c>
      <c r="P586" s="665">
        <f t="shared" si="53"/>
        <v>133</v>
      </c>
      <c r="Q586" s="666"/>
      <c r="R586" s="657"/>
      <c r="S586" s="658">
        <f>P586*$V$86</f>
        <v>0</v>
      </c>
      <c r="T586" s="658">
        <f>ROUND(S586,0)</f>
        <v>0</v>
      </c>
      <c r="U586" s="659"/>
      <c r="V586" s="678"/>
      <c r="W586" s="500"/>
      <c r="X586" s="504"/>
      <c r="Y586" s="504"/>
      <c r="Z586" s="504"/>
      <c r="AA586" s="500"/>
      <c r="AB586" s="504"/>
      <c r="AC586" s="506"/>
      <c r="AD586" s="506"/>
      <c r="AE586" s="500"/>
      <c r="AF586" s="500"/>
      <c r="AG586" s="500"/>
      <c r="AH586" s="505"/>
      <c r="AI586" s="506"/>
      <c r="AJ586" s="502"/>
      <c r="AK586" s="507"/>
      <c r="AL586" s="503"/>
      <c r="AM586" s="508"/>
      <c r="AN586" s="509"/>
      <c r="AO586" s="509"/>
    </row>
    <row r="587" spans="1:41" ht="14.4" customHeight="1">
      <c r="A587" s="654" t="s">
        <v>1220</v>
      </c>
      <c r="B587" s="535" t="s">
        <v>2746</v>
      </c>
      <c r="C587" s="654"/>
      <c r="D587" s="654" t="s">
        <v>19</v>
      </c>
      <c r="E587" s="654" t="s">
        <v>2143</v>
      </c>
      <c r="F587" s="535" t="s">
        <v>232</v>
      </c>
      <c r="G587" s="654" t="s">
        <v>2612</v>
      </c>
      <c r="H587" s="536" t="s">
        <v>384</v>
      </c>
      <c r="I587" s="536"/>
      <c r="J587" s="535" t="s">
        <v>94</v>
      </c>
      <c r="K587" s="535">
        <v>10</v>
      </c>
      <c r="L587" s="535">
        <v>0.67500000000000004</v>
      </c>
      <c r="M587" s="656" t="s">
        <v>439</v>
      </c>
      <c r="N587" s="536" t="s">
        <v>200</v>
      </c>
      <c r="O587">
        <v>82.272000000000006</v>
      </c>
      <c r="P587" s="665">
        <f t="shared" si="53"/>
        <v>83</v>
      </c>
      <c r="Q587" s="666"/>
      <c r="R587" s="657"/>
      <c r="S587" s="658"/>
      <c r="T587" s="658">
        <f>P587*$V$86</f>
        <v>0</v>
      </c>
      <c r="U587" s="659">
        <f>ROUND(T587,0)</f>
        <v>0</v>
      </c>
      <c r="V587" s="678"/>
      <c r="W587" s="500"/>
      <c r="X587" s="504"/>
      <c r="Y587" s="504"/>
      <c r="Z587" s="504"/>
      <c r="AA587" s="500"/>
      <c r="AB587" s="504"/>
      <c r="AC587" s="506"/>
      <c r="AD587" s="506"/>
      <c r="AE587" s="500"/>
      <c r="AF587" s="500"/>
      <c r="AG587" s="500"/>
      <c r="AH587" s="505"/>
      <c r="AI587" s="506"/>
      <c r="AJ587" s="502"/>
      <c r="AK587" s="507"/>
      <c r="AL587" s="503"/>
      <c r="AM587" s="508"/>
      <c r="AN587" s="509"/>
      <c r="AO587" s="509"/>
    </row>
    <row r="588" spans="1:41" ht="14.4" customHeight="1">
      <c r="A588" s="654" t="s">
        <v>1221</v>
      </c>
      <c r="B588" s="535">
        <v>9586</v>
      </c>
      <c r="C588" s="654"/>
      <c r="D588" s="654" t="s">
        <v>19</v>
      </c>
      <c r="E588" s="654" t="s">
        <v>2144</v>
      </c>
      <c r="F588" s="535" t="s">
        <v>139</v>
      </c>
      <c r="G588" s="654" t="s">
        <v>2419</v>
      </c>
      <c r="H588" s="536" t="s">
        <v>384</v>
      </c>
      <c r="I588" s="536"/>
      <c r="J588" s="535" t="s">
        <v>382</v>
      </c>
      <c r="K588" s="535">
        <v>10</v>
      </c>
      <c r="L588" s="535">
        <v>2.242</v>
      </c>
      <c r="M588" s="656" t="s">
        <v>439</v>
      </c>
      <c r="N588" s="536" t="s">
        <v>131</v>
      </c>
      <c r="O588">
        <v>166.11199999999999</v>
      </c>
      <c r="P588" s="665">
        <f t="shared" si="53"/>
        <v>167</v>
      </c>
      <c r="Q588" s="666"/>
      <c r="R588" s="657"/>
      <c r="S588" s="658"/>
      <c r="T588" s="658">
        <f>P588*$V$86</f>
        <v>0</v>
      </c>
      <c r="U588" s="659">
        <f>ROUND(T588,0)</f>
        <v>0</v>
      </c>
      <c r="V588" s="678"/>
      <c r="W588" s="500"/>
      <c r="X588" s="504"/>
      <c r="Y588" s="504"/>
      <c r="Z588" s="504"/>
      <c r="AA588" s="500"/>
      <c r="AB588" s="504"/>
      <c r="AC588" s="506"/>
      <c r="AD588" s="506"/>
      <c r="AE588" s="500"/>
      <c r="AF588" s="500"/>
      <c r="AG588" s="500"/>
      <c r="AH588" s="505"/>
      <c r="AI588" s="506"/>
      <c r="AJ588" s="502"/>
      <c r="AK588" s="507"/>
      <c r="AL588" s="503"/>
      <c r="AM588" s="508"/>
      <c r="AN588" s="509"/>
      <c r="AO588" s="509"/>
    </row>
    <row r="589" spans="1:41" ht="14.4" customHeight="1">
      <c r="A589" s="654" t="s">
        <v>1222</v>
      </c>
      <c r="B589" s="535">
        <v>14135</v>
      </c>
      <c r="C589" s="654"/>
      <c r="D589" s="654" t="s">
        <v>19</v>
      </c>
      <c r="E589" s="654" t="s">
        <v>2144</v>
      </c>
      <c r="F589" s="535" t="s">
        <v>143</v>
      </c>
      <c r="G589" s="654" t="s">
        <v>2422</v>
      </c>
      <c r="H589" s="536" t="s">
        <v>384</v>
      </c>
      <c r="I589" s="536"/>
      <c r="J589" s="535" t="s">
        <v>57</v>
      </c>
      <c r="K589" s="535">
        <v>4</v>
      </c>
      <c r="L589" s="535">
        <v>2.1379999999999999</v>
      </c>
      <c r="M589" s="656" t="s">
        <v>439</v>
      </c>
      <c r="N589" s="536" t="s">
        <v>144</v>
      </c>
      <c r="O589">
        <v>137.85599999999999</v>
      </c>
      <c r="P589" s="665">
        <f t="shared" si="53"/>
        <v>138</v>
      </c>
      <c r="Q589" s="666"/>
      <c r="R589" s="657"/>
      <c r="S589" s="658"/>
      <c r="T589" s="658">
        <f>P589*$V$86</f>
        <v>0</v>
      </c>
      <c r="U589" s="659">
        <f>ROUND(T589,0)</f>
        <v>0</v>
      </c>
      <c r="V589" s="678"/>
      <c r="W589" s="500"/>
      <c r="X589" s="504"/>
      <c r="Y589" s="504"/>
      <c r="Z589" s="504"/>
      <c r="AA589" s="500"/>
      <c r="AB589" s="504"/>
      <c r="AC589" s="506"/>
      <c r="AD589" s="506"/>
      <c r="AE589" s="500"/>
      <c r="AF589" s="500"/>
      <c r="AG589" s="500"/>
      <c r="AH589" s="505"/>
      <c r="AI589" s="506"/>
      <c r="AJ589" s="502"/>
      <c r="AK589" s="507"/>
      <c r="AL589" s="503"/>
      <c r="AM589" s="508"/>
      <c r="AN589" s="509"/>
      <c r="AO589" s="509"/>
    </row>
    <row r="590" spans="1:41" ht="14.4" customHeight="1">
      <c r="A590" s="654" t="s">
        <v>1223</v>
      </c>
      <c r="B590" s="535">
        <v>14118</v>
      </c>
      <c r="C590" s="654"/>
      <c r="D590" s="654" t="s">
        <v>19</v>
      </c>
      <c r="E590" s="654" t="s">
        <v>2144</v>
      </c>
      <c r="F590" s="535" t="s">
        <v>153</v>
      </c>
      <c r="G590" s="654" t="s">
        <v>2431</v>
      </c>
      <c r="H590" s="536" t="s">
        <v>384</v>
      </c>
      <c r="I590" s="536"/>
      <c r="J590" s="535" t="s">
        <v>135</v>
      </c>
      <c r="K590" s="535">
        <v>3</v>
      </c>
      <c r="L590" s="535">
        <v>3.3839999999999999</v>
      </c>
      <c r="M590" s="656" t="s">
        <v>439</v>
      </c>
      <c r="N590" s="536" t="s">
        <v>137</v>
      </c>
      <c r="O590">
        <v>262.43200000000002</v>
      </c>
      <c r="P590" s="665">
        <f t="shared" si="53"/>
        <v>263</v>
      </c>
      <c r="Q590" s="666"/>
      <c r="R590" s="657"/>
      <c r="S590" s="658">
        <f>P590*$V$86</f>
        <v>0</v>
      </c>
      <c r="T590" s="658">
        <f>ROUND(S590,0)</f>
        <v>0</v>
      </c>
      <c r="U590" s="659"/>
      <c r="V590" s="678"/>
      <c r="W590" s="500"/>
      <c r="X590" s="504"/>
      <c r="Y590" s="504"/>
      <c r="Z590" s="504"/>
      <c r="AA590" s="500"/>
      <c r="AB590" s="504"/>
      <c r="AC590" s="506"/>
      <c r="AD590" s="506"/>
      <c r="AE590" s="500"/>
      <c r="AF590" s="500"/>
      <c r="AG590" s="500"/>
      <c r="AH590" s="505"/>
      <c r="AI590" s="506"/>
      <c r="AJ590" s="502"/>
      <c r="AK590" s="507"/>
      <c r="AL590" s="503"/>
      <c r="AM590" s="508"/>
      <c r="AN590" s="509"/>
      <c r="AO590" s="509"/>
    </row>
    <row r="591" spans="1:41" ht="14.4" customHeight="1">
      <c r="A591" s="654" t="s">
        <v>1224</v>
      </c>
      <c r="B591" s="535">
        <v>14112</v>
      </c>
      <c r="C591" s="654"/>
      <c r="D591" s="654" t="s">
        <v>19</v>
      </c>
      <c r="E591" s="654" t="s">
        <v>2144</v>
      </c>
      <c r="F591" s="535" t="s">
        <v>154</v>
      </c>
      <c r="G591" s="654" t="s">
        <v>2432</v>
      </c>
      <c r="H591" s="536" t="s">
        <v>384</v>
      </c>
      <c r="I591" s="536"/>
      <c r="J591" s="535" t="s">
        <v>135</v>
      </c>
      <c r="K591" s="535">
        <v>2</v>
      </c>
      <c r="L591" s="535">
        <v>2.4780000000000002</v>
      </c>
      <c r="M591" s="656" t="s">
        <v>439</v>
      </c>
      <c r="N591" s="536" t="s">
        <v>134</v>
      </c>
      <c r="O591">
        <v>191.36</v>
      </c>
      <c r="P591" s="665">
        <f t="shared" si="53"/>
        <v>192</v>
      </c>
      <c r="Q591" s="666"/>
      <c r="R591" s="657"/>
      <c r="S591" s="658">
        <f>P591*$V$86</f>
        <v>0</v>
      </c>
      <c r="T591" s="658">
        <f>ROUND(S591,0)</f>
        <v>0</v>
      </c>
      <c r="U591" s="659"/>
      <c r="V591" s="678"/>
      <c r="W591" s="500"/>
      <c r="X591" s="504"/>
      <c r="Y591" s="504"/>
      <c r="Z591" s="504"/>
      <c r="AA591" s="500"/>
      <c r="AB591" s="504"/>
      <c r="AC591" s="506"/>
      <c r="AD591" s="506"/>
      <c r="AE591" s="500"/>
      <c r="AF591" s="500"/>
      <c r="AG591" s="500"/>
      <c r="AH591" s="505"/>
      <c r="AI591" s="506"/>
      <c r="AJ591" s="502"/>
      <c r="AK591" s="507"/>
      <c r="AL591" s="503"/>
      <c r="AM591" s="508"/>
      <c r="AN591" s="509"/>
      <c r="AO591" s="509"/>
    </row>
    <row r="592" spans="1:41" ht="14.4" customHeight="1">
      <c r="A592" s="654" t="s">
        <v>1225</v>
      </c>
      <c r="B592" s="535">
        <v>9313</v>
      </c>
      <c r="C592" s="654"/>
      <c r="D592" s="654" t="s">
        <v>19</v>
      </c>
      <c r="E592" s="654" t="s">
        <v>2144</v>
      </c>
      <c r="F592" s="535" t="s">
        <v>170</v>
      </c>
      <c r="G592" s="654" t="s">
        <v>2455</v>
      </c>
      <c r="H592" s="536" t="s">
        <v>384</v>
      </c>
      <c r="I592" s="536"/>
      <c r="J592" s="535" t="s">
        <v>86</v>
      </c>
      <c r="K592" s="535">
        <v>3</v>
      </c>
      <c r="L592" s="535">
        <v>2.5960000000000001</v>
      </c>
      <c r="M592" s="656" t="s">
        <v>439</v>
      </c>
      <c r="N592" s="536" t="s">
        <v>134</v>
      </c>
      <c r="O592">
        <v>213.47199999999998</v>
      </c>
      <c r="P592" s="665">
        <f t="shared" si="53"/>
        <v>214</v>
      </c>
      <c r="Q592" s="666"/>
      <c r="R592" s="657"/>
      <c r="S592" s="658"/>
      <c r="T592" s="658">
        <f t="shared" ref="T592:T604" si="56">P592*$V$86</f>
        <v>0</v>
      </c>
      <c r="U592" s="659">
        <f t="shared" ref="U592:U604" si="57">ROUND(T592,0)</f>
        <v>0</v>
      </c>
      <c r="V592" s="678"/>
      <c r="W592" s="500"/>
      <c r="X592" s="504"/>
      <c r="Y592" s="504"/>
      <c r="Z592" s="504"/>
      <c r="AA592" s="500"/>
      <c r="AB592" s="504"/>
      <c r="AC592" s="506"/>
      <c r="AD592" s="506"/>
      <c r="AE592" s="500"/>
      <c r="AF592" s="500"/>
      <c r="AG592" s="500"/>
      <c r="AH592" s="505"/>
      <c r="AI592" s="506"/>
      <c r="AJ592" s="502"/>
      <c r="AK592" s="507"/>
      <c r="AL592" s="503"/>
      <c r="AM592" s="508"/>
      <c r="AN592" s="509"/>
      <c r="AO592" s="509"/>
    </row>
    <row r="593" spans="1:41" ht="14.4" customHeight="1">
      <c r="A593" s="654" t="s">
        <v>1226</v>
      </c>
      <c r="B593" s="535">
        <v>9324</v>
      </c>
      <c r="C593" s="654"/>
      <c r="D593" s="654" t="s">
        <v>19</v>
      </c>
      <c r="E593" s="654" t="s">
        <v>2144</v>
      </c>
      <c r="F593" s="535" t="s">
        <v>171</v>
      </c>
      <c r="G593" s="654" t="s">
        <v>2456</v>
      </c>
      <c r="H593" s="536" t="s">
        <v>384</v>
      </c>
      <c r="I593" s="536"/>
      <c r="J593" s="535" t="s">
        <v>135</v>
      </c>
      <c r="K593" s="535">
        <v>3</v>
      </c>
      <c r="L593" s="535">
        <v>3.2280000000000002</v>
      </c>
      <c r="M593" s="656" t="s">
        <v>439</v>
      </c>
      <c r="N593" s="536" t="s">
        <v>134</v>
      </c>
      <c r="O593">
        <v>252.06399999999999</v>
      </c>
      <c r="P593" s="665">
        <f t="shared" si="53"/>
        <v>253</v>
      </c>
      <c r="Q593" s="666"/>
      <c r="R593" s="657"/>
      <c r="S593" s="658"/>
      <c r="T593" s="658">
        <f t="shared" si="56"/>
        <v>0</v>
      </c>
      <c r="U593" s="659">
        <f t="shared" si="57"/>
        <v>0</v>
      </c>
      <c r="V593" s="678"/>
      <c r="W593" s="500"/>
      <c r="X593" s="504"/>
      <c r="Y593" s="504"/>
      <c r="Z593" s="504"/>
      <c r="AA593" s="500"/>
      <c r="AB593" s="504"/>
      <c r="AC593" s="506"/>
      <c r="AD593" s="506"/>
      <c r="AE593" s="500"/>
      <c r="AF593" s="500"/>
      <c r="AG593" s="500"/>
      <c r="AH593" s="505"/>
      <c r="AI593" s="506"/>
      <c r="AJ593" s="502"/>
      <c r="AK593" s="507"/>
      <c r="AL593" s="503"/>
      <c r="AM593" s="508"/>
      <c r="AN593" s="509"/>
      <c r="AO593" s="509"/>
    </row>
    <row r="594" spans="1:41" ht="14.4" customHeight="1">
      <c r="A594" s="654" t="s">
        <v>1227</v>
      </c>
      <c r="B594" s="535">
        <v>9344</v>
      </c>
      <c r="C594" s="654"/>
      <c r="D594" s="654" t="s">
        <v>19</v>
      </c>
      <c r="E594" s="654" t="s">
        <v>2144</v>
      </c>
      <c r="F594" s="535" t="s">
        <v>172</v>
      </c>
      <c r="G594" s="654" t="s">
        <v>2457</v>
      </c>
      <c r="H594" s="536" t="s">
        <v>384</v>
      </c>
      <c r="I594" s="536"/>
      <c r="J594" s="535" t="s">
        <v>135</v>
      </c>
      <c r="K594" s="535">
        <v>1</v>
      </c>
      <c r="L594" s="535">
        <v>1.1299999999999999</v>
      </c>
      <c r="M594" s="656" t="s">
        <v>439</v>
      </c>
      <c r="N594" s="536" t="s">
        <v>134</v>
      </c>
      <c r="O594">
        <v>94.208000000000013</v>
      </c>
      <c r="P594" s="665">
        <f t="shared" si="53"/>
        <v>95</v>
      </c>
      <c r="Q594" s="666"/>
      <c r="R594" s="657"/>
      <c r="S594" s="658"/>
      <c r="T594" s="658">
        <f t="shared" si="56"/>
        <v>0</v>
      </c>
      <c r="U594" s="659">
        <f t="shared" si="57"/>
        <v>0</v>
      </c>
      <c r="V594" s="678"/>
      <c r="W594" s="500"/>
      <c r="X594" s="504"/>
      <c r="Y594" s="504"/>
      <c r="Z594" s="504"/>
      <c r="AA594" s="500"/>
      <c r="AB594" s="504"/>
      <c r="AC594" s="506"/>
      <c r="AD594" s="506"/>
      <c r="AE594" s="500"/>
      <c r="AF594" s="500"/>
      <c r="AG594" s="500"/>
      <c r="AH594" s="505"/>
      <c r="AI594" s="506"/>
      <c r="AJ594" s="502"/>
      <c r="AK594" s="507"/>
      <c r="AL594" s="503"/>
      <c r="AM594" s="508"/>
      <c r="AN594" s="509"/>
      <c r="AO594" s="509"/>
    </row>
    <row r="595" spans="1:41" ht="14.4" customHeight="1">
      <c r="A595" s="654" t="s">
        <v>1228</v>
      </c>
      <c r="B595" s="535">
        <v>9327</v>
      </c>
      <c r="C595" s="654"/>
      <c r="D595" s="654" t="s">
        <v>19</v>
      </c>
      <c r="E595" s="654" t="s">
        <v>2144</v>
      </c>
      <c r="F595" s="535" t="s">
        <v>174</v>
      </c>
      <c r="G595" s="654" t="s">
        <v>2467</v>
      </c>
      <c r="H595" s="536" t="s">
        <v>384</v>
      </c>
      <c r="I595" s="536"/>
      <c r="J595" s="535" t="s">
        <v>57</v>
      </c>
      <c r="K595" s="535">
        <v>4</v>
      </c>
      <c r="L595" s="535">
        <v>1.3640000000000001</v>
      </c>
      <c r="M595" s="656" t="s">
        <v>439</v>
      </c>
      <c r="N595" s="536" t="s">
        <v>134</v>
      </c>
      <c r="O595">
        <v>149.92000000000002</v>
      </c>
      <c r="P595" s="665">
        <f t="shared" si="53"/>
        <v>150</v>
      </c>
      <c r="Q595" s="666"/>
      <c r="R595" s="657"/>
      <c r="S595" s="658"/>
      <c r="T595" s="658">
        <f t="shared" si="56"/>
        <v>0</v>
      </c>
      <c r="U595" s="659">
        <f t="shared" si="57"/>
        <v>0</v>
      </c>
      <c r="V595" s="678"/>
      <c r="W595" s="500"/>
      <c r="X595" s="504"/>
      <c r="Y595" s="504"/>
      <c r="Z595" s="504"/>
      <c r="AA595" s="500"/>
      <c r="AB595" s="504"/>
      <c r="AC595" s="506"/>
      <c r="AD595" s="506"/>
      <c r="AE595" s="500"/>
      <c r="AF595" s="500"/>
      <c r="AG595" s="500"/>
      <c r="AH595" s="505"/>
      <c r="AI595" s="506"/>
      <c r="AJ595" s="502"/>
      <c r="AK595" s="507"/>
      <c r="AL595" s="503"/>
      <c r="AM595" s="508"/>
      <c r="AN595" s="509"/>
      <c r="AO595" s="509"/>
    </row>
    <row r="596" spans="1:41" ht="14.4" customHeight="1">
      <c r="A596" s="654" t="s">
        <v>1229</v>
      </c>
      <c r="B596" s="535">
        <v>9321</v>
      </c>
      <c r="C596" s="654"/>
      <c r="D596" s="654" t="s">
        <v>19</v>
      </c>
      <c r="E596" s="654" t="s">
        <v>2144</v>
      </c>
      <c r="F596" s="535" t="s">
        <v>175</v>
      </c>
      <c r="G596" s="654" t="s">
        <v>2469</v>
      </c>
      <c r="H596" s="536" t="s">
        <v>384</v>
      </c>
      <c r="I596" s="536"/>
      <c r="J596" s="535" t="s">
        <v>49</v>
      </c>
      <c r="K596" s="535">
        <v>5</v>
      </c>
      <c r="L596" s="535">
        <v>1.3149999999999999</v>
      </c>
      <c r="M596" s="656" t="s">
        <v>439</v>
      </c>
      <c r="N596" s="536" t="s">
        <v>131</v>
      </c>
      <c r="O596">
        <v>97.792000000000002</v>
      </c>
      <c r="P596" s="665">
        <f t="shared" si="53"/>
        <v>98</v>
      </c>
      <c r="Q596" s="666"/>
      <c r="R596" s="657"/>
      <c r="S596" s="658"/>
      <c r="T596" s="658">
        <f t="shared" si="56"/>
        <v>0</v>
      </c>
      <c r="U596" s="659">
        <f t="shared" si="57"/>
        <v>0</v>
      </c>
      <c r="V596" s="678"/>
      <c r="W596" s="500"/>
      <c r="X596" s="504"/>
      <c r="Y596" s="504"/>
      <c r="Z596" s="504"/>
      <c r="AA596" s="500"/>
      <c r="AB596" s="504"/>
      <c r="AC596" s="506"/>
      <c r="AD596" s="506"/>
      <c r="AE596" s="500"/>
      <c r="AF596" s="500"/>
      <c r="AG596" s="500"/>
      <c r="AH596" s="505"/>
      <c r="AI596" s="506"/>
      <c r="AJ596" s="502"/>
      <c r="AK596" s="507"/>
      <c r="AL596" s="503"/>
      <c r="AM596" s="508"/>
      <c r="AN596" s="509"/>
      <c r="AO596" s="509"/>
    </row>
    <row r="597" spans="1:41" ht="14.4" customHeight="1">
      <c r="A597" s="654" t="s">
        <v>1230</v>
      </c>
      <c r="B597" s="535">
        <v>10668</v>
      </c>
      <c r="C597" s="654"/>
      <c r="D597" s="654" t="s">
        <v>19</v>
      </c>
      <c r="E597" s="654" t="s">
        <v>2144</v>
      </c>
      <c r="F597" s="535" t="s">
        <v>182</v>
      </c>
      <c r="G597" s="654" t="s">
        <v>2500</v>
      </c>
      <c r="H597" s="536" t="s">
        <v>384</v>
      </c>
      <c r="I597" s="536"/>
      <c r="J597" s="535" t="s">
        <v>135</v>
      </c>
      <c r="K597" s="535">
        <v>1</v>
      </c>
      <c r="L597" s="535">
        <v>1.494</v>
      </c>
      <c r="M597" s="656" t="s">
        <v>439</v>
      </c>
      <c r="N597" s="536" t="s">
        <v>144</v>
      </c>
      <c r="O597">
        <v>117.312</v>
      </c>
      <c r="P597" s="665">
        <f t="shared" si="53"/>
        <v>118</v>
      </c>
      <c r="Q597" s="666"/>
      <c r="R597" s="657"/>
      <c r="S597" s="658"/>
      <c r="T597" s="658">
        <f t="shared" si="56"/>
        <v>0</v>
      </c>
      <c r="U597" s="659">
        <f t="shared" si="57"/>
        <v>0</v>
      </c>
      <c r="V597" s="678"/>
      <c r="W597" s="500"/>
      <c r="X597" s="504"/>
      <c r="Y597" s="504"/>
      <c r="Z597" s="504"/>
      <c r="AA597" s="500"/>
      <c r="AB597" s="504"/>
      <c r="AC597" s="506"/>
      <c r="AD597" s="506"/>
      <c r="AE597" s="500"/>
      <c r="AF597" s="500"/>
      <c r="AG597" s="500"/>
      <c r="AH597" s="505"/>
      <c r="AI597" s="506"/>
      <c r="AJ597" s="502"/>
      <c r="AK597" s="507"/>
      <c r="AL597" s="503"/>
      <c r="AM597" s="508"/>
      <c r="AN597" s="509"/>
      <c r="AO597" s="509"/>
    </row>
    <row r="598" spans="1:41" ht="14.4" customHeight="1">
      <c r="A598" s="654" t="s">
        <v>1231</v>
      </c>
      <c r="B598" s="535">
        <v>9760</v>
      </c>
      <c r="C598" s="654"/>
      <c r="D598" s="654" t="s">
        <v>19</v>
      </c>
      <c r="E598" s="654" t="s">
        <v>2144</v>
      </c>
      <c r="F598" s="535" t="s">
        <v>183</v>
      </c>
      <c r="G598" s="654" t="s">
        <v>2501</v>
      </c>
      <c r="H598" s="536" t="s">
        <v>384</v>
      </c>
      <c r="I598" s="536"/>
      <c r="J598" s="535" t="s">
        <v>135</v>
      </c>
      <c r="K598" s="535">
        <v>2</v>
      </c>
      <c r="L598" s="535">
        <v>1.5620000000000001</v>
      </c>
      <c r="M598" s="656" t="s">
        <v>439</v>
      </c>
      <c r="N598" s="536" t="s">
        <v>144</v>
      </c>
      <c r="O598">
        <v>135.00800000000001</v>
      </c>
      <c r="P598" s="665">
        <f t="shared" si="53"/>
        <v>136</v>
      </c>
      <c r="Q598" s="666"/>
      <c r="R598" s="657"/>
      <c r="S598" s="658"/>
      <c r="T598" s="658">
        <f t="shared" si="56"/>
        <v>0</v>
      </c>
      <c r="U598" s="659">
        <f t="shared" si="57"/>
        <v>0</v>
      </c>
      <c r="V598" s="678"/>
      <c r="W598" s="500"/>
      <c r="X598" s="504"/>
      <c r="Y598" s="504"/>
      <c r="Z598" s="504"/>
      <c r="AA598" s="500"/>
      <c r="AB598" s="504"/>
      <c r="AC598" s="506"/>
      <c r="AD598" s="506"/>
      <c r="AE598" s="500"/>
      <c r="AF598" s="500"/>
      <c r="AG598" s="500"/>
      <c r="AH598" s="505"/>
      <c r="AI598" s="506"/>
      <c r="AJ598" s="502"/>
      <c r="AK598" s="507"/>
      <c r="AL598" s="503"/>
      <c r="AM598" s="508"/>
      <c r="AN598" s="509"/>
      <c r="AO598" s="509"/>
    </row>
    <row r="599" spans="1:41" ht="14.4" customHeight="1">
      <c r="A599" s="654" t="s">
        <v>1232</v>
      </c>
      <c r="B599" s="535">
        <v>10639</v>
      </c>
      <c r="C599" s="654"/>
      <c r="D599" s="654" t="s">
        <v>19</v>
      </c>
      <c r="E599" s="654" t="s">
        <v>2144</v>
      </c>
      <c r="F599" s="535" t="s">
        <v>184</v>
      </c>
      <c r="G599" s="654" t="s">
        <v>2502</v>
      </c>
      <c r="H599" s="536" t="s">
        <v>384</v>
      </c>
      <c r="I599" s="536"/>
      <c r="J599" s="535" t="s">
        <v>135</v>
      </c>
      <c r="K599" s="535">
        <v>1</v>
      </c>
      <c r="L599" s="535">
        <v>1.119</v>
      </c>
      <c r="M599" s="656" t="s">
        <v>439</v>
      </c>
      <c r="N599" s="536" t="s">
        <v>144</v>
      </c>
      <c r="O599">
        <v>92.576000000000008</v>
      </c>
      <c r="P599" s="665">
        <f t="shared" si="53"/>
        <v>93</v>
      </c>
      <c r="Q599" s="666"/>
      <c r="R599" s="657"/>
      <c r="S599" s="658"/>
      <c r="T599" s="658">
        <f t="shared" si="56"/>
        <v>0</v>
      </c>
      <c r="U599" s="659">
        <f t="shared" si="57"/>
        <v>0</v>
      </c>
      <c r="V599" s="678"/>
      <c r="W599" s="500"/>
      <c r="X599" s="504"/>
      <c r="Y599" s="504"/>
      <c r="Z599" s="504"/>
      <c r="AA599" s="500"/>
      <c r="AB599" s="504"/>
      <c r="AC599" s="506"/>
      <c r="AD599" s="506"/>
      <c r="AE599" s="500"/>
      <c r="AF599" s="500"/>
      <c r="AG599" s="500"/>
      <c r="AH599" s="505"/>
      <c r="AI599" s="506"/>
      <c r="AJ599" s="502"/>
      <c r="AK599" s="507"/>
      <c r="AL599" s="503"/>
      <c r="AM599" s="508"/>
      <c r="AN599" s="509"/>
      <c r="AO599" s="509"/>
    </row>
    <row r="600" spans="1:41" ht="14.4" customHeight="1">
      <c r="A600" s="654" t="s">
        <v>1672</v>
      </c>
      <c r="B600" s="535">
        <v>10676</v>
      </c>
      <c r="C600" s="654"/>
      <c r="D600" s="654" t="s">
        <v>19</v>
      </c>
      <c r="E600" s="654" t="s">
        <v>2144</v>
      </c>
      <c r="F600" s="535" t="s">
        <v>185</v>
      </c>
      <c r="G600" s="654" t="s">
        <v>2503</v>
      </c>
      <c r="H600" s="536" t="s">
        <v>384</v>
      </c>
      <c r="I600" s="536"/>
      <c r="J600" s="535" t="s">
        <v>135</v>
      </c>
      <c r="K600" s="535">
        <v>2</v>
      </c>
      <c r="L600" s="535">
        <v>2.2959999999999998</v>
      </c>
      <c r="M600" s="656" t="s">
        <v>439</v>
      </c>
      <c r="N600" s="536" t="s">
        <v>779</v>
      </c>
      <c r="O600">
        <v>179.84000000000003</v>
      </c>
      <c r="P600" s="665">
        <f t="shared" si="53"/>
        <v>180</v>
      </c>
      <c r="Q600" s="666"/>
      <c r="R600" s="657"/>
      <c r="S600" s="658"/>
      <c r="T600" s="658">
        <f t="shared" si="56"/>
        <v>0</v>
      </c>
      <c r="U600" s="659">
        <f t="shared" si="57"/>
        <v>0</v>
      </c>
      <c r="V600" s="678"/>
      <c r="W600" s="500"/>
      <c r="X600" s="504"/>
      <c r="Y600" s="504"/>
      <c r="Z600" s="504"/>
      <c r="AA600" s="500"/>
      <c r="AB600" s="504"/>
      <c r="AC600" s="506"/>
      <c r="AD600" s="506"/>
      <c r="AE600" s="500"/>
      <c r="AF600" s="500"/>
      <c r="AG600" s="500"/>
      <c r="AH600" s="505"/>
      <c r="AI600" s="506"/>
      <c r="AJ600" s="502"/>
      <c r="AK600" s="507"/>
      <c r="AL600" s="503"/>
      <c r="AM600" s="508"/>
      <c r="AN600" s="509"/>
      <c r="AO600" s="509"/>
    </row>
    <row r="601" spans="1:41" ht="14.4" customHeight="1">
      <c r="A601" s="654" t="s">
        <v>1673</v>
      </c>
      <c r="B601" s="535">
        <v>10677</v>
      </c>
      <c r="C601" s="654"/>
      <c r="D601" s="654" t="s">
        <v>19</v>
      </c>
      <c r="E601" s="654" t="s">
        <v>2144</v>
      </c>
      <c r="F601" s="535" t="s">
        <v>186</v>
      </c>
      <c r="G601" s="654" t="s">
        <v>2504</v>
      </c>
      <c r="H601" s="536" t="s">
        <v>384</v>
      </c>
      <c r="I601" s="536"/>
      <c r="J601" s="535" t="s">
        <v>86</v>
      </c>
      <c r="K601" s="535">
        <v>1</v>
      </c>
      <c r="L601" s="535">
        <v>0.59499999999999997</v>
      </c>
      <c r="M601" s="656" t="s">
        <v>439</v>
      </c>
      <c r="N601" s="536" t="s">
        <v>779</v>
      </c>
      <c r="O601">
        <v>59.648000000000003</v>
      </c>
      <c r="P601" s="665">
        <f t="shared" si="53"/>
        <v>60</v>
      </c>
      <c r="Q601" s="666"/>
      <c r="R601" s="657"/>
      <c r="S601" s="658"/>
      <c r="T601" s="658">
        <f t="shared" si="56"/>
        <v>0</v>
      </c>
      <c r="U601" s="659">
        <f t="shared" si="57"/>
        <v>0</v>
      </c>
      <c r="V601" s="678"/>
      <c r="W601" s="500"/>
      <c r="X601" s="504"/>
      <c r="Y601" s="504"/>
      <c r="Z601" s="504"/>
      <c r="AA601" s="500"/>
      <c r="AB601" s="504"/>
      <c r="AC601" s="506"/>
      <c r="AD601" s="506"/>
      <c r="AE601" s="500"/>
      <c r="AF601" s="500"/>
      <c r="AG601" s="500"/>
      <c r="AH601" s="505"/>
      <c r="AI601" s="506"/>
      <c r="AJ601" s="502"/>
      <c r="AK601" s="507"/>
      <c r="AL601" s="503"/>
      <c r="AM601" s="508"/>
      <c r="AN601" s="509"/>
      <c r="AO601" s="509"/>
    </row>
    <row r="602" spans="1:41" ht="14.4" customHeight="1">
      <c r="A602" s="654" t="s">
        <v>1674</v>
      </c>
      <c r="B602" s="535">
        <v>9315</v>
      </c>
      <c r="C602" s="654"/>
      <c r="D602" s="654" t="s">
        <v>19</v>
      </c>
      <c r="E602" s="654" t="s">
        <v>2144</v>
      </c>
      <c r="F602" s="535" t="s">
        <v>189</v>
      </c>
      <c r="G602" s="654" t="s">
        <v>2513</v>
      </c>
      <c r="H602" s="536" t="s">
        <v>384</v>
      </c>
      <c r="I602" s="536"/>
      <c r="J602" s="535" t="s">
        <v>190</v>
      </c>
      <c r="K602" s="535">
        <v>2</v>
      </c>
      <c r="L602" s="535">
        <v>4.3970000000000002</v>
      </c>
      <c r="M602" s="656" t="s">
        <v>439</v>
      </c>
      <c r="N602" s="536" t="s">
        <v>137</v>
      </c>
      <c r="O602">
        <v>313.47199999999998</v>
      </c>
      <c r="P602" s="665">
        <f t="shared" si="53"/>
        <v>314</v>
      </c>
      <c r="Q602" s="666"/>
      <c r="R602" s="657"/>
      <c r="S602" s="658"/>
      <c r="T602" s="658">
        <f t="shared" si="56"/>
        <v>0</v>
      </c>
      <c r="U602" s="659">
        <f t="shared" si="57"/>
        <v>0</v>
      </c>
      <c r="V602" s="678"/>
      <c r="W602" s="500"/>
      <c r="X602" s="504"/>
      <c r="Y602" s="504"/>
      <c r="Z602" s="504"/>
      <c r="AA602" s="500"/>
      <c r="AB602" s="504"/>
      <c r="AC602" s="506"/>
      <c r="AD602" s="506"/>
      <c r="AE602" s="500"/>
      <c r="AF602" s="500"/>
      <c r="AG602" s="500"/>
      <c r="AH602" s="505"/>
      <c r="AI602" s="506"/>
      <c r="AJ602" s="502"/>
      <c r="AK602" s="507"/>
      <c r="AL602" s="503"/>
      <c r="AM602" s="508"/>
      <c r="AN602" s="509"/>
      <c r="AO602" s="509"/>
    </row>
    <row r="603" spans="1:41" ht="14.4" customHeight="1">
      <c r="A603" s="654" t="s">
        <v>1675</v>
      </c>
      <c r="B603" s="535">
        <v>10681</v>
      </c>
      <c r="C603" s="654"/>
      <c r="D603" s="654" t="s">
        <v>19</v>
      </c>
      <c r="E603" s="654" t="s">
        <v>2144</v>
      </c>
      <c r="F603" s="535" t="s">
        <v>194</v>
      </c>
      <c r="G603" s="654" t="s">
        <v>2518</v>
      </c>
      <c r="H603" s="536" t="s">
        <v>384</v>
      </c>
      <c r="I603" s="536"/>
      <c r="J603" s="535" t="s">
        <v>195</v>
      </c>
      <c r="K603" s="535">
        <v>5</v>
      </c>
      <c r="L603" s="535">
        <v>1.369</v>
      </c>
      <c r="M603" s="656" t="s">
        <v>439</v>
      </c>
      <c r="N603" s="536" t="s">
        <v>137</v>
      </c>
      <c r="O603">
        <v>100.70400000000001</v>
      </c>
      <c r="P603" s="665">
        <f t="shared" si="53"/>
        <v>101</v>
      </c>
      <c r="Q603" s="666"/>
      <c r="R603" s="657"/>
      <c r="S603" s="658"/>
      <c r="T603" s="658">
        <f t="shared" si="56"/>
        <v>0</v>
      </c>
      <c r="U603" s="659">
        <f t="shared" si="57"/>
        <v>0</v>
      </c>
      <c r="V603" s="678"/>
      <c r="W603" s="500"/>
      <c r="X603" s="504"/>
      <c r="Y603" s="504"/>
      <c r="Z603" s="504"/>
      <c r="AA603" s="500"/>
      <c r="AB603" s="504"/>
      <c r="AC603" s="506"/>
      <c r="AD603" s="506"/>
      <c r="AE603" s="500"/>
      <c r="AF603" s="500"/>
      <c r="AG603" s="500"/>
      <c r="AH603" s="505"/>
      <c r="AI603" s="506"/>
      <c r="AJ603" s="502"/>
      <c r="AK603" s="507"/>
      <c r="AL603" s="503"/>
      <c r="AM603" s="508"/>
      <c r="AN603" s="509"/>
      <c r="AO603" s="509"/>
    </row>
    <row r="604" spans="1:41" ht="14.4" customHeight="1">
      <c r="A604" s="654" t="s">
        <v>1676</v>
      </c>
      <c r="B604" s="535">
        <v>9316</v>
      </c>
      <c r="C604" s="654"/>
      <c r="D604" s="654" t="s">
        <v>19</v>
      </c>
      <c r="E604" s="654" t="s">
        <v>2144</v>
      </c>
      <c r="F604" s="535" t="s">
        <v>207</v>
      </c>
      <c r="G604" s="654" t="s">
        <v>2552</v>
      </c>
      <c r="H604" s="536" t="s">
        <v>384</v>
      </c>
      <c r="I604" s="536"/>
      <c r="J604" s="535" t="s">
        <v>135</v>
      </c>
      <c r="K604" s="535">
        <v>6</v>
      </c>
      <c r="L604" s="535">
        <v>4.5810000000000004</v>
      </c>
      <c r="M604" s="656" t="s">
        <v>439</v>
      </c>
      <c r="N604" s="536" t="s">
        <v>134</v>
      </c>
      <c r="O604">
        <v>379.32800000000003</v>
      </c>
      <c r="P604" s="665">
        <f t="shared" si="53"/>
        <v>380</v>
      </c>
      <c r="Q604" s="666"/>
      <c r="R604" s="657"/>
      <c r="S604" s="658"/>
      <c r="T604" s="658">
        <f t="shared" si="56"/>
        <v>0</v>
      </c>
      <c r="U604" s="659">
        <f t="shared" si="57"/>
        <v>0</v>
      </c>
      <c r="V604" s="678"/>
      <c r="W604" s="500"/>
      <c r="X604" s="504"/>
      <c r="Y604" s="504"/>
      <c r="Z604" s="504"/>
      <c r="AA604" s="500"/>
      <c r="AB604" s="504"/>
      <c r="AC604" s="506"/>
      <c r="AD604" s="506"/>
      <c r="AE604" s="500"/>
      <c r="AF604" s="500"/>
      <c r="AG604" s="500"/>
      <c r="AH604" s="505"/>
      <c r="AI604" s="506"/>
      <c r="AJ604" s="502"/>
      <c r="AK604" s="507"/>
      <c r="AL604" s="503"/>
      <c r="AM604" s="508"/>
      <c r="AN604" s="509"/>
      <c r="AO604" s="509"/>
    </row>
    <row r="605" spans="1:41" ht="14.4" customHeight="1">
      <c r="A605" s="654" t="s">
        <v>1677</v>
      </c>
      <c r="B605" s="535">
        <v>9317</v>
      </c>
      <c r="C605" s="654"/>
      <c r="D605" s="654" t="s">
        <v>19</v>
      </c>
      <c r="E605" s="654" t="s">
        <v>2144</v>
      </c>
      <c r="F605" s="535" t="s">
        <v>218</v>
      </c>
      <c r="G605" s="654" t="s">
        <v>2579</v>
      </c>
      <c r="H605" s="536" t="s">
        <v>384</v>
      </c>
      <c r="I605" s="536"/>
      <c r="J605" s="535" t="s">
        <v>135</v>
      </c>
      <c r="K605" s="535">
        <v>1</v>
      </c>
      <c r="L605" s="535">
        <v>1.5289999999999999</v>
      </c>
      <c r="M605" s="656" t="s">
        <v>439</v>
      </c>
      <c r="N605" s="536" t="s">
        <v>137</v>
      </c>
      <c r="O605">
        <v>118.208</v>
      </c>
      <c r="P605" s="665">
        <f t="shared" si="53"/>
        <v>119</v>
      </c>
      <c r="Q605" s="666"/>
      <c r="R605" s="657"/>
      <c r="S605" s="658">
        <f>P605*$V$86</f>
        <v>0</v>
      </c>
      <c r="T605" s="658">
        <f>ROUND(S605,0)</f>
        <v>0</v>
      </c>
      <c r="U605" s="659"/>
      <c r="V605" s="678"/>
      <c r="W605" s="500"/>
      <c r="X605" s="504"/>
      <c r="Y605" s="504"/>
      <c r="Z605" s="504"/>
      <c r="AA605" s="500"/>
      <c r="AB605" s="504"/>
      <c r="AC605" s="506"/>
      <c r="AD605" s="506"/>
      <c r="AE605" s="500"/>
      <c r="AF605" s="500"/>
      <c r="AG605" s="500"/>
      <c r="AH605" s="505"/>
      <c r="AI605" s="506"/>
      <c r="AJ605" s="502"/>
      <c r="AK605" s="507"/>
      <c r="AL605" s="503"/>
      <c r="AM605" s="508"/>
      <c r="AN605" s="509"/>
      <c r="AO605" s="509"/>
    </row>
    <row r="606" spans="1:41" ht="14.4" customHeight="1">
      <c r="A606" s="654" t="s">
        <v>1678</v>
      </c>
      <c r="B606" s="535">
        <v>10682</v>
      </c>
      <c r="C606" s="654"/>
      <c r="D606" s="654" t="s">
        <v>19</v>
      </c>
      <c r="E606" s="654" t="s">
        <v>2144</v>
      </c>
      <c r="F606" s="535" t="s">
        <v>219</v>
      </c>
      <c r="G606" s="654" t="s">
        <v>2589</v>
      </c>
      <c r="H606" s="536" t="s">
        <v>384</v>
      </c>
      <c r="I606" s="536"/>
      <c r="J606" s="535" t="s">
        <v>220</v>
      </c>
      <c r="K606" s="535">
        <v>7</v>
      </c>
      <c r="L606" s="535">
        <v>2.4780000000000002</v>
      </c>
      <c r="M606" s="656" t="s">
        <v>439</v>
      </c>
      <c r="N606" s="536" t="s">
        <v>134</v>
      </c>
      <c r="O606">
        <v>167.42400000000001</v>
      </c>
      <c r="P606" s="665">
        <f t="shared" si="53"/>
        <v>168</v>
      </c>
      <c r="Q606" s="666"/>
      <c r="R606" s="657"/>
      <c r="S606" s="658">
        <f>P606*$V$86</f>
        <v>0</v>
      </c>
      <c r="T606" s="658">
        <f>ROUND(S606,0)</f>
        <v>0</v>
      </c>
      <c r="U606" s="659"/>
      <c r="V606" s="678"/>
      <c r="W606" s="500"/>
      <c r="X606" s="504"/>
      <c r="Y606" s="504"/>
      <c r="Z606" s="504"/>
      <c r="AA606" s="500"/>
      <c r="AB606" s="504"/>
      <c r="AC606" s="506"/>
      <c r="AD606" s="506"/>
      <c r="AE606" s="500"/>
      <c r="AF606" s="500"/>
      <c r="AG606" s="500"/>
      <c r="AH606" s="505"/>
      <c r="AI606" s="506"/>
      <c r="AJ606" s="502"/>
      <c r="AK606" s="507"/>
      <c r="AL606" s="503"/>
      <c r="AM606" s="508"/>
      <c r="AN606" s="509"/>
      <c r="AO606" s="509"/>
    </row>
    <row r="607" spans="1:41" ht="14.4" customHeight="1">
      <c r="A607" s="654" t="s">
        <v>1679</v>
      </c>
      <c r="B607" s="535">
        <v>9318</v>
      </c>
      <c r="C607" s="654"/>
      <c r="D607" s="654" t="s">
        <v>19</v>
      </c>
      <c r="E607" s="654" t="s">
        <v>2144</v>
      </c>
      <c r="F607" s="535" t="s">
        <v>223</v>
      </c>
      <c r="G607" s="654" t="s">
        <v>2598</v>
      </c>
      <c r="H607" s="536" t="s">
        <v>384</v>
      </c>
      <c r="I607" s="536"/>
      <c r="J607" s="535" t="s">
        <v>86</v>
      </c>
      <c r="K607" s="535">
        <v>2</v>
      </c>
      <c r="L607" s="535">
        <v>2.5510000000000002</v>
      </c>
      <c r="M607" s="656" t="s">
        <v>439</v>
      </c>
      <c r="N607" s="536" t="s">
        <v>137</v>
      </c>
      <c r="O607">
        <v>197.21600000000001</v>
      </c>
      <c r="P607" s="665">
        <f t="shared" si="53"/>
        <v>198</v>
      </c>
      <c r="Q607" s="666"/>
      <c r="R607" s="657"/>
      <c r="S607" s="658">
        <f>P607*$V$86</f>
        <v>0</v>
      </c>
      <c r="T607" s="658">
        <f>ROUND(S607,0)</f>
        <v>0</v>
      </c>
      <c r="U607" s="659"/>
      <c r="V607" s="678"/>
      <c r="W607" s="500"/>
      <c r="X607" s="504"/>
      <c r="Y607" s="504"/>
      <c r="Z607" s="504"/>
      <c r="AA607" s="500"/>
      <c r="AB607" s="504"/>
      <c r="AC607" s="506"/>
      <c r="AD607" s="506"/>
      <c r="AE607" s="500"/>
      <c r="AF607" s="500"/>
      <c r="AG607" s="500"/>
      <c r="AH607" s="505"/>
      <c r="AI607" s="506"/>
      <c r="AJ607" s="502"/>
      <c r="AK607" s="507"/>
      <c r="AL607" s="503"/>
      <c r="AM607" s="508"/>
      <c r="AN607" s="509"/>
      <c r="AO607" s="509"/>
    </row>
    <row r="608" spans="1:41" ht="14.4" customHeight="1">
      <c r="A608" s="654" t="s">
        <v>1680</v>
      </c>
      <c r="B608" s="535">
        <v>9325</v>
      </c>
      <c r="C608" s="654"/>
      <c r="D608" s="654" t="s">
        <v>19</v>
      </c>
      <c r="E608" s="654" t="s">
        <v>2144</v>
      </c>
      <c r="F608" s="535" t="s">
        <v>231</v>
      </c>
      <c r="G608" s="654" t="s">
        <v>2611</v>
      </c>
      <c r="H608" s="536" t="s">
        <v>384</v>
      </c>
      <c r="I608" s="536"/>
      <c r="J608" s="535" t="s">
        <v>86</v>
      </c>
      <c r="K608" s="535">
        <v>2</v>
      </c>
      <c r="L608" s="535">
        <v>2.0670000000000002</v>
      </c>
      <c r="M608" s="656" t="s">
        <v>439</v>
      </c>
      <c r="N608" s="536" t="s">
        <v>134</v>
      </c>
      <c r="O608">
        <v>166.59200000000001</v>
      </c>
      <c r="P608" s="665">
        <f t="shared" ref="P608:P671" si="58">ROUNDUP(O608,0)</f>
        <v>167</v>
      </c>
      <c r="Q608" s="666"/>
      <c r="R608" s="657"/>
      <c r="S608" s="658"/>
      <c r="T608" s="658">
        <f>P608*$V$86</f>
        <v>0</v>
      </c>
      <c r="U608" s="659">
        <f t="shared" ref="U608:U616" si="59">ROUND(T608,0)</f>
        <v>0</v>
      </c>
      <c r="V608" s="678"/>
      <c r="W608" s="500"/>
      <c r="X608" s="504"/>
      <c r="Y608" s="504"/>
      <c r="Z608" s="504"/>
      <c r="AA608" s="500"/>
      <c r="AB608" s="504"/>
      <c r="AC608" s="506"/>
      <c r="AD608" s="506"/>
      <c r="AE608" s="500"/>
      <c r="AF608" s="500"/>
      <c r="AG608" s="500"/>
      <c r="AH608" s="505"/>
      <c r="AI608" s="506"/>
      <c r="AJ608" s="502"/>
      <c r="AK608" s="507"/>
      <c r="AL608" s="503"/>
      <c r="AM608" s="508"/>
      <c r="AN608" s="509"/>
      <c r="AO608" s="509"/>
    </row>
    <row r="609" spans="1:41" ht="14.4" customHeight="1">
      <c r="A609" s="654" t="s">
        <v>1681</v>
      </c>
      <c r="B609" s="535">
        <v>9494</v>
      </c>
      <c r="C609" s="654"/>
      <c r="D609" s="654" t="s">
        <v>19</v>
      </c>
      <c r="E609" s="654" t="s">
        <v>2144</v>
      </c>
      <c r="F609" s="535" t="s">
        <v>233</v>
      </c>
      <c r="G609" s="654" t="s">
        <v>2613</v>
      </c>
      <c r="H609" s="536" t="s">
        <v>384</v>
      </c>
      <c r="I609" s="536"/>
      <c r="J609" s="535" t="s">
        <v>195</v>
      </c>
      <c r="K609" s="535">
        <v>15</v>
      </c>
      <c r="L609" s="535">
        <v>5.883</v>
      </c>
      <c r="M609" s="656" t="s">
        <v>439</v>
      </c>
      <c r="N609" s="536" t="s">
        <v>134</v>
      </c>
      <c r="O609">
        <v>378.62400000000002</v>
      </c>
      <c r="P609" s="665">
        <f t="shared" si="58"/>
        <v>379</v>
      </c>
      <c r="Q609" s="666"/>
      <c r="R609" s="657"/>
      <c r="S609" s="658"/>
      <c r="T609" s="658">
        <f>P609*$V$86</f>
        <v>0</v>
      </c>
      <c r="U609" s="659">
        <f t="shared" si="59"/>
        <v>0</v>
      </c>
      <c r="V609" s="678"/>
      <c r="W609" s="500"/>
      <c r="X609" s="504"/>
      <c r="Y609" s="504"/>
      <c r="Z609" s="504"/>
      <c r="AA609" s="500"/>
      <c r="AB609" s="504"/>
      <c r="AC609" s="506"/>
      <c r="AD609" s="506"/>
      <c r="AE609" s="500"/>
      <c r="AF609" s="500"/>
      <c r="AG609" s="500"/>
      <c r="AH609" s="505"/>
      <c r="AI609" s="506"/>
      <c r="AJ609" s="502"/>
      <c r="AK609" s="507"/>
      <c r="AL609" s="503"/>
      <c r="AM609" s="508"/>
      <c r="AN609" s="509"/>
      <c r="AO609" s="509"/>
    </row>
    <row r="610" spans="1:41" ht="14.4" customHeight="1">
      <c r="A610" s="654" t="s">
        <v>1682</v>
      </c>
      <c r="B610" s="535"/>
      <c r="C610" s="654"/>
      <c r="D610" s="654" t="s">
        <v>19</v>
      </c>
      <c r="E610" s="654" t="s">
        <v>2134</v>
      </c>
      <c r="F610" s="535" t="s">
        <v>235</v>
      </c>
      <c r="G610" s="654" t="s">
        <v>2349</v>
      </c>
      <c r="H610" s="536" t="s">
        <v>384</v>
      </c>
      <c r="I610" s="536"/>
      <c r="J610" s="535" t="s">
        <v>236</v>
      </c>
      <c r="K610" s="535">
        <v>10</v>
      </c>
      <c r="L610" s="535">
        <v>2.9220000000000002</v>
      </c>
      <c r="M610" s="656" t="s">
        <v>439</v>
      </c>
      <c r="N610" s="536" t="s">
        <v>150</v>
      </c>
      <c r="O610">
        <v>183.28</v>
      </c>
      <c r="P610" s="665">
        <f t="shared" si="58"/>
        <v>184</v>
      </c>
      <c r="Q610" s="666"/>
      <c r="R610" s="657"/>
      <c r="S610" s="658"/>
      <c r="T610" s="658" t="e">
        <f>P610*#REF!</f>
        <v>#REF!</v>
      </c>
      <c r="U610" s="659" t="e">
        <f t="shared" si="59"/>
        <v>#REF!</v>
      </c>
      <c r="V610" s="678">
        <v>1.0900000000000001</v>
      </c>
      <c r="W610" s="500"/>
      <c r="X610" s="504"/>
      <c r="Y610" s="504"/>
      <c r="Z610" s="504"/>
      <c r="AA610" s="500"/>
      <c r="AB610" s="504"/>
      <c r="AC610" s="506"/>
      <c r="AD610" s="506"/>
      <c r="AE610" s="500"/>
      <c r="AF610" s="500"/>
      <c r="AG610" s="500"/>
      <c r="AH610" s="505"/>
      <c r="AI610" s="506"/>
      <c r="AJ610" s="502"/>
      <c r="AK610" s="507"/>
      <c r="AL610" s="503"/>
      <c r="AM610" s="508"/>
      <c r="AN610" s="509"/>
      <c r="AO610" s="509"/>
    </row>
    <row r="611" spans="1:41" ht="14.4" customHeight="1">
      <c r="A611" s="654" t="s">
        <v>1683</v>
      </c>
      <c r="B611" s="535"/>
      <c r="C611" s="654"/>
      <c r="D611" s="654" t="s">
        <v>19</v>
      </c>
      <c r="E611" s="654" t="s">
        <v>2134</v>
      </c>
      <c r="F611" s="535" t="s">
        <v>237</v>
      </c>
      <c r="G611" s="654" t="s">
        <v>2350</v>
      </c>
      <c r="H611" s="536" t="s">
        <v>384</v>
      </c>
      <c r="I611" s="536"/>
      <c r="J611" s="535" t="s">
        <v>89</v>
      </c>
      <c r="K611" s="535">
        <v>20</v>
      </c>
      <c r="L611" s="535">
        <v>1.135</v>
      </c>
      <c r="M611" s="656" t="s">
        <v>439</v>
      </c>
      <c r="N611" s="699" t="s">
        <v>3438</v>
      </c>
      <c r="O611">
        <v>130.79</v>
      </c>
      <c r="P611" s="665">
        <f t="shared" si="58"/>
        <v>131</v>
      </c>
      <c r="Q611" s="666"/>
      <c r="R611" s="657"/>
      <c r="S611" s="658"/>
      <c r="T611" s="658" t="e">
        <f>P611*#REF!</f>
        <v>#REF!</v>
      </c>
      <c r="U611" s="659" t="e">
        <f t="shared" si="59"/>
        <v>#REF!</v>
      </c>
      <c r="V611" s="678"/>
      <c r="W611" s="500"/>
      <c r="X611" s="504"/>
      <c r="Y611" s="504"/>
      <c r="Z611" s="504"/>
      <c r="AA611" s="500"/>
      <c r="AB611" s="504"/>
      <c r="AC611" s="506"/>
      <c r="AD611" s="506"/>
      <c r="AE611" s="500"/>
      <c r="AF611" s="500"/>
      <c r="AG611" s="500"/>
      <c r="AH611" s="505"/>
      <c r="AI611" s="506"/>
      <c r="AJ611" s="502"/>
      <c r="AK611" s="507"/>
      <c r="AL611" s="503"/>
      <c r="AM611" s="508"/>
      <c r="AN611" s="509"/>
      <c r="AO611" s="509"/>
    </row>
    <row r="612" spans="1:41" ht="14.4" customHeight="1">
      <c r="A612" s="654" t="s">
        <v>1684</v>
      </c>
      <c r="B612" s="535"/>
      <c r="C612" s="654"/>
      <c r="D612" s="654" t="s">
        <v>19</v>
      </c>
      <c r="E612" s="654" t="s">
        <v>2134</v>
      </c>
      <c r="F612" s="535" t="s">
        <v>238</v>
      </c>
      <c r="G612" s="654" t="s">
        <v>2351</v>
      </c>
      <c r="H612" s="536" t="s">
        <v>384</v>
      </c>
      <c r="I612" s="536"/>
      <c r="J612" s="535" t="s">
        <v>86</v>
      </c>
      <c r="K612" s="535">
        <v>8</v>
      </c>
      <c r="L612" s="535">
        <v>4.09</v>
      </c>
      <c r="M612" s="656" t="s">
        <v>439</v>
      </c>
      <c r="N612" s="536" t="s">
        <v>137</v>
      </c>
      <c r="O612">
        <v>306.44299999999998</v>
      </c>
      <c r="P612" s="665">
        <f t="shared" si="58"/>
        <v>307</v>
      </c>
      <c r="Q612" s="666"/>
      <c r="R612" s="657"/>
      <c r="S612" s="658"/>
      <c r="T612" s="658" t="e">
        <f>P612*#REF!</f>
        <v>#REF!</v>
      </c>
      <c r="U612" s="659" t="e">
        <f t="shared" si="59"/>
        <v>#REF!</v>
      </c>
      <c r="V612" s="678"/>
      <c r="W612" s="500"/>
      <c r="X612" s="504"/>
      <c r="Y612" s="504"/>
      <c r="Z612" s="504"/>
      <c r="AA612" s="500"/>
      <c r="AB612" s="504"/>
      <c r="AC612" s="506"/>
      <c r="AD612" s="506"/>
      <c r="AE612" s="500"/>
      <c r="AF612" s="500"/>
      <c r="AG612" s="500"/>
      <c r="AH612" s="505"/>
      <c r="AI612" s="506"/>
      <c r="AJ612" s="502"/>
      <c r="AK612" s="507"/>
      <c r="AL612" s="503"/>
      <c r="AM612" s="508"/>
      <c r="AN612" s="509"/>
      <c r="AO612" s="509"/>
    </row>
    <row r="613" spans="1:41" ht="15.6" customHeight="1">
      <c r="A613" s="654" t="s">
        <v>1685</v>
      </c>
      <c r="B613" s="535"/>
      <c r="C613" s="654"/>
      <c r="D613" s="654" t="s">
        <v>19</v>
      </c>
      <c r="E613" s="654" t="s">
        <v>2134</v>
      </c>
      <c r="F613" s="535" t="s">
        <v>239</v>
      </c>
      <c r="G613" s="654" t="s">
        <v>2352</v>
      </c>
      <c r="H613" s="536" t="s">
        <v>384</v>
      </c>
      <c r="I613" s="536"/>
      <c r="J613" s="535" t="s">
        <v>54</v>
      </c>
      <c r="K613" s="535">
        <v>10</v>
      </c>
      <c r="L613" s="535">
        <v>2.9950000000000001</v>
      </c>
      <c r="M613" s="656" t="s">
        <v>439</v>
      </c>
      <c r="N613" s="536" t="s">
        <v>144</v>
      </c>
      <c r="O613">
        <v>186.78899999999999</v>
      </c>
      <c r="P613" s="665">
        <f t="shared" si="58"/>
        <v>187</v>
      </c>
      <c r="Q613" s="666"/>
      <c r="R613" s="657"/>
      <c r="S613" s="658"/>
      <c r="T613" s="658" t="e">
        <f>P613*#REF!</f>
        <v>#REF!</v>
      </c>
      <c r="U613" s="659" t="e">
        <f t="shared" si="59"/>
        <v>#REF!</v>
      </c>
      <c r="V613" s="678"/>
      <c r="W613" s="500"/>
      <c r="X613" s="504"/>
      <c r="Y613" s="504"/>
      <c r="Z613" s="504"/>
      <c r="AA613" s="500"/>
      <c r="AB613" s="504"/>
      <c r="AC613" s="506"/>
      <c r="AD613" s="506"/>
      <c r="AE613" s="500"/>
      <c r="AF613" s="500"/>
      <c r="AG613" s="500"/>
      <c r="AH613" s="505"/>
      <c r="AI613" s="506"/>
      <c r="AJ613" s="502"/>
      <c r="AK613" s="507"/>
      <c r="AL613" s="503"/>
      <c r="AM613" s="508"/>
      <c r="AN613" s="509"/>
      <c r="AO613" s="509"/>
    </row>
    <row r="614" spans="1:41" ht="14.4" customHeight="1">
      <c r="A614" s="654" t="s">
        <v>1686</v>
      </c>
      <c r="B614" s="535"/>
      <c r="C614" s="654"/>
      <c r="D614" s="654" t="s">
        <v>19</v>
      </c>
      <c r="E614" s="654" t="s">
        <v>2134</v>
      </c>
      <c r="F614" s="535" t="s">
        <v>240</v>
      </c>
      <c r="G614" s="654" t="s">
        <v>2353</v>
      </c>
      <c r="H614" s="536" t="s">
        <v>384</v>
      </c>
      <c r="I614" s="536"/>
      <c r="J614" s="535" t="s">
        <v>135</v>
      </c>
      <c r="K614" s="535">
        <v>2</v>
      </c>
      <c r="L614" s="535">
        <v>2.4009999999999998</v>
      </c>
      <c r="M614" s="656" t="s">
        <v>439</v>
      </c>
      <c r="N614" s="536" t="s">
        <v>137</v>
      </c>
      <c r="O614">
        <v>169.911</v>
      </c>
      <c r="P614" s="665">
        <f t="shared" si="58"/>
        <v>170</v>
      </c>
      <c r="Q614" s="666"/>
      <c r="R614" s="657"/>
      <c r="S614" s="658"/>
      <c r="T614" s="658" t="e">
        <f>P614*#REF!</f>
        <v>#REF!</v>
      </c>
      <c r="U614" s="659" t="e">
        <f t="shared" si="59"/>
        <v>#REF!</v>
      </c>
      <c r="V614" s="678"/>
      <c r="W614" s="500"/>
      <c r="X614" s="504"/>
      <c r="Y614" s="504"/>
      <c r="Z614" s="504"/>
      <c r="AA614" s="500"/>
      <c r="AB614" s="504"/>
      <c r="AC614" s="506"/>
      <c r="AD614" s="506"/>
      <c r="AE614" s="500"/>
      <c r="AF614" s="500"/>
      <c r="AG614" s="500"/>
      <c r="AH614" s="505"/>
      <c r="AI614" s="506"/>
      <c r="AJ614" s="502"/>
      <c r="AK614" s="507"/>
      <c r="AL614" s="503"/>
      <c r="AM614" s="508"/>
      <c r="AN614" s="509"/>
      <c r="AO614" s="509"/>
    </row>
    <row r="615" spans="1:41" ht="15.6" customHeight="1">
      <c r="A615" s="654" t="s">
        <v>1687</v>
      </c>
      <c r="B615" s="535"/>
      <c r="C615" s="654"/>
      <c r="D615" s="654" t="s">
        <v>19</v>
      </c>
      <c r="E615" s="654" t="s">
        <v>2134</v>
      </c>
      <c r="F615" s="535" t="s">
        <v>241</v>
      </c>
      <c r="G615" s="654" t="s">
        <v>2354</v>
      </c>
      <c r="H615" s="536" t="s">
        <v>384</v>
      </c>
      <c r="I615" s="536"/>
      <c r="J615" s="535" t="s">
        <v>135</v>
      </c>
      <c r="K615" s="535">
        <v>2</v>
      </c>
      <c r="L615" s="535">
        <v>1.5529999999999999</v>
      </c>
      <c r="M615" s="656" t="s">
        <v>439</v>
      </c>
      <c r="N615" s="536" t="s">
        <v>134</v>
      </c>
      <c r="O615">
        <v>121.62599999999999</v>
      </c>
      <c r="P615" s="665">
        <f t="shared" si="58"/>
        <v>122</v>
      </c>
      <c r="Q615" s="666"/>
      <c r="R615" s="657"/>
      <c r="S615" s="658"/>
      <c r="T615" s="658" t="e">
        <f>P615*#REF!</f>
        <v>#REF!</v>
      </c>
      <c r="U615" s="659" t="e">
        <f t="shared" si="59"/>
        <v>#REF!</v>
      </c>
      <c r="V615" s="678"/>
      <c r="W615" s="500"/>
      <c r="X615" s="504"/>
      <c r="Y615" s="504"/>
      <c r="Z615" s="504"/>
      <c r="AA615" s="500"/>
      <c r="AB615" s="504"/>
      <c r="AC615" s="506"/>
      <c r="AD615" s="506"/>
      <c r="AE615" s="500"/>
      <c r="AF615" s="500"/>
      <c r="AG615" s="500"/>
      <c r="AH615" s="505"/>
      <c r="AI615" s="506"/>
      <c r="AJ615" s="502"/>
      <c r="AK615" s="507"/>
      <c r="AL615" s="503"/>
      <c r="AM615" s="508"/>
      <c r="AN615" s="509"/>
      <c r="AO615" s="509"/>
    </row>
    <row r="616" spans="1:41" ht="14.4" customHeight="1">
      <c r="A616" s="654" t="s">
        <v>1688</v>
      </c>
      <c r="B616" s="535"/>
      <c r="C616" s="654"/>
      <c r="D616" s="654" t="s">
        <v>19</v>
      </c>
      <c r="E616" s="654" t="s">
        <v>2134</v>
      </c>
      <c r="F616" s="535" t="s">
        <v>242</v>
      </c>
      <c r="G616" s="654" t="s">
        <v>2355</v>
      </c>
      <c r="H616" s="536" t="s">
        <v>384</v>
      </c>
      <c r="I616" s="536"/>
      <c r="J616" s="535" t="s">
        <v>135</v>
      </c>
      <c r="K616" s="535">
        <v>2</v>
      </c>
      <c r="L616" s="535">
        <v>1.5269999999999999</v>
      </c>
      <c r="M616" s="656" t="s">
        <v>439</v>
      </c>
      <c r="N616" s="536" t="s">
        <v>137</v>
      </c>
      <c r="O616">
        <v>119.88600000000001</v>
      </c>
      <c r="P616" s="665">
        <f t="shared" si="58"/>
        <v>120</v>
      </c>
      <c r="Q616" s="666"/>
      <c r="R616" s="657"/>
      <c r="S616" s="658"/>
      <c r="T616" s="658" t="e">
        <f>P616*#REF!</f>
        <v>#REF!</v>
      </c>
      <c r="U616" s="659" t="e">
        <f t="shared" si="59"/>
        <v>#REF!</v>
      </c>
      <c r="V616" s="678"/>
      <c r="W616" s="500"/>
      <c r="X616" s="504"/>
      <c r="Y616" s="504"/>
      <c r="Z616" s="504"/>
      <c r="AA616" s="500"/>
      <c r="AB616" s="504"/>
      <c r="AC616" s="506"/>
      <c r="AD616" s="506"/>
      <c r="AE616" s="500"/>
      <c r="AF616" s="500"/>
      <c r="AG616" s="500"/>
      <c r="AH616" s="505"/>
      <c r="AI616" s="506"/>
      <c r="AJ616" s="502"/>
      <c r="AK616" s="507"/>
      <c r="AL616" s="503"/>
      <c r="AM616" s="508"/>
      <c r="AN616" s="509"/>
      <c r="AO616" s="509"/>
    </row>
    <row r="617" spans="1:41" ht="14.4" customHeight="1">
      <c r="A617" s="654" t="s">
        <v>1689</v>
      </c>
      <c r="B617" s="535"/>
      <c r="C617" s="654"/>
      <c r="D617" s="654" t="s">
        <v>19</v>
      </c>
      <c r="E617" s="654" t="s">
        <v>2134</v>
      </c>
      <c r="F617" s="535" t="s">
        <v>243</v>
      </c>
      <c r="G617" s="654" t="s">
        <v>2356</v>
      </c>
      <c r="H617" s="536" t="s">
        <v>384</v>
      </c>
      <c r="I617" s="536"/>
      <c r="J617" s="535" t="s">
        <v>244</v>
      </c>
      <c r="K617" s="535">
        <v>10</v>
      </c>
      <c r="L617" s="535">
        <v>3.9580000000000002</v>
      </c>
      <c r="M617" s="656" t="s">
        <v>439</v>
      </c>
      <c r="N617" s="536" t="s">
        <v>134</v>
      </c>
      <c r="O617">
        <v>233.18899999999999</v>
      </c>
      <c r="P617" s="665">
        <f t="shared" si="58"/>
        <v>234</v>
      </c>
      <c r="Q617" s="666"/>
      <c r="R617" s="657"/>
      <c r="S617" s="658" t="e">
        <f>P617*#REF!</f>
        <v>#REF!</v>
      </c>
      <c r="T617" s="658" t="e">
        <f>ROUND(S617,0)</f>
        <v>#REF!</v>
      </c>
      <c r="U617" s="659"/>
      <c r="V617" s="678"/>
      <c r="W617" s="500"/>
      <c r="X617" s="504"/>
      <c r="Y617" s="504"/>
      <c r="Z617" s="504"/>
      <c r="AA617" s="500"/>
      <c r="AB617" s="504"/>
      <c r="AC617" s="506"/>
      <c r="AD617" s="506"/>
      <c r="AE617" s="500"/>
      <c r="AF617" s="500"/>
      <c r="AG617" s="500"/>
      <c r="AH617" s="505"/>
      <c r="AI617" s="506"/>
      <c r="AJ617" s="502"/>
      <c r="AK617" s="507"/>
      <c r="AL617" s="503"/>
      <c r="AM617" s="508"/>
      <c r="AN617" s="509"/>
      <c r="AO617" s="509"/>
    </row>
    <row r="618" spans="1:41" ht="14.4" customHeight="1">
      <c r="A618" s="654" t="s">
        <v>1690</v>
      </c>
      <c r="B618" s="535"/>
      <c r="C618" s="654"/>
      <c r="D618" s="654" t="s">
        <v>19</v>
      </c>
      <c r="E618" s="654" t="s">
        <v>2134</v>
      </c>
      <c r="F618" s="535" t="s">
        <v>245</v>
      </c>
      <c r="G618" s="654" t="s">
        <v>2357</v>
      </c>
      <c r="H618" s="536" t="s">
        <v>384</v>
      </c>
      <c r="I618" s="536"/>
      <c r="J618" s="535" t="s">
        <v>86</v>
      </c>
      <c r="K618" s="535">
        <v>2</v>
      </c>
      <c r="L618" s="535">
        <v>0.91600000000000004</v>
      </c>
      <c r="M618" s="656" t="s">
        <v>439</v>
      </c>
      <c r="N618" s="536" t="s">
        <v>137</v>
      </c>
      <c r="O618">
        <v>85.230999999999995</v>
      </c>
      <c r="P618" s="665">
        <f t="shared" si="58"/>
        <v>86</v>
      </c>
      <c r="Q618" s="666"/>
      <c r="R618" s="657"/>
      <c r="S618" s="658" t="e">
        <f>P618*#REF!</f>
        <v>#REF!</v>
      </c>
      <c r="T618" s="658" t="e">
        <f>ROUND(S618,0)</f>
        <v>#REF!</v>
      </c>
      <c r="U618" s="659"/>
      <c r="V618" s="678"/>
      <c r="W618" s="500"/>
      <c r="X618" s="504"/>
      <c r="Y618" s="504"/>
      <c r="Z618" s="504"/>
      <c r="AA618" s="500"/>
      <c r="AB618" s="504"/>
      <c r="AC618" s="506"/>
      <c r="AD618" s="506"/>
      <c r="AE618" s="500"/>
      <c r="AF618" s="500"/>
      <c r="AG618" s="500"/>
      <c r="AH618" s="505"/>
      <c r="AI618" s="506"/>
      <c r="AJ618" s="502"/>
      <c r="AK618" s="507"/>
      <c r="AL618" s="503"/>
      <c r="AM618" s="508"/>
      <c r="AN618" s="509"/>
      <c r="AO618" s="509"/>
    </row>
    <row r="619" spans="1:41" ht="14.4" customHeight="1">
      <c r="A619" s="654" t="s">
        <v>1691</v>
      </c>
      <c r="B619" s="535"/>
      <c r="C619" s="654"/>
      <c r="D619" s="654" t="s">
        <v>19</v>
      </c>
      <c r="E619" s="654" t="s">
        <v>2134</v>
      </c>
      <c r="F619" s="535" t="s">
        <v>246</v>
      </c>
      <c r="G619" s="654" t="s">
        <v>2358</v>
      </c>
      <c r="H619" s="536" t="s">
        <v>384</v>
      </c>
      <c r="I619" s="536"/>
      <c r="J619" s="535" t="s">
        <v>54</v>
      </c>
      <c r="K619" s="535">
        <v>10</v>
      </c>
      <c r="L619" s="535">
        <v>2.5630000000000002</v>
      </c>
      <c r="M619" s="656" t="s">
        <v>439</v>
      </c>
      <c r="N619" s="536" t="s">
        <v>131</v>
      </c>
      <c r="O619">
        <v>165.99600000000001</v>
      </c>
      <c r="P619" s="665">
        <f t="shared" si="58"/>
        <v>166</v>
      </c>
      <c r="Q619" s="666"/>
      <c r="R619" s="657"/>
      <c r="S619" s="658"/>
      <c r="T619" s="658" t="e">
        <f>P619*#REF!</f>
        <v>#REF!</v>
      </c>
      <c r="U619" s="659" t="e">
        <f t="shared" ref="U619:U638" si="60">ROUND(T619,0)</f>
        <v>#REF!</v>
      </c>
      <c r="V619" s="678"/>
      <c r="W619" s="500"/>
      <c r="X619" s="504"/>
      <c r="Y619" s="504"/>
      <c r="Z619" s="504"/>
      <c r="AA619" s="500"/>
      <c r="AB619" s="504"/>
      <c r="AC619" s="506"/>
      <c r="AD619" s="506"/>
      <c r="AE619" s="500"/>
      <c r="AF619" s="500"/>
      <c r="AG619" s="500"/>
      <c r="AH619" s="505"/>
      <c r="AI619" s="506"/>
      <c r="AJ619" s="502"/>
      <c r="AK619" s="507"/>
      <c r="AL619" s="503"/>
      <c r="AM619" s="508"/>
      <c r="AN619" s="509"/>
      <c r="AO619" s="509"/>
    </row>
    <row r="620" spans="1:41" ht="14.4" customHeight="1">
      <c r="A620" s="654" t="s">
        <v>1692</v>
      </c>
      <c r="B620" s="535"/>
      <c r="C620" s="654"/>
      <c r="D620" s="654" t="s">
        <v>19</v>
      </c>
      <c r="E620" s="654" t="s">
        <v>2134</v>
      </c>
      <c r="F620" s="535" t="s">
        <v>247</v>
      </c>
      <c r="G620" s="654" t="s">
        <v>2359</v>
      </c>
      <c r="H620" s="536" t="s">
        <v>384</v>
      </c>
      <c r="I620" s="536"/>
      <c r="J620" s="535" t="s">
        <v>86</v>
      </c>
      <c r="K620" s="535">
        <v>2</v>
      </c>
      <c r="L620" s="535">
        <v>1.06</v>
      </c>
      <c r="M620" s="656" t="s">
        <v>439</v>
      </c>
      <c r="N620" s="536" t="s">
        <v>134</v>
      </c>
      <c r="O620">
        <v>93.409000000000006</v>
      </c>
      <c r="P620" s="665">
        <f t="shared" si="58"/>
        <v>94</v>
      </c>
      <c r="Q620" s="666"/>
      <c r="R620" s="657"/>
      <c r="S620" s="658"/>
      <c r="T620" s="658" t="e">
        <f>P620*#REF!</f>
        <v>#REF!</v>
      </c>
      <c r="U620" s="659" t="e">
        <f t="shared" si="60"/>
        <v>#REF!</v>
      </c>
      <c r="V620" s="678"/>
      <c r="W620" s="500"/>
      <c r="X620" s="504"/>
      <c r="Y620" s="504"/>
      <c r="Z620" s="504"/>
      <c r="AA620" s="500"/>
      <c r="AB620" s="504"/>
      <c r="AC620" s="506"/>
      <c r="AD620" s="506"/>
      <c r="AE620" s="500"/>
      <c r="AF620" s="500"/>
      <c r="AG620" s="500"/>
      <c r="AH620" s="505"/>
      <c r="AI620" s="506"/>
      <c r="AJ620" s="502"/>
      <c r="AK620" s="507"/>
      <c r="AL620" s="503"/>
      <c r="AM620" s="508"/>
      <c r="AN620" s="509"/>
      <c r="AO620" s="509"/>
    </row>
    <row r="621" spans="1:41" ht="14.4" customHeight="1">
      <c r="A621" s="654" t="s">
        <v>1693</v>
      </c>
      <c r="B621" s="535"/>
      <c r="C621" s="654"/>
      <c r="D621" s="654" t="s">
        <v>19</v>
      </c>
      <c r="E621" s="654" t="s">
        <v>2134</v>
      </c>
      <c r="F621" s="535" t="s">
        <v>248</v>
      </c>
      <c r="G621" s="654" t="s">
        <v>2360</v>
      </c>
      <c r="H621" s="536" t="s">
        <v>384</v>
      </c>
      <c r="I621" s="536"/>
      <c r="J621" s="535" t="s">
        <v>135</v>
      </c>
      <c r="K621" s="535">
        <v>4</v>
      </c>
      <c r="L621" s="535">
        <v>3.2759999999999998</v>
      </c>
      <c r="M621" s="656" t="s">
        <v>439</v>
      </c>
      <c r="N621" s="536" t="s">
        <v>137</v>
      </c>
      <c r="O621">
        <v>244.46999999999997</v>
      </c>
      <c r="P621" s="665">
        <f t="shared" si="58"/>
        <v>245</v>
      </c>
      <c r="Q621" s="666"/>
      <c r="R621" s="657"/>
      <c r="S621" s="658"/>
      <c r="T621" s="658" t="e">
        <f>P621*#REF!</f>
        <v>#REF!</v>
      </c>
      <c r="U621" s="659" t="e">
        <f t="shared" si="60"/>
        <v>#REF!</v>
      </c>
      <c r="V621" s="678"/>
      <c r="W621" s="500"/>
      <c r="X621" s="504"/>
      <c r="Y621" s="504"/>
      <c r="Z621" s="504"/>
      <c r="AA621" s="500"/>
      <c r="AB621" s="504"/>
      <c r="AC621" s="506"/>
      <c r="AD621" s="506"/>
      <c r="AE621" s="500"/>
      <c r="AF621" s="500"/>
      <c r="AG621" s="500"/>
      <c r="AH621" s="505"/>
      <c r="AI621" s="506"/>
      <c r="AJ621" s="502"/>
      <c r="AK621" s="507"/>
      <c r="AL621" s="503"/>
      <c r="AM621" s="508"/>
      <c r="AN621" s="509"/>
      <c r="AO621" s="509"/>
    </row>
    <row r="622" spans="1:41" ht="14.4" customHeight="1">
      <c r="A622" s="654" t="s">
        <v>1694</v>
      </c>
      <c r="B622" s="535"/>
      <c r="C622" s="654"/>
      <c r="D622" s="654" t="s">
        <v>19</v>
      </c>
      <c r="E622" s="654" t="s">
        <v>2134</v>
      </c>
      <c r="F622" s="535" t="s">
        <v>249</v>
      </c>
      <c r="G622" s="654" t="s">
        <v>2361</v>
      </c>
      <c r="H622" s="536" t="s">
        <v>384</v>
      </c>
      <c r="I622" s="536"/>
      <c r="J622" s="535" t="s">
        <v>135</v>
      </c>
      <c r="K622" s="535">
        <v>2</v>
      </c>
      <c r="L622" s="535">
        <v>2.62</v>
      </c>
      <c r="M622" s="656" t="s">
        <v>439</v>
      </c>
      <c r="N622" s="536" t="s">
        <v>134</v>
      </c>
      <c r="O622">
        <v>182.26499999999999</v>
      </c>
      <c r="P622" s="665">
        <f t="shared" si="58"/>
        <v>183</v>
      </c>
      <c r="Q622" s="666"/>
      <c r="R622" s="657"/>
      <c r="S622" s="658"/>
      <c r="T622" s="658" t="e">
        <f>P622*#REF!</f>
        <v>#REF!</v>
      </c>
      <c r="U622" s="659" t="e">
        <f t="shared" si="60"/>
        <v>#REF!</v>
      </c>
      <c r="V622" s="678"/>
      <c r="W622" s="500"/>
      <c r="X622" s="504"/>
      <c r="Y622" s="504"/>
      <c r="Z622" s="504"/>
      <c r="AA622" s="500"/>
      <c r="AB622" s="504"/>
      <c r="AC622" s="506"/>
      <c r="AD622" s="506"/>
      <c r="AE622" s="500"/>
      <c r="AF622" s="500"/>
      <c r="AG622" s="500"/>
      <c r="AH622" s="505"/>
      <c r="AI622" s="506"/>
      <c r="AJ622" s="502"/>
      <c r="AK622" s="507"/>
      <c r="AL622" s="503"/>
      <c r="AM622" s="508"/>
      <c r="AN622" s="509"/>
      <c r="AO622" s="509"/>
    </row>
    <row r="623" spans="1:41" ht="14.4" customHeight="1">
      <c r="A623" s="654" t="s">
        <v>1695</v>
      </c>
      <c r="B623" s="535"/>
      <c r="C623" s="654"/>
      <c r="D623" s="654" t="s">
        <v>19</v>
      </c>
      <c r="E623" s="654" t="s">
        <v>2134</v>
      </c>
      <c r="F623" s="535" t="s">
        <v>250</v>
      </c>
      <c r="G623" s="654" t="s">
        <v>2362</v>
      </c>
      <c r="H623" s="536" t="s">
        <v>384</v>
      </c>
      <c r="I623" s="536"/>
      <c r="J623" s="535" t="s">
        <v>54</v>
      </c>
      <c r="K623" s="535">
        <v>3</v>
      </c>
      <c r="L623" s="535">
        <v>1.534</v>
      </c>
      <c r="M623" s="656" t="s">
        <v>439</v>
      </c>
      <c r="N623" s="536" t="s">
        <v>137</v>
      </c>
      <c r="O623">
        <v>90.828000000000003</v>
      </c>
      <c r="P623" s="665">
        <f t="shared" si="58"/>
        <v>91</v>
      </c>
      <c r="Q623" s="666"/>
      <c r="R623" s="657"/>
      <c r="S623" s="658"/>
      <c r="T623" s="658" t="e">
        <f>P623*#REF!</f>
        <v>#REF!</v>
      </c>
      <c r="U623" s="659" t="e">
        <f t="shared" si="60"/>
        <v>#REF!</v>
      </c>
      <c r="V623" s="678"/>
      <c r="W623" s="500"/>
      <c r="X623" s="504"/>
      <c r="Y623" s="504"/>
      <c r="Z623" s="504"/>
      <c r="AA623" s="500"/>
      <c r="AB623" s="504"/>
      <c r="AC623" s="506"/>
      <c r="AD623" s="506"/>
      <c r="AE623" s="500"/>
      <c r="AF623" s="500"/>
      <c r="AG623" s="500"/>
      <c r="AH623" s="505"/>
      <c r="AI623" s="506"/>
      <c r="AJ623" s="502"/>
      <c r="AK623" s="507"/>
      <c r="AL623" s="503"/>
      <c r="AM623" s="508"/>
      <c r="AN623" s="509"/>
      <c r="AO623" s="509"/>
    </row>
    <row r="624" spans="1:41" ht="14.4" customHeight="1">
      <c r="A624" s="654" t="s">
        <v>1696</v>
      </c>
      <c r="B624" s="535"/>
      <c r="C624" s="654"/>
      <c r="D624" s="654" t="s">
        <v>19</v>
      </c>
      <c r="E624" s="654" t="s">
        <v>2134</v>
      </c>
      <c r="F624" s="535" t="s">
        <v>251</v>
      </c>
      <c r="G624" s="654" t="s">
        <v>2490</v>
      </c>
      <c r="H624" s="536" t="s">
        <v>384</v>
      </c>
      <c r="I624" s="536"/>
      <c r="J624" s="535" t="s">
        <v>190</v>
      </c>
      <c r="K624" s="535">
        <v>3</v>
      </c>
      <c r="L624" s="535">
        <v>5.3929999999999998</v>
      </c>
      <c r="M624" s="656" t="s">
        <v>439</v>
      </c>
      <c r="N624" s="536" t="s">
        <v>137</v>
      </c>
      <c r="O624">
        <v>351.85699999999997</v>
      </c>
      <c r="P624" s="665">
        <f t="shared" si="58"/>
        <v>352</v>
      </c>
      <c r="Q624" s="666"/>
      <c r="R624" s="657"/>
      <c r="S624" s="658"/>
      <c r="T624" s="658" t="e">
        <f>P624*#REF!</f>
        <v>#REF!</v>
      </c>
      <c r="U624" s="659" t="e">
        <f t="shared" si="60"/>
        <v>#REF!</v>
      </c>
      <c r="V624" s="678"/>
      <c r="W624" s="500"/>
      <c r="X624" s="504"/>
      <c r="Y624" s="504"/>
      <c r="Z624" s="504"/>
      <c r="AA624" s="500"/>
      <c r="AB624" s="504"/>
      <c r="AC624" s="506"/>
      <c r="AD624" s="506"/>
      <c r="AE624" s="500"/>
      <c r="AF624" s="500"/>
      <c r="AG624" s="500"/>
      <c r="AH624" s="505"/>
      <c r="AI624" s="506"/>
      <c r="AJ624" s="502"/>
      <c r="AK624" s="507"/>
      <c r="AL624" s="503"/>
      <c r="AM624" s="508"/>
      <c r="AN624" s="509"/>
      <c r="AO624" s="509"/>
    </row>
    <row r="625" spans="1:41" ht="14.4" customHeight="1">
      <c r="A625" s="654" t="s">
        <v>1697</v>
      </c>
      <c r="B625" s="535"/>
      <c r="C625" s="654"/>
      <c r="D625" s="654" t="s">
        <v>19</v>
      </c>
      <c r="E625" s="654" t="s">
        <v>2134</v>
      </c>
      <c r="F625" s="535" t="s">
        <v>252</v>
      </c>
      <c r="G625" s="654" t="s">
        <v>2363</v>
      </c>
      <c r="H625" s="536" t="s">
        <v>384</v>
      </c>
      <c r="I625" s="536"/>
      <c r="J625" s="535" t="s">
        <v>135</v>
      </c>
      <c r="K625" s="535">
        <v>3</v>
      </c>
      <c r="L625" s="535">
        <v>2.5270000000000001</v>
      </c>
      <c r="M625" s="656" t="s">
        <v>439</v>
      </c>
      <c r="N625" s="536" t="s">
        <v>137</v>
      </c>
      <c r="O625">
        <v>114.34699999999999</v>
      </c>
      <c r="P625" s="665">
        <f t="shared" si="58"/>
        <v>115</v>
      </c>
      <c r="Q625" s="666"/>
      <c r="R625" s="657"/>
      <c r="S625" s="658"/>
      <c r="T625" s="658" t="e">
        <f>P625*#REF!</f>
        <v>#REF!</v>
      </c>
      <c r="U625" s="659" t="e">
        <f t="shared" si="60"/>
        <v>#REF!</v>
      </c>
      <c r="V625" s="678"/>
      <c r="W625" s="500"/>
      <c r="X625" s="504"/>
      <c r="Y625" s="504"/>
      <c r="Z625" s="504"/>
      <c r="AA625" s="500"/>
      <c r="AB625" s="504"/>
      <c r="AC625" s="506"/>
      <c r="AD625" s="506"/>
      <c r="AE625" s="500"/>
      <c r="AF625" s="500"/>
      <c r="AG625" s="500"/>
      <c r="AH625" s="505"/>
      <c r="AI625" s="506"/>
      <c r="AJ625" s="502"/>
      <c r="AK625" s="507"/>
      <c r="AL625" s="503"/>
      <c r="AM625" s="508"/>
      <c r="AN625" s="509"/>
      <c r="AO625" s="509"/>
    </row>
    <row r="626" spans="1:41" ht="14.4" customHeight="1">
      <c r="A626" s="654" t="s">
        <v>1698</v>
      </c>
      <c r="B626" s="535"/>
      <c r="C626" s="654"/>
      <c r="D626" s="654" t="s">
        <v>19</v>
      </c>
      <c r="E626" s="654" t="s">
        <v>2134</v>
      </c>
      <c r="F626" s="535" t="s">
        <v>253</v>
      </c>
      <c r="G626" s="654" t="s">
        <v>2364</v>
      </c>
      <c r="H626" s="536" t="s">
        <v>384</v>
      </c>
      <c r="I626" s="536"/>
      <c r="J626" s="535" t="s">
        <v>54</v>
      </c>
      <c r="K626" s="535">
        <v>10</v>
      </c>
      <c r="L626" s="535">
        <v>2.9849999999999999</v>
      </c>
      <c r="M626" s="656" t="s">
        <v>439</v>
      </c>
      <c r="N626" s="536" t="s">
        <v>137</v>
      </c>
      <c r="O626">
        <v>186.09299999999999</v>
      </c>
      <c r="P626" s="665">
        <f t="shared" si="58"/>
        <v>187</v>
      </c>
      <c r="Q626" s="666"/>
      <c r="R626" s="657"/>
      <c r="S626" s="658"/>
      <c r="T626" s="658" t="e">
        <f>P626*#REF!</f>
        <v>#REF!</v>
      </c>
      <c r="U626" s="659" t="e">
        <f t="shared" si="60"/>
        <v>#REF!</v>
      </c>
      <c r="V626" s="678"/>
      <c r="W626" s="500"/>
      <c r="X626" s="504"/>
      <c r="Y626" s="504"/>
      <c r="Z626" s="504"/>
      <c r="AA626" s="500"/>
      <c r="AB626" s="504"/>
      <c r="AC626" s="506"/>
      <c r="AD626" s="506"/>
      <c r="AE626" s="500"/>
      <c r="AF626" s="500"/>
      <c r="AG626" s="500"/>
      <c r="AH626" s="505"/>
      <c r="AI626" s="506"/>
      <c r="AJ626" s="502"/>
      <c r="AK626" s="507"/>
      <c r="AL626" s="503"/>
      <c r="AM626" s="508"/>
      <c r="AN626" s="509"/>
      <c r="AO626" s="509"/>
    </row>
    <row r="627" spans="1:41" ht="14.4" customHeight="1">
      <c r="A627" s="654" t="s">
        <v>1699</v>
      </c>
      <c r="B627" s="535"/>
      <c r="C627" s="654"/>
      <c r="D627" s="654" t="s">
        <v>19</v>
      </c>
      <c r="E627" s="654" t="s">
        <v>2134</v>
      </c>
      <c r="F627" s="535" t="s">
        <v>254</v>
      </c>
      <c r="G627" s="654" t="s">
        <v>2365</v>
      </c>
      <c r="H627" s="536" t="s">
        <v>384</v>
      </c>
      <c r="I627" s="536"/>
      <c r="J627" s="535" t="s">
        <v>41</v>
      </c>
      <c r="K627" s="535">
        <v>20</v>
      </c>
      <c r="L627" s="535">
        <v>2.0670000000000002</v>
      </c>
      <c r="M627" s="656" t="s">
        <v>439</v>
      </c>
      <c r="N627" s="536" t="s">
        <v>131</v>
      </c>
      <c r="O627">
        <v>175.68199999999999</v>
      </c>
      <c r="P627" s="665">
        <f t="shared" si="58"/>
        <v>176</v>
      </c>
      <c r="Q627" s="666"/>
      <c r="R627" s="657"/>
      <c r="S627" s="658"/>
      <c r="T627" s="658" t="e">
        <f>P627*#REF!</f>
        <v>#REF!</v>
      </c>
      <c r="U627" s="659" t="e">
        <f t="shared" si="60"/>
        <v>#REF!</v>
      </c>
      <c r="V627" s="678"/>
      <c r="W627" s="500"/>
      <c r="X627" s="504"/>
      <c r="Y627" s="504"/>
      <c r="Z627" s="504"/>
      <c r="AA627" s="500"/>
      <c r="AB627" s="504"/>
      <c r="AC627" s="506"/>
      <c r="AD627" s="506"/>
      <c r="AE627" s="500"/>
      <c r="AF627" s="500"/>
      <c r="AG627" s="500"/>
      <c r="AH627" s="505"/>
      <c r="AI627" s="506"/>
      <c r="AJ627" s="502"/>
      <c r="AK627" s="507"/>
      <c r="AL627" s="503"/>
      <c r="AM627" s="508"/>
      <c r="AN627" s="509"/>
      <c r="AO627" s="509"/>
    </row>
    <row r="628" spans="1:41" ht="14.4" customHeight="1">
      <c r="A628" s="654" t="s">
        <v>1700</v>
      </c>
      <c r="B628" s="535"/>
      <c r="C628" s="654"/>
      <c r="D628" s="654" t="s">
        <v>19</v>
      </c>
      <c r="E628" s="654" t="s">
        <v>2134</v>
      </c>
      <c r="F628" s="535" t="s">
        <v>255</v>
      </c>
      <c r="G628" s="654" t="s">
        <v>2366</v>
      </c>
      <c r="H628" s="536" t="s">
        <v>384</v>
      </c>
      <c r="I628" s="536"/>
      <c r="J628" s="535" t="s">
        <v>41</v>
      </c>
      <c r="K628" s="535">
        <v>10</v>
      </c>
      <c r="L628" s="535">
        <v>0.95099999999999996</v>
      </c>
      <c r="M628" s="656" t="s">
        <v>439</v>
      </c>
      <c r="N628" s="536" t="s">
        <v>131</v>
      </c>
      <c r="O628">
        <v>87.98599999999999</v>
      </c>
      <c r="P628" s="665">
        <f t="shared" si="58"/>
        <v>88</v>
      </c>
      <c r="Q628" s="666"/>
      <c r="R628" s="657"/>
      <c r="S628" s="658"/>
      <c r="T628" s="658" t="e">
        <f>P628*#REF!</f>
        <v>#REF!</v>
      </c>
      <c r="U628" s="659" t="e">
        <f t="shared" si="60"/>
        <v>#REF!</v>
      </c>
      <c r="V628" s="678"/>
      <c r="W628" s="500"/>
      <c r="X628" s="504"/>
      <c r="Y628" s="504"/>
      <c r="Z628" s="504"/>
      <c r="AA628" s="500"/>
      <c r="AB628" s="504"/>
      <c r="AC628" s="506"/>
      <c r="AD628" s="506"/>
      <c r="AE628" s="500"/>
      <c r="AF628" s="500"/>
      <c r="AG628" s="500"/>
      <c r="AH628" s="505"/>
      <c r="AI628" s="506"/>
      <c r="AJ628" s="502"/>
      <c r="AK628" s="507"/>
      <c r="AL628" s="503"/>
      <c r="AM628" s="508"/>
      <c r="AN628" s="509"/>
      <c r="AO628" s="509"/>
    </row>
    <row r="629" spans="1:41" ht="14.4" customHeight="1">
      <c r="A629" s="654" t="s">
        <v>1701</v>
      </c>
      <c r="B629" s="535"/>
      <c r="C629" s="654"/>
      <c r="D629" s="654" t="s">
        <v>19</v>
      </c>
      <c r="E629" s="654" t="s">
        <v>2134</v>
      </c>
      <c r="F629" s="535" t="s">
        <v>256</v>
      </c>
      <c r="G629" s="654" t="s">
        <v>2516</v>
      </c>
      <c r="H629" s="536" t="s">
        <v>384</v>
      </c>
      <c r="I629" s="536"/>
      <c r="J629" s="535" t="s">
        <v>192</v>
      </c>
      <c r="K629" s="535">
        <v>15</v>
      </c>
      <c r="L629" s="535">
        <v>0.55000000000000004</v>
      </c>
      <c r="M629" s="656" t="s">
        <v>439</v>
      </c>
      <c r="N629" s="536" t="s">
        <v>131</v>
      </c>
      <c r="O629">
        <v>78.096999999999994</v>
      </c>
      <c r="P629" s="665">
        <f t="shared" si="58"/>
        <v>79</v>
      </c>
      <c r="Q629" s="666"/>
      <c r="R629" s="657"/>
      <c r="S629" s="658"/>
      <c r="T629" s="658" t="e">
        <f>P629*#REF!</f>
        <v>#REF!</v>
      </c>
      <c r="U629" s="659" t="e">
        <f t="shared" si="60"/>
        <v>#REF!</v>
      </c>
      <c r="V629" s="678"/>
      <c r="W629" s="500"/>
      <c r="X629" s="504"/>
      <c r="Y629" s="504"/>
      <c r="Z629" s="504"/>
      <c r="AA629" s="500"/>
      <c r="AB629" s="504"/>
      <c r="AC629" s="506"/>
      <c r="AD629" s="506"/>
      <c r="AE629" s="500"/>
      <c r="AF629" s="500"/>
      <c r="AG629" s="500"/>
      <c r="AH629" s="505"/>
      <c r="AI629" s="506"/>
      <c r="AJ629" s="502"/>
      <c r="AK629" s="507"/>
      <c r="AL629" s="503"/>
      <c r="AM629" s="508"/>
      <c r="AN629" s="509"/>
      <c r="AO629" s="509"/>
    </row>
    <row r="630" spans="1:41" ht="14.4" customHeight="1">
      <c r="A630" s="654" t="s">
        <v>1702</v>
      </c>
      <c r="B630" s="535"/>
      <c r="C630" s="654"/>
      <c r="D630" s="654" t="s">
        <v>19</v>
      </c>
      <c r="E630" s="654" t="s">
        <v>2134</v>
      </c>
      <c r="F630" s="535" t="s">
        <v>257</v>
      </c>
      <c r="G630" s="654" t="s">
        <v>2367</v>
      </c>
      <c r="H630" s="536" t="s">
        <v>384</v>
      </c>
      <c r="I630" s="536"/>
      <c r="J630" s="535" t="s">
        <v>41</v>
      </c>
      <c r="K630" s="535">
        <v>15</v>
      </c>
      <c r="L630" s="535">
        <v>1.069</v>
      </c>
      <c r="M630" s="656" t="s">
        <v>439</v>
      </c>
      <c r="N630" s="536" t="s">
        <v>131</v>
      </c>
      <c r="O630">
        <v>110.51899999999999</v>
      </c>
      <c r="P630" s="665">
        <f t="shared" si="58"/>
        <v>111</v>
      </c>
      <c r="Q630" s="666"/>
      <c r="R630" s="657"/>
      <c r="S630" s="658"/>
      <c r="T630" s="658" t="e">
        <f>P630*#REF!</f>
        <v>#REF!</v>
      </c>
      <c r="U630" s="659" t="e">
        <f t="shared" si="60"/>
        <v>#REF!</v>
      </c>
      <c r="V630" s="678"/>
      <c r="W630" s="500"/>
      <c r="X630" s="504"/>
      <c r="Y630" s="504"/>
      <c r="Z630" s="504"/>
      <c r="AA630" s="500"/>
      <c r="AB630" s="504"/>
      <c r="AC630" s="506"/>
      <c r="AD630" s="506"/>
      <c r="AE630" s="500"/>
      <c r="AF630" s="500"/>
      <c r="AG630" s="500"/>
      <c r="AH630" s="505"/>
      <c r="AI630" s="506"/>
      <c r="AJ630" s="502"/>
      <c r="AK630" s="507"/>
      <c r="AL630" s="503"/>
      <c r="AM630" s="508"/>
      <c r="AN630" s="509"/>
      <c r="AO630" s="509"/>
    </row>
    <row r="631" spans="1:41" ht="14.4" customHeight="1">
      <c r="A631" s="654" t="s">
        <v>1703</v>
      </c>
      <c r="B631" s="535"/>
      <c r="C631" s="654"/>
      <c r="D631" s="654" t="s">
        <v>19</v>
      </c>
      <c r="E631" s="654" t="s">
        <v>2134</v>
      </c>
      <c r="F631" s="535" t="s">
        <v>258</v>
      </c>
      <c r="G631" s="654" t="s">
        <v>2368</v>
      </c>
      <c r="H631" s="536" t="s">
        <v>384</v>
      </c>
      <c r="I631" s="536"/>
      <c r="J631" s="535" t="s">
        <v>54</v>
      </c>
      <c r="K631" s="535">
        <v>10</v>
      </c>
      <c r="L631" s="535">
        <v>2.8980000000000001</v>
      </c>
      <c r="M631" s="656" t="s">
        <v>439</v>
      </c>
      <c r="N631" s="536" t="s">
        <v>134</v>
      </c>
      <c r="O631">
        <v>181.88800000000001</v>
      </c>
      <c r="P631" s="665">
        <f t="shared" si="58"/>
        <v>182</v>
      </c>
      <c r="Q631" s="666"/>
      <c r="R631" s="657"/>
      <c r="S631" s="658"/>
      <c r="T631" s="658" t="e">
        <f>P631*#REF!</f>
        <v>#REF!</v>
      </c>
      <c r="U631" s="659" t="e">
        <f t="shared" si="60"/>
        <v>#REF!</v>
      </c>
      <c r="V631" s="678"/>
      <c r="W631" s="500"/>
      <c r="X631" s="504"/>
      <c r="Y631" s="504"/>
      <c r="Z631" s="504"/>
      <c r="AA631" s="500"/>
      <c r="AB631" s="504"/>
      <c r="AC631" s="506"/>
      <c r="AD631" s="506"/>
      <c r="AE631" s="500"/>
      <c r="AF631" s="500"/>
      <c r="AG631" s="500"/>
      <c r="AH631" s="505"/>
      <c r="AI631" s="506"/>
      <c r="AJ631" s="502"/>
      <c r="AK631" s="507"/>
      <c r="AL631" s="503"/>
      <c r="AM631" s="508"/>
      <c r="AN631" s="509"/>
      <c r="AO631" s="509"/>
    </row>
    <row r="632" spans="1:41" ht="14.4" customHeight="1">
      <c r="A632" s="654" t="s">
        <v>1704</v>
      </c>
      <c r="B632" s="535"/>
      <c r="C632" s="654"/>
      <c r="D632" s="654" t="s">
        <v>19</v>
      </c>
      <c r="E632" s="654" t="s">
        <v>2134</v>
      </c>
      <c r="F632" s="535" t="s">
        <v>259</v>
      </c>
      <c r="G632" s="654" t="s">
        <v>2369</v>
      </c>
      <c r="H632" s="536" t="s">
        <v>384</v>
      </c>
      <c r="I632" s="536"/>
      <c r="J632" s="535" t="s">
        <v>135</v>
      </c>
      <c r="K632" s="535">
        <v>5</v>
      </c>
      <c r="L632" s="535">
        <v>6.02</v>
      </c>
      <c r="M632" s="656" t="s">
        <v>439</v>
      </c>
      <c r="N632" s="536" t="s">
        <v>144</v>
      </c>
      <c r="O632">
        <v>315.78100000000001</v>
      </c>
      <c r="P632" s="665">
        <f t="shared" si="58"/>
        <v>316</v>
      </c>
      <c r="Q632" s="666"/>
      <c r="R632" s="657"/>
      <c r="S632" s="658"/>
      <c r="T632" s="658" t="e">
        <f>P632*#REF!</f>
        <v>#REF!</v>
      </c>
      <c r="U632" s="659" t="e">
        <f t="shared" si="60"/>
        <v>#REF!</v>
      </c>
      <c r="V632" s="678"/>
      <c r="W632" s="500"/>
      <c r="X632" s="504"/>
      <c r="Y632" s="504"/>
      <c r="Z632" s="504"/>
      <c r="AA632" s="500"/>
      <c r="AB632" s="504"/>
      <c r="AC632" s="506"/>
      <c r="AD632" s="506"/>
      <c r="AE632" s="500"/>
      <c r="AF632" s="500"/>
      <c r="AG632" s="500"/>
      <c r="AH632" s="505"/>
      <c r="AI632" s="506"/>
      <c r="AJ632" s="502"/>
      <c r="AK632" s="507"/>
      <c r="AL632" s="503"/>
      <c r="AM632" s="508"/>
      <c r="AN632" s="509"/>
      <c r="AO632" s="509"/>
    </row>
    <row r="633" spans="1:41" ht="14.4" customHeight="1">
      <c r="A633" s="654" t="s">
        <v>1705</v>
      </c>
      <c r="B633" s="535"/>
      <c r="C633" s="654"/>
      <c r="D633" s="654" t="s">
        <v>19</v>
      </c>
      <c r="E633" s="654" t="s">
        <v>2134</v>
      </c>
      <c r="F633" s="535" t="s">
        <v>260</v>
      </c>
      <c r="G633" s="654" t="s">
        <v>2531</v>
      </c>
      <c r="H633" s="536" t="s">
        <v>384</v>
      </c>
      <c r="I633" s="536"/>
      <c r="J633" s="535" t="s">
        <v>190</v>
      </c>
      <c r="K633" s="535">
        <v>2</v>
      </c>
      <c r="L633" s="535">
        <v>2.8439999999999999</v>
      </c>
      <c r="M633" s="656" t="s">
        <v>439</v>
      </c>
      <c r="N633" s="536" t="s">
        <v>137</v>
      </c>
      <c r="O633">
        <v>194.96700000000001</v>
      </c>
      <c r="P633" s="665">
        <f t="shared" si="58"/>
        <v>195</v>
      </c>
      <c r="Q633" s="666"/>
      <c r="R633" s="657"/>
      <c r="S633" s="658"/>
      <c r="T633" s="658" t="e">
        <f>P633*#REF!</f>
        <v>#REF!</v>
      </c>
      <c r="U633" s="659" t="e">
        <f t="shared" si="60"/>
        <v>#REF!</v>
      </c>
      <c r="V633" s="678"/>
      <c r="W633" s="500"/>
      <c r="X633" s="504"/>
      <c r="Y633" s="504"/>
      <c r="Z633" s="504"/>
      <c r="AA633" s="500"/>
      <c r="AB633" s="504"/>
      <c r="AC633" s="506"/>
      <c r="AD633" s="506"/>
      <c r="AE633" s="500"/>
      <c r="AF633" s="500"/>
      <c r="AG633" s="500"/>
      <c r="AH633" s="505"/>
      <c r="AI633" s="506"/>
      <c r="AJ633" s="502"/>
      <c r="AK633" s="507"/>
      <c r="AL633" s="503"/>
      <c r="AM633" s="508"/>
      <c r="AN633" s="509"/>
      <c r="AO633" s="509"/>
    </row>
    <row r="634" spans="1:41" ht="14.4" customHeight="1">
      <c r="A634" s="654" t="s">
        <v>1706</v>
      </c>
      <c r="B634" s="535"/>
      <c r="C634" s="654"/>
      <c r="D634" s="654" t="s">
        <v>19</v>
      </c>
      <c r="E634" s="654" t="s">
        <v>2134</v>
      </c>
      <c r="F634" s="535" t="s">
        <v>261</v>
      </c>
      <c r="G634" s="654" t="s">
        <v>2370</v>
      </c>
      <c r="H634" s="536" t="s">
        <v>384</v>
      </c>
      <c r="I634" s="536"/>
      <c r="J634" s="535" t="s">
        <v>135</v>
      </c>
      <c r="K634" s="535">
        <v>5</v>
      </c>
      <c r="L634" s="535">
        <v>5.0890000000000004</v>
      </c>
      <c r="M634" s="656" t="s">
        <v>439</v>
      </c>
      <c r="N634" s="536" t="s">
        <v>144</v>
      </c>
      <c r="O634" s="664">
        <f>147.9+141.085</f>
        <v>288.98500000000001</v>
      </c>
      <c r="P634" s="665">
        <f t="shared" si="58"/>
        <v>289</v>
      </c>
      <c r="Q634" s="666"/>
      <c r="R634" s="657"/>
      <c r="S634" s="658"/>
      <c r="T634" s="658" t="e">
        <f>P634*#REF!</f>
        <v>#REF!</v>
      </c>
      <c r="U634" s="659" t="e">
        <f t="shared" si="60"/>
        <v>#REF!</v>
      </c>
      <c r="V634" s="678"/>
      <c r="W634" s="500"/>
      <c r="X634" s="504"/>
      <c r="Y634" s="504"/>
      <c r="Z634" s="504"/>
      <c r="AA634" s="500"/>
      <c r="AB634" s="504"/>
      <c r="AC634" s="506"/>
      <c r="AD634" s="506"/>
      <c r="AE634" s="500"/>
      <c r="AF634" s="500"/>
      <c r="AG634" s="500"/>
      <c r="AH634" s="505"/>
      <c r="AI634" s="506"/>
      <c r="AJ634" s="502"/>
      <c r="AK634" s="507"/>
      <c r="AL634" s="503"/>
      <c r="AM634" s="508"/>
      <c r="AN634" s="509"/>
      <c r="AO634" s="509"/>
    </row>
    <row r="635" spans="1:41" ht="14.4" customHeight="1">
      <c r="A635" s="654" t="s">
        <v>1707</v>
      </c>
      <c r="B635" s="535"/>
      <c r="C635" s="654"/>
      <c r="D635" s="654" t="s">
        <v>19</v>
      </c>
      <c r="E635" s="654" t="s">
        <v>2134</v>
      </c>
      <c r="F635" s="535" t="s">
        <v>262</v>
      </c>
      <c r="G635" s="654" t="s">
        <v>2371</v>
      </c>
      <c r="H635" s="536" t="s">
        <v>384</v>
      </c>
      <c r="I635" s="536"/>
      <c r="J635" s="535" t="s">
        <v>57</v>
      </c>
      <c r="K635" s="535">
        <v>5</v>
      </c>
      <c r="L635" s="535">
        <v>2.3690000000000002</v>
      </c>
      <c r="M635" s="656" t="s">
        <v>439</v>
      </c>
      <c r="N635" s="536" t="s">
        <v>134</v>
      </c>
      <c r="O635">
        <v>139.46100000000001</v>
      </c>
      <c r="P635" s="665">
        <f t="shared" si="58"/>
        <v>140</v>
      </c>
      <c r="Q635" s="666"/>
      <c r="R635" s="657"/>
      <c r="S635" s="658"/>
      <c r="T635" s="658" t="e">
        <f>P635*#REF!</f>
        <v>#REF!</v>
      </c>
      <c r="U635" s="659" t="e">
        <f t="shared" si="60"/>
        <v>#REF!</v>
      </c>
      <c r="V635" s="678"/>
      <c r="W635" s="500"/>
      <c r="X635" s="504"/>
      <c r="Y635" s="504"/>
      <c r="Z635" s="504"/>
      <c r="AA635" s="500"/>
      <c r="AB635" s="504"/>
      <c r="AC635" s="506"/>
      <c r="AD635" s="506"/>
      <c r="AE635" s="500"/>
      <c r="AF635" s="500"/>
      <c r="AG635" s="500"/>
      <c r="AH635" s="505"/>
      <c r="AI635" s="506"/>
      <c r="AJ635" s="502"/>
      <c r="AK635" s="507"/>
      <c r="AL635" s="503"/>
      <c r="AM635" s="508"/>
      <c r="AN635" s="509"/>
      <c r="AO635" s="509"/>
    </row>
    <row r="636" spans="1:41" ht="14.4" customHeight="1">
      <c r="A636" s="654" t="s">
        <v>1708</v>
      </c>
      <c r="B636" s="535"/>
      <c r="C636" s="654"/>
      <c r="D636" s="654" t="s">
        <v>19</v>
      </c>
      <c r="E636" s="654" t="s">
        <v>2134</v>
      </c>
      <c r="F636" s="535" t="s">
        <v>263</v>
      </c>
      <c r="G636" s="654" t="s">
        <v>2558</v>
      </c>
      <c r="H636" s="536" t="s">
        <v>384</v>
      </c>
      <c r="I636" s="536"/>
      <c r="J636" s="535" t="s">
        <v>89</v>
      </c>
      <c r="K636" s="535">
        <v>10</v>
      </c>
      <c r="L636" s="535">
        <v>0.51400000000000001</v>
      </c>
      <c r="M636" s="656" t="s">
        <v>439</v>
      </c>
      <c r="N636" s="699" t="s">
        <v>3438</v>
      </c>
      <c r="O636">
        <v>66.844999999999999</v>
      </c>
      <c r="P636" s="665">
        <f t="shared" si="58"/>
        <v>67</v>
      </c>
      <c r="Q636" s="666"/>
      <c r="R636" s="657"/>
      <c r="S636" s="658"/>
      <c r="T636" s="658" t="e">
        <f>P636*#REF!</f>
        <v>#REF!</v>
      </c>
      <c r="U636" s="659" t="e">
        <f t="shared" si="60"/>
        <v>#REF!</v>
      </c>
      <c r="V636" s="678"/>
      <c r="W636" s="500"/>
      <c r="X636" s="504"/>
      <c r="Y636" s="504"/>
      <c r="Z636" s="504"/>
      <c r="AA636" s="500"/>
      <c r="AB636" s="504"/>
      <c r="AC636" s="506"/>
      <c r="AD636" s="506"/>
      <c r="AE636" s="500"/>
      <c r="AF636" s="500"/>
      <c r="AG636" s="500"/>
      <c r="AH636" s="505"/>
      <c r="AI636" s="506"/>
      <c r="AJ636" s="502"/>
      <c r="AK636" s="507"/>
      <c r="AL636" s="503"/>
      <c r="AM636" s="508"/>
      <c r="AN636" s="509"/>
      <c r="AO636" s="509"/>
    </row>
    <row r="637" spans="1:41" ht="14.4" customHeight="1">
      <c r="A637" s="654" t="s">
        <v>1709</v>
      </c>
      <c r="B637" s="535"/>
      <c r="C637" s="654"/>
      <c r="D637" s="654" t="s">
        <v>19</v>
      </c>
      <c r="E637" s="654" t="s">
        <v>2134</v>
      </c>
      <c r="F637" s="535" t="s">
        <v>264</v>
      </c>
      <c r="G637" s="654" t="s">
        <v>2372</v>
      </c>
      <c r="H637" s="536" t="s">
        <v>384</v>
      </c>
      <c r="I637" s="536"/>
      <c r="J637" s="535" t="s">
        <v>54</v>
      </c>
      <c r="K637" s="535">
        <v>8</v>
      </c>
      <c r="L637" s="535">
        <v>2.3929999999999998</v>
      </c>
      <c r="M637" s="656" t="s">
        <v>439</v>
      </c>
      <c r="N637" s="536" t="s">
        <v>131</v>
      </c>
      <c r="O637">
        <v>150.77100000000002</v>
      </c>
      <c r="P637" s="665">
        <f t="shared" si="58"/>
        <v>151</v>
      </c>
      <c r="Q637" s="666"/>
      <c r="R637" s="657"/>
      <c r="S637" s="658"/>
      <c r="T637" s="658" t="e">
        <f>P637*#REF!</f>
        <v>#REF!</v>
      </c>
      <c r="U637" s="659" t="e">
        <f t="shared" si="60"/>
        <v>#REF!</v>
      </c>
      <c r="V637" s="678"/>
      <c r="W637" s="500"/>
      <c r="X637" s="504"/>
      <c r="Y637" s="504"/>
      <c r="Z637" s="504"/>
      <c r="AA637" s="500"/>
      <c r="AB637" s="504"/>
      <c r="AC637" s="506"/>
      <c r="AD637" s="506"/>
      <c r="AE637" s="500"/>
      <c r="AF637" s="500"/>
      <c r="AG637" s="500"/>
      <c r="AH637" s="505"/>
      <c r="AI637" s="506"/>
      <c r="AJ637" s="502"/>
      <c r="AK637" s="507"/>
      <c r="AL637" s="503"/>
      <c r="AM637" s="508"/>
      <c r="AN637" s="509"/>
      <c r="AO637" s="509"/>
    </row>
    <row r="638" spans="1:41" ht="14.4" customHeight="1">
      <c r="A638" s="654" t="s">
        <v>1710</v>
      </c>
      <c r="B638" s="535"/>
      <c r="C638" s="654"/>
      <c r="D638" s="654" t="s">
        <v>19</v>
      </c>
      <c r="E638" s="654" t="s">
        <v>2134</v>
      </c>
      <c r="F638" s="535" t="s">
        <v>265</v>
      </c>
      <c r="G638" s="654" t="s">
        <v>2373</v>
      </c>
      <c r="H638" s="536" t="s">
        <v>384</v>
      </c>
      <c r="I638" s="536"/>
      <c r="J638" s="535" t="s">
        <v>41</v>
      </c>
      <c r="K638" s="535">
        <v>10</v>
      </c>
      <c r="L638" s="535">
        <v>0.83799999999999997</v>
      </c>
      <c r="M638" s="656" t="s">
        <v>439</v>
      </c>
      <c r="N638" s="536" t="s">
        <v>131</v>
      </c>
      <c r="O638">
        <v>82.534000000000006</v>
      </c>
      <c r="P638" s="665">
        <f t="shared" si="58"/>
        <v>83</v>
      </c>
      <c r="Q638" s="666"/>
      <c r="R638" s="657"/>
      <c r="S638" s="658"/>
      <c r="T638" s="658" t="e">
        <f>P638*#REF!</f>
        <v>#REF!</v>
      </c>
      <c r="U638" s="659" t="e">
        <f t="shared" si="60"/>
        <v>#REF!</v>
      </c>
      <c r="V638" s="678"/>
      <c r="W638" s="500"/>
      <c r="X638" s="504"/>
      <c r="Y638" s="504"/>
      <c r="Z638" s="504"/>
      <c r="AA638" s="500"/>
      <c r="AB638" s="504"/>
      <c r="AC638" s="506"/>
      <c r="AD638" s="506"/>
      <c r="AE638" s="500"/>
      <c r="AF638" s="500"/>
      <c r="AG638" s="500"/>
      <c r="AH638" s="505"/>
      <c r="AI638" s="506"/>
      <c r="AJ638" s="502"/>
      <c r="AK638" s="507"/>
      <c r="AL638" s="503"/>
      <c r="AM638" s="508"/>
      <c r="AN638" s="509"/>
      <c r="AO638" s="509"/>
    </row>
    <row r="639" spans="1:41" ht="14.4" customHeight="1">
      <c r="A639" s="654" t="s">
        <v>1711</v>
      </c>
      <c r="B639" s="535"/>
      <c r="C639" s="654"/>
      <c r="D639" s="654" t="s">
        <v>19</v>
      </c>
      <c r="E639" s="654" t="s">
        <v>2134</v>
      </c>
      <c r="F639" s="535" t="s">
        <v>266</v>
      </c>
      <c r="G639" s="673" t="s">
        <v>2374</v>
      </c>
      <c r="H639" s="536" t="s">
        <v>384</v>
      </c>
      <c r="I639" s="536"/>
      <c r="J639" s="535" t="s">
        <v>49</v>
      </c>
      <c r="K639" s="535">
        <v>10</v>
      </c>
      <c r="L639" s="535">
        <v>2.0779999999999998</v>
      </c>
      <c r="M639" s="656" t="s">
        <v>439</v>
      </c>
      <c r="N639" s="536" t="s">
        <v>131</v>
      </c>
      <c r="O639">
        <v>142.274</v>
      </c>
      <c r="P639" s="665">
        <f t="shared" si="58"/>
        <v>143</v>
      </c>
      <c r="Q639" s="666"/>
      <c r="R639" s="657"/>
      <c r="S639" s="658" t="e">
        <f>P639*#REF!</f>
        <v>#REF!</v>
      </c>
      <c r="T639" s="658" t="e">
        <f>ROUND(S639,0)</f>
        <v>#REF!</v>
      </c>
      <c r="U639" s="659"/>
      <c r="V639" s="678"/>
      <c r="W639" s="500"/>
      <c r="X639" s="504"/>
      <c r="Y639" s="504"/>
      <c r="Z639" s="504"/>
      <c r="AA639" s="500"/>
      <c r="AB639" s="504"/>
      <c r="AC639" s="506"/>
      <c r="AD639" s="506"/>
      <c r="AE639" s="500"/>
      <c r="AF639" s="500"/>
      <c r="AG639" s="500"/>
      <c r="AH639" s="505"/>
      <c r="AI639" s="506"/>
      <c r="AJ639" s="502"/>
      <c r="AK639" s="507"/>
      <c r="AL639" s="503"/>
      <c r="AM639" s="508"/>
      <c r="AN639" s="509"/>
      <c r="AO639" s="509"/>
    </row>
    <row r="640" spans="1:41" ht="14.4" customHeight="1">
      <c r="A640" s="654" t="s">
        <v>1712</v>
      </c>
      <c r="B640" s="535"/>
      <c r="C640" s="654"/>
      <c r="D640" s="654" t="s">
        <v>19</v>
      </c>
      <c r="E640" s="654" t="s">
        <v>2134</v>
      </c>
      <c r="F640" s="535" t="s">
        <v>267</v>
      </c>
      <c r="G640" s="654" t="s">
        <v>2375</v>
      </c>
      <c r="H640" s="536" t="s">
        <v>384</v>
      </c>
      <c r="I640" s="536"/>
      <c r="J640" s="535" t="s">
        <v>41</v>
      </c>
      <c r="K640" s="535">
        <v>10</v>
      </c>
      <c r="L640" s="535">
        <v>0.66800000000000004</v>
      </c>
      <c r="M640" s="656" t="s">
        <v>439</v>
      </c>
      <c r="N640" s="536" t="s">
        <v>131</v>
      </c>
      <c r="O640">
        <v>74.210999999999999</v>
      </c>
      <c r="P640" s="665">
        <f t="shared" si="58"/>
        <v>75</v>
      </c>
      <c r="Q640" s="666"/>
      <c r="R640" s="657"/>
      <c r="S640" s="658" t="e">
        <f>P640*#REF!</f>
        <v>#REF!</v>
      </c>
      <c r="T640" s="658" t="e">
        <f>ROUND(S640,0)</f>
        <v>#REF!</v>
      </c>
      <c r="U640" s="659"/>
      <c r="V640" s="678"/>
      <c r="W640" s="500"/>
      <c r="X640" s="504"/>
      <c r="Y640" s="504"/>
      <c r="Z640" s="504"/>
      <c r="AA640" s="500"/>
      <c r="AB640" s="504"/>
      <c r="AC640" s="506"/>
      <c r="AD640" s="506"/>
      <c r="AE640" s="500"/>
      <c r="AF640" s="500"/>
      <c r="AG640" s="500"/>
      <c r="AH640" s="505"/>
      <c r="AI640" s="506"/>
      <c r="AJ640" s="502"/>
      <c r="AK640" s="507"/>
      <c r="AL640" s="503"/>
      <c r="AM640" s="508"/>
      <c r="AN640" s="509"/>
      <c r="AO640" s="509"/>
    </row>
    <row r="641" spans="1:41" ht="14.4" customHeight="1">
      <c r="A641" s="654" t="s">
        <v>1713</v>
      </c>
      <c r="B641" s="535"/>
      <c r="C641" s="654"/>
      <c r="D641" s="654" t="s">
        <v>19</v>
      </c>
      <c r="E641" s="654" t="s">
        <v>2134</v>
      </c>
      <c r="F641" s="535" t="s">
        <v>268</v>
      </c>
      <c r="G641" s="654" t="s">
        <v>2376</v>
      </c>
      <c r="H641" s="536" t="s">
        <v>384</v>
      </c>
      <c r="I641" s="536"/>
      <c r="J641" s="535" t="s">
        <v>57</v>
      </c>
      <c r="K641" s="535">
        <v>5</v>
      </c>
      <c r="L641" s="535">
        <v>2.2349999999999999</v>
      </c>
      <c r="M641" s="656" t="s">
        <v>439</v>
      </c>
      <c r="N641" s="536" t="s">
        <v>144</v>
      </c>
      <c r="O641">
        <v>132.965</v>
      </c>
      <c r="P641" s="665">
        <f t="shared" si="58"/>
        <v>133</v>
      </c>
      <c r="Q641" s="666"/>
      <c r="R641" s="657"/>
      <c r="S641" s="658" t="e">
        <f>P641*#REF!</f>
        <v>#REF!</v>
      </c>
      <c r="T641" s="658" t="e">
        <f>ROUND(S641,0)</f>
        <v>#REF!</v>
      </c>
      <c r="U641" s="659"/>
      <c r="V641" s="678"/>
      <c r="W641" s="500"/>
      <c r="X641" s="504"/>
      <c r="Y641" s="504"/>
      <c r="Z641" s="504"/>
      <c r="AA641" s="500"/>
      <c r="AB641" s="504"/>
      <c r="AC641" s="506"/>
      <c r="AD641" s="506"/>
      <c r="AE641" s="500"/>
      <c r="AF641" s="500"/>
      <c r="AG641" s="500"/>
      <c r="AH641" s="505"/>
      <c r="AI641" s="506"/>
      <c r="AJ641" s="502"/>
      <c r="AK641" s="507"/>
      <c r="AL641" s="503"/>
      <c r="AM641" s="508"/>
      <c r="AN641" s="509"/>
      <c r="AO641" s="509"/>
    </row>
    <row r="642" spans="1:41" ht="14.4" customHeight="1">
      <c r="A642" s="654" t="s">
        <v>1714</v>
      </c>
      <c r="B642" s="535"/>
      <c r="C642" s="654"/>
      <c r="D642" s="654" t="s">
        <v>19</v>
      </c>
      <c r="E642" s="654" t="s">
        <v>2134</v>
      </c>
      <c r="F642" s="535" t="s">
        <v>269</v>
      </c>
      <c r="G642" s="654" t="s">
        <v>2377</v>
      </c>
      <c r="H642" s="536" t="s">
        <v>384</v>
      </c>
      <c r="I642" s="536"/>
      <c r="J642" s="535" t="s">
        <v>41</v>
      </c>
      <c r="K642" s="535">
        <v>10</v>
      </c>
      <c r="L642" s="535">
        <v>0.99</v>
      </c>
      <c r="M642" s="656" t="s">
        <v>439</v>
      </c>
      <c r="N642" s="536" t="s">
        <v>144</v>
      </c>
      <c r="O642">
        <v>89.841999999999999</v>
      </c>
      <c r="P642" s="665">
        <f t="shared" si="58"/>
        <v>90</v>
      </c>
      <c r="Q642" s="666"/>
      <c r="R642" s="657"/>
      <c r="S642" s="658" t="e">
        <f>P642*#REF!</f>
        <v>#REF!</v>
      </c>
      <c r="T642" s="658" t="e">
        <f>ROUND(S642,0)</f>
        <v>#REF!</v>
      </c>
      <c r="U642" s="659"/>
      <c r="V642" s="678"/>
      <c r="W642" s="500"/>
      <c r="X642" s="504"/>
      <c r="Y642" s="504"/>
      <c r="Z642" s="504"/>
      <c r="AA642" s="500"/>
      <c r="AB642" s="504"/>
      <c r="AC642" s="506"/>
      <c r="AD642" s="506"/>
      <c r="AE642" s="500"/>
      <c r="AF642" s="500"/>
      <c r="AG642" s="500"/>
      <c r="AH642" s="505"/>
      <c r="AI642" s="506"/>
      <c r="AJ642" s="502"/>
      <c r="AK642" s="507"/>
      <c r="AL642" s="503"/>
      <c r="AM642" s="508"/>
      <c r="AN642" s="509"/>
      <c r="AO642" s="509"/>
    </row>
    <row r="643" spans="1:41" ht="14.4" customHeight="1">
      <c r="A643" s="654" t="s">
        <v>2206</v>
      </c>
      <c r="B643" s="535"/>
      <c r="C643" s="654"/>
      <c r="D643" s="654" t="s">
        <v>19</v>
      </c>
      <c r="E643" s="654" t="s">
        <v>2134</v>
      </c>
      <c r="F643" s="535" t="s">
        <v>270</v>
      </c>
      <c r="G643" s="654" t="s">
        <v>2378</v>
      </c>
      <c r="H643" s="536" t="s">
        <v>384</v>
      </c>
      <c r="I643" s="536"/>
      <c r="J643" s="535" t="s">
        <v>49</v>
      </c>
      <c r="K643" s="535">
        <v>10</v>
      </c>
      <c r="L643" s="535">
        <v>1.8740000000000001</v>
      </c>
      <c r="M643" s="656" t="s">
        <v>439</v>
      </c>
      <c r="N643" s="536" t="s">
        <v>144</v>
      </c>
      <c r="O643">
        <v>132.53</v>
      </c>
      <c r="P643" s="665">
        <f t="shared" si="58"/>
        <v>133</v>
      </c>
      <c r="Q643" s="666"/>
      <c r="R643" s="657"/>
      <c r="S643" s="658"/>
      <c r="T643" s="658" t="e">
        <f>P643*#REF!</f>
        <v>#REF!</v>
      </c>
      <c r="U643" s="659" t="e">
        <f t="shared" ref="U643:U655" si="61">ROUND(T643,0)</f>
        <v>#REF!</v>
      </c>
      <c r="V643" s="678"/>
      <c r="W643" s="500"/>
      <c r="X643" s="504"/>
      <c r="Y643" s="504"/>
      <c r="Z643" s="504"/>
      <c r="AA643" s="500"/>
      <c r="AB643" s="504"/>
      <c r="AC643" s="506"/>
      <c r="AD643" s="506"/>
      <c r="AE643" s="500"/>
      <c r="AF643" s="500"/>
      <c r="AG643" s="500"/>
      <c r="AH643" s="505"/>
      <c r="AI643" s="506"/>
      <c r="AJ643" s="502"/>
      <c r="AK643" s="507"/>
      <c r="AL643" s="503"/>
      <c r="AM643" s="508"/>
      <c r="AN643" s="509"/>
      <c r="AO643" s="509"/>
    </row>
    <row r="644" spans="1:41" ht="14.4" customHeight="1">
      <c r="A644" s="654" t="s">
        <v>2207</v>
      </c>
      <c r="B644" s="535"/>
      <c r="C644" s="654"/>
      <c r="D644" s="654" t="s">
        <v>19</v>
      </c>
      <c r="E644" s="654" t="s">
        <v>2134</v>
      </c>
      <c r="F644" s="535" t="s">
        <v>271</v>
      </c>
      <c r="G644" s="654" t="s">
        <v>2379</v>
      </c>
      <c r="H644" s="536" t="s">
        <v>384</v>
      </c>
      <c r="I644" s="536"/>
      <c r="J644" s="535" t="s">
        <v>57</v>
      </c>
      <c r="K644" s="535">
        <v>5</v>
      </c>
      <c r="L644" s="535">
        <v>1.772</v>
      </c>
      <c r="M644" s="656" t="s">
        <v>439</v>
      </c>
      <c r="N644" s="536" t="s">
        <v>144</v>
      </c>
      <c r="O644">
        <v>110.693</v>
      </c>
      <c r="P644" s="665">
        <f t="shared" si="58"/>
        <v>111</v>
      </c>
      <c r="Q644" s="666"/>
      <c r="R644" s="657"/>
      <c r="S644" s="658"/>
      <c r="T644" s="658" t="e">
        <f>P644*#REF!</f>
        <v>#REF!</v>
      </c>
      <c r="U644" s="659" t="e">
        <f t="shared" si="61"/>
        <v>#REF!</v>
      </c>
      <c r="V644" s="678"/>
      <c r="W644" s="500"/>
      <c r="X644" s="504"/>
      <c r="Y644" s="504"/>
      <c r="Z644" s="504"/>
      <c r="AA644" s="500"/>
      <c r="AB644" s="504"/>
      <c r="AC644" s="506"/>
      <c r="AD644" s="506"/>
      <c r="AE644" s="500"/>
      <c r="AF644" s="500"/>
      <c r="AG644" s="500"/>
      <c r="AH644" s="505"/>
      <c r="AI644" s="506"/>
      <c r="AJ644" s="502"/>
      <c r="AK644" s="507"/>
      <c r="AL644" s="503"/>
      <c r="AM644" s="508"/>
      <c r="AN644" s="509"/>
      <c r="AO644" s="509"/>
    </row>
    <row r="645" spans="1:41" ht="14.4" customHeight="1">
      <c r="A645" s="654" t="s">
        <v>2208</v>
      </c>
      <c r="B645" s="535"/>
      <c r="C645" s="654"/>
      <c r="D645" s="654" t="s">
        <v>19</v>
      </c>
      <c r="E645" s="654" t="s">
        <v>2134</v>
      </c>
      <c r="F645" s="535" t="s">
        <v>272</v>
      </c>
      <c r="G645" s="654" t="s">
        <v>2380</v>
      </c>
      <c r="H645" s="536" t="s">
        <v>384</v>
      </c>
      <c r="I645" s="536"/>
      <c r="J645" s="535" t="s">
        <v>49</v>
      </c>
      <c r="K645" s="535">
        <v>10</v>
      </c>
      <c r="L645" s="535">
        <v>1.746</v>
      </c>
      <c r="M645" s="656" t="s">
        <v>439</v>
      </c>
      <c r="N645" s="536" t="s">
        <v>144</v>
      </c>
      <c r="O645">
        <v>126.411</v>
      </c>
      <c r="P645" s="665">
        <f t="shared" si="58"/>
        <v>127</v>
      </c>
      <c r="Q645" s="666"/>
      <c r="R645" s="657"/>
      <c r="S645" s="658"/>
      <c r="T645" s="658" t="e">
        <f>P645*#REF!</f>
        <v>#REF!</v>
      </c>
      <c r="U645" s="659" t="e">
        <f t="shared" si="61"/>
        <v>#REF!</v>
      </c>
      <c r="V645" s="678"/>
      <c r="W645" s="500"/>
      <c r="X645" s="504"/>
      <c r="Y645" s="504"/>
      <c r="Z645" s="504"/>
      <c r="AA645" s="500"/>
      <c r="AB645" s="504"/>
      <c r="AC645" s="506"/>
      <c r="AD645" s="506"/>
      <c r="AE645" s="500"/>
      <c r="AF645" s="500"/>
      <c r="AG645" s="500"/>
      <c r="AH645" s="505"/>
      <c r="AI645" s="506"/>
      <c r="AJ645" s="502"/>
      <c r="AK645" s="507"/>
      <c r="AL645" s="503"/>
      <c r="AM645" s="508"/>
      <c r="AN645" s="509"/>
      <c r="AO645" s="509"/>
    </row>
    <row r="646" spans="1:41" ht="14.4" customHeight="1">
      <c r="A646" s="654" t="s">
        <v>2209</v>
      </c>
      <c r="B646" s="535"/>
      <c r="C646" s="654"/>
      <c r="D646" s="654" t="s">
        <v>19</v>
      </c>
      <c r="E646" s="654" t="s">
        <v>2133</v>
      </c>
      <c r="F646" s="535" t="s">
        <v>274</v>
      </c>
      <c r="G646" s="654" t="s">
        <v>2321</v>
      </c>
      <c r="H646" s="536" t="s">
        <v>384</v>
      </c>
      <c r="I646" s="536"/>
      <c r="J646" s="535" t="s">
        <v>57</v>
      </c>
      <c r="K646" s="535">
        <v>5</v>
      </c>
      <c r="L646" s="535">
        <v>2.2509999999999999</v>
      </c>
      <c r="M646" s="656" t="s">
        <v>439</v>
      </c>
      <c r="N646" s="536" t="s">
        <v>144</v>
      </c>
      <c r="O646">
        <v>133.77700000000002</v>
      </c>
      <c r="P646" s="665">
        <f t="shared" si="58"/>
        <v>134</v>
      </c>
      <c r="Q646" s="666"/>
      <c r="R646" s="657"/>
      <c r="S646" s="658"/>
      <c r="T646" s="658">
        <f t="shared" ref="T646:T655" si="62">P646*$V$2</f>
        <v>0</v>
      </c>
      <c r="U646" s="659">
        <f t="shared" si="61"/>
        <v>0</v>
      </c>
      <c r="V646" s="678">
        <v>1.0900000000000001</v>
      </c>
      <c r="W646" s="500"/>
      <c r="X646" s="504"/>
      <c r="Y646" s="504"/>
      <c r="Z646" s="504"/>
      <c r="AA646" s="500"/>
      <c r="AB646" s="504"/>
      <c r="AC646" s="506"/>
      <c r="AD646" s="506"/>
      <c r="AE646" s="500"/>
      <c r="AF646" s="500"/>
      <c r="AG646" s="500"/>
      <c r="AH646" s="505"/>
      <c r="AI646" s="506"/>
      <c r="AJ646" s="502"/>
      <c r="AK646" s="507"/>
      <c r="AL646" s="503"/>
      <c r="AM646" s="508"/>
      <c r="AN646" s="509"/>
      <c r="AO646" s="509"/>
    </row>
    <row r="647" spans="1:41" ht="15.6" customHeight="1">
      <c r="A647" s="654" t="s">
        <v>2210</v>
      </c>
      <c r="B647" s="535"/>
      <c r="C647" s="654"/>
      <c r="D647" s="654" t="s">
        <v>19</v>
      </c>
      <c r="E647" s="654" t="s">
        <v>2133</v>
      </c>
      <c r="F647" s="535" t="s">
        <v>275</v>
      </c>
      <c r="G647" s="654" t="s">
        <v>2322</v>
      </c>
      <c r="H647" s="536" t="s">
        <v>384</v>
      </c>
      <c r="I647" s="536"/>
      <c r="J647" s="535" t="s">
        <v>89</v>
      </c>
      <c r="K647" s="535">
        <v>15</v>
      </c>
      <c r="L647" s="535">
        <v>0.85099999999999998</v>
      </c>
      <c r="M647" s="656" t="s">
        <v>439</v>
      </c>
      <c r="N647" s="536" t="s">
        <v>200</v>
      </c>
      <c r="O647">
        <v>100.108</v>
      </c>
      <c r="P647" s="665">
        <f t="shared" si="58"/>
        <v>101</v>
      </c>
      <c r="Q647" s="666"/>
      <c r="R647" s="657"/>
      <c r="S647" s="658"/>
      <c r="T647" s="658">
        <f t="shared" si="62"/>
        <v>0</v>
      </c>
      <c r="U647" s="659">
        <f t="shared" si="61"/>
        <v>0</v>
      </c>
      <c r="V647" s="678"/>
      <c r="W647" s="500"/>
      <c r="X647" s="504"/>
      <c r="Y647" s="504"/>
      <c r="Z647" s="504"/>
      <c r="AA647" s="500"/>
      <c r="AB647" s="504"/>
      <c r="AC647" s="506"/>
      <c r="AD647" s="506"/>
      <c r="AE647" s="500"/>
      <c r="AF647" s="500"/>
      <c r="AG647" s="500"/>
      <c r="AH647" s="505"/>
      <c r="AI647" s="506"/>
      <c r="AJ647" s="502"/>
      <c r="AK647" s="507"/>
      <c r="AL647" s="503"/>
      <c r="AM647" s="508"/>
      <c r="AN647" s="509"/>
      <c r="AO647" s="509"/>
    </row>
    <row r="648" spans="1:41" ht="15.6" customHeight="1">
      <c r="A648" s="654" t="s">
        <v>2211</v>
      </c>
      <c r="B648" s="535"/>
      <c r="C648" s="654"/>
      <c r="D648" s="654" t="s">
        <v>19</v>
      </c>
      <c r="E648" s="654" t="s">
        <v>2133</v>
      </c>
      <c r="F648" s="535" t="s">
        <v>276</v>
      </c>
      <c r="G648" s="654" t="s">
        <v>2392</v>
      </c>
      <c r="H648" s="536" t="s">
        <v>384</v>
      </c>
      <c r="I648" s="536"/>
      <c r="J648" s="535" t="s">
        <v>57</v>
      </c>
      <c r="K648" s="535">
        <v>10</v>
      </c>
      <c r="L648" s="535">
        <v>3.2029999999999998</v>
      </c>
      <c r="M648" s="656" t="s">
        <v>439</v>
      </c>
      <c r="N648" s="536" t="s">
        <v>137</v>
      </c>
      <c r="O648">
        <v>314.96899999999999</v>
      </c>
      <c r="P648" s="665">
        <f t="shared" si="58"/>
        <v>315</v>
      </c>
      <c r="Q648" s="666"/>
      <c r="R648" s="657"/>
      <c r="S648" s="658"/>
      <c r="T648" s="658">
        <f t="shared" si="62"/>
        <v>0</v>
      </c>
      <c r="U648" s="659">
        <f t="shared" si="61"/>
        <v>0</v>
      </c>
      <c r="V648" s="678"/>
      <c r="W648" s="500"/>
      <c r="X648" s="504"/>
      <c r="Y648" s="504"/>
      <c r="Z648" s="504"/>
      <c r="AA648" s="500"/>
      <c r="AB648" s="504"/>
      <c r="AC648" s="506"/>
      <c r="AD648" s="506"/>
      <c r="AE648" s="500"/>
      <c r="AF648" s="500"/>
      <c r="AG648" s="500"/>
      <c r="AH648" s="505"/>
      <c r="AI648" s="506"/>
      <c r="AJ648" s="502"/>
      <c r="AK648" s="507"/>
      <c r="AL648" s="503"/>
      <c r="AM648" s="508"/>
      <c r="AN648" s="509"/>
      <c r="AO648" s="509"/>
    </row>
    <row r="649" spans="1:41" ht="14.4" customHeight="1">
      <c r="A649" s="654" t="s">
        <v>1993</v>
      </c>
      <c r="B649" s="535"/>
      <c r="C649" s="654"/>
      <c r="D649" s="654" t="s">
        <v>19</v>
      </c>
      <c r="E649" s="654" t="s">
        <v>2133</v>
      </c>
      <c r="F649" s="535" t="s">
        <v>277</v>
      </c>
      <c r="G649" s="654" t="s">
        <v>2323</v>
      </c>
      <c r="H649" s="536" t="s">
        <v>384</v>
      </c>
      <c r="I649" s="536"/>
      <c r="J649" s="535" t="s">
        <v>278</v>
      </c>
      <c r="K649" s="535">
        <v>10</v>
      </c>
      <c r="L649" s="535">
        <v>3.4620000000000002</v>
      </c>
      <c r="M649" s="656" t="s">
        <v>439</v>
      </c>
      <c r="N649" s="536" t="s">
        <v>200</v>
      </c>
      <c r="O649">
        <v>209.06100000000001</v>
      </c>
      <c r="P649" s="665">
        <f t="shared" si="58"/>
        <v>210</v>
      </c>
      <c r="Q649" s="666"/>
      <c r="R649" s="657"/>
      <c r="S649" s="658"/>
      <c r="T649" s="658">
        <f t="shared" si="62"/>
        <v>0</v>
      </c>
      <c r="U649" s="659">
        <f t="shared" si="61"/>
        <v>0</v>
      </c>
      <c r="V649" s="678"/>
      <c r="W649" s="500"/>
      <c r="X649" s="504"/>
      <c r="Y649" s="504"/>
      <c r="Z649" s="504"/>
      <c r="AA649" s="500"/>
      <c r="AB649" s="504"/>
      <c r="AC649" s="506"/>
      <c r="AD649" s="506"/>
      <c r="AE649" s="500"/>
      <c r="AF649" s="500"/>
      <c r="AG649" s="500"/>
      <c r="AH649" s="505"/>
      <c r="AI649" s="506"/>
      <c r="AJ649" s="502"/>
      <c r="AK649" s="507"/>
      <c r="AL649" s="503"/>
      <c r="AM649" s="508"/>
      <c r="AN649" s="509"/>
      <c r="AO649" s="509"/>
    </row>
    <row r="650" spans="1:41" ht="15.6" customHeight="1">
      <c r="A650" s="654" t="s">
        <v>1994</v>
      </c>
      <c r="B650" s="535"/>
      <c r="C650" s="654"/>
      <c r="D650" s="654" t="s">
        <v>19</v>
      </c>
      <c r="E650" s="654" t="s">
        <v>2133</v>
      </c>
      <c r="F650" s="535" t="s">
        <v>279</v>
      </c>
      <c r="G650" s="654" t="s">
        <v>2324</v>
      </c>
      <c r="H650" s="536" t="s">
        <v>384</v>
      </c>
      <c r="I650" s="536"/>
      <c r="J650" s="535" t="s">
        <v>57</v>
      </c>
      <c r="K650" s="535">
        <v>2</v>
      </c>
      <c r="L650" s="535">
        <v>1.022</v>
      </c>
      <c r="M650" s="656" t="s">
        <v>439</v>
      </c>
      <c r="N650" s="536" t="s">
        <v>134</v>
      </c>
      <c r="O650">
        <v>91.523999999999987</v>
      </c>
      <c r="P650" s="665">
        <f t="shared" si="58"/>
        <v>92</v>
      </c>
      <c r="Q650" s="666"/>
      <c r="R650" s="657"/>
      <c r="S650" s="658"/>
      <c r="T650" s="658">
        <f t="shared" si="62"/>
        <v>0</v>
      </c>
      <c r="U650" s="659">
        <f t="shared" si="61"/>
        <v>0</v>
      </c>
      <c r="V650" s="678"/>
      <c r="W650" s="500"/>
      <c r="X650" s="504"/>
      <c r="Y650" s="504"/>
      <c r="Z650" s="504"/>
      <c r="AA650" s="500"/>
      <c r="AB650" s="504"/>
      <c r="AC650" s="506"/>
      <c r="AD650" s="506"/>
      <c r="AE650" s="500"/>
      <c r="AF650" s="500"/>
      <c r="AG650" s="500"/>
      <c r="AH650" s="505"/>
      <c r="AI650" s="506"/>
      <c r="AJ650" s="502"/>
      <c r="AK650" s="507"/>
      <c r="AL650" s="503"/>
      <c r="AM650" s="508"/>
      <c r="AN650" s="509"/>
      <c r="AO650" s="509"/>
    </row>
    <row r="651" spans="1:41" ht="14.4" customHeight="1">
      <c r="A651" s="654" t="s">
        <v>1995</v>
      </c>
      <c r="B651" s="535"/>
      <c r="C651" s="654"/>
      <c r="D651" s="654" t="s">
        <v>19</v>
      </c>
      <c r="E651" s="654" t="s">
        <v>2133</v>
      </c>
      <c r="F651" s="535" t="s">
        <v>280</v>
      </c>
      <c r="G651" s="654" t="s">
        <v>2325</v>
      </c>
      <c r="H651" s="536" t="s">
        <v>384</v>
      </c>
      <c r="I651" s="536"/>
      <c r="J651" s="535" t="s">
        <v>86</v>
      </c>
      <c r="K651" s="535">
        <v>4</v>
      </c>
      <c r="L651" s="535">
        <v>2.4660000000000002</v>
      </c>
      <c r="M651" s="656" t="s">
        <v>439</v>
      </c>
      <c r="N651" s="536" t="s">
        <v>134</v>
      </c>
      <c r="O651">
        <v>198.38899999999998</v>
      </c>
      <c r="P651" s="665">
        <f t="shared" si="58"/>
        <v>199</v>
      </c>
      <c r="Q651" s="666"/>
      <c r="R651" s="657"/>
      <c r="S651" s="658"/>
      <c r="T651" s="658">
        <f t="shared" si="62"/>
        <v>0</v>
      </c>
      <c r="U651" s="659">
        <f t="shared" si="61"/>
        <v>0</v>
      </c>
      <c r="V651" s="678"/>
      <c r="W651" s="500"/>
      <c r="X651" s="504"/>
      <c r="Y651" s="504"/>
      <c r="Z651" s="504"/>
      <c r="AA651" s="500"/>
      <c r="AB651" s="504"/>
      <c r="AC651" s="506"/>
      <c r="AD651" s="506"/>
      <c r="AE651" s="500"/>
      <c r="AF651" s="500"/>
      <c r="AG651" s="500"/>
      <c r="AH651" s="505"/>
      <c r="AI651" s="506"/>
      <c r="AJ651" s="502"/>
      <c r="AK651" s="507"/>
      <c r="AL651" s="503"/>
      <c r="AM651" s="508"/>
      <c r="AN651" s="509"/>
      <c r="AO651" s="509"/>
    </row>
    <row r="652" spans="1:41" ht="14.4" customHeight="1">
      <c r="A652" s="654" t="s">
        <v>1996</v>
      </c>
      <c r="B652" s="535"/>
      <c r="C652" s="654"/>
      <c r="D652" s="654" t="s">
        <v>19</v>
      </c>
      <c r="E652" s="654" t="s">
        <v>2133</v>
      </c>
      <c r="F652" s="535" t="s">
        <v>281</v>
      </c>
      <c r="G652" s="654"/>
      <c r="H652" s="536" t="s">
        <v>384</v>
      </c>
      <c r="I652" s="536"/>
      <c r="J652" s="535" t="s">
        <v>190</v>
      </c>
      <c r="K652" s="535">
        <v>1</v>
      </c>
      <c r="L652" s="535">
        <v>2.3340000000000001</v>
      </c>
      <c r="M652" s="656" t="s">
        <v>439</v>
      </c>
      <c r="N652" s="536" t="s">
        <v>137</v>
      </c>
      <c r="O652">
        <v>153.52599999999998</v>
      </c>
      <c r="P652" s="665">
        <f t="shared" si="58"/>
        <v>154</v>
      </c>
      <c r="Q652" s="666"/>
      <c r="R652" s="657"/>
      <c r="S652" s="658"/>
      <c r="T652" s="658">
        <f t="shared" si="62"/>
        <v>0</v>
      </c>
      <c r="U652" s="659">
        <f t="shared" si="61"/>
        <v>0</v>
      </c>
      <c r="V652" s="678"/>
      <c r="W652" s="500"/>
      <c r="X652" s="504"/>
      <c r="Y652" s="504"/>
      <c r="Z652" s="504"/>
      <c r="AA652" s="500"/>
      <c r="AB652" s="504"/>
      <c r="AC652" s="506"/>
      <c r="AD652" s="506"/>
      <c r="AE652" s="500"/>
      <c r="AF652" s="500"/>
      <c r="AG652" s="500"/>
      <c r="AH652" s="505"/>
      <c r="AI652" s="506"/>
      <c r="AJ652" s="502"/>
      <c r="AK652" s="507"/>
      <c r="AL652" s="503"/>
      <c r="AM652" s="508"/>
      <c r="AN652" s="509"/>
      <c r="AO652" s="509"/>
    </row>
    <row r="653" spans="1:41" ht="14.4" customHeight="1">
      <c r="A653" s="654" t="s">
        <v>1997</v>
      </c>
      <c r="B653" s="535"/>
      <c r="C653" s="654"/>
      <c r="D653" s="654" t="s">
        <v>19</v>
      </c>
      <c r="E653" s="654" t="s">
        <v>2133</v>
      </c>
      <c r="F653" s="535" t="s">
        <v>282</v>
      </c>
      <c r="G653" s="654" t="s">
        <v>2409</v>
      </c>
      <c r="H653" s="536" t="s">
        <v>384</v>
      </c>
      <c r="I653" s="536"/>
      <c r="J653" s="535" t="s">
        <v>89</v>
      </c>
      <c r="K653" s="535">
        <v>10</v>
      </c>
      <c r="L653" s="535">
        <v>0.52900000000000003</v>
      </c>
      <c r="M653" s="656" t="s">
        <v>439</v>
      </c>
      <c r="N653" s="699" t="s">
        <v>3438</v>
      </c>
      <c r="O653">
        <v>67.512</v>
      </c>
      <c r="P653" s="665">
        <f t="shared" si="58"/>
        <v>68</v>
      </c>
      <c r="Q653" s="666"/>
      <c r="R653" s="657"/>
      <c r="S653" s="658"/>
      <c r="T653" s="658">
        <f t="shared" si="62"/>
        <v>0</v>
      </c>
      <c r="U653" s="659">
        <f t="shared" si="61"/>
        <v>0</v>
      </c>
      <c r="V653" s="678"/>
      <c r="W653" s="500"/>
      <c r="X653" s="504"/>
      <c r="Y653" s="504"/>
      <c r="Z653" s="504"/>
      <c r="AA653" s="500"/>
      <c r="AB653" s="504"/>
      <c r="AC653" s="506"/>
      <c r="AD653" s="506"/>
      <c r="AE653" s="500"/>
      <c r="AF653" s="500"/>
      <c r="AG653" s="500"/>
      <c r="AH653" s="505"/>
      <c r="AI653" s="506"/>
      <c r="AJ653" s="502"/>
      <c r="AK653" s="507"/>
      <c r="AL653" s="503"/>
      <c r="AM653" s="508"/>
      <c r="AN653" s="509"/>
      <c r="AO653" s="509"/>
    </row>
    <row r="654" spans="1:41" ht="14.4" customHeight="1">
      <c r="A654" s="654" t="s">
        <v>1998</v>
      </c>
      <c r="B654" s="535"/>
      <c r="C654" s="654"/>
      <c r="D654" s="654" t="s">
        <v>19</v>
      </c>
      <c r="E654" s="654" t="s">
        <v>2133</v>
      </c>
      <c r="F654" s="535" t="s">
        <v>283</v>
      </c>
      <c r="G654" s="654"/>
      <c r="H654" s="536" t="s">
        <v>384</v>
      </c>
      <c r="I654" s="536"/>
      <c r="J654" s="535" t="s">
        <v>190</v>
      </c>
      <c r="K654" s="535">
        <v>1</v>
      </c>
      <c r="L654" s="535">
        <v>2.0299999999999998</v>
      </c>
      <c r="M654" s="656" t="s">
        <v>439</v>
      </c>
      <c r="N654" s="536" t="s">
        <v>134</v>
      </c>
      <c r="O654">
        <v>136.648</v>
      </c>
      <c r="P654" s="665">
        <f t="shared" si="58"/>
        <v>137</v>
      </c>
      <c r="Q654" s="666"/>
      <c r="R654" s="657"/>
      <c r="S654" s="658"/>
      <c r="T654" s="658">
        <f t="shared" si="62"/>
        <v>0</v>
      </c>
      <c r="U654" s="659">
        <f t="shared" si="61"/>
        <v>0</v>
      </c>
      <c r="V654" s="678"/>
      <c r="W654" s="500"/>
      <c r="X654" s="504"/>
      <c r="Y654" s="504"/>
      <c r="Z654" s="504"/>
      <c r="AA654" s="500"/>
      <c r="AB654" s="504"/>
      <c r="AC654" s="506"/>
      <c r="AD654" s="506"/>
      <c r="AE654" s="500"/>
      <c r="AF654" s="500"/>
      <c r="AG654" s="500"/>
      <c r="AH654" s="505"/>
      <c r="AI654" s="506"/>
      <c r="AJ654" s="502"/>
      <c r="AK654" s="507"/>
      <c r="AL654" s="503"/>
      <c r="AM654" s="508"/>
      <c r="AN654" s="509"/>
      <c r="AO654" s="509"/>
    </row>
    <row r="655" spans="1:41" ht="14.4" customHeight="1">
      <c r="A655" s="654" t="s">
        <v>1999</v>
      </c>
      <c r="B655" s="535"/>
      <c r="C655" s="654"/>
      <c r="D655" s="654" t="s">
        <v>19</v>
      </c>
      <c r="E655" s="654" t="s">
        <v>2133</v>
      </c>
      <c r="F655" s="535" t="s">
        <v>284</v>
      </c>
      <c r="G655" s="654" t="s">
        <v>2326</v>
      </c>
      <c r="H655" s="536" t="s">
        <v>384</v>
      </c>
      <c r="I655" s="536"/>
      <c r="J655" s="535" t="s">
        <v>285</v>
      </c>
      <c r="K655" s="535">
        <v>10</v>
      </c>
      <c r="L655" s="535">
        <v>2.4569999999999999</v>
      </c>
      <c r="M655" s="656" t="s">
        <v>439</v>
      </c>
      <c r="N655" s="536" t="s">
        <v>137</v>
      </c>
      <c r="O655">
        <v>160.631</v>
      </c>
      <c r="P655" s="665">
        <f t="shared" si="58"/>
        <v>161</v>
      </c>
      <c r="Q655" s="666"/>
      <c r="R655" s="657"/>
      <c r="S655" s="658"/>
      <c r="T655" s="658">
        <f t="shared" si="62"/>
        <v>0</v>
      </c>
      <c r="U655" s="659">
        <f t="shared" si="61"/>
        <v>0</v>
      </c>
      <c r="V655" s="678"/>
      <c r="W655" s="500"/>
      <c r="X655" s="504"/>
      <c r="Y655" s="504"/>
      <c r="Z655" s="504"/>
      <c r="AA655" s="500"/>
      <c r="AB655" s="504"/>
      <c r="AC655" s="506"/>
      <c r="AD655" s="506"/>
      <c r="AE655" s="500"/>
      <c r="AF655" s="500"/>
      <c r="AG655" s="500"/>
      <c r="AH655" s="505"/>
      <c r="AI655" s="506"/>
      <c r="AJ655" s="502"/>
      <c r="AK655" s="507"/>
      <c r="AL655" s="503"/>
      <c r="AM655" s="508"/>
      <c r="AN655" s="509"/>
      <c r="AO655" s="509"/>
    </row>
    <row r="656" spans="1:41" ht="14.4" customHeight="1">
      <c r="A656" s="654" t="s">
        <v>2000</v>
      </c>
      <c r="B656" s="535"/>
      <c r="C656" s="654"/>
      <c r="D656" s="654" t="s">
        <v>19</v>
      </c>
      <c r="E656" s="654" t="s">
        <v>2133</v>
      </c>
      <c r="F656" s="535" t="s">
        <v>286</v>
      </c>
      <c r="G656" s="654"/>
      <c r="H656" s="536" t="s">
        <v>384</v>
      </c>
      <c r="I656" s="536"/>
      <c r="J656" s="535" t="s">
        <v>190</v>
      </c>
      <c r="K656" s="535">
        <v>1</v>
      </c>
      <c r="L656" s="535">
        <v>2.4239999999999999</v>
      </c>
      <c r="M656" s="656" t="s">
        <v>439</v>
      </c>
      <c r="N656" s="536" t="s">
        <v>141</v>
      </c>
      <c r="O656">
        <v>157.29599999999999</v>
      </c>
      <c r="P656" s="665">
        <f t="shared" si="58"/>
        <v>158</v>
      </c>
      <c r="Q656" s="666"/>
      <c r="R656" s="657"/>
      <c r="S656" s="658">
        <f>P656*$V$2</f>
        <v>0</v>
      </c>
      <c r="T656" s="658">
        <f>ROUND(S656,0)</f>
        <v>0</v>
      </c>
      <c r="U656" s="659"/>
      <c r="V656" s="678"/>
      <c r="W656" s="500"/>
      <c r="X656" s="504"/>
      <c r="Y656" s="504"/>
      <c r="Z656" s="504"/>
      <c r="AA656" s="500"/>
      <c r="AB656" s="504"/>
      <c r="AC656" s="506"/>
      <c r="AD656" s="506"/>
      <c r="AE656" s="500"/>
      <c r="AF656" s="500"/>
      <c r="AG656" s="500"/>
      <c r="AH656" s="505"/>
      <c r="AI656" s="506"/>
      <c r="AJ656" s="502"/>
      <c r="AK656" s="507"/>
      <c r="AL656" s="503"/>
      <c r="AM656" s="508"/>
      <c r="AN656" s="509"/>
      <c r="AO656" s="509"/>
    </row>
    <row r="657" spans="1:41" ht="14.4" customHeight="1">
      <c r="A657" s="654" t="s">
        <v>2001</v>
      </c>
      <c r="B657" s="535"/>
      <c r="C657" s="654"/>
      <c r="D657" s="654" t="s">
        <v>19</v>
      </c>
      <c r="E657" s="654" t="s">
        <v>2133</v>
      </c>
      <c r="F657" s="535" t="s">
        <v>287</v>
      </c>
      <c r="G657" s="654" t="s">
        <v>2327</v>
      </c>
      <c r="H657" s="536" t="s">
        <v>384</v>
      </c>
      <c r="I657" s="536"/>
      <c r="J657" s="535" t="s">
        <v>57</v>
      </c>
      <c r="K657" s="535">
        <v>5</v>
      </c>
      <c r="L657" s="535">
        <v>1.925</v>
      </c>
      <c r="M657" s="656" t="s">
        <v>439</v>
      </c>
      <c r="N657" s="536" t="s">
        <v>134</v>
      </c>
      <c r="O657">
        <v>179.887</v>
      </c>
      <c r="P657" s="665">
        <f t="shared" si="58"/>
        <v>180</v>
      </c>
      <c r="Q657" s="666"/>
      <c r="R657" s="657"/>
      <c r="S657" s="658">
        <f>P657*$V$2</f>
        <v>0</v>
      </c>
      <c r="T657" s="658">
        <f>ROUND(S657,0)</f>
        <v>0</v>
      </c>
      <c r="U657" s="659"/>
      <c r="V657" s="678"/>
      <c r="W657" s="500"/>
      <c r="X657" s="504"/>
      <c r="Y657" s="504"/>
      <c r="Z657" s="504"/>
      <c r="AA657" s="500"/>
      <c r="AB657" s="504"/>
      <c r="AC657" s="506"/>
      <c r="AD657" s="506"/>
      <c r="AE657" s="500"/>
      <c r="AF657" s="500"/>
      <c r="AG657" s="500"/>
      <c r="AH657" s="505"/>
      <c r="AI657" s="506"/>
      <c r="AJ657" s="502"/>
      <c r="AK657" s="507"/>
      <c r="AL657" s="503"/>
      <c r="AM657" s="508"/>
      <c r="AN657" s="509"/>
      <c r="AO657" s="509"/>
    </row>
    <row r="658" spans="1:41" ht="14.4" customHeight="1">
      <c r="A658" s="654" t="s">
        <v>2002</v>
      </c>
      <c r="B658" s="535"/>
      <c r="C658" s="654"/>
      <c r="D658" s="654" t="s">
        <v>19</v>
      </c>
      <c r="E658" s="654" t="s">
        <v>2133</v>
      </c>
      <c r="F658" s="535" t="s">
        <v>288</v>
      </c>
      <c r="G658" s="654" t="s">
        <v>2328</v>
      </c>
      <c r="H658" s="536" t="s">
        <v>384</v>
      </c>
      <c r="I658" s="536"/>
      <c r="J658" s="535" t="s">
        <v>747</v>
      </c>
      <c r="K658" s="535">
        <v>2</v>
      </c>
      <c r="L658" s="535">
        <v>0.60899999999999999</v>
      </c>
      <c r="M658" s="656" t="s">
        <v>439</v>
      </c>
      <c r="N658" s="536" t="s">
        <v>134</v>
      </c>
      <c r="O658">
        <v>44.340999999999994</v>
      </c>
      <c r="P658" s="665">
        <f t="shared" si="58"/>
        <v>45</v>
      </c>
      <c r="Q658" s="666"/>
      <c r="R658" s="657"/>
      <c r="S658" s="658">
        <f>P658*$V$2</f>
        <v>0</v>
      </c>
      <c r="T658" s="658">
        <f>ROUND(S658,0)</f>
        <v>0</v>
      </c>
      <c r="U658" s="659"/>
      <c r="V658" s="678"/>
      <c r="W658" s="500"/>
      <c r="X658" s="504"/>
      <c r="Y658" s="504"/>
      <c r="Z658" s="504"/>
      <c r="AA658" s="500"/>
      <c r="AB658" s="504"/>
      <c r="AC658" s="506"/>
      <c r="AD658" s="506"/>
      <c r="AE658" s="500"/>
      <c r="AF658" s="500"/>
      <c r="AG658" s="500"/>
      <c r="AH658" s="505"/>
      <c r="AI658" s="506"/>
      <c r="AJ658" s="502"/>
      <c r="AK658" s="507"/>
      <c r="AL658" s="503"/>
      <c r="AM658" s="508"/>
      <c r="AN658" s="509"/>
      <c r="AO658" s="509"/>
    </row>
    <row r="659" spans="1:41" ht="14.4" customHeight="1">
      <c r="A659" s="654" t="s">
        <v>2003</v>
      </c>
      <c r="B659" s="535"/>
      <c r="C659" s="654"/>
      <c r="D659" s="654" t="s">
        <v>19</v>
      </c>
      <c r="E659" s="654" t="s">
        <v>2133</v>
      </c>
      <c r="F659" s="535" t="s">
        <v>289</v>
      </c>
      <c r="G659" s="654" t="s">
        <v>2329</v>
      </c>
      <c r="H659" s="536" t="s">
        <v>384</v>
      </c>
      <c r="I659" s="536"/>
      <c r="J659" s="535" t="s">
        <v>41</v>
      </c>
      <c r="K659" s="535">
        <v>15</v>
      </c>
      <c r="L659" s="535">
        <v>1.466</v>
      </c>
      <c r="M659" s="656" t="s">
        <v>439</v>
      </c>
      <c r="N659" s="536" t="s">
        <v>131</v>
      </c>
      <c r="O659">
        <v>129.833</v>
      </c>
      <c r="P659" s="665">
        <f t="shared" si="58"/>
        <v>130</v>
      </c>
      <c r="Q659" s="666"/>
      <c r="R659" s="657"/>
      <c r="S659" s="658">
        <f>P659*$V$2</f>
        <v>0</v>
      </c>
      <c r="T659" s="658">
        <f>ROUND(S659,0)</f>
        <v>0</v>
      </c>
      <c r="U659" s="659"/>
      <c r="V659" s="678"/>
      <c r="W659" s="500"/>
      <c r="X659" s="504"/>
      <c r="Y659" s="504"/>
      <c r="Z659" s="504"/>
      <c r="AA659" s="500"/>
      <c r="AB659" s="504"/>
      <c r="AC659" s="506"/>
      <c r="AD659" s="506"/>
      <c r="AE659" s="500"/>
      <c r="AF659" s="500"/>
      <c r="AG659" s="500"/>
      <c r="AH659" s="505"/>
      <c r="AI659" s="506"/>
      <c r="AJ659" s="502"/>
      <c r="AK659" s="507"/>
      <c r="AL659" s="503"/>
      <c r="AM659" s="508"/>
      <c r="AN659" s="509"/>
      <c r="AO659" s="509"/>
    </row>
    <row r="660" spans="1:41" ht="14.4" customHeight="1">
      <c r="A660" s="654" t="s">
        <v>2004</v>
      </c>
      <c r="B660" s="535"/>
      <c r="C660" s="654"/>
      <c r="D660" s="654" t="s">
        <v>19</v>
      </c>
      <c r="E660" s="654" t="s">
        <v>2133</v>
      </c>
      <c r="F660" s="535" t="s">
        <v>290</v>
      </c>
      <c r="G660" s="654" t="s">
        <v>2330</v>
      </c>
      <c r="H660" s="536" t="s">
        <v>384</v>
      </c>
      <c r="I660" s="536"/>
      <c r="J660" s="535" t="s">
        <v>86</v>
      </c>
      <c r="K660" s="535">
        <v>3</v>
      </c>
      <c r="L660" s="535">
        <v>1.923</v>
      </c>
      <c r="M660" s="656" t="s">
        <v>439</v>
      </c>
      <c r="N660" s="536" t="s">
        <v>137</v>
      </c>
      <c r="O660">
        <v>155.12100000000001</v>
      </c>
      <c r="P660" s="665">
        <f t="shared" si="58"/>
        <v>156</v>
      </c>
      <c r="Q660" s="666"/>
      <c r="R660" s="657"/>
      <c r="S660" s="658"/>
      <c r="T660" s="658">
        <f t="shared" ref="T660:T671" si="63">P660*$V$2</f>
        <v>0</v>
      </c>
      <c r="U660" s="659">
        <f t="shared" ref="U660:U671" si="64">ROUND(T660,0)</f>
        <v>0</v>
      </c>
      <c r="V660" s="678"/>
      <c r="W660" s="500"/>
      <c r="X660" s="504"/>
      <c r="Y660" s="504"/>
      <c r="Z660" s="504"/>
      <c r="AA660" s="500" t="s">
        <v>1629</v>
      </c>
      <c r="AB660" s="504" t="s">
        <v>2027</v>
      </c>
      <c r="AC660" s="506" t="s">
        <v>2070</v>
      </c>
      <c r="AD660" s="506" t="str">
        <f xml:space="preserve"> AB660 &amp; " " &amp; AC660</f>
        <v>Athena  "New"</v>
      </c>
      <c r="AE660" s="500"/>
      <c r="AF660" s="500"/>
      <c r="AG660" s="500"/>
      <c r="AH660" s="505"/>
      <c r="AI660" s="506"/>
      <c r="AJ660" s="502"/>
      <c r="AK660" s="507"/>
      <c r="AL660" s="503"/>
      <c r="AM660" s="508"/>
      <c r="AN660" s="509"/>
      <c r="AO660" s="509"/>
    </row>
    <row r="661" spans="1:41" ht="14.4" customHeight="1">
      <c r="A661" s="654" t="s">
        <v>2005</v>
      </c>
      <c r="B661" s="535"/>
      <c r="C661" s="654"/>
      <c r="D661" s="654" t="s">
        <v>19</v>
      </c>
      <c r="E661" s="654" t="s">
        <v>2133</v>
      </c>
      <c r="F661" s="535" t="s">
        <v>291</v>
      </c>
      <c r="G661" s="654" t="s">
        <v>2466</v>
      </c>
      <c r="H661" s="536" t="s">
        <v>384</v>
      </c>
      <c r="I661" s="536"/>
      <c r="J661" s="535" t="s">
        <v>41</v>
      </c>
      <c r="K661" s="535">
        <v>5</v>
      </c>
      <c r="L661" s="535">
        <v>0.59399999999999997</v>
      </c>
      <c r="M661" s="656" t="s">
        <v>439</v>
      </c>
      <c r="N661" s="536" t="s">
        <v>131</v>
      </c>
      <c r="O661">
        <v>53.679000000000002</v>
      </c>
      <c r="P661" s="665">
        <f t="shared" si="58"/>
        <v>54</v>
      </c>
      <c r="Q661" s="666"/>
      <c r="R661" s="657"/>
      <c r="S661" s="658"/>
      <c r="T661" s="658">
        <f t="shared" si="63"/>
        <v>0</v>
      </c>
      <c r="U661" s="659">
        <f t="shared" si="64"/>
        <v>0</v>
      </c>
      <c r="V661" s="678"/>
      <c r="W661" s="500"/>
      <c r="X661" s="504"/>
      <c r="Y661" s="504"/>
      <c r="Z661" s="504"/>
      <c r="AA661" s="500" t="s">
        <v>1630</v>
      </c>
      <c r="AB661" s="504" t="s">
        <v>2028</v>
      </c>
      <c r="AC661" s="506" t="s">
        <v>2070</v>
      </c>
      <c r="AD661" s="506" t="str">
        <f t="shared" ref="AD661:AD714" si="65" xml:space="preserve"> AB661 &amp; " " &amp; AC661</f>
        <v>Atomic  "New"</v>
      </c>
      <c r="AE661" s="500"/>
      <c r="AF661" s="500"/>
      <c r="AG661" s="500"/>
      <c r="AH661" s="505"/>
      <c r="AI661" s="506"/>
      <c r="AJ661" s="502"/>
      <c r="AK661" s="507"/>
      <c r="AL661" s="503"/>
      <c r="AM661" s="508"/>
      <c r="AN661" s="509"/>
      <c r="AO661" s="509"/>
    </row>
    <row r="662" spans="1:41" ht="14.4" customHeight="1">
      <c r="A662" s="654" t="s">
        <v>2006</v>
      </c>
      <c r="B662" s="535"/>
      <c r="C662" s="654"/>
      <c r="D662" s="654" t="s">
        <v>19</v>
      </c>
      <c r="E662" s="654" t="s">
        <v>2133</v>
      </c>
      <c r="F662" s="535" t="s">
        <v>292</v>
      </c>
      <c r="G662" s="654" t="s">
        <v>2331</v>
      </c>
      <c r="H662" s="536" t="s">
        <v>384</v>
      </c>
      <c r="I662" s="536"/>
      <c r="J662" s="535" t="s">
        <v>49</v>
      </c>
      <c r="K662" s="535">
        <v>10</v>
      </c>
      <c r="L662" s="535">
        <v>1.6240000000000001</v>
      </c>
      <c r="M662" s="656" t="s">
        <v>439</v>
      </c>
      <c r="N662" s="536" t="s">
        <v>131</v>
      </c>
      <c r="O662">
        <v>120.49499999999999</v>
      </c>
      <c r="P662" s="665">
        <f t="shared" si="58"/>
        <v>121</v>
      </c>
      <c r="Q662" s="666"/>
      <c r="R662" s="657"/>
      <c r="S662" s="658"/>
      <c r="T662" s="658">
        <f t="shared" si="63"/>
        <v>0</v>
      </c>
      <c r="U662" s="659">
        <f t="shared" si="64"/>
        <v>0</v>
      </c>
      <c r="V662" s="678"/>
      <c r="W662" s="500"/>
      <c r="X662" s="504"/>
      <c r="Y662" s="504"/>
      <c r="Z662" s="504"/>
      <c r="AA662" s="500" t="s">
        <v>1631</v>
      </c>
      <c r="AB662" s="504" t="s">
        <v>2029</v>
      </c>
      <c r="AC662" s="506" t="s">
        <v>2070</v>
      </c>
      <c r="AD662" s="506" t="str">
        <f t="shared" si="65"/>
        <v>Diamond 1  "New"</v>
      </c>
      <c r="AE662" s="500"/>
      <c r="AF662" s="500"/>
      <c r="AG662" s="500"/>
      <c r="AH662" s="505"/>
      <c r="AI662" s="506"/>
      <c r="AJ662" s="502"/>
      <c r="AK662" s="507"/>
      <c r="AL662" s="503"/>
      <c r="AM662" s="508"/>
      <c r="AN662" s="509"/>
      <c r="AO662" s="509"/>
    </row>
    <row r="663" spans="1:41" ht="14.4" customHeight="1">
      <c r="A663" s="654" t="s">
        <v>2007</v>
      </c>
      <c r="B663" s="535"/>
      <c r="C663" s="654"/>
      <c r="D663" s="654" t="s">
        <v>19</v>
      </c>
      <c r="E663" s="654" t="s">
        <v>2133</v>
      </c>
      <c r="F663" s="535" t="s">
        <v>293</v>
      </c>
      <c r="G663" s="654" t="s">
        <v>2332</v>
      </c>
      <c r="H663" s="536" t="s">
        <v>384</v>
      </c>
      <c r="I663" s="536"/>
      <c r="J663" s="535" t="s">
        <v>135</v>
      </c>
      <c r="K663" s="535">
        <v>2</v>
      </c>
      <c r="L663" s="535">
        <v>2.1840000000000002</v>
      </c>
      <c r="M663" s="656" t="s">
        <v>439</v>
      </c>
      <c r="N663" s="536" t="s">
        <v>141</v>
      </c>
      <c r="O663">
        <v>67.540999999999997</v>
      </c>
      <c r="P663" s="665">
        <f t="shared" si="58"/>
        <v>68</v>
      </c>
      <c r="Q663" s="666"/>
      <c r="R663" s="657"/>
      <c r="S663" s="658"/>
      <c r="T663" s="658">
        <f t="shared" si="63"/>
        <v>0</v>
      </c>
      <c r="U663" s="659">
        <f t="shared" si="64"/>
        <v>0</v>
      </c>
      <c r="V663" s="678"/>
      <c r="W663" s="500"/>
      <c r="X663" s="504"/>
      <c r="Y663" s="504"/>
      <c r="Z663" s="504"/>
      <c r="AA663" s="500" t="s">
        <v>1632</v>
      </c>
      <c r="AB663" s="504" t="s">
        <v>2030</v>
      </c>
      <c r="AC663" s="506" t="s">
        <v>2070</v>
      </c>
      <c r="AD663" s="506" t="str">
        <f t="shared" si="65"/>
        <v>Diamond 2  "New"</v>
      </c>
      <c r="AE663" s="500"/>
      <c r="AF663" s="500"/>
      <c r="AG663" s="500"/>
      <c r="AH663" s="505"/>
      <c r="AI663" s="506"/>
      <c r="AJ663" s="502"/>
      <c r="AK663" s="507"/>
      <c r="AL663" s="503"/>
      <c r="AM663" s="508"/>
      <c r="AN663" s="509"/>
      <c r="AO663" s="509"/>
    </row>
    <row r="664" spans="1:41" ht="14.4" customHeight="1">
      <c r="A664" s="654" t="s">
        <v>2008</v>
      </c>
      <c r="B664" s="535"/>
      <c r="C664" s="654"/>
      <c r="D664" s="654" t="s">
        <v>19</v>
      </c>
      <c r="E664" s="654" t="s">
        <v>2133</v>
      </c>
      <c r="F664" s="535" t="s">
        <v>295</v>
      </c>
      <c r="G664" s="654" t="s">
        <v>2334</v>
      </c>
      <c r="H664" s="536" t="s">
        <v>384</v>
      </c>
      <c r="I664" s="536"/>
      <c r="J664" s="535" t="s">
        <v>49</v>
      </c>
      <c r="K664" s="535">
        <v>5</v>
      </c>
      <c r="L664" s="535">
        <v>1.3</v>
      </c>
      <c r="M664" s="656" t="s">
        <v>439</v>
      </c>
      <c r="N664" s="536" t="s">
        <v>134</v>
      </c>
      <c r="O664">
        <v>87.840999999999994</v>
      </c>
      <c r="P664" s="665">
        <f t="shared" si="58"/>
        <v>88</v>
      </c>
      <c r="Q664" s="666"/>
      <c r="R664" s="657"/>
      <c r="S664" s="658"/>
      <c r="T664" s="658">
        <f t="shared" si="63"/>
        <v>0</v>
      </c>
      <c r="U664" s="659">
        <f t="shared" si="64"/>
        <v>0</v>
      </c>
      <c r="V664" s="678"/>
      <c r="W664" s="500"/>
      <c r="X664" s="504"/>
      <c r="Y664" s="504"/>
      <c r="Z664" s="504"/>
      <c r="AA664" s="500" t="s">
        <v>1633</v>
      </c>
      <c r="AB664" s="504" t="s">
        <v>2031</v>
      </c>
      <c r="AC664" s="506" t="s">
        <v>2070</v>
      </c>
      <c r="AD664" s="506" t="str">
        <f t="shared" si="65"/>
        <v>Freya 1  "New"</v>
      </c>
      <c r="AE664" s="500"/>
      <c r="AF664" s="500"/>
      <c r="AG664" s="500"/>
      <c r="AH664" s="505"/>
      <c r="AI664" s="506"/>
      <c r="AJ664" s="502"/>
      <c r="AK664" s="507"/>
      <c r="AL664" s="503"/>
      <c r="AM664" s="508"/>
      <c r="AN664" s="509"/>
      <c r="AO664" s="509"/>
    </row>
    <row r="665" spans="1:41" ht="14.4" customHeight="1">
      <c r="A665" s="654" t="s">
        <v>2009</v>
      </c>
      <c r="B665" s="535"/>
      <c r="C665" s="654"/>
      <c r="D665" s="654" t="s">
        <v>19</v>
      </c>
      <c r="E665" s="654" t="s">
        <v>2133</v>
      </c>
      <c r="F665" s="535" t="s">
        <v>296</v>
      </c>
      <c r="G665" s="654" t="s">
        <v>2335</v>
      </c>
      <c r="H665" s="536" t="s">
        <v>384</v>
      </c>
      <c r="I665" s="536"/>
      <c r="J665" s="535" t="s">
        <v>57</v>
      </c>
      <c r="K665" s="535">
        <v>6</v>
      </c>
      <c r="L665" s="535">
        <v>3.5659999999999998</v>
      </c>
      <c r="M665" s="656" t="s">
        <v>439</v>
      </c>
      <c r="N665" s="536" t="s">
        <v>144</v>
      </c>
      <c r="O665">
        <v>200.47699999999998</v>
      </c>
      <c r="P665" s="665">
        <f t="shared" si="58"/>
        <v>201</v>
      </c>
      <c r="Q665" s="666"/>
      <c r="R665" s="657"/>
      <c r="S665" s="658"/>
      <c r="T665" s="658">
        <f t="shared" si="63"/>
        <v>0</v>
      </c>
      <c r="U665" s="659">
        <f t="shared" si="64"/>
        <v>0</v>
      </c>
      <c r="V665" s="678"/>
      <c r="W665" s="500"/>
      <c r="X665" s="504"/>
      <c r="Y665" s="504"/>
      <c r="Z665" s="504"/>
      <c r="AA665" s="500" t="s">
        <v>1634</v>
      </c>
      <c r="AB665" s="504" t="s">
        <v>2032</v>
      </c>
      <c r="AC665" s="506" t="s">
        <v>2070</v>
      </c>
      <c r="AD665" s="506" t="str">
        <f t="shared" si="65"/>
        <v>Freya 2  "New"</v>
      </c>
      <c r="AE665" s="500"/>
      <c r="AF665" s="500"/>
      <c r="AG665" s="500"/>
      <c r="AH665" s="505"/>
      <c r="AI665" s="506"/>
      <c r="AJ665" s="502"/>
      <c r="AK665" s="507"/>
      <c r="AL665" s="503"/>
      <c r="AM665" s="508"/>
      <c r="AN665" s="509"/>
      <c r="AO665" s="509"/>
    </row>
    <row r="666" spans="1:41" ht="14.4" customHeight="1">
      <c r="A666" s="654" t="s">
        <v>2010</v>
      </c>
      <c r="B666" s="535"/>
      <c r="C666" s="654"/>
      <c r="D666" s="654" t="s">
        <v>19</v>
      </c>
      <c r="E666" s="654" t="s">
        <v>2133</v>
      </c>
      <c r="F666" s="535" t="s">
        <v>297</v>
      </c>
      <c r="G666" s="654" t="s">
        <v>2336</v>
      </c>
      <c r="H666" s="536" t="s">
        <v>384</v>
      </c>
      <c r="I666" s="536"/>
      <c r="J666" s="535" t="s">
        <v>57</v>
      </c>
      <c r="K666" s="535">
        <v>5</v>
      </c>
      <c r="L666" s="535">
        <v>2.7189999999999999</v>
      </c>
      <c r="M666" s="656" t="s">
        <v>439</v>
      </c>
      <c r="N666" s="536" t="s">
        <v>150</v>
      </c>
      <c r="O666">
        <v>156.54199999999997</v>
      </c>
      <c r="P666" s="665">
        <f t="shared" si="58"/>
        <v>157</v>
      </c>
      <c r="Q666" s="666"/>
      <c r="R666" s="657"/>
      <c r="S666" s="658"/>
      <c r="T666" s="658">
        <f t="shared" si="63"/>
        <v>0</v>
      </c>
      <c r="U666" s="659">
        <f t="shared" si="64"/>
        <v>0</v>
      </c>
      <c r="V666" s="678"/>
      <c r="W666" s="500"/>
      <c r="X666" s="504"/>
      <c r="Y666" s="504"/>
      <c r="Z666" s="504"/>
      <c r="AA666" s="500" t="s">
        <v>1635</v>
      </c>
      <c r="AB666" s="504" t="s">
        <v>2033</v>
      </c>
      <c r="AC666" s="506" t="s">
        <v>2070</v>
      </c>
      <c r="AD666" s="506" t="str">
        <f t="shared" si="65"/>
        <v>Freya 3  "New"</v>
      </c>
      <c r="AE666" s="500"/>
      <c r="AF666" s="500"/>
      <c r="AG666" s="500"/>
      <c r="AH666" s="505"/>
      <c r="AI666" s="506"/>
      <c r="AJ666" s="502"/>
      <c r="AK666" s="507"/>
      <c r="AL666" s="503"/>
      <c r="AM666" s="508"/>
      <c r="AN666" s="509"/>
      <c r="AO666" s="509"/>
    </row>
    <row r="667" spans="1:41" ht="14.4" customHeight="1">
      <c r="A667" s="654" t="s">
        <v>2011</v>
      </c>
      <c r="B667" s="535"/>
      <c r="C667" s="654"/>
      <c r="D667" s="654" t="s">
        <v>19</v>
      </c>
      <c r="E667" s="654" t="s">
        <v>2133</v>
      </c>
      <c r="F667" s="535" t="s">
        <v>298</v>
      </c>
      <c r="G667" s="654" t="s">
        <v>2337</v>
      </c>
      <c r="H667" s="536" t="s">
        <v>384</v>
      </c>
      <c r="I667" s="536"/>
      <c r="J667" s="535" t="s">
        <v>41</v>
      </c>
      <c r="K667" s="535">
        <v>10</v>
      </c>
      <c r="L667" s="535">
        <v>1.3120000000000001</v>
      </c>
      <c r="M667" s="656" t="s">
        <v>439</v>
      </c>
      <c r="N667" s="536" t="s">
        <v>144</v>
      </c>
      <c r="O667">
        <v>105.38600000000001</v>
      </c>
      <c r="P667" s="665">
        <f t="shared" si="58"/>
        <v>106</v>
      </c>
      <c r="Q667" s="666"/>
      <c r="R667" s="657"/>
      <c r="S667" s="658"/>
      <c r="T667" s="658">
        <f t="shared" si="63"/>
        <v>0</v>
      </c>
      <c r="U667" s="659">
        <f t="shared" si="64"/>
        <v>0</v>
      </c>
      <c r="V667" s="678"/>
      <c r="W667" s="500"/>
      <c r="X667" s="504"/>
      <c r="Y667" s="504"/>
      <c r="Z667" s="504"/>
      <c r="AA667" s="500"/>
      <c r="AB667" s="504"/>
      <c r="AC667" s="506"/>
      <c r="AD667" s="506"/>
      <c r="AE667" s="500"/>
      <c r="AF667" s="500"/>
      <c r="AG667" s="500"/>
      <c r="AH667" s="505"/>
      <c r="AI667" s="506"/>
      <c r="AJ667" s="502"/>
      <c r="AK667" s="507"/>
      <c r="AL667" s="503"/>
      <c r="AM667" s="508"/>
      <c r="AN667" s="509"/>
      <c r="AO667" s="509"/>
    </row>
    <row r="668" spans="1:41" ht="14.4" customHeight="1">
      <c r="A668" s="654" t="s">
        <v>2012</v>
      </c>
      <c r="B668" s="535"/>
      <c r="C668" s="654"/>
      <c r="D668" s="654" t="s">
        <v>19</v>
      </c>
      <c r="E668" s="654" t="s">
        <v>2133</v>
      </c>
      <c r="F668" s="535" t="s">
        <v>299</v>
      </c>
      <c r="G668" s="654" t="s">
        <v>2338</v>
      </c>
      <c r="H668" s="536" t="s">
        <v>384</v>
      </c>
      <c r="I668" s="536"/>
      <c r="J668" s="535" t="s">
        <v>89</v>
      </c>
      <c r="K668" s="535">
        <v>20</v>
      </c>
      <c r="L668" s="535">
        <v>1.266</v>
      </c>
      <c r="M668" s="656" t="s">
        <v>439</v>
      </c>
      <c r="N668" s="699" t="s">
        <v>3438</v>
      </c>
      <c r="O668">
        <v>137.083</v>
      </c>
      <c r="P668" s="665">
        <f t="shared" si="58"/>
        <v>138</v>
      </c>
      <c r="Q668" s="666"/>
      <c r="R668" s="657"/>
      <c r="S668" s="658"/>
      <c r="T668" s="658">
        <f t="shared" si="63"/>
        <v>0</v>
      </c>
      <c r="U668" s="659">
        <f t="shared" si="64"/>
        <v>0</v>
      </c>
      <c r="V668" s="678"/>
      <c r="W668" s="500"/>
      <c r="X668" s="504"/>
      <c r="Y668" s="504"/>
      <c r="Z668" s="504"/>
      <c r="AA668" s="500"/>
      <c r="AB668" s="504"/>
      <c r="AC668" s="506"/>
      <c r="AD668" s="506"/>
      <c r="AE668" s="500"/>
      <c r="AF668" s="500"/>
      <c r="AG668" s="500"/>
      <c r="AH668" s="505"/>
      <c r="AI668" s="506"/>
      <c r="AJ668" s="502"/>
      <c r="AK668" s="507"/>
      <c r="AL668" s="503"/>
      <c r="AM668" s="508"/>
      <c r="AN668" s="509"/>
      <c r="AO668" s="509"/>
    </row>
    <row r="669" spans="1:41" ht="14.4" customHeight="1">
      <c r="A669" s="654" t="s">
        <v>2013</v>
      </c>
      <c r="B669" s="535"/>
      <c r="C669" s="654"/>
      <c r="D669" s="654" t="s">
        <v>19</v>
      </c>
      <c r="E669" s="654" t="s">
        <v>2133</v>
      </c>
      <c r="F669" s="535" t="s">
        <v>300</v>
      </c>
      <c r="G669" s="654" t="s">
        <v>2546</v>
      </c>
      <c r="H669" s="536" t="s">
        <v>384</v>
      </c>
      <c r="I669" s="536"/>
      <c r="J669" s="535" t="s">
        <v>41</v>
      </c>
      <c r="K669" s="535">
        <v>10</v>
      </c>
      <c r="L669" s="535">
        <v>1.1870000000000001</v>
      </c>
      <c r="M669" s="656" t="s">
        <v>439</v>
      </c>
      <c r="N669" s="536" t="s">
        <v>137</v>
      </c>
      <c r="O669">
        <v>99.353999999999985</v>
      </c>
      <c r="P669" s="665">
        <f t="shared" si="58"/>
        <v>100</v>
      </c>
      <c r="Q669" s="666"/>
      <c r="R669" s="657"/>
      <c r="S669" s="658"/>
      <c r="T669" s="658">
        <f t="shared" si="63"/>
        <v>0</v>
      </c>
      <c r="U669" s="659">
        <f t="shared" si="64"/>
        <v>0</v>
      </c>
      <c r="V669" s="678"/>
      <c r="W669" s="500"/>
      <c r="X669" s="504"/>
      <c r="Y669" s="504"/>
      <c r="Z669" s="504"/>
      <c r="AA669" s="500"/>
      <c r="AB669" s="504"/>
      <c r="AC669" s="506"/>
      <c r="AD669" s="506"/>
      <c r="AE669" s="500"/>
      <c r="AF669" s="500"/>
      <c r="AG669" s="500"/>
      <c r="AH669" s="505"/>
      <c r="AI669" s="506"/>
      <c r="AJ669" s="502"/>
      <c r="AK669" s="507"/>
      <c r="AL669" s="503"/>
      <c r="AM669" s="508"/>
      <c r="AN669" s="509"/>
      <c r="AO669" s="509"/>
    </row>
    <row r="670" spans="1:41" ht="14.4" customHeight="1">
      <c r="A670" s="654" t="s">
        <v>2014</v>
      </c>
      <c r="B670" s="535"/>
      <c r="C670" s="654"/>
      <c r="D670" s="654" t="s">
        <v>19</v>
      </c>
      <c r="E670" s="654" t="s">
        <v>2133</v>
      </c>
      <c r="F670" s="535" t="s">
        <v>301</v>
      </c>
      <c r="G670" s="654" t="s">
        <v>2339</v>
      </c>
      <c r="H670" s="536" t="s">
        <v>384</v>
      </c>
      <c r="I670" s="536"/>
      <c r="J670" s="535" t="s">
        <v>135</v>
      </c>
      <c r="K670" s="535">
        <v>2</v>
      </c>
      <c r="L670" s="535">
        <v>2.105</v>
      </c>
      <c r="M670" s="656" t="s">
        <v>439</v>
      </c>
      <c r="N670" s="536" t="s">
        <v>134</v>
      </c>
      <c r="O670">
        <v>153.11999999999998</v>
      </c>
      <c r="P670" s="665">
        <f t="shared" si="58"/>
        <v>154</v>
      </c>
      <c r="Q670" s="666"/>
      <c r="R670" s="657"/>
      <c r="S670" s="658"/>
      <c r="T670" s="658">
        <f t="shared" si="63"/>
        <v>0</v>
      </c>
      <c r="U670" s="659">
        <f t="shared" si="64"/>
        <v>0</v>
      </c>
      <c r="V670" s="678"/>
      <c r="W670" s="500"/>
      <c r="X670" s="504"/>
      <c r="Y670" s="504"/>
      <c r="Z670" s="504"/>
      <c r="AA670" s="500"/>
      <c r="AB670" s="504"/>
      <c r="AC670" s="506"/>
      <c r="AD670" s="506"/>
      <c r="AE670" s="500"/>
      <c r="AF670" s="500"/>
      <c r="AG670" s="500"/>
      <c r="AH670" s="505"/>
      <c r="AI670" s="506"/>
      <c r="AJ670" s="502"/>
      <c r="AK670" s="507"/>
      <c r="AL670" s="503"/>
      <c r="AM670" s="508"/>
      <c r="AN670" s="509"/>
      <c r="AO670" s="509"/>
    </row>
    <row r="671" spans="1:41" ht="14.4" customHeight="1">
      <c r="A671" s="654" t="s">
        <v>2015</v>
      </c>
      <c r="B671" s="535"/>
      <c r="C671" s="654"/>
      <c r="D671" s="654" t="s">
        <v>19</v>
      </c>
      <c r="E671" s="654" t="s">
        <v>2133</v>
      </c>
      <c r="F671" s="535" t="s">
        <v>302</v>
      </c>
      <c r="G671" s="654" t="s">
        <v>2340</v>
      </c>
      <c r="H671" s="536" t="s">
        <v>384</v>
      </c>
      <c r="I671" s="536"/>
      <c r="J671" s="535" t="s">
        <v>54</v>
      </c>
      <c r="K671" s="535">
        <v>10</v>
      </c>
      <c r="L671" s="535">
        <v>3.1269999999999998</v>
      </c>
      <c r="M671" s="656" t="s">
        <v>439</v>
      </c>
      <c r="N671" s="536" t="s">
        <v>144</v>
      </c>
      <c r="O671">
        <v>193.16899999999998</v>
      </c>
      <c r="P671" s="665">
        <f t="shared" si="58"/>
        <v>194</v>
      </c>
      <c r="Q671" s="666"/>
      <c r="R671" s="657"/>
      <c r="S671" s="658"/>
      <c r="T671" s="658">
        <f t="shared" si="63"/>
        <v>0</v>
      </c>
      <c r="U671" s="659">
        <f t="shared" si="64"/>
        <v>0</v>
      </c>
      <c r="V671" s="678"/>
      <c r="W671" s="500"/>
      <c r="X671" s="504"/>
      <c r="Y671" s="504"/>
      <c r="Z671" s="504"/>
      <c r="AA671" s="500" t="s">
        <v>1636</v>
      </c>
      <c r="AB671" s="504" t="s">
        <v>2034</v>
      </c>
      <c r="AC671" s="506" t="s">
        <v>2070</v>
      </c>
      <c r="AD671" s="506" t="str">
        <f t="shared" si="65"/>
        <v>Freya 4  "New"</v>
      </c>
      <c r="AE671" s="500"/>
      <c r="AF671" s="500"/>
      <c r="AG671" s="500"/>
      <c r="AH671" s="505"/>
      <c r="AI671" s="506"/>
      <c r="AJ671" s="502"/>
      <c r="AK671" s="507"/>
      <c r="AL671" s="503"/>
      <c r="AM671" s="508"/>
      <c r="AN671" s="509"/>
      <c r="AO671" s="509"/>
    </row>
    <row r="672" spans="1:41" ht="14.4" customHeight="1">
      <c r="A672" s="654" t="s">
        <v>2016</v>
      </c>
      <c r="B672" s="535"/>
      <c r="C672" s="654"/>
      <c r="D672" s="654" t="s">
        <v>19</v>
      </c>
      <c r="E672" s="654" t="s">
        <v>2133</v>
      </c>
      <c r="F672" s="535" t="s">
        <v>303</v>
      </c>
      <c r="G672" s="654" t="s">
        <v>2341</v>
      </c>
      <c r="H672" s="536" t="s">
        <v>384</v>
      </c>
      <c r="I672" s="536"/>
      <c r="J672" s="535" t="s">
        <v>57</v>
      </c>
      <c r="K672" s="535">
        <v>3</v>
      </c>
      <c r="L672" s="535">
        <v>2.073</v>
      </c>
      <c r="M672" s="656" t="s">
        <v>439</v>
      </c>
      <c r="N672" s="536" t="s">
        <v>137</v>
      </c>
      <c r="O672">
        <v>118.407</v>
      </c>
      <c r="P672" s="665">
        <f t="shared" ref="P672:P682" si="66">ROUNDUP(O672,0)</f>
        <v>119</v>
      </c>
      <c r="Q672" s="666"/>
      <c r="R672" s="657"/>
      <c r="S672" s="658">
        <f t="shared" ref="S672:S678" si="67">P672*$V$2</f>
        <v>0</v>
      </c>
      <c r="T672" s="658">
        <f t="shared" ref="T672:T678" si="68">ROUND(S672,0)</f>
        <v>0</v>
      </c>
      <c r="U672" s="659"/>
      <c r="V672" s="678"/>
      <c r="W672" s="500"/>
      <c r="X672" s="504"/>
      <c r="Y672" s="504"/>
      <c r="Z672" s="504"/>
      <c r="AA672" s="500" t="s">
        <v>1637</v>
      </c>
      <c r="AB672" s="504" t="s">
        <v>2035</v>
      </c>
      <c r="AC672" s="506" t="s">
        <v>2070</v>
      </c>
      <c r="AD672" s="506" t="str">
        <f t="shared" si="65"/>
        <v>Freya 5  "New"</v>
      </c>
      <c r="AE672" s="500"/>
      <c r="AF672" s="500"/>
      <c r="AG672" s="500"/>
      <c r="AH672" s="505"/>
      <c r="AI672" s="506"/>
      <c r="AJ672" s="502"/>
      <c r="AK672" s="507"/>
      <c r="AL672" s="503"/>
      <c r="AM672" s="508"/>
      <c r="AN672" s="509"/>
      <c r="AO672" s="509"/>
    </row>
    <row r="673" spans="1:41" ht="14.4" customHeight="1">
      <c r="A673" s="654" t="s">
        <v>2017</v>
      </c>
      <c r="B673" s="535"/>
      <c r="C673" s="654"/>
      <c r="D673" s="654" t="s">
        <v>19</v>
      </c>
      <c r="E673" s="654" t="s">
        <v>2133</v>
      </c>
      <c r="F673" s="535" t="s">
        <v>304</v>
      </c>
      <c r="G673" s="654"/>
      <c r="H673" s="536" t="s">
        <v>384</v>
      </c>
      <c r="I673" s="536"/>
      <c r="J673" s="535" t="s">
        <v>135</v>
      </c>
      <c r="K673" s="535">
        <v>1</v>
      </c>
      <c r="L673" s="535">
        <v>1.5940000000000001</v>
      </c>
      <c r="M673" s="656" t="s">
        <v>439</v>
      </c>
      <c r="N673" s="536" t="s">
        <v>137</v>
      </c>
      <c r="O673">
        <v>111.64999999999999</v>
      </c>
      <c r="P673" s="665">
        <f t="shared" si="66"/>
        <v>112</v>
      </c>
      <c r="Q673" s="666"/>
      <c r="R673" s="657"/>
      <c r="S673" s="658">
        <f t="shared" si="67"/>
        <v>0</v>
      </c>
      <c r="T673" s="658">
        <f t="shared" si="68"/>
        <v>0</v>
      </c>
      <c r="U673" s="659"/>
      <c r="V673" s="678"/>
      <c r="W673" s="500"/>
      <c r="X673" s="504"/>
      <c r="Y673" s="504"/>
      <c r="Z673" s="504"/>
      <c r="AA673" s="500" t="s">
        <v>1638</v>
      </c>
      <c r="AB673" s="504" t="s">
        <v>2036</v>
      </c>
      <c r="AC673" s="506" t="s">
        <v>2070</v>
      </c>
      <c r="AD673" s="506" t="str">
        <f t="shared" si="65"/>
        <v>Freya 6  "New"</v>
      </c>
      <c r="AE673" s="500"/>
      <c r="AF673" s="500"/>
      <c r="AG673" s="500"/>
      <c r="AH673" s="505"/>
      <c r="AI673" s="506"/>
      <c r="AJ673" s="502"/>
      <c r="AK673" s="507"/>
      <c r="AL673" s="503"/>
      <c r="AM673" s="508"/>
      <c r="AN673" s="509"/>
      <c r="AO673" s="509"/>
    </row>
    <row r="674" spans="1:41" ht="14.4" customHeight="1">
      <c r="A674" s="654" t="s">
        <v>2018</v>
      </c>
      <c r="B674" s="535"/>
      <c r="C674" s="654"/>
      <c r="D674" s="654" t="s">
        <v>19</v>
      </c>
      <c r="E674" s="654" t="s">
        <v>2133</v>
      </c>
      <c r="F674" s="535" t="s">
        <v>305</v>
      </c>
      <c r="G674" s="654" t="s">
        <v>2583</v>
      </c>
      <c r="H674" s="536" t="s">
        <v>384</v>
      </c>
      <c r="I674" s="536"/>
      <c r="J674" s="535" t="s">
        <v>190</v>
      </c>
      <c r="K674" s="535">
        <v>1</v>
      </c>
      <c r="L674" s="535">
        <v>4.8710000000000004</v>
      </c>
      <c r="M674" s="656" t="s">
        <v>439</v>
      </c>
      <c r="N674" s="536" t="s">
        <v>141</v>
      </c>
      <c r="O674">
        <v>247.863</v>
      </c>
      <c r="P674" s="665">
        <f t="shared" si="66"/>
        <v>248</v>
      </c>
      <c r="Q674" s="666"/>
      <c r="R674" s="657"/>
      <c r="S674" s="658">
        <f t="shared" si="67"/>
        <v>0</v>
      </c>
      <c r="T674" s="658">
        <f t="shared" si="68"/>
        <v>0</v>
      </c>
      <c r="U674" s="659"/>
      <c r="V674" s="678"/>
      <c r="W674" s="500"/>
      <c r="X674" s="504"/>
      <c r="Y674" s="504"/>
      <c r="Z674" s="504"/>
      <c r="AA674" s="500" t="s">
        <v>1639</v>
      </c>
      <c r="AB674" s="504" t="s">
        <v>2037</v>
      </c>
      <c r="AC674" s="506" t="s">
        <v>2070</v>
      </c>
      <c r="AD674" s="506" t="str">
        <f t="shared" si="65"/>
        <v>Frigg 1  "New"</v>
      </c>
      <c r="AE674" s="500"/>
      <c r="AF674" s="500"/>
      <c r="AG674" s="500"/>
      <c r="AH674" s="505"/>
      <c r="AI674" s="506"/>
      <c r="AJ674" s="502"/>
      <c r="AK674" s="507"/>
      <c r="AL674" s="503"/>
      <c r="AM674" s="508"/>
      <c r="AN674" s="509"/>
      <c r="AO674" s="509"/>
    </row>
    <row r="675" spans="1:41" ht="14.4" customHeight="1">
      <c r="A675" s="654" t="s">
        <v>2019</v>
      </c>
      <c r="B675" s="535"/>
      <c r="C675" s="654"/>
      <c r="D675" s="654" t="s">
        <v>19</v>
      </c>
      <c r="E675" s="654" t="s">
        <v>2133</v>
      </c>
      <c r="F675" s="535" t="s">
        <v>306</v>
      </c>
      <c r="G675" s="654" t="s">
        <v>2342</v>
      </c>
      <c r="H675" s="536" t="s">
        <v>384</v>
      </c>
      <c r="I675" s="536"/>
      <c r="J675" s="535" t="s">
        <v>190</v>
      </c>
      <c r="K675" s="535">
        <v>1</v>
      </c>
      <c r="L675" s="535">
        <v>1.881</v>
      </c>
      <c r="M675" s="656" t="s">
        <v>439</v>
      </c>
      <c r="N675" s="536" t="s">
        <v>141</v>
      </c>
      <c r="O675">
        <v>127.89</v>
      </c>
      <c r="P675" s="665">
        <f t="shared" si="66"/>
        <v>128</v>
      </c>
      <c r="Q675" s="666"/>
      <c r="R675" s="657"/>
      <c r="S675" s="658">
        <f t="shared" si="67"/>
        <v>0</v>
      </c>
      <c r="T675" s="658">
        <f t="shared" si="68"/>
        <v>0</v>
      </c>
      <c r="U675" s="659"/>
      <c r="V675" s="678"/>
      <c r="W675" s="500"/>
      <c r="X675" s="504"/>
      <c r="Y675" s="504"/>
      <c r="Z675" s="504"/>
      <c r="AA675" s="500" t="s">
        <v>1640</v>
      </c>
      <c r="AB675" s="504" t="s">
        <v>2038</v>
      </c>
      <c r="AC675" s="506" t="s">
        <v>2070</v>
      </c>
      <c r="AD675" s="506" t="str">
        <f t="shared" si="65"/>
        <v>Frigg 2  "New"</v>
      </c>
      <c r="AE675" s="500"/>
      <c r="AF675" s="500"/>
      <c r="AG675" s="500"/>
      <c r="AH675" s="505"/>
      <c r="AI675" s="506"/>
      <c r="AJ675" s="502"/>
      <c r="AK675" s="507"/>
      <c r="AL675" s="503"/>
      <c r="AM675" s="508"/>
      <c r="AN675" s="509"/>
      <c r="AO675" s="509"/>
    </row>
    <row r="676" spans="1:41" ht="14.4" customHeight="1">
      <c r="A676" s="654" t="s">
        <v>2020</v>
      </c>
      <c r="B676" s="535"/>
      <c r="C676" s="654"/>
      <c r="D676" s="654" t="s">
        <v>19</v>
      </c>
      <c r="E676" s="654" t="s">
        <v>2133</v>
      </c>
      <c r="F676" s="535" t="s">
        <v>307</v>
      </c>
      <c r="G676" s="654" t="s">
        <v>2343</v>
      </c>
      <c r="H676" s="536" t="s">
        <v>384</v>
      </c>
      <c r="I676" s="536"/>
      <c r="J676" s="535" t="s">
        <v>86</v>
      </c>
      <c r="K676" s="535">
        <v>3</v>
      </c>
      <c r="L676" s="535">
        <v>1.764</v>
      </c>
      <c r="M676" s="656" t="s">
        <v>439</v>
      </c>
      <c r="N676" s="536" t="s">
        <v>134</v>
      </c>
      <c r="O676">
        <v>145.84099999999998</v>
      </c>
      <c r="P676" s="665">
        <f t="shared" si="66"/>
        <v>146</v>
      </c>
      <c r="Q676" s="666"/>
      <c r="R676" s="657"/>
      <c r="S676" s="658">
        <f t="shared" si="67"/>
        <v>0</v>
      </c>
      <c r="T676" s="658">
        <f t="shared" si="68"/>
        <v>0</v>
      </c>
      <c r="U676" s="659"/>
      <c r="V676" s="678"/>
      <c r="W676" s="500"/>
      <c r="X676" s="504"/>
      <c r="Y676" s="504"/>
      <c r="Z676" s="504"/>
      <c r="AA676" s="500"/>
      <c r="AB676" s="504"/>
      <c r="AC676" s="506"/>
      <c r="AD676" s="506"/>
      <c r="AE676" s="500"/>
      <c r="AF676" s="500"/>
      <c r="AG676" s="500"/>
      <c r="AH676" s="505"/>
      <c r="AI676" s="506"/>
      <c r="AJ676" s="502"/>
      <c r="AK676" s="507"/>
      <c r="AL676" s="503"/>
      <c r="AM676" s="508"/>
      <c r="AN676" s="509"/>
      <c r="AO676" s="509"/>
    </row>
    <row r="677" spans="1:41" ht="14.4" customHeight="1">
      <c r="A677" s="654" t="s">
        <v>2021</v>
      </c>
      <c r="B677" s="535"/>
      <c r="C677" s="654"/>
      <c r="D677" s="654" t="s">
        <v>19</v>
      </c>
      <c r="E677" s="654" t="s">
        <v>2133</v>
      </c>
      <c r="F677" s="535" t="s">
        <v>308</v>
      </c>
      <c r="G677" s="654" t="s">
        <v>2344</v>
      </c>
      <c r="H677" s="536" t="s">
        <v>384</v>
      </c>
      <c r="I677" s="536"/>
      <c r="J677" s="535" t="s">
        <v>41</v>
      </c>
      <c r="K677" s="535">
        <v>5</v>
      </c>
      <c r="L677" s="535">
        <v>0.52400000000000002</v>
      </c>
      <c r="M677" s="656" t="s">
        <v>439</v>
      </c>
      <c r="N677" s="536" t="s">
        <v>134</v>
      </c>
      <c r="O677">
        <v>50.315000000000005</v>
      </c>
      <c r="P677" s="665">
        <f t="shared" si="66"/>
        <v>51</v>
      </c>
      <c r="Q677" s="666"/>
      <c r="R677" s="657"/>
      <c r="S677" s="658">
        <f t="shared" si="67"/>
        <v>0</v>
      </c>
      <c r="T677" s="658">
        <f t="shared" si="68"/>
        <v>0</v>
      </c>
      <c r="U677" s="659"/>
      <c r="V677" s="678"/>
      <c r="W677" s="500"/>
      <c r="X677" s="504"/>
      <c r="Y677" s="504"/>
      <c r="Z677" s="504"/>
      <c r="AA677" s="500"/>
      <c r="AB677" s="504"/>
      <c r="AC677" s="506"/>
      <c r="AD677" s="506"/>
      <c r="AE677" s="500"/>
      <c r="AF677" s="500"/>
      <c r="AG677" s="500"/>
      <c r="AH677" s="505"/>
      <c r="AI677" s="506"/>
      <c r="AJ677" s="502"/>
      <c r="AK677" s="507"/>
      <c r="AL677" s="503"/>
      <c r="AM677" s="508"/>
      <c r="AN677" s="509"/>
      <c r="AO677" s="509"/>
    </row>
    <row r="678" spans="1:41" ht="14.4" customHeight="1">
      <c r="A678" s="654" t="s">
        <v>2022</v>
      </c>
      <c r="B678" s="535"/>
      <c r="C678" s="654"/>
      <c r="D678" s="654" t="s">
        <v>19</v>
      </c>
      <c r="E678" s="654" t="s">
        <v>2133</v>
      </c>
      <c r="F678" s="535" t="s">
        <v>309</v>
      </c>
      <c r="G678" s="654" t="s">
        <v>2345</v>
      </c>
      <c r="H678" s="536" t="s">
        <v>384</v>
      </c>
      <c r="I678" s="536"/>
      <c r="J678" s="535" t="s">
        <v>310</v>
      </c>
      <c r="K678" s="535">
        <v>13</v>
      </c>
      <c r="L678" s="535">
        <v>3.1739999999999999</v>
      </c>
      <c r="M678" s="656" t="s">
        <v>439</v>
      </c>
      <c r="N678" s="536" t="s">
        <v>150</v>
      </c>
      <c r="O678">
        <v>205.34899999999999</v>
      </c>
      <c r="P678" s="665">
        <f t="shared" si="66"/>
        <v>206</v>
      </c>
      <c r="Q678" s="666"/>
      <c r="R678" s="657"/>
      <c r="S678" s="658">
        <f t="shared" si="67"/>
        <v>0</v>
      </c>
      <c r="T678" s="658">
        <f t="shared" si="68"/>
        <v>0</v>
      </c>
      <c r="U678" s="659"/>
      <c r="V678" s="678"/>
      <c r="W678" s="500"/>
      <c r="X678" s="504"/>
      <c r="Y678" s="504"/>
      <c r="Z678" s="504"/>
      <c r="AA678" s="500"/>
      <c r="AB678" s="504"/>
      <c r="AC678" s="506"/>
      <c r="AD678" s="506"/>
      <c r="AE678" s="500"/>
      <c r="AF678" s="500"/>
      <c r="AG678" s="500"/>
      <c r="AH678" s="505"/>
      <c r="AI678" s="506"/>
      <c r="AJ678" s="502"/>
      <c r="AK678" s="507"/>
      <c r="AL678" s="503"/>
      <c r="AM678" s="508"/>
      <c r="AN678" s="509"/>
      <c r="AO678" s="509"/>
    </row>
    <row r="679" spans="1:41" ht="14.4" customHeight="1">
      <c r="A679" s="654" t="s">
        <v>2023</v>
      </c>
      <c r="B679" s="535"/>
      <c r="C679" s="654"/>
      <c r="D679" s="654" t="s">
        <v>19</v>
      </c>
      <c r="E679" s="654" t="s">
        <v>2133</v>
      </c>
      <c r="F679" s="535" t="s">
        <v>311</v>
      </c>
      <c r="G679" s="654"/>
      <c r="H679" s="536" t="s">
        <v>384</v>
      </c>
      <c r="I679" s="536" t="s">
        <v>381</v>
      </c>
      <c r="J679" s="535" t="s">
        <v>190</v>
      </c>
      <c r="K679" s="535">
        <v>2</v>
      </c>
      <c r="L679" s="535">
        <v>3.9790000000000001</v>
      </c>
      <c r="M679" s="656" t="s">
        <v>439</v>
      </c>
      <c r="N679" s="536" t="s">
        <v>144</v>
      </c>
      <c r="O679">
        <v>207.26299999999998</v>
      </c>
      <c r="P679" s="665">
        <f t="shared" si="66"/>
        <v>208</v>
      </c>
      <c r="Q679" s="666"/>
      <c r="R679" s="657"/>
      <c r="S679" s="658"/>
      <c r="T679" s="658">
        <f>P679*$V$2</f>
        <v>0</v>
      </c>
      <c r="U679" s="659">
        <f>ROUND(T679,0)</f>
        <v>0</v>
      </c>
      <c r="V679" s="678"/>
      <c r="W679" s="500"/>
      <c r="X679" s="504"/>
      <c r="Y679" s="504"/>
      <c r="Z679" s="504"/>
      <c r="AA679" s="500"/>
      <c r="AB679" s="504"/>
      <c r="AC679" s="506"/>
      <c r="AD679" s="506"/>
      <c r="AE679" s="500"/>
      <c r="AF679" s="500"/>
      <c r="AG679" s="500"/>
      <c r="AH679" s="505"/>
      <c r="AI679" s="506"/>
      <c r="AJ679" s="502"/>
      <c r="AK679" s="507"/>
      <c r="AL679" s="503"/>
      <c r="AM679" s="508"/>
      <c r="AN679" s="509"/>
      <c r="AO679" s="509"/>
    </row>
    <row r="680" spans="1:41" ht="14.4" customHeight="1">
      <c r="A680" s="654" t="s">
        <v>2024</v>
      </c>
      <c r="B680" s="535"/>
      <c r="C680" s="654"/>
      <c r="D680" s="654" t="s">
        <v>19</v>
      </c>
      <c r="E680" s="654" t="s">
        <v>2133</v>
      </c>
      <c r="F680" s="535" t="s">
        <v>312</v>
      </c>
      <c r="G680" s="654" t="s">
        <v>2346</v>
      </c>
      <c r="H680" s="536" t="s">
        <v>384</v>
      </c>
      <c r="I680" s="536"/>
      <c r="J680" s="535" t="s">
        <v>54</v>
      </c>
      <c r="K680" s="535">
        <v>10</v>
      </c>
      <c r="L680" s="535">
        <v>2.794</v>
      </c>
      <c r="M680" s="656" t="s">
        <v>439</v>
      </c>
      <c r="N680" s="536" t="s">
        <v>137</v>
      </c>
      <c r="O680">
        <v>176.87100000000001</v>
      </c>
      <c r="P680" s="665">
        <f t="shared" si="66"/>
        <v>177</v>
      </c>
      <c r="Q680" s="666"/>
      <c r="R680" s="657"/>
      <c r="S680" s="658"/>
      <c r="T680" s="658">
        <f>P680*$V$2</f>
        <v>0</v>
      </c>
      <c r="U680" s="659">
        <f>ROUND(T680,0)</f>
        <v>0</v>
      </c>
      <c r="V680" s="678"/>
      <c r="W680" s="500"/>
      <c r="X680" s="504"/>
      <c r="Y680" s="504"/>
      <c r="Z680" s="504"/>
      <c r="AA680" s="500"/>
      <c r="AB680" s="504"/>
      <c r="AC680" s="506"/>
      <c r="AD680" s="506"/>
      <c r="AE680" s="500"/>
      <c r="AF680" s="500"/>
      <c r="AG680" s="500"/>
      <c r="AH680" s="505"/>
      <c r="AI680" s="506"/>
      <c r="AJ680" s="502"/>
      <c r="AK680" s="507"/>
      <c r="AL680" s="503"/>
      <c r="AM680" s="508"/>
      <c r="AN680" s="509"/>
      <c r="AO680" s="509"/>
    </row>
    <row r="681" spans="1:41" ht="14.4" customHeight="1">
      <c r="A681" s="654" t="s">
        <v>2025</v>
      </c>
      <c r="B681" s="535"/>
      <c r="C681" s="654"/>
      <c r="D681" s="654" t="s">
        <v>19</v>
      </c>
      <c r="E681" s="654" t="s">
        <v>2133</v>
      </c>
      <c r="F681" s="535" t="s">
        <v>313</v>
      </c>
      <c r="G681" s="654" t="s">
        <v>2347</v>
      </c>
      <c r="H681" s="536" t="s">
        <v>384</v>
      </c>
      <c r="I681" s="536"/>
      <c r="J681" s="535" t="s">
        <v>57</v>
      </c>
      <c r="K681" s="535">
        <v>3</v>
      </c>
      <c r="L681" s="535">
        <v>1.69</v>
      </c>
      <c r="M681" s="656" t="s">
        <v>439</v>
      </c>
      <c r="N681" s="536" t="s">
        <v>137</v>
      </c>
      <c r="O681">
        <v>99.933999999999997</v>
      </c>
      <c r="P681" s="665">
        <f t="shared" si="66"/>
        <v>100</v>
      </c>
      <c r="Q681" s="666"/>
      <c r="R681" s="657"/>
      <c r="S681" s="658"/>
      <c r="T681" s="658">
        <f>P681*$V$2</f>
        <v>0</v>
      </c>
      <c r="U681" s="659">
        <f>ROUND(T681,0)</f>
        <v>0</v>
      </c>
      <c r="V681" s="678"/>
      <c r="W681" s="500"/>
      <c r="X681" s="504"/>
      <c r="Y681" s="504"/>
      <c r="Z681" s="504"/>
      <c r="AA681" s="500"/>
      <c r="AB681" s="504"/>
      <c r="AC681" s="506"/>
      <c r="AD681" s="506"/>
      <c r="AE681" s="500"/>
      <c r="AF681" s="500"/>
      <c r="AG681" s="500"/>
      <c r="AH681" s="505"/>
      <c r="AI681" s="506"/>
      <c r="AJ681" s="502"/>
      <c r="AK681" s="507"/>
      <c r="AL681" s="503"/>
      <c r="AM681" s="508"/>
      <c r="AN681" s="509"/>
      <c r="AO681" s="509"/>
    </row>
    <row r="682" spans="1:41" ht="14.4" customHeight="1">
      <c r="A682" s="654" t="s">
        <v>2026</v>
      </c>
      <c r="B682" s="535"/>
      <c r="C682" s="654"/>
      <c r="D682" s="654" t="s">
        <v>19</v>
      </c>
      <c r="E682" s="654" t="s">
        <v>2133</v>
      </c>
      <c r="F682" s="535" t="s">
        <v>314</v>
      </c>
      <c r="G682" s="654" t="s">
        <v>2348</v>
      </c>
      <c r="H682" s="536" t="s">
        <v>384</v>
      </c>
      <c r="I682" s="536"/>
      <c r="J682" s="535" t="s">
        <v>54</v>
      </c>
      <c r="K682" s="535">
        <v>10</v>
      </c>
      <c r="L682" s="535">
        <v>2.5259999999999998</v>
      </c>
      <c r="M682" s="656" t="s">
        <v>439</v>
      </c>
      <c r="N682" s="536" t="s">
        <v>144</v>
      </c>
      <c r="O682">
        <v>163.96599999999998</v>
      </c>
      <c r="P682" s="665">
        <f t="shared" si="66"/>
        <v>164</v>
      </c>
      <c r="Q682" s="666"/>
      <c r="R682" s="657"/>
      <c r="S682" s="658"/>
      <c r="T682" s="658">
        <f>P682*$V$2</f>
        <v>0</v>
      </c>
      <c r="U682" s="659">
        <f>ROUND(T682,0)</f>
        <v>0</v>
      </c>
      <c r="V682" s="678"/>
      <c r="W682" s="500"/>
      <c r="X682" s="504"/>
      <c r="Y682" s="504"/>
      <c r="Z682" s="504"/>
      <c r="AA682" s="500"/>
      <c r="AB682" s="504"/>
      <c r="AC682" s="506"/>
      <c r="AD682" s="506"/>
      <c r="AE682" s="500"/>
      <c r="AF682" s="500"/>
      <c r="AG682" s="500"/>
      <c r="AH682" s="505"/>
      <c r="AI682" s="506"/>
      <c r="AJ682" s="502"/>
      <c r="AK682" s="507"/>
      <c r="AL682" s="503"/>
      <c r="AM682" s="508"/>
      <c r="AN682" s="509"/>
      <c r="AO682" s="509"/>
    </row>
    <row r="683" spans="1:41" ht="14.4" customHeight="1">
      <c r="A683" s="654" t="s">
        <v>347</v>
      </c>
      <c r="B683" s="535"/>
      <c r="C683" s="654"/>
      <c r="D683" s="654" t="s">
        <v>122</v>
      </c>
      <c r="E683" s="654" t="s">
        <v>2909</v>
      </c>
      <c r="F683" s="687" t="s">
        <v>3502</v>
      </c>
      <c r="G683" s="659"/>
      <c r="H683" s="659" t="s">
        <v>384</v>
      </c>
      <c r="I683" s="707"/>
      <c r="J683" s="655"/>
      <c r="K683" s="654">
        <v>21</v>
      </c>
      <c r="L683" s="659"/>
      <c r="M683" s="656" t="s">
        <v>121</v>
      </c>
      <c r="N683" s="536"/>
      <c r="O683" s="664">
        <v>4215.8301211859625</v>
      </c>
      <c r="P683" s="665">
        <f>O683*0.95</f>
        <v>4005.0386151266644</v>
      </c>
      <c r="Q683" s="666"/>
      <c r="R683" s="657"/>
      <c r="S683" s="658"/>
      <c r="T683" s="658"/>
      <c r="U683" s="659"/>
      <c r="V683" s="678"/>
      <c r="W683" s="500"/>
      <c r="X683" s="504"/>
      <c r="Y683" s="504"/>
      <c r="Z683" s="504"/>
      <c r="AA683" s="500"/>
      <c r="AB683" s="504"/>
      <c r="AC683" s="506"/>
      <c r="AD683" s="506"/>
      <c r="AE683" s="500"/>
      <c r="AF683" s="500"/>
      <c r="AG683" s="500"/>
      <c r="AH683" s="505"/>
      <c r="AI683" s="506"/>
      <c r="AJ683" s="502"/>
      <c r="AK683" s="507"/>
      <c r="AL683" s="503"/>
      <c r="AM683" s="508"/>
      <c r="AN683" s="509"/>
      <c r="AO683" s="509"/>
    </row>
    <row r="684" spans="1:41" ht="14.4" customHeight="1">
      <c r="A684" s="654" t="s">
        <v>348</v>
      </c>
      <c r="B684" s="535"/>
      <c r="C684" s="654"/>
      <c r="D684" s="654" t="s">
        <v>122</v>
      </c>
      <c r="E684" s="654" t="s">
        <v>2909</v>
      </c>
      <c r="F684" s="687" t="s">
        <v>3502</v>
      </c>
      <c r="G684" s="659"/>
      <c r="H684" s="659" t="s">
        <v>385</v>
      </c>
      <c r="I684" s="707"/>
      <c r="J684" s="655"/>
      <c r="K684" s="654">
        <v>21</v>
      </c>
      <c r="L684" s="659"/>
      <c r="M684" s="656" t="s">
        <v>121</v>
      </c>
      <c r="N684" s="536"/>
      <c r="O684" s="664">
        <v>5269.787651482452</v>
      </c>
      <c r="P684" s="665">
        <f>O684*0.95</f>
        <v>5006.2982689083292</v>
      </c>
      <c r="Q684" s="666"/>
      <c r="R684" s="657"/>
      <c r="S684" s="658"/>
      <c r="T684" s="658"/>
      <c r="U684" s="659"/>
      <c r="V684" s="678"/>
      <c r="W684" s="500"/>
      <c r="X684" s="504"/>
      <c r="Y684" s="504"/>
      <c r="Z684" s="504"/>
      <c r="AA684" s="500" t="s">
        <v>1641</v>
      </c>
      <c r="AB684" s="504" t="s">
        <v>2039</v>
      </c>
      <c r="AC684" s="506" t="s">
        <v>2070</v>
      </c>
      <c r="AD684" s="506" t="str">
        <f t="shared" si="65"/>
        <v>Maya  "New"</v>
      </c>
      <c r="AE684" s="500"/>
      <c r="AF684" s="500"/>
      <c r="AG684" s="500"/>
      <c r="AH684" s="505"/>
      <c r="AI684" s="506"/>
      <c r="AJ684" s="502"/>
      <c r="AK684" s="507"/>
      <c r="AL684" s="503"/>
      <c r="AM684" s="508"/>
      <c r="AN684" s="509"/>
      <c r="AO684" s="509"/>
    </row>
    <row r="685" spans="1:41" ht="14.4" customHeight="1">
      <c r="A685" s="654" t="s">
        <v>349</v>
      </c>
      <c r="B685" s="535"/>
      <c r="C685" s="654"/>
      <c r="D685" s="654" t="s">
        <v>122</v>
      </c>
      <c r="E685" s="654" t="s">
        <v>2909</v>
      </c>
      <c r="F685" s="687" t="s">
        <v>3500</v>
      </c>
      <c r="G685" s="659"/>
      <c r="H685" s="659" t="s">
        <v>384</v>
      </c>
      <c r="I685" s="707"/>
      <c r="J685" s="655"/>
      <c r="K685" s="654">
        <v>24</v>
      </c>
      <c r="L685" s="659"/>
      <c r="M685" s="656" t="s">
        <v>121</v>
      </c>
      <c r="N685" s="536"/>
      <c r="O685" s="664">
        <v>5494.2550594280747</v>
      </c>
      <c r="P685" s="665">
        <f>O685</f>
        <v>5494.2550594280747</v>
      </c>
      <c r="Q685" s="666"/>
      <c r="R685" s="657"/>
      <c r="S685" s="658"/>
      <c r="T685" s="658"/>
      <c r="U685" s="659"/>
      <c r="V685" s="678"/>
      <c r="W685" s="500"/>
      <c r="X685" s="504"/>
      <c r="Y685" s="504"/>
      <c r="Z685" s="504"/>
      <c r="AA685" s="500" t="s">
        <v>1642</v>
      </c>
      <c r="AB685" s="504" t="s">
        <v>2040</v>
      </c>
      <c r="AC685" s="506" t="s">
        <v>2070</v>
      </c>
      <c r="AD685" s="506" t="str">
        <f t="shared" si="65"/>
        <v>Mix  "New"</v>
      </c>
      <c r="AE685" s="500"/>
      <c r="AF685" s="500"/>
      <c r="AG685" s="500"/>
      <c r="AH685" s="505"/>
      <c r="AI685" s="506"/>
      <c r="AJ685" s="502"/>
      <c r="AK685" s="507"/>
      <c r="AL685" s="503"/>
      <c r="AM685" s="508"/>
      <c r="AN685" s="509"/>
      <c r="AO685" s="509"/>
    </row>
    <row r="686" spans="1:41" ht="14.4" customHeight="1">
      <c r="A686" s="654" t="s">
        <v>350</v>
      </c>
      <c r="B686" s="535"/>
      <c r="C686" s="654"/>
      <c r="D686" s="654" t="s">
        <v>122</v>
      </c>
      <c r="E686" s="654" t="s">
        <v>2909</v>
      </c>
      <c r="F686" s="687" t="s">
        <v>3500</v>
      </c>
      <c r="G686" s="659"/>
      <c r="H686" s="659" t="s">
        <v>385</v>
      </c>
      <c r="I686" s="707"/>
      <c r="J686" s="655"/>
      <c r="K686" s="654">
        <v>24</v>
      </c>
      <c r="L686" s="659"/>
      <c r="M686" s="656" t="s">
        <v>121</v>
      </c>
      <c r="N686" s="536"/>
      <c r="O686" s="664">
        <v>6867.8188242850929</v>
      </c>
      <c r="P686" s="665">
        <f>O686</f>
        <v>6867.8188242850929</v>
      </c>
      <c r="Q686" s="666"/>
      <c r="R686" s="657"/>
      <c r="S686" s="658"/>
      <c r="T686" s="658"/>
      <c r="U686" s="659"/>
      <c r="V686" s="678"/>
      <c r="W686" s="500"/>
      <c r="X686" s="504"/>
      <c r="Y686" s="504"/>
      <c r="Z686" s="504"/>
      <c r="AA686" s="500" t="s">
        <v>1643</v>
      </c>
      <c r="AB686" s="504" t="s">
        <v>2041</v>
      </c>
      <c r="AC686" s="506" t="s">
        <v>2070</v>
      </c>
      <c r="AD686" s="506" t="str">
        <f t="shared" si="65"/>
        <v>Pichu  "New"</v>
      </c>
      <c r="AE686" s="500"/>
      <c r="AF686" s="500"/>
      <c r="AG686" s="500"/>
      <c r="AH686" s="505"/>
      <c r="AI686" s="506"/>
      <c r="AJ686" s="502"/>
      <c r="AK686" s="507"/>
      <c r="AL686" s="503"/>
      <c r="AM686" s="508"/>
      <c r="AN686" s="509"/>
      <c r="AO686" s="509"/>
    </row>
    <row r="687" spans="1:41" ht="14.4" customHeight="1">
      <c r="A687" s="654" t="s">
        <v>351</v>
      </c>
      <c r="B687" s="659"/>
      <c r="C687" s="654"/>
      <c r="D687" s="654" t="s">
        <v>122</v>
      </c>
      <c r="E687" s="654" t="s">
        <v>2909</v>
      </c>
      <c r="F687" s="674" t="s">
        <v>3191</v>
      </c>
      <c r="G687" s="654"/>
      <c r="H687" s="674" t="s">
        <v>384</v>
      </c>
      <c r="I687" s="679" t="s">
        <v>2948</v>
      </c>
      <c r="J687" s="679" t="s">
        <v>2948</v>
      </c>
      <c r="K687" s="535">
        <v>1</v>
      </c>
      <c r="L687" s="535"/>
      <c r="M687" s="656" t="s">
        <v>121</v>
      </c>
      <c r="N687" s="536"/>
      <c r="O687" s="664"/>
      <c r="P687" s="665">
        <v>182.79163517258755</v>
      </c>
      <c r="Q687" s="666"/>
      <c r="R687" s="657"/>
      <c r="S687" s="658"/>
      <c r="T687" s="658"/>
      <c r="U687" s="659"/>
      <c r="V687" s="678"/>
      <c r="W687" s="500"/>
      <c r="X687" s="504"/>
      <c r="Y687" s="504"/>
      <c r="Z687" s="504"/>
      <c r="AA687" s="500" t="s">
        <v>1644</v>
      </c>
      <c r="AB687" s="504" t="s">
        <v>2042</v>
      </c>
      <c r="AC687" s="506" t="s">
        <v>2070</v>
      </c>
      <c r="AD687" s="506" t="str">
        <f t="shared" si="65"/>
        <v>Sigurd 1  "New"</v>
      </c>
      <c r="AE687" s="500"/>
      <c r="AF687" s="500"/>
      <c r="AG687" s="500"/>
      <c r="AH687" s="505"/>
      <c r="AI687" s="506"/>
      <c r="AJ687" s="502"/>
      <c r="AK687" s="507"/>
      <c r="AL687" s="503"/>
      <c r="AM687" s="508"/>
      <c r="AN687" s="509"/>
      <c r="AO687" s="509"/>
    </row>
    <row r="688" spans="1:41" ht="14.4" customHeight="1">
      <c r="A688" s="654" t="s">
        <v>352</v>
      </c>
      <c r="B688" s="659"/>
      <c r="C688" s="654"/>
      <c r="D688" s="654" t="s">
        <v>122</v>
      </c>
      <c r="E688" s="654" t="s">
        <v>2909</v>
      </c>
      <c r="F688" s="674" t="s">
        <v>3191</v>
      </c>
      <c r="G688" s="654"/>
      <c r="H688" s="674" t="s">
        <v>385</v>
      </c>
      <c r="I688" s="679" t="s">
        <v>2948</v>
      </c>
      <c r="J688" s="679" t="s">
        <v>2948</v>
      </c>
      <c r="K688" s="535">
        <v>1</v>
      </c>
      <c r="L688" s="535"/>
      <c r="M688" s="656" t="s">
        <v>121</v>
      </c>
      <c r="N688" s="536"/>
      <c r="O688" s="664"/>
      <c r="P688" s="665">
        <v>228.48954396573444</v>
      </c>
      <c r="Q688" s="666"/>
      <c r="R688" s="657"/>
      <c r="S688" s="658"/>
      <c r="T688" s="658"/>
      <c r="U688" s="659"/>
      <c r="V688" s="678"/>
      <c r="W688" s="500"/>
      <c r="X688" s="504"/>
      <c r="Y688" s="504"/>
      <c r="Z688" s="504"/>
      <c r="AA688" s="500" t="s">
        <v>1645</v>
      </c>
      <c r="AB688" s="504" t="s">
        <v>2043</v>
      </c>
      <c r="AC688" s="506" t="s">
        <v>2070</v>
      </c>
      <c r="AD688" s="506" t="str">
        <f t="shared" si="65"/>
        <v>Sigurd 2  "New"</v>
      </c>
      <c r="AE688" s="500"/>
      <c r="AF688" s="500"/>
      <c r="AG688" s="500"/>
      <c r="AH688" s="505"/>
      <c r="AI688" s="506"/>
      <c r="AJ688" s="502"/>
      <c r="AK688" s="507"/>
      <c r="AL688" s="503"/>
      <c r="AM688" s="508"/>
      <c r="AN688" s="509"/>
      <c r="AO688" s="509"/>
    </row>
    <row r="689" spans="1:41" ht="14.4" customHeight="1">
      <c r="A689" s="654" t="s">
        <v>353</v>
      </c>
      <c r="B689" s="686" t="s">
        <v>3282</v>
      </c>
      <c r="C689" s="654"/>
      <c r="D689" s="654" t="s">
        <v>122</v>
      </c>
      <c r="E689" s="654" t="s">
        <v>2909</v>
      </c>
      <c r="F689" s="674" t="s">
        <v>3212</v>
      </c>
      <c r="G689" s="654"/>
      <c r="H689" s="674" t="s">
        <v>384</v>
      </c>
      <c r="I689" s="679" t="s">
        <v>3133</v>
      </c>
      <c r="J689" s="679" t="s">
        <v>3133</v>
      </c>
      <c r="K689" s="535">
        <v>1</v>
      </c>
      <c r="L689" s="535"/>
      <c r="M689" s="656" t="s">
        <v>121</v>
      </c>
      <c r="N689" s="536"/>
      <c r="O689" s="664">
        <v>224.26241590154581</v>
      </c>
      <c r="P689" s="665">
        <f>O689</f>
        <v>224.26241590154581</v>
      </c>
      <c r="Q689" s="666"/>
      <c r="R689" s="657"/>
      <c r="S689" s="658"/>
      <c r="T689" s="658"/>
      <c r="U689" s="659"/>
      <c r="V689" s="678"/>
      <c r="W689" s="500"/>
      <c r="X689" s="504"/>
      <c r="Y689" s="504"/>
      <c r="Z689" s="504"/>
      <c r="AA689" s="500" t="s">
        <v>1646</v>
      </c>
      <c r="AB689" s="504" t="s">
        <v>2044</v>
      </c>
      <c r="AC689" s="506" t="s">
        <v>2070</v>
      </c>
      <c r="AD689" s="506" t="str">
        <f t="shared" si="65"/>
        <v>Sila 1  "New"</v>
      </c>
      <c r="AE689" s="500"/>
      <c r="AF689" s="500"/>
      <c r="AG689" s="500"/>
      <c r="AH689" s="505"/>
      <c r="AI689" s="506"/>
      <c r="AJ689" s="502"/>
      <c r="AK689" s="507"/>
      <c r="AL689" s="503"/>
      <c r="AM689" s="508"/>
      <c r="AN689" s="509"/>
      <c r="AO689" s="509"/>
    </row>
    <row r="690" spans="1:41" ht="14.4" customHeight="1">
      <c r="A690" s="654" t="s">
        <v>354</v>
      </c>
      <c r="B690" s="686" t="s">
        <v>3282</v>
      </c>
      <c r="C690" s="654"/>
      <c r="D690" s="654" t="s">
        <v>122</v>
      </c>
      <c r="E690" s="654" t="s">
        <v>2909</v>
      </c>
      <c r="F690" s="674" t="s">
        <v>3212</v>
      </c>
      <c r="G690" s="654"/>
      <c r="H690" s="674" t="s">
        <v>385</v>
      </c>
      <c r="I690" s="679" t="s">
        <v>3133</v>
      </c>
      <c r="J690" s="679" t="s">
        <v>3133</v>
      </c>
      <c r="K690" s="535">
        <v>1</v>
      </c>
      <c r="L690" s="535"/>
      <c r="M690" s="656" t="s">
        <v>121</v>
      </c>
      <c r="N690" s="536"/>
      <c r="O690" s="664">
        <v>280.32801987693227</v>
      </c>
      <c r="P690" s="665">
        <f>O690</f>
        <v>280.32801987693227</v>
      </c>
      <c r="Q690" s="666"/>
      <c r="R690" s="657"/>
      <c r="S690" s="658"/>
      <c r="T690" s="658"/>
      <c r="U690" s="659"/>
      <c r="V690" s="678"/>
      <c r="W690" s="500"/>
      <c r="X690" s="504"/>
      <c r="Y690" s="504"/>
      <c r="Z690" s="504"/>
      <c r="AA690" s="500" t="s">
        <v>1647</v>
      </c>
      <c r="AB690" s="504" t="s">
        <v>2045</v>
      </c>
      <c r="AC690" s="506" t="s">
        <v>2070</v>
      </c>
      <c r="AD690" s="506" t="str">
        <f t="shared" si="65"/>
        <v>Sila 2  "New"</v>
      </c>
      <c r="AE690" s="500"/>
      <c r="AF690" s="500"/>
      <c r="AG690" s="500"/>
      <c r="AH690" s="505"/>
      <c r="AI690" s="506"/>
      <c r="AJ690" s="502"/>
      <c r="AK690" s="507"/>
      <c r="AL690" s="503"/>
      <c r="AM690" s="508"/>
      <c r="AN690" s="509"/>
      <c r="AO690" s="509"/>
    </row>
    <row r="691" spans="1:41" ht="14.4" customHeight="1">
      <c r="A691" s="654" t="s">
        <v>355</v>
      </c>
      <c r="B691" s="659"/>
      <c r="C691" s="654"/>
      <c r="D691" s="654" t="s">
        <v>122</v>
      </c>
      <c r="E691" s="654" t="s">
        <v>2909</v>
      </c>
      <c r="F691" s="674" t="s">
        <v>3192</v>
      </c>
      <c r="G691" s="654"/>
      <c r="H691" s="674" t="s">
        <v>384</v>
      </c>
      <c r="I691" s="679" t="s">
        <v>2948</v>
      </c>
      <c r="J691" s="679" t="s">
        <v>2948</v>
      </c>
      <c r="K691" s="535">
        <v>1</v>
      </c>
      <c r="L691" s="535"/>
      <c r="M691" s="656" t="s">
        <v>121</v>
      </c>
      <c r="N691" s="536"/>
      <c r="O691" s="664"/>
      <c r="P691" s="665">
        <v>182.56330309901739</v>
      </c>
      <c r="Q691" s="666"/>
      <c r="R691" s="657"/>
      <c r="S691" s="658"/>
      <c r="T691" s="658"/>
      <c r="U691" s="659"/>
      <c r="V691" s="678"/>
      <c r="W691" s="500"/>
      <c r="X691" s="504"/>
      <c r="Y691" s="504"/>
      <c r="Z691" s="504"/>
      <c r="AA691" s="500" t="s">
        <v>1648</v>
      </c>
      <c r="AB691" s="504" t="s">
        <v>2046</v>
      </c>
      <c r="AC691" s="506" t="s">
        <v>2070</v>
      </c>
      <c r="AD691" s="506" t="str">
        <f t="shared" si="65"/>
        <v>Sila 3  "New"</v>
      </c>
      <c r="AE691" s="500"/>
      <c r="AF691" s="500"/>
      <c r="AG691" s="500"/>
      <c r="AH691" s="505"/>
      <c r="AI691" s="506"/>
      <c r="AJ691" s="502"/>
      <c r="AK691" s="507"/>
      <c r="AL691" s="503"/>
      <c r="AM691" s="508"/>
      <c r="AN691" s="509"/>
      <c r="AO691" s="509"/>
    </row>
    <row r="692" spans="1:41" ht="14.4" customHeight="1">
      <c r="A692" s="654" t="s">
        <v>356</v>
      </c>
      <c r="B692" s="659"/>
      <c r="C692" s="654"/>
      <c r="D692" s="654" t="s">
        <v>122</v>
      </c>
      <c r="E692" s="654" t="s">
        <v>2909</v>
      </c>
      <c r="F692" s="674" t="s">
        <v>3192</v>
      </c>
      <c r="G692" s="654"/>
      <c r="H692" s="674" t="s">
        <v>385</v>
      </c>
      <c r="I692" s="679" t="s">
        <v>2948</v>
      </c>
      <c r="J692" s="679" t="s">
        <v>2948</v>
      </c>
      <c r="K692" s="535">
        <v>1</v>
      </c>
      <c r="L692" s="535"/>
      <c r="M692" s="656" t="s">
        <v>121</v>
      </c>
      <c r="N692" s="536"/>
      <c r="O692" s="664"/>
      <c r="P692" s="665">
        <v>228.20412887377174</v>
      </c>
      <c r="Q692" s="666"/>
      <c r="R692" s="657"/>
      <c r="S692" s="658"/>
      <c r="T692" s="658"/>
      <c r="U692" s="659"/>
      <c r="V692" s="678"/>
      <c r="W692" s="500"/>
      <c r="X692" s="504"/>
      <c r="Y692" s="504"/>
      <c r="Z692" s="504"/>
      <c r="AA692" s="500" t="s">
        <v>1649</v>
      </c>
      <c r="AB692" s="504" t="s">
        <v>2047</v>
      </c>
      <c r="AC692" s="506" t="s">
        <v>2070</v>
      </c>
      <c r="AD692" s="506" t="str">
        <f t="shared" si="65"/>
        <v>Strata  "New"</v>
      </c>
      <c r="AE692" s="500"/>
      <c r="AF692" s="500"/>
      <c r="AG692" s="500"/>
      <c r="AH692" s="505"/>
      <c r="AI692" s="506"/>
      <c r="AJ692" s="502"/>
      <c r="AK692" s="507"/>
      <c r="AL692" s="503"/>
      <c r="AM692" s="508"/>
      <c r="AN692" s="509"/>
      <c r="AO692" s="509"/>
    </row>
    <row r="693" spans="1:41" ht="15.6" customHeight="1">
      <c r="A693" s="654" t="s">
        <v>357</v>
      </c>
      <c r="B693" s="686" t="s">
        <v>3283</v>
      </c>
      <c r="C693" s="654"/>
      <c r="D693" s="654" t="s">
        <v>122</v>
      </c>
      <c r="E693" s="654" t="s">
        <v>2909</v>
      </c>
      <c r="F693" s="674" t="s">
        <v>3213</v>
      </c>
      <c r="G693" s="654"/>
      <c r="H693" s="674" t="s">
        <v>384</v>
      </c>
      <c r="I693" s="679" t="s">
        <v>3133</v>
      </c>
      <c r="J693" s="679" t="s">
        <v>3133</v>
      </c>
      <c r="K693" s="535">
        <v>1</v>
      </c>
      <c r="L693" s="535"/>
      <c r="M693" s="656" t="s">
        <v>121</v>
      </c>
      <c r="N693" s="536"/>
      <c r="O693" s="664">
        <v>219.88959458943836</v>
      </c>
      <c r="P693" s="665">
        <f>O693</f>
        <v>219.88959458943836</v>
      </c>
      <c r="Q693" s="666"/>
      <c r="R693" s="657"/>
      <c r="S693" s="658"/>
      <c r="T693" s="658"/>
      <c r="U693" s="659"/>
      <c r="V693" s="678"/>
      <c r="W693" s="500"/>
      <c r="X693" s="504"/>
      <c r="Y693" s="504"/>
      <c r="Z693" s="504"/>
      <c r="AA693" s="500" t="s">
        <v>1650</v>
      </c>
      <c r="AB693" s="504" t="s">
        <v>2048</v>
      </c>
      <c r="AC693" s="506" t="s">
        <v>2070</v>
      </c>
      <c r="AD693" s="506" t="str">
        <f t="shared" si="65"/>
        <v>Suyu  "New"</v>
      </c>
      <c r="AE693" s="500"/>
      <c r="AF693" s="500"/>
      <c r="AG693" s="500"/>
      <c r="AH693" s="505"/>
      <c r="AI693" s="506"/>
      <c r="AJ693" s="502"/>
      <c r="AK693" s="507"/>
      <c r="AL693" s="503"/>
      <c r="AM693" s="508"/>
      <c r="AN693" s="509"/>
      <c r="AO693" s="509"/>
    </row>
    <row r="694" spans="1:41" ht="15.6" customHeight="1">
      <c r="A694" s="654" t="s">
        <v>358</v>
      </c>
      <c r="B694" s="686" t="s">
        <v>3283</v>
      </c>
      <c r="C694" s="654"/>
      <c r="D694" s="654" t="s">
        <v>122</v>
      </c>
      <c r="E694" s="654" t="s">
        <v>2909</v>
      </c>
      <c r="F694" s="674" t="s">
        <v>3213</v>
      </c>
      <c r="G694" s="654"/>
      <c r="H694" s="674" t="s">
        <v>385</v>
      </c>
      <c r="I694" s="679" t="s">
        <v>3133</v>
      </c>
      <c r="J694" s="679" t="s">
        <v>3133</v>
      </c>
      <c r="K694" s="535">
        <v>1</v>
      </c>
      <c r="L694" s="535"/>
      <c r="M694" s="656" t="s">
        <v>121</v>
      </c>
      <c r="N694" s="536"/>
      <c r="O694" s="664">
        <v>274.8619932367979</v>
      </c>
      <c r="P694" s="665">
        <f>O694</f>
        <v>274.8619932367979</v>
      </c>
      <c r="Q694" s="666"/>
      <c r="R694" s="657"/>
      <c r="S694" s="658"/>
      <c r="T694" s="658"/>
      <c r="U694" s="659"/>
      <c r="V694" s="678"/>
      <c r="W694" s="500"/>
      <c r="X694" s="504"/>
      <c r="Y694" s="504"/>
      <c r="Z694" s="504"/>
      <c r="AA694" s="500" t="s">
        <v>1651</v>
      </c>
      <c r="AB694" s="504" t="s">
        <v>2049</v>
      </c>
      <c r="AC694" s="506" t="s">
        <v>2070</v>
      </c>
      <c r="AD694" s="506" t="str">
        <f t="shared" si="65"/>
        <v>Thor 1  "New"</v>
      </c>
      <c r="AE694" s="500"/>
      <c r="AF694" s="500"/>
      <c r="AG694" s="500"/>
      <c r="AH694" s="505"/>
      <c r="AI694" s="506"/>
      <c r="AJ694" s="502"/>
      <c r="AK694" s="507"/>
      <c r="AL694" s="503"/>
      <c r="AM694" s="508"/>
      <c r="AN694" s="509"/>
      <c r="AO694" s="509"/>
    </row>
    <row r="695" spans="1:41" ht="14.4" customHeight="1">
      <c r="A695" s="654" t="s">
        <v>359</v>
      </c>
      <c r="B695" s="659"/>
      <c r="C695" s="654"/>
      <c r="D695" s="654" t="s">
        <v>122</v>
      </c>
      <c r="E695" s="654" t="s">
        <v>2909</v>
      </c>
      <c r="F695" s="674" t="s">
        <v>3193</v>
      </c>
      <c r="G695" s="654"/>
      <c r="H695" s="674" t="s">
        <v>384</v>
      </c>
      <c r="I695" s="679" t="s">
        <v>2949</v>
      </c>
      <c r="J695" s="679" t="s">
        <v>2949</v>
      </c>
      <c r="K695" s="535">
        <v>1</v>
      </c>
      <c r="L695" s="535"/>
      <c r="M695" s="656" t="s">
        <v>121</v>
      </c>
      <c r="N695" s="536"/>
      <c r="O695" s="664"/>
      <c r="P695" s="665">
        <v>204.63124274099883</v>
      </c>
      <c r="Q695" s="666"/>
      <c r="R695" s="657"/>
      <c r="S695" s="658"/>
      <c r="T695" s="658"/>
      <c r="U695" s="659"/>
      <c r="V695" s="678"/>
      <c r="W695" s="500"/>
      <c r="X695" s="504"/>
      <c r="Y695" s="504"/>
      <c r="Z695" s="504"/>
      <c r="AA695" s="500" t="s">
        <v>1652</v>
      </c>
      <c r="AB695" s="504" t="s">
        <v>2050</v>
      </c>
      <c r="AC695" s="506" t="s">
        <v>2070</v>
      </c>
      <c r="AD695" s="506" t="str">
        <f t="shared" si="65"/>
        <v>Thor 2  "New"</v>
      </c>
      <c r="AE695" s="500"/>
      <c r="AF695" s="500"/>
      <c r="AG695" s="500"/>
      <c r="AH695" s="505"/>
      <c r="AI695" s="506"/>
      <c r="AJ695" s="502"/>
      <c r="AK695" s="507"/>
      <c r="AL695" s="503"/>
      <c r="AM695" s="508"/>
      <c r="AN695" s="509"/>
      <c r="AO695" s="509"/>
    </row>
    <row r="696" spans="1:41" ht="15.6" customHeight="1">
      <c r="A696" s="654" t="s">
        <v>360</v>
      </c>
      <c r="B696" s="659"/>
      <c r="C696" s="654"/>
      <c r="D696" s="654" t="s">
        <v>122</v>
      </c>
      <c r="E696" s="654" t="s">
        <v>2909</v>
      </c>
      <c r="F696" s="674" t="s">
        <v>3193</v>
      </c>
      <c r="G696" s="654"/>
      <c r="H696" s="674" t="s">
        <v>385</v>
      </c>
      <c r="I696" s="679" t="s">
        <v>2949</v>
      </c>
      <c r="J696" s="679" t="s">
        <v>2949</v>
      </c>
      <c r="K696" s="535">
        <v>1</v>
      </c>
      <c r="L696" s="535"/>
      <c r="M696" s="656" t="s">
        <v>121</v>
      </c>
      <c r="N696" s="536"/>
      <c r="O696" s="664"/>
      <c r="P696" s="665">
        <v>255.78905342624859</v>
      </c>
      <c r="Q696" s="666"/>
      <c r="R696" s="657"/>
      <c r="S696" s="658"/>
      <c r="T696" s="658"/>
      <c r="U696" s="659"/>
      <c r="V696" s="678"/>
      <c r="W696" s="500"/>
      <c r="X696" s="504"/>
      <c r="Y696" s="504"/>
      <c r="Z696" s="504"/>
      <c r="AA696" s="500" t="s">
        <v>1653</v>
      </c>
      <c r="AB696" s="504" t="s">
        <v>2051</v>
      </c>
      <c r="AC696" s="506" t="s">
        <v>2070</v>
      </c>
      <c r="AD696" s="506" t="str">
        <f t="shared" si="65"/>
        <v>Tika  "New"</v>
      </c>
      <c r="AE696" s="500"/>
      <c r="AF696" s="500"/>
      <c r="AG696" s="500"/>
      <c r="AH696" s="505"/>
      <c r="AI696" s="506"/>
      <c r="AJ696" s="502"/>
      <c r="AK696" s="507"/>
      <c r="AL696" s="503"/>
      <c r="AM696" s="508"/>
      <c r="AN696" s="509"/>
      <c r="AO696" s="509"/>
    </row>
    <row r="697" spans="1:41" ht="14.4" customHeight="1">
      <c r="A697" s="654" t="s">
        <v>361</v>
      </c>
      <c r="B697" s="686" t="s">
        <v>3284</v>
      </c>
      <c r="C697" s="654"/>
      <c r="D697" s="654" t="s">
        <v>122</v>
      </c>
      <c r="E697" s="654" t="s">
        <v>2909</v>
      </c>
      <c r="F697" s="674" t="s">
        <v>3214</v>
      </c>
      <c r="G697" s="654"/>
      <c r="H697" s="674" t="s">
        <v>384</v>
      </c>
      <c r="I697" s="679" t="s">
        <v>3134</v>
      </c>
      <c r="J697" s="679" t="s">
        <v>3134</v>
      </c>
      <c r="K697" s="535">
        <v>1</v>
      </c>
      <c r="L697" s="535"/>
      <c r="M697" s="656" t="s">
        <v>121</v>
      </c>
      <c r="N697" s="536"/>
      <c r="O697" s="664">
        <v>231.96899693477818</v>
      </c>
      <c r="P697" s="665">
        <f>O697</f>
        <v>231.96899693477818</v>
      </c>
      <c r="Q697" s="666"/>
      <c r="R697" s="657"/>
      <c r="S697" s="658"/>
      <c r="T697" s="658"/>
      <c r="U697" s="659"/>
      <c r="V697" s="678"/>
      <c r="W697" s="500"/>
      <c r="X697" s="504"/>
      <c r="Y697" s="504"/>
      <c r="Z697" s="504"/>
      <c r="AA697" s="500" t="s">
        <v>1654</v>
      </c>
      <c r="AB697" s="504" t="s">
        <v>2052</v>
      </c>
      <c r="AC697" s="506" t="s">
        <v>2070</v>
      </c>
      <c r="AD697" s="506" t="str">
        <f t="shared" si="65"/>
        <v>Vox 1  "New"</v>
      </c>
      <c r="AE697" s="500"/>
      <c r="AF697" s="500"/>
      <c r="AG697" s="500"/>
      <c r="AH697" s="505"/>
      <c r="AI697" s="506"/>
      <c r="AJ697" s="502"/>
      <c r="AK697" s="507"/>
      <c r="AL697" s="503"/>
      <c r="AM697" s="508"/>
      <c r="AN697" s="509"/>
      <c r="AO697" s="509"/>
    </row>
    <row r="698" spans="1:41" ht="15.6" customHeight="1">
      <c r="A698" s="654" t="s">
        <v>362</v>
      </c>
      <c r="B698" s="686" t="s">
        <v>3284</v>
      </c>
      <c r="C698" s="654"/>
      <c r="D698" s="654" t="s">
        <v>122</v>
      </c>
      <c r="E698" s="654" t="s">
        <v>2909</v>
      </c>
      <c r="F698" s="674" t="s">
        <v>3214</v>
      </c>
      <c r="G698" s="654"/>
      <c r="H698" s="674" t="s">
        <v>385</v>
      </c>
      <c r="I698" s="679" t="s">
        <v>3134</v>
      </c>
      <c r="J698" s="679" t="s">
        <v>3134</v>
      </c>
      <c r="K698" s="535">
        <v>1</v>
      </c>
      <c r="L698" s="535"/>
      <c r="M698" s="656" t="s">
        <v>121</v>
      </c>
      <c r="N698" s="536"/>
      <c r="O698" s="664">
        <v>289.96124616847277</v>
      </c>
      <c r="P698" s="665">
        <f>O698</f>
        <v>289.96124616847277</v>
      </c>
      <c r="Q698" s="666"/>
      <c r="R698" s="657"/>
      <c r="S698" s="658"/>
      <c r="T698" s="658"/>
      <c r="U698" s="659"/>
      <c r="V698" s="678"/>
      <c r="W698" s="500"/>
      <c r="X698" s="504"/>
      <c r="Y698" s="504"/>
      <c r="Z698" s="504"/>
      <c r="AA698" s="500" t="s">
        <v>1655</v>
      </c>
      <c r="AB698" s="504" t="s">
        <v>2053</v>
      </c>
      <c r="AC698" s="506" t="s">
        <v>2070</v>
      </c>
      <c r="AD698" s="506" t="str">
        <f t="shared" si="65"/>
        <v>Vox 2  "New"</v>
      </c>
      <c r="AE698" s="500"/>
      <c r="AF698" s="500"/>
      <c r="AG698" s="500"/>
      <c r="AH698" s="505"/>
      <c r="AI698" s="506"/>
      <c r="AJ698" s="502"/>
      <c r="AK698" s="507"/>
      <c r="AL698" s="503"/>
      <c r="AM698" s="508"/>
      <c r="AN698" s="509"/>
      <c r="AO698" s="509"/>
    </row>
    <row r="699" spans="1:41" ht="14.4" customHeight="1">
      <c r="A699" s="654" t="s">
        <v>363</v>
      </c>
      <c r="B699" s="535"/>
      <c r="C699" s="654"/>
      <c r="D699" s="654" t="s">
        <v>122</v>
      </c>
      <c r="E699" s="654" t="s">
        <v>2909</v>
      </c>
      <c r="F699" s="674" t="s">
        <v>3194</v>
      </c>
      <c r="G699" s="654"/>
      <c r="H699" s="674" t="s">
        <v>384</v>
      </c>
      <c r="I699" s="679" t="s">
        <v>2950</v>
      </c>
      <c r="J699" s="679" t="s">
        <v>2950</v>
      </c>
      <c r="K699" s="535">
        <v>1</v>
      </c>
      <c r="L699" s="535"/>
      <c r="M699" s="656" t="s">
        <v>121</v>
      </c>
      <c r="N699" s="536"/>
      <c r="O699" s="664"/>
      <c r="P699" s="665">
        <v>195.90187590187591</v>
      </c>
      <c r="Q699" s="666"/>
      <c r="R699" s="657"/>
      <c r="S699" s="658"/>
      <c r="T699" s="658"/>
      <c r="U699" s="659"/>
      <c r="V699" s="678"/>
      <c r="W699" s="500"/>
      <c r="X699" s="504"/>
      <c r="Y699" s="504"/>
      <c r="Z699" s="504"/>
      <c r="AA699" s="500" t="s">
        <v>1656</v>
      </c>
      <c r="AB699" s="504" t="s">
        <v>2054</v>
      </c>
      <c r="AC699" s="506" t="s">
        <v>2070</v>
      </c>
      <c r="AD699" s="506" t="str">
        <f t="shared" si="65"/>
        <v>Milos 1  "New"</v>
      </c>
      <c r="AE699" s="500"/>
      <c r="AF699" s="500"/>
      <c r="AG699" s="500"/>
      <c r="AH699" s="505"/>
      <c r="AI699" s="506"/>
      <c r="AJ699" s="502"/>
      <c r="AK699" s="507"/>
      <c r="AL699" s="503"/>
      <c r="AM699" s="508"/>
      <c r="AN699" s="509"/>
      <c r="AO699" s="509"/>
    </row>
    <row r="700" spans="1:41" ht="14.4" customHeight="1">
      <c r="A700" s="654" t="s">
        <v>364</v>
      </c>
      <c r="B700" s="535"/>
      <c r="C700" s="654"/>
      <c r="D700" s="654" t="s">
        <v>122</v>
      </c>
      <c r="E700" s="654" t="s">
        <v>2909</v>
      </c>
      <c r="F700" s="674" t="s">
        <v>3194</v>
      </c>
      <c r="G700" s="654"/>
      <c r="H700" s="674" t="s">
        <v>385</v>
      </c>
      <c r="I700" s="679" t="s">
        <v>2950</v>
      </c>
      <c r="J700" s="679" t="s">
        <v>2950</v>
      </c>
      <c r="K700" s="535">
        <v>1</v>
      </c>
      <c r="L700" s="535"/>
      <c r="M700" s="656" t="s">
        <v>121</v>
      </c>
      <c r="N700" s="536"/>
      <c r="O700" s="664"/>
      <c r="P700" s="665">
        <v>244.87734487734488</v>
      </c>
      <c r="Q700" s="666"/>
      <c r="R700" s="657"/>
      <c r="S700" s="658"/>
      <c r="T700" s="658"/>
      <c r="U700" s="659"/>
      <c r="V700" s="678"/>
      <c r="W700" s="500"/>
      <c r="X700" s="504"/>
      <c r="Y700" s="504"/>
      <c r="Z700" s="504"/>
      <c r="AA700" s="500" t="s">
        <v>1657</v>
      </c>
      <c r="AB700" s="504" t="s">
        <v>2055</v>
      </c>
      <c r="AC700" s="506" t="s">
        <v>2070</v>
      </c>
      <c r="AD700" s="506" t="str">
        <f t="shared" si="65"/>
        <v>Milos 2  "New"</v>
      </c>
      <c r="AE700" s="500"/>
      <c r="AF700" s="500"/>
      <c r="AG700" s="500"/>
      <c r="AH700" s="505"/>
      <c r="AI700" s="506"/>
      <c r="AJ700" s="502"/>
      <c r="AK700" s="507"/>
      <c r="AL700" s="503"/>
      <c r="AM700" s="508"/>
      <c r="AN700" s="509"/>
      <c r="AO700" s="509"/>
    </row>
    <row r="701" spans="1:41" ht="14.4" customHeight="1">
      <c r="A701" s="654" t="s">
        <v>365</v>
      </c>
      <c r="B701" s="535" t="s">
        <v>3285</v>
      </c>
      <c r="C701" s="654"/>
      <c r="D701" s="654" t="s">
        <v>122</v>
      </c>
      <c r="E701" s="654" t="s">
        <v>2909</v>
      </c>
      <c r="F701" s="674" t="s">
        <v>3215</v>
      </c>
      <c r="G701" s="654"/>
      <c r="H701" s="674" t="s">
        <v>384</v>
      </c>
      <c r="I701" s="679" t="s">
        <v>3135</v>
      </c>
      <c r="J701" s="679" t="s">
        <v>3135</v>
      </c>
      <c r="K701" s="535">
        <v>1</v>
      </c>
      <c r="L701" s="535"/>
      <c r="M701" s="656" t="s">
        <v>121</v>
      </c>
      <c r="N701" s="536"/>
      <c r="O701" s="664">
        <v>242.42915354090351</v>
      </c>
      <c r="P701" s="665">
        <f>O701</f>
        <v>242.42915354090351</v>
      </c>
      <c r="Q701" s="666"/>
      <c r="R701" s="657"/>
      <c r="S701" s="658"/>
      <c r="T701" s="658"/>
      <c r="U701" s="659"/>
      <c r="V701" s="678"/>
      <c r="W701" s="500"/>
      <c r="X701" s="504"/>
      <c r="Y701" s="504"/>
      <c r="Z701" s="504"/>
      <c r="AA701" s="500" t="s">
        <v>1658</v>
      </c>
      <c r="AB701" s="504" t="s">
        <v>2056</v>
      </c>
      <c r="AC701" s="506" t="s">
        <v>2070</v>
      </c>
      <c r="AD701" s="506" t="str">
        <f t="shared" si="65"/>
        <v>Milos 3  "New"</v>
      </c>
      <c r="AE701" s="500"/>
      <c r="AF701" s="500"/>
      <c r="AG701" s="500"/>
      <c r="AH701" s="505"/>
      <c r="AI701" s="506"/>
      <c r="AJ701" s="502"/>
      <c r="AK701" s="507"/>
      <c r="AL701" s="503"/>
      <c r="AM701" s="508"/>
      <c r="AN701" s="509"/>
      <c r="AO701" s="509"/>
    </row>
    <row r="702" spans="1:41" ht="14.4" customHeight="1">
      <c r="A702" s="654" t="s">
        <v>366</v>
      </c>
      <c r="B702" s="535" t="s">
        <v>3285</v>
      </c>
      <c r="C702" s="654"/>
      <c r="D702" s="654" t="s">
        <v>122</v>
      </c>
      <c r="E702" s="654" t="s">
        <v>2909</v>
      </c>
      <c r="F702" s="674" t="s">
        <v>3215</v>
      </c>
      <c r="G702" s="654"/>
      <c r="H702" s="674" t="s">
        <v>385</v>
      </c>
      <c r="I702" s="679" t="s">
        <v>3135</v>
      </c>
      <c r="J702" s="679" t="s">
        <v>3135</v>
      </c>
      <c r="K702" s="535">
        <v>1</v>
      </c>
      <c r="L702" s="535"/>
      <c r="M702" s="656" t="s">
        <v>121</v>
      </c>
      <c r="N702" s="536"/>
      <c r="O702" s="664">
        <v>303.03644192612938</v>
      </c>
      <c r="P702" s="665">
        <f>O702</f>
        <v>303.03644192612938</v>
      </c>
      <c r="Q702" s="666"/>
      <c r="R702" s="657"/>
      <c r="S702" s="658"/>
      <c r="T702" s="658"/>
      <c r="U702" s="659"/>
      <c r="V702" s="678"/>
      <c r="W702" s="500"/>
      <c r="X702" s="504"/>
      <c r="Y702" s="504"/>
      <c r="Z702" s="504"/>
      <c r="AA702" s="500" t="s">
        <v>1659</v>
      </c>
      <c r="AB702" s="504" t="s">
        <v>2057</v>
      </c>
      <c r="AC702" s="506" t="s">
        <v>2070</v>
      </c>
      <c r="AD702" s="506" t="str">
        <f t="shared" si="65"/>
        <v>Milos 4  "New"</v>
      </c>
      <c r="AE702" s="500"/>
      <c r="AF702" s="500"/>
      <c r="AG702" s="500"/>
      <c r="AH702" s="505"/>
      <c r="AI702" s="506"/>
      <c r="AJ702" s="502"/>
      <c r="AK702" s="507"/>
      <c r="AL702" s="503"/>
      <c r="AM702" s="508"/>
      <c r="AN702" s="509"/>
      <c r="AO702" s="509"/>
    </row>
    <row r="703" spans="1:41" ht="14.4" customHeight="1">
      <c r="A703" s="654" t="s">
        <v>367</v>
      </c>
      <c r="B703" s="535"/>
      <c r="C703" s="654"/>
      <c r="D703" s="654" t="s">
        <v>122</v>
      </c>
      <c r="E703" s="654" t="s">
        <v>2909</v>
      </c>
      <c r="F703" s="674" t="s">
        <v>3195</v>
      </c>
      <c r="G703" s="654"/>
      <c r="H703" s="674" t="s">
        <v>384</v>
      </c>
      <c r="I703" s="679" t="s">
        <v>2951</v>
      </c>
      <c r="J703" s="679" t="s">
        <v>2951</v>
      </c>
      <c r="K703" s="535">
        <v>1</v>
      </c>
      <c r="L703" s="535"/>
      <c r="M703" s="656" t="s">
        <v>121</v>
      </c>
      <c r="N703" s="536"/>
      <c r="O703" s="664"/>
      <c r="P703" s="665">
        <v>204.89209133945977</v>
      </c>
      <c r="Q703" s="666"/>
      <c r="R703" s="657"/>
      <c r="S703" s="658"/>
      <c r="T703" s="658"/>
      <c r="U703" s="659"/>
      <c r="V703" s="678"/>
      <c r="W703" s="500"/>
      <c r="X703" s="504"/>
      <c r="Y703" s="504"/>
      <c r="Z703" s="504"/>
      <c r="AA703" s="500" t="s">
        <v>1660</v>
      </c>
      <c r="AB703" s="504" t="s">
        <v>2058</v>
      </c>
      <c r="AC703" s="506" t="s">
        <v>2070</v>
      </c>
      <c r="AD703" s="506" t="str">
        <f t="shared" si="65"/>
        <v>Milos 5  "New"</v>
      </c>
      <c r="AE703" s="500"/>
      <c r="AF703" s="500"/>
      <c r="AG703" s="500"/>
      <c r="AH703" s="505"/>
      <c r="AI703" s="506"/>
      <c r="AJ703" s="502"/>
      <c r="AK703" s="507"/>
      <c r="AL703" s="503"/>
      <c r="AM703" s="508"/>
      <c r="AN703" s="509"/>
      <c r="AO703" s="509"/>
    </row>
    <row r="704" spans="1:41" ht="14.4" customHeight="1">
      <c r="A704" s="654" t="s">
        <v>368</v>
      </c>
      <c r="B704" s="535"/>
      <c r="C704" s="654"/>
      <c r="D704" s="654" t="s">
        <v>122</v>
      </c>
      <c r="E704" s="654" t="s">
        <v>2909</v>
      </c>
      <c r="F704" s="674" t="s">
        <v>3195</v>
      </c>
      <c r="G704" s="654"/>
      <c r="H704" s="674" t="s">
        <v>385</v>
      </c>
      <c r="I704" s="679" t="s">
        <v>2951</v>
      </c>
      <c r="J704" s="679" t="s">
        <v>2951</v>
      </c>
      <c r="K704" s="535">
        <v>1</v>
      </c>
      <c r="L704" s="535"/>
      <c r="M704" s="656" t="s">
        <v>121</v>
      </c>
      <c r="N704" s="536"/>
      <c r="O704" s="664"/>
      <c r="P704" s="665">
        <v>256.11511417432467</v>
      </c>
      <c r="Q704" s="666"/>
      <c r="R704" s="657"/>
      <c r="S704" s="658"/>
      <c r="T704" s="658"/>
      <c r="U704" s="659"/>
      <c r="V704" s="678"/>
      <c r="W704" s="500"/>
      <c r="X704" s="504"/>
      <c r="Y704" s="504"/>
      <c r="Z704" s="504"/>
      <c r="AA704" s="500" t="s">
        <v>1661</v>
      </c>
      <c r="AB704" s="504" t="s">
        <v>2059</v>
      </c>
      <c r="AC704" s="506" t="s">
        <v>2070</v>
      </c>
      <c r="AD704" s="506" t="str">
        <f t="shared" si="65"/>
        <v>Milos 6  "New"</v>
      </c>
      <c r="AE704" s="500"/>
      <c r="AF704" s="500"/>
      <c r="AG704" s="500"/>
      <c r="AH704" s="505"/>
      <c r="AI704" s="506"/>
      <c r="AJ704" s="502"/>
      <c r="AK704" s="507"/>
      <c r="AL704" s="503"/>
      <c r="AM704" s="508"/>
      <c r="AN704" s="509"/>
      <c r="AO704" s="509"/>
    </row>
    <row r="705" spans="1:41" ht="14.4" customHeight="1">
      <c r="A705" s="654" t="s">
        <v>369</v>
      </c>
      <c r="B705" s="535" t="s">
        <v>3286</v>
      </c>
      <c r="C705" s="654"/>
      <c r="D705" s="654" t="s">
        <v>122</v>
      </c>
      <c r="E705" s="654" t="s">
        <v>2909</v>
      </c>
      <c r="F705" s="674" t="s">
        <v>3216</v>
      </c>
      <c r="G705" s="654"/>
      <c r="H705" s="674" t="s">
        <v>384</v>
      </c>
      <c r="I705" s="679" t="s">
        <v>3136</v>
      </c>
      <c r="J705" s="679" t="s">
        <v>3136</v>
      </c>
      <c r="K705" s="535">
        <v>1</v>
      </c>
      <c r="L705" s="535"/>
      <c r="M705" s="656" t="s">
        <v>121</v>
      </c>
      <c r="N705" s="536"/>
      <c r="O705" s="664">
        <v>215.00651912542796</v>
      </c>
      <c r="P705" s="665">
        <f>O705</f>
        <v>215.00651912542796</v>
      </c>
      <c r="Q705" s="666"/>
      <c r="R705" s="657"/>
      <c r="S705" s="658"/>
      <c r="T705" s="658"/>
      <c r="U705" s="659"/>
      <c r="V705" s="678"/>
      <c r="W705" s="500"/>
      <c r="X705" s="504"/>
      <c r="Y705" s="504"/>
      <c r="Z705" s="504"/>
      <c r="AA705" s="500" t="s">
        <v>1662</v>
      </c>
      <c r="AB705" s="504" t="s">
        <v>2060</v>
      </c>
      <c r="AC705" s="506" t="s">
        <v>2070</v>
      </c>
      <c r="AD705" s="506" t="str">
        <f t="shared" si="65"/>
        <v>Milos 7  "New"</v>
      </c>
      <c r="AE705" s="500"/>
      <c r="AF705" s="500"/>
      <c r="AG705" s="500"/>
      <c r="AH705" s="505"/>
      <c r="AI705" s="506"/>
      <c r="AJ705" s="502"/>
      <c r="AK705" s="507"/>
      <c r="AL705" s="503"/>
      <c r="AM705" s="508"/>
      <c r="AN705" s="509"/>
      <c r="AO705" s="509"/>
    </row>
    <row r="706" spans="1:41" ht="14.4" customHeight="1">
      <c r="A706" s="654" t="s">
        <v>370</v>
      </c>
      <c r="B706" s="535" t="s">
        <v>3286</v>
      </c>
      <c r="C706" s="654"/>
      <c r="D706" s="654" t="s">
        <v>122</v>
      </c>
      <c r="E706" s="654" t="s">
        <v>2909</v>
      </c>
      <c r="F706" s="674" t="s">
        <v>3216</v>
      </c>
      <c r="G706" s="654"/>
      <c r="H706" s="674" t="s">
        <v>385</v>
      </c>
      <c r="I706" s="679" t="s">
        <v>3136</v>
      </c>
      <c r="J706" s="679" t="s">
        <v>3136</v>
      </c>
      <c r="K706" s="535">
        <v>1</v>
      </c>
      <c r="L706" s="535"/>
      <c r="M706" s="656" t="s">
        <v>121</v>
      </c>
      <c r="N706" s="536"/>
      <c r="O706" s="664">
        <v>268.75814890678498</v>
      </c>
      <c r="P706" s="665">
        <f>O706</f>
        <v>268.75814890678498</v>
      </c>
      <c r="Q706" s="666"/>
      <c r="R706" s="657"/>
      <c r="S706" s="658"/>
      <c r="T706" s="658"/>
      <c r="U706" s="659"/>
      <c r="V706" s="678"/>
      <c r="W706" s="500"/>
      <c r="X706" s="504"/>
      <c r="Y706" s="504"/>
      <c r="Z706" s="504"/>
      <c r="AA706" s="500" t="s">
        <v>1663</v>
      </c>
      <c r="AB706" s="504" t="s">
        <v>2061</v>
      </c>
      <c r="AC706" s="506" t="s">
        <v>2070</v>
      </c>
      <c r="AD706" s="506" t="str">
        <f t="shared" si="65"/>
        <v>Vox 3  "New"</v>
      </c>
      <c r="AE706" s="500"/>
      <c r="AF706" s="500"/>
      <c r="AG706" s="500"/>
      <c r="AH706" s="505"/>
      <c r="AI706" s="506"/>
      <c r="AJ706" s="502"/>
      <c r="AK706" s="507"/>
      <c r="AL706" s="503"/>
      <c r="AM706" s="508"/>
      <c r="AN706" s="509"/>
      <c r="AO706" s="509"/>
    </row>
    <row r="707" spans="1:41" ht="14.4" customHeight="1">
      <c r="A707" s="654" t="s">
        <v>371</v>
      </c>
      <c r="B707" s="535"/>
      <c r="C707" s="654"/>
      <c r="D707" s="654" t="s">
        <v>122</v>
      </c>
      <c r="E707" s="654" t="s">
        <v>2909</v>
      </c>
      <c r="F707" s="674" t="s">
        <v>3196</v>
      </c>
      <c r="G707" s="654"/>
      <c r="H707" s="674" t="s">
        <v>384</v>
      </c>
      <c r="I707" s="679" t="s">
        <v>2952</v>
      </c>
      <c r="J707" s="679" t="s">
        <v>2952</v>
      </c>
      <c r="K707" s="535">
        <v>1</v>
      </c>
      <c r="L707" s="535"/>
      <c r="M707" s="656" t="s">
        <v>121</v>
      </c>
      <c r="N707" s="536"/>
      <c r="O707" s="664"/>
      <c r="P707" s="665">
        <v>186.60241874527588</v>
      </c>
      <c r="Q707" s="666"/>
      <c r="R707" s="657"/>
      <c r="S707" s="658"/>
      <c r="T707" s="658"/>
      <c r="U707" s="659"/>
      <c r="V707" s="678"/>
      <c r="W707" s="500"/>
      <c r="X707" s="504"/>
      <c r="Y707" s="504"/>
      <c r="Z707" s="504"/>
      <c r="AA707" s="500" t="s">
        <v>1664</v>
      </c>
      <c r="AB707" s="504" t="s">
        <v>2062</v>
      </c>
      <c r="AC707" s="506" t="s">
        <v>2070</v>
      </c>
      <c r="AD707" s="506" t="str">
        <f t="shared" si="65"/>
        <v>Hush  "New"</v>
      </c>
      <c r="AE707" s="500"/>
      <c r="AF707" s="500"/>
      <c r="AG707" s="500"/>
      <c r="AH707" s="505"/>
      <c r="AI707" s="506"/>
      <c r="AJ707" s="502"/>
      <c r="AK707" s="507"/>
      <c r="AL707" s="503"/>
      <c r="AM707" s="508"/>
      <c r="AN707" s="509"/>
      <c r="AO707" s="509"/>
    </row>
    <row r="708" spans="1:41" ht="14.4" customHeight="1">
      <c r="A708" s="654" t="s">
        <v>372</v>
      </c>
      <c r="B708" s="535"/>
      <c r="C708" s="654"/>
      <c r="D708" s="654" t="s">
        <v>122</v>
      </c>
      <c r="E708" s="654" t="s">
        <v>2909</v>
      </c>
      <c r="F708" s="674" t="s">
        <v>3196</v>
      </c>
      <c r="G708" s="654"/>
      <c r="H708" s="674" t="s">
        <v>385</v>
      </c>
      <c r="I708" s="679" t="s">
        <v>2952</v>
      </c>
      <c r="J708" s="679" t="s">
        <v>2952</v>
      </c>
      <c r="K708" s="535">
        <v>1</v>
      </c>
      <c r="L708" s="535"/>
      <c r="M708" s="656" t="s">
        <v>121</v>
      </c>
      <c r="N708" s="536"/>
      <c r="O708" s="664"/>
      <c r="P708" s="665">
        <v>233.25302343159484</v>
      </c>
      <c r="Q708" s="666"/>
      <c r="R708" s="657"/>
      <c r="S708" s="658"/>
      <c r="T708" s="658"/>
      <c r="U708" s="659"/>
      <c r="V708" s="678"/>
      <c r="W708" s="500"/>
      <c r="X708" s="504"/>
      <c r="Y708" s="504"/>
      <c r="Z708" s="504"/>
      <c r="AA708" s="500" t="s">
        <v>1665</v>
      </c>
      <c r="AB708" s="504" t="s">
        <v>2063</v>
      </c>
      <c r="AC708" s="506" t="s">
        <v>2070</v>
      </c>
      <c r="AD708" s="506" t="str">
        <f t="shared" si="65"/>
        <v>Blade 1  "New"</v>
      </c>
      <c r="AE708" s="500"/>
      <c r="AF708" s="500"/>
      <c r="AG708" s="500"/>
      <c r="AH708" s="505"/>
      <c r="AI708" s="506"/>
      <c r="AJ708" s="502"/>
      <c r="AK708" s="507"/>
      <c r="AL708" s="503"/>
      <c r="AM708" s="508"/>
      <c r="AN708" s="509"/>
      <c r="AO708" s="509"/>
    </row>
    <row r="709" spans="1:41" ht="14.4" customHeight="1">
      <c r="A709" s="654" t="s">
        <v>373</v>
      </c>
      <c r="B709" s="535" t="s">
        <v>3287</v>
      </c>
      <c r="C709" s="654"/>
      <c r="D709" s="654" t="s">
        <v>122</v>
      </c>
      <c r="E709" s="654" t="s">
        <v>2909</v>
      </c>
      <c r="F709" s="674" t="s">
        <v>3217</v>
      </c>
      <c r="G709" s="654"/>
      <c r="H709" s="674" t="s">
        <v>384</v>
      </c>
      <c r="I709" s="679" t="s">
        <v>3137</v>
      </c>
      <c r="J709" s="679" t="s">
        <v>3137</v>
      </c>
      <c r="K709" s="535">
        <v>1</v>
      </c>
      <c r="L709" s="535"/>
      <c r="M709" s="656" t="s">
        <v>121</v>
      </c>
      <c r="N709" s="536"/>
      <c r="O709" s="664">
        <v>222.78048572954822</v>
      </c>
      <c r="P709" s="665">
        <f>O709</f>
        <v>222.78048572954822</v>
      </c>
      <c r="Q709" s="666"/>
      <c r="R709" s="657"/>
      <c r="S709" s="658"/>
      <c r="T709" s="658"/>
      <c r="U709" s="659"/>
      <c r="V709" s="678"/>
      <c r="W709" s="500"/>
      <c r="X709" s="504"/>
      <c r="Y709" s="504"/>
      <c r="Z709" s="504"/>
      <c r="AA709" s="500" t="s">
        <v>1666</v>
      </c>
      <c r="AB709" s="504" t="s">
        <v>2064</v>
      </c>
      <c r="AC709" s="506" t="s">
        <v>2070</v>
      </c>
      <c r="AD709" s="506" t="str">
        <f t="shared" si="65"/>
        <v>Blade 2  "New"</v>
      </c>
      <c r="AE709" s="500"/>
      <c r="AF709" s="500"/>
      <c r="AG709" s="500"/>
      <c r="AH709" s="505"/>
      <c r="AI709" s="506"/>
      <c r="AJ709" s="502"/>
      <c r="AK709" s="507"/>
      <c r="AL709" s="503"/>
      <c r="AM709" s="508"/>
      <c r="AN709" s="509"/>
      <c r="AO709" s="509"/>
    </row>
    <row r="710" spans="1:41" ht="15.6" customHeight="1">
      <c r="A710" s="654" t="s">
        <v>374</v>
      </c>
      <c r="B710" s="535" t="s">
        <v>3287</v>
      </c>
      <c r="C710" s="654"/>
      <c r="D710" s="654" t="s">
        <v>122</v>
      </c>
      <c r="E710" s="654" t="s">
        <v>2909</v>
      </c>
      <c r="F710" s="674" t="s">
        <v>3217</v>
      </c>
      <c r="G710" s="654"/>
      <c r="H710" s="674" t="s">
        <v>385</v>
      </c>
      <c r="I710" s="679" t="s">
        <v>3137</v>
      </c>
      <c r="J710" s="679" t="s">
        <v>3137</v>
      </c>
      <c r="K710" s="535">
        <v>1</v>
      </c>
      <c r="L710" s="535"/>
      <c r="M710" s="656" t="s">
        <v>121</v>
      </c>
      <c r="N710" s="536"/>
      <c r="O710" s="664">
        <v>278.47560716193533</v>
      </c>
      <c r="P710" s="665">
        <f>O710</f>
        <v>278.47560716193533</v>
      </c>
      <c r="Q710" s="666"/>
      <c r="R710" s="657"/>
      <c r="S710" s="658"/>
      <c r="T710" s="658"/>
      <c r="U710" s="659"/>
      <c r="V710" s="678"/>
      <c r="W710" s="500"/>
      <c r="X710" s="504"/>
      <c r="Y710" s="504"/>
      <c r="Z710" s="504"/>
      <c r="AA710" s="500" t="s">
        <v>1667</v>
      </c>
      <c r="AB710" s="504" t="s">
        <v>2065</v>
      </c>
      <c r="AC710" s="506" t="s">
        <v>2070</v>
      </c>
      <c r="AD710" s="506" t="str">
        <f t="shared" si="65"/>
        <v>Blade 3  "New"</v>
      </c>
      <c r="AE710" s="500"/>
      <c r="AF710" s="500"/>
      <c r="AG710" s="500"/>
      <c r="AH710" s="505"/>
      <c r="AI710" s="506"/>
      <c r="AJ710" s="502"/>
      <c r="AK710" s="507"/>
      <c r="AL710" s="503"/>
      <c r="AM710" s="508"/>
      <c r="AN710" s="509"/>
      <c r="AO710" s="509"/>
    </row>
    <row r="711" spans="1:41" ht="14.4" customHeight="1">
      <c r="A711" s="654" t="s">
        <v>375</v>
      </c>
      <c r="B711" s="535"/>
      <c r="C711" s="654"/>
      <c r="D711" s="654" t="s">
        <v>122</v>
      </c>
      <c r="E711" s="654" t="s">
        <v>2909</v>
      </c>
      <c r="F711" s="674" t="s">
        <v>3197</v>
      </c>
      <c r="G711" s="654"/>
      <c r="H711" s="674" t="s">
        <v>384</v>
      </c>
      <c r="I711" s="679" t="s">
        <v>2953</v>
      </c>
      <c r="J711" s="679" t="s">
        <v>2953</v>
      </c>
      <c r="K711" s="535">
        <v>1</v>
      </c>
      <c r="L711" s="535"/>
      <c r="M711" s="656" t="s">
        <v>121</v>
      </c>
      <c r="N711" s="536"/>
      <c r="O711" s="664"/>
      <c r="P711" s="665">
        <v>175.11186696900987</v>
      </c>
      <c r="Q711" s="666"/>
      <c r="R711" s="657"/>
      <c r="S711" s="658"/>
      <c r="T711" s="658"/>
      <c r="U711" s="659"/>
      <c r="V711" s="678"/>
      <c r="W711" s="500"/>
      <c r="X711" s="504"/>
      <c r="Y711" s="504"/>
      <c r="Z711" s="504"/>
      <c r="AA711" s="500" t="s">
        <v>1668</v>
      </c>
      <c r="AB711" s="504" t="s">
        <v>2066</v>
      </c>
      <c r="AC711" s="506" t="s">
        <v>2070</v>
      </c>
      <c r="AD711" s="506" t="str">
        <f t="shared" si="65"/>
        <v>Blade 4  "New"</v>
      </c>
      <c r="AE711" s="500"/>
      <c r="AF711" s="500"/>
      <c r="AG711" s="500"/>
      <c r="AH711" s="505"/>
      <c r="AI711" s="506"/>
      <c r="AJ711" s="502"/>
      <c r="AK711" s="507"/>
      <c r="AL711" s="503"/>
      <c r="AM711" s="508"/>
      <c r="AN711" s="509"/>
      <c r="AO711" s="509"/>
    </row>
    <row r="712" spans="1:41" ht="15.6" customHeight="1">
      <c r="A712" s="654" t="s">
        <v>376</v>
      </c>
      <c r="B712" s="535"/>
      <c r="C712" s="654"/>
      <c r="D712" s="654" t="s">
        <v>122</v>
      </c>
      <c r="E712" s="654" t="s">
        <v>2909</v>
      </c>
      <c r="F712" s="674" t="s">
        <v>3197</v>
      </c>
      <c r="G712" s="654"/>
      <c r="H712" s="674" t="s">
        <v>385</v>
      </c>
      <c r="I712" s="679" t="s">
        <v>2953</v>
      </c>
      <c r="J712" s="679" t="s">
        <v>2953</v>
      </c>
      <c r="K712" s="535">
        <v>1</v>
      </c>
      <c r="L712" s="535"/>
      <c r="M712" s="656" t="s">
        <v>121</v>
      </c>
      <c r="N712" s="536"/>
      <c r="O712" s="664"/>
      <c r="P712" s="665">
        <v>218.88983371126233</v>
      </c>
      <c r="Q712" s="666"/>
      <c r="R712" s="657"/>
      <c r="S712" s="658"/>
      <c r="T712" s="658"/>
      <c r="U712" s="659"/>
      <c r="V712" s="678"/>
      <c r="W712" s="500"/>
      <c r="X712" s="504"/>
      <c r="Y712" s="504"/>
      <c r="Z712" s="504"/>
      <c r="AA712" s="500" t="s">
        <v>1669</v>
      </c>
      <c r="AB712" s="504" t="s">
        <v>2067</v>
      </c>
      <c r="AC712" s="506" t="s">
        <v>2070</v>
      </c>
      <c r="AD712" s="506" t="str">
        <f t="shared" si="65"/>
        <v>Blade 5  "New"</v>
      </c>
      <c r="AE712" s="500"/>
      <c r="AF712" s="500"/>
      <c r="AG712" s="500"/>
      <c r="AH712" s="505"/>
      <c r="AI712" s="506"/>
      <c r="AJ712" s="502"/>
      <c r="AK712" s="507"/>
      <c r="AL712" s="503"/>
      <c r="AM712" s="508"/>
      <c r="AN712" s="509"/>
      <c r="AO712" s="509"/>
    </row>
    <row r="713" spans="1:41" ht="14.4" customHeight="1">
      <c r="A713" s="654" t="s">
        <v>2824</v>
      </c>
      <c r="B713" s="535" t="s">
        <v>3288</v>
      </c>
      <c r="C713" s="654"/>
      <c r="D713" s="654" t="s">
        <v>122</v>
      </c>
      <c r="E713" s="654" t="s">
        <v>2909</v>
      </c>
      <c r="F713" s="674" t="s">
        <v>3218</v>
      </c>
      <c r="G713" s="654"/>
      <c r="H713" s="674" t="s">
        <v>384</v>
      </c>
      <c r="I713" s="679" t="s">
        <v>3138</v>
      </c>
      <c r="J713" s="679" t="s">
        <v>3138</v>
      </c>
      <c r="K713" s="535">
        <v>1</v>
      </c>
      <c r="L713" s="535"/>
      <c r="M713" s="656" t="s">
        <v>121</v>
      </c>
      <c r="N713" s="536"/>
      <c r="O713" s="664">
        <v>189.12914564642284</v>
      </c>
      <c r="P713" s="665">
        <f>O713</f>
        <v>189.12914564642284</v>
      </c>
      <c r="Q713" s="666"/>
      <c r="R713" s="657"/>
      <c r="S713" s="658"/>
      <c r="T713" s="658"/>
      <c r="U713" s="659"/>
      <c r="V713" s="678"/>
      <c r="W713" s="500"/>
      <c r="X713" s="504"/>
      <c r="Y713" s="504"/>
      <c r="Z713" s="504"/>
      <c r="AA713" s="500" t="s">
        <v>1670</v>
      </c>
      <c r="AB713" s="504" t="s">
        <v>2068</v>
      </c>
      <c r="AC713" s="506" t="s">
        <v>2070</v>
      </c>
      <c r="AD713" s="506" t="str">
        <f t="shared" si="65"/>
        <v>Kos 1-2  "New"</v>
      </c>
      <c r="AE713" s="500"/>
      <c r="AF713" s="500"/>
      <c r="AG713" s="500"/>
      <c r="AH713" s="505"/>
      <c r="AI713" s="506"/>
      <c r="AJ713" s="502"/>
      <c r="AK713" s="507"/>
      <c r="AL713" s="503"/>
      <c r="AM713" s="508"/>
      <c r="AN713" s="509"/>
      <c r="AO713" s="509"/>
    </row>
    <row r="714" spans="1:41" ht="14.4" customHeight="1">
      <c r="A714" s="654" t="s">
        <v>2825</v>
      </c>
      <c r="B714" s="535" t="s">
        <v>3288</v>
      </c>
      <c r="C714" s="654"/>
      <c r="D714" s="654" t="s">
        <v>122</v>
      </c>
      <c r="E714" s="654" t="s">
        <v>2909</v>
      </c>
      <c r="F714" s="674" t="s">
        <v>3218</v>
      </c>
      <c r="G714" s="654"/>
      <c r="H714" s="674" t="s">
        <v>385</v>
      </c>
      <c r="I714" s="679" t="s">
        <v>3138</v>
      </c>
      <c r="J714" s="679" t="s">
        <v>3138</v>
      </c>
      <c r="K714" s="535">
        <v>1</v>
      </c>
      <c r="L714" s="535"/>
      <c r="M714" s="656" t="s">
        <v>121</v>
      </c>
      <c r="N714" s="536"/>
      <c r="O714" s="664">
        <v>236.41143205802859</v>
      </c>
      <c r="P714" s="665">
        <f>O714</f>
        <v>236.41143205802859</v>
      </c>
      <c r="Q714" s="666"/>
      <c r="R714" s="657"/>
      <c r="S714" s="658"/>
      <c r="T714" s="658"/>
      <c r="U714" s="659"/>
      <c r="V714" s="678"/>
      <c r="W714" s="500"/>
      <c r="X714" s="504"/>
      <c r="Y714" s="504"/>
      <c r="Z714" s="504"/>
      <c r="AA714" s="500" t="s">
        <v>1671</v>
      </c>
      <c r="AB714" s="504" t="s">
        <v>2069</v>
      </c>
      <c r="AC714" s="506" t="s">
        <v>2070</v>
      </c>
      <c r="AD714" s="506" t="str">
        <f t="shared" si="65"/>
        <v>Corner 1-2  "New"</v>
      </c>
      <c r="AE714" s="500"/>
      <c r="AF714" s="500"/>
      <c r="AG714" s="500"/>
      <c r="AH714" s="505"/>
      <c r="AI714" s="506"/>
      <c r="AJ714" s="502"/>
      <c r="AK714" s="507"/>
      <c r="AL714" s="503"/>
      <c r="AM714" s="508"/>
      <c r="AN714" s="509"/>
      <c r="AO714" s="509"/>
    </row>
    <row r="715" spans="1:41" ht="14.4" customHeight="1">
      <c r="A715" s="654" t="s">
        <v>2826</v>
      </c>
      <c r="B715" s="535"/>
      <c r="C715" s="654"/>
      <c r="D715" s="654" t="s">
        <v>122</v>
      </c>
      <c r="E715" s="654" t="s">
        <v>2909</v>
      </c>
      <c r="F715" s="674" t="s">
        <v>3198</v>
      </c>
      <c r="G715" s="654"/>
      <c r="H715" s="674" t="s">
        <v>384</v>
      </c>
      <c r="I715" s="679" t="s">
        <v>2952</v>
      </c>
      <c r="J715" s="679" t="s">
        <v>2952</v>
      </c>
      <c r="K715" s="535">
        <v>1</v>
      </c>
      <c r="L715" s="535"/>
      <c r="M715" s="656" t="s">
        <v>121</v>
      </c>
      <c r="N715" s="536"/>
      <c r="O715" s="664"/>
      <c r="P715" s="665">
        <v>186.83862433862433</v>
      </c>
      <c r="Q715" s="666"/>
      <c r="R715" s="657"/>
      <c r="S715" s="658"/>
      <c r="T715" s="658"/>
      <c r="U715" s="659"/>
      <c r="V715" s="678"/>
      <c r="W715" s="500"/>
      <c r="X715" s="504"/>
      <c r="Y715" s="504"/>
      <c r="Z715" s="504"/>
      <c r="AA715" s="500"/>
      <c r="AB715" s="504"/>
      <c r="AC715" s="506"/>
      <c r="AD715" s="506"/>
      <c r="AE715" s="500"/>
      <c r="AF715" s="500"/>
      <c r="AG715" s="500"/>
      <c r="AH715" s="505"/>
      <c r="AI715" s="506"/>
      <c r="AJ715" s="502"/>
      <c r="AK715" s="507"/>
      <c r="AL715" s="503"/>
      <c r="AM715" s="508"/>
      <c r="AN715" s="509"/>
      <c r="AO715" s="509"/>
    </row>
    <row r="716" spans="1:41" ht="14.4" customHeight="1">
      <c r="A716" s="654" t="s">
        <v>2827</v>
      </c>
      <c r="B716" s="535"/>
      <c r="C716" s="654"/>
      <c r="D716" s="654" t="s">
        <v>122</v>
      </c>
      <c r="E716" s="654" t="s">
        <v>2909</v>
      </c>
      <c r="F716" s="674" t="s">
        <v>3198</v>
      </c>
      <c r="G716" s="654"/>
      <c r="H716" s="674" t="s">
        <v>385</v>
      </c>
      <c r="I716" s="679" t="s">
        <v>2952</v>
      </c>
      <c r="J716" s="679" t="s">
        <v>2952</v>
      </c>
      <c r="K716" s="535">
        <v>1</v>
      </c>
      <c r="L716" s="535"/>
      <c r="M716" s="656" t="s">
        <v>121</v>
      </c>
      <c r="N716" s="536"/>
      <c r="O716" s="664"/>
      <c r="P716" s="665">
        <v>233.54828042328046</v>
      </c>
      <c r="Q716" s="666"/>
      <c r="R716" s="657"/>
      <c r="S716" s="658"/>
      <c r="T716" s="658"/>
      <c r="U716" s="659"/>
      <c r="V716" s="678"/>
      <c r="W716" s="500"/>
      <c r="X716" s="504"/>
      <c r="Y716" s="504"/>
      <c r="Z716" s="504"/>
      <c r="AA716" s="500"/>
      <c r="AB716" s="504"/>
      <c r="AC716" s="506"/>
      <c r="AD716" s="506"/>
      <c r="AE716" s="500"/>
      <c r="AF716" s="500"/>
      <c r="AG716" s="500"/>
      <c r="AH716" s="505"/>
      <c r="AI716" s="506"/>
      <c r="AJ716" s="502"/>
      <c r="AK716" s="507"/>
      <c r="AL716" s="503"/>
      <c r="AM716" s="508"/>
      <c r="AN716" s="509"/>
      <c r="AO716" s="509"/>
    </row>
    <row r="717" spans="1:41" ht="14.4" customHeight="1">
      <c r="A717" s="654" t="s">
        <v>2828</v>
      </c>
      <c r="B717" s="535" t="s">
        <v>3289</v>
      </c>
      <c r="C717" s="654"/>
      <c r="D717" s="654" t="s">
        <v>122</v>
      </c>
      <c r="E717" s="654" t="s">
        <v>2909</v>
      </c>
      <c r="F717" s="674" t="s">
        <v>3219</v>
      </c>
      <c r="G717" s="654"/>
      <c r="H717" s="674" t="s">
        <v>384</v>
      </c>
      <c r="I717" s="679" t="s">
        <v>3137</v>
      </c>
      <c r="J717" s="679" t="s">
        <v>3137</v>
      </c>
      <c r="K717" s="535">
        <v>1</v>
      </c>
      <c r="L717" s="535"/>
      <c r="M717" s="656" t="s">
        <v>121</v>
      </c>
      <c r="N717" s="536"/>
      <c r="O717" s="664">
        <v>222.93017017704514</v>
      </c>
      <c r="P717" s="665">
        <f>O717</f>
        <v>222.93017017704514</v>
      </c>
      <c r="Q717" s="666"/>
      <c r="R717" s="657"/>
      <c r="S717" s="658"/>
      <c r="T717" s="658"/>
      <c r="U717" s="659"/>
      <c r="V717" s="678"/>
      <c r="W717" s="500"/>
      <c r="X717" s="504"/>
      <c r="Y717" s="504"/>
      <c r="Z717" s="504"/>
      <c r="AA717" s="500"/>
      <c r="AB717" s="504"/>
      <c r="AC717" s="506"/>
      <c r="AD717" s="506"/>
      <c r="AE717" s="500"/>
      <c r="AF717" s="500"/>
      <c r="AG717" s="500"/>
      <c r="AH717" s="505"/>
      <c r="AI717" s="506"/>
      <c r="AJ717" s="502"/>
      <c r="AK717" s="507"/>
      <c r="AL717" s="503"/>
      <c r="AM717" s="508"/>
      <c r="AN717" s="509"/>
      <c r="AO717" s="509"/>
    </row>
    <row r="718" spans="1:41" ht="14.4" customHeight="1">
      <c r="A718" s="654" t="s">
        <v>2829</v>
      </c>
      <c r="B718" s="535" t="s">
        <v>3289</v>
      </c>
      <c r="C718" s="654"/>
      <c r="D718" s="654" t="s">
        <v>122</v>
      </c>
      <c r="E718" s="654" t="s">
        <v>2909</v>
      </c>
      <c r="F718" s="674" t="s">
        <v>3219</v>
      </c>
      <c r="G718" s="654"/>
      <c r="H718" s="674" t="s">
        <v>385</v>
      </c>
      <c r="I718" s="679" t="s">
        <v>3137</v>
      </c>
      <c r="J718" s="679" t="s">
        <v>3137</v>
      </c>
      <c r="K718" s="535">
        <v>1</v>
      </c>
      <c r="L718" s="535"/>
      <c r="M718" s="656" t="s">
        <v>121</v>
      </c>
      <c r="N718" s="536"/>
      <c r="O718" s="664">
        <v>278.66271272130643</v>
      </c>
      <c r="P718" s="665">
        <f>O718</f>
        <v>278.66271272130643</v>
      </c>
      <c r="Q718" s="666"/>
      <c r="R718" s="657"/>
      <c r="S718" s="658"/>
      <c r="T718" s="658"/>
      <c r="U718" s="659"/>
      <c r="V718" s="678"/>
      <c r="W718" s="500"/>
      <c r="X718" s="504"/>
      <c r="Y718" s="504"/>
      <c r="Z718" s="504"/>
      <c r="AA718" s="500"/>
      <c r="AB718" s="504"/>
      <c r="AC718" s="506"/>
      <c r="AD718" s="506"/>
      <c r="AE718" s="500"/>
      <c r="AF718" s="500"/>
      <c r="AG718" s="500"/>
      <c r="AH718" s="505"/>
      <c r="AI718" s="506"/>
      <c r="AJ718" s="502"/>
      <c r="AK718" s="507"/>
      <c r="AL718" s="503"/>
      <c r="AM718" s="508"/>
      <c r="AN718" s="509"/>
      <c r="AO718" s="509"/>
    </row>
    <row r="719" spans="1:41" ht="14.4" customHeight="1">
      <c r="A719" s="654" t="s">
        <v>2830</v>
      </c>
      <c r="B719" s="535"/>
      <c r="C719" s="654"/>
      <c r="D719" s="654" t="s">
        <v>122</v>
      </c>
      <c r="E719" s="654" t="s">
        <v>2909</v>
      </c>
      <c r="F719" s="674" t="s">
        <v>3199</v>
      </c>
      <c r="G719" s="654"/>
      <c r="H719" s="674" t="s">
        <v>384</v>
      </c>
      <c r="I719" s="679" t="s">
        <v>2953</v>
      </c>
      <c r="J719" s="679" t="s">
        <v>2953</v>
      </c>
      <c r="K719" s="535">
        <v>1</v>
      </c>
      <c r="L719" s="535"/>
      <c r="M719" s="656" t="s">
        <v>121</v>
      </c>
      <c r="N719" s="536"/>
      <c r="O719" s="664"/>
      <c r="P719" s="665">
        <v>174.69916855631143</v>
      </c>
      <c r="Q719" s="666"/>
      <c r="R719" s="657"/>
      <c r="S719" s="658"/>
      <c r="T719" s="658"/>
      <c r="U719" s="659"/>
      <c r="V719" s="678"/>
      <c r="W719" s="500"/>
      <c r="X719" s="504"/>
      <c r="Y719" s="504"/>
      <c r="Z719" s="504"/>
      <c r="AA719" s="500"/>
      <c r="AB719" s="504"/>
      <c r="AC719" s="506"/>
      <c r="AD719" s="506"/>
      <c r="AE719" s="500"/>
      <c r="AF719" s="500"/>
      <c r="AG719" s="500"/>
      <c r="AH719" s="505"/>
      <c r="AI719" s="506"/>
      <c r="AJ719" s="502"/>
      <c r="AK719" s="507"/>
      <c r="AL719" s="503"/>
      <c r="AM719" s="508"/>
      <c r="AN719" s="509"/>
      <c r="AO719" s="509"/>
    </row>
    <row r="720" spans="1:41" ht="14.4" customHeight="1">
      <c r="A720" s="654" t="s">
        <v>2831</v>
      </c>
      <c r="B720" s="535"/>
      <c r="C720" s="654"/>
      <c r="D720" s="654" t="s">
        <v>122</v>
      </c>
      <c r="E720" s="654" t="s">
        <v>2909</v>
      </c>
      <c r="F720" s="674" t="s">
        <v>3199</v>
      </c>
      <c r="G720" s="654"/>
      <c r="H720" s="674" t="s">
        <v>385</v>
      </c>
      <c r="I720" s="679" t="s">
        <v>2953</v>
      </c>
      <c r="J720" s="679" t="s">
        <v>2953</v>
      </c>
      <c r="K720" s="535">
        <v>1</v>
      </c>
      <c r="L720" s="535"/>
      <c r="M720" s="656" t="s">
        <v>121</v>
      </c>
      <c r="N720" s="536"/>
      <c r="O720" s="664"/>
      <c r="P720" s="665">
        <v>218.37396069538931</v>
      </c>
      <c r="Q720" s="666"/>
      <c r="R720" s="657"/>
      <c r="S720" s="658"/>
      <c r="T720" s="658"/>
      <c r="U720" s="659"/>
      <c r="V720" s="678"/>
      <c r="W720" s="500"/>
      <c r="X720" s="504"/>
      <c r="Y720" s="504"/>
      <c r="Z720" s="504"/>
      <c r="AA720" s="500"/>
      <c r="AB720" s="504"/>
      <c r="AC720" s="506"/>
      <c r="AD720" s="506"/>
      <c r="AE720" s="500"/>
      <c r="AF720" s="500"/>
      <c r="AG720" s="500"/>
      <c r="AH720" s="505"/>
      <c r="AI720" s="506"/>
      <c r="AJ720" s="502"/>
      <c r="AK720" s="507"/>
      <c r="AL720" s="503"/>
      <c r="AM720" s="508"/>
      <c r="AN720" s="509"/>
      <c r="AO720" s="509"/>
    </row>
    <row r="721" spans="1:41" ht="14.4" customHeight="1">
      <c r="A721" s="654" t="s">
        <v>2832</v>
      </c>
      <c r="B721" s="535" t="s">
        <v>3290</v>
      </c>
      <c r="C721" s="654"/>
      <c r="D721" s="654" t="s">
        <v>122</v>
      </c>
      <c r="E721" s="654" t="s">
        <v>2909</v>
      </c>
      <c r="F721" s="674" t="s">
        <v>3220</v>
      </c>
      <c r="G721" s="654"/>
      <c r="H721" s="674" t="s">
        <v>384</v>
      </c>
      <c r="I721" s="679" t="s">
        <v>3138</v>
      </c>
      <c r="J721" s="679" t="s">
        <v>3138</v>
      </c>
      <c r="K721" s="535">
        <v>1</v>
      </c>
      <c r="L721" s="535"/>
      <c r="M721" s="656" t="s">
        <v>121</v>
      </c>
      <c r="N721" s="536"/>
      <c r="O721" s="664">
        <v>189.17513789394991</v>
      </c>
      <c r="P721" s="665">
        <f>O721</f>
        <v>189.17513789394991</v>
      </c>
      <c r="Q721" s="666"/>
      <c r="R721" s="657"/>
      <c r="S721" s="658"/>
      <c r="T721" s="658"/>
      <c r="U721" s="659"/>
      <c r="V721" s="678"/>
      <c r="W721" s="500"/>
      <c r="X721" s="504"/>
      <c r="Y721" s="504"/>
      <c r="Z721" s="504"/>
      <c r="AA721" s="500"/>
      <c r="AB721" s="504"/>
      <c r="AC721" s="506"/>
      <c r="AD721" s="506"/>
      <c r="AE721" s="500"/>
      <c r="AF721" s="500"/>
      <c r="AG721" s="500"/>
      <c r="AH721" s="505"/>
      <c r="AI721" s="506"/>
      <c r="AJ721" s="502"/>
      <c r="AK721" s="507"/>
      <c r="AL721" s="503"/>
      <c r="AM721" s="508"/>
      <c r="AN721" s="509"/>
      <c r="AO721" s="509"/>
    </row>
    <row r="722" spans="1:41" ht="14.4" customHeight="1">
      <c r="A722" s="654" t="s">
        <v>2833</v>
      </c>
      <c r="B722" s="535" t="s">
        <v>3290</v>
      </c>
      <c r="C722" s="654"/>
      <c r="D722" s="654" t="s">
        <v>122</v>
      </c>
      <c r="E722" s="654" t="s">
        <v>2909</v>
      </c>
      <c r="F722" s="674" t="s">
        <v>3220</v>
      </c>
      <c r="G722" s="654"/>
      <c r="H722" s="674" t="s">
        <v>385</v>
      </c>
      <c r="I722" s="679" t="s">
        <v>3138</v>
      </c>
      <c r="J722" s="679" t="s">
        <v>3138</v>
      </c>
      <c r="K722" s="535">
        <v>1</v>
      </c>
      <c r="L722" s="535"/>
      <c r="M722" s="656" t="s">
        <v>121</v>
      </c>
      <c r="N722" s="536"/>
      <c r="O722" s="664">
        <v>236.46892236743739</v>
      </c>
      <c r="P722" s="665">
        <f>O722</f>
        <v>236.46892236743739</v>
      </c>
      <c r="Q722" s="666"/>
      <c r="R722" s="657"/>
      <c r="S722" s="658"/>
      <c r="T722" s="658"/>
      <c r="U722" s="659"/>
      <c r="V722" s="678"/>
      <c r="W722" s="500"/>
      <c r="X722" s="504"/>
      <c r="Y722" s="504"/>
      <c r="Z722" s="504"/>
      <c r="AA722" s="500"/>
      <c r="AB722" s="504"/>
      <c r="AC722" s="506"/>
      <c r="AD722" s="506"/>
      <c r="AE722" s="500"/>
      <c r="AF722" s="500"/>
      <c r="AG722" s="500"/>
      <c r="AH722" s="505"/>
      <c r="AI722" s="506"/>
      <c r="AJ722" s="502"/>
      <c r="AK722" s="507"/>
      <c r="AL722" s="503"/>
      <c r="AM722" s="508"/>
      <c r="AN722" s="509"/>
      <c r="AO722" s="509"/>
    </row>
    <row r="723" spans="1:41" ht="14.4" customHeight="1">
      <c r="A723" s="654" t="s">
        <v>2834</v>
      </c>
      <c r="B723" s="535"/>
      <c r="C723" s="654"/>
      <c r="D723" s="654" t="s">
        <v>122</v>
      </c>
      <c r="E723" s="654" t="s">
        <v>2909</v>
      </c>
      <c r="F723" s="674" t="s">
        <v>3200</v>
      </c>
      <c r="G723" s="654"/>
      <c r="H723" s="674" t="s">
        <v>384</v>
      </c>
      <c r="I723" s="679" t="s">
        <v>2954</v>
      </c>
      <c r="J723" s="679" t="s">
        <v>2954</v>
      </c>
      <c r="K723" s="535">
        <v>1</v>
      </c>
      <c r="L723" s="535"/>
      <c r="M723" s="656" t="s">
        <v>121</v>
      </c>
      <c r="N723" s="536"/>
      <c r="O723" s="664"/>
      <c r="P723" s="665">
        <v>215.82321817615937</v>
      </c>
      <c r="Q723" s="666"/>
      <c r="R723" s="657"/>
      <c r="S723" s="658"/>
      <c r="T723" s="658"/>
      <c r="U723" s="659"/>
      <c r="V723" s="678"/>
      <c r="W723" s="500"/>
      <c r="X723" s="504"/>
      <c r="Y723" s="504"/>
      <c r="Z723" s="504"/>
      <c r="AA723" s="500"/>
      <c r="AB723" s="504"/>
      <c r="AC723" s="506"/>
      <c r="AD723" s="506"/>
      <c r="AE723" s="500"/>
      <c r="AF723" s="500"/>
      <c r="AG723" s="500"/>
      <c r="AH723" s="505"/>
      <c r="AI723" s="506"/>
      <c r="AJ723" s="502"/>
      <c r="AK723" s="507"/>
      <c r="AL723" s="503"/>
      <c r="AM723" s="508"/>
      <c r="AN723" s="509"/>
      <c r="AO723" s="509"/>
    </row>
    <row r="724" spans="1:41" ht="14.4" customHeight="1">
      <c r="A724" s="654" t="s">
        <v>2835</v>
      </c>
      <c r="B724" s="535"/>
      <c r="C724" s="654"/>
      <c r="D724" s="654" t="s">
        <v>122</v>
      </c>
      <c r="E724" s="654" t="s">
        <v>2909</v>
      </c>
      <c r="F724" s="674" t="s">
        <v>3200</v>
      </c>
      <c r="G724" s="654"/>
      <c r="H724" s="674" t="s">
        <v>385</v>
      </c>
      <c r="I724" s="679" t="s">
        <v>2954</v>
      </c>
      <c r="J724" s="679" t="s">
        <v>2954</v>
      </c>
      <c r="K724" s="535">
        <v>1</v>
      </c>
      <c r="L724" s="535"/>
      <c r="M724" s="656" t="s">
        <v>121</v>
      </c>
      <c r="N724" s="536"/>
      <c r="O724" s="664"/>
      <c r="P724" s="665">
        <v>269.77902272019918</v>
      </c>
      <c r="Q724" s="666"/>
      <c r="R724" s="657"/>
      <c r="S724" s="658"/>
      <c r="T724" s="658"/>
      <c r="U724" s="659"/>
      <c r="V724" s="678"/>
      <c r="W724" s="500"/>
      <c r="X724" s="504"/>
      <c r="Y724" s="504"/>
      <c r="Z724" s="504"/>
      <c r="AA724" s="500"/>
      <c r="AB724" s="504"/>
      <c r="AC724" s="506"/>
      <c r="AD724" s="506"/>
      <c r="AE724" s="500"/>
      <c r="AF724" s="500"/>
      <c r="AG724" s="500"/>
      <c r="AH724" s="505"/>
      <c r="AI724" s="506"/>
      <c r="AJ724" s="502"/>
      <c r="AK724" s="507"/>
      <c r="AL724" s="503"/>
      <c r="AM724" s="508"/>
      <c r="AN724" s="509"/>
      <c r="AO724" s="509"/>
    </row>
    <row r="725" spans="1:41" ht="14.4" customHeight="1">
      <c r="A725" s="654" t="s">
        <v>2836</v>
      </c>
      <c r="B725" s="535" t="s">
        <v>3291</v>
      </c>
      <c r="C725" s="654"/>
      <c r="D725" s="654" t="s">
        <v>122</v>
      </c>
      <c r="E725" s="654" t="s">
        <v>2909</v>
      </c>
      <c r="F725" s="674" t="s">
        <v>3221</v>
      </c>
      <c r="G725" s="654"/>
      <c r="H725" s="674" t="s">
        <v>384</v>
      </c>
      <c r="I725" s="679" t="s">
        <v>3139</v>
      </c>
      <c r="J725" s="679" t="s">
        <v>3139</v>
      </c>
      <c r="K725" s="535">
        <v>1</v>
      </c>
      <c r="L725" s="535"/>
      <c r="M725" s="656" t="s">
        <v>121</v>
      </c>
      <c r="N725" s="536"/>
      <c r="O725" s="664">
        <v>262.99908838498362</v>
      </c>
      <c r="P725" s="665">
        <f>O725</f>
        <v>262.99908838498362</v>
      </c>
      <c r="Q725" s="666"/>
      <c r="R725" s="657"/>
      <c r="S725" s="658"/>
      <c r="T725" s="658"/>
      <c r="U725" s="659"/>
      <c r="V725" s="678"/>
      <c r="W725" s="500"/>
      <c r="X725" s="504"/>
      <c r="Y725" s="504"/>
      <c r="Z725" s="504"/>
      <c r="AA725" s="500"/>
      <c r="AB725" s="504"/>
      <c r="AC725" s="506"/>
      <c r="AD725" s="506"/>
      <c r="AE725" s="500"/>
      <c r="AF725" s="500"/>
      <c r="AG725" s="500"/>
      <c r="AH725" s="505"/>
      <c r="AI725" s="506"/>
      <c r="AJ725" s="502"/>
      <c r="AK725" s="507"/>
      <c r="AL725" s="503"/>
      <c r="AM725" s="508"/>
      <c r="AN725" s="509"/>
      <c r="AO725" s="509"/>
    </row>
    <row r="726" spans="1:41" ht="14.4" customHeight="1">
      <c r="A726" s="654" t="s">
        <v>2837</v>
      </c>
      <c r="B726" s="535" t="s">
        <v>3291</v>
      </c>
      <c r="C726" s="654"/>
      <c r="D726" s="654" t="s">
        <v>122</v>
      </c>
      <c r="E726" s="654" t="s">
        <v>2909</v>
      </c>
      <c r="F726" s="674" t="s">
        <v>3221</v>
      </c>
      <c r="G726" s="654"/>
      <c r="H726" s="674" t="s">
        <v>385</v>
      </c>
      <c r="I726" s="679" t="s">
        <v>3139</v>
      </c>
      <c r="J726" s="679" t="s">
        <v>3139</v>
      </c>
      <c r="K726" s="535">
        <v>1</v>
      </c>
      <c r="L726" s="535"/>
      <c r="M726" s="656" t="s">
        <v>121</v>
      </c>
      <c r="N726" s="536"/>
      <c r="O726" s="664">
        <v>328.74886048122954</v>
      </c>
      <c r="P726" s="665">
        <f>O726</f>
        <v>328.74886048122954</v>
      </c>
      <c r="Q726" s="666"/>
      <c r="R726" s="657"/>
      <c r="S726" s="658"/>
      <c r="T726" s="658"/>
      <c r="U726" s="659"/>
      <c r="V726" s="678"/>
      <c r="W726" s="500"/>
      <c r="X726" s="504"/>
      <c r="Y726" s="504"/>
      <c r="Z726" s="504"/>
      <c r="AA726" s="500"/>
      <c r="AB726" s="504"/>
      <c r="AC726" s="506"/>
      <c r="AD726" s="506"/>
      <c r="AE726" s="500"/>
      <c r="AF726" s="500"/>
      <c r="AG726" s="500"/>
      <c r="AH726" s="505"/>
      <c r="AI726" s="506"/>
      <c r="AJ726" s="502"/>
      <c r="AK726" s="507"/>
      <c r="AL726" s="503"/>
      <c r="AM726" s="508"/>
      <c r="AN726" s="509"/>
      <c r="AO726" s="509"/>
    </row>
    <row r="727" spans="1:41" ht="14.4" customHeight="1">
      <c r="A727" s="654" t="s">
        <v>2838</v>
      </c>
      <c r="B727" s="535"/>
      <c r="C727" s="654"/>
      <c r="D727" s="654" t="s">
        <v>122</v>
      </c>
      <c r="E727" s="654" t="s">
        <v>2909</v>
      </c>
      <c r="F727" s="674" t="s">
        <v>3201</v>
      </c>
      <c r="G727" s="654"/>
      <c r="H727" s="674" t="s">
        <v>384</v>
      </c>
      <c r="I727" s="679" t="s">
        <v>2955</v>
      </c>
      <c r="J727" s="679" t="s">
        <v>2955</v>
      </c>
      <c r="K727" s="535">
        <v>1</v>
      </c>
      <c r="L727" s="535"/>
      <c r="M727" s="656" t="s">
        <v>121</v>
      </c>
      <c r="N727" s="536"/>
      <c r="O727" s="664"/>
      <c r="P727" s="665">
        <v>196.96342305037956</v>
      </c>
      <c r="Q727" s="666"/>
      <c r="R727" s="657"/>
      <c r="S727" s="658"/>
      <c r="T727" s="658"/>
      <c r="U727" s="659"/>
      <c r="V727" s="678"/>
      <c r="W727" s="500"/>
      <c r="X727" s="504"/>
      <c r="Y727" s="504"/>
      <c r="Z727" s="504"/>
      <c r="AA727" s="500"/>
      <c r="AB727" s="504"/>
      <c r="AC727" s="506"/>
      <c r="AD727" s="506"/>
      <c r="AE727" s="500"/>
      <c r="AF727" s="500"/>
      <c r="AG727" s="500"/>
      <c r="AH727" s="505"/>
      <c r="AI727" s="506"/>
      <c r="AJ727" s="502"/>
      <c r="AK727" s="507"/>
      <c r="AL727" s="503"/>
      <c r="AM727" s="508"/>
      <c r="AN727" s="509"/>
      <c r="AO727" s="509"/>
    </row>
    <row r="728" spans="1:41" ht="15.6" customHeight="1">
      <c r="A728" s="654" t="s">
        <v>2839</v>
      </c>
      <c r="B728" s="535"/>
      <c r="C728" s="654"/>
      <c r="D728" s="654" t="s">
        <v>122</v>
      </c>
      <c r="E728" s="654" t="s">
        <v>2909</v>
      </c>
      <c r="F728" s="674" t="s">
        <v>3201</v>
      </c>
      <c r="G728" s="654"/>
      <c r="H728" s="674" t="s">
        <v>385</v>
      </c>
      <c r="I728" s="679" t="s">
        <v>2955</v>
      </c>
      <c r="J728" s="679" t="s">
        <v>2955</v>
      </c>
      <c r="K728" s="535">
        <v>1</v>
      </c>
      <c r="L728" s="535"/>
      <c r="M728" s="656" t="s">
        <v>121</v>
      </c>
      <c r="N728" s="536"/>
      <c r="O728" s="664"/>
      <c r="P728" s="665">
        <v>246.20427881297445</v>
      </c>
      <c r="Q728" s="666"/>
      <c r="R728" s="657"/>
      <c r="S728" s="658"/>
      <c r="T728" s="658"/>
      <c r="U728" s="659"/>
      <c r="V728" s="678"/>
      <c r="W728" s="500"/>
      <c r="X728" s="504"/>
      <c r="Y728" s="504"/>
      <c r="Z728" s="504"/>
      <c r="AA728" s="500"/>
      <c r="AB728" s="504"/>
      <c r="AC728" s="506"/>
      <c r="AD728" s="506"/>
      <c r="AE728" s="500"/>
      <c r="AF728" s="500"/>
      <c r="AG728" s="500"/>
      <c r="AH728" s="505"/>
      <c r="AI728" s="506"/>
      <c r="AJ728" s="502"/>
      <c r="AK728" s="507"/>
      <c r="AL728" s="503"/>
      <c r="AM728" s="508"/>
      <c r="AN728" s="509"/>
      <c r="AO728" s="509"/>
    </row>
    <row r="729" spans="1:41" ht="14.4" customHeight="1">
      <c r="A729" s="654" t="s">
        <v>2840</v>
      </c>
      <c r="B729" s="535" t="s">
        <v>3292</v>
      </c>
      <c r="C729" s="654"/>
      <c r="D729" s="654" t="s">
        <v>122</v>
      </c>
      <c r="E729" s="654" t="s">
        <v>2909</v>
      </c>
      <c r="F729" s="674" t="s">
        <v>3222</v>
      </c>
      <c r="G729" s="654"/>
      <c r="H729" s="674" t="s">
        <v>384</v>
      </c>
      <c r="I729" s="679" t="s">
        <v>3140</v>
      </c>
      <c r="J729" s="679" t="s">
        <v>3140</v>
      </c>
      <c r="K729" s="535">
        <v>1</v>
      </c>
      <c r="L729" s="535"/>
      <c r="M729" s="656" t="s">
        <v>121</v>
      </c>
      <c r="N729" s="536"/>
      <c r="O729" s="664">
        <v>261.45169639804635</v>
      </c>
      <c r="P729" s="665">
        <f>O729</f>
        <v>261.45169639804635</v>
      </c>
      <c r="Q729" s="666"/>
      <c r="R729" s="657"/>
      <c r="S729" s="658"/>
      <c r="T729" s="658"/>
      <c r="U729" s="659"/>
      <c r="V729" s="678"/>
      <c r="W729" s="500"/>
      <c r="X729" s="504"/>
      <c r="Y729" s="504"/>
      <c r="Z729" s="504"/>
      <c r="AA729" s="500"/>
      <c r="AB729" s="504"/>
      <c r="AC729" s="506"/>
      <c r="AD729" s="506"/>
      <c r="AE729" s="500"/>
      <c r="AF729" s="500"/>
      <c r="AG729" s="500"/>
      <c r="AH729" s="505"/>
      <c r="AI729" s="506"/>
      <c r="AJ729" s="502"/>
      <c r="AK729" s="507"/>
      <c r="AL729" s="503"/>
      <c r="AM729" s="508"/>
      <c r="AN729" s="509"/>
      <c r="AO729" s="509"/>
    </row>
    <row r="730" spans="1:41" ht="15.6" customHeight="1">
      <c r="A730" s="654" t="s">
        <v>2841</v>
      </c>
      <c r="B730" s="535" t="s">
        <v>3292</v>
      </c>
      <c r="C730" s="654"/>
      <c r="D730" s="654" t="s">
        <v>122</v>
      </c>
      <c r="E730" s="654" t="s">
        <v>2909</v>
      </c>
      <c r="F730" s="674" t="s">
        <v>3222</v>
      </c>
      <c r="G730" s="654"/>
      <c r="H730" s="674" t="s">
        <v>385</v>
      </c>
      <c r="I730" s="679" t="s">
        <v>3140</v>
      </c>
      <c r="J730" s="679" t="s">
        <v>3140</v>
      </c>
      <c r="K730" s="535">
        <v>1</v>
      </c>
      <c r="L730" s="535"/>
      <c r="M730" s="656" t="s">
        <v>121</v>
      </c>
      <c r="N730" s="536"/>
      <c r="O730" s="664">
        <v>326.814620497558</v>
      </c>
      <c r="P730" s="665">
        <f>O730</f>
        <v>326.814620497558</v>
      </c>
      <c r="Q730" s="666"/>
      <c r="R730" s="657"/>
      <c r="S730" s="658"/>
      <c r="T730" s="658"/>
      <c r="U730" s="659"/>
      <c r="V730" s="678"/>
      <c r="W730" s="500"/>
      <c r="X730" s="504"/>
      <c r="Y730" s="504"/>
      <c r="Z730" s="504"/>
      <c r="AA730" s="500"/>
      <c r="AB730" s="504"/>
      <c r="AC730" s="506"/>
      <c r="AD730" s="506"/>
      <c r="AE730" s="500"/>
      <c r="AF730" s="500"/>
      <c r="AG730" s="500"/>
      <c r="AH730" s="505"/>
      <c r="AI730" s="506"/>
      <c r="AJ730" s="502"/>
      <c r="AK730" s="507"/>
      <c r="AL730" s="503"/>
      <c r="AM730" s="508"/>
      <c r="AN730" s="509"/>
      <c r="AO730" s="509"/>
    </row>
    <row r="731" spans="1:41" ht="14.4" customHeight="1">
      <c r="A731" s="654" t="s">
        <v>2842</v>
      </c>
      <c r="B731" s="535"/>
      <c r="C731" s="654"/>
      <c r="D731" s="654" t="s">
        <v>122</v>
      </c>
      <c r="E731" s="654" t="s">
        <v>2909</v>
      </c>
      <c r="F731" s="674" t="s">
        <v>3202</v>
      </c>
      <c r="G731" s="659"/>
      <c r="H731" s="674" t="s">
        <v>384</v>
      </c>
      <c r="I731" s="679" t="s">
        <v>2956</v>
      </c>
      <c r="J731" s="679" t="s">
        <v>2956</v>
      </c>
      <c r="K731" s="535">
        <v>1</v>
      </c>
      <c r="L731" s="659"/>
      <c r="M731" s="656" t="s">
        <v>121</v>
      </c>
      <c r="N731" s="659"/>
      <c r="O731" s="660"/>
      <c r="P731" s="665">
        <v>251.79994010182688</v>
      </c>
      <c r="Q731" s="659"/>
      <c r="R731" s="659"/>
      <c r="S731" s="659"/>
      <c r="T731" s="659"/>
      <c r="U731" s="659"/>
      <c r="V731" s="678"/>
      <c r="W731" s="500"/>
      <c r="X731" s="504"/>
      <c r="Y731" s="504"/>
      <c r="Z731" s="504"/>
      <c r="AA731" s="500"/>
      <c r="AB731" s="504"/>
      <c r="AC731" s="506"/>
      <c r="AD731" s="506"/>
      <c r="AE731" s="500"/>
      <c r="AF731" s="500"/>
      <c r="AG731" s="500"/>
      <c r="AH731" s="505"/>
      <c r="AI731" s="506"/>
      <c r="AJ731" s="502"/>
      <c r="AK731" s="507"/>
      <c r="AL731" s="503"/>
      <c r="AM731" s="508"/>
      <c r="AN731" s="509"/>
      <c r="AO731" s="509"/>
    </row>
    <row r="732" spans="1:41" ht="14.4" customHeight="1">
      <c r="A732" s="654" t="s">
        <v>2843</v>
      </c>
      <c r="B732" s="535"/>
      <c r="C732" s="654"/>
      <c r="D732" s="654" t="s">
        <v>122</v>
      </c>
      <c r="E732" s="654" t="s">
        <v>2909</v>
      </c>
      <c r="F732" s="674" t="s">
        <v>3202</v>
      </c>
      <c r="G732" s="659"/>
      <c r="H732" s="674" t="s">
        <v>385</v>
      </c>
      <c r="I732" s="679" t="s">
        <v>2956</v>
      </c>
      <c r="J732" s="679" t="s">
        <v>2956</v>
      </c>
      <c r="K732" s="535">
        <v>1</v>
      </c>
      <c r="L732" s="659"/>
      <c r="M732" s="656" t="s">
        <v>121</v>
      </c>
      <c r="N732" s="659"/>
      <c r="O732" s="660"/>
      <c r="P732" s="665">
        <v>314.74992512728363</v>
      </c>
      <c r="Q732" s="659"/>
      <c r="R732" s="659"/>
      <c r="S732" s="659"/>
      <c r="T732" s="659"/>
      <c r="U732" s="659"/>
      <c r="V732" s="678"/>
      <c r="W732" s="500"/>
      <c r="X732" s="504"/>
      <c r="Y732" s="504"/>
      <c r="Z732" s="504"/>
      <c r="AA732" s="500"/>
      <c r="AB732" s="504"/>
      <c r="AC732" s="506"/>
      <c r="AD732" s="506"/>
      <c r="AE732" s="500"/>
      <c r="AF732" s="500"/>
      <c r="AG732" s="500"/>
      <c r="AH732" s="505"/>
      <c r="AI732" s="506"/>
      <c r="AJ732" s="502"/>
      <c r="AK732" s="507"/>
      <c r="AL732" s="503"/>
      <c r="AM732" s="508"/>
      <c r="AN732" s="509"/>
      <c r="AO732" s="509"/>
    </row>
    <row r="733" spans="1:41" ht="14.4" customHeight="1">
      <c r="A733" s="654" t="s">
        <v>2844</v>
      </c>
      <c r="B733" s="535" t="s">
        <v>3293</v>
      </c>
      <c r="C733" s="654"/>
      <c r="D733" s="654" t="s">
        <v>122</v>
      </c>
      <c r="E733" s="654" t="s">
        <v>2909</v>
      </c>
      <c r="F733" s="674" t="s">
        <v>3223</v>
      </c>
      <c r="G733" s="659"/>
      <c r="H733" s="674" t="s">
        <v>384</v>
      </c>
      <c r="I733" s="679" t="s">
        <v>3141</v>
      </c>
      <c r="J733" s="679" t="s">
        <v>3141</v>
      </c>
      <c r="K733" s="535">
        <v>1</v>
      </c>
      <c r="L733" s="659"/>
      <c r="M733" s="656" t="s">
        <v>121</v>
      </c>
      <c r="N733" s="659"/>
      <c r="O733" s="660">
        <v>327.33806636432348</v>
      </c>
      <c r="P733" s="665">
        <f>O733</f>
        <v>327.33806636432348</v>
      </c>
      <c r="Q733" s="659"/>
      <c r="R733" s="659"/>
      <c r="S733" s="659"/>
      <c r="T733" s="659"/>
      <c r="U733" s="659"/>
      <c r="V733" s="678"/>
      <c r="W733" s="500"/>
      <c r="X733" s="504"/>
      <c r="Y733" s="504"/>
      <c r="Z733" s="504"/>
      <c r="AA733" s="500"/>
      <c r="AB733" s="504"/>
      <c r="AC733" s="506"/>
      <c r="AD733" s="506"/>
      <c r="AE733" s="500"/>
      <c r="AF733" s="500"/>
      <c r="AG733" s="500"/>
      <c r="AH733" s="505"/>
      <c r="AI733" s="506"/>
      <c r="AJ733" s="502"/>
      <c r="AK733" s="507"/>
      <c r="AL733" s="503"/>
      <c r="AM733" s="508"/>
      <c r="AN733" s="509"/>
      <c r="AO733" s="509"/>
    </row>
    <row r="734" spans="1:41" ht="14.4" customHeight="1">
      <c r="A734" s="654" t="s">
        <v>2845</v>
      </c>
      <c r="B734" s="535" t="s">
        <v>3293</v>
      </c>
      <c r="C734" s="659"/>
      <c r="D734" s="654" t="s">
        <v>122</v>
      </c>
      <c r="E734" s="654" t="s">
        <v>2909</v>
      </c>
      <c r="F734" s="674" t="s">
        <v>3223</v>
      </c>
      <c r="G734" s="659"/>
      <c r="H734" s="674" t="s">
        <v>385</v>
      </c>
      <c r="I734" s="679" t="s">
        <v>3141</v>
      </c>
      <c r="J734" s="679" t="s">
        <v>3141</v>
      </c>
      <c r="K734" s="535">
        <v>1</v>
      </c>
      <c r="L734" s="659"/>
      <c r="M734" s="656" t="s">
        <v>121</v>
      </c>
      <c r="N734" s="659"/>
      <c r="O734" s="660">
        <v>409.17258295540438</v>
      </c>
      <c r="P734" s="665">
        <f>O734</f>
        <v>409.17258295540438</v>
      </c>
      <c r="Q734" s="659"/>
      <c r="R734" s="659"/>
      <c r="S734" s="659"/>
      <c r="T734" s="659"/>
      <c r="U734" s="659"/>
      <c r="V734" s="678"/>
      <c r="W734" s="500"/>
      <c r="X734" s="504"/>
      <c r="Y734" s="504"/>
      <c r="Z734" s="504"/>
      <c r="AA734" s="500"/>
      <c r="AB734" s="504"/>
      <c r="AC734" s="506"/>
      <c r="AD734" s="506"/>
      <c r="AE734" s="500"/>
      <c r="AF734" s="500"/>
      <c r="AG734" s="500"/>
      <c r="AH734" s="505"/>
      <c r="AI734" s="506"/>
      <c r="AJ734" s="502"/>
      <c r="AK734" s="507"/>
      <c r="AL734" s="503"/>
      <c r="AM734" s="508"/>
      <c r="AN734" s="509"/>
      <c r="AO734" s="509"/>
    </row>
    <row r="735" spans="1:41" ht="14.4" customHeight="1">
      <c r="A735" s="654" t="s">
        <v>2846</v>
      </c>
      <c r="B735" s="535"/>
      <c r="C735" s="659"/>
      <c r="D735" s="654" t="s">
        <v>122</v>
      </c>
      <c r="E735" s="654" t="s">
        <v>2909</v>
      </c>
      <c r="F735" s="674" t="s">
        <v>3203</v>
      </c>
      <c r="G735" s="692"/>
      <c r="H735" s="674" t="s">
        <v>384</v>
      </c>
      <c r="I735" s="679" t="s">
        <v>2957</v>
      </c>
      <c r="J735" s="679" t="s">
        <v>2957</v>
      </c>
      <c r="K735" s="535">
        <v>1</v>
      </c>
      <c r="L735" s="693"/>
      <c r="M735" s="656" t="s">
        <v>121</v>
      </c>
      <c r="N735" s="654"/>
      <c r="O735" s="694"/>
      <c r="P735" s="665">
        <v>189.82316903369536</v>
      </c>
      <c r="Q735" s="657"/>
      <c r="R735" s="657"/>
      <c r="S735" s="658"/>
      <c r="T735" s="658"/>
      <c r="U735" s="654"/>
      <c r="V735" s="678"/>
      <c r="W735" s="500"/>
      <c r="X735" s="504"/>
      <c r="Y735" s="504"/>
      <c r="Z735" s="504"/>
      <c r="AA735" s="500"/>
      <c r="AB735" s="504"/>
      <c r="AC735" s="506"/>
      <c r="AD735" s="506"/>
      <c r="AE735" s="500"/>
      <c r="AF735" s="500"/>
      <c r="AG735" s="500"/>
      <c r="AH735" s="505"/>
      <c r="AI735" s="506"/>
      <c r="AJ735" s="502"/>
      <c r="AK735" s="507"/>
      <c r="AL735" s="503"/>
      <c r="AM735" s="508"/>
      <c r="AN735" s="509"/>
      <c r="AO735" s="509"/>
    </row>
    <row r="736" spans="1:41" ht="14.4" customHeight="1">
      <c r="A736" s="654" t="s">
        <v>2847</v>
      </c>
      <c r="B736" s="535"/>
      <c r="C736" s="659"/>
      <c r="D736" s="654" t="s">
        <v>122</v>
      </c>
      <c r="E736" s="654" t="s">
        <v>2909</v>
      </c>
      <c r="F736" s="674" t="s">
        <v>3203</v>
      </c>
      <c r="G736" s="659"/>
      <c r="H736" s="674" t="s">
        <v>385</v>
      </c>
      <c r="I736" s="679" t="s">
        <v>2957</v>
      </c>
      <c r="J736" s="679" t="s">
        <v>2957</v>
      </c>
      <c r="K736" s="535">
        <v>1</v>
      </c>
      <c r="L736" s="659"/>
      <c r="M736" s="656" t="s">
        <v>121</v>
      </c>
      <c r="N736" s="659"/>
      <c r="O736" s="660"/>
      <c r="P736" s="665">
        <v>237.27896129211919</v>
      </c>
      <c r="Q736" s="659"/>
      <c r="R736" s="659"/>
      <c r="S736" s="659"/>
      <c r="T736" s="659"/>
      <c r="U736" s="659"/>
      <c r="V736" s="689"/>
      <c r="W736" s="500"/>
      <c r="X736" s="504"/>
      <c r="Y736" s="504"/>
      <c r="Z736" s="504"/>
      <c r="AA736" s="500"/>
      <c r="AB736" s="504"/>
      <c r="AC736" s="506"/>
      <c r="AD736" s="506"/>
      <c r="AE736" s="500"/>
      <c r="AF736" s="500"/>
      <c r="AG736" s="500"/>
      <c r="AH736" s="505"/>
      <c r="AI736" s="506"/>
      <c r="AJ736" s="502"/>
      <c r="AK736" s="507"/>
      <c r="AL736" s="503"/>
      <c r="AM736" s="508"/>
      <c r="AN736" s="509"/>
      <c r="AO736" s="509"/>
    </row>
    <row r="737" spans="1:41" ht="14.4" customHeight="1">
      <c r="A737" s="654" t="s">
        <v>2848</v>
      </c>
      <c r="B737" s="535" t="s">
        <v>3294</v>
      </c>
      <c r="C737" s="659"/>
      <c r="D737" s="654" t="s">
        <v>122</v>
      </c>
      <c r="E737" s="654" t="s">
        <v>2909</v>
      </c>
      <c r="F737" s="674" t="s">
        <v>3224</v>
      </c>
      <c r="G737" s="659"/>
      <c r="H737" s="674" t="s">
        <v>384</v>
      </c>
      <c r="I737" s="679" t="s">
        <v>3142</v>
      </c>
      <c r="J737" s="679" t="s">
        <v>3142</v>
      </c>
      <c r="K737" s="535">
        <v>1</v>
      </c>
      <c r="L737" s="659"/>
      <c r="M737" s="656" t="s">
        <v>121</v>
      </c>
      <c r="N737" s="659"/>
      <c r="O737" s="660">
        <v>215.47157496141983</v>
      </c>
      <c r="P737" s="665">
        <f>O737</f>
        <v>215.47157496141983</v>
      </c>
      <c r="Q737" s="659"/>
      <c r="R737" s="659"/>
      <c r="S737" s="659"/>
      <c r="T737" s="659"/>
      <c r="U737" s="659"/>
      <c r="V737" s="689"/>
      <c r="W737" s="500"/>
      <c r="X737" s="504"/>
      <c r="Y737" s="504"/>
      <c r="Z737" s="504"/>
      <c r="AA737" s="500"/>
      <c r="AB737" s="504"/>
      <c r="AC737" s="506"/>
      <c r="AD737" s="506"/>
      <c r="AE737" s="500"/>
      <c r="AF737" s="500"/>
      <c r="AG737" s="500"/>
      <c r="AH737" s="505"/>
      <c r="AI737" s="506"/>
      <c r="AJ737" s="502"/>
      <c r="AK737" s="507"/>
      <c r="AL737" s="503"/>
      <c r="AM737" s="508"/>
      <c r="AN737" s="509"/>
      <c r="AO737" s="509"/>
    </row>
    <row r="738" spans="1:41" ht="14.4" customHeight="1">
      <c r="A738" s="654" t="s">
        <v>2849</v>
      </c>
      <c r="B738" s="535" t="s">
        <v>3294</v>
      </c>
      <c r="C738" s="654"/>
      <c r="D738" s="654" t="s">
        <v>122</v>
      </c>
      <c r="E738" s="654" t="s">
        <v>2909</v>
      </c>
      <c r="F738" s="674" t="s">
        <v>3224</v>
      </c>
      <c r="G738" s="659"/>
      <c r="H738" s="674" t="s">
        <v>385</v>
      </c>
      <c r="I738" s="679" t="s">
        <v>3142</v>
      </c>
      <c r="J738" s="679" t="s">
        <v>3142</v>
      </c>
      <c r="K738" s="535">
        <v>1</v>
      </c>
      <c r="L738" s="659"/>
      <c r="M738" s="656" t="s">
        <v>121</v>
      </c>
      <c r="N738" s="659"/>
      <c r="O738" s="660">
        <v>269.33946870177476</v>
      </c>
      <c r="P738" s="665">
        <f>O738</f>
        <v>269.33946870177476</v>
      </c>
      <c r="Q738" s="659"/>
      <c r="R738" s="659"/>
      <c r="S738" s="659"/>
      <c r="T738" s="659"/>
      <c r="U738" s="659"/>
      <c r="V738" s="689"/>
      <c r="W738" s="500"/>
      <c r="X738" s="504"/>
      <c r="Y738" s="504"/>
      <c r="Z738" s="504"/>
      <c r="AA738" s="500"/>
      <c r="AB738" s="504"/>
      <c r="AC738" s="506"/>
      <c r="AD738" s="506"/>
      <c r="AE738" s="500"/>
      <c r="AF738" s="500"/>
      <c r="AG738" s="500"/>
      <c r="AH738" s="505"/>
      <c r="AI738" s="506"/>
      <c r="AJ738" s="502"/>
      <c r="AK738" s="507"/>
      <c r="AL738" s="503"/>
      <c r="AM738" s="508"/>
      <c r="AN738" s="509"/>
      <c r="AO738" s="509"/>
    </row>
    <row r="739" spans="1:41" ht="14.4" customHeight="1">
      <c r="A739" s="654" t="s">
        <v>2850</v>
      </c>
      <c r="B739" s="535"/>
      <c r="C739" s="659"/>
      <c r="D739" s="654" t="s">
        <v>122</v>
      </c>
      <c r="E739" s="654" t="s">
        <v>2909</v>
      </c>
      <c r="F739" s="674" t="s">
        <v>3204</v>
      </c>
      <c r="G739" s="659"/>
      <c r="H739" s="674" t="s">
        <v>384</v>
      </c>
      <c r="I739" s="679" t="s">
        <v>2958</v>
      </c>
      <c r="J739" s="679" t="s">
        <v>2958</v>
      </c>
      <c r="K739" s="535">
        <v>1</v>
      </c>
      <c r="L739" s="659"/>
      <c r="M739" s="656" t="s">
        <v>121</v>
      </c>
      <c r="N739" s="659"/>
      <c r="O739" s="660"/>
      <c r="P739" s="665">
        <v>259.70443349753691</v>
      </c>
      <c r="Q739" s="659"/>
      <c r="R739" s="659"/>
      <c r="S739" s="659"/>
      <c r="T739" s="659"/>
      <c r="U739" s="659"/>
      <c r="V739" s="689"/>
      <c r="W739" s="500"/>
      <c r="X739" s="504"/>
      <c r="Y739" s="504"/>
      <c r="Z739" s="504"/>
      <c r="AA739" s="500"/>
      <c r="AB739" s="504"/>
      <c r="AC739" s="506"/>
      <c r="AD739" s="506"/>
      <c r="AE739" s="500"/>
      <c r="AF739" s="500"/>
      <c r="AG739" s="500"/>
      <c r="AH739" s="505"/>
      <c r="AI739" s="506"/>
      <c r="AJ739" s="502"/>
      <c r="AK739" s="507"/>
      <c r="AL739" s="503"/>
      <c r="AM739" s="508"/>
      <c r="AN739" s="509"/>
      <c r="AO739" s="509"/>
    </row>
    <row r="740" spans="1:41" ht="14.4" customHeight="1">
      <c r="A740" s="654" t="s">
        <v>2851</v>
      </c>
      <c r="B740" s="535"/>
      <c r="C740" s="659"/>
      <c r="D740" s="654" t="s">
        <v>122</v>
      </c>
      <c r="E740" s="654" t="s">
        <v>2909</v>
      </c>
      <c r="F740" s="674" t="s">
        <v>3204</v>
      </c>
      <c r="G740" s="659"/>
      <c r="H740" s="674" t="s">
        <v>385</v>
      </c>
      <c r="I740" s="679" t="s">
        <v>2958</v>
      </c>
      <c r="J740" s="679" t="s">
        <v>2958</v>
      </c>
      <c r="K740" s="535">
        <v>1</v>
      </c>
      <c r="L740" s="659"/>
      <c r="M740" s="656" t="s">
        <v>121</v>
      </c>
      <c r="N740" s="659"/>
      <c r="O740" s="660"/>
      <c r="P740" s="665">
        <v>324.63054187192114</v>
      </c>
      <c r="Q740" s="659"/>
      <c r="R740" s="659"/>
      <c r="S740" s="659"/>
      <c r="T740" s="659"/>
      <c r="U740" s="659"/>
      <c r="V740" s="1371"/>
      <c r="W740" s="500"/>
      <c r="X740" s="504"/>
      <c r="Y740" s="504"/>
      <c r="Z740" s="504"/>
      <c r="AA740" s="500"/>
      <c r="AB740" s="504"/>
      <c r="AC740" s="506"/>
      <c r="AD740" s="506"/>
      <c r="AE740" s="500"/>
      <c r="AF740" s="500"/>
      <c r="AG740" s="500"/>
      <c r="AH740" s="505"/>
      <c r="AI740" s="506"/>
      <c r="AJ740" s="502"/>
      <c r="AK740" s="507"/>
      <c r="AL740" s="503"/>
      <c r="AM740" s="508"/>
      <c r="AN740" s="509"/>
      <c r="AO740" s="509"/>
    </row>
    <row r="741" spans="1:41" ht="14.4" customHeight="1">
      <c r="A741" s="654" t="s">
        <v>2852</v>
      </c>
      <c r="B741" s="535" t="s">
        <v>3295</v>
      </c>
      <c r="C741" s="659"/>
      <c r="D741" s="654" t="s">
        <v>122</v>
      </c>
      <c r="E741" s="654" t="s">
        <v>2909</v>
      </c>
      <c r="F741" s="674" t="s">
        <v>3225</v>
      </c>
      <c r="G741" s="659"/>
      <c r="H741" s="674" t="s">
        <v>384</v>
      </c>
      <c r="I741" s="679" t="s">
        <v>3143</v>
      </c>
      <c r="J741" s="679" t="s">
        <v>3143</v>
      </c>
      <c r="K741" s="535">
        <v>1</v>
      </c>
      <c r="L741" s="659"/>
      <c r="M741" s="656" t="s">
        <v>121</v>
      </c>
      <c r="N741" s="659"/>
      <c r="O741" s="660">
        <v>397.09576392038298</v>
      </c>
      <c r="P741" s="665">
        <f>O741</f>
        <v>397.09576392038298</v>
      </c>
      <c r="Q741" s="659"/>
      <c r="R741" s="659"/>
      <c r="S741" s="659"/>
      <c r="T741" s="659"/>
      <c r="U741" s="659"/>
      <c r="V741" s="689"/>
      <c r="W741" s="500"/>
      <c r="X741" s="504"/>
      <c r="Y741" s="504"/>
      <c r="Z741" s="504"/>
      <c r="AA741" s="500"/>
      <c r="AB741" s="504"/>
      <c r="AC741" s="506"/>
      <c r="AD741" s="506"/>
      <c r="AE741" s="500"/>
      <c r="AF741" s="500"/>
      <c r="AG741" s="500"/>
      <c r="AH741" s="505"/>
      <c r="AI741" s="506"/>
      <c r="AJ741" s="502"/>
      <c r="AK741" s="507"/>
      <c r="AL741" s="503"/>
      <c r="AM741" s="508"/>
      <c r="AN741" s="509"/>
      <c r="AO741" s="509"/>
    </row>
    <row r="742" spans="1:41" ht="14.4" customHeight="1">
      <c r="A742" s="654" t="s">
        <v>2853</v>
      </c>
      <c r="B742" s="535" t="s">
        <v>3295</v>
      </c>
      <c r="C742" s="659"/>
      <c r="D742" s="654" t="s">
        <v>122</v>
      </c>
      <c r="E742" s="654" t="s">
        <v>2909</v>
      </c>
      <c r="F742" s="674" t="s">
        <v>3225</v>
      </c>
      <c r="G742" s="659"/>
      <c r="H742" s="674" t="s">
        <v>385</v>
      </c>
      <c r="I742" s="679" t="s">
        <v>3143</v>
      </c>
      <c r="J742" s="679" t="s">
        <v>3143</v>
      </c>
      <c r="K742" s="535">
        <v>1</v>
      </c>
      <c r="L742" s="659"/>
      <c r="M742" s="656" t="s">
        <v>121</v>
      </c>
      <c r="N742" s="659"/>
      <c r="O742" s="660">
        <v>496.36970490047872</v>
      </c>
      <c r="P742" s="665">
        <f>O742</f>
        <v>496.36970490047872</v>
      </c>
      <c r="Q742" s="659"/>
      <c r="R742" s="659"/>
      <c r="S742" s="659"/>
      <c r="T742" s="659"/>
      <c r="U742" s="659"/>
      <c r="V742" s="689"/>
      <c r="W742" s="500"/>
      <c r="X742" s="504"/>
      <c r="Y742" s="504"/>
      <c r="Z742" s="504"/>
      <c r="AA742" s="500"/>
      <c r="AB742" s="504"/>
      <c r="AC742" s="506"/>
      <c r="AD742" s="506"/>
      <c r="AE742" s="500"/>
      <c r="AF742" s="500"/>
      <c r="AG742" s="500"/>
      <c r="AH742" s="505"/>
      <c r="AI742" s="506"/>
      <c r="AJ742" s="502"/>
      <c r="AK742" s="507"/>
      <c r="AL742" s="503"/>
      <c r="AM742" s="508"/>
      <c r="AN742" s="509"/>
      <c r="AO742" s="509"/>
    </row>
    <row r="743" spans="1:41" ht="14.4" customHeight="1">
      <c r="A743" s="654" t="s">
        <v>2854</v>
      </c>
      <c r="B743" s="535"/>
      <c r="C743" s="659"/>
      <c r="D743" s="654" t="s">
        <v>122</v>
      </c>
      <c r="E743" s="654" t="s">
        <v>2909</v>
      </c>
      <c r="F743" s="674" t="s">
        <v>3205</v>
      </c>
      <c r="G743" s="659"/>
      <c r="H743" s="674" t="s">
        <v>384</v>
      </c>
      <c r="I743" s="679" t="s">
        <v>2956</v>
      </c>
      <c r="J743" s="679" t="s">
        <v>2956</v>
      </c>
      <c r="K743" s="535">
        <v>1</v>
      </c>
      <c r="L743" s="659"/>
      <c r="M743" s="656" t="s">
        <v>121</v>
      </c>
      <c r="N743" s="659"/>
      <c r="O743" s="660"/>
      <c r="P743" s="665">
        <v>247.11590296495956</v>
      </c>
      <c r="Q743" s="659"/>
      <c r="R743" s="659"/>
      <c r="S743" s="659"/>
      <c r="T743" s="659"/>
      <c r="U743" s="659"/>
      <c r="V743" s="689"/>
      <c r="W743" s="500"/>
      <c r="X743" s="504"/>
      <c r="Y743" s="504"/>
      <c r="Z743" s="504"/>
      <c r="AA743" s="500"/>
      <c r="AB743" s="504"/>
      <c r="AC743" s="506"/>
      <c r="AD743" s="506"/>
      <c r="AE743" s="500"/>
      <c r="AF743" s="500"/>
      <c r="AG743" s="500"/>
      <c r="AH743" s="505"/>
      <c r="AI743" s="506"/>
      <c r="AJ743" s="502"/>
      <c r="AK743" s="507"/>
      <c r="AL743" s="503"/>
      <c r="AM743" s="508"/>
      <c r="AN743" s="509"/>
      <c r="AO743" s="509"/>
    </row>
    <row r="744" spans="1:41" ht="14.4" customHeight="1">
      <c r="A744" s="654" t="s">
        <v>2855</v>
      </c>
      <c r="B744" s="535"/>
      <c r="C744" s="659"/>
      <c r="D744" s="654" t="s">
        <v>122</v>
      </c>
      <c r="E744" s="654" t="s">
        <v>2909</v>
      </c>
      <c r="F744" s="674" t="s">
        <v>3205</v>
      </c>
      <c r="G744" s="659"/>
      <c r="H744" s="674" t="s">
        <v>385</v>
      </c>
      <c r="I744" s="679" t="s">
        <v>2956</v>
      </c>
      <c r="J744" s="679" t="s">
        <v>2956</v>
      </c>
      <c r="K744" s="535">
        <v>1</v>
      </c>
      <c r="L744" s="659"/>
      <c r="M744" s="656" t="s">
        <v>121</v>
      </c>
      <c r="N744" s="659"/>
      <c r="O744" s="660"/>
      <c r="P744" s="665">
        <v>308.89487870619939</v>
      </c>
      <c r="Q744" s="659"/>
      <c r="R744" s="659"/>
      <c r="S744" s="659"/>
      <c r="T744" s="659"/>
      <c r="U744" s="659"/>
      <c r="V744" s="689"/>
      <c r="W744" s="500"/>
      <c r="X744" s="504"/>
      <c r="Y744" s="504"/>
      <c r="Z744" s="504"/>
      <c r="AA744" s="500"/>
      <c r="AB744" s="504"/>
      <c r="AC744" s="506"/>
      <c r="AD744" s="506"/>
      <c r="AE744" s="500"/>
      <c r="AF744" s="500"/>
      <c r="AG744" s="500"/>
      <c r="AH744" s="505"/>
      <c r="AI744" s="506"/>
      <c r="AJ744" s="502"/>
      <c r="AK744" s="507"/>
      <c r="AL744" s="503"/>
      <c r="AM744" s="508"/>
      <c r="AN744" s="509"/>
      <c r="AO744" s="509"/>
    </row>
    <row r="745" spans="1:41" ht="14.4" customHeight="1">
      <c r="A745" s="654" t="s">
        <v>2856</v>
      </c>
      <c r="B745" s="535" t="s">
        <v>3296</v>
      </c>
      <c r="C745" s="659"/>
      <c r="D745" s="654" t="s">
        <v>122</v>
      </c>
      <c r="E745" s="654" t="s">
        <v>2909</v>
      </c>
      <c r="F745" s="674" t="s">
        <v>3226</v>
      </c>
      <c r="G745" s="659"/>
      <c r="H745" s="674" t="s">
        <v>384</v>
      </c>
      <c r="I745" s="679" t="s">
        <v>3141</v>
      </c>
      <c r="J745" s="679" t="s">
        <v>3141</v>
      </c>
      <c r="K745" s="535">
        <v>1</v>
      </c>
      <c r="L745" s="659"/>
      <c r="M745" s="656" t="s">
        <v>121</v>
      </c>
      <c r="N745" s="659"/>
      <c r="O745" s="660">
        <v>321.74965260770972</v>
      </c>
      <c r="P745" s="665">
        <f>O745</f>
        <v>321.74965260770972</v>
      </c>
      <c r="Q745" s="659"/>
      <c r="R745" s="659"/>
      <c r="S745" s="659"/>
      <c r="T745" s="659"/>
      <c r="U745" s="659"/>
      <c r="V745" s="689"/>
      <c r="W745" s="500"/>
      <c r="X745" s="504"/>
      <c r="Y745" s="504"/>
      <c r="Z745" s="504"/>
      <c r="AA745" s="500"/>
      <c r="AB745" s="504"/>
      <c r="AC745" s="506"/>
      <c r="AD745" s="506"/>
      <c r="AE745" s="500"/>
      <c r="AF745" s="500"/>
      <c r="AG745" s="500"/>
      <c r="AH745" s="505"/>
      <c r="AI745" s="506"/>
      <c r="AJ745" s="502"/>
      <c r="AK745" s="507"/>
      <c r="AL745" s="503"/>
      <c r="AM745" s="508"/>
      <c r="AN745" s="509"/>
      <c r="AO745" s="509"/>
    </row>
    <row r="746" spans="1:41" ht="14.4" customHeight="1">
      <c r="A746" s="654" t="s">
        <v>2857</v>
      </c>
      <c r="B746" s="535" t="s">
        <v>3296</v>
      </c>
      <c r="C746" s="659"/>
      <c r="D746" s="654" t="s">
        <v>122</v>
      </c>
      <c r="E746" s="654" t="s">
        <v>2909</v>
      </c>
      <c r="F746" s="674" t="s">
        <v>3226</v>
      </c>
      <c r="G746" s="659"/>
      <c r="H746" s="674" t="s">
        <v>385</v>
      </c>
      <c r="I746" s="679" t="s">
        <v>3141</v>
      </c>
      <c r="J746" s="679" t="s">
        <v>3141</v>
      </c>
      <c r="K746" s="535">
        <v>1</v>
      </c>
      <c r="L746" s="659"/>
      <c r="M746" s="656" t="s">
        <v>121</v>
      </c>
      <c r="N746" s="659"/>
      <c r="O746" s="660">
        <v>402.18706575963716</v>
      </c>
      <c r="P746" s="665">
        <f>O746</f>
        <v>402.18706575963716</v>
      </c>
      <c r="Q746" s="659"/>
      <c r="R746" s="659"/>
      <c r="S746" s="659"/>
      <c r="T746" s="659"/>
      <c r="U746" s="659"/>
      <c r="V746" s="689"/>
      <c r="W746" s="500"/>
      <c r="X746" s="504"/>
      <c r="Y746" s="504"/>
      <c r="Z746" s="504"/>
      <c r="AA746" s="500"/>
      <c r="AB746" s="504"/>
      <c r="AC746" s="506"/>
      <c r="AD746" s="506"/>
      <c r="AE746" s="500"/>
      <c r="AF746" s="500"/>
      <c r="AG746" s="500"/>
      <c r="AH746" s="505"/>
      <c r="AI746" s="506"/>
      <c r="AJ746" s="502"/>
      <c r="AK746" s="507"/>
      <c r="AL746" s="503"/>
      <c r="AM746" s="508"/>
      <c r="AN746" s="509"/>
      <c r="AO746" s="509"/>
    </row>
    <row r="747" spans="1:41" ht="14.4" customHeight="1">
      <c r="A747" s="654" t="s">
        <v>2858</v>
      </c>
      <c r="B747" s="535"/>
      <c r="C747" s="659"/>
      <c r="D747" s="654" t="s">
        <v>122</v>
      </c>
      <c r="E747" s="654" t="s">
        <v>2909</v>
      </c>
      <c r="F747" s="674" t="s">
        <v>3206</v>
      </c>
      <c r="G747" s="659"/>
      <c r="H747" s="674" t="s">
        <v>384</v>
      </c>
      <c r="I747" s="679" t="s">
        <v>2959</v>
      </c>
      <c r="J747" s="679" t="s">
        <v>2959</v>
      </c>
      <c r="K747" s="535">
        <v>1</v>
      </c>
      <c r="L747" s="659"/>
      <c r="M747" s="656" t="s">
        <v>121</v>
      </c>
      <c r="N747" s="659"/>
      <c r="O747" s="660"/>
      <c r="P747" s="665">
        <v>206.52143959435631</v>
      </c>
      <c r="Q747" s="659"/>
      <c r="R747" s="659"/>
      <c r="S747" s="659"/>
      <c r="T747" s="659"/>
      <c r="U747" s="659"/>
      <c r="V747" s="689"/>
      <c r="W747" s="500"/>
      <c r="X747" s="504"/>
      <c r="Y747" s="504"/>
      <c r="Z747" s="504"/>
      <c r="AA747" s="500"/>
      <c r="AB747" s="504"/>
      <c r="AC747" s="506"/>
      <c r="AD747" s="506"/>
      <c r="AE747" s="500"/>
      <c r="AF747" s="500"/>
      <c r="AG747" s="500"/>
      <c r="AH747" s="505"/>
      <c r="AI747" s="506"/>
      <c r="AJ747" s="502"/>
      <c r="AK747" s="507"/>
      <c r="AL747" s="503"/>
      <c r="AM747" s="508"/>
      <c r="AN747" s="509"/>
      <c r="AO747" s="509"/>
    </row>
    <row r="748" spans="1:41" ht="14.4" customHeight="1">
      <c r="A748" s="654" t="s">
        <v>2859</v>
      </c>
      <c r="B748" s="535"/>
      <c r="C748" s="659"/>
      <c r="D748" s="654" t="s">
        <v>122</v>
      </c>
      <c r="E748" s="654" t="s">
        <v>2909</v>
      </c>
      <c r="F748" s="674" t="s">
        <v>3206</v>
      </c>
      <c r="G748" s="659"/>
      <c r="H748" s="674" t="s">
        <v>385</v>
      </c>
      <c r="I748" s="679" t="s">
        <v>2959</v>
      </c>
      <c r="J748" s="679" t="s">
        <v>2959</v>
      </c>
      <c r="K748" s="535">
        <v>1</v>
      </c>
      <c r="L748" s="659"/>
      <c r="M748" s="656" t="s">
        <v>121</v>
      </c>
      <c r="N748" s="659"/>
      <c r="O748" s="660"/>
      <c r="P748" s="665">
        <v>258.15179949294537</v>
      </c>
      <c r="Q748" s="659"/>
      <c r="R748" s="659"/>
      <c r="S748" s="659"/>
      <c r="T748" s="659"/>
      <c r="U748" s="659"/>
      <c r="V748" s="689"/>
      <c r="W748" s="500"/>
      <c r="X748" s="504"/>
      <c r="Y748" s="504"/>
      <c r="Z748" s="504"/>
      <c r="AA748" s="500"/>
      <c r="AB748" s="504"/>
      <c r="AC748" s="506"/>
      <c r="AD748" s="506"/>
      <c r="AE748" s="500"/>
      <c r="AF748" s="500"/>
      <c r="AG748" s="500"/>
      <c r="AH748" s="505"/>
      <c r="AI748" s="506"/>
      <c r="AJ748" s="502"/>
      <c r="AK748" s="507"/>
      <c r="AL748" s="503"/>
      <c r="AM748" s="508"/>
      <c r="AN748" s="509"/>
      <c r="AO748" s="509"/>
    </row>
    <row r="749" spans="1:41" ht="14.4" customHeight="1">
      <c r="A749" s="654" t="s">
        <v>2860</v>
      </c>
      <c r="B749" s="535" t="s">
        <v>3297</v>
      </c>
      <c r="C749" s="659"/>
      <c r="D749" s="654" t="s">
        <v>122</v>
      </c>
      <c r="E749" s="654" t="s">
        <v>2909</v>
      </c>
      <c r="F749" s="674" t="s">
        <v>3227</v>
      </c>
      <c r="G749" s="659"/>
      <c r="H749" s="674" t="s">
        <v>384</v>
      </c>
      <c r="I749" s="679" t="s">
        <v>3144</v>
      </c>
      <c r="J749" s="679" t="s">
        <v>3144</v>
      </c>
      <c r="K749" s="535">
        <v>1</v>
      </c>
      <c r="L749" s="659"/>
      <c r="M749" s="656" t="s">
        <v>121</v>
      </c>
      <c r="N749" s="659"/>
      <c r="O749" s="660">
        <v>287.35759475478227</v>
      </c>
      <c r="P749" s="665">
        <f>O749</f>
        <v>287.35759475478227</v>
      </c>
      <c r="Q749" s="659"/>
      <c r="R749" s="659"/>
      <c r="S749" s="659"/>
      <c r="T749" s="659"/>
      <c r="U749" s="659"/>
      <c r="V749" s="689"/>
      <c r="W749" s="500"/>
      <c r="X749" s="504"/>
      <c r="Y749" s="504"/>
      <c r="Z749" s="504"/>
      <c r="AA749" s="500"/>
      <c r="AB749" s="504"/>
      <c r="AC749" s="506"/>
      <c r="AD749" s="506"/>
      <c r="AE749" s="500"/>
      <c r="AF749" s="500"/>
      <c r="AG749" s="500"/>
      <c r="AH749" s="505"/>
      <c r="AI749" s="506"/>
      <c r="AJ749" s="502"/>
      <c r="AK749" s="507"/>
      <c r="AL749" s="503"/>
      <c r="AM749" s="508"/>
      <c r="AN749" s="509"/>
      <c r="AO749" s="509"/>
    </row>
    <row r="750" spans="1:41" ht="14.4" customHeight="1">
      <c r="A750" s="654" t="s">
        <v>2861</v>
      </c>
      <c r="B750" s="535" t="s">
        <v>3297</v>
      </c>
      <c r="C750" s="659"/>
      <c r="D750" s="654" t="s">
        <v>122</v>
      </c>
      <c r="E750" s="654" t="s">
        <v>2909</v>
      </c>
      <c r="F750" s="674" t="s">
        <v>3227</v>
      </c>
      <c r="G750" s="659"/>
      <c r="H750" s="674" t="s">
        <v>385</v>
      </c>
      <c r="I750" s="679" t="s">
        <v>3144</v>
      </c>
      <c r="J750" s="679" t="s">
        <v>3144</v>
      </c>
      <c r="K750" s="535">
        <v>1</v>
      </c>
      <c r="L750" s="659"/>
      <c r="M750" s="656" t="s">
        <v>121</v>
      </c>
      <c r="N750" s="659"/>
      <c r="O750" s="660">
        <v>359.19699344347782</v>
      </c>
      <c r="P750" s="665">
        <f>O750</f>
        <v>359.19699344347782</v>
      </c>
      <c r="Q750" s="659"/>
      <c r="R750" s="659"/>
      <c r="S750" s="659"/>
      <c r="T750" s="659"/>
      <c r="U750" s="659"/>
      <c r="V750" s="689"/>
      <c r="W750" s="500"/>
      <c r="X750" s="504"/>
      <c r="Y750" s="504"/>
      <c r="Z750" s="504"/>
      <c r="AA750" s="500"/>
      <c r="AB750" s="504"/>
      <c r="AC750" s="506"/>
      <c r="AD750" s="506"/>
      <c r="AE750" s="500"/>
      <c r="AF750" s="500"/>
      <c r="AG750" s="500"/>
      <c r="AH750" s="505"/>
      <c r="AI750" s="506"/>
      <c r="AJ750" s="502"/>
      <c r="AK750" s="507"/>
      <c r="AL750" s="503"/>
      <c r="AM750" s="508"/>
      <c r="AN750" s="509"/>
      <c r="AO750" s="509"/>
    </row>
    <row r="751" spans="1:41" ht="14.4" customHeight="1">
      <c r="A751" s="654" t="s">
        <v>2862</v>
      </c>
      <c r="B751" s="535"/>
      <c r="C751" s="659"/>
      <c r="D751" s="654" t="s">
        <v>122</v>
      </c>
      <c r="E751" s="654" t="s">
        <v>2909</v>
      </c>
      <c r="F751" s="674" t="s">
        <v>3207</v>
      </c>
      <c r="G751" s="659"/>
      <c r="H751" s="674" t="s">
        <v>384</v>
      </c>
      <c r="I751" s="679" t="s">
        <v>2960</v>
      </c>
      <c r="J751" s="679" t="s">
        <v>2960</v>
      </c>
      <c r="K751" s="535">
        <v>1</v>
      </c>
      <c r="L751" s="659"/>
      <c r="M751" s="656" t="s">
        <v>121</v>
      </c>
      <c r="N751" s="659"/>
      <c r="O751" s="660"/>
      <c r="P751" s="665">
        <v>187.96296296296299</v>
      </c>
      <c r="Q751" s="659"/>
      <c r="R751" s="659"/>
      <c r="S751" s="659"/>
      <c r="T751" s="659"/>
      <c r="U751" s="659"/>
      <c r="V751" s="689"/>
      <c r="W751" s="500"/>
      <c r="X751" s="504"/>
      <c r="Y751" s="504"/>
      <c r="Z751" s="504"/>
      <c r="AA751" s="500"/>
      <c r="AB751" s="504"/>
      <c r="AC751" s="506"/>
      <c r="AD751" s="506"/>
      <c r="AE751" s="500"/>
      <c r="AF751" s="500"/>
      <c r="AG751" s="500"/>
      <c r="AH751" s="505"/>
      <c r="AI751" s="506"/>
      <c r="AJ751" s="502"/>
      <c r="AK751" s="507"/>
      <c r="AL751" s="503"/>
      <c r="AM751" s="508"/>
      <c r="AN751" s="509"/>
      <c r="AO751" s="509"/>
    </row>
    <row r="752" spans="1:41" ht="14.4" customHeight="1">
      <c r="A752" s="654" t="s">
        <v>2863</v>
      </c>
      <c r="B752" s="535"/>
      <c r="C752" s="659"/>
      <c r="D752" s="654" t="s">
        <v>122</v>
      </c>
      <c r="E752" s="654" t="s">
        <v>2909</v>
      </c>
      <c r="F752" s="674" t="s">
        <v>3207</v>
      </c>
      <c r="G752" s="659"/>
      <c r="H752" s="674" t="s">
        <v>385</v>
      </c>
      <c r="I752" s="679" t="s">
        <v>2960</v>
      </c>
      <c r="J752" s="679" t="s">
        <v>2960</v>
      </c>
      <c r="K752" s="535">
        <v>1</v>
      </c>
      <c r="L752" s="659"/>
      <c r="M752" s="656" t="s">
        <v>121</v>
      </c>
      <c r="N752" s="659"/>
      <c r="O752" s="660"/>
      <c r="P752" s="665">
        <v>234.95370370370372</v>
      </c>
      <c r="Q752" s="659"/>
      <c r="R752" s="659"/>
      <c r="S752" s="659"/>
      <c r="T752" s="659"/>
      <c r="U752" s="659"/>
      <c r="V752" s="689"/>
      <c r="W752" s="500"/>
      <c r="X752" s="504"/>
      <c r="Y752" s="504"/>
      <c r="Z752" s="504"/>
      <c r="AA752" s="500"/>
      <c r="AB752" s="504"/>
      <c r="AC752" s="506"/>
      <c r="AD752" s="506"/>
      <c r="AE752" s="500"/>
      <c r="AF752" s="500"/>
      <c r="AG752" s="500"/>
      <c r="AH752" s="505"/>
      <c r="AI752" s="506"/>
      <c r="AJ752" s="502"/>
      <c r="AK752" s="507"/>
      <c r="AL752" s="503"/>
      <c r="AM752" s="508"/>
      <c r="AN752" s="509"/>
      <c r="AO752" s="509"/>
    </row>
    <row r="753" spans="1:41" ht="14.4" customHeight="1">
      <c r="A753" s="654" t="s">
        <v>2864</v>
      </c>
      <c r="B753" s="535" t="s">
        <v>3301</v>
      </c>
      <c r="C753" s="659"/>
      <c r="D753" s="654" t="s">
        <v>122</v>
      </c>
      <c r="E753" s="654" t="s">
        <v>2909</v>
      </c>
      <c r="F753" s="674" t="s">
        <v>3231</v>
      </c>
      <c r="G753" s="659"/>
      <c r="H753" s="674" t="s">
        <v>384</v>
      </c>
      <c r="I753" s="679" t="s">
        <v>3148</v>
      </c>
      <c r="J753" s="679" t="s">
        <v>3148</v>
      </c>
      <c r="K753" s="535">
        <v>1</v>
      </c>
      <c r="L753" s="659"/>
      <c r="M753" s="656" t="s">
        <v>121</v>
      </c>
      <c r="N753" s="659"/>
      <c r="O753" s="660">
        <v>262.03091465201464</v>
      </c>
      <c r="P753" s="665">
        <f>O753</f>
        <v>262.03091465201464</v>
      </c>
      <c r="Q753" s="659"/>
      <c r="R753" s="659"/>
      <c r="S753" s="659"/>
      <c r="T753" s="659"/>
      <c r="U753" s="659"/>
      <c r="V753" s="689"/>
      <c r="W753" s="500"/>
      <c r="X753" s="504"/>
      <c r="Y753" s="504"/>
      <c r="Z753" s="504"/>
      <c r="AA753" s="500"/>
      <c r="AB753" s="504"/>
      <c r="AC753" s="506"/>
      <c r="AD753" s="506"/>
      <c r="AE753" s="500"/>
      <c r="AF753" s="500"/>
      <c r="AG753" s="500"/>
      <c r="AH753" s="505"/>
      <c r="AI753" s="506"/>
      <c r="AJ753" s="502"/>
      <c r="AK753" s="507"/>
      <c r="AL753" s="503"/>
      <c r="AM753" s="508"/>
      <c r="AN753" s="509"/>
      <c r="AO753" s="509"/>
    </row>
    <row r="754" spans="1:41" ht="14.4" customHeight="1">
      <c r="A754" s="654" t="s">
        <v>2865</v>
      </c>
      <c r="B754" s="535" t="s">
        <v>3301</v>
      </c>
      <c r="C754" s="659"/>
      <c r="D754" s="654" t="s">
        <v>122</v>
      </c>
      <c r="E754" s="654" t="s">
        <v>2909</v>
      </c>
      <c r="F754" s="674" t="s">
        <v>3231</v>
      </c>
      <c r="G754" s="659"/>
      <c r="H754" s="674" t="s">
        <v>385</v>
      </c>
      <c r="I754" s="679" t="s">
        <v>3148</v>
      </c>
      <c r="J754" s="679" t="s">
        <v>3148</v>
      </c>
      <c r="K754" s="535">
        <v>1</v>
      </c>
      <c r="L754" s="659"/>
      <c r="M754" s="656" t="s">
        <v>121</v>
      </c>
      <c r="N754" s="659"/>
      <c r="O754" s="660">
        <v>327.53864331501831</v>
      </c>
      <c r="P754" s="665">
        <f>O754</f>
        <v>327.53864331501831</v>
      </c>
      <c r="Q754" s="659"/>
      <c r="R754" s="659"/>
      <c r="S754" s="659"/>
      <c r="T754" s="659"/>
      <c r="U754" s="659"/>
      <c r="V754" s="689"/>
      <c r="W754" s="500"/>
      <c r="X754" s="504"/>
      <c r="Y754" s="504"/>
      <c r="Z754" s="504"/>
      <c r="AA754" s="500"/>
      <c r="AB754" s="504"/>
      <c r="AC754" s="506"/>
      <c r="AD754" s="506"/>
      <c r="AE754" s="500"/>
      <c r="AF754" s="500"/>
      <c r="AG754" s="500"/>
      <c r="AH754" s="505"/>
      <c r="AI754" s="506"/>
      <c r="AJ754" s="502"/>
      <c r="AK754" s="507"/>
      <c r="AL754" s="503"/>
      <c r="AM754" s="508"/>
      <c r="AN754" s="509"/>
      <c r="AO754" s="509"/>
    </row>
    <row r="755" spans="1:41" ht="14.4" customHeight="1">
      <c r="A755" s="654" t="s">
        <v>2866</v>
      </c>
      <c r="B755" s="535"/>
      <c r="C755" s="659"/>
      <c r="D755" s="654" t="s">
        <v>122</v>
      </c>
      <c r="E755" s="654" t="s">
        <v>2909</v>
      </c>
      <c r="F755" s="674" t="s">
        <v>3208</v>
      </c>
      <c r="G755" s="659"/>
      <c r="H755" s="674" t="s">
        <v>384</v>
      </c>
      <c r="I755" s="679" t="s">
        <v>2961</v>
      </c>
      <c r="J755" s="679" t="s">
        <v>2961</v>
      </c>
      <c r="K755" s="535">
        <v>1</v>
      </c>
      <c r="L755" s="659"/>
      <c r="M755" s="656" t="s">
        <v>121</v>
      </c>
      <c r="N755" s="659"/>
      <c r="O755" s="660"/>
      <c r="P755" s="665">
        <v>170.54270597127743</v>
      </c>
      <c r="Q755" s="659"/>
      <c r="R755" s="659"/>
      <c r="S755" s="659"/>
      <c r="T755" s="659"/>
      <c r="U755" s="659"/>
      <c r="V755" s="689"/>
      <c r="W755" s="500"/>
      <c r="X755" s="504"/>
      <c r="Y755" s="504"/>
      <c r="Z755" s="504"/>
      <c r="AA755" s="500"/>
      <c r="AB755" s="504"/>
      <c r="AC755" s="506"/>
      <c r="AD755" s="506"/>
      <c r="AE755" s="500"/>
      <c r="AF755" s="500"/>
      <c r="AG755" s="500"/>
      <c r="AH755" s="505"/>
      <c r="AI755" s="506"/>
      <c r="AJ755" s="502"/>
      <c r="AK755" s="507"/>
      <c r="AL755" s="503"/>
      <c r="AM755" s="508"/>
      <c r="AN755" s="509"/>
      <c r="AO755" s="509"/>
    </row>
    <row r="756" spans="1:41" ht="14.4" customHeight="1">
      <c r="A756" s="654" t="s">
        <v>2867</v>
      </c>
      <c r="B756" s="535"/>
      <c r="C756" s="659"/>
      <c r="D756" s="654" t="s">
        <v>122</v>
      </c>
      <c r="E756" s="654" t="s">
        <v>2909</v>
      </c>
      <c r="F756" s="674" t="s">
        <v>3208</v>
      </c>
      <c r="G756" s="659"/>
      <c r="H756" s="674" t="s">
        <v>385</v>
      </c>
      <c r="I756" s="679" t="s">
        <v>2961</v>
      </c>
      <c r="J756" s="679" t="s">
        <v>2961</v>
      </c>
      <c r="K756" s="535">
        <v>1</v>
      </c>
      <c r="L756" s="659"/>
      <c r="M756" s="656" t="s">
        <v>121</v>
      </c>
      <c r="N756" s="659"/>
      <c r="O756" s="660"/>
      <c r="P756" s="665">
        <v>213.17838246409679</v>
      </c>
      <c r="Q756" s="659"/>
      <c r="R756" s="659"/>
      <c r="S756" s="659"/>
      <c r="T756" s="659"/>
      <c r="U756" s="659"/>
      <c r="V756" s="689"/>
      <c r="W756" s="500"/>
      <c r="X756" s="504"/>
      <c r="Y756" s="504"/>
      <c r="Z756" s="504"/>
      <c r="AA756" s="500"/>
      <c r="AB756" s="504"/>
      <c r="AC756" s="506"/>
      <c r="AD756" s="506"/>
      <c r="AE756" s="500"/>
      <c r="AF756" s="500"/>
      <c r="AG756" s="500"/>
      <c r="AH756" s="505"/>
      <c r="AI756" s="506"/>
      <c r="AJ756" s="502"/>
      <c r="AK756" s="507"/>
      <c r="AL756" s="503"/>
      <c r="AM756" s="508"/>
      <c r="AN756" s="509"/>
      <c r="AO756" s="509"/>
    </row>
    <row r="757" spans="1:41" ht="14.4" customHeight="1">
      <c r="A757" s="654" t="s">
        <v>2868</v>
      </c>
      <c r="B757" s="535" t="s">
        <v>3302</v>
      </c>
      <c r="C757" s="659"/>
      <c r="D757" s="654" t="s">
        <v>122</v>
      </c>
      <c r="E757" s="654" t="s">
        <v>2909</v>
      </c>
      <c r="F757" s="674" t="s">
        <v>3232</v>
      </c>
      <c r="G757" s="659"/>
      <c r="H757" s="674" t="s">
        <v>384</v>
      </c>
      <c r="I757" s="679" t="s">
        <v>3149</v>
      </c>
      <c r="J757" s="679" t="s">
        <v>3149</v>
      </c>
      <c r="K757" s="535">
        <v>1</v>
      </c>
      <c r="L757" s="659"/>
      <c r="M757" s="656" t="s">
        <v>121</v>
      </c>
      <c r="N757" s="659"/>
      <c r="O757" s="660">
        <v>214.17286630434788</v>
      </c>
      <c r="P757" s="665">
        <f>O757</f>
        <v>214.17286630434788</v>
      </c>
      <c r="Q757" s="659"/>
      <c r="R757" s="659"/>
      <c r="S757" s="659"/>
      <c r="T757" s="659"/>
      <c r="U757" s="659"/>
      <c r="V757" s="689"/>
      <c r="W757" s="500"/>
      <c r="X757" s="504"/>
      <c r="Y757" s="504"/>
      <c r="Z757" s="504"/>
      <c r="AA757" s="500"/>
      <c r="AB757" s="504"/>
      <c r="AC757" s="506"/>
      <c r="AD757" s="506"/>
      <c r="AE757" s="500"/>
      <c r="AF757" s="500"/>
      <c r="AG757" s="500"/>
      <c r="AH757" s="505"/>
      <c r="AI757" s="506"/>
      <c r="AJ757" s="502"/>
      <c r="AK757" s="507"/>
      <c r="AL757" s="503"/>
      <c r="AM757" s="508"/>
      <c r="AN757" s="509"/>
      <c r="AO757" s="509"/>
    </row>
    <row r="758" spans="1:41" ht="14.4" customHeight="1">
      <c r="A758" s="654" t="s">
        <v>2869</v>
      </c>
      <c r="B758" s="535" t="s">
        <v>3302</v>
      </c>
      <c r="C758" s="659"/>
      <c r="D758" s="654" t="s">
        <v>122</v>
      </c>
      <c r="E758" s="654" t="s">
        <v>2909</v>
      </c>
      <c r="F758" s="674" t="s">
        <v>3232</v>
      </c>
      <c r="G758" s="659"/>
      <c r="H758" s="674" t="s">
        <v>385</v>
      </c>
      <c r="I758" s="679" t="s">
        <v>3149</v>
      </c>
      <c r="J758" s="679" t="s">
        <v>3149</v>
      </c>
      <c r="K758" s="535">
        <v>1</v>
      </c>
      <c r="L758" s="659"/>
      <c r="M758" s="656" t="s">
        <v>121</v>
      </c>
      <c r="N758" s="659"/>
      <c r="O758" s="660">
        <v>267.71608288043478</v>
      </c>
      <c r="P758" s="665">
        <f>O758</f>
        <v>267.71608288043478</v>
      </c>
      <c r="Q758" s="659"/>
      <c r="R758" s="659"/>
      <c r="S758" s="659"/>
      <c r="T758" s="659"/>
      <c r="U758" s="659"/>
      <c r="V758" s="689"/>
      <c r="W758" s="500"/>
      <c r="X758" s="504"/>
      <c r="Y758" s="504"/>
      <c r="Z758" s="504"/>
      <c r="AA758" s="500"/>
      <c r="AB758" s="504"/>
      <c r="AC758" s="506"/>
      <c r="AD758" s="506"/>
      <c r="AE758" s="500"/>
      <c r="AF758" s="500"/>
      <c r="AG758" s="500"/>
      <c r="AH758" s="505"/>
      <c r="AI758" s="506"/>
      <c r="AJ758" s="502"/>
      <c r="AK758" s="507"/>
      <c r="AL758" s="503"/>
      <c r="AM758" s="508"/>
      <c r="AN758" s="509"/>
      <c r="AO758" s="509"/>
    </row>
    <row r="759" spans="1:41" ht="14.4" customHeight="1">
      <c r="A759" s="654" t="s">
        <v>2870</v>
      </c>
      <c r="B759" s="535"/>
      <c r="C759" s="659"/>
      <c r="D759" s="654" t="s">
        <v>122</v>
      </c>
      <c r="E759" s="654" t="s">
        <v>2909</v>
      </c>
      <c r="F759" s="674" t="s">
        <v>3209</v>
      </c>
      <c r="G759" s="659"/>
      <c r="H759" s="674" t="s">
        <v>384</v>
      </c>
      <c r="I759" s="679" t="s">
        <v>2962</v>
      </c>
      <c r="J759" s="679" t="s">
        <v>2962</v>
      </c>
      <c r="K759" s="535">
        <v>1</v>
      </c>
      <c r="L759" s="659"/>
      <c r="M759" s="656" t="s">
        <v>121</v>
      </c>
      <c r="N759" s="659"/>
      <c r="O759" s="660"/>
      <c r="P759" s="665">
        <v>236.14603174603175</v>
      </c>
      <c r="Q759" s="659"/>
      <c r="R759" s="659"/>
      <c r="S759" s="659"/>
      <c r="T759" s="659"/>
      <c r="U759" s="659"/>
      <c r="V759" s="689"/>
      <c r="W759" s="500"/>
      <c r="X759" s="504"/>
      <c r="Y759" s="504"/>
      <c r="Z759" s="504"/>
      <c r="AA759" s="500"/>
      <c r="AB759" s="504"/>
      <c r="AC759" s="506"/>
      <c r="AD759" s="506"/>
      <c r="AE759" s="500"/>
      <c r="AF759" s="500"/>
      <c r="AG759" s="500"/>
      <c r="AH759" s="505"/>
      <c r="AI759" s="506"/>
      <c r="AJ759" s="502"/>
      <c r="AK759" s="507"/>
      <c r="AL759" s="503"/>
      <c r="AM759" s="508"/>
      <c r="AN759" s="509"/>
      <c r="AO759" s="509"/>
    </row>
    <row r="760" spans="1:41" ht="14.4" customHeight="1">
      <c r="A760" s="654" t="s">
        <v>2871</v>
      </c>
      <c r="B760" s="535"/>
      <c r="C760" s="659"/>
      <c r="D760" s="654" t="s">
        <v>122</v>
      </c>
      <c r="E760" s="654" t="s">
        <v>2909</v>
      </c>
      <c r="F760" s="674" t="s">
        <v>3209</v>
      </c>
      <c r="G760" s="659"/>
      <c r="H760" s="674" t="s">
        <v>385</v>
      </c>
      <c r="I760" s="679" t="s">
        <v>2962</v>
      </c>
      <c r="J760" s="679" t="s">
        <v>2962</v>
      </c>
      <c r="K760" s="535">
        <v>1</v>
      </c>
      <c r="L760" s="659"/>
      <c r="M760" s="656" t="s">
        <v>121</v>
      </c>
      <c r="N760" s="659"/>
      <c r="O760" s="660"/>
      <c r="P760" s="665">
        <v>295.1825396825397</v>
      </c>
      <c r="Q760" s="659"/>
      <c r="R760" s="659"/>
      <c r="S760" s="659"/>
      <c r="T760" s="659"/>
      <c r="U760" s="659"/>
      <c r="V760" s="689"/>
      <c r="W760" s="500"/>
      <c r="X760" s="504"/>
      <c r="Y760" s="504"/>
      <c r="Z760" s="504"/>
      <c r="AA760" s="500"/>
      <c r="AB760" s="504"/>
      <c r="AC760" s="506"/>
      <c r="AD760" s="506"/>
      <c r="AE760" s="500"/>
      <c r="AF760" s="500"/>
      <c r="AG760" s="500"/>
      <c r="AH760" s="505"/>
      <c r="AI760" s="506"/>
      <c r="AJ760" s="502"/>
      <c r="AK760" s="507"/>
      <c r="AL760" s="503"/>
      <c r="AM760" s="508"/>
      <c r="AN760" s="509"/>
      <c r="AO760" s="509"/>
    </row>
    <row r="761" spans="1:41" ht="14.4" customHeight="1">
      <c r="A761" s="654" t="s">
        <v>2872</v>
      </c>
      <c r="B761" s="535" t="s">
        <v>3303</v>
      </c>
      <c r="C761" s="659"/>
      <c r="D761" s="654" t="s">
        <v>122</v>
      </c>
      <c r="E761" s="654" t="s">
        <v>2909</v>
      </c>
      <c r="F761" s="674" t="s">
        <v>3233</v>
      </c>
      <c r="G761" s="659"/>
      <c r="H761" s="674" t="s">
        <v>384</v>
      </c>
      <c r="I761" s="679" t="s">
        <v>3150</v>
      </c>
      <c r="J761" s="679" t="s">
        <v>3150</v>
      </c>
      <c r="K761" s="535">
        <v>1</v>
      </c>
      <c r="L761" s="659"/>
      <c r="M761" s="656" t="s">
        <v>121</v>
      </c>
      <c r="N761" s="659"/>
      <c r="O761" s="660">
        <v>272.62078352229781</v>
      </c>
      <c r="P761" s="665">
        <f>O761</f>
        <v>272.62078352229781</v>
      </c>
      <c r="Q761" s="659"/>
      <c r="R761" s="659"/>
      <c r="S761" s="659"/>
      <c r="T761" s="659"/>
      <c r="U761" s="659"/>
      <c r="V761" s="689"/>
      <c r="W761" s="500"/>
      <c r="X761" s="504"/>
      <c r="Y761" s="504"/>
      <c r="Z761" s="504"/>
      <c r="AA761" s="500"/>
      <c r="AB761" s="504"/>
      <c r="AC761" s="506"/>
      <c r="AD761" s="506"/>
      <c r="AE761" s="500"/>
      <c r="AF761" s="500"/>
      <c r="AG761" s="500"/>
      <c r="AH761" s="505"/>
      <c r="AI761" s="506"/>
      <c r="AJ761" s="502"/>
      <c r="AK761" s="507"/>
      <c r="AL761" s="503"/>
      <c r="AM761" s="508"/>
      <c r="AN761" s="509"/>
      <c r="AO761" s="509"/>
    </row>
    <row r="762" spans="1:41" ht="14.4" customHeight="1">
      <c r="A762" s="654" t="s">
        <v>2873</v>
      </c>
      <c r="B762" s="535" t="s">
        <v>3303</v>
      </c>
      <c r="C762" s="659"/>
      <c r="D762" s="654" t="s">
        <v>122</v>
      </c>
      <c r="E762" s="654" t="s">
        <v>2909</v>
      </c>
      <c r="F762" s="674" t="s">
        <v>3233</v>
      </c>
      <c r="G762" s="659"/>
      <c r="H762" s="674" t="s">
        <v>385</v>
      </c>
      <c r="I762" s="679" t="s">
        <v>3150</v>
      </c>
      <c r="J762" s="679" t="s">
        <v>3150</v>
      </c>
      <c r="K762" s="535">
        <v>1</v>
      </c>
      <c r="L762" s="659"/>
      <c r="M762" s="656" t="s">
        <v>121</v>
      </c>
      <c r="N762" s="659"/>
      <c r="O762" s="660">
        <v>340.77597940287234</v>
      </c>
      <c r="P762" s="665">
        <f>O762</f>
        <v>340.77597940287234</v>
      </c>
      <c r="Q762" s="659"/>
      <c r="R762" s="659"/>
      <c r="S762" s="659"/>
      <c r="T762" s="659"/>
      <c r="U762" s="659"/>
      <c r="V762" s="689"/>
      <c r="W762" s="500"/>
      <c r="X762" s="504"/>
      <c r="Y762" s="504"/>
      <c r="Z762" s="504"/>
      <c r="AA762" s="500"/>
      <c r="AB762" s="504"/>
      <c r="AC762" s="506"/>
      <c r="AD762" s="506"/>
      <c r="AE762" s="500"/>
      <c r="AF762" s="500"/>
      <c r="AG762" s="500"/>
      <c r="AH762" s="505"/>
      <c r="AI762" s="506"/>
      <c r="AJ762" s="502"/>
      <c r="AK762" s="507"/>
      <c r="AL762" s="503"/>
      <c r="AM762" s="508"/>
      <c r="AN762" s="509"/>
      <c r="AO762" s="509"/>
    </row>
    <row r="763" spans="1:41" ht="14.4" customHeight="1">
      <c r="A763" s="654" t="s">
        <v>2874</v>
      </c>
      <c r="B763" s="535"/>
      <c r="C763" s="659"/>
      <c r="D763" s="654" t="s">
        <v>122</v>
      </c>
      <c r="E763" s="654" t="s">
        <v>2909</v>
      </c>
      <c r="F763" s="674" t="s">
        <v>3210</v>
      </c>
      <c r="G763" s="659"/>
      <c r="H763" s="674" t="s">
        <v>384</v>
      </c>
      <c r="I763" s="679" t="s">
        <v>2963</v>
      </c>
      <c r="J763" s="679" t="s">
        <v>2963</v>
      </c>
      <c r="K763" s="535">
        <v>1</v>
      </c>
      <c r="L763" s="659"/>
      <c r="M763" s="656" t="s">
        <v>121</v>
      </c>
      <c r="N763" s="659"/>
      <c r="O763" s="660"/>
      <c r="P763" s="665">
        <v>193.14466722361459</v>
      </c>
      <c r="Q763" s="659"/>
      <c r="R763" s="659"/>
      <c r="S763" s="659"/>
      <c r="T763" s="659"/>
      <c r="U763" s="659"/>
      <c r="V763" s="689"/>
      <c r="W763" s="500"/>
      <c r="X763" s="504"/>
      <c r="Y763" s="504"/>
      <c r="Z763" s="504"/>
      <c r="AA763" s="500"/>
      <c r="AB763" s="504"/>
      <c r="AC763" s="506"/>
      <c r="AD763" s="506"/>
      <c r="AE763" s="500"/>
      <c r="AF763" s="500"/>
      <c r="AG763" s="500"/>
      <c r="AH763" s="505"/>
      <c r="AI763" s="506"/>
      <c r="AJ763" s="502"/>
      <c r="AK763" s="507"/>
      <c r="AL763" s="503"/>
      <c r="AM763" s="508"/>
      <c r="AN763" s="509"/>
      <c r="AO763" s="509"/>
    </row>
    <row r="764" spans="1:41" ht="14.4" customHeight="1">
      <c r="A764" s="654" t="s">
        <v>2875</v>
      </c>
      <c r="B764" s="535"/>
      <c r="C764" s="659"/>
      <c r="D764" s="654" t="s">
        <v>122</v>
      </c>
      <c r="E764" s="654" t="s">
        <v>2909</v>
      </c>
      <c r="F764" s="674" t="s">
        <v>3210</v>
      </c>
      <c r="G764" s="659"/>
      <c r="H764" s="674" t="s">
        <v>385</v>
      </c>
      <c r="I764" s="679" t="s">
        <v>2963</v>
      </c>
      <c r="J764" s="679" t="s">
        <v>2963</v>
      </c>
      <c r="K764" s="535">
        <v>1</v>
      </c>
      <c r="L764" s="659"/>
      <c r="M764" s="656" t="s">
        <v>121</v>
      </c>
      <c r="N764" s="659"/>
      <c r="O764" s="660"/>
      <c r="P764" s="665">
        <v>241.43083402951822</v>
      </c>
      <c r="Q764" s="659"/>
      <c r="R764" s="659"/>
      <c r="S764" s="659"/>
      <c r="T764" s="659"/>
      <c r="U764" s="659"/>
      <c r="V764" s="689"/>
      <c r="W764" s="500"/>
      <c r="X764" s="504"/>
      <c r="Y764" s="504"/>
      <c r="Z764" s="504"/>
      <c r="AA764" s="500"/>
      <c r="AB764" s="504"/>
      <c r="AC764" s="506"/>
      <c r="AD764" s="506"/>
      <c r="AE764" s="500"/>
      <c r="AF764" s="500"/>
      <c r="AG764" s="500"/>
      <c r="AH764" s="505"/>
      <c r="AI764" s="506"/>
      <c r="AJ764" s="502"/>
      <c r="AK764" s="507"/>
      <c r="AL764" s="503"/>
      <c r="AM764" s="508"/>
      <c r="AN764" s="509"/>
      <c r="AO764" s="509"/>
    </row>
    <row r="765" spans="1:41" ht="14.4" customHeight="1">
      <c r="A765" s="654" t="s">
        <v>2876</v>
      </c>
      <c r="B765" s="535" t="s">
        <v>3304</v>
      </c>
      <c r="C765" s="659"/>
      <c r="D765" s="654" t="s">
        <v>122</v>
      </c>
      <c r="E765" s="654" t="s">
        <v>2909</v>
      </c>
      <c r="F765" s="674" t="s">
        <v>3234</v>
      </c>
      <c r="G765" s="659"/>
      <c r="H765" s="674" t="s">
        <v>384</v>
      </c>
      <c r="I765" s="679" t="s">
        <v>3151</v>
      </c>
      <c r="J765" s="679" t="s">
        <v>3151</v>
      </c>
      <c r="K765" s="535">
        <v>1</v>
      </c>
      <c r="L765" s="659"/>
      <c r="M765" s="656" t="s">
        <v>121</v>
      </c>
      <c r="N765" s="659"/>
      <c r="O765" s="660">
        <v>219.28802130180782</v>
      </c>
      <c r="P765" s="665">
        <f>O765</f>
        <v>219.28802130180782</v>
      </c>
      <c r="Q765" s="659"/>
      <c r="R765" s="659"/>
      <c r="S765" s="659"/>
      <c r="T765" s="659"/>
      <c r="U765" s="659"/>
      <c r="V765" s="689"/>
      <c r="W765" s="500"/>
      <c r="X765" s="504"/>
      <c r="Y765" s="504"/>
      <c r="Z765" s="504"/>
      <c r="AA765" s="500"/>
      <c r="AB765" s="504"/>
      <c r="AC765" s="506"/>
      <c r="AD765" s="506"/>
      <c r="AE765" s="500"/>
      <c r="AF765" s="500"/>
      <c r="AG765" s="500"/>
      <c r="AH765" s="505"/>
      <c r="AI765" s="506"/>
      <c r="AJ765" s="502"/>
      <c r="AK765" s="507"/>
      <c r="AL765" s="503"/>
      <c r="AM765" s="508"/>
      <c r="AN765" s="509"/>
      <c r="AO765" s="509"/>
    </row>
    <row r="766" spans="1:41" ht="14.4" customHeight="1">
      <c r="A766" s="654" t="s">
        <v>2877</v>
      </c>
      <c r="B766" s="535" t="s">
        <v>3304</v>
      </c>
      <c r="C766" s="659"/>
      <c r="D766" s="654" t="s">
        <v>122</v>
      </c>
      <c r="E766" s="654" t="s">
        <v>2909</v>
      </c>
      <c r="F766" s="674" t="s">
        <v>3234</v>
      </c>
      <c r="G766" s="659"/>
      <c r="H766" s="674" t="s">
        <v>385</v>
      </c>
      <c r="I766" s="679" t="s">
        <v>3151</v>
      </c>
      <c r="J766" s="679" t="s">
        <v>3151</v>
      </c>
      <c r="K766" s="535">
        <v>1</v>
      </c>
      <c r="L766" s="659"/>
      <c r="M766" s="656" t="s">
        <v>121</v>
      </c>
      <c r="N766" s="659"/>
      <c r="O766" s="660">
        <v>274.11002662725974</v>
      </c>
      <c r="P766" s="665">
        <f>O766</f>
        <v>274.11002662725974</v>
      </c>
      <c r="Q766" s="659"/>
      <c r="R766" s="659"/>
      <c r="S766" s="659"/>
      <c r="T766" s="659"/>
      <c r="U766" s="659"/>
      <c r="V766" s="689"/>
      <c r="W766" s="500"/>
      <c r="X766" s="504"/>
      <c r="Y766" s="504"/>
      <c r="Z766" s="504"/>
      <c r="AA766" s="500"/>
      <c r="AB766" s="504"/>
      <c r="AC766" s="506"/>
      <c r="AD766" s="506"/>
      <c r="AE766" s="500"/>
      <c r="AF766" s="500"/>
      <c r="AG766" s="500"/>
      <c r="AH766" s="505"/>
      <c r="AI766" s="506"/>
      <c r="AJ766" s="502"/>
      <c r="AK766" s="507"/>
      <c r="AL766" s="503"/>
      <c r="AM766" s="508"/>
      <c r="AN766" s="509"/>
      <c r="AO766" s="509"/>
    </row>
    <row r="767" spans="1:41" ht="14.4" customHeight="1">
      <c r="A767" s="654" t="s">
        <v>2878</v>
      </c>
      <c r="B767" s="535"/>
      <c r="C767" s="659"/>
      <c r="D767" s="654" t="s">
        <v>122</v>
      </c>
      <c r="E767" s="654" t="s">
        <v>2909</v>
      </c>
      <c r="F767" s="674" t="s">
        <v>3211</v>
      </c>
      <c r="G767" s="659"/>
      <c r="H767" s="674" t="s">
        <v>384</v>
      </c>
      <c r="I767" s="679" t="s">
        <v>2964</v>
      </c>
      <c r="J767" s="679" t="s">
        <v>2964</v>
      </c>
      <c r="K767" s="535">
        <v>1</v>
      </c>
      <c r="L767" s="659"/>
      <c r="M767" s="656" t="s">
        <v>121</v>
      </c>
      <c r="N767" s="659"/>
      <c r="O767" s="660"/>
      <c r="P767" s="665">
        <v>166.25000000000006</v>
      </c>
      <c r="Q767" s="659"/>
      <c r="R767" s="659"/>
      <c r="S767" s="659"/>
      <c r="T767" s="659"/>
      <c r="U767" s="659"/>
      <c r="V767" s="689"/>
      <c r="W767" s="500"/>
      <c r="X767" s="504"/>
      <c r="Y767" s="504"/>
      <c r="Z767" s="504"/>
      <c r="AA767" s="500"/>
      <c r="AB767" s="504"/>
      <c r="AC767" s="506"/>
      <c r="AD767" s="506"/>
      <c r="AE767" s="500"/>
      <c r="AF767" s="500"/>
      <c r="AG767" s="500"/>
      <c r="AH767" s="505"/>
      <c r="AI767" s="506"/>
      <c r="AJ767" s="502"/>
      <c r="AK767" s="507"/>
      <c r="AL767" s="503"/>
      <c r="AM767" s="508"/>
      <c r="AN767" s="509"/>
      <c r="AO767" s="509"/>
    </row>
    <row r="768" spans="1:41" ht="14.4" customHeight="1">
      <c r="A768" s="654" t="s">
        <v>2879</v>
      </c>
      <c r="B768" s="535"/>
      <c r="C768" s="659"/>
      <c r="D768" s="654" t="s">
        <v>122</v>
      </c>
      <c r="E768" s="654" t="s">
        <v>2909</v>
      </c>
      <c r="F768" s="674" t="s">
        <v>3211</v>
      </c>
      <c r="G768" s="659"/>
      <c r="H768" s="674" t="s">
        <v>385</v>
      </c>
      <c r="I768" s="679" t="s">
        <v>2964</v>
      </c>
      <c r="J768" s="679" t="s">
        <v>2964</v>
      </c>
      <c r="K768" s="535">
        <v>1</v>
      </c>
      <c r="L768" s="659"/>
      <c r="M768" s="656" t="s">
        <v>121</v>
      </c>
      <c r="N768" s="659"/>
      <c r="O768" s="660"/>
      <c r="P768" s="665">
        <v>207.81250000000006</v>
      </c>
      <c r="Q768" s="659"/>
      <c r="R768" s="659"/>
      <c r="S768" s="659"/>
      <c r="T768" s="659"/>
      <c r="U768" s="659"/>
      <c r="V768" s="689"/>
      <c r="W768" s="500"/>
      <c r="X768" s="504"/>
      <c r="Y768" s="504"/>
      <c r="Z768" s="504"/>
      <c r="AA768" s="500"/>
      <c r="AB768" s="504"/>
      <c r="AC768" s="506"/>
      <c r="AD768" s="506"/>
      <c r="AE768" s="500"/>
      <c r="AF768" s="500"/>
      <c r="AG768" s="500"/>
      <c r="AH768" s="505"/>
      <c r="AI768" s="506"/>
      <c r="AJ768" s="502"/>
      <c r="AK768" s="507"/>
      <c r="AL768" s="503"/>
      <c r="AM768" s="508"/>
      <c r="AN768" s="509"/>
      <c r="AO768" s="509"/>
    </row>
    <row r="769" spans="1:41" ht="14.4" customHeight="1">
      <c r="A769" s="654" t="s">
        <v>2880</v>
      </c>
      <c r="B769" s="535" t="s">
        <v>3305</v>
      </c>
      <c r="C769" s="659"/>
      <c r="D769" s="654" t="s">
        <v>122</v>
      </c>
      <c r="E769" s="654" t="s">
        <v>2909</v>
      </c>
      <c r="F769" s="674" t="s">
        <v>3235</v>
      </c>
      <c r="G769" s="659"/>
      <c r="H769" s="674" t="s">
        <v>384</v>
      </c>
      <c r="I769" s="679" t="s">
        <v>3152</v>
      </c>
      <c r="J769" s="679" t="s">
        <v>3152</v>
      </c>
      <c r="K769" s="535">
        <v>1</v>
      </c>
      <c r="L769" s="659"/>
      <c r="M769" s="656" t="s">
        <v>121</v>
      </c>
      <c r="N769" s="659"/>
      <c r="O769" s="660">
        <v>172.42808910714285</v>
      </c>
      <c r="P769" s="665">
        <f t="shared" ref="P769:P776" si="69">O769</f>
        <v>172.42808910714285</v>
      </c>
      <c r="Q769" s="659"/>
      <c r="R769" s="659"/>
      <c r="S769" s="659"/>
      <c r="T769" s="659"/>
      <c r="U769" s="659"/>
      <c r="V769" s="689"/>
      <c r="W769" s="500"/>
      <c r="X769" s="504"/>
      <c r="Y769" s="504"/>
      <c r="Z769" s="504"/>
      <c r="AA769" s="500"/>
      <c r="AB769" s="504"/>
      <c r="AC769" s="506"/>
      <c r="AD769" s="506"/>
      <c r="AE769" s="500"/>
      <c r="AF769" s="500"/>
      <c r="AG769" s="500"/>
      <c r="AH769" s="505"/>
      <c r="AI769" s="506"/>
      <c r="AJ769" s="502"/>
      <c r="AK769" s="507"/>
      <c r="AL769" s="503"/>
      <c r="AM769" s="508"/>
      <c r="AN769" s="509"/>
      <c r="AO769" s="509"/>
    </row>
    <row r="770" spans="1:41" ht="14.4" customHeight="1">
      <c r="A770" s="654" t="s">
        <v>2881</v>
      </c>
      <c r="B770" s="535" t="s">
        <v>3305</v>
      </c>
      <c r="C770" s="659"/>
      <c r="D770" s="654" t="s">
        <v>122</v>
      </c>
      <c r="E770" s="654" t="s">
        <v>2909</v>
      </c>
      <c r="F770" s="674" t="s">
        <v>3235</v>
      </c>
      <c r="G770" s="659"/>
      <c r="H770" s="674" t="s">
        <v>385</v>
      </c>
      <c r="I770" s="679" t="s">
        <v>3152</v>
      </c>
      <c r="J770" s="679" t="s">
        <v>3152</v>
      </c>
      <c r="K770" s="535">
        <v>1</v>
      </c>
      <c r="L770" s="659"/>
      <c r="M770" s="656" t="s">
        <v>121</v>
      </c>
      <c r="N770" s="659"/>
      <c r="O770" s="660">
        <v>215.53511138392855</v>
      </c>
      <c r="P770" s="665">
        <f t="shared" si="69"/>
        <v>215.53511138392855</v>
      </c>
      <c r="Q770" s="659"/>
      <c r="R770" s="659"/>
      <c r="S770" s="659"/>
      <c r="T770" s="659"/>
      <c r="U770" s="659"/>
      <c r="V770" s="689"/>
      <c r="W770" s="500"/>
      <c r="X770" s="504"/>
      <c r="Y770" s="504"/>
      <c r="Z770" s="504"/>
      <c r="AA770" s="500"/>
      <c r="AB770" s="504"/>
      <c r="AC770" s="506"/>
      <c r="AD770" s="506"/>
      <c r="AE770" s="500"/>
      <c r="AF770" s="500"/>
      <c r="AG770" s="500"/>
      <c r="AH770" s="505"/>
      <c r="AI770" s="506"/>
      <c r="AJ770" s="502"/>
      <c r="AK770" s="507"/>
      <c r="AL770" s="503"/>
      <c r="AM770" s="508"/>
      <c r="AN770" s="509"/>
      <c r="AO770" s="509"/>
    </row>
    <row r="771" spans="1:41" ht="14.4" customHeight="1">
      <c r="A771" s="654" t="s">
        <v>2882</v>
      </c>
      <c r="B771" s="535" t="s">
        <v>3298</v>
      </c>
      <c r="C771" s="659"/>
      <c r="D771" s="654" t="s">
        <v>122</v>
      </c>
      <c r="E771" s="654" t="s">
        <v>2909</v>
      </c>
      <c r="F771" s="674" t="s">
        <v>3228</v>
      </c>
      <c r="G771" s="659"/>
      <c r="H771" s="674" t="s">
        <v>384</v>
      </c>
      <c r="I771" s="679" t="s">
        <v>3145</v>
      </c>
      <c r="J771" s="679" t="s">
        <v>3145</v>
      </c>
      <c r="K771" s="535">
        <v>1</v>
      </c>
      <c r="L771" s="659"/>
      <c r="M771" s="656" t="s">
        <v>121</v>
      </c>
      <c r="N771" s="659"/>
      <c r="O771" s="660">
        <v>222.06577795933188</v>
      </c>
      <c r="P771" s="665">
        <f t="shared" si="69"/>
        <v>222.06577795933188</v>
      </c>
      <c r="Q771" s="659"/>
      <c r="R771" s="659"/>
      <c r="S771" s="659"/>
      <c r="T771" s="659"/>
      <c r="U771" s="659"/>
      <c r="V771" s="689"/>
      <c r="W771" s="500"/>
      <c r="X771" s="504"/>
      <c r="Y771" s="504"/>
      <c r="Z771" s="504"/>
      <c r="AA771" s="500"/>
      <c r="AB771" s="504"/>
      <c r="AC771" s="506"/>
      <c r="AD771" s="506"/>
      <c r="AE771" s="500"/>
      <c r="AF771" s="500"/>
      <c r="AG771" s="500"/>
      <c r="AH771" s="505"/>
      <c r="AI771" s="506"/>
      <c r="AJ771" s="502"/>
      <c r="AK771" s="507"/>
      <c r="AL771" s="503"/>
      <c r="AM771" s="508"/>
      <c r="AN771" s="509"/>
      <c r="AO771" s="509"/>
    </row>
    <row r="772" spans="1:41" ht="14.4" customHeight="1">
      <c r="A772" s="654" t="s">
        <v>2883</v>
      </c>
      <c r="B772" s="535" t="s">
        <v>3298</v>
      </c>
      <c r="C772" s="659"/>
      <c r="D772" s="654" t="s">
        <v>122</v>
      </c>
      <c r="E772" s="654" t="s">
        <v>2909</v>
      </c>
      <c r="F772" s="674" t="s">
        <v>3228</v>
      </c>
      <c r="G772" s="659"/>
      <c r="H772" s="674" t="s">
        <v>385</v>
      </c>
      <c r="I772" s="679" t="s">
        <v>3145</v>
      </c>
      <c r="J772" s="679" t="s">
        <v>3145</v>
      </c>
      <c r="K772" s="535">
        <v>1</v>
      </c>
      <c r="L772" s="659"/>
      <c r="M772" s="656" t="s">
        <v>121</v>
      </c>
      <c r="N772" s="659"/>
      <c r="O772" s="660">
        <v>277.58222244916487</v>
      </c>
      <c r="P772" s="665">
        <f t="shared" si="69"/>
        <v>277.58222244916487</v>
      </c>
      <c r="Q772" s="659"/>
      <c r="R772" s="659"/>
      <c r="S772" s="659"/>
      <c r="T772" s="659"/>
      <c r="U772" s="659"/>
      <c r="V772" s="689"/>
      <c r="W772" s="500"/>
      <c r="X772" s="504"/>
      <c r="Y772" s="504"/>
      <c r="Z772" s="504"/>
      <c r="AA772" s="500"/>
      <c r="AB772" s="504"/>
      <c r="AC772" s="506"/>
      <c r="AD772" s="506"/>
      <c r="AE772" s="500"/>
      <c r="AF772" s="500"/>
      <c r="AG772" s="500"/>
      <c r="AH772" s="505"/>
      <c r="AI772" s="506"/>
      <c r="AJ772" s="502"/>
      <c r="AK772" s="507"/>
      <c r="AL772" s="503"/>
      <c r="AM772" s="508"/>
      <c r="AN772" s="509"/>
      <c r="AO772" s="509"/>
    </row>
    <row r="773" spans="1:41" ht="14.4" customHeight="1">
      <c r="A773" s="654" t="s">
        <v>2884</v>
      </c>
      <c r="B773" s="535" t="s">
        <v>3299</v>
      </c>
      <c r="C773" s="659"/>
      <c r="D773" s="654" t="s">
        <v>122</v>
      </c>
      <c r="E773" s="654" t="s">
        <v>2909</v>
      </c>
      <c r="F773" s="674" t="s">
        <v>3229</v>
      </c>
      <c r="G773" s="659"/>
      <c r="H773" s="674" t="s">
        <v>384</v>
      </c>
      <c r="I773" s="679" t="s">
        <v>3146</v>
      </c>
      <c r="J773" s="679" t="s">
        <v>3146</v>
      </c>
      <c r="K773" s="535">
        <v>1</v>
      </c>
      <c r="L773" s="659"/>
      <c r="M773" s="656" t="s">
        <v>121</v>
      </c>
      <c r="N773" s="659"/>
      <c r="O773" s="660">
        <v>212.07199782033589</v>
      </c>
      <c r="P773" s="665">
        <f t="shared" si="69"/>
        <v>212.07199782033589</v>
      </c>
      <c r="Q773" s="659"/>
      <c r="R773" s="659"/>
      <c r="S773" s="659"/>
      <c r="T773" s="659"/>
      <c r="U773" s="659"/>
      <c r="V773" s="689"/>
      <c r="W773" s="500"/>
      <c r="X773" s="504"/>
      <c r="Y773" s="504"/>
      <c r="Z773" s="504"/>
      <c r="AA773" s="500"/>
      <c r="AB773" s="504"/>
      <c r="AC773" s="506"/>
      <c r="AD773" s="506"/>
      <c r="AE773" s="500"/>
      <c r="AF773" s="500"/>
      <c r="AG773" s="500"/>
      <c r="AH773" s="505"/>
      <c r="AI773" s="506"/>
      <c r="AJ773" s="502"/>
      <c r="AK773" s="507"/>
      <c r="AL773" s="503"/>
      <c r="AM773" s="508"/>
      <c r="AN773" s="509"/>
      <c r="AO773" s="509"/>
    </row>
    <row r="774" spans="1:41" ht="14.4" customHeight="1">
      <c r="A774" s="654" t="s">
        <v>2885</v>
      </c>
      <c r="B774" s="535" t="s">
        <v>3299</v>
      </c>
      <c r="C774" s="659"/>
      <c r="D774" s="654" t="s">
        <v>122</v>
      </c>
      <c r="E774" s="654" t="s">
        <v>2909</v>
      </c>
      <c r="F774" s="674" t="s">
        <v>3229</v>
      </c>
      <c r="G774" s="659"/>
      <c r="H774" s="674" t="s">
        <v>385</v>
      </c>
      <c r="I774" s="679" t="s">
        <v>3146</v>
      </c>
      <c r="J774" s="679" t="s">
        <v>3146</v>
      </c>
      <c r="K774" s="535">
        <v>1</v>
      </c>
      <c r="L774" s="659"/>
      <c r="M774" s="656" t="s">
        <v>121</v>
      </c>
      <c r="N774" s="659"/>
      <c r="O774" s="660">
        <v>265.08999727541988</v>
      </c>
      <c r="P774" s="665">
        <f t="shared" si="69"/>
        <v>265.08999727541988</v>
      </c>
      <c r="Q774" s="659"/>
      <c r="R774" s="659"/>
      <c r="S774" s="659"/>
      <c r="T774" s="659"/>
      <c r="U774" s="659"/>
      <c r="V774" s="689"/>
      <c r="W774" s="500"/>
      <c r="X774" s="504"/>
      <c r="Y774" s="504"/>
      <c r="Z774" s="504"/>
      <c r="AA774" s="500"/>
      <c r="AB774" s="504"/>
      <c r="AC774" s="506"/>
      <c r="AD774" s="506"/>
      <c r="AE774" s="500"/>
      <c r="AF774" s="500"/>
      <c r="AG774" s="500"/>
      <c r="AH774" s="505"/>
      <c r="AI774" s="506"/>
      <c r="AJ774" s="502"/>
      <c r="AK774" s="507"/>
      <c r="AL774" s="503"/>
      <c r="AM774" s="508"/>
      <c r="AN774" s="509"/>
      <c r="AO774" s="509"/>
    </row>
    <row r="775" spans="1:41" ht="14.4" customHeight="1">
      <c r="A775" s="654" t="s">
        <v>2886</v>
      </c>
      <c r="B775" s="535" t="s">
        <v>3300</v>
      </c>
      <c r="C775" s="659"/>
      <c r="D775" s="654" t="s">
        <v>122</v>
      </c>
      <c r="E775" s="654" t="s">
        <v>2909</v>
      </c>
      <c r="F775" s="674" t="s">
        <v>3230</v>
      </c>
      <c r="G775" s="659"/>
      <c r="H775" s="674" t="s">
        <v>384</v>
      </c>
      <c r="I775" s="679" t="s">
        <v>3147</v>
      </c>
      <c r="J775" s="679" t="s">
        <v>3147</v>
      </c>
      <c r="K775" s="535">
        <v>1</v>
      </c>
      <c r="L775" s="659"/>
      <c r="M775" s="656" t="s">
        <v>121</v>
      </c>
      <c r="N775" s="659"/>
      <c r="O775" s="660">
        <v>177.71287074735449</v>
      </c>
      <c r="P775" s="665">
        <f t="shared" si="69"/>
        <v>177.71287074735449</v>
      </c>
      <c r="Q775" s="659"/>
      <c r="R775" s="659"/>
      <c r="S775" s="659"/>
      <c r="T775" s="659"/>
      <c r="U775" s="659"/>
      <c r="V775" s="689"/>
      <c r="W775" s="500"/>
      <c r="X775" s="504"/>
      <c r="Y775" s="504"/>
      <c r="Z775" s="504"/>
      <c r="AA775" s="500"/>
      <c r="AB775" s="504"/>
      <c r="AC775" s="506"/>
      <c r="AD775" s="506"/>
      <c r="AE775" s="500"/>
      <c r="AF775" s="500"/>
      <c r="AG775" s="500"/>
      <c r="AH775" s="505"/>
      <c r="AI775" s="506"/>
      <c r="AJ775" s="502"/>
      <c r="AK775" s="507"/>
      <c r="AL775" s="503"/>
      <c r="AM775" s="508"/>
      <c r="AN775" s="509"/>
      <c r="AO775" s="509"/>
    </row>
    <row r="776" spans="1:41" ht="14.4" customHeight="1">
      <c r="A776" s="654" t="s">
        <v>2887</v>
      </c>
      <c r="B776" s="535" t="s">
        <v>3300</v>
      </c>
      <c r="C776" s="659"/>
      <c r="D776" s="654" t="s">
        <v>122</v>
      </c>
      <c r="E776" s="654" t="s">
        <v>2909</v>
      </c>
      <c r="F776" s="674" t="s">
        <v>3230</v>
      </c>
      <c r="G776" s="659"/>
      <c r="H776" s="674" t="s">
        <v>385</v>
      </c>
      <c r="I776" s="679" t="s">
        <v>3147</v>
      </c>
      <c r="J776" s="679" t="s">
        <v>3147</v>
      </c>
      <c r="K776" s="535">
        <v>1</v>
      </c>
      <c r="L776" s="659"/>
      <c r="M776" s="656" t="s">
        <v>121</v>
      </c>
      <c r="N776" s="659"/>
      <c r="O776" s="660">
        <v>222.14108843419308</v>
      </c>
      <c r="P776" s="665">
        <f t="shared" si="69"/>
        <v>222.14108843419308</v>
      </c>
      <c r="Q776" s="659"/>
      <c r="R776" s="659"/>
      <c r="S776" s="659"/>
      <c r="T776" s="659"/>
      <c r="U776" s="659"/>
      <c r="V776" s="689"/>
      <c r="W776" s="500"/>
      <c r="X776" s="504"/>
      <c r="Y776" s="504"/>
      <c r="Z776" s="504"/>
      <c r="AA776" s="500"/>
      <c r="AB776" s="504"/>
      <c r="AC776" s="506"/>
      <c r="AD776" s="506"/>
      <c r="AE776" s="500"/>
      <c r="AF776" s="500"/>
      <c r="AG776" s="500"/>
      <c r="AH776" s="505"/>
      <c r="AI776" s="506"/>
      <c r="AJ776" s="502"/>
      <c r="AK776" s="507"/>
      <c r="AL776" s="503"/>
      <c r="AM776" s="508"/>
      <c r="AN776" s="509"/>
      <c r="AO776" s="509"/>
    </row>
    <row r="777" spans="1:41" ht="14.4" customHeight="1">
      <c r="A777" s="654" t="s">
        <v>2888</v>
      </c>
      <c r="B777" s="686"/>
      <c r="C777" s="659"/>
      <c r="D777" s="654" t="s">
        <v>122</v>
      </c>
      <c r="E777" s="669" t="s">
        <v>2911</v>
      </c>
      <c r="F777" s="687" t="s">
        <v>3501</v>
      </c>
      <c r="G777" s="659"/>
      <c r="H777" s="659" t="s">
        <v>384</v>
      </c>
      <c r="I777" s="688"/>
      <c r="J777" s="688"/>
      <c r="K777" s="654">
        <v>15</v>
      </c>
      <c r="L777" s="659"/>
      <c r="M777" s="656" t="s">
        <v>121</v>
      </c>
      <c r="N777" s="659"/>
      <c r="O777" s="660">
        <v>2252.9901543125452</v>
      </c>
      <c r="P777" s="665">
        <f t="shared" ref="P777:P782" si="70">O777*0.95</f>
        <v>2140.3406465969178</v>
      </c>
      <c r="Q777" s="659"/>
      <c r="R777" s="659"/>
      <c r="S777" s="659"/>
      <c r="T777" s="659"/>
      <c r="U777" s="659"/>
      <c r="V777" s="689"/>
      <c r="W777" s="500"/>
      <c r="X777" s="504"/>
      <c r="Y777" s="504"/>
      <c r="Z777" s="504"/>
      <c r="AA777" s="500"/>
      <c r="AB777" s="504"/>
      <c r="AC777" s="506"/>
      <c r="AD777" s="506"/>
      <c r="AE777" s="500"/>
      <c r="AF777" s="500"/>
      <c r="AG777" s="500"/>
      <c r="AH777" s="505"/>
      <c r="AI777" s="506"/>
      <c r="AJ777" s="502"/>
      <c r="AK777" s="507"/>
      <c r="AL777" s="503"/>
      <c r="AM777" s="508"/>
      <c r="AN777" s="509"/>
      <c r="AO777" s="509"/>
    </row>
    <row r="778" spans="1:41" ht="14.4" customHeight="1">
      <c r="A778" s="654" t="s">
        <v>2889</v>
      </c>
      <c r="B778" s="686"/>
      <c r="C778" s="659"/>
      <c r="D778" s="654" t="s">
        <v>122</v>
      </c>
      <c r="E778" s="669" t="s">
        <v>2911</v>
      </c>
      <c r="F778" s="687" t="s">
        <v>3501</v>
      </c>
      <c r="G778" s="659"/>
      <c r="H778" s="659" t="s">
        <v>385</v>
      </c>
      <c r="I778" s="688"/>
      <c r="J778" s="688"/>
      <c r="K778" s="654">
        <v>15</v>
      </c>
      <c r="L778" s="659"/>
      <c r="M778" s="656" t="s">
        <v>121</v>
      </c>
      <c r="N778" s="659"/>
      <c r="O778" s="660">
        <v>2816.2376928906829</v>
      </c>
      <c r="P778" s="665">
        <f t="shared" si="70"/>
        <v>2675.4258082461488</v>
      </c>
      <c r="Q778" s="659"/>
      <c r="R778" s="659"/>
      <c r="S778" s="659"/>
      <c r="T778" s="659"/>
      <c r="U778" s="659"/>
      <c r="V778" s="689"/>
      <c r="W778" s="500"/>
      <c r="X778" s="504"/>
      <c r="Y778" s="504"/>
      <c r="Z778" s="504"/>
      <c r="AA778" s="500"/>
      <c r="AB778" s="504"/>
      <c r="AC778" s="506"/>
      <c r="AD778" s="506"/>
      <c r="AE778" s="500"/>
      <c r="AF778" s="500"/>
      <c r="AG778" s="500"/>
      <c r="AH778" s="505"/>
      <c r="AI778" s="506"/>
      <c r="AJ778" s="502"/>
      <c r="AK778" s="507"/>
      <c r="AL778" s="503"/>
      <c r="AM778" s="508"/>
      <c r="AN778" s="509"/>
      <c r="AO778" s="509"/>
    </row>
    <row r="779" spans="1:41" ht="14.4" customHeight="1">
      <c r="A779" s="654" t="s">
        <v>2890</v>
      </c>
      <c r="B779" s="686"/>
      <c r="C779" s="659"/>
      <c r="D779" s="654" t="s">
        <v>122</v>
      </c>
      <c r="E779" s="669" t="s">
        <v>2911</v>
      </c>
      <c r="F779" s="687" t="s">
        <v>3500</v>
      </c>
      <c r="G779" s="659"/>
      <c r="H779" s="659" t="s">
        <v>384</v>
      </c>
      <c r="I779" s="688"/>
      <c r="J779" s="688"/>
      <c r="K779" s="654">
        <v>15</v>
      </c>
      <c r="L779" s="659"/>
      <c r="M779" s="656" t="s">
        <v>121</v>
      </c>
      <c r="N779" s="659"/>
      <c r="O779" s="659">
        <v>2586.98</v>
      </c>
      <c r="P779" s="659">
        <f t="shared" si="70"/>
        <v>2457.6309999999999</v>
      </c>
      <c r="Q779" s="659"/>
      <c r="R779" s="659"/>
      <c r="S779" s="659"/>
      <c r="T779" s="659"/>
      <c r="U779" s="659"/>
      <c r="V779" s="689"/>
      <c r="W779" s="500"/>
      <c r="X779" s="504"/>
      <c r="Y779" s="504"/>
      <c r="Z779" s="504"/>
      <c r="AA779" s="500"/>
      <c r="AB779" s="504"/>
      <c r="AC779" s="506"/>
      <c r="AD779" s="506"/>
      <c r="AE779" s="500"/>
      <c r="AF779" s="500"/>
      <c r="AG779" s="500"/>
      <c r="AH779" s="505"/>
      <c r="AI779" s="506"/>
      <c r="AJ779" s="502"/>
      <c r="AK779" s="507"/>
      <c r="AL779" s="503"/>
      <c r="AM779" s="508"/>
      <c r="AN779" s="509"/>
      <c r="AO779" s="509"/>
    </row>
    <row r="780" spans="1:41" ht="14.4" customHeight="1">
      <c r="A780" s="654" t="s">
        <v>2891</v>
      </c>
      <c r="B780" s="686"/>
      <c r="C780" s="659"/>
      <c r="D780" s="654" t="s">
        <v>122</v>
      </c>
      <c r="E780" s="669" t="s">
        <v>2911</v>
      </c>
      <c r="F780" s="687" t="s">
        <v>3500</v>
      </c>
      <c r="G780" s="659"/>
      <c r="H780" s="659" t="s">
        <v>385</v>
      </c>
      <c r="I780" s="688"/>
      <c r="J780" s="688"/>
      <c r="K780" s="654">
        <v>15</v>
      </c>
      <c r="L780" s="659"/>
      <c r="M780" s="656" t="s">
        <v>121</v>
      </c>
      <c r="N780" s="659"/>
      <c r="O780" s="660">
        <v>3233.7369630117169</v>
      </c>
      <c r="P780" s="665">
        <f t="shared" si="70"/>
        <v>3072.0501148611311</v>
      </c>
      <c r="Q780" s="659"/>
      <c r="R780" s="659"/>
      <c r="S780" s="659"/>
      <c r="T780" s="659"/>
      <c r="U780" s="659"/>
      <c r="V780" s="689"/>
      <c r="W780" s="500"/>
      <c r="X780" s="504"/>
      <c r="Y780" s="504"/>
      <c r="Z780" s="504"/>
      <c r="AA780" s="500"/>
      <c r="AB780" s="504"/>
      <c r="AC780" s="506"/>
      <c r="AD780" s="506"/>
      <c r="AE780" s="500"/>
      <c r="AF780" s="500"/>
      <c r="AG780" s="500"/>
      <c r="AH780" s="505"/>
      <c r="AI780" s="506"/>
      <c r="AJ780" s="502"/>
      <c r="AK780" s="507"/>
      <c r="AL780" s="503"/>
      <c r="AM780" s="508"/>
      <c r="AN780" s="509"/>
      <c r="AO780" s="509"/>
    </row>
    <row r="781" spans="1:41" ht="14.4" customHeight="1">
      <c r="A781" s="654" t="s">
        <v>2892</v>
      </c>
      <c r="B781" s="686"/>
      <c r="C781" s="659"/>
      <c r="D781" s="654" t="s">
        <v>122</v>
      </c>
      <c r="E781" s="669" t="s">
        <v>2911</v>
      </c>
      <c r="F781" s="687" t="s">
        <v>3499</v>
      </c>
      <c r="G781" s="659"/>
      <c r="H781" s="659" t="s">
        <v>384</v>
      </c>
      <c r="I781" s="688"/>
      <c r="J781" s="688"/>
      <c r="K781" s="654">
        <v>15</v>
      </c>
      <c r="L781" s="659"/>
      <c r="M781" s="656" t="s">
        <v>121</v>
      </c>
      <c r="N781" s="659"/>
      <c r="O781" s="660">
        <v>3108.7477111857424</v>
      </c>
      <c r="P781" s="665">
        <f t="shared" si="70"/>
        <v>2953.3103256264553</v>
      </c>
      <c r="Q781" s="659"/>
      <c r="R781" s="659"/>
      <c r="S781" s="659"/>
      <c r="T781" s="659"/>
      <c r="U781" s="659"/>
      <c r="V781" s="689"/>
      <c r="W781" s="500"/>
      <c r="X781" s="504"/>
      <c r="Y781" s="504"/>
      <c r="Z781" s="504"/>
      <c r="AA781" s="500"/>
      <c r="AB781" s="504"/>
      <c r="AC781" s="506"/>
      <c r="AD781" s="506"/>
      <c r="AE781" s="500"/>
      <c r="AF781" s="500"/>
      <c r="AG781" s="500"/>
      <c r="AH781" s="505"/>
      <c r="AI781" s="506"/>
      <c r="AJ781" s="502"/>
      <c r="AK781" s="507"/>
      <c r="AL781" s="503"/>
      <c r="AM781" s="508"/>
      <c r="AN781" s="509"/>
      <c r="AO781" s="509"/>
    </row>
    <row r="782" spans="1:41" ht="14.4" customHeight="1">
      <c r="A782" s="654" t="s">
        <v>2893</v>
      </c>
      <c r="B782" s="686"/>
      <c r="C782" s="659"/>
      <c r="D782" s="654" t="s">
        <v>122</v>
      </c>
      <c r="E782" s="669" t="s">
        <v>2911</v>
      </c>
      <c r="F782" s="687" t="s">
        <v>3499</v>
      </c>
      <c r="G782" s="659"/>
      <c r="H782" s="659" t="s">
        <v>385</v>
      </c>
      <c r="I782" s="688"/>
      <c r="J782" s="688"/>
      <c r="K782" s="654">
        <v>15</v>
      </c>
      <c r="L782" s="659"/>
      <c r="M782" s="656" t="s">
        <v>121</v>
      </c>
      <c r="N782" s="659"/>
      <c r="O782" s="660">
        <v>3885.9346389821785</v>
      </c>
      <c r="P782" s="665">
        <f t="shared" si="70"/>
        <v>3691.6379070330695</v>
      </c>
      <c r="Q782" s="659"/>
      <c r="R782" s="659"/>
      <c r="S782" s="659"/>
      <c r="T782" s="659"/>
      <c r="U782" s="659"/>
      <c r="V782" s="689"/>
      <c r="W782" s="500"/>
      <c r="X782" s="504"/>
      <c r="Y782" s="504"/>
      <c r="Z782" s="504"/>
      <c r="AA782" s="500"/>
      <c r="AB782" s="504"/>
      <c r="AC782" s="506"/>
      <c r="AD782" s="506"/>
      <c r="AE782" s="500"/>
      <c r="AF782" s="500"/>
      <c r="AG782" s="500"/>
      <c r="AH782" s="505"/>
      <c r="AI782" s="506"/>
      <c r="AJ782" s="502"/>
      <c r="AK782" s="507"/>
      <c r="AL782" s="503"/>
      <c r="AM782" s="508"/>
      <c r="AN782" s="509"/>
      <c r="AO782" s="509"/>
    </row>
    <row r="783" spans="1:41" ht="14.4" customHeight="1">
      <c r="A783" s="654" t="s">
        <v>2894</v>
      </c>
      <c r="B783" s="686"/>
      <c r="C783" s="659"/>
      <c r="D783" s="654" t="s">
        <v>122</v>
      </c>
      <c r="E783" s="669" t="s">
        <v>2911</v>
      </c>
      <c r="F783" s="674" t="s">
        <v>3236</v>
      </c>
      <c r="G783" s="659"/>
      <c r="H783" s="659" t="s">
        <v>384</v>
      </c>
      <c r="I783" s="674" t="s">
        <v>3178</v>
      </c>
      <c r="J783" s="674" t="s">
        <v>3178</v>
      </c>
      <c r="K783" s="654">
        <v>1</v>
      </c>
      <c r="L783" s="659"/>
      <c r="M783" s="656" t="s">
        <v>121</v>
      </c>
      <c r="N783" s="659"/>
      <c r="O783" s="660"/>
      <c r="P783" s="665">
        <v>213.78113304942576</v>
      </c>
      <c r="Q783" s="659"/>
      <c r="R783" s="659"/>
      <c r="S783" s="659"/>
      <c r="T783" s="659"/>
      <c r="U783" s="659"/>
      <c r="V783" s="689"/>
      <c r="W783" s="500"/>
      <c r="X783" s="504"/>
      <c r="Y783" s="504"/>
      <c r="Z783" s="504"/>
      <c r="AA783" s="500"/>
      <c r="AB783" s="504"/>
      <c r="AC783" s="506"/>
      <c r="AD783" s="506"/>
      <c r="AE783" s="500"/>
      <c r="AF783" s="500"/>
      <c r="AG783" s="500"/>
      <c r="AH783" s="505"/>
      <c r="AI783" s="506"/>
      <c r="AJ783" s="502"/>
      <c r="AK783" s="507"/>
      <c r="AL783" s="503"/>
      <c r="AM783" s="508"/>
      <c r="AN783" s="509"/>
      <c r="AO783" s="509"/>
    </row>
    <row r="784" spans="1:41" ht="14.4" customHeight="1">
      <c r="A784" s="654" t="s">
        <v>2895</v>
      </c>
      <c r="B784" s="686"/>
      <c r="C784" s="659"/>
      <c r="D784" s="654" t="s">
        <v>122</v>
      </c>
      <c r="E784" s="669" t="s">
        <v>2911</v>
      </c>
      <c r="F784" s="674" t="s">
        <v>3236</v>
      </c>
      <c r="G784" s="659"/>
      <c r="H784" s="659" t="s">
        <v>385</v>
      </c>
      <c r="I784" s="674" t="s">
        <v>3178</v>
      </c>
      <c r="J784" s="674" t="s">
        <v>3178</v>
      </c>
      <c r="K784" s="654">
        <v>1</v>
      </c>
      <c r="L784" s="659"/>
      <c r="M784" s="656" t="s">
        <v>121</v>
      </c>
      <c r="N784" s="659"/>
      <c r="O784" s="660"/>
      <c r="P784" s="665">
        <v>267.2264163117822</v>
      </c>
      <c r="Q784" s="659"/>
      <c r="R784" s="659"/>
      <c r="S784" s="659"/>
      <c r="T784" s="659"/>
      <c r="U784" s="659"/>
      <c r="V784" s="689"/>
      <c r="W784" s="500"/>
      <c r="X784" s="504"/>
      <c r="Y784" s="504"/>
      <c r="Z784" s="504"/>
      <c r="AA784" s="500"/>
      <c r="AB784" s="504"/>
      <c r="AC784" s="506"/>
      <c r="AD784" s="506"/>
      <c r="AE784" s="500"/>
      <c r="AF784" s="500"/>
      <c r="AG784" s="500"/>
      <c r="AH784" s="505"/>
      <c r="AI784" s="506"/>
      <c r="AJ784" s="502"/>
      <c r="AK784" s="507"/>
      <c r="AL784" s="503"/>
      <c r="AM784" s="508"/>
      <c r="AN784" s="509"/>
      <c r="AO784" s="509"/>
    </row>
    <row r="785" spans="1:41" ht="14.4" customHeight="1">
      <c r="A785" s="654" t="s">
        <v>2896</v>
      </c>
      <c r="B785" s="686" t="s">
        <v>3306</v>
      </c>
      <c r="C785" s="659"/>
      <c r="D785" s="654" t="s">
        <v>122</v>
      </c>
      <c r="E785" s="669" t="s">
        <v>2911</v>
      </c>
      <c r="F785" s="674" t="s">
        <v>3248</v>
      </c>
      <c r="G785" s="659"/>
      <c r="H785" s="659" t="s">
        <v>384</v>
      </c>
      <c r="I785" s="674" t="s">
        <v>3165</v>
      </c>
      <c r="J785" s="674" t="s">
        <v>3165</v>
      </c>
      <c r="K785" s="654">
        <v>1</v>
      </c>
      <c r="L785" s="659"/>
      <c r="M785" s="656" t="s">
        <v>121</v>
      </c>
      <c r="N785" s="659"/>
      <c r="O785" s="660">
        <v>228.6925420816475</v>
      </c>
      <c r="P785" s="665">
        <v>237.84024376491342</v>
      </c>
      <c r="Q785" s="659"/>
      <c r="R785" s="659"/>
      <c r="S785" s="659"/>
      <c r="T785" s="659"/>
      <c r="U785" s="659"/>
      <c r="V785" s="689"/>
      <c r="W785" s="500"/>
      <c r="X785" s="504"/>
      <c r="Y785" s="504"/>
      <c r="Z785" s="504"/>
      <c r="AA785" s="500"/>
      <c r="AB785" s="504"/>
      <c r="AC785" s="506"/>
      <c r="AD785" s="506"/>
      <c r="AE785" s="500"/>
      <c r="AF785" s="500"/>
      <c r="AG785" s="500"/>
      <c r="AH785" s="505"/>
      <c r="AI785" s="506"/>
      <c r="AJ785" s="502"/>
      <c r="AK785" s="507"/>
      <c r="AL785" s="503"/>
      <c r="AM785" s="508"/>
      <c r="AN785" s="509"/>
      <c r="AO785" s="509"/>
    </row>
    <row r="786" spans="1:41" ht="14.4" customHeight="1">
      <c r="A786" s="654" t="s">
        <v>2897</v>
      </c>
      <c r="B786" s="686" t="s">
        <v>3306</v>
      </c>
      <c r="C786" s="659"/>
      <c r="D786" s="654" t="s">
        <v>122</v>
      </c>
      <c r="E786" s="669" t="s">
        <v>2911</v>
      </c>
      <c r="F786" s="674" t="s">
        <v>3248</v>
      </c>
      <c r="G786" s="659"/>
      <c r="H786" s="659" t="s">
        <v>385</v>
      </c>
      <c r="I786" s="674" t="s">
        <v>3165</v>
      </c>
      <c r="J786" s="674" t="s">
        <v>3165</v>
      </c>
      <c r="K786" s="654">
        <v>1</v>
      </c>
      <c r="L786" s="659"/>
      <c r="M786" s="656" t="s">
        <v>121</v>
      </c>
      <c r="N786" s="659"/>
      <c r="O786" s="660">
        <v>285.86567760205935</v>
      </c>
      <c r="P786" s="665">
        <v>297.30030470614179</v>
      </c>
      <c r="Q786" s="659"/>
      <c r="R786" s="659"/>
      <c r="S786" s="659"/>
      <c r="T786" s="659"/>
      <c r="U786" s="659"/>
      <c r="V786" s="689"/>
      <c r="W786" s="500"/>
      <c r="X786" s="504"/>
      <c r="Y786" s="504"/>
      <c r="Z786" s="504"/>
      <c r="AA786" s="500"/>
      <c r="AB786" s="504"/>
      <c r="AC786" s="506"/>
      <c r="AD786" s="506"/>
      <c r="AE786" s="500"/>
      <c r="AF786" s="500"/>
      <c r="AG786" s="500"/>
      <c r="AH786" s="505"/>
      <c r="AI786" s="506"/>
      <c r="AJ786" s="502"/>
      <c r="AK786" s="507"/>
      <c r="AL786" s="503"/>
      <c r="AM786" s="508"/>
      <c r="AN786" s="509"/>
      <c r="AO786" s="509"/>
    </row>
    <row r="787" spans="1:41" ht="14.4" customHeight="1">
      <c r="A787" s="654" t="s">
        <v>2898</v>
      </c>
      <c r="B787" s="686"/>
      <c r="C787" s="659"/>
      <c r="D787" s="654" t="s">
        <v>122</v>
      </c>
      <c r="E787" s="669" t="s">
        <v>2911</v>
      </c>
      <c r="F787" s="674" t="s">
        <v>3260</v>
      </c>
      <c r="G787" s="659"/>
      <c r="H787" s="659" t="s">
        <v>384</v>
      </c>
      <c r="I787" s="674" t="s">
        <v>3120</v>
      </c>
      <c r="J787" s="674" t="s">
        <v>3120</v>
      </c>
      <c r="K787" s="654">
        <v>1</v>
      </c>
      <c r="L787" s="659"/>
      <c r="M787" s="656" t="s">
        <v>121</v>
      </c>
      <c r="N787" s="659"/>
      <c r="O787" s="660"/>
      <c r="P787" s="665">
        <v>291.06886840757812</v>
      </c>
      <c r="Q787" s="659"/>
      <c r="R787" s="659"/>
      <c r="S787" s="659"/>
      <c r="T787" s="659"/>
      <c r="U787" s="659"/>
      <c r="V787" s="653"/>
      <c r="W787" s="500"/>
      <c r="X787" s="504"/>
      <c r="Y787" s="504"/>
      <c r="Z787" s="504"/>
      <c r="AA787" s="500"/>
      <c r="AB787" s="504"/>
      <c r="AC787" s="506"/>
      <c r="AD787" s="506"/>
      <c r="AE787" s="500"/>
      <c r="AF787" s="500"/>
      <c r="AG787" s="500"/>
      <c r="AH787" s="505"/>
      <c r="AI787" s="506"/>
      <c r="AJ787" s="502"/>
      <c r="AK787" s="507"/>
      <c r="AL787" s="503"/>
      <c r="AM787" s="508"/>
      <c r="AN787" s="509"/>
      <c r="AO787" s="509"/>
    </row>
    <row r="788" spans="1:41" ht="14.4" customHeight="1">
      <c r="A788" s="654" t="s">
        <v>2899</v>
      </c>
      <c r="B788" s="686"/>
      <c r="C788" s="659"/>
      <c r="D788" s="654" t="s">
        <v>122</v>
      </c>
      <c r="E788" s="669" t="s">
        <v>2911</v>
      </c>
      <c r="F788" s="674" t="s">
        <v>3260</v>
      </c>
      <c r="G788" s="659"/>
      <c r="H788" s="659" t="s">
        <v>385</v>
      </c>
      <c r="I788" s="674" t="s">
        <v>3120</v>
      </c>
      <c r="J788" s="674" t="s">
        <v>3120</v>
      </c>
      <c r="K788" s="654">
        <v>1</v>
      </c>
      <c r="L788" s="659"/>
      <c r="M788" s="656" t="s">
        <v>121</v>
      </c>
      <c r="N788" s="659"/>
      <c r="O788" s="660"/>
      <c r="P788" s="665">
        <v>363.83608550947258</v>
      </c>
      <c r="Q788" s="659"/>
      <c r="R788" s="659"/>
      <c r="S788" s="659"/>
      <c r="T788" s="659"/>
      <c r="U788" s="659"/>
      <c r="V788" s="653"/>
      <c r="W788" s="500"/>
      <c r="X788" s="504"/>
      <c r="Y788" s="504"/>
      <c r="Z788" s="504"/>
      <c r="AA788" s="500"/>
      <c r="AB788" s="504"/>
      <c r="AC788" s="506"/>
      <c r="AD788" s="506"/>
      <c r="AE788" s="500"/>
      <c r="AF788" s="500"/>
      <c r="AG788" s="500"/>
      <c r="AH788" s="505"/>
      <c r="AI788" s="506"/>
      <c r="AJ788" s="502"/>
      <c r="AK788" s="507"/>
      <c r="AL788" s="503"/>
      <c r="AM788" s="508"/>
      <c r="AN788" s="509"/>
      <c r="AO788" s="509"/>
    </row>
    <row r="789" spans="1:41" ht="14.4" customHeight="1">
      <c r="A789" s="654" t="s">
        <v>2900</v>
      </c>
      <c r="B789" s="686"/>
      <c r="C789" s="659"/>
      <c r="D789" s="654" t="s">
        <v>122</v>
      </c>
      <c r="E789" s="669" t="s">
        <v>2911</v>
      </c>
      <c r="F789" s="674" t="s">
        <v>3237</v>
      </c>
      <c r="G789" s="659"/>
      <c r="H789" s="659" t="s">
        <v>384</v>
      </c>
      <c r="I789" s="674" t="s">
        <v>3179</v>
      </c>
      <c r="J789" s="674" t="s">
        <v>3179</v>
      </c>
      <c r="K789" s="654">
        <v>1</v>
      </c>
      <c r="L789" s="659"/>
      <c r="M789" s="656" t="s">
        <v>121</v>
      </c>
      <c r="N789" s="659"/>
      <c r="O789" s="660"/>
      <c r="P789" s="665">
        <v>212.31320170344566</v>
      </c>
      <c r="Q789" s="659"/>
      <c r="R789" s="659"/>
      <c r="S789" s="659"/>
      <c r="T789" s="659"/>
      <c r="U789" s="659"/>
      <c r="V789" s="653"/>
      <c r="W789" s="500"/>
      <c r="X789" s="504"/>
      <c r="Y789" s="504"/>
      <c r="Z789" s="504"/>
      <c r="AA789" s="500"/>
      <c r="AB789" s="504"/>
      <c r="AC789" s="506"/>
      <c r="AD789" s="506"/>
      <c r="AE789" s="500"/>
      <c r="AF789" s="500"/>
      <c r="AG789" s="500"/>
      <c r="AH789" s="505"/>
      <c r="AI789" s="506"/>
      <c r="AJ789" s="502"/>
      <c r="AK789" s="507"/>
      <c r="AL789" s="503"/>
      <c r="AM789" s="508"/>
      <c r="AN789" s="509"/>
      <c r="AO789" s="509"/>
    </row>
    <row r="790" spans="1:41" ht="14.4" customHeight="1">
      <c r="A790" s="654" t="s">
        <v>2901</v>
      </c>
      <c r="B790" s="686"/>
      <c r="C790" s="659"/>
      <c r="D790" s="654" t="s">
        <v>122</v>
      </c>
      <c r="E790" s="669" t="s">
        <v>2911</v>
      </c>
      <c r="F790" s="674" t="s">
        <v>3237</v>
      </c>
      <c r="G790" s="659"/>
      <c r="H790" s="659" t="s">
        <v>385</v>
      </c>
      <c r="I790" s="674" t="s">
        <v>3179</v>
      </c>
      <c r="J790" s="674" t="s">
        <v>3179</v>
      </c>
      <c r="K790" s="654">
        <v>1</v>
      </c>
      <c r="L790" s="659"/>
      <c r="M790" s="656" t="s">
        <v>121</v>
      </c>
      <c r="N790" s="659"/>
      <c r="O790" s="660"/>
      <c r="P790" s="665">
        <v>265.39150212930707</v>
      </c>
      <c r="Q790" s="659"/>
      <c r="R790" s="659"/>
      <c r="S790" s="659"/>
      <c r="T790" s="659"/>
      <c r="U790" s="659"/>
      <c r="V790" s="653"/>
      <c r="W790" s="500"/>
      <c r="X790" s="504"/>
      <c r="Y790" s="504"/>
      <c r="Z790" s="504"/>
      <c r="AA790" s="500"/>
      <c r="AB790" s="504"/>
      <c r="AC790" s="506"/>
      <c r="AD790" s="506"/>
      <c r="AE790" s="500"/>
      <c r="AF790" s="500"/>
      <c r="AG790" s="500"/>
      <c r="AH790" s="505"/>
      <c r="AI790" s="506"/>
      <c r="AJ790" s="502"/>
      <c r="AK790" s="507"/>
      <c r="AL790" s="503"/>
      <c r="AM790" s="508"/>
      <c r="AN790" s="509"/>
      <c r="AO790" s="509"/>
    </row>
    <row r="791" spans="1:41" ht="14.4" customHeight="1">
      <c r="A791" s="654" t="s">
        <v>2902</v>
      </c>
      <c r="B791" s="686" t="s">
        <v>3307</v>
      </c>
      <c r="C791" s="659"/>
      <c r="D791" s="654" t="s">
        <v>122</v>
      </c>
      <c r="E791" s="669" t="s">
        <v>2911</v>
      </c>
      <c r="F791" s="674" t="s">
        <v>3249</v>
      </c>
      <c r="G791" s="659"/>
      <c r="H791" s="659" t="s">
        <v>384</v>
      </c>
      <c r="I791" s="674" t="s">
        <v>3166</v>
      </c>
      <c r="J791" s="674" t="s">
        <v>3166</v>
      </c>
      <c r="K791" s="654">
        <v>1</v>
      </c>
      <c r="L791" s="659"/>
      <c r="M791" s="656" t="s">
        <v>121</v>
      </c>
      <c r="N791" s="659"/>
      <c r="O791" s="660">
        <v>224.96607752360205</v>
      </c>
      <c r="P791" s="665">
        <v>233.96472062454615</v>
      </c>
      <c r="Q791" s="659"/>
      <c r="R791" s="659"/>
      <c r="S791" s="659"/>
      <c r="T791" s="659"/>
      <c r="U791" s="659"/>
      <c r="V791" s="653"/>
      <c r="W791" s="500"/>
      <c r="X791" s="504"/>
      <c r="Y791" s="504"/>
      <c r="Z791" s="504"/>
      <c r="AA791" s="500"/>
      <c r="AB791" s="504"/>
      <c r="AC791" s="506"/>
      <c r="AD791" s="506"/>
      <c r="AE791" s="500"/>
      <c r="AF791" s="500"/>
      <c r="AG791" s="500"/>
      <c r="AH791" s="505"/>
      <c r="AI791" s="506"/>
      <c r="AJ791" s="502"/>
      <c r="AK791" s="507"/>
      <c r="AL791" s="503"/>
      <c r="AM791" s="508"/>
      <c r="AN791" s="509"/>
      <c r="AO791" s="509"/>
    </row>
    <row r="792" spans="1:41" ht="14.4" customHeight="1">
      <c r="A792" s="654" t="s">
        <v>2903</v>
      </c>
      <c r="B792" s="686" t="s">
        <v>3307</v>
      </c>
      <c r="C792" s="659"/>
      <c r="D792" s="654" t="s">
        <v>122</v>
      </c>
      <c r="E792" s="669" t="s">
        <v>2911</v>
      </c>
      <c r="F792" s="674" t="s">
        <v>3249</v>
      </c>
      <c r="G792" s="659"/>
      <c r="H792" s="659" t="s">
        <v>385</v>
      </c>
      <c r="I792" s="674" t="s">
        <v>3166</v>
      </c>
      <c r="J792" s="674" t="s">
        <v>3166</v>
      </c>
      <c r="K792" s="654">
        <v>1</v>
      </c>
      <c r="L792" s="659"/>
      <c r="M792" s="656" t="s">
        <v>121</v>
      </c>
      <c r="N792" s="659"/>
      <c r="O792" s="660">
        <v>281.20759690450257</v>
      </c>
      <c r="P792" s="665">
        <v>292.45590078068267</v>
      </c>
      <c r="Q792" s="659"/>
      <c r="R792" s="659"/>
      <c r="S792" s="659"/>
      <c r="T792" s="659"/>
      <c r="U792" s="659"/>
      <c r="V792" s="653"/>
      <c r="W792" s="500"/>
      <c r="X792" s="504"/>
      <c r="Y792" s="504"/>
      <c r="Z792" s="504"/>
      <c r="AA792" s="500"/>
      <c r="AB792" s="504"/>
      <c r="AC792" s="506"/>
      <c r="AD792" s="506"/>
      <c r="AE792" s="500"/>
      <c r="AF792" s="500"/>
      <c r="AG792" s="500"/>
      <c r="AH792" s="505"/>
      <c r="AI792" s="506"/>
      <c r="AJ792" s="502"/>
      <c r="AK792" s="507"/>
      <c r="AL792" s="503"/>
      <c r="AM792" s="508"/>
      <c r="AN792" s="509"/>
      <c r="AO792" s="509"/>
    </row>
    <row r="793" spans="1:41" ht="14.4" customHeight="1">
      <c r="A793" s="654" t="s">
        <v>2904</v>
      </c>
      <c r="B793" s="686"/>
      <c r="C793" s="659"/>
      <c r="D793" s="654" t="s">
        <v>122</v>
      </c>
      <c r="E793" s="669" t="s">
        <v>2911</v>
      </c>
      <c r="F793" s="674" t="s">
        <v>3261</v>
      </c>
      <c r="G793" s="659"/>
      <c r="H793" s="659" t="s">
        <v>384</v>
      </c>
      <c r="I793" s="674" t="s">
        <v>3121</v>
      </c>
      <c r="J793" s="674" t="s">
        <v>3121</v>
      </c>
      <c r="K793" s="654">
        <v>1</v>
      </c>
      <c r="L793" s="659"/>
      <c r="M793" s="656" t="s">
        <v>121</v>
      </c>
      <c r="N793" s="659"/>
      <c r="O793" s="660"/>
      <c r="P793" s="665">
        <v>283.28084997439839</v>
      </c>
      <c r="Q793" s="659"/>
      <c r="R793" s="659"/>
      <c r="S793" s="659"/>
      <c r="T793" s="659"/>
      <c r="U793" s="659"/>
      <c r="V793" s="653"/>
      <c r="W793" s="500"/>
      <c r="X793" s="504"/>
      <c r="Y793" s="504"/>
      <c r="Z793" s="504"/>
      <c r="AA793" s="500"/>
      <c r="AB793" s="504"/>
      <c r="AC793" s="506"/>
      <c r="AD793" s="506"/>
      <c r="AE793" s="500"/>
      <c r="AF793" s="500"/>
      <c r="AG793" s="500"/>
      <c r="AH793" s="505"/>
      <c r="AI793" s="506"/>
      <c r="AJ793" s="502"/>
      <c r="AK793" s="507"/>
      <c r="AL793" s="503"/>
      <c r="AM793" s="508"/>
      <c r="AN793" s="509"/>
      <c r="AO793" s="509"/>
    </row>
    <row r="794" spans="1:41" ht="14.4" customHeight="1">
      <c r="A794" s="654" t="s">
        <v>2905</v>
      </c>
      <c r="B794" s="686"/>
      <c r="C794" s="659"/>
      <c r="D794" s="654" t="s">
        <v>122</v>
      </c>
      <c r="E794" s="669" t="s">
        <v>2911</v>
      </c>
      <c r="F794" s="674" t="s">
        <v>3261</v>
      </c>
      <c r="G794" s="659"/>
      <c r="H794" s="659" t="s">
        <v>385</v>
      </c>
      <c r="I794" s="674" t="s">
        <v>3121</v>
      </c>
      <c r="J794" s="674" t="s">
        <v>3121</v>
      </c>
      <c r="K794" s="654">
        <v>1</v>
      </c>
      <c r="L794" s="659"/>
      <c r="M794" s="656" t="s">
        <v>121</v>
      </c>
      <c r="N794" s="659"/>
      <c r="O794" s="660"/>
      <c r="P794" s="665">
        <v>354.10106246799796</v>
      </c>
      <c r="Q794" s="659"/>
      <c r="R794" s="659"/>
      <c r="S794" s="659"/>
      <c r="T794" s="659"/>
      <c r="U794" s="659"/>
      <c r="V794" s="653"/>
      <c r="W794" s="500"/>
      <c r="X794" s="504"/>
      <c r="Y794" s="504"/>
      <c r="Z794" s="504"/>
      <c r="AA794" s="500"/>
      <c r="AB794" s="504"/>
      <c r="AC794" s="506"/>
      <c r="AD794" s="506"/>
      <c r="AE794" s="500"/>
      <c r="AF794" s="500"/>
      <c r="AG794" s="500"/>
      <c r="AH794" s="505"/>
      <c r="AI794" s="506"/>
      <c r="AJ794" s="502"/>
      <c r="AK794" s="507"/>
      <c r="AL794" s="503"/>
      <c r="AM794" s="508"/>
      <c r="AN794" s="509"/>
      <c r="AO794" s="509"/>
    </row>
    <row r="795" spans="1:41" ht="14.4" customHeight="1">
      <c r="A795" s="654" t="s">
        <v>2906</v>
      </c>
      <c r="B795" s="686"/>
      <c r="C795" s="659"/>
      <c r="D795" s="654" t="s">
        <v>122</v>
      </c>
      <c r="E795" s="669" t="s">
        <v>2911</v>
      </c>
      <c r="F795" s="674" t="s">
        <v>3238</v>
      </c>
      <c r="G795" s="659"/>
      <c r="H795" s="659" t="s">
        <v>384</v>
      </c>
      <c r="I795" s="674" t="s">
        <v>3180</v>
      </c>
      <c r="J795" s="674" t="s">
        <v>3180</v>
      </c>
      <c r="K795" s="654">
        <v>1</v>
      </c>
      <c r="L795" s="659"/>
      <c r="M795" s="656" t="s">
        <v>121</v>
      </c>
      <c r="N795" s="659"/>
      <c r="O795" s="660"/>
      <c r="P795" s="665">
        <v>202.94723294723295</v>
      </c>
      <c r="Q795" s="659"/>
      <c r="R795" s="659"/>
      <c r="S795" s="659"/>
      <c r="T795" s="659"/>
      <c r="U795" s="659"/>
      <c r="V795" s="653"/>
      <c r="W795" s="500"/>
      <c r="X795" s="504"/>
      <c r="Y795" s="504"/>
      <c r="Z795" s="504"/>
      <c r="AA795" s="500"/>
      <c r="AB795" s="504"/>
      <c r="AC795" s="506"/>
      <c r="AD795" s="506"/>
      <c r="AE795" s="500"/>
      <c r="AF795" s="500"/>
      <c r="AG795" s="500"/>
      <c r="AH795" s="505"/>
      <c r="AI795" s="506"/>
      <c r="AJ795" s="502"/>
      <c r="AK795" s="507"/>
      <c r="AL795" s="503"/>
      <c r="AM795" s="508"/>
      <c r="AN795" s="509"/>
      <c r="AO795" s="509"/>
    </row>
    <row r="796" spans="1:41" ht="14.4" customHeight="1">
      <c r="A796" s="654" t="s">
        <v>2907</v>
      </c>
      <c r="B796" s="686"/>
      <c r="C796" s="659"/>
      <c r="D796" s="654" t="s">
        <v>122</v>
      </c>
      <c r="E796" s="669" t="s">
        <v>2911</v>
      </c>
      <c r="F796" s="674" t="s">
        <v>3238</v>
      </c>
      <c r="G796" s="659"/>
      <c r="H796" s="659" t="s">
        <v>385</v>
      </c>
      <c r="I796" s="674" t="s">
        <v>3180</v>
      </c>
      <c r="J796" s="674" t="s">
        <v>3180</v>
      </c>
      <c r="K796" s="654">
        <v>1</v>
      </c>
      <c r="L796" s="659"/>
      <c r="M796" s="656" t="s">
        <v>121</v>
      </c>
      <c r="N796" s="659"/>
      <c r="O796" s="660"/>
      <c r="P796" s="665">
        <v>253.68404118404126</v>
      </c>
      <c r="Q796" s="659"/>
      <c r="R796" s="659"/>
      <c r="S796" s="659"/>
      <c r="T796" s="659"/>
      <c r="U796" s="659"/>
      <c r="V796" s="653"/>
      <c r="W796" s="500"/>
      <c r="X796" s="504"/>
      <c r="Y796" s="504"/>
      <c r="Z796" s="504"/>
      <c r="AA796" s="500"/>
      <c r="AB796" s="504"/>
      <c r="AC796" s="506"/>
      <c r="AD796" s="506"/>
      <c r="AE796" s="500"/>
      <c r="AF796" s="500"/>
      <c r="AG796" s="500"/>
      <c r="AH796" s="505"/>
      <c r="AI796" s="506"/>
      <c r="AJ796" s="502"/>
      <c r="AK796" s="507"/>
      <c r="AL796" s="503"/>
      <c r="AM796" s="508"/>
      <c r="AN796" s="509"/>
      <c r="AO796" s="509"/>
    </row>
    <row r="797" spans="1:41" ht="14.4" customHeight="1">
      <c r="A797" s="654" t="s">
        <v>2908</v>
      </c>
      <c r="B797" s="686" t="s">
        <v>3308</v>
      </c>
      <c r="C797" s="659"/>
      <c r="D797" s="654" t="s">
        <v>122</v>
      </c>
      <c r="E797" s="669" t="s">
        <v>2911</v>
      </c>
      <c r="F797" s="674" t="s">
        <v>3250</v>
      </c>
      <c r="G797" s="659"/>
      <c r="H797" s="659" t="s">
        <v>384</v>
      </c>
      <c r="I797" s="674" t="s">
        <v>3167</v>
      </c>
      <c r="J797" s="674" t="s">
        <v>3167</v>
      </c>
      <c r="K797" s="654">
        <v>1</v>
      </c>
      <c r="L797" s="659"/>
      <c r="M797" s="656" t="s">
        <v>121</v>
      </c>
      <c r="N797" s="659"/>
      <c r="O797" s="660">
        <v>208.89054929359452</v>
      </c>
      <c r="P797" s="665">
        <v>217.24617126533832</v>
      </c>
      <c r="Q797" s="659"/>
      <c r="R797" s="659"/>
      <c r="S797" s="659"/>
      <c r="T797" s="659"/>
      <c r="U797" s="659"/>
      <c r="V797" s="653"/>
      <c r="W797" s="500"/>
      <c r="X797" s="504"/>
      <c r="Y797" s="504"/>
      <c r="Z797" s="504"/>
      <c r="AA797" s="500"/>
      <c r="AB797" s="504"/>
      <c r="AC797" s="506"/>
      <c r="AD797" s="506"/>
      <c r="AE797" s="500"/>
      <c r="AF797" s="500"/>
      <c r="AG797" s="500"/>
      <c r="AH797" s="505"/>
      <c r="AI797" s="506"/>
      <c r="AJ797" s="502"/>
      <c r="AK797" s="507"/>
      <c r="AL797" s="503"/>
      <c r="AM797" s="508"/>
      <c r="AN797" s="509"/>
      <c r="AO797" s="509"/>
    </row>
    <row r="798" spans="1:41" ht="14.4" customHeight="1">
      <c r="A798" s="654" t="s">
        <v>2912</v>
      </c>
      <c r="B798" s="686" t="s">
        <v>3308</v>
      </c>
      <c r="C798" s="659"/>
      <c r="D798" s="654" t="s">
        <v>122</v>
      </c>
      <c r="E798" s="669" t="s">
        <v>2911</v>
      </c>
      <c r="F798" s="674" t="s">
        <v>3250</v>
      </c>
      <c r="G798" s="659"/>
      <c r="H798" s="659" t="s">
        <v>385</v>
      </c>
      <c r="I798" s="674" t="s">
        <v>3167</v>
      </c>
      <c r="J798" s="674" t="s">
        <v>3167</v>
      </c>
      <c r="K798" s="654">
        <v>1</v>
      </c>
      <c r="L798" s="659"/>
      <c r="M798" s="656" t="s">
        <v>121</v>
      </c>
      <c r="N798" s="659"/>
      <c r="O798" s="660">
        <v>261.11318661699318</v>
      </c>
      <c r="P798" s="665">
        <v>271.55771408167294</v>
      </c>
      <c r="Q798" s="659"/>
      <c r="R798" s="659"/>
      <c r="S798" s="659"/>
      <c r="T798" s="659"/>
      <c r="U798" s="659"/>
      <c r="V798" s="653"/>
      <c r="W798" s="500"/>
      <c r="X798" s="504"/>
      <c r="Y798" s="504"/>
      <c r="Z798" s="504"/>
      <c r="AA798" s="500"/>
      <c r="AB798" s="504"/>
      <c r="AC798" s="506"/>
      <c r="AD798" s="506"/>
      <c r="AE798" s="500"/>
      <c r="AF798" s="500"/>
      <c r="AG798" s="500"/>
      <c r="AH798" s="505"/>
      <c r="AI798" s="506"/>
      <c r="AJ798" s="502"/>
      <c r="AK798" s="507"/>
      <c r="AL798" s="503"/>
      <c r="AM798" s="508"/>
      <c r="AN798" s="509"/>
      <c r="AO798" s="509"/>
    </row>
    <row r="799" spans="1:41" ht="14.4" customHeight="1">
      <c r="A799" s="654" t="s">
        <v>2913</v>
      </c>
      <c r="B799" s="686"/>
      <c r="C799" s="659"/>
      <c r="D799" s="654" t="s">
        <v>122</v>
      </c>
      <c r="E799" s="669" t="s">
        <v>2911</v>
      </c>
      <c r="F799" s="674" t="s">
        <v>3262</v>
      </c>
      <c r="G799" s="659"/>
      <c r="H799" s="659" t="s">
        <v>384</v>
      </c>
      <c r="I799" s="674" t="s">
        <v>3122</v>
      </c>
      <c r="J799" s="674" t="s">
        <v>3122</v>
      </c>
      <c r="K799" s="654">
        <v>1</v>
      </c>
      <c r="L799" s="659"/>
      <c r="M799" s="656" t="s">
        <v>121</v>
      </c>
      <c r="N799" s="659"/>
      <c r="O799" s="660"/>
      <c r="P799" s="1631">
        <v>266.94319656583809</v>
      </c>
      <c r="Q799" s="659"/>
      <c r="R799" s="659"/>
      <c r="S799" s="659"/>
      <c r="T799" s="659"/>
      <c r="U799" s="659"/>
      <c r="V799" s="653"/>
      <c r="W799" s="500"/>
      <c r="X799" s="504"/>
      <c r="Y799" s="504"/>
      <c r="Z799" s="504"/>
      <c r="AA799" s="500"/>
      <c r="AB799" s="504"/>
      <c r="AC799" s="506"/>
      <c r="AD799" s="506"/>
      <c r="AE799" s="500"/>
      <c r="AF799" s="500"/>
      <c r="AG799" s="500"/>
      <c r="AH799" s="505"/>
      <c r="AI799" s="506"/>
      <c r="AJ799" s="502"/>
      <c r="AK799" s="507"/>
      <c r="AL799" s="503"/>
      <c r="AM799" s="508"/>
      <c r="AN799" s="509"/>
      <c r="AO799" s="509"/>
    </row>
    <row r="800" spans="1:41" ht="14.4" customHeight="1">
      <c r="A800" s="654" t="s">
        <v>2914</v>
      </c>
      <c r="B800" s="686"/>
      <c r="C800" s="659"/>
      <c r="D800" s="654" t="s">
        <v>122</v>
      </c>
      <c r="E800" s="669" t="s">
        <v>2911</v>
      </c>
      <c r="F800" s="674" t="s">
        <v>3262</v>
      </c>
      <c r="G800" s="659"/>
      <c r="H800" s="659" t="s">
        <v>385</v>
      </c>
      <c r="I800" s="674" t="s">
        <v>3122</v>
      </c>
      <c r="J800" s="674" t="s">
        <v>3122</v>
      </c>
      <c r="K800" s="654">
        <v>1</v>
      </c>
      <c r="L800" s="659"/>
      <c r="M800" s="656" t="s">
        <v>121</v>
      </c>
      <c r="N800" s="659"/>
      <c r="O800" s="660"/>
      <c r="P800" s="1631">
        <v>333.67899570729764</v>
      </c>
      <c r="Q800" s="659"/>
      <c r="R800" s="659"/>
      <c r="S800" s="659"/>
      <c r="T800" s="659"/>
      <c r="U800" s="659"/>
      <c r="V800" s="653"/>
      <c r="W800" s="500"/>
      <c r="X800" s="504"/>
      <c r="Y800" s="504"/>
      <c r="Z800" s="504"/>
      <c r="AA800" s="500"/>
      <c r="AB800" s="504"/>
      <c r="AC800" s="506"/>
      <c r="AD800" s="506"/>
      <c r="AE800" s="500"/>
      <c r="AF800" s="500"/>
      <c r="AG800" s="500"/>
      <c r="AH800" s="505"/>
      <c r="AI800" s="506"/>
      <c r="AJ800" s="502"/>
      <c r="AK800" s="507"/>
      <c r="AL800" s="503"/>
      <c r="AM800" s="508"/>
      <c r="AN800" s="509"/>
      <c r="AO800" s="509"/>
    </row>
    <row r="801" spans="1:41" ht="14.4" customHeight="1">
      <c r="A801" s="654" t="s">
        <v>2915</v>
      </c>
      <c r="B801" s="686"/>
      <c r="C801" s="659"/>
      <c r="D801" s="654" t="s">
        <v>122</v>
      </c>
      <c r="E801" s="669" t="s">
        <v>2911</v>
      </c>
      <c r="F801" s="674" t="s">
        <v>3239</v>
      </c>
      <c r="G801" s="659"/>
      <c r="H801" s="659" t="s">
        <v>384</v>
      </c>
      <c r="I801" s="674" t="s">
        <v>3181</v>
      </c>
      <c r="J801" s="674" t="s">
        <v>3181</v>
      </c>
      <c r="K801" s="654">
        <v>1</v>
      </c>
      <c r="L801" s="659"/>
      <c r="M801" s="656" t="s">
        <v>121</v>
      </c>
      <c r="N801" s="659"/>
      <c r="O801" s="660"/>
      <c r="P801" s="665">
        <v>172.88717288717291</v>
      </c>
      <c r="Q801" s="659"/>
      <c r="R801" s="659"/>
      <c r="S801" s="659"/>
      <c r="T801" s="659"/>
      <c r="U801" s="659"/>
      <c r="V801" s="653"/>
      <c r="W801" s="500"/>
      <c r="X801" s="504"/>
      <c r="Y801" s="504"/>
      <c r="Z801" s="504"/>
      <c r="AA801" s="500"/>
      <c r="AB801" s="504"/>
      <c r="AC801" s="506"/>
      <c r="AD801" s="506"/>
      <c r="AE801" s="500"/>
      <c r="AF801" s="500"/>
      <c r="AG801" s="500"/>
      <c r="AH801" s="505"/>
      <c r="AI801" s="506"/>
      <c r="AJ801" s="502"/>
      <c r="AK801" s="507"/>
      <c r="AL801" s="503"/>
      <c r="AM801" s="508"/>
      <c r="AN801" s="509"/>
      <c r="AO801" s="509"/>
    </row>
    <row r="802" spans="1:41" ht="14.4" customHeight="1">
      <c r="A802" s="654" t="s">
        <v>2916</v>
      </c>
      <c r="B802" s="686"/>
      <c r="C802" s="659"/>
      <c r="D802" s="654" t="s">
        <v>122</v>
      </c>
      <c r="E802" s="669" t="s">
        <v>2911</v>
      </c>
      <c r="F802" s="674" t="s">
        <v>3239</v>
      </c>
      <c r="G802" s="659"/>
      <c r="H802" s="659" t="s">
        <v>385</v>
      </c>
      <c r="I802" s="674" t="s">
        <v>3181</v>
      </c>
      <c r="J802" s="674" t="s">
        <v>3181</v>
      </c>
      <c r="K802" s="654">
        <v>1</v>
      </c>
      <c r="L802" s="659"/>
      <c r="M802" s="656" t="s">
        <v>121</v>
      </c>
      <c r="N802" s="659"/>
      <c r="O802" s="660"/>
      <c r="P802" s="665">
        <v>216.10896610896611</v>
      </c>
      <c r="Q802" s="659"/>
      <c r="R802" s="659"/>
      <c r="S802" s="659"/>
      <c r="T802" s="659"/>
      <c r="U802" s="659"/>
      <c r="V802" s="653"/>
      <c r="W802" s="500"/>
      <c r="X802" s="504"/>
      <c r="Y802" s="504"/>
      <c r="Z802" s="504"/>
      <c r="AA802" s="500"/>
      <c r="AB802" s="504"/>
      <c r="AC802" s="506"/>
      <c r="AD802" s="506"/>
      <c r="AE802" s="500"/>
      <c r="AF802" s="500"/>
      <c r="AG802" s="500"/>
      <c r="AH802" s="505"/>
      <c r="AI802" s="506"/>
      <c r="AJ802" s="502"/>
      <c r="AK802" s="507"/>
      <c r="AL802" s="503"/>
      <c r="AM802" s="508"/>
      <c r="AN802" s="509"/>
      <c r="AO802" s="509"/>
    </row>
    <row r="803" spans="1:41" ht="14.4" customHeight="1">
      <c r="A803" s="654" t="s">
        <v>2917</v>
      </c>
      <c r="B803" s="686" t="s">
        <v>3309</v>
      </c>
      <c r="C803" s="659"/>
      <c r="D803" s="654" t="s">
        <v>122</v>
      </c>
      <c r="E803" s="669" t="s">
        <v>2911</v>
      </c>
      <c r="F803" s="674" t="s">
        <v>3251</v>
      </c>
      <c r="G803" s="659"/>
      <c r="H803" s="659" t="s">
        <v>384</v>
      </c>
      <c r="I803" s="674" t="s">
        <v>3168</v>
      </c>
      <c r="J803" s="674" t="s">
        <v>3168</v>
      </c>
      <c r="K803" s="654">
        <v>1</v>
      </c>
      <c r="L803" s="659"/>
      <c r="M803" s="656" t="s">
        <v>121</v>
      </c>
      <c r="N803" s="659"/>
      <c r="O803" s="660">
        <v>183.29670088566832</v>
      </c>
      <c r="P803" s="665">
        <v>190.62856892109505</v>
      </c>
      <c r="Q803" s="659"/>
      <c r="R803" s="659"/>
      <c r="S803" s="659"/>
      <c r="T803" s="659"/>
      <c r="U803" s="659"/>
      <c r="V803" s="653"/>
      <c r="W803" s="500"/>
      <c r="X803" s="504"/>
      <c r="Y803" s="504"/>
      <c r="Z803" s="504"/>
      <c r="AA803" s="500"/>
      <c r="AB803" s="504"/>
      <c r="AC803" s="506"/>
      <c r="AD803" s="506"/>
      <c r="AE803" s="500"/>
      <c r="AF803" s="500"/>
      <c r="AG803" s="500"/>
      <c r="AH803" s="505"/>
      <c r="AI803" s="506"/>
      <c r="AJ803" s="502"/>
      <c r="AK803" s="507"/>
      <c r="AL803" s="503"/>
      <c r="AM803" s="508"/>
      <c r="AN803" s="509"/>
      <c r="AO803" s="509"/>
    </row>
    <row r="804" spans="1:41" ht="14.4" customHeight="1">
      <c r="A804" s="654" t="s">
        <v>2918</v>
      </c>
      <c r="B804" s="686" t="s">
        <v>3309</v>
      </c>
      <c r="C804" s="659"/>
      <c r="D804" s="654" t="s">
        <v>122</v>
      </c>
      <c r="E804" s="669" t="s">
        <v>2911</v>
      </c>
      <c r="F804" s="674" t="s">
        <v>3251</v>
      </c>
      <c r="G804" s="659"/>
      <c r="H804" s="659" t="s">
        <v>385</v>
      </c>
      <c r="I804" s="674" t="s">
        <v>3168</v>
      </c>
      <c r="J804" s="674" t="s">
        <v>3168</v>
      </c>
      <c r="K804" s="654">
        <v>1</v>
      </c>
      <c r="L804" s="659"/>
      <c r="M804" s="656" t="s">
        <v>121</v>
      </c>
      <c r="N804" s="659"/>
      <c r="O804" s="660">
        <v>229.12087610708542</v>
      </c>
      <c r="P804" s="665">
        <v>238.28571115136884</v>
      </c>
      <c r="Q804" s="659"/>
      <c r="R804" s="659"/>
      <c r="S804" s="659"/>
      <c r="T804" s="659"/>
      <c r="U804" s="659"/>
      <c r="V804" s="653"/>
      <c r="W804" s="500"/>
      <c r="X804" s="504"/>
      <c r="Y804" s="504"/>
      <c r="Z804" s="504"/>
      <c r="AA804" s="500"/>
      <c r="AB804" s="504"/>
      <c r="AC804" s="506"/>
      <c r="AD804" s="506"/>
      <c r="AE804" s="500"/>
      <c r="AF804" s="500"/>
      <c r="AG804" s="500"/>
      <c r="AH804" s="505"/>
      <c r="AI804" s="506"/>
      <c r="AJ804" s="502"/>
      <c r="AK804" s="507"/>
      <c r="AL804" s="503"/>
      <c r="AM804" s="508"/>
      <c r="AN804" s="509"/>
      <c r="AO804" s="509"/>
    </row>
    <row r="805" spans="1:41" ht="14.4" customHeight="1">
      <c r="A805" s="654" t="s">
        <v>2919</v>
      </c>
      <c r="B805" s="686"/>
      <c r="C805" s="659"/>
      <c r="D805" s="654" t="s">
        <v>122</v>
      </c>
      <c r="E805" s="669" t="s">
        <v>2911</v>
      </c>
      <c r="F805" s="674" t="s">
        <v>3263</v>
      </c>
      <c r="G805" s="659"/>
      <c r="H805" s="659" t="s">
        <v>384</v>
      </c>
      <c r="I805" s="674" t="s">
        <v>3123</v>
      </c>
      <c r="J805" s="674" t="s">
        <v>3123</v>
      </c>
      <c r="K805" s="654">
        <v>1</v>
      </c>
      <c r="L805" s="659"/>
      <c r="M805" s="656" t="s">
        <v>121</v>
      </c>
      <c r="N805" s="659"/>
      <c r="O805" s="660"/>
      <c r="P805" s="665">
        <v>240.65307604523292</v>
      </c>
      <c r="Q805" s="659"/>
      <c r="R805" s="659"/>
      <c r="S805" s="659"/>
      <c r="T805" s="659"/>
      <c r="U805" s="659"/>
      <c r="V805" s="653"/>
      <c r="W805" s="500"/>
      <c r="X805" s="504"/>
      <c r="Y805" s="504"/>
      <c r="Z805" s="504"/>
      <c r="AA805" s="500"/>
      <c r="AB805" s="504"/>
      <c r="AC805" s="506"/>
      <c r="AD805" s="506"/>
      <c r="AE805" s="500"/>
      <c r="AF805" s="500"/>
      <c r="AG805" s="500"/>
      <c r="AH805" s="505"/>
      <c r="AI805" s="506"/>
      <c r="AJ805" s="502"/>
      <c r="AK805" s="507"/>
      <c r="AL805" s="503"/>
      <c r="AM805" s="508"/>
      <c r="AN805" s="509"/>
      <c r="AO805" s="509"/>
    </row>
    <row r="806" spans="1:41" ht="14.4" customHeight="1">
      <c r="A806" s="654" t="s">
        <v>2920</v>
      </c>
      <c r="B806" s="686"/>
      <c r="C806" s="659"/>
      <c r="D806" s="654" t="s">
        <v>122</v>
      </c>
      <c r="E806" s="669" t="s">
        <v>2911</v>
      </c>
      <c r="F806" s="674" t="s">
        <v>3263</v>
      </c>
      <c r="G806" s="659"/>
      <c r="H806" s="659" t="s">
        <v>385</v>
      </c>
      <c r="I806" s="674" t="s">
        <v>3123</v>
      </c>
      <c r="J806" s="674" t="s">
        <v>3123</v>
      </c>
      <c r="K806" s="654">
        <v>1</v>
      </c>
      <c r="L806" s="659"/>
      <c r="M806" s="656" t="s">
        <v>121</v>
      </c>
      <c r="N806" s="659"/>
      <c r="O806" s="660"/>
      <c r="P806" s="665">
        <v>300.81634505654119</v>
      </c>
      <c r="Q806" s="659"/>
      <c r="R806" s="659"/>
      <c r="S806" s="659"/>
      <c r="T806" s="659"/>
      <c r="U806" s="659"/>
      <c r="V806" s="653"/>
      <c r="W806" s="500"/>
      <c r="X806" s="504"/>
      <c r="Y806" s="504"/>
      <c r="Z806" s="504"/>
      <c r="AA806" s="500"/>
      <c r="AB806" s="504"/>
      <c r="AC806" s="506"/>
      <c r="AD806" s="506"/>
      <c r="AE806" s="500"/>
      <c r="AF806" s="500"/>
      <c r="AG806" s="500"/>
      <c r="AH806" s="505"/>
      <c r="AI806" s="506"/>
      <c r="AJ806" s="502"/>
      <c r="AK806" s="507"/>
      <c r="AL806" s="503"/>
      <c r="AM806" s="508"/>
      <c r="AN806" s="509"/>
      <c r="AO806" s="509"/>
    </row>
    <row r="807" spans="1:41" ht="14.4" customHeight="1">
      <c r="A807" s="654" t="s">
        <v>2921</v>
      </c>
      <c r="B807" s="686"/>
      <c r="C807" s="659"/>
      <c r="D807" s="654" t="s">
        <v>122</v>
      </c>
      <c r="E807" s="669" t="s">
        <v>2911</v>
      </c>
      <c r="F807" s="674" t="s">
        <v>3240</v>
      </c>
      <c r="G807" s="659"/>
      <c r="H807" s="659" t="s">
        <v>384</v>
      </c>
      <c r="I807" s="674" t="s">
        <v>3182</v>
      </c>
      <c r="J807" s="674" t="s">
        <v>3182</v>
      </c>
      <c r="K807" s="654">
        <v>1</v>
      </c>
      <c r="L807" s="659"/>
      <c r="M807" s="656" t="s">
        <v>121</v>
      </c>
      <c r="N807" s="659"/>
      <c r="O807" s="660"/>
      <c r="P807" s="665">
        <v>162.77617444284115</v>
      </c>
      <c r="Q807" s="659"/>
      <c r="R807" s="659"/>
      <c r="S807" s="659"/>
      <c r="T807" s="659"/>
      <c r="U807" s="659"/>
      <c r="V807" s="653"/>
      <c r="W807" s="500"/>
      <c r="X807" s="504"/>
      <c r="Y807" s="504"/>
      <c r="Z807" s="504"/>
      <c r="AA807" s="500"/>
      <c r="AB807" s="504"/>
      <c r="AC807" s="506"/>
      <c r="AD807" s="506"/>
      <c r="AE807" s="500"/>
      <c r="AF807" s="500"/>
      <c r="AG807" s="500"/>
      <c r="AH807" s="505"/>
      <c r="AI807" s="506"/>
      <c r="AJ807" s="502"/>
      <c r="AK807" s="507"/>
      <c r="AL807" s="503"/>
      <c r="AM807" s="508"/>
      <c r="AN807" s="509"/>
      <c r="AO807" s="509"/>
    </row>
    <row r="808" spans="1:41" ht="14.4" customHeight="1">
      <c r="A808" s="654" t="s">
        <v>2922</v>
      </c>
      <c r="B808" s="686"/>
      <c r="C808" s="659"/>
      <c r="D808" s="654" t="s">
        <v>122</v>
      </c>
      <c r="E808" s="669" t="s">
        <v>2911</v>
      </c>
      <c r="F808" s="674" t="s">
        <v>3240</v>
      </c>
      <c r="G808" s="659"/>
      <c r="H808" s="659" t="s">
        <v>385</v>
      </c>
      <c r="I808" s="674" t="s">
        <v>3182</v>
      </c>
      <c r="J808" s="674" t="s">
        <v>3182</v>
      </c>
      <c r="K808" s="654">
        <v>1</v>
      </c>
      <c r="L808" s="659"/>
      <c r="M808" s="656" t="s">
        <v>121</v>
      </c>
      <c r="N808" s="659"/>
      <c r="O808" s="660"/>
      <c r="P808" s="665">
        <v>203.47021805355143</v>
      </c>
      <c r="Q808" s="659"/>
      <c r="R808" s="659"/>
      <c r="S808" s="659"/>
      <c r="T808" s="659"/>
      <c r="U808" s="659"/>
      <c r="V808" s="653"/>
      <c r="W808" s="500"/>
      <c r="X808" s="504"/>
      <c r="Y808" s="504"/>
      <c r="Z808" s="504"/>
      <c r="AA808" s="500"/>
      <c r="AB808" s="504"/>
      <c r="AC808" s="506"/>
      <c r="AD808" s="506"/>
      <c r="AE808" s="500"/>
      <c r="AF808" s="500"/>
      <c r="AG808" s="500"/>
      <c r="AH808" s="505"/>
      <c r="AI808" s="506"/>
      <c r="AJ808" s="502"/>
      <c r="AK808" s="507"/>
      <c r="AL808" s="503"/>
      <c r="AM808" s="508"/>
      <c r="AN808" s="509"/>
      <c r="AO808" s="509"/>
    </row>
    <row r="809" spans="1:41" ht="14.4" customHeight="1">
      <c r="A809" s="654" t="s">
        <v>2923</v>
      </c>
      <c r="B809" s="686" t="s">
        <v>3310</v>
      </c>
      <c r="C809" s="659"/>
      <c r="D809" s="654" t="s">
        <v>122</v>
      </c>
      <c r="E809" s="669" t="s">
        <v>2911</v>
      </c>
      <c r="F809" s="674" t="s">
        <v>3252</v>
      </c>
      <c r="G809" s="659"/>
      <c r="H809" s="659" t="s">
        <v>384</v>
      </c>
      <c r="I809" s="674" t="s">
        <v>3169</v>
      </c>
      <c r="J809" s="674" t="s">
        <v>3169</v>
      </c>
      <c r="K809" s="654">
        <v>1</v>
      </c>
      <c r="L809" s="659"/>
      <c r="M809" s="656" t="s">
        <v>121</v>
      </c>
      <c r="N809" s="659"/>
      <c r="O809" s="660">
        <v>180.86503414021166</v>
      </c>
      <c r="P809" s="665">
        <v>180.86503414021166</v>
      </c>
      <c r="Q809" s="659"/>
      <c r="R809" s="659"/>
      <c r="S809" s="659"/>
      <c r="T809" s="659"/>
      <c r="U809" s="659"/>
      <c r="V809" s="653"/>
      <c r="W809" s="500"/>
      <c r="X809" s="504"/>
      <c r="Y809" s="504"/>
      <c r="Z809" s="504"/>
      <c r="AA809" s="500"/>
      <c r="AB809" s="504"/>
      <c r="AC809" s="506"/>
      <c r="AD809" s="506"/>
      <c r="AE809" s="500"/>
      <c r="AF809" s="500"/>
      <c r="AG809" s="500"/>
      <c r="AH809" s="505"/>
      <c r="AI809" s="506"/>
      <c r="AJ809" s="502"/>
      <c r="AK809" s="507"/>
      <c r="AL809" s="503"/>
      <c r="AM809" s="508"/>
      <c r="AN809" s="509"/>
      <c r="AO809" s="509"/>
    </row>
    <row r="810" spans="1:41" ht="14.4" customHeight="1">
      <c r="A810" s="654" t="s">
        <v>2924</v>
      </c>
      <c r="B810" s="686" t="s">
        <v>3310</v>
      </c>
      <c r="C810" s="659"/>
      <c r="D810" s="654" t="s">
        <v>122</v>
      </c>
      <c r="E810" s="669" t="s">
        <v>2911</v>
      </c>
      <c r="F810" s="674" t="s">
        <v>3252</v>
      </c>
      <c r="G810" s="659"/>
      <c r="H810" s="659" t="s">
        <v>385</v>
      </c>
      <c r="I810" s="674" t="s">
        <v>3169</v>
      </c>
      <c r="J810" s="674" t="s">
        <v>3169</v>
      </c>
      <c r="K810" s="654">
        <v>1</v>
      </c>
      <c r="L810" s="659"/>
      <c r="M810" s="656" t="s">
        <v>121</v>
      </c>
      <c r="N810" s="659"/>
      <c r="O810" s="660">
        <v>226.08129267526459</v>
      </c>
      <c r="P810" s="665">
        <v>226.08129267526459</v>
      </c>
      <c r="Q810" s="659"/>
      <c r="R810" s="659"/>
      <c r="S810" s="659"/>
      <c r="T810" s="659"/>
      <c r="U810" s="659"/>
      <c r="V810" s="653"/>
      <c r="W810" s="500"/>
      <c r="X810" s="504"/>
      <c r="Y810" s="504"/>
      <c r="Z810" s="504"/>
      <c r="AA810" s="500"/>
      <c r="AB810" s="504"/>
      <c r="AC810" s="506"/>
      <c r="AD810" s="506"/>
      <c r="AE810" s="500"/>
      <c r="AF810" s="500"/>
      <c r="AG810" s="500"/>
      <c r="AH810" s="505"/>
      <c r="AI810" s="506"/>
      <c r="AJ810" s="502"/>
      <c r="AK810" s="507"/>
      <c r="AL810" s="503"/>
      <c r="AM810" s="508"/>
      <c r="AN810" s="509"/>
      <c r="AO810" s="509"/>
    </row>
    <row r="811" spans="1:41" ht="14.4" customHeight="1">
      <c r="A811" s="654" t="s">
        <v>2925</v>
      </c>
      <c r="B811" s="686"/>
      <c r="C811" s="659"/>
      <c r="D811" s="654" t="s">
        <v>122</v>
      </c>
      <c r="E811" s="669" t="s">
        <v>2911</v>
      </c>
      <c r="F811" s="674" t="s">
        <v>3264</v>
      </c>
      <c r="G811" s="659"/>
      <c r="H811" s="659" t="s">
        <v>384</v>
      </c>
      <c r="I811" s="674" t="s">
        <v>3124</v>
      </c>
      <c r="J811" s="674" t="s">
        <v>3124</v>
      </c>
      <c r="K811" s="654">
        <v>1</v>
      </c>
      <c r="L811" s="659"/>
      <c r="M811" s="656" t="s">
        <v>121</v>
      </c>
      <c r="N811" s="659"/>
      <c r="O811" s="660"/>
      <c r="P811" s="665">
        <v>212.82888407888416</v>
      </c>
      <c r="Q811" s="659"/>
      <c r="R811" s="659"/>
      <c r="S811" s="659"/>
      <c r="T811" s="659"/>
      <c r="U811" s="659"/>
      <c r="V811" s="653"/>
      <c r="W811" s="500"/>
      <c r="X811" s="504"/>
      <c r="Y811" s="504"/>
      <c r="Z811" s="504"/>
      <c r="AA811" s="500"/>
      <c r="AB811" s="504"/>
      <c r="AC811" s="506"/>
      <c r="AD811" s="506"/>
      <c r="AE811" s="500"/>
      <c r="AF811" s="500"/>
      <c r="AG811" s="500"/>
      <c r="AH811" s="505"/>
      <c r="AI811" s="506"/>
      <c r="AJ811" s="502"/>
      <c r="AK811" s="507"/>
      <c r="AL811" s="503"/>
      <c r="AM811" s="508"/>
      <c r="AN811" s="509"/>
      <c r="AO811" s="509"/>
    </row>
    <row r="812" spans="1:41" ht="14.4" customHeight="1">
      <c r="A812" s="654" t="s">
        <v>2926</v>
      </c>
      <c r="B812" s="686"/>
      <c r="C812" s="659"/>
      <c r="D812" s="654" t="s">
        <v>122</v>
      </c>
      <c r="E812" s="669" t="s">
        <v>2911</v>
      </c>
      <c r="F812" s="674" t="s">
        <v>3264</v>
      </c>
      <c r="G812" s="659"/>
      <c r="H812" s="659" t="s">
        <v>385</v>
      </c>
      <c r="I812" s="674" t="s">
        <v>3124</v>
      </c>
      <c r="J812" s="674" t="s">
        <v>3124</v>
      </c>
      <c r="K812" s="654">
        <v>1</v>
      </c>
      <c r="L812" s="659"/>
      <c r="M812" s="656" t="s">
        <v>121</v>
      </c>
      <c r="N812" s="659"/>
      <c r="O812" s="660"/>
      <c r="P812" s="665">
        <v>266.03610509860516</v>
      </c>
      <c r="Q812" s="659"/>
      <c r="R812" s="659"/>
      <c r="S812" s="659"/>
      <c r="T812" s="659"/>
      <c r="U812" s="659"/>
      <c r="V812" s="653"/>
      <c r="W812" s="500"/>
      <c r="X812" s="504"/>
      <c r="Y812" s="504"/>
      <c r="Z812" s="504"/>
      <c r="AA812" s="500"/>
      <c r="AB812" s="504"/>
      <c r="AC812" s="506"/>
      <c r="AD812" s="506"/>
      <c r="AE812" s="500"/>
      <c r="AF812" s="500"/>
      <c r="AG812" s="500"/>
      <c r="AH812" s="505"/>
      <c r="AI812" s="506"/>
      <c r="AJ812" s="502"/>
      <c r="AK812" s="507"/>
      <c r="AL812" s="503"/>
      <c r="AM812" s="508"/>
      <c r="AN812" s="509"/>
      <c r="AO812" s="509"/>
    </row>
    <row r="813" spans="1:41" ht="14.4" customHeight="1">
      <c r="A813" s="654" t="s">
        <v>2927</v>
      </c>
      <c r="B813" s="686"/>
      <c r="C813" s="659"/>
      <c r="D813" s="654" t="s">
        <v>122</v>
      </c>
      <c r="E813" s="669" t="s">
        <v>2911</v>
      </c>
      <c r="F813" s="674" t="s">
        <v>3241</v>
      </c>
      <c r="G813" s="659"/>
      <c r="H813" s="659" t="s">
        <v>384</v>
      </c>
      <c r="I813" s="674" t="s">
        <v>3183</v>
      </c>
      <c r="J813" s="674" t="s">
        <v>3183</v>
      </c>
      <c r="K813" s="654">
        <v>1</v>
      </c>
      <c r="L813" s="659"/>
      <c r="M813" s="656" t="s">
        <v>121</v>
      </c>
      <c r="N813" s="659"/>
      <c r="O813" s="660"/>
      <c r="P813" s="665">
        <v>108.23660714285718</v>
      </c>
      <c r="Q813" s="659"/>
      <c r="R813" s="659"/>
      <c r="S813" s="659"/>
      <c r="T813" s="659"/>
      <c r="U813" s="659"/>
      <c r="V813" s="653"/>
      <c r="W813" s="500"/>
      <c r="X813" s="504"/>
      <c r="Y813" s="504"/>
      <c r="Z813" s="504"/>
      <c r="AA813" s="500"/>
      <c r="AB813" s="504"/>
      <c r="AC813" s="506"/>
      <c r="AD813" s="506"/>
      <c r="AE813" s="500"/>
      <c r="AF813" s="500"/>
      <c r="AG813" s="500"/>
      <c r="AH813" s="505"/>
      <c r="AI813" s="506"/>
      <c r="AJ813" s="502"/>
      <c r="AK813" s="507"/>
      <c r="AL813" s="503"/>
      <c r="AM813" s="508"/>
      <c r="AN813" s="509"/>
      <c r="AO813" s="509"/>
    </row>
    <row r="814" spans="1:41" ht="14.4" customHeight="1">
      <c r="A814" s="654" t="s">
        <v>2928</v>
      </c>
      <c r="B814" s="686"/>
      <c r="C814" s="659"/>
      <c r="D814" s="654" t="s">
        <v>122</v>
      </c>
      <c r="E814" s="669" t="s">
        <v>2911</v>
      </c>
      <c r="F814" s="674" t="s">
        <v>3241</v>
      </c>
      <c r="G814" s="659"/>
      <c r="H814" s="659" t="s">
        <v>385</v>
      </c>
      <c r="I814" s="674" t="s">
        <v>3183</v>
      </c>
      <c r="J814" s="674" t="s">
        <v>3183</v>
      </c>
      <c r="K814" s="654">
        <v>1</v>
      </c>
      <c r="L814" s="659"/>
      <c r="M814" s="656" t="s">
        <v>121</v>
      </c>
      <c r="N814" s="659"/>
      <c r="O814" s="660"/>
      <c r="P814" s="665">
        <v>135.29575892857147</v>
      </c>
      <c r="Q814" s="659"/>
      <c r="R814" s="659"/>
      <c r="S814" s="659"/>
      <c r="T814" s="659"/>
      <c r="U814" s="659"/>
      <c r="V814" s="653"/>
      <c r="W814" s="500"/>
      <c r="X814" s="504"/>
      <c r="Y814" s="504"/>
      <c r="Z814" s="504"/>
      <c r="AA814" s="500"/>
      <c r="AB814" s="504"/>
      <c r="AC814" s="506"/>
      <c r="AD814" s="506"/>
      <c r="AE814" s="500"/>
      <c r="AF814" s="500"/>
      <c r="AG814" s="500"/>
      <c r="AH814" s="505"/>
      <c r="AI814" s="506"/>
      <c r="AJ814" s="502"/>
      <c r="AK814" s="507"/>
      <c r="AL814" s="503"/>
      <c r="AM814" s="508"/>
      <c r="AN814" s="509"/>
      <c r="AO814" s="509"/>
    </row>
    <row r="815" spans="1:41" ht="14.4" customHeight="1">
      <c r="A815" s="654" t="s">
        <v>2929</v>
      </c>
      <c r="B815" s="686" t="s">
        <v>3311</v>
      </c>
      <c r="C815" s="659"/>
      <c r="D815" s="654" t="s">
        <v>122</v>
      </c>
      <c r="E815" s="669" t="s">
        <v>2911</v>
      </c>
      <c r="F815" s="674" t="s">
        <v>3253</v>
      </c>
      <c r="G815" s="659"/>
      <c r="H815" s="659" t="s">
        <v>384</v>
      </c>
      <c r="I815" s="674" t="s">
        <v>3170</v>
      </c>
      <c r="J815" s="674" t="s">
        <v>3170</v>
      </c>
      <c r="K815" s="654">
        <v>1</v>
      </c>
      <c r="L815" s="659"/>
      <c r="M815" s="656" t="s">
        <v>121</v>
      </c>
      <c r="N815" s="659"/>
      <c r="O815" s="660">
        <v>140.73354558823533</v>
      </c>
      <c r="P815" s="665">
        <v>140.73354558823533</v>
      </c>
      <c r="Q815" s="659"/>
      <c r="R815" s="659"/>
      <c r="S815" s="659"/>
      <c r="T815" s="659"/>
      <c r="U815" s="659"/>
      <c r="V815" s="653"/>
      <c r="W815" s="500"/>
      <c r="X815" s="504"/>
      <c r="Y815" s="504"/>
      <c r="Z815" s="504"/>
      <c r="AA815" s="500"/>
      <c r="AB815" s="504"/>
      <c r="AC815" s="506"/>
      <c r="AD815" s="506"/>
      <c r="AE815" s="500"/>
      <c r="AF815" s="500"/>
      <c r="AG815" s="500"/>
      <c r="AH815" s="505"/>
      <c r="AI815" s="506"/>
      <c r="AJ815" s="502"/>
      <c r="AK815" s="507"/>
      <c r="AL815" s="503"/>
      <c r="AM815" s="508"/>
      <c r="AN815" s="509"/>
      <c r="AO815" s="509"/>
    </row>
    <row r="816" spans="1:41" ht="14.4" customHeight="1">
      <c r="A816" s="654" t="s">
        <v>2930</v>
      </c>
      <c r="B816" s="686" t="s">
        <v>3311</v>
      </c>
      <c r="C816" s="659"/>
      <c r="D816" s="654" t="s">
        <v>122</v>
      </c>
      <c r="E816" s="669" t="s">
        <v>2911</v>
      </c>
      <c r="F816" s="674" t="s">
        <v>3253</v>
      </c>
      <c r="G816" s="659"/>
      <c r="H816" s="659" t="s">
        <v>385</v>
      </c>
      <c r="I816" s="674" t="s">
        <v>3170</v>
      </c>
      <c r="J816" s="674" t="s">
        <v>3170</v>
      </c>
      <c r="K816" s="654">
        <v>1</v>
      </c>
      <c r="L816" s="659"/>
      <c r="M816" s="656" t="s">
        <v>121</v>
      </c>
      <c r="N816" s="659"/>
      <c r="O816" s="660">
        <v>175.91693198529416</v>
      </c>
      <c r="P816" s="665">
        <v>175.91693198529416</v>
      </c>
      <c r="Q816" s="659"/>
      <c r="R816" s="659"/>
      <c r="S816" s="659"/>
      <c r="T816" s="659"/>
      <c r="U816" s="659"/>
      <c r="V816" s="653"/>
      <c r="W816" s="500"/>
      <c r="X816" s="504"/>
      <c r="Y816" s="504"/>
      <c r="Z816" s="504"/>
      <c r="AA816" s="500"/>
      <c r="AB816" s="504"/>
      <c r="AC816" s="506"/>
      <c r="AD816" s="506"/>
      <c r="AE816" s="500"/>
      <c r="AF816" s="500"/>
      <c r="AG816" s="500"/>
      <c r="AH816" s="505"/>
      <c r="AI816" s="506"/>
      <c r="AJ816" s="502"/>
      <c r="AK816" s="507"/>
      <c r="AL816" s="503"/>
      <c r="AM816" s="508"/>
      <c r="AN816" s="509"/>
      <c r="AO816" s="509"/>
    </row>
    <row r="817" spans="1:41" ht="14.4" customHeight="1">
      <c r="A817" s="654" t="s">
        <v>2931</v>
      </c>
      <c r="B817" s="686"/>
      <c r="C817" s="659"/>
      <c r="D817" s="654" t="s">
        <v>122</v>
      </c>
      <c r="E817" s="669" t="s">
        <v>2911</v>
      </c>
      <c r="F817" s="674" t="s">
        <v>3265</v>
      </c>
      <c r="G817" s="659"/>
      <c r="H817" s="659" t="s">
        <v>384</v>
      </c>
      <c r="I817" s="674" t="s">
        <v>3125</v>
      </c>
      <c r="J817" s="674" t="s">
        <v>3125</v>
      </c>
      <c r="K817" s="654">
        <v>1</v>
      </c>
      <c r="L817" s="659"/>
      <c r="M817" s="656" t="s">
        <v>121</v>
      </c>
      <c r="N817" s="659"/>
      <c r="O817" s="660"/>
      <c r="P817" s="665">
        <v>153.48848848848849</v>
      </c>
      <c r="Q817" s="659"/>
      <c r="R817" s="659"/>
      <c r="S817" s="659"/>
      <c r="T817" s="659"/>
      <c r="U817" s="659"/>
      <c r="V817" s="653"/>
      <c r="W817" s="500"/>
      <c r="X817" s="504"/>
      <c r="Y817" s="504"/>
      <c r="Z817" s="504"/>
      <c r="AA817" s="500"/>
      <c r="AB817" s="504"/>
      <c r="AC817" s="506"/>
      <c r="AD817" s="506"/>
      <c r="AE817" s="500"/>
      <c r="AF817" s="500"/>
      <c r="AG817" s="500"/>
      <c r="AH817" s="505"/>
      <c r="AI817" s="506"/>
      <c r="AJ817" s="502"/>
      <c r="AK817" s="507"/>
      <c r="AL817" s="503"/>
      <c r="AM817" s="508"/>
      <c r="AN817" s="509"/>
      <c r="AO817" s="509"/>
    </row>
    <row r="818" spans="1:41" ht="14.4" customHeight="1">
      <c r="A818" s="654" t="s">
        <v>2932</v>
      </c>
      <c r="B818" s="686"/>
      <c r="C818" s="659"/>
      <c r="D818" s="654" t="s">
        <v>122</v>
      </c>
      <c r="E818" s="669" t="s">
        <v>2911</v>
      </c>
      <c r="F818" s="674" t="s">
        <v>3265</v>
      </c>
      <c r="G818" s="659"/>
      <c r="H818" s="659" t="s">
        <v>385</v>
      </c>
      <c r="I818" s="674" t="s">
        <v>3125</v>
      </c>
      <c r="J818" s="674" t="s">
        <v>3125</v>
      </c>
      <c r="K818" s="654">
        <v>1</v>
      </c>
      <c r="L818" s="659"/>
      <c r="M818" s="656" t="s">
        <v>121</v>
      </c>
      <c r="N818" s="659"/>
      <c r="O818" s="660"/>
      <c r="P818" s="665">
        <v>191.86061061061062</v>
      </c>
      <c r="Q818" s="659"/>
      <c r="R818" s="659"/>
      <c r="S818" s="659"/>
      <c r="T818" s="659"/>
      <c r="U818" s="659"/>
      <c r="V818" s="653"/>
      <c r="W818" s="500"/>
      <c r="X818" s="504"/>
      <c r="Y818" s="504"/>
      <c r="Z818" s="504"/>
      <c r="AA818" s="500"/>
      <c r="AB818" s="504"/>
      <c r="AC818" s="506"/>
      <c r="AD818" s="506"/>
      <c r="AE818" s="500"/>
      <c r="AF818" s="500"/>
      <c r="AG818" s="500"/>
      <c r="AH818" s="505"/>
      <c r="AI818" s="506"/>
      <c r="AJ818" s="502"/>
      <c r="AK818" s="507"/>
      <c r="AL818" s="503"/>
      <c r="AM818" s="508"/>
      <c r="AN818" s="509"/>
      <c r="AO818" s="509"/>
    </row>
    <row r="819" spans="1:41" ht="14.4" customHeight="1">
      <c r="A819" s="654" t="s">
        <v>2938</v>
      </c>
      <c r="B819" s="686"/>
      <c r="C819" s="659"/>
      <c r="D819" s="654" t="s">
        <v>122</v>
      </c>
      <c r="E819" s="669" t="s">
        <v>2911</v>
      </c>
      <c r="F819" s="674" t="s">
        <v>3242</v>
      </c>
      <c r="G819" s="659"/>
      <c r="H819" s="659" t="s">
        <v>384</v>
      </c>
      <c r="I819" s="674" t="s">
        <v>3184</v>
      </c>
      <c r="J819" s="674" t="s">
        <v>3184</v>
      </c>
      <c r="K819" s="654">
        <v>1</v>
      </c>
      <c r="L819" s="659"/>
      <c r="M819" s="656" t="s">
        <v>121</v>
      </c>
      <c r="N819" s="659"/>
      <c r="O819" s="660"/>
      <c r="P819" s="665">
        <v>140.51547218213889</v>
      </c>
      <c r="Q819" s="659"/>
      <c r="R819" s="659"/>
      <c r="S819" s="659"/>
      <c r="T819" s="659"/>
      <c r="U819" s="659"/>
      <c r="V819" s="653"/>
      <c r="W819" s="500"/>
      <c r="X819" s="504"/>
      <c r="Y819" s="504"/>
      <c r="Z819" s="504"/>
      <c r="AA819" s="500"/>
      <c r="AB819" s="504"/>
      <c r="AC819" s="506"/>
      <c r="AD819" s="506"/>
      <c r="AE819" s="500"/>
      <c r="AF819" s="500"/>
      <c r="AG819" s="500"/>
      <c r="AH819" s="505"/>
      <c r="AI819" s="506"/>
      <c r="AJ819" s="502"/>
      <c r="AK819" s="507"/>
      <c r="AL819" s="503"/>
      <c r="AM819" s="508"/>
      <c r="AN819" s="509"/>
      <c r="AO819" s="509"/>
    </row>
    <row r="820" spans="1:41" ht="14.4" customHeight="1">
      <c r="A820" s="654" t="s">
        <v>2940</v>
      </c>
      <c r="B820" s="686"/>
      <c r="C820" s="659"/>
      <c r="D820" s="654" t="s">
        <v>122</v>
      </c>
      <c r="E820" s="669" t="s">
        <v>2911</v>
      </c>
      <c r="F820" s="674" t="s">
        <v>3242</v>
      </c>
      <c r="G820" s="659"/>
      <c r="H820" s="659" t="s">
        <v>385</v>
      </c>
      <c r="I820" s="674" t="s">
        <v>3184</v>
      </c>
      <c r="J820" s="674" t="s">
        <v>3184</v>
      </c>
      <c r="K820" s="654">
        <v>1</v>
      </c>
      <c r="L820" s="659"/>
      <c r="M820" s="656" t="s">
        <v>121</v>
      </c>
      <c r="N820" s="659"/>
      <c r="O820" s="660"/>
      <c r="P820" s="665">
        <v>175.64434022767364</v>
      </c>
      <c r="Q820" s="659"/>
      <c r="R820" s="659"/>
      <c r="S820" s="659"/>
      <c r="T820" s="659"/>
      <c r="U820" s="659"/>
      <c r="V820" s="653"/>
      <c r="W820" s="500"/>
      <c r="X820" s="504"/>
      <c r="Y820" s="504"/>
      <c r="Z820" s="504"/>
      <c r="AA820" s="500"/>
      <c r="AB820" s="504"/>
      <c r="AC820" s="506"/>
      <c r="AD820" s="506"/>
      <c r="AE820" s="500"/>
      <c r="AF820" s="500"/>
      <c r="AG820" s="500"/>
      <c r="AH820" s="505"/>
      <c r="AI820" s="506"/>
      <c r="AJ820" s="502"/>
      <c r="AK820" s="507"/>
      <c r="AL820" s="503"/>
      <c r="AM820" s="508"/>
      <c r="AN820" s="509"/>
      <c r="AO820" s="509"/>
    </row>
    <row r="821" spans="1:41" ht="14.4" customHeight="1">
      <c r="A821" s="654" t="s">
        <v>2941</v>
      </c>
      <c r="B821" s="686" t="s">
        <v>3312</v>
      </c>
      <c r="C821" s="659"/>
      <c r="D821" s="654" t="s">
        <v>122</v>
      </c>
      <c r="E821" s="669" t="s">
        <v>2911</v>
      </c>
      <c r="F821" s="674" t="s">
        <v>3254</v>
      </c>
      <c r="G821" s="659"/>
      <c r="H821" s="659" t="s">
        <v>384</v>
      </c>
      <c r="I821" s="674" t="s">
        <v>3171</v>
      </c>
      <c r="J821" s="674" t="s">
        <v>3171</v>
      </c>
      <c r="K821" s="654">
        <v>1</v>
      </c>
      <c r="L821" s="659"/>
      <c r="M821" s="656" t="s">
        <v>121</v>
      </c>
      <c r="N821" s="659"/>
      <c r="O821" s="660">
        <v>154.05200070751815</v>
      </c>
      <c r="P821" s="665">
        <v>154.05200070751815</v>
      </c>
      <c r="Q821" s="659"/>
      <c r="R821" s="659"/>
      <c r="S821" s="659"/>
      <c r="T821" s="659"/>
      <c r="U821" s="659"/>
      <c r="V821" s="653"/>
      <c r="W821" s="500"/>
      <c r="X821" s="504"/>
      <c r="Y821" s="504"/>
      <c r="Z821" s="504"/>
      <c r="AA821" s="500"/>
      <c r="AB821" s="504"/>
      <c r="AC821" s="506"/>
      <c r="AD821" s="506"/>
      <c r="AE821" s="500"/>
      <c r="AF821" s="500"/>
      <c r="AG821" s="500"/>
      <c r="AH821" s="505"/>
      <c r="AI821" s="506"/>
      <c r="AJ821" s="502"/>
      <c r="AK821" s="507"/>
      <c r="AL821" s="503"/>
      <c r="AM821" s="508"/>
      <c r="AN821" s="509"/>
      <c r="AO821" s="509"/>
    </row>
    <row r="822" spans="1:41" ht="14.4" customHeight="1">
      <c r="A822" s="654" t="s">
        <v>2942</v>
      </c>
      <c r="B822" s="686" t="s">
        <v>3312</v>
      </c>
      <c r="C822" s="659"/>
      <c r="D822" s="654" t="s">
        <v>122</v>
      </c>
      <c r="E822" s="669" t="s">
        <v>2911</v>
      </c>
      <c r="F822" s="674" t="s">
        <v>3254</v>
      </c>
      <c r="G822" s="659"/>
      <c r="H822" s="659" t="s">
        <v>385</v>
      </c>
      <c r="I822" s="674" t="s">
        <v>3171</v>
      </c>
      <c r="J822" s="674" t="s">
        <v>3171</v>
      </c>
      <c r="K822" s="654">
        <v>1</v>
      </c>
      <c r="L822" s="659"/>
      <c r="M822" s="656" t="s">
        <v>121</v>
      </c>
      <c r="N822" s="659"/>
      <c r="O822" s="660">
        <v>192.56500088439768</v>
      </c>
      <c r="P822" s="665">
        <v>192.56500088439768</v>
      </c>
      <c r="Q822" s="659"/>
      <c r="R822" s="659"/>
      <c r="S822" s="659"/>
      <c r="T822" s="659"/>
      <c r="U822" s="659"/>
      <c r="V822" s="653"/>
      <c r="W822" s="500"/>
      <c r="X822" s="504"/>
      <c r="Y822" s="504"/>
      <c r="Z822" s="504"/>
      <c r="AA822" s="500"/>
      <c r="AB822" s="504"/>
      <c r="AC822" s="506"/>
      <c r="AD822" s="506"/>
      <c r="AE822" s="500"/>
      <c r="AF822" s="500"/>
      <c r="AG822" s="500"/>
      <c r="AH822" s="505"/>
      <c r="AI822" s="506"/>
      <c r="AJ822" s="502"/>
      <c r="AK822" s="507"/>
      <c r="AL822" s="503"/>
      <c r="AM822" s="508"/>
      <c r="AN822" s="509"/>
      <c r="AO822" s="509"/>
    </row>
    <row r="823" spans="1:41" ht="14.4" customHeight="1">
      <c r="A823" s="654" t="s">
        <v>2943</v>
      </c>
      <c r="B823" s="686"/>
      <c r="C823" s="659"/>
      <c r="D823" s="654" t="s">
        <v>122</v>
      </c>
      <c r="E823" s="669" t="s">
        <v>2911</v>
      </c>
      <c r="F823" s="674" t="s">
        <v>3266</v>
      </c>
      <c r="G823" s="659"/>
      <c r="H823" s="659" t="s">
        <v>384</v>
      </c>
      <c r="I823" s="674" t="s">
        <v>3126</v>
      </c>
      <c r="J823" s="674" t="s">
        <v>3126</v>
      </c>
      <c r="K823" s="654">
        <v>1</v>
      </c>
      <c r="L823" s="659"/>
      <c r="M823" s="656" t="s">
        <v>121</v>
      </c>
      <c r="N823" s="659"/>
      <c r="O823" s="660"/>
      <c r="P823" s="665">
        <v>186.21963070942667</v>
      </c>
      <c r="Q823" s="659"/>
      <c r="R823" s="659"/>
      <c r="S823" s="659"/>
      <c r="T823" s="659"/>
      <c r="U823" s="659"/>
      <c r="V823" s="653"/>
      <c r="W823" s="500"/>
      <c r="X823" s="504"/>
      <c r="Y823" s="504"/>
      <c r="Z823" s="504"/>
      <c r="AA823" s="500"/>
      <c r="AB823" s="504"/>
      <c r="AC823" s="506"/>
      <c r="AD823" s="506"/>
      <c r="AE823" s="500"/>
      <c r="AF823" s="500"/>
      <c r="AG823" s="500"/>
      <c r="AH823" s="505"/>
      <c r="AI823" s="506"/>
      <c r="AJ823" s="502"/>
      <c r="AK823" s="507"/>
      <c r="AL823" s="503"/>
      <c r="AM823" s="508"/>
      <c r="AN823" s="509"/>
      <c r="AO823" s="509"/>
    </row>
    <row r="824" spans="1:41" ht="14.4" customHeight="1">
      <c r="A824" s="654" t="s">
        <v>2944</v>
      </c>
      <c r="B824" s="686"/>
      <c r="C824" s="659"/>
      <c r="D824" s="654" t="s">
        <v>122</v>
      </c>
      <c r="E824" s="669" t="s">
        <v>2911</v>
      </c>
      <c r="F824" s="674" t="s">
        <v>3266</v>
      </c>
      <c r="G824" s="659"/>
      <c r="H824" s="659" t="s">
        <v>385</v>
      </c>
      <c r="I824" s="674" t="s">
        <v>3126</v>
      </c>
      <c r="J824" s="674" t="s">
        <v>3126</v>
      </c>
      <c r="K824" s="654">
        <v>1</v>
      </c>
      <c r="L824" s="659"/>
      <c r="M824" s="656" t="s">
        <v>121</v>
      </c>
      <c r="N824" s="659"/>
      <c r="O824" s="660"/>
      <c r="P824" s="665">
        <v>232.77453838678329</v>
      </c>
      <c r="Q824" s="659"/>
      <c r="R824" s="659"/>
      <c r="S824" s="659"/>
      <c r="T824" s="659"/>
      <c r="U824" s="659"/>
      <c r="V824" s="653"/>
      <c r="W824" s="500"/>
      <c r="X824" s="504"/>
      <c r="Y824" s="504"/>
      <c r="Z824" s="504"/>
      <c r="AA824" s="500"/>
      <c r="AB824" s="504"/>
      <c r="AC824" s="506"/>
      <c r="AD824" s="506"/>
      <c r="AE824" s="500"/>
      <c r="AF824" s="500"/>
      <c r="AG824" s="500"/>
      <c r="AH824" s="505"/>
      <c r="AI824" s="506"/>
      <c r="AJ824" s="502"/>
      <c r="AK824" s="507"/>
      <c r="AL824" s="503"/>
      <c r="AM824" s="508"/>
      <c r="AN824" s="509"/>
      <c r="AO824" s="509"/>
    </row>
    <row r="825" spans="1:41" ht="14.4" customHeight="1">
      <c r="A825" s="654" t="s">
        <v>2970</v>
      </c>
      <c r="B825" s="686"/>
      <c r="C825" s="659"/>
      <c r="D825" s="654" t="s">
        <v>122</v>
      </c>
      <c r="E825" s="669" t="s">
        <v>2911</v>
      </c>
      <c r="F825" s="674" t="s">
        <v>3243</v>
      </c>
      <c r="G825" s="659"/>
      <c r="H825" s="659" t="s">
        <v>384</v>
      </c>
      <c r="I825" s="674" t="s">
        <v>3184</v>
      </c>
      <c r="J825" s="674" t="s">
        <v>3184</v>
      </c>
      <c r="K825" s="654">
        <v>1</v>
      </c>
      <c r="L825" s="659"/>
      <c r="M825" s="656" t="s">
        <v>121</v>
      </c>
      <c r="N825" s="659"/>
      <c r="O825" s="660"/>
      <c r="P825" s="665">
        <v>140.74474907808244</v>
      </c>
      <c r="Q825" s="659"/>
      <c r="R825" s="659"/>
      <c r="S825" s="659"/>
      <c r="T825" s="659"/>
      <c r="U825" s="659"/>
      <c r="V825" s="653"/>
      <c r="W825" s="500"/>
      <c r="X825" s="504"/>
      <c r="Y825" s="504"/>
      <c r="Z825" s="504"/>
      <c r="AA825" s="500"/>
      <c r="AB825" s="504"/>
      <c r="AC825" s="506"/>
      <c r="AD825" s="506"/>
      <c r="AE825" s="500"/>
      <c r="AF825" s="500"/>
      <c r="AG825" s="500"/>
      <c r="AH825" s="505"/>
      <c r="AI825" s="506"/>
      <c r="AJ825" s="502"/>
      <c r="AK825" s="507"/>
      <c r="AL825" s="503"/>
      <c r="AM825" s="508"/>
      <c r="AN825" s="509"/>
      <c r="AO825" s="509"/>
    </row>
    <row r="826" spans="1:41" ht="14.4" customHeight="1">
      <c r="A826" s="654" t="s">
        <v>2971</v>
      </c>
      <c r="B826" s="686"/>
      <c r="C826" s="659"/>
      <c r="D826" s="654" t="s">
        <v>122</v>
      </c>
      <c r="E826" s="669" t="s">
        <v>2911</v>
      </c>
      <c r="F826" s="674" t="s">
        <v>3243</v>
      </c>
      <c r="G826" s="659"/>
      <c r="H826" s="659" t="s">
        <v>385</v>
      </c>
      <c r="I826" s="674" t="s">
        <v>3184</v>
      </c>
      <c r="J826" s="674" t="s">
        <v>3184</v>
      </c>
      <c r="K826" s="654">
        <v>1</v>
      </c>
      <c r="L826" s="659"/>
      <c r="M826" s="656" t="s">
        <v>121</v>
      </c>
      <c r="N826" s="659"/>
      <c r="O826" s="660"/>
      <c r="P826" s="665">
        <v>175.93093634760308</v>
      </c>
      <c r="Q826" s="659"/>
      <c r="R826" s="659"/>
      <c r="S826" s="659"/>
      <c r="T826" s="659"/>
      <c r="U826" s="659"/>
      <c r="V826" s="653"/>
      <c r="W826" s="500"/>
      <c r="X826" s="504"/>
      <c r="Y826" s="504"/>
      <c r="Z826" s="504"/>
      <c r="AA826" s="500"/>
      <c r="AB826" s="504"/>
      <c r="AC826" s="506"/>
      <c r="AD826" s="506"/>
      <c r="AE826" s="500"/>
      <c r="AF826" s="500"/>
      <c r="AG826" s="500"/>
      <c r="AH826" s="505"/>
      <c r="AI826" s="506"/>
      <c r="AJ826" s="502"/>
      <c r="AK826" s="507"/>
      <c r="AL826" s="503"/>
      <c r="AM826" s="508"/>
      <c r="AN826" s="509"/>
      <c r="AO826" s="509"/>
    </row>
    <row r="827" spans="1:41" ht="14.4" customHeight="1">
      <c r="A827" s="654" t="s">
        <v>2972</v>
      </c>
      <c r="B827" s="686" t="s">
        <v>3313</v>
      </c>
      <c r="C827" s="659"/>
      <c r="D827" s="654" t="s">
        <v>122</v>
      </c>
      <c r="E827" s="669" t="s">
        <v>2911</v>
      </c>
      <c r="F827" s="674" t="s">
        <v>3255</v>
      </c>
      <c r="G827" s="659"/>
      <c r="H827" s="659" t="s">
        <v>384</v>
      </c>
      <c r="I827" s="674" t="s">
        <v>3171</v>
      </c>
      <c r="J827" s="674" t="s">
        <v>3171</v>
      </c>
      <c r="K827" s="654">
        <v>1</v>
      </c>
      <c r="L827" s="659"/>
      <c r="M827" s="656" t="s">
        <v>121</v>
      </c>
      <c r="N827" s="659"/>
      <c r="O827" s="660">
        <v>154.18945823181986</v>
      </c>
      <c r="P827" s="665">
        <v>154.18945823181986</v>
      </c>
      <c r="Q827" s="659"/>
      <c r="R827" s="659"/>
      <c r="S827" s="659"/>
      <c r="T827" s="659"/>
      <c r="U827" s="659"/>
      <c r="V827" s="653"/>
      <c r="W827" s="500"/>
      <c r="X827" s="504"/>
      <c r="Y827" s="504"/>
      <c r="Z827" s="504"/>
      <c r="AA827" s="500"/>
      <c r="AB827" s="504"/>
      <c r="AC827" s="506"/>
      <c r="AD827" s="506"/>
      <c r="AE827" s="500"/>
      <c r="AF827" s="500"/>
      <c r="AG827" s="500"/>
      <c r="AH827" s="505"/>
      <c r="AI827" s="506"/>
      <c r="AJ827" s="502"/>
      <c r="AK827" s="507"/>
      <c r="AL827" s="503"/>
      <c r="AM827" s="508"/>
      <c r="AN827" s="509"/>
      <c r="AO827" s="509"/>
    </row>
    <row r="828" spans="1:41" ht="14.4" customHeight="1">
      <c r="A828" s="654" t="s">
        <v>2973</v>
      </c>
      <c r="B828" s="686" t="s">
        <v>3313</v>
      </c>
      <c r="C828" s="659"/>
      <c r="D828" s="654" t="s">
        <v>122</v>
      </c>
      <c r="E828" s="669" t="s">
        <v>2911</v>
      </c>
      <c r="F828" s="674" t="s">
        <v>3255</v>
      </c>
      <c r="G828" s="659"/>
      <c r="H828" s="659" t="s">
        <v>385</v>
      </c>
      <c r="I828" s="674" t="s">
        <v>3171</v>
      </c>
      <c r="J828" s="674" t="s">
        <v>3171</v>
      </c>
      <c r="K828" s="654">
        <v>1</v>
      </c>
      <c r="L828" s="659"/>
      <c r="M828" s="656" t="s">
        <v>121</v>
      </c>
      <c r="N828" s="659"/>
      <c r="O828" s="660">
        <v>192.73682278977481</v>
      </c>
      <c r="P828" s="665">
        <v>192.73682278977481</v>
      </c>
      <c r="Q828" s="659"/>
      <c r="R828" s="659"/>
      <c r="S828" s="659"/>
      <c r="T828" s="659"/>
      <c r="U828" s="659"/>
      <c r="V828" s="653"/>
      <c r="W828" s="500"/>
      <c r="X828" s="504"/>
      <c r="Y828" s="504"/>
      <c r="Z828" s="504"/>
      <c r="AA828" s="500"/>
      <c r="AB828" s="504"/>
      <c r="AC828" s="506"/>
      <c r="AD828" s="506"/>
      <c r="AE828" s="500"/>
      <c r="AF828" s="500"/>
      <c r="AG828" s="500"/>
      <c r="AH828" s="505"/>
      <c r="AI828" s="506"/>
      <c r="AJ828" s="502"/>
      <c r="AK828" s="507"/>
      <c r="AL828" s="503"/>
      <c r="AM828" s="508"/>
      <c r="AN828" s="509"/>
      <c r="AO828" s="509"/>
    </row>
    <row r="829" spans="1:41" ht="14.4" customHeight="1">
      <c r="A829" s="654" t="s">
        <v>2974</v>
      </c>
      <c r="B829" s="686"/>
      <c r="C829" s="659"/>
      <c r="D829" s="654" t="s">
        <v>122</v>
      </c>
      <c r="E829" s="669" t="s">
        <v>2911</v>
      </c>
      <c r="F829" s="674" t="s">
        <v>3267</v>
      </c>
      <c r="G829" s="659"/>
      <c r="H829" s="659" t="s">
        <v>384</v>
      </c>
      <c r="I829" s="674" t="s">
        <v>3126</v>
      </c>
      <c r="J829" s="674" t="s">
        <v>3126</v>
      </c>
      <c r="K829" s="654">
        <v>1</v>
      </c>
      <c r="L829" s="659"/>
      <c r="M829" s="656" t="s">
        <v>121</v>
      </c>
      <c r="N829" s="659"/>
      <c r="O829" s="660"/>
      <c r="P829" s="665">
        <v>185.90379008746356</v>
      </c>
      <c r="Q829" s="659"/>
      <c r="R829" s="659"/>
      <c r="S829" s="659"/>
      <c r="T829" s="659"/>
      <c r="U829" s="659"/>
      <c r="V829" s="653"/>
      <c r="W829" s="500"/>
      <c r="X829" s="504"/>
      <c r="Y829" s="504"/>
      <c r="Z829" s="504"/>
      <c r="AA829" s="500"/>
      <c r="AB829" s="504"/>
      <c r="AC829" s="506"/>
      <c r="AD829" s="506"/>
      <c r="AE829" s="500"/>
      <c r="AF829" s="500"/>
      <c r="AG829" s="500"/>
      <c r="AH829" s="505"/>
      <c r="AI829" s="506"/>
      <c r="AJ829" s="502"/>
      <c r="AK829" s="507"/>
      <c r="AL829" s="503"/>
      <c r="AM829" s="508"/>
      <c r="AN829" s="509"/>
      <c r="AO829" s="509"/>
    </row>
    <row r="830" spans="1:41" ht="14.4" customHeight="1">
      <c r="A830" s="654" t="s">
        <v>2975</v>
      </c>
      <c r="B830" s="686"/>
      <c r="C830" s="659"/>
      <c r="D830" s="654" t="s">
        <v>122</v>
      </c>
      <c r="E830" s="669" t="s">
        <v>2911</v>
      </c>
      <c r="F830" s="674" t="s">
        <v>3267</v>
      </c>
      <c r="G830" s="659"/>
      <c r="H830" s="659" t="s">
        <v>385</v>
      </c>
      <c r="I830" s="674" t="s">
        <v>3126</v>
      </c>
      <c r="J830" s="674" t="s">
        <v>3126</v>
      </c>
      <c r="K830" s="654">
        <v>1</v>
      </c>
      <c r="L830" s="659"/>
      <c r="M830" s="656" t="s">
        <v>121</v>
      </c>
      <c r="N830" s="659"/>
      <c r="O830" s="660"/>
      <c r="P830" s="665">
        <v>232.37973760932945</v>
      </c>
      <c r="Q830" s="659"/>
      <c r="R830" s="659"/>
      <c r="S830" s="659"/>
      <c r="T830" s="659"/>
      <c r="U830" s="659"/>
      <c r="V830" s="653"/>
      <c r="W830" s="500"/>
      <c r="X830" s="504"/>
      <c r="Y830" s="504"/>
      <c r="Z830" s="504"/>
      <c r="AA830" s="500"/>
      <c r="AB830" s="504"/>
      <c r="AC830" s="506"/>
      <c r="AD830" s="506"/>
      <c r="AE830" s="500"/>
      <c r="AF830" s="500"/>
      <c r="AG830" s="500"/>
      <c r="AH830" s="505"/>
      <c r="AI830" s="506"/>
      <c r="AJ830" s="502"/>
      <c r="AK830" s="507"/>
      <c r="AL830" s="503"/>
      <c r="AM830" s="508"/>
      <c r="AN830" s="509"/>
      <c r="AO830" s="509"/>
    </row>
    <row r="831" spans="1:41" ht="14.4" customHeight="1">
      <c r="A831" s="654" t="s">
        <v>2976</v>
      </c>
      <c r="B831" s="686"/>
      <c r="C831" s="659"/>
      <c r="D831" s="654" t="s">
        <v>122</v>
      </c>
      <c r="E831" s="669" t="s">
        <v>2911</v>
      </c>
      <c r="F831" s="674" t="s">
        <v>3345</v>
      </c>
      <c r="G831" s="659"/>
      <c r="H831" s="659" t="s">
        <v>384</v>
      </c>
      <c r="I831" s="674" t="s">
        <v>3185</v>
      </c>
      <c r="J831" s="674" t="s">
        <v>3185</v>
      </c>
      <c r="K831" s="654">
        <v>1</v>
      </c>
      <c r="L831" s="659"/>
      <c r="M831" s="656" t="s">
        <v>121</v>
      </c>
      <c r="N831" s="659"/>
      <c r="O831" s="660"/>
      <c r="P831" s="665">
        <v>131.1094043352108</v>
      </c>
      <c r="Q831" s="659"/>
      <c r="R831" s="659"/>
      <c r="S831" s="659"/>
      <c r="T831" s="659"/>
      <c r="U831" s="659"/>
      <c r="V831" s="653"/>
      <c r="W831" s="500"/>
      <c r="X831" s="504"/>
      <c r="Y831" s="504"/>
      <c r="Z831" s="504"/>
      <c r="AA831" s="500"/>
      <c r="AB831" s="504"/>
      <c r="AC831" s="506"/>
      <c r="AD831" s="506"/>
      <c r="AE831" s="500"/>
      <c r="AF831" s="500"/>
      <c r="AG831" s="500"/>
      <c r="AH831" s="505"/>
      <c r="AI831" s="506"/>
      <c r="AJ831" s="502"/>
      <c r="AK831" s="507"/>
      <c r="AL831" s="503"/>
      <c r="AM831" s="508"/>
      <c r="AN831" s="509"/>
      <c r="AO831" s="509"/>
    </row>
    <row r="832" spans="1:41" ht="14.4" customHeight="1">
      <c r="A832" s="654" t="s">
        <v>2977</v>
      </c>
      <c r="B832" s="686"/>
      <c r="C832" s="659"/>
      <c r="D832" s="654" t="s">
        <v>122</v>
      </c>
      <c r="E832" s="669" t="s">
        <v>2911</v>
      </c>
      <c r="F832" s="674" t="s">
        <v>3345</v>
      </c>
      <c r="G832" s="659"/>
      <c r="H832" s="659" t="s">
        <v>385</v>
      </c>
      <c r="I832" s="674" t="s">
        <v>3185</v>
      </c>
      <c r="J832" s="674" t="s">
        <v>3185</v>
      </c>
      <c r="K832" s="654">
        <v>1</v>
      </c>
      <c r="L832" s="659"/>
      <c r="M832" s="656" t="s">
        <v>121</v>
      </c>
      <c r="N832" s="659"/>
      <c r="O832" s="660"/>
      <c r="P832" s="665">
        <v>163.8867554190135</v>
      </c>
      <c r="Q832" s="659"/>
      <c r="R832" s="659"/>
      <c r="S832" s="659"/>
      <c r="T832" s="659"/>
      <c r="U832" s="659"/>
      <c r="V832" s="653"/>
      <c r="W832" s="500"/>
      <c r="X832" s="504"/>
      <c r="Y832" s="504"/>
      <c r="Z832" s="504"/>
      <c r="AA832" s="500"/>
      <c r="AB832" s="504"/>
      <c r="AC832" s="506"/>
      <c r="AD832" s="506"/>
      <c r="AE832" s="500"/>
      <c r="AF832" s="500"/>
      <c r="AG832" s="500"/>
      <c r="AH832" s="505"/>
      <c r="AI832" s="506"/>
      <c r="AJ832" s="502"/>
      <c r="AK832" s="507"/>
      <c r="AL832" s="503"/>
      <c r="AM832" s="508"/>
      <c r="AN832" s="509"/>
      <c r="AO832" s="509"/>
    </row>
    <row r="833" spans="1:41" ht="14.4" customHeight="1">
      <c r="A833" s="654" t="s">
        <v>2978</v>
      </c>
      <c r="B833" s="686" t="s">
        <v>3314</v>
      </c>
      <c r="C833" s="659"/>
      <c r="D833" s="654" t="s">
        <v>122</v>
      </c>
      <c r="E833" s="669" t="s">
        <v>2911</v>
      </c>
      <c r="F833" s="674" t="s">
        <v>3346</v>
      </c>
      <c r="G833" s="659"/>
      <c r="H833" s="659" t="s">
        <v>384</v>
      </c>
      <c r="I833" s="674" t="s">
        <v>3172</v>
      </c>
      <c r="J833" s="674" t="s">
        <v>3172</v>
      </c>
      <c r="K833" s="654">
        <v>1</v>
      </c>
      <c r="L833" s="659"/>
      <c r="M833" s="656" t="s">
        <v>121</v>
      </c>
      <c r="N833" s="659"/>
      <c r="O833" s="660">
        <v>142.19533456349208</v>
      </c>
      <c r="P833" s="665">
        <v>142.19533456349208</v>
      </c>
      <c r="Q833" s="659"/>
      <c r="R833" s="659"/>
      <c r="S833" s="659"/>
      <c r="T833" s="659"/>
      <c r="U833" s="659"/>
      <c r="V833" s="653"/>
      <c r="W833" s="500"/>
      <c r="X833" s="504"/>
      <c r="Y833" s="504"/>
      <c r="Z833" s="504"/>
      <c r="AA833" s="500"/>
      <c r="AB833" s="504"/>
      <c r="AC833" s="506"/>
      <c r="AD833" s="506"/>
      <c r="AE833" s="500"/>
      <c r="AF833" s="500"/>
      <c r="AG833" s="500"/>
      <c r="AH833" s="505"/>
      <c r="AI833" s="506"/>
      <c r="AJ833" s="502"/>
      <c r="AK833" s="507"/>
      <c r="AL833" s="503"/>
      <c r="AM833" s="508"/>
      <c r="AN833" s="509"/>
      <c r="AO833" s="509"/>
    </row>
    <row r="834" spans="1:41" ht="14.4" customHeight="1">
      <c r="A834" s="654" t="s">
        <v>2979</v>
      </c>
      <c r="B834" s="686" t="s">
        <v>3314</v>
      </c>
      <c r="C834" s="659"/>
      <c r="D834" s="654" t="s">
        <v>122</v>
      </c>
      <c r="E834" s="669" t="s">
        <v>2911</v>
      </c>
      <c r="F834" s="674" t="s">
        <v>3346</v>
      </c>
      <c r="G834" s="659"/>
      <c r="H834" s="659" t="s">
        <v>385</v>
      </c>
      <c r="I834" s="674" t="s">
        <v>3172</v>
      </c>
      <c r="J834" s="674" t="s">
        <v>3172</v>
      </c>
      <c r="K834" s="654">
        <v>1</v>
      </c>
      <c r="L834" s="659"/>
      <c r="M834" s="656" t="s">
        <v>121</v>
      </c>
      <c r="N834" s="659"/>
      <c r="O834" s="660">
        <v>177.74416820436511</v>
      </c>
      <c r="P834" s="665">
        <v>177.74416820436511</v>
      </c>
      <c r="Q834" s="659"/>
      <c r="R834" s="659"/>
      <c r="S834" s="659"/>
      <c r="T834" s="659"/>
      <c r="U834" s="659"/>
      <c r="V834" s="653"/>
      <c r="W834" s="500"/>
      <c r="X834" s="504"/>
      <c r="Y834" s="504"/>
      <c r="Z834" s="504"/>
      <c r="AA834" s="500"/>
      <c r="AB834" s="504"/>
      <c r="AC834" s="506"/>
      <c r="AD834" s="506"/>
      <c r="AE834" s="500"/>
      <c r="AF834" s="500"/>
      <c r="AG834" s="500"/>
      <c r="AH834" s="505"/>
      <c r="AI834" s="506"/>
      <c r="AJ834" s="502"/>
      <c r="AK834" s="507"/>
      <c r="AL834" s="503"/>
      <c r="AM834" s="508"/>
      <c r="AN834" s="509"/>
      <c r="AO834" s="509"/>
    </row>
    <row r="835" spans="1:41" ht="14.4" customHeight="1">
      <c r="A835" s="654" t="s">
        <v>2980</v>
      </c>
      <c r="B835" s="686"/>
      <c r="C835" s="659"/>
      <c r="D835" s="654" t="s">
        <v>122</v>
      </c>
      <c r="E835" s="669" t="s">
        <v>2911</v>
      </c>
      <c r="F835" s="674" t="s">
        <v>3347</v>
      </c>
      <c r="G835" s="659"/>
      <c r="H835" s="659" t="s">
        <v>384</v>
      </c>
      <c r="I835" s="674" t="s">
        <v>3127</v>
      </c>
      <c r="J835" s="674" t="s">
        <v>3127</v>
      </c>
      <c r="K835" s="654">
        <v>1</v>
      </c>
      <c r="L835" s="659"/>
      <c r="M835" s="656" t="s">
        <v>121</v>
      </c>
      <c r="N835" s="659"/>
      <c r="O835" s="660"/>
      <c r="P835" s="665">
        <v>166.65824915824916</v>
      </c>
      <c r="Q835" s="659"/>
      <c r="R835" s="659"/>
      <c r="S835" s="659"/>
      <c r="T835" s="659"/>
      <c r="U835" s="659"/>
      <c r="V835" s="653"/>
      <c r="W835" s="500"/>
      <c r="X835" s="504"/>
      <c r="Y835" s="504"/>
      <c r="Z835" s="504"/>
      <c r="AA835" s="500"/>
      <c r="AB835" s="504"/>
      <c r="AC835" s="506"/>
      <c r="AD835" s="506"/>
      <c r="AE835" s="500"/>
      <c r="AF835" s="500"/>
      <c r="AG835" s="500"/>
      <c r="AH835" s="505"/>
      <c r="AI835" s="506"/>
      <c r="AJ835" s="502"/>
      <c r="AK835" s="507"/>
      <c r="AL835" s="503"/>
      <c r="AM835" s="508"/>
      <c r="AN835" s="509"/>
      <c r="AO835" s="509"/>
    </row>
    <row r="836" spans="1:41" ht="14.4" customHeight="1">
      <c r="A836" s="654" t="s">
        <v>2981</v>
      </c>
      <c r="B836" s="686"/>
      <c r="C836" s="659"/>
      <c r="D836" s="654" t="s">
        <v>122</v>
      </c>
      <c r="E836" s="669" t="s">
        <v>2911</v>
      </c>
      <c r="F836" s="674" t="s">
        <v>3347</v>
      </c>
      <c r="G836" s="659"/>
      <c r="H836" s="659" t="s">
        <v>385</v>
      </c>
      <c r="I836" s="674" t="s">
        <v>3127</v>
      </c>
      <c r="J836" s="674" t="s">
        <v>3127</v>
      </c>
      <c r="K836" s="654">
        <v>1</v>
      </c>
      <c r="L836" s="659"/>
      <c r="M836" s="656" t="s">
        <v>121</v>
      </c>
      <c r="N836" s="659"/>
      <c r="O836" s="660"/>
      <c r="P836" s="665">
        <v>208.32281144781146</v>
      </c>
      <c r="Q836" s="659"/>
      <c r="R836" s="659"/>
      <c r="S836" s="659"/>
      <c r="T836" s="659"/>
      <c r="U836" s="659"/>
      <c r="V836" s="653"/>
      <c r="W836" s="500"/>
      <c r="X836" s="504"/>
      <c r="Y836" s="504"/>
      <c r="Z836" s="504"/>
      <c r="AA836" s="500"/>
      <c r="AB836" s="504"/>
      <c r="AC836" s="506"/>
      <c r="AD836" s="506"/>
      <c r="AE836" s="500"/>
      <c r="AF836" s="500"/>
      <c r="AG836" s="500"/>
      <c r="AH836" s="505"/>
      <c r="AI836" s="506"/>
      <c r="AJ836" s="502"/>
      <c r="AK836" s="507"/>
      <c r="AL836" s="503"/>
      <c r="AM836" s="508"/>
      <c r="AN836" s="509"/>
      <c r="AO836" s="509"/>
    </row>
    <row r="837" spans="1:41" ht="14.4" customHeight="1">
      <c r="A837" s="654" t="s">
        <v>2982</v>
      </c>
      <c r="B837" s="686"/>
      <c r="C837" s="659"/>
      <c r="D837" s="654" t="s">
        <v>122</v>
      </c>
      <c r="E837" s="669" t="s">
        <v>2911</v>
      </c>
      <c r="F837" s="674" t="s">
        <v>3348</v>
      </c>
      <c r="G837" s="659"/>
      <c r="H837" s="659" t="s">
        <v>384</v>
      </c>
      <c r="I837" s="674" t="s">
        <v>3186</v>
      </c>
      <c r="J837" s="674" t="s">
        <v>3186</v>
      </c>
      <c r="K837" s="654">
        <v>1</v>
      </c>
      <c r="L837" s="659"/>
      <c r="M837" s="656" t="s">
        <v>121</v>
      </c>
      <c r="N837" s="659"/>
      <c r="O837" s="660"/>
      <c r="P837" s="665">
        <v>154.01977165135062</v>
      </c>
      <c r="Q837" s="659"/>
      <c r="R837" s="659"/>
      <c r="S837" s="659"/>
      <c r="T837" s="659"/>
      <c r="U837" s="659"/>
      <c r="V837" s="653"/>
      <c r="W837" s="500"/>
      <c r="X837" s="504"/>
      <c r="Y837" s="504"/>
      <c r="Z837" s="504"/>
      <c r="AA837" s="500"/>
      <c r="AB837" s="504"/>
      <c r="AC837" s="506"/>
      <c r="AD837" s="506"/>
      <c r="AE837" s="500"/>
      <c r="AF837" s="500"/>
      <c r="AG837" s="500"/>
      <c r="AH837" s="505"/>
      <c r="AI837" s="506"/>
      <c r="AJ837" s="502"/>
      <c r="AK837" s="507"/>
      <c r="AL837" s="503"/>
      <c r="AM837" s="508"/>
      <c r="AN837" s="509"/>
      <c r="AO837" s="509"/>
    </row>
    <row r="838" spans="1:41" ht="14.4" customHeight="1">
      <c r="A838" s="654" t="s">
        <v>2983</v>
      </c>
      <c r="B838" s="686"/>
      <c r="C838" s="659"/>
      <c r="D838" s="654" t="s">
        <v>122</v>
      </c>
      <c r="E838" s="669" t="s">
        <v>2911</v>
      </c>
      <c r="F838" s="674" t="s">
        <v>3348</v>
      </c>
      <c r="G838" s="659"/>
      <c r="H838" s="659" t="s">
        <v>385</v>
      </c>
      <c r="I838" s="674" t="s">
        <v>3186</v>
      </c>
      <c r="J838" s="674" t="s">
        <v>3186</v>
      </c>
      <c r="K838" s="654">
        <v>1</v>
      </c>
      <c r="L838" s="659"/>
      <c r="M838" s="656" t="s">
        <v>121</v>
      </c>
      <c r="N838" s="659"/>
      <c r="O838" s="660"/>
      <c r="P838" s="665">
        <v>192.52471456418829</v>
      </c>
      <c r="Q838" s="659"/>
      <c r="R838" s="659"/>
      <c r="S838" s="659"/>
      <c r="T838" s="659"/>
      <c r="U838" s="659"/>
      <c r="V838" s="653"/>
      <c r="W838" s="500"/>
      <c r="X838" s="504"/>
      <c r="Y838" s="504"/>
      <c r="Z838" s="504"/>
      <c r="AA838" s="500"/>
      <c r="AB838" s="504"/>
      <c r="AC838" s="506"/>
      <c r="AD838" s="506"/>
      <c r="AE838" s="500"/>
      <c r="AF838" s="500"/>
      <c r="AG838" s="500"/>
      <c r="AH838" s="505"/>
      <c r="AI838" s="506"/>
      <c r="AJ838" s="502"/>
      <c r="AK838" s="507"/>
      <c r="AL838" s="503"/>
      <c r="AM838" s="508"/>
      <c r="AN838" s="509"/>
      <c r="AO838" s="509"/>
    </row>
    <row r="839" spans="1:41" ht="14.4" customHeight="1">
      <c r="A839" s="654" t="s">
        <v>2984</v>
      </c>
      <c r="B839" s="686" t="s">
        <v>3315</v>
      </c>
      <c r="C839" s="659"/>
      <c r="D839" s="654" t="s">
        <v>122</v>
      </c>
      <c r="E839" s="669" t="s">
        <v>2911</v>
      </c>
      <c r="F839" s="674" t="s">
        <v>3349</v>
      </c>
      <c r="G839" s="659"/>
      <c r="H839" s="659" t="s">
        <v>384</v>
      </c>
      <c r="I839" s="674" t="s">
        <v>3173</v>
      </c>
      <c r="J839" s="674" t="s">
        <v>3173</v>
      </c>
      <c r="K839" s="654">
        <v>1</v>
      </c>
      <c r="L839" s="659"/>
      <c r="M839" s="656" t="s">
        <v>121</v>
      </c>
      <c r="N839" s="659"/>
      <c r="O839" s="660">
        <v>171.63314077656531</v>
      </c>
      <c r="P839" s="665">
        <v>178.49846640762792</v>
      </c>
      <c r="Q839" s="659"/>
      <c r="R839" s="659"/>
      <c r="S839" s="659"/>
      <c r="T839" s="659"/>
      <c r="U839" s="659"/>
      <c r="V839" s="653"/>
      <c r="W839" s="500"/>
      <c r="X839" s="504"/>
      <c r="Y839" s="504"/>
      <c r="Z839" s="504"/>
      <c r="AA839" s="500"/>
      <c r="AB839" s="504"/>
      <c r="AC839" s="506"/>
      <c r="AD839" s="506"/>
      <c r="AE839" s="500"/>
      <c r="AF839" s="500"/>
      <c r="AG839" s="500"/>
      <c r="AH839" s="505"/>
      <c r="AI839" s="506"/>
      <c r="AJ839" s="502"/>
      <c r="AK839" s="507"/>
      <c r="AL839" s="503"/>
      <c r="AM839" s="508"/>
      <c r="AN839" s="509"/>
      <c r="AO839" s="509"/>
    </row>
    <row r="840" spans="1:41" ht="14.4" customHeight="1">
      <c r="A840" s="654" t="s">
        <v>2985</v>
      </c>
      <c r="B840" s="686" t="s">
        <v>3315</v>
      </c>
      <c r="C840" s="659"/>
      <c r="D840" s="654" t="s">
        <v>122</v>
      </c>
      <c r="E840" s="669" t="s">
        <v>2911</v>
      </c>
      <c r="F840" s="674" t="s">
        <v>3349</v>
      </c>
      <c r="G840" s="659"/>
      <c r="H840" s="659" t="s">
        <v>385</v>
      </c>
      <c r="I840" s="674" t="s">
        <v>3173</v>
      </c>
      <c r="J840" s="674" t="s">
        <v>3173</v>
      </c>
      <c r="K840" s="654">
        <v>1</v>
      </c>
      <c r="L840" s="659"/>
      <c r="M840" s="656" t="s">
        <v>121</v>
      </c>
      <c r="N840" s="659"/>
      <c r="O840" s="660">
        <v>214.5414259707066</v>
      </c>
      <c r="P840" s="665">
        <v>223.12308300953487</v>
      </c>
      <c r="Q840" s="659"/>
      <c r="R840" s="659"/>
      <c r="S840" s="659"/>
      <c r="T840" s="659"/>
      <c r="U840" s="659"/>
      <c r="V840" s="653"/>
      <c r="W840" s="500"/>
      <c r="X840" s="504"/>
      <c r="Y840" s="504"/>
      <c r="Z840" s="504"/>
      <c r="AA840" s="500"/>
      <c r="AB840" s="504"/>
      <c r="AC840" s="506"/>
      <c r="AD840" s="506"/>
      <c r="AE840" s="500"/>
      <c r="AF840" s="500"/>
      <c r="AG840" s="500"/>
      <c r="AH840" s="505"/>
      <c r="AI840" s="506"/>
      <c r="AJ840" s="502"/>
      <c r="AK840" s="507"/>
      <c r="AL840" s="503"/>
      <c r="AM840" s="508"/>
      <c r="AN840" s="509"/>
      <c r="AO840" s="509"/>
    </row>
    <row r="841" spans="1:41" ht="14.4" customHeight="1">
      <c r="A841" s="654" t="s">
        <v>2986</v>
      </c>
      <c r="B841" s="686"/>
      <c r="C841" s="659"/>
      <c r="D841" s="654" t="s">
        <v>122</v>
      </c>
      <c r="E841" s="669" t="s">
        <v>2911</v>
      </c>
      <c r="F841" s="674" t="s">
        <v>3350</v>
      </c>
      <c r="G841" s="659"/>
      <c r="H841" s="659" t="s">
        <v>384</v>
      </c>
      <c r="I841" s="674" t="s">
        <v>3128</v>
      </c>
      <c r="J841" s="674" t="s">
        <v>3128</v>
      </c>
      <c r="K841" s="654">
        <v>1</v>
      </c>
      <c r="L841" s="659"/>
      <c r="M841" s="656" t="s">
        <v>121</v>
      </c>
      <c r="N841" s="659"/>
      <c r="O841" s="660"/>
      <c r="P841" s="665">
        <v>246.68463611859841</v>
      </c>
      <c r="Q841" s="659"/>
      <c r="R841" s="659"/>
      <c r="S841" s="659"/>
      <c r="T841" s="659"/>
      <c r="U841" s="659"/>
      <c r="V841" s="653"/>
      <c r="W841" s="500"/>
      <c r="X841" s="504"/>
      <c r="Y841" s="504"/>
      <c r="Z841" s="504"/>
      <c r="AA841" s="500"/>
      <c r="AB841" s="504"/>
      <c r="AC841" s="506"/>
      <c r="AD841" s="506"/>
      <c r="AE841" s="500"/>
      <c r="AF841" s="500"/>
      <c r="AG841" s="500"/>
      <c r="AH841" s="505"/>
      <c r="AI841" s="506"/>
      <c r="AJ841" s="502"/>
      <c r="AK841" s="507"/>
      <c r="AL841" s="503"/>
      <c r="AM841" s="508"/>
      <c r="AN841" s="509"/>
      <c r="AO841" s="509"/>
    </row>
    <row r="842" spans="1:41" ht="14.4" customHeight="1">
      <c r="A842" s="654" t="s">
        <v>2987</v>
      </c>
      <c r="B842" s="686"/>
      <c r="C842" s="659"/>
      <c r="D842" s="654" t="s">
        <v>122</v>
      </c>
      <c r="E842" s="669" t="s">
        <v>2911</v>
      </c>
      <c r="F842" s="674" t="s">
        <v>3350</v>
      </c>
      <c r="G842" s="659"/>
      <c r="H842" s="659" t="s">
        <v>385</v>
      </c>
      <c r="I842" s="674" t="s">
        <v>3128</v>
      </c>
      <c r="J842" s="674" t="s">
        <v>3128</v>
      </c>
      <c r="K842" s="654">
        <v>1</v>
      </c>
      <c r="L842" s="659"/>
      <c r="M842" s="656" t="s">
        <v>121</v>
      </c>
      <c r="N842" s="659"/>
      <c r="O842" s="660"/>
      <c r="P842" s="665">
        <v>308.35579514824798</v>
      </c>
      <c r="Q842" s="659"/>
      <c r="R842" s="659"/>
      <c r="S842" s="659"/>
      <c r="T842" s="659"/>
      <c r="U842" s="659"/>
      <c r="V842" s="653"/>
      <c r="W842" s="500"/>
      <c r="X842" s="504"/>
      <c r="Y842" s="504"/>
      <c r="Z842" s="504"/>
      <c r="AA842" s="500"/>
      <c r="AB842" s="504"/>
      <c r="AC842" s="506"/>
      <c r="AD842" s="506"/>
      <c r="AE842" s="500"/>
      <c r="AF842" s="500"/>
      <c r="AG842" s="500"/>
      <c r="AH842" s="505"/>
      <c r="AI842" s="506"/>
      <c r="AJ842" s="502"/>
      <c r="AK842" s="507"/>
      <c r="AL842" s="503"/>
      <c r="AM842" s="508"/>
      <c r="AN842" s="509"/>
      <c r="AO842" s="509"/>
    </row>
    <row r="843" spans="1:41" ht="14.4" customHeight="1">
      <c r="A843" s="654" t="s">
        <v>2988</v>
      </c>
      <c r="B843" s="659"/>
      <c r="C843" s="659"/>
      <c r="D843" s="654" t="s">
        <v>122</v>
      </c>
      <c r="E843" s="669" t="s">
        <v>2911</v>
      </c>
      <c r="F843" s="674" t="s">
        <v>3351</v>
      </c>
      <c r="G843" s="659"/>
      <c r="H843" s="659" t="s">
        <v>384</v>
      </c>
      <c r="I843" s="674" t="s">
        <v>3186</v>
      </c>
      <c r="J843" s="674" t="s">
        <v>3186</v>
      </c>
      <c r="K843" s="654">
        <v>1</v>
      </c>
      <c r="L843" s="659"/>
      <c r="M843" s="656" t="s">
        <v>121</v>
      </c>
      <c r="N843" s="659"/>
      <c r="O843" s="660"/>
      <c r="P843" s="1631">
        <v>154.20983013088275</v>
      </c>
      <c r="Q843" s="659"/>
      <c r="R843" s="659"/>
      <c r="S843" s="659"/>
      <c r="T843" s="659"/>
      <c r="U843" s="659"/>
      <c r="V843" s="653"/>
      <c r="W843" s="500"/>
      <c r="X843" s="504"/>
      <c r="Y843" s="504"/>
      <c r="Z843" s="504"/>
      <c r="AA843" s="500"/>
      <c r="AB843" s="504"/>
      <c r="AC843" s="506"/>
      <c r="AD843" s="506"/>
      <c r="AE843" s="500"/>
      <c r="AF843" s="500"/>
      <c r="AG843" s="500"/>
      <c r="AH843" s="505"/>
      <c r="AI843" s="506"/>
      <c r="AJ843" s="502"/>
      <c r="AK843" s="507"/>
      <c r="AL843" s="503"/>
      <c r="AM843" s="508"/>
      <c r="AN843" s="509"/>
      <c r="AO843" s="509"/>
    </row>
    <row r="844" spans="1:41" ht="14.4" customHeight="1">
      <c r="A844" s="654" t="s">
        <v>2989</v>
      </c>
      <c r="B844" s="659"/>
      <c r="C844" s="659"/>
      <c r="D844" s="654" t="s">
        <v>122</v>
      </c>
      <c r="E844" s="669" t="s">
        <v>2911</v>
      </c>
      <c r="F844" s="674" t="s">
        <v>3351</v>
      </c>
      <c r="G844" s="659"/>
      <c r="H844" s="659" t="s">
        <v>385</v>
      </c>
      <c r="I844" s="674" t="s">
        <v>3186</v>
      </c>
      <c r="J844" s="674" t="s">
        <v>3186</v>
      </c>
      <c r="K844" s="654">
        <v>1</v>
      </c>
      <c r="L844" s="659"/>
      <c r="M844" s="656" t="s">
        <v>121</v>
      </c>
      <c r="N844" s="659"/>
      <c r="O844" s="660"/>
      <c r="P844" s="1631">
        <v>192.76228766360344</v>
      </c>
      <c r="Q844" s="659"/>
      <c r="R844" s="659"/>
      <c r="S844" s="659"/>
      <c r="T844" s="659"/>
      <c r="U844" s="659"/>
      <c r="V844" s="653"/>
      <c r="W844" s="500"/>
      <c r="X844" s="504"/>
      <c r="Y844" s="504"/>
      <c r="Z844" s="504"/>
      <c r="AA844" s="500"/>
      <c r="AB844" s="504"/>
      <c r="AC844" s="506"/>
      <c r="AD844" s="506"/>
      <c r="AE844" s="500"/>
      <c r="AF844" s="500"/>
      <c r="AG844" s="500"/>
      <c r="AH844" s="505"/>
      <c r="AI844" s="506"/>
      <c r="AJ844" s="502"/>
      <c r="AK844" s="507"/>
      <c r="AL844" s="503"/>
      <c r="AM844" s="508"/>
      <c r="AN844" s="509"/>
      <c r="AO844" s="509"/>
    </row>
    <row r="845" spans="1:41" ht="14.4" customHeight="1">
      <c r="A845" s="654" t="s">
        <v>2990</v>
      </c>
      <c r="B845" s="686" t="s">
        <v>3316</v>
      </c>
      <c r="C845" s="659"/>
      <c r="D845" s="654" t="s">
        <v>122</v>
      </c>
      <c r="E845" s="669" t="s">
        <v>2911</v>
      </c>
      <c r="F845" s="674" t="s">
        <v>3352</v>
      </c>
      <c r="G845" s="659"/>
      <c r="H845" s="659" t="s">
        <v>384</v>
      </c>
      <c r="I845" s="674" t="s">
        <v>3173</v>
      </c>
      <c r="J845" s="674" t="s">
        <v>3173</v>
      </c>
      <c r="K845" s="654">
        <v>1</v>
      </c>
      <c r="L845" s="659"/>
      <c r="M845" s="656" t="s">
        <v>121</v>
      </c>
      <c r="N845" s="659"/>
      <c r="O845" s="660">
        <v>172.49891822863901</v>
      </c>
      <c r="P845" s="665">
        <v>179.39887495778459</v>
      </c>
      <c r="Q845" s="659"/>
      <c r="R845" s="659"/>
      <c r="S845" s="659"/>
      <c r="T845" s="659"/>
      <c r="U845" s="659"/>
      <c r="V845" s="653"/>
      <c r="W845" s="500"/>
      <c r="X845" s="504"/>
      <c r="Y845" s="504"/>
      <c r="Z845" s="504"/>
      <c r="AA845" s="500"/>
      <c r="AB845" s="504"/>
      <c r="AC845" s="506"/>
      <c r="AD845" s="506"/>
      <c r="AE845" s="500"/>
      <c r="AF845" s="500"/>
      <c r="AG845" s="500"/>
      <c r="AH845" s="505"/>
      <c r="AI845" s="506"/>
      <c r="AJ845" s="502"/>
      <c r="AK845" s="507"/>
      <c r="AL845" s="503"/>
      <c r="AM845" s="508"/>
      <c r="AN845" s="509"/>
      <c r="AO845" s="509"/>
    </row>
    <row r="846" spans="1:41" ht="14.4" customHeight="1">
      <c r="A846" s="654" t="s">
        <v>2991</v>
      </c>
      <c r="B846" s="686" t="s">
        <v>3316</v>
      </c>
      <c r="C846" s="659"/>
      <c r="D846" s="654" t="s">
        <v>122</v>
      </c>
      <c r="E846" s="669" t="s">
        <v>2911</v>
      </c>
      <c r="F846" s="674" t="s">
        <v>3352</v>
      </c>
      <c r="G846" s="659"/>
      <c r="H846" s="659" t="s">
        <v>385</v>
      </c>
      <c r="I846" s="674" t="s">
        <v>3173</v>
      </c>
      <c r="J846" s="674" t="s">
        <v>3173</v>
      </c>
      <c r="K846" s="654">
        <v>1</v>
      </c>
      <c r="L846" s="659"/>
      <c r="M846" s="656" t="s">
        <v>121</v>
      </c>
      <c r="N846" s="659"/>
      <c r="O846" s="660">
        <v>215.62364778579874</v>
      </c>
      <c r="P846" s="665">
        <v>224.24859369723069</v>
      </c>
      <c r="Q846" s="659"/>
      <c r="R846" s="659"/>
      <c r="S846" s="659"/>
      <c r="T846" s="659"/>
      <c r="U846" s="659"/>
      <c r="V846" s="653"/>
      <c r="W846" s="500"/>
      <c r="X846" s="504"/>
      <c r="Y846" s="504"/>
      <c r="Z846" s="504"/>
      <c r="AA846" s="500"/>
      <c r="AB846" s="504"/>
      <c r="AC846" s="506"/>
      <c r="AD846" s="506"/>
      <c r="AE846" s="500"/>
      <c r="AF846" s="500"/>
      <c r="AG846" s="500"/>
      <c r="AH846" s="505"/>
      <c r="AI846" s="506"/>
      <c r="AJ846" s="502"/>
      <c r="AK846" s="507"/>
      <c r="AL846" s="503"/>
      <c r="AM846" s="508"/>
      <c r="AN846" s="509"/>
      <c r="AO846" s="509"/>
    </row>
    <row r="847" spans="1:41" ht="14.4" customHeight="1">
      <c r="A847" s="654" t="s">
        <v>2992</v>
      </c>
      <c r="B847" s="686"/>
      <c r="C847" s="659"/>
      <c r="D847" s="654" t="s">
        <v>122</v>
      </c>
      <c r="E847" s="669" t="s">
        <v>2911</v>
      </c>
      <c r="F847" s="674" t="s">
        <v>3353</v>
      </c>
      <c r="G847" s="659"/>
      <c r="H847" s="659" t="s">
        <v>384</v>
      </c>
      <c r="I847" s="674" t="s">
        <v>3128</v>
      </c>
      <c r="J847" s="674" t="s">
        <v>3128</v>
      </c>
      <c r="K847" s="654">
        <v>1</v>
      </c>
      <c r="L847" s="659"/>
      <c r="M847" s="656" t="s">
        <v>121</v>
      </c>
      <c r="N847" s="659"/>
      <c r="O847" s="660"/>
      <c r="P847" s="665">
        <v>244.55625436757512</v>
      </c>
      <c r="Q847" s="659"/>
      <c r="R847" s="659"/>
      <c r="S847" s="659"/>
      <c r="T847" s="659"/>
      <c r="U847" s="659"/>
      <c r="V847" s="653"/>
      <c r="W847" s="500"/>
      <c r="X847" s="504"/>
      <c r="Y847" s="504"/>
      <c r="Z847" s="504"/>
      <c r="AA847" s="500"/>
      <c r="AB847" s="504"/>
      <c r="AC847" s="506"/>
      <c r="AD847" s="506"/>
      <c r="AE847" s="500"/>
      <c r="AF847" s="500"/>
      <c r="AG847" s="500"/>
      <c r="AH847" s="505"/>
      <c r="AI847" s="506"/>
      <c r="AJ847" s="502"/>
      <c r="AK847" s="507"/>
      <c r="AL847" s="503"/>
      <c r="AM847" s="508"/>
      <c r="AN847" s="509"/>
      <c r="AO847" s="509"/>
    </row>
    <row r="848" spans="1:41" ht="14.4" customHeight="1">
      <c r="A848" s="654" t="s">
        <v>2993</v>
      </c>
      <c r="B848" s="686"/>
      <c r="C848" s="659"/>
      <c r="D848" s="654" t="s">
        <v>122</v>
      </c>
      <c r="E848" s="669" t="s">
        <v>2911</v>
      </c>
      <c r="F848" s="674" t="s">
        <v>3353</v>
      </c>
      <c r="G848" s="659"/>
      <c r="H848" s="659" t="s">
        <v>385</v>
      </c>
      <c r="I848" s="674" t="s">
        <v>3128</v>
      </c>
      <c r="J848" s="674" t="s">
        <v>3128</v>
      </c>
      <c r="K848" s="654">
        <v>1</v>
      </c>
      <c r="L848" s="659"/>
      <c r="M848" s="656" t="s">
        <v>121</v>
      </c>
      <c r="N848" s="659"/>
      <c r="O848" s="660"/>
      <c r="P848" s="665">
        <v>305.69531795946887</v>
      </c>
      <c r="Q848" s="659"/>
      <c r="R848" s="659"/>
      <c r="S848" s="659"/>
      <c r="T848" s="659"/>
      <c r="U848" s="659"/>
      <c r="V848" s="653"/>
      <c r="W848" s="500"/>
      <c r="X848" s="504"/>
      <c r="Y848" s="504"/>
      <c r="Z848" s="504"/>
      <c r="AA848" s="500"/>
      <c r="AB848" s="504"/>
      <c r="AC848" s="506"/>
      <c r="AD848" s="506"/>
      <c r="AE848" s="500"/>
      <c r="AF848" s="500"/>
      <c r="AG848" s="500"/>
      <c r="AH848" s="505"/>
      <c r="AI848" s="506"/>
      <c r="AJ848" s="502"/>
      <c r="AK848" s="507"/>
      <c r="AL848" s="503"/>
      <c r="AM848" s="508"/>
      <c r="AN848" s="509"/>
      <c r="AO848" s="668"/>
    </row>
    <row r="849" spans="1:41" ht="14.4" customHeight="1">
      <c r="A849" s="654" t="s">
        <v>2994</v>
      </c>
      <c r="B849" s="686"/>
      <c r="C849" s="659"/>
      <c r="D849" s="654" t="s">
        <v>122</v>
      </c>
      <c r="E849" s="669" t="s">
        <v>2911</v>
      </c>
      <c r="F849" s="674" t="s">
        <v>3244</v>
      </c>
      <c r="G849" s="659"/>
      <c r="H849" s="659" t="s">
        <v>384</v>
      </c>
      <c r="I849" s="674" t="s">
        <v>3187</v>
      </c>
      <c r="J849" s="674" t="s">
        <v>3187</v>
      </c>
      <c r="K849" s="654">
        <v>1</v>
      </c>
      <c r="L849" s="659"/>
      <c r="M849" s="656" t="s">
        <v>121</v>
      </c>
      <c r="N849" s="659"/>
      <c r="O849" s="660"/>
      <c r="P849" s="665">
        <v>136.19047619047623</v>
      </c>
      <c r="Q849" s="659"/>
      <c r="R849" s="659"/>
      <c r="S849" s="659"/>
      <c r="T849" s="659"/>
      <c r="U849" s="659"/>
      <c r="V849" s="653"/>
      <c r="W849" s="500"/>
      <c r="X849" s="504"/>
      <c r="Y849" s="504"/>
      <c r="Z849" s="504"/>
      <c r="AA849" s="500"/>
      <c r="AB849" s="504"/>
      <c r="AC849" s="506"/>
      <c r="AD849" s="506"/>
      <c r="AE849" s="500"/>
      <c r="AF849" s="500"/>
      <c r="AG849" s="500"/>
      <c r="AH849" s="505"/>
      <c r="AI849" s="506"/>
      <c r="AJ849" s="502"/>
      <c r="AK849" s="507"/>
      <c r="AL849" s="503"/>
      <c r="AM849" s="508"/>
      <c r="AN849" s="509"/>
      <c r="AO849" s="668"/>
    </row>
    <row r="850" spans="1:41" ht="14.4">
      <c r="A850" s="654" t="s">
        <v>2995</v>
      </c>
      <c r="B850" s="659"/>
      <c r="C850" s="659"/>
      <c r="D850" s="654" t="s">
        <v>122</v>
      </c>
      <c r="E850" s="669" t="s">
        <v>2911</v>
      </c>
      <c r="F850" s="674" t="s">
        <v>3244</v>
      </c>
      <c r="G850" s="659"/>
      <c r="H850" s="659" t="s">
        <v>385</v>
      </c>
      <c r="I850" s="674" t="s">
        <v>3187</v>
      </c>
      <c r="J850" s="674" t="s">
        <v>3187</v>
      </c>
      <c r="K850" s="654">
        <v>1</v>
      </c>
      <c r="L850" s="659"/>
      <c r="M850" s="656" t="s">
        <v>121</v>
      </c>
      <c r="N850" s="659"/>
      <c r="O850" s="660"/>
      <c r="P850" s="665">
        <v>170.23809523809527</v>
      </c>
      <c r="Q850" s="659"/>
      <c r="R850" s="659"/>
      <c r="S850" s="659"/>
      <c r="T850" s="659"/>
      <c r="U850" s="659"/>
      <c r="V850" s="653"/>
      <c r="W850" s="504"/>
      <c r="X850" s="504"/>
      <c r="Y850" s="504"/>
      <c r="Z850" s="510"/>
      <c r="AA850" s="501"/>
      <c r="AB850" s="513"/>
      <c r="AC850" s="514"/>
      <c r="AD850" s="511"/>
      <c r="AE850" s="504"/>
      <c r="AF850" s="512"/>
      <c r="AG850" s="504"/>
      <c r="AH850" s="504"/>
      <c r="AI850" s="507"/>
      <c r="AJ850" s="507"/>
      <c r="AK850" s="508"/>
      <c r="AL850" s="508"/>
      <c r="AM850" s="509"/>
      <c r="AN850" s="509"/>
    </row>
    <row r="851" spans="1:41" ht="14.4" customHeight="1">
      <c r="A851" s="654" t="s">
        <v>2996</v>
      </c>
      <c r="B851" s="686" t="s">
        <v>3317</v>
      </c>
      <c r="C851" s="659"/>
      <c r="D851" s="654" t="s">
        <v>122</v>
      </c>
      <c r="E851" s="669" t="s">
        <v>2911</v>
      </c>
      <c r="F851" s="674" t="s">
        <v>3256</v>
      </c>
      <c r="G851" s="659"/>
      <c r="H851" s="659" t="s">
        <v>384</v>
      </c>
      <c r="I851" s="674" t="s">
        <v>3174</v>
      </c>
      <c r="J851" s="674" t="s">
        <v>3174</v>
      </c>
      <c r="K851" s="654">
        <v>1</v>
      </c>
      <c r="L851" s="659"/>
      <c r="M851" s="656" t="s">
        <v>121</v>
      </c>
      <c r="N851" s="659"/>
      <c r="O851" s="660">
        <v>153.97588779919374</v>
      </c>
      <c r="P851" s="665">
        <v>153.97588779919374</v>
      </c>
      <c r="Q851" s="659"/>
      <c r="R851" s="659"/>
      <c r="S851" s="659"/>
      <c r="T851" s="659"/>
      <c r="U851" s="659"/>
      <c r="V851" s="653"/>
    </row>
    <row r="852" spans="1:41" ht="14.4" customHeight="1">
      <c r="A852" s="654" t="s">
        <v>2997</v>
      </c>
      <c r="B852" s="686" t="s">
        <v>3317</v>
      </c>
      <c r="C852" s="659"/>
      <c r="D852" s="654" t="s">
        <v>122</v>
      </c>
      <c r="E852" s="669" t="s">
        <v>2911</v>
      </c>
      <c r="F852" s="674" t="s">
        <v>3256</v>
      </c>
      <c r="G852" s="659"/>
      <c r="H852" s="659" t="s">
        <v>385</v>
      </c>
      <c r="I852" s="674" t="s">
        <v>3174</v>
      </c>
      <c r="J852" s="674" t="s">
        <v>3174</v>
      </c>
      <c r="K852" s="654">
        <v>1</v>
      </c>
      <c r="L852" s="659"/>
      <c r="M852" s="656" t="s">
        <v>121</v>
      </c>
      <c r="N852" s="659"/>
      <c r="O852" s="660">
        <v>192.46985974899221</v>
      </c>
      <c r="P852" s="665">
        <v>192.46985974899221</v>
      </c>
      <c r="Q852" s="659"/>
      <c r="R852" s="659"/>
      <c r="S852" s="659"/>
      <c r="T852" s="659"/>
      <c r="U852" s="659"/>
      <c r="V852" s="653"/>
    </row>
    <row r="853" spans="1:41" ht="14.4" customHeight="1">
      <c r="A853" s="654" t="s">
        <v>2998</v>
      </c>
      <c r="B853" s="686"/>
      <c r="C853" s="659"/>
      <c r="D853" s="654" t="s">
        <v>122</v>
      </c>
      <c r="E853" s="669" t="s">
        <v>2911</v>
      </c>
      <c r="F853" s="674" t="s">
        <v>3268</v>
      </c>
      <c r="G853" s="659"/>
      <c r="H853" s="659" t="s">
        <v>384</v>
      </c>
      <c r="I853" s="674" t="s">
        <v>3129</v>
      </c>
      <c r="J853" s="674" t="s">
        <v>3129</v>
      </c>
      <c r="K853" s="654">
        <v>1</v>
      </c>
      <c r="L853" s="659"/>
      <c r="M853" s="656" t="s">
        <v>121</v>
      </c>
      <c r="N853" s="659"/>
      <c r="O853" s="660"/>
      <c r="P853" s="665">
        <v>180.05401234567907</v>
      </c>
      <c r="Q853" s="659"/>
      <c r="R853" s="659"/>
      <c r="S853" s="659"/>
      <c r="T853" s="659"/>
      <c r="U853" s="659"/>
      <c r="V853" s="653"/>
    </row>
    <row r="854" spans="1:41" ht="14.4" customHeight="1">
      <c r="A854" s="654" t="s">
        <v>2999</v>
      </c>
      <c r="B854" s="686"/>
      <c r="C854" s="659"/>
      <c r="D854" s="654" t="s">
        <v>122</v>
      </c>
      <c r="E854" s="669" t="s">
        <v>2911</v>
      </c>
      <c r="F854" s="674" t="s">
        <v>3268</v>
      </c>
      <c r="G854" s="659"/>
      <c r="H854" s="659" t="s">
        <v>385</v>
      </c>
      <c r="I854" s="674" t="s">
        <v>3129</v>
      </c>
      <c r="J854" s="674" t="s">
        <v>3129</v>
      </c>
      <c r="K854" s="654">
        <v>1</v>
      </c>
      <c r="L854" s="659"/>
      <c r="M854" s="656" t="s">
        <v>121</v>
      </c>
      <c r="N854" s="659"/>
      <c r="O854" s="660"/>
      <c r="P854" s="665">
        <v>225.06751543209882</v>
      </c>
      <c r="Q854" s="659"/>
      <c r="R854" s="659"/>
      <c r="S854" s="659"/>
      <c r="T854" s="659"/>
      <c r="U854" s="659"/>
      <c r="V854" s="653"/>
    </row>
    <row r="855" spans="1:41" ht="14.4" customHeight="1">
      <c r="A855" s="654" t="s">
        <v>3000</v>
      </c>
      <c r="B855" s="686"/>
      <c r="C855" s="659"/>
      <c r="D855" s="654" t="s">
        <v>122</v>
      </c>
      <c r="E855" s="669" t="s">
        <v>2911</v>
      </c>
      <c r="F855" s="674" t="s">
        <v>3245</v>
      </c>
      <c r="G855" s="659"/>
      <c r="H855" s="659" t="s">
        <v>384</v>
      </c>
      <c r="I855" s="674" t="s">
        <v>3188</v>
      </c>
      <c r="J855" s="674" t="s">
        <v>3188</v>
      </c>
      <c r="K855" s="654">
        <v>1</v>
      </c>
      <c r="L855" s="659"/>
      <c r="M855" s="656" t="s">
        <v>121</v>
      </c>
      <c r="N855" s="659"/>
      <c r="O855" s="660"/>
      <c r="P855" s="665">
        <v>106.68898809523812</v>
      </c>
      <c r="Q855" s="659"/>
      <c r="R855" s="659"/>
      <c r="S855" s="659"/>
      <c r="T855" s="659"/>
      <c r="U855" s="659"/>
      <c r="V855" s="653"/>
    </row>
    <row r="856" spans="1:41" ht="14.4" customHeight="1">
      <c r="A856" s="654" t="s">
        <v>3001</v>
      </c>
      <c r="B856" s="686"/>
      <c r="C856" s="659"/>
      <c r="D856" s="654" t="s">
        <v>122</v>
      </c>
      <c r="E856" s="669" t="s">
        <v>2911</v>
      </c>
      <c r="F856" s="674" t="s">
        <v>3245</v>
      </c>
      <c r="G856" s="659"/>
      <c r="H856" s="659" t="s">
        <v>385</v>
      </c>
      <c r="I856" s="674" t="s">
        <v>3188</v>
      </c>
      <c r="J856" s="674" t="s">
        <v>3188</v>
      </c>
      <c r="K856" s="654">
        <v>1</v>
      </c>
      <c r="L856" s="659"/>
      <c r="M856" s="656" t="s">
        <v>121</v>
      </c>
      <c r="N856" s="659"/>
      <c r="O856" s="660"/>
      <c r="P856" s="665">
        <v>133.36123511904765</v>
      </c>
      <c r="Q856" s="659"/>
      <c r="R856" s="659"/>
      <c r="S856" s="659"/>
      <c r="T856" s="659"/>
      <c r="U856" s="659"/>
      <c r="V856" s="653"/>
    </row>
    <row r="857" spans="1:41" ht="14.4" customHeight="1">
      <c r="A857" s="654" t="s">
        <v>3002</v>
      </c>
      <c r="B857" s="686" t="s">
        <v>3318</v>
      </c>
      <c r="C857" s="659"/>
      <c r="D857" s="654" t="s">
        <v>122</v>
      </c>
      <c r="E857" s="669" t="s">
        <v>2911</v>
      </c>
      <c r="F857" s="674" t="s">
        <v>3257</v>
      </c>
      <c r="G857" s="659"/>
      <c r="H857" s="659" t="s">
        <v>384</v>
      </c>
      <c r="I857" s="674" t="s">
        <v>3175</v>
      </c>
      <c r="J857" s="674" t="s">
        <v>3175</v>
      </c>
      <c r="K857" s="654">
        <v>1</v>
      </c>
      <c r="L857" s="659"/>
      <c r="M857" s="656" t="s">
        <v>121</v>
      </c>
      <c r="N857" s="659"/>
      <c r="O857" s="660">
        <v>139.9745160286337</v>
      </c>
      <c r="P857" s="665">
        <v>139.9745160286337</v>
      </c>
      <c r="Q857" s="659"/>
      <c r="R857" s="659"/>
      <c r="S857" s="659"/>
      <c r="T857" s="659"/>
      <c r="U857" s="659"/>
      <c r="V857" s="653"/>
    </row>
    <row r="858" spans="1:41" ht="14.4" customHeight="1">
      <c r="A858" s="654" t="s">
        <v>3003</v>
      </c>
      <c r="B858" s="686" t="s">
        <v>3318</v>
      </c>
      <c r="C858" s="659"/>
      <c r="D858" s="654" t="s">
        <v>122</v>
      </c>
      <c r="E858" s="669" t="s">
        <v>2911</v>
      </c>
      <c r="F858" s="674" t="s">
        <v>3257</v>
      </c>
      <c r="G858" s="659"/>
      <c r="H858" s="659" t="s">
        <v>385</v>
      </c>
      <c r="I858" s="674" t="s">
        <v>3175</v>
      </c>
      <c r="J858" s="674" t="s">
        <v>3175</v>
      </c>
      <c r="K858" s="654">
        <v>1</v>
      </c>
      <c r="L858" s="659"/>
      <c r="M858" s="656" t="s">
        <v>121</v>
      </c>
      <c r="N858" s="659"/>
      <c r="O858" s="660">
        <v>174.96814503579211</v>
      </c>
      <c r="P858" s="665">
        <v>174.96814503579211</v>
      </c>
      <c r="Q858" s="659"/>
      <c r="R858" s="659"/>
      <c r="S858" s="659"/>
      <c r="T858" s="659"/>
      <c r="U858" s="659"/>
      <c r="V858" s="653"/>
    </row>
    <row r="859" spans="1:41" ht="14.4" customHeight="1">
      <c r="A859" s="654" t="s">
        <v>3004</v>
      </c>
      <c r="B859" s="686"/>
      <c r="C859" s="659"/>
      <c r="D859" s="654" t="s">
        <v>122</v>
      </c>
      <c r="E859" s="669" t="s">
        <v>2911</v>
      </c>
      <c r="F859" s="674" t="s">
        <v>3269</v>
      </c>
      <c r="G859" s="659"/>
      <c r="H859" s="659" t="s">
        <v>384</v>
      </c>
      <c r="I859" s="674" t="s">
        <v>3130</v>
      </c>
      <c r="J859" s="674" t="s">
        <v>3130</v>
      </c>
      <c r="K859" s="654">
        <v>1</v>
      </c>
      <c r="L859" s="659"/>
      <c r="M859" s="656" t="s">
        <v>121</v>
      </c>
      <c r="N859" s="659"/>
      <c r="O859" s="660"/>
      <c r="P859" s="665">
        <v>152.47868900646679</v>
      </c>
      <c r="Q859" s="659"/>
      <c r="R859" s="659"/>
      <c r="S859" s="659"/>
      <c r="T859" s="659"/>
      <c r="U859" s="659"/>
      <c r="V859" s="653"/>
    </row>
    <row r="860" spans="1:41" ht="14.4" customHeight="1">
      <c r="A860" s="654" t="s">
        <v>3005</v>
      </c>
      <c r="B860" s="686"/>
      <c r="C860" s="659"/>
      <c r="D860" s="654" t="s">
        <v>122</v>
      </c>
      <c r="E860" s="669" t="s">
        <v>2911</v>
      </c>
      <c r="F860" s="674" t="s">
        <v>3269</v>
      </c>
      <c r="G860" s="659"/>
      <c r="H860" s="659" t="s">
        <v>385</v>
      </c>
      <c r="I860" s="674" t="s">
        <v>3130</v>
      </c>
      <c r="J860" s="674" t="s">
        <v>3130</v>
      </c>
      <c r="K860" s="654">
        <v>1</v>
      </c>
      <c r="L860" s="659"/>
      <c r="M860" s="656" t="s">
        <v>121</v>
      </c>
      <c r="N860" s="659"/>
      <c r="O860" s="660"/>
      <c r="P860" s="665">
        <v>190.59836125808351</v>
      </c>
      <c r="Q860" s="659"/>
      <c r="R860" s="659"/>
      <c r="S860" s="659"/>
      <c r="T860" s="659"/>
      <c r="U860" s="659"/>
      <c r="V860" s="653"/>
    </row>
    <row r="861" spans="1:41" ht="14.4" customHeight="1">
      <c r="A861" s="654" t="s">
        <v>3006</v>
      </c>
      <c r="B861" s="686"/>
      <c r="C861" s="659"/>
      <c r="D861" s="654" t="s">
        <v>122</v>
      </c>
      <c r="E861" s="669" t="s">
        <v>2911</v>
      </c>
      <c r="F861" s="674" t="s">
        <v>3246</v>
      </c>
      <c r="G861" s="659"/>
      <c r="H861" s="659" t="s">
        <v>384</v>
      </c>
      <c r="I861" s="674" t="s">
        <v>3189</v>
      </c>
      <c r="J861" s="674" t="s">
        <v>3189</v>
      </c>
      <c r="K861" s="654">
        <v>1</v>
      </c>
      <c r="L861" s="659"/>
      <c r="M861" s="656" t="s">
        <v>121</v>
      </c>
      <c r="N861" s="659"/>
      <c r="O861" s="660"/>
      <c r="P861" s="665">
        <v>117.00644841269843</v>
      </c>
      <c r="Q861" s="659"/>
      <c r="R861" s="659"/>
      <c r="S861" s="659"/>
      <c r="T861" s="659"/>
      <c r="U861" s="659"/>
      <c r="V861" s="653"/>
    </row>
    <row r="862" spans="1:41" ht="14.4" customHeight="1">
      <c r="A862" s="654" t="s">
        <v>3007</v>
      </c>
      <c r="B862" s="686"/>
      <c r="C862" s="659"/>
      <c r="D862" s="654" t="s">
        <v>122</v>
      </c>
      <c r="E862" s="669" t="s">
        <v>2911</v>
      </c>
      <c r="F862" s="674" t="s">
        <v>3246</v>
      </c>
      <c r="G862" s="659"/>
      <c r="H862" s="659" t="s">
        <v>385</v>
      </c>
      <c r="I862" s="674" t="s">
        <v>3189</v>
      </c>
      <c r="J862" s="674" t="s">
        <v>3189</v>
      </c>
      <c r="K862" s="654">
        <v>1</v>
      </c>
      <c r="L862" s="659"/>
      <c r="M862" s="656" t="s">
        <v>121</v>
      </c>
      <c r="N862" s="659"/>
      <c r="O862" s="660"/>
      <c r="P862" s="665">
        <v>146.25806051587304</v>
      </c>
      <c r="Q862" s="659"/>
      <c r="R862" s="659"/>
      <c r="S862" s="659"/>
      <c r="T862" s="659"/>
      <c r="U862" s="659"/>
      <c r="V862" s="653"/>
    </row>
    <row r="863" spans="1:41" ht="14.4" customHeight="1">
      <c r="A863" s="654" t="s">
        <v>3008</v>
      </c>
      <c r="B863" s="686" t="s">
        <v>3319</v>
      </c>
      <c r="C863" s="659"/>
      <c r="D863" s="654" t="s">
        <v>122</v>
      </c>
      <c r="E863" s="669" t="s">
        <v>2911</v>
      </c>
      <c r="F863" s="674" t="s">
        <v>3258</v>
      </c>
      <c r="G863" s="659"/>
      <c r="H863" s="659" t="s">
        <v>384</v>
      </c>
      <c r="I863" s="674" t="s">
        <v>3176</v>
      </c>
      <c r="J863" s="674" t="s">
        <v>3176</v>
      </c>
      <c r="K863" s="654">
        <v>1</v>
      </c>
      <c r="L863" s="659"/>
      <c r="M863" s="656" t="s">
        <v>121</v>
      </c>
      <c r="N863" s="659"/>
      <c r="O863" s="660">
        <v>153.12922847027701</v>
      </c>
      <c r="P863" s="665">
        <v>153.12922847027701</v>
      </c>
      <c r="Q863" s="659"/>
      <c r="R863" s="659"/>
      <c r="S863" s="659"/>
      <c r="T863" s="659"/>
      <c r="U863" s="659"/>
      <c r="V863" s="653"/>
    </row>
    <row r="864" spans="1:41" ht="14.4" customHeight="1">
      <c r="A864" s="654" t="s">
        <v>3009</v>
      </c>
      <c r="B864" s="686" t="s">
        <v>3319</v>
      </c>
      <c r="C864" s="659"/>
      <c r="D864" s="654" t="s">
        <v>122</v>
      </c>
      <c r="E864" s="669" t="s">
        <v>2911</v>
      </c>
      <c r="F864" s="674" t="s">
        <v>3258</v>
      </c>
      <c r="G864" s="659"/>
      <c r="H864" s="659" t="s">
        <v>385</v>
      </c>
      <c r="I864" s="674" t="s">
        <v>3176</v>
      </c>
      <c r="J864" s="674" t="s">
        <v>3176</v>
      </c>
      <c r="K864" s="654">
        <v>1</v>
      </c>
      <c r="L864" s="659"/>
      <c r="M864" s="656" t="s">
        <v>121</v>
      </c>
      <c r="N864" s="659"/>
      <c r="O864" s="660">
        <v>191.41153558784629</v>
      </c>
      <c r="P864" s="665">
        <v>191.41153558784629</v>
      </c>
      <c r="Q864" s="659"/>
      <c r="R864" s="659"/>
      <c r="S864" s="659"/>
      <c r="T864" s="659"/>
      <c r="U864" s="659"/>
      <c r="V864" s="653"/>
    </row>
    <row r="865" spans="1:22" ht="14.4" customHeight="1">
      <c r="A865" s="654" t="s">
        <v>3010</v>
      </c>
      <c r="B865" s="686"/>
      <c r="C865" s="659"/>
      <c r="D865" s="654" t="s">
        <v>122</v>
      </c>
      <c r="E865" s="669" t="s">
        <v>2911</v>
      </c>
      <c r="F865" s="674" t="s">
        <v>3270</v>
      </c>
      <c r="G865" s="659"/>
      <c r="H865" s="659" t="s">
        <v>384</v>
      </c>
      <c r="I865" s="674" t="s">
        <v>3131</v>
      </c>
      <c r="J865" s="674" t="s">
        <v>3131</v>
      </c>
      <c r="K865" s="654">
        <v>1</v>
      </c>
      <c r="L865" s="659"/>
      <c r="M865" s="656" t="s">
        <v>121</v>
      </c>
      <c r="N865" s="659"/>
      <c r="O865" s="660"/>
      <c r="P865" s="665">
        <v>161.78637566137564</v>
      </c>
      <c r="Q865" s="659"/>
      <c r="R865" s="659"/>
      <c r="S865" s="659"/>
      <c r="T865" s="659"/>
      <c r="U865" s="659"/>
      <c r="V865" s="653"/>
    </row>
    <row r="866" spans="1:22" ht="14.4" customHeight="1">
      <c r="A866" s="654" t="s">
        <v>3011</v>
      </c>
      <c r="B866" s="686"/>
      <c r="C866" s="659"/>
      <c r="D866" s="654" t="s">
        <v>122</v>
      </c>
      <c r="E866" s="669" t="s">
        <v>2911</v>
      </c>
      <c r="F866" s="674" t="s">
        <v>3270</v>
      </c>
      <c r="G866" s="659"/>
      <c r="H866" s="659" t="s">
        <v>385</v>
      </c>
      <c r="I866" s="674" t="s">
        <v>3131</v>
      </c>
      <c r="J866" s="674" t="s">
        <v>3131</v>
      </c>
      <c r="K866" s="654">
        <v>1</v>
      </c>
      <c r="L866" s="659"/>
      <c r="M866" s="656" t="s">
        <v>121</v>
      </c>
      <c r="N866" s="659"/>
      <c r="O866" s="660"/>
      <c r="P866" s="665">
        <v>202.2329695767196</v>
      </c>
      <c r="Q866" s="659"/>
      <c r="R866" s="659"/>
      <c r="S866" s="659"/>
      <c r="T866" s="659"/>
      <c r="U866" s="659"/>
      <c r="V866" s="653"/>
    </row>
    <row r="867" spans="1:22" ht="14.4" customHeight="1">
      <c r="A867" s="654" t="s">
        <v>3012</v>
      </c>
      <c r="B867" s="686"/>
      <c r="C867" s="659"/>
      <c r="D867" s="654" t="s">
        <v>122</v>
      </c>
      <c r="E867" s="669" t="s">
        <v>2911</v>
      </c>
      <c r="F867" s="674" t="s">
        <v>3247</v>
      </c>
      <c r="G867" s="659"/>
      <c r="H867" s="659" t="s">
        <v>384</v>
      </c>
      <c r="I867" s="674" t="s">
        <v>3190</v>
      </c>
      <c r="J867" s="674" t="s">
        <v>3190</v>
      </c>
      <c r="K867" s="654">
        <v>1</v>
      </c>
      <c r="L867" s="659"/>
      <c r="M867" s="656" t="s">
        <v>121</v>
      </c>
      <c r="N867" s="659"/>
      <c r="O867" s="660"/>
      <c r="P867" s="665">
        <v>99.563492063492092</v>
      </c>
      <c r="Q867" s="659"/>
      <c r="R867" s="659"/>
      <c r="S867" s="659"/>
      <c r="T867" s="659"/>
      <c r="U867" s="659"/>
      <c r="V867" s="653"/>
    </row>
    <row r="868" spans="1:22" ht="14.4" customHeight="1">
      <c r="A868" s="654" t="s">
        <v>3013</v>
      </c>
      <c r="B868" s="686"/>
      <c r="C868" s="659"/>
      <c r="D868" s="654" t="s">
        <v>122</v>
      </c>
      <c r="E868" s="669" t="s">
        <v>2911</v>
      </c>
      <c r="F868" s="674" t="s">
        <v>3247</v>
      </c>
      <c r="G868" s="659"/>
      <c r="H868" s="659" t="s">
        <v>385</v>
      </c>
      <c r="I868" s="674" t="s">
        <v>3190</v>
      </c>
      <c r="J868" s="674" t="s">
        <v>3190</v>
      </c>
      <c r="K868" s="654">
        <v>1</v>
      </c>
      <c r="L868" s="659"/>
      <c r="M868" s="656" t="s">
        <v>121</v>
      </c>
      <c r="N868" s="659"/>
      <c r="O868" s="660"/>
      <c r="P868" s="665">
        <v>124.4543650793651</v>
      </c>
      <c r="Q868" s="659"/>
      <c r="R868" s="659"/>
      <c r="S868" s="659"/>
      <c r="T868" s="659"/>
      <c r="U868" s="659"/>
      <c r="V868" s="653"/>
    </row>
    <row r="869" spans="1:22" ht="14.4" customHeight="1">
      <c r="A869" s="654" t="s">
        <v>3014</v>
      </c>
      <c r="B869" s="686" t="s">
        <v>3320</v>
      </c>
      <c r="C869" s="659"/>
      <c r="D869" s="654" t="s">
        <v>122</v>
      </c>
      <c r="E869" s="669" t="s">
        <v>2911</v>
      </c>
      <c r="F869" s="674" t="s">
        <v>3259</v>
      </c>
      <c r="G869" s="659"/>
      <c r="H869" s="659" t="s">
        <v>384</v>
      </c>
      <c r="I869" s="674" t="s">
        <v>3177</v>
      </c>
      <c r="J869" s="674" t="s">
        <v>3177</v>
      </c>
      <c r="K869" s="654">
        <v>1</v>
      </c>
      <c r="L869" s="659"/>
      <c r="M869" s="656" t="s">
        <v>121</v>
      </c>
      <c r="N869" s="659"/>
      <c r="O869" s="660">
        <v>130.29751893868661</v>
      </c>
      <c r="P869" s="665">
        <v>130.29751893868661</v>
      </c>
      <c r="Q869" s="659"/>
      <c r="R869" s="659"/>
      <c r="S869" s="659"/>
      <c r="T869" s="659"/>
      <c r="U869" s="659"/>
      <c r="V869" s="653"/>
    </row>
    <row r="870" spans="1:22" ht="14.4" customHeight="1">
      <c r="A870" s="654" t="s">
        <v>3015</v>
      </c>
      <c r="B870" s="686" t="s">
        <v>3320</v>
      </c>
      <c r="C870" s="659"/>
      <c r="D870" s="654" t="s">
        <v>122</v>
      </c>
      <c r="E870" s="669" t="s">
        <v>2911</v>
      </c>
      <c r="F870" s="674" t="s">
        <v>3259</v>
      </c>
      <c r="G870" s="659"/>
      <c r="H870" s="659" t="s">
        <v>385</v>
      </c>
      <c r="I870" s="674" t="s">
        <v>3177</v>
      </c>
      <c r="J870" s="674" t="s">
        <v>3177</v>
      </c>
      <c r="K870" s="654">
        <v>1</v>
      </c>
      <c r="L870" s="659"/>
      <c r="M870" s="656" t="s">
        <v>121</v>
      </c>
      <c r="N870" s="659"/>
      <c r="O870" s="660">
        <v>162.87189867335826</v>
      </c>
      <c r="P870" s="665">
        <v>162.87189867335826</v>
      </c>
      <c r="Q870" s="659"/>
      <c r="R870" s="659"/>
      <c r="S870" s="659"/>
      <c r="T870" s="659"/>
      <c r="U870" s="659"/>
      <c r="V870" s="653"/>
    </row>
    <row r="871" spans="1:22" ht="14.4" customHeight="1">
      <c r="A871" s="654" t="s">
        <v>3016</v>
      </c>
      <c r="B871" s="686"/>
      <c r="C871" s="659"/>
      <c r="D871" s="654" t="s">
        <v>122</v>
      </c>
      <c r="E871" s="669" t="s">
        <v>2911</v>
      </c>
      <c r="F871" s="674" t="s">
        <v>3271</v>
      </c>
      <c r="G871" s="659"/>
      <c r="H871" s="659" t="s">
        <v>384</v>
      </c>
      <c r="I871" s="674" t="s">
        <v>3132</v>
      </c>
      <c r="J871" s="674" t="s">
        <v>3132</v>
      </c>
      <c r="K871" s="654">
        <v>1</v>
      </c>
      <c r="L871" s="659"/>
      <c r="M871" s="656" t="s">
        <v>121</v>
      </c>
      <c r="N871" s="659"/>
      <c r="O871" s="660"/>
      <c r="P871" s="665">
        <v>136.14271017048796</v>
      </c>
      <c r="Q871" s="659"/>
      <c r="R871" s="659"/>
      <c r="S871" s="659"/>
      <c r="T871" s="659"/>
      <c r="U871" s="659"/>
      <c r="V871" s="653"/>
    </row>
    <row r="872" spans="1:22" ht="14.4" customHeight="1">
      <c r="A872" s="654" t="s">
        <v>3017</v>
      </c>
      <c r="B872" s="686"/>
      <c r="C872" s="659"/>
      <c r="D872" s="654" t="s">
        <v>122</v>
      </c>
      <c r="E872" s="669" t="s">
        <v>2911</v>
      </c>
      <c r="F872" s="674" t="s">
        <v>3271</v>
      </c>
      <c r="G872" s="659"/>
      <c r="H872" s="659" t="s">
        <v>385</v>
      </c>
      <c r="I872" s="674" t="s">
        <v>3132</v>
      </c>
      <c r="J872" s="674" t="s">
        <v>3132</v>
      </c>
      <c r="K872" s="654">
        <v>1</v>
      </c>
      <c r="L872" s="659"/>
      <c r="M872" s="656" t="s">
        <v>121</v>
      </c>
      <c r="N872" s="659"/>
      <c r="O872" s="660"/>
      <c r="P872" s="665">
        <v>170.17838771310994</v>
      </c>
      <c r="Q872" s="659"/>
      <c r="R872" s="659"/>
      <c r="S872" s="659"/>
      <c r="T872" s="659"/>
      <c r="U872" s="659"/>
      <c r="V872" s="653"/>
    </row>
    <row r="873" spans="1:22" ht="14.4" customHeight="1">
      <c r="A873" s="654" t="s">
        <v>3018</v>
      </c>
      <c r="B873" s="686"/>
      <c r="C873" s="659"/>
      <c r="D873" s="654" t="s">
        <v>122</v>
      </c>
      <c r="E873" s="669" t="s">
        <v>2910</v>
      </c>
      <c r="F873" s="687" t="s">
        <v>3500</v>
      </c>
      <c r="G873" s="659"/>
      <c r="H873" s="659" t="s">
        <v>384</v>
      </c>
      <c r="I873" s="688"/>
      <c r="J873" s="688"/>
      <c r="K873" s="654">
        <v>14</v>
      </c>
      <c r="L873" s="659"/>
      <c r="M873" s="656" t="s">
        <v>121</v>
      </c>
      <c r="N873" s="659"/>
      <c r="O873" s="660">
        <v>2493.5068947143013</v>
      </c>
      <c r="P873" s="665">
        <f>O873*0.95</f>
        <v>2368.8315499785863</v>
      </c>
      <c r="Q873" s="659"/>
      <c r="R873" s="659"/>
      <c r="S873" s="659"/>
      <c r="T873" s="659"/>
      <c r="U873" s="659"/>
      <c r="V873" s="653"/>
    </row>
    <row r="874" spans="1:22" ht="14.4" customHeight="1">
      <c r="A874" s="654" t="s">
        <v>3019</v>
      </c>
      <c r="B874" s="686"/>
      <c r="C874" s="659"/>
      <c r="D874" s="654" t="s">
        <v>122</v>
      </c>
      <c r="E874" s="669" t="s">
        <v>2910</v>
      </c>
      <c r="F874" s="687" t="s">
        <v>3500</v>
      </c>
      <c r="G874" s="659"/>
      <c r="H874" s="659" t="s">
        <v>385</v>
      </c>
      <c r="I874" s="688"/>
      <c r="J874" s="688"/>
      <c r="K874" s="654">
        <v>14</v>
      </c>
      <c r="L874" s="659"/>
      <c r="M874" s="656" t="s">
        <v>121</v>
      </c>
      <c r="N874" s="659"/>
      <c r="O874" s="660">
        <v>3116.8836183928765</v>
      </c>
      <c r="P874" s="665">
        <f>O874*0.95</f>
        <v>2961.0394374732327</v>
      </c>
      <c r="Q874" s="820"/>
      <c r="R874" s="659"/>
      <c r="S874" s="659"/>
      <c r="T874" s="659"/>
      <c r="U874" s="659"/>
      <c r="V874" s="653"/>
    </row>
    <row r="875" spans="1:22" ht="14.4" customHeight="1">
      <c r="A875" s="654" t="s">
        <v>3020</v>
      </c>
      <c r="B875" s="686"/>
      <c r="C875" s="659"/>
      <c r="D875" s="654" t="s">
        <v>122</v>
      </c>
      <c r="E875" s="669" t="s">
        <v>2910</v>
      </c>
      <c r="F875" s="687" t="s">
        <v>3499</v>
      </c>
      <c r="G875" s="659"/>
      <c r="H875" s="659" t="s">
        <v>384</v>
      </c>
      <c r="I875" s="688"/>
      <c r="J875" s="688"/>
      <c r="K875" s="654">
        <v>14</v>
      </c>
      <c r="L875" s="659"/>
      <c r="M875" s="656" t="s">
        <v>121</v>
      </c>
      <c r="N875" s="659"/>
      <c r="O875" s="660">
        <v>2925.0252833274872</v>
      </c>
      <c r="P875" s="665">
        <f>O875*0.95</f>
        <v>2778.7740191611128</v>
      </c>
      <c r="Q875" s="659"/>
      <c r="R875" s="659"/>
      <c r="S875" s="659"/>
      <c r="T875" s="659"/>
      <c r="U875" s="659"/>
      <c r="V875" s="653"/>
    </row>
    <row r="876" spans="1:22" ht="14.4" customHeight="1">
      <c r="A876" s="654" t="s">
        <v>3021</v>
      </c>
      <c r="B876" s="686"/>
      <c r="C876" s="659"/>
      <c r="D876" s="654" t="s">
        <v>122</v>
      </c>
      <c r="E876" s="669" t="s">
        <v>2910</v>
      </c>
      <c r="F876" s="687" t="s">
        <v>3499</v>
      </c>
      <c r="G876" s="659"/>
      <c r="H876" s="659" t="s">
        <v>385</v>
      </c>
      <c r="I876" s="688"/>
      <c r="J876" s="688"/>
      <c r="K876" s="654">
        <v>14</v>
      </c>
      <c r="L876" s="659"/>
      <c r="M876" s="656" t="s">
        <v>121</v>
      </c>
      <c r="N876" s="659"/>
      <c r="O876" s="660">
        <v>3656.2816041593592</v>
      </c>
      <c r="P876" s="665">
        <f>O876*0.95</f>
        <v>3473.4675239513908</v>
      </c>
      <c r="Q876" s="659"/>
      <c r="R876" s="659"/>
      <c r="S876" s="659"/>
      <c r="T876" s="659"/>
      <c r="U876" s="659"/>
      <c r="V876" s="653"/>
    </row>
    <row r="877" spans="1:22" ht="14.4" customHeight="1">
      <c r="A877" s="654" t="s">
        <v>3022</v>
      </c>
      <c r="B877" s="686"/>
      <c r="C877" s="659"/>
      <c r="D877" s="654" t="s">
        <v>122</v>
      </c>
      <c r="E877" s="669" t="s">
        <v>2910</v>
      </c>
      <c r="F877" s="674" t="s">
        <v>3354</v>
      </c>
      <c r="G877" s="659"/>
      <c r="H877" s="659" t="s">
        <v>384</v>
      </c>
      <c r="I877" s="674" t="s">
        <v>3153</v>
      </c>
      <c r="J877" s="674" t="s">
        <v>3153</v>
      </c>
      <c r="K877" s="654">
        <v>1</v>
      </c>
      <c r="L877" s="659"/>
      <c r="M877" s="656" t="s">
        <v>121</v>
      </c>
      <c r="N877" s="659"/>
      <c r="O877" s="660">
        <v>210.68083064757306</v>
      </c>
      <c r="P877" s="665">
        <f>O877</f>
        <v>210.68083064757306</v>
      </c>
      <c r="Q877" s="659"/>
      <c r="R877" s="659"/>
      <c r="S877" s="659"/>
      <c r="T877" s="659"/>
      <c r="U877" s="659"/>
      <c r="V877" s="653"/>
    </row>
    <row r="878" spans="1:22" ht="14.4" customHeight="1">
      <c r="A878" s="654" t="s">
        <v>3023</v>
      </c>
      <c r="B878" s="686"/>
      <c r="C878" s="659"/>
      <c r="D878" s="654" t="s">
        <v>122</v>
      </c>
      <c r="E878" s="669" t="s">
        <v>2910</v>
      </c>
      <c r="F878" s="674" t="s">
        <v>3354</v>
      </c>
      <c r="G878" s="659"/>
      <c r="H878" s="659" t="s">
        <v>385</v>
      </c>
      <c r="I878" s="674" t="s">
        <v>3153</v>
      </c>
      <c r="J878" s="674" t="s">
        <v>3153</v>
      </c>
      <c r="K878" s="654">
        <v>1</v>
      </c>
      <c r="L878" s="659"/>
      <c r="M878" s="656" t="s">
        <v>121</v>
      </c>
      <c r="N878" s="659"/>
      <c r="O878" s="660">
        <v>263.35103830946633</v>
      </c>
      <c r="P878" s="665">
        <f>O878</f>
        <v>263.35103830946633</v>
      </c>
      <c r="Q878" s="659"/>
      <c r="R878" s="659"/>
      <c r="S878" s="659"/>
      <c r="T878" s="659"/>
      <c r="U878" s="659"/>
      <c r="V878" s="653"/>
    </row>
    <row r="879" spans="1:22" ht="14.4" customHeight="1">
      <c r="A879" s="654" t="s">
        <v>3024</v>
      </c>
      <c r="B879" s="686"/>
      <c r="C879" s="659"/>
      <c r="D879" s="654" t="s">
        <v>122</v>
      </c>
      <c r="E879" s="669" t="s">
        <v>2910</v>
      </c>
      <c r="F879" s="674" t="s">
        <v>3355</v>
      </c>
      <c r="G879" s="659"/>
      <c r="H879" s="659" t="s">
        <v>384</v>
      </c>
      <c r="I879" s="674" t="s">
        <v>3108</v>
      </c>
      <c r="J879" s="674" t="s">
        <v>3108</v>
      </c>
      <c r="K879" s="654">
        <v>1</v>
      </c>
      <c r="L879" s="659"/>
      <c r="M879" s="656" t="s">
        <v>121</v>
      </c>
      <c r="N879" s="659"/>
      <c r="O879" s="660"/>
      <c r="P879" s="665">
        <v>247.43697478991601</v>
      </c>
      <c r="Q879" s="659"/>
      <c r="R879" s="659"/>
      <c r="S879" s="659"/>
      <c r="T879" s="659"/>
      <c r="U879" s="659"/>
      <c r="V879" s="653"/>
    </row>
    <row r="880" spans="1:22" ht="14.4" customHeight="1">
      <c r="A880" s="654" t="s">
        <v>3025</v>
      </c>
      <c r="B880" s="686"/>
      <c r="C880" s="659"/>
      <c r="D880" s="654" t="s">
        <v>122</v>
      </c>
      <c r="E880" s="669" t="s">
        <v>2910</v>
      </c>
      <c r="F880" s="674" t="s">
        <v>3355</v>
      </c>
      <c r="G880" s="659"/>
      <c r="H880" s="659" t="s">
        <v>385</v>
      </c>
      <c r="I880" s="674" t="s">
        <v>3108</v>
      </c>
      <c r="J880" s="674" t="s">
        <v>3108</v>
      </c>
      <c r="K880" s="654">
        <v>1</v>
      </c>
      <c r="L880" s="659"/>
      <c r="M880" s="656" t="s">
        <v>121</v>
      </c>
      <c r="N880" s="659"/>
      <c r="O880" s="660"/>
      <c r="P880" s="665">
        <v>309.29621848739498</v>
      </c>
      <c r="Q880" s="659"/>
      <c r="R880" s="659"/>
      <c r="S880" s="659"/>
      <c r="T880" s="659"/>
      <c r="U880" s="659"/>
      <c r="V880" s="653"/>
    </row>
    <row r="881" spans="1:22" ht="14.4" customHeight="1">
      <c r="A881" s="654" t="s">
        <v>3026</v>
      </c>
      <c r="B881" s="686"/>
      <c r="C881" s="659"/>
      <c r="D881" s="654" t="s">
        <v>122</v>
      </c>
      <c r="E881" s="669" t="s">
        <v>2910</v>
      </c>
      <c r="F881" s="674" t="s">
        <v>3356</v>
      </c>
      <c r="G881" s="659"/>
      <c r="H881" s="659" t="s">
        <v>384</v>
      </c>
      <c r="I881" s="674" t="s">
        <v>3154</v>
      </c>
      <c r="J881" s="674" t="s">
        <v>3154</v>
      </c>
      <c r="K881" s="654">
        <v>1</v>
      </c>
      <c r="L881" s="659"/>
      <c r="M881" s="656" t="s">
        <v>121</v>
      </c>
      <c r="N881" s="659"/>
      <c r="O881" s="660">
        <v>224.25590970955761</v>
      </c>
      <c r="P881" s="665">
        <f>O881</f>
        <v>224.25590970955761</v>
      </c>
      <c r="Q881" s="659"/>
      <c r="R881" s="659"/>
      <c r="S881" s="659"/>
      <c r="T881" s="659"/>
      <c r="U881" s="659"/>
      <c r="V881" s="653"/>
    </row>
    <row r="882" spans="1:22" ht="14.4" customHeight="1">
      <c r="A882" s="654" t="s">
        <v>3027</v>
      </c>
      <c r="B882" s="686"/>
      <c r="C882" s="659"/>
      <c r="D882" s="654" t="s">
        <v>122</v>
      </c>
      <c r="E882" s="669" t="s">
        <v>2910</v>
      </c>
      <c r="F882" s="674" t="s">
        <v>3356</v>
      </c>
      <c r="G882" s="659"/>
      <c r="H882" s="659" t="s">
        <v>385</v>
      </c>
      <c r="I882" s="674" t="s">
        <v>3154</v>
      </c>
      <c r="J882" s="674" t="s">
        <v>3154</v>
      </c>
      <c r="K882" s="654">
        <v>1</v>
      </c>
      <c r="L882" s="659"/>
      <c r="M882" s="656" t="s">
        <v>121</v>
      </c>
      <c r="N882" s="659"/>
      <c r="O882" s="660">
        <v>280.31988713694705</v>
      </c>
      <c r="P882" s="665">
        <f>O882</f>
        <v>280.31988713694705</v>
      </c>
      <c r="Q882" s="659"/>
      <c r="R882" s="659"/>
      <c r="S882" s="659"/>
      <c r="T882" s="659"/>
      <c r="U882" s="659"/>
      <c r="V882" s="653"/>
    </row>
    <row r="883" spans="1:22" ht="14.4" customHeight="1">
      <c r="A883" s="654" t="s">
        <v>3028</v>
      </c>
      <c r="B883" s="686"/>
      <c r="C883" s="659"/>
      <c r="D883" s="654" t="s">
        <v>122</v>
      </c>
      <c r="E883" s="669" t="s">
        <v>2910</v>
      </c>
      <c r="F883" s="674" t="s">
        <v>3357</v>
      </c>
      <c r="G883" s="659"/>
      <c r="H883" s="659" t="s">
        <v>384</v>
      </c>
      <c r="I883" s="674" t="s">
        <v>3109</v>
      </c>
      <c r="J883" s="674" t="s">
        <v>3109</v>
      </c>
      <c r="K883" s="654">
        <v>1</v>
      </c>
      <c r="L883" s="659"/>
      <c r="M883" s="656" t="s">
        <v>121</v>
      </c>
      <c r="N883" s="659"/>
      <c r="O883" s="660"/>
      <c r="P883" s="1631">
        <v>257.51167133520079</v>
      </c>
      <c r="Q883" s="659"/>
      <c r="R883" s="659"/>
      <c r="S883" s="659"/>
      <c r="T883" s="659"/>
      <c r="U883" s="659"/>
      <c r="V883" s="653"/>
    </row>
    <row r="884" spans="1:22" ht="14.4" customHeight="1">
      <c r="A884" s="654" t="s">
        <v>3029</v>
      </c>
      <c r="B884" s="686"/>
      <c r="C884" s="659"/>
      <c r="D884" s="654" t="s">
        <v>122</v>
      </c>
      <c r="E884" s="669" t="s">
        <v>2910</v>
      </c>
      <c r="F884" s="674" t="s">
        <v>3357</v>
      </c>
      <c r="G884" s="659"/>
      <c r="H884" s="659" t="s">
        <v>385</v>
      </c>
      <c r="I884" s="674" t="s">
        <v>3109</v>
      </c>
      <c r="J884" s="674" t="s">
        <v>3109</v>
      </c>
      <c r="K884" s="654">
        <v>1</v>
      </c>
      <c r="L884" s="659"/>
      <c r="M884" s="656" t="s">
        <v>121</v>
      </c>
      <c r="N884" s="659"/>
      <c r="O884" s="660"/>
      <c r="P884" s="1631">
        <v>321.88958916900094</v>
      </c>
      <c r="Q884" s="659"/>
      <c r="R884" s="659"/>
      <c r="S884" s="659"/>
      <c r="T884" s="659"/>
      <c r="U884" s="659"/>
      <c r="V884" s="653"/>
    </row>
    <row r="885" spans="1:22" ht="14.4" customHeight="1">
      <c r="A885" s="654" t="s">
        <v>3030</v>
      </c>
      <c r="B885" s="686"/>
      <c r="C885" s="659"/>
      <c r="D885" s="654" t="s">
        <v>122</v>
      </c>
      <c r="E885" s="669" t="s">
        <v>2910</v>
      </c>
      <c r="F885" s="674" t="s">
        <v>3358</v>
      </c>
      <c r="G885" s="659"/>
      <c r="H885" s="659" t="s">
        <v>384</v>
      </c>
      <c r="I885" s="674" t="s">
        <v>3155</v>
      </c>
      <c r="J885" s="674" t="s">
        <v>3155</v>
      </c>
      <c r="K885" s="654">
        <v>1</v>
      </c>
      <c r="L885" s="659"/>
      <c r="M885" s="656" t="s">
        <v>121</v>
      </c>
      <c r="N885" s="659"/>
      <c r="O885" s="660">
        <v>222.01119730946752</v>
      </c>
      <c r="P885" s="665">
        <f>O885</f>
        <v>222.01119730946752</v>
      </c>
      <c r="Q885" s="659"/>
      <c r="R885" s="659"/>
      <c r="S885" s="659"/>
      <c r="T885" s="659"/>
      <c r="U885" s="659"/>
      <c r="V885" s="653"/>
    </row>
    <row r="886" spans="1:22" ht="14.4" customHeight="1">
      <c r="A886" s="654" t="s">
        <v>3031</v>
      </c>
      <c r="B886" s="686"/>
      <c r="C886" s="659"/>
      <c r="D886" s="654" t="s">
        <v>122</v>
      </c>
      <c r="E886" s="669" t="s">
        <v>2910</v>
      </c>
      <c r="F886" s="674" t="s">
        <v>3358</v>
      </c>
      <c r="G886" s="659"/>
      <c r="H886" s="659" t="s">
        <v>385</v>
      </c>
      <c r="I886" s="674" t="s">
        <v>3155</v>
      </c>
      <c r="J886" s="674" t="s">
        <v>3155</v>
      </c>
      <c r="K886" s="654">
        <v>1</v>
      </c>
      <c r="L886" s="659"/>
      <c r="M886" s="656" t="s">
        <v>121</v>
      </c>
      <c r="N886" s="659"/>
      <c r="O886" s="660">
        <v>277.51399663683441</v>
      </c>
      <c r="P886" s="665">
        <f>O886</f>
        <v>277.51399663683441</v>
      </c>
      <c r="Q886" s="659"/>
      <c r="R886" s="659"/>
      <c r="S886" s="659"/>
      <c r="T886" s="659"/>
      <c r="U886" s="659"/>
      <c r="V886" s="653"/>
    </row>
    <row r="887" spans="1:22" ht="14.4" customHeight="1">
      <c r="A887" s="654" t="s">
        <v>3032</v>
      </c>
      <c r="B887" s="686"/>
      <c r="C887" s="659"/>
      <c r="D887" s="654" t="s">
        <v>122</v>
      </c>
      <c r="E887" s="669" t="s">
        <v>2910</v>
      </c>
      <c r="F887" s="674" t="s">
        <v>3359</v>
      </c>
      <c r="G887" s="659"/>
      <c r="H887" s="659" t="s">
        <v>384</v>
      </c>
      <c r="I887" s="674" t="s">
        <v>3110</v>
      </c>
      <c r="J887" s="674" t="s">
        <v>3110</v>
      </c>
      <c r="K887" s="654">
        <v>1</v>
      </c>
      <c r="L887" s="659"/>
      <c r="M887" s="656" t="s">
        <v>121</v>
      </c>
      <c r="N887" s="659"/>
      <c r="O887" s="660"/>
      <c r="P887" s="665">
        <v>254.70640107895011</v>
      </c>
      <c r="Q887" s="659"/>
      <c r="R887" s="659"/>
      <c r="S887" s="659"/>
      <c r="T887" s="659"/>
      <c r="U887" s="659"/>
      <c r="V887" s="653"/>
    </row>
    <row r="888" spans="1:22" ht="14.4" customHeight="1">
      <c r="A888" s="654" t="s">
        <v>3033</v>
      </c>
      <c r="B888" s="686"/>
      <c r="C888" s="659"/>
      <c r="D888" s="654" t="s">
        <v>122</v>
      </c>
      <c r="E888" s="669" t="s">
        <v>2910</v>
      </c>
      <c r="F888" s="674" t="s">
        <v>3359</v>
      </c>
      <c r="G888" s="659"/>
      <c r="H888" s="659" t="s">
        <v>385</v>
      </c>
      <c r="I888" s="674" t="s">
        <v>3110</v>
      </c>
      <c r="J888" s="674" t="s">
        <v>3110</v>
      </c>
      <c r="K888" s="654">
        <v>1</v>
      </c>
      <c r="L888" s="659"/>
      <c r="M888" s="656" t="s">
        <v>121</v>
      </c>
      <c r="N888" s="659"/>
      <c r="O888" s="660"/>
      <c r="P888" s="665">
        <v>318.38300134868757</v>
      </c>
      <c r="Q888" s="659"/>
      <c r="R888" s="659"/>
      <c r="S888" s="659"/>
      <c r="T888" s="659"/>
      <c r="U888" s="659"/>
      <c r="V888" s="653"/>
    </row>
    <row r="889" spans="1:22" ht="14.4" customHeight="1">
      <c r="A889" s="654" t="s">
        <v>3034</v>
      </c>
      <c r="B889" s="686"/>
      <c r="C889" s="659"/>
      <c r="D889" s="654" t="s">
        <v>122</v>
      </c>
      <c r="E889" s="669" t="s">
        <v>2910</v>
      </c>
      <c r="F889" s="674" t="s">
        <v>3272</v>
      </c>
      <c r="G889" s="659"/>
      <c r="H889" s="659" t="s">
        <v>384</v>
      </c>
      <c r="I889" s="674" t="s">
        <v>3156</v>
      </c>
      <c r="J889" s="674" t="s">
        <v>3156</v>
      </c>
      <c r="K889" s="654">
        <v>1</v>
      </c>
      <c r="L889" s="659"/>
      <c r="M889" s="656" t="s">
        <v>121</v>
      </c>
      <c r="N889" s="659"/>
      <c r="O889" s="660">
        <v>179.20133651785716</v>
      </c>
      <c r="P889" s="665">
        <f>O889</f>
        <v>179.20133651785716</v>
      </c>
      <c r="Q889" s="659"/>
      <c r="R889" s="659"/>
      <c r="S889" s="659"/>
      <c r="T889" s="659"/>
      <c r="U889" s="659"/>
      <c r="V889" s="653"/>
    </row>
    <row r="890" spans="1:22" ht="14.4" customHeight="1">
      <c r="A890" s="654" t="s">
        <v>3035</v>
      </c>
      <c r="B890" s="686"/>
      <c r="C890" s="659"/>
      <c r="D890" s="654" t="s">
        <v>122</v>
      </c>
      <c r="E890" s="669" t="s">
        <v>2910</v>
      </c>
      <c r="F890" s="674" t="s">
        <v>3272</v>
      </c>
      <c r="G890" s="659"/>
      <c r="H890" s="659" t="s">
        <v>385</v>
      </c>
      <c r="I890" s="674" t="s">
        <v>3156</v>
      </c>
      <c r="J890" s="674" t="s">
        <v>3156</v>
      </c>
      <c r="K890" s="654">
        <v>1</v>
      </c>
      <c r="L890" s="659"/>
      <c r="M890" s="656" t="s">
        <v>121</v>
      </c>
      <c r="N890" s="659"/>
      <c r="O890" s="660">
        <v>224.00167064732145</v>
      </c>
      <c r="P890" s="665">
        <f>O890</f>
        <v>224.00167064732145</v>
      </c>
      <c r="Q890" s="659"/>
      <c r="R890" s="659"/>
      <c r="S890" s="659"/>
      <c r="T890" s="659"/>
      <c r="U890" s="659"/>
      <c r="V890" s="653"/>
    </row>
    <row r="891" spans="1:22" ht="14.4" customHeight="1">
      <c r="A891" s="654" t="s">
        <v>3036</v>
      </c>
      <c r="B891" s="686"/>
      <c r="C891" s="659"/>
      <c r="D891" s="654" t="s">
        <v>122</v>
      </c>
      <c r="E891" s="669" t="s">
        <v>2910</v>
      </c>
      <c r="F891" s="674" t="s">
        <v>3277</v>
      </c>
      <c r="G891" s="659"/>
      <c r="H891" s="659" t="s">
        <v>384</v>
      </c>
      <c r="I891" s="674" t="s">
        <v>3111</v>
      </c>
      <c r="J891" s="674" t="s">
        <v>3111</v>
      </c>
      <c r="K891" s="654">
        <v>1</v>
      </c>
      <c r="L891" s="659"/>
      <c r="M891" s="656" t="s">
        <v>121</v>
      </c>
      <c r="N891" s="659"/>
      <c r="O891" s="660"/>
      <c r="P891" s="665">
        <v>193.63492063492069</v>
      </c>
      <c r="Q891" s="659"/>
      <c r="R891" s="659"/>
      <c r="S891" s="659"/>
      <c r="T891" s="659"/>
      <c r="U891" s="659"/>
      <c r="V891" s="653"/>
    </row>
    <row r="892" spans="1:22" ht="14.4" customHeight="1">
      <c r="A892" s="654" t="s">
        <v>3037</v>
      </c>
      <c r="B892" s="686"/>
      <c r="C892" s="659"/>
      <c r="D892" s="654" t="s">
        <v>122</v>
      </c>
      <c r="E892" s="669" t="s">
        <v>2910</v>
      </c>
      <c r="F892" s="674" t="s">
        <v>3277</v>
      </c>
      <c r="G892" s="659"/>
      <c r="H892" s="659" t="s">
        <v>385</v>
      </c>
      <c r="I892" s="674" t="s">
        <v>3111</v>
      </c>
      <c r="J892" s="674" t="s">
        <v>3111</v>
      </c>
      <c r="K892" s="654">
        <v>1</v>
      </c>
      <c r="L892" s="659"/>
      <c r="M892" s="656" t="s">
        <v>121</v>
      </c>
      <c r="N892" s="659"/>
      <c r="O892" s="660"/>
      <c r="P892" s="665">
        <v>242.04365079365084</v>
      </c>
      <c r="Q892" s="659"/>
      <c r="R892" s="659"/>
      <c r="S892" s="659"/>
      <c r="T892" s="659"/>
      <c r="U892" s="659"/>
      <c r="V892" s="653"/>
    </row>
    <row r="893" spans="1:22" ht="14.4" customHeight="1">
      <c r="A893" s="654" t="s">
        <v>3038</v>
      </c>
      <c r="B893" s="686"/>
      <c r="C893" s="659"/>
      <c r="D893" s="654" t="s">
        <v>122</v>
      </c>
      <c r="E893" s="669" t="s">
        <v>2910</v>
      </c>
      <c r="F893" s="674" t="s">
        <v>3273</v>
      </c>
      <c r="G893" s="659"/>
      <c r="H893" s="659" t="s">
        <v>384</v>
      </c>
      <c r="I893" s="674" t="s">
        <v>3157</v>
      </c>
      <c r="J893" s="674" t="s">
        <v>3157</v>
      </c>
      <c r="K893" s="654">
        <v>1</v>
      </c>
      <c r="L893" s="659"/>
      <c r="M893" s="656" t="s">
        <v>121</v>
      </c>
      <c r="N893" s="659"/>
      <c r="O893" s="660">
        <v>180.75395125000003</v>
      </c>
      <c r="P893" s="665">
        <f>O893</f>
        <v>180.75395125000003</v>
      </c>
      <c r="Q893" s="659"/>
      <c r="R893" s="659"/>
      <c r="S893" s="659"/>
      <c r="T893" s="659"/>
      <c r="U893" s="659"/>
      <c r="V893" s="653"/>
    </row>
    <row r="894" spans="1:22" ht="14.4" customHeight="1">
      <c r="A894" s="654" t="s">
        <v>3039</v>
      </c>
      <c r="B894" s="686"/>
      <c r="C894" s="659"/>
      <c r="D894" s="654" t="s">
        <v>122</v>
      </c>
      <c r="E894" s="669" t="s">
        <v>2910</v>
      </c>
      <c r="F894" s="674" t="s">
        <v>3273</v>
      </c>
      <c r="G894" s="659"/>
      <c r="H894" s="659" t="s">
        <v>385</v>
      </c>
      <c r="I894" s="674" t="s">
        <v>3157</v>
      </c>
      <c r="J894" s="674" t="s">
        <v>3157</v>
      </c>
      <c r="K894" s="654">
        <v>1</v>
      </c>
      <c r="L894" s="659"/>
      <c r="M894" s="656" t="s">
        <v>121</v>
      </c>
      <c r="N894" s="659"/>
      <c r="O894" s="660">
        <v>225.94243906250003</v>
      </c>
      <c r="P894" s="665">
        <f>O894</f>
        <v>225.94243906250003</v>
      </c>
      <c r="Q894" s="659"/>
      <c r="R894" s="659"/>
      <c r="S894" s="659"/>
      <c r="T894" s="659"/>
      <c r="U894" s="659"/>
      <c r="V894" s="653"/>
    </row>
    <row r="895" spans="1:22" ht="14.4" customHeight="1">
      <c r="A895" s="654" t="s">
        <v>3040</v>
      </c>
      <c r="B895" s="686"/>
      <c r="C895" s="659"/>
      <c r="D895" s="654" t="s">
        <v>122</v>
      </c>
      <c r="E895" s="669" t="s">
        <v>2910</v>
      </c>
      <c r="F895" s="674" t="s">
        <v>3278</v>
      </c>
      <c r="G895" s="659"/>
      <c r="H895" s="659" t="s">
        <v>384</v>
      </c>
      <c r="I895" s="674" t="s">
        <v>3112</v>
      </c>
      <c r="J895" s="674" t="s">
        <v>3112</v>
      </c>
      <c r="K895" s="654">
        <v>1</v>
      </c>
      <c r="L895" s="659"/>
      <c r="M895" s="656" t="s">
        <v>121</v>
      </c>
      <c r="N895" s="659"/>
      <c r="O895" s="660"/>
      <c r="P895" s="665">
        <v>194.22222222222226</v>
      </c>
      <c r="Q895" s="659"/>
      <c r="R895" s="659"/>
      <c r="S895" s="659"/>
      <c r="T895" s="659"/>
      <c r="U895" s="659"/>
      <c r="V895" s="653"/>
    </row>
    <row r="896" spans="1:22" ht="14.4" customHeight="1">
      <c r="A896" s="654" t="s">
        <v>3041</v>
      </c>
      <c r="B896" s="686"/>
      <c r="C896" s="659"/>
      <c r="D896" s="654" t="s">
        <v>122</v>
      </c>
      <c r="E896" s="669" t="s">
        <v>2910</v>
      </c>
      <c r="F896" s="674" t="s">
        <v>3278</v>
      </c>
      <c r="G896" s="659"/>
      <c r="H896" s="659" t="s">
        <v>385</v>
      </c>
      <c r="I896" s="674" t="s">
        <v>3112</v>
      </c>
      <c r="J896" s="674" t="s">
        <v>3112</v>
      </c>
      <c r="K896" s="654">
        <v>1</v>
      </c>
      <c r="L896" s="659"/>
      <c r="M896" s="656" t="s">
        <v>121</v>
      </c>
      <c r="N896" s="659"/>
      <c r="O896" s="660"/>
      <c r="P896" s="665">
        <v>242.77777777777783</v>
      </c>
      <c r="Q896" s="659"/>
      <c r="R896" s="659"/>
      <c r="S896" s="659"/>
      <c r="T896" s="659"/>
      <c r="U896" s="659"/>
      <c r="V896" s="653"/>
    </row>
    <row r="897" spans="1:22" ht="14.4" customHeight="1">
      <c r="A897" s="654" t="s">
        <v>3042</v>
      </c>
      <c r="B897" s="686"/>
      <c r="C897" s="659"/>
      <c r="D897" s="654" t="s">
        <v>122</v>
      </c>
      <c r="E897" s="669" t="s">
        <v>2910</v>
      </c>
      <c r="F897" s="674" t="s">
        <v>3360</v>
      </c>
      <c r="G897" s="659"/>
      <c r="H897" s="659" t="s">
        <v>384</v>
      </c>
      <c r="I897" s="674" t="s">
        <v>3158</v>
      </c>
      <c r="J897" s="674" t="s">
        <v>3158</v>
      </c>
      <c r="K897" s="654">
        <v>1</v>
      </c>
      <c r="L897" s="659"/>
      <c r="M897" s="656" t="s">
        <v>121</v>
      </c>
      <c r="N897" s="659"/>
      <c r="O897" s="660">
        <v>167.44272478145851</v>
      </c>
      <c r="P897" s="665">
        <f>O897</f>
        <v>167.44272478145851</v>
      </c>
      <c r="Q897" s="659"/>
      <c r="R897" s="659"/>
      <c r="S897" s="659"/>
      <c r="T897" s="659"/>
      <c r="U897" s="659"/>
      <c r="V897" s="653"/>
    </row>
    <row r="898" spans="1:22" ht="14.4" customHeight="1">
      <c r="A898" s="654" t="s">
        <v>3043</v>
      </c>
      <c r="B898" s="686"/>
      <c r="C898" s="659"/>
      <c r="D898" s="654" t="s">
        <v>122</v>
      </c>
      <c r="E898" s="669" t="s">
        <v>2910</v>
      </c>
      <c r="F898" s="674" t="s">
        <v>3360</v>
      </c>
      <c r="G898" s="659"/>
      <c r="H898" s="659" t="s">
        <v>385</v>
      </c>
      <c r="I898" s="674" t="s">
        <v>3158</v>
      </c>
      <c r="J898" s="674" t="s">
        <v>3158</v>
      </c>
      <c r="K898" s="654">
        <v>1</v>
      </c>
      <c r="L898" s="659"/>
      <c r="M898" s="656" t="s">
        <v>121</v>
      </c>
      <c r="N898" s="659"/>
      <c r="O898" s="660">
        <v>209.30340597682309</v>
      </c>
      <c r="P898" s="665">
        <f>O898</f>
        <v>209.30340597682309</v>
      </c>
      <c r="Q898" s="659"/>
      <c r="R898" s="659"/>
      <c r="S898" s="659"/>
      <c r="T898" s="659"/>
      <c r="U898" s="659"/>
      <c r="V898" s="653"/>
    </row>
    <row r="899" spans="1:22" ht="14.4" customHeight="1">
      <c r="A899" s="654" t="s">
        <v>3044</v>
      </c>
      <c r="B899" s="686"/>
      <c r="C899" s="659"/>
      <c r="D899" s="654" t="s">
        <v>122</v>
      </c>
      <c r="E899" s="669" t="s">
        <v>2910</v>
      </c>
      <c r="F899" s="674" t="s">
        <v>3361</v>
      </c>
      <c r="G899" s="659"/>
      <c r="H899" s="659" t="s">
        <v>384</v>
      </c>
      <c r="I899" s="674" t="s">
        <v>3113</v>
      </c>
      <c r="J899" s="674" t="s">
        <v>3113</v>
      </c>
      <c r="K899" s="654">
        <v>1</v>
      </c>
      <c r="L899" s="659"/>
      <c r="M899" s="656" t="s">
        <v>121</v>
      </c>
      <c r="N899" s="659"/>
      <c r="O899" s="660"/>
      <c r="P899" s="665">
        <v>201.50687830687832</v>
      </c>
      <c r="Q899" s="659"/>
      <c r="R899" s="659"/>
      <c r="S899" s="659"/>
      <c r="T899" s="659"/>
      <c r="U899" s="659"/>
      <c r="V899" s="653"/>
    </row>
    <row r="900" spans="1:22" ht="14.4" customHeight="1">
      <c r="A900" s="654" t="s">
        <v>3045</v>
      </c>
      <c r="B900" s="686"/>
      <c r="C900" s="659"/>
      <c r="D900" s="654" t="s">
        <v>122</v>
      </c>
      <c r="E900" s="669" t="s">
        <v>2910</v>
      </c>
      <c r="F900" s="674" t="s">
        <v>3361</v>
      </c>
      <c r="G900" s="659"/>
      <c r="H900" s="659" t="s">
        <v>385</v>
      </c>
      <c r="I900" s="674" t="s">
        <v>3113</v>
      </c>
      <c r="J900" s="674" t="s">
        <v>3113</v>
      </c>
      <c r="K900" s="654">
        <v>1</v>
      </c>
      <c r="L900" s="659"/>
      <c r="M900" s="656" t="s">
        <v>121</v>
      </c>
      <c r="N900" s="659"/>
      <c r="O900" s="660"/>
      <c r="P900" s="665">
        <v>251.88359788359793</v>
      </c>
      <c r="Q900" s="659"/>
      <c r="R900" s="659"/>
      <c r="S900" s="659"/>
      <c r="T900" s="659"/>
      <c r="U900" s="659"/>
      <c r="V900" s="653"/>
    </row>
    <row r="901" spans="1:22" ht="14.4" customHeight="1">
      <c r="A901" s="654" t="s">
        <v>3046</v>
      </c>
      <c r="B901" s="686"/>
      <c r="C901" s="659"/>
      <c r="D901" s="654" t="s">
        <v>122</v>
      </c>
      <c r="E901" s="669" t="s">
        <v>2910</v>
      </c>
      <c r="F901" s="674" t="s">
        <v>3362</v>
      </c>
      <c r="G901" s="659"/>
      <c r="H901" s="659" t="s">
        <v>384</v>
      </c>
      <c r="I901" s="674" t="s">
        <v>3159</v>
      </c>
      <c r="J901" s="674" t="s">
        <v>3159</v>
      </c>
      <c r="K901" s="654">
        <v>1</v>
      </c>
      <c r="L901" s="659"/>
      <c r="M901" s="656" t="s">
        <v>121</v>
      </c>
      <c r="N901" s="659"/>
      <c r="O901" s="660">
        <v>161.30823375850341</v>
      </c>
      <c r="P901" s="665">
        <f>O901</f>
        <v>161.30823375850341</v>
      </c>
      <c r="Q901" s="659"/>
      <c r="R901" s="659"/>
      <c r="S901" s="659"/>
      <c r="T901" s="659"/>
      <c r="U901" s="659"/>
      <c r="V901" s="653"/>
    </row>
    <row r="902" spans="1:22" ht="14.4" customHeight="1">
      <c r="A902" s="654" t="s">
        <v>3047</v>
      </c>
      <c r="B902" s="686"/>
      <c r="C902" s="659"/>
      <c r="D902" s="654" t="s">
        <v>122</v>
      </c>
      <c r="E902" s="669" t="s">
        <v>2910</v>
      </c>
      <c r="F902" s="674" t="s">
        <v>3362</v>
      </c>
      <c r="G902" s="659"/>
      <c r="H902" s="659" t="s">
        <v>385</v>
      </c>
      <c r="I902" s="674" t="s">
        <v>3159</v>
      </c>
      <c r="J902" s="674" t="s">
        <v>3159</v>
      </c>
      <c r="K902" s="654">
        <v>1</v>
      </c>
      <c r="L902" s="659"/>
      <c r="M902" s="656" t="s">
        <v>121</v>
      </c>
      <c r="N902" s="659"/>
      <c r="O902" s="660">
        <v>201.63529219812924</v>
      </c>
      <c r="P902" s="665">
        <f>O902</f>
        <v>201.63529219812924</v>
      </c>
      <c r="Q902" s="659"/>
      <c r="R902" s="659"/>
      <c r="S902" s="659"/>
      <c r="T902" s="659"/>
      <c r="U902" s="659"/>
      <c r="V902" s="653"/>
    </row>
    <row r="903" spans="1:22" ht="14.4" customHeight="1">
      <c r="A903" s="654" t="s">
        <v>3048</v>
      </c>
      <c r="B903" s="686"/>
      <c r="C903" s="659"/>
      <c r="D903" s="654" t="s">
        <v>122</v>
      </c>
      <c r="E903" s="669" t="s">
        <v>2910</v>
      </c>
      <c r="F903" s="674" t="s">
        <v>3363</v>
      </c>
      <c r="G903" s="659"/>
      <c r="H903" s="659" t="s">
        <v>384</v>
      </c>
      <c r="I903" s="674" t="s">
        <v>3114</v>
      </c>
      <c r="J903" s="674" t="s">
        <v>3114</v>
      </c>
      <c r="K903" s="654">
        <v>1</v>
      </c>
      <c r="L903" s="659"/>
      <c r="M903" s="656" t="s">
        <v>121</v>
      </c>
      <c r="N903" s="659"/>
      <c r="O903" s="660"/>
      <c r="P903" s="665">
        <v>185.51242236024851</v>
      </c>
      <c r="Q903" s="659"/>
      <c r="R903" s="659"/>
      <c r="S903" s="659"/>
      <c r="T903" s="659"/>
      <c r="U903" s="659"/>
      <c r="V903" s="653"/>
    </row>
    <row r="904" spans="1:22" ht="14.4" customHeight="1">
      <c r="A904" s="654" t="s">
        <v>3049</v>
      </c>
      <c r="B904" s="686"/>
      <c r="C904" s="659"/>
      <c r="D904" s="654" t="s">
        <v>122</v>
      </c>
      <c r="E904" s="669" t="s">
        <v>2910</v>
      </c>
      <c r="F904" s="674" t="s">
        <v>3363</v>
      </c>
      <c r="G904" s="659"/>
      <c r="H904" s="659" t="s">
        <v>385</v>
      </c>
      <c r="I904" s="674" t="s">
        <v>3114</v>
      </c>
      <c r="J904" s="674" t="s">
        <v>3114</v>
      </c>
      <c r="K904" s="654">
        <v>1</v>
      </c>
      <c r="L904" s="659"/>
      <c r="M904" s="656" t="s">
        <v>121</v>
      </c>
      <c r="N904" s="659"/>
      <c r="O904" s="660"/>
      <c r="P904" s="665">
        <v>231.89052795031066</v>
      </c>
      <c r="Q904" s="659"/>
      <c r="R904" s="659"/>
      <c r="S904" s="659"/>
      <c r="T904" s="659"/>
      <c r="U904" s="659"/>
      <c r="V904" s="653"/>
    </row>
    <row r="905" spans="1:22" ht="14.4" customHeight="1">
      <c r="A905" s="654" t="s">
        <v>3050</v>
      </c>
      <c r="B905" s="686"/>
      <c r="C905" s="659"/>
      <c r="D905" s="654" t="s">
        <v>122</v>
      </c>
      <c r="E905" s="669" t="s">
        <v>2910</v>
      </c>
      <c r="F905" s="674" t="s">
        <v>3274</v>
      </c>
      <c r="G905" s="659"/>
      <c r="H905" s="659" t="s">
        <v>384</v>
      </c>
      <c r="I905" s="674" t="s">
        <v>3160</v>
      </c>
      <c r="J905" s="674" t="s">
        <v>3160</v>
      </c>
      <c r="K905" s="654">
        <v>1</v>
      </c>
      <c r="L905" s="659"/>
      <c r="M905" s="656" t="s">
        <v>121</v>
      </c>
      <c r="N905" s="659"/>
      <c r="O905" s="660">
        <v>189.24288685128903</v>
      </c>
      <c r="P905" s="665">
        <f>O905</f>
        <v>189.24288685128903</v>
      </c>
      <c r="Q905" s="659"/>
      <c r="R905" s="659"/>
      <c r="S905" s="659"/>
      <c r="T905" s="659"/>
      <c r="U905" s="659"/>
      <c r="V905" s="653"/>
    </row>
    <row r="906" spans="1:22" ht="14.4" customHeight="1">
      <c r="A906" s="654" t="s">
        <v>3051</v>
      </c>
      <c r="B906" s="686"/>
      <c r="C906" s="659"/>
      <c r="D906" s="654" t="s">
        <v>122</v>
      </c>
      <c r="E906" s="669" t="s">
        <v>2910</v>
      </c>
      <c r="F906" s="674" t="s">
        <v>3274</v>
      </c>
      <c r="G906" s="659"/>
      <c r="H906" s="659" t="s">
        <v>385</v>
      </c>
      <c r="I906" s="674" t="s">
        <v>3160</v>
      </c>
      <c r="J906" s="674" t="s">
        <v>3160</v>
      </c>
      <c r="K906" s="654">
        <v>1</v>
      </c>
      <c r="L906" s="659"/>
      <c r="M906" s="656" t="s">
        <v>121</v>
      </c>
      <c r="N906" s="659"/>
      <c r="O906" s="660">
        <v>236.5536085641113</v>
      </c>
      <c r="P906" s="665">
        <f>O906</f>
        <v>236.5536085641113</v>
      </c>
      <c r="Q906" s="659"/>
      <c r="R906" s="659"/>
      <c r="S906" s="659"/>
      <c r="T906" s="659"/>
      <c r="U906" s="659"/>
      <c r="V906" s="653"/>
    </row>
    <row r="907" spans="1:22" ht="14.4" customHeight="1">
      <c r="A907" s="654" t="s">
        <v>3052</v>
      </c>
      <c r="B907" s="686"/>
      <c r="C907" s="659"/>
      <c r="D907" s="654" t="s">
        <v>122</v>
      </c>
      <c r="E907" s="669" t="s">
        <v>2910</v>
      </c>
      <c r="F907" s="674" t="s">
        <v>3279</v>
      </c>
      <c r="G907" s="659"/>
      <c r="H907" s="659" t="s">
        <v>384</v>
      </c>
      <c r="I907" s="674" t="s">
        <v>3115</v>
      </c>
      <c r="J907" s="674" t="s">
        <v>3115</v>
      </c>
      <c r="K907" s="654">
        <v>1</v>
      </c>
      <c r="L907" s="659"/>
      <c r="M907" s="656" t="s">
        <v>121</v>
      </c>
      <c r="N907" s="659"/>
      <c r="O907" s="660"/>
      <c r="P907" s="665">
        <v>228.56883494138401</v>
      </c>
      <c r="Q907" s="659"/>
      <c r="R907" s="659"/>
      <c r="S907" s="659"/>
      <c r="T907" s="659"/>
      <c r="U907" s="659"/>
      <c r="V907" s="653"/>
    </row>
    <row r="908" spans="1:22" ht="14.4" customHeight="1">
      <c r="A908" s="654" t="s">
        <v>3053</v>
      </c>
      <c r="B908" s="686"/>
      <c r="C908" s="659"/>
      <c r="D908" s="654" t="s">
        <v>122</v>
      </c>
      <c r="E908" s="669" t="s">
        <v>2910</v>
      </c>
      <c r="F908" s="674" t="s">
        <v>3279</v>
      </c>
      <c r="G908" s="659"/>
      <c r="H908" s="659" t="s">
        <v>385</v>
      </c>
      <c r="I908" s="674" t="s">
        <v>3115</v>
      </c>
      <c r="J908" s="674" t="s">
        <v>3115</v>
      </c>
      <c r="K908" s="654">
        <v>1</v>
      </c>
      <c r="L908" s="659"/>
      <c r="M908" s="656" t="s">
        <v>121</v>
      </c>
      <c r="N908" s="659"/>
      <c r="O908" s="660"/>
      <c r="P908" s="665">
        <v>285.71104367673001</v>
      </c>
      <c r="Q908" s="659"/>
      <c r="R908" s="659"/>
      <c r="S908" s="659"/>
      <c r="T908" s="659"/>
      <c r="U908" s="659"/>
      <c r="V908" s="653"/>
    </row>
    <row r="909" spans="1:22" ht="14.4" customHeight="1">
      <c r="A909" s="654" t="s">
        <v>3054</v>
      </c>
      <c r="B909" s="686"/>
      <c r="C909" s="659"/>
      <c r="D909" s="654" t="s">
        <v>122</v>
      </c>
      <c r="E909" s="669" t="s">
        <v>2910</v>
      </c>
      <c r="F909" s="674" t="s">
        <v>3364</v>
      </c>
      <c r="G909" s="659"/>
      <c r="H909" s="659" t="s">
        <v>384</v>
      </c>
      <c r="I909" s="674" t="s">
        <v>3161</v>
      </c>
      <c r="J909" s="674" t="s">
        <v>3161</v>
      </c>
      <c r="K909" s="654">
        <v>1</v>
      </c>
      <c r="L909" s="659"/>
      <c r="M909" s="656" t="s">
        <v>121</v>
      </c>
      <c r="N909" s="659"/>
      <c r="O909" s="660">
        <v>164.01532357142861</v>
      </c>
      <c r="P909" s="665">
        <f>O909</f>
        <v>164.01532357142861</v>
      </c>
      <c r="Q909" s="659"/>
      <c r="R909" s="659"/>
      <c r="S909" s="659"/>
      <c r="T909" s="659"/>
      <c r="U909" s="659"/>
      <c r="V909" s="653"/>
    </row>
    <row r="910" spans="1:22" ht="14.4" customHeight="1">
      <c r="A910" s="654" t="s">
        <v>3055</v>
      </c>
      <c r="B910" s="686"/>
      <c r="C910" s="659"/>
      <c r="D910" s="654" t="s">
        <v>122</v>
      </c>
      <c r="E910" s="669" t="s">
        <v>2910</v>
      </c>
      <c r="F910" s="674" t="s">
        <v>3364</v>
      </c>
      <c r="G910" s="659"/>
      <c r="H910" s="659" t="s">
        <v>385</v>
      </c>
      <c r="I910" s="674" t="s">
        <v>3161</v>
      </c>
      <c r="J910" s="674" t="s">
        <v>3161</v>
      </c>
      <c r="K910" s="654">
        <v>1</v>
      </c>
      <c r="L910" s="659"/>
      <c r="M910" s="656" t="s">
        <v>121</v>
      </c>
      <c r="N910" s="659"/>
      <c r="O910" s="660">
        <v>205.01915446428575</v>
      </c>
      <c r="P910" s="665">
        <f>O910</f>
        <v>205.01915446428575</v>
      </c>
      <c r="Q910" s="659"/>
      <c r="R910" s="659"/>
      <c r="S910" s="659"/>
      <c r="T910" s="659"/>
      <c r="U910" s="659"/>
      <c r="V910" s="653"/>
    </row>
    <row r="911" spans="1:22" ht="14.4" customHeight="1">
      <c r="A911" s="654" t="s">
        <v>3056</v>
      </c>
      <c r="B911" s="686"/>
      <c r="C911" s="659"/>
      <c r="D911" s="654" t="s">
        <v>122</v>
      </c>
      <c r="E911" s="669" t="s">
        <v>2910</v>
      </c>
      <c r="F911" s="674" t="s">
        <v>3365</v>
      </c>
      <c r="G911" s="659"/>
      <c r="H911" s="659" t="s">
        <v>384</v>
      </c>
      <c r="I911" s="674" t="s">
        <v>3116</v>
      </c>
      <c r="J911" s="674" t="s">
        <v>3116</v>
      </c>
      <c r="K911" s="654">
        <v>1</v>
      </c>
      <c r="L911" s="659"/>
      <c r="M911" s="656" t="s">
        <v>121</v>
      </c>
      <c r="N911" s="659"/>
      <c r="O911" s="660"/>
      <c r="P911" s="665">
        <v>196.07886904761904</v>
      </c>
      <c r="Q911" s="659"/>
      <c r="R911" s="659"/>
      <c r="S911" s="659"/>
      <c r="T911" s="659"/>
      <c r="U911" s="659"/>
      <c r="V911" s="653"/>
    </row>
    <row r="912" spans="1:22" ht="14.4" customHeight="1">
      <c r="A912" s="654" t="s">
        <v>3057</v>
      </c>
      <c r="B912" s="686"/>
      <c r="C912" s="659"/>
      <c r="D912" s="654" t="s">
        <v>122</v>
      </c>
      <c r="E912" s="669" t="s">
        <v>2910</v>
      </c>
      <c r="F912" s="674" t="s">
        <v>3365</v>
      </c>
      <c r="G912" s="659"/>
      <c r="H912" s="659" t="s">
        <v>385</v>
      </c>
      <c r="I912" s="674" t="s">
        <v>3116</v>
      </c>
      <c r="J912" s="674" t="s">
        <v>3116</v>
      </c>
      <c r="K912" s="654">
        <v>1</v>
      </c>
      <c r="L912" s="659"/>
      <c r="M912" s="656" t="s">
        <v>121</v>
      </c>
      <c r="N912" s="659"/>
      <c r="O912" s="660"/>
      <c r="P912" s="665">
        <v>245.09858630952377</v>
      </c>
      <c r="Q912" s="659"/>
      <c r="R912" s="659"/>
      <c r="S912" s="659"/>
      <c r="T912" s="659"/>
      <c r="U912" s="659"/>
      <c r="V912" s="653"/>
    </row>
    <row r="913" spans="1:22" ht="14.4" customHeight="1">
      <c r="A913" s="654" t="s">
        <v>3058</v>
      </c>
      <c r="B913" s="686"/>
      <c r="C913" s="659"/>
      <c r="D913" s="654" t="s">
        <v>122</v>
      </c>
      <c r="E913" s="669" t="s">
        <v>2910</v>
      </c>
      <c r="F913" s="674" t="s">
        <v>3366</v>
      </c>
      <c r="G913" s="659"/>
      <c r="H913" s="659" t="s">
        <v>384</v>
      </c>
      <c r="I913" s="674" t="s">
        <v>3162</v>
      </c>
      <c r="J913" s="674" t="s">
        <v>3162</v>
      </c>
      <c r="K913" s="654">
        <v>1</v>
      </c>
      <c r="L913" s="659"/>
      <c r="M913" s="656" t="s">
        <v>121</v>
      </c>
      <c r="N913" s="659"/>
      <c r="O913" s="660">
        <v>190.09536763492068</v>
      </c>
      <c r="P913" s="665">
        <f>O913</f>
        <v>190.09536763492068</v>
      </c>
      <c r="Q913" s="659"/>
      <c r="R913" s="659"/>
      <c r="S913" s="659"/>
      <c r="T913" s="659"/>
      <c r="U913" s="659"/>
      <c r="V913" s="653"/>
    </row>
    <row r="914" spans="1:22" ht="14.4" customHeight="1">
      <c r="A914" s="654" t="s">
        <v>3059</v>
      </c>
      <c r="B914" s="686"/>
      <c r="C914" s="659"/>
      <c r="D914" s="654" t="s">
        <v>122</v>
      </c>
      <c r="E914" s="669" t="s">
        <v>2910</v>
      </c>
      <c r="F914" s="674" t="s">
        <v>3366</v>
      </c>
      <c r="G914" s="659"/>
      <c r="H914" s="659" t="s">
        <v>385</v>
      </c>
      <c r="I914" s="674" t="s">
        <v>3162</v>
      </c>
      <c r="J914" s="674" t="s">
        <v>3162</v>
      </c>
      <c r="K914" s="654">
        <v>1</v>
      </c>
      <c r="L914" s="659"/>
      <c r="M914" s="656" t="s">
        <v>121</v>
      </c>
      <c r="N914" s="659"/>
      <c r="O914" s="660">
        <v>237.61920954365081</v>
      </c>
      <c r="P914" s="665">
        <f>O914</f>
        <v>237.61920954365081</v>
      </c>
      <c r="Q914" s="659"/>
      <c r="R914" s="659"/>
      <c r="S914" s="659"/>
      <c r="T914" s="659"/>
      <c r="U914" s="659"/>
      <c r="V914" s="653"/>
    </row>
    <row r="915" spans="1:22" ht="14.4" customHeight="1">
      <c r="A915" s="654" t="s">
        <v>3060</v>
      </c>
      <c r="B915" s="686"/>
      <c r="C915" s="659"/>
      <c r="D915" s="654" t="s">
        <v>122</v>
      </c>
      <c r="E915" s="669" t="s">
        <v>2910</v>
      </c>
      <c r="F915" s="674" t="s">
        <v>3367</v>
      </c>
      <c r="G915" s="659"/>
      <c r="H915" s="659" t="s">
        <v>384</v>
      </c>
      <c r="I915" s="674" t="s">
        <v>3117</v>
      </c>
      <c r="J915" s="674" t="s">
        <v>3117</v>
      </c>
      <c r="K915" s="654">
        <v>1</v>
      </c>
      <c r="L915" s="659"/>
      <c r="M915" s="656" t="s">
        <v>121</v>
      </c>
      <c r="N915" s="659"/>
      <c r="O915" s="660"/>
      <c r="P915" s="665">
        <v>250.26005790156736</v>
      </c>
      <c r="Q915" s="659"/>
      <c r="R915" s="659"/>
      <c r="S915" s="659"/>
      <c r="T915" s="659"/>
      <c r="U915" s="659"/>
      <c r="V915" s="653"/>
    </row>
    <row r="916" spans="1:22" ht="14.4" customHeight="1">
      <c r="A916" s="654" t="s">
        <v>3061</v>
      </c>
      <c r="B916" s="686"/>
      <c r="C916" s="659"/>
      <c r="D916" s="654" t="s">
        <v>122</v>
      </c>
      <c r="E916" s="669" t="s">
        <v>2910</v>
      </c>
      <c r="F916" s="674" t="s">
        <v>3367</v>
      </c>
      <c r="G916" s="659"/>
      <c r="H916" s="659" t="s">
        <v>385</v>
      </c>
      <c r="I916" s="674" t="s">
        <v>3117</v>
      </c>
      <c r="J916" s="674" t="s">
        <v>3117</v>
      </c>
      <c r="K916" s="654">
        <v>1</v>
      </c>
      <c r="L916" s="659"/>
      <c r="M916" s="656" t="s">
        <v>121</v>
      </c>
      <c r="N916" s="659"/>
      <c r="O916" s="660"/>
      <c r="P916" s="665">
        <v>312.82507237695916</v>
      </c>
      <c r="Q916" s="659"/>
      <c r="R916" s="659"/>
      <c r="S916" s="659"/>
      <c r="T916" s="659"/>
      <c r="U916" s="659"/>
      <c r="V916" s="653"/>
    </row>
    <row r="917" spans="1:22" ht="14.4" customHeight="1">
      <c r="A917" s="654" t="s">
        <v>3062</v>
      </c>
      <c r="B917" s="686"/>
      <c r="C917" s="659"/>
      <c r="D917" s="654" t="s">
        <v>122</v>
      </c>
      <c r="E917" s="669" t="s">
        <v>2910</v>
      </c>
      <c r="F917" s="674" t="s">
        <v>3275</v>
      </c>
      <c r="G917" s="659"/>
      <c r="H917" s="659" t="s">
        <v>384</v>
      </c>
      <c r="I917" s="674" t="s">
        <v>3163</v>
      </c>
      <c r="J917" s="674" t="s">
        <v>3163</v>
      </c>
      <c r="K917" s="654">
        <v>1</v>
      </c>
      <c r="L917" s="659"/>
      <c r="M917" s="656" t="s">
        <v>121</v>
      </c>
      <c r="N917" s="659"/>
      <c r="O917" s="660">
        <v>142.43409580357144</v>
      </c>
      <c r="P917" s="665">
        <f>O917</f>
        <v>142.43409580357144</v>
      </c>
      <c r="Q917" s="659"/>
      <c r="R917" s="659"/>
      <c r="S917" s="659"/>
      <c r="T917" s="659"/>
      <c r="U917" s="659"/>
      <c r="V917" s="653"/>
    </row>
    <row r="918" spans="1:22" ht="14.4" customHeight="1">
      <c r="A918" s="654" t="s">
        <v>3063</v>
      </c>
      <c r="B918" s="686"/>
      <c r="C918" s="659"/>
      <c r="D918" s="654" t="s">
        <v>122</v>
      </c>
      <c r="E918" s="669" t="s">
        <v>2910</v>
      </c>
      <c r="F918" s="674" t="s">
        <v>3275</v>
      </c>
      <c r="G918" s="659"/>
      <c r="H918" s="659" t="s">
        <v>385</v>
      </c>
      <c r="I918" s="674" t="s">
        <v>3163</v>
      </c>
      <c r="J918" s="674" t="s">
        <v>3163</v>
      </c>
      <c r="K918" s="654">
        <v>1</v>
      </c>
      <c r="L918" s="659"/>
      <c r="M918" s="656" t="s">
        <v>121</v>
      </c>
      <c r="N918" s="659"/>
      <c r="O918" s="660">
        <v>178.04261975446428</v>
      </c>
      <c r="P918" s="665">
        <f>O918</f>
        <v>178.04261975446428</v>
      </c>
      <c r="Q918" s="659"/>
      <c r="R918" s="659"/>
      <c r="S918" s="659"/>
      <c r="T918" s="659"/>
      <c r="U918" s="659"/>
      <c r="V918" s="653"/>
    </row>
    <row r="919" spans="1:22" ht="14.4" customHeight="1">
      <c r="A919" s="654" t="s">
        <v>3064</v>
      </c>
      <c r="B919" s="686"/>
      <c r="C919" s="659"/>
      <c r="D919" s="654" t="s">
        <v>122</v>
      </c>
      <c r="E919" s="669" t="s">
        <v>2910</v>
      </c>
      <c r="F919" s="674" t="s">
        <v>3280</v>
      </c>
      <c r="G919" s="659"/>
      <c r="H919" s="659" t="s">
        <v>384</v>
      </c>
      <c r="I919" s="674" t="s">
        <v>3118</v>
      </c>
      <c r="J919" s="674" t="s">
        <v>3118</v>
      </c>
      <c r="K919" s="654">
        <v>1</v>
      </c>
      <c r="L919" s="659"/>
      <c r="M919" s="656" t="s">
        <v>121</v>
      </c>
      <c r="N919" s="659"/>
      <c r="O919" s="660"/>
      <c r="P919" s="665">
        <v>164.94642857142861</v>
      </c>
      <c r="Q919" s="659"/>
      <c r="R919" s="659"/>
      <c r="S919" s="659"/>
      <c r="T919" s="659"/>
      <c r="U919" s="659"/>
      <c r="V919" s="653"/>
    </row>
    <row r="920" spans="1:22" ht="14.4" customHeight="1">
      <c r="A920" s="654" t="s">
        <v>3065</v>
      </c>
      <c r="B920" s="686"/>
      <c r="C920" s="659"/>
      <c r="D920" s="654" t="s">
        <v>122</v>
      </c>
      <c r="E920" s="669" t="s">
        <v>2910</v>
      </c>
      <c r="F920" s="674" t="s">
        <v>3280</v>
      </c>
      <c r="G920" s="659"/>
      <c r="H920" s="659" t="s">
        <v>385</v>
      </c>
      <c r="I920" s="674" t="s">
        <v>3118</v>
      </c>
      <c r="J920" s="674" t="s">
        <v>3118</v>
      </c>
      <c r="K920" s="654">
        <v>1</v>
      </c>
      <c r="L920" s="659"/>
      <c r="M920" s="656" t="s">
        <v>121</v>
      </c>
      <c r="N920" s="659"/>
      <c r="O920" s="660"/>
      <c r="P920" s="665">
        <v>206.18303571428572</v>
      </c>
      <c r="Q920" s="659"/>
      <c r="R920" s="659"/>
      <c r="S920" s="659"/>
      <c r="T920" s="659"/>
      <c r="U920" s="659"/>
      <c r="V920" s="653"/>
    </row>
    <row r="921" spans="1:22" ht="14.4" customHeight="1">
      <c r="A921" s="654" t="s">
        <v>3066</v>
      </c>
      <c r="B921" s="686"/>
      <c r="C921" s="659"/>
      <c r="D921" s="654" t="s">
        <v>122</v>
      </c>
      <c r="E921" s="669" t="s">
        <v>2910</v>
      </c>
      <c r="F921" s="674" t="s">
        <v>3276</v>
      </c>
      <c r="G921" s="659"/>
      <c r="H921" s="659" t="s">
        <v>384</v>
      </c>
      <c r="I921" s="674" t="s">
        <v>3163</v>
      </c>
      <c r="J921" s="674" t="s">
        <v>3163</v>
      </c>
      <c r="K921" s="654">
        <v>1</v>
      </c>
      <c r="L921" s="659"/>
      <c r="M921" s="656" t="s">
        <v>121</v>
      </c>
      <c r="N921" s="659"/>
      <c r="O921" s="660">
        <v>142.13494669642859</v>
      </c>
      <c r="P921" s="665">
        <f>O921</f>
        <v>142.13494669642859</v>
      </c>
      <c r="Q921" s="659"/>
      <c r="R921" s="659"/>
      <c r="S921" s="659"/>
      <c r="T921" s="659"/>
      <c r="U921" s="659"/>
      <c r="V921" s="653"/>
    </row>
    <row r="922" spans="1:22" ht="14.4" customHeight="1">
      <c r="A922" s="654" t="s">
        <v>3067</v>
      </c>
      <c r="B922" s="686"/>
      <c r="C922" s="659"/>
      <c r="D922" s="654" t="s">
        <v>122</v>
      </c>
      <c r="E922" s="669" t="s">
        <v>2910</v>
      </c>
      <c r="F922" s="674" t="s">
        <v>3276</v>
      </c>
      <c r="G922" s="659"/>
      <c r="H922" s="659" t="s">
        <v>385</v>
      </c>
      <c r="I922" s="674" t="s">
        <v>3163</v>
      </c>
      <c r="J922" s="674" t="s">
        <v>3163</v>
      </c>
      <c r="K922" s="654">
        <v>1</v>
      </c>
      <c r="L922" s="659"/>
      <c r="M922" s="656" t="s">
        <v>121</v>
      </c>
      <c r="N922" s="659"/>
      <c r="O922" s="660">
        <v>177.66868337053572</v>
      </c>
      <c r="P922" s="665">
        <f>O922</f>
        <v>177.66868337053572</v>
      </c>
      <c r="Q922" s="659"/>
      <c r="R922" s="659"/>
      <c r="S922" s="659"/>
      <c r="T922" s="659"/>
      <c r="U922" s="659"/>
      <c r="V922" s="653"/>
    </row>
    <row r="923" spans="1:22" ht="14.4" customHeight="1">
      <c r="A923" s="654" t="s">
        <v>3068</v>
      </c>
      <c r="B923" s="686"/>
      <c r="C923" s="659"/>
      <c r="D923" s="654" t="s">
        <v>122</v>
      </c>
      <c r="E923" s="669" t="s">
        <v>2910</v>
      </c>
      <c r="F923" s="674" t="s">
        <v>3281</v>
      </c>
      <c r="G923" s="659"/>
      <c r="H923" s="659" t="s">
        <v>384</v>
      </c>
      <c r="I923" s="674" t="s">
        <v>3118</v>
      </c>
      <c r="J923" s="674" t="s">
        <v>3118</v>
      </c>
      <c r="K923" s="654">
        <v>1</v>
      </c>
      <c r="L923" s="659"/>
      <c r="M923" s="656" t="s">
        <v>121</v>
      </c>
      <c r="N923" s="659"/>
      <c r="O923" s="660"/>
      <c r="P923" s="665">
        <v>165.58928571428572</v>
      </c>
      <c r="Q923" s="659"/>
      <c r="R923" s="659"/>
      <c r="S923" s="659"/>
      <c r="T923" s="659"/>
      <c r="U923" s="659"/>
      <c r="V923" s="653"/>
    </row>
    <row r="924" spans="1:22" ht="14.4" customHeight="1">
      <c r="A924" s="654" t="s">
        <v>3069</v>
      </c>
      <c r="B924" s="686"/>
      <c r="C924" s="659"/>
      <c r="D924" s="654" t="s">
        <v>122</v>
      </c>
      <c r="E924" s="669" t="s">
        <v>2910</v>
      </c>
      <c r="F924" s="674" t="s">
        <v>3281</v>
      </c>
      <c r="G924" s="659"/>
      <c r="H924" s="659" t="s">
        <v>385</v>
      </c>
      <c r="I924" s="674" t="s">
        <v>3118</v>
      </c>
      <c r="J924" s="674" t="s">
        <v>3118</v>
      </c>
      <c r="K924" s="654">
        <v>1</v>
      </c>
      <c r="L924" s="659"/>
      <c r="M924" s="656" t="s">
        <v>121</v>
      </c>
      <c r="N924" s="659"/>
      <c r="O924" s="660"/>
      <c r="P924" s="665">
        <v>206.98660714285717</v>
      </c>
      <c r="Q924" s="659"/>
      <c r="R924" s="659"/>
      <c r="S924" s="659"/>
      <c r="T924" s="659"/>
      <c r="U924" s="659"/>
      <c r="V924" s="653"/>
    </row>
    <row r="925" spans="1:22" ht="14.4" customHeight="1">
      <c r="A925" s="654" t="s">
        <v>3070</v>
      </c>
      <c r="B925" s="686"/>
      <c r="C925" s="659"/>
      <c r="D925" s="654" t="s">
        <v>122</v>
      </c>
      <c r="E925" s="669" t="s">
        <v>2910</v>
      </c>
      <c r="F925" s="674" t="s">
        <v>3368</v>
      </c>
      <c r="G925" s="659"/>
      <c r="H925" s="659" t="s">
        <v>384</v>
      </c>
      <c r="I925" s="674" t="s">
        <v>3164</v>
      </c>
      <c r="J925" s="674" t="s">
        <v>3164</v>
      </c>
      <c r="K925" s="654">
        <v>1</v>
      </c>
      <c r="L925" s="659"/>
      <c r="M925" s="656" t="s">
        <v>121</v>
      </c>
      <c r="N925" s="659"/>
      <c r="O925" s="660">
        <v>160.45517130511467</v>
      </c>
      <c r="P925" s="665">
        <f>O925</f>
        <v>160.45517130511467</v>
      </c>
      <c r="Q925" s="659"/>
      <c r="R925" s="659"/>
      <c r="S925" s="659"/>
      <c r="T925" s="659"/>
      <c r="U925" s="659"/>
      <c r="V925" s="653"/>
    </row>
    <row r="926" spans="1:22" ht="14.4" customHeight="1">
      <c r="A926" s="654" t="s">
        <v>3071</v>
      </c>
      <c r="B926" s="686"/>
      <c r="C926" s="659"/>
      <c r="D926" s="654" t="s">
        <v>122</v>
      </c>
      <c r="E926" s="669" t="s">
        <v>2910</v>
      </c>
      <c r="F926" s="674" t="s">
        <v>3368</v>
      </c>
      <c r="G926" s="659"/>
      <c r="H926" s="659" t="s">
        <v>385</v>
      </c>
      <c r="I926" s="674" t="s">
        <v>3164</v>
      </c>
      <c r="J926" s="674" t="s">
        <v>3164</v>
      </c>
      <c r="K926" s="654">
        <v>1</v>
      </c>
      <c r="L926" s="659"/>
      <c r="M926" s="656" t="s">
        <v>121</v>
      </c>
      <c r="N926" s="659"/>
      <c r="O926" s="660">
        <v>200.56896413139336</v>
      </c>
      <c r="P926" s="665">
        <f>O926</f>
        <v>200.56896413139336</v>
      </c>
      <c r="Q926" s="659"/>
      <c r="R926" s="659"/>
      <c r="S926" s="659"/>
      <c r="T926" s="659"/>
      <c r="U926" s="659"/>
      <c r="V926" s="653"/>
    </row>
    <row r="927" spans="1:22" ht="14.4" customHeight="1">
      <c r="A927" s="654" t="s">
        <v>3072</v>
      </c>
      <c r="B927" s="686"/>
      <c r="C927" s="659"/>
      <c r="D927" s="654" t="s">
        <v>122</v>
      </c>
      <c r="E927" s="669" t="s">
        <v>2910</v>
      </c>
      <c r="F927" s="674" t="s">
        <v>3369</v>
      </c>
      <c r="G927" s="659"/>
      <c r="H927" s="659" t="s">
        <v>384</v>
      </c>
      <c r="I927" s="674" t="s">
        <v>3119</v>
      </c>
      <c r="J927" s="674" t="s">
        <v>3119</v>
      </c>
      <c r="K927" s="654">
        <v>1</v>
      </c>
      <c r="L927" s="659"/>
      <c r="M927" s="656" t="s">
        <v>121</v>
      </c>
      <c r="N927" s="659"/>
      <c r="O927" s="660"/>
      <c r="P927" s="665">
        <v>192.52515821143274</v>
      </c>
      <c r="Q927" s="659"/>
      <c r="R927" s="659"/>
      <c r="S927" s="659"/>
      <c r="T927" s="659"/>
      <c r="U927" s="659"/>
      <c r="V927" s="653"/>
    </row>
    <row r="928" spans="1:22" ht="14.4" customHeight="1">
      <c r="A928" s="654" t="s">
        <v>3073</v>
      </c>
      <c r="B928" s="686"/>
      <c r="C928" s="659"/>
      <c r="D928" s="654" t="s">
        <v>122</v>
      </c>
      <c r="E928" s="669" t="s">
        <v>2910</v>
      </c>
      <c r="F928" s="674" t="s">
        <v>3369</v>
      </c>
      <c r="G928" s="659"/>
      <c r="H928" s="659" t="s">
        <v>385</v>
      </c>
      <c r="I928" s="674" t="s">
        <v>3119</v>
      </c>
      <c r="J928" s="674" t="s">
        <v>3119</v>
      </c>
      <c r="K928" s="654">
        <v>1</v>
      </c>
      <c r="L928" s="659"/>
      <c r="M928" s="656" t="s">
        <v>121</v>
      </c>
      <c r="N928" s="659"/>
      <c r="O928" s="660"/>
      <c r="P928" s="665">
        <v>240.6564477642909</v>
      </c>
      <c r="Q928" s="659"/>
      <c r="R928" s="659"/>
      <c r="S928" s="659"/>
      <c r="T928" s="659"/>
      <c r="U928" s="659"/>
      <c r="V928" s="653"/>
    </row>
    <row r="929" spans="1:22" ht="14.4" customHeight="1">
      <c r="A929" s="654" t="s">
        <v>3074</v>
      </c>
      <c r="B929" s="686"/>
      <c r="C929" s="659"/>
      <c r="D929" s="654" t="s">
        <v>122</v>
      </c>
      <c r="E929" s="669" t="s">
        <v>2910</v>
      </c>
      <c r="F929" s="674" t="s">
        <v>3370</v>
      </c>
      <c r="G929" s="659"/>
      <c r="H929" s="659" t="s">
        <v>384</v>
      </c>
      <c r="I929" s="674" t="s">
        <v>3164</v>
      </c>
      <c r="J929" s="674" t="s">
        <v>3164</v>
      </c>
      <c r="K929" s="654">
        <v>1</v>
      </c>
      <c r="L929" s="659"/>
      <c r="M929" s="656" t="s">
        <v>121</v>
      </c>
      <c r="N929" s="659"/>
      <c r="O929" s="660">
        <v>159.47491887713113</v>
      </c>
      <c r="P929" s="665">
        <f>O929</f>
        <v>159.47491887713113</v>
      </c>
      <c r="Q929" s="659"/>
      <c r="R929" s="659"/>
      <c r="S929" s="659"/>
      <c r="T929" s="659"/>
      <c r="U929" s="659"/>
      <c r="V929" s="653"/>
    </row>
    <row r="930" spans="1:22" ht="14.4" customHeight="1">
      <c r="A930" s="654" t="s">
        <v>3075</v>
      </c>
      <c r="B930" s="686"/>
      <c r="C930" s="659"/>
      <c r="D930" s="654" t="s">
        <v>122</v>
      </c>
      <c r="E930" s="669" t="s">
        <v>2910</v>
      </c>
      <c r="F930" s="674" t="s">
        <v>3370</v>
      </c>
      <c r="G930" s="659"/>
      <c r="H930" s="659" t="s">
        <v>385</v>
      </c>
      <c r="I930" s="674" t="s">
        <v>3164</v>
      </c>
      <c r="J930" s="674" t="s">
        <v>3164</v>
      </c>
      <c r="K930" s="654">
        <v>1</v>
      </c>
      <c r="L930" s="659"/>
      <c r="M930" s="656" t="s">
        <v>121</v>
      </c>
      <c r="N930" s="659"/>
      <c r="O930" s="660">
        <v>199.34364859641389</v>
      </c>
      <c r="P930" s="665">
        <f>O930</f>
        <v>199.34364859641389</v>
      </c>
      <c r="Q930" s="659"/>
      <c r="R930" s="659"/>
      <c r="S930" s="659"/>
      <c r="T930" s="659"/>
      <c r="U930" s="659"/>
      <c r="V930" s="653"/>
    </row>
    <row r="931" spans="1:22" ht="14.4" customHeight="1">
      <c r="A931" s="654" t="s">
        <v>3076</v>
      </c>
      <c r="B931" s="686"/>
      <c r="C931" s="659"/>
      <c r="D931" s="654" t="s">
        <v>122</v>
      </c>
      <c r="E931" s="669" t="s">
        <v>2910</v>
      </c>
      <c r="F931" s="674" t="s">
        <v>3619</v>
      </c>
      <c r="G931" s="659"/>
      <c r="H931" s="659" t="s">
        <v>384</v>
      </c>
      <c r="I931" s="674" t="s">
        <v>3119</v>
      </c>
      <c r="J931" s="674" t="s">
        <v>3119</v>
      </c>
      <c r="K931" s="654">
        <v>1</v>
      </c>
      <c r="L931" s="659"/>
      <c r="M931" s="656" t="s">
        <v>121</v>
      </c>
      <c r="N931" s="659"/>
      <c r="O931" s="660"/>
      <c r="P931" s="665">
        <v>192.52515821143274</v>
      </c>
      <c r="Q931" s="659"/>
      <c r="R931" s="659"/>
      <c r="S931" s="659"/>
      <c r="T931" s="659"/>
      <c r="U931" s="659"/>
      <c r="V931" s="653"/>
    </row>
    <row r="932" spans="1:22" ht="14.4" customHeight="1">
      <c r="A932" s="654" t="s">
        <v>3077</v>
      </c>
      <c r="B932" s="686"/>
      <c r="C932" s="659"/>
      <c r="D932" s="654" t="s">
        <v>122</v>
      </c>
      <c r="E932" s="669" t="s">
        <v>2910</v>
      </c>
      <c r="F932" s="674" t="s">
        <v>3619</v>
      </c>
      <c r="G932" s="659"/>
      <c r="H932" s="659" t="s">
        <v>385</v>
      </c>
      <c r="I932" s="674" t="s">
        <v>3119</v>
      </c>
      <c r="J932" s="674" t="s">
        <v>3119</v>
      </c>
      <c r="K932" s="654">
        <v>1</v>
      </c>
      <c r="L932" s="659"/>
      <c r="M932" s="656" t="s">
        <v>121</v>
      </c>
      <c r="N932" s="659"/>
      <c r="O932" s="660"/>
      <c r="P932" s="665">
        <v>240.6564477642909</v>
      </c>
      <c r="Q932" s="659"/>
      <c r="R932" s="659"/>
      <c r="S932" s="659"/>
      <c r="T932" s="659"/>
      <c r="U932" s="659"/>
      <c r="V932" s="653"/>
    </row>
    <row r="933" spans="1:22" ht="14.4" customHeight="1">
      <c r="A933" s="654" t="s">
        <v>3078</v>
      </c>
      <c r="B933" s="659"/>
      <c r="C933" s="659"/>
      <c r="D933" s="654" t="s">
        <v>122</v>
      </c>
      <c r="E933" s="654" t="s">
        <v>2936</v>
      </c>
      <c r="F933" s="535" t="s">
        <v>849</v>
      </c>
      <c r="G933" s="654" t="s">
        <v>2389</v>
      </c>
      <c r="H933" s="536" t="s">
        <v>384</v>
      </c>
      <c r="I933" s="536" t="s">
        <v>871</v>
      </c>
      <c r="J933" s="535" t="s">
        <v>57</v>
      </c>
      <c r="K933" s="535">
        <v>1</v>
      </c>
      <c r="L933" s="535">
        <v>4.3099999999999996</v>
      </c>
      <c r="M933" s="656" t="s">
        <v>121</v>
      </c>
      <c r="N933" s="536"/>
      <c r="O933" s="664">
        <v>160</v>
      </c>
      <c r="P933" s="665">
        <v>160</v>
      </c>
      <c r="Q933" s="666">
        <v>0</v>
      </c>
      <c r="R933" s="657">
        <v>0</v>
      </c>
      <c r="S933" s="658"/>
      <c r="T933" s="658">
        <v>174.4</v>
      </c>
      <c r="U933" s="659">
        <v>174</v>
      </c>
      <c r="V933" s="653"/>
    </row>
    <row r="934" spans="1:22" ht="14.4" customHeight="1">
      <c r="A934" s="654" t="s">
        <v>3079</v>
      </c>
      <c r="B934" s="659"/>
      <c r="C934" s="659"/>
      <c r="D934" s="654" t="s">
        <v>122</v>
      </c>
      <c r="E934" s="654" t="s">
        <v>2936</v>
      </c>
      <c r="F934" s="535" t="s">
        <v>848</v>
      </c>
      <c r="G934" s="654" t="s">
        <v>2599</v>
      </c>
      <c r="H934" s="536" t="s">
        <v>384</v>
      </c>
      <c r="I934" s="536" t="s">
        <v>870</v>
      </c>
      <c r="J934" s="535" t="s">
        <v>49</v>
      </c>
      <c r="K934" s="535">
        <v>1</v>
      </c>
      <c r="L934" s="535">
        <v>3.28</v>
      </c>
      <c r="M934" s="656" t="s">
        <v>121</v>
      </c>
      <c r="N934" s="536"/>
      <c r="O934" s="664">
        <v>105</v>
      </c>
      <c r="P934" s="665">
        <v>105</v>
      </c>
      <c r="Q934" s="666">
        <v>0</v>
      </c>
      <c r="R934" s="657"/>
      <c r="S934" s="658">
        <v>114.45</v>
      </c>
      <c r="T934" s="658">
        <v>114</v>
      </c>
      <c r="U934" s="659"/>
      <c r="V934" s="653"/>
    </row>
    <row r="935" spans="1:22" ht="14.4" customHeight="1">
      <c r="A935" s="654" t="s">
        <v>3080</v>
      </c>
      <c r="B935" s="659"/>
      <c r="C935" s="659"/>
      <c r="D935" s="654" t="s">
        <v>122</v>
      </c>
      <c r="E935" s="654" t="s">
        <v>2937</v>
      </c>
      <c r="F935" s="535" t="s">
        <v>850</v>
      </c>
      <c r="G935" s="654"/>
      <c r="H935" s="536" t="s">
        <v>384</v>
      </c>
      <c r="I935" s="536" t="s">
        <v>872</v>
      </c>
      <c r="J935" s="535" t="s">
        <v>86</v>
      </c>
      <c r="K935" s="535">
        <v>1</v>
      </c>
      <c r="L935" s="535">
        <v>10.07</v>
      </c>
      <c r="M935" s="656" t="s">
        <v>121</v>
      </c>
      <c r="N935" s="536"/>
      <c r="O935" s="664">
        <v>220</v>
      </c>
      <c r="P935" s="665">
        <v>220</v>
      </c>
      <c r="Q935" s="666">
        <v>0</v>
      </c>
      <c r="R935" s="657">
        <v>0</v>
      </c>
      <c r="S935" s="658"/>
      <c r="T935" s="658">
        <v>239.8</v>
      </c>
      <c r="U935" s="659">
        <v>240</v>
      </c>
      <c r="V935" s="653"/>
    </row>
    <row r="936" spans="1:22" ht="14.4" customHeight="1">
      <c r="A936" s="654" t="s">
        <v>3081</v>
      </c>
      <c r="B936" s="535"/>
      <c r="C936" s="654"/>
      <c r="D936" s="654" t="s">
        <v>122</v>
      </c>
      <c r="E936" s="654" t="s">
        <v>2934</v>
      </c>
      <c r="F936" s="535" t="s">
        <v>841</v>
      </c>
      <c r="G936" s="654"/>
      <c r="H936" s="536" t="s">
        <v>384</v>
      </c>
      <c r="I936" s="536" t="s">
        <v>864</v>
      </c>
      <c r="J936" s="535" t="s">
        <v>57</v>
      </c>
      <c r="K936" s="535">
        <v>1</v>
      </c>
      <c r="L936" s="535">
        <v>8.1300000000000008</v>
      </c>
      <c r="M936" s="656" t="s">
        <v>121</v>
      </c>
      <c r="N936" s="536"/>
      <c r="O936" s="664">
        <v>180</v>
      </c>
      <c r="P936" s="665">
        <v>180</v>
      </c>
      <c r="Q936" s="666">
        <v>0</v>
      </c>
      <c r="R936" s="657">
        <v>0</v>
      </c>
      <c r="S936" s="658"/>
      <c r="T936" s="658">
        <v>196.20000000000002</v>
      </c>
      <c r="U936" s="659">
        <v>196</v>
      </c>
      <c r="V936" s="653"/>
    </row>
    <row r="937" spans="1:22" ht="14.4" customHeight="1">
      <c r="A937" s="654" t="s">
        <v>3082</v>
      </c>
      <c r="B937" s="535"/>
      <c r="C937" s="654"/>
      <c r="D937" s="654" t="s">
        <v>122</v>
      </c>
      <c r="E937" s="654" t="s">
        <v>2934</v>
      </c>
      <c r="F937" s="535" t="s">
        <v>844</v>
      </c>
      <c r="G937" s="654" t="s">
        <v>2414</v>
      </c>
      <c r="H937" s="536" t="s">
        <v>384</v>
      </c>
      <c r="I937" s="536" t="s">
        <v>867</v>
      </c>
      <c r="J937" s="535" t="s">
        <v>54</v>
      </c>
      <c r="K937" s="535">
        <v>1</v>
      </c>
      <c r="L937" s="535">
        <v>8.1</v>
      </c>
      <c r="M937" s="656" t="s">
        <v>121</v>
      </c>
      <c r="N937" s="536"/>
      <c r="O937" s="664">
        <v>160</v>
      </c>
      <c r="P937" s="665">
        <v>160</v>
      </c>
      <c r="Q937" s="666">
        <v>0</v>
      </c>
      <c r="R937" s="657">
        <v>0</v>
      </c>
      <c r="S937" s="658"/>
      <c r="T937" s="658">
        <v>174.4</v>
      </c>
      <c r="U937" s="659">
        <v>174</v>
      </c>
      <c r="V937" s="653"/>
    </row>
    <row r="938" spans="1:22" ht="14.4" customHeight="1">
      <c r="A938" s="654" t="s">
        <v>3083</v>
      </c>
      <c r="B938" s="535"/>
      <c r="C938" s="654"/>
      <c r="D938" s="654" t="s">
        <v>122</v>
      </c>
      <c r="E938" s="654" t="s">
        <v>2934</v>
      </c>
      <c r="F938" s="535" t="s">
        <v>845</v>
      </c>
      <c r="G938" s="654" t="s">
        <v>2415</v>
      </c>
      <c r="H938" s="536" t="s">
        <v>384</v>
      </c>
      <c r="I938" s="536" t="s">
        <v>868</v>
      </c>
      <c r="J938" s="535" t="s">
        <v>49</v>
      </c>
      <c r="K938" s="535">
        <v>1</v>
      </c>
      <c r="L938" s="535">
        <v>4.5599999999999996</v>
      </c>
      <c r="M938" s="656" t="s">
        <v>121</v>
      </c>
      <c r="N938" s="536"/>
      <c r="O938" s="664">
        <v>95</v>
      </c>
      <c r="P938" s="665">
        <v>95</v>
      </c>
      <c r="Q938" s="666">
        <v>0</v>
      </c>
      <c r="R938" s="657">
        <v>0</v>
      </c>
      <c r="S938" s="658"/>
      <c r="T938" s="658">
        <v>103.55000000000001</v>
      </c>
      <c r="U938" s="659">
        <v>104</v>
      </c>
      <c r="V938" s="653"/>
    </row>
    <row r="939" spans="1:22" ht="14.4" customHeight="1">
      <c r="A939" s="654" t="s">
        <v>3084</v>
      </c>
      <c r="B939" s="535"/>
      <c r="C939" s="654"/>
      <c r="D939" s="654" t="s">
        <v>122</v>
      </c>
      <c r="E939" s="654" t="s">
        <v>2934</v>
      </c>
      <c r="F939" s="535" t="s">
        <v>846</v>
      </c>
      <c r="G939" s="654" t="s">
        <v>2416</v>
      </c>
      <c r="H939" s="536" t="s">
        <v>384</v>
      </c>
      <c r="I939" s="536" t="s">
        <v>868</v>
      </c>
      <c r="J939" s="535" t="s">
        <v>49</v>
      </c>
      <c r="K939" s="535">
        <v>1</v>
      </c>
      <c r="L939" s="535">
        <v>5.07</v>
      </c>
      <c r="M939" s="656" t="s">
        <v>121</v>
      </c>
      <c r="N939" s="536"/>
      <c r="O939" s="664">
        <v>105</v>
      </c>
      <c r="P939" s="665">
        <v>105</v>
      </c>
      <c r="Q939" s="666">
        <v>0</v>
      </c>
      <c r="R939" s="657">
        <v>0</v>
      </c>
      <c r="S939" s="658"/>
      <c r="T939" s="658">
        <v>114.45</v>
      </c>
      <c r="U939" s="659">
        <v>114</v>
      </c>
      <c r="V939" s="653"/>
    </row>
    <row r="940" spans="1:22" ht="14.4" customHeight="1">
      <c r="A940" s="654" t="s">
        <v>3085</v>
      </c>
      <c r="B940" s="535"/>
      <c r="C940" s="654"/>
      <c r="D940" s="654" t="s">
        <v>122</v>
      </c>
      <c r="E940" s="654" t="s">
        <v>2934</v>
      </c>
      <c r="F940" s="535" t="s">
        <v>843</v>
      </c>
      <c r="G940" s="654" t="s">
        <v>2417</v>
      </c>
      <c r="H940" s="536" t="s">
        <v>384</v>
      </c>
      <c r="I940" s="536" t="s">
        <v>866</v>
      </c>
      <c r="J940" s="535" t="s">
        <v>57</v>
      </c>
      <c r="K940" s="535">
        <v>1</v>
      </c>
      <c r="L940" s="535">
        <v>16.2</v>
      </c>
      <c r="M940" s="656" t="s">
        <v>121</v>
      </c>
      <c r="N940" s="536"/>
      <c r="O940" s="664">
        <v>215</v>
      </c>
      <c r="P940" s="665">
        <v>215</v>
      </c>
      <c r="Q940" s="666">
        <v>0</v>
      </c>
      <c r="R940" s="657">
        <v>0</v>
      </c>
      <c r="S940" s="658"/>
      <c r="T940" s="658">
        <v>234.35000000000002</v>
      </c>
      <c r="U940" s="659">
        <v>234</v>
      </c>
      <c r="V940" s="653"/>
    </row>
    <row r="941" spans="1:22" ht="14.4" customHeight="1">
      <c r="A941" s="654" t="s">
        <v>3086</v>
      </c>
      <c r="B941" s="535"/>
      <c r="C941" s="654"/>
      <c r="D941" s="654" t="s">
        <v>122</v>
      </c>
      <c r="E941" s="654" t="s">
        <v>2934</v>
      </c>
      <c r="F941" s="535" t="s">
        <v>838</v>
      </c>
      <c r="G941" s="654" t="s">
        <v>2418</v>
      </c>
      <c r="H941" s="536" t="s">
        <v>384</v>
      </c>
      <c r="I941" s="536" t="s">
        <v>863</v>
      </c>
      <c r="J941" s="535" t="s">
        <v>49</v>
      </c>
      <c r="K941" s="535">
        <v>1</v>
      </c>
      <c r="L941" s="535">
        <v>5.0599999999999996</v>
      </c>
      <c r="M941" s="656" t="s">
        <v>121</v>
      </c>
      <c r="N941" s="536"/>
      <c r="O941" s="664">
        <v>105</v>
      </c>
      <c r="P941" s="665">
        <v>105</v>
      </c>
      <c r="Q941" s="666">
        <v>0</v>
      </c>
      <c r="R941" s="657">
        <v>0</v>
      </c>
      <c r="S941" s="658"/>
      <c r="T941" s="658">
        <v>114.45</v>
      </c>
      <c r="U941" s="659">
        <v>114</v>
      </c>
      <c r="V941" s="653"/>
    </row>
    <row r="942" spans="1:22" ht="14.4" customHeight="1">
      <c r="A942" s="654" t="s">
        <v>3087</v>
      </c>
      <c r="B942" s="535"/>
      <c r="C942" s="654"/>
      <c r="D942" s="654" t="s">
        <v>122</v>
      </c>
      <c r="E942" s="654" t="s">
        <v>2934</v>
      </c>
      <c r="F942" s="535" t="s">
        <v>839</v>
      </c>
      <c r="G942" s="654" t="s">
        <v>2433</v>
      </c>
      <c r="H942" s="536" t="s">
        <v>384</v>
      </c>
      <c r="I942" s="536" t="s">
        <v>864</v>
      </c>
      <c r="J942" s="535" t="s">
        <v>57</v>
      </c>
      <c r="K942" s="535">
        <v>1</v>
      </c>
      <c r="L942" s="535">
        <v>7.39</v>
      </c>
      <c r="M942" s="656" t="s">
        <v>121</v>
      </c>
      <c r="N942" s="536"/>
      <c r="O942" s="664">
        <v>160</v>
      </c>
      <c r="P942" s="665">
        <v>160</v>
      </c>
      <c r="Q942" s="666">
        <v>0</v>
      </c>
      <c r="R942" s="657"/>
      <c r="S942" s="658">
        <v>174.4</v>
      </c>
      <c r="T942" s="658">
        <v>174</v>
      </c>
      <c r="U942" s="659"/>
      <c r="V942" s="653"/>
    </row>
    <row r="943" spans="1:22" ht="14.4" customHeight="1">
      <c r="A943" s="654" t="s">
        <v>3088</v>
      </c>
      <c r="B943" s="535"/>
      <c r="C943" s="654"/>
      <c r="D943" s="654" t="s">
        <v>122</v>
      </c>
      <c r="E943" s="654" t="s">
        <v>2934</v>
      </c>
      <c r="F943" s="535" t="s">
        <v>840</v>
      </c>
      <c r="G943" s="654" t="s">
        <v>2438</v>
      </c>
      <c r="H943" s="536" t="s">
        <v>384</v>
      </c>
      <c r="I943" s="536" t="s">
        <v>865</v>
      </c>
      <c r="J943" s="535" t="s">
        <v>57</v>
      </c>
      <c r="K943" s="535">
        <v>1</v>
      </c>
      <c r="L943" s="535">
        <v>8.7200000000000006</v>
      </c>
      <c r="M943" s="656" t="s">
        <v>121</v>
      </c>
      <c r="N943" s="536"/>
      <c r="O943" s="664">
        <v>180</v>
      </c>
      <c r="P943" s="665">
        <v>180</v>
      </c>
      <c r="Q943" s="666">
        <v>0</v>
      </c>
      <c r="R943" s="657"/>
      <c r="S943" s="658">
        <v>196.20000000000002</v>
      </c>
      <c r="T943" s="658">
        <v>196</v>
      </c>
      <c r="U943" s="659"/>
      <c r="V943" s="653"/>
    </row>
    <row r="944" spans="1:22" ht="14.4" customHeight="1">
      <c r="A944" s="654" t="s">
        <v>3089</v>
      </c>
      <c r="B944" s="535"/>
      <c r="C944" s="654"/>
      <c r="D944" s="654" t="s">
        <v>122</v>
      </c>
      <c r="E944" s="654" t="s">
        <v>2934</v>
      </c>
      <c r="F944" s="535" t="s">
        <v>837</v>
      </c>
      <c r="G944" s="654" t="s">
        <v>2465</v>
      </c>
      <c r="H944" s="536" t="s">
        <v>384</v>
      </c>
      <c r="I944" s="536" t="s">
        <v>860</v>
      </c>
      <c r="J944" s="535" t="s">
        <v>49</v>
      </c>
      <c r="K944" s="535">
        <v>1</v>
      </c>
      <c r="L944" s="535">
        <v>4.0599999999999996</v>
      </c>
      <c r="M944" s="656" t="s">
        <v>121</v>
      </c>
      <c r="N944" s="536"/>
      <c r="O944" s="664">
        <v>100</v>
      </c>
      <c r="P944" s="665">
        <v>100</v>
      </c>
      <c r="Q944" s="666">
        <v>0</v>
      </c>
      <c r="R944" s="657">
        <v>0</v>
      </c>
      <c r="S944" s="658"/>
      <c r="T944" s="658">
        <v>109.00000000000001</v>
      </c>
      <c r="U944" s="659">
        <v>109</v>
      </c>
      <c r="V944" s="653"/>
    </row>
    <row r="945" spans="1:22" ht="14.4">
      <c r="A945" s="654" t="s">
        <v>3090</v>
      </c>
      <c r="B945" s="535"/>
      <c r="C945" s="654"/>
      <c r="D945" s="654" t="s">
        <v>122</v>
      </c>
      <c r="E945" s="654" t="s">
        <v>2934</v>
      </c>
      <c r="F945" s="535" t="s">
        <v>836</v>
      </c>
      <c r="G945" s="654" t="s">
        <v>2468</v>
      </c>
      <c r="H945" s="536" t="s">
        <v>384</v>
      </c>
      <c r="I945" s="536" t="s">
        <v>853</v>
      </c>
      <c r="J945" s="535" t="s">
        <v>49</v>
      </c>
      <c r="K945" s="535">
        <v>1</v>
      </c>
      <c r="L945" s="535">
        <v>3.65</v>
      </c>
      <c r="M945" s="656" t="s">
        <v>121</v>
      </c>
      <c r="N945" s="536"/>
      <c r="O945" s="664">
        <v>95</v>
      </c>
      <c r="P945" s="665">
        <v>95</v>
      </c>
      <c r="Q945" s="666">
        <v>0</v>
      </c>
      <c r="R945" s="657">
        <v>0</v>
      </c>
      <c r="S945" s="658"/>
      <c r="T945" s="658">
        <v>103.55000000000001</v>
      </c>
      <c r="U945" s="659">
        <v>104</v>
      </c>
      <c r="V945" s="653"/>
    </row>
    <row r="946" spans="1:22" ht="14.4">
      <c r="A946" s="654" t="s">
        <v>3091</v>
      </c>
      <c r="B946" s="535"/>
      <c r="C946" s="654"/>
      <c r="D946" s="654" t="s">
        <v>122</v>
      </c>
      <c r="E946" s="654" t="s">
        <v>2934</v>
      </c>
      <c r="F946" s="535" t="s">
        <v>842</v>
      </c>
      <c r="G946" s="654"/>
      <c r="H946" s="536" t="s">
        <v>384</v>
      </c>
      <c r="I946" s="536" t="s">
        <v>2946</v>
      </c>
      <c r="J946" s="535" t="s">
        <v>57</v>
      </c>
      <c r="K946" s="535">
        <v>1</v>
      </c>
      <c r="L946" s="535">
        <v>5.73</v>
      </c>
      <c r="M946" s="656" t="s">
        <v>121</v>
      </c>
      <c r="N946" s="536"/>
      <c r="O946" s="664">
        <v>180</v>
      </c>
      <c r="P946" s="665">
        <v>180</v>
      </c>
      <c r="Q946" s="666">
        <v>0</v>
      </c>
      <c r="R946" s="657">
        <v>0</v>
      </c>
      <c r="S946" s="658"/>
      <c r="T946" s="658">
        <v>196.20000000000002</v>
      </c>
      <c r="U946" s="659">
        <v>196</v>
      </c>
      <c r="V946" s="653"/>
    </row>
    <row r="947" spans="1:22" ht="14.4">
      <c r="A947" s="654" t="s">
        <v>3092</v>
      </c>
      <c r="B947" s="535"/>
      <c r="C947" s="654"/>
      <c r="D947" s="654" t="s">
        <v>122</v>
      </c>
      <c r="E947" s="654" t="s">
        <v>2935</v>
      </c>
      <c r="F947" s="535" t="s">
        <v>847</v>
      </c>
      <c r="G947" s="654" t="s">
        <v>2588</v>
      </c>
      <c r="H947" s="536" t="s">
        <v>384</v>
      </c>
      <c r="I947" s="536" t="s">
        <v>869</v>
      </c>
      <c r="J947" s="535" t="s">
        <v>54</v>
      </c>
      <c r="K947" s="535">
        <v>1</v>
      </c>
      <c r="L947" s="535">
        <v>3.51</v>
      </c>
      <c r="M947" s="656" t="s">
        <v>121</v>
      </c>
      <c r="N947" s="536"/>
      <c r="O947" s="664">
        <v>120</v>
      </c>
      <c r="P947" s="665">
        <v>120</v>
      </c>
      <c r="Q947" s="666">
        <v>0</v>
      </c>
      <c r="R947" s="657"/>
      <c r="S947" s="658">
        <v>130.80000000000001</v>
      </c>
      <c r="T947" s="658">
        <v>131</v>
      </c>
      <c r="U947" s="659"/>
      <c r="V947" s="653"/>
    </row>
    <row r="948" spans="1:22" ht="14.4">
      <c r="A948" s="654" t="s">
        <v>3093</v>
      </c>
      <c r="B948" s="535"/>
      <c r="C948" s="654"/>
      <c r="D948" s="654" t="s">
        <v>122</v>
      </c>
      <c r="E948" s="654" t="s">
        <v>2933</v>
      </c>
      <c r="F948" s="535" t="s">
        <v>824</v>
      </c>
      <c r="G948" s="654" t="s">
        <v>2386</v>
      </c>
      <c r="H948" s="536" t="s">
        <v>384</v>
      </c>
      <c r="I948" s="536" t="s">
        <v>854</v>
      </c>
      <c r="J948" s="535" t="s">
        <v>49</v>
      </c>
      <c r="K948" s="535">
        <v>1</v>
      </c>
      <c r="L948" s="535">
        <v>1.73</v>
      </c>
      <c r="M948" s="656" t="s">
        <v>121</v>
      </c>
      <c r="N948" s="536"/>
      <c r="O948" s="664">
        <v>85</v>
      </c>
      <c r="P948" s="665">
        <v>85</v>
      </c>
      <c r="Q948" s="666">
        <v>0</v>
      </c>
      <c r="R948" s="657">
        <v>0</v>
      </c>
      <c r="S948" s="658"/>
      <c r="T948" s="658">
        <v>92.65</v>
      </c>
      <c r="U948" s="659">
        <v>93</v>
      </c>
      <c r="V948" s="653"/>
    </row>
    <row r="949" spans="1:22" ht="14.4">
      <c r="A949" s="654" t="s">
        <v>3094</v>
      </c>
      <c r="B949" s="535"/>
      <c r="C949" s="654"/>
      <c r="D949" s="654" t="s">
        <v>122</v>
      </c>
      <c r="E949" s="654" t="s">
        <v>2933</v>
      </c>
      <c r="F949" s="535" t="s">
        <v>825</v>
      </c>
      <c r="G949" s="654" t="s">
        <v>2391</v>
      </c>
      <c r="H949" s="536" t="s">
        <v>384</v>
      </c>
      <c r="I949" s="536" t="s">
        <v>855</v>
      </c>
      <c r="J949" s="535" t="s">
        <v>54</v>
      </c>
      <c r="K949" s="535">
        <v>1</v>
      </c>
      <c r="L949" s="535">
        <v>2.2200000000000002</v>
      </c>
      <c r="M949" s="656" t="s">
        <v>121</v>
      </c>
      <c r="N949" s="536"/>
      <c r="O949" s="664">
        <v>95</v>
      </c>
      <c r="P949" s="665">
        <v>95</v>
      </c>
      <c r="Q949" s="666">
        <v>0</v>
      </c>
      <c r="R949" s="657">
        <v>0</v>
      </c>
      <c r="S949" s="658"/>
      <c r="T949" s="658">
        <v>103.55000000000001</v>
      </c>
      <c r="U949" s="659">
        <v>104</v>
      </c>
      <c r="V949" s="653"/>
    </row>
    <row r="950" spans="1:22" ht="14.4">
      <c r="A950" s="654" t="s">
        <v>3095</v>
      </c>
      <c r="B950" s="535"/>
      <c r="C950" s="654"/>
      <c r="D950" s="654" t="s">
        <v>122</v>
      </c>
      <c r="E950" s="654" t="s">
        <v>2933</v>
      </c>
      <c r="F950" s="535" t="s">
        <v>822</v>
      </c>
      <c r="G950" s="654" t="s">
        <v>2396</v>
      </c>
      <c r="H950" s="536" t="s">
        <v>384</v>
      </c>
      <c r="I950" s="536" t="s">
        <v>852</v>
      </c>
      <c r="J950" s="535" t="s">
        <v>41</v>
      </c>
      <c r="K950" s="535">
        <v>1</v>
      </c>
      <c r="L950" s="535">
        <v>0.89</v>
      </c>
      <c r="M950" s="656" t="s">
        <v>121</v>
      </c>
      <c r="N950" s="536"/>
      <c r="O950" s="664">
        <v>40</v>
      </c>
      <c r="P950" s="665">
        <v>40</v>
      </c>
      <c r="Q950" s="666">
        <v>0</v>
      </c>
      <c r="R950" s="657">
        <v>0</v>
      </c>
      <c r="S950" s="658"/>
      <c r="T950" s="658">
        <v>43.6</v>
      </c>
      <c r="U950" s="659">
        <v>44</v>
      </c>
      <c r="V950" s="653"/>
    </row>
    <row r="951" spans="1:22" ht="14.4">
      <c r="A951" s="654" t="s">
        <v>3096</v>
      </c>
      <c r="B951" s="535"/>
      <c r="C951" s="654"/>
      <c r="D951" s="654" t="s">
        <v>122</v>
      </c>
      <c r="E951" s="654" t="s">
        <v>2933</v>
      </c>
      <c r="F951" s="535" t="s">
        <v>826</v>
      </c>
      <c r="G951" s="654" t="s">
        <v>2423</v>
      </c>
      <c r="H951" s="536" t="s">
        <v>384</v>
      </c>
      <c r="I951" s="536" t="s">
        <v>856</v>
      </c>
      <c r="J951" s="535" t="s">
        <v>54</v>
      </c>
      <c r="K951" s="535">
        <v>1</v>
      </c>
      <c r="L951" s="535">
        <v>3.18</v>
      </c>
      <c r="M951" s="656" t="s">
        <v>121</v>
      </c>
      <c r="N951" s="536"/>
      <c r="O951" s="664">
        <v>115</v>
      </c>
      <c r="P951" s="665">
        <v>115</v>
      </c>
      <c r="Q951" s="666">
        <v>0</v>
      </c>
      <c r="R951" s="657">
        <v>0</v>
      </c>
      <c r="S951" s="658"/>
      <c r="T951" s="658">
        <v>125.35000000000001</v>
      </c>
      <c r="U951" s="659">
        <v>125</v>
      </c>
      <c r="V951" s="653"/>
    </row>
    <row r="952" spans="1:22" ht="14.4">
      <c r="A952" s="654" t="s">
        <v>3097</v>
      </c>
      <c r="B952" s="535"/>
      <c r="C952" s="654"/>
      <c r="D952" s="654" t="s">
        <v>122</v>
      </c>
      <c r="E952" s="654" t="s">
        <v>2933</v>
      </c>
      <c r="F952" s="535" t="s">
        <v>835</v>
      </c>
      <c r="G952" s="654" t="s">
        <v>2428</v>
      </c>
      <c r="H952" s="536" t="s">
        <v>384</v>
      </c>
      <c r="I952" s="536" t="s">
        <v>862</v>
      </c>
      <c r="J952" s="535" t="s">
        <v>41</v>
      </c>
      <c r="K952" s="535">
        <v>1</v>
      </c>
      <c r="L952" s="535">
        <v>0.69</v>
      </c>
      <c r="M952" s="656" t="s">
        <v>121</v>
      </c>
      <c r="N952" s="536"/>
      <c r="O952" s="664">
        <v>35</v>
      </c>
      <c r="P952" s="665">
        <v>35</v>
      </c>
      <c r="Q952" s="666">
        <v>0</v>
      </c>
      <c r="R952" s="657">
        <v>0</v>
      </c>
      <c r="S952" s="658"/>
      <c r="T952" s="658">
        <v>38.150000000000006</v>
      </c>
      <c r="U952" s="659">
        <v>38</v>
      </c>
      <c r="V952" s="653"/>
    </row>
    <row r="953" spans="1:22" ht="14.4" customHeight="1">
      <c r="A953" s="654" t="s">
        <v>3098</v>
      </c>
      <c r="B953" s="535"/>
      <c r="C953" s="654"/>
      <c r="D953" s="654" t="s">
        <v>122</v>
      </c>
      <c r="E953" s="654" t="s">
        <v>2933</v>
      </c>
      <c r="F953" s="535" t="s">
        <v>832</v>
      </c>
      <c r="G953" s="654" t="s">
        <v>2464</v>
      </c>
      <c r="H953" s="536" t="s">
        <v>384</v>
      </c>
      <c r="I953" s="536" t="s">
        <v>860</v>
      </c>
      <c r="J953" s="535" t="s">
        <v>49</v>
      </c>
      <c r="K953" s="535">
        <v>1</v>
      </c>
      <c r="L953" s="535">
        <v>2.42</v>
      </c>
      <c r="M953" s="656" t="s">
        <v>121</v>
      </c>
      <c r="N953" s="536"/>
      <c r="O953" s="664">
        <v>70</v>
      </c>
      <c r="P953" s="665">
        <v>70</v>
      </c>
      <c r="Q953" s="666">
        <v>0</v>
      </c>
      <c r="R953" s="657">
        <v>0</v>
      </c>
      <c r="S953" s="658"/>
      <c r="T953" s="658">
        <v>76.300000000000011</v>
      </c>
      <c r="U953" s="659">
        <v>76</v>
      </c>
      <c r="V953" s="653"/>
    </row>
    <row r="954" spans="1:22" ht="14.4" customHeight="1">
      <c r="A954" s="654" t="s">
        <v>3099</v>
      </c>
      <c r="B954" s="535"/>
      <c r="C954" s="654"/>
      <c r="D954" s="654" t="s">
        <v>122</v>
      </c>
      <c r="E954" s="654" t="s">
        <v>2933</v>
      </c>
      <c r="F954" s="535" t="s">
        <v>827</v>
      </c>
      <c r="G954" s="654" t="s">
        <v>2496</v>
      </c>
      <c r="H954" s="536" t="s">
        <v>384</v>
      </c>
      <c r="I954" s="536" t="s">
        <v>857</v>
      </c>
      <c r="J954" s="535" t="s">
        <v>49</v>
      </c>
      <c r="K954" s="535">
        <v>1</v>
      </c>
      <c r="L954" s="535">
        <v>3.15</v>
      </c>
      <c r="M954" s="656" t="s">
        <v>121</v>
      </c>
      <c r="N954" s="536"/>
      <c r="O954" s="664">
        <v>100</v>
      </c>
      <c r="P954" s="665">
        <v>100</v>
      </c>
      <c r="Q954" s="666">
        <v>0</v>
      </c>
      <c r="R954" s="657">
        <v>0</v>
      </c>
      <c r="S954" s="658"/>
      <c r="T954" s="658">
        <v>109.00000000000001</v>
      </c>
      <c r="U954" s="659">
        <v>109</v>
      </c>
      <c r="V954" s="653"/>
    </row>
    <row r="955" spans="1:22" ht="14.4" customHeight="1">
      <c r="A955" s="654" t="s">
        <v>3100</v>
      </c>
      <c r="B955" s="535"/>
      <c r="C955" s="654"/>
      <c r="D955" s="654" t="s">
        <v>122</v>
      </c>
      <c r="E955" s="654" t="s">
        <v>2933</v>
      </c>
      <c r="F955" s="535" t="s">
        <v>828</v>
      </c>
      <c r="G955" s="654" t="s">
        <v>2497</v>
      </c>
      <c r="H955" s="536" t="s">
        <v>384</v>
      </c>
      <c r="I955" s="536" t="s">
        <v>857</v>
      </c>
      <c r="J955" s="535" t="s">
        <v>49</v>
      </c>
      <c r="K955" s="535">
        <v>1</v>
      </c>
      <c r="L955" s="535">
        <v>3.15</v>
      </c>
      <c r="M955" s="656" t="s">
        <v>121</v>
      </c>
      <c r="N955" s="536"/>
      <c r="O955" s="664">
        <v>100</v>
      </c>
      <c r="P955" s="665">
        <v>100</v>
      </c>
      <c r="Q955" s="666">
        <v>0</v>
      </c>
      <c r="R955" s="657">
        <v>0</v>
      </c>
      <c r="S955" s="658"/>
      <c r="T955" s="658">
        <v>109.00000000000001</v>
      </c>
      <c r="U955" s="659">
        <v>109</v>
      </c>
      <c r="V955" s="653"/>
    </row>
    <row r="956" spans="1:22" ht="14.4" customHeight="1">
      <c r="A956" s="654" t="s">
        <v>3101</v>
      </c>
      <c r="B956" s="535"/>
      <c r="C956" s="654"/>
      <c r="D956" s="654" t="s">
        <v>122</v>
      </c>
      <c r="E956" s="654" t="s">
        <v>2933</v>
      </c>
      <c r="F956" s="535" t="s">
        <v>823</v>
      </c>
      <c r="G956" s="654" t="s">
        <v>2521</v>
      </c>
      <c r="H956" s="536" t="s">
        <v>384</v>
      </c>
      <c r="I956" s="536" t="s">
        <v>853</v>
      </c>
      <c r="J956" s="535" t="s">
        <v>49</v>
      </c>
      <c r="K956" s="535">
        <v>1</v>
      </c>
      <c r="L956" s="535">
        <v>2.0099999999999998</v>
      </c>
      <c r="M956" s="656" t="s">
        <v>121</v>
      </c>
      <c r="N956" s="536"/>
      <c r="O956" s="664">
        <v>65</v>
      </c>
      <c r="P956" s="665">
        <v>65</v>
      </c>
      <c r="Q956" s="666">
        <v>0</v>
      </c>
      <c r="R956" s="657">
        <v>0</v>
      </c>
      <c r="S956" s="658"/>
      <c r="T956" s="658">
        <v>70.850000000000009</v>
      </c>
      <c r="U956" s="659">
        <v>71</v>
      </c>
      <c r="V956" s="653"/>
    </row>
    <row r="957" spans="1:22" ht="14.4">
      <c r="A957" s="654" t="s">
        <v>3102</v>
      </c>
      <c r="B957" s="535"/>
      <c r="C957" s="654"/>
      <c r="D957" s="654" t="s">
        <v>122</v>
      </c>
      <c r="E957" s="654" t="s">
        <v>2933</v>
      </c>
      <c r="F957" s="535" t="s">
        <v>829</v>
      </c>
      <c r="G957" s="654" t="s">
        <v>2569</v>
      </c>
      <c r="H957" s="536" t="s">
        <v>384</v>
      </c>
      <c r="I957" s="536" t="s">
        <v>859</v>
      </c>
      <c r="J957" s="535" t="s">
        <v>57</v>
      </c>
      <c r="K957" s="535">
        <v>1</v>
      </c>
      <c r="L957" s="535">
        <v>8.0399999999999991</v>
      </c>
      <c r="M957" s="656" t="s">
        <v>121</v>
      </c>
      <c r="N957" s="536"/>
      <c r="O957" s="664">
        <v>150</v>
      </c>
      <c r="P957" s="665">
        <v>150</v>
      </c>
      <c r="Q957" s="666">
        <v>0</v>
      </c>
      <c r="R957" s="657">
        <v>0</v>
      </c>
      <c r="S957" s="658"/>
      <c r="T957" s="658">
        <v>163.5</v>
      </c>
      <c r="U957" s="659">
        <v>164</v>
      </c>
      <c r="V957" s="653"/>
    </row>
    <row r="958" spans="1:22" ht="14.4">
      <c r="A958" s="654" t="s">
        <v>3103</v>
      </c>
      <c r="B958" s="535"/>
      <c r="C958" s="654"/>
      <c r="D958" s="654" t="s">
        <v>122</v>
      </c>
      <c r="E958" s="654" t="s">
        <v>2933</v>
      </c>
      <c r="F958" s="535" t="s">
        <v>821</v>
      </c>
      <c r="G958" s="654" t="s">
        <v>2576</v>
      </c>
      <c r="H958" s="536" t="s">
        <v>384</v>
      </c>
      <c r="I958" s="536" t="s">
        <v>851</v>
      </c>
      <c r="J958" s="535" t="s">
        <v>54</v>
      </c>
      <c r="K958" s="535">
        <v>1</v>
      </c>
      <c r="L958" s="535">
        <v>3.28</v>
      </c>
      <c r="M958" s="656" t="s">
        <v>121</v>
      </c>
      <c r="N958" s="536"/>
      <c r="O958" s="664">
        <v>95</v>
      </c>
      <c r="P958" s="665">
        <v>95</v>
      </c>
      <c r="Q958" s="666">
        <v>0</v>
      </c>
      <c r="R958" s="657">
        <v>0</v>
      </c>
      <c r="S958" s="658"/>
      <c r="T958" s="658">
        <v>103.55000000000001</v>
      </c>
      <c r="U958" s="659">
        <v>104</v>
      </c>
      <c r="V958" s="653"/>
    </row>
    <row r="959" spans="1:22" ht="14.4" customHeight="1">
      <c r="A959" s="654" t="s">
        <v>3104</v>
      </c>
      <c r="B959" s="535"/>
      <c r="C959" s="654"/>
      <c r="D959" s="654" t="s">
        <v>122</v>
      </c>
      <c r="E959" s="654" t="s">
        <v>2933</v>
      </c>
      <c r="F959" s="535" t="s">
        <v>830</v>
      </c>
      <c r="G959" s="654" t="s">
        <v>2584</v>
      </c>
      <c r="H959" s="536" t="s">
        <v>384</v>
      </c>
      <c r="I959" s="536" t="s">
        <v>858</v>
      </c>
      <c r="J959" s="535" t="s">
        <v>54</v>
      </c>
      <c r="K959" s="535">
        <v>1</v>
      </c>
      <c r="L959" s="535">
        <v>4.66</v>
      </c>
      <c r="M959" s="656" t="s">
        <v>121</v>
      </c>
      <c r="N959" s="536"/>
      <c r="O959" s="664">
        <v>95</v>
      </c>
      <c r="P959" s="665">
        <v>95</v>
      </c>
      <c r="Q959" s="666">
        <v>0</v>
      </c>
      <c r="R959" s="657"/>
      <c r="S959" s="658">
        <v>103.55000000000001</v>
      </c>
      <c r="T959" s="658">
        <v>104</v>
      </c>
      <c r="U959" s="659"/>
      <c r="V959" s="653"/>
    </row>
    <row r="960" spans="1:22" ht="14.4" customHeight="1">
      <c r="A960" s="654" t="s">
        <v>3105</v>
      </c>
      <c r="B960" s="535"/>
      <c r="C960" s="654"/>
      <c r="D960" s="654" t="s">
        <v>122</v>
      </c>
      <c r="E960" s="654" t="s">
        <v>2933</v>
      </c>
      <c r="F960" s="535" t="s">
        <v>833</v>
      </c>
      <c r="G960" s="654" t="s">
        <v>2586</v>
      </c>
      <c r="H960" s="536" t="s">
        <v>384</v>
      </c>
      <c r="I960" s="536" t="s">
        <v>861</v>
      </c>
      <c r="J960" s="535" t="s">
        <v>41</v>
      </c>
      <c r="K960" s="535">
        <v>1</v>
      </c>
      <c r="L960" s="535">
        <v>1.23</v>
      </c>
      <c r="M960" s="656" t="s">
        <v>121</v>
      </c>
      <c r="N960" s="536"/>
      <c r="O960" s="664">
        <v>50</v>
      </c>
      <c r="P960" s="665">
        <v>50</v>
      </c>
      <c r="Q960" s="666">
        <v>0</v>
      </c>
      <c r="R960" s="657"/>
      <c r="S960" s="658">
        <v>54.500000000000007</v>
      </c>
      <c r="T960" s="658">
        <v>55</v>
      </c>
      <c r="U960" s="659"/>
      <c r="V960" s="653"/>
    </row>
    <row r="961" spans="1:22" ht="14.4" customHeight="1">
      <c r="A961" s="654" t="s">
        <v>3106</v>
      </c>
      <c r="B961" s="535"/>
      <c r="C961" s="654"/>
      <c r="D961" s="654" t="s">
        <v>122</v>
      </c>
      <c r="E961" s="654" t="s">
        <v>2933</v>
      </c>
      <c r="F961" s="535" t="s">
        <v>834</v>
      </c>
      <c r="G961" s="654" t="s">
        <v>2593</v>
      </c>
      <c r="H961" s="536" t="s">
        <v>384</v>
      </c>
      <c r="I961" s="536" t="s">
        <v>861</v>
      </c>
      <c r="J961" s="535" t="s">
        <v>41</v>
      </c>
      <c r="K961" s="535">
        <v>1</v>
      </c>
      <c r="L961" s="535">
        <v>1.17</v>
      </c>
      <c r="M961" s="656" t="s">
        <v>121</v>
      </c>
      <c r="N961" s="536"/>
      <c r="O961" s="664">
        <v>50</v>
      </c>
      <c r="P961" s="665">
        <v>50</v>
      </c>
      <c r="Q961" s="666">
        <v>0</v>
      </c>
      <c r="R961" s="657"/>
      <c r="S961" s="658">
        <v>54.500000000000007</v>
      </c>
      <c r="T961" s="658">
        <v>55</v>
      </c>
      <c r="U961" s="659"/>
      <c r="V961" s="653"/>
    </row>
    <row r="962" spans="1:22" ht="14.4" customHeight="1">
      <c r="A962" s="654" t="s">
        <v>3107</v>
      </c>
      <c r="B962" s="535"/>
      <c r="C962" s="654"/>
      <c r="D962" s="654" t="s">
        <v>122</v>
      </c>
      <c r="E962" s="654" t="s">
        <v>2933</v>
      </c>
      <c r="F962" s="535" t="s">
        <v>831</v>
      </c>
      <c r="G962" s="654" t="s">
        <v>2606</v>
      </c>
      <c r="H962" s="536" t="s">
        <v>384</v>
      </c>
      <c r="I962" s="536" t="s">
        <v>851</v>
      </c>
      <c r="J962" s="535" t="s">
        <v>54</v>
      </c>
      <c r="K962" s="535">
        <v>1</v>
      </c>
      <c r="L962" s="535">
        <v>3.57</v>
      </c>
      <c r="M962" s="656" t="s">
        <v>121</v>
      </c>
      <c r="N962" s="536"/>
      <c r="O962" s="664">
        <v>95</v>
      </c>
      <c r="P962" s="665">
        <v>95</v>
      </c>
      <c r="Q962" s="666">
        <v>0</v>
      </c>
      <c r="R962" s="657"/>
      <c r="S962" s="658">
        <v>103.55000000000001</v>
      </c>
      <c r="T962" s="658">
        <v>104</v>
      </c>
      <c r="U962" s="659"/>
      <c r="V962" s="653"/>
    </row>
    <row r="963" spans="1:22">
      <c r="V963" s="653"/>
    </row>
    <row r="964" spans="1:22">
      <c r="V964" s="653"/>
    </row>
    <row r="965" spans="1:22">
      <c r="V965" s="653"/>
    </row>
    <row r="966" spans="1:22">
      <c r="V966" s="653"/>
    </row>
    <row r="967" spans="1:22">
      <c r="V967" s="653"/>
    </row>
    <row r="968" spans="1:22">
      <c r="V968" s="653"/>
    </row>
    <row r="969" spans="1:22">
      <c r="V969" s="653"/>
    </row>
    <row r="970" spans="1:22">
      <c r="V970" s="653"/>
    </row>
    <row r="971" spans="1:22">
      <c r="V971" s="653"/>
    </row>
    <row r="972" spans="1:22">
      <c r="V972" s="653"/>
    </row>
    <row r="973" spans="1:22">
      <c r="V973" s="653"/>
    </row>
    <row r="974" spans="1:22">
      <c r="V974" s="653"/>
    </row>
    <row r="975" spans="1:22">
      <c r="V975" s="653"/>
    </row>
    <row r="976" spans="1:22">
      <c r="V976" s="653"/>
    </row>
    <row r="977" spans="22:22">
      <c r="V977" s="653"/>
    </row>
    <row r="978" spans="22:22">
      <c r="V978" s="653"/>
    </row>
    <row r="979" spans="22:22" ht="14.4">
      <c r="V979" s="667"/>
    </row>
    <row r="980" spans="22:22" ht="14.4" customHeight="1">
      <c r="V980" s="667"/>
    </row>
    <row r="981" spans="22:22" ht="14.4" customHeight="1">
      <c r="V981" s="667"/>
    </row>
    <row r="982" spans="22:22" ht="14.4" customHeight="1">
      <c r="V982" s="667"/>
    </row>
    <row r="983" spans="22:22" ht="14.4" customHeight="1">
      <c r="V983" s="667"/>
    </row>
    <row r="984" spans="22:22" ht="14.4" customHeight="1">
      <c r="V984" s="667"/>
    </row>
    <row r="985" spans="22:22" ht="14.4" customHeight="1">
      <c r="V985" s="667"/>
    </row>
    <row r="986" spans="22:22" ht="14.4" customHeight="1">
      <c r="V986" s="667"/>
    </row>
    <row r="987" spans="22:22" ht="14.4" customHeight="1">
      <c r="V987" s="667"/>
    </row>
    <row r="988" spans="22:22" ht="14.4" customHeight="1">
      <c r="V988" s="667"/>
    </row>
    <row r="989" spans="22:22" ht="14.4" customHeight="1">
      <c r="V989" s="667"/>
    </row>
    <row r="990" spans="22:22" ht="14.4" customHeight="1">
      <c r="V990" s="667"/>
    </row>
    <row r="991" spans="22:22" ht="14.4" customHeight="1">
      <c r="V991" s="667"/>
    </row>
    <row r="992" spans="22:22" ht="14.4" customHeight="1">
      <c r="V992" s="667"/>
    </row>
    <row r="993" spans="22:22" ht="14.4" customHeight="1">
      <c r="V993" s="667"/>
    </row>
    <row r="994" spans="22:22" ht="14.4">
      <c r="V994" s="667"/>
    </row>
    <row r="995" spans="22:22" ht="14.4">
      <c r="V995" s="667"/>
    </row>
    <row r="996" spans="22:22" ht="14.4">
      <c r="V996" s="667"/>
    </row>
    <row r="997" spans="22:22" ht="14.4">
      <c r="V997" s="667"/>
    </row>
    <row r="998" spans="22:22" ht="14.4">
      <c r="V998" s="667"/>
    </row>
    <row r="999" spans="22:22" ht="14.4">
      <c r="V999" s="667"/>
    </row>
    <row r="1000" spans="22:22" ht="14.4">
      <c r="V1000" s="667"/>
    </row>
    <row r="1001" spans="22:22" ht="14.4">
      <c r="V1001" s="667"/>
    </row>
    <row r="1002" spans="22:22" ht="14.4">
      <c r="V1002" s="667"/>
    </row>
    <row r="1003" spans="22:22" ht="14.4">
      <c r="V1003" s="662"/>
    </row>
    <row r="1004" spans="22:22" ht="14.4" customHeight="1">
      <c r="V1004" s="662"/>
    </row>
    <row r="1005" spans="22:22" ht="14.4" customHeight="1">
      <c r="V1005" s="662"/>
    </row>
    <row r="1006" spans="22:22" ht="14.4" customHeight="1">
      <c r="V1006" s="662"/>
    </row>
    <row r="1007" spans="22:22" ht="14.4" customHeight="1">
      <c r="V1007" s="662"/>
    </row>
    <row r="1008" spans="22:22" ht="14.4">
      <c r="V1008" s="662"/>
    </row>
    <row r="1043" ht="14.4" customHeight="1"/>
    <row r="1044" ht="14.4" customHeight="1"/>
    <row r="1045" ht="14.4" customHeight="1"/>
    <row r="1046" ht="14.4" customHeight="1"/>
    <row r="1047" ht="14.4" customHeight="1"/>
    <row r="1048" ht="14.4" customHeight="1"/>
    <row r="1049" ht="14.4" customHeight="1"/>
    <row r="1050" ht="14.4" customHeight="1"/>
    <row r="1051" ht="14.4" customHeight="1"/>
    <row r="1052" ht="14.4" customHeight="1"/>
    <row r="1053" ht="14.4" customHeight="1"/>
    <row r="1054" ht="14.4" customHeight="1"/>
    <row r="1055" ht="14.4" customHeight="1"/>
    <row r="1056" ht="14.4" customHeight="1"/>
    <row r="1057" ht="14.4" customHeight="1"/>
    <row r="1058" ht="14.4" customHeight="1"/>
    <row r="1059" ht="14.4" customHeight="1"/>
    <row r="1060" ht="14.4" customHeight="1"/>
    <row r="1061" ht="14.4" customHeight="1"/>
    <row r="1062" ht="14.4" customHeight="1"/>
    <row r="1063" ht="14.4" customHeight="1"/>
    <row r="1064" ht="14.4" customHeight="1"/>
    <row r="1065" ht="14.4" customHeight="1"/>
    <row r="1066" ht="14.4" customHeight="1"/>
    <row r="1067" ht="14.4" customHeight="1"/>
    <row r="1068" ht="14.4" customHeight="1"/>
    <row r="1069" ht="14.4" customHeight="1"/>
    <row r="1070" ht="14.4" customHeight="1"/>
    <row r="1071" ht="14.4" customHeight="1"/>
    <row r="1072" ht="14.4" customHeight="1"/>
    <row r="1048569" spans="2:8" ht="14.4">
      <c r="B1048569" s="661"/>
      <c r="D1048569" s="654" t="s">
        <v>122</v>
      </c>
      <c r="H1048569" s="663"/>
    </row>
  </sheetData>
  <sheetProtection algorithmName="SHA-512" hashValue="L6ZSg0iwZZQ5BvVukKuVDNB6f4bhWhOgAmrJeK/b5byGsHfQ/+QusH1PuZtf8FfH8OF69jJS1vrsSSZWUrFcXg==" saltValue="X+FFB4BEZqsJELUTwbtRlg==" spinCount="100000" sheet="1" selectLockedCells="1" selectUnlockedCells="1"/>
  <autoFilter ref="A1:V1011" xr:uid="{80E511A3-34F1-4E98-B014-589B5E5B1183}">
    <sortState ref="A2:V1011">
      <sortCondition ref="A1:A1011"/>
    </sortState>
  </autoFilter>
  <phoneticPr fontId="34" type="noConversion"/>
  <dataValidations disablePrompts="1" count="12">
    <dataValidation type="list" allowBlank="1" showErrorMessage="1" sqref="M617:M628 M435:M436 M439:M444 M466:M467 M534:M547 M555:M558 M566:M569 M582:M591 M238:M268 L416:L424 L234:L237 M224:M233 L218 L206:L209 M191:M205 M210:M217 M188:M189 N190 M171:M176 N177:N187 M157:M159 M306:M326 M378:M381 L286:L292 L270:L273 M274:M285 L304:L305 M293:M303 L327:L330 M2:M98 M363:M373 L374:L377 L384:L385 M386:M415 M425:M429 M331:M340" xr:uid="{B5903F9C-4E3E-44FA-B13B-74D066AAB72F}">
      <formula1>$AG$2:$AG$5</formula1>
    </dataValidation>
    <dataValidation type="list" showInputMessage="1" showErrorMessage="1" sqref="D1:D111 D114:D251 D253:D962" xr:uid="{4B984F06-5384-4377-A906-8830CAE4A83F}">
      <formula1>$AK$2:$AK$4</formula1>
    </dataValidation>
    <dataValidation type="list" allowBlank="1" showInputMessage="1" showErrorMessage="1" sqref="I542:I576 I160:I170 I99:I111 H121:H135 H188:H189 I190 H171:H176 I177:I187 H157:H159 I114:I156 H191:H251 H761:H946 H654:H670 H2:H98 H253:H340 H363:H415" xr:uid="{FD7718D7-4A5F-4505-84DF-FDD71BD95AE8}">
      <formula1>$AH$2:$AH$5</formula1>
    </dataValidation>
    <dataValidation type="list" showInputMessage="1" showErrorMessage="1" sqref="D112:D113 D252 D1048569:D1048576" xr:uid="{058C70C3-9E18-4634-B510-034BF45FF082}">
      <formula1>$AH$2:$AH$5</formula1>
    </dataValidation>
    <dataValidation type="list" allowBlank="1" showInputMessage="1" showErrorMessage="1" sqref="H538:H541 H112:H113 H252 G421:G537" xr:uid="{5CCCEFBE-3129-4FD9-8D26-34A70273CD33}">
      <formula1>$AE$2:$AE$5</formula1>
    </dataValidation>
    <dataValidation type="list" allowBlank="1" showInputMessage="1" showErrorMessage="1" sqref="L631:L632 N615:N628 M642:M647 L648:L649 M636:M639 L640:L641 L634:L635 M633 M629:M630 M650:M947" xr:uid="{874DE65A-9DEA-4F9C-94B9-0EB13D81D4E0}">
      <formula1>$AD$2:$AD$5</formula1>
    </dataValidation>
    <dataValidation type="list" allowBlank="1" showInputMessage="1" showErrorMessage="1" sqref="H629:H653 I577:I628" xr:uid="{BCFEEF4D-5430-484D-BAD7-F6B5A8101738}">
      <formula1>$AE$2:$AE$6</formula1>
    </dataValidation>
    <dataValidation type="list" allowBlank="1" showErrorMessage="1" sqref="K421:K424 K451:K452 L434:L450 K456 L453:L455 K461:K462 L457:L460 L425 L427:L432 L463:L499 L501:L505 L507:L537" xr:uid="{2F1CD00C-EC47-4C6C-9832-A88B6BFF97FB}">
      <formula1>$AD$2:$AD$5</formula1>
    </dataValidation>
    <dataValidation type="list" allowBlank="1" showInputMessage="1" showErrorMessage="1" sqref="H671:H760 I861:J916" xr:uid="{9D1DC0D5-37E7-4E72-949E-B8455FEB53AE}">
      <formula1>$AG$2:$AG$7</formula1>
    </dataValidation>
    <dataValidation type="list" allowBlank="1" showInputMessage="1" showErrorMessage="1" sqref="I767:J856" xr:uid="{ACE02CBE-9692-46F0-AA56-DFA1E200927E}">
      <formula1>$AG$2:$AG$9</formula1>
    </dataValidation>
    <dataValidation type="list" allowBlank="1" showErrorMessage="1" sqref="M341 M344:M362" xr:uid="{08DF8C90-22D2-4271-A929-4AF6B9A9AA2F}">
      <formula1>$AF$2:$AF$5</formula1>
    </dataValidation>
    <dataValidation type="list" allowBlank="1" showInputMessage="1" showErrorMessage="1" sqref="H341:H362" xr:uid="{11D8489C-A462-414C-9039-6063BC5FFAAF}">
      <formula1>$AG$2:$AG$5</formula1>
    </dataValidation>
  </dataValidations>
  <hyperlinks>
    <hyperlink ref="G208" r:id="rId1" xr:uid="{12864EE3-E9C1-4DE5-A0CE-F9CF108DC03F}"/>
    <hyperlink ref="G172" r:id="rId2" xr:uid="{2A2C798E-1229-4626-9698-194D3095C15C}"/>
    <hyperlink ref="G178" r:id="rId3" xr:uid="{00F42827-CF4B-4924-871D-6A17D6CFDFEC}"/>
    <hyperlink ref="G435" r:id="rId4" xr:uid="{EF1E4147-4BA0-4B4E-9340-4E1E84511C4D}"/>
    <hyperlink ref="G650" r:id="rId5" xr:uid="{9B642570-4C64-4AD9-AA21-6C509F203741}"/>
    <hyperlink ref="G559" r:id="rId6" xr:uid="{FA2E6319-A1A4-420A-837D-207E28D27A8F}"/>
    <hyperlink ref="G655" r:id="rId7" xr:uid="{59FCF5FB-5D8E-4644-81B3-DF6BE507C5B6}"/>
    <hyperlink ref="G639" r:id="rId8" xr:uid="{1857CCA5-99BA-4F70-A3C3-1E2830445DDC}"/>
    <hyperlink ref="G207" r:id="rId9" xr:uid="{A5900BEA-EC11-48B6-96A2-E4D0A63D7205}"/>
    <hyperlink ref="G171" r:id="rId10" xr:uid="{981DECAF-A93B-44C9-B0AE-613B9BA4A991}"/>
    <hyperlink ref="G177" r:id="rId11" xr:uid="{83005663-543E-4689-9E8C-571FDE7336E3}"/>
    <hyperlink ref="G377" r:id="rId12" xr:uid="{28DC4898-3079-4D8D-85E1-2FCFAEB74F79}"/>
    <hyperlink ref="G380" r:id="rId13" xr:uid="{FBAAC04D-2159-44D1-8601-23EE28D150FF}"/>
    <hyperlink ref="G381" r:id="rId14" xr:uid="{F724788E-AA6E-4E9A-BE1B-3B9AA079A6A4}"/>
    <hyperlink ref="G384" r:id="rId15" xr:uid="{C3C96BE8-CF2F-4AE1-BDEF-E5DAE0B5789A}"/>
    <hyperlink ref="G385" r:id="rId16" xr:uid="{54D99CF2-B80F-4ABE-95F4-7BDD75EAEC98}"/>
    <hyperlink ref="G378" r:id="rId17" xr:uid="{D0B07227-1919-4B02-8B84-79CD8BDBDE02}"/>
    <hyperlink ref="G379" r:id="rId18" xr:uid="{ABE3D783-CBBB-4538-928A-68B492DBB7C0}"/>
    <hyperlink ref="G382" r:id="rId19" xr:uid="{71E1362F-E6CF-4405-BB58-EAD2F28B8B22}"/>
    <hyperlink ref="G383" r:id="rId20" xr:uid="{D4AE4966-A491-44DC-905A-E75398C0F13D}"/>
    <hyperlink ref="G386" r:id="rId21" xr:uid="{7355EFE8-DD50-4A65-A42C-812D55758361}"/>
    <hyperlink ref="G387" r:id="rId22" xr:uid="{30D16AA9-03A1-4BA9-87DC-1AF757A6A591}"/>
    <hyperlink ref="G388" r:id="rId23" xr:uid="{CB725A9D-7E5B-423B-A0C2-D06AC4BAF368}"/>
    <hyperlink ref="G389" r:id="rId24" xr:uid="{46E2D66E-C1D8-4FC7-BC5B-121BEA6E3818}"/>
    <hyperlink ref="G390" r:id="rId25" xr:uid="{BFBCDE03-3606-4F45-8654-96C6E0B5EC1C}"/>
    <hyperlink ref="G391" r:id="rId26" xr:uid="{DFB1BEB6-E7D6-4C3B-8560-C4F78F076D7A}"/>
    <hyperlink ref="G392" r:id="rId27" xr:uid="{DF5983F4-B76F-40E7-B90C-8C9880CEF1F3}"/>
    <hyperlink ref="G393" r:id="rId28" xr:uid="{E9F89ECE-C6D6-47F9-9AC5-30AAF6CB3C36}"/>
    <hyperlink ref="G394" r:id="rId29" xr:uid="{D2BE759E-86D5-4565-A47C-03CCA7B7EBB0}"/>
    <hyperlink ref="G395" r:id="rId30" xr:uid="{844B4746-BB46-4196-9F0B-C89C1D0183D1}"/>
    <hyperlink ref="G396" r:id="rId31" xr:uid="{E1B0EC5D-C700-4D14-AFE7-85D730D8CF39}"/>
    <hyperlink ref="G397" r:id="rId32" xr:uid="{22709EB9-94A6-4E14-BBFD-78F42FCEACF8}"/>
    <hyperlink ref="G398" r:id="rId33" xr:uid="{9C3E49BA-FF5D-46BD-92D8-C76E7DAFDD41}"/>
    <hyperlink ref="G399" r:id="rId34" xr:uid="{52080F41-81B0-4C94-9D09-D115B008D3B4}"/>
    <hyperlink ref="G400" r:id="rId35" xr:uid="{93EDDB9A-6EA1-4243-AC24-AB5E033086B3}"/>
    <hyperlink ref="G401" r:id="rId36" xr:uid="{89B99DC6-B1CB-4E04-8C01-2865304A296D}"/>
    <hyperlink ref="G402" r:id="rId37" xr:uid="{A1F5A05B-3C73-4E40-A32B-E3BE5A244271}"/>
    <hyperlink ref="G403" r:id="rId38" xr:uid="{8461A2E1-0A2F-48D3-A6AD-CCE4C0CE8200}"/>
    <hyperlink ref="G404" r:id="rId39" xr:uid="{3F341C53-A043-41C8-A671-E933AE2F8E21}"/>
    <hyperlink ref="G405" r:id="rId40" xr:uid="{0BD900A5-11A4-48AF-BF9C-7894882573D2}"/>
    <hyperlink ref="G406" r:id="rId41" xr:uid="{0EF66F33-4F0A-4853-94D6-41D25CB5C308}"/>
    <hyperlink ref="G407" r:id="rId42" xr:uid="{DB0AB0A0-8A31-463D-B02B-F47AE4747B83}"/>
    <hyperlink ref="G408" r:id="rId43" xr:uid="{F373B105-028F-4843-BFB2-69C9CA71DA0E}"/>
    <hyperlink ref="G409" r:id="rId44" xr:uid="{E3D02F01-737C-4587-8407-A9D7BAF8FAFF}"/>
    <hyperlink ref="G410" r:id="rId45" xr:uid="{93CE0848-A3FC-4B5B-93F7-ABA83794ACF1}"/>
    <hyperlink ref="G411" r:id="rId46" xr:uid="{466F0F44-07EB-4529-8415-BAA951A16851}"/>
    <hyperlink ref="G32" r:id="rId47" xr:uid="{8389423E-C154-4362-A024-47D102AF2554}"/>
    <hyperlink ref="G34" r:id="rId48" xr:uid="{BC1141C4-53EE-4660-A72E-FE1AAD004563}"/>
    <hyperlink ref="G36" r:id="rId49" xr:uid="{44401509-1384-4843-A361-632ED9DFDEFA}"/>
    <hyperlink ref="G38" r:id="rId50" xr:uid="{8AD11DBF-C004-4965-B0AE-449E1975AB53}"/>
    <hyperlink ref="G40" r:id="rId51" xr:uid="{98D5A246-9C70-4566-BAFF-69A234B79558}"/>
    <hyperlink ref="G42" r:id="rId52" xr:uid="{84A45CDD-C3F8-4FB8-9D2C-62B2A91F1A06}"/>
    <hyperlink ref="G44" r:id="rId53" xr:uid="{4E3ABC52-6221-4AA9-B694-40EA7FED1FD7}"/>
    <hyperlink ref="G46" r:id="rId54" xr:uid="{FFF46F74-A4D2-4683-9BD5-90E24F77936D}"/>
    <hyperlink ref="G20" r:id="rId55" xr:uid="{644B9789-90EB-49E5-8A3E-66F8F8784972}"/>
    <hyperlink ref="G22" r:id="rId56" xr:uid="{A319374C-A681-45E1-8EA4-9BD3E3C0171A}"/>
    <hyperlink ref="G24" r:id="rId57" xr:uid="{96B22A4D-FF3D-4256-BF32-677C556509AF}"/>
    <hyperlink ref="G26" r:id="rId58" xr:uid="{AB6CEF03-CB3A-4D28-BA06-B2EEE304F466}"/>
    <hyperlink ref="G28" r:id="rId59" xr:uid="{57AEDE4A-B68E-411D-8B63-6C177847E034}"/>
    <hyperlink ref="G30" r:id="rId60" xr:uid="{05AAD56B-7B8E-423E-B4A9-7F5C6F308B22}"/>
    <hyperlink ref="G18" r:id="rId61" xr:uid="{D6B9A4EA-B87D-43DB-80D1-66B5A4727908}"/>
    <hyperlink ref="G2" r:id="rId62" xr:uid="{F7778F73-07C7-41E2-AA17-33038088F39C}"/>
    <hyperlink ref="G12" r:id="rId63" xr:uid="{B11F7656-766F-4915-BA5F-E5DA5BC399D3}"/>
    <hyperlink ref="G7" r:id="rId64" xr:uid="{B165BA78-67D8-483E-AE78-118AAE0E7B6D}"/>
    <hyperlink ref="G3" r:id="rId65" xr:uid="{CF98DCB3-5D9F-4819-ABC8-48714DF8D0C2}"/>
    <hyperlink ref="G4" r:id="rId66" xr:uid="{72764F88-5428-43C2-95F8-4B4E1F65E40C}"/>
    <hyperlink ref="G5" r:id="rId67" xr:uid="{7E1F259E-5A08-4534-8F53-C9DE37DC0C8A}"/>
    <hyperlink ref="G6" r:id="rId68" xr:uid="{403B03FD-6CEF-4410-8C3F-D4CFD6BD1B5F}"/>
    <hyperlink ref="G8" r:id="rId69" xr:uid="{054395AF-F740-4E26-B2E7-6E17EB74CE2E}"/>
    <hyperlink ref="G9" r:id="rId70" xr:uid="{E2767630-4EAC-4994-9FA8-C8DE37961B18}"/>
    <hyperlink ref="G10" r:id="rId71" xr:uid="{3800B466-2C10-4F06-9A42-CEE5DA4CB381}"/>
    <hyperlink ref="G11" r:id="rId72" xr:uid="{CA691B03-6A22-40A9-96CD-FA633610FD65}"/>
    <hyperlink ref="G13" r:id="rId73" xr:uid="{D5413F3B-693D-4F88-98AA-5047DE510535}"/>
    <hyperlink ref="G14" r:id="rId74" xr:uid="{6583D2FF-694D-47E5-8387-1E049A9FAC2B}"/>
    <hyperlink ref="G15" r:id="rId75" xr:uid="{47676EBB-5C02-4A50-B4F7-1258BEC4D8A1}"/>
    <hyperlink ref="G16" r:id="rId76" xr:uid="{37D626EE-1490-4515-ADE6-93DEF9571CBD}"/>
    <hyperlink ref="G49" r:id="rId77" xr:uid="{9E80B9FC-F5C4-4727-9F40-41AE146B1EED}"/>
    <hyperlink ref="G48" r:id="rId78" xr:uid="{4A3A5EA6-C714-40A2-A739-592B3B0487C9}"/>
    <hyperlink ref="G50" r:id="rId79" xr:uid="{CD8D5F12-9A41-4767-BCB7-0F492A4B7625}"/>
    <hyperlink ref="G47" r:id="rId80" xr:uid="{11F255FB-2594-4C30-B772-D4F60FA73CD4}"/>
    <hyperlink ref="G357" r:id="rId81" xr:uid="{48D8545B-90D3-4033-9378-E70C2B1C1A31}"/>
  </hyperlinks>
  <pageMargins left="0.7" right="0.7" top="0.75" bottom="0.75" header="0.3" footer="0.3"/>
  <pageSetup paperSize="9" orientation="portrait" r:id="rId82"/>
  <drawing r:id="rId83"/>
  <tableParts count="3">
    <tablePart r:id="rId84"/>
    <tablePart r:id="rId85"/>
    <tablePart r:id="rId8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4"/>
  <dimension ref="A1:AV1643"/>
  <sheetViews>
    <sheetView zoomScale="80" zoomScaleNormal="70" workbookViewId="0">
      <pane ySplit="1" topLeftCell="A2" activePane="bottomLeft" state="frozen"/>
      <selection pane="bottomLeft" activeCell="F310" sqref="F310:F434"/>
    </sheetView>
  </sheetViews>
  <sheetFormatPr baseColWidth="10" defaultColWidth="12.69921875" defaultRowHeight="19.95" customHeight="1"/>
  <cols>
    <col min="1" max="1" width="12.69921875" style="79"/>
    <col min="2" max="2" width="10.5" style="79" customWidth="1"/>
    <col min="3" max="3" width="12.5" style="77" customWidth="1"/>
    <col min="4" max="4" width="7.19921875" style="77" customWidth="1"/>
    <col min="5" max="5" width="8.19921875" style="77" customWidth="1"/>
    <col min="6" max="6" width="10.69921875" style="143" customWidth="1"/>
    <col min="7" max="9" width="8.19921875" style="77" customWidth="1"/>
    <col min="10" max="10" width="14.69921875" style="77" customWidth="1"/>
    <col min="11" max="11" width="17.19921875" style="77" customWidth="1"/>
    <col min="12" max="12" width="16.69921875" style="77" customWidth="1"/>
    <col min="13" max="13" width="23.3984375" style="77" customWidth="1"/>
    <col min="14" max="14" width="12.296875" style="77" customWidth="1"/>
    <col min="15" max="15" width="7.5" style="77" customWidth="1"/>
    <col min="16" max="16" width="11.19921875" style="77" customWidth="1"/>
    <col min="17" max="17" width="10.69921875" style="77" customWidth="1"/>
    <col min="18" max="18" width="6.5" style="77" customWidth="1"/>
    <col min="19" max="19" width="10.69921875" style="143" customWidth="1"/>
    <col min="20" max="20" width="10.69921875" style="77" customWidth="1"/>
    <col min="21" max="23" width="12.69921875" style="77"/>
    <col min="24" max="24" width="16.69921875" style="77" customWidth="1"/>
    <col min="25" max="28" width="12.69921875" style="77"/>
    <col min="29" max="29" width="21.19921875" style="77" customWidth="1"/>
    <col min="30" max="30" width="14.5" style="135" customWidth="1"/>
    <col min="31" max="31" width="12.69921875" style="77"/>
    <col min="32" max="32" width="13.19921875" style="200" bestFit="1" customWidth="1"/>
    <col min="33" max="33" width="12.69921875" style="80"/>
    <col min="34" max="16384" width="12.69921875" style="77"/>
  </cols>
  <sheetData>
    <row r="1" spans="1:34" s="78" customFormat="1" ht="46.2" customHeight="1">
      <c r="A1" s="96"/>
      <c r="B1" s="78" t="s">
        <v>341</v>
      </c>
      <c r="C1" s="78" t="s">
        <v>342</v>
      </c>
      <c r="D1" s="78" t="s">
        <v>751</v>
      </c>
      <c r="E1" s="78" t="s">
        <v>343</v>
      </c>
      <c r="F1" s="97" t="s">
        <v>16</v>
      </c>
      <c r="J1" s="98" t="s">
        <v>756</v>
      </c>
      <c r="K1" s="98" t="s">
        <v>444</v>
      </c>
      <c r="L1" s="98" t="s">
        <v>123</v>
      </c>
      <c r="M1" s="98" t="s">
        <v>35</v>
      </c>
      <c r="N1" s="98" t="s">
        <v>392</v>
      </c>
      <c r="O1" s="98" t="s">
        <v>757</v>
      </c>
      <c r="P1" s="98" t="s">
        <v>36</v>
      </c>
      <c r="Q1" s="98" t="s">
        <v>37</v>
      </c>
      <c r="R1" s="98" t="s">
        <v>14</v>
      </c>
      <c r="S1" s="99" t="s">
        <v>16</v>
      </c>
      <c r="T1" s="99" t="str">
        <f>'Summary(old)'!P12</f>
        <v>EUR</v>
      </c>
      <c r="X1" s="100" t="s">
        <v>13</v>
      </c>
      <c r="Y1" s="101" t="s">
        <v>14</v>
      </c>
      <c r="Z1" s="101" t="s">
        <v>15</v>
      </c>
      <c r="AA1" s="102" t="s">
        <v>16</v>
      </c>
      <c r="AB1" s="255"/>
      <c r="AC1" s="256"/>
      <c r="AD1" s="254"/>
      <c r="AE1" s="103"/>
      <c r="AF1" s="195"/>
      <c r="AG1" s="92"/>
      <c r="AH1" s="85"/>
    </row>
    <row r="2" spans="1:34" ht="19.95" customHeight="1">
      <c r="A2" s="79" t="str">
        <f>IF(D2=0,"",1)</f>
        <v/>
      </c>
      <c r="B2" s="104">
        <f>SUM($A$2:A2)</f>
        <v>0</v>
      </c>
      <c r="C2" s="105" t="str">
        <f>'Agripp Holds PU (EU, ASIA)'!A11</f>
        <v>HU001</v>
      </c>
      <c r="D2" s="105">
        <f>IF(VLOOKUP(C2,'Agripp Holds PU (EU, ASIA)'!$A$11:$AL$1003,37,0)="",0,VLOOKUP(C2,'Agripp Holds PU (EU, ASIA)'!$A$11:$AL$1003,37,0))</f>
        <v>0</v>
      </c>
      <c r="E2" s="105">
        <v>1</v>
      </c>
      <c r="F2" s="106">
        <f>IF(VLOOKUP(C2,'Agripp Holds PU (EU, ASIA)'!$A$11:$AN$999,39,0)="",0,VLOOKUP(C2,'Agripp Holds PU (EU, ASIA)'!$A$11:$AN$999,39,0))</f>
        <v>0</v>
      </c>
      <c r="G2" s="107"/>
      <c r="H2" s="107"/>
      <c r="I2" s="107"/>
      <c r="J2" s="105" t="str">
        <f t="shared" ref="J2:J65" si="0">IF(ISERROR(VLOOKUP($E2,$B$2:$D$1047,2,0)),"",VLOOKUP($E2,$B$2:$D$1047,2,0))</f>
        <v/>
      </c>
      <c r="K2" s="105" t="str">
        <f t="shared" ref="K2:K65" si="1">IF(ISERROR(VLOOKUP($J2,TableauDatanew,4,0)),"",VLOOKUP($J2,TableauDatanew,4,0))</f>
        <v/>
      </c>
      <c r="L2" s="105" t="str">
        <f t="shared" ref="L2:L65" si="2">IF(ISERROR(VLOOKUP($J2,TableauDatanew,5,0)),"",VLOOKUP($J2,TableauDatanew,5,0))</f>
        <v/>
      </c>
      <c r="M2" s="105" t="str">
        <f t="shared" ref="M2:M65" si="3">IF(ISERROR(VLOOKUP($J2,TableauDatanew,6,0)),"",VLOOKUP($J2,TableauDatanew,6,0))</f>
        <v/>
      </c>
      <c r="N2" s="105" t="str">
        <f t="shared" ref="N2:N65" si="4">IF(ISERROR(VLOOKUP($J2,TableauDatanew,13,0)),"",VLOOKUP($J2,TableauDatanew,13,0))</f>
        <v/>
      </c>
      <c r="O2" s="105" t="str">
        <f t="shared" ref="O2:O65" si="5">IF(ISERROR(VLOOKUP($J2,TableauDatanew,11,0)),"",VLOOKUP($J2,TableauDatanew,11,0))</f>
        <v/>
      </c>
      <c r="P2" s="105" t="str">
        <f t="shared" ref="P2:P65" si="6">IF(ISERROR(VLOOKUP($J2,TableauDatanew,8,0)),"",VLOOKUP($J2,TableauDatanew,8,0))</f>
        <v/>
      </c>
      <c r="Q2" s="105" t="str">
        <f t="shared" ref="Q2:Q65" si="7">IF(ISERROR(VLOOKUP($J2,TableauDatanew,10,0)),"",VLOOKUP($J2,TableauDatanew,10,0))</f>
        <v/>
      </c>
      <c r="R2" s="105" t="str">
        <f t="shared" ref="R2:R65" si="8">IF(ISERROR(VLOOKUP(J2,C:D,2,0)),"",VLOOKUP(J2,C:D,2,0))</f>
        <v/>
      </c>
      <c r="S2" s="106" t="str">
        <f t="shared" ref="S2:S65" si="9">IF(ISERROR(VLOOKUP(J2,C:F,4,0)),"",VLOOKUP(J2,C:F,4,0))</f>
        <v/>
      </c>
      <c r="T2" s="105" t="str">
        <f>IF(S2="","",$T$1)</f>
        <v/>
      </c>
      <c r="X2" s="108" t="s">
        <v>19</v>
      </c>
      <c r="Y2" s="109" t="s">
        <v>14</v>
      </c>
      <c r="Z2" s="109" t="s">
        <v>15</v>
      </c>
      <c r="AA2" s="110" t="str">
        <f>'Summary(old)'!P12</f>
        <v>EUR</v>
      </c>
      <c r="AB2" s="94"/>
      <c r="AC2" s="257"/>
      <c r="AD2" s="136"/>
      <c r="AE2" s="83"/>
      <c r="AF2" s="196"/>
    </row>
    <row r="3" spans="1:34" ht="19.95" customHeight="1">
      <c r="A3" s="79" t="str">
        <f t="shared" ref="A3:A66" si="10">IF(D3=0,"",1)</f>
        <v/>
      </c>
      <c r="B3" s="104">
        <f>SUM($A$2:A3)</f>
        <v>0</v>
      </c>
      <c r="C3" s="105" t="str">
        <f>'Agripp Holds PU (EU, ASIA)'!A12</f>
        <v>HU002</v>
      </c>
      <c r="D3" s="105">
        <f>IF(VLOOKUP(C3,'Agripp Holds PU (EU, ASIA)'!$A$11:$AL$1003,37,0)="",0,VLOOKUP(C3,'Agripp Holds PU (EU, ASIA)'!$A$11:$AL$1003,37,0))</f>
        <v>0</v>
      </c>
      <c r="E3" s="105">
        <v>2</v>
      </c>
      <c r="F3" s="106">
        <f>IF(VLOOKUP(C3,'Agripp Holds PU (EU, ASIA)'!$A$11:$AN$999,39,0)="",0,VLOOKUP(C3,'Agripp Holds PU (EU, ASIA)'!$A$11:$AN$999,39,0))</f>
        <v>0</v>
      </c>
      <c r="G3" s="107"/>
      <c r="H3" s="107"/>
      <c r="I3" s="107"/>
      <c r="J3" s="105" t="str">
        <f t="shared" si="0"/>
        <v/>
      </c>
      <c r="K3" s="105" t="str">
        <f t="shared" si="1"/>
        <v/>
      </c>
      <c r="L3" s="105" t="str">
        <f t="shared" si="2"/>
        <v/>
      </c>
      <c r="M3" s="105" t="str">
        <f t="shared" si="3"/>
        <v/>
      </c>
      <c r="N3" s="105" t="str">
        <f t="shared" si="4"/>
        <v/>
      </c>
      <c r="O3" s="105" t="str">
        <f t="shared" si="5"/>
        <v/>
      </c>
      <c r="P3" s="105" t="str">
        <f t="shared" si="6"/>
        <v/>
      </c>
      <c r="Q3" s="105" t="str">
        <f t="shared" si="7"/>
        <v/>
      </c>
      <c r="R3" s="105" t="str">
        <f t="shared" si="8"/>
        <v/>
      </c>
      <c r="S3" s="106" t="str">
        <f t="shared" si="9"/>
        <v/>
      </c>
      <c r="T3" s="105" t="str">
        <f t="shared" ref="T3:T66" si="11">IF(S3="","",$T$1)</f>
        <v/>
      </c>
      <c r="X3" s="111" t="s">
        <v>3394</v>
      </c>
      <c r="Y3" s="112">
        <f>'Agripp Holds PU (EU, ASIA)'!I2</f>
        <v>0</v>
      </c>
      <c r="Z3" s="112">
        <f>'Agripp Holds PU (EU, ASIA)'!J2</f>
        <v>0</v>
      </c>
      <c r="AA3" s="119">
        <f>'Agripp Holds PU (EU, ASIA)'!K2</f>
        <v>0</v>
      </c>
      <c r="AB3" s="89"/>
      <c r="AC3" s="258"/>
      <c r="AD3" s="90"/>
      <c r="AE3" s="86"/>
      <c r="AF3" s="197"/>
      <c r="AG3" s="92"/>
    </row>
    <row r="4" spans="1:34" ht="19.95" customHeight="1">
      <c r="A4" s="79" t="str">
        <f t="shared" si="10"/>
        <v/>
      </c>
      <c r="B4" s="104">
        <f>SUM($A$2:A4)</f>
        <v>0</v>
      </c>
      <c r="C4" s="105" t="str">
        <f>'Agripp Holds PU (EU, ASIA)'!A13</f>
        <v>HU003</v>
      </c>
      <c r="D4" s="105">
        <f>IF(VLOOKUP(C4,'Agripp Holds PU (EU, ASIA)'!$A$11:$AL$1003,37,0)="",0,VLOOKUP(C4,'Agripp Holds PU (EU, ASIA)'!$A$11:$AL$1003,37,0))</f>
        <v>0</v>
      </c>
      <c r="E4" s="105">
        <v>3</v>
      </c>
      <c r="F4" s="106">
        <f>IF(VLOOKUP(C4,'Agripp Holds PU (EU, ASIA)'!$A$11:$AN$999,39,0)="",0,VLOOKUP(C4,'Agripp Holds PU (EU, ASIA)'!$A$11:$AN$999,39,0))</f>
        <v>0</v>
      </c>
      <c r="G4" s="107"/>
      <c r="H4" s="107"/>
      <c r="I4" s="107"/>
      <c r="J4" s="105" t="str">
        <f t="shared" si="0"/>
        <v/>
      </c>
      <c r="K4" s="105" t="str">
        <f t="shared" si="1"/>
        <v/>
      </c>
      <c r="L4" s="105" t="str">
        <f t="shared" si="2"/>
        <v/>
      </c>
      <c r="M4" s="105" t="str">
        <f t="shared" si="3"/>
        <v/>
      </c>
      <c r="N4" s="105" t="str">
        <f t="shared" si="4"/>
        <v/>
      </c>
      <c r="O4" s="105" t="str">
        <f t="shared" si="5"/>
        <v/>
      </c>
      <c r="P4" s="105" t="str">
        <f t="shared" si="6"/>
        <v/>
      </c>
      <c r="Q4" s="105" t="str">
        <f t="shared" si="7"/>
        <v/>
      </c>
      <c r="R4" s="105" t="str">
        <f t="shared" si="8"/>
        <v/>
      </c>
      <c r="S4" s="106" t="str">
        <f t="shared" si="9"/>
        <v/>
      </c>
      <c r="T4" s="105" t="str">
        <f t="shared" si="11"/>
        <v/>
      </c>
      <c r="X4" s="111" t="s">
        <v>3395</v>
      </c>
      <c r="Y4" s="112">
        <f>'Agripp Holds PE (EU)'!F2</f>
        <v>0</v>
      </c>
      <c r="Z4" s="112">
        <f>'Agripp Holds PE (EU)'!G2</f>
        <v>0</v>
      </c>
      <c r="AA4" s="119">
        <f>'Agripp Holds PE (EU)'!H2</f>
        <v>0</v>
      </c>
      <c r="AB4" s="89"/>
      <c r="AC4" s="258"/>
      <c r="AD4" s="90"/>
      <c r="AE4" s="86"/>
      <c r="AF4" s="197"/>
      <c r="AG4" s="92"/>
    </row>
    <row r="5" spans="1:34" ht="19.95" customHeight="1">
      <c r="A5" s="79" t="str">
        <f t="shared" si="10"/>
        <v/>
      </c>
      <c r="B5" s="104">
        <f>SUM($A$2:A5)</f>
        <v>0</v>
      </c>
      <c r="C5" s="105" t="str">
        <f>'Agripp Holds PU (EU, ASIA)'!A14</f>
        <v>HU004</v>
      </c>
      <c r="D5" s="105">
        <f>IF(VLOOKUP(C5,'Agripp Holds PU (EU, ASIA)'!$A$11:$AL$1003,37,0)="",0,VLOOKUP(C5,'Agripp Holds PU (EU, ASIA)'!$A$11:$AL$1003,37,0))</f>
        <v>0</v>
      </c>
      <c r="E5" s="105">
        <v>4</v>
      </c>
      <c r="F5" s="106">
        <f>IF(VLOOKUP(C5,'Agripp Holds PU (EU, ASIA)'!$A$11:$AN$999,39,0)="",0,VLOOKUP(C5,'Agripp Holds PU (EU, ASIA)'!$A$11:$AN$999,39,0))</f>
        <v>0</v>
      </c>
      <c r="G5" s="107"/>
      <c r="H5" s="107"/>
      <c r="I5" s="107"/>
      <c r="J5" s="105" t="str">
        <f t="shared" si="0"/>
        <v/>
      </c>
      <c r="K5" s="105" t="str">
        <f t="shared" si="1"/>
        <v/>
      </c>
      <c r="L5" s="105" t="str">
        <f t="shared" si="2"/>
        <v/>
      </c>
      <c r="M5" s="105" t="str">
        <f t="shared" si="3"/>
        <v/>
      </c>
      <c r="N5" s="105" t="str">
        <f t="shared" si="4"/>
        <v/>
      </c>
      <c r="O5" s="105" t="str">
        <f t="shared" si="5"/>
        <v/>
      </c>
      <c r="P5" s="105" t="str">
        <f t="shared" si="6"/>
        <v/>
      </c>
      <c r="Q5" s="105" t="str">
        <f t="shared" si="7"/>
        <v/>
      </c>
      <c r="R5" s="105" t="str">
        <f t="shared" si="8"/>
        <v/>
      </c>
      <c r="S5" s="106" t="str">
        <f t="shared" si="9"/>
        <v/>
      </c>
      <c r="T5" s="105" t="str">
        <f t="shared" si="11"/>
        <v/>
      </c>
      <c r="X5" s="114" t="s">
        <v>18</v>
      </c>
      <c r="Y5" s="115">
        <f>SUM(Y3:Y4)</f>
        <v>0</v>
      </c>
      <c r="Z5" s="115">
        <f>SUM(Z3:Z4)</f>
        <v>0</v>
      </c>
      <c r="AA5" s="395">
        <f>SUM(AA3:AA4)</f>
        <v>0</v>
      </c>
      <c r="AB5" s="89"/>
      <c r="AC5" s="258"/>
      <c r="AD5" s="90"/>
      <c r="AE5" s="86"/>
      <c r="AF5" s="197"/>
      <c r="AG5" s="92"/>
    </row>
    <row r="6" spans="1:34" ht="19.95" customHeight="1">
      <c r="A6" s="79" t="str">
        <f t="shared" si="10"/>
        <v/>
      </c>
      <c r="B6" s="104">
        <f>SUM($A$2:A6)</f>
        <v>0</v>
      </c>
      <c r="C6" s="105" t="str">
        <f>'Agripp Holds PU (EU, ASIA)'!A15</f>
        <v>HU005</v>
      </c>
      <c r="D6" s="105">
        <f>IF(VLOOKUP(C6,'Agripp Holds PU (EU, ASIA)'!$A$11:$AL$1003,37,0)="",0,VLOOKUP(C6,'Agripp Holds PU (EU, ASIA)'!$A$11:$AL$1003,37,0))</f>
        <v>0</v>
      </c>
      <c r="E6" s="105">
        <v>5</v>
      </c>
      <c r="F6" s="106">
        <f>IF(VLOOKUP(C6,'Agripp Holds PU (EU, ASIA)'!$A$11:$AN$999,39,0)="",0,VLOOKUP(C6,'Agripp Holds PU (EU, ASIA)'!$A$11:$AN$999,39,0))</f>
        <v>0</v>
      </c>
      <c r="G6" s="107"/>
      <c r="H6" s="107"/>
      <c r="I6" s="107"/>
      <c r="J6" s="105" t="str">
        <f t="shared" si="0"/>
        <v/>
      </c>
      <c r="K6" s="105" t="str">
        <f t="shared" si="1"/>
        <v/>
      </c>
      <c r="L6" s="105" t="str">
        <f t="shared" si="2"/>
        <v/>
      </c>
      <c r="M6" s="105" t="str">
        <f t="shared" si="3"/>
        <v/>
      </c>
      <c r="N6" s="105" t="str">
        <f t="shared" si="4"/>
        <v/>
      </c>
      <c r="O6" s="105" t="str">
        <f t="shared" si="5"/>
        <v/>
      </c>
      <c r="P6" s="105" t="str">
        <f t="shared" si="6"/>
        <v/>
      </c>
      <c r="Q6" s="105" t="str">
        <f t="shared" si="7"/>
        <v/>
      </c>
      <c r="R6" s="105" t="str">
        <f t="shared" si="8"/>
        <v/>
      </c>
      <c r="S6" s="106" t="str">
        <f t="shared" si="9"/>
        <v/>
      </c>
      <c r="T6" s="105" t="str">
        <f t="shared" si="11"/>
        <v/>
      </c>
      <c r="X6" s="117"/>
      <c r="Y6" s="118"/>
      <c r="Z6" s="118"/>
      <c r="AA6" s="113"/>
      <c r="AB6" s="89"/>
      <c r="AC6" s="258"/>
      <c r="AD6" s="90"/>
      <c r="AE6" s="86"/>
      <c r="AF6" s="197"/>
      <c r="AG6" s="92"/>
    </row>
    <row r="7" spans="1:34" ht="19.95" customHeight="1">
      <c r="A7" s="79" t="str">
        <f t="shared" si="10"/>
        <v/>
      </c>
      <c r="B7" s="104">
        <f>SUM($A$2:A7)</f>
        <v>0</v>
      </c>
      <c r="C7" s="105" t="str">
        <f>'Agripp Holds PU (EU, ASIA)'!A16</f>
        <v>HU006</v>
      </c>
      <c r="D7" s="105">
        <f>IF(VLOOKUP(C7,'Agripp Holds PU (EU, ASIA)'!$A$11:$AL$1003,37,0)="",0,VLOOKUP(C7,'Agripp Holds PU (EU, ASIA)'!$A$11:$AL$1003,37,0))</f>
        <v>0</v>
      </c>
      <c r="E7" s="105">
        <v>6</v>
      </c>
      <c r="F7" s="106">
        <f>IF(VLOOKUP(C7,'Agripp Holds PU (EU, ASIA)'!$A$11:$AN$999,39,0)="",0,VLOOKUP(C7,'Agripp Holds PU (EU, ASIA)'!$A$11:$AN$999,39,0))</f>
        <v>0</v>
      </c>
      <c r="G7" s="107"/>
      <c r="H7" s="107"/>
      <c r="I7" s="107"/>
      <c r="J7" s="105" t="str">
        <f t="shared" si="0"/>
        <v/>
      </c>
      <c r="K7" s="105" t="str">
        <f t="shared" si="1"/>
        <v/>
      </c>
      <c r="L7" s="105" t="str">
        <f t="shared" si="2"/>
        <v/>
      </c>
      <c r="M7" s="105" t="str">
        <f t="shared" si="3"/>
        <v/>
      </c>
      <c r="N7" s="105" t="str">
        <f t="shared" si="4"/>
        <v/>
      </c>
      <c r="O7" s="105" t="str">
        <f t="shared" si="5"/>
        <v/>
      </c>
      <c r="P7" s="105" t="str">
        <f t="shared" si="6"/>
        <v/>
      </c>
      <c r="Q7" s="105" t="str">
        <f t="shared" si="7"/>
        <v/>
      </c>
      <c r="R7" s="105" t="str">
        <f t="shared" si="8"/>
        <v/>
      </c>
      <c r="S7" s="106" t="str">
        <f t="shared" si="9"/>
        <v/>
      </c>
      <c r="T7" s="105" t="str">
        <f t="shared" si="11"/>
        <v/>
      </c>
      <c r="X7" s="108" t="s">
        <v>3393</v>
      </c>
      <c r="Y7" s="121" t="s">
        <v>14</v>
      </c>
      <c r="Z7" s="121" t="s">
        <v>754</v>
      </c>
      <c r="AA7" s="122" t="str">
        <f>'Summary(old)'!P12</f>
        <v>EUR</v>
      </c>
      <c r="AB7" s="89"/>
      <c r="AC7" s="258"/>
      <c r="AD7" s="90"/>
      <c r="AE7" s="86"/>
      <c r="AF7" s="197"/>
    </row>
    <row r="8" spans="1:34" ht="19.95" customHeight="1">
      <c r="A8" s="79" t="str">
        <f t="shared" si="10"/>
        <v/>
      </c>
      <c r="B8" s="104">
        <f>SUM($A$2:A8)</f>
        <v>0</v>
      </c>
      <c r="C8" s="105" t="str">
        <f>'Agripp Holds PU (EU, ASIA)'!A17</f>
        <v>HU007</v>
      </c>
      <c r="D8" s="105">
        <f>IF(VLOOKUP(C8,'Agripp Holds PU (EU, ASIA)'!$A$11:$AL$1003,37,0)="",0,VLOOKUP(C8,'Agripp Holds PU (EU, ASIA)'!$A$11:$AL$1003,37,0))</f>
        <v>0</v>
      </c>
      <c r="E8" s="105">
        <v>7</v>
      </c>
      <c r="F8" s="106">
        <f>IF(VLOOKUP(C8,'Agripp Holds PU (EU, ASIA)'!$A$11:$AN$999,39,0)="",0,VLOOKUP(C8,'Agripp Holds PU (EU, ASIA)'!$A$11:$AN$999,39,0))</f>
        <v>0</v>
      </c>
      <c r="G8" s="107"/>
      <c r="H8" s="107"/>
      <c r="I8" s="107"/>
      <c r="J8" s="105" t="str">
        <f t="shared" si="0"/>
        <v/>
      </c>
      <c r="K8" s="105" t="str">
        <f t="shared" si="1"/>
        <v/>
      </c>
      <c r="L8" s="105" t="str">
        <f t="shared" si="2"/>
        <v/>
      </c>
      <c r="M8" s="105" t="str">
        <f t="shared" si="3"/>
        <v/>
      </c>
      <c r="N8" s="105" t="str">
        <f t="shared" si="4"/>
        <v/>
      </c>
      <c r="O8" s="105" t="str">
        <f t="shared" si="5"/>
        <v/>
      </c>
      <c r="P8" s="105" t="str">
        <f t="shared" si="6"/>
        <v/>
      </c>
      <c r="Q8" s="105" t="str">
        <f t="shared" si="7"/>
        <v/>
      </c>
      <c r="R8" s="105" t="str">
        <f t="shared" si="8"/>
        <v/>
      </c>
      <c r="S8" s="106" t="str">
        <f t="shared" si="9"/>
        <v/>
      </c>
      <c r="T8" s="105" t="str">
        <f t="shared" si="11"/>
        <v/>
      </c>
      <c r="X8" s="123" t="s">
        <v>710</v>
      </c>
      <c r="Y8" s="124">
        <v>0</v>
      </c>
      <c r="Z8" s="125">
        <f>'Agripp GRP Macros (EU, Asia) '!F2</f>
        <v>0</v>
      </c>
      <c r="AA8" s="126">
        <f>'Agripp GRP Macros (EU, Asia) '!G2</f>
        <v>0</v>
      </c>
      <c r="AB8" s="259"/>
      <c r="AC8" s="260"/>
      <c r="AD8" s="89"/>
      <c r="AE8" s="88"/>
      <c r="AF8" s="198"/>
    </row>
    <row r="9" spans="1:34" ht="19.95" customHeight="1">
      <c r="A9" s="79" t="str">
        <f t="shared" si="10"/>
        <v/>
      </c>
      <c r="B9" s="104">
        <f>SUM($A$2:A9)</f>
        <v>0</v>
      </c>
      <c r="C9" s="105" t="str">
        <f>'Agripp Holds PU (EU, ASIA)'!A18</f>
        <v>HU008</v>
      </c>
      <c r="D9" s="105">
        <f>IF(VLOOKUP(C9,'Agripp Holds PU (EU, ASIA)'!$A$11:$AL$1003,37,0)="",0,VLOOKUP(C9,'Agripp Holds PU (EU, ASIA)'!$A$11:$AL$1003,37,0))</f>
        <v>0</v>
      </c>
      <c r="E9" s="105">
        <v>8</v>
      </c>
      <c r="F9" s="106">
        <f>IF(VLOOKUP(C9,'Agripp Holds PU (EU, ASIA)'!$A$11:$AN$999,39,0)="",0,VLOOKUP(C9,'Agripp Holds PU (EU, ASIA)'!$A$11:$AN$999,39,0))</f>
        <v>0</v>
      </c>
      <c r="G9" s="107"/>
      <c r="H9" s="107"/>
      <c r="I9" s="107"/>
      <c r="J9" s="105" t="str">
        <f t="shared" si="0"/>
        <v/>
      </c>
      <c r="K9" s="105" t="str">
        <f t="shared" si="1"/>
        <v/>
      </c>
      <c r="L9" s="105" t="str">
        <f t="shared" si="2"/>
        <v/>
      </c>
      <c r="M9" s="105" t="str">
        <f t="shared" si="3"/>
        <v/>
      </c>
      <c r="N9" s="105" t="str">
        <f t="shared" si="4"/>
        <v/>
      </c>
      <c r="O9" s="105" t="str">
        <f t="shared" si="5"/>
        <v/>
      </c>
      <c r="P9" s="105" t="str">
        <f t="shared" si="6"/>
        <v/>
      </c>
      <c r="Q9" s="105" t="str">
        <f t="shared" si="7"/>
        <v/>
      </c>
      <c r="R9" s="105" t="str">
        <f t="shared" si="8"/>
        <v/>
      </c>
      <c r="S9" s="106" t="str">
        <f t="shared" si="9"/>
        <v/>
      </c>
      <c r="T9" s="105" t="str">
        <f t="shared" si="11"/>
        <v/>
      </c>
      <c r="X9" s="111" t="s">
        <v>711</v>
      </c>
      <c r="Y9" s="118">
        <v>0</v>
      </c>
      <c r="Z9" s="128">
        <f>'Agripp GRP Macros (EU, Asia) '!F3</f>
        <v>0</v>
      </c>
      <c r="AA9" s="129">
        <f>'Agripp GRP Macros (EU, Asia) '!G3</f>
        <v>0</v>
      </c>
      <c r="AB9" s="91"/>
      <c r="AC9" s="260"/>
      <c r="AD9" s="120"/>
      <c r="AE9" s="86"/>
      <c r="AF9" s="197"/>
    </row>
    <row r="10" spans="1:34" ht="19.95" customHeight="1">
      <c r="A10" s="79" t="str">
        <f t="shared" si="10"/>
        <v/>
      </c>
      <c r="B10" s="104">
        <f>SUM($A$2:A10)</f>
        <v>0</v>
      </c>
      <c r="C10" s="105" t="str">
        <f>'Agripp Holds PU (EU, ASIA)'!A19</f>
        <v>HU009</v>
      </c>
      <c r="D10" s="105">
        <f>IF(VLOOKUP(C10,'Agripp Holds PU (EU, ASIA)'!$A$11:$AL$1003,37,0)="",0,VLOOKUP(C10,'Agripp Holds PU (EU, ASIA)'!$A$11:$AL$1003,37,0))</f>
        <v>0</v>
      </c>
      <c r="E10" s="105">
        <v>9</v>
      </c>
      <c r="F10" s="106">
        <f>IF(VLOOKUP(C10,'Agripp Holds PU (EU, ASIA)'!$A$11:$AN$999,39,0)="",0,VLOOKUP(C10,'Agripp Holds PU (EU, ASIA)'!$A$11:$AN$999,39,0))</f>
        <v>0</v>
      </c>
      <c r="G10" s="107"/>
      <c r="H10" s="107"/>
      <c r="I10" s="107"/>
      <c r="J10" s="105" t="str">
        <f t="shared" si="0"/>
        <v/>
      </c>
      <c r="K10" s="105" t="str">
        <f t="shared" si="1"/>
        <v/>
      </c>
      <c r="L10" s="105" t="str">
        <f t="shared" si="2"/>
        <v/>
      </c>
      <c r="M10" s="105" t="str">
        <f t="shared" si="3"/>
        <v/>
      </c>
      <c r="N10" s="105" t="str">
        <f t="shared" si="4"/>
        <v/>
      </c>
      <c r="O10" s="105" t="str">
        <f t="shared" si="5"/>
        <v/>
      </c>
      <c r="P10" s="105" t="str">
        <f t="shared" si="6"/>
        <v/>
      </c>
      <c r="Q10" s="105" t="str">
        <f t="shared" si="7"/>
        <v/>
      </c>
      <c r="R10" s="105" t="str">
        <f t="shared" si="8"/>
        <v/>
      </c>
      <c r="S10" s="106" t="str">
        <f t="shared" si="9"/>
        <v/>
      </c>
      <c r="T10" s="105" t="str">
        <f t="shared" si="11"/>
        <v/>
      </c>
      <c r="X10" s="130" t="s">
        <v>18</v>
      </c>
      <c r="Y10" s="115">
        <v>0</v>
      </c>
      <c r="Z10" s="115">
        <f>SUM(Z8:Z9)</f>
        <v>0</v>
      </c>
      <c r="AA10" s="116">
        <f>SUM(AA8:AA9)</f>
        <v>0</v>
      </c>
      <c r="AB10" s="95"/>
      <c r="AC10" s="261"/>
      <c r="AD10" s="262"/>
      <c r="AE10" s="86"/>
      <c r="AF10" s="197"/>
    </row>
    <row r="11" spans="1:34" ht="19.95" customHeight="1">
      <c r="A11" s="79" t="str">
        <f t="shared" si="10"/>
        <v/>
      </c>
      <c r="B11" s="104">
        <f>SUM($A$2:A11)</f>
        <v>0</v>
      </c>
      <c r="C11" s="105" t="str">
        <f>'Agripp Holds PU (EU, ASIA)'!A20</f>
        <v>HU010</v>
      </c>
      <c r="D11" s="105">
        <f>IF(VLOOKUP(C11,'Agripp Holds PU (EU, ASIA)'!$A$11:$AL$1003,37,0)="",0,VLOOKUP(C11,'Agripp Holds PU (EU, ASIA)'!$A$11:$AL$1003,37,0))</f>
        <v>0</v>
      </c>
      <c r="E11" s="105">
        <v>10</v>
      </c>
      <c r="F11" s="106">
        <f>IF(VLOOKUP(C11,'Agripp Holds PU (EU, ASIA)'!$A$11:$AN$999,39,0)="",0,VLOOKUP(C11,'Agripp Holds PU (EU, ASIA)'!$A$11:$AN$999,39,0))</f>
        <v>0</v>
      </c>
      <c r="G11" s="107"/>
      <c r="H11" s="107"/>
      <c r="I11" s="107"/>
      <c r="J11" s="105" t="str">
        <f t="shared" si="0"/>
        <v/>
      </c>
      <c r="K11" s="105" t="str">
        <f t="shared" si="1"/>
        <v/>
      </c>
      <c r="L11" s="105" t="str">
        <f t="shared" si="2"/>
        <v/>
      </c>
      <c r="M11" s="105" t="str">
        <f t="shared" si="3"/>
        <v/>
      </c>
      <c r="N11" s="105" t="str">
        <f t="shared" si="4"/>
        <v/>
      </c>
      <c r="O11" s="105" t="str">
        <f t="shared" si="5"/>
        <v/>
      </c>
      <c r="P11" s="105" t="str">
        <f t="shared" si="6"/>
        <v/>
      </c>
      <c r="Q11" s="105" t="str">
        <f t="shared" si="7"/>
        <v/>
      </c>
      <c r="R11" s="105" t="str">
        <f t="shared" si="8"/>
        <v/>
      </c>
      <c r="S11" s="106" t="str">
        <f t="shared" si="9"/>
        <v/>
      </c>
      <c r="T11" s="105" t="str">
        <f t="shared" si="11"/>
        <v/>
      </c>
      <c r="X11" s="117"/>
      <c r="Y11" s="118"/>
      <c r="Z11" s="118"/>
      <c r="AA11" s="113"/>
      <c r="AB11" s="89"/>
      <c r="AC11" s="258"/>
      <c r="AD11" s="120"/>
      <c r="AE11" s="86"/>
      <c r="AF11" s="197"/>
      <c r="AG11" s="92"/>
    </row>
    <row r="12" spans="1:34" ht="19.95" customHeight="1">
      <c r="A12" s="79" t="str">
        <f t="shared" si="10"/>
        <v/>
      </c>
      <c r="B12" s="104">
        <f>SUM($A$2:A12)</f>
        <v>0</v>
      </c>
      <c r="C12" s="105" t="str">
        <f>'Agripp Holds PU (EU, ASIA)'!A21</f>
        <v>HU011</v>
      </c>
      <c r="D12" s="105">
        <f>IF(VLOOKUP(C12,'Agripp Holds PU (EU, ASIA)'!$A$11:$AL$1003,37,0)="",0,VLOOKUP(C12,'Agripp Holds PU (EU, ASIA)'!$A$11:$AL$1003,37,0))</f>
        <v>0</v>
      </c>
      <c r="E12" s="105">
        <v>11</v>
      </c>
      <c r="F12" s="106">
        <f>IF(VLOOKUP(C12,'Agripp Holds PU (EU, ASIA)'!$A$11:$AN$999,39,0)="",0,VLOOKUP(C12,'Agripp Holds PU (EU, ASIA)'!$A$11:$AN$999,39,0))</f>
        <v>0</v>
      </c>
      <c r="G12" s="107"/>
      <c r="H12" s="107"/>
      <c r="I12" s="107"/>
      <c r="J12" s="105" t="str">
        <f t="shared" si="0"/>
        <v/>
      </c>
      <c r="K12" s="105" t="str">
        <f t="shared" si="1"/>
        <v/>
      </c>
      <c r="L12" s="105" t="str">
        <f t="shared" si="2"/>
        <v/>
      </c>
      <c r="M12" s="105" t="str">
        <f t="shared" si="3"/>
        <v/>
      </c>
      <c r="N12" s="105" t="str">
        <f t="shared" si="4"/>
        <v/>
      </c>
      <c r="O12" s="105" t="str">
        <f t="shared" si="5"/>
        <v/>
      </c>
      <c r="P12" s="105" t="str">
        <f t="shared" si="6"/>
        <v/>
      </c>
      <c r="Q12" s="105" t="str">
        <f t="shared" si="7"/>
        <v/>
      </c>
      <c r="R12" s="105" t="str">
        <f t="shared" si="8"/>
        <v/>
      </c>
      <c r="S12" s="106" t="str">
        <f t="shared" si="9"/>
        <v/>
      </c>
      <c r="T12" s="105" t="str">
        <f t="shared" si="11"/>
        <v/>
      </c>
      <c r="X12" s="108" t="s">
        <v>3397</v>
      </c>
      <c r="Z12" s="121" t="s">
        <v>754</v>
      </c>
      <c r="AA12" s="122" t="str">
        <f>'Summary(old)'!P12</f>
        <v>EUR</v>
      </c>
      <c r="AB12" s="89"/>
      <c r="AC12" s="258"/>
      <c r="AD12" s="120"/>
      <c r="AE12" s="86"/>
      <c r="AF12" s="197"/>
    </row>
    <row r="13" spans="1:34" ht="19.95" customHeight="1">
      <c r="A13" s="79" t="str">
        <f t="shared" si="10"/>
        <v/>
      </c>
      <c r="B13" s="104">
        <f>SUM($A$2:A13)</f>
        <v>0</v>
      </c>
      <c r="C13" s="105" t="str">
        <f>'Agripp Holds PU (EU, ASIA)'!A22</f>
        <v>HU012</v>
      </c>
      <c r="D13" s="105">
        <f>IF(VLOOKUP(C13,'Agripp Holds PU (EU, ASIA)'!$A$11:$AL$1003,37,0)="",0,VLOOKUP(C13,'Agripp Holds PU (EU, ASIA)'!$A$11:$AL$1003,37,0))</f>
        <v>0</v>
      </c>
      <c r="E13" s="105">
        <v>12</v>
      </c>
      <c r="F13" s="106">
        <f>IF(VLOOKUP(C13,'Agripp Holds PU (EU, ASIA)'!$A$11:$AN$999,39,0)="",0,VLOOKUP(C13,'Agripp Holds PU (EU, ASIA)'!$A$11:$AN$999,39,0))</f>
        <v>0</v>
      </c>
      <c r="G13" s="107"/>
      <c r="H13" s="107"/>
      <c r="I13" s="107"/>
      <c r="J13" s="105" t="str">
        <f t="shared" si="0"/>
        <v/>
      </c>
      <c r="K13" s="105" t="str">
        <f t="shared" si="1"/>
        <v/>
      </c>
      <c r="L13" s="105" t="str">
        <f t="shared" si="2"/>
        <v/>
      </c>
      <c r="M13" s="105" t="str">
        <f t="shared" si="3"/>
        <v/>
      </c>
      <c r="N13" s="105" t="str">
        <f t="shared" si="4"/>
        <v/>
      </c>
      <c r="O13" s="105" t="str">
        <f t="shared" si="5"/>
        <v/>
      </c>
      <c r="P13" s="105" t="str">
        <f t="shared" si="6"/>
        <v/>
      </c>
      <c r="Q13" s="105" t="str">
        <f t="shared" si="7"/>
        <v/>
      </c>
      <c r="R13" s="105" t="str">
        <f t="shared" si="8"/>
        <v/>
      </c>
      <c r="S13" s="106" t="str">
        <f t="shared" si="9"/>
        <v/>
      </c>
      <c r="T13" s="105" t="str">
        <f t="shared" si="11"/>
        <v/>
      </c>
      <c r="X13" s="123" t="s">
        <v>710</v>
      </c>
      <c r="Z13" s="131">
        <f ca="1">'Agripp Woods (Asia, EU)'!D2</f>
        <v>0</v>
      </c>
      <c r="AA13" s="127">
        <f>'Agripp Woods (Asia, EU)'!E2</f>
        <v>0</v>
      </c>
      <c r="AB13" s="259"/>
      <c r="AC13" s="260"/>
      <c r="AD13" s="120"/>
      <c r="AE13" s="88"/>
      <c r="AF13" s="198"/>
    </row>
    <row r="14" spans="1:34" ht="19.95" customHeight="1">
      <c r="A14" s="79" t="str">
        <f t="shared" si="10"/>
        <v/>
      </c>
      <c r="B14" s="104">
        <f>SUM($A$2:A14)</f>
        <v>0</v>
      </c>
      <c r="C14" s="105" t="str">
        <f>'Agripp Holds PU (EU, ASIA)'!A23</f>
        <v>HU013</v>
      </c>
      <c r="D14" s="105">
        <f>IF(VLOOKUP(C14,'Agripp Holds PU (EU, ASIA)'!$A$11:$AL$1003,37,0)="",0,VLOOKUP(C14,'Agripp Holds PU (EU, ASIA)'!$A$11:$AL$1003,37,0))</f>
        <v>0</v>
      </c>
      <c r="E14" s="105">
        <v>13</v>
      </c>
      <c r="F14" s="106">
        <f>IF(VLOOKUP(C14,'Agripp Holds PU (EU, ASIA)'!$A$11:$AN$999,39,0)="",0,VLOOKUP(C14,'Agripp Holds PU (EU, ASIA)'!$A$11:$AN$999,39,0))</f>
        <v>0</v>
      </c>
      <c r="G14" s="107"/>
      <c r="H14" s="107"/>
      <c r="I14" s="107"/>
      <c r="J14" s="105" t="str">
        <f t="shared" si="0"/>
        <v/>
      </c>
      <c r="K14" s="105" t="str">
        <f t="shared" si="1"/>
        <v/>
      </c>
      <c r="L14" s="105" t="str">
        <f t="shared" si="2"/>
        <v/>
      </c>
      <c r="M14" s="105" t="str">
        <f t="shared" si="3"/>
        <v/>
      </c>
      <c r="N14" s="105" t="str">
        <f t="shared" si="4"/>
        <v/>
      </c>
      <c r="O14" s="105" t="str">
        <f t="shared" si="5"/>
        <v/>
      </c>
      <c r="P14" s="105" t="str">
        <f t="shared" si="6"/>
        <v/>
      </c>
      <c r="Q14" s="105" t="str">
        <f t="shared" si="7"/>
        <v/>
      </c>
      <c r="R14" s="105" t="str">
        <f t="shared" si="8"/>
        <v/>
      </c>
      <c r="S14" s="106" t="str">
        <f t="shared" si="9"/>
        <v/>
      </c>
      <c r="T14" s="105" t="str">
        <f t="shared" si="11"/>
        <v/>
      </c>
      <c r="X14" s="111" t="s">
        <v>711</v>
      </c>
      <c r="Z14" s="131">
        <f ca="1">'Agripp Woods (Asia, EU)'!D3</f>
        <v>0</v>
      </c>
      <c r="AA14" s="127">
        <f>'Agripp Woods (Asia, EU)'!E3</f>
        <v>0</v>
      </c>
      <c r="AB14" s="91"/>
      <c r="AC14" s="260"/>
      <c r="AD14" s="120"/>
      <c r="AE14" s="86"/>
      <c r="AF14" s="197"/>
    </row>
    <row r="15" spans="1:34" ht="19.95" customHeight="1">
      <c r="A15" s="79" t="str">
        <f t="shared" si="10"/>
        <v/>
      </c>
      <c r="B15" s="104">
        <f>SUM($A$2:A15)</f>
        <v>0</v>
      </c>
      <c r="C15" s="105" t="str">
        <f>'Agripp Holds PU (EU, ASIA)'!A24</f>
        <v>HU014</v>
      </c>
      <c r="D15" s="105">
        <f>IF(VLOOKUP(C15,'Agripp Holds PU (EU, ASIA)'!$A$11:$AL$1003,37,0)="",0,VLOOKUP(C15,'Agripp Holds PU (EU, ASIA)'!$A$11:$AL$1003,37,0))</f>
        <v>0</v>
      </c>
      <c r="E15" s="105">
        <v>14</v>
      </c>
      <c r="F15" s="106">
        <f>IF(VLOOKUP(C15,'Agripp Holds PU (EU, ASIA)'!$A$11:$AN$999,39,0)="",0,VLOOKUP(C15,'Agripp Holds PU (EU, ASIA)'!$A$11:$AN$999,39,0))</f>
        <v>0</v>
      </c>
      <c r="G15" s="107"/>
      <c r="H15" s="107"/>
      <c r="I15" s="107"/>
      <c r="J15" s="105" t="str">
        <f t="shared" si="0"/>
        <v/>
      </c>
      <c r="K15" s="105" t="str">
        <f t="shared" si="1"/>
        <v/>
      </c>
      <c r="L15" s="105" t="str">
        <f t="shared" si="2"/>
        <v/>
      </c>
      <c r="M15" s="105" t="str">
        <f t="shared" si="3"/>
        <v/>
      </c>
      <c r="N15" s="105" t="str">
        <f t="shared" si="4"/>
        <v/>
      </c>
      <c r="O15" s="105" t="str">
        <f t="shared" si="5"/>
        <v/>
      </c>
      <c r="P15" s="105" t="str">
        <f t="shared" si="6"/>
        <v/>
      </c>
      <c r="Q15" s="105" t="str">
        <f t="shared" si="7"/>
        <v/>
      </c>
      <c r="R15" s="105" t="str">
        <f t="shared" si="8"/>
        <v/>
      </c>
      <c r="S15" s="106" t="str">
        <f t="shared" si="9"/>
        <v/>
      </c>
      <c r="T15" s="105" t="str">
        <f t="shared" si="11"/>
        <v/>
      </c>
      <c r="X15" s="130" t="s">
        <v>18</v>
      </c>
      <c r="Z15" s="115">
        <f ca="1">SUM(Z13:Z14)</f>
        <v>0</v>
      </c>
      <c r="AA15" s="116">
        <f>SUM(AA13:AA14)</f>
        <v>0</v>
      </c>
      <c r="AB15" s="95"/>
      <c r="AC15" s="261"/>
      <c r="AD15" s="262"/>
      <c r="AE15" s="86"/>
      <c r="AF15" s="197"/>
    </row>
    <row r="16" spans="1:34" ht="19.95" customHeight="1">
      <c r="A16" s="79" t="str">
        <f t="shared" si="10"/>
        <v/>
      </c>
      <c r="B16" s="104">
        <f>SUM($A$2:A16)</f>
        <v>0</v>
      </c>
      <c r="C16" s="105" t="str">
        <f>'Agripp Holds PU (EU, ASIA)'!A25</f>
        <v>HU015</v>
      </c>
      <c r="D16" s="105">
        <f>IF(VLOOKUP(C16,'Agripp Holds PU (EU, ASIA)'!$A$11:$AL$1003,37,0)="",0,VLOOKUP(C16,'Agripp Holds PU (EU, ASIA)'!$A$11:$AL$1003,37,0))</f>
        <v>0</v>
      </c>
      <c r="E16" s="105">
        <v>15</v>
      </c>
      <c r="F16" s="106">
        <f>IF(VLOOKUP(C16,'Agripp Holds PU (EU, ASIA)'!$A$11:$AN$999,39,0)="",0,VLOOKUP(C16,'Agripp Holds PU (EU, ASIA)'!$A$11:$AN$999,39,0))</f>
        <v>0</v>
      </c>
      <c r="G16" s="107"/>
      <c r="H16" s="107"/>
      <c r="I16" s="107"/>
      <c r="J16" s="105" t="str">
        <f t="shared" si="0"/>
        <v/>
      </c>
      <c r="K16" s="105" t="str">
        <f t="shared" si="1"/>
        <v/>
      </c>
      <c r="L16" s="105" t="str">
        <f t="shared" si="2"/>
        <v/>
      </c>
      <c r="M16" s="105" t="str">
        <f t="shared" si="3"/>
        <v/>
      </c>
      <c r="N16" s="105" t="str">
        <f t="shared" si="4"/>
        <v/>
      </c>
      <c r="O16" s="105" t="str">
        <f t="shared" si="5"/>
        <v/>
      </c>
      <c r="P16" s="105" t="str">
        <f t="shared" si="6"/>
        <v/>
      </c>
      <c r="Q16" s="105" t="str">
        <f t="shared" si="7"/>
        <v/>
      </c>
      <c r="R16" s="105" t="str">
        <f t="shared" si="8"/>
        <v/>
      </c>
      <c r="S16" s="106" t="str">
        <f t="shared" si="9"/>
        <v/>
      </c>
      <c r="T16" s="105" t="str">
        <f t="shared" si="11"/>
        <v/>
      </c>
      <c r="X16" s="524"/>
      <c r="Z16" s="525"/>
      <c r="AA16" s="526"/>
      <c r="AB16" s="89"/>
      <c r="AC16" s="258"/>
      <c r="AD16" s="120"/>
      <c r="AE16" s="86"/>
      <c r="AF16" s="197"/>
      <c r="AG16" s="92"/>
    </row>
    <row r="17" spans="1:32" ht="19.95" customHeight="1">
      <c r="A17" s="79" t="str">
        <f t="shared" si="10"/>
        <v/>
      </c>
      <c r="B17" s="104">
        <f>SUM($A$2:A17)</f>
        <v>0</v>
      </c>
      <c r="C17" s="105" t="str">
        <f>'Agripp Holds PU (EU, ASIA)'!A26</f>
        <v>HU016</v>
      </c>
      <c r="D17" s="105">
        <f>IF(VLOOKUP(C17,'Agripp Holds PU (EU, ASIA)'!$A$11:$AL$1003,37,0)="",0,VLOOKUP(C17,'Agripp Holds PU (EU, ASIA)'!$A$11:$AL$1003,37,0))</f>
        <v>0</v>
      </c>
      <c r="E17" s="105">
        <v>16</v>
      </c>
      <c r="F17" s="106">
        <f>IF(VLOOKUP(C17,'Agripp Holds PU (EU, ASIA)'!$A$11:$AN$999,39,0)="",0,VLOOKUP(C17,'Agripp Holds PU (EU, ASIA)'!$A$11:$AN$999,39,0))</f>
        <v>0</v>
      </c>
      <c r="G17" s="107"/>
      <c r="H17" s="107"/>
      <c r="I17" s="107"/>
      <c r="J17" s="105" t="str">
        <f t="shared" si="0"/>
        <v/>
      </c>
      <c r="K17" s="105" t="str">
        <f t="shared" si="1"/>
        <v/>
      </c>
      <c r="L17" s="105" t="str">
        <f t="shared" si="2"/>
        <v/>
      </c>
      <c r="M17" s="105" t="str">
        <f t="shared" si="3"/>
        <v/>
      </c>
      <c r="N17" s="105" t="str">
        <f t="shared" si="4"/>
        <v/>
      </c>
      <c r="O17" s="105" t="str">
        <f t="shared" si="5"/>
        <v/>
      </c>
      <c r="P17" s="105" t="str">
        <f t="shared" si="6"/>
        <v/>
      </c>
      <c r="Q17" s="105" t="str">
        <f t="shared" si="7"/>
        <v/>
      </c>
      <c r="R17" s="105" t="str">
        <f t="shared" si="8"/>
        <v/>
      </c>
      <c r="S17" s="106" t="str">
        <f t="shared" si="9"/>
        <v/>
      </c>
      <c r="T17" s="105" t="str">
        <f t="shared" si="11"/>
        <v/>
      </c>
      <c r="X17" s="108" t="s">
        <v>3396</v>
      </c>
      <c r="Y17" s="121" t="s">
        <v>14</v>
      </c>
      <c r="Z17" s="121" t="s">
        <v>754</v>
      </c>
      <c r="AA17" s="122" t="s">
        <v>796</v>
      </c>
      <c r="AB17" s="89"/>
      <c r="AC17" s="258"/>
      <c r="AD17" s="120"/>
      <c r="AE17" s="86"/>
      <c r="AF17" s="197"/>
    </row>
    <row r="18" spans="1:32" ht="19.95" customHeight="1">
      <c r="A18" s="79" t="str">
        <f t="shared" si="10"/>
        <v/>
      </c>
      <c r="B18" s="104">
        <f>SUM($A$2:A18)</f>
        <v>0</v>
      </c>
      <c r="C18" s="105" t="str">
        <f>'Agripp Holds PU (EU, ASIA)'!A27</f>
        <v>HU017</v>
      </c>
      <c r="D18" s="105">
        <f>IF(VLOOKUP(C18,'Agripp Holds PU (EU, ASIA)'!$A$11:$AL$1003,37,0)="",0,VLOOKUP(C18,'Agripp Holds PU (EU, ASIA)'!$A$11:$AL$1003,37,0))</f>
        <v>0</v>
      </c>
      <c r="E18" s="105">
        <v>17</v>
      </c>
      <c r="F18" s="106">
        <f>IF(VLOOKUP(C18,'Agripp Holds PU (EU, ASIA)'!$A$11:$AN$999,39,0)="",0,VLOOKUP(C18,'Agripp Holds PU (EU, ASIA)'!$A$11:$AN$999,39,0))</f>
        <v>0</v>
      </c>
      <c r="G18" s="107"/>
      <c r="H18" s="107"/>
      <c r="I18" s="107"/>
      <c r="J18" s="105" t="str">
        <f t="shared" si="0"/>
        <v/>
      </c>
      <c r="K18" s="105" t="str">
        <f t="shared" si="1"/>
        <v/>
      </c>
      <c r="L18" s="105" t="str">
        <f t="shared" si="2"/>
        <v/>
      </c>
      <c r="M18" s="105" t="str">
        <f t="shared" si="3"/>
        <v/>
      </c>
      <c r="N18" s="105" t="str">
        <f t="shared" si="4"/>
        <v/>
      </c>
      <c r="O18" s="105" t="str">
        <f t="shared" si="5"/>
        <v/>
      </c>
      <c r="P18" s="105" t="str">
        <f t="shared" si="6"/>
        <v/>
      </c>
      <c r="Q18" s="105" t="str">
        <f t="shared" si="7"/>
        <v/>
      </c>
      <c r="R18" s="105" t="str">
        <f t="shared" si="8"/>
        <v/>
      </c>
      <c r="S18" s="106" t="str">
        <f t="shared" si="9"/>
        <v/>
      </c>
      <c r="T18" s="105" t="str">
        <f t="shared" si="11"/>
        <v/>
      </c>
      <c r="X18" s="528" t="s">
        <v>1328</v>
      </c>
      <c r="Y18" s="529">
        <f>'Agripp Recycled ABS Macros (EU)'!G2</f>
        <v>0</v>
      </c>
      <c r="Z18" s="529">
        <f>'Agripp Recycled ABS Macros (EU)'!H2</f>
        <v>0</v>
      </c>
      <c r="AA18" s="529">
        <f>'Agripp Recycled ABS Macros (EU)'!I2</f>
        <v>0</v>
      </c>
      <c r="AB18" s="259"/>
      <c r="AC18" s="260"/>
      <c r="AD18" s="120"/>
      <c r="AE18" s="87"/>
      <c r="AF18" s="199"/>
    </row>
    <row r="19" spans="1:32" ht="19.95" customHeight="1">
      <c r="A19" s="79" t="str">
        <f t="shared" si="10"/>
        <v/>
      </c>
      <c r="B19" s="104">
        <f>SUM($A$2:A19)</f>
        <v>0</v>
      </c>
      <c r="C19" s="105" t="str">
        <f>'Agripp Holds PU (EU, ASIA)'!A28</f>
        <v>HU018</v>
      </c>
      <c r="D19" s="105">
        <f>IF(VLOOKUP(C19,'Agripp Holds PU (EU, ASIA)'!$A$11:$AL$1003,37,0)="",0,VLOOKUP(C19,'Agripp Holds PU (EU, ASIA)'!$A$11:$AL$1003,37,0))</f>
        <v>0</v>
      </c>
      <c r="E19" s="105">
        <v>18</v>
      </c>
      <c r="F19" s="106">
        <f>IF(VLOOKUP(C19,'Agripp Holds PU (EU, ASIA)'!$A$11:$AN$999,39,0)="",0,VLOOKUP(C19,'Agripp Holds PU (EU, ASIA)'!$A$11:$AN$999,39,0))</f>
        <v>0</v>
      </c>
      <c r="G19" s="107"/>
      <c r="H19" s="107"/>
      <c r="I19" s="107"/>
      <c r="J19" s="105" t="str">
        <f t="shared" si="0"/>
        <v/>
      </c>
      <c r="K19" s="105" t="str">
        <f t="shared" si="1"/>
        <v/>
      </c>
      <c r="L19" s="105" t="str">
        <f t="shared" si="2"/>
        <v/>
      </c>
      <c r="M19" s="105" t="str">
        <f t="shared" si="3"/>
        <v/>
      </c>
      <c r="N19" s="105" t="str">
        <f t="shared" si="4"/>
        <v/>
      </c>
      <c r="O19" s="105" t="str">
        <f t="shared" si="5"/>
        <v/>
      </c>
      <c r="P19" s="105" t="str">
        <f t="shared" si="6"/>
        <v/>
      </c>
      <c r="Q19" s="105" t="str">
        <f t="shared" si="7"/>
        <v/>
      </c>
      <c r="R19" s="105" t="str">
        <f t="shared" si="8"/>
        <v/>
      </c>
      <c r="S19" s="106" t="str">
        <f t="shared" si="9"/>
        <v/>
      </c>
      <c r="T19" s="105" t="str">
        <f t="shared" si="11"/>
        <v/>
      </c>
      <c r="X19" s="527" t="s">
        <v>710</v>
      </c>
      <c r="Y19" s="529">
        <f>'Agripp Recycled ABS Macros (EU)'!G3</f>
        <v>0</v>
      </c>
      <c r="Z19" s="529">
        <f>'Agripp Recycled ABS Macros (EU)'!H3</f>
        <v>0</v>
      </c>
      <c r="AA19" s="529">
        <f>'Agripp Recycled ABS Macros (EU)'!I3</f>
        <v>0</v>
      </c>
      <c r="AB19" s="84"/>
      <c r="AC19" s="84"/>
      <c r="AD19" s="90"/>
      <c r="AE19" s="134"/>
      <c r="AF19" s="199"/>
    </row>
    <row r="20" spans="1:32" ht="19.95" customHeight="1">
      <c r="A20" s="79" t="str">
        <f t="shared" si="10"/>
        <v/>
      </c>
      <c r="B20" s="104">
        <f>SUM($A$2:A20)</f>
        <v>0</v>
      </c>
      <c r="C20" s="105" t="str">
        <f>'Agripp Holds PU (EU, ASIA)'!A29</f>
        <v>HU019</v>
      </c>
      <c r="D20" s="105">
        <f>IF(VLOOKUP(C20,'Agripp Holds PU (EU, ASIA)'!$A$11:$AL$1003,37,0)="",0,VLOOKUP(C20,'Agripp Holds PU (EU, ASIA)'!$A$11:$AL$1003,37,0))</f>
        <v>0</v>
      </c>
      <c r="E20" s="105">
        <v>19</v>
      </c>
      <c r="F20" s="106">
        <f>IF(VLOOKUP(C20,'Agripp Holds PU (EU, ASIA)'!$A$11:$AN$999,39,0)="",0,VLOOKUP(C20,'Agripp Holds PU (EU, ASIA)'!$A$11:$AN$999,39,0))</f>
        <v>0</v>
      </c>
      <c r="G20" s="107"/>
      <c r="H20" s="107"/>
      <c r="I20" s="107"/>
      <c r="J20" s="105" t="str">
        <f t="shared" si="0"/>
        <v/>
      </c>
      <c r="K20" s="105" t="str">
        <f t="shared" si="1"/>
        <v/>
      </c>
      <c r="L20" s="105" t="str">
        <f t="shared" si="2"/>
        <v/>
      </c>
      <c r="M20" s="105" t="str">
        <f t="shared" si="3"/>
        <v/>
      </c>
      <c r="N20" s="105" t="str">
        <f t="shared" si="4"/>
        <v/>
      </c>
      <c r="O20" s="105" t="str">
        <f t="shared" si="5"/>
        <v/>
      </c>
      <c r="P20" s="105" t="str">
        <f t="shared" si="6"/>
        <v/>
      </c>
      <c r="Q20" s="105" t="str">
        <f t="shared" si="7"/>
        <v/>
      </c>
      <c r="R20" s="105" t="str">
        <f t="shared" si="8"/>
        <v/>
      </c>
      <c r="S20" s="106" t="str">
        <f t="shared" si="9"/>
        <v/>
      </c>
      <c r="T20" s="105" t="str">
        <f t="shared" si="11"/>
        <v/>
      </c>
      <c r="X20" s="527" t="s">
        <v>711</v>
      </c>
      <c r="Y20" s="529">
        <f>'Agripp Recycled ABS Macros (EU)'!G4</f>
        <v>0</v>
      </c>
      <c r="Z20" s="529">
        <f>'Agripp Recycled ABS Macros (EU)'!H4</f>
        <v>0</v>
      </c>
      <c r="AA20" s="529">
        <f>'Agripp Recycled ABS Macros (EU)'!I4</f>
        <v>0</v>
      </c>
      <c r="AC20" s="86"/>
      <c r="AD20" s="90"/>
      <c r="AE20" s="134"/>
      <c r="AF20" s="199"/>
    </row>
    <row r="21" spans="1:32" ht="19.95" customHeight="1">
      <c r="A21" s="79" t="str">
        <f t="shared" si="10"/>
        <v/>
      </c>
      <c r="B21" s="104">
        <f>SUM($A$2:A21)</f>
        <v>0</v>
      </c>
      <c r="C21" s="105" t="str">
        <f>'Agripp Holds PU (EU, ASIA)'!A30</f>
        <v>HU020</v>
      </c>
      <c r="D21" s="105">
        <f>IF(VLOOKUP(C21,'Agripp Holds PU (EU, ASIA)'!$A$11:$AL$1003,37,0)="",0,VLOOKUP(C21,'Agripp Holds PU (EU, ASIA)'!$A$11:$AL$1003,37,0))</f>
        <v>0</v>
      </c>
      <c r="E21" s="105">
        <v>20</v>
      </c>
      <c r="F21" s="106">
        <f>IF(VLOOKUP(C21,'Agripp Holds PU (EU, ASIA)'!$A$11:$AN$999,39,0)="",0,VLOOKUP(C21,'Agripp Holds PU (EU, ASIA)'!$A$11:$AN$999,39,0))</f>
        <v>0</v>
      </c>
      <c r="G21" s="107"/>
      <c r="H21" s="107"/>
      <c r="I21" s="107"/>
      <c r="J21" s="105" t="str">
        <f t="shared" si="0"/>
        <v/>
      </c>
      <c r="K21" s="105" t="str">
        <f t="shared" si="1"/>
        <v/>
      </c>
      <c r="L21" s="105" t="str">
        <f t="shared" si="2"/>
        <v/>
      </c>
      <c r="M21" s="105" t="str">
        <f t="shared" si="3"/>
        <v/>
      </c>
      <c r="N21" s="105" t="str">
        <f t="shared" si="4"/>
        <v/>
      </c>
      <c r="O21" s="105" t="str">
        <f t="shared" si="5"/>
        <v/>
      </c>
      <c r="P21" s="105" t="str">
        <f t="shared" si="6"/>
        <v/>
      </c>
      <c r="Q21" s="105" t="str">
        <f t="shared" si="7"/>
        <v/>
      </c>
      <c r="R21" s="105" t="str">
        <f t="shared" si="8"/>
        <v/>
      </c>
      <c r="S21" s="106" t="str">
        <f t="shared" si="9"/>
        <v/>
      </c>
      <c r="T21" s="105" t="str">
        <f t="shared" si="11"/>
        <v/>
      </c>
      <c r="X21" s="524" t="s">
        <v>18</v>
      </c>
      <c r="Y21" s="530">
        <f>SUM(Y18:Y20)</f>
        <v>0</v>
      </c>
      <c r="Z21" s="530">
        <f>SUM(Z18:Z20)</f>
        <v>0</v>
      </c>
      <c r="AA21" s="530">
        <f>SUM(AA18:AA20)</f>
        <v>0</v>
      </c>
      <c r="AB21" s="93"/>
      <c r="AC21" s="132"/>
      <c r="AD21" s="133"/>
      <c r="AE21" s="134"/>
      <c r="AF21" s="199"/>
    </row>
    <row r="22" spans="1:32" ht="19.95" customHeight="1">
      <c r="A22" s="79" t="str">
        <f t="shared" si="10"/>
        <v/>
      </c>
      <c r="B22" s="104">
        <f>SUM($A$2:A22)</f>
        <v>0</v>
      </c>
      <c r="C22" s="105" t="str">
        <f>'Agripp Holds PU (EU, ASIA)'!A31</f>
        <v>HU021</v>
      </c>
      <c r="D22" s="105">
        <f>IF(VLOOKUP(C22,'Agripp Holds PU (EU, ASIA)'!$A$11:$AL$1003,37,0)="",0,VLOOKUP(C22,'Agripp Holds PU (EU, ASIA)'!$A$11:$AL$1003,37,0))</f>
        <v>0</v>
      </c>
      <c r="E22" s="105">
        <v>21</v>
      </c>
      <c r="F22" s="106">
        <f>IF(VLOOKUP(C22,'Agripp Holds PU (EU, ASIA)'!$A$11:$AN$999,39,0)="",0,VLOOKUP(C22,'Agripp Holds PU (EU, ASIA)'!$A$11:$AN$999,39,0))</f>
        <v>0</v>
      </c>
      <c r="G22" s="107"/>
      <c r="H22" s="107"/>
      <c r="I22" s="107"/>
      <c r="J22" s="105" t="str">
        <f t="shared" si="0"/>
        <v/>
      </c>
      <c r="K22" s="105" t="str">
        <f t="shared" si="1"/>
        <v/>
      </c>
      <c r="L22" s="105" t="str">
        <f t="shared" si="2"/>
        <v/>
      </c>
      <c r="M22" s="105" t="str">
        <f t="shared" si="3"/>
        <v/>
      </c>
      <c r="N22" s="105" t="str">
        <f t="shared" si="4"/>
        <v/>
      </c>
      <c r="O22" s="105" t="str">
        <f t="shared" si="5"/>
        <v/>
      </c>
      <c r="P22" s="105" t="str">
        <f t="shared" si="6"/>
        <v/>
      </c>
      <c r="Q22" s="105" t="str">
        <f t="shared" si="7"/>
        <v/>
      </c>
      <c r="R22" s="105" t="str">
        <f t="shared" si="8"/>
        <v/>
      </c>
      <c r="S22" s="106" t="str">
        <f t="shared" si="9"/>
        <v/>
      </c>
      <c r="T22" s="105" t="str">
        <f t="shared" si="11"/>
        <v/>
      </c>
      <c r="X22" s="132"/>
      <c r="Y22" s="132"/>
      <c r="Z22" s="132"/>
      <c r="AA22" s="132"/>
      <c r="AB22" s="93"/>
      <c r="AC22" s="132"/>
      <c r="AD22" s="133"/>
      <c r="AE22" s="134"/>
      <c r="AF22" s="199"/>
    </row>
    <row r="23" spans="1:32" ht="19.95" customHeight="1">
      <c r="A23" s="79" t="str">
        <f t="shared" si="10"/>
        <v/>
      </c>
      <c r="B23" s="104">
        <f>SUM($A$2:A23)</f>
        <v>0</v>
      </c>
      <c r="C23" s="105" t="str">
        <f>'Agripp Holds PU (EU, ASIA)'!A32</f>
        <v>HU022</v>
      </c>
      <c r="D23" s="105">
        <f>IF(VLOOKUP(C23,'Agripp Holds PU (EU, ASIA)'!$A$11:$AL$1003,37,0)="",0,VLOOKUP(C23,'Agripp Holds PU (EU, ASIA)'!$A$11:$AL$1003,37,0))</f>
        <v>0</v>
      </c>
      <c r="E23" s="105">
        <v>22</v>
      </c>
      <c r="F23" s="106">
        <f>IF(VLOOKUP(C23,'Agripp Holds PU (EU, ASIA)'!$A$11:$AN$999,39,0)="",0,VLOOKUP(C23,'Agripp Holds PU (EU, ASIA)'!$A$11:$AN$999,39,0))</f>
        <v>0</v>
      </c>
      <c r="G23" s="107"/>
      <c r="H23" s="107"/>
      <c r="I23" s="107"/>
      <c r="J23" s="105" t="str">
        <f t="shared" si="0"/>
        <v/>
      </c>
      <c r="K23" s="105" t="str">
        <f t="shared" si="1"/>
        <v/>
      </c>
      <c r="L23" s="105" t="str">
        <f t="shared" si="2"/>
        <v/>
      </c>
      <c r="M23" s="105" t="str">
        <f t="shared" si="3"/>
        <v/>
      </c>
      <c r="N23" s="105" t="str">
        <f t="shared" si="4"/>
        <v/>
      </c>
      <c r="O23" s="105" t="str">
        <f t="shared" si="5"/>
        <v/>
      </c>
      <c r="P23" s="105" t="str">
        <f t="shared" si="6"/>
        <v/>
      </c>
      <c r="Q23" s="105" t="str">
        <f t="shared" si="7"/>
        <v/>
      </c>
      <c r="R23" s="105" t="str">
        <f t="shared" si="8"/>
        <v/>
      </c>
      <c r="S23" s="106" t="str">
        <f t="shared" si="9"/>
        <v/>
      </c>
      <c r="T23" s="105" t="str">
        <f t="shared" si="11"/>
        <v/>
      </c>
      <c r="AE23" s="134"/>
      <c r="AF23" s="199"/>
    </row>
    <row r="24" spans="1:32" ht="19.95" customHeight="1">
      <c r="A24" s="79" t="str">
        <f t="shared" si="10"/>
        <v/>
      </c>
      <c r="B24" s="104">
        <f>SUM($A$2:A24)</f>
        <v>0</v>
      </c>
      <c r="C24" s="105" t="str">
        <f>'Agripp Holds PU (EU, ASIA)'!A33</f>
        <v>HU023</v>
      </c>
      <c r="D24" s="105">
        <f>IF(VLOOKUP(C24,'Agripp Holds PU (EU, ASIA)'!$A$11:$AL$1003,37,0)="",0,VLOOKUP(C24,'Agripp Holds PU (EU, ASIA)'!$A$11:$AL$1003,37,0))</f>
        <v>0</v>
      </c>
      <c r="E24" s="105">
        <v>23</v>
      </c>
      <c r="F24" s="106">
        <f>IF(VLOOKUP(C24,'Agripp Holds PU (EU, ASIA)'!$A$11:$AN$999,39,0)="",0,VLOOKUP(C24,'Agripp Holds PU (EU, ASIA)'!$A$11:$AN$999,39,0))</f>
        <v>0</v>
      </c>
      <c r="G24" s="107"/>
      <c r="H24" s="107"/>
      <c r="I24" s="107"/>
      <c r="J24" s="105" t="str">
        <f t="shared" si="0"/>
        <v/>
      </c>
      <c r="K24" s="105" t="str">
        <f t="shared" si="1"/>
        <v/>
      </c>
      <c r="L24" s="105" t="str">
        <f t="shared" si="2"/>
        <v/>
      </c>
      <c r="M24" s="105" t="str">
        <f t="shared" si="3"/>
        <v/>
      </c>
      <c r="N24" s="105" t="str">
        <f t="shared" si="4"/>
        <v/>
      </c>
      <c r="O24" s="105" t="str">
        <f t="shared" si="5"/>
        <v/>
      </c>
      <c r="P24" s="105" t="str">
        <f t="shared" si="6"/>
        <v/>
      </c>
      <c r="Q24" s="105" t="str">
        <f t="shared" si="7"/>
        <v/>
      </c>
      <c r="R24" s="105" t="str">
        <f t="shared" si="8"/>
        <v/>
      </c>
      <c r="S24" s="106" t="str">
        <f t="shared" si="9"/>
        <v/>
      </c>
      <c r="T24" s="105" t="str">
        <f t="shared" si="11"/>
        <v/>
      </c>
      <c r="X24" s="204" t="s">
        <v>449</v>
      </c>
      <c r="Y24" s="205"/>
      <c r="Z24" s="205"/>
      <c r="AA24" s="206"/>
      <c r="AF24" s="199"/>
    </row>
    <row r="25" spans="1:32" ht="19.95" customHeight="1">
      <c r="A25" s="79" t="str">
        <f t="shared" si="10"/>
        <v/>
      </c>
      <c r="B25" s="104">
        <f>SUM($A$2:A25)</f>
        <v>0</v>
      </c>
      <c r="C25" s="105" t="str">
        <f>'Agripp Holds PU (EU, ASIA)'!A34</f>
        <v>HU024</v>
      </c>
      <c r="D25" s="105">
        <f>IF(VLOOKUP(C25,'Agripp Holds PU (EU, ASIA)'!$A$11:$AL$1003,37,0)="",0,VLOOKUP(C25,'Agripp Holds PU (EU, ASIA)'!$A$11:$AL$1003,37,0))</f>
        <v>0</v>
      </c>
      <c r="E25" s="105">
        <v>24</v>
      </c>
      <c r="F25" s="106">
        <f>IF(VLOOKUP(C25,'Agripp Holds PU (EU, ASIA)'!$A$11:$AN$999,39,0)="",0,VLOOKUP(C25,'Agripp Holds PU (EU, ASIA)'!$A$11:$AN$999,39,0))</f>
        <v>0</v>
      </c>
      <c r="G25" s="107"/>
      <c r="H25" s="107"/>
      <c r="I25" s="107"/>
      <c r="J25" s="105" t="str">
        <f t="shared" si="0"/>
        <v/>
      </c>
      <c r="K25" s="105" t="str">
        <f t="shared" si="1"/>
        <v/>
      </c>
      <c r="L25" s="105" t="str">
        <f t="shared" si="2"/>
        <v/>
      </c>
      <c r="M25" s="105" t="str">
        <f t="shared" si="3"/>
        <v/>
      </c>
      <c r="N25" s="105" t="str">
        <f t="shared" si="4"/>
        <v/>
      </c>
      <c r="O25" s="105" t="str">
        <f t="shared" si="5"/>
        <v/>
      </c>
      <c r="P25" s="105" t="str">
        <f t="shared" si="6"/>
        <v/>
      </c>
      <c r="Q25" s="105" t="str">
        <f t="shared" si="7"/>
        <v/>
      </c>
      <c r="R25" s="105" t="str">
        <f t="shared" si="8"/>
        <v/>
      </c>
      <c r="S25" s="106" t="str">
        <f t="shared" si="9"/>
        <v/>
      </c>
      <c r="T25" s="105" t="str">
        <f t="shared" si="11"/>
        <v/>
      </c>
      <c r="X25" s="207" t="s">
        <v>759</v>
      </c>
      <c r="Y25" s="180">
        <f>'Agripp Holds PU (EU, ASIA)'!I4</f>
        <v>0</v>
      </c>
      <c r="Z25" s="180"/>
      <c r="AA25" s="208"/>
    </row>
    <row r="26" spans="1:32" ht="19.95" customHeight="1">
      <c r="A26" s="79" t="str">
        <f t="shared" si="10"/>
        <v/>
      </c>
      <c r="B26" s="104">
        <f>SUM($A$2:A26)</f>
        <v>0</v>
      </c>
      <c r="C26" s="105" t="str">
        <f>'Agripp Holds PU (EU, ASIA)'!A35</f>
        <v>HU025</v>
      </c>
      <c r="D26" s="105">
        <f>IF(VLOOKUP(C26,'Agripp Holds PU (EU, ASIA)'!$A$11:$AL$1003,37,0)="",0,VLOOKUP(C26,'Agripp Holds PU (EU, ASIA)'!$A$11:$AL$1003,37,0))</f>
        <v>0</v>
      </c>
      <c r="E26" s="105">
        <v>25</v>
      </c>
      <c r="F26" s="106">
        <f>IF(VLOOKUP(C26,'Agripp Holds PU (EU, ASIA)'!$A$11:$AN$999,39,0)="",0,VLOOKUP(C26,'Agripp Holds PU (EU, ASIA)'!$A$11:$AN$999,39,0))</f>
        <v>0</v>
      </c>
      <c r="G26" s="107"/>
      <c r="H26" s="107"/>
      <c r="I26" s="107"/>
      <c r="J26" s="105" t="str">
        <f t="shared" si="0"/>
        <v/>
      </c>
      <c r="K26" s="105" t="str">
        <f t="shared" si="1"/>
        <v/>
      </c>
      <c r="L26" s="105" t="str">
        <f t="shared" si="2"/>
        <v/>
      </c>
      <c r="M26" s="105" t="str">
        <f t="shared" si="3"/>
        <v/>
      </c>
      <c r="N26" s="105" t="str">
        <f t="shared" si="4"/>
        <v/>
      </c>
      <c r="O26" s="105" t="str">
        <f t="shared" si="5"/>
        <v/>
      </c>
      <c r="P26" s="105" t="str">
        <f t="shared" si="6"/>
        <v/>
      </c>
      <c r="Q26" s="105" t="str">
        <f t="shared" si="7"/>
        <v/>
      </c>
      <c r="R26" s="105" t="str">
        <f t="shared" si="8"/>
        <v/>
      </c>
      <c r="S26" s="106" t="str">
        <f t="shared" si="9"/>
        <v/>
      </c>
      <c r="T26" s="105" t="str">
        <f t="shared" si="11"/>
        <v/>
      </c>
      <c r="X26" s="207" t="s">
        <v>760</v>
      </c>
      <c r="Y26" s="180">
        <f>'Agripp Holds PE (EU)'!F4</f>
        <v>0</v>
      </c>
      <c r="Z26" s="180"/>
      <c r="AA26" s="208"/>
      <c r="AE26" s="103"/>
    </row>
    <row r="27" spans="1:32" ht="19.95" customHeight="1">
      <c r="A27" s="79" t="str">
        <f t="shared" si="10"/>
        <v/>
      </c>
      <c r="B27" s="104">
        <f>SUM($A$2:A27)</f>
        <v>0</v>
      </c>
      <c r="C27" s="105" t="str">
        <f>'Agripp Holds PU (EU, ASIA)'!A36</f>
        <v>HU026</v>
      </c>
      <c r="D27" s="105">
        <f>IF(VLOOKUP(C27,'Agripp Holds PU (EU, ASIA)'!$A$11:$AL$1003,37,0)="",0,VLOOKUP(C27,'Agripp Holds PU (EU, ASIA)'!$A$11:$AL$1003,37,0))</f>
        <v>0</v>
      </c>
      <c r="E27" s="105">
        <v>26</v>
      </c>
      <c r="F27" s="106">
        <f>IF(VLOOKUP(C27,'Agripp Holds PU (EU, ASIA)'!$A$11:$AN$999,39,0)="",0,VLOOKUP(C27,'Agripp Holds PU (EU, ASIA)'!$A$11:$AN$999,39,0))</f>
        <v>0</v>
      </c>
      <c r="G27" s="107"/>
      <c r="H27" s="107"/>
      <c r="I27" s="107"/>
      <c r="J27" s="105" t="str">
        <f t="shared" si="0"/>
        <v/>
      </c>
      <c r="K27" s="105" t="str">
        <f t="shared" si="1"/>
        <v/>
      </c>
      <c r="L27" s="105" t="str">
        <f t="shared" si="2"/>
        <v/>
      </c>
      <c r="M27" s="105" t="str">
        <f t="shared" si="3"/>
        <v/>
      </c>
      <c r="N27" s="105" t="str">
        <f t="shared" si="4"/>
        <v/>
      </c>
      <c r="O27" s="105" t="str">
        <f t="shared" si="5"/>
        <v/>
      </c>
      <c r="P27" s="105" t="str">
        <f t="shared" si="6"/>
        <v/>
      </c>
      <c r="Q27" s="105" t="str">
        <f t="shared" si="7"/>
        <v/>
      </c>
      <c r="R27" s="105" t="str">
        <f t="shared" si="8"/>
        <v/>
      </c>
      <c r="S27" s="106" t="str">
        <f t="shared" si="9"/>
        <v/>
      </c>
      <c r="T27" s="105" t="str">
        <f t="shared" si="11"/>
        <v/>
      </c>
      <c r="X27" s="209" t="s">
        <v>18</v>
      </c>
      <c r="Y27" s="210"/>
      <c r="Z27" s="210">
        <f>Y25+Y26</f>
        <v>0</v>
      </c>
      <c r="AA27" s="211" t="s">
        <v>761</v>
      </c>
      <c r="AE27" s="432"/>
      <c r="AF27" s="195"/>
    </row>
    <row r="28" spans="1:32" ht="19.95" customHeight="1">
      <c r="A28" s="79" t="str">
        <f t="shared" si="10"/>
        <v/>
      </c>
      <c r="B28" s="104">
        <f>SUM($A$2:A28)</f>
        <v>0</v>
      </c>
      <c r="C28" s="105" t="str">
        <f>'Agripp Holds PU (EU, ASIA)'!A37</f>
        <v>HU027</v>
      </c>
      <c r="D28" s="105">
        <f>IF(VLOOKUP(C28,'Agripp Holds PU (EU, ASIA)'!$A$11:$AL$1003,37,0)="",0,VLOOKUP(C28,'Agripp Holds PU (EU, ASIA)'!$A$11:$AL$1003,37,0))</f>
        <v>0</v>
      </c>
      <c r="E28" s="105">
        <v>27</v>
      </c>
      <c r="F28" s="106">
        <f>IF(VLOOKUP(C28,'Agripp Holds PU (EU, ASIA)'!$A$11:$AN$999,39,0)="",0,VLOOKUP(C28,'Agripp Holds PU (EU, ASIA)'!$A$11:$AN$999,39,0))</f>
        <v>0</v>
      </c>
      <c r="G28" s="107"/>
      <c r="H28" s="107"/>
      <c r="I28" s="107"/>
      <c r="J28" s="105" t="str">
        <f t="shared" si="0"/>
        <v/>
      </c>
      <c r="K28" s="105" t="str">
        <f t="shared" si="1"/>
        <v/>
      </c>
      <c r="L28" s="105" t="str">
        <f t="shared" si="2"/>
        <v/>
      </c>
      <c r="M28" s="105" t="str">
        <f t="shared" si="3"/>
        <v/>
      </c>
      <c r="N28" s="105" t="str">
        <f t="shared" si="4"/>
        <v/>
      </c>
      <c r="O28" s="105" t="str">
        <f t="shared" si="5"/>
        <v/>
      </c>
      <c r="P28" s="105" t="str">
        <f t="shared" si="6"/>
        <v/>
      </c>
      <c r="Q28" s="105" t="str">
        <f t="shared" si="7"/>
        <v/>
      </c>
      <c r="R28" s="105" t="str">
        <f t="shared" si="8"/>
        <v/>
      </c>
      <c r="S28" s="106" t="str">
        <f t="shared" si="9"/>
        <v/>
      </c>
      <c r="T28" s="105" t="str">
        <f t="shared" si="11"/>
        <v/>
      </c>
      <c r="X28" s="82"/>
      <c r="Y28" s="92"/>
      <c r="Z28" s="92"/>
      <c r="AA28" s="91"/>
      <c r="AE28" s="433"/>
      <c r="AF28" s="201"/>
    </row>
    <row r="29" spans="1:32" ht="19.95" customHeight="1">
      <c r="A29" s="79" t="str">
        <f t="shared" si="10"/>
        <v/>
      </c>
      <c r="B29" s="104">
        <f>SUM($A$2:A29)</f>
        <v>0</v>
      </c>
      <c r="C29" s="105" t="str">
        <f>'Agripp Holds PU (EU, ASIA)'!A38</f>
        <v>HU028</v>
      </c>
      <c r="D29" s="105">
        <f>IF(VLOOKUP(C29,'Agripp Holds PU (EU, ASIA)'!$A$11:$AL$1003,37,0)="",0,VLOOKUP(C29,'Agripp Holds PU (EU, ASIA)'!$A$11:$AL$1003,37,0))</f>
        <v>0</v>
      </c>
      <c r="E29" s="105">
        <v>28</v>
      </c>
      <c r="F29" s="106">
        <f>IF(VLOOKUP(C29,'Agripp Holds PU (EU, ASIA)'!$A$11:$AN$999,39,0)="",0,VLOOKUP(C29,'Agripp Holds PU (EU, ASIA)'!$A$11:$AN$999,39,0))</f>
        <v>0</v>
      </c>
      <c r="G29" s="107"/>
      <c r="H29" s="107"/>
      <c r="I29" s="107"/>
      <c r="J29" s="105" t="str">
        <f t="shared" si="0"/>
        <v/>
      </c>
      <c r="K29" s="105" t="str">
        <f t="shared" si="1"/>
        <v/>
      </c>
      <c r="L29" s="105" t="str">
        <f t="shared" si="2"/>
        <v/>
      </c>
      <c r="M29" s="105" t="str">
        <f t="shared" si="3"/>
        <v/>
      </c>
      <c r="N29" s="105" t="str">
        <f t="shared" si="4"/>
        <v/>
      </c>
      <c r="O29" s="105" t="str">
        <f t="shared" si="5"/>
        <v/>
      </c>
      <c r="P29" s="105" t="str">
        <f t="shared" si="6"/>
        <v/>
      </c>
      <c r="Q29" s="105" t="str">
        <f t="shared" si="7"/>
        <v/>
      </c>
      <c r="R29" s="105" t="str">
        <f t="shared" si="8"/>
        <v/>
      </c>
      <c r="S29" s="106" t="str">
        <f t="shared" si="9"/>
        <v/>
      </c>
      <c r="T29" s="105" t="str">
        <f t="shared" si="11"/>
        <v/>
      </c>
      <c r="X29" s="212" t="s">
        <v>762</v>
      </c>
      <c r="Y29" s="213" t="s">
        <v>439</v>
      </c>
      <c r="Z29" s="213" t="s">
        <v>763</v>
      </c>
      <c r="AA29" s="213" t="s">
        <v>20</v>
      </c>
      <c r="AB29" s="214" t="s">
        <v>764</v>
      </c>
      <c r="AC29" s="431" t="s">
        <v>23</v>
      </c>
      <c r="AD29" s="431" t="s">
        <v>874</v>
      </c>
      <c r="AE29" s="433"/>
      <c r="AF29" s="195"/>
    </row>
    <row r="30" spans="1:32" ht="19.95" customHeight="1">
      <c r="A30" s="79" t="str">
        <f t="shared" si="10"/>
        <v/>
      </c>
      <c r="B30" s="104">
        <f>SUM($A$2:A30)</f>
        <v>0</v>
      </c>
      <c r="C30" s="105" t="str">
        <f>'Agripp Holds PU (EU, ASIA)'!A39</f>
        <v>HU029</v>
      </c>
      <c r="D30" s="105">
        <f>IF(VLOOKUP(C30,'Agripp Holds PU (EU, ASIA)'!$A$11:$AL$1003,37,0)="",0,VLOOKUP(C30,'Agripp Holds PU (EU, ASIA)'!$A$11:$AL$1003,37,0))</f>
        <v>0</v>
      </c>
      <c r="E30" s="105">
        <v>29</v>
      </c>
      <c r="F30" s="106">
        <f>IF(VLOOKUP(C30,'Agripp Holds PU (EU, ASIA)'!$A$11:$AN$999,39,0)="",0,VLOOKUP(C30,'Agripp Holds PU (EU, ASIA)'!$A$11:$AN$999,39,0))</f>
        <v>0</v>
      </c>
      <c r="G30" s="107"/>
      <c r="H30" s="107"/>
      <c r="I30" s="107"/>
      <c r="J30" s="105" t="str">
        <f t="shared" si="0"/>
        <v/>
      </c>
      <c r="K30" s="105" t="str">
        <f t="shared" si="1"/>
        <v/>
      </c>
      <c r="L30" s="105" t="str">
        <f t="shared" si="2"/>
        <v/>
      </c>
      <c r="M30" s="105" t="str">
        <f t="shared" si="3"/>
        <v/>
      </c>
      <c r="N30" s="105" t="str">
        <f t="shared" si="4"/>
        <v/>
      </c>
      <c r="O30" s="105" t="str">
        <f t="shared" si="5"/>
        <v/>
      </c>
      <c r="P30" s="105" t="str">
        <f t="shared" si="6"/>
        <v/>
      </c>
      <c r="Q30" s="105" t="str">
        <f t="shared" si="7"/>
        <v/>
      </c>
      <c r="R30" s="105" t="str">
        <f t="shared" si="8"/>
        <v/>
      </c>
      <c r="S30" s="106" t="str">
        <f t="shared" si="9"/>
        <v/>
      </c>
      <c r="T30" s="105" t="str">
        <f t="shared" si="11"/>
        <v/>
      </c>
      <c r="X30" s="200" t="s">
        <v>273</v>
      </c>
      <c r="Y30" s="193">
        <f>SUMIFS($R:$R,$L:$L,X30,$N:$N,$Y$29)</f>
        <v>0</v>
      </c>
      <c r="Z30" s="194">
        <f>SUMIFS($S:$S,$L:$L,X30,$N:$N,$Y$29)</f>
        <v>0</v>
      </c>
      <c r="AA30" s="193">
        <f>SUMIFS($R:$R,$L:$L,X30,$N:$N,$AA$29)</f>
        <v>0</v>
      </c>
      <c r="AB30" s="203">
        <f>SUMIFS($S:$S,$L:$L,X30,$N:$N,$AA$29)</f>
        <v>0</v>
      </c>
      <c r="AC30" s="478">
        <v>0</v>
      </c>
      <c r="AD30" s="467">
        <v>0</v>
      </c>
      <c r="AE30" s="433"/>
      <c r="AF30" s="195"/>
    </row>
    <row r="31" spans="1:32" ht="19.95" customHeight="1">
      <c r="A31" s="79" t="str">
        <f t="shared" si="10"/>
        <v/>
      </c>
      <c r="B31" s="104">
        <f>SUM($A$2:A31)</f>
        <v>0</v>
      </c>
      <c r="C31" s="105" t="str">
        <f>'Agripp Holds PU (EU, ASIA)'!A40</f>
        <v>HU030</v>
      </c>
      <c r="D31" s="105">
        <f>IF(VLOOKUP(C31,'Agripp Holds PU (EU, ASIA)'!$A$11:$AL$1003,37,0)="",0,VLOOKUP(C31,'Agripp Holds PU (EU, ASIA)'!$A$11:$AL$1003,37,0))</f>
        <v>0</v>
      </c>
      <c r="E31" s="105">
        <v>30</v>
      </c>
      <c r="F31" s="106">
        <f>IF(VLOOKUP(C31,'Agripp Holds PU (EU, ASIA)'!$A$11:$AN$999,39,0)="",0,VLOOKUP(C31,'Agripp Holds PU (EU, ASIA)'!$A$11:$AN$999,39,0))</f>
        <v>0</v>
      </c>
      <c r="G31" s="107"/>
      <c r="H31" s="107"/>
      <c r="I31" s="107"/>
      <c r="J31" s="105" t="str">
        <f t="shared" si="0"/>
        <v/>
      </c>
      <c r="K31" s="105" t="str">
        <f t="shared" si="1"/>
        <v/>
      </c>
      <c r="L31" s="105" t="str">
        <f t="shared" si="2"/>
        <v/>
      </c>
      <c r="M31" s="105" t="str">
        <f t="shared" si="3"/>
        <v/>
      </c>
      <c r="N31" s="105" t="str">
        <f t="shared" si="4"/>
        <v/>
      </c>
      <c r="O31" s="105" t="str">
        <f t="shared" si="5"/>
        <v/>
      </c>
      <c r="P31" s="105" t="str">
        <f t="shared" si="6"/>
        <v/>
      </c>
      <c r="Q31" s="105" t="str">
        <f t="shared" si="7"/>
        <v/>
      </c>
      <c r="R31" s="105" t="str">
        <f t="shared" si="8"/>
        <v/>
      </c>
      <c r="S31" s="106" t="str">
        <f t="shared" si="9"/>
        <v/>
      </c>
      <c r="T31" s="105" t="str">
        <f t="shared" si="11"/>
        <v/>
      </c>
      <c r="X31" s="200" t="s">
        <v>234</v>
      </c>
      <c r="Y31" s="193">
        <f>SUMIFS($R:$R,$L:$L,X31,$N:$N,$Y$29)</f>
        <v>0</v>
      </c>
      <c r="Z31" s="194">
        <f>SUMIFS($S:$S,$L:$L,X31,$N:$N,$Y$29)</f>
        <v>0</v>
      </c>
      <c r="AA31" s="193">
        <f>SUMIFS($R:$R,$L:$L,X31,$N:$N,$AA$29)</f>
        <v>0</v>
      </c>
      <c r="AB31" s="203">
        <f>SUMIFS($S:$S,$L:$L,X31,$N:$N,$AA$29)</f>
        <v>0</v>
      </c>
      <c r="AC31" s="92">
        <v>0</v>
      </c>
      <c r="AD31" s="467">
        <v>0</v>
      </c>
      <c r="AE31" s="433"/>
      <c r="AF31" s="195"/>
    </row>
    <row r="32" spans="1:32" ht="19.95" customHeight="1">
      <c r="A32" s="79" t="str">
        <f t="shared" si="10"/>
        <v/>
      </c>
      <c r="B32" s="104">
        <f>SUM($A$2:A32)</f>
        <v>0</v>
      </c>
      <c r="C32" s="105" t="str">
        <f>'Agripp Holds PU (EU, ASIA)'!A41</f>
        <v>HU031</v>
      </c>
      <c r="D32" s="105">
        <f>IF(VLOOKUP(C32,'Agripp Holds PU (EU, ASIA)'!$A$11:$AL$1003,37,0)="",0,VLOOKUP(C32,'Agripp Holds PU (EU, ASIA)'!$A$11:$AL$1003,37,0))</f>
        <v>0</v>
      </c>
      <c r="E32" s="105">
        <v>31</v>
      </c>
      <c r="F32" s="106">
        <f>IF(VLOOKUP(C32,'Agripp Holds PU (EU, ASIA)'!$A$11:$AN$999,39,0)="",0,VLOOKUP(C32,'Agripp Holds PU (EU, ASIA)'!$A$11:$AN$999,39,0))</f>
        <v>0</v>
      </c>
      <c r="G32" s="107"/>
      <c r="H32" s="107"/>
      <c r="I32" s="107"/>
      <c r="J32" s="105" t="str">
        <f t="shared" si="0"/>
        <v/>
      </c>
      <c r="K32" s="105" t="str">
        <f t="shared" si="1"/>
        <v/>
      </c>
      <c r="L32" s="105" t="str">
        <f t="shared" si="2"/>
        <v/>
      </c>
      <c r="M32" s="105" t="str">
        <f t="shared" si="3"/>
        <v/>
      </c>
      <c r="N32" s="105" t="str">
        <f t="shared" si="4"/>
        <v/>
      </c>
      <c r="O32" s="105" t="str">
        <f t="shared" si="5"/>
        <v/>
      </c>
      <c r="P32" s="105" t="str">
        <f t="shared" si="6"/>
        <v/>
      </c>
      <c r="Q32" s="105" t="str">
        <f t="shared" si="7"/>
        <v/>
      </c>
      <c r="R32" s="105" t="str">
        <f t="shared" si="8"/>
        <v/>
      </c>
      <c r="S32" s="106" t="str">
        <f t="shared" si="9"/>
        <v/>
      </c>
      <c r="T32" s="105" t="str">
        <f t="shared" si="11"/>
        <v/>
      </c>
      <c r="X32" s="200" t="s">
        <v>40</v>
      </c>
      <c r="Y32" s="193">
        <f>SUMIFS($R:$R,$L:$L,X32,$N:$N,$Y$29)</f>
        <v>0</v>
      </c>
      <c r="Z32" s="194">
        <f>SUMIFS($S:$S,$L:$L,X32,$N:$N,$Y$29)</f>
        <v>0</v>
      </c>
      <c r="AA32" s="193">
        <f>SUMIFS($R:$R,$L:$L,X32,$N:$N,$AA$29)</f>
        <v>0</v>
      </c>
      <c r="AB32" s="203">
        <f>SUMIFS($S:$S,$L:$L,X32,$N:$N,$AA$29)</f>
        <v>0</v>
      </c>
      <c r="AC32" s="92">
        <f>'Agripp GRP Macros (EU, Asia) '!F2</f>
        <v>0</v>
      </c>
      <c r="AD32" s="91">
        <f>'Agripp GRP Macros (EU, Asia) '!H5</f>
        <v>0</v>
      </c>
      <c r="AE32" s="433"/>
      <c r="AF32" s="195"/>
    </row>
    <row r="33" spans="1:32" ht="19.95" customHeight="1">
      <c r="A33" s="79" t="str">
        <f t="shared" si="10"/>
        <v/>
      </c>
      <c r="B33" s="104">
        <f>SUM($A$2:A33)</f>
        <v>0</v>
      </c>
      <c r="C33" s="105" t="str">
        <f>'Agripp Holds PU (EU, ASIA)'!A42</f>
        <v>HU032</v>
      </c>
      <c r="D33" s="105">
        <f>IF(VLOOKUP(C33,'Agripp Holds PU (EU, ASIA)'!$A$11:$AL$1003,37,0)="",0,VLOOKUP(C33,'Agripp Holds PU (EU, ASIA)'!$A$11:$AL$1003,37,0))</f>
        <v>0</v>
      </c>
      <c r="E33" s="105">
        <v>32</v>
      </c>
      <c r="F33" s="106">
        <f>IF(VLOOKUP(C33,'Agripp Holds PU (EU, ASIA)'!$A$11:$AN$999,39,0)="",0,VLOOKUP(C33,'Agripp Holds PU (EU, ASIA)'!$A$11:$AN$999,39,0))</f>
        <v>0</v>
      </c>
      <c r="G33" s="107"/>
      <c r="H33" s="107"/>
      <c r="I33" s="107"/>
      <c r="J33" s="105" t="str">
        <f t="shared" si="0"/>
        <v/>
      </c>
      <c r="K33" s="105" t="str">
        <f t="shared" si="1"/>
        <v/>
      </c>
      <c r="L33" s="105" t="str">
        <f t="shared" si="2"/>
        <v/>
      </c>
      <c r="M33" s="105" t="str">
        <f t="shared" si="3"/>
        <v/>
      </c>
      <c r="N33" s="105" t="str">
        <f t="shared" si="4"/>
        <v/>
      </c>
      <c r="O33" s="105" t="str">
        <f t="shared" si="5"/>
        <v/>
      </c>
      <c r="P33" s="105" t="str">
        <f t="shared" si="6"/>
        <v/>
      </c>
      <c r="Q33" s="105" t="str">
        <f t="shared" si="7"/>
        <v/>
      </c>
      <c r="R33" s="105" t="str">
        <f t="shared" si="8"/>
        <v/>
      </c>
      <c r="S33" s="106" t="str">
        <f t="shared" si="9"/>
        <v/>
      </c>
      <c r="T33" s="105" t="str">
        <f t="shared" si="11"/>
        <v/>
      </c>
      <c r="X33" s="200" t="s">
        <v>448</v>
      </c>
      <c r="Y33" s="193">
        <f>SUMIFS($R:$R,$L:$L,X33,$N:$N,$Y$29)</f>
        <v>0</v>
      </c>
      <c r="Z33" s="194">
        <f>SUMIFS($S:$S,$L:$L,X33,$N:$N,$Y$29)</f>
        <v>0</v>
      </c>
      <c r="AA33" s="193">
        <v>0</v>
      </c>
      <c r="AB33" s="203">
        <f>SUMIFS($S:$S,$L:$L,X33,$N:$N,$AA$29)</f>
        <v>0</v>
      </c>
      <c r="AC33" s="92">
        <f>'Agripp GRP Macros (EU, Asia) '!F3</f>
        <v>0</v>
      </c>
      <c r="AD33" s="467">
        <v>0</v>
      </c>
      <c r="AE33" s="434"/>
      <c r="AF33" s="195"/>
    </row>
    <row r="34" spans="1:32" ht="19.95" customHeight="1">
      <c r="A34" s="79" t="str">
        <f t="shared" si="10"/>
        <v/>
      </c>
      <c r="B34" s="104">
        <f>SUM($A$2:A34)</f>
        <v>0</v>
      </c>
      <c r="C34" s="105" t="str">
        <f>'Agripp Holds PU (EU, ASIA)'!A43</f>
        <v>HU033</v>
      </c>
      <c r="D34" s="105">
        <f>IF(VLOOKUP(C34,'Agripp Holds PU (EU, ASIA)'!$A$11:$AL$1003,37,0)="",0,VLOOKUP(C34,'Agripp Holds PU (EU, ASIA)'!$A$11:$AL$1003,37,0))</f>
        <v>0</v>
      </c>
      <c r="E34" s="105">
        <v>33</v>
      </c>
      <c r="F34" s="106">
        <f>IF(VLOOKUP(C34,'Agripp Holds PU (EU, ASIA)'!$A$11:$AN$999,39,0)="",0,VLOOKUP(C34,'Agripp Holds PU (EU, ASIA)'!$A$11:$AN$999,39,0))</f>
        <v>0</v>
      </c>
      <c r="G34" s="107"/>
      <c r="H34" s="107"/>
      <c r="I34" s="107"/>
      <c r="J34" s="105" t="str">
        <f t="shared" si="0"/>
        <v/>
      </c>
      <c r="K34" s="105" t="str">
        <f t="shared" si="1"/>
        <v/>
      </c>
      <c r="L34" s="105" t="str">
        <f t="shared" si="2"/>
        <v/>
      </c>
      <c r="M34" s="105" t="str">
        <f t="shared" si="3"/>
        <v/>
      </c>
      <c r="N34" s="105" t="str">
        <f t="shared" si="4"/>
        <v/>
      </c>
      <c r="O34" s="105" t="str">
        <f t="shared" si="5"/>
        <v/>
      </c>
      <c r="P34" s="105" t="str">
        <f t="shared" si="6"/>
        <v/>
      </c>
      <c r="Q34" s="105" t="str">
        <f t="shared" si="7"/>
        <v/>
      </c>
      <c r="R34" s="105" t="str">
        <f t="shared" si="8"/>
        <v/>
      </c>
      <c r="S34" s="106" t="str">
        <f t="shared" si="9"/>
        <v/>
      </c>
      <c r="T34" s="105" t="str">
        <f t="shared" si="11"/>
        <v/>
      </c>
      <c r="X34" s="215" t="s">
        <v>18</v>
      </c>
      <c r="Y34" s="216">
        <f t="shared" ref="Y34:AD34" si="12">SUM(Y30:Y33)</f>
        <v>0</v>
      </c>
      <c r="Z34" s="217">
        <f t="shared" si="12"/>
        <v>0</v>
      </c>
      <c r="AA34" s="216">
        <f t="shared" si="12"/>
        <v>0</v>
      </c>
      <c r="AB34" s="218">
        <f t="shared" si="12"/>
        <v>0</v>
      </c>
      <c r="AC34" s="435">
        <f t="shared" si="12"/>
        <v>0</v>
      </c>
      <c r="AD34" s="218">
        <f t="shared" si="12"/>
        <v>0</v>
      </c>
      <c r="AE34" s="434"/>
    </row>
    <row r="35" spans="1:32" ht="19.95" customHeight="1">
      <c r="A35" s="79" t="str">
        <f t="shared" si="10"/>
        <v/>
      </c>
      <c r="B35" s="104">
        <f>SUM($A$2:A35)</f>
        <v>0</v>
      </c>
      <c r="C35" s="105" t="str">
        <f>'Agripp Holds PU (EU, ASIA)'!A44</f>
        <v>HU034</v>
      </c>
      <c r="D35" s="105">
        <f>IF(VLOOKUP(C35,'Agripp Holds PU (EU, ASIA)'!$A$11:$AL$1003,37,0)="",0,VLOOKUP(C35,'Agripp Holds PU (EU, ASIA)'!$A$11:$AL$1003,37,0))</f>
        <v>0</v>
      </c>
      <c r="E35" s="105">
        <v>34</v>
      </c>
      <c r="F35" s="106">
        <f>IF(VLOOKUP(C35,'Agripp Holds PU (EU, ASIA)'!$A$11:$AN$999,39,0)="",0,VLOOKUP(C35,'Agripp Holds PU (EU, ASIA)'!$A$11:$AN$999,39,0))</f>
        <v>0</v>
      </c>
      <c r="G35" s="107"/>
      <c r="H35" s="107"/>
      <c r="I35" s="107"/>
      <c r="J35" s="105" t="str">
        <f t="shared" si="0"/>
        <v/>
      </c>
      <c r="K35" s="105" t="str">
        <f t="shared" si="1"/>
        <v/>
      </c>
      <c r="L35" s="105" t="str">
        <f t="shared" si="2"/>
        <v/>
      </c>
      <c r="M35" s="105" t="str">
        <f t="shared" si="3"/>
        <v/>
      </c>
      <c r="N35" s="105" t="str">
        <f t="shared" si="4"/>
        <v/>
      </c>
      <c r="O35" s="105" t="str">
        <f t="shared" si="5"/>
        <v/>
      </c>
      <c r="P35" s="105" t="str">
        <f t="shared" si="6"/>
        <v/>
      </c>
      <c r="Q35" s="105" t="str">
        <f t="shared" si="7"/>
        <v/>
      </c>
      <c r="R35" s="105" t="str">
        <f t="shared" si="8"/>
        <v/>
      </c>
      <c r="S35" s="106" t="str">
        <f t="shared" si="9"/>
        <v/>
      </c>
      <c r="T35" s="105" t="str">
        <f t="shared" si="11"/>
        <v/>
      </c>
      <c r="AE35" s="82"/>
    </row>
    <row r="36" spans="1:32" ht="19.95" customHeight="1">
      <c r="A36" s="79" t="str">
        <f t="shared" si="10"/>
        <v/>
      </c>
      <c r="B36" s="104">
        <f>SUM($A$2:A36)</f>
        <v>0</v>
      </c>
      <c r="C36" s="105" t="str">
        <f>'Agripp Holds PU (EU, ASIA)'!A45</f>
        <v>HU035</v>
      </c>
      <c r="D36" s="105">
        <f>IF(VLOOKUP(C36,'Agripp Holds PU (EU, ASIA)'!$A$11:$AL$1003,37,0)="",0,VLOOKUP(C36,'Agripp Holds PU (EU, ASIA)'!$A$11:$AL$1003,37,0))</f>
        <v>0</v>
      </c>
      <c r="E36" s="105">
        <v>35</v>
      </c>
      <c r="F36" s="106">
        <f>IF(VLOOKUP(C36,'Agripp Holds PU (EU, ASIA)'!$A$11:$AN$999,39,0)="",0,VLOOKUP(C36,'Agripp Holds PU (EU, ASIA)'!$A$11:$AN$999,39,0))</f>
        <v>0</v>
      </c>
      <c r="G36" s="107"/>
      <c r="H36" s="107"/>
      <c r="I36" s="107"/>
      <c r="J36" s="105" t="str">
        <f t="shared" si="0"/>
        <v/>
      </c>
      <c r="K36" s="105" t="str">
        <f t="shared" si="1"/>
        <v/>
      </c>
      <c r="L36" s="105" t="str">
        <f t="shared" si="2"/>
        <v/>
      </c>
      <c r="M36" s="105" t="str">
        <f t="shared" si="3"/>
        <v/>
      </c>
      <c r="N36" s="105" t="str">
        <f t="shared" si="4"/>
        <v/>
      </c>
      <c r="O36" s="105" t="str">
        <f t="shared" si="5"/>
        <v/>
      </c>
      <c r="P36" s="105" t="str">
        <f t="shared" si="6"/>
        <v/>
      </c>
      <c r="Q36" s="105" t="str">
        <f t="shared" si="7"/>
        <v/>
      </c>
      <c r="R36" s="105" t="str">
        <f t="shared" si="8"/>
        <v/>
      </c>
      <c r="S36" s="106" t="str">
        <f t="shared" si="9"/>
        <v/>
      </c>
      <c r="T36" s="105" t="str">
        <f t="shared" si="11"/>
        <v/>
      </c>
      <c r="Y36" s="82"/>
      <c r="Z36" s="82"/>
      <c r="AA36" s="82"/>
      <c r="AE36" s="82"/>
    </row>
    <row r="37" spans="1:32" ht="19.95" customHeight="1">
      <c r="A37" s="79" t="str">
        <f t="shared" si="10"/>
        <v/>
      </c>
      <c r="B37" s="104">
        <f>SUM($A$2:A37)</f>
        <v>0</v>
      </c>
      <c r="C37" s="105" t="str">
        <f>'Agripp Holds PU (EU, ASIA)'!A46</f>
        <v>HU036</v>
      </c>
      <c r="D37" s="105">
        <f>IF(VLOOKUP(C37,'Agripp Holds PU (EU, ASIA)'!$A$11:$AL$1003,37,0)="",0,VLOOKUP(C37,'Agripp Holds PU (EU, ASIA)'!$A$11:$AL$1003,37,0))</f>
        <v>0</v>
      </c>
      <c r="E37" s="105">
        <v>36</v>
      </c>
      <c r="F37" s="106">
        <f>IF(VLOOKUP(C37,'Agripp Holds PU (EU, ASIA)'!$A$11:$AN$999,39,0)="",0,VLOOKUP(C37,'Agripp Holds PU (EU, ASIA)'!$A$11:$AN$999,39,0))</f>
        <v>0</v>
      </c>
      <c r="G37" s="107"/>
      <c r="H37" s="107"/>
      <c r="I37" s="107"/>
      <c r="J37" s="105" t="str">
        <f t="shared" si="0"/>
        <v/>
      </c>
      <c r="K37" s="105" t="str">
        <f t="shared" si="1"/>
        <v/>
      </c>
      <c r="L37" s="105" t="str">
        <f t="shared" si="2"/>
        <v/>
      </c>
      <c r="M37" s="105" t="str">
        <f t="shared" si="3"/>
        <v/>
      </c>
      <c r="N37" s="105" t="str">
        <f t="shared" si="4"/>
        <v/>
      </c>
      <c r="O37" s="105" t="str">
        <f t="shared" si="5"/>
        <v/>
      </c>
      <c r="P37" s="105" t="str">
        <f t="shared" si="6"/>
        <v/>
      </c>
      <c r="Q37" s="105" t="str">
        <f t="shared" si="7"/>
        <v/>
      </c>
      <c r="R37" s="105" t="str">
        <f t="shared" si="8"/>
        <v/>
      </c>
      <c r="S37" s="106" t="str">
        <f t="shared" si="9"/>
        <v/>
      </c>
      <c r="T37" s="105" t="str">
        <f t="shared" si="11"/>
        <v/>
      </c>
    </row>
    <row r="38" spans="1:32" ht="19.95" customHeight="1">
      <c r="A38" s="79" t="str">
        <f t="shared" si="10"/>
        <v/>
      </c>
      <c r="B38" s="104">
        <f>SUM($A$2:A38)</f>
        <v>0</v>
      </c>
      <c r="C38" s="105" t="str">
        <f>'Agripp Holds PU (EU, ASIA)'!A48</f>
        <v>HU037</v>
      </c>
      <c r="D38" s="105">
        <f>IF(VLOOKUP(C38,'Agripp Holds PU (EU, ASIA)'!$A$11:$AL$1003,37,0)="",0,VLOOKUP(C38,'Agripp Holds PU (EU, ASIA)'!$A$11:$AL$1003,37,0))</f>
        <v>0</v>
      </c>
      <c r="E38" s="105">
        <v>37</v>
      </c>
      <c r="F38" s="106">
        <f>IF(VLOOKUP(C38,'Agripp Holds PU (EU, ASIA)'!$A$11:$AN$999,39,0)="",0,VLOOKUP(C38,'Agripp Holds PU (EU, ASIA)'!$A$11:$AN$999,39,0))</f>
        <v>0</v>
      </c>
      <c r="G38" s="107"/>
      <c r="H38" s="107"/>
      <c r="I38" s="107"/>
      <c r="J38" s="105" t="str">
        <f t="shared" si="0"/>
        <v/>
      </c>
      <c r="K38" s="105" t="str">
        <f t="shared" si="1"/>
        <v/>
      </c>
      <c r="L38" s="105" t="str">
        <f t="shared" si="2"/>
        <v/>
      </c>
      <c r="M38" s="105" t="str">
        <f t="shared" si="3"/>
        <v/>
      </c>
      <c r="N38" s="105" t="str">
        <f t="shared" si="4"/>
        <v/>
      </c>
      <c r="O38" s="105" t="str">
        <f t="shared" si="5"/>
        <v/>
      </c>
      <c r="P38" s="105" t="str">
        <f t="shared" si="6"/>
        <v/>
      </c>
      <c r="Q38" s="105" t="str">
        <f t="shared" si="7"/>
        <v/>
      </c>
      <c r="R38" s="105" t="str">
        <f t="shared" si="8"/>
        <v/>
      </c>
      <c r="S38" s="106" t="str">
        <f t="shared" si="9"/>
        <v/>
      </c>
      <c r="T38" s="105" t="str">
        <f t="shared" si="11"/>
        <v/>
      </c>
    </row>
    <row r="39" spans="1:32" ht="19.95" customHeight="1">
      <c r="A39" s="79" t="str">
        <f t="shared" si="10"/>
        <v/>
      </c>
      <c r="B39" s="104">
        <f>SUM($A$2:A39)</f>
        <v>0</v>
      </c>
      <c r="C39" s="105" t="str">
        <f>'Agripp Holds PU (EU, ASIA)'!A49</f>
        <v>HU038</v>
      </c>
      <c r="D39" s="105">
        <f>IF(VLOOKUP(C39,'Agripp Holds PU (EU, ASIA)'!$A$11:$AL$1003,37,0)="",0,VLOOKUP(C39,'Agripp Holds PU (EU, ASIA)'!$A$11:$AL$1003,37,0))</f>
        <v>0</v>
      </c>
      <c r="E39" s="105">
        <v>38</v>
      </c>
      <c r="F39" s="106">
        <f>IF(VLOOKUP(C39,'Agripp Holds PU (EU, ASIA)'!$A$11:$AN$999,39,0)="",0,VLOOKUP(C39,'Agripp Holds PU (EU, ASIA)'!$A$11:$AN$999,39,0))</f>
        <v>0</v>
      </c>
      <c r="G39" s="107"/>
      <c r="H39" s="107"/>
      <c r="I39" s="107"/>
      <c r="J39" s="105" t="str">
        <f t="shared" si="0"/>
        <v/>
      </c>
      <c r="K39" s="105" t="str">
        <f t="shared" si="1"/>
        <v/>
      </c>
      <c r="L39" s="105" t="str">
        <f t="shared" si="2"/>
        <v/>
      </c>
      <c r="M39" s="105" t="str">
        <f t="shared" si="3"/>
        <v/>
      </c>
      <c r="N39" s="105" t="str">
        <f t="shared" si="4"/>
        <v/>
      </c>
      <c r="O39" s="105" t="str">
        <f t="shared" si="5"/>
        <v/>
      </c>
      <c r="P39" s="105" t="str">
        <f t="shared" si="6"/>
        <v/>
      </c>
      <c r="Q39" s="105" t="str">
        <f t="shared" si="7"/>
        <v/>
      </c>
      <c r="R39" s="105" t="str">
        <f t="shared" si="8"/>
        <v/>
      </c>
      <c r="S39" s="106" t="str">
        <f t="shared" si="9"/>
        <v/>
      </c>
      <c r="T39" s="105" t="str">
        <f t="shared" si="11"/>
        <v/>
      </c>
    </row>
    <row r="40" spans="1:32" ht="19.95" customHeight="1">
      <c r="A40" s="79" t="str">
        <f t="shared" si="10"/>
        <v/>
      </c>
      <c r="B40" s="104">
        <f>SUM($A$2:A40)</f>
        <v>0</v>
      </c>
      <c r="C40" s="105" t="str">
        <f>'Agripp Holds PU (EU, ASIA)'!A50</f>
        <v>HU039</v>
      </c>
      <c r="D40" s="105">
        <f>IF(VLOOKUP(C40,'Agripp Holds PU (EU, ASIA)'!$A$11:$AL$1003,37,0)="",0,VLOOKUP(C40,'Agripp Holds PU (EU, ASIA)'!$A$11:$AL$1003,37,0))</f>
        <v>0</v>
      </c>
      <c r="E40" s="105">
        <v>39</v>
      </c>
      <c r="F40" s="106">
        <f>IF(VLOOKUP(C40,'Agripp Holds PU (EU, ASIA)'!$A$11:$AN$999,39,0)="",0,VLOOKUP(C40,'Agripp Holds PU (EU, ASIA)'!$A$11:$AN$999,39,0))</f>
        <v>0</v>
      </c>
      <c r="G40" s="107"/>
      <c r="H40" s="107"/>
      <c r="I40" s="107"/>
      <c r="J40" s="105" t="str">
        <f t="shared" si="0"/>
        <v/>
      </c>
      <c r="K40" s="105" t="str">
        <f t="shared" si="1"/>
        <v/>
      </c>
      <c r="L40" s="105" t="str">
        <f t="shared" si="2"/>
        <v/>
      </c>
      <c r="M40" s="105" t="str">
        <f t="shared" si="3"/>
        <v/>
      </c>
      <c r="N40" s="105" t="str">
        <f t="shared" si="4"/>
        <v/>
      </c>
      <c r="O40" s="105" t="str">
        <f t="shared" si="5"/>
        <v/>
      </c>
      <c r="P40" s="105" t="str">
        <f t="shared" si="6"/>
        <v/>
      </c>
      <c r="Q40" s="105" t="str">
        <f t="shared" si="7"/>
        <v/>
      </c>
      <c r="R40" s="105" t="str">
        <f t="shared" si="8"/>
        <v/>
      </c>
      <c r="S40" s="106" t="str">
        <f t="shared" si="9"/>
        <v/>
      </c>
      <c r="T40" s="105" t="str">
        <f t="shared" si="11"/>
        <v/>
      </c>
    </row>
    <row r="41" spans="1:32" ht="19.95" customHeight="1">
      <c r="A41" s="79" t="str">
        <f t="shared" si="10"/>
        <v/>
      </c>
      <c r="B41" s="104">
        <f>SUM($A$2:A41)</f>
        <v>0</v>
      </c>
      <c r="C41" s="105" t="str">
        <f>'Agripp Holds PU (EU, ASIA)'!A51</f>
        <v>HU040</v>
      </c>
      <c r="D41" s="105">
        <f>IF(VLOOKUP(C41,'Agripp Holds PU (EU, ASIA)'!$A$11:$AL$1003,37,0)="",0,VLOOKUP(C41,'Agripp Holds PU (EU, ASIA)'!$A$11:$AL$1003,37,0))</f>
        <v>0</v>
      </c>
      <c r="E41" s="105">
        <v>40</v>
      </c>
      <c r="F41" s="106">
        <f>IF(VLOOKUP(C41,'Agripp Holds PU (EU, ASIA)'!$A$11:$AN$999,39,0)="",0,VLOOKUP(C41,'Agripp Holds PU (EU, ASIA)'!$A$11:$AN$999,39,0))</f>
        <v>0</v>
      </c>
      <c r="G41" s="107"/>
      <c r="H41" s="107"/>
      <c r="I41" s="107"/>
      <c r="J41" s="105" t="str">
        <f t="shared" si="0"/>
        <v/>
      </c>
      <c r="K41" s="105" t="str">
        <f t="shared" si="1"/>
        <v/>
      </c>
      <c r="L41" s="105" t="str">
        <f t="shared" si="2"/>
        <v/>
      </c>
      <c r="M41" s="105" t="str">
        <f t="shared" si="3"/>
        <v/>
      </c>
      <c r="N41" s="105" t="str">
        <f t="shared" si="4"/>
        <v/>
      </c>
      <c r="O41" s="105" t="str">
        <f t="shared" si="5"/>
        <v/>
      </c>
      <c r="P41" s="105" t="str">
        <f t="shared" si="6"/>
        <v/>
      </c>
      <c r="Q41" s="105" t="str">
        <f t="shared" si="7"/>
        <v/>
      </c>
      <c r="R41" s="105" t="str">
        <f t="shared" si="8"/>
        <v/>
      </c>
      <c r="S41" s="106" t="str">
        <f t="shared" si="9"/>
        <v/>
      </c>
      <c r="T41" s="105" t="str">
        <f t="shared" si="11"/>
        <v/>
      </c>
    </row>
    <row r="42" spans="1:32" ht="19.95" customHeight="1">
      <c r="A42" s="79" t="str">
        <f t="shared" si="10"/>
        <v/>
      </c>
      <c r="B42" s="104">
        <f>SUM($A$2:A42)</f>
        <v>0</v>
      </c>
      <c r="C42" s="105" t="str">
        <f>'Agripp Holds PU (EU, ASIA)'!A52</f>
        <v>HU041</v>
      </c>
      <c r="D42" s="105">
        <f>IF(VLOOKUP(C42,'Agripp Holds PU (EU, ASIA)'!$A$11:$AL$1003,37,0)="",0,VLOOKUP(C42,'Agripp Holds PU (EU, ASIA)'!$A$11:$AL$1003,37,0))</f>
        <v>0</v>
      </c>
      <c r="E42" s="105">
        <v>41</v>
      </c>
      <c r="F42" s="106">
        <f>IF(VLOOKUP(C42,'Agripp Holds PU (EU, ASIA)'!$A$11:$AN$999,39,0)="",0,VLOOKUP(C42,'Agripp Holds PU (EU, ASIA)'!$A$11:$AN$999,39,0))</f>
        <v>0</v>
      </c>
      <c r="G42" s="107"/>
      <c r="H42" s="107"/>
      <c r="I42" s="107"/>
      <c r="J42" s="105" t="str">
        <f t="shared" si="0"/>
        <v/>
      </c>
      <c r="K42" s="105" t="str">
        <f t="shared" si="1"/>
        <v/>
      </c>
      <c r="L42" s="105" t="str">
        <f t="shared" si="2"/>
        <v/>
      </c>
      <c r="M42" s="105" t="str">
        <f t="shared" si="3"/>
        <v/>
      </c>
      <c r="N42" s="105" t="str">
        <f t="shared" si="4"/>
        <v/>
      </c>
      <c r="O42" s="105" t="str">
        <f t="shared" si="5"/>
        <v/>
      </c>
      <c r="P42" s="105" t="str">
        <f t="shared" si="6"/>
        <v/>
      </c>
      <c r="Q42" s="105" t="str">
        <f t="shared" si="7"/>
        <v/>
      </c>
      <c r="R42" s="105" t="str">
        <f t="shared" si="8"/>
        <v/>
      </c>
      <c r="S42" s="106" t="str">
        <f t="shared" si="9"/>
        <v/>
      </c>
      <c r="T42" s="105" t="str">
        <f t="shared" si="11"/>
        <v/>
      </c>
    </row>
    <row r="43" spans="1:32" ht="19.95" customHeight="1">
      <c r="A43" s="79" t="str">
        <f t="shared" si="10"/>
        <v/>
      </c>
      <c r="B43" s="104">
        <f>SUM($A$2:A43)</f>
        <v>0</v>
      </c>
      <c r="C43" s="105" t="str">
        <f>'Agripp Holds PU (EU, ASIA)'!A53</f>
        <v>HU042</v>
      </c>
      <c r="D43" s="105">
        <f>IF(VLOOKUP(C43,'Agripp Holds PU (EU, ASIA)'!$A$11:$AL$1003,37,0)="",0,VLOOKUP(C43,'Agripp Holds PU (EU, ASIA)'!$A$11:$AL$1003,37,0))</f>
        <v>0</v>
      </c>
      <c r="E43" s="105">
        <v>42</v>
      </c>
      <c r="F43" s="106">
        <f>IF(VLOOKUP(C43,'Agripp Holds PU (EU, ASIA)'!$A$11:$AN$999,39,0)="",0,VLOOKUP(C43,'Agripp Holds PU (EU, ASIA)'!$A$11:$AN$999,39,0))</f>
        <v>0</v>
      </c>
      <c r="G43" s="107"/>
      <c r="H43" s="107"/>
      <c r="I43" s="107"/>
      <c r="J43" s="105" t="str">
        <f t="shared" si="0"/>
        <v/>
      </c>
      <c r="K43" s="105" t="str">
        <f t="shared" si="1"/>
        <v/>
      </c>
      <c r="L43" s="105" t="str">
        <f t="shared" si="2"/>
        <v/>
      </c>
      <c r="M43" s="105" t="str">
        <f t="shared" si="3"/>
        <v/>
      </c>
      <c r="N43" s="105" t="str">
        <f t="shared" si="4"/>
        <v/>
      </c>
      <c r="O43" s="105" t="str">
        <f t="shared" si="5"/>
        <v/>
      </c>
      <c r="P43" s="105" t="str">
        <f t="shared" si="6"/>
        <v/>
      </c>
      <c r="Q43" s="105" t="str">
        <f t="shared" si="7"/>
        <v/>
      </c>
      <c r="R43" s="105" t="str">
        <f t="shared" si="8"/>
        <v/>
      </c>
      <c r="S43" s="106" t="str">
        <f t="shared" si="9"/>
        <v/>
      </c>
      <c r="T43" s="105" t="str">
        <f t="shared" si="11"/>
        <v/>
      </c>
    </row>
    <row r="44" spans="1:32" ht="19.95" customHeight="1">
      <c r="A44" s="79" t="str">
        <f t="shared" si="10"/>
        <v/>
      </c>
      <c r="B44" s="104">
        <f>SUM($A$2:A44)</f>
        <v>0</v>
      </c>
      <c r="C44" s="105" t="str">
        <f>'Agripp Holds PU (EU, ASIA)'!A54</f>
        <v>HU043</v>
      </c>
      <c r="D44" s="105">
        <f>IF(VLOOKUP(C44,'Agripp Holds PU (EU, ASIA)'!$A$11:$AL$1003,37,0)="",0,VLOOKUP(C44,'Agripp Holds PU (EU, ASIA)'!$A$11:$AL$1003,37,0))</f>
        <v>0</v>
      </c>
      <c r="E44" s="105">
        <v>43</v>
      </c>
      <c r="F44" s="106">
        <f>IF(VLOOKUP(C44,'Agripp Holds PU (EU, ASIA)'!$A$11:$AN$999,39,0)="",0,VLOOKUP(C44,'Agripp Holds PU (EU, ASIA)'!$A$11:$AN$999,39,0))</f>
        <v>0</v>
      </c>
      <c r="G44" s="107"/>
      <c r="H44" s="107"/>
      <c r="I44" s="107"/>
      <c r="J44" s="105" t="str">
        <f t="shared" si="0"/>
        <v/>
      </c>
      <c r="K44" s="105" t="str">
        <f t="shared" si="1"/>
        <v/>
      </c>
      <c r="L44" s="105" t="str">
        <f t="shared" si="2"/>
        <v/>
      </c>
      <c r="M44" s="105" t="str">
        <f t="shared" si="3"/>
        <v/>
      </c>
      <c r="N44" s="105" t="str">
        <f t="shared" si="4"/>
        <v/>
      </c>
      <c r="O44" s="105" t="str">
        <f t="shared" si="5"/>
        <v/>
      </c>
      <c r="P44" s="105" t="str">
        <f t="shared" si="6"/>
        <v/>
      </c>
      <c r="Q44" s="105" t="str">
        <f t="shared" si="7"/>
        <v/>
      </c>
      <c r="R44" s="105" t="str">
        <f t="shared" si="8"/>
        <v/>
      </c>
      <c r="S44" s="106" t="str">
        <f t="shared" si="9"/>
        <v/>
      </c>
      <c r="T44" s="105" t="str">
        <f t="shared" si="11"/>
        <v/>
      </c>
    </row>
    <row r="45" spans="1:32" ht="19.95" customHeight="1">
      <c r="A45" s="79" t="str">
        <f t="shared" si="10"/>
        <v/>
      </c>
      <c r="B45" s="104">
        <f>SUM($A$2:A45)</f>
        <v>0</v>
      </c>
      <c r="C45" s="105" t="str">
        <f>'Agripp Holds PU (EU, ASIA)'!A55</f>
        <v>HU044</v>
      </c>
      <c r="D45" s="105">
        <f>IF(VLOOKUP(C45,'Agripp Holds PU (EU, ASIA)'!$A$11:$AL$1003,37,0)="",0,VLOOKUP(C45,'Agripp Holds PU (EU, ASIA)'!$A$11:$AL$1003,37,0))</f>
        <v>0</v>
      </c>
      <c r="E45" s="105">
        <v>44</v>
      </c>
      <c r="F45" s="106">
        <f>IF(VLOOKUP(C45,'Agripp Holds PU (EU, ASIA)'!$A$11:$AN$999,39,0)="",0,VLOOKUP(C45,'Agripp Holds PU (EU, ASIA)'!$A$11:$AN$999,39,0))</f>
        <v>0</v>
      </c>
      <c r="G45" s="107"/>
      <c r="H45" s="107"/>
      <c r="I45" s="107"/>
      <c r="J45" s="105" t="str">
        <f t="shared" si="0"/>
        <v/>
      </c>
      <c r="K45" s="105" t="str">
        <f t="shared" si="1"/>
        <v/>
      </c>
      <c r="L45" s="105" t="str">
        <f t="shared" si="2"/>
        <v/>
      </c>
      <c r="M45" s="105" t="str">
        <f t="shared" si="3"/>
        <v/>
      </c>
      <c r="N45" s="105" t="str">
        <f t="shared" si="4"/>
        <v/>
      </c>
      <c r="O45" s="105" t="str">
        <f t="shared" si="5"/>
        <v/>
      </c>
      <c r="P45" s="105" t="str">
        <f t="shared" si="6"/>
        <v/>
      </c>
      <c r="Q45" s="105" t="str">
        <f t="shared" si="7"/>
        <v/>
      </c>
      <c r="R45" s="105" t="str">
        <f t="shared" si="8"/>
        <v/>
      </c>
      <c r="S45" s="106" t="str">
        <f t="shared" si="9"/>
        <v/>
      </c>
      <c r="T45" s="105" t="str">
        <f t="shared" si="11"/>
        <v/>
      </c>
    </row>
    <row r="46" spans="1:32" ht="19.95" customHeight="1">
      <c r="A46" s="79" t="str">
        <f t="shared" si="10"/>
        <v/>
      </c>
      <c r="B46" s="104">
        <f>SUM($A$2:A46)</f>
        <v>0</v>
      </c>
      <c r="C46" s="105" t="str">
        <f>'Agripp Holds PU (EU, ASIA)'!A56</f>
        <v>HU045</v>
      </c>
      <c r="D46" s="105">
        <f>IF(VLOOKUP(C46,'Agripp Holds PU (EU, ASIA)'!$A$11:$AL$1003,37,0)="",0,VLOOKUP(C46,'Agripp Holds PU (EU, ASIA)'!$A$11:$AL$1003,37,0))</f>
        <v>0</v>
      </c>
      <c r="E46" s="105">
        <v>45</v>
      </c>
      <c r="F46" s="106">
        <f>IF(VLOOKUP(C46,'Agripp Holds PU (EU, ASIA)'!$A$11:$AN$999,39,0)="",0,VLOOKUP(C46,'Agripp Holds PU (EU, ASIA)'!$A$11:$AN$999,39,0))</f>
        <v>0</v>
      </c>
      <c r="G46" s="107"/>
      <c r="H46" s="107"/>
      <c r="I46" s="107"/>
      <c r="J46" s="105" t="str">
        <f t="shared" si="0"/>
        <v/>
      </c>
      <c r="K46" s="105" t="str">
        <f t="shared" si="1"/>
        <v/>
      </c>
      <c r="L46" s="105" t="str">
        <f t="shared" si="2"/>
        <v/>
      </c>
      <c r="M46" s="105" t="str">
        <f t="shared" si="3"/>
        <v/>
      </c>
      <c r="N46" s="105" t="str">
        <f t="shared" si="4"/>
        <v/>
      </c>
      <c r="O46" s="105" t="str">
        <f t="shared" si="5"/>
        <v/>
      </c>
      <c r="P46" s="105" t="str">
        <f t="shared" si="6"/>
        <v/>
      </c>
      <c r="Q46" s="105" t="str">
        <f t="shared" si="7"/>
        <v/>
      </c>
      <c r="R46" s="105" t="str">
        <f t="shared" si="8"/>
        <v/>
      </c>
      <c r="S46" s="106" t="str">
        <f t="shared" si="9"/>
        <v/>
      </c>
      <c r="T46" s="105" t="str">
        <f t="shared" si="11"/>
        <v/>
      </c>
    </row>
    <row r="47" spans="1:32" ht="19.95" customHeight="1">
      <c r="A47" s="79" t="str">
        <f t="shared" si="10"/>
        <v/>
      </c>
      <c r="B47" s="104">
        <f>SUM($A$2:A47)</f>
        <v>0</v>
      </c>
      <c r="C47" s="105" t="str">
        <f>'Agripp Holds PU (EU, ASIA)'!A57</f>
        <v>HU046</v>
      </c>
      <c r="D47" s="105">
        <f>IF(VLOOKUP(C47,'Agripp Holds PU (EU, ASIA)'!$A$11:$AL$1003,37,0)="",0,VLOOKUP(C47,'Agripp Holds PU (EU, ASIA)'!$A$11:$AL$1003,37,0))</f>
        <v>0</v>
      </c>
      <c r="E47" s="105">
        <v>46</v>
      </c>
      <c r="F47" s="106">
        <f>IF(VLOOKUP(C47,'Agripp Holds PU (EU, ASIA)'!$A$11:$AN$999,39,0)="",0,VLOOKUP(C47,'Agripp Holds PU (EU, ASIA)'!$A$11:$AN$999,39,0))</f>
        <v>0</v>
      </c>
      <c r="G47" s="107"/>
      <c r="H47" s="107"/>
      <c r="I47" s="107"/>
      <c r="J47" s="105" t="str">
        <f t="shared" si="0"/>
        <v/>
      </c>
      <c r="K47" s="105" t="str">
        <f t="shared" si="1"/>
        <v/>
      </c>
      <c r="L47" s="105" t="str">
        <f t="shared" si="2"/>
        <v/>
      </c>
      <c r="M47" s="105" t="str">
        <f t="shared" si="3"/>
        <v/>
      </c>
      <c r="N47" s="105" t="str">
        <f t="shared" si="4"/>
        <v/>
      </c>
      <c r="O47" s="105" t="str">
        <f t="shared" si="5"/>
        <v/>
      </c>
      <c r="P47" s="105" t="str">
        <f t="shared" si="6"/>
        <v/>
      </c>
      <c r="Q47" s="105" t="str">
        <f t="shared" si="7"/>
        <v/>
      </c>
      <c r="R47" s="105" t="str">
        <f t="shared" si="8"/>
        <v/>
      </c>
      <c r="S47" s="106" t="str">
        <f t="shared" si="9"/>
        <v/>
      </c>
      <c r="T47" s="105" t="str">
        <f t="shared" si="11"/>
        <v/>
      </c>
    </row>
    <row r="48" spans="1:32" ht="19.95" customHeight="1">
      <c r="A48" s="79" t="str">
        <f t="shared" si="10"/>
        <v/>
      </c>
      <c r="B48" s="104">
        <f>SUM($A$2:A48)</f>
        <v>0</v>
      </c>
      <c r="C48" s="105" t="str">
        <f>'Agripp Holds PU (EU, ASIA)'!A58</f>
        <v>HU047</v>
      </c>
      <c r="D48" s="105">
        <f>IF(VLOOKUP(C48,'Agripp Holds PU (EU, ASIA)'!$A$11:$AL$1003,37,0)="",0,VLOOKUP(C48,'Agripp Holds PU (EU, ASIA)'!$A$11:$AL$1003,37,0))</f>
        <v>0</v>
      </c>
      <c r="E48" s="105">
        <v>47</v>
      </c>
      <c r="F48" s="106">
        <f>IF(VLOOKUP(C48,'Agripp Holds PU (EU, ASIA)'!$A$11:$AN$999,39,0)="",0,VLOOKUP(C48,'Agripp Holds PU (EU, ASIA)'!$A$11:$AN$999,39,0))</f>
        <v>0</v>
      </c>
      <c r="G48" s="107"/>
      <c r="H48" s="107"/>
      <c r="I48" s="107"/>
      <c r="J48" s="105" t="str">
        <f t="shared" si="0"/>
        <v/>
      </c>
      <c r="K48" s="105" t="str">
        <f t="shared" si="1"/>
        <v/>
      </c>
      <c r="L48" s="105" t="str">
        <f t="shared" si="2"/>
        <v/>
      </c>
      <c r="M48" s="105" t="str">
        <f t="shared" si="3"/>
        <v/>
      </c>
      <c r="N48" s="105" t="str">
        <f t="shared" si="4"/>
        <v/>
      </c>
      <c r="O48" s="105" t="str">
        <f t="shared" si="5"/>
        <v/>
      </c>
      <c r="P48" s="105" t="str">
        <f t="shared" si="6"/>
        <v/>
      </c>
      <c r="Q48" s="105" t="str">
        <f t="shared" si="7"/>
        <v/>
      </c>
      <c r="R48" s="105" t="str">
        <f t="shared" si="8"/>
        <v/>
      </c>
      <c r="S48" s="106" t="str">
        <f t="shared" si="9"/>
        <v/>
      </c>
      <c r="T48" s="105" t="str">
        <f t="shared" si="11"/>
        <v/>
      </c>
    </row>
    <row r="49" spans="1:20" ht="19.95" customHeight="1">
      <c r="A49" s="79" t="str">
        <f t="shared" si="10"/>
        <v/>
      </c>
      <c r="B49" s="104">
        <f>SUM($A$2:A49)</f>
        <v>0</v>
      </c>
      <c r="C49" s="105" t="str">
        <f>'Agripp Holds PU (EU, ASIA)'!A59</f>
        <v>HU048</v>
      </c>
      <c r="D49" s="105">
        <f>IF(VLOOKUP(C49,'Agripp Holds PU (EU, ASIA)'!$A$11:$AL$1003,37,0)="",0,VLOOKUP(C49,'Agripp Holds PU (EU, ASIA)'!$A$11:$AL$1003,37,0))</f>
        <v>0</v>
      </c>
      <c r="E49" s="105">
        <v>48</v>
      </c>
      <c r="F49" s="106">
        <f>IF(VLOOKUP(C49,'Agripp Holds PU (EU, ASIA)'!$A$11:$AN$999,39,0)="",0,VLOOKUP(C49,'Agripp Holds PU (EU, ASIA)'!$A$11:$AN$999,39,0))</f>
        <v>0</v>
      </c>
      <c r="G49" s="107"/>
      <c r="H49" s="107"/>
      <c r="I49" s="107"/>
      <c r="J49" s="105" t="str">
        <f t="shared" si="0"/>
        <v/>
      </c>
      <c r="K49" s="105" t="str">
        <f t="shared" si="1"/>
        <v/>
      </c>
      <c r="L49" s="105" t="str">
        <f t="shared" si="2"/>
        <v/>
      </c>
      <c r="M49" s="105" t="str">
        <f t="shared" si="3"/>
        <v/>
      </c>
      <c r="N49" s="105" t="str">
        <f t="shared" si="4"/>
        <v/>
      </c>
      <c r="O49" s="105" t="str">
        <f t="shared" si="5"/>
        <v/>
      </c>
      <c r="P49" s="105" t="str">
        <f t="shared" si="6"/>
        <v/>
      </c>
      <c r="Q49" s="105" t="str">
        <f t="shared" si="7"/>
        <v/>
      </c>
      <c r="R49" s="105" t="str">
        <f t="shared" si="8"/>
        <v/>
      </c>
      <c r="S49" s="106" t="str">
        <f t="shared" si="9"/>
        <v/>
      </c>
      <c r="T49" s="105" t="str">
        <f t="shared" si="11"/>
        <v/>
      </c>
    </row>
    <row r="50" spans="1:20" ht="19.95" customHeight="1">
      <c r="A50" s="79" t="str">
        <f t="shared" si="10"/>
        <v/>
      </c>
      <c r="B50" s="104">
        <f>SUM($A$2:A50)</f>
        <v>0</v>
      </c>
      <c r="C50" s="105" t="str">
        <f>'Agripp Holds PU (EU, ASIA)'!A60</f>
        <v>HU049</v>
      </c>
      <c r="D50" s="105">
        <f>IF(VLOOKUP(C50,'Agripp Holds PU (EU, ASIA)'!$A$11:$AL$1003,37,0)="",0,VLOOKUP(C50,'Agripp Holds PU (EU, ASIA)'!$A$11:$AL$1003,37,0))</f>
        <v>0</v>
      </c>
      <c r="E50" s="105">
        <v>49</v>
      </c>
      <c r="F50" s="106">
        <f>IF(VLOOKUP(C50,'Agripp Holds PU (EU, ASIA)'!$A$11:$AN$999,39,0)="",0,VLOOKUP(C50,'Agripp Holds PU (EU, ASIA)'!$A$11:$AN$999,39,0))</f>
        <v>0</v>
      </c>
      <c r="G50" s="107"/>
      <c r="H50" s="107"/>
      <c r="I50" s="107"/>
      <c r="J50" s="105" t="str">
        <f t="shared" si="0"/>
        <v/>
      </c>
      <c r="K50" s="105" t="str">
        <f t="shared" si="1"/>
        <v/>
      </c>
      <c r="L50" s="105" t="str">
        <f t="shared" si="2"/>
        <v/>
      </c>
      <c r="M50" s="105" t="str">
        <f t="shared" si="3"/>
        <v/>
      </c>
      <c r="N50" s="105" t="str">
        <f t="shared" si="4"/>
        <v/>
      </c>
      <c r="O50" s="105" t="str">
        <f t="shared" si="5"/>
        <v/>
      </c>
      <c r="P50" s="105" t="str">
        <f t="shared" si="6"/>
        <v/>
      </c>
      <c r="Q50" s="105" t="str">
        <f t="shared" si="7"/>
        <v/>
      </c>
      <c r="R50" s="105" t="str">
        <f t="shared" si="8"/>
        <v/>
      </c>
      <c r="S50" s="106" t="str">
        <f t="shared" si="9"/>
        <v/>
      </c>
      <c r="T50" s="105" t="str">
        <f t="shared" si="11"/>
        <v/>
      </c>
    </row>
    <row r="51" spans="1:20" ht="19.95" customHeight="1">
      <c r="A51" s="79" t="str">
        <f t="shared" si="10"/>
        <v/>
      </c>
      <c r="B51" s="104">
        <f>SUM($A$2:A51)</f>
        <v>0</v>
      </c>
      <c r="C51" s="105" t="str">
        <f>'Agripp Holds PU (EU, ASIA)'!A61</f>
        <v>HU050</v>
      </c>
      <c r="D51" s="105">
        <f>IF(VLOOKUP(C51,'Agripp Holds PU (EU, ASIA)'!$A$11:$AL$1003,37,0)="",0,VLOOKUP(C51,'Agripp Holds PU (EU, ASIA)'!$A$11:$AL$1003,37,0))</f>
        <v>0</v>
      </c>
      <c r="E51" s="105">
        <v>50</v>
      </c>
      <c r="F51" s="106">
        <f>IF(VLOOKUP(C51,'Agripp Holds PU (EU, ASIA)'!$A$11:$AN$999,39,0)="",0,VLOOKUP(C51,'Agripp Holds PU (EU, ASIA)'!$A$11:$AN$999,39,0))</f>
        <v>0</v>
      </c>
      <c r="G51" s="107"/>
      <c r="H51" s="107"/>
      <c r="I51" s="107"/>
      <c r="J51" s="105" t="str">
        <f t="shared" si="0"/>
        <v/>
      </c>
      <c r="K51" s="105" t="str">
        <f t="shared" si="1"/>
        <v/>
      </c>
      <c r="L51" s="105" t="str">
        <f t="shared" si="2"/>
        <v/>
      </c>
      <c r="M51" s="105" t="str">
        <f t="shared" si="3"/>
        <v/>
      </c>
      <c r="N51" s="105" t="str">
        <f t="shared" si="4"/>
        <v/>
      </c>
      <c r="O51" s="105" t="str">
        <f t="shared" si="5"/>
        <v/>
      </c>
      <c r="P51" s="105" t="str">
        <f t="shared" si="6"/>
        <v/>
      </c>
      <c r="Q51" s="105" t="str">
        <f t="shared" si="7"/>
        <v/>
      </c>
      <c r="R51" s="105" t="str">
        <f t="shared" si="8"/>
        <v/>
      </c>
      <c r="S51" s="106" t="str">
        <f t="shared" si="9"/>
        <v/>
      </c>
      <c r="T51" s="105" t="str">
        <f t="shared" si="11"/>
        <v/>
      </c>
    </row>
    <row r="52" spans="1:20" ht="19.95" customHeight="1">
      <c r="A52" s="79" t="str">
        <f t="shared" si="10"/>
        <v/>
      </c>
      <c r="B52" s="104">
        <f>SUM($A$2:A52)</f>
        <v>0</v>
      </c>
      <c r="C52" s="105" t="str">
        <f>'Agripp Holds PU (EU, ASIA)'!A62</f>
        <v>HU051</v>
      </c>
      <c r="D52" s="105">
        <f>IF(VLOOKUP(C52,'Agripp Holds PU (EU, ASIA)'!$A$11:$AL$1003,37,0)="",0,VLOOKUP(C52,'Agripp Holds PU (EU, ASIA)'!$A$11:$AL$1003,37,0))</f>
        <v>0</v>
      </c>
      <c r="E52" s="105">
        <v>51</v>
      </c>
      <c r="F52" s="106">
        <f>IF(VLOOKUP(C52,'Agripp Holds PU (EU, ASIA)'!$A$11:$AN$999,39,0)="",0,VLOOKUP(C52,'Agripp Holds PU (EU, ASIA)'!$A$11:$AN$999,39,0))</f>
        <v>0</v>
      </c>
      <c r="G52" s="107"/>
      <c r="H52" s="107"/>
      <c r="I52" s="107"/>
      <c r="J52" s="105" t="str">
        <f t="shared" si="0"/>
        <v/>
      </c>
      <c r="K52" s="105" t="str">
        <f t="shared" si="1"/>
        <v/>
      </c>
      <c r="L52" s="105" t="str">
        <f t="shared" si="2"/>
        <v/>
      </c>
      <c r="M52" s="105" t="str">
        <f t="shared" si="3"/>
        <v/>
      </c>
      <c r="N52" s="105" t="str">
        <f t="shared" si="4"/>
        <v/>
      </c>
      <c r="O52" s="105" t="str">
        <f t="shared" si="5"/>
        <v/>
      </c>
      <c r="P52" s="105" t="str">
        <f t="shared" si="6"/>
        <v/>
      </c>
      <c r="Q52" s="105" t="str">
        <f t="shared" si="7"/>
        <v/>
      </c>
      <c r="R52" s="105" t="str">
        <f t="shared" si="8"/>
        <v/>
      </c>
      <c r="S52" s="106" t="str">
        <f t="shared" si="9"/>
        <v/>
      </c>
      <c r="T52" s="105" t="str">
        <f t="shared" si="11"/>
        <v/>
      </c>
    </row>
    <row r="53" spans="1:20" ht="19.95" customHeight="1">
      <c r="A53" s="79" t="str">
        <f t="shared" si="10"/>
        <v/>
      </c>
      <c r="B53" s="104">
        <f>SUM($A$2:A53)</f>
        <v>0</v>
      </c>
      <c r="C53" s="105" t="str">
        <f>'Agripp Holds PU (EU, ASIA)'!A63</f>
        <v>HU052</v>
      </c>
      <c r="D53" s="105">
        <f>IF(VLOOKUP(C53,'Agripp Holds PU (EU, ASIA)'!$A$11:$AL$1003,37,0)="",0,VLOOKUP(C53,'Agripp Holds PU (EU, ASIA)'!$A$11:$AL$1003,37,0))</f>
        <v>0</v>
      </c>
      <c r="E53" s="105">
        <v>52</v>
      </c>
      <c r="F53" s="106">
        <f>IF(VLOOKUP(C53,'Agripp Holds PU (EU, ASIA)'!$A$11:$AN$999,39,0)="",0,VLOOKUP(C53,'Agripp Holds PU (EU, ASIA)'!$A$11:$AN$999,39,0))</f>
        <v>0</v>
      </c>
      <c r="G53" s="107"/>
      <c r="H53" s="107"/>
      <c r="I53" s="107"/>
      <c r="J53" s="105" t="str">
        <f t="shared" si="0"/>
        <v/>
      </c>
      <c r="K53" s="105" t="str">
        <f t="shared" si="1"/>
        <v/>
      </c>
      <c r="L53" s="105" t="str">
        <f t="shared" si="2"/>
        <v/>
      </c>
      <c r="M53" s="105" t="str">
        <f t="shared" si="3"/>
        <v/>
      </c>
      <c r="N53" s="105" t="str">
        <f t="shared" si="4"/>
        <v/>
      </c>
      <c r="O53" s="105" t="str">
        <f t="shared" si="5"/>
        <v/>
      </c>
      <c r="P53" s="105" t="str">
        <f t="shared" si="6"/>
        <v/>
      </c>
      <c r="Q53" s="105" t="str">
        <f t="shared" si="7"/>
        <v/>
      </c>
      <c r="R53" s="105" t="str">
        <f t="shared" si="8"/>
        <v/>
      </c>
      <c r="S53" s="106" t="str">
        <f t="shared" si="9"/>
        <v/>
      </c>
      <c r="T53" s="105" t="str">
        <f t="shared" si="11"/>
        <v/>
      </c>
    </row>
    <row r="54" spans="1:20" ht="19.95" customHeight="1">
      <c r="A54" s="79" t="str">
        <f t="shared" si="10"/>
        <v/>
      </c>
      <c r="B54" s="104">
        <f>SUM($A$2:A54)</f>
        <v>0</v>
      </c>
      <c r="C54" s="105" t="str">
        <f>'Agripp Holds PU (EU, ASIA)'!A64</f>
        <v>HU053</v>
      </c>
      <c r="D54" s="105">
        <f>IF(VLOOKUP(C54,'Agripp Holds PU (EU, ASIA)'!$A$11:$AL$1003,37,0)="",0,VLOOKUP(C54,'Agripp Holds PU (EU, ASIA)'!$A$11:$AL$1003,37,0))</f>
        <v>0</v>
      </c>
      <c r="E54" s="105">
        <v>53</v>
      </c>
      <c r="F54" s="106">
        <f>IF(VLOOKUP(C54,'Agripp Holds PU (EU, ASIA)'!$A$11:$AN$999,39,0)="",0,VLOOKUP(C54,'Agripp Holds PU (EU, ASIA)'!$A$11:$AN$999,39,0))</f>
        <v>0</v>
      </c>
      <c r="G54" s="107"/>
      <c r="H54" s="107"/>
      <c r="I54" s="107"/>
      <c r="J54" s="105" t="str">
        <f t="shared" si="0"/>
        <v/>
      </c>
      <c r="K54" s="105" t="str">
        <f t="shared" si="1"/>
        <v/>
      </c>
      <c r="L54" s="105" t="str">
        <f t="shared" si="2"/>
        <v/>
      </c>
      <c r="M54" s="105" t="str">
        <f t="shared" si="3"/>
        <v/>
      </c>
      <c r="N54" s="105" t="str">
        <f t="shared" si="4"/>
        <v/>
      </c>
      <c r="O54" s="105" t="str">
        <f t="shared" si="5"/>
        <v/>
      </c>
      <c r="P54" s="105" t="str">
        <f t="shared" si="6"/>
        <v/>
      </c>
      <c r="Q54" s="105" t="str">
        <f t="shared" si="7"/>
        <v/>
      </c>
      <c r="R54" s="105" t="str">
        <f t="shared" si="8"/>
        <v/>
      </c>
      <c r="S54" s="106" t="str">
        <f t="shared" si="9"/>
        <v/>
      </c>
      <c r="T54" s="105" t="str">
        <f t="shared" si="11"/>
        <v/>
      </c>
    </row>
    <row r="55" spans="1:20" ht="19.95" customHeight="1">
      <c r="A55" s="79" t="str">
        <f t="shared" si="10"/>
        <v/>
      </c>
      <c r="B55" s="104">
        <f>SUM($A$2:A55)</f>
        <v>0</v>
      </c>
      <c r="C55" s="105" t="str">
        <f>'Agripp Holds PU (EU, ASIA)'!A65</f>
        <v>HU054</v>
      </c>
      <c r="D55" s="105">
        <f>IF(VLOOKUP(C55,'Agripp Holds PU (EU, ASIA)'!$A$11:$AL$1003,37,0)="",0,VLOOKUP(C55,'Agripp Holds PU (EU, ASIA)'!$A$11:$AL$1003,37,0))</f>
        <v>0</v>
      </c>
      <c r="E55" s="105">
        <v>54</v>
      </c>
      <c r="F55" s="106">
        <f>IF(VLOOKUP(C55,'Agripp Holds PU (EU, ASIA)'!$A$11:$AN$999,39,0)="",0,VLOOKUP(C55,'Agripp Holds PU (EU, ASIA)'!$A$11:$AN$999,39,0))</f>
        <v>0</v>
      </c>
      <c r="G55" s="107"/>
      <c r="H55" s="107"/>
      <c r="I55" s="107"/>
      <c r="J55" s="105" t="str">
        <f t="shared" si="0"/>
        <v/>
      </c>
      <c r="K55" s="105" t="str">
        <f t="shared" si="1"/>
        <v/>
      </c>
      <c r="L55" s="105" t="str">
        <f t="shared" si="2"/>
        <v/>
      </c>
      <c r="M55" s="105" t="str">
        <f t="shared" si="3"/>
        <v/>
      </c>
      <c r="N55" s="105" t="str">
        <f t="shared" si="4"/>
        <v/>
      </c>
      <c r="O55" s="105" t="str">
        <f t="shared" si="5"/>
        <v/>
      </c>
      <c r="P55" s="105" t="str">
        <f t="shared" si="6"/>
        <v/>
      </c>
      <c r="Q55" s="105" t="str">
        <f t="shared" si="7"/>
        <v/>
      </c>
      <c r="R55" s="105" t="str">
        <f t="shared" si="8"/>
        <v/>
      </c>
      <c r="S55" s="106" t="str">
        <f t="shared" si="9"/>
        <v/>
      </c>
      <c r="T55" s="105" t="str">
        <f t="shared" si="11"/>
        <v/>
      </c>
    </row>
    <row r="56" spans="1:20" ht="19.95" customHeight="1">
      <c r="A56" s="79" t="str">
        <f t="shared" si="10"/>
        <v/>
      </c>
      <c r="B56" s="104">
        <f>SUM($A$2:A56)</f>
        <v>0</v>
      </c>
      <c r="C56" s="105" t="str">
        <f>'Agripp Holds PU (EU, ASIA)'!A66</f>
        <v>HU055</v>
      </c>
      <c r="D56" s="105">
        <f>IF(VLOOKUP(C56,'Agripp Holds PU (EU, ASIA)'!$A$11:$AL$1003,37,0)="",0,VLOOKUP(C56,'Agripp Holds PU (EU, ASIA)'!$A$11:$AL$1003,37,0))</f>
        <v>0</v>
      </c>
      <c r="E56" s="105">
        <v>55</v>
      </c>
      <c r="F56" s="106">
        <f>IF(VLOOKUP(C56,'Agripp Holds PU (EU, ASIA)'!$A$11:$AN$999,39,0)="",0,VLOOKUP(C56,'Agripp Holds PU (EU, ASIA)'!$A$11:$AN$999,39,0))</f>
        <v>0</v>
      </c>
      <c r="G56" s="107"/>
      <c r="H56" s="107"/>
      <c r="I56" s="107"/>
      <c r="J56" s="105" t="str">
        <f t="shared" si="0"/>
        <v/>
      </c>
      <c r="K56" s="105" t="str">
        <f t="shared" si="1"/>
        <v/>
      </c>
      <c r="L56" s="105" t="str">
        <f t="shared" si="2"/>
        <v/>
      </c>
      <c r="M56" s="105" t="str">
        <f t="shared" si="3"/>
        <v/>
      </c>
      <c r="N56" s="105" t="str">
        <f t="shared" si="4"/>
        <v/>
      </c>
      <c r="O56" s="105" t="str">
        <f t="shared" si="5"/>
        <v/>
      </c>
      <c r="P56" s="105" t="str">
        <f t="shared" si="6"/>
        <v/>
      </c>
      <c r="Q56" s="105" t="str">
        <f t="shared" si="7"/>
        <v/>
      </c>
      <c r="R56" s="105" t="str">
        <f t="shared" si="8"/>
        <v/>
      </c>
      <c r="S56" s="106" t="str">
        <f t="shared" si="9"/>
        <v/>
      </c>
      <c r="T56" s="105" t="str">
        <f t="shared" si="11"/>
        <v/>
      </c>
    </row>
    <row r="57" spans="1:20" ht="19.95" customHeight="1">
      <c r="A57" s="79" t="str">
        <f t="shared" si="10"/>
        <v/>
      </c>
      <c r="B57" s="104">
        <f>SUM($A$2:A57)</f>
        <v>0</v>
      </c>
      <c r="C57" s="105" t="str">
        <f>'Agripp Holds PU (EU, ASIA)'!A67</f>
        <v>HU056</v>
      </c>
      <c r="D57" s="105">
        <f>IF(VLOOKUP(C57,'Agripp Holds PU (EU, ASIA)'!$A$11:$AL$1003,37,0)="",0,VLOOKUP(C57,'Agripp Holds PU (EU, ASIA)'!$A$11:$AL$1003,37,0))</f>
        <v>0</v>
      </c>
      <c r="E57" s="105">
        <v>56</v>
      </c>
      <c r="F57" s="106">
        <f>IF(VLOOKUP(C57,'Agripp Holds PU (EU, ASIA)'!$A$11:$AN$999,39,0)="",0,VLOOKUP(C57,'Agripp Holds PU (EU, ASIA)'!$A$11:$AN$999,39,0))</f>
        <v>0</v>
      </c>
      <c r="G57" s="107"/>
      <c r="H57" s="107"/>
      <c r="I57" s="107"/>
      <c r="J57" s="105" t="str">
        <f t="shared" si="0"/>
        <v/>
      </c>
      <c r="K57" s="105" t="str">
        <f t="shared" si="1"/>
        <v/>
      </c>
      <c r="L57" s="105" t="str">
        <f t="shared" si="2"/>
        <v/>
      </c>
      <c r="M57" s="105" t="str">
        <f t="shared" si="3"/>
        <v/>
      </c>
      <c r="N57" s="105" t="str">
        <f t="shared" si="4"/>
        <v/>
      </c>
      <c r="O57" s="105" t="str">
        <f t="shared" si="5"/>
        <v/>
      </c>
      <c r="P57" s="105" t="str">
        <f t="shared" si="6"/>
        <v/>
      </c>
      <c r="Q57" s="105" t="str">
        <f t="shared" si="7"/>
        <v/>
      </c>
      <c r="R57" s="105" t="str">
        <f t="shared" si="8"/>
        <v/>
      </c>
      <c r="S57" s="106" t="str">
        <f t="shared" si="9"/>
        <v/>
      </c>
      <c r="T57" s="105" t="str">
        <f t="shared" si="11"/>
        <v/>
      </c>
    </row>
    <row r="58" spans="1:20" ht="19.95" customHeight="1">
      <c r="A58" s="79" t="str">
        <f t="shared" si="10"/>
        <v/>
      </c>
      <c r="B58" s="104">
        <f>SUM($A$2:A58)</f>
        <v>0</v>
      </c>
      <c r="C58" s="105" t="str">
        <f>'Agripp Holds PU (EU, ASIA)'!A68</f>
        <v>HU057</v>
      </c>
      <c r="D58" s="105">
        <f>IF(VLOOKUP(C58,'Agripp Holds PU (EU, ASIA)'!$A$11:$AL$1003,37,0)="",0,VLOOKUP(C58,'Agripp Holds PU (EU, ASIA)'!$A$11:$AL$1003,37,0))</f>
        <v>0</v>
      </c>
      <c r="E58" s="105">
        <v>57</v>
      </c>
      <c r="F58" s="106">
        <f>IF(VLOOKUP(C58,'Agripp Holds PU (EU, ASIA)'!$A$11:$AN$999,39,0)="",0,VLOOKUP(C58,'Agripp Holds PU (EU, ASIA)'!$A$11:$AN$999,39,0))</f>
        <v>0</v>
      </c>
      <c r="G58" s="107"/>
      <c r="H58" s="107"/>
      <c r="I58" s="107"/>
      <c r="J58" s="105" t="str">
        <f t="shared" si="0"/>
        <v/>
      </c>
      <c r="K58" s="105" t="str">
        <f t="shared" si="1"/>
        <v/>
      </c>
      <c r="L58" s="105" t="str">
        <f t="shared" si="2"/>
        <v/>
      </c>
      <c r="M58" s="105" t="str">
        <f t="shared" si="3"/>
        <v/>
      </c>
      <c r="N58" s="105" t="str">
        <f t="shared" si="4"/>
        <v/>
      </c>
      <c r="O58" s="105" t="str">
        <f t="shared" si="5"/>
        <v/>
      </c>
      <c r="P58" s="105" t="str">
        <f t="shared" si="6"/>
        <v/>
      </c>
      <c r="Q58" s="105" t="str">
        <f t="shared" si="7"/>
        <v/>
      </c>
      <c r="R58" s="105" t="str">
        <f t="shared" si="8"/>
        <v/>
      </c>
      <c r="S58" s="106" t="str">
        <f t="shared" si="9"/>
        <v/>
      </c>
      <c r="T58" s="105" t="str">
        <f t="shared" si="11"/>
        <v/>
      </c>
    </row>
    <row r="59" spans="1:20" ht="19.95" customHeight="1">
      <c r="A59" s="79" t="str">
        <f t="shared" si="10"/>
        <v/>
      </c>
      <c r="B59" s="104">
        <f>SUM($A$2:A59)</f>
        <v>0</v>
      </c>
      <c r="C59" s="105" t="str">
        <f>'Agripp Holds PU (EU, ASIA)'!A69</f>
        <v>HU058</v>
      </c>
      <c r="D59" s="105">
        <f>IF(VLOOKUP(C59,'Agripp Holds PU (EU, ASIA)'!$A$11:$AL$1003,37,0)="",0,VLOOKUP(C59,'Agripp Holds PU (EU, ASIA)'!$A$11:$AL$1003,37,0))</f>
        <v>0</v>
      </c>
      <c r="E59" s="105">
        <v>58</v>
      </c>
      <c r="F59" s="106">
        <f>IF(VLOOKUP(C59,'Agripp Holds PU (EU, ASIA)'!$A$11:$AN$999,39,0)="",0,VLOOKUP(C59,'Agripp Holds PU (EU, ASIA)'!$A$11:$AN$999,39,0))</f>
        <v>0</v>
      </c>
      <c r="G59" s="107"/>
      <c r="H59" s="107"/>
      <c r="I59" s="107"/>
      <c r="J59" s="105" t="str">
        <f t="shared" si="0"/>
        <v/>
      </c>
      <c r="K59" s="105" t="str">
        <f t="shared" si="1"/>
        <v/>
      </c>
      <c r="L59" s="105" t="str">
        <f t="shared" si="2"/>
        <v/>
      </c>
      <c r="M59" s="105" t="str">
        <f t="shared" si="3"/>
        <v/>
      </c>
      <c r="N59" s="105" t="str">
        <f t="shared" si="4"/>
        <v/>
      </c>
      <c r="O59" s="105" t="str">
        <f t="shared" si="5"/>
        <v/>
      </c>
      <c r="P59" s="105" t="str">
        <f t="shared" si="6"/>
        <v/>
      </c>
      <c r="Q59" s="105" t="str">
        <f t="shared" si="7"/>
        <v/>
      </c>
      <c r="R59" s="105" t="str">
        <f t="shared" si="8"/>
        <v/>
      </c>
      <c r="S59" s="106" t="str">
        <f t="shared" si="9"/>
        <v/>
      </c>
      <c r="T59" s="105" t="str">
        <f t="shared" si="11"/>
        <v/>
      </c>
    </row>
    <row r="60" spans="1:20" ht="19.95" customHeight="1">
      <c r="A60" s="79" t="str">
        <f t="shared" si="10"/>
        <v/>
      </c>
      <c r="B60" s="104">
        <f>SUM($A$2:A60)</f>
        <v>0</v>
      </c>
      <c r="C60" s="105" t="str">
        <f>'Agripp Holds PU (EU, ASIA)'!A71</f>
        <v>HU059</v>
      </c>
      <c r="D60" s="105">
        <f>IF(VLOOKUP(C60,'Agripp Holds PU (EU, ASIA)'!$A$11:$AL$1003,37,0)="",0,VLOOKUP(C60,'Agripp Holds PU (EU, ASIA)'!$A$11:$AL$1003,37,0))</f>
        <v>0</v>
      </c>
      <c r="E60" s="105">
        <v>59</v>
      </c>
      <c r="F60" s="106">
        <f>IF(VLOOKUP(C60,'Agripp Holds PU (EU, ASIA)'!$A$11:$AN$999,39,0)="",0,VLOOKUP(C60,'Agripp Holds PU (EU, ASIA)'!$A$11:$AN$999,39,0))</f>
        <v>0</v>
      </c>
      <c r="G60" s="107"/>
      <c r="H60" s="107"/>
      <c r="I60" s="107"/>
      <c r="J60" s="105" t="str">
        <f t="shared" si="0"/>
        <v/>
      </c>
      <c r="K60" s="105" t="str">
        <f t="shared" si="1"/>
        <v/>
      </c>
      <c r="L60" s="105" t="str">
        <f t="shared" si="2"/>
        <v/>
      </c>
      <c r="M60" s="105" t="str">
        <f t="shared" si="3"/>
        <v/>
      </c>
      <c r="N60" s="105" t="str">
        <f t="shared" si="4"/>
        <v/>
      </c>
      <c r="O60" s="105" t="str">
        <f t="shared" si="5"/>
        <v/>
      </c>
      <c r="P60" s="105" t="str">
        <f t="shared" si="6"/>
        <v/>
      </c>
      <c r="Q60" s="105" t="str">
        <f t="shared" si="7"/>
        <v/>
      </c>
      <c r="R60" s="105" t="str">
        <f t="shared" si="8"/>
        <v/>
      </c>
      <c r="S60" s="106" t="str">
        <f t="shared" si="9"/>
        <v/>
      </c>
      <c r="T60" s="105" t="str">
        <f t="shared" si="11"/>
        <v/>
      </c>
    </row>
    <row r="61" spans="1:20" ht="19.95" customHeight="1">
      <c r="A61" s="79" t="str">
        <f t="shared" si="10"/>
        <v/>
      </c>
      <c r="B61" s="104">
        <f>SUM($A$2:A61)</f>
        <v>0</v>
      </c>
      <c r="C61" s="105" t="str">
        <f>'Agripp Holds PU (EU, ASIA)'!A72</f>
        <v>HU060</v>
      </c>
      <c r="D61" s="105">
        <f>IF(VLOOKUP(C61,'Agripp Holds PU (EU, ASIA)'!$A$11:$AL$1003,37,0)="",0,VLOOKUP(C61,'Agripp Holds PU (EU, ASIA)'!$A$11:$AL$1003,37,0))</f>
        <v>0</v>
      </c>
      <c r="E61" s="105">
        <v>60</v>
      </c>
      <c r="F61" s="106">
        <f>IF(VLOOKUP(C61,'Agripp Holds PU (EU, ASIA)'!$A$11:$AN$999,39,0)="",0,VLOOKUP(C61,'Agripp Holds PU (EU, ASIA)'!$A$11:$AN$999,39,0))</f>
        <v>0</v>
      </c>
      <c r="G61" s="107"/>
      <c r="H61" s="107"/>
      <c r="I61" s="107"/>
      <c r="J61" s="105" t="str">
        <f t="shared" si="0"/>
        <v/>
      </c>
      <c r="K61" s="105" t="str">
        <f t="shared" si="1"/>
        <v/>
      </c>
      <c r="L61" s="105" t="str">
        <f t="shared" si="2"/>
        <v/>
      </c>
      <c r="M61" s="105" t="str">
        <f t="shared" si="3"/>
        <v/>
      </c>
      <c r="N61" s="105" t="str">
        <f t="shared" si="4"/>
        <v/>
      </c>
      <c r="O61" s="105" t="str">
        <f t="shared" si="5"/>
        <v/>
      </c>
      <c r="P61" s="105" t="str">
        <f t="shared" si="6"/>
        <v/>
      </c>
      <c r="Q61" s="105" t="str">
        <f t="shared" si="7"/>
        <v/>
      </c>
      <c r="R61" s="105" t="str">
        <f t="shared" si="8"/>
        <v/>
      </c>
      <c r="S61" s="106" t="str">
        <f t="shared" si="9"/>
        <v/>
      </c>
      <c r="T61" s="105" t="str">
        <f t="shared" si="11"/>
        <v/>
      </c>
    </row>
    <row r="62" spans="1:20" ht="19.95" customHeight="1">
      <c r="A62" s="79" t="str">
        <f t="shared" si="10"/>
        <v/>
      </c>
      <c r="B62" s="104">
        <f>SUM($A$2:A62)</f>
        <v>0</v>
      </c>
      <c r="C62" s="105" t="str">
        <f>'Agripp Holds PU (EU, ASIA)'!A73</f>
        <v>HU061</v>
      </c>
      <c r="D62" s="105">
        <f>IF(VLOOKUP(C62,'Agripp Holds PU (EU, ASIA)'!$A$11:$AL$1003,37,0)="",0,VLOOKUP(C62,'Agripp Holds PU (EU, ASIA)'!$A$11:$AL$1003,37,0))</f>
        <v>0</v>
      </c>
      <c r="E62" s="105">
        <v>61</v>
      </c>
      <c r="F62" s="106">
        <f>IF(VLOOKUP(C62,'Agripp Holds PU (EU, ASIA)'!$A$11:$AN$999,39,0)="",0,VLOOKUP(C62,'Agripp Holds PU (EU, ASIA)'!$A$11:$AN$999,39,0))</f>
        <v>0</v>
      </c>
      <c r="G62" s="107"/>
      <c r="H62" s="107"/>
      <c r="I62" s="107"/>
      <c r="J62" s="105" t="str">
        <f t="shared" si="0"/>
        <v/>
      </c>
      <c r="K62" s="105" t="str">
        <f t="shared" si="1"/>
        <v/>
      </c>
      <c r="L62" s="105" t="str">
        <f t="shared" si="2"/>
        <v/>
      </c>
      <c r="M62" s="105" t="str">
        <f t="shared" si="3"/>
        <v/>
      </c>
      <c r="N62" s="105" t="str">
        <f t="shared" si="4"/>
        <v/>
      </c>
      <c r="O62" s="105" t="str">
        <f t="shared" si="5"/>
        <v/>
      </c>
      <c r="P62" s="105" t="str">
        <f t="shared" si="6"/>
        <v/>
      </c>
      <c r="Q62" s="105" t="str">
        <f t="shared" si="7"/>
        <v/>
      </c>
      <c r="R62" s="105" t="str">
        <f t="shared" si="8"/>
        <v/>
      </c>
      <c r="S62" s="106" t="str">
        <f t="shared" si="9"/>
        <v/>
      </c>
      <c r="T62" s="105" t="str">
        <f t="shared" si="11"/>
        <v/>
      </c>
    </row>
    <row r="63" spans="1:20" ht="19.95" customHeight="1">
      <c r="A63" s="79" t="str">
        <f t="shared" si="10"/>
        <v/>
      </c>
      <c r="B63" s="104">
        <f>SUM($A$2:A63)</f>
        <v>0</v>
      </c>
      <c r="C63" s="105" t="str">
        <f>'Agripp Holds PU (EU, ASIA)'!A74</f>
        <v>HU062</v>
      </c>
      <c r="D63" s="105">
        <f>IF(VLOOKUP(C63,'Agripp Holds PU (EU, ASIA)'!$A$11:$AL$1003,37,0)="",0,VLOOKUP(C63,'Agripp Holds PU (EU, ASIA)'!$A$11:$AL$1003,37,0))</f>
        <v>0</v>
      </c>
      <c r="E63" s="105">
        <v>62</v>
      </c>
      <c r="F63" s="106">
        <f>IF(VLOOKUP(C63,'Agripp Holds PU (EU, ASIA)'!$A$11:$AN$999,39,0)="",0,VLOOKUP(C63,'Agripp Holds PU (EU, ASIA)'!$A$11:$AN$999,39,0))</f>
        <v>0</v>
      </c>
      <c r="G63" s="107"/>
      <c r="H63" s="107"/>
      <c r="I63" s="107"/>
      <c r="J63" s="105" t="str">
        <f t="shared" si="0"/>
        <v/>
      </c>
      <c r="K63" s="105" t="str">
        <f t="shared" si="1"/>
        <v/>
      </c>
      <c r="L63" s="105" t="str">
        <f t="shared" si="2"/>
        <v/>
      </c>
      <c r="M63" s="105" t="str">
        <f t="shared" si="3"/>
        <v/>
      </c>
      <c r="N63" s="105" t="str">
        <f t="shared" si="4"/>
        <v/>
      </c>
      <c r="O63" s="105" t="str">
        <f t="shared" si="5"/>
        <v/>
      </c>
      <c r="P63" s="105" t="str">
        <f t="shared" si="6"/>
        <v/>
      </c>
      <c r="Q63" s="105" t="str">
        <f t="shared" si="7"/>
        <v/>
      </c>
      <c r="R63" s="105" t="str">
        <f t="shared" si="8"/>
        <v/>
      </c>
      <c r="S63" s="106" t="str">
        <f t="shared" si="9"/>
        <v/>
      </c>
      <c r="T63" s="105" t="str">
        <f t="shared" si="11"/>
        <v/>
      </c>
    </row>
    <row r="64" spans="1:20" ht="19.95" customHeight="1">
      <c r="A64" s="79" t="str">
        <f t="shared" si="10"/>
        <v/>
      </c>
      <c r="B64" s="104">
        <f>SUM($A$2:A64)</f>
        <v>0</v>
      </c>
      <c r="C64" s="105" t="str">
        <f>'Agripp Holds PU (EU, ASIA)'!A75</f>
        <v>HU063</v>
      </c>
      <c r="D64" s="105">
        <f>IF(VLOOKUP(C64,'Agripp Holds PU (EU, ASIA)'!$A$11:$AL$1003,37,0)="",0,VLOOKUP(C64,'Agripp Holds PU (EU, ASIA)'!$A$11:$AL$1003,37,0))</f>
        <v>0</v>
      </c>
      <c r="E64" s="105">
        <v>63</v>
      </c>
      <c r="F64" s="106">
        <f>IF(VLOOKUP(C64,'Agripp Holds PU (EU, ASIA)'!$A$11:$AN$999,39,0)="",0,VLOOKUP(C64,'Agripp Holds PU (EU, ASIA)'!$A$11:$AN$999,39,0))</f>
        <v>0</v>
      </c>
      <c r="G64" s="107"/>
      <c r="H64" s="107"/>
      <c r="I64" s="107"/>
      <c r="J64" s="105" t="str">
        <f t="shared" si="0"/>
        <v/>
      </c>
      <c r="K64" s="105" t="str">
        <f t="shared" si="1"/>
        <v/>
      </c>
      <c r="L64" s="105" t="str">
        <f t="shared" si="2"/>
        <v/>
      </c>
      <c r="M64" s="105" t="str">
        <f t="shared" si="3"/>
        <v/>
      </c>
      <c r="N64" s="105" t="str">
        <f t="shared" si="4"/>
        <v/>
      </c>
      <c r="O64" s="105" t="str">
        <f t="shared" si="5"/>
        <v/>
      </c>
      <c r="P64" s="105" t="str">
        <f t="shared" si="6"/>
        <v/>
      </c>
      <c r="Q64" s="105" t="str">
        <f t="shared" si="7"/>
        <v/>
      </c>
      <c r="R64" s="105" t="str">
        <f t="shared" si="8"/>
        <v/>
      </c>
      <c r="S64" s="106" t="str">
        <f t="shared" si="9"/>
        <v/>
      </c>
      <c r="T64" s="105" t="str">
        <f t="shared" si="11"/>
        <v/>
      </c>
    </row>
    <row r="65" spans="1:20" ht="19.95" customHeight="1">
      <c r="A65" s="79" t="str">
        <f t="shared" si="10"/>
        <v/>
      </c>
      <c r="B65" s="104">
        <f>SUM($A$2:A65)</f>
        <v>0</v>
      </c>
      <c r="C65" s="105" t="str">
        <f>'Agripp Holds PU (EU, ASIA)'!A76</f>
        <v>HU064</v>
      </c>
      <c r="D65" s="105">
        <f>IF(VLOOKUP(C65,'Agripp Holds PU (EU, ASIA)'!$A$11:$AL$1003,37,0)="",0,VLOOKUP(C65,'Agripp Holds PU (EU, ASIA)'!$A$11:$AL$1003,37,0))</f>
        <v>0</v>
      </c>
      <c r="E65" s="105">
        <v>64</v>
      </c>
      <c r="F65" s="106">
        <f>IF(VLOOKUP(C65,'Agripp Holds PU (EU, ASIA)'!$A$11:$AN$999,39,0)="",0,VLOOKUP(C65,'Agripp Holds PU (EU, ASIA)'!$A$11:$AN$999,39,0))</f>
        <v>0</v>
      </c>
      <c r="G65" s="107"/>
      <c r="H65" s="107"/>
      <c r="I65" s="107"/>
      <c r="J65" s="105" t="str">
        <f t="shared" si="0"/>
        <v/>
      </c>
      <c r="K65" s="105" t="str">
        <f t="shared" si="1"/>
        <v/>
      </c>
      <c r="L65" s="105" t="str">
        <f t="shared" si="2"/>
        <v/>
      </c>
      <c r="M65" s="105" t="str">
        <f t="shared" si="3"/>
        <v/>
      </c>
      <c r="N65" s="105" t="str">
        <f t="shared" si="4"/>
        <v/>
      </c>
      <c r="O65" s="105" t="str">
        <f t="shared" si="5"/>
        <v/>
      </c>
      <c r="P65" s="105" t="str">
        <f t="shared" si="6"/>
        <v/>
      </c>
      <c r="Q65" s="105" t="str">
        <f t="shared" si="7"/>
        <v/>
      </c>
      <c r="R65" s="105" t="str">
        <f t="shared" si="8"/>
        <v/>
      </c>
      <c r="S65" s="106" t="str">
        <f t="shared" si="9"/>
        <v/>
      </c>
      <c r="T65" s="105" t="str">
        <f t="shared" si="11"/>
        <v/>
      </c>
    </row>
    <row r="66" spans="1:20" ht="19.95" customHeight="1">
      <c r="A66" s="79" t="str">
        <f t="shared" si="10"/>
        <v/>
      </c>
      <c r="B66" s="104">
        <f>SUM($A$2:A66)</f>
        <v>0</v>
      </c>
      <c r="C66" s="105" t="str">
        <f>'Agripp Holds PU (EU, ASIA)'!A77</f>
        <v>HU065</v>
      </c>
      <c r="D66" s="105">
        <f>IF(VLOOKUP(C66,'Agripp Holds PU (EU, ASIA)'!$A$11:$AL$1003,37,0)="",0,VLOOKUP(C66,'Agripp Holds PU (EU, ASIA)'!$A$11:$AL$1003,37,0))</f>
        <v>0</v>
      </c>
      <c r="E66" s="105">
        <v>65</v>
      </c>
      <c r="F66" s="106">
        <f>IF(VLOOKUP(C66,'Agripp Holds PU (EU, ASIA)'!$A$11:$AN$999,39,0)="",0,VLOOKUP(C66,'Agripp Holds PU (EU, ASIA)'!$A$11:$AN$999,39,0))</f>
        <v>0</v>
      </c>
      <c r="G66" s="107"/>
      <c r="H66" s="107"/>
      <c r="I66" s="107"/>
      <c r="J66" s="105" t="str">
        <f t="shared" ref="J66:J129" si="13">IF(ISERROR(VLOOKUP($E66,$B$2:$D$1047,2,0)),"",VLOOKUP($E66,$B$2:$D$1047,2,0))</f>
        <v/>
      </c>
      <c r="K66" s="105" t="str">
        <f t="shared" ref="K66:K129" si="14">IF(ISERROR(VLOOKUP($J66,TableauDatanew,4,0)),"",VLOOKUP($J66,TableauDatanew,4,0))</f>
        <v/>
      </c>
      <c r="L66" s="105" t="str">
        <f t="shared" ref="L66:L129" si="15">IF(ISERROR(VLOOKUP($J66,TableauDatanew,5,0)),"",VLOOKUP($J66,TableauDatanew,5,0))</f>
        <v/>
      </c>
      <c r="M66" s="105" t="str">
        <f t="shared" ref="M66:M129" si="16">IF(ISERROR(VLOOKUP($J66,TableauDatanew,6,0)),"",VLOOKUP($J66,TableauDatanew,6,0))</f>
        <v/>
      </c>
      <c r="N66" s="105" t="str">
        <f t="shared" ref="N66:N129" si="17">IF(ISERROR(VLOOKUP($J66,TableauDatanew,13,0)),"",VLOOKUP($J66,TableauDatanew,13,0))</f>
        <v/>
      </c>
      <c r="O66" s="105" t="str">
        <f t="shared" ref="O66:O129" si="18">IF(ISERROR(VLOOKUP($J66,TableauDatanew,11,0)),"",VLOOKUP($J66,TableauDatanew,11,0))</f>
        <v/>
      </c>
      <c r="P66" s="105" t="str">
        <f t="shared" ref="P66:P129" si="19">IF(ISERROR(VLOOKUP($J66,TableauDatanew,8,0)),"",VLOOKUP($J66,TableauDatanew,8,0))</f>
        <v/>
      </c>
      <c r="Q66" s="105" t="str">
        <f t="shared" ref="Q66:Q129" si="20">IF(ISERROR(VLOOKUP($J66,TableauDatanew,10,0)),"",VLOOKUP($J66,TableauDatanew,10,0))</f>
        <v/>
      </c>
      <c r="R66" s="105" t="str">
        <f t="shared" ref="R66:R129" si="21">IF(ISERROR(VLOOKUP(J66,C:D,2,0)),"",VLOOKUP(J66,C:D,2,0))</f>
        <v/>
      </c>
      <c r="S66" s="106" t="str">
        <f t="shared" ref="S66:S129" si="22">IF(ISERROR(VLOOKUP(J66,C:F,4,0)),"",VLOOKUP(J66,C:F,4,0))</f>
        <v/>
      </c>
      <c r="T66" s="105" t="str">
        <f t="shared" si="11"/>
        <v/>
      </c>
    </row>
    <row r="67" spans="1:20" ht="19.95" customHeight="1">
      <c r="A67" s="79" t="str">
        <f t="shared" ref="A67:A130" si="23">IF(D67=0,"",1)</f>
        <v/>
      </c>
      <c r="B67" s="104">
        <f>SUM($A$2:A67)</f>
        <v>0</v>
      </c>
      <c r="C67" s="105" t="str">
        <f>'Agripp Holds PU (EU, ASIA)'!A78</f>
        <v>HU066</v>
      </c>
      <c r="D67" s="105">
        <f>IF(VLOOKUP(C67,'Agripp Holds PU (EU, ASIA)'!$A$11:$AL$1003,37,0)="",0,VLOOKUP(C67,'Agripp Holds PU (EU, ASIA)'!$A$11:$AL$1003,37,0))</f>
        <v>0</v>
      </c>
      <c r="E67" s="105">
        <v>66</v>
      </c>
      <c r="F67" s="106">
        <f>IF(VLOOKUP(C67,'Agripp Holds PU (EU, ASIA)'!$A$11:$AN$999,39,0)="",0,VLOOKUP(C67,'Agripp Holds PU (EU, ASIA)'!$A$11:$AN$999,39,0))</f>
        <v>0</v>
      </c>
      <c r="G67" s="107"/>
      <c r="H67" s="107"/>
      <c r="I67" s="107"/>
      <c r="J67" s="105" t="str">
        <f t="shared" si="13"/>
        <v/>
      </c>
      <c r="K67" s="105" t="str">
        <f t="shared" si="14"/>
        <v/>
      </c>
      <c r="L67" s="105" t="str">
        <f t="shared" si="15"/>
        <v/>
      </c>
      <c r="M67" s="105" t="str">
        <f t="shared" si="16"/>
        <v/>
      </c>
      <c r="N67" s="105" t="str">
        <f t="shared" si="17"/>
        <v/>
      </c>
      <c r="O67" s="105" t="str">
        <f t="shared" si="18"/>
        <v/>
      </c>
      <c r="P67" s="105" t="str">
        <f t="shared" si="19"/>
        <v/>
      </c>
      <c r="Q67" s="105" t="str">
        <f t="shared" si="20"/>
        <v/>
      </c>
      <c r="R67" s="105" t="str">
        <f t="shared" si="21"/>
        <v/>
      </c>
      <c r="S67" s="106" t="str">
        <f t="shared" si="22"/>
        <v/>
      </c>
      <c r="T67" s="105" t="str">
        <f t="shared" ref="T67:T130" si="24">IF(S67="","",$T$1)</f>
        <v/>
      </c>
    </row>
    <row r="68" spans="1:20" ht="19.95" customHeight="1">
      <c r="A68" s="79" t="str">
        <f t="shared" si="23"/>
        <v/>
      </c>
      <c r="B68" s="104">
        <f>SUM($A$2:A68)</f>
        <v>0</v>
      </c>
      <c r="C68" s="105" t="str">
        <f>'Agripp Holds PU (EU, ASIA)'!A79</f>
        <v>HU067</v>
      </c>
      <c r="D68" s="105">
        <f>IF(VLOOKUP(C68,'Agripp Holds PU (EU, ASIA)'!$A$11:$AL$1003,37,0)="",0,VLOOKUP(C68,'Agripp Holds PU (EU, ASIA)'!$A$11:$AL$1003,37,0))</f>
        <v>0</v>
      </c>
      <c r="E68" s="105">
        <v>67</v>
      </c>
      <c r="F68" s="106">
        <f>IF(VLOOKUP(C68,'Agripp Holds PU (EU, ASIA)'!$A$11:$AN$999,39,0)="",0,VLOOKUP(C68,'Agripp Holds PU (EU, ASIA)'!$A$11:$AN$999,39,0))</f>
        <v>0</v>
      </c>
      <c r="G68" s="107"/>
      <c r="H68" s="107"/>
      <c r="I68" s="107"/>
      <c r="J68" s="105" t="str">
        <f t="shared" si="13"/>
        <v/>
      </c>
      <c r="K68" s="105" t="str">
        <f t="shared" si="14"/>
        <v/>
      </c>
      <c r="L68" s="105" t="str">
        <f t="shared" si="15"/>
        <v/>
      </c>
      <c r="M68" s="105" t="str">
        <f t="shared" si="16"/>
        <v/>
      </c>
      <c r="N68" s="105" t="str">
        <f t="shared" si="17"/>
        <v/>
      </c>
      <c r="O68" s="105" t="str">
        <f t="shared" si="18"/>
        <v/>
      </c>
      <c r="P68" s="105" t="str">
        <f t="shared" si="19"/>
        <v/>
      </c>
      <c r="Q68" s="105" t="str">
        <f t="shared" si="20"/>
        <v/>
      </c>
      <c r="R68" s="105" t="str">
        <f t="shared" si="21"/>
        <v/>
      </c>
      <c r="S68" s="106" t="str">
        <f t="shared" si="22"/>
        <v/>
      </c>
      <c r="T68" s="105" t="str">
        <f t="shared" si="24"/>
        <v/>
      </c>
    </row>
    <row r="69" spans="1:20" ht="19.95" customHeight="1">
      <c r="A69" s="79" t="str">
        <f t="shared" si="23"/>
        <v/>
      </c>
      <c r="B69" s="104">
        <f>SUM($A$2:A69)</f>
        <v>0</v>
      </c>
      <c r="C69" s="105" t="str">
        <f>'Agripp Holds PU (EU, ASIA)'!A80</f>
        <v>HU068</v>
      </c>
      <c r="D69" s="105">
        <f>IF(VLOOKUP(C69,'Agripp Holds PU (EU, ASIA)'!$A$11:$AL$1003,37,0)="",0,VLOOKUP(C69,'Agripp Holds PU (EU, ASIA)'!$A$11:$AL$1003,37,0))</f>
        <v>0</v>
      </c>
      <c r="E69" s="105">
        <v>68</v>
      </c>
      <c r="F69" s="106">
        <f>IF(VLOOKUP(C69,'Agripp Holds PU (EU, ASIA)'!$A$11:$AN$999,39,0)="",0,VLOOKUP(C69,'Agripp Holds PU (EU, ASIA)'!$A$11:$AN$999,39,0))</f>
        <v>0</v>
      </c>
      <c r="G69" s="107"/>
      <c r="H69" s="107"/>
      <c r="I69" s="107"/>
      <c r="J69" s="105" t="str">
        <f t="shared" si="13"/>
        <v/>
      </c>
      <c r="K69" s="105" t="str">
        <f t="shared" si="14"/>
        <v/>
      </c>
      <c r="L69" s="105" t="str">
        <f t="shared" si="15"/>
        <v/>
      </c>
      <c r="M69" s="105" t="str">
        <f t="shared" si="16"/>
        <v/>
      </c>
      <c r="N69" s="105" t="str">
        <f t="shared" si="17"/>
        <v/>
      </c>
      <c r="O69" s="105" t="str">
        <f t="shared" si="18"/>
        <v/>
      </c>
      <c r="P69" s="105" t="str">
        <f t="shared" si="19"/>
        <v/>
      </c>
      <c r="Q69" s="105" t="str">
        <f t="shared" si="20"/>
        <v/>
      </c>
      <c r="R69" s="105" t="str">
        <f t="shared" si="21"/>
        <v/>
      </c>
      <c r="S69" s="106" t="str">
        <f t="shared" si="22"/>
        <v/>
      </c>
      <c r="T69" s="105" t="str">
        <f t="shared" si="24"/>
        <v/>
      </c>
    </row>
    <row r="70" spans="1:20" ht="19.95" customHeight="1">
      <c r="A70" s="79" t="str">
        <f t="shared" si="23"/>
        <v/>
      </c>
      <c r="B70" s="104">
        <f>SUM($A$2:A70)</f>
        <v>0</v>
      </c>
      <c r="C70" s="105" t="str">
        <f>'Agripp Holds PU (EU, ASIA)'!A81</f>
        <v>HU069</v>
      </c>
      <c r="D70" s="105">
        <f>IF(VLOOKUP(C70,'Agripp Holds PU (EU, ASIA)'!$A$11:$AL$1003,37,0)="",0,VLOOKUP(C70,'Agripp Holds PU (EU, ASIA)'!$A$11:$AL$1003,37,0))</f>
        <v>0</v>
      </c>
      <c r="E70" s="105">
        <v>69</v>
      </c>
      <c r="F70" s="106">
        <f>IF(VLOOKUP(C70,'Agripp Holds PU (EU, ASIA)'!$A$11:$AN$999,39,0)="",0,VLOOKUP(C70,'Agripp Holds PU (EU, ASIA)'!$A$11:$AN$999,39,0))</f>
        <v>0</v>
      </c>
      <c r="G70" s="107"/>
      <c r="H70" s="107"/>
      <c r="I70" s="107"/>
      <c r="J70" s="105" t="str">
        <f t="shared" si="13"/>
        <v/>
      </c>
      <c r="K70" s="105" t="str">
        <f t="shared" si="14"/>
        <v/>
      </c>
      <c r="L70" s="105" t="str">
        <f t="shared" si="15"/>
        <v/>
      </c>
      <c r="M70" s="105" t="str">
        <f t="shared" si="16"/>
        <v/>
      </c>
      <c r="N70" s="105" t="str">
        <f t="shared" si="17"/>
        <v/>
      </c>
      <c r="O70" s="105" t="str">
        <f t="shared" si="18"/>
        <v/>
      </c>
      <c r="P70" s="105" t="str">
        <f t="shared" si="19"/>
        <v/>
      </c>
      <c r="Q70" s="105" t="str">
        <f t="shared" si="20"/>
        <v/>
      </c>
      <c r="R70" s="105" t="str">
        <f t="shared" si="21"/>
        <v/>
      </c>
      <c r="S70" s="106" t="str">
        <f t="shared" si="22"/>
        <v/>
      </c>
      <c r="T70" s="105" t="str">
        <f t="shared" si="24"/>
        <v/>
      </c>
    </row>
    <row r="71" spans="1:20" ht="19.95" customHeight="1">
      <c r="A71" s="79" t="str">
        <f t="shared" si="23"/>
        <v/>
      </c>
      <c r="B71" s="104">
        <f>SUM($A$2:A71)</f>
        <v>0</v>
      </c>
      <c r="C71" s="105" t="str">
        <f>'Agripp Holds PU (EU, ASIA)'!A82</f>
        <v>HU070</v>
      </c>
      <c r="D71" s="105">
        <f>IF(VLOOKUP(C71,'Agripp Holds PU (EU, ASIA)'!$A$11:$AL$1003,37,0)="",0,VLOOKUP(C71,'Agripp Holds PU (EU, ASIA)'!$A$11:$AL$1003,37,0))</f>
        <v>0</v>
      </c>
      <c r="E71" s="105">
        <v>70</v>
      </c>
      <c r="F71" s="106">
        <f>IF(VLOOKUP(C71,'Agripp Holds PU (EU, ASIA)'!$A$11:$AN$999,39,0)="",0,VLOOKUP(C71,'Agripp Holds PU (EU, ASIA)'!$A$11:$AN$999,39,0))</f>
        <v>0</v>
      </c>
      <c r="G71" s="107"/>
      <c r="H71" s="107"/>
      <c r="I71" s="107"/>
      <c r="J71" s="105" t="str">
        <f t="shared" si="13"/>
        <v/>
      </c>
      <c r="K71" s="105" t="str">
        <f t="shared" si="14"/>
        <v/>
      </c>
      <c r="L71" s="105" t="str">
        <f t="shared" si="15"/>
        <v/>
      </c>
      <c r="M71" s="105" t="str">
        <f t="shared" si="16"/>
        <v/>
      </c>
      <c r="N71" s="105" t="str">
        <f t="shared" si="17"/>
        <v/>
      </c>
      <c r="O71" s="105" t="str">
        <f t="shared" si="18"/>
        <v/>
      </c>
      <c r="P71" s="105" t="str">
        <f t="shared" si="19"/>
        <v/>
      </c>
      <c r="Q71" s="105" t="str">
        <f t="shared" si="20"/>
        <v/>
      </c>
      <c r="R71" s="105" t="str">
        <f t="shared" si="21"/>
        <v/>
      </c>
      <c r="S71" s="106" t="str">
        <f t="shared" si="22"/>
        <v/>
      </c>
      <c r="T71" s="105" t="str">
        <f t="shared" si="24"/>
        <v/>
      </c>
    </row>
    <row r="72" spans="1:20" ht="19.95" customHeight="1">
      <c r="A72" s="79" t="str">
        <f t="shared" si="23"/>
        <v/>
      </c>
      <c r="B72" s="104">
        <f>SUM($A$2:A72)</f>
        <v>0</v>
      </c>
      <c r="C72" s="105" t="str">
        <f>'Agripp Holds PU (EU, ASIA)'!A83</f>
        <v>HU071</v>
      </c>
      <c r="D72" s="105">
        <f>IF(VLOOKUP(C72,'Agripp Holds PU (EU, ASIA)'!$A$11:$AL$1003,37,0)="",0,VLOOKUP(C72,'Agripp Holds PU (EU, ASIA)'!$A$11:$AL$1003,37,0))</f>
        <v>0</v>
      </c>
      <c r="E72" s="105">
        <v>71</v>
      </c>
      <c r="F72" s="106">
        <f>IF(VLOOKUP(C72,'Agripp Holds PU (EU, ASIA)'!$A$11:$AN$999,39,0)="",0,VLOOKUP(C72,'Agripp Holds PU (EU, ASIA)'!$A$11:$AN$999,39,0))</f>
        <v>0</v>
      </c>
      <c r="G72" s="107"/>
      <c r="H72" s="107"/>
      <c r="I72" s="107"/>
      <c r="J72" s="105" t="str">
        <f t="shared" si="13"/>
        <v/>
      </c>
      <c r="K72" s="105" t="str">
        <f t="shared" si="14"/>
        <v/>
      </c>
      <c r="L72" s="105" t="str">
        <f t="shared" si="15"/>
        <v/>
      </c>
      <c r="M72" s="105" t="str">
        <f t="shared" si="16"/>
        <v/>
      </c>
      <c r="N72" s="105" t="str">
        <f t="shared" si="17"/>
        <v/>
      </c>
      <c r="O72" s="105" t="str">
        <f t="shared" si="18"/>
        <v/>
      </c>
      <c r="P72" s="105" t="str">
        <f t="shared" si="19"/>
        <v/>
      </c>
      <c r="Q72" s="105" t="str">
        <f t="shared" si="20"/>
        <v/>
      </c>
      <c r="R72" s="105" t="str">
        <f t="shared" si="21"/>
        <v/>
      </c>
      <c r="S72" s="106" t="str">
        <f t="shared" si="22"/>
        <v/>
      </c>
      <c r="T72" s="105" t="str">
        <f t="shared" si="24"/>
        <v/>
      </c>
    </row>
    <row r="73" spans="1:20" ht="19.95" customHeight="1">
      <c r="A73" s="79" t="str">
        <f t="shared" si="23"/>
        <v/>
      </c>
      <c r="B73" s="104">
        <f>SUM($A$2:A73)</f>
        <v>0</v>
      </c>
      <c r="C73" s="105" t="str">
        <f>'Agripp Holds PU (EU, ASIA)'!A84</f>
        <v>HU072</v>
      </c>
      <c r="D73" s="105">
        <f>IF(VLOOKUP(C73,'Agripp Holds PU (EU, ASIA)'!$A$11:$AL$1003,37,0)="",0,VLOOKUP(C73,'Agripp Holds PU (EU, ASIA)'!$A$11:$AL$1003,37,0))</f>
        <v>0</v>
      </c>
      <c r="E73" s="105">
        <v>72</v>
      </c>
      <c r="F73" s="106">
        <f>IF(VLOOKUP(C73,'Agripp Holds PU (EU, ASIA)'!$A$11:$AN$999,39,0)="",0,VLOOKUP(C73,'Agripp Holds PU (EU, ASIA)'!$A$11:$AN$999,39,0))</f>
        <v>0</v>
      </c>
      <c r="G73" s="107"/>
      <c r="H73" s="107"/>
      <c r="I73" s="107"/>
      <c r="J73" s="105" t="str">
        <f t="shared" si="13"/>
        <v/>
      </c>
      <c r="K73" s="105" t="str">
        <f t="shared" si="14"/>
        <v/>
      </c>
      <c r="L73" s="105" t="str">
        <f t="shared" si="15"/>
        <v/>
      </c>
      <c r="M73" s="105" t="str">
        <f t="shared" si="16"/>
        <v/>
      </c>
      <c r="N73" s="105" t="str">
        <f t="shared" si="17"/>
        <v/>
      </c>
      <c r="O73" s="105" t="str">
        <f t="shared" si="18"/>
        <v/>
      </c>
      <c r="P73" s="105" t="str">
        <f t="shared" si="19"/>
        <v/>
      </c>
      <c r="Q73" s="105" t="str">
        <f t="shared" si="20"/>
        <v/>
      </c>
      <c r="R73" s="105" t="str">
        <f t="shared" si="21"/>
        <v/>
      </c>
      <c r="S73" s="106" t="str">
        <f t="shared" si="22"/>
        <v/>
      </c>
      <c r="T73" s="105" t="str">
        <f t="shared" si="24"/>
        <v/>
      </c>
    </row>
    <row r="74" spans="1:20" ht="19.95" customHeight="1">
      <c r="A74" s="79" t="str">
        <f t="shared" si="23"/>
        <v/>
      </c>
      <c r="B74" s="104">
        <f>SUM($A$2:A74)</f>
        <v>0</v>
      </c>
      <c r="C74" s="105" t="str">
        <f>'Agripp Holds PU (EU, ASIA)'!A85</f>
        <v>HU073</v>
      </c>
      <c r="D74" s="105">
        <f>IF(VLOOKUP(C74,'Agripp Holds PU (EU, ASIA)'!$A$11:$AL$1003,37,0)="",0,VLOOKUP(C74,'Agripp Holds PU (EU, ASIA)'!$A$11:$AL$1003,37,0))</f>
        <v>0</v>
      </c>
      <c r="E74" s="105">
        <v>73</v>
      </c>
      <c r="F74" s="106">
        <f>IF(VLOOKUP(C74,'Agripp Holds PU (EU, ASIA)'!$A$11:$AN$999,39,0)="",0,VLOOKUP(C74,'Agripp Holds PU (EU, ASIA)'!$A$11:$AN$999,39,0))</f>
        <v>0</v>
      </c>
      <c r="G74" s="107"/>
      <c r="H74" s="107"/>
      <c r="I74" s="107"/>
      <c r="J74" s="105" t="str">
        <f t="shared" si="13"/>
        <v/>
      </c>
      <c r="K74" s="105" t="str">
        <f t="shared" si="14"/>
        <v/>
      </c>
      <c r="L74" s="105" t="str">
        <f t="shared" si="15"/>
        <v/>
      </c>
      <c r="M74" s="105" t="str">
        <f t="shared" si="16"/>
        <v/>
      </c>
      <c r="N74" s="105" t="str">
        <f t="shared" si="17"/>
        <v/>
      </c>
      <c r="O74" s="105" t="str">
        <f t="shared" si="18"/>
        <v/>
      </c>
      <c r="P74" s="105" t="str">
        <f t="shared" si="19"/>
        <v/>
      </c>
      <c r="Q74" s="105" t="str">
        <f t="shared" si="20"/>
        <v/>
      </c>
      <c r="R74" s="105" t="str">
        <f t="shared" si="21"/>
        <v/>
      </c>
      <c r="S74" s="106" t="str">
        <f t="shared" si="22"/>
        <v/>
      </c>
      <c r="T74" s="105" t="str">
        <f t="shared" si="24"/>
        <v/>
      </c>
    </row>
    <row r="75" spans="1:20" ht="19.95" customHeight="1">
      <c r="A75" s="79" t="str">
        <f t="shared" si="23"/>
        <v/>
      </c>
      <c r="B75" s="104">
        <f>SUM($A$2:A75)</f>
        <v>0</v>
      </c>
      <c r="C75" s="105" t="str">
        <f>'Agripp Holds PU (EU, ASIA)'!A86</f>
        <v>HU074</v>
      </c>
      <c r="D75" s="105">
        <f>IF(VLOOKUP(C75,'Agripp Holds PU (EU, ASIA)'!$A$11:$AL$1003,37,0)="",0,VLOOKUP(C75,'Agripp Holds PU (EU, ASIA)'!$A$11:$AL$1003,37,0))</f>
        <v>0</v>
      </c>
      <c r="E75" s="105">
        <v>74</v>
      </c>
      <c r="F75" s="106">
        <f>IF(VLOOKUP(C75,'Agripp Holds PU (EU, ASIA)'!$A$11:$AN$999,39,0)="",0,VLOOKUP(C75,'Agripp Holds PU (EU, ASIA)'!$A$11:$AN$999,39,0))</f>
        <v>0</v>
      </c>
      <c r="G75" s="107"/>
      <c r="H75" s="107"/>
      <c r="I75" s="107"/>
      <c r="J75" s="105" t="str">
        <f t="shared" si="13"/>
        <v/>
      </c>
      <c r="K75" s="105" t="str">
        <f t="shared" si="14"/>
        <v/>
      </c>
      <c r="L75" s="105" t="str">
        <f t="shared" si="15"/>
        <v/>
      </c>
      <c r="M75" s="105" t="str">
        <f t="shared" si="16"/>
        <v/>
      </c>
      <c r="N75" s="105" t="str">
        <f t="shared" si="17"/>
        <v/>
      </c>
      <c r="O75" s="105" t="str">
        <f t="shared" si="18"/>
        <v/>
      </c>
      <c r="P75" s="105" t="str">
        <f t="shared" si="19"/>
        <v/>
      </c>
      <c r="Q75" s="105" t="str">
        <f t="shared" si="20"/>
        <v/>
      </c>
      <c r="R75" s="105" t="str">
        <f t="shared" si="21"/>
        <v/>
      </c>
      <c r="S75" s="106" t="str">
        <f t="shared" si="22"/>
        <v/>
      </c>
      <c r="T75" s="105" t="str">
        <f t="shared" si="24"/>
        <v/>
      </c>
    </row>
    <row r="76" spans="1:20" ht="19.95" customHeight="1">
      <c r="A76" s="79" t="str">
        <f t="shared" si="23"/>
        <v/>
      </c>
      <c r="B76" s="104">
        <f>SUM($A$2:A76)</f>
        <v>0</v>
      </c>
      <c r="C76" s="105" t="str">
        <f>'Agripp Holds PU (EU, ASIA)'!A87</f>
        <v>HU075</v>
      </c>
      <c r="D76" s="105">
        <f>IF(VLOOKUP(C76,'Agripp Holds PU (EU, ASIA)'!$A$11:$AL$1003,37,0)="",0,VLOOKUP(C76,'Agripp Holds PU (EU, ASIA)'!$A$11:$AL$1003,37,0))</f>
        <v>0</v>
      </c>
      <c r="E76" s="105">
        <v>75</v>
      </c>
      <c r="F76" s="106">
        <f>IF(VLOOKUP(C76,'Agripp Holds PU (EU, ASIA)'!$A$11:$AN$999,39,0)="",0,VLOOKUP(C76,'Agripp Holds PU (EU, ASIA)'!$A$11:$AN$999,39,0))</f>
        <v>0</v>
      </c>
      <c r="G76" s="107"/>
      <c r="H76" s="107"/>
      <c r="I76" s="107"/>
      <c r="J76" s="105" t="str">
        <f t="shared" si="13"/>
        <v/>
      </c>
      <c r="K76" s="105" t="str">
        <f t="shared" si="14"/>
        <v/>
      </c>
      <c r="L76" s="105" t="str">
        <f t="shared" si="15"/>
        <v/>
      </c>
      <c r="M76" s="105" t="str">
        <f t="shared" si="16"/>
        <v/>
      </c>
      <c r="N76" s="105" t="str">
        <f t="shared" si="17"/>
        <v/>
      </c>
      <c r="O76" s="105" t="str">
        <f t="shared" si="18"/>
        <v/>
      </c>
      <c r="P76" s="105" t="str">
        <f t="shared" si="19"/>
        <v/>
      </c>
      <c r="Q76" s="105" t="str">
        <f t="shared" si="20"/>
        <v/>
      </c>
      <c r="R76" s="105" t="str">
        <f t="shared" si="21"/>
        <v/>
      </c>
      <c r="S76" s="106" t="str">
        <f t="shared" si="22"/>
        <v/>
      </c>
      <c r="T76" s="105" t="str">
        <f t="shared" si="24"/>
        <v/>
      </c>
    </row>
    <row r="77" spans="1:20" ht="19.95" customHeight="1">
      <c r="A77" s="79" t="str">
        <f t="shared" si="23"/>
        <v/>
      </c>
      <c r="B77" s="104">
        <f>SUM($A$2:A77)</f>
        <v>0</v>
      </c>
      <c r="C77" s="105" t="str">
        <f>'Agripp Holds PU (EU, ASIA)'!A88</f>
        <v>HU076</v>
      </c>
      <c r="D77" s="105">
        <f>IF(VLOOKUP(C77,'Agripp Holds PU (EU, ASIA)'!$A$11:$AL$1003,37,0)="",0,VLOOKUP(C77,'Agripp Holds PU (EU, ASIA)'!$A$11:$AL$1003,37,0))</f>
        <v>0</v>
      </c>
      <c r="E77" s="105">
        <v>76</v>
      </c>
      <c r="F77" s="106">
        <f>IF(VLOOKUP(C77,'Agripp Holds PU (EU, ASIA)'!$A$11:$AN$999,39,0)="",0,VLOOKUP(C77,'Agripp Holds PU (EU, ASIA)'!$A$11:$AN$999,39,0))</f>
        <v>0</v>
      </c>
      <c r="G77" s="107"/>
      <c r="H77" s="107"/>
      <c r="I77" s="107"/>
      <c r="J77" s="105" t="str">
        <f t="shared" si="13"/>
        <v/>
      </c>
      <c r="K77" s="105" t="str">
        <f t="shared" si="14"/>
        <v/>
      </c>
      <c r="L77" s="105" t="str">
        <f t="shared" si="15"/>
        <v/>
      </c>
      <c r="M77" s="105" t="str">
        <f t="shared" si="16"/>
        <v/>
      </c>
      <c r="N77" s="105" t="str">
        <f t="shared" si="17"/>
        <v/>
      </c>
      <c r="O77" s="105" t="str">
        <f t="shared" si="18"/>
        <v/>
      </c>
      <c r="P77" s="105" t="str">
        <f t="shared" si="19"/>
        <v/>
      </c>
      <c r="Q77" s="105" t="str">
        <f t="shared" si="20"/>
        <v/>
      </c>
      <c r="R77" s="105" t="str">
        <f t="shared" si="21"/>
        <v/>
      </c>
      <c r="S77" s="106" t="str">
        <f t="shared" si="22"/>
        <v/>
      </c>
      <c r="T77" s="105" t="str">
        <f t="shared" si="24"/>
        <v/>
      </c>
    </row>
    <row r="78" spans="1:20" ht="19.95" customHeight="1">
      <c r="A78" s="79" t="str">
        <f t="shared" si="23"/>
        <v/>
      </c>
      <c r="B78" s="104">
        <f>SUM($A$2:A78)</f>
        <v>0</v>
      </c>
      <c r="C78" s="105" t="str">
        <f>'Agripp Holds PU (EU, ASIA)'!A89</f>
        <v>HU077</v>
      </c>
      <c r="D78" s="105">
        <f>IF(VLOOKUP(C78,'Agripp Holds PU (EU, ASIA)'!$A$11:$AL$1003,37,0)="",0,VLOOKUP(C78,'Agripp Holds PU (EU, ASIA)'!$A$11:$AL$1003,37,0))</f>
        <v>0</v>
      </c>
      <c r="E78" s="105">
        <v>77</v>
      </c>
      <c r="F78" s="106">
        <f>IF(VLOOKUP(C78,'Agripp Holds PU (EU, ASIA)'!$A$11:$AN$999,39,0)="",0,VLOOKUP(C78,'Agripp Holds PU (EU, ASIA)'!$A$11:$AN$999,39,0))</f>
        <v>0</v>
      </c>
      <c r="G78" s="107"/>
      <c r="H78" s="107"/>
      <c r="I78" s="107"/>
      <c r="J78" s="105" t="str">
        <f t="shared" si="13"/>
        <v/>
      </c>
      <c r="K78" s="105" t="str">
        <f t="shared" si="14"/>
        <v/>
      </c>
      <c r="L78" s="105" t="str">
        <f t="shared" si="15"/>
        <v/>
      </c>
      <c r="M78" s="105" t="str">
        <f t="shared" si="16"/>
        <v/>
      </c>
      <c r="N78" s="105" t="str">
        <f t="shared" si="17"/>
        <v/>
      </c>
      <c r="O78" s="105" t="str">
        <f t="shared" si="18"/>
        <v/>
      </c>
      <c r="P78" s="105" t="str">
        <f t="shared" si="19"/>
        <v/>
      </c>
      <c r="Q78" s="105" t="str">
        <f t="shared" si="20"/>
        <v/>
      </c>
      <c r="R78" s="105" t="str">
        <f t="shared" si="21"/>
        <v/>
      </c>
      <c r="S78" s="106" t="str">
        <f t="shared" si="22"/>
        <v/>
      </c>
      <c r="T78" s="105" t="str">
        <f t="shared" si="24"/>
        <v/>
      </c>
    </row>
    <row r="79" spans="1:20" ht="19.95" customHeight="1">
      <c r="A79" s="79" t="str">
        <f t="shared" si="23"/>
        <v/>
      </c>
      <c r="B79" s="104">
        <f>SUM($A$2:A79)</f>
        <v>0</v>
      </c>
      <c r="C79" s="105" t="str">
        <f>'Agripp Holds PU (EU, ASIA)'!A90</f>
        <v>HU078</v>
      </c>
      <c r="D79" s="105">
        <f>IF(VLOOKUP(C79,'Agripp Holds PU (EU, ASIA)'!$A$11:$AL$1003,37,0)="",0,VLOOKUP(C79,'Agripp Holds PU (EU, ASIA)'!$A$11:$AL$1003,37,0))</f>
        <v>0</v>
      </c>
      <c r="E79" s="105">
        <v>78</v>
      </c>
      <c r="F79" s="106">
        <f>IF(VLOOKUP(C79,'Agripp Holds PU (EU, ASIA)'!$A$11:$AN$999,39,0)="",0,VLOOKUP(C79,'Agripp Holds PU (EU, ASIA)'!$A$11:$AN$999,39,0))</f>
        <v>0</v>
      </c>
      <c r="G79" s="107"/>
      <c r="H79" s="107"/>
      <c r="I79" s="107"/>
      <c r="J79" s="105" t="str">
        <f t="shared" si="13"/>
        <v/>
      </c>
      <c r="K79" s="105" t="str">
        <f t="shared" si="14"/>
        <v/>
      </c>
      <c r="L79" s="105" t="str">
        <f t="shared" si="15"/>
        <v/>
      </c>
      <c r="M79" s="105" t="str">
        <f t="shared" si="16"/>
        <v/>
      </c>
      <c r="N79" s="105" t="str">
        <f t="shared" si="17"/>
        <v/>
      </c>
      <c r="O79" s="105" t="str">
        <f t="shared" si="18"/>
        <v/>
      </c>
      <c r="P79" s="105" t="str">
        <f t="shared" si="19"/>
        <v/>
      </c>
      <c r="Q79" s="105" t="str">
        <f t="shared" si="20"/>
        <v/>
      </c>
      <c r="R79" s="105" t="str">
        <f t="shared" si="21"/>
        <v/>
      </c>
      <c r="S79" s="106" t="str">
        <f t="shared" si="22"/>
        <v/>
      </c>
      <c r="T79" s="105" t="str">
        <f t="shared" si="24"/>
        <v/>
      </c>
    </row>
    <row r="80" spans="1:20" ht="19.95" customHeight="1">
      <c r="A80" s="79" t="str">
        <f t="shared" si="23"/>
        <v/>
      </c>
      <c r="B80" s="104">
        <f>SUM($A$2:A80)</f>
        <v>0</v>
      </c>
      <c r="C80" s="105" t="str">
        <f>'Agripp Holds PU (EU, ASIA)'!A91</f>
        <v>HU079</v>
      </c>
      <c r="D80" s="105">
        <f>IF(VLOOKUP(C80,'Agripp Holds PU (EU, ASIA)'!$A$11:$AL$1003,37,0)="",0,VLOOKUP(C80,'Agripp Holds PU (EU, ASIA)'!$A$11:$AL$1003,37,0))</f>
        <v>0</v>
      </c>
      <c r="E80" s="105">
        <v>79</v>
      </c>
      <c r="F80" s="106">
        <f>IF(VLOOKUP(C80,'Agripp Holds PU (EU, ASIA)'!$A$11:$AN$999,39,0)="",0,VLOOKUP(C80,'Agripp Holds PU (EU, ASIA)'!$A$11:$AN$999,39,0))</f>
        <v>0</v>
      </c>
      <c r="G80" s="107"/>
      <c r="H80" s="107"/>
      <c r="I80" s="107"/>
      <c r="J80" s="105" t="str">
        <f t="shared" si="13"/>
        <v/>
      </c>
      <c r="K80" s="105" t="str">
        <f t="shared" si="14"/>
        <v/>
      </c>
      <c r="L80" s="105" t="str">
        <f t="shared" si="15"/>
        <v/>
      </c>
      <c r="M80" s="105" t="str">
        <f t="shared" si="16"/>
        <v/>
      </c>
      <c r="N80" s="105" t="str">
        <f t="shared" si="17"/>
        <v/>
      </c>
      <c r="O80" s="105" t="str">
        <f t="shared" si="18"/>
        <v/>
      </c>
      <c r="P80" s="105" t="str">
        <f t="shared" si="19"/>
        <v/>
      </c>
      <c r="Q80" s="105" t="str">
        <f t="shared" si="20"/>
        <v/>
      </c>
      <c r="R80" s="105" t="str">
        <f t="shared" si="21"/>
        <v/>
      </c>
      <c r="S80" s="106" t="str">
        <f t="shared" si="22"/>
        <v/>
      </c>
      <c r="T80" s="105" t="str">
        <f t="shared" si="24"/>
        <v/>
      </c>
    </row>
    <row r="81" spans="1:20" ht="19.95" customHeight="1">
      <c r="A81" s="79" t="str">
        <f t="shared" si="23"/>
        <v/>
      </c>
      <c r="B81" s="104">
        <f>SUM($A$2:A81)</f>
        <v>0</v>
      </c>
      <c r="C81" s="105" t="str">
        <f>'Agripp Holds PU (EU, ASIA)'!A92</f>
        <v>HU080</v>
      </c>
      <c r="D81" s="105">
        <f>IF(VLOOKUP(C81,'Agripp Holds PU (EU, ASIA)'!$A$11:$AL$1003,37,0)="",0,VLOOKUP(C81,'Agripp Holds PU (EU, ASIA)'!$A$11:$AL$1003,37,0))</f>
        <v>0</v>
      </c>
      <c r="E81" s="105">
        <v>80</v>
      </c>
      <c r="F81" s="106">
        <f>IF(VLOOKUP(C81,'Agripp Holds PU (EU, ASIA)'!$A$11:$AN$999,39,0)="",0,VLOOKUP(C81,'Agripp Holds PU (EU, ASIA)'!$A$11:$AN$999,39,0))</f>
        <v>0</v>
      </c>
      <c r="G81" s="107"/>
      <c r="H81" s="107"/>
      <c r="I81" s="107"/>
      <c r="J81" s="105" t="str">
        <f t="shared" si="13"/>
        <v/>
      </c>
      <c r="K81" s="105" t="str">
        <f t="shared" si="14"/>
        <v/>
      </c>
      <c r="L81" s="105" t="str">
        <f t="shared" si="15"/>
        <v/>
      </c>
      <c r="M81" s="105" t="str">
        <f t="shared" si="16"/>
        <v/>
      </c>
      <c r="N81" s="105" t="str">
        <f t="shared" si="17"/>
        <v/>
      </c>
      <c r="O81" s="105" t="str">
        <f t="shared" si="18"/>
        <v/>
      </c>
      <c r="P81" s="105" t="str">
        <f t="shared" si="19"/>
        <v/>
      </c>
      <c r="Q81" s="105" t="str">
        <f t="shared" si="20"/>
        <v/>
      </c>
      <c r="R81" s="105" t="str">
        <f t="shared" si="21"/>
        <v/>
      </c>
      <c r="S81" s="106" t="str">
        <f t="shared" si="22"/>
        <v/>
      </c>
      <c r="T81" s="105" t="str">
        <f t="shared" si="24"/>
        <v/>
      </c>
    </row>
    <row r="82" spans="1:20" ht="19.95" customHeight="1">
      <c r="A82" s="79" t="str">
        <f t="shared" si="23"/>
        <v/>
      </c>
      <c r="B82" s="104">
        <f>SUM($A$2:A82)</f>
        <v>0</v>
      </c>
      <c r="C82" s="105" t="str">
        <f>'Agripp Holds PU (EU, ASIA)'!A93</f>
        <v>HU081</v>
      </c>
      <c r="D82" s="105">
        <f>IF(VLOOKUP(C82,'Agripp Holds PU (EU, ASIA)'!$A$11:$AL$1003,37,0)="",0,VLOOKUP(C82,'Agripp Holds PU (EU, ASIA)'!$A$11:$AL$1003,37,0))</f>
        <v>0</v>
      </c>
      <c r="E82" s="105">
        <v>81</v>
      </c>
      <c r="F82" s="106">
        <f>IF(VLOOKUP(C82,'Agripp Holds PU (EU, ASIA)'!$A$11:$AN$999,39,0)="",0,VLOOKUP(C82,'Agripp Holds PU (EU, ASIA)'!$A$11:$AN$999,39,0))</f>
        <v>0</v>
      </c>
      <c r="G82" s="107"/>
      <c r="H82" s="107"/>
      <c r="I82" s="107"/>
      <c r="J82" s="105" t="str">
        <f t="shared" si="13"/>
        <v/>
      </c>
      <c r="K82" s="105" t="str">
        <f t="shared" si="14"/>
        <v/>
      </c>
      <c r="L82" s="105" t="str">
        <f t="shared" si="15"/>
        <v/>
      </c>
      <c r="M82" s="105" t="str">
        <f t="shared" si="16"/>
        <v/>
      </c>
      <c r="N82" s="105" t="str">
        <f t="shared" si="17"/>
        <v/>
      </c>
      <c r="O82" s="105" t="str">
        <f t="shared" si="18"/>
        <v/>
      </c>
      <c r="P82" s="105" t="str">
        <f t="shared" si="19"/>
        <v/>
      </c>
      <c r="Q82" s="105" t="str">
        <f t="shared" si="20"/>
        <v/>
      </c>
      <c r="R82" s="105" t="str">
        <f t="shared" si="21"/>
        <v/>
      </c>
      <c r="S82" s="106" t="str">
        <f t="shared" si="22"/>
        <v/>
      </c>
      <c r="T82" s="105" t="str">
        <f t="shared" si="24"/>
        <v/>
      </c>
    </row>
    <row r="83" spans="1:20" ht="19.95" customHeight="1">
      <c r="A83" s="79" t="str">
        <f t="shared" si="23"/>
        <v/>
      </c>
      <c r="B83" s="104">
        <f>SUM($A$2:A83)</f>
        <v>0</v>
      </c>
      <c r="C83" s="105" t="str">
        <f>'Agripp Holds PU (EU, ASIA)'!A94</f>
        <v>HU082</v>
      </c>
      <c r="D83" s="105">
        <f>IF(VLOOKUP(C83,'Agripp Holds PU (EU, ASIA)'!$A$11:$AL$1003,37,0)="",0,VLOOKUP(C83,'Agripp Holds PU (EU, ASIA)'!$A$11:$AL$1003,37,0))</f>
        <v>0</v>
      </c>
      <c r="E83" s="105">
        <v>82</v>
      </c>
      <c r="F83" s="106">
        <f>IF(VLOOKUP(C83,'Agripp Holds PU (EU, ASIA)'!$A$11:$AN$999,39,0)="",0,VLOOKUP(C83,'Agripp Holds PU (EU, ASIA)'!$A$11:$AN$999,39,0))</f>
        <v>0</v>
      </c>
      <c r="G83" s="107"/>
      <c r="H83" s="107"/>
      <c r="I83" s="107"/>
      <c r="J83" s="105" t="str">
        <f t="shared" si="13"/>
        <v/>
      </c>
      <c r="K83" s="105" t="str">
        <f t="shared" si="14"/>
        <v/>
      </c>
      <c r="L83" s="105" t="str">
        <f t="shared" si="15"/>
        <v/>
      </c>
      <c r="M83" s="105" t="str">
        <f t="shared" si="16"/>
        <v/>
      </c>
      <c r="N83" s="105" t="str">
        <f t="shared" si="17"/>
        <v/>
      </c>
      <c r="O83" s="105" t="str">
        <f t="shared" si="18"/>
        <v/>
      </c>
      <c r="P83" s="105" t="str">
        <f t="shared" si="19"/>
        <v/>
      </c>
      <c r="Q83" s="105" t="str">
        <f t="shared" si="20"/>
        <v/>
      </c>
      <c r="R83" s="105" t="str">
        <f t="shared" si="21"/>
        <v/>
      </c>
      <c r="S83" s="106" t="str">
        <f t="shared" si="22"/>
        <v/>
      </c>
      <c r="T83" s="105" t="str">
        <f t="shared" si="24"/>
        <v/>
      </c>
    </row>
    <row r="84" spans="1:20" ht="19.95" customHeight="1">
      <c r="A84" s="79" t="str">
        <f t="shared" si="23"/>
        <v/>
      </c>
      <c r="B84" s="104">
        <f>SUM($A$2:A84)</f>
        <v>0</v>
      </c>
      <c r="C84" s="105" t="str">
        <f>'Agripp Holds PU (EU, ASIA)'!A95</f>
        <v>HU083</v>
      </c>
      <c r="D84" s="105">
        <f>IF(VLOOKUP(C84,'Agripp Holds PU (EU, ASIA)'!$A$11:$AL$1003,37,0)="",0,VLOOKUP(C84,'Agripp Holds PU (EU, ASIA)'!$A$11:$AL$1003,37,0))</f>
        <v>0</v>
      </c>
      <c r="E84" s="105">
        <v>83</v>
      </c>
      <c r="F84" s="106">
        <f>IF(VLOOKUP(C84,'Agripp Holds PU (EU, ASIA)'!$A$11:$AN$999,39,0)="",0,VLOOKUP(C84,'Agripp Holds PU (EU, ASIA)'!$A$11:$AN$999,39,0))</f>
        <v>0</v>
      </c>
      <c r="G84" s="107"/>
      <c r="H84" s="107"/>
      <c r="I84" s="107"/>
      <c r="J84" s="105" t="str">
        <f t="shared" si="13"/>
        <v/>
      </c>
      <c r="K84" s="105" t="str">
        <f t="shared" si="14"/>
        <v/>
      </c>
      <c r="L84" s="105" t="str">
        <f t="shared" si="15"/>
        <v/>
      </c>
      <c r="M84" s="105" t="str">
        <f t="shared" si="16"/>
        <v/>
      </c>
      <c r="N84" s="105" t="str">
        <f t="shared" si="17"/>
        <v/>
      </c>
      <c r="O84" s="105" t="str">
        <f t="shared" si="18"/>
        <v/>
      </c>
      <c r="P84" s="105" t="str">
        <f t="shared" si="19"/>
        <v/>
      </c>
      <c r="Q84" s="105" t="str">
        <f t="shared" si="20"/>
        <v/>
      </c>
      <c r="R84" s="105" t="str">
        <f t="shared" si="21"/>
        <v/>
      </c>
      <c r="S84" s="106" t="str">
        <f t="shared" si="22"/>
        <v/>
      </c>
      <c r="T84" s="105" t="str">
        <f t="shared" si="24"/>
        <v/>
      </c>
    </row>
    <row r="85" spans="1:20" ht="19.95" customHeight="1">
      <c r="A85" s="79" t="str">
        <f t="shared" si="23"/>
        <v/>
      </c>
      <c r="B85" s="104">
        <f>SUM($A$2:A85)</f>
        <v>0</v>
      </c>
      <c r="C85" s="105" t="str">
        <f>'Agripp Holds PU (EU, ASIA)'!A96</f>
        <v>HU084</v>
      </c>
      <c r="D85" s="105">
        <f>IF(VLOOKUP(C85,'Agripp Holds PU (EU, ASIA)'!$A$11:$AL$1003,37,0)="",0,VLOOKUP(C85,'Agripp Holds PU (EU, ASIA)'!$A$11:$AL$1003,37,0))</f>
        <v>0</v>
      </c>
      <c r="E85" s="105">
        <v>84</v>
      </c>
      <c r="F85" s="106">
        <f>IF(VLOOKUP(C85,'Agripp Holds PU (EU, ASIA)'!$A$11:$AN$999,39,0)="",0,VLOOKUP(C85,'Agripp Holds PU (EU, ASIA)'!$A$11:$AN$999,39,0))</f>
        <v>0</v>
      </c>
      <c r="G85" s="107"/>
      <c r="H85" s="107"/>
      <c r="I85" s="107"/>
      <c r="J85" s="105" t="str">
        <f t="shared" si="13"/>
        <v/>
      </c>
      <c r="K85" s="105" t="str">
        <f t="shared" si="14"/>
        <v/>
      </c>
      <c r="L85" s="105" t="str">
        <f t="shared" si="15"/>
        <v/>
      </c>
      <c r="M85" s="105" t="str">
        <f t="shared" si="16"/>
        <v/>
      </c>
      <c r="N85" s="105" t="str">
        <f t="shared" si="17"/>
        <v/>
      </c>
      <c r="O85" s="105" t="str">
        <f t="shared" si="18"/>
        <v/>
      </c>
      <c r="P85" s="105" t="str">
        <f t="shared" si="19"/>
        <v/>
      </c>
      <c r="Q85" s="105" t="str">
        <f t="shared" si="20"/>
        <v/>
      </c>
      <c r="R85" s="105" t="str">
        <f t="shared" si="21"/>
        <v/>
      </c>
      <c r="S85" s="106" t="str">
        <f t="shared" si="22"/>
        <v/>
      </c>
      <c r="T85" s="105" t="str">
        <f t="shared" si="24"/>
        <v/>
      </c>
    </row>
    <row r="86" spans="1:20" ht="19.95" customHeight="1">
      <c r="A86" s="79" t="str">
        <f t="shared" si="23"/>
        <v/>
      </c>
      <c r="B86" s="104">
        <f>SUM($A$2:A86)</f>
        <v>0</v>
      </c>
      <c r="C86" s="105" t="str">
        <f>'Agripp Holds PU (EU, ASIA)'!A97</f>
        <v>HU085</v>
      </c>
      <c r="D86" s="105">
        <f>IF(VLOOKUP(C86,'Agripp Holds PU (EU, ASIA)'!$A$11:$AL$1003,37,0)="",0,VLOOKUP(C86,'Agripp Holds PU (EU, ASIA)'!$A$11:$AL$1003,37,0))</f>
        <v>0</v>
      </c>
      <c r="E86" s="105">
        <v>85</v>
      </c>
      <c r="F86" s="106">
        <f>IF(VLOOKUP(C86,'Agripp Holds PU (EU, ASIA)'!$A$11:$AN$999,39,0)="",0,VLOOKUP(C86,'Agripp Holds PU (EU, ASIA)'!$A$11:$AN$999,39,0))</f>
        <v>0</v>
      </c>
      <c r="G86" s="107"/>
      <c r="H86" s="107"/>
      <c r="I86" s="107"/>
      <c r="J86" s="105" t="str">
        <f t="shared" si="13"/>
        <v/>
      </c>
      <c r="K86" s="105" t="str">
        <f t="shared" si="14"/>
        <v/>
      </c>
      <c r="L86" s="105" t="str">
        <f t="shared" si="15"/>
        <v/>
      </c>
      <c r="M86" s="105" t="str">
        <f t="shared" si="16"/>
        <v/>
      </c>
      <c r="N86" s="105" t="str">
        <f t="shared" si="17"/>
        <v/>
      </c>
      <c r="O86" s="105" t="str">
        <f t="shared" si="18"/>
        <v/>
      </c>
      <c r="P86" s="105" t="str">
        <f t="shared" si="19"/>
        <v/>
      </c>
      <c r="Q86" s="105" t="str">
        <f t="shared" si="20"/>
        <v/>
      </c>
      <c r="R86" s="105" t="str">
        <f t="shared" si="21"/>
        <v/>
      </c>
      <c r="S86" s="106" t="str">
        <f t="shared" si="22"/>
        <v/>
      </c>
      <c r="T86" s="105" t="str">
        <f t="shared" si="24"/>
        <v/>
      </c>
    </row>
    <row r="87" spans="1:20" ht="19.95" customHeight="1">
      <c r="A87" s="79" t="str">
        <f t="shared" si="23"/>
        <v/>
      </c>
      <c r="B87" s="104">
        <f>SUM($A$2:A87)</f>
        <v>0</v>
      </c>
      <c r="C87" s="105" t="str">
        <f>'Agripp Holds PU (EU, ASIA)'!A98</f>
        <v>HU086</v>
      </c>
      <c r="D87" s="105">
        <f>IF(VLOOKUP(C87,'Agripp Holds PU (EU, ASIA)'!$A$11:$AL$1003,37,0)="",0,VLOOKUP(C87,'Agripp Holds PU (EU, ASIA)'!$A$11:$AL$1003,37,0))</f>
        <v>0</v>
      </c>
      <c r="E87" s="105">
        <v>86</v>
      </c>
      <c r="F87" s="106">
        <f>IF(VLOOKUP(C87,'Agripp Holds PU (EU, ASIA)'!$A$11:$AN$999,39,0)="",0,VLOOKUP(C87,'Agripp Holds PU (EU, ASIA)'!$A$11:$AN$999,39,0))</f>
        <v>0</v>
      </c>
      <c r="G87" s="107"/>
      <c r="H87" s="107"/>
      <c r="I87" s="107"/>
      <c r="J87" s="105" t="str">
        <f t="shared" si="13"/>
        <v/>
      </c>
      <c r="K87" s="105" t="str">
        <f t="shared" si="14"/>
        <v/>
      </c>
      <c r="L87" s="105" t="str">
        <f t="shared" si="15"/>
        <v/>
      </c>
      <c r="M87" s="105" t="str">
        <f t="shared" si="16"/>
        <v/>
      </c>
      <c r="N87" s="105" t="str">
        <f t="shared" si="17"/>
        <v/>
      </c>
      <c r="O87" s="105" t="str">
        <f t="shared" si="18"/>
        <v/>
      </c>
      <c r="P87" s="105" t="str">
        <f t="shared" si="19"/>
        <v/>
      </c>
      <c r="Q87" s="105" t="str">
        <f t="shared" si="20"/>
        <v/>
      </c>
      <c r="R87" s="105" t="str">
        <f t="shared" si="21"/>
        <v/>
      </c>
      <c r="S87" s="106" t="str">
        <f t="shared" si="22"/>
        <v/>
      </c>
      <c r="T87" s="105" t="str">
        <f t="shared" si="24"/>
        <v/>
      </c>
    </row>
    <row r="88" spans="1:20" ht="19.95" customHeight="1">
      <c r="A88" s="79" t="str">
        <f t="shared" si="23"/>
        <v/>
      </c>
      <c r="B88" s="104">
        <f>SUM($A$2:A88)</f>
        <v>0</v>
      </c>
      <c r="C88" s="105" t="str">
        <f>'Agripp Holds PU (EU, ASIA)'!A99</f>
        <v>HU087</v>
      </c>
      <c r="D88" s="105">
        <f>IF(VLOOKUP(C88,'Agripp Holds PU (EU, ASIA)'!$A$11:$AL$1003,37,0)="",0,VLOOKUP(C88,'Agripp Holds PU (EU, ASIA)'!$A$11:$AL$1003,37,0))</f>
        <v>0</v>
      </c>
      <c r="E88" s="105">
        <v>87</v>
      </c>
      <c r="F88" s="106">
        <f>IF(VLOOKUP(C88,'Agripp Holds PU (EU, ASIA)'!$A$11:$AN$999,39,0)="",0,VLOOKUP(C88,'Agripp Holds PU (EU, ASIA)'!$A$11:$AN$999,39,0))</f>
        <v>0</v>
      </c>
      <c r="G88" s="107"/>
      <c r="H88" s="107"/>
      <c r="I88" s="107"/>
      <c r="J88" s="105" t="str">
        <f t="shared" si="13"/>
        <v/>
      </c>
      <c r="K88" s="105" t="str">
        <f t="shared" si="14"/>
        <v/>
      </c>
      <c r="L88" s="105" t="str">
        <f t="shared" si="15"/>
        <v/>
      </c>
      <c r="M88" s="105" t="str">
        <f t="shared" si="16"/>
        <v/>
      </c>
      <c r="N88" s="105" t="str">
        <f t="shared" si="17"/>
        <v/>
      </c>
      <c r="O88" s="105" t="str">
        <f t="shared" si="18"/>
        <v/>
      </c>
      <c r="P88" s="105" t="str">
        <f t="shared" si="19"/>
        <v/>
      </c>
      <c r="Q88" s="105" t="str">
        <f t="shared" si="20"/>
        <v/>
      </c>
      <c r="R88" s="105" t="str">
        <f t="shared" si="21"/>
        <v/>
      </c>
      <c r="S88" s="106" t="str">
        <f t="shared" si="22"/>
        <v/>
      </c>
      <c r="T88" s="105" t="str">
        <f t="shared" si="24"/>
        <v/>
      </c>
    </row>
    <row r="89" spans="1:20" ht="19.95" customHeight="1">
      <c r="A89" s="79" t="str">
        <f t="shared" si="23"/>
        <v/>
      </c>
      <c r="B89" s="104">
        <f>SUM($A$2:A89)</f>
        <v>0</v>
      </c>
      <c r="C89" s="105" t="str">
        <f>'Agripp Holds PU (EU, ASIA)'!A100</f>
        <v>HU088</v>
      </c>
      <c r="D89" s="105">
        <f>IF(VLOOKUP(C89,'Agripp Holds PU (EU, ASIA)'!$A$11:$AL$1003,37,0)="",0,VLOOKUP(C89,'Agripp Holds PU (EU, ASIA)'!$A$11:$AL$1003,37,0))</f>
        <v>0</v>
      </c>
      <c r="E89" s="105">
        <v>88</v>
      </c>
      <c r="F89" s="106">
        <f>IF(VLOOKUP(C89,'Agripp Holds PU (EU, ASIA)'!$A$11:$AN$999,39,0)="",0,VLOOKUP(C89,'Agripp Holds PU (EU, ASIA)'!$A$11:$AN$999,39,0))</f>
        <v>0</v>
      </c>
      <c r="G89" s="107"/>
      <c r="H89" s="107"/>
      <c r="I89" s="107"/>
      <c r="J89" s="105" t="str">
        <f t="shared" si="13"/>
        <v/>
      </c>
      <c r="K89" s="105" t="str">
        <f t="shared" si="14"/>
        <v/>
      </c>
      <c r="L89" s="105" t="str">
        <f t="shared" si="15"/>
        <v/>
      </c>
      <c r="M89" s="105" t="str">
        <f t="shared" si="16"/>
        <v/>
      </c>
      <c r="N89" s="105" t="str">
        <f t="shared" si="17"/>
        <v/>
      </c>
      <c r="O89" s="105" t="str">
        <f t="shared" si="18"/>
        <v/>
      </c>
      <c r="P89" s="105" t="str">
        <f t="shared" si="19"/>
        <v/>
      </c>
      <c r="Q89" s="105" t="str">
        <f t="shared" si="20"/>
        <v/>
      </c>
      <c r="R89" s="105" t="str">
        <f t="shared" si="21"/>
        <v/>
      </c>
      <c r="S89" s="106" t="str">
        <f t="shared" si="22"/>
        <v/>
      </c>
      <c r="T89" s="105" t="str">
        <f t="shared" si="24"/>
        <v/>
      </c>
    </row>
    <row r="90" spans="1:20" ht="19.95" customHeight="1">
      <c r="A90" s="79" t="str">
        <f t="shared" si="23"/>
        <v/>
      </c>
      <c r="B90" s="104">
        <f>SUM($A$2:A90)</f>
        <v>0</v>
      </c>
      <c r="C90" s="105" t="str">
        <f>'Agripp Holds PU (EU, ASIA)'!A101</f>
        <v>HU089</v>
      </c>
      <c r="D90" s="105">
        <f>IF(VLOOKUP(C90,'Agripp Holds PU (EU, ASIA)'!$A$11:$AL$1003,37,0)="",0,VLOOKUP(C90,'Agripp Holds PU (EU, ASIA)'!$A$11:$AL$1003,37,0))</f>
        <v>0</v>
      </c>
      <c r="E90" s="105">
        <v>89</v>
      </c>
      <c r="F90" s="106">
        <f>IF(VLOOKUP(C90,'Agripp Holds PU (EU, ASIA)'!$A$11:$AN$999,39,0)="",0,VLOOKUP(C90,'Agripp Holds PU (EU, ASIA)'!$A$11:$AN$999,39,0))</f>
        <v>0</v>
      </c>
      <c r="G90" s="107"/>
      <c r="H90" s="107"/>
      <c r="I90" s="107"/>
      <c r="J90" s="105" t="str">
        <f t="shared" si="13"/>
        <v/>
      </c>
      <c r="K90" s="105" t="str">
        <f t="shared" si="14"/>
        <v/>
      </c>
      <c r="L90" s="105" t="str">
        <f t="shared" si="15"/>
        <v/>
      </c>
      <c r="M90" s="105" t="str">
        <f t="shared" si="16"/>
        <v/>
      </c>
      <c r="N90" s="105" t="str">
        <f t="shared" si="17"/>
        <v/>
      </c>
      <c r="O90" s="105" t="str">
        <f t="shared" si="18"/>
        <v/>
      </c>
      <c r="P90" s="105" t="str">
        <f t="shared" si="19"/>
        <v/>
      </c>
      <c r="Q90" s="105" t="str">
        <f t="shared" si="20"/>
        <v/>
      </c>
      <c r="R90" s="105" t="str">
        <f t="shared" si="21"/>
        <v/>
      </c>
      <c r="S90" s="106" t="str">
        <f t="shared" si="22"/>
        <v/>
      </c>
      <c r="T90" s="105" t="str">
        <f t="shared" si="24"/>
        <v/>
      </c>
    </row>
    <row r="91" spans="1:20" ht="19.95" customHeight="1">
      <c r="A91" s="79" t="str">
        <f t="shared" si="23"/>
        <v/>
      </c>
      <c r="B91" s="104">
        <f>SUM($A$2:A91)</f>
        <v>0</v>
      </c>
      <c r="C91" s="105" t="str">
        <f>'Agripp Holds PU (EU, ASIA)'!A102</f>
        <v>HU090</v>
      </c>
      <c r="D91" s="105">
        <f>IF(VLOOKUP(C91,'Agripp Holds PU (EU, ASIA)'!$A$11:$AL$1003,37,0)="",0,VLOOKUP(C91,'Agripp Holds PU (EU, ASIA)'!$A$11:$AL$1003,37,0))</f>
        <v>0</v>
      </c>
      <c r="E91" s="105">
        <v>90</v>
      </c>
      <c r="F91" s="106">
        <f>IF(VLOOKUP(C91,'Agripp Holds PU (EU, ASIA)'!$A$11:$AN$999,39,0)="",0,VLOOKUP(C91,'Agripp Holds PU (EU, ASIA)'!$A$11:$AN$999,39,0))</f>
        <v>0</v>
      </c>
      <c r="G91" s="107"/>
      <c r="H91" s="107"/>
      <c r="I91" s="107"/>
      <c r="J91" s="105" t="str">
        <f t="shared" si="13"/>
        <v/>
      </c>
      <c r="K91" s="105" t="str">
        <f t="shared" si="14"/>
        <v/>
      </c>
      <c r="L91" s="105" t="str">
        <f t="shared" si="15"/>
        <v/>
      </c>
      <c r="M91" s="105" t="str">
        <f t="shared" si="16"/>
        <v/>
      </c>
      <c r="N91" s="105" t="str">
        <f t="shared" si="17"/>
        <v/>
      </c>
      <c r="O91" s="105" t="str">
        <f t="shared" si="18"/>
        <v/>
      </c>
      <c r="P91" s="105" t="str">
        <f t="shared" si="19"/>
        <v/>
      </c>
      <c r="Q91" s="105" t="str">
        <f t="shared" si="20"/>
        <v/>
      </c>
      <c r="R91" s="105" t="str">
        <f t="shared" si="21"/>
        <v/>
      </c>
      <c r="S91" s="106" t="str">
        <f t="shared" si="22"/>
        <v/>
      </c>
      <c r="T91" s="105" t="str">
        <f t="shared" si="24"/>
        <v/>
      </c>
    </row>
    <row r="92" spans="1:20" ht="19.95" customHeight="1">
      <c r="A92" s="79" t="str">
        <f t="shared" si="23"/>
        <v/>
      </c>
      <c r="B92" s="104">
        <f>SUM($A$2:A92)</f>
        <v>0</v>
      </c>
      <c r="C92" s="105" t="str">
        <f>'Agripp Holds PU (EU, ASIA)'!A103</f>
        <v>HU091</v>
      </c>
      <c r="D92" s="105">
        <f>IF(VLOOKUP(C92,'Agripp Holds PU (EU, ASIA)'!$A$11:$AL$1003,37,0)="",0,VLOOKUP(C92,'Agripp Holds PU (EU, ASIA)'!$A$11:$AL$1003,37,0))</f>
        <v>0</v>
      </c>
      <c r="E92" s="105">
        <v>91</v>
      </c>
      <c r="F92" s="106">
        <f>IF(VLOOKUP(C92,'Agripp Holds PU (EU, ASIA)'!$A$11:$AN$999,39,0)="",0,VLOOKUP(C92,'Agripp Holds PU (EU, ASIA)'!$A$11:$AN$999,39,0))</f>
        <v>0</v>
      </c>
      <c r="G92" s="107"/>
      <c r="H92" s="107"/>
      <c r="I92" s="107"/>
      <c r="J92" s="105" t="str">
        <f t="shared" si="13"/>
        <v/>
      </c>
      <c r="K92" s="105" t="str">
        <f t="shared" si="14"/>
        <v/>
      </c>
      <c r="L92" s="105" t="str">
        <f t="shared" si="15"/>
        <v/>
      </c>
      <c r="M92" s="105" t="str">
        <f t="shared" si="16"/>
        <v/>
      </c>
      <c r="N92" s="105" t="str">
        <f t="shared" si="17"/>
        <v/>
      </c>
      <c r="O92" s="105" t="str">
        <f t="shared" si="18"/>
        <v/>
      </c>
      <c r="P92" s="105" t="str">
        <f t="shared" si="19"/>
        <v/>
      </c>
      <c r="Q92" s="105" t="str">
        <f t="shared" si="20"/>
        <v/>
      </c>
      <c r="R92" s="105" t="str">
        <f t="shared" si="21"/>
        <v/>
      </c>
      <c r="S92" s="106" t="str">
        <f t="shared" si="22"/>
        <v/>
      </c>
      <c r="T92" s="105" t="str">
        <f t="shared" si="24"/>
        <v/>
      </c>
    </row>
    <row r="93" spans="1:20" ht="19.95" customHeight="1">
      <c r="A93" s="79" t="str">
        <f t="shared" si="23"/>
        <v/>
      </c>
      <c r="B93" s="104">
        <f>SUM($A$2:A93)</f>
        <v>0</v>
      </c>
      <c r="C93" s="105" t="str">
        <f>'Agripp Holds PU (EU, ASIA)'!A104</f>
        <v>HU092</v>
      </c>
      <c r="D93" s="105">
        <f>IF(VLOOKUP(C93,'Agripp Holds PU (EU, ASIA)'!$A$11:$AL$1003,37,0)="",0,VLOOKUP(C93,'Agripp Holds PU (EU, ASIA)'!$A$11:$AL$1003,37,0))</f>
        <v>0</v>
      </c>
      <c r="E93" s="105">
        <v>92</v>
      </c>
      <c r="F93" s="106">
        <f>IF(VLOOKUP(C93,'Agripp Holds PU (EU, ASIA)'!$A$11:$AN$999,39,0)="",0,VLOOKUP(C93,'Agripp Holds PU (EU, ASIA)'!$A$11:$AN$999,39,0))</f>
        <v>0</v>
      </c>
      <c r="G93" s="107"/>
      <c r="H93" s="107"/>
      <c r="I93" s="107"/>
      <c r="J93" s="105" t="str">
        <f t="shared" si="13"/>
        <v/>
      </c>
      <c r="K93" s="105" t="str">
        <f t="shared" si="14"/>
        <v/>
      </c>
      <c r="L93" s="105" t="str">
        <f t="shared" si="15"/>
        <v/>
      </c>
      <c r="M93" s="105" t="str">
        <f t="shared" si="16"/>
        <v/>
      </c>
      <c r="N93" s="105" t="str">
        <f t="shared" si="17"/>
        <v/>
      </c>
      <c r="O93" s="105" t="str">
        <f t="shared" si="18"/>
        <v/>
      </c>
      <c r="P93" s="105" t="str">
        <f t="shared" si="19"/>
        <v/>
      </c>
      <c r="Q93" s="105" t="str">
        <f t="shared" si="20"/>
        <v/>
      </c>
      <c r="R93" s="105" t="str">
        <f t="shared" si="21"/>
        <v/>
      </c>
      <c r="S93" s="106" t="str">
        <f t="shared" si="22"/>
        <v/>
      </c>
      <c r="T93" s="105" t="str">
        <f t="shared" si="24"/>
        <v/>
      </c>
    </row>
    <row r="94" spans="1:20" ht="19.95" customHeight="1">
      <c r="A94" s="79" t="str">
        <f t="shared" si="23"/>
        <v/>
      </c>
      <c r="B94" s="104">
        <f>SUM($A$2:A94)</f>
        <v>0</v>
      </c>
      <c r="C94" s="105" t="str">
        <f>'Agripp Holds PU (EU, ASIA)'!A105</f>
        <v>HU093</v>
      </c>
      <c r="D94" s="105">
        <f>IF(VLOOKUP(C94,'Agripp Holds PU (EU, ASIA)'!$A$11:$AL$1003,37,0)="",0,VLOOKUP(C94,'Agripp Holds PU (EU, ASIA)'!$A$11:$AL$1003,37,0))</f>
        <v>0</v>
      </c>
      <c r="E94" s="105">
        <v>93</v>
      </c>
      <c r="F94" s="106">
        <f>IF(VLOOKUP(C94,'Agripp Holds PU (EU, ASIA)'!$A$11:$AN$999,39,0)="",0,VLOOKUP(C94,'Agripp Holds PU (EU, ASIA)'!$A$11:$AN$999,39,0))</f>
        <v>0</v>
      </c>
      <c r="G94" s="107"/>
      <c r="H94" s="107"/>
      <c r="I94" s="107"/>
      <c r="J94" s="105" t="str">
        <f t="shared" si="13"/>
        <v/>
      </c>
      <c r="K94" s="105" t="str">
        <f t="shared" si="14"/>
        <v/>
      </c>
      <c r="L94" s="105" t="str">
        <f t="shared" si="15"/>
        <v/>
      </c>
      <c r="M94" s="105" t="str">
        <f t="shared" si="16"/>
        <v/>
      </c>
      <c r="N94" s="105" t="str">
        <f t="shared" si="17"/>
        <v/>
      </c>
      <c r="O94" s="105" t="str">
        <f t="shared" si="18"/>
        <v/>
      </c>
      <c r="P94" s="105" t="str">
        <f t="shared" si="19"/>
        <v/>
      </c>
      <c r="Q94" s="105" t="str">
        <f t="shared" si="20"/>
        <v/>
      </c>
      <c r="R94" s="105" t="str">
        <f t="shared" si="21"/>
        <v/>
      </c>
      <c r="S94" s="106" t="str">
        <f t="shared" si="22"/>
        <v/>
      </c>
      <c r="T94" s="105" t="str">
        <f t="shared" si="24"/>
        <v/>
      </c>
    </row>
    <row r="95" spans="1:20" ht="19.95" customHeight="1">
      <c r="A95" s="79" t="str">
        <f t="shared" si="23"/>
        <v/>
      </c>
      <c r="B95" s="104">
        <f>SUM($A$2:A95)</f>
        <v>0</v>
      </c>
      <c r="C95" s="105" t="str">
        <f>'Agripp Holds PU (EU, ASIA)'!A106</f>
        <v>HU094</v>
      </c>
      <c r="D95" s="105">
        <f>IF(VLOOKUP(C95,'Agripp Holds PU (EU, ASIA)'!$A$11:$AL$1003,37,0)="",0,VLOOKUP(C95,'Agripp Holds PU (EU, ASIA)'!$A$11:$AL$1003,37,0))</f>
        <v>0</v>
      </c>
      <c r="E95" s="105">
        <v>94</v>
      </c>
      <c r="F95" s="106">
        <f>IF(VLOOKUP(C95,'Agripp Holds PU (EU, ASIA)'!$A$11:$AN$999,39,0)="",0,VLOOKUP(C95,'Agripp Holds PU (EU, ASIA)'!$A$11:$AN$999,39,0))</f>
        <v>0</v>
      </c>
      <c r="G95" s="107"/>
      <c r="H95" s="107"/>
      <c r="I95" s="107"/>
      <c r="J95" s="105" t="str">
        <f t="shared" si="13"/>
        <v/>
      </c>
      <c r="K95" s="105" t="str">
        <f t="shared" si="14"/>
        <v/>
      </c>
      <c r="L95" s="105" t="str">
        <f t="shared" si="15"/>
        <v/>
      </c>
      <c r="M95" s="105" t="str">
        <f t="shared" si="16"/>
        <v/>
      </c>
      <c r="N95" s="105" t="str">
        <f t="shared" si="17"/>
        <v/>
      </c>
      <c r="O95" s="105" t="str">
        <f t="shared" si="18"/>
        <v/>
      </c>
      <c r="P95" s="105" t="str">
        <f t="shared" si="19"/>
        <v/>
      </c>
      <c r="Q95" s="105" t="str">
        <f t="shared" si="20"/>
        <v/>
      </c>
      <c r="R95" s="105" t="str">
        <f t="shared" si="21"/>
        <v/>
      </c>
      <c r="S95" s="106" t="str">
        <f t="shared" si="22"/>
        <v/>
      </c>
      <c r="T95" s="105" t="str">
        <f t="shared" si="24"/>
        <v/>
      </c>
    </row>
    <row r="96" spans="1:20" ht="19.95" customHeight="1">
      <c r="A96" s="79" t="str">
        <f t="shared" si="23"/>
        <v/>
      </c>
      <c r="B96" s="104">
        <f>SUM($A$2:A96)</f>
        <v>0</v>
      </c>
      <c r="C96" s="105" t="str">
        <f>'Agripp Holds PU (EU, ASIA)'!A107</f>
        <v>HU095</v>
      </c>
      <c r="D96" s="105">
        <f>IF(VLOOKUP(C96,'Agripp Holds PU (EU, ASIA)'!$A$11:$AL$1003,37,0)="",0,VLOOKUP(C96,'Agripp Holds PU (EU, ASIA)'!$A$11:$AL$1003,37,0))</f>
        <v>0</v>
      </c>
      <c r="E96" s="105">
        <v>95</v>
      </c>
      <c r="F96" s="106">
        <f>IF(VLOOKUP(C96,'Agripp Holds PU (EU, ASIA)'!$A$11:$AN$999,39,0)="",0,VLOOKUP(C96,'Agripp Holds PU (EU, ASIA)'!$A$11:$AN$999,39,0))</f>
        <v>0</v>
      </c>
      <c r="G96" s="107"/>
      <c r="H96" s="107"/>
      <c r="I96" s="107"/>
      <c r="J96" s="105" t="str">
        <f t="shared" si="13"/>
        <v/>
      </c>
      <c r="K96" s="105" t="str">
        <f t="shared" si="14"/>
        <v/>
      </c>
      <c r="L96" s="105" t="str">
        <f t="shared" si="15"/>
        <v/>
      </c>
      <c r="M96" s="105" t="str">
        <f t="shared" si="16"/>
        <v/>
      </c>
      <c r="N96" s="105" t="str">
        <f t="shared" si="17"/>
        <v/>
      </c>
      <c r="O96" s="105" t="str">
        <f t="shared" si="18"/>
        <v/>
      </c>
      <c r="P96" s="105" t="str">
        <f t="shared" si="19"/>
        <v/>
      </c>
      <c r="Q96" s="105" t="str">
        <f t="shared" si="20"/>
        <v/>
      </c>
      <c r="R96" s="105" t="str">
        <f t="shared" si="21"/>
        <v/>
      </c>
      <c r="S96" s="106" t="str">
        <f t="shared" si="22"/>
        <v/>
      </c>
      <c r="T96" s="105" t="str">
        <f t="shared" si="24"/>
        <v/>
      </c>
    </row>
    <row r="97" spans="1:20" ht="19.95" customHeight="1">
      <c r="A97" s="79" t="str">
        <f t="shared" si="23"/>
        <v/>
      </c>
      <c r="B97" s="104">
        <f>SUM($A$2:A97)</f>
        <v>0</v>
      </c>
      <c r="C97" s="105" t="str">
        <f>'Agripp Holds PU (EU, ASIA)'!A108</f>
        <v>HU096</v>
      </c>
      <c r="D97" s="105">
        <f>IF(VLOOKUP(C97,'Agripp Holds PU (EU, ASIA)'!$A$11:$AL$1003,37,0)="",0,VLOOKUP(C97,'Agripp Holds PU (EU, ASIA)'!$A$11:$AL$1003,37,0))</f>
        <v>0</v>
      </c>
      <c r="E97" s="105">
        <v>96</v>
      </c>
      <c r="F97" s="106">
        <f>IF(VLOOKUP(C97,'Agripp Holds PU (EU, ASIA)'!$A$11:$AN$999,39,0)="",0,VLOOKUP(C97,'Agripp Holds PU (EU, ASIA)'!$A$11:$AN$999,39,0))</f>
        <v>0</v>
      </c>
      <c r="G97" s="107"/>
      <c r="H97" s="107"/>
      <c r="I97" s="107"/>
      <c r="J97" s="105" t="str">
        <f t="shared" si="13"/>
        <v/>
      </c>
      <c r="K97" s="105" t="str">
        <f t="shared" si="14"/>
        <v/>
      </c>
      <c r="L97" s="105" t="str">
        <f t="shared" si="15"/>
        <v/>
      </c>
      <c r="M97" s="105" t="str">
        <f t="shared" si="16"/>
        <v/>
      </c>
      <c r="N97" s="105" t="str">
        <f t="shared" si="17"/>
        <v/>
      </c>
      <c r="O97" s="105" t="str">
        <f t="shared" si="18"/>
        <v/>
      </c>
      <c r="P97" s="105" t="str">
        <f t="shared" si="19"/>
        <v/>
      </c>
      <c r="Q97" s="105" t="str">
        <f t="shared" si="20"/>
        <v/>
      </c>
      <c r="R97" s="105" t="str">
        <f t="shared" si="21"/>
        <v/>
      </c>
      <c r="S97" s="106" t="str">
        <f t="shared" si="22"/>
        <v/>
      </c>
      <c r="T97" s="105" t="str">
        <f t="shared" si="24"/>
        <v/>
      </c>
    </row>
    <row r="98" spans="1:20" ht="19.95" customHeight="1">
      <c r="A98" s="79" t="str">
        <f t="shared" si="23"/>
        <v/>
      </c>
      <c r="B98" s="104">
        <f>SUM($A$2:A98)</f>
        <v>0</v>
      </c>
      <c r="C98" s="105" t="str">
        <f>'Agripp Holds PU (EU, ASIA)'!A109</f>
        <v>HU097</v>
      </c>
      <c r="D98" s="105">
        <f>IF(VLOOKUP(C98,'Agripp Holds PU (EU, ASIA)'!$A$11:$AL$1003,37,0)="",0,VLOOKUP(C98,'Agripp Holds PU (EU, ASIA)'!$A$11:$AL$1003,37,0))</f>
        <v>0</v>
      </c>
      <c r="E98" s="105">
        <v>97</v>
      </c>
      <c r="F98" s="106">
        <f>IF(VLOOKUP(C98,'Agripp Holds PU (EU, ASIA)'!$A$11:$AN$999,39,0)="",0,VLOOKUP(C98,'Agripp Holds PU (EU, ASIA)'!$A$11:$AN$999,39,0))</f>
        <v>0</v>
      </c>
      <c r="G98" s="107"/>
      <c r="H98" s="107"/>
      <c r="I98" s="107"/>
      <c r="J98" s="105" t="str">
        <f t="shared" si="13"/>
        <v/>
      </c>
      <c r="K98" s="105" t="str">
        <f t="shared" si="14"/>
        <v/>
      </c>
      <c r="L98" s="105" t="str">
        <f t="shared" si="15"/>
        <v/>
      </c>
      <c r="M98" s="105" t="str">
        <f t="shared" si="16"/>
        <v/>
      </c>
      <c r="N98" s="105" t="str">
        <f t="shared" si="17"/>
        <v/>
      </c>
      <c r="O98" s="105" t="str">
        <f t="shared" si="18"/>
        <v/>
      </c>
      <c r="P98" s="105" t="str">
        <f t="shared" si="19"/>
        <v/>
      </c>
      <c r="Q98" s="105" t="str">
        <f t="shared" si="20"/>
        <v/>
      </c>
      <c r="R98" s="105" t="str">
        <f t="shared" si="21"/>
        <v/>
      </c>
      <c r="S98" s="106" t="str">
        <f t="shared" si="22"/>
        <v/>
      </c>
      <c r="T98" s="105" t="str">
        <f t="shared" si="24"/>
        <v/>
      </c>
    </row>
    <row r="99" spans="1:20" ht="19.95" customHeight="1">
      <c r="A99" s="79" t="str">
        <f t="shared" si="23"/>
        <v/>
      </c>
      <c r="B99" s="104">
        <f>SUM($A$2:A99)</f>
        <v>0</v>
      </c>
      <c r="C99" s="105" t="str">
        <f>'Agripp Holds PU (EU, ASIA)'!A110</f>
        <v>HU098</v>
      </c>
      <c r="D99" s="105">
        <f>IF(VLOOKUP(C99,'Agripp Holds PU (EU, ASIA)'!$A$11:$AL$1003,37,0)="",0,VLOOKUP(C99,'Agripp Holds PU (EU, ASIA)'!$A$11:$AL$1003,37,0))</f>
        <v>0</v>
      </c>
      <c r="E99" s="105">
        <v>98</v>
      </c>
      <c r="F99" s="106">
        <f>IF(VLOOKUP(C99,'Agripp Holds PU (EU, ASIA)'!$A$11:$AN$999,39,0)="",0,VLOOKUP(C99,'Agripp Holds PU (EU, ASIA)'!$A$11:$AN$999,39,0))</f>
        <v>0</v>
      </c>
      <c r="G99" s="107"/>
      <c r="H99" s="107"/>
      <c r="I99" s="107"/>
      <c r="J99" s="105" t="str">
        <f t="shared" si="13"/>
        <v/>
      </c>
      <c r="K99" s="105" t="str">
        <f t="shared" si="14"/>
        <v/>
      </c>
      <c r="L99" s="105" t="str">
        <f t="shared" si="15"/>
        <v/>
      </c>
      <c r="M99" s="105" t="str">
        <f t="shared" si="16"/>
        <v/>
      </c>
      <c r="N99" s="105" t="str">
        <f t="shared" si="17"/>
        <v/>
      </c>
      <c r="O99" s="105" t="str">
        <f t="shared" si="18"/>
        <v/>
      </c>
      <c r="P99" s="105" t="str">
        <f t="shared" si="19"/>
        <v/>
      </c>
      <c r="Q99" s="105" t="str">
        <f t="shared" si="20"/>
        <v/>
      </c>
      <c r="R99" s="105" t="str">
        <f t="shared" si="21"/>
        <v/>
      </c>
      <c r="S99" s="106" t="str">
        <f t="shared" si="22"/>
        <v/>
      </c>
      <c r="T99" s="105" t="str">
        <f t="shared" si="24"/>
        <v/>
      </c>
    </row>
    <row r="100" spans="1:20" ht="19.95" customHeight="1">
      <c r="A100" s="79" t="str">
        <f t="shared" si="23"/>
        <v/>
      </c>
      <c r="B100" s="104">
        <f>SUM($A$2:A100)</f>
        <v>0</v>
      </c>
      <c r="C100" s="105" t="str">
        <f>'Agripp Holds PU (EU, ASIA)'!A111</f>
        <v>HU099</v>
      </c>
      <c r="D100" s="105">
        <f>IF(VLOOKUP(C100,'Agripp Holds PU (EU, ASIA)'!$A$11:$AL$1003,37,0)="",0,VLOOKUP(C100,'Agripp Holds PU (EU, ASIA)'!$A$11:$AL$1003,37,0))</f>
        <v>0</v>
      </c>
      <c r="E100" s="105">
        <v>99</v>
      </c>
      <c r="F100" s="106">
        <f>IF(VLOOKUP(C100,'Agripp Holds PU (EU, ASIA)'!$A$11:$AN$999,39,0)="",0,VLOOKUP(C100,'Agripp Holds PU (EU, ASIA)'!$A$11:$AN$999,39,0))</f>
        <v>0</v>
      </c>
      <c r="G100" s="107"/>
      <c r="H100" s="107"/>
      <c r="I100" s="107"/>
      <c r="J100" s="105" t="str">
        <f t="shared" si="13"/>
        <v/>
      </c>
      <c r="K100" s="105" t="str">
        <f t="shared" si="14"/>
        <v/>
      </c>
      <c r="L100" s="105" t="str">
        <f t="shared" si="15"/>
        <v/>
      </c>
      <c r="M100" s="105" t="str">
        <f t="shared" si="16"/>
        <v/>
      </c>
      <c r="N100" s="105" t="str">
        <f t="shared" si="17"/>
        <v/>
      </c>
      <c r="O100" s="105" t="str">
        <f t="shared" si="18"/>
        <v/>
      </c>
      <c r="P100" s="105" t="str">
        <f t="shared" si="19"/>
        <v/>
      </c>
      <c r="Q100" s="105" t="str">
        <f t="shared" si="20"/>
        <v/>
      </c>
      <c r="R100" s="105" t="str">
        <f t="shared" si="21"/>
        <v/>
      </c>
      <c r="S100" s="106" t="str">
        <f t="shared" si="22"/>
        <v/>
      </c>
      <c r="T100" s="105" t="str">
        <f t="shared" si="24"/>
        <v/>
      </c>
    </row>
    <row r="101" spans="1:20" ht="19.95" customHeight="1">
      <c r="A101" s="79" t="str">
        <f t="shared" si="23"/>
        <v/>
      </c>
      <c r="B101" s="104">
        <f>SUM($A$2:A101)</f>
        <v>0</v>
      </c>
      <c r="C101" s="105" t="str">
        <f>'Agripp Holds PU (EU, ASIA)'!A112</f>
        <v>HU100</v>
      </c>
      <c r="D101" s="105">
        <f>IF(VLOOKUP(C101,'Agripp Holds PU (EU, ASIA)'!$A$11:$AL$1003,37,0)="",0,VLOOKUP(C101,'Agripp Holds PU (EU, ASIA)'!$A$11:$AL$1003,37,0))</f>
        <v>0</v>
      </c>
      <c r="E101" s="105">
        <v>100</v>
      </c>
      <c r="F101" s="106">
        <f>IF(VLOOKUP(C101,'Agripp Holds PU (EU, ASIA)'!$A$11:$AN$999,39,0)="",0,VLOOKUP(C101,'Agripp Holds PU (EU, ASIA)'!$A$11:$AN$999,39,0))</f>
        <v>0</v>
      </c>
      <c r="G101" s="107"/>
      <c r="H101" s="107"/>
      <c r="I101" s="107"/>
      <c r="J101" s="105" t="str">
        <f t="shared" si="13"/>
        <v/>
      </c>
      <c r="K101" s="105" t="str">
        <f t="shared" si="14"/>
        <v/>
      </c>
      <c r="L101" s="105" t="str">
        <f t="shared" si="15"/>
        <v/>
      </c>
      <c r="M101" s="105" t="str">
        <f t="shared" si="16"/>
        <v/>
      </c>
      <c r="N101" s="105" t="str">
        <f t="shared" si="17"/>
        <v/>
      </c>
      <c r="O101" s="105" t="str">
        <f t="shared" si="18"/>
        <v/>
      </c>
      <c r="P101" s="105" t="str">
        <f t="shared" si="19"/>
        <v/>
      </c>
      <c r="Q101" s="105" t="str">
        <f t="shared" si="20"/>
        <v/>
      </c>
      <c r="R101" s="105" t="str">
        <f t="shared" si="21"/>
        <v/>
      </c>
      <c r="S101" s="106" t="str">
        <f t="shared" si="22"/>
        <v/>
      </c>
      <c r="T101" s="105" t="str">
        <f t="shared" si="24"/>
        <v/>
      </c>
    </row>
    <row r="102" spans="1:20" ht="19.95" customHeight="1">
      <c r="A102" s="79" t="str">
        <f t="shared" si="23"/>
        <v/>
      </c>
      <c r="B102" s="104">
        <f>SUM($A$2:A102)</f>
        <v>0</v>
      </c>
      <c r="C102" s="105" t="str">
        <f>'Agripp Holds PU (EU, ASIA)'!A113</f>
        <v>HU101</v>
      </c>
      <c r="D102" s="105">
        <f>IF(VLOOKUP(C102,'Agripp Holds PU (EU, ASIA)'!$A$11:$AL$1003,37,0)="",0,VLOOKUP(C102,'Agripp Holds PU (EU, ASIA)'!$A$11:$AL$1003,37,0))</f>
        <v>0</v>
      </c>
      <c r="E102" s="105">
        <v>101</v>
      </c>
      <c r="F102" s="106">
        <f>IF(VLOOKUP(C102,'Agripp Holds PU (EU, ASIA)'!$A$11:$AN$999,39,0)="",0,VLOOKUP(C102,'Agripp Holds PU (EU, ASIA)'!$A$11:$AN$999,39,0))</f>
        <v>0</v>
      </c>
      <c r="G102" s="107"/>
      <c r="H102" s="107"/>
      <c r="I102" s="107"/>
      <c r="J102" s="105" t="str">
        <f t="shared" si="13"/>
        <v/>
      </c>
      <c r="K102" s="105" t="str">
        <f t="shared" si="14"/>
        <v/>
      </c>
      <c r="L102" s="105" t="str">
        <f t="shared" si="15"/>
        <v/>
      </c>
      <c r="M102" s="105" t="str">
        <f t="shared" si="16"/>
        <v/>
      </c>
      <c r="N102" s="105" t="str">
        <f t="shared" si="17"/>
        <v/>
      </c>
      <c r="O102" s="105" t="str">
        <f t="shared" si="18"/>
        <v/>
      </c>
      <c r="P102" s="105" t="str">
        <f t="shared" si="19"/>
        <v/>
      </c>
      <c r="Q102" s="105" t="str">
        <f t="shared" si="20"/>
        <v/>
      </c>
      <c r="R102" s="105" t="str">
        <f t="shared" si="21"/>
        <v/>
      </c>
      <c r="S102" s="106" t="str">
        <f t="shared" si="22"/>
        <v/>
      </c>
      <c r="T102" s="105" t="str">
        <f t="shared" si="24"/>
        <v/>
      </c>
    </row>
    <row r="103" spans="1:20" ht="19.95" customHeight="1">
      <c r="A103" s="79" t="str">
        <f t="shared" si="23"/>
        <v/>
      </c>
      <c r="B103" s="104">
        <f>SUM($A$2:A103)</f>
        <v>0</v>
      </c>
      <c r="C103" s="105" t="str">
        <f>'Agripp Holds PU (EU, ASIA)'!A114</f>
        <v>HU102</v>
      </c>
      <c r="D103" s="105">
        <f>IF(VLOOKUP(C103,'Agripp Holds PU (EU, ASIA)'!$A$11:$AL$1003,37,0)="",0,VLOOKUP(C103,'Agripp Holds PU (EU, ASIA)'!$A$11:$AL$1003,37,0))</f>
        <v>0</v>
      </c>
      <c r="E103" s="105">
        <v>102</v>
      </c>
      <c r="F103" s="106">
        <f>IF(VLOOKUP(C103,'Agripp Holds PU (EU, ASIA)'!$A$11:$AN$999,39,0)="",0,VLOOKUP(C103,'Agripp Holds PU (EU, ASIA)'!$A$11:$AN$999,39,0))</f>
        <v>0</v>
      </c>
      <c r="G103" s="107"/>
      <c r="H103" s="107"/>
      <c r="I103" s="107"/>
      <c r="J103" s="105" t="str">
        <f t="shared" si="13"/>
        <v/>
      </c>
      <c r="K103" s="105" t="str">
        <f t="shared" si="14"/>
        <v/>
      </c>
      <c r="L103" s="105" t="str">
        <f t="shared" si="15"/>
        <v/>
      </c>
      <c r="M103" s="105" t="str">
        <f t="shared" si="16"/>
        <v/>
      </c>
      <c r="N103" s="105" t="str">
        <f t="shared" si="17"/>
        <v/>
      </c>
      <c r="O103" s="105" t="str">
        <f t="shared" si="18"/>
        <v/>
      </c>
      <c r="P103" s="105" t="str">
        <f t="shared" si="19"/>
        <v/>
      </c>
      <c r="Q103" s="105" t="str">
        <f t="shared" si="20"/>
        <v/>
      </c>
      <c r="R103" s="105" t="str">
        <f t="shared" si="21"/>
        <v/>
      </c>
      <c r="S103" s="106" t="str">
        <f t="shared" si="22"/>
        <v/>
      </c>
      <c r="T103" s="105" t="str">
        <f t="shared" si="24"/>
        <v/>
      </c>
    </row>
    <row r="104" spans="1:20" ht="19.95" customHeight="1">
      <c r="A104" s="79" t="str">
        <f t="shared" si="23"/>
        <v/>
      </c>
      <c r="B104" s="104">
        <f>SUM($A$2:A104)</f>
        <v>0</v>
      </c>
      <c r="C104" s="105" t="str">
        <f>'Agripp Holds PU (EU, ASIA)'!A115</f>
        <v>HU103</v>
      </c>
      <c r="D104" s="105">
        <f>IF(VLOOKUP(C104,'Agripp Holds PU (EU, ASIA)'!$A$11:$AL$1003,37,0)="",0,VLOOKUP(C104,'Agripp Holds PU (EU, ASIA)'!$A$11:$AL$1003,37,0))</f>
        <v>0</v>
      </c>
      <c r="E104" s="105">
        <v>103</v>
      </c>
      <c r="F104" s="106">
        <f>IF(VLOOKUP(C104,'Agripp Holds PU (EU, ASIA)'!$A$11:$AN$999,39,0)="",0,VLOOKUP(C104,'Agripp Holds PU (EU, ASIA)'!$A$11:$AN$999,39,0))</f>
        <v>0</v>
      </c>
      <c r="G104" s="107"/>
      <c r="H104" s="107"/>
      <c r="I104" s="107"/>
      <c r="J104" s="105" t="str">
        <f t="shared" si="13"/>
        <v/>
      </c>
      <c r="K104" s="105" t="str">
        <f t="shared" si="14"/>
        <v/>
      </c>
      <c r="L104" s="105" t="str">
        <f t="shared" si="15"/>
        <v/>
      </c>
      <c r="M104" s="105" t="str">
        <f t="shared" si="16"/>
        <v/>
      </c>
      <c r="N104" s="105" t="str">
        <f t="shared" si="17"/>
        <v/>
      </c>
      <c r="O104" s="105" t="str">
        <f t="shared" si="18"/>
        <v/>
      </c>
      <c r="P104" s="105" t="str">
        <f t="shared" si="19"/>
        <v/>
      </c>
      <c r="Q104" s="105" t="str">
        <f t="shared" si="20"/>
        <v/>
      </c>
      <c r="R104" s="105" t="str">
        <f t="shared" si="21"/>
        <v/>
      </c>
      <c r="S104" s="106" t="str">
        <f t="shared" si="22"/>
        <v/>
      </c>
      <c r="T104" s="105" t="str">
        <f t="shared" si="24"/>
        <v/>
      </c>
    </row>
    <row r="105" spans="1:20" ht="19.95" customHeight="1">
      <c r="A105" s="79" t="str">
        <f t="shared" si="23"/>
        <v/>
      </c>
      <c r="B105" s="104">
        <f>SUM($A$2:A105)</f>
        <v>0</v>
      </c>
      <c r="C105" s="105" t="str">
        <f>'Agripp Holds PU (EU, ASIA)'!A116</f>
        <v>HU104</v>
      </c>
      <c r="D105" s="105">
        <f>IF(VLOOKUP(C105,'Agripp Holds PU (EU, ASIA)'!$A$11:$AL$1003,37,0)="",0,VLOOKUP(C105,'Agripp Holds PU (EU, ASIA)'!$A$11:$AL$1003,37,0))</f>
        <v>0</v>
      </c>
      <c r="E105" s="105">
        <v>104</v>
      </c>
      <c r="F105" s="106">
        <f>IF(VLOOKUP(C105,'Agripp Holds PU (EU, ASIA)'!$A$11:$AN$999,39,0)="",0,VLOOKUP(C105,'Agripp Holds PU (EU, ASIA)'!$A$11:$AN$999,39,0))</f>
        <v>0</v>
      </c>
      <c r="G105" s="107"/>
      <c r="H105" s="107"/>
      <c r="I105" s="107"/>
      <c r="J105" s="105" t="str">
        <f t="shared" si="13"/>
        <v/>
      </c>
      <c r="K105" s="105" t="str">
        <f t="shared" si="14"/>
        <v/>
      </c>
      <c r="L105" s="105" t="str">
        <f t="shared" si="15"/>
        <v/>
      </c>
      <c r="M105" s="105" t="str">
        <f t="shared" si="16"/>
        <v/>
      </c>
      <c r="N105" s="105" t="str">
        <f t="shared" si="17"/>
        <v/>
      </c>
      <c r="O105" s="105" t="str">
        <f t="shared" si="18"/>
        <v/>
      </c>
      <c r="P105" s="105" t="str">
        <f t="shared" si="19"/>
        <v/>
      </c>
      <c r="Q105" s="105" t="str">
        <f t="shared" si="20"/>
        <v/>
      </c>
      <c r="R105" s="105" t="str">
        <f t="shared" si="21"/>
        <v/>
      </c>
      <c r="S105" s="106" t="str">
        <f t="shared" si="22"/>
        <v/>
      </c>
      <c r="T105" s="105" t="str">
        <f t="shared" si="24"/>
        <v/>
      </c>
    </row>
    <row r="106" spans="1:20" ht="19.95" customHeight="1">
      <c r="A106" s="79" t="str">
        <f t="shared" si="23"/>
        <v/>
      </c>
      <c r="B106" s="104">
        <f>SUM($A$2:A106)</f>
        <v>0</v>
      </c>
      <c r="C106" s="105" t="str">
        <f>'Agripp Holds PU (EU, ASIA)'!A117</f>
        <v>HU105</v>
      </c>
      <c r="D106" s="105">
        <f>IF(VLOOKUP(C106,'Agripp Holds PU (EU, ASIA)'!$A$11:$AL$1003,37,0)="",0,VLOOKUP(C106,'Agripp Holds PU (EU, ASIA)'!$A$11:$AL$1003,37,0))</f>
        <v>0</v>
      </c>
      <c r="E106" s="105">
        <v>105</v>
      </c>
      <c r="F106" s="106">
        <f>IF(VLOOKUP(C106,'Agripp Holds PU (EU, ASIA)'!$A$11:$AN$999,39,0)="",0,VLOOKUP(C106,'Agripp Holds PU (EU, ASIA)'!$A$11:$AN$999,39,0))</f>
        <v>0</v>
      </c>
      <c r="G106" s="107"/>
      <c r="H106" s="107"/>
      <c r="I106" s="107"/>
      <c r="J106" s="105" t="str">
        <f t="shared" si="13"/>
        <v/>
      </c>
      <c r="K106" s="105" t="str">
        <f t="shared" si="14"/>
        <v/>
      </c>
      <c r="L106" s="105" t="str">
        <f t="shared" si="15"/>
        <v/>
      </c>
      <c r="M106" s="105" t="str">
        <f t="shared" si="16"/>
        <v/>
      </c>
      <c r="N106" s="105" t="str">
        <f t="shared" si="17"/>
        <v/>
      </c>
      <c r="O106" s="105" t="str">
        <f t="shared" si="18"/>
        <v/>
      </c>
      <c r="P106" s="105" t="str">
        <f t="shared" si="19"/>
        <v/>
      </c>
      <c r="Q106" s="105" t="str">
        <f t="shared" si="20"/>
        <v/>
      </c>
      <c r="R106" s="105" t="str">
        <f t="shared" si="21"/>
        <v/>
      </c>
      <c r="S106" s="106" t="str">
        <f t="shared" si="22"/>
        <v/>
      </c>
      <c r="T106" s="105" t="str">
        <f t="shared" si="24"/>
        <v/>
      </c>
    </row>
    <row r="107" spans="1:20" ht="19.95" customHeight="1">
      <c r="A107" s="79" t="str">
        <f t="shared" si="23"/>
        <v/>
      </c>
      <c r="B107" s="104">
        <f>SUM($A$2:A107)</f>
        <v>0</v>
      </c>
      <c r="C107" s="105" t="str">
        <f>'Agripp Holds PU (EU, ASIA)'!A118</f>
        <v>HU106</v>
      </c>
      <c r="D107" s="105">
        <f>IF(VLOOKUP(C107,'Agripp Holds PU (EU, ASIA)'!$A$11:$AL$1003,37,0)="",0,VLOOKUP(C107,'Agripp Holds PU (EU, ASIA)'!$A$11:$AL$1003,37,0))</f>
        <v>0</v>
      </c>
      <c r="E107" s="105">
        <v>106</v>
      </c>
      <c r="F107" s="106">
        <f>IF(VLOOKUP(C107,'Agripp Holds PU (EU, ASIA)'!$A$11:$AN$999,39,0)="",0,VLOOKUP(C107,'Agripp Holds PU (EU, ASIA)'!$A$11:$AN$999,39,0))</f>
        <v>0</v>
      </c>
      <c r="G107" s="107"/>
      <c r="H107" s="107"/>
      <c r="I107" s="107"/>
      <c r="J107" s="105" t="str">
        <f t="shared" si="13"/>
        <v/>
      </c>
      <c r="K107" s="105" t="str">
        <f t="shared" si="14"/>
        <v/>
      </c>
      <c r="L107" s="105" t="str">
        <f t="shared" si="15"/>
        <v/>
      </c>
      <c r="M107" s="105" t="str">
        <f t="shared" si="16"/>
        <v/>
      </c>
      <c r="N107" s="105" t="str">
        <f t="shared" si="17"/>
        <v/>
      </c>
      <c r="O107" s="105" t="str">
        <f t="shared" si="18"/>
        <v/>
      </c>
      <c r="P107" s="105" t="str">
        <f t="shared" si="19"/>
        <v/>
      </c>
      <c r="Q107" s="105" t="str">
        <f t="shared" si="20"/>
        <v/>
      </c>
      <c r="R107" s="105" t="str">
        <f t="shared" si="21"/>
        <v/>
      </c>
      <c r="S107" s="106" t="str">
        <f t="shared" si="22"/>
        <v/>
      </c>
      <c r="T107" s="105" t="str">
        <f t="shared" si="24"/>
        <v/>
      </c>
    </row>
    <row r="108" spans="1:20" ht="19.95" customHeight="1">
      <c r="A108" s="79" t="str">
        <f t="shared" si="23"/>
        <v/>
      </c>
      <c r="B108" s="104">
        <f>SUM($A$2:A108)</f>
        <v>0</v>
      </c>
      <c r="C108" s="105" t="str">
        <f>'Agripp Holds PU (EU, ASIA)'!A119</f>
        <v>HU107</v>
      </c>
      <c r="D108" s="105">
        <f>IF(VLOOKUP(C108,'Agripp Holds PU (EU, ASIA)'!$A$11:$AL$1003,37,0)="",0,VLOOKUP(C108,'Agripp Holds PU (EU, ASIA)'!$A$11:$AL$1003,37,0))</f>
        <v>0</v>
      </c>
      <c r="E108" s="105">
        <v>107</v>
      </c>
      <c r="F108" s="106">
        <f>IF(VLOOKUP(C108,'Agripp Holds PU (EU, ASIA)'!$A$11:$AN$999,39,0)="",0,VLOOKUP(C108,'Agripp Holds PU (EU, ASIA)'!$A$11:$AN$999,39,0))</f>
        <v>0</v>
      </c>
      <c r="G108" s="107"/>
      <c r="H108" s="107"/>
      <c r="I108" s="107"/>
      <c r="J108" s="105" t="str">
        <f t="shared" si="13"/>
        <v/>
      </c>
      <c r="K108" s="105" t="str">
        <f t="shared" si="14"/>
        <v/>
      </c>
      <c r="L108" s="105" t="str">
        <f t="shared" si="15"/>
        <v/>
      </c>
      <c r="M108" s="105" t="str">
        <f t="shared" si="16"/>
        <v/>
      </c>
      <c r="N108" s="105" t="str">
        <f t="shared" si="17"/>
        <v/>
      </c>
      <c r="O108" s="105" t="str">
        <f t="shared" si="18"/>
        <v/>
      </c>
      <c r="P108" s="105" t="str">
        <f t="shared" si="19"/>
        <v/>
      </c>
      <c r="Q108" s="105" t="str">
        <f t="shared" si="20"/>
        <v/>
      </c>
      <c r="R108" s="105" t="str">
        <f t="shared" si="21"/>
        <v/>
      </c>
      <c r="S108" s="106" t="str">
        <f t="shared" si="22"/>
        <v/>
      </c>
      <c r="T108" s="105" t="str">
        <f t="shared" si="24"/>
        <v/>
      </c>
    </row>
    <row r="109" spans="1:20" ht="19.95" customHeight="1">
      <c r="A109" s="79" t="str">
        <f t="shared" si="23"/>
        <v/>
      </c>
      <c r="B109" s="104">
        <f>SUM($A$2:A109)</f>
        <v>0</v>
      </c>
      <c r="C109" s="105" t="str">
        <f>'Agripp Holds PU (EU, ASIA)'!A120</f>
        <v>HU108</v>
      </c>
      <c r="D109" s="105">
        <f>IF(VLOOKUP(C109,'Agripp Holds PU (EU, ASIA)'!$A$11:$AL$1003,37,0)="",0,VLOOKUP(C109,'Agripp Holds PU (EU, ASIA)'!$A$11:$AL$1003,37,0))</f>
        <v>0</v>
      </c>
      <c r="E109" s="105">
        <v>108</v>
      </c>
      <c r="F109" s="106">
        <f>IF(VLOOKUP(C109,'Agripp Holds PU (EU, ASIA)'!$A$11:$AN$999,39,0)="",0,VLOOKUP(C109,'Agripp Holds PU (EU, ASIA)'!$A$11:$AN$999,39,0))</f>
        <v>0</v>
      </c>
      <c r="G109" s="107"/>
      <c r="H109" s="107"/>
      <c r="I109" s="107"/>
      <c r="J109" s="105" t="str">
        <f t="shared" si="13"/>
        <v/>
      </c>
      <c r="K109" s="105" t="str">
        <f t="shared" si="14"/>
        <v/>
      </c>
      <c r="L109" s="105" t="str">
        <f t="shared" si="15"/>
        <v/>
      </c>
      <c r="M109" s="105" t="str">
        <f t="shared" si="16"/>
        <v/>
      </c>
      <c r="N109" s="105" t="str">
        <f t="shared" si="17"/>
        <v/>
      </c>
      <c r="O109" s="105" t="str">
        <f t="shared" si="18"/>
        <v/>
      </c>
      <c r="P109" s="105" t="str">
        <f t="shared" si="19"/>
        <v/>
      </c>
      <c r="Q109" s="105" t="str">
        <f t="shared" si="20"/>
        <v/>
      </c>
      <c r="R109" s="105" t="str">
        <f t="shared" si="21"/>
        <v/>
      </c>
      <c r="S109" s="106" t="str">
        <f t="shared" si="22"/>
        <v/>
      </c>
      <c r="T109" s="105" t="str">
        <f t="shared" si="24"/>
        <v/>
      </c>
    </row>
    <row r="110" spans="1:20" ht="19.95" customHeight="1">
      <c r="A110" s="79" t="str">
        <f t="shared" si="23"/>
        <v/>
      </c>
      <c r="B110" s="104">
        <f>SUM($A$2:A110)</f>
        <v>0</v>
      </c>
      <c r="C110" s="105" t="str">
        <f>'Agripp Holds PU (EU, ASIA)'!A121</f>
        <v>HU109</v>
      </c>
      <c r="D110" s="105">
        <f>IF(VLOOKUP(C110,'Agripp Holds PU (EU, ASIA)'!$A$11:$AL$1003,37,0)="",0,VLOOKUP(C110,'Agripp Holds PU (EU, ASIA)'!$A$11:$AL$1003,37,0))</f>
        <v>0</v>
      </c>
      <c r="E110" s="105">
        <v>109</v>
      </c>
      <c r="F110" s="106">
        <f>IF(VLOOKUP(C110,'Agripp Holds PU (EU, ASIA)'!$A$11:$AN$999,39,0)="",0,VLOOKUP(C110,'Agripp Holds PU (EU, ASIA)'!$A$11:$AN$999,39,0))</f>
        <v>0</v>
      </c>
      <c r="G110" s="107"/>
      <c r="H110" s="107"/>
      <c r="I110" s="107"/>
      <c r="J110" s="105" t="str">
        <f t="shared" si="13"/>
        <v/>
      </c>
      <c r="K110" s="105" t="str">
        <f t="shared" si="14"/>
        <v/>
      </c>
      <c r="L110" s="105" t="str">
        <f t="shared" si="15"/>
        <v/>
      </c>
      <c r="M110" s="105" t="str">
        <f t="shared" si="16"/>
        <v/>
      </c>
      <c r="N110" s="105" t="str">
        <f t="shared" si="17"/>
        <v/>
      </c>
      <c r="O110" s="105" t="str">
        <f t="shared" si="18"/>
        <v/>
      </c>
      <c r="P110" s="105" t="str">
        <f t="shared" si="19"/>
        <v/>
      </c>
      <c r="Q110" s="105" t="str">
        <f t="shared" si="20"/>
        <v/>
      </c>
      <c r="R110" s="105" t="str">
        <f t="shared" si="21"/>
        <v/>
      </c>
      <c r="S110" s="106" t="str">
        <f t="shared" si="22"/>
        <v/>
      </c>
      <c r="T110" s="105" t="str">
        <f t="shared" si="24"/>
        <v/>
      </c>
    </row>
    <row r="111" spans="1:20" ht="19.95" customHeight="1">
      <c r="A111" s="79" t="str">
        <f t="shared" si="23"/>
        <v/>
      </c>
      <c r="B111" s="104">
        <f>SUM($A$2:A111)</f>
        <v>0</v>
      </c>
      <c r="C111" s="105" t="str">
        <f>'Agripp Holds PU (EU, ASIA)'!A122</f>
        <v>HU110</v>
      </c>
      <c r="D111" s="105">
        <f>IF(VLOOKUP(C111,'Agripp Holds PU (EU, ASIA)'!$A$11:$AL$1003,37,0)="",0,VLOOKUP(C111,'Agripp Holds PU (EU, ASIA)'!$A$11:$AL$1003,37,0))</f>
        <v>0</v>
      </c>
      <c r="E111" s="105">
        <v>110</v>
      </c>
      <c r="F111" s="106">
        <f>IF(VLOOKUP(C111,'Agripp Holds PU (EU, ASIA)'!$A$11:$AN$999,39,0)="",0,VLOOKUP(C111,'Agripp Holds PU (EU, ASIA)'!$A$11:$AN$999,39,0))</f>
        <v>0</v>
      </c>
      <c r="G111" s="107"/>
      <c r="H111" s="107"/>
      <c r="I111" s="107"/>
      <c r="J111" s="105" t="str">
        <f t="shared" si="13"/>
        <v/>
      </c>
      <c r="K111" s="105" t="str">
        <f t="shared" si="14"/>
        <v/>
      </c>
      <c r="L111" s="105" t="str">
        <f t="shared" si="15"/>
        <v/>
      </c>
      <c r="M111" s="105" t="str">
        <f t="shared" si="16"/>
        <v/>
      </c>
      <c r="N111" s="105" t="str">
        <f t="shared" si="17"/>
        <v/>
      </c>
      <c r="O111" s="105" t="str">
        <f t="shared" si="18"/>
        <v/>
      </c>
      <c r="P111" s="105" t="str">
        <f t="shared" si="19"/>
        <v/>
      </c>
      <c r="Q111" s="105" t="str">
        <f t="shared" si="20"/>
        <v/>
      </c>
      <c r="R111" s="105" t="str">
        <f t="shared" si="21"/>
        <v/>
      </c>
      <c r="S111" s="106" t="str">
        <f t="shared" si="22"/>
        <v/>
      </c>
      <c r="T111" s="105" t="str">
        <f t="shared" si="24"/>
        <v/>
      </c>
    </row>
    <row r="112" spans="1:20" ht="19.95" customHeight="1">
      <c r="A112" s="79" t="str">
        <f t="shared" si="23"/>
        <v/>
      </c>
      <c r="B112" s="104">
        <f>SUM($A$2:A112)</f>
        <v>0</v>
      </c>
      <c r="C112" s="105" t="str">
        <f>'Agripp Holds PU (EU, ASIA)'!A123</f>
        <v>HU111</v>
      </c>
      <c r="D112" s="105">
        <f>IF(VLOOKUP(C112,'Agripp Holds PU (EU, ASIA)'!$A$11:$AL$1003,37,0)="",0,VLOOKUP(C112,'Agripp Holds PU (EU, ASIA)'!$A$11:$AL$1003,37,0))</f>
        <v>0</v>
      </c>
      <c r="E112" s="105">
        <v>111</v>
      </c>
      <c r="F112" s="106">
        <f>IF(VLOOKUP(C112,'Agripp Holds PU (EU, ASIA)'!$A$11:$AN$999,39,0)="",0,VLOOKUP(C112,'Agripp Holds PU (EU, ASIA)'!$A$11:$AN$999,39,0))</f>
        <v>0</v>
      </c>
      <c r="G112" s="107"/>
      <c r="H112" s="107"/>
      <c r="I112" s="107"/>
      <c r="J112" s="105" t="str">
        <f t="shared" si="13"/>
        <v/>
      </c>
      <c r="K112" s="105" t="str">
        <f t="shared" si="14"/>
        <v/>
      </c>
      <c r="L112" s="105" t="str">
        <f t="shared" si="15"/>
        <v/>
      </c>
      <c r="M112" s="105" t="str">
        <f t="shared" si="16"/>
        <v/>
      </c>
      <c r="N112" s="105" t="str">
        <f t="shared" si="17"/>
        <v/>
      </c>
      <c r="O112" s="105" t="str">
        <f t="shared" si="18"/>
        <v/>
      </c>
      <c r="P112" s="105" t="str">
        <f t="shared" si="19"/>
        <v/>
      </c>
      <c r="Q112" s="105" t="str">
        <f t="shared" si="20"/>
        <v/>
      </c>
      <c r="R112" s="105" t="str">
        <f t="shared" si="21"/>
        <v/>
      </c>
      <c r="S112" s="106" t="str">
        <f t="shared" si="22"/>
        <v/>
      </c>
      <c r="T112" s="105" t="str">
        <f t="shared" si="24"/>
        <v/>
      </c>
    </row>
    <row r="113" spans="1:20" ht="19.95" customHeight="1">
      <c r="A113" s="79" t="str">
        <f t="shared" si="23"/>
        <v/>
      </c>
      <c r="B113" s="104">
        <f>SUM($A$2:A113)</f>
        <v>0</v>
      </c>
      <c r="C113" s="105" t="str">
        <f>'Agripp Holds PU (EU, ASIA)'!A124</f>
        <v>HU112</v>
      </c>
      <c r="D113" s="105">
        <f>IF(VLOOKUP(C113,'Agripp Holds PU (EU, ASIA)'!$A$11:$AL$1003,37,0)="",0,VLOOKUP(C113,'Agripp Holds PU (EU, ASIA)'!$A$11:$AL$1003,37,0))</f>
        <v>0</v>
      </c>
      <c r="E113" s="105">
        <v>112</v>
      </c>
      <c r="F113" s="106">
        <f>IF(VLOOKUP(C113,'Agripp Holds PU (EU, ASIA)'!$A$11:$AN$999,39,0)="",0,VLOOKUP(C113,'Agripp Holds PU (EU, ASIA)'!$A$11:$AN$999,39,0))</f>
        <v>0</v>
      </c>
      <c r="G113" s="107"/>
      <c r="H113" s="107"/>
      <c r="I113" s="107"/>
      <c r="J113" s="105" t="str">
        <f t="shared" si="13"/>
        <v/>
      </c>
      <c r="K113" s="105" t="str">
        <f t="shared" si="14"/>
        <v/>
      </c>
      <c r="L113" s="105" t="str">
        <f t="shared" si="15"/>
        <v/>
      </c>
      <c r="M113" s="105" t="str">
        <f t="shared" si="16"/>
        <v/>
      </c>
      <c r="N113" s="105" t="str">
        <f t="shared" si="17"/>
        <v/>
      </c>
      <c r="O113" s="105" t="str">
        <f t="shared" si="18"/>
        <v/>
      </c>
      <c r="P113" s="105" t="str">
        <f t="shared" si="19"/>
        <v/>
      </c>
      <c r="Q113" s="105" t="str">
        <f t="shared" si="20"/>
        <v/>
      </c>
      <c r="R113" s="105" t="str">
        <f t="shared" si="21"/>
        <v/>
      </c>
      <c r="S113" s="106" t="str">
        <f t="shared" si="22"/>
        <v/>
      </c>
      <c r="T113" s="105" t="str">
        <f t="shared" si="24"/>
        <v/>
      </c>
    </row>
    <row r="114" spans="1:20" ht="19.95" customHeight="1">
      <c r="A114" s="79" t="str">
        <f t="shared" si="23"/>
        <v/>
      </c>
      <c r="B114" s="104">
        <f>SUM($A$2:A114)</f>
        <v>0</v>
      </c>
      <c r="C114" s="105" t="str">
        <f>'Agripp Holds PU (EU, ASIA)'!A125</f>
        <v>HU113</v>
      </c>
      <c r="D114" s="105">
        <f>IF(VLOOKUP(C114,'Agripp Holds PU (EU, ASIA)'!$A$11:$AL$1003,37,0)="",0,VLOOKUP(C114,'Agripp Holds PU (EU, ASIA)'!$A$11:$AL$1003,37,0))</f>
        <v>0</v>
      </c>
      <c r="E114" s="105">
        <v>113</v>
      </c>
      <c r="F114" s="106">
        <f>IF(VLOOKUP(C114,'Agripp Holds PU (EU, ASIA)'!$A$11:$AN$999,39,0)="",0,VLOOKUP(C114,'Agripp Holds PU (EU, ASIA)'!$A$11:$AN$999,39,0))</f>
        <v>0</v>
      </c>
      <c r="G114" s="107"/>
      <c r="H114" s="107"/>
      <c r="I114" s="107"/>
      <c r="J114" s="105" t="str">
        <f t="shared" si="13"/>
        <v/>
      </c>
      <c r="K114" s="105" t="str">
        <f t="shared" si="14"/>
        <v/>
      </c>
      <c r="L114" s="105" t="str">
        <f t="shared" si="15"/>
        <v/>
      </c>
      <c r="M114" s="105" t="str">
        <f t="shared" si="16"/>
        <v/>
      </c>
      <c r="N114" s="105" t="str">
        <f t="shared" si="17"/>
        <v/>
      </c>
      <c r="O114" s="105" t="str">
        <f t="shared" si="18"/>
        <v/>
      </c>
      <c r="P114" s="105" t="str">
        <f t="shared" si="19"/>
        <v/>
      </c>
      <c r="Q114" s="105" t="str">
        <f t="shared" si="20"/>
        <v/>
      </c>
      <c r="R114" s="105" t="str">
        <f t="shared" si="21"/>
        <v/>
      </c>
      <c r="S114" s="106" t="str">
        <f t="shared" si="22"/>
        <v/>
      </c>
      <c r="T114" s="105" t="str">
        <f t="shared" si="24"/>
        <v/>
      </c>
    </row>
    <row r="115" spans="1:20" ht="19.95" customHeight="1">
      <c r="A115" s="79" t="str">
        <f t="shared" si="23"/>
        <v/>
      </c>
      <c r="B115" s="104">
        <f>SUM($A$2:A115)</f>
        <v>0</v>
      </c>
      <c r="C115" s="105" t="str">
        <f>'Agripp Holds PU (EU, ASIA)'!A126</f>
        <v>HU114</v>
      </c>
      <c r="D115" s="105">
        <f>IF(VLOOKUP(C115,'Agripp Holds PU (EU, ASIA)'!$A$11:$AL$1003,37,0)="",0,VLOOKUP(C115,'Agripp Holds PU (EU, ASIA)'!$A$11:$AL$1003,37,0))</f>
        <v>0</v>
      </c>
      <c r="E115" s="105">
        <v>114</v>
      </c>
      <c r="F115" s="106">
        <f>IF(VLOOKUP(C115,'Agripp Holds PU (EU, ASIA)'!$A$11:$AN$999,39,0)="",0,VLOOKUP(C115,'Agripp Holds PU (EU, ASIA)'!$A$11:$AN$999,39,0))</f>
        <v>0</v>
      </c>
      <c r="G115" s="107"/>
      <c r="H115" s="107"/>
      <c r="I115" s="107"/>
      <c r="J115" s="105" t="str">
        <f t="shared" si="13"/>
        <v/>
      </c>
      <c r="K115" s="105" t="str">
        <f t="shared" si="14"/>
        <v/>
      </c>
      <c r="L115" s="105" t="str">
        <f t="shared" si="15"/>
        <v/>
      </c>
      <c r="M115" s="105" t="str">
        <f t="shared" si="16"/>
        <v/>
      </c>
      <c r="N115" s="105" t="str">
        <f t="shared" si="17"/>
        <v/>
      </c>
      <c r="O115" s="105" t="str">
        <f t="shared" si="18"/>
        <v/>
      </c>
      <c r="P115" s="105" t="str">
        <f t="shared" si="19"/>
        <v/>
      </c>
      <c r="Q115" s="105" t="str">
        <f t="shared" si="20"/>
        <v/>
      </c>
      <c r="R115" s="105" t="str">
        <f t="shared" si="21"/>
        <v/>
      </c>
      <c r="S115" s="106" t="str">
        <f t="shared" si="22"/>
        <v/>
      </c>
      <c r="T115" s="105" t="str">
        <f t="shared" si="24"/>
        <v/>
      </c>
    </row>
    <row r="116" spans="1:20" ht="19.95" customHeight="1">
      <c r="A116" s="79" t="str">
        <f t="shared" si="23"/>
        <v/>
      </c>
      <c r="B116" s="104">
        <f>SUM($A$2:A116)</f>
        <v>0</v>
      </c>
      <c r="C116" s="105" t="str">
        <f>'Agripp Holds PU (EU, ASIA)'!A127</f>
        <v>HU115</v>
      </c>
      <c r="D116" s="105">
        <f>IF(VLOOKUP(C116,'Agripp Holds PU (EU, ASIA)'!$A$11:$AL$1003,37,0)="",0,VLOOKUP(C116,'Agripp Holds PU (EU, ASIA)'!$A$11:$AL$1003,37,0))</f>
        <v>0</v>
      </c>
      <c r="E116" s="105">
        <v>115</v>
      </c>
      <c r="F116" s="106">
        <f>IF(VLOOKUP(C116,'Agripp Holds PU (EU, ASIA)'!$A$11:$AN$999,39,0)="",0,VLOOKUP(C116,'Agripp Holds PU (EU, ASIA)'!$A$11:$AN$999,39,0))</f>
        <v>0</v>
      </c>
      <c r="G116" s="107"/>
      <c r="H116" s="107"/>
      <c r="I116" s="107"/>
      <c r="J116" s="105" t="str">
        <f t="shared" si="13"/>
        <v/>
      </c>
      <c r="K116" s="105" t="str">
        <f t="shared" si="14"/>
        <v/>
      </c>
      <c r="L116" s="105" t="str">
        <f t="shared" si="15"/>
        <v/>
      </c>
      <c r="M116" s="105" t="str">
        <f t="shared" si="16"/>
        <v/>
      </c>
      <c r="N116" s="105" t="str">
        <f t="shared" si="17"/>
        <v/>
      </c>
      <c r="O116" s="105" t="str">
        <f t="shared" si="18"/>
        <v/>
      </c>
      <c r="P116" s="105" t="str">
        <f t="shared" si="19"/>
        <v/>
      </c>
      <c r="Q116" s="105" t="str">
        <f t="shared" si="20"/>
        <v/>
      </c>
      <c r="R116" s="105" t="str">
        <f t="shared" si="21"/>
        <v/>
      </c>
      <c r="S116" s="106" t="str">
        <f t="shared" si="22"/>
        <v/>
      </c>
      <c r="T116" s="105" t="str">
        <f t="shared" si="24"/>
        <v/>
      </c>
    </row>
    <row r="117" spans="1:20" ht="19.95" customHeight="1">
      <c r="A117" s="79" t="str">
        <f t="shared" si="23"/>
        <v/>
      </c>
      <c r="B117" s="104">
        <f>SUM($A$2:A117)</f>
        <v>0</v>
      </c>
      <c r="C117" s="105" t="str">
        <f>'Agripp Holds PU (EU, ASIA)'!A128</f>
        <v>HU116</v>
      </c>
      <c r="D117" s="105">
        <f>IF(VLOOKUP(C117,'Agripp Holds PU (EU, ASIA)'!$A$11:$AL$1003,37,0)="",0,VLOOKUP(C117,'Agripp Holds PU (EU, ASIA)'!$A$11:$AL$1003,37,0))</f>
        <v>0</v>
      </c>
      <c r="E117" s="105">
        <v>116</v>
      </c>
      <c r="F117" s="106">
        <f>IF(VLOOKUP(C117,'Agripp Holds PU (EU, ASIA)'!$A$11:$AN$999,39,0)="",0,VLOOKUP(C117,'Agripp Holds PU (EU, ASIA)'!$A$11:$AN$999,39,0))</f>
        <v>0</v>
      </c>
      <c r="G117" s="107"/>
      <c r="H117" s="107"/>
      <c r="I117" s="107"/>
      <c r="J117" s="105" t="str">
        <f t="shared" si="13"/>
        <v/>
      </c>
      <c r="K117" s="105" t="str">
        <f t="shared" si="14"/>
        <v/>
      </c>
      <c r="L117" s="105" t="str">
        <f t="shared" si="15"/>
        <v/>
      </c>
      <c r="M117" s="105" t="str">
        <f t="shared" si="16"/>
        <v/>
      </c>
      <c r="N117" s="105" t="str">
        <f t="shared" si="17"/>
        <v/>
      </c>
      <c r="O117" s="105" t="str">
        <f t="shared" si="18"/>
        <v/>
      </c>
      <c r="P117" s="105" t="str">
        <f t="shared" si="19"/>
        <v/>
      </c>
      <c r="Q117" s="105" t="str">
        <f t="shared" si="20"/>
        <v/>
      </c>
      <c r="R117" s="105" t="str">
        <f t="shared" si="21"/>
        <v/>
      </c>
      <c r="S117" s="106" t="str">
        <f t="shared" si="22"/>
        <v/>
      </c>
      <c r="T117" s="105" t="str">
        <f t="shared" si="24"/>
        <v/>
      </c>
    </row>
    <row r="118" spans="1:20" ht="19.95" customHeight="1">
      <c r="A118" s="79" t="str">
        <f t="shared" si="23"/>
        <v/>
      </c>
      <c r="B118" s="104">
        <f>SUM($A$2:A118)</f>
        <v>0</v>
      </c>
      <c r="C118" s="105" t="str">
        <f>'Agripp Holds PU (EU, ASIA)'!A129</f>
        <v>HU117</v>
      </c>
      <c r="D118" s="105">
        <f>IF(VLOOKUP(C118,'Agripp Holds PU (EU, ASIA)'!$A$11:$AL$1003,37,0)="",0,VLOOKUP(C118,'Agripp Holds PU (EU, ASIA)'!$A$11:$AL$1003,37,0))</f>
        <v>0</v>
      </c>
      <c r="E118" s="105">
        <v>117</v>
      </c>
      <c r="F118" s="106">
        <f>IF(VLOOKUP(C118,'Agripp Holds PU (EU, ASIA)'!$A$11:$AN$999,39,0)="",0,VLOOKUP(C118,'Agripp Holds PU (EU, ASIA)'!$A$11:$AN$999,39,0))</f>
        <v>0</v>
      </c>
      <c r="G118" s="107"/>
      <c r="H118" s="107"/>
      <c r="I118" s="107"/>
      <c r="J118" s="105" t="str">
        <f t="shared" si="13"/>
        <v/>
      </c>
      <c r="K118" s="105" t="str">
        <f t="shared" si="14"/>
        <v/>
      </c>
      <c r="L118" s="105" t="str">
        <f>IF(ISERROR(VLOOKUP($J118,TableauDatanew,5,0)),"",VLOOKUP($J118,TableauDatanew,5,0))</f>
        <v/>
      </c>
      <c r="M118" s="105" t="str">
        <f t="shared" si="16"/>
        <v/>
      </c>
      <c r="N118" s="105" t="str">
        <f t="shared" si="17"/>
        <v/>
      </c>
      <c r="O118" s="105" t="str">
        <f t="shared" si="18"/>
        <v/>
      </c>
      <c r="P118" s="105" t="str">
        <f t="shared" si="19"/>
        <v/>
      </c>
      <c r="Q118" s="105" t="str">
        <f t="shared" si="20"/>
        <v/>
      </c>
      <c r="R118" s="105" t="str">
        <f t="shared" si="21"/>
        <v/>
      </c>
      <c r="S118" s="106" t="str">
        <f t="shared" si="22"/>
        <v/>
      </c>
      <c r="T118" s="105" t="str">
        <f t="shared" si="24"/>
        <v/>
      </c>
    </row>
    <row r="119" spans="1:20" ht="19.95" customHeight="1">
      <c r="A119" s="79" t="str">
        <f t="shared" si="23"/>
        <v/>
      </c>
      <c r="B119" s="104">
        <f>SUM($A$2:A119)</f>
        <v>0</v>
      </c>
      <c r="C119" s="105" t="str">
        <f>'Agripp Holds PU (EU, ASIA)'!A130</f>
        <v>HU118</v>
      </c>
      <c r="D119" s="105">
        <f>IF(VLOOKUP(C119,'Agripp Holds PU (EU, ASIA)'!$A$11:$AL$1003,37,0)="",0,VLOOKUP(C119,'Agripp Holds PU (EU, ASIA)'!$A$11:$AL$1003,37,0))</f>
        <v>0</v>
      </c>
      <c r="E119" s="105">
        <v>118</v>
      </c>
      <c r="F119" s="106">
        <f>IF(VLOOKUP(C119,'Agripp Holds PU (EU, ASIA)'!$A$11:$AN$999,39,0)="",0,VLOOKUP(C119,'Agripp Holds PU (EU, ASIA)'!$A$11:$AN$999,39,0))</f>
        <v>0</v>
      </c>
      <c r="G119" s="107"/>
      <c r="H119" s="107"/>
      <c r="I119" s="107"/>
      <c r="J119" s="105" t="str">
        <f t="shared" si="13"/>
        <v/>
      </c>
      <c r="K119" s="105" t="str">
        <f t="shared" si="14"/>
        <v/>
      </c>
      <c r="L119" s="105" t="str">
        <f t="shared" si="15"/>
        <v/>
      </c>
      <c r="M119" s="105" t="str">
        <f t="shared" si="16"/>
        <v/>
      </c>
      <c r="N119" s="105" t="str">
        <f t="shared" si="17"/>
        <v/>
      </c>
      <c r="O119" s="105" t="str">
        <f t="shared" si="18"/>
        <v/>
      </c>
      <c r="P119" s="105" t="str">
        <f t="shared" si="19"/>
        <v/>
      </c>
      <c r="Q119" s="105" t="str">
        <f t="shared" si="20"/>
        <v/>
      </c>
      <c r="R119" s="105" t="str">
        <f t="shared" si="21"/>
        <v/>
      </c>
      <c r="S119" s="106" t="str">
        <f t="shared" si="22"/>
        <v/>
      </c>
      <c r="T119" s="105" t="str">
        <f t="shared" si="24"/>
        <v/>
      </c>
    </row>
    <row r="120" spans="1:20" ht="19.95" customHeight="1">
      <c r="A120" s="79" t="str">
        <f t="shared" si="23"/>
        <v/>
      </c>
      <c r="B120" s="104">
        <f>SUM($A$2:A120)</f>
        <v>0</v>
      </c>
      <c r="C120" s="105" t="str">
        <f>'Agripp Holds PU (EU, ASIA)'!A131</f>
        <v>HU119</v>
      </c>
      <c r="D120" s="105">
        <f>IF(VLOOKUP(C120,'Agripp Holds PU (EU, ASIA)'!$A$11:$AL$1003,37,0)="",0,VLOOKUP(C120,'Agripp Holds PU (EU, ASIA)'!$A$11:$AL$1003,37,0))</f>
        <v>0</v>
      </c>
      <c r="E120" s="105">
        <v>119</v>
      </c>
      <c r="F120" s="106">
        <f>IF(VLOOKUP(C120,'Agripp Holds PU (EU, ASIA)'!$A$11:$AN$999,39,0)="",0,VLOOKUP(C120,'Agripp Holds PU (EU, ASIA)'!$A$11:$AN$999,39,0))</f>
        <v>0</v>
      </c>
      <c r="G120" s="107"/>
      <c r="H120" s="107"/>
      <c r="I120" s="107"/>
      <c r="J120" s="105" t="str">
        <f t="shared" si="13"/>
        <v/>
      </c>
      <c r="K120" s="105" t="str">
        <f t="shared" si="14"/>
        <v/>
      </c>
      <c r="L120" s="105" t="str">
        <f t="shared" si="15"/>
        <v/>
      </c>
      <c r="M120" s="105" t="str">
        <f t="shared" si="16"/>
        <v/>
      </c>
      <c r="N120" s="105" t="str">
        <f t="shared" si="17"/>
        <v/>
      </c>
      <c r="O120" s="105" t="str">
        <f t="shared" si="18"/>
        <v/>
      </c>
      <c r="P120" s="105" t="str">
        <f t="shared" si="19"/>
        <v/>
      </c>
      <c r="Q120" s="105" t="str">
        <f t="shared" si="20"/>
        <v/>
      </c>
      <c r="R120" s="105" t="str">
        <f t="shared" si="21"/>
        <v/>
      </c>
      <c r="S120" s="106" t="str">
        <f t="shared" si="22"/>
        <v/>
      </c>
      <c r="T120" s="105" t="str">
        <f t="shared" si="24"/>
        <v/>
      </c>
    </row>
    <row r="121" spans="1:20" ht="19.95" customHeight="1">
      <c r="A121" s="79" t="str">
        <f t="shared" si="23"/>
        <v/>
      </c>
      <c r="B121" s="104">
        <f>SUM($A$2:A121)</f>
        <v>0</v>
      </c>
      <c r="C121" s="105" t="str">
        <f>'Agripp Holds PU (EU, ASIA)'!A132</f>
        <v>HU120</v>
      </c>
      <c r="D121" s="105">
        <f>IF(VLOOKUP(C121,'Agripp Holds PU (EU, ASIA)'!$A$11:$AL$1003,37,0)="",0,VLOOKUP(C121,'Agripp Holds PU (EU, ASIA)'!$A$11:$AL$1003,37,0))</f>
        <v>0</v>
      </c>
      <c r="E121" s="105">
        <v>120</v>
      </c>
      <c r="F121" s="106">
        <f>IF(VLOOKUP(C121,'Agripp Holds PU (EU, ASIA)'!$A$11:$AN$999,39,0)="",0,VLOOKUP(C121,'Agripp Holds PU (EU, ASIA)'!$A$11:$AN$999,39,0))</f>
        <v>0</v>
      </c>
      <c r="G121" s="107"/>
      <c r="H121" s="107"/>
      <c r="I121" s="107"/>
      <c r="J121" s="105" t="str">
        <f t="shared" si="13"/>
        <v/>
      </c>
      <c r="K121" s="105" t="str">
        <f t="shared" si="14"/>
        <v/>
      </c>
      <c r="L121" s="105" t="str">
        <f t="shared" si="15"/>
        <v/>
      </c>
      <c r="M121" s="105" t="str">
        <f t="shared" si="16"/>
        <v/>
      </c>
      <c r="N121" s="105" t="str">
        <f t="shared" si="17"/>
        <v/>
      </c>
      <c r="O121" s="105" t="str">
        <f t="shared" si="18"/>
        <v/>
      </c>
      <c r="P121" s="105" t="str">
        <f t="shared" si="19"/>
        <v/>
      </c>
      <c r="Q121" s="105" t="str">
        <f t="shared" si="20"/>
        <v/>
      </c>
      <c r="R121" s="105" t="str">
        <f t="shared" si="21"/>
        <v/>
      </c>
      <c r="S121" s="106" t="str">
        <f t="shared" si="22"/>
        <v/>
      </c>
      <c r="T121" s="105" t="str">
        <f t="shared" si="24"/>
        <v/>
      </c>
    </row>
    <row r="122" spans="1:20" ht="19.95" customHeight="1">
      <c r="A122" s="79" t="str">
        <f t="shared" si="23"/>
        <v/>
      </c>
      <c r="B122" s="104">
        <f>SUM($A$2:A122)</f>
        <v>0</v>
      </c>
      <c r="C122" s="105" t="str">
        <f>'Agripp Holds PU (EU, ASIA)'!A133</f>
        <v>HU121</v>
      </c>
      <c r="D122" s="105">
        <f>IF(VLOOKUP(C122,'Agripp Holds PU (EU, ASIA)'!$A$11:$AL$1003,37,0)="",0,VLOOKUP(C122,'Agripp Holds PU (EU, ASIA)'!$A$11:$AL$1003,37,0))</f>
        <v>0</v>
      </c>
      <c r="E122" s="105">
        <v>121</v>
      </c>
      <c r="F122" s="106">
        <f>IF(VLOOKUP(C122,'Agripp Holds PU (EU, ASIA)'!$A$11:$AN$999,39,0)="",0,VLOOKUP(C122,'Agripp Holds PU (EU, ASIA)'!$A$11:$AN$999,39,0))</f>
        <v>0</v>
      </c>
      <c r="G122" s="107"/>
      <c r="H122" s="107"/>
      <c r="I122" s="107"/>
      <c r="J122" s="105" t="str">
        <f t="shared" si="13"/>
        <v/>
      </c>
      <c r="K122" s="105" t="str">
        <f t="shared" si="14"/>
        <v/>
      </c>
      <c r="L122" s="105" t="str">
        <f t="shared" si="15"/>
        <v/>
      </c>
      <c r="M122" s="105" t="str">
        <f t="shared" si="16"/>
        <v/>
      </c>
      <c r="N122" s="105" t="str">
        <f t="shared" si="17"/>
        <v/>
      </c>
      <c r="O122" s="105" t="str">
        <f t="shared" si="18"/>
        <v/>
      </c>
      <c r="P122" s="105" t="str">
        <f t="shared" si="19"/>
        <v/>
      </c>
      <c r="Q122" s="105" t="str">
        <f t="shared" si="20"/>
        <v/>
      </c>
      <c r="R122" s="105" t="str">
        <f t="shared" si="21"/>
        <v/>
      </c>
      <c r="S122" s="106" t="str">
        <f t="shared" si="22"/>
        <v/>
      </c>
      <c r="T122" s="105" t="str">
        <f t="shared" si="24"/>
        <v/>
      </c>
    </row>
    <row r="123" spans="1:20" ht="19.95" customHeight="1">
      <c r="A123" s="79" t="str">
        <f t="shared" si="23"/>
        <v/>
      </c>
      <c r="B123" s="104">
        <f>SUM($A$2:A123)</f>
        <v>0</v>
      </c>
      <c r="C123" s="105" t="str">
        <f>'Agripp Holds PU (EU, ASIA)'!A135</f>
        <v>HU122</v>
      </c>
      <c r="D123" s="105">
        <f>IF(VLOOKUP(C123,'Agripp Holds PU (EU, ASIA)'!$A$11:$AL$1003,37,0)="",0,VLOOKUP(C123,'Agripp Holds PU (EU, ASIA)'!$A$11:$AL$1003,37,0))</f>
        <v>0</v>
      </c>
      <c r="E123" s="105">
        <v>122</v>
      </c>
      <c r="F123" s="106">
        <f>IF(VLOOKUP(C123,'Agripp Holds PU (EU, ASIA)'!$A$11:$AN$999,39,0)="",0,VLOOKUP(C123,'Agripp Holds PU (EU, ASIA)'!$A$11:$AN$999,39,0))</f>
        <v>0</v>
      </c>
      <c r="G123" s="107"/>
      <c r="H123" s="107"/>
      <c r="I123" s="107"/>
      <c r="J123" s="105" t="str">
        <f t="shared" si="13"/>
        <v/>
      </c>
      <c r="K123" s="105" t="str">
        <f t="shared" si="14"/>
        <v/>
      </c>
      <c r="L123" s="105" t="str">
        <f t="shared" si="15"/>
        <v/>
      </c>
      <c r="M123" s="105" t="str">
        <f t="shared" si="16"/>
        <v/>
      </c>
      <c r="N123" s="105" t="str">
        <f t="shared" si="17"/>
        <v/>
      </c>
      <c r="O123" s="105" t="str">
        <f t="shared" si="18"/>
        <v/>
      </c>
      <c r="P123" s="105" t="str">
        <f t="shared" si="19"/>
        <v/>
      </c>
      <c r="Q123" s="105" t="str">
        <f t="shared" si="20"/>
        <v/>
      </c>
      <c r="R123" s="105" t="str">
        <f t="shared" si="21"/>
        <v/>
      </c>
      <c r="S123" s="106" t="str">
        <f t="shared" si="22"/>
        <v/>
      </c>
      <c r="T123" s="105" t="str">
        <f t="shared" si="24"/>
        <v/>
      </c>
    </row>
    <row r="124" spans="1:20" ht="19.95" customHeight="1">
      <c r="A124" s="79" t="str">
        <f t="shared" si="23"/>
        <v/>
      </c>
      <c r="B124" s="104">
        <f>SUM($A$2:A124)</f>
        <v>0</v>
      </c>
      <c r="C124" s="105" t="str">
        <f>'Agripp Holds PU (EU, ASIA)'!A136</f>
        <v>HU123</v>
      </c>
      <c r="D124" s="105">
        <f>IF(VLOOKUP(C124,'Agripp Holds PU (EU, ASIA)'!$A$11:$AL$1003,37,0)="",0,VLOOKUP(C124,'Agripp Holds PU (EU, ASIA)'!$A$11:$AL$1003,37,0))</f>
        <v>0</v>
      </c>
      <c r="E124" s="105">
        <v>123</v>
      </c>
      <c r="F124" s="106">
        <f>IF(VLOOKUP(C124,'Agripp Holds PU (EU, ASIA)'!$A$11:$AN$999,39,0)="",0,VLOOKUP(C124,'Agripp Holds PU (EU, ASIA)'!$A$11:$AN$999,39,0))</f>
        <v>0</v>
      </c>
      <c r="G124" s="107"/>
      <c r="H124" s="107"/>
      <c r="I124" s="107"/>
      <c r="J124" s="105" t="str">
        <f t="shared" si="13"/>
        <v/>
      </c>
      <c r="K124" s="105" t="str">
        <f t="shared" si="14"/>
        <v/>
      </c>
      <c r="L124" s="105" t="str">
        <f t="shared" si="15"/>
        <v/>
      </c>
      <c r="M124" s="105" t="str">
        <f t="shared" si="16"/>
        <v/>
      </c>
      <c r="N124" s="105" t="str">
        <f t="shared" si="17"/>
        <v/>
      </c>
      <c r="O124" s="105" t="str">
        <f t="shared" si="18"/>
        <v/>
      </c>
      <c r="P124" s="105" t="str">
        <f t="shared" si="19"/>
        <v/>
      </c>
      <c r="Q124" s="105" t="str">
        <f t="shared" si="20"/>
        <v/>
      </c>
      <c r="R124" s="105" t="str">
        <f t="shared" si="21"/>
        <v/>
      </c>
      <c r="S124" s="106" t="str">
        <f t="shared" si="22"/>
        <v/>
      </c>
      <c r="T124" s="105" t="str">
        <f t="shared" si="24"/>
        <v/>
      </c>
    </row>
    <row r="125" spans="1:20" ht="19.95" customHeight="1">
      <c r="A125" s="79" t="str">
        <f t="shared" si="23"/>
        <v/>
      </c>
      <c r="B125" s="104">
        <f>SUM($A$2:A125)</f>
        <v>0</v>
      </c>
      <c r="C125" s="105" t="str">
        <f>'Agripp Holds PU (EU, ASIA)'!A137</f>
        <v>HU124</v>
      </c>
      <c r="D125" s="105">
        <f>IF(VLOOKUP(C125,'Agripp Holds PU (EU, ASIA)'!$A$11:$AL$1003,37,0)="",0,VLOOKUP(C125,'Agripp Holds PU (EU, ASIA)'!$A$11:$AL$1003,37,0))</f>
        <v>0</v>
      </c>
      <c r="E125" s="105">
        <v>124</v>
      </c>
      <c r="F125" s="106">
        <f>IF(VLOOKUP(C125,'Agripp Holds PU (EU, ASIA)'!$A$11:$AN$999,39,0)="",0,VLOOKUP(C125,'Agripp Holds PU (EU, ASIA)'!$A$11:$AN$999,39,0))</f>
        <v>0</v>
      </c>
      <c r="G125" s="107"/>
      <c r="H125" s="107"/>
      <c r="I125" s="107"/>
      <c r="J125" s="105" t="str">
        <f t="shared" si="13"/>
        <v/>
      </c>
      <c r="K125" s="105" t="str">
        <f t="shared" si="14"/>
        <v/>
      </c>
      <c r="L125" s="105" t="str">
        <f t="shared" si="15"/>
        <v/>
      </c>
      <c r="M125" s="105" t="str">
        <f t="shared" si="16"/>
        <v/>
      </c>
      <c r="N125" s="105" t="str">
        <f t="shared" si="17"/>
        <v/>
      </c>
      <c r="O125" s="105" t="str">
        <f t="shared" si="18"/>
        <v/>
      </c>
      <c r="P125" s="105" t="str">
        <f t="shared" si="19"/>
        <v/>
      </c>
      <c r="Q125" s="105" t="str">
        <f t="shared" si="20"/>
        <v/>
      </c>
      <c r="R125" s="105" t="str">
        <f t="shared" si="21"/>
        <v/>
      </c>
      <c r="S125" s="106" t="str">
        <f t="shared" si="22"/>
        <v/>
      </c>
      <c r="T125" s="105" t="str">
        <f t="shared" si="24"/>
        <v/>
      </c>
    </row>
    <row r="126" spans="1:20" ht="19.95" customHeight="1">
      <c r="A126" s="79" t="str">
        <f t="shared" si="23"/>
        <v/>
      </c>
      <c r="B126" s="104">
        <f>SUM($A$2:A126)</f>
        <v>0</v>
      </c>
      <c r="C126" s="105" t="str">
        <f>'Agripp Holds PU (EU, ASIA)'!A138</f>
        <v>HU125</v>
      </c>
      <c r="D126" s="105">
        <f>IF(VLOOKUP(C126,'Agripp Holds PU (EU, ASIA)'!$A$11:$AL$1003,37,0)="",0,VLOOKUP(C126,'Agripp Holds PU (EU, ASIA)'!$A$11:$AL$1003,37,0))</f>
        <v>0</v>
      </c>
      <c r="E126" s="105">
        <v>125</v>
      </c>
      <c r="F126" s="106">
        <f>IF(VLOOKUP(C126,'Agripp Holds PU (EU, ASIA)'!$A$11:$AN$999,39,0)="",0,VLOOKUP(C126,'Agripp Holds PU (EU, ASIA)'!$A$11:$AN$999,39,0))</f>
        <v>0</v>
      </c>
      <c r="G126" s="107"/>
      <c r="H126" s="107"/>
      <c r="I126" s="107"/>
      <c r="J126" s="105" t="str">
        <f t="shared" si="13"/>
        <v/>
      </c>
      <c r="K126" s="105" t="str">
        <f t="shared" si="14"/>
        <v/>
      </c>
      <c r="L126" s="105" t="str">
        <f t="shared" si="15"/>
        <v/>
      </c>
      <c r="M126" s="105" t="str">
        <f t="shared" si="16"/>
        <v/>
      </c>
      <c r="N126" s="105" t="str">
        <f t="shared" si="17"/>
        <v/>
      </c>
      <c r="O126" s="105" t="str">
        <f t="shared" si="18"/>
        <v/>
      </c>
      <c r="P126" s="105" t="str">
        <f t="shared" si="19"/>
        <v/>
      </c>
      <c r="Q126" s="105" t="str">
        <f t="shared" si="20"/>
        <v/>
      </c>
      <c r="R126" s="105" t="str">
        <f t="shared" si="21"/>
        <v/>
      </c>
      <c r="S126" s="106" t="str">
        <f t="shared" si="22"/>
        <v/>
      </c>
      <c r="T126" s="105" t="str">
        <f t="shared" si="24"/>
        <v/>
      </c>
    </row>
    <row r="127" spans="1:20" ht="19.95" customHeight="1">
      <c r="A127" s="79" t="str">
        <f t="shared" si="23"/>
        <v/>
      </c>
      <c r="B127" s="104">
        <f>SUM($A$2:A127)</f>
        <v>0</v>
      </c>
      <c r="C127" s="105" t="str">
        <f>'Agripp Holds PU (EU, ASIA)'!A139</f>
        <v>HU126</v>
      </c>
      <c r="D127" s="105">
        <f>IF(VLOOKUP(C127,'Agripp Holds PU (EU, ASIA)'!$A$11:$AL$1003,37,0)="",0,VLOOKUP(C127,'Agripp Holds PU (EU, ASIA)'!$A$11:$AL$1003,37,0))</f>
        <v>0</v>
      </c>
      <c r="E127" s="105">
        <v>126</v>
      </c>
      <c r="F127" s="106">
        <f>IF(VLOOKUP(C127,'Agripp Holds PU (EU, ASIA)'!$A$11:$AN$999,39,0)="",0,VLOOKUP(C127,'Agripp Holds PU (EU, ASIA)'!$A$11:$AN$999,39,0))</f>
        <v>0</v>
      </c>
      <c r="G127" s="107"/>
      <c r="H127" s="107"/>
      <c r="I127" s="107"/>
      <c r="J127" s="105" t="str">
        <f t="shared" si="13"/>
        <v/>
      </c>
      <c r="K127" s="105" t="str">
        <f t="shared" si="14"/>
        <v/>
      </c>
      <c r="L127" s="105" t="str">
        <f t="shared" si="15"/>
        <v/>
      </c>
      <c r="M127" s="105" t="str">
        <f t="shared" si="16"/>
        <v/>
      </c>
      <c r="N127" s="105" t="str">
        <f t="shared" si="17"/>
        <v/>
      </c>
      <c r="O127" s="105" t="str">
        <f t="shared" si="18"/>
        <v/>
      </c>
      <c r="P127" s="105" t="str">
        <f t="shared" si="19"/>
        <v/>
      </c>
      <c r="Q127" s="105" t="str">
        <f t="shared" si="20"/>
        <v/>
      </c>
      <c r="R127" s="105" t="str">
        <f t="shared" si="21"/>
        <v/>
      </c>
      <c r="S127" s="106" t="str">
        <f t="shared" si="22"/>
        <v/>
      </c>
      <c r="T127" s="105" t="str">
        <f t="shared" si="24"/>
        <v/>
      </c>
    </row>
    <row r="128" spans="1:20" ht="19.95" customHeight="1">
      <c r="A128" s="79" t="str">
        <f t="shared" si="23"/>
        <v/>
      </c>
      <c r="B128" s="104">
        <f>SUM($A$2:A128)</f>
        <v>0</v>
      </c>
      <c r="C128" s="105" t="str">
        <f>'Agripp Holds PU (EU, ASIA)'!A140</f>
        <v>HU127</v>
      </c>
      <c r="D128" s="105">
        <f>IF(VLOOKUP(C128,'Agripp Holds PU (EU, ASIA)'!$A$11:$AL$1003,37,0)="",0,VLOOKUP(C128,'Agripp Holds PU (EU, ASIA)'!$A$11:$AL$1003,37,0))</f>
        <v>0</v>
      </c>
      <c r="E128" s="105">
        <v>127</v>
      </c>
      <c r="F128" s="106">
        <f>IF(VLOOKUP(C128,'Agripp Holds PU (EU, ASIA)'!$A$11:$AN$999,39,0)="",0,VLOOKUP(C128,'Agripp Holds PU (EU, ASIA)'!$A$11:$AN$999,39,0))</f>
        <v>0</v>
      </c>
      <c r="G128" s="107"/>
      <c r="H128" s="107"/>
      <c r="I128" s="107"/>
      <c r="J128" s="105" t="str">
        <f t="shared" si="13"/>
        <v/>
      </c>
      <c r="K128" s="105" t="str">
        <f t="shared" si="14"/>
        <v/>
      </c>
      <c r="L128" s="105" t="str">
        <f t="shared" si="15"/>
        <v/>
      </c>
      <c r="M128" s="105" t="str">
        <f t="shared" si="16"/>
        <v/>
      </c>
      <c r="N128" s="105" t="str">
        <f t="shared" si="17"/>
        <v/>
      </c>
      <c r="O128" s="105" t="str">
        <f t="shared" si="18"/>
        <v/>
      </c>
      <c r="P128" s="105" t="str">
        <f t="shared" si="19"/>
        <v/>
      </c>
      <c r="Q128" s="105" t="str">
        <f t="shared" si="20"/>
        <v/>
      </c>
      <c r="R128" s="105" t="str">
        <f t="shared" si="21"/>
        <v/>
      </c>
      <c r="S128" s="106" t="str">
        <f t="shared" si="22"/>
        <v/>
      </c>
      <c r="T128" s="105" t="str">
        <f t="shared" si="24"/>
        <v/>
      </c>
    </row>
    <row r="129" spans="1:20" ht="19.95" customHeight="1">
      <c r="A129" s="79" t="str">
        <f t="shared" si="23"/>
        <v/>
      </c>
      <c r="B129" s="104">
        <f>SUM($A$2:A129)</f>
        <v>0</v>
      </c>
      <c r="C129" s="105" t="str">
        <f>'Agripp Holds PU (EU, ASIA)'!A141</f>
        <v>HU128</v>
      </c>
      <c r="D129" s="105">
        <f>IF(VLOOKUP(C129,'Agripp Holds PU (EU, ASIA)'!$A$11:$AL$1003,37,0)="",0,VLOOKUP(C129,'Agripp Holds PU (EU, ASIA)'!$A$11:$AL$1003,37,0))</f>
        <v>0</v>
      </c>
      <c r="E129" s="105">
        <v>128</v>
      </c>
      <c r="F129" s="106">
        <f>IF(VLOOKUP(C129,'Agripp Holds PU (EU, ASIA)'!$A$11:$AN$999,39,0)="",0,VLOOKUP(C129,'Agripp Holds PU (EU, ASIA)'!$A$11:$AN$999,39,0))</f>
        <v>0</v>
      </c>
      <c r="G129" s="107"/>
      <c r="H129" s="107"/>
      <c r="I129" s="107"/>
      <c r="J129" s="105" t="str">
        <f t="shared" si="13"/>
        <v/>
      </c>
      <c r="K129" s="105" t="str">
        <f t="shared" si="14"/>
        <v/>
      </c>
      <c r="L129" s="105" t="str">
        <f t="shared" si="15"/>
        <v/>
      </c>
      <c r="M129" s="105" t="str">
        <f t="shared" si="16"/>
        <v/>
      </c>
      <c r="N129" s="105" t="str">
        <f t="shared" si="17"/>
        <v/>
      </c>
      <c r="O129" s="105" t="str">
        <f t="shared" si="18"/>
        <v/>
      </c>
      <c r="P129" s="105" t="str">
        <f t="shared" si="19"/>
        <v/>
      </c>
      <c r="Q129" s="105" t="str">
        <f t="shared" si="20"/>
        <v/>
      </c>
      <c r="R129" s="105" t="str">
        <f t="shared" si="21"/>
        <v/>
      </c>
      <c r="S129" s="106" t="str">
        <f t="shared" si="22"/>
        <v/>
      </c>
      <c r="T129" s="105" t="str">
        <f t="shared" si="24"/>
        <v/>
      </c>
    </row>
    <row r="130" spans="1:20" ht="19.95" customHeight="1">
      <c r="A130" s="79" t="str">
        <f t="shared" si="23"/>
        <v/>
      </c>
      <c r="B130" s="104">
        <f>SUM($A$2:A130)</f>
        <v>0</v>
      </c>
      <c r="C130" s="105" t="str">
        <f>'Agripp Holds PU (EU, ASIA)'!A142</f>
        <v>HU129</v>
      </c>
      <c r="D130" s="105">
        <f>IF(VLOOKUP(C130,'Agripp Holds PU (EU, ASIA)'!$A$11:$AL$1003,37,0)="",0,VLOOKUP(C130,'Agripp Holds PU (EU, ASIA)'!$A$11:$AL$1003,37,0))</f>
        <v>0</v>
      </c>
      <c r="E130" s="105">
        <v>129</v>
      </c>
      <c r="F130" s="106">
        <f>IF(VLOOKUP(C130,'Agripp Holds PU (EU, ASIA)'!$A$11:$AN$999,39,0)="",0,VLOOKUP(C130,'Agripp Holds PU (EU, ASIA)'!$A$11:$AN$999,39,0))</f>
        <v>0</v>
      </c>
      <c r="G130" s="107"/>
      <c r="H130" s="107"/>
      <c r="I130" s="107"/>
      <c r="J130" s="105" t="str">
        <f t="shared" ref="J130:J193" si="25">IF(ISERROR(VLOOKUP($E130,$B$2:$D$1047,2,0)),"",VLOOKUP($E130,$B$2:$D$1047,2,0))</f>
        <v/>
      </c>
      <c r="K130" s="105" t="str">
        <f t="shared" ref="K130:K193" si="26">IF(ISERROR(VLOOKUP($J130,TableauDatanew,4,0)),"",VLOOKUP($J130,TableauDatanew,4,0))</f>
        <v/>
      </c>
      <c r="L130" s="105" t="str">
        <f t="shared" ref="L130:L193" si="27">IF(ISERROR(VLOOKUP($J130,TableauDatanew,5,0)),"",VLOOKUP($J130,TableauDatanew,5,0))</f>
        <v/>
      </c>
      <c r="M130" s="105" t="str">
        <f t="shared" ref="M130:M193" si="28">IF(ISERROR(VLOOKUP($J130,TableauDatanew,6,0)),"",VLOOKUP($J130,TableauDatanew,6,0))</f>
        <v/>
      </c>
      <c r="N130" s="105" t="str">
        <f t="shared" ref="N130:N193" si="29">IF(ISERROR(VLOOKUP($J130,TableauDatanew,13,0)),"",VLOOKUP($J130,TableauDatanew,13,0))</f>
        <v/>
      </c>
      <c r="O130" s="105" t="str">
        <f t="shared" ref="O130:O193" si="30">IF(ISERROR(VLOOKUP($J130,TableauDatanew,11,0)),"",VLOOKUP($J130,TableauDatanew,11,0))</f>
        <v/>
      </c>
      <c r="P130" s="105" t="str">
        <f t="shared" ref="P130:P193" si="31">IF(ISERROR(VLOOKUP($J130,TableauDatanew,8,0)),"",VLOOKUP($J130,TableauDatanew,8,0))</f>
        <v/>
      </c>
      <c r="Q130" s="105" t="str">
        <f t="shared" ref="Q130:Q193" si="32">IF(ISERROR(VLOOKUP($J130,TableauDatanew,10,0)),"",VLOOKUP($J130,TableauDatanew,10,0))</f>
        <v/>
      </c>
      <c r="R130" s="105" t="str">
        <f t="shared" ref="R130:R193" si="33">IF(ISERROR(VLOOKUP(J130,C:D,2,0)),"",VLOOKUP(J130,C:D,2,0))</f>
        <v/>
      </c>
      <c r="S130" s="106" t="str">
        <f t="shared" ref="S130:S193" si="34">IF(ISERROR(VLOOKUP(J130,C:F,4,0)),"",VLOOKUP(J130,C:F,4,0))</f>
        <v/>
      </c>
      <c r="T130" s="105" t="str">
        <f t="shared" si="24"/>
        <v/>
      </c>
    </row>
    <row r="131" spans="1:20" ht="19.95" customHeight="1">
      <c r="A131" s="79" t="str">
        <f t="shared" ref="A131:A194" si="35">IF(D131=0,"",1)</f>
        <v/>
      </c>
      <c r="B131" s="104">
        <f>SUM($A$2:A131)</f>
        <v>0</v>
      </c>
      <c r="C131" s="105" t="str">
        <f>'Agripp Holds PU (EU, ASIA)'!A143</f>
        <v>HU130</v>
      </c>
      <c r="D131" s="105">
        <f>IF(VLOOKUP(C131,'Agripp Holds PU (EU, ASIA)'!$A$11:$AL$1003,37,0)="",0,VLOOKUP(C131,'Agripp Holds PU (EU, ASIA)'!$A$11:$AL$1003,37,0))</f>
        <v>0</v>
      </c>
      <c r="E131" s="105">
        <v>130</v>
      </c>
      <c r="F131" s="106">
        <f>IF(VLOOKUP(C131,'Agripp Holds PU (EU, ASIA)'!$A$11:$AN$999,39,0)="",0,VLOOKUP(C131,'Agripp Holds PU (EU, ASIA)'!$A$11:$AN$999,39,0))</f>
        <v>0</v>
      </c>
      <c r="G131" s="107"/>
      <c r="H131" s="107"/>
      <c r="I131" s="107"/>
      <c r="J131" s="105" t="str">
        <f t="shared" si="25"/>
        <v/>
      </c>
      <c r="K131" s="105" t="str">
        <f t="shared" si="26"/>
        <v/>
      </c>
      <c r="L131" s="105" t="str">
        <f t="shared" si="27"/>
        <v/>
      </c>
      <c r="M131" s="105" t="str">
        <f t="shared" si="28"/>
        <v/>
      </c>
      <c r="N131" s="105" t="str">
        <f t="shared" si="29"/>
        <v/>
      </c>
      <c r="O131" s="105" t="str">
        <f t="shared" si="30"/>
        <v/>
      </c>
      <c r="P131" s="105" t="str">
        <f t="shared" si="31"/>
        <v/>
      </c>
      <c r="Q131" s="105" t="str">
        <f t="shared" si="32"/>
        <v/>
      </c>
      <c r="R131" s="105" t="str">
        <f t="shared" si="33"/>
        <v/>
      </c>
      <c r="S131" s="106" t="str">
        <f t="shared" si="34"/>
        <v/>
      </c>
      <c r="T131" s="105" t="str">
        <f t="shared" ref="T131:T194" si="36">IF(S131="","",$T$1)</f>
        <v/>
      </c>
    </row>
    <row r="132" spans="1:20" ht="19.95" customHeight="1">
      <c r="A132" s="79" t="str">
        <f t="shared" si="35"/>
        <v/>
      </c>
      <c r="B132" s="104">
        <f>SUM($A$2:A132)</f>
        <v>0</v>
      </c>
      <c r="C132" s="105" t="str">
        <f>'Agripp Holds PU (EU, ASIA)'!A144</f>
        <v>HU131</v>
      </c>
      <c r="D132" s="105">
        <f>IF(VLOOKUP(C132,'Agripp Holds PU (EU, ASIA)'!$A$11:$AL$1003,37,0)="",0,VLOOKUP(C132,'Agripp Holds PU (EU, ASIA)'!$A$11:$AL$1003,37,0))</f>
        <v>0</v>
      </c>
      <c r="E132" s="105">
        <v>131</v>
      </c>
      <c r="F132" s="106">
        <f>IF(VLOOKUP(C132,'Agripp Holds PU (EU, ASIA)'!$A$11:$AN$999,39,0)="",0,VLOOKUP(C132,'Agripp Holds PU (EU, ASIA)'!$A$11:$AN$999,39,0))</f>
        <v>0</v>
      </c>
      <c r="G132" s="107"/>
      <c r="H132" s="107"/>
      <c r="I132" s="107"/>
      <c r="J132" s="105" t="str">
        <f t="shared" si="25"/>
        <v/>
      </c>
      <c r="K132" s="105" t="str">
        <f t="shared" si="26"/>
        <v/>
      </c>
      <c r="L132" s="105" t="str">
        <f t="shared" si="27"/>
        <v/>
      </c>
      <c r="M132" s="105" t="str">
        <f t="shared" si="28"/>
        <v/>
      </c>
      <c r="N132" s="105" t="str">
        <f t="shared" si="29"/>
        <v/>
      </c>
      <c r="O132" s="105" t="str">
        <f t="shared" si="30"/>
        <v/>
      </c>
      <c r="P132" s="105" t="str">
        <f t="shared" si="31"/>
        <v/>
      </c>
      <c r="Q132" s="105" t="str">
        <f t="shared" si="32"/>
        <v/>
      </c>
      <c r="R132" s="105" t="str">
        <f t="shared" si="33"/>
        <v/>
      </c>
      <c r="S132" s="106" t="str">
        <f t="shared" si="34"/>
        <v/>
      </c>
      <c r="T132" s="105" t="str">
        <f t="shared" si="36"/>
        <v/>
      </c>
    </row>
    <row r="133" spans="1:20" ht="19.95" customHeight="1">
      <c r="A133" s="79" t="str">
        <f t="shared" si="35"/>
        <v/>
      </c>
      <c r="B133" s="104">
        <f>SUM($A$2:A133)</f>
        <v>0</v>
      </c>
      <c r="C133" s="105" t="str">
        <f>'Agripp Holds PU (EU, ASIA)'!A145</f>
        <v>HU132</v>
      </c>
      <c r="D133" s="105">
        <f>IF(VLOOKUP(C133,'Agripp Holds PU (EU, ASIA)'!$A$11:$AL$1003,37,0)="",0,VLOOKUP(C133,'Agripp Holds PU (EU, ASIA)'!$A$11:$AL$1003,37,0))</f>
        <v>0</v>
      </c>
      <c r="E133" s="105">
        <v>132</v>
      </c>
      <c r="F133" s="106">
        <f>IF(VLOOKUP(C133,'Agripp Holds PU (EU, ASIA)'!$A$11:$AN$999,39,0)="",0,VLOOKUP(C133,'Agripp Holds PU (EU, ASIA)'!$A$11:$AN$999,39,0))</f>
        <v>0</v>
      </c>
      <c r="G133" s="107"/>
      <c r="H133" s="107"/>
      <c r="I133" s="107"/>
      <c r="J133" s="105" t="str">
        <f t="shared" si="25"/>
        <v/>
      </c>
      <c r="K133" s="105" t="str">
        <f t="shared" si="26"/>
        <v/>
      </c>
      <c r="L133" s="105" t="str">
        <f t="shared" si="27"/>
        <v/>
      </c>
      <c r="M133" s="105" t="str">
        <f t="shared" si="28"/>
        <v/>
      </c>
      <c r="N133" s="105" t="str">
        <f t="shared" si="29"/>
        <v/>
      </c>
      <c r="O133" s="105" t="str">
        <f t="shared" si="30"/>
        <v/>
      </c>
      <c r="P133" s="105" t="str">
        <f t="shared" si="31"/>
        <v/>
      </c>
      <c r="Q133" s="105" t="str">
        <f t="shared" si="32"/>
        <v/>
      </c>
      <c r="R133" s="105" t="str">
        <f t="shared" si="33"/>
        <v/>
      </c>
      <c r="S133" s="106" t="str">
        <f t="shared" si="34"/>
        <v/>
      </c>
      <c r="T133" s="105" t="str">
        <f t="shared" si="36"/>
        <v/>
      </c>
    </row>
    <row r="134" spans="1:20" ht="19.95" customHeight="1">
      <c r="A134" s="79" t="str">
        <f t="shared" si="35"/>
        <v/>
      </c>
      <c r="B134" s="104">
        <f>SUM($A$2:A134)</f>
        <v>0</v>
      </c>
      <c r="C134" s="105" t="str">
        <f>'Agripp Holds PU (EU, ASIA)'!A146</f>
        <v>HU133</v>
      </c>
      <c r="D134" s="105">
        <f>IF(VLOOKUP(C134,'Agripp Holds PU (EU, ASIA)'!$A$11:$AL$1003,37,0)="",0,VLOOKUP(C134,'Agripp Holds PU (EU, ASIA)'!$A$11:$AL$1003,37,0))</f>
        <v>0</v>
      </c>
      <c r="E134" s="105">
        <v>133</v>
      </c>
      <c r="F134" s="106">
        <f>IF(VLOOKUP(C134,'Agripp Holds PU (EU, ASIA)'!$A$11:$AN$999,39,0)="",0,VLOOKUP(C134,'Agripp Holds PU (EU, ASIA)'!$A$11:$AN$999,39,0))</f>
        <v>0</v>
      </c>
      <c r="G134" s="107"/>
      <c r="H134" s="107"/>
      <c r="I134" s="107"/>
      <c r="J134" s="105" t="str">
        <f t="shared" si="25"/>
        <v/>
      </c>
      <c r="K134" s="105" t="str">
        <f t="shared" si="26"/>
        <v/>
      </c>
      <c r="L134" s="105" t="str">
        <f t="shared" si="27"/>
        <v/>
      </c>
      <c r="M134" s="105" t="str">
        <f t="shared" si="28"/>
        <v/>
      </c>
      <c r="N134" s="105" t="str">
        <f t="shared" si="29"/>
        <v/>
      </c>
      <c r="O134" s="105" t="str">
        <f t="shared" si="30"/>
        <v/>
      </c>
      <c r="P134" s="105" t="str">
        <f t="shared" si="31"/>
        <v/>
      </c>
      <c r="Q134" s="105" t="str">
        <f t="shared" si="32"/>
        <v/>
      </c>
      <c r="R134" s="105" t="str">
        <f t="shared" si="33"/>
        <v/>
      </c>
      <c r="S134" s="106" t="str">
        <f t="shared" si="34"/>
        <v/>
      </c>
      <c r="T134" s="105" t="str">
        <f t="shared" si="36"/>
        <v/>
      </c>
    </row>
    <row r="135" spans="1:20" ht="19.95" customHeight="1">
      <c r="A135" s="79" t="str">
        <f t="shared" si="35"/>
        <v/>
      </c>
      <c r="B135" s="104">
        <f>SUM($A$2:A135)</f>
        <v>0</v>
      </c>
      <c r="C135" s="105" t="str">
        <f>'Agripp Holds PU (EU, ASIA)'!A147</f>
        <v>HU134</v>
      </c>
      <c r="D135" s="105">
        <f>IF(VLOOKUP(C135,'Agripp Holds PU (EU, ASIA)'!$A$11:$AL$1003,37,0)="",0,VLOOKUP(C135,'Agripp Holds PU (EU, ASIA)'!$A$11:$AL$1003,37,0))</f>
        <v>0</v>
      </c>
      <c r="E135" s="105">
        <v>134</v>
      </c>
      <c r="F135" s="106">
        <f>IF(VLOOKUP(C135,'Agripp Holds PU (EU, ASIA)'!$A$11:$AN$999,39,0)="",0,VLOOKUP(C135,'Agripp Holds PU (EU, ASIA)'!$A$11:$AN$999,39,0))</f>
        <v>0</v>
      </c>
      <c r="G135" s="107"/>
      <c r="H135" s="107"/>
      <c r="I135" s="107"/>
      <c r="J135" s="105" t="str">
        <f t="shared" si="25"/>
        <v/>
      </c>
      <c r="K135" s="105" t="str">
        <f t="shared" si="26"/>
        <v/>
      </c>
      <c r="L135" s="105" t="str">
        <f t="shared" si="27"/>
        <v/>
      </c>
      <c r="M135" s="105" t="str">
        <f t="shared" si="28"/>
        <v/>
      </c>
      <c r="N135" s="105" t="str">
        <f t="shared" si="29"/>
        <v/>
      </c>
      <c r="O135" s="105" t="str">
        <f t="shared" si="30"/>
        <v/>
      </c>
      <c r="P135" s="105" t="str">
        <f t="shared" si="31"/>
        <v/>
      </c>
      <c r="Q135" s="105" t="str">
        <f t="shared" si="32"/>
        <v/>
      </c>
      <c r="R135" s="105" t="str">
        <f t="shared" si="33"/>
        <v/>
      </c>
      <c r="S135" s="106" t="str">
        <f t="shared" si="34"/>
        <v/>
      </c>
      <c r="T135" s="105" t="str">
        <f t="shared" si="36"/>
        <v/>
      </c>
    </row>
    <row r="136" spans="1:20" ht="19.95" customHeight="1">
      <c r="A136" s="79" t="str">
        <f t="shared" si="35"/>
        <v/>
      </c>
      <c r="B136" s="104">
        <f>SUM($A$2:A136)</f>
        <v>0</v>
      </c>
      <c r="C136" s="105" t="str">
        <f>'Agripp Holds PU (EU, ASIA)'!A148</f>
        <v>HU135</v>
      </c>
      <c r="D136" s="105">
        <f>IF(VLOOKUP(C136,'Agripp Holds PU (EU, ASIA)'!$A$11:$AL$1003,37,0)="",0,VLOOKUP(C136,'Agripp Holds PU (EU, ASIA)'!$A$11:$AL$1003,37,0))</f>
        <v>0</v>
      </c>
      <c r="E136" s="105">
        <v>135</v>
      </c>
      <c r="F136" s="106">
        <f>IF(VLOOKUP(C136,'Agripp Holds PU (EU, ASIA)'!$A$11:$AN$999,39,0)="",0,VLOOKUP(C136,'Agripp Holds PU (EU, ASIA)'!$A$11:$AN$999,39,0))</f>
        <v>0</v>
      </c>
      <c r="G136" s="107"/>
      <c r="H136" s="107"/>
      <c r="I136" s="107"/>
      <c r="J136" s="105" t="str">
        <f t="shared" si="25"/>
        <v/>
      </c>
      <c r="K136" s="105" t="str">
        <f t="shared" si="26"/>
        <v/>
      </c>
      <c r="L136" s="105" t="str">
        <f t="shared" si="27"/>
        <v/>
      </c>
      <c r="M136" s="105" t="str">
        <f t="shared" si="28"/>
        <v/>
      </c>
      <c r="N136" s="105" t="str">
        <f t="shared" si="29"/>
        <v/>
      </c>
      <c r="O136" s="105" t="str">
        <f t="shared" si="30"/>
        <v/>
      </c>
      <c r="P136" s="105" t="str">
        <f t="shared" si="31"/>
        <v/>
      </c>
      <c r="Q136" s="105" t="str">
        <f t="shared" si="32"/>
        <v/>
      </c>
      <c r="R136" s="105" t="str">
        <f t="shared" si="33"/>
        <v/>
      </c>
      <c r="S136" s="106" t="str">
        <f t="shared" si="34"/>
        <v/>
      </c>
      <c r="T136" s="105" t="str">
        <f t="shared" si="36"/>
        <v/>
      </c>
    </row>
    <row r="137" spans="1:20" ht="19.95" customHeight="1">
      <c r="A137" s="79" t="str">
        <f t="shared" si="35"/>
        <v/>
      </c>
      <c r="B137" s="104">
        <f>SUM($A$2:A137)</f>
        <v>0</v>
      </c>
      <c r="C137" s="105" t="str">
        <f>'Agripp Holds PU (EU, ASIA)'!A149</f>
        <v>HU136</v>
      </c>
      <c r="D137" s="105">
        <f>IF(VLOOKUP(C137,'Agripp Holds PU (EU, ASIA)'!$A$11:$AL$1003,37,0)="",0,VLOOKUP(C137,'Agripp Holds PU (EU, ASIA)'!$A$11:$AL$1003,37,0))</f>
        <v>0</v>
      </c>
      <c r="E137" s="105">
        <v>136</v>
      </c>
      <c r="F137" s="106">
        <f>IF(VLOOKUP(C137,'Agripp Holds PU (EU, ASIA)'!$A$11:$AN$999,39,0)="",0,VLOOKUP(C137,'Agripp Holds PU (EU, ASIA)'!$A$11:$AN$999,39,0))</f>
        <v>0</v>
      </c>
      <c r="G137" s="107"/>
      <c r="H137" s="107"/>
      <c r="I137" s="107"/>
      <c r="J137" s="105" t="str">
        <f t="shared" si="25"/>
        <v/>
      </c>
      <c r="K137" s="105" t="str">
        <f t="shared" si="26"/>
        <v/>
      </c>
      <c r="L137" s="105" t="str">
        <f t="shared" si="27"/>
        <v/>
      </c>
      <c r="M137" s="105" t="str">
        <f t="shared" si="28"/>
        <v/>
      </c>
      <c r="N137" s="105" t="str">
        <f t="shared" si="29"/>
        <v/>
      </c>
      <c r="O137" s="105" t="str">
        <f t="shared" si="30"/>
        <v/>
      </c>
      <c r="P137" s="105" t="str">
        <f t="shared" si="31"/>
        <v/>
      </c>
      <c r="Q137" s="105" t="str">
        <f t="shared" si="32"/>
        <v/>
      </c>
      <c r="R137" s="105" t="str">
        <f t="shared" si="33"/>
        <v/>
      </c>
      <c r="S137" s="106" t="str">
        <f t="shared" si="34"/>
        <v/>
      </c>
      <c r="T137" s="105" t="str">
        <f t="shared" si="36"/>
        <v/>
      </c>
    </row>
    <row r="138" spans="1:20" ht="19.95" customHeight="1">
      <c r="A138" s="79" t="str">
        <f t="shared" si="35"/>
        <v/>
      </c>
      <c r="B138" s="104">
        <f>SUM($A$2:A138)</f>
        <v>0</v>
      </c>
      <c r="C138" s="105" t="str">
        <f>'Agripp Holds PU (EU, ASIA)'!A150</f>
        <v>HU137</v>
      </c>
      <c r="D138" s="105">
        <f>IF(VLOOKUP(C138,'Agripp Holds PU (EU, ASIA)'!$A$11:$AL$1003,37,0)="",0,VLOOKUP(C138,'Agripp Holds PU (EU, ASIA)'!$A$11:$AL$1003,37,0))</f>
        <v>0</v>
      </c>
      <c r="E138" s="105">
        <v>137</v>
      </c>
      <c r="F138" s="106">
        <f>IF(VLOOKUP(C138,'Agripp Holds PU (EU, ASIA)'!$A$11:$AN$999,39,0)="",0,VLOOKUP(C138,'Agripp Holds PU (EU, ASIA)'!$A$11:$AN$999,39,0))</f>
        <v>0</v>
      </c>
      <c r="G138" s="107"/>
      <c r="H138" s="107"/>
      <c r="I138" s="107"/>
      <c r="J138" s="105" t="str">
        <f t="shared" si="25"/>
        <v/>
      </c>
      <c r="K138" s="105" t="str">
        <f t="shared" si="26"/>
        <v/>
      </c>
      <c r="L138" s="105" t="str">
        <f t="shared" si="27"/>
        <v/>
      </c>
      <c r="M138" s="105" t="str">
        <f t="shared" si="28"/>
        <v/>
      </c>
      <c r="N138" s="105" t="str">
        <f t="shared" si="29"/>
        <v/>
      </c>
      <c r="O138" s="105" t="str">
        <f t="shared" si="30"/>
        <v/>
      </c>
      <c r="P138" s="105" t="str">
        <f t="shared" si="31"/>
        <v/>
      </c>
      <c r="Q138" s="105" t="str">
        <f t="shared" si="32"/>
        <v/>
      </c>
      <c r="R138" s="105" t="str">
        <f t="shared" si="33"/>
        <v/>
      </c>
      <c r="S138" s="106" t="str">
        <f t="shared" si="34"/>
        <v/>
      </c>
      <c r="T138" s="105" t="str">
        <f t="shared" si="36"/>
        <v/>
      </c>
    </row>
    <row r="139" spans="1:20" ht="19.95" customHeight="1">
      <c r="A139" s="79" t="str">
        <f t="shared" si="35"/>
        <v/>
      </c>
      <c r="B139" s="104">
        <f>SUM($A$2:A139)</f>
        <v>0</v>
      </c>
      <c r="C139" s="105" t="str">
        <f>'Agripp Holds PU (EU, ASIA)'!A151</f>
        <v>HU138</v>
      </c>
      <c r="D139" s="105">
        <f>IF(VLOOKUP(C139,'Agripp Holds PU (EU, ASIA)'!$A$11:$AL$1003,37,0)="",0,VLOOKUP(C139,'Agripp Holds PU (EU, ASIA)'!$A$11:$AL$1003,37,0))</f>
        <v>0</v>
      </c>
      <c r="E139" s="105">
        <v>138</v>
      </c>
      <c r="F139" s="106">
        <f>IF(VLOOKUP(C139,'Agripp Holds PU (EU, ASIA)'!$A$11:$AN$999,39,0)="",0,VLOOKUP(C139,'Agripp Holds PU (EU, ASIA)'!$A$11:$AN$999,39,0))</f>
        <v>0</v>
      </c>
      <c r="G139" s="107"/>
      <c r="H139" s="107"/>
      <c r="I139" s="107"/>
      <c r="J139" s="105" t="str">
        <f t="shared" si="25"/>
        <v/>
      </c>
      <c r="K139" s="105" t="str">
        <f t="shared" si="26"/>
        <v/>
      </c>
      <c r="L139" s="105" t="str">
        <f t="shared" si="27"/>
        <v/>
      </c>
      <c r="M139" s="105" t="str">
        <f t="shared" si="28"/>
        <v/>
      </c>
      <c r="N139" s="105" t="str">
        <f t="shared" si="29"/>
        <v/>
      </c>
      <c r="O139" s="105" t="str">
        <f t="shared" si="30"/>
        <v/>
      </c>
      <c r="P139" s="105" t="str">
        <f t="shared" si="31"/>
        <v/>
      </c>
      <c r="Q139" s="105" t="str">
        <f t="shared" si="32"/>
        <v/>
      </c>
      <c r="R139" s="105" t="str">
        <f t="shared" si="33"/>
        <v/>
      </c>
      <c r="S139" s="106" t="str">
        <f t="shared" si="34"/>
        <v/>
      </c>
      <c r="T139" s="105" t="str">
        <f t="shared" si="36"/>
        <v/>
      </c>
    </row>
    <row r="140" spans="1:20" ht="19.95" customHeight="1">
      <c r="A140" s="79" t="str">
        <f t="shared" si="35"/>
        <v/>
      </c>
      <c r="B140" s="104">
        <f>SUM($A$2:A140)</f>
        <v>0</v>
      </c>
      <c r="C140" s="105" t="str">
        <f>'Agripp Holds PU (EU, ASIA)'!A152</f>
        <v>HU139</v>
      </c>
      <c r="D140" s="105">
        <f>IF(VLOOKUP(C140,'Agripp Holds PU (EU, ASIA)'!$A$11:$AL$1003,37,0)="",0,VLOOKUP(C140,'Agripp Holds PU (EU, ASIA)'!$A$11:$AL$1003,37,0))</f>
        <v>0</v>
      </c>
      <c r="E140" s="105">
        <v>139</v>
      </c>
      <c r="F140" s="106">
        <f>IF(VLOOKUP(C140,'Agripp Holds PU (EU, ASIA)'!$A$11:$AN$999,39,0)="",0,VLOOKUP(C140,'Agripp Holds PU (EU, ASIA)'!$A$11:$AN$999,39,0))</f>
        <v>0</v>
      </c>
      <c r="G140" s="107"/>
      <c r="H140" s="107"/>
      <c r="I140" s="107"/>
      <c r="J140" s="105" t="str">
        <f t="shared" si="25"/>
        <v/>
      </c>
      <c r="K140" s="105" t="str">
        <f t="shared" si="26"/>
        <v/>
      </c>
      <c r="L140" s="105" t="str">
        <f t="shared" si="27"/>
        <v/>
      </c>
      <c r="M140" s="105" t="str">
        <f t="shared" si="28"/>
        <v/>
      </c>
      <c r="N140" s="105" t="str">
        <f t="shared" si="29"/>
        <v/>
      </c>
      <c r="O140" s="105" t="str">
        <f t="shared" si="30"/>
        <v/>
      </c>
      <c r="P140" s="105" t="str">
        <f t="shared" si="31"/>
        <v/>
      </c>
      <c r="Q140" s="105" t="str">
        <f t="shared" si="32"/>
        <v/>
      </c>
      <c r="R140" s="105" t="str">
        <f t="shared" si="33"/>
        <v/>
      </c>
      <c r="S140" s="106" t="str">
        <f t="shared" si="34"/>
        <v/>
      </c>
      <c r="T140" s="105" t="str">
        <f t="shared" si="36"/>
        <v/>
      </c>
    </row>
    <row r="141" spans="1:20" ht="19.95" customHeight="1">
      <c r="A141" s="79" t="str">
        <f t="shared" si="35"/>
        <v/>
      </c>
      <c r="B141" s="104">
        <f>SUM($A$2:A141)</f>
        <v>0</v>
      </c>
      <c r="C141" s="105" t="str">
        <f>'Agripp Holds PU (EU, ASIA)'!A153</f>
        <v>HU140</v>
      </c>
      <c r="D141" s="105">
        <f>IF(VLOOKUP(C141,'Agripp Holds PU (EU, ASIA)'!$A$11:$AL$1003,37,0)="",0,VLOOKUP(C141,'Agripp Holds PU (EU, ASIA)'!$A$11:$AL$1003,37,0))</f>
        <v>0</v>
      </c>
      <c r="E141" s="105">
        <v>140</v>
      </c>
      <c r="F141" s="106">
        <f>IF(VLOOKUP(C141,'Agripp Holds PU (EU, ASIA)'!$A$11:$AN$999,39,0)="",0,VLOOKUP(C141,'Agripp Holds PU (EU, ASIA)'!$A$11:$AN$999,39,0))</f>
        <v>0</v>
      </c>
      <c r="G141" s="107"/>
      <c r="H141" s="107"/>
      <c r="I141" s="107"/>
      <c r="J141" s="105" t="str">
        <f t="shared" si="25"/>
        <v/>
      </c>
      <c r="K141" s="105" t="str">
        <f t="shared" si="26"/>
        <v/>
      </c>
      <c r="L141" s="105" t="str">
        <f t="shared" si="27"/>
        <v/>
      </c>
      <c r="M141" s="105" t="str">
        <f t="shared" si="28"/>
        <v/>
      </c>
      <c r="N141" s="105" t="str">
        <f t="shared" si="29"/>
        <v/>
      </c>
      <c r="O141" s="105" t="str">
        <f t="shared" si="30"/>
        <v/>
      </c>
      <c r="P141" s="105" t="str">
        <f t="shared" si="31"/>
        <v/>
      </c>
      <c r="Q141" s="105" t="str">
        <f t="shared" si="32"/>
        <v/>
      </c>
      <c r="R141" s="105" t="str">
        <f t="shared" si="33"/>
        <v/>
      </c>
      <c r="S141" s="106" t="str">
        <f t="shared" si="34"/>
        <v/>
      </c>
      <c r="T141" s="105" t="str">
        <f t="shared" si="36"/>
        <v/>
      </c>
    </row>
    <row r="142" spans="1:20" ht="19.95" customHeight="1">
      <c r="A142" s="79" t="str">
        <f t="shared" si="35"/>
        <v/>
      </c>
      <c r="B142" s="104">
        <f>SUM($A$2:A142)</f>
        <v>0</v>
      </c>
      <c r="C142" s="105" t="str">
        <f>'Agripp Holds PU (EU, ASIA)'!A154</f>
        <v>HU141</v>
      </c>
      <c r="D142" s="105">
        <f>IF(VLOOKUP(C142,'Agripp Holds PU (EU, ASIA)'!$A$11:$AL$1003,37,0)="",0,VLOOKUP(C142,'Agripp Holds PU (EU, ASIA)'!$A$11:$AL$1003,37,0))</f>
        <v>0</v>
      </c>
      <c r="E142" s="105">
        <v>141</v>
      </c>
      <c r="F142" s="106">
        <f>IF(VLOOKUP(C142,'Agripp Holds PU (EU, ASIA)'!$A$11:$AN$999,39,0)="",0,VLOOKUP(C142,'Agripp Holds PU (EU, ASIA)'!$A$11:$AN$999,39,0))</f>
        <v>0</v>
      </c>
      <c r="G142" s="107"/>
      <c r="H142" s="107"/>
      <c r="I142" s="107"/>
      <c r="J142" s="105" t="str">
        <f t="shared" si="25"/>
        <v/>
      </c>
      <c r="K142" s="105" t="str">
        <f t="shared" si="26"/>
        <v/>
      </c>
      <c r="L142" s="105" t="str">
        <f t="shared" si="27"/>
        <v/>
      </c>
      <c r="M142" s="105" t="str">
        <f t="shared" si="28"/>
        <v/>
      </c>
      <c r="N142" s="105" t="str">
        <f t="shared" si="29"/>
        <v/>
      </c>
      <c r="O142" s="105" t="str">
        <f t="shared" si="30"/>
        <v/>
      </c>
      <c r="P142" s="105" t="str">
        <f t="shared" si="31"/>
        <v/>
      </c>
      <c r="Q142" s="105" t="str">
        <f t="shared" si="32"/>
        <v/>
      </c>
      <c r="R142" s="105" t="str">
        <f t="shared" si="33"/>
        <v/>
      </c>
      <c r="S142" s="106" t="str">
        <f t="shared" si="34"/>
        <v/>
      </c>
      <c r="T142" s="105" t="str">
        <f t="shared" si="36"/>
        <v/>
      </c>
    </row>
    <row r="143" spans="1:20" ht="19.95" customHeight="1">
      <c r="A143" s="79" t="str">
        <f t="shared" si="35"/>
        <v/>
      </c>
      <c r="B143" s="104">
        <f>SUM($A$2:A143)</f>
        <v>0</v>
      </c>
      <c r="C143" s="105" t="str">
        <f>'Agripp Holds PU (EU, ASIA)'!A155</f>
        <v>HU142</v>
      </c>
      <c r="D143" s="105">
        <f>IF(VLOOKUP(C143,'Agripp Holds PU (EU, ASIA)'!$A$11:$AL$1003,37,0)="",0,VLOOKUP(C143,'Agripp Holds PU (EU, ASIA)'!$A$11:$AL$1003,37,0))</f>
        <v>0</v>
      </c>
      <c r="E143" s="105">
        <v>142</v>
      </c>
      <c r="F143" s="106">
        <f>IF(VLOOKUP(C143,'Agripp Holds PU (EU, ASIA)'!$A$11:$AN$999,39,0)="",0,VLOOKUP(C143,'Agripp Holds PU (EU, ASIA)'!$A$11:$AN$999,39,0))</f>
        <v>0</v>
      </c>
      <c r="G143" s="107"/>
      <c r="H143" s="107"/>
      <c r="I143" s="107"/>
      <c r="J143" s="105" t="str">
        <f t="shared" si="25"/>
        <v/>
      </c>
      <c r="K143" s="105" t="str">
        <f t="shared" si="26"/>
        <v/>
      </c>
      <c r="L143" s="105" t="str">
        <f t="shared" si="27"/>
        <v/>
      </c>
      <c r="M143" s="105" t="str">
        <f t="shared" si="28"/>
        <v/>
      </c>
      <c r="N143" s="105" t="str">
        <f t="shared" si="29"/>
        <v/>
      </c>
      <c r="O143" s="105" t="str">
        <f t="shared" si="30"/>
        <v/>
      </c>
      <c r="P143" s="105" t="str">
        <f t="shared" si="31"/>
        <v/>
      </c>
      <c r="Q143" s="105" t="str">
        <f t="shared" si="32"/>
        <v/>
      </c>
      <c r="R143" s="105" t="str">
        <f t="shared" si="33"/>
        <v/>
      </c>
      <c r="S143" s="106" t="str">
        <f t="shared" si="34"/>
        <v/>
      </c>
      <c r="T143" s="105" t="str">
        <f t="shared" si="36"/>
        <v/>
      </c>
    </row>
    <row r="144" spans="1:20" ht="19.95" customHeight="1">
      <c r="A144" s="79" t="str">
        <f t="shared" si="35"/>
        <v/>
      </c>
      <c r="B144" s="104">
        <f>SUM($A$2:A144)</f>
        <v>0</v>
      </c>
      <c r="C144" s="105" t="str">
        <f>'Agripp Holds PU (EU, ASIA)'!A156</f>
        <v>HU143</v>
      </c>
      <c r="D144" s="105">
        <f>IF(VLOOKUP(C144,'Agripp Holds PU (EU, ASIA)'!$A$11:$AL$1003,37,0)="",0,VLOOKUP(C144,'Agripp Holds PU (EU, ASIA)'!$A$11:$AL$1003,37,0))</f>
        <v>0</v>
      </c>
      <c r="E144" s="105">
        <v>143</v>
      </c>
      <c r="F144" s="106">
        <f>IF(VLOOKUP(C144,'Agripp Holds PU (EU, ASIA)'!$A$11:$AN$999,39,0)="",0,VLOOKUP(C144,'Agripp Holds PU (EU, ASIA)'!$A$11:$AN$999,39,0))</f>
        <v>0</v>
      </c>
      <c r="G144" s="107"/>
      <c r="H144" s="107"/>
      <c r="I144" s="107"/>
      <c r="J144" s="105" t="str">
        <f t="shared" si="25"/>
        <v/>
      </c>
      <c r="K144" s="105" t="str">
        <f t="shared" si="26"/>
        <v/>
      </c>
      <c r="L144" s="105" t="str">
        <f t="shared" si="27"/>
        <v/>
      </c>
      <c r="M144" s="105" t="str">
        <f t="shared" si="28"/>
        <v/>
      </c>
      <c r="N144" s="105" t="str">
        <f t="shared" si="29"/>
        <v/>
      </c>
      <c r="O144" s="105" t="str">
        <f t="shared" si="30"/>
        <v/>
      </c>
      <c r="P144" s="105" t="str">
        <f t="shared" si="31"/>
        <v/>
      </c>
      <c r="Q144" s="105" t="str">
        <f t="shared" si="32"/>
        <v/>
      </c>
      <c r="R144" s="105" t="str">
        <f t="shared" si="33"/>
        <v/>
      </c>
      <c r="S144" s="106" t="str">
        <f t="shared" si="34"/>
        <v/>
      </c>
      <c r="T144" s="105" t="str">
        <f t="shared" si="36"/>
        <v/>
      </c>
    </row>
    <row r="145" spans="1:20" ht="19.95" customHeight="1">
      <c r="A145" s="79" t="str">
        <f t="shared" si="35"/>
        <v/>
      </c>
      <c r="B145" s="104">
        <f>SUM($A$2:A145)</f>
        <v>0</v>
      </c>
      <c r="C145" s="105" t="str">
        <f>'Agripp Holds PU (EU, ASIA)'!A157</f>
        <v>HU144</v>
      </c>
      <c r="D145" s="105">
        <f>IF(VLOOKUP(C145,'Agripp Holds PU (EU, ASIA)'!$A$11:$AL$1003,37,0)="",0,VLOOKUP(C145,'Agripp Holds PU (EU, ASIA)'!$A$11:$AL$1003,37,0))</f>
        <v>0</v>
      </c>
      <c r="E145" s="105">
        <v>144</v>
      </c>
      <c r="F145" s="106">
        <f>IF(VLOOKUP(C145,'Agripp Holds PU (EU, ASIA)'!$A$11:$AN$999,39,0)="",0,VLOOKUP(C145,'Agripp Holds PU (EU, ASIA)'!$A$11:$AN$999,39,0))</f>
        <v>0</v>
      </c>
      <c r="G145" s="107"/>
      <c r="H145" s="107"/>
      <c r="I145" s="107"/>
      <c r="J145" s="105" t="str">
        <f t="shared" si="25"/>
        <v/>
      </c>
      <c r="K145" s="105" t="str">
        <f t="shared" si="26"/>
        <v/>
      </c>
      <c r="L145" s="105" t="str">
        <f t="shared" si="27"/>
        <v/>
      </c>
      <c r="M145" s="105" t="str">
        <f t="shared" si="28"/>
        <v/>
      </c>
      <c r="N145" s="105" t="str">
        <f t="shared" si="29"/>
        <v/>
      </c>
      <c r="O145" s="105" t="str">
        <f t="shared" si="30"/>
        <v/>
      </c>
      <c r="P145" s="105" t="str">
        <f t="shared" si="31"/>
        <v/>
      </c>
      <c r="Q145" s="105" t="str">
        <f t="shared" si="32"/>
        <v/>
      </c>
      <c r="R145" s="105" t="str">
        <f t="shared" si="33"/>
        <v/>
      </c>
      <c r="S145" s="106" t="str">
        <f t="shared" si="34"/>
        <v/>
      </c>
      <c r="T145" s="105" t="str">
        <f t="shared" si="36"/>
        <v/>
      </c>
    </row>
    <row r="146" spans="1:20" ht="19.95" customHeight="1">
      <c r="A146" s="79" t="str">
        <f t="shared" si="35"/>
        <v/>
      </c>
      <c r="B146" s="104">
        <f>SUM($A$2:A146)</f>
        <v>0</v>
      </c>
      <c r="C146" s="105" t="str">
        <f>'Agripp Holds PU (EU, ASIA)'!A158</f>
        <v>HU145</v>
      </c>
      <c r="D146" s="105">
        <f>IF(VLOOKUP(C146,'Agripp Holds PU (EU, ASIA)'!$A$11:$AL$1003,37,0)="",0,VLOOKUP(C146,'Agripp Holds PU (EU, ASIA)'!$A$11:$AL$1003,37,0))</f>
        <v>0</v>
      </c>
      <c r="E146" s="105">
        <v>145</v>
      </c>
      <c r="F146" s="106">
        <f>IF(VLOOKUP(C146,'Agripp Holds PU (EU, ASIA)'!$A$11:$AN$999,39,0)="",0,VLOOKUP(C146,'Agripp Holds PU (EU, ASIA)'!$A$11:$AN$999,39,0))</f>
        <v>0</v>
      </c>
      <c r="G146" s="107"/>
      <c r="H146" s="107"/>
      <c r="I146" s="107"/>
      <c r="J146" s="105" t="str">
        <f t="shared" si="25"/>
        <v/>
      </c>
      <c r="K146" s="105" t="str">
        <f t="shared" si="26"/>
        <v/>
      </c>
      <c r="L146" s="105" t="str">
        <f t="shared" si="27"/>
        <v/>
      </c>
      <c r="M146" s="105" t="str">
        <f t="shared" si="28"/>
        <v/>
      </c>
      <c r="N146" s="105" t="str">
        <f t="shared" si="29"/>
        <v/>
      </c>
      <c r="O146" s="105" t="str">
        <f t="shared" si="30"/>
        <v/>
      </c>
      <c r="P146" s="105" t="str">
        <f t="shared" si="31"/>
        <v/>
      </c>
      <c r="Q146" s="105" t="str">
        <f t="shared" si="32"/>
        <v/>
      </c>
      <c r="R146" s="105" t="str">
        <f t="shared" si="33"/>
        <v/>
      </c>
      <c r="S146" s="106" t="str">
        <f t="shared" si="34"/>
        <v/>
      </c>
      <c r="T146" s="105" t="str">
        <f t="shared" si="36"/>
        <v/>
      </c>
    </row>
    <row r="147" spans="1:20" ht="19.95" customHeight="1">
      <c r="A147" s="79" t="str">
        <f t="shared" si="35"/>
        <v/>
      </c>
      <c r="B147" s="104">
        <f>SUM($A$2:A147)</f>
        <v>0</v>
      </c>
      <c r="C147" s="105" t="str">
        <f>'Agripp Holds PU (EU, ASIA)'!A159</f>
        <v>HU146</v>
      </c>
      <c r="D147" s="105">
        <f>IF(VLOOKUP(C147,'Agripp Holds PU (EU, ASIA)'!$A$11:$AL$1003,37,0)="",0,VLOOKUP(C147,'Agripp Holds PU (EU, ASIA)'!$A$11:$AL$1003,37,0))</f>
        <v>0</v>
      </c>
      <c r="E147" s="105">
        <v>146</v>
      </c>
      <c r="F147" s="106">
        <f>IF(VLOOKUP(C147,'Agripp Holds PU (EU, ASIA)'!$A$11:$AN$999,39,0)="",0,VLOOKUP(C147,'Agripp Holds PU (EU, ASIA)'!$A$11:$AN$999,39,0))</f>
        <v>0</v>
      </c>
      <c r="G147" s="107"/>
      <c r="H147" s="107"/>
      <c r="I147" s="107"/>
      <c r="J147" s="105" t="str">
        <f t="shared" si="25"/>
        <v/>
      </c>
      <c r="K147" s="105" t="str">
        <f t="shared" si="26"/>
        <v/>
      </c>
      <c r="L147" s="105" t="str">
        <f t="shared" si="27"/>
        <v/>
      </c>
      <c r="M147" s="105" t="str">
        <f t="shared" si="28"/>
        <v/>
      </c>
      <c r="N147" s="105" t="str">
        <f t="shared" si="29"/>
        <v/>
      </c>
      <c r="O147" s="105" t="str">
        <f t="shared" si="30"/>
        <v/>
      </c>
      <c r="P147" s="105" t="str">
        <f t="shared" si="31"/>
        <v/>
      </c>
      <c r="Q147" s="105" t="str">
        <f t="shared" si="32"/>
        <v/>
      </c>
      <c r="R147" s="105" t="str">
        <f t="shared" si="33"/>
        <v/>
      </c>
      <c r="S147" s="106" t="str">
        <f t="shared" si="34"/>
        <v/>
      </c>
      <c r="T147" s="105" t="str">
        <f t="shared" si="36"/>
        <v/>
      </c>
    </row>
    <row r="148" spans="1:20" ht="19.95" customHeight="1">
      <c r="A148" s="79" t="str">
        <f t="shared" si="35"/>
        <v/>
      </c>
      <c r="B148" s="104">
        <f>SUM($A$2:A148)</f>
        <v>0</v>
      </c>
      <c r="C148" s="105" t="str">
        <f>'Agripp Holds PU (EU, ASIA)'!A160</f>
        <v>HU147</v>
      </c>
      <c r="D148" s="105">
        <f>IF(VLOOKUP(C148,'Agripp Holds PU (EU, ASIA)'!$A$11:$AL$1003,37,0)="",0,VLOOKUP(C148,'Agripp Holds PU (EU, ASIA)'!$A$11:$AL$1003,37,0))</f>
        <v>0</v>
      </c>
      <c r="E148" s="105">
        <v>147</v>
      </c>
      <c r="F148" s="106">
        <f>IF(VLOOKUP(C148,'Agripp Holds PU (EU, ASIA)'!$A$11:$AN$999,39,0)="",0,VLOOKUP(C148,'Agripp Holds PU (EU, ASIA)'!$A$11:$AN$999,39,0))</f>
        <v>0</v>
      </c>
      <c r="G148" s="107"/>
      <c r="H148" s="107"/>
      <c r="I148" s="107"/>
      <c r="J148" s="105" t="str">
        <f t="shared" si="25"/>
        <v/>
      </c>
      <c r="K148" s="105" t="str">
        <f t="shared" si="26"/>
        <v/>
      </c>
      <c r="L148" s="105" t="str">
        <f t="shared" si="27"/>
        <v/>
      </c>
      <c r="M148" s="105" t="str">
        <f t="shared" si="28"/>
        <v/>
      </c>
      <c r="N148" s="105" t="str">
        <f t="shared" si="29"/>
        <v/>
      </c>
      <c r="O148" s="105" t="str">
        <f t="shared" si="30"/>
        <v/>
      </c>
      <c r="P148" s="105" t="str">
        <f t="shared" si="31"/>
        <v/>
      </c>
      <c r="Q148" s="105" t="str">
        <f t="shared" si="32"/>
        <v/>
      </c>
      <c r="R148" s="105" t="str">
        <f t="shared" si="33"/>
        <v/>
      </c>
      <c r="S148" s="106" t="str">
        <f t="shared" si="34"/>
        <v/>
      </c>
      <c r="T148" s="105" t="str">
        <f t="shared" si="36"/>
        <v/>
      </c>
    </row>
    <row r="149" spans="1:20" ht="19.95" customHeight="1">
      <c r="A149" s="79" t="str">
        <f t="shared" si="35"/>
        <v/>
      </c>
      <c r="B149" s="104">
        <f>SUM($A$2:A149)</f>
        <v>0</v>
      </c>
      <c r="C149" s="105" t="str">
        <f>'Agripp Holds PU (EU, ASIA)'!A161</f>
        <v>HU148</v>
      </c>
      <c r="D149" s="105">
        <f>IF(VLOOKUP(C149,'Agripp Holds PU (EU, ASIA)'!$A$11:$AL$1003,37,0)="",0,VLOOKUP(C149,'Agripp Holds PU (EU, ASIA)'!$A$11:$AL$1003,37,0))</f>
        <v>0</v>
      </c>
      <c r="E149" s="105">
        <v>148</v>
      </c>
      <c r="F149" s="106">
        <f>IF(VLOOKUP(C149,'Agripp Holds PU (EU, ASIA)'!$A$11:$AN$999,39,0)="",0,VLOOKUP(C149,'Agripp Holds PU (EU, ASIA)'!$A$11:$AN$999,39,0))</f>
        <v>0</v>
      </c>
      <c r="G149" s="107"/>
      <c r="H149" s="107"/>
      <c r="I149" s="107"/>
      <c r="J149" s="105" t="str">
        <f t="shared" si="25"/>
        <v/>
      </c>
      <c r="K149" s="105" t="str">
        <f t="shared" si="26"/>
        <v/>
      </c>
      <c r="L149" s="105" t="str">
        <f t="shared" si="27"/>
        <v/>
      </c>
      <c r="M149" s="105" t="str">
        <f t="shared" si="28"/>
        <v/>
      </c>
      <c r="N149" s="105" t="str">
        <f t="shared" si="29"/>
        <v/>
      </c>
      <c r="O149" s="105" t="str">
        <f t="shared" si="30"/>
        <v/>
      </c>
      <c r="P149" s="105" t="str">
        <f t="shared" si="31"/>
        <v/>
      </c>
      <c r="Q149" s="105" t="str">
        <f t="shared" si="32"/>
        <v/>
      </c>
      <c r="R149" s="105" t="str">
        <f t="shared" si="33"/>
        <v/>
      </c>
      <c r="S149" s="106" t="str">
        <f t="shared" si="34"/>
        <v/>
      </c>
      <c r="T149" s="105" t="str">
        <f t="shared" si="36"/>
        <v/>
      </c>
    </row>
    <row r="150" spans="1:20" ht="19.95" customHeight="1">
      <c r="A150" s="79" t="str">
        <f t="shared" si="35"/>
        <v/>
      </c>
      <c r="B150" s="104">
        <f>SUM($A$2:A150)</f>
        <v>0</v>
      </c>
      <c r="C150" s="105" t="str">
        <f>'Agripp Holds PU (EU, ASIA)'!A162</f>
        <v>HU149</v>
      </c>
      <c r="D150" s="105">
        <f>IF(VLOOKUP(C150,'Agripp Holds PU (EU, ASIA)'!$A$11:$AL$1003,37,0)="",0,VLOOKUP(C150,'Agripp Holds PU (EU, ASIA)'!$A$11:$AL$1003,37,0))</f>
        <v>0</v>
      </c>
      <c r="E150" s="105">
        <v>149</v>
      </c>
      <c r="F150" s="106">
        <f>IF(VLOOKUP(C150,'Agripp Holds PU (EU, ASIA)'!$A$11:$AN$999,39,0)="",0,VLOOKUP(C150,'Agripp Holds PU (EU, ASIA)'!$A$11:$AN$999,39,0))</f>
        <v>0</v>
      </c>
      <c r="G150" s="107"/>
      <c r="H150" s="107"/>
      <c r="I150" s="107"/>
      <c r="J150" s="105" t="str">
        <f t="shared" si="25"/>
        <v/>
      </c>
      <c r="K150" s="105" t="str">
        <f t="shared" si="26"/>
        <v/>
      </c>
      <c r="L150" s="105" t="str">
        <f t="shared" si="27"/>
        <v/>
      </c>
      <c r="M150" s="105" t="str">
        <f t="shared" si="28"/>
        <v/>
      </c>
      <c r="N150" s="105" t="str">
        <f t="shared" si="29"/>
        <v/>
      </c>
      <c r="O150" s="105" t="str">
        <f t="shared" si="30"/>
        <v/>
      </c>
      <c r="P150" s="105" t="str">
        <f t="shared" si="31"/>
        <v/>
      </c>
      <c r="Q150" s="105" t="str">
        <f t="shared" si="32"/>
        <v/>
      </c>
      <c r="R150" s="105" t="str">
        <f t="shared" si="33"/>
        <v/>
      </c>
      <c r="S150" s="106" t="str">
        <f t="shared" si="34"/>
        <v/>
      </c>
      <c r="T150" s="105" t="str">
        <f t="shared" si="36"/>
        <v/>
      </c>
    </row>
    <row r="151" spans="1:20" ht="19.95" customHeight="1">
      <c r="A151" s="79" t="str">
        <f t="shared" si="35"/>
        <v/>
      </c>
      <c r="B151" s="104">
        <f>SUM($A$2:A151)</f>
        <v>0</v>
      </c>
      <c r="C151" s="105" t="str">
        <f>'Agripp Holds PU (EU, ASIA)'!A163</f>
        <v>HU150</v>
      </c>
      <c r="D151" s="105">
        <f>IF(VLOOKUP(C151,'Agripp Holds PU (EU, ASIA)'!$A$11:$AL$1003,37,0)="",0,VLOOKUP(C151,'Agripp Holds PU (EU, ASIA)'!$A$11:$AL$1003,37,0))</f>
        <v>0</v>
      </c>
      <c r="E151" s="105">
        <v>150</v>
      </c>
      <c r="F151" s="106">
        <f>IF(VLOOKUP(C151,'Agripp Holds PU (EU, ASIA)'!$A$11:$AN$999,39,0)="",0,VLOOKUP(C151,'Agripp Holds PU (EU, ASIA)'!$A$11:$AN$999,39,0))</f>
        <v>0</v>
      </c>
      <c r="G151" s="107"/>
      <c r="H151" s="107"/>
      <c r="I151" s="107"/>
      <c r="J151" s="105" t="str">
        <f t="shared" si="25"/>
        <v/>
      </c>
      <c r="K151" s="105" t="str">
        <f t="shared" si="26"/>
        <v/>
      </c>
      <c r="L151" s="105" t="str">
        <f t="shared" si="27"/>
        <v/>
      </c>
      <c r="M151" s="105" t="str">
        <f t="shared" si="28"/>
        <v/>
      </c>
      <c r="N151" s="105" t="str">
        <f t="shared" si="29"/>
        <v/>
      </c>
      <c r="O151" s="105" t="str">
        <f t="shared" si="30"/>
        <v/>
      </c>
      <c r="P151" s="105" t="str">
        <f t="shared" si="31"/>
        <v/>
      </c>
      <c r="Q151" s="105" t="str">
        <f t="shared" si="32"/>
        <v/>
      </c>
      <c r="R151" s="105" t="str">
        <f t="shared" si="33"/>
        <v/>
      </c>
      <c r="S151" s="106" t="str">
        <f t="shared" si="34"/>
        <v/>
      </c>
      <c r="T151" s="105" t="str">
        <f t="shared" si="36"/>
        <v/>
      </c>
    </row>
    <row r="152" spans="1:20" ht="19.95" customHeight="1">
      <c r="A152" s="79" t="str">
        <f t="shared" si="35"/>
        <v/>
      </c>
      <c r="B152" s="104">
        <f>SUM($A$2:A152)</f>
        <v>0</v>
      </c>
      <c r="C152" s="105" t="str">
        <f>'Agripp Holds PU (EU, ASIA)'!A164</f>
        <v>HU151</v>
      </c>
      <c r="D152" s="105">
        <f>IF(VLOOKUP(C152,'Agripp Holds PU (EU, ASIA)'!$A$11:$AL$1003,37,0)="",0,VLOOKUP(C152,'Agripp Holds PU (EU, ASIA)'!$A$11:$AL$1003,37,0))</f>
        <v>0</v>
      </c>
      <c r="E152" s="105">
        <v>151</v>
      </c>
      <c r="F152" s="106">
        <f>IF(VLOOKUP(C152,'Agripp Holds PU (EU, ASIA)'!$A$11:$AN$999,39,0)="",0,VLOOKUP(C152,'Agripp Holds PU (EU, ASIA)'!$A$11:$AN$999,39,0))</f>
        <v>0</v>
      </c>
      <c r="G152" s="107"/>
      <c r="H152" s="107"/>
      <c r="I152" s="107"/>
      <c r="J152" s="105" t="str">
        <f t="shared" si="25"/>
        <v/>
      </c>
      <c r="K152" s="105" t="str">
        <f t="shared" si="26"/>
        <v/>
      </c>
      <c r="L152" s="105" t="str">
        <f t="shared" si="27"/>
        <v/>
      </c>
      <c r="M152" s="105" t="str">
        <f t="shared" si="28"/>
        <v/>
      </c>
      <c r="N152" s="105" t="str">
        <f t="shared" si="29"/>
        <v/>
      </c>
      <c r="O152" s="105" t="str">
        <f t="shared" si="30"/>
        <v/>
      </c>
      <c r="P152" s="105" t="str">
        <f t="shared" si="31"/>
        <v/>
      </c>
      <c r="Q152" s="105" t="str">
        <f t="shared" si="32"/>
        <v/>
      </c>
      <c r="R152" s="105" t="str">
        <f t="shared" si="33"/>
        <v/>
      </c>
      <c r="S152" s="106" t="str">
        <f t="shared" si="34"/>
        <v/>
      </c>
      <c r="T152" s="105" t="str">
        <f t="shared" si="36"/>
        <v/>
      </c>
    </row>
    <row r="153" spans="1:20" ht="19.95" customHeight="1">
      <c r="A153" s="79" t="str">
        <f t="shared" si="35"/>
        <v/>
      </c>
      <c r="B153" s="104">
        <f>SUM($A$2:A153)</f>
        <v>0</v>
      </c>
      <c r="C153" s="105" t="str">
        <f>'Agripp Holds PU (EU, ASIA)'!A165</f>
        <v>HU152</v>
      </c>
      <c r="D153" s="105">
        <f>IF(VLOOKUP(C153,'Agripp Holds PU (EU, ASIA)'!$A$11:$AL$1003,37,0)="",0,VLOOKUP(C153,'Agripp Holds PU (EU, ASIA)'!$A$11:$AL$1003,37,0))</f>
        <v>0</v>
      </c>
      <c r="E153" s="105">
        <v>152</v>
      </c>
      <c r="F153" s="106">
        <f>IF(VLOOKUP(C153,'Agripp Holds PU (EU, ASIA)'!$A$11:$AN$999,39,0)="",0,VLOOKUP(C153,'Agripp Holds PU (EU, ASIA)'!$A$11:$AN$999,39,0))</f>
        <v>0</v>
      </c>
      <c r="G153" s="107"/>
      <c r="H153" s="107"/>
      <c r="I153" s="107"/>
      <c r="J153" s="105" t="str">
        <f t="shared" si="25"/>
        <v/>
      </c>
      <c r="K153" s="105" t="str">
        <f t="shared" si="26"/>
        <v/>
      </c>
      <c r="L153" s="105" t="str">
        <f t="shared" si="27"/>
        <v/>
      </c>
      <c r="M153" s="105" t="str">
        <f t="shared" si="28"/>
        <v/>
      </c>
      <c r="N153" s="105" t="str">
        <f t="shared" si="29"/>
        <v/>
      </c>
      <c r="O153" s="105" t="str">
        <f t="shared" si="30"/>
        <v/>
      </c>
      <c r="P153" s="105" t="str">
        <f t="shared" si="31"/>
        <v/>
      </c>
      <c r="Q153" s="105" t="str">
        <f t="shared" si="32"/>
        <v/>
      </c>
      <c r="R153" s="105" t="str">
        <f t="shared" si="33"/>
        <v/>
      </c>
      <c r="S153" s="106" t="str">
        <f t="shared" si="34"/>
        <v/>
      </c>
      <c r="T153" s="105" t="str">
        <f t="shared" si="36"/>
        <v/>
      </c>
    </row>
    <row r="154" spans="1:20" ht="19.95" customHeight="1">
      <c r="A154" s="79" t="str">
        <f t="shared" si="35"/>
        <v/>
      </c>
      <c r="B154" s="104">
        <f>SUM($A$2:A154)</f>
        <v>0</v>
      </c>
      <c r="C154" s="105" t="str">
        <f>'Agripp Holds PU (EU, ASIA)'!A166</f>
        <v>HU153</v>
      </c>
      <c r="D154" s="105">
        <f>IF(VLOOKUP(C154,'Agripp Holds PU (EU, ASIA)'!$A$11:$AL$1003,37,0)="",0,VLOOKUP(C154,'Agripp Holds PU (EU, ASIA)'!$A$11:$AL$1003,37,0))</f>
        <v>0</v>
      </c>
      <c r="E154" s="105">
        <v>153</v>
      </c>
      <c r="F154" s="106">
        <f>IF(VLOOKUP(C154,'Agripp Holds PU (EU, ASIA)'!$A$11:$AN$999,39,0)="",0,VLOOKUP(C154,'Agripp Holds PU (EU, ASIA)'!$A$11:$AN$999,39,0))</f>
        <v>0</v>
      </c>
      <c r="G154" s="107"/>
      <c r="H154" s="107"/>
      <c r="I154" s="107"/>
      <c r="J154" s="105" t="str">
        <f t="shared" si="25"/>
        <v/>
      </c>
      <c r="K154" s="105" t="str">
        <f t="shared" si="26"/>
        <v/>
      </c>
      <c r="L154" s="105" t="str">
        <f t="shared" si="27"/>
        <v/>
      </c>
      <c r="M154" s="105" t="str">
        <f t="shared" si="28"/>
        <v/>
      </c>
      <c r="N154" s="105" t="str">
        <f t="shared" si="29"/>
        <v/>
      </c>
      <c r="O154" s="105" t="str">
        <f t="shared" si="30"/>
        <v/>
      </c>
      <c r="P154" s="105" t="str">
        <f t="shared" si="31"/>
        <v/>
      </c>
      <c r="Q154" s="105" t="str">
        <f t="shared" si="32"/>
        <v/>
      </c>
      <c r="R154" s="105" t="str">
        <f t="shared" si="33"/>
        <v/>
      </c>
      <c r="S154" s="106" t="str">
        <f t="shared" si="34"/>
        <v/>
      </c>
      <c r="T154" s="105" t="str">
        <f t="shared" si="36"/>
        <v/>
      </c>
    </row>
    <row r="155" spans="1:20" ht="19.95" customHeight="1">
      <c r="A155" s="79" t="str">
        <f t="shared" si="35"/>
        <v/>
      </c>
      <c r="B155" s="104">
        <f>SUM($A$2:A155)</f>
        <v>0</v>
      </c>
      <c r="C155" s="105" t="str">
        <f>'Agripp Holds PU (EU, ASIA)'!A167</f>
        <v>HU154</v>
      </c>
      <c r="D155" s="105">
        <f>IF(VLOOKUP(C155,'Agripp Holds PU (EU, ASIA)'!$A$11:$AL$1003,37,0)="",0,VLOOKUP(C155,'Agripp Holds PU (EU, ASIA)'!$A$11:$AL$1003,37,0))</f>
        <v>0</v>
      </c>
      <c r="E155" s="105">
        <v>154</v>
      </c>
      <c r="F155" s="106">
        <f>IF(VLOOKUP(C155,'Agripp Holds PU (EU, ASIA)'!$A$11:$AN$999,39,0)="",0,VLOOKUP(C155,'Agripp Holds PU (EU, ASIA)'!$A$11:$AN$999,39,0))</f>
        <v>0</v>
      </c>
      <c r="G155" s="107"/>
      <c r="H155" s="107"/>
      <c r="I155" s="107"/>
      <c r="J155" s="105" t="str">
        <f t="shared" si="25"/>
        <v/>
      </c>
      <c r="K155" s="105" t="str">
        <f t="shared" si="26"/>
        <v/>
      </c>
      <c r="L155" s="105" t="str">
        <f t="shared" si="27"/>
        <v/>
      </c>
      <c r="M155" s="105" t="str">
        <f t="shared" si="28"/>
        <v/>
      </c>
      <c r="N155" s="105" t="str">
        <f t="shared" si="29"/>
        <v/>
      </c>
      <c r="O155" s="105" t="str">
        <f t="shared" si="30"/>
        <v/>
      </c>
      <c r="P155" s="105" t="str">
        <f t="shared" si="31"/>
        <v/>
      </c>
      <c r="Q155" s="105" t="str">
        <f t="shared" si="32"/>
        <v/>
      </c>
      <c r="R155" s="105" t="str">
        <f t="shared" si="33"/>
        <v/>
      </c>
      <c r="S155" s="106" t="str">
        <f t="shared" si="34"/>
        <v/>
      </c>
      <c r="T155" s="105" t="str">
        <f t="shared" si="36"/>
        <v/>
      </c>
    </row>
    <row r="156" spans="1:20" ht="19.95" customHeight="1">
      <c r="A156" s="79" t="str">
        <f t="shared" si="35"/>
        <v/>
      </c>
      <c r="B156" s="104">
        <f>SUM($A$2:A156)</f>
        <v>0</v>
      </c>
      <c r="C156" s="105" t="str">
        <f>'Agripp Holds PU (EU, ASIA)'!A168</f>
        <v>HU155</v>
      </c>
      <c r="D156" s="105">
        <f>IF(VLOOKUP(C156,'Agripp Holds PU (EU, ASIA)'!$A$11:$AL$1003,37,0)="",0,VLOOKUP(C156,'Agripp Holds PU (EU, ASIA)'!$A$11:$AL$1003,37,0))</f>
        <v>0</v>
      </c>
      <c r="E156" s="105">
        <v>155</v>
      </c>
      <c r="F156" s="106">
        <f>IF(VLOOKUP(C156,'Agripp Holds PU (EU, ASIA)'!$A$11:$AN$999,39,0)="",0,VLOOKUP(C156,'Agripp Holds PU (EU, ASIA)'!$A$11:$AN$999,39,0))</f>
        <v>0</v>
      </c>
      <c r="G156" s="107"/>
      <c r="H156" s="107"/>
      <c r="I156" s="107"/>
      <c r="J156" s="105" t="str">
        <f t="shared" si="25"/>
        <v/>
      </c>
      <c r="K156" s="105" t="str">
        <f t="shared" si="26"/>
        <v/>
      </c>
      <c r="L156" s="105" t="str">
        <f t="shared" si="27"/>
        <v/>
      </c>
      <c r="M156" s="105" t="str">
        <f t="shared" si="28"/>
        <v/>
      </c>
      <c r="N156" s="105" t="str">
        <f t="shared" si="29"/>
        <v/>
      </c>
      <c r="O156" s="105" t="str">
        <f t="shared" si="30"/>
        <v/>
      </c>
      <c r="P156" s="105" t="str">
        <f t="shared" si="31"/>
        <v/>
      </c>
      <c r="Q156" s="105" t="str">
        <f t="shared" si="32"/>
        <v/>
      </c>
      <c r="R156" s="105" t="str">
        <f t="shared" si="33"/>
        <v/>
      </c>
      <c r="S156" s="106" t="str">
        <f t="shared" si="34"/>
        <v/>
      </c>
      <c r="T156" s="105" t="str">
        <f t="shared" si="36"/>
        <v/>
      </c>
    </row>
    <row r="157" spans="1:20" ht="19.95" customHeight="1">
      <c r="A157" s="79" t="str">
        <f t="shared" si="35"/>
        <v/>
      </c>
      <c r="B157" s="104">
        <f>SUM($A$2:A157)</f>
        <v>0</v>
      </c>
      <c r="C157" s="105" t="str">
        <f>'Agripp Holds PU (EU, ASIA)'!A169</f>
        <v>HU156</v>
      </c>
      <c r="D157" s="105">
        <f>IF(VLOOKUP(C157,'Agripp Holds PU (EU, ASIA)'!$A$11:$AL$1003,37,0)="",0,VLOOKUP(C157,'Agripp Holds PU (EU, ASIA)'!$A$11:$AL$1003,37,0))</f>
        <v>0</v>
      </c>
      <c r="E157" s="105">
        <v>156</v>
      </c>
      <c r="F157" s="106">
        <f>IF(VLOOKUP(C157,'Agripp Holds PU (EU, ASIA)'!$A$11:$AN$999,39,0)="",0,VLOOKUP(C157,'Agripp Holds PU (EU, ASIA)'!$A$11:$AN$999,39,0))</f>
        <v>0</v>
      </c>
      <c r="G157" s="107"/>
      <c r="H157" s="107"/>
      <c r="I157" s="107"/>
      <c r="J157" s="105" t="str">
        <f t="shared" si="25"/>
        <v/>
      </c>
      <c r="K157" s="105" t="str">
        <f t="shared" si="26"/>
        <v/>
      </c>
      <c r="L157" s="105" t="str">
        <f t="shared" si="27"/>
        <v/>
      </c>
      <c r="M157" s="105" t="str">
        <f t="shared" si="28"/>
        <v/>
      </c>
      <c r="N157" s="105" t="str">
        <f t="shared" si="29"/>
        <v/>
      </c>
      <c r="O157" s="105" t="str">
        <f t="shared" si="30"/>
        <v/>
      </c>
      <c r="P157" s="105" t="str">
        <f t="shared" si="31"/>
        <v/>
      </c>
      <c r="Q157" s="105" t="str">
        <f t="shared" si="32"/>
        <v/>
      </c>
      <c r="R157" s="105" t="str">
        <f t="shared" si="33"/>
        <v/>
      </c>
      <c r="S157" s="106" t="str">
        <f t="shared" si="34"/>
        <v/>
      </c>
      <c r="T157" s="105" t="str">
        <f t="shared" si="36"/>
        <v/>
      </c>
    </row>
    <row r="158" spans="1:20" ht="19.95" customHeight="1">
      <c r="A158" s="79" t="str">
        <f t="shared" si="35"/>
        <v/>
      </c>
      <c r="B158" s="104">
        <f>SUM($A$2:A158)</f>
        <v>0</v>
      </c>
      <c r="C158" s="105" t="str">
        <f>'Agripp Holds PU (EU, ASIA)'!A170</f>
        <v>HU157</v>
      </c>
      <c r="D158" s="105">
        <f>IF(VLOOKUP(C158,'Agripp Holds PU (EU, ASIA)'!$A$11:$AL$1003,37,0)="",0,VLOOKUP(C158,'Agripp Holds PU (EU, ASIA)'!$A$11:$AL$1003,37,0))</f>
        <v>0</v>
      </c>
      <c r="E158" s="105">
        <v>157</v>
      </c>
      <c r="F158" s="106">
        <f>IF(VLOOKUP(C158,'Agripp Holds PU (EU, ASIA)'!$A$11:$AN$999,39,0)="",0,VLOOKUP(C158,'Agripp Holds PU (EU, ASIA)'!$A$11:$AN$999,39,0))</f>
        <v>0</v>
      </c>
      <c r="G158" s="107"/>
      <c r="H158" s="107"/>
      <c r="I158" s="107"/>
      <c r="J158" s="105" t="str">
        <f t="shared" si="25"/>
        <v/>
      </c>
      <c r="K158" s="105" t="str">
        <f t="shared" si="26"/>
        <v/>
      </c>
      <c r="L158" s="105" t="str">
        <f t="shared" si="27"/>
        <v/>
      </c>
      <c r="M158" s="105" t="str">
        <f t="shared" si="28"/>
        <v/>
      </c>
      <c r="N158" s="105" t="str">
        <f t="shared" si="29"/>
        <v/>
      </c>
      <c r="O158" s="105" t="str">
        <f t="shared" si="30"/>
        <v/>
      </c>
      <c r="P158" s="105" t="str">
        <f t="shared" si="31"/>
        <v/>
      </c>
      <c r="Q158" s="105" t="str">
        <f t="shared" si="32"/>
        <v/>
      </c>
      <c r="R158" s="105" t="str">
        <f t="shared" si="33"/>
        <v/>
      </c>
      <c r="S158" s="106" t="str">
        <f t="shared" si="34"/>
        <v/>
      </c>
      <c r="T158" s="105" t="str">
        <f t="shared" si="36"/>
        <v/>
      </c>
    </row>
    <row r="159" spans="1:20" ht="19.95" customHeight="1">
      <c r="A159" s="79" t="str">
        <f t="shared" si="35"/>
        <v/>
      </c>
      <c r="B159" s="104">
        <f>SUM($A$2:A159)</f>
        <v>0</v>
      </c>
      <c r="C159" s="105" t="str">
        <f>'Agripp Holds PU (EU, ASIA)'!A171</f>
        <v>HU158</v>
      </c>
      <c r="D159" s="105">
        <f>IF(VLOOKUP(C159,'Agripp Holds PU (EU, ASIA)'!$A$11:$AL$1003,37,0)="",0,VLOOKUP(C159,'Agripp Holds PU (EU, ASIA)'!$A$11:$AL$1003,37,0))</f>
        <v>0</v>
      </c>
      <c r="E159" s="105">
        <v>158</v>
      </c>
      <c r="F159" s="106">
        <f>IF(VLOOKUP(C159,'Agripp Holds PU (EU, ASIA)'!$A$11:$AN$999,39,0)="",0,VLOOKUP(C159,'Agripp Holds PU (EU, ASIA)'!$A$11:$AN$999,39,0))</f>
        <v>0</v>
      </c>
      <c r="G159" s="107"/>
      <c r="H159" s="107"/>
      <c r="I159" s="107"/>
      <c r="J159" s="105" t="str">
        <f t="shared" si="25"/>
        <v/>
      </c>
      <c r="K159" s="105" t="str">
        <f t="shared" si="26"/>
        <v/>
      </c>
      <c r="L159" s="105" t="str">
        <f t="shared" si="27"/>
        <v/>
      </c>
      <c r="M159" s="105" t="str">
        <f t="shared" si="28"/>
        <v/>
      </c>
      <c r="N159" s="105" t="str">
        <f t="shared" si="29"/>
        <v/>
      </c>
      <c r="O159" s="105" t="str">
        <f t="shared" si="30"/>
        <v/>
      </c>
      <c r="P159" s="105" t="str">
        <f t="shared" si="31"/>
        <v/>
      </c>
      <c r="Q159" s="105" t="str">
        <f t="shared" si="32"/>
        <v/>
      </c>
      <c r="R159" s="105" t="str">
        <f t="shared" si="33"/>
        <v/>
      </c>
      <c r="S159" s="106" t="str">
        <f t="shared" si="34"/>
        <v/>
      </c>
      <c r="T159" s="105" t="str">
        <f t="shared" si="36"/>
        <v/>
      </c>
    </row>
    <row r="160" spans="1:20" ht="19.95" customHeight="1">
      <c r="A160" s="79" t="str">
        <f t="shared" si="35"/>
        <v/>
      </c>
      <c r="B160" s="104">
        <f>SUM($A$2:A160)</f>
        <v>0</v>
      </c>
      <c r="C160" s="105" t="str">
        <f>'Agripp Holds PU (EU, ASIA)'!A172</f>
        <v>HU159</v>
      </c>
      <c r="D160" s="105">
        <f>IF(VLOOKUP(C160,'Agripp Holds PU (EU, ASIA)'!$A$11:$AL$1003,37,0)="",0,VLOOKUP(C160,'Agripp Holds PU (EU, ASIA)'!$A$11:$AL$1003,37,0))</f>
        <v>0</v>
      </c>
      <c r="E160" s="105">
        <v>159</v>
      </c>
      <c r="F160" s="106">
        <f>IF(VLOOKUP(C160,'Agripp Holds PU (EU, ASIA)'!$A$11:$AN$999,39,0)="",0,VLOOKUP(C160,'Agripp Holds PU (EU, ASIA)'!$A$11:$AN$999,39,0))</f>
        <v>0</v>
      </c>
      <c r="G160" s="107"/>
      <c r="H160" s="107"/>
      <c r="I160" s="107"/>
      <c r="J160" s="105" t="str">
        <f t="shared" si="25"/>
        <v/>
      </c>
      <c r="K160" s="105" t="str">
        <f t="shared" si="26"/>
        <v/>
      </c>
      <c r="L160" s="105" t="str">
        <f t="shared" si="27"/>
        <v/>
      </c>
      <c r="M160" s="105" t="str">
        <f t="shared" si="28"/>
        <v/>
      </c>
      <c r="N160" s="105" t="str">
        <f t="shared" si="29"/>
        <v/>
      </c>
      <c r="O160" s="105" t="str">
        <f t="shared" si="30"/>
        <v/>
      </c>
      <c r="P160" s="105" t="str">
        <f t="shared" si="31"/>
        <v/>
      </c>
      <c r="Q160" s="105" t="str">
        <f t="shared" si="32"/>
        <v/>
      </c>
      <c r="R160" s="105" t="str">
        <f t="shared" si="33"/>
        <v/>
      </c>
      <c r="S160" s="106" t="str">
        <f t="shared" si="34"/>
        <v/>
      </c>
      <c r="T160" s="105" t="str">
        <f t="shared" si="36"/>
        <v/>
      </c>
    </row>
    <row r="161" spans="1:20" ht="19.95" customHeight="1">
      <c r="A161" s="79" t="str">
        <f t="shared" si="35"/>
        <v/>
      </c>
      <c r="B161" s="104">
        <f>SUM($A$2:A161)</f>
        <v>0</v>
      </c>
      <c r="C161" s="105" t="str">
        <f>'Agripp Holds PU (EU, ASIA)'!A173</f>
        <v>HU160</v>
      </c>
      <c r="D161" s="105">
        <f>IF(VLOOKUP(C161,'Agripp Holds PU (EU, ASIA)'!$A$11:$AL$1003,37,0)="",0,VLOOKUP(C161,'Agripp Holds PU (EU, ASIA)'!$A$11:$AL$1003,37,0))</f>
        <v>0</v>
      </c>
      <c r="E161" s="105">
        <v>160</v>
      </c>
      <c r="F161" s="106">
        <f>IF(VLOOKUP(C161,'Agripp Holds PU (EU, ASIA)'!$A$11:$AN$999,39,0)="",0,VLOOKUP(C161,'Agripp Holds PU (EU, ASIA)'!$A$11:$AN$999,39,0))</f>
        <v>0</v>
      </c>
      <c r="G161" s="107"/>
      <c r="H161" s="107"/>
      <c r="I161" s="107"/>
      <c r="J161" s="105" t="str">
        <f t="shared" si="25"/>
        <v/>
      </c>
      <c r="K161" s="105" t="str">
        <f t="shared" si="26"/>
        <v/>
      </c>
      <c r="L161" s="105" t="str">
        <f t="shared" si="27"/>
        <v/>
      </c>
      <c r="M161" s="105" t="str">
        <f t="shared" si="28"/>
        <v/>
      </c>
      <c r="N161" s="105" t="str">
        <f t="shared" si="29"/>
        <v/>
      </c>
      <c r="O161" s="105" t="str">
        <f t="shared" si="30"/>
        <v/>
      </c>
      <c r="P161" s="105" t="str">
        <f t="shared" si="31"/>
        <v/>
      </c>
      <c r="Q161" s="105" t="str">
        <f t="shared" si="32"/>
        <v/>
      </c>
      <c r="R161" s="105" t="str">
        <f t="shared" si="33"/>
        <v/>
      </c>
      <c r="S161" s="106" t="str">
        <f t="shared" si="34"/>
        <v/>
      </c>
      <c r="T161" s="105" t="str">
        <f t="shared" si="36"/>
        <v/>
      </c>
    </row>
    <row r="162" spans="1:20" ht="19.95" customHeight="1">
      <c r="A162" s="79" t="str">
        <f t="shared" si="35"/>
        <v/>
      </c>
      <c r="B162" s="104">
        <f>SUM($A$2:A162)</f>
        <v>0</v>
      </c>
      <c r="C162" s="105" t="str">
        <f>'Agripp Holds PU (EU, ASIA)'!A174</f>
        <v>HU161</v>
      </c>
      <c r="D162" s="105">
        <f>IF(VLOOKUP(C162,'Agripp Holds PU (EU, ASIA)'!$A$11:$AL$1003,37,0)="",0,VLOOKUP(C162,'Agripp Holds PU (EU, ASIA)'!$A$11:$AL$1003,37,0))</f>
        <v>0</v>
      </c>
      <c r="E162" s="105">
        <v>161</v>
      </c>
      <c r="F162" s="106">
        <f>IF(VLOOKUP(C162,'Agripp Holds PU (EU, ASIA)'!$A$11:$AN$999,39,0)="",0,VLOOKUP(C162,'Agripp Holds PU (EU, ASIA)'!$A$11:$AN$999,39,0))</f>
        <v>0</v>
      </c>
      <c r="G162" s="107"/>
      <c r="H162" s="107"/>
      <c r="I162" s="107"/>
      <c r="J162" s="105" t="str">
        <f t="shared" si="25"/>
        <v/>
      </c>
      <c r="K162" s="105" t="str">
        <f t="shared" si="26"/>
        <v/>
      </c>
      <c r="L162" s="105" t="str">
        <f t="shared" si="27"/>
        <v/>
      </c>
      <c r="M162" s="105" t="str">
        <f t="shared" si="28"/>
        <v/>
      </c>
      <c r="N162" s="105" t="str">
        <f t="shared" si="29"/>
        <v/>
      </c>
      <c r="O162" s="105" t="str">
        <f t="shared" si="30"/>
        <v/>
      </c>
      <c r="P162" s="105" t="str">
        <f t="shared" si="31"/>
        <v/>
      </c>
      <c r="Q162" s="105" t="str">
        <f t="shared" si="32"/>
        <v/>
      </c>
      <c r="R162" s="105" t="str">
        <f t="shared" si="33"/>
        <v/>
      </c>
      <c r="S162" s="106" t="str">
        <f t="shared" si="34"/>
        <v/>
      </c>
      <c r="T162" s="105" t="str">
        <f t="shared" si="36"/>
        <v/>
      </c>
    </row>
    <row r="163" spans="1:20" ht="19.95" customHeight="1">
      <c r="A163" s="79" t="str">
        <f t="shared" si="35"/>
        <v/>
      </c>
      <c r="B163" s="104">
        <f>SUM($A$2:A163)</f>
        <v>0</v>
      </c>
      <c r="C163" s="105" t="str">
        <f>'Agripp Holds PU (EU, ASIA)'!A175</f>
        <v>HU162</v>
      </c>
      <c r="D163" s="105">
        <f>IF(VLOOKUP(C163,'Agripp Holds PU (EU, ASIA)'!$A$11:$AL$1003,37,0)="",0,VLOOKUP(C163,'Agripp Holds PU (EU, ASIA)'!$A$11:$AL$1003,37,0))</f>
        <v>0</v>
      </c>
      <c r="E163" s="105">
        <v>162</v>
      </c>
      <c r="F163" s="106">
        <f>IF(VLOOKUP(C163,'Agripp Holds PU (EU, ASIA)'!$A$11:$AN$999,39,0)="",0,VLOOKUP(C163,'Agripp Holds PU (EU, ASIA)'!$A$11:$AN$999,39,0))</f>
        <v>0</v>
      </c>
      <c r="G163" s="107"/>
      <c r="H163" s="107"/>
      <c r="I163" s="107"/>
      <c r="J163" s="105" t="str">
        <f t="shared" si="25"/>
        <v/>
      </c>
      <c r="K163" s="105" t="str">
        <f t="shared" si="26"/>
        <v/>
      </c>
      <c r="L163" s="105" t="str">
        <f t="shared" si="27"/>
        <v/>
      </c>
      <c r="M163" s="105" t="str">
        <f t="shared" si="28"/>
        <v/>
      </c>
      <c r="N163" s="105" t="str">
        <f t="shared" si="29"/>
        <v/>
      </c>
      <c r="O163" s="105" t="str">
        <f t="shared" si="30"/>
        <v/>
      </c>
      <c r="P163" s="105" t="str">
        <f t="shared" si="31"/>
        <v/>
      </c>
      <c r="Q163" s="105" t="str">
        <f t="shared" si="32"/>
        <v/>
      </c>
      <c r="R163" s="105" t="str">
        <f t="shared" si="33"/>
        <v/>
      </c>
      <c r="S163" s="106" t="str">
        <f t="shared" si="34"/>
        <v/>
      </c>
      <c r="T163" s="105" t="str">
        <f t="shared" si="36"/>
        <v/>
      </c>
    </row>
    <row r="164" spans="1:20" ht="19.95" customHeight="1">
      <c r="A164" s="79" t="str">
        <f t="shared" si="35"/>
        <v/>
      </c>
      <c r="B164" s="104">
        <f>SUM($A$2:A164)</f>
        <v>0</v>
      </c>
      <c r="C164" s="105" t="str">
        <f>'Agripp Holds PU (EU, ASIA)'!A176</f>
        <v>HU163</v>
      </c>
      <c r="D164" s="105">
        <f>IF(VLOOKUP(C164,'Agripp Holds PU (EU, ASIA)'!$A$11:$AL$1003,37,0)="",0,VLOOKUP(C164,'Agripp Holds PU (EU, ASIA)'!$A$11:$AL$1003,37,0))</f>
        <v>0</v>
      </c>
      <c r="E164" s="105">
        <v>163</v>
      </c>
      <c r="F164" s="106">
        <f>IF(VLOOKUP(C164,'Agripp Holds PU (EU, ASIA)'!$A$11:$AN$999,39,0)="",0,VLOOKUP(C164,'Agripp Holds PU (EU, ASIA)'!$A$11:$AN$999,39,0))</f>
        <v>0</v>
      </c>
      <c r="G164" s="107"/>
      <c r="H164" s="107"/>
      <c r="I164" s="107"/>
      <c r="J164" s="105" t="str">
        <f t="shared" si="25"/>
        <v/>
      </c>
      <c r="K164" s="105" t="str">
        <f t="shared" si="26"/>
        <v/>
      </c>
      <c r="L164" s="105" t="str">
        <f t="shared" si="27"/>
        <v/>
      </c>
      <c r="M164" s="105" t="str">
        <f t="shared" si="28"/>
        <v/>
      </c>
      <c r="N164" s="105" t="str">
        <f t="shared" si="29"/>
        <v/>
      </c>
      <c r="O164" s="105" t="str">
        <f t="shared" si="30"/>
        <v/>
      </c>
      <c r="P164" s="105" t="str">
        <f t="shared" si="31"/>
        <v/>
      </c>
      <c r="Q164" s="105" t="str">
        <f t="shared" si="32"/>
        <v/>
      </c>
      <c r="R164" s="105" t="str">
        <f t="shared" si="33"/>
        <v/>
      </c>
      <c r="S164" s="106" t="str">
        <f t="shared" si="34"/>
        <v/>
      </c>
      <c r="T164" s="105" t="str">
        <f t="shared" si="36"/>
        <v/>
      </c>
    </row>
    <row r="165" spans="1:20" ht="19.95" customHeight="1">
      <c r="A165" s="79" t="str">
        <f t="shared" si="35"/>
        <v/>
      </c>
      <c r="B165" s="104">
        <f>SUM($A$2:A165)</f>
        <v>0</v>
      </c>
      <c r="C165" s="105" t="str">
        <f>'Agripp Holds PU (EU, ASIA)'!A177</f>
        <v>HU164</v>
      </c>
      <c r="D165" s="105">
        <f>IF(VLOOKUP(C165,'Agripp Holds PU (EU, ASIA)'!$A$11:$AL$1003,37,0)="",0,VLOOKUP(C165,'Agripp Holds PU (EU, ASIA)'!$A$11:$AL$1003,37,0))</f>
        <v>0</v>
      </c>
      <c r="E165" s="105">
        <v>164</v>
      </c>
      <c r="F165" s="106">
        <f>IF(VLOOKUP(C165,'Agripp Holds PU (EU, ASIA)'!$A$11:$AN$999,39,0)="",0,VLOOKUP(C165,'Agripp Holds PU (EU, ASIA)'!$A$11:$AN$999,39,0))</f>
        <v>0</v>
      </c>
      <c r="G165" s="107"/>
      <c r="H165" s="107"/>
      <c r="I165" s="107"/>
      <c r="J165" s="105" t="str">
        <f t="shared" si="25"/>
        <v/>
      </c>
      <c r="K165" s="105" t="str">
        <f t="shared" si="26"/>
        <v/>
      </c>
      <c r="L165" s="105" t="str">
        <f t="shared" si="27"/>
        <v/>
      </c>
      <c r="M165" s="105" t="str">
        <f t="shared" si="28"/>
        <v/>
      </c>
      <c r="N165" s="105" t="str">
        <f t="shared" si="29"/>
        <v/>
      </c>
      <c r="O165" s="105" t="str">
        <f t="shared" si="30"/>
        <v/>
      </c>
      <c r="P165" s="105" t="str">
        <f t="shared" si="31"/>
        <v/>
      </c>
      <c r="Q165" s="105" t="str">
        <f t="shared" si="32"/>
        <v/>
      </c>
      <c r="R165" s="105" t="str">
        <f t="shared" si="33"/>
        <v/>
      </c>
      <c r="S165" s="106" t="str">
        <f t="shared" si="34"/>
        <v/>
      </c>
      <c r="T165" s="105" t="str">
        <f t="shared" si="36"/>
        <v/>
      </c>
    </row>
    <row r="166" spans="1:20" ht="19.95" customHeight="1">
      <c r="A166" s="79" t="str">
        <f t="shared" si="35"/>
        <v/>
      </c>
      <c r="B166" s="104">
        <f>SUM($A$2:A166)</f>
        <v>0</v>
      </c>
      <c r="C166" s="105" t="str">
        <f>'Agripp Holds PU (EU, ASIA)'!A178</f>
        <v>HU165</v>
      </c>
      <c r="D166" s="105">
        <f>IF(VLOOKUP(C166,'Agripp Holds PU (EU, ASIA)'!$A$11:$AL$1003,37,0)="",0,VLOOKUP(C166,'Agripp Holds PU (EU, ASIA)'!$A$11:$AL$1003,37,0))</f>
        <v>0</v>
      </c>
      <c r="E166" s="105">
        <v>165</v>
      </c>
      <c r="F166" s="106">
        <f>IF(VLOOKUP(C166,'Agripp Holds PU (EU, ASIA)'!$A$11:$AN$999,39,0)="",0,VLOOKUP(C166,'Agripp Holds PU (EU, ASIA)'!$A$11:$AN$999,39,0))</f>
        <v>0</v>
      </c>
      <c r="G166" s="107"/>
      <c r="H166" s="107"/>
      <c r="I166" s="107"/>
      <c r="J166" s="105" t="str">
        <f t="shared" si="25"/>
        <v/>
      </c>
      <c r="K166" s="105" t="str">
        <f t="shared" si="26"/>
        <v/>
      </c>
      <c r="L166" s="105" t="str">
        <f t="shared" si="27"/>
        <v/>
      </c>
      <c r="M166" s="105" t="str">
        <f t="shared" si="28"/>
        <v/>
      </c>
      <c r="N166" s="105" t="str">
        <f t="shared" si="29"/>
        <v/>
      </c>
      <c r="O166" s="105" t="str">
        <f t="shared" si="30"/>
        <v/>
      </c>
      <c r="P166" s="105" t="str">
        <f t="shared" si="31"/>
        <v/>
      </c>
      <c r="Q166" s="105" t="str">
        <f t="shared" si="32"/>
        <v/>
      </c>
      <c r="R166" s="105" t="str">
        <f t="shared" si="33"/>
        <v/>
      </c>
      <c r="S166" s="106" t="str">
        <f t="shared" si="34"/>
        <v/>
      </c>
      <c r="T166" s="105" t="str">
        <f t="shared" si="36"/>
        <v/>
      </c>
    </row>
    <row r="167" spans="1:20" ht="19.95" customHeight="1">
      <c r="A167" s="79" t="str">
        <f t="shared" si="35"/>
        <v/>
      </c>
      <c r="B167" s="104">
        <f>SUM($A$2:A167)</f>
        <v>0</v>
      </c>
      <c r="C167" s="105" t="str">
        <f>'Agripp Holds PU (EU, ASIA)'!A179</f>
        <v>HU166</v>
      </c>
      <c r="D167" s="105">
        <f>IF(VLOOKUP(C167,'Agripp Holds PU (EU, ASIA)'!$A$11:$AL$1003,37,0)="",0,VLOOKUP(C167,'Agripp Holds PU (EU, ASIA)'!$A$11:$AL$1003,37,0))</f>
        <v>0</v>
      </c>
      <c r="E167" s="105">
        <v>166</v>
      </c>
      <c r="F167" s="106">
        <f>IF(VLOOKUP(C167,'Agripp Holds PU (EU, ASIA)'!$A$11:$AN$999,39,0)="",0,VLOOKUP(C167,'Agripp Holds PU (EU, ASIA)'!$A$11:$AN$999,39,0))</f>
        <v>0</v>
      </c>
      <c r="G167" s="107"/>
      <c r="H167" s="107"/>
      <c r="I167" s="107"/>
      <c r="J167" s="105" t="str">
        <f t="shared" si="25"/>
        <v/>
      </c>
      <c r="K167" s="105" t="str">
        <f t="shared" si="26"/>
        <v/>
      </c>
      <c r="L167" s="105" t="str">
        <f t="shared" si="27"/>
        <v/>
      </c>
      <c r="M167" s="105" t="str">
        <f t="shared" si="28"/>
        <v/>
      </c>
      <c r="N167" s="105" t="str">
        <f t="shared" si="29"/>
        <v/>
      </c>
      <c r="O167" s="105" t="str">
        <f t="shared" si="30"/>
        <v/>
      </c>
      <c r="P167" s="105" t="str">
        <f t="shared" si="31"/>
        <v/>
      </c>
      <c r="Q167" s="105" t="str">
        <f t="shared" si="32"/>
        <v/>
      </c>
      <c r="R167" s="105" t="str">
        <f t="shared" si="33"/>
        <v/>
      </c>
      <c r="S167" s="106" t="str">
        <f t="shared" si="34"/>
        <v/>
      </c>
      <c r="T167" s="105" t="str">
        <f t="shared" si="36"/>
        <v/>
      </c>
    </row>
    <row r="168" spans="1:20" ht="19.95" customHeight="1">
      <c r="A168" s="79" t="str">
        <f t="shared" si="35"/>
        <v/>
      </c>
      <c r="B168" s="104">
        <f>SUM($A$2:A168)</f>
        <v>0</v>
      </c>
      <c r="C168" s="105" t="str">
        <f>'Agripp Holds PU (EU, ASIA)'!A180</f>
        <v>HU167</v>
      </c>
      <c r="D168" s="105">
        <f>IF(VLOOKUP(C168,'Agripp Holds PU (EU, ASIA)'!$A$11:$AL$1003,37,0)="",0,VLOOKUP(C168,'Agripp Holds PU (EU, ASIA)'!$A$11:$AL$1003,37,0))</f>
        <v>0</v>
      </c>
      <c r="E168" s="105">
        <v>167</v>
      </c>
      <c r="F168" s="106">
        <f>IF(VLOOKUP(C168,'Agripp Holds PU (EU, ASIA)'!$A$11:$AN$999,39,0)="",0,VLOOKUP(C168,'Agripp Holds PU (EU, ASIA)'!$A$11:$AN$999,39,0))</f>
        <v>0</v>
      </c>
      <c r="G168" s="107"/>
      <c r="H168" s="107"/>
      <c r="I168" s="107"/>
      <c r="J168" s="105" t="str">
        <f t="shared" si="25"/>
        <v/>
      </c>
      <c r="K168" s="105" t="str">
        <f t="shared" si="26"/>
        <v/>
      </c>
      <c r="L168" s="105" t="str">
        <f t="shared" si="27"/>
        <v/>
      </c>
      <c r="M168" s="105" t="str">
        <f t="shared" si="28"/>
        <v/>
      </c>
      <c r="N168" s="105" t="str">
        <f t="shared" si="29"/>
        <v/>
      </c>
      <c r="O168" s="105" t="str">
        <f t="shared" si="30"/>
        <v/>
      </c>
      <c r="P168" s="105" t="str">
        <f t="shared" si="31"/>
        <v/>
      </c>
      <c r="Q168" s="105" t="str">
        <f t="shared" si="32"/>
        <v/>
      </c>
      <c r="R168" s="105" t="str">
        <f t="shared" si="33"/>
        <v/>
      </c>
      <c r="S168" s="106" t="str">
        <f t="shared" si="34"/>
        <v/>
      </c>
      <c r="T168" s="105" t="str">
        <f t="shared" si="36"/>
        <v/>
      </c>
    </row>
    <row r="169" spans="1:20" ht="19.95" customHeight="1">
      <c r="A169" s="79" t="str">
        <f t="shared" si="35"/>
        <v/>
      </c>
      <c r="B169" s="104">
        <f>SUM($A$2:A169)</f>
        <v>0</v>
      </c>
      <c r="C169" s="105" t="str">
        <f>'Agripp Holds PU (EU, ASIA)'!A182</f>
        <v>HU168</v>
      </c>
      <c r="D169" s="105">
        <f>IF(VLOOKUP(C169,'Agripp Holds PU (EU, ASIA)'!$A$11:$AL$1003,37,0)="",0,VLOOKUP(C169,'Agripp Holds PU (EU, ASIA)'!$A$11:$AL$1003,37,0))</f>
        <v>0</v>
      </c>
      <c r="E169" s="105">
        <v>168</v>
      </c>
      <c r="F169" s="106">
        <f>IF(VLOOKUP(C169,'Agripp Holds PU (EU, ASIA)'!$A$11:$AN$999,39,0)="",0,VLOOKUP(C169,'Agripp Holds PU (EU, ASIA)'!$A$11:$AN$999,39,0))</f>
        <v>0</v>
      </c>
      <c r="G169" s="107"/>
      <c r="H169" s="107"/>
      <c r="I169" s="107"/>
      <c r="J169" s="105" t="str">
        <f t="shared" si="25"/>
        <v/>
      </c>
      <c r="K169" s="105" t="str">
        <f t="shared" si="26"/>
        <v/>
      </c>
      <c r="L169" s="105" t="str">
        <f t="shared" si="27"/>
        <v/>
      </c>
      <c r="M169" s="105" t="str">
        <f t="shared" si="28"/>
        <v/>
      </c>
      <c r="N169" s="105" t="str">
        <f t="shared" si="29"/>
        <v/>
      </c>
      <c r="O169" s="105" t="str">
        <f t="shared" si="30"/>
        <v/>
      </c>
      <c r="P169" s="105" t="str">
        <f t="shared" si="31"/>
        <v/>
      </c>
      <c r="Q169" s="105" t="str">
        <f t="shared" si="32"/>
        <v/>
      </c>
      <c r="R169" s="105" t="str">
        <f t="shared" si="33"/>
        <v/>
      </c>
      <c r="S169" s="106" t="str">
        <f t="shared" si="34"/>
        <v/>
      </c>
      <c r="T169" s="105" t="str">
        <f t="shared" si="36"/>
        <v/>
      </c>
    </row>
    <row r="170" spans="1:20" ht="19.95" customHeight="1">
      <c r="A170" s="79" t="str">
        <f t="shared" si="35"/>
        <v/>
      </c>
      <c r="B170" s="104">
        <f>SUM($A$2:A170)</f>
        <v>0</v>
      </c>
      <c r="C170" s="105" t="str">
        <f>'Agripp Holds PU (EU, ASIA)'!A183</f>
        <v>HU169</v>
      </c>
      <c r="D170" s="105">
        <f>IF(VLOOKUP(C170,'Agripp Holds PU (EU, ASIA)'!$A$11:$AL$1003,37,0)="",0,VLOOKUP(C170,'Agripp Holds PU (EU, ASIA)'!$A$11:$AL$1003,37,0))</f>
        <v>0</v>
      </c>
      <c r="E170" s="105">
        <v>169</v>
      </c>
      <c r="F170" s="106">
        <f>IF(VLOOKUP(C170,'Agripp Holds PU (EU, ASIA)'!$A$11:$AN$999,39,0)="",0,VLOOKUP(C170,'Agripp Holds PU (EU, ASIA)'!$A$11:$AN$999,39,0))</f>
        <v>0</v>
      </c>
      <c r="G170" s="107"/>
      <c r="H170" s="107"/>
      <c r="I170" s="107"/>
      <c r="J170" s="105" t="str">
        <f t="shared" si="25"/>
        <v/>
      </c>
      <c r="K170" s="105" t="str">
        <f t="shared" si="26"/>
        <v/>
      </c>
      <c r="L170" s="105" t="str">
        <f t="shared" si="27"/>
        <v/>
      </c>
      <c r="M170" s="105" t="str">
        <f t="shared" si="28"/>
        <v/>
      </c>
      <c r="N170" s="105" t="str">
        <f t="shared" si="29"/>
        <v/>
      </c>
      <c r="O170" s="105" t="str">
        <f t="shared" si="30"/>
        <v/>
      </c>
      <c r="P170" s="105" t="str">
        <f t="shared" si="31"/>
        <v/>
      </c>
      <c r="Q170" s="105" t="str">
        <f t="shared" si="32"/>
        <v/>
      </c>
      <c r="R170" s="105" t="str">
        <f t="shared" si="33"/>
        <v/>
      </c>
      <c r="S170" s="106" t="str">
        <f t="shared" si="34"/>
        <v/>
      </c>
      <c r="T170" s="105" t="str">
        <f t="shared" si="36"/>
        <v/>
      </c>
    </row>
    <row r="171" spans="1:20" ht="19.95" customHeight="1">
      <c r="A171" s="79" t="str">
        <f t="shared" si="35"/>
        <v/>
      </c>
      <c r="B171" s="104">
        <f>SUM($A$2:A171)</f>
        <v>0</v>
      </c>
      <c r="C171" s="105" t="str">
        <f>'Agripp Holds PU (EU, ASIA)'!A184</f>
        <v>HU170</v>
      </c>
      <c r="D171" s="105">
        <f>IF(VLOOKUP(C171,'Agripp Holds PU (EU, ASIA)'!$A$11:$AL$1003,37,0)="",0,VLOOKUP(C171,'Agripp Holds PU (EU, ASIA)'!$A$11:$AL$1003,37,0))</f>
        <v>0</v>
      </c>
      <c r="E171" s="105">
        <v>170</v>
      </c>
      <c r="F171" s="106">
        <f>IF(VLOOKUP(C171,'Agripp Holds PU (EU, ASIA)'!$A$11:$AN$999,39,0)="",0,VLOOKUP(C171,'Agripp Holds PU (EU, ASIA)'!$A$11:$AN$999,39,0))</f>
        <v>0</v>
      </c>
      <c r="G171" s="107"/>
      <c r="H171" s="107"/>
      <c r="I171" s="107"/>
      <c r="J171" s="105" t="str">
        <f t="shared" si="25"/>
        <v/>
      </c>
      <c r="K171" s="105" t="str">
        <f t="shared" si="26"/>
        <v/>
      </c>
      <c r="L171" s="105" t="str">
        <f t="shared" si="27"/>
        <v/>
      </c>
      <c r="M171" s="105" t="str">
        <f t="shared" si="28"/>
        <v/>
      </c>
      <c r="N171" s="105" t="str">
        <f t="shared" si="29"/>
        <v/>
      </c>
      <c r="O171" s="105" t="str">
        <f t="shared" si="30"/>
        <v/>
      </c>
      <c r="P171" s="105" t="str">
        <f t="shared" si="31"/>
        <v/>
      </c>
      <c r="Q171" s="105" t="str">
        <f t="shared" si="32"/>
        <v/>
      </c>
      <c r="R171" s="105" t="str">
        <f t="shared" si="33"/>
        <v/>
      </c>
      <c r="S171" s="106" t="str">
        <f t="shared" si="34"/>
        <v/>
      </c>
      <c r="T171" s="105" t="str">
        <f t="shared" si="36"/>
        <v/>
      </c>
    </row>
    <row r="172" spans="1:20" ht="19.95" customHeight="1">
      <c r="A172" s="79" t="str">
        <f t="shared" si="35"/>
        <v/>
      </c>
      <c r="B172" s="104">
        <f>SUM($A$2:A172)</f>
        <v>0</v>
      </c>
      <c r="C172" s="105" t="str">
        <f>'Agripp Holds PU (EU, ASIA)'!A185</f>
        <v>HU171</v>
      </c>
      <c r="D172" s="105">
        <f>IF(VLOOKUP(C172,'Agripp Holds PU (EU, ASIA)'!$A$11:$AL$1003,37,0)="",0,VLOOKUP(C172,'Agripp Holds PU (EU, ASIA)'!$A$11:$AL$1003,37,0))</f>
        <v>0</v>
      </c>
      <c r="E172" s="105">
        <v>171</v>
      </c>
      <c r="F172" s="106">
        <f>IF(VLOOKUP(C172,'Agripp Holds PU (EU, ASIA)'!$A$11:$AN$999,39,0)="",0,VLOOKUP(C172,'Agripp Holds PU (EU, ASIA)'!$A$11:$AN$999,39,0))</f>
        <v>0</v>
      </c>
      <c r="G172" s="107"/>
      <c r="H172" s="107"/>
      <c r="I172" s="107"/>
      <c r="J172" s="105" t="str">
        <f t="shared" si="25"/>
        <v/>
      </c>
      <c r="K172" s="105" t="str">
        <f t="shared" si="26"/>
        <v/>
      </c>
      <c r="L172" s="105" t="str">
        <f t="shared" si="27"/>
        <v/>
      </c>
      <c r="M172" s="105" t="str">
        <f t="shared" si="28"/>
        <v/>
      </c>
      <c r="N172" s="105" t="str">
        <f t="shared" si="29"/>
        <v/>
      </c>
      <c r="O172" s="105" t="str">
        <f t="shared" si="30"/>
        <v/>
      </c>
      <c r="P172" s="105" t="str">
        <f t="shared" si="31"/>
        <v/>
      </c>
      <c r="Q172" s="105" t="str">
        <f t="shared" si="32"/>
        <v/>
      </c>
      <c r="R172" s="105" t="str">
        <f t="shared" si="33"/>
        <v/>
      </c>
      <c r="S172" s="106" t="str">
        <f t="shared" si="34"/>
        <v/>
      </c>
      <c r="T172" s="105" t="str">
        <f t="shared" si="36"/>
        <v/>
      </c>
    </row>
    <row r="173" spans="1:20" ht="19.95" customHeight="1">
      <c r="A173" s="79" t="str">
        <f t="shared" si="35"/>
        <v/>
      </c>
      <c r="B173" s="104">
        <f>SUM($A$2:A173)</f>
        <v>0</v>
      </c>
      <c r="C173" s="105" t="str">
        <f>'Agripp Holds PU (EU, ASIA)'!A186</f>
        <v>HU172</v>
      </c>
      <c r="D173" s="105">
        <f>IF(VLOOKUP(C173,'Agripp Holds PU (EU, ASIA)'!$A$11:$AL$1003,37,0)="",0,VLOOKUP(C173,'Agripp Holds PU (EU, ASIA)'!$A$11:$AL$1003,37,0))</f>
        <v>0</v>
      </c>
      <c r="E173" s="105">
        <v>172</v>
      </c>
      <c r="F173" s="106">
        <f>IF(VLOOKUP(C173,'Agripp Holds PU (EU, ASIA)'!$A$11:$AN$999,39,0)="",0,VLOOKUP(C173,'Agripp Holds PU (EU, ASIA)'!$A$11:$AN$999,39,0))</f>
        <v>0</v>
      </c>
      <c r="G173" s="107"/>
      <c r="H173" s="107"/>
      <c r="I173" s="107"/>
      <c r="J173" s="105" t="str">
        <f t="shared" si="25"/>
        <v/>
      </c>
      <c r="K173" s="105" t="str">
        <f t="shared" si="26"/>
        <v/>
      </c>
      <c r="L173" s="105" t="str">
        <f t="shared" si="27"/>
        <v/>
      </c>
      <c r="M173" s="105" t="str">
        <f t="shared" si="28"/>
        <v/>
      </c>
      <c r="N173" s="105" t="str">
        <f t="shared" si="29"/>
        <v/>
      </c>
      <c r="O173" s="105" t="str">
        <f t="shared" si="30"/>
        <v/>
      </c>
      <c r="P173" s="105" t="str">
        <f t="shared" si="31"/>
        <v/>
      </c>
      <c r="Q173" s="105" t="str">
        <f t="shared" si="32"/>
        <v/>
      </c>
      <c r="R173" s="105" t="str">
        <f t="shared" si="33"/>
        <v/>
      </c>
      <c r="S173" s="106" t="str">
        <f t="shared" si="34"/>
        <v/>
      </c>
      <c r="T173" s="105" t="str">
        <f t="shared" si="36"/>
        <v/>
      </c>
    </row>
    <row r="174" spans="1:20" ht="19.95" customHeight="1">
      <c r="A174" s="79" t="str">
        <f t="shared" si="35"/>
        <v/>
      </c>
      <c r="B174" s="104">
        <f>SUM($A$2:A174)</f>
        <v>0</v>
      </c>
      <c r="C174" s="105" t="str">
        <f>'Agripp Holds PU (EU, ASIA)'!A187</f>
        <v>HU173</v>
      </c>
      <c r="D174" s="105">
        <f>IF(VLOOKUP(C174,'Agripp Holds PU (EU, ASIA)'!$A$11:$AL$1003,37,0)="",0,VLOOKUP(C174,'Agripp Holds PU (EU, ASIA)'!$A$11:$AL$1003,37,0))</f>
        <v>0</v>
      </c>
      <c r="E174" s="105">
        <v>173</v>
      </c>
      <c r="F174" s="106">
        <f>IF(VLOOKUP(C174,'Agripp Holds PU (EU, ASIA)'!$A$11:$AN$999,39,0)="",0,VLOOKUP(C174,'Agripp Holds PU (EU, ASIA)'!$A$11:$AN$999,39,0))</f>
        <v>0</v>
      </c>
      <c r="G174" s="107"/>
      <c r="H174" s="107"/>
      <c r="I174" s="107"/>
      <c r="J174" s="105" t="str">
        <f t="shared" si="25"/>
        <v/>
      </c>
      <c r="K174" s="105" t="str">
        <f t="shared" si="26"/>
        <v/>
      </c>
      <c r="L174" s="105" t="str">
        <f t="shared" si="27"/>
        <v/>
      </c>
      <c r="M174" s="105" t="str">
        <f t="shared" si="28"/>
        <v/>
      </c>
      <c r="N174" s="105" t="str">
        <f t="shared" si="29"/>
        <v/>
      </c>
      <c r="O174" s="105" t="str">
        <f t="shared" si="30"/>
        <v/>
      </c>
      <c r="P174" s="105" t="str">
        <f t="shared" si="31"/>
        <v/>
      </c>
      <c r="Q174" s="105" t="str">
        <f t="shared" si="32"/>
        <v/>
      </c>
      <c r="R174" s="105" t="str">
        <f t="shared" si="33"/>
        <v/>
      </c>
      <c r="S174" s="106" t="str">
        <f t="shared" si="34"/>
        <v/>
      </c>
      <c r="T174" s="105" t="str">
        <f t="shared" si="36"/>
        <v/>
      </c>
    </row>
    <row r="175" spans="1:20" ht="19.95" customHeight="1">
      <c r="A175" s="79" t="str">
        <f t="shared" si="35"/>
        <v/>
      </c>
      <c r="B175" s="104">
        <f>SUM($A$2:A175)</f>
        <v>0</v>
      </c>
      <c r="C175" s="105" t="str">
        <f>'Agripp Holds PU (EU, ASIA)'!A188</f>
        <v>HU174</v>
      </c>
      <c r="D175" s="105">
        <f>IF(VLOOKUP(C175,'Agripp Holds PU (EU, ASIA)'!$A$11:$AL$1003,37,0)="",0,VLOOKUP(C175,'Agripp Holds PU (EU, ASIA)'!$A$11:$AL$1003,37,0))</f>
        <v>0</v>
      </c>
      <c r="E175" s="105">
        <v>174</v>
      </c>
      <c r="F175" s="106">
        <f>IF(VLOOKUP(C175,'Agripp Holds PU (EU, ASIA)'!$A$11:$AN$999,39,0)="",0,VLOOKUP(C175,'Agripp Holds PU (EU, ASIA)'!$A$11:$AN$999,39,0))</f>
        <v>0</v>
      </c>
      <c r="G175" s="107"/>
      <c r="H175" s="107"/>
      <c r="I175" s="107"/>
      <c r="J175" s="105" t="str">
        <f t="shared" si="25"/>
        <v/>
      </c>
      <c r="K175" s="105" t="str">
        <f t="shared" si="26"/>
        <v/>
      </c>
      <c r="L175" s="105" t="str">
        <f t="shared" si="27"/>
        <v/>
      </c>
      <c r="M175" s="105" t="str">
        <f t="shared" si="28"/>
        <v/>
      </c>
      <c r="N175" s="105" t="str">
        <f t="shared" si="29"/>
        <v/>
      </c>
      <c r="O175" s="105" t="str">
        <f t="shared" si="30"/>
        <v/>
      </c>
      <c r="P175" s="105" t="str">
        <f t="shared" si="31"/>
        <v/>
      </c>
      <c r="Q175" s="105" t="str">
        <f t="shared" si="32"/>
        <v/>
      </c>
      <c r="R175" s="105" t="str">
        <f t="shared" si="33"/>
        <v/>
      </c>
      <c r="S175" s="106" t="str">
        <f t="shared" si="34"/>
        <v/>
      </c>
      <c r="T175" s="105" t="str">
        <f t="shared" si="36"/>
        <v/>
      </c>
    </row>
    <row r="176" spans="1:20" ht="19.95" customHeight="1">
      <c r="A176" s="79" t="str">
        <f t="shared" si="35"/>
        <v/>
      </c>
      <c r="B176" s="104">
        <f>SUM($A$2:A176)</f>
        <v>0</v>
      </c>
      <c r="C176" s="105" t="str">
        <f>'Agripp Holds PU (EU, ASIA)'!A189</f>
        <v>HU175</v>
      </c>
      <c r="D176" s="105">
        <f>IF(VLOOKUP(C176,'Agripp Holds PU (EU, ASIA)'!$A$11:$AL$1003,37,0)="",0,VLOOKUP(C176,'Agripp Holds PU (EU, ASIA)'!$A$11:$AL$1003,37,0))</f>
        <v>0</v>
      </c>
      <c r="E176" s="105">
        <v>175</v>
      </c>
      <c r="F176" s="106">
        <f>IF(VLOOKUP(C176,'Agripp Holds PU (EU, ASIA)'!$A$11:$AN$999,39,0)="",0,VLOOKUP(C176,'Agripp Holds PU (EU, ASIA)'!$A$11:$AN$999,39,0))</f>
        <v>0</v>
      </c>
      <c r="G176" s="107"/>
      <c r="H176" s="107"/>
      <c r="I176" s="107"/>
      <c r="J176" s="105" t="str">
        <f t="shared" si="25"/>
        <v/>
      </c>
      <c r="K176" s="105" t="str">
        <f t="shared" si="26"/>
        <v/>
      </c>
      <c r="L176" s="105" t="str">
        <f t="shared" si="27"/>
        <v/>
      </c>
      <c r="M176" s="105" t="str">
        <f t="shared" si="28"/>
        <v/>
      </c>
      <c r="N176" s="105" t="str">
        <f t="shared" si="29"/>
        <v/>
      </c>
      <c r="O176" s="105" t="str">
        <f t="shared" si="30"/>
        <v/>
      </c>
      <c r="P176" s="105" t="str">
        <f t="shared" si="31"/>
        <v/>
      </c>
      <c r="Q176" s="105" t="str">
        <f t="shared" si="32"/>
        <v/>
      </c>
      <c r="R176" s="105" t="str">
        <f t="shared" si="33"/>
        <v/>
      </c>
      <c r="S176" s="106" t="str">
        <f t="shared" si="34"/>
        <v/>
      </c>
      <c r="T176" s="105" t="str">
        <f t="shared" si="36"/>
        <v/>
      </c>
    </row>
    <row r="177" spans="1:20" ht="19.95" customHeight="1">
      <c r="A177" s="79" t="str">
        <f t="shared" si="35"/>
        <v/>
      </c>
      <c r="B177" s="104">
        <f>SUM($A$2:A177)</f>
        <v>0</v>
      </c>
      <c r="C177" s="105" t="str">
        <f>'Agripp Holds PU (EU, ASIA)'!A190</f>
        <v>HU176</v>
      </c>
      <c r="D177" s="105">
        <f>IF(VLOOKUP(C177,'Agripp Holds PU (EU, ASIA)'!$A$11:$AL$1003,37,0)="",0,VLOOKUP(C177,'Agripp Holds PU (EU, ASIA)'!$A$11:$AL$1003,37,0))</f>
        <v>0</v>
      </c>
      <c r="E177" s="105">
        <v>176</v>
      </c>
      <c r="F177" s="106">
        <f>IF(VLOOKUP(C177,'Agripp Holds PU (EU, ASIA)'!$A$11:$AN$999,39,0)="",0,VLOOKUP(C177,'Agripp Holds PU (EU, ASIA)'!$A$11:$AN$999,39,0))</f>
        <v>0</v>
      </c>
      <c r="G177" s="107"/>
      <c r="H177" s="107"/>
      <c r="I177" s="107"/>
      <c r="J177" s="105" t="str">
        <f t="shared" si="25"/>
        <v/>
      </c>
      <c r="K177" s="105" t="str">
        <f t="shared" si="26"/>
        <v/>
      </c>
      <c r="L177" s="105" t="str">
        <f t="shared" si="27"/>
        <v/>
      </c>
      <c r="M177" s="105" t="str">
        <f t="shared" si="28"/>
        <v/>
      </c>
      <c r="N177" s="105" t="str">
        <f t="shared" si="29"/>
        <v/>
      </c>
      <c r="O177" s="105" t="str">
        <f t="shared" si="30"/>
        <v/>
      </c>
      <c r="P177" s="105" t="str">
        <f t="shared" si="31"/>
        <v/>
      </c>
      <c r="Q177" s="105" t="str">
        <f t="shared" si="32"/>
        <v/>
      </c>
      <c r="R177" s="105" t="str">
        <f t="shared" si="33"/>
        <v/>
      </c>
      <c r="S177" s="106" t="str">
        <f t="shared" si="34"/>
        <v/>
      </c>
      <c r="T177" s="105" t="str">
        <f t="shared" si="36"/>
        <v/>
      </c>
    </row>
    <row r="178" spans="1:20" ht="19.95" customHeight="1">
      <c r="A178" s="79" t="str">
        <f t="shared" si="35"/>
        <v/>
      </c>
      <c r="B178" s="104">
        <f>SUM($A$2:A178)</f>
        <v>0</v>
      </c>
      <c r="C178" s="105" t="str">
        <f>'Agripp Holds PU (EU, ASIA)'!A191</f>
        <v>HU177</v>
      </c>
      <c r="D178" s="105">
        <f>IF(VLOOKUP(C178,'Agripp Holds PU (EU, ASIA)'!$A$11:$AL$1003,37,0)="",0,VLOOKUP(C178,'Agripp Holds PU (EU, ASIA)'!$A$11:$AL$1003,37,0))</f>
        <v>0</v>
      </c>
      <c r="E178" s="105">
        <v>177</v>
      </c>
      <c r="F178" s="106">
        <f>IF(VLOOKUP(C178,'Agripp Holds PU (EU, ASIA)'!$A$11:$AN$999,39,0)="",0,VLOOKUP(C178,'Agripp Holds PU (EU, ASIA)'!$A$11:$AN$999,39,0))</f>
        <v>0</v>
      </c>
      <c r="G178" s="107"/>
      <c r="H178" s="107"/>
      <c r="I178" s="107"/>
      <c r="J178" s="105" t="str">
        <f t="shared" si="25"/>
        <v/>
      </c>
      <c r="K178" s="105" t="str">
        <f t="shared" si="26"/>
        <v/>
      </c>
      <c r="L178" s="105" t="str">
        <f t="shared" si="27"/>
        <v/>
      </c>
      <c r="M178" s="105" t="str">
        <f t="shared" si="28"/>
        <v/>
      </c>
      <c r="N178" s="105" t="str">
        <f t="shared" si="29"/>
        <v/>
      </c>
      <c r="O178" s="105" t="str">
        <f t="shared" si="30"/>
        <v/>
      </c>
      <c r="P178" s="105" t="str">
        <f t="shared" si="31"/>
        <v/>
      </c>
      <c r="Q178" s="105" t="str">
        <f t="shared" si="32"/>
        <v/>
      </c>
      <c r="R178" s="105" t="str">
        <f t="shared" si="33"/>
        <v/>
      </c>
      <c r="S178" s="106" t="str">
        <f t="shared" si="34"/>
        <v/>
      </c>
      <c r="T178" s="105" t="str">
        <f t="shared" si="36"/>
        <v/>
      </c>
    </row>
    <row r="179" spans="1:20" ht="19.95" customHeight="1">
      <c r="A179" s="79" t="str">
        <f t="shared" si="35"/>
        <v/>
      </c>
      <c r="B179" s="104">
        <f>SUM($A$2:A179)</f>
        <v>0</v>
      </c>
      <c r="C179" s="105" t="str">
        <f>'Agripp Holds PU (EU, ASIA)'!A192</f>
        <v>HU178</v>
      </c>
      <c r="D179" s="105">
        <f>IF(VLOOKUP(C179,'Agripp Holds PU (EU, ASIA)'!$A$11:$AL$1003,37,0)="",0,VLOOKUP(C179,'Agripp Holds PU (EU, ASIA)'!$A$11:$AL$1003,37,0))</f>
        <v>0</v>
      </c>
      <c r="E179" s="105">
        <v>178</v>
      </c>
      <c r="F179" s="106">
        <f>IF(VLOOKUP(C179,'Agripp Holds PU (EU, ASIA)'!$A$11:$AN$999,39,0)="",0,VLOOKUP(C179,'Agripp Holds PU (EU, ASIA)'!$A$11:$AN$999,39,0))</f>
        <v>0</v>
      </c>
      <c r="G179" s="107"/>
      <c r="H179" s="107"/>
      <c r="I179" s="107"/>
      <c r="J179" s="105" t="str">
        <f t="shared" si="25"/>
        <v/>
      </c>
      <c r="K179" s="105" t="str">
        <f t="shared" si="26"/>
        <v/>
      </c>
      <c r="L179" s="105" t="str">
        <f t="shared" si="27"/>
        <v/>
      </c>
      <c r="M179" s="105" t="str">
        <f t="shared" si="28"/>
        <v/>
      </c>
      <c r="N179" s="105" t="str">
        <f t="shared" si="29"/>
        <v/>
      </c>
      <c r="O179" s="105" t="str">
        <f t="shared" si="30"/>
        <v/>
      </c>
      <c r="P179" s="105" t="str">
        <f t="shared" si="31"/>
        <v/>
      </c>
      <c r="Q179" s="105" t="str">
        <f t="shared" si="32"/>
        <v/>
      </c>
      <c r="R179" s="105" t="str">
        <f t="shared" si="33"/>
        <v/>
      </c>
      <c r="S179" s="106" t="str">
        <f t="shared" si="34"/>
        <v/>
      </c>
      <c r="T179" s="105" t="str">
        <f t="shared" si="36"/>
        <v/>
      </c>
    </row>
    <row r="180" spans="1:20" ht="19.95" customHeight="1">
      <c r="A180" s="79" t="str">
        <f t="shared" si="35"/>
        <v/>
      </c>
      <c r="B180" s="104">
        <f>SUM($A$2:A180)</f>
        <v>0</v>
      </c>
      <c r="C180" s="105" t="str">
        <f>'Agripp Holds PU (EU, ASIA)'!A193</f>
        <v>HU179</v>
      </c>
      <c r="D180" s="105">
        <f>IF(VLOOKUP(C180,'Agripp Holds PU (EU, ASIA)'!$A$11:$AL$1003,37,0)="",0,VLOOKUP(C180,'Agripp Holds PU (EU, ASIA)'!$A$11:$AL$1003,37,0))</f>
        <v>0</v>
      </c>
      <c r="E180" s="105">
        <v>179</v>
      </c>
      <c r="F180" s="106">
        <f>IF(VLOOKUP(C180,'Agripp Holds PU (EU, ASIA)'!$A$11:$AN$999,39,0)="",0,VLOOKUP(C180,'Agripp Holds PU (EU, ASIA)'!$A$11:$AN$999,39,0))</f>
        <v>0</v>
      </c>
      <c r="G180" s="107"/>
      <c r="H180" s="107"/>
      <c r="I180" s="107"/>
      <c r="J180" s="105" t="str">
        <f t="shared" si="25"/>
        <v/>
      </c>
      <c r="K180" s="105" t="str">
        <f t="shared" si="26"/>
        <v/>
      </c>
      <c r="L180" s="105" t="str">
        <f t="shared" si="27"/>
        <v/>
      </c>
      <c r="M180" s="105" t="str">
        <f t="shared" si="28"/>
        <v/>
      </c>
      <c r="N180" s="105" t="str">
        <f t="shared" si="29"/>
        <v/>
      </c>
      <c r="O180" s="105" t="str">
        <f t="shared" si="30"/>
        <v/>
      </c>
      <c r="P180" s="105" t="str">
        <f t="shared" si="31"/>
        <v/>
      </c>
      <c r="Q180" s="105" t="str">
        <f t="shared" si="32"/>
        <v/>
      </c>
      <c r="R180" s="105" t="str">
        <f t="shared" si="33"/>
        <v/>
      </c>
      <c r="S180" s="106" t="str">
        <f t="shared" si="34"/>
        <v/>
      </c>
      <c r="T180" s="105" t="str">
        <f t="shared" si="36"/>
        <v/>
      </c>
    </row>
    <row r="181" spans="1:20" ht="19.95" customHeight="1">
      <c r="A181" s="79" t="str">
        <f t="shared" si="35"/>
        <v/>
      </c>
      <c r="B181" s="104">
        <f>SUM($A$2:A181)</f>
        <v>0</v>
      </c>
      <c r="C181" s="105" t="str">
        <f>'Agripp Holds PU (EU, ASIA)'!A194</f>
        <v>HU180</v>
      </c>
      <c r="D181" s="105">
        <f>IF(VLOOKUP(C181,'Agripp Holds PU (EU, ASIA)'!$A$11:$AL$1003,37,0)="",0,VLOOKUP(C181,'Agripp Holds PU (EU, ASIA)'!$A$11:$AL$1003,37,0))</f>
        <v>0</v>
      </c>
      <c r="E181" s="105">
        <v>180</v>
      </c>
      <c r="F181" s="106">
        <f>IF(VLOOKUP(C181,'Agripp Holds PU (EU, ASIA)'!$A$11:$AN$999,39,0)="",0,VLOOKUP(C181,'Agripp Holds PU (EU, ASIA)'!$A$11:$AN$999,39,0))</f>
        <v>0</v>
      </c>
      <c r="G181" s="107"/>
      <c r="H181" s="107"/>
      <c r="I181" s="107"/>
      <c r="J181" s="105" t="str">
        <f t="shared" si="25"/>
        <v/>
      </c>
      <c r="K181" s="105" t="str">
        <f t="shared" si="26"/>
        <v/>
      </c>
      <c r="L181" s="105" t="str">
        <f t="shared" si="27"/>
        <v/>
      </c>
      <c r="M181" s="105" t="str">
        <f t="shared" si="28"/>
        <v/>
      </c>
      <c r="N181" s="105" t="str">
        <f t="shared" si="29"/>
        <v/>
      </c>
      <c r="O181" s="105" t="str">
        <f t="shared" si="30"/>
        <v/>
      </c>
      <c r="P181" s="105" t="str">
        <f t="shared" si="31"/>
        <v/>
      </c>
      <c r="Q181" s="105" t="str">
        <f t="shared" si="32"/>
        <v/>
      </c>
      <c r="R181" s="105" t="str">
        <f t="shared" si="33"/>
        <v/>
      </c>
      <c r="S181" s="106" t="str">
        <f t="shared" si="34"/>
        <v/>
      </c>
      <c r="T181" s="105" t="str">
        <f t="shared" si="36"/>
        <v/>
      </c>
    </row>
    <row r="182" spans="1:20" ht="19.95" customHeight="1">
      <c r="A182" s="79" t="str">
        <f t="shared" si="35"/>
        <v/>
      </c>
      <c r="B182" s="104">
        <f>SUM($A$2:A182)</f>
        <v>0</v>
      </c>
      <c r="C182" s="105" t="str">
        <f>'Agripp Holds PU (EU, ASIA)'!A195</f>
        <v>HU181</v>
      </c>
      <c r="D182" s="105">
        <f>IF(VLOOKUP(C182,'Agripp Holds PU (EU, ASIA)'!$A$11:$AL$1003,37,0)="",0,VLOOKUP(C182,'Agripp Holds PU (EU, ASIA)'!$A$11:$AL$1003,37,0))</f>
        <v>0</v>
      </c>
      <c r="E182" s="105">
        <v>181</v>
      </c>
      <c r="F182" s="106">
        <f>IF(VLOOKUP(C182,'Agripp Holds PU (EU, ASIA)'!$A$11:$AN$999,39,0)="",0,VLOOKUP(C182,'Agripp Holds PU (EU, ASIA)'!$A$11:$AN$999,39,0))</f>
        <v>0</v>
      </c>
      <c r="G182" s="107"/>
      <c r="H182" s="107"/>
      <c r="I182" s="107"/>
      <c r="J182" s="105" t="str">
        <f t="shared" si="25"/>
        <v/>
      </c>
      <c r="K182" s="105" t="str">
        <f t="shared" si="26"/>
        <v/>
      </c>
      <c r="L182" s="105" t="str">
        <f t="shared" si="27"/>
        <v/>
      </c>
      <c r="M182" s="105" t="str">
        <f t="shared" si="28"/>
        <v/>
      </c>
      <c r="N182" s="105" t="str">
        <f t="shared" si="29"/>
        <v/>
      </c>
      <c r="O182" s="105" t="str">
        <f t="shared" si="30"/>
        <v/>
      </c>
      <c r="P182" s="105" t="str">
        <f t="shared" si="31"/>
        <v/>
      </c>
      <c r="Q182" s="105" t="str">
        <f t="shared" si="32"/>
        <v/>
      </c>
      <c r="R182" s="105" t="str">
        <f t="shared" si="33"/>
        <v/>
      </c>
      <c r="S182" s="106" t="str">
        <f t="shared" si="34"/>
        <v/>
      </c>
      <c r="T182" s="105" t="str">
        <f t="shared" si="36"/>
        <v/>
      </c>
    </row>
    <row r="183" spans="1:20" ht="19.95" customHeight="1">
      <c r="A183" s="79" t="str">
        <f t="shared" si="35"/>
        <v/>
      </c>
      <c r="B183" s="104">
        <f>SUM($A$2:A183)</f>
        <v>0</v>
      </c>
      <c r="C183" s="105" t="str">
        <f>'Agripp Holds PU (EU, ASIA)'!A196</f>
        <v>HU182</v>
      </c>
      <c r="D183" s="105">
        <f>IF(VLOOKUP(C183,'Agripp Holds PU (EU, ASIA)'!$A$11:$AL$1003,37,0)="",0,VLOOKUP(C183,'Agripp Holds PU (EU, ASIA)'!$A$11:$AL$1003,37,0))</f>
        <v>0</v>
      </c>
      <c r="E183" s="105">
        <v>182</v>
      </c>
      <c r="F183" s="106">
        <f>IF(VLOOKUP(C183,'Agripp Holds PU (EU, ASIA)'!$A$11:$AN$999,39,0)="",0,VLOOKUP(C183,'Agripp Holds PU (EU, ASIA)'!$A$11:$AN$999,39,0))</f>
        <v>0</v>
      </c>
      <c r="G183" s="107"/>
      <c r="H183" s="107"/>
      <c r="I183" s="107"/>
      <c r="J183" s="105" t="str">
        <f t="shared" si="25"/>
        <v/>
      </c>
      <c r="K183" s="105" t="str">
        <f t="shared" si="26"/>
        <v/>
      </c>
      <c r="L183" s="105" t="str">
        <f t="shared" si="27"/>
        <v/>
      </c>
      <c r="M183" s="105" t="str">
        <f t="shared" si="28"/>
        <v/>
      </c>
      <c r="N183" s="105" t="str">
        <f t="shared" si="29"/>
        <v/>
      </c>
      <c r="O183" s="105" t="str">
        <f t="shared" si="30"/>
        <v/>
      </c>
      <c r="P183" s="105" t="str">
        <f t="shared" si="31"/>
        <v/>
      </c>
      <c r="Q183" s="105" t="str">
        <f t="shared" si="32"/>
        <v/>
      </c>
      <c r="R183" s="105" t="str">
        <f t="shared" si="33"/>
        <v/>
      </c>
      <c r="S183" s="106" t="str">
        <f t="shared" si="34"/>
        <v/>
      </c>
      <c r="T183" s="105" t="str">
        <f t="shared" si="36"/>
        <v/>
      </c>
    </row>
    <row r="184" spans="1:20" ht="19.95" customHeight="1">
      <c r="A184" s="79" t="str">
        <f t="shared" si="35"/>
        <v/>
      </c>
      <c r="B184" s="104">
        <f>SUM($A$2:A184)</f>
        <v>0</v>
      </c>
      <c r="C184" s="105" t="str">
        <f>'Agripp Holds PU (EU, ASIA)'!A197</f>
        <v>HU183</v>
      </c>
      <c r="D184" s="105">
        <f>IF(VLOOKUP(C184,'Agripp Holds PU (EU, ASIA)'!$A$11:$AL$1003,37,0)="",0,VLOOKUP(C184,'Agripp Holds PU (EU, ASIA)'!$A$11:$AL$1003,37,0))</f>
        <v>0</v>
      </c>
      <c r="E184" s="105">
        <v>183</v>
      </c>
      <c r="F184" s="106">
        <f>IF(VLOOKUP(C184,'Agripp Holds PU (EU, ASIA)'!$A$11:$AN$999,39,0)="",0,VLOOKUP(C184,'Agripp Holds PU (EU, ASIA)'!$A$11:$AN$999,39,0))</f>
        <v>0</v>
      </c>
      <c r="G184" s="107"/>
      <c r="H184" s="107"/>
      <c r="I184" s="107"/>
      <c r="J184" s="105" t="str">
        <f t="shared" si="25"/>
        <v/>
      </c>
      <c r="K184" s="105" t="str">
        <f t="shared" si="26"/>
        <v/>
      </c>
      <c r="L184" s="105" t="str">
        <f t="shared" si="27"/>
        <v/>
      </c>
      <c r="M184" s="105" t="str">
        <f t="shared" si="28"/>
        <v/>
      </c>
      <c r="N184" s="105" t="str">
        <f t="shared" si="29"/>
        <v/>
      </c>
      <c r="O184" s="105" t="str">
        <f t="shared" si="30"/>
        <v/>
      </c>
      <c r="P184" s="105" t="str">
        <f t="shared" si="31"/>
        <v/>
      </c>
      <c r="Q184" s="105" t="str">
        <f t="shared" si="32"/>
        <v/>
      </c>
      <c r="R184" s="105" t="str">
        <f t="shared" si="33"/>
        <v/>
      </c>
      <c r="S184" s="106" t="str">
        <f t="shared" si="34"/>
        <v/>
      </c>
      <c r="T184" s="105" t="str">
        <f t="shared" si="36"/>
        <v/>
      </c>
    </row>
    <row r="185" spans="1:20" ht="19.95" customHeight="1">
      <c r="A185" s="79" t="str">
        <f t="shared" si="35"/>
        <v/>
      </c>
      <c r="B185" s="104">
        <f>SUM($A$2:A185)</f>
        <v>0</v>
      </c>
      <c r="C185" s="105" t="str">
        <f>'Agripp Holds PU (EU, ASIA)'!A198</f>
        <v>HU184</v>
      </c>
      <c r="D185" s="105">
        <f>IF(VLOOKUP(C185,'Agripp Holds PU (EU, ASIA)'!$A$11:$AL$1003,37,0)="",0,VLOOKUP(C185,'Agripp Holds PU (EU, ASIA)'!$A$11:$AL$1003,37,0))</f>
        <v>0</v>
      </c>
      <c r="E185" s="105">
        <v>184</v>
      </c>
      <c r="F185" s="106">
        <f>IF(VLOOKUP(C185,'Agripp Holds PU (EU, ASIA)'!$A$11:$AN$999,39,0)="",0,VLOOKUP(C185,'Agripp Holds PU (EU, ASIA)'!$A$11:$AN$999,39,0))</f>
        <v>0</v>
      </c>
      <c r="G185" s="107"/>
      <c r="H185" s="107"/>
      <c r="I185" s="107"/>
      <c r="J185" s="105" t="str">
        <f t="shared" si="25"/>
        <v/>
      </c>
      <c r="K185" s="105" t="str">
        <f t="shared" si="26"/>
        <v/>
      </c>
      <c r="L185" s="105" t="str">
        <f t="shared" si="27"/>
        <v/>
      </c>
      <c r="M185" s="105" t="str">
        <f t="shared" si="28"/>
        <v/>
      </c>
      <c r="N185" s="105" t="str">
        <f t="shared" si="29"/>
        <v/>
      </c>
      <c r="O185" s="105" t="str">
        <f t="shared" si="30"/>
        <v/>
      </c>
      <c r="P185" s="105" t="str">
        <f t="shared" si="31"/>
        <v/>
      </c>
      <c r="Q185" s="105" t="str">
        <f t="shared" si="32"/>
        <v/>
      </c>
      <c r="R185" s="105" t="str">
        <f t="shared" si="33"/>
        <v/>
      </c>
      <c r="S185" s="106" t="str">
        <f t="shared" si="34"/>
        <v/>
      </c>
      <c r="T185" s="105" t="str">
        <f t="shared" si="36"/>
        <v/>
      </c>
    </row>
    <row r="186" spans="1:20" ht="19.95" customHeight="1">
      <c r="A186" s="79" t="str">
        <f t="shared" si="35"/>
        <v/>
      </c>
      <c r="B186" s="104">
        <f>SUM($A$2:A186)</f>
        <v>0</v>
      </c>
      <c r="C186" s="105" t="str">
        <f>'Agripp Holds PU (EU, ASIA)'!A199</f>
        <v>HU185</v>
      </c>
      <c r="D186" s="105">
        <f>IF(VLOOKUP(C186,'Agripp Holds PU (EU, ASIA)'!$A$11:$AL$1003,37,0)="",0,VLOOKUP(C186,'Agripp Holds PU (EU, ASIA)'!$A$11:$AL$1003,37,0))</f>
        <v>0</v>
      </c>
      <c r="E186" s="105">
        <v>185</v>
      </c>
      <c r="F186" s="106">
        <f>IF(VLOOKUP(C186,'Agripp Holds PU (EU, ASIA)'!$A$11:$AN$999,39,0)="",0,VLOOKUP(C186,'Agripp Holds PU (EU, ASIA)'!$A$11:$AN$999,39,0))</f>
        <v>0</v>
      </c>
      <c r="G186" s="107"/>
      <c r="H186" s="107"/>
      <c r="I186" s="107"/>
      <c r="J186" s="105" t="str">
        <f t="shared" si="25"/>
        <v/>
      </c>
      <c r="K186" s="105" t="str">
        <f t="shared" si="26"/>
        <v/>
      </c>
      <c r="L186" s="105" t="str">
        <f t="shared" si="27"/>
        <v/>
      </c>
      <c r="M186" s="105" t="str">
        <f t="shared" si="28"/>
        <v/>
      </c>
      <c r="N186" s="105" t="str">
        <f t="shared" si="29"/>
        <v/>
      </c>
      <c r="O186" s="105" t="str">
        <f t="shared" si="30"/>
        <v/>
      </c>
      <c r="P186" s="105" t="str">
        <f t="shared" si="31"/>
        <v/>
      </c>
      <c r="Q186" s="105" t="str">
        <f t="shared" si="32"/>
        <v/>
      </c>
      <c r="R186" s="105" t="str">
        <f t="shared" si="33"/>
        <v/>
      </c>
      <c r="S186" s="106" t="str">
        <f t="shared" si="34"/>
        <v/>
      </c>
      <c r="T186" s="105" t="str">
        <f t="shared" si="36"/>
        <v/>
      </c>
    </row>
    <row r="187" spans="1:20" ht="19.95" customHeight="1">
      <c r="A187" s="79" t="str">
        <f t="shared" si="35"/>
        <v/>
      </c>
      <c r="B187" s="104">
        <f>SUM($A$2:A187)</f>
        <v>0</v>
      </c>
      <c r="C187" s="105" t="str">
        <f>'Agripp Holds PU (EU, ASIA)'!A200</f>
        <v>HU186</v>
      </c>
      <c r="D187" s="105">
        <f>IF(VLOOKUP(C187,'Agripp Holds PU (EU, ASIA)'!$A$11:$AL$1003,37,0)="",0,VLOOKUP(C187,'Agripp Holds PU (EU, ASIA)'!$A$11:$AL$1003,37,0))</f>
        <v>0</v>
      </c>
      <c r="E187" s="105">
        <v>186</v>
      </c>
      <c r="F187" s="106">
        <f>IF(VLOOKUP(C187,'Agripp Holds PU (EU, ASIA)'!$A$11:$AN$999,39,0)="",0,VLOOKUP(C187,'Agripp Holds PU (EU, ASIA)'!$A$11:$AN$999,39,0))</f>
        <v>0</v>
      </c>
      <c r="G187" s="107"/>
      <c r="H187" s="107"/>
      <c r="I187" s="107"/>
      <c r="J187" s="105" t="str">
        <f t="shared" si="25"/>
        <v/>
      </c>
      <c r="K187" s="105" t="str">
        <f t="shared" si="26"/>
        <v/>
      </c>
      <c r="L187" s="105" t="str">
        <f t="shared" si="27"/>
        <v/>
      </c>
      <c r="M187" s="105" t="str">
        <f t="shared" si="28"/>
        <v/>
      </c>
      <c r="N187" s="105" t="str">
        <f t="shared" si="29"/>
        <v/>
      </c>
      <c r="O187" s="105" t="str">
        <f t="shared" si="30"/>
        <v/>
      </c>
      <c r="P187" s="105" t="str">
        <f t="shared" si="31"/>
        <v/>
      </c>
      <c r="Q187" s="105" t="str">
        <f t="shared" si="32"/>
        <v/>
      </c>
      <c r="R187" s="105" t="str">
        <f t="shared" si="33"/>
        <v/>
      </c>
      <c r="S187" s="106" t="str">
        <f t="shared" si="34"/>
        <v/>
      </c>
      <c r="T187" s="105" t="str">
        <f t="shared" si="36"/>
        <v/>
      </c>
    </row>
    <row r="188" spans="1:20" ht="19.95" customHeight="1">
      <c r="A188" s="79" t="str">
        <f t="shared" si="35"/>
        <v/>
      </c>
      <c r="B188" s="104">
        <f>SUM($A$2:A188)</f>
        <v>0</v>
      </c>
      <c r="C188" s="105" t="str">
        <f>'Agripp Holds PU (EU, ASIA)'!A201</f>
        <v>HU187</v>
      </c>
      <c r="D188" s="105">
        <f>IF(VLOOKUP(C188,'Agripp Holds PU (EU, ASIA)'!$A$11:$AL$1003,37,0)="",0,VLOOKUP(C188,'Agripp Holds PU (EU, ASIA)'!$A$11:$AL$1003,37,0))</f>
        <v>0</v>
      </c>
      <c r="E188" s="105">
        <v>187</v>
      </c>
      <c r="F188" s="106">
        <f>IF(VLOOKUP(C188,'Agripp Holds PU (EU, ASIA)'!$A$11:$AN$999,39,0)="",0,VLOOKUP(C188,'Agripp Holds PU (EU, ASIA)'!$A$11:$AN$999,39,0))</f>
        <v>0</v>
      </c>
      <c r="G188" s="107"/>
      <c r="H188" s="107"/>
      <c r="I188" s="107"/>
      <c r="J188" s="105" t="str">
        <f t="shared" si="25"/>
        <v/>
      </c>
      <c r="K188" s="105" t="str">
        <f t="shared" si="26"/>
        <v/>
      </c>
      <c r="L188" s="105" t="str">
        <f t="shared" si="27"/>
        <v/>
      </c>
      <c r="M188" s="105" t="str">
        <f t="shared" si="28"/>
        <v/>
      </c>
      <c r="N188" s="105" t="str">
        <f t="shared" si="29"/>
        <v/>
      </c>
      <c r="O188" s="105" t="str">
        <f t="shared" si="30"/>
        <v/>
      </c>
      <c r="P188" s="105" t="str">
        <f t="shared" si="31"/>
        <v/>
      </c>
      <c r="Q188" s="105" t="str">
        <f t="shared" si="32"/>
        <v/>
      </c>
      <c r="R188" s="105" t="str">
        <f t="shared" si="33"/>
        <v/>
      </c>
      <c r="S188" s="106" t="str">
        <f t="shared" si="34"/>
        <v/>
      </c>
      <c r="T188" s="105" t="str">
        <f t="shared" si="36"/>
        <v/>
      </c>
    </row>
    <row r="189" spans="1:20" ht="19.95" customHeight="1">
      <c r="A189" s="79" t="str">
        <f t="shared" si="35"/>
        <v/>
      </c>
      <c r="B189" s="104">
        <f>SUM($A$2:A189)</f>
        <v>0</v>
      </c>
      <c r="C189" s="105" t="str">
        <f>'Agripp Holds PU (EU, ASIA)'!A202</f>
        <v>HU188</v>
      </c>
      <c r="D189" s="105">
        <f>IF(VLOOKUP(C189,'Agripp Holds PU (EU, ASIA)'!$A$11:$AL$1003,37,0)="",0,VLOOKUP(C189,'Agripp Holds PU (EU, ASIA)'!$A$11:$AL$1003,37,0))</f>
        <v>0</v>
      </c>
      <c r="E189" s="105">
        <v>188</v>
      </c>
      <c r="F189" s="106">
        <f>IF(VLOOKUP(C189,'Agripp Holds PU (EU, ASIA)'!$A$11:$AN$999,39,0)="",0,VLOOKUP(C189,'Agripp Holds PU (EU, ASIA)'!$A$11:$AN$999,39,0))</f>
        <v>0</v>
      </c>
      <c r="G189" s="107"/>
      <c r="H189" s="107"/>
      <c r="I189" s="107"/>
      <c r="J189" s="105" t="str">
        <f t="shared" si="25"/>
        <v/>
      </c>
      <c r="K189" s="105" t="str">
        <f t="shared" si="26"/>
        <v/>
      </c>
      <c r="L189" s="105" t="str">
        <f t="shared" si="27"/>
        <v/>
      </c>
      <c r="M189" s="105" t="str">
        <f t="shared" si="28"/>
        <v/>
      </c>
      <c r="N189" s="105" t="str">
        <f t="shared" si="29"/>
        <v/>
      </c>
      <c r="O189" s="105" t="str">
        <f t="shared" si="30"/>
        <v/>
      </c>
      <c r="P189" s="105" t="str">
        <f t="shared" si="31"/>
        <v/>
      </c>
      <c r="Q189" s="105" t="str">
        <f t="shared" si="32"/>
        <v/>
      </c>
      <c r="R189" s="105" t="str">
        <f t="shared" si="33"/>
        <v/>
      </c>
      <c r="S189" s="106" t="str">
        <f t="shared" si="34"/>
        <v/>
      </c>
      <c r="T189" s="105" t="str">
        <f t="shared" si="36"/>
        <v/>
      </c>
    </row>
    <row r="190" spans="1:20" ht="19.95" customHeight="1">
      <c r="A190" s="79" t="str">
        <f t="shared" si="35"/>
        <v/>
      </c>
      <c r="B190" s="104">
        <f>SUM($A$2:A190)</f>
        <v>0</v>
      </c>
      <c r="C190" s="105" t="str">
        <f>'Agripp Holds PU (EU, ASIA)'!A203</f>
        <v>HU189</v>
      </c>
      <c r="D190" s="105">
        <f>IF(VLOOKUP(C190,'Agripp Holds PU (EU, ASIA)'!$A$11:$AL$1003,37,0)="",0,VLOOKUP(C190,'Agripp Holds PU (EU, ASIA)'!$A$11:$AL$1003,37,0))</f>
        <v>0</v>
      </c>
      <c r="E190" s="105">
        <v>189</v>
      </c>
      <c r="F190" s="106">
        <f>IF(VLOOKUP(C190,'Agripp Holds PU (EU, ASIA)'!$A$11:$AN$999,39,0)="",0,VLOOKUP(C190,'Agripp Holds PU (EU, ASIA)'!$A$11:$AN$999,39,0))</f>
        <v>0</v>
      </c>
      <c r="G190" s="107"/>
      <c r="H190" s="107"/>
      <c r="I190" s="107"/>
      <c r="J190" s="105" t="str">
        <f t="shared" si="25"/>
        <v/>
      </c>
      <c r="K190" s="105" t="str">
        <f t="shared" si="26"/>
        <v/>
      </c>
      <c r="L190" s="105" t="str">
        <f t="shared" si="27"/>
        <v/>
      </c>
      <c r="M190" s="105" t="str">
        <f t="shared" si="28"/>
        <v/>
      </c>
      <c r="N190" s="105" t="str">
        <f t="shared" si="29"/>
        <v/>
      </c>
      <c r="O190" s="105" t="str">
        <f t="shared" si="30"/>
        <v/>
      </c>
      <c r="P190" s="105" t="str">
        <f t="shared" si="31"/>
        <v/>
      </c>
      <c r="Q190" s="105" t="str">
        <f t="shared" si="32"/>
        <v/>
      </c>
      <c r="R190" s="105" t="str">
        <f t="shared" si="33"/>
        <v/>
      </c>
      <c r="S190" s="106" t="str">
        <f t="shared" si="34"/>
        <v/>
      </c>
      <c r="T190" s="105" t="str">
        <f t="shared" si="36"/>
        <v/>
      </c>
    </row>
    <row r="191" spans="1:20" ht="19.95" customHeight="1">
      <c r="A191" s="79" t="str">
        <f t="shared" si="35"/>
        <v/>
      </c>
      <c r="B191" s="104">
        <f>SUM($A$2:A191)</f>
        <v>0</v>
      </c>
      <c r="C191" s="105" t="str">
        <f>'Agripp Holds PU (EU, ASIA)'!A204</f>
        <v>HU190</v>
      </c>
      <c r="D191" s="105">
        <f>IF(VLOOKUP(C191,'Agripp Holds PU (EU, ASIA)'!$A$11:$AL$1003,37,0)="",0,VLOOKUP(C191,'Agripp Holds PU (EU, ASIA)'!$A$11:$AL$1003,37,0))</f>
        <v>0</v>
      </c>
      <c r="E191" s="105">
        <v>190</v>
      </c>
      <c r="F191" s="106">
        <f>IF(VLOOKUP(C191,'Agripp Holds PU (EU, ASIA)'!$A$11:$AN$999,39,0)="",0,VLOOKUP(C191,'Agripp Holds PU (EU, ASIA)'!$A$11:$AN$999,39,0))</f>
        <v>0</v>
      </c>
      <c r="G191" s="107"/>
      <c r="H191" s="107"/>
      <c r="I191" s="107"/>
      <c r="J191" s="105" t="str">
        <f t="shared" si="25"/>
        <v/>
      </c>
      <c r="K191" s="105" t="str">
        <f t="shared" si="26"/>
        <v/>
      </c>
      <c r="L191" s="105" t="str">
        <f t="shared" si="27"/>
        <v/>
      </c>
      <c r="M191" s="105" t="str">
        <f t="shared" si="28"/>
        <v/>
      </c>
      <c r="N191" s="105" t="str">
        <f t="shared" si="29"/>
        <v/>
      </c>
      <c r="O191" s="105" t="str">
        <f t="shared" si="30"/>
        <v/>
      </c>
      <c r="P191" s="105" t="str">
        <f t="shared" si="31"/>
        <v/>
      </c>
      <c r="Q191" s="105" t="str">
        <f t="shared" si="32"/>
        <v/>
      </c>
      <c r="R191" s="105" t="str">
        <f t="shared" si="33"/>
        <v/>
      </c>
      <c r="S191" s="106" t="str">
        <f t="shared" si="34"/>
        <v/>
      </c>
      <c r="T191" s="105" t="str">
        <f t="shared" si="36"/>
        <v/>
      </c>
    </row>
    <row r="192" spans="1:20" ht="19.95" customHeight="1">
      <c r="A192" s="79" t="str">
        <f t="shared" si="35"/>
        <v/>
      </c>
      <c r="B192" s="104">
        <f>SUM($A$2:A192)</f>
        <v>0</v>
      </c>
      <c r="C192" s="105" t="str">
        <f>'Agripp Holds PU (EU, ASIA)'!A205</f>
        <v>HU191</v>
      </c>
      <c r="D192" s="105">
        <f>IF(VLOOKUP(C192,'Agripp Holds PU (EU, ASIA)'!$A$11:$AL$1003,37,0)="",0,VLOOKUP(C192,'Agripp Holds PU (EU, ASIA)'!$A$11:$AL$1003,37,0))</f>
        <v>0</v>
      </c>
      <c r="E192" s="105">
        <v>191</v>
      </c>
      <c r="F192" s="106">
        <f>IF(VLOOKUP(C192,'Agripp Holds PU (EU, ASIA)'!$A$11:$AN$999,39,0)="",0,VLOOKUP(C192,'Agripp Holds PU (EU, ASIA)'!$A$11:$AN$999,39,0))</f>
        <v>0</v>
      </c>
      <c r="G192" s="107"/>
      <c r="H192" s="107"/>
      <c r="I192" s="107"/>
      <c r="J192" s="105" t="str">
        <f t="shared" si="25"/>
        <v/>
      </c>
      <c r="K192" s="105" t="str">
        <f t="shared" si="26"/>
        <v/>
      </c>
      <c r="L192" s="105" t="str">
        <f t="shared" si="27"/>
        <v/>
      </c>
      <c r="M192" s="105" t="str">
        <f t="shared" si="28"/>
        <v/>
      </c>
      <c r="N192" s="105" t="str">
        <f t="shared" si="29"/>
        <v/>
      </c>
      <c r="O192" s="105" t="str">
        <f t="shared" si="30"/>
        <v/>
      </c>
      <c r="P192" s="105" t="str">
        <f t="shared" si="31"/>
        <v/>
      </c>
      <c r="Q192" s="105" t="str">
        <f t="shared" si="32"/>
        <v/>
      </c>
      <c r="R192" s="105" t="str">
        <f t="shared" si="33"/>
        <v/>
      </c>
      <c r="S192" s="106" t="str">
        <f t="shared" si="34"/>
        <v/>
      </c>
      <c r="T192" s="105" t="str">
        <f t="shared" si="36"/>
        <v/>
      </c>
    </row>
    <row r="193" spans="1:20" ht="19.95" customHeight="1">
      <c r="A193" s="79" t="str">
        <f t="shared" si="35"/>
        <v/>
      </c>
      <c r="B193" s="104">
        <f>SUM($A$2:A193)</f>
        <v>0</v>
      </c>
      <c r="C193" s="105" t="str">
        <f>'Agripp Holds PU (EU, ASIA)'!A206</f>
        <v>HU192</v>
      </c>
      <c r="D193" s="105">
        <f>IF(VLOOKUP(C193,'Agripp Holds PU (EU, ASIA)'!$A$11:$AL$1003,37,0)="",0,VLOOKUP(C193,'Agripp Holds PU (EU, ASIA)'!$A$11:$AL$1003,37,0))</f>
        <v>0</v>
      </c>
      <c r="E193" s="105">
        <v>192</v>
      </c>
      <c r="F193" s="106">
        <f>IF(VLOOKUP(C193,'Agripp Holds PU (EU, ASIA)'!$A$11:$AN$999,39,0)="",0,VLOOKUP(C193,'Agripp Holds PU (EU, ASIA)'!$A$11:$AN$999,39,0))</f>
        <v>0</v>
      </c>
      <c r="G193" s="107"/>
      <c r="H193" s="107"/>
      <c r="I193" s="107"/>
      <c r="J193" s="105" t="str">
        <f t="shared" si="25"/>
        <v/>
      </c>
      <c r="K193" s="105" t="str">
        <f t="shared" si="26"/>
        <v/>
      </c>
      <c r="L193" s="105" t="str">
        <f t="shared" si="27"/>
        <v/>
      </c>
      <c r="M193" s="105" t="str">
        <f t="shared" si="28"/>
        <v/>
      </c>
      <c r="N193" s="105" t="str">
        <f t="shared" si="29"/>
        <v/>
      </c>
      <c r="O193" s="105" t="str">
        <f t="shared" si="30"/>
        <v/>
      </c>
      <c r="P193" s="105" t="str">
        <f t="shared" si="31"/>
        <v/>
      </c>
      <c r="Q193" s="105" t="str">
        <f t="shared" si="32"/>
        <v/>
      </c>
      <c r="R193" s="105" t="str">
        <f t="shared" si="33"/>
        <v/>
      </c>
      <c r="S193" s="106" t="str">
        <f t="shared" si="34"/>
        <v/>
      </c>
      <c r="T193" s="105" t="str">
        <f t="shared" si="36"/>
        <v/>
      </c>
    </row>
    <row r="194" spans="1:20" ht="19.95" customHeight="1">
      <c r="A194" s="79" t="str">
        <f t="shared" si="35"/>
        <v/>
      </c>
      <c r="B194" s="104">
        <f>SUM($A$2:A194)</f>
        <v>0</v>
      </c>
      <c r="C194" s="105" t="str">
        <f>'Agripp Holds PU (EU, ASIA)'!A207</f>
        <v>HU193</v>
      </c>
      <c r="D194" s="105">
        <f>IF(VLOOKUP(C194,'Agripp Holds PU (EU, ASIA)'!$A$11:$AL$1003,37,0)="",0,VLOOKUP(C194,'Agripp Holds PU (EU, ASIA)'!$A$11:$AL$1003,37,0))</f>
        <v>0</v>
      </c>
      <c r="E194" s="105">
        <v>193</v>
      </c>
      <c r="F194" s="106">
        <f>IF(VLOOKUP(C194,'Agripp Holds PU (EU, ASIA)'!$A$11:$AN$999,39,0)="",0,VLOOKUP(C194,'Agripp Holds PU (EU, ASIA)'!$A$11:$AN$999,39,0))</f>
        <v>0</v>
      </c>
      <c r="G194" s="107"/>
      <c r="H194" s="107"/>
      <c r="I194" s="107"/>
      <c r="J194" s="105" t="str">
        <f t="shared" ref="J194:J257" si="37">IF(ISERROR(VLOOKUP($E194,$B$2:$D$1047,2,0)),"",VLOOKUP($E194,$B$2:$D$1047,2,0))</f>
        <v/>
      </c>
      <c r="K194" s="105" t="str">
        <f t="shared" ref="K194:K257" si="38">IF(ISERROR(VLOOKUP($J194,TableauDatanew,4,0)),"",VLOOKUP($J194,TableauDatanew,4,0))</f>
        <v/>
      </c>
      <c r="L194" s="105" t="str">
        <f t="shared" ref="L194:L257" si="39">IF(ISERROR(VLOOKUP($J194,TableauDatanew,5,0)),"",VLOOKUP($J194,TableauDatanew,5,0))</f>
        <v/>
      </c>
      <c r="M194" s="105" t="str">
        <f t="shared" ref="M194:M257" si="40">IF(ISERROR(VLOOKUP($J194,TableauDatanew,6,0)),"",VLOOKUP($J194,TableauDatanew,6,0))</f>
        <v/>
      </c>
      <c r="N194" s="105" t="str">
        <f t="shared" ref="N194:N257" si="41">IF(ISERROR(VLOOKUP($J194,TableauDatanew,13,0)),"",VLOOKUP($J194,TableauDatanew,13,0))</f>
        <v/>
      </c>
      <c r="O194" s="105" t="str">
        <f t="shared" ref="O194:O257" si="42">IF(ISERROR(VLOOKUP($J194,TableauDatanew,11,0)),"",VLOOKUP($J194,TableauDatanew,11,0))</f>
        <v/>
      </c>
      <c r="P194" s="105" t="str">
        <f t="shared" ref="P194:P257" si="43">IF(ISERROR(VLOOKUP($J194,TableauDatanew,8,0)),"",VLOOKUP($J194,TableauDatanew,8,0))</f>
        <v/>
      </c>
      <c r="Q194" s="105" t="str">
        <f t="shared" ref="Q194:Q257" si="44">IF(ISERROR(VLOOKUP($J194,TableauDatanew,10,0)),"",VLOOKUP($J194,TableauDatanew,10,0))</f>
        <v/>
      </c>
      <c r="R194" s="105" t="str">
        <f t="shared" ref="R194:R257" si="45">IF(ISERROR(VLOOKUP(J194,C:D,2,0)),"",VLOOKUP(J194,C:D,2,0))</f>
        <v/>
      </c>
      <c r="S194" s="106" t="str">
        <f t="shared" ref="S194:S257" si="46">IF(ISERROR(VLOOKUP(J194,C:F,4,0)),"",VLOOKUP(J194,C:F,4,0))</f>
        <v/>
      </c>
      <c r="T194" s="105" t="str">
        <f t="shared" si="36"/>
        <v/>
      </c>
    </row>
    <row r="195" spans="1:20" ht="19.95" customHeight="1">
      <c r="A195" s="79" t="str">
        <f t="shared" ref="A195:A258" si="47">IF(D195=0,"",1)</f>
        <v/>
      </c>
      <c r="B195" s="104">
        <f>SUM($A$2:A195)</f>
        <v>0</v>
      </c>
      <c r="C195" s="105" t="str">
        <f>'Agripp Holds PU (EU, ASIA)'!A208</f>
        <v>HU194</v>
      </c>
      <c r="D195" s="105">
        <f>IF(VLOOKUP(C195,'Agripp Holds PU (EU, ASIA)'!$A$11:$AL$1003,37,0)="",0,VLOOKUP(C195,'Agripp Holds PU (EU, ASIA)'!$A$11:$AL$1003,37,0))</f>
        <v>0</v>
      </c>
      <c r="E195" s="105">
        <v>194</v>
      </c>
      <c r="F195" s="106">
        <f>IF(VLOOKUP(C195,'Agripp Holds PU (EU, ASIA)'!$A$11:$AN$999,39,0)="",0,VLOOKUP(C195,'Agripp Holds PU (EU, ASIA)'!$A$11:$AN$999,39,0))</f>
        <v>0</v>
      </c>
      <c r="G195" s="107"/>
      <c r="H195" s="107"/>
      <c r="I195" s="107"/>
      <c r="J195" s="105" t="str">
        <f t="shared" si="37"/>
        <v/>
      </c>
      <c r="K195" s="105" t="str">
        <f t="shared" si="38"/>
        <v/>
      </c>
      <c r="L195" s="105" t="str">
        <f t="shared" si="39"/>
        <v/>
      </c>
      <c r="M195" s="105" t="str">
        <f t="shared" si="40"/>
        <v/>
      </c>
      <c r="N195" s="105" t="str">
        <f t="shared" si="41"/>
        <v/>
      </c>
      <c r="O195" s="105" t="str">
        <f t="shared" si="42"/>
        <v/>
      </c>
      <c r="P195" s="105" t="str">
        <f t="shared" si="43"/>
        <v/>
      </c>
      <c r="Q195" s="105" t="str">
        <f t="shared" si="44"/>
        <v/>
      </c>
      <c r="R195" s="105" t="str">
        <f t="shared" si="45"/>
        <v/>
      </c>
      <c r="S195" s="106" t="str">
        <f t="shared" si="46"/>
        <v/>
      </c>
      <c r="T195" s="105" t="str">
        <f>IF(S195="","",$T$1)</f>
        <v/>
      </c>
    </row>
    <row r="196" spans="1:20" ht="19.95" customHeight="1">
      <c r="A196" s="79" t="str">
        <f t="shared" si="47"/>
        <v/>
      </c>
      <c r="B196" s="104">
        <f>SUM($A$2:A196)</f>
        <v>0</v>
      </c>
      <c r="C196" s="105" t="str">
        <f>'Agripp Holds PU (EU, ASIA)'!A209</f>
        <v>HU195</v>
      </c>
      <c r="D196" s="105">
        <f>IF(VLOOKUP(C196,'Agripp Holds PU (EU, ASIA)'!$A$11:$AL$1003,37,0)="",0,VLOOKUP(C196,'Agripp Holds PU (EU, ASIA)'!$A$11:$AL$1003,37,0))</f>
        <v>0</v>
      </c>
      <c r="E196" s="105">
        <v>195</v>
      </c>
      <c r="F196" s="106">
        <f>IF(VLOOKUP(C196,'Agripp Holds PU (EU, ASIA)'!$A$11:$AN$999,39,0)="",0,VLOOKUP(C196,'Agripp Holds PU (EU, ASIA)'!$A$11:$AN$999,39,0))</f>
        <v>0</v>
      </c>
      <c r="G196" s="107"/>
      <c r="H196" s="107"/>
      <c r="I196" s="107"/>
      <c r="J196" s="105" t="str">
        <f t="shared" si="37"/>
        <v/>
      </c>
      <c r="K196" s="105" t="str">
        <f t="shared" si="38"/>
        <v/>
      </c>
      <c r="L196" s="105" t="str">
        <f t="shared" si="39"/>
        <v/>
      </c>
      <c r="M196" s="105" t="str">
        <f t="shared" si="40"/>
        <v/>
      </c>
      <c r="N196" s="105" t="str">
        <f t="shared" si="41"/>
        <v/>
      </c>
      <c r="O196" s="105" t="str">
        <f t="shared" si="42"/>
        <v/>
      </c>
      <c r="P196" s="105" t="str">
        <f t="shared" si="43"/>
        <v/>
      </c>
      <c r="Q196" s="105" t="str">
        <f t="shared" si="44"/>
        <v/>
      </c>
      <c r="R196" s="105" t="str">
        <f t="shared" si="45"/>
        <v/>
      </c>
      <c r="S196" s="106" t="str">
        <f t="shared" si="46"/>
        <v/>
      </c>
      <c r="T196" s="105" t="str">
        <f>IF(S196="","",$T$1)</f>
        <v/>
      </c>
    </row>
    <row r="197" spans="1:20" ht="19.95" customHeight="1">
      <c r="A197" s="79" t="str">
        <f t="shared" si="47"/>
        <v/>
      </c>
      <c r="B197" s="104">
        <f>SUM($A$2:A197)</f>
        <v>0</v>
      </c>
      <c r="C197" s="105" t="str">
        <f>'Agripp Holds PU (EU, ASIA)'!A210</f>
        <v>HU196</v>
      </c>
      <c r="D197" s="105">
        <f>IF(VLOOKUP(C197,'Agripp Holds PU (EU, ASIA)'!$A$11:$AL$1003,37,0)="",0,VLOOKUP(C197,'Agripp Holds PU (EU, ASIA)'!$A$11:$AL$1003,37,0))</f>
        <v>0</v>
      </c>
      <c r="E197" s="105">
        <v>196</v>
      </c>
      <c r="F197" s="106">
        <f>IF(VLOOKUP(C197,'Agripp Holds PU (EU, ASIA)'!$A$11:$AN$999,39,0)="",0,VLOOKUP(C197,'Agripp Holds PU (EU, ASIA)'!$A$11:$AN$999,39,0))</f>
        <v>0</v>
      </c>
      <c r="G197" s="107"/>
      <c r="H197" s="107"/>
      <c r="I197" s="107"/>
      <c r="J197" s="105" t="str">
        <f t="shared" si="37"/>
        <v/>
      </c>
      <c r="K197" s="105" t="str">
        <f t="shared" si="38"/>
        <v/>
      </c>
      <c r="L197" s="105" t="str">
        <f t="shared" si="39"/>
        <v/>
      </c>
      <c r="M197" s="105" t="str">
        <f t="shared" si="40"/>
        <v/>
      </c>
      <c r="N197" s="105" t="str">
        <f t="shared" si="41"/>
        <v/>
      </c>
      <c r="O197" s="105" t="str">
        <f t="shared" si="42"/>
        <v/>
      </c>
      <c r="P197" s="105" t="str">
        <f t="shared" si="43"/>
        <v/>
      </c>
      <c r="Q197" s="105" t="str">
        <f t="shared" si="44"/>
        <v/>
      </c>
      <c r="R197" s="105" t="str">
        <f t="shared" si="45"/>
        <v/>
      </c>
      <c r="S197" s="106" t="str">
        <f t="shared" si="46"/>
        <v/>
      </c>
      <c r="T197" s="105" t="str">
        <f>IF(S197="","",$T$1)</f>
        <v/>
      </c>
    </row>
    <row r="198" spans="1:20" ht="19.95" customHeight="1">
      <c r="A198" s="79" t="str">
        <f t="shared" si="47"/>
        <v/>
      </c>
      <c r="B198" s="104">
        <f>SUM($A$2:A198)</f>
        <v>0</v>
      </c>
      <c r="C198" s="105" t="str">
        <f>'Agripp Holds PU (EU, ASIA)'!A211</f>
        <v>HU197</v>
      </c>
      <c r="D198" s="105">
        <f>IF(VLOOKUP(C198,'Agripp Holds PU (EU, ASIA)'!$A$11:$AL$1003,37,0)="",0,VLOOKUP(C198,'Agripp Holds PU (EU, ASIA)'!$A$11:$AL$1003,37,0))</f>
        <v>0</v>
      </c>
      <c r="E198" s="105">
        <v>197</v>
      </c>
      <c r="F198" s="106">
        <f>IF(VLOOKUP(C198,'Agripp Holds PU (EU, ASIA)'!$A$11:$AN$999,39,0)="",0,VLOOKUP(C198,'Agripp Holds PU (EU, ASIA)'!$A$11:$AN$999,39,0))</f>
        <v>0</v>
      </c>
      <c r="G198" s="107"/>
      <c r="H198" s="107"/>
      <c r="I198" s="107"/>
      <c r="J198" s="105" t="str">
        <f t="shared" si="37"/>
        <v/>
      </c>
      <c r="K198" s="105" t="str">
        <f t="shared" si="38"/>
        <v/>
      </c>
      <c r="L198" s="105" t="str">
        <f t="shared" si="39"/>
        <v/>
      </c>
      <c r="M198" s="105" t="str">
        <f t="shared" si="40"/>
        <v/>
      </c>
      <c r="N198" s="105" t="str">
        <f t="shared" si="41"/>
        <v/>
      </c>
      <c r="O198" s="105" t="str">
        <f t="shared" si="42"/>
        <v/>
      </c>
      <c r="P198" s="105" t="str">
        <f t="shared" si="43"/>
        <v/>
      </c>
      <c r="Q198" s="105" t="str">
        <f t="shared" si="44"/>
        <v/>
      </c>
      <c r="R198" s="105" t="str">
        <f t="shared" si="45"/>
        <v/>
      </c>
      <c r="S198" s="106" t="str">
        <f t="shared" si="46"/>
        <v/>
      </c>
      <c r="T198" s="105" t="str">
        <f>IF(S198="","",$T$1)</f>
        <v/>
      </c>
    </row>
    <row r="199" spans="1:20" ht="19.95" customHeight="1">
      <c r="A199" s="79" t="str">
        <f t="shared" si="47"/>
        <v/>
      </c>
      <c r="B199" s="104">
        <f>SUM($A$2:A199)</f>
        <v>0</v>
      </c>
      <c r="C199" s="105" t="str">
        <f>'Agripp Holds PU (EU, ASIA)'!A212</f>
        <v>HU198</v>
      </c>
      <c r="D199" s="105">
        <f>IF(VLOOKUP(C199,'Agripp Holds PU (EU, ASIA)'!$A$11:$AL$1003,37,0)="",0,VLOOKUP(C199,'Agripp Holds PU (EU, ASIA)'!$A$11:$AL$1003,37,0))</f>
        <v>0</v>
      </c>
      <c r="E199" s="105">
        <v>198</v>
      </c>
      <c r="F199" s="106">
        <f>IF(VLOOKUP(C199,'Agripp Holds PU (EU, ASIA)'!$A$11:$AN$999,39,0)="",0,VLOOKUP(C199,'Agripp Holds PU (EU, ASIA)'!$A$11:$AN$999,39,0))</f>
        <v>0</v>
      </c>
      <c r="G199" s="107"/>
      <c r="H199" s="107"/>
      <c r="I199" s="107"/>
      <c r="J199" s="105" t="str">
        <f t="shared" si="37"/>
        <v/>
      </c>
      <c r="K199" s="105" t="str">
        <f t="shared" si="38"/>
        <v/>
      </c>
      <c r="L199" s="105" t="str">
        <f t="shared" si="39"/>
        <v/>
      </c>
      <c r="M199" s="105" t="str">
        <f t="shared" si="40"/>
        <v/>
      </c>
      <c r="N199" s="105" t="str">
        <f t="shared" si="41"/>
        <v/>
      </c>
      <c r="O199" s="105" t="str">
        <f t="shared" si="42"/>
        <v/>
      </c>
      <c r="P199" s="105" t="str">
        <f t="shared" si="43"/>
        <v/>
      </c>
      <c r="Q199" s="105" t="str">
        <f t="shared" si="44"/>
        <v/>
      </c>
      <c r="R199" s="105" t="str">
        <f t="shared" si="45"/>
        <v/>
      </c>
      <c r="S199" s="106" t="str">
        <f t="shared" si="46"/>
        <v/>
      </c>
      <c r="T199" s="105" t="str">
        <f t="shared" ref="T199:T262" si="48">IF(S199="","",$T$1)</f>
        <v/>
      </c>
    </row>
    <row r="200" spans="1:20" ht="19.95" customHeight="1">
      <c r="A200" s="79" t="str">
        <f t="shared" si="47"/>
        <v/>
      </c>
      <c r="B200" s="104">
        <f>SUM($A$2:A200)</f>
        <v>0</v>
      </c>
      <c r="C200" s="105" t="str">
        <f>'Agripp Holds PU (EU, ASIA)'!A213</f>
        <v>HU199</v>
      </c>
      <c r="D200" s="105">
        <f>IF(VLOOKUP(C200,'Agripp Holds PU (EU, ASIA)'!$A$11:$AL$1003,37,0)="",0,VLOOKUP(C200,'Agripp Holds PU (EU, ASIA)'!$A$11:$AL$1003,37,0))</f>
        <v>0</v>
      </c>
      <c r="E200" s="105">
        <v>199</v>
      </c>
      <c r="F200" s="106">
        <f>IF(VLOOKUP(C200,'Agripp Holds PU (EU, ASIA)'!$A$11:$AN$999,39,0)="",0,VLOOKUP(C200,'Agripp Holds PU (EU, ASIA)'!$A$11:$AN$999,39,0))</f>
        <v>0</v>
      </c>
      <c r="G200" s="107"/>
      <c r="H200" s="107"/>
      <c r="I200" s="107"/>
      <c r="J200" s="105" t="str">
        <f t="shared" si="37"/>
        <v/>
      </c>
      <c r="K200" s="105" t="str">
        <f t="shared" si="38"/>
        <v/>
      </c>
      <c r="L200" s="105" t="str">
        <f t="shared" si="39"/>
        <v/>
      </c>
      <c r="M200" s="105" t="str">
        <f t="shared" si="40"/>
        <v/>
      </c>
      <c r="N200" s="105" t="str">
        <f t="shared" si="41"/>
        <v/>
      </c>
      <c r="O200" s="105" t="str">
        <f t="shared" si="42"/>
        <v/>
      </c>
      <c r="P200" s="105" t="str">
        <f t="shared" si="43"/>
        <v/>
      </c>
      <c r="Q200" s="105" t="str">
        <f t="shared" si="44"/>
        <v/>
      </c>
      <c r="R200" s="105" t="str">
        <f t="shared" si="45"/>
        <v/>
      </c>
      <c r="S200" s="106" t="str">
        <f t="shared" si="46"/>
        <v/>
      </c>
      <c r="T200" s="105" t="str">
        <f t="shared" si="48"/>
        <v/>
      </c>
    </row>
    <row r="201" spans="1:20" ht="19.95" customHeight="1">
      <c r="A201" s="79" t="str">
        <f t="shared" si="47"/>
        <v/>
      </c>
      <c r="B201" s="104">
        <f>SUM($A$2:A201)</f>
        <v>0</v>
      </c>
      <c r="C201" s="105" t="str">
        <f>'Agripp Holds PU (EU, ASIA)'!A215</f>
        <v>HU200</v>
      </c>
      <c r="D201" s="105">
        <f>IF(VLOOKUP(C201,'Agripp Holds PU (EU, ASIA)'!$A$11:$AL$1003,37,0)="",0,VLOOKUP(C201,'Agripp Holds PU (EU, ASIA)'!$A$11:$AL$1003,37,0))</f>
        <v>0</v>
      </c>
      <c r="E201" s="105">
        <v>200</v>
      </c>
      <c r="F201" s="106">
        <f>IF(VLOOKUP(C201,'Agripp Holds PU (EU, ASIA)'!$A$11:$AN$999,39,0)="",0,VLOOKUP(C201,'Agripp Holds PU (EU, ASIA)'!$A$11:$AN$999,39,0))</f>
        <v>0</v>
      </c>
      <c r="G201" s="107"/>
      <c r="H201" s="107"/>
      <c r="I201" s="107"/>
      <c r="J201" s="105" t="str">
        <f t="shared" si="37"/>
        <v/>
      </c>
      <c r="K201" s="105" t="str">
        <f t="shared" si="38"/>
        <v/>
      </c>
      <c r="L201" s="105" t="str">
        <f t="shared" si="39"/>
        <v/>
      </c>
      <c r="M201" s="105" t="str">
        <f t="shared" si="40"/>
        <v/>
      </c>
      <c r="N201" s="105" t="str">
        <f t="shared" si="41"/>
        <v/>
      </c>
      <c r="O201" s="105" t="str">
        <f t="shared" si="42"/>
        <v/>
      </c>
      <c r="P201" s="105" t="str">
        <f t="shared" si="43"/>
        <v/>
      </c>
      <c r="Q201" s="105" t="str">
        <f t="shared" si="44"/>
        <v/>
      </c>
      <c r="R201" s="105" t="str">
        <f t="shared" si="45"/>
        <v/>
      </c>
      <c r="S201" s="106" t="str">
        <f t="shared" si="46"/>
        <v/>
      </c>
      <c r="T201" s="105" t="str">
        <f t="shared" si="48"/>
        <v/>
      </c>
    </row>
    <row r="202" spans="1:20" ht="19.95" customHeight="1">
      <c r="A202" s="79" t="str">
        <f t="shared" si="47"/>
        <v/>
      </c>
      <c r="B202" s="104">
        <f>SUM($A$2:A202)</f>
        <v>0</v>
      </c>
      <c r="C202" s="105" t="str">
        <f>'Agripp Holds PU (EU, ASIA)'!A216</f>
        <v>HU201</v>
      </c>
      <c r="D202" s="105">
        <f>IF(VLOOKUP(C202,'Agripp Holds PU (EU, ASIA)'!$A$11:$AL$1003,37,0)="",0,VLOOKUP(C202,'Agripp Holds PU (EU, ASIA)'!$A$11:$AL$1003,37,0))</f>
        <v>0</v>
      </c>
      <c r="E202" s="105">
        <v>201</v>
      </c>
      <c r="F202" s="106">
        <f>IF(VLOOKUP(C202,'Agripp Holds PU (EU, ASIA)'!$A$11:$AN$999,39,0)="",0,VLOOKUP(C202,'Agripp Holds PU (EU, ASIA)'!$A$11:$AN$999,39,0))</f>
        <v>0</v>
      </c>
      <c r="G202" s="107"/>
      <c r="H202" s="107"/>
      <c r="I202" s="107"/>
      <c r="J202" s="105" t="str">
        <f t="shared" si="37"/>
        <v/>
      </c>
      <c r="K202" s="105" t="str">
        <f t="shared" si="38"/>
        <v/>
      </c>
      <c r="L202" s="105" t="str">
        <f t="shared" si="39"/>
        <v/>
      </c>
      <c r="M202" s="105" t="str">
        <f t="shared" si="40"/>
        <v/>
      </c>
      <c r="N202" s="105" t="str">
        <f t="shared" si="41"/>
        <v/>
      </c>
      <c r="O202" s="105" t="str">
        <f t="shared" si="42"/>
        <v/>
      </c>
      <c r="P202" s="105" t="str">
        <f t="shared" si="43"/>
        <v/>
      </c>
      <c r="Q202" s="105" t="str">
        <f t="shared" si="44"/>
        <v/>
      </c>
      <c r="R202" s="105" t="str">
        <f t="shared" si="45"/>
        <v/>
      </c>
      <c r="S202" s="106" t="str">
        <f t="shared" si="46"/>
        <v/>
      </c>
      <c r="T202" s="105" t="str">
        <f t="shared" si="48"/>
        <v/>
      </c>
    </row>
    <row r="203" spans="1:20" ht="19.95" customHeight="1">
      <c r="A203" s="79" t="str">
        <f t="shared" si="47"/>
        <v/>
      </c>
      <c r="B203" s="104">
        <f>SUM($A$2:A203)</f>
        <v>0</v>
      </c>
      <c r="C203" s="105" t="str">
        <f>'Agripp Holds PU (EU, ASIA)'!A217</f>
        <v>HU202</v>
      </c>
      <c r="D203" s="105">
        <f>IF(VLOOKUP(C203,'Agripp Holds PU (EU, ASIA)'!$A$11:$AL$1003,37,0)="",0,VLOOKUP(C203,'Agripp Holds PU (EU, ASIA)'!$A$11:$AL$1003,37,0))</f>
        <v>0</v>
      </c>
      <c r="E203" s="105">
        <v>202</v>
      </c>
      <c r="F203" s="106">
        <f>IF(VLOOKUP(C203,'Agripp Holds PU (EU, ASIA)'!$A$11:$AN$999,39,0)="",0,VLOOKUP(C203,'Agripp Holds PU (EU, ASIA)'!$A$11:$AN$999,39,0))</f>
        <v>0</v>
      </c>
      <c r="G203" s="107"/>
      <c r="H203" s="107"/>
      <c r="I203" s="107"/>
      <c r="J203" s="105" t="str">
        <f t="shared" si="37"/>
        <v/>
      </c>
      <c r="K203" s="105" t="str">
        <f t="shared" si="38"/>
        <v/>
      </c>
      <c r="L203" s="105" t="str">
        <f t="shared" si="39"/>
        <v/>
      </c>
      <c r="M203" s="105" t="str">
        <f t="shared" si="40"/>
        <v/>
      </c>
      <c r="N203" s="105" t="str">
        <f t="shared" si="41"/>
        <v/>
      </c>
      <c r="O203" s="105" t="str">
        <f t="shared" si="42"/>
        <v/>
      </c>
      <c r="P203" s="105" t="str">
        <f t="shared" si="43"/>
        <v/>
      </c>
      <c r="Q203" s="105" t="str">
        <f t="shared" si="44"/>
        <v/>
      </c>
      <c r="R203" s="105" t="str">
        <f t="shared" si="45"/>
        <v/>
      </c>
      <c r="S203" s="106" t="str">
        <f t="shared" si="46"/>
        <v/>
      </c>
      <c r="T203" s="105" t="str">
        <f t="shared" si="48"/>
        <v/>
      </c>
    </row>
    <row r="204" spans="1:20" ht="19.95" customHeight="1">
      <c r="A204" s="79" t="str">
        <f t="shared" si="47"/>
        <v/>
      </c>
      <c r="B204" s="104">
        <f>SUM($A$2:A204)</f>
        <v>0</v>
      </c>
      <c r="C204" s="105" t="str">
        <f>'Agripp Holds PU (EU, ASIA)'!A218</f>
        <v>HU203</v>
      </c>
      <c r="D204" s="105">
        <f>IF(VLOOKUP(C204,'Agripp Holds PU (EU, ASIA)'!$A$11:$AL$1003,37,0)="",0,VLOOKUP(C204,'Agripp Holds PU (EU, ASIA)'!$A$11:$AL$1003,37,0))</f>
        <v>0</v>
      </c>
      <c r="E204" s="105">
        <v>203</v>
      </c>
      <c r="F204" s="106">
        <f>IF(VLOOKUP(C204,'Agripp Holds PU (EU, ASIA)'!$A$11:$AN$999,39,0)="",0,VLOOKUP(C204,'Agripp Holds PU (EU, ASIA)'!$A$11:$AN$999,39,0))</f>
        <v>0</v>
      </c>
      <c r="G204" s="107"/>
      <c r="H204" s="107"/>
      <c r="I204" s="107"/>
      <c r="J204" s="105" t="str">
        <f t="shared" si="37"/>
        <v/>
      </c>
      <c r="K204" s="105" t="str">
        <f t="shared" si="38"/>
        <v/>
      </c>
      <c r="L204" s="105" t="str">
        <f t="shared" si="39"/>
        <v/>
      </c>
      <c r="M204" s="105" t="str">
        <f t="shared" si="40"/>
        <v/>
      </c>
      <c r="N204" s="105" t="str">
        <f t="shared" si="41"/>
        <v/>
      </c>
      <c r="O204" s="105" t="str">
        <f t="shared" si="42"/>
        <v/>
      </c>
      <c r="P204" s="105" t="str">
        <f t="shared" si="43"/>
        <v/>
      </c>
      <c r="Q204" s="105" t="str">
        <f t="shared" si="44"/>
        <v/>
      </c>
      <c r="R204" s="105" t="str">
        <f t="shared" si="45"/>
        <v/>
      </c>
      <c r="S204" s="106" t="str">
        <f t="shared" si="46"/>
        <v/>
      </c>
      <c r="T204" s="105" t="str">
        <f t="shared" si="48"/>
        <v/>
      </c>
    </row>
    <row r="205" spans="1:20" ht="19.95" customHeight="1">
      <c r="A205" s="79" t="str">
        <f t="shared" si="47"/>
        <v/>
      </c>
      <c r="B205" s="104">
        <f>SUM($A$2:A205)</f>
        <v>0</v>
      </c>
      <c r="C205" s="105" t="str">
        <f>'Agripp Holds PU (EU, ASIA)'!A219</f>
        <v>HU204</v>
      </c>
      <c r="D205" s="105">
        <f>IF(VLOOKUP(C205,'Agripp Holds PU (EU, ASIA)'!$A$11:$AL$1003,37,0)="",0,VLOOKUP(C205,'Agripp Holds PU (EU, ASIA)'!$A$11:$AL$1003,37,0))</f>
        <v>0</v>
      </c>
      <c r="E205" s="105">
        <v>204</v>
      </c>
      <c r="F205" s="106">
        <f>IF(VLOOKUP(C205,'Agripp Holds PU (EU, ASIA)'!$A$11:$AN$999,39,0)="",0,VLOOKUP(C205,'Agripp Holds PU (EU, ASIA)'!$A$11:$AN$999,39,0))</f>
        <v>0</v>
      </c>
      <c r="G205" s="107"/>
      <c r="H205" s="107"/>
      <c r="I205" s="107"/>
      <c r="J205" s="105" t="str">
        <f t="shared" si="37"/>
        <v/>
      </c>
      <c r="K205" s="105" t="str">
        <f t="shared" si="38"/>
        <v/>
      </c>
      <c r="L205" s="105" t="str">
        <f t="shared" si="39"/>
        <v/>
      </c>
      <c r="M205" s="105" t="str">
        <f t="shared" si="40"/>
        <v/>
      </c>
      <c r="N205" s="105" t="str">
        <f t="shared" si="41"/>
        <v/>
      </c>
      <c r="O205" s="105" t="str">
        <f t="shared" si="42"/>
        <v/>
      </c>
      <c r="P205" s="105" t="str">
        <f t="shared" si="43"/>
        <v/>
      </c>
      <c r="Q205" s="105" t="str">
        <f t="shared" si="44"/>
        <v/>
      </c>
      <c r="R205" s="105" t="str">
        <f t="shared" si="45"/>
        <v/>
      </c>
      <c r="S205" s="106" t="str">
        <f t="shared" si="46"/>
        <v/>
      </c>
      <c r="T205" s="105" t="str">
        <f t="shared" si="48"/>
        <v/>
      </c>
    </row>
    <row r="206" spans="1:20" ht="19.95" customHeight="1">
      <c r="A206" s="79" t="str">
        <f t="shared" si="47"/>
        <v/>
      </c>
      <c r="B206" s="104">
        <f>SUM($A$2:A206)</f>
        <v>0</v>
      </c>
      <c r="C206" s="105" t="str">
        <f>'Agripp Holds PU (EU, ASIA)'!A220</f>
        <v>HU205</v>
      </c>
      <c r="D206" s="105">
        <f>IF(VLOOKUP(C206,'Agripp Holds PU (EU, ASIA)'!$A$11:$AL$1003,37,0)="",0,VLOOKUP(C206,'Agripp Holds PU (EU, ASIA)'!$A$11:$AL$1003,37,0))</f>
        <v>0</v>
      </c>
      <c r="E206" s="105">
        <v>205</v>
      </c>
      <c r="F206" s="106">
        <f>IF(VLOOKUP(C206,'Agripp Holds PU (EU, ASIA)'!$A$11:$AN$999,39,0)="",0,VLOOKUP(C206,'Agripp Holds PU (EU, ASIA)'!$A$11:$AN$999,39,0))</f>
        <v>0</v>
      </c>
      <c r="G206" s="107"/>
      <c r="H206" s="107"/>
      <c r="I206" s="107"/>
      <c r="J206" s="105" t="str">
        <f t="shared" si="37"/>
        <v/>
      </c>
      <c r="K206" s="105" t="str">
        <f t="shared" si="38"/>
        <v/>
      </c>
      <c r="L206" s="105" t="str">
        <f t="shared" si="39"/>
        <v/>
      </c>
      <c r="M206" s="105" t="str">
        <f t="shared" si="40"/>
        <v/>
      </c>
      <c r="N206" s="105" t="str">
        <f t="shared" si="41"/>
        <v/>
      </c>
      <c r="O206" s="105" t="str">
        <f t="shared" si="42"/>
        <v/>
      </c>
      <c r="P206" s="105" t="str">
        <f t="shared" si="43"/>
        <v/>
      </c>
      <c r="Q206" s="105" t="str">
        <f t="shared" si="44"/>
        <v/>
      </c>
      <c r="R206" s="105" t="str">
        <f t="shared" si="45"/>
        <v/>
      </c>
      <c r="S206" s="106" t="str">
        <f t="shared" si="46"/>
        <v/>
      </c>
      <c r="T206" s="105" t="str">
        <f t="shared" si="48"/>
        <v/>
      </c>
    </row>
    <row r="207" spans="1:20" ht="19.95" customHeight="1">
      <c r="A207" s="79" t="str">
        <f t="shared" si="47"/>
        <v/>
      </c>
      <c r="B207" s="104">
        <f>SUM($A$2:A207)</f>
        <v>0</v>
      </c>
      <c r="C207" s="105" t="str">
        <f>'Agripp Holds PU (EU, ASIA)'!A221</f>
        <v>HU206</v>
      </c>
      <c r="D207" s="105">
        <f>IF(VLOOKUP(C207,'Agripp Holds PU (EU, ASIA)'!$A$11:$AL$1003,37,0)="",0,VLOOKUP(C207,'Agripp Holds PU (EU, ASIA)'!$A$11:$AL$1003,37,0))</f>
        <v>0</v>
      </c>
      <c r="E207" s="105">
        <v>206</v>
      </c>
      <c r="F207" s="106">
        <f>IF(VLOOKUP(C207,'Agripp Holds PU (EU, ASIA)'!$A$11:$AN$999,39,0)="",0,VLOOKUP(C207,'Agripp Holds PU (EU, ASIA)'!$A$11:$AN$999,39,0))</f>
        <v>0</v>
      </c>
      <c r="G207" s="107"/>
      <c r="H207" s="107"/>
      <c r="I207" s="107"/>
      <c r="J207" s="105" t="str">
        <f t="shared" si="37"/>
        <v/>
      </c>
      <c r="K207" s="105" t="str">
        <f t="shared" si="38"/>
        <v/>
      </c>
      <c r="L207" s="105" t="str">
        <f t="shared" si="39"/>
        <v/>
      </c>
      <c r="M207" s="105" t="str">
        <f t="shared" si="40"/>
        <v/>
      </c>
      <c r="N207" s="105" t="str">
        <f t="shared" si="41"/>
        <v/>
      </c>
      <c r="O207" s="105" t="str">
        <f t="shared" si="42"/>
        <v/>
      </c>
      <c r="P207" s="105" t="str">
        <f t="shared" si="43"/>
        <v/>
      </c>
      <c r="Q207" s="105" t="str">
        <f t="shared" si="44"/>
        <v/>
      </c>
      <c r="R207" s="105" t="str">
        <f t="shared" si="45"/>
        <v/>
      </c>
      <c r="S207" s="106" t="str">
        <f t="shared" si="46"/>
        <v/>
      </c>
      <c r="T207" s="105" t="str">
        <f t="shared" si="48"/>
        <v/>
      </c>
    </row>
    <row r="208" spans="1:20" ht="19.95" customHeight="1">
      <c r="A208" s="79" t="str">
        <f t="shared" si="47"/>
        <v/>
      </c>
      <c r="B208" s="104">
        <f>SUM($A$2:A208)</f>
        <v>0</v>
      </c>
      <c r="C208" s="105" t="str">
        <f>'Agripp Holds PU (EU, ASIA)'!A222</f>
        <v>HU207</v>
      </c>
      <c r="D208" s="105">
        <f>IF(VLOOKUP(C208,'Agripp Holds PU (EU, ASIA)'!$A$11:$AL$1003,37,0)="",0,VLOOKUP(C208,'Agripp Holds PU (EU, ASIA)'!$A$11:$AL$1003,37,0))</f>
        <v>0</v>
      </c>
      <c r="E208" s="105">
        <v>207</v>
      </c>
      <c r="F208" s="106">
        <f>IF(VLOOKUP(C208,'Agripp Holds PU (EU, ASIA)'!$A$11:$AN$999,39,0)="",0,VLOOKUP(C208,'Agripp Holds PU (EU, ASIA)'!$A$11:$AN$999,39,0))</f>
        <v>0</v>
      </c>
      <c r="G208" s="107"/>
      <c r="H208" s="107"/>
      <c r="I208" s="107"/>
      <c r="J208" s="105" t="str">
        <f t="shared" si="37"/>
        <v/>
      </c>
      <c r="K208" s="105" t="str">
        <f t="shared" si="38"/>
        <v/>
      </c>
      <c r="L208" s="105" t="str">
        <f t="shared" si="39"/>
        <v/>
      </c>
      <c r="M208" s="105" t="str">
        <f t="shared" si="40"/>
        <v/>
      </c>
      <c r="N208" s="105" t="str">
        <f t="shared" si="41"/>
        <v/>
      </c>
      <c r="O208" s="105" t="str">
        <f t="shared" si="42"/>
        <v/>
      </c>
      <c r="P208" s="105" t="str">
        <f t="shared" si="43"/>
        <v/>
      </c>
      <c r="Q208" s="105" t="str">
        <f t="shared" si="44"/>
        <v/>
      </c>
      <c r="R208" s="105" t="str">
        <f t="shared" si="45"/>
        <v/>
      </c>
      <c r="S208" s="106" t="str">
        <f t="shared" si="46"/>
        <v/>
      </c>
      <c r="T208" s="105" t="str">
        <f t="shared" si="48"/>
        <v/>
      </c>
    </row>
    <row r="209" spans="1:20" ht="19.95" customHeight="1">
      <c r="A209" s="79" t="str">
        <f t="shared" si="47"/>
        <v/>
      </c>
      <c r="B209" s="104">
        <f>SUM($A$2:A209)</f>
        <v>0</v>
      </c>
      <c r="C209" s="105" t="str">
        <f>'Agripp Holds PU (EU, ASIA)'!A223</f>
        <v>HU208</v>
      </c>
      <c r="D209" s="105">
        <f>IF(VLOOKUP(C209,'Agripp Holds PU (EU, ASIA)'!$A$11:$AL$1003,37,0)="",0,VLOOKUP(C209,'Agripp Holds PU (EU, ASIA)'!$A$11:$AL$1003,37,0))</f>
        <v>0</v>
      </c>
      <c r="E209" s="105">
        <v>208</v>
      </c>
      <c r="F209" s="106">
        <f>IF(VLOOKUP(C209,'Agripp Holds PU (EU, ASIA)'!$A$11:$AN$999,39,0)="",0,VLOOKUP(C209,'Agripp Holds PU (EU, ASIA)'!$A$11:$AN$999,39,0))</f>
        <v>0</v>
      </c>
      <c r="G209" s="107"/>
      <c r="H209" s="107"/>
      <c r="I209" s="107"/>
      <c r="J209" s="105" t="str">
        <f t="shared" si="37"/>
        <v/>
      </c>
      <c r="K209" s="105" t="str">
        <f t="shared" si="38"/>
        <v/>
      </c>
      <c r="L209" s="105" t="str">
        <f t="shared" si="39"/>
        <v/>
      </c>
      <c r="M209" s="105" t="str">
        <f t="shared" si="40"/>
        <v/>
      </c>
      <c r="N209" s="105" t="str">
        <f t="shared" si="41"/>
        <v/>
      </c>
      <c r="O209" s="105" t="str">
        <f t="shared" si="42"/>
        <v/>
      </c>
      <c r="P209" s="105" t="str">
        <f t="shared" si="43"/>
        <v/>
      </c>
      <c r="Q209" s="105" t="str">
        <f t="shared" si="44"/>
        <v/>
      </c>
      <c r="R209" s="105" t="str">
        <f t="shared" si="45"/>
        <v/>
      </c>
      <c r="S209" s="106" t="str">
        <f t="shared" si="46"/>
        <v/>
      </c>
      <c r="T209" s="105" t="str">
        <f t="shared" si="48"/>
        <v/>
      </c>
    </row>
    <row r="210" spans="1:20" ht="19.95" customHeight="1">
      <c r="A210" s="79" t="str">
        <f t="shared" si="47"/>
        <v/>
      </c>
      <c r="B210" s="104">
        <f>SUM($A$2:A210)</f>
        <v>0</v>
      </c>
      <c r="C210" s="105" t="str">
        <f>'Agripp Holds PU (EU, ASIA)'!A224</f>
        <v>HU209</v>
      </c>
      <c r="D210" s="105">
        <f>IF(VLOOKUP(C210,'Agripp Holds PU (EU, ASIA)'!$A$11:$AL$1003,37,0)="",0,VLOOKUP(C210,'Agripp Holds PU (EU, ASIA)'!$A$11:$AL$1003,37,0))</f>
        <v>0</v>
      </c>
      <c r="E210" s="105">
        <v>209</v>
      </c>
      <c r="F210" s="106">
        <f>IF(VLOOKUP(C210,'Agripp Holds PU (EU, ASIA)'!$A$11:$AN$999,39,0)="",0,VLOOKUP(C210,'Agripp Holds PU (EU, ASIA)'!$A$11:$AN$999,39,0))</f>
        <v>0</v>
      </c>
      <c r="G210" s="107"/>
      <c r="H210" s="107"/>
      <c r="I210" s="107"/>
      <c r="J210" s="105" t="str">
        <f t="shared" si="37"/>
        <v/>
      </c>
      <c r="K210" s="105" t="str">
        <f t="shared" si="38"/>
        <v/>
      </c>
      <c r="L210" s="105" t="str">
        <f t="shared" si="39"/>
        <v/>
      </c>
      <c r="M210" s="105" t="str">
        <f t="shared" si="40"/>
        <v/>
      </c>
      <c r="N210" s="105" t="str">
        <f t="shared" si="41"/>
        <v/>
      </c>
      <c r="O210" s="105" t="str">
        <f t="shared" si="42"/>
        <v/>
      </c>
      <c r="P210" s="105" t="str">
        <f t="shared" si="43"/>
        <v/>
      </c>
      <c r="Q210" s="105" t="str">
        <f t="shared" si="44"/>
        <v/>
      </c>
      <c r="R210" s="105" t="str">
        <f t="shared" si="45"/>
        <v/>
      </c>
      <c r="S210" s="106" t="str">
        <f t="shared" si="46"/>
        <v/>
      </c>
      <c r="T210" s="105" t="str">
        <f t="shared" si="48"/>
        <v/>
      </c>
    </row>
    <row r="211" spans="1:20" ht="19.95" customHeight="1">
      <c r="A211" s="79" t="str">
        <f t="shared" si="47"/>
        <v/>
      </c>
      <c r="B211" s="104">
        <f>SUM($A$2:A211)</f>
        <v>0</v>
      </c>
      <c r="C211" s="105" t="str">
        <f>'Agripp Holds PU (EU, ASIA)'!A225</f>
        <v>HU210</v>
      </c>
      <c r="D211" s="105">
        <f>IF(VLOOKUP(C211,'Agripp Holds PU (EU, ASIA)'!$A$11:$AL$1003,37,0)="",0,VLOOKUP(C211,'Agripp Holds PU (EU, ASIA)'!$A$11:$AL$1003,37,0))</f>
        <v>0</v>
      </c>
      <c r="E211" s="105">
        <v>210</v>
      </c>
      <c r="F211" s="106">
        <f>IF(VLOOKUP(C211,'Agripp Holds PU (EU, ASIA)'!$A$11:$AN$999,39,0)="",0,VLOOKUP(C211,'Agripp Holds PU (EU, ASIA)'!$A$11:$AN$999,39,0))</f>
        <v>0</v>
      </c>
      <c r="G211" s="107"/>
      <c r="H211" s="107"/>
      <c r="I211" s="107"/>
      <c r="J211" s="105" t="str">
        <f t="shared" si="37"/>
        <v/>
      </c>
      <c r="K211" s="105" t="str">
        <f t="shared" si="38"/>
        <v/>
      </c>
      <c r="L211" s="105" t="str">
        <f t="shared" si="39"/>
        <v/>
      </c>
      <c r="M211" s="105" t="str">
        <f t="shared" si="40"/>
        <v/>
      </c>
      <c r="N211" s="105" t="str">
        <f t="shared" si="41"/>
        <v/>
      </c>
      <c r="O211" s="105" t="str">
        <f t="shared" si="42"/>
        <v/>
      </c>
      <c r="P211" s="105" t="str">
        <f t="shared" si="43"/>
        <v/>
      </c>
      <c r="Q211" s="105" t="str">
        <f t="shared" si="44"/>
        <v/>
      </c>
      <c r="R211" s="105" t="str">
        <f t="shared" si="45"/>
        <v/>
      </c>
      <c r="S211" s="106" t="str">
        <f t="shared" si="46"/>
        <v/>
      </c>
      <c r="T211" s="105" t="str">
        <f t="shared" si="48"/>
        <v/>
      </c>
    </row>
    <row r="212" spans="1:20" ht="19.95" customHeight="1">
      <c r="A212" s="79" t="str">
        <f t="shared" si="47"/>
        <v/>
      </c>
      <c r="B212" s="104">
        <f>SUM($A$2:A212)</f>
        <v>0</v>
      </c>
      <c r="C212" s="105" t="str">
        <f>'Agripp Holds PU (EU, ASIA)'!A226</f>
        <v>HU211</v>
      </c>
      <c r="D212" s="105">
        <f>IF(VLOOKUP(C212,'Agripp Holds PU (EU, ASIA)'!$A$11:$AL$1003,37,0)="",0,VLOOKUP(C212,'Agripp Holds PU (EU, ASIA)'!$A$11:$AL$1003,37,0))</f>
        <v>0</v>
      </c>
      <c r="E212" s="105">
        <v>211</v>
      </c>
      <c r="F212" s="106">
        <f>IF(VLOOKUP(C212,'Agripp Holds PU (EU, ASIA)'!$A$11:$AN$999,39,0)="",0,VLOOKUP(C212,'Agripp Holds PU (EU, ASIA)'!$A$11:$AN$999,39,0))</f>
        <v>0</v>
      </c>
      <c r="G212" s="107"/>
      <c r="H212" s="107"/>
      <c r="I212" s="107"/>
      <c r="J212" s="105" t="str">
        <f t="shared" si="37"/>
        <v/>
      </c>
      <c r="K212" s="105" t="str">
        <f t="shared" si="38"/>
        <v/>
      </c>
      <c r="L212" s="105" t="str">
        <f t="shared" si="39"/>
        <v/>
      </c>
      <c r="M212" s="105" t="str">
        <f t="shared" si="40"/>
        <v/>
      </c>
      <c r="N212" s="105" t="str">
        <f t="shared" si="41"/>
        <v/>
      </c>
      <c r="O212" s="105" t="str">
        <f t="shared" si="42"/>
        <v/>
      </c>
      <c r="P212" s="105" t="str">
        <f t="shared" si="43"/>
        <v/>
      </c>
      <c r="Q212" s="105" t="str">
        <f t="shared" si="44"/>
        <v/>
      </c>
      <c r="R212" s="105" t="str">
        <f t="shared" si="45"/>
        <v/>
      </c>
      <c r="S212" s="106" t="str">
        <f t="shared" si="46"/>
        <v/>
      </c>
      <c r="T212" s="105" t="str">
        <f t="shared" si="48"/>
        <v/>
      </c>
    </row>
    <row r="213" spans="1:20" ht="19.95" customHeight="1">
      <c r="A213" s="79" t="str">
        <f t="shared" si="47"/>
        <v/>
      </c>
      <c r="B213" s="104">
        <f>SUM($A$2:A213)</f>
        <v>0</v>
      </c>
      <c r="C213" s="105" t="str">
        <f>'Agripp Holds PU (EU, ASIA)'!A227</f>
        <v>HU212</v>
      </c>
      <c r="D213" s="105">
        <f>IF(VLOOKUP(C213,'Agripp Holds PU (EU, ASIA)'!$A$11:$AL$1003,37,0)="",0,VLOOKUP(C213,'Agripp Holds PU (EU, ASIA)'!$A$11:$AL$1003,37,0))</f>
        <v>0</v>
      </c>
      <c r="E213" s="105">
        <v>212</v>
      </c>
      <c r="F213" s="106">
        <f>IF(VLOOKUP(C213,'Agripp Holds PU (EU, ASIA)'!$A$11:$AN$999,39,0)="",0,VLOOKUP(C213,'Agripp Holds PU (EU, ASIA)'!$A$11:$AN$999,39,0))</f>
        <v>0</v>
      </c>
      <c r="G213" s="107"/>
      <c r="H213" s="107"/>
      <c r="I213" s="107"/>
      <c r="J213" s="105" t="str">
        <f t="shared" si="37"/>
        <v/>
      </c>
      <c r="K213" s="105" t="str">
        <f t="shared" si="38"/>
        <v/>
      </c>
      <c r="L213" s="105" t="str">
        <f t="shared" si="39"/>
        <v/>
      </c>
      <c r="M213" s="105" t="str">
        <f t="shared" si="40"/>
        <v/>
      </c>
      <c r="N213" s="105" t="str">
        <f t="shared" si="41"/>
        <v/>
      </c>
      <c r="O213" s="105" t="str">
        <f t="shared" si="42"/>
        <v/>
      </c>
      <c r="P213" s="105" t="str">
        <f t="shared" si="43"/>
        <v/>
      </c>
      <c r="Q213" s="105" t="str">
        <f t="shared" si="44"/>
        <v/>
      </c>
      <c r="R213" s="105" t="str">
        <f t="shared" si="45"/>
        <v/>
      </c>
      <c r="S213" s="106" t="str">
        <f t="shared" si="46"/>
        <v/>
      </c>
      <c r="T213" s="105" t="str">
        <f t="shared" si="48"/>
        <v/>
      </c>
    </row>
    <row r="214" spans="1:20" ht="19.95" customHeight="1">
      <c r="A214" s="79" t="str">
        <f t="shared" si="47"/>
        <v/>
      </c>
      <c r="B214" s="104">
        <f>SUM($A$2:A214)</f>
        <v>0</v>
      </c>
      <c r="C214" s="105" t="str">
        <f>'Agripp Holds PU (EU, ASIA)'!A228</f>
        <v>HU213</v>
      </c>
      <c r="D214" s="105">
        <f>IF(VLOOKUP(C214,'Agripp Holds PU (EU, ASIA)'!$A$11:$AL$1003,37,0)="",0,VLOOKUP(C214,'Agripp Holds PU (EU, ASIA)'!$A$11:$AL$1003,37,0))</f>
        <v>0</v>
      </c>
      <c r="E214" s="105">
        <v>213</v>
      </c>
      <c r="F214" s="106">
        <f>IF(VLOOKUP(C214,'Agripp Holds PU (EU, ASIA)'!$A$11:$AN$999,39,0)="",0,VLOOKUP(C214,'Agripp Holds PU (EU, ASIA)'!$A$11:$AN$999,39,0))</f>
        <v>0</v>
      </c>
      <c r="G214" s="107"/>
      <c r="H214" s="107"/>
      <c r="I214" s="107"/>
      <c r="J214" s="105" t="str">
        <f t="shared" si="37"/>
        <v/>
      </c>
      <c r="K214" s="105" t="str">
        <f t="shared" si="38"/>
        <v/>
      </c>
      <c r="L214" s="105" t="str">
        <f t="shared" si="39"/>
        <v/>
      </c>
      <c r="M214" s="105" t="str">
        <f t="shared" si="40"/>
        <v/>
      </c>
      <c r="N214" s="105" t="str">
        <f t="shared" si="41"/>
        <v/>
      </c>
      <c r="O214" s="105" t="str">
        <f t="shared" si="42"/>
        <v/>
      </c>
      <c r="P214" s="105" t="str">
        <f t="shared" si="43"/>
        <v/>
      </c>
      <c r="Q214" s="105" t="str">
        <f t="shared" si="44"/>
        <v/>
      </c>
      <c r="R214" s="105" t="str">
        <f t="shared" si="45"/>
        <v/>
      </c>
      <c r="S214" s="106" t="str">
        <f t="shared" si="46"/>
        <v/>
      </c>
      <c r="T214" s="105" t="str">
        <f t="shared" si="48"/>
        <v/>
      </c>
    </row>
    <row r="215" spans="1:20" ht="19.95" customHeight="1">
      <c r="A215" s="79" t="str">
        <f t="shared" si="47"/>
        <v/>
      </c>
      <c r="B215" s="104">
        <f>SUM($A$2:A215)</f>
        <v>0</v>
      </c>
      <c r="C215" s="105" t="str">
        <f>'Agripp Holds PU (EU, ASIA)'!A229</f>
        <v>HU214</v>
      </c>
      <c r="D215" s="105">
        <f>IF(VLOOKUP(C215,'Agripp Holds PU (EU, ASIA)'!$A$11:$AL$1003,37,0)="",0,VLOOKUP(C215,'Agripp Holds PU (EU, ASIA)'!$A$11:$AL$1003,37,0))</f>
        <v>0</v>
      </c>
      <c r="E215" s="105">
        <v>214</v>
      </c>
      <c r="F215" s="106">
        <f>IF(VLOOKUP(C215,'Agripp Holds PU (EU, ASIA)'!$A$11:$AN$999,39,0)="",0,VLOOKUP(C215,'Agripp Holds PU (EU, ASIA)'!$A$11:$AN$999,39,0))</f>
        <v>0</v>
      </c>
      <c r="G215" s="107"/>
      <c r="H215" s="107"/>
      <c r="I215" s="107"/>
      <c r="J215" s="105" t="str">
        <f t="shared" si="37"/>
        <v/>
      </c>
      <c r="K215" s="105" t="str">
        <f t="shared" si="38"/>
        <v/>
      </c>
      <c r="L215" s="105" t="str">
        <f t="shared" si="39"/>
        <v/>
      </c>
      <c r="M215" s="105" t="str">
        <f t="shared" si="40"/>
        <v/>
      </c>
      <c r="N215" s="105" t="str">
        <f t="shared" si="41"/>
        <v/>
      </c>
      <c r="O215" s="105" t="str">
        <f t="shared" si="42"/>
        <v/>
      </c>
      <c r="P215" s="105" t="str">
        <f t="shared" si="43"/>
        <v/>
      </c>
      <c r="Q215" s="105" t="str">
        <f t="shared" si="44"/>
        <v/>
      </c>
      <c r="R215" s="105" t="str">
        <f t="shared" si="45"/>
        <v/>
      </c>
      <c r="S215" s="106" t="str">
        <f t="shared" si="46"/>
        <v/>
      </c>
      <c r="T215" s="105" t="str">
        <f t="shared" si="48"/>
        <v/>
      </c>
    </row>
    <row r="216" spans="1:20" ht="19.95" customHeight="1">
      <c r="A216" s="79" t="str">
        <f t="shared" si="47"/>
        <v/>
      </c>
      <c r="B216" s="104">
        <f>SUM($A$2:A216)</f>
        <v>0</v>
      </c>
      <c r="C216" s="105" t="str">
        <f>'Agripp Holds PU (EU, ASIA)'!A230</f>
        <v>HU215</v>
      </c>
      <c r="D216" s="105">
        <f>IF(VLOOKUP(C216,'Agripp Holds PU (EU, ASIA)'!$A$11:$AL$1003,37,0)="",0,VLOOKUP(C216,'Agripp Holds PU (EU, ASIA)'!$A$11:$AL$1003,37,0))</f>
        <v>0</v>
      </c>
      <c r="E216" s="105">
        <v>215</v>
      </c>
      <c r="F216" s="106">
        <f>IF(VLOOKUP(C216,'Agripp Holds PU (EU, ASIA)'!$A$11:$AN$999,39,0)="",0,VLOOKUP(C216,'Agripp Holds PU (EU, ASIA)'!$A$11:$AN$999,39,0))</f>
        <v>0</v>
      </c>
      <c r="G216" s="107"/>
      <c r="H216" s="107"/>
      <c r="I216" s="107"/>
      <c r="J216" s="105" t="str">
        <f t="shared" si="37"/>
        <v/>
      </c>
      <c r="K216" s="105" t="str">
        <f t="shared" si="38"/>
        <v/>
      </c>
      <c r="L216" s="105" t="str">
        <f t="shared" si="39"/>
        <v/>
      </c>
      <c r="M216" s="105" t="str">
        <f t="shared" si="40"/>
        <v/>
      </c>
      <c r="N216" s="105" t="str">
        <f t="shared" si="41"/>
        <v/>
      </c>
      <c r="O216" s="105" t="str">
        <f t="shared" si="42"/>
        <v/>
      </c>
      <c r="P216" s="105" t="str">
        <f t="shared" si="43"/>
        <v/>
      </c>
      <c r="Q216" s="105" t="str">
        <f t="shared" si="44"/>
        <v/>
      </c>
      <c r="R216" s="105" t="str">
        <f t="shared" si="45"/>
        <v/>
      </c>
      <c r="S216" s="106" t="str">
        <f t="shared" si="46"/>
        <v/>
      </c>
      <c r="T216" s="105" t="str">
        <f t="shared" si="48"/>
        <v/>
      </c>
    </row>
    <row r="217" spans="1:20" ht="19.95" customHeight="1">
      <c r="A217" s="79" t="str">
        <f t="shared" si="47"/>
        <v/>
      </c>
      <c r="B217" s="104">
        <f>SUM($A$2:A217)</f>
        <v>0</v>
      </c>
      <c r="C217" s="105" t="str">
        <f>'Agripp Holds PU (EU, ASIA)'!A231</f>
        <v>HU216</v>
      </c>
      <c r="D217" s="105">
        <f>IF(VLOOKUP(C217,'Agripp Holds PU (EU, ASIA)'!$A$11:$AL$1003,37,0)="",0,VLOOKUP(C217,'Agripp Holds PU (EU, ASIA)'!$A$11:$AL$1003,37,0))</f>
        <v>0</v>
      </c>
      <c r="E217" s="105">
        <v>216</v>
      </c>
      <c r="F217" s="106">
        <f>IF(VLOOKUP(C217,'Agripp Holds PU (EU, ASIA)'!$A$11:$AN$999,39,0)="",0,VLOOKUP(C217,'Agripp Holds PU (EU, ASIA)'!$A$11:$AN$999,39,0))</f>
        <v>0</v>
      </c>
      <c r="G217" s="107"/>
      <c r="H217" s="107"/>
      <c r="I217" s="107"/>
      <c r="J217" s="105" t="str">
        <f t="shared" si="37"/>
        <v/>
      </c>
      <c r="K217" s="105" t="str">
        <f t="shared" si="38"/>
        <v/>
      </c>
      <c r="L217" s="105" t="str">
        <f t="shared" si="39"/>
        <v/>
      </c>
      <c r="M217" s="105" t="str">
        <f t="shared" si="40"/>
        <v/>
      </c>
      <c r="N217" s="105" t="str">
        <f t="shared" si="41"/>
        <v/>
      </c>
      <c r="O217" s="105" t="str">
        <f t="shared" si="42"/>
        <v/>
      </c>
      <c r="P217" s="105" t="str">
        <f t="shared" si="43"/>
        <v/>
      </c>
      <c r="Q217" s="105" t="str">
        <f t="shared" si="44"/>
        <v/>
      </c>
      <c r="R217" s="105" t="str">
        <f t="shared" si="45"/>
        <v/>
      </c>
      <c r="S217" s="106" t="str">
        <f t="shared" si="46"/>
        <v/>
      </c>
      <c r="T217" s="105" t="str">
        <f t="shared" si="48"/>
        <v/>
      </c>
    </row>
    <row r="218" spans="1:20" ht="19.95" customHeight="1">
      <c r="A218" s="79" t="str">
        <f t="shared" si="47"/>
        <v/>
      </c>
      <c r="B218" s="104">
        <f>SUM($A$2:A218)</f>
        <v>0</v>
      </c>
      <c r="C218" s="105" t="str">
        <f>'Agripp Holds PU (EU, ASIA)'!A232</f>
        <v>HU217</v>
      </c>
      <c r="D218" s="105">
        <f>IF(VLOOKUP(C218,'Agripp Holds PU (EU, ASIA)'!$A$11:$AL$1003,37,0)="",0,VLOOKUP(C218,'Agripp Holds PU (EU, ASIA)'!$A$11:$AL$1003,37,0))</f>
        <v>0</v>
      </c>
      <c r="E218" s="105">
        <v>217</v>
      </c>
      <c r="F218" s="106">
        <f>IF(VLOOKUP(C218,'Agripp Holds PU (EU, ASIA)'!$A$11:$AN$999,39,0)="",0,VLOOKUP(C218,'Agripp Holds PU (EU, ASIA)'!$A$11:$AN$999,39,0))</f>
        <v>0</v>
      </c>
      <c r="G218" s="107"/>
      <c r="H218" s="107"/>
      <c r="I218" s="107"/>
      <c r="J218" s="105" t="str">
        <f t="shared" si="37"/>
        <v/>
      </c>
      <c r="K218" s="105" t="str">
        <f t="shared" si="38"/>
        <v/>
      </c>
      <c r="L218" s="105" t="str">
        <f t="shared" si="39"/>
        <v/>
      </c>
      <c r="M218" s="105" t="str">
        <f t="shared" si="40"/>
        <v/>
      </c>
      <c r="N218" s="105" t="str">
        <f t="shared" si="41"/>
        <v/>
      </c>
      <c r="O218" s="105" t="str">
        <f t="shared" si="42"/>
        <v/>
      </c>
      <c r="P218" s="105" t="str">
        <f t="shared" si="43"/>
        <v/>
      </c>
      <c r="Q218" s="105" t="str">
        <f t="shared" si="44"/>
        <v/>
      </c>
      <c r="R218" s="105" t="str">
        <f t="shared" si="45"/>
        <v/>
      </c>
      <c r="S218" s="106" t="str">
        <f t="shared" si="46"/>
        <v/>
      </c>
      <c r="T218" s="105" t="str">
        <f t="shared" si="48"/>
        <v/>
      </c>
    </row>
    <row r="219" spans="1:20" ht="19.95" customHeight="1">
      <c r="A219" s="79" t="str">
        <f t="shared" si="47"/>
        <v/>
      </c>
      <c r="B219" s="104">
        <f>SUM($A$2:A219)</f>
        <v>0</v>
      </c>
      <c r="C219" s="105" t="str">
        <f>'Agripp Holds PU (EU, ASIA)'!A233</f>
        <v>HU218</v>
      </c>
      <c r="D219" s="105">
        <f>IF(VLOOKUP(C219,'Agripp Holds PU (EU, ASIA)'!$A$11:$AL$1003,37,0)="",0,VLOOKUP(C219,'Agripp Holds PU (EU, ASIA)'!$A$11:$AL$1003,37,0))</f>
        <v>0</v>
      </c>
      <c r="E219" s="105">
        <v>218</v>
      </c>
      <c r="F219" s="106">
        <f>IF(VLOOKUP(C219,'Agripp Holds PU (EU, ASIA)'!$A$11:$AN$999,39,0)="",0,VLOOKUP(C219,'Agripp Holds PU (EU, ASIA)'!$A$11:$AN$999,39,0))</f>
        <v>0</v>
      </c>
      <c r="G219" s="107"/>
      <c r="H219" s="107"/>
      <c r="I219" s="107"/>
      <c r="J219" s="105" t="str">
        <f t="shared" si="37"/>
        <v/>
      </c>
      <c r="K219" s="105" t="str">
        <f t="shared" si="38"/>
        <v/>
      </c>
      <c r="L219" s="105" t="str">
        <f t="shared" si="39"/>
        <v/>
      </c>
      <c r="M219" s="105" t="str">
        <f t="shared" si="40"/>
        <v/>
      </c>
      <c r="N219" s="105" t="str">
        <f t="shared" si="41"/>
        <v/>
      </c>
      <c r="O219" s="105" t="str">
        <f t="shared" si="42"/>
        <v/>
      </c>
      <c r="P219" s="105" t="str">
        <f t="shared" si="43"/>
        <v/>
      </c>
      <c r="Q219" s="105" t="str">
        <f t="shared" si="44"/>
        <v/>
      </c>
      <c r="R219" s="105" t="str">
        <f t="shared" si="45"/>
        <v/>
      </c>
      <c r="S219" s="106" t="str">
        <f t="shared" si="46"/>
        <v/>
      </c>
      <c r="T219" s="105" t="str">
        <f t="shared" si="48"/>
        <v/>
      </c>
    </row>
    <row r="220" spans="1:20" ht="19.95" customHeight="1">
      <c r="A220" s="79" t="str">
        <f t="shared" si="47"/>
        <v/>
      </c>
      <c r="B220" s="104">
        <f>SUM($A$2:A220)</f>
        <v>0</v>
      </c>
      <c r="C220" s="105" t="str">
        <f>'Agripp Holds PU (EU, ASIA)'!A234</f>
        <v>HU219</v>
      </c>
      <c r="D220" s="105">
        <f>IF(VLOOKUP(C220,'Agripp Holds PU (EU, ASIA)'!$A$11:$AL$1003,37,0)="",0,VLOOKUP(C220,'Agripp Holds PU (EU, ASIA)'!$A$11:$AL$1003,37,0))</f>
        <v>0</v>
      </c>
      <c r="E220" s="105">
        <v>219</v>
      </c>
      <c r="F220" s="106">
        <f>IF(VLOOKUP(C220,'Agripp Holds PU (EU, ASIA)'!$A$11:$AN$999,39,0)="",0,VLOOKUP(C220,'Agripp Holds PU (EU, ASIA)'!$A$11:$AN$999,39,0))</f>
        <v>0</v>
      </c>
      <c r="G220" s="107"/>
      <c r="H220" s="107"/>
      <c r="I220" s="107"/>
      <c r="J220" s="105" t="str">
        <f t="shared" si="37"/>
        <v/>
      </c>
      <c r="K220" s="105" t="str">
        <f t="shared" si="38"/>
        <v/>
      </c>
      <c r="L220" s="105" t="str">
        <f t="shared" si="39"/>
        <v/>
      </c>
      <c r="M220" s="105" t="str">
        <f t="shared" si="40"/>
        <v/>
      </c>
      <c r="N220" s="105" t="str">
        <f t="shared" si="41"/>
        <v/>
      </c>
      <c r="O220" s="105" t="str">
        <f t="shared" si="42"/>
        <v/>
      </c>
      <c r="P220" s="105" t="str">
        <f t="shared" si="43"/>
        <v/>
      </c>
      <c r="Q220" s="105" t="str">
        <f t="shared" si="44"/>
        <v/>
      </c>
      <c r="R220" s="105" t="str">
        <f t="shared" si="45"/>
        <v/>
      </c>
      <c r="S220" s="106" t="str">
        <f t="shared" si="46"/>
        <v/>
      </c>
      <c r="T220" s="105" t="str">
        <f t="shared" si="48"/>
        <v/>
      </c>
    </row>
    <row r="221" spans="1:20" ht="19.95" customHeight="1">
      <c r="A221" s="79" t="str">
        <f t="shared" si="47"/>
        <v/>
      </c>
      <c r="B221" s="104">
        <f>SUM($A$2:A221)</f>
        <v>0</v>
      </c>
      <c r="C221" s="105" t="str">
        <f>'Agripp Holds PU (EU, ASIA)'!A235</f>
        <v>HU220</v>
      </c>
      <c r="D221" s="105">
        <f>IF(VLOOKUP(C221,'Agripp Holds PU (EU, ASIA)'!$A$11:$AL$1003,37,0)="",0,VLOOKUP(C221,'Agripp Holds PU (EU, ASIA)'!$A$11:$AL$1003,37,0))</f>
        <v>0</v>
      </c>
      <c r="E221" s="105">
        <v>220</v>
      </c>
      <c r="F221" s="106">
        <f>IF(VLOOKUP(C221,'Agripp Holds PU (EU, ASIA)'!$A$11:$AN$999,39,0)="",0,VLOOKUP(C221,'Agripp Holds PU (EU, ASIA)'!$A$11:$AN$999,39,0))</f>
        <v>0</v>
      </c>
      <c r="G221" s="107"/>
      <c r="H221" s="107"/>
      <c r="I221" s="107"/>
      <c r="J221" s="105" t="str">
        <f t="shared" si="37"/>
        <v/>
      </c>
      <c r="K221" s="105" t="str">
        <f t="shared" si="38"/>
        <v/>
      </c>
      <c r="L221" s="105" t="str">
        <f t="shared" si="39"/>
        <v/>
      </c>
      <c r="M221" s="105" t="str">
        <f t="shared" si="40"/>
        <v/>
      </c>
      <c r="N221" s="105" t="str">
        <f t="shared" si="41"/>
        <v/>
      </c>
      <c r="O221" s="105" t="str">
        <f t="shared" si="42"/>
        <v/>
      </c>
      <c r="P221" s="105" t="str">
        <f t="shared" si="43"/>
        <v/>
      </c>
      <c r="Q221" s="105" t="str">
        <f t="shared" si="44"/>
        <v/>
      </c>
      <c r="R221" s="105" t="str">
        <f t="shared" si="45"/>
        <v/>
      </c>
      <c r="S221" s="106" t="str">
        <f t="shared" si="46"/>
        <v/>
      </c>
      <c r="T221" s="105" t="str">
        <f t="shared" si="48"/>
        <v/>
      </c>
    </row>
    <row r="222" spans="1:20" ht="19.95" customHeight="1">
      <c r="A222" s="79" t="str">
        <f t="shared" si="47"/>
        <v/>
      </c>
      <c r="B222" s="104">
        <f>SUM($A$2:A222)</f>
        <v>0</v>
      </c>
      <c r="C222" s="105" t="str">
        <f>'Agripp Holds PU (EU, ASIA)'!A236</f>
        <v>HU221</v>
      </c>
      <c r="D222" s="105">
        <f>IF(VLOOKUP(C222,'Agripp Holds PU (EU, ASIA)'!$A$11:$AL$1003,37,0)="",0,VLOOKUP(C222,'Agripp Holds PU (EU, ASIA)'!$A$11:$AL$1003,37,0))</f>
        <v>0</v>
      </c>
      <c r="E222" s="105">
        <v>221</v>
      </c>
      <c r="F222" s="106">
        <f>IF(VLOOKUP(C222,'Agripp Holds PU (EU, ASIA)'!$A$11:$AN$999,39,0)="",0,VLOOKUP(C222,'Agripp Holds PU (EU, ASIA)'!$A$11:$AN$999,39,0))</f>
        <v>0</v>
      </c>
      <c r="G222" s="107"/>
      <c r="H222" s="107"/>
      <c r="I222" s="107"/>
      <c r="J222" s="105" t="str">
        <f t="shared" si="37"/>
        <v/>
      </c>
      <c r="K222" s="105" t="str">
        <f t="shared" si="38"/>
        <v/>
      </c>
      <c r="L222" s="105" t="str">
        <f t="shared" si="39"/>
        <v/>
      </c>
      <c r="M222" s="105" t="str">
        <f t="shared" si="40"/>
        <v/>
      </c>
      <c r="N222" s="105" t="str">
        <f t="shared" si="41"/>
        <v/>
      </c>
      <c r="O222" s="105" t="str">
        <f t="shared" si="42"/>
        <v/>
      </c>
      <c r="P222" s="105" t="str">
        <f t="shared" si="43"/>
        <v/>
      </c>
      <c r="Q222" s="105" t="str">
        <f t="shared" si="44"/>
        <v/>
      </c>
      <c r="R222" s="105" t="str">
        <f t="shared" si="45"/>
        <v/>
      </c>
      <c r="S222" s="106" t="str">
        <f t="shared" si="46"/>
        <v/>
      </c>
      <c r="T222" s="105" t="str">
        <f t="shared" si="48"/>
        <v/>
      </c>
    </row>
    <row r="223" spans="1:20" ht="19.95" customHeight="1">
      <c r="A223" s="79" t="str">
        <f t="shared" si="47"/>
        <v/>
      </c>
      <c r="B223" s="104">
        <f>SUM($A$2:A223)</f>
        <v>0</v>
      </c>
      <c r="C223" s="105" t="str">
        <f>'Agripp Holds PU (EU, ASIA)'!A237</f>
        <v>HU222</v>
      </c>
      <c r="D223" s="105">
        <f>IF(VLOOKUP(C223,'Agripp Holds PU (EU, ASIA)'!$A$11:$AL$1003,37,0)="",0,VLOOKUP(C223,'Agripp Holds PU (EU, ASIA)'!$A$11:$AL$1003,37,0))</f>
        <v>0</v>
      </c>
      <c r="E223" s="105">
        <v>222</v>
      </c>
      <c r="F223" s="106">
        <f>IF(VLOOKUP(C223,'Agripp Holds PU (EU, ASIA)'!$A$11:$AN$999,39,0)="",0,VLOOKUP(C223,'Agripp Holds PU (EU, ASIA)'!$A$11:$AN$999,39,0))</f>
        <v>0</v>
      </c>
      <c r="G223" s="107"/>
      <c r="H223" s="107"/>
      <c r="I223" s="107"/>
      <c r="J223" s="105" t="str">
        <f t="shared" si="37"/>
        <v/>
      </c>
      <c r="K223" s="105" t="str">
        <f t="shared" si="38"/>
        <v/>
      </c>
      <c r="L223" s="105" t="str">
        <f t="shared" si="39"/>
        <v/>
      </c>
      <c r="M223" s="105" t="str">
        <f t="shared" si="40"/>
        <v/>
      </c>
      <c r="N223" s="105" t="str">
        <f t="shared" si="41"/>
        <v/>
      </c>
      <c r="O223" s="105" t="str">
        <f t="shared" si="42"/>
        <v/>
      </c>
      <c r="P223" s="105" t="str">
        <f t="shared" si="43"/>
        <v/>
      </c>
      <c r="Q223" s="105" t="str">
        <f t="shared" si="44"/>
        <v/>
      </c>
      <c r="R223" s="105" t="str">
        <f t="shared" si="45"/>
        <v/>
      </c>
      <c r="S223" s="106" t="str">
        <f t="shared" si="46"/>
        <v/>
      </c>
      <c r="T223" s="105" t="str">
        <f t="shared" si="48"/>
        <v/>
      </c>
    </row>
    <row r="224" spans="1:20" ht="19.95" customHeight="1">
      <c r="A224" s="79" t="str">
        <f t="shared" si="47"/>
        <v/>
      </c>
      <c r="B224" s="104">
        <f>SUM($A$2:A224)</f>
        <v>0</v>
      </c>
      <c r="C224" s="105" t="str">
        <f>'Agripp Holds PU (EU, ASIA)'!A238</f>
        <v>HU223</v>
      </c>
      <c r="D224" s="105">
        <f>IF(VLOOKUP(C224,'Agripp Holds PU (EU, ASIA)'!$A$11:$AL$1003,37,0)="",0,VLOOKUP(C224,'Agripp Holds PU (EU, ASIA)'!$A$11:$AL$1003,37,0))</f>
        <v>0</v>
      </c>
      <c r="E224" s="105">
        <v>223</v>
      </c>
      <c r="F224" s="106">
        <f>IF(VLOOKUP(C224,'Agripp Holds PU (EU, ASIA)'!$A$11:$AN$999,39,0)="",0,VLOOKUP(C224,'Agripp Holds PU (EU, ASIA)'!$A$11:$AN$999,39,0))</f>
        <v>0</v>
      </c>
      <c r="G224" s="107"/>
      <c r="H224" s="107"/>
      <c r="I224" s="107"/>
      <c r="J224" s="105" t="str">
        <f t="shared" si="37"/>
        <v/>
      </c>
      <c r="K224" s="105" t="str">
        <f t="shared" si="38"/>
        <v/>
      </c>
      <c r="L224" s="105" t="str">
        <f t="shared" si="39"/>
        <v/>
      </c>
      <c r="M224" s="105" t="str">
        <f t="shared" si="40"/>
        <v/>
      </c>
      <c r="N224" s="105" t="str">
        <f t="shared" si="41"/>
        <v/>
      </c>
      <c r="O224" s="105" t="str">
        <f t="shared" si="42"/>
        <v/>
      </c>
      <c r="P224" s="105" t="str">
        <f t="shared" si="43"/>
        <v/>
      </c>
      <c r="Q224" s="105" t="str">
        <f t="shared" si="44"/>
        <v/>
      </c>
      <c r="R224" s="105" t="str">
        <f t="shared" si="45"/>
        <v/>
      </c>
      <c r="S224" s="106" t="str">
        <f t="shared" si="46"/>
        <v/>
      </c>
      <c r="T224" s="105" t="str">
        <f t="shared" si="48"/>
        <v/>
      </c>
    </row>
    <row r="225" spans="1:20" ht="19.95" customHeight="1">
      <c r="A225" s="79" t="str">
        <f t="shared" si="47"/>
        <v/>
      </c>
      <c r="B225" s="104">
        <f>SUM($A$2:A225)</f>
        <v>0</v>
      </c>
      <c r="C225" s="105" t="str">
        <f>'Agripp Holds PU (EU, ASIA)'!A239</f>
        <v>HU224</v>
      </c>
      <c r="D225" s="105">
        <f>IF(VLOOKUP(C225,'Agripp Holds PU (EU, ASIA)'!$A$11:$AL$1003,37,0)="",0,VLOOKUP(C225,'Agripp Holds PU (EU, ASIA)'!$A$11:$AL$1003,37,0))</f>
        <v>0</v>
      </c>
      <c r="E225" s="105">
        <v>224</v>
      </c>
      <c r="F225" s="106">
        <f>IF(VLOOKUP(C225,'Agripp Holds PU (EU, ASIA)'!$A$11:$AN$999,39,0)="",0,VLOOKUP(C225,'Agripp Holds PU (EU, ASIA)'!$A$11:$AN$999,39,0))</f>
        <v>0</v>
      </c>
      <c r="G225" s="107"/>
      <c r="H225" s="107"/>
      <c r="I225" s="107"/>
      <c r="J225" s="105" t="str">
        <f t="shared" si="37"/>
        <v/>
      </c>
      <c r="K225" s="105" t="str">
        <f t="shared" si="38"/>
        <v/>
      </c>
      <c r="L225" s="105" t="str">
        <f t="shared" si="39"/>
        <v/>
      </c>
      <c r="M225" s="105" t="str">
        <f t="shared" si="40"/>
        <v/>
      </c>
      <c r="N225" s="105" t="str">
        <f t="shared" si="41"/>
        <v/>
      </c>
      <c r="O225" s="105" t="str">
        <f t="shared" si="42"/>
        <v/>
      </c>
      <c r="P225" s="105" t="str">
        <f t="shared" si="43"/>
        <v/>
      </c>
      <c r="Q225" s="105" t="str">
        <f t="shared" si="44"/>
        <v/>
      </c>
      <c r="R225" s="105" t="str">
        <f t="shared" si="45"/>
        <v/>
      </c>
      <c r="S225" s="106" t="str">
        <f t="shared" si="46"/>
        <v/>
      </c>
      <c r="T225" s="105" t="str">
        <f t="shared" si="48"/>
        <v/>
      </c>
    </row>
    <row r="226" spans="1:20" ht="19.95" customHeight="1">
      <c r="A226" s="79" t="str">
        <f t="shared" si="47"/>
        <v/>
      </c>
      <c r="B226" s="104">
        <f>SUM($A$2:A226)</f>
        <v>0</v>
      </c>
      <c r="C226" s="105" t="str">
        <f>'Agripp Holds PU (EU, ASIA)'!A240</f>
        <v>HU225</v>
      </c>
      <c r="D226" s="105">
        <f>IF(VLOOKUP(C226,'Agripp Holds PU (EU, ASIA)'!$A$11:$AL$1003,37,0)="",0,VLOOKUP(C226,'Agripp Holds PU (EU, ASIA)'!$A$11:$AL$1003,37,0))</f>
        <v>0</v>
      </c>
      <c r="E226" s="105">
        <v>225</v>
      </c>
      <c r="F226" s="106">
        <f>IF(VLOOKUP(C226,'Agripp Holds PU (EU, ASIA)'!$A$11:$AN$999,39,0)="",0,VLOOKUP(C226,'Agripp Holds PU (EU, ASIA)'!$A$11:$AN$999,39,0))</f>
        <v>0</v>
      </c>
      <c r="G226" s="107"/>
      <c r="H226" s="107"/>
      <c r="I226" s="107"/>
      <c r="J226" s="105" t="str">
        <f t="shared" si="37"/>
        <v/>
      </c>
      <c r="K226" s="105" t="str">
        <f t="shared" si="38"/>
        <v/>
      </c>
      <c r="L226" s="105" t="str">
        <f t="shared" si="39"/>
        <v/>
      </c>
      <c r="M226" s="105" t="str">
        <f t="shared" si="40"/>
        <v/>
      </c>
      <c r="N226" s="105" t="str">
        <f t="shared" si="41"/>
        <v/>
      </c>
      <c r="O226" s="105" t="str">
        <f t="shared" si="42"/>
        <v/>
      </c>
      <c r="P226" s="105" t="str">
        <f t="shared" si="43"/>
        <v/>
      </c>
      <c r="Q226" s="105" t="str">
        <f t="shared" si="44"/>
        <v/>
      </c>
      <c r="R226" s="105" t="str">
        <f t="shared" si="45"/>
        <v/>
      </c>
      <c r="S226" s="106" t="str">
        <f t="shared" si="46"/>
        <v/>
      </c>
      <c r="T226" s="105" t="str">
        <f t="shared" si="48"/>
        <v/>
      </c>
    </row>
    <row r="227" spans="1:20" ht="19.95" customHeight="1">
      <c r="A227" s="79" t="str">
        <f t="shared" si="47"/>
        <v/>
      </c>
      <c r="B227" s="104">
        <f>SUM($A$2:A227)</f>
        <v>0</v>
      </c>
      <c r="C227" s="105" t="str">
        <f>'Agripp Holds PU (EU, ASIA)'!A241</f>
        <v>HU226</v>
      </c>
      <c r="D227" s="105">
        <f>IF(VLOOKUP(C227,'Agripp Holds PU (EU, ASIA)'!$A$11:$AL$1003,37,0)="",0,VLOOKUP(C227,'Agripp Holds PU (EU, ASIA)'!$A$11:$AL$1003,37,0))</f>
        <v>0</v>
      </c>
      <c r="E227" s="105">
        <v>226</v>
      </c>
      <c r="F227" s="106">
        <f>IF(VLOOKUP(C227,'Agripp Holds PU (EU, ASIA)'!$A$11:$AN$999,39,0)="",0,VLOOKUP(C227,'Agripp Holds PU (EU, ASIA)'!$A$11:$AN$999,39,0))</f>
        <v>0</v>
      </c>
      <c r="G227" s="107"/>
      <c r="H227" s="107"/>
      <c r="I227" s="107"/>
      <c r="J227" s="105" t="str">
        <f t="shared" si="37"/>
        <v/>
      </c>
      <c r="K227" s="105" t="str">
        <f t="shared" si="38"/>
        <v/>
      </c>
      <c r="L227" s="105" t="str">
        <f t="shared" si="39"/>
        <v/>
      </c>
      <c r="M227" s="105" t="str">
        <f t="shared" si="40"/>
        <v/>
      </c>
      <c r="N227" s="105" t="str">
        <f t="shared" si="41"/>
        <v/>
      </c>
      <c r="O227" s="105" t="str">
        <f t="shared" si="42"/>
        <v/>
      </c>
      <c r="P227" s="105" t="str">
        <f t="shared" si="43"/>
        <v/>
      </c>
      <c r="Q227" s="105" t="str">
        <f t="shared" si="44"/>
        <v/>
      </c>
      <c r="R227" s="105" t="str">
        <f t="shared" si="45"/>
        <v/>
      </c>
      <c r="S227" s="106" t="str">
        <f t="shared" si="46"/>
        <v/>
      </c>
      <c r="T227" s="105" t="str">
        <f t="shared" si="48"/>
        <v/>
      </c>
    </row>
    <row r="228" spans="1:20" ht="19.95" customHeight="1">
      <c r="A228" s="79" t="str">
        <f t="shared" si="47"/>
        <v/>
      </c>
      <c r="B228" s="104">
        <f>SUM($A$2:A228)</f>
        <v>0</v>
      </c>
      <c r="C228" s="105" t="str">
        <f>'Agripp Holds PU (EU, ASIA)'!A242</f>
        <v>HU227</v>
      </c>
      <c r="D228" s="105">
        <f>IF(VLOOKUP(C228,'Agripp Holds PU (EU, ASIA)'!$A$11:$AL$1003,37,0)="",0,VLOOKUP(C228,'Agripp Holds PU (EU, ASIA)'!$A$11:$AL$1003,37,0))</f>
        <v>0</v>
      </c>
      <c r="E228" s="105">
        <v>227</v>
      </c>
      <c r="F228" s="106">
        <f>IF(VLOOKUP(C228,'Agripp Holds PU (EU, ASIA)'!$A$11:$AN$999,39,0)="",0,VLOOKUP(C228,'Agripp Holds PU (EU, ASIA)'!$A$11:$AN$999,39,0))</f>
        <v>0</v>
      </c>
      <c r="G228" s="107"/>
      <c r="H228" s="107"/>
      <c r="I228" s="107"/>
      <c r="J228" s="105" t="str">
        <f t="shared" si="37"/>
        <v/>
      </c>
      <c r="K228" s="105" t="str">
        <f t="shared" si="38"/>
        <v/>
      </c>
      <c r="L228" s="105" t="str">
        <f t="shared" si="39"/>
        <v/>
      </c>
      <c r="M228" s="105" t="str">
        <f t="shared" si="40"/>
        <v/>
      </c>
      <c r="N228" s="105" t="str">
        <f t="shared" si="41"/>
        <v/>
      </c>
      <c r="O228" s="105" t="str">
        <f t="shared" si="42"/>
        <v/>
      </c>
      <c r="P228" s="105" t="str">
        <f t="shared" si="43"/>
        <v/>
      </c>
      <c r="Q228" s="105" t="str">
        <f t="shared" si="44"/>
        <v/>
      </c>
      <c r="R228" s="105" t="str">
        <f t="shared" si="45"/>
        <v/>
      </c>
      <c r="S228" s="106" t="str">
        <f t="shared" si="46"/>
        <v/>
      </c>
      <c r="T228" s="105" t="str">
        <f t="shared" si="48"/>
        <v/>
      </c>
    </row>
    <row r="229" spans="1:20" ht="19.95" customHeight="1">
      <c r="A229" s="79" t="str">
        <f t="shared" si="47"/>
        <v/>
      </c>
      <c r="B229" s="104">
        <f>SUM($A$2:A229)</f>
        <v>0</v>
      </c>
      <c r="C229" s="105" t="str">
        <f>'Agripp Holds PU (EU, ASIA)'!A243</f>
        <v>HU228</v>
      </c>
      <c r="D229" s="105">
        <f>IF(VLOOKUP(C229,'Agripp Holds PU (EU, ASIA)'!$A$11:$AL$1003,37,0)="",0,VLOOKUP(C229,'Agripp Holds PU (EU, ASIA)'!$A$11:$AL$1003,37,0))</f>
        <v>0</v>
      </c>
      <c r="E229" s="105">
        <v>228</v>
      </c>
      <c r="F229" s="106">
        <f>IF(VLOOKUP(C229,'Agripp Holds PU (EU, ASIA)'!$A$11:$AN$999,39,0)="",0,VLOOKUP(C229,'Agripp Holds PU (EU, ASIA)'!$A$11:$AN$999,39,0))</f>
        <v>0</v>
      </c>
      <c r="G229" s="107"/>
      <c r="H229" s="107"/>
      <c r="I229" s="107"/>
      <c r="J229" s="105" t="str">
        <f t="shared" si="37"/>
        <v/>
      </c>
      <c r="K229" s="105" t="str">
        <f t="shared" si="38"/>
        <v/>
      </c>
      <c r="L229" s="105" t="str">
        <f t="shared" si="39"/>
        <v/>
      </c>
      <c r="M229" s="105" t="str">
        <f t="shared" si="40"/>
        <v/>
      </c>
      <c r="N229" s="105" t="str">
        <f t="shared" si="41"/>
        <v/>
      </c>
      <c r="O229" s="105" t="str">
        <f t="shared" si="42"/>
        <v/>
      </c>
      <c r="P229" s="105" t="str">
        <f t="shared" si="43"/>
        <v/>
      </c>
      <c r="Q229" s="105" t="str">
        <f t="shared" si="44"/>
        <v/>
      </c>
      <c r="R229" s="105" t="str">
        <f t="shared" si="45"/>
        <v/>
      </c>
      <c r="S229" s="106" t="str">
        <f t="shared" si="46"/>
        <v/>
      </c>
      <c r="T229" s="105" t="str">
        <f t="shared" si="48"/>
        <v/>
      </c>
    </row>
    <row r="230" spans="1:20" ht="19.95" customHeight="1">
      <c r="A230" s="79" t="str">
        <f t="shared" si="47"/>
        <v/>
      </c>
      <c r="B230" s="104">
        <f>SUM($A$2:A230)</f>
        <v>0</v>
      </c>
      <c r="C230" s="105" t="str">
        <f>'Agripp Holds PU (EU, ASIA)'!A244</f>
        <v>HU229</v>
      </c>
      <c r="D230" s="105">
        <f>IF(VLOOKUP(C230,'Agripp Holds PU (EU, ASIA)'!$A$11:$AL$1003,37,0)="",0,VLOOKUP(C230,'Agripp Holds PU (EU, ASIA)'!$A$11:$AL$1003,37,0))</f>
        <v>0</v>
      </c>
      <c r="E230" s="105">
        <v>229</v>
      </c>
      <c r="F230" s="106">
        <f>IF(VLOOKUP(C230,'Agripp Holds PU (EU, ASIA)'!$A$11:$AN$999,39,0)="",0,VLOOKUP(C230,'Agripp Holds PU (EU, ASIA)'!$A$11:$AN$999,39,0))</f>
        <v>0</v>
      </c>
      <c r="G230" s="107"/>
      <c r="H230" s="107"/>
      <c r="I230" s="107"/>
      <c r="J230" s="105" t="str">
        <f t="shared" si="37"/>
        <v/>
      </c>
      <c r="K230" s="105" t="str">
        <f t="shared" si="38"/>
        <v/>
      </c>
      <c r="L230" s="105" t="str">
        <f t="shared" si="39"/>
        <v/>
      </c>
      <c r="M230" s="105" t="str">
        <f t="shared" si="40"/>
        <v/>
      </c>
      <c r="N230" s="105" t="str">
        <f t="shared" si="41"/>
        <v/>
      </c>
      <c r="O230" s="105" t="str">
        <f t="shared" si="42"/>
        <v/>
      </c>
      <c r="P230" s="105" t="str">
        <f t="shared" si="43"/>
        <v/>
      </c>
      <c r="Q230" s="105" t="str">
        <f t="shared" si="44"/>
        <v/>
      </c>
      <c r="R230" s="105" t="str">
        <f t="shared" si="45"/>
        <v/>
      </c>
      <c r="S230" s="106" t="str">
        <f t="shared" si="46"/>
        <v/>
      </c>
      <c r="T230" s="105" t="str">
        <f t="shared" si="48"/>
        <v/>
      </c>
    </row>
    <row r="231" spans="1:20" ht="19.95" customHeight="1">
      <c r="A231" s="79" t="str">
        <f t="shared" si="47"/>
        <v/>
      </c>
      <c r="B231" s="104">
        <f>SUM($A$2:A231)</f>
        <v>0</v>
      </c>
      <c r="C231" s="105" t="str">
        <f>'Agripp Holds PU (EU, ASIA)'!A245</f>
        <v>HU230</v>
      </c>
      <c r="D231" s="105">
        <f>IF(VLOOKUP(C231,'Agripp Holds PU (EU, ASIA)'!$A$11:$AL$1003,37,0)="",0,VLOOKUP(C231,'Agripp Holds PU (EU, ASIA)'!$A$11:$AL$1003,37,0))</f>
        <v>0</v>
      </c>
      <c r="E231" s="105">
        <v>230</v>
      </c>
      <c r="F231" s="106">
        <f>IF(VLOOKUP(C231,'Agripp Holds PU (EU, ASIA)'!$A$11:$AN$999,39,0)="",0,VLOOKUP(C231,'Agripp Holds PU (EU, ASIA)'!$A$11:$AN$999,39,0))</f>
        <v>0</v>
      </c>
      <c r="G231" s="107"/>
      <c r="H231" s="107"/>
      <c r="I231" s="107"/>
      <c r="J231" s="105" t="str">
        <f t="shared" si="37"/>
        <v/>
      </c>
      <c r="K231" s="105" t="str">
        <f t="shared" si="38"/>
        <v/>
      </c>
      <c r="L231" s="105" t="str">
        <f t="shared" si="39"/>
        <v/>
      </c>
      <c r="M231" s="105" t="str">
        <f t="shared" si="40"/>
        <v/>
      </c>
      <c r="N231" s="105" t="str">
        <f t="shared" si="41"/>
        <v/>
      </c>
      <c r="O231" s="105" t="str">
        <f t="shared" si="42"/>
        <v/>
      </c>
      <c r="P231" s="105" t="str">
        <f t="shared" si="43"/>
        <v/>
      </c>
      <c r="Q231" s="105" t="str">
        <f t="shared" si="44"/>
        <v/>
      </c>
      <c r="R231" s="105" t="str">
        <f t="shared" si="45"/>
        <v/>
      </c>
      <c r="S231" s="106" t="str">
        <f t="shared" si="46"/>
        <v/>
      </c>
      <c r="T231" s="105" t="str">
        <f t="shared" si="48"/>
        <v/>
      </c>
    </row>
    <row r="232" spans="1:20" ht="19.95" customHeight="1">
      <c r="A232" s="79" t="str">
        <f t="shared" si="47"/>
        <v/>
      </c>
      <c r="B232" s="104">
        <f>SUM($A$2:A232)</f>
        <v>0</v>
      </c>
      <c r="C232" s="105" t="str">
        <f>'Agripp Holds PU (EU, ASIA)'!A246</f>
        <v>HU231</v>
      </c>
      <c r="D232" s="105">
        <f>IF(VLOOKUP(C232,'Agripp Holds PU (EU, ASIA)'!$A$11:$AL$1003,37,0)="",0,VLOOKUP(C232,'Agripp Holds PU (EU, ASIA)'!$A$11:$AL$1003,37,0))</f>
        <v>0</v>
      </c>
      <c r="E232" s="105">
        <v>231</v>
      </c>
      <c r="F232" s="106">
        <f>IF(VLOOKUP(C232,'Agripp Holds PU (EU, ASIA)'!$A$11:$AN$999,39,0)="",0,VLOOKUP(C232,'Agripp Holds PU (EU, ASIA)'!$A$11:$AN$999,39,0))</f>
        <v>0</v>
      </c>
      <c r="G232" s="107"/>
      <c r="H232" s="107"/>
      <c r="I232" s="107"/>
      <c r="J232" s="105" t="str">
        <f t="shared" si="37"/>
        <v/>
      </c>
      <c r="K232" s="105" t="str">
        <f t="shared" si="38"/>
        <v/>
      </c>
      <c r="L232" s="105" t="str">
        <f t="shared" si="39"/>
        <v/>
      </c>
      <c r="M232" s="105" t="str">
        <f t="shared" si="40"/>
        <v/>
      </c>
      <c r="N232" s="105" t="str">
        <f t="shared" si="41"/>
        <v/>
      </c>
      <c r="O232" s="105" t="str">
        <f t="shared" si="42"/>
        <v/>
      </c>
      <c r="P232" s="105" t="str">
        <f t="shared" si="43"/>
        <v/>
      </c>
      <c r="Q232" s="105" t="str">
        <f t="shared" si="44"/>
        <v/>
      </c>
      <c r="R232" s="105" t="str">
        <f t="shared" si="45"/>
        <v/>
      </c>
      <c r="S232" s="106" t="str">
        <f t="shared" si="46"/>
        <v/>
      </c>
      <c r="T232" s="105" t="str">
        <f t="shared" si="48"/>
        <v/>
      </c>
    </row>
    <row r="233" spans="1:20" ht="19.95" customHeight="1">
      <c r="A233" s="79" t="str">
        <f t="shared" si="47"/>
        <v/>
      </c>
      <c r="B233" s="104">
        <f>SUM($A$2:A233)</f>
        <v>0</v>
      </c>
      <c r="C233" s="105" t="str">
        <f>'Agripp Holds PU (EU, ASIA)'!A247</f>
        <v>HU232</v>
      </c>
      <c r="D233" s="105">
        <f>IF(VLOOKUP(C233,'Agripp Holds PU (EU, ASIA)'!$A$11:$AL$1003,37,0)="",0,VLOOKUP(C233,'Agripp Holds PU (EU, ASIA)'!$A$11:$AL$1003,37,0))</f>
        <v>0</v>
      </c>
      <c r="E233" s="105">
        <v>232</v>
      </c>
      <c r="F233" s="106">
        <f>IF(VLOOKUP(C233,'Agripp Holds PU (EU, ASIA)'!$A$11:$AN$999,39,0)="",0,VLOOKUP(C233,'Agripp Holds PU (EU, ASIA)'!$A$11:$AN$999,39,0))</f>
        <v>0</v>
      </c>
      <c r="G233" s="107"/>
      <c r="H233" s="107"/>
      <c r="I233" s="107"/>
      <c r="J233" s="105" t="str">
        <f t="shared" si="37"/>
        <v/>
      </c>
      <c r="K233" s="105" t="str">
        <f t="shared" si="38"/>
        <v/>
      </c>
      <c r="L233" s="105" t="str">
        <f t="shared" si="39"/>
        <v/>
      </c>
      <c r="M233" s="105" t="str">
        <f t="shared" si="40"/>
        <v/>
      </c>
      <c r="N233" s="105" t="str">
        <f t="shared" si="41"/>
        <v/>
      </c>
      <c r="O233" s="105" t="str">
        <f t="shared" si="42"/>
        <v/>
      </c>
      <c r="P233" s="105" t="str">
        <f t="shared" si="43"/>
        <v/>
      </c>
      <c r="Q233" s="105" t="str">
        <f t="shared" si="44"/>
        <v/>
      </c>
      <c r="R233" s="105" t="str">
        <f t="shared" si="45"/>
        <v/>
      </c>
      <c r="S233" s="106" t="str">
        <f t="shared" si="46"/>
        <v/>
      </c>
      <c r="T233" s="105" t="str">
        <f t="shared" si="48"/>
        <v/>
      </c>
    </row>
    <row r="234" spans="1:20" ht="19.95" customHeight="1">
      <c r="A234" s="79" t="str">
        <f t="shared" si="47"/>
        <v/>
      </c>
      <c r="B234" s="104">
        <f>SUM($A$2:A234)</f>
        <v>0</v>
      </c>
      <c r="C234" s="105" t="str">
        <f>'Agripp Holds PU (EU, ASIA)'!A248</f>
        <v>HU233</v>
      </c>
      <c r="D234" s="105">
        <f>IF(VLOOKUP(C234,'Agripp Holds PU (EU, ASIA)'!$A$11:$AL$1003,37,0)="",0,VLOOKUP(C234,'Agripp Holds PU (EU, ASIA)'!$A$11:$AL$1003,37,0))</f>
        <v>0</v>
      </c>
      <c r="E234" s="105">
        <v>233</v>
      </c>
      <c r="F234" s="106">
        <f>IF(VLOOKUP(C234,'Agripp Holds PU (EU, ASIA)'!$A$11:$AN$999,39,0)="",0,VLOOKUP(C234,'Agripp Holds PU (EU, ASIA)'!$A$11:$AN$999,39,0))</f>
        <v>0</v>
      </c>
      <c r="G234" s="107"/>
      <c r="H234" s="107"/>
      <c r="I234" s="107"/>
      <c r="J234" s="105" t="str">
        <f t="shared" si="37"/>
        <v/>
      </c>
      <c r="K234" s="105" t="str">
        <f t="shared" si="38"/>
        <v/>
      </c>
      <c r="L234" s="105" t="str">
        <f t="shared" si="39"/>
        <v/>
      </c>
      <c r="M234" s="105" t="str">
        <f t="shared" si="40"/>
        <v/>
      </c>
      <c r="N234" s="105" t="str">
        <f t="shared" si="41"/>
        <v/>
      </c>
      <c r="O234" s="105" t="str">
        <f t="shared" si="42"/>
        <v/>
      </c>
      <c r="P234" s="105" t="str">
        <f t="shared" si="43"/>
        <v/>
      </c>
      <c r="Q234" s="105" t="str">
        <f t="shared" si="44"/>
        <v/>
      </c>
      <c r="R234" s="105" t="str">
        <f t="shared" si="45"/>
        <v/>
      </c>
      <c r="S234" s="106" t="str">
        <f t="shared" si="46"/>
        <v/>
      </c>
      <c r="T234" s="105" t="str">
        <f t="shared" si="48"/>
        <v/>
      </c>
    </row>
    <row r="235" spans="1:20" ht="19.95" customHeight="1">
      <c r="A235" s="79" t="str">
        <f t="shared" si="47"/>
        <v/>
      </c>
      <c r="B235" s="104">
        <f>SUM($A$2:A235)</f>
        <v>0</v>
      </c>
      <c r="C235" s="105" t="str">
        <f>'Agripp Holds PU (EU, ASIA)'!A249</f>
        <v>HU234</v>
      </c>
      <c r="D235" s="105">
        <f>IF(VLOOKUP(C235,'Agripp Holds PU (EU, ASIA)'!$A$11:$AL$1003,37,0)="",0,VLOOKUP(C235,'Agripp Holds PU (EU, ASIA)'!$A$11:$AL$1003,37,0))</f>
        <v>0</v>
      </c>
      <c r="E235" s="105">
        <v>234</v>
      </c>
      <c r="F235" s="106">
        <f>IF(VLOOKUP(C235,'Agripp Holds PU (EU, ASIA)'!$A$11:$AN$999,39,0)="",0,VLOOKUP(C235,'Agripp Holds PU (EU, ASIA)'!$A$11:$AN$999,39,0))</f>
        <v>0</v>
      </c>
      <c r="G235" s="107"/>
      <c r="H235" s="107"/>
      <c r="I235" s="107"/>
      <c r="J235" s="105" t="str">
        <f t="shared" si="37"/>
        <v/>
      </c>
      <c r="K235" s="105" t="str">
        <f t="shared" si="38"/>
        <v/>
      </c>
      <c r="L235" s="105" t="str">
        <f t="shared" si="39"/>
        <v/>
      </c>
      <c r="M235" s="105" t="str">
        <f t="shared" si="40"/>
        <v/>
      </c>
      <c r="N235" s="105" t="str">
        <f t="shared" si="41"/>
        <v/>
      </c>
      <c r="O235" s="105" t="str">
        <f t="shared" si="42"/>
        <v/>
      </c>
      <c r="P235" s="105" t="str">
        <f t="shared" si="43"/>
        <v/>
      </c>
      <c r="Q235" s="105" t="str">
        <f t="shared" si="44"/>
        <v/>
      </c>
      <c r="R235" s="105" t="str">
        <f t="shared" si="45"/>
        <v/>
      </c>
      <c r="S235" s="106" t="str">
        <f t="shared" si="46"/>
        <v/>
      </c>
      <c r="T235" s="105" t="str">
        <f t="shared" si="48"/>
        <v/>
      </c>
    </row>
    <row r="236" spans="1:20" ht="19.95" customHeight="1">
      <c r="A236" s="79" t="str">
        <f t="shared" si="47"/>
        <v/>
      </c>
      <c r="B236" s="104">
        <f>SUM($A$2:A236)</f>
        <v>0</v>
      </c>
      <c r="C236" s="105" t="str">
        <f>'Agripp Holds PU (EU, ASIA)'!A251</f>
        <v>HU235</v>
      </c>
      <c r="D236" s="105">
        <f>IF(VLOOKUP(C236,'Agripp Holds PU (EU, ASIA)'!$A$11:$AL$1003,37,0)="",0,VLOOKUP(C236,'Agripp Holds PU (EU, ASIA)'!$A$11:$AL$1003,37,0))</f>
        <v>0</v>
      </c>
      <c r="E236" s="105">
        <v>235</v>
      </c>
      <c r="F236" s="106">
        <f>IF(VLOOKUP(C236,'Agripp Holds PU (EU, ASIA)'!$A$11:$AN$999,39,0)="",0,VLOOKUP(C236,'Agripp Holds PU (EU, ASIA)'!$A$11:$AN$999,39,0))</f>
        <v>0</v>
      </c>
      <c r="G236" s="107"/>
      <c r="H236" s="107"/>
      <c r="I236" s="107"/>
      <c r="J236" s="105" t="str">
        <f t="shared" si="37"/>
        <v/>
      </c>
      <c r="K236" s="105" t="str">
        <f t="shared" si="38"/>
        <v/>
      </c>
      <c r="L236" s="105" t="str">
        <f t="shared" si="39"/>
        <v/>
      </c>
      <c r="M236" s="105" t="str">
        <f t="shared" si="40"/>
        <v/>
      </c>
      <c r="N236" s="105" t="str">
        <f t="shared" si="41"/>
        <v/>
      </c>
      <c r="O236" s="105" t="str">
        <f t="shared" si="42"/>
        <v/>
      </c>
      <c r="P236" s="105" t="str">
        <f t="shared" si="43"/>
        <v/>
      </c>
      <c r="Q236" s="105" t="str">
        <f t="shared" si="44"/>
        <v/>
      </c>
      <c r="R236" s="105" t="str">
        <f t="shared" si="45"/>
        <v/>
      </c>
      <c r="S236" s="106" t="str">
        <f t="shared" si="46"/>
        <v/>
      </c>
      <c r="T236" s="105" t="str">
        <f t="shared" si="48"/>
        <v/>
      </c>
    </row>
    <row r="237" spans="1:20" ht="19.95" customHeight="1">
      <c r="A237" s="79" t="str">
        <f t="shared" si="47"/>
        <v/>
      </c>
      <c r="B237" s="104">
        <f>SUM($A$2:A237)</f>
        <v>0</v>
      </c>
      <c r="C237" s="105" t="str">
        <f>'Agripp Holds PU (EU, ASIA)'!A252</f>
        <v>HU236</v>
      </c>
      <c r="D237" s="105">
        <f>IF(VLOOKUP(C237,'Agripp Holds PU (EU, ASIA)'!$A$11:$AL$1003,37,0)="",0,VLOOKUP(C237,'Agripp Holds PU (EU, ASIA)'!$A$11:$AL$1003,37,0))</f>
        <v>0</v>
      </c>
      <c r="E237" s="105">
        <v>236</v>
      </c>
      <c r="F237" s="106">
        <f>IF(VLOOKUP(C237,'Agripp Holds PU (EU, ASIA)'!$A$11:$AN$999,39,0)="",0,VLOOKUP(C237,'Agripp Holds PU (EU, ASIA)'!$A$11:$AN$999,39,0))</f>
        <v>0</v>
      </c>
      <c r="G237" s="107"/>
      <c r="H237" s="107"/>
      <c r="I237" s="107"/>
      <c r="J237" s="105" t="str">
        <f t="shared" si="37"/>
        <v/>
      </c>
      <c r="K237" s="105" t="str">
        <f t="shared" si="38"/>
        <v/>
      </c>
      <c r="L237" s="105" t="str">
        <f t="shared" si="39"/>
        <v/>
      </c>
      <c r="M237" s="105" t="str">
        <f t="shared" si="40"/>
        <v/>
      </c>
      <c r="N237" s="105" t="str">
        <f t="shared" si="41"/>
        <v/>
      </c>
      <c r="O237" s="105" t="str">
        <f t="shared" si="42"/>
        <v/>
      </c>
      <c r="P237" s="105" t="str">
        <f t="shared" si="43"/>
        <v/>
      </c>
      <c r="Q237" s="105" t="str">
        <f t="shared" si="44"/>
        <v/>
      </c>
      <c r="R237" s="105" t="str">
        <f t="shared" si="45"/>
        <v/>
      </c>
      <c r="S237" s="106" t="str">
        <f t="shared" si="46"/>
        <v/>
      </c>
      <c r="T237" s="105" t="str">
        <f t="shared" si="48"/>
        <v/>
      </c>
    </row>
    <row r="238" spans="1:20" ht="19.95" customHeight="1">
      <c r="A238" s="79" t="str">
        <f t="shared" si="47"/>
        <v/>
      </c>
      <c r="B238" s="104">
        <f>SUM($A$2:A238)</f>
        <v>0</v>
      </c>
      <c r="C238" s="105" t="str">
        <f>'Agripp Holds PU (EU, ASIA)'!A253</f>
        <v>HU237</v>
      </c>
      <c r="D238" s="105">
        <f>IF(VLOOKUP(C238,'Agripp Holds PU (EU, ASIA)'!$A$11:$AL$1003,37,0)="",0,VLOOKUP(C238,'Agripp Holds PU (EU, ASIA)'!$A$11:$AL$1003,37,0))</f>
        <v>0</v>
      </c>
      <c r="E238" s="105">
        <v>237</v>
      </c>
      <c r="F238" s="106">
        <f>IF(VLOOKUP(C238,'Agripp Holds PU (EU, ASIA)'!$A$11:$AN$999,39,0)="",0,VLOOKUP(C238,'Agripp Holds PU (EU, ASIA)'!$A$11:$AN$999,39,0))</f>
        <v>0</v>
      </c>
      <c r="G238" s="107"/>
      <c r="H238" s="107"/>
      <c r="I238" s="107"/>
      <c r="J238" s="105" t="str">
        <f t="shared" si="37"/>
        <v/>
      </c>
      <c r="K238" s="105" t="str">
        <f t="shared" si="38"/>
        <v/>
      </c>
      <c r="L238" s="105" t="str">
        <f t="shared" si="39"/>
        <v/>
      </c>
      <c r="M238" s="105" t="str">
        <f t="shared" si="40"/>
        <v/>
      </c>
      <c r="N238" s="105" t="str">
        <f t="shared" si="41"/>
        <v/>
      </c>
      <c r="O238" s="105" t="str">
        <f t="shared" si="42"/>
        <v/>
      </c>
      <c r="P238" s="105" t="str">
        <f t="shared" si="43"/>
        <v/>
      </c>
      <c r="Q238" s="105" t="str">
        <f t="shared" si="44"/>
        <v/>
      </c>
      <c r="R238" s="105" t="str">
        <f t="shared" si="45"/>
        <v/>
      </c>
      <c r="S238" s="106" t="str">
        <f t="shared" si="46"/>
        <v/>
      </c>
      <c r="T238" s="105" t="str">
        <f t="shared" si="48"/>
        <v/>
      </c>
    </row>
    <row r="239" spans="1:20" ht="19.95" customHeight="1">
      <c r="A239" s="79" t="str">
        <f t="shared" si="47"/>
        <v/>
      </c>
      <c r="B239" s="104">
        <f>SUM($A$2:A239)</f>
        <v>0</v>
      </c>
      <c r="C239" s="105" t="str">
        <f>'Agripp Holds PU (EU, ASIA)'!A254</f>
        <v>HU238</v>
      </c>
      <c r="D239" s="105">
        <f>IF(VLOOKUP(C239,'Agripp Holds PU (EU, ASIA)'!$A$11:$AL$1003,37,0)="",0,VLOOKUP(C239,'Agripp Holds PU (EU, ASIA)'!$A$11:$AL$1003,37,0))</f>
        <v>0</v>
      </c>
      <c r="E239" s="105">
        <v>238</v>
      </c>
      <c r="F239" s="106">
        <f>IF(VLOOKUP(C239,'Agripp Holds PU (EU, ASIA)'!$A$11:$AN$999,39,0)="",0,VLOOKUP(C239,'Agripp Holds PU (EU, ASIA)'!$A$11:$AN$999,39,0))</f>
        <v>0</v>
      </c>
      <c r="G239" s="107"/>
      <c r="H239" s="107"/>
      <c r="I239" s="107"/>
      <c r="J239" s="105" t="str">
        <f t="shared" si="37"/>
        <v/>
      </c>
      <c r="K239" s="105" t="str">
        <f t="shared" si="38"/>
        <v/>
      </c>
      <c r="L239" s="105" t="str">
        <f t="shared" si="39"/>
        <v/>
      </c>
      <c r="M239" s="105" t="str">
        <f t="shared" si="40"/>
        <v/>
      </c>
      <c r="N239" s="105" t="str">
        <f t="shared" si="41"/>
        <v/>
      </c>
      <c r="O239" s="105" t="str">
        <f t="shared" si="42"/>
        <v/>
      </c>
      <c r="P239" s="105" t="str">
        <f t="shared" si="43"/>
        <v/>
      </c>
      <c r="Q239" s="105" t="str">
        <f t="shared" si="44"/>
        <v/>
      </c>
      <c r="R239" s="105" t="str">
        <f t="shared" si="45"/>
        <v/>
      </c>
      <c r="S239" s="106" t="str">
        <f t="shared" si="46"/>
        <v/>
      </c>
      <c r="T239" s="105" t="str">
        <f t="shared" si="48"/>
        <v/>
      </c>
    </row>
    <row r="240" spans="1:20" ht="19.95" customHeight="1">
      <c r="A240" s="79" t="str">
        <f t="shared" si="47"/>
        <v/>
      </c>
      <c r="B240" s="104">
        <f>SUM($A$2:A240)</f>
        <v>0</v>
      </c>
      <c r="C240" s="105" t="str">
        <f>'Agripp Holds PU (EU, ASIA)'!A255</f>
        <v>HU239</v>
      </c>
      <c r="D240" s="105">
        <f>IF(VLOOKUP(C240,'Agripp Holds PU (EU, ASIA)'!$A$11:$AL$1003,37,0)="",0,VLOOKUP(C240,'Agripp Holds PU (EU, ASIA)'!$A$11:$AL$1003,37,0))</f>
        <v>0</v>
      </c>
      <c r="E240" s="105">
        <v>239</v>
      </c>
      <c r="F240" s="106">
        <f>IF(VLOOKUP(C240,'Agripp Holds PU (EU, ASIA)'!$A$11:$AN$999,39,0)="",0,VLOOKUP(C240,'Agripp Holds PU (EU, ASIA)'!$A$11:$AN$999,39,0))</f>
        <v>0</v>
      </c>
      <c r="G240" s="107"/>
      <c r="H240" s="107"/>
      <c r="I240" s="107"/>
      <c r="J240" s="105" t="str">
        <f t="shared" si="37"/>
        <v/>
      </c>
      <c r="K240" s="105" t="str">
        <f t="shared" si="38"/>
        <v/>
      </c>
      <c r="L240" s="105" t="str">
        <f t="shared" si="39"/>
        <v/>
      </c>
      <c r="M240" s="105" t="str">
        <f t="shared" si="40"/>
        <v/>
      </c>
      <c r="N240" s="105" t="str">
        <f t="shared" si="41"/>
        <v/>
      </c>
      <c r="O240" s="105" t="str">
        <f t="shared" si="42"/>
        <v/>
      </c>
      <c r="P240" s="105" t="str">
        <f t="shared" si="43"/>
        <v/>
      </c>
      <c r="Q240" s="105" t="str">
        <f t="shared" si="44"/>
        <v/>
      </c>
      <c r="R240" s="105" t="str">
        <f t="shared" si="45"/>
        <v/>
      </c>
      <c r="S240" s="106" t="str">
        <f t="shared" si="46"/>
        <v/>
      </c>
      <c r="T240" s="105" t="str">
        <f t="shared" si="48"/>
        <v/>
      </c>
    </row>
    <row r="241" spans="1:20" ht="19.95" customHeight="1">
      <c r="A241" s="79" t="str">
        <f t="shared" si="47"/>
        <v/>
      </c>
      <c r="B241" s="104">
        <f>SUM($A$2:A241)</f>
        <v>0</v>
      </c>
      <c r="C241" s="105" t="str">
        <f>'Agripp Holds PU (EU, ASIA)'!A256</f>
        <v>HU240</v>
      </c>
      <c r="D241" s="105">
        <f>IF(VLOOKUP(C241,'Agripp Holds PU (EU, ASIA)'!$A$11:$AL$1003,37,0)="",0,VLOOKUP(C241,'Agripp Holds PU (EU, ASIA)'!$A$11:$AL$1003,37,0))</f>
        <v>0</v>
      </c>
      <c r="E241" s="105">
        <v>240</v>
      </c>
      <c r="F241" s="106">
        <f>IF(VLOOKUP(C241,'Agripp Holds PU (EU, ASIA)'!$A$11:$AN$999,39,0)="",0,VLOOKUP(C241,'Agripp Holds PU (EU, ASIA)'!$A$11:$AN$999,39,0))</f>
        <v>0</v>
      </c>
      <c r="G241" s="107"/>
      <c r="H241" s="107"/>
      <c r="I241" s="107"/>
      <c r="J241" s="105" t="str">
        <f t="shared" si="37"/>
        <v/>
      </c>
      <c r="K241" s="105" t="str">
        <f t="shared" si="38"/>
        <v/>
      </c>
      <c r="L241" s="105" t="str">
        <f t="shared" si="39"/>
        <v/>
      </c>
      <c r="M241" s="105" t="str">
        <f t="shared" si="40"/>
        <v/>
      </c>
      <c r="N241" s="105" t="str">
        <f t="shared" si="41"/>
        <v/>
      </c>
      <c r="O241" s="105" t="str">
        <f t="shared" si="42"/>
        <v/>
      </c>
      <c r="P241" s="105" t="str">
        <f t="shared" si="43"/>
        <v/>
      </c>
      <c r="Q241" s="105" t="str">
        <f t="shared" si="44"/>
        <v/>
      </c>
      <c r="R241" s="105" t="str">
        <f t="shared" si="45"/>
        <v/>
      </c>
      <c r="S241" s="106" t="str">
        <f t="shared" si="46"/>
        <v/>
      </c>
      <c r="T241" s="105" t="str">
        <f t="shared" si="48"/>
        <v/>
      </c>
    </row>
    <row r="242" spans="1:20" ht="19.95" customHeight="1">
      <c r="A242" s="79" t="str">
        <f t="shared" si="47"/>
        <v/>
      </c>
      <c r="B242" s="104">
        <f>SUM($A$2:A242)</f>
        <v>0</v>
      </c>
      <c r="C242" s="105" t="str">
        <f>'Agripp Holds PU (EU, ASIA)'!A257</f>
        <v>HU241</v>
      </c>
      <c r="D242" s="105">
        <f>IF(VLOOKUP(C242,'Agripp Holds PU (EU, ASIA)'!$A$11:$AL$1003,37,0)="",0,VLOOKUP(C242,'Agripp Holds PU (EU, ASIA)'!$A$11:$AL$1003,37,0))</f>
        <v>0</v>
      </c>
      <c r="E242" s="105">
        <v>241</v>
      </c>
      <c r="F242" s="106">
        <f>IF(VLOOKUP(C242,'Agripp Holds PU (EU, ASIA)'!$A$11:$AN$999,39,0)="",0,VLOOKUP(C242,'Agripp Holds PU (EU, ASIA)'!$A$11:$AN$999,39,0))</f>
        <v>0</v>
      </c>
      <c r="G242" s="107"/>
      <c r="H242" s="107"/>
      <c r="I242" s="107"/>
      <c r="J242" s="105" t="str">
        <f t="shared" si="37"/>
        <v/>
      </c>
      <c r="K242" s="105" t="str">
        <f t="shared" si="38"/>
        <v/>
      </c>
      <c r="L242" s="105" t="str">
        <f t="shared" si="39"/>
        <v/>
      </c>
      <c r="M242" s="105" t="str">
        <f t="shared" si="40"/>
        <v/>
      </c>
      <c r="N242" s="105" t="str">
        <f t="shared" si="41"/>
        <v/>
      </c>
      <c r="O242" s="105" t="str">
        <f t="shared" si="42"/>
        <v/>
      </c>
      <c r="P242" s="105" t="str">
        <f t="shared" si="43"/>
        <v/>
      </c>
      <c r="Q242" s="105" t="str">
        <f t="shared" si="44"/>
        <v/>
      </c>
      <c r="R242" s="105" t="str">
        <f t="shared" si="45"/>
        <v/>
      </c>
      <c r="S242" s="106" t="str">
        <f t="shared" si="46"/>
        <v/>
      </c>
      <c r="T242" s="105" t="str">
        <f t="shared" si="48"/>
        <v/>
      </c>
    </row>
    <row r="243" spans="1:20" ht="19.95" customHeight="1">
      <c r="A243" s="79" t="str">
        <f t="shared" si="47"/>
        <v/>
      </c>
      <c r="B243" s="104">
        <f>SUM($A$2:A243)</f>
        <v>0</v>
      </c>
      <c r="C243" s="105" t="str">
        <f>'Agripp Holds PU (EU, ASIA)'!A258</f>
        <v>HU242</v>
      </c>
      <c r="D243" s="105">
        <f>IF(VLOOKUP(C243,'Agripp Holds PU (EU, ASIA)'!$A$11:$AL$1003,37,0)="",0,VLOOKUP(C243,'Agripp Holds PU (EU, ASIA)'!$A$11:$AL$1003,37,0))</f>
        <v>0</v>
      </c>
      <c r="E243" s="105">
        <v>242</v>
      </c>
      <c r="F243" s="106">
        <f>IF(VLOOKUP(C243,'Agripp Holds PU (EU, ASIA)'!$A$11:$AN$999,39,0)="",0,VLOOKUP(C243,'Agripp Holds PU (EU, ASIA)'!$A$11:$AN$999,39,0))</f>
        <v>0</v>
      </c>
      <c r="G243" s="107"/>
      <c r="H243" s="107"/>
      <c r="I243" s="107"/>
      <c r="J243" s="105" t="str">
        <f t="shared" si="37"/>
        <v/>
      </c>
      <c r="K243" s="105" t="str">
        <f t="shared" si="38"/>
        <v/>
      </c>
      <c r="L243" s="105" t="str">
        <f t="shared" si="39"/>
        <v/>
      </c>
      <c r="M243" s="105" t="str">
        <f t="shared" si="40"/>
        <v/>
      </c>
      <c r="N243" s="105" t="str">
        <f t="shared" si="41"/>
        <v/>
      </c>
      <c r="O243" s="105" t="str">
        <f t="shared" si="42"/>
        <v/>
      </c>
      <c r="P243" s="105" t="str">
        <f t="shared" si="43"/>
        <v/>
      </c>
      <c r="Q243" s="105" t="str">
        <f t="shared" si="44"/>
        <v/>
      </c>
      <c r="R243" s="105" t="str">
        <f t="shared" si="45"/>
        <v/>
      </c>
      <c r="S243" s="106" t="str">
        <f t="shared" si="46"/>
        <v/>
      </c>
      <c r="T243" s="105" t="str">
        <f t="shared" si="48"/>
        <v/>
      </c>
    </row>
    <row r="244" spans="1:20" ht="19.95" customHeight="1">
      <c r="A244" s="79" t="str">
        <f t="shared" si="47"/>
        <v/>
      </c>
      <c r="B244" s="104">
        <f>SUM($A$2:A244)</f>
        <v>0</v>
      </c>
      <c r="C244" s="105" t="str">
        <f>'Agripp Holds PU (EU, ASIA)'!A259</f>
        <v>HU243</v>
      </c>
      <c r="D244" s="105">
        <f>IF(VLOOKUP(C244,'Agripp Holds PU (EU, ASIA)'!$A$11:$AL$1003,37,0)="",0,VLOOKUP(C244,'Agripp Holds PU (EU, ASIA)'!$A$11:$AL$1003,37,0))</f>
        <v>0</v>
      </c>
      <c r="E244" s="105">
        <v>243</v>
      </c>
      <c r="F244" s="106">
        <f>IF(VLOOKUP(C244,'Agripp Holds PU (EU, ASIA)'!$A$11:$AN$999,39,0)="",0,VLOOKUP(C244,'Agripp Holds PU (EU, ASIA)'!$A$11:$AN$999,39,0))</f>
        <v>0</v>
      </c>
      <c r="G244" s="107"/>
      <c r="H244" s="107"/>
      <c r="I244" s="107"/>
      <c r="J244" s="105" t="str">
        <f t="shared" si="37"/>
        <v/>
      </c>
      <c r="K244" s="105" t="str">
        <f t="shared" si="38"/>
        <v/>
      </c>
      <c r="L244" s="105" t="str">
        <f t="shared" si="39"/>
        <v/>
      </c>
      <c r="M244" s="105" t="str">
        <f t="shared" si="40"/>
        <v/>
      </c>
      <c r="N244" s="105" t="str">
        <f t="shared" si="41"/>
        <v/>
      </c>
      <c r="O244" s="105" t="str">
        <f t="shared" si="42"/>
        <v/>
      </c>
      <c r="P244" s="105" t="str">
        <f t="shared" si="43"/>
        <v/>
      </c>
      <c r="Q244" s="105" t="str">
        <f t="shared" si="44"/>
        <v/>
      </c>
      <c r="R244" s="105" t="str">
        <f t="shared" si="45"/>
        <v/>
      </c>
      <c r="S244" s="106" t="str">
        <f t="shared" si="46"/>
        <v/>
      </c>
      <c r="T244" s="105" t="str">
        <f t="shared" si="48"/>
        <v/>
      </c>
    </row>
    <row r="245" spans="1:20" ht="19.95" customHeight="1">
      <c r="A245" s="79" t="str">
        <f t="shared" si="47"/>
        <v/>
      </c>
      <c r="B245" s="104">
        <f>SUM($A$2:A245)</f>
        <v>0</v>
      </c>
      <c r="C245" s="105" t="str">
        <f>'Agripp Holds PU (EU, ASIA)'!A260</f>
        <v>HU244</v>
      </c>
      <c r="D245" s="105">
        <f>IF(VLOOKUP(C245,'Agripp Holds PU (EU, ASIA)'!$A$11:$AL$1003,37,0)="",0,VLOOKUP(C245,'Agripp Holds PU (EU, ASIA)'!$A$11:$AL$1003,37,0))</f>
        <v>0</v>
      </c>
      <c r="E245" s="105">
        <v>244</v>
      </c>
      <c r="F245" s="106">
        <f>IF(VLOOKUP(C245,'Agripp Holds PU (EU, ASIA)'!$A$11:$AN$999,39,0)="",0,VLOOKUP(C245,'Agripp Holds PU (EU, ASIA)'!$A$11:$AN$999,39,0))</f>
        <v>0</v>
      </c>
      <c r="G245" s="107"/>
      <c r="H245" s="107"/>
      <c r="I245" s="107"/>
      <c r="J245" s="105" t="str">
        <f t="shared" si="37"/>
        <v/>
      </c>
      <c r="K245" s="105" t="str">
        <f t="shared" si="38"/>
        <v/>
      </c>
      <c r="L245" s="105" t="str">
        <f t="shared" si="39"/>
        <v/>
      </c>
      <c r="M245" s="105" t="str">
        <f t="shared" si="40"/>
        <v/>
      </c>
      <c r="N245" s="105" t="str">
        <f t="shared" si="41"/>
        <v/>
      </c>
      <c r="O245" s="105" t="str">
        <f t="shared" si="42"/>
        <v/>
      </c>
      <c r="P245" s="105" t="str">
        <f t="shared" si="43"/>
        <v/>
      </c>
      <c r="Q245" s="105" t="str">
        <f t="shared" si="44"/>
        <v/>
      </c>
      <c r="R245" s="105" t="str">
        <f t="shared" si="45"/>
        <v/>
      </c>
      <c r="S245" s="106" t="str">
        <f t="shared" si="46"/>
        <v/>
      </c>
      <c r="T245" s="105" t="str">
        <f t="shared" si="48"/>
        <v/>
      </c>
    </row>
    <row r="246" spans="1:20" ht="19.95" customHeight="1">
      <c r="A246" s="79" t="str">
        <f t="shared" si="47"/>
        <v/>
      </c>
      <c r="B246" s="104">
        <f>SUM($A$2:A246)</f>
        <v>0</v>
      </c>
      <c r="C246" s="105" t="str">
        <f>'Agripp Holds PU (EU, ASIA)'!A261</f>
        <v>HU245</v>
      </c>
      <c r="D246" s="105">
        <f>IF(VLOOKUP(C246,'Agripp Holds PU (EU, ASIA)'!$A$11:$AL$1003,37,0)="",0,VLOOKUP(C246,'Agripp Holds PU (EU, ASIA)'!$A$11:$AL$1003,37,0))</f>
        <v>0</v>
      </c>
      <c r="E246" s="105">
        <v>245</v>
      </c>
      <c r="F246" s="106">
        <f>IF(VLOOKUP(C246,'Agripp Holds PU (EU, ASIA)'!$A$11:$AN$999,39,0)="",0,VLOOKUP(C246,'Agripp Holds PU (EU, ASIA)'!$A$11:$AN$999,39,0))</f>
        <v>0</v>
      </c>
      <c r="G246" s="107"/>
      <c r="H246" s="107"/>
      <c r="I246" s="107"/>
      <c r="J246" s="105" t="str">
        <f t="shared" si="37"/>
        <v/>
      </c>
      <c r="K246" s="105" t="str">
        <f t="shared" si="38"/>
        <v/>
      </c>
      <c r="L246" s="105" t="str">
        <f t="shared" si="39"/>
        <v/>
      </c>
      <c r="M246" s="105" t="str">
        <f t="shared" si="40"/>
        <v/>
      </c>
      <c r="N246" s="105" t="str">
        <f t="shared" si="41"/>
        <v/>
      </c>
      <c r="O246" s="105" t="str">
        <f t="shared" si="42"/>
        <v/>
      </c>
      <c r="P246" s="105" t="str">
        <f t="shared" si="43"/>
        <v/>
      </c>
      <c r="Q246" s="105" t="str">
        <f t="shared" si="44"/>
        <v/>
      </c>
      <c r="R246" s="105" t="str">
        <f t="shared" si="45"/>
        <v/>
      </c>
      <c r="S246" s="106" t="str">
        <f t="shared" si="46"/>
        <v/>
      </c>
      <c r="T246" s="105" t="str">
        <f t="shared" si="48"/>
        <v/>
      </c>
    </row>
    <row r="247" spans="1:20" ht="19.95" customHeight="1">
      <c r="A247" s="79" t="str">
        <f t="shared" si="47"/>
        <v/>
      </c>
      <c r="B247" s="104">
        <f>SUM($A$2:A247)</f>
        <v>0</v>
      </c>
      <c r="C247" s="105" t="str">
        <f>'Agripp Holds PU (EU, ASIA)'!A262</f>
        <v>HU246</v>
      </c>
      <c r="D247" s="105">
        <f>IF(VLOOKUP(C247,'Agripp Holds PU (EU, ASIA)'!$A$11:$AL$1003,37,0)="",0,VLOOKUP(C247,'Agripp Holds PU (EU, ASIA)'!$A$11:$AL$1003,37,0))</f>
        <v>0</v>
      </c>
      <c r="E247" s="105">
        <v>246</v>
      </c>
      <c r="F247" s="106">
        <f>IF(VLOOKUP(C247,'Agripp Holds PU (EU, ASIA)'!$A$11:$AN$999,39,0)="",0,VLOOKUP(C247,'Agripp Holds PU (EU, ASIA)'!$A$11:$AN$999,39,0))</f>
        <v>0</v>
      </c>
      <c r="G247" s="107"/>
      <c r="H247" s="107"/>
      <c r="I247" s="107"/>
      <c r="J247" s="105" t="str">
        <f t="shared" si="37"/>
        <v/>
      </c>
      <c r="K247" s="105" t="str">
        <f t="shared" si="38"/>
        <v/>
      </c>
      <c r="L247" s="105" t="str">
        <f t="shared" si="39"/>
        <v/>
      </c>
      <c r="M247" s="105" t="str">
        <f t="shared" si="40"/>
        <v/>
      </c>
      <c r="N247" s="105" t="str">
        <f t="shared" si="41"/>
        <v/>
      </c>
      <c r="O247" s="105" t="str">
        <f t="shared" si="42"/>
        <v/>
      </c>
      <c r="P247" s="105" t="str">
        <f t="shared" si="43"/>
        <v/>
      </c>
      <c r="Q247" s="105" t="str">
        <f t="shared" si="44"/>
        <v/>
      </c>
      <c r="R247" s="105" t="str">
        <f t="shared" si="45"/>
        <v/>
      </c>
      <c r="S247" s="106" t="str">
        <f t="shared" si="46"/>
        <v/>
      </c>
      <c r="T247" s="105" t="str">
        <f t="shared" si="48"/>
        <v/>
      </c>
    </row>
    <row r="248" spans="1:20" ht="19.95" customHeight="1">
      <c r="A248" s="79" t="str">
        <f t="shared" si="47"/>
        <v/>
      </c>
      <c r="B248" s="104">
        <f>SUM($A$2:A248)</f>
        <v>0</v>
      </c>
      <c r="C248" s="105" t="str">
        <f>'Agripp Holds PU (EU, ASIA)'!A263</f>
        <v>HU247</v>
      </c>
      <c r="D248" s="105">
        <f>IF(VLOOKUP(C248,'Agripp Holds PU (EU, ASIA)'!$A$11:$AL$1003,37,0)="",0,VLOOKUP(C248,'Agripp Holds PU (EU, ASIA)'!$A$11:$AL$1003,37,0))</f>
        <v>0</v>
      </c>
      <c r="E248" s="105">
        <v>247</v>
      </c>
      <c r="F248" s="106">
        <f>IF(VLOOKUP(C248,'Agripp Holds PU (EU, ASIA)'!$A$11:$AN$999,39,0)="",0,VLOOKUP(C248,'Agripp Holds PU (EU, ASIA)'!$A$11:$AN$999,39,0))</f>
        <v>0</v>
      </c>
      <c r="G248" s="107"/>
      <c r="H248" s="107"/>
      <c r="I248" s="107"/>
      <c r="J248" s="105" t="str">
        <f t="shared" si="37"/>
        <v/>
      </c>
      <c r="K248" s="105" t="str">
        <f t="shared" si="38"/>
        <v/>
      </c>
      <c r="L248" s="105" t="str">
        <f t="shared" si="39"/>
        <v/>
      </c>
      <c r="M248" s="105" t="str">
        <f t="shared" si="40"/>
        <v/>
      </c>
      <c r="N248" s="105" t="str">
        <f t="shared" si="41"/>
        <v/>
      </c>
      <c r="O248" s="105" t="str">
        <f t="shared" si="42"/>
        <v/>
      </c>
      <c r="P248" s="105" t="str">
        <f t="shared" si="43"/>
        <v/>
      </c>
      <c r="Q248" s="105" t="str">
        <f t="shared" si="44"/>
        <v/>
      </c>
      <c r="R248" s="105" t="str">
        <f t="shared" si="45"/>
        <v/>
      </c>
      <c r="S248" s="106" t="str">
        <f t="shared" si="46"/>
        <v/>
      </c>
      <c r="T248" s="105" t="str">
        <f t="shared" si="48"/>
        <v/>
      </c>
    </row>
    <row r="249" spans="1:20" ht="19.95" customHeight="1">
      <c r="A249" s="79" t="str">
        <f t="shared" si="47"/>
        <v/>
      </c>
      <c r="B249" s="104">
        <f>SUM($A$2:A249)</f>
        <v>0</v>
      </c>
      <c r="C249" s="105" t="str">
        <f>'Agripp Holds PU (EU, ASIA)'!A264</f>
        <v>HU248</v>
      </c>
      <c r="D249" s="105">
        <f>IF(VLOOKUP(C249,'Agripp Holds PU (EU, ASIA)'!$A$11:$AL$1003,37,0)="",0,VLOOKUP(C249,'Agripp Holds PU (EU, ASIA)'!$A$11:$AL$1003,37,0))</f>
        <v>0</v>
      </c>
      <c r="E249" s="105">
        <v>248</v>
      </c>
      <c r="F249" s="106">
        <f>IF(VLOOKUP(C249,'Agripp Holds PU (EU, ASIA)'!$A$11:$AN$999,39,0)="",0,VLOOKUP(C249,'Agripp Holds PU (EU, ASIA)'!$A$11:$AN$999,39,0))</f>
        <v>0</v>
      </c>
      <c r="G249" s="107"/>
      <c r="H249" s="107"/>
      <c r="I249" s="107"/>
      <c r="J249" s="105" t="str">
        <f t="shared" si="37"/>
        <v/>
      </c>
      <c r="K249" s="105" t="str">
        <f t="shared" si="38"/>
        <v/>
      </c>
      <c r="L249" s="105" t="str">
        <f t="shared" si="39"/>
        <v/>
      </c>
      <c r="M249" s="105" t="str">
        <f t="shared" si="40"/>
        <v/>
      </c>
      <c r="N249" s="105" t="str">
        <f t="shared" si="41"/>
        <v/>
      </c>
      <c r="O249" s="105" t="str">
        <f t="shared" si="42"/>
        <v/>
      </c>
      <c r="P249" s="105" t="str">
        <f t="shared" si="43"/>
        <v/>
      </c>
      <c r="Q249" s="105" t="str">
        <f t="shared" si="44"/>
        <v/>
      </c>
      <c r="R249" s="105" t="str">
        <f t="shared" si="45"/>
        <v/>
      </c>
      <c r="S249" s="106" t="str">
        <f t="shared" si="46"/>
        <v/>
      </c>
      <c r="T249" s="105" t="str">
        <f t="shared" si="48"/>
        <v/>
      </c>
    </row>
    <row r="250" spans="1:20" ht="19.95" customHeight="1">
      <c r="A250" s="79" t="str">
        <f t="shared" si="47"/>
        <v/>
      </c>
      <c r="B250" s="104">
        <f>SUM($A$2:A250)</f>
        <v>0</v>
      </c>
      <c r="C250" s="105" t="str">
        <f>'Agripp Holds PU (EU, ASIA)'!A265</f>
        <v>HU249</v>
      </c>
      <c r="D250" s="105">
        <f>IF(VLOOKUP(C250,'Agripp Holds PU (EU, ASIA)'!$A$11:$AL$1003,37,0)="",0,VLOOKUP(C250,'Agripp Holds PU (EU, ASIA)'!$A$11:$AL$1003,37,0))</f>
        <v>0</v>
      </c>
      <c r="E250" s="105">
        <v>249</v>
      </c>
      <c r="F250" s="106">
        <f>IF(VLOOKUP(C250,'Agripp Holds PU (EU, ASIA)'!$A$11:$AN$999,39,0)="",0,VLOOKUP(C250,'Agripp Holds PU (EU, ASIA)'!$A$11:$AN$999,39,0))</f>
        <v>0</v>
      </c>
      <c r="G250" s="107"/>
      <c r="H250" s="107"/>
      <c r="I250" s="107"/>
      <c r="J250" s="105" t="str">
        <f t="shared" si="37"/>
        <v/>
      </c>
      <c r="K250" s="105" t="str">
        <f t="shared" si="38"/>
        <v/>
      </c>
      <c r="L250" s="105" t="str">
        <f t="shared" si="39"/>
        <v/>
      </c>
      <c r="M250" s="105" t="str">
        <f t="shared" si="40"/>
        <v/>
      </c>
      <c r="N250" s="105" t="str">
        <f t="shared" si="41"/>
        <v/>
      </c>
      <c r="O250" s="105" t="str">
        <f t="shared" si="42"/>
        <v/>
      </c>
      <c r="P250" s="105" t="str">
        <f t="shared" si="43"/>
        <v/>
      </c>
      <c r="Q250" s="105" t="str">
        <f t="shared" si="44"/>
        <v/>
      </c>
      <c r="R250" s="105" t="str">
        <f t="shared" si="45"/>
        <v/>
      </c>
      <c r="S250" s="106" t="str">
        <f t="shared" si="46"/>
        <v/>
      </c>
      <c r="T250" s="105" t="str">
        <f t="shared" si="48"/>
        <v/>
      </c>
    </row>
    <row r="251" spans="1:20" ht="19.95" customHeight="1">
      <c r="A251" s="79" t="str">
        <f t="shared" si="47"/>
        <v/>
      </c>
      <c r="B251" s="104">
        <f>SUM($A$2:A251)</f>
        <v>0</v>
      </c>
      <c r="C251" s="105" t="str">
        <f>'Agripp Holds PU (EU, ASIA)'!A266</f>
        <v>HU250</v>
      </c>
      <c r="D251" s="105">
        <f>IF(VLOOKUP(C251,'Agripp Holds PU (EU, ASIA)'!$A$11:$AL$1003,37,0)="",0,VLOOKUP(C251,'Agripp Holds PU (EU, ASIA)'!$A$11:$AL$1003,37,0))</f>
        <v>0</v>
      </c>
      <c r="E251" s="105">
        <v>250</v>
      </c>
      <c r="F251" s="106">
        <f>IF(VLOOKUP(C251,'Agripp Holds PU (EU, ASIA)'!$A$11:$AN$999,39,0)="",0,VLOOKUP(C251,'Agripp Holds PU (EU, ASIA)'!$A$11:$AN$999,39,0))</f>
        <v>0</v>
      </c>
      <c r="G251" s="107"/>
      <c r="H251" s="107"/>
      <c r="I251" s="107"/>
      <c r="J251" s="105" t="str">
        <f t="shared" si="37"/>
        <v/>
      </c>
      <c r="K251" s="105" t="str">
        <f t="shared" si="38"/>
        <v/>
      </c>
      <c r="L251" s="105" t="str">
        <f t="shared" si="39"/>
        <v/>
      </c>
      <c r="M251" s="105" t="str">
        <f t="shared" si="40"/>
        <v/>
      </c>
      <c r="N251" s="105" t="str">
        <f t="shared" si="41"/>
        <v/>
      </c>
      <c r="O251" s="105" t="str">
        <f t="shared" si="42"/>
        <v/>
      </c>
      <c r="P251" s="105" t="str">
        <f t="shared" si="43"/>
        <v/>
      </c>
      <c r="Q251" s="105" t="str">
        <f t="shared" si="44"/>
        <v/>
      </c>
      <c r="R251" s="105" t="str">
        <f t="shared" si="45"/>
        <v/>
      </c>
      <c r="S251" s="106" t="str">
        <f t="shared" si="46"/>
        <v/>
      </c>
      <c r="T251" s="105" t="str">
        <f t="shared" si="48"/>
        <v/>
      </c>
    </row>
    <row r="252" spans="1:20" ht="19.95" customHeight="1">
      <c r="A252" s="79" t="str">
        <f t="shared" si="47"/>
        <v/>
      </c>
      <c r="B252" s="104">
        <f>SUM($A$2:A252)</f>
        <v>0</v>
      </c>
      <c r="C252" s="105" t="str">
        <f>'Agripp Holds PU (EU, ASIA)'!A267</f>
        <v>HU251</v>
      </c>
      <c r="D252" s="105">
        <f>IF(VLOOKUP(C252,'Agripp Holds PU (EU, ASIA)'!$A$11:$AL$1003,37,0)="",0,VLOOKUP(C252,'Agripp Holds PU (EU, ASIA)'!$A$11:$AL$1003,37,0))</f>
        <v>0</v>
      </c>
      <c r="E252" s="105">
        <v>251</v>
      </c>
      <c r="F252" s="106">
        <f>IF(VLOOKUP(C252,'Agripp Holds PU (EU, ASIA)'!$A$11:$AN$999,39,0)="",0,VLOOKUP(C252,'Agripp Holds PU (EU, ASIA)'!$A$11:$AN$999,39,0))</f>
        <v>0</v>
      </c>
      <c r="G252" s="107"/>
      <c r="H252" s="107"/>
      <c r="I252" s="107"/>
      <c r="J252" s="105" t="str">
        <f t="shared" si="37"/>
        <v/>
      </c>
      <c r="K252" s="105" t="str">
        <f t="shared" si="38"/>
        <v/>
      </c>
      <c r="L252" s="105" t="str">
        <f t="shared" si="39"/>
        <v/>
      </c>
      <c r="M252" s="105" t="str">
        <f t="shared" si="40"/>
        <v/>
      </c>
      <c r="N252" s="105" t="str">
        <f t="shared" si="41"/>
        <v/>
      </c>
      <c r="O252" s="105" t="str">
        <f t="shared" si="42"/>
        <v/>
      </c>
      <c r="P252" s="105" t="str">
        <f t="shared" si="43"/>
        <v/>
      </c>
      <c r="Q252" s="105" t="str">
        <f t="shared" si="44"/>
        <v/>
      </c>
      <c r="R252" s="105" t="str">
        <f t="shared" si="45"/>
        <v/>
      </c>
      <c r="S252" s="106" t="str">
        <f t="shared" si="46"/>
        <v/>
      </c>
      <c r="T252" s="105" t="str">
        <f t="shared" si="48"/>
        <v/>
      </c>
    </row>
    <row r="253" spans="1:20" ht="19.95" customHeight="1">
      <c r="A253" s="79" t="str">
        <f t="shared" si="47"/>
        <v/>
      </c>
      <c r="B253" s="104">
        <f>SUM($A$2:A253)</f>
        <v>0</v>
      </c>
      <c r="C253" s="105" t="str">
        <f>'Agripp Holds PU (EU, ASIA)'!A268</f>
        <v>HU252</v>
      </c>
      <c r="D253" s="105">
        <f>IF(VLOOKUP(C253,'Agripp Holds PU (EU, ASIA)'!$A$11:$AL$1003,37,0)="",0,VLOOKUP(C253,'Agripp Holds PU (EU, ASIA)'!$A$11:$AL$1003,37,0))</f>
        <v>0</v>
      </c>
      <c r="E253" s="105">
        <v>252</v>
      </c>
      <c r="F253" s="106">
        <f>IF(VLOOKUP(C253,'Agripp Holds PU (EU, ASIA)'!$A$11:$AN$999,39,0)="",0,VLOOKUP(C253,'Agripp Holds PU (EU, ASIA)'!$A$11:$AN$999,39,0))</f>
        <v>0</v>
      </c>
      <c r="G253" s="107"/>
      <c r="H253" s="107"/>
      <c r="I253" s="107"/>
      <c r="J253" s="105" t="str">
        <f t="shared" si="37"/>
        <v/>
      </c>
      <c r="K253" s="105" t="str">
        <f t="shared" si="38"/>
        <v/>
      </c>
      <c r="L253" s="105" t="str">
        <f t="shared" si="39"/>
        <v/>
      </c>
      <c r="M253" s="105" t="str">
        <f t="shared" si="40"/>
        <v/>
      </c>
      <c r="N253" s="105" t="str">
        <f t="shared" si="41"/>
        <v/>
      </c>
      <c r="O253" s="105" t="str">
        <f t="shared" si="42"/>
        <v/>
      </c>
      <c r="P253" s="105" t="str">
        <f t="shared" si="43"/>
        <v/>
      </c>
      <c r="Q253" s="105" t="str">
        <f t="shared" si="44"/>
        <v/>
      </c>
      <c r="R253" s="105" t="str">
        <f t="shared" si="45"/>
        <v/>
      </c>
      <c r="S253" s="106" t="str">
        <f t="shared" si="46"/>
        <v/>
      </c>
      <c r="T253" s="105" t="str">
        <f t="shared" si="48"/>
        <v/>
      </c>
    </row>
    <row r="254" spans="1:20" ht="19.95" customHeight="1">
      <c r="A254" s="79" t="str">
        <f t="shared" si="47"/>
        <v/>
      </c>
      <c r="B254" s="104">
        <f>SUM($A$2:A254)</f>
        <v>0</v>
      </c>
      <c r="C254" s="105" t="str">
        <f>'Agripp Holds PU (EU, ASIA)'!A269</f>
        <v>HU253</v>
      </c>
      <c r="D254" s="105">
        <f>IF(VLOOKUP(C254,'Agripp Holds PU (EU, ASIA)'!$A$11:$AL$1003,37,0)="",0,VLOOKUP(C254,'Agripp Holds PU (EU, ASIA)'!$A$11:$AL$1003,37,0))</f>
        <v>0</v>
      </c>
      <c r="E254" s="105">
        <v>253</v>
      </c>
      <c r="F254" s="106">
        <f>IF(VLOOKUP(C254,'Agripp Holds PU (EU, ASIA)'!$A$11:$AN$999,39,0)="",0,VLOOKUP(C254,'Agripp Holds PU (EU, ASIA)'!$A$11:$AN$999,39,0))</f>
        <v>0</v>
      </c>
      <c r="G254" s="107"/>
      <c r="H254" s="107"/>
      <c r="I254" s="107"/>
      <c r="J254" s="105" t="str">
        <f t="shared" si="37"/>
        <v/>
      </c>
      <c r="K254" s="105" t="str">
        <f t="shared" si="38"/>
        <v/>
      </c>
      <c r="L254" s="105" t="str">
        <f t="shared" si="39"/>
        <v/>
      </c>
      <c r="M254" s="105" t="str">
        <f t="shared" si="40"/>
        <v/>
      </c>
      <c r="N254" s="105" t="str">
        <f t="shared" si="41"/>
        <v/>
      </c>
      <c r="O254" s="105" t="str">
        <f t="shared" si="42"/>
        <v/>
      </c>
      <c r="P254" s="105" t="str">
        <f t="shared" si="43"/>
        <v/>
      </c>
      <c r="Q254" s="105" t="str">
        <f t="shared" si="44"/>
        <v/>
      </c>
      <c r="R254" s="105" t="str">
        <f t="shared" si="45"/>
        <v/>
      </c>
      <c r="S254" s="106" t="str">
        <f t="shared" si="46"/>
        <v/>
      </c>
      <c r="T254" s="105" t="str">
        <f t="shared" si="48"/>
        <v/>
      </c>
    </row>
    <row r="255" spans="1:20" ht="19.95" customHeight="1">
      <c r="A255" s="79" t="str">
        <f t="shared" si="47"/>
        <v/>
      </c>
      <c r="B255" s="104">
        <f>SUM($A$2:A255)</f>
        <v>0</v>
      </c>
      <c r="C255" s="105" t="str">
        <f>'Agripp Holds PU (EU, ASIA)'!A270</f>
        <v>HU254</v>
      </c>
      <c r="D255" s="105">
        <f>IF(VLOOKUP(C255,'Agripp Holds PU (EU, ASIA)'!$A$11:$AL$1003,37,0)="",0,VLOOKUP(C255,'Agripp Holds PU (EU, ASIA)'!$A$11:$AL$1003,37,0))</f>
        <v>0</v>
      </c>
      <c r="E255" s="105">
        <v>254</v>
      </c>
      <c r="F255" s="106">
        <f>IF(VLOOKUP(C255,'Agripp Holds PU (EU, ASIA)'!$A$11:$AN$999,39,0)="",0,VLOOKUP(C255,'Agripp Holds PU (EU, ASIA)'!$A$11:$AN$999,39,0))</f>
        <v>0</v>
      </c>
      <c r="G255" s="107"/>
      <c r="H255" s="107"/>
      <c r="I255" s="107"/>
      <c r="J255" s="105" t="str">
        <f t="shared" si="37"/>
        <v/>
      </c>
      <c r="K255" s="105" t="str">
        <f t="shared" si="38"/>
        <v/>
      </c>
      <c r="L255" s="105" t="str">
        <f t="shared" si="39"/>
        <v/>
      </c>
      <c r="M255" s="105" t="str">
        <f t="shared" si="40"/>
        <v/>
      </c>
      <c r="N255" s="105" t="str">
        <f t="shared" si="41"/>
        <v/>
      </c>
      <c r="O255" s="105" t="str">
        <f t="shared" si="42"/>
        <v/>
      </c>
      <c r="P255" s="105" t="str">
        <f t="shared" si="43"/>
        <v/>
      </c>
      <c r="Q255" s="105" t="str">
        <f t="shared" si="44"/>
        <v/>
      </c>
      <c r="R255" s="105" t="str">
        <f t="shared" si="45"/>
        <v/>
      </c>
      <c r="S255" s="106" t="str">
        <f t="shared" si="46"/>
        <v/>
      </c>
      <c r="T255" s="105" t="str">
        <f t="shared" si="48"/>
        <v/>
      </c>
    </row>
    <row r="256" spans="1:20" ht="19.95" customHeight="1">
      <c r="A256" s="79" t="str">
        <f t="shared" si="47"/>
        <v/>
      </c>
      <c r="B256" s="104">
        <f>SUM($A$2:A256)</f>
        <v>0</v>
      </c>
      <c r="C256" s="105" t="str">
        <f>'Agripp Holds PU (EU, ASIA)'!A271</f>
        <v>HU255</v>
      </c>
      <c r="D256" s="105">
        <f>IF(VLOOKUP(C256,'Agripp Holds PU (EU, ASIA)'!$A$11:$AL$1003,37,0)="",0,VLOOKUP(C256,'Agripp Holds PU (EU, ASIA)'!$A$11:$AL$1003,37,0))</f>
        <v>0</v>
      </c>
      <c r="E256" s="105">
        <v>255</v>
      </c>
      <c r="F256" s="106">
        <f>IF(VLOOKUP(C256,'Agripp Holds PU (EU, ASIA)'!$A$11:$AN$999,39,0)="",0,VLOOKUP(C256,'Agripp Holds PU (EU, ASIA)'!$A$11:$AN$999,39,0))</f>
        <v>0</v>
      </c>
      <c r="G256" s="107"/>
      <c r="H256" s="107"/>
      <c r="I256" s="107"/>
      <c r="J256" s="105" t="str">
        <f t="shared" si="37"/>
        <v/>
      </c>
      <c r="K256" s="105" t="str">
        <f t="shared" si="38"/>
        <v/>
      </c>
      <c r="L256" s="105" t="str">
        <f t="shared" si="39"/>
        <v/>
      </c>
      <c r="M256" s="105" t="str">
        <f t="shared" si="40"/>
        <v/>
      </c>
      <c r="N256" s="105" t="str">
        <f t="shared" si="41"/>
        <v/>
      </c>
      <c r="O256" s="105" t="str">
        <f t="shared" si="42"/>
        <v/>
      </c>
      <c r="P256" s="105" t="str">
        <f t="shared" si="43"/>
        <v/>
      </c>
      <c r="Q256" s="105" t="str">
        <f t="shared" si="44"/>
        <v/>
      </c>
      <c r="R256" s="105" t="str">
        <f t="shared" si="45"/>
        <v/>
      </c>
      <c r="S256" s="106" t="str">
        <f t="shared" si="46"/>
        <v/>
      </c>
      <c r="T256" s="105" t="str">
        <f t="shared" si="48"/>
        <v/>
      </c>
    </row>
    <row r="257" spans="1:20" ht="19.95" customHeight="1">
      <c r="A257" s="79" t="str">
        <f t="shared" si="47"/>
        <v/>
      </c>
      <c r="B257" s="104">
        <f>SUM($A$2:A257)</f>
        <v>0</v>
      </c>
      <c r="C257" s="105" t="str">
        <f>'Agripp Holds PU (EU, ASIA)'!A272</f>
        <v>HU256</v>
      </c>
      <c r="D257" s="105">
        <f>IF(VLOOKUP(C257,'Agripp Holds PU (EU, ASIA)'!$A$11:$AL$1003,37,0)="",0,VLOOKUP(C257,'Agripp Holds PU (EU, ASIA)'!$A$11:$AL$1003,37,0))</f>
        <v>0</v>
      </c>
      <c r="E257" s="105">
        <v>256</v>
      </c>
      <c r="F257" s="106">
        <f>IF(VLOOKUP(C257,'Agripp Holds PU (EU, ASIA)'!$A$11:$AN$999,39,0)="",0,VLOOKUP(C257,'Agripp Holds PU (EU, ASIA)'!$A$11:$AN$999,39,0))</f>
        <v>0</v>
      </c>
      <c r="G257" s="107"/>
      <c r="H257" s="107"/>
      <c r="I257" s="107"/>
      <c r="J257" s="105" t="str">
        <f t="shared" si="37"/>
        <v/>
      </c>
      <c r="K257" s="105" t="str">
        <f t="shared" si="38"/>
        <v/>
      </c>
      <c r="L257" s="105" t="str">
        <f t="shared" si="39"/>
        <v/>
      </c>
      <c r="M257" s="105" t="str">
        <f t="shared" si="40"/>
        <v/>
      </c>
      <c r="N257" s="105" t="str">
        <f t="shared" si="41"/>
        <v/>
      </c>
      <c r="O257" s="105" t="str">
        <f t="shared" si="42"/>
        <v/>
      </c>
      <c r="P257" s="105" t="str">
        <f t="shared" si="43"/>
        <v/>
      </c>
      <c r="Q257" s="105" t="str">
        <f t="shared" si="44"/>
        <v/>
      </c>
      <c r="R257" s="105" t="str">
        <f t="shared" si="45"/>
        <v/>
      </c>
      <c r="S257" s="106" t="str">
        <f t="shared" si="46"/>
        <v/>
      </c>
      <c r="T257" s="105" t="str">
        <f t="shared" si="48"/>
        <v/>
      </c>
    </row>
    <row r="258" spans="1:20" ht="19.95" customHeight="1">
      <c r="A258" s="79" t="str">
        <f t="shared" si="47"/>
        <v/>
      </c>
      <c r="B258" s="104">
        <f>SUM($A$2:A258)</f>
        <v>0</v>
      </c>
      <c r="C258" s="105" t="str">
        <f>'Agripp Holds PU (EU, ASIA)'!A273</f>
        <v>HU257</v>
      </c>
      <c r="D258" s="105">
        <f>IF(VLOOKUP(C258,'Agripp Holds PU (EU, ASIA)'!$A$11:$AL$1003,37,0)="",0,VLOOKUP(C258,'Agripp Holds PU (EU, ASIA)'!$A$11:$AL$1003,37,0))</f>
        <v>0</v>
      </c>
      <c r="E258" s="105">
        <v>257</v>
      </c>
      <c r="F258" s="106">
        <f>IF(VLOOKUP(C258,'Agripp Holds PU (EU, ASIA)'!$A$11:$AN$999,39,0)="",0,VLOOKUP(C258,'Agripp Holds PU (EU, ASIA)'!$A$11:$AN$999,39,0))</f>
        <v>0</v>
      </c>
      <c r="G258" s="107"/>
      <c r="H258" s="107"/>
      <c r="I258" s="107"/>
      <c r="J258" s="105" t="str">
        <f t="shared" ref="J258:J308" si="49">IF(ISERROR(VLOOKUP($E258,$B$2:$D$1047,2,0)),"",VLOOKUP($E258,$B$2:$D$1047,2,0))</f>
        <v/>
      </c>
      <c r="K258" s="105" t="str">
        <f t="shared" ref="K258:K320" si="50">IF(ISERROR(VLOOKUP($J258,TableauDatanew,4,0)),"",VLOOKUP($J258,TableauDatanew,4,0))</f>
        <v/>
      </c>
      <c r="L258" s="105" t="str">
        <f t="shared" ref="L258:L320" si="51">IF(ISERROR(VLOOKUP($J258,TableauDatanew,5,0)),"",VLOOKUP($J258,TableauDatanew,5,0))</f>
        <v/>
      </c>
      <c r="M258" s="105" t="str">
        <f t="shared" ref="M258:M320" si="52">IF(ISERROR(VLOOKUP($J258,TableauDatanew,6,0)),"",VLOOKUP($J258,TableauDatanew,6,0))</f>
        <v/>
      </c>
      <c r="N258" s="105" t="str">
        <f t="shared" ref="N258:N320" si="53">IF(ISERROR(VLOOKUP($J258,TableauDatanew,13,0)),"",VLOOKUP($J258,TableauDatanew,13,0))</f>
        <v/>
      </c>
      <c r="O258" s="105" t="str">
        <f t="shared" ref="O258:O320" si="54">IF(ISERROR(VLOOKUP($J258,TableauDatanew,11,0)),"",VLOOKUP($J258,TableauDatanew,11,0))</f>
        <v/>
      </c>
      <c r="P258" s="105" t="str">
        <f t="shared" ref="P258:P320" si="55">IF(ISERROR(VLOOKUP($J258,TableauDatanew,8,0)),"",VLOOKUP($J258,TableauDatanew,8,0))</f>
        <v/>
      </c>
      <c r="Q258" s="105" t="str">
        <f t="shared" ref="Q258:Q320" si="56">IF(ISERROR(VLOOKUP($J258,TableauDatanew,10,0)),"",VLOOKUP($J258,TableauDatanew,10,0))</f>
        <v/>
      </c>
      <c r="R258" s="105" t="str">
        <f t="shared" ref="R258:R321" si="57">IF(ISERROR(VLOOKUP(J258,C:D,2,0)),"",VLOOKUP(J258,C:D,2,0))</f>
        <v/>
      </c>
      <c r="S258" s="106" t="str">
        <f t="shared" ref="S258:S321" si="58">IF(ISERROR(VLOOKUP(J258,C:F,4,0)),"",VLOOKUP(J258,C:F,4,0))</f>
        <v/>
      </c>
      <c r="T258" s="105" t="str">
        <f t="shared" si="48"/>
        <v/>
      </c>
    </row>
    <row r="259" spans="1:20" ht="19.95" customHeight="1">
      <c r="A259" s="79" t="str">
        <f t="shared" ref="A259:A322" si="59">IF(D259=0,"",1)</f>
        <v/>
      </c>
      <c r="B259" s="104">
        <f>SUM($A$2:A259)</f>
        <v>0</v>
      </c>
      <c r="C259" s="105" t="str">
        <f>'Agripp Holds PU (EU, ASIA)'!A274</f>
        <v>HU258</v>
      </c>
      <c r="D259" s="105">
        <f>IF(VLOOKUP(C259,'Agripp Holds PU (EU, ASIA)'!$A$11:$AL$1003,37,0)="",0,VLOOKUP(C259,'Agripp Holds PU (EU, ASIA)'!$A$11:$AL$1003,37,0))</f>
        <v>0</v>
      </c>
      <c r="E259" s="105">
        <v>258</v>
      </c>
      <c r="F259" s="106">
        <f>IF(VLOOKUP(C259,'Agripp Holds PU (EU, ASIA)'!$A$11:$AN$999,39,0)="",0,VLOOKUP(C259,'Agripp Holds PU (EU, ASIA)'!$A$11:$AN$999,39,0))</f>
        <v>0</v>
      </c>
      <c r="G259" s="107"/>
      <c r="H259" s="107"/>
      <c r="I259" s="107"/>
      <c r="J259" s="105" t="str">
        <f t="shared" si="49"/>
        <v/>
      </c>
      <c r="K259" s="105" t="str">
        <f t="shared" si="50"/>
        <v/>
      </c>
      <c r="L259" s="105" t="str">
        <f t="shared" si="51"/>
        <v/>
      </c>
      <c r="M259" s="105" t="str">
        <f t="shared" si="52"/>
        <v/>
      </c>
      <c r="N259" s="105" t="str">
        <f t="shared" si="53"/>
        <v/>
      </c>
      <c r="O259" s="105" t="str">
        <f t="shared" si="54"/>
        <v/>
      </c>
      <c r="P259" s="105" t="str">
        <f t="shared" si="55"/>
        <v/>
      </c>
      <c r="Q259" s="105" t="str">
        <f t="shared" si="56"/>
        <v/>
      </c>
      <c r="R259" s="105" t="str">
        <f t="shared" si="57"/>
        <v/>
      </c>
      <c r="S259" s="106" t="str">
        <f t="shared" si="58"/>
        <v/>
      </c>
      <c r="T259" s="105" t="str">
        <f t="shared" si="48"/>
        <v/>
      </c>
    </row>
    <row r="260" spans="1:20" ht="19.95" customHeight="1">
      <c r="A260" s="79" t="str">
        <f t="shared" si="59"/>
        <v/>
      </c>
      <c r="B260" s="104">
        <f>SUM($A$2:A260)</f>
        <v>0</v>
      </c>
      <c r="C260" s="105" t="str">
        <f>'Agripp Holds PU (EU, ASIA)'!A275</f>
        <v>HU259</v>
      </c>
      <c r="D260" s="105">
        <f>IF(VLOOKUP(C260,'Agripp Holds PU (EU, ASIA)'!$A$11:$AL$1003,37,0)="",0,VLOOKUP(C260,'Agripp Holds PU (EU, ASIA)'!$A$11:$AL$1003,37,0))</f>
        <v>0</v>
      </c>
      <c r="E260" s="105">
        <v>259</v>
      </c>
      <c r="F260" s="106">
        <f>IF(VLOOKUP(C260,'Agripp Holds PU (EU, ASIA)'!$A$11:$AN$999,39,0)="",0,VLOOKUP(C260,'Agripp Holds PU (EU, ASIA)'!$A$11:$AN$999,39,0))</f>
        <v>0</v>
      </c>
      <c r="G260" s="107"/>
      <c r="H260" s="107"/>
      <c r="I260" s="107"/>
      <c r="J260" s="105" t="str">
        <f t="shared" si="49"/>
        <v/>
      </c>
      <c r="K260" s="105" t="str">
        <f t="shared" si="50"/>
        <v/>
      </c>
      <c r="L260" s="105" t="str">
        <f t="shared" si="51"/>
        <v/>
      </c>
      <c r="M260" s="105" t="str">
        <f t="shared" si="52"/>
        <v/>
      </c>
      <c r="N260" s="105" t="str">
        <f t="shared" si="53"/>
        <v/>
      </c>
      <c r="O260" s="105" t="str">
        <f t="shared" si="54"/>
        <v/>
      </c>
      <c r="P260" s="105" t="str">
        <f t="shared" si="55"/>
        <v/>
      </c>
      <c r="Q260" s="105" t="str">
        <f t="shared" si="56"/>
        <v/>
      </c>
      <c r="R260" s="105" t="str">
        <f t="shared" si="57"/>
        <v/>
      </c>
      <c r="S260" s="106" t="str">
        <f t="shared" si="58"/>
        <v/>
      </c>
      <c r="T260" s="105" t="str">
        <f t="shared" si="48"/>
        <v/>
      </c>
    </row>
    <row r="261" spans="1:20" ht="19.95" customHeight="1">
      <c r="A261" s="79" t="str">
        <f t="shared" si="59"/>
        <v/>
      </c>
      <c r="B261" s="104">
        <f>SUM($A$2:A261)</f>
        <v>0</v>
      </c>
      <c r="C261" s="105" t="str">
        <f>'Agripp Holds PU (EU, ASIA)'!A276</f>
        <v>HU260</v>
      </c>
      <c r="D261" s="105">
        <f>IF(VLOOKUP(C261,'Agripp Holds PU (EU, ASIA)'!$A$11:$AL$1003,37,0)="",0,VLOOKUP(C261,'Agripp Holds PU (EU, ASIA)'!$A$11:$AL$1003,37,0))</f>
        <v>0</v>
      </c>
      <c r="E261" s="105">
        <v>260</v>
      </c>
      <c r="F261" s="106">
        <f>IF(VLOOKUP(C261,'Agripp Holds PU (EU, ASIA)'!$A$11:$AN$999,39,0)="",0,VLOOKUP(C261,'Agripp Holds PU (EU, ASIA)'!$A$11:$AN$999,39,0))</f>
        <v>0</v>
      </c>
      <c r="G261" s="107"/>
      <c r="H261" s="107"/>
      <c r="I261" s="107"/>
      <c r="J261" s="105" t="str">
        <f t="shared" si="49"/>
        <v/>
      </c>
      <c r="K261" s="105" t="str">
        <f t="shared" si="50"/>
        <v/>
      </c>
      <c r="L261" s="105" t="str">
        <f t="shared" si="51"/>
        <v/>
      </c>
      <c r="M261" s="105" t="str">
        <f t="shared" si="52"/>
        <v/>
      </c>
      <c r="N261" s="105" t="str">
        <f t="shared" si="53"/>
        <v/>
      </c>
      <c r="O261" s="105" t="str">
        <f t="shared" si="54"/>
        <v/>
      </c>
      <c r="P261" s="105" t="str">
        <f t="shared" si="55"/>
        <v/>
      </c>
      <c r="Q261" s="105" t="str">
        <f t="shared" si="56"/>
        <v/>
      </c>
      <c r="R261" s="105" t="str">
        <f t="shared" si="57"/>
        <v/>
      </c>
      <c r="S261" s="106" t="str">
        <f t="shared" si="58"/>
        <v/>
      </c>
      <c r="T261" s="105" t="str">
        <f t="shared" si="48"/>
        <v/>
      </c>
    </row>
    <row r="262" spans="1:20" ht="19.95" customHeight="1">
      <c r="A262" s="79" t="str">
        <f t="shared" si="59"/>
        <v/>
      </c>
      <c r="B262" s="104">
        <f>SUM($A$2:A262)</f>
        <v>0</v>
      </c>
      <c r="C262" s="105" t="str">
        <f>'Agripp Holds PU (EU, ASIA)'!A277</f>
        <v>HU261</v>
      </c>
      <c r="D262" s="105">
        <f>IF(VLOOKUP(C262,'Agripp Holds PU (EU, ASIA)'!$A$11:$AL$1003,37,0)="",0,VLOOKUP(C262,'Agripp Holds PU (EU, ASIA)'!$A$11:$AL$1003,37,0))</f>
        <v>0</v>
      </c>
      <c r="E262" s="105">
        <v>261</v>
      </c>
      <c r="F262" s="106">
        <f>IF(VLOOKUP(C262,'Agripp Holds PU (EU, ASIA)'!$A$11:$AN$999,39,0)="",0,VLOOKUP(C262,'Agripp Holds PU (EU, ASIA)'!$A$11:$AN$999,39,0))</f>
        <v>0</v>
      </c>
      <c r="G262" s="107"/>
      <c r="H262" s="107"/>
      <c r="I262" s="107"/>
      <c r="J262" s="105" t="str">
        <f t="shared" si="49"/>
        <v/>
      </c>
      <c r="K262" s="105" t="str">
        <f t="shared" si="50"/>
        <v/>
      </c>
      <c r="L262" s="105" t="str">
        <f t="shared" si="51"/>
        <v/>
      </c>
      <c r="M262" s="105" t="str">
        <f t="shared" si="52"/>
        <v/>
      </c>
      <c r="N262" s="105" t="str">
        <f t="shared" si="53"/>
        <v/>
      </c>
      <c r="O262" s="105" t="str">
        <f t="shared" si="54"/>
        <v/>
      </c>
      <c r="P262" s="105" t="str">
        <f t="shared" si="55"/>
        <v/>
      </c>
      <c r="Q262" s="105" t="str">
        <f t="shared" si="56"/>
        <v/>
      </c>
      <c r="R262" s="105" t="str">
        <f t="shared" si="57"/>
        <v/>
      </c>
      <c r="S262" s="106" t="str">
        <f t="shared" si="58"/>
        <v/>
      </c>
      <c r="T262" s="105" t="str">
        <f t="shared" si="48"/>
        <v/>
      </c>
    </row>
    <row r="263" spans="1:20" ht="19.95" customHeight="1">
      <c r="A263" s="79" t="str">
        <f t="shared" si="59"/>
        <v/>
      </c>
      <c r="B263" s="104">
        <f>SUM($A$2:A263)</f>
        <v>0</v>
      </c>
      <c r="C263" s="105" t="str">
        <f>'Agripp Holds PU (EU, ASIA)'!A278</f>
        <v>HU262</v>
      </c>
      <c r="D263" s="105">
        <f>IF(VLOOKUP(C263,'Agripp Holds PU (EU, ASIA)'!$A$11:$AL$1003,37,0)="",0,VLOOKUP(C263,'Agripp Holds PU (EU, ASIA)'!$A$11:$AL$1003,37,0))</f>
        <v>0</v>
      </c>
      <c r="E263" s="105">
        <v>262</v>
      </c>
      <c r="F263" s="106">
        <f>IF(VLOOKUP(C263,'Agripp Holds PU (EU, ASIA)'!$A$11:$AN$999,39,0)="",0,VLOOKUP(C263,'Agripp Holds PU (EU, ASIA)'!$A$11:$AN$999,39,0))</f>
        <v>0</v>
      </c>
      <c r="G263" s="107"/>
      <c r="H263" s="107"/>
      <c r="I263" s="107"/>
      <c r="J263" s="105" t="str">
        <f t="shared" si="49"/>
        <v/>
      </c>
      <c r="K263" s="105" t="str">
        <f t="shared" si="50"/>
        <v/>
      </c>
      <c r="L263" s="105" t="str">
        <f t="shared" si="51"/>
        <v/>
      </c>
      <c r="M263" s="105" t="str">
        <f t="shared" si="52"/>
        <v/>
      </c>
      <c r="N263" s="105" t="str">
        <f t="shared" si="53"/>
        <v/>
      </c>
      <c r="O263" s="105" t="str">
        <f t="shared" si="54"/>
        <v/>
      </c>
      <c r="P263" s="105" t="str">
        <f t="shared" si="55"/>
        <v/>
      </c>
      <c r="Q263" s="105" t="str">
        <f t="shared" si="56"/>
        <v/>
      </c>
      <c r="R263" s="105" t="str">
        <f t="shared" si="57"/>
        <v/>
      </c>
      <c r="S263" s="106" t="str">
        <f t="shared" si="58"/>
        <v/>
      </c>
      <c r="T263" s="105" t="str">
        <f t="shared" ref="T263:T324" si="60">IF(S263="","",$T$1)</f>
        <v/>
      </c>
    </row>
    <row r="264" spans="1:20" ht="19.95" customHeight="1">
      <c r="A264" s="79" t="str">
        <f t="shared" si="59"/>
        <v/>
      </c>
      <c r="B264" s="104">
        <f>SUM($A$2:A264)</f>
        <v>0</v>
      </c>
      <c r="C264" s="105" t="str">
        <f>'Agripp Holds PU (EU, ASIA)'!A279</f>
        <v>HU263</v>
      </c>
      <c r="D264" s="105">
        <f>IF(VLOOKUP(C264,'Agripp Holds PU (EU, ASIA)'!$A$11:$AL$1003,37,0)="",0,VLOOKUP(C264,'Agripp Holds PU (EU, ASIA)'!$A$11:$AL$1003,37,0))</f>
        <v>0</v>
      </c>
      <c r="E264" s="105">
        <v>263</v>
      </c>
      <c r="F264" s="106">
        <f>IF(VLOOKUP(C264,'Agripp Holds PU (EU, ASIA)'!$A$11:$AN$999,39,0)="",0,VLOOKUP(C264,'Agripp Holds PU (EU, ASIA)'!$A$11:$AN$999,39,0))</f>
        <v>0</v>
      </c>
      <c r="G264" s="107"/>
      <c r="H264" s="107"/>
      <c r="I264" s="107"/>
      <c r="J264" s="105" t="str">
        <f t="shared" si="49"/>
        <v/>
      </c>
      <c r="K264" s="105" t="str">
        <f t="shared" si="50"/>
        <v/>
      </c>
      <c r="L264" s="105" t="str">
        <f t="shared" si="51"/>
        <v/>
      </c>
      <c r="M264" s="105" t="str">
        <f t="shared" si="52"/>
        <v/>
      </c>
      <c r="N264" s="105" t="str">
        <f t="shared" si="53"/>
        <v/>
      </c>
      <c r="O264" s="105" t="str">
        <f t="shared" si="54"/>
        <v/>
      </c>
      <c r="P264" s="105" t="str">
        <f t="shared" si="55"/>
        <v/>
      </c>
      <c r="Q264" s="105" t="str">
        <f t="shared" si="56"/>
        <v/>
      </c>
      <c r="R264" s="105" t="str">
        <f t="shared" si="57"/>
        <v/>
      </c>
      <c r="S264" s="106" t="str">
        <f t="shared" si="58"/>
        <v/>
      </c>
      <c r="T264" s="105" t="str">
        <f t="shared" si="60"/>
        <v/>
      </c>
    </row>
    <row r="265" spans="1:20" ht="19.95" customHeight="1">
      <c r="A265" s="79" t="str">
        <f t="shared" si="59"/>
        <v/>
      </c>
      <c r="B265" s="104">
        <f>SUM($A$2:A265)</f>
        <v>0</v>
      </c>
      <c r="C265" s="105" t="str">
        <f>'Agripp Holds PU (EU, ASIA)'!A280</f>
        <v>HU264</v>
      </c>
      <c r="D265" s="105">
        <f>IF(VLOOKUP(C265,'Agripp Holds PU (EU, ASIA)'!$A$11:$AL$1003,37,0)="",0,VLOOKUP(C265,'Agripp Holds PU (EU, ASIA)'!$A$11:$AL$1003,37,0))</f>
        <v>0</v>
      </c>
      <c r="E265" s="105">
        <v>264</v>
      </c>
      <c r="F265" s="106">
        <f>IF(VLOOKUP(C265,'Agripp Holds PU (EU, ASIA)'!$A$11:$AN$999,39,0)="",0,VLOOKUP(C265,'Agripp Holds PU (EU, ASIA)'!$A$11:$AN$999,39,0))</f>
        <v>0</v>
      </c>
      <c r="G265" s="107"/>
      <c r="H265" s="107"/>
      <c r="I265" s="107"/>
      <c r="J265" s="105" t="str">
        <f t="shared" si="49"/>
        <v/>
      </c>
      <c r="K265" s="105" t="str">
        <f t="shared" si="50"/>
        <v/>
      </c>
      <c r="L265" s="105" t="str">
        <f t="shared" si="51"/>
        <v/>
      </c>
      <c r="M265" s="105" t="str">
        <f t="shared" si="52"/>
        <v/>
      </c>
      <c r="N265" s="105" t="str">
        <f t="shared" si="53"/>
        <v/>
      </c>
      <c r="O265" s="105" t="str">
        <f t="shared" si="54"/>
        <v/>
      </c>
      <c r="P265" s="105" t="str">
        <f t="shared" si="55"/>
        <v/>
      </c>
      <c r="Q265" s="105" t="str">
        <f t="shared" si="56"/>
        <v/>
      </c>
      <c r="R265" s="105" t="str">
        <f t="shared" si="57"/>
        <v/>
      </c>
      <c r="S265" s="106" t="str">
        <f t="shared" si="58"/>
        <v/>
      </c>
      <c r="T265" s="105" t="str">
        <f t="shared" si="60"/>
        <v/>
      </c>
    </row>
    <row r="266" spans="1:20" ht="19.95" customHeight="1">
      <c r="A266" s="79" t="str">
        <f t="shared" si="59"/>
        <v/>
      </c>
      <c r="B266" s="104">
        <f>SUM($A$2:A266)</f>
        <v>0</v>
      </c>
      <c r="C266" s="105" t="str">
        <f>'Agripp Holds PU (EU, ASIA)'!A281</f>
        <v>HU265</v>
      </c>
      <c r="D266" s="105">
        <f>IF(VLOOKUP(C266,'Agripp Holds PU (EU, ASIA)'!$A$11:$AL$1003,37,0)="",0,VLOOKUP(C266,'Agripp Holds PU (EU, ASIA)'!$A$11:$AL$1003,37,0))</f>
        <v>0</v>
      </c>
      <c r="E266" s="105">
        <v>265</v>
      </c>
      <c r="F266" s="106">
        <f>IF(VLOOKUP(C266,'Agripp Holds PU (EU, ASIA)'!$A$11:$AN$999,39,0)="",0,VLOOKUP(C266,'Agripp Holds PU (EU, ASIA)'!$A$11:$AN$999,39,0))</f>
        <v>0</v>
      </c>
      <c r="G266" s="107"/>
      <c r="H266" s="107"/>
      <c r="I266" s="107"/>
      <c r="J266" s="105" t="str">
        <f t="shared" si="49"/>
        <v/>
      </c>
      <c r="K266" s="105" t="str">
        <f t="shared" si="50"/>
        <v/>
      </c>
      <c r="L266" s="105" t="str">
        <f t="shared" si="51"/>
        <v/>
      </c>
      <c r="M266" s="105" t="str">
        <f t="shared" si="52"/>
        <v/>
      </c>
      <c r="N266" s="105" t="str">
        <f t="shared" si="53"/>
        <v/>
      </c>
      <c r="O266" s="105" t="str">
        <f t="shared" si="54"/>
        <v/>
      </c>
      <c r="P266" s="105" t="str">
        <f t="shared" si="55"/>
        <v/>
      </c>
      <c r="Q266" s="105" t="str">
        <f t="shared" si="56"/>
        <v/>
      </c>
      <c r="R266" s="105" t="str">
        <f t="shared" si="57"/>
        <v/>
      </c>
      <c r="S266" s="106" t="str">
        <f t="shared" si="58"/>
        <v/>
      </c>
      <c r="T266" s="105" t="str">
        <f t="shared" si="60"/>
        <v/>
      </c>
    </row>
    <row r="267" spans="1:20" ht="19.95" customHeight="1">
      <c r="A267" s="79" t="str">
        <f t="shared" si="59"/>
        <v/>
      </c>
      <c r="B267" s="104">
        <f>SUM($A$2:A267)</f>
        <v>0</v>
      </c>
      <c r="C267" s="105" t="str">
        <f>'Agripp Holds PU (EU, ASIA)'!A282</f>
        <v>HU266</v>
      </c>
      <c r="D267" s="105">
        <f>IF(VLOOKUP(C267,'Agripp Holds PU (EU, ASIA)'!$A$11:$AL$1003,37,0)="",0,VLOOKUP(C267,'Agripp Holds PU (EU, ASIA)'!$A$11:$AL$1003,37,0))</f>
        <v>0</v>
      </c>
      <c r="E267" s="105">
        <v>266</v>
      </c>
      <c r="F267" s="106">
        <f>IF(VLOOKUP(C267,'Agripp Holds PU (EU, ASIA)'!$A$11:$AN$999,39,0)="",0,VLOOKUP(C267,'Agripp Holds PU (EU, ASIA)'!$A$11:$AN$999,39,0))</f>
        <v>0</v>
      </c>
      <c r="G267" s="107"/>
      <c r="H267" s="107"/>
      <c r="I267" s="107"/>
      <c r="J267" s="105" t="str">
        <f t="shared" si="49"/>
        <v/>
      </c>
      <c r="K267" s="105" t="str">
        <f t="shared" si="50"/>
        <v/>
      </c>
      <c r="L267" s="105" t="str">
        <f t="shared" si="51"/>
        <v/>
      </c>
      <c r="M267" s="105" t="str">
        <f t="shared" si="52"/>
        <v/>
      </c>
      <c r="N267" s="105" t="str">
        <f t="shared" si="53"/>
        <v/>
      </c>
      <c r="O267" s="105" t="str">
        <f t="shared" si="54"/>
        <v/>
      </c>
      <c r="P267" s="105" t="str">
        <f t="shared" si="55"/>
        <v/>
      </c>
      <c r="Q267" s="105" t="str">
        <f t="shared" si="56"/>
        <v/>
      </c>
      <c r="R267" s="105" t="str">
        <f t="shared" si="57"/>
        <v/>
      </c>
      <c r="S267" s="106" t="str">
        <f t="shared" si="58"/>
        <v/>
      </c>
      <c r="T267" s="105" t="str">
        <f t="shared" si="60"/>
        <v/>
      </c>
    </row>
    <row r="268" spans="1:20" ht="19.95" customHeight="1">
      <c r="A268" s="79" t="str">
        <f t="shared" si="59"/>
        <v/>
      </c>
      <c r="B268" s="104">
        <f>SUM($A$2:A268)</f>
        <v>0</v>
      </c>
      <c r="C268" s="105" t="str">
        <f>'Agripp Holds PU (EU, ASIA)'!A283</f>
        <v>HU267</v>
      </c>
      <c r="D268" s="105">
        <f>IF(VLOOKUP(C268,'Agripp Holds PU (EU, ASIA)'!$A$11:$AL$1003,37,0)="",0,VLOOKUP(C268,'Agripp Holds PU (EU, ASIA)'!$A$11:$AL$1003,37,0))</f>
        <v>0</v>
      </c>
      <c r="E268" s="105">
        <v>267</v>
      </c>
      <c r="F268" s="106">
        <f>IF(VLOOKUP(C268,'Agripp Holds PU (EU, ASIA)'!$A$11:$AN$999,39,0)="",0,VLOOKUP(C268,'Agripp Holds PU (EU, ASIA)'!$A$11:$AN$999,39,0))</f>
        <v>0</v>
      </c>
      <c r="G268" s="107"/>
      <c r="H268" s="107"/>
      <c r="I268" s="107"/>
      <c r="J268" s="105" t="str">
        <f t="shared" si="49"/>
        <v/>
      </c>
      <c r="K268" s="105" t="str">
        <f t="shared" si="50"/>
        <v/>
      </c>
      <c r="L268" s="105" t="str">
        <f t="shared" si="51"/>
        <v/>
      </c>
      <c r="M268" s="105" t="str">
        <f t="shared" si="52"/>
        <v/>
      </c>
      <c r="N268" s="105" t="str">
        <f t="shared" si="53"/>
        <v/>
      </c>
      <c r="O268" s="105" t="str">
        <f t="shared" si="54"/>
        <v/>
      </c>
      <c r="P268" s="105" t="str">
        <f t="shared" si="55"/>
        <v/>
      </c>
      <c r="Q268" s="105" t="str">
        <f t="shared" si="56"/>
        <v/>
      </c>
      <c r="R268" s="105" t="str">
        <f t="shared" si="57"/>
        <v/>
      </c>
      <c r="S268" s="106" t="str">
        <f t="shared" si="58"/>
        <v/>
      </c>
      <c r="T268" s="105" t="str">
        <f t="shared" si="60"/>
        <v/>
      </c>
    </row>
    <row r="269" spans="1:20" ht="19.95" customHeight="1">
      <c r="A269" s="79" t="str">
        <f t="shared" si="59"/>
        <v/>
      </c>
      <c r="B269" s="104">
        <f>SUM($A$2:A269)</f>
        <v>0</v>
      </c>
      <c r="C269" s="105" t="str">
        <f>'Agripp Holds PU (EU, ASIA)'!A284</f>
        <v>HU268</v>
      </c>
      <c r="D269" s="105">
        <f>IF(VLOOKUP(C269,'Agripp Holds PU (EU, ASIA)'!$A$11:$AL$1003,37,0)="",0,VLOOKUP(C269,'Agripp Holds PU (EU, ASIA)'!$A$11:$AL$1003,37,0))</f>
        <v>0</v>
      </c>
      <c r="E269" s="105">
        <v>268</v>
      </c>
      <c r="F269" s="106">
        <f>IF(VLOOKUP(C269,'Agripp Holds PU (EU, ASIA)'!$A$11:$AN$999,39,0)="",0,VLOOKUP(C269,'Agripp Holds PU (EU, ASIA)'!$A$11:$AN$999,39,0))</f>
        <v>0</v>
      </c>
      <c r="G269" s="107"/>
      <c r="H269" s="107"/>
      <c r="I269" s="107"/>
      <c r="J269" s="105" t="str">
        <f t="shared" si="49"/>
        <v/>
      </c>
      <c r="K269" s="105" t="str">
        <f t="shared" si="50"/>
        <v/>
      </c>
      <c r="L269" s="105" t="str">
        <f t="shared" si="51"/>
        <v/>
      </c>
      <c r="M269" s="105" t="str">
        <f t="shared" si="52"/>
        <v/>
      </c>
      <c r="N269" s="105" t="str">
        <f t="shared" si="53"/>
        <v/>
      </c>
      <c r="O269" s="105" t="str">
        <f t="shared" si="54"/>
        <v/>
      </c>
      <c r="P269" s="105" t="str">
        <f t="shared" si="55"/>
        <v/>
      </c>
      <c r="Q269" s="105" t="str">
        <f t="shared" si="56"/>
        <v/>
      </c>
      <c r="R269" s="105" t="str">
        <f t="shared" si="57"/>
        <v/>
      </c>
      <c r="S269" s="106" t="str">
        <f t="shared" si="58"/>
        <v/>
      </c>
      <c r="T269" s="105" t="str">
        <f t="shared" si="60"/>
        <v/>
      </c>
    </row>
    <row r="270" spans="1:20" ht="19.95" customHeight="1">
      <c r="A270" s="79" t="str">
        <f t="shared" si="59"/>
        <v/>
      </c>
      <c r="B270" s="104">
        <f>SUM($A$2:A270)</f>
        <v>0</v>
      </c>
      <c r="C270" s="105" t="str">
        <f>'Agripp Holds PU (EU, ASIA)'!A285</f>
        <v>HU269</v>
      </c>
      <c r="D270" s="105">
        <f>IF(VLOOKUP(C270,'Agripp Holds PU (EU, ASIA)'!$A$11:$AL$1003,37,0)="",0,VLOOKUP(C270,'Agripp Holds PU (EU, ASIA)'!$A$11:$AL$1003,37,0))</f>
        <v>0</v>
      </c>
      <c r="E270" s="105">
        <v>269</v>
      </c>
      <c r="F270" s="106">
        <f>IF(VLOOKUP(C270,'Agripp Holds PU (EU, ASIA)'!$A$11:$AN$999,39,0)="",0,VLOOKUP(C270,'Agripp Holds PU (EU, ASIA)'!$A$11:$AN$999,39,0))</f>
        <v>0</v>
      </c>
      <c r="G270" s="107"/>
      <c r="H270" s="107"/>
      <c r="I270" s="107"/>
      <c r="J270" s="105" t="str">
        <f t="shared" si="49"/>
        <v/>
      </c>
      <c r="K270" s="105" t="str">
        <f t="shared" si="50"/>
        <v/>
      </c>
      <c r="L270" s="105" t="str">
        <f t="shared" si="51"/>
        <v/>
      </c>
      <c r="M270" s="105" t="str">
        <f t="shared" si="52"/>
        <v/>
      </c>
      <c r="N270" s="105" t="str">
        <f t="shared" si="53"/>
        <v/>
      </c>
      <c r="O270" s="105" t="str">
        <f t="shared" si="54"/>
        <v/>
      </c>
      <c r="P270" s="105" t="str">
        <f t="shared" si="55"/>
        <v/>
      </c>
      <c r="Q270" s="105" t="str">
        <f t="shared" si="56"/>
        <v/>
      </c>
      <c r="R270" s="105" t="str">
        <f t="shared" si="57"/>
        <v/>
      </c>
      <c r="S270" s="106" t="str">
        <f t="shared" si="58"/>
        <v/>
      </c>
      <c r="T270" s="105" t="str">
        <f t="shared" si="60"/>
        <v/>
      </c>
    </row>
    <row r="271" spans="1:20" ht="19.95" customHeight="1">
      <c r="A271" s="79" t="str">
        <f t="shared" si="59"/>
        <v/>
      </c>
      <c r="B271" s="104">
        <f>SUM($A$2:A271)</f>
        <v>0</v>
      </c>
      <c r="C271" s="105" t="str">
        <f>'Agripp Holds PU (EU, ASIA)'!A286</f>
        <v>HU270</v>
      </c>
      <c r="D271" s="105">
        <f>IF(VLOOKUP(C271,'Agripp Holds PU (EU, ASIA)'!$A$11:$AL$1003,37,0)="",0,VLOOKUP(C271,'Agripp Holds PU (EU, ASIA)'!$A$11:$AL$1003,37,0))</f>
        <v>0</v>
      </c>
      <c r="E271" s="105">
        <v>270</v>
      </c>
      <c r="F271" s="106">
        <f>IF(VLOOKUP(C271,'Agripp Holds PU (EU, ASIA)'!$A$11:$AN$999,39,0)="",0,VLOOKUP(C271,'Agripp Holds PU (EU, ASIA)'!$A$11:$AN$999,39,0))</f>
        <v>0</v>
      </c>
      <c r="G271" s="107"/>
      <c r="H271" s="107"/>
      <c r="I271" s="107"/>
      <c r="J271" s="105" t="str">
        <f t="shared" si="49"/>
        <v/>
      </c>
      <c r="K271" s="105" t="str">
        <f t="shared" si="50"/>
        <v/>
      </c>
      <c r="L271" s="105" t="str">
        <f t="shared" si="51"/>
        <v/>
      </c>
      <c r="M271" s="105" t="str">
        <f t="shared" si="52"/>
        <v/>
      </c>
      <c r="N271" s="105" t="str">
        <f t="shared" si="53"/>
        <v/>
      </c>
      <c r="O271" s="105" t="str">
        <f t="shared" si="54"/>
        <v/>
      </c>
      <c r="P271" s="105" t="str">
        <f t="shared" si="55"/>
        <v/>
      </c>
      <c r="Q271" s="105" t="str">
        <f t="shared" si="56"/>
        <v/>
      </c>
      <c r="R271" s="105" t="str">
        <f t="shared" si="57"/>
        <v/>
      </c>
      <c r="S271" s="106" t="str">
        <f t="shared" si="58"/>
        <v/>
      </c>
      <c r="T271" s="105" t="str">
        <f t="shared" si="60"/>
        <v/>
      </c>
    </row>
    <row r="272" spans="1:20" ht="19.95" customHeight="1">
      <c r="A272" s="79" t="str">
        <f t="shared" si="59"/>
        <v/>
      </c>
      <c r="B272" s="104">
        <f>SUM($A$2:A272)</f>
        <v>0</v>
      </c>
      <c r="C272" s="105" t="str">
        <f>'Agripp Holds PU (EU, ASIA)'!A287</f>
        <v>HU271</v>
      </c>
      <c r="D272" s="105">
        <f>IF(VLOOKUP(C272,'Agripp Holds PU (EU, ASIA)'!$A$11:$AL$1003,37,0)="",0,VLOOKUP(C272,'Agripp Holds PU (EU, ASIA)'!$A$11:$AL$1003,37,0))</f>
        <v>0</v>
      </c>
      <c r="E272" s="105">
        <v>271</v>
      </c>
      <c r="F272" s="106">
        <f>IF(VLOOKUP(C272,'Agripp Holds PU (EU, ASIA)'!$A$11:$AN$999,39,0)="",0,VLOOKUP(C272,'Agripp Holds PU (EU, ASIA)'!$A$11:$AN$999,39,0))</f>
        <v>0</v>
      </c>
      <c r="G272" s="107"/>
      <c r="H272" s="107"/>
      <c r="I272" s="107"/>
      <c r="J272" s="105" t="str">
        <f t="shared" si="49"/>
        <v/>
      </c>
      <c r="K272" s="105" t="str">
        <f t="shared" si="50"/>
        <v/>
      </c>
      <c r="L272" s="105" t="str">
        <f t="shared" si="51"/>
        <v/>
      </c>
      <c r="M272" s="105" t="str">
        <f t="shared" si="52"/>
        <v/>
      </c>
      <c r="N272" s="105" t="str">
        <f t="shared" si="53"/>
        <v/>
      </c>
      <c r="O272" s="105" t="str">
        <f t="shared" si="54"/>
        <v/>
      </c>
      <c r="P272" s="105" t="str">
        <f t="shared" si="55"/>
        <v/>
      </c>
      <c r="Q272" s="105" t="str">
        <f t="shared" si="56"/>
        <v/>
      </c>
      <c r="R272" s="105" t="str">
        <f t="shared" si="57"/>
        <v/>
      </c>
      <c r="S272" s="106" t="str">
        <f t="shared" si="58"/>
        <v/>
      </c>
      <c r="T272" s="105" t="str">
        <f t="shared" si="60"/>
        <v/>
      </c>
    </row>
    <row r="273" spans="1:20" ht="19.95" customHeight="1">
      <c r="A273" s="79" t="str">
        <f t="shared" si="59"/>
        <v/>
      </c>
      <c r="B273" s="104">
        <f>SUM($A$2:A273)</f>
        <v>0</v>
      </c>
      <c r="C273" s="105" t="str">
        <f>'Agripp Holds PU (EU, ASIA)'!A288</f>
        <v>HU272</v>
      </c>
      <c r="D273" s="105">
        <f>IF(VLOOKUP(C273,'Agripp Holds PU (EU, ASIA)'!$A$11:$AL$1003,37,0)="",0,VLOOKUP(C273,'Agripp Holds PU (EU, ASIA)'!$A$11:$AL$1003,37,0))</f>
        <v>0</v>
      </c>
      <c r="E273" s="105">
        <v>272</v>
      </c>
      <c r="F273" s="106">
        <f>IF(VLOOKUP(C273,'Agripp Holds PU (EU, ASIA)'!$A$11:$AN$999,39,0)="",0,VLOOKUP(C273,'Agripp Holds PU (EU, ASIA)'!$A$11:$AN$999,39,0))</f>
        <v>0</v>
      </c>
      <c r="G273" s="107"/>
      <c r="H273" s="107"/>
      <c r="I273" s="107"/>
      <c r="J273" s="105" t="str">
        <f t="shared" si="49"/>
        <v/>
      </c>
      <c r="K273" s="105" t="str">
        <f t="shared" si="50"/>
        <v/>
      </c>
      <c r="L273" s="105" t="str">
        <f t="shared" si="51"/>
        <v/>
      </c>
      <c r="M273" s="105" t="str">
        <f t="shared" si="52"/>
        <v/>
      </c>
      <c r="N273" s="105" t="str">
        <f t="shared" si="53"/>
        <v/>
      </c>
      <c r="O273" s="105" t="str">
        <f t="shared" si="54"/>
        <v/>
      </c>
      <c r="P273" s="105" t="str">
        <f t="shared" si="55"/>
        <v/>
      </c>
      <c r="Q273" s="105" t="str">
        <f t="shared" si="56"/>
        <v/>
      </c>
      <c r="R273" s="105" t="str">
        <f t="shared" si="57"/>
        <v/>
      </c>
      <c r="S273" s="106" t="str">
        <f t="shared" si="58"/>
        <v/>
      </c>
      <c r="T273" s="105" t="str">
        <f t="shared" si="60"/>
        <v/>
      </c>
    </row>
    <row r="274" spans="1:20" ht="19.95" customHeight="1">
      <c r="A274" s="79" t="str">
        <f t="shared" si="59"/>
        <v/>
      </c>
      <c r="B274" s="104">
        <f>SUM($A$2:A274)</f>
        <v>0</v>
      </c>
      <c r="C274" s="105" t="str">
        <f>'Agripp Holds PU (EU, ASIA)'!A289</f>
        <v>HU273</v>
      </c>
      <c r="D274" s="105">
        <f>IF(VLOOKUP(C274,'Agripp Holds PU (EU, ASIA)'!$A$11:$AL$1003,37,0)="",0,VLOOKUP(C274,'Agripp Holds PU (EU, ASIA)'!$A$11:$AL$1003,37,0))</f>
        <v>0</v>
      </c>
      <c r="E274" s="105">
        <v>273</v>
      </c>
      <c r="F274" s="106">
        <f>IF(VLOOKUP(C274,'Agripp Holds PU (EU, ASIA)'!$A$11:$AN$999,39,0)="",0,VLOOKUP(C274,'Agripp Holds PU (EU, ASIA)'!$A$11:$AN$999,39,0))</f>
        <v>0</v>
      </c>
      <c r="G274" s="107"/>
      <c r="H274" s="107"/>
      <c r="I274" s="107"/>
      <c r="J274" s="105" t="str">
        <f t="shared" si="49"/>
        <v/>
      </c>
      <c r="K274" s="105" t="str">
        <f t="shared" si="50"/>
        <v/>
      </c>
      <c r="L274" s="105" t="str">
        <f t="shared" si="51"/>
        <v/>
      </c>
      <c r="M274" s="105" t="str">
        <f t="shared" si="52"/>
        <v/>
      </c>
      <c r="N274" s="105" t="str">
        <f t="shared" si="53"/>
        <v/>
      </c>
      <c r="O274" s="105" t="str">
        <f t="shared" si="54"/>
        <v/>
      </c>
      <c r="P274" s="105" t="str">
        <f t="shared" si="55"/>
        <v/>
      </c>
      <c r="Q274" s="105" t="str">
        <f t="shared" si="56"/>
        <v/>
      </c>
      <c r="R274" s="105" t="str">
        <f t="shared" si="57"/>
        <v/>
      </c>
      <c r="S274" s="106" t="str">
        <f t="shared" si="58"/>
        <v/>
      </c>
      <c r="T274" s="105" t="str">
        <f t="shared" si="60"/>
        <v/>
      </c>
    </row>
    <row r="275" spans="1:20" ht="19.95" customHeight="1">
      <c r="A275" s="79" t="str">
        <f t="shared" si="59"/>
        <v/>
      </c>
      <c r="B275" s="104">
        <f>SUM($A$2:A275)</f>
        <v>0</v>
      </c>
      <c r="C275" s="105" t="str">
        <f>'Agripp Holds PU (EU, ASIA)'!A290</f>
        <v>HU274</v>
      </c>
      <c r="D275" s="105">
        <f>IF(VLOOKUP(C275,'Agripp Holds PU (EU, ASIA)'!$A$11:$AL$1003,37,0)="",0,VLOOKUP(C275,'Agripp Holds PU (EU, ASIA)'!$A$11:$AL$1003,37,0))</f>
        <v>0</v>
      </c>
      <c r="E275" s="105">
        <v>274</v>
      </c>
      <c r="F275" s="106">
        <f>IF(VLOOKUP(C275,'Agripp Holds PU (EU, ASIA)'!$A$11:$AN$999,39,0)="",0,VLOOKUP(C275,'Agripp Holds PU (EU, ASIA)'!$A$11:$AN$999,39,0))</f>
        <v>0</v>
      </c>
      <c r="G275" s="107"/>
      <c r="H275" s="107"/>
      <c r="I275" s="107"/>
      <c r="J275" s="105" t="str">
        <f t="shared" si="49"/>
        <v/>
      </c>
      <c r="K275" s="105" t="str">
        <f t="shared" si="50"/>
        <v/>
      </c>
      <c r="L275" s="105" t="str">
        <f t="shared" si="51"/>
        <v/>
      </c>
      <c r="M275" s="105" t="str">
        <f t="shared" si="52"/>
        <v/>
      </c>
      <c r="N275" s="105" t="str">
        <f t="shared" si="53"/>
        <v/>
      </c>
      <c r="O275" s="105" t="str">
        <f t="shared" si="54"/>
        <v/>
      </c>
      <c r="P275" s="105" t="str">
        <f t="shared" si="55"/>
        <v/>
      </c>
      <c r="Q275" s="105" t="str">
        <f t="shared" si="56"/>
        <v/>
      </c>
      <c r="R275" s="105" t="str">
        <f t="shared" si="57"/>
        <v/>
      </c>
      <c r="S275" s="106" t="str">
        <f t="shared" si="58"/>
        <v/>
      </c>
      <c r="T275" s="105" t="str">
        <f t="shared" si="60"/>
        <v/>
      </c>
    </row>
    <row r="276" spans="1:20" ht="19.95" customHeight="1">
      <c r="A276" s="79" t="str">
        <f t="shared" si="59"/>
        <v/>
      </c>
      <c r="B276" s="104">
        <f>SUM($A$2:A276)</f>
        <v>0</v>
      </c>
      <c r="C276" s="105" t="str">
        <f>'Agripp Holds PU (EU, ASIA)'!A291</f>
        <v>HU275</v>
      </c>
      <c r="D276" s="105">
        <f>IF(VLOOKUP(C276,'Agripp Holds PU (EU, ASIA)'!$A$11:$AL$1003,37,0)="",0,VLOOKUP(C276,'Agripp Holds PU (EU, ASIA)'!$A$11:$AL$1003,37,0))</f>
        <v>0</v>
      </c>
      <c r="E276" s="105">
        <v>275</v>
      </c>
      <c r="F276" s="106">
        <f>IF(VLOOKUP(C276,'Agripp Holds PU (EU, ASIA)'!$A$11:$AN$999,39,0)="",0,VLOOKUP(C276,'Agripp Holds PU (EU, ASIA)'!$A$11:$AN$999,39,0))</f>
        <v>0</v>
      </c>
      <c r="G276" s="107"/>
      <c r="H276" s="107"/>
      <c r="I276" s="107"/>
      <c r="J276" s="105" t="str">
        <f t="shared" si="49"/>
        <v/>
      </c>
      <c r="K276" s="105" t="str">
        <f t="shared" si="50"/>
        <v/>
      </c>
      <c r="L276" s="105" t="str">
        <f t="shared" si="51"/>
        <v/>
      </c>
      <c r="M276" s="105" t="str">
        <f t="shared" si="52"/>
        <v/>
      </c>
      <c r="N276" s="105" t="str">
        <f t="shared" si="53"/>
        <v/>
      </c>
      <c r="O276" s="105" t="str">
        <f t="shared" si="54"/>
        <v/>
      </c>
      <c r="P276" s="105" t="str">
        <f t="shared" si="55"/>
        <v/>
      </c>
      <c r="Q276" s="105" t="str">
        <f t="shared" si="56"/>
        <v/>
      </c>
      <c r="R276" s="105" t="str">
        <f t="shared" si="57"/>
        <v/>
      </c>
      <c r="S276" s="106" t="str">
        <f t="shared" si="58"/>
        <v/>
      </c>
      <c r="T276" s="105" t="str">
        <f t="shared" si="60"/>
        <v/>
      </c>
    </row>
    <row r="277" spans="1:20" ht="19.95" customHeight="1">
      <c r="A277" s="79" t="str">
        <f t="shared" si="59"/>
        <v/>
      </c>
      <c r="B277" s="104">
        <f>SUM($A$2:A277)</f>
        <v>0</v>
      </c>
      <c r="C277" s="105" t="str">
        <f>'Agripp Holds PU (EU, ASIA)'!A292</f>
        <v>HU276</v>
      </c>
      <c r="D277" s="105">
        <f>IF(VLOOKUP(C277,'Agripp Holds PU (EU, ASIA)'!$A$11:$AL$1003,37,0)="",0,VLOOKUP(C277,'Agripp Holds PU (EU, ASIA)'!$A$11:$AL$1003,37,0))</f>
        <v>0</v>
      </c>
      <c r="E277" s="105">
        <v>276</v>
      </c>
      <c r="F277" s="106">
        <f>IF(VLOOKUP(C277,'Agripp Holds PU (EU, ASIA)'!$A$11:$AN$999,39,0)="",0,VLOOKUP(C277,'Agripp Holds PU (EU, ASIA)'!$A$11:$AN$999,39,0))</f>
        <v>0</v>
      </c>
      <c r="G277" s="107"/>
      <c r="H277" s="107"/>
      <c r="I277" s="107"/>
      <c r="J277" s="105" t="str">
        <f t="shared" si="49"/>
        <v/>
      </c>
      <c r="K277" s="105" t="str">
        <f t="shared" si="50"/>
        <v/>
      </c>
      <c r="L277" s="105" t="str">
        <f t="shared" si="51"/>
        <v/>
      </c>
      <c r="M277" s="105" t="str">
        <f t="shared" si="52"/>
        <v/>
      </c>
      <c r="N277" s="105" t="str">
        <f t="shared" si="53"/>
        <v/>
      </c>
      <c r="O277" s="105" t="str">
        <f t="shared" si="54"/>
        <v/>
      </c>
      <c r="P277" s="105" t="str">
        <f t="shared" si="55"/>
        <v/>
      </c>
      <c r="Q277" s="105" t="str">
        <f t="shared" si="56"/>
        <v/>
      </c>
      <c r="R277" s="105" t="str">
        <f t="shared" si="57"/>
        <v/>
      </c>
      <c r="S277" s="106" t="str">
        <f t="shared" si="58"/>
        <v/>
      </c>
      <c r="T277" s="105" t="str">
        <f t="shared" si="60"/>
        <v/>
      </c>
    </row>
    <row r="278" spans="1:20" ht="19.95" customHeight="1">
      <c r="A278" s="79" t="str">
        <f t="shared" si="59"/>
        <v/>
      </c>
      <c r="B278" s="104">
        <f>SUM($A$2:A278)</f>
        <v>0</v>
      </c>
      <c r="C278" s="105" t="str">
        <f>'Agripp Holds PU (EU, ASIA)'!A293</f>
        <v>HU277</v>
      </c>
      <c r="D278" s="105">
        <f>IF(VLOOKUP(C278,'Agripp Holds PU (EU, ASIA)'!$A$11:$AL$1003,37,0)="",0,VLOOKUP(C278,'Agripp Holds PU (EU, ASIA)'!$A$11:$AL$1003,37,0))</f>
        <v>0</v>
      </c>
      <c r="E278" s="105">
        <v>277</v>
      </c>
      <c r="F278" s="106">
        <f>IF(VLOOKUP(C278,'Agripp Holds PU (EU, ASIA)'!$A$11:$AN$999,39,0)="",0,VLOOKUP(C278,'Agripp Holds PU (EU, ASIA)'!$A$11:$AN$999,39,0))</f>
        <v>0</v>
      </c>
      <c r="G278" s="107"/>
      <c r="H278" s="107"/>
      <c r="I278" s="107"/>
      <c r="J278" s="105" t="str">
        <f t="shared" si="49"/>
        <v/>
      </c>
      <c r="K278" s="105" t="str">
        <f t="shared" si="50"/>
        <v/>
      </c>
      <c r="L278" s="105" t="str">
        <f t="shared" si="51"/>
        <v/>
      </c>
      <c r="M278" s="105" t="str">
        <f t="shared" si="52"/>
        <v/>
      </c>
      <c r="N278" s="105" t="str">
        <f t="shared" si="53"/>
        <v/>
      </c>
      <c r="O278" s="105" t="str">
        <f t="shared" si="54"/>
        <v/>
      </c>
      <c r="P278" s="105" t="str">
        <f t="shared" si="55"/>
        <v/>
      </c>
      <c r="Q278" s="105" t="str">
        <f t="shared" si="56"/>
        <v/>
      </c>
      <c r="R278" s="105" t="str">
        <f t="shared" si="57"/>
        <v/>
      </c>
      <c r="S278" s="106" t="str">
        <f t="shared" si="58"/>
        <v/>
      </c>
      <c r="T278" s="105" t="str">
        <f t="shared" si="60"/>
        <v/>
      </c>
    </row>
    <row r="279" spans="1:20" ht="19.95" customHeight="1">
      <c r="A279" s="79" t="str">
        <f t="shared" si="59"/>
        <v/>
      </c>
      <c r="B279" s="104">
        <f>SUM($A$2:A279)</f>
        <v>0</v>
      </c>
      <c r="C279" s="105" t="str">
        <f>'Agripp Holds PU (EU, ASIA)'!A294</f>
        <v>HU278</v>
      </c>
      <c r="D279" s="105">
        <f>IF(VLOOKUP(C279,'Agripp Holds PU (EU, ASIA)'!$A$11:$AL$1003,37,0)="",0,VLOOKUP(C279,'Agripp Holds PU (EU, ASIA)'!$A$11:$AL$1003,37,0))</f>
        <v>0</v>
      </c>
      <c r="E279" s="105">
        <v>278</v>
      </c>
      <c r="F279" s="106">
        <f>IF(VLOOKUP(C279,'Agripp Holds PU (EU, ASIA)'!$A$11:$AN$999,39,0)="",0,VLOOKUP(C279,'Agripp Holds PU (EU, ASIA)'!$A$11:$AN$999,39,0))</f>
        <v>0</v>
      </c>
      <c r="G279" s="107"/>
      <c r="H279" s="107"/>
      <c r="I279" s="107"/>
      <c r="J279" s="105" t="str">
        <f t="shared" si="49"/>
        <v/>
      </c>
      <c r="K279" s="105" t="str">
        <f t="shared" si="50"/>
        <v/>
      </c>
      <c r="L279" s="105" t="str">
        <f t="shared" si="51"/>
        <v/>
      </c>
      <c r="M279" s="105" t="str">
        <f t="shared" si="52"/>
        <v/>
      </c>
      <c r="N279" s="105" t="str">
        <f t="shared" si="53"/>
        <v/>
      </c>
      <c r="O279" s="105" t="str">
        <f t="shared" si="54"/>
        <v/>
      </c>
      <c r="P279" s="105" t="str">
        <f t="shared" si="55"/>
        <v/>
      </c>
      <c r="Q279" s="105" t="str">
        <f t="shared" si="56"/>
        <v/>
      </c>
      <c r="R279" s="105" t="str">
        <f t="shared" si="57"/>
        <v/>
      </c>
      <c r="S279" s="106" t="str">
        <f t="shared" si="58"/>
        <v/>
      </c>
      <c r="T279" s="105" t="str">
        <f t="shared" si="60"/>
        <v/>
      </c>
    </row>
    <row r="280" spans="1:20" ht="19.95" customHeight="1">
      <c r="A280" s="79" t="str">
        <f t="shared" si="59"/>
        <v/>
      </c>
      <c r="B280" s="104">
        <f>SUM($A$2:A280)</f>
        <v>0</v>
      </c>
      <c r="C280" s="105" t="str">
        <f>'Agripp Holds PU (EU, ASIA)'!A295</f>
        <v>HU279</v>
      </c>
      <c r="D280" s="105">
        <f>IF(VLOOKUP(C280,'Agripp Holds PU (EU, ASIA)'!$A$11:$AL$1003,37,0)="",0,VLOOKUP(C280,'Agripp Holds PU (EU, ASIA)'!$A$11:$AL$1003,37,0))</f>
        <v>0</v>
      </c>
      <c r="E280" s="105">
        <v>279</v>
      </c>
      <c r="F280" s="106">
        <f>IF(VLOOKUP(C280,'Agripp Holds PU (EU, ASIA)'!$A$11:$AN$999,39,0)="",0,VLOOKUP(C280,'Agripp Holds PU (EU, ASIA)'!$A$11:$AN$999,39,0))</f>
        <v>0</v>
      </c>
      <c r="G280" s="107"/>
      <c r="H280" s="107"/>
      <c r="I280" s="107"/>
      <c r="J280" s="105" t="str">
        <f t="shared" si="49"/>
        <v/>
      </c>
      <c r="K280" s="105" t="str">
        <f t="shared" si="50"/>
        <v/>
      </c>
      <c r="L280" s="105" t="str">
        <f t="shared" si="51"/>
        <v/>
      </c>
      <c r="M280" s="105" t="str">
        <f t="shared" si="52"/>
        <v/>
      </c>
      <c r="N280" s="105" t="str">
        <f t="shared" si="53"/>
        <v/>
      </c>
      <c r="O280" s="105" t="str">
        <f t="shared" si="54"/>
        <v/>
      </c>
      <c r="P280" s="105" t="str">
        <f t="shared" si="55"/>
        <v/>
      </c>
      <c r="Q280" s="105" t="str">
        <f t="shared" si="56"/>
        <v/>
      </c>
      <c r="R280" s="105" t="str">
        <f t="shared" si="57"/>
        <v/>
      </c>
      <c r="S280" s="106" t="str">
        <f t="shared" si="58"/>
        <v/>
      </c>
      <c r="T280" s="105" t="str">
        <f t="shared" si="60"/>
        <v/>
      </c>
    </row>
    <row r="281" spans="1:20" ht="19.95" customHeight="1">
      <c r="A281" s="79" t="str">
        <f t="shared" si="59"/>
        <v/>
      </c>
      <c r="B281" s="104">
        <f>SUM($A$2:A281)</f>
        <v>0</v>
      </c>
      <c r="C281" s="105" t="str">
        <f>'Agripp Holds PU (EU, ASIA)'!A296</f>
        <v>HU280</v>
      </c>
      <c r="D281" s="105">
        <f>IF(VLOOKUP(C281,'Agripp Holds PU (EU, ASIA)'!$A$11:$AL$1003,37,0)="",0,VLOOKUP(C281,'Agripp Holds PU (EU, ASIA)'!$A$11:$AL$1003,37,0))</f>
        <v>0</v>
      </c>
      <c r="E281" s="105">
        <v>280</v>
      </c>
      <c r="F281" s="106">
        <f>IF(VLOOKUP(C281,'Agripp Holds PU (EU, ASIA)'!$A$11:$AN$999,39,0)="",0,VLOOKUP(C281,'Agripp Holds PU (EU, ASIA)'!$A$11:$AN$999,39,0))</f>
        <v>0</v>
      </c>
      <c r="G281" s="107"/>
      <c r="H281" s="107"/>
      <c r="I281" s="107"/>
      <c r="J281" s="105" t="str">
        <f t="shared" si="49"/>
        <v/>
      </c>
      <c r="K281" s="105" t="str">
        <f t="shared" si="50"/>
        <v/>
      </c>
      <c r="L281" s="105" t="str">
        <f t="shared" si="51"/>
        <v/>
      </c>
      <c r="M281" s="105" t="str">
        <f t="shared" si="52"/>
        <v/>
      </c>
      <c r="N281" s="105" t="str">
        <f t="shared" si="53"/>
        <v/>
      </c>
      <c r="O281" s="105" t="str">
        <f t="shared" si="54"/>
        <v/>
      </c>
      <c r="P281" s="105" t="str">
        <f t="shared" si="55"/>
        <v/>
      </c>
      <c r="Q281" s="105" t="str">
        <f t="shared" si="56"/>
        <v/>
      </c>
      <c r="R281" s="105" t="str">
        <f t="shared" si="57"/>
        <v/>
      </c>
      <c r="S281" s="106" t="str">
        <f t="shared" si="58"/>
        <v/>
      </c>
      <c r="T281" s="105" t="str">
        <f t="shared" si="60"/>
        <v/>
      </c>
    </row>
    <row r="282" spans="1:20" ht="19.95" customHeight="1">
      <c r="A282" s="79" t="str">
        <f t="shared" si="59"/>
        <v/>
      </c>
      <c r="B282" s="104">
        <f>SUM($A$2:A282)</f>
        <v>0</v>
      </c>
      <c r="C282" s="105" t="str">
        <f>'Agripp Holds PU (EU, ASIA)'!A297</f>
        <v>HU281</v>
      </c>
      <c r="D282" s="105">
        <f>IF(VLOOKUP(C282,'Agripp Holds PU (EU, ASIA)'!$A$11:$AL$1003,37,0)="",0,VLOOKUP(C282,'Agripp Holds PU (EU, ASIA)'!$A$11:$AL$1003,37,0))</f>
        <v>0</v>
      </c>
      <c r="E282" s="105">
        <v>281</v>
      </c>
      <c r="F282" s="106">
        <f>IF(VLOOKUP(C282,'Agripp Holds PU (EU, ASIA)'!$A$11:$AN$999,39,0)="",0,VLOOKUP(C282,'Agripp Holds PU (EU, ASIA)'!$A$11:$AN$999,39,0))</f>
        <v>0</v>
      </c>
      <c r="G282" s="107"/>
      <c r="H282" s="107"/>
      <c r="I282" s="107"/>
      <c r="J282" s="105" t="str">
        <f t="shared" si="49"/>
        <v/>
      </c>
      <c r="K282" s="105" t="str">
        <f t="shared" si="50"/>
        <v/>
      </c>
      <c r="L282" s="105" t="str">
        <f t="shared" si="51"/>
        <v/>
      </c>
      <c r="M282" s="105" t="str">
        <f t="shared" si="52"/>
        <v/>
      </c>
      <c r="N282" s="105" t="str">
        <f t="shared" si="53"/>
        <v/>
      </c>
      <c r="O282" s="105" t="str">
        <f t="shared" si="54"/>
        <v/>
      </c>
      <c r="P282" s="105" t="str">
        <f t="shared" si="55"/>
        <v/>
      </c>
      <c r="Q282" s="105" t="str">
        <f t="shared" si="56"/>
        <v/>
      </c>
      <c r="R282" s="105" t="str">
        <f t="shared" si="57"/>
        <v/>
      </c>
      <c r="S282" s="106" t="str">
        <f t="shared" si="58"/>
        <v/>
      </c>
      <c r="T282" s="105" t="str">
        <f t="shared" si="60"/>
        <v/>
      </c>
    </row>
    <row r="283" spans="1:20" ht="19.95" customHeight="1">
      <c r="A283" s="79" t="str">
        <f t="shared" si="59"/>
        <v/>
      </c>
      <c r="B283" s="104">
        <f>SUM($A$2:A283)</f>
        <v>0</v>
      </c>
      <c r="C283" s="105" t="str">
        <f>'Agripp Holds PU (EU, ASIA)'!A298</f>
        <v>HU282</v>
      </c>
      <c r="D283" s="105">
        <f>IF(VLOOKUP(C283,'Agripp Holds PU (EU, ASIA)'!$A$11:$AL$1003,37,0)="",0,VLOOKUP(C283,'Agripp Holds PU (EU, ASIA)'!$A$11:$AL$1003,37,0))</f>
        <v>0</v>
      </c>
      <c r="E283" s="105">
        <v>282</v>
      </c>
      <c r="F283" s="106">
        <f>IF(VLOOKUP(C283,'Agripp Holds PU (EU, ASIA)'!$A$11:$AN$999,39,0)="",0,VLOOKUP(C283,'Agripp Holds PU (EU, ASIA)'!$A$11:$AN$999,39,0))</f>
        <v>0</v>
      </c>
      <c r="G283" s="107"/>
      <c r="H283" s="107"/>
      <c r="I283" s="107"/>
      <c r="J283" s="105" t="str">
        <f t="shared" si="49"/>
        <v/>
      </c>
      <c r="K283" s="105" t="str">
        <f t="shared" si="50"/>
        <v/>
      </c>
      <c r="L283" s="105" t="str">
        <f t="shared" si="51"/>
        <v/>
      </c>
      <c r="M283" s="105" t="str">
        <f t="shared" si="52"/>
        <v/>
      </c>
      <c r="N283" s="105" t="str">
        <f t="shared" si="53"/>
        <v/>
      </c>
      <c r="O283" s="105" t="str">
        <f t="shared" si="54"/>
        <v/>
      </c>
      <c r="P283" s="105" t="str">
        <f t="shared" si="55"/>
        <v/>
      </c>
      <c r="Q283" s="105" t="str">
        <f t="shared" si="56"/>
        <v/>
      </c>
      <c r="R283" s="105" t="str">
        <f t="shared" si="57"/>
        <v/>
      </c>
      <c r="S283" s="106" t="str">
        <f t="shared" si="58"/>
        <v/>
      </c>
      <c r="T283" s="105" t="str">
        <f t="shared" si="60"/>
        <v/>
      </c>
    </row>
    <row r="284" spans="1:20" ht="19.95" customHeight="1">
      <c r="A284" s="79" t="str">
        <f t="shared" si="59"/>
        <v/>
      </c>
      <c r="B284" s="104">
        <f>SUM($A$2:A284)</f>
        <v>0</v>
      </c>
      <c r="C284" s="105" t="str">
        <f>'Agripp Holds PU (EU, ASIA)'!A299</f>
        <v>HU283</v>
      </c>
      <c r="D284" s="105">
        <f>IF(VLOOKUP(C284,'Agripp Holds PU (EU, ASIA)'!$A$11:$AL$1003,37,0)="",0,VLOOKUP(C284,'Agripp Holds PU (EU, ASIA)'!$A$11:$AL$1003,37,0))</f>
        <v>0</v>
      </c>
      <c r="E284" s="105">
        <v>283</v>
      </c>
      <c r="F284" s="106">
        <f>IF(VLOOKUP(C284,'Agripp Holds PU (EU, ASIA)'!$A$11:$AN$999,39,0)="",0,VLOOKUP(C284,'Agripp Holds PU (EU, ASIA)'!$A$11:$AN$999,39,0))</f>
        <v>0</v>
      </c>
      <c r="G284" s="107"/>
      <c r="H284" s="107"/>
      <c r="I284" s="107"/>
      <c r="J284" s="105" t="str">
        <f t="shared" si="49"/>
        <v/>
      </c>
      <c r="K284" s="105" t="str">
        <f t="shared" si="50"/>
        <v/>
      </c>
      <c r="L284" s="105" t="str">
        <f t="shared" si="51"/>
        <v/>
      </c>
      <c r="M284" s="105" t="str">
        <f t="shared" si="52"/>
        <v/>
      </c>
      <c r="N284" s="105" t="str">
        <f t="shared" si="53"/>
        <v/>
      </c>
      <c r="O284" s="105" t="str">
        <f t="shared" si="54"/>
        <v/>
      </c>
      <c r="P284" s="105" t="str">
        <f t="shared" si="55"/>
        <v/>
      </c>
      <c r="Q284" s="105" t="str">
        <f t="shared" si="56"/>
        <v/>
      </c>
      <c r="R284" s="105" t="str">
        <f t="shared" si="57"/>
        <v/>
      </c>
      <c r="S284" s="106" t="str">
        <f t="shared" si="58"/>
        <v/>
      </c>
      <c r="T284" s="105" t="str">
        <f t="shared" si="60"/>
        <v/>
      </c>
    </row>
    <row r="285" spans="1:20" ht="19.95" customHeight="1">
      <c r="A285" s="79" t="str">
        <f t="shared" si="59"/>
        <v/>
      </c>
      <c r="B285" s="104">
        <f>SUM($A$2:A285)</f>
        <v>0</v>
      </c>
      <c r="C285" s="105" t="str">
        <f>'Agripp Holds PU (EU, ASIA)'!A300</f>
        <v>HU284</v>
      </c>
      <c r="D285" s="105">
        <f>IF(VLOOKUP(C285,'Agripp Holds PU (EU, ASIA)'!$A$11:$AL$1003,37,0)="",0,VLOOKUP(C285,'Agripp Holds PU (EU, ASIA)'!$A$11:$AL$1003,37,0))</f>
        <v>0</v>
      </c>
      <c r="E285" s="105">
        <v>284</v>
      </c>
      <c r="F285" s="106">
        <f>IF(VLOOKUP(C285,'Agripp Holds PU (EU, ASIA)'!$A$11:$AN$999,39,0)="",0,VLOOKUP(C285,'Agripp Holds PU (EU, ASIA)'!$A$11:$AN$999,39,0))</f>
        <v>0</v>
      </c>
      <c r="G285" s="107"/>
      <c r="H285" s="107"/>
      <c r="I285" s="107"/>
      <c r="J285" s="105" t="str">
        <f t="shared" si="49"/>
        <v/>
      </c>
      <c r="K285" s="105" t="str">
        <f t="shared" si="50"/>
        <v/>
      </c>
      <c r="L285" s="105" t="str">
        <f t="shared" si="51"/>
        <v/>
      </c>
      <c r="M285" s="105" t="str">
        <f t="shared" si="52"/>
        <v/>
      </c>
      <c r="N285" s="105" t="str">
        <f t="shared" si="53"/>
        <v/>
      </c>
      <c r="O285" s="105" t="str">
        <f t="shared" si="54"/>
        <v/>
      </c>
      <c r="P285" s="105" t="str">
        <f t="shared" si="55"/>
        <v/>
      </c>
      <c r="Q285" s="105" t="str">
        <f t="shared" si="56"/>
        <v/>
      </c>
      <c r="R285" s="105" t="str">
        <f t="shared" si="57"/>
        <v/>
      </c>
      <c r="S285" s="106" t="str">
        <f t="shared" si="58"/>
        <v/>
      </c>
      <c r="T285" s="105" t="str">
        <f t="shared" si="60"/>
        <v/>
      </c>
    </row>
    <row r="286" spans="1:20" ht="19.95" customHeight="1">
      <c r="A286" s="79" t="str">
        <f t="shared" si="59"/>
        <v/>
      </c>
      <c r="B286" s="104">
        <f>SUM($A$2:A286)</f>
        <v>0</v>
      </c>
      <c r="C286" s="105" t="str">
        <f>'Agripp Holds PU (EU, ASIA)'!A301</f>
        <v>HU285</v>
      </c>
      <c r="D286" s="105">
        <f>IF(VLOOKUP(C286,'Agripp Holds PU (EU, ASIA)'!$A$11:$AL$1003,37,0)="",0,VLOOKUP(C286,'Agripp Holds PU (EU, ASIA)'!$A$11:$AL$1003,37,0))</f>
        <v>0</v>
      </c>
      <c r="E286" s="105">
        <v>285</v>
      </c>
      <c r="F286" s="106">
        <f>IF(VLOOKUP(C286,'Agripp Holds PU (EU, ASIA)'!$A$11:$AN$999,39,0)="",0,VLOOKUP(C286,'Agripp Holds PU (EU, ASIA)'!$A$11:$AN$999,39,0))</f>
        <v>0</v>
      </c>
      <c r="G286" s="107"/>
      <c r="H286" s="107"/>
      <c r="I286" s="107"/>
      <c r="J286" s="105" t="str">
        <f t="shared" si="49"/>
        <v/>
      </c>
      <c r="K286" s="105" t="str">
        <f t="shared" si="50"/>
        <v/>
      </c>
      <c r="L286" s="105" t="str">
        <f t="shared" si="51"/>
        <v/>
      </c>
      <c r="M286" s="105" t="str">
        <f t="shared" si="52"/>
        <v/>
      </c>
      <c r="N286" s="105" t="str">
        <f t="shared" si="53"/>
        <v/>
      </c>
      <c r="O286" s="105" t="str">
        <f t="shared" si="54"/>
        <v/>
      </c>
      <c r="P286" s="105" t="str">
        <f t="shared" si="55"/>
        <v/>
      </c>
      <c r="Q286" s="105" t="str">
        <f t="shared" si="56"/>
        <v/>
      </c>
      <c r="R286" s="105" t="str">
        <f t="shared" si="57"/>
        <v/>
      </c>
      <c r="S286" s="106" t="str">
        <f t="shared" si="58"/>
        <v/>
      </c>
      <c r="T286" s="105" t="str">
        <f t="shared" si="60"/>
        <v/>
      </c>
    </row>
    <row r="287" spans="1:20" ht="19.95" customHeight="1">
      <c r="A287" s="79" t="str">
        <f t="shared" si="59"/>
        <v/>
      </c>
      <c r="B287" s="104">
        <f>SUM($A$2:A287)</f>
        <v>0</v>
      </c>
      <c r="C287" s="105" t="str">
        <f>'Agripp Holds PU (EU, ASIA)'!A302</f>
        <v>HU286</v>
      </c>
      <c r="D287" s="105">
        <f>IF(VLOOKUP(C287,'Agripp Holds PU (EU, ASIA)'!$A$11:$AL$1003,37,0)="",0,VLOOKUP(C287,'Agripp Holds PU (EU, ASIA)'!$A$11:$AL$1003,37,0))</f>
        <v>0</v>
      </c>
      <c r="E287" s="105">
        <v>286</v>
      </c>
      <c r="F287" s="106">
        <f>IF(VLOOKUP(C287,'Agripp Holds PU (EU, ASIA)'!$A$11:$AN$999,39,0)="",0,VLOOKUP(C287,'Agripp Holds PU (EU, ASIA)'!$A$11:$AN$999,39,0))</f>
        <v>0</v>
      </c>
      <c r="G287" s="107"/>
      <c r="H287" s="107"/>
      <c r="I287" s="107"/>
      <c r="J287" s="105" t="str">
        <f t="shared" si="49"/>
        <v/>
      </c>
      <c r="K287" s="105" t="str">
        <f t="shared" si="50"/>
        <v/>
      </c>
      <c r="L287" s="105" t="str">
        <f t="shared" si="51"/>
        <v/>
      </c>
      <c r="M287" s="105" t="str">
        <f t="shared" si="52"/>
        <v/>
      </c>
      <c r="N287" s="105" t="str">
        <f t="shared" si="53"/>
        <v/>
      </c>
      <c r="O287" s="105" t="str">
        <f t="shared" si="54"/>
        <v/>
      </c>
      <c r="P287" s="105" t="str">
        <f t="shared" si="55"/>
        <v/>
      </c>
      <c r="Q287" s="105" t="str">
        <f t="shared" si="56"/>
        <v/>
      </c>
      <c r="R287" s="105" t="str">
        <f t="shared" si="57"/>
        <v/>
      </c>
      <c r="S287" s="106" t="str">
        <f t="shared" si="58"/>
        <v/>
      </c>
      <c r="T287" s="105" t="str">
        <f t="shared" si="60"/>
        <v/>
      </c>
    </row>
    <row r="288" spans="1:20" ht="19.95" customHeight="1">
      <c r="A288" s="79" t="str">
        <f t="shared" si="59"/>
        <v/>
      </c>
      <c r="B288" s="104">
        <f>SUM($A$2:A288)</f>
        <v>0</v>
      </c>
      <c r="C288" s="105" t="str">
        <f>'Agripp Holds PU (EU, ASIA)'!A303</f>
        <v>HU287</v>
      </c>
      <c r="D288" s="105">
        <f>IF(VLOOKUP(C288,'Agripp Holds PU (EU, ASIA)'!$A$11:$AL$1003,37,0)="",0,VLOOKUP(C288,'Agripp Holds PU (EU, ASIA)'!$A$11:$AL$1003,37,0))</f>
        <v>0</v>
      </c>
      <c r="E288" s="105">
        <v>287</v>
      </c>
      <c r="F288" s="106">
        <f>IF(VLOOKUP(C288,'Agripp Holds PU (EU, ASIA)'!$A$11:$AN$999,39,0)="",0,VLOOKUP(C288,'Agripp Holds PU (EU, ASIA)'!$A$11:$AN$999,39,0))</f>
        <v>0</v>
      </c>
      <c r="G288" s="107"/>
      <c r="H288" s="107"/>
      <c r="I288" s="107"/>
      <c r="J288" s="105" t="str">
        <f t="shared" si="49"/>
        <v/>
      </c>
      <c r="K288" s="105" t="str">
        <f t="shared" si="50"/>
        <v/>
      </c>
      <c r="L288" s="105" t="str">
        <f t="shared" si="51"/>
        <v/>
      </c>
      <c r="M288" s="105" t="str">
        <f t="shared" si="52"/>
        <v/>
      </c>
      <c r="N288" s="105" t="str">
        <f t="shared" si="53"/>
        <v/>
      </c>
      <c r="O288" s="105" t="str">
        <f t="shared" si="54"/>
        <v/>
      </c>
      <c r="P288" s="105" t="str">
        <f t="shared" si="55"/>
        <v/>
      </c>
      <c r="Q288" s="105" t="str">
        <f t="shared" si="56"/>
        <v/>
      </c>
      <c r="R288" s="105" t="str">
        <f t="shared" si="57"/>
        <v/>
      </c>
      <c r="S288" s="106" t="str">
        <f t="shared" si="58"/>
        <v/>
      </c>
      <c r="T288" s="105" t="str">
        <f t="shared" si="60"/>
        <v/>
      </c>
    </row>
    <row r="289" spans="1:20" ht="19.95" customHeight="1">
      <c r="A289" s="79" t="str">
        <f t="shared" si="59"/>
        <v/>
      </c>
      <c r="B289" s="104">
        <f>SUM($A$2:A289)</f>
        <v>0</v>
      </c>
      <c r="C289" s="105" t="str">
        <f>'Agripp Holds PU (EU, ASIA)'!A304</f>
        <v>HU288</v>
      </c>
      <c r="D289" s="105">
        <f>IF(VLOOKUP(C289,'Agripp Holds PU (EU, ASIA)'!$A$11:$AL$1003,37,0)="",0,VLOOKUP(C289,'Agripp Holds PU (EU, ASIA)'!$A$11:$AL$1003,37,0))</f>
        <v>0</v>
      </c>
      <c r="E289" s="105">
        <v>288</v>
      </c>
      <c r="F289" s="106">
        <f>IF(VLOOKUP(C289,'Agripp Holds PU (EU, ASIA)'!$A$11:$AN$999,39,0)="",0,VLOOKUP(C289,'Agripp Holds PU (EU, ASIA)'!$A$11:$AN$999,39,0))</f>
        <v>0</v>
      </c>
      <c r="G289" s="107"/>
      <c r="H289" s="107"/>
      <c r="I289" s="107"/>
      <c r="J289" s="105" t="str">
        <f t="shared" si="49"/>
        <v/>
      </c>
      <c r="K289" s="105" t="str">
        <f t="shared" si="50"/>
        <v/>
      </c>
      <c r="L289" s="105" t="str">
        <f t="shared" si="51"/>
        <v/>
      </c>
      <c r="M289" s="105" t="str">
        <f t="shared" si="52"/>
        <v/>
      </c>
      <c r="N289" s="105" t="str">
        <f t="shared" si="53"/>
        <v/>
      </c>
      <c r="O289" s="105" t="str">
        <f t="shared" si="54"/>
        <v/>
      </c>
      <c r="P289" s="105" t="str">
        <f t="shared" si="55"/>
        <v/>
      </c>
      <c r="Q289" s="105" t="str">
        <f t="shared" si="56"/>
        <v/>
      </c>
      <c r="R289" s="105" t="str">
        <f t="shared" si="57"/>
        <v/>
      </c>
      <c r="S289" s="106" t="str">
        <f t="shared" si="58"/>
        <v/>
      </c>
      <c r="T289" s="105" t="str">
        <f t="shared" si="60"/>
        <v/>
      </c>
    </row>
    <row r="290" spans="1:20" ht="19.95" customHeight="1">
      <c r="A290" s="79" t="str">
        <f t="shared" si="59"/>
        <v/>
      </c>
      <c r="B290" s="104">
        <f>SUM($A$2:A290)</f>
        <v>0</v>
      </c>
      <c r="C290" s="105" t="str">
        <f>'Agripp Holds PU (EU, ASIA)'!A305</f>
        <v>HU289</v>
      </c>
      <c r="D290" s="105">
        <f>IF(VLOOKUP(C290,'Agripp Holds PU (EU, ASIA)'!$A$11:$AL$1003,37,0)="",0,VLOOKUP(C290,'Agripp Holds PU (EU, ASIA)'!$A$11:$AL$1003,37,0))</f>
        <v>0</v>
      </c>
      <c r="E290" s="105">
        <v>289</v>
      </c>
      <c r="F290" s="106">
        <f>IF(VLOOKUP(C290,'Agripp Holds PU (EU, ASIA)'!$A$11:$AN$999,39,0)="",0,VLOOKUP(C290,'Agripp Holds PU (EU, ASIA)'!$A$11:$AN$999,39,0))</f>
        <v>0</v>
      </c>
      <c r="G290" s="107"/>
      <c r="H290" s="107"/>
      <c r="I290" s="107"/>
      <c r="J290" s="105" t="str">
        <f t="shared" si="49"/>
        <v/>
      </c>
      <c r="K290" s="105" t="str">
        <f t="shared" si="50"/>
        <v/>
      </c>
      <c r="L290" s="105" t="str">
        <f t="shared" si="51"/>
        <v/>
      </c>
      <c r="M290" s="105" t="str">
        <f t="shared" si="52"/>
        <v/>
      </c>
      <c r="N290" s="105" t="str">
        <f t="shared" si="53"/>
        <v/>
      </c>
      <c r="O290" s="105" t="str">
        <f t="shared" si="54"/>
        <v/>
      </c>
      <c r="P290" s="105" t="str">
        <f t="shared" si="55"/>
        <v/>
      </c>
      <c r="Q290" s="105" t="str">
        <f t="shared" si="56"/>
        <v/>
      </c>
      <c r="R290" s="105" t="str">
        <f t="shared" si="57"/>
        <v/>
      </c>
      <c r="S290" s="106" t="str">
        <f t="shared" si="58"/>
        <v/>
      </c>
      <c r="T290" s="105" t="str">
        <f t="shared" si="60"/>
        <v/>
      </c>
    </row>
    <row r="291" spans="1:20" ht="19.95" customHeight="1">
      <c r="A291" s="79" t="str">
        <f t="shared" si="59"/>
        <v/>
      </c>
      <c r="B291" s="104">
        <f>SUM($A$2:A291)</f>
        <v>0</v>
      </c>
      <c r="C291" s="105" t="str">
        <f>'Agripp Holds PU (EU, ASIA)'!A306</f>
        <v>HU290</v>
      </c>
      <c r="D291" s="105">
        <f>IF(VLOOKUP(C291,'Agripp Holds PU (EU, ASIA)'!$A$11:$AL$1003,37,0)="",0,VLOOKUP(C291,'Agripp Holds PU (EU, ASIA)'!$A$11:$AL$1003,37,0))</f>
        <v>0</v>
      </c>
      <c r="E291" s="105">
        <v>290</v>
      </c>
      <c r="F291" s="106">
        <f>IF(VLOOKUP(C291,'Agripp Holds PU (EU, ASIA)'!$A$11:$AN$999,39,0)="",0,VLOOKUP(C291,'Agripp Holds PU (EU, ASIA)'!$A$11:$AN$999,39,0))</f>
        <v>0</v>
      </c>
      <c r="G291" s="107"/>
      <c r="H291" s="107"/>
      <c r="I291" s="107"/>
      <c r="J291" s="105" t="str">
        <f t="shared" si="49"/>
        <v/>
      </c>
      <c r="K291" s="105" t="str">
        <f t="shared" si="50"/>
        <v/>
      </c>
      <c r="L291" s="105" t="str">
        <f t="shared" si="51"/>
        <v/>
      </c>
      <c r="M291" s="105" t="str">
        <f t="shared" si="52"/>
        <v/>
      </c>
      <c r="N291" s="105" t="str">
        <f t="shared" si="53"/>
        <v/>
      </c>
      <c r="O291" s="105" t="str">
        <f t="shared" si="54"/>
        <v/>
      </c>
      <c r="P291" s="105" t="str">
        <f t="shared" si="55"/>
        <v/>
      </c>
      <c r="Q291" s="105" t="str">
        <f t="shared" si="56"/>
        <v/>
      </c>
      <c r="R291" s="105" t="str">
        <f t="shared" si="57"/>
        <v/>
      </c>
      <c r="S291" s="106" t="str">
        <f t="shared" si="58"/>
        <v/>
      </c>
      <c r="T291" s="105" t="str">
        <f t="shared" si="60"/>
        <v/>
      </c>
    </row>
    <row r="292" spans="1:20" ht="19.95" customHeight="1">
      <c r="A292" s="79" t="str">
        <f t="shared" si="59"/>
        <v/>
      </c>
      <c r="B292" s="104">
        <f>SUM($A$2:A292)</f>
        <v>0</v>
      </c>
      <c r="C292" s="105" t="str">
        <f>'Agripp Holds PU (EU, ASIA)'!A307</f>
        <v>HU291</v>
      </c>
      <c r="D292" s="105">
        <f>IF(VLOOKUP(C292,'Agripp Holds PU (EU, ASIA)'!$A$11:$AL$1003,37,0)="",0,VLOOKUP(C292,'Agripp Holds PU (EU, ASIA)'!$A$11:$AL$1003,37,0))</f>
        <v>0</v>
      </c>
      <c r="E292" s="105">
        <v>291</v>
      </c>
      <c r="F292" s="106">
        <f>IF(VLOOKUP(C292,'Agripp Holds PU (EU, ASIA)'!$A$11:$AN$999,39,0)="",0,VLOOKUP(C292,'Agripp Holds PU (EU, ASIA)'!$A$11:$AN$999,39,0))</f>
        <v>0</v>
      </c>
      <c r="G292" s="107"/>
      <c r="H292" s="107"/>
      <c r="I292" s="107"/>
      <c r="J292" s="105" t="str">
        <f t="shared" si="49"/>
        <v/>
      </c>
      <c r="K292" s="105" t="str">
        <f t="shared" si="50"/>
        <v/>
      </c>
      <c r="L292" s="105" t="str">
        <f t="shared" si="51"/>
        <v/>
      </c>
      <c r="M292" s="105" t="str">
        <f t="shared" si="52"/>
        <v/>
      </c>
      <c r="N292" s="105" t="str">
        <f t="shared" si="53"/>
        <v/>
      </c>
      <c r="O292" s="105" t="str">
        <f t="shared" si="54"/>
        <v/>
      </c>
      <c r="P292" s="105" t="str">
        <f t="shared" si="55"/>
        <v/>
      </c>
      <c r="Q292" s="105" t="str">
        <f t="shared" si="56"/>
        <v/>
      </c>
      <c r="R292" s="105" t="str">
        <f t="shared" si="57"/>
        <v/>
      </c>
      <c r="S292" s="106" t="str">
        <f t="shared" si="58"/>
        <v/>
      </c>
      <c r="T292" s="105" t="str">
        <f t="shared" si="60"/>
        <v/>
      </c>
    </row>
    <row r="293" spans="1:20" ht="19.95" customHeight="1">
      <c r="A293" s="79" t="str">
        <f t="shared" si="59"/>
        <v/>
      </c>
      <c r="B293" s="104">
        <f>SUM($A$2:A293)</f>
        <v>0</v>
      </c>
      <c r="C293" s="105" t="str">
        <f>'Agripp Holds PU (EU, ASIA)'!A308</f>
        <v>HU292</v>
      </c>
      <c r="D293" s="105">
        <f>IF(VLOOKUP(C293,'Agripp Holds PU (EU, ASIA)'!$A$11:$AL$1003,37,0)="",0,VLOOKUP(C293,'Agripp Holds PU (EU, ASIA)'!$A$11:$AL$1003,37,0))</f>
        <v>0</v>
      </c>
      <c r="E293" s="105">
        <v>292</v>
      </c>
      <c r="F293" s="106">
        <f>IF(VLOOKUP(C293,'Agripp Holds PU (EU, ASIA)'!$A$11:$AN$999,39,0)="",0,VLOOKUP(C293,'Agripp Holds PU (EU, ASIA)'!$A$11:$AN$999,39,0))</f>
        <v>0</v>
      </c>
      <c r="G293" s="107"/>
      <c r="H293" s="107"/>
      <c r="I293" s="107"/>
      <c r="J293" s="105" t="str">
        <f t="shared" si="49"/>
        <v/>
      </c>
      <c r="K293" s="105" t="str">
        <f t="shared" si="50"/>
        <v/>
      </c>
      <c r="L293" s="105" t="str">
        <f t="shared" si="51"/>
        <v/>
      </c>
      <c r="M293" s="105" t="str">
        <f t="shared" si="52"/>
        <v/>
      </c>
      <c r="N293" s="105" t="str">
        <f t="shared" si="53"/>
        <v/>
      </c>
      <c r="O293" s="105" t="str">
        <f t="shared" si="54"/>
        <v/>
      </c>
      <c r="P293" s="105" t="str">
        <f t="shared" si="55"/>
        <v/>
      </c>
      <c r="Q293" s="105" t="str">
        <f t="shared" si="56"/>
        <v/>
      </c>
      <c r="R293" s="105" t="str">
        <f t="shared" si="57"/>
        <v/>
      </c>
      <c r="S293" s="106" t="str">
        <f t="shared" si="58"/>
        <v/>
      </c>
      <c r="T293" s="105" t="str">
        <f t="shared" si="60"/>
        <v/>
      </c>
    </row>
    <row r="294" spans="1:20" ht="19.95" customHeight="1">
      <c r="A294" s="79" t="str">
        <f t="shared" si="59"/>
        <v/>
      </c>
      <c r="B294" s="104">
        <f>SUM($A$2:A294)</f>
        <v>0</v>
      </c>
      <c r="C294" s="105" t="str">
        <f>'Agripp Holds PU (EU, ASIA)'!A309</f>
        <v>HU293</v>
      </c>
      <c r="D294" s="105">
        <f>IF(VLOOKUP(C294,'Agripp Holds PU (EU, ASIA)'!$A$11:$AL$1003,37,0)="",0,VLOOKUP(C294,'Agripp Holds PU (EU, ASIA)'!$A$11:$AL$1003,37,0))</f>
        <v>0</v>
      </c>
      <c r="E294" s="105">
        <v>293</v>
      </c>
      <c r="F294" s="106">
        <f>IF(VLOOKUP(C294,'Agripp Holds PU (EU, ASIA)'!$A$11:$AN$999,39,0)="",0,VLOOKUP(C294,'Agripp Holds PU (EU, ASIA)'!$A$11:$AN$999,39,0))</f>
        <v>0</v>
      </c>
      <c r="G294" s="107"/>
      <c r="H294" s="107"/>
      <c r="I294" s="107"/>
      <c r="J294" s="105" t="str">
        <f t="shared" si="49"/>
        <v/>
      </c>
      <c r="K294" s="105" t="str">
        <f t="shared" si="50"/>
        <v/>
      </c>
      <c r="L294" s="105" t="str">
        <f t="shared" si="51"/>
        <v/>
      </c>
      <c r="M294" s="105" t="str">
        <f t="shared" si="52"/>
        <v/>
      </c>
      <c r="N294" s="105" t="str">
        <f t="shared" si="53"/>
        <v/>
      </c>
      <c r="O294" s="105" t="str">
        <f t="shared" si="54"/>
        <v/>
      </c>
      <c r="P294" s="105" t="str">
        <f t="shared" si="55"/>
        <v/>
      </c>
      <c r="Q294" s="105" t="str">
        <f t="shared" si="56"/>
        <v/>
      </c>
      <c r="R294" s="105" t="str">
        <f t="shared" si="57"/>
        <v/>
      </c>
      <c r="S294" s="106" t="str">
        <f t="shared" si="58"/>
        <v/>
      </c>
      <c r="T294" s="105" t="str">
        <f t="shared" si="60"/>
        <v/>
      </c>
    </row>
    <row r="295" spans="1:20" ht="19.95" customHeight="1">
      <c r="A295" s="79" t="str">
        <f t="shared" si="59"/>
        <v/>
      </c>
      <c r="B295" s="104">
        <f>SUM($A$2:A295)</f>
        <v>0</v>
      </c>
      <c r="C295" s="105" t="str">
        <f>'Agripp Holds PU (EU, ASIA)'!A310</f>
        <v>HU294</v>
      </c>
      <c r="D295" s="105">
        <f>IF(VLOOKUP(C295,'Agripp Holds PU (EU, ASIA)'!$A$11:$AL$1003,37,0)="",0,VLOOKUP(C295,'Agripp Holds PU (EU, ASIA)'!$A$11:$AL$1003,37,0))</f>
        <v>0</v>
      </c>
      <c r="E295" s="105">
        <v>294</v>
      </c>
      <c r="F295" s="106">
        <f>IF(VLOOKUP(C295,'Agripp Holds PU (EU, ASIA)'!$A$11:$AN$999,39,0)="",0,VLOOKUP(C295,'Agripp Holds PU (EU, ASIA)'!$A$11:$AN$999,39,0))</f>
        <v>0</v>
      </c>
      <c r="G295" s="107"/>
      <c r="H295" s="107"/>
      <c r="I295" s="107"/>
      <c r="J295" s="105" t="str">
        <f t="shared" si="49"/>
        <v/>
      </c>
      <c r="K295" s="105" t="str">
        <f t="shared" si="50"/>
        <v/>
      </c>
      <c r="L295" s="105" t="str">
        <f t="shared" si="51"/>
        <v/>
      </c>
      <c r="M295" s="105" t="str">
        <f t="shared" si="52"/>
        <v/>
      </c>
      <c r="N295" s="105" t="str">
        <f t="shared" si="53"/>
        <v/>
      </c>
      <c r="O295" s="105" t="str">
        <f t="shared" si="54"/>
        <v/>
      </c>
      <c r="P295" s="105" t="str">
        <f t="shared" si="55"/>
        <v/>
      </c>
      <c r="Q295" s="105" t="str">
        <f t="shared" si="56"/>
        <v/>
      </c>
      <c r="R295" s="105" t="str">
        <f t="shared" si="57"/>
        <v/>
      </c>
      <c r="S295" s="106" t="str">
        <f t="shared" si="58"/>
        <v/>
      </c>
      <c r="T295" s="105" t="str">
        <f t="shared" si="60"/>
        <v/>
      </c>
    </row>
    <row r="296" spans="1:20" ht="19.95" customHeight="1">
      <c r="A296" s="79" t="str">
        <f t="shared" si="59"/>
        <v/>
      </c>
      <c r="B296" s="104">
        <f>SUM($A$2:A296)</f>
        <v>0</v>
      </c>
      <c r="C296" s="105" t="str">
        <f>'Agripp Holds PU (EU, ASIA)'!A311</f>
        <v>HU295</v>
      </c>
      <c r="D296" s="105">
        <f>IF(VLOOKUP(C296,'Agripp Holds PU (EU, ASIA)'!$A$11:$AL$1003,37,0)="",0,VLOOKUP(C296,'Agripp Holds PU (EU, ASIA)'!$A$11:$AL$1003,37,0))</f>
        <v>0</v>
      </c>
      <c r="E296" s="105">
        <v>295</v>
      </c>
      <c r="F296" s="106">
        <f>IF(VLOOKUP(C296,'Agripp Holds PU (EU, ASIA)'!$A$11:$AN$999,39,0)="",0,VLOOKUP(C296,'Agripp Holds PU (EU, ASIA)'!$A$11:$AN$999,39,0))</f>
        <v>0</v>
      </c>
      <c r="G296" s="107"/>
      <c r="H296" s="107"/>
      <c r="I296" s="107"/>
      <c r="J296" s="105" t="str">
        <f t="shared" si="49"/>
        <v/>
      </c>
      <c r="K296" s="105" t="str">
        <f t="shared" si="50"/>
        <v/>
      </c>
      <c r="L296" s="105" t="str">
        <f t="shared" si="51"/>
        <v/>
      </c>
      <c r="M296" s="105" t="str">
        <f t="shared" si="52"/>
        <v/>
      </c>
      <c r="N296" s="105" t="str">
        <f t="shared" si="53"/>
        <v/>
      </c>
      <c r="O296" s="105" t="str">
        <f t="shared" si="54"/>
        <v/>
      </c>
      <c r="P296" s="105" t="str">
        <f t="shared" si="55"/>
        <v/>
      </c>
      <c r="Q296" s="105" t="str">
        <f t="shared" si="56"/>
        <v/>
      </c>
      <c r="R296" s="105" t="str">
        <f t="shared" si="57"/>
        <v/>
      </c>
      <c r="S296" s="106" t="str">
        <f t="shared" si="58"/>
        <v/>
      </c>
      <c r="T296" s="105" t="str">
        <f t="shared" si="60"/>
        <v/>
      </c>
    </row>
    <row r="297" spans="1:20" ht="19.95" customHeight="1">
      <c r="A297" s="79" t="str">
        <f t="shared" si="59"/>
        <v/>
      </c>
      <c r="B297" s="104">
        <f>SUM($A$2:A297)</f>
        <v>0</v>
      </c>
      <c r="C297" s="105" t="str">
        <f>'Agripp Holds PU (EU, ASIA)'!A312</f>
        <v>HU296</v>
      </c>
      <c r="D297" s="105">
        <f>IF(VLOOKUP(C297,'Agripp Holds PU (EU, ASIA)'!$A$11:$AL$1003,37,0)="",0,VLOOKUP(C297,'Agripp Holds PU (EU, ASIA)'!$A$11:$AL$1003,37,0))</f>
        <v>0</v>
      </c>
      <c r="E297" s="105">
        <v>296</v>
      </c>
      <c r="F297" s="106">
        <f>IF(VLOOKUP(C297,'Agripp Holds PU (EU, ASIA)'!$A$11:$AN$999,39,0)="",0,VLOOKUP(C297,'Agripp Holds PU (EU, ASIA)'!$A$11:$AN$999,39,0))</f>
        <v>0</v>
      </c>
      <c r="G297" s="107"/>
      <c r="H297" s="107"/>
      <c r="I297" s="107"/>
      <c r="J297" s="105" t="str">
        <f t="shared" si="49"/>
        <v/>
      </c>
      <c r="K297" s="105" t="str">
        <f t="shared" si="50"/>
        <v/>
      </c>
      <c r="L297" s="105" t="str">
        <f t="shared" si="51"/>
        <v/>
      </c>
      <c r="M297" s="105" t="str">
        <f t="shared" si="52"/>
        <v/>
      </c>
      <c r="N297" s="105" t="str">
        <f t="shared" si="53"/>
        <v/>
      </c>
      <c r="O297" s="105" t="str">
        <f t="shared" si="54"/>
        <v/>
      </c>
      <c r="P297" s="105" t="str">
        <f t="shared" si="55"/>
        <v/>
      </c>
      <c r="Q297" s="105" t="str">
        <f t="shared" si="56"/>
        <v/>
      </c>
      <c r="R297" s="105" t="str">
        <f t="shared" si="57"/>
        <v/>
      </c>
      <c r="S297" s="106" t="str">
        <f t="shared" si="58"/>
        <v/>
      </c>
      <c r="T297" s="105" t="str">
        <f t="shared" si="60"/>
        <v/>
      </c>
    </row>
    <row r="298" spans="1:20" ht="19.95" customHeight="1">
      <c r="A298" s="79" t="str">
        <f t="shared" si="59"/>
        <v/>
      </c>
      <c r="B298" s="104">
        <f>SUM($A$2:A298)</f>
        <v>0</v>
      </c>
      <c r="C298" s="105" t="str">
        <f>'Agripp Holds PU (EU, ASIA)'!A313</f>
        <v>HU297</v>
      </c>
      <c r="D298" s="105">
        <f>IF(VLOOKUP(C298,'Agripp Holds PU (EU, ASIA)'!$A$11:$AL$1003,37,0)="",0,VLOOKUP(C298,'Agripp Holds PU (EU, ASIA)'!$A$11:$AL$1003,37,0))</f>
        <v>0</v>
      </c>
      <c r="E298" s="105">
        <v>297</v>
      </c>
      <c r="F298" s="106">
        <f>IF(VLOOKUP(C298,'Agripp Holds PU (EU, ASIA)'!$A$11:$AN$999,39,0)="",0,VLOOKUP(C298,'Agripp Holds PU (EU, ASIA)'!$A$11:$AN$999,39,0))</f>
        <v>0</v>
      </c>
      <c r="G298" s="107"/>
      <c r="H298" s="107"/>
      <c r="I298" s="107"/>
      <c r="J298" s="105" t="str">
        <f t="shared" si="49"/>
        <v/>
      </c>
      <c r="K298" s="105" t="str">
        <f t="shared" si="50"/>
        <v/>
      </c>
      <c r="L298" s="105" t="str">
        <f t="shared" si="51"/>
        <v/>
      </c>
      <c r="M298" s="105" t="str">
        <f t="shared" si="52"/>
        <v/>
      </c>
      <c r="N298" s="105" t="str">
        <f t="shared" si="53"/>
        <v/>
      </c>
      <c r="O298" s="105" t="str">
        <f t="shared" si="54"/>
        <v/>
      </c>
      <c r="P298" s="105" t="str">
        <f t="shared" si="55"/>
        <v/>
      </c>
      <c r="Q298" s="105" t="str">
        <f t="shared" si="56"/>
        <v/>
      </c>
      <c r="R298" s="105" t="str">
        <f t="shared" si="57"/>
        <v/>
      </c>
      <c r="S298" s="106" t="str">
        <f t="shared" si="58"/>
        <v/>
      </c>
      <c r="T298" s="105" t="str">
        <f t="shared" si="60"/>
        <v/>
      </c>
    </row>
    <row r="299" spans="1:20" ht="19.95" customHeight="1">
      <c r="A299" s="79" t="str">
        <f t="shared" si="59"/>
        <v/>
      </c>
      <c r="B299" s="104">
        <f>SUM($A$2:A299)</f>
        <v>0</v>
      </c>
      <c r="C299" s="105" t="str">
        <f>'Agripp Holds PU (EU, ASIA)'!A314</f>
        <v>HU298</v>
      </c>
      <c r="D299" s="105">
        <f>IF(VLOOKUP(C299,'Agripp Holds PU (EU, ASIA)'!$A$11:$AL$1003,37,0)="",0,VLOOKUP(C299,'Agripp Holds PU (EU, ASIA)'!$A$11:$AL$1003,37,0))</f>
        <v>0</v>
      </c>
      <c r="E299" s="105">
        <v>298</v>
      </c>
      <c r="F299" s="106">
        <f>IF(VLOOKUP(C299,'Agripp Holds PU (EU, ASIA)'!$A$11:$AN$999,39,0)="",0,VLOOKUP(C299,'Agripp Holds PU (EU, ASIA)'!$A$11:$AN$999,39,0))</f>
        <v>0</v>
      </c>
      <c r="G299" s="107"/>
      <c r="H299" s="107"/>
      <c r="I299" s="107"/>
      <c r="J299" s="105" t="str">
        <f t="shared" si="49"/>
        <v/>
      </c>
      <c r="K299" s="105" t="str">
        <f t="shared" si="50"/>
        <v/>
      </c>
      <c r="L299" s="105" t="str">
        <f t="shared" si="51"/>
        <v/>
      </c>
      <c r="M299" s="105" t="str">
        <f t="shared" si="52"/>
        <v/>
      </c>
      <c r="N299" s="105" t="str">
        <f t="shared" si="53"/>
        <v/>
      </c>
      <c r="O299" s="105" t="str">
        <f t="shared" si="54"/>
        <v/>
      </c>
      <c r="P299" s="105" t="str">
        <f t="shared" si="55"/>
        <v/>
      </c>
      <c r="Q299" s="105" t="str">
        <f t="shared" si="56"/>
        <v/>
      </c>
      <c r="R299" s="105" t="str">
        <f t="shared" si="57"/>
        <v/>
      </c>
      <c r="S299" s="106" t="str">
        <f t="shared" si="58"/>
        <v/>
      </c>
      <c r="T299" s="105" t="str">
        <f t="shared" si="60"/>
        <v/>
      </c>
    </row>
    <row r="300" spans="1:20" ht="19.95" customHeight="1">
      <c r="A300" s="79" t="str">
        <f t="shared" si="59"/>
        <v/>
      </c>
      <c r="B300" s="104">
        <f>SUM($A$2:A300)</f>
        <v>0</v>
      </c>
      <c r="C300" s="105" t="str">
        <f>'Agripp Holds PU (EU, ASIA)'!A315</f>
        <v>HU299</v>
      </c>
      <c r="D300" s="105">
        <f>IF(VLOOKUP(C300,'Agripp Holds PU (EU, ASIA)'!$A$11:$AL$1003,37,0)="",0,VLOOKUP(C300,'Agripp Holds PU (EU, ASIA)'!$A$11:$AL$1003,37,0))</f>
        <v>0</v>
      </c>
      <c r="E300" s="105">
        <v>299</v>
      </c>
      <c r="F300" s="106">
        <f>IF(VLOOKUP(C300,'Agripp Holds PU (EU, ASIA)'!$A$11:$AN$999,39,0)="",0,VLOOKUP(C300,'Agripp Holds PU (EU, ASIA)'!$A$11:$AN$999,39,0))</f>
        <v>0</v>
      </c>
      <c r="G300" s="107"/>
      <c r="H300" s="107"/>
      <c r="I300" s="107"/>
      <c r="J300" s="105" t="str">
        <f t="shared" si="49"/>
        <v/>
      </c>
      <c r="K300" s="105" t="str">
        <f t="shared" si="50"/>
        <v/>
      </c>
      <c r="L300" s="105" t="str">
        <f t="shared" si="51"/>
        <v/>
      </c>
      <c r="M300" s="105" t="str">
        <f t="shared" si="52"/>
        <v/>
      </c>
      <c r="N300" s="105" t="str">
        <f t="shared" si="53"/>
        <v/>
      </c>
      <c r="O300" s="105" t="str">
        <f t="shared" si="54"/>
        <v/>
      </c>
      <c r="P300" s="105" t="str">
        <f t="shared" si="55"/>
        <v/>
      </c>
      <c r="Q300" s="105" t="str">
        <f t="shared" si="56"/>
        <v/>
      </c>
      <c r="R300" s="105" t="str">
        <f t="shared" si="57"/>
        <v/>
      </c>
      <c r="S300" s="106" t="str">
        <f t="shared" si="58"/>
        <v/>
      </c>
      <c r="T300" s="105" t="str">
        <f t="shared" si="60"/>
        <v/>
      </c>
    </row>
    <row r="301" spans="1:20" ht="19.95" customHeight="1">
      <c r="A301" s="79" t="str">
        <f t="shared" si="59"/>
        <v/>
      </c>
      <c r="B301" s="104">
        <f>SUM($A$2:A301)</f>
        <v>0</v>
      </c>
      <c r="C301" s="105" t="str">
        <f>'Agripp Holds PU (EU, ASIA)'!A316</f>
        <v>HU300</v>
      </c>
      <c r="D301" s="105">
        <f>IF(VLOOKUP(C301,'Agripp Holds PU (EU, ASIA)'!$A$11:$AL$1003,37,0)="",0,VLOOKUP(C301,'Agripp Holds PU (EU, ASIA)'!$A$11:$AL$1003,37,0))</f>
        <v>0</v>
      </c>
      <c r="E301" s="105">
        <v>300</v>
      </c>
      <c r="F301" s="106">
        <f>IF(VLOOKUP(C301,'Agripp Holds PU (EU, ASIA)'!$A$11:$AN$999,39,0)="",0,VLOOKUP(C301,'Agripp Holds PU (EU, ASIA)'!$A$11:$AN$999,39,0))</f>
        <v>0</v>
      </c>
      <c r="G301" s="107"/>
      <c r="H301" s="107"/>
      <c r="I301" s="107"/>
      <c r="J301" s="105" t="str">
        <f t="shared" si="49"/>
        <v/>
      </c>
      <c r="K301" s="105" t="str">
        <f t="shared" si="50"/>
        <v/>
      </c>
      <c r="L301" s="105" t="str">
        <f t="shared" si="51"/>
        <v/>
      </c>
      <c r="M301" s="105" t="str">
        <f t="shared" si="52"/>
        <v/>
      </c>
      <c r="N301" s="105" t="str">
        <f t="shared" si="53"/>
        <v/>
      </c>
      <c r="O301" s="105" t="str">
        <f t="shared" si="54"/>
        <v/>
      </c>
      <c r="P301" s="105" t="str">
        <f t="shared" si="55"/>
        <v/>
      </c>
      <c r="Q301" s="105" t="str">
        <f t="shared" si="56"/>
        <v/>
      </c>
      <c r="R301" s="105" t="str">
        <f t="shared" si="57"/>
        <v/>
      </c>
      <c r="S301" s="106" t="str">
        <f t="shared" si="58"/>
        <v/>
      </c>
      <c r="T301" s="105" t="str">
        <f t="shared" si="60"/>
        <v/>
      </c>
    </row>
    <row r="302" spans="1:20" ht="19.95" customHeight="1">
      <c r="A302" s="79" t="str">
        <f t="shared" si="59"/>
        <v/>
      </c>
      <c r="B302" s="104">
        <f>SUM($A$2:A302)</f>
        <v>0</v>
      </c>
      <c r="C302" s="105" t="str">
        <f>'Agripp Holds PU (EU, ASIA)'!A317</f>
        <v>HU301</v>
      </c>
      <c r="D302" s="105">
        <f>IF(VLOOKUP(C302,'Agripp Holds PU (EU, ASIA)'!$A$11:$AL$1003,37,0)="",0,VLOOKUP(C302,'Agripp Holds PU (EU, ASIA)'!$A$11:$AL$1003,37,0))</f>
        <v>0</v>
      </c>
      <c r="E302" s="105">
        <v>301</v>
      </c>
      <c r="F302" s="106">
        <f>IF(VLOOKUP(C302,'Agripp Holds PU (EU, ASIA)'!$A$11:$AN$999,39,0)="",0,VLOOKUP(C302,'Agripp Holds PU (EU, ASIA)'!$A$11:$AN$999,39,0))</f>
        <v>0</v>
      </c>
      <c r="G302" s="107"/>
      <c r="H302" s="107"/>
      <c r="I302" s="107"/>
      <c r="J302" s="105" t="str">
        <f t="shared" si="49"/>
        <v/>
      </c>
      <c r="K302" s="105" t="str">
        <f t="shared" si="50"/>
        <v/>
      </c>
      <c r="L302" s="105" t="str">
        <f t="shared" si="51"/>
        <v/>
      </c>
      <c r="M302" s="105" t="str">
        <f t="shared" si="52"/>
        <v/>
      </c>
      <c r="N302" s="105" t="str">
        <f t="shared" si="53"/>
        <v/>
      </c>
      <c r="O302" s="105" t="str">
        <f t="shared" si="54"/>
        <v/>
      </c>
      <c r="P302" s="105" t="str">
        <f t="shared" si="55"/>
        <v/>
      </c>
      <c r="Q302" s="105" t="str">
        <f t="shared" si="56"/>
        <v/>
      </c>
      <c r="R302" s="105" t="str">
        <f t="shared" si="57"/>
        <v/>
      </c>
      <c r="S302" s="106" t="str">
        <f t="shared" si="58"/>
        <v/>
      </c>
      <c r="T302" s="105" t="str">
        <f t="shared" si="60"/>
        <v/>
      </c>
    </row>
    <row r="303" spans="1:20" ht="19.95" customHeight="1">
      <c r="A303" s="79" t="str">
        <f t="shared" si="59"/>
        <v/>
      </c>
      <c r="B303" s="104">
        <f>SUM($A$2:A303)</f>
        <v>0</v>
      </c>
      <c r="C303" s="105" t="str">
        <f>'Agripp Holds PU (EU, ASIA)'!A318</f>
        <v>HU302</v>
      </c>
      <c r="D303" s="105">
        <f>IF(VLOOKUP(C303,'Agripp Holds PU (EU, ASIA)'!$A$11:$AL$1003,37,0)="",0,VLOOKUP(C303,'Agripp Holds PU (EU, ASIA)'!$A$11:$AL$1003,37,0))</f>
        <v>0</v>
      </c>
      <c r="E303" s="105">
        <v>302</v>
      </c>
      <c r="F303" s="106">
        <f>IF(VLOOKUP(C303,'Agripp Holds PU (EU, ASIA)'!$A$11:$AN$999,39,0)="",0,VLOOKUP(C303,'Agripp Holds PU (EU, ASIA)'!$A$11:$AN$999,39,0))</f>
        <v>0</v>
      </c>
      <c r="G303" s="107"/>
      <c r="H303" s="107"/>
      <c r="I303" s="107"/>
      <c r="J303" s="105" t="str">
        <f t="shared" si="49"/>
        <v/>
      </c>
      <c r="K303" s="105" t="str">
        <f t="shared" si="50"/>
        <v/>
      </c>
      <c r="L303" s="105" t="str">
        <f t="shared" si="51"/>
        <v/>
      </c>
      <c r="M303" s="105" t="str">
        <f t="shared" si="52"/>
        <v/>
      </c>
      <c r="N303" s="105" t="str">
        <f t="shared" si="53"/>
        <v/>
      </c>
      <c r="O303" s="105" t="str">
        <f t="shared" si="54"/>
        <v/>
      </c>
      <c r="P303" s="105" t="str">
        <f t="shared" si="55"/>
        <v/>
      </c>
      <c r="Q303" s="105" t="str">
        <f t="shared" si="56"/>
        <v/>
      </c>
      <c r="R303" s="105" t="str">
        <f t="shared" si="57"/>
        <v/>
      </c>
      <c r="S303" s="106" t="str">
        <f t="shared" si="58"/>
        <v/>
      </c>
      <c r="T303" s="105" t="str">
        <f t="shared" si="60"/>
        <v/>
      </c>
    </row>
    <row r="304" spans="1:20" ht="19.95" customHeight="1">
      <c r="A304" s="79" t="str">
        <f t="shared" si="59"/>
        <v/>
      </c>
      <c r="B304" s="104">
        <f>SUM($A$2:A304)</f>
        <v>0</v>
      </c>
      <c r="C304" s="105" t="str">
        <f>'Agripp Holds PU (EU, ASIA)'!A319</f>
        <v>HU303</v>
      </c>
      <c r="D304" s="105">
        <f>IF(VLOOKUP(C304,'Agripp Holds PU (EU, ASIA)'!$A$11:$AL$1003,37,0)="",0,VLOOKUP(C304,'Agripp Holds PU (EU, ASIA)'!$A$11:$AL$1003,37,0))</f>
        <v>0</v>
      </c>
      <c r="E304" s="105">
        <v>303</v>
      </c>
      <c r="F304" s="106">
        <f>IF(VLOOKUP(C304,'Agripp Holds PU (EU, ASIA)'!$A$11:$AN$999,39,0)="",0,VLOOKUP(C304,'Agripp Holds PU (EU, ASIA)'!$A$11:$AN$999,39,0))</f>
        <v>0</v>
      </c>
      <c r="G304" s="107"/>
      <c r="H304" s="107"/>
      <c r="I304" s="107"/>
      <c r="J304" s="105" t="str">
        <f t="shared" si="49"/>
        <v/>
      </c>
      <c r="K304" s="105" t="str">
        <f t="shared" si="50"/>
        <v/>
      </c>
      <c r="L304" s="105" t="str">
        <f t="shared" si="51"/>
        <v/>
      </c>
      <c r="M304" s="105" t="str">
        <f t="shared" si="52"/>
        <v/>
      </c>
      <c r="N304" s="105" t="str">
        <f t="shared" si="53"/>
        <v/>
      </c>
      <c r="O304" s="105" t="str">
        <f t="shared" si="54"/>
        <v/>
      </c>
      <c r="P304" s="105" t="str">
        <f t="shared" si="55"/>
        <v/>
      </c>
      <c r="Q304" s="105" t="str">
        <f t="shared" si="56"/>
        <v/>
      </c>
      <c r="R304" s="105" t="str">
        <f t="shared" si="57"/>
        <v/>
      </c>
      <c r="S304" s="106" t="str">
        <f t="shared" si="58"/>
        <v/>
      </c>
      <c r="T304" s="105" t="str">
        <f t="shared" si="60"/>
        <v/>
      </c>
    </row>
    <row r="305" spans="1:20" ht="19.95" customHeight="1">
      <c r="A305" s="79" t="str">
        <f t="shared" si="59"/>
        <v/>
      </c>
      <c r="B305" s="104">
        <f>SUM($A$2:A305)</f>
        <v>0</v>
      </c>
      <c r="C305" s="105" t="str">
        <f>'Agripp Holds PU (EU, ASIA)'!A320</f>
        <v>HU304</v>
      </c>
      <c r="D305" s="105">
        <f>IF(VLOOKUP(C305,'Agripp Holds PU (EU, ASIA)'!$A$11:$AL$1003,37,0)="",0,VLOOKUP(C305,'Agripp Holds PU (EU, ASIA)'!$A$11:$AL$1003,37,0))</f>
        <v>0</v>
      </c>
      <c r="E305" s="105">
        <v>304</v>
      </c>
      <c r="F305" s="106">
        <f>IF(VLOOKUP(C305,'Agripp Holds PU (EU, ASIA)'!$A$11:$AN$999,39,0)="",0,VLOOKUP(C305,'Agripp Holds PU (EU, ASIA)'!$A$11:$AN$999,39,0))</f>
        <v>0</v>
      </c>
      <c r="G305" s="107"/>
      <c r="H305" s="107"/>
      <c r="I305" s="107"/>
      <c r="J305" s="105" t="str">
        <f t="shared" si="49"/>
        <v/>
      </c>
      <c r="K305" s="105" t="str">
        <f t="shared" si="50"/>
        <v/>
      </c>
      <c r="L305" s="105" t="str">
        <f t="shared" si="51"/>
        <v/>
      </c>
      <c r="M305" s="105" t="str">
        <f t="shared" si="52"/>
        <v/>
      </c>
      <c r="N305" s="105" t="str">
        <f t="shared" si="53"/>
        <v/>
      </c>
      <c r="O305" s="105" t="str">
        <f t="shared" si="54"/>
        <v/>
      </c>
      <c r="P305" s="105" t="str">
        <f t="shared" si="55"/>
        <v/>
      </c>
      <c r="Q305" s="105" t="str">
        <f t="shared" si="56"/>
        <v/>
      </c>
      <c r="R305" s="105" t="str">
        <f t="shared" si="57"/>
        <v/>
      </c>
      <c r="S305" s="106" t="str">
        <f t="shared" si="58"/>
        <v/>
      </c>
      <c r="T305" s="105" t="str">
        <f t="shared" si="60"/>
        <v/>
      </c>
    </row>
    <row r="306" spans="1:20" ht="19.95" customHeight="1">
      <c r="A306" s="79" t="str">
        <f t="shared" si="59"/>
        <v/>
      </c>
      <c r="B306" s="104">
        <f>SUM($A$2:A306)</f>
        <v>0</v>
      </c>
      <c r="C306" s="105" t="str">
        <f>'Agripp Holds PU (EU, ASIA)'!A321</f>
        <v>HU305</v>
      </c>
      <c r="D306" s="105">
        <f>IF(VLOOKUP(C306,'Agripp Holds PU (EU, ASIA)'!$A$11:$AL$1003,37,0)="",0,VLOOKUP(C306,'Agripp Holds PU (EU, ASIA)'!$A$11:$AL$1003,37,0))</f>
        <v>0</v>
      </c>
      <c r="E306" s="105">
        <v>305</v>
      </c>
      <c r="F306" s="106">
        <f>IF(VLOOKUP(C306,'Agripp Holds PU (EU, ASIA)'!$A$11:$AN$999,39,0)="",0,VLOOKUP(C306,'Agripp Holds PU (EU, ASIA)'!$A$11:$AN$999,39,0))</f>
        <v>0</v>
      </c>
      <c r="G306" s="107"/>
      <c r="H306" s="107"/>
      <c r="I306" s="107"/>
      <c r="J306" s="105" t="str">
        <f t="shared" si="49"/>
        <v/>
      </c>
      <c r="K306" s="105" t="str">
        <f t="shared" si="50"/>
        <v/>
      </c>
      <c r="L306" s="105" t="str">
        <f t="shared" si="51"/>
        <v/>
      </c>
      <c r="M306" s="105" t="str">
        <f t="shared" si="52"/>
        <v/>
      </c>
      <c r="N306" s="105" t="str">
        <f t="shared" si="53"/>
        <v/>
      </c>
      <c r="O306" s="105" t="str">
        <f t="shared" si="54"/>
        <v/>
      </c>
      <c r="P306" s="105" t="str">
        <f t="shared" si="55"/>
        <v/>
      </c>
      <c r="Q306" s="105" t="str">
        <f t="shared" si="56"/>
        <v/>
      </c>
      <c r="R306" s="105" t="str">
        <f t="shared" si="57"/>
        <v/>
      </c>
      <c r="S306" s="106" t="str">
        <f t="shared" si="58"/>
        <v/>
      </c>
      <c r="T306" s="105" t="str">
        <f t="shared" si="60"/>
        <v/>
      </c>
    </row>
    <row r="307" spans="1:20" ht="19.95" customHeight="1">
      <c r="A307" s="79" t="str">
        <f t="shared" si="59"/>
        <v/>
      </c>
      <c r="B307" s="104">
        <f>SUM($A$2:A307)</f>
        <v>0</v>
      </c>
      <c r="C307" s="105" t="str">
        <f>'Agripp Holds PU (EU, ASIA)'!A322</f>
        <v>HU306</v>
      </c>
      <c r="D307" s="105">
        <f>IF(VLOOKUP(C307,'Agripp Holds PU (EU, ASIA)'!$A$11:$AL$1003,37,0)="",0,VLOOKUP(C307,'Agripp Holds PU (EU, ASIA)'!$A$11:$AL$1003,37,0))</f>
        <v>0</v>
      </c>
      <c r="E307" s="105">
        <v>306</v>
      </c>
      <c r="F307" s="106">
        <f>IF(VLOOKUP(C307,'Agripp Holds PU (EU, ASIA)'!$A$11:$AN$999,39,0)="",0,VLOOKUP(C307,'Agripp Holds PU (EU, ASIA)'!$A$11:$AN$999,39,0))</f>
        <v>0</v>
      </c>
      <c r="G307" s="107"/>
      <c r="H307" s="107"/>
      <c r="I307" s="107"/>
      <c r="J307" s="105" t="str">
        <f t="shared" si="49"/>
        <v/>
      </c>
      <c r="K307" s="105" t="str">
        <f t="shared" si="50"/>
        <v/>
      </c>
      <c r="L307" s="105" t="str">
        <f t="shared" si="51"/>
        <v/>
      </c>
      <c r="M307" s="105" t="str">
        <f t="shared" si="52"/>
        <v/>
      </c>
      <c r="N307" s="105" t="str">
        <f t="shared" si="53"/>
        <v/>
      </c>
      <c r="O307" s="105" t="str">
        <f t="shared" si="54"/>
        <v/>
      </c>
      <c r="P307" s="105" t="str">
        <f t="shared" si="55"/>
        <v/>
      </c>
      <c r="Q307" s="105" t="str">
        <f t="shared" si="56"/>
        <v/>
      </c>
      <c r="R307" s="105" t="str">
        <f t="shared" si="57"/>
        <v/>
      </c>
      <c r="S307" s="106" t="str">
        <f t="shared" si="58"/>
        <v/>
      </c>
      <c r="T307" s="105" t="str">
        <f t="shared" si="60"/>
        <v/>
      </c>
    </row>
    <row r="308" spans="1:20" ht="19.95" customHeight="1">
      <c r="A308" s="79" t="str">
        <f t="shared" si="59"/>
        <v/>
      </c>
      <c r="B308" s="104">
        <f>SUM($A$2:A308)</f>
        <v>0</v>
      </c>
      <c r="C308" s="105" t="str">
        <f>'Agripp Holds PU (EU, ASIA)'!A323</f>
        <v>HU307</v>
      </c>
      <c r="D308" s="105">
        <f>IF(VLOOKUP(C308,'Agripp Holds PU (EU, ASIA)'!$A$11:$AL$1003,37,0)="",0,VLOOKUP(C308,'Agripp Holds PU (EU, ASIA)'!$A$11:$AL$1003,37,0))</f>
        <v>0</v>
      </c>
      <c r="E308" s="105">
        <v>307</v>
      </c>
      <c r="F308" s="106">
        <f>IF(VLOOKUP(C308,'Agripp Holds PU (EU, ASIA)'!$A$11:$AN$999,39,0)="",0,VLOOKUP(C308,'Agripp Holds PU (EU, ASIA)'!$A$11:$AN$999,39,0))</f>
        <v>0</v>
      </c>
      <c r="G308" s="107"/>
      <c r="H308" s="107"/>
      <c r="I308" s="107"/>
      <c r="J308" s="105" t="str">
        <f t="shared" si="49"/>
        <v/>
      </c>
      <c r="K308" s="105" t="str">
        <f t="shared" si="50"/>
        <v/>
      </c>
      <c r="L308" s="105" t="str">
        <f t="shared" si="51"/>
        <v/>
      </c>
      <c r="M308" s="105" t="str">
        <f t="shared" si="52"/>
        <v/>
      </c>
      <c r="N308" s="105" t="str">
        <f t="shared" si="53"/>
        <v/>
      </c>
      <c r="O308" s="105" t="str">
        <f t="shared" si="54"/>
        <v/>
      </c>
      <c r="P308" s="105" t="str">
        <f t="shared" si="55"/>
        <v/>
      </c>
      <c r="Q308" s="105" t="str">
        <f t="shared" si="56"/>
        <v/>
      </c>
      <c r="R308" s="105" t="str">
        <f t="shared" si="57"/>
        <v/>
      </c>
      <c r="S308" s="106" t="str">
        <f t="shared" si="58"/>
        <v/>
      </c>
      <c r="T308" s="105" t="str">
        <f t="shared" si="60"/>
        <v/>
      </c>
    </row>
    <row r="309" spans="1:20" ht="19.95" customHeight="1">
      <c r="A309" s="79" t="str">
        <f t="shared" si="59"/>
        <v/>
      </c>
      <c r="B309" s="104">
        <f>SUM($A$2:A309)</f>
        <v>0</v>
      </c>
      <c r="C309" s="137"/>
      <c r="D309" s="105"/>
      <c r="E309" s="105">
        <v>308</v>
      </c>
      <c r="F309" s="140"/>
      <c r="G309" s="107"/>
      <c r="H309" s="107"/>
      <c r="I309" s="107"/>
      <c r="J309" s="105" t="str">
        <f>IF(ISERROR(VLOOKUP(#REF!,$B$2:$D$1047,2,0)),"",VLOOKUP(#REF!,$B$2:$D$1047,2,0))</f>
        <v/>
      </c>
      <c r="K309" s="105" t="str">
        <f t="shared" si="50"/>
        <v/>
      </c>
      <c r="L309" s="105" t="str">
        <f t="shared" si="51"/>
        <v/>
      </c>
      <c r="M309" s="105" t="str">
        <f t="shared" si="52"/>
        <v/>
      </c>
      <c r="N309" s="105" t="str">
        <f t="shared" si="53"/>
        <v/>
      </c>
      <c r="O309" s="105" t="str">
        <f t="shared" si="54"/>
        <v/>
      </c>
      <c r="P309" s="105" t="str">
        <f t="shared" si="55"/>
        <v/>
      </c>
      <c r="Q309" s="105" t="str">
        <f t="shared" si="56"/>
        <v/>
      </c>
      <c r="R309" s="105" t="str">
        <f t="shared" si="57"/>
        <v/>
      </c>
      <c r="S309" s="106" t="str">
        <f t="shared" si="58"/>
        <v/>
      </c>
      <c r="T309" s="105" t="str">
        <f t="shared" si="60"/>
        <v/>
      </c>
    </row>
    <row r="310" spans="1:20" ht="19.95" customHeight="1">
      <c r="A310" s="79" t="str">
        <f t="shared" si="59"/>
        <v/>
      </c>
      <c r="B310" s="104">
        <f>SUM($A$2:A310)</f>
        <v>0</v>
      </c>
      <c r="C310" s="105" t="s">
        <v>1021</v>
      </c>
      <c r="D310" s="105">
        <f>IF(VLOOKUP(C310,'Agripp Holds PE (EU)'!$A$10:$AA$1039,26,0)="",0,VLOOKUP(C310,'Agripp Holds PE (EU)'!$A$10:$AA$1039,26,0))</f>
        <v>0</v>
      </c>
      <c r="E310" s="105">
        <v>309</v>
      </c>
      <c r="F310" s="106">
        <f>IF(VLOOKUP(C310,'Agripp Holds PE (EU)'!$A$10:$AC$1039,28,0)="",0,VLOOKUP(C310,'Agripp Holds PE (EU)'!$A$10:$AC$1039,28,0))</f>
        <v>0</v>
      </c>
      <c r="G310" s="107"/>
      <c r="H310" s="107"/>
      <c r="I310" s="107"/>
      <c r="J310" s="105" t="str">
        <f>IF(ISERROR(VLOOKUP(#REF!,$B$2:$D$1047,2,0)),"",VLOOKUP(#REF!,$B$2:$D$1047,2,0))</f>
        <v/>
      </c>
      <c r="K310" s="105" t="str">
        <f t="shared" si="50"/>
        <v/>
      </c>
      <c r="L310" s="105" t="str">
        <f t="shared" si="51"/>
        <v/>
      </c>
      <c r="M310" s="105" t="str">
        <f t="shared" si="52"/>
        <v/>
      </c>
      <c r="N310" s="105" t="str">
        <f t="shared" si="53"/>
        <v/>
      </c>
      <c r="O310" s="105" t="str">
        <f t="shared" si="54"/>
        <v/>
      </c>
      <c r="P310" s="105" t="str">
        <f t="shared" si="55"/>
        <v/>
      </c>
      <c r="Q310" s="105" t="str">
        <f t="shared" si="56"/>
        <v/>
      </c>
      <c r="R310" s="105" t="str">
        <f t="shared" si="57"/>
        <v/>
      </c>
      <c r="S310" s="106" t="str">
        <f t="shared" si="58"/>
        <v/>
      </c>
      <c r="T310" s="105" t="str">
        <f t="shared" si="60"/>
        <v/>
      </c>
    </row>
    <row r="311" spans="1:20" ht="19.95" customHeight="1">
      <c r="A311" s="79" t="str">
        <f t="shared" si="59"/>
        <v/>
      </c>
      <c r="B311" s="104">
        <f>SUM($A$2:A311)</f>
        <v>0</v>
      </c>
      <c r="C311" s="105" t="s">
        <v>1022</v>
      </c>
      <c r="D311" s="105">
        <f>IF(VLOOKUP(C311,'Agripp Holds PE (EU)'!$A$10:$AA$1039,26,0)="",0,VLOOKUP(C311,'Agripp Holds PE (EU)'!$A$10:$AA$1039,26,0))</f>
        <v>0</v>
      </c>
      <c r="E311" s="105">
        <v>310</v>
      </c>
      <c r="F311" s="106">
        <f>IF(VLOOKUP(C311,'Agripp Holds PE (EU)'!$A$10:$AC$1039,28,0)="",0,VLOOKUP(C311,'Agripp Holds PE (EU)'!$A$10:$AC$1039,28,0))</f>
        <v>0</v>
      </c>
      <c r="G311" s="107"/>
      <c r="H311" s="107"/>
      <c r="I311" s="107"/>
      <c r="J311" s="105" t="str">
        <f>IF(ISERROR(VLOOKUP(#REF!,$B$2:$D$1047,2,0)),"",VLOOKUP(#REF!,$B$2:$D$1047,2,0))</f>
        <v/>
      </c>
      <c r="K311" s="105" t="str">
        <f t="shared" si="50"/>
        <v/>
      </c>
      <c r="L311" s="105" t="str">
        <f t="shared" si="51"/>
        <v/>
      </c>
      <c r="M311" s="105" t="str">
        <f t="shared" si="52"/>
        <v/>
      </c>
      <c r="N311" s="105" t="str">
        <f t="shared" si="53"/>
        <v/>
      </c>
      <c r="O311" s="105" t="str">
        <f t="shared" si="54"/>
        <v/>
      </c>
      <c r="P311" s="105" t="str">
        <f t="shared" si="55"/>
        <v/>
      </c>
      <c r="Q311" s="105" t="str">
        <f t="shared" si="56"/>
        <v/>
      </c>
      <c r="R311" s="105" t="str">
        <f t="shared" si="57"/>
        <v/>
      </c>
      <c r="S311" s="106" t="str">
        <f t="shared" si="58"/>
        <v/>
      </c>
      <c r="T311" s="105" t="str">
        <f t="shared" si="60"/>
        <v/>
      </c>
    </row>
    <row r="312" spans="1:20" ht="19.95" customHeight="1">
      <c r="A312" s="79" t="str">
        <f t="shared" si="59"/>
        <v/>
      </c>
      <c r="B312" s="104">
        <f>SUM($A$2:A312)</f>
        <v>0</v>
      </c>
      <c r="C312" s="105" t="s">
        <v>1023</v>
      </c>
      <c r="D312" s="105">
        <f>IF(VLOOKUP(C312,'Agripp Holds PE (EU)'!$A$10:$AA$1039,26,0)="",0,VLOOKUP(C312,'Agripp Holds PE (EU)'!$A$10:$AA$1039,26,0))</f>
        <v>0</v>
      </c>
      <c r="E312" s="105">
        <v>311</v>
      </c>
      <c r="F312" s="106">
        <f>IF(VLOOKUP(C312,'Agripp Holds PE (EU)'!$A$10:$AC$1039,28,0)="",0,VLOOKUP(C312,'Agripp Holds PE (EU)'!$A$10:$AC$1039,28,0))</f>
        <v>0</v>
      </c>
      <c r="G312" s="107"/>
      <c r="H312" s="107"/>
      <c r="I312" s="107"/>
      <c r="J312" s="105" t="str">
        <f>IF(ISERROR(VLOOKUP(#REF!,$B$2:$D$1047,2,0)),"",VLOOKUP(#REF!,$B$2:$D$1047,2,0))</f>
        <v/>
      </c>
      <c r="K312" s="105" t="str">
        <f t="shared" si="50"/>
        <v/>
      </c>
      <c r="L312" s="105" t="str">
        <f t="shared" si="51"/>
        <v/>
      </c>
      <c r="M312" s="105" t="str">
        <f t="shared" si="52"/>
        <v/>
      </c>
      <c r="N312" s="105" t="str">
        <f t="shared" si="53"/>
        <v/>
      </c>
      <c r="O312" s="105" t="str">
        <f t="shared" si="54"/>
        <v/>
      </c>
      <c r="P312" s="105" t="str">
        <f t="shared" si="55"/>
        <v/>
      </c>
      <c r="Q312" s="105" t="str">
        <f t="shared" si="56"/>
        <v/>
      </c>
      <c r="R312" s="105" t="str">
        <f t="shared" si="57"/>
        <v/>
      </c>
      <c r="S312" s="106" t="str">
        <f t="shared" si="58"/>
        <v/>
      </c>
      <c r="T312" s="105" t="str">
        <f t="shared" si="60"/>
        <v/>
      </c>
    </row>
    <row r="313" spans="1:20" ht="19.95" customHeight="1">
      <c r="A313" s="79" t="str">
        <f t="shared" si="59"/>
        <v/>
      </c>
      <c r="B313" s="104">
        <f>SUM($A$2:A313)</f>
        <v>0</v>
      </c>
      <c r="C313" s="105" t="s">
        <v>1234</v>
      </c>
      <c r="D313" s="105">
        <f>IF(VLOOKUP(C313,'Agripp Holds PE (EU)'!$A$10:$AA$1039,26,0)="",0,VLOOKUP(C313,'Agripp Holds PE (EU)'!$A$10:$AA$1039,26,0))</f>
        <v>0</v>
      </c>
      <c r="E313" s="105">
        <v>312</v>
      </c>
      <c r="F313" s="106">
        <f>IF(VLOOKUP(C313,'Agripp Holds PE (EU)'!$A$10:$AC$1039,28,0)="",0,VLOOKUP(C313,'Agripp Holds PE (EU)'!$A$10:$AC$1039,28,0))</f>
        <v>0</v>
      </c>
      <c r="G313" s="107"/>
      <c r="H313" s="107"/>
      <c r="I313" s="107"/>
      <c r="J313" s="105" t="str">
        <f>IF(ISERROR(VLOOKUP(#REF!,$B$2:$D$1047,2,0)),"",VLOOKUP(#REF!,$B$2:$D$1047,2,0))</f>
        <v/>
      </c>
      <c r="K313" s="105" t="str">
        <f t="shared" si="50"/>
        <v/>
      </c>
      <c r="L313" s="105" t="str">
        <f t="shared" si="51"/>
        <v/>
      </c>
      <c r="M313" s="105" t="str">
        <f t="shared" si="52"/>
        <v/>
      </c>
      <c r="N313" s="105" t="str">
        <f t="shared" si="53"/>
        <v/>
      </c>
      <c r="O313" s="105" t="str">
        <f t="shared" si="54"/>
        <v/>
      </c>
      <c r="P313" s="105" t="str">
        <f t="shared" si="55"/>
        <v/>
      </c>
      <c r="Q313" s="105" t="str">
        <f t="shared" si="56"/>
        <v/>
      </c>
      <c r="R313" s="105" t="str">
        <f t="shared" si="57"/>
        <v/>
      </c>
      <c r="S313" s="106" t="str">
        <f t="shared" si="58"/>
        <v/>
      </c>
      <c r="T313" s="105" t="str">
        <f t="shared" si="60"/>
        <v/>
      </c>
    </row>
    <row r="314" spans="1:20" ht="19.95" customHeight="1">
      <c r="A314" s="79" t="str">
        <f t="shared" si="59"/>
        <v/>
      </c>
      <c r="B314" s="104">
        <f>SUM($A$2:A314)</f>
        <v>0</v>
      </c>
      <c r="C314" s="105" t="s">
        <v>1235</v>
      </c>
      <c r="D314" s="105">
        <f>IF(VLOOKUP(C314,'Agripp Holds PE (EU)'!$A$10:$AA$1039,26,0)="",0,VLOOKUP(C314,'Agripp Holds PE (EU)'!$A$10:$AA$1039,26,0))</f>
        <v>0</v>
      </c>
      <c r="E314" s="105">
        <v>313</v>
      </c>
      <c r="F314" s="106">
        <f>IF(VLOOKUP(C314,'Agripp Holds PE (EU)'!$A$10:$AC$1039,28,0)="",0,VLOOKUP(C314,'Agripp Holds PE (EU)'!$A$10:$AC$1039,28,0))</f>
        <v>0</v>
      </c>
      <c r="G314" s="107"/>
      <c r="H314" s="107"/>
      <c r="I314" s="107"/>
      <c r="J314" s="105" t="str">
        <f>IF(ISERROR(VLOOKUP(#REF!,$B$2:$D$1047,2,0)),"",VLOOKUP(#REF!,$B$2:$D$1047,2,0))</f>
        <v/>
      </c>
      <c r="K314" s="105" t="str">
        <f t="shared" si="50"/>
        <v/>
      </c>
      <c r="L314" s="105" t="str">
        <f t="shared" si="51"/>
        <v/>
      </c>
      <c r="M314" s="105" t="str">
        <f t="shared" si="52"/>
        <v/>
      </c>
      <c r="N314" s="105" t="str">
        <f t="shared" si="53"/>
        <v/>
      </c>
      <c r="O314" s="105" t="str">
        <f t="shared" si="54"/>
        <v/>
      </c>
      <c r="P314" s="105" t="str">
        <f t="shared" si="55"/>
        <v/>
      </c>
      <c r="Q314" s="105" t="str">
        <f t="shared" si="56"/>
        <v/>
      </c>
      <c r="R314" s="105" t="str">
        <f t="shared" si="57"/>
        <v/>
      </c>
      <c r="S314" s="106" t="str">
        <f t="shared" si="58"/>
        <v/>
      </c>
      <c r="T314" s="105" t="str">
        <f t="shared" si="60"/>
        <v/>
      </c>
    </row>
    <row r="315" spans="1:20" ht="19.95" customHeight="1">
      <c r="A315" s="79" t="str">
        <f t="shared" si="59"/>
        <v/>
      </c>
      <c r="B315" s="104">
        <f>SUM($A$2:A315)</f>
        <v>0</v>
      </c>
      <c r="C315" s="105" t="s">
        <v>1236</v>
      </c>
      <c r="D315" s="105">
        <f>IF(VLOOKUP(C315,'Agripp Holds PE (EU)'!$A$10:$AA$1039,26,0)="",0,VLOOKUP(C315,'Agripp Holds PE (EU)'!$A$10:$AA$1039,26,0))</f>
        <v>0</v>
      </c>
      <c r="E315" s="105">
        <v>314</v>
      </c>
      <c r="F315" s="106">
        <f>IF(VLOOKUP(C315,'Agripp Holds PE (EU)'!$A$10:$AC$1039,28,0)="",0,VLOOKUP(C315,'Agripp Holds PE (EU)'!$A$10:$AC$1039,28,0))</f>
        <v>0</v>
      </c>
      <c r="G315" s="107"/>
      <c r="H315" s="107"/>
      <c r="I315" s="107"/>
      <c r="J315" s="105" t="str">
        <f>IF(ISERROR(VLOOKUP(#REF!,$B$2:$D$1047,2,0)),"",VLOOKUP(#REF!,$B$2:$D$1047,2,0))</f>
        <v/>
      </c>
      <c r="K315" s="105" t="str">
        <f t="shared" si="50"/>
        <v/>
      </c>
      <c r="L315" s="105" t="str">
        <f t="shared" si="51"/>
        <v/>
      </c>
      <c r="M315" s="105" t="str">
        <f t="shared" si="52"/>
        <v/>
      </c>
      <c r="N315" s="105" t="str">
        <f t="shared" si="53"/>
        <v/>
      </c>
      <c r="O315" s="105" t="str">
        <f t="shared" si="54"/>
        <v/>
      </c>
      <c r="P315" s="105" t="str">
        <f t="shared" si="55"/>
        <v/>
      </c>
      <c r="Q315" s="105" t="str">
        <f t="shared" si="56"/>
        <v/>
      </c>
      <c r="R315" s="105" t="str">
        <f t="shared" si="57"/>
        <v/>
      </c>
      <c r="S315" s="106" t="str">
        <f t="shared" si="58"/>
        <v/>
      </c>
      <c r="T315" s="105" t="str">
        <f t="shared" si="60"/>
        <v/>
      </c>
    </row>
    <row r="316" spans="1:20" ht="19.95" customHeight="1">
      <c r="A316" s="79" t="str">
        <f t="shared" si="59"/>
        <v/>
      </c>
      <c r="B316" s="104">
        <f>SUM($A$2:A316)</f>
        <v>0</v>
      </c>
      <c r="C316" s="105" t="s">
        <v>1237</v>
      </c>
      <c r="D316" s="105">
        <f>IF(VLOOKUP(C316,'Agripp Holds PE (EU)'!$A$10:$AA$1039,26,0)="",0,VLOOKUP(C316,'Agripp Holds PE (EU)'!$A$10:$AA$1039,26,0))</f>
        <v>0</v>
      </c>
      <c r="E316" s="105">
        <v>315</v>
      </c>
      <c r="F316" s="106">
        <f>IF(VLOOKUP(C316,'Agripp Holds PE (EU)'!$A$10:$AC$1039,28,0)="",0,VLOOKUP(C316,'Agripp Holds PE (EU)'!$A$10:$AC$1039,28,0))</f>
        <v>0</v>
      </c>
      <c r="G316" s="107"/>
      <c r="H316" s="107"/>
      <c r="I316" s="107"/>
      <c r="J316" s="105" t="str">
        <f>IF(ISERROR(VLOOKUP(#REF!,$B$2:$D$1047,2,0)),"",VLOOKUP(#REF!,$B$2:$D$1047,2,0))</f>
        <v/>
      </c>
      <c r="K316" s="105" t="str">
        <f t="shared" si="50"/>
        <v/>
      </c>
      <c r="L316" s="105" t="str">
        <f t="shared" si="51"/>
        <v/>
      </c>
      <c r="M316" s="105" t="str">
        <f t="shared" si="52"/>
        <v/>
      </c>
      <c r="N316" s="105" t="str">
        <f t="shared" si="53"/>
        <v/>
      </c>
      <c r="O316" s="105" t="str">
        <f t="shared" si="54"/>
        <v/>
      </c>
      <c r="P316" s="105" t="str">
        <f t="shared" si="55"/>
        <v/>
      </c>
      <c r="Q316" s="105" t="str">
        <f t="shared" si="56"/>
        <v/>
      </c>
      <c r="R316" s="105" t="str">
        <f t="shared" si="57"/>
        <v/>
      </c>
      <c r="S316" s="106" t="str">
        <f t="shared" si="58"/>
        <v/>
      </c>
      <c r="T316" s="105" t="str">
        <f t="shared" si="60"/>
        <v/>
      </c>
    </row>
    <row r="317" spans="1:20" ht="19.95" customHeight="1">
      <c r="A317" s="79" t="str">
        <f t="shared" si="59"/>
        <v/>
      </c>
      <c r="B317" s="104">
        <f>SUM($A$2:A317)</f>
        <v>0</v>
      </c>
      <c r="C317" s="105" t="s">
        <v>1238</v>
      </c>
      <c r="D317" s="105">
        <f>IF(VLOOKUP(C317,'Agripp Holds PE (EU)'!$A$10:$AA$1039,26,0)="",0,VLOOKUP(C317,'Agripp Holds PE (EU)'!$A$10:$AA$1039,26,0))</f>
        <v>0</v>
      </c>
      <c r="E317" s="105">
        <v>316</v>
      </c>
      <c r="F317" s="106">
        <f>IF(VLOOKUP(C317,'Agripp Holds PE (EU)'!$A$10:$AC$1039,28,0)="",0,VLOOKUP(C317,'Agripp Holds PE (EU)'!$A$10:$AC$1039,28,0))</f>
        <v>0</v>
      </c>
      <c r="G317" s="107"/>
      <c r="H317" s="107"/>
      <c r="I317" s="107"/>
      <c r="J317" s="105" t="str">
        <f>IF(ISERROR(VLOOKUP(#REF!,$B$2:$D$1047,2,0)),"",VLOOKUP(#REF!,$B$2:$D$1047,2,0))</f>
        <v/>
      </c>
      <c r="K317" s="105" t="str">
        <f t="shared" si="50"/>
        <v/>
      </c>
      <c r="L317" s="105" t="str">
        <f t="shared" si="51"/>
        <v/>
      </c>
      <c r="M317" s="105" t="str">
        <f t="shared" si="52"/>
        <v/>
      </c>
      <c r="N317" s="105" t="str">
        <f t="shared" si="53"/>
        <v/>
      </c>
      <c r="O317" s="105" t="str">
        <f t="shared" si="54"/>
        <v/>
      </c>
      <c r="P317" s="105" t="str">
        <f t="shared" si="55"/>
        <v/>
      </c>
      <c r="Q317" s="105" t="str">
        <f t="shared" si="56"/>
        <v/>
      </c>
      <c r="R317" s="105" t="str">
        <f t="shared" si="57"/>
        <v/>
      </c>
      <c r="S317" s="106" t="str">
        <f t="shared" si="58"/>
        <v/>
      </c>
      <c r="T317" s="105" t="str">
        <f t="shared" si="60"/>
        <v/>
      </c>
    </row>
    <row r="318" spans="1:20" ht="19.95" customHeight="1">
      <c r="A318" s="79" t="str">
        <f t="shared" si="59"/>
        <v/>
      </c>
      <c r="B318" s="104">
        <f>SUM($A$2:A318)</f>
        <v>0</v>
      </c>
      <c r="C318" s="105" t="s">
        <v>1239</v>
      </c>
      <c r="D318" s="105">
        <f>IF(VLOOKUP(C318,'Agripp Holds PE (EU)'!$A$10:$AA$1039,26,0)="",0,VLOOKUP(C318,'Agripp Holds PE (EU)'!$A$10:$AA$1039,26,0))</f>
        <v>0</v>
      </c>
      <c r="E318" s="105">
        <v>317</v>
      </c>
      <c r="F318" s="106">
        <f>IF(VLOOKUP(C318,'Agripp Holds PE (EU)'!$A$10:$AC$1039,28,0)="",0,VLOOKUP(C318,'Agripp Holds PE (EU)'!$A$10:$AC$1039,28,0))</f>
        <v>0</v>
      </c>
      <c r="G318" s="107"/>
      <c r="H318" s="107"/>
      <c r="I318" s="107"/>
      <c r="J318" s="105" t="str">
        <f>IF(ISERROR(VLOOKUP(#REF!,$B$2:$D$1047,2,0)),"",VLOOKUP(#REF!,$B$2:$D$1047,2,0))</f>
        <v/>
      </c>
      <c r="K318" s="105" t="str">
        <f t="shared" si="50"/>
        <v/>
      </c>
      <c r="L318" s="105" t="str">
        <f t="shared" si="51"/>
        <v/>
      </c>
      <c r="M318" s="105" t="str">
        <f t="shared" si="52"/>
        <v/>
      </c>
      <c r="N318" s="105" t="str">
        <f t="shared" si="53"/>
        <v/>
      </c>
      <c r="O318" s="105" t="str">
        <f t="shared" si="54"/>
        <v/>
      </c>
      <c r="P318" s="105" t="str">
        <f t="shared" si="55"/>
        <v/>
      </c>
      <c r="Q318" s="105" t="str">
        <f t="shared" si="56"/>
        <v/>
      </c>
      <c r="R318" s="105" t="str">
        <f t="shared" si="57"/>
        <v/>
      </c>
      <c r="S318" s="106" t="str">
        <f t="shared" si="58"/>
        <v/>
      </c>
      <c r="T318" s="105" t="str">
        <f t="shared" si="60"/>
        <v/>
      </c>
    </row>
    <row r="319" spans="1:20" ht="19.95" customHeight="1">
      <c r="A319" s="79" t="str">
        <f t="shared" si="59"/>
        <v/>
      </c>
      <c r="B319" s="104">
        <f>SUM($A$2:A319)</f>
        <v>0</v>
      </c>
      <c r="C319" s="105" t="s">
        <v>1240</v>
      </c>
      <c r="D319" s="105">
        <f>IF(VLOOKUP(C319,'Agripp Holds PE (EU)'!$A$10:$AA$1039,26,0)="",0,VLOOKUP(C319,'Agripp Holds PE (EU)'!$A$10:$AA$1039,26,0))</f>
        <v>0</v>
      </c>
      <c r="E319" s="105">
        <v>318</v>
      </c>
      <c r="F319" s="106">
        <f>IF(VLOOKUP(C319,'Agripp Holds PE (EU)'!$A$10:$AC$1039,28,0)="",0,VLOOKUP(C319,'Agripp Holds PE (EU)'!$A$10:$AC$1039,28,0))</f>
        <v>0</v>
      </c>
      <c r="G319" s="107"/>
      <c r="H319" s="107"/>
      <c r="I319" s="107"/>
      <c r="J319" s="105" t="str">
        <f>IF(ISERROR(VLOOKUP(#REF!,$B$2:$D$1047,2,0)),"",VLOOKUP(#REF!,$B$2:$D$1047,2,0))</f>
        <v/>
      </c>
      <c r="K319" s="105" t="str">
        <f t="shared" si="50"/>
        <v/>
      </c>
      <c r="L319" s="105" t="str">
        <f t="shared" si="51"/>
        <v/>
      </c>
      <c r="M319" s="105" t="str">
        <f t="shared" si="52"/>
        <v/>
      </c>
      <c r="N319" s="105" t="str">
        <f t="shared" si="53"/>
        <v/>
      </c>
      <c r="O319" s="105" t="str">
        <f t="shared" si="54"/>
        <v/>
      </c>
      <c r="P319" s="105" t="str">
        <f t="shared" si="55"/>
        <v/>
      </c>
      <c r="Q319" s="105" t="str">
        <f t="shared" si="56"/>
        <v/>
      </c>
      <c r="R319" s="105" t="str">
        <f t="shared" si="57"/>
        <v/>
      </c>
      <c r="S319" s="106" t="str">
        <f t="shared" si="58"/>
        <v/>
      </c>
      <c r="T319" s="105" t="str">
        <f t="shared" si="60"/>
        <v/>
      </c>
    </row>
    <row r="320" spans="1:20" ht="19.95" customHeight="1">
      <c r="A320" s="79" t="str">
        <f t="shared" si="59"/>
        <v/>
      </c>
      <c r="B320" s="104">
        <f>SUM($A$2:A320)</f>
        <v>0</v>
      </c>
      <c r="C320" s="105" t="s">
        <v>1241</v>
      </c>
      <c r="D320" s="105">
        <f>IF(VLOOKUP(C320,'Agripp Holds PE (EU)'!$A$10:$AA$1039,26,0)="",0,VLOOKUP(C320,'Agripp Holds PE (EU)'!$A$10:$AA$1039,26,0))</f>
        <v>0</v>
      </c>
      <c r="E320" s="105">
        <v>319</v>
      </c>
      <c r="F320" s="106">
        <f>IF(VLOOKUP(C320,'Agripp Holds PE (EU)'!$A$10:$AC$1039,28,0)="",0,VLOOKUP(C320,'Agripp Holds PE (EU)'!$A$10:$AC$1039,28,0))</f>
        <v>0</v>
      </c>
      <c r="G320" s="107"/>
      <c r="H320" s="107"/>
      <c r="I320" s="107"/>
      <c r="J320" s="105" t="str">
        <f>IF(ISERROR(VLOOKUP(#REF!,$B$2:$D$1047,2,0)),"",VLOOKUP(#REF!,$B$2:$D$1047,2,0))</f>
        <v/>
      </c>
      <c r="K320" s="105" t="str">
        <f t="shared" si="50"/>
        <v/>
      </c>
      <c r="L320" s="105" t="str">
        <f t="shared" si="51"/>
        <v/>
      </c>
      <c r="M320" s="105" t="str">
        <f t="shared" si="52"/>
        <v/>
      </c>
      <c r="N320" s="105" t="str">
        <f t="shared" si="53"/>
        <v/>
      </c>
      <c r="O320" s="105" t="str">
        <f t="shared" si="54"/>
        <v/>
      </c>
      <c r="P320" s="105" t="str">
        <f t="shared" si="55"/>
        <v/>
      </c>
      <c r="Q320" s="105" t="str">
        <f t="shared" si="56"/>
        <v/>
      </c>
      <c r="R320" s="105" t="str">
        <f t="shared" si="57"/>
        <v/>
      </c>
      <c r="S320" s="106" t="str">
        <f t="shared" si="58"/>
        <v/>
      </c>
      <c r="T320" s="105" t="str">
        <f t="shared" si="60"/>
        <v/>
      </c>
    </row>
    <row r="321" spans="1:46" ht="19.95" customHeight="1">
      <c r="A321" s="79" t="str">
        <f t="shared" si="59"/>
        <v/>
      </c>
      <c r="B321" s="104">
        <f>SUM($A$2:A321)</f>
        <v>0</v>
      </c>
      <c r="C321" s="105" t="s">
        <v>1242</v>
      </c>
      <c r="D321" s="105">
        <f>IF(VLOOKUP(C321,'Agripp Holds PE (EU)'!$A$10:$AA$1039,26,0)="",0,VLOOKUP(C321,'Agripp Holds PE (EU)'!$A$10:$AA$1039,26,0))</f>
        <v>0</v>
      </c>
      <c r="E321" s="105">
        <v>320</v>
      </c>
      <c r="F321" s="106">
        <f>IF(VLOOKUP(C321,'Agripp Holds PE (EU)'!$A$10:$AC$1039,28,0)="",0,VLOOKUP(C321,'Agripp Holds PE (EU)'!$A$10:$AC$1039,28,0))</f>
        <v>0</v>
      </c>
      <c r="G321" s="107"/>
      <c r="H321" s="107"/>
      <c r="I321" s="107"/>
      <c r="J321" s="105" t="str">
        <f>IF(ISERROR(VLOOKUP(#REF!,$B$2:$D$1047,2,0)),"",VLOOKUP(#REF!,$B$2:$D$1047,2,0))</f>
        <v/>
      </c>
      <c r="K321" s="105" t="str">
        <f t="shared" ref="K321:K384" si="61">IF(ISERROR(VLOOKUP($J321,TableauDatanew,4,0)),"",VLOOKUP($J321,TableauDatanew,4,0))</f>
        <v/>
      </c>
      <c r="L321" s="105" t="str">
        <f t="shared" ref="L321:L384" si="62">IF(ISERROR(VLOOKUP($J321,TableauDatanew,5,0)),"",VLOOKUP($J321,TableauDatanew,5,0))</f>
        <v/>
      </c>
      <c r="M321" s="105" t="str">
        <f t="shared" ref="M321:M384" si="63">IF(ISERROR(VLOOKUP($J321,TableauDatanew,6,0)),"",VLOOKUP($J321,TableauDatanew,6,0))</f>
        <v/>
      </c>
      <c r="N321" s="105" t="str">
        <f t="shared" ref="N321:N384" si="64">IF(ISERROR(VLOOKUP($J321,TableauDatanew,13,0)),"",VLOOKUP($J321,TableauDatanew,13,0))</f>
        <v/>
      </c>
      <c r="O321" s="105" t="str">
        <f t="shared" ref="O321:O384" si="65">IF(ISERROR(VLOOKUP($J321,TableauDatanew,11,0)),"",VLOOKUP($J321,TableauDatanew,11,0))</f>
        <v/>
      </c>
      <c r="P321" s="105" t="str">
        <f t="shared" ref="P321:P384" si="66">IF(ISERROR(VLOOKUP($J321,TableauDatanew,8,0)),"",VLOOKUP($J321,TableauDatanew,8,0))</f>
        <v/>
      </c>
      <c r="Q321" s="105" t="str">
        <f t="shared" ref="Q321:Q384" si="67">IF(ISERROR(VLOOKUP($J321,TableauDatanew,10,0)),"",VLOOKUP($J321,TableauDatanew,10,0))</f>
        <v/>
      </c>
      <c r="R321" s="105" t="str">
        <f t="shared" si="57"/>
        <v/>
      </c>
      <c r="S321" s="106" t="str">
        <f t="shared" si="58"/>
        <v/>
      </c>
      <c r="T321" s="105" t="str">
        <f t="shared" si="60"/>
        <v/>
      </c>
    </row>
    <row r="322" spans="1:46" ht="19.95" customHeight="1">
      <c r="A322" s="79" t="str">
        <f t="shared" si="59"/>
        <v/>
      </c>
      <c r="B322" s="104">
        <f>SUM($A$2:A322)</f>
        <v>0</v>
      </c>
      <c r="C322" s="105" t="s">
        <v>1243</v>
      </c>
      <c r="D322" s="105">
        <f>IF(VLOOKUP(C322,'Agripp Holds PE (EU)'!$A$10:$AA$1039,26,0)="",0,VLOOKUP(C322,'Agripp Holds PE (EU)'!$A$10:$AA$1039,26,0))</f>
        <v>0</v>
      </c>
      <c r="E322" s="105">
        <v>321</v>
      </c>
      <c r="F322" s="106">
        <f>IF(VLOOKUP(C322,'Agripp Holds PE (EU)'!$A$10:$AC$1039,28,0)="",0,VLOOKUP(C322,'Agripp Holds PE (EU)'!$A$10:$AC$1039,28,0))</f>
        <v>0</v>
      </c>
      <c r="G322" s="107"/>
      <c r="H322" s="107"/>
      <c r="I322" s="107"/>
      <c r="J322" s="105" t="str">
        <f>IF(ISERROR(VLOOKUP(#REF!,$B$2:$D$1047,2,0)),"",VLOOKUP(#REF!,$B$2:$D$1047,2,0))</f>
        <v/>
      </c>
      <c r="K322" s="105" t="str">
        <f t="shared" si="61"/>
        <v/>
      </c>
      <c r="L322" s="105" t="str">
        <f t="shared" si="62"/>
        <v/>
      </c>
      <c r="M322" s="105" t="str">
        <f t="shared" si="63"/>
        <v/>
      </c>
      <c r="N322" s="105" t="str">
        <f t="shared" si="64"/>
        <v/>
      </c>
      <c r="O322" s="105" t="str">
        <f t="shared" si="65"/>
        <v/>
      </c>
      <c r="P322" s="105" t="str">
        <f t="shared" si="66"/>
        <v/>
      </c>
      <c r="Q322" s="105" t="str">
        <f t="shared" si="67"/>
        <v/>
      </c>
      <c r="R322" s="105" t="str">
        <f t="shared" ref="R322:R385" si="68">IF(ISERROR(VLOOKUP(J322,C:D,2,0)),"",VLOOKUP(J322,C:D,2,0))</f>
        <v/>
      </c>
      <c r="S322" s="106" t="str">
        <f t="shared" ref="S322:S385" si="69">IF(ISERROR(VLOOKUP(J322,C:F,4,0)),"",VLOOKUP(J322,C:F,4,0))</f>
        <v/>
      </c>
      <c r="T322" s="105" t="str">
        <f t="shared" si="60"/>
        <v/>
      </c>
    </row>
    <row r="323" spans="1:46" ht="19.95" customHeight="1">
      <c r="A323" s="79" t="str">
        <f t="shared" ref="A323:A386" si="70">IF(D323=0,"",1)</f>
        <v/>
      </c>
      <c r="B323" s="104">
        <f>SUM($A$2:A323)</f>
        <v>0</v>
      </c>
      <c r="C323" s="105" t="s">
        <v>3335</v>
      </c>
      <c r="D323" s="105">
        <f>IF(VLOOKUP(C323,'Agripp Holds PE (EU)'!$A$10:$AA$1039,26,0)="",0,VLOOKUP(C323,'Agripp Holds PE (EU)'!$A$10:$AA$1039,26,0))</f>
        <v>0</v>
      </c>
      <c r="E323" s="105">
        <v>322</v>
      </c>
      <c r="F323" s="106">
        <f>IF(VLOOKUP(C323,'Agripp Holds PE (EU)'!$A$10:$AC$1039,28,0)="",0,VLOOKUP(C323,'Agripp Holds PE (EU)'!$A$10:$AC$1039,28,0))</f>
        <v>0</v>
      </c>
      <c r="G323" s="107"/>
      <c r="H323" s="107"/>
      <c r="I323" s="107"/>
      <c r="J323" s="105" t="str">
        <f>IF(ISERROR(VLOOKUP(#REF!,$B$2:$D$1047,2,0)),"",VLOOKUP(#REF!,$B$2:$D$1047,2,0))</f>
        <v/>
      </c>
      <c r="K323" s="105" t="str">
        <f t="shared" si="61"/>
        <v/>
      </c>
      <c r="L323" s="105" t="str">
        <f t="shared" si="62"/>
        <v/>
      </c>
      <c r="M323" s="105" t="str">
        <f t="shared" si="63"/>
        <v/>
      </c>
      <c r="N323" s="105" t="str">
        <f t="shared" si="64"/>
        <v/>
      </c>
      <c r="O323" s="105" t="str">
        <f t="shared" si="65"/>
        <v/>
      </c>
      <c r="P323" s="105" t="str">
        <f t="shared" si="66"/>
        <v/>
      </c>
      <c r="Q323" s="105" t="str">
        <f t="shared" si="67"/>
        <v/>
      </c>
      <c r="R323" s="105" t="str">
        <f t="shared" si="68"/>
        <v/>
      </c>
      <c r="S323" s="106" t="str">
        <f t="shared" si="69"/>
        <v/>
      </c>
      <c r="T323" s="105" t="str">
        <f t="shared" si="60"/>
        <v/>
      </c>
    </row>
    <row r="324" spans="1:46" ht="19.95" customHeight="1">
      <c r="A324" s="79" t="str">
        <f t="shared" si="70"/>
        <v/>
      </c>
      <c r="B324" s="104">
        <f>SUM($A$2:A324)</f>
        <v>0</v>
      </c>
      <c r="C324" s="105" t="s">
        <v>3336</v>
      </c>
      <c r="D324" s="105">
        <f>IF(VLOOKUP(C324,'Agripp Holds PE (EU)'!$A$10:$AA$1039,26,0)="",0,VLOOKUP(C324,'Agripp Holds PE (EU)'!$A$10:$AA$1039,26,0))</f>
        <v>0</v>
      </c>
      <c r="E324" s="105">
        <v>323</v>
      </c>
      <c r="F324" s="106">
        <f>IF(VLOOKUP(C324,'Agripp Holds PE (EU)'!$A$10:$AC$1039,28,0)="",0,VLOOKUP(C324,'Agripp Holds PE (EU)'!$A$10:$AC$1039,28,0))</f>
        <v>0</v>
      </c>
      <c r="G324" s="107"/>
      <c r="H324" s="107"/>
      <c r="I324" s="107"/>
      <c r="J324" s="105" t="str">
        <f>IF(ISERROR(VLOOKUP(#REF!,$B$2:$D$1047,2,0)),"",VLOOKUP(#REF!,$B$2:$D$1047,2,0))</f>
        <v/>
      </c>
      <c r="K324" s="105" t="str">
        <f t="shared" si="61"/>
        <v/>
      </c>
      <c r="L324" s="105" t="str">
        <f t="shared" si="62"/>
        <v/>
      </c>
      <c r="M324" s="105" t="str">
        <f t="shared" si="63"/>
        <v/>
      </c>
      <c r="N324" s="105" t="str">
        <f t="shared" si="64"/>
        <v/>
      </c>
      <c r="O324" s="105" t="str">
        <f t="shared" si="65"/>
        <v/>
      </c>
      <c r="P324" s="105" t="str">
        <f t="shared" si="66"/>
        <v/>
      </c>
      <c r="Q324" s="105" t="str">
        <f t="shared" si="67"/>
        <v/>
      </c>
      <c r="R324" s="105" t="str">
        <f t="shared" si="68"/>
        <v/>
      </c>
      <c r="S324" s="106" t="str">
        <f t="shared" si="69"/>
        <v/>
      </c>
      <c r="T324" s="105" t="str">
        <f t="shared" si="60"/>
        <v/>
      </c>
    </row>
    <row r="325" spans="1:46" ht="19.95" customHeight="1">
      <c r="A325" s="79" t="str">
        <f t="shared" si="70"/>
        <v/>
      </c>
      <c r="B325" s="104">
        <f>SUM($A$2:A325)</f>
        <v>0</v>
      </c>
      <c r="C325" s="105" t="s">
        <v>3337</v>
      </c>
      <c r="D325" s="105">
        <f>IF(VLOOKUP(C325,'Agripp Holds PE (EU)'!$A$10:$AA$1039,26,0)="",0,VLOOKUP(C325,'Agripp Holds PE (EU)'!$A$10:$AA$1039,26,0))</f>
        <v>0</v>
      </c>
      <c r="E325" s="105">
        <v>324</v>
      </c>
      <c r="F325" s="106">
        <f>IF(VLOOKUP(C325,'Agripp Holds PE (EU)'!$A$10:$AC$1039,28,0)="",0,VLOOKUP(C325,'Agripp Holds PE (EU)'!$A$10:$AC$1039,28,0))</f>
        <v>0</v>
      </c>
      <c r="G325" s="107"/>
      <c r="H325" s="107"/>
      <c r="I325" s="107"/>
      <c r="J325" s="105" t="str">
        <f>IF(ISERROR(VLOOKUP(#REF!,$B$2:$D$1047,2,0)),"",VLOOKUP(#REF!,$B$2:$D$1047,2,0))</f>
        <v/>
      </c>
      <c r="K325" s="105" t="str">
        <f t="shared" si="61"/>
        <v/>
      </c>
      <c r="L325" s="105" t="str">
        <f t="shared" si="62"/>
        <v/>
      </c>
      <c r="M325" s="105" t="str">
        <f t="shared" si="63"/>
        <v/>
      </c>
      <c r="N325" s="105" t="str">
        <f t="shared" si="64"/>
        <v/>
      </c>
      <c r="O325" s="105" t="str">
        <f t="shared" si="65"/>
        <v/>
      </c>
      <c r="P325" s="105" t="str">
        <f t="shared" si="66"/>
        <v/>
      </c>
      <c r="Q325" s="105" t="str">
        <f t="shared" si="67"/>
        <v/>
      </c>
      <c r="R325" s="105" t="str">
        <f t="shared" si="68"/>
        <v/>
      </c>
      <c r="S325" s="106" t="str">
        <f t="shared" si="69"/>
        <v/>
      </c>
      <c r="T325" s="105" t="str">
        <f t="shared" ref="T325:T330" si="71">IF(S325="","",$T$1)</f>
        <v/>
      </c>
    </row>
    <row r="326" spans="1:46" ht="19.95" customHeight="1">
      <c r="A326" s="79" t="str">
        <f t="shared" si="70"/>
        <v/>
      </c>
      <c r="B326" s="104">
        <f>SUM($A$2:A326)</f>
        <v>0</v>
      </c>
      <c r="C326" s="105" t="s">
        <v>3338</v>
      </c>
      <c r="D326" s="105">
        <f>IF(VLOOKUP(C326,'Agripp Holds PE (EU)'!$A$10:$AA$1039,26,0)="",0,VLOOKUP(C326,'Agripp Holds PE (EU)'!$A$10:$AA$1039,26,0))</f>
        <v>0</v>
      </c>
      <c r="E326" s="105">
        <v>325</v>
      </c>
      <c r="F326" s="106">
        <f>IF(VLOOKUP(C326,'Agripp Holds PE (EU)'!$A$10:$AC$1039,28,0)="",0,VLOOKUP(C326,'Agripp Holds PE (EU)'!$A$10:$AC$1039,28,0))</f>
        <v>0</v>
      </c>
      <c r="G326" s="107"/>
      <c r="H326" s="107"/>
      <c r="I326" s="107"/>
      <c r="J326" s="105" t="str">
        <f>IF(ISERROR(VLOOKUP(#REF!,$B$2:$D$1047,2,0)),"",VLOOKUP(#REF!,$B$2:$D$1047,2,0))</f>
        <v/>
      </c>
      <c r="K326" s="105" t="str">
        <f t="shared" si="61"/>
        <v/>
      </c>
      <c r="L326" s="105" t="str">
        <f t="shared" si="62"/>
        <v/>
      </c>
      <c r="M326" s="105" t="str">
        <f t="shared" si="63"/>
        <v/>
      </c>
      <c r="N326" s="105" t="str">
        <f t="shared" si="64"/>
        <v/>
      </c>
      <c r="O326" s="105" t="str">
        <f t="shared" si="65"/>
        <v/>
      </c>
      <c r="P326" s="105" t="str">
        <f t="shared" si="66"/>
        <v/>
      </c>
      <c r="Q326" s="105" t="str">
        <f t="shared" si="67"/>
        <v/>
      </c>
      <c r="R326" s="105" t="str">
        <f t="shared" si="68"/>
        <v/>
      </c>
      <c r="S326" s="106" t="str">
        <f t="shared" si="69"/>
        <v/>
      </c>
      <c r="T326" s="105" t="str">
        <f t="shared" si="71"/>
        <v/>
      </c>
    </row>
    <row r="327" spans="1:46" ht="19.95" customHeight="1">
      <c r="A327" s="79" t="str">
        <f t="shared" si="70"/>
        <v/>
      </c>
      <c r="B327" s="104">
        <f>SUM($A$2:A327)</f>
        <v>0</v>
      </c>
      <c r="C327" s="105" t="s">
        <v>3339</v>
      </c>
      <c r="D327" s="105">
        <f>IF(VLOOKUP(C327,'Agripp Holds PE (EU)'!$A$10:$AA$1039,26,0)="",0,VLOOKUP(C327,'Agripp Holds PE (EU)'!$A$10:$AA$1039,26,0))</f>
        <v>0</v>
      </c>
      <c r="E327" s="105">
        <v>326</v>
      </c>
      <c r="F327" s="106">
        <f>IF(VLOOKUP(C327,'Agripp Holds PE (EU)'!$A$10:$AC$1039,28,0)="",0,VLOOKUP(C327,'Agripp Holds PE (EU)'!$A$10:$AC$1039,28,0))</f>
        <v>0</v>
      </c>
      <c r="G327" s="107"/>
      <c r="H327" s="107"/>
      <c r="I327" s="107"/>
      <c r="J327" s="105" t="str">
        <f t="shared" ref="J327:J333" si="72">IF(ISERROR(VLOOKUP($E309,$B$2:$D$1047,2,0)),"",VLOOKUP($E309,$B$2:$D$1047,2,0))</f>
        <v/>
      </c>
      <c r="K327" s="105" t="str">
        <f t="shared" si="61"/>
        <v/>
      </c>
      <c r="L327" s="105" t="str">
        <f t="shared" si="62"/>
        <v/>
      </c>
      <c r="M327" s="105" t="str">
        <f t="shared" si="63"/>
        <v/>
      </c>
      <c r="N327" s="105" t="str">
        <f t="shared" si="64"/>
        <v/>
      </c>
      <c r="O327" s="105" t="str">
        <f t="shared" si="65"/>
        <v/>
      </c>
      <c r="P327" s="105" t="str">
        <f t="shared" si="66"/>
        <v/>
      </c>
      <c r="Q327" s="105" t="str">
        <f t="shared" si="67"/>
        <v/>
      </c>
      <c r="R327" s="105" t="str">
        <f t="shared" si="68"/>
        <v/>
      </c>
      <c r="S327" s="106" t="str">
        <f t="shared" si="69"/>
        <v/>
      </c>
      <c r="T327" s="105" t="str">
        <f t="shared" si="71"/>
        <v/>
      </c>
    </row>
    <row r="328" spans="1:46" ht="19.95" customHeight="1">
      <c r="A328" s="79" t="str">
        <f t="shared" si="70"/>
        <v/>
      </c>
      <c r="B328" s="104">
        <f>SUM($A$2:A328)</f>
        <v>0</v>
      </c>
      <c r="C328" s="105" t="s">
        <v>3340</v>
      </c>
      <c r="D328" s="105">
        <f>IF(VLOOKUP(C328,'Agripp Holds PE (EU)'!$A$10:$AA$1039,26,0)="",0,VLOOKUP(C328,'Agripp Holds PE (EU)'!$A$10:$AA$1039,26,0))</f>
        <v>0</v>
      </c>
      <c r="E328" s="105">
        <v>327</v>
      </c>
      <c r="F328" s="106">
        <f>IF(VLOOKUP(C328,'Agripp Holds PE (EU)'!$A$10:$AC$1039,28,0)="",0,VLOOKUP(C328,'Agripp Holds PE (EU)'!$A$10:$AC$1039,28,0))</f>
        <v>0</v>
      </c>
      <c r="G328" s="107"/>
      <c r="H328" s="107"/>
      <c r="I328" s="107"/>
      <c r="J328" s="105" t="str">
        <f t="shared" si="72"/>
        <v/>
      </c>
      <c r="K328" s="105" t="str">
        <f t="shared" si="61"/>
        <v/>
      </c>
      <c r="L328" s="105" t="str">
        <f t="shared" si="62"/>
        <v/>
      </c>
      <c r="M328" s="105" t="str">
        <f t="shared" si="63"/>
        <v/>
      </c>
      <c r="N328" s="105" t="str">
        <f t="shared" si="64"/>
        <v/>
      </c>
      <c r="O328" s="105" t="str">
        <f t="shared" si="65"/>
        <v/>
      </c>
      <c r="P328" s="105" t="str">
        <f t="shared" si="66"/>
        <v/>
      </c>
      <c r="Q328" s="105" t="str">
        <f t="shared" si="67"/>
        <v/>
      </c>
      <c r="R328" s="105" t="str">
        <f t="shared" si="68"/>
        <v/>
      </c>
      <c r="S328" s="106" t="str">
        <f t="shared" si="69"/>
        <v/>
      </c>
      <c r="T328" s="105" t="str">
        <f t="shared" si="71"/>
        <v/>
      </c>
    </row>
    <row r="329" spans="1:46" ht="19.95" customHeight="1">
      <c r="A329" s="79" t="str">
        <f t="shared" si="70"/>
        <v/>
      </c>
      <c r="B329" s="104">
        <f>SUM($A$2:A329)</f>
        <v>0</v>
      </c>
      <c r="C329" s="105" t="s">
        <v>3341</v>
      </c>
      <c r="D329" s="105">
        <f>IF(VLOOKUP(C329,'Agripp Holds PE (EU)'!$A$10:$AA$1039,26,0)="",0,VLOOKUP(C329,'Agripp Holds PE (EU)'!$A$10:$AA$1039,26,0))</f>
        <v>0</v>
      </c>
      <c r="E329" s="105">
        <v>328</v>
      </c>
      <c r="F329" s="106">
        <f>IF(VLOOKUP(C329,'Agripp Holds PE (EU)'!$A$10:$AC$1039,28,0)="",0,VLOOKUP(C329,'Agripp Holds PE (EU)'!$A$10:$AC$1039,28,0))</f>
        <v>0</v>
      </c>
      <c r="G329" s="107"/>
      <c r="H329" s="107"/>
      <c r="I329" s="107"/>
      <c r="J329" s="105" t="str">
        <f t="shared" si="72"/>
        <v/>
      </c>
      <c r="K329" s="105" t="str">
        <f t="shared" si="61"/>
        <v/>
      </c>
      <c r="L329" s="105" t="str">
        <f t="shared" si="62"/>
        <v/>
      </c>
      <c r="M329" s="105" t="str">
        <f t="shared" si="63"/>
        <v/>
      </c>
      <c r="N329" s="105" t="str">
        <f t="shared" si="64"/>
        <v/>
      </c>
      <c r="O329" s="105" t="str">
        <f t="shared" si="65"/>
        <v/>
      </c>
      <c r="P329" s="105" t="str">
        <f t="shared" si="66"/>
        <v/>
      </c>
      <c r="Q329" s="105" t="str">
        <f t="shared" si="67"/>
        <v/>
      </c>
      <c r="R329" s="105" t="str">
        <f t="shared" si="68"/>
        <v/>
      </c>
      <c r="S329" s="106" t="str">
        <f t="shared" si="69"/>
        <v/>
      </c>
      <c r="T329" s="105" t="str">
        <f t="shared" si="71"/>
        <v/>
      </c>
    </row>
    <row r="330" spans="1:46" ht="19.95" customHeight="1">
      <c r="A330" s="79" t="str">
        <f t="shared" si="70"/>
        <v/>
      </c>
      <c r="B330" s="104">
        <f>SUM($A$2:A330)</f>
        <v>0</v>
      </c>
      <c r="C330" s="105" t="s">
        <v>3342</v>
      </c>
      <c r="D330" s="105">
        <f>IF(VLOOKUP(C330,'Agripp Holds PE (EU)'!$A$10:$AA$1039,26,0)="",0,VLOOKUP(C330,'Agripp Holds PE (EU)'!$A$10:$AA$1039,26,0))</f>
        <v>0</v>
      </c>
      <c r="E330" s="105">
        <v>329</v>
      </c>
      <c r="F330" s="106">
        <f>IF(VLOOKUP(C330,'Agripp Holds PE (EU)'!$A$10:$AC$1039,28,0)="",0,VLOOKUP(C330,'Agripp Holds PE (EU)'!$A$10:$AC$1039,28,0))</f>
        <v>0</v>
      </c>
      <c r="G330" s="107"/>
      <c r="H330" s="107"/>
      <c r="I330" s="107"/>
      <c r="J330" s="105" t="str">
        <f t="shared" si="72"/>
        <v/>
      </c>
      <c r="K330" s="105" t="str">
        <f t="shared" si="61"/>
        <v/>
      </c>
      <c r="L330" s="105" t="str">
        <f t="shared" si="62"/>
        <v/>
      </c>
      <c r="M330" s="105" t="str">
        <f t="shared" si="63"/>
        <v/>
      </c>
      <c r="N330" s="105" t="str">
        <f t="shared" si="64"/>
        <v/>
      </c>
      <c r="O330" s="105" t="str">
        <f t="shared" si="65"/>
        <v/>
      </c>
      <c r="P330" s="105" t="str">
        <f t="shared" si="66"/>
        <v/>
      </c>
      <c r="Q330" s="105" t="str">
        <f t="shared" si="67"/>
        <v/>
      </c>
      <c r="R330" s="105" t="str">
        <f t="shared" si="68"/>
        <v/>
      </c>
      <c r="S330" s="106" t="str">
        <f t="shared" si="69"/>
        <v/>
      </c>
      <c r="T330" s="105" t="str">
        <f t="shared" si="71"/>
        <v/>
      </c>
    </row>
    <row r="331" spans="1:46" ht="19.95" customHeight="1">
      <c r="A331" s="79" t="str">
        <f t="shared" si="70"/>
        <v/>
      </c>
      <c r="B331" s="104">
        <f>SUM($A$2:A331)</f>
        <v>0</v>
      </c>
      <c r="C331" s="105" t="s">
        <v>3343</v>
      </c>
      <c r="D331" s="105">
        <f>IF(VLOOKUP(C331,'Agripp Holds PE (EU)'!$A$10:$AA$1039,26,0)="",0,VLOOKUP(C331,'Agripp Holds PE (EU)'!$A$10:$AA$1039,26,0))</f>
        <v>0</v>
      </c>
      <c r="E331" s="105">
        <v>330</v>
      </c>
      <c r="F331" s="106">
        <f>IF(VLOOKUP(C331,'Agripp Holds PE (EU)'!$A$10:$AC$1039,28,0)="",0,VLOOKUP(C331,'Agripp Holds PE (EU)'!$A$10:$AC$1039,28,0))</f>
        <v>0</v>
      </c>
      <c r="G331" s="107"/>
      <c r="H331" s="107"/>
      <c r="I331" s="107"/>
      <c r="J331" s="105" t="str">
        <f t="shared" si="72"/>
        <v/>
      </c>
      <c r="K331" s="105" t="str">
        <f t="shared" si="61"/>
        <v/>
      </c>
      <c r="L331" s="105" t="str">
        <f t="shared" si="62"/>
        <v/>
      </c>
      <c r="M331" s="105" t="str">
        <f t="shared" si="63"/>
        <v/>
      </c>
      <c r="N331" s="105" t="str">
        <f t="shared" si="64"/>
        <v/>
      </c>
      <c r="O331" s="105" t="str">
        <f t="shared" si="65"/>
        <v/>
      </c>
      <c r="P331" s="105" t="str">
        <f t="shared" si="66"/>
        <v/>
      </c>
      <c r="Q331" s="105" t="str">
        <f t="shared" si="67"/>
        <v/>
      </c>
      <c r="R331" s="105" t="str">
        <f t="shared" si="68"/>
        <v/>
      </c>
      <c r="S331" s="106" t="str">
        <f t="shared" si="69"/>
        <v/>
      </c>
      <c r="T331" s="105" t="str">
        <f t="shared" ref="T331:T389" si="73">IF(S331="","",$T$1)</f>
        <v/>
      </c>
    </row>
    <row r="332" spans="1:46" ht="19.95" customHeight="1">
      <c r="A332" s="79" t="str">
        <f t="shared" si="70"/>
        <v/>
      </c>
      <c r="B332" s="104">
        <f>SUM($A$2:A332)</f>
        <v>0</v>
      </c>
      <c r="C332" s="105" t="s">
        <v>3344</v>
      </c>
      <c r="D332" s="105">
        <f>IF(VLOOKUP(C332,'Agripp Holds PE (EU)'!$A$10:$AA$1039,26,0)="",0,VLOOKUP(C332,'Agripp Holds PE (EU)'!$A$10:$AA$1039,26,0))</f>
        <v>0</v>
      </c>
      <c r="E332" s="105">
        <v>331</v>
      </c>
      <c r="F332" s="106">
        <f>IF(VLOOKUP(C332,'Agripp Holds PE (EU)'!$A$10:$AC$1039,28,0)="",0,VLOOKUP(C332,'Agripp Holds PE (EU)'!$A$10:$AC$1039,28,0))</f>
        <v>0</v>
      </c>
      <c r="G332" s="107"/>
      <c r="H332" s="107"/>
      <c r="I332" s="107"/>
      <c r="J332" s="105" t="str">
        <f t="shared" si="72"/>
        <v/>
      </c>
      <c r="K332" s="105" t="str">
        <f t="shared" si="61"/>
        <v/>
      </c>
      <c r="L332" s="105" t="str">
        <f t="shared" si="62"/>
        <v/>
      </c>
      <c r="M332" s="105" t="str">
        <f t="shared" si="63"/>
        <v/>
      </c>
      <c r="N332" s="105" t="str">
        <f t="shared" si="64"/>
        <v/>
      </c>
      <c r="O332" s="105" t="str">
        <f t="shared" si="65"/>
        <v/>
      </c>
      <c r="P332" s="105" t="str">
        <f t="shared" si="66"/>
        <v/>
      </c>
      <c r="Q332" s="105" t="str">
        <f t="shared" si="67"/>
        <v/>
      </c>
      <c r="R332" s="105" t="str">
        <f t="shared" si="68"/>
        <v/>
      </c>
      <c r="S332" s="106" t="str">
        <f t="shared" si="69"/>
        <v/>
      </c>
      <c r="T332" s="105" t="str">
        <f t="shared" si="73"/>
        <v/>
      </c>
    </row>
    <row r="333" spans="1:46" ht="19.95" customHeight="1">
      <c r="A333" s="79" t="str">
        <f t="shared" si="70"/>
        <v/>
      </c>
      <c r="B333" s="104">
        <f>SUM($A$2:A333)</f>
        <v>0</v>
      </c>
      <c r="C333" s="105" t="s">
        <v>3609</v>
      </c>
      <c r="D333" s="105">
        <f>IF(VLOOKUP(C333,'Agripp Holds PE (EU)'!$A$10:$AA$1039,26,0)="",0,VLOOKUP(C333,'Agripp Holds PE (EU)'!$A$10:$AA$1039,26,0))</f>
        <v>0</v>
      </c>
      <c r="E333" s="105">
        <v>332</v>
      </c>
      <c r="F333" s="106">
        <f>IF(VLOOKUP(C333,'Agripp Holds PE (EU)'!$A$10:$AC$1039,28,0)="",0,VLOOKUP(C333,'Agripp Holds PE (EU)'!$A$10:$AC$1039,28,0))</f>
        <v>0</v>
      </c>
      <c r="G333" s="107"/>
      <c r="H333" s="107"/>
      <c r="I333" s="107"/>
      <c r="J333" s="105" t="str">
        <f t="shared" si="72"/>
        <v/>
      </c>
      <c r="K333" s="105" t="str">
        <f t="shared" si="61"/>
        <v/>
      </c>
      <c r="L333" s="105" t="str">
        <f t="shared" si="62"/>
        <v/>
      </c>
      <c r="M333" s="105" t="str">
        <f t="shared" si="63"/>
        <v/>
      </c>
      <c r="N333" s="105" t="str">
        <f t="shared" si="64"/>
        <v/>
      </c>
      <c r="O333" s="105" t="str">
        <f t="shared" si="65"/>
        <v/>
      </c>
      <c r="P333" s="105" t="str">
        <f t="shared" si="66"/>
        <v/>
      </c>
      <c r="Q333" s="105" t="str">
        <f t="shared" si="67"/>
        <v/>
      </c>
      <c r="R333" s="105" t="str">
        <f t="shared" si="68"/>
        <v/>
      </c>
      <c r="S333" s="106" t="str">
        <f t="shared" si="69"/>
        <v/>
      </c>
      <c r="T333" s="105" t="str">
        <f t="shared" si="73"/>
        <v/>
      </c>
    </row>
    <row r="334" spans="1:46" ht="19.95" customHeight="1">
      <c r="A334" s="79" t="str">
        <f t="shared" si="70"/>
        <v/>
      </c>
      <c r="B334" s="104">
        <f>SUM($A$2:A334)</f>
        <v>0</v>
      </c>
      <c r="C334" s="105" t="s">
        <v>3622</v>
      </c>
      <c r="D334" s="105">
        <f>IF(VLOOKUP(C334,'Agripp Holds PE (EU)'!$A$10:$AA$1039,26,0)="",0,VLOOKUP(C334,'Agripp Holds PE (EU)'!$A$10:$AA$1039,26,0))</f>
        <v>0</v>
      </c>
      <c r="E334" s="105">
        <v>333</v>
      </c>
      <c r="F334" s="106">
        <f>IF(VLOOKUP(C334,'Agripp Holds PE (EU)'!$A$10:$AC$1039,28,0)="",0,VLOOKUP(C334,'Agripp Holds PE (EU)'!$A$10:$AC$1039,28,0))</f>
        <v>0</v>
      </c>
      <c r="G334" s="107"/>
      <c r="H334" s="107"/>
      <c r="I334" s="107"/>
      <c r="J334" s="105" t="str">
        <f>IF(ISERROR(VLOOKUP($E317,$B$2:$D$1047,2,0)),"",VLOOKUP($E317,$B$2:$D$1047,2,0))</f>
        <v/>
      </c>
      <c r="K334" s="105" t="str">
        <f t="shared" si="61"/>
        <v/>
      </c>
      <c r="L334" s="105" t="str">
        <f t="shared" si="62"/>
        <v/>
      </c>
      <c r="M334" s="105" t="str">
        <f t="shared" si="63"/>
        <v/>
      </c>
      <c r="N334" s="105" t="str">
        <f t="shared" si="64"/>
        <v/>
      </c>
      <c r="O334" s="105" t="str">
        <f t="shared" si="65"/>
        <v/>
      </c>
      <c r="P334" s="105" t="str">
        <f t="shared" si="66"/>
        <v/>
      </c>
      <c r="Q334" s="105" t="str">
        <f t="shared" si="67"/>
        <v/>
      </c>
      <c r="R334" s="105" t="str">
        <f t="shared" si="68"/>
        <v/>
      </c>
      <c r="S334" s="106" t="str">
        <f t="shared" si="69"/>
        <v/>
      </c>
      <c r="T334" s="105" t="str">
        <f t="shared" si="73"/>
        <v/>
      </c>
    </row>
    <row r="335" spans="1:46" ht="19.95" customHeight="1">
      <c r="A335" s="79" t="str">
        <f t="shared" si="70"/>
        <v/>
      </c>
      <c r="B335" s="104">
        <f>SUM($A$2:A335)</f>
        <v>0</v>
      </c>
      <c r="C335" s="105" t="s">
        <v>3623</v>
      </c>
      <c r="D335" s="105">
        <f>IF(VLOOKUP(C335,'Agripp Holds PE (EU)'!$A$10:$AA$1039,26,0)="",0,VLOOKUP(C335,'Agripp Holds PE (EU)'!$A$10:$AA$1039,26,0))</f>
        <v>0</v>
      </c>
      <c r="E335" s="105">
        <v>334</v>
      </c>
      <c r="F335" s="106">
        <f>IF(VLOOKUP(C335,'Agripp Holds PE (EU)'!$A$10:$AC$1039,28,0)="",0,VLOOKUP(C335,'Agripp Holds PE (EU)'!$A$10:$AC$1039,28,0))</f>
        <v>0</v>
      </c>
      <c r="G335" s="107"/>
      <c r="H335" s="107"/>
      <c r="I335" s="107"/>
      <c r="J335" s="105" t="str">
        <f>IF(ISERROR(VLOOKUP($E318,$B$2:$D$1047,2,0)),"",VLOOKUP($E318,$B$2:$D$1047,2,0))</f>
        <v/>
      </c>
      <c r="K335" s="105" t="str">
        <f t="shared" si="61"/>
        <v/>
      </c>
      <c r="L335" s="105" t="str">
        <f t="shared" si="62"/>
        <v/>
      </c>
      <c r="M335" s="105" t="str">
        <f t="shared" si="63"/>
        <v/>
      </c>
      <c r="N335" s="105" t="str">
        <f t="shared" si="64"/>
        <v/>
      </c>
      <c r="O335" s="105" t="str">
        <f t="shared" si="65"/>
        <v/>
      </c>
      <c r="P335" s="105" t="str">
        <f t="shared" si="66"/>
        <v/>
      </c>
      <c r="Q335" s="105" t="str">
        <f t="shared" si="67"/>
        <v/>
      </c>
      <c r="R335" s="105" t="str">
        <f t="shared" si="68"/>
        <v/>
      </c>
      <c r="S335" s="106" t="str">
        <f t="shared" si="69"/>
        <v/>
      </c>
      <c r="T335" s="105" t="str">
        <f t="shared" si="73"/>
        <v/>
      </c>
    </row>
    <row r="336" spans="1:46" s="81" customFormat="1" ht="19.95" customHeight="1">
      <c r="A336" s="79" t="str">
        <f t="shared" si="70"/>
        <v/>
      </c>
      <c r="B336" s="104">
        <f>SUM($A$2:A336)</f>
        <v>0</v>
      </c>
      <c r="C336" s="105" t="s">
        <v>3624</v>
      </c>
      <c r="D336" s="105">
        <f>IF(VLOOKUP(C336,'Agripp Holds PE (EU)'!$A$10:$AA$1039,26,0)="",0,VLOOKUP(C336,'Agripp Holds PE (EU)'!$A$10:$AA$1039,26,0))</f>
        <v>0</v>
      </c>
      <c r="E336" s="105">
        <v>335</v>
      </c>
      <c r="F336" s="106">
        <f>IF(VLOOKUP(C336,'Agripp Holds PE (EU)'!$A$10:$AC$1039,28,0)="",0,VLOOKUP(C336,'Agripp Holds PE (EU)'!$A$10:$AC$1039,28,0))</f>
        <v>0</v>
      </c>
      <c r="G336" s="107"/>
      <c r="H336" s="107"/>
      <c r="I336" s="107"/>
      <c r="J336" s="105" t="str">
        <f>IF(ISERROR(VLOOKUP($E319,$B$2:$D$1047,2,0)),"",VLOOKUP($E319,$B$2:$D$1047,2,0))</f>
        <v/>
      </c>
      <c r="K336" s="105" t="str">
        <f t="shared" si="61"/>
        <v/>
      </c>
      <c r="L336" s="105" t="str">
        <f t="shared" si="62"/>
        <v/>
      </c>
      <c r="M336" s="105" t="str">
        <f t="shared" si="63"/>
        <v/>
      </c>
      <c r="N336" s="105" t="str">
        <f t="shared" si="64"/>
        <v/>
      </c>
      <c r="O336" s="105" t="str">
        <f t="shared" si="65"/>
        <v/>
      </c>
      <c r="P336" s="105" t="str">
        <f t="shared" si="66"/>
        <v/>
      </c>
      <c r="Q336" s="105" t="str">
        <f t="shared" si="67"/>
        <v/>
      </c>
      <c r="R336" s="105" t="str">
        <f t="shared" si="68"/>
        <v/>
      </c>
      <c r="S336" s="106" t="str">
        <f t="shared" si="69"/>
        <v/>
      </c>
      <c r="T336" s="105" t="str">
        <f t="shared" si="73"/>
        <v/>
      </c>
      <c r="U336" s="77"/>
      <c r="V336" s="77"/>
      <c r="W336" s="77"/>
      <c r="X336" s="77"/>
      <c r="Y336" s="77"/>
      <c r="Z336" s="77"/>
      <c r="AA336" s="77"/>
      <c r="AB336" s="77"/>
      <c r="AC336" s="77"/>
      <c r="AD336" s="135"/>
      <c r="AE336" s="77"/>
      <c r="AF336" s="200"/>
      <c r="AG336" s="80"/>
      <c r="AH336" s="77"/>
      <c r="AI336" s="77"/>
      <c r="AJ336" s="77"/>
      <c r="AK336" s="77"/>
      <c r="AL336" s="77"/>
      <c r="AM336" s="77"/>
      <c r="AN336" s="77"/>
      <c r="AO336" s="77"/>
      <c r="AP336" s="77"/>
      <c r="AQ336" s="77"/>
      <c r="AR336" s="77"/>
      <c r="AS336" s="77"/>
      <c r="AT336" s="77"/>
    </row>
    <row r="337" spans="1:20" ht="19.95" customHeight="1">
      <c r="A337" s="79" t="str">
        <f t="shared" si="70"/>
        <v/>
      </c>
      <c r="B337" s="104">
        <f>SUM($A$2:A337)</f>
        <v>0</v>
      </c>
      <c r="C337" s="105" t="s">
        <v>3625</v>
      </c>
      <c r="D337" s="105">
        <f>IF(VLOOKUP(C337,'Agripp Holds PE (EU)'!$A$10:$AA$1039,26,0)="",0,VLOOKUP(C337,'Agripp Holds PE (EU)'!$A$10:$AA$1039,26,0))</f>
        <v>0</v>
      </c>
      <c r="E337" s="105">
        <v>336</v>
      </c>
      <c r="F337" s="106">
        <f>IF(VLOOKUP(C337,'Agripp Holds PE (EU)'!$A$10:$AC$1039,28,0)="",0,VLOOKUP(C337,'Agripp Holds PE (EU)'!$A$10:$AC$1039,28,0))</f>
        <v>0</v>
      </c>
      <c r="G337" s="107"/>
      <c r="H337" s="107"/>
      <c r="I337" s="107"/>
      <c r="J337" s="105" t="str">
        <f>IF(ISERROR(VLOOKUP($E320,$B$2:$D$1047,2,0)),"",VLOOKUP($E320,$B$2:$D$1047,2,0))</f>
        <v/>
      </c>
      <c r="K337" s="105" t="str">
        <f t="shared" si="61"/>
        <v/>
      </c>
      <c r="L337" s="105" t="str">
        <f t="shared" si="62"/>
        <v/>
      </c>
      <c r="M337" s="105" t="str">
        <f t="shared" si="63"/>
        <v/>
      </c>
      <c r="N337" s="105" t="str">
        <f t="shared" si="64"/>
        <v/>
      </c>
      <c r="O337" s="105" t="str">
        <f t="shared" si="65"/>
        <v/>
      </c>
      <c r="P337" s="105" t="str">
        <f t="shared" si="66"/>
        <v/>
      </c>
      <c r="Q337" s="105" t="str">
        <f t="shared" si="67"/>
        <v/>
      </c>
      <c r="R337" s="105" t="str">
        <f t="shared" si="68"/>
        <v/>
      </c>
      <c r="S337" s="106" t="str">
        <f t="shared" si="69"/>
        <v/>
      </c>
      <c r="T337" s="105" t="str">
        <f t="shared" si="73"/>
        <v/>
      </c>
    </row>
    <row r="338" spans="1:20" ht="19.95" customHeight="1">
      <c r="A338" s="79" t="str">
        <f t="shared" si="70"/>
        <v/>
      </c>
      <c r="B338" s="104">
        <f>SUM($A$2:A338)</f>
        <v>0</v>
      </c>
      <c r="C338" s="105" t="s">
        <v>3626</v>
      </c>
      <c r="D338" s="105">
        <f>IF(VLOOKUP(C338,'Agripp Holds PE (EU)'!$A$10:$AA$1039,26,0)="",0,VLOOKUP(C338,'Agripp Holds PE (EU)'!$A$10:$AA$1039,26,0))</f>
        <v>0</v>
      </c>
      <c r="E338" s="105">
        <v>337</v>
      </c>
      <c r="F338" s="106">
        <f>IF(VLOOKUP(C338,'Agripp Holds PE (EU)'!$A$10:$AC$1039,28,0)="",0,VLOOKUP(C338,'Agripp Holds PE (EU)'!$A$10:$AC$1039,28,0))</f>
        <v>0</v>
      </c>
      <c r="G338" s="107"/>
      <c r="H338" s="107"/>
      <c r="I338" s="107"/>
      <c r="J338" s="105" t="str">
        <f>IF(ISERROR(VLOOKUP(#REF!,$B$2:$D$1047,2,0)),"",VLOOKUP(#REF!,$B$2:$D$1047,2,0))</f>
        <v/>
      </c>
      <c r="K338" s="105" t="str">
        <f t="shared" si="61"/>
        <v/>
      </c>
      <c r="L338" s="105" t="str">
        <f t="shared" si="62"/>
        <v/>
      </c>
      <c r="M338" s="105" t="str">
        <f t="shared" si="63"/>
        <v/>
      </c>
      <c r="N338" s="105" t="str">
        <f t="shared" si="64"/>
        <v/>
      </c>
      <c r="O338" s="105" t="str">
        <f t="shared" si="65"/>
        <v/>
      </c>
      <c r="P338" s="105" t="str">
        <f t="shared" si="66"/>
        <v/>
      </c>
      <c r="Q338" s="105" t="str">
        <f t="shared" si="67"/>
        <v/>
      </c>
      <c r="R338" s="105" t="str">
        <f t="shared" si="68"/>
        <v/>
      </c>
      <c r="S338" s="106" t="str">
        <f t="shared" si="69"/>
        <v/>
      </c>
      <c r="T338" s="105" t="str">
        <f t="shared" si="73"/>
        <v/>
      </c>
    </row>
    <row r="339" spans="1:20" ht="19.95" customHeight="1">
      <c r="A339" s="79" t="str">
        <f t="shared" si="70"/>
        <v/>
      </c>
      <c r="B339" s="104">
        <f>SUM($A$2:A339)</f>
        <v>0</v>
      </c>
      <c r="C339" s="105" t="s">
        <v>3627</v>
      </c>
      <c r="D339" s="105">
        <f>IF(VLOOKUP(C339,'Agripp Holds PE (EU)'!$A$10:$AA$1039,26,0)="",0,VLOOKUP(C339,'Agripp Holds PE (EU)'!$A$10:$AA$1039,26,0))</f>
        <v>0</v>
      </c>
      <c r="E339" s="105">
        <v>338</v>
      </c>
      <c r="F339" s="106">
        <f>IF(VLOOKUP(C339,'Agripp Holds PE (EU)'!$A$10:$AC$1039,28,0)="",0,VLOOKUP(C339,'Agripp Holds PE (EU)'!$A$10:$AC$1039,28,0))</f>
        <v>0</v>
      </c>
      <c r="G339" s="107"/>
      <c r="H339" s="107"/>
      <c r="I339" s="107"/>
      <c r="J339" s="105" t="str">
        <f t="shared" ref="J339:J351" si="74">IF(ISERROR(VLOOKUP($E321,$B$2:$D$1047,2,0)),"",VLOOKUP($E321,$B$2:$D$1047,2,0))</f>
        <v/>
      </c>
      <c r="K339" s="105" t="str">
        <f t="shared" si="61"/>
        <v/>
      </c>
      <c r="L339" s="105" t="str">
        <f t="shared" si="62"/>
        <v/>
      </c>
      <c r="M339" s="105" t="str">
        <f t="shared" si="63"/>
        <v/>
      </c>
      <c r="N339" s="105" t="str">
        <f t="shared" si="64"/>
        <v/>
      </c>
      <c r="O339" s="105" t="str">
        <f t="shared" si="65"/>
        <v/>
      </c>
      <c r="P339" s="105" t="str">
        <f t="shared" si="66"/>
        <v/>
      </c>
      <c r="Q339" s="105" t="str">
        <f t="shared" si="67"/>
        <v/>
      </c>
      <c r="R339" s="105" t="str">
        <f t="shared" si="68"/>
        <v/>
      </c>
      <c r="S339" s="106" t="str">
        <f t="shared" si="69"/>
        <v/>
      </c>
      <c r="T339" s="105" t="str">
        <f t="shared" si="73"/>
        <v/>
      </c>
    </row>
    <row r="340" spans="1:20" ht="19.95" customHeight="1">
      <c r="A340" s="79" t="str">
        <f t="shared" si="70"/>
        <v/>
      </c>
      <c r="B340" s="104">
        <f>SUM($A$2:A340)</f>
        <v>0</v>
      </c>
      <c r="C340" s="105" t="s">
        <v>3628</v>
      </c>
      <c r="D340" s="105">
        <f>IF(VLOOKUP(C340,'Agripp Holds PE (EU)'!$A$10:$AA$1039,26,0)="",0,VLOOKUP(C340,'Agripp Holds PE (EU)'!$A$10:$AA$1039,26,0))</f>
        <v>0</v>
      </c>
      <c r="E340" s="105">
        <v>339</v>
      </c>
      <c r="F340" s="106">
        <f>IF(VLOOKUP(C340,'Agripp Holds PE (EU)'!$A$10:$AC$1039,28,0)="",0,VLOOKUP(C340,'Agripp Holds PE (EU)'!$A$10:$AC$1039,28,0))</f>
        <v>0</v>
      </c>
      <c r="G340" s="107"/>
      <c r="H340" s="107"/>
      <c r="I340" s="107"/>
      <c r="J340" s="105" t="str">
        <f t="shared" si="74"/>
        <v/>
      </c>
      <c r="K340" s="105" t="str">
        <f t="shared" si="61"/>
        <v/>
      </c>
      <c r="L340" s="105" t="str">
        <f t="shared" si="62"/>
        <v/>
      </c>
      <c r="M340" s="105" t="str">
        <f t="shared" si="63"/>
        <v/>
      </c>
      <c r="N340" s="105" t="str">
        <f t="shared" si="64"/>
        <v/>
      </c>
      <c r="O340" s="105" t="str">
        <f t="shared" si="65"/>
        <v/>
      </c>
      <c r="P340" s="105" t="str">
        <f t="shared" si="66"/>
        <v/>
      </c>
      <c r="Q340" s="105" t="str">
        <f t="shared" si="67"/>
        <v/>
      </c>
      <c r="R340" s="105" t="str">
        <f t="shared" si="68"/>
        <v/>
      </c>
      <c r="S340" s="106" t="str">
        <f t="shared" si="69"/>
        <v/>
      </c>
      <c r="T340" s="105" t="str">
        <f t="shared" si="73"/>
        <v/>
      </c>
    </row>
    <row r="341" spans="1:20" ht="19.95" customHeight="1">
      <c r="A341" s="79" t="str">
        <f t="shared" si="70"/>
        <v/>
      </c>
      <c r="B341" s="104">
        <f>SUM($A$2:A341)</f>
        <v>0</v>
      </c>
      <c r="C341" s="105" t="s">
        <v>3629</v>
      </c>
      <c r="D341" s="105">
        <f>IF(VLOOKUP(C341,'Agripp Holds PE (EU)'!$A$10:$AA$1039,26,0)="",0,VLOOKUP(C341,'Agripp Holds PE (EU)'!$A$10:$AA$1039,26,0))</f>
        <v>0</v>
      </c>
      <c r="E341" s="105">
        <v>340</v>
      </c>
      <c r="F341" s="106">
        <f>IF(VLOOKUP(C341,'Agripp Holds PE (EU)'!$A$10:$AC$1039,28,0)="",0,VLOOKUP(C341,'Agripp Holds PE (EU)'!$A$10:$AC$1039,28,0))</f>
        <v>0</v>
      </c>
      <c r="G341" s="107"/>
      <c r="H341" s="107"/>
      <c r="I341" s="107"/>
      <c r="J341" s="105" t="str">
        <f t="shared" si="74"/>
        <v/>
      </c>
      <c r="K341" s="105" t="str">
        <f t="shared" si="61"/>
        <v/>
      </c>
      <c r="L341" s="105" t="str">
        <f t="shared" si="62"/>
        <v/>
      </c>
      <c r="M341" s="105" t="str">
        <f t="shared" si="63"/>
        <v/>
      </c>
      <c r="N341" s="105" t="str">
        <f t="shared" si="64"/>
        <v/>
      </c>
      <c r="O341" s="105" t="str">
        <f t="shared" si="65"/>
        <v/>
      </c>
      <c r="P341" s="105" t="str">
        <f t="shared" si="66"/>
        <v/>
      </c>
      <c r="Q341" s="105" t="str">
        <f t="shared" si="67"/>
        <v/>
      </c>
      <c r="R341" s="105" t="str">
        <f t="shared" si="68"/>
        <v/>
      </c>
      <c r="S341" s="106" t="str">
        <f t="shared" si="69"/>
        <v/>
      </c>
      <c r="T341" s="105" t="str">
        <f t="shared" si="73"/>
        <v/>
      </c>
    </row>
    <row r="342" spans="1:20" ht="19.95" customHeight="1">
      <c r="A342" s="79" t="str">
        <f t="shared" si="70"/>
        <v/>
      </c>
      <c r="B342" s="104">
        <f>SUM($A$2:A342)</f>
        <v>0</v>
      </c>
      <c r="C342" s="105" t="s">
        <v>3630</v>
      </c>
      <c r="D342" s="105">
        <f>IF(VLOOKUP(C342,'Agripp Holds PE (EU)'!$A$10:$AA$1039,26,0)="",0,VLOOKUP(C342,'Agripp Holds PE (EU)'!$A$10:$AA$1039,26,0))</f>
        <v>0</v>
      </c>
      <c r="E342" s="105">
        <v>341</v>
      </c>
      <c r="F342" s="106">
        <f>IF(VLOOKUP(C342,'Agripp Holds PE (EU)'!$A$10:$AC$1039,28,0)="",0,VLOOKUP(C342,'Agripp Holds PE (EU)'!$A$10:$AC$1039,28,0))</f>
        <v>0</v>
      </c>
      <c r="G342" s="107"/>
      <c r="H342" s="107"/>
      <c r="I342" s="107"/>
      <c r="J342" s="105" t="str">
        <f t="shared" si="74"/>
        <v/>
      </c>
      <c r="K342" s="105" t="str">
        <f t="shared" si="61"/>
        <v/>
      </c>
      <c r="L342" s="105" t="str">
        <f t="shared" si="62"/>
        <v/>
      </c>
      <c r="M342" s="105" t="str">
        <f t="shared" si="63"/>
        <v/>
      </c>
      <c r="N342" s="105" t="str">
        <f t="shared" si="64"/>
        <v/>
      </c>
      <c r="O342" s="105" t="str">
        <f t="shared" si="65"/>
        <v/>
      </c>
      <c r="P342" s="105" t="str">
        <f t="shared" si="66"/>
        <v/>
      </c>
      <c r="Q342" s="105" t="str">
        <f t="shared" si="67"/>
        <v/>
      </c>
      <c r="R342" s="105" t="str">
        <f t="shared" si="68"/>
        <v/>
      </c>
      <c r="S342" s="106" t="str">
        <f t="shared" si="69"/>
        <v/>
      </c>
      <c r="T342" s="105" t="str">
        <f t="shared" si="73"/>
        <v/>
      </c>
    </row>
    <row r="343" spans="1:20" ht="19.95" customHeight="1">
      <c r="A343" s="79" t="str">
        <f t="shared" si="70"/>
        <v/>
      </c>
      <c r="B343" s="104">
        <f>SUM($A$2:A343)</f>
        <v>0</v>
      </c>
      <c r="C343" s="105" t="s">
        <v>3631</v>
      </c>
      <c r="D343" s="105">
        <f>IF(VLOOKUP(C343,'Agripp Holds PE (EU)'!$A$10:$AA$1039,26,0)="",0,VLOOKUP(C343,'Agripp Holds PE (EU)'!$A$10:$AA$1039,26,0))</f>
        <v>0</v>
      </c>
      <c r="E343" s="105">
        <v>342</v>
      </c>
      <c r="F343" s="106">
        <f>IF(VLOOKUP(C343,'Agripp Holds PE (EU)'!$A$10:$AC$1039,28,0)="",0,VLOOKUP(C343,'Agripp Holds PE (EU)'!$A$10:$AC$1039,28,0))</f>
        <v>0</v>
      </c>
      <c r="G343" s="107"/>
      <c r="H343" s="107"/>
      <c r="I343" s="107"/>
      <c r="J343" s="105" t="str">
        <f t="shared" si="74"/>
        <v/>
      </c>
      <c r="K343" s="105" t="str">
        <f t="shared" si="61"/>
        <v/>
      </c>
      <c r="L343" s="105" t="str">
        <f t="shared" si="62"/>
        <v/>
      </c>
      <c r="M343" s="105" t="str">
        <f t="shared" si="63"/>
        <v/>
      </c>
      <c r="N343" s="105" t="str">
        <f t="shared" si="64"/>
        <v/>
      </c>
      <c r="O343" s="105" t="str">
        <f t="shared" si="65"/>
        <v/>
      </c>
      <c r="P343" s="105" t="str">
        <f t="shared" si="66"/>
        <v/>
      </c>
      <c r="Q343" s="105" t="str">
        <f t="shared" si="67"/>
        <v/>
      </c>
      <c r="R343" s="105" t="str">
        <f t="shared" si="68"/>
        <v/>
      </c>
      <c r="S343" s="106" t="str">
        <f t="shared" si="69"/>
        <v/>
      </c>
      <c r="T343" s="105" t="str">
        <f t="shared" si="73"/>
        <v/>
      </c>
    </row>
    <row r="344" spans="1:20" ht="19.95" customHeight="1">
      <c r="A344" s="79" t="str">
        <f t="shared" si="70"/>
        <v/>
      </c>
      <c r="B344" s="104">
        <f>SUM($A$2:A344)</f>
        <v>0</v>
      </c>
      <c r="C344" s="105" t="s">
        <v>3632</v>
      </c>
      <c r="D344" s="105">
        <f>IF(VLOOKUP(C344,'Agripp Holds PE (EU)'!$A$10:$AA$1039,26,0)="",0,VLOOKUP(C344,'Agripp Holds PE (EU)'!$A$10:$AA$1039,26,0))</f>
        <v>0</v>
      </c>
      <c r="E344" s="105">
        <v>343</v>
      </c>
      <c r="F344" s="106">
        <f>IF(VLOOKUP(C344,'Agripp Holds PE (EU)'!$A$10:$AC$1039,28,0)="",0,VLOOKUP(C344,'Agripp Holds PE (EU)'!$A$10:$AC$1039,28,0))</f>
        <v>0</v>
      </c>
      <c r="G344" s="107"/>
      <c r="H344" s="107"/>
      <c r="I344" s="107"/>
      <c r="J344" s="105" t="str">
        <f t="shared" si="74"/>
        <v/>
      </c>
      <c r="K344" s="105" t="str">
        <f t="shared" si="61"/>
        <v/>
      </c>
      <c r="L344" s="105" t="str">
        <f t="shared" si="62"/>
        <v/>
      </c>
      <c r="M344" s="105" t="str">
        <f t="shared" si="63"/>
        <v/>
      </c>
      <c r="N344" s="105" t="str">
        <f t="shared" si="64"/>
        <v/>
      </c>
      <c r="O344" s="105" t="str">
        <f t="shared" si="65"/>
        <v/>
      </c>
      <c r="P344" s="105" t="str">
        <f t="shared" si="66"/>
        <v/>
      </c>
      <c r="Q344" s="105" t="str">
        <f t="shared" si="67"/>
        <v/>
      </c>
      <c r="R344" s="105" t="str">
        <f t="shared" si="68"/>
        <v/>
      </c>
      <c r="S344" s="106" t="str">
        <f t="shared" si="69"/>
        <v/>
      </c>
      <c r="T344" s="105" t="str">
        <f t="shared" si="73"/>
        <v/>
      </c>
    </row>
    <row r="345" spans="1:20" ht="19.95" customHeight="1">
      <c r="A345" s="79" t="str">
        <f t="shared" si="70"/>
        <v/>
      </c>
      <c r="B345" s="104">
        <f>SUM($A$2:A345)</f>
        <v>0</v>
      </c>
      <c r="C345" s="105" t="s">
        <v>513</v>
      </c>
      <c r="D345" s="105">
        <f>IF(VLOOKUP(C345,'Agripp Holds PE (EU)'!$A$10:$AA$1039,26,0)="",0,VLOOKUP(C345,'Agripp Holds PE (EU)'!$A$10:$AA$1039,26,0))</f>
        <v>0</v>
      </c>
      <c r="E345" s="105">
        <v>344</v>
      </c>
      <c r="F345" s="106">
        <f>IF(VLOOKUP(C345,'Agripp Holds PE (EU)'!$A$10:$AC$1039,28,0)="",0,VLOOKUP(C345,'Agripp Holds PE (EU)'!$A$10:$AC$1039,28,0))</f>
        <v>0</v>
      </c>
      <c r="G345" s="107"/>
      <c r="H345" s="107"/>
      <c r="I345" s="107"/>
      <c r="J345" s="105" t="str">
        <f t="shared" si="74"/>
        <v/>
      </c>
      <c r="K345" s="105" t="str">
        <f t="shared" si="61"/>
        <v/>
      </c>
      <c r="L345" s="105" t="str">
        <f t="shared" si="62"/>
        <v/>
      </c>
      <c r="M345" s="105" t="str">
        <f t="shared" si="63"/>
        <v/>
      </c>
      <c r="N345" s="105" t="str">
        <f t="shared" si="64"/>
        <v/>
      </c>
      <c r="O345" s="105" t="str">
        <f t="shared" si="65"/>
        <v/>
      </c>
      <c r="P345" s="105" t="str">
        <f t="shared" si="66"/>
        <v/>
      </c>
      <c r="Q345" s="105" t="str">
        <f t="shared" si="67"/>
        <v/>
      </c>
      <c r="R345" s="105" t="str">
        <f t="shared" si="68"/>
        <v/>
      </c>
      <c r="S345" s="106" t="str">
        <f t="shared" si="69"/>
        <v/>
      </c>
      <c r="T345" s="105" t="str">
        <f t="shared" si="73"/>
        <v/>
      </c>
    </row>
    <row r="346" spans="1:20" ht="19.95" customHeight="1">
      <c r="A346" s="79" t="str">
        <f t="shared" si="70"/>
        <v/>
      </c>
      <c r="B346" s="104">
        <f>SUM($A$2:A346)</f>
        <v>0</v>
      </c>
      <c r="C346" s="105" t="s">
        <v>514</v>
      </c>
      <c r="D346" s="105">
        <f>IF(VLOOKUP(C346,'Agripp Holds PE (EU)'!$A$10:$AA$1039,26,0)="",0,VLOOKUP(C346,'Agripp Holds PE (EU)'!$A$10:$AA$1039,26,0))</f>
        <v>0</v>
      </c>
      <c r="E346" s="105">
        <v>345</v>
      </c>
      <c r="F346" s="106">
        <f>IF(VLOOKUP(C346,'Agripp Holds PE (EU)'!$A$10:$AC$1039,28,0)="",0,VLOOKUP(C346,'Agripp Holds PE (EU)'!$A$10:$AC$1039,28,0))</f>
        <v>0</v>
      </c>
      <c r="G346" s="107"/>
      <c r="H346" s="107"/>
      <c r="I346" s="107"/>
      <c r="J346" s="105" t="str">
        <f t="shared" si="74"/>
        <v/>
      </c>
      <c r="K346" s="105" t="str">
        <f t="shared" si="61"/>
        <v/>
      </c>
      <c r="L346" s="105" t="str">
        <f t="shared" si="62"/>
        <v/>
      </c>
      <c r="M346" s="105" t="str">
        <f t="shared" si="63"/>
        <v/>
      </c>
      <c r="N346" s="105" t="str">
        <f t="shared" si="64"/>
        <v/>
      </c>
      <c r="O346" s="105" t="str">
        <f t="shared" si="65"/>
        <v/>
      </c>
      <c r="P346" s="105" t="str">
        <f t="shared" si="66"/>
        <v/>
      </c>
      <c r="Q346" s="105" t="str">
        <f t="shared" si="67"/>
        <v/>
      </c>
      <c r="R346" s="105" t="str">
        <f t="shared" si="68"/>
        <v/>
      </c>
      <c r="S346" s="106" t="str">
        <f t="shared" si="69"/>
        <v/>
      </c>
      <c r="T346" s="105" t="str">
        <f t="shared" si="73"/>
        <v/>
      </c>
    </row>
    <row r="347" spans="1:20" ht="19.95" customHeight="1">
      <c r="A347" s="79" t="str">
        <f t="shared" si="70"/>
        <v/>
      </c>
      <c r="B347" s="104">
        <f>SUM($A$2:A347)</f>
        <v>0</v>
      </c>
      <c r="C347" s="105" t="s">
        <v>515</v>
      </c>
      <c r="D347" s="105">
        <f>IF(VLOOKUP(C347,'Agripp Holds PE (EU)'!$A$10:$AA$1039,26,0)="",0,VLOOKUP(C347,'Agripp Holds PE (EU)'!$A$10:$AA$1039,26,0))</f>
        <v>0</v>
      </c>
      <c r="E347" s="105">
        <v>346</v>
      </c>
      <c r="F347" s="106">
        <f>IF(VLOOKUP(C347,'Agripp Holds PE (EU)'!$A$10:$AC$1039,28,0)="",0,VLOOKUP(C347,'Agripp Holds PE (EU)'!$A$10:$AC$1039,28,0))</f>
        <v>0</v>
      </c>
      <c r="G347" s="107"/>
      <c r="H347" s="107"/>
      <c r="I347" s="107"/>
      <c r="J347" s="105" t="str">
        <f t="shared" si="74"/>
        <v/>
      </c>
      <c r="K347" s="105" t="str">
        <f t="shared" si="61"/>
        <v/>
      </c>
      <c r="L347" s="105" t="str">
        <f t="shared" si="62"/>
        <v/>
      </c>
      <c r="M347" s="105" t="str">
        <f t="shared" si="63"/>
        <v/>
      </c>
      <c r="N347" s="105" t="str">
        <f t="shared" si="64"/>
        <v/>
      </c>
      <c r="O347" s="105" t="str">
        <f t="shared" si="65"/>
        <v/>
      </c>
      <c r="P347" s="105" t="str">
        <f t="shared" si="66"/>
        <v/>
      </c>
      <c r="Q347" s="105" t="str">
        <f t="shared" si="67"/>
        <v/>
      </c>
      <c r="R347" s="105" t="str">
        <f t="shared" si="68"/>
        <v/>
      </c>
      <c r="S347" s="106" t="str">
        <f t="shared" si="69"/>
        <v/>
      </c>
      <c r="T347" s="105" t="str">
        <f t="shared" si="73"/>
        <v/>
      </c>
    </row>
    <row r="348" spans="1:20" ht="19.95" customHeight="1">
      <c r="A348" s="79" t="str">
        <f t="shared" si="70"/>
        <v/>
      </c>
      <c r="B348" s="104">
        <f>SUM($A$2:A348)</f>
        <v>0</v>
      </c>
      <c r="C348" s="105" t="s">
        <v>516</v>
      </c>
      <c r="D348" s="105">
        <f>IF(VLOOKUP(C348,'Agripp Holds PE (EU)'!$A$10:$AA$1039,26,0)="",0,VLOOKUP(C348,'Agripp Holds PE (EU)'!$A$10:$AA$1039,26,0))</f>
        <v>0</v>
      </c>
      <c r="E348" s="105">
        <v>347</v>
      </c>
      <c r="F348" s="106">
        <f>IF(VLOOKUP(C348,'Agripp Holds PE (EU)'!$A$10:$AC$1039,28,0)="",0,VLOOKUP(C348,'Agripp Holds PE (EU)'!$A$10:$AC$1039,28,0))</f>
        <v>0</v>
      </c>
      <c r="G348" s="107"/>
      <c r="H348" s="107"/>
      <c r="I348" s="107"/>
      <c r="J348" s="105" t="str">
        <f t="shared" si="74"/>
        <v/>
      </c>
      <c r="K348" s="105" t="str">
        <f t="shared" si="61"/>
        <v/>
      </c>
      <c r="L348" s="105" t="str">
        <f t="shared" si="62"/>
        <v/>
      </c>
      <c r="M348" s="105" t="str">
        <f t="shared" si="63"/>
        <v/>
      </c>
      <c r="N348" s="105" t="str">
        <f t="shared" si="64"/>
        <v/>
      </c>
      <c r="O348" s="105" t="str">
        <f t="shared" si="65"/>
        <v/>
      </c>
      <c r="P348" s="105" t="str">
        <f t="shared" si="66"/>
        <v/>
      </c>
      <c r="Q348" s="105" t="str">
        <f t="shared" si="67"/>
        <v/>
      </c>
      <c r="R348" s="105" t="str">
        <f t="shared" si="68"/>
        <v/>
      </c>
      <c r="S348" s="106" t="str">
        <f t="shared" si="69"/>
        <v/>
      </c>
      <c r="T348" s="105" t="str">
        <f t="shared" si="73"/>
        <v/>
      </c>
    </row>
    <row r="349" spans="1:20" ht="19.95" customHeight="1">
      <c r="A349" s="79" t="str">
        <f t="shared" si="70"/>
        <v/>
      </c>
      <c r="B349" s="104">
        <f>SUM($A$2:A349)</f>
        <v>0</v>
      </c>
      <c r="C349" s="105" t="s">
        <v>517</v>
      </c>
      <c r="D349" s="105">
        <f>IF(VLOOKUP(C349,'Agripp Holds PE (EU)'!$A$10:$AA$1039,26,0)="",0,VLOOKUP(C349,'Agripp Holds PE (EU)'!$A$10:$AA$1039,26,0))</f>
        <v>0</v>
      </c>
      <c r="E349" s="105">
        <v>348</v>
      </c>
      <c r="F349" s="106">
        <f>IF(VLOOKUP(C349,'Agripp Holds PE (EU)'!$A$10:$AC$1039,28,0)="",0,VLOOKUP(C349,'Agripp Holds PE (EU)'!$A$10:$AC$1039,28,0))</f>
        <v>0</v>
      </c>
      <c r="G349" s="107"/>
      <c r="H349" s="107"/>
      <c r="I349" s="107"/>
      <c r="J349" s="105" t="str">
        <f t="shared" si="74"/>
        <v/>
      </c>
      <c r="K349" s="105" t="str">
        <f t="shared" si="61"/>
        <v/>
      </c>
      <c r="L349" s="105" t="str">
        <f t="shared" si="62"/>
        <v/>
      </c>
      <c r="M349" s="105" t="str">
        <f t="shared" si="63"/>
        <v/>
      </c>
      <c r="N349" s="105" t="str">
        <f t="shared" si="64"/>
        <v/>
      </c>
      <c r="O349" s="105" t="str">
        <f t="shared" si="65"/>
        <v/>
      </c>
      <c r="P349" s="105" t="str">
        <f t="shared" si="66"/>
        <v/>
      </c>
      <c r="Q349" s="105" t="str">
        <f t="shared" si="67"/>
        <v/>
      </c>
      <c r="R349" s="105" t="str">
        <f t="shared" si="68"/>
        <v/>
      </c>
      <c r="S349" s="106" t="str">
        <f t="shared" si="69"/>
        <v/>
      </c>
      <c r="T349" s="105" t="str">
        <f t="shared" si="73"/>
        <v/>
      </c>
    </row>
    <row r="350" spans="1:20" ht="19.95" customHeight="1">
      <c r="A350" s="79" t="str">
        <f t="shared" si="70"/>
        <v/>
      </c>
      <c r="B350" s="104">
        <f>SUM($A$2:A350)</f>
        <v>0</v>
      </c>
      <c r="C350" s="105" t="s">
        <v>518</v>
      </c>
      <c r="D350" s="105">
        <f>IF(VLOOKUP(C350,'Agripp Holds PE (EU)'!$A$10:$AA$1039,26,0)="",0,VLOOKUP(C350,'Agripp Holds PE (EU)'!$A$10:$AA$1039,26,0))</f>
        <v>0</v>
      </c>
      <c r="E350" s="105">
        <v>349</v>
      </c>
      <c r="F350" s="106">
        <f>IF(VLOOKUP(C350,'Agripp Holds PE (EU)'!$A$10:$AC$1039,28,0)="",0,VLOOKUP(C350,'Agripp Holds PE (EU)'!$A$10:$AC$1039,28,0))</f>
        <v>0</v>
      </c>
      <c r="G350" s="107"/>
      <c r="H350" s="107"/>
      <c r="I350" s="107"/>
      <c r="J350" s="105" t="str">
        <f t="shared" si="74"/>
        <v/>
      </c>
      <c r="K350" s="105" t="str">
        <f t="shared" si="61"/>
        <v/>
      </c>
      <c r="L350" s="105" t="str">
        <f t="shared" si="62"/>
        <v/>
      </c>
      <c r="M350" s="105" t="str">
        <f t="shared" si="63"/>
        <v/>
      </c>
      <c r="N350" s="105" t="str">
        <f t="shared" si="64"/>
        <v/>
      </c>
      <c r="O350" s="105" t="str">
        <f t="shared" si="65"/>
        <v/>
      </c>
      <c r="P350" s="105" t="str">
        <f t="shared" si="66"/>
        <v/>
      </c>
      <c r="Q350" s="105" t="str">
        <f t="shared" si="67"/>
        <v/>
      </c>
      <c r="R350" s="105" t="str">
        <f t="shared" si="68"/>
        <v/>
      </c>
      <c r="S350" s="106" t="str">
        <f t="shared" si="69"/>
        <v/>
      </c>
      <c r="T350" s="105" t="str">
        <f t="shared" si="73"/>
        <v/>
      </c>
    </row>
    <row r="351" spans="1:20" ht="19.95" customHeight="1">
      <c r="A351" s="79" t="str">
        <f t="shared" si="70"/>
        <v/>
      </c>
      <c r="B351" s="104">
        <f>SUM($A$2:A351)</f>
        <v>0</v>
      </c>
      <c r="C351" s="105" t="s">
        <v>519</v>
      </c>
      <c r="D351" s="105">
        <f>IF(VLOOKUP(C351,'Agripp Holds PE (EU)'!$A$10:$AA$1039,26,0)="",0,VLOOKUP(C351,'Agripp Holds PE (EU)'!$A$10:$AA$1039,26,0))</f>
        <v>0</v>
      </c>
      <c r="E351" s="105">
        <v>350</v>
      </c>
      <c r="F351" s="106">
        <f>IF(VLOOKUP(C351,'Agripp Holds PE (EU)'!$A$10:$AC$1039,28,0)="",0,VLOOKUP(C351,'Agripp Holds PE (EU)'!$A$10:$AC$1039,28,0))</f>
        <v>0</v>
      </c>
      <c r="G351" s="107"/>
      <c r="H351" s="107"/>
      <c r="I351" s="107"/>
      <c r="J351" s="105" t="str">
        <f t="shared" si="74"/>
        <v/>
      </c>
      <c r="K351" s="105" t="str">
        <f t="shared" si="61"/>
        <v/>
      </c>
      <c r="L351" s="105" t="str">
        <f t="shared" si="62"/>
        <v/>
      </c>
      <c r="M351" s="105" t="str">
        <f t="shared" si="63"/>
        <v/>
      </c>
      <c r="N351" s="105" t="str">
        <f t="shared" si="64"/>
        <v/>
      </c>
      <c r="O351" s="105" t="str">
        <f t="shared" si="65"/>
        <v/>
      </c>
      <c r="P351" s="105" t="str">
        <f t="shared" si="66"/>
        <v/>
      </c>
      <c r="Q351" s="105" t="str">
        <f t="shared" si="67"/>
        <v/>
      </c>
      <c r="R351" s="105" t="str">
        <f t="shared" si="68"/>
        <v/>
      </c>
      <c r="S351" s="106" t="str">
        <f t="shared" si="69"/>
        <v/>
      </c>
      <c r="T351" s="105" t="str">
        <f t="shared" si="73"/>
        <v/>
      </c>
    </row>
    <row r="352" spans="1:20" ht="19.95" customHeight="1">
      <c r="A352" s="79" t="str">
        <f t="shared" si="70"/>
        <v/>
      </c>
      <c r="B352" s="104">
        <f>SUM($A$2:A352)</f>
        <v>0</v>
      </c>
      <c r="C352" s="105" t="s">
        <v>520</v>
      </c>
      <c r="D352" s="105">
        <f>IF(VLOOKUP(C352,'Agripp Holds PE (EU)'!$A$10:$AA$1039,26,0)="",0,VLOOKUP(C352,'Agripp Holds PE (EU)'!$A$10:$AA$1039,26,0))</f>
        <v>0</v>
      </c>
      <c r="E352" s="105">
        <v>351</v>
      </c>
      <c r="F352" s="106">
        <f>IF(VLOOKUP(C352,'Agripp Holds PE (EU)'!$A$10:$AC$1039,28,0)="",0,VLOOKUP(C352,'Agripp Holds PE (EU)'!$A$10:$AC$1039,28,0))</f>
        <v>0</v>
      </c>
      <c r="G352" s="107"/>
      <c r="H352" s="107"/>
      <c r="I352" s="107"/>
      <c r="J352" s="105" t="str">
        <f>IF(ISERROR(VLOOKUP(#REF!,$B$2:$D$1047,2,0)),"",VLOOKUP(#REF!,$B$2:$D$1047,2,0))</f>
        <v/>
      </c>
      <c r="K352" s="105" t="str">
        <f t="shared" si="61"/>
        <v/>
      </c>
      <c r="L352" s="105" t="str">
        <f t="shared" si="62"/>
        <v/>
      </c>
      <c r="M352" s="105" t="str">
        <f t="shared" si="63"/>
        <v/>
      </c>
      <c r="N352" s="105" t="str">
        <f t="shared" si="64"/>
        <v/>
      </c>
      <c r="O352" s="105" t="str">
        <f t="shared" si="65"/>
        <v/>
      </c>
      <c r="P352" s="105" t="str">
        <f t="shared" si="66"/>
        <v/>
      </c>
      <c r="Q352" s="105" t="str">
        <f t="shared" si="67"/>
        <v/>
      </c>
      <c r="R352" s="105" t="str">
        <f t="shared" si="68"/>
        <v/>
      </c>
      <c r="S352" s="106" t="str">
        <f t="shared" si="69"/>
        <v/>
      </c>
      <c r="T352" s="105" t="str">
        <f t="shared" si="73"/>
        <v/>
      </c>
    </row>
    <row r="353" spans="1:20" ht="19.95" customHeight="1">
      <c r="A353" s="79" t="str">
        <f t="shared" si="70"/>
        <v/>
      </c>
      <c r="B353" s="104">
        <f>SUM($A$2:A353)</f>
        <v>0</v>
      </c>
      <c r="C353" s="105" t="s">
        <v>521</v>
      </c>
      <c r="D353" s="105">
        <f>IF(VLOOKUP(C353,'Agripp Holds PE (EU)'!$A$10:$AA$1039,26,0)="",0,VLOOKUP(C353,'Agripp Holds PE (EU)'!$A$10:$AA$1039,26,0))</f>
        <v>0</v>
      </c>
      <c r="E353" s="105">
        <v>352</v>
      </c>
      <c r="F353" s="106">
        <f>IF(VLOOKUP(C353,'Agripp Holds PE (EU)'!$A$10:$AC$1039,28,0)="",0,VLOOKUP(C353,'Agripp Holds PE (EU)'!$A$10:$AC$1039,28,0))</f>
        <v>0</v>
      </c>
      <c r="G353" s="107"/>
      <c r="H353" s="107"/>
      <c r="I353" s="107"/>
      <c r="J353" s="105" t="str">
        <f t="shared" ref="J353:J361" si="75">IF(ISERROR(VLOOKUP($E334,$B$2:$D$1047,2,0)),"",VLOOKUP($E334,$B$2:$D$1047,2,0))</f>
        <v/>
      </c>
      <c r="K353" s="105" t="str">
        <f t="shared" si="61"/>
        <v/>
      </c>
      <c r="L353" s="105" t="str">
        <f t="shared" si="62"/>
        <v/>
      </c>
      <c r="M353" s="105" t="str">
        <f t="shared" si="63"/>
        <v/>
      </c>
      <c r="N353" s="105" t="str">
        <f t="shared" si="64"/>
        <v/>
      </c>
      <c r="O353" s="105" t="str">
        <f t="shared" si="65"/>
        <v/>
      </c>
      <c r="P353" s="105" t="str">
        <f t="shared" si="66"/>
        <v/>
      </c>
      <c r="Q353" s="105" t="str">
        <f t="shared" si="67"/>
        <v/>
      </c>
      <c r="R353" s="105" t="str">
        <f t="shared" si="68"/>
        <v/>
      </c>
      <c r="S353" s="106" t="str">
        <f t="shared" si="69"/>
        <v/>
      </c>
      <c r="T353" s="105" t="str">
        <f t="shared" si="73"/>
        <v/>
      </c>
    </row>
    <row r="354" spans="1:20" ht="19.95" customHeight="1">
      <c r="A354" s="79" t="str">
        <f t="shared" si="70"/>
        <v/>
      </c>
      <c r="B354" s="104">
        <f>SUM($A$2:A354)</f>
        <v>0</v>
      </c>
      <c r="C354" s="105" t="s">
        <v>522</v>
      </c>
      <c r="D354" s="105">
        <f>IF(VLOOKUP(C354,'Agripp Holds PE (EU)'!$A$10:$AA$1039,26,0)="",0,VLOOKUP(C354,'Agripp Holds PE (EU)'!$A$10:$AA$1039,26,0))</f>
        <v>0</v>
      </c>
      <c r="E354" s="105">
        <v>353</v>
      </c>
      <c r="F354" s="106">
        <f>IF(VLOOKUP(C354,'Agripp Holds PE (EU)'!$A$10:$AC$1039,28,0)="",0,VLOOKUP(C354,'Agripp Holds PE (EU)'!$A$10:$AC$1039,28,0))</f>
        <v>0</v>
      </c>
      <c r="G354" s="107"/>
      <c r="H354" s="107"/>
      <c r="I354" s="107"/>
      <c r="J354" s="105" t="str">
        <f t="shared" si="75"/>
        <v/>
      </c>
      <c r="K354" s="105" t="str">
        <f t="shared" si="61"/>
        <v/>
      </c>
      <c r="L354" s="105" t="str">
        <f t="shared" si="62"/>
        <v/>
      </c>
      <c r="M354" s="105" t="str">
        <f t="shared" si="63"/>
        <v/>
      </c>
      <c r="N354" s="105" t="str">
        <f t="shared" si="64"/>
        <v/>
      </c>
      <c r="O354" s="105" t="str">
        <f t="shared" si="65"/>
        <v/>
      </c>
      <c r="P354" s="105" t="str">
        <f t="shared" si="66"/>
        <v/>
      </c>
      <c r="Q354" s="105" t="str">
        <f t="shared" si="67"/>
        <v/>
      </c>
      <c r="R354" s="105" t="str">
        <f t="shared" si="68"/>
        <v/>
      </c>
      <c r="S354" s="106" t="str">
        <f t="shared" si="69"/>
        <v/>
      </c>
      <c r="T354" s="105" t="str">
        <f t="shared" si="73"/>
        <v/>
      </c>
    </row>
    <row r="355" spans="1:20" ht="19.95" customHeight="1">
      <c r="A355" s="79" t="str">
        <f t="shared" si="70"/>
        <v/>
      </c>
      <c r="B355" s="104">
        <f>SUM($A$2:A355)</f>
        <v>0</v>
      </c>
      <c r="C355" s="105" t="s">
        <v>523</v>
      </c>
      <c r="D355" s="105">
        <f>IF(VLOOKUP(C355,'Agripp Holds PE (EU)'!$A$10:$AA$1039,26,0)="",0,VLOOKUP(C355,'Agripp Holds PE (EU)'!$A$10:$AA$1039,26,0))</f>
        <v>0</v>
      </c>
      <c r="E355" s="105">
        <v>354</v>
      </c>
      <c r="F355" s="106">
        <f>IF(VLOOKUP(C355,'Agripp Holds PE (EU)'!$A$10:$AC$1039,28,0)="",0,VLOOKUP(C355,'Agripp Holds PE (EU)'!$A$10:$AC$1039,28,0))</f>
        <v>0</v>
      </c>
      <c r="G355" s="107"/>
      <c r="H355" s="107"/>
      <c r="I355" s="107"/>
      <c r="J355" s="105" t="str">
        <f t="shared" si="75"/>
        <v/>
      </c>
      <c r="K355" s="105" t="str">
        <f t="shared" si="61"/>
        <v/>
      </c>
      <c r="L355" s="105" t="str">
        <f t="shared" si="62"/>
        <v/>
      </c>
      <c r="M355" s="105" t="str">
        <f t="shared" si="63"/>
        <v/>
      </c>
      <c r="N355" s="105" t="str">
        <f t="shared" si="64"/>
        <v/>
      </c>
      <c r="O355" s="105" t="str">
        <f t="shared" si="65"/>
        <v/>
      </c>
      <c r="P355" s="105" t="str">
        <f t="shared" si="66"/>
        <v/>
      </c>
      <c r="Q355" s="105" t="str">
        <f t="shared" si="67"/>
        <v/>
      </c>
      <c r="R355" s="105" t="str">
        <f t="shared" si="68"/>
        <v/>
      </c>
      <c r="S355" s="106" t="str">
        <f t="shared" si="69"/>
        <v/>
      </c>
      <c r="T355" s="105" t="str">
        <f t="shared" si="73"/>
        <v/>
      </c>
    </row>
    <row r="356" spans="1:20" ht="19.95" customHeight="1">
      <c r="A356" s="79" t="str">
        <f t="shared" si="70"/>
        <v/>
      </c>
      <c r="B356" s="104">
        <f>SUM($A$2:A356)</f>
        <v>0</v>
      </c>
      <c r="C356" s="105" t="s">
        <v>524</v>
      </c>
      <c r="D356" s="105">
        <f>IF(VLOOKUP(C356,'Agripp Holds PE (EU)'!$A$10:$AA$1039,26,0)="",0,VLOOKUP(C356,'Agripp Holds PE (EU)'!$A$10:$AA$1039,26,0))</f>
        <v>0</v>
      </c>
      <c r="E356" s="105">
        <v>355</v>
      </c>
      <c r="F356" s="106">
        <f>IF(VLOOKUP(C356,'Agripp Holds PE (EU)'!$A$10:$AC$1039,28,0)="",0,VLOOKUP(C356,'Agripp Holds PE (EU)'!$A$10:$AC$1039,28,0))</f>
        <v>0</v>
      </c>
      <c r="G356" s="107"/>
      <c r="H356" s="107"/>
      <c r="I356" s="107"/>
      <c r="J356" s="105" t="str">
        <f t="shared" si="75"/>
        <v/>
      </c>
      <c r="K356" s="105" t="str">
        <f t="shared" si="61"/>
        <v/>
      </c>
      <c r="L356" s="105" t="str">
        <f t="shared" si="62"/>
        <v/>
      </c>
      <c r="M356" s="105" t="str">
        <f t="shared" si="63"/>
        <v/>
      </c>
      <c r="N356" s="105" t="str">
        <f t="shared" si="64"/>
        <v/>
      </c>
      <c r="O356" s="105" t="str">
        <f t="shared" si="65"/>
        <v/>
      </c>
      <c r="P356" s="105" t="str">
        <f t="shared" si="66"/>
        <v/>
      </c>
      <c r="Q356" s="105" t="str">
        <f t="shared" si="67"/>
        <v/>
      </c>
      <c r="R356" s="105" t="str">
        <f t="shared" si="68"/>
        <v/>
      </c>
      <c r="S356" s="106" t="str">
        <f t="shared" si="69"/>
        <v/>
      </c>
      <c r="T356" s="105" t="str">
        <f t="shared" si="73"/>
        <v/>
      </c>
    </row>
    <row r="357" spans="1:20" ht="19.95" customHeight="1">
      <c r="A357" s="79" t="str">
        <f t="shared" si="70"/>
        <v/>
      </c>
      <c r="B357" s="104">
        <f>SUM($A$2:A357)</f>
        <v>0</v>
      </c>
      <c r="C357" s="105" t="s">
        <v>525</v>
      </c>
      <c r="D357" s="105">
        <f>IF(VLOOKUP(C357,'Agripp Holds PE (EU)'!$A$10:$AA$1039,26,0)="",0,VLOOKUP(C357,'Agripp Holds PE (EU)'!$A$10:$AA$1039,26,0))</f>
        <v>0</v>
      </c>
      <c r="E357" s="105">
        <v>356</v>
      </c>
      <c r="F357" s="106">
        <f>IF(VLOOKUP(C357,'Agripp Holds PE (EU)'!$A$10:$AC$1039,28,0)="",0,VLOOKUP(C357,'Agripp Holds PE (EU)'!$A$10:$AC$1039,28,0))</f>
        <v>0</v>
      </c>
      <c r="G357" s="107"/>
      <c r="H357" s="107"/>
      <c r="I357" s="107"/>
      <c r="J357" s="105" t="str">
        <f t="shared" si="75"/>
        <v/>
      </c>
      <c r="K357" s="105" t="str">
        <f t="shared" si="61"/>
        <v/>
      </c>
      <c r="L357" s="105" t="str">
        <f t="shared" si="62"/>
        <v/>
      </c>
      <c r="M357" s="105" t="str">
        <f t="shared" si="63"/>
        <v/>
      </c>
      <c r="N357" s="105" t="str">
        <f t="shared" si="64"/>
        <v/>
      </c>
      <c r="O357" s="105" t="str">
        <f t="shared" si="65"/>
        <v/>
      </c>
      <c r="P357" s="105" t="str">
        <f t="shared" si="66"/>
        <v/>
      </c>
      <c r="Q357" s="105" t="str">
        <f t="shared" si="67"/>
        <v/>
      </c>
      <c r="R357" s="105" t="str">
        <f t="shared" si="68"/>
        <v/>
      </c>
      <c r="S357" s="106" t="str">
        <f t="shared" si="69"/>
        <v/>
      </c>
      <c r="T357" s="105" t="str">
        <f t="shared" si="73"/>
        <v/>
      </c>
    </row>
    <row r="358" spans="1:20" ht="19.95" customHeight="1">
      <c r="A358" s="79" t="str">
        <f t="shared" si="70"/>
        <v/>
      </c>
      <c r="B358" s="104">
        <f>SUM($A$2:A358)</f>
        <v>0</v>
      </c>
      <c r="C358" s="105" t="s">
        <v>526</v>
      </c>
      <c r="D358" s="105">
        <f>IF(VLOOKUP(C358,'Agripp Holds PE (EU)'!$A$10:$AA$1039,26,0)="",0,VLOOKUP(C358,'Agripp Holds PE (EU)'!$A$10:$AA$1039,26,0))</f>
        <v>0</v>
      </c>
      <c r="E358" s="105">
        <v>357</v>
      </c>
      <c r="F358" s="106">
        <f>IF(VLOOKUP(C358,'Agripp Holds PE (EU)'!$A$10:$AC$1039,28,0)="",0,VLOOKUP(C358,'Agripp Holds PE (EU)'!$A$10:$AC$1039,28,0))</f>
        <v>0</v>
      </c>
      <c r="G358" s="107"/>
      <c r="H358" s="107"/>
      <c r="I358" s="107"/>
      <c r="J358" s="105" t="str">
        <f t="shared" si="75"/>
        <v/>
      </c>
      <c r="K358" s="105" t="str">
        <f t="shared" si="61"/>
        <v/>
      </c>
      <c r="L358" s="105" t="str">
        <f t="shared" si="62"/>
        <v/>
      </c>
      <c r="M358" s="105" t="str">
        <f t="shared" si="63"/>
        <v/>
      </c>
      <c r="N358" s="105" t="str">
        <f t="shared" si="64"/>
        <v/>
      </c>
      <c r="O358" s="105" t="str">
        <f t="shared" si="65"/>
        <v/>
      </c>
      <c r="P358" s="105" t="str">
        <f t="shared" si="66"/>
        <v/>
      </c>
      <c r="Q358" s="105" t="str">
        <f t="shared" si="67"/>
        <v/>
      </c>
      <c r="R358" s="105" t="str">
        <f t="shared" si="68"/>
        <v/>
      </c>
      <c r="S358" s="106" t="str">
        <f t="shared" si="69"/>
        <v/>
      </c>
      <c r="T358" s="105" t="str">
        <f t="shared" si="73"/>
        <v/>
      </c>
    </row>
    <row r="359" spans="1:20" ht="19.95" customHeight="1">
      <c r="A359" s="79" t="str">
        <f t="shared" si="70"/>
        <v/>
      </c>
      <c r="B359" s="104">
        <f>SUM($A$2:A359)</f>
        <v>0</v>
      </c>
      <c r="C359" s="105" t="s">
        <v>527</v>
      </c>
      <c r="D359" s="105">
        <f>IF(VLOOKUP(C359,'Agripp Holds PE (EU)'!$A$10:$AA$1039,26,0)="",0,VLOOKUP(C359,'Agripp Holds PE (EU)'!$A$10:$AA$1039,26,0))</f>
        <v>0</v>
      </c>
      <c r="E359" s="105">
        <v>358</v>
      </c>
      <c r="F359" s="106">
        <f>IF(VLOOKUP(C359,'Agripp Holds PE (EU)'!$A$10:$AC$1039,28,0)="",0,VLOOKUP(C359,'Agripp Holds PE (EU)'!$A$10:$AC$1039,28,0))</f>
        <v>0</v>
      </c>
      <c r="G359" s="107"/>
      <c r="H359" s="107"/>
      <c r="I359" s="107"/>
      <c r="J359" s="105" t="str">
        <f t="shared" si="75"/>
        <v/>
      </c>
      <c r="K359" s="105" t="str">
        <f t="shared" si="61"/>
        <v/>
      </c>
      <c r="L359" s="105" t="str">
        <f t="shared" si="62"/>
        <v/>
      </c>
      <c r="M359" s="105" t="str">
        <f t="shared" si="63"/>
        <v/>
      </c>
      <c r="N359" s="105" t="str">
        <f t="shared" si="64"/>
        <v/>
      </c>
      <c r="O359" s="105" t="str">
        <f t="shared" si="65"/>
        <v/>
      </c>
      <c r="P359" s="105" t="str">
        <f t="shared" si="66"/>
        <v/>
      </c>
      <c r="Q359" s="105" t="str">
        <f t="shared" si="67"/>
        <v/>
      </c>
      <c r="R359" s="105" t="str">
        <f t="shared" si="68"/>
        <v/>
      </c>
      <c r="S359" s="106" t="str">
        <f t="shared" si="69"/>
        <v/>
      </c>
      <c r="T359" s="105" t="str">
        <f t="shared" si="73"/>
        <v/>
      </c>
    </row>
    <row r="360" spans="1:20" ht="19.95" customHeight="1">
      <c r="A360" s="79" t="str">
        <f t="shared" si="70"/>
        <v/>
      </c>
      <c r="B360" s="104">
        <f>SUM($A$2:A360)</f>
        <v>0</v>
      </c>
      <c r="C360" s="105" t="s">
        <v>528</v>
      </c>
      <c r="D360" s="105">
        <f>IF(VLOOKUP(C360,'Agripp Holds PE (EU)'!$A$10:$AA$1039,26,0)="",0,VLOOKUP(C360,'Agripp Holds PE (EU)'!$A$10:$AA$1039,26,0))</f>
        <v>0</v>
      </c>
      <c r="E360" s="105">
        <v>359</v>
      </c>
      <c r="F360" s="106">
        <f>IF(VLOOKUP(C360,'Agripp Holds PE (EU)'!$A$10:$AC$1039,28,0)="",0,VLOOKUP(C360,'Agripp Holds PE (EU)'!$A$10:$AC$1039,28,0))</f>
        <v>0</v>
      </c>
      <c r="G360" s="107"/>
      <c r="H360" s="107"/>
      <c r="I360" s="107"/>
      <c r="J360" s="105" t="str">
        <f t="shared" si="75"/>
        <v/>
      </c>
      <c r="K360" s="105" t="str">
        <f t="shared" si="61"/>
        <v/>
      </c>
      <c r="L360" s="105" t="str">
        <f t="shared" si="62"/>
        <v/>
      </c>
      <c r="M360" s="105" t="str">
        <f t="shared" si="63"/>
        <v/>
      </c>
      <c r="N360" s="105" t="str">
        <f t="shared" si="64"/>
        <v/>
      </c>
      <c r="O360" s="105" t="str">
        <f t="shared" si="65"/>
        <v/>
      </c>
      <c r="P360" s="105" t="str">
        <f t="shared" si="66"/>
        <v/>
      </c>
      <c r="Q360" s="105" t="str">
        <f t="shared" si="67"/>
        <v/>
      </c>
      <c r="R360" s="105" t="str">
        <f t="shared" si="68"/>
        <v/>
      </c>
      <c r="S360" s="106" t="str">
        <f t="shared" si="69"/>
        <v/>
      </c>
      <c r="T360" s="105" t="str">
        <f t="shared" si="73"/>
        <v/>
      </c>
    </row>
    <row r="361" spans="1:20" ht="19.95" customHeight="1">
      <c r="A361" s="79" t="str">
        <f t="shared" si="70"/>
        <v/>
      </c>
      <c r="B361" s="104">
        <f>SUM($A$2:A361)</f>
        <v>0</v>
      </c>
      <c r="C361" s="105" t="s">
        <v>529</v>
      </c>
      <c r="D361" s="105">
        <f>IF(VLOOKUP(C361,'Agripp Holds PE (EU)'!$A$10:$AA$1039,26,0)="",0,VLOOKUP(C361,'Agripp Holds PE (EU)'!$A$10:$AA$1039,26,0))</f>
        <v>0</v>
      </c>
      <c r="E361" s="105">
        <v>360</v>
      </c>
      <c r="F361" s="106">
        <f>IF(VLOOKUP(C361,'Agripp Holds PE (EU)'!$A$10:$AC$1039,28,0)="",0,VLOOKUP(C361,'Agripp Holds PE (EU)'!$A$10:$AC$1039,28,0))</f>
        <v>0</v>
      </c>
      <c r="G361" s="107"/>
      <c r="H361" s="107"/>
      <c r="I361" s="107"/>
      <c r="J361" s="105" t="str">
        <f t="shared" si="75"/>
        <v/>
      </c>
      <c r="K361" s="105" t="str">
        <f t="shared" si="61"/>
        <v/>
      </c>
      <c r="L361" s="105" t="str">
        <f t="shared" si="62"/>
        <v/>
      </c>
      <c r="M361" s="105" t="str">
        <f t="shared" si="63"/>
        <v/>
      </c>
      <c r="N361" s="105" t="str">
        <f t="shared" si="64"/>
        <v/>
      </c>
      <c r="O361" s="105" t="str">
        <f t="shared" si="65"/>
        <v/>
      </c>
      <c r="P361" s="105" t="str">
        <f t="shared" si="66"/>
        <v/>
      </c>
      <c r="Q361" s="105" t="str">
        <f t="shared" si="67"/>
        <v/>
      </c>
      <c r="R361" s="105" t="str">
        <f t="shared" si="68"/>
        <v/>
      </c>
      <c r="S361" s="106" t="str">
        <f t="shared" si="69"/>
        <v/>
      </c>
      <c r="T361" s="105" t="str">
        <f t="shared" si="73"/>
        <v/>
      </c>
    </row>
    <row r="362" spans="1:20" ht="19.95" customHeight="1">
      <c r="A362" s="79" t="str">
        <f t="shared" si="70"/>
        <v/>
      </c>
      <c r="B362" s="104">
        <f>SUM($A$2:A362)</f>
        <v>0</v>
      </c>
      <c r="C362" s="105" t="s">
        <v>530</v>
      </c>
      <c r="D362" s="105">
        <f>IF(VLOOKUP(C362,'Agripp Holds PE (EU)'!$A$10:$AA$1039,26,0)="",0,VLOOKUP(C362,'Agripp Holds PE (EU)'!$A$10:$AA$1039,26,0))</f>
        <v>0</v>
      </c>
      <c r="E362" s="105">
        <v>361</v>
      </c>
      <c r="F362" s="106">
        <f>IF(VLOOKUP(C362,'Agripp Holds PE (EU)'!$A$10:$AC$1039,28,0)="",0,VLOOKUP(C362,'Agripp Holds PE (EU)'!$A$10:$AC$1039,28,0))</f>
        <v>0</v>
      </c>
      <c r="G362" s="107"/>
      <c r="H362" s="107"/>
      <c r="I362" s="107"/>
      <c r="J362" s="105" t="str">
        <f t="shared" ref="J362:J379" si="76">IF(ISERROR(VLOOKUP($E344,$B$2:$D$1047,2,0)),"",VLOOKUP($E344,$B$2:$D$1047,2,0))</f>
        <v/>
      </c>
      <c r="K362" s="105" t="str">
        <f t="shared" si="61"/>
        <v/>
      </c>
      <c r="L362" s="105" t="str">
        <f t="shared" si="62"/>
        <v/>
      </c>
      <c r="M362" s="105" t="str">
        <f t="shared" si="63"/>
        <v/>
      </c>
      <c r="N362" s="105" t="str">
        <f t="shared" si="64"/>
        <v/>
      </c>
      <c r="O362" s="105" t="str">
        <f t="shared" si="65"/>
        <v/>
      </c>
      <c r="P362" s="105" t="str">
        <f t="shared" si="66"/>
        <v/>
      </c>
      <c r="Q362" s="105" t="str">
        <f t="shared" si="67"/>
        <v/>
      </c>
      <c r="R362" s="105" t="str">
        <f t="shared" si="68"/>
        <v/>
      </c>
      <c r="S362" s="106" t="str">
        <f t="shared" si="69"/>
        <v/>
      </c>
      <c r="T362" s="105" t="str">
        <f t="shared" si="73"/>
        <v/>
      </c>
    </row>
    <row r="363" spans="1:20" ht="19.95" customHeight="1">
      <c r="A363" s="79" t="str">
        <f t="shared" si="70"/>
        <v/>
      </c>
      <c r="B363" s="104">
        <f>SUM($A$2:A363)</f>
        <v>0</v>
      </c>
      <c r="C363" s="105" t="s">
        <v>531</v>
      </c>
      <c r="D363" s="105">
        <f>IF(VLOOKUP(C363,'Agripp Holds PE (EU)'!$A$10:$AA$1039,26,0)="",0,VLOOKUP(C363,'Agripp Holds PE (EU)'!$A$10:$AA$1039,26,0))</f>
        <v>0</v>
      </c>
      <c r="E363" s="105">
        <v>362</v>
      </c>
      <c r="F363" s="106">
        <f>IF(VLOOKUP(C363,'Agripp Holds PE (EU)'!$A$10:$AC$1039,28,0)="",0,VLOOKUP(C363,'Agripp Holds PE (EU)'!$A$10:$AC$1039,28,0))</f>
        <v>0</v>
      </c>
      <c r="G363" s="107"/>
      <c r="H363" s="107"/>
      <c r="I363" s="107"/>
      <c r="J363" s="105" t="str">
        <f t="shared" si="76"/>
        <v/>
      </c>
      <c r="K363" s="105" t="str">
        <f t="shared" si="61"/>
        <v/>
      </c>
      <c r="L363" s="105" t="str">
        <f t="shared" si="62"/>
        <v/>
      </c>
      <c r="M363" s="105" t="str">
        <f t="shared" si="63"/>
        <v/>
      </c>
      <c r="N363" s="105" t="str">
        <f t="shared" si="64"/>
        <v/>
      </c>
      <c r="O363" s="105" t="str">
        <f t="shared" si="65"/>
        <v/>
      </c>
      <c r="P363" s="105" t="str">
        <f t="shared" si="66"/>
        <v/>
      </c>
      <c r="Q363" s="105" t="str">
        <f t="shared" si="67"/>
        <v/>
      </c>
      <c r="R363" s="105" t="str">
        <f t="shared" si="68"/>
        <v/>
      </c>
      <c r="S363" s="106" t="str">
        <f t="shared" si="69"/>
        <v/>
      </c>
      <c r="T363" s="105" t="str">
        <f t="shared" si="73"/>
        <v/>
      </c>
    </row>
    <row r="364" spans="1:20" ht="19.95" customHeight="1">
      <c r="A364" s="79" t="str">
        <f t="shared" si="70"/>
        <v/>
      </c>
      <c r="B364" s="104">
        <f>SUM($A$2:A364)</f>
        <v>0</v>
      </c>
      <c r="C364" s="105" t="s">
        <v>532</v>
      </c>
      <c r="D364" s="105">
        <f>IF(VLOOKUP(C364,'Agripp Holds PE (EU)'!$A$10:$AA$1039,26,0)="",0,VLOOKUP(C364,'Agripp Holds PE (EU)'!$A$10:$AA$1039,26,0))</f>
        <v>0</v>
      </c>
      <c r="E364" s="105">
        <v>363</v>
      </c>
      <c r="F364" s="106">
        <f>IF(VLOOKUP(C364,'Agripp Holds PE (EU)'!$A$10:$AC$1039,28,0)="",0,VLOOKUP(C364,'Agripp Holds PE (EU)'!$A$10:$AC$1039,28,0))</f>
        <v>0</v>
      </c>
      <c r="G364" s="107"/>
      <c r="H364" s="107"/>
      <c r="I364" s="107"/>
      <c r="J364" s="105" t="str">
        <f t="shared" si="76"/>
        <v/>
      </c>
      <c r="K364" s="105" t="str">
        <f t="shared" si="61"/>
        <v/>
      </c>
      <c r="L364" s="105" t="str">
        <f t="shared" si="62"/>
        <v/>
      </c>
      <c r="M364" s="105" t="str">
        <f t="shared" si="63"/>
        <v/>
      </c>
      <c r="N364" s="105" t="str">
        <f t="shared" si="64"/>
        <v/>
      </c>
      <c r="O364" s="105" t="str">
        <f t="shared" si="65"/>
        <v/>
      </c>
      <c r="P364" s="105" t="str">
        <f t="shared" si="66"/>
        <v/>
      </c>
      <c r="Q364" s="105" t="str">
        <f t="shared" si="67"/>
        <v/>
      </c>
      <c r="R364" s="105" t="str">
        <f t="shared" si="68"/>
        <v/>
      </c>
      <c r="S364" s="106" t="str">
        <f t="shared" si="69"/>
        <v/>
      </c>
      <c r="T364" s="105" t="str">
        <f t="shared" si="73"/>
        <v/>
      </c>
    </row>
    <row r="365" spans="1:20" ht="19.95" customHeight="1">
      <c r="A365" s="79" t="str">
        <f t="shared" si="70"/>
        <v/>
      </c>
      <c r="B365" s="104">
        <f>SUM($A$2:A365)</f>
        <v>0</v>
      </c>
      <c r="C365" s="105" t="s">
        <v>533</v>
      </c>
      <c r="D365" s="105">
        <f>IF(VLOOKUP(C365,'Agripp Holds PE (EU)'!$A$10:$AA$1039,26,0)="",0,VLOOKUP(C365,'Agripp Holds PE (EU)'!$A$10:$AA$1039,26,0))</f>
        <v>0</v>
      </c>
      <c r="E365" s="105">
        <v>364</v>
      </c>
      <c r="F365" s="106">
        <f>IF(VLOOKUP(C365,'Agripp Holds PE (EU)'!$A$10:$AC$1039,28,0)="",0,VLOOKUP(C365,'Agripp Holds PE (EU)'!$A$10:$AC$1039,28,0))</f>
        <v>0</v>
      </c>
      <c r="G365" s="107"/>
      <c r="H365" s="107"/>
      <c r="I365" s="107"/>
      <c r="J365" s="105" t="str">
        <f t="shared" si="76"/>
        <v/>
      </c>
      <c r="K365" s="105" t="str">
        <f t="shared" si="61"/>
        <v/>
      </c>
      <c r="L365" s="105" t="str">
        <f t="shared" si="62"/>
        <v/>
      </c>
      <c r="M365" s="105" t="str">
        <f t="shared" si="63"/>
        <v/>
      </c>
      <c r="N365" s="105" t="str">
        <f t="shared" si="64"/>
        <v/>
      </c>
      <c r="O365" s="105" t="str">
        <f t="shared" si="65"/>
        <v/>
      </c>
      <c r="P365" s="105" t="str">
        <f t="shared" si="66"/>
        <v/>
      </c>
      <c r="Q365" s="105" t="str">
        <f t="shared" si="67"/>
        <v/>
      </c>
      <c r="R365" s="105" t="str">
        <f t="shared" si="68"/>
        <v/>
      </c>
      <c r="S365" s="106" t="str">
        <f t="shared" si="69"/>
        <v/>
      </c>
      <c r="T365" s="105" t="str">
        <f t="shared" si="73"/>
        <v/>
      </c>
    </row>
    <row r="366" spans="1:20" ht="19.95" customHeight="1">
      <c r="A366" s="79" t="str">
        <f t="shared" si="70"/>
        <v/>
      </c>
      <c r="B366" s="104">
        <f>SUM($A$2:A366)</f>
        <v>0</v>
      </c>
      <c r="C366" s="105" t="s">
        <v>534</v>
      </c>
      <c r="D366" s="105">
        <f>IF(VLOOKUP(C366,'Agripp Holds PE (EU)'!$A$10:$AA$1039,26,0)="",0,VLOOKUP(C366,'Agripp Holds PE (EU)'!$A$10:$AA$1039,26,0))</f>
        <v>0</v>
      </c>
      <c r="E366" s="105">
        <v>365</v>
      </c>
      <c r="F366" s="106">
        <f>IF(VLOOKUP(C366,'Agripp Holds PE (EU)'!$A$10:$AC$1039,28,0)="",0,VLOOKUP(C366,'Agripp Holds PE (EU)'!$A$10:$AC$1039,28,0))</f>
        <v>0</v>
      </c>
      <c r="G366" s="107"/>
      <c r="H366" s="107"/>
      <c r="I366" s="107"/>
      <c r="J366" s="105" t="str">
        <f t="shared" si="76"/>
        <v/>
      </c>
      <c r="K366" s="105" t="str">
        <f t="shared" si="61"/>
        <v/>
      </c>
      <c r="L366" s="105" t="str">
        <f t="shared" si="62"/>
        <v/>
      </c>
      <c r="M366" s="105" t="str">
        <f t="shared" si="63"/>
        <v/>
      </c>
      <c r="N366" s="105" t="str">
        <f t="shared" si="64"/>
        <v/>
      </c>
      <c r="O366" s="105" t="str">
        <f t="shared" si="65"/>
        <v/>
      </c>
      <c r="P366" s="105" t="str">
        <f t="shared" si="66"/>
        <v/>
      </c>
      <c r="Q366" s="105" t="str">
        <f t="shared" si="67"/>
        <v/>
      </c>
      <c r="R366" s="105" t="str">
        <f t="shared" si="68"/>
        <v/>
      </c>
      <c r="S366" s="106" t="str">
        <f t="shared" si="69"/>
        <v/>
      </c>
      <c r="T366" s="105" t="str">
        <f t="shared" si="73"/>
        <v/>
      </c>
    </row>
    <row r="367" spans="1:20" ht="19.95" customHeight="1">
      <c r="A367" s="79" t="str">
        <f t="shared" si="70"/>
        <v/>
      </c>
      <c r="B367" s="104">
        <f>SUM($A$2:A367)</f>
        <v>0</v>
      </c>
      <c r="C367" s="105" t="s">
        <v>535</v>
      </c>
      <c r="D367" s="105">
        <f>IF(VLOOKUP(C367,'Agripp Holds PE (EU)'!$A$10:$AA$1039,26,0)="",0,VLOOKUP(C367,'Agripp Holds PE (EU)'!$A$10:$AA$1039,26,0))</f>
        <v>0</v>
      </c>
      <c r="E367" s="105">
        <v>366</v>
      </c>
      <c r="F367" s="106">
        <f>IF(VLOOKUP(C367,'Agripp Holds PE (EU)'!$A$10:$AC$1039,28,0)="",0,VLOOKUP(C367,'Agripp Holds PE (EU)'!$A$10:$AC$1039,28,0))</f>
        <v>0</v>
      </c>
      <c r="G367" s="107"/>
      <c r="H367" s="107"/>
      <c r="I367" s="107"/>
      <c r="J367" s="105" t="str">
        <f t="shared" si="76"/>
        <v/>
      </c>
      <c r="K367" s="105" t="str">
        <f t="shared" si="61"/>
        <v/>
      </c>
      <c r="L367" s="105" t="str">
        <f t="shared" si="62"/>
        <v/>
      </c>
      <c r="M367" s="105" t="str">
        <f t="shared" si="63"/>
        <v/>
      </c>
      <c r="N367" s="105" t="str">
        <f t="shared" si="64"/>
        <v/>
      </c>
      <c r="O367" s="105" t="str">
        <f t="shared" si="65"/>
        <v/>
      </c>
      <c r="P367" s="105" t="str">
        <f t="shared" si="66"/>
        <v/>
      </c>
      <c r="Q367" s="105" t="str">
        <f t="shared" si="67"/>
        <v/>
      </c>
      <c r="R367" s="105" t="str">
        <f t="shared" si="68"/>
        <v/>
      </c>
      <c r="S367" s="106" t="str">
        <f t="shared" si="69"/>
        <v/>
      </c>
      <c r="T367" s="105" t="str">
        <f t="shared" si="73"/>
        <v/>
      </c>
    </row>
    <row r="368" spans="1:20" ht="19.95" customHeight="1">
      <c r="A368" s="79" t="str">
        <f t="shared" si="70"/>
        <v/>
      </c>
      <c r="B368" s="104">
        <f>SUM($A$2:A368)</f>
        <v>0</v>
      </c>
      <c r="C368" s="105" t="s">
        <v>536</v>
      </c>
      <c r="D368" s="105">
        <f>IF(VLOOKUP(C368,'Agripp Holds PE (EU)'!$A$10:$AA$1039,26,0)="",0,VLOOKUP(C368,'Agripp Holds PE (EU)'!$A$10:$AA$1039,26,0))</f>
        <v>0</v>
      </c>
      <c r="E368" s="105">
        <v>367</v>
      </c>
      <c r="F368" s="106">
        <f>IF(VLOOKUP(C368,'Agripp Holds PE (EU)'!$A$10:$AC$1039,28,0)="",0,VLOOKUP(C368,'Agripp Holds PE (EU)'!$A$10:$AC$1039,28,0))</f>
        <v>0</v>
      </c>
      <c r="G368" s="107"/>
      <c r="H368" s="107"/>
      <c r="I368" s="107"/>
      <c r="J368" s="105" t="str">
        <f t="shared" si="76"/>
        <v/>
      </c>
      <c r="K368" s="105" t="str">
        <f t="shared" si="61"/>
        <v/>
      </c>
      <c r="L368" s="105" t="str">
        <f t="shared" si="62"/>
        <v/>
      </c>
      <c r="M368" s="105" t="str">
        <f t="shared" si="63"/>
        <v/>
      </c>
      <c r="N368" s="105" t="str">
        <f t="shared" si="64"/>
        <v/>
      </c>
      <c r="O368" s="105" t="str">
        <f t="shared" si="65"/>
        <v/>
      </c>
      <c r="P368" s="105" t="str">
        <f t="shared" si="66"/>
        <v/>
      </c>
      <c r="Q368" s="105" t="str">
        <f t="shared" si="67"/>
        <v/>
      </c>
      <c r="R368" s="105" t="str">
        <f t="shared" si="68"/>
        <v/>
      </c>
      <c r="S368" s="106" t="str">
        <f t="shared" si="69"/>
        <v/>
      </c>
      <c r="T368" s="105" t="str">
        <f t="shared" si="73"/>
        <v/>
      </c>
    </row>
    <row r="369" spans="1:20" ht="19.95" customHeight="1">
      <c r="A369" s="79" t="str">
        <f t="shared" si="70"/>
        <v/>
      </c>
      <c r="B369" s="104">
        <f>SUM($A$2:A369)</f>
        <v>0</v>
      </c>
      <c r="C369" s="105" t="s">
        <v>537</v>
      </c>
      <c r="D369" s="105">
        <f>IF(VLOOKUP(C369,'Agripp Holds PE (EU)'!$A$10:$AA$1039,26,0)="",0,VLOOKUP(C369,'Agripp Holds PE (EU)'!$A$10:$AA$1039,26,0))</f>
        <v>0</v>
      </c>
      <c r="E369" s="105">
        <v>368</v>
      </c>
      <c r="F369" s="106">
        <f>IF(VLOOKUP(C369,'Agripp Holds PE (EU)'!$A$10:$AC$1039,28,0)="",0,VLOOKUP(C369,'Agripp Holds PE (EU)'!$A$10:$AC$1039,28,0))</f>
        <v>0</v>
      </c>
      <c r="G369" s="107"/>
      <c r="H369" s="107"/>
      <c r="I369" s="107"/>
      <c r="J369" s="105" t="str">
        <f t="shared" si="76"/>
        <v/>
      </c>
      <c r="K369" s="105" t="str">
        <f t="shared" si="61"/>
        <v/>
      </c>
      <c r="L369" s="105" t="str">
        <f t="shared" si="62"/>
        <v/>
      </c>
      <c r="M369" s="105" t="str">
        <f t="shared" si="63"/>
        <v/>
      </c>
      <c r="N369" s="105" t="str">
        <f t="shared" si="64"/>
        <v/>
      </c>
      <c r="O369" s="105" t="str">
        <f t="shared" si="65"/>
        <v/>
      </c>
      <c r="P369" s="105" t="str">
        <f t="shared" si="66"/>
        <v/>
      </c>
      <c r="Q369" s="105" t="str">
        <f t="shared" si="67"/>
        <v/>
      </c>
      <c r="R369" s="105" t="str">
        <f t="shared" si="68"/>
        <v/>
      </c>
      <c r="S369" s="106" t="str">
        <f t="shared" si="69"/>
        <v/>
      </c>
      <c r="T369" s="105" t="str">
        <f t="shared" si="73"/>
        <v/>
      </c>
    </row>
    <row r="370" spans="1:20" ht="19.95" customHeight="1">
      <c r="A370" s="79" t="str">
        <f t="shared" si="70"/>
        <v/>
      </c>
      <c r="B370" s="104">
        <f>SUM($A$2:A370)</f>
        <v>0</v>
      </c>
      <c r="C370" s="105" t="s">
        <v>538</v>
      </c>
      <c r="D370" s="105">
        <f>IF(VLOOKUP(C370,'Agripp Holds PE (EU)'!$A$10:$AA$1039,26,0)="",0,VLOOKUP(C370,'Agripp Holds PE (EU)'!$A$10:$AA$1039,26,0))</f>
        <v>0</v>
      </c>
      <c r="E370" s="105">
        <v>369</v>
      </c>
      <c r="F370" s="106">
        <f>IF(VLOOKUP(C370,'Agripp Holds PE (EU)'!$A$10:$AC$1039,28,0)="",0,VLOOKUP(C370,'Agripp Holds PE (EU)'!$A$10:$AC$1039,28,0))</f>
        <v>0</v>
      </c>
      <c r="G370" s="107"/>
      <c r="H370" s="107"/>
      <c r="I370" s="107"/>
      <c r="J370" s="105" t="str">
        <f t="shared" si="76"/>
        <v/>
      </c>
      <c r="K370" s="105" t="str">
        <f t="shared" si="61"/>
        <v/>
      </c>
      <c r="L370" s="105" t="str">
        <f t="shared" si="62"/>
        <v/>
      </c>
      <c r="M370" s="105" t="str">
        <f t="shared" si="63"/>
        <v/>
      </c>
      <c r="N370" s="105" t="str">
        <f t="shared" si="64"/>
        <v/>
      </c>
      <c r="O370" s="105" t="str">
        <f t="shared" si="65"/>
        <v/>
      </c>
      <c r="P370" s="105" t="str">
        <f t="shared" si="66"/>
        <v/>
      </c>
      <c r="Q370" s="105" t="str">
        <f t="shared" si="67"/>
        <v/>
      </c>
      <c r="R370" s="105" t="str">
        <f t="shared" si="68"/>
        <v/>
      </c>
      <c r="S370" s="106" t="str">
        <f t="shared" si="69"/>
        <v/>
      </c>
      <c r="T370" s="105" t="str">
        <f t="shared" si="73"/>
        <v/>
      </c>
    </row>
    <row r="371" spans="1:20" ht="19.95" customHeight="1">
      <c r="A371" s="79" t="str">
        <f t="shared" si="70"/>
        <v/>
      </c>
      <c r="B371" s="104">
        <f>SUM($A$2:A371)</f>
        <v>0</v>
      </c>
      <c r="C371" s="105" t="s">
        <v>539</v>
      </c>
      <c r="D371" s="105">
        <f>IF(VLOOKUP(C371,'Agripp Holds PE (EU)'!$A$10:$AA$1039,26,0)="",0,VLOOKUP(C371,'Agripp Holds PE (EU)'!$A$10:$AA$1039,26,0))</f>
        <v>0</v>
      </c>
      <c r="E371" s="105">
        <v>370</v>
      </c>
      <c r="F371" s="106">
        <f>IF(VLOOKUP(C371,'Agripp Holds PE (EU)'!$A$10:$AC$1039,28,0)="",0,VLOOKUP(C371,'Agripp Holds PE (EU)'!$A$10:$AC$1039,28,0))</f>
        <v>0</v>
      </c>
      <c r="G371" s="107"/>
      <c r="H371" s="107"/>
      <c r="I371" s="107"/>
      <c r="J371" s="105" t="str">
        <f t="shared" si="76"/>
        <v/>
      </c>
      <c r="K371" s="105" t="str">
        <f t="shared" si="61"/>
        <v/>
      </c>
      <c r="L371" s="105" t="str">
        <f t="shared" si="62"/>
        <v/>
      </c>
      <c r="M371" s="105" t="str">
        <f t="shared" si="63"/>
        <v/>
      </c>
      <c r="N371" s="105" t="str">
        <f t="shared" si="64"/>
        <v/>
      </c>
      <c r="O371" s="105" t="str">
        <f t="shared" si="65"/>
        <v/>
      </c>
      <c r="P371" s="105" t="str">
        <f t="shared" si="66"/>
        <v/>
      </c>
      <c r="Q371" s="105" t="str">
        <f t="shared" si="67"/>
        <v/>
      </c>
      <c r="R371" s="105" t="str">
        <f t="shared" si="68"/>
        <v/>
      </c>
      <c r="S371" s="106" t="str">
        <f t="shared" si="69"/>
        <v/>
      </c>
      <c r="T371" s="105" t="str">
        <f t="shared" si="73"/>
        <v/>
      </c>
    </row>
    <row r="372" spans="1:20" ht="19.95" customHeight="1">
      <c r="A372" s="79" t="str">
        <f t="shared" si="70"/>
        <v/>
      </c>
      <c r="B372" s="104">
        <f>SUM($A$2:A372)</f>
        <v>0</v>
      </c>
      <c r="C372" s="105" t="s">
        <v>540</v>
      </c>
      <c r="D372" s="105">
        <f>IF(VLOOKUP(C372,'Agripp Holds PE (EU)'!$A$10:$AA$1039,26,0)="",0,VLOOKUP(C372,'Agripp Holds PE (EU)'!$A$10:$AA$1039,26,0))</f>
        <v>0</v>
      </c>
      <c r="E372" s="105">
        <v>371</v>
      </c>
      <c r="F372" s="106">
        <f>IF(VLOOKUP(C372,'Agripp Holds PE (EU)'!$A$10:$AC$1039,28,0)="",0,VLOOKUP(C372,'Agripp Holds PE (EU)'!$A$10:$AC$1039,28,0))</f>
        <v>0</v>
      </c>
      <c r="G372" s="107"/>
      <c r="H372" s="107"/>
      <c r="I372" s="107"/>
      <c r="J372" s="105" t="str">
        <f t="shared" si="76"/>
        <v/>
      </c>
      <c r="K372" s="105" t="str">
        <f t="shared" si="61"/>
        <v/>
      </c>
      <c r="L372" s="105" t="str">
        <f t="shared" si="62"/>
        <v/>
      </c>
      <c r="M372" s="105" t="str">
        <f t="shared" si="63"/>
        <v/>
      </c>
      <c r="N372" s="105" t="str">
        <f t="shared" si="64"/>
        <v/>
      </c>
      <c r="O372" s="105" t="str">
        <f t="shared" si="65"/>
        <v/>
      </c>
      <c r="P372" s="105" t="str">
        <f t="shared" si="66"/>
        <v/>
      </c>
      <c r="Q372" s="105" t="str">
        <f t="shared" si="67"/>
        <v/>
      </c>
      <c r="R372" s="105" t="str">
        <f t="shared" si="68"/>
        <v/>
      </c>
      <c r="S372" s="106" t="str">
        <f t="shared" si="69"/>
        <v/>
      </c>
      <c r="T372" s="105" t="str">
        <f t="shared" si="73"/>
        <v/>
      </c>
    </row>
    <row r="373" spans="1:20" ht="19.95" customHeight="1">
      <c r="A373" s="79" t="str">
        <f t="shared" si="70"/>
        <v/>
      </c>
      <c r="B373" s="104">
        <f>SUM($A$2:A373)</f>
        <v>0</v>
      </c>
      <c r="C373" s="105" t="s">
        <v>481</v>
      </c>
      <c r="D373" s="105">
        <f>IF(VLOOKUP(C373,'Agripp Holds PE (EU)'!$A$10:$AA$1039,26,0)="",0,VLOOKUP(C373,'Agripp Holds PE (EU)'!$A$10:$AA$1039,26,0))</f>
        <v>0</v>
      </c>
      <c r="E373" s="105">
        <v>372</v>
      </c>
      <c r="F373" s="106">
        <f>IF(VLOOKUP(C373,'Agripp Holds PE (EU)'!$A$10:$AC$1039,28,0)="",0,VLOOKUP(C373,'Agripp Holds PE (EU)'!$A$10:$AC$1039,28,0))</f>
        <v>0</v>
      </c>
      <c r="G373" s="107"/>
      <c r="H373" s="107"/>
      <c r="I373" s="107"/>
      <c r="J373" s="105" t="str">
        <f t="shared" si="76"/>
        <v/>
      </c>
      <c r="K373" s="105" t="str">
        <f t="shared" si="61"/>
        <v/>
      </c>
      <c r="L373" s="105" t="str">
        <f t="shared" si="62"/>
        <v/>
      </c>
      <c r="M373" s="105" t="str">
        <f t="shared" si="63"/>
        <v/>
      </c>
      <c r="N373" s="105" t="str">
        <f t="shared" si="64"/>
        <v/>
      </c>
      <c r="O373" s="105" t="str">
        <f t="shared" si="65"/>
        <v/>
      </c>
      <c r="P373" s="105" t="str">
        <f t="shared" si="66"/>
        <v/>
      </c>
      <c r="Q373" s="105" t="str">
        <f t="shared" si="67"/>
        <v/>
      </c>
      <c r="R373" s="105" t="str">
        <f t="shared" si="68"/>
        <v/>
      </c>
      <c r="S373" s="106" t="str">
        <f t="shared" si="69"/>
        <v/>
      </c>
      <c r="T373" s="105" t="str">
        <f t="shared" si="73"/>
        <v/>
      </c>
    </row>
    <row r="374" spans="1:20" ht="19.95" customHeight="1">
      <c r="A374" s="79" t="str">
        <f t="shared" si="70"/>
        <v/>
      </c>
      <c r="B374" s="104">
        <f>SUM($A$2:A374)</f>
        <v>0</v>
      </c>
      <c r="C374" s="105" t="s">
        <v>482</v>
      </c>
      <c r="D374" s="105">
        <f>IF(VLOOKUP(C374,'Agripp Holds PE (EU)'!$A$10:$AA$1039,26,0)="",0,VLOOKUP(C374,'Agripp Holds PE (EU)'!$A$10:$AA$1039,26,0))</f>
        <v>0</v>
      </c>
      <c r="E374" s="105">
        <v>373</v>
      </c>
      <c r="F374" s="106">
        <f>IF(VLOOKUP(C374,'Agripp Holds PE (EU)'!$A$10:$AC$1039,28,0)="",0,VLOOKUP(C374,'Agripp Holds PE (EU)'!$A$10:$AC$1039,28,0))</f>
        <v>0</v>
      </c>
      <c r="G374" s="107"/>
      <c r="H374" s="107"/>
      <c r="I374" s="107"/>
      <c r="J374" s="105" t="str">
        <f t="shared" si="76"/>
        <v/>
      </c>
      <c r="K374" s="105" t="str">
        <f t="shared" si="61"/>
        <v/>
      </c>
      <c r="L374" s="105" t="str">
        <f t="shared" si="62"/>
        <v/>
      </c>
      <c r="M374" s="105" t="str">
        <f t="shared" si="63"/>
        <v/>
      </c>
      <c r="N374" s="105" t="str">
        <f t="shared" si="64"/>
        <v/>
      </c>
      <c r="O374" s="105" t="str">
        <f t="shared" si="65"/>
        <v/>
      </c>
      <c r="P374" s="105" t="str">
        <f t="shared" si="66"/>
        <v/>
      </c>
      <c r="Q374" s="105" t="str">
        <f t="shared" si="67"/>
        <v/>
      </c>
      <c r="R374" s="105" t="str">
        <f t="shared" si="68"/>
        <v/>
      </c>
      <c r="S374" s="106" t="str">
        <f t="shared" si="69"/>
        <v/>
      </c>
      <c r="T374" s="105" t="str">
        <f t="shared" si="73"/>
        <v/>
      </c>
    </row>
    <row r="375" spans="1:20" ht="19.95" customHeight="1">
      <c r="A375" s="79" t="str">
        <f t="shared" si="70"/>
        <v/>
      </c>
      <c r="B375" s="104">
        <f>SUM($A$2:A375)</f>
        <v>0</v>
      </c>
      <c r="C375" s="105" t="s">
        <v>483</v>
      </c>
      <c r="D375" s="105">
        <f>IF(VLOOKUP(C375,'Agripp Holds PE (EU)'!$A$10:$AA$1039,26,0)="",0,VLOOKUP(C375,'Agripp Holds PE (EU)'!$A$10:$AA$1039,26,0))</f>
        <v>0</v>
      </c>
      <c r="E375" s="105">
        <v>374</v>
      </c>
      <c r="F375" s="106">
        <f>IF(VLOOKUP(C375,'Agripp Holds PE (EU)'!$A$10:$AC$1039,28,0)="",0,VLOOKUP(C375,'Agripp Holds PE (EU)'!$A$10:$AC$1039,28,0))</f>
        <v>0</v>
      </c>
      <c r="G375" s="107"/>
      <c r="H375" s="107"/>
      <c r="I375" s="107"/>
      <c r="J375" s="105" t="str">
        <f t="shared" si="76"/>
        <v/>
      </c>
      <c r="K375" s="105" t="str">
        <f t="shared" si="61"/>
        <v/>
      </c>
      <c r="L375" s="105" t="str">
        <f t="shared" si="62"/>
        <v/>
      </c>
      <c r="M375" s="105" t="str">
        <f t="shared" si="63"/>
        <v/>
      </c>
      <c r="N375" s="105" t="str">
        <f t="shared" si="64"/>
        <v/>
      </c>
      <c r="O375" s="105" t="str">
        <f t="shared" si="65"/>
        <v/>
      </c>
      <c r="P375" s="105" t="str">
        <f t="shared" si="66"/>
        <v/>
      </c>
      <c r="Q375" s="105" t="str">
        <f t="shared" si="67"/>
        <v/>
      </c>
      <c r="R375" s="105" t="str">
        <f t="shared" si="68"/>
        <v/>
      </c>
      <c r="S375" s="106" t="str">
        <f t="shared" si="69"/>
        <v/>
      </c>
      <c r="T375" s="105" t="str">
        <f t="shared" si="73"/>
        <v/>
      </c>
    </row>
    <row r="376" spans="1:20" ht="19.95" customHeight="1">
      <c r="A376" s="79" t="str">
        <f t="shared" si="70"/>
        <v/>
      </c>
      <c r="B376" s="104">
        <f>SUM($A$2:A376)</f>
        <v>0</v>
      </c>
      <c r="C376" s="105" t="s">
        <v>484</v>
      </c>
      <c r="D376" s="105">
        <f>IF(VLOOKUP(C376,'Agripp Holds PE (EU)'!$A$10:$AA$1039,26,0)="",0,VLOOKUP(C376,'Agripp Holds PE (EU)'!$A$10:$AA$1039,26,0))</f>
        <v>0</v>
      </c>
      <c r="E376" s="105">
        <v>375</v>
      </c>
      <c r="F376" s="106">
        <f>IF(VLOOKUP(C376,'Agripp Holds PE (EU)'!$A$10:$AC$1039,28,0)="",0,VLOOKUP(C376,'Agripp Holds PE (EU)'!$A$10:$AC$1039,28,0))</f>
        <v>0</v>
      </c>
      <c r="G376" s="107"/>
      <c r="H376" s="107"/>
      <c r="I376" s="107"/>
      <c r="J376" s="105" t="str">
        <f t="shared" si="76"/>
        <v/>
      </c>
      <c r="K376" s="105" t="str">
        <f t="shared" si="61"/>
        <v/>
      </c>
      <c r="L376" s="105" t="str">
        <f t="shared" si="62"/>
        <v/>
      </c>
      <c r="M376" s="105" t="str">
        <f t="shared" si="63"/>
        <v/>
      </c>
      <c r="N376" s="105" t="str">
        <f t="shared" si="64"/>
        <v/>
      </c>
      <c r="O376" s="105" t="str">
        <f t="shared" si="65"/>
        <v/>
      </c>
      <c r="P376" s="105" t="str">
        <f t="shared" si="66"/>
        <v/>
      </c>
      <c r="Q376" s="105" t="str">
        <f t="shared" si="67"/>
        <v/>
      </c>
      <c r="R376" s="105" t="str">
        <f t="shared" si="68"/>
        <v/>
      </c>
      <c r="S376" s="106" t="str">
        <f t="shared" si="69"/>
        <v/>
      </c>
      <c r="T376" s="105" t="str">
        <f t="shared" si="73"/>
        <v/>
      </c>
    </row>
    <row r="377" spans="1:20" ht="19.95" customHeight="1">
      <c r="A377" s="79" t="str">
        <f t="shared" si="70"/>
        <v/>
      </c>
      <c r="B377" s="104">
        <f>SUM($A$2:A377)</f>
        <v>0</v>
      </c>
      <c r="C377" s="105" t="s">
        <v>485</v>
      </c>
      <c r="D377" s="105">
        <f>IF(VLOOKUP(C377,'Agripp Holds PE (EU)'!$A$10:$AA$1039,26,0)="",0,VLOOKUP(C377,'Agripp Holds PE (EU)'!$A$10:$AA$1039,26,0))</f>
        <v>0</v>
      </c>
      <c r="E377" s="105">
        <v>376</v>
      </c>
      <c r="F377" s="106">
        <f>IF(VLOOKUP(C377,'Agripp Holds PE (EU)'!$A$10:$AC$1039,28,0)="",0,VLOOKUP(C377,'Agripp Holds PE (EU)'!$A$10:$AC$1039,28,0))</f>
        <v>0</v>
      </c>
      <c r="G377" s="107"/>
      <c r="H377" s="107"/>
      <c r="I377" s="107"/>
      <c r="J377" s="105" t="str">
        <f t="shared" si="76"/>
        <v/>
      </c>
      <c r="K377" s="105" t="str">
        <f t="shared" si="61"/>
        <v/>
      </c>
      <c r="L377" s="105" t="str">
        <f t="shared" si="62"/>
        <v/>
      </c>
      <c r="M377" s="105" t="str">
        <f t="shared" si="63"/>
        <v/>
      </c>
      <c r="N377" s="105" t="str">
        <f t="shared" si="64"/>
        <v/>
      </c>
      <c r="O377" s="105" t="str">
        <f t="shared" si="65"/>
        <v/>
      </c>
      <c r="P377" s="105" t="str">
        <f t="shared" si="66"/>
        <v/>
      </c>
      <c r="Q377" s="105" t="str">
        <f t="shared" si="67"/>
        <v/>
      </c>
      <c r="R377" s="105" t="str">
        <f t="shared" si="68"/>
        <v/>
      </c>
      <c r="S377" s="106" t="str">
        <f t="shared" si="69"/>
        <v/>
      </c>
      <c r="T377" s="105" t="str">
        <f t="shared" si="73"/>
        <v/>
      </c>
    </row>
    <row r="378" spans="1:20" ht="19.95" customHeight="1">
      <c r="A378" s="79" t="str">
        <f t="shared" si="70"/>
        <v/>
      </c>
      <c r="B378" s="104">
        <f>SUM($A$2:A378)</f>
        <v>0</v>
      </c>
      <c r="C378" s="105" t="s">
        <v>486</v>
      </c>
      <c r="D378" s="105">
        <f>IF(VLOOKUP(C378,'Agripp Holds PE (EU)'!$A$10:$AA$1039,26,0)="",0,VLOOKUP(C378,'Agripp Holds PE (EU)'!$A$10:$AA$1039,26,0))</f>
        <v>0</v>
      </c>
      <c r="E378" s="105">
        <v>377</v>
      </c>
      <c r="F378" s="106">
        <f>IF(VLOOKUP(C378,'Agripp Holds PE (EU)'!$A$10:$AC$1039,28,0)="",0,VLOOKUP(C378,'Agripp Holds PE (EU)'!$A$10:$AC$1039,28,0))</f>
        <v>0</v>
      </c>
      <c r="G378" s="107"/>
      <c r="H378" s="107"/>
      <c r="I378" s="107"/>
      <c r="J378" s="105" t="str">
        <f t="shared" si="76"/>
        <v/>
      </c>
      <c r="K378" s="105" t="str">
        <f t="shared" si="61"/>
        <v/>
      </c>
      <c r="L378" s="105" t="str">
        <f t="shared" si="62"/>
        <v/>
      </c>
      <c r="M378" s="105" t="str">
        <f t="shared" si="63"/>
        <v/>
      </c>
      <c r="N378" s="105" t="str">
        <f t="shared" si="64"/>
        <v/>
      </c>
      <c r="O378" s="105" t="str">
        <f t="shared" si="65"/>
        <v/>
      </c>
      <c r="P378" s="105" t="str">
        <f t="shared" si="66"/>
        <v/>
      </c>
      <c r="Q378" s="105" t="str">
        <f t="shared" si="67"/>
        <v/>
      </c>
      <c r="R378" s="105" t="str">
        <f t="shared" si="68"/>
        <v/>
      </c>
      <c r="S378" s="106" t="str">
        <f t="shared" si="69"/>
        <v/>
      </c>
      <c r="T378" s="105" t="str">
        <f t="shared" si="73"/>
        <v/>
      </c>
    </row>
    <row r="379" spans="1:20" ht="19.95" customHeight="1">
      <c r="A379" s="79" t="str">
        <f t="shared" si="70"/>
        <v/>
      </c>
      <c r="B379" s="104">
        <f>SUM($A$2:A379)</f>
        <v>0</v>
      </c>
      <c r="C379" s="105" t="s">
        <v>487</v>
      </c>
      <c r="D379" s="105">
        <f>IF(VLOOKUP(C379,'Agripp Holds PE (EU)'!$A$10:$AA$1039,26,0)="",0,VLOOKUP(C379,'Agripp Holds PE (EU)'!$A$10:$AA$1039,26,0))</f>
        <v>0</v>
      </c>
      <c r="E379" s="105">
        <v>378</v>
      </c>
      <c r="F379" s="106">
        <f>IF(VLOOKUP(C379,'Agripp Holds PE (EU)'!$A$10:$AC$1039,28,0)="",0,VLOOKUP(C379,'Agripp Holds PE (EU)'!$A$10:$AC$1039,28,0))</f>
        <v>0</v>
      </c>
      <c r="G379" s="107"/>
      <c r="H379" s="107"/>
      <c r="I379" s="107"/>
      <c r="J379" s="105" t="str">
        <f t="shared" si="76"/>
        <v/>
      </c>
      <c r="K379" s="105" t="str">
        <f t="shared" si="61"/>
        <v/>
      </c>
      <c r="L379" s="105" t="str">
        <f t="shared" si="62"/>
        <v/>
      </c>
      <c r="M379" s="105" t="str">
        <f t="shared" si="63"/>
        <v/>
      </c>
      <c r="N379" s="105" t="str">
        <f t="shared" si="64"/>
        <v/>
      </c>
      <c r="O379" s="105" t="str">
        <f t="shared" si="65"/>
        <v/>
      </c>
      <c r="P379" s="105" t="str">
        <f t="shared" si="66"/>
        <v/>
      </c>
      <c r="Q379" s="105" t="str">
        <f t="shared" si="67"/>
        <v/>
      </c>
      <c r="R379" s="105" t="str">
        <f t="shared" si="68"/>
        <v/>
      </c>
      <c r="S379" s="106" t="str">
        <f t="shared" si="69"/>
        <v/>
      </c>
      <c r="T379" s="105" t="str">
        <f t="shared" si="73"/>
        <v/>
      </c>
    </row>
    <row r="380" spans="1:20" ht="19.95" customHeight="1">
      <c r="A380" s="79" t="str">
        <f t="shared" si="70"/>
        <v/>
      </c>
      <c r="B380" s="104">
        <f>SUM($A$2:A380)</f>
        <v>0</v>
      </c>
      <c r="C380" s="105" t="s">
        <v>488</v>
      </c>
      <c r="D380" s="105">
        <f>IF(VLOOKUP(C380,'Agripp Holds PE (EU)'!$A$10:$AA$1039,26,0)="",0,VLOOKUP(C380,'Agripp Holds PE (EU)'!$A$10:$AA$1039,26,0))</f>
        <v>0</v>
      </c>
      <c r="E380" s="105">
        <v>379</v>
      </c>
      <c r="F380" s="106">
        <f>IF(VLOOKUP(C380,'Agripp Holds PE (EU)'!$A$10:$AC$1039,28,0)="",0,VLOOKUP(C380,'Agripp Holds PE (EU)'!$A$10:$AC$1039,28,0))</f>
        <v>0</v>
      </c>
      <c r="G380" s="107"/>
      <c r="H380" s="107"/>
      <c r="I380" s="107"/>
      <c r="J380" s="105" t="str">
        <f>IF(ISERROR(VLOOKUP(#REF!,$B$2:$D$1047,2,0)),"",VLOOKUP(#REF!,$B$2:$D$1047,2,0))</f>
        <v/>
      </c>
      <c r="K380" s="105" t="str">
        <f t="shared" si="61"/>
        <v/>
      </c>
      <c r="L380" s="105" t="str">
        <f t="shared" si="62"/>
        <v/>
      </c>
      <c r="M380" s="105" t="str">
        <f t="shared" si="63"/>
        <v/>
      </c>
      <c r="N380" s="105" t="str">
        <f t="shared" si="64"/>
        <v/>
      </c>
      <c r="O380" s="105" t="str">
        <f t="shared" si="65"/>
        <v/>
      </c>
      <c r="P380" s="105" t="str">
        <f t="shared" si="66"/>
        <v/>
      </c>
      <c r="Q380" s="105" t="str">
        <f t="shared" si="67"/>
        <v/>
      </c>
      <c r="R380" s="105" t="str">
        <f t="shared" si="68"/>
        <v/>
      </c>
      <c r="S380" s="106" t="str">
        <f t="shared" si="69"/>
        <v/>
      </c>
      <c r="T380" s="105" t="str">
        <f t="shared" si="73"/>
        <v/>
      </c>
    </row>
    <row r="381" spans="1:20" ht="19.95" customHeight="1">
      <c r="A381" s="79" t="str">
        <f t="shared" si="70"/>
        <v/>
      </c>
      <c r="B381" s="104">
        <f>SUM($A$2:A381)</f>
        <v>0</v>
      </c>
      <c r="C381" s="105" t="s">
        <v>489</v>
      </c>
      <c r="D381" s="105">
        <f>IF(VLOOKUP(C381,'Agripp Holds PE (EU)'!$A$10:$AA$1039,26,0)="",0,VLOOKUP(C381,'Agripp Holds PE (EU)'!$A$10:$AA$1039,26,0))</f>
        <v>0</v>
      </c>
      <c r="E381" s="105">
        <v>380</v>
      </c>
      <c r="F381" s="106">
        <f>IF(VLOOKUP(C381,'Agripp Holds PE (EU)'!$A$10:$AC$1039,28,0)="",0,VLOOKUP(C381,'Agripp Holds PE (EU)'!$A$10:$AC$1039,28,0))</f>
        <v>0</v>
      </c>
      <c r="G381" s="107"/>
      <c r="H381" s="107"/>
      <c r="I381" s="107"/>
      <c r="J381" s="105" t="str">
        <f t="shared" ref="J381:J418" si="77">IF(ISERROR(VLOOKUP($E362,$B$2:$D$1047,2,0)),"",VLOOKUP($E362,$B$2:$D$1047,2,0))</f>
        <v/>
      </c>
      <c r="K381" s="105" t="str">
        <f t="shared" si="61"/>
        <v/>
      </c>
      <c r="L381" s="105" t="str">
        <f t="shared" si="62"/>
        <v/>
      </c>
      <c r="M381" s="105" t="str">
        <f t="shared" si="63"/>
        <v/>
      </c>
      <c r="N381" s="105" t="str">
        <f t="shared" si="64"/>
        <v/>
      </c>
      <c r="O381" s="105" t="str">
        <f t="shared" si="65"/>
        <v/>
      </c>
      <c r="P381" s="105" t="str">
        <f t="shared" si="66"/>
        <v/>
      </c>
      <c r="Q381" s="105" t="str">
        <f t="shared" si="67"/>
        <v/>
      </c>
      <c r="R381" s="105" t="str">
        <f t="shared" si="68"/>
        <v/>
      </c>
      <c r="S381" s="106" t="str">
        <f t="shared" si="69"/>
        <v/>
      </c>
      <c r="T381" s="105" t="str">
        <f t="shared" si="73"/>
        <v/>
      </c>
    </row>
    <row r="382" spans="1:20" ht="19.95" customHeight="1">
      <c r="A382" s="79" t="str">
        <f t="shared" si="70"/>
        <v/>
      </c>
      <c r="B382" s="104">
        <f>SUM($A$2:A382)</f>
        <v>0</v>
      </c>
      <c r="C382" s="105" t="s">
        <v>490</v>
      </c>
      <c r="D382" s="105">
        <f>IF(VLOOKUP(C382,'Agripp Holds PE (EU)'!$A$10:$AA$1039,26,0)="",0,VLOOKUP(C382,'Agripp Holds PE (EU)'!$A$10:$AA$1039,26,0))</f>
        <v>0</v>
      </c>
      <c r="E382" s="105">
        <v>381</v>
      </c>
      <c r="F382" s="106">
        <f>IF(VLOOKUP(C382,'Agripp Holds PE (EU)'!$A$10:$AC$1039,28,0)="",0,VLOOKUP(C382,'Agripp Holds PE (EU)'!$A$10:$AC$1039,28,0))</f>
        <v>0</v>
      </c>
      <c r="G382" s="107"/>
      <c r="H382" s="107"/>
      <c r="I382" s="107"/>
      <c r="J382" s="105" t="str">
        <f t="shared" si="77"/>
        <v/>
      </c>
      <c r="K382" s="105" t="str">
        <f t="shared" si="61"/>
        <v/>
      </c>
      <c r="L382" s="105" t="str">
        <f t="shared" si="62"/>
        <v/>
      </c>
      <c r="M382" s="105" t="str">
        <f t="shared" si="63"/>
        <v/>
      </c>
      <c r="N382" s="105" t="str">
        <f t="shared" si="64"/>
        <v/>
      </c>
      <c r="O382" s="105" t="str">
        <f t="shared" si="65"/>
        <v/>
      </c>
      <c r="P382" s="105" t="str">
        <f t="shared" si="66"/>
        <v/>
      </c>
      <c r="Q382" s="105" t="str">
        <f t="shared" si="67"/>
        <v/>
      </c>
      <c r="R382" s="105" t="str">
        <f t="shared" si="68"/>
        <v/>
      </c>
      <c r="S382" s="106" t="str">
        <f t="shared" si="69"/>
        <v/>
      </c>
      <c r="T382" s="105" t="str">
        <f t="shared" si="73"/>
        <v/>
      </c>
    </row>
    <row r="383" spans="1:20" ht="19.95" customHeight="1">
      <c r="A383" s="79" t="str">
        <f t="shared" si="70"/>
        <v/>
      </c>
      <c r="B383" s="104">
        <f>SUM($A$2:A383)</f>
        <v>0</v>
      </c>
      <c r="C383" s="105" t="s">
        <v>491</v>
      </c>
      <c r="D383" s="105">
        <f>IF(VLOOKUP(C383,'Agripp Holds PE (EU)'!$A$10:$AA$1039,26,0)="",0,VLOOKUP(C383,'Agripp Holds PE (EU)'!$A$10:$AA$1039,26,0))</f>
        <v>0</v>
      </c>
      <c r="E383" s="105">
        <v>382</v>
      </c>
      <c r="F383" s="106">
        <f>IF(VLOOKUP(C383,'Agripp Holds PE (EU)'!$A$10:$AC$1039,28,0)="",0,VLOOKUP(C383,'Agripp Holds PE (EU)'!$A$10:$AC$1039,28,0))</f>
        <v>0</v>
      </c>
      <c r="G383" s="107"/>
      <c r="H383" s="107"/>
      <c r="I383" s="107"/>
      <c r="J383" s="105" t="str">
        <f t="shared" si="77"/>
        <v/>
      </c>
      <c r="K383" s="105" t="str">
        <f t="shared" si="61"/>
        <v/>
      </c>
      <c r="L383" s="105" t="str">
        <f t="shared" si="62"/>
        <v/>
      </c>
      <c r="M383" s="105" t="str">
        <f t="shared" si="63"/>
        <v/>
      </c>
      <c r="N383" s="105" t="str">
        <f t="shared" si="64"/>
        <v/>
      </c>
      <c r="O383" s="105" t="str">
        <f t="shared" si="65"/>
        <v/>
      </c>
      <c r="P383" s="105" t="str">
        <f t="shared" si="66"/>
        <v/>
      </c>
      <c r="Q383" s="105" t="str">
        <f t="shared" si="67"/>
        <v/>
      </c>
      <c r="R383" s="105" t="str">
        <f t="shared" si="68"/>
        <v/>
      </c>
      <c r="S383" s="106" t="str">
        <f t="shared" si="69"/>
        <v/>
      </c>
      <c r="T383" s="105" t="str">
        <f t="shared" si="73"/>
        <v/>
      </c>
    </row>
    <row r="384" spans="1:20" ht="19.95" customHeight="1">
      <c r="A384" s="79" t="str">
        <f t="shared" si="70"/>
        <v/>
      </c>
      <c r="B384" s="104">
        <f>SUM($A$2:A384)</f>
        <v>0</v>
      </c>
      <c r="C384" s="105" t="s">
        <v>492</v>
      </c>
      <c r="D384" s="105">
        <f>IF(VLOOKUP(C384,'Agripp Holds PE (EU)'!$A$10:$AA$1039,26,0)="",0,VLOOKUP(C384,'Agripp Holds PE (EU)'!$A$10:$AA$1039,26,0))</f>
        <v>0</v>
      </c>
      <c r="E384" s="105">
        <v>383</v>
      </c>
      <c r="F384" s="106">
        <f>IF(VLOOKUP(C384,'Agripp Holds PE (EU)'!$A$10:$AC$1039,28,0)="",0,VLOOKUP(C384,'Agripp Holds PE (EU)'!$A$10:$AC$1039,28,0))</f>
        <v>0</v>
      </c>
      <c r="G384" s="107"/>
      <c r="H384" s="107"/>
      <c r="I384" s="107"/>
      <c r="J384" s="105" t="str">
        <f t="shared" si="77"/>
        <v/>
      </c>
      <c r="K384" s="105" t="str">
        <f t="shared" si="61"/>
        <v/>
      </c>
      <c r="L384" s="105" t="str">
        <f t="shared" si="62"/>
        <v/>
      </c>
      <c r="M384" s="105" t="str">
        <f t="shared" si="63"/>
        <v/>
      </c>
      <c r="N384" s="105" t="str">
        <f t="shared" si="64"/>
        <v/>
      </c>
      <c r="O384" s="105" t="str">
        <f t="shared" si="65"/>
        <v/>
      </c>
      <c r="P384" s="105" t="str">
        <f t="shared" si="66"/>
        <v/>
      </c>
      <c r="Q384" s="105" t="str">
        <f t="shared" si="67"/>
        <v/>
      </c>
      <c r="R384" s="105" t="str">
        <f t="shared" si="68"/>
        <v/>
      </c>
      <c r="S384" s="106" t="str">
        <f t="shared" si="69"/>
        <v/>
      </c>
      <c r="T384" s="105" t="str">
        <f t="shared" si="73"/>
        <v/>
      </c>
    </row>
    <row r="385" spans="1:20" ht="19.95" customHeight="1">
      <c r="A385" s="79" t="str">
        <f t="shared" si="70"/>
        <v/>
      </c>
      <c r="B385" s="104">
        <f>SUM($A$2:A385)</f>
        <v>0</v>
      </c>
      <c r="C385" s="105" t="s">
        <v>493</v>
      </c>
      <c r="D385" s="105">
        <f>IF(VLOOKUP(C385,'Agripp Holds PE (EU)'!$A$10:$AA$1039,26,0)="",0,VLOOKUP(C385,'Agripp Holds PE (EU)'!$A$10:$AA$1039,26,0))</f>
        <v>0</v>
      </c>
      <c r="E385" s="105">
        <v>384</v>
      </c>
      <c r="F385" s="106">
        <f>IF(VLOOKUP(C385,'Agripp Holds PE (EU)'!$A$10:$AC$1039,28,0)="",0,VLOOKUP(C385,'Agripp Holds PE (EU)'!$A$10:$AC$1039,28,0))</f>
        <v>0</v>
      </c>
      <c r="G385" s="107"/>
      <c r="H385" s="107"/>
      <c r="I385" s="107"/>
      <c r="J385" s="105" t="str">
        <f t="shared" si="77"/>
        <v/>
      </c>
      <c r="K385" s="105" t="str">
        <f t="shared" ref="K385:K444" si="78">IF(ISERROR(VLOOKUP($J385,TableauDatanew,4,0)),"",VLOOKUP($J385,TableauDatanew,4,0))</f>
        <v/>
      </c>
      <c r="L385" s="105" t="str">
        <f t="shared" ref="L385:L444" si="79">IF(ISERROR(VLOOKUP($J385,TableauDatanew,5,0)),"",VLOOKUP($J385,TableauDatanew,5,0))</f>
        <v/>
      </c>
      <c r="M385" s="105" t="str">
        <f t="shared" ref="M385:M444" si="80">IF(ISERROR(VLOOKUP($J385,TableauDatanew,6,0)),"",VLOOKUP($J385,TableauDatanew,6,0))</f>
        <v/>
      </c>
      <c r="N385" s="105" t="str">
        <f t="shared" ref="N385:N444" si="81">IF(ISERROR(VLOOKUP($J385,TableauDatanew,13,0)),"",VLOOKUP($J385,TableauDatanew,13,0))</f>
        <v/>
      </c>
      <c r="O385" s="105" t="str">
        <f t="shared" ref="O385:O444" si="82">IF(ISERROR(VLOOKUP($J385,TableauDatanew,11,0)),"",VLOOKUP($J385,TableauDatanew,11,0))</f>
        <v/>
      </c>
      <c r="P385" s="105" t="str">
        <f t="shared" ref="P385:P444" si="83">IF(ISERROR(VLOOKUP($J385,TableauDatanew,8,0)),"",VLOOKUP($J385,TableauDatanew,8,0))</f>
        <v/>
      </c>
      <c r="Q385" s="105" t="str">
        <f t="shared" ref="Q385:Q444" si="84">IF(ISERROR(VLOOKUP($J385,TableauDatanew,10,0)),"",VLOOKUP($J385,TableauDatanew,10,0))</f>
        <v/>
      </c>
      <c r="R385" s="105" t="str">
        <f t="shared" si="68"/>
        <v/>
      </c>
      <c r="S385" s="106" t="str">
        <f t="shared" si="69"/>
        <v/>
      </c>
      <c r="T385" s="105" t="str">
        <f t="shared" si="73"/>
        <v/>
      </c>
    </row>
    <row r="386" spans="1:20" ht="19.95" customHeight="1">
      <c r="A386" s="79" t="str">
        <f t="shared" si="70"/>
        <v/>
      </c>
      <c r="B386" s="104">
        <f>SUM($A$2:A386)</f>
        <v>0</v>
      </c>
      <c r="C386" s="105" t="s">
        <v>494</v>
      </c>
      <c r="D386" s="105">
        <f>IF(VLOOKUP(C386,'Agripp Holds PE (EU)'!$A$10:$AA$1039,26,0)="",0,VLOOKUP(C386,'Agripp Holds PE (EU)'!$A$10:$AA$1039,26,0))</f>
        <v>0</v>
      </c>
      <c r="E386" s="105">
        <v>385</v>
      </c>
      <c r="F386" s="106">
        <f>IF(VLOOKUP(C386,'Agripp Holds PE (EU)'!$A$10:$AC$1039,28,0)="",0,VLOOKUP(C386,'Agripp Holds PE (EU)'!$A$10:$AC$1039,28,0))</f>
        <v>0</v>
      </c>
      <c r="G386" s="107"/>
      <c r="H386" s="107"/>
      <c r="I386" s="107"/>
      <c r="J386" s="105" t="str">
        <f t="shared" si="77"/>
        <v/>
      </c>
      <c r="K386" s="105" t="str">
        <f t="shared" si="78"/>
        <v/>
      </c>
      <c r="L386" s="105" t="str">
        <f t="shared" si="79"/>
        <v/>
      </c>
      <c r="M386" s="105" t="str">
        <f t="shared" si="80"/>
        <v/>
      </c>
      <c r="N386" s="105" t="str">
        <f t="shared" si="81"/>
        <v/>
      </c>
      <c r="O386" s="105" t="str">
        <f t="shared" si="82"/>
        <v/>
      </c>
      <c r="P386" s="105" t="str">
        <f t="shared" si="83"/>
        <v/>
      </c>
      <c r="Q386" s="105" t="str">
        <f t="shared" si="84"/>
        <v/>
      </c>
      <c r="R386" s="105" t="str">
        <f t="shared" ref="R386:R418" si="85">IF(ISERROR(VLOOKUP(J386,C:D,2,0)),"",VLOOKUP(J386,C:D,2,0))</f>
        <v/>
      </c>
      <c r="S386" s="106" t="str">
        <f t="shared" ref="S386:S418" si="86">IF(ISERROR(VLOOKUP(J386,C:F,4,0)),"",VLOOKUP(J386,C:F,4,0))</f>
        <v/>
      </c>
      <c r="T386" s="105" t="str">
        <f t="shared" si="73"/>
        <v/>
      </c>
    </row>
    <row r="387" spans="1:20" ht="19.95" customHeight="1">
      <c r="A387" s="79" t="str">
        <f t="shared" ref="A387:A435" si="87">IF(D387=0,"",1)</f>
        <v/>
      </c>
      <c r="B387" s="104">
        <f>SUM($A$2:A387)</f>
        <v>0</v>
      </c>
      <c r="C387" s="105" t="s">
        <v>495</v>
      </c>
      <c r="D387" s="105">
        <f>IF(VLOOKUP(C387,'Agripp Holds PE (EU)'!$A$10:$AA$1039,26,0)="",0,VLOOKUP(C387,'Agripp Holds PE (EU)'!$A$10:$AA$1039,26,0))</f>
        <v>0</v>
      </c>
      <c r="E387" s="105">
        <v>386</v>
      </c>
      <c r="F387" s="106">
        <f>IF(VLOOKUP(C387,'Agripp Holds PE (EU)'!$A$10:$AC$1039,28,0)="",0,VLOOKUP(C387,'Agripp Holds PE (EU)'!$A$10:$AC$1039,28,0))</f>
        <v>0</v>
      </c>
      <c r="G387" s="107"/>
      <c r="H387" s="107"/>
      <c r="I387" s="107"/>
      <c r="J387" s="105" t="str">
        <f t="shared" si="77"/>
        <v/>
      </c>
      <c r="K387" s="105" t="str">
        <f t="shared" si="78"/>
        <v/>
      </c>
      <c r="L387" s="105" t="str">
        <f t="shared" si="79"/>
        <v/>
      </c>
      <c r="M387" s="105" t="str">
        <f t="shared" si="80"/>
        <v/>
      </c>
      <c r="N387" s="105" t="str">
        <f t="shared" si="81"/>
        <v/>
      </c>
      <c r="O387" s="105" t="str">
        <f t="shared" si="82"/>
        <v/>
      </c>
      <c r="P387" s="105" t="str">
        <f t="shared" si="83"/>
        <v/>
      </c>
      <c r="Q387" s="105" t="str">
        <f t="shared" si="84"/>
        <v/>
      </c>
      <c r="R387" s="105" t="str">
        <f t="shared" si="85"/>
        <v/>
      </c>
      <c r="S387" s="106" t="str">
        <f t="shared" si="86"/>
        <v/>
      </c>
      <c r="T387" s="105" t="str">
        <f t="shared" si="73"/>
        <v/>
      </c>
    </row>
    <row r="388" spans="1:20" ht="19.95" customHeight="1">
      <c r="A388" s="79" t="str">
        <f t="shared" si="87"/>
        <v/>
      </c>
      <c r="B388" s="104">
        <f>SUM($A$2:A388)</f>
        <v>0</v>
      </c>
      <c r="C388" s="105" t="s">
        <v>496</v>
      </c>
      <c r="D388" s="105">
        <f>IF(VLOOKUP(C388,'Agripp Holds PE (EU)'!$A$10:$AA$1039,26,0)="",0,VLOOKUP(C388,'Agripp Holds PE (EU)'!$A$10:$AA$1039,26,0))</f>
        <v>0</v>
      </c>
      <c r="E388" s="105">
        <v>387</v>
      </c>
      <c r="F388" s="106">
        <f>IF(VLOOKUP(C388,'Agripp Holds PE (EU)'!$A$10:$AC$1039,28,0)="",0,VLOOKUP(C388,'Agripp Holds PE (EU)'!$A$10:$AC$1039,28,0))</f>
        <v>0</v>
      </c>
      <c r="G388" s="107"/>
      <c r="H388" s="107"/>
      <c r="I388" s="107"/>
      <c r="J388" s="105" t="str">
        <f t="shared" si="77"/>
        <v/>
      </c>
      <c r="K388" s="105" t="str">
        <f t="shared" si="78"/>
        <v/>
      </c>
      <c r="L388" s="105" t="str">
        <f t="shared" si="79"/>
        <v/>
      </c>
      <c r="M388" s="105" t="str">
        <f t="shared" si="80"/>
        <v/>
      </c>
      <c r="N388" s="105" t="str">
        <f t="shared" si="81"/>
        <v/>
      </c>
      <c r="O388" s="105" t="str">
        <f t="shared" si="82"/>
        <v/>
      </c>
      <c r="P388" s="105" t="str">
        <f t="shared" si="83"/>
        <v/>
      </c>
      <c r="Q388" s="105" t="str">
        <f t="shared" si="84"/>
        <v/>
      </c>
      <c r="R388" s="105" t="str">
        <f t="shared" si="85"/>
        <v/>
      </c>
      <c r="S388" s="106" t="str">
        <f t="shared" si="86"/>
        <v/>
      </c>
      <c r="T388" s="105" t="str">
        <f t="shared" si="73"/>
        <v/>
      </c>
    </row>
    <row r="389" spans="1:20" ht="19.95" customHeight="1">
      <c r="A389" s="79" t="str">
        <f t="shared" si="87"/>
        <v/>
      </c>
      <c r="B389" s="104">
        <f>SUM($A$2:A389)</f>
        <v>0</v>
      </c>
      <c r="C389" s="105" t="s">
        <v>497</v>
      </c>
      <c r="D389" s="105">
        <f>IF(VLOOKUP(C389,'Agripp Holds PE (EU)'!$A$10:$AA$1039,26,0)="",0,VLOOKUP(C389,'Agripp Holds PE (EU)'!$A$10:$AA$1039,26,0))</f>
        <v>0</v>
      </c>
      <c r="E389" s="105">
        <v>388</v>
      </c>
      <c r="F389" s="106">
        <f>IF(VLOOKUP(C389,'Agripp Holds PE (EU)'!$A$10:$AC$1039,28,0)="",0,VLOOKUP(C389,'Agripp Holds PE (EU)'!$A$10:$AC$1039,28,0))</f>
        <v>0</v>
      </c>
      <c r="G389" s="107"/>
      <c r="H389" s="107"/>
      <c r="I389" s="107"/>
      <c r="J389" s="105" t="str">
        <f t="shared" si="77"/>
        <v/>
      </c>
      <c r="K389" s="105" t="str">
        <f t="shared" si="78"/>
        <v/>
      </c>
      <c r="L389" s="105" t="str">
        <f t="shared" si="79"/>
        <v/>
      </c>
      <c r="M389" s="105" t="str">
        <f t="shared" si="80"/>
        <v/>
      </c>
      <c r="N389" s="105" t="str">
        <f t="shared" si="81"/>
        <v/>
      </c>
      <c r="O389" s="105" t="str">
        <f t="shared" si="82"/>
        <v/>
      </c>
      <c r="P389" s="105" t="str">
        <f t="shared" si="83"/>
        <v/>
      </c>
      <c r="Q389" s="105" t="str">
        <f t="shared" si="84"/>
        <v/>
      </c>
      <c r="R389" s="105" t="str">
        <f t="shared" si="85"/>
        <v/>
      </c>
      <c r="S389" s="106" t="str">
        <f t="shared" si="86"/>
        <v/>
      </c>
      <c r="T389" s="105" t="str">
        <f t="shared" si="73"/>
        <v/>
      </c>
    </row>
    <row r="390" spans="1:20" ht="19.95" customHeight="1">
      <c r="A390" s="79" t="str">
        <f t="shared" si="87"/>
        <v/>
      </c>
      <c r="B390" s="104">
        <f>SUM($A$2:A390)</f>
        <v>0</v>
      </c>
      <c r="C390" s="105" t="s">
        <v>498</v>
      </c>
      <c r="D390" s="105">
        <f>IF(VLOOKUP(C390,'Agripp Holds PE (EU)'!$A$10:$AA$1039,26,0)="",0,VLOOKUP(C390,'Agripp Holds PE (EU)'!$A$10:$AA$1039,26,0))</f>
        <v>0</v>
      </c>
      <c r="E390" s="105">
        <v>389</v>
      </c>
      <c r="F390" s="106">
        <f>IF(VLOOKUP(C390,'Agripp Holds PE (EU)'!$A$10:$AC$1039,28,0)="",0,VLOOKUP(C390,'Agripp Holds PE (EU)'!$A$10:$AC$1039,28,0))</f>
        <v>0</v>
      </c>
      <c r="G390" s="107"/>
      <c r="H390" s="107"/>
      <c r="I390" s="107"/>
      <c r="J390" s="105" t="str">
        <f t="shared" si="77"/>
        <v/>
      </c>
      <c r="K390" s="105" t="str">
        <f t="shared" si="78"/>
        <v/>
      </c>
      <c r="L390" s="105" t="str">
        <f t="shared" si="79"/>
        <v/>
      </c>
      <c r="M390" s="105" t="str">
        <f t="shared" si="80"/>
        <v/>
      </c>
      <c r="N390" s="105" t="str">
        <f t="shared" si="81"/>
        <v/>
      </c>
      <c r="O390" s="105" t="str">
        <f t="shared" si="82"/>
        <v/>
      </c>
      <c r="P390" s="105" t="str">
        <f t="shared" si="83"/>
        <v/>
      </c>
      <c r="Q390" s="105" t="str">
        <f t="shared" si="84"/>
        <v/>
      </c>
      <c r="R390" s="105" t="str">
        <f t="shared" si="85"/>
        <v/>
      </c>
      <c r="S390" s="106" t="str">
        <f t="shared" si="86"/>
        <v/>
      </c>
      <c r="T390" s="105" t="str">
        <f t="shared" ref="T390:T478" si="88">IF(S390="","",$T$1)</f>
        <v/>
      </c>
    </row>
    <row r="391" spans="1:20" ht="19.95" customHeight="1">
      <c r="A391" s="79" t="str">
        <f t="shared" si="87"/>
        <v/>
      </c>
      <c r="B391" s="104">
        <f>SUM($A$2:A391)</f>
        <v>0</v>
      </c>
      <c r="C391" s="105" t="s">
        <v>499</v>
      </c>
      <c r="D391" s="105">
        <f>IF(VLOOKUP(C391,'Agripp Holds PE (EU)'!$A$10:$AA$1039,26,0)="",0,VLOOKUP(C391,'Agripp Holds PE (EU)'!$A$10:$AA$1039,26,0))</f>
        <v>0</v>
      </c>
      <c r="E391" s="105">
        <v>390</v>
      </c>
      <c r="F391" s="106">
        <f>IF(VLOOKUP(C391,'Agripp Holds PE (EU)'!$A$10:$AC$1039,28,0)="",0,VLOOKUP(C391,'Agripp Holds PE (EU)'!$A$10:$AC$1039,28,0))</f>
        <v>0</v>
      </c>
      <c r="G391" s="107"/>
      <c r="H391" s="107"/>
      <c r="I391" s="107"/>
      <c r="J391" s="105" t="str">
        <f t="shared" si="77"/>
        <v/>
      </c>
      <c r="K391" s="105" t="str">
        <f t="shared" si="78"/>
        <v/>
      </c>
      <c r="L391" s="105" t="str">
        <f t="shared" si="79"/>
        <v/>
      </c>
      <c r="M391" s="105" t="str">
        <f t="shared" si="80"/>
        <v/>
      </c>
      <c r="N391" s="105" t="str">
        <f t="shared" si="81"/>
        <v/>
      </c>
      <c r="O391" s="105" t="str">
        <f t="shared" si="82"/>
        <v/>
      </c>
      <c r="P391" s="105" t="str">
        <f t="shared" si="83"/>
        <v/>
      </c>
      <c r="Q391" s="105" t="str">
        <f t="shared" si="84"/>
        <v/>
      </c>
      <c r="R391" s="105" t="str">
        <f t="shared" si="85"/>
        <v/>
      </c>
      <c r="S391" s="106" t="str">
        <f t="shared" si="86"/>
        <v/>
      </c>
      <c r="T391" s="105" t="str">
        <f t="shared" si="88"/>
        <v/>
      </c>
    </row>
    <row r="392" spans="1:20" ht="19.95" customHeight="1">
      <c r="A392" s="79" t="str">
        <f t="shared" si="87"/>
        <v/>
      </c>
      <c r="B392" s="104">
        <f>SUM($A$2:A392)</f>
        <v>0</v>
      </c>
      <c r="C392" s="105" t="s">
        <v>500</v>
      </c>
      <c r="D392" s="105">
        <f>IF(VLOOKUP(C392,'Agripp Holds PE (EU)'!$A$10:$AA$1039,26,0)="",0,VLOOKUP(C392,'Agripp Holds PE (EU)'!$A$10:$AA$1039,26,0))</f>
        <v>0</v>
      </c>
      <c r="E392" s="105">
        <v>391</v>
      </c>
      <c r="F392" s="106">
        <f>IF(VLOOKUP(C392,'Agripp Holds PE (EU)'!$A$10:$AC$1039,28,0)="",0,VLOOKUP(C392,'Agripp Holds PE (EU)'!$A$10:$AC$1039,28,0))</f>
        <v>0</v>
      </c>
      <c r="G392" s="107"/>
      <c r="H392" s="107"/>
      <c r="I392" s="107"/>
      <c r="J392" s="105" t="str">
        <f t="shared" si="77"/>
        <v/>
      </c>
      <c r="K392" s="105" t="str">
        <f t="shared" si="78"/>
        <v/>
      </c>
      <c r="L392" s="105" t="str">
        <f t="shared" si="79"/>
        <v/>
      </c>
      <c r="M392" s="105" t="str">
        <f t="shared" si="80"/>
        <v/>
      </c>
      <c r="N392" s="105" t="str">
        <f t="shared" si="81"/>
        <v/>
      </c>
      <c r="O392" s="105" t="str">
        <f t="shared" si="82"/>
        <v/>
      </c>
      <c r="P392" s="105" t="str">
        <f t="shared" si="83"/>
        <v/>
      </c>
      <c r="Q392" s="105" t="str">
        <f t="shared" si="84"/>
        <v/>
      </c>
      <c r="R392" s="105" t="str">
        <f t="shared" si="85"/>
        <v/>
      </c>
      <c r="S392" s="106" t="str">
        <f t="shared" si="86"/>
        <v/>
      </c>
      <c r="T392" s="105" t="str">
        <f t="shared" si="88"/>
        <v/>
      </c>
    </row>
    <row r="393" spans="1:20" ht="19.95" customHeight="1">
      <c r="A393" s="79" t="str">
        <f t="shared" si="87"/>
        <v/>
      </c>
      <c r="B393" s="104">
        <f>SUM($A$2:A393)</f>
        <v>0</v>
      </c>
      <c r="C393" s="105" t="s">
        <v>501</v>
      </c>
      <c r="D393" s="105">
        <f>IF(VLOOKUP(C393,'Agripp Holds PE (EU)'!$A$10:$AA$1039,26,0)="",0,VLOOKUP(C393,'Agripp Holds PE (EU)'!$A$10:$AA$1039,26,0))</f>
        <v>0</v>
      </c>
      <c r="E393" s="105">
        <v>392</v>
      </c>
      <c r="F393" s="106">
        <f>IF(VLOOKUP(C393,'Agripp Holds PE (EU)'!$A$10:$AC$1039,28,0)="",0,VLOOKUP(C393,'Agripp Holds PE (EU)'!$A$10:$AC$1039,28,0))</f>
        <v>0</v>
      </c>
      <c r="G393" s="107"/>
      <c r="H393" s="107"/>
      <c r="I393" s="107"/>
      <c r="J393" s="105" t="str">
        <f t="shared" si="77"/>
        <v/>
      </c>
      <c r="K393" s="105" t="str">
        <f t="shared" si="78"/>
        <v/>
      </c>
      <c r="L393" s="105" t="str">
        <f t="shared" si="79"/>
        <v/>
      </c>
      <c r="M393" s="105" t="str">
        <f t="shared" si="80"/>
        <v/>
      </c>
      <c r="N393" s="105" t="str">
        <f t="shared" si="81"/>
        <v/>
      </c>
      <c r="O393" s="105" t="str">
        <f t="shared" si="82"/>
        <v/>
      </c>
      <c r="P393" s="105" t="str">
        <f t="shared" si="83"/>
        <v/>
      </c>
      <c r="Q393" s="105" t="str">
        <f t="shared" si="84"/>
        <v/>
      </c>
      <c r="R393" s="105" t="str">
        <f t="shared" si="85"/>
        <v/>
      </c>
      <c r="S393" s="106" t="str">
        <f t="shared" si="86"/>
        <v/>
      </c>
      <c r="T393" s="105" t="str">
        <f t="shared" si="88"/>
        <v/>
      </c>
    </row>
    <row r="394" spans="1:20" ht="19.95" customHeight="1">
      <c r="A394" s="79" t="str">
        <f t="shared" si="87"/>
        <v/>
      </c>
      <c r="B394" s="104">
        <f>SUM($A$2:A394)</f>
        <v>0</v>
      </c>
      <c r="C394" s="105" t="s">
        <v>502</v>
      </c>
      <c r="D394" s="105">
        <f>IF(VLOOKUP(C394,'Agripp Holds PE (EU)'!$A$10:$AA$1039,26,0)="",0,VLOOKUP(C394,'Agripp Holds PE (EU)'!$A$10:$AA$1039,26,0))</f>
        <v>0</v>
      </c>
      <c r="E394" s="105">
        <v>393</v>
      </c>
      <c r="F394" s="106">
        <f>IF(VLOOKUP(C394,'Agripp Holds PE (EU)'!$A$10:$AC$1039,28,0)="",0,VLOOKUP(C394,'Agripp Holds PE (EU)'!$A$10:$AC$1039,28,0))</f>
        <v>0</v>
      </c>
      <c r="G394" s="107"/>
      <c r="H394" s="107"/>
      <c r="I394" s="107"/>
      <c r="J394" s="105" t="str">
        <f t="shared" si="77"/>
        <v/>
      </c>
      <c r="K394" s="105" t="str">
        <f t="shared" si="78"/>
        <v/>
      </c>
      <c r="L394" s="105" t="str">
        <f t="shared" si="79"/>
        <v/>
      </c>
      <c r="M394" s="105" t="str">
        <f t="shared" si="80"/>
        <v/>
      </c>
      <c r="N394" s="105" t="str">
        <f t="shared" si="81"/>
        <v/>
      </c>
      <c r="O394" s="105" t="str">
        <f t="shared" si="82"/>
        <v/>
      </c>
      <c r="P394" s="105" t="str">
        <f t="shared" si="83"/>
        <v/>
      </c>
      <c r="Q394" s="105" t="str">
        <f t="shared" si="84"/>
        <v/>
      </c>
      <c r="R394" s="105" t="str">
        <f t="shared" si="85"/>
        <v/>
      </c>
      <c r="S394" s="106" t="str">
        <f t="shared" si="86"/>
        <v/>
      </c>
      <c r="T394" s="105" t="str">
        <f t="shared" si="88"/>
        <v/>
      </c>
    </row>
    <row r="395" spans="1:20" ht="19.95" customHeight="1">
      <c r="A395" s="79" t="str">
        <f t="shared" si="87"/>
        <v/>
      </c>
      <c r="B395" s="104">
        <f>SUM($A$2:A395)</f>
        <v>0</v>
      </c>
      <c r="C395" s="105" t="s">
        <v>503</v>
      </c>
      <c r="D395" s="105">
        <f>IF(VLOOKUP(C395,'Agripp Holds PE (EU)'!$A$10:$AA$1039,26,0)="",0,VLOOKUP(C395,'Agripp Holds PE (EU)'!$A$10:$AA$1039,26,0))</f>
        <v>0</v>
      </c>
      <c r="E395" s="105">
        <v>394</v>
      </c>
      <c r="F395" s="106">
        <f>IF(VLOOKUP(C395,'Agripp Holds PE (EU)'!$A$10:$AC$1039,28,0)="",0,VLOOKUP(C395,'Agripp Holds PE (EU)'!$A$10:$AC$1039,28,0))</f>
        <v>0</v>
      </c>
      <c r="G395" s="107"/>
      <c r="H395" s="107"/>
      <c r="I395" s="107"/>
      <c r="J395" s="105" t="str">
        <f t="shared" si="77"/>
        <v/>
      </c>
      <c r="K395" s="105" t="str">
        <f t="shared" si="78"/>
        <v/>
      </c>
      <c r="L395" s="105" t="str">
        <f t="shared" si="79"/>
        <v/>
      </c>
      <c r="M395" s="105" t="str">
        <f t="shared" si="80"/>
        <v/>
      </c>
      <c r="N395" s="105" t="str">
        <f t="shared" si="81"/>
        <v/>
      </c>
      <c r="O395" s="105" t="str">
        <f t="shared" si="82"/>
        <v/>
      </c>
      <c r="P395" s="105" t="str">
        <f t="shared" si="83"/>
        <v/>
      </c>
      <c r="Q395" s="105" t="str">
        <f t="shared" si="84"/>
        <v/>
      </c>
      <c r="R395" s="105" t="str">
        <f t="shared" si="85"/>
        <v/>
      </c>
      <c r="S395" s="106" t="str">
        <f t="shared" si="86"/>
        <v/>
      </c>
      <c r="T395" s="105" t="str">
        <f t="shared" si="88"/>
        <v/>
      </c>
    </row>
    <row r="396" spans="1:20" ht="19.95" customHeight="1">
      <c r="A396" s="79" t="str">
        <f t="shared" si="87"/>
        <v/>
      </c>
      <c r="B396" s="104">
        <f>SUM($A$2:A396)</f>
        <v>0</v>
      </c>
      <c r="C396" s="105" t="s">
        <v>504</v>
      </c>
      <c r="D396" s="105">
        <f>IF(VLOOKUP(C396,'Agripp Holds PE (EU)'!$A$10:$AA$1039,26,0)="",0,VLOOKUP(C396,'Agripp Holds PE (EU)'!$A$10:$AA$1039,26,0))</f>
        <v>0</v>
      </c>
      <c r="E396" s="105">
        <v>395</v>
      </c>
      <c r="F396" s="106">
        <f>IF(VLOOKUP(C396,'Agripp Holds PE (EU)'!$A$10:$AC$1039,28,0)="",0,VLOOKUP(C396,'Agripp Holds PE (EU)'!$A$10:$AC$1039,28,0))</f>
        <v>0</v>
      </c>
      <c r="G396" s="107"/>
      <c r="H396" s="107"/>
      <c r="I396" s="107"/>
      <c r="J396" s="105" t="str">
        <f t="shared" si="77"/>
        <v/>
      </c>
      <c r="K396" s="105" t="str">
        <f t="shared" si="78"/>
        <v/>
      </c>
      <c r="L396" s="105" t="str">
        <f t="shared" si="79"/>
        <v/>
      </c>
      <c r="M396" s="105" t="str">
        <f t="shared" si="80"/>
        <v/>
      </c>
      <c r="N396" s="105" t="str">
        <f t="shared" si="81"/>
        <v/>
      </c>
      <c r="O396" s="105" t="str">
        <f t="shared" si="82"/>
        <v/>
      </c>
      <c r="P396" s="105" t="str">
        <f t="shared" si="83"/>
        <v/>
      </c>
      <c r="Q396" s="105" t="str">
        <f t="shared" si="84"/>
        <v/>
      </c>
      <c r="R396" s="105" t="str">
        <f t="shared" si="85"/>
        <v/>
      </c>
      <c r="S396" s="106" t="str">
        <f t="shared" si="86"/>
        <v/>
      </c>
      <c r="T396" s="105" t="str">
        <f t="shared" si="88"/>
        <v/>
      </c>
    </row>
    <row r="397" spans="1:20" ht="19.95" customHeight="1">
      <c r="A397" s="79" t="str">
        <f t="shared" si="87"/>
        <v/>
      </c>
      <c r="B397" s="104">
        <f>SUM($A$2:A397)</f>
        <v>0</v>
      </c>
      <c r="C397" s="105" t="s">
        <v>505</v>
      </c>
      <c r="D397" s="105">
        <f>IF(VLOOKUP(C397,'Agripp Holds PE (EU)'!$A$10:$AA$1039,26,0)="",0,VLOOKUP(C397,'Agripp Holds PE (EU)'!$A$10:$AA$1039,26,0))</f>
        <v>0</v>
      </c>
      <c r="E397" s="105">
        <v>396</v>
      </c>
      <c r="F397" s="106">
        <f>IF(VLOOKUP(C397,'Agripp Holds PE (EU)'!$A$10:$AC$1039,28,0)="",0,VLOOKUP(C397,'Agripp Holds PE (EU)'!$A$10:$AC$1039,28,0))</f>
        <v>0</v>
      </c>
      <c r="G397" s="107"/>
      <c r="H397" s="107"/>
      <c r="I397" s="107"/>
      <c r="J397" s="105" t="str">
        <f t="shared" si="77"/>
        <v/>
      </c>
      <c r="K397" s="105" t="str">
        <f t="shared" si="78"/>
        <v/>
      </c>
      <c r="L397" s="105" t="str">
        <f t="shared" si="79"/>
        <v/>
      </c>
      <c r="M397" s="105" t="str">
        <f t="shared" si="80"/>
        <v/>
      </c>
      <c r="N397" s="105" t="str">
        <f t="shared" si="81"/>
        <v/>
      </c>
      <c r="O397" s="105" t="str">
        <f t="shared" si="82"/>
        <v/>
      </c>
      <c r="P397" s="105" t="str">
        <f t="shared" si="83"/>
        <v/>
      </c>
      <c r="Q397" s="105" t="str">
        <f t="shared" si="84"/>
        <v/>
      </c>
      <c r="R397" s="105" t="str">
        <f t="shared" si="85"/>
        <v/>
      </c>
      <c r="S397" s="106" t="str">
        <f t="shared" si="86"/>
        <v/>
      </c>
      <c r="T397" s="105" t="str">
        <f t="shared" si="88"/>
        <v/>
      </c>
    </row>
    <row r="398" spans="1:20" ht="19.95" customHeight="1">
      <c r="A398" s="79" t="str">
        <f t="shared" si="87"/>
        <v/>
      </c>
      <c r="B398" s="104">
        <f>SUM($A$2:A398)</f>
        <v>0</v>
      </c>
      <c r="C398" s="105" t="s">
        <v>506</v>
      </c>
      <c r="D398" s="105">
        <f>IF(VLOOKUP(C398,'Agripp Holds PE (EU)'!$A$10:$AA$1039,26,0)="",0,VLOOKUP(C398,'Agripp Holds PE (EU)'!$A$10:$AA$1039,26,0))</f>
        <v>0</v>
      </c>
      <c r="E398" s="105">
        <v>397</v>
      </c>
      <c r="F398" s="106">
        <f>IF(VLOOKUP(C398,'Agripp Holds PE (EU)'!$A$10:$AC$1039,28,0)="",0,VLOOKUP(C398,'Agripp Holds PE (EU)'!$A$10:$AC$1039,28,0))</f>
        <v>0</v>
      </c>
      <c r="G398" s="107"/>
      <c r="H398" s="107"/>
      <c r="I398" s="107"/>
      <c r="J398" s="105" t="str">
        <f t="shared" si="77"/>
        <v/>
      </c>
      <c r="K398" s="105" t="str">
        <f t="shared" si="78"/>
        <v/>
      </c>
      <c r="L398" s="105" t="str">
        <f t="shared" si="79"/>
        <v/>
      </c>
      <c r="M398" s="105" t="str">
        <f t="shared" si="80"/>
        <v/>
      </c>
      <c r="N398" s="105" t="str">
        <f t="shared" si="81"/>
        <v/>
      </c>
      <c r="O398" s="105" t="str">
        <f t="shared" si="82"/>
        <v/>
      </c>
      <c r="P398" s="105" t="str">
        <f t="shared" si="83"/>
        <v/>
      </c>
      <c r="Q398" s="105" t="str">
        <f t="shared" si="84"/>
        <v/>
      </c>
      <c r="R398" s="105" t="str">
        <f t="shared" si="85"/>
        <v/>
      </c>
      <c r="S398" s="106" t="str">
        <f t="shared" si="86"/>
        <v/>
      </c>
      <c r="T398" s="105" t="str">
        <f t="shared" si="88"/>
        <v/>
      </c>
    </row>
    <row r="399" spans="1:20" ht="19.95" customHeight="1">
      <c r="A399" s="79" t="str">
        <f t="shared" si="87"/>
        <v/>
      </c>
      <c r="B399" s="104">
        <f>SUM($A$2:A399)</f>
        <v>0</v>
      </c>
      <c r="C399" s="105" t="s">
        <v>507</v>
      </c>
      <c r="D399" s="105">
        <f>IF(VLOOKUP(C399,'Agripp Holds PE (EU)'!$A$10:$AA$1039,26,0)="",0,VLOOKUP(C399,'Agripp Holds PE (EU)'!$A$10:$AA$1039,26,0))</f>
        <v>0</v>
      </c>
      <c r="E399" s="105">
        <v>398</v>
      </c>
      <c r="F399" s="106">
        <f>IF(VLOOKUP(C399,'Agripp Holds PE (EU)'!$A$10:$AC$1039,28,0)="",0,VLOOKUP(C399,'Agripp Holds PE (EU)'!$A$10:$AC$1039,28,0))</f>
        <v>0</v>
      </c>
      <c r="G399" s="107"/>
      <c r="H399" s="107"/>
      <c r="I399" s="107"/>
      <c r="J399" s="105" t="str">
        <f t="shared" si="77"/>
        <v/>
      </c>
      <c r="K399" s="105" t="str">
        <f t="shared" si="78"/>
        <v/>
      </c>
      <c r="L399" s="105" t="str">
        <f t="shared" si="79"/>
        <v/>
      </c>
      <c r="M399" s="105" t="str">
        <f t="shared" si="80"/>
        <v/>
      </c>
      <c r="N399" s="105" t="str">
        <f t="shared" si="81"/>
        <v/>
      </c>
      <c r="O399" s="105" t="str">
        <f t="shared" si="82"/>
        <v/>
      </c>
      <c r="P399" s="105" t="str">
        <f t="shared" si="83"/>
        <v/>
      </c>
      <c r="Q399" s="105" t="str">
        <f t="shared" si="84"/>
        <v/>
      </c>
      <c r="R399" s="105" t="str">
        <f t="shared" si="85"/>
        <v/>
      </c>
      <c r="S399" s="106" t="str">
        <f t="shared" si="86"/>
        <v/>
      </c>
      <c r="T399" s="105" t="str">
        <f t="shared" si="88"/>
        <v/>
      </c>
    </row>
    <row r="400" spans="1:20" ht="19.95" customHeight="1">
      <c r="A400" s="79" t="str">
        <f t="shared" si="87"/>
        <v/>
      </c>
      <c r="B400" s="104">
        <f>SUM($A$2:A400)</f>
        <v>0</v>
      </c>
      <c r="C400" s="105" t="s">
        <v>508</v>
      </c>
      <c r="D400" s="105">
        <f>IF(VLOOKUP(C400,'Agripp Holds PE (EU)'!$A$10:$AA$1039,26,0)="",0,VLOOKUP(C400,'Agripp Holds PE (EU)'!$A$10:$AA$1039,26,0))</f>
        <v>0</v>
      </c>
      <c r="E400" s="105">
        <v>399</v>
      </c>
      <c r="F400" s="106">
        <f>IF(VLOOKUP(C400,'Agripp Holds PE (EU)'!$A$10:$AC$1039,28,0)="",0,VLOOKUP(C400,'Agripp Holds PE (EU)'!$A$10:$AC$1039,28,0))</f>
        <v>0</v>
      </c>
      <c r="G400" s="107"/>
      <c r="H400" s="107"/>
      <c r="I400" s="107"/>
      <c r="J400" s="105" t="str">
        <f t="shared" si="77"/>
        <v/>
      </c>
      <c r="K400" s="105" t="str">
        <f t="shared" si="78"/>
        <v/>
      </c>
      <c r="L400" s="105" t="str">
        <f t="shared" si="79"/>
        <v/>
      </c>
      <c r="M400" s="105" t="str">
        <f t="shared" si="80"/>
        <v/>
      </c>
      <c r="N400" s="105" t="str">
        <f t="shared" si="81"/>
        <v/>
      </c>
      <c r="O400" s="105" t="str">
        <f t="shared" si="82"/>
        <v/>
      </c>
      <c r="P400" s="105" t="str">
        <f t="shared" si="83"/>
        <v/>
      </c>
      <c r="Q400" s="105" t="str">
        <f t="shared" si="84"/>
        <v/>
      </c>
      <c r="R400" s="105" t="str">
        <f t="shared" si="85"/>
        <v/>
      </c>
      <c r="S400" s="106" t="str">
        <f t="shared" si="86"/>
        <v/>
      </c>
      <c r="T400" s="105" t="str">
        <f t="shared" si="88"/>
        <v/>
      </c>
    </row>
    <row r="401" spans="1:20" ht="19.95" customHeight="1">
      <c r="A401" s="79" t="str">
        <f t="shared" si="87"/>
        <v/>
      </c>
      <c r="B401" s="104">
        <f>SUM($A$2:A401)</f>
        <v>0</v>
      </c>
      <c r="C401" s="105" t="s">
        <v>509</v>
      </c>
      <c r="D401" s="105">
        <f>IF(VLOOKUP(C401,'Agripp Holds PE (EU)'!$A$10:$AA$1039,26,0)="",0,VLOOKUP(C401,'Agripp Holds PE (EU)'!$A$10:$AA$1039,26,0))</f>
        <v>0</v>
      </c>
      <c r="E401" s="105">
        <v>400</v>
      </c>
      <c r="F401" s="106">
        <f>IF(VLOOKUP(C401,'Agripp Holds PE (EU)'!$A$10:$AC$1039,28,0)="",0,VLOOKUP(C401,'Agripp Holds PE (EU)'!$A$10:$AC$1039,28,0))</f>
        <v>0</v>
      </c>
      <c r="G401" s="107"/>
      <c r="H401" s="107"/>
      <c r="I401" s="107"/>
      <c r="J401" s="105" t="str">
        <f t="shared" si="77"/>
        <v/>
      </c>
      <c r="K401" s="105" t="str">
        <f t="shared" si="78"/>
        <v/>
      </c>
      <c r="L401" s="105" t="str">
        <f t="shared" si="79"/>
        <v/>
      </c>
      <c r="M401" s="105" t="str">
        <f t="shared" si="80"/>
        <v/>
      </c>
      <c r="N401" s="105" t="str">
        <f t="shared" si="81"/>
        <v/>
      </c>
      <c r="O401" s="105" t="str">
        <f t="shared" si="82"/>
        <v/>
      </c>
      <c r="P401" s="105" t="str">
        <f t="shared" si="83"/>
        <v/>
      </c>
      <c r="Q401" s="105" t="str">
        <f t="shared" si="84"/>
        <v/>
      </c>
      <c r="R401" s="105" t="str">
        <f t="shared" si="85"/>
        <v/>
      </c>
      <c r="S401" s="106" t="str">
        <f t="shared" si="86"/>
        <v/>
      </c>
      <c r="T401" s="105" t="str">
        <f t="shared" si="88"/>
        <v/>
      </c>
    </row>
    <row r="402" spans="1:20" ht="19.95" customHeight="1">
      <c r="A402" s="79" t="str">
        <f t="shared" si="87"/>
        <v/>
      </c>
      <c r="B402" s="104">
        <f>SUM($A$2:A402)</f>
        <v>0</v>
      </c>
      <c r="C402" s="105" t="s">
        <v>510</v>
      </c>
      <c r="D402" s="105">
        <f>IF(VLOOKUP(C402,'Agripp Holds PE (EU)'!$A$10:$AA$1039,26,0)="",0,VLOOKUP(C402,'Agripp Holds PE (EU)'!$A$10:$AA$1039,26,0))</f>
        <v>0</v>
      </c>
      <c r="E402" s="105">
        <v>401</v>
      </c>
      <c r="F402" s="106">
        <f>IF(VLOOKUP(C402,'Agripp Holds PE (EU)'!$A$10:$AC$1039,28,0)="",0,VLOOKUP(C402,'Agripp Holds PE (EU)'!$A$10:$AC$1039,28,0))</f>
        <v>0</v>
      </c>
      <c r="G402" s="107"/>
      <c r="H402" s="107"/>
      <c r="I402" s="107"/>
      <c r="J402" s="105" t="str">
        <f t="shared" si="77"/>
        <v/>
      </c>
      <c r="K402" s="105" t="str">
        <f t="shared" si="78"/>
        <v/>
      </c>
      <c r="L402" s="105" t="str">
        <f t="shared" si="79"/>
        <v/>
      </c>
      <c r="M402" s="105" t="str">
        <f t="shared" si="80"/>
        <v/>
      </c>
      <c r="N402" s="105" t="str">
        <f t="shared" si="81"/>
        <v/>
      </c>
      <c r="O402" s="105" t="str">
        <f t="shared" si="82"/>
        <v/>
      </c>
      <c r="P402" s="105" t="str">
        <f t="shared" si="83"/>
        <v/>
      </c>
      <c r="Q402" s="105" t="str">
        <f t="shared" si="84"/>
        <v/>
      </c>
      <c r="R402" s="105" t="str">
        <f t="shared" si="85"/>
        <v/>
      </c>
      <c r="S402" s="106" t="str">
        <f t="shared" si="86"/>
        <v/>
      </c>
      <c r="T402" s="105" t="str">
        <f t="shared" si="88"/>
        <v/>
      </c>
    </row>
    <row r="403" spans="1:20" ht="19.95" customHeight="1">
      <c r="A403" s="79" t="str">
        <f t="shared" si="87"/>
        <v/>
      </c>
      <c r="B403" s="104">
        <f>SUM($A$2:A403)</f>
        <v>0</v>
      </c>
      <c r="C403" s="105" t="s">
        <v>511</v>
      </c>
      <c r="D403" s="105">
        <f>IF(VLOOKUP(C403,'Agripp Holds PE (EU)'!$A$10:$AA$1039,26,0)="",0,VLOOKUP(C403,'Agripp Holds PE (EU)'!$A$10:$AA$1039,26,0))</f>
        <v>0</v>
      </c>
      <c r="E403" s="105">
        <v>402</v>
      </c>
      <c r="F403" s="106">
        <f>IF(VLOOKUP(C403,'Agripp Holds PE (EU)'!$A$10:$AC$1039,28,0)="",0,VLOOKUP(C403,'Agripp Holds PE (EU)'!$A$10:$AC$1039,28,0))</f>
        <v>0</v>
      </c>
      <c r="G403" s="107"/>
      <c r="H403" s="107"/>
      <c r="I403" s="107"/>
      <c r="J403" s="105" t="str">
        <f t="shared" si="77"/>
        <v/>
      </c>
      <c r="K403" s="105" t="str">
        <f t="shared" si="78"/>
        <v/>
      </c>
      <c r="L403" s="105" t="str">
        <f t="shared" si="79"/>
        <v/>
      </c>
      <c r="M403" s="105" t="str">
        <f t="shared" si="80"/>
        <v/>
      </c>
      <c r="N403" s="105" t="str">
        <f t="shared" si="81"/>
        <v/>
      </c>
      <c r="O403" s="105" t="str">
        <f t="shared" si="82"/>
        <v/>
      </c>
      <c r="P403" s="105" t="str">
        <f t="shared" si="83"/>
        <v/>
      </c>
      <c r="Q403" s="105" t="str">
        <f t="shared" si="84"/>
        <v/>
      </c>
      <c r="R403" s="105" t="str">
        <f t="shared" si="85"/>
        <v/>
      </c>
      <c r="S403" s="106" t="str">
        <f t="shared" si="86"/>
        <v/>
      </c>
      <c r="T403" s="105" t="str">
        <f t="shared" si="88"/>
        <v/>
      </c>
    </row>
    <row r="404" spans="1:20" ht="19.95" customHeight="1">
      <c r="A404" s="79" t="str">
        <f t="shared" si="87"/>
        <v/>
      </c>
      <c r="B404" s="104">
        <f>SUM($A$2:A404)</f>
        <v>0</v>
      </c>
      <c r="C404" s="105" t="s">
        <v>512</v>
      </c>
      <c r="D404" s="105">
        <f>IF(VLOOKUP(C404,'Agripp Holds PE (EU)'!$A$10:$AA$1039,26,0)="",0,VLOOKUP(C404,'Agripp Holds PE (EU)'!$A$10:$AA$1039,26,0))</f>
        <v>0</v>
      </c>
      <c r="E404" s="105">
        <v>403</v>
      </c>
      <c r="F404" s="106">
        <f>IF(VLOOKUP(C404,'Agripp Holds PE (EU)'!$A$10:$AC$1039,28,0)="",0,VLOOKUP(C404,'Agripp Holds PE (EU)'!$A$10:$AC$1039,28,0))</f>
        <v>0</v>
      </c>
      <c r="G404" s="107"/>
      <c r="H404" s="107"/>
      <c r="I404" s="107"/>
      <c r="J404" s="105" t="str">
        <f t="shared" si="77"/>
        <v/>
      </c>
      <c r="K404" s="105" t="str">
        <f t="shared" si="78"/>
        <v/>
      </c>
      <c r="L404" s="105" t="str">
        <f t="shared" si="79"/>
        <v/>
      </c>
      <c r="M404" s="105" t="str">
        <f t="shared" si="80"/>
        <v/>
      </c>
      <c r="N404" s="105" t="str">
        <f t="shared" si="81"/>
        <v/>
      </c>
      <c r="O404" s="105" t="str">
        <f t="shared" si="82"/>
        <v/>
      </c>
      <c r="P404" s="105" t="str">
        <f t="shared" si="83"/>
        <v/>
      </c>
      <c r="Q404" s="105" t="str">
        <f t="shared" si="84"/>
        <v/>
      </c>
      <c r="R404" s="105" t="str">
        <f t="shared" si="85"/>
        <v/>
      </c>
      <c r="S404" s="106" t="str">
        <f t="shared" si="86"/>
        <v/>
      </c>
      <c r="T404" s="105" t="str">
        <f t="shared" si="88"/>
        <v/>
      </c>
    </row>
    <row r="405" spans="1:20" ht="19.95" customHeight="1">
      <c r="A405" s="79" t="str">
        <f t="shared" si="87"/>
        <v/>
      </c>
      <c r="B405" s="104">
        <f>SUM($A$2:A405)</f>
        <v>0</v>
      </c>
      <c r="C405" s="105" t="s">
        <v>451</v>
      </c>
      <c r="D405" s="105">
        <f>IF(VLOOKUP(C405,'Agripp Holds PE (EU)'!$A$10:$AA$1039,26,0)="",0,VLOOKUP(C405,'Agripp Holds PE (EU)'!$A$10:$AA$1039,26,0))</f>
        <v>0</v>
      </c>
      <c r="E405" s="105">
        <v>404</v>
      </c>
      <c r="F405" s="106">
        <f>IF(VLOOKUP(C405,'Agripp Holds PE (EU)'!$A$10:$AC$1039,28,0)="",0,VLOOKUP(C405,'Agripp Holds PE (EU)'!$A$10:$AC$1039,28,0))</f>
        <v>0</v>
      </c>
      <c r="G405" s="107"/>
      <c r="H405" s="107"/>
      <c r="I405" s="107"/>
      <c r="J405" s="105" t="str">
        <f t="shared" si="77"/>
        <v/>
      </c>
      <c r="K405" s="105" t="str">
        <f t="shared" si="78"/>
        <v/>
      </c>
      <c r="L405" s="105" t="str">
        <f t="shared" si="79"/>
        <v/>
      </c>
      <c r="M405" s="105" t="str">
        <f t="shared" si="80"/>
        <v/>
      </c>
      <c r="N405" s="105" t="str">
        <f t="shared" si="81"/>
        <v/>
      </c>
      <c r="O405" s="105" t="str">
        <f t="shared" si="82"/>
        <v/>
      </c>
      <c r="P405" s="105" t="str">
        <f t="shared" si="83"/>
        <v/>
      </c>
      <c r="Q405" s="105" t="str">
        <f t="shared" si="84"/>
        <v/>
      </c>
      <c r="R405" s="105" t="str">
        <f t="shared" si="85"/>
        <v/>
      </c>
      <c r="S405" s="106" t="str">
        <f t="shared" si="86"/>
        <v/>
      </c>
      <c r="T405" s="105" t="str">
        <f t="shared" si="88"/>
        <v/>
      </c>
    </row>
    <row r="406" spans="1:20" ht="19.95" customHeight="1">
      <c r="A406" s="79" t="str">
        <f t="shared" si="87"/>
        <v/>
      </c>
      <c r="B406" s="104">
        <f>SUM($A$2:A406)</f>
        <v>0</v>
      </c>
      <c r="C406" s="105" t="s">
        <v>452</v>
      </c>
      <c r="D406" s="105">
        <f>IF(VLOOKUP(C406,'Agripp Holds PE (EU)'!$A$10:$AA$1039,26,0)="",0,VLOOKUP(C406,'Agripp Holds PE (EU)'!$A$10:$AA$1039,26,0))</f>
        <v>0</v>
      </c>
      <c r="E406" s="105">
        <v>405</v>
      </c>
      <c r="F406" s="106">
        <f>IF(VLOOKUP(C406,'Agripp Holds PE (EU)'!$A$10:$AC$1039,28,0)="",0,VLOOKUP(C406,'Agripp Holds PE (EU)'!$A$10:$AC$1039,28,0))</f>
        <v>0</v>
      </c>
      <c r="G406" s="107"/>
      <c r="H406" s="107"/>
      <c r="I406" s="107"/>
      <c r="J406" s="105" t="str">
        <f t="shared" si="77"/>
        <v/>
      </c>
      <c r="K406" s="105" t="str">
        <f t="shared" si="78"/>
        <v/>
      </c>
      <c r="L406" s="105" t="str">
        <f t="shared" si="79"/>
        <v/>
      </c>
      <c r="M406" s="105" t="str">
        <f t="shared" si="80"/>
        <v/>
      </c>
      <c r="N406" s="105" t="str">
        <f t="shared" si="81"/>
        <v/>
      </c>
      <c r="O406" s="105" t="str">
        <f t="shared" si="82"/>
        <v/>
      </c>
      <c r="P406" s="105" t="str">
        <f t="shared" si="83"/>
        <v/>
      </c>
      <c r="Q406" s="105" t="str">
        <f t="shared" si="84"/>
        <v/>
      </c>
      <c r="R406" s="105" t="str">
        <f t="shared" si="85"/>
        <v/>
      </c>
      <c r="S406" s="106" t="str">
        <f t="shared" si="86"/>
        <v/>
      </c>
      <c r="T406" s="105" t="str">
        <f t="shared" si="88"/>
        <v/>
      </c>
    </row>
    <row r="407" spans="1:20" ht="19.95" customHeight="1">
      <c r="A407" s="79" t="str">
        <f t="shared" si="87"/>
        <v/>
      </c>
      <c r="B407" s="104">
        <f>SUM($A$2:A407)</f>
        <v>0</v>
      </c>
      <c r="C407" s="105" t="s">
        <v>453</v>
      </c>
      <c r="D407" s="105">
        <f>IF(VLOOKUP(C407,'Agripp Holds PE (EU)'!$A$10:$AA$1039,26,0)="",0,VLOOKUP(C407,'Agripp Holds PE (EU)'!$A$10:$AA$1039,26,0))</f>
        <v>0</v>
      </c>
      <c r="E407" s="105">
        <v>406</v>
      </c>
      <c r="F407" s="106">
        <f>IF(VLOOKUP(C407,'Agripp Holds PE (EU)'!$A$10:$AC$1039,28,0)="",0,VLOOKUP(C407,'Agripp Holds PE (EU)'!$A$10:$AC$1039,28,0))</f>
        <v>0</v>
      </c>
      <c r="G407" s="107"/>
      <c r="H407" s="107"/>
      <c r="I407" s="107"/>
      <c r="J407" s="105" t="str">
        <f t="shared" si="77"/>
        <v/>
      </c>
      <c r="K407" s="105" t="str">
        <f t="shared" si="78"/>
        <v/>
      </c>
      <c r="L407" s="105" t="str">
        <f t="shared" si="79"/>
        <v/>
      </c>
      <c r="M407" s="105" t="str">
        <f t="shared" si="80"/>
        <v/>
      </c>
      <c r="N407" s="105" t="str">
        <f t="shared" si="81"/>
        <v/>
      </c>
      <c r="O407" s="105" t="str">
        <f t="shared" si="82"/>
        <v/>
      </c>
      <c r="P407" s="105" t="str">
        <f t="shared" si="83"/>
        <v/>
      </c>
      <c r="Q407" s="105" t="str">
        <f t="shared" si="84"/>
        <v/>
      </c>
      <c r="R407" s="105" t="str">
        <f t="shared" si="85"/>
        <v/>
      </c>
      <c r="S407" s="106" t="str">
        <f t="shared" si="86"/>
        <v/>
      </c>
      <c r="T407" s="105" t="str">
        <f t="shared" si="88"/>
        <v/>
      </c>
    </row>
    <row r="408" spans="1:20" ht="19.95" customHeight="1">
      <c r="A408" s="79" t="str">
        <f t="shared" si="87"/>
        <v/>
      </c>
      <c r="B408" s="104">
        <f>SUM($A$2:A408)</f>
        <v>0</v>
      </c>
      <c r="C408" s="105" t="s">
        <v>454</v>
      </c>
      <c r="D408" s="105">
        <f>IF(VLOOKUP(C408,'Agripp Holds PE (EU)'!$A$10:$AA$1039,26,0)="",0,VLOOKUP(C408,'Agripp Holds PE (EU)'!$A$10:$AA$1039,26,0))</f>
        <v>0</v>
      </c>
      <c r="E408" s="105">
        <v>407</v>
      </c>
      <c r="F408" s="106">
        <f>IF(VLOOKUP(C408,'Agripp Holds PE (EU)'!$A$10:$AC$1039,28,0)="",0,VLOOKUP(C408,'Agripp Holds PE (EU)'!$A$10:$AC$1039,28,0))</f>
        <v>0</v>
      </c>
      <c r="G408" s="107"/>
      <c r="H408" s="107"/>
      <c r="I408" s="107"/>
      <c r="J408" s="105" t="str">
        <f t="shared" si="77"/>
        <v/>
      </c>
      <c r="K408" s="105" t="str">
        <f t="shared" si="78"/>
        <v/>
      </c>
      <c r="L408" s="105" t="str">
        <f t="shared" si="79"/>
        <v/>
      </c>
      <c r="M408" s="105" t="str">
        <f t="shared" si="80"/>
        <v/>
      </c>
      <c r="N408" s="105" t="str">
        <f t="shared" si="81"/>
        <v/>
      </c>
      <c r="O408" s="105" t="str">
        <f t="shared" si="82"/>
        <v/>
      </c>
      <c r="P408" s="105" t="str">
        <f t="shared" si="83"/>
        <v/>
      </c>
      <c r="Q408" s="105" t="str">
        <f t="shared" si="84"/>
        <v/>
      </c>
      <c r="R408" s="105" t="str">
        <f t="shared" si="85"/>
        <v/>
      </c>
      <c r="S408" s="106" t="str">
        <f t="shared" si="86"/>
        <v/>
      </c>
      <c r="T408" s="105" t="str">
        <f t="shared" si="88"/>
        <v/>
      </c>
    </row>
    <row r="409" spans="1:20" ht="19.95" customHeight="1">
      <c r="A409" s="79" t="str">
        <f t="shared" si="87"/>
        <v/>
      </c>
      <c r="B409" s="104">
        <f>SUM($A$2:A409)</f>
        <v>0</v>
      </c>
      <c r="C409" s="105" t="s">
        <v>455</v>
      </c>
      <c r="D409" s="105">
        <f>IF(VLOOKUP(C409,'Agripp Holds PE (EU)'!$A$10:$AA$1039,26,0)="",0,VLOOKUP(C409,'Agripp Holds PE (EU)'!$A$10:$AA$1039,26,0))</f>
        <v>0</v>
      </c>
      <c r="E409" s="105">
        <v>408</v>
      </c>
      <c r="F409" s="106">
        <f>IF(VLOOKUP(C409,'Agripp Holds PE (EU)'!$A$10:$AC$1039,28,0)="",0,VLOOKUP(C409,'Agripp Holds PE (EU)'!$A$10:$AC$1039,28,0))</f>
        <v>0</v>
      </c>
      <c r="G409" s="107"/>
      <c r="H409" s="107"/>
      <c r="I409" s="107"/>
      <c r="J409" s="105" t="str">
        <f t="shared" si="77"/>
        <v/>
      </c>
      <c r="K409" s="105" t="str">
        <f t="shared" si="78"/>
        <v/>
      </c>
      <c r="L409" s="105" t="str">
        <f t="shared" si="79"/>
        <v/>
      </c>
      <c r="M409" s="105" t="str">
        <f t="shared" si="80"/>
        <v/>
      </c>
      <c r="N409" s="105" t="str">
        <f t="shared" si="81"/>
        <v/>
      </c>
      <c r="O409" s="105" t="str">
        <f t="shared" si="82"/>
        <v/>
      </c>
      <c r="P409" s="105" t="str">
        <f t="shared" si="83"/>
        <v/>
      </c>
      <c r="Q409" s="105" t="str">
        <f t="shared" si="84"/>
        <v/>
      </c>
      <c r="R409" s="105" t="str">
        <f t="shared" si="85"/>
        <v/>
      </c>
      <c r="S409" s="106" t="str">
        <f t="shared" si="86"/>
        <v/>
      </c>
      <c r="T409" s="105" t="str">
        <f t="shared" si="88"/>
        <v/>
      </c>
    </row>
    <row r="410" spans="1:20" ht="19.95" customHeight="1">
      <c r="A410" s="79" t="str">
        <f t="shared" si="87"/>
        <v/>
      </c>
      <c r="B410" s="104">
        <f>SUM($A$2:A410)</f>
        <v>0</v>
      </c>
      <c r="C410" s="105" t="s">
        <v>456</v>
      </c>
      <c r="D410" s="105">
        <f>IF(VLOOKUP(C410,'Agripp Holds PE (EU)'!$A$10:$AA$1039,26,0)="",0,VLOOKUP(C410,'Agripp Holds PE (EU)'!$A$10:$AA$1039,26,0))</f>
        <v>0</v>
      </c>
      <c r="E410" s="105">
        <v>409</v>
      </c>
      <c r="F410" s="106">
        <f>IF(VLOOKUP(C410,'Agripp Holds PE (EU)'!$A$10:$AC$1039,28,0)="",0,VLOOKUP(C410,'Agripp Holds PE (EU)'!$A$10:$AC$1039,28,0))</f>
        <v>0</v>
      </c>
      <c r="G410" s="107"/>
      <c r="H410" s="107"/>
      <c r="I410" s="107"/>
      <c r="J410" s="105" t="str">
        <f t="shared" si="77"/>
        <v/>
      </c>
      <c r="K410" s="105" t="str">
        <f t="shared" si="78"/>
        <v/>
      </c>
      <c r="L410" s="105" t="str">
        <f t="shared" si="79"/>
        <v/>
      </c>
      <c r="M410" s="105" t="str">
        <f t="shared" si="80"/>
        <v/>
      </c>
      <c r="N410" s="105" t="str">
        <f t="shared" si="81"/>
        <v/>
      </c>
      <c r="O410" s="105" t="str">
        <f t="shared" si="82"/>
        <v/>
      </c>
      <c r="P410" s="105" t="str">
        <f t="shared" si="83"/>
        <v/>
      </c>
      <c r="Q410" s="105" t="str">
        <f t="shared" si="84"/>
        <v/>
      </c>
      <c r="R410" s="105" t="str">
        <f t="shared" si="85"/>
        <v/>
      </c>
      <c r="S410" s="106" t="str">
        <f t="shared" si="86"/>
        <v/>
      </c>
      <c r="T410" s="105" t="str">
        <f t="shared" si="88"/>
        <v/>
      </c>
    </row>
    <row r="411" spans="1:20" ht="19.95" customHeight="1">
      <c r="A411" s="79" t="str">
        <f t="shared" si="87"/>
        <v/>
      </c>
      <c r="B411" s="104">
        <f>SUM($A$2:A411)</f>
        <v>0</v>
      </c>
      <c r="C411" s="105" t="s">
        <v>457</v>
      </c>
      <c r="D411" s="105">
        <f>IF(VLOOKUP(C411,'Agripp Holds PE (EU)'!$A$10:$AA$1039,26,0)="",0,VLOOKUP(C411,'Agripp Holds PE (EU)'!$A$10:$AA$1039,26,0))</f>
        <v>0</v>
      </c>
      <c r="E411" s="105">
        <v>410</v>
      </c>
      <c r="F411" s="106">
        <f>IF(VLOOKUP(C411,'Agripp Holds PE (EU)'!$A$10:$AC$1039,28,0)="",0,VLOOKUP(C411,'Agripp Holds PE (EU)'!$A$10:$AC$1039,28,0))</f>
        <v>0</v>
      </c>
      <c r="G411" s="107"/>
      <c r="H411" s="107"/>
      <c r="I411" s="107"/>
      <c r="J411" s="105" t="str">
        <f t="shared" si="77"/>
        <v/>
      </c>
      <c r="K411" s="105" t="str">
        <f t="shared" si="78"/>
        <v/>
      </c>
      <c r="L411" s="105" t="str">
        <f t="shared" si="79"/>
        <v/>
      </c>
      <c r="M411" s="105" t="str">
        <f t="shared" si="80"/>
        <v/>
      </c>
      <c r="N411" s="105" t="str">
        <f t="shared" si="81"/>
        <v/>
      </c>
      <c r="O411" s="105" t="str">
        <f t="shared" si="82"/>
        <v/>
      </c>
      <c r="P411" s="105" t="str">
        <f t="shared" si="83"/>
        <v/>
      </c>
      <c r="Q411" s="105" t="str">
        <f t="shared" si="84"/>
        <v/>
      </c>
      <c r="R411" s="105" t="str">
        <f t="shared" si="85"/>
        <v/>
      </c>
      <c r="S411" s="106" t="str">
        <f t="shared" si="86"/>
        <v/>
      </c>
      <c r="T411" s="105" t="str">
        <f t="shared" si="88"/>
        <v/>
      </c>
    </row>
    <row r="412" spans="1:20" ht="19.95" customHeight="1">
      <c r="A412" s="79" t="str">
        <f t="shared" si="87"/>
        <v/>
      </c>
      <c r="B412" s="104">
        <f>SUM($A$2:A412)</f>
        <v>0</v>
      </c>
      <c r="C412" s="105" t="s">
        <v>458</v>
      </c>
      <c r="D412" s="105">
        <f>IF(VLOOKUP(C412,'Agripp Holds PE (EU)'!$A$10:$AA$1039,26,0)="",0,VLOOKUP(C412,'Agripp Holds PE (EU)'!$A$10:$AA$1039,26,0))</f>
        <v>0</v>
      </c>
      <c r="E412" s="105">
        <v>411</v>
      </c>
      <c r="F412" s="106">
        <f>IF(VLOOKUP(C412,'Agripp Holds PE (EU)'!$A$10:$AC$1039,28,0)="",0,VLOOKUP(C412,'Agripp Holds PE (EU)'!$A$10:$AC$1039,28,0))</f>
        <v>0</v>
      </c>
      <c r="G412" s="107"/>
      <c r="H412" s="107"/>
      <c r="I412" s="107"/>
      <c r="J412" s="105" t="str">
        <f t="shared" si="77"/>
        <v/>
      </c>
      <c r="K412" s="105" t="str">
        <f t="shared" si="78"/>
        <v/>
      </c>
      <c r="L412" s="105" t="str">
        <f t="shared" si="79"/>
        <v/>
      </c>
      <c r="M412" s="105" t="str">
        <f t="shared" si="80"/>
        <v/>
      </c>
      <c r="N412" s="105" t="str">
        <f t="shared" si="81"/>
        <v/>
      </c>
      <c r="O412" s="105" t="str">
        <f t="shared" si="82"/>
        <v/>
      </c>
      <c r="P412" s="105" t="str">
        <f t="shared" si="83"/>
        <v/>
      </c>
      <c r="Q412" s="105" t="str">
        <f t="shared" si="84"/>
        <v/>
      </c>
      <c r="R412" s="105" t="str">
        <f t="shared" si="85"/>
        <v/>
      </c>
      <c r="S412" s="106" t="str">
        <f t="shared" si="86"/>
        <v/>
      </c>
      <c r="T412" s="105" t="str">
        <f t="shared" si="88"/>
        <v/>
      </c>
    </row>
    <row r="413" spans="1:20" ht="19.95" customHeight="1">
      <c r="A413" s="79" t="str">
        <f t="shared" si="87"/>
        <v/>
      </c>
      <c r="B413" s="104">
        <f>SUM($A$2:A413)</f>
        <v>0</v>
      </c>
      <c r="C413" s="105" t="s">
        <v>459</v>
      </c>
      <c r="D413" s="105">
        <f>IF(VLOOKUP(C413,'Agripp Holds PE (EU)'!$A$10:$AA$1039,26,0)="",0,VLOOKUP(C413,'Agripp Holds PE (EU)'!$A$10:$AA$1039,26,0))</f>
        <v>0</v>
      </c>
      <c r="E413" s="105">
        <v>412</v>
      </c>
      <c r="F413" s="106">
        <f>IF(VLOOKUP(C413,'Agripp Holds PE (EU)'!$A$10:$AC$1039,28,0)="",0,VLOOKUP(C413,'Agripp Holds PE (EU)'!$A$10:$AC$1039,28,0))</f>
        <v>0</v>
      </c>
      <c r="G413" s="107"/>
      <c r="H413" s="107"/>
      <c r="I413" s="107"/>
      <c r="J413" s="105" t="str">
        <f t="shared" si="77"/>
        <v/>
      </c>
      <c r="K413" s="105" t="str">
        <f t="shared" si="78"/>
        <v/>
      </c>
      <c r="L413" s="105" t="str">
        <f t="shared" si="79"/>
        <v/>
      </c>
      <c r="M413" s="105" t="str">
        <f t="shared" si="80"/>
        <v/>
      </c>
      <c r="N413" s="105" t="str">
        <f t="shared" si="81"/>
        <v/>
      </c>
      <c r="O413" s="105" t="str">
        <f t="shared" si="82"/>
        <v/>
      </c>
      <c r="P413" s="105" t="str">
        <f t="shared" si="83"/>
        <v/>
      </c>
      <c r="Q413" s="105" t="str">
        <f t="shared" si="84"/>
        <v/>
      </c>
      <c r="R413" s="105" t="str">
        <f t="shared" si="85"/>
        <v/>
      </c>
      <c r="S413" s="106" t="str">
        <f t="shared" si="86"/>
        <v/>
      </c>
      <c r="T413" s="105" t="str">
        <f t="shared" si="88"/>
        <v/>
      </c>
    </row>
    <row r="414" spans="1:20" ht="19.95" customHeight="1">
      <c r="A414" s="79" t="str">
        <f t="shared" si="87"/>
        <v/>
      </c>
      <c r="B414" s="104">
        <f>SUM($A$2:A414)</f>
        <v>0</v>
      </c>
      <c r="C414" s="105" t="s">
        <v>460</v>
      </c>
      <c r="D414" s="105">
        <f>IF(VLOOKUP(C414,'Agripp Holds PE (EU)'!$A$10:$AA$1039,26,0)="",0,VLOOKUP(C414,'Agripp Holds PE (EU)'!$A$10:$AA$1039,26,0))</f>
        <v>0</v>
      </c>
      <c r="E414" s="105">
        <v>413</v>
      </c>
      <c r="F414" s="106">
        <f>IF(VLOOKUP(C414,'Agripp Holds PE (EU)'!$A$10:$AC$1039,28,0)="",0,VLOOKUP(C414,'Agripp Holds PE (EU)'!$A$10:$AC$1039,28,0))</f>
        <v>0</v>
      </c>
      <c r="G414" s="107"/>
      <c r="H414" s="107"/>
      <c r="I414" s="107"/>
      <c r="J414" s="105" t="str">
        <f t="shared" si="77"/>
        <v/>
      </c>
      <c r="K414" s="105" t="str">
        <f t="shared" si="78"/>
        <v/>
      </c>
      <c r="L414" s="105" t="str">
        <f t="shared" si="79"/>
        <v/>
      </c>
      <c r="M414" s="105" t="str">
        <f t="shared" si="80"/>
        <v/>
      </c>
      <c r="N414" s="105" t="str">
        <f t="shared" si="81"/>
        <v/>
      </c>
      <c r="O414" s="105" t="str">
        <f t="shared" si="82"/>
        <v/>
      </c>
      <c r="P414" s="105" t="str">
        <f t="shared" si="83"/>
        <v/>
      </c>
      <c r="Q414" s="105" t="str">
        <f t="shared" si="84"/>
        <v/>
      </c>
      <c r="R414" s="105" t="str">
        <f t="shared" si="85"/>
        <v/>
      </c>
      <c r="S414" s="106" t="str">
        <f t="shared" si="86"/>
        <v/>
      </c>
      <c r="T414" s="105" t="str">
        <f t="shared" si="88"/>
        <v/>
      </c>
    </row>
    <row r="415" spans="1:20" ht="19.95" customHeight="1">
      <c r="A415" s="79" t="str">
        <f t="shared" si="87"/>
        <v/>
      </c>
      <c r="B415" s="104">
        <f>SUM($A$2:A415)</f>
        <v>0</v>
      </c>
      <c r="C415" s="105" t="s">
        <v>461</v>
      </c>
      <c r="D415" s="105">
        <f>IF(VLOOKUP(C415,'Agripp Holds PE (EU)'!$A$10:$AA$1039,26,0)="",0,VLOOKUP(C415,'Agripp Holds PE (EU)'!$A$10:$AA$1039,26,0))</f>
        <v>0</v>
      </c>
      <c r="E415" s="105">
        <v>414</v>
      </c>
      <c r="F415" s="106">
        <f>IF(VLOOKUP(C415,'Agripp Holds PE (EU)'!$A$10:$AC$1039,28,0)="",0,VLOOKUP(C415,'Agripp Holds PE (EU)'!$A$10:$AC$1039,28,0))</f>
        <v>0</v>
      </c>
      <c r="G415" s="107"/>
      <c r="H415" s="107"/>
      <c r="I415" s="107"/>
      <c r="J415" s="105" t="str">
        <f t="shared" si="77"/>
        <v/>
      </c>
      <c r="K415" s="105" t="str">
        <f t="shared" si="78"/>
        <v/>
      </c>
      <c r="L415" s="105" t="str">
        <f t="shared" si="79"/>
        <v/>
      </c>
      <c r="M415" s="105" t="str">
        <f t="shared" si="80"/>
        <v/>
      </c>
      <c r="N415" s="105" t="str">
        <f t="shared" si="81"/>
        <v/>
      </c>
      <c r="O415" s="105" t="str">
        <f t="shared" si="82"/>
        <v/>
      </c>
      <c r="P415" s="105" t="str">
        <f t="shared" si="83"/>
        <v/>
      </c>
      <c r="Q415" s="105" t="str">
        <f t="shared" si="84"/>
        <v/>
      </c>
      <c r="R415" s="105" t="str">
        <f t="shared" si="85"/>
        <v/>
      </c>
      <c r="S415" s="106" t="str">
        <f t="shared" si="86"/>
        <v/>
      </c>
      <c r="T415" s="105" t="str">
        <f t="shared" si="88"/>
        <v/>
      </c>
    </row>
    <row r="416" spans="1:20" ht="19.95" customHeight="1">
      <c r="A416" s="79" t="str">
        <f t="shared" si="87"/>
        <v/>
      </c>
      <c r="B416" s="104">
        <f>SUM($A$2:A416)</f>
        <v>0</v>
      </c>
      <c r="C416" s="105" t="s">
        <v>462</v>
      </c>
      <c r="D416" s="105">
        <f>IF(VLOOKUP(C416,'Agripp Holds PE (EU)'!$A$10:$AA$1039,26,0)="",0,VLOOKUP(C416,'Agripp Holds PE (EU)'!$A$10:$AA$1039,26,0))</f>
        <v>0</v>
      </c>
      <c r="E416" s="105">
        <v>415</v>
      </c>
      <c r="F416" s="106">
        <f>IF(VLOOKUP(C416,'Agripp Holds PE (EU)'!$A$10:$AC$1039,28,0)="",0,VLOOKUP(C416,'Agripp Holds PE (EU)'!$A$10:$AC$1039,28,0))</f>
        <v>0</v>
      </c>
      <c r="G416" s="107"/>
      <c r="H416" s="107"/>
      <c r="I416" s="107"/>
      <c r="J416" s="105" t="str">
        <f t="shared" si="77"/>
        <v/>
      </c>
      <c r="K416" s="105" t="str">
        <f t="shared" si="78"/>
        <v/>
      </c>
      <c r="L416" s="105" t="str">
        <f t="shared" si="79"/>
        <v/>
      </c>
      <c r="M416" s="105" t="str">
        <f t="shared" si="80"/>
        <v/>
      </c>
      <c r="N416" s="105" t="str">
        <f t="shared" si="81"/>
        <v/>
      </c>
      <c r="O416" s="105" t="str">
        <f t="shared" si="82"/>
        <v/>
      </c>
      <c r="P416" s="105" t="str">
        <f t="shared" si="83"/>
        <v/>
      </c>
      <c r="Q416" s="105" t="str">
        <f t="shared" si="84"/>
        <v/>
      </c>
      <c r="R416" s="105" t="str">
        <f t="shared" si="85"/>
        <v/>
      </c>
      <c r="S416" s="106" t="str">
        <f t="shared" si="86"/>
        <v/>
      </c>
      <c r="T416" s="105" t="str">
        <f t="shared" si="88"/>
        <v/>
      </c>
    </row>
    <row r="417" spans="1:20" ht="19.95" customHeight="1">
      <c r="A417" s="79" t="str">
        <f t="shared" si="87"/>
        <v/>
      </c>
      <c r="B417" s="104">
        <f>SUM($A$2:A417)</f>
        <v>0</v>
      </c>
      <c r="C417" s="105" t="s">
        <v>463</v>
      </c>
      <c r="D417" s="105">
        <f>IF(VLOOKUP(C417,'Agripp Holds PE (EU)'!$A$10:$AA$1039,26,0)="",0,VLOOKUP(C417,'Agripp Holds PE (EU)'!$A$10:$AA$1039,26,0))</f>
        <v>0</v>
      </c>
      <c r="E417" s="105">
        <v>416</v>
      </c>
      <c r="F417" s="106">
        <f>IF(VLOOKUP(C417,'Agripp Holds PE (EU)'!$A$10:$AC$1039,28,0)="",0,VLOOKUP(C417,'Agripp Holds PE (EU)'!$A$10:$AC$1039,28,0))</f>
        <v>0</v>
      </c>
      <c r="G417" s="107"/>
      <c r="H417" s="107"/>
      <c r="I417" s="107"/>
      <c r="J417" s="105" t="str">
        <f t="shared" si="77"/>
        <v/>
      </c>
      <c r="K417" s="105" t="str">
        <f t="shared" si="78"/>
        <v/>
      </c>
      <c r="L417" s="105" t="str">
        <f t="shared" si="79"/>
        <v/>
      </c>
      <c r="M417" s="105" t="str">
        <f t="shared" si="80"/>
        <v/>
      </c>
      <c r="N417" s="105" t="str">
        <f t="shared" si="81"/>
        <v/>
      </c>
      <c r="O417" s="105" t="str">
        <f t="shared" si="82"/>
        <v/>
      </c>
      <c r="P417" s="105" t="str">
        <f t="shared" si="83"/>
        <v/>
      </c>
      <c r="Q417" s="105" t="str">
        <f t="shared" si="84"/>
        <v/>
      </c>
      <c r="R417" s="105" t="str">
        <f t="shared" si="85"/>
        <v/>
      </c>
      <c r="S417" s="106" t="str">
        <f t="shared" si="86"/>
        <v/>
      </c>
      <c r="T417" s="105" t="str">
        <f t="shared" si="88"/>
        <v/>
      </c>
    </row>
    <row r="418" spans="1:20" ht="19.95" customHeight="1">
      <c r="A418" s="79" t="str">
        <f t="shared" si="87"/>
        <v/>
      </c>
      <c r="B418" s="104">
        <f>SUM($A$2:A418)</f>
        <v>0</v>
      </c>
      <c r="C418" s="105" t="s">
        <v>464</v>
      </c>
      <c r="D418" s="105">
        <f>IF(VLOOKUP(C418,'Agripp Holds PE (EU)'!$A$10:$AA$1039,26,0)="",0,VLOOKUP(C418,'Agripp Holds PE (EU)'!$A$10:$AA$1039,26,0))</f>
        <v>0</v>
      </c>
      <c r="E418" s="105">
        <v>417</v>
      </c>
      <c r="F418" s="106">
        <f>IF(VLOOKUP(C418,'Agripp Holds PE (EU)'!$A$10:$AC$1039,28,0)="",0,VLOOKUP(C418,'Agripp Holds PE (EU)'!$A$10:$AC$1039,28,0))</f>
        <v>0</v>
      </c>
      <c r="G418" s="107"/>
      <c r="H418" s="107"/>
      <c r="I418" s="107"/>
      <c r="J418" s="105" t="str">
        <f t="shared" si="77"/>
        <v/>
      </c>
      <c r="K418" s="105" t="str">
        <f t="shared" si="78"/>
        <v/>
      </c>
      <c r="L418" s="105" t="str">
        <f t="shared" si="79"/>
        <v/>
      </c>
      <c r="M418" s="105" t="str">
        <f t="shared" si="80"/>
        <v/>
      </c>
      <c r="N418" s="105" t="str">
        <f t="shared" si="81"/>
        <v/>
      </c>
      <c r="O418" s="105" t="str">
        <f t="shared" si="82"/>
        <v/>
      </c>
      <c r="P418" s="105" t="str">
        <f t="shared" si="83"/>
        <v/>
      </c>
      <c r="Q418" s="105" t="str">
        <f t="shared" si="84"/>
        <v/>
      </c>
      <c r="R418" s="105" t="str">
        <f t="shared" si="85"/>
        <v/>
      </c>
      <c r="S418" s="106" t="str">
        <f t="shared" si="86"/>
        <v/>
      </c>
      <c r="T418" s="105" t="str">
        <f t="shared" si="88"/>
        <v/>
      </c>
    </row>
    <row r="419" spans="1:20" ht="19.95" customHeight="1">
      <c r="A419" s="79" t="str">
        <f t="shared" si="87"/>
        <v/>
      </c>
      <c r="B419" s="104">
        <f>SUM($A$2:A419)</f>
        <v>0</v>
      </c>
      <c r="C419" s="105" t="s">
        <v>465</v>
      </c>
      <c r="D419" s="105">
        <f>IF(VLOOKUP(C419,'Agripp Holds PE (EU)'!$A$10:$AA$1039,26,0)="",0,VLOOKUP(C419,'Agripp Holds PE (EU)'!$A$10:$AA$1039,26,0))</f>
        <v>0</v>
      </c>
      <c r="E419" s="105">
        <v>418</v>
      </c>
      <c r="F419" s="106">
        <f>IF(VLOOKUP(C419,'Agripp Holds PE (EU)'!$A$10:$AC$1039,28,0)="",0,VLOOKUP(C419,'Agripp Holds PE (EU)'!$A$10:$AC$1039,28,0))</f>
        <v>0</v>
      </c>
      <c r="G419" s="107"/>
      <c r="H419" s="107"/>
      <c r="I419" s="107"/>
      <c r="J419" s="107"/>
      <c r="K419" s="107"/>
      <c r="L419" s="107"/>
      <c r="M419" s="107"/>
      <c r="N419" s="107"/>
      <c r="O419" s="107"/>
      <c r="P419" s="107"/>
      <c r="Q419" s="107"/>
      <c r="R419" s="107"/>
      <c r="S419" s="190"/>
      <c r="T419" s="107"/>
    </row>
    <row r="420" spans="1:20" ht="19.95" customHeight="1">
      <c r="A420" s="79" t="str">
        <f t="shared" si="87"/>
        <v/>
      </c>
      <c r="B420" s="104">
        <f>SUM($A$2:A420)</f>
        <v>0</v>
      </c>
      <c r="C420" s="105" t="s">
        <v>466</v>
      </c>
      <c r="D420" s="105">
        <f>IF(VLOOKUP(C420,'Agripp Holds PE (EU)'!$A$10:$AA$1039,26,0)="",0,VLOOKUP(C420,'Agripp Holds PE (EU)'!$A$10:$AA$1039,26,0))</f>
        <v>0</v>
      </c>
      <c r="E420" s="105">
        <v>419</v>
      </c>
      <c r="F420" s="106">
        <f>IF(VLOOKUP(C420,'Agripp Holds PE (EU)'!$A$10:$AC$1039,28,0)="",0,VLOOKUP(C420,'Agripp Holds PE (EU)'!$A$10:$AC$1039,28,0))</f>
        <v>0</v>
      </c>
      <c r="G420" s="107"/>
      <c r="H420" s="107"/>
      <c r="I420" s="107"/>
      <c r="J420" s="107"/>
      <c r="K420" s="107"/>
      <c r="L420" s="107"/>
      <c r="M420" s="107"/>
      <c r="N420" s="107"/>
      <c r="O420" s="107"/>
      <c r="P420" s="107"/>
      <c r="Q420" s="107"/>
      <c r="R420" s="107"/>
      <c r="S420" s="190"/>
      <c r="T420" s="107"/>
    </row>
    <row r="421" spans="1:20" ht="19.95" customHeight="1">
      <c r="A421" s="79" t="str">
        <f t="shared" si="87"/>
        <v/>
      </c>
      <c r="B421" s="104">
        <f>SUM($A$2:A421)</f>
        <v>0</v>
      </c>
      <c r="C421" s="105" t="s">
        <v>467</v>
      </c>
      <c r="D421" s="105">
        <f>IF(VLOOKUP(C421,'Agripp Holds PE (EU)'!$A$10:$AA$1039,26,0)="",0,VLOOKUP(C421,'Agripp Holds PE (EU)'!$A$10:$AA$1039,26,0))</f>
        <v>0</v>
      </c>
      <c r="E421" s="105">
        <v>420</v>
      </c>
      <c r="F421" s="106">
        <f>IF(VLOOKUP(C421,'Agripp Holds PE (EU)'!$A$10:$AC$1039,28,0)="",0,VLOOKUP(C421,'Agripp Holds PE (EU)'!$A$10:$AC$1039,28,0))</f>
        <v>0</v>
      </c>
      <c r="G421" s="107"/>
      <c r="H421" s="107"/>
      <c r="I421" s="107"/>
      <c r="J421" s="107"/>
      <c r="K421" s="107"/>
      <c r="L421" s="107"/>
      <c r="M421" s="107"/>
      <c r="N421" s="107"/>
      <c r="O421" s="107"/>
      <c r="P421" s="107"/>
      <c r="Q421" s="107"/>
      <c r="R421" s="107"/>
      <c r="S421" s="190"/>
      <c r="T421" s="107"/>
    </row>
    <row r="422" spans="1:20" ht="19.95" customHeight="1">
      <c r="A422" s="79" t="str">
        <f t="shared" si="87"/>
        <v/>
      </c>
      <c r="B422" s="104">
        <f>SUM($A$2:A422)</f>
        <v>0</v>
      </c>
      <c r="C422" s="105" t="s">
        <v>468</v>
      </c>
      <c r="D422" s="105">
        <f>IF(VLOOKUP(C422,'Agripp Holds PE (EU)'!$A$10:$AA$1039,26,0)="",0,VLOOKUP(C422,'Agripp Holds PE (EU)'!$A$10:$AA$1039,26,0))</f>
        <v>0</v>
      </c>
      <c r="E422" s="105">
        <v>421</v>
      </c>
      <c r="F422" s="106">
        <f>IF(VLOOKUP(C422,'Agripp Holds PE (EU)'!$A$10:$AC$1039,28,0)="",0,VLOOKUP(C422,'Agripp Holds PE (EU)'!$A$10:$AC$1039,28,0))</f>
        <v>0</v>
      </c>
      <c r="G422" s="107"/>
      <c r="H422" s="107"/>
      <c r="I422" s="107"/>
      <c r="J422" s="107"/>
      <c r="K422" s="107"/>
      <c r="L422" s="107"/>
      <c r="M422" s="107"/>
      <c r="N422" s="107"/>
      <c r="O422" s="107"/>
      <c r="P422" s="107"/>
      <c r="Q422" s="107"/>
      <c r="R422" s="107"/>
      <c r="S422" s="190"/>
      <c r="T422" s="107"/>
    </row>
    <row r="423" spans="1:20" ht="19.95" customHeight="1">
      <c r="A423" s="79" t="str">
        <f t="shared" si="87"/>
        <v/>
      </c>
      <c r="B423" s="104">
        <f>SUM($A$2:A423)</f>
        <v>0</v>
      </c>
      <c r="C423" s="105" t="s">
        <v>469</v>
      </c>
      <c r="D423" s="105">
        <f>IF(VLOOKUP(C423,'Agripp Holds PE (EU)'!$A$10:$AA$1039,26,0)="",0,VLOOKUP(C423,'Agripp Holds PE (EU)'!$A$10:$AA$1039,26,0))</f>
        <v>0</v>
      </c>
      <c r="E423" s="105">
        <v>422</v>
      </c>
      <c r="F423" s="106">
        <f>IF(VLOOKUP(C423,'Agripp Holds PE (EU)'!$A$10:$AC$1039,28,0)="",0,VLOOKUP(C423,'Agripp Holds PE (EU)'!$A$10:$AC$1039,28,0))</f>
        <v>0</v>
      </c>
      <c r="G423" s="107"/>
      <c r="H423" s="107"/>
      <c r="I423" s="107"/>
      <c r="J423" s="107"/>
      <c r="K423" s="107"/>
      <c r="L423" s="107"/>
      <c r="M423" s="107"/>
      <c r="N423" s="107"/>
      <c r="O423" s="107"/>
      <c r="P423" s="107"/>
      <c r="Q423" s="107"/>
      <c r="R423" s="107"/>
      <c r="S423" s="190"/>
      <c r="T423" s="107"/>
    </row>
    <row r="424" spans="1:20" ht="19.95" customHeight="1">
      <c r="A424" s="79" t="str">
        <f t="shared" si="87"/>
        <v/>
      </c>
      <c r="B424" s="104">
        <f>SUM($A$2:A424)</f>
        <v>0</v>
      </c>
      <c r="C424" s="105" t="s">
        <v>470</v>
      </c>
      <c r="D424" s="105">
        <f>IF(VLOOKUP(C424,'Agripp Holds PE (EU)'!$A$10:$AA$1039,26,0)="",0,VLOOKUP(C424,'Agripp Holds PE (EU)'!$A$10:$AA$1039,26,0))</f>
        <v>0</v>
      </c>
      <c r="E424" s="105">
        <v>423</v>
      </c>
      <c r="F424" s="106">
        <f>IF(VLOOKUP(C424,'Agripp Holds PE (EU)'!$A$10:$AC$1039,28,0)="",0,VLOOKUP(C424,'Agripp Holds PE (EU)'!$A$10:$AC$1039,28,0))</f>
        <v>0</v>
      </c>
      <c r="G424" s="107"/>
      <c r="H424" s="107"/>
      <c r="I424" s="107"/>
      <c r="J424" s="107"/>
      <c r="K424" s="107"/>
      <c r="L424" s="107"/>
      <c r="M424" s="107"/>
      <c r="N424" s="107"/>
      <c r="O424" s="107"/>
      <c r="P424" s="107"/>
      <c r="Q424" s="107"/>
      <c r="R424" s="107"/>
      <c r="S424" s="190"/>
      <c r="T424" s="107"/>
    </row>
    <row r="425" spans="1:20" ht="19.95" customHeight="1">
      <c r="A425" s="79" t="str">
        <f t="shared" si="87"/>
        <v/>
      </c>
      <c r="B425" s="104">
        <f>SUM($A$2:A425)</f>
        <v>0</v>
      </c>
      <c r="C425" s="105" t="s">
        <v>471</v>
      </c>
      <c r="D425" s="105">
        <f>IF(VLOOKUP(C425,'Agripp Holds PE (EU)'!$A$10:$AA$1039,26,0)="",0,VLOOKUP(C425,'Agripp Holds PE (EU)'!$A$10:$AA$1039,26,0))</f>
        <v>0</v>
      </c>
      <c r="E425" s="105">
        <v>424</v>
      </c>
      <c r="F425" s="106">
        <f>IF(VLOOKUP(C425,'Agripp Holds PE (EU)'!$A$10:$AC$1039,28,0)="",0,VLOOKUP(C425,'Agripp Holds PE (EU)'!$A$10:$AC$1039,28,0))</f>
        <v>0</v>
      </c>
      <c r="G425" s="107"/>
      <c r="H425" s="107"/>
      <c r="I425" s="107"/>
      <c r="J425" s="107"/>
      <c r="K425" s="107"/>
      <c r="L425" s="107"/>
      <c r="M425" s="107"/>
      <c r="N425" s="107"/>
      <c r="O425" s="107"/>
      <c r="P425" s="107"/>
      <c r="Q425" s="107"/>
      <c r="R425" s="107"/>
      <c r="S425" s="190"/>
      <c r="T425" s="107"/>
    </row>
    <row r="426" spans="1:20" ht="19.95" customHeight="1">
      <c r="A426" s="79" t="str">
        <f t="shared" si="87"/>
        <v/>
      </c>
      <c r="B426" s="104">
        <f>SUM($A$2:A426)</f>
        <v>0</v>
      </c>
      <c r="C426" s="105" t="s">
        <v>472</v>
      </c>
      <c r="D426" s="105">
        <f>IF(VLOOKUP(C426,'Agripp Holds PE (EU)'!$A$10:$AA$1039,26,0)="",0,VLOOKUP(C426,'Agripp Holds PE (EU)'!$A$10:$AA$1039,26,0))</f>
        <v>0</v>
      </c>
      <c r="E426" s="105">
        <v>425</v>
      </c>
      <c r="F426" s="106">
        <f>IF(VLOOKUP(C426,'Agripp Holds PE (EU)'!$A$10:$AC$1039,28,0)="",0,VLOOKUP(C426,'Agripp Holds PE (EU)'!$A$10:$AC$1039,28,0))</f>
        <v>0</v>
      </c>
      <c r="G426" s="107"/>
      <c r="H426" s="107"/>
      <c r="I426" s="107"/>
      <c r="J426" s="107"/>
      <c r="K426" s="107"/>
      <c r="L426" s="107"/>
      <c r="M426" s="107"/>
      <c r="N426" s="107"/>
      <c r="O426" s="107"/>
      <c r="P426" s="107"/>
      <c r="Q426" s="107"/>
      <c r="R426" s="107"/>
      <c r="S426" s="190"/>
      <c r="T426" s="107"/>
    </row>
    <row r="427" spans="1:20" ht="19.95" customHeight="1">
      <c r="A427" s="79" t="str">
        <f t="shared" si="87"/>
        <v/>
      </c>
      <c r="B427" s="104">
        <f>SUM($A$2:A427)</f>
        <v>0</v>
      </c>
      <c r="C427" s="105" t="s">
        <v>473</v>
      </c>
      <c r="D427" s="105">
        <f>IF(VLOOKUP(C427,'Agripp Holds PE (EU)'!$A$10:$AA$1039,26,0)="",0,VLOOKUP(C427,'Agripp Holds PE (EU)'!$A$10:$AA$1039,26,0))</f>
        <v>0</v>
      </c>
      <c r="E427" s="105">
        <v>426</v>
      </c>
      <c r="F427" s="106">
        <f>IF(VLOOKUP(C427,'Agripp Holds PE (EU)'!$A$10:$AC$1039,28,0)="",0,VLOOKUP(C427,'Agripp Holds PE (EU)'!$A$10:$AC$1039,28,0))</f>
        <v>0</v>
      </c>
      <c r="G427" s="107"/>
      <c r="H427" s="107"/>
      <c r="I427" s="107"/>
      <c r="J427" s="107"/>
      <c r="K427" s="107"/>
      <c r="L427" s="107"/>
      <c r="M427" s="107"/>
      <c r="N427" s="107"/>
      <c r="O427" s="107"/>
      <c r="P427" s="107"/>
      <c r="Q427" s="107"/>
      <c r="R427" s="107"/>
      <c r="S427" s="190"/>
      <c r="T427" s="107"/>
    </row>
    <row r="428" spans="1:20" ht="19.95" customHeight="1">
      <c r="A428" s="79" t="str">
        <f t="shared" si="87"/>
        <v/>
      </c>
      <c r="B428" s="104">
        <f>SUM($A$2:A428)</f>
        <v>0</v>
      </c>
      <c r="C428" s="105" t="s">
        <v>474</v>
      </c>
      <c r="D428" s="105">
        <f>IF(VLOOKUP(C428,'Agripp Holds PE (EU)'!$A$10:$AA$1039,26,0)="",0,VLOOKUP(C428,'Agripp Holds PE (EU)'!$A$10:$AA$1039,26,0))</f>
        <v>0</v>
      </c>
      <c r="E428" s="105">
        <v>427</v>
      </c>
      <c r="F428" s="106">
        <f>IF(VLOOKUP(C428,'Agripp Holds PE (EU)'!$A$10:$AC$1039,28,0)="",0,VLOOKUP(C428,'Agripp Holds PE (EU)'!$A$10:$AC$1039,28,0))</f>
        <v>0</v>
      </c>
      <c r="G428" s="107"/>
      <c r="H428" s="107"/>
      <c r="I428" s="107"/>
      <c r="J428" s="107"/>
      <c r="K428" s="107"/>
      <c r="L428" s="107"/>
      <c r="M428" s="107"/>
      <c r="N428" s="107"/>
      <c r="O428" s="107"/>
      <c r="P428" s="107"/>
      <c r="Q428" s="107"/>
      <c r="R428" s="107"/>
      <c r="S428" s="190"/>
      <c r="T428" s="107"/>
    </row>
    <row r="429" spans="1:20" ht="19.95" customHeight="1">
      <c r="A429" s="79" t="str">
        <f t="shared" si="87"/>
        <v/>
      </c>
      <c r="B429" s="104">
        <f>SUM($A$2:A429)</f>
        <v>0</v>
      </c>
      <c r="C429" s="105" t="s">
        <v>475</v>
      </c>
      <c r="D429" s="105">
        <f>IF(VLOOKUP(C429,'Agripp Holds PE (EU)'!$A$10:$AA$1039,26,0)="",0,VLOOKUP(C429,'Agripp Holds PE (EU)'!$A$10:$AA$1039,26,0))</f>
        <v>0</v>
      </c>
      <c r="E429" s="105">
        <v>428</v>
      </c>
      <c r="F429" s="106">
        <f>IF(VLOOKUP(C429,'Agripp Holds PE (EU)'!$A$10:$AC$1039,28,0)="",0,VLOOKUP(C429,'Agripp Holds PE (EU)'!$A$10:$AC$1039,28,0))</f>
        <v>0</v>
      </c>
      <c r="G429" s="107"/>
      <c r="H429" s="107"/>
      <c r="I429" s="107"/>
      <c r="J429" s="107"/>
      <c r="K429" s="107"/>
      <c r="L429" s="107"/>
      <c r="M429" s="107"/>
      <c r="N429" s="107"/>
      <c r="O429" s="107"/>
      <c r="P429" s="107"/>
      <c r="Q429" s="107"/>
      <c r="R429" s="107"/>
      <c r="S429" s="190"/>
      <c r="T429" s="107"/>
    </row>
    <row r="430" spans="1:20" ht="19.95" customHeight="1">
      <c r="A430" s="79" t="str">
        <f t="shared" si="87"/>
        <v/>
      </c>
      <c r="B430" s="104">
        <f>SUM($A$2:A430)</f>
        <v>0</v>
      </c>
      <c r="C430" s="105" t="s">
        <v>476</v>
      </c>
      <c r="D430" s="105">
        <f>IF(VLOOKUP(C430,'Agripp Holds PE (EU)'!$A$10:$AA$1039,26,0)="",0,VLOOKUP(C430,'Agripp Holds PE (EU)'!$A$10:$AA$1039,26,0))</f>
        <v>0</v>
      </c>
      <c r="E430" s="105">
        <v>429</v>
      </c>
      <c r="F430" s="106">
        <f>IF(VLOOKUP(C430,'Agripp Holds PE (EU)'!$A$10:$AC$1039,28,0)="",0,VLOOKUP(C430,'Agripp Holds PE (EU)'!$A$10:$AC$1039,28,0))</f>
        <v>0</v>
      </c>
      <c r="G430" s="107"/>
      <c r="H430" s="107"/>
      <c r="I430" s="107"/>
      <c r="J430" s="107"/>
      <c r="K430" s="107"/>
      <c r="L430" s="107"/>
      <c r="M430" s="107"/>
      <c r="N430" s="107"/>
      <c r="O430" s="107"/>
      <c r="P430" s="107"/>
      <c r="Q430" s="107"/>
      <c r="R430" s="107"/>
      <c r="S430" s="190"/>
      <c r="T430" s="107"/>
    </row>
    <row r="431" spans="1:20" ht="19.95" customHeight="1">
      <c r="A431" s="79" t="str">
        <f t="shared" si="87"/>
        <v/>
      </c>
      <c r="B431" s="104">
        <f>SUM($A$2:A431)</f>
        <v>0</v>
      </c>
      <c r="C431" s="105" t="s">
        <v>477</v>
      </c>
      <c r="D431" s="105">
        <f>IF(VLOOKUP(C431,'Agripp Holds PE (EU)'!$A$10:$AA$1039,26,0)="",0,VLOOKUP(C431,'Agripp Holds PE (EU)'!$A$10:$AA$1039,26,0))</f>
        <v>0</v>
      </c>
      <c r="E431" s="105">
        <v>430</v>
      </c>
      <c r="F431" s="106">
        <f>IF(VLOOKUP(C431,'Agripp Holds PE (EU)'!$A$10:$AC$1039,28,0)="",0,VLOOKUP(C431,'Agripp Holds PE (EU)'!$A$10:$AC$1039,28,0))</f>
        <v>0</v>
      </c>
      <c r="G431" s="107"/>
      <c r="H431" s="107"/>
      <c r="I431" s="107"/>
      <c r="J431" s="107"/>
      <c r="K431" s="107"/>
      <c r="L431" s="107"/>
      <c r="M431" s="107"/>
      <c r="N431" s="107"/>
      <c r="O431" s="107"/>
      <c r="P431" s="107"/>
      <c r="Q431" s="107"/>
      <c r="R431" s="107"/>
      <c r="S431" s="190"/>
      <c r="T431" s="107"/>
    </row>
    <row r="432" spans="1:20" ht="19.95" customHeight="1">
      <c r="A432" s="79" t="str">
        <f t="shared" si="87"/>
        <v/>
      </c>
      <c r="B432" s="104">
        <f>SUM($A$2:A432)</f>
        <v>0</v>
      </c>
      <c r="C432" s="105" t="s">
        <v>478</v>
      </c>
      <c r="D432" s="105">
        <f>IF(VLOOKUP(C432,'Agripp Holds PE (EU)'!$A$10:$AA$1039,26,0)="",0,VLOOKUP(C432,'Agripp Holds PE (EU)'!$A$10:$AA$1039,26,0))</f>
        <v>0</v>
      </c>
      <c r="E432" s="105">
        <v>431</v>
      </c>
      <c r="F432" s="106">
        <f>IF(VLOOKUP(C432,'Agripp Holds PE (EU)'!$A$10:$AC$1039,28,0)="",0,VLOOKUP(C432,'Agripp Holds PE (EU)'!$A$10:$AC$1039,28,0))</f>
        <v>0</v>
      </c>
      <c r="G432" s="107"/>
      <c r="H432" s="107"/>
      <c r="I432" s="107"/>
      <c r="J432" s="107"/>
      <c r="K432" s="107"/>
      <c r="L432" s="107"/>
      <c r="M432" s="107"/>
      <c r="N432" s="107"/>
      <c r="O432" s="107"/>
      <c r="P432" s="107"/>
      <c r="Q432" s="107"/>
      <c r="R432" s="107"/>
      <c r="S432" s="190"/>
      <c r="T432" s="107"/>
    </row>
    <row r="433" spans="1:20" ht="19.95" customHeight="1">
      <c r="A433" s="79" t="str">
        <f t="shared" si="87"/>
        <v/>
      </c>
      <c r="B433" s="104">
        <f>SUM($A$2:A433)</f>
        <v>0</v>
      </c>
      <c r="C433" s="105" t="s">
        <v>479</v>
      </c>
      <c r="D433" s="105">
        <f>IF(VLOOKUP(C433,'Agripp Holds PE (EU)'!$A$10:$AA$1039,26,0)="",0,VLOOKUP(C433,'Agripp Holds PE (EU)'!$A$10:$AA$1039,26,0))</f>
        <v>0</v>
      </c>
      <c r="E433" s="105">
        <v>432</v>
      </c>
      <c r="F433" s="106">
        <f>IF(VLOOKUP(C433,'Agripp Holds PE (EU)'!$A$10:$AC$1039,28,0)="",0,VLOOKUP(C433,'Agripp Holds PE (EU)'!$A$10:$AC$1039,28,0))</f>
        <v>0</v>
      </c>
      <c r="G433" s="107"/>
      <c r="H433" s="107"/>
      <c r="I433" s="107"/>
      <c r="J433" s="107"/>
      <c r="K433" s="107"/>
      <c r="L433" s="107"/>
      <c r="M433" s="107"/>
      <c r="N433" s="107"/>
      <c r="O433" s="107"/>
      <c r="P433" s="107"/>
      <c r="Q433" s="107"/>
      <c r="R433" s="107"/>
      <c r="S433" s="190"/>
      <c r="T433" s="107"/>
    </row>
    <row r="434" spans="1:20" ht="19.95" customHeight="1">
      <c r="A434" s="79" t="str">
        <f t="shared" si="87"/>
        <v/>
      </c>
      <c r="B434" s="104">
        <f>SUM($A$2:A434)</f>
        <v>0</v>
      </c>
      <c r="C434" s="105" t="s">
        <v>480</v>
      </c>
      <c r="D434" s="105">
        <f>IF(VLOOKUP(C434,'Agripp Holds PE (EU)'!$A$10:$AA$1039,26,0)="",0,VLOOKUP(C434,'Agripp Holds PE (EU)'!$A$10:$AA$1039,26,0))</f>
        <v>0</v>
      </c>
      <c r="E434" s="105">
        <v>433</v>
      </c>
      <c r="F434" s="106">
        <f>IF(VLOOKUP(C434,'Agripp Holds PE (EU)'!$A$10:$AC$1039,28,0)="",0,VLOOKUP(C434,'Agripp Holds PE (EU)'!$A$10:$AC$1039,28,0))</f>
        <v>0</v>
      </c>
      <c r="G434" s="107"/>
      <c r="H434" s="107"/>
      <c r="I434" s="107"/>
      <c r="J434" s="107"/>
      <c r="K434" s="107"/>
      <c r="L434" s="107"/>
      <c r="M434" s="107"/>
      <c r="N434" s="107"/>
      <c r="O434" s="107"/>
      <c r="P434" s="107"/>
      <c r="Q434" s="107"/>
      <c r="R434" s="107"/>
      <c r="S434" s="190"/>
      <c r="T434" s="107"/>
    </row>
    <row r="435" spans="1:20" ht="19.95" customHeight="1">
      <c r="A435" s="79" t="str">
        <f t="shared" si="87"/>
        <v/>
      </c>
      <c r="B435" s="104">
        <f>SUM($A$2:A435)</f>
        <v>0</v>
      </c>
      <c r="C435" s="137"/>
      <c r="D435" s="137"/>
      <c r="E435" s="105">
        <v>434</v>
      </c>
      <c r="F435" s="140"/>
      <c r="G435" s="107"/>
      <c r="H435" s="107"/>
      <c r="I435" s="107"/>
      <c r="J435" s="105" t="str">
        <f t="shared" ref="J435:J444" si="89">IF(ISERROR(VLOOKUP($E400,$B$2:$D$1047,2,0)),"",VLOOKUP($E400,$B$2:$D$1047,2,0))</f>
        <v/>
      </c>
      <c r="K435" s="105" t="str">
        <f t="shared" si="78"/>
        <v/>
      </c>
      <c r="L435" s="105" t="str">
        <f t="shared" si="79"/>
        <v/>
      </c>
      <c r="M435" s="105" t="str">
        <f t="shared" si="80"/>
        <v/>
      </c>
      <c r="N435" s="105" t="str">
        <f t="shared" si="81"/>
        <v/>
      </c>
      <c r="O435" s="105" t="str">
        <f t="shared" si="82"/>
        <v/>
      </c>
      <c r="P435" s="105" t="str">
        <f t="shared" si="83"/>
        <v/>
      </c>
      <c r="Q435" s="105" t="str">
        <f t="shared" si="84"/>
        <v/>
      </c>
      <c r="R435" s="105" t="str">
        <f t="shared" ref="R435:R444" si="90">IF(ISERROR(VLOOKUP(J435,C:D,2,0)),"",VLOOKUP(J435,C:D,2,0))</f>
        <v/>
      </c>
      <c r="S435" s="106" t="str">
        <f t="shared" ref="S435:S444" si="91">IF(ISERROR(VLOOKUP(J435,C:F,4,0)),"",VLOOKUP(J435,C:F,4,0))</f>
        <v/>
      </c>
      <c r="T435" s="105" t="str">
        <f t="shared" si="88"/>
        <v/>
      </c>
    </row>
    <row r="436" spans="1:20" ht="19.95" customHeight="1">
      <c r="A436" s="79" t="str">
        <f t="shared" ref="A436:A461" si="92">IF(D436=0,"",1)</f>
        <v/>
      </c>
      <c r="B436" s="104">
        <f>SUM($A$2:A436)</f>
        <v>0</v>
      </c>
      <c r="C436" s="105" t="str">
        <f>'Agripp Woods (Asia, EU)'!A12</f>
        <v>W001</v>
      </c>
      <c r="D436" s="105">
        <f>IF(VLOOKUP(C436,'Agripp Woods (Asia, EU)'!$A$12:$AE$830,30,0)="",0,VLOOKUP(C436,'Agripp Woods (Asia, EU)'!$A$12:$AE$830,30,0))</f>
        <v>0</v>
      </c>
      <c r="E436" s="105">
        <v>435</v>
      </c>
      <c r="F436" s="106">
        <f>IF(VLOOKUP(C436,'Agripp Woods (Asia, EU)'!$A$12:$AG$717,32,0)="",0,VLOOKUP(C436,'Agripp Woods (Asia, EU)'!$A$12:$AG$717,32,0))</f>
        <v>0</v>
      </c>
      <c r="G436" s="107"/>
      <c r="H436" s="107"/>
      <c r="I436" s="107"/>
      <c r="J436" s="105" t="str">
        <f t="shared" si="89"/>
        <v/>
      </c>
      <c r="K436" s="105" t="str">
        <f t="shared" si="78"/>
        <v/>
      </c>
      <c r="L436" s="105" t="str">
        <f t="shared" si="79"/>
        <v/>
      </c>
      <c r="M436" s="105" t="str">
        <f t="shared" si="80"/>
        <v/>
      </c>
      <c r="N436" s="105" t="str">
        <f t="shared" si="81"/>
        <v/>
      </c>
      <c r="O436" s="105" t="str">
        <f t="shared" si="82"/>
        <v/>
      </c>
      <c r="P436" s="105" t="str">
        <f t="shared" si="83"/>
        <v/>
      </c>
      <c r="Q436" s="105" t="str">
        <f t="shared" si="84"/>
        <v/>
      </c>
      <c r="R436" s="105" t="str">
        <f t="shared" si="90"/>
        <v/>
      </c>
      <c r="S436" s="106" t="str">
        <f t="shared" si="91"/>
        <v/>
      </c>
      <c r="T436" s="105" t="str">
        <f t="shared" si="88"/>
        <v/>
      </c>
    </row>
    <row r="437" spans="1:20" ht="19.95" customHeight="1">
      <c r="A437" s="79" t="str">
        <f t="shared" si="92"/>
        <v/>
      </c>
      <c r="B437" s="104">
        <f>SUM($A$2:A437)</f>
        <v>0</v>
      </c>
      <c r="C437" s="105" t="str">
        <f>'Agripp Woods (Asia, EU)'!A13</f>
        <v>W002</v>
      </c>
      <c r="D437" s="105">
        <f>IF(VLOOKUP(C437,'Agripp Woods (Asia, EU)'!$A$12:$AE$830,30,0)="",0,VLOOKUP(C437,'Agripp Woods (Asia, EU)'!$A$12:$AE$830,30,0))</f>
        <v>0</v>
      </c>
      <c r="E437" s="105">
        <v>436</v>
      </c>
      <c r="F437" s="106">
        <f>IF(VLOOKUP(C437,'Agripp Woods (Asia, EU)'!$A$12:$AG$717,32,0)="",0,VLOOKUP(C437,'Agripp Woods (Asia, EU)'!$A$12:$AG$717,32,0))</f>
        <v>0</v>
      </c>
      <c r="G437" s="107"/>
      <c r="H437" s="107"/>
      <c r="I437" s="107"/>
      <c r="J437" s="105" t="str">
        <f t="shared" si="89"/>
        <v/>
      </c>
      <c r="K437" s="105" t="str">
        <f t="shared" si="78"/>
        <v/>
      </c>
      <c r="L437" s="105" t="str">
        <f t="shared" si="79"/>
        <v/>
      </c>
      <c r="M437" s="105" t="str">
        <f t="shared" si="80"/>
        <v/>
      </c>
      <c r="N437" s="105" t="str">
        <f t="shared" si="81"/>
        <v/>
      </c>
      <c r="O437" s="105" t="str">
        <f t="shared" si="82"/>
        <v/>
      </c>
      <c r="P437" s="105" t="str">
        <f t="shared" si="83"/>
        <v/>
      </c>
      <c r="Q437" s="105" t="str">
        <f t="shared" si="84"/>
        <v/>
      </c>
      <c r="R437" s="105" t="str">
        <f t="shared" si="90"/>
        <v/>
      </c>
      <c r="S437" s="106" t="str">
        <f t="shared" si="91"/>
        <v/>
      </c>
      <c r="T437" s="105" t="str">
        <f t="shared" si="88"/>
        <v/>
      </c>
    </row>
    <row r="438" spans="1:20" ht="19.95" customHeight="1">
      <c r="A438" s="79" t="str">
        <f t="shared" si="92"/>
        <v/>
      </c>
      <c r="B438" s="104">
        <f>SUM($A$2:A438)</f>
        <v>0</v>
      </c>
      <c r="C438" s="105" t="str">
        <f>'Agripp Woods (Asia, EU)'!A14</f>
        <v>W003</v>
      </c>
      <c r="D438" s="105">
        <f>IF(VLOOKUP(C438,'Agripp Woods (Asia, EU)'!$A$12:$AE$830,30,0)="",0,VLOOKUP(C438,'Agripp Woods (Asia, EU)'!$A$12:$AE$830,30,0))</f>
        <v>0</v>
      </c>
      <c r="E438" s="105">
        <v>437</v>
      </c>
      <c r="F438" s="106">
        <f>IF(VLOOKUP(C438,'Agripp Woods (Asia, EU)'!$A$12:$AG$717,32,0)="",0,VLOOKUP(C438,'Agripp Woods (Asia, EU)'!$A$12:$AG$717,32,0))</f>
        <v>0</v>
      </c>
      <c r="G438" s="107"/>
      <c r="H438" s="107"/>
      <c r="I438" s="107"/>
      <c r="J438" s="105" t="str">
        <f t="shared" si="89"/>
        <v/>
      </c>
      <c r="K438" s="105" t="str">
        <f t="shared" si="78"/>
        <v/>
      </c>
      <c r="L438" s="105" t="str">
        <f t="shared" si="79"/>
        <v/>
      </c>
      <c r="M438" s="105" t="str">
        <f t="shared" si="80"/>
        <v/>
      </c>
      <c r="N438" s="105" t="str">
        <f t="shared" si="81"/>
        <v/>
      </c>
      <c r="O438" s="105" t="str">
        <f t="shared" si="82"/>
        <v/>
      </c>
      <c r="P438" s="105" t="str">
        <f t="shared" si="83"/>
        <v/>
      </c>
      <c r="Q438" s="105" t="str">
        <f t="shared" si="84"/>
        <v/>
      </c>
      <c r="R438" s="105" t="str">
        <f t="shared" si="90"/>
        <v/>
      </c>
      <c r="S438" s="106" t="str">
        <f t="shared" si="91"/>
        <v/>
      </c>
      <c r="T438" s="105" t="str">
        <f t="shared" si="88"/>
        <v/>
      </c>
    </row>
    <row r="439" spans="1:20" ht="19.95" customHeight="1">
      <c r="A439" s="79" t="str">
        <f t="shared" si="92"/>
        <v/>
      </c>
      <c r="B439" s="104">
        <f>SUM($A$2:A439)</f>
        <v>0</v>
      </c>
      <c r="C439" s="105" t="str">
        <f>'Agripp Woods (Asia, EU)'!A15</f>
        <v>W004</v>
      </c>
      <c r="D439" s="105">
        <f>IF(VLOOKUP(C439,'Agripp Woods (Asia, EU)'!$A$12:$AE$830,30,0)="",0,VLOOKUP(C439,'Agripp Woods (Asia, EU)'!$A$12:$AE$830,30,0))</f>
        <v>0</v>
      </c>
      <c r="E439" s="105">
        <v>438</v>
      </c>
      <c r="F439" s="106">
        <f>IF(VLOOKUP(C439,'Agripp Woods (Asia, EU)'!$A$12:$AG$717,32,0)="",0,VLOOKUP(C439,'Agripp Woods (Asia, EU)'!$A$12:$AG$717,32,0))</f>
        <v>0</v>
      </c>
      <c r="G439" s="107"/>
      <c r="H439" s="107"/>
      <c r="I439" s="107"/>
      <c r="J439" s="105" t="str">
        <f t="shared" si="89"/>
        <v/>
      </c>
      <c r="K439" s="105" t="str">
        <f t="shared" si="78"/>
        <v/>
      </c>
      <c r="L439" s="105" t="str">
        <f t="shared" si="79"/>
        <v/>
      </c>
      <c r="M439" s="105" t="str">
        <f t="shared" si="80"/>
        <v/>
      </c>
      <c r="N439" s="105" t="str">
        <f t="shared" si="81"/>
        <v/>
      </c>
      <c r="O439" s="105" t="str">
        <f t="shared" si="82"/>
        <v/>
      </c>
      <c r="P439" s="105" t="str">
        <f t="shared" si="83"/>
        <v/>
      </c>
      <c r="Q439" s="105" t="str">
        <f t="shared" si="84"/>
        <v/>
      </c>
      <c r="R439" s="105" t="str">
        <f t="shared" si="90"/>
        <v/>
      </c>
      <c r="S439" s="106" t="str">
        <f t="shared" si="91"/>
        <v/>
      </c>
      <c r="T439" s="105" t="str">
        <f t="shared" si="88"/>
        <v/>
      </c>
    </row>
    <row r="440" spans="1:20" ht="19.95" customHeight="1">
      <c r="A440" s="79" t="str">
        <f t="shared" si="92"/>
        <v/>
      </c>
      <c r="B440" s="104">
        <f>SUM($A$2:A440)</f>
        <v>0</v>
      </c>
      <c r="C440" s="105" t="str">
        <f>'Agripp Woods (Asia, EU)'!A16</f>
        <v>W005</v>
      </c>
      <c r="D440" s="105">
        <f>IF(VLOOKUP(C440,'Agripp Woods (Asia, EU)'!$A$12:$AE$830,30,0)="",0,VLOOKUP(C440,'Agripp Woods (Asia, EU)'!$A$12:$AE$830,30,0))</f>
        <v>0</v>
      </c>
      <c r="E440" s="105">
        <v>439</v>
      </c>
      <c r="F440" s="106">
        <f>IF(VLOOKUP(C440,'Agripp Woods (Asia, EU)'!$A$12:$AG$717,32,0)="",0,VLOOKUP(C440,'Agripp Woods (Asia, EU)'!$A$12:$AG$717,32,0))</f>
        <v>0</v>
      </c>
      <c r="G440" s="107"/>
      <c r="H440" s="107"/>
      <c r="I440" s="107"/>
      <c r="J440" s="105" t="str">
        <f t="shared" si="89"/>
        <v/>
      </c>
      <c r="K440" s="105" t="str">
        <f t="shared" si="78"/>
        <v/>
      </c>
      <c r="L440" s="105" t="str">
        <f t="shared" si="79"/>
        <v/>
      </c>
      <c r="M440" s="105" t="str">
        <f t="shared" si="80"/>
        <v/>
      </c>
      <c r="N440" s="105" t="str">
        <f t="shared" si="81"/>
        <v/>
      </c>
      <c r="O440" s="105" t="str">
        <f t="shared" si="82"/>
        <v/>
      </c>
      <c r="P440" s="105" t="str">
        <f t="shared" si="83"/>
        <v/>
      </c>
      <c r="Q440" s="105" t="str">
        <f t="shared" si="84"/>
        <v/>
      </c>
      <c r="R440" s="105" t="str">
        <f t="shared" si="90"/>
        <v/>
      </c>
      <c r="S440" s="106" t="str">
        <f t="shared" si="91"/>
        <v/>
      </c>
      <c r="T440" s="105" t="str">
        <f t="shared" si="88"/>
        <v/>
      </c>
    </row>
    <row r="441" spans="1:20" ht="19.95" customHeight="1">
      <c r="A441" s="79" t="str">
        <f t="shared" si="92"/>
        <v/>
      </c>
      <c r="B441" s="104">
        <f>SUM($A$2:A441)</f>
        <v>0</v>
      </c>
      <c r="C441" s="105" t="str">
        <f>'Agripp Woods (Asia, EU)'!A17</f>
        <v>W006</v>
      </c>
      <c r="D441" s="105">
        <f>IF(VLOOKUP(C441,'Agripp Woods (Asia, EU)'!$A$12:$AE$830,30,0)="",0,VLOOKUP(C441,'Agripp Woods (Asia, EU)'!$A$12:$AE$830,30,0))</f>
        <v>0</v>
      </c>
      <c r="E441" s="105">
        <v>440</v>
      </c>
      <c r="F441" s="106">
        <f>IF(VLOOKUP(C441,'Agripp Woods (Asia, EU)'!$A$12:$AG$717,32,0)="",0,VLOOKUP(C441,'Agripp Woods (Asia, EU)'!$A$12:$AG$717,32,0))</f>
        <v>0</v>
      </c>
      <c r="G441" s="107"/>
      <c r="H441" s="107"/>
      <c r="I441" s="107"/>
      <c r="J441" s="105" t="str">
        <f t="shared" si="89"/>
        <v/>
      </c>
      <c r="K441" s="105" t="str">
        <f t="shared" si="78"/>
        <v/>
      </c>
      <c r="L441" s="105" t="str">
        <f t="shared" si="79"/>
        <v/>
      </c>
      <c r="M441" s="105" t="str">
        <f t="shared" si="80"/>
        <v/>
      </c>
      <c r="N441" s="105" t="str">
        <f t="shared" si="81"/>
        <v/>
      </c>
      <c r="O441" s="105" t="str">
        <f t="shared" si="82"/>
        <v/>
      </c>
      <c r="P441" s="105" t="str">
        <f t="shared" si="83"/>
        <v/>
      </c>
      <c r="Q441" s="105" t="str">
        <f t="shared" si="84"/>
        <v/>
      </c>
      <c r="R441" s="105" t="str">
        <f t="shared" si="90"/>
        <v/>
      </c>
      <c r="S441" s="106" t="str">
        <f t="shared" si="91"/>
        <v/>
      </c>
      <c r="T441" s="105" t="str">
        <f t="shared" si="88"/>
        <v/>
      </c>
    </row>
    <row r="442" spans="1:20" ht="19.95" customHeight="1">
      <c r="A442" s="79" t="str">
        <f t="shared" si="92"/>
        <v/>
      </c>
      <c r="B442" s="104">
        <f>SUM($A$2:A442)</f>
        <v>0</v>
      </c>
      <c r="C442" s="105" t="str">
        <f>'Agripp Woods (Asia, EU)'!A18</f>
        <v>W007</v>
      </c>
      <c r="D442" s="105">
        <f>IF(VLOOKUP(C442,'Agripp Woods (Asia, EU)'!$A$12:$AE$830,30,0)="",0,VLOOKUP(C442,'Agripp Woods (Asia, EU)'!$A$12:$AE$830,30,0))</f>
        <v>0</v>
      </c>
      <c r="E442" s="105">
        <v>441</v>
      </c>
      <c r="F442" s="106">
        <f>IF(VLOOKUP(C442,'Agripp Woods (Asia, EU)'!$A$12:$AG$717,32,0)="",0,VLOOKUP(C442,'Agripp Woods (Asia, EU)'!$A$12:$AG$717,32,0))</f>
        <v>0</v>
      </c>
      <c r="G442" s="107"/>
      <c r="H442" s="107"/>
      <c r="I442" s="107"/>
      <c r="J442" s="105" t="str">
        <f t="shared" si="89"/>
        <v/>
      </c>
      <c r="K442" s="105" t="str">
        <f t="shared" si="78"/>
        <v/>
      </c>
      <c r="L442" s="105" t="str">
        <f t="shared" si="79"/>
        <v/>
      </c>
      <c r="M442" s="105" t="str">
        <f t="shared" si="80"/>
        <v/>
      </c>
      <c r="N442" s="105" t="str">
        <f t="shared" si="81"/>
        <v/>
      </c>
      <c r="O442" s="105" t="str">
        <f t="shared" si="82"/>
        <v/>
      </c>
      <c r="P442" s="105" t="str">
        <f t="shared" si="83"/>
        <v/>
      </c>
      <c r="Q442" s="105" t="str">
        <f t="shared" si="84"/>
        <v/>
      </c>
      <c r="R442" s="105" t="str">
        <f t="shared" si="90"/>
        <v/>
      </c>
      <c r="S442" s="106" t="str">
        <f t="shared" si="91"/>
        <v/>
      </c>
      <c r="T442" s="105" t="str">
        <f t="shared" si="88"/>
        <v/>
      </c>
    </row>
    <row r="443" spans="1:20" ht="19.95" customHeight="1">
      <c r="A443" s="79" t="str">
        <f t="shared" si="92"/>
        <v/>
      </c>
      <c r="B443" s="104">
        <f>SUM($A$2:A443)</f>
        <v>0</v>
      </c>
      <c r="C443" s="105" t="str">
        <f>'Agripp Woods (Asia, EU)'!A19</f>
        <v>W008</v>
      </c>
      <c r="D443" s="105">
        <f>IF(VLOOKUP(C443,'Agripp Woods (Asia, EU)'!$A$12:$AE$830,30,0)="",0,VLOOKUP(C443,'Agripp Woods (Asia, EU)'!$A$12:$AE$830,30,0))</f>
        <v>0</v>
      </c>
      <c r="E443" s="105">
        <v>442</v>
      </c>
      <c r="F443" s="106">
        <f>IF(VLOOKUP(C443,'Agripp Woods (Asia, EU)'!$A$12:$AG$717,32,0)="",0,VLOOKUP(C443,'Agripp Woods (Asia, EU)'!$A$12:$AG$717,32,0))</f>
        <v>0</v>
      </c>
      <c r="G443" s="107"/>
      <c r="H443" s="107"/>
      <c r="I443" s="107"/>
      <c r="J443" s="105" t="str">
        <f t="shared" si="89"/>
        <v/>
      </c>
      <c r="K443" s="105" t="str">
        <f t="shared" si="78"/>
        <v/>
      </c>
      <c r="L443" s="105" t="str">
        <f t="shared" si="79"/>
        <v/>
      </c>
      <c r="M443" s="105" t="str">
        <f t="shared" si="80"/>
        <v/>
      </c>
      <c r="N443" s="105" t="str">
        <f t="shared" si="81"/>
        <v/>
      </c>
      <c r="O443" s="105" t="str">
        <f t="shared" si="82"/>
        <v/>
      </c>
      <c r="P443" s="105" t="str">
        <f t="shared" si="83"/>
        <v/>
      </c>
      <c r="Q443" s="105" t="str">
        <f t="shared" si="84"/>
        <v/>
      </c>
      <c r="R443" s="105" t="str">
        <f t="shared" si="90"/>
        <v/>
      </c>
      <c r="S443" s="106" t="str">
        <f t="shared" si="91"/>
        <v/>
      </c>
      <c r="T443" s="105" t="str">
        <f t="shared" si="88"/>
        <v/>
      </c>
    </row>
    <row r="444" spans="1:20" ht="19.95" customHeight="1">
      <c r="A444" s="79" t="str">
        <f t="shared" si="92"/>
        <v/>
      </c>
      <c r="B444" s="104">
        <f>SUM($A$2:A444)</f>
        <v>0</v>
      </c>
      <c r="C444" s="105" t="str">
        <f>'Agripp Woods (Asia, EU)'!A20</f>
        <v>W009</v>
      </c>
      <c r="D444" s="105">
        <f>IF(VLOOKUP(C444,'Agripp Woods (Asia, EU)'!$A$12:$AE$830,30,0)="",0,VLOOKUP(C444,'Agripp Woods (Asia, EU)'!$A$12:$AE$830,30,0))</f>
        <v>0</v>
      </c>
      <c r="E444" s="105">
        <v>443</v>
      </c>
      <c r="F444" s="106">
        <f>IF(VLOOKUP(C444,'Agripp Woods (Asia, EU)'!$A$12:$AG$717,32,0)="",0,VLOOKUP(C444,'Agripp Woods (Asia, EU)'!$A$12:$AG$717,32,0))</f>
        <v>0</v>
      </c>
      <c r="G444" s="107"/>
      <c r="H444" s="107"/>
      <c r="I444" s="107"/>
      <c r="J444" s="105" t="str">
        <f t="shared" si="89"/>
        <v/>
      </c>
      <c r="K444" s="105" t="str">
        <f t="shared" si="78"/>
        <v/>
      </c>
      <c r="L444" s="105" t="str">
        <f t="shared" si="79"/>
        <v/>
      </c>
      <c r="M444" s="105" t="str">
        <f t="shared" si="80"/>
        <v/>
      </c>
      <c r="N444" s="105" t="str">
        <f t="shared" si="81"/>
        <v/>
      </c>
      <c r="O444" s="105" t="str">
        <f t="shared" si="82"/>
        <v/>
      </c>
      <c r="P444" s="105" t="str">
        <f t="shared" si="83"/>
        <v/>
      </c>
      <c r="Q444" s="105" t="str">
        <f t="shared" si="84"/>
        <v/>
      </c>
      <c r="R444" s="105" t="str">
        <f t="shared" si="90"/>
        <v/>
      </c>
      <c r="S444" s="106" t="str">
        <f t="shared" si="91"/>
        <v/>
      </c>
      <c r="T444" s="105" t="str">
        <f t="shared" si="88"/>
        <v/>
      </c>
    </row>
    <row r="445" spans="1:20" ht="19.95" customHeight="1">
      <c r="A445" s="79" t="str">
        <f t="shared" si="92"/>
        <v/>
      </c>
      <c r="B445" s="104">
        <f>SUM($A$2:A445)</f>
        <v>0</v>
      </c>
      <c r="C445" s="105" t="str">
        <f>'Agripp Woods (Asia, EU)'!A21</f>
        <v>W010</v>
      </c>
      <c r="D445" s="105">
        <f>IF(VLOOKUP(C445,'Agripp Woods (Asia, EU)'!$A$12:$AE$830,30,0)="",0,VLOOKUP(C445,'Agripp Woods (Asia, EU)'!$A$12:$AE$830,30,0))</f>
        <v>0</v>
      </c>
      <c r="E445" s="105">
        <v>444</v>
      </c>
      <c r="F445" s="106">
        <f>IF(VLOOKUP(C445,'Agripp Woods (Asia, EU)'!$A$12:$AG$717,32,0)="",0,VLOOKUP(C445,'Agripp Woods (Asia, EU)'!$A$12:$AG$717,32,0))</f>
        <v>0</v>
      </c>
      <c r="G445" s="107"/>
      <c r="H445" s="107"/>
      <c r="I445" s="107"/>
      <c r="J445" s="107"/>
      <c r="K445" s="107"/>
      <c r="L445" s="107"/>
      <c r="M445" s="107"/>
      <c r="N445" s="107"/>
      <c r="O445" s="107"/>
      <c r="P445" s="107"/>
      <c r="Q445" s="107"/>
      <c r="R445" s="107"/>
      <c r="S445" s="190"/>
      <c r="T445" s="107"/>
    </row>
    <row r="446" spans="1:20" ht="19.95" customHeight="1">
      <c r="A446" s="79" t="str">
        <f t="shared" si="92"/>
        <v/>
      </c>
      <c r="B446" s="104">
        <f>SUM($A$2:A446)</f>
        <v>0</v>
      </c>
      <c r="C446" s="105" t="str">
        <f>'Agripp Woods (Asia, EU)'!A22</f>
        <v>W011</v>
      </c>
      <c r="D446" s="105">
        <f>IF(VLOOKUP(C446,'Agripp Woods (Asia, EU)'!$A$12:$AE$830,30,0)="",0,VLOOKUP(C446,'Agripp Woods (Asia, EU)'!$A$12:$AE$830,30,0))</f>
        <v>0</v>
      </c>
      <c r="E446" s="105">
        <v>445</v>
      </c>
      <c r="F446" s="106">
        <f>IF(VLOOKUP(C446,'Agripp Woods (Asia, EU)'!$A$12:$AG$717,32,0)="",0,VLOOKUP(C446,'Agripp Woods (Asia, EU)'!$A$12:$AG$717,32,0))</f>
        <v>0</v>
      </c>
      <c r="G446" s="107"/>
      <c r="H446" s="107"/>
      <c r="I446" s="107"/>
      <c r="J446" s="107"/>
      <c r="K446" s="107"/>
      <c r="L446" s="107"/>
      <c r="M446" s="107"/>
      <c r="N446" s="107"/>
      <c r="O446" s="107"/>
      <c r="P446" s="107"/>
      <c r="Q446" s="107"/>
      <c r="R446" s="107"/>
      <c r="S446" s="190"/>
      <c r="T446" s="107"/>
    </row>
    <row r="447" spans="1:20" ht="19.95" customHeight="1">
      <c r="A447" s="79" t="str">
        <f t="shared" si="92"/>
        <v/>
      </c>
      <c r="B447" s="104">
        <f>SUM($A$2:A447)</f>
        <v>0</v>
      </c>
      <c r="C447" s="105" t="str">
        <f>'Agripp Woods (Asia, EU)'!A23</f>
        <v>W012</v>
      </c>
      <c r="D447" s="105">
        <f>IF(VLOOKUP(C447,'Agripp Woods (Asia, EU)'!$A$12:$AE$830,30,0)="",0,VLOOKUP(C447,'Agripp Woods (Asia, EU)'!$A$12:$AE$830,30,0))</f>
        <v>0</v>
      </c>
      <c r="E447" s="105">
        <v>446</v>
      </c>
      <c r="F447" s="106">
        <f>IF(VLOOKUP(C447,'Agripp Woods (Asia, EU)'!$A$12:$AG$717,32,0)="",0,VLOOKUP(C447,'Agripp Woods (Asia, EU)'!$A$12:$AG$717,32,0))</f>
        <v>0</v>
      </c>
      <c r="G447" s="107"/>
      <c r="H447" s="107"/>
      <c r="I447" s="107"/>
      <c r="J447" s="107"/>
      <c r="K447" s="107"/>
      <c r="L447" s="107"/>
      <c r="M447" s="107"/>
      <c r="N447" s="107"/>
      <c r="O447" s="107"/>
      <c r="P447" s="107"/>
      <c r="Q447" s="107"/>
      <c r="R447" s="107"/>
      <c r="S447" s="190"/>
      <c r="T447" s="107"/>
    </row>
    <row r="448" spans="1:20" ht="19.95" customHeight="1">
      <c r="A448" s="79" t="str">
        <f t="shared" si="92"/>
        <v/>
      </c>
      <c r="B448" s="104">
        <f>SUM($A$2:A448)</f>
        <v>0</v>
      </c>
      <c r="C448" s="105" t="str">
        <f>'Agripp Woods (Asia, EU)'!A24</f>
        <v>W013</v>
      </c>
      <c r="D448" s="105">
        <f>IF(VLOOKUP(C448,'Agripp Woods (Asia, EU)'!$A$12:$AE$830,30,0)="",0,VLOOKUP(C448,'Agripp Woods (Asia, EU)'!$A$12:$AE$830,30,0))</f>
        <v>0</v>
      </c>
      <c r="E448" s="105">
        <v>447</v>
      </c>
      <c r="F448" s="106">
        <f>IF(VLOOKUP(C448,'Agripp Woods (Asia, EU)'!$A$12:$AG$717,32,0)="",0,VLOOKUP(C448,'Agripp Woods (Asia, EU)'!$A$12:$AG$717,32,0))</f>
        <v>0</v>
      </c>
      <c r="G448" s="107"/>
      <c r="H448" s="107"/>
      <c r="I448" s="107"/>
      <c r="J448" s="107"/>
      <c r="K448" s="107"/>
      <c r="L448" s="107"/>
      <c r="M448" s="107"/>
      <c r="N448" s="107"/>
      <c r="O448" s="107"/>
      <c r="P448" s="107"/>
      <c r="Q448" s="107"/>
      <c r="R448" s="107"/>
      <c r="S448" s="190"/>
      <c r="T448" s="107"/>
    </row>
    <row r="449" spans="1:20" ht="19.95" customHeight="1">
      <c r="A449" s="79" t="str">
        <f t="shared" si="92"/>
        <v/>
      </c>
      <c r="B449" s="104">
        <f>SUM($A$2:A449)</f>
        <v>0</v>
      </c>
      <c r="C449" s="105" t="str">
        <f>'Agripp Woods (Asia, EU)'!A25</f>
        <v>W014</v>
      </c>
      <c r="D449" s="105">
        <f>IF(VLOOKUP(C449,'Agripp Woods (Asia, EU)'!$A$12:$AE$830,30,0)="",0,VLOOKUP(C449,'Agripp Woods (Asia, EU)'!$A$12:$AE$830,30,0))</f>
        <v>0</v>
      </c>
      <c r="E449" s="105">
        <v>448</v>
      </c>
      <c r="F449" s="106">
        <f>IF(VLOOKUP(C449,'Agripp Woods (Asia, EU)'!$A$12:$AG$717,32,0)="",0,VLOOKUP(C449,'Agripp Woods (Asia, EU)'!$A$12:$AG$717,32,0))</f>
        <v>0</v>
      </c>
      <c r="G449" s="107"/>
      <c r="H449" s="107"/>
      <c r="I449" s="107"/>
      <c r="J449" s="107"/>
      <c r="K449" s="107"/>
      <c r="L449" s="107"/>
      <c r="M449" s="107"/>
      <c r="N449" s="107"/>
      <c r="O449" s="107"/>
      <c r="P449" s="107"/>
      <c r="Q449" s="107"/>
      <c r="R449" s="107"/>
      <c r="S449" s="190"/>
      <c r="T449" s="107"/>
    </row>
    <row r="450" spans="1:20" ht="19.95" customHeight="1">
      <c r="A450" s="79" t="str">
        <f t="shared" si="92"/>
        <v/>
      </c>
      <c r="B450" s="104">
        <f>SUM($A$2:A450)</f>
        <v>0</v>
      </c>
      <c r="C450" s="105" t="str">
        <f>'Agripp Woods (Asia, EU)'!A26</f>
        <v>W015</v>
      </c>
      <c r="D450" s="105">
        <f>IF(VLOOKUP(C450,'Agripp Woods (Asia, EU)'!$A$12:$AE$830,30,0)="",0,VLOOKUP(C450,'Agripp Woods (Asia, EU)'!$A$12:$AE$830,30,0))</f>
        <v>0</v>
      </c>
      <c r="E450" s="105">
        <v>449</v>
      </c>
      <c r="F450" s="106">
        <f>IF(VLOOKUP(C450,'Agripp Woods (Asia, EU)'!$A$12:$AG$717,32,0)="",0,VLOOKUP(C450,'Agripp Woods (Asia, EU)'!$A$12:$AG$717,32,0))</f>
        <v>0</v>
      </c>
      <c r="G450" s="107"/>
      <c r="H450" s="107"/>
      <c r="I450" s="107"/>
      <c r="J450" s="107"/>
      <c r="K450" s="107"/>
      <c r="L450" s="107"/>
      <c r="M450" s="107"/>
      <c r="N450" s="107"/>
      <c r="O450" s="107"/>
      <c r="P450" s="107"/>
      <c r="Q450" s="107"/>
      <c r="R450" s="107"/>
      <c r="S450" s="190"/>
      <c r="T450" s="107"/>
    </row>
    <row r="451" spans="1:20" ht="19.95" customHeight="1">
      <c r="A451" s="79" t="str">
        <f t="shared" si="92"/>
        <v/>
      </c>
      <c r="B451" s="104">
        <f>SUM($A$2:A451)</f>
        <v>0</v>
      </c>
      <c r="C451" s="105" t="str">
        <f>'Agripp Woods (Asia, EU)'!A27</f>
        <v>W016</v>
      </c>
      <c r="D451" s="105">
        <f>IF(VLOOKUP(C451,'Agripp Woods (Asia, EU)'!$A$12:$AE$830,30,0)="",0,VLOOKUP(C451,'Agripp Woods (Asia, EU)'!$A$12:$AE$830,30,0))</f>
        <v>0</v>
      </c>
      <c r="E451" s="105">
        <v>450</v>
      </c>
      <c r="F451" s="106">
        <f>IF(VLOOKUP(C451,'Agripp Woods (Asia, EU)'!$A$12:$AG$717,32,0)="",0,VLOOKUP(C451,'Agripp Woods (Asia, EU)'!$A$12:$AG$717,32,0))</f>
        <v>0</v>
      </c>
      <c r="G451" s="107"/>
      <c r="H451" s="107"/>
      <c r="I451" s="107"/>
      <c r="J451" s="107"/>
      <c r="K451" s="107"/>
      <c r="L451" s="107"/>
      <c r="M451" s="107"/>
      <c r="N451" s="107"/>
      <c r="O451" s="107"/>
      <c r="P451" s="107"/>
      <c r="Q451" s="107"/>
      <c r="R451" s="107"/>
      <c r="S451" s="190"/>
      <c r="T451" s="107"/>
    </row>
    <row r="452" spans="1:20" ht="19.95" customHeight="1">
      <c r="A452" s="79" t="str">
        <f t="shared" si="92"/>
        <v/>
      </c>
      <c r="B452" s="104">
        <f>SUM($A$2:A452)</f>
        <v>0</v>
      </c>
      <c r="C452" s="105" t="str">
        <f>'Agripp Woods (Asia, EU)'!A28</f>
        <v>W017</v>
      </c>
      <c r="D452" s="105">
        <f>IF(VLOOKUP(C452,'Agripp Woods (Asia, EU)'!$A$12:$AE$830,30,0)="",0,VLOOKUP(C452,'Agripp Woods (Asia, EU)'!$A$12:$AE$830,30,0))</f>
        <v>0</v>
      </c>
      <c r="E452" s="105">
        <v>451</v>
      </c>
      <c r="F452" s="106">
        <f>IF(VLOOKUP(C452,'Agripp Woods (Asia, EU)'!$A$12:$AG$717,32,0)="",0,VLOOKUP(C452,'Agripp Woods (Asia, EU)'!$A$12:$AG$717,32,0))</f>
        <v>0</v>
      </c>
      <c r="G452" s="107"/>
      <c r="H452" s="107"/>
      <c r="I452" s="107"/>
      <c r="J452" s="107"/>
      <c r="K452" s="107"/>
      <c r="L452" s="107"/>
      <c r="M452" s="107"/>
      <c r="N452" s="107"/>
      <c r="O452" s="107"/>
      <c r="P452" s="107"/>
      <c r="Q452" s="107"/>
      <c r="R452" s="107"/>
      <c r="S452" s="190"/>
      <c r="T452" s="107"/>
    </row>
    <row r="453" spans="1:20" ht="19.95" customHeight="1">
      <c r="A453" s="79" t="str">
        <f t="shared" si="92"/>
        <v/>
      </c>
      <c r="B453" s="104">
        <f>SUM($A$2:A453)</f>
        <v>0</v>
      </c>
      <c r="C453" s="105" t="str">
        <f>'Agripp Woods (Asia, EU)'!A29</f>
        <v>W018</v>
      </c>
      <c r="D453" s="105">
        <f>IF(VLOOKUP(C453,'Agripp Woods (Asia, EU)'!$A$12:$AE$830,30,0)="",0,VLOOKUP(C453,'Agripp Woods (Asia, EU)'!$A$12:$AE$830,30,0))</f>
        <v>0</v>
      </c>
      <c r="E453" s="105">
        <v>452</v>
      </c>
      <c r="F453" s="106">
        <f>IF(VLOOKUP(C453,'Agripp Woods (Asia, EU)'!$A$12:$AG$717,32,0)="",0,VLOOKUP(C453,'Agripp Woods (Asia, EU)'!$A$12:$AG$717,32,0))</f>
        <v>0</v>
      </c>
      <c r="G453" s="107"/>
      <c r="H453" s="107"/>
      <c r="I453" s="107"/>
      <c r="J453" s="107"/>
      <c r="K453" s="107"/>
      <c r="L453" s="107"/>
      <c r="M453" s="107"/>
      <c r="N453" s="107"/>
      <c r="O453" s="107"/>
      <c r="P453" s="107"/>
      <c r="Q453" s="107"/>
      <c r="R453" s="107"/>
      <c r="S453" s="190"/>
      <c r="T453" s="107"/>
    </row>
    <row r="454" spans="1:20" ht="19.95" customHeight="1">
      <c r="A454" s="79" t="str">
        <f t="shared" si="92"/>
        <v/>
      </c>
      <c r="B454" s="104">
        <f>SUM($A$2:A454)</f>
        <v>0</v>
      </c>
      <c r="C454" s="105" t="str">
        <f>'Agripp Woods (Asia, EU)'!A30</f>
        <v>W019</v>
      </c>
      <c r="D454" s="105">
        <f>IF(VLOOKUP(C454,'Agripp Woods (Asia, EU)'!$A$12:$AE$830,30,0)="",0,VLOOKUP(C454,'Agripp Woods (Asia, EU)'!$A$12:$AE$830,30,0))</f>
        <v>0</v>
      </c>
      <c r="E454" s="105">
        <v>453</v>
      </c>
      <c r="F454" s="106">
        <f>IF(VLOOKUP(C454,'Agripp Woods (Asia, EU)'!$A$12:$AG$717,32,0)="",0,VLOOKUP(C454,'Agripp Woods (Asia, EU)'!$A$12:$AG$717,32,0))</f>
        <v>0</v>
      </c>
      <c r="G454" s="107"/>
      <c r="H454" s="107"/>
      <c r="I454" s="107"/>
      <c r="J454" s="105" t="str">
        <f t="shared" ref="J454:J485" si="93">IF(ISERROR(VLOOKUP($E435,$B$2:$D$1047,2,0)),"",VLOOKUP($E435,$B$2:$D$1047,2,0))</f>
        <v/>
      </c>
      <c r="K454" s="105" t="str">
        <f t="shared" ref="K454:K517" si="94">IF(ISERROR(VLOOKUP($J454,TableauDatanew,4,0)),"",VLOOKUP($J454,TableauDatanew,4,0))</f>
        <v/>
      </c>
      <c r="L454" s="105" t="str">
        <f t="shared" ref="L454:L517" si="95">IF(ISERROR(VLOOKUP($J454,TableauDatanew,5,0)),"",VLOOKUP($J454,TableauDatanew,5,0))</f>
        <v/>
      </c>
      <c r="M454" s="105" t="str">
        <f t="shared" ref="M454:M517" si="96">IF(ISERROR(VLOOKUP($J454,TableauDatanew,6,0)),"",VLOOKUP($J454,TableauDatanew,6,0))</f>
        <v/>
      </c>
      <c r="N454" s="105" t="str">
        <f t="shared" ref="N454:N517" si="97">IF(ISERROR(VLOOKUP($J454,TableauDatanew,13,0)),"",VLOOKUP($J454,TableauDatanew,13,0))</f>
        <v/>
      </c>
      <c r="O454" s="105" t="str">
        <f t="shared" ref="O454:O517" si="98">IF(ISERROR(VLOOKUP($J454,TableauDatanew,11,0)),"",VLOOKUP($J454,TableauDatanew,11,0))</f>
        <v/>
      </c>
      <c r="P454" s="105" t="str">
        <f t="shared" ref="P454:P517" si="99">IF(ISERROR(VLOOKUP($J454,TableauDatanew,8,0)),"",VLOOKUP($J454,TableauDatanew,8,0))</f>
        <v/>
      </c>
      <c r="Q454" s="105" t="str">
        <f t="shared" ref="Q454:Q517" si="100">IF(ISERROR(VLOOKUP($J454,TableauDatanew,10,0)),"",VLOOKUP($J454,TableauDatanew,10,0))</f>
        <v/>
      </c>
      <c r="R454" s="105" t="str">
        <f t="shared" ref="R454:R485" si="101">IF(ISERROR(VLOOKUP(J454,C:D,2,0)),"",VLOOKUP(J454,C:D,2,0))</f>
        <v/>
      </c>
      <c r="S454" s="106" t="str">
        <f t="shared" ref="S454:S485" si="102">IF(ISERROR(VLOOKUP(J454,C:F,4,0)),"",VLOOKUP(J454,C:F,4,0))</f>
        <v/>
      </c>
      <c r="T454" s="105" t="str">
        <f t="shared" si="88"/>
        <v/>
      </c>
    </row>
    <row r="455" spans="1:20" ht="19.95" customHeight="1">
      <c r="A455" s="79" t="str">
        <f t="shared" si="92"/>
        <v/>
      </c>
      <c r="B455" s="104">
        <f>SUM($A$2:A455)</f>
        <v>0</v>
      </c>
      <c r="C455" s="105" t="str">
        <f>'Agripp Woods (Asia, EU)'!A31</f>
        <v>W020</v>
      </c>
      <c r="D455" s="105">
        <f>IF(VLOOKUP(C455,'Agripp Woods (Asia, EU)'!$A$12:$AE$830,30,0)="",0,VLOOKUP(C455,'Agripp Woods (Asia, EU)'!$A$12:$AE$830,30,0))</f>
        <v>0</v>
      </c>
      <c r="E455" s="105">
        <v>454</v>
      </c>
      <c r="F455" s="106">
        <f>IF(VLOOKUP(C455,'Agripp Woods (Asia, EU)'!$A$12:$AG$717,32,0)="",0,VLOOKUP(C455,'Agripp Woods (Asia, EU)'!$A$12:$AG$717,32,0))</f>
        <v>0</v>
      </c>
      <c r="G455" s="107"/>
      <c r="H455" s="107"/>
      <c r="I455" s="107"/>
      <c r="J455" s="105" t="str">
        <f t="shared" si="93"/>
        <v/>
      </c>
      <c r="K455" s="105" t="str">
        <f t="shared" si="94"/>
        <v/>
      </c>
      <c r="L455" s="105" t="str">
        <f t="shared" si="95"/>
        <v/>
      </c>
      <c r="M455" s="105" t="str">
        <f t="shared" si="96"/>
        <v/>
      </c>
      <c r="N455" s="105" t="str">
        <f t="shared" si="97"/>
        <v/>
      </c>
      <c r="O455" s="105" t="str">
        <f t="shared" si="98"/>
        <v/>
      </c>
      <c r="P455" s="105" t="str">
        <f t="shared" si="99"/>
        <v/>
      </c>
      <c r="Q455" s="105" t="str">
        <f t="shared" si="100"/>
        <v/>
      </c>
      <c r="R455" s="105" t="str">
        <f t="shared" si="101"/>
        <v/>
      </c>
      <c r="S455" s="106" t="str">
        <f t="shared" si="102"/>
        <v/>
      </c>
      <c r="T455" s="105" t="str">
        <f t="shared" si="88"/>
        <v/>
      </c>
    </row>
    <row r="456" spans="1:20" ht="19.95" customHeight="1">
      <c r="A456" s="79" t="str">
        <f t="shared" si="92"/>
        <v/>
      </c>
      <c r="B456" s="104">
        <f>SUM($A$2:A456)</f>
        <v>0</v>
      </c>
      <c r="C456" s="105" t="str">
        <f>'Agripp Woods (Asia, EU)'!A32</f>
        <v>W021</v>
      </c>
      <c r="D456" s="105">
        <f>IF(VLOOKUP(C456,'Agripp Woods (Asia, EU)'!$A$12:$AE$830,30,0)="",0,VLOOKUP(C456,'Agripp Woods (Asia, EU)'!$A$12:$AE$830,30,0))</f>
        <v>0</v>
      </c>
      <c r="E456" s="105">
        <v>455</v>
      </c>
      <c r="F456" s="106">
        <f>IF(VLOOKUP(C456,'Agripp Woods (Asia, EU)'!$A$12:$AG$717,32,0)="",0,VLOOKUP(C456,'Agripp Woods (Asia, EU)'!$A$12:$AG$717,32,0))</f>
        <v>0</v>
      </c>
      <c r="G456" s="107"/>
      <c r="H456" s="107"/>
      <c r="I456" s="107"/>
      <c r="J456" s="105" t="str">
        <f t="shared" si="93"/>
        <v/>
      </c>
      <c r="K456" s="105" t="str">
        <f t="shared" si="94"/>
        <v/>
      </c>
      <c r="L456" s="105" t="str">
        <f t="shared" si="95"/>
        <v/>
      </c>
      <c r="M456" s="105" t="str">
        <f t="shared" si="96"/>
        <v/>
      </c>
      <c r="N456" s="105" t="str">
        <f t="shared" si="97"/>
        <v/>
      </c>
      <c r="O456" s="105" t="str">
        <f t="shared" si="98"/>
        <v/>
      </c>
      <c r="P456" s="105" t="str">
        <f t="shared" si="99"/>
        <v/>
      </c>
      <c r="Q456" s="105" t="str">
        <f t="shared" si="100"/>
        <v/>
      </c>
      <c r="R456" s="105" t="str">
        <f t="shared" si="101"/>
        <v/>
      </c>
      <c r="S456" s="106" t="str">
        <f t="shared" si="102"/>
        <v/>
      </c>
      <c r="T456" s="105" t="str">
        <f t="shared" si="88"/>
        <v/>
      </c>
    </row>
    <row r="457" spans="1:20" ht="19.95" customHeight="1">
      <c r="A457" s="79" t="str">
        <f t="shared" si="92"/>
        <v/>
      </c>
      <c r="B457" s="104">
        <f>SUM($A$2:A457)</f>
        <v>0</v>
      </c>
      <c r="C457" s="105" t="str">
        <f>'Agripp Woods (Asia, EU)'!A33</f>
        <v>W022</v>
      </c>
      <c r="D457" s="105">
        <f>IF(VLOOKUP(C457,'Agripp Woods (Asia, EU)'!$A$12:$AE$830,30,0)="",0,VLOOKUP(C457,'Agripp Woods (Asia, EU)'!$A$12:$AE$830,30,0))</f>
        <v>0</v>
      </c>
      <c r="E457" s="105">
        <v>456</v>
      </c>
      <c r="F457" s="106">
        <f>IF(VLOOKUP(C457,'Agripp Woods (Asia, EU)'!$A$12:$AG$717,32,0)="",0,VLOOKUP(C457,'Agripp Woods (Asia, EU)'!$A$12:$AG$717,32,0))</f>
        <v>0</v>
      </c>
      <c r="G457" s="107"/>
      <c r="H457" s="107"/>
      <c r="I457" s="107"/>
      <c r="J457" s="105" t="str">
        <f t="shared" si="93"/>
        <v/>
      </c>
      <c r="K457" s="105" t="str">
        <f t="shared" si="94"/>
        <v/>
      </c>
      <c r="L457" s="105" t="str">
        <f t="shared" si="95"/>
        <v/>
      </c>
      <c r="M457" s="105" t="str">
        <f t="shared" si="96"/>
        <v/>
      </c>
      <c r="N457" s="105" t="str">
        <f t="shared" si="97"/>
        <v/>
      </c>
      <c r="O457" s="105" t="str">
        <f t="shared" si="98"/>
        <v/>
      </c>
      <c r="P457" s="105" t="str">
        <f t="shared" si="99"/>
        <v/>
      </c>
      <c r="Q457" s="105" t="str">
        <f t="shared" si="100"/>
        <v/>
      </c>
      <c r="R457" s="105" t="str">
        <f t="shared" si="101"/>
        <v/>
      </c>
      <c r="S457" s="106" t="str">
        <f t="shared" si="102"/>
        <v/>
      </c>
      <c r="T457" s="105" t="str">
        <f t="shared" si="88"/>
        <v/>
      </c>
    </row>
    <row r="458" spans="1:20" ht="19.95" customHeight="1">
      <c r="A458" s="79" t="str">
        <f t="shared" si="92"/>
        <v/>
      </c>
      <c r="B458" s="104">
        <f>SUM($A$2:A458)</f>
        <v>0</v>
      </c>
      <c r="C458" s="105" t="str">
        <f>'Agripp Woods (Asia, EU)'!A34</f>
        <v>W023</v>
      </c>
      <c r="D458" s="105">
        <f>IF(VLOOKUP(C458,'Agripp Woods (Asia, EU)'!$A$12:$AE$830,30,0)="",0,VLOOKUP(C458,'Agripp Woods (Asia, EU)'!$A$12:$AE$830,30,0))</f>
        <v>0</v>
      </c>
      <c r="E458" s="105">
        <v>457</v>
      </c>
      <c r="F458" s="106">
        <f>IF(VLOOKUP(C458,'Agripp Woods (Asia, EU)'!$A$12:$AG$717,32,0)="",0,VLOOKUP(C458,'Agripp Woods (Asia, EU)'!$A$12:$AG$717,32,0))</f>
        <v>0</v>
      </c>
      <c r="G458" s="107"/>
      <c r="H458" s="107"/>
      <c r="I458" s="107"/>
      <c r="J458" s="105" t="str">
        <f t="shared" si="93"/>
        <v/>
      </c>
      <c r="K458" s="105" t="str">
        <f t="shared" si="94"/>
        <v/>
      </c>
      <c r="L458" s="105" t="str">
        <f t="shared" si="95"/>
        <v/>
      </c>
      <c r="M458" s="105" t="str">
        <f t="shared" si="96"/>
        <v/>
      </c>
      <c r="N458" s="105" t="str">
        <f t="shared" si="97"/>
        <v/>
      </c>
      <c r="O458" s="105" t="str">
        <f t="shared" si="98"/>
        <v/>
      </c>
      <c r="P458" s="105" t="str">
        <f t="shared" si="99"/>
        <v/>
      </c>
      <c r="Q458" s="105" t="str">
        <f t="shared" si="100"/>
        <v/>
      </c>
      <c r="R458" s="105" t="str">
        <f t="shared" si="101"/>
        <v/>
      </c>
      <c r="S458" s="106" t="str">
        <f t="shared" si="102"/>
        <v/>
      </c>
      <c r="T458" s="105" t="str">
        <f t="shared" si="88"/>
        <v/>
      </c>
    </row>
    <row r="459" spans="1:20" ht="19.95" customHeight="1">
      <c r="A459" s="79" t="str">
        <f t="shared" si="92"/>
        <v/>
      </c>
      <c r="B459" s="104">
        <f>SUM($A$2:A459)</f>
        <v>0</v>
      </c>
      <c r="C459" s="105" t="str">
        <f>'Agripp Woods (Asia, EU)'!A35</f>
        <v>W024</v>
      </c>
      <c r="D459" s="105">
        <f>IF(VLOOKUP(C459,'Agripp Woods (Asia, EU)'!$A$12:$AE$830,30,0)="",0,VLOOKUP(C459,'Agripp Woods (Asia, EU)'!$A$12:$AE$830,30,0))</f>
        <v>0</v>
      </c>
      <c r="E459" s="105">
        <v>458</v>
      </c>
      <c r="F459" s="106">
        <f>IF(VLOOKUP(C459,'Agripp Woods (Asia, EU)'!$A$12:$AG$717,32,0)="",0,VLOOKUP(C459,'Agripp Woods (Asia, EU)'!$A$12:$AG$717,32,0))</f>
        <v>0</v>
      </c>
      <c r="G459" s="107"/>
      <c r="H459" s="107"/>
      <c r="I459" s="107"/>
      <c r="J459" s="105" t="str">
        <f t="shared" si="93"/>
        <v/>
      </c>
      <c r="K459" s="105" t="str">
        <f t="shared" si="94"/>
        <v/>
      </c>
      <c r="L459" s="105" t="str">
        <f t="shared" si="95"/>
        <v/>
      </c>
      <c r="M459" s="105" t="str">
        <f t="shared" si="96"/>
        <v/>
      </c>
      <c r="N459" s="105" t="str">
        <f t="shared" si="97"/>
        <v/>
      </c>
      <c r="O459" s="105" t="str">
        <f t="shared" si="98"/>
        <v/>
      </c>
      <c r="P459" s="105" t="str">
        <f t="shared" si="99"/>
        <v/>
      </c>
      <c r="Q459" s="105" t="str">
        <f t="shared" si="100"/>
        <v/>
      </c>
      <c r="R459" s="105" t="str">
        <f t="shared" si="101"/>
        <v/>
      </c>
      <c r="S459" s="106" t="str">
        <f t="shared" si="102"/>
        <v/>
      </c>
      <c r="T459" s="105" t="str">
        <f t="shared" si="88"/>
        <v/>
      </c>
    </row>
    <row r="460" spans="1:20" ht="19.95" customHeight="1">
      <c r="A460" s="79" t="str">
        <f t="shared" si="92"/>
        <v/>
      </c>
      <c r="B460" s="104">
        <f>SUM($A$2:A460)</f>
        <v>0</v>
      </c>
      <c r="C460" s="105" t="str">
        <f>'Agripp Woods (Asia, EU)'!A36</f>
        <v>W025</v>
      </c>
      <c r="D460" s="105">
        <f>IF(VLOOKUP(C460,'Agripp Woods (Asia, EU)'!$A$12:$AE$830,30,0)="",0,VLOOKUP(C460,'Agripp Woods (Asia, EU)'!$A$12:$AE$830,30,0))</f>
        <v>0</v>
      </c>
      <c r="E460" s="105">
        <v>459</v>
      </c>
      <c r="F460" s="106">
        <f>IF(VLOOKUP(C460,'Agripp Woods (Asia, EU)'!$A$12:$AG$717,32,0)="",0,VLOOKUP(C460,'Agripp Woods (Asia, EU)'!$A$12:$AG$717,32,0))</f>
        <v>0</v>
      </c>
      <c r="G460" s="107"/>
      <c r="H460" s="107"/>
      <c r="I460" s="107"/>
      <c r="J460" s="105" t="str">
        <f t="shared" si="93"/>
        <v/>
      </c>
      <c r="K460" s="105" t="str">
        <f t="shared" si="94"/>
        <v/>
      </c>
      <c r="L460" s="105" t="str">
        <f t="shared" si="95"/>
        <v/>
      </c>
      <c r="M460" s="105" t="str">
        <f t="shared" si="96"/>
        <v/>
      </c>
      <c r="N460" s="105" t="str">
        <f t="shared" si="97"/>
        <v/>
      </c>
      <c r="O460" s="105" t="str">
        <f t="shared" si="98"/>
        <v/>
      </c>
      <c r="P460" s="105" t="str">
        <f t="shared" si="99"/>
        <v/>
      </c>
      <c r="Q460" s="105" t="str">
        <f t="shared" si="100"/>
        <v/>
      </c>
      <c r="R460" s="105" t="str">
        <f t="shared" si="101"/>
        <v/>
      </c>
      <c r="S460" s="106" t="str">
        <f t="shared" si="102"/>
        <v/>
      </c>
      <c r="T460" s="105" t="str">
        <f t="shared" si="88"/>
        <v/>
      </c>
    </row>
    <row r="461" spans="1:20" ht="19.95" customHeight="1">
      <c r="A461" s="79" t="str">
        <f t="shared" si="92"/>
        <v/>
      </c>
      <c r="B461" s="104">
        <f>SUM($A$2:A461)</f>
        <v>0</v>
      </c>
      <c r="C461" s="105" t="str">
        <f>'Agripp Woods (Asia, EU)'!A37</f>
        <v>W026</v>
      </c>
      <c r="D461" s="105">
        <f>IF(VLOOKUP(C461,'Agripp Woods (Asia, EU)'!$A$12:$AE$830,30,0)="",0,VLOOKUP(C461,'Agripp Woods (Asia, EU)'!$A$12:$AE$830,30,0))</f>
        <v>0</v>
      </c>
      <c r="E461" s="105">
        <v>460</v>
      </c>
      <c r="F461" s="106">
        <f>IF(VLOOKUP(C461,'Agripp Woods (Asia, EU)'!$A$12:$AG$717,32,0)="",0,VLOOKUP(C461,'Agripp Woods (Asia, EU)'!$A$12:$AG$717,32,0))</f>
        <v>0</v>
      </c>
      <c r="G461" s="107"/>
      <c r="H461" s="107"/>
      <c r="I461" s="107"/>
      <c r="J461" s="105" t="str">
        <f t="shared" si="93"/>
        <v/>
      </c>
      <c r="K461" s="105" t="str">
        <f t="shared" si="94"/>
        <v/>
      </c>
      <c r="L461" s="105" t="str">
        <f t="shared" si="95"/>
        <v/>
      </c>
      <c r="M461" s="105" t="str">
        <f t="shared" si="96"/>
        <v/>
      </c>
      <c r="N461" s="105" t="str">
        <f t="shared" si="97"/>
        <v/>
      </c>
      <c r="O461" s="105" t="str">
        <f t="shared" si="98"/>
        <v/>
      </c>
      <c r="P461" s="105" t="str">
        <f t="shared" si="99"/>
        <v/>
      </c>
      <c r="Q461" s="105" t="str">
        <f t="shared" si="100"/>
        <v/>
      </c>
      <c r="R461" s="105" t="str">
        <f t="shared" si="101"/>
        <v/>
      </c>
      <c r="S461" s="106" t="str">
        <f t="shared" si="102"/>
        <v/>
      </c>
      <c r="T461" s="105" t="str">
        <f t="shared" si="88"/>
        <v/>
      </c>
    </row>
    <row r="462" spans="1:20" ht="19.95" customHeight="1">
      <c r="A462" s="79" t="str">
        <f t="shared" ref="A462:A525" si="103">IF(D462=0,"",1)</f>
        <v/>
      </c>
      <c r="B462" s="104">
        <f>SUM($A$2:A462)</f>
        <v>0</v>
      </c>
      <c r="C462" s="105" t="str">
        <f>'Agripp Woods (Asia, EU)'!A38</f>
        <v>W027</v>
      </c>
      <c r="D462" s="105">
        <f>IF(VLOOKUP(C462,'Agripp Woods (Asia, EU)'!$A$12:$AE$830,30,0)="",0,VLOOKUP(C462,'Agripp Woods (Asia, EU)'!$A$12:$AE$830,30,0))</f>
        <v>0</v>
      </c>
      <c r="E462" s="105">
        <v>461</v>
      </c>
      <c r="F462" s="106">
        <f>IF(VLOOKUP(C462,'Agripp Woods (Asia, EU)'!$A$12:$AG$717,32,0)="",0,VLOOKUP(C462,'Agripp Woods (Asia, EU)'!$A$12:$AG$717,32,0))</f>
        <v>0</v>
      </c>
      <c r="G462" s="107"/>
      <c r="H462" s="107"/>
      <c r="I462" s="107"/>
      <c r="J462" s="105" t="str">
        <f t="shared" si="93"/>
        <v/>
      </c>
      <c r="K462" s="105" t="str">
        <f t="shared" si="94"/>
        <v/>
      </c>
      <c r="L462" s="105" t="str">
        <f t="shared" si="95"/>
        <v/>
      </c>
      <c r="M462" s="105" t="str">
        <f t="shared" si="96"/>
        <v/>
      </c>
      <c r="N462" s="105" t="str">
        <f t="shared" si="97"/>
        <v/>
      </c>
      <c r="O462" s="105" t="str">
        <f t="shared" si="98"/>
        <v/>
      </c>
      <c r="P462" s="105" t="str">
        <f t="shared" si="99"/>
        <v/>
      </c>
      <c r="Q462" s="105" t="str">
        <f t="shared" si="100"/>
        <v/>
      </c>
      <c r="R462" s="105" t="str">
        <f t="shared" si="101"/>
        <v/>
      </c>
      <c r="S462" s="106" t="str">
        <f t="shared" si="102"/>
        <v/>
      </c>
      <c r="T462" s="105" t="str">
        <f t="shared" si="88"/>
        <v/>
      </c>
    </row>
    <row r="463" spans="1:20" ht="19.95" customHeight="1">
      <c r="A463" s="79" t="str">
        <f t="shared" si="103"/>
        <v/>
      </c>
      <c r="B463" s="104">
        <f>SUM($A$2:A463)</f>
        <v>0</v>
      </c>
      <c r="C463" s="105" t="str">
        <f>'Agripp Woods (Asia, EU)'!A39</f>
        <v>W028</v>
      </c>
      <c r="D463" s="105">
        <f>IF(VLOOKUP(C463,'Agripp Woods (Asia, EU)'!$A$12:$AE$830,30,0)="",0,VLOOKUP(C463,'Agripp Woods (Asia, EU)'!$A$12:$AE$830,30,0))</f>
        <v>0</v>
      </c>
      <c r="E463" s="105">
        <v>462</v>
      </c>
      <c r="F463" s="106">
        <f>IF(VLOOKUP(C463,'Agripp Woods (Asia, EU)'!$A$12:$AG$717,32,0)="",0,VLOOKUP(C463,'Agripp Woods (Asia, EU)'!$A$12:$AG$717,32,0))</f>
        <v>0</v>
      </c>
      <c r="G463" s="107"/>
      <c r="H463" s="107"/>
      <c r="I463" s="107"/>
      <c r="J463" s="105" t="str">
        <f t="shared" si="93"/>
        <v/>
      </c>
      <c r="K463" s="105" t="str">
        <f t="shared" si="94"/>
        <v/>
      </c>
      <c r="L463" s="105" t="str">
        <f t="shared" si="95"/>
        <v/>
      </c>
      <c r="M463" s="105" t="str">
        <f t="shared" si="96"/>
        <v/>
      </c>
      <c r="N463" s="105" t="str">
        <f t="shared" si="97"/>
        <v/>
      </c>
      <c r="O463" s="105" t="str">
        <f t="shared" si="98"/>
        <v/>
      </c>
      <c r="P463" s="105" t="str">
        <f t="shared" si="99"/>
        <v/>
      </c>
      <c r="Q463" s="105" t="str">
        <f t="shared" si="100"/>
        <v/>
      </c>
      <c r="R463" s="105" t="str">
        <f t="shared" si="101"/>
        <v/>
      </c>
      <c r="S463" s="106" t="str">
        <f t="shared" si="102"/>
        <v/>
      </c>
      <c r="T463" s="105" t="str">
        <f t="shared" si="88"/>
        <v/>
      </c>
    </row>
    <row r="464" spans="1:20" ht="19.95" customHeight="1">
      <c r="A464" s="79" t="str">
        <f t="shared" si="103"/>
        <v/>
      </c>
      <c r="B464" s="104">
        <f>SUM($A$2:A464)</f>
        <v>0</v>
      </c>
      <c r="C464" s="105" t="str">
        <f>'Agripp Woods (Asia, EU)'!A40</f>
        <v>W029</v>
      </c>
      <c r="D464" s="105">
        <f>IF(VLOOKUP(C464,'Agripp Woods (Asia, EU)'!$A$12:$AE$830,30,0)="",0,VLOOKUP(C464,'Agripp Woods (Asia, EU)'!$A$12:$AE$830,30,0))</f>
        <v>0</v>
      </c>
      <c r="E464" s="105">
        <v>463</v>
      </c>
      <c r="F464" s="106">
        <f>IF(VLOOKUP(C464,'Agripp Woods (Asia, EU)'!$A$12:$AG$717,32,0)="",0,VLOOKUP(C464,'Agripp Woods (Asia, EU)'!$A$12:$AG$717,32,0))</f>
        <v>0</v>
      </c>
      <c r="G464" s="107"/>
      <c r="H464" s="107"/>
      <c r="I464" s="107"/>
      <c r="J464" s="105" t="str">
        <f t="shared" si="93"/>
        <v/>
      </c>
      <c r="K464" s="105" t="str">
        <f t="shared" si="94"/>
        <v/>
      </c>
      <c r="L464" s="105" t="str">
        <f t="shared" si="95"/>
        <v/>
      </c>
      <c r="M464" s="105" t="str">
        <f t="shared" si="96"/>
        <v/>
      </c>
      <c r="N464" s="105" t="str">
        <f t="shared" si="97"/>
        <v/>
      </c>
      <c r="O464" s="105" t="str">
        <f t="shared" si="98"/>
        <v/>
      </c>
      <c r="P464" s="105" t="str">
        <f t="shared" si="99"/>
        <v/>
      </c>
      <c r="Q464" s="105" t="str">
        <f t="shared" si="100"/>
        <v/>
      </c>
      <c r="R464" s="105" t="str">
        <f t="shared" si="101"/>
        <v/>
      </c>
      <c r="S464" s="106" t="str">
        <f t="shared" si="102"/>
        <v/>
      </c>
      <c r="T464" s="105" t="str">
        <f t="shared" si="88"/>
        <v/>
      </c>
    </row>
    <row r="465" spans="1:48" ht="19.95" customHeight="1">
      <c r="A465" s="79" t="str">
        <f t="shared" si="103"/>
        <v/>
      </c>
      <c r="B465" s="104">
        <f>SUM($A$2:A465)</f>
        <v>0</v>
      </c>
      <c r="C465" s="105" t="str">
        <f>'Agripp Woods (Asia, EU)'!A41</f>
        <v>W030</v>
      </c>
      <c r="D465" s="105">
        <f>IF(VLOOKUP(C465,'Agripp Woods (Asia, EU)'!$A$12:$AE$830,30,0)="",0,VLOOKUP(C465,'Agripp Woods (Asia, EU)'!$A$12:$AE$830,30,0))</f>
        <v>0</v>
      </c>
      <c r="E465" s="105">
        <v>464</v>
      </c>
      <c r="F465" s="106">
        <f>IF(VLOOKUP(C465,'Agripp Woods (Asia, EU)'!$A$12:$AG$717,32,0)="",0,VLOOKUP(C465,'Agripp Woods (Asia, EU)'!$A$12:$AG$717,32,0))</f>
        <v>0</v>
      </c>
      <c r="G465" s="107"/>
      <c r="H465" s="107"/>
      <c r="I465" s="107"/>
      <c r="J465" s="105" t="str">
        <f t="shared" si="93"/>
        <v/>
      </c>
      <c r="K465" s="105" t="str">
        <f t="shared" si="94"/>
        <v/>
      </c>
      <c r="L465" s="105" t="str">
        <f t="shared" si="95"/>
        <v/>
      </c>
      <c r="M465" s="105" t="str">
        <f t="shared" si="96"/>
        <v/>
      </c>
      <c r="N465" s="105" t="str">
        <f t="shared" si="97"/>
        <v/>
      </c>
      <c r="O465" s="105" t="str">
        <f t="shared" si="98"/>
        <v/>
      </c>
      <c r="P465" s="105" t="str">
        <f t="shared" si="99"/>
        <v/>
      </c>
      <c r="Q465" s="105" t="str">
        <f t="shared" si="100"/>
        <v/>
      </c>
      <c r="R465" s="105" t="str">
        <f t="shared" si="101"/>
        <v/>
      </c>
      <c r="S465" s="106" t="str">
        <f t="shared" si="102"/>
        <v/>
      </c>
      <c r="T465" s="105" t="str">
        <f t="shared" si="88"/>
        <v/>
      </c>
    </row>
    <row r="466" spans="1:48" ht="19.95" customHeight="1">
      <c r="A466" s="79" t="str">
        <f t="shared" si="103"/>
        <v/>
      </c>
      <c r="B466" s="104">
        <f>SUM($A$2:A466)</f>
        <v>0</v>
      </c>
      <c r="C466" s="105" t="str">
        <f>'Agripp Woods (Asia, EU)'!A42</f>
        <v>W031</v>
      </c>
      <c r="D466" s="105">
        <f>IF(VLOOKUP(C466,'Agripp Woods (Asia, EU)'!$A$12:$AE$830,30,0)="",0,VLOOKUP(C466,'Agripp Woods (Asia, EU)'!$A$12:$AE$830,30,0))</f>
        <v>0</v>
      </c>
      <c r="E466" s="105">
        <v>465</v>
      </c>
      <c r="F466" s="106">
        <f>IF(VLOOKUP(C466,'Agripp Woods (Asia, EU)'!$A$12:$AG$717,32,0)="",0,VLOOKUP(C466,'Agripp Woods (Asia, EU)'!$A$12:$AG$717,32,0))</f>
        <v>0</v>
      </c>
      <c r="G466" s="107"/>
      <c r="H466" s="107"/>
      <c r="I466" s="107"/>
      <c r="J466" s="105" t="str">
        <f t="shared" si="93"/>
        <v/>
      </c>
      <c r="K466" s="105" t="str">
        <f t="shared" si="94"/>
        <v/>
      </c>
      <c r="L466" s="105" t="str">
        <f t="shared" si="95"/>
        <v/>
      </c>
      <c r="M466" s="105" t="str">
        <f t="shared" si="96"/>
        <v/>
      </c>
      <c r="N466" s="105" t="str">
        <f t="shared" si="97"/>
        <v/>
      </c>
      <c r="O466" s="105" t="str">
        <f t="shared" si="98"/>
        <v/>
      </c>
      <c r="P466" s="105" t="str">
        <f t="shared" si="99"/>
        <v/>
      </c>
      <c r="Q466" s="105" t="str">
        <f t="shared" si="100"/>
        <v/>
      </c>
      <c r="R466" s="105" t="str">
        <f t="shared" si="101"/>
        <v/>
      </c>
      <c r="S466" s="106" t="str">
        <f t="shared" si="102"/>
        <v/>
      </c>
      <c r="T466" s="105" t="str">
        <f t="shared" si="88"/>
        <v/>
      </c>
    </row>
    <row r="467" spans="1:48" ht="19.95" customHeight="1">
      <c r="A467" s="79" t="str">
        <f t="shared" si="103"/>
        <v/>
      </c>
      <c r="B467" s="104">
        <f>SUM($A$2:A467)</f>
        <v>0</v>
      </c>
      <c r="C467" s="105" t="str">
        <f>'Agripp Woods (Asia, EU)'!A43</f>
        <v>W032</v>
      </c>
      <c r="D467" s="105">
        <f>IF(VLOOKUP(C467,'Agripp Woods (Asia, EU)'!$A$12:$AE$830,30,0)="",0,VLOOKUP(C467,'Agripp Woods (Asia, EU)'!$A$12:$AE$830,30,0))</f>
        <v>0</v>
      </c>
      <c r="E467" s="105">
        <v>466</v>
      </c>
      <c r="F467" s="106">
        <f>IF(VLOOKUP(C467,'Agripp Woods (Asia, EU)'!$A$12:$AG$717,32,0)="",0,VLOOKUP(C467,'Agripp Woods (Asia, EU)'!$A$12:$AG$717,32,0))</f>
        <v>0</v>
      </c>
      <c r="G467" s="107"/>
      <c r="H467" s="107"/>
      <c r="I467" s="107"/>
      <c r="J467" s="105" t="str">
        <f t="shared" si="93"/>
        <v/>
      </c>
      <c r="K467" s="105" t="str">
        <f t="shared" si="94"/>
        <v/>
      </c>
      <c r="L467" s="105" t="str">
        <f t="shared" si="95"/>
        <v/>
      </c>
      <c r="M467" s="105" t="str">
        <f t="shared" si="96"/>
        <v/>
      </c>
      <c r="N467" s="105" t="str">
        <f t="shared" si="97"/>
        <v/>
      </c>
      <c r="O467" s="105" t="str">
        <f t="shared" si="98"/>
        <v/>
      </c>
      <c r="P467" s="105" t="str">
        <f t="shared" si="99"/>
        <v/>
      </c>
      <c r="Q467" s="105" t="str">
        <f t="shared" si="100"/>
        <v/>
      </c>
      <c r="R467" s="105" t="str">
        <f t="shared" si="101"/>
        <v/>
      </c>
      <c r="S467" s="106" t="str">
        <f t="shared" si="102"/>
        <v/>
      </c>
      <c r="T467" s="105" t="str">
        <f t="shared" si="88"/>
        <v/>
      </c>
    </row>
    <row r="468" spans="1:48" ht="19.95" customHeight="1">
      <c r="A468" s="79" t="str">
        <f t="shared" si="103"/>
        <v/>
      </c>
      <c r="B468" s="104">
        <f>SUM($A$2:A468)</f>
        <v>0</v>
      </c>
      <c r="C468" s="105" t="str">
        <f>'Agripp Woods (Asia, EU)'!A44</f>
        <v>W033</v>
      </c>
      <c r="D468" s="105">
        <f>IF(VLOOKUP(C468,'Agripp Woods (Asia, EU)'!$A$12:$AE$830,30,0)="",0,VLOOKUP(C468,'Agripp Woods (Asia, EU)'!$A$12:$AE$830,30,0))</f>
        <v>0</v>
      </c>
      <c r="E468" s="105">
        <v>467</v>
      </c>
      <c r="F468" s="106">
        <f>IF(VLOOKUP(C468,'Agripp Woods (Asia, EU)'!$A$12:$AG$717,32,0)="",0,VLOOKUP(C468,'Agripp Woods (Asia, EU)'!$A$12:$AG$717,32,0))</f>
        <v>0</v>
      </c>
      <c r="G468" s="107"/>
      <c r="H468" s="107"/>
      <c r="I468" s="107"/>
      <c r="J468" s="105" t="str">
        <f t="shared" si="93"/>
        <v/>
      </c>
      <c r="K468" s="105" t="str">
        <f t="shared" si="94"/>
        <v/>
      </c>
      <c r="L468" s="105" t="str">
        <f t="shared" si="95"/>
        <v/>
      </c>
      <c r="M468" s="105" t="str">
        <f t="shared" si="96"/>
        <v/>
      </c>
      <c r="N468" s="105" t="str">
        <f t="shared" si="97"/>
        <v/>
      </c>
      <c r="O468" s="105" t="str">
        <f t="shared" si="98"/>
        <v/>
      </c>
      <c r="P468" s="105" t="str">
        <f t="shared" si="99"/>
        <v/>
      </c>
      <c r="Q468" s="105" t="str">
        <f t="shared" si="100"/>
        <v/>
      </c>
      <c r="R468" s="105" t="str">
        <f t="shared" si="101"/>
        <v/>
      </c>
      <c r="S468" s="106" t="str">
        <f t="shared" si="102"/>
        <v/>
      </c>
      <c r="T468" s="105" t="str">
        <f t="shared" si="88"/>
        <v/>
      </c>
    </row>
    <row r="469" spans="1:48" ht="19.95" customHeight="1">
      <c r="A469" s="79" t="str">
        <f t="shared" si="103"/>
        <v/>
      </c>
      <c r="B469" s="104">
        <f>SUM($A$2:A469)</f>
        <v>0</v>
      </c>
      <c r="C469" s="105" t="str">
        <f>'Agripp Woods (Asia, EU)'!A45</f>
        <v>W034</v>
      </c>
      <c r="D469" s="105">
        <f>IF(VLOOKUP(C469,'Agripp Woods (Asia, EU)'!$A$12:$AE$830,30,0)="",0,VLOOKUP(C469,'Agripp Woods (Asia, EU)'!$A$12:$AE$830,30,0))</f>
        <v>0</v>
      </c>
      <c r="E469" s="105">
        <v>468</v>
      </c>
      <c r="F469" s="106">
        <f>IF(VLOOKUP(C469,'Agripp Woods (Asia, EU)'!$A$12:$AG$717,32,0)="",0,VLOOKUP(C469,'Agripp Woods (Asia, EU)'!$A$12:$AG$717,32,0))</f>
        <v>0</v>
      </c>
      <c r="G469" s="107"/>
      <c r="H469" s="107"/>
      <c r="I469" s="107"/>
      <c r="J469" s="105" t="str">
        <f t="shared" si="93"/>
        <v/>
      </c>
      <c r="K469" s="105" t="str">
        <f t="shared" si="94"/>
        <v/>
      </c>
      <c r="L469" s="105" t="str">
        <f t="shared" si="95"/>
        <v/>
      </c>
      <c r="M469" s="105" t="str">
        <f t="shared" si="96"/>
        <v/>
      </c>
      <c r="N469" s="105" t="str">
        <f t="shared" si="97"/>
        <v/>
      </c>
      <c r="O469" s="105" t="str">
        <f t="shared" si="98"/>
        <v/>
      </c>
      <c r="P469" s="105" t="str">
        <f t="shared" si="99"/>
        <v/>
      </c>
      <c r="Q469" s="105" t="str">
        <f t="shared" si="100"/>
        <v/>
      </c>
      <c r="R469" s="105" t="str">
        <f t="shared" si="101"/>
        <v/>
      </c>
      <c r="S469" s="106" t="str">
        <f t="shared" si="102"/>
        <v/>
      </c>
      <c r="T469" s="105" t="str">
        <f t="shared" si="88"/>
        <v/>
      </c>
    </row>
    <row r="470" spans="1:48" ht="19.95" customHeight="1">
      <c r="A470" s="79" t="str">
        <f t="shared" si="103"/>
        <v/>
      </c>
      <c r="B470" s="104">
        <f>SUM($A$2:A470)</f>
        <v>0</v>
      </c>
      <c r="C470" s="105" t="str">
        <f>'Agripp Woods (Asia, EU)'!A46</f>
        <v>W035</v>
      </c>
      <c r="D470" s="105">
        <f>IF(VLOOKUP(C470,'Agripp Woods (Asia, EU)'!$A$12:$AE$830,30,0)="",0,VLOOKUP(C470,'Agripp Woods (Asia, EU)'!$A$12:$AE$830,30,0))</f>
        <v>0</v>
      </c>
      <c r="E470" s="105">
        <v>469</v>
      </c>
      <c r="F470" s="106">
        <f>IF(VLOOKUP(C470,'Agripp Woods (Asia, EU)'!$A$12:$AG$717,32,0)="",0,VLOOKUP(C470,'Agripp Woods (Asia, EU)'!$A$12:$AG$717,32,0))</f>
        <v>0</v>
      </c>
      <c r="G470" s="107"/>
      <c r="H470" s="107"/>
      <c r="I470" s="107"/>
      <c r="J470" s="105" t="str">
        <f t="shared" si="93"/>
        <v/>
      </c>
      <c r="K470" s="105" t="str">
        <f t="shared" si="94"/>
        <v/>
      </c>
      <c r="L470" s="105" t="str">
        <f t="shared" si="95"/>
        <v/>
      </c>
      <c r="M470" s="105" t="str">
        <f t="shared" si="96"/>
        <v/>
      </c>
      <c r="N470" s="105" t="str">
        <f t="shared" si="97"/>
        <v/>
      </c>
      <c r="O470" s="105" t="str">
        <f t="shared" si="98"/>
        <v/>
      </c>
      <c r="P470" s="105" t="str">
        <f t="shared" si="99"/>
        <v/>
      </c>
      <c r="Q470" s="105" t="str">
        <f t="shared" si="100"/>
        <v/>
      </c>
      <c r="R470" s="105" t="str">
        <f t="shared" si="101"/>
        <v/>
      </c>
      <c r="S470" s="106" t="str">
        <f t="shared" si="102"/>
        <v/>
      </c>
      <c r="T470" s="105" t="str">
        <f t="shared" si="88"/>
        <v/>
      </c>
    </row>
    <row r="471" spans="1:48" ht="19.95" customHeight="1">
      <c r="A471" s="79" t="str">
        <f t="shared" si="103"/>
        <v/>
      </c>
      <c r="B471" s="104">
        <f>SUM($A$2:A471)</f>
        <v>0</v>
      </c>
      <c r="C471" s="105" t="str">
        <f>'Agripp Woods (Asia, EU)'!A47</f>
        <v>W036</v>
      </c>
      <c r="D471" s="105">
        <f>IF(VLOOKUP(C471,'Agripp Woods (Asia, EU)'!$A$12:$AE$830,30,0)="",0,VLOOKUP(C471,'Agripp Woods (Asia, EU)'!$A$12:$AE$830,30,0))</f>
        <v>0</v>
      </c>
      <c r="E471" s="105">
        <v>470</v>
      </c>
      <c r="F471" s="106">
        <f>IF(VLOOKUP(C471,'Agripp Woods (Asia, EU)'!$A$12:$AG$717,32,0)="",0,VLOOKUP(C471,'Agripp Woods (Asia, EU)'!$A$12:$AG$717,32,0))</f>
        <v>0</v>
      </c>
      <c r="G471" s="107"/>
      <c r="H471" s="107"/>
      <c r="I471" s="107"/>
      <c r="J471" s="105" t="str">
        <f t="shared" si="93"/>
        <v/>
      </c>
      <c r="K471" s="105" t="str">
        <f t="shared" si="94"/>
        <v/>
      </c>
      <c r="L471" s="105" t="str">
        <f t="shared" si="95"/>
        <v/>
      </c>
      <c r="M471" s="105" t="str">
        <f t="shared" si="96"/>
        <v/>
      </c>
      <c r="N471" s="105" t="str">
        <f t="shared" si="97"/>
        <v/>
      </c>
      <c r="O471" s="105" t="str">
        <f t="shared" si="98"/>
        <v/>
      </c>
      <c r="P471" s="105" t="str">
        <f t="shared" si="99"/>
        <v/>
      </c>
      <c r="Q471" s="105" t="str">
        <f t="shared" si="100"/>
        <v/>
      </c>
      <c r="R471" s="105" t="str">
        <f t="shared" si="101"/>
        <v/>
      </c>
      <c r="S471" s="106" t="str">
        <f t="shared" si="102"/>
        <v/>
      </c>
      <c r="T471" s="105" t="str">
        <f t="shared" si="88"/>
        <v/>
      </c>
    </row>
    <row r="472" spans="1:48" ht="19.95" customHeight="1">
      <c r="A472" s="79" t="str">
        <f t="shared" si="103"/>
        <v/>
      </c>
      <c r="B472" s="104">
        <f>SUM($A$2:A472)</f>
        <v>0</v>
      </c>
      <c r="C472" s="105" t="str">
        <f>'Agripp Woods (Asia, EU)'!A48</f>
        <v>W037</v>
      </c>
      <c r="D472" s="105">
        <f>IF(VLOOKUP(C472,'Agripp Woods (Asia, EU)'!$A$12:$AE$830,30,0)="",0,VLOOKUP(C472,'Agripp Woods (Asia, EU)'!$A$12:$AE$830,30,0))</f>
        <v>0</v>
      </c>
      <c r="E472" s="105">
        <v>471</v>
      </c>
      <c r="F472" s="106">
        <f>IF(VLOOKUP(C472,'Agripp Woods (Asia, EU)'!$A$12:$AG$717,32,0)="",0,VLOOKUP(C472,'Agripp Woods (Asia, EU)'!$A$12:$AG$717,32,0))</f>
        <v>0</v>
      </c>
      <c r="G472" s="107"/>
      <c r="H472" s="107"/>
      <c r="I472" s="107"/>
      <c r="J472" s="105" t="str">
        <f t="shared" si="93"/>
        <v/>
      </c>
      <c r="K472" s="105" t="str">
        <f t="shared" si="94"/>
        <v/>
      </c>
      <c r="L472" s="105" t="str">
        <f t="shared" si="95"/>
        <v/>
      </c>
      <c r="M472" s="105" t="str">
        <f t="shared" si="96"/>
        <v/>
      </c>
      <c r="N472" s="105" t="str">
        <f t="shared" si="97"/>
        <v/>
      </c>
      <c r="O472" s="105" t="str">
        <f t="shared" si="98"/>
        <v/>
      </c>
      <c r="P472" s="105" t="str">
        <f t="shared" si="99"/>
        <v/>
      </c>
      <c r="Q472" s="105" t="str">
        <f t="shared" si="100"/>
        <v/>
      </c>
      <c r="R472" s="105" t="str">
        <f t="shared" si="101"/>
        <v/>
      </c>
      <c r="S472" s="106" t="str">
        <f t="shared" si="102"/>
        <v/>
      </c>
      <c r="T472" s="105" t="str">
        <f t="shared" si="88"/>
        <v/>
      </c>
    </row>
    <row r="473" spans="1:48" ht="19.95" customHeight="1">
      <c r="A473" s="79" t="str">
        <f t="shared" si="103"/>
        <v/>
      </c>
      <c r="B473" s="104">
        <f>SUM($A$2:A473)</f>
        <v>0</v>
      </c>
      <c r="C473" s="105" t="str">
        <f>'Agripp Woods (Asia, EU)'!A49</f>
        <v>W038</v>
      </c>
      <c r="D473" s="105">
        <f>IF(VLOOKUP(C473,'Agripp Woods (Asia, EU)'!$A$12:$AE$830,30,0)="",0,VLOOKUP(C473,'Agripp Woods (Asia, EU)'!$A$12:$AE$830,30,0))</f>
        <v>0</v>
      </c>
      <c r="E473" s="105">
        <v>472</v>
      </c>
      <c r="F473" s="106">
        <f>IF(VLOOKUP(C473,'Agripp Woods (Asia, EU)'!$A$12:$AG$717,32,0)="",0,VLOOKUP(C473,'Agripp Woods (Asia, EU)'!$A$12:$AG$717,32,0))</f>
        <v>0</v>
      </c>
      <c r="G473" s="107"/>
      <c r="H473" s="107"/>
      <c r="I473" s="107"/>
      <c r="J473" s="105" t="str">
        <f t="shared" si="93"/>
        <v/>
      </c>
      <c r="K473" s="105" t="str">
        <f t="shared" si="94"/>
        <v/>
      </c>
      <c r="L473" s="105" t="str">
        <f t="shared" si="95"/>
        <v/>
      </c>
      <c r="M473" s="105" t="str">
        <f t="shared" si="96"/>
        <v/>
      </c>
      <c r="N473" s="105" t="str">
        <f t="shared" si="97"/>
        <v/>
      </c>
      <c r="O473" s="105" t="str">
        <f t="shared" si="98"/>
        <v/>
      </c>
      <c r="P473" s="105" t="str">
        <f t="shared" si="99"/>
        <v/>
      </c>
      <c r="Q473" s="105" t="str">
        <f t="shared" si="100"/>
        <v/>
      </c>
      <c r="R473" s="105" t="str">
        <f t="shared" si="101"/>
        <v/>
      </c>
      <c r="S473" s="106" t="str">
        <f t="shared" si="102"/>
        <v/>
      </c>
      <c r="T473" s="105" t="str">
        <f t="shared" si="88"/>
        <v/>
      </c>
    </row>
    <row r="474" spans="1:48" s="81" customFormat="1" ht="19.95" customHeight="1">
      <c r="A474" s="79" t="str">
        <f t="shared" si="103"/>
        <v/>
      </c>
      <c r="B474" s="104">
        <f>SUM($A$2:A474)</f>
        <v>0</v>
      </c>
      <c r="C474" s="105" t="str">
        <f>'Agripp Woods (Asia, EU)'!A50</f>
        <v>W039</v>
      </c>
      <c r="D474" s="105">
        <f>IF(VLOOKUP(C474,'Agripp Woods (Asia, EU)'!$A$12:$AE$830,30,0)="",0,VLOOKUP(C474,'Agripp Woods (Asia, EU)'!$A$12:$AE$830,30,0))</f>
        <v>0</v>
      </c>
      <c r="E474" s="105">
        <v>473</v>
      </c>
      <c r="F474" s="106">
        <f>IF(VLOOKUP(C474,'Agripp Woods (Asia, EU)'!$A$12:$AG$717,32,0)="",0,VLOOKUP(C474,'Agripp Woods (Asia, EU)'!$A$12:$AG$717,32,0))</f>
        <v>0</v>
      </c>
      <c r="G474" s="107"/>
      <c r="H474" s="107"/>
      <c r="I474" s="107"/>
      <c r="J474" s="105" t="str">
        <f t="shared" si="93"/>
        <v/>
      </c>
      <c r="K474" s="105" t="str">
        <f t="shared" si="94"/>
        <v/>
      </c>
      <c r="L474" s="105" t="str">
        <f t="shared" si="95"/>
        <v/>
      </c>
      <c r="M474" s="105" t="str">
        <f t="shared" si="96"/>
        <v/>
      </c>
      <c r="N474" s="105" t="str">
        <f t="shared" si="97"/>
        <v/>
      </c>
      <c r="O474" s="105" t="str">
        <f t="shared" si="98"/>
        <v/>
      </c>
      <c r="P474" s="105" t="str">
        <f t="shared" si="99"/>
        <v/>
      </c>
      <c r="Q474" s="105" t="str">
        <f t="shared" si="100"/>
        <v/>
      </c>
      <c r="R474" s="105" t="str">
        <f t="shared" si="101"/>
        <v/>
      </c>
      <c r="S474" s="106" t="str">
        <f t="shared" si="102"/>
        <v/>
      </c>
      <c r="T474" s="105" t="str">
        <f t="shared" si="88"/>
        <v/>
      </c>
      <c r="U474" s="77"/>
      <c r="V474" s="77"/>
      <c r="W474" s="77"/>
      <c r="X474" s="77"/>
      <c r="Y474" s="77"/>
      <c r="Z474" s="77"/>
      <c r="AA474" s="77"/>
      <c r="AB474" s="77"/>
      <c r="AC474" s="77"/>
      <c r="AD474" s="135"/>
      <c r="AE474" s="77"/>
      <c r="AF474" s="200"/>
      <c r="AG474" s="80"/>
      <c r="AH474" s="77"/>
      <c r="AI474" s="77"/>
      <c r="AJ474" s="77"/>
      <c r="AK474" s="77"/>
      <c r="AL474" s="77"/>
      <c r="AM474" s="77"/>
      <c r="AN474" s="77"/>
      <c r="AO474" s="77"/>
      <c r="AP474" s="77"/>
      <c r="AQ474" s="77"/>
      <c r="AR474" s="77"/>
      <c r="AS474" s="77"/>
      <c r="AT474" s="77"/>
      <c r="AU474" s="77"/>
      <c r="AV474" s="77"/>
    </row>
    <row r="475" spans="1:48" ht="19.95" customHeight="1">
      <c r="A475" s="79" t="str">
        <f t="shared" si="103"/>
        <v/>
      </c>
      <c r="B475" s="104">
        <f>SUM($A$2:A475)</f>
        <v>0</v>
      </c>
      <c r="C475" s="105" t="str">
        <f>'Agripp Woods (Asia, EU)'!A51</f>
        <v>W040</v>
      </c>
      <c r="D475" s="105">
        <f>IF(VLOOKUP(C475,'Agripp Woods (Asia, EU)'!$A$12:$AE$830,30,0)="",0,VLOOKUP(C475,'Agripp Woods (Asia, EU)'!$A$12:$AE$830,30,0))</f>
        <v>0</v>
      </c>
      <c r="E475" s="105">
        <v>474</v>
      </c>
      <c r="F475" s="106">
        <f>IF(VLOOKUP(C475,'Agripp Woods (Asia, EU)'!$A$12:$AG$717,32,0)="",0,VLOOKUP(C475,'Agripp Woods (Asia, EU)'!$A$12:$AG$717,32,0))</f>
        <v>0</v>
      </c>
      <c r="G475" s="107"/>
      <c r="H475" s="107"/>
      <c r="I475" s="107"/>
      <c r="J475" s="105" t="str">
        <f t="shared" si="93"/>
        <v/>
      </c>
      <c r="K475" s="105" t="str">
        <f t="shared" si="94"/>
        <v/>
      </c>
      <c r="L475" s="105" t="str">
        <f t="shared" si="95"/>
        <v/>
      </c>
      <c r="M475" s="105" t="str">
        <f t="shared" si="96"/>
        <v/>
      </c>
      <c r="N475" s="105" t="str">
        <f t="shared" si="97"/>
        <v/>
      </c>
      <c r="O475" s="105" t="str">
        <f t="shared" si="98"/>
        <v/>
      </c>
      <c r="P475" s="105" t="str">
        <f t="shared" si="99"/>
        <v/>
      </c>
      <c r="Q475" s="105" t="str">
        <f t="shared" si="100"/>
        <v/>
      </c>
      <c r="R475" s="105" t="str">
        <f t="shared" si="101"/>
        <v/>
      </c>
      <c r="S475" s="106" t="str">
        <f t="shared" si="102"/>
        <v/>
      </c>
      <c r="T475" s="105" t="str">
        <f t="shared" si="88"/>
        <v/>
      </c>
    </row>
    <row r="476" spans="1:48" ht="19.95" customHeight="1">
      <c r="A476" s="79" t="str">
        <f t="shared" si="103"/>
        <v/>
      </c>
      <c r="B476" s="104">
        <f>SUM($A$2:A476)</f>
        <v>0</v>
      </c>
      <c r="C476" s="105" t="str">
        <f>'Agripp Woods (Asia, EU)'!A52</f>
        <v>W041</v>
      </c>
      <c r="D476" s="105">
        <f>IF(VLOOKUP(C476,'Agripp Woods (Asia, EU)'!$A$12:$AE$830,30,0)="",0,VLOOKUP(C476,'Agripp Woods (Asia, EU)'!$A$12:$AE$830,30,0))</f>
        <v>0</v>
      </c>
      <c r="E476" s="105">
        <v>475</v>
      </c>
      <c r="F476" s="106">
        <f>IF(VLOOKUP(C476,'Agripp Woods (Asia, EU)'!$A$12:$AG$717,32,0)="",0,VLOOKUP(C476,'Agripp Woods (Asia, EU)'!$A$12:$AG$717,32,0))</f>
        <v>0</v>
      </c>
      <c r="G476" s="107"/>
      <c r="H476" s="107"/>
      <c r="I476" s="107"/>
      <c r="J476" s="105" t="str">
        <f t="shared" si="93"/>
        <v/>
      </c>
      <c r="K476" s="105" t="str">
        <f t="shared" si="94"/>
        <v/>
      </c>
      <c r="L476" s="105" t="str">
        <f t="shared" si="95"/>
        <v/>
      </c>
      <c r="M476" s="105" t="str">
        <f t="shared" si="96"/>
        <v/>
      </c>
      <c r="N476" s="105" t="str">
        <f t="shared" si="97"/>
        <v/>
      </c>
      <c r="O476" s="105" t="str">
        <f t="shared" si="98"/>
        <v/>
      </c>
      <c r="P476" s="105" t="str">
        <f t="shared" si="99"/>
        <v/>
      </c>
      <c r="Q476" s="105" t="str">
        <f t="shared" si="100"/>
        <v/>
      </c>
      <c r="R476" s="105" t="str">
        <f t="shared" si="101"/>
        <v/>
      </c>
      <c r="S476" s="106" t="str">
        <f t="shared" si="102"/>
        <v/>
      </c>
      <c r="T476" s="105" t="str">
        <f t="shared" si="88"/>
        <v/>
      </c>
    </row>
    <row r="477" spans="1:48" ht="19.95" customHeight="1">
      <c r="A477" s="79" t="str">
        <f t="shared" si="103"/>
        <v/>
      </c>
      <c r="B477" s="104">
        <f>SUM($A$2:A477)</f>
        <v>0</v>
      </c>
      <c r="C477" s="105" t="str">
        <f>'Agripp Woods (Asia, EU)'!A53</f>
        <v>W042</v>
      </c>
      <c r="D477" s="105">
        <f>IF(VLOOKUP(C477,'Agripp Woods (Asia, EU)'!$A$12:$AE$830,30,0)="",0,VLOOKUP(C477,'Agripp Woods (Asia, EU)'!$A$12:$AE$830,30,0))</f>
        <v>0</v>
      </c>
      <c r="E477" s="105">
        <v>476</v>
      </c>
      <c r="F477" s="106">
        <f>IF(VLOOKUP(C477,'Agripp Woods (Asia, EU)'!$A$12:$AG$717,32,0)="",0,VLOOKUP(C477,'Agripp Woods (Asia, EU)'!$A$12:$AG$717,32,0))</f>
        <v>0</v>
      </c>
      <c r="G477" s="107"/>
      <c r="H477" s="107"/>
      <c r="I477" s="107"/>
      <c r="J477" s="105" t="str">
        <f t="shared" si="93"/>
        <v/>
      </c>
      <c r="K477" s="105" t="str">
        <f t="shared" si="94"/>
        <v/>
      </c>
      <c r="L477" s="105" t="str">
        <f t="shared" si="95"/>
        <v/>
      </c>
      <c r="M477" s="105" t="str">
        <f t="shared" si="96"/>
        <v/>
      </c>
      <c r="N477" s="105" t="str">
        <f t="shared" si="97"/>
        <v/>
      </c>
      <c r="O477" s="105" t="str">
        <f t="shared" si="98"/>
        <v/>
      </c>
      <c r="P477" s="105" t="str">
        <f t="shared" si="99"/>
        <v/>
      </c>
      <c r="Q477" s="105" t="str">
        <f t="shared" si="100"/>
        <v/>
      </c>
      <c r="R477" s="105" t="str">
        <f t="shared" si="101"/>
        <v/>
      </c>
      <c r="S477" s="106" t="str">
        <f t="shared" si="102"/>
        <v/>
      </c>
      <c r="T477" s="105" t="str">
        <f t="shared" si="88"/>
        <v/>
      </c>
    </row>
    <row r="478" spans="1:48" ht="19.95" customHeight="1">
      <c r="A478" s="79" t="str">
        <f t="shared" si="103"/>
        <v/>
      </c>
      <c r="B478" s="104">
        <f>SUM($A$2:A478)</f>
        <v>0</v>
      </c>
      <c r="C478" s="105" t="str">
        <f>'Agripp Woods (Asia, EU)'!A54</f>
        <v>W043</v>
      </c>
      <c r="D478" s="105">
        <f>IF(VLOOKUP(C478,'Agripp Woods (Asia, EU)'!$A$12:$AE$830,30,0)="",0,VLOOKUP(C478,'Agripp Woods (Asia, EU)'!$A$12:$AE$830,30,0))</f>
        <v>0</v>
      </c>
      <c r="E478" s="105">
        <v>477</v>
      </c>
      <c r="F478" s="106">
        <f>IF(VLOOKUP(C478,'Agripp Woods (Asia, EU)'!$A$12:$AG$717,32,0)="",0,VLOOKUP(C478,'Agripp Woods (Asia, EU)'!$A$12:$AG$717,32,0))</f>
        <v>0</v>
      </c>
      <c r="G478" s="107"/>
      <c r="H478" s="107"/>
      <c r="I478" s="107"/>
      <c r="J478" s="105" t="str">
        <f t="shared" si="93"/>
        <v/>
      </c>
      <c r="K478" s="105" t="str">
        <f t="shared" si="94"/>
        <v/>
      </c>
      <c r="L478" s="105" t="str">
        <f t="shared" si="95"/>
        <v/>
      </c>
      <c r="M478" s="105" t="str">
        <f t="shared" si="96"/>
        <v/>
      </c>
      <c r="N478" s="105" t="str">
        <f t="shared" si="97"/>
        <v/>
      </c>
      <c r="O478" s="105" t="str">
        <f t="shared" si="98"/>
        <v/>
      </c>
      <c r="P478" s="105" t="str">
        <f t="shared" si="99"/>
        <v/>
      </c>
      <c r="Q478" s="105" t="str">
        <f t="shared" si="100"/>
        <v/>
      </c>
      <c r="R478" s="105" t="str">
        <f t="shared" si="101"/>
        <v/>
      </c>
      <c r="S478" s="106" t="str">
        <f t="shared" si="102"/>
        <v/>
      </c>
      <c r="T478" s="105" t="str">
        <f t="shared" si="88"/>
        <v/>
      </c>
    </row>
    <row r="479" spans="1:48" ht="19.95" customHeight="1">
      <c r="A479" s="79" t="str">
        <f t="shared" si="103"/>
        <v/>
      </c>
      <c r="B479" s="104">
        <f>SUM($A$2:A479)</f>
        <v>0</v>
      </c>
      <c r="C479" s="105" t="str">
        <f>'Agripp Woods (Asia, EU)'!A55</f>
        <v>W044</v>
      </c>
      <c r="D479" s="105">
        <f>IF(VLOOKUP(C479,'Agripp Woods (Asia, EU)'!$A$12:$AE$830,30,0)="",0,VLOOKUP(C479,'Agripp Woods (Asia, EU)'!$A$12:$AE$830,30,0))</f>
        <v>0</v>
      </c>
      <c r="E479" s="105">
        <v>478</v>
      </c>
      <c r="F479" s="106">
        <f>IF(VLOOKUP(C479,'Agripp Woods (Asia, EU)'!$A$12:$AG$717,32,0)="",0,VLOOKUP(C479,'Agripp Woods (Asia, EU)'!$A$12:$AG$717,32,0))</f>
        <v>0</v>
      </c>
      <c r="G479" s="107"/>
      <c r="H479" s="107"/>
      <c r="I479" s="107"/>
      <c r="J479" s="105" t="str">
        <f t="shared" si="93"/>
        <v/>
      </c>
      <c r="K479" s="105" t="str">
        <f t="shared" si="94"/>
        <v/>
      </c>
      <c r="L479" s="105" t="str">
        <f t="shared" si="95"/>
        <v/>
      </c>
      <c r="M479" s="105" t="str">
        <f t="shared" si="96"/>
        <v/>
      </c>
      <c r="N479" s="105" t="str">
        <f t="shared" si="97"/>
        <v/>
      </c>
      <c r="O479" s="105" t="str">
        <f t="shared" si="98"/>
        <v/>
      </c>
      <c r="P479" s="105" t="str">
        <f t="shared" si="99"/>
        <v/>
      </c>
      <c r="Q479" s="105" t="str">
        <f t="shared" si="100"/>
        <v/>
      </c>
      <c r="R479" s="105" t="str">
        <f t="shared" si="101"/>
        <v/>
      </c>
      <c r="S479" s="106" t="str">
        <f t="shared" si="102"/>
        <v/>
      </c>
      <c r="T479" s="105" t="str">
        <f t="shared" ref="T479:T542" si="104">IF(S479="","",$T$1)</f>
        <v/>
      </c>
    </row>
    <row r="480" spans="1:48" ht="19.95" customHeight="1">
      <c r="A480" s="79" t="str">
        <f t="shared" si="103"/>
        <v/>
      </c>
      <c r="B480" s="104">
        <f>SUM($A$2:A480)</f>
        <v>0</v>
      </c>
      <c r="C480" s="105" t="str">
        <f>'Agripp Woods (Asia, EU)'!A56</f>
        <v>W045</v>
      </c>
      <c r="D480" s="105">
        <f>IF(VLOOKUP(C480,'Agripp Woods (Asia, EU)'!$A$12:$AE$830,30,0)="",0,VLOOKUP(C480,'Agripp Woods (Asia, EU)'!$A$12:$AE$830,30,0))</f>
        <v>0</v>
      </c>
      <c r="E480" s="105">
        <v>479</v>
      </c>
      <c r="F480" s="106">
        <f>IF(VLOOKUP(C480,'Agripp Woods (Asia, EU)'!$A$12:$AG$717,32,0)="",0,VLOOKUP(C480,'Agripp Woods (Asia, EU)'!$A$12:$AG$717,32,0))</f>
        <v>0</v>
      </c>
      <c r="G480" s="107"/>
      <c r="H480" s="107"/>
      <c r="I480" s="107"/>
      <c r="J480" s="105" t="str">
        <f t="shared" si="93"/>
        <v/>
      </c>
      <c r="K480" s="105" t="str">
        <f t="shared" si="94"/>
        <v/>
      </c>
      <c r="L480" s="105" t="str">
        <f t="shared" si="95"/>
        <v/>
      </c>
      <c r="M480" s="105" t="str">
        <f t="shared" si="96"/>
        <v/>
      </c>
      <c r="N480" s="105" t="str">
        <f t="shared" si="97"/>
        <v/>
      </c>
      <c r="O480" s="105" t="str">
        <f t="shared" si="98"/>
        <v/>
      </c>
      <c r="P480" s="105" t="str">
        <f t="shared" si="99"/>
        <v/>
      </c>
      <c r="Q480" s="105" t="str">
        <f t="shared" si="100"/>
        <v/>
      </c>
      <c r="R480" s="105" t="str">
        <f t="shared" si="101"/>
        <v/>
      </c>
      <c r="S480" s="106" t="str">
        <f t="shared" si="102"/>
        <v/>
      </c>
      <c r="T480" s="105" t="str">
        <f t="shared" si="104"/>
        <v/>
      </c>
    </row>
    <row r="481" spans="1:20" ht="19.95" customHeight="1">
      <c r="A481" s="79" t="str">
        <f t="shared" si="103"/>
        <v/>
      </c>
      <c r="B481" s="104">
        <f>SUM($A$2:A481)</f>
        <v>0</v>
      </c>
      <c r="C481" s="105" t="str">
        <f>'Agripp Woods (Asia, EU)'!A57</f>
        <v>W046</v>
      </c>
      <c r="D481" s="105">
        <f>IF(VLOOKUP(C481,'Agripp Woods (Asia, EU)'!$A$12:$AE$830,30,0)="",0,VLOOKUP(C481,'Agripp Woods (Asia, EU)'!$A$12:$AE$830,30,0))</f>
        <v>0</v>
      </c>
      <c r="E481" s="105">
        <v>480</v>
      </c>
      <c r="F481" s="106">
        <f>IF(VLOOKUP(C481,'Agripp Woods (Asia, EU)'!$A$12:$AG$717,32,0)="",0,VLOOKUP(C481,'Agripp Woods (Asia, EU)'!$A$12:$AG$717,32,0))</f>
        <v>0</v>
      </c>
      <c r="G481" s="107"/>
      <c r="H481" s="107"/>
      <c r="I481" s="107"/>
      <c r="J481" s="105" t="str">
        <f t="shared" si="93"/>
        <v/>
      </c>
      <c r="K481" s="105" t="str">
        <f t="shared" si="94"/>
        <v/>
      </c>
      <c r="L481" s="105" t="str">
        <f t="shared" si="95"/>
        <v/>
      </c>
      <c r="M481" s="105" t="str">
        <f t="shared" si="96"/>
        <v/>
      </c>
      <c r="N481" s="105" t="str">
        <f t="shared" si="97"/>
        <v/>
      </c>
      <c r="O481" s="105" t="str">
        <f t="shared" si="98"/>
        <v/>
      </c>
      <c r="P481" s="105" t="str">
        <f t="shared" si="99"/>
        <v/>
      </c>
      <c r="Q481" s="105" t="str">
        <f t="shared" si="100"/>
        <v/>
      </c>
      <c r="R481" s="105" t="str">
        <f t="shared" si="101"/>
        <v/>
      </c>
      <c r="S481" s="106" t="str">
        <f t="shared" si="102"/>
        <v/>
      </c>
      <c r="T481" s="105" t="str">
        <f t="shared" si="104"/>
        <v/>
      </c>
    </row>
    <row r="482" spans="1:20" ht="19.95" customHeight="1">
      <c r="A482" s="79" t="str">
        <f t="shared" si="103"/>
        <v/>
      </c>
      <c r="B482" s="104">
        <f>SUM($A$2:A482)</f>
        <v>0</v>
      </c>
      <c r="C482" s="105" t="str">
        <f>'Agripp Woods (Asia, EU)'!A58</f>
        <v>W047</v>
      </c>
      <c r="D482" s="105">
        <f>IF(VLOOKUP(C482,'Agripp Woods (Asia, EU)'!$A$12:$AE$830,30,0)="",0,VLOOKUP(C482,'Agripp Woods (Asia, EU)'!$A$12:$AE$830,30,0))</f>
        <v>0</v>
      </c>
      <c r="E482" s="105">
        <v>481</v>
      </c>
      <c r="F482" s="106">
        <f>IF(VLOOKUP(C482,'Agripp Woods (Asia, EU)'!$A$12:$AG$717,32,0)="",0,VLOOKUP(C482,'Agripp Woods (Asia, EU)'!$A$12:$AG$717,32,0))</f>
        <v>0</v>
      </c>
      <c r="G482" s="107"/>
      <c r="H482" s="107"/>
      <c r="I482" s="107"/>
      <c r="J482" s="105" t="str">
        <f t="shared" si="93"/>
        <v/>
      </c>
      <c r="K482" s="105" t="str">
        <f t="shared" si="94"/>
        <v/>
      </c>
      <c r="L482" s="105" t="str">
        <f t="shared" si="95"/>
        <v/>
      </c>
      <c r="M482" s="105" t="str">
        <f t="shared" si="96"/>
        <v/>
      </c>
      <c r="N482" s="105" t="str">
        <f t="shared" si="97"/>
        <v/>
      </c>
      <c r="O482" s="105" t="str">
        <f t="shared" si="98"/>
        <v/>
      </c>
      <c r="P482" s="105" t="str">
        <f t="shared" si="99"/>
        <v/>
      </c>
      <c r="Q482" s="105" t="str">
        <f t="shared" si="100"/>
        <v/>
      </c>
      <c r="R482" s="105" t="str">
        <f t="shared" si="101"/>
        <v/>
      </c>
      <c r="S482" s="106" t="str">
        <f t="shared" si="102"/>
        <v/>
      </c>
      <c r="T482" s="105" t="str">
        <f t="shared" si="104"/>
        <v/>
      </c>
    </row>
    <row r="483" spans="1:20" ht="19.95" customHeight="1">
      <c r="A483" s="79" t="str">
        <f t="shared" si="103"/>
        <v/>
      </c>
      <c r="B483" s="104">
        <f>SUM($A$2:A483)</f>
        <v>0</v>
      </c>
      <c r="C483" s="105" t="str">
        <f>'Agripp Woods (Asia, EU)'!A59</f>
        <v>W048</v>
      </c>
      <c r="D483" s="105">
        <f>IF(VLOOKUP(C483,'Agripp Woods (Asia, EU)'!$A$12:$AE$830,30,0)="",0,VLOOKUP(C483,'Agripp Woods (Asia, EU)'!$A$12:$AE$830,30,0))</f>
        <v>0</v>
      </c>
      <c r="E483" s="105">
        <v>482</v>
      </c>
      <c r="F483" s="106">
        <f>IF(VLOOKUP(C483,'Agripp Woods (Asia, EU)'!$A$12:$AG$717,32,0)="",0,VLOOKUP(C483,'Agripp Woods (Asia, EU)'!$A$12:$AG$717,32,0))</f>
        <v>0</v>
      </c>
      <c r="G483" s="107"/>
      <c r="H483" s="107"/>
      <c r="I483" s="107"/>
      <c r="J483" s="105" t="str">
        <f t="shared" si="93"/>
        <v/>
      </c>
      <c r="K483" s="105" t="str">
        <f t="shared" si="94"/>
        <v/>
      </c>
      <c r="L483" s="105" t="str">
        <f t="shared" si="95"/>
        <v/>
      </c>
      <c r="M483" s="105" t="str">
        <f t="shared" si="96"/>
        <v/>
      </c>
      <c r="N483" s="105" t="str">
        <f t="shared" si="97"/>
        <v/>
      </c>
      <c r="O483" s="105" t="str">
        <f t="shared" si="98"/>
        <v/>
      </c>
      <c r="P483" s="105" t="str">
        <f t="shared" si="99"/>
        <v/>
      </c>
      <c r="Q483" s="105" t="str">
        <f t="shared" si="100"/>
        <v/>
      </c>
      <c r="R483" s="105" t="str">
        <f t="shared" si="101"/>
        <v/>
      </c>
      <c r="S483" s="106" t="str">
        <f t="shared" si="102"/>
        <v/>
      </c>
      <c r="T483" s="105" t="str">
        <f t="shared" si="104"/>
        <v/>
      </c>
    </row>
    <row r="484" spans="1:20" ht="19.95" customHeight="1">
      <c r="A484" s="79" t="str">
        <f t="shared" si="103"/>
        <v/>
      </c>
      <c r="B484" s="104">
        <f>SUM($A$2:A484)</f>
        <v>0</v>
      </c>
      <c r="C484" s="105" t="str">
        <f>'Agripp Woods (Asia, EU)'!A60</f>
        <v>W049</v>
      </c>
      <c r="D484" s="105">
        <f>IF(VLOOKUP(C484,'Agripp Woods (Asia, EU)'!$A$12:$AE$830,30,0)="",0,VLOOKUP(C484,'Agripp Woods (Asia, EU)'!$A$12:$AE$830,30,0))</f>
        <v>0</v>
      </c>
      <c r="E484" s="105">
        <v>483</v>
      </c>
      <c r="F484" s="106">
        <f>IF(VLOOKUP(C484,'Agripp Woods (Asia, EU)'!$A$12:$AG$717,32,0)="",0,VLOOKUP(C484,'Agripp Woods (Asia, EU)'!$A$12:$AG$717,32,0))</f>
        <v>0</v>
      </c>
      <c r="G484" s="107"/>
      <c r="H484" s="107"/>
      <c r="I484" s="107"/>
      <c r="J484" s="105" t="str">
        <f t="shared" si="93"/>
        <v/>
      </c>
      <c r="K484" s="105" t="str">
        <f t="shared" si="94"/>
        <v/>
      </c>
      <c r="L484" s="105" t="str">
        <f t="shared" si="95"/>
        <v/>
      </c>
      <c r="M484" s="105" t="str">
        <f t="shared" si="96"/>
        <v/>
      </c>
      <c r="N484" s="105" t="str">
        <f t="shared" si="97"/>
        <v/>
      </c>
      <c r="O484" s="105" t="str">
        <f t="shared" si="98"/>
        <v/>
      </c>
      <c r="P484" s="105" t="str">
        <f t="shared" si="99"/>
        <v/>
      </c>
      <c r="Q484" s="105" t="str">
        <f t="shared" si="100"/>
        <v/>
      </c>
      <c r="R484" s="105" t="str">
        <f t="shared" si="101"/>
        <v/>
      </c>
      <c r="S484" s="106" t="str">
        <f t="shared" si="102"/>
        <v/>
      </c>
      <c r="T484" s="105" t="str">
        <f t="shared" si="104"/>
        <v/>
      </c>
    </row>
    <row r="485" spans="1:20" ht="19.95" customHeight="1">
      <c r="A485" s="79" t="str">
        <f t="shared" si="103"/>
        <v/>
      </c>
      <c r="B485" s="104">
        <f>SUM($A$2:A485)</f>
        <v>0</v>
      </c>
      <c r="C485" s="105" t="str">
        <f>'Agripp Woods (Asia, EU)'!A61</f>
        <v>W050</v>
      </c>
      <c r="D485" s="105">
        <f>IF(VLOOKUP(C485,'Agripp Woods (Asia, EU)'!$A$12:$AE$830,30,0)="",0,VLOOKUP(C485,'Agripp Woods (Asia, EU)'!$A$12:$AE$830,30,0))</f>
        <v>0</v>
      </c>
      <c r="E485" s="105">
        <v>484</v>
      </c>
      <c r="F485" s="106">
        <f>IF(VLOOKUP(C485,'Agripp Woods (Asia, EU)'!$A$12:$AG$717,32,0)="",0,VLOOKUP(C485,'Agripp Woods (Asia, EU)'!$A$12:$AG$717,32,0))</f>
        <v>0</v>
      </c>
      <c r="G485" s="107"/>
      <c r="H485" s="107"/>
      <c r="I485" s="107"/>
      <c r="J485" s="105" t="str">
        <f t="shared" si="93"/>
        <v/>
      </c>
      <c r="K485" s="105" t="str">
        <f t="shared" si="94"/>
        <v/>
      </c>
      <c r="L485" s="105" t="str">
        <f t="shared" si="95"/>
        <v/>
      </c>
      <c r="M485" s="105" t="str">
        <f t="shared" si="96"/>
        <v/>
      </c>
      <c r="N485" s="105" t="str">
        <f t="shared" si="97"/>
        <v/>
      </c>
      <c r="O485" s="105" t="str">
        <f t="shared" si="98"/>
        <v/>
      </c>
      <c r="P485" s="105" t="str">
        <f t="shared" si="99"/>
        <v/>
      </c>
      <c r="Q485" s="105" t="str">
        <f t="shared" si="100"/>
        <v/>
      </c>
      <c r="R485" s="105" t="str">
        <f t="shared" si="101"/>
        <v/>
      </c>
      <c r="S485" s="106" t="str">
        <f t="shared" si="102"/>
        <v/>
      </c>
      <c r="T485" s="105" t="str">
        <f t="shared" si="104"/>
        <v/>
      </c>
    </row>
    <row r="486" spans="1:20" ht="19.95" customHeight="1">
      <c r="A486" s="79" t="str">
        <f t="shared" si="103"/>
        <v/>
      </c>
      <c r="B486" s="104">
        <f>SUM($A$2:A486)</f>
        <v>0</v>
      </c>
      <c r="C486" s="105" t="str">
        <f>'Agripp Woods (Asia, EU)'!A62</f>
        <v>W051</v>
      </c>
      <c r="D486" s="105">
        <f>IF(VLOOKUP(C486,'Agripp Woods (Asia, EU)'!$A$12:$AE$830,30,0)="",0,VLOOKUP(C486,'Agripp Woods (Asia, EU)'!$A$12:$AE$830,30,0))</f>
        <v>0</v>
      </c>
      <c r="E486" s="105">
        <v>485</v>
      </c>
      <c r="F486" s="106">
        <f>IF(VLOOKUP(C486,'Agripp Woods (Asia, EU)'!$A$12:$AG$717,32,0)="",0,VLOOKUP(C486,'Agripp Woods (Asia, EU)'!$A$12:$AG$717,32,0))</f>
        <v>0</v>
      </c>
      <c r="G486" s="107"/>
      <c r="H486" s="107"/>
      <c r="I486" s="107"/>
      <c r="J486" s="105" t="str">
        <f t="shared" ref="J486:J517" si="105">IF(ISERROR(VLOOKUP($E467,$B$2:$D$1047,2,0)),"",VLOOKUP($E467,$B$2:$D$1047,2,0))</f>
        <v/>
      </c>
      <c r="K486" s="105" t="str">
        <f t="shared" si="94"/>
        <v/>
      </c>
      <c r="L486" s="105" t="str">
        <f t="shared" si="95"/>
        <v/>
      </c>
      <c r="M486" s="105" t="str">
        <f t="shared" si="96"/>
        <v/>
      </c>
      <c r="N486" s="105" t="str">
        <f t="shared" si="97"/>
        <v/>
      </c>
      <c r="O486" s="105" t="str">
        <f t="shared" si="98"/>
        <v/>
      </c>
      <c r="P486" s="105" t="str">
        <f t="shared" si="99"/>
        <v/>
      </c>
      <c r="Q486" s="105" t="str">
        <f t="shared" si="100"/>
        <v/>
      </c>
      <c r="R486" s="105" t="str">
        <f t="shared" ref="R486:R517" si="106">IF(ISERROR(VLOOKUP(J486,C:D,2,0)),"",VLOOKUP(J486,C:D,2,0))</f>
        <v/>
      </c>
      <c r="S486" s="106" t="str">
        <f t="shared" ref="S486:S517" si="107">IF(ISERROR(VLOOKUP(J486,C:F,4,0)),"",VLOOKUP(J486,C:F,4,0))</f>
        <v/>
      </c>
      <c r="T486" s="105" t="str">
        <f t="shared" si="104"/>
        <v/>
      </c>
    </row>
    <row r="487" spans="1:20" ht="19.95" customHeight="1">
      <c r="A487" s="79" t="str">
        <f t="shared" si="103"/>
        <v/>
      </c>
      <c r="B487" s="104">
        <f>SUM($A$2:A487)</f>
        <v>0</v>
      </c>
      <c r="C487" s="105" t="str">
        <f>'Agripp Woods (Asia, EU)'!A63</f>
        <v>W052</v>
      </c>
      <c r="D487" s="105">
        <f>IF(VLOOKUP(C487,'Agripp Woods (Asia, EU)'!$A$12:$AE$830,30,0)="",0,VLOOKUP(C487,'Agripp Woods (Asia, EU)'!$A$12:$AE$830,30,0))</f>
        <v>0</v>
      </c>
      <c r="E487" s="105">
        <v>486</v>
      </c>
      <c r="F487" s="106">
        <f>IF(VLOOKUP(C487,'Agripp Woods (Asia, EU)'!$A$12:$AG$717,32,0)="",0,VLOOKUP(C487,'Agripp Woods (Asia, EU)'!$A$12:$AG$717,32,0))</f>
        <v>0</v>
      </c>
      <c r="G487" s="107"/>
      <c r="H487" s="107"/>
      <c r="I487" s="107"/>
      <c r="J487" s="105" t="str">
        <f t="shared" si="105"/>
        <v/>
      </c>
      <c r="K487" s="105" t="str">
        <f t="shared" si="94"/>
        <v/>
      </c>
      <c r="L487" s="105" t="str">
        <f t="shared" si="95"/>
        <v/>
      </c>
      <c r="M487" s="105" t="str">
        <f t="shared" si="96"/>
        <v/>
      </c>
      <c r="N487" s="105" t="str">
        <f t="shared" si="97"/>
        <v/>
      </c>
      <c r="O487" s="105" t="str">
        <f t="shared" si="98"/>
        <v/>
      </c>
      <c r="P487" s="105" t="str">
        <f t="shared" si="99"/>
        <v/>
      </c>
      <c r="Q487" s="105" t="str">
        <f t="shared" si="100"/>
        <v/>
      </c>
      <c r="R487" s="105" t="str">
        <f t="shared" si="106"/>
        <v/>
      </c>
      <c r="S487" s="106" t="str">
        <f t="shared" si="107"/>
        <v/>
      </c>
      <c r="T487" s="105" t="str">
        <f t="shared" si="104"/>
        <v/>
      </c>
    </row>
    <row r="488" spans="1:20" ht="19.95" customHeight="1">
      <c r="A488" s="79" t="str">
        <f t="shared" si="103"/>
        <v/>
      </c>
      <c r="B488" s="104">
        <f>SUM($A$2:A488)</f>
        <v>0</v>
      </c>
      <c r="C488" s="105" t="str">
        <f>'Agripp Woods (Asia, EU)'!A64</f>
        <v>W053</v>
      </c>
      <c r="D488" s="105">
        <f>IF(VLOOKUP(C488,'Agripp Woods (Asia, EU)'!$A$12:$AE$830,30,0)="",0,VLOOKUP(C488,'Agripp Woods (Asia, EU)'!$A$12:$AE$830,30,0))</f>
        <v>0</v>
      </c>
      <c r="E488" s="105">
        <v>487</v>
      </c>
      <c r="F488" s="106">
        <f>IF(VLOOKUP(C488,'Agripp Woods (Asia, EU)'!$A$12:$AG$717,32,0)="",0,VLOOKUP(C488,'Agripp Woods (Asia, EU)'!$A$12:$AG$717,32,0))</f>
        <v>0</v>
      </c>
      <c r="G488" s="107"/>
      <c r="H488" s="107"/>
      <c r="I488" s="107"/>
      <c r="J488" s="105" t="str">
        <f t="shared" si="105"/>
        <v/>
      </c>
      <c r="K488" s="105" t="str">
        <f t="shared" si="94"/>
        <v/>
      </c>
      <c r="L488" s="105" t="str">
        <f t="shared" si="95"/>
        <v/>
      </c>
      <c r="M488" s="105" t="str">
        <f t="shared" si="96"/>
        <v/>
      </c>
      <c r="N488" s="105" t="str">
        <f t="shared" si="97"/>
        <v/>
      </c>
      <c r="O488" s="105" t="str">
        <f t="shared" si="98"/>
        <v/>
      </c>
      <c r="P488" s="105" t="str">
        <f t="shared" si="99"/>
        <v/>
      </c>
      <c r="Q488" s="105" t="str">
        <f t="shared" si="100"/>
        <v/>
      </c>
      <c r="R488" s="105" t="str">
        <f t="shared" si="106"/>
        <v/>
      </c>
      <c r="S488" s="106" t="str">
        <f t="shared" si="107"/>
        <v/>
      </c>
      <c r="T488" s="105" t="str">
        <f t="shared" si="104"/>
        <v/>
      </c>
    </row>
    <row r="489" spans="1:20" ht="19.95" customHeight="1">
      <c r="A489" s="79" t="str">
        <f t="shared" si="103"/>
        <v/>
      </c>
      <c r="B489" s="104">
        <f>SUM($A$2:A489)</f>
        <v>0</v>
      </c>
      <c r="C489" s="105" t="str">
        <f>'Agripp Woods (Asia, EU)'!A65</f>
        <v>W054</v>
      </c>
      <c r="D489" s="105">
        <f>IF(VLOOKUP(C489,'Agripp Woods (Asia, EU)'!$A$12:$AE$830,30,0)="",0,VLOOKUP(C489,'Agripp Woods (Asia, EU)'!$A$12:$AE$830,30,0))</f>
        <v>0</v>
      </c>
      <c r="E489" s="105">
        <v>488</v>
      </c>
      <c r="F489" s="106">
        <f>IF(VLOOKUP(C489,'Agripp Woods (Asia, EU)'!$A$12:$AG$717,32,0)="",0,VLOOKUP(C489,'Agripp Woods (Asia, EU)'!$A$12:$AG$717,32,0))</f>
        <v>0</v>
      </c>
      <c r="G489" s="107"/>
      <c r="H489" s="107"/>
      <c r="I489" s="107"/>
      <c r="J489" s="105" t="str">
        <f t="shared" si="105"/>
        <v/>
      </c>
      <c r="K489" s="105" t="str">
        <f t="shared" si="94"/>
        <v/>
      </c>
      <c r="L489" s="105" t="str">
        <f t="shared" si="95"/>
        <v/>
      </c>
      <c r="M489" s="105" t="str">
        <f t="shared" si="96"/>
        <v/>
      </c>
      <c r="N489" s="105" t="str">
        <f t="shared" si="97"/>
        <v/>
      </c>
      <c r="O489" s="105" t="str">
        <f t="shared" si="98"/>
        <v/>
      </c>
      <c r="P489" s="105" t="str">
        <f t="shared" si="99"/>
        <v/>
      </c>
      <c r="Q489" s="105" t="str">
        <f t="shared" si="100"/>
        <v/>
      </c>
      <c r="R489" s="105" t="str">
        <f t="shared" si="106"/>
        <v/>
      </c>
      <c r="S489" s="106" t="str">
        <f t="shared" si="107"/>
        <v/>
      </c>
      <c r="T489" s="105" t="str">
        <f t="shared" si="104"/>
        <v/>
      </c>
    </row>
    <row r="490" spans="1:20" ht="19.95" customHeight="1">
      <c r="A490" s="79" t="str">
        <f t="shared" si="103"/>
        <v/>
      </c>
      <c r="B490" s="104">
        <f>SUM($A$2:A490)</f>
        <v>0</v>
      </c>
      <c r="C490" s="105" t="str">
        <f>'Agripp Woods (Asia, EU)'!A66</f>
        <v>W055</v>
      </c>
      <c r="D490" s="105">
        <f>IF(VLOOKUP(C490,'Agripp Woods (Asia, EU)'!$A$12:$AE$830,30,0)="",0,VLOOKUP(C490,'Agripp Woods (Asia, EU)'!$A$12:$AE$830,30,0))</f>
        <v>0</v>
      </c>
      <c r="E490" s="105">
        <v>489</v>
      </c>
      <c r="F490" s="106">
        <f>IF(VLOOKUP(C490,'Agripp Woods (Asia, EU)'!$A$12:$AG$717,32,0)="",0,VLOOKUP(C490,'Agripp Woods (Asia, EU)'!$A$12:$AG$717,32,0))</f>
        <v>0</v>
      </c>
      <c r="G490" s="107"/>
      <c r="H490" s="107"/>
      <c r="I490" s="107"/>
      <c r="J490" s="105" t="str">
        <f t="shared" si="105"/>
        <v/>
      </c>
      <c r="K490" s="105" t="str">
        <f t="shared" si="94"/>
        <v/>
      </c>
      <c r="L490" s="105" t="str">
        <f t="shared" si="95"/>
        <v/>
      </c>
      <c r="M490" s="105" t="str">
        <f t="shared" si="96"/>
        <v/>
      </c>
      <c r="N490" s="105" t="str">
        <f t="shared" si="97"/>
        <v/>
      </c>
      <c r="O490" s="105" t="str">
        <f t="shared" si="98"/>
        <v/>
      </c>
      <c r="P490" s="105" t="str">
        <f t="shared" si="99"/>
        <v/>
      </c>
      <c r="Q490" s="105" t="str">
        <f t="shared" si="100"/>
        <v/>
      </c>
      <c r="R490" s="105" t="str">
        <f t="shared" si="106"/>
        <v/>
      </c>
      <c r="S490" s="106" t="str">
        <f t="shared" si="107"/>
        <v/>
      </c>
      <c r="T490" s="105" t="str">
        <f t="shared" si="104"/>
        <v/>
      </c>
    </row>
    <row r="491" spans="1:20" ht="19.95" customHeight="1">
      <c r="A491" s="79" t="str">
        <f t="shared" si="103"/>
        <v/>
      </c>
      <c r="B491" s="104">
        <f>SUM($A$2:A491)</f>
        <v>0</v>
      </c>
      <c r="C491" s="105" t="str">
        <f>'Agripp Woods (Asia, EU)'!A67</f>
        <v>W056</v>
      </c>
      <c r="D491" s="105">
        <f>IF(VLOOKUP(C491,'Agripp Woods (Asia, EU)'!$A$12:$AE$830,30,0)="",0,VLOOKUP(C491,'Agripp Woods (Asia, EU)'!$A$12:$AE$830,30,0))</f>
        <v>0</v>
      </c>
      <c r="E491" s="105">
        <v>490</v>
      </c>
      <c r="F491" s="106">
        <f>IF(VLOOKUP(C491,'Agripp Woods (Asia, EU)'!$A$12:$AG$717,32,0)="",0,VLOOKUP(C491,'Agripp Woods (Asia, EU)'!$A$12:$AG$717,32,0))</f>
        <v>0</v>
      </c>
      <c r="G491" s="107"/>
      <c r="H491" s="107"/>
      <c r="I491" s="107"/>
      <c r="J491" s="105" t="str">
        <f t="shared" si="105"/>
        <v/>
      </c>
      <c r="K491" s="105" t="str">
        <f t="shared" si="94"/>
        <v/>
      </c>
      <c r="L491" s="105" t="str">
        <f t="shared" si="95"/>
        <v/>
      </c>
      <c r="M491" s="105" t="str">
        <f t="shared" si="96"/>
        <v/>
      </c>
      <c r="N491" s="105" t="str">
        <f t="shared" si="97"/>
        <v/>
      </c>
      <c r="O491" s="105" t="str">
        <f t="shared" si="98"/>
        <v/>
      </c>
      <c r="P491" s="105" t="str">
        <f t="shared" si="99"/>
        <v/>
      </c>
      <c r="Q491" s="105" t="str">
        <f t="shared" si="100"/>
        <v/>
      </c>
      <c r="R491" s="105" t="str">
        <f t="shared" si="106"/>
        <v/>
      </c>
      <c r="S491" s="106" t="str">
        <f t="shared" si="107"/>
        <v/>
      </c>
      <c r="T491" s="105" t="str">
        <f t="shared" si="104"/>
        <v/>
      </c>
    </row>
    <row r="492" spans="1:20" ht="19.95" customHeight="1">
      <c r="A492" s="79" t="str">
        <f t="shared" si="103"/>
        <v/>
      </c>
      <c r="B492" s="104">
        <f>SUM($A$2:A492)</f>
        <v>0</v>
      </c>
      <c r="C492" s="105" t="str">
        <f>'Agripp Woods (Asia, EU)'!A68</f>
        <v>W057</v>
      </c>
      <c r="D492" s="105">
        <f>IF(VLOOKUP(C492,'Agripp Woods (Asia, EU)'!$A$12:$AE$830,30,0)="",0,VLOOKUP(C492,'Agripp Woods (Asia, EU)'!$A$12:$AE$830,30,0))</f>
        <v>0</v>
      </c>
      <c r="E492" s="105">
        <v>491</v>
      </c>
      <c r="F492" s="106">
        <f>IF(VLOOKUP(C492,'Agripp Woods (Asia, EU)'!$A$12:$AG$717,32,0)="",0,VLOOKUP(C492,'Agripp Woods (Asia, EU)'!$A$12:$AG$717,32,0))</f>
        <v>0</v>
      </c>
      <c r="G492" s="107"/>
      <c r="H492" s="107"/>
      <c r="I492" s="107"/>
      <c r="J492" s="105" t="str">
        <f t="shared" si="105"/>
        <v/>
      </c>
      <c r="K492" s="105" t="str">
        <f t="shared" si="94"/>
        <v/>
      </c>
      <c r="L492" s="105" t="str">
        <f t="shared" si="95"/>
        <v/>
      </c>
      <c r="M492" s="105" t="str">
        <f t="shared" si="96"/>
        <v/>
      </c>
      <c r="N492" s="105" t="str">
        <f t="shared" si="97"/>
        <v/>
      </c>
      <c r="O492" s="105" t="str">
        <f t="shared" si="98"/>
        <v/>
      </c>
      <c r="P492" s="105" t="str">
        <f t="shared" si="99"/>
        <v/>
      </c>
      <c r="Q492" s="105" t="str">
        <f t="shared" si="100"/>
        <v/>
      </c>
      <c r="R492" s="105" t="str">
        <f t="shared" si="106"/>
        <v/>
      </c>
      <c r="S492" s="106" t="str">
        <f t="shared" si="107"/>
        <v/>
      </c>
      <c r="T492" s="105" t="str">
        <f t="shared" si="104"/>
        <v/>
      </c>
    </row>
    <row r="493" spans="1:20" ht="19.95" customHeight="1">
      <c r="A493" s="79" t="str">
        <f t="shared" si="103"/>
        <v/>
      </c>
      <c r="B493" s="104">
        <f>SUM($A$2:A493)</f>
        <v>0</v>
      </c>
      <c r="C493" s="105" t="str">
        <f>'Agripp Woods (Asia, EU)'!A69</f>
        <v>W058</v>
      </c>
      <c r="D493" s="105">
        <f>IF(VLOOKUP(C493,'Agripp Woods (Asia, EU)'!$A$12:$AE$830,30,0)="",0,VLOOKUP(C493,'Agripp Woods (Asia, EU)'!$A$12:$AE$830,30,0))</f>
        <v>0</v>
      </c>
      <c r="E493" s="105">
        <v>492</v>
      </c>
      <c r="F493" s="106">
        <f>IF(VLOOKUP(C493,'Agripp Woods (Asia, EU)'!$A$12:$AG$717,32,0)="",0,VLOOKUP(C493,'Agripp Woods (Asia, EU)'!$A$12:$AG$717,32,0))</f>
        <v>0</v>
      </c>
      <c r="G493" s="107"/>
      <c r="H493" s="107"/>
      <c r="I493" s="107"/>
      <c r="J493" s="105" t="str">
        <f t="shared" si="105"/>
        <v/>
      </c>
      <c r="K493" s="105" t="str">
        <f t="shared" si="94"/>
        <v/>
      </c>
      <c r="L493" s="105" t="str">
        <f t="shared" si="95"/>
        <v/>
      </c>
      <c r="M493" s="105" t="str">
        <f t="shared" si="96"/>
        <v/>
      </c>
      <c r="N493" s="105" t="str">
        <f t="shared" si="97"/>
        <v/>
      </c>
      <c r="O493" s="105" t="str">
        <f t="shared" si="98"/>
        <v/>
      </c>
      <c r="P493" s="105" t="str">
        <f t="shared" si="99"/>
        <v/>
      </c>
      <c r="Q493" s="105" t="str">
        <f t="shared" si="100"/>
        <v/>
      </c>
      <c r="R493" s="105" t="str">
        <f t="shared" si="106"/>
        <v/>
      </c>
      <c r="S493" s="106" t="str">
        <f t="shared" si="107"/>
        <v/>
      </c>
      <c r="T493" s="105" t="str">
        <f t="shared" si="104"/>
        <v/>
      </c>
    </row>
    <row r="494" spans="1:20" ht="19.95" customHeight="1">
      <c r="A494" s="79" t="str">
        <f t="shared" si="103"/>
        <v/>
      </c>
      <c r="B494" s="104">
        <f>SUM($A$2:A494)</f>
        <v>0</v>
      </c>
      <c r="C494" s="105" t="str">
        <f>'Agripp Woods (Asia, EU)'!A70</f>
        <v>W059</v>
      </c>
      <c r="D494" s="105">
        <f>IF(VLOOKUP(C494,'Agripp Woods (Asia, EU)'!$A$12:$AE$830,30,0)="",0,VLOOKUP(C494,'Agripp Woods (Asia, EU)'!$A$12:$AE$830,30,0))</f>
        <v>0</v>
      </c>
      <c r="E494" s="105">
        <v>493</v>
      </c>
      <c r="F494" s="106">
        <f>IF(VLOOKUP(C494,'Agripp Woods (Asia, EU)'!$A$12:$AG$717,32,0)="",0,VLOOKUP(C494,'Agripp Woods (Asia, EU)'!$A$12:$AG$717,32,0))</f>
        <v>0</v>
      </c>
      <c r="G494" s="107"/>
      <c r="H494" s="107"/>
      <c r="I494" s="107"/>
      <c r="J494" s="105" t="str">
        <f t="shared" si="105"/>
        <v/>
      </c>
      <c r="K494" s="105" t="str">
        <f t="shared" si="94"/>
        <v/>
      </c>
      <c r="L494" s="105" t="str">
        <f t="shared" si="95"/>
        <v/>
      </c>
      <c r="M494" s="105" t="str">
        <f t="shared" si="96"/>
        <v/>
      </c>
      <c r="N494" s="105" t="str">
        <f t="shared" si="97"/>
        <v/>
      </c>
      <c r="O494" s="105" t="str">
        <f t="shared" si="98"/>
        <v/>
      </c>
      <c r="P494" s="105" t="str">
        <f t="shared" si="99"/>
        <v/>
      </c>
      <c r="Q494" s="105" t="str">
        <f t="shared" si="100"/>
        <v/>
      </c>
      <c r="R494" s="105" t="str">
        <f t="shared" si="106"/>
        <v/>
      </c>
      <c r="S494" s="106" t="str">
        <f t="shared" si="107"/>
        <v/>
      </c>
      <c r="T494" s="105" t="str">
        <f t="shared" si="104"/>
        <v/>
      </c>
    </row>
    <row r="495" spans="1:20" ht="19.95" customHeight="1">
      <c r="A495" s="79" t="str">
        <f t="shared" si="103"/>
        <v/>
      </c>
      <c r="B495" s="104">
        <f>SUM($A$2:A495)</f>
        <v>0</v>
      </c>
      <c r="C495" s="105" t="str">
        <f>'Agripp Woods (Asia, EU)'!A71</f>
        <v>W060</v>
      </c>
      <c r="D495" s="105">
        <f>IF(VLOOKUP(C495,'Agripp Woods (Asia, EU)'!$A$12:$AE$830,30,0)="",0,VLOOKUP(C495,'Agripp Woods (Asia, EU)'!$A$12:$AE$830,30,0))</f>
        <v>0</v>
      </c>
      <c r="E495" s="105">
        <v>494</v>
      </c>
      <c r="F495" s="106">
        <f>IF(VLOOKUP(C495,'Agripp Woods (Asia, EU)'!$A$12:$AG$717,32,0)="",0,VLOOKUP(C495,'Agripp Woods (Asia, EU)'!$A$12:$AG$717,32,0))</f>
        <v>0</v>
      </c>
      <c r="G495" s="107"/>
      <c r="H495" s="107"/>
      <c r="I495" s="107"/>
      <c r="J495" s="105" t="str">
        <f t="shared" si="105"/>
        <v/>
      </c>
      <c r="K495" s="105" t="str">
        <f t="shared" si="94"/>
        <v/>
      </c>
      <c r="L495" s="105" t="str">
        <f t="shared" si="95"/>
        <v/>
      </c>
      <c r="M495" s="105" t="str">
        <f t="shared" si="96"/>
        <v/>
      </c>
      <c r="N495" s="105" t="str">
        <f t="shared" si="97"/>
        <v/>
      </c>
      <c r="O495" s="105" t="str">
        <f t="shared" si="98"/>
        <v/>
      </c>
      <c r="P495" s="105" t="str">
        <f t="shared" si="99"/>
        <v/>
      </c>
      <c r="Q495" s="105" t="str">
        <f t="shared" si="100"/>
        <v/>
      </c>
      <c r="R495" s="105" t="str">
        <f t="shared" si="106"/>
        <v/>
      </c>
      <c r="S495" s="106" t="str">
        <f t="shared" si="107"/>
        <v/>
      </c>
      <c r="T495" s="105" t="str">
        <f t="shared" si="104"/>
        <v/>
      </c>
    </row>
    <row r="496" spans="1:20" ht="19.95" customHeight="1">
      <c r="A496" s="79" t="str">
        <f t="shared" si="103"/>
        <v/>
      </c>
      <c r="B496" s="104">
        <f>SUM($A$2:A496)</f>
        <v>0</v>
      </c>
      <c r="C496" s="105" t="str">
        <f>'Agripp Woods (Asia, EU)'!A72</f>
        <v>W061</v>
      </c>
      <c r="D496" s="105">
        <f>IF(VLOOKUP(C496,'Agripp Woods (Asia, EU)'!$A$12:$AE$830,30,0)="",0,VLOOKUP(C496,'Agripp Woods (Asia, EU)'!$A$12:$AE$830,30,0))</f>
        <v>0</v>
      </c>
      <c r="E496" s="105">
        <v>495</v>
      </c>
      <c r="F496" s="106">
        <f>IF(VLOOKUP(C496,'Agripp Woods (Asia, EU)'!$A$12:$AG$717,32,0)="",0,VLOOKUP(C496,'Agripp Woods (Asia, EU)'!$A$12:$AG$717,32,0))</f>
        <v>0</v>
      </c>
      <c r="G496" s="107"/>
      <c r="H496" s="107"/>
      <c r="I496" s="107"/>
      <c r="J496" s="105" t="str">
        <f t="shared" si="105"/>
        <v/>
      </c>
      <c r="K496" s="105" t="str">
        <f t="shared" si="94"/>
        <v/>
      </c>
      <c r="L496" s="105" t="str">
        <f t="shared" si="95"/>
        <v/>
      </c>
      <c r="M496" s="105" t="str">
        <f t="shared" si="96"/>
        <v/>
      </c>
      <c r="N496" s="105" t="str">
        <f t="shared" si="97"/>
        <v/>
      </c>
      <c r="O496" s="105" t="str">
        <f t="shared" si="98"/>
        <v/>
      </c>
      <c r="P496" s="105" t="str">
        <f t="shared" si="99"/>
        <v/>
      </c>
      <c r="Q496" s="105" t="str">
        <f t="shared" si="100"/>
        <v/>
      </c>
      <c r="R496" s="105" t="str">
        <f t="shared" si="106"/>
        <v/>
      </c>
      <c r="S496" s="106" t="str">
        <f t="shared" si="107"/>
        <v/>
      </c>
      <c r="T496" s="105" t="str">
        <f t="shared" si="104"/>
        <v/>
      </c>
    </row>
    <row r="497" spans="1:20" ht="19.95" customHeight="1">
      <c r="A497" s="79" t="str">
        <f t="shared" si="103"/>
        <v/>
      </c>
      <c r="B497" s="104">
        <f>SUM($A$2:A497)</f>
        <v>0</v>
      </c>
      <c r="C497" s="105" t="str">
        <f>'Agripp Woods (Asia, EU)'!A73</f>
        <v>W062</v>
      </c>
      <c r="D497" s="105">
        <f>IF(VLOOKUP(C497,'Agripp Woods (Asia, EU)'!$A$12:$AE$830,30,0)="",0,VLOOKUP(C497,'Agripp Woods (Asia, EU)'!$A$12:$AE$830,30,0))</f>
        <v>0</v>
      </c>
      <c r="E497" s="105">
        <v>496</v>
      </c>
      <c r="F497" s="106">
        <f>IF(VLOOKUP(C497,'Agripp Woods (Asia, EU)'!$A$12:$AG$717,32,0)="",0,VLOOKUP(C497,'Agripp Woods (Asia, EU)'!$A$12:$AG$717,32,0))</f>
        <v>0</v>
      </c>
      <c r="G497" s="107"/>
      <c r="H497" s="107"/>
      <c r="I497" s="107"/>
      <c r="J497" s="105" t="str">
        <f t="shared" si="105"/>
        <v/>
      </c>
      <c r="K497" s="105" t="str">
        <f t="shared" si="94"/>
        <v/>
      </c>
      <c r="L497" s="105" t="str">
        <f t="shared" si="95"/>
        <v/>
      </c>
      <c r="M497" s="105" t="str">
        <f t="shared" si="96"/>
        <v/>
      </c>
      <c r="N497" s="105" t="str">
        <f t="shared" si="97"/>
        <v/>
      </c>
      <c r="O497" s="105" t="str">
        <f t="shared" si="98"/>
        <v/>
      </c>
      <c r="P497" s="105" t="str">
        <f t="shared" si="99"/>
        <v/>
      </c>
      <c r="Q497" s="105" t="str">
        <f t="shared" si="100"/>
        <v/>
      </c>
      <c r="R497" s="105" t="str">
        <f t="shared" si="106"/>
        <v/>
      </c>
      <c r="S497" s="106" t="str">
        <f t="shared" si="107"/>
        <v/>
      </c>
      <c r="T497" s="105" t="str">
        <f t="shared" si="104"/>
        <v/>
      </c>
    </row>
    <row r="498" spans="1:20" ht="19.95" customHeight="1">
      <c r="A498" s="79" t="str">
        <f t="shared" si="103"/>
        <v/>
      </c>
      <c r="B498" s="104">
        <f>SUM($A$2:A498)</f>
        <v>0</v>
      </c>
      <c r="C498" s="105" t="str">
        <f>'Agripp Woods (Asia, EU)'!A74</f>
        <v>W063</v>
      </c>
      <c r="D498" s="105">
        <f>IF(VLOOKUP(C498,'Agripp Woods (Asia, EU)'!$A$12:$AE$830,30,0)="",0,VLOOKUP(C498,'Agripp Woods (Asia, EU)'!$A$12:$AE$830,30,0))</f>
        <v>0</v>
      </c>
      <c r="E498" s="105">
        <v>497</v>
      </c>
      <c r="F498" s="106">
        <f>IF(VLOOKUP(C498,'Agripp Woods (Asia, EU)'!$A$12:$AG$717,32,0)="",0,VLOOKUP(C498,'Agripp Woods (Asia, EU)'!$A$12:$AG$717,32,0))</f>
        <v>0</v>
      </c>
      <c r="G498" s="107"/>
      <c r="H498" s="107"/>
      <c r="I498" s="107"/>
      <c r="J498" s="105" t="str">
        <f t="shared" si="105"/>
        <v/>
      </c>
      <c r="K498" s="105" t="str">
        <f t="shared" si="94"/>
        <v/>
      </c>
      <c r="L498" s="105" t="str">
        <f t="shared" si="95"/>
        <v/>
      </c>
      <c r="M498" s="105" t="str">
        <f t="shared" si="96"/>
        <v/>
      </c>
      <c r="N498" s="105" t="str">
        <f t="shared" si="97"/>
        <v/>
      </c>
      <c r="O498" s="105" t="str">
        <f t="shared" si="98"/>
        <v/>
      </c>
      <c r="P498" s="105" t="str">
        <f t="shared" si="99"/>
        <v/>
      </c>
      <c r="Q498" s="105" t="str">
        <f t="shared" si="100"/>
        <v/>
      </c>
      <c r="R498" s="105" t="str">
        <f t="shared" si="106"/>
        <v/>
      </c>
      <c r="S498" s="106" t="str">
        <f t="shared" si="107"/>
        <v/>
      </c>
      <c r="T498" s="105" t="str">
        <f t="shared" si="104"/>
        <v/>
      </c>
    </row>
    <row r="499" spans="1:20" ht="19.95" customHeight="1">
      <c r="A499" s="79" t="str">
        <f t="shared" si="103"/>
        <v/>
      </c>
      <c r="B499" s="104">
        <f>SUM($A$2:A499)</f>
        <v>0</v>
      </c>
      <c r="C499" s="105" t="str">
        <f>'Agripp Woods (Asia, EU)'!A75</f>
        <v>W064</v>
      </c>
      <c r="D499" s="105">
        <f>IF(VLOOKUP(C499,'Agripp Woods (Asia, EU)'!$A$12:$AE$830,30,0)="",0,VLOOKUP(C499,'Agripp Woods (Asia, EU)'!$A$12:$AE$830,30,0))</f>
        <v>0</v>
      </c>
      <c r="E499" s="105">
        <v>498</v>
      </c>
      <c r="F499" s="106">
        <f>IF(VLOOKUP(C499,'Agripp Woods (Asia, EU)'!$A$12:$AG$717,32,0)="",0,VLOOKUP(C499,'Agripp Woods (Asia, EU)'!$A$12:$AG$717,32,0))</f>
        <v>0</v>
      </c>
      <c r="G499" s="107"/>
      <c r="H499" s="107"/>
      <c r="I499" s="107"/>
      <c r="J499" s="105" t="str">
        <f t="shared" si="105"/>
        <v/>
      </c>
      <c r="K499" s="105" t="str">
        <f t="shared" si="94"/>
        <v/>
      </c>
      <c r="L499" s="105" t="str">
        <f t="shared" si="95"/>
        <v/>
      </c>
      <c r="M499" s="105" t="str">
        <f t="shared" si="96"/>
        <v/>
      </c>
      <c r="N499" s="105" t="str">
        <f t="shared" si="97"/>
        <v/>
      </c>
      <c r="O499" s="105" t="str">
        <f t="shared" si="98"/>
        <v/>
      </c>
      <c r="P499" s="105" t="str">
        <f t="shared" si="99"/>
        <v/>
      </c>
      <c r="Q499" s="105" t="str">
        <f t="shared" si="100"/>
        <v/>
      </c>
      <c r="R499" s="105" t="str">
        <f t="shared" si="106"/>
        <v/>
      </c>
      <c r="S499" s="106" t="str">
        <f t="shared" si="107"/>
        <v/>
      </c>
      <c r="T499" s="105" t="str">
        <f t="shared" si="104"/>
        <v/>
      </c>
    </row>
    <row r="500" spans="1:20" ht="19.95" customHeight="1">
      <c r="A500" s="79" t="str">
        <f t="shared" si="103"/>
        <v/>
      </c>
      <c r="B500" s="104">
        <f>SUM($A$2:A500)</f>
        <v>0</v>
      </c>
      <c r="C500" s="105" t="str">
        <f>'Agripp Woods (Asia, EU)'!A76</f>
        <v>W065</v>
      </c>
      <c r="D500" s="105">
        <f>IF(VLOOKUP(C500,'Agripp Woods (Asia, EU)'!$A$12:$AE$830,30,0)="",0,VLOOKUP(C500,'Agripp Woods (Asia, EU)'!$A$12:$AE$830,30,0))</f>
        <v>0</v>
      </c>
      <c r="E500" s="105">
        <v>499</v>
      </c>
      <c r="F500" s="106">
        <f>IF(VLOOKUP(C500,'Agripp Woods (Asia, EU)'!$A$12:$AG$717,32,0)="",0,VLOOKUP(C500,'Agripp Woods (Asia, EU)'!$A$12:$AG$717,32,0))</f>
        <v>0</v>
      </c>
      <c r="G500" s="107"/>
      <c r="H500" s="107"/>
      <c r="I500" s="107"/>
      <c r="J500" s="105" t="str">
        <f t="shared" si="105"/>
        <v/>
      </c>
      <c r="K500" s="105" t="str">
        <f t="shared" si="94"/>
        <v/>
      </c>
      <c r="L500" s="105" t="str">
        <f t="shared" si="95"/>
        <v/>
      </c>
      <c r="M500" s="105" t="str">
        <f t="shared" si="96"/>
        <v/>
      </c>
      <c r="N500" s="105" t="str">
        <f t="shared" si="97"/>
        <v/>
      </c>
      <c r="O500" s="105" t="str">
        <f t="shared" si="98"/>
        <v/>
      </c>
      <c r="P500" s="105" t="str">
        <f t="shared" si="99"/>
        <v/>
      </c>
      <c r="Q500" s="105" t="str">
        <f t="shared" si="100"/>
        <v/>
      </c>
      <c r="R500" s="105" t="str">
        <f t="shared" si="106"/>
        <v/>
      </c>
      <c r="S500" s="106" t="str">
        <f t="shared" si="107"/>
        <v/>
      </c>
      <c r="T500" s="105" t="str">
        <f t="shared" si="104"/>
        <v/>
      </c>
    </row>
    <row r="501" spans="1:20" ht="19.95" customHeight="1">
      <c r="A501" s="79" t="str">
        <f t="shared" si="103"/>
        <v/>
      </c>
      <c r="B501" s="104">
        <f>SUM($A$2:A501)</f>
        <v>0</v>
      </c>
      <c r="C501" s="105" t="str">
        <f>'Agripp Woods (Asia, EU)'!A77</f>
        <v>W066</v>
      </c>
      <c r="D501" s="105">
        <f>IF(VLOOKUP(C501,'Agripp Woods (Asia, EU)'!$A$12:$AE$830,30,0)="",0,VLOOKUP(C501,'Agripp Woods (Asia, EU)'!$A$12:$AE$830,30,0))</f>
        <v>0</v>
      </c>
      <c r="E501" s="105">
        <v>500</v>
      </c>
      <c r="F501" s="106">
        <f>IF(VLOOKUP(C501,'Agripp Woods (Asia, EU)'!$A$12:$AG$717,32,0)="",0,VLOOKUP(C501,'Agripp Woods (Asia, EU)'!$A$12:$AG$717,32,0))</f>
        <v>0</v>
      </c>
      <c r="G501" s="107"/>
      <c r="H501" s="107"/>
      <c r="I501" s="107"/>
      <c r="J501" s="105" t="str">
        <f t="shared" si="105"/>
        <v/>
      </c>
      <c r="K501" s="105" t="str">
        <f t="shared" si="94"/>
        <v/>
      </c>
      <c r="L501" s="105" t="str">
        <f t="shared" si="95"/>
        <v/>
      </c>
      <c r="M501" s="105" t="str">
        <f t="shared" si="96"/>
        <v/>
      </c>
      <c r="N501" s="105" t="str">
        <f t="shared" si="97"/>
        <v/>
      </c>
      <c r="O501" s="105" t="str">
        <f t="shared" si="98"/>
        <v/>
      </c>
      <c r="P501" s="105" t="str">
        <f t="shared" si="99"/>
        <v/>
      </c>
      <c r="Q501" s="105" t="str">
        <f t="shared" si="100"/>
        <v/>
      </c>
      <c r="R501" s="105" t="str">
        <f t="shared" si="106"/>
        <v/>
      </c>
      <c r="S501" s="106" t="str">
        <f t="shared" si="107"/>
        <v/>
      </c>
      <c r="T501" s="105" t="str">
        <f t="shared" si="104"/>
        <v/>
      </c>
    </row>
    <row r="502" spans="1:20" ht="19.95" customHeight="1">
      <c r="A502" s="79" t="str">
        <f t="shared" si="103"/>
        <v/>
      </c>
      <c r="B502" s="104">
        <f>SUM($A$2:A502)</f>
        <v>0</v>
      </c>
      <c r="C502" s="105" t="str">
        <f>'Agripp Woods (Asia, EU)'!A78</f>
        <v>W067</v>
      </c>
      <c r="D502" s="105">
        <f>IF(VLOOKUP(C502,'Agripp Woods (Asia, EU)'!$A$12:$AE$830,30,0)="",0,VLOOKUP(C502,'Agripp Woods (Asia, EU)'!$A$12:$AE$830,30,0))</f>
        <v>0</v>
      </c>
      <c r="E502" s="105">
        <v>501</v>
      </c>
      <c r="F502" s="106">
        <f>IF(VLOOKUP(C502,'Agripp Woods (Asia, EU)'!$A$12:$AG$717,32,0)="",0,VLOOKUP(C502,'Agripp Woods (Asia, EU)'!$A$12:$AG$717,32,0))</f>
        <v>0</v>
      </c>
      <c r="G502" s="107"/>
      <c r="H502" s="107"/>
      <c r="I502" s="107"/>
      <c r="J502" s="105" t="str">
        <f t="shared" si="105"/>
        <v/>
      </c>
      <c r="K502" s="105" t="str">
        <f t="shared" si="94"/>
        <v/>
      </c>
      <c r="L502" s="105" t="str">
        <f t="shared" si="95"/>
        <v/>
      </c>
      <c r="M502" s="105" t="str">
        <f t="shared" si="96"/>
        <v/>
      </c>
      <c r="N502" s="105" t="str">
        <f t="shared" si="97"/>
        <v/>
      </c>
      <c r="O502" s="105" t="str">
        <f t="shared" si="98"/>
        <v/>
      </c>
      <c r="P502" s="105" t="str">
        <f t="shared" si="99"/>
        <v/>
      </c>
      <c r="Q502" s="105" t="str">
        <f t="shared" si="100"/>
        <v/>
      </c>
      <c r="R502" s="105" t="str">
        <f t="shared" si="106"/>
        <v/>
      </c>
      <c r="S502" s="106" t="str">
        <f t="shared" si="107"/>
        <v/>
      </c>
      <c r="T502" s="105" t="str">
        <f t="shared" si="104"/>
        <v/>
      </c>
    </row>
    <row r="503" spans="1:20" ht="19.95" customHeight="1">
      <c r="A503" s="79" t="str">
        <f t="shared" si="103"/>
        <v/>
      </c>
      <c r="B503" s="104">
        <f>SUM($A$2:A503)</f>
        <v>0</v>
      </c>
      <c r="C503" s="105" t="str">
        <f>'Agripp Woods (Asia, EU)'!A79</f>
        <v>W068</v>
      </c>
      <c r="D503" s="105">
        <f>IF(VLOOKUP(C503,'Agripp Woods (Asia, EU)'!$A$12:$AE$830,30,0)="",0,VLOOKUP(C503,'Agripp Woods (Asia, EU)'!$A$12:$AE$830,30,0))</f>
        <v>0</v>
      </c>
      <c r="E503" s="105">
        <v>502</v>
      </c>
      <c r="F503" s="106">
        <f>IF(VLOOKUP(C503,'Agripp Woods (Asia, EU)'!$A$12:$AG$717,32,0)="",0,VLOOKUP(C503,'Agripp Woods (Asia, EU)'!$A$12:$AG$717,32,0))</f>
        <v>0</v>
      </c>
      <c r="G503" s="107"/>
      <c r="H503" s="107"/>
      <c r="I503" s="107"/>
      <c r="J503" s="105" t="str">
        <f t="shared" si="105"/>
        <v/>
      </c>
      <c r="K503" s="105" t="str">
        <f t="shared" si="94"/>
        <v/>
      </c>
      <c r="L503" s="105" t="str">
        <f t="shared" si="95"/>
        <v/>
      </c>
      <c r="M503" s="105" t="str">
        <f t="shared" si="96"/>
        <v/>
      </c>
      <c r="N503" s="105" t="str">
        <f t="shared" si="97"/>
        <v/>
      </c>
      <c r="O503" s="105" t="str">
        <f t="shared" si="98"/>
        <v/>
      </c>
      <c r="P503" s="105" t="str">
        <f t="shared" si="99"/>
        <v/>
      </c>
      <c r="Q503" s="105" t="str">
        <f t="shared" si="100"/>
        <v/>
      </c>
      <c r="R503" s="105" t="str">
        <f t="shared" si="106"/>
        <v/>
      </c>
      <c r="S503" s="106" t="str">
        <f t="shared" si="107"/>
        <v/>
      </c>
      <c r="T503" s="105" t="str">
        <f t="shared" si="104"/>
        <v/>
      </c>
    </row>
    <row r="504" spans="1:20" ht="19.95" customHeight="1">
      <c r="A504" s="79" t="str">
        <f t="shared" si="103"/>
        <v/>
      </c>
      <c r="B504" s="104">
        <f>SUM($A$2:A504)</f>
        <v>0</v>
      </c>
      <c r="C504" s="105" t="str">
        <f>'Agripp Woods (Asia, EU)'!A80</f>
        <v>W069</v>
      </c>
      <c r="D504" s="105">
        <f>IF(VLOOKUP(C504,'Agripp Woods (Asia, EU)'!$A$12:$AE$830,30,0)="",0,VLOOKUP(C504,'Agripp Woods (Asia, EU)'!$A$12:$AE$830,30,0))</f>
        <v>0</v>
      </c>
      <c r="E504" s="105">
        <v>503</v>
      </c>
      <c r="F504" s="106">
        <f>IF(VLOOKUP(C504,'Agripp Woods (Asia, EU)'!$A$12:$AG$717,32,0)="",0,VLOOKUP(C504,'Agripp Woods (Asia, EU)'!$A$12:$AG$717,32,0))</f>
        <v>0</v>
      </c>
      <c r="G504" s="107"/>
      <c r="H504" s="107"/>
      <c r="I504" s="107"/>
      <c r="J504" s="105" t="str">
        <f t="shared" si="105"/>
        <v/>
      </c>
      <c r="K504" s="105" t="str">
        <f t="shared" si="94"/>
        <v/>
      </c>
      <c r="L504" s="105" t="str">
        <f t="shared" si="95"/>
        <v/>
      </c>
      <c r="M504" s="105" t="str">
        <f t="shared" si="96"/>
        <v/>
      </c>
      <c r="N504" s="105" t="str">
        <f t="shared" si="97"/>
        <v/>
      </c>
      <c r="O504" s="105" t="str">
        <f t="shared" si="98"/>
        <v/>
      </c>
      <c r="P504" s="105" t="str">
        <f t="shared" si="99"/>
        <v/>
      </c>
      <c r="Q504" s="105" t="str">
        <f t="shared" si="100"/>
        <v/>
      </c>
      <c r="R504" s="105" t="str">
        <f t="shared" si="106"/>
        <v/>
      </c>
      <c r="S504" s="106" t="str">
        <f t="shared" si="107"/>
        <v/>
      </c>
      <c r="T504" s="105" t="str">
        <f t="shared" si="104"/>
        <v/>
      </c>
    </row>
    <row r="505" spans="1:20" ht="19.95" customHeight="1">
      <c r="A505" s="79" t="str">
        <f t="shared" si="103"/>
        <v/>
      </c>
      <c r="B505" s="104">
        <f>SUM($A$2:A505)</f>
        <v>0</v>
      </c>
      <c r="C505" s="105" t="str">
        <f>'Agripp Woods (Asia, EU)'!A81</f>
        <v>W070</v>
      </c>
      <c r="D505" s="105">
        <f>IF(VLOOKUP(C505,'Agripp Woods (Asia, EU)'!$A$12:$AE$830,30,0)="",0,VLOOKUP(C505,'Agripp Woods (Asia, EU)'!$A$12:$AE$830,30,0))</f>
        <v>0</v>
      </c>
      <c r="E505" s="105">
        <v>504</v>
      </c>
      <c r="F505" s="106">
        <f>IF(VLOOKUP(C505,'Agripp Woods (Asia, EU)'!$A$12:$AG$717,32,0)="",0,VLOOKUP(C505,'Agripp Woods (Asia, EU)'!$A$12:$AG$717,32,0))</f>
        <v>0</v>
      </c>
      <c r="G505" s="107"/>
      <c r="H505" s="107"/>
      <c r="I505" s="107"/>
      <c r="J505" s="105" t="str">
        <f t="shared" si="105"/>
        <v/>
      </c>
      <c r="K505" s="105" t="str">
        <f t="shared" si="94"/>
        <v/>
      </c>
      <c r="L505" s="105" t="str">
        <f t="shared" si="95"/>
        <v/>
      </c>
      <c r="M505" s="105" t="str">
        <f t="shared" si="96"/>
        <v/>
      </c>
      <c r="N505" s="105" t="str">
        <f t="shared" si="97"/>
        <v/>
      </c>
      <c r="O505" s="105" t="str">
        <f t="shared" si="98"/>
        <v/>
      </c>
      <c r="P505" s="105" t="str">
        <f t="shared" si="99"/>
        <v/>
      </c>
      <c r="Q505" s="105" t="str">
        <f t="shared" si="100"/>
        <v/>
      </c>
      <c r="R505" s="105" t="str">
        <f t="shared" si="106"/>
        <v/>
      </c>
      <c r="S505" s="106" t="str">
        <f t="shared" si="107"/>
        <v/>
      </c>
      <c r="T505" s="105" t="str">
        <f t="shared" si="104"/>
        <v/>
      </c>
    </row>
    <row r="506" spans="1:20" ht="19.95" customHeight="1">
      <c r="A506" s="79" t="str">
        <f t="shared" si="103"/>
        <v/>
      </c>
      <c r="B506" s="104">
        <f>SUM($A$2:A506)</f>
        <v>0</v>
      </c>
      <c r="C506" s="105" t="str">
        <f>'Agripp Woods (Asia, EU)'!A82</f>
        <v>W071</v>
      </c>
      <c r="D506" s="105">
        <f>IF(VLOOKUP(C506,'Agripp Woods (Asia, EU)'!$A$12:$AE$830,30,0)="",0,VLOOKUP(C506,'Agripp Woods (Asia, EU)'!$A$12:$AE$830,30,0))</f>
        <v>0</v>
      </c>
      <c r="E506" s="105">
        <v>505</v>
      </c>
      <c r="F506" s="106">
        <f>IF(VLOOKUP(C506,'Agripp Woods (Asia, EU)'!$A$12:$AG$717,32,0)="",0,VLOOKUP(C506,'Agripp Woods (Asia, EU)'!$A$12:$AG$717,32,0))</f>
        <v>0</v>
      </c>
      <c r="G506" s="107"/>
      <c r="H506" s="107"/>
      <c r="I506" s="107"/>
      <c r="J506" s="105" t="str">
        <f t="shared" si="105"/>
        <v/>
      </c>
      <c r="K506" s="105" t="str">
        <f t="shared" si="94"/>
        <v/>
      </c>
      <c r="L506" s="105" t="str">
        <f t="shared" si="95"/>
        <v/>
      </c>
      <c r="M506" s="105" t="str">
        <f t="shared" si="96"/>
        <v/>
      </c>
      <c r="N506" s="105" t="str">
        <f t="shared" si="97"/>
        <v/>
      </c>
      <c r="O506" s="105" t="str">
        <f t="shared" si="98"/>
        <v/>
      </c>
      <c r="P506" s="105" t="str">
        <f t="shared" si="99"/>
        <v/>
      </c>
      <c r="Q506" s="105" t="str">
        <f t="shared" si="100"/>
        <v/>
      </c>
      <c r="R506" s="105" t="str">
        <f t="shared" si="106"/>
        <v/>
      </c>
      <c r="S506" s="106" t="str">
        <f t="shared" si="107"/>
        <v/>
      </c>
      <c r="T506" s="105" t="str">
        <f t="shared" si="104"/>
        <v/>
      </c>
    </row>
    <row r="507" spans="1:20" ht="19.95" customHeight="1">
      <c r="A507" s="79" t="str">
        <f t="shared" si="103"/>
        <v/>
      </c>
      <c r="B507" s="104">
        <f>SUM($A$2:A507)</f>
        <v>0</v>
      </c>
      <c r="C507" s="105" t="str">
        <f>'Agripp Woods (Asia, EU)'!A83</f>
        <v>W072</v>
      </c>
      <c r="D507" s="105">
        <f>IF(VLOOKUP(C507,'Agripp Woods (Asia, EU)'!$A$12:$AE$830,30,0)="",0,VLOOKUP(C507,'Agripp Woods (Asia, EU)'!$A$12:$AE$830,30,0))</f>
        <v>0</v>
      </c>
      <c r="E507" s="105">
        <v>506</v>
      </c>
      <c r="F507" s="106">
        <f>IF(VLOOKUP(C507,'Agripp Woods (Asia, EU)'!$A$12:$AG$717,32,0)="",0,VLOOKUP(C507,'Agripp Woods (Asia, EU)'!$A$12:$AG$717,32,0))</f>
        <v>0</v>
      </c>
      <c r="G507" s="107"/>
      <c r="H507" s="107"/>
      <c r="I507" s="107"/>
      <c r="J507" s="105" t="str">
        <f t="shared" si="105"/>
        <v/>
      </c>
      <c r="K507" s="105" t="str">
        <f t="shared" si="94"/>
        <v/>
      </c>
      <c r="L507" s="105" t="str">
        <f t="shared" si="95"/>
        <v/>
      </c>
      <c r="M507" s="105" t="str">
        <f t="shared" si="96"/>
        <v/>
      </c>
      <c r="N507" s="105" t="str">
        <f t="shared" si="97"/>
        <v/>
      </c>
      <c r="O507" s="105" t="str">
        <f t="shared" si="98"/>
        <v/>
      </c>
      <c r="P507" s="105" t="str">
        <f t="shared" si="99"/>
        <v/>
      </c>
      <c r="Q507" s="105" t="str">
        <f t="shared" si="100"/>
        <v/>
      </c>
      <c r="R507" s="105" t="str">
        <f t="shared" si="106"/>
        <v/>
      </c>
      <c r="S507" s="106" t="str">
        <f t="shared" si="107"/>
        <v/>
      </c>
      <c r="T507" s="105" t="str">
        <f t="shared" si="104"/>
        <v/>
      </c>
    </row>
    <row r="508" spans="1:20" ht="19.95" customHeight="1">
      <c r="A508" s="79" t="str">
        <f t="shared" si="103"/>
        <v/>
      </c>
      <c r="B508" s="104">
        <f>SUM($A$2:A508)</f>
        <v>0</v>
      </c>
      <c r="C508" s="105" t="str">
        <f>'Agripp Woods (Asia, EU)'!A84</f>
        <v>W073</v>
      </c>
      <c r="D508" s="105">
        <f>IF(VLOOKUP(C508,'Agripp Woods (Asia, EU)'!$A$12:$AE$830,30,0)="",0,VLOOKUP(C508,'Agripp Woods (Asia, EU)'!$A$12:$AE$830,30,0))</f>
        <v>0</v>
      </c>
      <c r="E508" s="105">
        <v>507</v>
      </c>
      <c r="F508" s="106">
        <f>IF(VLOOKUP(C508,'Agripp Woods (Asia, EU)'!$A$12:$AG$717,32,0)="",0,VLOOKUP(C508,'Agripp Woods (Asia, EU)'!$A$12:$AG$717,32,0))</f>
        <v>0</v>
      </c>
      <c r="G508" s="107"/>
      <c r="H508" s="107"/>
      <c r="I508" s="107"/>
      <c r="J508" s="105" t="str">
        <f t="shared" si="105"/>
        <v/>
      </c>
      <c r="K508" s="105" t="str">
        <f t="shared" si="94"/>
        <v/>
      </c>
      <c r="L508" s="105" t="str">
        <f t="shared" si="95"/>
        <v/>
      </c>
      <c r="M508" s="105" t="str">
        <f t="shared" si="96"/>
        <v/>
      </c>
      <c r="N508" s="105" t="str">
        <f t="shared" si="97"/>
        <v/>
      </c>
      <c r="O508" s="105" t="str">
        <f t="shared" si="98"/>
        <v/>
      </c>
      <c r="P508" s="105" t="str">
        <f t="shared" si="99"/>
        <v/>
      </c>
      <c r="Q508" s="105" t="str">
        <f t="shared" si="100"/>
        <v/>
      </c>
      <c r="R508" s="105" t="str">
        <f t="shared" si="106"/>
        <v/>
      </c>
      <c r="S508" s="106" t="str">
        <f t="shared" si="107"/>
        <v/>
      </c>
      <c r="T508" s="105" t="str">
        <f t="shared" si="104"/>
        <v/>
      </c>
    </row>
    <row r="509" spans="1:20" ht="19.95" customHeight="1">
      <c r="A509" s="79" t="str">
        <f t="shared" si="103"/>
        <v/>
      </c>
      <c r="B509" s="104">
        <f>SUM($A$2:A509)</f>
        <v>0</v>
      </c>
      <c r="C509" s="105" t="str">
        <f>'Agripp Woods (Asia, EU)'!A85</f>
        <v>W074</v>
      </c>
      <c r="D509" s="105">
        <f>IF(VLOOKUP(C509,'Agripp Woods (Asia, EU)'!$A$12:$AE$830,30,0)="",0,VLOOKUP(C509,'Agripp Woods (Asia, EU)'!$A$12:$AE$830,30,0))</f>
        <v>0</v>
      </c>
      <c r="E509" s="105">
        <v>508</v>
      </c>
      <c r="F509" s="106">
        <f>IF(VLOOKUP(C509,'Agripp Woods (Asia, EU)'!$A$12:$AG$717,32,0)="",0,VLOOKUP(C509,'Agripp Woods (Asia, EU)'!$A$12:$AG$717,32,0))</f>
        <v>0</v>
      </c>
      <c r="G509" s="107"/>
      <c r="H509" s="107"/>
      <c r="I509" s="107"/>
      <c r="J509" s="105" t="str">
        <f t="shared" si="105"/>
        <v/>
      </c>
      <c r="K509" s="105" t="str">
        <f t="shared" si="94"/>
        <v/>
      </c>
      <c r="L509" s="105" t="str">
        <f t="shared" si="95"/>
        <v/>
      </c>
      <c r="M509" s="105" t="str">
        <f t="shared" si="96"/>
        <v/>
      </c>
      <c r="N509" s="105" t="str">
        <f t="shared" si="97"/>
        <v/>
      </c>
      <c r="O509" s="105" t="str">
        <f t="shared" si="98"/>
        <v/>
      </c>
      <c r="P509" s="105" t="str">
        <f t="shared" si="99"/>
        <v/>
      </c>
      <c r="Q509" s="105" t="str">
        <f t="shared" si="100"/>
        <v/>
      </c>
      <c r="R509" s="105" t="str">
        <f t="shared" si="106"/>
        <v/>
      </c>
      <c r="S509" s="106" t="str">
        <f t="shared" si="107"/>
        <v/>
      </c>
      <c r="T509" s="105" t="str">
        <f t="shared" si="104"/>
        <v/>
      </c>
    </row>
    <row r="510" spans="1:20" ht="19.95" customHeight="1">
      <c r="A510" s="79" t="str">
        <f t="shared" si="103"/>
        <v/>
      </c>
      <c r="B510" s="104">
        <f>SUM($A$2:A510)</f>
        <v>0</v>
      </c>
      <c r="C510" s="105" t="str">
        <f>'Agripp Woods (Asia, EU)'!A86</f>
        <v>W075</v>
      </c>
      <c r="D510" s="105">
        <f>IF(VLOOKUP(C510,'Agripp Woods (Asia, EU)'!$A$12:$AE$830,30,0)="",0,VLOOKUP(C510,'Agripp Woods (Asia, EU)'!$A$12:$AE$830,30,0))</f>
        <v>0</v>
      </c>
      <c r="E510" s="105">
        <v>509</v>
      </c>
      <c r="F510" s="106">
        <f>IF(VLOOKUP(C510,'Agripp Woods (Asia, EU)'!$A$12:$AG$717,32,0)="",0,VLOOKUP(C510,'Agripp Woods (Asia, EU)'!$A$12:$AG$717,32,0))</f>
        <v>0</v>
      </c>
      <c r="G510" s="107"/>
      <c r="H510" s="107"/>
      <c r="I510" s="107"/>
      <c r="J510" s="105" t="str">
        <f t="shared" si="105"/>
        <v/>
      </c>
      <c r="K510" s="105" t="str">
        <f t="shared" si="94"/>
        <v/>
      </c>
      <c r="L510" s="105" t="str">
        <f t="shared" si="95"/>
        <v/>
      </c>
      <c r="M510" s="105" t="str">
        <f t="shared" si="96"/>
        <v/>
      </c>
      <c r="N510" s="105" t="str">
        <f t="shared" si="97"/>
        <v/>
      </c>
      <c r="O510" s="105" t="str">
        <f t="shared" si="98"/>
        <v/>
      </c>
      <c r="P510" s="105" t="str">
        <f t="shared" si="99"/>
        <v/>
      </c>
      <c r="Q510" s="105" t="str">
        <f t="shared" si="100"/>
        <v/>
      </c>
      <c r="R510" s="105" t="str">
        <f t="shared" si="106"/>
        <v/>
      </c>
      <c r="S510" s="106" t="str">
        <f t="shared" si="107"/>
        <v/>
      </c>
      <c r="T510" s="105" t="str">
        <f t="shared" si="104"/>
        <v/>
      </c>
    </row>
    <row r="511" spans="1:20" ht="19.95" customHeight="1">
      <c r="A511" s="79" t="str">
        <f t="shared" si="103"/>
        <v/>
      </c>
      <c r="B511" s="104">
        <f>SUM($A$2:A511)</f>
        <v>0</v>
      </c>
      <c r="C511" s="105" t="str">
        <f>'Agripp Woods (Asia, EU)'!A87</f>
        <v>W076</v>
      </c>
      <c r="D511" s="105">
        <f>IF(VLOOKUP(C511,'Agripp Woods (Asia, EU)'!$A$12:$AE$830,30,0)="",0,VLOOKUP(C511,'Agripp Woods (Asia, EU)'!$A$12:$AE$830,30,0))</f>
        <v>0</v>
      </c>
      <c r="E511" s="105">
        <v>510</v>
      </c>
      <c r="F511" s="106">
        <f>IF(VLOOKUP(C511,'Agripp Woods (Asia, EU)'!$A$12:$AG$717,32,0)="",0,VLOOKUP(C511,'Agripp Woods (Asia, EU)'!$A$12:$AG$717,32,0))</f>
        <v>0</v>
      </c>
      <c r="G511" s="107"/>
      <c r="H511" s="107"/>
      <c r="I511" s="107"/>
      <c r="J511" s="105" t="str">
        <f t="shared" si="105"/>
        <v/>
      </c>
      <c r="K511" s="105" t="str">
        <f t="shared" si="94"/>
        <v/>
      </c>
      <c r="L511" s="105" t="str">
        <f t="shared" si="95"/>
        <v/>
      </c>
      <c r="M511" s="105" t="str">
        <f t="shared" si="96"/>
        <v/>
      </c>
      <c r="N511" s="105" t="str">
        <f t="shared" si="97"/>
        <v/>
      </c>
      <c r="O511" s="105" t="str">
        <f t="shared" si="98"/>
        <v/>
      </c>
      <c r="P511" s="105" t="str">
        <f t="shared" si="99"/>
        <v/>
      </c>
      <c r="Q511" s="105" t="str">
        <f t="shared" si="100"/>
        <v/>
      </c>
      <c r="R511" s="105" t="str">
        <f t="shared" si="106"/>
        <v/>
      </c>
      <c r="S511" s="106" t="str">
        <f t="shared" si="107"/>
        <v/>
      </c>
      <c r="T511" s="105" t="str">
        <f t="shared" si="104"/>
        <v/>
      </c>
    </row>
    <row r="512" spans="1:20" ht="19.95" customHeight="1">
      <c r="A512" s="79" t="str">
        <f t="shared" si="103"/>
        <v/>
      </c>
      <c r="B512" s="104">
        <f>SUM($A$2:A512)</f>
        <v>0</v>
      </c>
      <c r="C512" s="105" t="str">
        <f>'Agripp Woods (Asia, EU)'!A88</f>
        <v>W077</v>
      </c>
      <c r="D512" s="105">
        <f>IF(VLOOKUP(C512,'Agripp Woods (Asia, EU)'!$A$12:$AE$830,30,0)="",0,VLOOKUP(C512,'Agripp Woods (Asia, EU)'!$A$12:$AE$830,30,0))</f>
        <v>0</v>
      </c>
      <c r="E512" s="105">
        <v>511</v>
      </c>
      <c r="F512" s="106">
        <f>IF(VLOOKUP(C512,'Agripp Woods (Asia, EU)'!$A$12:$AG$717,32,0)="",0,VLOOKUP(C512,'Agripp Woods (Asia, EU)'!$A$12:$AG$717,32,0))</f>
        <v>0</v>
      </c>
      <c r="G512" s="107"/>
      <c r="H512" s="107"/>
      <c r="I512" s="107"/>
      <c r="J512" s="105" t="str">
        <f t="shared" si="105"/>
        <v/>
      </c>
      <c r="K512" s="105" t="str">
        <f t="shared" si="94"/>
        <v/>
      </c>
      <c r="L512" s="105" t="str">
        <f t="shared" si="95"/>
        <v/>
      </c>
      <c r="M512" s="105" t="str">
        <f t="shared" si="96"/>
        <v/>
      </c>
      <c r="N512" s="105" t="str">
        <f t="shared" si="97"/>
        <v/>
      </c>
      <c r="O512" s="105" t="str">
        <f t="shared" si="98"/>
        <v/>
      </c>
      <c r="P512" s="105" t="str">
        <f t="shared" si="99"/>
        <v/>
      </c>
      <c r="Q512" s="105" t="str">
        <f t="shared" si="100"/>
        <v/>
      </c>
      <c r="R512" s="105" t="str">
        <f t="shared" si="106"/>
        <v/>
      </c>
      <c r="S512" s="106" t="str">
        <f t="shared" si="107"/>
        <v/>
      </c>
      <c r="T512" s="105" t="str">
        <f t="shared" si="104"/>
        <v/>
      </c>
    </row>
    <row r="513" spans="1:20" ht="19.95" customHeight="1">
      <c r="A513" s="79" t="str">
        <f t="shared" si="103"/>
        <v/>
      </c>
      <c r="B513" s="104">
        <f>SUM($A$2:A513)</f>
        <v>0</v>
      </c>
      <c r="C513" s="105" t="str">
        <f>'Agripp Woods (Asia, EU)'!A89</f>
        <v>W078</v>
      </c>
      <c r="D513" s="105">
        <f>IF(VLOOKUP(C513,'Agripp Woods (Asia, EU)'!$A$12:$AE$830,30,0)="",0,VLOOKUP(C513,'Agripp Woods (Asia, EU)'!$A$12:$AE$830,30,0))</f>
        <v>0</v>
      </c>
      <c r="E513" s="105">
        <v>512</v>
      </c>
      <c r="F513" s="106">
        <f>IF(VLOOKUP(C513,'Agripp Woods (Asia, EU)'!$A$12:$AG$717,32,0)="",0,VLOOKUP(C513,'Agripp Woods (Asia, EU)'!$A$12:$AG$717,32,0))</f>
        <v>0</v>
      </c>
      <c r="G513" s="107"/>
      <c r="H513" s="107"/>
      <c r="I513" s="107"/>
      <c r="J513" s="105" t="str">
        <f t="shared" si="105"/>
        <v/>
      </c>
      <c r="K513" s="105" t="str">
        <f t="shared" si="94"/>
        <v/>
      </c>
      <c r="L513" s="105" t="str">
        <f t="shared" si="95"/>
        <v/>
      </c>
      <c r="M513" s="105" t="str">
        <f t="shared" si="96"/>
        <v/>
      </c>
      <c r="N513" s="105" t="str">
        <f t="shared" si="97"/>
        <v/>
      </c>
      <c r="O513" s="105" t="str">
        <f t="shared" si="98"/>
        <v/>
      </c>
      <c r="P513" s="105" t="str">
        <f t="shared" si="99"/>
        <v/>
      </c>
      <c r="Q513" s="105" t="str">
        <f t="shared" si="100"/>
        <v/>
      </c>
      <c r="R513" s="105" t="str">
        <f t="shared" si="106"/>
        <v/>
      </c>
      <c r="S513" s="106" t="str">
        <f t="shared" si="107"/>
        <v/>
      </c>
      <c r="T513" s="105" t="str">
        <f t="shared" si="104"/>
        <v/>
      </c>
    </row>
    <row r="514" spans="1:20" ht="19.95" customHeight="1">
      <c r="A514" s="79" t="str">
        <f t="shared" si="103"/>
        <v/>
      </c>
      <c r="B514" s="104">
        <f>SUM($A$2:A514)</f>
        <v>0</v>
      </c>
      <c r="C514" s="105" t="str">
        <f>'Agripp Woods (Asia, EU)'!A90</f>
        <v>W079</v>
      </c>
      <c r="D514" s="105">
        <f>IF(VLOOKUP(C514,'Agripp Woods (Asia, EU)'!$A$12:$AE$830,30,0)="",0,VLOOKUP(C514,'Agripp Woods (Asia, EU)'!$A$12:$AE$830,30,0))</f>
        <v>0</v>
      </c>
      <c r="E514" s="105">
        <v>513</v>
      </c>
      <c r="F514" s="106">
        <f>IF(VLOOKUP(C514,'Agripp Woods (Asia, EU)'!$A$12:$AG$717,32,0)="",0,VLOOKUP(C514,'Agripp Woods (Asia, EU)'!$A$12:$AG$717,32,0))</f>
        <v>0</v>
      </c>
      <c r="G514" s="107"/>
      <c r="H514" s="107"/>
      <c r="I514" s="107"/>
      <c r="J514" s="105" t="str">
        <f t="shared" si="105"/>
        <v/>
      </c>
      <c r="K514" s="105" t="str">
        <f t="shared" si="94"/>
        <v/>
      </c>
      <c r="L514" s="105" t="str">
        <f t="shared" si="95"/>
        <v/>
      </c>
      <c r="M514" s="105" t="str">
        <f t="shared" si="96"/>
        <v/>
      </c>
      <c r="N514" s="105" t="str">
        <f t="shared" si="97"/>
        <v/>
      </c>
      <c r="O514" s="105" t="str">
        <f t="shared" si="98"/>
        <v/>
      </c>
      <c r="P514" s="105" t="str">
        <f t="shared" si="99"/>
        <v/>
      </c>
      <c r="Q514" s="105" t="str">
        <f t="shared" si="100"/>
        <v/>
      </c>
      <c r="R514" s="105" t="str">
        <f t="shared" si="106"/>
        <v/>
      </c>
      <c r="S514" s="106" t="str">
        <f t="shared" si="107"/>
        <v/>
      </c>
      <c r="T514" s="105" t="str">
        <f t="shared" si="104"/>
        <v/>
      </c>
    </row>
    <row r="515" spans="1:20" ht="19.95" customHeight="1">
      <c r="A515" s="79" t="str">
        <f t="shared" si="103"/>
        <v/>
      </c>
      <c r="B515" s="104">
        <f>SUM($A$2:A515)</f>
        <v>0</v>
      </c>
      <c r="C515" s="105" t="str">
        <f>'Agripp Woods (Asia, EU)'!A91</f>
        <v>W080</v>
      </c>
      <c r="D515" s="105">
        <f>IF(VLOOKUP(C515,'Agripp Woods (Asia, EU)'!$A$12:$AE$830,30,0)="",0,VLOOKUP(C515,'Agripp Woods (Asia, EU)'!$A$12:$AE$830,30,0))</f>
        <v>0</v>
      </c>
      <c r="E515" s="105">
        <v>514</v>
      </c>
      <c r="F515" s="106">
        <f>IF(VLOOKUP(C515,'Agripp Woods (Asia, EU)'!$A$12:$AG$717,32,0)="",0,VLOOKUP(C515,'Agripp Woods (Asia, EU)'!$A$12:$AG$717,32,0))</f>
        <v>0</v>
      </c>
      <c r="G515" s="107"/>
      <c r="H515" s="107"/>
      <c r="I515" s="107"/>
      <c r="J515" s="105" t="str">
        <f t="shared" si="105"/>
        <v/>
      </c>
      <c r="K515" s="105" t="str">
        <f t="shared" si="94"/>
        <v/>
      </c>
      <c r="L515" s="105" t="str">
        <f t="shared" si="95"/>
        <v/>
      </c>
      <c r="M515" s="105" t="str">
        <f t="shared" si="96"/>
        <v/>
      </c>
      <c r="N515" s="105" t="str">
        <f t="shared" si="97"/>
        <v/>
      </c>
      <c r="O515" s="105" t="str">
        <f t="shared" si="98"/>
        <v/>
      </c>
      <c r="P515" s="105" t="str">
        <f t="shared" si="99"/>
        <v/>
      </c>
      <c r="Q515" s="105" t="str">
        <f t="shared" si="100"/>
        <v/>
      </c>
      <c r="R515" s="105" t="str">
        <f t="shared" si="106"/>
        <v/>
      </c>
      <c r="S515" s="106" t="str">
        <f t="shared" si="107"/>
        <v/>
      </c>
      <c r="T515" s="105" t="str">
        <f t="shared" si="104"/>
        <v/>
      </c>
    </row>
    <row r="516" spans="1:20" ht="19.95" customHeight="1">
      <c r="A516" s="79" t="str">
        <f t="shared" si="103"/>
        <v/>
      </c>
      <c r="B516" s="104">
        <f>SUM($A$2:A516)</f>
        <v>0</v>
      </c>
      <c r="C516" s="105" t="str">
        <f>'Agripp Woods (Asia, EU)'!A92</f>
        <v>W081</v>
      </c>
      <c r="D516" s="105">
        <f>IF(VLOOKUP(C516,'Agripp Woods (Asia, EU)'!$A$12:$AE$830,30,0)="",0,VLOOKUP(C516,'Agripp Woods (Asia, EU)'!$A$12:$AE$830,30,0))</f>
        <v>0</v>
      </c>
      <c r="E516" s="105">
        <v>515</v>
      </c>
      <c r="F516" s="106">
        <f>IF(VLOOKUP(C516,'Agripp Woods (Asia, EU)'!$A$12:$AG$717,32,0)="",0,VLOOKUP(C516,'Agripp Woods (Asia, EU)'!$A$12:$AG$717,32,0))</f>
        <v>0</v>
      </c>
      <c r="G516" s="107"/>
      <c r="H516" s="107"/>
      <c r="I516" s="107"/>
      <c r="J516" s="105" t="str">
        <f t="shared" si="105"/>
        <v/>
      </c>
      <c r="K516" s="105" t="str">
        <f t="shared" si="94"/>
        <v/>
      </c>
      <c r="L516" s="105" t="str">
        <f t="shared" si="95"/>
        <v/>
      </c>
      <c r="M516" s="105" t="str">
        <f t="shared" si="96"/>
        <v/>
      </c>
      <c r="N516" s="105" t="str">
        <f t="shared" si="97"/>
        <v/>
      </c>
      <c r="O516" s="105" t="str">
        <f t="shared" si="98"/>
        <v/>
      </c>
      <c r="P516" s="105" t="str">
        <f t="shared" si="99"/>
        <v/>
      </c>
      <c r="Q516" s="105" t="str">
        <f t="shared" si="100"/>
        <v/>
      </c>
      <c r="R516" s="105" t="str">
        <f t="shared" si="106"/>
        <v/>
      </c>
      <c r="S516" s="106" t="str">
        <f t="shared" si="107"/>
        <v/>
      </c>
      <c r="T516" s="105" t="str">
        <f t="shared" si="104"/>
        <v/>
      </c>
    </row>
    <row r="517" spans="1:20" ht="19.95" customHeight="1">
      <c r="A517" s="79" t="str">
        <f t="shared" si="103"/>
        <v/>
      </c>
      <c r="B517" s="104">
        <f>SUM($A$2:A517)</f>
        <v>0</v>
      </c>
      <c r="C517" s="105" t="str">
        <f>'Agripp Woods (Asia, EU)'!A93</f>
        <v>W082</v>
      </c>
      <c r="D517" s="105">
        <f>IF(VLOOKUP(C517,'Agripp Woods (Asia, EU)'!$A$12:$AE$830,30,0)="",0,VLOOKUP(C517,'Agripp Woods (Asia, EU)'!$A$12:$AE$830,30,0))</f>
        <v>0</v>
      </c>
      <c r="E517" s="105">
        <v>516</v>
      </c>
      <c r="F517" s="106">
        <f>IF(VLOOKUP(C517,'Agripp Woods (Asia, EU)'!$A$12:$AG$717,32,0)="",0,VLOOKUP(C517,'Agripp Woods (Asia, EU)'!$A$12:$AG$717,32,0))</f>
        <v>0</v>
      </c>
      <c r="G517" s="107"/>
      <c r="H517" s="107"/>
      <c r="I517" s="107"/>
      <c r="J517" s="105" t="str">
        <f t="shared" si="105"/>
        <v/>
      </c>
      <c r="K517" s="105" t="str">
        <f t="shared" si="94"/>
        <v/>
      </c>
      <c r="L517" s="105" t="str">
        <f t="shared" si="95"/>
        <v/>
      </c>
      <c r="M517" s="105" t="str">
        <f t="shared" si="96"/>
        <v/>
      </c>
      <c r="N517" s="105" t="str">
        <f t="shared" si="97"/>
        <v/>
      </c>
      <c r="O517" s="105" t="str">
        <f t="shared" si="98"/>
        <v/>
      </c>
      <c r="P517" s="105" t="str">
        <f t="shared" si="99"/>
        <v/>
      </c>
      <c r="Q517" s="105" t="str">
        <f t="shared" si="100"/>
        <v/>
      </c>
      <c r="R517" s="105" t="str">
        <f t="shared" si="106"/>
        <v/>
      </c>
      <c r="S517" s="106" t="str">
        <f t="shared" si="107"/>
        <v/>
      </c>
      <c r="T517" s="105" t="str">
        <f t="shared" si="104"/>
        <v/>
      </c>
    </row>
    <row r="518" spans="1:20" ht="19.95" customHeight="1">
      <c r="A518" s="79" t="str">
        <f t="shared" si="103"/>
        <v/>
      </c>
      <c r="B518" s="104">
        <f>SUM($A$2:A518)</f>
        <v>0</v>
      </c>
      <c r="C518" s="105" t="str">
        <f>'Agripp Woods (Asia, EU)'!A94</f>
        <v>W083</v>
      </c>
      <c r="D518" s="105">
        <f>IF(VLOOKUP(C518,'Agripp Woods (Asia, EU)'!$A$12:$AE$830,30,0)="",0,VLOOKUP(C518,'Agripp Woods (Asia, EU)'!$A$12:$AE$830,30,0))</f>
        <v>0</v>
      </c>
      <c r="E518" s="105">
        <v>517</v>
      </c>
      <c r="F518" s="106">
        <f>IF(VLOOKUP(C518,'Agripp Woods (Asia, EU)'!$A$12:$AG$717,32,0)="",0,VLOOKUP(C518,'Agripp Woods (Asia, EU)'!$A$12:$AG$717,32,0))</f>
        <v>0</v>
      </c>
      <c r="G518" s="107"/>
      <c r="H518" s="107"/>
      <c r="I518" s="107"/>
      <c r="J518" s="105" t="str">
        <f t="shared" ref="J518:J549" si="108">IF(ISERROR(VLOOKUP($E499,$B$2:$D$1047,2,0)),"",VLOOKUP($E499,$B$2:$D$1047,2,0))</f>
        <v/>
      </c>
      <c r="K518" s="105" t="str">
        <f t="shared" ref="K518:K581" si="109">IF(ISERROR(VLOOKUP($J518,TableauDatanew,4,0)),"",VLOOKUP($J518,TableauDatanew,4,0))</f>
        <v/>
      </c>
      <c r="L518" s="105" t="str">
        <f t="shared" ref="L518:L581" si="110">IF(ISERROR(VLOOKUP($J518,TableauDatanew,5,0)),"",VLOOKUP($J518,TableauDatanew,5,0))</f>
        <v/>
      </c>
      <c r="M518" s="105" t="str">
        <f t="shared" ref="M518:M581" si="111">IF(ISERROR(VLOOKUP($J518,TableauDatanew,6,0)),"",VLOOKUP($J518,TableauDatanew,6,0))</f>
        <v/>
      </c>
      <c r="N518" s="105" t="str">
        <f t="shared" ref="N518:N581" si="112">IF(ISERROR(VLOOKUP($J518,TableauDatanew,13,0)),"",VLOOKUP($J518,TableauDatanew,13,0))</f>
        <v/>
      </c>
      <c r="O518" s="105" t="str">
        <f t="shared" ref="O518:O581" si="113">IF(ISERROR(VLOOKUP($J518,TableauDatanew,11,0)),"",VLOOKUP($J518,TableauDatanew,11,0))</f>
        <v/>
      </c>
      <c r="P518" s="105" t="str">
        <f t="shared" ref="P518:P581" si="114">IF(ISERROR(VLOOKUP($J518,TableauDatanew,8,0)),"",VLOOKUP($J518,TableauDatanew,8,0))</f>
        <v/>
      </c>
      <c r="Q518" s="105" t="str">
        <f t="shared" ref="Q518:Q581" si="115">IF(ISERROR(VLOOKUP($J518,TableauDatanew,10,0)),"",VLOOKUP($J518,TableauDatanew,10,0))</f>
        <v/>
      </c>
      <c r="R518" s="105" t="str">
        <f t="shared" ref="R518:R549" si="116">IF(ISERROR(VLOOKUP(J518,C:D,2,0)),"",VLOOKUP(J518,C:D,2,0))</f>
        <v/>
      </c>
      <c r="S518" s="106" t="str">
        <f t="shared" ref="S518:S549" si="117">IF(ISERROR(VLOOKUP(J518,C:F,4,0)),"",VLOOKUP(J518,C:F,4,0))</f>
        <v/>
      </c>
      <c r="T518" s="105" t="str">
        <f t="shared" si="104"/>
        <v/>
      </c>
    </row>
    <row r="519" spans="1:20" ht="19.95" customHeight="1">
      <c r="A519" s="79" t="str">
        <f t="shared" si="103"/>
        <v/>
      </c>
      <c r="B519" s="104">
        <f>SUM($A$2:A519)</f>
        <v>0</v>
      </c>
      <c r="C519" s="105" t="str">
        <f>'Agripp Woods (Asia, EU)'!A95</f>
        <v>W084</v>
      </c>
      <c r="D519" s="105">
        <f>IF(VLOOKUP(C519,'Agripp Woods (Asia, EU)'!$A$12:$AE$830,30,0)="",0,VLOOKUP(C519,'Agripp Woods (Asia, EU)'!$A$12:$AE$830,30,0))</f>
        <v>0</v>
      </c>
      <c r="E519" s="105">
        <v>518</v>
      </c>
      <c r="F519" s="106">
        <f>IF(VLOOKUP(C519,'Agripp Woods (Asia, EU)'!$A$12:$AG$717,32,0)="",0,VLOOKUP(C519,'Agripp Woods (Asia, EU)'!$A$12:$AG$717,32,0))</f>
        <v>0</v>
      </c>
      <c r="G519" s="107"/>
      <c r="H519" s="107"/>
      <c r="I519" s="107"/>
      <c r="J519" s="105" t="str">
        <f t="shared" si="108"/>
        <v/>
      </c>
      <c r="K519" s="105" t="str">
        <f t="shared" si="109"/>
        <v/>
      </c>
      <c r="L519" s="105" t="str">
        <f t="shared" si="110"/>
        <v/>
      </c>
      <c r="M519" s="105" t="str">
        <f t="shared" si="111"/>
        <v/>
      </c>
      <c r="N519" s="105" t="str">
        <f t="shared" si="112"/>
        <v/>
      </c>
      <c r="O519" s="105" t="str">
        <f t="shared" si="113"/>
        <v/>
      </c>
      <c r="P519" s="105" t="str">
        <f t="shared" si="114"/>
        <v/>
      </c>
      <c r="Q519" s="105" t="str">
        <f t="shared" si="115"/>
        <v/>
      </c>
      <c r="R519" s="105" t="str">
        <f t="shared" si="116"/>
        <v/>
      </c>
      <c r="S519" s="106" t="str">
        <f t="shared" si="117"/>
        <v/>
      </c>
      <c r="T519" s="105" t="str">
        <f t="shared" si="104"/>
        <v/>
      </c>
    </row>
    <row r="520" spans="1:20" ht="19.95" customHeight="1">
      <c r="A520" s="79" t="str">
        <f t="shared" si="103"/>
        <v/>
      </c>
      <c r="B520" s="104">
        <f>SUM($A$2:A520)</f>
        <v>0</v>
      </c>
      <c r="C520" s="105" t="str">
        <f>'Agripp Woods (Asia, EU)'!A96</f>
        <v>W085</v>
      </c>
      <c r="D520" s="105">
        <f>IF(VLOOKUP(C520,'Agripp Woods (Asia, EU)'!$A$12:$AE$830,30,0)="",0,VLOOKUP(C520,'Agripp Woods (Asia, EU)'!$A$12:$AE$830,30,0))</f>
        <v>0</v>
      </c>
      <c r="E520" s="105">
        <v>519</v>
      </c>
      <c r="F520" s="106">
        <f>IF(VLOOKUP(C520,'Agripp Woods (Asia, EU)'!$A$12:$AG$717,32,0)="",0,VLOOKUP(C520,'Agripp Woods (Asia, EU)'!$A$12:$AG$717,32,0))</f>
        <v>0</v>
      </c>
      <c r="G520" s="107"/>
      <c r="H520" s="107"/>
      <c r="I520" s="107"/>
      <c r="J520" s="105" t="str">
        <f t="shared" si="108"/>
        <v/>
      </c>
      <c r="K520" s="105" t="str">
        <f t="shared" si="109"/>
        <v/>
      </c>
      <c r="L520" s="105" t="str">
        <f t="shared" si="110"/>
        <v/>
      </c>
      <c r="M520" s="105" t="str">
        <f t="shared" si="111"/>
        <v/>
      </c>
      <c r="N520" s="105" t="str">
        <f t="shared" si="112"/>
        <v/>
      </c>
      <c r="O520" s="105" t="str">
        <f t="shared" si="113"/>
        <v/>
      </c>
      <c r="P520" s="105" t="str">
        <f t="shared" si="114"/>
        <v/>
      </c>
      <c r="Q520" s="105" t="str">
        <f t="shared" si="115"/>
        <v/>
      </c>
      <c r="R520" s="105" t="str">
        <f t="shared" si="116"/>
        <v/>
      </c>
      <c r="S520" s="106" t="str">
        <f t="shared" si="117"/>
        <v/>
      </c>
      <c r="T520" s="105" t="str">
        <f t="shared" si="104"/>
        <v/>
      </c>
    </row>
    <row r="521" spans="1:20" ht="19.95" customHeight="1">
      <c r="A521" s="79" t="str">
        <f t="shared" si="103"/>
        <v/>
      </c>
      <c r="B521" s="104">
        <f>SUM($A$2:A521)</f>
        <v>0</v>
      </c>
      <c r="C521" s="105" t="str">
        <f>'Agripp Woods (Asia, EU)'!A97</f>
        <v>W086</v>
      </c>
      <c r="D521" s="105">
        <f>IF(VLOOKUP(C521,'Agripp Woods (Asia, EU)'!$A$12:$AE$830,30,0)="",0,VLOOKUP(C521,'Agripp Woods (Asia, EU)'!$A$12:$AE$830,30,0))</f>
        <v>0</v>
      </c>
      <c r="E521" s="105">
        <v>520</v>
      </c>
      <c r="F521" s="106">
        <f>IF(VLOOKUP(C521,'Agripp Woods (Asia, EU)'!$A$12:$AG$717,32,0)="",0,VLOOKUP(C521,'Agripp Woods (Asia, EU)'!$A$12:$AG$717,32,0))</f>
        <v>0</v>
      </c>
      <c r="G521" s="107"/>
      <c r="H521" s="107"/>
      <c r="I521" s="107"/>
      <c r="J521" s="105" t="str">
        <f t="shared" si="108"/>
        <v/>
      </c>
      <c r="K521" s="105" t="str">
        <f t="shared" si="109"/>
        <v/>
      </c>
      <c r="L521" s="105" t="str">
        <f t="shared" si="110"/>
        <v/>
      </c>
      <c r="M521" s="105" t="str">
        <f t="shared" si="111"/>
        <v/>
      </c>
      <c r="N521" s="105" t="str">
        <f t="shared" si="112"/>
        <v/>
      </c>
      <c r="O521" s="105" t="str">
        <f t="shared" si="113"/>
        <v/>
      </c>
      <c r="P521" s="105" t="str">
        <f t="shared" si="114"/>
        <v/>
      </c>
      <c r="Q521" s="105" t="str">
        <f t="shared" si="115"/>
        <v/>
      </c>
      <c r="R521" s="105" t="str">
        <f t="shared" si="116"/>
        <v/>
      </c>
      <c r="S521" s="106" t="str">
        <f t="shared" si="117"/>
        <v/>
      </c>
      <c r="T521" s="105" t="str">
        <f t="shared" si="104"/>
        <v/>
      </c>
    </row>
    <row r="522" spans="1:20" ht="19.95" customHeight="1">
      <c r="A522" s="79" t="str">
        <f t="shared" si="103"/>
        <v/>
      </c>
      <c r="B522" s="104">
        <f>SUM($A$2:A522)</f>
        <v>0</v>
      </c>
      <c r="C522" s="105" t="str">
        <f>'Agripp Woods (Asia, EU)'!A98</f>
        <v>W087</v>
      </c>
      <c r="D522" s="105">
        <f>IF(VLOOKUP(C522,'Agripp Woods (Asia, EU)'!$A$12:$AE$830,30,0)="",0,VLOOKUP(C522,'Agripp Woods (Asia, EU)'!$A$12:$AE$830,30,0))</f>
        <v>0</v>
      </c>
      <c r="E522" s="105">
        <v>521</v>
      </c>
      <c r="F522" s="106">
        <f>IF(VLOOKUP(C522,'Agripp Woods (Asia, EU)'!$A$12:$AG$717,32,0)="",0,VLOOKUP(C522,'Agripp Woods (Asia, EU)'!$A$12:$AG$717,32,0))</f>
        <v>0</v>
      </c>
      <c r="G522" s="107"/>
      <c r="H522" s="107"/>
      <c r="I522" s="107"/>
      <c r="J522" s="105" t="str">
        <f t="shared" si="108"/>
        <v/>
      </c>
      <c r="K522" s="105" t="str">
        <f t="shared" si="109"/>
        <v/>
      </c>
      <c r="L522" s="105" t="str">
        <f t="shared" si="110"/>
        <v/>
      </c>
      <c r="M522" s="105" t="str">
        <f t="shared" si="111"/>
        <v/>
      </c>
      <c r="N522" s="105" t="str">
        <f t="shared" si="112"/>
        <v/>
      </c>
      <c r="O522" s="105" t="str">
        <f t="shared" si="113"/>
        <v/>
      </c>
      <c r="P522" s="105" t="str">
        <f t="shared" si="114"/>
        <v/>
      </c>
      <c r="Q522" s="105" t="str">
        <f t="shared" si="115"/>
        <v/>
      </c>
      <c r="R522" s="105" t="str">
        <f t="shared" si="116"/>
        <v/>
      </c>
      <c r="S522" s="106" t="str">
        <f t="shared" si="117"/>
        <v/>
      </c>
      <c r="T522" s="105" t="str">
        <f t="shared" si="104"/>
        <v/>
      </c>
    </row>
    <row r="523" spans="1:20" ht="19.95" customHeight="1">
      <c r="A523" s="79" t="str">
        <f t="shared" si="103"/>
        <v/>
      </c>
      <c r="B523" s="104">
        <f>SUM($A$2:A523)</f>
        <v>0</v>
      </c>
      <c r="C523" s="105" t="str">
        <f>'Agripp Woods (Asia, EU)'!A99</f>
        <v>W088</v>
      </c>
      <c r="D523" s="105">
        <f>IF(VLOOKUP(C523,'Agripp Woods (Asia, EU)'!$A$12:$AE$830,30,0)="",0,VLOOKUP(C523,'Agripp Woods (Asia, EU)'!$A$12:$AE$830,30,0))</f>
        <v>0</v>
      </c>
      <c r="E523" s="105">
        <v>522</v>
      </c>
      <c r="F523" s="106">
        <f>IF(VLOOKUP(C523,'Agripp Woods (Asia, EU)'!$A$12:$AG$717,32,0)="",0,VLOOKUP(C523,'Agripp Woods (Asia, EU)'!$A$12:$AG$717,32,0))</f>
        <v>0</v>
      </c>
      <c r="G523" s="107"/>
      <c r="H523" s="107"/>
      <c r="I523" s="107"/>
      <c r="J523" s="105" t="str">
        <f t="shared" si="108"/>
        <v/>
      </c>
      <c r="K523" s="105" t="str">
        <f t="shared" si="109"/>
        <v/>
      </c>
      <c r="L523" s="105" t="str">
        <f t="shared" si="110"/>
        <v/>
      </c>
      <c r="M523" s="105" t="str">
        <f t="shared" si="111"/>
        <v/>
      </c>
      <c r="N523" s="105" t="str">
        <f t="shared" si="112"/>
        <v/>
      </c>
      <c r="O523" s="105" t="str">
        <f t="shared" si="113"/>
        <v/>
      </c>
      <c r="P523" s="105" t="str">
        <f t="shared" si="114"/>
        <v/>
      </c>
      <c r="Q523" s="105" t="str">
        <f t="shared" si="115"/>
        <v/>
      </c>
      <c r="R523" s="105" t="str">
        <f t="shared" si="116"/>
        <v/>
      </c>
      <c r="S523" s="106" t="str">
        <f t="shared" si="117"/>
        <v/>
      </c>
      <c r="T523" s="105" t="str">
        <f t="shared" si="104"/>
        <v/>
      </c>
    </row>
    <row r="524" spans="1:20" ht="19.95" customHeight="1">
      <c r="A524" s="79" t="str">
        <f t="shared" si="103"/>
        <v/>
      </c>
      <c r="B524" s="104">
        <f>SUM($A$2:A524)</f>
        <v>0</v>
      </c>
      <c r="C524" s="105" t="str">
        <f>'Agripp Woods (Asia, EU)'!A100</f>
        <v>W089</v>
      </c>
      <c r="D524" s="105">
        <f>IF(VLOOKUP(C524,'Agripp Woods (Asia, EU)'!$A$12:$AE$830,30,0)="",0,VLOOKUP(C524,'Agripp Woods (Asia, EU)'!$A$12:$AE$830,30,0))</f>
        <v>0</v>
      </c>
      <c r="E524" s="105">
        <v>523</v>
      </c>
      <c r="F524" s="106">
        <f>IF(VLOOKUP(C524,'Agripp Woods (Asia, EU)'!$A$12:$AG$717,32,0)="",0,VLOOKUP(C524,'Agripp Woods (Asia, EU)'!$A$12:$AG$717,32,0))</f>
        <v>0</v>
      </c>
      <c r="G524" s="107"/>
      <c r="H524" s="107"/>
      <c r="I524" s="107"/>
      <c r="J524" s="105" t="str">
        <f t="shared" si="108"/>
        <v/>
      </c>
      <c r="K524" s="105" t="str">
        <f t="shared" si="109"/>
        <v/>
      </c>
      <c r="L524" s="105" t="str">
        <f t="shared" si="110"/>
        <v/>
      </c>
      <c r="M524" s="105" t="str">
        <f t="shared" si="111"/>
        <v/>
      </c>
      <c r="N524" s="105" t="str">
        <f t="shared" si="112"/>
        <v/>
      </c>
      <c r="O524" s="105" t="str">
        <f t="shared" si="113"/>
        <v/>
      </c>
      <c r="P524" s="105" t="str">
        <f t="shared" si="114"/>
        <v/>
      </c>
      <c r="Q524" s="105" t="str">
        <f t="shared" si="115"/>
        <v/>
      </c>
      <c r="R524" s="105" t="str">
        <f t="shared" si="116"/>
        <v/>
      </c>
      <c r="S524" s="106" t="str">
        <f t="shared" si="117"/>
        <v/>
      </c>
      <c r="T524" s="105" t="str">
        <f t="shared" si="104"/>
        <v/>
      </c>
    </row>
    <row r="525" spans="1:20" ht="19.95" customHeight="1">
      <c r="A525" s="79" t="str">
        <f t="shared" si="103"/>
        <v/>
      </c>
      <c r="B525" s="104">
        <f>SUM($A$2:A525)</f>
        <v>0</v>
      </c>
      <c r="C525" s="105" t="str">
        <f>'Agripp Woods (Asia, EU)'!A101</f>
        <v>W090</v>
      </c>
      <c r="D525" s="105">
        <f>IF(VLOOKUP(C525,'Agripp Woods (Asia, EU)'!$A$12:$AE$830,30,0)="",0,VLOOKUP(C525,'Agripp Woods (Asia, EU)'!$A$12:$AE$830,30,0))</f>
        <v>0</v>
      </c>
      <c r="E525" s="105">
        <v>524</v>
      </c>
      <c r="F525" s="106">
        <f>IF(VLOOKUP(C525,'Agripp Woods (Asia, EU)'!$A$12:$AG$717,32,0)="",0,VLOOKUP(C525,'Agripp Woods (Asia, EU)'!$A$12:$AG$717,32,0))</f>
        <v>0</v>
      </c>
      <c r="G525" s="107"/>
      <c r="H525" s="107"/>
      <c r="I525" s="107"/>
      <c r="J525" s="105" t="str">
        <f t="shared" si="108"/>
        <v/>
      </c>
      <c r="K525" s="105" t="str">
        <f t="shared" si="109"/>
        <v/>
      </c>
      <c r="L525" s="105" t="str">
        <f t="shared" si="110"/>
        <v/>
      </c>
      <c r="M525" s="105" t="str">
        <f t="shared" si="111"/>
        <v/>
      </c>
      <c r="N525" s="105" t="str">
        <f t="shared" si="112"/>
        <v/>
      </c>
      <c r="O525" s="105" t="str">
        <f t="shared" si="113"/>
        <v/>
      </c>
      <c r="P525" s="105" t="str">
        <f t="shared" si="114"/>
        <v/>
      </c>
      <c r="Q525" s="105" t="str">
        <f t="shared" si="115"/>
        <v/>
      </c>
      <c r="R525" s="105" t="str">
        <f t="shared" si="116"/>
        <v/>
      </c>
      <c r="S525" s="106" t="str">
        <f t="shared" si="117"/>
        <v/>
      </c>
      <c r="T525" s="105" t="str">
        <f t="shared" si="104"/>
        <v/>
      </c>
    </row>
    <row r="526" spans="1:20" ht="19.95" customHeight="1">
      <c r="A526" s="79" t="str">
        <f t="shared" ref="A526:A589" si="118">IF(D526=0,"",1)</f>
        <v/>
      </c>
      <c r="B526" s="104">
        <f>SUM($A$2:A526)</f>
        <v>0</v>
      </c>
      <c r="C526" s="105" t="str">
        <f>'Agripp Woods (Asia, EU)'!A102</f>
        <v>W091</v>
      </c>
      <c r="D526" s="105">
        <f>IF(VLOOKUP(C526,'Agripp Woods (Asia, EU)'!$A$12:$AE$830,30,0)="",0,VLOOKUP(C526,'Agripp Woods (Asia, EU)'!$A$12:$AE$830,30,0))</f>
        <v>0</v>
      </c>
      <c r="E526" s="105">
        <v>525</v>
      </c>
      <c r="F526" s="106">
        <f>IF(VLOOKUP(C526,'Agripp Woods (Asia, EU)'!$A$12:$AG$717,32,0)="",0,VLOOKUP(C526,'Agripp Woods (Asia, EU)'!$A$12:$AG$717,32,0))</f>
        <v>0</v>
      </c>
      <c r="G526" s="107"/>
      <c r="H526" s="107"/>
      <c r="I526" s="107"/>
      <c r="J526" s="105" t="str">
        <f t="shared" si="108"/>
        <v/>
      </c>
      <c r="K526" s="105" t="str">
        <f t="shared" si="109"/>
        <v/>
      </c>
      <c r="L526" s="105" t="str">
        <f t="shared" si="110"/>
        <v/>
      </c>
      <c r="M526" s="105" t="str">
        <f t="shared" si="111"/>
        <v/>
      </c>
      <c r="N526" s="105" t="str">
        <f t="shared" si="112"/>
        <v/>
      </c>
      <c r="O526" s="105" t="str">
        <f t="shared" si="113"/>
        <v/>
      </c>
      <c r="P526" s="105" t="str">
        <f t="shared" si="114"/>
        <v/>
      </c>
      <c r="Q526" s="105" t="str">
        <f t="shared" si="115"/>
        <v/>
      </c>
      <c r="R526" s="105" t="str">
        <f t="shared" si="116"/>
        <v/>
      </c>
      <c r="S526" s="106" t="str">
        <f t="shared" si="117"/>
        <v/>
      </c>
      <c r="T526" s="105" t="str">
        <f t="shared" si="104"/>
        <v/>
      </c>
    </row>
    <row r="527" spans="1:20" ht="19.95" customHeight="1">
      <c r="A527" s="79" t="str">
        <f t="shared" si="118"/>
        <v/>
      </c>
      <c r="B527" s="104">
        <f>SUM($A$2:A527)</f>
        <v>0</v>
      </c>
      <c r="C527" s="105" t="str">
        <f>'Agripp Woods (Asia, EU)'!A103</f>
        <v>W092</v>
      </c>
      <c r="D527" s="105">
        <f>IF(VLOOKUP(C527,'Agripp Woods (Asia, EU)'!$A$12:$AE$830,30,0)="",0,VLOOKUP(C527,'Agripp Woods (Asia, EU)'!$A$12:$AE$830,30,0))</f>
        <v>0</v>
      </c>
      <c r="E527" s="105">
        <v>526</v>
      </c>
      <c r="F527" s="106">
        <f>IF(VLOOKUP(C527,'Agripp Woods (Asia, EU)'!$A$12:$AG$717,32,0)="",0,VLOOKUP(C527,'Agripp Woods (Asia, EU)'!$A$12:$AG$717,32,0))</f>
        <v>0</v>
      </c>
      <c r="G527" s="107"/>
      <c r="H527" s="107"/>
      <c r="I527" s="107"/>
      <c r="J527" s="105" t="str">
        <f t="shared" si="108"/>
        <v/>
      </c>
      <c r="K527" s="105" t="str">
        <f t="shared" si="109"/>
        <v/>
      </c>
      <c r="L527" s="105" t="str">
        <f t="shared" si="110"/>
        <v/>
      </c>
      <c r="M527" s="105" t="str">
        <f t="shared" si="111"/>
        <v/>
      </c>
      <c r="N527" s="105" t="str">
        <f t="shared" si="112"/>
        <v/>
      </c>
      <c r="O527" s="105" t="str">
        <f t="shared" si="113"/>
        <v/>
      </c>
      <c r="P527" s="105" t="str">
        <f t="shared" si="114"/>
        <v/>
      </c>
      <c r="Q527" s="105" t="str">
        <f t="shared" si="115"/>
        <v/>
      </c>
      <c r="R527" s="105" t="str">
        <f t="shared" si="116"/>
        <v/>
      </c>
      <c r="S527" s="106" t="str">
        <f t="shared" si="117"/>
        <v/>
      </c>
      <c r="T527" s="105" t="str">
        <f t="shared" si="104"/>
        <v/>
      </c>
    </row>
    <row r="528" spans="1:20" ht="19.95" customHeight="1">
      <c r="A528" s="79" t="str">
        <f t="shared" si="118"/>
        <v/>
      </c>
      <c r="B528" s="104">
        <f>SUM($A$2:A528)</f>
        <v>0</v>
      </c>
      <c r="C528" s="105" t="str">
        <f>'Agripp Woods (Asia, EU)'!A104</f>
        <v>W093</v>
      </c>
      <c r="D528" s="105">
        <f>IF(VLOOKUP(C528,'Agripp Woods (Asia, EU)'!$A$12:$AE$830,30,0)="",0,VLOOKUP(C528,'Agripp Woods (Asia, EU)'!$A$12:$AE$830,30,0))</f>
        <v>0</v>
      </c>
      <c r="E528" s="105">
        <v>527</v>
      </c>
      <c r="F528" s="106">
        <f>IF(VLOOKUP(C528,'Agripp Woods (Asia, EU)'!$A$12:$AG$717,32,0)="",0,VLOOKUP(C528,'Agripp Woods (Asia, EU)'!$A$12:$AG$717,32,0))</f>
        <v>0</v>
      </c>
      <c r="G528" s="107"/>
      <c r="H528" s="107"/>
      <c r="I528" s="107"/>
      <c r="J528" s="105" t="str">
        <f t="shared" si="108"/>
        <v/>
      </c>
      <c r="K528" s="105" t="str">
        <f t="shared" si="109"/>
        <v/>
      </c>
      <c r="L528" s="105" t="str">
        <f t="shared" si="110"/>
        <v/>
      </c>
      <c r="M528" s="105" t="str">
        <f t="shared" si="111"/>
        <v/>
      </c>
      <c r="N528" s="105" t="str">
        <f t="shared" si="112"/>
        <v/>
      </c>
      <c r="O528" s="105" t="str">
        <f t="shared" si="113"/>
        <v/>
      </c>
      <c r="P528" s="105" t="str">
        <f t="shared" si="114"/>
        <v/>
      </c>
      <c r="Q528" s="105" t="str">
        <f t="shared" si="115"/>
        <v/>
      </c>
      <c r="R528" s="105" t="str">
        <f t="shared" si="116"/>
        <v/>
      </c>
      <c r="S528" s="106" t="str">
        <f t="shared" si="117"/>
        <v/>
      </c>
      <c r="T528" s="105" t="str">
        <f t="shared" si="104"/>
        <v/>
      </c>
    </row>
    <row r="529" spans="1:20" ht="19.95" customHeight="1">
      <c r="A529" s="79" t="str">
        <f t="shared" si="118"/>
        <v/>
      </c>
      <c r="B529" s="104">
        <f>SUM($A$2:A529)</f>
        <v>0</v>
      </c>
      <c r="C529" s="105" t="str">
        <f>'Agripp Woods (Asia, EU)'!A105</f>
        <v>W094</v>
      </c>
      <c r="D529" s="105">
        <f>IF(VLOOKUP(C529,'Agripp Woods (Asia, EU)'!$A$12:$AE$830,30,0)="",0,VLOOKUP(C529,'Agripp Woods (Asia, EU)'!$A$12:$AE$830,30,0))</f>
        <v>0</v>
      </c>
      <c r="E529" s="105">
        <v>528</v>
      </c>
      <c r="F529" s="106">
        <f>IF(VLOOKUP(C529,'Agripp Woods (Asia, EU)'!$A$12:$AG$717,32,0)="",0,VLOOKUP(C529,'Agripp Woods (Asia, EU)'!$A$12:$AG$717,32,0))</f>
        <v>0</v>
      </c>
      <c r="G529" s="107"/>
      <c r="H529" s="107"/>
      <c r="I529" s="107"/>
      <c r="J529" s="105" t="str">
        <f t="shared" si="108"/>
        <v/>
      </c>
      <c r="K529" s="105" t="str">
        <f t="shared" si="109"/>
        <v/>
      </c>
      <c r="L529" s="105" t="str">
        <f t="shared" si="110"/>
        <v/>
      </c>
      <c r="M529" s="105" t="str">
        <f t="shared" si="111"/>
        <v/>
      </c>
      <c r="N529" s="105" t="str">
        <f t="shared" si="112"/>
        <v/>
      </c>
      <c r="O529" s="105" t="str">
        <f t="shared" si="113"/>
        <v/>
      </c>
      <c r="P529" s="105" t="str">
        <f t="shared" si="114"/>
        <v/>
      </c>
      <c r="Q529" s="105" t="str">
        <f t="shared" si="115"/>
        <v/>
      </c>
      <c r="R529" s="105" t="str">
        <f t="shared" si="116"/>
        <v/>
      </c>
      <c r="S529" s="106" t="str">
        <f t="shared" si="117"/>
        <v/>
      </c>
      <c r="T529" s="105" t="str">
        <f t="shared" si="104"/>
        <v/>
      </c>
    </row>
    <row r="530" spans="1:20" ht="19.95" customHeight="1">
      <c r="A530" s="79" t="str">
        <f t="shared" si="118"/>
        <v/>
      </c>
      <c r="B530" s="104">
        <f>SUM($A$2:A530)</f>
        <v>0</v>
      </c>
      <c r="C530" s="105" t="str">
        <f>'Agripp Woods (Asia, EU)'!A108</f>
        <v>W095</v>
      </c>
      <c r="D530" s="105">
        <f>IF(VLOOKUP(C530,'Agripp Woods (Asia, EU)'!$A$12:$AE$830,30,0)="",0,VLOOKUP(C530,'Agripp Woods (Asia, EU)'!$A$12:$AE$830,30,0))</f>
        <v>0</v>
      </c>
      <c r="E530" s="105">
        <v>529</v>
      </c>
      <c r="F530" s="106">
        <f>IF(VLOOKUP(C530,'Agripp Woods (Asia, EU)'!$A$12:$AG$717,32,0)="",0,VLOOKUP(C530,'Agripp Woods (Asia, EU)'!$A$12:$AG$717,32,0))</f>
        <v>0</v>
      </c>
      <c r="G530" s="107"/>
      <c r="H530" s="107"/>
      <c r="I530" s="107"/>
      <c r="J530" s="105" t="str">
        <f t="shared" si="108"/>
        <v/>
      </c>
      <c r="K530" s="105" t="str">
        <f t="shared" si="109"/>
        <v/>
      </c>
      <c r="L530" s="105" t="str">
        <f t="shared" si="110"/>
        <v/>
      </c>
      <c r="M530" s="105" t="str">
        <f t="shared" si="111"/>
        <v/>
      </c>
      <c r="N530" s="105" t="str">
        <f t="shared" si="112"/>
        <v/>
      </c>
      <c r="O530" s="105" t="str">
        <f t="shared" si="113"/>
        <v/>
      </c>
      <c r="P530" s="105" t="str">
        <f t="shared" si="114"/>
        <v/>
      </c>
      <c r="Q530" s="105" t="str">
        <f t="shared" si="115"/>
        <v/>
      </c>
      <c r="R530" s="105" t="str">
        <f t="shared" si="116"/>
        <v/>
      </c>
      <c r="S530" s="106" t="str">
        <f t="shared" si="117"/>
        <v/>
      </c>
      <c r="T530" s="105" t="str">
        <f t="shared" si="104"/>
        <v/>
      </c>
    </row>
    <row r="531" spans="1:20" ht="19.95" customHeight="1">
      <c r="A531" s="79" t="str">
        <f t="shared" si="118"/>
        <v/>
      </c>
      <c r="B531" s="104">
        <f>SUM($A$2:A531)</f>
        <v>0</v>
      </c>
      <c r="C531" s="105" t="str">
        <f>'Agripp Woods (Asia, EU)'!A109</f>
        <v>W096</v>
      </c>
      <c r="D531" s="105">
        <f>IF(VLOOKUP(C531,'Agripp Woods (Asia, EU)'!$A$12:$AE$830,30,0)="",0,VLOOKUP(C531,'Agripp Woods (Asia, EU)'!$A$12:$AE$830,30,0))</f>
        <v>0</v>
      </c>
      <c r="E531" s="105">
        <v>530</v>
      </c>
      <c r="F531" s="106">
        <f>IF(VLOOKUP(C531,'Agripp Woods (Asia, EU)'!$A$12:$AG$717,32,0)="",0,VLOOKUP(C531,'Agripp Woods (Asia, EU)'!$A$12:$AG$717,32,0))</f>
        <v>0</v>
      </c>
      <c r="G531" s="107"/>
      <c r="H531" s="107"/>
      <c r="I531" s="107"/>
      <c r="J531" s="105" t="str">
        <f t="shared" si="108"/>
        <v/>
      </c>
      <c r="K531" s="105" t="str">
        <f t="shared" si="109"/>
        <v/>
      </c>
      <c r="L531" s="105" t="str">
        <f t="shared" si="110"/>
        <v/>
      </c>
      <c r="M531" s="105" t="str">
        <f t="shared" si="111"/>
        <v/>
      </c>
      <c r="N531" s="105" t="str">
        <f t="shared" si="112"/>
        <v/>
      </c>
      <c r="O531" s="105" t="str">
        <f t="shared" si="113"/>
        <v/>
      </c>
      <c r="P531" s="105" t="str">
        <f t="shared" si="114"/>
        <v/>
      </c>
      <c r="Q531" s="105" t="str">
        <f t="shared" si="115"/>
        <v/>
      </c>
      <c r="R531" s="105" t="str">
        <f t="shared" si="116"/>
        <v/>
      </c>
      <c r="S531" s="106" t="str">
        <f t="shared" si="117"/>
        <v/>
      </c>
      <c r="T531" s="105" t="str">
        <f t="shared" si="104"/>
        <v/>
      </c>
    </row>
    <row r="532" spans="1:20" ht="19.95" customHeight="1">
      <c r="A532" s="79" t="str">
        <f t="shared" si="118"/>
        <v/>
      </c>
      <c r="B532" s="104">
        <f>SUM($A$2:A532)</f>
        <v>0</v>
      </c>
      <c r="C532" s="105" t="str">
        <f>'Agripp Woods (Asia, EU)'!A110</f>
        <v>W097</v>
      </c>
      <c r="D532" s="105">
        <f>IF(VLOOKUP(C532,'Agripp Woods (Asia, EU)'!$A$12:$AE$830,30,0)="",0,VLOOKUP(C532,'Agripp Woods (Asia, EU)'!$A$12:$AE$830,30,0))</f>
        <v>0</v>
      </c>
      <c r="E532" s="105">
        <v>531</v>
      </c>
      <c r="F532" s="106">
        <f>IF(VLOOKUP(C532,'Agripp Woods (Asia, EU)'!$A$12:$AG$717,32,0)="",0,VLOOKUP(C532,'Agripp Woods (Asia, EU)'!$A$12:$AG$717,32,0))</f>
        <v>0</v>
      </c>
      <c r="G532" s="107"/>
      <c r="H532" s="107"/>
      <c r="I532" s="107"/>
      <c r="J532" s="105" t="str">
        <f t="shared" si="108"/>
        <v/>
      </c>
      <c r="K532" s="105" t="str">
        <f t="shared" si="109"/>
        <v/>
      </c>
      <c r="L532" s="105" t="str">
        <f t="shared" si="110"/>
        <v/>
      </c>
      <c r="M532" s="105" t="str">
        <f t="shared" si="111"/>
        <v/>
      </c>
      <c r="N532" s="105" t="str">
        <f t="shared" si="112"/>
        <v/>
      </c>
      <c r="O532" s="105" t="str">
        <f t="shared" si="113"/>
        <v/>
      </c>
      <c r="P532" s="105" t="str">
        <f t="shared" si="114"/>
        <v/>
      </c>
      <c r="Q532" s="105" t="str">
        <f t="shared" si="115"/>
        <v/>
      </c>
      <c r="R532" s="105" t="str">
        <f t="shared" si="116"/>
        <v/>
      </c>
      <c r="S532" s="106" t="str">
        <f t="shared" si="117"/>
        <v/>
      </c>
      <c r="T532" s="105" t="str">
        <f t="shared" si="104"/>
        <v/>
      </c>
    </row>
    <row r="533" spans="1:20" ht="19.95" customHeight="1">
      <c r="A533" s="79" t="str">
        <f t="shared" si="118"/>
        <v/>
      </c>
      <c r="B533" s="104">
        <f>SUM($A$2:A533)</f>
        <v>0</v>
      </c>
      <c r="C533" s="105" t="str">
        <f>'Agripp Woods (Asia, EU)'!A111</f>
        <v>W098</v>
      </c>
      <c r="D533" s="105">
        <f>IF(VLOOKUP(C533,'Agripp Woods (Asia, EU)'!$A$12:$AE$830,30,0)="",0,VLOOKUP(C533,'Agripp Woods (Asia, EU)'!$A$12:$AE$830,30,0))</f>
        <v>0</v>
      </c>
      <c r="E533" s="105">
        <v>532</v>
      </c>
      <c r="F533" s="106">
        <f>IF(VLOOKUP(C533,'Agripp Woods (Asia, EU)'!$A$12:$AG$717,32,0)="",0,VLOOKUP(C533,'Agripp Woods (Asia, EU)'!$A$12:$AG$717,32,0))</f>
        <v>0</v>
      </c>
      <c r="G533" s="107"/>
      <c r="H533" s="107"/>
      <c r="I533" s="107"/>
      <c r="J533" s="105" t="str">
        <f t="shared" si="108"/>
        <v/>
      </c>
      <c r="K533" s="105" t="str">
        <f t="shared" si="109"/>
        <v/>
      </c>
      <c r="L533" s="105" t="str">
        <f t="shared" si="110"/>
        <v/>
      </c>
      <c r="M533" s="105" t="str">
        <f t="shared" si="111"/>
        <v/>
      </c>
      <c r="N533" s="105" t="str">
        <f t="shared" si="112"/>
        <v/>
      </c>
      <c r="O533" s="105" t="str">
        <f t="shared" si="113"/>
        <v/>
      </c>
      <c r="P533" s="105" t="str">
        <f t="shared" si="114"/>
        <v/>
      </c>
      <c r="Q533" s="105" t="str">
        <f t="shared" si="115"/>
        <v/>
      </c>
      <c r="R533" s="105" t="str">
        <f t="shared" si="116"/>
        <v/>
      </c>
      <c r="S533" s="106" t="str">
        <f t="shared" si="117"/>
        <v/>
      </c>
      <c r="T533" s="105" t="str">
        <f t="shared" si="104"/>
        <v/>
      </c>
    </row>
    <row r="534" spans="1:20" ht="19.95" customHeight="1">
      <c r="A534" s="79" t="str">
        <f t="shared" si="118"/>
        <v/>
      </c>
      <c r="B534" s="104">
        <f>SUM($A$2:A534)</f>
        <v>0</v>
      </c>
      <c r="C534" s="105" t="str">
        <f>'Agripp Woods (Asia, EU)'!A112</f>
        <v>W099</v>
      </c>
      <c r="D534" s="105">
        <f>IF(VLOOKUP(C534,'Agripp Woods (Asia, EU)'!$A$12:$AE$830,30,0)="",0,VLOOKUP(C534,'Agripp Woods (Asia, EU)'!$A$12:$AE$830,30,0))</f>
        <v>0</v>
      </c>
      <c r="E534" s="105">
        <v>533</v>
      </c>
      <c r="F534" s="106">
        <f>IF(VLOOKUP(C534,'Agripp Woods (Asia, EU)'!$A$12:$AG$717,32,0)="",0,VLOOKUP(C534,'Agripp Woods (Asia, EU)'!$A$12:$AG$717,32,0))</f>
        <v>0</v>
      </c>
      <c r="G534" s="107"/>
      <c r="H534" s="107"/>
      <c r="I534" s="107"/>
      <c r="J534" s="105" t="str">
        <f t="shared" si="108"/>
        <v/>
      </c>
      <c r="K534" s="105" t="str">
        <f t="shared" si="109"/>
        <v/>
      </c>
      <c r="L534" s="105" t="str">
        <f t="shared" si="110"/>
        <v/>
      </c>
      <c r="M534" s="105" t="str">
        <f t="shared" si="111"/>
        <v/>
      </c>
      <c r="N534" s="105" t="str">
        <f t="shared" si="112"/>
        <v/>
      </c>
      <c r="O534" s="105" t="str">
        <f t="shared" si="113"/>
        <v/>
      </c>
      <c r="P534" s="105" t="str">
        <f t="shared" si="114"/>
        <v/>
      </c>
      <c r="Q534" s="105" t="str">
        <f t="shared" si="115"/>
        <v/>
      </c>
      <c r="R534" s="105" t="str">
        <f t="shared" si="116"/>
        <v/>
      </c>
      <c r="S534" s="106" t="str">
        <f t="shared" si="117"/>
        <v/>
      </c>
      <c r="T534" s="105" t="str">
        <f t="shared" si="104"/>
        <v/>
      </c>
    </row>
    <row r="535" spans="1:20" ht="19.95" customHeight="1">
      <c r="A535" s="79" t="str">
        <f t="shared" si="118"/>
        <v/>
      </c>
      <c r="B535" s="104">
        <f>SUM($A$2:A535)</f>
        <v>0</v>
      </c>
      <c r="C535" s="105" t="str">
        <f>'Agripp Woods (Asia, EU)'!A113</f>
        <v>W100</v>
      </c>
      <c r="D535" s="105">
        <f>IF(VLOOKUP(C535,'Agripp Woods (Asia, EU)'!$A$12:$AE$830,30,0)="",0,VLOOKUP(C535,'Agripp Woods (Asia, EU)'!$A$12:$AE$830,30,0))</f>
        <v>0</v>
      </c>
      <c r="E535" s="105">
        <v>534</v>
      </c>
      <c r="F535" s="106">
        <f>IF(VLOOKUP(C535,'Agripp Woods (Asia, EU)'!$A$12:$AG$717,32,0)="",0,VLOOKUP(C535,'Agripp Woods (Asia, EU)'!$A$12:$AG$717,32,0))</f>
        <v>0</v>
      </c>
      <c r="G535" s="107"/>
      <c r="H535" s="107"/>
      <c r="I535" s="107"/>
      <c r="J535" s="105" t="str">
        <f t="shared" si="108"/>
        <v/>
      </c>
      <c r="K535" s="105" t="str">
        <f t="shared" si="109"/>
        <v/>
      </c>
      <c r="L535" s="105" t="str">
        <f t="shared" si="110"/>
        <v/>
      </c>
      <c r="M535" s="105" t="str">
        <f t="shared" si="111"/>
        <v/>
      </c>
      <c r="N535" s="105" t="str">
        <f t="shared" si="112"/>
        <v/>
      </c>
      <c r="O535" s="105" t="str">
        <f t="shared" si="113"/>
        <v/>
      </c>
      <c r="P535" s="105" t="str">
        <f t="shared" si="114"/>
        <v/>
      </c>
      <c r="Q535" s="105" t="str">
        <f t="shared" si="115"/>
        <v/>
      </c>
      <c r="R535" s="105" t="str">
        <f t="shared" si="116"/>
        <v/>
      </c>
      <c r="S535" s="106" t="str">
        <f t="shared" si="117"/>
        <v/>
      </c>
      <c r="T535" s="105" t="str">
        <f t="shared" si="104"/>
        <v/>
      </c>
    </row>
    <row r="536" spans="1:20" ht="19.95" customHeight="1">
      <c r="A536" s="79" t="str">
        <f t="shared" si="118"/>
        <v/>
      </c>
      <c r="B536" s="104">
        <f>SUM($A$2:A536)</f>
        <v>0</v>
      </c>
      <c r="C536" s="105" t="str">
        <f>'Agripp Woods (Asia, EU)'!A114</f>
        <v>W101</v>
      </c>
      <c r="D536" s="105">
        <f>IF(VLOOKUP(C536,'Agripp Woods (Asia, EU)'!$A$12:$AE$830,30,0)="",0,VLOOKUP(C536,'Agripp Woods (Asia, EU)'!$A$12:$AE$830,30,0))</f>
        <v>0</v>
      </c>
      <c r="E536" s="105">
        <v>535</v>
      </c>
      <c r="F536" s="106">
        <f>IF(VLOOKUP(C536,'Agripp Woods (Asia, EU)'!$A$12:$AG$717,32,0)="",0,VLOOKUP(C536,'Agripp Woods (Asia, EU)'!$A$12:$AG$717,32,0))</f>
        <v>0</v>
      </c>
      <c r="G536" s="107"/>
      <c r="H536" s="107"/>
      <c r="I536" s="107"/>
      <c r="J536" s="105" t="str">
        <f t="shared" si="108"/>
        <v/>
      </c>
      <c r="K536" s="105" t="str">
        <f t="shared" si="109"/>
        <v/>
      </c>
      <c r="L536" s="105" t="str">
        <f t="shared" si="110"/>
        <v/>
      </c>
      <c r="M536" s="105" t="str">
        <f t="shared" si="111"/>
        <v/>
      </c>
      <c r="N536" s="105" t="str">
        <f t="shared" si="112"/>
        <v/>
      </c>
      <c r="O536" s="105" t="str">
        <f t="shared" si="113"/>
        <v/>
      </c>
      <c r="P536" s="105" t="str">
        <f t="shared" si="114"/>
        <v/>
      </c>
      <c r="Q536" s="105" t="str">
        <f t="shared" si="115"/>
        <v/>
      </c>
      <c r="R536" s="105" t="str">
        <f t="shared" si="116"/>
        <v/>
      </c>
      <c r="S536" s="106" t="str">
        <f t="shared" si="117"/>
        <v/>
      </c>
      <c r="T536" s="105" t="str">
        <f t="shared" si="104"/>
        <v/>
      </c>
    </row>
    <row r="537" spans="1:20" ht="19.95" customHeight="1">
      <c r="A537" s="79" t="str">
        <f t="shared" si="118"/>
        <v/>
      </c>
      <c r="B537" s="104">
        <f>SUM($A$2:A537)</f>
        <v>0</v>
      </c>
      <c r="C537" s="105" t="str">
        <f>'Agripp Woods (Asia, EU)'!A115</f>
        <v>W102</v>
      </c>
      <c r="D537" s="105">
        <f>IF(VLOOKUP(C537,'Agripp Woods (Asia, EU)'!$A$12:$AE$830,30,0)="",0,VLOOKUP(C537,'Agripp Woods (Asia, EU)'!$A$12:$AE$830,30,0))</f>
        <v>0</v>
      </c>
      <c r="E537" s="105">
        <v>536</v>
      </c>
      <c r="F537" s="106">
        <f>IF(VLOOKUP(C537,'Agripp Woods (Asia, EU)'!$A$12:$AG$717,32,0)="",0,VLOOKUP(C537,'Agripp Woods (Asia, EU)'!$A$12:$AG$717,32,0))</f>
        <v>0</v>
      </c>
      <c r="G537" s="107"/>
      <c r="H537" s="107"/>
      <c r="I537" s="107"/>
      <c r="J537" s="105" t="str">
        <f t="shared" si="108"/>
        <v/>
      </c>
      <c r="K537" s="105" t="str">
        <f t="shared" si="109"/>
        <v/>
      </c>
      <c r="L537" s="105" t="str">
        <f t="shared" si="110"/>
        <v/>
      </c>
      <c r="M537" s="105" t="str">
        <f t="shared" si="111"/>
        <v/>
      </c>
      <c r="N537" s="105" t="str">
        <f t="shared" si="112"/>
        <v/>
      </c>
      <c r="O537" s="105" t="str">
        <f t="shared" si="113"/>
        <v/>
      </c>
      <c r="P537" s="105" t="str">
        <f t="shared" si="114"/>
        <v/>
      </c>
      <c r="Q537" s="105" t="str">
        <f t="shared" si="115"/>
        <v/>
      </c>
      <c r="R537" s="105" t="str">
        <f t="shared" si="116"/>
        <v/>
      </c>
      <c r="S537" s="106" t="str">
        <f t="shared" si="117"/>
        <v/>
      </c>
      <c r="T537" s="105" t="str">
        <f t="shared" si="104"/>
        <v/>
      </c>
    </row>
    <row r="538" spans="1:20" ht="19.95" customHeight="1">
      <c r="A538" s="79" t="str">
        <f t="shared" si="118"/>
        <v/>
      </c>
      <c r="B538" s="104">
        <f>SUM($A$2:A538)</f>
        <v>0</v>
      </c>
      <c r="C538" s="105" t="str">
        <f>'Agripp Woods (Asia, EU)'!A116</f>
        <v>W103</v>
      </c>
      <c r="D538" s="105">
        <f>IF(VLOOKUP(C538,'Agripp Woods (Asia, EU)'!$A$12:$AE$830,30,0)="",0,VLOOKUP(C538,'Agripp Woods (Asia, EU)'!$A$12:$AE$830,30,0))</f>
        <v>0</v>
      </c>
      <c r="E538" s="105">
        <v>537</v>
      </c>
      <c r="F538" s="106">
        <f>IF(VLOOKUP(C538,'Agripp Woods (Asia, EU)'!$A$12:$AG$717,32,0)="",0,VLOOKUP(C538,'Agripp Woods (Asia, EU)'!$A$12:$AG$717,32,0))</f>
        <v>0</v>
      </c>
      <c r="G538" s="107"/>
      <c r="H538" s="107"/>
      <c r="I538" s="107"/>
      <c r="J538" s="105" t="str">
        <f t="shared" si="108"/>
        <v/>
      </c>
      <c r="K538" s="105" t="str">
        <f t="shared" si="109"/>
        <v/>
      </c>
      <c r="L538" s="105" t="str">
        <f t="shared" si="110"/>
        <v/>
      </c>
      <c r="M538" s="105" t="str">
        <f t="shared" si="111"/>
        <v/>
      </c>
      <c r="N538" s="105" t="str">
        <f t="shared" si="112"/>
        <v/>
      </c>
      <c r="O538" s="105" t="str">
        <f t="shared" si="113"/>
        <v/>
      </c>
      <c r="P538" s="105" t="str">
        <f t="shared" si="114"/>
        <v/>
      </c>
      <c r="Q538" s="105" t="str">
        <f t="shared" si="115"/>
        <v/>
      </c>
      <c r="R538" s="105" t="str">
        <f t="shared" si="116"/>
        <v/>
      </c>
      <c r="S538" s="106" t="str">
        <f t="shared" si="117"/>
        <v/>
      </c>
      <c r="T538" s="105" t="str">
        <f t="shared" si="104"/>
        <v/>
      </c>
    </row>
    <row r="539" spans="1:20" ht="19.95" customHeight="1">
      <c r="A539" s="79" t="str">
        <f t="shared" si="118"/>
        <v/>
      </c>
      <c r="B539" s="104">
        <f>SUM($A$2:A539)</f>
        <v>0</v>
      </c>
      <c r="C539" s="105" t="str">
        <f>'Agripp Woods (Asia, EU)'!A117</f>
        <v>W104</v>
      </c>
      <c r="D539" s="105">
        <f>IF(VLOOKUP(C539,'Agripp Woods (Asia, EU)'!$A$12:$AE$830,30,0)="",0,VLOOKUP(C539,'Agripp Woods (Asia, EU)'!$A$12:$AE$830,30,0))</f>
        <v>0</v>
      </c>
      <c r="E539" s="105">
        <v>538</v>
      </c>
      <c r="F539" s="106">
        <f>IF(VLOOKUP(C539,'Agripp Woods (Asia, EU)'!$A$12:$AG$717,32,0)="",0,VLOOKUP(C539,'Agripp Woods (Asia, EU)'!$A$12:$AG$717,32,0))</f>
        <v>0</v>
      </c>
      <c r="G539" s="107"/>
      <c r="H539" s="107"/>
      <c r="I539" s="107"/>
      <c r="J539" s="105" t="str">
        <f t="shared" si="108"/>
        <v/>
      </c>
      <c r="K539" s="105" t="str">
        <f t="shared" si="109"/>
        <v/>
      </c>
      <c r="L539" s="105" t="str">
        <f t="shared" si="110"/>
        <v/>
      </c>
      <c r="M539" s="105" t="str">
        <f t="shared" si="111"/>
        <v/>
      </c>
      <c r="N539" s="105" t="str">
        <f t="shared" si="112"/>
        <v/>
      </c>
      <c r="O539" s="105" t="str">
        <f t="shared" si="113"/>
        <v/>
      </c>
      <c r="P539" s="105" t="str">
        <f t="shared" si="114"/>
        <v/>
      </c>
      <c r="Q539" s="105" t="str">
        <f t="shared" si="115"/>
        <v/>
      </c>
      <c r="R539" s="105" t="str">
        <f t="shared" si="116"/>
        <v/>
      </c>
      <c r="S539" s="106" t="str">
        <f t="shared" si="117"/>
        <v/>
      </c>
      <c r="T539" s="105" t="str">
        <f t="shared" si="104"/>
        <v/>
      </c>
    </row>
    <row r="540" spans="1:20" ht="19.95" customHeight="1">
      <c r="A540" s="79" t="str">
        <f t="shared" si="118"/>
        <v/>
      </c>
      <c r="B540" s="104">
        <f>SUM($A$2:A540)</f>
        <v>0</v>
      </c>
      <c r="C540" s="105" t="str">
        <f>'Agripp Woods (Asia, EU)'!A118</f>
        <v>W105</v>
      </c>
      <c r="D540" s="105">
        <f>IF(VLOOKUP(C540,'Agripp Woods (Asia, EU)'!$A$12:$AE$830,30,0)="",0,VLOOKUP(C540,'Agripp Woods (Asia, EU)'!$A$12:$AE$830,30,0))</f>
        <v>0</v>
      </c>
      <c r="E540" s="105">
        <v>539</v>
      </c>
      <c r="F540" s="106">
        <f>IF(VLOOKUP(C540,'Agripp Woods (Asia, EU)'!$A$12:$AG$717,32,0)="",0,VLOOKUP(C540,'Agripp Woods (Asia, EU)'!$A$12:$AG$717,32,0))</f>
        <v>0</v>
      </c>
      <c r="G540" s="107"/>
      <c r="H540" s="107"/>
      <c r="I540" s="107"/>
      <c r="J540" s="105" t="str">
        <f t="shared" si="108"/>
        <v/>
      </c>
      <c r="K540" s="105" t="str">
        <f t="shared" si="109"/>
        <v/>
      </c>
      <c r="L540" s="105" t="str">
        <f t="shared" si="110"/>
        <v/>
      </c>
      <c r="M540" s="105" t="str">
        <f t="shared" si="111"/>
        <v/>
      </c>
      <c r="N540" s="105" t="str">
        <f t="shared" si="112"/>
        <v/>
      </c>
      <c r="O540" s="105" t="str">
        <f t="shared" si="113"/>
        <v/>
      </c>
      <c r="P540" s="105" t="str">
        <f t="shared" si="114"/>
        <v/>
      </c>
      <c r="Q540" s="105" t="str">
        <f t="shared" si="115"/>
        <v/>
      </c>
      <c r="R540" s="105" t="str">
        <f t="shared" si="116"/>
        <v/>
      </c>
      <c r="S540" s="106" t="str">
        <f t="shared" si="117"/>
        <v/>
      </c>
      <c r="T540" s="105" t="str">
        <f t="shared" si="104"/>
        <v/>
      </c>
    </row>
    <row r="541" spans="1:20" ht="19.95" customHeight="1">
      <c r="A541" s="79" t="str">
        <f t="shared" si="118"/>
        <v/>
      </c>
      <c r="B541" s="104">
        <f>SUM($A$2:A541)</f>
        <v>0</v>
      </c>
      <c r="C541" s="105" t="str">
        <f>'Agripp Woods (Asia, EU)'!A119</f>
        <v>W106</v>
      </c>
      <c r="D541" s="105">
        <f>IF(VLOOKUP(C541,'Agripp Woods (Asia, EU)'!$A$12:$AE$830,30,0)="",0,VLOOKUP(C541,'Agripp Woods (Asia, EU)'!$A$12:$AE$830,30,0))</f>
        <v>0</v>
      </c>
      <c r="E541" s="105">
        <v>540</v>
      </c>
      <c r="F541" s="106">
        <f>IF(VLOOKUP(C541,'Agripp Woods (Asia, EU)'!$A$12:$AG$717,32,0)="",0,VLOOKUP(C541,'Agripp Woods (Asia, EU)'!$A$12:$AG$717,32,0))</f>
        <v>0</v>
      </c>
      <c r="G541" s="107"/>
      <c r="H541" s="107"/>
      <c r="I541" s="107"/>
      <c r="J541" s="105" t="str">
        <f t="shared" si="108"/>
        <v/>
      </c>
      <c r="K541" s="105" t="str">
        <f t="shared" si="109"/>
        <v/>
      </c>
      <c r="L541" s="105" t="str">
        <f t="shared" si="110"/>
        <v/>
      </c>
      <c r="M541" s="105" t="str">
        <f t="shared" si="111"/>
        <v/>
      </c>
      <c r="N541" s="105" t="str">
        <f t="shared" si="112"/>
        <v/>
      </c>
      <c r="O541" s="105" t="str">
        <f t="shared" si="113"/>
        <v/>
      </c>
      <c r="P541" s="105" t="str">
        <f t="shared" si="114"/>
        <v/>
      </c>
      <c r="Q541" s="105" t="str">
        <f t="shared" si="115"/>
        <v/>
      </c>
      <c r="R541" s="105" t="str">
        <f t="shared" si="116"/>
        <v/>
      </c>
      <c r="S541" s="106" t="str">
        <f t="shared" si="117"/>
        <v/>
      </c>
      <c r="T541" s="105" t="str">
        <f t="shared" si="104"/>
        <v/>
      </c>
    </row>
    <row r="542" spans="1:20" ht="19.95" customHeight="1">
      <c r="A542" s="79" t="str">
        <f t="shared" si="118"/>
        <v/>
      </c>
      <c r="B542" s="104">
        <f>SUM($A$2:A542)</f>
        <v>0</v>
      </c>
      <c r="C542" s="105" t="str">
        <f>'Agripp Woods (Asia, EU)'!A120</f>
        <v>W107</v>
      </c>
      <c r="D542" s="105">
        <f>IF(VLOOKUP(C542,'Agripp Woods (Asia, EU)'!$A$12:$AE$830,30,0)="",0,VLOOKUP(C542,'Agripp Woods (Asia, EU)'!$A$12:$AE$830,30,0))</f>
        <v>0</v>
      </c>
      <c r="E542" s="105">
        <v>541</v>
      </c>
      <c r="F542" s="106">
        <f>IF(VLOOKUP(C542,'Agripp Woods (Asia, EU)'!$A$12:$AG$717,32,0)="",0,VLOOKUP(C542,'Agripp Woods (Asia, EU)'!$A$12:$AG$717,32,0))</f>
        <v>0</v>
      </c>
      <c r="G542" s="107"/>
      <c r="H542" s="107"/>
      <c r="I542" s="107"/>
      <c r="J542" s="105" t="str">
        <f t="shared" si="108"/>
        <v/>
      </c>
      <c r="K542" s="105" t="str">
        <f t="shared" si="109"/>
        <v/>
      </c>
      <c r="L542" s="105" t="str">
        <f t="shared" si="110"/>
        <v/>
      </c>
      <c r="M542" s="105" t="str">
        <f t="shared" si="111"/>
        <v/>
      </c>
      <c r="N542" s="105" t="str">
        <f t="shared" si="112"/>
        <v/>
      </c>
      <c r="O542" s="105" t="str">
        <f t="shared" si="113"/>
        <v/>
      </c>
      <c r="P542" s="105" t="str">
        <f t="shared" si="114"/>
        <v/>
      </c>
      <c r="Q542" s="105" t="str">
        <f t="shared" si="115"/>
        <v/>
      </c>
      <c r="R542" s="105" t="str">
        <f t="shared" si="116"/>
        <v/>
      </c>
      <c r="S542" s="106" t="str">
        <f t="shared" si="117"/>
        <v/>
      </c>
      <c r="T542" s="105" t="str">
        <f t="shared" si="104"/>
        <v/>
      </c>
    </row>
    <row r="543" spans="1:20" ht="19.95" customHeight="1">
      <c r="A543" s="79" t="str">
        <f t="shared" si="118"/>
        <v/>
      </c>
      <c r="B543" s="104">
        <f>SUM($A$2:A543)</f>
        <v>0</v>
      </c>
      <c r="C543" s="105" t="str">
        <f>'Agripp Woods (Asia, EU)'!A121</f>
        <v>W108</v>
      </c>
      <c r="D543" s="105">
        <f>IF(VLOOKUP(C543,'Agripp Woods (Asia, EU)'!$A$12:$AE$830,30,0)="",0,VLOOKUP(C543,'Agripp Woods (Asia, EU)'!$A$12:$AE$830,30,0))</f>
        <v>0</v>
      </c>
      <c r="E543" s="105">
        <v>542</v>
      </c>
      <c r="F543" s="106">
        <f>IF(VLOOKUP(C543,'Agripp Woods (Asia, EU)'!$A$12:$AG$717,32,0)="",0,VLOOKUP(C543,'Agripp Woods (Asia, EU)'!$A$12:$AG$717,32,0))</f>
        <v>0</v>
      </c>
      <c r="G543" s="107"/>
      <c r="H543" s="107"/>
      <c r="I543" s="107"/>
      <c r="J543" s="105" t="str">
        <f t="shared" si="108"/>
        <v/>
      </c>
      <c r="K543" s="105" t="str">
        <f t="shared" si="109"/>
        <v/>
      </c>
      <c r="L543" s="105" t="str">
        <f t="shared" si="110"/>
        <v/>
      </c>
      <c r="M543" s="105" t="str">
        <f t="shared" si="111"/>
        <v/>
      </c>
      <c r="N543" s="105" t="str">
        <f t="shared" si="112"/>
        <v/>
      </c>
      <c r="O543" s="105" t="str">
        <f t="shared" si="113"/>
        <v/>
      </c>
      <c r="P543" s="105" t="str">
        <f t="shared" si="114"/>
        <v/>
      </c>
      <c r="Q543" s="105" t="str">
        <f t="shared" si="115"/>
        <v/>
      </c>
      <c r="R543" s="105" t="str">
        <f t="shared" si="116"/>
        <v/>
      </c>
      <c r="S543" s="106" t="str">
        <f t="shared" si="117"/>
        <v/>
      </c>
      <c r="T543" s="105" t="str">
        <f t="shared" ref="T543:T768" si="119">IF(S543="","",$T$1)</f>
        <v/>
      </c>
    </row>
    <row r="544" spans="1:20" ht="19.95" customHeight="1">
      <c r="A544" s="79" t="str">
        <f t="shared" si="118"/>
        <v/>
      </c>
      <c r="B544" s="104">
        <f>SUM($A$2:A544)</f>
        <v>0</v>
      </c>
      <c r="C544" s="105" t="str">
        <f>'Agripp Woods (Asia, EU)'!A122</f>
        <v>W109</v>
      </c>
      <c r="D544" s="105">
        <f>IF(VLOOKUP(C544,'Agripp Woods (Asia, EU)'!$A$12:$AE$830,30,0)="",0,VLOOKUP(C544,'Agripp Woods (Asia, EU)'!$A$12:$AE$830,30,0))</f>
        <v>0</v>
      </c>
      <c r="E544" s="105">
        <v>543</v>
      </c>
      <c r="F544" s="106">
        <f>IF(VLOOKUP(C544,'Agripp Woods (Asia, EU)'!$A$12:$AG$717,32,0)="",0,VLOOKUP(C544,'Agripp Woods (Asia, EU)'!$A$12:$AG$717,32,0))</f>
        <v>0</v>
      </c>
      <c r="G544" s="107"/>
      <c r="H544" s="107"/>
      <c r="I544" s="107"/>
      <c r="J544" s="105" t="str">
        <f t="shared" si="108"/>
        <v/>
      </c>
      <c r="K544" s="105" t="str">
        <f t="shared" si="109"/>
        <v/>
      </c>
      <c r="L544" s="105" t="str">
        <f t="shared" si="110"/>
        <v/>
      </c>
      <c r="M544" s="105" t="str">
        <f t="shared" si="111"/>
        <v/>
      </c>
      <c r="N544" s="105" t="str">
        <f t="shared" si="112"/>
        <v/>
      </c>
      <c r="O544" s="105" t="str">
        <f t="shared" si="113"/>
        <v/>
      </c>
      <c r="P544" s="105" t="str">
        <f t="shared" si="114"/>
        <v/>
      </c>
      <c r="Q544" s="105" t="str">
        <f t="shared" si="115"/>
        <v/>
      </c>
      <c r="R544" s="105" t="str">
        <f t="shared" si="116"/>
        <v/>
      </c>
      <c r="S544" s="106" t="str">
        <f t="shared" si="117"/>
        <v/>
      </c>
      <c r="T544" s="105" t="str">
        <f t="shared" si="119"/>
        <v/>
      </c>
    </row>
    <row r="545" spans="1:20" ht="19.95" customHeight="1">
      <c r="A545" s="79" t="str">
        <f t="shared" si="118"/>
        <v/>
      </c>
      <c r="B545" s="104">
        <f>SUM($A$2:A545)</f>
        <v>0</v>
      </c>
      <c r="C545" s="105" t="str">
        <f>'Agripp Woods (Asia, EU)'!A123</f>
        <v>W110</v>
      </c>
      <c r="D545" s="105">
        <f>IF(VLOOKUP(C545,'Agripp Woods (Asia, EU)'!$A$12:$AE$830,30,0)="",0,VLOOKUP(C545,'Agripp Woods (Asia, EU)'!$A$12:$AE$830,30,0))</f>
        <v>0</v>
      </c>
      <c r="E545" s="105">
        <v>544</v>
      </c>
      <c r="F545" s="106">
        <f>IF(VLOOKUP(C545,'Agripp Woods (Asia, EU)'!$A$12:$AG$717,32,0)="",0,VLOOKUP(C545,'Agripp Woods (Asia, EU)'!$A$12:$AG$717,32,0))</f>
        <v>0</v>
      </c>
      <c r="G545" s="107"/>
      <c r="H545" s="107"/>
      <c r="I545" s="107"/>
      <c r="J545" s="105" t="str">
        <f t="shared" si="108"/>
        <v/>
      </c>
      <c r="K545" s="105" t="str">
        <f t="shared" si="109"/>
        <v/>
      </c>
      <c r="L545" s="105" t="str">
        <f t="shared" si="110"/>
        <v/>
      </c>
      <c r="M545" s="105" t="str">
        <f t="shared" si="111"/>
        <v/>
      </c>
      <c r="N545" s="105" t="str">
        <f t="shared" si="112"/>
        <v/>
      </c>
      <c r="O545" s="105" t="str">
        <f t="shared" si="113"/>
        <v/>
      </c>
      <c r="P545" s="105" t="str">
        <f t="shared" si="114"/>
        <v/>
      </c>
      <c r="Q545" s="105" t="str">
        <f t="shared" si="115"/>
        <v/>
      </c>
      <c r="R545" s="105" t="str">
        <f t="shared" si="116"/>
        <v/>
      </c>
      <c r="S545" s="106" t="str">
        <f t="shared" si="117"/>
        <v/>
      </c>
      <c r="T545" s="105" t="str">
        <f t="shared" si="119"/>
        <v/>
      </c>
    </row>
    <row r="546" spans="1:20" ht="19.95" customHeight="1">
      <c r="A546" s="79" t="str">
        <f t="shared" si="118"/>
        <v/>
      </c>
      <c r="B546" s="104">
        <f>SUM($A$2:A546)</f>
        <v>0</v>
      </c>
      <c r="C546" s="105" t="str">
        <f>'Agripp Woods (Asia, EU)'!A124</f>
        <v>W111</v>
      </c>
      <c r="D546" s="105">
        <f>IF(VLOOKUP(C546,'Agripp Woods (Asia, EU)'!$A$12:$AE$830,30,0)="",0,VLOOKUP(C546,'Agripp Woods (Asia, EU)'!$A$12:$AE$830,30,0))</f>
        <v>0</v>
      </c>
      <c r="E546" s="105">
        <v>545</v>
      </c>
      <c r="F546" s="106">
        <f>IF(VLOOKUP(C546,'Agripp Woods (Asia, EU)'!$A$12:$AG$717,32,0)="",0,VLOOKUP(C546,'Agripp Woods (Asia, EU)'!$A$12:$AG$717,32,0))</f>
        <v>0</v>
      </c>
      <c r="G546" s="107"/>
      <c r="H546" s="107"/>
      <c r="I546" s="107"/>
      <c r="J546" s="105" t="str">
        <f t="shared" si="108"/>
        <v/>
      </c>
      <c r="K546" s="105" t="str">
        <f t="shared" si="109"/>
        <v/>
      </c>
      <c r="L546" s="105" t="str">
        <f t="shared" si="110"/>
        <v/>
      </c>
      <c r="M546" s="105" t="str">
        <f t="shared" si="111"/>
        <v/>
      </c>
      <c r="N546" s="105" t="str">
        <f t="shared" si="112"/>
        <v/>
      </c>
      <c r="O546" s="105" t="str">
        <f t="shared" si="113"/>
        <v/>
      </c>
      <c r="P546" s="105" t="str">
        <f t="shared" si="114"/>
        <v/>
      </c>
      <c r="Q546" s="105" t="str">
        <f t="shared" si="115"/>
        <v/>
      </c>
      <c r="R546" s="105" t="str">
        <f t="shared" si="116"/>
        <v/>
      </c>
      <c r="S546" s="106" t="str">
        <f t="shared" si="117"/>
        <v/>
      </c>
      <c r="T546" s="105" t="str">
        <f t="shared" si="119"/>
        <v/>
      </c>
    </row>
    <row r="547" spans="1:20" ht="19.95" customHeight="1">
      <c r="A547" s="79" t="str">
        <f t="shared" si="118"/>
        <v/>
      </c>
      <c r="B547" s="104">
        <f>SUM($A$2:A547)</f>
        <v>0</v>
      </c>
      <c r="C547" s="105" t="str">
        <f>'Agripp Woods (Asia, EU)'!A125</f>
        <v>W112</v>
      </c>
      <c r="D547" s="105">
        <f>IF(VLOOKUP(C547,'Agripp Woods (Asia, EU)'!$A$12:$AE$830,30,0)="",0,VLOOKUP(C547,'Agripp Woods (Asia, EU)'!$A$12:$AE$830,30,0))</f>
        <v>0</v>
      </c>
      <c r="E547" s="105">
        <v>546</v>
      </c>
      <c r="F547" s="106">
        <f>IF(VLOOKUP(C547,'Agripp Woods (Asia, EU)'!$A$12:$AG$717,32,0)="",0,VLOOKUP(C547,'Agripp Woods (Asia, EU)'!$A$12:$AG$717,32,0))</f>
        <v>0</v>
      </c>
      <c r="G547" s="107"/>
      <c r="H547" s="107"/>
      <c r="I547" s="107"/>
      <c r="J547" s="105" t="str">
        <f t="shared" si="108"/>
        <v/>
      </c>
      <c r="K547" s="105" t="str">
        <f t="shared" si="109"/>
        <v/>
      </c>
      <c r="L547" s="105" t="str">
        <f t="shared" si="110"/>
        <v/>
      </c>
      <c r="M547" s="105" t="str">
        <f t="shared" si="111"/>
        <v/>
      </c>
      <c r="N547" s="105" t="str">
        <f t="shared" si="112"/>
        <v/>
      </c>
      <c r="O547" s="105" t="str">
        <f t="shared" si="113"/>
        <v/>
      </c>
      <c r="P547" s="105" t="str">
        <f t="shared" si="114"/>
        <v/>
      </c>
      <c r="Q547" s="105" t="str">
        <f t="shared" si="115"/>
        <v/>
      </c>
      <c r="R547" s="105" t="str">
        <f t="shared" si="116"/>
        <v/>
      </c>
      <c r="S547" s="106" t="str">
        <f t="shared" si="117"/>
        <v/>
      </c>
      <c r="T547" s="105" t="str">
        <f t="shared" si="119"/>
        <v/>
      </c>
    </row>
    <row r="548" spans="1:20" ht="19.95" customHeight="1">
      <c r="A548" s="79" t="str">
        <f t="shared" si="118"/>
        <v/>
      </c>
      <c r="B548" s="104">
        <f>SUM($A$2:A548)</f>
        <v>0</v>
      </c>
      <c r="C548" s="105" t="str">
        <f>'Agripp Woods (Asia, EU)'!A126</f>
        <v>W113</v>
      </c>
      <c r="D548" s="105">
        <f>IF(VLOOKUP(C548,'Agripp Woods (Asia, EU)'!$A$12:$AE$830,30,0)="",0,VLOOKUP(C548,'Agripp Woods (Asia, EU)'!$A$12:$AE$830,30,0))</f>
        <v>0</v>
      </c>
      <c r="E548" s="105">
        <v>547</v>
      </c>
      <c r="F548" s="106">
        <f>IF(VLOOKUP(C548,'Agripp Woods (Asia, EU)'!$A$12:$AG$717,32,0)="",0,VLOOKUP(C548,'Agripp Woods (Asia, EU)'!$A$12:$AG$717,32,0))</f>
        <v>0</v>
      </c>
      <c r="G548" s="107"/>
      <c r="H548" s="107"/>
      <c r="I548" s="107"/>
      <c r="J548" s="105" t="str">
        <f t="shared" si="108"/>
        <v/>
      </c>
      <c r="K548" s="105" t="str">
        <f t="shared" si="109"/>
        <v/>
      </c>
      <c r="L548" s="105" t="str">
        <f t="shared" si="110"/>
        <v/>
      </c>
      <c r="M548" s="105" t="str">
        <f t="shared" si="111"/>
        <v/>
      </c>
      <c r="N548" s="105" t="str">
        <f t="shared" si="112"/>
        <v/>
      </c>
      <c r="O548" s="105" t="str">
        <f t="shared" si="113"/>
        <v/>
      </c>
      <c r="P548" s="105" t="str">
        <f t="shared" si="114"/>
        <v/>
      </c>
      <c r="Q548" s="105" t="str">
        <f t="shared" si="115"/>
        <v/>
      </c>
      <c r="R548" s="105" t="str">
        <f t="shared" si="116"/>
        <v/>
      </c>
      <c r="S548" s="106" t="str">
        <f t="shared" si="117"/>
        <v/>
      </c>
      <c r="T548" s="105" t="str">
        <f t="shared" si="119"/>
        <v/>
      </c>
    </row>
    <row r="549" spans="1:20" ht="19.95" customHeight="1">
      <c r="A549" s="79" t="str">
        <f t="shared" si="118"/>
        <v/>
      </c>
      <c r="B549" s="104">
        <f>SUM($A$2:A549)</f>
        <v>0</v>
      </c>
      <c r="C549" s="105" t="str">
        <f>'Agripp Woods (Asia, EU)'!A127</f>
        <v>W114</v>
      </c>
      <c r="D549" s="105">
        <f>IF(VLOOKUP(C549,'Agripp Woods (Asia, EU)'!$A$12:$AE$830,30,0)="",0,VLOOKUP(C549,'Agripp Woods (Asia, EU)'!$A$12:$AE$830,30,0))</f>
        <v>0</v>
      </c>
      <c r="E549" s="105">
        <v>548</v>
      </c>
      <c r="F549" s="106">
        <f>IF(VLOOKUP(C549,'Agripp Woods (Asia, EU)'!$A$12:$AG$717,32,0)="",0,VLOOKUP(C549,'Agripp Woods (Asia, EU)'!$A$12:$AG$717,32,0))</f>
        <v>0</v>
      </c>
      <c r="G549" s="107"/>
      <c r="H549" s="107"/>
      <c r="I549" s="107"/>
      <c r="J549" s="105" t="str">
        <f t="shared" si="108"/>
        <v/>
      </c>
      <c r="K549" s="105" t="str">
        <f t="shared" si="109"/>
        <v/>
      </c>
      <c r="L549" s="105" t="str">
        <f t="shared" si="110"/>
        <v/>
      </c>
      <c r="M549" s="105" t="str">
        <f t="shared" si="111"/>
        <v/>
      </c>
      <c r="N549" s="105" t="str">
        <f t="shared" si="112"/>
        <v/>
      </c>
      <c r="O549" s="105" t="str">
        <f t="shared" si="113"/>
        <v/>
      </c>
      <c r="P549" s="105" t="str">
        <f t="shared" si="114"/>
        <v/>
      </c>
      <c r="Q549" s="105" t="str">
        <f t="shared" si="115"/>
        <v/>
      </c>
      <c r="R549" s="105" t="str">
        <f t="shared" si="116"/>
        <v/>
      </c>
      <c r="S549" s="106" t="str">
        <f t="shared" si="117"/>
        <v/>
      </c>
      <c r="T549" s="105" t="str">
        <f t="shared" si="119"/>
        <v/>
      </c>
    </row>
    <row r="550" spans="1:20" ht="19.95" customHeight="1">
      <c r="A550" s="79" t="str">
        <f t="shared" si="118"/>
        <v/>
      </c>
      <c r="B550" s="104">
        <f>SUM($A$2:A550)</f>
        <v>0</v>
      </c>
      <c r="C550" s="105" t="str">
        <f>'Agripp Woods (Asia, EU)'!A128</f>
        <v>W115</v>
      </c>
      <c r="D550" s="105">
        <f>IF(VLOOKUP(C550,'Agripp Woods (Asia, EU)'!$A$12:$AE$830,30,0)="",0,VLOOKUP(C550,'Agripp Woods (Asia, EU)'!$A$12:$AE$830,30,0))</f>
        <v>0</v>
      </c>
      <c r="E550" s="105">
        <v>549</v>
      </c>
      <c r="F550" s="106">
        <f>IF(VLOOKUP(C550,'Agripp Woods (Asia, EU)'!$A$12:$AG$717,32,0)="",0,VLOOKUP(C550,'Agripp Woods (Asia, EU)'!$A$12:$AG$717,32,0))</f>
        <v>0</v>
      </c>
      <c r="G550" s="107"/>
      <c r="H550" s="107"/>
      <c r="I550" s="107"/>
      <c r="J550" s="105" t="str">
        <f t="shared" ref="J550:J581" si="120">IF(ISERROR(VLOOKUP($E531,$B$2:$D$1047,2,0)),"",VLOOKUP($E531,$B$2:$D$1047,2,0))</f>
        <v/>
      </c>
      <c r="K550" s="105" t="str">
        <f t="shared" si="109"/>
        <v/>
      </c>
      <c r="L550" s="105" t="str">
        <f t="shared" si="110"/>
        <v/>
      </c>
      <c r="M550" s="105" t="str">
        <f t="shared" si="111"/>
        <v/>
      </c>
      <c r="N550" s="105" t="str">
        <f t="shared" si="112"/>
        <v/>
      </c>
      <c r="O550" s="105" t="str">
        <f t="shared" si="113"/>
        <v/>
      </c>
      <c r="P550" s="105" t="str">
        <f t="shared" si="114"/>
        <v/>
      </c>
      <c r="Q550" s="105" t="str">
        <f t="shared" si="115"/>
        <v/>
      </c>
      <c r="R550" s="105" t="str">
        <f t="shared" ref="R550:R581" si="121">IF(ISERROR(VLOOKUP(J550,C:D,2,0)),"",VLOOKUP(J550,C:D,2,0))</f>
        <v/>
      </c>
      <c r="S550" s="106" t="str">
        <f t="shared" ref="S550:S581" si="122">IF(ISERROR(VLOOKUP(J550,C:F,4,0)),"",VLOOKUP(J550,C:F,4,0))</f>
        <v/>
      </c>
      <c r="T550" s="105" t="str">
        <f t="shared" si="119"/>
        <v/>
      </c>
    </row>
    <row r="551" spans="1:20" ht="19.95" customHeight="1">
      <c r="A551" s="79" t="str">
        <f t="shared" si="118"/>
        <v/>
      </c>
      <c r="B551" s="104">
        <f>SUM($A$2:A551)</f>
        <v>0</v>
      </c>
      <c r="C551" s="105" t="str">
        <f>'Agripp Woods (Asia, EU)'!A129</f>
        <v>W116</v>
      </c>
      <c r="D551" s="105">
        <f>IF(VLOOKUP(C551,'Agripp Woods (Asia, EU)'!$A$12:$AE$830,30,0)="",0,VLOOKUP(C551,'Agripp Woods (Asia, EU)'!$A$12:$AE$830,30,0))</f>
        <v>0</v>
      </c>
      <c r="E551" s="105">
        <v>550</v>
      </c>
      <c r="F551" s="106">
        <f>IF(VLOOKUP(C551,'Agripp Woods (Asia, EU)'!$A$12:$AG$717,32,0)="",0,VLOOKUP(C551,'Agripp Woods (Asia, EU)'!$A$12:$AG$717,32,0))</f>
        <v>0</v>
      </c>
      <c r="G551" s="107"/>
      <c r="H551" s="107"/>
      <c r="I551" s="107"/>
      <c r="J551" s="105" t="str">
        <f t="shared" si="120"/>
        <v/>
      </c>
      <c r="K551" s="105" t="str">
        <f t="shared" si="109"/>
        <v/>
      </c>
      <c r="L551" s="105" t="str">
        <f t="shared" si="110"/>
        <v/>
      </c>
      <c r="M551" s="105" t="str">
        <f t="shared" si="111"/>
        <v/>
      </c>
      <c r="N551" s="105" t="str">
        <f t="shared" si="112"/>
        <v/>
      </c>
      <c r="O551" s="105" t="str">
        <f t="shared" si="113"/>
        <v/>
      </c>
      <c r="P551" s="105" t="str">
        <f t="shared" si="114"/>
        <v/>
      </c>
      <c r="Q551" s="105" t="str">
        <f t="shared" si="115"/>
        <v/>
      </c>
      <c r="R551" s="105" t="str">
        <f t="shared" si="121"/>
        <v/>
      </c>
      <c r="S551" s="106" t="str">
        <f t="shared" si="122"/>
        <v/>
      </c>
      <c r="T551" s="105" t="str">
        <f t="shared" si="119"/>
        <v/>
      </c>
    </row>
    <row r="552" spans="1:20" ht="19.95" customHeight="1">
      <c r="A552" s="79" t="str">
        <f t="shared" si="118"/>
        <v/>
      </c>
      <c r="B552" s="104">
        <f>SUM($A$2:A552)</f>
        <v>0</v>
      </c>
      <c r="C552" s="105" t="str">
        <f>'Agripp Woods (Asia, EU)'!A130</f>
        <v>W117</v>
      </c>
      <c r="D552" s="105">
        <f>IF(VLOOKUP(C552,'Agripp Woods (Asia, EU)'!$A$12:$AE$830,30,0)="",0,VLOOKUP(C552,'Agripp Woods (Asia, EU)'!$A$12:$AE$830,30,0))</f>
        <v>0</v>
      </c>
      <c r="E552" s="105">
        <v>551</v>
      </c>
      <c r="F552" s="106">
        <f>IF(VLOOKUP(C552,'Agripp Woods (Asia, EU)'!$A$12:$AG$717,32,0)="",0,VLOOKUP(C552,'Agripp Woods (Asia, EU)'!$A$12:$AG$717,32,0))</f>
        <v>0</v>
      </c>
      <c r="G552" s="107"/>
      <c r="H552" s="107"/>
      <c r="I552" s="107"/>
      <c r="J552" s="105" t="str">
        <f t="shared" si="120"/>
        <v/>
      </c>
      <c r="K552" s="105" t="str">
        <f t="shared" si="109"/>
        <v/>
      </c>
      <c r="L552" s="105" t="str">
        <f t="shared" si="110"/>
        <v/>
      </c>
      <c r="M552" s="105" t="str">
        <f t="shared" si="111"/>
        <v/>
      </c>
      <c r="N552" s="105" t="str">
        <f t="shared" si="112"/>
        <v/>
      </c>
      <c r="O552" s="105" t="str">
        <f t="shared" si="113"/>
        <v/>
      </c>
      <c r="P552" s="105" t="str">
        <f t="shared" si="114"/>
        <v/>
      </c>
      <c r="Q552" s="105" t="str">
        <f t="shared" si="115"/>
        <v/>
      </c>
      <c r="R552" s="105" t="str">
        <f t="shared" si="121"/>
        <v/>
      </c>
      <c r="S552" s="106" t="str">
        <f t="shared" si="122"/>
        <v/>
      </c>
      <c r="T552" s="105" t="str">
        <f t="shared" si="119"/>
        <v/>
      </c>
    </row>
    <row r="553" spans="1:20" ht="19.95" customHeight="1">
      <c r="A553" s="79" t="str">
        <f t="shared" si="118"/>
        <v/>
      </c>
      <c r="B553" s="104">
        <f>SUM($A$2:A553)</f>
        <v>0</v>
      </c>
      <c r="C553" s="105" t="str">
        <f>'Agripp Woods (Asia, EU)'!A131</f>
        <v>W118</v>
      </c>
      <c r="D553" s="105">
        <f>IF(VLOOKUP(C553,'Agripp Woods (Asia, EU)'!$A$12:$AE$830,30,0)="",0,VLOOKUP(C553,'Agripp Woods (Asia, EU)'!$A$12:$AE$830,30,0))</f>
        <v>0</v>
      </c>
      <c r="E553" s="105">
        <v>552</v>
      </c>
      <c r="F553" s="106">
        <f>IF(VLOOKUP(C553,'Agripp Woods (Asia, EU)'!$A$12:$AG$717,32,0)="",0,VLOOKUP(C553,'Agripp Woods (Asia, EU)'!$A$12:$AG$717,32,0))</f>
        <v>0</v>
      </c>
      <c r="G553" s="107"/>
      <c r="H553" s="107"/>
      <c r="I553" s="107"/>
      <c r="J553" s="105" t="str">
        <f t="shared" si="120"/>
        <v/>
      </c>
      <c r="K553" s="105" t="str">
        <f t="shared" si="109"/>
        <v/>
      </c>
      <c r="L553" s="105" t="str">
        <f t="shared" si="110"/>
        <v/>
      </c>
      <c r="M553" s="105" t="str">
        <f t="shared" si="111"/>
        <v/>
      </c>
      <c r="N553" s="105" t="str">
        <f t="shared" si="112"/>
        <v/>
      </c>
      <c r="O553" s="105" t="str">
        <f t="shared" si="113"/>
        <v/>
      </c>
      <c r="P553" s="105" t="str">
        <f t="shared" si="114"/>
        <v/>
      </c>
      <c r="Q553" s="105" t="str">
        <f t="shared" si="115"/>
        <v/>
      </c>
      <c r="R553" s="105" t="str">
        <f t="shared" si="121"/>
        <v/>
      </c>
      <c r="S553" s="106" t="str">
        <f t="shared" si="122"/>
        <v/>
      </c>
      <c r="T553" s="105" t="str">
        <f t="shared" si="119"/>
        <v/>
      </c>
    </row>
    <row r="554" spans="1:20" ht="19.95" customHeight="1">
      <c r="A554" s="79" t="str">
        <f t="shared" si="118"/>
        <v/>
      </c>
      <c r="B554" s="104">
        <f>SUM($A$2:A554)</f>
        <v>0</v>
      </c>
      <c r="C554" s="105" t="str">
        <f>'Agripp Woods (Asia, EU)'!A132</f>
        <v>W119</v>
      </c>
      <c r="D554" s="105">
        <f>IF(VLOOKUP(C554,'Agripp Woods (Asia, EU)'!$A$12:$AE$830,30,0)="",0,VLOOKUP(C554,'Agripp Woods (Asia, EU)'!$A$12:$AE$830,30,0))</f>
        <v>0</v>
      </c>
      <c r="E554" s="105">
        <v>553</v>
      </c>
      <c r="F554" s="106">
        <f>IF(VLOOKUP(C554,'Agripp Woods (Asia, EU)'!$A$12:$AG$717,32,0)="",0,VLOOKUP(C554,'Agripp Woods (Asia, EU)'!$A$12:$AG$717,32,0))</f>
        <v>0</v>
      </c>
      <c r="G554" s="107"/>
      <c r="H554" s="107"/>
      <c r="I554" s="107"/>
      <c r="J554" s="105" t="str">
        <f t="shared" si="120"/>
        <v/>
      </c>
      <c r="K554" s="105" t="str">
        <f t="shared" si="109"/>
        <v/>
      </c>
      <c r="L554" s="105" t="str">
        <f t="shared" si="110"/>
        <v/>
      </c>
      <c r="M554" s="105" t="str">
        <f t="shared" si="111"/>
        <v/>
      </c>
      <c r="N554" s="105" t="str">
        <f t="shared" si="112"/>
        <v/>
      </c>
      <c r="O554" s="105" t="str">
        <f t="shared" si="113"/>
        <v/>
      </c>
      <c r="P554" s="105" t="str">
        <f t="shared" si="114"/>
        <v/>
      </c>
      <c r="Q554" s="105" t="str">
        <f t="shared" si="115"/>
        <v/>
      </c>
      <c r="R554" s="105" t="str">
        <f t="shared" si="121"/>
        <v/>
      </c>
      <c r="S554" s="106" t="str">
        <f t="shared" si="122"/>
        <v/>
      </c>
      <c r="T554" s="105" t="str">
        <f t="shared" si="119"/>
        <v/>
      </c>
    </row>
    <row r="555" spans="1:20" ht="19.95" customHeight="1">
      <c r="A555" s="79" t="str">
        <f t="shared" si="118"/>
        <v/>
      </c>
      <c r="B555" s="104">
        <f>SUM($A$2:A555)</f>
        <v>0</v>
      </c>
      <c r="C555" s="105" t="str">
        <f>'Agripp Woods (Asia, EU)'!A133</f>
        <v>W120</v>
      </c>
      <c r="D555" s="105">
        <f>IF(VLOOKUP(C555,'Agripp Woods (Asia, EU)'!$A$12:$AE$830,30,0)="",0,VLOOKUP(C555,'Agripp Woods (Asia, EU)'!$A$12:$AE$830,30,0))</f>
        <v>0</v>
      </c>
      <c r="E555" s="105">
        <v>554</v>
      </c>
      <c r="F555" s="106">
        <f>IF(VLOOKUP(C555,'Agripp Woods (Asia, EU)'!$A$12:$AG$717,32,0)="",0,VLOOKUP(C555,'Agripp Woods (Asia, EU)'!$A$12:$AG$717,32,0))</f>
        <v>0</v>
      </c>
      <c r="G555" s="107"/>
      <c r="H555" s="107"/>
      <c r="I555" s="107"/>
      <c r="J555" s="105" t="str">
        <f t="shared" si="120"/>
        <v/>
      </c>
      <c r="K555" s="105" t="str">
        <f t="shared" si="109"/>
        <v/>
      </c>
      <c r="L555" s="105" t="str">
        <f t="shared" si="110"/>
        <v/>
      </c>
      <c r="M555" s="105" t="str">
        <f t="shared" si="111"/>
        <v/>
      </c>
      <c r="N555" s="105" t="str">
        <f t="shared" si="112"/>
        <v/>
      </c>
      <c r="O555" s="105" t="str">
        <f t="shared" si="113"/>
        <v/>
      </c>
      <c r="P555" s="105" t="str">
        <f t="shared" si="114"/>
        <v/>
      </c>
      <c r="Q555" s="105" t="str">
        <f t="shared" si="115"/>
        <v/>
      </c>
      <c r="R555" s="105" t="str">
        <f t="shared" si="121"/>
        <v/>
      </c>
      <c r="S555" s="106" t="str">
        <f t="shared" si="122"/>
        <v/>
      </c>
      <c r="T555" s="105" t="str">
        <f t="shared" si="119"/>
        <v/>
      </c>
    </row>
    <row r="556" spans="1:20" ht="19.95" customHeight="1">
      <c r="A556" s="79" t="str">
        <f t="shared" si="118"/>
        <v/>
      </c>
      <c r="B556" s="104">
        <f>SUM($A$2:A556)</f>
        <v>0</v>
      </c>
      <c r="C556" s="105" t="str">
        <f>'Agripp Woods (Asia, EU)'!A134</f>
        <v>W121</v>
      </c>
      <c r="D556" s="105">
        <f>IF(VLOOKUP(C556,'Agripp Woods (Asia, EU)'!$A$12:$AE$830,30,0)="",0,VLOOKUP(C556,'Agripp Woods (Asia, EU)'!$A$12:$AE$830,30,0))</f>
        <v>0</v>
      </c>
      <c r="E556" s="105">
        <v>555</v>
      </c>
      <c r="F556" s="106">
        <f>IF(VLOOKUP(C556,'Agripp Woods (Asia, EU)'!$A$12:$AG$717,32,0)="",0,VLOOKUP(C556,'Agripp Woods (Asia, EU)'!$A$12:$AG$717,32,0))</f>
        <v>0</v>
      </c>
      <c r="G556" s="107"/>
      <c r="H556" s="107"/>
      <c r="I556" s="107"/>
      <c r="J556" s="105" t="str">
        <f t="shared" si="120"/>
        <v/>
      </c>
      <c r="K556" s="105" t="str">
        <f t="shared" si="109"/>
        <v/>
      </c>
      <c r="L556" s="105" t="str">
        <f t="shared" si="110"/>
        <v/>
      </c>
      <c r="M556" s="105" t="str">
        <f t="shared" si="111"/>
        <v/>
      </c>
      <c r="N556" s="105" t="str">
        <f t="shared" si="112"/>
        <v/>
      </c>
      <c r="O556" s="105" t="str">
        <f t="shared" si="113"/>
        <v/>
      </c>
      <c r="P556" s="105" t="str">
        <f t="shared" si="114"/>
        <v/>
      </c>
      <c r="Q556" s="105" t="str">
        <f t="shared" si="115"/>
        <v/>
      </c>
      <c r="R556" s="105" t="str">
        <f t="shared" si="121"/>
        <v/>
      </c>
      <c r="S556" s="106" t="str">
        <f t="shared" si="122"/>
        <v/>
      </c>
      <c r="T556" s="105" t="str">
        <f t="shared" si="119"/>
        <v/>
      </c>
    </row>
    <row r="557" spans="1:20" ht="19.95" customHeight="1">
      <c r="A557" s="79" t="str">
        <f t="shared" si="118"/>
        <v/>
      </c>
      <c r="B557" s="104">
        <f>SUM($A$2:A557)</f>
        <v>0</v>
      </c>
      <c r="C557" s="105" t="str">
        <f>'Agripp Woods (Asia, EU)'!A135</f>
        <v>W122</v>
      </c>
      <c r="D557" s="105">
        <f>IF(VLOOKUP(C557,'Agripp Woods (Asia, EU)'!$A$12:$AE$830,30,0)="",0,VLOOKUP(C557,'Agripp Woods (Asia, EU)'!$A$12:$AE$830,30,0))</f>
        <v>0</v>
      </c>
      <c r="E557" s="105">
        <v>556</v>
      </c>
      <c r="F557" s="106">
        <f>IF(VLOOKUP(C557,'Agripp Woods (Asia, EU)'!$A$12:$AG$717,32,0)="",0,VLOOKUP(C557,'Agripp Woods (Asia, EU)'!$A$12:$AG$717,32,0))</f>
        <v>0</v>
      </c>
      <c r="G557" s="107"/>
      <c r="H557" s="107"/>
      <c r="I557" s="107"/>
      <c r="J557" s="105" t="str">
        <f t="shared" si="120"/>
        <v/>
      </c>
      <c r="K557" s="105" t="str">
        <f t="shared" si="109"/>
        <v/>
      </c>
      <c r="L557" s="105" t="str">
        <f t="shared" si="110"/>
        <v/>
      </c>
      <c r="M557" s="105" t="str">
        <f t="shared" si="111"/>
        <v/>
      </c>
      <c r="N557" s="105" t="str">
        <f t="shared" si="112"/>
        <v/>
      </c>
      <c r="O557" s="105" t="str">
        <f t="shared" si="113"/>
        <v/>
      </c>
      <c r="P557" s="105" t="str">
        <f t="shared" si="114"/>
        <v/>
      </c>
      <c r="Q557" s="105" t="str">
        <f t="shared" si="115"/>
        <v/>
      </c>
      <c r="R557" s="105" t="str">
        <f t="shared" si="121"/>
        <v/>
      </c>
      <c r="S557" s="106" t="str">
        <f t="shared" si="122"/>
        <v/>
      </c>
      <c r="T557" s="105" t="str">
        <f t="shared" si="119"/>
        <v/>
      </c>
    </row>
    <row r="558" spans="1:20" ht="19.95" customHeight="1">
      <c r="A558" s="79" t="str">
        <f t="shared" si="118"/>
        <v/>
      </c>
      <c r="B558" s="104">
        <f>SUM($A$2:A558)</f>
        <v>0</v>
      </c>
      <c r="C558" s="105" t="str">
        <f>'Agripp Woods (Asia, EU)'!A136</f>
        <v>W123</v>
      </c>
      <c r="D558" s="105">
        <f>IF(VLOOKUP(C558,'Agripp Woods (Asia, EU)'!$A$12:$AE$830,30,0)="",0,VLOOKUP(C558,'Agripp Woods (Asia, EU)'!$A$12:$AE$830,30,0))</f>
        <v>0</v>
      </c>
      <c r="E558" s="105">
        <v>557</v>
      </c>
      <c r="F558" s="106">
        <f>IF(VLOOKUP(C558,'Agripp Woods (Asia, EU)'!$A$12:$AG$717,32,0)="",0,VLOOKUP(C558,'Agripp Woods (Asia, EU)'!$A$12:$AG$717,32,0))</f>
        <v>0</v>
      </c>
      <c r="G558" s="107"/>
      <c r="H558" s="107"/>
      <c r="I558" s="107"/>
      <c r="J558" s="105" t="str">
        <f t="shared" si="120"/>
        <v/>
      </c>
      <c r="K558" s="105" t="str">
        <f t="shared" si="109"/>
        <v/>
      </c>
      <c r="L558" s="105" t="str">
        <f t="shared" si="110"/>
        <v/>
      </c>
      <c r="M558" s="105" t="str">
        <f t="shared" si="111"/>
        <v/>
      </c>
      <c r="N558" s="105" t="str">
        <f t="shared" si="112"/>
        <v/>
      </c>
      <c r="O558" s="105" t="str">
        <f t="shared" si="113"/>
        <v/>
      </c>
      <c r="P558" s="105" t="str">
        <f t="shared" si="114"/>
        <v/>
      </c>
      <c r="Q558" s="105" t="str">
        <f t="shared" si="115"/>
        <v/>
      </c>
      <c r="R558" s="105" t="str">
        <f t="shared" si="121"/>
        <v/>
      </c>
      <c r="S558" s="106" t="str">
        <f t="shared" si="122"/>
        <v/>
      </c>
      <c r="T558" s="105" t="str">
        <f t="shared" si="119"/>
        <v/>
      </c>
    </row>
    <row r="559" spans="1:20" ht="19.95" customHeight="1">
      <c r="A559" s="79" t="str">
        <f t="shared" si="118"/>
        <v/>
      </c>
      <c r="B559" s="104">
        <f>SUM($A$2:A559)</f>
        <v>0</v>
      </c>
      <c r="C559" s="105" t="str">
        <f>'Agripp Woods (Asia, EU)'!A137</f>
        <v>W124</v>
      </c>
      <c r="D559" s="105">
        <f>IF(VLOOKUP(C559,'Agripp Woods (Asia, EU)'!$A$12:$AE$830,30,0)="",0,VLOOKUP(C559,'Agripp Woods (Asia, EU)'!$A$12:$AE$830,30,0))</f>
        <v>0</v>
      </c>
      <c r="E559" s="105">
        <v>558</v>
      </c>
      <c r="F559" s="106">
        <f>IF(VLOOKUP(C559,'Agripp Woods (Asia, EU)'!$A$12:$AG$717,32,0)="",0,VLOOKUP(C559,'Agripp Woods (Asia, EU)'!$A$12:$AG$717,32,0))</f>
        <v>0</v>
      </c>
      <c r="G559" s="107"/>
      <c r="H559" s="107"/>
      <c r="I559" s="107"/>
      <c r="J559" s="105" t="str">
        <f t="shared" si="120"/>
        <v/>
      </c>
      <c r="K559" s="105" t="str">
        <f t="shared" si="109"/>
        <v/>
      </c>
      <c r="L559" s="105" t="str">
        <f t="shared" si="110"/>
        <v/>
      </c>
      <c r="M559" s="105" t="str">
        <f t="shared" si="111"/>
        <v/>
      </c>
      <c r="N559" s="105" t="str">
        <f t="shared" si="112"/>
        <v/>
      </c>
      <c r="O559" s="105" t="str">
        <f t="shared" si="113"/>
        <v/>
      </c>
      <c r="P559" s="105" t="str">
        <f t="shared" si="114"/>
        <v/>
      </c>
      <c r="Q559" s="105" t="str">
        <f t="shared" si="115"/>
        <v/>
      </c>
      <c r="R559" s="105" t="str">
        <f t="shared" si="121"/>
        <v/>
      </c>
      <c r="S559" s="106" t="str">
        <f t="shared" si="122"/>
        <v/>
      </c>
      <c r="T559" s="105" t="str">
        <f t="shared" si="119"/>
        <v/>
      </c>
    </row>
    <row r="560" spans="1:20" ht="19.95" customHeight="1">
      <c r="A560" s="79" t="str">
        <f t="shared" si="118"/>
        <v/>
      </c>
      <c r="B560" s="104">
        <f>SUM($A$2:A560)</f>
        <v>0</v>
      </c>
      <c r="C560" s="105" t="str">
        <f>'Agripp Woods (Asia, EU)'!A138</f>
        <v>W125</v>
      </c>
      <c r="D560" s="105">
        <f>IF(VLOOKUP(C560,'Agripp Woods (Asia, EU)'!$A$12:$AE$830,30,0)="",0,VLOOKUP(C560,'Agripp Woods (Asia, EU)'!$A$12:$AE$830,30,0))</f>
        <v>0</v>
      </c>
      <c r="E560" s="105">
        <v>559</v>
      </c>
      <c r="F560" s="106">
        <f>IF(VLOOKUP(C560,'Agripp Woods (Asia, EU)'!$A$12:$AG$717,32,0)="",0,VLOOKUP(C560,'Agripp Woods (Asia, EU)'!$A$12:$AG$717,32,0))</f>
        <v>0</v>
      </c>
      <c r="G560" s="107"/>
      <c r="H560" s="107"/>
      <c r="I560" s="107"/>
      <c r="J560" s="105" t="str">
        <f t="shared" si="120"/>
        <v/>
      </c>
      <c r="K560" s="105" t="str">
        <f t="shared" si="109"/>
        <v/>
      </c>
      <c r="L560" s="105" t="str">
        <f t="shared" si="110"/>
        <v/>
      </c>
      <c r="M560" s="105" t="str">
        <f t="shared" si="111"/>
        <v/>
      </c>
      <c r="N560" s="105" t="str">
        <f t="shared" si="112"/>
        <v/>
      </c>
      <c r="O560" s="105" t="str">
        <f t="shared" si="113"/>
        <v/>
      </c>
      <c r="P560" s="105" t="str">
        <f t="shared" si="114"/>
        <v/>
      </c>
      <c r="Q560" s="105" t="str">
        <f t="shared" si="115"/>
        <v/>
      </c>
      <c r="R560" s="105" t="str">
        <f t="shared" si="121"/>
        <v/>
      </c>
      <c r="S560" s="106" t="str">
        <f t="shared" si="122"/>
        <v/>
      </c>
      <c r="T560" s="105" t="str">
        <f t="shared" si="119"/>
        <v/>
      </c>
    </row>
    <row r="561" spans="1:20" ht="19.95" customHeight="1">
      <c r="A561" s="79" t="str">
        <f t="shared" si="118"/>
        <v/>
      </c>
      <c r="B561" s="104">
        <f>SUM($A$2:A561)</f>
        <v>0</v>
      </c>
      <c r="C561" s="105" t="str">
        <f>'Agripp Woods (Asia, EU)'!A139</f>
        <v>W126</v>
      </c>
      <c r="D561" s="105">
        <f>IF(VLOOKUP(C561,'Agripp Woods (Asia, EU)'!$A$12:$AE$830,30,0)="",0,VLOOKUP(C561,'Agripp Woods (Asia, EU)'!$A$12:$AE$830,30,0))</f>
        <v>0</v>
      </c>
      <c r="E561" s="105">
        <v>560</v>
      </c>
      <c r="F561" s="106">
        <f>IF(VLOOKUP(C561,'Agripp Woods (Asia, EU)'!$A$12:$AG$717,32,0)="",0,VLOOKUP(C561,'Agripp Woods (Asia, EU)'!$A$12:$AG$717,32,0))</f>
        <v>0</v>
      </c>
      <c r="G561" s="107"/>
      <c r="H561" s="107"/>
      <c r="I561" s="107"/>
      <c r="J561" s="105" t="str">
        <f t="shared" si="120"/>
        <v/>
      </c>
      <c r="K561" s="105" t="str">
        <f t="shared" si="109"/>
        <v/>
      </c>
      <c r="L561" s="105" t="str">
        <f t="shared" si="110"/>
        <v/>
      </c>
      <c r="M561" s="105" t="str">
        <f t="shared" si="111"/>
        <v/>
      </c>
      <c r="N561" s="105" t="str">
        <f t="shared" si="112"/>
        <v/>
      </c>
      <c r="O561" s="105" t="str">
        <f t="shared" si="113"/>
        <v/>
      </c>
      <c r="P561" s="105" t="str">
        <f t="shared" si="114"/>
        <v/>
      </c>
      <c r="Q561" s="105" t="str">
        <f t="shared" si="115"/>
        <v/>
      </c>
      <c r="R561" s="105" t="str">
        <f t="shared" si="121"/>
        <v/>
      </c>
      <c r="S561" s="106" t="str">
        <f t="shared" si="122"/>
        <v/>
      </c>
      <c r="T561" s="105" t="str">
        <f t="shared" si="119"/>
        <v/>
      </c>
    </row>
    <row r="562" spans="1:20" ht="19.95" customHeight="1">
      <c r="A562" s="79" t="str">
        <f t="shared" si="118"/>
        <v/>
      </c>
      <c r="B562" s="104">
        <f>SUM($A$2:A562)</f>
        <v>0</v>
      </c>
      <c r="C562" s="105" t="str">
        <f>'Agripp Woods (Asia, EU)'!A140</f>
        <v>W127</v>
      </c>
      <c r="D562" s="105">
        <f>IF(VLOOKUP(C562,'Agripp Woods (Asia, EU)'!$A$12:$AE$830,30,0)="",0,VLOOKUP(C562,'Agripp Woods (Asia, EU)'!$A$12:$AE$830,30,0))</f>
        <v>0</v>
      </c>
      <c r="E562" s="105">
        <v>561</v>
      </c>
      <c r="F562" s="106">
        <f>IF(VLOOKUP(C562,'Agripp Woods (Asia, EU)'!$A$12:$AG$717,32,0)="",0,VLOOKUP(C562,'Agripp Woods (Asia, EU)'!$A$12:$AG$717,32,0))</f>
        <v>0</v>
      </c>
      <c r="G562" s="107"/>
      <c r="H562" s="107"/>
      <c r="I562" s="107"/>
      <c r="J562" s="105" t="str">
        <f t="shared" si="120"/>
        <v/>
      </c>
      <c r="K562" s="105" t="str">
        <f t="shared" si="109"/>
        <v/>
      </c>
      <c r="L562" s="105" t="str">
        <f t="shared" si="110"/>
        <v/>
      </c>
      <c r="M562" s="105" t="str">
        <f t="shared" si="111"/>
        <v/>
      </c>
      <c r="N562" s="105" t="str">
        <f t="shared" si="112"/>
        <v/>
      </c>
      <c r="O562" s="105" t="str">
        <f t="shared" si="113"/>
        <v/>
      </c>
      <c r="P562" s="105" t="str">
        <f t="shared" si="114"/>
        <v/>
      </c>
      <c r="Q562" s="105" t="str">
        <f t="shared" si="115"/>
        <v/>
      </c>
      <c r="R562" s="105" t="str">
        <f t="shared" si="121"/>
        <v/>
      </c>
      <c r="S562" s="106" t="str">
        <f t="shared" si="122"/>
        <v/>
      </c>
      <c r="T562" s="105" t="str">
        <f t="shared" si="119"/>
        <v/>
      </c>
    </row>
    <row r="563" spans="1:20" ht="19.95" customHeight="1">
      <c r="A563" s="79" t="str">
        <f t="shared" si="118"/>
        <v/>
      </c>
      <c r="B563" s="104">
        <f>SUM($A$2:A563)</f>
        <v>0</v>
      </c>
      <c r="C563" s="105" t="str">
        <f>'Agripp Woods (Asia, EU)'!A141</f>
        <v>W128</v>
      </c>
      <c r="D563" s="105">
        <f>IF(VLOOKUP(C563,'Agripp Woods (Asia, EU)'!$A$12:$AE$830,30,0)="",0,VLOOKUP(C563,'Agripp Woods (Asia, EU)'!$A$12:$AE$830,30,0))</f>
        <v>0</v>
      </c>
      <c r="E563" s="105">
        <v>562</v>
      </c>
      <c r="F563" s="106">
        <f>IF(VLOOKUP(C563,'Agripp Woods (Asia, EU)'!$A$12:$AG$717,32,0)="",0,VLOOKUP(C563,'Agripp Woods (Asia, EU)'!$A$12:$AG$717,32,0))</f>
        <v>0</v>
      </c>
      <c r="G563" s="107"/>
      <c r="H563" s="107"/>
      <c r="I563" s="107"/>
      <c r="J563" s="105" t="str">
        <f t="shared" si="120"/>
        <v/>
      </c>
      <c r="K563" s="105" t="str">
        <f t="shared" si="109"/>
        <v/>
      </c>
      <c r="L563" s="105" t="str">
        <f t="shared" si="110"/>
        <v/>
      </c>
      <c r="M563" s="105" t="str">
        <f t="shared" si="111"/>
        <v/>
      </c>
      <c r="N563" s="105" t="str">
        <f t="shared" si="112"/>
        <v/>
      </c>
      <c r="O563" s="105" t="str">
        <f t="shared" si="113"/>
        <v/>
      </c>
      <c r="P563" s="105" t="str">
        <f t="shared" si="114"/>
        <v/>
      </c>
      <c r="Q563" s="105" t="str">
        <f t="shared" si="115"/>
        <v/>
      </c>
      <c r="R563" s="105" t="str">
        <f t="shared" si="121"/>
        <v/>
      </c>
      <c r="S563" s="106" t="str">
        <f t="shared" si="122"/>
        <v/>
      </c>
      <c r="T563" s="105" t="str">
        <f t="shared" si="119"/>
        <v/>
      </c>
    </row>
    <row r="564" spans="1:20" ht="19.95" customHeight="1">
      <c r="A564" s="79" t="str">
        <f t="shared" si="118"/>
        <v/>
      </c>
      <c r="B564" s="104">
        <f>SUM($A$2:A564)</f>
        <v>0</v>
      </c>
      <c r="C564" s="105" t="str">
        <f>'Agripp Woods (Asia, EU)'!A142</f>
        <v>W129</v>
      </c>
      <c r="D564" s="105">
        <f>IF(VLOOKUP(C564,'Agripp Woods (Asia, EU)'!$A$12:$AE$830,30,0)="",0,VLOOKUP(C564,'Agripp Woods (Asia, EU)'!$A$12:$AE$830,30,0))</f>
        <v>0</v>
      </c>
      <c r="E564" s="105">
        <v>563</v>
      </c>
      <c r="F564" s="106">
        <f>IF(VLOOKUP(C564,'Agripp Woods (Asia, EU)'!$A$12:$AG$717,32,0)="",0,VLOOKUP(C564,'Agripp Woods (Asia, EU)'!$A$12:$AG$717,32,0))</f>
        <v>0</v>
      </c>
      <c r="G564" s="107"/>
      <c r="H564" s="107"/>
      <c r="I564" s="107"/>
      <c r="J564" s="105" t="str">
        <f t="shared" si="120"/>
        <v/>
      </c>
      <c r="K564" s="105" t="str">
        <f t="shared" si="109"/>
        <v/>
      </c>
      <c r="L564" s="105" t="str">
        <f t="shared" si="110"/>
        <v/>
      </c>
      <c r="M564" s="105" t="str">
        <f t="shared" si="111"/>
        <v/>
      </c>
      <c r="N564" s="105" t="str">
        <f t="shared" si="112"/>
        <v/>
      </c>
      <c r="O564" s="105" t="str">
        <f t="shared" si="113"/>
        <v/>
      </c>
      <c r="P564" s="105" t="str">
        <f t="shared" si="114"/>
        <v/>
      </c>
      <c r="Q564" s="105" t="str">
        <f t="shared" si="115"/>
        <v/>
      </c>
      <c r="R564" s="105" t="str">
        <f t="shared" si="121"/>
        <v/>
      </c>
      <c r="S564" s="106" t="str">
        <f t="shared" si="122"/>
        <v/>
      </c>
      <c r="T564" s="105" t="str">
        <f t="shared" si="119"/>
        <v/>
      </c>
    </row>
    <row r="565" spans="1:20" ht="19.95" customHeight="1">
      <c r="A565" s="79" t="str">
        <f t="shared" si="118"/>
        <v/>
      </c>
      <c r="B565" s="104">
        <f>SUM($A$2:A565)</f>
        <v>0</v>
      </c>
      <c r="C565" s="105" t="str">
        <f>'Agripp Woods (Asia, EU)'!A143</f>
        <v>W130</v>
      </c>
      <c r="D565" s="105">
        <f>IF(VLOOKUP(C565,'Agripp Woods (Asia, EU)'!$A$12:$AE$830,30,0)="",0,VLOOKUP(C565,'Agripp Woods (Asia, EU)'!$A$12:$AE$830,30,0))</f>
        <v>0</v>
      </c>
      <c r="E565" s="105">
        <v>564</v>
      </c>
      <c r="F565" s="106">
        <f>IF(VLOOKUP(C565,'Agripp Woods (Asia, EU)'!$A$12:$AG$717,32,0)="",0,VLOOKUP(C565,'Agripp Woods (Asia, EU)'!$A$12:$AG$717,32,0))</f>
        <v>0</v>
      </c>
      <c r="G565" s="107"/>
      <c r="H565" s="107"/>
      <c r="I565" s="107"/>
      <c r="J565" s="105" t="str">
        <f t="shared" si="120"/>
        <v/>
      </c>
      <c r="K565" s="105" t="str">
        <f t="shared" si="109"/>
        <v/>
      </c>
      <c r="L565" s="105" t="str">
        <f t="shared" si="110"/>
        <v/>
      </c>
      <c r="M565" s="105" t="str">
        <f t="shared" si="111"/>
        <v/>
      </c>
      <c r="N565" s="105" t="str">
        <f t="shared" si="112"/>
        <v/>
      </c>
      <c r="O565" s="105" t="str">
        <f t="shared" si="113"/>
        <v/>
      </c>
      <c r="P565" s="105" t="str">
        <f t="shared" si="114"/>
        <v/>
      </c>
      <c r="Q565" s="105" t="str">
        <f t="shared" si="115"/>
        <v/>
      </c>
      <c r="R565" s="105" t="str">
        <f t="shared" si="121"/>
        <v/>
      </c>
      <c r="S565" s="106" t="str">
        <f t="shared" si="122"/>
        <v/>
      </c>
      <c r="T565" s="105" t="str">
        <f t="shared" si="119"/>
        <v/>
      </c>
    </row>
    <row r="566" spans="1:20" ht="19.95" customHeight="1">
      <c r="A566" s="79" t="str">
        <f t="shared" si="118"/>
        <v/>
      </c>
      <c r="B566" s="104">
        <f>SUM($A$2:A566)</f>
        <v>0</v>
      </c>
      <c r="C566" s="105" t="str">
        <f>'Agripp Woods (Asia, EU)'!A144</f>
        <v>W131</v>
      </c>
      <c r="D566" s="105">
        <f>IF(VLOOKUP(C566,'Agripp Woods (Asia, EU)'!$A$12:$AE$830,30,0)="",0,VLOOKUP(C566,'Agripp Woods (Asia, EU)'!$A$12:$AE$830,30,0))</f>
        <v>0</v>
      </c>
      <c r="E566" s="105">
        <v>565</v>
      </c>
      <c r="F566" s="106">
        <f>IF(VLOOKUP(C566,'Agripp Woods (Asia, EU)'!$A$12:$AG$717,32,0)="",0,VLOOKUP(C566,'Agripp Woods (Asia, EU)'!$A$12:$AG$717,32,0))</f>
        <v>0</v>
      </c>
      <c r="G566" s="107"/>
      <c r="H566" s="107"/>
      <c r="I566" s="107"/>
      <c r="J566" s="105" t="str">
        <f t="shared" si="120"/>
        <v/>
      </c>
      <c r="K566" s="105" t="str">
        <f t="shared" si="109"/>
        <v/>
      </c>
      <c r="L566" s="105" t="str">
        <f t="shared" si="110"/>
        <v/>
      </c>
      <c r="M566" s="105" t="str">
        <f t="shared" si="111"/>
        <v/>
      </c>
      <c r="N566" s="105" t="str">
        <f t="shared" si="112"/>
        <v/>
      </c>
      <c r="O566" s="105" t="str">
        <f t="shared" si="113"/>
        <v/>
      </c>
      <c r="P566" s="105" t="str">
        <f t="shared" si="114"/>
        <v/>
      </c>
      <c r="Q566" s="105" t="str">
        <f t="shared" si="115"/>
        <v/>
      </c>
      <c r="R566" s="105" t="str">
        <f t="shared" si="121"/>
        <v/>
      </c>
      <c r="S566" s="106" t="str">
        <f t="shared" si="122"/>
        <v/>
      </c>
      <c r="T566" s="105" t="str">
        <f t="shared" si="119"/>
        <v/>
      </c>
    </row>
    <row r="567" spans="1:20" ht="19.95" customHeight="1">
      <c r="A567" s="79" t="str">
        <f t="shared" si="118"/>
        <v/>
      </c>
      <c r="B567" s="104">
        <f>SUM($A$2:A567)</f>
        <v>0</v>
      </c>
      <c r="C567" s="105" t="str">
        <f>'Agripp Woods (Asia, EU)'!A145</f>
        <v>W132</v>
      </c>
      <c r="D567" s="105">
        <f>IF(VLOOKUP(C567,'Agripp Woods (Asia, EU)'!$A$12:$AE$830,30,0)="",0,VLOOKUP(C567,'Agripp Woods (Asia, EU)'!$A$12:$AE$830,30,0))</f>
        <v>0</v>
      </c>
      <c r="E567" s="105">
        <v>566</v>
      </c>
      <c r="F567" s="106">
        <f>IF(VLOOKUP(C567,'Agripp Woods (Asia, EU)'!$A$12:$AG$717,32,0)="",0,VLOOKUP(C567,'Agripp Woods (Asia, EU)'!$A$12:$AG$717,32,0))</f>
        <v>0</v>
      </c>
      <c r="G567" s="107"/>
      <c r="H567" s="107"/>
      <c r="I567" s="107"/>
      <c r="J567" s="105" t="str">
        <f t="shared" si="120"/>
        <v/>
      </c>
      <c r="K567" s="105" t="str">
        <f t="shared" si="109"/>
        <v/>
      </c>
      <c r="L567" s="105" t="str">
        <f t="shared" si="110"/>
        <v/>
      </c>
      <c r="M567" s="105" t="str">
        <f t="shared" si="111"/>
        <v/>
      </c>
      <c r="N567" s="105" t="str">
        <f t="shared" si="112"/>
        <v/>
      </c>
      <c r="O567" s="105" t="str">
        <f t="shared" si="113"/>
        <v/>
      </c>
      <c r="P567" s="105" t="str">
        <f t="shared" si="114"/>
        <v/>
      </c>
      <c r="Q567" s="105" t="str">
        <f t="shared" si="115"/>
        <v/>
      </c>
      <c r="R567" s="105" t="str">
        <f t="shared" si="121"/>
        <v/>
      </c>
      <c r="S567" s="106" t="str">
        <f t="shared" si="122"/>
        <v/>
      </c>
      <c r="T567" s="105" t="str">
        <f t="shared" si="119"/>
        <v/>
      </c>
    </row>
    <row r="568" spans="1:20" ht="19.95" customHeight="1">
      <c r="A568" s="79" t="str">
        <f t="shared" si="118"/>
        <v/>
      </c>
      <c r="B568" s="104">
        <f>SUM($A$2:A568)</f>
        <v>0</v>
      </c>
      <c r="C568" s="105" t="str">
        <f>'Agripp Woods (Asia, EU)'!A146</f>
        <v>W133</v>
      </c>
      <c r="D568" s="105">
        <f>IF(VLOOKUP(C568,'Agripp Woods (Asia, EU)'!$A$12:$AE$830,30,0)="",0,VLOOKUP(C568,'Agripp Woods (Asia, EU)'!$A$12:$AE$830,30,0))</f>
        <v>0</v>
      </c>
      <c r="E568" s="105">
        <v>567</v>
      </c>
      <c r="F568" s="106">
        <f>IF(VLOOKUP(C568,'Agripp Woods (Asia, EU)'!$A$12:$AG$717,32,0)="",0,VLOOKUP(C568,'Agripp Woods (Asia, EU)'!$A$12:$AG$717,32,0))</f>
        <v>0</v>
      </c>
      <c r="G568" s="107"/>
      <c r="H568" s="107"/>
      <c r="I568" s="107"/>
      <c r="J568" s="105" t="str">
        <f t="shared" si="120"/>
        <v/>
      </c>
      <c r="K568" s="105" t="str">
        <f t="shared" si="109"/>
        <v/>
      </c>
      <c r="L568" s="105" t="str">
        <f t="shared" si="110"/>
        <v/>
      </c>
      <c r="M568" s="105" t="str">
        <f t="shared" si="111"/>
        <v/>
      </c>
      <c r="N568" s="105" t="str">
        <f t="shared" si="112"/>
        <v/>
      </c>
      <c r="O568" s="105" t="str">
        <f t="shared" si="113"/>
        <v/>
      </c>
      <c r="P568" s="105" t="str">
        <f t="shared" si="114"/>
        <v/>
      </c>
      <c r="Q568" s="105" t="str">
        <f t="shared" si="115"/>
        <v/>
      </c>
      <c r="R568" s="105" t="str">
        <f t="shared" si="121"/>
        <v/>
      </c>
      <c r="S568" s="106" t="str">
        <f t="shared" si="122"/>
        <v/>
      </c>
      <c r="T568" s="105" t="str">
        <f t="shared" si="119"/>
        <v/>
      </c>
    </row>
    <row r="569" spans="1:20" ht="19.95" customHeight="1">
      <c r="A569" s="79" t="str">
        <f t="shared" si="118"/>
        <v/>
      </c>
      <c r="B569" s="104">
        <f>SUM($A$2:A569)</f>
        <v>0</v>
      </c>
      <c r="C569" s="105" t="str">
        <f>'Agripp Woods (Asia, EU)'!A147</f>
        <v>W134</v>
      </c>
      <c r="D569" s="105">
        <f>IF(VLOOKUP(C569,'Agripp Woods (Asia, EU)'!$A$12:$AE$830,30,0)="",0,VLOOKUP(C569,'Agripp Woods (Asia, EU)'!$A$12:$AE$830,30,0))</f>
        <v>0</v>
      </c>
      <c r="E569" s="105">
        <v>568</v>
      </c>
      <c r="F569" s="106">
        <f>IF(VLOOKUP(C569,'Agripp Woods (Asia, EU)'!$A$12:$AG$717,32,0)="",0,VLOOKUP(C569,'Agripp Woods (Asia, EU)'!$A$12:$AG$717,32,0))</f>
        <v>0</v>
      </c>
      <c r="G569" s="107"/>
      <c r="H569" s="107"/>
      <c r="I569" s="107"/>
      <c r="J569" s="105" t="str">
        <f t="shared" si="120"/>
        <v/>
      </c>
      <c r="K569" s="105" t="str">
        <f t="shared" si="109"/>
        <v/>
      </c>
      <c r="L569" s="105" t="str">
        <f t="shared" si="110"/>
        <v/>
      </c>
      <c r="M569" s="105" t="str">
        <f t="shared" si="111"/>
        <v/>
      </c>
      <c r="N569" s="105" t="str">
        <f t="shared" si="112"/>
        <v/>
      </c>
      <c r="O569" s="105" t="str">
        <f t="shared" si="113"/>
        <v/>
      </c>
      <c r="P569" s="105" t="str">
        <f t="shared" si="114"/>
        <v/>
      </c>
      <c r="Q569" s="105" t="str">
        <f t="shared" si="115"/>
        <v/>
      </c>
      <c r="R569" s="105" t="str">
        <f t="shared" si="121"/>
        <v/>
      </c>
      <c r="S569" s="106" t="str">
        <f t="shared" si="122"/>
        <v/>
      </c>
      <c r="T569" s="105" t="str">
        <f t="shared" si="119"/>
        <v/>
      </c>
    </row>
    <row r="570" spans="1:20" ht="19.95" customHeight="1">
      <c r="A570" s="79" t="str">
        <f t="shared" si="118"/>
        <v/>
      </c>
      <c r="B570" s="104">
        <f>SUM($A$2:A570)</f>
        <v>0</v>
      </c>
      <c r="C570" s="105" t="str">
        <f>'Agripp Woods (Asia, EU)'!A148</f>
        <v>W135</v>
      </c>
      <c r="D570" s="105">
        <f>IF(VLOOKUP(C570,'Agripp Woods (Asia, EU)'!$A$12:$AE$830,30,0)="",0,VLOOKUP(C570,'Agripp Woods (Asia, EU)'!$A$12:$AE$830,30,0))</f>
        <v>0</v>
      </c>
      <c r="E570" s="105">
        <v>569</v>
      </c>
      <c r="F570" s="106">
        <f>IF(VLOOKUP(C570,'Agripp Woods (Asia, EU)'!$A$12:$AG$717,32,0)="",0,VLOOKUP(C570,'Agripp Woods (Asia, EU)'!$A$12:$AG$717,32,0))</f>
        <v>0</v>
      </c>
      <c r="G570" s="107"/>
      <c r="H570" s="107"/>
      <c r="I570" s="107"/>
      <c r="J570" s="105" t="str">
        <f t="shared" si="120"/>
        <v/>
      </c>
      <c r="K570" s="105" t="str">
        <f t="shared" si="109"/>
        <v/>
      </c>
      <c r="L570" s="105" t="str">
        <f t="shared" si="110"/>
        <v/>
      </c>
      <c r="M570" s="105" t="str">
        <f t="shared" si="111"/>
        <v/>
      </c>
      <c r="N570" s="105" t="str">
        <f t="shared" si="112"/>
        <v/>
      </c>
      <c r="O570" s="105" t="str">
        <f t="shared" si="113"/>
        <v/>
      </c>
      <c r="P570" s="105" t="str">
        <f t="shared" si="114"/>
        <v/>
      </c>
      <c r="Q570" s="105" t="str">
        <f t="shared" si="115"/>
        <v/>
      </c>
      <c r="R570" s="105" t="str">
        <f t="shared" si="121"/>
        <v/>
      </c>
      <c r="S570" s="106" t="str">
        <f t="shared" si="122"/>
        <v/>
      </c>
      <c r="T570" s="105" t="str">
        <f t="shared" si="119"/>
        <v/>
      </c>
    </row>
    <row r="571" spans="1:20" ht="19.95" customHeight="1">
      <c r="A571" s="79" t="str">
        <f t="shared" si="118"/>
        <v/>
      </c>
      <c r="B571" s="104">
        <f>SUM($A$2:A571)</f>
        <v>0</v>
      </c>
      <c r="C571" s="105" t="str">
        <f>'Agripp Woods (Asia, EU)'!A149</f>
        <v>W136</v>
      </c>
      <c r="D571" s="105">
        <f>IF(VLOOKUP(C571,'Agripp Woods (Asia, EU)'!$A$12:$AE$830,30,0)="",0,VLOOKUP(C571,'Agripp Woods (Asia, EU)'!$A$12:$AE$830,30,0))</f>
        <v>0</v>
      </c>
      <c r="E571" s="105">
        <v>570</v>
      </c>
      <c r="F571" s="106">
        <f>IF(VLOOKUP(C571,'Agripp Woods (Asia, EU)'!$A$12:$AG$717,32,0)="",0,VLOOKUP(C571,'Agripp Woods (Asia, EU)'!$A$12:$AG$717,32,0))</f>
        <v>0</v>
      </c>
      <c r="G571" s="107"/>
      <c r="H571" s="107"/>
      <c r="I571" s="107"/>
      <c r="J571" s="105" t="str">
        <f t="shared" si="120"/>
        <v/>
      </c>
      <c r="K571" s="105" t="str">
        <f t="shared" si="109"/>
        <v/>
      </c>
      <c r="L571" s="105" t="str">
        <f t="shared" si="110"/>
        <v/>
      </c>
      <c r="M571" s="105" t="str">
        <f t="shared" si="111"/>
        <v/>
      </c>
      <c r="N571" s="105" t="str">
        <f t="shared" si="112"/>
        <v/>
      </c>
      <c r="O571" s="105" t="str">
        <f t="shared" si="113"/>
        <v/>
      </c>
      <c r="P571" s="105" t="str">
        <f t="shared" si="114"/>
        <v/>
      </c>
      <c r="Q571" s="105" t="str">
        <f t="shared" si="115"/>
        <v/>
      </c>
      <c r="R571" s="105" t="str">
        <f t="shared" si="121"/>
        <v/>
      </c>
      <c r="S571" s="106" t="str">
        <f t="shared" si="122"/>
        <v/>
      </c>
      <c r="T571" s="105" t="str">
        <f t="shared" si="119"/>
        <v/>
      </c>
    </row>
    <row r="572" spans="1:20" ht="19.95" customHeight="1">
      <c r="A572" s="79" t="str">
        <f t="shared" si="118"/>
        <v/>
      </c>
      <c r="B572" s="104">
        <f>SUM($A$2:A572)</f>
        <v>0</v>
      </c>
      <c r="C572" s="105" t="str">
        <f>'Agripp Woods (Asia, EU)'!A150</f>
        <v>W137</v>
      </c>
      <c r="D572" s="105">
        <f>IF(VLOOKUP(C572,'Agripp Woods (Asia, EU)'!$A$12:$AE$830,30,0)="",0,VLOOKUP(C572,'Agripp Woods (Asia, EU)'!$A$12:$AE$830,30,0))</f>
        <v>0</v>
      </c>
      <c r="E572" s="105">
        <v>571</v>
      </c>
      <c r="F572" s="106">
        <f>IF(VLOOKUP(C572,'Agripp Woods (Asia, EU)'!$A$12:$AG$717,32,0)="",0,VLOOKUP(C572,'Agripp Woods (Asia, EU)'!$A$12:$AG$717,32,0))</f>
        <v>0</v>
      </c>
      <c r="G572" s="107"/>
      <c r="H572" s="107"/>
      <c r="I572" s="107"/>
      <c r="J572" s="105" t="str">
        <f t="shared" si="120"/>
        <v/>
      </c>
      <c r="K572" s="105" t="str">
        <f t="shared" si="109"/>
        <v/>
      </c>
      <c r="L572" s="105" t="str">
        <f t="shared" si="110"/>
        <v/>
      </c>
      <c r="M572" s="105" t="str">
        <f t="shared" si="111"/>
        <v/>
      </c>
      <c r="N572" s="105" t="str">
        <f t="shared" si="112"/>
        <v/>
      </c>
      <c r="O572" s="105" t="str">
        <f t="shared" si="113"/>
        <v/>
      </c>
      <c r="P572" s="105" t="str">
        <f t="shared" si="114"/>
        <v/>
      </c>
      <c r="Q572" s="105" t="str">
        <f t="shared" si="115"/>
        <v/>
      </c>
      <c r="R572" s="105" t="str">
        <f t="shared" si="121"/>
        <v/>
      </c>
      <c r="S572" s="106" t="str">
        <f t="shared" si="122"/>
        <v/>
      </c>
      <c r="T572" s="105" t="str">
        <f t="shared" si="119"/>
        <v/>
      </c>
    </row>
    <row r="573" spans="1:20" ht="19.95" customHeight="1">
      <c r="A573" s="79" t="str">
        <f t="shared" si="118"/>
        <v/>
      </c>
      <c r="B573" s="104">
        <f>SUM($A$2:A573)</f>
        <v>0</v>
      </c>
      <c r="C573" s="105" t="str">
        <f>'Agripp Woods (Asia, EU)'!A151</f>
        <v>W138</v>
      </c>
      <c r="D573" s="105">
        <f>IF(VLOOKUP(C573,'Agripp Woods (Asia, EU)'!$A$12:$AE$830,30,0)="",0,VLOOKUP(C573,'Agripp Woods (Asia, EU)'!$A$12:$AE$830,30,0))</f>
        <v>0</v>
      </c>
      <c r="E573" s="105">
        <v>572</v>
      </c>
      <c r="F573" s="106">
        <f>IF(VLOOKUP(C573,'Agripp Woods (Asia, EU)'!$A$12:$AG$717,32,0)="",0,VLOOKUP(C573,'Agripp Woods (Asia, EU)'!$A$12:$AG$717,32,0))</f>
        <v>0</v>
      </c>
      <c r="G573" s="107"/>
      <c r="H573" s="107"/>
      <c r="I573" s="107"/>
      <c r="J573" s="105" t="str">
        <f t="shared" si="120"/>
        <v/>
      </c>
      <c r="K573" s="105" t="str">
        <f t="shared" si="109"/>
        <v/>
      </c>
      <c r="L573" s="105" t="str">
        <f t="shared" si="110"/>
        <v/>
      </c>
      <c r="M573" s="105" t="str">
        <f t="shared" si="111"/>
        <v/>
      </c>
      <c r="N573" s="105" t="str">
        <f t="shared" si="112"/>
        <v/>
      </c>
      <c r="O573" s="105" t="str">
        <f t="shared" si="113"/>
        <v/>
      </c>
      <c r="P573" s="105" t="str">
        <f t="shared" si="114"/>
        <v/>
      </c>
      <c r="Q573" s="105" t="str">
        <f t="shared" si="115"/>
        <v/>
      </c>
      <c r="R573" s="105" t="str">
        <f t="shared" si="121"/>
        <v/>
      </c>
      <c r="S573" s="106" t="str">
        <f t="shared" si="122"/>
        <v/>
      </c>
      <c r="T573" s="105" t="str">
        <f t="shared" si="119"/>
        <v/>
      </c>
    </row>
    <row r="574" spans="1:20" ht="19.95" customHeight="1">
      <c r="A574" s="79" t="str">
        <f t="shared" si="118"/>
        <v/>
      </c>
      <c r="B574" s="104">
        <f>SUM($A$2:A574)</f>
        <v>0</v>
      </c>
      <c r="C574" s="105" t="str">
        <f>'Agripp Woods (Asia, EU)'!A152</f>
        <v>W139</v>
      </c>
      <c r="D574" s="105">
        <f>IF(VLOOKUP(C574,'Agripp Woods (Asia, EU)'!$A$12:$AE$830,30,0)="",0,VLOOKUP(C574,'Agripp Woods (Asia, EU)'!$A$12:$AE$830,30,0))</f>
        <v>0</v>
      </c>
      <c r="E574" s="105">
        <v>573</v>
      </c>
      <c r="F574" s="106">
        <f>IF(VLOOKUP(C574,'Agripp Woods (Asia, EU)'!$A$12:$AG$717,32,0)="",0,VLOOKUP(C574,'Agripp Woods (Asia, EU)'!$A$12:$AG$717,32,0))</f>
        <v>0</v>
      </c>
      <c r="G574" s="107"/>
      <c r="H574" s="107"/>
      <c r="I574" s="107"/>
      <c r="J574" s="105" t="str">
        <f t="shared" si="120"/>
        <v/>
      </c>
      <c r="K574" s="105" t="str">
        <f t="shared" si="109"/>
        <v/>
      </c>
      <c r="L574" s="105" t="str">
        <f t="shared" si="110"/>
        <v/>
      </c>
      <c r="M574" s="105" t="str">
        <f t="shared" si="111"/>
        <v/>
      </c>
      <c r="N574" s="105" t="str">
        <f t="shared" si="112"/>
        <v/>
      </c>
      <c r="O574" s="105" t="str">
        <f t="shared" si="113"/>
        <v/>
      </c>
      <c r="P574" s="105" t="str">
        <f t="shared" si="114"/>
        <v/>
      </c>
      <c r="Q574" s="105" t="str">
        <f t="shared" si="115"/>
        <v/>
      </c>
      <c r="R574" s="105" t="str">
        <f t="shared" si="121"/>
        <v/>
      </c>
      <c r="S574" s="106" t="str">
        <f t="shared" si="122"/>
        <v/>
      </c>
      <c r="T574" s="105" t="str">
        <f t="shared" si="119"/>
        <v/>
      </c>
    </row>
    <row r="575" spans="1:20" ht="19.95" customHeight="1">
      <c r="A575" s="79" t="str">
        <f t="shared" si="118"/>
        <v/>
      </c>
      <c r="B575" s="104">
        <f>SUM($A$2:A575)</f>
        <v>0</v>
      </c>
      <c r="C575" s="105" t="str">
        <f>'Agripp Woods (Asia, EU)'!A153</f>
        <v>W140</v>
      </c>
      <c r="D575" s="105">
        <f>IF(VLOOKUP(C575,'Agripp Woods (Asia, EU)'!$A$12:$AE$830,30,0)="",0,VLOOKUP(C575,'Agripp Woods (Asia, EU)'!$A$12:$AE$830,30,0))</f>
        <v>0</v>
      </c>
      <c r="E575" s="105">
        <v>574</v>
      </c>
      <c r="F575" s="106">
        <f>IF(VLOOKUP(C575,'Agripp Woods (Asia, EU)'!$A$12:$AG$717,32,0)="",0,VLOOKUP(C575,'Agripp Woods (Asia, EU)'!$A$12:$AG$717,32,0))</f>
        <v>0</v>
      </c>
      <c r="G575" s="107"/>
      <c r="H575" s="107"/>
      <c r="I575" s="107"/>
      <c r="J575" s="105" t="str">
        <f t="shared" si="120"/>
        <v/>
      </c>
      <c r="K575" s="105" t="str">
        <f t="shared" si="109"/>
        <v/>
      </c>
      <c r="L575" s="105" t="str">
        <f t="shared" si="110"/>
        <v/>
      </c>
      <c r="M575" s="105" t="str">
        <f t="shared" si="111"/>
        <v/>
      </c>
      <c r="N575" s="105" t="str">
        <f t="shared" si="112"/>
        <v/>
      </c>
      <c r="O575" s="105" t="str">
        <f t="shared" si="113"/>
        <v/>
      </c>
      <c r="P575" s="105" t="str">
        <f t="shared" si="114"/>
        <v/>
      </c>
      <c r="Q575" s="105" t="str">
        <f t="shared" si="115"/>
        <v/>
      </c>
      <c r="R575" s="105" t="str">
        <f t="shared" si="121"/>
        <v/>
      </c>
      <c r="S575" s="106" t="str">
        <f t="shared" si="122"/>
        <v/>
      </c>
      <c r="T575" s="105" t="str">
        <f t="shared" si="119"/>
        <v/>
      </c>
    </row>
    <row r="576" spans="1:20" ht="19.95" customHeight="1">
      <c r="A576" s="79" t="str">
        <f t="shared" si="118"/>
        <v/>
      </c>
      <c r="B576" s="104">
        <f>SUM($A$2:A576)</f>
        <v>0</v>
      </c>
      <c r="C576" s="105" t="str">
        <f>'Agripp Woods (Asia, EU)'!A154</f>
        <v>W141</v>
      </c>
      <c r="D576" s="105">
        <f>IF(VLOOKUP(C576,'Agripp Woods (Asia, EU)'!$A$12:$AE$830,30,0)="",0,VLOOKUP(C576,'Agripp Woods (Asia, EU)'!$A$12:$AE$830,30,0))</f>
        <v>0</v>
      </c>
      <c r="E576" s="105">
        <v>575</v>
      </c>
      <c r="F576" s="106">
        <f>IF(VLOOKUP(C576,'Agripp Woods (Asia, EU)'!$A$12:$AG$717,32,0)="",0,VLOOKUP(C576,'Agripp Woods (Asia, EU)'!$A$12:$AG$717,32,0))</f>
        <v>0</v>
      </c>
      <c r="G576" s="107"/>
      <c r="H576" s="107"/>
      <c r="I576" s="107"/>
      <c r="J576" s="105" t="str">
        <f t="shared" si="120"/>
        <v/>
      </c>
      <c r="K576" s="105" t="str">
        <f t="shared" si="109"/>
        <v/>
      </c>
      <c r="L576" s="105" t="str">
        <f t="shared" si="110"/>
        <v/>
      </c>
      <c r="M576" s="105" t="str">
        <f t="shared" si="111"/>
        <v/>
      </c>
      <c r="N576" s="105" t="str">
        <f t="shared" si="112"/>
        <v/>
      </c>
      <c r="O576" s="105" t="str">
        <f t="shared" si="113"/>
        <v/>
      </c>
      <c r="P576" s="105" t="str">
        <f t="shared" si="114"/>
        <v/>
      </c>
      <c r="Q576" s="105" t="str">
        <f t="shared" si="115"/>
        <v/>
      </c>
      <c r="R576" s="105" t="str">
        <f t="shared" si="121"/>
        <v/>
      </c>
      <c r="S576" s="106" t="str">
        <f t="shared" si="122"/>
        <v/>
      </c>
      <c r="T576" s="105" t="str">
        <f t="shared" si="119"/>
        <v/>
      </c>
    </row>
    <row r="577" spans="1:20" ht="19.95" customHeight="1">
      <c r="A577" s="79" t="str">
        <f t="shared" si="118"/>
        <v/>
      </c>
      <c r="B577" s="104">
        <f>SUM($A$2:A577)</f>
        <v>0</v>
      </c>
      <c r="C577" s="105" t="str">
        <f>'Agripp Woods (Asia, EU)'!A155</f>
        <v>W142</v>
      </c>
      <c r="D577" s="105">
        <f>IF(VLOOKUP(C577,'Agripp Woods (Asia, EU)'!$A$12:$AE$830,30,0)="",0,VLOOKUP(C577,'Agripp Woods (Asia, EU)'!$A$12:$AE$830,30,0))</f>
        <v>0</v>
      </c>
      <c r="E577" s="105">
        <v>576</v>
      </c>
      <c r="F577" s="106">
        <f>IF(VLOOKUP(C577,'Agripp Woods (Asia, EU)'!$A$12:$AG$717,32,0)="",0,VLOOKUP(C577,'Agripp Woods (Asia, EU)'!$A$12:$AG$717,32,0))</f>
        <v>0</v>
      </c>
      <c r="G577" s="107"/>
      <c r="H577" s="107"/>
      <c r="I577" s="107"/>
      <c r="J577" s="105" t="str">
        <f t="shared" si="120"/>
        <v/>
      </c>
      <c r="K577" s="105" t="str">
        <f t="shared" si="109"/>
        <v/>
      </c>
      <c r="L577" s="105" t="str">
        <f t="shared" si="110"/>
        <v/>
      </c>
      <c r="M577" s="105" t="str">
        <f t="shared" si="111"/>
        <v/>
      </c>
      <c r="N577" s="105" t="str">
        <f t="shared" si="112"/>
        <v/>
      </c>
      <c r="O577" s="105" t="str">
        <f t="shared" si="113"/>
        <v/>
      </c>
      <c r="P577" s="105" t="str">
        <f t="shared" si="114"/>
        <v/>
      </c>
      <c r="Q577" s="105" t="str">
        <f t="shared" si="115"/>
        <v/>
      </c>
      <c r="R577" s="105" t="str">
        <f t="shared" si="121"/>
        <v/>
      </c>
      <c r="S577" s="106" t="str">
        <f t="shared" si="122"/>
        <v/>
      </c>
      <c r="T577" s="105" t="str">
        <f t="shared" si="119"/>
        <v/>
      </c>
    </row>
    <row r="578" spans="1:20" ht="19.95" customHeight="1">
      <c r="A578" s="79" t="str">
        <f t="shared" si="118"/>
        <v/>
      </c>
      <c r="B578" s="104">
        <f>SUM($A$2:A578)</f>
        <v>0</v>
      </c>
      <c r="C578" s="105" t="str">
        <f>'Agripp Woods (Asia, EU)'!A156</f>
        <v>W143</v>
      </c>
      <c r="D578" s="105">
        <f>IF(VLOOKUP(C578,'Agripp Woods (Asia, EU)'!$A$12:$AE$830,30,0)="",0,VLOOKUP(C578,'Agripp Woods (Asia, EU)'!$A$12:$AE$830,30,0))</f>
        <v>0</v>
      </c>
      <c r="E578" s="105">
        <v>577</v>
      </c>
      <c r="F578" s="106">
        <f>IF(VLOOKUP(C578,'Agripp Woods (Asia, EU)'!$A$12:$AG$717,32,0)="",0,VLOOKUP(C578,'Agripp Woods (Asia, EU)'!$A$12:$AG$717,32,0))</f>
        <v>0</v>
      </c>
      <c r="G578" s="107"/>
      <c r="H578" s="107"/>
      <c r="I578" s="107"/>
      <c r="J578" s="105" t="str">
        <f t="shared" si="120"/>
        <v/>
      </c>
      <c r="K578" s="105" t="str">
        <f t="shared" si="109"/>
        <v/>
      </c>
      <c r="L578" s="105" t="str">
        <f t="shared" si="110"/>
        <v/>
      </c>
      <c r="M578" s="105" t="str">
        <f t="shared" si="111"/>
        <v/>
      </c>
      <c r="N578" s="105" t="str">
        <f t="shared" si="112"/>
        <v/>
      </c>
      <c r="O578" s="105" t="str">
        <f t="shared" si="113"/>
        <v/>
      </c>
      <c r="P578" s="105" t="str">
        <f t="shared" si="114"/>
        <v/>
      </c>
      <c r="Q578" s="105" t="str">
        <f t="shared" si="115"/>
        <v/>
      </c>
      <c r="R578" s="105" t="str">
        <f t="shared" si="121"/>
        <v/>
      </c>
      <c r="S578" s="106" t="str">
        <f t="shared" si="122"/>
        <v/>
      </c>
      <c r="T578" s="105" t="str">
        <f t="shared" si="119"/>
        <v/>
      </c>
    </row>
    <row r="579" spans="1:20" ht="19.95" customHeight="1">
      <c r="A579" s="79" t="str">
        <f t="shared" si="118"/>
        <v/>
      </c>
      <c r="B579" s="104">
        <f>SUM($A$2:A579)</f>
        <v>0</v>
      </c>
      <c r="C579" s="105" t="str">
        <f>'Agripp Woods (Asia, EU)'!A157</f>
        <v>W144</v>
      </c>
      <c r="D579" s="105">
        <f>IF(VLOOKUP(C579,'Agripp Woods (Asia, EU)'!$A$12:$AE$830,30,0)="",0,VLOOKUP(C579,'Agripp Woods (Asia, EU)'!$A$12:$AE$830,30,0))</f>
        <v>0</v>
      </c>
      <c r="E579" s="105">
        <v>578</v>
      </c>
      <c r="F579" s="106">
        <f>IF(VLOOKUP(C579,'Agripp Woods (Asia, EU)'!$A$12:$AG$717,32,0)="",0,VLOOKUP(C579,'Agripp Woods (Asia, EU)'!$A$12:$AG$717,32,0))</f>
        <v>0</v>
      </c>
      <c r="G579" s="107"/>
      <c r="H579" s="107"/>
      <c r="I579" s="107"/>
      <c r="J579" s="105" t="str">
        <f t="shared" si="120"/>
        <v/>
      </c>
      <c r="K579" s="105" t="str">
        <f t="shared" si="109"/>
        <v/>
      </c>
      <c r="L579" s="105" t="str">
        <f t="shared" si="110"/>
        <v/>
      </c>
      <c r="M579" s="105" t="str">
        <f t="shared" si="111"/>
        <v/>
      </c>
      <c r="N579" s="105" t="str">
        <f t="shared" si="112"/>
        <v/>
      </c>
      <c r="O579" s="105" t="str">
        <f t="shared" si="113"/>
        <v/>
      </c>
      <c r="P579" s="105" t="str">
        <f t="shared" si="114"/>
        <v/>
      </c>
      <c r="Q579" s="105" t="str">
        <f t="shared" si="115"/>
        <v/>
      </c>
      <c r="R579" s="105" t="str">
        <f t="shared" si="121"/>
        <v/>
      </c>
      <c r="S579" s="106" t="str">
        <f t="shared" si="122"/>
        <v/>
      </c>
      <c r="T579" s="105" t="str">
        <f t="shared" si="119"/>
        <v/>
      </c>
    </row>
    <row r="580" spans="1:20" ht="19.95" customHeight="1">
      <c r="A580" s="79" t="str">
        <f t="shared" si="118"/>
        <v/>
      </c>
      <c r="B580" s="104">
        <f>SUM($A$2:A580)</f>
        <v>0</v>
      </c>
      <c r="C580" s="105" t="str">
        <f>'Agripp Woods (Asia, EU)'!A158</f>
        <v>W145</v>
      </c>
      <c r="D580" s="105">
        <f>IF(VLOOKUP(C580,'Agripp Woods (Asia, EU)'!$A$12:$AE$830,30,0)="",0,VLOOKUP(C580,'Agripp Woods (Asia, EU)'!$A$12:$AE$830,30,0))</f>
        <v>0</v>
      </c>
      <c r="E580" s="105">
        <v>579</v>
      </c>
      <c r="F580" s="106">
        <f>IF(VLOOKUP(C580,'Agripp Woods (Asia, EU)'!$A$12:$AG$717,32,0)="",0,VLOOKUP(C580,'Agripp Woods (Asia, EU)'!$A$12:$AG$717,32,0))</f>
        <v>0</v>
      </c>
      <c r="G580" s="107"/>
      <c r="H580" s="107"/>
      <c r="I580" s="107"/>
      <c r="J580" s="105" t="str">
        <f t="shared" si="120"/>
        <v/>
      </c>
      <c r="K580" s="105" t="str">
        <f t="shared" si="109"/>
        <v/>
      </c>
      <c r="L580" s="105" t="str">
        <f t="shared" si="110"/>
        <v/>
      </c>
      <c r="M580" s="105" t="str">
        <f t="shared" si="111"/>
        <v/>
      </c>
      <c r="N580" s="105" t="str">
        <f t="shared" si="112"/>
        <v/>
      </c>
      <c r="O580" s="105" t="str">
        <f t="shared" si="113"/>
        <v/>
      </c>
      <c r="P580" s="105" t="str">
        <f t="shared" si="114"/>
        <v/>
      </c>
      <c r="Q580" s="105" t="str">
        <f t="shared" si="115"/>
        <v/>
      </c>
      <c r="R580" s="105" t="str">
        <f t="shared" si="121"/>
        <v/>
      </c>
      <c r="S580" s="106" t="str">
        <f t="shared" si="122"/>
        <v/>
      </c>
      <c r="T580" s="105" t="str">
        <f t="shared" si="119"/>
        <v/>
      </c>
    </row>
    <row r="581" spans="1:20" ht="19.95" customHeight="1">
      <c r="A581" s="79" t="str">
        <f t="shared" si="118"/>
        <v/>
      </c>
      <c r="B581" s="104">
        <f>SUM($A$2:A581)</f>
        <v>0</v>
      </c>
      <c r="C581" s="105" t="str">
        <f>'Agripp Woods (Asia, EU)'!A159</f>
        <v>W146</v>
      </c>
      <c r="D581" s="105">
        <f>IF(VLOOKUP(C581,'Agripp Woods (Asia, EU)'!$A$12:$AE$830,30,0)="",0,VLOOKUP(C581,'Agripp Woods (Asia, EU)'!$A$12:$AE$830,30,0))</f>
        <v>0</v>
      </c>
      <c r="E581" s="105">
        <v>580</v>
      </c>
      <c r="F581" s="106">
        <f>IF(VLOOKUP(C581,'Agripp Woods (Asia, EU)'!$A$12:$AG$717,32,0)="",0,VLOOKUP(C581,'Agripp Woods (Asia, EU)'!$A$12:$AG$717,32,0))</f>
        <v>0</v>
      </c>
      <c r="G581" s="107"/>
      <c r="H581" s="107"/>
      <c r="I581" s="107"/>
      <c r="J581" s="105" t="str">
        <f t="shared" si="120"/>
        <v/>
      </c>
      <c r="K581" s="105" t="str">
        <f t="shared" si="109"/>
        <v/>
      </c>
      <c r="L581" s="105" t="str">
        <f t="shared" si="110"/>
        <v/>
      </c>
      <c r="M581" s="105" t="str">
        <f t="shared" si="111"/>
        <v/>
      </c>
      <c r="N581" s="105" t="str">
        <f t="shared" si="112"/>
        <v/>
      </c>
      <c r="O581" s="105" t="str">
        <f t="shared" si="113"/>
        <v/>
      </c>
      <c r="P581" s="105" t="str">
        <f t="shared" si="114"/>
        <v/>
      </c>
      <c r="Q581" s="105" t="str">
        <f t="shared" si="115"/>
        <v/>
      </c>
      <c r="R581" s="105" t="str">
        <f t="shared" si="121"/>
        <v/>
      </c>
      <c r="S581" s="106" t="str">
        <f t="shared" si="122"/>
        <v/>
      </c>
      <c r="T581" s="105" t="str">
        <f t="shared" si="119"/>
        <v/>
      </c>
    </row>
    <row r="582" spans="1:20" ht="19.95" customHeight="1">
      <c r="A582" s="79" t="str">
        <f t="shared" si="118"/>
        <v/>
      </c>
      <c r="B582" s="104">
        <f>SUM($A$2:A582)</f>
        <v>0</v>
      </c>
      <c r="C582" s="105" t="str">
        <f>'Agripp Woods (Asia, EU)'!A160</f>
        <v>W147</v>
      </c>
      <c r="D582" s="105">
        <f>IF(VLOOKUP(C582,'Agripp Woods (Asia, EU)'!$A$12:$AE$830,30,0)="",0,VLOOKUP(C582,'Agripp Woods (Asia, EU)'!$A$12:$AE$830,30,0))</f>
        <v>0</v>
      </c>
      <c r="E582" s="105">
        <v>581</v>
      </c>
      <c r="F582" s="106">
        <f>IF(VLOOKUP(C582,'Agripp Woods (Asia, EU)'!$A$12:$AG$717,32,0)="",0,VLOOKUP(C582,'Agripp Woods (Asia, EU)'!$A$12:$AG$717,32,0))</f>
        <v>0</v>
      </c>
      <c r="G582" s="107"/>
      <c r="H582" s="107"/>
      <c r="I582" s="107"/>
      <c r="J582" s="105" t="str">
        <f t="shared" ref="J582:J613" si="123">IF(ISERROR(VLOOKUP($E563,$B$2:$D$1047,2,0)),"",VLOOKUP($E563,$B$2:$D$1047,2,0))</f>
        <v/>
      </c>
      <c r="K582" s="105" t="str">
        <f t="shared" ref="K582:K807" si="124">IF(ISERROR(VLOOKUP($J582,TableauDatanew,4,0)),"",VLOOKUP($J582,TableauDatanew,4,0))</f>
        <v/>
      </c>
      <c r="L582" s="105" t="str">
        <f t="shared" ref="L582:L807" si="125">IF(ISERROR(VLOOKUP($J582,TableauDatanew,5,0)),"",VLOOKUP($J582,TableauDatanew,5,0))</f>
        <v/>
      </c>
      <c r="M582" s="105" t="str">
        <f t="shared" ref="M582:M807" si="126">IF(ISERROR(VLOOKUP($J582,TableauDatanew,6,0)),"",VLOOKUP($J582,TableauDatanew,6,0))</f>
        <v/>
      </c>
      <c r="N582" s="105" t="str">
        <f t="shared" ref="N582:N807" si="127">IF(ISERROR(VLOOKUP($J582,TableauDatanew,13,0)),"",VLOOKUP($J582,TableauDatanew,13,0))</f>
        <v/>
      </c>
      <c r="O582" s="105" t="str">
        <f t="shared" ref="O582:O807" si="128">IF(ISERROR(VLOOKUP($J582,TableauDatanew,11,0)),"",VLOOKUP($J582,TableauDatanew,11,0))</f>
        <v/>
      </c>
      <c r="P582" s="105" t="str">
        <f t="shared" ref="P582:P807" si="129">IF(ISERROR(VLOOKUP($J582,TableauDatanew,8,0)),"",VLOOKUP($J582,TableauDatanew,8,0))</f>
        <v/>
      </c>
      <c r="Q582" s="105" t="str">
        <f t="shared" ref="Q582:Q807" si="130">IF(ISERROR(VLOOKUP($J582,TableauDatanew,10,0)),"",VLOOKUP($J582,TableauDatanew,10,0))</f>
        <v/>
      </c>
      <c r="R582" s="105" t="str">
        <f t="shared" ref="R582:R595" si="131">IF(ISERROR(VLOOKUP(J582,C:D,2,0)),"",VLOOKUP(J582,C:D,2,0))</f>
        <v/>
      </c>
      <c r="S582" s="106" t="str">
        <f t="shared" ref="S582:S595" si="132">IF(ISERROR(VLOOKUP(J582,C:F,4,0)),"",VLOOKUP(J582,C:F,4,0))</f>
        <v/>
      </c>
      <c r="T582" s="105" t="str">
        <f t="shared" si="119"/>
        <v/>
      </c>
    </row>
    <row r="583" spans="1:20" ht="19.95" customHeight="1">
      <c r="A583" s="79" t="str">
        <f t="shared" si="118"/>
        <v/>
      </c>
      <c r="B583" s="104">
        <f>SUM($A$2:A583)</f>
        <v>0</v>
      </c>
      <c r="C583" s="105" t="str">
        <f>'Agripp Woods (Asia, EU)'!A161</f>
        <v>W148</v>
      </c>
      <c r="D583" s="105">
        <f>IF(VLOOKUP(C583,'Agripp Woods (Asia, EU)'!$A$12:$AE$830,30,0)="",0,VLOOKUP(C583,'Agripp Woods (Asia, EU)'!$A$12:$AE$830,30,0))</f>
        <v>0</v>
      </c>
      <c r="E583" s="105">
        <v>582</v>
      </c>
      <c r="F583" s="106">
        <f>IF(VLOOKUP(C583,'Agripp Woods (Asia, EU)'!$A$12:$AG$717,32,0)="",0,VLOOKUP(C583,'Agripp Woods (Asia, EU)'!$A$12:$AG$717,32,0))</f>
        <v>0</v>
      </c>
      <c r="G583" s="107"/>
      <c r="H583" s="107"/>
      <c r="I583" s="107"/>
      <c r="J583" s="105" t="str">
        <f t="shared" si="123"/>
        <v/>
      </c>
      <c r="K583" s="105" t="str">
        <f t="shared" si="124"/>
        <v/>
      </c>
      <c r="L583" s="105" t="str">
        <f t="shared" si="125"/>
        <v/>
      </c>
      <c r="M583" s="105" t="str">
        <f t="shared" si="126"/>
        <v/>
      </c>
      <c r="N583" s="105" t="str">
        <f t="shared" si="127"/>
        <v/>
      </c>
      <c r="O583" s="105" t="str">
        <f t="shared" si="128"/>
        <v/>
      </c>
      <c r="P583" s="105" t="str">
        <f t="shared" si="129"/>
        <v/>
      </c>
      <c r="Q583" s="105" t="str">
        <f t="shared" si="130"/>
        <v/>
      </c>
      <c r="R583" s="105" t="str">
        <f t="shared" si="131"/>
        <v/>
      </c>
      <c r="S583" s="106" t="str">
        <f t="shared" si="132"/>
        <v/>
      </c>
      <c r="T583" s="105" t="str">
        <f t="shared" si="119"/>
        <v/>
      </c>
    </row>
    <row r="584" spans="1:20" ht="19.95" customHeight="1">
      <c r="A584" s="79" t="str">
        <f t="shared" si="118"/>
        <v/>
      </c>
      <c r="B584" s="104">
        <f>SUM($A$2:A584)</f>
        <v>0</v>
      </c>
      <c r="C584" s="105" t="str">
        <f>'Agripp Woods (Asia, EU)'!A162</f>
        <v>W149</v>
      </c>
      <c r="D584" s="105">
        <f>IF(VLOOKUP(C584,'Agripp Woods (Asia, EU)'!$A$12:$AE$830,30,0)="",0,VLOOKUP(C584,'Agripp Woods (Asia, EU)'!$A$12:$AE$830,30,0))</f>
        <v>0</v>
      </c>
      <c r="E584" s="105">
        <v>583</v>
      </c>
      <c r="F584" s="106">
        <f>IF(VLOOKUP(C584,'Agripp Woods (Asia, EU)'!$A$12:$AG$717,32,0)="",0,VLOOKUP(C584,'Agripp Woods (Asia, EU)'!$A$12:$AG$717,32,0))</f>
        <v>0</v>
      </c>
      <c r="G584" s="107"/>
      <c r="H584" s="107"/>
      <c r="I584" s="107"/>
      <c r="J584" s="105" t="str">
        <f t="shared" si="123"/>
        <v/>
      </c>
      <c r="K584" s="105" t="str">
        <f t="shared" si="124"/>
        <v/>
      </c>
      <c r="L584" s="105" t="str">
        <f t="shared" si="125"/>
        <v/>
      </c>
      <c r="M584" s="105" t="str">
        <f t="shared" si="126"/>
        <v/>
      </c>
      <c r="N584" s="105" t="str">
        <f t="shared" si="127"/>
        <v/>
      </c>
      <c r="O584" s="105" t="str">
        <f t="shared" si="128"/>
        <v/>
      </c>
      <c r="P584" s="105" t="str">
        <f t="shared" si="129"/>
        <v/>
      </c>
      <c r="Q584" s="105" t="str">
        <f t="shared" si="130"/>
        <v/>
      </c>
      <c r="R584" s="105" t="str">
        <f t="shared" si="131"/>
        <v/>
      </c>
      <c r="S584" s="106" t="str">
        <f t="shared" si="132"/>
        <v/>
      </c>
      <c r="T584" s="105" t="str">
        <f t="shared" si="119"/>
        <v/>
      </c>
    </row>
    <row r="585" spans="1:20" ht="19.95" customHeight="1">
      <c r="A585" s="79" t="str">
        <f t="shared" si="118"/>
        <v/>
      </c>
      <c r="B585" s="104">
        <f>SUM($A$2:A585)</f>
        <v>0</v>
      </c>
      <c r="C585" s="105" t="str">
        <f>'Agripp Woods (Asia, EU)'!A163</f>
        <v>W150</v>
      </c>
      <c r="D585" s="105">
        <f>IF(VLOOKUP(C585,'Agripp Woods (Asia, EU)'!$A$12:$AE$830,30,0)="",0,VLOOKUP(C585,'Agripp Woods (Asia, EU)'!$A$12:$AE$830,30,0))</f>
        <v>0</v>
      </c>
      <c r="E585" s="105">
        <v>584</v>
      </c>
      <c r="F585" s="106">
        <f>IF(VLOOKUP(C585,'Agripp Woods (Asia, EU)'!$A$12:$AG$717,32,0)="",0,VLOOKUP(C585,'Agripp Woods (Asia, EU)'!$A$12:$AG$717,32,0))</f>
        <v>0</v>
      </c>
      <c r="G585" s="107"/>
      <c r="H585" s="107"/>
      <c r="I585" s="107"/>
      <c r="J585" s="105" t="str">
        <f t="shared" si="123"/>
        <v/>
      </c>
      <c r="K585" s="105" t="str">
        <f t="shared" si="124"/>
        <v/>
      </c>
      <c r="L585" s="105" t="str">
        <f t="shared" si="125"/>
        <v/>
      </c>
      <c r="M585" s="105" t="str">
        <f t="shared" si="126"/>
        <v/>
      </c>
      <c r="N585" s="105" t="str">
        <f t="shared" si="127"/>
        <v/>
      </c>
      <c r="O585" s="105" t="str">
        <f t="shared" si="128"/>
        <v/>
      </c>
      <c r="P585" s="105" t="str">
        <f t="shared" si="129"/>
        <v/>
      </c>
      <c r="Q585" s="105" t="str">
        <f t="shared" si="130"/>
        <v/>
      </c>
      <c r="R585" s="105" t="str">
        <f t="shared" si="131"/>
        <v/>
      </c>
      <c r="S585" s="106" t="str">
        <f t="shared" si="132"/>
        <v/>
      </c>
      <c r="T585" s="105" t="str">
        <f t="shared" si="119"/>
        <v/>
      </c>
    </row>
    <row r="586" spans="1:20" ht="19.95" customHeight="1">
      <c r="A586" s="79" t="str">
        <f t="shared" si="118"/>
        <v/>
      </c>
      <c r="B586" s="104">
        <f>SUM($A$2:A586)</f>
        <v>0</v>
      </c>
      <c r="C586" s="105" t="str">
        <f>'Agripp Woods (Asia, EU)'!A164</f>
        <v>W151</v>
      </c>
      <c r="D586" s="105">
        <f>IF(VLOOKUP(C586,'Agripp Woods (Asia, EU)'!$A$12:$AE$830,30,0)="",0,VLOOKUP(C586,'Agripp Woods (Asia, EU)'!$A$12:$AE$830,30,0))</f>
        <v>0</v>
      </c>
      <c r="E586" s="105">
        <v>585</v>
      </c>
      <c r="F586" s="106">
        <f>IF(VLOOKUP(C586,'Agripp Woods (Asia, EU)'!$A$12:$AG$717,32,0)="",0,VLOOKUP(C586,'Agripp Woods (Asia, EU)'!$A$12:$AG$717,32,0))</f>
        <v>0</v>
      </c>
      <c r="G586" s="107"/>
      <c r="H586" s="107"/>
      <c r="I586" s="107"/>
      <c r="J586" s="105" t="str">
        <f t="shared" si="123"/>
        <v/>
      </c>
      <c r="K586" s="105" t="str">
        <f t="shared" si="124"/>
        <v/>
      </c>
      <c r="L586" s="105" t="str">
        <f t="shared" si="125"/>
        <v/>
      </c>
      <c r="M586" s="105" t="str">
        <f t="shared" si="126"/>
        <v/>
      </c>
      <c r="N586" s="105" t="str">
        <f t="shared" si="127"/>
        <v/>
      </c>
      <c r="O586" s="105" t="str">
        <f t="shared" si="128"/>
        <v/>
      </c>
      <c r="P586" s="105" t="str">
        <f t="shared" si="129"/>
        <v/>
      </c>
      <c r="Q586" s="105" t="str">
        <f t="shared" si="130"/>
        <v/>
      </c>
      <c r="R586" s="105" t="str">
        <f t="shared" si="131"/>
        <v/>
      </c>
      <c r="S586" s="106" t="str">
        <f t="shared" si="132"/>
        <v/>
      </c>
      <c r="T586" s="105" t="str">
        <f t="shared" si="119"/>
        <v/>
      </c>
    </row>
    <row r="587" spans="1:20" ht="19.95" customHeight="1">
      <c r="A587" s="79" t="str">
        <f t="shared" si="118"/>
        <v/>
      </c>
      <c r="B587" s="104">
        <f>SUM($A$2:A587)</f>
        <v>0</v>
      </c>
      <c r="C587" s="105" t="str">
        <f>'Agripp Woods (Asia, EU)'!A165</f>
        <v>W152</v>
      </c>
      <c r="D587" s="105">
        <f>IF(VLOOKUP(C587,'Agripp Woods (Asia, EU)'!$A$12:$AE$830,30,0)="",0,VLOOKUP(C587,'Agripp Woods (Asia, EU)'!$A$12:$AE$830,30,0))</f>
        <v>0</v>
      </c>
      <c r="E587" s="105">
        <v>586</v>
      </c>
      <c r="F587" s="106">
        <f>IF(VLOOKUP(C587,'Agripp Woods (Asia, EU)'!$A$12:$AG$717,32,0)="",0,VLOOKUP(C587,'Agripp Woods (Asia, EU)'!$A$12:$AG$717,32,0))</f>
        <v>0</v>
      </c>
      <c r="G587" s="107"/>
      <c r="H587" s="107"/>
      <c r="I587" s="107"/>
      <c r="J587" s="105" t="str">
        <f t="shared" si="123"/>
        <v/>
      </c>
      <c r="K587" s="105" t="str">
        <f t="shared" si="124"/>
        <v/>
      </c>
      <c r="L587" s="105" t="str">
        <f t="shared" si="125"/>
        <v/>
      </c>
      <c r="M587" s="105" t="str">
        <f t="shared" si="126"/>
        <v/>
      </c>
      <c r="N587" s="105" t="str">
        <f t="shared" si="127"/>
        <v/>
      </c>
      <c r="O587" s="105" t="str">
        <f t="shared" si="128"/>
        <v/>
      </c>
      <c r="P587" s="105" t="str">
        <f t="shared" si="129"/>
        <v/>
      </c>
      <c r="Q587" s="105" t="str">
        <f t="shared" si="130"/>
        <v/>
      </c>
      <c r="R587" s="105" t="str">
        <f t="shared" si="131"/>
        <v/>
      </c>
      <c r="S587" s="106" t="str">
        <f t="shared" si="132"/>
        <v/>
      </c>
      <c r="T587" s="105" t="str">
        <f t="shared" si="119"/>
        <v/>
      </c>
    </row>
    <row r="588" spans="1:20" ht="19.95" customHeight="1">
      <c r="A588" s="79" t="str">
        <f t="shared" si="118"/>
        <v/>
      </c>
      <c r="B588" s="104">
        <f>SUM($A$2:A588)</f>
        <v>0</v>
      </c>
      <c r="C588" s="105" t="str">
        <f>'Agripp Woods (Asia, EU)'!A166</f>
        <v>W153</v>
      </c>
      <c r="D588" s="105">
        <f>IF(VLOOKUP(C588,'Agripp Woods (Asia, EU)'!$A$12:$AE$830,30,0)="",0,VLOOKUP(C588,'Agripp Woods (Asia, EU)'!$A$12:$AE$830,30,0))</f>
        <v>0</v>
      </c>
      <c r="E588" s="105">
        <v>587</v>
      </c>
      <c r="F588" s="106">
        <f>IF(VLOOKUP(C588,'Agripp Woods (Asia, EU)'!$A$12:$AG$717,32,0)="",0,VLOOKUP(C588,'Agripp Woods (Asia, EU)'!$A$12:$AG$717,32,0))</f>
        <v>0</v>
      </c>
      <c r="G588" s="107"/>
      <c r="H588" s="107"/>
      <c r="I588" s="107"/>
      <c r="J588" s="105" t="str">
        <f t="shared" si="123"/>
        <v/>
      </c>
      <c r="K588" s="105" t="str">
        <f t="shared" si="124"/>
        <v/>
      </c>
      <c r="L588" s="105" t="str">
        <f t="shared" si="125"/>
        <v/>
      </c>
      <c r="M588" s="105" t="str">
        <f t="shared" si="126"/>
        <v/>
      </c>
      <c r="N588" s="105" t="str">
        <f t="shared" si="127"/>
        <v/>
      </c>
      <c r="O588" s="105" t="str">
        <f t="shared" si="128"/>
        <v/>
      </c>
      <c r="P588" s="105" t="str">
        <f t="shared" si="129"/>
        <v/>
      </c>
      <c r="Q588" s="105" t="str">
        <f t="shared" si="130"/>
        <v/>
      </c>
      <c r="R588" s="105" t="str">
        <f t="shared" si="131"/>
        <v/>
      </c>
      <c r="S588" s="106" t="str">
        <f t="shared" si="132"/>
        <v/>
      </c>
      <c r="T588" s="105" t="str">
        <f t="shared" si="119"/>
        <v/>
      </c>
    </row>
    <row r="589" spans="1:20" ht="19.95" customHeight="1">
      <c r="A589" s="79" t="str">
        <f t="shared" si="118"/>
        <v/>
      </c>
      <c r="B589" s="104">
        <f>SUM($A$2:A589)</f>
        <v>0</v>
      </c>
      <c r="C589" s="105" t="str">
        <f>'Agripp Woods (Asia, EU)'!A167</f>
        <v>W154</v>
      </c>
      <c r="D589" s="105">
        <f>IF(VLOOKUP(C589,'Agripp Woods (Asia, EU)'!$A$12:$AE$830,30,0)="",0,VLOOKUP(C589,'Agripp Woods (Asia, EU)'!$A$12:$AE$830,30,0))</f>
        <v>0</v>
      </c>
      <c r="E589" s="105">
        <v>588</v>
      </c>
      <c r="F589" s="106">
        <f>IF(VLOOKUP(C589,'Agripp Woods (Asia, EU)'!$A$12:$AG$717,32,0)="",0,VLOOKUP(C589,'Agripp Woods (Asia, EU)'!$A$12:$AG$717,32,0))</f>
        <v>0</v>
      </c>
      <c r="G589" s="107"/>
      <c r="H589" s="107"/>
      <c r="I589" s="107"/>
      <c r="J589" s="105" t="str">
        <f t="shared" si="123"/>
        <v/>
      </c>
      <c r="K589" s="105" t="str">
        <f t="shared" si="124"/>
        <v/>
      </c>
      <c r="L589" s="105" t="str">
        <f t="shared" si="125"/>
        <v/>
      </c>
      <c r="M589" s="105" t="str">
        <f t="shared" si="126"/>
        <v/>
      </c>
      <c r="N589" s="105" t="str">
        <f t="shared" si="127"/>
        <v/>
      </c>
      <c r="O589" s="105" t="str">
        <f t="shared" si="128"/>
        <v/>
      </c>
      <c r="P589" s="105" t="str">
        <f t="shared" si="129"/>
        <v/>
      </c>
      <c r="Q589" s="105" t="str">
        <f t="shared" si="130"/>
        <v/>
      </c>
      <c r="R589" s="105" t="str">
        <f t="shared" si="131"/>
        <v/>
      </c>
      <c r="S589" s="106" t="str">
        <f t="shared" si="132"/>
        <v/>
      </c>
      <c r="T589" s="105" t="str">
        <f t="shared" si="119"/>
        <v/>
      </c>
    </row>
    <row r="590" spans="1:20" ht="19.95" customHeight="1">
      <c r="A590" s="79" t="str">
        <f t="shared" ref="A590:A653" si="133">IF(D590=0,"",1)</f>
        <v/>
      </c>
      <c r="B590" s="104">
        <f>SUM($A$2:A590)</f>
        <v>0</v>
      </c>
      <c r="C590" s="105" t="str">
        <f>'Agripp Woods (Asia, EU)'!A168</f>
        <v>W155</v>
      </c>
      <c r="D590" s="105">
        <f>IF(VLOOKUP(C590,'Agripp Woods (Asia, EU)'!$A$12:$AE$830,30,0)="",0,VLOOKUP(C590,'Agripp Woods (Asia, EU)'!$A$12:$AE$830,30,0))</f>
        <v>0</v>
      </c>
      <c r="E590" s="105">
        <v>589</v>
      </c>
      <c r="F590" s="106">
        <f>IF(VLOOKUP(C590,'Agripp Woods (Asia, EU)'!$A$12:$AG$717,32,0)="",0,VLOOKUP(C590,'Agripp Woods (Asia, EU)'!$A$12:$AG$717,32,0))</f>
        <v>0</v>
      </c>
      <c r="G590" s="107"/>
      <c r="H590" s="107"/>
      <c r="I590" s="107"/>
      <c r="J590" s="105" t="str">
        <f t="shared" si="123"/>
        <v/>
      </c>
      <c r="K590" s="105" t="str">
        <f t="shared" si="124"/>
        <v/>
      </c>
      <c r="L590" s="105" t="str">
        <f t="shared" si="125"/>
        <v/>
      </c>
      <c r="M590" s="105" t="str">
        <f t="shared" si="126"/>
        <v/>
      </c>
      <c r="N590" s="105" t="str">
        <f t="shared" si="127"/>
        <v/>
      </c>
      <c r="O590" s="105" t="str">
        <f t="shared" si="128"/>
        <v/>
      </c>
      <c r="P590" s="105" t="str">
        <f t="shared" si="129"/>
        <v/>
      </c>
      <c r="Q590" s="105" t="str">
        <f t="shared" si="130"/>
        <v/>
      </c>
      <c r="R590" s="105" t="str">
        <f t="shared" si="131"/>
        <v/>
      </c>
      <c r="S590" s="106" t="str">
        <f t="shared" si="132"/>
        <v/>
      </c>
      <c r="T590" s="105" t="str">
        <f t="shared" si="119"/>
        <v/>
      </c>
    </row>
    <row r="591" spans="1:20" ht="19.95" customHeight="1">
      <c r="A591" s="79" t="str">
        <f t="shared" si="133"/>
        <v/>
      </c>
      <c r="B591" s="104">
        <f>SUM($A$2:A591)</f>
        <v>0</v>
      </c>
      <c r="C591" s="105" t="str">
        <f>'Agripp Woods (Asia, EU)'!A169</f>
        <v>W156</v>
      </c>
      <c r="D591" s="105">
        <f>IF(VLOOKUP(C591,'Agripp Woods (Asia, EU)'!$A$12:$AE$830,30,0)="",0,VLOOKUP(C591,'Agripp Woods (Asia, EU)'!$A$12:$AE$830,30,0))</f>
        <v>0</v>
      </c>
      <c r="E591" s="105">
        <v>590</v>
      </c>
      <c r="F591" s="106">
        <f>IF(VLOOKUP(C591,'Agripp Woods (Asia, EU)'!$A$12:$AG$717,32,0)="",0,VLOOKUP(C591,'Agripp Woods (Asia, EU)'!$A$12:$AG$717,32,0))</f>
        <v>0</v>
      </c>
      <c r="G591" s="107"/>
      <c r="H591" s="107"/>
      <c r="I591" s="107"/>
      <c r="J591" s="105" t="str">
        <f t="shared" si="123"/>
        <v/>
      </c>
      <c r="K591" s="105" t="str">
        <f t="shared" si="124"/>
        <v/>
      </c>
      <c r="L591" s="105" t="str">
        <f t="shared" si="125"/>
        <v/>
      </c>
      <c r="M591" s="105" t="str">
        <f t="shared" si="126"/>
        <v/>
      </c>
      <c r="N591" s="105" t="str">
        <f t="shared" si="127"/>
        <v/>
      </c>
      <c r="O591" s="105" t="str">
        <f t="shared" si="128"/>
        <v/>
      </c>
      <c r="P591" s="105" t="str">
        <f t="shared" si="129"/>
        <v/>
      </c>
      <c r="Q591" s="105" t="str">
        <f t="shared" si="130"/>
        <v/>
      </c>
      <c r="R591" s="105" t="str">
        <f t="shared" si="131"/>
        <v/>
      </c>
      <c r="S591" s="106" t="str">
        <f t="shared" si="132"/>
        <v/>
      </c>
      <c r="T591" s="105" t="str">
        <f t="shared" si="119"/>
        <v/>
      </c>
    </row>
    <row r="592" spans="1:20" ht="19.95" customHeight="1">
      <c r="A592" s="79" t="str">
        <f t="shared" si="133"/>
        <v/>
      </c>
      <c r="B592" s="104">
        <f>SUM($A$2:A592)</f>
        <v>0</v>
      </c>
      <c r="C592" s="105" t="str">
        <f>'Agripp Woods (Asia, EU)'!A170</f>
        <v>W157</v>
      </c>
      <c r="D592" s="105">
        <f>IF(VLOOKUP(C592,'Agripp Woods (Asia, EU)'!$A$12:$AE$830,30,0)="",0,VLOOKUP(C592,'Agripp Woods (Asia, EU)'!$A$12:$AE$830,30,0))</f>
        <v>0</v>
      </c>
      <c r="E592" s="105">
        <v>591</v>
      </c>
      <c r="F592" s="106">
        <f>IF(VLOOKUP(C592,'Agripp Woods (Asia, EU)'!$A$12:$AG$717,32,0)="",0,VLOOKUP(C592,'Agripp Woods (Asia, EU)'!$A$12:$AG$717,32,0))</f>
        <v>0</v>
      </c>
      <c r="G592" s="107"/>
      <c r="H592" s="107"/>
      <c r="I592" s="107"/>
      <c r="J592" s="105" t="str">
        <f t="shared" si="123"/>
        <v/>
      </c>
      <c r="K592" s="105" t="str">
        <f t="shared" si="124"/>
        <v/>
      </c>
      <c r="L592" s="105" t="str">
        <f t="shared" si="125"/>
        <v/>
      </c>
      <c r="M592" s="105" t="str">
        <f t="shared" si="126"/>
        <v/>
      </c>
      <c r="N592" s="105" t="str">
        <f t="shared" si="127"/>
        <v/>
      </c>
      <c r="O592" s="105" t="str">
        <f t="shared" si="128"/>
        <v/>
      </c>
      <c r="P592" s="105" t="str">
        <f t="shared" si="129"/>
        <v/>
      </c>
      <c r="Q592" s="105" t="str">
        <f t="shared" si="130"/>
        <v/>
      </c>
      <c r="R592" s="105" t="str">
        <f t="shared" si="131"/>
        <v/>
      </c>
      <c r="S592" s="106" t="str">
        <f t="shared" si="132"/>
        <v/>
      </c>
      <c r="T592" s="105" t="str">
        <f t="shared" si="119"/>
        <v/>
      </c>
    </row>
    <row r="593" spans="1:20" ht="19.95" customHeight="1">
      <c r="A593" s="79" t="str">
        <f t="shared" si="133"/>
        <v/>
      </c>
      <c r="B593" s="104">
        <f>SUM($A$2:A593)</f>
        <v>0</v>
      </c>
      <c r="C593" s="105" t="str">
        <f>'Agripp Woods (Asia, EU)'!A171</f>
        <v>W158</v>
      </c>
      <c r="D593" s="105">
        <f>IF(VLOOKUP(C593,'Agripp Woods (Asia, EU)'!$A$12:$AE$830,30,0)="",0,VLOOKUP(C593,'Agripp Woods (Asia, EU)'!$A$12:$AE$830,30,0))</f>
        <v>0</v>
      </c>
      <c r="E593" s="105">
        <v>592</v>
      </c>
      <c r="F593" s="106">
        <f>IF(VLOOKUP(C593,'Agripp Woods (Asia, EU)'!$A$12:$AG$717,32,0)="",0,VLOOKUP(C593,'Agripp Woods (Asia, EU)'!$A$12:$AG$717,32,0))</f>
        <v>0</v>
      </c>
      <c r="G593" s="107"/>
      <c r="H593" s="107"/>
      <c r="I593" s="107"/>
      <c r="J593" s="105" t="str">
        <f t="shared" si="123"/>
        <v/>
      </c>
      <c r="K593" s="105" t="str">
        <f t="shared" si="124"/>
        <v/>
      </c>
      <c r="L593" s="105" t="str">
        <f t="shared" si="125"/>
        <v/>
      </c>
      <c r="M593" s="105" t="str">
        <f t="shared" si="126"/>
        <v/>
      </c>
      <c r="N593" s="105" t="str">
        <f t="shared" si="127"/>
        <v/>
      </c>
      <c r="O593" s="105" t="str">
        <f t="shared" si="128"/>
        <v/>
      </c>
      <c r="P593" s="105" t="str">
        <f t="shared" si="129"/>
        <v/>
      </c>
      <c r="Q593" s="105" t="str">
        <f t="shared" si="130"/>
        <v/>
      </c>
      <c r="R593" s="105" t="str">
        <f t="shared" si="131"/>
        <v/>
      </c>
      <c r="S593" s="106" t="str">
        <f t="shared" si="132"/>
        <v/>
      </c>
      <c r="T593" s="105" t="str">
        <f t="shared" si="119"/>
        <v/>
      </c>
    </row>
    <row r="594" spans="1:20" ht="19.95" customHeight="1">
      <c r="A594" s="79" t="str">
        <f t="shared" si="133"/>
        <v/>
      </c>
      <c r="B594" s="104">
        <f>SUM($A$2:A594)</f>
        <v>0</v>
      </c>
      <c r="C594" s="105" t="str">
        <f>'Agripp Woods (Asia, EU)'!A172</f>
        <v>W159</v>
      </c>
      <c r="D594" s="105">
        <f>IF(VLOOKUP(C594,'Agripp Woods (Asia, EU)'!$A$12:$AE$830,30,0)="",0,VLOOKUP(C594,'Agripp Woods (Asia, EU)'!$A$12:$AE$830,30,0))</f>
        <v>0</v>
      </c>
      <c r="E594" s="105">
        <v>593</v>
      </c>
      <c r="F594" s="106">
        <f>IF(VLOOKUP(C594,'Agripp Woods (Asia, EU)'!$A$12:$AG$717,32,0)="",0,VLOOKUP(C594,'Agripp Woods (Asia, EU)'!$A$12:$AG$717,32,0))</f>
        <v>0</v>
      </c>
      <c r="G594" s="107"/>
      <c r="H594" s="107"/>
      <c r="I594" s="107"/>
      <c r="J594" s="105" t="str">
        <f t="shared" si="123"/>
        <v/>
      </c>
      <c r="K594" s="105" t="str">
        <f t="shared" si="124"/>
        <v/>
      </c>
      <c r="L594" s="105" t="str">
        <f t="shared" si="125"/>
        <v/>
      </c>
      <c r="M594" s="105" t="str">
        <f t="shared" si="126"/>
        <v/>
      </c>
      <c r="N594" s="105" t="str">
        <f t="shared" si="127"/>
        <v/>
      </c>
      <c r="O594" s="105" t="str">
        <f t="shared" si="128"/>
        <v/>
      </c>
      <c r="P594" s="105" t="str">
        <f t="shared" si="129"/>
        <v/>
      </c>
      <c r="Q594" s="105" t="str">
        <f t="shared" si="130"/>
        <v/>
      </c>
      <c r="R594" s="105" t="str">
        <f t="shared" si="131"/>
        <v/>
      </c>
      <c r="S594" s="106" t="str">
        <f t="shared" si="132"/>
        <v/>
      </c>
      <c r="T594" s="105" t="str">
        <f t="shared" si="119"/>
        <v/>
      </c>
    </row>
    <row r="595" spans="1:20" ht="19.95" customHeight="1">
      <c r="A595" s="79" t="str">
        <f t="shared" si="133"/>
        <v/>
      </c>
      <c r="B595" s="104">
        <f>SUM($A$2:A595)</f>
        <v>0</v>
      </c>
      <c r="C595" s="105" t="str">
        <f>'Agripp Woods (Asia, EU)'!A173</f>
        <v>W160</v>
      </c>
      <c r="D595" s="105">
        <f>IF(VLOOKUP(C595,'Agripp Woods (Asia, EU)'!$A$12:$AE$830,30,0)="",0,VLOOKUP(C595,'Agripp Woods (Asia, EU)'!$A$12:$AE$830,30,0))</f>
        <v>0</v>
      </c>
      <c r="E595" s="105">
        <v>594</v>
      </c>
      <c r="F595" s="106">
        <f>IF(VLOOKUP(C595,'Agripp Woods (Asia, EU)'!$A$12:$AG$717,32,0)="",0,VLOOKUP(C595,'Agripp Woods (Asia, EU)'!$A$12:$AG$717,32,0))</f>
        <v>0</v>
      </c>
      <c r="G595" s="107"/>
      <c r="H595" s="107"/>
      <c r="I595" s="107"/>
      <c r="J595" s="105" t="str">
        <f t="shared" si="123"/>
        <v/>
      </c>
      <c r="K595" s="105" t="str">
        <f t="shared" si="124"/>
        <v/>
      </c>
      <c r="L595" s="105" t="str">
        <f t="shared" si="125"/>
        <v/>
      </c>
      <c r="M595" s="105" t="str">
        <f t="shared" si="126"/>
        <v/>
      </c>
      <c r="N595" s="105" t="str">
        <f t="shared" si="127"/>
        <v/>
      </c>
      <c r="O595" s="105" t="str">
        <f t="shared" si="128"/>
        <v/>
      </c>
      <c r="P595" s="105" t="str">
        <f t="shared" si="129"/>
        <v/>
      </c>
      <c r="Q595" s="105" t="str">
        <f t="shared" si="130"/>
        <v/>
      </c>
      <c r="R595" s="105" t="str">
        <f t="shared" si="131"/>
        <v/>
      </c>
      <c r="S595" s="106" t="str">
        <f t="shared" si="132"/>
        <v/>
      </c>
      <c r="T595" s="105" t="str">
        <f t="shared" si="119"/>
        <v/>
      </c>
    </row>
    <row r="596" spans="1:20" ht="19.95" customHeight="1">
      <c r="A596" s="79" t="str">
        <f t="shared" si="133"/>
        <v/>
      </c>
      <c r="B596" s="104">
        <f>SUM($A$2:A596)</f>
        <v>0</v>
      </c>
      <c r="C596" s="105" t="str">
        <f>'Agripp Woods (Asia, EU)'!A174</f>
        <v>W161</v>
      </c>
      <c r="D596" s="105">
        <f>IF(VLOOKUP(C596,'Agripp Woods (Asia, EU)'!$A$12:$AE$830,30,0)="",0,VLOOKUP(C596,'Agripp Woods (Asia, EU)'!$A$12:$AE$830,30,0))</f>
        <v>0</v>
      </c>
      <c r="E596" s="105">
        <v>595</v>
      </c>
      <c r="F596" s="106">
        <f>IF(VLOOKUP(C596,'Agripp Woods (Asia, EU)'!$A$12:$AG$717,32,0)="",0,VLOOKUP(C596,'Agripp Woods (Asia, EU)'!$A$12:$AG$717,32,0))</f>
        <v>0</v>
      </c>
      <c r="G596" s="107"/>
      <c r="H596" s="107"/>
      <c r="I596" s="107"/>
      <c r="J596" s="107"/>
      <c r="K596" s="107"/>
      <c r="L596" s="107"/>
      <c r="M596" s="107"/>
      <c r="N596" s="107"/>
      <c r="O596" s="107"/>
      <c r="P596" s="107"/>
      <c r="Q596" s="107"/>
      <c r="R596" s="107"/>
      <c r="S596" s="190"/>
      <c r="T596" s="107"/>
    </row>
    <row r="597" spans="1:20" ht="19.95" customHeight="1">
      <c r="A597" s="79" t="str">
        <f t="shared" si="133"/>
        <v/>
      </c>
      <c r="B597" s="104">
        <f>SUM($A$2:A597)</f>
        <v>0</v>
      </c>
      <c r="C597" s="105" t="str">
        <f>'Agripp Woods (Asia, EU)'!A175</f>
        <v>W162</v>
      </c>
      <c r="D597" s="105">
        <f>IF(VLOOKUP(C597,'Agripp Woods (Asia, EU)'!$A$12:$AE$830,30,0)="",0,VLOOKUP(C597,'Agripp Woods (Asia, EU)'!$A$12:$AE$830,30,0))</f>
        <v>0</v>
      </c>
      <c r="E597" s="105">
        <v>596</v>
      </c>
      <c r="F597" s="106">
        <f>IF(VLOOKUP(C597,'Agripp Woods (Asia, EU)'!$A$12:$AG$717,32,0)="",0,VLOOKUP(C597,'Agripp Woods (Asia, EU)'!$A$12:$AG$717,32,0))</f>
        <v>0</v>
      </c>
      <c r="G597" s="107"/>
      <c r="H597" s="107"/>
      <c r="I597" s="107"/>
      <c r="J597" s="107"/>
      <c r="K597" s="107"/>
      <c r="L597" s="107"/>
      <c r="M597" s="107"/>
      <c r="N597" s="107"/>
      <c r="O597" s="107"/>
      <c r="P597" s="107"/>
      <c r="Q597" s="107"/>
      <c r="R597" s="107"/>
      <c r="S597" s="190"/>
      <c r="T597" s="107"/>
    </row>
    <row r="598" spans="1:20" ht="19.95" customHeight="1">
      <c r="A598" s="79" t="str">
        <f t="shared" si="133"/>
        <v/>
      </c>
      <c r="B598" s="104">
        <f>SUM($A$2:A598)</f>
        <v>0</v>
      </c>
      <c r="C598" s="105" t="str">
        <f>'Agripp Woods (Asia, EU)'!A176</f>
        <v>W163</v>
      </c>
      <c r="D598" s="105">
        <f>IF(VLOOKUP(C598,'Agripp Woods (Asia, EU)'!$A$12:$AE$830,30,0)="",0,VLOOKUP(C598,'Agripp Woods (Asia, EU)'!$A$12:$AE$830,30,0))</f>
        <v>0</v>
      </c>
      <c r="E598" s="105">
        <v>597</v>
      </c>
      <c r="F598" s="106">
        <f>IF(VLOOKUP(C598,'Agripp Woods (Asia, EU)'!$A$12:$AG$717,32,0)="",0,VLOOKUP(C598,'Agripp Woods (Asia, EU)'!$A$12:$AG$717,32,0))</f>
        <v>0</v>
      </c>
      <c r="G598" s="107"/>
      <c r="H598" s="107"/>
      <c r="I598" s="107"/>
      <c r="J598" s="107"/>
      <c r="K598" s="107"/>
      <c r="L598" s="107"/>
      <c r="M598" s="107"/>
      <c r="N598" s="107"/>
      <c r="O598" s="107"/>
      <c r="P598" s="107"/>
      <c r="Q598" s="107"/>
      <c r="R598" s="107"/>
      <c r="S598" s="190"/>
      <c r="T598" s="107"/>
    </row>
    <row r="599" spans="1:20" ht="19.95" customHeight="1">
      <c r="A599" s="79" t="str">
        <f t="shared" si="133"/>
        <v/>
      </c>
      <c r="B599" s="104">
        <f>SUM($A$2:A599)</f>
        <v>0</v>
      </c>
      <c r="C599" s="105" t="str">
        <f>'Agripp Woods (Asia, EU)'!A177</f>
        <v>W164</v>
      </c>
      <c r="D599" s="105">
        <f>IF(VLOOKUP(C599,'Agripp Woods (Asia, EU)'!$A$12:$AE$830,30,0)="",0,VLOOKUP(C599,'Agripp Woods (Asia, EU)'!$A$12:$AE$830,30,0))</f>
        <v>0</v>
      </c>
      <c r="E599" s="105">
        <v>598</v>
      </c>
      <c r="F599" s="106">
        <f>IF(VLOOKUP(C599,'Agripp Woods (Asia, EU)'!$A$12:$AG$717,32,0)="",0,VLOOKUP(C599,'Agripp Woods (Asia, EU)'!$A$12:$AG$717,32,0))</f>
        <v>0</v>
      </c>
      <c r="G599" s="107"/>
      <c r="H599" s="107"/>
      <c r="I599" s="107"/>
      <c r="J599" s="107"/>
      <c r="K599" s="107"/>
      <c r="L599" s="107"/>
      <c r="M599" s="107"/>
      <c r="N599" s="107"/>
      <c r="O599" s="107"/>
      <c r="P599" s="107"/>
      <c r="Q599" s="107"/>
      <c r="R599" s="107"/>
      <c r="S599" s="190"/>
      <c r="T599" s="107"/>
    </row>
    <row r="600" spans="1:20" ht="19.95" customHeight="1">
      <c r="A600" s="79" t="str">
        <f t="shared" si="133"/>
        <v/>
      </c>
      <c r="B600" s="104">
        <f>SUM($A$2:A600)</f>
        <v>0</v>
      </c>
      <c r="C600" s="105" t="str">
        <f>'Agripp Woods (Asia, EU)'!A178</f>
        <v>W165</v>
      </c>
      <c r="D600" s="105">
        <f>IF(VLOOKUP(C600,'Agripp Woods (Asia, EU)'!$A$12:$AE$830,30,0)="",0,VLOOKUP(C600,'Agripp Woods (Asia, EU)'!$A$12:$AE$830,30,0))</f>
        <v>0</v>
      </c>
      <c r="E600" s="105">
        <v>599</v>
      </c>
      <c r="F600" s="106">
        <f>IF(VLOOKUP(C600,'Agripp Woods (Asia, EU)'!$A$12:$AG$717,32,0)="",0,VLOOKUP(C600,'Agripp Woods (Asia, EU)'!$A$12:$AG$717,32,0))</f>
        <v>0</v>
      </c>
      <c r="G600" s="107"/>
      <c r="H600" s="107"/>
      <c r="I600" s="107"/>
      <c r="J600" s="107"/>
      <c r="K600" s="107"/>
      <c r="L600" s="107"/>
      <c r="M600" s="107"/>
      <c r="N600" s="107"/>
      <c r="O600" s="107"/>
      <c r="P600" s="107"/>
      <c r="Q600" s="107"/>
      <c r="R600" s="107"/>
      <c r="S600" s="190"/>
      <c r="T600" s="107"/>
    </row>
    <row r="601" spans="1:20" ht="19.95" customHeight="1">
      <c r="A601" s="79" t="str">
        <f t="shared" si="133"/>
        <v/>
      </c>
      <c r="B601" s="104">
        <f>SUM($A$2:A601)</f>
        <v>0</v>
      </c>
      <c r="C601" s="105" t="str">
        <f>'Agripp Woods (Asia, EU)'!A179</f>
        <v>W166</v>
      </c>
      <c r="D601" s="105">
        <f>IF(VLOOKUP(C601,'Agripp Woods (Asia, EU)'!$A$12:$AE$830,30,0)="",0,VLOOKUP(C601,'Agripp Woods (Asia, EU)'!$A$12:$AE$830,30,0))</f>
        <v>0</v>
      </c>
      <c r="E601" s="105">
        <v>600</v>
      </c>
      <c r="F601" s="106">
        <f>IF(VLOOKUP(C601,'Agripp Woods (Asia, EU)'!$A$12:$AG$717,32,0)="",0,VLOOKUP(C601,'Agripp Woods (Asia, EU)'!$A$12:$AG$717,32,0))</f>
        <v>0</v>
      </c>
      <c r="G601" s="107"/>
      <c r="H601" s="107"/>
      <c r="I601" s="107"/>
      <c r="J601" s="107"/>
      <c r="K601" s="107"/>
      <c r="L601" s="107"/>
      <c r="M601" s="107"/>
      <c r="N601" s="107"/>
      <c r="O601" s="107"/>
      <c r="P601" s="107"/>
      <c r="Q601" s="107"/>
      <c r="R601" s="107"/>
      <c r="S601" s="190"/>
      <c r="T601" s="107"/>
    </row>
    <row r="602" spans="1:20" ht="19.95" customHeight="1">
      <c r="A602" s="79" t="str">
        <f t="shared" si="133"/>
        <v/>
      </c>
      <c r="B602" s="104">
        <f>SUM($A$2:A602)</f>
        <v>0</v>
      </c>
      <c r="C602" s="105" t="str">
        <f>'Agripp Woods (Asia, EU)'!A180</f>
        <v>W167</v>
      </c>
      <c r="D602" s="105">
        <f>IF(VLOOKUP(C602,'Agripp Woods (Asia, EU)'!$A$12:$AE$830,30,0)="",0,VLOOKUP(C602,'Agripp Woods (Asia, EU)'!$A$12:$AE$830,30,0))</f>
        <v>0</v>
      </c>
      <c r="E602" s="105">
        <v>601</v>
      </c>
      <c r="F602" s="106">
        <f>IF(VLOOKUP(C602,'Agripp Woods (Asia, EU)'!$A$12:$AG$717,32,0)="",0,VLOOKUP(C602,'Agripp Woods (Asia, EU)'!$A$12:$AG$717,32,0))</f>
        <v>0</v>
      </c>
      <c r="G602" s="107"/>
      <c r="H602" s="107"/>
      <c r="I602" s="107"/>
      <c r="J602" s="107"/>
      <c r="K602" s="107"/>
      <c r="L602" s="107"/>
      <c r="M602" s="107"/>
      <c r="N602" s="107"/>
      <c r="O602" s="107"/>
      <c r="P602" s="107"/>
      <c r="Q602" s="107"/>
      <c r="R602" s="107"/>
      <c r="S602" s="190"/>
      <c r="T602" s="107"/>
    </row>
    <row r="603" spans="1:20" ht="19.95" customHeight="1">
      <c r="A603" s="79" t="str">
        <f t="shared" si="133"/>
        <v/>
      </c>
      <c r="B603" s="104">
        <f>SUM($A$2:A603)</f>
        <v>0</v>
      </c>
      <c r="C603" s="105" t="str">
        <f>'Agripp Woods (Asia, EU)'!A181</f>
        <v>W168</v>
      </c>
      <c r="D603" s="105">
        <f>IF(VLOOKUP(C603,'Agripp Woods (Asia, EU)'!$A$12:$AE$830,30,0)="",0,VLOOKUP(C603,'Agripp Woods (Asia, EU)'!$A$12:$AE$830,30,0))</f>
        <v>0</v>
      </c>
      <c r="E603" s="105">
        <v>602</v>
      </c>
      <c r="F603" s="106">
        <f>IF(VLOOKUP(C603,'Agripp Woods (Asia, EU)'!$A$12:$AG$717,32,0)="",0,VLOOKUP(C603,'Agripp Woods (Asia, EU)'!$A$12:$AG$717,32,0))</f>
        <v>0</v>
      </c>
      <c r="G603" s="107"/>
      <c r="H603" s="107"/>
      <c r="I603" s="107"/>
      <c r="J603" s="107"/>
      <c r="K603" s="107"/>
      <c r="L603" s="107"/>
      <c r="M603" s="107"/>
      <c r="N603" s="107"/>
      <c r="O603" s="107"/>
      <c r="P603" s="107"/>
      <c r="Q603" s="107"/>
      <c r="R603" s="107"/>
      <c r="S603" s="190"/>
      <c r="T603" s="107"/>
    </row>
    <row r="604" spans="1:20" ht="19.95" customHeight="1">
      <c r="A604" s="79" t="str">
        <f t="shared" si="133"/>
        <v/>
      </c>
      <c r="B604" s="104">
        <f>SUM($A$2:A604)</f>
        <v>0</v>
      </c>
      <c r="C604" s="105" t="str">
        <f>'Agripp Woods (Asia, EU)'!A182</f>
        <v>W169</v>
      </c>
      <c r="D604" s="105">
        <f>IF(VLOOKUP(C604,'Agripp Woods (Asia, EU)'!$A$12:$AE$830,30,0)="",0,VLOOKUP(C604,'Agripp Woods (Asia, EU)'!$A$12:$AE$830,30,0))</f>
        <v>0</v>
      </c>
      <c r="E604" s="105">
        <v>603</v>
      </c>
      <c r="F604" s="106">
        <f>IF(VLOOKUP(C604,'Agripp Woods (Asia, EU)'!$A$12:$AG$717,32,0)="",0,VLOOKUP(C604,'Agripp Woods (Asia, EU)'!$A$12:$AG$717,32,0))</f>
        <v>0</v>
      </c>
      <c r="G604" s="107"/>
      <c r="H604" s="107"/>
      <c r="I604" s="107"/>
      <c r="J604" s="107"/>
      <c r="K604" s="107"/>
      <c r="L604" s="107"/>
      <c r="M604" s="107"/>
      <c r="N604" s="107"/>
      <c r="O604" s="107"/>
      <c r="P604" s="107"/>
      <c r="Q604" s="107"/>
      <c r="R604" s="107"/>
      <c r="S604" s="190"/>
      <c r="T604" s="107"/>
    </row>
    <row r="605" spans="1:20" ht="19.95" customHeight="1">
      <c r="A605" s="79" t="str">
        <f t="shared" si="133"/>
        <v/>
      </c>
      <c r="B605" s="104">
        <f>SUM($A$2:A605)</f>
        <v>0</v>
      </c>
      <c r="C605" s="105" t="str">
        <f>'Agripp Woods (Asia, EU)'!A183</f>
        <v>W170</v>
      </c>
      <c r="D605" s="105">
        <f>IF(VLOOKUP(C605,'Agripp Woods (Asia, EU)'!$A$12:$AE$830,30,0)="",0,VLOOKUP(C605,'Agripp Woods (Asia, EU)'!$A$12:$AE$830,30,0))</f>
        <v>0</v>
      </c>
      <c r="E605" s="105">
        <v>604</v>
      </c>
      <c r="F605" s="106">
        <f>IF(VLOOKUP(C605,'Agripp Woods (Asia, EU)'!$A$12:$AG$717,32,0)="",0,VLOOKUP(C605,'Agripp Woods (Asia, EU)'!$A$12:$AG$717,32,0))</f>
        <v>0</v>
      </c>
      <c r="G605" s="107"/>
      <c r="H605" s="107"/>
      <c r="I605" s="107"/>
      <c r="J605" s="107"/>
      <c r="K605" s="107"/>
      <c r="L605" s="107"/>
      <c r="M605" s="107"/>
      <c r="N605" s="107"/>
      <c r="O605" s="107"/>
      <c r="P605" s="107"/>
      <c r="Q605" s="107"/>
      <c r="R605" s="107"/>
      <c r="S605" s="190"/>
      <c r="T605" s="107"/>
    </row>
    <row r="606" spans="1:20" ht="19.95" customHeight="1">
      <c r="A606" s="79" t="str">
        <f t="shared" si="133"/>
        <v/>
      </c>
      <c r="B606" s="104">
        <f>SUM($A$2:A606)</f>
        <v>0</v>
      </c>
      <c r="C606" s="105" t="str">
        <f>'Agripp Woods (Asia, EU)'!A184</f>
        <v>W171</v>
      </c>
      <c r="D606" s="105">
        <f>IF(VLOOKUP(C606,'Agripp Woods (Asia, EU)'!$A$12:$AE$830,30,0)="",0,VLOOKUP(C606,'Agripp Woods (Asia, EU)'!$A$12:$AE$830,30,0))</f>
        <v>0</v>
      </c>
      <c r="E606" s="105">
        <v>605</v>
      </c>
      <c r="F606" s="106">
        <f>IF(VLOOKUP(C606,'Agripp Woods (Asia, EU)'!$A$12:$AG$717,32,0)="",0,VLOOKUP(C606,'Agripp Woods (Asia, EU)'!$A$12:$AG$717,32,0))</f>
        <v>0</v>
      </c>
      <c r="G606" s="107"/>
      <c r="H606" s="107"/>
      <c r="I606" s="107"/>
      <c r="J606" s="107"/>
      <c r="K606" s="107"/>
      <c r="L606" s="107"/>
      <c r="M606" s="107"/>
      <c r="N606" s="107"/>
      <c r="O606" s="107"/>
      <c r="P606" s="107"/>
      <c r="Q606" s="107"/>
      <c r="R606" s="107"/>
      <c r="S606" s="190"/>
      <c r="T606" s="107"/>
    </row>
    <row r="607" spans="1:20" ht="19.95" customHeight="1">
      <c r="A607" s="79" t="str">
        <f t="shared" si="133"/>
        <v/>
      </c>
      <c r="B607" s="104">
        <f>SUM($A$2:A607)</f>
        <v>0</v>
      </c>
      <c r="C607" s="105" t="str">
        <f>'Agripp Woods (Asia, EU)'!A185</f>
        <v>W172</v>
      </c>
      <c r="D607" s="105">
        <f>IF(VLOOKUP(C607,'Agripp Woods (Asia, EU)'!$A$12:$AE$830,30,0)="",0,VLOOKUP(C607,'Agripp Woods (Asia, EU)'!$A$12:$AE$830,30,0))</f>
        <v>0</v>
      </c>
      <c r="E607" s="105">
        <v>606</v>
      </c>
      <c r="F607" s="106">
        <f>IF(VLOOKUP(C607,'Agripp Woods (Asia, EU)'!$A$12:$AG$717,32,0)="",0,VLOOKUP(C607,'Agripp Woods (Asia, EU)'!$A$12:$AG$717,32,0))</f>
        <v>0</v>
      </c>
      <c r="G607" s="107"/>
      <c r="H607" s="107"/>
      <c r="I607" s="107"/>
      <c r="J607" s="107"/>
      <c r="K607" s="107"/>
      <c r="L607" s="107"/>
      <c r="M607" s="107"/>
      <c r="N607" s="107"/>
      <c r="O607" s="107"/>
      <c r="P607" s="107"/>
      <c r="Q607" s="107"/>
      <c r="R607" s="107"/>
      <c r="S607" s="190"/>
      <c r="T607" s="107"/>
    </row>
    <row r="608" spans="1:20" ht="19.95" customHeight="1">
      <c r="A608" s="79" t="str">
        <f t="shared" si="133"/>
        <v/>
      </c>
      <c r="B608" s="104">
        <f>SUM($A$2:A608)</f>
        <v>0</v>
      </c>
      <c r="C608" s="105" t="str">
        <f>'Agripp Woods (Asia, EU)'!A186</f>
        <v>W173</v>
      </c>
      <c r="D608" s="105">
        <f>IF(VLOOKUP(C608,'Agripp Woods (Asia, EU)'!$A$12:$AE$830,30,0)="",0,VLOOKUP(C608,'Agripp Woods (Asia, EU)'!$A$12:$AE$830,30,0))</f>
        <v>0</v>
      </c>
      <c r="E608" s="105">
        <v>607</v>
      </c>
      <c r="F608" s="106">
        <f>IF(VLOOKUP(C608,'Agripp Woods (Asia, EU)'!$A$12:$AG$717,32,0)="",0,VLOOKUP(C608,'Agripp Woods (Asia, EU)'!$A$12:$AG$717,32,0))</f>
        <v>0</v>
      </c>
      <c r="G608" s="107"/>
      <c r="H608" s="107"/>
      <c r="I608" s="107"/>
      <c r="J608" s="107"/>
      <c r="K608" s="107"/>
      <c r="L608" s="107"/>
      <c r="M608" s="107"/>
      <c r="N608" s="107"/>
      <c r="O608" s="107"/>
      <c r="P608" s="107"/>
      <c r="Q608" s="107"/>
      <c r="R608" s="107"/>
      <c r="S608" s="190"/>
      <c r="T608" s="107"/>
    </row>
    <row r="609" spans="1:20" ht="19.95" customHeight="1">
      <c r="A609" s="79" t="str">
        <f t="shared" si="133"/>
        <v/>
      </c>
      <c r="B609" s="104">
        <f>SUM($A$2:A609)</f>
        <v>0</v>
      </c>
      <c r="C609" s="105" t="str">
        <f>'Agripp Woods (Asia, EU)'!A187</f>
        <v>W174</v>
      </c>
      <c r="D609" s="105">
        <f>IF(VLOOKUP(C609,'Agripp Woods (Asia, EU)'!$A$12:$AE$830,30,0)="",0,VLOOKUP(C609,'Agripp Woods (Asia, EU)'!$A$12:$AE$830,30,0))</f>
        <v>0</v>
      </c>
      <c r="E609" s="105">
        <v>608</v>
      </c>
      <c r="F609" s="106">
        <f>IF(VLOOKUP(C609,'Agripp Woods (Asia, EU)'!$A$12:$AG$717,32,0)="",0,VLOOKUP(C609,'Agripp Woods (Asia, EU)'!$A$12:$AG$717,32,0))</f>
        <v>0</v>
      </c>
      <c r="G609" s="107"/>
      <c r="H609" s="107"/>
      <c r="I609" s="107"/>
      <c r="J609" s="107"/>
      <c r="K609" s="107"/>
      <c r="L609" s="107"/>
      <c r="M609" s="107"/>
      <c r="N609" s="107"/>
      <c r="O609" s="107"/>
      <c r="P609" s="107"/>
      <c r="Q609" s="107"/>
      <c r="R609" s="107"/>
      <c r="S609" s="190"/>
      <c r="T609" s="107"/>
    </row>
    <row r="610" spans="1:20" ht="19.95" customHeight="1">
      <c r="A610" s="79" t="str">
        <f t="shared" si="133"/>
        <v/>
      </c>
      <c r="B610" s="104">
        <f>SUM($A$2:A610)</f>
        <v>0</v>
      </c>
      <c r="C610" s="105" t="str">
        <f>'Agripp Woods (Asia, EU)'!A188</f>
        <v>W175</v>
      </c>
      <c r="D610" s="105">
        <f>IF(VLOOKUP(C610,'Agripp Woods (Asia, EU)'!$A$12:$AE$830,30,0)="",0,VLOOKUP(C610,'Agripp Woods (Asia, EU)'!$A$12:$AE$830,30,0))</f>
        <v>0</v>
      </c>
      <c r="E610" s="105">
        <v>609</v>
      </c>
      <c r="F610" s="106">
        <f>IF(VLOOKUP(C610,'Agripp Woods (Asia, EU)'!$A$12:$AG$717,32,0)="",0,VLOOKUP(C610,'Agripp Woods (Asia, EU)'!$A$12:$AG$717,32,0))</f>
        <v>0</v>
      </c>
      <c r="G610" s="107"/>
      <c r="H610" s="107"/>
      <c r="I610" s="107"/>
      <c r="J610" s="107"/>
      <c r="K610" s="107"/>
      <c r="L610" s="107"/>
      <c r="M610" s="107"/>
      <c r="N610" s="107"/>
      <c r="O610" s="107"/>
      <c r="P610" s="107"/>
      <c r="Q610" s="107"/>
      <c r="R610" s="107"/>
      <c r="S610" s="190"/>
      <c r="T610" s="107"/>
    </row>
    <row r="611" spans="1:20" ht="19.95" customHeight="1">
      <c r="A611" s="79" t="str">
        <f t="shared" si="133"/>
        <v/>
      </c>
      <c r="B611" s="104">
        <f>SUM($A$2:A611)</f>
        <v>0</v>
      </c>
      <c r="C611" s="105" t="str">
        <f>'Agripp Woods (Asia, EU)'!A189</f>
        <v>W176</v>
      </c>
      <c r="D611" s="105">
        <f>IF(VLOOKUP(C611,'Agripp Woods (Asia, EU)'!$A$12:$AE$830,30,0)="",0,VLOOKUP(C611,'Agripp Woods (Asia, EU)'!$A$12:$AE$830,30,0))</f>
        <v>0</v>
      </c>
      <c r="E611" s="105">
        <v>610</v>
      </c>
      <c r="F611" s="106">
        <f>IF(VLOOKUP(C611,'Agripp Woods (Asia, EU)'!$A$12:$AG$717,32,0)="",0,VLOOKUP(C611,'Agripp Woods (Asia, EU)'!$A$12:$AG$717,32,0))</f>
        <v>0</v>
      </c>
      <c r="G611" s="107"/>
      <c r="H611" s="107"/>
      <c r="I611" s="107"/>
      <c r="J611" s="107"/>
      <c r="K611" s="107"/>
      <c r="L611" s="107"/>
      <c r="M611" s="107"/>
      <c r="N611" s="107"/>
      <c r="O611" s="107"/>
      <c r="P611" s="107"/>
      <c r="Q611" s="107"/>
      <c r="R611" s="107"/>
      <c r="S611" s="190"/>
      <c r="T611" s="107"/>
    </row>
    <row r="612" spans="1:20" ht="19.95" customHeight="1">
      <c r="A612" s="79" t="str">
        <f t="shared" si="133"/>
        <v/>
      </c>
      <c r="B612" s="104">
        <f>SUM($A$2:A612)</f>
        <v>0</v>
      </c>
      <c r="C612" s="105" t="str">
        <f>'Agripp Woods (Asia, EU)'!A190</f>
        <v>W177</v>
      </c>
      <c r="D612" s="105">
        <f>IF(VLOOKUP(C612,'Agripp Woods (Asia, EU)'!$A$12:$AE$830,30,0)="",0,VLOOKUP(C612,'Agripp Woods (Asia, EU)'!$A$12:$AE$830,30,0))</f>
        <v>0</v>
      </c>
      <c r="E612" s="105">
        <v>611</v>
      </c>
      <c r="F612" s="106">
        <f>IF(VLOOKUP(C612,'Agripp Woods (Asia, EU)'!$A$12:$AG$717,32,0)="",0,VLOOKUP(C612,'Agripp Woods (Asia, EU)'!$A$12:$AG$717,32,0))</f>
        <v>0</v>
      </c>
      <c r="G612" s="107"/>
      <c r="H612" s="107"/>
      <c r="I612" s="107"/>
      <c r="J612" s="107"/>
      <c r="K612" s="107"/>
      <c r="L612" s="107"/>
      <c r="M612" s="107"/>
      <c r="N612" s="107"/>
      <c r="O612" s="107"/>
      <c r="P612" s="107"/>
      <c r="Q612" s="107"/>
      <c r="R612" s="107"/>
      <c r="S612" s="190"/>
      <c r="T612" s="107"/>
    </row>
    <row r="613" spans="1:20" ht="19.95" customHeight="1">
      <c r="A613" s="79" t="str">
        <f t="shared" si="133"/>
        <v/>
      </c>
      <c r="B613" s="104">
        <f>SUM($A$2:A613)</f>
        <v>0</v>
      </c>
      <c r="C613" s="105" t="str">
        <f>'Agripp Woods (Asia, EU)'!A191</f>
        <v>W178</v>
      </c>
      <c r="D613" s="105">
        <f>IF(VLOOKUP(C613,'Agripp Woods (Asia, EU)'!$A$12:$AE$830,30,0)="",0,VLOOKUP(C613,'Agripp Woods (Asia, EU)'!$A$12:$AE$830,30,0))</f>
        <v>0</v>
      </c>
      <c r="E613" s="105">
        <v>612</v>
      </c>
      <c r="F613" s="106">
        <f>IF(VLOOKUP(C613,'Agripp Woods (Asia, EU)'!$A$12:$AG$717,32,0)="",0,VLOOKUP(C613,'Agripp Woods (Asia, EU)'!$A$12:$AG$717,32,0))</f>
        <v>0</v>
      </c>
      <c r="G613" s="107"/>
      <c r="H613" s="107"/>
      <c r="I613" s="107"/>
      <c r="J613" s="107"/>
      <c r="K613" s="107"/>
      <c r="L613" s="107"/>
      <c r="M613" s="107"/>
      <c r="N613" s="107"/>
      <c r="O613" s="107"/>
      <c r="P613" s="107"/>
      <c r="Q613" s="107"/>
      <c r="R613" s="107"/>
      <c r="S613" s="190"/>
      <c r="T613" s="107"/>
    </row>
    <row r="614" spans="1:20" ht="19.95" customHeight="1">
      <c r="A614" s="79" t="str">
        <f t="shared" si="133"/>
        <v/>
      </c>
      <c r="B614" s="104">
        <f>SUM($A$2:A614)</f>
        <v>0</v>
      </c>
      <c r="C614" s="105" t="str">
        <f>'Agripp Woods (Asia, EU)'!A192</f>
        <v>W179</v>
      </c>
      <c r="D614" s="105">
        <f>IF(VLOOKUP(C614,'Agripp Woods (Asia, EU)'!$A$12:$AE$830,30,0)="",0,VLOOKUP(C614,'Agripp Woods (Asia, EU)'!$A$12:$AE$830,30,0))</f>
        <v>0</v>
      </c>
      <c r="E614" s="105">
        <v>613</v>
      </c>
      <c r="F614" s="106">
        <f>IF(VLOOKUP(C614,'Agripp Woods (Asia, EU)'!$A$12:$AG$717,32,0)="",0,VLOOKUP(C614,'Agripp Woods (Asia, EU)'!$A$12:$AG$717,32,0))</f>
        <v>0</v>
      </c>
      <c r="G614" s="107"/>
      <c r="H614" s="107"/>
      <c r="I614" s="107"/>
      <c r="J614" s="107"/>
      <c r="K614" s="107"/>
      <c r="L614" s="107"/>
      <c r="M614" s="107"/>
      <c r="N614" s="107"/>
      <c r="O614" s="107"/>
      <c r="P614" s="107"/>
      <c r="Q614" s="107"/>
      <c r="R614" s="107"/>
      <c r="S614" s="190"/>
      <c r="T614" s="107"/>
    </row>
    <row r="615" spans="1:20" ht="19.95" customHeight="1">
      <c r="A615" s="79" t="str">
        <f t="shared" si="133"/>
        <v/>
      </c>
      <c r="B615" s="104">
        <f>SUM($A$2:A615)</f>
        <v>0</v>
      </c>
      <c r="C615" s="105" t="str">
        <f>'Agripp Woods (Asia, EU)'!A193</f>
        <v>W180</v>
      </c>
      <c r="D615" s="105">
        <f>IF(VLOOKUP(C615,'Agripp Woods (Asia, EU)'!$A$12:$AE$830,30,0)="",0,VLOOKUP(C615,'Agripp Woods (Asia, EU)'!$A$12:$AE$830,30,0))</f>
        <v>0</v>
      </c>
      <c r="E615" s="105">
        <v>614</v>
      </c>
      <c r="F615" s="106">
        <f>IF(VLOOKUP(C615,'Agripp Woods (Asia, EU)'!$A$12:$AG$717,32,0)="",0,VLOOKUP(C615,'Agripp Woods (Asia, EU)'!$A$12:$AG$717,32,0))</f>
        <v>0</v>
      </c>
      <c r="G615" s="107"/>
      <c r="H615" s="107"/>
      <c r="I615" s="107"/>
      <c r="J615" s="107"/>
      <c r="K615" s="107"/>
      <c r="L615" s="107"/>
      <c r="M615" s="107"/>
      <c r="N615" s="107"/>
      <c r="O615" s="107"/>
      <c r="P615" s="107"/>
      <c r="Q615" s="107"/>
      <c r="R615" s="107"/>
      <c r="S615" s="190"/>
      <c r="T615" s="107"/>
    </row>
    <row r="616" spans="1:20" ht="19.95" customHeight="1">
      <c r="A616" s="79" t="str">
        <f t="shared" si="133"/>
        <v/>
      </c>
      <c r="B616" s="104">
        <f>SUM($A$2:A616)</f>
        <v>0</v>
      </c>
      <c r="C616" s="105" t="str">
        <f>'Agripp Woods (Asia, EU)'!A194</f>
        <v>W181</v>
      </c>
      <c r="D616" s="105">
        <f>IF(VLOOKUP(C616,'Agripp Woods (Asia, EU)'!$A$12:$AE$830,30,0)="",0,VLOOKUP(C616,'Agripp Woods (Asia, EU)'!$A$12:$AE$830,30,0))</f>
        <v>0</v>
      </c>
      <c r="E616" s="105">
        <v>615</v>
      </c>
      <c r="F616" s="106">
        <f>IF(VLOOKUP(C616,'Agripp Woods (Asia, EU)'!$A$12:$AG$717,32,0)="",0,VLOOKUP(C616,'Agripp Woods (Asia, EU)'!$A$12:$AG$717,32,0))</f>
        <v>0</v>
      </c>
      <c r="G616" s="107"/>
      <c r="H616" s="107"/>
      <c r="I616" s="107"/>
      <c r="J616" s="107"/>
      <c r="K616" s="107"/>
      <c r="L616" s="107"/>
      <c r="M616" s="107"/>
      <c r="N616" s="107"/>
      <c r="O616" s="107"/>
      <c r="P616" s="107"/>
      <c r="Q616" s="107"/>
      <c r="R616" s="107"/>
      <c r="S616" s="190"/>
      <c r="T616" s="107"/>
    </row>
    <row r="617" spans="1:20" ht="19.95" customHeight="1">
      <c r="A617" s="79" t="str">
        <f t="shared" si="133"/>
        <v/>
      </c>
      <c r="B617" s="104">
        <f>SUM($A$2:A617)</f>
        <v>0</v>
      </c>
      <c r="C617" s="105" t="str">
        <f>'Agripp Woods (Asia, EU)'!A195</f>
        <v>W182</v>
      </c>
      <c r="D617" s="105">
        <f>IF(VLOOKUP(C617,'Agripp Woods (Asia, EU)'!$A$12:$AE$830,30,0)="",0,VLOOKUP(C617,'Agripp Woods (Asia, EU)'!$A$12:$AE$830,30,0))</f>
        <v>0</v>
      </c>
      <c r="E617" s="105">
        <v>616</v>
      </c>
      <c r="F617" s="106">
        <f>IF(VLOOKUP(C617,'Agripp Woods (Asia, EU)'!$A$12:$AG$717,32,0)="",0,VLOOKUP(C617,'Agripp Woods (Asia, EU)'!$A$12:$AG$717,32,0))</f>
        <v>0</v>
      </c>
      <c r="G617" s="107"/>
      <c r="H617" s="107"/>
      <c r="I617" s="107"/>
      <c r="J617" s="107"/>
      <c r="K617" s="107"/>
      <c r="L617" s="107"/>
      <c r="M617" s="107"/>
      <c r="N617" s="107"/>
      <c r="O617" s="107"/>
      <c r="P617" s="107"/>
      <c r="Q617" s="107"/>
      <c r="R617" s="107"/>
      <c r="S617" s="190"/>
      <c r="T617" s="107"/>
    </row>
    <row r="618" spans="1:20" ht="19.95" customHeight="1">
      <c r="A618" s="79" t="str">
        <f t="shared" si="133"/>
        <v/>
      </c>
      <c r="B618" s="104">
        <f>SUM($A$2:A618)</f>
        <v>0</v>
      </c>
      <c r="C618" s="105" t="str">
        <f>'Agripp Woods (Asia, EU)'!A196</f>
        <v>W183</v>
      </c>
      <c r="D618" s="105">
        <f>IF(VLOOKUP(C618,'Agripp Woods (Asia, EU)'!$A$12:$AE$830,30,0)="",0,VLOOKUP(C618,'Agripp Woods (Asia, EU)'!$A$12:$AE$830,30,0))</f>
        <v>0</v>
      </c>
      <c r="E618" s="105">
        <v>617</v>
      </c>
      <c r="F618" s="106">
        <f>IF(VLOOKUP(C618,'Agripp Woods (Asia, EU)'!$A$12:$AG$717,32,0)="",0,VLOOKUP(C618,'Agripp Woods (Asia, EU)'!$A$12:$AG$717,32,0))</f>
        <v>0</v>
      </c>
      <c r="G618" s="107"/>
      <c r="H618" s="107"/>
      <c r="I618" s="107"/>
      <c r="J618" s="107"/>
      <c r="K618" s="107"/>
      <c r="L618" s="107"/>
      <c r="M618" s="107"/>
      <c r="N618" s="107"/>
      <c r="O618" s="107"/>
      <c r="P618" s="107"/>
      <c r="Q618" s="107"/>
      <c r="R618" s="107"/>
      <c r="S618" s="190"/>
      <c r="T618" s="107"/>
    </row>
    <row r="619" spans="1:20" ht="19.95" customHeight="1">
      <c r="A619" s="79" t="str">
        <f t="shared" si="133"/>
        <v/>
      </c>
      <c r="B619" s="104">
        <f>SUM($A$2:A619)</f>
        <v>0</v>
      </c>
      <c r="C619" s="105" t="str">
        <f>'Agripp Woods (Asia, EU)'!A197</f>
        <v>W184</v>
      </c>
      <c r="D619" s="105">
        <f>IF(VLOOKUP(C619,'Agripp Woods (Asia, EU)'!$A$12:$AE$830,30,0)="",0,VLOOKUP(C619,'Agripp Woods (Asia, EU)'!$A$12:$AE$830,30,0))</f>
        <v>0</v>
      </c>
      <c r="E619" s="105">
        <v>618</v>
      </c>
      <c r="F619" s="106">
        <f>IF(VLOOKUP(C619,'Agripp Woods (Asia, EU)'!$A$12:$AG$717,32,0)="",0,VLOOKUP(C619,'Agripp Woods (Asia, EU)'!$A$12:$AG$717,32,0))</f>
        <v>0</v>
      </c>
      <c r="G619" s="107"/>
      <c r="H619" s="107"/>
      <c r="I619" s="107"/>
      <c r="J619" s="107"/>
      <c r="K619" s="107"/>
      <c r="L619" s="107"/>
      <c r="M619" s="107"/>
      <c r="N619" s="107"/>
      <c r="O619" s="107"/>
      <c r="P619" s="107"/>
      <c r="Q619" s="107"/>
      <c r="R619" s="107"/>
      <c r="S619" s="190"/>
      <c r="T619" s="107"/>
    </row>
    <row r="620" spans="1:20" ht="19.95" customHeight="1">
      <c r="A620" s="79" t="str">
        <f t="shared" si="133"/>
        <v/>
      </c>
      <c r="B620" s="104">
        <f>SUM($A$2:A620)</f>
        <v>0</v>
      </c>
      <c r="C620" s="105" t="str">
        <f>'Agripp Woods (Asia, EU)'!A198</f>
        <v>W185</v>
      </c>
      <c r="D620" s="105">
        <f>IF(VLOOKUP(C620,'Agripp Woods (Asia, EU)'!$A$12:$AE$830,30,0)="",0,VLOOKUP(C620,'Agripp Woods (Asia, EU)'!$A$12:$AE$830,30,0))</f>
        <v>0</v>
      </c>
      <c r="E620" s="105">
        <v>619</v>
      </c>
      <c r="F620" s="106">
        <f>IF(VLOOKUP(C620,'Agripp Woods (Asia, EU)'!$A$12:$AG$717,32,0)="",0,VLOOKUP(C620,'Agripp Woods (Asia, EU)'!$A$12:$AG$717,32,0))</f>
        <v>0</v>
      </c>
      <c r="G620" s="107"/>
      <c r="H620" s="107"/>
      <c r="I620" s="107"/>
      <c r="J620" s="107"/>
      <c r="K620" s="107"/>
      <c r="L620" s="107"/>
      <c r="M620" s="107"/>
      <c r="N620" s="107"/>
      <c r="O620" s="107"/>
      <c r="P620" s="107"/>
      <c r="Q620" s="107"/>
      <c r="R620" s="107"/>
      <c r="S620" s="190"/>
      <c r="T620" s="107"/>
    </row>
    <row r="621" spans="1:20" ht="19.95" customHeight="1">
      <c r="A621" s="79" t="str">
        <f t="shared" si="133"/>
        <v/>
      </c>
      <c r="B621" s="104">
        <f>SUM($A$2:A621)</f>
        <v>0</v>
      </c>
      <c r="C621" s="105" t="str">
        <f>'Agripp Woods (Asia, EU)'!A199</f>
        <v>W186</v>
      </c>
      <c r="D621" s="105">
        <f>IF(VLOOKUP(C621,'Agripp Woods (Asia, EU)'!$A$12:$AE$830,30,0)="",0,VLOOKUP(C621,'Agripp Woods (Asia, EU)'!$A$12:$AE$830,30,0))</f>
        <v>0</v>
      </c>
      <c r="E621" s="105">
        <v>620</v>
      </c>
      <c r="F621" s="106">
        <f>IF(VLOOKUP(C621,'Agripp Woods (Asia, EU)'!$A$12:$AG$717,32,0)="",0,VLOOKUP(C621,'Agripp Woods (Asia, EU)'!$A$12:$AG$717,32,0))</f>
        <v>0</v>
      </c>
      <c r="G621" s="107"/>
      <c r="H621" s="107"/>
      <c r="I621" s="107"/>
      <c r="J621" s="107"/>
      <c r="K621" s="107"/>
      <c r="L621" s="107"/>
      <c r="M621" s="107"/>
      <c r="N621" s="107"/>
      <c r="O621" s="107"/>
      <c r="P621" s="107"/>
      <c r="Q621" s="107"/>
      <c r="R621" s="107"/>
      <c r="S621" s="190"/>
      <c r="T621" s="107"/>
    </row>
    <row r="622" spans="1:20" ht="19.95" customHeight="1">
      <c r="A622" s="79" t="str">
        <f t="shared" si="133"/>
        <v/>
      </c>
      <c r="B622" s="104">
        <f>SUM($A$2:A622)</f>
        <v>0</v>
      </c>
      <c r="C622" s="105" t="str">
        <f>'Agripp Woods (Asia, EU)'!A200</f>
        <v>W187</v>
      </c>
      <c r="D622" s="105">
        <f>IF(VLOOKUP(C622,'Agripp Woods (Asia, EU)'!$A$12:$AE$830,30,0)="",0,VLOOKUP(C622,'Agripp Woods (Asia, EU)'!$A$12:$AE$830,30,0))</f>
        <v>0</v>
      </c>
      <c r="E622" s="105">
        <v>621</v>
      </c>
      <c r="F622" s="106">
        <f>IF(VLOOKUP(C622,'Agripp Woods (Asia, EU)'!$A$12:$AG$717,32,0)="",0,VLOOKUP(C622,'Agripp Woods (Asia, EU)'!$A$12:$AG$717,32,0))</f>
        <v>0</v>
      </c>
      <c r="G622" s="107"/>
      <c r="H622" s="107"/>
      <c r="I622" s="107"/>
      <c r="J622" s="107"/>
      <c r="K622" s="107"/>
      <c r="L622" s="107"/>
      <c r="M622" s="107"/>
      <c r="N622" s="107"/>
      <c r="O622" s="107"/>
      <c r="P622" s="107"/>
      <c r="Q622" s="107"/>
      <c r="R622" s="107"/>
      <c r="S622" s="190"/>
      <c r="T622" s="107"/>
    </row>
    <row r="623" spans="1:20" ht="19.95" customHeight="1">
      <c r="A623" s="79" t="str">
        <f t="shared" si="133"/>
        <v/>
      </c>
      <c r="B623" s="104">
        <f>SUM($A$2:A623)</f>
        <v>0</v>
      </c>
      <c r="C623" s="105" t="str">
        <f>'Agripp Woods (Asia, EU)'!A201</f>
        <v>W188</v>
      </c>
      <c r="D623" s="105">
        <f>IF(VLOOKUP(C623,'Agripp Woods (Asia, EU)'!$A$12:$AE$830,30,0)="",0,VLOOKUP(C623,'Agripp Woods (Asia, EU)'!$A$12:$AE$830,30,0))</f>
        <v>0</v>
      </c>
      <c r="E623" s="105">
        <v>622</v>
      </c>
      <c r="F623" s="106">
        <f>IF(VLOOKUP(C623,'Agripp Woods (Asia, EU)'!$A$12:$AG$717,32,0)="",0,VLOOKUP(C623,'Agripp Woods (Asia, EU)'!$A$12:$AG$717,32,0))</f>
        <v>0</v>
      </c>
      <c r="G623" s="107"/>
      <c r="H623" s="107"/>
      <c r="I623" s="107"/>
      <c r="J623" s="107"/>
      <c r="K623" s="107"/>
      <c r="L623" s="107"/>
      <c r="M623" s="107"/>
      <c r="N623" s="107"/>
      <c r="O623" s="107"/>
      <c r="P623" s="107"/>
      <c r="Q623" s="107"/>
      <c r="R623" s="107"/>
      <c r="S623" s="190"/>
      <c r="T623" s="107"/>
    </row>
    <row r="624" spans="1:20" ht="19.95" customHeight="1">
      <c r="A624" s="79" t="str">
        <f t="shared" si="133"/>
        <v/>
      </c>
      <c r="B624" s="104">
        <f>SUM($A$2:A624)</f>
        <v>0</v>
      </c>
      <c r="C624" s="105" t="str">
        <f>'Agripp Woods (Asia, EU)'!A202</f>
        <v>W189</v>
      </c>
      <c r="D624" s="105">
        <f>IF(VLOOKUP(C624,'Agripp Woods (Asia, EU)'!$A$12:$AE$830,30,0)="",0,VLOOKUP(C624,'Agripp Woods (Asia, EU)'!$A$12:$AE$830,30,0))</f>
        <v>0</v>
      </c>
      <c r="E624" s="105">
        <v>623</v>
      </c>
      <c r="F624" s="106">
        <f>IF(VLOOKUP(C624,'Agripp Woods (Asia, EU)'!$A$12:$AG$717,32,0)="",0,VLOOKUP(C624,'Agripp Woods (Asia, EU)'!$A$12:$AG$717,32,0))</f>
        <v>0</v>
      </c>
      <c r="G624" s="107"/>
      <c r="H624" s="107"/>
      <c r="I624" s="107"/>
      <c r="J624" s="107"/>
      <c r="K624" s="107"/>
      <c r="L624" s="107"/>
      <c r="M624" s="107"/>
      <c r="N624" s="107"/>
      <c r="O624" s="107"/>
      <c r="P624" s="107"/>
      <c r="Q624" s="107"/>
      <c r="R624" s="107"/>
      <c r="S624" s="190"/>
      <c r="T624" s="107"/>
    </row>
    <row r="625" spans="1:20" ht="19.95" customHeight="1">
      <c r="A625" s="79" t="str">
        <f t="shared" si="133"/>
        <v/>
      </c>
      <c r="B625" s="104">
        <f>SUM($A$2:A625)</f>
        <v>0</v>
      </c>
      <c r="C625" s="105" t="str">
        <f>'Agripp Woods (Asia, EU)'!A203</f>
        <v>W190</v>
      </c>
      <c r="D625" s="105">
        <f>IF(VLOOKUP(C625,'Agripp Woods (Asia, EU)'!$A$12:$AE$830,30,0)="",0,VLOOKUP(C625,'Agripp Woods (Asia, EU)'!$A$12:$AE$830,30,0))</f>
        <v>0</v>
      </c>
      <c r="E625" s="105">
        <v>624</v>
      </c>
      <c r="F625" s="106">
        <f>IF(VLOOKUP(C625,'Agripp Woods (Asia, EU)'!$A$12:$AG$717,32,0)="",0,VLOOKUP(C625,'Agripp Woods (Asia, EU)'!$A$12:$AG$717,32,0))</f>
        <v>0</v>
      </c>
      <c r="G625" s="107"/>
      <c r="H625" s="107"/>
      <c r="I625" s="107"/>
      <c r="J625" s="107"/>
      <c r="K625" s="107"/>
      <c r="L625" s="107"/>
      <c r="M625" s="107"/>
      <c r="N625" s="107"/>
      <c r="O625" s="107"/>
      <c r="P625" s="107"/>
      <c r="Q625" s="107"/>
      <c r="R625" s="107"/>
      <c r="S625" s="190"/>
      <c r="T625" s="107"/>
    </row>
    <row r="626" spans="1:20" ht="19.95" customHeight="1">
      <c r="A626" s="79" t="str">
        <f t="shared" si="133"/>
        <v/>
      </c>
      <c r="B626" s="104">
        <f>SUM($A$2:A626)</f>
        <v>0</v>
      </c>
      <c r="C626" s="105" t="str">
        <f>'Agripp Woods (Asia, EU)'!A206</f>
        <v>W191</v>
      </c>
      <c r="D626" s="105">
        <f>IF(VLOOKUP(C626,'Agripp Woods (Asia, EU)'!$A$12:$AE$830,30,0)="",0,VLOOKUP(C626,'Agripp Woods (Asia, EU)'!$A$12:$AE$830,30,0))</f>
        <v>0</v>
      </c>
      <c r="E626" s="105">
        <v>625</v>
      </c>
      <c r="F626" s="106">
        <f>IF(VLOOKUP(C626,'Agripp Woods (Asia, EU)'!$A$12:$AG$717,32,0)="",0,VLOOKUP(C626,'Agripp Woods (Asia, EU)'!$A$12:$AG$717,32,0))</f>
        <v>0</v>
      </c>
      <c r="G626" s="107"/>
      <c r="H626" s="107"/>
      <c r="I626" s="107"/>
      <c r="J626" s="107"/>
      <c r="K626" s="107"/>
      <c r="L626" s="107"/>
      <c r="M626" s="107"/>
      <c r="N626" s="107"/>
      <c r="O626" s="107"/>
      <c r="P626" s="107"/>
      <c r="Q626" s="107"/>
      <c r="R626" s="107"/>
      <c r="S626" s="190"/>
      <c r="T626" s="107"/>
    </row>
    <row r="627" spans="1:20" ht="19.95" customHeight="1">
      <c r="A627" s="79" t="str">
        <f t="shared" si="133"/>
        <v/>
      </c>
      <c r="B627" s="104">
        <f>SUM($A$2:A627)</f>
        <v>0</v>
      </c>
      <c r="C627" s="105" t="str">
        <f>'Agripp Woods (Asia, EU)'!A207</f>
        <v>W192</v>
      </c>
      <c r="D627" s="105">
        <f>IF(VLOOKUP(C627,'Agripp Woods (Asia, EU)'!$A$12:$AE$830,30,0)="",0,VLOOKUP(C627,'Agripp Woods (Asia, EU)'!$A$12:$AE$830,30,0))</f>
        <v>0</v>
      </c>
      <c r="E627" s="105">
        <v>626</v>
      </c>
      <c r="F627" s="106">
        <f>IF(VLOOKUP(C627,'Agripp Woods (Asia, EU)'!$A$12:$AG$717,32,0)="",0,VLOOKUP(C627,'Agripp Woods (Asia, EU)'!$A$12:$AG$717,32,0))</f>
        <v>0</v>
      </c>
      <c r="G627" s="107"/>
      <c r="H627" s="107"/>
      <c r="I627" s="107"/>
      <c r="J627" s="107"/>
      <c r="K627" s="107"/>
      <c r="L627" s="107"/>
      <c r="M627" s="107"/>
      <c r="N627" s="107"/>
      <c r="O627" s="107"/>
      <c r="P627" s="107"/>
      <c r="Q627" s="107"/>
      <c r="R627" s="107"/>
      <c r="S627" s="190"/>
      <c r="T627" s="107"/>
    </row>
    <row r="628" spans="1:20" ht="19.95" customHeight="1">
      <c r="A628" s="79" t="str">
        <f t="shared" si="133"/>
        <v/>
      </c>
      <c r="B628" s="104">
        <f>SUM($A$2:A628)</f>
        <v>0</v>
      </c>
      <c r="C628" s="105" t="str">
        <f>'Agripp Woods (Asia, EU)'!A208</f>
        <v>W193</v>
      </c>
      <c r="D628" s="105">
        <f>IF(VLOOKUP(C628,'Agripp Woods (Asia, EU)'!$A$12:$AE$830,30,0)="",0,VLOOKUP(C628,'Agripp Woods (Asia, EU)'!$A$12:$AE$830,30,0))</f>
        <v>0</v>
      </c>
      <c r="E628" s="105">
        <v>627</v>
      </c>
      <c r="F628" s="106">
        <f>IF(VLOOKUP(C628,'Agripp Woods (Asia, EU)'!$A$12:$AG$717,32,0)="",0,VLOOKUP(C628,'Agripp Woods (Asia, EU)'!$A$12:$AG$717,32,0))</f>
        <v>0</v>
      </c>
      <c r="G628" s="107"/>
      <c r="H628" s="107"/>
      <c r="I628" s="107"/>
      <c r="J628" s="107"/>
      <c r="K628" s="107"/>
      <c r="L628" s="107"/>
      <c r="M628" s="107"/>
      <c r="N628" s="107"/>
      <c r="O628" s="107"/>
      <c r="P628" s="107"/>
      <c r="Q628" s="107"/>
      <c r="R628" s="107"/>
      <c r="S628" s="190"/>
      <c r="T628" s="107"/>
    </row>
    <row r="629" spans="1:20" ht="19.95" customHeight="1">
      <c r="A629" s="79" t="str">
        <f t="shared" si="133"/>
        <v/>
      </c>
      <c r="B629" s="104">
        <f>SUM($A$2:A629)</f>
        <v>0</v>
      </c>
      <c r="C629" s="105" t="str">
        <f>'Agripp Woods (Asia, EU)'!A209</f>
        <v>W194</v>
      </c>
      <c r="D629" s="105">
        <f>IF(VLOOKUP(C629,'Agripp Woods (Asia, EU)'!$A$12:$AE$830,30,0)="",0,VLOOKUP(C629,'Agripp Woods (Asia, EU)'!$A$12:$AE$830,30,0))</f>
        <v>0</v>
      </c>
      <c r="E629" s="105">
        <v>628</v>
      </c>
      <c r="F629" s="106">
        <f>IF(VLOOKUP(C629,'Agripp Woods (Asia, EU)'!$A$12:$AG$717,32,0)="",0,VLOOKUP(C629,'Agripp Woods (Asia, EU)'!$A$12:$AG$717,32,0))</f>
        <v>0</v>
      </c>
      <c r="G629" s="107"/>
      <c r="H629" s="107"/>
      <c r="I629" s="107"/>
      <c r="J629" s="107"/>
      <c r="K629" s="107"/>
      <c r="L629" s="107"/>
      <c r="M629" s="107"/>
      <c r="N629" s="107"/>
      <c r="O629" s="107"/>
      <c r="P629" s="107"/>
      <c r="Q629" s="107"/>
      <c r="R629" s="107"/>
      <c r="S629" s="190"/>
      <c r="T629" s="107"/>
    </row>
    <row r="630" spans="1:20" ht="19.95" customHeight="1">
      <c r="A630" s="79" t="str">
        <f t="shared" si="133"/>
        <v/>
      </c>
      <c r="B630" s="104">
        <f>SUM($A$2:A630)</f>
        <v>0</v>
      </c>
      <c r="C630" s="105" t="str">
        <f>'Agripp Woods (Asia, EU)'!A210</f>
        <v>W195</v>
      </c>
      <c r="D630" s="105">
        <f>IF(VLOOKUP(C630,'Agripp Woods (Asia, EU)'!$A$12:$AE$830,30,0)="",0,VLOOKUP(C630,'Agripp Woods (Asia, EU)'!$A$12:$AE$830,30,0))</f>
        <v>0</v>
      </c>
      <c r="E630" s="105">
        <v>629</v>
      </c>
      <c r="F630" s="106">
        <f>IF(VLOOKUP(C630,'Agripp Woods (Asia, EU)'!$A$12:$AG$717,32,0)="",0,VLOOKUP(C630,'Agripp Woods (Asia, EU)'!$A$12:$AG$717,32,0))</f>
        <v>0</v>
      </c>
      <c r="G630" s="107"/>
      <c r="H630" s="107"/>
      <c r="I630" s="107"/>
      <c r="J630" s="107"/>
      <c r="K630" s="107"/>
      <c r="L630" s="107"/>
      <c r="M630" s="107"/>
      <c r="N630" s="107"/>
      <c r="O630" s="107"/>
      <c r="P630" s="107"/>
      <c r="Q630" s="107"/>
      <c r="R630" s="107"/>
      <c r="S630" s="190"/>
      <c r="T630" s="107"/>
    </row>
    <row r="631" spans="1:20" ht="19.95" customHeight="1">
      <c r="A631" s="79" t="str">
        <f t="shared" si="133"/>
        <v/>
      </c>
      <c r="B631" s="104">
        <f>SUM($A$2:A631)</f>
        <v>0</v>
      </c>
      <c r="C631" s="105" t="str">
        <f>'Agripp Woods (Asia, EU)'!A211</f>
        <v>W196</v>
      </c>
      <c r="D631" s="105">
        <f>IF(VLOOKUP(C631,'Agripp Woods (Asia, EU)'!$A$12:$AE$830,30,0)="",0,VLOOKUP(C631,'Agripp Woods (Asia, EU)'!$A$12:$AE$830,30,0))</f>
        <v>0</v>
      </c>
      <c r="E631" s="105">
        <v>630</v>
      </c>
      <c r="F631" s="106">
        <f>IF(VLOOKUP(C631,'Agripp Woods (Asia, EU)'!$A$12:$AG$717,32,0)="",0,VLOOKUP(C631,'Agripp Woods (Asia, EU)'!$A$12:$AG$717,32,0))</f>
        <v>0</v>
      </c>
      <c r="G631" s="107"/>
      <c r="H631" s="107"/>
      <c r="I631" s="107"/>
      <c r="J631" s="107"/>
      <c r="K631" s="107"/>
      <c r="L631" s="107"/>
      <c r="M631" s="107"/>
      <c r="N631" s="107"/>
      <c r="O631" s="107"/>
      <c r="P631" s="107"/>
      <c r="Q631" s="107"/>
      <c r="R631" s="107"/>
      <c r="S631" s="190"/>
      <c r="T631" s="107"/>
    </row>
    <row r="632" spans="1:20" ht="19.95" customHeight="1">
      <c r="A632" s="79" t="str">
        <f t="shared" si="133"/>
        <v/>
      </c>
      <c r="B632" s="104">
        <f>SUM($A$2:A632)</f>
        <v>0</v>
      </c>
      <c r="C632" s="105" t="str">
        <f>'Agripp Woods (Asia, EU)'!A212</f>
        <v>W197</v>
      </c>
      <c r="D632" s="105">
        <f>IF(VLOOKUP(C632,'Agripp Woods (Asia, EU)'!$A$12:$AE$830,30,0)="",0,VLOOKUP(C632,'Agripp Woods (Asia, EU)'!$A$12:$AE$830,30,0))</f>
        <v>0</v>
      </c>
      <c r="E632" s="105">
        <v>631</v>
      </c>
      <c r="F632" s="106">
        <f>IF(VLOOKUP(C632,'Agripp Woods (Asia, EU)'!$A$12:$AG$717,32,0)="",0,VLOOKUP(C632,'Agripp Woods (Asia, EU)'!$A$12:$AG$717,32,0))</f>
        <v>0</v>
      </c>
      <c r="G632" s="107"/>
      <c r="H632" s="107"/>
      <c r="I632" s="107"/>
      <c r="J632" s="107"/>
      <c r="K632" s="107"/>
      <c r="L632" s="107"/>
      <c r="M632" s="107"/>
      <c r="N632" s="107"/>
      <c r="O632" s="107"/>
      <c r="P632" s="107"/>
      <c r="Q632" s="107"/>
      <c r="R632" s="107"/>
      <c r="S632" s="190"/>
      <c r="T632" s="107"/>
    </row>
    <row r="633" spans="1:20" ht="19.95" customHeight="1">
      <c r="A633" s="79" t="str">
        <f t="shared" si="133"/>
        <v/>
      </c>
      <c r="B633" s="104">
        <f>SUM($A$2:A633)</f>
        <v>0</v>
      </c>
      <c r="C633" s="105" t="str">
        <f>'Agripp Woods (Asia, EU)'!A213</f>
        <v>W198</v>
      </c>
      <c r="D633" s="105">
        <f>IF(VLOOKUP(C633,'Agripp Woods (Asia, EU)'!$A$12:$AE$830,30,0)="",0,VLOOKUP(C633,'Agripp Woods (Asia, EU)'!$A$12:$AE$830,30,0))</f>
        <v>0</v>
      </c>
      <c r="E633" s="105">
        <v>632</v>
      </c>
      <c r="F633" s="106">
        <f>IF(VLOOKUP(C633,'Agripp Woods (Asia, EU)'!$A$12:$AG$717,32,0)="",0,VLOOKUP(C633,'Agripp Woods (Asia, EU)'!$A$12:$AG$717,32,0))</f>
        <v>0</v>
      </c>
      <c r="G633" s="107"/>
      <c r="H633" s="107"/>
      <c r="I633" s="107"/>
      <c r="J633" s="107"/>
      <c r="K633" s="107"/>
      <c r="L633" s="107"/>
      <c r="M633" s="107"/>
      <c r="N633" s="107"/>
      <c r="O633" s="107"/>
      <c r="P633" s="107"/>
      <c r="Q633" s="107"/>
      <c r="R633" s="107"/>
      <c r="S633" s="190"/>
      <c r="T633" s="107"/>
    </row>
    <row r="634" spans="1:20" ht="19.95" customHeight="1">
      <c r="A634" s="79" t="str">
        <f t="shared" si="133"/>
        <v/>
      </c>
      <c r="B634" s="104">
        <f>SUM($A$2:A634)</f>
        <v>0</v>
      </c>
      <c r="C634" s="105" t="str">
        <f>'Agripp Woods (Asia, EU)'!A214</f>
        <v>W199</v>
      </c>
      <c r="D634" s="105">
        <f>IF(VLOOKUP(C634,'Agripp Woods (Asia, EU)'!$A$12:$AE$830,30,0)="",0,VLOOKUP(C634,'Agripp Woods (Asia, EU)'!$A$12:$AE$830,30,0))</f>
        <v>0</v>
      </c>
      <c r="E634" s="105">
        <v>633</v>
      </c>
      <c r="F634" s="106">
        <f>IF(VLOOKUP(C634,'Agripp Woods (Asia, EU)'!$A$12:$AG$717,32,0)="",0,VLOOKUP(C634,'Agripp Woods (Asia, EU)'!$A$12:$AG$717,32,0))</f>
        <v>0</v>
      </c>
      <c r="G634" s="107"/>
      <c r="H634" s="107"/>
      <c r="I634" s="107"/>
      <c r="J634" s="107"/>
      <c r="K634" s="107"/>
      <c r="L634" s="107"/>
      <c r="M634" s="107"/>
      <c r="N634" s="107"/>
      <c r="O634" s="107"/>
      <c r="P634" s="107"/>
      <c r="Q634" s="107"/>
      <c r="R634" s="107"/>
      <c r="S634" s="190"/>
      <c r="T634" s="107"/>
    </row>
    <row r="635" spans="1:20" ht="19.95" customHeight="1">
      <c r="A635" s="79" t="str">
        <f t="shared" si="133"/>
        <v/>
      </c>
      <c r="B635" s="104">
        <f>SUM($A$2:A635)</f>
        <v>0</v>
      </c>
      <c r="C635" s="105" t="str">
        <f>'Agripp Woods (Asia, EU)'!A215</f>
        <v>W200</v>
      </c>
      <c r="D635" s="105">
        <f>IF(VLOOKUP(C635,'Agripp Woods (Asia, EU)'!$A$12:$AE$830,30,0)="",0,VLOOKUP(C635,'Agripp Woods (Asia, EU)'!$A$12:$AE$830,30,0))</f>
        <v>0</v>
      </c>
      <c r="E635" s="105">
        <v>634</v>
      </c>
      <c r="F635" s="106">
        <f>IF(VLOOKUP(C635,'Agripp Woods (Asia, EU)'!$A$12:$AG$717,32,0)="",0,VLOOKUP(C635,'Agripp Woods (Asia, EU)'!$A$12:$AG$717,32,0))</f>
        <v>0</v>
      </c>
      <c r="G635" s="107"/>
      <c r="H635" s="107"/>
      <c r="I635" s="107"/>
      <c r="J635" s="107"/>
      <c r="K635" s="107"/>
      <c r="L635" s="107"/>
      <c r="M635" s="107"/>
      <c r="N635" s="107"/>
      <c r="O635" s="107"/>
      <c r="P635" s="107"/>
      <c r="Q635" s="107"/>
      <c r="R635" s="107"/>
      <c r="S635" s="190"/>
      <c r="T635" s="107"/>
    </row>
    <row r="636" spans="1:20" ht="19.95" customHeight="1">
      <c r="A636" s="79" t="str">
        <f t="shared" si="133"/>
        <v/>
      </c>
      <c r="B636" s="104">
        <f>SUM($A$2:A636)</f>
        <v>0</v>
      </c>
      <c r="C636" s="105" t="str">
        <f>'Agripp Woods (Asia, EU)'!A216</f>
        <v>W201</v>
      </c>
      <c r="D636" s="105">
        <f>IF(VLOOKUP(C636,'Agripp Woods (Asia, EU)'!$A$12:$AE$830,30,0)="",0,VLOOKUP(C636,'Agripp Woods (Asia, EU)'!$A$12:$AE$830,30,0))</f>
        <v>0</v>
      </c>
      <c r="E636" s="105">
        <v>635</v>
      </c>
      <c r="F636" s="106">
        <f>IF(VLOOKUP(C636,'Agripp Woods (Asia, EU)'!$A$12:$AG$717,32,0)="",0,VLOOKUP(C636,'Agripp Woods (Asia, EU)'!$A$12:$AG$717,32,0))</f>
        <v>0</v>
      </c>
      <c r="G636" s="107"/>
      <c r="H636" s="107"/>
      <c r="I636" s="107"/>
      <c r="J636" s="107"/>
      <c r="K636" s="107"/>
      <c r="L636" s="107"/>
      <c r="M636" s="107"/>
      <c r="N636" s="107"/>
      <c r="O636" s="107"/>
      <c r="P636" s="107"/>
      <c r="Q636" s="107"/>
      <c r="R636" s="107"/>
      <c r="S636" s="190"/>
      <c r="T636" s="107"/>
    </row>
    <row r="637" spans="1:20" ht="19.95" customHeight="1">
      <c r="A637" s="79" t="str">
        <f t="shared" si="133"/>
        <v/>
      </c>
      <c r="B637" s="104">
        <f>SUM($A$2:A637)</f>
        <v>0</v>
      </c>
      <c r="C637" s="105" t="str">
        <f>'Agripp Woods (Asia, EU)'!A217</f>
        <v>W202</v>
      </c>
      <c r="D637" s="105">
        <f>IF(VLOOKUP(C637,'Agripp Woods (Asia, EU)'!$A$12:$AE$830,30,0)="",0,VLOOKUP(C637,'Agripp Woods (Asia, EU)'!$A$12:$AE$830,30,0))</f>
        <v>0</v>
      </c>
      <c r="E637" s="105">
        <v>636</v>
      </c>
      <c r="F637" s="106">
        <f>IF(VLOOKUP(C637,'Agripp Woods (Asia, EU)'!$A$12:$AG$717,32,0)="",0,VLOOKUP(C637,'Agripp Woods (Asia, EU)'!$A$12:$AG$717,32,0))</f>
        <v>0</v>
      </c>
      <c r="G637" s="107"/>
      <c r="H637" s="107"/>
      <c r="I637" s="107"/>
      <c r="J637" s="107"/>
      <c r="K637" s="107"/>
      <c r="L637" s="107"/>
      <c r="M637" s="107"/>
      <c r="N637" s="107"/>
      <c r="O637" s="107"/>
      <c r="P637" s="107"/>
      <c r="Q637" s="107"/>
      <c r="R637" s="107"/>
      <c r="S637" s="190"/>
      <c r="T637" s="107"/>
    </row>
    <row r="638" spans="1:20" ht="19.95" customHeight="1">
      <c r="A638" s="79" t="str">
        <f t="shared" si="133"/>
        <v/>
      </c>
      <c r="B638" s="104">
        <f>SUM($A$2:A638)</f>
        <v>0</v>
      </c>
      <c r="C638" s="105" t="str">
        <f>'Agripp Woods (Asia, EU)'!A218</f>
        <v>W203</v>
      </c>
      <c r="D638" s="105">
        <f>IF(VLOOKUP(C638,'Agripp Woods (Asia, EU)'!$A$12:$AE$830,30,0)="",0,VLOOKUP(C638,'Agripp Woods (Asia, EU)'!$A$12:$AE$830,30,0))</f>
        <v>0</v>
      </c>
      <c r="E638" s="105">
        <v>637</v>
      </c>
      <c r="F638" s="106">
        <f>IF(VLOOKUP(C638,'Agripp Woods (Asia, EU)'!$A$12:$AG$717,32,0)="",0,VLOOKUP(C638,'Agripp Woods (Asia, EU)'!$A$12:$AG$717,32,0))</f>
        <v>0</v>
      </c>
      <c r="G638" s="107"/>
      <c r="H638" s="107"/>
      <c r="I638" s="107"/>
      <c r="J638" s="107"/>
      <c r="K638" s="107"/>
      <c r="L638" s="107"/>
      <c r="M638" s="107"/>
      <c r="N638" s="107"/>
      <c r="O638" s="107"/>
      <c r="P638" s="107"/>
      <c r="Q638" s="107"/>
      <c r="R638" s="107"/>
      <c r="S638" s="190"/>
      <c r="T638" s="107"/>
    </row>
    <row r="639" spans="1:20" ht="19.95" customHeight="1">
      <c r="A639" s="79" t="str">
        <f t="shared" si="133"/>
        <v/>
      </c>
      <c r="B639" s="104">
        <f>SUM($A$2:A639)</f>
        <v>0</v>
      </c>
      <c r="C639" s="105" t="str">
        <f>'Agripp Woods (Asia, EU)'!A219</f>
        <v>W204</v>
      </c>
      <c r="D639" s="105">
        <f>IF(VLOOKUP(C639,'Agripp Woods (Asia, EU)'!$A$12:$AE$830,30,0)="",0,VLOOKUP(C639,'Agripp Woods (Asia, EU)'!$A$12:$AE$830,30,0))</f>
        <v>0</v>
      </c>
      <c r="E639" s="105">
        <v>638</v>
      </c>
      <c r="F639" s="106">
        <f>IF(VLOOKUP(C639,'Agripp Woods (Asia, EU)'!$A$12:$AG$717,32,0)="",0,VLOOKUP(C639,'Agripp Woods (Asia, EU)'!$A$12:$AG$717,32,0))</f>
        <v>0</v>
      </c>
      <c r="G639" s="107"/>
      <c r="H639" s="107"/>
      <c r="I639" s="107"/>
      <c r="J639" s="107"/>
      <c r="K639" s="107"/>
      <c r="L639" s="107"/>
      <c r="M639" s="107"/>
      <c r="N639" s="107"/>
      <c r="O639" s="107"/>
      <c r="P639" s="107"/>
      <c r="Q639" s="107"/>
      <c r="R639" s="107"/>
      <c r="S639" s="190"/>
      <c r="T639" s="107"/>
    </row>
    <row r="640" spans="1:20" ht="19.95" customHeight="1">
      <c r="A640" s="79" t="str">
        <f t="shared" si="133"/>
        <v/>
      </c>
      <c r="B640" s="104">
        <f>SUM($A$2:A640)</f>
        <v>0</v>
      </c>
      <c r="C640" s="105" t="str">
        <f>'Agripp Woods (Asia, EU)'!A220</f>
        <v>W205</v>
      </c>
      <c r="D640" s="105">
        <f>IF(VLOOKUP(C640,'Agripp Woods (Asia, EU)'!$A$12:$AE$830,30,0)="",0,VLOOKUP(C640,'Agripp Woods (Asia, EU)'!$A$12:$AE$830,30,0))</f>
        <v>0</v>
      </c>
      <c r="E640" s="105">
        <v>639</v>
      </c>
      <c r="F640" s="106">
        <f>IF(VLOOKUP(C640,'Agripp Woods (Asia, EU)'!$A$12:$AG$717,32,0)="",0,VLOOKUP(C640,'Agripp Woods (Asia, EU)'!$A$12:$AG$717,32,0))</f>
        <v>0</v>
      </c>
      <c r="G640" s="107"/>
      <c r="H640" s="107"/>
      <c r="I640" s="107"/>
      <c r="J640" s="107"/>
      <c r="K640" s="107"/>
      <c r="L640" s="107"/>
      <c r="M640" s="107"/>
      <c r="N640" s="107"/>
      <c r="O640" s="107"/>
      <c r="P640" s="107"/>
      <c r="Q640" s="107"/>
      <c r="R640" s="107"/>
      <c r="S640" s="190"/>
      <c r="T640" s="107"/>
    </row>
    <row r="641" spans="1:20" ht="19.95" customHeight="1">
      <c r="A641" s="79" t="str">
        <f t="shared" si="133"/>
        <v/>
      </c>
      <c r="B641" s="104">
        <f>SUM($A$2:A641)</f>
        <v>0</v>
      </c>
      <c r="C641" s="105" t="str">
        <f>'Agripp Woods (Asia, EU)'!A221</f>
        <v>W206</v>
      </c>
      <c r="D641" s="105">
        <f>IF(VLOOKUP(C641,'Agripp Woods (Asia, EU)'!$A$12:$AE$830,30,0)="",0,VLOOKUP(C641,'Agripp Woods (Asia, EU)'!$A$12:$AE$830,30,0))</f>
        <v>0</v>
      </c>
      <c r="E641" s="105">
        <v>640</v>
      </c>
      <c r="F641" s="106">
        <f>IF(VLOOKUP(C641,'Agripp Woods (Asia, EU)'!$A$12:$AG$717,32,0)="",0,VLOOKUP(C641,'Agripp Woods (Asia, EU)'!$A$12:$AG$717,32,0))</f>
        <v>0</v>
      </c>
      <c r="G641" s="107"/>
      <c r="H641" s="107"/>
      <c r="I641" s="107"/>
      <c r="J641" s="107"/>
      <c r="K641" s="107"/>
      <c r="L641" s="107"/>
      <c r="M641" s="107"/>
      <c r="N641" s="107"/>
      <c r="O641" s="107"/>
      <c r="P641" s="107"/>
      <c r="Q641" s="107"/>
      <c r="R641" s="107"/>
      <c r="S641" s="190"/>
      <c r="T641" s="107"/>
    </row>
    <row r="642" spans="1:20" ht="19.95" customHeight="1">
      <c r="A642" s="79" t="str">
        <f t="shared" si="133"/>
        <v/>
      </c>
      <c r="B642" s="104">
        <f>SUM($A$2:A642)</f>
        <v>0</v>
      </c>
      <c r="C642" s="105" t="str">
        <f>'Agripp Woods (Asia, EU)'!A222</f>
        <v>W207</v>
      </c>
      <c r="D642" s="105">
        <f>IF(VLOOKUP(C642,'Agripp Woods (Asia, EU)'!$A$12:$AE$830,30,0)="",0,VLOOKUP(C642,'Agripp Woods (Asia, EU)'!$A$12:$AE$830,30,0))</f>
        <v>0</v>
      </c>
      <c r="E642" s="105">
        <v>641</v>
      </c>
      <c r="F642" s="106">
        <f>IF(VLOOKUP(C642,'Agripp Woods (Asia, EU)'!$A$12:$AG$717,32,0)="",0,VLOOKUP(C642,'Agripp Woods (Asia, EU)'!$A$12:$AG$717,32,0))</f>
        <v>0</v>
      </c>
      <c r="G642" s="107"/>
      <c r="H642" s="107"/>
      <c r="I642" s="107"/>
      <c r="J642" s="107"/>
      <c r="K642" s="107"/>
      <c r="L642" s="107"/>
      <c r="M642" s="107"/>
      <c r="N642" s="107"/>
      <c r="O642" s="107"/>
      <c r="P642" s="107"/>
      <c r="Q642" s="107"/>
      <c r="R642" s="107"/>
      <c r="S642" s="190"/>
      <c r="T642" s="107"/>
    </row>
    <row r="643" spans="1:20" ht="19.95" customHeight="1">
      <c r="A643" s="79" t="str">
        <f t="shared" si="133"/>
        <v/>
      </c>
      <c r="B643" s="104">
        <f>SUM($A$2:A643)</f>
        <v>0</v>
      </c>
      <c r="C643" s="105" t="str">
        <f>'Agripp Woods (Asia, EU)'!A223</f>
        <v>W208</v>
      </c>
      <c r="D643" s="105">
        <f>IF(VLOOKUP(C643,'Agripp Woods (Asia, EU)'!$A$12:$AE$830,30,0)="",0,VLOOKUP(C643,'Agripp Woods (Asia, EU)'!$A$12:$AE$830,30,0))</f>
        <v>0</v>
      </c>
      <c r="E643" s="105">
        <v>642</v>
      </c>
      <c r="F643" s="106">
        <f>IF(VLOOKUP(C643,'Agripp Woods (Asia, EU)'!$A$12:$AG$717,32,0)="",0,VLOOKUP(C643,'Agripp Woods (Asia, EU)'!$A$12:$AG$717,32,0))</f>
        <v>0</v>
      </c>
      <c r="G643" s="107"/>
      <c r="H643" s="107"/>
      <c r="I643" s="107"/>
      <c r="J643" s="107"/>
      <c r="K643" s="107"/>
      <c r="L643" s="107"/>
      <c r="M643" s="107"/>
      <c r="N643" s="107"/>
      <c r="O643" s="107"/>
      <c r="P643" s="107"/>
      <c r="Q643" s="107"/>
      <c r="R643" s="107"/>
      <c r="S643" s="190"/>
      <c r="T643" s="107"/>
    </row>
    <row r="644" spans="1:20" ht="19.95" customHeight="1">
      <c r="A644" s="79" t="str">
        <f t="shared" si="133"/>
        <v/>
      </c>
      <c r="B644" s="104">
        <f>SUM($A$2:A644)</f>
        <v>0</v>
      </c>
      <c r="C644" s="105" t="str">
        <f>'Agripp Woods (Asia, EU)'!A224</f>
        <v>W209</v>
      </c>
      <c r="D644" s="105">
        <f>IF(VLOOKUP(C644,'Agripp Woods (Asia, EU)'!$A$12:$AE$830,30,0)="",0,VLOOKUP(C644,'Agripp Woods (Asia, EU)'!$A$12:$AE$830,30,0))</f>
        <v>0</v>
      </c>
      <c r="E644" s="105">
        <v>643</v>
      </c>
      <c r="F644" s="106">
        <f>IF(VLOOKUP(C644,'Agripp Woods (Asia, EU)'!$A$12:$AG$717,32,0)="",0,VLOOKUP(C644,'Agripp Woods (Asia, EU)'!$A$12:$AG$717,32,0))</f>
        <v>0</v>
      </c>
      <c r="G644" s="107"/>
      <c r="H644" s="107"/>
      <c r="I644" s="107"/>
      <c r="J644" s="107"/>
      <c r="K644" s="107"/>
      <c r="L644" s="107"/>
      <c r="M644" s="107"/>
      <c r="N644" s="107"/>
      <c r="O644" s="107"/>
      <c r="P644" s="107"/>
      <c r="Q644" s="107"/>
      <c r="R644" s="107"/>
      <c r="S644" s="190"/>
      <c r="T644" s="107"/>
    </row>
    <row r="645" spans="1:20" ht="19.95" customHeight="1">
      <c r="A645" s="79" t="str">
        <f t="shared" si="133"/>
        <v/>
      </c>
      <c r="B645" s="104">
        <f>SUM($A$2:A645)</f>
        <v>0</v>
      </c>
      <c r="C645" s="105" t="str">
        <f>'Agripp Woods (Asia, EU)'!A225</f>
        <v>W210</v>
      </c>
      <c r="D645" s="105">
        <f>IF(VLOOKUP(C645,'Agripp Woods (Asia, EU)'!$A$12:$AE$830,30,0)="",0,VLOOKUP(C645,'Agripp Woods (Asia, EU)'!$A$12:$AE$830,30,0))</f>
        <v>0</v>
      </c>
      <c r="E645" s="105">
        <v>644</v>
      </c>
      <c r="F645" s="106">
        <f>IF(VLOOKUP(C645,'Agripp Woods (Asia, EU)'!$A$12:$AG$717,32,0)="",0,VLOOKUP(C645,'Agripp Woods (Asia, EU)'!$A$12:$AG$717,32,0))</f>
        <v>0</v>
      </c>
      <c r="G645" s="107"/>
      <c r="H645" s="107"/>
      <c r="I645" s="107"/>
      <c r="J645" s="107"/>
      <c r="K645" s="107"/>
      <c r="L645" s="107"/>
      <c r="M645" s="107"/>
      <c r="N645" s="107"/>
      <c r="O645" s="107"/>
      <c r="P645" s="107"/>
      <c r="Q645" s="107"/>
      <c r="R645" s="107"/>
      <c r="S645" s="190"/>
      <c r="T645" s="107"/>
    </row>
    <row r="646" spans="1:20" ht="19.95" customHeight="1">
      <c r="A646" s="79" t="str">
        <f t="shared" si="133"/>
        <v/>
      </c>
      <c r="B646" s="104">
        <f>SUM($A$2:A646)</f>
        <v>0</v>
      </c>
      <c r="C646" s="105" t="str">
        <f>'Agripp Woods (Asia, EU)'!A226</f>
        <v>W211</v>
      </c>
      <c r="D646" s="105">
        <f>IF(VLOOKUP(C646,'Agripp Woods (Asia, EU)'!$A$12:$AE$830,30,0)="",0,VLOOKUP(C646,'Agripp Woods (Asia, EU)'!$A$12:$AE$830,30,0))</f>
        <v>0</v>
      </c>
      <c r="E646" s="105">
        <v>645</v>
      </c>
      <c r="F646" s="106">
        <f>IF(VLOOKUP(C646,'Agripp Woods (Asia, EU)'!$A$12:$AG$717,32,0)="",0,VLOOKUP(C646,'Agripp Woods (Asia, EU)'!$A$12:$AG$717,32,0))</f>
        <v>0</v>
      </c>
      <c r="G646" s="107"/>
      <c r="H646" s="107"/>
      <c r="I646" s="107"/>
      <c r="J646" s="107"/>
      <c r="K646" s="107"/>
      <c r="L646" s="107"/>
      <c r="M646" s="107"/>
      <c r="N646" s="107"/>
      <c r="O646" s="107"/>
      <c r="P646" s="107"/>
      <c r="Q646" s="107"/>
      <c r="R646" s="107"/>
      <c r="S646" s="190"/>
      <c r="T646" s="107"/>
    </row>
    <row r="647" spans="1:20" ht="19.95" customHeight="1">
      <c r="A647" s="79" t="str">
        <f t="shared" si="133"/>
        <v/>
      </c>
      <c r="B647" s="104">
        <f>SUM($A$2:A647)</f>
        <v>0</v>
      </c>
      <c r="C647" s="105" t="str">
        <f>'Agripp Woods (Asia, EU)'!A227</f>
        <v>W212</v>
      </c>
      <c r="D647" s="105">
        <f>IF(VLOOKUP(C647,'Agripp Woods (Asia, EU)'!$A$12:$AE$830,30,0)="",0,VLOOKUP(C647,'Agripp Woods (Asia, EU)'!$A$12:$AE$830,30,0))</f>
        <v>0</v>
      </c>
      <c r="E647" s="105">
        <v>646</v>
      </c>
      <c r="F647" s="106">
        <f>IF(VLOOKUP(C647,'Agripp Woods (Asia, EU)'!$A$12:$AG$717,32,0)="",0,VLOOKUP(C647,'Agripp Woods (Asia, EU)'!$A$12:$AG$717,32,0))</f>
        <v>0</v>
      </c>
      <c r="G647" s="107"/>
      <c r="H647" s="107"/>
      <c r="I647" s="107"/>
      <c r="J647" s="107"/>
      <c r="K647" s="107"/>
      <c r="L647" s="107"/>
      <c r="M647" s="107"/>
      <c r="N647" s="107"/>
      <c r="O647" s="107"/>
      <c r="P647" s="107"/>
      <c r="Q647" s="107"/>
      <c r="R647" s="107"/>
      <c r="S647" s="190"/>
      <c r="T647" s="107"/>
    </row>
    <row r="648" spans="1:20" ht="19.95" customHeight="1">
      <c r="A648" s="79" t="str">
        <f t="shared" si="133"/>
        <v/>
      </c>
      <c r="B648" s="104">
        <f>SUM($A$2:A648)</f>
        <v>0</v>
      </c>
      <c r="C648" s="105" t="str">
        <f>'Agripp Woods (Asia, EU)'!A228</f>
        <v>W213</v>
      </c>
      <c r="D648" s="105">
        <f>IF(VLOOKUP(C648,'Agripp Woods (Asia, EU)'!$A$12:$AE$830,30,0)="",0,VLOOKUP(C648,'Agripp Woods (Asia, EU)'!$A$12:$AE$830,30,0))</f>
        <v>0</v>
      </c>
      <c r="E648" s="105">
        <v>647</v>
      </c>
      <c r="F648" s="106">
        <f>IF(VLOOKUP(C648,'Agripp Woods (Asia, EU)'!$A$12:$AG$717,32,0)="",0,VLOOKUP(C648,'Agripp Woods (Asia, EU)'!$A$12:$AG$717,32,0))</f>
        <v>0</v>
      </c>
      <c r="G648" s="107"/>
      <c r="H648" s="107"/>
      <c r="I648" s="107"/>
      <c r="J648" s="107"/>
      <c r="K648" s="107"/>
      <c r="L648" s="107"/>
      <c r="M648" s="107"/>
      <c r="N648" s="107"/>
      <c r="O648" s="107"/>
      <c r="P648" s="107"/>
      <c r="Q648" s="107"/>
      <c r="R648" s="107"/>
      <c r="S648" s="190"/>
      <c r="T648" s="107"/>
    </row>
    <row r="649" spans="1:20" ht="19.95" customHeight="1">
      <c r="A649" s="79" t="str">
        <f t="shared" si="133"/>
        <v/>
      </c>
      <c r="B649" s="104">
        <f>SUM($A$2:A649)</f>
        <v>0</v>
      </c>
      <c r="C649" s="105" t="str">
        <f>'Agripp Woods (Asia, EU)'!A229</f>
        <v>W214</v>
      </c>
      <c r="D649" s="105">
        <f>IF(VLOOKUP(C649,'Agripp Woods (Asia, EU)'!$A$12:$AE$830,30,0)="",0,VLOOKUP(C649,'Agripp Woods (Asia, EU)'!$A$12:$AE$830,30,0))</f>
        <v>0</v>
      </c>
      <c r="E649" s="105">
        <v>648</v>
      </c>
      <c r="F649" s="106">
        <f>IF(VLOOKUP(C649,'Agripp Woods (Asia, EU)'!$A$12:$AG$717,32,0)="",0,VLOOKUP(C649,'Agripp Woods (Asia, EU)'!$A$12:$AG$717,32,0))</f>
        <v>0</v>
      </c>
      <c r="G649" s="107"/>
      <c r="H649" s="107"/>
      <c r="I649" s="107"/>
      <c r="J649" s="107"/>
      <c r="K649" s="107"/>
      <c r="L649" s="107"/>
      <c r="M649" s="107"/>
      <c r="N649" s="107"/>
      <c r="O649" s="107"/>
      <c r="P649" s="107"/>
      <c r="Q649" s="107"/>
      <c r="R649" s="107"/>
      <c r="S649" s="190"/>
      <c r="T649" s="107"/>
    </row>
    <row r="650" spans="1:20" ht="19.95" customHeight="1">
      <c r="A650" s="79" t="str">
        <f t="shared" si="133"/>
        <v/>
      </c>
      <c r="B650" s="104">
        <f>SUM($A$2:A650)</f>
        <v>0</v>
      </c>
      <c r="C650" s="105" t="str">
        <f>'Agripp Woods (Asia, EU)'!A230</f>
        <v>W215</v>
      </c>
      <c r="D650" s="105">
        <f>IF(VLOOKUP(C650,'Agripp Woods (Asia, EU)'!$A$12:$AE$830,30,0)="",0,VLOOKUP(C650,'Agripp Woods (Asia, EU)'!$A$12:$AE$830,30,0))</f>
        <v>0</v>
      </c>
      <c r="E650" s="105">
        <v>649</v>
      </c>
      <c r="F650" s="106">
        <f>IF(VLOOKUP(C650,'Agripp Woods (Asia, EU)'!$A$12:$AG$717,32,0)="",0,VLOOKUP(C650,'Agripp Woods (Asia, EU)'!$A$12:$AG$717,32,0))</f>
        <v>0</v>
      </c>
      <c r="G650" s="107"/>
      <c r="H650" s="107"/>
      <c r="I650" s="107"/>
      <c r="J650" s="107"/>
      <c r="K650" s="107"/>
      <c r="L650" s="107"/>
      <c r="M650" s="107"/>
      <c r="N650" s="107"/>
      <c r="O650" s="107"/>
      <c r="P650" s="107"/>
      <c r="Q650" s="107"/>
      <c r="R650" s="107"/>
      <c r="S650" s="190"/>
      <c r="T650" s="107"/>
    </row>
    <row r="651" spans="1:20" ht="19.95" customHeight="1">
      <c r="A651" s="79" t="str">
        <f t="shared" si="133"/>
        <v/>
      </c>
      <c r="B651" s="104">
        <f>SUM($A$2:A651)</f>
        <v>0</v>
      </c>
      <c r="C651" s="105" t="str">
        <f>'Agripp Woods (Asia, EU)'!A231</f>
        <v>W216</v>
      </c>
      <c r="D651" s="105">
        <f>IF(VLOOKUP(C651,'Agripp Woods (Asia, EU)'!$A$12:$AE$830,30,0)="",0,VLOOKUP(C651,'Agripp Woods (Asia, EU)'!$A$12:$AE$830,30,0))</f>
        <v>0</v>
      </c>
      <c r="E651" s="105">
        <v>650</v>
      </c>
      <c r="F651" s="106">
        <f>IF(VLOOKUP(C651,'Agripp Woods (Asia, EU)'!$A$12:$AG$717,32,0)="",0,VLOOKUP(C651,'Agripp Woods (Asia, EU)'!$A$12:$AG$717,32,0))</f>
        <v>0</v>
      </c>
      <c r="G651" s="107"/>
      <c r="H651" s="107"/>
      <c r="I651" s="107"/>
      <c r="J651" s="107"/>
      <c r="K651" s="107"/>
      <c r="L651" s="107"/>
      <c r="M651" s="107"/>
      <c r="N651" s="107"/>
      <c r="O651" s="107"/>
      <c r="P651" s="107"/>
      <c r="Q651" s="107"/>
      <c r="R651" s="107"/>
      <c r="S651" s="190"/>
      <c r="T651" s="107"/>
    </row>
    <row r="652" spans="1:20" ht="19.95" customHeight="1">
      <c r="A652" s="79" t="str">
        <f t="shared" si="133"/>
        <v/>
      </c>
      <c r="B652" s="104">
        <f>SUM($A$2:A652)</f>
        <v>0</v>
      </c>
      <c r="C652" s="105" t="str">
        <f>'Agripp Woods (Asia, EU)'!A232</f>
        <v>W217</v>
      </c>
      <c r="D652" s="105">
        <f>IF(VLOOKUP(C652,'Agripp Woods (Asia, EU)'!$A$12:$AE$830,30,0)="",0,VLOOKUP(C652,'Agripp Woods (Asia, EU)'!$A$12:$AE$830,30,0))</f>
        <v>0</v>
      </c>
      <c r="E652" s="105">
        <v>651</v>
      </c>
      <c r="F652" s="106">
        <f>IF(VLOOKUP(C652,'Agripp Woods (Asia, EU)'!$A$12:$AG$717,32,0)="",0,VLOOKUP(C652,'Agripp Woods (Asia, EU)'!$A$12:$AG$717,32,0))</f>
        <v>0</v>
      </c>
      <c r="G652" s="107"/>
      <c r="H652" s="107"/>
      <c r="I652" s="107"/>
      <c r="J652" s="107"/>
      <c r="K652" s="107"/>
      <c r="L652" s="107"/>
      <c r="M652" s="107"/>
      <c r="N652" s="107"/>
      <c r="O652" s="107"/>
      <c r="P652" s="107"/>
      <c r="Q652" s="107"/>
      <c r="R652" s="107"/>
      <c r="S652" s="190"/>
      <c r="T652" s="107"/>
    </row>
    <row r="653" spans="1:20" ht="19.95" customHeight="1">
      <c r="A653" s="79" t="str">
        <f t="shared" si="133"/>
        <v/>
      </c>
      <c r="B653" s="104">
        <f>SUM($A$2:A653)</f>
        <v>0</v>
      </c>
      <c r="C653" s="105" t="str">
        <f>'Agripp Woods (Asia, EU)'!A233</f>
        <v>W218</v>
      </c>
      <c r="D653" s="105">
        <f>IF(VLOOKUP(C653,'Agripp Woods (Asia, EU)'!$A$12:$AE$830,30,0)="",0,VLOOKUP(C653,'Agripp Woods (Asia, EU)'!$A$12:$AE$830,30,0))</f>
        <v>0</v>
      </c>
      <c r="E653" s="105">
        <v>652</v>
      </c>
      <c r="F653" s="106">
        <f>IF(VLOOKUP(C653,'Agripp Woods (Asia, EU)'!$A$12:$AG$717,32,0)="",0,VLOOKUP(C653,'Agripp Woods (Asia, EU)'!$A$12:$AG$717,32,0))</f>
        <v>0</v>
      </c>
      <c r="G653" s="107"/>
      <c r="H653" s="107"/>
      <c r="I653" s="107"/>
      <c r="J653" s="107"/>
      <c r="K653" s="107"/>
      <c r="L653" s="107"/>
      <c r="M653" s="107"/>
      <c r="N653" s="107"/>
      <c r="O653" s="107"/>
      <c r="P653" s="107"/>
      <c r="Q653" s="107"/>
      <c r="R653" s="107"/>
      <c r="S653" s="190"/>
      <c r="T653" s="107"/>
    </row>
    <row r="654" spans="1:20" ht="19.95" customHeight="1">
      <c r="A654" s="79" t="str">
        <f t="shared" ref="A654:A717" si="134">IF(D654=0,"",1)</f>
        <v/>
      </c>
      <c r="B654" s="104">
        <f>SUM($A$2:A654)</f>
        <v>0</v>
      </c>
      <c r="C654" s="105" t="str">
        <f>'Agripp Woods (Asia, EU)'!A234</f>
        <v>W219</v>
      </c>
      <c r="D654" s="105">
        <f>IF(VLOOKUP(C654,'Agripp Woods (Asia, EU)'!$A$12:$AE$830,30,0)="",0,VLOOKUP(C654,'Agripp Woods (Asia, EU)'!$A$12:$AE$830,30,0))</f>
        <v>0</v>
      </c>
      <c r="E654" s="105">
        <v>653</v>
      </c>
      <c r="F654" s="106">
        <f>IF(VLOOKUP(C654,'Agripp Woods (Asia, EU)'!$A$12:$AG$717,32,0)="",0,VLOOKUP(C654,'Agripp Woods (Asia, EU)'!$A$12:$AG$717,32,0))</f>
        <v>0</v>
      </c>
      <c r="G654" s="107"/>
      <c r="H654" s="107"/>
      <c r="I654" s="107"/>
      <c r="J654" s="107"/>
      <c r="K654" s="107"/>
      <c r="L654" s="107"/>
      <c r="M654" s="107"/>
      <c r="N654" s="107"/>
      <c r="O654" s="107"/>
      <c r="P654" s="107"/>
      <c r="Q654" s="107"/>
      <c r="R654" s="107"/>
      <c r="S654" s="190"/>
      <c r="T654" s="107"/>
    </row>
    <row r="655" spans="1:20" ht="19.95" customHeight="1">
      <c r="A655" s="79" t="str">
        <f t="shared" si="134"/>
        <v/>
      </c>
      <c r="B655" s="104">
        <f>SUM($A$2:A655)</f>
        <v>0</v>
      </c>
      <c r="C655" s="105" t="str">
        <f>'Agripp Woods (Asia, EU)'!A235</f>
        <v>W220</v>
      </c>
      <c r="D655" s="105">
        <f>IF(VLOOKUP(C655,'Agripp Woods (Asia, EU)'!$A$12:$AE$830,30,0)="",0,VLOOKUP(C655,'Agripp Woods (Asia, EU)'!$A$12:$AE$830,30,0))</f>
        <v>0</v>
      </c>
      <c r="E655" s="105">
        <v>654</v>
      </c>
      <c r="F655" s="106">
        <f>IF(VLOOKUP(C655,'Agripp Woods (Asia, EU)'!$A$12:$AG$717,32,0)="",0,VLOOKUP(C655,'Agripp Woods (Asia, EU)'!$A$12:$AG$717,32,0))</f>
        <v>0</v>
      </c>
      <c r="G655" s="107"/>
      <c r="H655" s="107"/>
      <c r="I655" s="107"/>
      <c r="J655" s="107"/>
      <c r="K655" s="107"/>
      <c r="L655" s="107"/>
      <c r="M655" s="107"/>
      <c r="N655" s="107"/>
      <c r="O655" s="107"/>
      <c r="P655" s="107"/>
      <c r="Q655" s="107"/>
      <c r="R655" s="107"/>
      <c r="S655" s="190"/>
      <c r="T655" s="107"/>
    </row>
    <row r="656" spans="1:20" ht="19.95" customHeight="1">
      <c r="A656" s="79" t="str">
        <f t="shared" si="134"/>
        <v/>
      </c>
      <c r="B656" s="104">
        <f>SUM($A$2:A656)</f>
        <v>0</v>
      </c>
      <c r="C656" s="105" t="str">
        <f>'Agripp Woods (Asia, EU)'!A236</f>
        <v>W221</v>
      </c>
      <c r="D656" s="105">
        <f>IF(VLOOKUP(C656,'Agripp Woods (Asia, EU)'!$A$12:$AE$830,30,0)="",0,VLOOKUP(C656,'Agripp Woods (Asia, EU)'!$A$12:$AE$830,30,0))</f>
        <v>0</v>
      </c>
      <c r="E656" s="105">
        <v>655</v>
      </c>
      <c r="F656" s="106">
        <f>IF(VLOOKUP(C656,'Agripp Woods (Asia, EU)'!$A$12:$AG$717,32,0)="",0,VLOOKUP(C656,'Agripp Woods (Asia, EU)'!$A$12:$AG$717,32,0))</f>
        <v>0</v>
      </c>
      <c r="G656" s="107"/>
      <c r="H656" s="107"/>
      <c r="I656" s="107"/>
      <c r="J656" s="107"/>
      <c r="K656" s="107"/>
      <c r="L656" s="107"/>
      <c r="M656" s="107"/>
      <c r="N656" s="107"/>
      <c r="O656" s="107"/>
      <c r="P656" s="107"/>
      <c r="Q656" s="107"/>
      <c r="R656" s="107"/>
      <c r="S656" s="190"/>
      <c r="T656" s="107"/>
    </row>
    <row r="657" spans="1:20" ht="19.95" customHeight="1">
      <c r="A657" s="79" t="str">
        <f t="shared" si="134"/>
        <v/>
      </c>
      <c r="B657" s="104">
        <f>SUM($A$2:A657)</f>
        <v>0</v>
      </c>
      <c r="C657" s="105" t="str">
        <f>'Agripp Woods (Asia, EU)'!A237</f>
        <v>W222</v>
      </c>
      <c r="D657" s="105">
        <f>IF(VLOOKUP(C657,'Agripp Woods (Asia, EU)'!$A$12:$AE$830,30,0)="",0,VLOOKUP(C657,'Agripp Woods (Asia, EU)'!$A$12:$AE$830,30,0))</f>
        <v>0</v>
      </c>
      <c r="E657" s="105">
        <v>656</v>
      </c>
      <c r="F657" s="106">
        <f>IF(VLOOKUP(C657,'Agripp Woods (Asia, EU)'!$A$12:$AG$717,32,0)="",0,VLOOKUP(C657,'Agripp Woods (Asia, EU)'!$A$12:$AG$717,32,0))</f>
        <v>0</v>
      </c>
      <c r="G657" s="107"/>
      <c r="H657" s="107"/>
      <c r="I657" s="107"/>
      <c r="J657" s="107"/>
      <c r="K657" s="107"/>
      <c r="L657" s="107"/>
      <c r="M657" s="107"/>
      <c r="N657" s="107"/>
      <c r="O657" s="107"/>
      <c r="P657" s="107"/>
      <c r="Q657" s="107"/>
      <c r="R657" s="107"/>
      <c r="S657" s="190"/>
      <c r="T657" s="107"/>
    </row>
    <row r="658" spans="1:20" ht="19.95" customHeight="1">
      <c r="A658" s="79" t="str">
        <f t="shared" si="134"/>
        <v/>
      </c>
      <c r="B658" s="104">
        <f>SUM($A$2:A658)</f>
        <v>0</v>
      </c>
      <c r="C658" s="105" t="str">
        <f>'Agripp Woods (Asia, EU)'!A238</f>
        <v>W223</v>
      </c>
      <c r="D658" s="105">
        <f>IF(VLOOKUP(C658,'Agripp Woods (Asia, EU)'!$A$12:$AE$830,30,0)="",0,VLOOKUP(C658,'Agripp Woods (Asia, EU)'!$A$12:$AE$830,30,0))</f>
        <v>0</v>
      </c>
      <c r="E658" s="105">
        <v>657</v>
      </c>
      <c r="F658" s="106">
        <f>IF(VLOOKUP(C658,'Agripp Woods (Asia, EU)'!$A$12:$AG$717,32,0)="",0,VLOOKUP(C658,'Agripp Woods (Asia, EU)'!$A$12:$AG$717,32,0))</f>
        <v>0</v>
      </c>
      <c r="G658" s="107"/>
      <c r="H658" s="107"/>
      <c r="I658" s="107"/>
      <c r="J658" s="107"/>
      <c r="K658" s="107"/>
      <c r="L658" s="107"/>
      <c r="M658" s="107"/>
      <c r="N658" s="107"/>
      <c r="O658" s="107"/>
      <c r="P658" s="107"/>
      <c r="Q658" s="107"/>
      <c r="R658" s="107"/>
      <c r="S658" s="190"/>
      <c r="T658" s="107"/>
    </row>
    <row r="659" spans="1:20" ht="19.95" customHeight="1">
      <c r="A659" s="79" t="str">
        <f t="shared" si="134"/>
        <v/>
      </c>
      <c r="B659" s="104">
        <f>SUM($A$2:A659)</f>
        <v>0</v>
      </c>
      <c r="C659" s="105" t="str">
        <f>'Agripp Woods (Asia, EU)'!A239</f>
        <v>W224</v>
      </c>
      <c r="D659" s="105">
        <f>IF(VLOOKUP(C659,'Agripp Woods (Asia, EU)'!$A$12:$AE$830,30,0)="",0,VLOOKUP(C659,'Agripp Woods (Asia, EU)'!$A$12:$AE$830,30,0))</f>
        <v>0</v>
      </c>
      <c r="E659" s="105">
        <v>658</v>
      </c>
      <c r="F659" s="106">
        <f>IF(VLOOKUP(C659,'Agripp Woods (Asia, EU)'!$A$12:$AG$717,32,0)="",0,VLOOKUP(C659,'Agripp Woods (Asia, EU)'!$A$12:$AG$717,32,0))</f>
        <v>0</v>
      </c>
      <c r="G659" s="107"/>
      <c r="H659" s="107"/>
      <c r="I659" s="107"/>
      <c r="J659" s="107"/>
      <c r="K659" s="107"/>
      <c r="L659" s="107"/>
      <c r="M659" s="107"/>
      <c r="N659" s="107"/>
      <c r="O659" s="107"/>
      <c r="P659" s="107"/>
      <c r="Q659" s="107"/>
      <c r="R659" s="107"/>
      <c r="S659" s="190"/>
      <c r="T659" s="107"/>
    </row>
    <row r="660" spans="1:20" ht="19.95" customHeight="1">
      <c r="A660" s="79" t="str">
        <f t="shared" si="134"/>
        <v/>
      </c>
      <c r="B660" s="104">
        <f>SUM($A$2:A660)</f>
        <v>0</v>
      </c>
      <c r="C660" s="105" t="str">
        <f>'Agripp Woods (Asia, EU)'!A240</f>
        <v>W225</v>
      </c>
      <c r="D660" s="105">
        <f>IF(VLOOKUP(C660,'Agripp Woods (Asia, EU)'!$A$12:$AE$830,30,0)="",0,VLOOKUP(C660,'Agripp Woods (Asia, EU)'!$A$12:$AE$830,30,0))</f>
        <v>0</v>
      </c>
      <c r="E660" s="105">
        <v>659</v>
      </c>
      <c r="F660" s="106">
        <f>IF(VLOOKUP(C660,'Agripp Woods (Asia, EU)'!$A$12:$AG$717,32,0)="",0,VLOOKUP(C660,'Agripp Woods (Asia, EU)'!$A$12:$AG$717,32,0))</f>
        <v>0</v>
      </c>
      <c r="G660" s="107"/>
      <c r="H660" s="107"/>
      <c r="I660" s="107"/>
      <c r="J660" s="107"/>
      <c r="K660" s="107"/>
      <c r="L660" s="107"/>
      <c r="M660" s="107"/>
      <c r="N660" s="107"/>
      <c r="O660" s="107"/>
      <c r="P660" s="107"/>
      <c r="Q660" s="107"/>
      <c r="R660" s="107"/>
      <c r="S660" s="190"/>
      <c r="T660" s="107"/>
    </row>
    <row r="661" spans="1:20" ht="19.95" customHeight="1">
      <c r="A661" s="79" t="str">
        <f t="shared" si="134"/>
        <v/>
      </c>
      <c r="B661" s="104">
        <f>SUM($A$2:A661)</f>
        <v>0</v>
      </c>
      <c r="C661" s="105" t="str">
        <f>'Agripp Woods (Asia, EU)'!A241</f>
        <v>W226</v>
      </c>
      <c r="D661" s="105">
        <f>IF(VLOOKUP(C661,'Agripp Woods (Asia, EU)'!$A$12:$AE$830,30,0)="",0,VLOOKUP(C661,'Agripp Woods (Asia, EU)'!$A$12:$AE$830,30,0))</f>
        <v>0</v>
      </c>
      <c r="E661" s="105">
        <v>660</v>
      </c>
      <c r="F661" s="106">
        <f>IF(VLOOKUP(C661,'Agripp Woods (Asia, EU)'!$A$12:$AG$717,32,0)="",0,VLOOKUP(C661,'Agripp Woods (Asia, EU)'!$A$12:$AG$717,32,0))</f>
        <v>0</v>
      </c>
      <c r="G661" s="107"/>
      <c r="H661" s="107"/>
      <c r="I661" s="107"/>
      <c r="J661" s="107"/>
      <c r="K661" s="107"/>
      <c r="L661" s="107"/>
      <c r="M661" s="107"/>
      <c r="N661" s="107"/>
      <c r="O661" s="107"/>
      <c r="P661" s="107"/>
      <c r="Q661" s="107"/>
      <c r="R661" s="107"/>
      <c r="S661" s="190"/>
      <c r="T661" s="107"/>
    </row>
    <row r="662" spans="1:20" ht="19.95" customHeight="1">
      <c r="A662" s="79" t="str">
        <f t="shared" si="134"/>
        <v/>
      </c>
      <c r="B662" s="104">
        <f>SUM($A$2:A662)</f>
        <v>0</v>
      </c>
      <c r="C662" s="105" t="str">
        <f>'Agripp Woods (Asia, EU)'!A242</f>
        <v>W227</v>
      </c>
      <c r="D662" s="105">
        <f>IF(VLOOKUP(C662,'Agripp Woods (Asia, EU)'!$A$12:$AE$830,30,0)="",0,VLOOKUP(C662,'Agripp Woods (Asia, EU)'!$A$12:$AE$830,30,0))</f>
        <v>0</v>
      </c>
      <c r="E662" s="105">
        <v>661</v>
      </c>
      <c r="F662" s="106">
        <f>IF(VLOOKUP(C662,'Agripp Woods (Asia, EU)'!$A$12:$AG$717,32,0)="",0,VLOOKUP(C662,'Agripp Woods (Asia, EU)'!$A$12:$AG$717,32,0))</f>
        <v>0</v>
      </c>
      <c r="G662" s="107"/>
      <c r="H662" s="107"/>
      <c r="I662" s="107"/>
      <c r="J662" s="107"/>
      <c r="K662" s="107"/>
      <c r="L662" s="107"/>
      <c r="M662" s="107"/>
      <c r="N662" s="107"/>
      <c r="O662" s="107"/>
      <c r="P662" s="107"/>
      <c r="Q662" s="107"/>
      <c r="R662" s="107"/>
      <c r="S662" s="190"/>
      <c r="T662" s="107"/>
    </row>
    <row r="663" spans="1:20" ht="19.95" customHeight="1">
      <c r="A663" s="79" t="str">
        <f t="shared" si="134"/>
        <v/>
      </c>
      <c r="B663" s="104">
        <f>SUM($A$2:A663)</f>
        <v>0</v>
      </c>
      <c r="C663" s="105" t="str">
        <f>'Agripp Woods (Asia, EU)'!A243</f>
        <v>W228</v>
      </c>
      <c r="D663" s="105">
        <f>IF(VLOOKUP(C663,'Agripp Woods (Asia, EU)'!$A$12:$AE$830,30,0)="",0,VLOOKUP(C663,'Agripp Woods (Asia, EU)'!$A$12:$AE$830,30,0))</f>
        <v>0</v>
      </c>
      <c r="E663" s="105">
        <v>662</v>
      </c>
      <c r="F663" s="106">
        <f>IF(VLOOKUP(C663,'Agripp Woods (Asia, EU)'!$A$12:$AG$717,32,0)="",0,VLOOKUP(C663,'Agripp Woods (Asia, EU)'!$A$12:$AG$717,32,0))</f>
        <v>0</v>
      </c>
      <c r="G663" s="107"/>
      <c r="H663" s="107"/>
      <c r="I663" s="107"/>
      <c r="J663" s="107"/>
      <c r="K663" s="107"/>
      <c r="L663" s="107"/>
      <c r="M663" s="107"/>
      <c r="N663" s="107"/>
      <c r="O663" s="107"/>
      <c r="P663" s="107"/>
      <c r="Q663" s="107"/>
      <c r="R663" s="107"/>
      <c r="S663" s="190"/>
      <c r="T663" s="107"/>
    </row>
    <row r="664" spans="1:20" ht="19.95" customHeight="1">
      <c r="A664" s="79" t="str">
        <f t="shared" si="134"/>
        <v/>
      </c>
      <c r="B664" s="104">
        <f>SUM($A$2:A664)</f>
        <v>0</v>
      </c>
      <c r="C664" s="105" t="str">
        <f>'Agripp Woods (Asia, EU)'!A244</f>
        <v>W229</v>
      </c>
      <c r="D664" s="105">
        <f>IF(VLOOKUP(C664,'Agripp Woods (Asia, EU)'!$A$12:$AE$830,30,0)="",0,VLOOKUP(C664,'Agripp Woods (Asia, EU)'!$A$12:$AE$830,30,0))</f>
        <v>0</v>
      </c>
      <c r="E664" s="105">
        <v>663</v>
      </c>
      <c r="F664" s="106">
        <f>IF(VLOOKUP(C664,'Agripp Woods (Asia, EU)'!$A$12:$AG$717,32,0)="",0,VLOOKUP(C664,'Agripp Woods (Asia, EU)'!$A$12:$AG$717,32,0))</f>
        <v>0</v>
      </c>
      <c r="G664" s="107"/>
      <c r="H664" s="107"/>
      <c r="I664" s="107"/>
      <c r="J664" s="107"/>
      <c r="K664" s="107"/>
      <c r="L664" s="107"/>
      <c r="M664" s="107"/>
      <c r="N664" s="107"/>
      <c r="O664" s="107"/>
      <c r="P664" s="107"/>
      <c r="Q664" s="107"/>
      <c r="R664" s="107"/>
      <c r="S664" s="190"/>
      <c r="T664" s="107"/>
    </row>
    <row r="665" spans="1:20" ht="19.95" customHeight="1">
      <c r="A665" s="79" t="str">
        <f t="shared" si="134"/>
        <v/>
      </c>
      <c r="B665" s="104">
        <f>SUM($A$2:A665)</f>
        <v>0</v>
      </c>
      <c r="C665" s="105" t="str">
        <f>'Agripp Woods (Asia, EU)'!A245</f>
        <v>W230</v>
      </c>
      <c r="D665" s="105">
        <f>IF(VLOOKUP(C665,'Agripp Woods (Asia, EU)'!$A$12:$AE$830,30,0)="",0,VLOOKUP(C665,'Agripp Woods (Asia, EU)'!$A$12:$AE$830,30,0))</f>
        <v>0</v>
      </c>
      <c r="E665" s="105">
        <v>664</v>
      </c>
      <c r="F665" s="106">
        <f>IF(VLOOKUP(C665,'Agripp Woods (Asia, EU)'!$A$12:$AG$717,32,0)="",0,VLOOKUP(C665,'Agripp Woods (Asia, EU)'!$A$12:$AG$717,32,0))</f>
        <v>0</v>
      </c>
      <c r="G665" s="107"/>
      <c r="H665" s="107"/>
      <c r="I665" s="107"/>
      <c r="J665" s="107"/>
      <c r="K665" s="107"/>
      <c r="L665" s="107"/>
      <c r="M665" s="107"/>
      <c r="N665" s="107"/>
      <c r="O665" s="107"/>
      <c r="P665" s="107"/>
      <c r="Q665" s="107"/>
      <c r="R665" s="107"/>
      <c r="S665" s="190"/>
      <c r="T665" s="107"/>
    </row>
    <row r="666" spans="1:20" ht="19.95" customHeight="1">
      <c r="A666" s="79" t="str">
        <f t="shared" si="134"/>
        <v/>
      </c>
      <c r="B666" s="104">
        <f>SUM($A$2:A666)</f>
        <v>0</v>
      </c>
      <c r="C666" s="105" t="str">
        <f>'Agripp Woods (Asia, EU)'!A246</f>
        <v>W231</v>
      </c>
      <c r="D666" s="105">
        <f>IF(VLOOKUP(C666,'Agripp Woods (Asia, EU)'!$A$12:$AE$830,30,0)="",0,VLOOKUP(C666,'Agripp Woods (Asia, EU)'!$A$12:$AE$830,30,0))</f>
        <v>0</v>
      </c>
      <c r="E666" s="105">
        <v>665</v>
      </c>
      <c r="F666" s="106">
        <f>IF(VLOOKUP(C666,'Agripp Woods (Asia, EU)'!$A$12:$AG$717,32,0)="",0,VLOOKUP(C666,'Agripp Woods (Asia, EU)'!$A$12:$AG$717,32,0))</f>
        <v>0</v>
      </c>
      <c r="G666" s="107"/>
      <c r="H666" s="107"/>
      <c r="I666" s="107"/>
      <c r="J666" s="107"/>
      <c r="K666" s="107"/>
      <c r="L666" s="107"/>
      <c r="M666" s="107"/>
      <c r="N666" s="107"/>
      <c r="O666" s="107"/>
      <c r="P666" s="107"/>
      <c r="Q666" s="107"/>
      <c r="R666" s="107"/>
      <c r="S666" s="190"/>
      <c r="T666" s="107"/>
    </row>
    <row r="667" spans="1:20" ht="19.95" customHeight="1">
      <c r="A667" s="79" t="str">
        <f t="shared" si="134"/>
        <v/>
      </c>
      <c r="B667" s="104">
        <f>SUM($A$2:A667)</f>
        <v>0</v>
      </c>
      <c r="C667" s="105" t="str">
        <f>'Agripp Woods (Asia, EU)'!A247</f>
        <v>W232</v>
      </c>
      <c r="D667" s="105">
        <f>IF(VLOOKUP(C667,'Agripp Woods (Asia, EU)'!$A$12:$AE$830,30,0)="",0,VLOOKUP(C667,'Agripp Woods (Asia, EU)'!$A$12:$AE$830,30,0))</f>
        <v>0</v>
      </c>
      <c r="E667" s="105">
        <v>666</v>
      </c>
      <c r="F667" s="106">
        <f>IF(VLOOKUP(C667,'Agripp Woods (Asia, EU)'!$A$12:$AG$717,32,0)="",0,VLOOKUP(C667,'Agripp Woods (Asia, EU)'!$A$12:$AG$717,32,0))</f>
        <v>0</v>
      </c>
      <c r="G667" s="107"/>
      <c r="H667" s="107"/>
      <c r="I667" s="107"/>
      <c r="J667" s="107"/>
      <c r="K667" s="107"/>
      <c r="L667" s="107"/>
      <c r="M667" s="107"/>
      <c r="N667" s="107"/>
      <c r="O667" s="107"/>
      <c r="P667" s="107"/>
      <c r="Q667" s="107"/>
      <c r="R667" s="107"/>
      <c r="S667" s="190"/>
      <c r="T667" s="107"/>
    </row>
    <row r="668" spans="1:20" ht="19.95" customHeight="1">
      <c r="A668" s="79" t="str">
        <f t="shared" si="134"/>
        <v/>
      </c>
      <c r="B668" s="104">
        <f>SUM($A$2:A668)</f>
        <v>0</v>
      </c>
      <c r="C668" s="105" t="str">
        <f>'Agripp Woods (Asia, EU)'!A248</f>
        <v>W233</v>
      </c>
      <c r="D668" s="105">
        <f>IF(VLOOKUP(C668,'Agripp Woods (Asia, EU)'!$A$12:$AE$830,30,0)="",0,VLOOKUP(C668,'Agripp Woods (Asia, EU)'!$A$12:$AE$830,30,0))</f>
        <v>0</v>
      </c>
      <c r="E668" s="105">
        <v>667</v>
      </c>
      <c r="F668" s="106">
        <f>IF(VLOOKUP(C668,'Agripp Woods (Asia, EU)'!$A$12:$AG$717,32,0)="",0,VLOOKUP(C668,'Agripp Woods (Asia, EU)'!$A$12:$AG$717,32,0))</f>
        <v>0</v>
      </c>
      <c r="G668" s="107"/>
      <c r="H668" s="107"/>
      <c r="I668" s="107"/>
      <c r="J668" s="107"/>
      <c r="K668" s="107"/>
      <c r="L668" s="107"/>
      <c r="M668" s="107"/>
      <c r="N668" s="107"/>
      <c r="O668" s="107"/>
      <c r="P668" s="107"/>
      <c r="Q668" s="107"/>
      <c r="R668" s="107"/>
      <c r="S668" s="190"/>
      <c r="T668" s="107"/>
    </row>
    <row r="669" spans="1:20" ht="19.95" customHeight="1">
      <c r="A669" s="79" t="str">
        <f t="shared" si="134"/>
        <v/>
      </c>
      <c r="B669" s="104">
        <f>SUM($A$2:A669)</f>
        <v>0</v>
      </c>
      <c r="C669" s="105" t="str">
        <f>'Agripp Woods (Asia, EU)'!A249</f>
        <v>W234</v>
      </c>
      <c r="D669" s="105">
        <f>IF(VLOOKUP(C669,'Agripp Woods (Asia, EU)'!$A$12:$AE$830,30,0)="",0,VLOOKUP(C669,'Agripp Woods (Asia, EU)'!$A$12:$AE$830,30,0))</f>
        <v>0</v>
      </c>
      <c r="E669" s="105">
        <v>668</v>
      </c>
      <c r="F669" s="106">
        <f>IF(VLOOKUP(C669,'Agripp Woods (Asia, EU)'!$A$12:$AG$717,32,0)="",0,VLOOKUP(C669,'Agripp Woods (Asia, EU)'!$A$12:$AG$717,32,0))</f>
        <v>0</v>
      </c>
      <c r="G669" s="107"/>
      <c r="H669" s="107"/>
      <c r="I669" s="107"/>
      <c r="J669" s="107"/>
      <c r="K669" s="107"/>
      <c r="L669" s="107"/>
      <c r="M669" s="107"/>
      <c r="N669" s="107"/>
      <c r="O669" s="107"/>
      <c r="P669" s="107"/>
      <c r="Q669" s="107"/>
      <c r="R669" s="107"/>
      <c r="S669" s="190"/>
      <c r="T669" s="107"/>
    </row>
    <row r="670" spans="1:20" ht="19.95" customHeight="1">
      <c r="A670" s="79" t="str">
        <f t="shared" si="134"/>
        <v/>
      </c>
      <c r="B670" s="104">
        <f>SUM($A$2:A670)</f>
        <v>0</v>
      </c>
      <c r="C670" s="105" t="str">
        <f>'Agripp Woods (Asia, EU)'!A250</f>
        <v>W235</v>
      </c>
      <c r="D670" s="105">
        <f>IF(VLOOKUP(C670,'Agripp Woods (Asia, EU)'!$A$12:$AE$830,30,0)="",0,VLOOKUP(C670,'Agripp Woods (Asia, EU)'!$A$12:$AE$830,30,0))</f>
        <v>0</v>
      </c>
      <c r="E670" s="105">
        <v>669</v>
      </c>
      <c r="F670" s="106">
        <f>IF(VLOOKUP(C670,'Agripp Woods (Asia, EU)'!$A$12:$AG$717,32,0)="",0,VLOOKUP(C670,'Agripp Woods (Asia, EU)'!$A$12:$AG$717,32,0))</f>
        <v>0</v>
      </c>
      <c r="G670" s="107"/>
      <c r="H670" s="107"/>
      <c r="I670" s="107"/>
      <c r="J670" s="107"/>
      <c r="K670" s="107"/>
      <c r="L670" s="107"/>
      <c r="M670" s="107"/>
      <c r="N670" s="107"/>
      <c r="O670" s="107"/>
      <c r="P670" s="107"/>
      <c r="Q670" s="107"/>
      <c r="R670" s="107"/>
      <c r="S670" s="190"/>
      <c r="T670" s="107"/>
    </row>
    <row r="671" spans="1:20" ht="19.95" customHeight="1">
      <c r="A671" s="79" t="str">
        <f t="shared" si="134"/>
        <v/>
      </c>
      <c r="B671" s="104">
        <f>SUM($A$2:A671)</f>
        <v>0</v>
      </c>
      <c r="C671" s="105" t="str">
        <f>'Agripp Woods (Asia, EU)'!A251</f>
        <v>W236</v>
      </c>
      <c r="D671" s="105">
        <f>IF(VLOOKUP(C671,'Agripp Woods (Asia, EU)'!$A$12:$AE$830,30,0)="",0,VLOOKUP(C671,'Agripp Woods (Asia, EU)'!$A$12:$AE$830,30,0))</f>
        <v>0</v>
      </c>
      <c r="E671" s="105">
        <v>670</v>
      </c>
      <c r="F671" s="106">
        <f>IF(VLOOKUP(C671,'Agripp Woods (Asia, EU)'!$A$12:$AG$717,32,0)="",0,VLOOKUP(C671,'Agripp Woods (Asia, EU)'!$A$12:$AG$717,32,0))</f>
        <v>0</v>
      </c>
      <c r="G671" s="107"/>
      <c r="H671" s="107"/>
      <c r="I671" s="107"/>
      <c r="J671" s="107"/>
      <c r="K671" s="107"/>
      <c r="L671" s="107"/>
      <c r="M671" s="107"/>
      <c r="N671" s="107"/>
      <c r="O671" s="107"/>
      <c r="P671" s="107"/>
      <c r="Q671" s="107"/>
      <c r="R671" s="107"/>
      <c r="S671" s="190"/>
      <c r="T671" s="107"/>
    </row>
    <row r="672" spans="1:20" ht="19.95" customHeight="1">
      <c r="A672" s="79" t="str">
        <f t="shared" si="134"/>
        <v/>
      </c>
      <c r="B672" s="104">
        <f>SUM($A$2:A672)</f>
        <v>0</v>
      </c>
      <c r="C672" s="105" t="str">
        <f>'Agripp Woods (Asia, EU)'!A252</f>
        <v>W237</v>
      </c>
      <c r="D672" s="105">
        <f>IF(VLOOKUP(C672,'Agripp Woods (Asia, EU)'!$A$12:$AE$830,30,0)="",0,VLOOKUP(C672,'Agripp Woods (Asia, EU)'!$A$12:$AE$830,30,0))</f>
        <v>0</v>
      </c>
      <c r="E672" s="105">
        <v>671</v>
      </c>
      <c r="F672" s="106">
        <f>IF(VLOOKUP(C672,'Agripp Woods (Asia, EU)'!$A$12:$AG$717,32,0)="",0,VLOOKUP(C672,'Agripp Woods (Asia, EU)'!$A$12:$AG$717,32,0))</f>
        <v>0</v>
      </c>
      <c r="G672" s="107"/>
      <c r="H672" s="107"/>
      <c r="I672" s="107"/>
      <c r="J672" s="107"/>
      <c r="K672" s="107"/>
      <c r="L672" s="107"/>
      <c r="M672" s="107"/>
      <c r="N672" s="107"/>
      <c r="O672" s="107"/>
      <c r="P672" s="107"/>
      <c r="Q672" s="107"/>
      <c r="R672" s="107"/>
      <c r="S672" s="190"/>
      <c r="T672" s="107"/>
    </row>
    <row r="673" spans="1:20" ht="19.95" customHeight="1">
      <c r="A673" s="79" t="str">
        <f t="shared" si="134"/>
        <v/>
      </c>
      <c r="B673" s="104">
        <f>SUM($A$2:A673)</f>
        <v>0</v>
      </c>
      <c r="C673" s="105" t="str">
        <f>'Agripp Woods (Asia, EU)'!A253</f>
        <v>W238</v>
      </c>
      <c r="D673" s="105">
        <f>IF(VLOOKUP(C673,'Agripp Woods (Asia, EU)'!$A$12:$AE$830,30,0)="",0,VLOOKUP(C673,'Agripp Woods (Asia, EU)'!$A$12:$AE$830,30,0))</f>
        <v>0</v>
      </c>
      <c r="E673" s="105">
        <v>672</v>
      </c>
      <c r="F673" s="106">
        <f>IF(VLOOKUP(C673,'Agripp Woods (Asia, EU)'!$A$12:$AG$717,32,0)="",0,VLOOKUP(C673,'Agripp Woods (Asia, EU)'!$A$12:$AG$717,32,0))</f>
        <v>0</v>
      </c>
      <c r="G673" s="107"/>
      <c r="H673" s="107"/>
      <c r="I673" s="107"/>
      <c r="J673" s="107"/>
      <c r="K673" s="107"/>
      <c r="L673" s="107"/>
      <c r="M673" s="107"/>
      <c r="N673" s="107"/>
      <c r="O673" s="107"/>
      <c r="P673" s="107"/>
      <c r="Q673" s="107"/>
      <c r="R673" s="107"/>
      <c r="S673" s="190"/>
      <c r="T673" s="107"/>
    </row>
    <row r="674" spans="1:20" ht="19.95" customHeight="1">
      <c r="A674" s="79" t="str">
        <f t="shared" si="134"/>
        <v/>
      </c>
      <c r="B674" s="104">
        <f>SUM($A$2:A674)</f>
        <v>0</v>
      </c>
      <c r="C674" s="105" t="str">
        <f>'Agripp Woods (Asia, EU)'!A254</f>
        <v>W239</v>
      </c>
      <c r="D674" s="105">
        <f>IF(VLOOKUP(C674,'Agripp Woods (Asia, EU)'!$A$12:$AE$830,30,0)="",0,VLOOKUP(C674,'Agripp Woods (Asia, EU)'!$A$12:$AE$830,30,0))</f>
        <v>0</v>
      </c>
      <c r="E674" s="105">
        <v>673</v>
      </c>
      <c r="F674" s="106">
        <f>IF(VLOOKUP(C674,'Agripp Woods (Asia, EU)'!$A$12:$AG$717,32,0)="",0,VLOOKUP(C674,'Agripp Woods (Asia, EU)'!$A$12:$AG$717,32,0))</f>
        <v>0</v>
      </c>
      <c r="G674" s="107"/>
      <c r="H674" s="107"/>
      <c r="I674" s="107"/>
      <c r="J674" s="107"/>
      <c r="K674" s="107"/>
      <c r="L674" s="107"/>
      <c r="M674" s="107"/>
      <c r="N674" s="107"/>
      <c r="O674" s="107"/>
      <c r="P674" s="107"/>
      <c r="Q674" s="107"/>
      <c r="R674" s="107"/>
      <c r="S674" s="190"/>
      <c r="T674" s="107"/>
    </row>
    <row r="675" spans="1:20" ht="19.95" customHeight="1">
      <c r="A675" s="79" t="str">
        <f t="shared" si="134"/>
        <v/>
      </c>
      <c r="B675" s="104">
        <f>SUM($A$2:A675)</f>
        <v>0</v>
      </c>
      <c r="C675" s="105" t="str">
        <f>'Agripp Woods (Asia, EU)'!A255</f>
        <v>W240</v>
      </c>
      <c r="D675" s="105">
        <f>IF(VLOOKUP(C675,'Agripp Woods (Asia, EU)'!$A$12:$AE$830,30,0)="",0,VLOOKUP(C675,'Agripp Woods (Asia, EU)'!$A$12:$AE$830,30,0))</f>
        <v>0</v>
      </c>
      <c r="E675" s="105">
        <v>674</v>
      </c>
      <c r="F675" s="106">
        <f>IF(VLOOKUP(C675,'Agripp Woods (Asia, EU)'!$A$12:$AG$717,32,0)="",0,VLOOKUP(C675,'Agripp Woods (Asia, EU)'!$A$12:$AG$717,32,0))</f>
        <v>0</v>
      </c>
      <c r="G675" s="107"/>
      <c r="H675" s="107"/>
      <c r="I675" s="107"/>
      <c r="J675" s="107"/>
      <c r="K675" s="107"/>
      <c r="L675" s="107"/>
      <c r="M675" s="107"/>
      <c r="N675" s="107"/>
      <c r="O675" s="107"/>
      <c r="P675" s="107"/>
      <c r="Q675" s="107"/>
      <c r="R675" s="107"/>
      <c r="S675" s="190"/>
      <c r="T675" s="107"/>
    </row>
    <row r="676" spans="1:20" ht="19.95" customHeight="1">
      <c r="A676" s="79" t="str">
        <f t="shared" si="134"/>
        <v/>
      </c>
      <c r="B676" s="104">
        <f>SUM($A$2:A676)</f>
        <v>0</v>
      </c>
      <c r="C676" s="105" t="str">
        <f>'Agripp Woods (Asia, EU)'!A256</f>
        <v>W241</v>
      </c>
      <c r="D676" s="105">
        <f>IF(VLOOKUP(C676,'Agripp Woods (Asia, EU)'!$A$12:$AE$830,30,0)="",0,VLOOKUP(C676,'Agripp Woods (Asia, EU)'!$A$12:$AE$830,30,0))</f>
        <v>0</v>
      </c>
      <c r="E676" s="105">
        <v>675</v>
      </c>
      <c r="F676" s="106">
        <f>IF(VLOOKUP(C676,'Agripp Woods (Asia, EU)'!$A$12:$AG$717,32,0)="",0,VLOOKUP(C676,'Agripp Woods (Asia, EU)'!$A$12:$AG$717,32,0))</f>
        <v>0</v>
      </c>
      <c r="G676" s="107"/>
      <c r="H676" s="107"/>
      <c r="I676" s="107"/>
      <c r="J676" s="107"/>
      <c r="K676" s="107"/>
      <c r="L676" s="107"/>
      <c r="M676" s="107"/>
      <c r="N676" s="107"/>
      <c r="O676" s="107"/>
      <c r="P676" s="107"/>
      <c r="Q676" s="107"/>
      <c r="R676" s="107"/>
      <c r="S676" s="190"/>
      <c r="T676" s="107"/>
    </row>
    <row r="677" spans="1:20" ht="19.95" customHeight="1">
      <c r="A677" s="79" t="str">
        <f t="shared" si="134"/>
        <v/>
      </c>
      <c r="B677" s="104">
        <f>SUM($A$2:A677)</f>
        <v>0</v>
      </c>
      <c r="C677" s="105" t="str">
        <f>'Agripp Woods (Asia, EU)'!A257</f>
        <v>W242</v>
      </c>
      <c r="D677" s="105">
        <f>IF(VLOOKUP(C677,'Agripp Woods (Asia, EU)'!$A$12:$AE$830,30,0)="",0,VLOOKUP(C677,'Agripp Woods (Asia, EU)'!$A$12:$AE$830,30,0))</f>
        <v>0</v>
      </c>
      <c r="E677" s="105">
        <v>676</v>
      </c>
      <c r="F677" s="106">
        <f>IF(VLOOKUP(C677,'Agripp Woods (Asia, EU)'!$A$12:$AG$717,32,0)="",0,VLOOKUP(C677,'Agripp Woods (Asia, EU)'!$A$12:$AG$717,32,0))</f>
        <v>0</v>
      </c>
      <c r="G677" s="107"/>
      <c r="H677" s="107"/>
      <c r="I677" s="107"/>
      <c r="J677" s="107"/>
      <c r="K677" s="107"/>
      <c r="L677" s="107"/>
      <c r="M677" s="107"/>
      <c r="N677" s="107"/>
      <c r="O677" s="107"/>
      <c r="P677" s="107"/>
      <c r="Q677" s="107"/>
      <c r="R677" s="107"/>
      <c r="S677" s="190"/>
      <c r="T677" s="107"/>
    </row>
    <row r="678" spans="1:20" ht="19.95" customHeight="1">
      <c r="A678" s="79" t="str">
        <f t="shared" si="134"/>
        <v/>
      </c>
      <c r="B678" s="104">
        <f>SUM($A$2:A678)</f>
        <v>0</v>
      </c>
      <c r="C678" s="105" t="str">
        <f>'Agripp Woods (Asia, EU)'!A258</f>
        <v>W243</v>
      </c>
      <c r="D678" s="105">
        <f>IF(VLOOKUP(C678,'Agripp Woods (Asia, EU)'!$A$12:$AE$830,30,0)="",0,VLOOKUP(C678,'Agripp Woods (Asia, EU)'!$A$12:$AE$830,30,0))</f>
        <v>0</v>
      </c>
      <c r="E678" s="105">
        <v>677</v>
      </c>
      <c r="F678" s="106">
        <f>IF(VLOOKUP(C678,'Agripp Woods (Asia, EU)'!$A$12:$AG$717,32,0)="",0,VLOOKUP(C678,'Agripp Woods (Asia, EU)'!$A$12:$AG$717,32,0))</f>
        <v>0</v>
      </c>
      <c r="G678" s="107"/>
      <c r="H678" s="107"/>
      <c r="I678" s="107"/>
      <c r="J678" s="107"/>
      <c r="K678" s="107"/>
      <c r="L678" s="107"/>
      <c r="M678" s="107"/>
      <c r="N678" s="107"/>
      <c r="O678" s="107"/>
      <c r="P678" s="107"/>
      <c r="Q678" s="107"/>
      <c r="R678" s="107"/>
      <c r="S678" s="190"/>
      <c r="T678" s="107"/>
    </row>
    <row r="679" spans="1:20" ht="19.95" customHeight="1">
      <c r="A679" s="79" t="str">
        <f t="shared" si="134"/>
        <v/>
      </c>
      <c r="B679" s="104">
        <f>SUM($A$2:A679)</f>
        <v>0</v>
      </c>
      <c r="C679" s="105" t="str">
        <f>'Agripp Woods (Asia, EU)'!A259</f>
        <v>W244</v>
      </c>
      <c r="D679" s="105">
        <f>IF(VLOOKUP(C679,'Agripp Woods (Asia, EU)'!$A$12:$AE$830,30,0)="",0,VLOOKUP(C679,'Agripp Woods (Asia, EU)'!$A$12:$AE$830,30,0))</f>
        <v>0</v>
      </c>
      <c r="E679" s="105">
        <v>678</v>
      </c>
      <c r="F679" s="106">
        <f>IF(VLOOKUP(C679,'Agripp Woods (Asia, EU)'!$A$12:$AG$717,32,0)="",0,VLOOKUP(C679,'Agripp Woods (Asia, EU)'!$A$12:$AG$717,32,0))</f>
        <v>0</v>
      </c>
      <c r="G679" s="107"/>
      <c r="H679" s="107"/>
      <c r="I679" s="107"/>
      <c r="J679" s="107"/>
      <c r="K679" s="107"/>
      <c r="L679" s="107"/>
      <c r="M679" s="107"/>
      <c r="N679" s="107"/>
      <c r="O679" s="107"/>
      <c r="P679" s="107"/>
      <c r="Q679" s="107"/>
      <c r="R679" s="107"/>
      <c r="S679" s="190"/>
      <c r="T679" s="107"/>
    </row>
    <row r="680" spans="1:20" ht="19.95" customHeight="1">
      <c r="A680" s="79" t="str">
        <f t="shared" si="134"/>
        <v/>
      </c>
      <c r="B680" s="104">
        <f>SUM($A$2:A680)</f>
        <v>0</v>
      </c>
      <c r="C680" s="105" t="str">
        <f>'Agripp Woods (Asia, EU)'!A260</f>
        <v>W245</v>
      </c>
      <c r="D680" s="105">
        <f>IF(VLOOKUP(C680,'Agripp Woods (Asia, EU)'!$A$12:$AE$830,30,0)="",0,VLOOKUP(C680,'Agripp Woods (Asia, EU)'!$A$12:$AE$830,30,0))</f>
        <v>0</v>
      </c>
      <c r="E680" s="105">
        <v>679</v>
      </c>
      <c r="F680" s="106">
        <f>IF(VLOOKUP(C680,'Agripp Woods (Asia, EU)'!$A$12:$AG$717,32,0)="",0,VLOOKUP(C680,'Agripp Woods (Asia, EU)'!$A$12:$AG$717,32,0))</f>
        <v>0</v>
      </c>
      <c r="G680" s="107"/>
      <c r="H680" s="107"/>
      <c r="I680" s="107"/>
      <c r="J680" s="107"/>
      <c r="K680" s="107"/>
      <c r="L680" s="107"/>
      <c r="M680" s="107"/>
      <c r="N680" s="107"/>
      <c r="O680" s="107"/>
      <c r="P680" s="107"/>
      <c r="Q680" s="107"/>
      <c r="R680" s="107"/>
      <c r="S680" s="190"/>
      <c r="T680" s="107"/>
    </row>
    <row r="681" spans="1:20" ht="19.95" customHeight="1">
      <c r="A681" s="79" t="str">
        <f t="shared" si="134"/>
        <v/>
      </c>
      <c r="B681" s="104">
        <f>SUM($A$2:A681)</f>
        <v>0</v>
      </c>
      <c r="C681" s="105" t="str">
        <f>'Agripp Woods (Asia, EU)'!A261</f>
        <v>W246</v>
      </c>
      <c r="D681" s="105">
        <f>IF(VLOOKUP(C681,'Agripp Woods (Asia, EU)'!$A$12:$AE$830,30,0)="",0,VLOOKUP(C681,'Agripp Woods (Asia, EU)'!$A$12:$AE$830,30,0))</f>
        <v>0</v>
      </c>
      <c r="E681" s="105">
        <v>680</v>
      </c>
      <c r="F681" s="106">
        <f>IF(VLOOKUP(C681,'Agripp Woods (Asia, EU)'!$A$12:$AG$717,32,0)="",0,VLOOKUP(C681,'Agripp Woods (Asia, EU)'!$A$12:$AG$717,32,0))</f>
        <v>0</v>
      </c>
      <c r="G681" s="107"/>
      <c r="H681" s="107"/>
      <c r="I681" s="107"/>
      <c r="J681" s="107"/>
      <c r="K681" s="107"/>
      <c r="L681" s="107"/>
      <c r="M681" s="107"/>
      <c r="N681" s="107"/>
      <c r="O681" s="107"/>
      <c r="P681" s="107"/>
      <c r="Q681" s="107"/>
      <c r="R681" s="107"/>
      <c r="S681" s="190"/>
      <c r="T681" s="107"/>
    </row>
    <row r="682" spans="1:20" ht="19.95" customHeight="1">
      <c r="A682" s="79" t="str">
        <f t="shared" si="134"/>
        <v/>
      </c>
      <c r="B682" s="104">
        <f>SUM($A$2:A682)</f>
        <v>0</v>
      </c>
      <c r="C682" s="105" t="str">
        <f>'Agripp Woods (Asia, EU)'!A262</f>
        <v>W247</v>
      </c>
      <c r="D682" s="105">
        <f>IF(VLOOKUP(C682,'Agripp Woods (Asia, EU)'!$A$12:$AE$830,30,0)="",0,VLOOKUP(C682,'Agripp Woods (Asia, EU)'!$A$12:$AE$830,30,0))</f>
        <v>0</v>
      </c>
      <c r="E682" s="105">
        <v>681</v>
      </c>
      <c r="F682" s="106">
        <f>IF(VLOOKUP(C682,'Agripp Woods (Asia, EU)'!$A$12:$AG$717,32,0)="",0,VLOOKUP(C682,'Agripp Woods (Asia, EU)'!$A$12:$AG$717,32,0))</f>
        <v>0</v>
      </c>
      <c r="G682" s="107"/>
      <c r="H682" s="107"/>
      <c r="I682" s="107"/>
      <c r="J682" s="107"/>
      <c r="K682" s="107"/>
      <c r="L682" s="107"/>
      <c r="M682" s="107"/>
      <c r="N682" s="107"/>
      <c r="O682" s="107"/>
      <c r="P682" s="107"/>
      <c r="Q682" s="107"/>
      <c r="R682" s="107"/>
      <c r="S682" s="190"/>
      <c r="T682" s="107"/>
    </row>
    <row r="683" spans="1:20" ht="19.95" customHeight="1">
      <c r="A683" s="79" t="str">
        <f t="shared" si="134"/>
        <v/>
      </c>
      <c r="B683" s="104">
        <f>SUM($A$2:A683)</f>
        <v>0</v>
      </c>
      <c r="C683" s="105" t="str">
        <f>'Agripp Woods (Asia, EU)'!A263</f>
        <v>W248</v>
      </c>
      <c r="D683" s="105">
        <f>IF(VLOOKUP(C683,'Agripp Woods (Asia, EU)'!$A$12:$AE$830,30,0)="",0,VLOOKUP(C683,'Agripp Woods (Asia, EU)'!$A$12:$AE$830,30,0))</f>
        <v>0</v>
      </c>
      <c r="E683" s="105">
        <v>682</v>
      </c>
      <c r="F683" s="106">
        <f>IF(VLOOKUP(C683,'Agripp Woods (Asia, EU)'!$A$12:$AG$717,32,0)="",0,VLOOKUP(C683,'Agripp Woods (Asia, EU)'!$A$12:$AG$717,32,0))</f>
        <v>0</v>
      </c>
      <c r="G683" s="107"/>
      <c r="H683" s="107"/>
      <c r="I683" s="107"/>
      <c r="J683" s="107"/>
      <c r="K683" s="107"/>
      <c r="L683" s="107"/>
      <c r="M683" s="107"/>
      <c r="N683" s="107"/>
      <c r="O683" s="107"/>
      <c r="P683" s="107"/>
      <c r="Q683" s="107"/>
      <c r="R683" s="107"/>
      <c r="S683" s="190"/>
      <c r="T683" s="107"/>
    </row>
    <row r="684" spans="1:20" ht="19.95" customHeight="1">
      <c r="A684" s="79" t="str">
        <f t="shared" si="134"/>
        <v/>
      </c>
      <c r="B684" s="104">
        <f>SUM($A$2:A684)</f>
        <v>0</v>
      </c>
      <c r="C684" s="105" t="str">
        <f>'Agripp Woods (Asia, EU)'!A264</f>
        <v>W249</v>
      </c>
      <c r="D684" s="105">
        <f>IF(VLOOKUP(C684,'Agripp Woods (Asia, EU)'!$A$12:$AE$830,30,0)="",0,VLOOKUP(C684,'Agripp Woods (Asia, EU)'!$A$12:$AE$830,30,0))</f>
        <v>0</v>
      </c>
      <c r="E684" s="105">
        <v>683</v>
      </c>
      <c r="F684" s="106">
        <f>IF(VLOOKUP(C684,'Agripp Woods (Asia, EU)'!$A$12:$AG$717,32,0)="",0,VLOOKUP(C684,'Agripp Woods (Asia, EU)'!$A$12:$AG$717,32,0))</f>
        <v>0</v>
      </c>
      <c r="G684" s="107"/>
      <c r="H684" s="107"/>
      <c r="I684" s="107"/>
      <c r="J684" s="107"/>
      <c r="K684" s="107"/>
      <c r="L684" s="107"/>
      <c r="M684" s="107"/>
      <c r="N684" s="107"/>
      <c r="O684" s="107"/>
      <c r="P684" s="107"/>
      <c r="Q684" s="107"/>
      <c r="R684" s="107"/>
      <c r="S684" s="190"/>
      <c r="T684" s="107"/>
    </row>
    <row r="685" spans="1:20" ht="19.95" customHeight="1">
      <c r="A685" s="79" t="str">
        <f t="shared" si="134"/>
        <v/>
      </c>
      <c r="B685" s="104">
        <f>SUM($A$2:A685)</f>
        <v>0</v>
      </c>
      <c r="C685" s="105" t="str">
        <f>'Agripp Woods (Asia, EU)'!A265</f>
        <v>W250</v>
      </c>
      <c r="D685" s="105">
        <f>IF(VLOOKUP(C685,'Agripp Woods (Asia, EU)'!$A$12:$AE$830,30,0)="",0,VLOOKUP(C685,'Agripp Woods (Asia, EU)'!$A$12:$AE$830,30,0))</f>
        <v>0</v>
      </c>
      <c r="E685" s="105">
        <v>684</v>
      </c>
      <c r="F685" s="106">
        <f>IF(VLOOKUP(C685,'Agripp Woods (Asia, EU)'!$A$12:$AG$717,32,0)="",0,VLOOKUP(C685,'Agripp Woods (Asia, EU)'!$A$12:$AG$717,32,0))</f>
        <v>0</v>
      </c>
      <c r="G685" s="107"/>
      <c r="H685" s="107"/>
      <c r="I685" s="107"/>
      <c r="J685" s="107"/>
      <c r="K685" s="107"/>
      <c r="L685" s="107"/>
      <c r="M685" s="107"/>
      <c r="N685" s="107"/>
      <c r="O685" s="107"/>
      <c r="P685" s="107"/>
      <c r="Q685" s="107"/>
      <c r="R685" s="107"/>
      <c r="S685" s="190"/>
      <c r="T685" s="107"/>
    </row>
    <row r="686" spans="1:20" ht="19.95" customHeight="1">
      <c r="A686" s="79" t="str">
        <f t="shared" si="134"/>
        <v/>
      </c>
      <c r="B686" s="104">
        <f>SUM($A$2:A686)</f>
        <v>0</v>
      </c>
      <c r="C686" s="141"/>
      <c r="D686" s="137"/>
      <c r="E686" s="105">
        <v>685</v>
      </c>
      <c r="F686" s="140"/>
      <c r="G686" s="107"/>
      <c r="H686" s="107"/>
      <c r="I686" s="107"/>
      <c r="J686" s="107"/>
      <c r="K686" s="107"/>
      <c r="L686" s="107"/>
      <c r="M686" s="107"/>
      <c r="N686" s="107"/>
      <c r="O686" s="107"/>
      <c r="P686" s="107"/>
      <c r="Q686" s="107"/>
      <c r="R686" s="107"/>
      <c r="S686" s="190"/>
      <c r="T686" s="107"/>
    </row>
    <row r="687" spans="1:20" ht="19.95" customHeight="1">
      <c r="A687" s="79" t="str">
        <f t="shared" si="134"/>
        <v/>
      </c>
      <c r="B687" s="104">
        <f>SUM($A$2:A687)</f>
        <v>0</v>
      </c>
      <c r="C687" s="105" t="str">
        <f>'Agripp GRP Macros (EU, Asia) '!A10</f>
        <v>HA001</v>
      </c>
      <c r="D687" s="105">
        <f>IF(VLOOKUP(C687,'Agripp GRP Macros (EU, Asia) '!$A$10:$AG$649,32,0)="",0,VLOOKUP(C687,'Agripp GRP Macros (EU, Asia) '!$A$10:$AG$649,32,0))</f>
        <v>0</v>
      </c>
      <c r="E687" s="105">
        <v>686</v>
      </c>
      <c r="F687" s="106">
        <f>IF(VLOOKUP(C687,'Agripp GRP Macros (EU, Asia) '!$A$10:$AI$649,34,0)="",0,VLOOKUP(C687,'Agripp GRP Macros (EU, Asia) '!$A$10:$AI$649,34,0))</f>
        <v>0</v>
      </c>
      <c r="G687" s="107"/>
      <c r="H687" s="107"/>
      <c r="I687" s="107"/>
      <c r="J687" s="107"/>
      <c r="K687" s="107"/>
      <c r="L687" s="107"/>
      <c r="M687" s="107"/>
      <c r="N687" s="107"/>
      <c r="O687" s="107"/>
      <c r="P687" s="107"/>
      <c r="Q687" s="107"/>
      <c r="R687" s="107"/>
      <c r="S687" s="190"/>
      <c r="T687" s="107"/>
    </row>
    <row r="688" spans="1:20" ht="19.95" customHeight="1">
      <c r="A688" s="79" t="str">
        <f t="shared" si="134"/>
        <v/>
      </c>
      <c r="B688" s="104">
        <f>SUM($A$2:A688)</f>
        <v>0</v>
      </c>
      <c r="C688" s="105" t="str">
        <f>'Agripp GRP Macros (EU, Asia) '!A11</f>
        <v>HA002</v>
      </c>
      <c r="D688" s="105">
        <f>IF(VLOOKUP(C688,'Agripp GRP Macros (EU, Asia) '!$A$10:$AG$649,32,0)="",0,VLOOKUP(C688,'Agripp GRP Macros (EU, Asia) '!$A$10:$AG$649,32,0))</f>
        <v>0</v>
      </c>
      <c r="E688" s="105">
        <v>687</v>
      </c>
      <c r="F688" s="106">
        <f>IF(VLOOKUP(C688,'Agripp GRP Macros (EU, Asia) '!$A$10:$AI$649,34,0)="",0,VLOOKUP(C688,'Agripp GRP Macros (EU, Asia) '!$A$10:$AI$649,34,0))</f>
        <v>0</v>
      </c>
      <c r="G688" s="107"/>
      <c r="H688" s="107"/>
      <c r="I688" s="107"/>
      <c r="J688" s="107"/>
      <c r="K688" s="107"/>
      <c r="L688" s="107"/>
      <c r="M688" s="107"/>
      <c r="N688" s="107"/>
      <c r="O688" s="107"/>
      <c r="P688" s="107"/>
      <c r="Q688" s="107"/>
      <c r="R688" s="107"/>
      <c r="S688" s="190"/>
      <c r="T688" s="107"/>
    </row>
    <row r="689" spans="1:20" ht="19.95" customHeight="1">
      <c r="A689" s="79" t="str">
        <f t="shared" si="134"/>
        <v/>
      </c>
      <c r="B689" s="104">
        <f>SUM($A$2:A689)</f>
        <v>0</v>
      </c>
      <c r="C689" s="105" t="str">
        <f>'Agripp GRP Macros (EU, Asia) '!A12</f>
        <v>HA003</v>
      </c>
      <c r="D689" s="105">
        <f>IF(VLOOKUP(C689,'Agripp GRP Macros (EU, Asia) '!$A$10:$AG$649,32,0)="",0,VLOOKUP(C689,'Agripp GRP Macros (EU, Asia) '!$A$10:$AG$649,32,0))</f>
        <v>0</v>
      </c>
      <c r="E689" s="105">
        <v>688</v>
      </c>
      <c r="F689" s="106">
        <f>IF(VLOOKUP(C689,'Agripp GRP Macros (EU, Asia) '!$A$10:$AI$649,34,0)="",0,VLOOKUP(C689,'Agripp GRP Macros (EU, Asia) '!$A$10:$AI$649,34,0))</f>
        <v>0</v>
      </c>
      <c r="G689" s="107"/>
      <c r="H689" s="107"/>
      <c r="I689" s="107"/>
      <c r="J689" s="107"/>
      <c r="K689" s="107"/>
      <c r="L689" s="107"/>
      <c r="M689" s="107"/>
      <c r="N689" s="107"/>
      <c r="O689" s="107"/>
      <c r="P689" s="107"/>
      <c r="Q689" s="107"/>
      <c r="R689" s="107"/>
      <c r="S689" s="190"/>
      <c r="T689" s="107"/>
    </row>
    <row r="690" spans="1:20" ht="19.95" customHeight="1">
      <c r="A690" s="79" t="str">
        <f t="shared" si="134"/>
        <v/>
      </c>
      <c r="B690" s="104">
        <f>SUM($A$2:A690)</f>
        <v>0</v>
      </c>
      <c r="C690" s="105" t="str">
        <f>'Agripp GRP Macros (EU, Asia) '!A13</f>
        <v>HA004</v>
      </c>
      <c r="D690" s="105">
        <f>IF(VLOOKUP(C690,'Agripp GRP Macros (EU, Asia) '!$A$10:$AG$649,32,0)="",0,VLOOKUP(C690,'Agripp GRP Macros (EU, Asia) '!$A$10:$AG$649,32,0))</f>
        <v>0</v>
      </c>
      <c r="E690" s="105">
        <v>689</v>
      </c>
      <c r="F690" s="106">
        <f>IF(VLOOKUP(C690,'Agripp GRP Macros (EU, Asia) '!$A$10:$AI$649,34,0)="",0,VLOOKUP(C690,'Agripp GRP Macros (EU, Asia) '!$A$10:$AI$649,34,0))</f>
        <v>0</v>
      </c>
      <c r="G690" s="107"/>
      <c r="H690" s="107"/>
      <c r="I690" s="107"/>
      <c r="J690" s="107"/>
      <c r="K690" s="107"/>
      <c r="L690" s="107"/>
      <c r="M690" s="107"/>
      <c r="N690" s="107"/>
      <c r="O690" s="107"/>
      <c r="P690" s="107"/>
      <c r="Q690" s="107"/>
      <c r="R690" s="107"/>
      <c r="S690" s="190"/>
      <c r="T690" s="107"/>
    </row>
    <row r="691" spans="1:20" ht="19.95" customHeight="1">
      <c r="A691" s="79" t="str">
        <f t="shared" si="134"/>
        <v/>
      </c>
      <c r="B691" s="104">
        <f>SUM($A$2:A691)</f>
        <v>0</v>
      </c>
      <c r="C691" s="105" t="str">
        <f>'Agripp GRP Macros (EU, Asia) '!A14</f>
        <v>HA005</v>
      </c>
      <c r="D691" s="105">
        <f>IF(VLOOKUP(C691,'Agripp GRP Macros (EU, Asia) '!$A$10:$AG$649,32,0)="",0,VLOOKUP(C691,'Agripp GRP Macros (EU, Asia) '!$A$10:$AG$649,32,0))</f>
        <v>0</v>
      </c>
      <c r="E691" s="105">
        <v>690</v>
      </c>
      <c r="F691" s="106">
        <f>IF(VLOOKUP(C691,'Agripp GRP Macros (EU, Asia) '!$A$10:$AI$649,34,0)="",0,VLOOKUP(C691,'Agripp GRP Macros (EU, Asia) '!$A$10:$AI$649,34,0))</f>
        <v>0</v>
      </c>
      <c r="G691" s="107"/>
      <c r="H691" s="107"/>
      <c r="I691" s="107"/>
      <c r="J691" s="107"/>
      <c r="K691" s="107"/>
      <c r="L691" s="107"/>
      <c r="M691" s="107"/>
      <c r="N691" s="107"/>
      <c r="O691" s="107"/>
      <c r="P691" s="107"/>
      <c r="Q691" s="107"/>
      <c r="R691" s="107"/>
      <c r="S691" s="190"/>
      <c r="T691" s="107"/>
    </row>
    <row r="692" spans="1:20" ht="19.95" customHeight="1">
      <c r="A692" s="79" t="str">
        <f t="shared" si="134"/>
        <v/>
      </c>
      <c r="B692" s="104">
        <f>SUM($A$2:A692)</f>
        <v>0</v>
      </c>
      <c r="C692" s="105" t="str">
        <f>'Agripp GRP Macros (EU, Asia) '!A15</f>
        <v>HA006</v>
      </c>
      <c r="D692" s="105">
        <f>IF(VLOOKUP(C692,'Agripp GRP Macros (EU, Asia) '!$A$10:$AG$649,32,0)="",0,VLOOKUP(C692,'Agripp GRP Macros (EU, Asia) '!$A$10:$AG$649,32,0))</f>
        <v>0</v>
      </c>
      <c r="E692" s="105">
        <v>691</v>
      </c>
      <c r="F692" s="106">
        <f>IF(VLOOKUP(C692,'Agripp GRP Macros (EU, Asia) '!$A$10:$AI$649,34,0)="",0,VLOOKUP(C692,'Agripp GRP Macros (EU, Asia) '!$A$10:$AI$649,34,0))</f>
        <v>0</v>
      </c>
      <c r="G692" s="107"/>
      <c r="H692" s="107"/>
      <c r="I692" s="107"/>
      <c r="J692" s="107"/>
      <c r="K692" s="107"/>
      <c r="L692" s="107"/>
      <c r="M692" s="107"/>
      <c r="N692" s="107"/>
      <c r="O692" s="107"/>
      <c r="P692" s="107"/>
      <c r="Q692" s="107"/>
      <c r="R692" s="107"/>
      <c r="S692" s="190"/>
      <c r="T692" s="107"/>
    </row>
    <row r="693" spans="1:20" ht="19.95" customHeight="1">
      <c r="A693" s="79" t="str">
        <f t="shared" si="134"/>
        <v/>
      </c>
      <c r="B693" s="104">
        <f>SUM($A$2:A693)</f>
        <v>0</v>
      </c>
      <c r="C693" s="105" t="str">
        <f>'Agripp GRP Macros (EU, Asia) '!A16</f>
        <v>HA007</v>
      </c>
      <c r="D693" s="105">
        <f>IF(VLOOKUP(C693,'Agripp GRP Macros (EU, Asia) '!$A$10:$AG$649,32,0)="",0,VLOOKUP(C693,'Agripp GRP Macros (EU, Asia) '!$A$10:$AG$649,32,0))</f>
        <v>0</v>
      </c>
      <c r="E693" s="105">
        <v>692</v>
      </c>
      <c r="F693" s="106">
        <f>IF(VLOOKUP(C693,'Agripp GRP Macros (EU, Asia) '!$A$10:$AI$649,34,0)="",0,VLOOKUP(C693,'Agripp GRP Macros (EU, Asia) '!$A$10:$AI$649,34,0))</f>
        <v>0</v>
      </c>
      <c r="G693" s="107"/>
      <c r="H693" s="107"/>
      <c r="I693" s="107"/>
      <c r="J693" s="107"/>
      <c r="K693" s="107"/>
      <c r="L693" s="107"/>
      <c r="M693" s="107"/>
      <c r="N693" s="107"/>
      <c r="O693" s="107"/>
      <c r="P693" s="107"/>
      <c r="Q693" s="107"/>
      <c r="R693" s="107"/>
      <c r="S693" s="190"/>
      <c r="T693" s="107"/>
    </row>
    <row r="694" spans="1:20" ht="19.95" customHeight="1">
      <c r="A694" s="79" t="str">
        <f t="shared" si="134"/>
        <v/>
      </c>
      <c r="B694" s="104">
        <f>SUM($A$2:A694)</f>
        <v>0</v>
      </c>
      <c r="C694" s="105" t="str">
        <f>'Agripp GRP Macros (EU, Asia) '!A17</f>
        <v>HA008</v>
      </c>
      <c r="D694" s="105">
        <f>IF(VLOOKUP(C694,'Agripp GRP Macros (EU, Asia) '!$A$10:$AG$649,32,0)="",0,VLOOKUP(C694,'Agripp GRP Macros (EU, Asia) '!$A$10:$AG$649,32,0))</f>
        <v>0</v>
      </c>
      <c r="E694" s="105">
        <v>693</v>
      </c>
      <c r="F694" s="106">
        <f>IF(VLOOKUP(C694,'Agripp GRP Macros (EU, Asia) '!$A$10:$AI$649,34,0)="",0,VLOOKUP(C694,'Agripp GRP Macros (EU, Asia) '!$A$10:$AI$649,34,0))</f>
        <v>0</v>
      </c>
      <c r="G694" s="107"/>
      <c r="H694" s="107"/>
      <c r="I694" s="107"/>
      <c r="J694" s="107"/>
      <c r="K694" s="107"/>
      <c r="L694" s="107"/>
      <c r="M694" s="107"/>
      <c r="N694" s="107"/>
      <c r="O694" s="107"/>
      <c r="P694" s="107"/>
      <c r="Q694" s="107"/>
      <c r="R694" s="107"/>
      <c r="S694" s="190"/>
      <c r="T694" s="107"/>
    </row>
    <row r="695" spans="1:20" ht="19.95" customHeight="1">
      <c r="A695" s="79" t="str">
        <f t="shared" si="134"/>
        <v/>
      </c>
      <c r="B695" s="104">
        <f>SUM($A$2:A695)</f>
        <v>0</v>
      </c>
      <c r="C695" s="105" t="str">
        <f>'Agripp GRP Macros (EU, Asia) '!A18</f>
        <v>HA009</v>
      </c>
      <c r="D695" s="105">
        <f>IF(VLOOKUP(C695,'Agripp GRP Macros (EU, Asia) '!$A$10:$AG$649,32,0)="",0,VLOOKUP(C695,'Agripp GRP Macros (EU, Asia) '!$A$10:$AG$649,32,0))</f>
        <v>0</v>
      </c>
      <c r="E695" s="105">
        <v>694</v>
      </c>
      <c r="F695" s="106">
        <f>IF(VLOOKUP(C695,'Agripp GRP Macros (EU, Asia) '!$A$10:$AI$649,34,0)="",0,VLOOKUP(C695,'Agripp GRP Macros (EU, Asia) '!$A$10:$AI$649,34,0))</f>
        <v>0</v>
      </c>
      <c r="G695" s="107"/>
      <c r="H695" s="107"/>
      <c r="I695" s="107"/>
      <c r="J695" s="107"/>
      <c r="K695" s="107"/>
      <c r="L695" s="107"/>
      <c r="M695" s="107"/>
      <c r="N695" s="107"/>
      <c r="O695" s="107"/>
      <c r="P695" s="107"/>
      <c r="Q695" s="107"/>
      <c r="R695" s="107"/>
      <c r="S695" s="190"/>
      <c r="T695" s="107"/>
    </row>
    <row r="696" spans="1:20" ht="19.95" customHeight="1">
      <c r="A696" s="79" t="str">
        <f t="shared" si="134"/>
        <v/>
      </c>
      <c r="B696" s="104">
        <f>SUM($A$2:A696)</f>
        <v>0</v>
      </c>
      <c r="C696" s="105" t="str">
        <f>'Agripp GRP Macros (EU, Asia) '!A19</f>
        <v>HA010</v>
      </c>
      <c r="D696" s="105">
        <f>IF(VLOOKUP(C696,'Agripp GRP Macros (EU, Asia) '!$A$10:$AG$649,32,0)="",0,VLOOKUP(C696,'Agripp GRP Macros (EU, Asia) '!$A$10:$AG$649,32,0))</f>
        <v>0</v>
      </c>
      <c r="E696" s="105">
        <v>695</v>
      </c>
      <c r="F696" s="106">
        <f>IF(VLOOKUP(C696,'Agripp GRP Macros (EU, Asia) '!$A$10:$AI$649,34,0)="",0,VLOOKUP(C696,'Agripp GRP Macros (EU, Asia) '!$A$10:$AI$649,34,0))</f>
        <v>0</v>
      </c>
      <c r="G696" s="107"/>
      <c r="H696" s="107"/>
      <c r="I696" s="107"/>
      <c r="J696" s="107"/>
      <c r="K696" s="107"/>
      <c r="L696" s="107"/>
      <c r="M696" s="107"/>
      <c r="N696" s="107"/>
      <c r="O696" s="107"/>
      <c r="P696" s="107"/>
      <c r="Q696" s="107"/>
      <c r="R696" s="107"/>
      <c r="S696" s="190"/>
      <c r="T696" s="107"/>
    </row>
    <row r="697" spans="1:20" ht="19.95" customHeight="1">
      <c r="A697" s="79" t="str">
        <f t="shared" si="134"/>
        <v/>
      </c>
      <c r="B697" s="104">
        <f>SUM($A$2:A697)</f>
        <v>0</v>
      </c>
      <c r="C697" s="105" t="str">
        <f>'Agripp GRP Macros (EU, Asia) '!A20</f>
        <v>HA011</v>
      </c>
      <c r="D697" s="105">
        <f>IF(VLOOKUP(C697,'Agripp GRP Macros (EU, Asia) '!$A$10:$AG$649,32,0)="",0,VLOOKUP(C697,'Agripp GRP Macros (EU, Asia) '!$A$10:$AG$649,32,0))</f>
        <v>0</v>
      </c>
      <c r="E697" s="105">
        <v>696</v>
      </c>
      <c r="F697" s="106">
        <f>IF(VLOOKUP(C697,'Agripp GRP Macros (EU, Asia) '!$A$10:$AI$649,34,0)="",0,VLOOKUP(C697,'Agripp GRP Macros (EU, Asia) '!$A$10:$AI$649,34,0))</f>
        <v>0</v>
      </c>
      <c r="G697" s="107"/>
      <c r="H697" s="107"/>
      <c r="I697" s="107"/>
      <c r="J697" s="107"/>
      <c r="K697" s="107"/>
      <c r="L697" s="107"/>
      <c r="M697" s="107"/>
      <c r="N697" s="107"/>
      <c r="O697" s="107"/>
      <c r="P697" s="107"/>
      <c r="Q697" s="107"/>
      <c r="R697" s="107"/>
      <c r="S697" s="190"/>
      <c r="T697" s="107"/>
    </row>
    <row r="698" spans="1:20" ht="19.95" customHeight="1">
      <c r="A698" s="79" t="str">
        <f t="shared" si="134"/>
        <v/>
      </c>
      <c r="B698" s="104">
        <f>SUM($A$2:A698)</f>
        <v>0</v>
      </c>
      <c r="C698" s="105" t="str">
        <f>'Agripp GRP Macros (EU, Asia) '!A21</f>
        <v>HA012</v>
      </c>
      <c r="D698" s="105">
        <f>IF(VLOOKUP(C698,'Agripp GRP Macros (EU, Asia) '!$A$10:$AG$649,32,0)="",0,VLOOKUP(C698,'Agripp GRP Macros (EU, Asia) '!$A$10:$AG$649,32,0))</f>
        <v>0</v>
      </c>
      <c r="E698" s="105">
        <v>697</v>
      </c>
      <c r="F698" s="106">
        <f>IF(VLOOKUP(C698,'Agripp GRP Macros (EU, Asia) '!$A$10:$AI$649,34,0)="",0,VLOOKUP(C698,'Agripp GRP Macros (EU, Asia) '!$A$10:$AI$649,34,0))</f>
        <v>0</v>
      </c>
      <c r="G698" s="107"/>
      <c r="H698" s="107"/>
      <c r="I698" s="107"/>
      <c r="J698" s="107"/>
      <c r="K698" s="107"/>
      <c r="L698" s="107"/>
      <c r="M698" s="107"/>
      <c r="N698" s="107"/>
      <c r="O698" s="107"/>
      <c r="P698" s="107"/>
      <c r="Q698" s="107"/>
      <c r="R698" s="107"/>
      <c r="S698" s="190"/>
      <c r="T698" s="107"/>
    </row>
    <row r="699" spans="1:20" ht="19.95" customHeight="1">
      <c r="A699" s="79" t="str">
        <f t="shared" si="134"/>
        <v/>
      </c>
      <c r="B699" s="104">
        <f>SUM($A$2:A699)</f>
        <v>0</v>
      </c>
      <c r="C699" s="105" t="str">
        <f>'Agripp GRP Macros (EU, Asia) '!A22</f>
        <v>HA013</v>
      </c>
      <c r="D699" s="105">
        <f>IF(VLOOKUP(C699,'Agripp GRP Macros (EU, Asia) '!$A$10:$AG$649,32,0)="",0,VLOOKUP(C699,'Agripp GRP Macros (EU, Asia) '!$A$10:$AG$649,32,0))</f>
        <v>0</v>
      </c>
      <c r="E699" s="105">
        <v>698</v>
      </c>
      <c r="F699" s="106">
        <f>IF(VLOOKUP(C699,'Agripp GRP Macros (EU, Asia) '!$A$10:$AI$649,34,0)="",0,VLOOKUP(C699,'Agripp GRP Macros (EU, Asia) '!$A$10:$AI$649,34,0))</f>
        <v>0</v>
      </c>
      <c r="G699" s="107"/>
      <c r="H699" s="107"/>
      <c r="I699" s="107"/>
      <c r="J699" s="107"/>
      <c r="K699" s="107"/>
      <c r="L699" s="107"/>
      <c r="M699" s="107"/>
      <c r="N699" s="107"/>
      <c r="O699" s="107"/>
      <c r="P699" s="107"/>
      <c r="Q699" s="107"/>
      <c r="R699" s="107"/>
      <c r="S699" s="190"/>
      <c r="T699" s="107"/>
    </row>
    <row r="700" spans="1:20" ht="19.95" customHeight="1">
      <c r="A700" s="79" t="str">
        <f t="shared" si="134"/>
        <v/>
      </c>
      <c r="B700" s="104">
        <f>SUM($A$2:A700)</f>
        <v>0</v>
      </c>
      <c r="C700" s="105" t="str">
        <f>'Agripp GRP Macros (EU, Asia) '!A23</f>
        <v>HA014</v>
      </c>
      <c r="D700" s="105">
        <f>IF(VLOOKUP(C700,'Agripp GRP Macros (EU, Asia) '!$A$10:$AG$649,32,0)="",0,VLOOKUP(C700,'Agripp GRP Macros (EU, Asia) '!$A$10:$AG$649,32,0))</f>
        <v>0</v>
      </c>
      <c r="E700" s="105">
        <v>699</v>
      </c>
      <c r="F700" s="106">
        <f>IF(VLOOKUP(C700,'Agripp GRP Macros (EU, Asia) '!$A$10:$AI$649,34,0)="",0,VLOOKUP(C700,'Agripp GRP Macros (EU, Asia) '!$A$10:$AI$649,34,0))</f>
        <v>0</v>
      </c>
      <c r="G700" s="107"/>
      <c r="H700" s="107"/>
      <c r="I700" s="107"/>
      <c r="J700" s="107"/>
      <c r="K700" s="107"/>
      <c r="L700" s="107"/>
      <c r="M700" s="107"/>
      <c r="N700" s="107"/>
      <c r="O700" s="107"/>
      <c r="P700" s="107"/>
      <c r="Q700" s="107"/>
      <c r="R700" s="107"/>
      <c r="S700" s="190"/>
      <c r="T700" s="107"/>
    </row>
    <row r="701" spans="1:20" ht="19.95" customHeight="1">
      <c r="A701" s="79" t="str">
        <f t="shared" si="134"/>
        <v/>
      </c>
      <c r="B701" s="104">
        <f>SUM($A$2:A701)</f>
        <v>0</v>
      </c>
      <c r="C701" s="105" t="str">
        <f>'Agripp GRP Macros (EU, Asia) '!A24</f>
        <v>HA015</v>
      </c>
      <c r="D701" s="105">
        <f>IF(VLOOKUP(C701,'Agripp GRP Macros (EU, Asia) '!$A$10:$AG$649,32,0)="",0,VLOOKUP(C701,'Agripp GRP Macros (EU, Asia) '!$A$10:$AG$649,32,0))</f>
        <v>0</v>
      </c>
      <c r="E701" s="105">
        <v>700</v>
      </c>
      <c r="F701" s="106">
        <f>IF(VLOOKUP(C701,'Agripp GRP Macros (EU, Asia) '!$A$10:$AI$649,34,0)="",0,VLOOKUP(C701,'Agripp GRP Macros (EU, Asia) '!$A$10:$AI$649,34,0))</f>
        <v>0</v>
      </c>
      <c r="G701" s="107"/>
      <c r="H701" s="107"/>
      <c r="I701" s="107"/>
      <c r="J701" s="107"/>
      <c r="K701" s="107"/>
      <c r="L701" s="107"/>
      <c r="M701" s="107"/>
      <c r="N701" s="107"/>
      <c r="O701" s="107"/>
      <c r="P701" s="107"/>
      <c r="Q701" s="107"/>
      <c r="R701" s="107"/>
      <c r="S701" s="190"/>
      <c r="T701" s="107"/>
    </row>
    <row r="702" spans="1:20" ht="19.95" customHeight="1">
      <c r="A702" s="79" t="str">
        <f t="shared" si="134"/>
        <v/>
      </c>
      <c r="B702" s="104">
        <f>SUM($A$2:A702)</f>
        <v>0</v>
      </c>
      <c r="C702" s="105" t="str">
        <f>'Agripp GRP Macros (EU, Asia) '!A25</f>
        <v>HA016</v>
      </c>
      <c r="D702" s="105">
        <f>IF(VLOOKUP(C702,'Agripp GRP Macros (EU, Asia) '!$A$10:$AG$649,32,0)="",0,VLOOKUP(C702,'Agripp GRP Macros (EU, Asia) '!$A$10:$AG$649,32,0))</f>
        <v>0</v>
      </c>
      <c r="E702" s="105">
        <v>701</v>
      </c>
      <c r="F702" s="106">
        <f>IF(VLOOKUP(C702,'Agripp GRP Macros (EU, Asia) '!$A$10:$AI$649,34,0)="",0,VLOOKUP(C702,'Agripp GRP Macros (EU, Asia) '!$A$10:$AI$649,34,0))</f>
        <v>0</v>
      </c>
      <c r="G702" s="107"/>
      <c r="H702" s="107"/>
      <c r="I702" s="107"/>
      <c r="J702" s="107"/>
      <c r="K702" s="107"/>
      <c r="L702" s="107"/>
      <c r="M702" s="107"/>
      <c r="N702" s="107"/>
      <c r="O702" s="107"/>
      <c r="P702" s="107"/>
      <c r="Q702" s="107"/>
      <c r="R702" s="107"/>
      <c r="S702" s="190"/>
      <c r="T702" s="107"/>
    </row>
    <row r="703" spans="1:20" ht="19.95" customHeight="1">
      <c r="A703" s="79" t="str">
        <f t="shared" si="134"/>
        <v/>
      </c>
      <c r="B703" s="104">
        <f>SUM($A$2:A703)</f>
        <v>0</v>
      </c>
      <c r="C703" s="105" t="str">
        <f>'Agripp GRP Macros (EU, Asia) '!A26</f>
        <v>HA017</v>
      </c>
      <c r="D703" s="105">
        <f>IF(VLOOKUP(C703,'Agripp GRP Macros (EU, Asia) '!$A$10:$AG$649,32,0)="",0,VLOOKUP(C703,'Agripp GRP Macros (EU, Asia) '!$A$10:$AG$649,32,0))</f>
        <v>0</v>
      </c>
      <c r="E703" s="105">
        <v>702</v>
      </c>
      <c r="F703" s="106">
        <f>IF(VLOOKUP(C703,'Agripp GRP Macros (EU, Asia) '!$A$10:$AI$649,34,0)="",0,VLOOKUP(C703,'Agripp GRP Macros (EU, Asia) '!$A$10:$AI$649,34,0))</f>
        <v>0</v>
      </c>
      <c r="G703" s="107"/>
      <c r="H703" s="107"/>
      <c r="I703" s="107"/>
      <c r="J703" s="107"/>
      <c r="K703" s="107"/>
      <c r="L703" s="107"/>
      <c r="M703" s="107"/>
      <c r="N703" s="107"/>
      <c r="O703" s="107"/>
      <c r="P703" s="107"/>
      <c r="Q703" s="107"/>
      <c r="R703" s="107"/>
      <c r="S703" s="190"/>
      <c r="T703" s="107"/>
    </row>
    <row r="704" spans="1:20" ht="19.95" customHeight="1">
      <c r="A704" s="79" t="str">
        <f t="shared" si="134"/>
        <v/>
      </c>
      <c r="B704" s="104">
        <f>SUM($A$2:A704)</f>
        <v>0</v>
      </c>
      <c r="C704" s="105" t="str">
        <f>'Agripp GRP Macros (EU, Asia) '!A27</f>
        <v>HA018</v>
      </c>
      <c r="D704" s="105">
        <f>IF(VLOOKUP(C704,'Agripp GRP Macros (EU, Asia) '!$A$10:$AG$649,32,0)="",0,VLOOKUP(C704,'Agripp GRP Macros (EU, Asia) '!$A$10:$AG$649,32,0))</f>
        <v>0</v>
      </c>
      <c r="E704" s="105">
        <v>703</v>
      </c>
      <c r="F704" s="106">
        <f>IF(VLOOKUP(C704,'Agripp GRP Macros (EU, Asia) '!$A$10:$AI$649,34,0)="",0,VLOOKUP(C704,'Agripp GRP Macros (EU, Asia) '!$A$10:$AI$649,34,0))</f>
        <v>0</v>
      </c>
      <c r="G704" s="107"/>
      <c r="H704" s="107"/>
      <c r="I704" s="107"/>
      <c r="J704" s="107"/>
      <c r="K704" s="107"/>
      <c r="L704" s="107"/>
      <c r="M704" s="107"/>
      <c r="N704" s="107"/>
      <c r="O704" s="107"/>
      <c r="P704" s="107"/>
      <c r="Q704" s="107"/>
      <c r="R704" s="107"/>
      <c r="S704" s="190"/>
      <c r="T704" s="107"/>
    </row>
    <row r="705" spans="1:20" ht="19.95" customHeight="1">
      <c r="A705" s="79" t="str">
        <f t="shared" si="134"/>
        <v/>
      </c>
      <c r="B705" s="104">
        <f>SUM($A$2:A705)</f>
        <v>0</v>
      </c>
      <c r="C705" s="105" t="str">
        <f>'Agripp GRP Macros (EU, Asia) '!A28</f>
        <v>HA019</v>
      </c>
      <c r="D705" s="105">
        <f>IF(VLOOKUP(C705,'Agripp GRP Macros (EU, Asia) '!$A$10:$AG$649,32,0)="",0,VLOOKUP(C705,'Agripp GRP Macros (EU, Asia) '!$A$10:$AG$649,32,0))</f>
        <v>0</v>
      </c>
      <c r="E705" s="105">
        <v>704</v>
      </c>
      <c r="F705" s="106">
        <f>IF(VLOOKUP(C705,'Agripp GRP Macros (EU, Asia) '!$A$10:$AI$649,34,0)="",0,VLOOKUP(C705,'Agripp GRP Macros (EU, Asia) '!$A$10:$AI$649,34,0))</f>
        <v>0</v>
      </c>
      <c r="G705" s="107"/>
      <c r="H705" s="107"/>
      <c r="I705" s="107"/>
      <c r="J705" s="107"/>
      <c r="K705" s="107"/>
      <c r="L705" s="107"/>
      <c r="M705" s="107"/>
      <c r="N705" s="107"/>
      <c r="O705" s="107"/>
      <c r="P705" s="107"/>
      <c r="Q705" s="107"/>
      <c r="R705" s="107"/>
      <c r="S705" s="190"/>
      <c r="T705" s="107"/>
    </row>
    <row r="706" spans="1:20" ht="19.95" customHeight="1">
      <c r="A706" s="79" t="str">
        <f t="shared" si="134"/>
        <v/>
      </c>
      <c r="B706" s="104">
        <f>SUM($A$2:A706)</f>
        <v>0</v>
      </c>
      <c r="C706" s="105" t="str">
        <f>'Agripp GRP Macros (EU, Asia) '!A29</f>
        <v>HA020</v>
      </c>
      <c r="D706" s="105">
        <f>IF(VLOOKUP(C706,'Agripp GRP Macros (EU, Asia) '!$A$10:$AG$649,32,0)="",0,VLOOKUP(C706,'Agripp GRP Macros (EU, Asia) '!$A$10:$AG$649,32,0))</f>
        <v>0</v>
      </c>
      <c r="E706" s="105">
        <v>705</v>
      </c>
      <c r="F706" s="106">
        <f>IF(VLOOKUP(C706,'Agripp GRP Macros (EU, Asia) '!$A$10:$AI$649,34,0)="",0,VLOOKUP(C706,'Agripp GRP Macros (EU, Asia) '!$A$10:$AI$649,34,0))</f>
        <v>0</v>
      </c>
      <c r="G706" s="107"/>
      <c r="H706" s="107"/>
      <c r="I706" s="107"/>
      <c r="J706" s="107"/>
      <c r="K706" s="107"/>
      <c r="L706" s="107"/>
      <c r="M706" s="107"/>
      <c r="N706" s="107"/>
      <c r="O706" s="107"/>
      <c r="P706" s="107"/>
      <c r="Q706" s="107"/>
      <c r="R706" s="107"/>
      <c r="S706" s="190"/>
      <c r="T706" s="107"/>
    </row>
    <row r="707" spans="1:20" ht="19.95" customHeight="1">
      <c r="A707" s="79" t="str">
        <f t="shared" si="134"/>
        <v/>
      </c>
      <c r="B707" s="104">
        <f>SUM($A$2:A707)</f>
        <v>0</v>
      </c>
      <c r="C707" s="105" t="str">
        <f>'Agripp GRP Macros (EU, Asia) '!A30</f>
        <v>HA021</v>
      </c>
      <c r="D707" s="105">
        <f>IF(VLOOKUP(C707,'Agripp GRP Macros (EU, Asia) '!$A$10:$AG$649,32,0)="",0,VLOOKUP(C707,'Agripp GRP Macros (EU, Asia) '!$A$10:$AG$649,32,0))</f>
        <v>0</v>
      </c>
      <c r="E707" s="105">
        <v>706</v>
      </c>
      <c r="F707" s="106">
        <f>IF(VLOOKUP(C707,'Agripp GRP Macros (EU, Asia) '!$A$10:$AI$649,34,0)="",0,VLOOKUP(C707,'Agripp GRP Macros (EU, Asia) '!$A$10:$AI$649,34,0))</f>
        <v>0</v>
      </c>
      <c r="G707" s="107"/>
      <c r="H707" s="107"/>
      <c r="I707" s="107"/>
      <c r="J707" s="107"/>
      <c r="K707" s="107"/>
      <c r="L707" s="107"/>
      <c r="M707" s="107"/>
      <c r="N707" s="107"/>
      <c r="O707" s="107"/>
      <c r="P707" s="107"/>
      <c r="Q707" s="107"/>
      <c r="R707" s="107"/>
      <c r="S707" s="190"/>
      <c r="T707" s="107"/>
    </row>
    <row r="708" spans="1:20" ht="19.95" customHeight="1">
      <c r="A708" s="79" t="str">
        <f t="shared" si="134"/>
        <v/>
      </c>
      <c r="B708" s="104">
        <f>SUM($A$2:A708)</f>
        <v>0</v>
      </c>
      <c r="C708" s="105" t="str">
        <f>'Agripp GRP Macros (EU, Asia) '!A31</f>
        <v>HA022</v>
      </c>
      <c r="D708" s="105">
        <f>IF(VLOOKUP(C708,'Agripp GRP Macros (EU, Asia) '!$A$10:$AG$649,32,0)="",0,VLOOKUP(C708,'Agripp GRP Macros (EU, Asia) '!$A$10:$AG$649,32,0))</f>
        <v>0</v>
      </c>
      <c r="E708" s="105">
        <v>707</v>
      </c>
      <c r="F708" s="106">
        <f>IF(VLOOKUP(C708,'Agripp GRP Macros (EU, Asia) '!$A$10:$AI$649,34,0)="",0,VLOOKUP(C708,'Agripp GRP Macros (EU, Asia) '!$A$10:$AI$649,34,0))</f>
        <v>0</v>
      </c>
      <c r="G708" s="107"/>
      <c r="H708" s="107"/>
      <c r="I708" s="107"/>
      <c r="J708" s="107"/>
      <c r="K708" s="107"/>
      <c r="L708" s="107"/>
      <c r="M708" s="107"/>
      <c r="N708" s="107"/>
      <c r="O708" s="107"/>
      <c r="P708" s="107"/>
      <c r="Q708" s="107"/>
      <c r="R708" s="107"/>
      <c r="S708" s="190"/>
      <c r="T708" s="107"/>
    </row>
    <row r="709" spans="1:20" ht="19.95" customHeight="1">
      <c r="A709" s="79" t="str">
        <f t="shared" si="134"/>
        <v/>
      </c>
      <c r="B709" s="104">
        <f>SUM($A$2:A709)</f>
        <v>0</v>
      </c>
      <c r="C709" s="105" t="str">
        <f>'Agripp GRP Macros (EU, Asia) '!A32</f>
        <v>HA023</v>
      </c>
      <c r="D709" s="105">
        <f>IF(VLOOKUP(C709,'Agripp GRP Macros (EU, Asia) '!$A$10:$AG$649,32,0)="",0,VLOOKUP(C709,'Agripp GRP Macros (EU, Asia) '!$A$10:$AG$649,32,0))</f>
        <v>0</v>
      </c>
      <c r="E709" s="105">
        <v>708</v>
      </c>
      <c r="F709" s="106">
        <f>IF(VLOOKUP(C709,'Agripp GRP Macros (EU, Asia) '!$A$10:$AI$649,34,0)="",0,VLOOKUP(C709,'Agripp GRP Macros (EU, Asia) '!$A$10:$AI$649,34,0))</f>
        <v>0</v>
      </c>
      <c r="G709" s="107"/>
      <c r="H709" s="107"/>
      <c r="I709" s="107"/>
      <c r="J709" s="107"/>
      <c r="K709" s="107"/>
      <c r="L709" s="107"/>
      <c r="M709" s="107"/>
      <c r="N709" s="107"/>
      <c r="O709" s="107"/>
      <c r="P709" s="107"/>
      <c r="Q709" s="107"/>
      <c r="R709" s="107"/>
      <c r="S709" s="190"/>
      <c r="T709" s="107"/>
    </row>
    <row r="710" spans="1:20" ht="19.95" customHeight="1">
      <c r="A710" s="79" t="str">
        <f t="shared" si="134"/>
        <v/>
      </c>
      <c r="B710" s="104">
        <f>SUM($A$2:A710)</f>
        <v>0</v>
      </c>
      <c r="C710" s="105" t="str">
        <f>'Agripp GRP Macros (EU, Asia) '!A33</f>
        <v>HA024</v>
      </c>
      <c r="D710" s="105">
        <f>IF(VLOOKUP(C710,'Agripp GRP Macros (EU, Asia) '!$A$10:$AG$649,32,0)="",0,VLOOKUP(C710,'Agripp GRP Macros (EU, Asia) '!$A$10:$AG$649,32,0))</f>
        <v>0</v>
      </c>
      <c r="E710" s="105">
        <v>709</v>
      </c>
      <c r="F710" s="106">
        <f>IF(VLOOKUP(C710,'Agripp GRP Macros (EU, Asia) '!$A$10:$AI$649,34,0)="",0,VLOOKUP(C710,'Agripp GRP Macros (EU, Asia) '!$A$10:$AI$649,34,0))</f>
        <v>0</v>
      </c>
      <c r="G710" s="107"/>
      <c r="H710" s="107"/>
      <c r="I710" s="107"/>
      <c r="J710" s="107"/>
      <c r="K710" s="107"/>
      <c r="L710" s="107"/>
      <c r="M710" s="107"/>
      <c r="N710" s="107"/>
      <c r="O710" s="107"/>
      <c r="P710" s="107"/>
      <c r="Q710" s="107"/>
      <c r="R710" s="107"/>
      <c r="S710" s="190"/>
      <c r="T710" s="107"/>
    </row>
    <row r="711" spans="1:20" ht="19.95" customHeight="1">
      <c r="A711" s="79" t="str">
        <f t="shared" si="134"/>
        <v/>
      </c>
      <c r="B711" s="104">
        <f>SUM($A$2:A711)</f>
        <v>0</v>
      </c>
      <c r="C711" s="105" t="str">
        <f>'Agripp GRP Macros (EU, Asia) '!A34</f>
        <v>HA025</v>
      </c>
      <c r="D711" s="105">
        <f>IF(VLOOKUP(C711,'Agripp GRP Macros (EU, Asia) '!$A$10:$AG$649,32,0)="",0,VLOOKUP(C711,'Agripp GRP Macros (EU, Asia) '!$A$10:$AG$649,32,0))</f>
        <v>0</v>
      </c>
      <c r="E711" s="105">
        <v>710</v>
      </c>
      <c r="F711" s="106">
        <f>IF(VLOOKUP(C711,'Agripp GRP Macros (EU, Asia) '!$A$10:$AI$649,34,0)="",0,VLOOKUP(C711,'Agripp GRP Macros (EU, Asia) '!$A$10:$AI$649,34,0))</f>
        <v>0</v>
      </c>
      <c r="G711" s="107"/>
      <c r="H711" s="107"/>
      <c r="I711" s="107"/>
      <c r="J711" s="107"/>
      <c r="K711" s="107"/>
      <c r="L711" s="107"/>
      <c r="M711" s="107"/>
      <c r="N711" s="107"/>
      <c r="O711" s="107"/>
      <c r="P711" s="107"/>
      <c r="Q711" s="107"/>
      <c r="R711" s="107"/>
      <c r="S711" s="190"/>
      <c r="T711" s="107"/>
    </row>
    <row r="712" spans="1:20" ht="19.95" customHeight="1">
      <c r="A712" s="79" t="str">
        <f t="shared" si="134"/>
        <v/>
      </c>
      <c r="B712" s="104">
        <f>SUM($A$2:A712)</f>
        <v>0</v>
      </c>
      <c r="C712" s="105" t="str">
        <f>'Agripp GRP Macros (EU, Asia) '!A35</f>
        <v>HA026</v>
      </c>
      <c r="D712" s="105">
        <f>IF(VLOOKUP(C712,'Agripp GRP Macros (EU, Asia) '!$A$10:$AG$649,32,0)="",0,VLOOKUP(C712,'Agripp GRP Macros (EU, Asia) '!$A$10:$AG$649,32,0))</f>
        <v>0</v>
      </c>
      <c r="E712" s="105">
        <v>711</v>
      </c>
      <c r="F712" s="106">
        <f>IF(VLOOKUP(C712,'Agripp GRP Macros (EU, Asia) '!$A$10:$AI$649,34,0)="",0,VLOOKUP(C712,'Agripp GRP Macros (EU, Asia) '!$A$10:$AI$649,34,0))</f>
        <v>0</v>
      </c>
      <c r="G712" s="107"/>
      <c r="H712" s="107"/>
      <c r="I712" s="107"/>
      <c r="J712" s="107"/>
      <c r="K712" s="107"/>
      <c r="L712" s="107"/>
      <c r="M712" s="107"/>
      <c r="N712" s="107"/>
      <c r="O712" s="107"/>
      <c r="P712" s="107"/>
      <c r="Q712" s="107"/>
      <c r="R712" s="107"/>
      <c r="S712" s="190"/>
      <c r="T712" s="107"/>
    </row>
    <row r="713" spans="1:20" ht="19.95" customHeight="1">
      <c r="A713" s="79" t="str">
        <f t="shared" si="134"/>
        <v/>
      </c>
      <c r="B713" s="104">
        <f>SUM($A$2:A713)</f>
        <v>0</v>
      </c>
      <c r="C713" s="105" t="str">
        <f>'Agripp GRP Macros (EU, Asia) '!A36</f>
        <v>HA027</v>
      </c>
      <c r="D713" s="105">
        <f>IF(VLOOKUP(C713,'Agripp GRP Macros (EU, Asia) '!$A$10:$AG$649,32,0)="",0,VLOOKUP(C713,'Agripp GRP Macros (EU, Asia) '!$A$10:$AG$649,32,0))</f>
        <v>0</v>
      </c>
      <c r="E713" s="105">
        <v>712</v>
      </c>
      <c r="F713" s="106">
        <f>IF(VLOOKUP(C713,'Agripp GRP Macros (EU, Asia) '!$A$10:$AI$649,34,0)="",0,VLOOKUP(C713,'Agripp GRP Macros (EU, Asia) '!$A$10:$AI$649,34,0))</f>
        <v>0</v>
      </c>
      <c r="G713" s="107"/>
      <c r="H713" s="107"/>
      <c r="I713" s="107"/>
      <c r="J713" s="107"/>
      <c r="K713" s="107"/>
      <c r="L713" s="107"/>
      <c r="M713" s="107"/>
      <c r="N713" s="107"/>
      <c r="O713" s="107"/>
      <c r="P713" s="107"/>
      <c r="Q713" s="107"/>
      <c r="R713" s="107"/>
      <c r="S713" s="190"/>
      <c r="T713" s="107"/>
    </row>
    <row r="714" spans="1:20" ht="19.95" customHeight="1">
      <c r="A714" s="79" t="str">
        <f t="shared" si="134"/>
        <v/>
      </c>
      <c r="B714" s="104">
        <f>SUM($A$2:A714)</f>
        <v>0</v>
      </c>
      <c r="C714" s="105" t="str">
        <f>'Agripp GRP Macros (EU, Asia) '!A37</f>
        <v>HA028</v>
      </c>
      <c r="D714" s="105">
        <f>IF(VLOOKUP(C714,'Agripp GRP Macros (EU, Asia) '!$A$10:$AG$649,32,0)="",0,VLOOKUP(C714,'Agripp GRP Macros (EU, Asia) '!$A$10:$AG$649,32,0))</f>
        <v>0</v>
      </c>
      <c r="E714" s="105">
        <v>713</v>
      </c>
      <c r="F714" s="106">
        <f>IF(VLOOKUP(C714,'Agripp GRP Macros (EU, Asia) '!$A$10:$AI$649,34,0)="",0,VLOOKUP(C714,'Agripp GRP Macros (EU, Asia) '!$A$10:$AI$649,34,0))</f>
        <v>0</v>
      </c>
      <c r="G714" s="107"/>
      <c r="H714" s="107"/>
      <c r="I714" s="107"/>
      <c r="J714" s="107"/>
      <c r="K714" s="107"/>
      <c r="L714" s="107"/>
      <c r="M714" s="107"/>
      <c r="N714" s="107"/>
      <c r="O714" s="107"/>
      <c r="P714" s="107"/>
      <c r="Q714" s="107"/>
      <c r="R714" s="107"/>
      <c r="S714" s="190"/>
      <c r="T714" s="107"/>
    </row>
    <row r="715" spans="1:20" ht="19.95" customHeight="1">
      <c r="A715" s="79" t="str">
        <f t="shared" si="134"/>
        <v/>
      </c>
      <c r="B715" s="104">
        <f>SUM($A$2:A715)</f>
        <v>0</v>
      </c>
      <c r="C715" s="105" t="str">
        <f>'Agripp GRP Macros (EU, Asia) '!A38</f>
        <v>HA029</v>
      </c>
      <c r="D715" s="105">
        <f>IF(VLOOKUP(C715,'Agripp GRP Macros (EU, Asia) '!$A$10:$AG$649,32,0)="",0,VLOOKUP(C715,'Agripp GRP Macros (EU, Asia) '!$A$10:$AG$649,32,0))</f>
        <v>0</v>
      </c>
      <c r="E715" s="105">
        <v>714</v>
      </c>
      <c r="F715" s="106">
        <f>IF(VLOOKUP(C715,'Agripp GRP Macros (EU, Asia) '!$A$10:$AI$649,34,0)="",0,VLOOKUP(C715,'Agripp GRP Macros (EU, Asia) '!$A$10:$AI$649,34,0))</f>
        <v>0</v>
      </c>
      <c r="G715" s="107"/>
      <c r="H715" s="107"/>
      <c r="I715" s="107"/>
      <c r="J715" s="107"/>
      <c r="K715" s="107"/>
      <c r="L715" s="107"/>
      <c r="M715" s="107"/>
      <c r="N715" s="107"/>
      <c r="O715" s="107"/>
      <c r="P715" s="107"/>
      <c r="Q715" s="107"/>
      <c r="R715" s="107"/>
      <c r="S715" s="190"/>
      <c r="T715" s="107"/>
    </row>
    <row r="716" spans="1:20" ht="19.95" customHeight="1">
      <c r="A716" s="79" t="str">
        <f t="shared" si="134"/>
        <v/>
      </c>
      <c r="B716" s="104">
        <f>SUM($A$2:A716)</f>
        <v>0</v>
      </c>
      <c r="C716" s="105" t="str">
        <f>'Agripp GRP Macros (EU, Asia) '!A39</f>
        <v>HA030</v>
      </c>
      <c r="D716" s="105">
        <f>IF(VLOOKUP(C716,'Agripp GRP Macros (EU, Asia) '!$A$10:$AG$649,32,0)="",0,VLOOKUP(C716,'Agripp GRP Macros (EU, Asia) '!$A$10:$AG$649,32,0))</f>
        <v>0</v>
      </c>
      <c r="E716" s="105">
        <v>715</v>
      </c>
      <c r="F716" s="106">
        <f>IF(VLOOKUP(C716,'Agripp GRP Macros (EU, Asia) '!$A$10:$AI$649,34,0)="",0,VLOOKUP(C716,'Agripp GRP Macros (EU, Asia) '!$A$10:$AI$649,34,0))</f>
        <v>0</v>
      </c>
      <c r="G716" s="107"/>
      <c r="H716" s="107"/>
      <c r="I716" s="107"/>
      <c r="J716" s="107"/>
      <c r="K716" s="107"/>
      <c r="L716" s="107"/>
      <c r="M716" s="107"/>
      <c r="N716" s="107"/>
      <c r="O716" s="107"/>
      <c r="P716" s="107"/>
      <c r="Q716" s="107"/>
      <c r="R716" s="107"/>
      <c r="S716" s="190"/>
      <c r="T716" s="107"/>
    </row>
    <row r="717" spans="1:20" ht="19.95" customHeight="1">
      <c r="A717" s="79" t="str">
        <f t="shared" si="134"/>
        <v/>
      </c>
      <c r="B717" s="104">
        <f>SUM($A$2:A717)</f>
        <v>0</v>
      </c>
      <c r="C717" s="105" t="str">
        <f>'Agripp GRP Macros (EU, Asia) '!A41</f>
        <v>HA031</v>
      </c>
      <c r="D717" s="105">
        <f>IF(VLOOKUP(C717,'Agripp GRP Macros (EU, Asia) '!$A$10:$AG$649,32,0)="",0,VLOOKUP(C717,'Agripp GRP Macros (EU, Asia) '!$A$10:$AG$649,32,0))</f>
        <v>0</v>
      </c>
      <c r="E717" s="105">
        <v>716</v>
      </c>
      <c r="F717" s="106">
        <f>IF(VLOOKUP(C717,'Agripp GRP Macros (EU, Asia) '!$A$10:$AI$649,34,0)="",0,VLOOKUP(C717,'Agripp GRP Macros (EU, Asia) '!$A$10:$AI$649,34,0))</f>
        <v>0</v>
      </c>
      <c r="G717" s="107"/>
      <c r="H717" s="107"/>
      <c r="I717" s="107"/>
      <c r="J717" s="107"/>
      <c r="K717" s="107"/>
      <c r="L717" s="107"/>
      <c r="M717" s="107"/>
      <c r="N717" s="107"/>
      <c r="O717" s="107"/>
      <c r="P717" s="107"/>
      <c r="Q717" s="107"/>
      <c r="R717" s="107"/>
      <c r="S717" s="190"/>
      <c r="T717" s="107"/>
    </row>
    <row r="718" spans="1:20" ht="19.95" customHeight="1">
      <c r="A718" s="79" t="str">
        <f t="shared" ref="A718:A781" si="135">IF(D718=0,"",1)</f>
        <v/>
      </c>
      <c r="B718" s="104">
        <f>SUM($A$2:A718)</f>
        <v>0</v>
      </c>
      <c r="C718" s="105" t="str">
        <f>'Agripp GRP Macros (EU, Asia) '!A42</f>
        <v>HA032</v>
      </c>
      <c r="D718" s="105">
        <f>IF(VLOOKUP(C718,'Agripp GRP Macros (EU, Asia) '!$A$10:$AG$649,32,0)="",0,VLOOKUP(C718,'Agripp GRP Macros (EU, Asia) '!$A$10:$AG$649,32,0))</f>
        <v>0</v>
      </c>
      <c r="E718" s="105">
        <v>717</v>
      </c>
      <c r="F718" s="106">
        <f>IF(VLOOKUP(C718,'Agripp GRP Macros (EU, Asia) '!$A$10:$AI$649,34,0)="",0,VLOOKUP(C718,'Agripp GRP Macros (EU, Asia) '!$A$10:$AI$649,34,0))</f>
        <v>0</v>
      </c>
      <c r="G718" s="107"/>
      <c r="H718" s="107"/>
      <c r="I718" s="107"/>
      <c r="J718" s="107"/>
      <c r="K718" s="107"/>
      <c r="L718" s="107"/>
      <c r="M718" s="107"/>
      <c r="N718" s="107"/>
      <c r="O718" s="107"/>
      <c r="P718" s="107"/>
      <c r="Q718" s="107"/>
      <c r="R718" s="107"/>
      <c r="S718" s="190"/>
      <c r="T718" s="107"/>
    </row>
    <row r="719" spans="1:20" ht="19.95" customHeight="1">
      <c r="A719" s="79" t="str">
        <f t="shared" si="135"/>
        <v/>
      </c>
      <c r="B719" s="104">
        <f>SUM($A$2:A719)</f>
        <v>0</v>
      </c>
      <c r="C719" s="105" t="str">
        <f>'Agripp GRP Macros (EU, Asia) '!A43</f>
        <v>HA033</v>
      </c>
      <c r="D719" s="105">
        <f>IF(VLOOKUP(C719,'Agripp GRP Macros (EU, Asia) '!$A$10:$AG$649,32,0)="",0,VLOOKUP(C719,'Agripp GRP Macros (EU, Asia) '!$A$10:$AG$649,32,0))</f>
        <v>0</v>
      </c>
      <c r="E719" s="105">
        <v>718</v>
      </c>
      <c r="F719" s="106">
        <f>IF(VLOOKUP(C719,'Agripp GRP Macros (EU, Asia) '!$A$10:$AI$649,34,0)="",0,VLOOKUP(C719,'Agripp GRP Macros (EU, Asia) '!$A$10:$AI$649,34,0))</f>
        <v>0</v>
      </c>
      <c r="G719" s="107"/>
      <c r="H719" s="107"/>
      <c r="I719" s="107"/>
      <c r="J719" s="107"/>
      <c r="K719" s="107"/>
      <c r="L719" s="107"/>
      <c r="M719" s="107"/>
      <c r="N719" s="107"/>
      <c r="O719" s="107"/>
      <c r="P719" s="107"/>
      <c r="Q719" s="107"/>
      <c r="R719" s="107"/>
      <c r="S719" s="190"/>
      <c r="T719" s="107"/>
    </row>
    <row r="720" spans="1:20" ht="19.95" customHeight="1">
      <c r="A720" s="79" t="str">
        <f t="shared" si="135"/>
        <v/>
      </c>
      <c r="B720" s="104">
        <f>SUM($A$2:A720)</f>
        <v>0</v>
      </c>
      <c r="C720" s="105" t="str">
        <f>'Agripp GRP Macros (EU, Asia) '!A44</f>
        <v>HA034</v>
      </c>
      <c r="D720" s="105">
        <f>IF(VLOOKUP(C720,'Agripp GRP Macros (EU, Asia) '!$A$10:$AG$649,32,0)="",0,VLOOKUP(C720,'Agripp GRP Macros (EU, Asia) '!$A$10:$AG$649,32,0))</f>
        <v>0</v>
      </c>
      <c r="E720" s="105">
        <v>719</v>
      </c>
      <c r="F720" s="106">
        <f>IF(VLOOKUP(C720,'Agripp GRP Macros (EU, Asia) '!$A$10:$AI$649,34,0)="",0,VLOOKUP(C720,'Agripp GRP Macros (EU, Asia) '!$A$10:$AI$649,34,0))</f>
        <v>0</v>
      </c>
      <c r="G720" s="107"/>
      <c r="H720" s="107"/>
      <c r="I720" s="107"/>
      <c r="J720" s="107"/>
      <c r="K720" s="107"/>
      <c r="L720" s="107"/>
      <c r="M720" s="107"/>
      <c r="N720" s="107"/>
      <c r="O720" s="107"/>
      <c r="P720" s="107"/>
      <c r="Q720" s="107"/>
      <c r="R720" s="107"/>
      <c r="S720" s="190"/>
      <c r="T720" s="107"/>
    </row>
    <row r="721" spans="1:20" ht="19.95" customHeight="1">
      <c r="A721" s="79" t="str">
        <f t="shared" si="135"/>
        <v/>
      </c>
      <c r="B721" s="104">
        <f>SUM($A$2:A721)</f>
        <v>0</v>
      </c>
      <c r="C721" s="105" t="str">
        <f>'Agripp GRP Macros (EU, Asia) '!A46</f>
        <v>HA035</v>
      </c>
      <c r="D721" s="105">
        <f>IF(VLOOKUP(C721,'Agripp GRP Macros (EU, Asia) '!$A$10:$AG$649,32,0)="",0,VLOOKUP(C721,'Agripp GRP Macros (EU, Asia) '!$A$10:$AG$649,32,0))</f>
        <v>0</v>
      </c>
      <c r="E721" s="105">
        <v>720</v>
      </c>
      <c r="F721" s="106">
        <f>IF(VLOOKUP(C721,'Agripp GRP Macros (EU, Asia) '!$A$10:$AI$649,34,0)="",0,VLOOKUP(C721,'Agripp GRP Macros (EU, Asia) '!$A$10:$AI$649,34,0))</f>
        <v>0</v>
      </c>
      <c r="G721" s="107"/>
      <c r="H721" s="107"/>
      <c r="I721" s="107"/>
      <c r="J721" s="107"/>
      <c r="K721" s="107"/>
      <c r="L721" s="107"/>
      <c r="M721" s="107"/>
      <c r="N721" s="107"/>
      <c r="O721" s="107"/>
      <c r="P721" s="107"/>
      <c r="Q721" s="107"/>
      <c r="R721" s="107"/>
      <c r="S721" s="190"/>
      <c r="T721" s="107"/>
    </row>
    <row r="722" spans="1:20" ht="19.95" customHeight="1">
      <c r="A722" s="79" t="str">
        <f t="shared" si="135"/>
        <v/>
      </c>
      <c r="B722" s="104">
        <f>SUM($A$2:A722)</f>
        <v>0</v>
      </c>
      <c r="C722" s="105" t="str">
        <f>'Agripp GRP Macros (EU, Asia) '!A47</f>
        <v>HA036</v>
      </c>
      <c r="D722" s="105">
        <f>IF(VLOOKUP(C722,'Agripp GRP Macros (EU, Asia) '!$A$10:$AG$649,32,0)="",0,VLOOKUP(C722,'Agripp GRP Macros (EU, Asia) '!$A$10:$AG$649,32,0))</f>
        <v>0</v>
      </c>
      <c r="E722" s="105">
        <v>721</v>
      </c>
      <c r="F722" s="106">
        <f>IF(VLOOKUP(C722,'Agripp GRP Macros (EU, Asia) '!$A$10:$AI$649,34,0)="",0,VLOOKUP(C722,'Agripp GRP Macros (EU, Asia) '!$A$10:$AI$649,34,0))</f>
        <v>0</v>
      </c>
      <c r="G722" s="107"/>
      <c r="H722" s="107"/>
      <c r="I722" s="107"/>
      <c r="J722" s="107"/>
      <c r="K722" s="107"/>
      <c r="L722" s="107"/>
      <c r="M722" s="107"/>
      <c r="N722" s="107"/>
      <c r="O722" s="107"/>
      <c r="P722" s="107"/>
      <c r="Q722" s="107"/>
      <c r="R722" s="107"/>
      <c r="S722" s="190"/>
      <c r="T722" s="107"/>
    </row>
    <row r="723" spans="1:20" ht="19.95" customHeight="1">
      <c r="A723" s="79" t="str">
        <f t="shared" si="135"/>
        <v/>
      </c>
      <c r="B723" s="104">
        <f>SUM($A$2:A723)</f>
        <v>0</v>
      </c>
      <c r="C723" s="105" t="str">
        <f>'Agripp GRP Macros (EU, Asia) '!A48</f>
        <v>HA037</v>
      </c>
      <c r="D723" s="105">
        <f>IF(VLOOKUP(C723,'Agripp GRP Macros (EU, Asia) '!$A$10:$AG$649,32,0)="",0,VLOOKUP(C723,'Agripp GRP Macros (EU, Asia) '!$A$10:$AG$649,32,0))</f>
        <v>0</v>
      </c>
      <c r="E723" s="105">
        <v>722</v>
      </c>
      <c r="F723" s="106">
        <f>IF(VLOOKUP(C723,'Agripp GRP Macros (EU, Asia) '!$A$10:$AI$649,34,0)="",0,VLOOKUP(C723,'Agripp GRP Macros (EU, Asia) '!$A$10:$AI$649,34,0))</f>
        <v>0</v>
      </c>
      <c r="G723" s="107"/>
      <c r="H723" s="107"/>
      <c r="I723" s="107"/>
      <c r="J723" s="107"/>
      <c r="K723" s="107"/>
      <c r="L723" s="107"/>
      <c r="M723" s="107"/>
      <c r="N723" s="107"/>
      <c r="O723" s="107"/>
      <c r="P723" s="107"/>
      <c r="Q723" s="107"/>
      <c r="R723" s="107"/>
      <c r="S723" s="190"/>
      <c r="T723" s="107"/>
    </row>
    <row r="724" spans="1:20" ht="19.95" customHeight="1">
      <c r="A724" s="79" t="str">
        <f t="shared" si="135"/>
        <v/>
      </c>
      <c r="B724" s="104">
        <f>SUM($A$2:A724)</f>
        <v>0</v>
      </c>
      <c r="C724" s="105" t="str">
        <f>'Agripp GRP Macros (EU, Asia) '!A49</f>
        <v>HA038</v>
      </c>
      <c r="D724" s="105">
        <f>IF(VLOOKUP(C724,'Agripp GRP Macros (EU, Asia) '!$A$10:$AG$649,32,0)="",0,VLOOKUP(C724,'Agripp GRP Macros (EU, Asia) '!$A$10:$AG$649,32,0))</f>
        <v>0</v>
      </c>
      <c r="E724" s="105">
        <v>723</v>
      </c>
      <c r="F724" s="106">
        <f>IF(VLOOKUP(C724,'Agripp GRP Macros (EU, Asia) '!$A$10:$AI$649,34,0)="",0,VLOOKUP(C724,'Agripp GRP Macros (EU, Asia) '!$A$10:$AI$649,34,0))</f>
        <v>0</v>
      </c>
      <c r="G724" s="107"/>
      <c r="H724" s="107"/>
      <c r="I724" s="107"/>
      <c r="J724" s="107"/>
      <c r="K724" s="107"/>
      <c r="L724" s="107"/>
      <c r="M724" s="107"/>
      <c r="N724" s="107"/>
      <c r="O724" s="107"/>
      <c r="P724" s="107"/>
      <c r="Q724" s="107"/>
      <c r="R724" s="107"/>
      <c r="S724" s="190"/>
      <c r="T724" s="107"/>
    </row>
    <row r="725" spans="1:20" ht="19.95" customHeight="1">
      <c r="A725" s="79" t="str">
        <f t="shared" si="135"/>
        <v/>
      </c>
      <c r="B725" s="104">
        <f>SUM($A$2:A725)</f>
        <v>0</v>
      </c>
      <c r="C725" s="105" t="str">
        <f>'Agripp GRP Macros (EU, Asia) '!A50</f>
        <v>HA039</v>
      </c>
      <c r="D725" s="105">
        <f>IF(VLOOKUP(C725,'Agripp GRP Macros (EU, Asia) '!$A$10:$AG$649,32,0)="",0,VLOOKUP(C725,'Agripp GRP Macros (EU, Asia) '!$A$10:$AG$649,32,0))</f>
        <v>0</v>
      </c>
      <c r="E725" s="105">
        <v>724</v>
      </c>
      <c r="F725" s="106">
        <f>IF(VLOOKUP(C725,'Agripp GRP Macros (EU, Asia) '!$A$10:$AI$649,34,0)="",0,VLOOKUP(C725,'Agripp GRP Macros (EU, Asia) '!$A$10:$AI$649,34,0))</f>
        <v>0</v>
      </c>
      <c r="G725" s="107"/>
      <c r="H725" s="107"/>
      <c r="I725" s="107"/>
      <c r="J725" s="107"/>
      <c r="K725" s="107"/>
      <c r="L725" s="107"/>
      <c r="M725" s="107"/>
      <c r="N725" s="107"/>
      <c r="O725" s="107"/>
      <c r="P725" s="107"/>
      <c r="Q725" s="107"/>
      <c r="R725" s="107"/>
      <c r="S725" s="190"/>
      <c r="T725" s="107"/>
    </row>
    <row r="726" spans="1:20" ht="19.95" customHeight="1">
      <c r="A726" s="79" t="str">
        <f t="shared" si="135"/>
        <v/>
      </c>
      <c r="B726" s="104">
        <f>SUM($A$2:A726)</f>
        <v>0</v>
      </c>
      <c r="C726" s="105" t="str">
        <f>'Agripp GRP Macros (EU, Asia) '!A51</f>
        <v>HA040</v>
      </c>
      <c r="D726" s="105">
        <f>IF(VLOOKUP(C726,'Agripp GRP Macros (EU, Asia) '!$A$10:$AG$649,32,0)="",0,VLOOKUP(C726,'Agripp GRP Macros (EU, Asia) '!$A$10:$AG$649,32,0))</f>
        <v>0</v>
      </c>
      <c r="E726" s="105">
        <v>725</v>
      </c>
      <c r="F726" s="106">
        <f>IF(VLOOKUP(C726,'Agripp GRP Macros (EU, Asia) '!$A$10:$AI$649,34,0)="",0,VLOOKUP(C726,'Agripp GRP Macros (EU, Asia) '!$A$10:$AI$649,34,0))</f>
        <v>0</v>
      </c>
      <c r="G726" s="107"/>
      <c r="H726" s="107"/>
      <c r="I726" s="107"/>
      <c r="J726" s="107"/>
      <c r="K726" s="107"/>
      <c r="L726" s="107"/>
      <c r="M726" s="107"/>
      <c r="N726" s="107"/>
      <c r="O726" s="107"/>
      <c r="P726" s="107"/>
      <c r="Q726" s="107"/>
      <c r="R726" s="107"/>
      <c r="S726" s="190"/>
      <c r="T726" s="107"/>
    </row>
    <row r="727" spans="1:20" ht="19.95" customHeight="1">
      <c r="A727" s="79" t="str">
        <f t="shared" si="135"/>
        <v/>
      </c>
      <c r="B727" s="104">
        <f>SUM($A$2:A727)</f>
        <v>0</v>
      </c>
      <c r="C727" s="105" t="str">
        <f>'Agripp GRP Macros (EU, Asia) '!A52</f>
        <v>HA041</v>
      </c>
      <c r="D727" s="105">
        <f>IF(VLOOKUP(C727,'Agripp GRP Macros (EU, Asia) '!$A$10:$AG$649,32,0)="",0,VLOOKUP(C727,'Agripp GRP Macros (EU, Asia) '!$A$10:$AG$649,32,0))</f>
        <v>0</v>
      </c>
      <c r="E727" s="105">
        <v>726</v>
      </c>
      <c r="F727" s="106">
        <f>IF(VLOOKUP(C727,'Agripp GRP Macros (EU, Asia) '!$A$10:$AI$649,34,0)="",0,VLOOKUP(C727,'Agripp GRP Macros (EU, Asia) '!$A$10:$AI$649,34,0))</f>
        <v>0</v>
      </c>
      <c r="G727" s="107"/>
      <c r="H727" s="107"/>
      <c r="I727" s="107"/>
      <c r="J727" s="107"/>
      <c r="K727" s="107"/>
      <c r="L727" s="107"/>
      <c r="M727" s="107"/>
      <c r="N727" s="107"/>
      <c r="O727" s="107"/>
      <c r="P727" s="107"/>
      <c r="Q727" s="107"/>
      <c r="R727" s="107"/>
      <c r="S727" s="190"/>
      <c r="T727" s="107"/>
    </row>
    <row r="728" spans="1:20" ht="19.95" customHeight="1">
      <c r="A728" s="79" t="str">
        <f t="shared" si="135"/>
        <v/>
      </c>
      <c r="B728" s="104">
        <f>SUM($A$2:A728)</f>
        <v>0</v>
      </c>
      <c r="C728" s="105" t="str">
        <f>'Agripp GRP Macros (EU, Asia) '!A53</f>
        <v>HA042</v>
      </c>
      <c r="D728" s="105">
        <f>IF(VLOOKUP(C728,'Agripp GRP Macros (EU, Asia) '!$A$10:$AG$649,32,0)="",0,VLOOKUP(C728,'Agripp GRP Macros (EU, Asia) '!$A$10:$AG$649,32,0))</f>
        <v>0</v>
      </c>
      <c r="E728" s="105">
        <v>727</v>
      </c>
      <c r="F728" s="106">
        <f>IF(VLOOKUP(C728,'Agripp GRP Macros (EU, Asia) '!$A$10:$AI$649,34,0)="",0,VLOOKUP(C728,'Agripp GRP Macros (EU, Asia) '!$A$10:$AI$649,34,0))</f>
        <v>0</v>
      </c>
      <c r="G728" s="107"/>
      <c r="H728" s="107"/>
      <c r="I728" s="107"/>
      <c r="J728" s="107"/>
      <c r="K728" s="107"/>
      <c r="L728" s="107"/>
      <c r="M728" s="107"/>
      <c r="N728" s="107"/>
      <c r="O728" s="107"/>
      <c r="P728" s="107"/>
      <c r="Q728" s="107"/>
      <c r="R728" s="107"/>
      <c r="S728" s="190"/>
      <c r="T728" s="107"/>
    </row>
    <row r="729" spans="1:20" ht="19.95" customHeight="1">
      <c r="A729" s="79" t="str">
        <f t="shared" si="135"/>
        <v/>
      </c>
      <c r="B729" s="104">
        <f>SUM($A$2:A729)</f>
        <v>0</v>
      </c>
      <c r="C729" s="105" t="str">
        <f>'Agripp GRP Macros (EU, Asia) '!A54</f>
        <v>HA043</v>
      </c>
      <c r="D729" s="105">
        <f>IF(VLOOKUP(C729,'Agripp GRP Macros (EU, Asia) '!$A$10:$AG$649,32,0)="",0,VLOOKUP(C729,'Agripp GRP Macros (EU, Asia) '!$A$10:$AG$649,32,0))</f>
        <v>0</v>
      </c>
      <c r="E729" s="105">
        <v>728</v>
      </c>
      <c r="F729" s="106">
        <f>IF(VLOOKUP(C729,'Agripp GRP Macros (EU, Asia) '!$A$10:$AI$649,34,0)="",0,VLOOKUP(C729,'Agripp GRP Macros (EU, Asia) '!$A$10:$AI$649,34,0))</f>
        <v>0</v>
      </c>
      <c r="G729" s="107"/>
      <c r="H729" s="107"/>
      <c r="I729" s="107"/>
      <c r="J729" s="107"/>
      <c r="K729" s="107"/>
      <c r="L729" s="107"/>
      <c r="M729" s="107"/>
      <c r="N729" s="107"/>
      <c r="O729" s="107"/>
      <c r="P729" s="107"/>
      <c r="Q729" s="107"/>
      <c r="R729" s="107"/>
      <c r="S729" s="190"/>
      <c r="T729" s="107"/>
    </row>
    <row r="730" spans="1:20" ht="19.95" customHeight="1">
      <c r="A730" s="79" t="str">
        <f t="shared" si="135"/>
        <v/>
      </c>
      <c r="B730" s="104">
        <f>SUM($A$2:A730)</f>
        <v>0</v>
      </c>
      <c r="C730" s="105" t="str">
        <f>'Agripp GRP Macros (EU, Asia) '!A55</f>
        <v>HA044</v>
      </c>
      <c r="D730" s="105">
        <f>IF(VLOOKUP(C730,'Agripp GRP Macros (EU, Asia) '!$A$10:$AG$649,32,0)="",0,VLOOKUP(C730,'Agripp GRP Macros (EU, Asia) '!$A$10:$AG$649,32,0))</f>
        <v>0</v>
      </c>
      <c r="E730" s="105">
        <v>729</v>
      </c>
      <c r="F730" s="106">
        <f>IF(VLOOKUP(C730,'Agripp GRP Macros (EU, Asia) '!$A$10:$AI$649,34,0)="",0,VLOOKUP(C730,'Agripp GRP Macros (EU, Asia) '!$A$10:$AI$649,34,0))</f>
        <v>0</v>
      </c>
      <c r="G730" s="107"/>
      <c r="H730" s="107"/>
      <c r="I730" s="107"/>
      <c r="J730" s="107"/>
      <c r="K730" s="107"/>
      <c r="L730" s="107"/>
      <c r="M730" s="107"/>
      <c r="N730" s="107"/>
      <c r="O730" s="107"/>
      <c r="P730" s="107"/>
      <c r="Q730" s="107"/>
      <c r="R730" s="107"/>
      <c r="S730" s="190"/>
      <c r="T730" s="107"/>
    </row>
    <row r="731" spans="1:20" ht="19.95" customHeight="1">
      <c r="A731" s="79" t="str">
        <f t="shared" si="135"/>
        <v/>
      </c>
      <c r="B731" s="104">
        <f>SUM($A$2:A731)</f>
        <v>0</v>
      </c>
      <c r="C731" s="105" t="str">
        <f>'Agripp GRP Macros (EU, Asia) '!A56</f>
        <v>HA045</v>
      </c>
      <c r="D731" s="105">
        <f>IF(VLOOKUP(C731,'Agripp GRP Macros (EU, Asia) '!$A$10:$AG$649,32,0)="",0,VLOOKUP(C731,'Agripp GRP Macros (EU, Asia) '!$A$10:$AG$649,32,0))</f>
        <v>0</v>
      </c>
      <c r="E731" s="105">
        <v>730</v>
      </c>
      <c r="F731" s="106">
        <f>IF(VLOOKUP(C731,'Agripp GRP Macros (EU, Asia) '!$A$10:$AI$649,34,0)="",0,VLOOKUP(C731,'Agripp GRP Macros (EU, Asia) '!$A$10:$AI$649,34,0))</f>
        <v>0</v>
      </c>
      <c r="G731" s="107"/>
      <c r="H731" s="107"/>
      <c r="I731" s="107"/>
      <c r="J731" s="107"/>
      <c r="K731" s="107"/>
      <c r="L731" s="107"/>
      <c r="M731" s="107"/>
      <c r="N731" s="107"/>
      <c r="O731" s="107"/>
      <c r="P731" s="107"/>
      <c r="Q731" s="107"/>
      <c r="R731" s="107"/>
      <c r="S731" s="190"/>
      <c r="T731" s="107"/>
    </row>
    <row r="732" spans="1:20" ht="19.95" customHeight="1">
      <c r="A732" s="79" t="str">
        <f t="shared" si="135"/>
        <v/>
      </c>
      <c r="B732" s="104">
        <f>SUM($A$2:A732)</f>
        <v>0</v>
      </c>
      <c r="C732" s="105" t="str">
        <f>'Agripp GRP Macros (EU, Asia) '!A57</f>
        <v>HA046</v>
      </c>
      <c r="D732" s="105">
        <f>IF(VLOOKUP(C732,'Agripp GRP Macros (EU, Asia) '!$A$10:$AG$649,32,0)="",0,VLOOKUP(C732,'Agripp GRP Macros (EU, Asia) '!$A$10:$AG$649,32,0))</f>
        <v>0</v>
      </c>
      <c r="E732" s="105">
        <v>731</v>
      </c>
      <c r="F732" s="106">
        <f>IF(VLOOKUP(C732,'Agripp GRP Macros (EU, Asia) '!$A$10:$AI$649,34,0)="",0,VLOOKUP(C732,'Agripp GRP Macros (EU, Asia) '!$A$10:$AI$649,34,0))</f>
        <v>0</v>
      </c>
      <c r="G732" s="107"/>
      <c r="H732" s="107"/>
      <c r="I732" s="107"/>
      <c r="J732" s="107"/>
      <c r="K732" s="107"/>
      <c r="L732" s="107"/>
      <c r="M732" s="107"/>
      <c r="N732" s="107"/>
      <c r="O732" s="107"/>
      <c r="P732" s="107"/>
      <c r="Q732" s="107"/>
      <c r="R732" s="107"/>
      <c r="S732" s="190"/>
      <c r="T732" s="107"/>
    </row>
    <row r="733" spans="1:20" ht="19.95" customHeight="1">
      <c r="A733" s="79" t="str">
        <f t="shared" si="135"/>
        <v/>
      </c>
      <c r="B733" s="104">
        <f>SUM($A$2:A733)</f>
        <v>0</v>
      </c>
      <c r="C733" s="105" t="str">
        <f>'Agripp GRP Macros (EU, Asia) '!A58</f>
        <v>HA047</v>
      </c>
      <c r="D733" s="105">
        <f>IF(VLOOKUP(C733,'Agripp GRP Macros (EU, Asia) '!$A$10:$AG$649,32,0)="",0,VLOOKUP(C733,'Agripp GRP Macros (EU, Asia) '!$A$10:$AG$649,32,0))</f>
        <v>0</v>
      </c>
      <c r="E733" s="105">
        <v>732</v>
      </c>
      <c r="F733" s="106">
        <f>IF(VLOOKUP(C733,'Agripp GRP Macros (EU, Asia) '!$A$10:$AI$649,34,0)="",0,VLOOKUP(C733,'Agripp GRP Macros (EU, Asia) '!$A$10:$AI$649,34,0))</f>
        <v>0</v>
      </c>
      <c r="G733" s="107"/>
      <c r="H733" s="107"/>
      <c r="I733" s="107"/>
      <c r="J733" s="107"/>
      <c r="K733" s="107"/>
      <c r="L733" s="107"/>
      <c r="M733" s="107"/>
      <c r="N733" s="107"/>
      <c r="O733" s="107"/>
      <c r="P733" s="107"/>
      <c r="Q733" s="107"/>
      <c r="R733" s="107"/>
      <c r="S733" s="190"/>
      <c r="T733" s="107"/>
    </row>
    <row r="734" spans="1:20" ht="19.95" customHeight="1">
      <c r="A734" s="79" t="str">
        <f t="shared" si="135"/>
        <v/>
      </c>
      <c r="B734" s="104">
        <f>SUM($A$2:A734)</f>
        <v>0</v>
      </c>
      <c r="C734" s="105" t="str">
        <f>'Agripp GRP Macros (EU, Asia) '!A59</f>
        <v>HA048</v>
      </c>
      <c r="D734" s="105">
        <f>IF(VLOOKUP(C734,'Agripp GRP Macros (EU, Asia) '!$A$10:$AG$649,32,0)="",0,VLOOKUP(C734,'Agripp GRP Macros (EU, Asia) '!$A$10:$AG$649,32,0))</f>
        <v>0</v>
      </c>
      <c r="E734" s="105">
        <v>733</v>
      </c>
      <c r="F734" s="106">
        <f>IF(VLOOKUP(C734,'Agripp GRP Macros (EU, Asia) '!$A$10:$AI$649,34,0)="",0,VLOOKUP(C734,'Agripp GRP Macros (EU, Asia) '!$A$10:$AI$649,34,0))</f>
        <v>0</v>
      </c>
      <c r="G734" s="107"/>
      <c r="H734" s="107"/>
      <c r="I734" s="107"/>
      <c r="J734" s="107"/>
      <c r="K734" s="107"/>
      <c r="L734" s="107"/>
      <c r="M734" s="107"/>
      <c r="N734" s="107"/>
      <c r="O734" s="107"/>
      <c r="P734" s="107"/>
      <c r="Q734" s="107"/>
      <c r="R734" s="107"/>
      <c r="S734" s="190"/>
      <c r="T734" s="107"/>
    </row>
    <row r="735" spans="1:20" ht="19.95" customHeight="1">
      <c r="A735" s="79" t="str">
        <f t="shared" si="135"/>
        <v/>
      </c>
      <c r="B735" s="104">
        <f>SUM($A$2:A735)</f>
        <v>0</v>
      </c>
      <c r="C735" s="105" t="str">
        <f>'Agripp GRP Macros (EU, Asia) '!A60</f>
        <v>HA049</v>
      </c>
      <c r="D735" s="105">
        <f>IF(VLOOKUP(C735,'Agripp GRP Macros (EU, Asia) '!$A$10:$AG$649,32,0)="",0,VLOOKUP(C735,'Agripp GRP Macros (EU, Asia) '!$A$10:$AG$649,32,0))</f>
        <v>0</v>
      </c>
      <c r="E735" s="105">
        <v>734</v>
      </c>
      <c r="F735" s="106">
        <f>IF(VLOOKUP(C735,'Agripp GRP Macros (EU, Asia) '!$A$10:$AI$649,34,0)="",0,VLOOKUP(C735,'Agripp GRP Macros (EU, Asia) '!$A$10:$AI$649,34,0))</f>
        <v>0</v>
      </c>
      <c r="G735" s="107"/>
      <c r="H735" s="107"/>
      <c r="I735" s="107"/>
      <c r="J735" s="107"/>
      <c r="K735" s="107"/>
      <c r="L735" s="107"/>
      <c r="M735" s="107"/>
      <c r="N735" s="107"/>
      <c r="O735" s="107"/>
      <c r="P735" s="107"/>
      <c r="Q735" s="107"/>
      <c r="R735" s="107"/>
      <c r="S735" s="190"/>
      <c r="T735" s="107"/>
    </row>
    <row r="736" spans="1:20" ht="19.95" customHeight="1">
      <c r="A736" s="79" t="str">
        <f t="shared" si="135"/>
        <v/>
      </c>
      <c r="B736" s="104">
        <f>SUM($A$2:A736)</f>
        <v>0</v>
      </c>
      <c r="C736" s="105" t="str">
        <f>'Agripp GRP Macros (EU, Asia) '!A61</f>
        <v>HA050</v>
      </c>
      <c r="D736" s="105">
        <f>IF(VLOOKUP(C736,'Agripp GRP Macros (EU, Asia) '!$A$10:$AG$649,32,0)="",0,VLOOKUP(C736,'Agripp GRP Macros (EU, Asia) '!$A$10:$AG$649,32,0))</f>
        <v>0</v>
      </c>
      <c r="E736" s="105">
        <v>735</v>
      </c>
      <c r="F736" s="106">
        <f>IF(VLOOKUP(C736,'Agripp GRP Macros (EU, Asia) '!$A$10:$AI$649,34,0)="",0,VLOOKUP(C736,'Agripp GRP Macros (EU, Asia) '!$A$10:$AI$649,34,0))</f>
        <v>0</v>
      </c>
      <c r="G736" s="107"/>
      <c r="H736" s="107"/>
      <c r="I736" s="107"/>
      <c r="J736" s="107"/>
      <c r="K736" s="107"/>
      <c r="L736" s="107"/>
      <c r="M736" s="107"/>
      <c r="N736" s="107"/>
      <c r="O736" s="107"/>
      <c r="P736" s="107"/>
      <c r="Q736" s="107"/>
      <c r="R736" s="107"/>
      <c r="S736" s="190"/>
      <c r="T736" s="107"/>
    </row>
    <row r="737" spans="1:20" ht="19.95" customHeight="1">
      <c r="A737" s="79" t="str">
        <f t="shared" si="135"/>
        <v/>
      </c>
      <c r="B737" s="104">
        <f>SUM($A$2:A737)</f>
        <v>0</v>
      </c>
      <c r="C737" s="105" t="str">
        <f>'Agripp GRP Macros (EU, Asia) '!A62</f>
        <v>HA051</v>
      </c>
      <c r="D737" s="105">
        <f>IF(VLOOKUP(C737,'Agripp GRP Macros (EU, Asia) '!$A$10:$AG$649,32,0)="",0,VLOOKUP(C737,'Agripp GRP Macros (EU, Asia) '!$A$10:$AG$649,32,0))</f>
        <v>0</v>
      </c>
      <c r="E737" s="105">
        <v>736</v>
      </c>
      <c r="F737" s="106">
        <f>IF(VLOOKUP(C737,'Agripp GRP Macros (EU, Asia) '!$A$10:$AI$649,34,0)="",0,VLOOKUP(C737,'Agripp GRP Macros (EU, Asia) '!$A$10:$AI$649,34,0))</f>
        <v>0</v>
      </c>
      <c r="G737" s="107"/>
      <c r="H737" s="107"/>
      <c r="I737" s="107"/>
      <c r="J737" s="107"/>
      <c r="K737" s="107"/>
      <c r="L737" s="107"/>
      <c r="M737" s="107"/>
      <c r="N737" s="107"/>
      <c r="O737" s="107"/>
      <c r="P737" s="107"/>
      <c r="Q737" s="107"/>
      <c r="R737" s="107"/>
      <c r="S737" s="190"/>
      <c r="T737" s="107"/>
    </row>
    <row r="738" spans="1:20" ht="19.95" customHeight="1">
      <c r="A738" s="79" t="str">
        <f t="shared" si="135"/>
        <v/>
      </c>
      <c r="B738" s="104">
        <f>SUM($A$2:A738)</f>
        <v>0</v>
      </c>
      <c r="C738" s="105" t="str">
        <f>'Agripp GRP Macros (EU, Asia) '!A63</f>
        <v>HA052</v>
      </c>
      <c r="D738" s="105">
        <f>IF(VLOOKUP(C738,'Agripp GRP Macros (EU, Asia) '!$A$10:$AG$649,32,0)="",0,VLOOKUP(C738,'Agripp GRP Macros (EU, Asia) '!$A$10:$AG$649,32,0))</f>
        <v>0</v>
      </c>
      <c r="E738" s="105">
        <v>737</v>
      </c>
      <c r="F738" s="106">
        <f>IF(VLOOKUP(C738,'Agripp GRP Macros (EU, Asia) '!$A$10:$AI$649,34,0)="",0,VLOOKUP(C738,'Agripp GRP Macros (EU, Asia) '!$A$10:$AI$649,34,0))</f>
        <v>0</v>
      </c>
      <c r="G738" s="107"/>
      <c r="H738" s="107"/>
      <c r="I738" s="107"/>
      <c r="J738" s="107"/>
      <c r="K738" s="107"/>
      <c r="L738" s="107"/>
      <c r="M738" s="107"/>
      <c r="N738" s="107"/>
      <c r="O738" s="107"/>
      <c r="P738" s="107"/>
      <c r="Q738" s="107"/>
      <c r="R738" s="107"/>
      <c r="S738" s="190"/>
      <c r="T738" s="107"/>
    </row>
    <row r="739" spans="1:20" ht="19.95" customHeight="1">
      <c r="A739" s="79" t="str">
        <f t="shared" si="135"/>
        <v/>
      </c>
      <c r="B739" s="104">
        <f>SUM($A$2:A739)</f>
        <v>0</v>
      </c>
      <c r="C739" s="105" t="str">
        <f>'Agripp GRP Macros (EU, Asia) '!A64</f>
        <v>HA053</v>
      </c>
      <c r="D739" s="105">
        <f>IF(VLOOKUP(C739,'Agripp GRP Macros (EU, Asia) '!$A$10:$AG$649,32,0)="",0,VLOOKUP(C739,'Agripp GRP Macros (EU, Asia) '!$A$10:$AG$649,32,0))</f>
        <v>0</v>
      </c>
      <c r="E739" s="105">
        <v>738</v>
      </c>
      <c r="F739" s="106">
        <f>IF(VLOOKUP(C739,'Agripp GRP Macros (EU, Asia) '!$A$10:$AI$649,34,0)="",0,VLOOKUP(C739,'Agripp GRP Macros (EU, Asia) '!$A$10:$AI$649,34,0))</f>
        <v>0</v>
      </c>
      <c r="G739" s="107"/>
      <c r="H739" s="107"/>
      <c r="I739" s="107"/>
      <c r="J739" s="107"/>
      <c r="K739" s="107"/>
      <c r="L739" s="107"/>
      <c r="M739" s="107"/>
      <c r="N739" s="107"/>
      <c r="O739" s="107"/>
      <c r="P739" s="107"/>
      <c r="Q739" s="107"/>
      <c r="R739" s="107"/>
      <c r="S739" s="190"/>
      <c r="T739" s="107"/>
    </row>
    <row r="740" spans="1:20" ht="19.95" customHeight="1">
      <c r="A740" s="79" t="str">
        <f t="shared" si="135"/>
        <v/>
      </c>
      <c r="B740" s="104">
        <f>SUM($A$2:A740)</f>
        <v>0</v>
      </c>
      <c r="C740" s="105" t="str">
        <f>'Agripp GRP Macros (EU, Asia) '!A65</f>
        <v>HA054</v>
      </c>
      <c r="D740" s="105">
        <f>IF(VLOOKUP(C740,'Agripp GRP Macros (EU, Asia) '!$A$10:$AG$649,32,0)="",0,VLOOKUP(C740,'Agripp GRP Macros (EU, Asia) '!$A$10:$AG$649,32,0))</f>
        <v>0</v>
      </c>
      <c r="E740" s="105">
        <v>739</v>
      </c>
      <c r="F740" s="106">
        <f>IF(VLOOKUP(C740,'Agripp GRP Macros (EU, Asia) '!$A$10:$AI$649,34,0)="",0,VLOOKUP(C740,'Agripp GRP Macros (EU, Asia) '!$A$10:$AI$649,34,0))</f>
        <v>0</v>
      </c>
      <c r="G740" s="107"/>
      <c r="H740" s="107"/>
      <c r="I740" s="107"/>
      <c r="J740" s="107"/>
      <c r="K740" s="107"/>
      <c r="L740" s="107"/>
      <c r="M740" s="107"/>
      <c r="N740" s="107"/>
      <c r="O740" s="107"/>
      <c r="P740" s="107"/>
      <c r="Q740" s="107"/>
      <c r="R740" s="107"/>
      <c r="S740" s="190"/>
      <c r="T740" s="107"/>
    </row>
    <row r="741" spans="1:20" ht="19.95" customHeight="1">
      <c r="A741" s="79" t="str">
        <f t="shared" si="135"/>
        <v/>
      </c>
      <c r="B741" s="104">
        <f>SUM($A$2:A741)</f>
        <v>0</v>
      </c>
      <c r="C741" s="105" t="str">
        <f>'Agripp GRP Macros (EU, Asia) '!A66</f>
        <v>HA055</v>
      </c>
      <c r="D741" s="105">
        <f>IF(VLOOKUP(C741,'Agripp GRP Macros (EU, Asia) '!$A$10:$AG$649,32,0)="",0,VLOOKUP(C741,'Agripp GRP Macros (EU, Asia) '!$A$10:$AG$649,32,0))</f>
        <v>0</v>
      </c>
      <c r="E741" s="105">
        <v>740</v>
      </c>
      <c r="F741" s="106">
        <f>IF(VLOOKUP(C741,'Agripp GRP Macros (EU, Asia) '!$A$10:$AI$649,34,0)="",0,VLOOKUP(C741,'Agripp GRP Macros (EU, Asia) '!$A$10:$AI$649,34,0))</f>
        <v>0</v>
      </c>
      <c r="G741" s="107"/>
      <c r="H741" s="107"/>
      <c r="I741" s="107"/>
      <c r="J741" s="107"/>
      <c r="K741" s="107"/>
      <c r="L741" s="107"/>
      <c r="M741" s="107"/>
      <c r="N741" s="107"/>
      <c r="O741" s="107"/>
      <c r="P741" s="107"/>
      <c r="Q741" s="107"/>
      <c r="R741" s="107"/>
      <c r="S741" s="190"/>
      <c r="T741" s="107"/>
    </row>
    <row r="742" spans="1:20" ht="19.95" customHeight="1">
      <c r="A742" s="79" t="str">
        <f t="shared" si="135"/>
        <v/>
      </c>
      <c r="B742" s="104">
        <f>SUM($A$2:A742)</f>
        <v>0</v>
      </c>
      <c r="C742" s="105" t="str">
        <f>'Agripp GRP Macros (EU, Asia) '!A67</f>
        <v>HA056</v>
      </c>
      <c r="D742" s="105">
        <f>IF(VLOOKUP(C742,'Agripp GRP Macros (EU, Asia) '!$A$10:$AG$649,32,0)="",0,VLOOKUP(C742,'Agripp GRP Macros (EU, Asia) '!$A$10:$AG$649,32,0))</f>
        <v>0</v>
      </c>
      <c r="E742" s="105">
        <v>741</v>
      </c>
      <c r="F742" s="106">
        <f>IF(VLOOKUP(C742,'Agripp GRP Macros (EU, Asia) '!$A$10:$AI$649,34,0)="",0,VLOOKUP(C742,'Agripp GRP Macros (EU, Asia) '!$A$10:$AI$649,34,0))</f>
        <v>0</v>
      </c>
      <c r="G742" s="107"/>
      <c r="H742" s="107"/>
      <c r="I742" s="107"/>
      <c r="J742" s="107"/>
      <c r="K742" s="107"/>
      <c r="L742" s="107"/>
      <c r="M742" s="107"/>
      <c r="N742" s="107"/>
      <c r="O742" s="107"/>
      <c r="P742" s="107"/>
      <c r="Q742" s="107"/>
      <c r="R742" s="107"/>
      <c r="S742" s="190"/>
      <c r="T742" s="107"/>
    </row>
    <row r="743" spans="1:20" ht="19.95" customHeight="1">
      <c r="A743" s="79" t="str">
        <f t="shared" si="135"/>
        <v/>
      </c>
      <c r="B743" s="104">
        <f>SUM($A$2:A743)</f>
        <v>0</v>
      </c>
      <c r="C743" s="105" t="str">
        <f>'Agripp GRP Macros (EU, Asia) '!A68</f>
        <v>HA057</v>
      </c>
      <c r="D743" s="105">
        <f>IF(VLOOKUP(C743,'Agripp GRP Macros (EU, Asia) '!$A$10:$AG$649,32,0)="",0,VLOOKUP(C743,'Agripp GRP Macros (EU, Asia) '!$A$10:$AG$649,32,0))</f>
        <v>0</v>
      </c>
      <c r="E743" s="105">
        <v>742</v>
      </c>
      <c r="F743" s="106">
        <f>IF(VLOOKUP(C743,'Agripp GRP Macros (EU, Asia) '!$A$10:$AI$649,34,0)="",0,VLOOKUP(C743,'Agripp GRP Macros (EU, Asia) '!$A$10:$AI$649,34,0))</f>
        <v>0</v>
      </c>
      <c r="G743" s="107"/>
      <c r="H743" s="107"/>
      <c r="I743" s="107"/>
      <c r="J743" s="107"/>
      <c r="K743" s="107"/>
      <c r="L743" s="107"/>
      <c r="M743" s="107"/>
      <c r="N743" s="107"/>
      <c r="O743" s="107"/>
      <c r="P743" s="107"/>
      <c r="Q743" s="107"/>
      <c r="R743" s="107"/>
      <c r="S743" s="190"/>
      <c r="T743" s="107"/>
    </row>
    <row r="744" spans="1:20" ht="19.95" customHeight="1">
      <c r="A744" s="79" t="str">
        <f t="shared" si="135"/>
        <v/>
      </c>
      <c r="B744" s="104">
        <f>SUM($A$2:A744)</f>
        <v>0</v>
      </c>
      <c r="C744" s="105" t="str">
        <f>'Agripp GRP Macros (EU, Asia) '!A69</f>
        <v>HA058</v>
      </c>
      <c r="D744" s="105">
        <f>IF(VLOOKUP(C744,'Agripp GRP Macros (EU, Asia) '!$A$10:$AG$649,32,0)="",0,VLOOKUP(C744,'Agripp GRP Macros (EU, Asia) '!$A$10:$AG$649,32,0))</f>
        <v>0</v>
      </c>
      <c r="E744" s="105">
        <v>743</v>
      </c>
      <c r="F744" s="106">
        <f>IF(VLOOKUP(C744,'Agripp GRP Macros (EU, Asia) '!$A$10:$AI$649,34,0)="",0,VLOOKUP(C744,'Agripp GRP Macros (EU, Asia) '!$A$10:$AI$649,34,0))</f>
        <v>0</v>
      </c>
      <c r="G744" s="107"/>
      <c r="H744" s="107"/>
      <c r="I744" s="107"/>
      <c r="J744" s="107"/>
      <c r="K744" s="107"/>
      <c r="L744" s="107"/>
      <c r="M744" s="107"/>
      <c r="N744" s="107"/>
      <c r="O744" s="107"/>
      <c r="P744" s="107"/>
      <c r="Q744" s="107"/>
      <c r="R744" s="107"/>
      <c r="S744" s="190"/>
      <c r="T744" s="107"/>
    </row>
    <row r="745" spans="1:20" ht="19.95" customHeight="1">
      <c r="A745" s="79" t="str">
        <f t="shared" si="135"/>
        <v/>
      </c>
      <c r="B745" s="104">
        <f>SUM($A$2:A745)</f>
        <v>0</v>
      </c>
      <c r="C745" s="105" t="str">
        <f>'Agripp GRP Macros (EU, Asia) '!A70</f>
        <v>HA059</v>
      </c>
      <c r="D745" s="105">
        <f>IF(VLOOKUP(C745,'Agripp GRP Macros (EU, Asia) '!$A$10:$AG$649,32,0)="",0,VLOOKUP(C745,'Agripp GRP Macros (EU, Asia) '!$A$10:$AG$649,32,0))</f>
        <v>0</v>
      </c>
      <c r="E745" s="105">
        <v>744</v>
      </c>
      <c r="F745" s="106">
        <f>IF(VLOOKUP(C745,'Agripp GRP Macros (EU, Asia) '!$A$10:$AI$649,34,0)="",0,VLOOKUP(C745,'Agripp GRP Macros (EU, Asia) '!$A$10:$AI$649,34,0))</f>
        <v>0</v>
      </c>
      <c r="G745" s="107"/>
      <c r="H745" s="107"/>
      <c r="I745" s="107"/>
      <c r="J745" s="107"/>
      <c r="K745" s="107"/>
      <c r="L745" s="107"/>
      <c r="M745" s="107"/>
      <c r="N745" s="107"/>
      <c r="O745" s="107"/>
      <c r="P745" s="107"/>
      <c r="Q745" s="107"/>
      <c r="R745" s="107"/>
      <c r="S745" s="190"/>
      <c r="T745" s="107"/>
    </row>
    <row r="746" spans="1:20" ht="19.95" customHeight="1">
      <c r="A746" s="79" t="str">
        <f t="shared" si="135"/>
        <v/>
      </c>
      <c r="B746" s="104">
        <f>SUM($A$2:A746)</f>
        <v>0</v>
      </c>
      <c r="C746" s="105" t="str">
        <f>'Agripp GRP Macros (EU, Asia) '!A71</f>
        <v>HA060</v>
      </c>
      <c r="D746" s="105">
        <f>IF(VLOOKUP(C746,'Agripp GRP Macros (EU, Asia) '!$A$10:$AG$649,32,0)="",0,VLOOKUP(C746,'Agripp GRP Macros (EU, Asia) '!$A$10:$AG$649,32,0))</f>
        <v>0</v>
      </c>
      <c r="E746" s="105">
        <v>745</v>
      </c>
      <c r="F746" s="106">
        <f>IF(VLOOKUP(C746,'Agripp GRP Macros (EU, Asia) '!$A$10:$AI$649,34,0)="",0,VLOOKUP(C746,'Agripp GRP Macros (EU, Asia) '!$A$10:$AI$649,34,0))</f>
        <v>0</v>
      </c>
      <c r="G746" s="107"/>
      <c r="H746" s="107"/>
      <c r="I746" s="107"/>
      <c r="J746" s="107"/>
      <c r="K746" s="107"/>
      <c r="L746" s="107"/>
      <c r="M746" s="107"/>
      <c r="N746" s="107"/>
      <c r="O746" s="107"/>
      <c r="P746" s="107"/>
      <c r="Q746" s="107"/>
      <c r="R746" s="107"/>
      <c r="S746" s="190"/>
      <c r="T746" s="107"/>
    </row>
    <row r="747" spans="1:20" ht="19.95" customHeight="1">
      <c r="A747" s="79" t="str">
        <f t="shared" si="135"/>
        <v/>
      </c>
      <c r="B747" s="104">
        <f>SUM($A$2:A747)</f>
        <v>0</v>
      </c>
      <c r="C747" s="105" t="str">
        <f>'Agripp GRP Macros (EU, Asia) '!A72</f>
        <v>HA061</v>
      </c>
      <c r="D747" s="105">
        <f>IF(VLOOKUP(C747,'Agripp GRP Macros (EU, Asia) '!$A$10:$AG$649,32,0)="",0,VLOOKUP(C747,'Agripp GRP Macros (EU, Asia) '!$A$10:$AG$649,32,0))</f>
        <v>0</v>
      </c>
      <c r="E747" s="105">
        <v>746</v>
      </c>
      <c r="F747" s="106">
        <f>IF(VLOOKUP(C747,'Agripp GRP Macros (EU, Asia) '!$A$10:$AI$649,34,0)="",0,VLOOKUP(C747,'Agripp GRP Macros (EU, Asia) '!$A$10:$AI$649,34,0))</f>
        <v>0</v>
      </c>
      <c r="G747" s="107"/>
      <c r="H747" s="107"/>
      <c r="I747" s="107"/>
      <c r="J747" s="107"/>
      <c r="K747" s="107"/>
      <c r="L747" s="107"/>
      <c r="M747" s="107"/>
      <c r="N747" s="107"/>
      <c r="O747" s="107"/>
      <c r="P747" s="107"/>
      <c r="Q747" s="107"/>
      <c r="R747" s="107"/>
      <c r="S747" s="190"/>
      <c r="T747" s="107"/>
    </row>
    <row r="748" spans="1:20" ht="19.95" customHeight="1">
      <c r="A748" s="79" t="str">
        <f t="shared" si="135"/>
        <v/>
      </c>
      <c r="B748" s="104">
        <f>SUM($A$2:A748)</f>
        <v>0</v>
      </c>
      <c r="C748" s="105" t="str">
        <f>'Agripp GRP Macros (EU, Asia) '!A73</f>
        <v>HA062</v>
      </c>
      <c r="D748" s="105">
        <f>IF(VLOOKUP(C748,'Agripp GRP Macros (EU, Asia) '!$A$10:$AG$649,32,0)="",0,VLOOKUP(C748,'Agripp GRP Macros (EU, Asia) '!$A$10:$AG$649,32,0))</f>
        <v>0</v>
      </c>
      <c r="E748" s="105">
        <v>747</v>
      </c>
      <c r="F748" s="106">
        <f>IF(VLOOKUP(C748,'Agripp GRP Macros (EU, Asia) '!$A$10:$AI$649,34,0)="",0,VLOOKUP(C748,'Agripp GRP Macros (EU, Asia) '!$A$10:$AI$649,34,0))</f>
        <v>0</v>
      </c>
      <c r="G748" s="107"/>
      <c r="H748" s="107"/>
      <c r="I748" s="107"/>
      <c r="J748" s="107"/>
      <c r="K748" s="107"/>
      <c r="L748" s="107"/>
      <c r="M748" s="107"/>
      <c r="N748" s="107"/>
      <c r="O748" s="107"/>
      <c r="P748" s="107"/>
      <c r="Q748" s="107"/>
      <c r="R748" s="107"/>
      <c r="S748" s="190"/>
      <c r="T748" s="107"/>
    </row>
    <row r="749" spans="1:20" ht="19.95" customHeight="1">
      <c r="A749" s="79" t="str">
        <f t="shared" si="135"/>
        <v/>
      </c>
      <c r="B749" s="104">
        <f>SUM($A$2:A749)</f>
        <v>0</v>
      </c>
      <c r="C749" s="105" t="str">
        <f>'Agripp GRP Macros (EU, Asia) '!A74</f>
        <v>HA063</v>
      </c>
      <c r="D749" s="105">
        <f>IF(VLOOKUP(C749,'Agripp GRP Macros (EU, Asia) '!$A$10:$AG$649,32,0)="",0,VLOOKUP(C749,'Agripp GRP Macros (EU, Asia) '!$A$10:$AG$649,32,0))</f>
        <v>0</v>
      </c>
      <c r="E749" s="105">
        <v>748</v>
      </c>
      <c r="F749" s="106">
        <f>IF(VLOOKUP(C749,'Agripp GRP Macros (EU, Asia) '!$A$10:$AI$649,34,0)="",0,VLOOKUP(C749,'Agripp GRP Macros (EU, Asia) '!$A$10:$AI$649,34,0))</f>
        <v>0</v>
      </c>
      <c r="G749" s="107"/>
      <c r="H749" s="107"/>
      <c r="I749" s="107"/>
      <c r="J749" s="107"/>
      <c r="K749" s="107"/>
      <c r="L749" s="107"/>
      <c r="M749" s="107"/>
      <c r="N749" s="107"/>
      <c r="O749" s="107"/>
      <c r="P749" s="107"/>
      <c r="Q749" s="107"/>
      <c r="R749" s="107"/>
      <c r="S749" s="190"/>
      <c r="T749" s="107"/>
    </row>
    <row r="750" spans="1:20" ht="19.95" customHeight="1">
      <c r="A750" s="79" t="str">
        <f t="shared" si="135"/>
        <v/>
      </c>
      <c r="B750" s="104">
        <f>SUM($A$2:A750)</f>
        <v>0</v>
      </c>
      <c r="C750" s="105" t="str">
        <f>'Agripp GRP Macros (EU, Asia) '!A75</f>
        <v>HA064</v>
      </c>
      <c r="D750" s="105">
        <f>IF(VLOOKUP(C750,'Agripp GRP Macros (EU, Asia) '!$A$10:$AG$649,32,0)="",0,VLOOKUP(C750,'Agripp GRP Macros (EU, Asia) '!$A$10:$AG$649,32,0))</f>
        <v>0</v>
      </c>
      <c r="E750" s="105">
        <v>749</v>
      </c>
      <c r="F750" s="106">
        <f>IF(VLOOKUP(C750,'Agripp GRP Macros (EU, Asia) '!$A$10:$AI$649,34,0)="",0,VLOOKUP(C750,'Agripp GRP Macros (EU, Asia) '!$A$10:$AI$649,34,0))</f>
        <v>0</v>
      </c>
      <c r="G750" s="107"/>
      <c r="H750" s="107"/>
      <c r="I750" s="107"/>
      <c r="J750" s="107"/>
      <c r="K750" s="107"/>
      <c r="L750" s="107"/>
      <c r="M750" s="107"/>
      <c r="N750" s="107"/>
      <c r="O750" s="107"/>
      <c r="P750" s="107"/>
      <c r="Q750" s="107"/>
      <c r="R750" s="107"/>
      <c r="S750" s="190"/>
      <c r="T750" s="107"/>
    </row>
    <row r="751" spans="1:20" ht="19.95" customHeight="1">
      <c r="A751" s="79" t="str">
        <f t="shared" si="135"/>
        <v/>
      </c>
      <c r="B751" s="104">
        <f>SUM($A$2:A751)</f>
        <v>0</v>
      </c>
      <c r="C751" s="105" t="str">
        <f>'Agripp GRP Macros (EU, Asia) '!A76</f>
        <v>HA065</v>
      </c>
      <c r="D751" s="105">
        <f>IF(VLOOKUP(C751,'Agripp GRP Macros (EU, Asia) '!$A$10:$AG$649,32,0)="",0,VLOOKUP(C751,'Agripp GRP Macros (EU, Asia) '!$A$10:$AG$649,32,0))</f>
        <v>0</v>
      </c>
      <c r="E751" s="105">
        <v>750</v>
      </c>
      <c r="F751" s="106">
        <f>IF(VLOOKUP(C751,'Agripp GRP Macros (EU, Asia) '!$A$10:$AI$649,34,0)="",0,VLOOKUP(C751,'Agripp GRP Macros (EU, Asia) '!$A$10:$AI$649,34,0))</f>
        <v>0</v>
      </c>
      <c r="G751" s="107"/>
      <c r="H751" s="107"/>
      <c r="I751" s="107"/>
      <c r="J751" s="107"/>
      <c r="K751" s="107"/>
      <c r="L751" s="107"/>
      <c r="M751" s="107"/>
      <c r="N751" s="107"/>
      <c r="O751" s="107"/>
      <c r="P751" s="107"/>
      <c r="Q751" s="107"/>
      <c r="R751" s="107"/>
      <c r="S751" s="190"/>
      <c r="T751" s="107"/>
    </row>
    <row r="752" spans="1:20" ht="19.95" customHeight="1">
      <c r="A752" s="79" t="str">
        <f t="shared" si="135"/>
        <v/>
      </c>
      <c r="B752" s="104">
        <f>SUM($A$2:A752)</f>
        <v>0</v>
      </c>
      <c r="C752" s="105" t="str">
        <f>'Agripp GRP Macros (EU, Asia) '!A77</f>
        <v>HA066</v>
      </c>
      <c r="D752" s="105">
        <f>IF(VLOOKUP(C752,'Agripp GRP Macros (EU, Asia) '!$A$10:$AG$649,32,0)="",0,VLOOKUP(C752,'Agripp GRP Macros (EU, Asia) '!$A$10:$AG$649,32,0))</f>
        <v>0</v>
      </c>
      <c r="E752" s="105">
        <v>751</v>
      </c>
      <c r="F752" s="106">
        <f>IF(VLOOKUP(C752,'Agripp GRP Macros (EU, Asia) '!$A$10:$AI$649,34,0)="",0,VLOOKUP(C752,'Agripp GRP Macros (EU, Asia) '!$A$10:$AI$649,34,0))</f>
        <v>0</v>
      </c>
      <c r="G752" s="107"/>
      <c r="H752" s="107"/>
      <c r="I752" s="107"/>
      <c r="J752" s="107"/>
      <c r="K752" s="107"/>
      <c r="L752" s="107"/>
      <c r="M752" s="107"/>
      <c r="N752" s="107"/>
      <c r="O752" s="107"/>
      <c r="P752" s="107"/>
      <c r="Q752" s="107"/>
      <c r="R752" s="107"/>
      <c r="S752" s="190"/>
      <c r="T752" s="107"/>
    </row>
    <row r="753" spans="1:20" ht="19.95" customHeight="1">
      <c r="A753" s="79" t="str">
        <f t="shared" si="135"/>
        <v/>
      </c>
      <c r="B753" s="104">
        <f>SUM($A$2:A753)</f>
        <v>0</v>
      </c>
      <c r="C753" s="105" t="str">
        <f>'Agripp GRP Macros (EU, Asia) '!A78</f>
        <v>HA067</v>
      </c>
      <c r="D753" s="105">
        <f>IF(VLOOKUP(C753,'Agripp GRP Macros (EU, Asia) '!$A$10:$AG$649,32,0)="",0,VLOOKUP(C753,'Agripp GRP Macros (EU, Asia) '!$A$10:$AG$649,32,0))</f>
        <v>0</v>
      </c>
      <c r="E753" s="105">
        <v>752</v>
      </c>
      <c r="F753" s="106">
        <f>IF(VLOOKUP(C753,'Agripp GRP Macros (EU, Asia) '!$A$10:$AI$649,34,0)="",0,VLOOKUP(C753,'Agripp GRP Macros (EU, Asia) '!$A$10:$AI$649,34,0))</f>
        <v>0</v>
      </c>
      <c r="G753" s="107"/>
      <c r="H753" s="107"/>
      <c r="I753" s="107"/>
      <c r="J753" s="107"/>
      <c r="K753" s="107"/>
      <c r="L753" s="107"/>
      <c r="M753" s="107"/>
      <c r="N753" s="107"/>
      <c r="O753" s="107"/>
      <c r="P753" s="107"/>
      <c r="Q753" s="107"/>
      <c r="R753" s="107"/>
      <c r="S753" s="190"/>
      <c r="T753" s="107"/>
    </row>
    <row r="754" spans="1:20" ht="19.95" customHeight="1">
      <c r="A754" s="79" t="str">
        <f t="shared" si="135"/>
        <v/>
      </c>
      <c r="B754" s="104">
        <f>SUM($A$2:A754)</f>
        <v>0</v>
      </c>
      <c r="C754" s="105" t="str">
        <f>'Agripp GRP Macros (EU, Asia) '!A79</f>
        <v>HA068</v>
      </c>
      <c r="D754" s="105">
        <f>IF(VLOOKUP(C754,'Agripp GRP Macros (EU, Asia) '!$A$10:$AG$649,32,0)="",0,VLOOKUP(C754,'Agripp GRP Macros (EU, Asia) '!$A$10:$AG$649,32,0))</f>
        <v>0</v>
      </c>
      <c r="E754" s="105">
        <v>753</v>
      </c>
      <c r="F754" s="106">
        <f>IF(VLOOKUP(C754,'Agripp GRP Macros (EU, Asia) '!$A$10:$AI$649,34,0)="",0,VLOOKUP(C754,'Agripp GRP Macros (EU, Asia) '!$A$10:$AI$649,34,0))</f>
        <v>0</v>
      </c>
      <c r="G754" s="107"/>
      <c r="H754" s="107"/>
      <c r="I754" s="107"/>
      <c r="J754" s="107"/>
      <c r="K754" s="107"/>
      <c r="L754" s="107"/>
      <c r="M754" s="107"/>
      <c r="N754" s="107"/>
      <c r="O754" s="107"/>
      <c r="P754" s="107"/>
      <c r="Q754" s="107"/>
      <c r="R754" s="107"/>
      <c r="S754" s="190"/>
      <c r="T754" s="107"/>
    </row>
    <row r="755" spans="1:20" ht="19.95" customHeight="1">
      <c r="A755" s="79" t="str">
        <f t="shared" si="135"/>
        <v/>
      </c>
      <c r="B755" s="104">
        <f>SUM($A$2:A755)</f>
        <v>0</v>
      </c>
      <c r="C755" s="105" t="str">
        <f>'Agripp GRP Macros (EU, Asia) '!A80</f>
        <v>HA069</v>
      </c>
      <c r="D755" s="105">
        <f>IF(VLOOKUP(C755,'Agripp GRP Macros (EU, Asia) '!$A$10:$AG$649,32,0)="",0,VLOOKUP(C755,'Agripp GRP Macros (EU, Asia) '!$A$10:$AG$649,32,0))</f>
        <v>0</v>
      </c>
      <c r="E755" s="105">
        <v>754</v>
      </c>
      <c r="F755" s="106">
        <f>IF(VLOOKUP(C755,'Agripp GRP Macros (EU, Asia) '!$A$10:$AI$649,34,0)="",0,VLOOKUP(C755,'Agripp GRP Macros (EU, Asia) '!$A$10:$AI$649,34,0))</f>
        <v>0</v>
      </c>
      <c r="G755" s="107"/>
      <c r="H755" s="107"/>
      <c r="I755" s="107"/>
      <c r="J755" s="107"/>
      <c r="K755" s="107"/>
      <c r="L755" s="107"/>
      <c r="M755" s="107"/>
      <c r="N755" s="107"/>
      <c r="O755" s="107"/>
      <c r="P755" s="107"/>
      <c r="Q755" s="107"/>
      <c r="R755" s="107"/>
      <c r="S755" s="190"/>
      <c r="T755" s="107"/>
    </row>
    <row r="756" spans="1:20" ht="19.95" customHeight="1">
      <c r="A756" s="79" t="str">
        <f t="shared" si="135"/>
        <v/>
      </c>
      <c r="B756" s="104">
        <f>SUM($A$2:A756)</f>
        <v>0</v>
      </c>
      <c r="C756" s="105" t="str">
        <f>'Agripp GRP Macros (EU, Asia) '!A81</f>
        <v>HA070</v>
      </c>
      <c r="D756" s="105">
        <f>IF(VLOOKUP(C756,'Agripp GRP Macros (EU, Asia) '!$A$10:$AG$649,32,0)="",0,VLOOKUP(C756,'Agripp GRP Macros (EU, Asia) '!$A$10:$AG$649,32,0))</f>
        <v>0</v>
      </c>
      <c r="E756" s="105">
        <v>755</v>
      </c>
      <c r="F756" s="106">
        <f>IF(VLOOKUP(C756,'Agripp GRP Macros (EU, Asia) '!$A$10:$AI$649,34,0)="",0,VLOOKUP(C756,'Agripp GRP Macros (EU, Asia) '!$A$10:$AI$649,34,0))</f>
        <v>0</v>
      </c>
      <c r="G756" s="107"/>
      <c r="H756" s="107"/>
      <c r="I756" s="107"/>
      <c r="J756" s="107"/>
      <c r="K756" s="107"/>
      <c r="L756" s="107"/>
      <c r="M756" s="107"/>
      <c r="N756" s="107"/>
      <c r="O756" s="107"/>
      <c r="P756" s="107"/>
      <c r="Q756" s="107"/>
      <c r="R756" s="107"/>
      <c r="S756" s="190"/>
      <c r="T756" s="107"/>
    </row>
    <row r="757" spans="1:20" ht="19.95" customHeight="1">
      <c r="A757" s="79" t="str">
        <f t="shared" si="135"/>
        <v/>
      </c>
      <c r="B757" s="104">
        <f>SUM($A$2:A757)</f>
        <v>0</v>
      </c>
      <c r="C757" s="105" t="str">
        <f>'Agripp GRP Macros (EU, Asia) '!A82</f>
        <v>HA071</v>
      </c>
      <c r="D757" s="105">
        <f>IF(VLOOKUP(C757,'Agripp GRP Macros (EU, Asia) '!$A$10:$AG$649,32,0)="",0,VLOOKUP(C757,'Agripp GRP Macros (EU, Asia) '!$A$10:$AG$649,32,0))</f>
        <v>0</v>
      </c>
      <c r="E757" s="105">
        <v>756</v>
      </c>
      <c r="F757" s="106">
        <f>IF(VLOOKUP(C757,'Agripp GRP Macros (EU, Asia) '!$A$10:$AI$649,34,0)="",0,VLOOKUP(C757,'Agripp GRP Macros (EU, Asia) '!$A$10:$AI$649,34,0))</f>
        <v>0</v>
      </c>
      <c r="G757" s="107"/>
      <c r="H757" s="107"/>
      <c r="I757" s="107"/>
      <c r="J757" s="107"/>
      <c r="K757" s="107"/>
      <c r="L757" s="107"/>
      <c r="M757" s="107"/>
      <c r="N757" s="107"/>
      <c r="O757" s="107"/>
      <c r="P757" s="107"/>
      <c r="Q757" s="107"/>
      <c r="R757" s="107"/>
      <c r="S757" s="190"/>
      <c r="T757" s="107"/>
    </row>
    <row r="758" spans="1:20" ht="19.95" customHeight="1">
      <c r="A758" s="79" t="str">
        <f t="shared" si="135"/>
        <v/>
      </c>
      <c r="B758" s="104">
        <f>SUM($A$2:A758)</f>
        <v>0</v>
      </c>
      <c r="C758" s="105" t="str">
        <f>'Agripp GRP Macros (EU, Asia) '!A83</f>
        <v>HA072</v>
      </c>
      <c r="D758" s="105">
        <f>IF(VLOOKUP(C758,'Agripp GRP Macros (EU, Asia) '!$A$10:$AG$649,32,0)="",0,VLOOKUP(C758,'Agripp GRP Macros (EU, Asia) '!$A$10:$AG$649,32,0))</f>
        <v>0</v>
      </c>
      <c r="E758" s="105">
        <v>757</v>
      </c>
      <c r="F758" s="106">
        <f>IF(VLOOKUP(C758,'Agripp GRP Macros (EU, Asia) '!$A$10:$AI$649,34,0)="",0,VLOOKUP(C758,'Agripp GRP Macros (EU, Asia) '!$A$10:$AI$649,34,0))</f>
        <v>0</v>
      </c>
      <c r="G758" s="107"/>
      <c r="H758" s="107"/>
      <c r="I758" s="107"/>
      <c r="J758" s="105" t="str">
        <f t="shared" ref="J758:J821" si="136">IF(ISERROR(VLOOKUP($E686,$B$2:$D$1047,2,0)),"",VLOOKUP($E686,$B$2:$D$1047,2,0))</f>
        <v/>
      </c>
      <c r="K758" s="105" t="str">
        <f t="shared" si="124"/>
        <v/>
      </c>
      <c r="L758" s="105" t="str">
        <f t="shared" si="125"/>
        <v/>
      </c>
      <c r="M758" s="105" t="str">
        <f t="shared" si="126"/>
        <v/>
      </c>
      <c r="N758" s="105" t="str">
        <f t="shared" si="127"/>
        <v/>
      </c>
      <c r="O758" s="105" t="str">
        <f t="shared" si="128"/>
        <v/>
      </c>
      <c r="P758" s="105" t="str">
        <f t="shared" si="129"/>
        <v/>
      </c>
      <c r="Q758" s="105" t="str">
        <f t="shared" si="130"/>
        <v/>
      </c>
      <c r="R758" s="105" t="str">
        <f t="shared" ref="R758:R821" si="137">IF(ISERROR(VLOOKUP(J758,C:D,2,0)),"",VLOOKUP(J758,C:D,2,0))</f>
        <v/>
      </c>
      <c r="S758" s="106" t="str">
        <f t="shared" ref="S758:S821" si="138">IF(ISERROR(VLOOKUP(J758,C:F,4,0)),"",VLOOKUP(J758,C:F,4,0))</f>
        <v/>
      </c>
      <c r="T758" s="105" t="str">
        <f t="shared" si="119"/>
        <v/>
      </c>
    </row>
    <row r="759" spans="1:20" ht="19.95" customHeight="1">
      <c r="A759" s="79" t="str">
        <f t="shared" si="135"/>
        <v/>
      </c>
      <c r="B759" s="104">
        <f>SUM($A$2:A759)</f>
        <v>0</v>
      </c>
      <c r="C759" s="105" t="str">
        <f>'Agripp GRP Macros (EU, Asia) '!A84</f>
        <v>HA073</v>
      </c>
      <c r="D759" s="105">
        <f>IF(VLOOKUP(C759,'Agripp GRP Macros (EU, Asia) '!$A$10:$AG$649,32,0)="",0,VLOOKUP(C759,'Agripp GRP Macros (EU, Asia) '!$A$10:$AG$649,32,0))</f>
        <v>0</v>
      </c>
      <c r="E759" s="105">
        <v>758</v>
      </c>
      <c r="F759" s="106">
        <f>IF(VLOOKUP(C759,'Agripp GRP Macros (EU, Asia) '!$A$10:$AI$649,34,0)="",0,VLOOKUP(C759,'Agripp GRP Macros (EU, Asia) '!$A$10:$AI$649,34,0))</f>
        <v>0</v>
      </c>
      <c r="G759" s="107"/>
      <c r="H759" s="107"/>
      <c r="I759" s="107"/>
      <c r="J759" s="105" t="str">
        <f t="shared" si="136"/>
        <v/>
      </c>
      <c r="K759" s="105" t="str">
        <f t="shared" si="124"/>
        <v/>
      </c>
      <c r="L759" s="105" t="str">
        <f t="shared" si="125"/>
        <v/>
      </c>
      <c r="M759" s="105" t="str">
        <f t="shared" si="126"/>
        <v/>
      </c>
      <c r="N759" s="105" t="str">
        <f t="shared" si="127"/>
        <v/>
      </c>
      <c r="O759" s="105" t="str">
        <f t="shared" si="128"/>
        <v/>
      </c>
      <c r="P759" s="105" t="str">
        <f t="shared" si="129"/>
        <v/>
      </c>
      <c r="Q759" s="105" t="str">
        <f t="shared" si="130"/>
        <v/>
      </c>
      <c r="R759" s="105" t="str">
        <f t="shared" si="137"/>
        <v/>
      </c>
      <c r="S759" s="106" t="str">
        <f t="shared" si="138"/>
        <v/>
      </c>
      <c r="T759" s="105" t="str">
        <f t="shared" si="119"/>
        <v/>
      </c>
    </row>
    <row r="760" spans="1:20" ht="19.95" customHeight="1">
      <c r="A760" s="79" t="str">
        <f t="shared" si="135"/>
        <v/>
      </c>
      <c r="B760" s="104">
        <f>SUM($A$2:A760)</f>
        <v>0</v>
      </c>
      <c r="C760" s="105" t="str">
        <f>'Agripp GRP Macros (EU, Asia) '!A85</f>
        <v>HA074</v>
      </c>
      <c r="D760" s="105">
        <f>IF(VLOOKUP(C760,'Agripp GRP Macros (EU, Asia) '!$A$10:$AG$649,32,0)="",0,VLOOKUP(C760,'Agripp GRP Macros (EU, Asia) '!$A$10:$AG$649,32,0))</f>
        <v>0</v>
      </c>
      <c r="E760" s="105">
        <v>759</v>
      </c>
      <c r="F760" s="106">
        <f>IF(VLOOKUP(C760,'Agripp GRP Macros (EU, Asia) '!$A$10:$AI$649,34,0)="",0,VLOOKUP(C760,'Agripp GRP Macros (EU, Asia) '!$A$10:$AI$649,34,0))</f>
        <v>0</v>
      </c>
      <c r="G760" s="107"/>
      <c r="H760" s="107"/>
      <c r="I760" s="107"/>
      <c r="J760" s="105" t="str">
        <f t="shared" si="136"/>
        <v/>
      </c>
      <c r="K760" s="105" t="str">
        <f t="shared" si="124"/>
        <v/>
      </c>
      <c r="L760" s="105" t="str">
        <f t="shared" si="125"/>
        <v/>
      </c>
      <c r="M760" s="105" t="str">
        <f t="shared" si="126"/>
        <v/>
      </c>
      <c r="N760" s="105" t="str">
        <f t="shared" si="127"/>
        <v/>
      </c>
      <c r="O760" s="105" t="str">
        <f t="shared" si="128"/>
        <v/>
      </c>
      <c r="P760" s="105" t="str">
        <f t="shared" si="129"/>
        <v/>
      </c>
      <c r="Q760" s="105" t="str">
        <f t="shared" si="130"/>
        <v/>
      </c>
      <c r="R760" s="105" t="str">
        <f t="shared" si="137"/>
        <v/>
      </c>
      <c r="S760" s="106" t="str">
        <f t="shared" si="138"/>
        <v/>
      </c>
      <c r="T760" s="105" t="str">
        <f t="shared" si="119"/>
        <v/>
      </c>
    </row>
    <row r="761" spans="1:20" ht="19.95" customHeight="1">
      <c r="A761" s="79" t="str">
        <f t="shared" si="135"/>
        <v/>
      </c>
      <c r="B761" s="104">
        <f>SUM($A$2:A761)</f>
        <v>0</v>
      </c>
      <c r="C761" s="105" t="str">
        <f>'Agripp GRP Macros (EU, Asia) '!A86</f>
        <v>HA075</v>
      </c>
      <c r="D761" s="105">
        <f>IF(VLOOKUP(C761,'Agripp GRP Macros (EU, Asia) '!$A$10:$AG$649,32,0)="",0,VLOOKUP(C761,'Agripp GRP Macros (EU, Asia) '!$A$10:$AG$649,32,0))</f>
        <v>0</v>
      </c>
      <c r="E761" s="105">
        <v>760</v>
      </c>
      <c r="F761" s="106">
        <f>IF(VLOOKUP(C761,'Agripp GRP Macros (EU, Asia) '!$A$10:$AI$649,34,0)="",0,VLOOKUP(C761,'Agripp GRP Macros (EU, Asia) '!$A$10:$AI$649,34,0))</f>
        <v>0</v>
      </c>
      <c r="G761" s="107"/>
      <c r="H761" s="107"/>
      <c r="I761" s="107"/>
      <c r="J761" s="105" t="str">
        <f t="shared" si="136"/>
        <v/>
      </c>
      <c r="K761" s="105" t="str">
        <f t="shared" si="124"/>
        <v/>
      </c>
      <c r="L761" s="105" t="str">
        <f t="shared" si="125"/>
        <v/>
      </c>
      <c r="M761" s="105" t="str">
        <f t="shared" si="126"/>
        <v/>
      </c>
      <c r="N761" s="105" t="str">
        <f t="shared" si="127"/>
        <v/>
      </c>
      <c r="O761" s="105" t="str">
        <f t="shared" si="128"/>
        <v/>
      </c>
      <c r="P761" s="105" t="str">
        <f t="shared" si="129"/>
        <v/>
      </c>
      <c r="Q761" s="105" t="str">
        <f t="shared" si="130"/>
        <v/>
      </c>
      <c r="R761" s="105" t="str">
        <f t="shared" si="137"/>
        <v/>
      </c>
      <c r="S761" s="106" t="str">
        <f t="shared" si="138"/>
        <v/>
      </c>
      <c r="T761" s="105" t="str">
        <f t="shared" si="119"/>
        <v/>
      </c>
    </row>
    <row r="762" spans="1:20" ht="19.95" customHeight="1">
      <c r="A762" s="79" t="str">
        <f t="shared" si="135"/>
        <v/>
      </c>
      <c r="B762" s="104">
        <f>SUM($A$2:A762)</f>
        <v>0</v>
      </c>
      <c r="C762" s="105" t="str">
        <f>'Agripp GRP Macros (EU, Asia) '!A87</f>
        <v>HA076</v>
      </c>
      <c r="D762" s="105">
        <f>IF(VLOOKUP(C762,'Agripp GRP Macros (EU, Asia) '!$A$10:$AG$649,32,0)="",0,VLOOKUP(C762,'Agripp GRP Macros (EU, Asia) '!$A$10:$AG$649,32,0))</f>
        <v>0</v>
      </c>
      <c r="E762" s="105">
        <v>761</v>
      </c>
      <c r="F762" s="106">
        <f>IF(VLOOKUP(C762,'Agripp GRP Macros (EU, Asia) '!$A$10:$AI$649,34,0)="",0,VLOOKUP(C762,'Agripp GRP Macros (EU, Asia) '!$A$10:$AI$649,34,0))</f>
        <v>0</v>
      </c>
      <c r="G762" s="107"/>
      <c r="H762" s="107"/>
      <c r="I762" s="107"/>
      <c r="J762" s="105" t="str">
        <f t="shared" si="136"/>
        <v/>
      </c>
      <c r="K762" s="105" t="str">
        <f t="shared" si="124"/>
        <v/>
      </c>
      <c r="L762" s="105" t="str">
        <f t="shared" si="125"/>
        <v/>
      </c>
      <c r="M762" s="105" t="str">
        <f t="shared" si="126"/>
        <v/>
      </c>
      <c r="N762" s="105" t="str">
        <f t="shared" si="127"/>
        <v/>
      </c>
      <c r="O762" s="105" t="str">
        <f t="shared" si="128"/>
        <v/>
      </c>
      <c r="P762" s="105" t="str">
        <f t="shared" si="129"/>
        <v/>
      </c>
      <c r="Q762" s="105" t="str">
        <f t="shared" si="130"/>
        <v/>
      </c>
      <c r="R762" s="105" t="str">
        <f t="shared" si="137"/>
        <v/>
      </c>
      <c r="S762" s="106" t="str">
        <f t="shared" si="138"/>
        <v/>
      </c>
      <c r="T762" s="105" t="str">
        <f t="shared" si="119"/>
        <v/>
      </c>
    </row>
    <row r="763" spans="1:20" ht="19.95" customHeight="1">
      <c r="A763" s="79" t="str">
        <f t="shared" si="135"/>
        <v/>
      </c>
      <c r="B763" s="104">
        <f>SUM($A$2:A763)</f>
        <v>0</v>
      </c>
      <c r="C763" s="105" t="str">
        <f>'Agripp GRP Macros (EU, Asia) '!A88</f>
        <v>HA077</v>
      </c>
      <c r="D763" s="105">
        <f>IF(VLOOKUP(C763,'Agripp GRP Macros (EU, Asia) '!$A$10:$AG$649,32,0)="",0,VLOOKUP(C763,'Agripp GRP Macros (EU, Asia) '!$A$10:$AG$649,32,0))</f>
        <v>0</v>
      </c>
      <c r="E763" s="105">
        <v>762</v>
      </c>
      <c r="F763" s="106">
        <f>IF(VLOOKUP(C763,'Agripp GRP Macros (EU, Asia) '!$A$10:$AI$649,34,0)="",0,VLOOKUP(C763,'Agripp GRP Macros (EU, Asia) '!$A$10:$AI$649,34,0))</f>
        <v>0</v>
      </c>
      <c r="G763" s="107"/>
      <c r="H763" s="107"/>
      <c r="I763" s="107"/>
      <c r="J763" s="105" t="str">
        <f t="shared" si="136"/>
        <v/>
      </c>
      <c r="K763" s="105" t="str">
        <f t="shared" si="124"/>
        <v/>
      </c>
      <c r="L763" s="105" t="str">
        <f t="shared" si="125"/>
        <v/>
      </c>
      <c r="M763" s="105" t="str">
        <f t="shared" si="126"/>
        <v/>
      </c>
      <c r="N763" s="105" t="str">
        <f t="shared" si="127"/>
        <v/>
      </c>
      <c r="O763" s="105" t="str">
        <f t="shared" si="128"/>
        <v/>
      </c>
      <c r="P763" s="105" t="str">
        <f t="shared" si="129"/>
        <v/>
      </c>
      <c r="Q763" s="105" t="str">
        <f t="shared" si="130"/>
        <v/>
      </c>
      <c r="R763" s="105" t="str">
        <f t="shared" si="137"/>
        <v/>
      </c>
      <c r="S763" s="106" t="str">
        <f t="shared" si="138"/>
        <v/>
      </c>
      <c r="T763" s="105" t="str">
        <f t="shared" si="119"/>
        <v/>
      </c>
    </row>
    <row r="764" spans="1:20" ht="19.95" customHeight="1">
      <c r="A764" s="79" t="str">
        <f t="shared" si="135"/>
        <v/>
      </c>
      <c r="B764" s="104">
        <f>SUM($A$2:A764)</f>
        <v>0</v>
      </c>
      <c r="C764" s="105" t="str">
        <f>'Agripp GRP Macros (EU, Asia) '!A89</f>
        <v>HA078</v>
      </c>
      <c r="D764" s="105">
        <f>IF(VLOOKUP(C764,'Agripp GRP Macros (EU, Asia) '!$A$10:$AG$649,32,0)="",0,VLOOKUP(C764,'Agripp GRP Macros (EU, Asia) '!$A$10:$AG$649,32,0))</f>
        <v>0</v>
      </c>
      <c r="E764" s="105">
        <v>763</v>
      </c>
      <c r="F764" s="106">
        <f>IF(VLOOKUP(C764,'Agripp GRP Macros (EU, Asia) '!$A$10:$AI$649,34,0)="",0,VLOOKUP(C764,'Agripp GRP Macros (EU, Asia) '!$A$10:$AI$649,34,0))</f>
        <v>0</v>
      </c>
      <c r="G764" s="107"/>
      <c r="H764" s="107"/>
      <c r="I764" s="107"/>
      <c r="J764" s="105" t="str">
        <f t="shared" si="136"/>
        <v/>
      </c>
      <c r="K764" s="105" t="str">
        <f t="shared" si="124"/>
        <v/>
      </c>
      <c r="L764" s="105" t="str">
        <f t="shared" si="125"/>
        <v/>
      </c>
      <c r="M764" s="105" t="str">
        <f t="shared" si="126"/>
        <v/>
      </c>
      <c r="N764" s="105" t="str">
        <f t="shared" si="127"/>
        <v/>
      </c>
      <c r="O764" s="105" t="str">
        <f t="shared" si="128"/>
        <v/>
      </c>
      <c r="P764" s="105" t="str">
        <f t="shared" si="129"/>
        <v/>
      </c>
      <c r="Q764" s="105" t="str">
        <f t="shared" si="130"/>
        <v/>
      </c>
      <c r="R764" s="105" t="str">
        <f t="shared" si="137"/>
        <v/>
      </c>
      <c r="S764" s="106" t="str">
        <f t="shared" si="138"/>
        <v/>
      </c>
      <c r="T764" s="105" t="str">
        <f t="shared" si="119"/>
        <v/>
      </c>
    </row>
    <row r="765" spans="1:20" ht="19.95" customHeight="1">
      <c r="A765" s="79" t="str">
        <f t="shared" si="135"/>
        <v/>
      </c>
      <c r="B765" s="104">
        <f>SUM($A$2:A765)</f>
        <v>0</v>
      </c>
      <c r="C765" s="105" t="str">
        <f>'Agripp GRP Macros (EU, Asia) '!A90</f>
        <v>HA079</v>
      </c>
      <c r="D765" s="105">
        <f>IF(VLOOKUP(C765,'Agripp GRP Macros (EU, Asia) '!$A$10:$AG$649,32,0)="",0,VLOOKUP(C765,'Agripp GRP Macros (EU, Asia) '!$A$10:$AG$649,32,0))</f>
        <v>0</v>
      </c>
      <c r="E765" s="105">
        <v>764</v>
      </c>
      <c r="F765" s="106">
        <f>IF(VLOOKUP(C765,'Agripp GRP Macros (EU, Asia) '!$A$10:$AI$649,34,0)="",0,VLOOKUP(C765,'Agripp GRP Macros (EU, Asia) '!$A$10:$AI$649,34,0))</f>
        <v>0</v>
      </c>
      <c r="G765" s="107"/>
      <c r="H765" s="107"/>
      <c r="I765" s="107"/>
      <c r="J765" s="105" t="str">
        <f t="shared" si="136"/>
        <v/>
      </c>
      <c r="K765" s="105" t="str">
        <f t="shared" si="124"/>
        <v/>
      </c>
      <c r="L765" s="105" t="str">
        <f t="shared" si="125"/>
        <v/>
      </c>
      <c r="M765" s="105" t="str">
        <f t="shared" si="126"/>
        <v/>
      </c>
      <c r="N765" s="105" t="str">
        <f t="shared" si="127"/>
        <v/>
      </c>
      <c r="O765" s="105" t="str">
        <f t="shared" si="128"/>
        <v/>
      </c>
      <c r="P765" s="105" t="str">
        <f t="shared" si="129"/>
        <v/>
      </c>
      <c r="Q765" s="105" t="str">
        <f t="shared" si="130"/>
        <v/>
      </c>
      <c r="R765" s="105" t="str">
        <f t="shared" si="137"/>
        <v/>
      </c>
      <c r="S765" s="106" t="str">
        <f t="shared" si="138"/>
        <v/>
      </c>
      <c r="T765" s="105" t="str">
        <f t="shared" si="119"/>
        <v/>
      </c>
    </row>
    <row r="766" spans="1:20" ht="19.95" customHeight="1">
      <c r="A766" s="79" t="str">
        <f t="shared" si="135"/>
        <v/>
      </c>
      <c r="B766" s="104">
        <f>SUM($A$2:A766)</f>
        <v>0</v>
      </c>
      <c r="C766" s="105" t="str">
        <f>'Agripp GRP Macros (EU, Asia) '!A91</f>
        <v>HA080</v>
      </c>
      <c r="D766" s="105">
        <f>IF(VLOOKUP(C766,'Agripp GRP Macros (EU, Asia) '!$A$10:$AG$649,32,0)="",0,VLOOKUP(C766,'Agripp GRP Macros (EU, Asia) '!$A$10:$AG$649,32,0))</f>
        <v>0</v>
      </c>
      <c r="E766" s="105">
        <v>765</v>
      </c>
      <c r="F766" s="106">
        <f>IF(VLOOKUP(C766,'Agripp GRP Macros (EU, Asia) '!$A$10:$AI$649,34,0)="",0,VLOOKUP(C766,'Agripp GRP Macros (EU, Asia) '!$A$10:$AI$649,34,0))</f>
        <v>0</v>
      </c>
      <c r="G766" s="107"/>
      <c r="H766" s="107"/>
      <c r="I766" s="107"/>
      <c r="J766" s="105" t="str">
        <f t="shared" si="136"/>
        <v/>
      </c>
      <c r="K766" s="105" t="str">
        <f t="shared" si="124"/>
        <v/>
      </c>
      <c r="L766" s="105" t="str">
        <f t="shared" si="125"/>
        <v/>
      </c>
      <c r="M766" s="105" t="str">
        <f t="shared" si="126"/>
        <v/>
      </c>
      <c r="N766" s="105" t="str">
        <f t="shared" si="127"/>
        <v/>
      </c>
      <c r="O766" s="105" t="str">
        <f t="shared" si="128"/>
        <v/>
      </c>
      <c r="P766" s="105" t="str">
        <f t="shared" si="129"/>
        <v/>
      </c>
      <c r="Q766" s="105" t="str">
        <f t="shared" si="130"/>
        <v/>
      </c>
      <c r="R766" s="105" t="str">
        <f t="shared" si="137"/>
        <v/>
      </c>
      <c r="S766" s="106" t="str">
        <f t="shared" si="138"/>
        <v/>
      </c>
      <c r="T766" s="105" t="str">
        <f t="shared" si="119"/>
        <v/>
      </c>
    </row>
    <row r="767" spans="1:20" ht="19.95" customHeight="1">
      <c r="A767" s="79" t="str">
        <f t="shared" si="135"/>
        <v/>
      </c>
      <c r="B767" s="104">
        <f>SUM($A$2:A767)</f>
        <v>0</v>
      </c>
      <c r="C767" s="105" t="str">
        <f>'Agripp GRP Macros (EU, Asia) '!A92</f>
        <v>HA081</v>
      </c>
      <c r="D767" s="105">
        <f>IF(VLOOKUP(C767,'Agripp GRP Macros (EU, Asia) '!$A$10:$AG$649,32,0)="",0,VLOOKUP(C767,'Agripp GRP Macros (EU, Asia) '!$A$10:$AG$649,32,0))</f>
        <v>0</v>
      </c>
      <c r="E767" s="105">
        <v>766</v>
      </c>
      <c r="F767" s="106">
        <f>IF(VLOOKUP(C767,'Agripp GRP Macros (EU, Asia) '!$A$10:$AI$649,34,0)="",0,VLOOKUP(C767,'Agripp GRP Macros (EU, Asia) '!$A$10:$AI$649,34,0))</f>
        <v>0</v>
      </c>
      <c r="G767" s="107"/>
      <c r="H767" s="107"/>
      <c r="I767" s="107"/>
      <c r="J767" s="105" t="str">
        <f t="shared" si="136"/>
        <v/>
      </c>
      <c r="K767" s="105" t="str">
        <f t="shared" si="124"/>
        <v/>
      </c>
      <c r="L767" s="105" t="str">
        <f t="shared" si="125"/>
        <v/>
      </c>
      <c r="M767" s="105" t="str">
        <f t="shared" si="126"/>
        <v/>
      </c>
      <c r="N767" s="105" t="str">
        <f t="shared" si="127"/>
        <v/>
      </c>
      <c r="O767" s="105" t="str">
        <f t="shared" si="128"/>
        <v/>
      </c>
      <c r="P767" s="105" t="str">
        <f t="shared" si="129"/>
        <v/>
      </c>
      <c r="Q767" s="105" t="str">
        <f t="shared" si="130"/>
        <v/>
      </c>
      <c r="R767" s="105" t="str">
        <f t="shared" si="137"/>
        <v/>
      </c>
      <c r="S767" s="106" t="str">
        <f t="shared" si="138"/>
        <v/>
      </c>
      <c r="T767" s="105" t="str">
        <f t="shared" si="119"/>
        <v/>
      </c>
    </row>
    <row r="768" spans="1:20" ht="19.95" customHeight="1">
      <c r="A768" s="79" t="str">
        <f t="shared" si="135"/>
        <v/>
      </c>
      <c r="B768" s="104">
        <f>SUM($A$2:A768)</f>
        <v>0</v>
      </c>
      <c r="C768" s="105" t="str">
        <f>'Agripp GRP Macros (EU, Asia) '!A93</f>
        <v>HA082</v>
      </c>
      <c r="D768" s="105">
        <f>IF(VLOOKUP(C768,'Agripp GRP Macros (EU, Asia) '!$A$10:$AG$649,32,0)="",0,VLOOKUP(C768,'Agripp GRP Macros (EU, Asia) '!$A$10:$AG$649,32,0))</f>
        <v>0</v>
      </c>
      <c r="E768" s="105">
        <v>767</v>
      </c>
      <c r="F768" s="106">
        <f>IF(VLOOKUP(C768,'Agripp GRP Macros (EU, Asia) '!$A$10:$AI$649,34,0)="",0,VLOOKUP(C768,'Agripp GRP Macros (EU, Asia) '!$A$10:$AI$649,34,0))</f>
        <v>0</v>
      </c>
      <c r="G768" s="107"/>
      <c r="H768" s="107"/>
      <c r="I768" s="107"/>
      <c r="J768" s="105" t="str">
        <f t="shared" si="136"/>
        <v/>
      </c>
      <c r="K768" s="105" t="str">
        <f t="shared" si="124"/>
        <v/>
      </c>
      <c r="L768" s="105" t="str">
        <f t="shared" si="125"/>
        <v/>
      </c>
      <c r="M768" s="105" t="str">
        <f t="shared" si="126"/>
        <v/>
      </c>
      <c r="N768" s="105" t="str">
        <f t="shared" si="127"/>
        <v/>
      </c>
      <c r="O768" s="105" t="str">
        <f t="shared" si="128"/>
        <v/>
      </c>
      <c r="P768" s="105" t="str">
        <f t="shared" si="129"/>
        <v/>
      </c>
      <c r="Q768" s="105" t="str">
        <f t="shared" si="130"/>
        <v/>
      </c>
      <c r="R768" s="105" t="str">
        <f t="shared" si="137"/>
        <v/>
      </c>
      <c r="S768" s="106" t="str">
        <f t="shared" si="138"/>
        <v/>
      </c>
      <c r="T768" s="105" t="str">
        <f t="shared" si="119"/>
        <v/>
      </c>
    </row>
    <row r="769" spans="1:20" ht="19.95" customHeight="1">
      <c r="A769" s="79" t="str">
        <f t="shared" si="135"/>
        <v/>
      </c>
      <c r="B769" s="104">
        <f>SUM($A$2:A769)</f>
        <v>0</v>
      </c>
      <c r="C769" s="105" t="str">
        <f>'Agripp GRP Macros (EU, Asia) '!A94</f>
        <v>HA083</v>
      </c>
      <c r="D769" s="105">
        <f>IF(VLOOKUP(C769,'Agripp GRP Macros (EU, Asia) '!$A$10:$AG$649,32,0)="",0,VLOOKUP(C769,'Agripp GRP Macros (EU, Asia) '!$A$10:$AG$649,32,0))</f>
        <v>0</v>
      </c>
      <c r="E769" s="105">
        <v>768</v>
      </c>
      <c r="F769" s="106">
        <f>IF(VLOOKUP(C769,'Agripp GRP Macros (EU, Asia) '!$A$10:$AI$649,34,0)="",0,VLOOKUP(C769,'Agripp GRP Macros (EU, Asia) '!$A$10:$AI$649,34,0))</f>
        <v>0</v>
      </c>
      <c r="G769" s="107"/>
      <c r="H769" s="107"/>
      <c r="I769" s="107"/>
      <c r="J769" s="105" t="str">
        <f t="shared" si="136"/>
        <v/>
      </c>
      <c r="K769" s="105" t="str">
        <f t="shared" si="124"/>
        <v/>
      </c>
      <c r="L769" s="105" t="str">
        <f t="shared" si="125"/>
        <v/>
      </c>
      <c r="M769" s="105" t="str">
        <f t="shared" si="126"/>
        <v/>
      </c>
      <c r="N769" s="105" t="str">
        <f t="shared" si="127"/>
        <v/>
      </c>
      <c r="O769" s="105" t="str">
        <f t="shared" si="128"/>
        <v/>
      </c>
      <c r="P769" s="105" t="str">
        <f t="shared" si="129"/>
        <v/>
      </c>
      <c r="Q769" s="105" t="str">
        <f t="shared" si="130"/>
        <v/>
      </c>
      <c r="R769" s="105" t="str">
        <f t="shared" si="137"/>
        <v/>
      </c>
      <c r="S769" s="106" t="str">
        <f t="shared" si="138"/>
        <v/>
      </c>
      <c r="T769" s="105" t="str">
        <f t="shared" ref="T769:T832" si="139">IF(S769="","",$T$1)</f>
        <v/>
      </c>
    </row>
    <row r="770" spans="1:20" ht="19.95" customHeight="1">
      <c r="A770" s="79" t="str">
        <f t="shared" si="135"/>
        <v/>
      </c>
      <c r="B770" s="104">
        <f>SUM($A$2:A770)</f>
        <v>0</v>
      </c>
      <c r="C770" s="105" t="str">
        <f>'Agripp GRP Macros (EU, Asia) '!A95</f>
        <v>HA084</v>
      </c>
      <c r="D770" s="105">
        <f>IF(VLOOKUP(C770,'Agripp GRP Macros (EU, Asia) '!$A$10:$AG$649,32,0)="",0,VLOOKUP(C770,'Agripp GRP Macros (EU, Asia) '!$A$10:$AG$649,32,0))</f>
        <v>0</v>
      </c>
      <c r="E770" s="105">
        <v>769</v>
      </c>
      <c r="F770" s="106">
        <f>IF(VLOOKUP(C770,'Agripp GRP Macros (EU, Asia) '!$A$10:$AI$649,34,0)="",0,VLOOKUP(C770,'Agripp GRP Macros (EU, Asia) '!$A$10:$AI$649,34,0))</f>
        <v>0</v>
      </c>
      <c r="G770" s="107"/>
      <c r="H770" s="107"/>
      <c r="I770" s="107"/>
      <c r="J770" s="105" t="str">
        <f t="shared" si="136"/>
        <v/>
      </c>
      <c r="K770" s="105" t="str">
        <f t="shared" si="124"/>
        <v/>
      </c>
      <c r="L770" s="105" t="str">
        <f t="shared" si="125"/>
        <v/>
      </c>
      <c r="M770" s="105" t="str">
        <f t="shared" si="126"/>
        <v/>
      </c>
      <c r="N770" s="105" t="str">
        <f t="shared" si="127"/>
        <v/>
      </c>
      <c r="O770" s="105" t="str">
        <f t="shared" si="128"/>
        <v/>
      </c>
      <c r="P770" s="105" t="str">
        <f t="shared" si="129"/>
        <v/>
      </c>
      <c r="Q770" s="105" t="str">
        <f t="shared" si="130"/>
        <v/>
      </c>
      <c r="R770" s="105" t="str">
        <f t="shared" si="137"/>
        <v/>
      </c>
      <c r="S770" s="106" t="str">
        <f t="shared" si="138"/>
        <v/>
      </c>
      <c r="T770" s="105" t="str">
        <f t="shared" si="139"/>
        <v/>
      </c>
    </row>
    <row r="771" spans="1:20" ht="19.95" customHeight="1">
      <c r="A771" s="79" t="str">
        <f t="shared" si="135"/>
        <v/>
      </c>
      <c r="B771" s="104">
        <f>SUM($A$2:A771)</f>
        <v>0</v>
      </c>
      <c r="C771" s="105" t="str">
        <f>'Agripp GRP Macros (EU, Asia) '!A97</f>
        <v>HA085</v>
      </c>
      <c r="D771" s="105">
        <f>IF(VLOOKUP(C771,'Agripp GRP Macros (EU, Asia) '!$A$10:$AG$649,32,0)="",0,VLOOKUP(C771,'Agripp GRP Macros (EU, Asia) '!$A$10:$AG$649,32,0))</f>
        <v>0</v>
      </c>
      <c r="E771" s="105">
        <v>770</v>
      </c>
      <c r="F771" s="106">
        <f>IF(VLOOKUP(C771,'Agripp GRP Macros (EU, Asia) '!$A$10:$AI$649,34,0)="",0,VLOOKUP(C771,'Agripp GRP Macros (EU, Asia) '!$A$10:$AI$649,34,0))</f>
        <v>0</v>
      </c>
      <c r="G771" s="107"/>
      <c r="H771" s="107"/>
      <c r="I771" s="107"/>
      <c r="J771" s="105" t="str">
        <f t="shared" si="136"/>
        <v/>
      </c>
      <c r="K771" s="105" t="str">
        <f t="shared" si="124"/>
        <v/>
      </c>
      <c r="L771" s="105" t="str">
        <f t="shared" si="125"/>
        <v/>
      </c>
      <c r="M771" s="105" t="str">
        <f t="shared" si="126"/>
        <v/>
      </c>
      <c r="N771" s="105" t="str">
        <f t="shared" si="127"/>
        <v/>
      </c>
      <c r="O771" s="105" t="str">
        <f t="shared" si="128"/>
        <v/>
      </c>
      <c r="P771" s="105" t="str">
        <f t="shared" si="129"/>
        <v/>
      </c>
      <c r="Q771" s="105" t="str">
        <f t="shared" si="130"/>
        <v/>
      </c>
      <c r="R771" s="105" t="str">
        <f t="shared" si="137"/>
        <v/>
      </c>
      <c r="S771" s="106" t="str">
        <f t="shared" si="138"/>
        <v/>
      </c>
      <c r="T771" s="105" t="str">
        <f t="shared" si="139"/>
        <v/>
      </c>
    </row>
    <row r="772" spans="1:20" ht="19.95" customHeight="1">
      <c r="A772" s="79" t="str">
        <f t="shared" si="135"/>
        <v/>
      </c>
      <c r="B772" s="104">
        <f>SUM($A$2:A772)</f>
        <v>0</v>
      </c>
      <c r="C772" s="105" t="str">
        <f>'Agripp GRP Macros (EU, Asia) '!A98</f>
        <v>HA086</v>
      </c>
      <c r="D772" s="105">
        <f>IF(VLOOKUP(C772,'Agripp GRP Macros (EU, Asia) '!$A$10:$AG$649,32,0)="",0,VLOOKUP(C772,'Agripp GRP Macros (EU, Asia) '!$A$10:$AG$649,32,0))</f>
        <v>0</v>
      </c>
      <c r="E772" s="105">
        <v>771</v>
      </c>
      <c r="F772" s="106">
        <f>IF(VLOOKUP(C772,'Agripp GRP Macros (EU, Asia) '!$A$10:$AI$649,34,0)="",0,VLOOKUP(C772,'Agripp GRP Macros (EU, Asia) '!$A$10:$AI$649,34,0))</f>
        <v>0</v>
      </c>
      <c r="G772" s="107"/>
      <c r="H772" s="107"/>
      <c r="I772" s="107"/>
      <c r="J772" s="105" t="str">
        <f t="shared" si="136"/>
        <v/>
      </c>
      <c r="K772" s="105" t="str">
        <f t="shared" si="124"/>
        <v/>
      </c>
      <c r="L772" s="105" t="str">
        <f t="shared" si="125"/>
        <v/>
      </c>
      <c r="M772" s="105" t="str">
        <f t="shared" si="126"/>
        <v/>
      </c>
      <c r="N772" s="105" t="str">
        <f t="shared" si="127"/>
        <v/>
      </c>
      <c r="O772" s="105" t="str">
        <f t="shared" si="128"/>
        <v/>
      </c>
      <c r="P772" s="105" t="str">
        <f t="shared" si="129"/>
        <v/>
      </c>
      <c r="Q772" s="105" t="str">
        <f t="shared" si="130"/>
        <v/>
      </c>
      <c r="R772" s="105" t="str">
        <f t="shared" si="137"/>
        <v/>
      </c>
      <c r="S772" s="106" t="str">
        <f t="shared" si="138"/>
        <v/>
      </c>
      <c r="T772" s="105" t="str">
        <f t="shared" si="139"/>
        <v/>
      </c>
    </row>
    <row r="773" spans="1:20" ht="19.95" customHeight="1">
      <c r="A773" s="79" t="str">
        <f t="shared" si="135"/>
        <v/>
      </c>
      <c r="B773" s="104">
        <f>SUM($A$2:A773)</f>
        <v>0</v>
      </c>
      <c r="C773" s="105" t="str">
        <f>'Agripp GRP Macros (EU, Asia) '!A99</f>
        <v>HA087</v>
      </c>
      <c r="D773" s="105">
        <f>IF(VLOOKUP(C773,'Agripp GRP Macros (EU, Asia) '!$A$10:$AG$649,32,0)="",0,VLOOKUP(C773,'Agripp GRP Macros (EU, Asia) '!$A$10:$AG$649,32,0))</f>
        <v>0</v>
      </c>
      <c r="E773" s="105">
        <v>772</v>
      </c>
      <c r="F773" s="106">
        <f>IF(VLOOKUP(C773,'Agripp GRP Macros (EU, Asia) '!$A$10:$AI$649,34,0)="",0,VLOOKUP(C773,'Agripp GRP Macros (EU, Asia) '!$A$10:$AI$649,34,0))</f>
        <v>0</v>
      </c>
      <c r="G773" s="107"/>
      <c r="H773" s="107"/>
      <c r="I773" s="107"/>
      <c r="J773" s="105" t="str">
        <f t="shared" si="136"/>
        <v/>
      </c>
      <c r="K773" s="105" t="str">
        <f t="shared" si="124"/>
        <v/>
      </c>
      <c r="L773" s="105" t="str">
        <f t="shared" si="125"/>
        <v/>
      </c>
      <c r="M773" s="105" t="str">
        <f t="shared" si="126"/>
        <v/>
      </c>
      <c r="N773" s="105" t="str">
        <f t="shared" si="127"/>
        <v/>
      </c>
      <c r="O773" s="105" t="str">
        <f t="shared" si="128"/>
        <v/>
      </c>
      <c r="P773" s="105" t="str">
        <f t="shared" si="129"/>
        <v/>
      </c>
      <c r="Q773" s="105" t="str">
        <f t="shared" si="130"/>
        <v/>
      </c>
      <c r="R773" s="105" t="str">
        <f t="shared" si="137"/>
        <v/>
      </c>
      <c r="S773" s="106" t="str">
        <f t="shared" si="138"/>
        <v/>
      </c>
      <c r="T773" s="105" t="str">
        <f t="shared" si="139"/>
        <v/>
      </c>
    </row>
    <row r="774" spans="1:20" ht="19.95" customHeight="1">
      <c r="A774" s="79" t="str">
        <f t="shared" si="135"/>
        <v/>
      </c>
      <c r="B774" s="104">
        <f>SUM($A$2:A774)</f>
        <v>0</v>
      </c>
      <c r="C774" s="105" t="str">
        <f>'Agripp GRP Macros (EU, Asia) '!A100</f>
        <v>HA088</v>
      </c>
      <c r="D774" s="105">
        <f>IF(VLOOKUP(C774,'Agripp GRP Macros (EU, Asia) '!$A$10:$AG$649,32,0)="",0,VLOOKUP(C774,'Agripp GRP Macros (EU, Asia) '!$A$10:$AG$649,32,0))</f>
        <v>0</v>
      </c>
      <c r="E774" s="105">
        <v>773</v>
      </c>
      <c r="F774" s="106">
        <f>IF(VLOOKUP(C774,'Agripp GRP Macros (EU, Asia) '!$A$10:$AI$649,34,0)="",0,VLOOKUP(C774,'Agripp GRP Macros (EU, Asia) '!$A$10:$AI$649,34,0))</f>
        <v>0</v>
      </c>
      <c r="G774" s="107"/>
      <c r="H774" s="107"/>
      <c r="I774" s="107"/>
      <c r="J774" s="105" t="str">
        <f t="shared" si="136"/>
        <v/>
      </c>
      <c r="K774" s="105" t="str">
        <f t="shared" si="124"/>
        <v/>
      </c>
      <c r="L774" s="105" t="str">
        <f t="shared" si="125"/>
        <v/>
      </c>
      <c r="M774" s="105" t="str">
        <f t="shared" si="126"/>
        <v/>
      </c>
      <c r="N774" s="105" t="str">
        <f t="shared" si="127"/>
        <v/>
      </c>
      <c r="O774" s="105" t="str">
        <f t="shared" si="128"/>
        <v/>
      </c>
      <c r="P774" s="105" t="str">
        <f t="shared" si="129"/>
        <v/>
      </c>
      <c r="Q774" s="105" t="str">
        <f t="shared" si="130"/>
        <v/>
      </c>
      <c r="R774" s="105" t="str">
        <f t="shared" si="137"/>
        <v/>
      </c>
      <c r="S774" s="106" t="str">
        <f t="shared" si="138"/>
        <v/>
      </c>
      <c r="T774" s="105" t="str">
        <f t="shared" si="139"/>
        <v/>
      </c>
    </row>
    <row r="775" spans="1:20" ht="19.95" customHeight="1">
      <c r="A775" s="79" t="str">
        <f t="shared" si="135"/>
        <v/>
      </c>
      <c r="B775" s="104">
        <f>SUM($A$2:A775)</f>
        <v>0</v>
      </c>
      <c r="C775" s="105" t="str">
        <f>'Agripp GRP Macros (EU, Asia) '!A101</f>
        <v>HA089</v>
      </c>
      <c r="D775" s="105">
        <f>IF(VLOOKUP(C775,'Agripp GRP Macros (EU, Asia) '!$A$10:$AG$649,32,0)="",0,VLOOKUP(C775,'Agripp GRP Macros (EU, Asia) '!$A$10:$AG$649,32,0))</f>
        <v>0</v>
      </c>
      <c r="E775" s="105">
        <v>774</v>
      </c>
      <c r="F775" s="106">
        <f>IF(VLOOKUP(C775,'Agripp GRP Macros (EU, Asia) '!$A$10:$AI$649,34,0)="",0,VLOOKUP(C775,'Agripp GRP Macros (EU, Asia) '!$A$10:$AI$649,34,0))</f>
        <v>0</v>
      </c>
      <c r="G775" s="107"/>
      <c r="H775" s="107"/>
      <c r="I775" s="107"/>
      <c r="J775" s="105" t="str">
        <f t="shared" si="136"/>
        <v/>
      </c>
      <c r="K775" s="105" t="str">
        <f t="shared" si="124"/>
        <v/>
      </c>
      <c r="L775" s="105" t="str">
        <f t="shared" si="125"/>
        <v/>
      </c>
      <c r="M775" s="105" t="str">
        <f t="shared" si="126"/>
        <v/>
      </c>
      <c r="N775" s="105" t="str">
        <f t="shared" si="127"/>
        <v/>
      </c>
      <c r="O775" s="105" t="str">
        <f t="shared" si="128"/>
        <v/>
      </c>
      <c r="P775" s="105" t="str">
        <f t="shared" si="129"/>
        <v/>
      </c>
      <c r="Q775" s="105" t="str">
        <f t="shared" si="130"/>
        <v/>
      </c>
      <c r="R775" s="105" t="str">
        <f t="shared" si="137"/>
        <v/>
      </c>
      <c r="S775" s="106" t="str">
        <f t="shared" si="138"/>
        <v/>
      </c>
      <c r="T775" s="105" t="str">
        <f t="shared" si="139"/>
        <v/>
      </c>
    </row>
    <row r="776" spans="1:20" ht="19.95" customHeight="1">
      <c r="A776" s="79" t="str">
        <f t="shared" si="135"/>
        <v/>
      </c>
      <c r="B776" s="104">
        <f>SUM($A$2:A776)</f>
        <v>0</v>
      </c>
      <c r="C776" s="105" t="str">
        <f>'Agripp GRP Macros (EU, Asia) '!A102</f>
        <v>HA090</v>
      </c>
      <c r="D776" s="105">
        <f>IF(VLOOKUP(C776,'Agripp GRP Macros (EU, Asia) '!$A$10:$AG$649,32,0)="",0,VLOOKUP(C776,'Agripp GRP Macros (EU, Asia) '!$A$10:$AG$649,32,0))</f>
        <v>0</v>
      </c>
      <c r="E776" s="105">
        <v>775</v>
      </c>
      <c r="F776" s="106">
        <f>IF(VLOOKUP(C776,'Agripp GRP Macros (EU, Asia) '!$A$10:$AI$649,34,0)="",0,VLOOKUP(C776,'Agripp GRP Macros (EU, Asia) '!$A$10:$AI$649,34,0))</f>
        <v>0</v>
      </c>
      <c r="G776" s="107"/>
      <c r="H776" s="107"/>
      <c r="I776" s="107"/>
      <c r="J776" s="105" t="str">
        <f t="shared" si="136"/>
        <v/>
      </c>
      <c r="K776" s="105" t="str">
        <f t="shared" si="124"/>
        <v/>
      </c>
      <c r="L776" s="105" t="str">
        <f t="shared" si="125"/>
        <v/>
      </c>
      <c r="M776" s="105" t="str">
        <f t="shared" si="126"/>
        <v/>
      </c>
      <c r="N776" s="105" t="str">
        <f t="shared" si="127"/>
        <v/>
      </c>
      <c r="O776" s="105" t="str">
        <f t="shared" si="128"/>
        <v/>
      </c>
      <c r="P776" s="105" t="str">
        <f t="shared" si="129"/>
        <v/>
      </c>
      <c r="Q776" s="105" t="str">
        <f t="shared" si="130"/>
        <v/>
      </c>
      <c r="R776" s="105" t="str">
        <f t="shared" si="137"/>
        <v/>
      </c>
      <c r="S776" s="106" t="str">
        <f t="shared" si="138"/>
        <v/>
      </c>
      <c r="T776" s="105" t="str">
        <f t="shared" si="139"/>
        <v/>
      </c>
    </row>
    <row r="777" spans="1:20" ht="19.95" customHeight="1">
      <c r="A777" s="79" t="str">
        <f t="shared" si="135"/>
        <v/>
      </c>
      <c r="B777" s="104">
        <f>SUM($A$2:A777)</f>
        <v>0</v>
      </c>
      <c r="C777" s="105" t="str">
        <f>'Agripp GRP Macros (EU, Asia) '!A103</f>
        <v>HA091</v>
      </c>
      <c r="D777" s="105">
        <f>IF(VLOOKUP(C777,'Agripp GRP Macros (EU, Asia) '!$A$10:$AG$649,32,0)="",0,VLOOKUP(C777,'Agripp GRP Macros (EU, Asia) '!$A$10:$AG$649,32,0))</f>
        <v>0</v>
      </c>
      <c r="E777" s="105">
        <v>776</v>
      </c>
      <c r="F777" s="106">
        <f>IF(VLOOKUP(C777,'Agripp GRP Macros (EU, Asia) '!$A$10:$AI$649,34,0)="",0,VLOOKUP(C777,'Agripp GRP Macros (EU, Asia) '!$A$10:$AI$649,34,0))</f>
        <v>0</v>
      </c>
      <c r="G777" s="107"/>
      <c r="H777" s="107"/>
      <c r="I777" s="107"/>
      <c r="J777" s="105" t="str">
        <f t="shared" si="136"/>
        <v/>
      </c>
      <c r="K777" s="105" t="str">
        <f t="shared" si="124"/>
        <v/>
      </c>
      <c r="L777" s="105" t="str">
        <f t="shared" si="125"/>
        <v/>
      </c>
      <c r="M777" s="105" t="str">
        <f t="shared" si="126"/>
        <v/>
      </c>
      <c r="N777" s="105" t="str">
        <f t="shared" si="127"/>
        <v/>
      </c>
      <c r="O777" s="105" t="str">
        <f t="shared" si="128"/>
        <v/>
      </c>
      <c r="P777" s="105" t="str">
        <f t="shared" si="129"/>
        <v/>
      </c>
      <c r="Q777" s="105" t="str">
        <f t="shared" si="130"/>
        <v/>
      </c>
      <c r="R777" s="105" t="str">
        <f t="shared" si="137"/>
        <v/>
      </c>
      <c r="S777" s="106" t="str">
        <f t="shared" si="138"/>
        <v/>
      </c>
      <c r="T777" s="105" t="str">
        <f t="shared" si="139"/>
        <v/>
      </c>
    </row>
    <row r="778" spans="1:20" ht="19.95" customHeight="1">
      <c r="A778" s="79" t="str">
        <f t="shared" si="135"/>
        <v/>
      </c>
      <c r="B778" s="104">
        <f>SUM($A$2:A778)</f>
        <v>0</v>
      </c>
      <c r="C778" s="105" t="str">
        <f>'Agripp GRP Macros (EU, Asia) '!A104</f>
        <v>HA092</v>
      </c>
      <c r="D778" s="105">
        <f>IF(VLOOKUP(C778,'Agripp GRP Macros (EU, Asia) '!$A$10:$AG$649,32,0)="",0,VLOOKUP(C778,'Agripp GRP Macros (EU, Asia) '!$A$10:$AG$649,32,0))</f>
        <v>0</v>
      </c>
      <c r="E778" s="105">
        <v>777</v>
      </c>
      <c r="F778" s="106">
        <f>IF(VLOOKUP(C778,'Agripp GRP Macros (EU, Asia) '!$A$10:$AI$649,34,0)="",0,VLOOKUP(C778,'Agripp GRP Macros (EU, Asia) '!$A$10:$AI$649,34,0))</f>
        <v>0</v>
      </c>
      <c r="G778" s="107"/>
      <c r="H778" s="107"/>
      <c r="I778" s="107"/>
      <c r="J778" s="105" t="str">
        <f t="shared" si="136"/>
        <v/>
      </c>
      <c r="K778" s="105" t="str">
        <f t="shared" si="124"/>
        <v/>
      </c>
      <c r="L778" s="105" t="str">
        <f t="shared" si="125"/>
        <v/>
      </c>
      <c r="M778" s="105" t="str">
        <f t="shared" si="126"/>
        <v/>
      </c>
      <c r="N778" s="105" t="str">
        <f t="shared" si="127"/>
        <v/>
      </c>
      <c r="O778" s="105" t="str">
        <f t="shared" si="128"/>
        <v/>
      </c>
      <c r="P778" s="105" t="str">
        <f t="shared" si="129"/>
        <v/>
      </c>
      <c r="Q778" s="105" t="str">
        <f t="shared" si="130"/>
        <v/>
      </c>
      <c r="R778" s="105" t="str">
        <f t="shared" si="137"/>
        <v/>
      </c>
      <c r="S778" s="106" t="str">
        <f t="shared" si="138"/>
        <v/>
      </c>
      <c r="T778" s="105" t="str">
        <f t="shared" si="139"/>
        <v/>
      </c>
    </row>
    <row r="779" spans="1:20" ht="19.95" customHeight="1">
      <c r="A779" s="79" t="str">
        <f t="shared" si="135"/>
        <v/>
      </c>
      <c r="B779" s="104">
        <f>SUM($A$2:A779)</f>
        <v>0</v>
      </c>
      <c r="C779" s="105" t="str">
        <f>'Agripp GRP Macros (EU, Asia) '!A105</f>
        <v>HA093</v>
      </c>
      <c r="D779" s="105">
        <f>IF(VLOOKUP(C779,'Agripp GRP Macros (EU, Asia) '!$A$10:$AG$649,32,0)="",0,VLOOKUP(C779,'Agripp GRP Macros (EU, Asia) '!$A$10:$AG$649,32,0))</f>
        <v>0</v>
      </c>
      <c r="E779" s="105">
        <v>778</v>
      </c>
      <c r="F779" s="106">
        <f>IF(VLOOKUP(C779,'Agripp GRP Macros (EU, Asia) '!$A$10:$AI$649,34,0)="",0,VLOOKUP(C779,'Agripp GRP Macros (EU, Asia) '!$A$10:$AI$649,34,0))</f>
        <v>0</v>
      </c>
      <c r="G779" s="107"/>
      <c r="H779" s="107"/>
      <c r="I779" s="107"/>
      <c r="J779" s="105" t="str">
        <f t="shared" si="136"/>
        <v/>
      </c>
      <c r="K779" s="105" t="str">
        <f t="shared" si="124"/>
        <v/>
      </c>
      <c r="L779" s="105" t="str">
        <f t="shared" si="125"/>
        <v/>
      </c>
      <c r="M779" s="105" t="str">
        <f t="shared" si="126"/>
        <v/>
      </c>
      <c r="N779" s="105" t="str">
        <f t="shared" si="127"/>
        <v/>
      </c>
      <c r="O779" s="105" t="str">
        <f t="shared" si="128"/>
        <v/>
      </c>
      <c r="P779" s="105" t="str">
        <f t="shared" si="129"/>
        <v/>
      </c>
      <c r="Q779" s="105" t="str">
        <f t="shared" si="130"/>
        <v/>
      </c>
      <c r="R779" s="105" t="str">
        <f t="shared" si="137"/>
        <v/>
      </c>
      <c r="S779" s="106" t="str">
        <f t="shared" si="138"/>
        <v/>
      </c>
      <c r="T779" s="105" t="str">
        <f t="shared" si="139"/>
        <v/>
      </c>
    </row>
    <row r="780" spans="1:20" ht="19.95" customHeight="1">
      <c r="A780" s="79" t="str">
        <f t="shared" si="135"/>
        <v/>
      </c>
      <c r="B780" s="104">
        <f>SUM($A$2:A780)</f>
        <v>0</v>
      </c>
      <c r="C780" s="105" t="str">
        <f>'Agripp GRP Macros (EU, Asia) '!A106</f>
        <v>HA094</v>
      </c>
      <c r="D780" s="105">
        <f>IF(VLOOKUP(C780,'Agripp GRP Macros (EU, Asia) '!$A$10:$AG$649,32,0)="",0,VLOOKUP(C780,'Agripp GRP Macros (EU, Asia) '!$A$10:$AG$649,32,0))</f>
        <v>0</v>
      </c>
      <c r="E780" s="105">
        <v>779</v>
      </c>
      <c r="F780" s="106">
        <f>IF(VLOOKUP(C780,'Agripp GRP Macros (EU, Asia) '!$A$10:$AI$649,34,0)="",0,VLOOKUP(C780,'Agripp GRP Macros (EU, Asia) '!$A$10:$AI$649,34,0))</f>
        <v>0</v>
      </c>
      <c r="G780" s="107"/>
      <c r="H780" s="107"/>
      <c r="I780" s="107"/>
      <c r="J780" s="105" t="str">
        <f t="shared" si="136"/>
        <v/>
      </c>
      <c r="K780" s="105" t="str">
        <f t="shared" si="124"/>
        <v/>
      </c>
      <c r="L780" s="105" t="str">
        <f t="shared" si="125"/>
        <v/>
      </c>
      <c r="M780" s="105" t="str">
        <f t="shared" si="126"/>
        <v/>
      </c>
      <c r="N780" s="105" t="str">
        <f t="shared" si="127"/>
        <v/>
      </c>
      <c r="O780" s="105" t="str">
        <f t="shared" si="128"/>
        <v/>
      </c>
      <c r="P780" s="105" t="str">
        <f t="shared" si="129"/>
        <v/>
      </c>
      <c r="Q780" s="105" t="str">
        <f t="shared" si="130"/>
        <v/>
      </c>
      <c r="R780" s="105" t="str">
        <f t="shared" si="137"/>
        <v/>
      </c>
      <c r="S780" s="106" t="str">
        <f t="shared" si="138"/>
        <v/>
      </c>
      <c r="T780" s="105" t="str">
        <f t="shared" si="139"/>
        <v/>
      </c>
    </row>
    <row r="781" spans="1:20" ht="19.95" customHeight="1">
      <c r="A781" s="79" t="str">
        <f t="shared" si="135"/>
        <v/>
      </c>
      <c r="B781" s="104">
        <f>SUM($A$2:A781)</f>
        <v>0</v>
      </c>
      <c r="C781" s="105" t="str">
        <f>'Agripp GRP Macros (EU, Asia) '!A107</f>
        <v>HA095</v>
      </c>
      <c r="D781" s="105">
        <f>IF(VLOOKUP(C781,'Agripp GRP Macros (EU, Asia) '!$A$10:$AG$649,32,0)="",0,VLOOKUP(C781,'Agripp GRP Macros (EU, Asia) '!$A$10:$AG$649,32,0))</f>
        <v>0</v>
      </c>
      <c r="E781" s="105">
        <v>780</v>
      </c>
      <c r="F781" s="106">
        <f>IF(VLOOKUP(C781,'Agripp GRP Macros (EU, Asia) '!$A$10:$AI$649,34,0)="",0,VLOOKUP(C781,'Agripp GRP Macros (EU, Asia) '!$A$10:$AI$649,34,0))</f>
        <v>0</v>
      </c>
      <c r="G781" s="107"/>
      <c r="H781" s="107"/>
      <c r="I781" s="107"/>
      <c r="J781" s="105" t="str">
        <f t="shared" si="136"/>
        <v/>
      </c>
      <c r="K781" s="105" t="str">
        <f t="shared" si="124"/>
        <v/>
      </c>
      <c r="L781" s="105" t="str">
        <f t="shared" si="125"/>
        <v/>
      </c>
      <c r="M781" s="105" t="str">
        <f t="shared" si="126"/>
        <v/>
      </c>
      <c r="N781" s="105" t="str">
        <f t="shared" si="127"/>
        <v/>
      </c>
      <c r="O781" s="105" t="str">
        <f t="shared" si="128"/>
        <v/>
      </c>
      <c r="P781" s="105" t="str">
        <f t="shared" si="129"/>
        <v/>
      </c>
      <c r="Q781" s="105" t="str">
        <f t="shared" si="130"/>
        <v/>
      </c>
      <c r="R781" s="105" t="str">
        <f t="shared" si="137"/>
        <v/>
      </c>
      <c r="S781" s="106" t="str">
        <f t="shared" si="138"/>
        <v/>
      </c>
      <c r="T781" s="105" t="str">
        <f t="shared" si="139"/>
        <v/>
      </c>
    </row>
    <row r="782" spans="1:20" ht="19.95" customHeight="1">
      <c r="A782" s="79" t="str">
        <f t="shared" ref="A782:A845" si="140">IF(D782=0,"",1)</f>
        <v/>
      </c>
      <c r="B782" s="104">
        <f>SUM($A$2:A782)</f>
        <v>0</v>
      </c>
      <c r="C782" s="105" t="str">
        <f>'Agripp GRP Macros (EU, Asia) '!A108</f>
        <v>HA096</v>
      </c>
      <c r="D782" s="105">
        <f>IF(VLOOKUP(C782,'Agripp GRP Macros (EU, Asia) '!$A$10:$AG$649,32,0)="",0,VLOOKUP(C782,'Agripp GRP Macros (EU, Asia) '!$A$10:$AG$649,32,0))</f>
        <v>0</v>
      </c>
      <c r="E782" s="105">
        <v>781</v>
      </c>
      <c r="F782" s="106">
        <f>IF(VLOOKUP(C782,'Agripp GRP Macros (EU, Asia) '!$A$10:$AI$649,34,0)="",0,VLOOKUP(C782,'Agripp GRP Macros (EU, Asia) '!$A$10:$AI$649,34,0))</f>
        <v>0</v>
      </c>
      <c r="G782" s="107"/>
      <c r="H782" s="107"/>
      <c r="I782" s="107"/>
      <c r="J782" s="105" t="str">
        <f t="shared" si="136"/>
        <v/>
      </c>
      <c r="K782" s="105" t="str">
        <f t="shared" si="124"/>
        <v/>
      </c>
      <c r="L782" s="105" t="str">
        <f t="shared" si="125"/>
        <v/>
      </c>
      <c r="M782" s="105" t="str">
        <f t="shared" si="126"/>
        <v/>
      </c>
      <c r="N782" s="105" t="str">
        <f t="shared" si="127"/>
        <v/>
      </c>
      <c r="O782" s="105" t="str">
        <f t="shared" si="128"/>
        <v/>
      </c>
      <c r="P782" s="105" t="str">
        <f t="shared" si="129"/>
        <v/>
      </c>
      <c r="Q782" s="105" t="str">
        <f t="shared" si="130"/>
        <v/>
      </c>
      <c r="R782" s="105" t="str">
        <f t="shared" si="137"/>
        <v/>
      </c>
      <c r="S782" s="106" t="str">
        <f t="shared" si="138"/>
        <v/>
      </c>
      <c r="T782" s="105" t="str">
        <f t="shared" si="139"/>
        <v/>
      </c>
    </row>
    <row r="783" spans="1:20" ht="19.95" customHeight="1">
      <c r="A783" s="79" t="str">
        <f t="shared" si="140"/>
        <v/>
      </c>
      <c r="B783" s="104">
        <f>SUM($A$2:A783)</f>
        <v>0</v>
      </c>
      <c r="C783" s="105" t="str">
        <f>'Agripp GRP Macros (EU, Asia) '!A109</f>
        <v>HA097</v>
      </c>
      <c r="D783" s="105">
        <f>IF(VLOOKUP(C783,'Agripp GRP Macros (EU, Asia) '!$A$10:$AG$649,32,0)="",0,VLOOKUP(C783,'Agripp GRP Macros (EU, Asia) '!$A$10:$AG$649,32,0))</f>
        <v>0</v>
      </c>
      <c r="E783" s="105">
        <v>782</v>
      </c>
      <c r="F783" s="106">
        <f>IF(VLOOKUP(C783,'Agripp GRP Macros (EU, Asia) '!$A$10:$AI$649,34,0)="",0,VLOOKUP(C783,'Agripp GRP Macros (EU, Asia) '!$A$10:$AI$649,34,0))</f>
        <v>0</v>
      </c>
      <c r="G783" s="107"/>
      <c r="H783" s="107"/>
      <c r="I783" s="107"/>
      <c r="J783" s="105" t="str">
        <f t="shared" si="136"/>
        <v/>
      </c>
      <c r="K783" s="105" t="str">
        <f t="shared" si="124"/>
        <v/>
      </c>
      <c r="L783" s="105" t="str">
        <f t="shared" si="125"/>
        <v/>
      </c>
      <c r="M783" s="105" t="str">
        <f t="shared" si="126"/>
        <v/>
      </c>
      <c r="N783" s="105" t="str">
        <f t="shared" si="127"/>
        <v/>
      </c>
      <c r="O783" s="105" t="str">
        <f t="shared" si="128"/>
        <v/>
      </c>
      <c r="P783" s="105" t="str">
        <f t="shared" si="129"/>
        <v/>
      </c>
      <c r="Q783" s="105" t="str">
        <f t="shared" si="130"/>
        <v/>
      </c>
      <c r="R783" s="105" t="str">
        <f t="shared" si="137"/>
        <v/>
      </c>
      <c r="S783" s="106" t="str">
        <f t="shared" si="138"/>
        <v/>
      </c>
      <c r="T783" s="105" t="str">
        <f t="shared" si="139"/>
        <v/>
      </c>
    </row>
    <row r="784" spans="1:20" ht="19.95" customHeight="1">
      <c r="A784" s="79" t="str">
        <f t="shared" si="140"/>
        <v/>
      </c>
      <c r="B784" s="104">
        <f>SUM($A$2:A784)</f>
        <v>0</v>
      </c>
      <c r="C784" s="105" t="str">
        <f>'Agripp GRP Macros (EU, Asia) '!A110</f>
        <v>HA098</v>
      </c>
      <c r="D784" s="105">
        <f>IF(VLOOKUP(C784,'Agripp GRP Macros (EU, Asia) '!$A$10:$AG$649,32,0)="",0,VLOOKUP(C784,'Agripp GRP Macros (EU, Asia) '!$A$10:$AG$649,32,0))</f>
        <v>0</v>
      </c>
      <c r="E784" s="105">
        <v>783</v>
      </c>
      <c r="F784" s="106">
        <f>IF(VLOOKUP(C784,'Agripp GRP Macros (EU, Asia) '!$A$10:$AI$649,34,0)="",0,VLOOKUP(C784,'Agripp GRP Macros (EU, Asia) '!$A$10:$AI$649,34,0))</f>
        <v>0</v>
      </c>
      <c r="G784" s="107"/>
      <c r="H784" s="107"/>
      <c r="I784" s="107"/>
      <c r="J784" s="105" t="str">
        <f t="shared" si="136"/>
        <v/>
      </c>
      <c r="K784" s="105" t="str">
        <f t="shared" si="124"/>
        <v/>
      </c>
      <c r="L784" s="105" t="str">
        <f t="shared" si="125"/>
        <v/>
      </c>
      <c r="M784" s="105" t="str">
        <f t="shared" si="126"/>
        <v/>
      </c>
      <c r="N784" s="105" t="str">
        <f t="shared" si="127"/>
        <v/>
      </c>
      <c r="O784" s="105" t="str">
        <f t="shared" si="128"/>
        <v/>
      </c>
      <c r="P784" s="105" t="str">
        <f t="shared" si="129"/>
        <v/>
      </c>
      <c r="Q784" s="105" t="str">
        <f t="shared" si="130"/>
        <v/>
      </c>
      <c r="R784" s="105" t="str">
        <f t="shared" si="137"/>
        <v/>
      </c>
      <c r="S784" s="106" t="str">
        <f t="shared" si="138"/>
        <v/>
      </c>
      <c r="T784" s="105" t="str">
        <f t="shared" si="139"/>
        <v/>
      </c>
    </row>
    <row r="785" spans="1:20" ht="19.95" customHeight="1">
      <c r="A785" s="79" t="str">
        <f t="shared" si="140"/>
        <v/>
      </c>
      <c r="B785" s="104">
        <f>SUM($A$2:A785)</f>
        <v>0</v>
      </c>
      <c r="C785" s="105" t="str">
        <f>'Agripp GRP Macros (EU, Asia) '!A111</f>
        <v>HA099</v>
      </c>
      <c r="D785" s="105">
        <f>IF(VLOOKUP(C785,'Agripp GRP Macros (EU, Asia) '!$A$10:$AG$649,32,0)="",0,VLOOKUP(C785,'Agripp GRP Macros (EU, Asia) '!$A$10:$AG$649,32,0))</f>
        <v>0</v>
      </c>
      <c r="E785" s="105">
        <v>784</v>
      </c>
      <c r="F785" s="106">
        <f>IF(VLOOKUP(C785,'Agripp GRP Macros (EU, Asia) '!$A$10:$AI$649,34,0)="",0,VLOOKUP(C785,'Agripp GRP Macros (EU, Asia) '!$A$10:$AI$649,34,0))</f>
        <v>0</v>
      </c>
      <c r="G785" s="107"/>
      <c r="H785" s="107"/>
      <c r="I785" s="107"/>
      <c r="J785" s="105" t="str">
        <f t="shared" si="136"/>
        <v/>
      </c>
      <c r="K785" s="105" t="str">
        <f t="shared" si="124"/>
        <v/>
      </c>
      <c r="L785" s="105" t="str">
        <f t="shared" si="125"/>
        <v/>
      </c>
      <c r="M785" s="105" t="str">
        <f t="shared" si="126"/>
        <v/>
      </c>
      <c r="N785" s="105" t="str">
        <f t="shared" si="127"/>
        <v/>
      </c>
      <c r="O785" s="105" t="str">
        <f t="shared" si="128"/>
        <v/>
      </c>
      <c r="P785" s="105" t="str">
        <f t="shared" si="129"/>
        <v/>
      </c>
      <c r="Q785" s="105" t="str">
        <f t="shared" si="130"/>
        <v/>
      </c>
      <c r="R785" s="105" t="str">
        <f t="shared" si="137"/>
        <v/>
      </c>
      <c r="S785" s="106" t="str">
        <f t="shared" si="138"/>
        <v/>
      </c>
      <c r="T785" s="105" t="str">
        <f t="shared" si="139"/>
        <v/>
      </c>
    </row>
    <row r="786" spans="1:20" ht="19.95" customHeight="1">
      <c r="A786" s="79" t="str">
        <f t="shared" si="140"/>
        <v/>
      </c>
      <c r="B786" s="104">
        <f>SUM($A$2:A786)</f>
        <v>0</v>
      </c>
      <c r="C786" s="105" t="str">
        <f>'Agripp GRP Macros (EU, Asia) '!A112</f>
        <v>HA100</v>
      </c>
      <c r="D786" s="105">
        <f>IF(VLOOKUP(C786,'Agripp GRP Macros (EU, Asia) '!$A$10:$AG$649,32,0)="",0,VLOOKUP(C786,'Agripp GRP Macros (EU, Asia) '!$A$10:$AG$649,32,0))</f>
        <v>0</v>
      </c>
      <c r="E786" s="105">
        <v>785</v>
      </c>
      <c r="F786" s="106">
        <f>IF(VLOOKUP(C786,'Agripp GRP Macros (EU, Asia) '!$A$10:$AI$649,34,0)="",0,VLOOKUP(C786,'Agripp GRP Macros (EU, Asia) '!$A$10:$AI$649,34,0))</f>
        <v>0</v>
      </c>
      <c r="G786" s="107"/>
      <c r="H786" s="107"/>
      <c r="I786" s="107"/>
      <c r="J786" s="105" t="str">
        <f t="shared" si="136"/>
        <v/>
      </c>
      <c r="K786" s="105" t="str">
        <f t="shared" si="124"/>
        <v/>
      </c>
      <c r="L786" s="105" t="str">
        <f t="shared" si="125"/>
        <v/>
      </c>
      <c r="M786" s="105" t="str">
        <f t="shared" si="126"/>
        <v/>
      </c>
      <c r="N786" s="105" t="str">
        <f t="shared" si="127"/>
        <v/>
      </c>
      <c r="O786" s="105" t="str">
        <f t="shared" si="128"/>
        <v/>
      </c>
      <c r="P786" s="105" t="str">
        <f t="shared" si="129"/>
        <v/>
      </c>
      <c r="Q786" s="105" t="str">
        <f t="shared" si="130"/>
        <v/>
      </c>
      <c r="R786" s="105" t="str">
        <f t="shared" si="137"/>
        <v/>
      </c>
      <c r="S786" s="106" t="str">
        <f t="shared" si="138"/>
        <v/>
      </c>
      <c r="T786" s="105" t="str">
        <f t="shared" si="139"/>
        <v/>
      </c>
    </row>
    <row r="787" spans="1:20" ht="19.95" customHeight="1">
      <c r="A787" s="79" t="str">
        <f t="shared" si="140"/>
        <v/>
      </c>
      <c r="B787" s="104">
        <f>SUM($A$2:A787)</f>
        <v>0</v>
      </c>
      <c r="C787" s="105" t="str">
        <f>'Agripp GRP Macros (EU, Asia) '!A113</f>
        <v>HA101</v>
      </c>
      <c r="D787" s="105">
        <f>IF(VLOOKUP(C787,'Agripp GRP Macros (EU, Asia) '!$A$10:$AG$649,32,0)="",0,VLOOKUP(C787,'Agripp GRP Macros (EU, Asia) '!$A$10:$AG$649,32,0))</f>
        <v>0</v>
      </c>
      <c r="E787" s="105">
        <v>786</v>
      </c>
      <c r="F787" s="106">
        <f>IF(VLOOKUP(C787,'Agripp GRP Macros (EU, Asia) '!$A$10:$AI$649,34,0)="",0,VLOOKUP(C787,'Agripp GRP Macros (EU, Asia) '!$A$10:$AI$649,34,0))</f>
        <v>0</v>
      </c>
      <c r="G787" s="107"/>
      <c r="H787" s="107"/>
      <c r="I787" s="107"/>
      <c r="J787" s="105" t="str">
        <f t="shared" si="136"/>
        <v/>
      </c>
      <c r="K787" s="105" t="str">
        <f t="shared" si="124"/>
        <v/>
      </c>
      <c r="L787" s="105" t="str">
        <f t="shared" si="125"/>
        <v/>
      </c>
      <c r="M787" s="105" t="str">
        <f t="shared" si="126"/>
        <v/>
      </c>
      <c r="N787" s="105" t="str">
        <f t="shared" si="127"/>
        <v/>
      </c>
      <c r="O787" s="105" t="str">
        <f t="shared" si="128"/>
        <v/>
      </c>
      <c r="P787" s="105" t="str">
        <f t="shared" si="129"/>
        <v/>
      </c>
      <c r="Q787" s="105" t="str">
        <f t="shared" si="130"/>
        <v/>
      </c>
      <c r="R787" s="105" t="str">
        <f t="shared" si="137"/>
        <v/>
      </c>
      <c r="S787" s="106" t="str">
        <f t="shared" si="138"/>
        <v/>
      </c>
      <c r="T787" s="105" t="str">
        <f t="shared" si="139"/>
        <v/>
      </c>
    </row>
    <row r="788" spans="1:20" ht="19.95" customHeight="1">
      <c r="A788" s="79" t="str">
        <f t="shared" si="140"/>
        <v/>
      </c>
      <c r="B788" s="104">
        <f>SUM($A$2:A788)</f>
        <v>0</v>
      </c>
      <c r="C788" s="105" t="str">
        <f>'Agripp GRP Macros (EU, Asia) '!A114</f>
        <v>HA102</v>
      </c>
      <c r="D788" s="105">
        <f>IF(VLOOKUP(C788,'Agripp GRP Macros (EU, Asia) '!$A$10:$AG$649,32,0)="",0,VLOOKUP(C788,'Agripp GRP Macros (EU, Asia) '!$A$10:$AG$649,32,0))</f>
        <v>0</v>
      </c>
      <c r="E788" s="105">
        <v>787</v>
      </c>
      <c r="F788" s="106">
        <f>IF(VLOOKUP(C788,'Agripp GRP Macros (EU, Asia) '!$A$10:$AI$649,34,0)="",0,VLOOKUP(C788,'Agripp GRP Macros (EU, Asia) '!$A$10:$AI$649,34,0))</f>
        <v>0</v>
      </c>
      <c r="G788" s="107"/>
      <c r="H788" s="107"/>
      <c r="I788" s="107"/>
      <c r="J788" s="105" t="str">
        <f t="shared" si="136"/>
        <v/>
      </c>
      <c r="K788" s="105" t="str">
        <f t="shared" si="124"/>
        <v/>
      </c>
      <c r="L788" s="105" t="str">
        <f t="shared" si="125"/>
        <v/>
      </c>
      <c r="M788" s="105" t="str">
        <f t="shared" si="126"/>
        <v/>
      </c>
      <c r="N788" s="105" t="str">
        <f t="shared" si="127"/>
        <v/>
      </c>
      <c r="O788" s="105" t="str">
        <f t="shared" si="128"/>
        <v/>
      </c>
      <c r="P788" s="105" t="str">
        <f t="shared" si="129"/>
        <v/>
      </c>
      <c r="Q788" s="105" t="str">
        <f t="shared" si="130"/>
        <v/>
      </c>
      <c r="R788" s="105" t="str">
        <f t="shared" si="137"/>
        <v/>
      </c>
      <c r="S788" s="106" t="str">
        <f t="shared" si="138"/>
        <v/>
      </c>
      <c r="T788" s="105" t="str">
        <f t="shared" si="139"/>
        <v/>
      </c>
    </row>
    <row r="789" spans="1:20" ht="19.95" customHeight="1">
      <c r="A789" s="79" t="str">
        <f t="shared" si="140"/>
        <v/>
      </c>
      <c r="B789" s="104">
        <f>SUM($A$2:A789)</f>
        <v>0</v>
      </c>
      <c r="C789" s="105" t="str">
        <f>'Agripp GRP Macros (EU, Asia) '!A115</f>
        <v>HA103</v>
      </c>
      <c r="D789" s="105">
        <f>IF(VLOOKUP(C789,'Agripp GRP Macros (EU, Asia) '!$A$10:$AG$649,32,0)="",0,VLOOKUP(C789,'Agripp GRP Macros (EU, Asia) '!$A$10:$AG$649,32,0))</f>
        <v>0</v>
      </c>
      <c r="E789" s="105">
        <v>788</v>
      </c>
      <c r="F789" s="106">
        <f>IF(VLOOKUP(C789,'Agripp GRP Macros (EU, Asia) '!$A$10:$AI$649,34,0)="",0,VLOOKUP(C789,'Agripp GRP Macros (EU, Asia) '!$A$10:$AI$649,34,0))</f>
        <v>0</v>
      </c>
      <c r="G789" s="107"/>
      <c r="H789" s="107"/>
      <c r="I789" s="107"/>
      <c r="J789" s="105" t="str">
        <f t="shared" si="136"/>
        <v/>
      </c>
      <c r="K789" s="105" t="str">
        <f t="shared" si="124"/>
        <v/>
      </c>
      <c r="L789" s="105" t="str">
        <f t="shared" si="125"/>
        <v/>
      </c>
      <c r="M789" s="105" t="str">
        <f t="shared" si="126"/>
        <v/>
      </c>
      <c r="N789" s="105" t="str">
        <f t="shared" si="127"/>
        <v/>
      </c>
      <c r="O789" s="105" t="str">
        <f t="shared" si="128"/>
        <v/>
      </c>
      <c r="P789" s="105" t="str">
        <f t="shared" si="129"/>
        <v/>
      </c>
      <c r="Q789" s="105" t="str">
        <f t="shared" si="130"/>
        <v/>
      </c>
      <c r="R789" s="105" t="str">
        <f t="shared" si="137"/>
        <v/>
      </c>
      <c r="S789" s="106" t="str">
        <f t="shared" si="138"/>
        <v/>
      </c>
      <c r="T789" s="105" t="str">
        <f t="shared" si="139"/>
        <v/>
      </c>
    </row>
    <row r="790" spans="1:20" ht="19.95" customHeight="1">
      <c r="A790" s="79" t="str">
        <f t="shared" si="140"/>
        <v/>
      </c>
      <c r="B790" s="104">
        <f>SUM($A$2:A790)</f>
        <v>0</v>
      </c>
      <c r="C790" s="105" t="str">
        <f>'Agripp GRP Macros (EU, Asia) '!A116</f>
        <v>HA104</v>
      </c>
      <c r="D790" s="105">
        <f>IF(VLOOKUP(C790,'Agripp GRP Macros (EU, Asia) '!$A$10:$AG$649,32,0)="",0,VLOOKUP(C790,'Agripp GRP Macros (EU, Asia) '!$A$10:$AG$649,32,0))</f>
        <v>0</v>
      </c>
      <c r="E790" s="105">
        <v>789</v>
      </c>
      <c r="F790" s="106">
        <f>IF(VLOOKUP(C790,'Agripp GRP Macros (EU, Asia) '!$A$10:$AI$649,34,0)="",0,VLOOKUP(C790,'Agripp GRP Macros (EU, Asia) '!$A$10:$AI$649,34,0))</f>
        <v>0</v>
      </c>
      <c r="G790" s="107"/>
      <c r="H790" s="107"/>
      <c r="I790" s="107"/>
      <c r="J790" s="105" t="str">
        <f t="shared" si="136"/>
        <v/>
      </c>
      <c r="K790" s="105" t="str">
        <f t="shared" si="124"/>
        <v/>
      </c>
      <c r="L790" s="105" t="str">
        <f t="shared" si="125"/>
        <v/>
      </c>
      <c r="M790" s="105" t="str">
        <f t="shared" si="126"/>
        <v/>
      </c>
      <c r="N790" s="105" t="str">
        <f t="shared" si="127"/>
        <v/>
      </c>
      <c r="O790" s="105" t="str">
        <f t="shared" si="128"/>
        <v/>
      </c>
      <c r="P790" s="105" t="str">
        <f t="shared" si="129"/>
        <v/>
      </c>
      <c r="Q790" s="105" t="str">
        <f t="shared" si="130"/>
        <v/>
      </c>
      <c r="R790" s="105" t="str">
        <f t="shared" si="137"/>
        <v/>
      </c>
      <c r="S790" s="106" t="str">
        <f t="shared" si="138"/>
        <v/>
      </c>
      <c r="T790" s="105" t="str">
        <f t="shared" si="139"/>
        <v/>
      </c>
    </row>
    <row r="791" spans="1:20" ht="19.95" customHeight="1">
      <c r="A791" s="79" t="str">
        <f t="shared" si="140"/>
        <v/>
      </c>
      <c r="B791" s="104">
        <f>SUM($A$2:A791)</f>
        <v>0</v>
      </c>
      <c r="C791" s="105" t="str">
        <f>'Agripp GRP Macros (EU, Asia) '!A117</f>
        <v>HA105</v>
      </c>
      <c r="D791" s="105">
        <f>IF(VLOOKUP(C791,'Agripp GRP Macros (EU, Asia) '!$A$10:$AG$649,32,0)="",0,VLOOKUP(C791,'Agripp GRP Macros (EU, Asia) '!$A$10:$AG$649,32,0))</f>
        <v>0</v>
      </c>
      <c r="E791" s="105">
        <v>790</v>
      </c>
      <c r="F791" s="106">
        <f>IF(VLOOKUP(C791,'Agripp GRP Macros (EU, Asia) '!$A$10:$AI$649,34,0)="",0,VLOOKUP(C791,'Agripp GRP Macros (EU, Asia) '!$A$10:$AI$649,34,0))</f>
        <v>0</v>
      </c>
      <c r="G791" s="107"/>
      <c r="H791" s="107"/>
      <c r="I791" s="107"/>
      <c r="J791" s="105" t="str">
        <f t="shared" si="136"/>
        <v/>
      </c>
      <c r="K791" s="105" t="str">
        <f t="shared" si="124"/>
        <v/>
      </c>
      <c r="L791" s="105" t="str">
        <f t="shared" si="125"/>
        <v/>
      </c>
      <c r="M791" s="105" t="str">
        <f t="shared" si="126"/>
        <v/>
      </c>
      <c r="N791" s="105" t="str">
        <f t="shared" si="127"/>
        <v/>
      </c>
      <c r="O791" s="105" t="str">
        <f t="shared" si="128"/>
        <v/>
      </c>
      <c r="P791" s="105" t="str">
        <f t="shared" si="129"/>
        <v/>
      </c>
      <c r="Q791" s="105" t="str">
        <f t="shared" si="130"/>
        <v/>
      </c>
      <c r="R791" s="105" t="str">
        <f t="shared" si="137"/>
        <v/>
      </c>
      <c r="S791" s="106" t="str">
        <f t="shared" si="138"/>
        <v/>
      </c>
      <c r="T791" s="105" t="str">
        <f t="shared" si="139"/>
        <v/>
      </c>
    </row>
    <row r="792" spans="1:20" ht="19.95" customHeight="1">
      <c r="A792" s="79" t="str">
        <f t="shared" si="140"/>
        <v/>
      </c>
      <c r="B792" s="104">
        <f>SUM($A$2:A792)</f>
        <v>0</v>
      </c>
      <c r="C792" s="105" t="str">
        <f>'Agripp GRP Macros (EU, Asia) '!A118</f>
        <v>HA106</v>
      </c>
      <c r="D792" s="105">
        <f>IF(VLOOKUP(C792,'Agripp GRP Macros (EU, Asia) '!$A$10:$AG$649,32,0)="",0,VLOOKUP(C792,'Agripp GRP Macros (EU, Asia) '!$A$10:$AG$649,32,0))</f>
        <v>0</v>
      </c>
      <c r="E792" s="105">
        <v>791</v>
      </c>
      <c r="F792" s="106">
        <f>IF(VLOOKUP(C792,'Agripp GRP Macros (EU, Asia) '!$A$10:$AI$649,34,0)="",0,VLOOKUP(C792,'Agripp GRP Macros (EU, Asia) '!$A$10:$AI$649,34,0))</f>
        <v>0</v>
      </c>
      <c r="G792" s="107"/>
      <c r="H792" s="107"/>
      <c r="I792" s="107"/>
      <c r="J792" s="105" t="str">
        <f t="shared" si="136"/>
        <v/>
      </c>
      <c r="K792" s="105" t="str">
        <f t="shared" si="124"/>
        <v/>
      </c>
      <c r="L792" s="105" t="str">
        <f t="shared" si="125"/>
        <v/>
      </c>
      <c r="M792" s="105" t="str">
        <f t="shared" si="126"/>
        <v/>
      </c>
      <c r="N792" s="105" t="str">
        <f t="shared" si="127"/>
        <v/>
      </c>
      <c r="O792" s="105" t="str">
        <f t="shared" si="128"/>
        <v/>
      </c>
      <c r="P792" s="105" t="str">
        <f t="shared" si="129"/>
        <v/>
      </c>
      <c r="Q792" s="105" t="str">
        <f t="shared" si="130"/>
        <v/>
      </c>
      <c r="R792" s="105" t="str">
        <f t="shared" si="137"/>
        <v/>
      </c>
      <c r="S792" s="106" t="str">
        <f t="shared" si="138"/>
        <v/>
      </c>
      <c r="T792" s="105" t="str">
        <f t="shared" si="139"/>
        <v/>
      </c>
    </row>
    <row r="793" spans="1:20" ht="19.95" customHeight="1">
      <c r="A793" s="79" t="str">
        <f t="shared" si="140"/>
        <v/>
      </c>
      <c r="B793" s="104">
        <f>SUM($A$2:A793)</f>
        <v>0</v>
      </c>
      <c r="C793" s="105" t="str">
        <f>'Agripp GRP Macros (EU, Asia) '!A119</f>
        <v>HA107</v>
      </c>
      <c r="D793" s="105">
        <f>IF(VLOOKUP(C793,'Agripp GRP Macros (EU, Asia) '!$A$10:$AG$649,32,0)="",0,VLOOKUP(C793,'Agripp GRP Macros (EU, Asia) '!$A$10:$AG$649,32,0))</f>
        <v>0</v>
      </c>
      <c r="E793" s="105">
        <v>792</v>
      </c>
      <c r="F793" s="106">
        <f>IF(VLOOKUP(C793,'Agripp GRP Macros (EU, Asia) '!$A$10:$AI$649,34,0)="",0,VLOOKUP(C793,'Agripp GRP Macros (EU, Asia) '!$A$10:$AI$649,34,0))</f>
        <v>0</v>
      </c>
      <c r="G793" s="107"/>
      <c r="H793" s="107"/>
      <c r="I793" s="107"/>
      <c r="J793" s="105" t="str">
        <f t="shared" si="136"/>
        <v/>
      </c>
      <c r="K793" s="105" t="str">
        <f t="shared" si="124"/>
        <v/>
      </c>
      <c r="L793" s="105" t="str">
        <f t="shared" si="125"/>
        <v/>
      </c>
      <c r="M793" s="105" t="str">
        <f t="shared" si="126"/>
        <v/>
      </c>
      <c r="N793" s="105" t="str">
        <f t="shared" si="127"/>
        <v/>
      </c>
      <c r="O793" s="105" t="str">
        <f t="shared" si="128"/>
        <v/>
      </c>
      <c r="P793" s="105" t="str">
        <f t="shared" si="129"/>
        <v/>
      </c>
      <c r="Q793" s="105" t="str">
        <f t="shared" si="130"/>
        <v/>
      </c>
      <c r="R793" s="105" t="str">
        <f t="shared" si="137"/>
        <v/>
      </c>
      <c r="S793" s="106" t="str">
        <f t="shared" si="138"/>
        <v/>
      </c>
      <c r="T793" s="105" t="str">
        <f t="shared" si="139"/>
        <v/>
      </c>
    </row>
    <row r="794" spans="1:20" ht="19.95" customHeight="1">
      <c r="A794" s="79" t="str">
        <f t="shared" si="140"/>
        <v/>
      </c>
      <c r="B794" s="104">
        <f>SUM($A$2:A794)</f>
        <v>0</v>
      </c>
      <c r="C794" s="105" t="str">
        <f>'Agripp GRP Macros (EU, Asia) '!A120</f>
        <v>HA108</v>
      </c>
      <c r="D794" s="105">
        <f>IF(VLOOKUP(C794,'Agripp GRP Macros (EU, Asia) '!$A$10:$AG$649,32,0)="",0,VLOOKUP(C794,'Agripp GRP Macros (EU, Asia) '!$A$10:$AG$649,32,0))</f>
        <v>0</v>
      </c>
      <c r="E794" s="105">
        <v>793</v>
      </c>
      <c r="F794" s="106">
        <f>IF(VLOOKUP(C794,'Agripp GRP Macros (EU, Asia) '!$A$10:$AI$649,34,0)="",0,VLOOKUP(C794,'Agripp GRP Macros (EU, Asia) '!$A$10:$AI$649,34,0))</f>
        <v>0</v>
      </c>
      <c r="G794" s="107"/>
      <c r="H794" s="107"/>
      <c r="I794" s="107"/>
      <c r="J794" s="105" t="str">
        <f t="shared" si="136"/>
        <v/>
      </c>
      <c r="K794" s="105" t="str">
        <f t="shared" si="124"/>
        <v/>
      </c>
      <c r="L794" s="105" t="str">
        <f t="shared" si="125"/>
        <v/>
      </c>
      <c r="M794" s="105" t="str">
        <f t="shared" si="126"/>
        <v/>
      </c>
      <c r="N794" s="105" t="str">
        <f t="shared" si="127"/>
        <v/>
      </c>
      <c r="O794" s="105" t="str">
        <f t="shared" si="128"/>
        <v/>
      </c>
      <c r="P794" s="105" t="str">
        <f t="shared" si="129"/>
        <v/>
      </c>
      <c r="Q794" s="105" t="str">
        <f t="shared" si="130"/>
        <v/>
      </c>
      <c r="R794" s="105" t="str">
        <f t="shared" si="137"/>
        <v/>
      </c>
      <c r="S794" s="106" t="str">
        <f t="shared" si="138"/>
        <v/>
      </c>
      <c r="T794" s="105" t="str">
        <f t="shared" si="139"/>
        <v/>
      </c>
    </row>
    <row r="795" spans="1:20" ht="19.95" customHeight="1">
      <c r="A795" s="79" t="str">
        <f t="shared" si="140"/>
        <v/>
      </c>
      <c r="B795" s="104">
        <f>SUM($A$2:A795)</f>
        <v>0</v>
      </c>
      <c r="C795" s="105" t="str">
        <f>'Agripp GRP Macros (EU, Asia) '!A121</f>
        <v>HA109</v>
      </c>
      <c r="D795" s="105">
        <f>IF(VLOOKUP(C795,'Agripp GRP Macros (EU, Asia) '!$A$10:$AG$649,32,0)="",0,VLOOKUP(C795,'Agripp GRP Macros (EU, Asia) '!$A$10:$AG$649,32,0))</f>
        <v>0</v>
      </c>
      <c r="E795" s="105">
        <v>794</v>
      </c>
      <c r="F795" s="106">
        <f>IF(VLOOKUP(C795,'Agripp GRP Macros (EU, Asia) '!$A$10:$AI$649,34,0)="",0,VLOOKUP(C795,'Agripp GRP Macros (EU, Asia) '!$A$10:$AI$649,34,0))</f>
        <v>0</v>
      </c>
      <c r="G795" s="107"/>
      <c r="H795" s="107"/>
      <c r="I795" s="107"/>
      <c r="J795" s="105" t="str">
        <f t="shared" si="136"/>
        <v/>
      </c>
      <c r="K795" s="105" t="str">
        <f t="shared" si="124"/>
        <v/>
      </c>
      <c r="L795" s="105" t="str">
        <f t="shared" si="125"/>
        <v/>
      </c>
      <c r="M795" s="105" t="str">
        <f t="shared" si="126"/>
        <v/>
      </c>
      <c r="N795" s="105" t="str">
        <f t="shared" si="127"/>
        <v/>
      </c>
      <c r="O795" s="105" t="str">
        <f t="shared" si="128"/>
        <v/>
      </c>
      <c r="P795" s="105" t="str">
        <f t="shared" si="129"/>
        <v/>
      </c>
      <c r="Q795" s="105" t="str">
        <f t="shared" si="130"/>
        <v/>
      </c>
      <c r="R795" s="105" t="str">
        <f t="shared" si="137"/>
        <v/>
      </c>
      <c r="S795" s="106" t="str">
        <f t="shared" si="138"/>
        <v/>
      </c>
      <c r="T795" s="105" t="str">
        <f t="shared" si="139"/>
        <v/>
      </c>
    </row>
    <row r="796" spans="1:20" ht="19.95" customHeight="1">
      <c r="A796" s="79" t="str">
        <f t="shared" si="140"/>
        <v/>
      </c>
      <c r="B796" s="104">
        <f>SUM($A$2:A796)</f>
        <v>0</v>
      </c>
      <c r="C796" s="105" t="str">
        <f>'Agripp GRP Macros (EU, Asia) '!A122</f>
        <v>HA110</v>
      </c>
      <c r="D796" s="105">
        <f>IF(VLOOKUP(C796,'Agripp GRP Macros (EU, Asia) '!$A$10:$AG$649,32,0)="",0,VLOOKUP(C796,'Agripp GRP Macros (EU, Asia) '!$A$10:$AG$649,32,0))</f>
        <v>0</v>
      </c>
      <c r="E796" s="105">
        <v>795</v>
      </c>
      <c r="F796" s="106">
        <f>IF(VLOOKUP(C796,'Agripp GRP Macros (EU, Asia) '!$A$10:$AI$649,34,0)="",0,VLOOKUP(C796,'Agripp GRP Macros (EU, Asia) '!$A$10:$AI$649,34,0))</f>
        <v>0</v>
      </c>
      <c r="G796" s="107"/>
      <c r="H796" s="107"/>
      <c r="I796" s="107"/>
      <c r="J796" s="105" t="str">
        <f t="shared" si="136"/>
        <v/>
      </c>
      <c r="K796" s="105" t="str">
        <f t="shared" si="124"/>
        <v/>
      </c>
      <c r="L796" s="105" t="str">
        <f t="shared" si="125"/>
        <v/>
      </c>
      <c r="M796" s="105" t="str">
        <f t="shared" si="126"/>
        <v/>
      </c>
      <c r="N796" s="105" t="str">
        <f t="shared" si="127"/>
        <v/>
      </c>
      <c r="O796" s="105" t="str">
        <f t="shared" si="128"/>
        <v/>
      </c>
      <c r="P796" s="105" t="str">
        <f t="shared" si="129"/>
        <v/>
      </c>
      <c r="Q796" s="105" t="str">
        <f t="shared" si="130"/>
        <v/>
      </c>
      <c r="R796" s="105" t="str">
        <f t="shared" si="137"/>
        <v/>
      </c>
      <c r="S796" s="106" t="str">
        <f t="shared" si="138"/>
        <v/>
      </c>
      <c r="T796" s="105" t="str">
        <f t="shared" si="139"/>
        <v/>
      </c>
    </row>
    <row r="797" spans="1:20" ht="19.95" customHeight="1">
      <c r="A797" s="79" t="str">
        <f t="shared" si="140"/>
        <v/>
      </c>
      <c r="B797" s="104">
        <f>SUM($A$2:A797)</f>
        <v>0</v>
      </c>
      <c r="C797" s="105" t="str">
        <f>'Agripp GRP Macros (EU, Asia) '!A123</f>
        <v>HA111</v>
      </c>
      <c r="D797" s="105">
        <f>IF(VLOOKUP(C797,'Agripp GRP Macros (EU, Asia) '!$A$10:$AG$649,32,0)="",0,VLOOKUP(C797,'Agripp GRP Macros (EU, Asia) '!$A$10:$AG$649,32,0))</f>
        <v>0</v>
      </c>
      <c r="E797" s="105">
        <v>796</v>
      </c>
      <c r="F797" s="106">
        <f>IF(VLOOKUP(C797,'Agripp GRP Macros (EU, Asia) '!$A$10:$AI$649,34,0)="",0,VLOOKUP(C797,'Agripp GRP Macros (EU, Asia) '!$A$10:$AI$649,34,0))</f>
        <v>0</v>
      </c>
      <c r="G797" s="107"/>
      <c r="H797" s="107"/>
      <c r="I797" s="107"/>
      <c r="J797" s="105" t="str">
        <f t="shared" si="136"/>
        <v/>
      </c>
      <c r="K797" s="105" t="str">
        <f t="shared" si="124"/>
        <v/>
      </c>
      <c r="L797" s="105" t="str">
        <f t="shared" si="125"/>
        <v/>
      </c>
      <c r="M797" s="105" t="str">
        <f t="shared" si="126"/>
        <v/>
      </c>
      <c r="N797" s="105" t="str">
        <f t="shared" si="127"/>
        <v/>
      </c>
      <c r="O797" s="105" t="str">
        <f t="shared" si="128"/>
        <v/>
      </c>
      <c r="P797" s="105" t="str">
        <f t="shared" si="129"/>
        <v/>
      </c>
      <c r="Q797" s="105" t="str">
        <f t="shared" si="130"/>
        <v/>
      </c>
      <c r="R797" s="105" t="str">
        <f t="shared" si="137"/>
        <v/>
      </c>
      <c r="S797" s="106" t="str">
        <f t="shared" si="138"/>
        <v/>
      </c>
      <c r="T797" s="105" t="str">
        <f t="shared" si="139"/>
        <v/>
      </c>
    </row>
    <row r="798" spans="1:20" ht="19.95" customHeight="1">
      <c r="A798" s="79" t="str">
        <f t="shared" si="140"/>
        <v/>
      </c>
      <c r="B798" s="104">
        <f>SUM($A$2:A798)</f>
        <v>0</v>
      </c>
      <c r="C798" s="105" t="str">
        <f>'Agripp GRP Macros (EU, Asia) '!A124</f>
        <v>HA112</v>
      </c>
      <c r="D798" s="105">
        <f>IF(VLOOKUP(C798,'Agripp GRP Macros (EU, Asia) '!$A$10:$AG$649,32,0)="",0,VLOOKUP(C798,'Agripp GRP Macros (EU, Asia) '!$A$10:$AG$649,32,0))</f>
        <v>0</v>
      </c>
      <c r="E798" s="105">
        <v>797</v>
      </c>
      <c r="F798" s="106">
        <f>IF(VLOOKUP(C798,'Agripp GRP Macros (EU, Asia) '!$A$10:$AI$649,34,0)="",0,VLOOKUP(C798,'Agripp GRP Macros (EU, Asia) '!$A$10:$AI$649,34,0))</f>
        <v>0</v>
      </c>
      <c r="G798" s="107"/>
      <c r="H798" s="107"/>
      <c r="I798" s="107"/>
      <c r="J798" s="105" t="str">
        <f t="shared" si="136"/>
        <v/>
      </c>
      <c r="K798" s="105" t="str">
        <f t="shared" si="124"/>
        <v/>
      </c>
      <c r="L798" s="105" t="str">
        <f t="shared" si="125"/>
        <v/>
      </c>
      <c r="M798" s="105" t="str">
        <f t="shared" si="126"/>
        <v/>
      </c>
      <c r="N798" s="105" t="str">
        <f t="shared" si="127"/>
        <v/>
      </c>
      <c r="O798" s="105" t="str">
        <f t="shared" si="128"/>
        <v/>
      </c>
      <c r="P798" s="105" t="str">
        <f t="shared" si="129"/>
        <v/>
      </c>
      <c r="Q798" s="105" t="str">
        <f t="shared" si="130"/>
        <v/>
      </c>
      <c r="R798" s="105" t="str">
        <f t="shared" si="137"/>
        <v/>
      </c>
      <c r="S798" s="106" t="str">
        <f t="shared" si="138"/>
        <v/>
      </c>
      <c r="T798" s="105" t="str">
        <f t="shared" si="139"/>
        <v/>
      </c>
    </row>
    <row r="799" spans="1:20" ht="19.95" customHeight="1">
      <c r="A799" s="79" t="str">
        <f t="shared" si="140"/>
        <v/>
      </c>
      <c r="B799" s="104">
        <f>SUM($A$2:A799)</f>
        <v>0</v>
      </c>
      <c r="C799" s="105" t="str">
        <f>'Agripp GRP Macros (EU, Asia) '!A125</f>
        <v>HA113</v>
      </c>
      <c r="D799" s="105">
        <f>IF(VLOOKUP(C799,'Agripp GRP Macros (EU, Asia) '!$A$10:$AG$649,32,0)="",0,VLOOKUP(C799,'Agripp GRP Macros (EU, Asia) '!$A$10:$AG$649,32,0))</f>
        <v>0</v>
      </c>
      <c r="E799" s="105">
        <v>798</v>
      </c>
      <c r="F799" s="106">
        <f>IF(VLOOKUP(C799,'Agripp GRP Macros (EU, Asia) '!$A$10:$AI$649,34,0)="",0,VLOOKUP(C799,'Agripp GRP Macros (EU, Asia) '!$A$10:$AI$649,34,0))</f>
        <v>0</v>
      </c>
      <c r="G799" s="107"/>
      <c r="H799" s="107"/>
      <c r="I799" s="107"/>
      <c r="J799" s="105" t="str">
        <f t="shared" si="136"/>
        <v/>
      </c>
      <c r="K799" s="105" t="str">
        <f t="shared" si="124"/>
        <v/>
      </c>
      <c r="L799" s="105" t="str">
        <f t="shared" si="125"/>
        <v/>
      </c>
      <c r="M799" s="105" t="str">
        <f t="shared" si="126"/>
        <v/>
      </c>
      <c r="N799" s="105" t="str">
        <f t="shared" si="127"/>
        <v/>
      </c>
      <c r="O799" s="105" t="str">
        <f t="shared" si="128"/>
        <v/>
      </c>
      <c r="P799" s="105" t="str">
        <f t="shared" si="129"/>
        <v/>
      </c>
      <c r="Q799" s="105" t="str">
        <f t="shared" si="130"/>
        <v/>
      </c>
      <c r="R799" s="105" t="str">
        <f t="shared" si="137"/>
        <v/>
      </c>
      <c r="S799" s="106" t="str">
        <f t="shared" si="138"/>
        <v/>
      </c>
      <c r="T799" s="105" t="str">
        <f t="shared" si="139"/>
        <v/>
      </c>
    </row>
    <row r="800" spans="1:20" ht="19.95" customHeight="1">
      <c r="A800" s="79" t="str">
        <f t="shared" si="140"/>
        <v/>
      </c>
      <c r="B800" s="104">
        <f>SUM($A$2:A800)</f>
        <v>0</v>
      </c>
      <c r="C800" s="105" t="str">
        <f>'Agripp GRP Macros (EU, Asia) '!A126</f>
        <v>HA114</v>
      </c>
      <c r="D800" s="105">
        <f>IF(VLOOKUP(C800,'Agripp GRP Macros (EU, Asia) '!$A$10:$AG$649,32,0)="",0,VLOOKUP(C800,'Agripp GRP Macros (EU, Asia) '!$A$10:$AG$649,32,0))</f>
        <v>0</v>
      </c>
      <c r="E800" s="105">
        <v>799</v>
      </c>
      <c r="F800" s="106">
        <f>IF(VLOOKUP(C800,'Agripp GRP Macros (EU, Asia) '!$A$10:$AI$649,34,0)="",0,VLOOKUP(C800,'Agripp GRP Macros (EU, Asia) '!$A$10:$AI$649,34,0))</f>
        <v>0</v>
      </c>
      <c r="G800" s="107"/>
      <c r="H800" s="107"/>
      <c r="I800" s="107"/>
      <c r="J800" s="105" t="str">
        <f t="shared" si="136"/>
        <v/>
      </c>
      <c r="K800" s="105" t="str">
        <f t="shared" si="124"/>
        <v/>
      </c>
      <c r="L800" s="105" t="str">
        <f t="shared" si="125"/>
        <v/>
      </c>
      <c r="M800" s="105" t="str">
        <f t="shared" si="126"/>
        <v/>
      </c>
      <c r="N800" s="105" t="str">
        <f t="shared" si="127"/>
        <v/>
      </c>
      <c r="O800" s="105" t="str">
        <f t="shared" si="128"/>
        <v/>
      </c>
      <c r="P800" s="105" t="str">
        <f t="shared" si="129"/>
        <v/>
      </c>
      <c r="Q800" s="105" t="str">
        <f t="shared" si="130"/>
        <v/>
      </c>
      <c r="R800" s="105" t="str">
        <f t="shared" si="137"/>
        <v/>
      </c>
      <c r="S800" s="106" t="str">
        <f t="shared" si="138"/>
        <v/>
      </c>
      <c r="T800" s="105" t="str">
        <f t="shared" si="139"/>
        <v/>
      </c>
    </row>
    <row r="801" spans="1:20" ht="19.95" customHeight="1">
      <c r="A801" s="79" t="str">
        <f t="shared" si="140"/>
        <v/>
      </c>
      <c r="B801" s="104">
        <f>SUM($A$2:A801)</f>
        <v>0</v>
      </c>
      <c r="C801" s="105" t="str">
        <f>'Agripp GRP Macros (EU, Asia) '!A127</f>
        <v>HA115</v>
      </c>
      <c r="D801" s="105">
        <f>IF(VLOOKUP(C801,'Agripp GRP Macros (EU, Asia) '!$A$10:$AG$649,32,0)="",0,VLOOKUP(C801,'Agripp GRP Macros (EU, Asia) '!$A$10:$AG$649,32,0))</f>
        <v>0</v>
      </c>
      <c r="E801" s="105">
        <v>800</v>
      </c>
      <c r="F801" s="106">
        <f>IF(VLOOKUP(C801,'Agripp GRP Macros (EU, Asia) '!$A$10:$AI$649,34,0)="",0,VLOOKUP(C801,'Agripp GRP Macros (EU, Asia) '!$A$10:$AI$649,34,0))</f>
        <v>0</v>
      </c>
      <c r="G801" s="107"/>
      <c r="H801" s="107"/>
      <c r="I801" s="107"/>
      <c r="J801" s="105" t="str">
        <f t="shared" si="136"/>
        <v/>
      </c>
      <c r="K801" s="105" t="str">
        <f t="shared" si="124"/>
        <v/>
      </c>
      <c r="L801" s="105" t="str">
        <f t="shared" si="125"/>
        <v/>
      </c>
      <c r="M801" s="105" t="str">
        <f t="shared" si="126"/>
        <v/>
      </c>
      <c r="N801" s="105" t="str">
        <f t="shared" si="127"/>
        <v/>
      </c>
      <c r="O801" s="105" t="str">
        <f t="shared" si="128"/>
        <v/>
      </c>
      <c r="P801" s="105" t="str">
        <f t="shared" si="129"/>
        <v/>
      </c>
      <c r="Q801" s="105" t="str">
        <f t="shared" si="130"/>
        <v/>
      </c>
      <c r="R801" s="105" t="str">
        <f t="shared" si="137"/>
        <v/>
      </c>
      <c r="S801" s="106" t="str">
        <f t="shared" si="138"/>
        <v/>
      </c>
      <c r="T801" s="105" t="str">
        <f t="shared" si="139"/>
        <v/>
      </c>
    </row>
    <row r="802" spans="1:20" ht="19.95" customHeight="1">
      <c r="A802" s="79" t="str">
        <f t="shared" si="140"/>
        <v/>
      </c>
      <c r="B802" s="104">
        <f>SUM($A$2:A802)</f>
        <v>0</v>
      </c>
      <c r="C802" s="105" t="str">
        <f>'Agripp GRP Macros (EU, Asia) '!A128</f>
        <v>HA116</v>
      </c>
      <c r="D802" s="105">
        <f>IF(VLOOKUP(C802,'Agripp GRP Macros (EU, Asia) '!$A$10:$AG$649,32,0)="",0,VLOOKUP(C802,'Agripp GRP Macros (EU, Asia) '!$A$10:$AG$649,32,0))</f>
        <v>0</v>
      </c>
      <c r="E802" s="105">
        <v>801</v>
      </c>
      <c r="F802" s="106">
        <f>IF(VLOOKUP(C802,'Agripp GRP Macros (EU, Asia) '!$A$10:$AI$649,34,0)="",0,VLOOKUP(C802,'Agripp GRP Macros (EU, Asia) '!$A$10:$AI$649,34,0))</f>
        <v>0</v>
      </c>
      <c r="G802" s="107"/>
      <c r="H802" s="107"/>
      <c r="I802" s="107"/>
      <c r="J802" s="105" t="str">
        <f t="shared" si="136"/>
        <v/>
      </c>
      <c r="K802" s="105" t="str">
        <f t="shared" si="124"/>
        <v/>
      </c>
      <c r="L802" s="105" t="str">
        <f t="shared" si="125"/>
        <v/>
      </c>
      <c r="M802" s="105" t="str">
        <f t="shared" si="126"/>
        <v/>
      </c>
      <c r="N802" s="105" t="str">
        <f t="shared" si="127"/>
        <v/>
      </c>
      <c r="O802" s="105" t="str">
        <f t="shared" si="128"/>
        <v/>
      </c>
      <c r="P802" s="105" t="str">
        <f t="shared" si="129"/>
        <v/>
      </c>
      <c r="Q802" s="105" t="str">
        <f t="shared" si="130"/>
        <v/>
      </c>
      <c r="R802" s="105" t="str">
        <f t="shared" si="137"/>
        <v/>
      </c>
      <c r="S802" s="106" t="str">
        <f t="shared" si="138"/>
        <v/>
      </c>
      <c r="T802" s="105" t="str">
        <f t="shared" si="139"/>
        <v/>
      </c>
    </row>
    <row r="803" spans="1:20" ht="19.95" customHeight="1">
      <c r="A803" s="79" t="str">
        <f t="shared" si="140"/>
        <v/>
      </c>
      <c r="B803" s="104">
        <f>SUM($A$2:A803)</f>
        <v>0</v>
      </c>
      <c r="C803" s="105" t="str">
        <f>'Agripp GRP Macros (EU, Asia) '!A129</f>
        <v>HA117</v>
      </c>
      <c r="D803" s="105">
        <f>IF(VLOOKUP(C803,'Agripp GRP Macros (EU, Asia) '!$A$10:$AG$649,32,0)="",0,VLOOKUP(C803,'Agripp GRP Macros (EU, Asia) '!$A$10:$AG$649,32,0))</f>
        <v>0</v>
      </c>
      <c r="E803" s="105">
        <v>802</v>
      </c>
      <c r="F803" s="106">
        <f>IF(VLOOKUP(C803,'Agripp GRP Macros (EU, Asia) '!$A$10:$AI$649,34,0)="",0,VLOOKUP(C803,'Agripp GRP Macros (EU, Asia) '!$A$10:$AI$649,34,0))</f>
        <v>0</v>
      </c>
      <c r="G803" s="107"/>
      <c r="H803" s="107"/>
      <c r="I803" s="107"/>
      <c r="J803" s="105" t="str">
        <f t="shared" si="136"/>
        <v/>
      </c>
      <c r="K803" s="105" t="str">
        <f t="shared" si="124"/>
        <v/>
      </c>
      <c r="L803" s="105" t="str">
        <f t="shared" si="125"/>
        <v/>
      </c>
      <c r="M803" s="105" t="str">
        <f t="shared" si="126"/>
        <v/>
      </c>
      <c r="N803" s="105" t="str">
        <f t="shared" si="127"/>
        <v/>
      </c>
      <c r="O803" s="105" t="str">
        <f t="shared" si="128"/>
        <v/>
      </c>
      <c r="P803" s="105" t="str">
        <f t="shared" si="129"/>
        <v/>
      </c>
      <c r="Q803" s="105" t="str">
        <f t="shared" si="130"/>
        <v/>
      </c>
      <c r="R803" s="105" t="str">
        <f t="shared" si="137"/>
        <v/>
      </c>
      <c r="S803" s="106" t="str">
        <f t="shared" si="138"/>
        <v/>
      </c>
      <c r="T803" s="105" t="str">
        <f t="shared" si="139"/>
        <v/>
      </c>
    </row>
    <row r="804" spans="1:20" ht="19.95" customHeight="1">
      <c r="A804" s="79" t="str">
        <f t="shared" si="140"/>
        <v/>
      </c>
      <c r="B804" s="104">
        <f>SUM($A$2:A804)</f>
        <v>0</v>
      </c>
      <c r="C804" s="105" t="str">
        <f>'Agripp GRP Macros (EU, Asia) '!A130</f>
        <v>HA118</v>
      </c>
      <c r="D804" s="105">
        <f>IF(VLOOKUP(C804,'Agripp GRP Macros (EU, Asia) '!$A$10:$AG$649,32,0)="",0,VLOOKUP(C804,'Agripp GRP Macros (EU, Asia) '!$A$10:$AG$649,32,0))</f>
        <v>0</v>
      </c>
      <c r="E804" s="105">
        <v>803</v>
      </c>
      <c r="F804" s="106">
        <f>IF(VLOOKUP(C804,'Agripp GRP Macros (EU, Asia) '!$A$10:$AI$649,34,0)="",0,VLOOKUP(C804,'Agripp GRP Macros (EU, Asia) '!$A$10:$AI$649,34,0))</f>
        <v>0</v>
      </c>
      <c r="G804" s="107"/>
      <c r="H804" s="107"/>
      <c r="I804" s="107"/>
      <c r="J804" s="105" t="str">
        <f t="shared" si="136"/>
        <v/>
      </c>
      <c r="K804" s="105" t="str">
        <f t="shared" si="124"/>
        <v/>
      </c>
      <c r="L804" s="105" t="str">
        <f t="shared" si="125"/>
        <v/>
      </c>
      <c r="M804" s="105" t="str">
        <f t="shared" si="126"/>
        <v/>
      </c>
      <c r="N804" s="105" t="str">
        <f t="shared" si="127"/>
        <v/>
      </c>
      <c r="O804" s="105" t="str">
        <f t="shared" si="128"/>
        <v/>
      </c>
      <c r="P804" s="105" t="str">
        <f t="shared" si="129"/>
        <v/>
      </c>
      <c r="Q804" s="105" t="str">
        <f t="shared" si="130"/>
        <v/>
      </c>
      <c r="R804" s="105" t="str">
        <f t="shared" si="137"/>
        <v/>
      </c>
      <c r="S804" s="106" t="str">
        <f t="shared" si="138"/>
        <v/>
      </c>
      <c r="T804" s="105" t="str">
        <f t="shared" si="139"/>
        <v/>
      </c>
    </row>
    <row r="805" spans="1:20" ht="19.95" customHeight="1">
      <c r="A805" s="79" t="str">
        <f t="shared" si="140"/>
        <v/>
      </c>
      <c r="B805" s="104">
        <f>SUM($A$2:A805)</f>
        <v>0</v>
      </c>
      <c r="C805" s="105" t="str">
        <f>'Agripp GRP Macros (EU, Asia) '!A131</f>
        <v>HA119</v>
      </c>
      <c r="D805" s="105">
        <f>IF(VLOOKUP(C805,'Agripp GRP Macros (EU, Asia) '!$A$10:$AG$649,32,0)="",0,VLOOKUP(C805,'Agripp GRP Macros (EU, Asia) '!$A$10:$AG$649,32,0))</f>
        <v>0</v>
      </c>
      <c r="E805" s="105">
        <v>804</v>
      </c>
      <c r="F805" s="106">
        <f>IF(VLOOKUP(C805,'Agripp GRP Macros (EU, Asia) '!$A$10:$AI$649,34,0)="",0,VLOOKUP(C805,'Agripp GRP Macros (EU, Asia) '!$A$10:$AI$649,34,0))</f>
        <v>0</v>
      </c>
      <c r="G805" s="107"/>
      <c r="H805" s="107"/>
      <c r="I805" s="107"/>
      <c r="J805" s="105" t="str">
        <f t="shared" si="136"/>
        <v/>
      </c>
      <c r="K805" s="105" t="str">
        <f t="shared" si="124"/>
        <v/>
      </c>
      <c r="L805" s="105" t="str">
        <f t="shared" si="125"/>
        <v/>
      </c>
      <c r="M805" s="105" t="str">
        <f t="shared" si="126"/>
        <v/>
      </c>
      <c r="N805" s="105" t="str">
        <f t="shared" si="127"/>
        <v/>
      </c>
      <c r="O805" s="105" t="str">
        <f t="shared" si="128"/>
        <v/>
      </c>
      <c r="P805" s="105" t="str">
        <f t="shared" si="129"/>
        <v/>
      </c>
      <c r="Q805" s="105" t="str">
        <f t="shared" si="130"/>
        <v/>
      </c>
      <c r="R805" s="105" t="str">
        <f t="shared" si="137"/>
        <v/>
      </c>
      <c r="S805" s="106" t="str">
        <f t="shared" si="138"/>
        <v/>
      </c>
      <c r="T805" s="105" t="str">
        <f t="shared" si="139"/>
        <v/>
      </c>
    </row>
    <row r="806" spans="1:20" ht="19.95" customHeight="1">
      <c r="A806" s="79" t="str">
        <f t="shared" si="140"/>
        <v/>
      </c>
      <c r="B806" s="104">
        <f>SUM($A$2:A806)</f>
        <v>0</v>
      </c>
      <c r="C806" s="105" t="str">
        <f>'Agripp GRP Macros (EU, Asia) '!A132</f>
        <v>HA120</v>
      </c>
      <c r="D806" s="105">
        <f>IF(VLOOKUP(C806,'Agripp GRP Macros (EU, Asia) '!$A$10:$AG$649,32,0)="",0,VLOOKUP(C806,'Agripp GRP Macros (EU, Asia) '!$A$10:$AG$649,32,0))</f>
        <v>0</v>
      </c>
      <c r="E806" s="105">
        <v>805</v>
      </c>
      <c r="F806" s="106">
        <f>IF(VLOOKUP(C806,'Agripp GRP Macros (EU, Asia) '!$A$10:$AI$649,34,0)="",0,VLOOKUP(C806,'Agripp GRP Macros (EU, Asia) '!$A$10:$AI$649,34,0))</f>
        <v>0</v>
      </c>
      <c r="G806" s="107"/>
      <c r="H806" s="107"/>
      <c r="I806" s="107"/>
      <c r="J806" s="105" t="str">
        <f t="shared" si="136"/>
        <v/>
      </c>
      <c r="K806" s="105" t="str">
        <f t="shared" si="124"/>
        <v/>
      </c>
      <c r="L806" s="105" t="str">
        <f t="shared" si="125"/>
        <v/>
      </c>
      <c r="M806" s="105" t="str">
        <f t="shared" si="126"/>
        <v/>
      </c>
      <c r="N806" s="105" t="str">
        <f t="shared" si="127"/>
        <v/>
      </c>
      <c r="O806" s="105" t="str">
        <f t="shared" si="128"/>
        <v/>
      </c>
      <c r="P806" s="105" t="str">
        <f t="shared" si="129"/>
        <v/>
      </c>
      <c r="Q806" s="105" t="str">
        <f t="shared" si="130"/>
        <v/>
      </c>
      <c r="R806" s="105" t="str">
        <f t="shared" si="137"/>
        <v/>
      </c>
      <c r="S806" s="106" t="str">
        <f t="shared" si="138"/>
        <v/>
      </c>
      <c r="T806" s="105" t="str">
        <f t="shared" si="139"/>
        <v/>
      </c>
    </row>
    <row r="807" spans="1:20" ht="19.95" customHeight="1">
      <c r="A807" s="79" t="str">
        <f t="shared" si="140"/>
        <v/>
      </c>
      <c r="B807" s="104">
        <f>SUM($A$2:A807)</f>
        <v>0</v>
      </c>
      <c r="C807" s="105" t="str">
        <f>'Agripp GRP Macros (EU, Asia) '!A133</f>
        <v>HA121</v>
      </c>
      <c r="D807" s="105">
        <f>IF(VLOOKUP(C807,'Agripp GRP Macros (EU, Asia) '!$A$10:$AG$649,32,0)="",0,VLOOKUP(C807,'Agripp GRP Macros (EU, Asia) '!$A$10:$AG$649,32,0))</f>
        <v>0</v>
      </c>
      <c r="E807" s="105">
        <v>806</v>
      </c>
      <c r="F807" s="106">
        <f>IF(VLOOKUP(C807,'Agripp GRP Macros (EU, Asia) '!$A$10:$AI$649,34,0)="",0,VLOOKUP(C807,'Agripp GRP Macros (EU, Asia) '!$A$10:$AI$649,34,0))</f>
        <v>0</v>
      </c>
      <c r="G807" s="107"/>
      <c r="H807" s="107"/>
      <c r="I807" s="107"/>
      <c r="J807" s="105" t="str">
        <f t="shared" si="136"/>
        <v/>
      </c>
      <c r="K807" s="105" t="str">
        <f t="shared" si="124"/>
        <v/>
      </c>
      <c r="L807" s="105" t="str">
        <f t="shared" si="125"/>
        <v/>
      </c>
      <c r="M807" s="105" t="str">
        <f t="shared" si="126"/>
        <v/>
      </c>
      <c r="N807" s="105" t="str">
        <f t="shared" si="127"/>
        <v/>
      </c>
      <c r="O807" s="105" t="str">
        <f t="shared" si="128"/>
        <v/>
      </c>
      <c r="P807" s="105" t="str">
        <f t="shared" si="129"/>
        <v/>
      </c>
      <c r="Q807" s="105" t="str">
        <f t="shared" si="130"/>
        <v/>
      </c>
      <c r="R807" s="105" t="str">
        <f t="shared" si="137"/>
        <v/>
      </c>
      <c r="S807" s="106" t="str">
        <f t="shared" si="138"/>
        <v/>
      </c>
      <c r="T807" s="105" t="str">
        <f t="shared" si="139"/>
        <v/>
      </c>
    </row>
    <row r="808" spans="1:20" ht="19.95" customHeight="1">
      <c r="A808" s="79" t="str">
        <f t="shared" si="140"/>
        <v/>
      </c>
      <c r="B808" s="104">
        <f>SUM($A$2:A808)</f>
        <v>0</v>
      </c>
      <c r="C808" s="105" t="str">
        <f>'Agripp GRP Macros (EU, Asia) '!A134</f>
        <v>HA122</v>
      </c>
      <c r="D808" s="105">
        <f>IF(VLOOKUP(C808,'Agripp GRP Macros (EU, Asia) '!$A$10:$AG$649,32,0)="",0,VLOOKUP(C808,'Agripp GRP Macros (EU, Asia) '!$A$10:$AG$649,32,0))</f>
        <v>0</v>
      </c>
      <c r="E808" s="105">
        <v>807</v>
      </c>
      <c r="F808" s="106">
        <f>IF(VLOOKUP(C808,'Agripp GRP Macros (EU, Asia) '!$A$10:$AI$649,34,0)="",0,VLOOKUP(C808,'Agripp GRP Macros (EU, Asia) '!$A$10:$AI$649,34,0))</f>
        <v>0</v>
      </c>
      <c r="G808" s="107"/>
      <c r="H808" s="107"/>
      <c r="I808" s="107"/>
      <c r="J808" s="105" t="str">
        <f t="shared" si="136"/>
        <v/>
      </c>
      <c r="K808" s="105" t="str">
        <f t="shared" ref="K808:K871" si="141">IF(ISERROR(VLOOKUP($J808,TableauDatanew,4,0)),"",VLOOKUP($J808,TableauDatanew,4,0))</f>
        <v/>
      </c>
      <c r="L808" s="105" t="str">
        <f t="shared" ref="L808:L871" si="142">IF(ISERROR(VLOOKUP($J808,TableauDatanew,5,0)),"",VLOOKUP($J808,TableauDatanew,5,0))</f>
        <v/>
      </c>
      <c r="M808" s="105" t="str">
        <f t="shared" ref="M808:M871" si="143">IF(ISERROR(VLOOKUP($J808,TableauDatanew,6,0)),"",VLOOKUP($J808,TableauDatanew,6,0))</f>
        <v/>
      </c>
      <c r="N808" s="105" t="str">
        <f t="shared" ref="N808:N871" si="144">IF(ISERROR(VLOOKUP($J808,TableauDatanew,13,0)),"",VLOOKUP($J808,TableauDatanew,13,0))</f>
        <v/>
      </c>
      <c r="O808" s="105" t="str">
        <f t="shared" ref="O808:O871" si="145">IF(ISERROR(VLOOKUP($J808,TableauDatanew,11,0)),"",VLOOKUP($J808,TableauDatanew,11,0))</f>
        <v/>
      </c>
      <c r="P808" s="105" t="str">
        <f t="shared" ref="P808:P871" si="146">IF(ISERROR(VLOOKUP($J808,TableauDatanew,8,0)),"",VLOOKUP($J808,TableauDatanew,8,0))</f>
        <v/>
      </c>
      <c r="Q808" s="105" t="str">
        <f t="shared" ref="Q808:Q871" si="147">IF(ISERROR(VLOOKUP($J808,TableauDatanew,10,0)),"",VLOOKUP($J808,TableauDatanew,10,0))</f>
        <v/>
      </c>
      <c r="R808" s="105" t="str">
        <f t="shared" si="137"/>
        <v/>
      </c>
      <c r="S808" s="106" t="str">
        <f t="shared" si="138"/>
        <v/>
      </c>
      <c r="T808" s="105" t="str">
        <f t="shared" si="139"/>
        <v/>
      </c>
    </row>
    <row r="809" spans="1:20" ht="19.95" customHeight="1">
      <c r="A809" s="79" t="str">
        <f t="shared" si="140"/>
        <v/>
      </c>
      <c r="B809" s="104">
        <f>SUM($A$2:A809)</f>
        <v>0</v>
      </c>
      <c r="C809" s="105" t="str">
        <f>'Agripp GRP Macros (EU, Asia) '!A135</f>
        <v>HA123</v>
      </c>
      <c r="D809" s="105">
        <f>IF(VLOOKUP(C809,'Agripp GRP Macros (EU, Asia) '!$A$10:$AG$649,32,0)="",0,VLOOKUP(C809,'Agripp GRP Macros (EU, Asia) '!$A$10:$AG$649,32,0))</f>
        <v>0</v>
      </c>
      <c r="E809" s="105">
        <v>808</v>
      </c>
      <c r="F809" s="106">
        <f>IF(VLOOKUP(C809,'Agripp GRP Macros (EU, Asia) '!$A$10:$AI$649,34,0)="",0,VLOOKUP(C809,'Agripp GRP Macros (EU, Asia) '!$A$10:$AI$649,34,0))</f>
        <v>0</v>
      </c>
      <c r="G809" s="107"/>
      <c r="H809" s="107"/>
      <c r="I809" s="107"/>
      <c r="J809" s="105" t="str">
        <f t="shared" si="136"/>
        <v/>
      </c>
      <c r="K809" s="105" t="str">
        <f t="shared" si="141"/>
        <v/>
      </c>
      <c r="L809" s="105" t="str">
        <f t="shared" si="142"/>
        <v/>
      </c>
      <c r="M809" s="105" t="str">
        <f t="shared" si="143"/>
        <v/>
      </c>
      <c r="N809" s="105" t="str">
        <f t="shared" si="144"/>
        <v/>
      </c>
      <c r="O809" s="105" t="str">
        <f t="shared" si="145"/>
        <v/>
      </c>
      <c r="P809" s="105" t="str">
        <f t="shared" si="146"/>
        <v/>
      </c>
      <c r="Q809" s="105" t="str">
        <f t="shared" si="147"/>
        <v/>
      </c>
      <c r="R809" s="105" t="str">
        <f t="shared" si="137"/>
        <v/>
      </c>
      <c r="S809" s="106" t="str">
        <f t="shared" si="138"/>
        <v/>
      </c>
      <c r="T809" s="105" t="str">
        <f t="shared" si="139"/>
        <v/>
      </c>
    </row>
    <row r="810" spans="1:20" ht="19.95" customHeight="1">
      <c r="A810" s="79" t="str">
        <f t="shared" si="140"/>
        <v/>
      </c>
      <c r="B810" s="104">
        <f>SUM($A$2:A810)</f>
        <v>0</v>
      </c>
      <c r="C810" s="105" t="str">
        <f>'Agripp GRP Macros (EU, Asia) '!A136</f>
        <v>HA124</v>
      </c>
      <c r="D810" s="105">
        <f>IF(VLOOKUP(C810,'Agripp GRP Macros (EU, Asia) '!$A$10:$AG$649,32,0)="",0,VLOOKUP(C810,'Agripp GRP Macros (EU, Asia) '!$A$10:$AG$649,32,0))</f>
        <v>0</v>
      </c>
      <c r="E810" s="105">
        <v>809</v>
      </c>
      <c r="F810" s="106">
        <f>IF(VLOOKUP(C810,'Agripp GRP Macros (EU, Asia) '!$A$10:$AI$649,34,0)="",0,VLOOKUP(C810,'Agripp GRP Macros (EU, Asia) '!$A$10:$AI$649,34,0))</f>
        <v>0</v>
      </c>
      <c r="G810" s="107"/>
      <c r="H810" s="107"/>
      <c r="I810" s="107"/>
      <c r="J810" s="105" t="str">
        <f t="shared" si="136"/>
        <v/>
      </c>
      <c r="K810" s="105" t="str">
        <f t="shared" si="141"/>
        <v/>
      </c>
      <c r="L810" s="105" t="str">
        <f t="shared" si="142"/>
        <v/>
      </c>
      <c r="M810" s="105" t="str">
        <f t="shared" si="143"/>
        <v/>
      </c>
      <c r="N810" s="105" t="str">
        <f t="shared" si="144"/>
        <v/>
      </c>
      <c r="O810" s="105" t="str">
        <f t="shared" si="145"/>
        <v/>
      </c>
      <c r="P810" s="105" t="str">
        <f t="shared" si="146"/>
        <v/>
      </c>
      <c r="Q810" s="105" t="str">
        <f t="shared" si="147"/>
        <v/>
      </c>
      <c r="R810" s="105" t="str">
        <f t="shared" si="137"/>
        <v/>
      </c>
      <c r="S810" s="106" t="str">
        <f t="shared" si="138"/>
        <v/>
      </c>
      <c r="T810" s="105" t="str">
        <f t="shared" si="139"/>
        <v/>
      </c>
    </row>
    <row r="811" spans="1:20" ht="19.95" customHeight="1">
      <c r="A811" s="79" t="str">
        <f t="shared" si="140"/>
        <v/>
      </c>
      <c r="B811" s="104">
        <f>SUM($A$2:A811)</f>
        <v>0</v>
      </c>
      <c r="C811" s="105" t="str">
        <f>'Agripp GRP Macros (EU, Asia) '!A137</f>
        <v>HA125</v>
      </c>
      <c r="D811" s="105">
        <f>IF(VLOOKUP(C811,'Agripp GRP Macros (EU, Asia) '!$A$10:$AG$649,32,0)="",0,VLOOKUP(C811,'Agripp GRP Macros (EU, Asia) '!$A$10:$AG$649,32,0))</f>
        <v>0</v>
      </c>
      <c r="E811" s="105">
        <v>810</v>
      </c>
      <c r="F811" s="106">
        <f>IF(VLOOKUP(C811,'Agripp GRP Macros (EU, Asia) '!$A$10:$AI$649,34,0)="",0,VLOOKUP(C811,'Agripp GRP Macros (EU, Asia) '!$A$10:$AI$649,34,0))</f>
        <v>0</v>
      </c>
      <c r="G811" s="107"/>
      <c r="H811" s="107"/>
      <c r="I811" s="107"/>
      <c r="J811" s="105" t="str">
        <f t="shared" si="136"/>
        <v/>
      </c>
      <c r="K811" s="105" t="str">
        <f t="shared" si="141"/>
        <v/>
      </c>
      <c r="L811" s="105" t="str">
        <f t="shared" si="142"/>
        <v/>
      </c>
      <c r="M811" s="105" t="str">
        <f t="shared" si="143"/>
        <v/>
      </c>
      <c r="N811" s="105" t="str">
        <f t="shared" si="144"/>
        <v/>
      </c>
      <c r="O811" s="105" t="str">
        <f t="shared" si="145"/>
        <v/>
      </c>
      <c r="P811" s="105" t="str">
        <f t="shared" si="146"/>
        <v/>
      </c>
      <c r="Q811" s="105" t="str">
        <f t="shared" si="147"/>
        <v/>
      </c>
      <c r="R811" s="105" t="str">
        <f t="shared" si="137"/>
        <v/>
      </c>
      <c r="S811" s="106" t="str">
        <f t="shared" si="138"/>
        <v/>
      </c>
      <c r="T811" s="105" t="str">
        <f t="shared" si="139"/>
        <v/>
      </c>
    </row>
    <row r="812" spans="1:20" ht="19.95" customHeight="1">
      <c r="A812" s="79" t="str">
        <f t="shared" si="140"/>
        <v/>
      </c>
      <c r="B812" s="104">
        <f>SUM($A$2:A812)</f>
        <v>0</v>
      </c>
      <c r="C812" s="105" t="str">
        <f>'Agripp GRP Macros (EU, Asia) '!A138</f>
        <v>HA126</v>
      </c>
      <c r="D812" s="105">
        <f>IF(VLOOKUP(C812,'Agripp GRP Macros (EU, Asia) '!$A$10:$AG$649,32,0)="",0,VLOOKUP(C812,'Agripp GRP Macros (EU, Asia) '!$A$10:$AG$649,32,0))</f>
        <v>0</v>
      </c>
      <c r="E812" s="105">
        <v>811</v>
      </c>
      <c r="F812" s="106">
        <f>IF(VLOOKUP(C812,'Agripp GRP Macros (EU, Asia) '!$A$10:$AI$649,34,0)="",0,VLOOKUP(C812,'Agripp GRP Macros (EU, Asia) '!$A$10:$AI$649,34,0))</f>
        <v>0</v>
      </c>
      <c r="G812" s="107"/>
      <c r="H812" s="107"/>
      <c r="I812" s="107"/>
      <c r="J812" s="105" t="str">
        <f t="shared" si="136"/>
        <v/>
      </c>
      <c r="K812" s="105" t="str">
        <f t="shared" si="141"/>
        <v/>
      </c>
      <c r="L812" s="105" t="str">
        <f t="shared" si="142"/>
        <v/>
      </c>
      <c r="M812" s="105" t="str">
        <f t="shared" si="143"/>
        <v/>
      </c>
      <c r="N812" s="105" t="str">
        <f t="shared" si="144"/>
        <v/>
      </c>
      <c r="O812" s="105" t="str">
        <f t="shared" si="145"/>
        <v/>
      </c>
      <c r="P812" s="105" t="str">
        <f t="shared" si="146"/>
        <v/>
      </c>
      <c r="Q812" s="105" t="str">
        <f t="shared" si="147"/>
        <v/>
      </c>
      <c r="R812" s="105" t="str">
        <f t="shared" si="137"/>
        <v/>
      </c>
      <c r="S812" s="106" t="str">
        <f t="shared" si="138"/>
        <v/>
      </c>
      <c r="T812" s="105" t="str">
        <f t="shared" si="139"/>
        <v/>
      </c>
    </row>
    <row r="813" spans="1:20" ht="19.95" customHeight="1">
      <c r="A813" s="79" t="str">
        <f t="shared" si="140"/>
        <v/>
      </c>
      <c r="B813" s="104">
        <f>SUM($A$2:A813)</f>
        <v>0</v>
      </c>
      <c r="C813" s="105" t="str">
        <f>'Agripp GRP Macros (EU, Asia) '!A139</f>
        <v>HA127</v>
      </c>
      <c r="D813" s="105">
        <f>IF(VLOOKUP(C813,'Agripp GRP Macros (EU, Asia) '!$A$10:$AG$649,32,0)="",0,VLOOKUP(C813,'Agripp GRP Macros (EU, Asia) '!$A$10:$AG$649,32,0))</f>
        <v>0</v>
      </c>
      <c r="E813" s="105">
        <v>812</v>
      </c>
      <c r="F813" s="106">
        <f>IF(VLOOKUP(C813,'Agripp GRP Macros (EU, Asia) '!$A$10:$AI$649,34,0)="",0,VLOOKUP(C813,'Agripp GRP Macros (EU, Asia) '!$A$10:$AI$649,34,0))</f>
        <v>0</v>
      </c>
      <c r="G813" s="107"/>
      <c r="H813" s="107"/>
      <c r="I813" s="107"/>
      <c r="J813" s="105" t="str">
        <f t="shared" si="136"/>
        <v/>
      </c>
      <c r="K813" s="105" t="str">
        <f t="shared" si="141"/>
        <v/>
      </c>
      <c r="L813" s="105" t="str">
        <f t="shared" si="142"/>
        <v/>
      </c>
      <c r="M813" s="105" t="str">
        <f t="shared" si="143"/>
        <v/>
      </c>
      <c r="N813" s="105" t="str">
        <f t="shared" si="144"/>
        <v/>
      </c>
      <c r="O813" s="105" t="str">
        <f t="shared" si="145"/>
        <v/>
      </c>
      <c r="P813" s="105" t="str">
        <f t="shared" si="146"/>
        <v/>
      </c>
      <c r="Q813" s="105" t="str">
        <f t="shared" si="147"/>
        <v/>
      </c>
      <c r="R813" s="105" t="str">
        <f t="shared" si="137"/>
        <v/>
      </c>
      <c r="S813" s="106" t="str">
        <f t="shared" si="138"/>
        <v/>
      </c>
      <c r="T813" s="105" t="str">
        <f t="shared" si="139"/>
        <v/>
      </c>
    </row>
    <row r="814" spans="1:20" ht="19.95" customHeight="1">
      <c r="A814" s="79" t="str">
        <f t="shared" si="140"/>
        <v/>
      </c>
      <c r="B814" s="104">
        <f>SUM($A$2:A814)</f>
        <v>0</v>
      </c>
      <c r="C814" s="105" t="str">
        <f>'Agripp GRP Macros (EU, Asia) '!A140</f>
        <v>HA128</v>
      </c>
      <c r="D814" s="105">
        <f>IF(VLOOKUP(C814,'Agripp GRP Macros (EU, Asia) '!$A$10:$AG$649,32,0)="",0,VLOOKUP(C814,'Agripp GRP Macros (EU, Asia) '!$A$10:$AG$649,32,0))</f>
        <v>0</v>
      </c>
      <c r="E814" s="105">
        <v>813</v>
      </c>
      <c r="F814" s="106">
        <f>IF(VLOOKUP(C814,'Agripp GRP Macros (EU, Asia) '!$A$10:$AI$649,34,0)="",0,VLOOKUP(C814,'Agripp GRP Macros (EU, Asia) '!$A$10:$AI$649,34,0))</f>
        <v>0</v>
      </c>
      <c r="G814" s="107"/>
      <c r="H814" s="107"/>
      <c r="I814" s="107"/>
      <c r="J814" s="105" t="str">
        <f t="shared" si="136"/>
        <v/>
      </c>
      <c r="K814" s="105" t="str">
        <f t="shared" si="141"/>
        <v/>
      </c>
      <c r="L814" s="105" t="str">
        <f t="shared" si="142"/>
        <v/>
      </c>
      <c r="M814" s="105" t="str">
        <f t="shared" si="143"/>
        <v/>
      </c>
      <c r="N814" s="105" t="str">
        <f t="shared" si="144"/>
        <v/>
      </c>
      <c r="O814" s="105" t="str">
        <f t="shared" si="145"/>
        <v/>
      </c>
      <c r="P814" s="105" t="str">
        <f t="shared" si="146"/>
        <v/>
      </c>
      <c r="Q814" s="105" t="str">
        <f t="shared" si="147"/>
        <v/>
      </c>
      <c r="R814" s="105" t="str">
        <f t="shared" si="137"/>
        <v/>
      </c>
      <c r="S814" s="106" t="str">
        <f t="shared" si="138"/>
        <v/>
      </c>
      <c r="T814" s="105" t="str">
        <f t="shared" si="139"/>
        <v/>
      </c>
    </row>
    <row r="815" spans="1:20" ht="19.95" customHeight="1">
      <c r="A815" s="79" t="str">
        <f t="shared" si="140"/>
        <v/>
      </c>
      <c r="B815" s="104">
        <f>SUM($A$2:A815)</f>
        <v>0</v>
      </c>
      <c r="C815" s="105" t="str">
        <f>'Agripp GRP Macros (EU, Asia) '!A141</f>
        <v>HA129</v>
      </c>
      <c r="D815" s="105">
        <f>IF(VLOOKUP(C815,'Agripp GRP Macros (EU, Asia) '!$A$10:$AG$649,32,0)="",0,VLOOKUP(C815,'Agripp GRP Macros (EU, Asia) '!$A$10:$AG$649,32,0))</f>
        <v>0</v>
      </c>
      <c r="E815" s="105">
        <v>814</v>
      </c>
      <c r="F815" s="106">
        <f>IF(VLOOKUP(C815,'Agripp GRP Macros (EU, Asia) '!$A$10:$AI$649,34,0)="",0,VLOOKUP(C815,'Agripp GRP Macros (EU, Asia) '!$A$10:$AI$649,34,0))</f>
        <v>0</v>
      </c>
      <c r="G815" s="107"/>
      <c r="H815" s="107"/>
      <c r="I815" s="107"/>
      <c r="J815" s="105" t="str">
        <f t="shared" si="136"/>
        <v/>
      </c>
      <c r="K815" s="105" t="str">
        <f t="shared" si="141"/>
        <v/>
      </c>
      <c r="L815" s="105" t="str">
        <f t="shared" si="142"/>
        <v/>
      </c>
      <c r="M815" s="105" t="str">
        <f t="shared" si="143"/>
        <v/>
      </c>
      <c r="N815" s="105" t="str">
        <f t="shared" si="144"/>
        <v/>
      </c>
      <c r="O815" s="105" t="str">
        <f t="shared" si="145"/>
        <v/>
      </c>
      <c r="P815" s="105" t="str">
        <f t="shared" si="146"/>
        <v/>
      </c>
      <c r="Q815" s="105" t="str">
        <f t="shared" si="147"/>
        <v/>
      </c>
      <c r="R815" s="105" t="str">
        <f t="shared" si="137"/>
        <v/>
      </c>
      <c r="S815" s="106" t="str">
        <f t="shared" si="138"/>
        <v/>
      </c>
      <c r="T815" s="105" t="str">
        <f t="shared" si="139"/>
        <v/>
      </c>
    </row>
    <row r="816" spans="1:20" ht="19.95" customHeight="1">
      <c r="A816" s="79" t="str">
        <f t="shared" si="140"/>
        <v/>
      </c>
      <c r="B816" s="104">
        <f>SUM($A$2:A816)</f>
        <v>0</v>
      </c>
      <c r="C816" s="105" t="str">
        <f>'Agripp GRP Macros (EU, Asia) '!A142</f>
        <v>HA130</v>
      </c>
      <c r="D816" s="105">
        <f>IF(VLOOKUP(C816,'Agripp GRP Macros (EU, Asia) '!$A$10:$AG$649,32,0)="",0,VLOOKUP(C816,'Agripp GRP Macros (EU, Asia) '!$A$10:$AG$649,32,0))</f>
        <v>0</v>
      </c>
      <c r="E816" s="105">
        <v>815</v>
      </c>
      <c r="F816" s="106">
        <f>IF(VLOOKUP(C816,'Agripp GRP Macros (EU, Asia) '!$A$10:$AI$649,34,0)="",0,VLOOKUP(C816,'Agripp GRP Macros (EU, Asia) '!$A$10:$AI$649,34,0))</f>
        <v>0</v>
      </c>
      <c r="G816" s="107"/>
      <c r="H816" s="107"/>
      <c r="I816" s="107"/>
      <c r="J816" s="105" t="str">
        <f t="shared" si="136"/>
        <v/>
      </c>
      <c r="K816" s="105" t="str">
        <f t="shared" si="141"/>
        <v/>
      </c>
      <c r="L816" s="105" t="str">
        <f t="shared" si="142"/>
        <v/>
      </c>
      <c r="M816" s="105" t="str">
        <f t="shared" si="143"/>
        <v/>
      </c>
      <c r="N816" s="105" t="str">
        <f t="shared" si="144"/>
        <v/>
      </c>
      <c r="O816" s="105" t="str">
        <f t="shared" si="145"/>
        <v/>
      </c>
      <c r="P816" s="105" t="str">
        <f t="shared" si="146"/>
        <v/>
      </c>
      <c r="Q816" s="105" t="str">
        <f t="shared" si="147"/>
        <v/>
      </c>
      <c r="R816" s="105" t="str">
        <f t="shared" si="137"/>
        <v/>
      </c>
      <c r="S816" s="106" t="str">
        <f t="shared" si="138"/>
        <v/>
      </c>
      <c r="T816" s="105" t="str">
        <f t="shared" si="139"/>
        <v/>
      </c>
    </row>
    <row r="817" spans="1:20" ht="19.95" customHeight="1">
      <c r="A817" s="79" t="str">
        <f t="shared" si="140"/>
        <v/>
      </c>
      <c r="B817" s="104">
        <f>SUM($A$2:A817)</f>
        <v>0</v>
      </c>
      <c r="C817" s="105" t="str">
        <f>'Agripp GRP Macros (EU, Asia) '!A143</f>
        <v>HA131</v>
      </c>
      <c r="D817" s="105">
        <f>IF(VLOOKUP(C817,'Agripp GRP Macros (EU, Asia) '!$A$10:$AG$649,32,0)="",0,VLOOKUP(C817,'Agripp GRP Macros (EU, Asia) '!$A$10:$AG$649,32,0))</f>
        <v>0</v>
      </c>
      <c r="E817" s="105">
        <v>816</v>
      </c>
      <c r="F817" s="106">
        <f>IF(VLOOKUP(C817,'Agripp GRP Macros (EU, Asia) '!$A$10:$AI$649,34,0)="",0,VLOOKUP(C817,'Agripp GRP Macros (EU, Asia) '!$A$10:$AI$649,34,0))</f>
        <v>0</v>
      </c>
      <c r="G817" s="107"/>
      <c r="H817" s="107"/>
      <c r="I817" s="107"/>
      <c r="J817" s="105" t="str">
        <f t="shared" si="136"/>
        <v/>
      </c>
      <c r="K817" s="105" t="str">
        <f t="shared" si="141"/>
        <v/>
      </c>
      <c r="L817" s="105" t="str">
        <f t="shared" si="142"/>
        <v/>
      </c>
      <c r="M817" s="105" t="str">
        <f t="shared" si="143"/>
        <v/>
      </c>
      <c r="N817" s="105" t="str">
        <f t="shared" si="144"/>
        <v/>
      </c>
      <c r="O817" s="105" t="str">
        <f t="shared" si="145"/>
        <v/>
      </c>
      <c r="P817" s="105" t="str">
        <f t="shared" si="146"/>
        <v/>
      </c>
      <c r="Q817" s="105" t="str">
        <f t="shared" si="147"/>
        <v/>
      </c>
      <c r="R817" s="105" t="str">
        <f t="shared" si="137"/>
        <v/>
      </c>
      <c r="S817" s="106" t="str">
        <f t="shared" si="138"/>
        <v/>
      </c>
      <c r="T817" s="105" t="str">
        <f t="shared" si="139"/>
        <v/>
      </c>
    </row>
    <row r="818" spans="1:20" ht="19.95" customHeight="1">
      <c r="A818" s="79" t="str">
        <f t="shared" si="140"/>
        <v/>
      </c>
      <c r="B818" s="104">
        <f>SUM($A$2:A818)</f>
        <v>0</v>
      </c>
      <c r="C818" s="105" t="str">
        <f>'Agripp GRP Macros (EU, Asia) '!A144</f>
        <v>HA132</v>
      </c>
      <c r="D818" s="105">
        <f>IF(VLOOKUP(C818,'Agripp GRP Macros (EU, Asia) '!$A$10:$AG$649,32,0)="",0,VLOOKUP(C818,'Agripp GRP Macros (EU, Asia) '!$A$10:$AG$649,32,0))</f>
        <v>0</v>
      </c>
      <c r="E818" s="105">
        <v>817</v>
      </c>
      <c r="F818" s="106">
        <f>IF(VLOOKUP(C818,'Agripp GRP Macros (EU, Asia) '!$A$10:$AI$649,34,0)="",0,VLOOKUP(C818,'Agripp GRP Macros (EU, Asia) '!$A$10:$AI$649,34,0))</f>
        <v>0</v>
      </c>
      <c r="G818" s="107"/>
      <c r="H818" s="107"/>
      <c r="I818" s="107"/>
      <c r="J818" s="105" t="str">
        <f t="shared" si="136"/>
        <v/>
      </c>
      <c r="K818" s="105" t="str">
        <f t="shared" si="141"/>
        <v/>
      </c>
      <c r="L818" s="105" t="str">
        <f t="shared" si="142"/>
        <v/>
      </c>
      <c r="M818" s="105" t="str">
        <f t="shared" si="143"/>
        <v/>
      </c>
      <c r="N818" s="105" t="str">
        <f t="shared" si="144"/>
        <v/>
      </c>
      <c r="O818" s="105" t="str">
        <f t="shared" si="145"/>
        <v/>
      </c>
      <c r="P818" s="105" t="str">
        <f t="shared" si="146"/>
        <v/>
      </c>
      <c r="Q818" s="105" t="str">
        <f t="shared" si="147"/>
        <v/>
      </c>
      <c r="R818" s="105" t="str">
        <f t="shared" si="137"/>
        <v/>
      </c>
      <c r="S818" s="106" t="str">
        <f t="shared" si="138"/>
        <v/>
      </c>
      <c r="T818" s="105" t="str">
        <f t="shared" si="139"/>
        <v/>
      </c>
    </row>
    <row r="819" spans="1:20" ht="19.95" customHeight="1">
      <c r="A819" s="79" t="str">
        <f t="shared" si="140"/>
        <v/>
      </c>
      <c r="B819" s="104">
        <f>SUM($A$2:A819)</f>
        <v>0</v>
      </c>
      <c r="C819" s="105" t="str">
        <f>'Agripp GRP Macros (EU, Asia) '!A145</f>
        <v>HA133</v>
      </c>
      <c r="D819" s="105">
        <f>IF(VLOOKUP(C819,'Agripp GRP Macros (EU, Asia) '!$A$10:$AG$649,32,0)="",0,VLOOKUP(C819,'Agripp GRP Macros (EU, Asia) '!$A$10:$AG$649,32,0))</f>
        <v>0</v>
      </c>
      <c r="E819" s="105">
        <v>818</v>
      </c>
      <c r="F819" s="106">
        <f>IF(VLOOKUP(C819,'Agripp GRP Macros (EU, Asia) '!$A$10:$AI$649,34,0)="",0,VLOOKUP(C819,'Agripp GRP Macros (EU, Asia) '!$A$10:$AI$649,34,0))</f>
        <v>0</v>
      </c>
      <c r="G819" s="107"/>
      <c r="H819" s="107"/>
      <c r="I819" s="107"/>
      <c r="J819" s="105" t="str">
        <f t="shared" si="136"/>
        <v/>
      </c>
      <c r="K819" s="105" t="str">
        <f t="shared" si="141"/>
        <v/>
      </c>
      <c r="L819" s="105" t="str">
        <f t="shared" si="142"/>
        <v/>
      </c>
      <c r="M819" s="105" t="str">
        <f t="shared" si="143"/>
        <v/>
      </c>
      <c r="N819" s="105" t="str">
        <f t="shared" si="144"/>
        <v/>
      </c>
      <c r="O819" s="105" t="str">
        <f t="shared" si="145"/>
        <v/>
      </c>
      <c r="P819" s="105" t="str">
        <f t="shared" si="146"/>
        <v/>
      </c>
      <c r="Q819" s="105" t="str">
        <f t="shared" si="147"/>
        <v/>
      </c>
      <c r="R819" s="105" t="str">
        <f t="shared" si="137"/>
        <v/>
      </c>
      <c r="S819" s="106" t="str">
        <f t="shared" si="138"/>
        <v/>
      </c>
      <c r="T819" s="105" t="str">
        <f t="shared" si="139"/>
        <v/>
      </c>
    </row>
    <row r="820" spans="1:20" ht="19.95" customHeight="1">
      <c r="A820" s="79" t="str">
        <f t="shared" si="140"/>
        <v/>
      </c>
      <c r="B820" s="104">
        <f>SUM($A$2:A820)</f>
        <v>0</v>
      </c>
      <c r="C820" s="105" t="str">
        <f>'Agripp GRP Macros (EU, Asia) '!A146</f>
        <v>HA134</v>
      </c>
      <c r="D820" s="105">
        <f>IF(VLOOKUP(C820,'Agripp GRP Macros (EU, Asia) '!$A$10:$AG$649,32,0)="",0,VLOOKUP(C820,'Agripp GRP Macros (EU, Asia) '!$A$10:$AG$649,32,0))</f>
        <v>0</v>
      </c>
      <c r="E820" s="105">
        <v>819</v>
      </c>
      <c r="F820" s="106">
        <f>IF(VLOOKUP(C820,'Agripp GRP Macros (EU, Asia) '!$A$10:$AI$649,34,0)="",0,VLOOKUP(C820,'Agripp GRP Macros (EU, Asia) '!$A$10:$AI$649,34,0))</f>
        <v>0</v>
      </c>
      <c r="G820" s="107"/>
      <c r="H820" s="107"/>
      <c r="I820" s="107"/>
      <c r="J820" s="105" t="str">
        <f t="shared" si="136"/>
        <v/>
      </c>
      <c r="K820" s="105" t="str">
        <f t="shared" si="141"/>
        <v/>
      </c>
      <c r="L820" s="105" t="str">
        <f t="shared" si="142"/>
        <v/>
      </c>
      <c r="M820" s="105" t="str">
        <f t="shared" si="143"/>
        <v/>
      </c>
      <c r="N820" s="105" t="str">
        <f t="shared" si="144"/>
        <v/>
      </c>
      <c r="O820" s="105" t="str">
        <f t="shared" si="145"/>
        <v/>
      </c>
      <c r="P820" s="105" t="str">
        <f t="shared" si="146"/>
        <v/>
      </c>
      <c r="Q820" s="105" t="str">
        <f t="shared" si="147"/>
        <v/>
      </c>
      <c r="R820" s="105" t="str">
        <f t="shared" si="137"/>
        <v/>
      </c>
      <c r="S820" s="106" t="str">
        <f t="shared" si="138"/>
        <v/>
      </c>
      <c r="T820" s="105" t="str">
        <f t="shared" si="139"/>
        <v/>
      </c>
    </row>
    <row r="821" spans="1:20" ht="19.95" customHeight="1">
      <c r="A821" s="79" t="str">
        <f t="shared" si="140"/>
        <v/>
      </c>
      <c r="B821" s="104">
        <f>SUM($A$2:A821)</f>
        <v>0</v>
      </c>
      <c r="C821" s="105" t="str">
        <f>'Agripp GRP Macros (EU, Asia) '!A147</f>
        <v>HA135</v>
      </c>
      <c r="D821" s="105">
        <f>IF(VLOOKUP(C821,'Agripp GRP Macros (EU, Asia) '!$A$10:$AG$649,32,0)="",0,VLOOKUP(C821,'Agripp GRP Macros (EU, Asia) '!$A$10:$AG$649,32,0))</f>
        <v>0</v>
      </c>
      <c r="E821" s="105">
        <v>820</v>
      </c>
      <c r="F821" s="106">
        <f>IF(VLOOKUP(C821,'Agripp GRP Macros (EU, Asia) '!$A$10:$AI$649,34,0)="",0,VLOOKUP(C821,'Agripp GRP Macros (EU, Asia) '!$A$10:$AI$649,34,0))</f>
        <v>0</v>
      </c>
      <c r="G821" s="107"/>
      <c r="H821" s="107"/>
      <c r="I821" s="107"/>
      <c r="J821" s="105" t="str">
        <f t="shared" si="136"/>
        <v/>
      </c>
      <c r="K821" s="105" t="str">
        <f t="shared" si="141"/>
        <v/>
      </c>
      <c r="L821" s="105" t="str">
        <f t="shared" si="142"/>
        <v/>
      </c>
      <c r="M821" s="105" t="str">
        <f t="shared" si="143"/>
        <v/>
      </c>
      <c r="N821" s="105" t="str">
        <f t="shared" si="144"/>
        <v/>
      </c>
      <c r="O821" s="105" t="str">
        <f t="shared" si="145"/>
        <v/>
      </c>
      <c r="P821" s="105" t="str">
        <f t="shared" si="146"/>
        <v/>
      </c>
      <c r="Q821" s="105" t="str">
        <f t="shared" si="147"/>
        <v/>
      </c>
      <c r="R821" s="105" t="str">
        <f t="shared" si="137"/>
        <v/>
      </c>
      <c r="S821" s="106" t="str">
        <f t="shared" si="138"/>
        <v/>
      </c>
      <c r="T821" s="105" t="str">
        <f t="shared" si="139"/>
        <v/>
      </c>
    </row>
    <row r="822" spans="1:20" ht="19.95" customHeight="1">
      <c r="A822" s="79" t="str">
        <f t="shared" si="140"/>
        <v/>
      </c>
      <c r="B822" s="104">
        <f>SUM($A$2:A822)</f>
        <v>0</v>
      </c>
      <c r="C822" s="105" t="str">
        <f>'Agripp GRP Macros (EU, Asia) '!A148</f>
        <v>HA136</v>
      </c>
      <c r="D822" s="105">
        <f>IF(VLOOKUP(C822,'Agripp GRP Macros (EU, Asia) '!$A$10:$AG$649,32,0)="",0,VLOOKUP(C822,'Agripp GRP Macros (EU, Asia) '!$A$10:$AG$649,32,0))</f>
        <v>0</v>
      </c>
      <c r="E822" s="105">
        <v>821</v>
      </c>
      <c r="F822" s="106">
        <f>IF(VLOOKUP(C822,'Agripp GRP Macros (EU, Asia) '!$A$10:$AI$649,34,0)="",0,VLOOKUP(C822,'Agripp GRP Macros (EU, Asia) '!$A$10:$AI$649,34,0))</f>
        <v>0</v>
      </c>
      <c r="G822" s="107"/>
      <c r="H822" s="107"/>
      <c r="I822" s="107"/>
      <c r="J822" s="105" t="str">
        <f t="shared" ref="J822:J885" si="148">IF(ISERROR(VLOOKUP($E750,$B$2:$D$1047,2,0)),"",VLOOKUP($E750,$B$2:$D$1047,2,0))</f>
        <v/>
      </c>
      <c r="K822" s="105" t="str">
        <f t="shared" si="141"/>
        <v/>
      </c>
      <c r="L822" s="105" t="str">
        <f t="shared" si="142"/>
        <v/>
      </c>
      <c r="M822" s="105" t="str">
        <f t="shared" si="143"/>
        <v/>
      </c>
      <c r="N822" s="105" t="str">
        <f t="shared" si="144"/>
        <v/>
      </c>
      <c r="O822" s="105" t="str">
        <f t="shared" si="145"/>
        <v/>
      </c>
      <c r="P822" s="105" t="str">
        <f t="shared" si="146"/>
        <v/>
      </c>
      <c r="Q822" s="105" t="str">
        <f t="shared" si="147"/>
        <v/>
      </c>
      <c r="R822" s="105" t="str">
        <f t="shared" ref="R822:R885" si="149">IF(ISERROR(VLOOKUP(J822,C:D,2,0)),"",VLOOKUP(J822,C:D,2,0))</f>
        <v/>
      </c>
      <c r="S822" s="106" t="str">
        <f t="shared" ref="S822:S885" si="150">IF(ISERROR(VLOOKUP(J822,C:F,4,0)),"",VLOOKUP(J822,C:F,4,0))</f>
        <v/>
      </c>
      <c r="T822" s="105" t="str">
        <f t="shared" si="139"/>
        <v/>
      </c>
    </row>
    <row r="823" spans="1:20" ht="19.95" customHeight="1">
      <c r="A823" s="79" t="str">
        <f t="shared" si="140"/>
        <v/>
      </c>
      <c r="B823" s="104">
        <f>SUM($A$2:A823)</f>
        <v>0</v>
      </c>
      <c r="C823" s="105" t="str">
        <f>'Agripp GRP Macros (EU, Asia) '!A149</f>
        <v>HA137</v>
      </c>
      <c r="D823" s="105">
        <f>IF(VLOOKUP(C823,'Agripp GRP Macros (EU, Asia) '!$A$10:$AG$649,32,0)="",0,VLOOKUP(C823,'Agripp GRP Macros (EU, Asia) '!$A$10:$AG$649,32,0))</f>
        <v>0</v>
      </c>
      <c r="E823" s="105">
        <v>822</v>
      </c>
      <c r="F823" s="106">
        <f>IF(VLOOKUP(C823,'Agripp GRP Macros (EU, Asia) '!$A$10:$AI$649,34,0)="",0,VLOOKUP(C823,'Agripp GRP Macros (EU, Asia) '!$A$10:$AI$649,34,0))</f>
        <v>0</v>
      </c>
      <c r="G823" s="107"/>
      <c r="H823" s="107"/>
      <c r="I823" s="107"/>
      <c r="J823" s="105" t="str">
        <f t="shared" si="148"/>
        <v/>
      </c>
      <c r="K823" s="105" t="str">
        <f t="shared" si="141"/>
        <v/>
      </c>
      <c r="L823" s="105" t="str">
        <f t="shared" si="142"/>
        <v/>
      </c>
      <c r="M823" s="105" t="str">
        <f t="shared" si="143"/>
        <v/>
      </c>
      <c r="N823" s="105" t="str">
        <f t="shared" si="144"/>
        <v/>
      </c>
      <c r="O823" s="105" t="str">
        <f t="shared" si="145"/>
        <v/>
      </c>
      <c r="P823" s="105" t="str">
        <f t="shared" si="146"/>
        <v/>
      </c>
      <c r="Q823" s="105" t="str">
        <f t="shared" si="147"/>
        <v/>
      </c>
      <c r="R823" s="105" t="str">
        <f t="shared" si="149"/>
        <v/>
      </c>
      <c r="S823" s="106" t="str">
        <f t="shared" si="150"/>
        <v/>
      </c>
      <c r="T823" s="105" t="str">
        <f t="shared" si="139"/>
        <v/>
      </c>
    </row>
    <row r="824" spans="1:20" ht="19.95" customHeight="1">
      <c r="A824" s="79" t="str">
        <f t="shared" si="140"/>
        <v/>
      </c>
      <c r="B824" s="104">
        <f>SUM($A$2:A824)</f>
        <v>0</v>
      </c>
      <c r="C824" s="105" t="str">
        <f>'Agripp GRP Macros (EU, Asia) '!A150</f>
        <v>HA138</v>
      </c>
      <c r="D824" s="105">
        <f>IF(VLOOKUP(C824,'Agripp GRP Macros (EU, Asia) '!$A$10:$AG$649,32,0)="",0,VLOOKUP(C824,'Agripp GRP Macros (EU, Asia) '!$A$10:$AG$649,32,0))</f>
        <v>0</v>
      </c>
      <c r="E824" s="105">
        <v>823</v>
      </c>
      <c r="F824" s="106">
        <f>IF(VLOOKUP(C824,'Agripp GRP Macros (EU, Asia) '!$A$10:$AI$649,34,0)="",0,VLOOKUP(C824,'Agripp GRP Macros (EU, Asia) '!$A$10:$AI$649,34,0))</f>
        <v>0</v>
      </c>
      <c r="G824" s="107"/>
      <c r="H824" s="107"/>
      <c r="I824" s="107"/>
      <c r="J824" s="105" t="str">
        <f t="shared" si="148"/>
        <v/>
      </c>
      <c r="K824" s="105" t="str">
        <f t="shared" si="141"/>
        <v/>
      </c>
      <c r="L824" s="105" t="str">
        <f t="shared" si="142"/>
        <v/>
      </c>
      <c r="M824" s="105" t="str">
        <f t="shared" si="143"/>
        <v/>
      </c>
      <c r="N824" s="105" t="str">
        <f t="shared" si="144"/>
        <v/>
      </c>
      <c r="O824" s="105" t="str">
        <f t="shared" si="145"/>
        <v/>
      </c>
      <c r="P824" s="105" t="str">
        <f t="shared" si="146"/>
        <v/>
      </c>
      <c r="Q824" s="105" t="str">
        <f t="shared" si="147"/>
        <v/>
      </c>
      <c r="R824" s="105" t="str">
        <f t="shared" si="149"/>
        <v/>
      </c>
      <c r="S824" s="106" t="str">
        <f t="shared" si="150"/>
        <v/>
      </c>
      <c r="T824" s="105" t="str">
        <f t="shared" si="139"/>
        <v/>
      </c>
    </row>
    <row r="825" spans="1:20" ht="19.95" customHeight="1">
      <c r="A825" s="79" t="str">
        <f t="shared" si="140"/>
        <v/>
      </c>
      <c r="B825" s="104">
        <f>SUM($A$2:A825)</f>
        <v>0</v>
      </c>
      <c r="C825" s="105" t="str">
        <f>'Agripp GRP Macros (EU, Asia) '!A151</f>
        <v>HA139</v>
      </c>
      <c r="D825" s="105">
        <f>IF(VLOOKUP(C825,'Agripp GRP Macros (EU, Asia) '!$A$10:$AG$649,32,0)="",0,VLOOKUP(C825,'Agripp GRP Macros (EU, Asia) '!$A$10:$AG$649,32,0))</f>
        <v>0</v>
      </c>
      <c r="E825" s="105">
        <v>824</v>
      </c>
      <c r="F825" s="106">
        <f>IF(VLOOKUP(C825,'Agripp GRP Macros (EU, Asia) '!$A$10:$AI$649,34,0)="",0,VLOOKUP(C825,'Agripp GRP Macros (EU, Asia) '!$A$10:$AI$649,34,0))</f>
        <v>0</v>
      </c>
      <c r="G825" s="107"/>
      <c r="H825" s="107"/>
      <c r="I825" s="107"/>
      <c r="J825" s="105" t="str">
        <f t="shared" si="148"/>
        <v/>
      </c>
      <c r="K825" s="105" t="str">
        <f t="shared" si="141"/>
        <v/>
      </c>
      <c r="L825" s="105" t="str">
        <f t="shared" si="142"/>
        <v/>
      </c>
      <c r="M825" s="105" t="str">
        <f t="shared" si="143"/>
        <v/>
      </c>
      <c r="N825" s="105" t="str">
        <f t="shared" si="144"/>
        <v/>
      </c>
      <c r="O825" s="105" t="str">
        <f t="shared" si="145"/>
        <v/>
      </c>
      <c r="P825" s="105" t="str">
        <f t="shared" si="146"/>
        <v/>
      </c>
      <c r="Q825" s="105" t="str">
        <f t="shared" si="147"/>
        <v/>
      </c>
      <c r="R825" s="105" t="str">
        <f t="shared" si="149"/>
        <v/>
      </c>
      <c r="S825" s="106" t="str">
        <f t="shared" si="150"/>
        <v/>
      </c>
      <c r="T825" s="105" t="str">
        <f t="shared" si="139"/>
        <v/>
      </c>
    </row>
    <row r="826" spans="1:20" ht="19.95" customHeight="1">
      <c r="A826" s="79" t="str">
        <f t="shared" si="140"/>
        <v/>
      </c>
      <c r="B826" s="104">
        <f>SUM($A$2:A826)</f>
        <v>0</v>
      </c>
      <c r="C826" s="105" t="str">
        <f>'Agripp GRP Macros (EU, Asia) '!A152</f>
        <v>HA140</v>
      </c>
      <c r="D826" s="105">
        <f>IF(VLOOKUP(C826,'Agripp GRP Macros (EU, Asia) '!$A$10:$AG$649,32,0)="",0,VLOOKUP(C826,'Agripp GRP Macros (EU, Asia) '!$A$10:$AG$649,32,0))</f>
        <v>0</v>
      </c>
      <c r="E826" s="105">
        <v>825</v>
      </c>
      <c r="F826" s="106">
        <f>IF(VLOOKUP(C826,'Agripp GRP Macros (EU, Asia) '!$A$10:$AI$649,34,0)="",0,VLOOKUP(C826,'Agripp GRP Macros (EU, Asia) '!$A$10:$AI$649,34,0))</f>
        <v>0</v>
      </c>
      <c r="G826" s="107"/>
      <c r="H826" s="107"/>
      <c r="I826" s="107"/>
      <c r="J826" s="105" t="str">
        <f t="shared" si="148"/>
        <v/>
      </c>
      <c r="K826" s="105" t="str">
        <f t="shared" si="141"/>
        <v/>
      </c>
      <c r="L826" s="105" t="str">
        <f t="shared" si="142"/>
        <v/>
      </c>
      <c r="M826" s="105" t="str">
        <f t="shared" si="143"/>
        <v/>
      </c>
      <c r="N826" s="105" t="str">
        <f t="shared" si="144"/>
        <v/>
      </c>
      <c r="O826" s="105" t="str">
        <f t="shared" si="145"/>
        <v/>
      </c>
      <c r="P826" s="105" t="str">
        <f t="shared" si="146"/>
        <v/>
      </c>
      <c r="Q826" s="105" t="str">
        <f t="shared" si="147"/>
        <v/>
      </c>
      <c r="R826" s="105" t="str">
        <f t="shared" si="149"/>
        <v/>
      </c>
      <c r="S826" s="106" t="str">
        <f t="shared" si="150"/>
        <v/>
      </c>
      <c r="T826" s="105" t="str">
        <f t="shared" si="139"/>
        <v/>
      </c>
    </row>
    <row r="827" spans="1:20" ht="19.95" customHeight="1">
      <c r="A827" s="79" t="str">
        <f t="shared" si="140"/>
        <v/>
      </c>
      <c r="B827" s="104">
        <f>SUM($A$2:A827)</f>
        <v>0</v>
      </c>
      <c r="C827" s="105" t="str">
        <f>'Agripp GRP Macros (EU, Asia) '!A153</f>
        <v>HA141</v>
      </c>
      <c r="D827" s="105">
        <f>IF(VLOOKUP(C827,'Agripp GRP Macros (EU, Asia) '!$A$10:$AG$649,32,0)="",0,VLOOKUP(C827,'Agripp GRP Macros (EU, Asia) '!$A$10:$AG$649,32,0))</f>
        <v>0</v>
      </c>
      <c r="E827" s="105">
        <v>826</v>
      </c>
      <c r="F827" s="106">
        <f>IF(VLOOKUP(C827,'Agripp GRP Macros (EU, Asia) '!$A$10:$AI$649,34,0)="",0,VLOOKUP(C827,'Agripp GRP Macros (EU, Asia) '!$A$10:$AI$649,34,0))</f>
        <v>0</v>
      </c>
      <c r="G827" s="107"/>
      <c r="H827" s="107"/>
      <c r="I827" s="107"/>
      <c r="J827" s="105" t="str">
        <f t="shared" si="148"/>
        <v/>
      </c>
      <c r="K827" s="105" t="str">
        <f t="shared" si="141"/>
        <v/>
      </c>
      <c r="L827" s="105" t="str">
        <f t="shared" si="142"/>
        <v/>
      </c>
      <c r="M827" s="105" t="str">
        <f t="shared" si="143"/>
        <v/>
      </c>
      <c r="N827" s="105" t="str">
        <f t="shared" si="144"/>
        <v/>
      </c>
      <c r="O827" s="105" t="str">
        <f t="shared" si="145"/>
        <v/>
      </c>
      <c r="P827" s="105" t="str">
        <f t="shared" si="146"/>
        <v/>
      </c>
      <c r="Q827" s="105" t="str">
        <f t="shared" si="147"/>
        <v/>
      </c>
      <c r="R827" s="105" t="str">
        <f t="shared" si="149"/>
        <v/>
      </c>
      <c r="S827" s="106" t="str">
        <f t="shared" si="150"/>
        <v/>
      </c>
      <c r="T827" s="105" t="str">
        <f t="shared" si="139"/>
        <v/>
      </c>
    </row>
    <row r="828" spans="1:20" ht="19.95" customHeight="1">
      <c r="A828" s="79" t="str">
        <f t="shared" si="140"/>
        <v/>
      </c>
      <c r="B828" s="104">
        <f>SUM($A$2:A828)</f>
        <v>0</v>
      </c>
      <c r="C828" s="105" t="str">
        <f>'Agripp GRP Macros (EU, Asia) '!A154</f>
        <v>HA142</v>
      </c>
      <c r="D828" s="105">
        <f>IF(VLOOKUP(C828,'Agripp GRP Macros (EU, Asia) '!$A$10:$AG$649,32,0)="",0,VLOOKUP(C828,'Agripp GRP Macros (EU, Asia) '!$A$10:$AG$649,32,0))</f>
        <v>0</v>
      </c>
      <c r="E828" s="105">
        <v>827</v>
      </c>
      <c r="F828" s="106">
        <f>IF(VLOOKUP(C828,'Agripp GRP Macros (EU, Asia) '!$A$10:$AI$649,34,0)="",0,VLOOKUP(C828,'Agripp GRP Macros (EU, Asia) '!$A$10:$AI$649,34,0))</f>
        <v>0</v>
      </c>
      <c r="G828" s="107"/>
      <c r="H828" s="107"/>
      <c r="I828" s="107"/>
      <c r="J828" s="105" t="str">
        <f t="shared" si="148"/>
        <v/>
      </c>
      <c r="K828" s="105" t="str">
        <f t="shared" si="141"/>
        <v/>
      </c>
      <c r="L828" s="105" t="str">
        <f t="shared" si="142"/>
        <v/>
      </c>
      <c r="M828" s="105" t="str">
        <f t="shared" si="143"/>
        <v/>
      </c>
      <c r="N828" s="105" t="str">
        <f t="shared" si="144"/>
        <v/>
      </c>
      <c r="O828" s="105" t="str">
        <f t="shared" si="145"/>
        <v/>
      </c>
      <c r="P828" s="105" t="str">
        <f t="shared" si="146"/>
        <v/>
      </c>
      <c r="Q828" s="105" t="str">
        <f t="shared" si="147"/>
        <v/>
      </c>
      <c r="R828" s="105" t="str">
        <f t="shared" si="149"/>
        <v/>
      </c>
      <c r="S828" s="106" t="str">
        <f t="shared" si="150"/>
        <v/>
      </c>
      <c r="T828" s="105" t="str">
        <f t="shared" si="139"/>
        <v/>
      </c>
    </row>
    <row r="829" spans="1:20" ht="19.95" customHeight="1">
      <c r="A829" s="79" t="str">
        <f t="shared" si="140"/>
        <v/>
      </c>
      <c r="B829" s="104">
        <f>SUM($A$2:A829)</f>
        <v>0</v>
      </c>
      <c r="C829" s="105" t="str">
        <f>'Agripp GRP Macros (EU, Asia) '!A155</f>
        <v>HA143</v>
      </c>
      <c r="D829" s="105">
        <f>IF(VLOOKUP(C829,'Agripp GRP Macros (EU, Asia) '!$A$10:$AG$649,32,0)="",0,VLOOKUP(C829,'Agripp GRP Macros (EU, Asia) '!$A$10:$AG$649,32,0))</f>
        <v>0</v>
      </c>
      <c r="E829" s="105">
        <v>828</v>
      </c>
      <c r="F829" s="106">
        <f>IF(VLOOKUP(C829,'Agripp GRP Macros (EU, Asia) '!$A$10:$AI$649,34,0)="",0,VLOOKUP(C829,'Agripp GRP Macros (EU, Asia) '!$A$10:$AI$649,34,0))</f>
        <v>0</v>
      </c>
      <c r="G829" s="107"/>
      <c r="H829" s="107"/>
      <c r="I829" s="107"/>
      <c r="J829" s="105" t="str">
        <f t="shared" si="148"/>
        <v/>
      </c>
      <c r="K829" s="105" t="str">
        <f t="shared" si="141"/>
        <v/>
      </c>
      <c r="L829" s="105" t="str">
        <f t="shared" si="142"/>
        <v/>
      </c>
      <c r="M829" s="105" t="str">
        <f t="shared" si="143"/>
        <v/>
      </c>
      <c r="N829" s="105" t="str">
        <f t="shared" si="144"/>
        <v/>
      </c>
      <c r="O829" s="105" t="str">
        <f t="shared" si="145"/>
        <v/>
      </c>
      <c r="P829" s="105" t="str">
        <f t="shared" si="146"/>
        <v/>
      </c>
      <c r="Q829" s="105" t="str">
        <f t="shared" si="147"/>
        <v/>
      </c>
      <c r="R829" s="105" t="str">
        <f t="shared" si="149"/>
        <v/>
      </c>
      <c r="S829" s="106" t="str">
        <f t="shared" si="150"/>
        <v/>
      </c>
      <c r="T829" s="105" t="str">
        <f t="shared" si="139"/>
        <v/>
      </c>
    </row>
    <row r="830" spans="1:20" ht="19.95" customHeight="1">
      <c r="A830" s="79" t="str">
        <f t="shared" si="140"/>
        <v/>
      </c>
      <c r="B830" s="104">
        <f>SUM($A$2:A830)</f>
        <v>0</v>
      </c>
      <c r="C830" s="105" t="str">
        <f>'Agripp GRP Macros (EU, Asia) '!A156</f>
        <v>HA144</v>
      </c>
      <c r="D830" s="105">
        <f>IF(VLOOKUP(C830,'Agripp GRP Macros (EU, Asia) '!$A$10:$AG$649,32,0)="",0,VLOOKUP(C830,'Agripp GRP Macros (EU, Asia) '!$A$10:$AG$649,32,0))</f>
        <v>0</v>
      </c>
      <c r="E830" s="105">
        <v>829</v>
      </c>
      <c r="F830" s="106">
        <f>IF(VLOOKUP(C830,'Agripp GRP Macros (EU, Asia) '!$A$10:$AI$649,34,0)="",0,VLOOKUP(C830,'Agripp GRP Macros (EU, Asia) '!$A$10:$AI$649,34,0))</f>
        <v>0</v>
      </c>
      <c r="G830" s="107"/>
      <c r="H830" s="107"/>
      <c r="I830" s="107"/>
      <c r="J830" s="105" t="str">
        <f t="shared" si="148"/>
        <v/>
      </c>
      <c r="K830" s="105" t="str">
        <f t="shared" si="141"/>
        <v/>
      </c>
      <c r="L830" s="105" t="str">
        <f t="shared" si="142"/>
        <v/>
      </c>
      <c r="M830" s="105" t="str">
        <f t="shared" si="143"/>
        <v/>
      </c>
      <c r="N830" s="105" t="str">
        <f t="shared" si="144"/>
        <v/>
      </c>
      <c r="O830" s="105" t="str">
        <f t="shared" si="145"/>
        <v/>
      </c>
      <c r="P830" s="105" t="str">
        <f t="shared" si="146"/>
        <v/>
      </c>
      <c r="Q830" s="105" t="str">
        <f t="shared" si="147"/>
        <v/>
      </c>
      <c r="R830" s="105" t="str">
        <f t="shared" si="149"/>
        <v/>
      </c>
      <c r="S830" s="106" t="str">
        <f t="shared" si="150"/>
        <v/>
      </c>
      <c r="T830" s="105" t="str">
        <f t="shared" si="139"/>
        <v/>
      </c>
    </row>
    <row r="831" spans="1:20" ht="19.95" customHeight="1">
      <c r="A831" s="79" t="str">
        <f t="shared" si="140"/>
        <v/>
      </c>
      <c r="B831" s="104">
        <f>SUM($A$2:A831)</f>
        <v>0</v>
      </c>
      <c r="C831" s="105" t="str">
        <f>'Agripp GRP Macros (EU, Asia) '!A157</f>
        <v>HA145</v>
      </c>
      <c r="D831" s="105">
        <f>IF(VLOOKUP(C831,'Agripp GRP Macros (EU, Asia) '!$A$10:$AG$649,32,0)="",0,VLOOKUP(C831,'Agripp GRP Macros (EU, Asia) '!$A$10:$AG$649,32,0))</f>
        <v>0</v>
      </c>
      <c r="E831" s="105">
        <v>830</v>
      </c>
      <c r="F831" s="106">
        <f>IF(VLOOKUP(C831,'Agripp GRP Macros (EU, Asia) '!$A$10:$AI$649,34,0)="",0,VLOOKUP(C831,'Agripp GRP Macros (EU, Asia) '!$A$10:$AI$649,34,0))</f>
        <v>0</v>
      </c>
      <c r="G831" s="107"/>
      <c r="H831" s="107"/>
      <c r="I831" s="107"/>
      <c r="J831" s="105" t="str">
        <f t="shared" si="148"/>
        <v/>
      </c>
      <c r="K831" s="105" t="str">
        <f t="shared" si="141"/>
        <v/>
      </c>
      <c r="L831" s="105" t="str">
        <f t="shared" si="142"/>
        <v/>
      </c>
      <c r="M831" s="105" t="str">
        <f t="shared" si="143"/>
        <v/>
      </c>
      <c r="N831" s="105" t="str">
        <f t="shared" si="144"/>
        <v/>
      </c>
      <c r="O831" s="105" t="str">
        <f t="shared" si="145"/>
        <v/>
      </c>
      <c r="P831" s="105" t="str">
        <f t="shared" si="146"/>
        <v/>
      </c>
      <c r="Q831" s="105" t="str">
        <f t="shared" si="147"/>
        <v/>
      </c>
      <c r="R831" s="105" t="str">
        <f t="shared" si="149"/>
        <v/>
      </c>
      <c r="S831" s="106" t="str">
        <f t="shared" si="150"/>
        <v/>
      </c>
      <c r="T831" s="105" t="str">
        <f t="shared" si="139"/>
        <v/>
      </c>
    </row>
    <row r="832" spans="1:20" ht="19.95" customHeight="1">
      <c r="A832" s="79" t="str">
        <f t="shared" si="140"/>
        <v/>
      </c>
      <c r="B832" s="104">
        <f>SUM($A$2:A832)</f>
        <v>0</v>
      </c>
      <c r="C832" s="105" t="str">
        <f>'Agripp GRP Macros (EU, Asia) '!A158</f>
        <v>HA146</v>
      </c>
      <c r="D832" s="105">
        <f>IF(VLOOKUP(C832,'Agripp GRP Macros (EU, Asia) '!$A$10:$AG$649,32,0)="",0,VLOOKUP(C832,'Agripp GRP Macros (EU, Asia) '!$A$10:$AG$649,32,0))</f>
        <v>0</v>
      </c>
      <c r="E832" s="105">
        <v>831</v>
      </c>
      <c r="F832" s="106">
        <f>IF(VLOOKUP(C832,'Agripp GRP Macros (EU, Asia) '!$A$10:$AI$649,34,0)="",0,VLOOKUP(C832,'Agripp GRP Macros (EU, Asia) '!$A$10:$AI$649,34,0))</f>
        <v>0</v>
      </c>
      <c r="G832" s="107"/>
      <c r="H832" s="107"/>
      <c r="I832" s="107"/>
      <c r="J832" s="105" t="str">
        <f t="shared" si="148"/>
        <v/>
      </c>
      <c r="K832" s="105" t="str">
        <f t="shared" si="141"/>
        <v/>
      </c>
      <c r="L832" s="105" t="str">
        <f t="shared" si="142"/>
        <v/>
      </c>
      <c r="M832" s="105" t="str">
        <f t="shared" si="143"/>
        <v/>
      </c>
      <c r="N832" s="105" t="str">
        <f t="shared" si="144"/>
        <v/>
      </c>
      <c r="O832" s="105" t="str">
        <f t="shared" si="145"/>
        <v/>
      </c>
      <c r="P832" s="105" t="str">
        <f t="shared" si="146"/>
        <v/>
      </c>
      <c r="Q832" s="105" t="str">
        <f t="shared" si="147"/>
        <v/>
      </c>
      <c r="R832" s="105" t="str">
        <f t="shared" si="149"/>
        <v/>
      </c>
      <c r="S832" s="106" t="str">
        <f t="shared" si="150"/>
        <v/>
      </c>
      <c r="T832" s="105" t="str">
        <f t="shared" si="139"/>
        <v/>
      </c>
    </row>
    <row r="833" spans="1:20" ht="19.95" customHeight="1">
      <c r="A833" s="79" t="str">
        <f t="shared" si="140"/>
        <v/>
      </c>
      <c r="B833" s="104">
        <f>SUM($A$2:A833)</f>
        <v>0</v>
      </c>
      <c r="C833" s="105" t="str">
        <f>'Agripp GRP Macros (EU, Asia) '!A159</f>
        <v>HA147</v>
      </c>
      <c r="D833" s="105">
        <f>IF(VLOOKUP(C833,'Agripp GRP Macros (EU, Asia) '!$A$10:$AG$649,32,0)="",0,VLOOKUP(C833,'Agripp GRP Macros (EU, Asia) '!$A$10:$AG$649,32,0))</f>
        <v>0</v>
      </c>
      <c r="E833" s="105">
        <v>832</v>
      </c>
      <c r="F833" s="106">
        <f>IF(VLOOKUP(C833,'Agripp GRP Macros (EU, Asia) '!$A$10:$AI$649,34,0)="",0,VLOOKUP(C833,'Agripp GRP Macros (EU, Asia) '!$A$10:$AI$649,34,0))</f>
        <v>0</v>
      </c>
      <c r="G833" s="107"/>
      <c r="H833" s="107"/>
      <c r="I833" s="107"/>
      <c r="J833" s="105" t="str">
        <f t="shared" si="148"/>
        <v/>
      </c>
      <c r="K833" s="105" t="str">
        <f t="shared" si="141"/>
        <v/>
      </c>
      <c r="L833" s="105" t="str">
        <f t="shared" si="142"/>
        <v/>
      </c>
      <c r="M833" s="105" t="str">
        <f t="shared" si="143"/>
        <v/>
      </c>
      <c r="N833" s="105" t="str">
        <f t="shared" si="144"/>
        <v/>
      </c>
      <c r="O833" s="105" t="str">
        <f t="shared" si="145"/>
        <v/>
      </c>
      <c r="P833" s="105" t="str">
        <f t="shared" si="146"/>
        <v/>
      </c>
      <c r="Q833" s="105" t="str">
        <f t="shared" si="147"/>
        <v/>
      </c>
      <c r="R833" s="105" t="str">
        <f t="shared" si="149"/>
        <v/>
      </c>
      <c r="S833" s="106" t="str">
        <f t="shared" si="150"/>
        <v/>
      </c>
      <c r="T833" s="105" t="str">
        <f t="shared" ref="T833:T896" si="151">IF(S833="","",$T$1)</f>
        <v/>
      </c>
    </row>
    <row r="834" spans="1:20" ht="19.95" customHeight="1">
      <c r="A834" s="79" t="str">
        <f t="shared" si="140"/>
        <v/>
      </c>
      <c r="B834" s="104">
        <f>SUM($A$2:A834)</f>
        <v>0</v>
      </c>
      <c r="C834" s="105" t="str">
        <f>'Agripp GRP Macros (EU, Asia) '!A160</f>
        <v>HA148</v>
      </c>
      <c r="D834" s="105">
        <f>IF(VLOOKUP(C834,'Agripp GRP Macros (EU, Asia) '!$A$10:$AG$649,32,0)="",0,VLOOKUP(C834,'Agripp GRP Macros (EU, Asia) '!$A$10:$AG$649,32,0))</f>
        <v>0</v>
      </c>
      <c r="E834" s="105">
        <v>833</v>
      </c>
      <c r="F834" s="106">
        <f>IF(VLOOKUP(C834,'Agripp GRP Macros (EU, Asia) '!$A$10:$AI$649,34,0)="",0,VLOOKUP(C834,'Agripp GRP Macros (EU, Asia) '!$A$10:$AI$649,34,0))</f>
        <v>0</v>
      </c>
      <c r="G834" s="107"/>
      <c r="H834" s="107"/>
      <c r="I834" s="107"/>
      <c r="J834" s="105" t="str">
        <f t="shared" si="148"/>
        <v/>
      </c>
      <c r="K834" s="105" t="str">
        <f t="shared" si="141"/>
        <v/>
      </c>
      <c r="L834" s="105" t="str">
        <f t="shared" si="142"/>
        <v/>
      </c>
      <c r="M834" s="105" t="str">
        <f t="shared" si="143"/>
        <v/>
      </c>
      <c r="N834" s="105" t="str">
        <f t="shared" si="144"/>
        <v/>
      </c>
      <c r="O834" s="105" t="str">
        <f t="shared" si="145"/>
        <v/>
      </c>
      <c r="P834" s="105" t="str">
        <f t="shared" si="146"/>
        <v/>
      </c>
      <c r="Q834" s="105" t="str">
        <f t="shared" si="147"/>
        <v/>
      </c>
      <c r="R834" s="105" t="str">
        <f t="shared" si="149"/>
        <v/>
      </c>
      <c r="S834" s="106" t="str">
        <f t="shared" si="150"/>
        <v/>
      </c>
      <c r="T834" s="105" t="str">
        <f t="shared" si="151"/>
        <v/>
      </c>
    </row>
    <row r="835" spans="1:20" ht="19.95" customHeight="1">
      <c r="A835" s="79" t="str">
        <f t="shared" si="140"/>
        <v/>
      </c>
      <c r="B835" s="104">
        <f>SUM($A$2:A835)</f>
        <v>0</v>
      </c>
      <c r="C835" s="105" t="str">
        <f>'Agripp GRP Macros (EU, Asia) '!A161</f>
        <v>HA149</v>
      </c>
      <c r="D835" s="105">
        <f>IF(VLOOKUP(C835,'Agripp GRP Macros (EU, Asia) '!$A$10:$AG$649,32,0)="",0,VLOOKUP(C835,'Agripp GRP Macros (EU, Asia) '!$A$10:$AG$649,32,0))</f>
        <v>0</v>
      </c>
      <c r="E835" s="105">
        <v>834</v>
      </c>
      <c r="F835" s="106">
        <f>IF(VLOOKUP(C835,'Agripp GRP Macros (EU, Asia) '!$A$10:$AI$649,34,0)="",0,VLOOKUP(C835,'Agripp GRP Macros (EU, Asia) '!$A$10:$AI$649,34,0))</f>
        <v>0</v>
      </c>
      <c r="G835" s="107"/>
      <c r="H835" s="107"/>
      <c r="I835" s="107"/>
      <c r="J835" s="105" t="str">
        <f t="shared" si="148"/>
        <v/>
      </c>
      <c r="K835" s="105" t="str">
        <f t="shared" si="141"/>
        <v/>
      </c>
      <c r="L835" s="105" t="str">
        <f t="shared" si="142"/>
        <v/>
      </c>
      <c r="M835" s="105" t="str">
        <f t="shared" si="143"/>
        <v/>
      </c>
      <c r="N835" s="105" t="str">
        <f t="shared" si="144"/>
        <v/>
      </c>
      <c r="O835" s="105" t="str">
        <f t="shared" si="145"/>
        <v/>
      </c>
      <c r="P835" s="105" t="str">
        <f t="shared" si="146"/>
        <v/>
      </c>
      <c r="Q835" s="105" t="str">
        <f t="shared" si="147"/>
        <v/>
      </c>
      <c r="R835" s="105" t="str">
        <f t="shared" si="149"/>
        <v/>
      </c>
      <c r="S835" s="106" t="str">
        <f t="shared" si="150"/>
        <v/>
      </c>
      <c r="T835" s="105" t="str">
        <f t="shared" si="151"/>
        <v/>
      </c>
    </row>
    <row r="836" spans="1:20" ht="19.95" customHeight="1">
      <c r="A836" s="79" t="str">
        <f t="shared" si="140"/>
        <v/>
      </c>
      <c r="B836" s="104">
        <f>SUM($A$2:A836)</f>
        <v>0</v>
      </c>
      <c r="C836" s="105" t="str">
        <f>'Agripp GRP Macros (EU, Asia) '!A162</f>
        <v>HA150</v>
      </c>
      <c r="D836" s="105">
        <f>IF(VLOOKUP(C836,'Agripp GRP Macros (EU, Asia) '!$A$10:$AG$649,32,0)="",0,VLOOKUP(C836,'Agripp GRP Macros (EU, Asia) '!$A$10:$AG$649,32,0))</f>
        <v>0</v>
      </c>
      <c r="E836" s="105">
        <v>835</v>
      </c>
      <c r="F836" s="106">
        <f>IF(VLOOKUP(C836,'Agripp GRP Macros (EU, Asia) '!$A$10:$AI$649,34,0)="",0,VLOOKUP(C836,'Agripp GRP Macros (EU, Asia) '!$A$10:$AI$649,34,0))</f>
        <v>0</v>
      </c>
      <c r="G836" s="107"/>
      <c r="H836" s="107"/>
      <c r="I836" s="107"/>
      <c r="J836" s="105" t="str">
        <f t="shared" si="148"/>
        <v/>
      </c>
      <c r="K836" s="105" t="str">
        <f t="shared" si="141"/>
        <v/>
      </c>
      <c r="L836" s="105" t="str">
        <f t="shared" si="142"/>
        <v/>
      </c>
      <c r="M836" s="105" t="str">
        <f t="shared" si="143"/>
        <v/>
      </c>
      <c r="N836" s="105" t="str">
        <f t="shared" si="144"/>
        <v/>
      </c>
      <c r="O836" s="105" t="str">
        <f t="shared" si="145"/>
        <v/>
      </c>
      <c r="P836" s="105" t="str">
        <f t="shared" si="146"/>
        <v/>
      </c>
      <c r="Q836" s="105" t="str">
        <f t="shared" si="147"/>
        <v/>
      </c>
      <c r="R836" s="105" t="str">
        <f t="shared" si="149"/>
        <v/>
      </c>
      <c r="S836" s="106" t="str">
        <f t="shared" si="150"/>
        <v/>
      </c>
      <c r="T836" s="105" t="str">
        <f t="shared" si="151"/>
        <v/>
      </c>
    </row>
    <row r="837" spans="1:20" ht="19.95" customHeight="1">
      <c r="A837" s="79" t="str">
        <f t="shared" si="140"/>
        <v/>
      </c>
      <c r="B837" s="104">
        <f>SUM($A$2:A837)</f>
        <v>0</v>
      </c>
      <c r="C837" s="105" t="str">
        <f>'Agripp GRP Macros (EU, Asia) '!A163</f>
        <v>HA151</v>
      </c>
      <c r="D837" s="105">
        <f>IF(VLOOKUP(C837,'Agripp GRP Macros (EU, Asia) '!$A$10:$AG$649,32,0)="",0,VLOOKUP(C837,'Agripp GRP Macros (EU, Asia) '!$A$10:$AG$649,32,0))</f>
        <v>0</v>
      </c>
      <c r="E837" s="105">
        <v>836</v>
      </c>
      <c r="F837" s="106">
        <f>IF(VLOOKUP(C837,'Agripp GRP Macros (EU, Asia) '!$A$10:$AI$649,34,0)="",0,VLOOKUP(C837,'Agripp GRP Macros (EU, Asia) '!$A$10:$AI$649,34,0))</f>
        <v>0</v>
      </c>
      <c r="G837" s="107"/>
      <c r="H837" s="107"/>
      <c r="I837" s="107"/>
      <c r="J837" s="105" t="str">
        <f t="shared" si="148"/>
        <v/>
      </c>
      <c r="K837" s="105" t="str">
        <f t="shared" si="141"/>
        <v/>
      </c>
      <c r="L837" s="105" t="str">
        <f t="shared" si="142"/>
        <v/>
      </c>
      <c r="M837" s="105" t="str">
        <f t="shared" si="143"/>
        <v/>
      </c>
      <c r="N837" s="105" t="str">
        <f t="shared" si="144"/>
        <v/>
      </c>
      <c r="O837" s="105" t="str">
        <f t="shared" si="145"/>
        <v/>
      </c>
      <c r="P837" s="105" t="str">
        <f t="shared" si="146"/>
        <v/>
      </c>
      <c r="Q837" s="105" t="str">
        <f t="shared" si="147"/>
        <v/>
      </c>
      <c r="R837" s="105" t="str">
        <f t="shared" si="149"/>
        <v/>
      </c>
      <c r="S837" s="106" t="str">
        <f t="shared" si="150"/>
        <v/>
      </c>
      <c r="T837" s="105" t="str">
        <f t="shared" si="151"/>
        <v/>
      </c>
    </row>
    <row r="838" spans="1:20" ht="19.95" customHeight="1">
      <c r="A838" s="79" t="str">
        <f t="shared" si="140"/>
        <v/>
      </c>
      <c r="B838" s="104">
        <f>SUM($A$2:A838)</f>
        <v>0</v>
      </c>
      <c r="C838" s="105" t="str">
        <f>'Agripp GRP Macros (EU, Asia) '!A164</f>
        <v>HA152</v>
      </c>
      <c r="D838" s="105">
        <f>IF(VLOOKUP(C838,'Agripp GRP Macros (EU, Asia) '!$A$10:$AG$649,32,0)="",0,VLOOKUP(C838,'Agripp GRP Macros (EU, Asia) '!$A$10:$AG$649,32,0))</f>
        <v>0</v>
      </c>
      <c r="E838" s="105">
        <v>837</v>
      </c>
      <c r="F838" s="106">
        <f>IF(VLOOKUP(C838,'Agripp GRP Macros (EU, Asia) '!$A$10:$AI$649,34,0)="",0,VLOOKUP(C838,'Agripp GRP Macros (EU, Asia) '!$A$10:$AI$649,34,0))</f>
        <v>0</v>
      </c>
      <c r="G838" s="107"/>
      <c r="H838" s="107"/>
      <c r="I838" s="107"/>
      <c r="J838" s="105" t="str">
        <f t="shared" si="148"/>
        <v/>
      </c>
      <c r="K838" s="105" t="str">
        <f t="shared" si="141"/>
        <v/>
      </c>
      <c r="L838" s="105" t="str">
        <f t="shared" si="142"/>
        <v/>
      </c>
      <c r="M838" s="105" t="str">
        <f t="shared" si="143"/>
        <v/>
      </c>
      <c r="N838" s="105" t="str">
        <f t="shared" si="144"/>
        <v/>
      </c>
      <c r="O838" s="105" t="str">
        <f t="shared" si="145"/>
        <v/>
      </c>
      <c r="P838" s="105" t="str">
        <f t="shared" si="146"/>
        <v/>
      </c>
      <c r="Q838" s="105" t="str">
        <f t="shared" si="147"/>
        <v/>
      </c>
      <c r="R838" s="105" t="str">
        <f t="shared" si="149"/>
        <v/>
      </c>
      <c r="S838" s="106" t="str">
        <f t="shared" si="150"/>
        <v/>
      </c>
      <c r="T838" s="105" t="str">
        <f t="shared" si="151"/>
        <v/>
      </c>
    </row>
    <row r="839" spans="1:20" ht="19.95" customHeight="1">
      <c r="A839" s="79" t="str">
        <f t="shared" si="140"/>
        <v/>
      </c>
      <c r="B839" s="104">
        <f>SUM($A$2:A839)</f>
        <v>0</v>
      </c>
      <c r="C839" s="105" t="str">
        <f>'Agripp GRP Macros (EU, Asia) '!A166</f>
        <v>HA153</v>
      </c>
      <c r="D839" s="105">
        <f>IF(VLOOKUP(C839,'Agripp GRP Macros (EU, Asia) '!$A$10:$AG$649,32,0)="",0,VLOOKUP(C839,'Agripp GRP Macros (EU, Asia) '!$A$10:$AG$649,32,0))</f>
        <v>0</v>
      </c>
      <c r="E839" s="105">
        <v>838</v>
      </c>
      <c r="F839" s="106">
        <f>IF(VLOOKUP(C839,'Agripp GRP Macros (EU, Asia) '!$A$10:$AI$649,34,0)="",0,VLOOKUP(C839,'Agripp GRP Macros (EU, Asia) '!$A$10:$AI$649,34,0))</f>
        <v>0</v>
      </c>
      <c r="G839" s="107"/>
      <c r="H839" s="107"/>
      <c r="I839" s="107"/>
      <c r="J839" s="105" t="str">
        <f t="shared" si="148"/>
        <v/>
      </c>
      <c r="K839" s="105" t="str">
        <f t="shared" si="141"/>
        <v/>
      </c>
      <c r="L839" s="105" t="str">
        <f t="shared" si="142"/>
        <v/>
      </c>
      <c r="M839" s="105" t="str">
        <f t="shared" si="143"/>
        <v/>
      </c>
      <c r="N839" s="105" t="str">
        <f t="shared" si="144"/>
        <v/>
      </c>
      <c r="O839" s="105" t="str">
        <f t="shared" si="145"/>
        <v/>
      </c>
      <c r="P839" s="105" t="str">
        <f t="shared" si="146"/>
        <v/>
      </c>
      <c r="Q839" s="105" t="str">
        <f t="shared" si="147"/>
        <v/>
      </c>
      <c r="R839" s="105" t="str">
        <f t="shared" si="149"/>
        <v/>
      </c>
      <c r="S839" s="106" t="str">
        <f t="shared" si="150"/>
        <v/>
      </c>
      <c r="T839" s="105" t="str">
        <f t="shared" si="151"/>
        <v/>
      </c>
    </row>
    <row r="840" spans="1:20" ht="19.95" customHeight="1">
      <c r="A840" s="79" t="str">
        <f t="shared" si="140"/>
        <v/>
      </c>
      <c r="B840" s="104">
        <f>SUM($A$2:A840)</f>
        <v>0</v>
      </c>
      <c r="C840" s="105" t="str">
        <f>'Agripp GRP Macros (EU, Asia) '!A167</f>
        <v>HA154</v>
      </c>
      <c r="D840" s="105">
        <f>IF(VLOOKUP(C840,'Agripp GRP Macros (EU, Asia) '!$A$10:$AG$649,32,0)="",0,VLOOKUP(C840,'Agripp GRP Macros (EU, Asia) '!$A$10:$AG$649,32,0))</f>
        <v>0</v>
      </c>
      <c r="E840" s="105">
        <v>839</v>
      </c>
      <c r="F840" s="106">
        <f>IF(VLOOKUP(C840,'Agripp GRP Macros (EU, Asia) '!$A$10:$AI$649,34,0)="",0,VLOOKUP(C840,'Agripp GRP Macros (EU, Asia) '!$A$10:$AI$649,34,0))</f>
        <v>0</v>
      </c>
      <c r="G840" s="107"/>
      <c r="H840" s="107"/>
      <c r="I840" s="107"/>
      <c r="J840" s="105" t="str">
        <f t="shared" si="148"/>
        <v/>
      </c>
      <c r="K840" s="105" t="str">
        <f t="shared" si="141"/>
        <v/>
      </c>
      <c r="L840" s="105" t="str">
        <f t="shared" si="142"/>
        <v/>
      </c>
      <c r="M840" s="105" t="str">
        <f t="shared" si="143"/>
        <v/>
      </c>
      <c r="N840" s="105" t="str">
        <f t="shared" si="144"/>
        <v/>
      </c>
      <c r="O840" s="105" t="str">
        <f t="shared" si="145"/>
        <v/>
      </c>
      <c r="P840" s="105" t="str">
        <f t="shared" si="146"/>
        <v/>
      </c>
      <c r="Q840" s="105" t="str">
        <f t="shared" si="147"/>
        <v/>
      </c>
      <c r="R840" s="105" t="str">
        <f t="shared" si="149"/>
        <v/>
      </c>
      <c r="S840" s="106" t="str">
        <f t="shared" si="150"/>
        <v/>
      </c>
      <c r="T840" s="105" t="str">
        <f t="shared" si="151"/>
        <v/>
      </c>
    </row>
    <row r="841" spans="1:20" ht="19.95" customHeight="1">
      <c r="A841" s="79" t="str">
        <f t="shared" si="140"/>
        <v/>
      </c>
      <c r="B841" s="104">
        <f>SUM($A$2:A841)</f>
        <v>0</v>
      </c>
      <c r="C841" s="105" t="str">
        <f>'Agripp GRP Macros (EU, Asia) '!A168</f>
        <v>HA155</v>
      </c>
      <c r="D841" s="105">
        <f>IF(VLOOKUP(C841,'Agripp GRP Macros (EU, Asia) '!$A$10:$AG$649,32,0)="",0,VLOOKUP(C841,'Agripp GRP Macros (EU, Asia) '!$A$10:$AG$649,32,0))</f>
        <v>0</v>
      </c>
      <c r="E841" s="105">
        <v>840</v>
      </c>
      <c r="F841" s="106">
        <f>IF(VLOOKUP(C841,'Agripp GRP Macros (EU, Asia) '!$A$10:$AI$649,34,0)="",0,VLOOKUP(C841,'Agripp GRP Macros (EU, Asia) '!$A$10:$AI$649,34,0))</f>
        <v>0</v>
      </c>
      <c r="G841" s="107"/>
      <c r="H841" s="107"/>
      <c r="I841" s="107"/>
      <c r="J841" s="105" t="str">
        <f t="shared" si="148"/>
        <v/>
      </c>
      <c r="K841" s="105" t="str">
        <f t="shared" si="141"/>
        <v/>
      </c>
      <c r="L841" s="105" t="str">
        <f t="shared" si="142"/>
        <v/>
      </c>
      <c r="M841" s="105" t="str">
        <f t="shared" si="143"/>
        <v/>
      </c>
      <c r="N841" s="105" t="str">
        <f t="shared" si="144"/>
        <v/>
      </c>
      <c r="O841" s="105" t="str">
        <f t="shared" si="145"/>
        <v/>
      </c>
      <c r="P841" s="105" t="str">
        <f t="shared" si="146"/>
        <v/>
      </c>
      <c r="Q841" s="105" t="str">
        <f t="shared" si="147"/>
        <v/>
      </c>
      <c r="R841" s="105" t="str">
        <f t="shared" si="149"/>
        <v/>
      </c>
      <c r="S841" s="106" t="str">
        <f t="shared" si="150"/>
        <v/>
      </c>
      <c r="T841" s="105" t="str">
        <f t="shared" si="151"/>
        <v/>
      </c>
    </row>
    <row r="842" spans="1:20" ht="19.95" customHeight="1">
      <c r="A842" s="79" t="str">
        <f t="shared" si="140"/>
        <v/>
      </c>
      <c r="B842" s="104">
        <f>SUM($A$2:A842)</f>
        <v>0</v>
      </c>
      <c r="C842" s="105" t="str">
        <f>'Agripp GRP Macros (EU, Asia) '!A169</f>
        <v>HA156</v>
      </c>
      <c r="D842" s="105">
        <f>IF(VLOOKUP(C842,'Agripp GRP Macros (EU, Asia) '!$A$10:$AG$649,32,0)="",0,VLOOKUP(C842,'Agripp GRP Macros (EU, Asia) '!$A$10:$AG$649,32,0))</f>
        <v>0</v>
      </c>
      <c r="E842" s="105">
        <v>841</v>
      </c>
      <c r="F842" s="106">
        <f>IF(VLOOKUP(C842,'Agripp GRP Macros (EU, Asia) '!$A$10:$AI$649,34,0)="",0,VLOOKUP(C842,'Agripp GRP Macros (EU, Asia) '!$A$10:$AI$649,34,0))</f>
        <v>0</v>
      </c>
      <c r="G842" s="107"/>
      <c r="H842" s="107"/>
      <c r="I842" s="107"/>
      <c r="J842" s="105" t="str">
        <f t="shared" si="148"/>
        <v/>
      </c>
      <c r="K842" s="105" t="str">
        <f t="shared" si="141"/>
        <v/>
      </c>
      <c r="L842" s="105" t="str">
        <f t="shared" si="142"/>
        <v/>
      </c>
      <c r="M842" s="105" t="str">
        <f t="shared" si="143"/>
        <v/>
      </c>
      <c r="N842" s="105" t="str">
        <f t="shared" si="144"/>
        <v/>
      </c>
      <c r="O842" s="105" t="str">
        <f t="shared" si="145"/>
        <v/>
      </c>
      <c r="P842" s="105" t="str">
        <f t="shared" si="146"/>
        <v/>
      </c>
      <c r="Q842" s="105" t="str">
        <f t="shared" si="147"/>
        <v/>
      </c>
      <c r="R842" s="105" t="str">
        <f t="shared" si="149"/>
        <v/>
      </c>
      <c r="S842" s="106" t="str">
        <f t="shared" si="150"/>
        <v/>
      </c>
      <c r="T842" s="105" t="str">
        <f t="shared" si="151"/>
        <v/>
      </c>
    </row>
    <row r="843" spans="1:20" ht="19.95" customHeight="1">
      <c r="A843" s="79" t="str">
        <f t="shared" si="140"/>
        <v/>
      </c>
      <c r="B843" s="104">
        <f>SUM($A$2:A843)</f>
        <v>0</v>
      </c>
      <c r="C843" s="105" t="str">
        <f>'Agripp GRP Macros (EU, Asia) '!A170</f>
        <v>HA157</v>
      </c>
      <c r="D843" s="105">
        <f>IF(VLOOKUP(C843,'Agripp GRP Macros (EU, Asia) '!$A$10:$AG$649,32,0)="",0,VLOOKUP(C843,'Agripp GRP Macros (EU, Asia) '!$A$10:$AG$649,32,0))</f>
        <v>0</v>
      </c>
      <c r="E843" s="105">
        <v>842</v>
      </c>
      <c r="F843" s="106">
        <f>IF(VLOOKUP(C843,'Agripp GRP Macros (EU, Asia) '!$A$10:$AI$649,34,0)="",0,VLOOKUP(C843,'Agripp GRP Macros (EU, Asia) '!$A$10:$AI$649,34,0))</f>
        <v>0</v>
      </c>
      <c r="G843" s="107"/>
      <c r="H843" s="107"/>
      <c r="I843" s="107"/>
      <c r="J843" s="105" t="str">
        <f t="shared" si="148"/>
        <v/>
      </c>
      <c r="K843" s="105" t="str">
        <f t="shared" si="141"/>
        <v/>
      </c>
      <c r="L843" s="105" t="str">
        <f t="shared" si="142"/>
        <v/>
      </c>
      <c r="M843" s="105" t="str">
        <f t="shared" si="143"/>
        <v/>
      </c>
      <c r="N843" s="105" t="str">
        <f t="shared" si="144"/>
        <v/>
      </c>
      <c r="O843" s="105" t="str">
        <f t="shared" si="145"/>
        <v/>
      </c>
      <c r="P843" s="105" t="str">
        <f t="shared" si="146"/>
        <v/>
      </c>
      <c r="Q843" s="105" t="str">
        <f t="shared" si="147"/>
        <v/>
      </c>
      <c r="R843" s="105" t="str">
        <f t="shared" si="149"/>
        <v/>
      </c>
      <c r="S843" s="106" t="str">
        <f t="shared" si="150"/>
        <v/>
      </c>
      <c r="T843" s="105" t="str">
        <f t="shared" si="151"/>
        <v/>
      </c>
    </row>
    <row r="844" spans="1:20" ht="19.95" customHeight="1">
      <c r="A844" s="79" t="str">
        <f t="shared" si="140"/>
        <v/>
      </c>
      <c r="B844" s="104">
        <f>SUM($A$2:A844)</f>
        <v>0</v>
      </c>
      <c r="C844" s="105" t="str">
        <f>'Agripp GRP Macros (EU, Asia) '!A171</f>
        <v>HA158</v>
      </c>
      <c r="D844" s="105">
        <f>IF(VLOOKUP(C844,'Agripp GRP Macros (EU, Asia) '!$A$10:$AG$649,32,0)="",0,VLOOKUP(C844,'Agripp GRP Macros (EU, Asia) '!$A$10:$AG$649,32,0))</f>
        <v>0</v>
      </c>
      <c r="E844" s="105">
        <v>843</v>
      </c>
      <c r="F844" s="106">
        <f>IF(VLOOKUP(C844,'Agripp GRP Macros (EU, Asia) '!$A$10:$AI$649,34,0)="",0,VLOOKUP(C844,'Agripp GRP Macros (EU, Asia) '!$A$10:$AI$649,34,0))</f>
        <v>0</v>
      </c>
      <c r="G844" s="107"/>
      <c r="H844" s="107"/>
      <c r="I844" s="107"/>
      <c r="J844" s="105" t="str">
        <f t="shared" si="148"/>
        <v/>
      </c>
      <c r="K844" s="105" t="str">
        <f t="shared" si="141"/>
        <v/>
      </c>
      <c r="L844" s="105" t="str">
        <f t="shared" si="142"/>
        <v/>
      </c>
      <c r="M844" s="105" t="str">
        <f t="shared" si="143"/>
        <v/>
      </c>
      <c r="N844" s="105" t="str">
        <f t="shared" si="144"/>
        <v/>
      </c>
      <c r="O844" s="105" t="str">
        <f t="shared" si="145"/>
        <v/>
      </c>
      <c r="P844" s="105" t="str">
        <f t="shared" si="146"/>
        <v/>
      </c>
      <c r="Q844" s="105" t="str">
        <f t="shared" si="147"/>
        <v/>
      </c>
      <c r="R844" s="105" t="str">
        <f t="shared" si="149"/>
        <v/>
      </c>
      <c r="S844" s="106" t="str">
        <f t="shared" si="150"/>
        <v/>
      </c>
      <c r="T844" s="105" t="str">
        <f t="shared" si="151"/>
        <v/>
      </c>
    </row>
    <row r="845" spans="1:20" ht="19.95" customHeight="1">
      <c r="A845" s="79" t="str">
        <f t="shared" si="140"/>
        <v/>
      </c>
      <c r="B845" s="104">
        <f>SUM($A$2:A845)</f>
        <v>0</v>
      </c>
      <c r="C845" s="105" t="str">
        <f>'Agripp GRP Macros (EU, Asia) '!A172</f>
        <v>HA159</v>
      </c>
      <c r="D845" s="105">
        <f>IF(VLOOKUP(C845,'Agripp GRP Macros (EU, Asia) '!$A$10:$AG$649,32,0)="",0,VLOOKUP(C845,'Agripp GRP Macros (EU, Asia) '!$A$10:$AG$649,32,0))</f>
        <v>0</v>
      </c>
      <c r="E845" s="105">
        <v>844</v>
      </c>
      <c r="F845" s="106">
        <f>IF(VLOOKUP(C845,'Agripp GRP Macros (EU, Asia) '!$A$10:$AI$649,34,0)="",0,VLOOKUP(C845,'Agripp GRP Macros (EU, Asia) '!$A$10:$AI$649,34,0))</f>
        <v>0</v>
      </c>
      <c r="G845" s="107"/>
      <c r="H845" s="107"/>
      <c r="I845" s="107"/>
      <c r="J845" s="105" t="str">
        <f t="shared" si="148"/>
        <v/>
      </c>
      <c r="K845" s="105" t="str">
        <f t="shared" si="141"/>
        <v/>
      </c>
      <c r="L845" s="105" t="str">
        <f t="shared" si="142"/>
        <v/>
      </c>
      <c r="M845" s="105" t="str">
        <f t="shared" si="143"/>
        <v/>
      </c>
      <c r="N845" s="105" t="str">
        <f t="shared" si="144"/>
        <v/>
      </c>
      <c r="O845" s="105" t="str">
        <f t="shared" si="145"/>
        <v/>
      </c>
      <c r="P845" s="105" t="str">
        <f t="shared" si="146"/>
        <v/>
      </c>
      <c r="Q845" s="105" t="str">
        <f t="shared" si="147"/>
        <v/>
      </c>
      <c r="R845" s="105" t="str">
        <f t="shared" si="149"/>
        <v/>
      </c>
      <c r="S845" s="106" t="str">
        <f t="shared" si="150"/>
        <v/>
      </c>
      <c r="T845" s="105" t="str">
        <f t="shared" si="151"/>
        <v/>
      </c>
    </row>
    <row r="846" spans="1:20" ht="19.95" customHeight="1">
      <c r="A846" s="79" t="str">
        <f t="shared" ref="A846:A909" si="152">IF(D846=0,"",1)</f>
        <v/>
      </c>
      <c r="B846" s="104">
        <f>SUM($A$2:A846)</f>
        <v>0</v>
      </c>
      <c r="C846" s="105" t="str">
        <f>'Agripp GRP Macros (EU, Asia) '!A173</f>
        <v>HA160</v>
      </c>
      <c r="D846" s="105">
        <f>IF(VLOOKUP(C846,'Agripp GRP Macros (EU, Asia) '!$A$10:$AG$649,32,0)="",0,VLOOKUP(C846,'Agripp GRP Macros (EU, Asia) '!$A$10:$AG$649,32,0))</f>
        <v>0</v>
      </c>
      <c r="E846" s="105">
        <v>845</v>
      </c>
      <c r="F846" s="106">
        <f>IF(VLOOKUP(C846,'Agripp GRP Macros (EU, Asia) '!$A$10:$AI$649,34,0)="",0,VLOOKUP(C846,'Agripp GRP Macros (EU, Asia) '!$A$10:$AI$649,34,0))</f>
        <v>0</v>
      </c>
      <c r="G846" s="107"/>
      <c r="H846" s="107"/>
      <c r="I846" s="107"/>
      <c r="J846" s="105" t="str">
        <f t="shared" si="148"/>
        <v/>
      </c>
      <c r="K846" s="105" t="str">
        <f t="shared" si="141"/>
        <v/>
      </c>
      <c r="L846" s="105" t="str">
        <f t="shared" si="142"/>
        <v/>
      </c>
      <c r="M846" s="105" t="str">
        <f t="shared" si="143"/>
        <v/>
      </c>
      <c r="N846" s="105" t="str">
        <f t="shared" si="144"/>
        <v/>
      </c>
      <c r="O846" s="105" t="str">
        <f t="shared" si="145"/>
        <v/>
      </c>
      <c r="P846" s="105" t="str">
        <f t="shared" si="146"/>
        <v/>
      </c>
      <c r="Q846" s="105" t="str">
        <f t="shared" si="147"/>
        <v/>
      </c>
      <c r="R846" s="105" t="str">
        <f t="shared" si="149"/>
        <v/>
      </c>
      <c r="S846" s="106" t="str">
        <f t="shared" si="150"/>
        <v/>
      </c>
      <c r="T846" s="105" t="str">
        <f t="shared" si="151"/>
        <v/>
      </c>
    </row>
    <row r="847" spans="1:20" ht="19.95" customHeight="1">
      <c r="A847" s="79" t="str">
        <f t="shared" si="152"/>
        <v/>
      </c>
      <c r="B847" s="104">
        <f>SUM($A$2:A847)</f>
        <v>0</v>
      </c>
      <c r="C847" s="105" t="str">
        <f>'Agripp GRP Macros (EU, Asia) '!A174</f>
        <v>HA161</v>
      </c>
      <c r="D847" s="105">
        <f>IF(VLOOKUP(C847,'Agripp GRP Macros (EU, Asia) '!$A$10:$AG$649,32,0)="",0,VLOOKUP(C847,'Agripp GRP Macros (EU, Asia) '!$A$10:$AG$649,32,0))</f>
        <v>0</v>
      </c>
      <c r="E847" s="105">
        <v>846</v>
      </c>
      <c r="F847" s="106">
        <f>IF(VLOOKUP(C847,'Agripp GRP Macros (EU, Asia) '!$A$10:$AI$649,34,0)="",0,VLOOKUP(C847,'Agripp GRP Macros (EU, Asia) '!$A$10:$AI$649,34,0))</f>
        <v>0</v>
      </c>
      <c r="G847" s="107"/>
      <c r="H847" s="107"/>
      <c r="I847" s="107"/>
      <c r="J847" s="105" t="str">
        <f t="shared" si="148"/>
        <v/>
      </c>
      <c r="K847" s="105" t="str">
        <f t="shared" si="141"/>
        <v/>
      </c>
      <c r="L847" s="105" t="str">
        <f t="shared" si="142"/>
        <v/>
      </c>
      <c r="M847" s="105" t="str">
        <f t="shared" si="143"/>
        <v/>
      </c>
      <c r="N847" s="105" t="str">
        <f t="shared" si="144"/>
        <v/>
      </c>
      <c r="O847" s="105" t="str">
        <f t="shared" si="145"/>
        <v/>
      </c>
      <c r="P847" s="105" t="str">
        <f t="shared" si="146"/>
        <v/>
      </c>
      <c r="Q847" s="105" t="str">
        <f t="shared" si="147"/>
        <v/>
      </c>
      <c r="R847" s="105" t="str">
        <f t="shared" si="149"/>
        <v/>
      </c>
      <c r="S847" s="106" t="str">
        <f t="shared" si="150"/>
        <v/>
      </c>
      <c r="T847" s="105" t="str">
        <f t="shared" si="151"/>
        <v/>
      </c>
    </row>
    <row r="848" spans="1:20" ht="19.95" customHeight="1">
      <c r="A848" s="79" t="str">
        <f t="shared" si="152"/>
        <v/>
      </c>
      <c r="B848" s="104">
        <f>SUM($A$2:A848)</f>
        <v>0</v>
      </c>
      <c r="C848" s="105" t="str">
        <f>'Agripp GRP Macros (EU, Asia) '!A175</f>
        <v>HA162</v>
      </c>
      <c r="D848" s="105">
        <f>IF(VLOOKUP(C848,'Agripp GRP Macros (EU, Asia) '!$A$10:$AG$649,32,0)="",0,VLOOKUP(C848,'Agripp GRP Macros (EU, Asia) '!$A$10:$AG$649,32,0))</f>
        <v>0</v>
      </c>
      <c r="E848" s="105">
        <v>847</v>
      </c>
      <c r="F848" s="106">
        <f>IF(VLOOKUP(C848,'Agripp GRP Macros (EU, Asia) '!$A$10:$AI$649,34,0)="",0,VLOOKUP(C848,'Agripp GRP Macros (EU, Asia) '!$A$10:$AI$649,34,0))</f>
        <v>0</v>
      </c>
      <c r="G848" s="107"/>
      <c r="H848" s="107"/>
      <c r="I848" s="107"/>
      <c r="J848" s="105" t="str">
        <f t="shared" si="148"/>
        <v/>
      </c>
      <c r="K848" s="105" t="str">
        <f t="shared" si="141"/>
        <v/>
      </c>
      <c r="L848" s="105" t="str">
        <f t="shared" si="142"/>
        <v/>
      </c>
      <c r="M848" s="105" t="str">
        <f t="shared" si="143"/>
        <v/>
      </c>
      <c r="N848" s="105" t="str">
        <f t="shared" si="144"/>
        <v/>
      </c>
      <c r="O848" s="105" t="str">
        <f t="shared" si="145"/>
        <v/>
      </c>
      <c r="P848" s="105" t="str">
        <f t="shared" si="146"/>
        <v/>
      </c>
      <c r="Q848" s="105" t="str">
        <f t="shared" si="147"/>
        <v/>
      </c>
      <c r="R848" s="105" t="str">
        <f t="shared" si="149"/>
        <v/>
      </c>
      <c r="S848" s="106" t="str">
        <f t="shared" si="150"/>
        <v/>
      </c>
      <c r="T848" s="105" t="str">
        <f t="shared" si="151"/>
        <v/>
      </c>
    </row>
    <row r="849" spans="1:20" ht="19.95" customHeight="1">
      <c r="A849" s="79" t="str">
        <f t="shared" si="152"/>
        <v/>
      </c>
      <c r="B849" s="104">
        <f>SUM($A$2:A849)</f>
        <v>0</v>
      </c>
      <c r="C849" s="105" t="str">
        <f>'Agripp GRP Macros (EU, Asia) '!A176</f>
        <v>HA163</v>
      </c>
      <c r="D849" s="105">
        <f>IF(VLOOKUP(C849,'Agripp GRP Macros (EU, Asia) '!$A$10:$AG$649,32,0)="",0,VLOOKUP(C849,'Agripp GRP Macros (EU, Asia) '!$A$10:$AG$649,32,0))</f>
        <v>0</v>
      </c>
      <c r="E849" s="105">
        <v>848</v>
      </c>
      <c r="F849" s="106">
        <f>IF(VLOOKUP(C849,'Agripp GRP Macros (EU, Asia) '!$A$10:$AI$649,34,0)="",0,VLOOKUP(C849,'Agripp GRP Macros (EU, Asia) '!$A$10:$AI$649,34,0))</f>
        <v>0</v>
      </c>
      <c r="G849" s="107"/>
      <c r="H849" s="107"/>
      <c r="I849" s="107"/>
      <c r="J849" s="105" t="str">
        <f t="shared" si="148"/>
        <v/>
      </c>
      <c r="K849" s="105" t="str">
        <f t="shared" si="141"/>
        <v/>
      </c>
      <c r="L849" s="105" t="str">
        <f t="shared" si="142"/>
        <v/>
      </c>
      <c r="M849" s="105" t="str">
        <f t="shared" si="143"/>
        <v/>
      </c>
      <c r="N849" s="105" t="str">
        <f t="shared" si="144"/>
        <v/>
      </c>
      <c r="O849" s="105" t="str">
        <f t="shared" si="145"/>
        <v/>
      </c>
      <c r="P849" s="105" t="str">
        <f t="shared" si="146"/>
        <v/>
      </c>
      <c r="Q849" s="105" t="str">
        <f t="shared" si="147"/>
        <v/>
      </c>
      <c r="R849" s="105" t="str">
        <f t="shared" si="149"/>
        <v/>
      </c>
      <c r="S849" s="106" t="str">
        <f t="shared" si="150"/>
        <v/>
      </c>
      <c r="T849" s="105" t="str">
        <f t="shared" si="151"/>
        <v/>
      </c>
    </row>
    <row r="850" spans="1:20" ht="19.95" customHeight="1">
      <c r="A850" s="79" t="str">
        <f t="shared" si="152"/>
        <v/>
      </c>
      <c r="B850" s="104">
        <f>SUM($A$2:A850)</f>
        <v>0</v>
      </c>
      <c r="C850" s="105" t="str">
        <f>'Agripp GRP Macros (EU, Asia) '!A177</f>
        <v>HA164</v>
      </c>
      <c r="D850" s="105">
        <f>IF(VLOOKUP(C850,'Agripp GRP Macros (EU, Asia) '!$A$10:$AG$649,32,0)="",0,VLOOKUP(C850,'Agripp GRP Macros (EU, Asia) '!$A$10:$AG$649,32,0))</f>
        <v>0</v>
      </c>
      <c r="E850" s="105">
        <v>849</v>
      </c>
      <c r="F850" s="106">
        <f>IF(VLOOKUP(C850,'Agripp GRP Macros (EU, Asia) '!$A$10:$AI$649,34,0)="",0,VLOOKUP(C850,'Agripp GRP Macros (EU, Asia) '!$A$10:$AI$649,34,0))</f>
        <v>0</v>
      </c>
      <c r="G850" s="107"/>
      <c r="H850" s="107"/>
      <c r="I850" s="107"/>
      <c r="J850" s="105" t="str">
        <f t="shared" si="148"/>
        <v/>
      </c>
      <c r="K850" s="105" t="str">
        <f t="shared" si="141"/>
        <v/>
      </c>
      <c r="L850" s="105" t="str">
        <f t="shared" si="142"/>
        <v/>
      </c>
      <c r="M850" s="105" t="str">
        <f t="shared" si="143"/>
        <v/>
      </c>
      <c r="N850" s="105" t="str">
        <f t="shared" si="144"/>
        <v/>
      </c>
      <c r="O850" s="105" t="str">
        <f t="shared" si="145"/>
        <v/>
      </c>
      <c r="P850" s="105" t="str">
        <f t="shared" si="146"/>
        <v/>
      </c>
      <c r="Q850" s="105" t="str">
        <f t="shared" si="147"/>
        <v/>
      </c>
      <c r="R850" s="105" t="str">
        <f t="shared" si="149"/>
        <v/>
      </c>
      <c r="S850" s="106" t="str">
        <f t="shared" si="150"/>
        <v/>
      </c>
      <c r="T850" s="105" t="str">
        <f t="shared" si="151"/>
        <v/>
      </c>
    </row>
    <row r="851" spans="1:20" ht="19.95" customHeight="1">
      <c r="A851" s="79" t="str">
        <f t="shared" si="152"/>
        <v/>
      </c>
      <c r="B851" s="104">
        <f>SUM($A$2:A851)</f>
        <v>0</v>
      </c>
      <c r="C851" s="105" t="str">
        <f>'Agripp GRP Macros (EU, Asia) '!A178</f>
        <v>HA165</v>
      </c>
      <c r="D851" s="105">
        <f>IF(VLOOKUP(C851,'Agripp GRP Macros (EU, Asia) '!$A$10:$AG$649,32,0)="",0,VLOOKUP(C851,'Agripp GRP Macros (EU, Asia) '!$A$10:$AG$649,32,0))</f>
        <v>0</v>
      </c>
      <c r="E851" s="105">
        <v>850</v>
      </c>
      <c r="F851" s="106">
        <f>IF(VLOOKUP(C851,'Agripp GRP Macros (EU, Asia) '!$A$10:$AI$649,34,0)="",0,VLOOKUP(C851,'Agripp GRP Macros (EU, Asia) '!$A$10:$AI$649,34,0))</f>
        <v>0</v>
      </c>
      <c r="G851" s="107"/>
      <c r="H851" s="107"/>
      <c r="I851" s="107"/>
      <c r="J851" s="105" t="str">
        <f t="shared" si="148"/>
        <v/>
      </c>
      <c r="K851" s="105" t="str">
        <f t="shared" si="141"/>
        <v/>
      </c>
      <c r="L851" s="105" t="str">
        <f t="shared" si="142"/>
        <v/>
      </c>
      <c r="M851" s="105" t="str">
        <f t="shared" si="143"/>
        <v/>
      </c>
      <c r="N851" s="105" t="str">
        <f t="shared" si="144"/>
        <v/>
      </c>
      <c r="O851" s="105" t="str">
        <f t="shared" si="145"/>
        <v/>
      </c>
      <c r="P851" s="105" t="str">
        <f t="shared" si="146"/>
        <v/>
      </c>
      <c r="Q851" s="105" t="str">
        <f t="shared" si="147"/>
        <v/>
      </c>
      <c r="R851" s="105" t="str">
        <f t="shared" si="149"/>
        <v/>
      </c>
      <c r="S851" s="106" t="str">
        <f t="shared" si="150"/>
        <v/>
      </c>
      <c r="T851" s="105" t="str">
        <f t="shared" si="151"/>
        <v/>
      </c>
    </row>
    <row r="852" spans="1:20" ht="19.95" customHeight="1">
      <c r="A852" s="79" t="str">
        <f t="shared" si="152"/>
        <v/>
      </c>
      <c r="B852" s="104">
        <f>SUM($A$2:A852)</f>
        <v>0</v>
      </c>
      <c r="C852" s="105" t="str">
        <f>'Agripp GRP Macros (EU, Asia) '!A179</f>
        <v>HA166</v>
      </c>
      <c r="D852" s="105">
        <f>IF(VLOOKUP(C852,'Agripp GRP Macros (EU, Asia) '!$A$10:$AG$649,32,0)="",0,VLOOKUP(C852,'Agripp GRP Macros (EU, Asia) '!$A$10:$AG$649,32,0))</f>
        <v>0</v>
      </c>
      <c r="E852" s="105">
        <v>851</v>
      </c>
      <c r="F852" s="106">
        <f>IF(VLOOKUP(C852,'Agripp GRP Macros (EU, Asia) '!$A$10:$AI$649,34,0)="",0,VLOOKUP(C852,'Agripp GRP Macros (EU, Asia) '!$A$10:$AI$649,34,0))</f>
        <v>0</v>
      </c>
      <c r="G852" s="107"/>
      <c r="H852" s="107"/>
      <c r="I852" s="107"/>
      <c r="J852" s="105" t="str">
        <f t="shared" si="148"/>
        <v/>
      </c>
      <c r="K852" s="105" t="str">
        <f t="shared" si="141"/>
        <v/>
      </c>
      <c r="L852" s="105" t="str">
        <f t="shared" si="142"/>
        <v/>
      </c>
      <c r="M852" s="105" t="str">
        <f t="shared" si="143"/>
        <v/>
      </c>
      <c r="N852" s="105" t="str">
        <f t="shared" si="144"/>
        <v/>
      </c>
      <c r="O852" s="105" t="str">
        <f t="shared" si="145"/>
        <v/>
      </c>
      <c r="P852" s="105" t="str">
        <f t="shared" si="146"/>
        <v/>
      </c>
      <c r="Q852" s="105" t="str">
        <f t="shared" si="147"/>
        <v/>
      </c>
      <c r="R852" s="105" t="str">
        <f t="shared" si="149"/>
        <v/>
      </c>
      <c r="S852" s="106" t="str">
        <f t="shared" si="150"/>
        <v/>
      </c>
      <c r="T852" s="105" t="str">
        <f t="shared" si="151"/>
        <v/>
      </c>
    </row>
    <row r="853" spans="1:20" ht="19.95" customHeight="1">
      <c r="A853" s="79" t="str">
        <f t="shared" si="152"/>
        <v/>
      </c>
      <c r="B853" s="104">
        <f>SUM($A$2:A853)</f>
        <v>0</v>
      </c>
      <c r="C853" s="105" t="str">
        <f>'Agripp GRP Macros (EU, Asia) '!A180</f>
        <v>HA167</v>
      </c>
      <c r="D853" s="105">
        <f>IF(VLOOKUP(C853,'Agripp GRP Macros (EU, Asia) '!$A$10:$AG$649,32,0)="",0,VLOOKUP(C853,'Agripp GRP Macros (EU, Asia) '!$A$10:$AG$649,32,0))</f>
        <v>0</v>
      </c>
      <c r="E853" s="105">
        <v>852</v>
      </c>
      <c r="F853" s="106">
        <f>IF(VLOOKUP(C853,'Agripp GRP Macros (EU, Asia) '!$A$10:$AI$649,34,0)="",0,VLOOKUP(C853,'Agripp GRP Macros (EU, Asia) '!$A$10:$AI$649,34,0))</f>
        <v>0</v>
      </c>
      <c r="G853" s="107"/>
      <c r="H853" s="107"/>
      <c r="I853" s="107"/>
      <c r="J853" s="105" t="str">
        <f t="shared" si="148"/>
        <v/>
      </c>
      <c r="K853" s="105" t="str">
        <f t="shared" si="141"/>
        <v/>
      </c>
      <c r="L853" s="105" t="str">
        <f t="shared" si="142"/>
        <v/>
      </c>
      <c r="M853" s="105" t="str">
        <f t="shared" si="143"/>
        <v/>
      </c>
      <c r="N853" s="105" t="str">
        <f t="shared" si="144"/>
        <v/>
      </c>
      <c r="O853" s="105" t="str">
        <f t="shared" si="145"/>
        <v/>
      </c>
      <c r="P853" s="105" t="str">
        <f t="shared" si="146"/>
        <v/>
      </c>
      <c r="Q853" s="105" t="str">
        <f t="shared" si="147"/>
        <v/>
      </c>
      <c r="R853" s="105" t="str">
        <f t="shared" si="149"/>
        <v/>
      </c>
      <c r="S853" s="106" t="str">
        <f t="shared" si="150"/>
        <v/>
      </c>
      <c r="T853" s="105" t="str">
        <f t="shared" si="151"/>
        <v/>
      </c>
    </row>
    <row r="854" spans="1:20" ht="19.95" customHeight="1">
      <c r="A854" s="79" t="str">
        <f t="shared" si="152"/>
        <v/>
      </c>
      <c r="B854" s="104">
        <f>SUM($A$2:A854)</f>
        <v>0</v>
      </c>
      <c r="C854" s="105" t="str">
        <f>'Agripp GRP Macros (EU, Asia) '!A181</f>
        <v>HA168</v>
      </c>
      <c r="D854" s="105">
        <f>IF(VLOOKUP(C854,'Agripp GRP Macros (EU, Asia) '!$A$10:$AG$649,32,0)="",0,VLOOKUP(C854,'Agripp GRP Macros (EU, Asia) '!$A$10:$AG$649,32,0))</f>
        <v>0</v>
      </c>
      <c r="E854" s="105">
        <v>853</v>
      </c>
      <c r="F854" s="106">
        <f>IF(VLOOKUP(C854,'Agripp GRP Macros (EU, Asia) '!$A$10:$AI$649,34,0)="",0,VLOOKUP(C854,'Agripp GRP Macros (EU, Asia) '!$A$10:$AI$649,34,0))</f>
        <v>0</v>
      </c>
      <c r="G854" s="107"/>
      <c r="H854" s="107"/>
      <c r="I854" s="107"/>
      <c r="J854" s="105" t="str">
        <f t="shared" si="148"/>
        <v/>
      </c>
      <c r="K854" s="105" t="str">
        <f t="shared" si="141"/>
        <v/>
      </c>
      <c r="L854" s="105" t="str">
        <f t="shared" si="142"/>
        <v/>
      </c>
      <c r="M854" s="105" t="str">
        <f t="shared" si="143"/>
        <v/>
      </c>
      <c r="N854" s="105" t="str">
        <f t="shared" si="144"/>
        <v/>
      </c>
      <c r="O854" s="105" t="str">
        <f t="shared" si="145"/>
        <v/>
      </c>
      <c r="P854" s="105" t="str">
        <f t="shared" si="146"/>
        <v/>
      </c>
      <c r="Q854" s="105" t="str">
        <f t="shared" si="147"/>
        <v/>
      </c>
      <c r="R854" s="105" t="str">
        <f t="shared" si="149"/>
        <v/>
      </c>
      <c r="S854" s="106" t="str">
        <f t="shared" si="150"/>
        <v/>
      </c>
      <c r="T854" s="105" t="str">
        <f t="shared" si="151"/>
        <v/>
      </c>
    </row>
    <row r="855" spans="1:20" ht="19.95" customHeight="1">
      <c r="A855" s="79" t="str">
        <f t="shared" si="152"/>
        <v/>
      </c>
      <c r="B855" s="104">
        <f>SUM($A$2:A855)</f>
        <v>0</v>
      </c>
      <c r="C855" s="105" t="str">
        <f>'Agripp GRP Macros (EU, Asia) '!A182</f>
        <v>HA169</v>
      </c>
      <c r="D855" s="105">
        <f>IF(VLOOKUP(C855,'Agripp GRP Macros (EU, Asia) '!$A$10:$AG$649,32,0)="",0,VLOOKUP(C855,'Agripp GRP Macros (EU, Asia) '!$A$10:$AG$649,32,0))</f>
        <v>0</v>
      </c>
      <c r="E855" s="105">
        <v>854</v>
      </c>
      <c r="F855" s="106">
        <f>IF(VLOOKUP(C855,'Agripp GRP Macros (EU, Asia) '!$A$10:$AI$649,34,0)="",0,VLOOKUP(C855,'Agripp GRP Macros (EU, Asia) '!$A$10:$AI$649,34,0))</f>
        <v>0</v>
      </c>
      <c r="G855" s="107"/>
      <c r="H855" s="107"/>
      <c r="I855" s="107"/>
      <c r="J855" s="105" t="str">
        <f t="shared" si="148"/>
        <v/>
      </c>
      <c r="K855" s="105" t="str">
        <f t="shared" si="141"/>
        <v/>
      </c>
      <c r="L855" s="105" t="str">
        <f t="shared" si="142"/>
        <v/>
      </c>
      <c r="M855" s="105" t="str">
        <f t="shared" si="143"/>
        <v/>
      </c>
      <c r="N855" s="105" t="str">
        <f t="shared" si="144"/>
        <v/>
      </c>
      <c r="O855" s="105" t="str">
        <f t="shared" si="145"/>
        <v/>
      </c>
      <c r="P855" s="105" t="str">
        <f t="shared" si="146"/>
        <v/>
      </c>
      <c r="Q855" s="105" t="str">
        <f t="shared" si="147"/>
        <v/>
      </c>
      <c r="R855" s="105" t="str">
        <f t="shared" si="149"/>
        <v/>
      </c>
      <c r="S855" s="106" t="str">
        <f t="shared" si="150"/>
        <v/>
      </c>
      <c r="T855" s="105" t="str">
        <f t="shared" si="151"/>
        <v/>
      </c>
    </row>
    <row r="856" spans="1:20" ht="19.95" customHeight="1">
      <c r="A856" s="79" t="str">
        <f t="shared" si="152"/>
        <v/>
      </c>
      <c r="B856" s="104">
        <f>SUM($A$2:A856)</f>
        <v>0</v>
      </c>
      <c r="C856" s="105" t="str">
        <f>'Agripp GRP Macros (EU, Asia) '!A183</f>
        <v>HA170</v>
      </c>
      <c r="D856" s="105">
        <f>IF(VLOOKUP(C856,'Agripp GRP Macros (EU, Asia) '!$A$10:$AG$649,32,0)="",0,VLOOKUP(C856,'Agripp GRP Macros (EU, Asia) '!$A$10:$AG$649,32,0))</f>
        <v>0</v>
      </c>
      <c r="E856" s="105">
        <v>855</v>
      </c>
      <c r="F856" s="106">
        <f>IF(VLOOKUP(C856,'Agripp GRP Macros (EU, Asia) '!$A$10:$AI$649,34,0)="",0,VLOOKUP(C856,'Agripp GRP Macros (EU, Asia) '!$A$10:$AI$649,34,0))</f>
        <v>0</v>
      </c>
      <c r="G856" s="107"/>
      <c r="H856" s="107"/>
      <c r="I856" s="107"/>
      <c r="J856" s="105" t="str">
        <f t="shared" si="148"/>
        <v/>
      </c>
      <c r="K856" s="105" t="str">
        <f t="shared" si="141"/>
        <v/>
      </c>
      <c r="L856" s="105" t="str">
        <f t="shared" si="142"/>
        <v/>
      </c>
      <c r="M856" s="105" t="str">
        <f t="shared" si="143"/>
        <v/>
      </c>
      <c r="N856" s="105" t="str">
        <f t="shared" si="144"/>
        <v/>
      </c>
      <c r="O856" s="105" t="str">
        <f t="shared" si="145"/>
        <v/>
      </c>
      <c r="P856" s="105" t="str">
        <f t="shared" si="146"/>
        <v/>
      </c>
      <c r="Q856" s="105" t="str">
        <f t="shared" si="147"/>
        <v/>
      </c>
      <c r="R856" s="105" t="str">
        <f t="shared" si="149"/>
        <v/>
      </c>
      <c r="S856" s="106" t="str">
        <f t="shared" si="150"/>
        <v/>
      </c>
      <c r="T856" s="105" t="str">
        <f t="shared" si="151"/>
        <v/>
      </c>
    </row>
    <row r="857" spans="1:20" ht="19.95" customHeight="1">
      <c r="A857" s="79" t="str">
        <f t="shared" si="152"/>
        <v/>
      </c>
      <c r="B857" s="104">
        <f>SUM($A$2:A857)</f>
        <v>0</v>
      </c>
      <c r="C857" s="105" t="str">
        <f>'Agripp GRP Macros (EU, Asia) '!A184</f>
        <v>HA171</v>
      </c>
      <c r="D857" s="105">
        <f>IF(VLOOKUP(C857,'Agripp GRP Macros (EU, Asia) '!$A$10:$AG$649,32,0)="",0,VLOOKUP(C857,'Agripp GRP Macros (EU, Asia) '!$A$10:$AG$649,32,0))</f>
        <v>0</v>
      </c>
      <c r="E857" s="105">
        <v>856</v>
      </c>
      <c r="F857" s="106">
        <f>IF(VLOOKUP(C857,'Agripp GRP Macros (EU, Asia) '!$A$10:$AI$649,34,0)="",0,VLOOKUP(C857,'Agripp GRP Macros (EU, Asia) '!$A$10:$AI$649,34,0))</f>
        <v>0</v>
      </c>
      <c r="G857" s="107"/>
      <c r="H857" s="107"/>
      <c r="I857" s="107"/>
      <c r="J857" s="105" t="str">
        <f t="shared" si="148"/>
        <v/>
      </c>
      <c r="K857" s="105" t="str">
        <f t="shared" si="141"/>
        <v/>
      </c>
      <c r="L857" s="105" t="str">
        <f t="shared" si="142"/>
        <v/>
      </c>
      <c r="M857" s="105" t="str">
        <f t="shared" si="143"/>
        <v/>
      </c>
      <c r="N857" s="105" t="str">
        <f t="shared" si="144"/>
        <v/>
      </c>
      <c r="O857" s="105" t="str">
        <f t="shared" si="145"/>
        <v/>
      </c>
      <c r="P857" s="105" t="str">
        <f t="shared" si="146"/>
        <v/>
      </c>
      <c r="Q857" s="105" t="str">
        <f t="shared" si="147"/>
        <v/>
      </c>
      <c r="R857" s="105" t="str">
        <f t="shared" si="149"/>
        <v/>
      </c>
      <c r="S857" s="106" t="str">
        <f t="shared" si="150"/>
        <v/>
      </c>
      <c r="T857" s="105" t="str">
        <f t="shared" si="151"/>
        <v/>
      </c>
    </row>
    <row r="858" spans="1:20" ht="19.95" customHeight="1">
      <c r="A858" s="79" t="str">
        <f t="shared" si="152"/>
        <v/>
      </c>
      <c r="B858" s="104">
        <f>SUM($A$2:A858)</f>
        <v>0</v>
      </c>
      <c r="C858" s="105" t="str">
        <f>'Agripp GRP Macros (EU, Asia) '!A185</f>
        <v>HA172</v>
      </c>
      <c r="D858" s="105">
        <f>IF(VLOOKUP(C858,'Agripp GRP Macros (EU, Asia) '!$A$10:$AG$649,32,0)="",0,VLOOKUP(C858,'Agripp GRP Macros (EU, Asia) '!$A$10:$AG$649,32,0))</f>
        <v>0</v>
      </c>
      <c r="E858" s="105">
        <v>857</v>
      </c>
      <c r="F858" s="106">
        <f>IF(VLOOKUP(C858,'Agripp GRP Macros (EU, Asia) '!$A$10:$AI$649,34,0)="",0,VLOOKUP(C858,'Agripp GRP Macros (EU, Asia) '!$A$10:$AI$649,34,0))</f>
        <v>0</v>
      </c>
      <c r="G858" s="107"/>
      <c r="H858" s="107"/>
      <c r="I858" s="107"/>
      <c r="J858" s="105" t="str">
        <f t="shared" si="148"/>
        <v/>
      </c>
      <c r="K858" s="105" t="str">
        <f t="shared" si="141"/>
        <v/>
      </c>
      <c r="L858" s="105" t="str">
        <f t="shared" si="142"/>
        <v/>
      </c>
      <c r="M858" s="105" t="str">
        <f t="shared" si="143"/>
        <v/>
      </c>
      <c r="N858" s="105" t="str">
        <f t="shared" si="144"/>
        <v/>
      </c>
      <c r="O858" s="105" t="str">
        <f t="shared" si="145"/>
        <v/>
      </c>
      <c r="P858" s="105" t="str">
        <f t="shared" si="146"/>
        <v/>
      </c>
      <c r="Q858" s="105" t="str">
        <f t="shared" si="147"/>
        <v/>
      </c>
      <c r="R858" s="105" t="str">
        <f t="shared" si="149"/>
        <v/>
      </c>
      <c r="S858" s="106" t="str">
        <f t="shared" si="150"/>
        <v/>
      </c>
      <c r="T858" s="105" t="str">
        <f t="shared" si="151"/>
        <v/>
      </c>
    </row>
    <row r="859" spans="1:20" ht="19.95" customHeight="1">
      <c r="A859" s="79" t="str">
        <f t="shared" si="152"/>
        <v/>
      </c>
      <c r="B859" s="104">
        <f>SUM($A$2:A859)</f>
        <v>0</v>
      </c>
      <c r="C859" s="105" t="str">
        <f>'Agripp GRP Macros (EU, Asia) '!A186</f>
        <v>HA173</v>
      </c>
      <c r="D859" s="105">
        <f>IF(VLOOKUP(C859,'Agripp GRP Macros (EU, Asia) '!$A$10:$AG$649,32,0)="",0,VLOOKUP(C859,'Agripp GRP Macros (EU, Asia) '!$A$10:$AG$649,32,0))</f>
        <v>0</v>
      </c>
      <c r="E859" s="105">
        <v>858</v>
      </c>
      <c r="F859" s="106">
        <f>IF(VLOOKUP(C859,'Agripp GRP Macros (EU, Asia) '!$A$10:$AI$649,34,0)="",0,VLOOKUP(C859,'Agripp GRP Macros (EU, Asia) '!$A$10:$AI$649,34,0))</f>
        <v>0</v>
      </c>
      <c r="G859" s="107"/>
      <c r="H859" s="107"/>
      <c r="I859" s="107"/>
      <c r="J859" s="105" t="str">
        <f t="shared" si="148"/>
        <v/>
      </c>
      <c r="K859" s="105" t="str">
        <f t="shared" si="141"/>
        <v/>
      </c>
      <c r="L859" s="105" t="str">
        <f t="shared" si="142"/>
        <v/>
      </c>
      <c r="M859" s="105" t="str">
        <f t="shared" si="143"/>
        <v/>
      </c>
      <c r="N859" s="105" t="str">
        <f t="shared" si="144"/>
        <v/>
      </c>
      <c r="O859" s="105" t="str">
        <f t="shared" si="145"/>
        <v/>
      </c>
      <c r="P859" s="105" t="str">
        <f t="shared" si="146"/>
        <v/>
      </c>
      <c r="Q859" s="105" t="str">
        <f t="shared" si="147"/>
        <v/>
      </c>
      <c r="R859" s="105" t="str">
        <f t="shared" si="149"/>
        <v/>
      </c>
      <c r="S859" s="106" t="str">
        <f t="shared" si="150"/>
        <v/>
      </c>
      <c r="T859" s="105" t="str">
        <f t="shared" si="151"/>
        <v/>
      </c>
    </row>
    <row r="860" spans="1:20" ht="19.95" customHeight="1">
      <c r="A860" s="79" t="str">
        <f t="shared" si="152"/>
        <v/>
      </c>
      <c r="B860" s="104">
        <f>SUM($A$2:A860)</f>
        <v>0</v>
      </c>
      <c r="C860" s="105" t="str">
        <f>'Agripp GRP Macros (EU, Asia) '!A187</f>
        <v>HA174</v>
      </c>
      <c r="D860" s="105">
        <f>IF(VLOOKUP(C860,'Agripp GRP Macros (EU, Asia) '!$A$10:$AG$649,32,0)="",0,VLOOKUP(C860,'Agripp GRP Macros (EU, Asia) '!$A$10:$AG$649,32,0))</f>
        <v>0</v>
      </c>
      <c r="E860" s="105">
        <v>859</v>
      </c>
      <c r="F860" s="106">
        <f>IF(VLOOKUP(C860,'Agripp GRP Macros (EU, Asia) '!$A$10:$AI$649,34,0)="",0,VLOOKUP(C860,'Agripp GRP Macros (EU, Asia) '!$A$10:$AI$649,34,0))</f>
        <v>0</v>
      </c>
      <c r="G860" s="107"/>
      <c r="H860" s="107"/>
      <c r="I860" s="107"/>
      <c r="J860" s="105" t="str">
        <f t="shared" si="148"/>
        <v/>
      </c>
      <c r="K860" s="105" t="str">
        <f t="shared" si="141"/>
        <v/>
      </c>
      <c r="L860" s="105" t="str">
        <f t="shared" si="142"/>
        <v/>
      </c>
      <c r="M860" s="105" t="str">
        <f t="shared" si="143"/>
        <v/>
      </c>
      <c r="N860" s="105" t="str">
        <f t="shared" si="144"/>
        <v/>
      </c>
      <c r="O860" s="105" t="str">
        <f t="shared" si="145"/>
        <v/>
      </c>
      <c r="P860" s="105" t="str">
        <f t="shared" si="146"/>
        <v/>
      </c>
      <c r="Q860" s="105" t="str">
        <f t="shared" si="147"/>
        <v/>
      </c>
      <c r="R860" s="105" t="str">
        <f t="shared" si="149"/>
        <v/>
      </c>
      <c r="S860" s="106" t="str">
        <f t="shared" si="150"/>
        <v/>
      </c>
      <c r="T860" s="105" t="str">
        <f t="shared" si="151"/>
        <v/>
      </c>
    </row>
    <row r="861" spans="1:20" ht="19.95" customHeight="1">
      <c r="A861" s="79" t="str">
        <f t="shared" si="152"/>
        <v/>
      </c>
      <c r="B861" s="104">
        <f>SUM($A$2:A861)</f>
        <v>0</v>
      </c>
      <c r="C861" s="105" t="str">
        <f>'Agripp GRP Macros (EU, Asia) '!A188</f>
        <v>HA175</v>
      </c>
      <c r="D861" s="105">
        <f>IF(VLOOKUP(C861,'Agripp GRP Macros (EU, Asia) '!$A$10:$AG$649,32,0)="",0,VLOOKUP(C861,'Agripp GRP Macros (EU, Asia) '!$A$10:$AG$649,32,0))</f>
        <v>0</v>
      </c>
      <c r="E861" s="105">
        <v>860</v>
      </c>
      <c r="F861" s="106">
        <f>IF(VLOOKUP(C861,'Agripp GRP Macros (EU, Asia) '!$A$10:$AI$649,34,0)="",0,VLOOKUP(C861,'Agripp GRP Macros (EU, Asia) '!$A$10:$AI$649,34,0))</f>
        <v>0</v>
      </c>
      <c r="G861" s="107"/>
      <c r="H861" s="107"/>
      <c r="I861" s="107"/>
      <c r="J861" s="105" t="str">
        <f t="shared" si="148"/>
        <v/>
      </c>
      <c r="K861" s="105" t="str">
        <f t="shared" si="141"/>
        <v/>
      </c>
      <c r="L861" s="105" t="str">
        <f t="shared" si="142"/>
        <v/>
      </c>
      <c r="M861" s="105" t="str">
        <f t="shared" si="143"/>
        <v/>
      </c>
      <c r="N861" s="105" t="str">
        <f t="shared" si="144"/>
        <v/>
      </c>
      <c r="O861" s="105" t="str">
        <f t="shared" si="145"/>
        <v/>
      </c>
      <c r="P861" s="105" t="str">
        <f t="shared" si="146"/>
        <v/>
      </c>
      <c r="Q861" s="105" t="str">
        <f t="shared" si="147"/>
        <v/>
      </c>
      <c r="R861" s="105" t="str">
        <f t="shared" si="149"/>
        <v/>
      </c>
      <c r="S861" s="106" t="str">
        <f t="shared" si="150"/>
        <v/>
      </c>
      <c r="T861" s="105" t="str">
        <f t="shared" si="151"/>
        <v/>
      </c>
    </row>
    <row r="862" spans="1:20" ht="19.95" customHeight="1">
      <c r="A862" s="79" t="str">
        <f t="shared" si="152"/>
        <v/>
      </c>
      <c r="B862" s="104">
        <f>SUM($A$2:A862)</f>
        <v>0</v>
      </c>
      <c r="C862" s="105" t="str">
        <f>'Agripp GRP Macros (EU, Asia) '!A189</f>
        <v>HA176</v>
      </c>
      <c r="D862" s="105">
        <f>IF(VLOOKUP(C862,'Agripp GRP Macros (EU, Asia) '!$A$10:$AG$649,32,0)="",0,VLOOKUP(C862,'Agripp GRP Macros (EU, Asia) '!$A$10:$AG$649,32,0))</f>
        <v>0</v>
      </c>
      <c r="E862" s="105">
        <v>861</v>
      </c>
      <c r="F862" s="106">
        <f>IF(VLOOKUP(C862,'Agripp GRP Macros (EU, Asia) '!$A$10:$AI$649,34,0)="",0,VLOOKUP(C862,'Agripp GRP Macros (EU, Asia) '!$A$10:$AI$649,34,0))</f>
        <v>0</v>
      </c>
      <c r="G862" s="107"/>
      <c r="H862" s="107"/>
      <c r="I862" s="107"/>
      <c r="J862" s="105" t="str">
        <f t="shared" si="148"/>
        <v/>
      </c>
      <c r="K862" s="105" t="str">
        <f t="shared" si="141"/>
        <v/>
      </c>
      <c r="L862" s="105" t="str">
        <f t="shared" si="142"/>
        <v/>
      </c>
      <c r="M862" s="105" t="str">
        <f t="shared" si="143"/>
        <v/>
      </c>
      <c r="N862" s="105" t="str">
        <f t="shared" si="144"/>
        <v/>
      </c>
      <c r="O862" s="105" t="str">
        <f t="shared" si="145"/>
        <v/>
      </c>
      <c r="P862" s="105" t="str">
        <f t="shared" si="146"/>
        <v/>
      </c>
      <c r="Q862" s="105" t="str">
        <f t="shared" si="147"/>
        <v/>
      </c>
      <c r="R862" s="105" t="str">
        <f t="shared" si="149"/>
        <v/>
      </c>
      <c r="S862" s="106" t="str">
        <f t="shared" si="150"/>
        <v/>
      </c>
      <c r="T862" s="105" t="str">
        <f t="shared" si="151"/>
        <v/>
      </c>
    </row>
    <row r="863" spans="1:20" ht="19.95" customHeight="1">
      <c r="A863" s="79" t="str">
        <f t="shared" si="152"/>
        <v/>
      </c>
      <c r="B863" s="104">
        <f>SUM($A$2:A863)</f>
        <v>0</v>
      </c>
      <c r="C863" s="105" t="str">
        <f>'Agripp GRP Macros (EU, Asia) '!A190</f>
        <v>HA177</v>
      </c>
      <c r="D863" s="105">
        <f>IF(VLOOKUP(C863,'Agripp GRP Macros (EU, Asia) '!$A$10:$AG$649,32,0)="",0,VLOOKUP(C863,'Agripp GRP Macros (EU, Asia) '!$A$10:$AG$649,32,0))</f>
        <v>0</v>
      </c>
      <c r="E863" s="105">
        <v>862</v>
      </c>
      <c r="F863" s="106">
        <f>IF(VLOOKUP(C863,'Agripp GRP Macros (EU, Asia) '!$A$10:$AI$649,34,0)="",0,VLOOKUP(C863,'Agripp GRP Macros (EU, Asia) '!$A$10:$AI$649,34,0))</f>
        <v>0</v>
      </c>
      <c r="G863" s="107"/>
      <c r="H863" s="107"/>
      <c r="I863" s="107"/>
      <c r="J863" s="105" t="str">
        <f t="shared" si="148"/>
        <v/>
      </c>
      <c r="K863" s="105" t="str">
        <f t="shared" si="141"/>
        <v/>
      </c>
      <c r="L863" s="105" t="str">
        <f t="shared" si="142"/>
        <v/>
      </c>
      <c r="M863" s="105" t="str">
        <f t="shared" si="143"/>
        <v/>
      </c>
      <c r="N863" s="105" t="str">
        <f t="shared" si="144"/>
        <v/>
      </c>
      <c r="O863" s="105" t="str">
        <f t="shared" si="145"/>
        <v/>
      </c>
      <c r="P863" s="105" t="str">
        <f t="shared" si="146"/>
        <v/>
      </c>
      <c r="Q863" s="105" t="str">
        <f t="shared" si="147"/>
        <v/>
      </c>
      <c r="R863" s="105" t="str">
        <f t="shared" si="149"/>
        <v/>
      </c>
      <c r="S863" s="106" t="str">
        <f t="shared" si="150"/>
        <v/>
      </c>
      <c r="T863" s="105" t="str">
        <f t="shared" si="151"/>
        <v/>
      </c>
    </row>
    <row r="864" spans="1:20" ht="19.95" customHeight="1">
      <c r="A864" s="79" t="str">
        <f t="shared" si="152"/>
        <v/>
      </c>
      <c r="B864" s="104">
        <f>SUM($A$2:A864)</f>
        <v>0</v>
      </c>
      <c r="C864" s="105" t="str">
        <f>'Agripp GRP Macros (EU, Asia) '!A191</f>
        <v>HA178</v>
      </c>
      <c r="D864" s="105">
        <f>IF(VLOOKUP(C864,'Agripp GRP Macros (EU, Asia) '!$A$10:$AG$649,32,0)="",0,VLOOKUP(C864,'Agripp GRP Macros (EU, Asia) '!$A$10:$AG$649,32,0))</f>
        <v>0</v>
      </c>
      <c r="E864" s="105">
        <v>863</v>
      </c>
      <c r="F864" s="106">
        <f>IF(VLOOKUP(C864,'Agripp GRP Macros (EU, Asia) '!$A$10:$AI$649,34,0)="",0,VLOOKUP(C864,'Agripp GRP Macros (EU, Asia) '!$A$10:$AI$649,34,0))</f>
        <v>0</v>
      </c>
      <c r="G864" s="107"/>
      <c r="H864" s="107"/>
      <c r="I864" s="107"/>
      <c r="J864" s="105" t="str">
        <f t="shared" si="148"/>
        <v/>
      </c>
      <c r="K864" s="105" t="str">
        <f t="shared" si="141"/>
        <v/>
      </c>
      <c r="L864" s="105" t="str">
        <f t="shared" si="142"/>
        <v/>
      </c>
      <c r="M864" s="105" t="str">
        <f t="shared" si="143"/>
        <v/>
      </c>
      <c r="N864" s="105" t="str">
        <f t="shared" si="144"/>
        <v/>
      </c>
      <c r="O864" s="105" t="str">
        <f t="shared" si="145"/>
        <v/>
      </c>
      <c r="P864" s="105" t="str">
        <f t="shared" si="146"/>
        <v/>
      </c>
      <c r="Q864" s="105" t="str">
        <f t="shared" si="147"/>
        <v/>
      </c>
      <c r="R864" s="105" t="str">
        <f t="shared" si="149"/>
        <v/>
      </c>
      <c r="S864" s="106" t="str">
        <f t="shared" si="150"/>
        <v/>
      </c>
      <c r="T864" s="105" t="str">
        <f t="shared" si="151"/>
        <v/>
      </c>
    </row>
    <row r="865" spans="1:20" ht="19.95" customHeight="1">
      <c r="A865" s="79" t="str">
        <f t="shared" si="152"/>
        <v/>
      </c>
      <c r="B865" s="104">
        <f>SUM($A$2:A865)</f>
        <v>0</v>
      </c>
      <c r="C865" s="105" t="str">
        <f>'Agripp GRP Macros (EU, Asia) '!A192</f>
        <v>HA179</v>
      </c>
      <c r="D865" s="105">
        <f>IF(VLOOKUP(C865,'Agripp GRP Macros (EU, Asia) '!$A$10:$AG$649,32,0)="",0,VLOOKUP(C865,'Agripp GRP Macros (EU, Asia) '!$A$10:$AG$649,32,0))</f>
        <v>0</v>
      </c>
      <c r="E865" s="105">
        <v>864</v>
      </c>
      <c r="F865" s="106">
        <f>IF(VLOOKUP(C865,'Agripp GRP Macros (EU, Asia) '!$A$10:$AI$649,34,0)="",0,VLOOKUP(C865,'Agripp GRP Macros (EU, Asia) '!$A$10:$AI$649,34,0))</f>
        <v>0</v>
      </c>
      <c r="G865" s="107"/>
      <c r="H865" s="107"/>
      <c r="I865" s="107"/>
      <c r="J865" s="105" t="str">
        <f t="shared" si="148"/>
        <v/>
      </c>
      <c r="K865" s="105" t="str">
        <f t="shared" si="141"/>
        <v/>
      </c>
      <c r="L865" s="105" t="str">
        <f t="shared" si="142"/>
        <v/>
      </c>
      <c r="M865" s="105" t="str">
        <f t="shared" si="143"/>
        <v/>
      </c>
      <c r="N865" s="105" t="str">
        <f t="shared" si="144"/>
        <v/>
      </c>
      <c r="O865" s="105" t="str">
        <f t="shared" si="145"/>
        <v/>
      </c>
      <c r="P865" s="105" t="str">
        <f t="shared" si="146"/>
        <v/>
      </c>
      <c r="Q865" s="105" t="str">
        <f t="shared" si="147"/>
        <v/>
      </c>
      <c r="R865" s="105" t="str">
        <f t="shared" si="149"/>
        <v/>
      </c>
      <c r="S865" s="106" t="str">
        <f t="shared" si="150"/>
        <v/>
      </c>
      <c r="T865" s="105" t="str">
        <f t="shared" si="151"/>
        <v/>
      </c>
    </row>
    <row r="866" spans="1:20" ht="19.95" customHeight="1">
      <c r="A866" s="79" t="str">
        <f t="shared" si="152"/>
        <v/>
      </c>
      <c r="B866" s="104">
        <f>SUM($A$2:A866)</f>
        <v>0</v>
      </c>
      <c r="C866" s="105" t="str">
        <f>'Agripp GRP Macros (EU, Asia) '!A193</f>
        <v>HA180</v>
      </c>
      <c r="D866" s="105">
        <f>IF(VLOOKUP(C866,'Agripp GRP Macros (EU, Asia) '!$A$10:$AG$649,32,0)="",0,VLOOKUP(C866,'Agripp GRP Macros (EU, Asia) '!$A$10:$AG$649,32,0))</f>
        <v>0</v>
      </c>
      <c r="E866" s="105">
        <v>865</v>
      </c>
      <c r="F866" s="106">
        <f>IF(VLOOKUP(C866,'Agripp GRP Macros (EU, Asia) '!$A$10:$AI$649,34,0)="",0,VLOOKUP(C866,'Agripp GRP Macros (EU, Asia) '!$A$10:$AI$649,34,0))</f>
        <v>0</v>
      </c>
      <c r="G866" s="107"/>
      <c r="H866" s="107"/>
      <c r="I866" s="107"/>
      <c r="J866" s="105" t="str">
        <f t="shared" si="148"/>
        <v/>
      </c>
      <c r="K866" s="105" t="str">
        <f t="shared" si="141"/>
        <v/>
      </c>
      <c r="L866" s="105" t="str">
        <f t="shared" si="142"/>
        <v/>
      </c>
      <c r="M866" s="105" t="str">
        <f t="shared" si="143"/>
        <v/>
      </c>
      <c r="N866" s="105" t="str">
        <f t="shared" si="144"/>
        <v/>
      </c>
      <c r="O866" s="105" t="str">
        <f t="shared" si="145"/>
        <v/>
      </c>
      <c r="P866" s="105" t="str">
        <f t="shared" si="146"/>
        <v/>
      </c>
      <c r="Q866" s="105" t="str">
        <f t="shared" si="147"/>
        <v/>
      </c>
      <c r="R866" s="105" t="str">
        <f t="shared" si="149"/>
        <v/>
      </c>
      <c r="S866" s="106" t="str">
        <f t="shared" si="150"/>
        <v/>
      </c>
      <c r="T866" s="105" t="str">
        <f t="shared" si="151"/>
        <v/>
      </c>
    </row>
    <row r="867" spans="1:20" ht="19.95" customHeight="1">
      <c r="A867" s="79" t="str">
        <f t="shared" si="152"/>
        <v/>
      </c>
      <c r="B867" s="104">
        <f>SUM($A$2:A867)</f>
        <v>0</v>
      </c>
      <c r="C867" s="105" t="str">
        <f>'Agripp GRP Macros (EU, Asia) '!A194</f>
        <v>HA181</v>
      </c>
      <c r="D867" s="105">
        <f>IF(VLOOKUP(C867,'Agripp GRP Macros (EU, Asia) '!$A$10:$AG$649,32,0)="",0,VLOOKUP(C867,'Agripp GRP Macros (EU, Asia) '!$A$10:$AG$649,32,0))</f>
        <v>0</v>
      </c>
      <c r="E867" s="105">
        <v>866</v>
      </c>
      <c r="F867" s="106">
        <f>IF(VLOOKUP(C867,'Agripp GRP Macros (EU, Asia) '!$A$10:$AI$649,34,0)="",0,VLOOKUP(C867,'Agripp GRP Macros (EU, Asia) '!$A$10:$AI$649,34,0))</f>
        <v>0</v>
      </c>
      <c r="G867" s="107"/>
      <c r="H867" s="107"/>
      <c r="I867" s="107"/>
      <c r="J867" s="105" t="str">
        <f t="shared" si="148"/>
        <v/>
      </c>
      <c r="K867" s="105" t="str">
        <f t="shared" si="141"/>
        <v/>
      </c>
      <c r="L867" s="105" t="str">
        <f t="shared" si="142"/>
        <v/>
      </c>
      <c r="M867" s="105" t="str">
        <f t="shared" si="143"/>
        <v/>
      </c>
      <c r="N867" s="105" t="str">
        <f t="shared" si="144"/>
        <v/>
      </c>
      <c r="O867" s="105" t="str">
        <f t="shared" si="145"/>
        <v/>
      </c>
      <c r="P867" s="105" t="str">
        <f t="shared" si="146"/>
        <v/>
      </c>
      <c r="Q867" s="105" t="str">
        <f t="shared" si="147"/>
        <v/>
      </c>
      <c r="R867" s="105" t="str">
        <f t="shared" si="149"/>
        <v/>
      </c>
      <c r="S867" s="106" t="str">
        <f t="shared" si="150"/>
        <v/>
      </c>
      <c r="T867" s="105" t="str">
        <f t="shared" si="151"/>
        <v/>
      </c>
    </row>
    <row r="868" spans="1:20" ht="19.95" customHeight="1">
      <c r="A868" s="79" t="str">
        <f t="shared" si="152"/>
        <v/>
      </c>
      <c r="B868" s="104">
        <f>SUM($A$2:A868)</f>
        <v>0</v>
      </c>
      <c r="C868" s="105" t="str">
        <f>'Agripp GRP Macros (EU, Asia) '!A195</f>
        <v>HA182</v>
      </c>
      <c r="D868" s="105">
        <f>IF(VLOOKUP(C868,'Agripp GRP Macros (EU, Asia) '!$A$10:$AG$649,32,0)="",0,VLOOKUP(C868,'Agripp GRP Macros (EU, Asia) '!$A$10:$AG$649,32,0))</f>
        <v>0</v>
      </c>
      <c r="E868" s="105">
        <v>867</v>
      </c>
      <c r="F868" s="106">
        <f>IF(VLOOKUP(C868,'Agripp GRP Macros (EU, Asia) '!$A$10:$AI$649,34,0)="",0,VLOOKUP(C868,'Agripp GRP Macros (EU, Asia) '!$A$10:$AI$649,34,0))</f>
        <v>0</v>
      </c>
      <c r="G868" s="107"/>
      <c r="H868" s="107"/>
      <c r="I868" s="107"/>
      <c r="J868" s="105" t="str">
        <f t="shared" si="148"/>
        <v/>
      </c>
      <c r="K868" s="105" t="str">
        <f t="shared" si="141"/>
        <v/>
      </c>
      <c r="L868" s="105" t="str">
        <f t="shared" si="142"/>
        <v/>
      </c>
      <c r="M868" s="105" t="str">
        <f t="shared" si="143"/>
        <v/>
      </c>
      <c r="N868" s="105" t="str">
        <f t="shared" si="144"/>
        <v/>
      </c>
      <c r="O868" s="105" t="str">
        <f t="shared" si="145"/>
        <v/>
      </c>
      <c r="P868" s="105" t="str">
        <f t="shared" si="146"/>
        <v/>
      </c>
      <c r="Q868" s="105" t="str">
        <f t="shared" si="147"/>
        <v/>
      </c>
      <c r="R868" s="105" t="str">
        <f t="shared" si="149"/>
        <v/>
      </c>
      <c r="S868" s="106" t="str">
        <f t="shared" si="150"/>
        <v/>
      </c>
      <c r="T868" s="105" t="str">
        <f t="shared" si="151"/>
        <v/>
      </c>
    </row>
    <row r="869" spans="1:20" ht="19.95" customHeight="1">
      <c r="A869" s="79" t="str">
        <f t="shared" si="152"/>
        <v/>
      </c>
      <c r="B869" s="104">
        <f>SUM($A$2:A869)</f>
        <v>0</v>
      </c>
      <c r="C869" s="105" t="str">
        <f>'Agripp GRP Macros (EU, Asia) '!A196</f>
        <v>HA183</v>
      </c>
      <c r="D869" s="105">
        <f>IF(VLOOKUP(C869,'Agripp GRP Macros (EU, Asia) '!$A$10:$AG$649,32,0)="",0,VLOOKUP(C869,'Agripp GRP Macros (EU, Asia) '!$A$10:$AG$649,32,0))</f>
        <v>0</v>
      </c>
      <c r="E869" s="105">
        <v>868</v>
      </c>
      <c r="F869" s="106">
        <f>IF(VLOOKUP(C869,'Agripp GRP Macros (EU, Asia) '!$A$10:$AI$649,34,0)="",0,VLOOKUP(C869,'Agripp GRP Macros (EU, Asia) '!$A$10:$AI$649,34,0))</f>
        <v>0</v>
      </c>
      <c r="G869" s="107"/>
      <c r="H869" s="107"/>
      <c r="I869" s="107"/>
      <c r="J869" s="105" t="str">
        <f t="shared" si="148"/>
        <v/>
      </c>
      <c r="K869" s="105" t="str">
        <f t="shared" si="141"/>
        <v/>
      </c>
      <c r="L869" s="105" t="str">
        <f t="shared" si="142"/>
        <v/>
      </c>
      <c r="M869" s="105" t="str">
        <f t="shared" si="143"/>
        <v/>
      </c>
      <c r="N869" s="105" t="str">
        <f t="shared" si="144"/>
        <v/>
      </c>
      <c r="O869" s="105" t="str">
        <f t="shared" si="145"/>
        <v/>
      </c>
      <c r="P869" s="105" t="str">
        <f t="shared" si="146"/>
        <v/>
      </c>
      <c r="Q869" s="105" t="str">
        <f t="shared" si="147"/>
        <v/>
      </c>
      <c r="R869" s="105" t="str">
        <f t="shared" si="149"/>
        <v/>
      </c>
      <c r="S869" s="106" t="str">
        <f t="shared" si="150"/>
        <v/>
      </c>
      <c r="T869" s="105" t="str">
        <f t="shared" si="151"/>
        <v/>
      </c>
    </row>
    <row r="870" spans="1:20" ht="19.95" customHeight="1">
      <c r="A870" s="79" t="str">
        <f t="shared" si="152"/>
        <v/>
      </c>
      <c r="B870" s="104">
        <f>SUM($A$2:A870)</f>
        <v>0</v>
      </c>
      <c r="C870" s="105" t="str">
        <f>'Agripp GRP Macros (EU, Asia) '!A197</f>
        <v>HA184</v>
      </c>
      <c r="D870" s="105">
        <f>IF(VLOOKUP(C870,'Agripp GRP Macros (EU, Asia) '!$A$10:$AG$649,32,0)="",0,VLOOKUP(C870,'Agripp GRP Macros (EU, Asia) '!$A$10:$AG$649,32,0))</f>
        <v>0</v>
      </c>
      <c r="E870" s="105">
        <v>869</v>
      </c>
      <c r="F870" s="106">
        <f>IF(VLOOKUP(C870,'Agripp GRP Macros (EU, Asia) '!$A$10:$AI$649,34,0)="",0,VLOOKUP(C870,'Agripp GRP Macros (EU, Asia) '!$A$10:$AI$649,34,0))</f>
        <v>0</v>
      </c>
      <c r="G870" s="107"/>
      <c r="H870" s="107"/>
      <c r="I870" s="107"/>
      <c r="J870" s="105" t="str">
        <f t="shared" si="148"/>
        <v/>
      </c>
      <c r="K870" s="105" t="str">
        <f t="shared" si="141"/>
        <v/>
      </c>
      <c r="L870" s="105" t="str">
        <f t="shared" si="142"/>
        <v/>
      </c>
      <c r="M870" s="105" t="str">
        <f t="shared" si="143"/>
        <v/>
      </c>
      <c r="N870" s="105" t="str">
        <f t="shared" si="144"/>
        <v/>
      </c>
      <c r="O870" s="105" t="str">
        <f t="shared" si="145"/>
        <v/>
      </c>
      <c r="P870" s="105" t="str">
        <f t="shared" si="146"/>
        <v/>
      </c>
      <c r="Q870" s="105" t="str">
        <f t="shared" si="147"/>
        <v/>
      </c>
      <c r="R870" s="105" t="str">
        <f t="shared" si="149"/>
        <v/>
      </c>
      <c r="S870" s="106" t="str">
        <f t="shared" si="150"/>
        <v/>
      </c>
      <c r="T870" s="105" t="str">
        <f t="shared" si="151"/>
        <v/>
      </c>
    </row>
    <row r="871" spans="1:20" ht="19.95" customHeight="1">
      <c r="A871" s="79" t="str">
        <f t="shared" si="152"/>
        <v/>
      </c>
      <c r="B871" s="104">
        <f>SUM($A$2:A871)</f>
        <v>0</v>
      </c>
      <c r="C871" s="105" t="str">
        <f>'Agripp GRP Macros (EU, Asia) '!A198</f>
        <v>HA185</v>
      </c>
      <c r="D871" s="105">
        <f>IF(VLOOKUP(C871,'Agripp GRP Macros (EU, Asia) '!$A$10:$AG$649,32,0)="",0,VLOOKUP(C871,'Agripp GRP Macros (EU, Asia) '!$A$10:$AG$649,32,0))</f>
        <v>0</v>
      </c>
      <c r="E871" s="105">
        <v>870</v>
      </c>
      <c r="F871" s="106">
        <f>IF(VLOOKUP(C871,'Agripp GRP Macros (EU, Asia) '!$A$10:$AI$649,34,0)="",0,VLOOKUP(C871,'Agripp GRP Macros (EU, Asia) '!$A$10:$AI$649,34,0))</f>
        <v>0</v>
      </c>
      <c r="G871" s="107"/>
      <c r="H871" s="107"/>
      <c r="I871" s="107"/>
      <c r="J871" s="105" t="str">
        <f t="shared" si="148"/>
        <v/>
      </c>
      <c r="K871" s="105" t="str">
        <f t="shared" si="141"/>
        <v/>
      </c>
      <c r="L871" s="105" t="str">
        <f t="shared" si="142"/>
        <v/>
      </c>
      <c r="M871" s="105" t="str">
        <f t="shared" si="143"/>
        <v/>
      </c>
      <c r="N871" s="105" t="str">
        <f t="shared" si="144"/>
        <v/>
      </c>
      <c r="O871" s="105" t="str">
        <f t="shared" si="145"/>
        <v/>
      </c>
      <c r="P871" s="105" t="str">
        <f t="shared" si="146"/>
        <v/>
      </c>
      <c r="Q871" s="105" t="str">
        <f t="shared" si="147"/>
        <v/>
      </c>
      <c r="R871" s="105" t="str">
        <f t="shared" si="149"/>
        <v/>
      </c>
      <c r="S871" s="106" t="str">
        <f t="shared" si="150"/>
        <v/>
      </c>
      <c r="T871" s="105" t="str">
        <f t="shared" si="151"/>
        <v/>
      </c>
    </row>
    <row r="872" spans="1:20" ht="19.95" customHeight="1">
      <c r="A872" s="79" t="str">
        <f t="shared" si="152"/>
        <v/>
      </c>
      <c r="B872" s="104">
        <f>SUM($A$2:A872)</f>
        <v>0</v>
      </c>
      <c r="C872" s="105" t="str">
        <f>'Agripp GRP Macros (EU, Asia) '!A199</f>
        <v>HA186</v>
      </c>
      <c r="D872" s="105">
        <f>IF(VLOOKUP(C872,'Agripp GRP Macros (EU, Asia) '!$A$10:$AG$649,32,0)="",0,VLOOKUP(C872,'Agripp GRP Macros (EU, Asia) '!$A$10:$AG$649,32,0))</f>
        <v>0</v>
      </c>
      <c r="E872" s="105">
        <v>871</v>
      </c>
      <c r="F872" s="106">
        <f>IF(VLOOKUP(C872,'Agripp GRP Macros (EU, Asia) '!$A$10:$AI$649,34,0)="",0,VLOOKUP(C872,'Agripp GRP Macros (EU, Asia) '!$A$10:$AI$649,34,0))</f>
        <v>0</v>
      </c>
      <c r="G872" s="107"/>
      <c r="H872" s="107"/>
      <c r="I872" s="107"/>
      <c r="J872" s="105" t="str">
        <f t="shared" si="148"/>
        <v/>
      </c>
      <c r="K872" s="105" t="str">
        <f t="shared" ref="K872:K935" si="153">IF(ISERROR(VLOOKUP($J872,TableauDatanew,4,0)),"",VLOOKUP($J872,TableauDatanew,4,0))</f>
        <v/>
      </c>
      <c r="L872" s="105" t="str">
        <f t="shared" ref="L872:L935" si="154">IF(ISERROR(VLOOKUP($J872,TableauDatanew,5,0)),"",VLOOKUP($J872,TableauDatanew,5,0))</f>
        <v/>
      </c>
      <c r="M872" s="105" t="str">
        <f t="shared" ref="M872:M935" si="155">IF(ISERROR(VLOOKUP($J872,TableauDatanew,6,0)),"",VLOOKUP($J872,TableauDatanew,6,0))</f>
        <v/>
      </c>
      <c r="N872" s="105" t="str">
        <f t="shared" ref="N872:N935" si="156">IF(ISERROR(VLOOKUP($J872,TableauDatanew,13,0)),"",VLOOKUP($J872,TableauDatanew,13,0))</f>
        <v/>
      </c>
      <c r="O872" s="105" t="str">
        <f t="shared" ref="O872:O935" si="157">IF(ISERROR(VLOOKUP($J872,TableauDatanew,11,0)),"",VLOOKUP($J872,TableauDatanew,11,0))</f>
        <v/>
      </c>
      <c r="P872" s="105" t="str">
        <f t="shared" ref="P872:P935" si="158">IF(ISERROR(VLOOKUP($J872,TableauDatanew,8,0)),"",VLOOKUP($J872,TableauDatanew,8,0))</f>
        <v/>
      </c>
      <c r="Q872" s="105" t="str">
        <f t="shared" ref="Q872:Q935" si="159">IF(ISERROR(VLOOKUP($J872,TableauDatanew,10,0)),"",VLOOKUP($J872,TableauDatanew,10,0))</f>
        <v/>
      </c>
      <c r="R872" s="105" t="str">
        <f t="shared" si="149"/>
        <v/>
      </c>
      <c r="S872" s="106" t="str">
        <f t="shared" si="150"/>
        <v/>
      </c>
      <c r="T872" s="105" t="str">
        <f t="shared" si="151"/>
        <v/>
      </c>
    </row>
    <row r="873" spans="1:20" ht="19.95" customHeight="1">
      <c r="A873" s="79" t="str">
        <f t="shared" si="152"/>
        <v/>
      </c>
      <c r="B873" s="104">
        <f>SUM($A$2:A873)</f>
        <v>0</v>
      </c>
      <c r="C873" s="105" t="str">
        <f>'Agripp GRP Macros (EU, Asia) '!A200</f>
        <v>HA187</v>
      </c>
      <c r="D873" s="105">
        <f>IF(VLOOKUP(C873,'Agripp GRP Macros (EU, Asia) '!$A$10:$AG$649,32,0)="",0,VLOOKUP(C873,'Agripp GRP Macros (EU, Asia) '!$A$10:$AG$649,32,0))</f>
        <v>0</v>
      </c>
      <c r="E873" s="105">
        <v>872</v>
      </c>
      <c r="F873" s="106">
        <f>IF(VLOOKUP(C873,'Agripp GRP Macros (EU, Asia) '!$A$10:$AI$649,34,0)="",0,VLOOKUP(C873,'Agripp GRP Macros (EU, Asia) '!$A$10:$AI$649,34,0))</f>
        <v>0</v>
      </c>
      <c r="G873" s="107"/>
      <c r="H873" s="107"/>
      <c r="I873" s="107"/>
      <c r="J873" s="105" t="str">
        <f t="shared" si="148"/>
        <v/>
      </c>
      <c r="K873" s="105" t="str">
        <f t="shared" si="153"/>
        <v/>
      </c>
      <c r="L873" s="105" t="str">
        <f t="shared" si="154"/>
        <v/>
      </c>
      <c r="M873" s="105" t="str">
        <f t="shared" si="155"/>
        <v/>
      </c>
      <c r="N873" s="105" t="str">
        <f t="shared" si="156"/>
        <v/>
      </c>
      <c r="O873" s="105" t="str">
        <f t="shared" si="157"/>
        <v/>
      </c>
      <c r="P873" s="105" t="str">
        <f t="shared" si="158"/>
        <v/>
      </c>
      <c r="Q873" s="105" t="str">
        <f t="shared" si="159"/>
        <v/>
      </c>
      <c r="R873" s="105" t="str">
        <f t="shared" si="149"/>
        <v/>
      </c>
      <c r="S873" s="106" t="str">
        <f t="shared" si="150"/>
        <v/>
      </c>
      <c r="T873" s="105" t="str">
        <f t="shared" si="151"/>
        <v/>
      </c>
    </row>
    <row r="874" spans="1:20" ht="19.95" customHeight="1">
      <c r="A874" s="79" t="str">
        <f t="shared" si="152"/>
        <v/>
      </c>
      <c r="B874" s="104">
        <f>SUM($A$2:A874)</f>
        <v>0</v>
      </c>
      <c r="C874" s="105" t="str">
        <f>'Agripp GRP Macros (EU, Asia) '!A201</f>
        <v>HA188</v>
      </c>
      <c r="D874" s="105">
        <f>IF(VLOOKUP(C874,'Agripp GRP Macros (EU, Asia) '!$A$10:$AG$649,32,0)="",0,VLOOKUP(C874,'Agripp GRP Macros (EU, Asia) '!$A$10:$AG$649,32,0))</f>
        <v>0</v>
      </c>
      <c r="E874" s="105">
        <v>873</v>
      </c>
      <c r="F874" s="106">
        <f>IF(VLOOKUP(C874,'Agripp GRP Macros (EU, Asia) '!$A$10:$AI$649,34,0)="",0,VLOOKUP(C874,'Agripp GRP Macros (EU, Asia) '!$A$10:$AI$649,34,0))</f>
        <v>0</v>
      </c>
      <c r="G874" s="107"/>
      <c r="H874" s="107"/>
      <c r="I874" s="107"/>
      <c r="J874" s="105" t="str">
        <f t="shared" si="148"/>
        <v/>
      </c>
      <c r="K874" s="105" t="str">
        <f t="shared" si="153"/>
        <v/>
      </c>
      <c r="L874" s="105" t="str">
        <f t="shared" si="154"/>
        <v/>
      </c>
      <c r="M874" s="105" t="str">
        <f t="shared" si="155"/>
        <v/>
      </c>
      <c r="N874" s="105" t="str">
        <f t="shared" si="156"/>
        <v/>
      </c>
      <c r="O874" s="105" t="str">
        <f t="shared" si="157"/>
        <v/>
      </c>
      <c r="P874" s="105" t="str">
        <f t="shared" si="158"/>
        <v/>
      </c>
      <c r="Q874" s="105" t="str">
        <f t="shared" si="159"/>
        <v/>
      </c>
      <c r="R874" s="105" t="str">
        <f t="shared" si="149"/>
        <v/>
      </c>
      <c r="S874" s="106" t="str">
        <f t="shared" si="150"/>
        <v/>
      </c>
      <c r="T874" s="105" t="str">
        <f t="shared" si="151"/>
        <v/>
      </c>
    </row>
    <row r="875" spans="1:20" ht="19.95" customHeight="1">
      <c r="A875" s="79" t="str">
        <f t="shared" si="152"/>
        <v/>
      </c>
      <c r="B875" s="104">
        <f>SUM($A$2:A875)</f>
        <v>0</v>
      </c>
      <c r="C875" s="105" t="str">
        <f>'Agripp GRP Macros (EU, Asia) '!A203</f>
        <v>HA189</v>
      </c>
      <c r="D875" s="105">
        <f>IF(VLOOKUP(C875,'Agripp GRP Macros (EU, Asia) '!$A$10:$AG$649,32,0)="",0,VLOOKUP(C875,'Agripp GRP Macros (EU, Asia) '!$A$10:$AG$649,32,0))</f>
        <v>0</v>
      </c>
      <c r="E875" s="105">
        <v>874</v>
      </c>
      <c r="F875" s="106">
        <f>IF(VLOOKUP(C875,'Agripp GRP Macros (EU, Asia) '!$A$10:$AI$649,34,0)="",0,VLOOKUP(C875,'Agripp GRP Macros (EU, Asia) '!$A$10:$AI$649,34,0))</f>
        <v>0</v>
      </c>
      <c r="G875" s="107"/>
      <c r="H875" s="107"/>
      <c r="I875" s="107"/>
      <c r="J875" s="105" t="str">
        <f t="shared" si="148"/>
        <v/>
      </c>
      <c r="K875" s="105" t="str">
        <f t="shared" si="153"/>
        <v/>
      </c>
      <c r="L875" s="105" t="str">
        <f t="shared" si="154"/>
        <v/>
      </c>
      <c r="M875" s="105" t="str">
        <f t="shared" si="155"/>
        <v/>
      </c>
      <c r="N875" s="105" t="str">
        <f t="shared" si="156"/>
        <v/>
      </c>
      <c r="O875" s="105" t="str">
        <f t="shared" si="157"/>
        <v/>
      </c>
      <c r="P875" s="105" t="str">
        <f t="shared" si="158"/>
        <v/>
      </c>
      <c r="Q875" s="105" t="str">
        <f t="shared" si="159"/>
        <v/>
      </c>
      <c r="R875" s="105" t="str">
        <f t="shared" si="149"/>
        <v/>
      </c>
      <c r="S875" s="106" t="str">
        <f t="shared" si="150"/>
        <v/>
      </c>
      <c r="T875" s="105" t="str">
        <f t="shared" si="151"/>
        <v/>
      </c>
    </row>
    <row r="876" spans="1:20" ht="19.95" customHeight="1">
      <c r="A876" s="79" t="str">
        <f t="shared" si="152"/>
        <v/>
      </c>
      <c r="B876" s="104">
        <f>SUM($A$2:A876)</f>
        <v>0</v>
      </c>
      <c r="C876" s="105" t="str">
        <f>'Agripp GRP Macros (EU, Asia) '!A204</f>
        <v>HA190</v>
      </c>
      <c r="D876" s="105">
        <f>IF(VLOOKUP(C876,'Agripp GRP Macros (EU, Asia) '!$A$10:$AG$649,32,0)="",0,VLOOKUP(C876,'Agripp GRP Macros (EU, Asia) '!$A$10:$AG$649,32,0))</f>
        <v>0</v>
      </c>
      <c r="E876" s="105">
        <v>875</v>
      </c>
      <c r="F876" s="106">
        <f>IF(VLOOKUP(C876,'Agripp GRP Macros (EU, Asia) '!$A$10:$AI$649,34,0)="",0,VLOOKUP(C876,'Agripp GRP Macros (EU, Asia) '!$A$10:$AI$649,34,0))</f>
        <v>0</v>
      </c>
      <c r="G876" s="107"/>
      <c r="H876" s="107"/>
      <c r="I876" s="107"/>
      <c r="J876" s="105" t="str">
        <f t="shared" si="148"/>
        <v/>
      </c>
      <c r="K876" s="105" t="str">
        <f t="shared" si="153"/>
        <v/>
      </c>
      <c r="L876" s="105" t="str">
        <f t="shared" si="154"/>
        <v/>
      </c>
      <c r="M876" s="105" t="str">
        <f t="shared" si="155"/>
        <v/>
      </c>
      <c r="N876" s="105" t="str">
        <f t="shared" si="156"/>
        <v/>
      </c>
      <c r="O876" s="105" t="str">
        <f t="shared" si="157"/>
        <v/>
      </c>
      <c r="P876" s="105" t="str">
        <f t="shared" si="158"/>
        <v/>
      </c>
      <c r="Q876" s="105" t="str">
        <f t="shared" si="159"/>
        <v/>
      </c>
      <c r="R876" s="105" t="str">
        <f t="shared" si="149"/>
        <v/>
      </c>
      <c r="S876" s="106" t="str">
        <f t="shared" si="150"/>
        <v/>
      </c>
      <c r="T876" s="105" t="str">
        <f t="shared" si="151"/>
        <v/>
      </c>
    </row>
    <row r="877" spans="1:20" ht="19.95" customHeight="1">
      <c r="A877" s="79" t="str">
        <f t="shared" si="152"/>
        <v/>
      </c>
      <c r="B877" s="104">
        <f>SUM($A$2:A877)</f>
        <v>0</v>
      </c>
      <c r="C877" s="105" t="str">
        <f>'Agripp GRP Macros (EU, Asia) '!A205</f>
        <v>HA191</v>
      </c>
      <c r="D877" s="105">
        <f>IF(VLOOKUP(C877,'Agripp GRP Macros (EU, Asia) '!$A$10:$AG$649,32,0)="",0,VLOOKUP(C877,'Agripp GRP Macros (EU, Asia) '!$A$10:$AG$649,32,0))</f>
        <v>0</v>
      </c>
      <c r="E877" s="105">
        <v>876</v>
      </c>
      <c r="F877" s="106">
        <f>IF(VLOOKUP(C877,'Agripp GRP Macros (EU, Asia) '!$A$10:$AI$649,34,0)="",0,VLOOKUP(C877,'Agripp GRP Macros (EU, Asia) '!$A$10:$AI$649,34,0))</f>
        <v>0</v>
      </c>
      <c r="G877" s="107"/>
      <c r="H877" s="107"/>
      <c r="I877" s="107"/>
      <c r="J877" s="105" t="str">
        <f t="shared" si="148"/>
        <v/>
      </c>
      <c r="K877" s="105" t="str">
        <f t="shared" si="153"/>
        <v/>
      </c>
      <c r="L877" s="105" t="str">
        <f t="shared" si="154"/>
        <v/>
      </c>
      <c r="M877" s="105" t="str">
        <f t="shared" si="155"/>
        <v/>
      </c>
      <c r="N877" s="105" t="str">
        <f t="shared" si="156"/>
        <v/>
      </c>
      <c r="O877" s="105" t="str">
        <f t="shared" si="157"/>
        <v/>
      </c>
      <c r="P877" s="105" t="str">
        <f t="shared" si="158"/>
        <v/>
      </c>
      <c r="Q877" s="105" t="str">
        <f t="shared" si="159"/>
        <v/>
      </c>
      <c r="R877" s="105" t="str">
        <f t="shared" si="149"/>
        <v/>
      </c>
      <c r="S877" s="106" t="str">
        <f t="shared" si="150"/>
        <v/>
      </c>
      <c r="T877" s="105" t="str">
        <f t="shared" si="151"/>
        <v/>
      </c>
    </row>
    <row r="878" spans="1:20" ht="19.95" customHeight="1">
      <c r="A878" s="79" t="str">
        <f t="shared" si="152"/>
        <v/>
      </c>
      <c r="B878" s="104">
        <f>SUM($A$2:A878)</f>
        <v>0</v>
      </c>
      <c r="C878" s="105" t="str">
        <f>'Agripp GRP Macros (EU, Asia) '!A206</f>
        <v>HA192</v>
      </c>
      <c r="D878" s="105">
        <f>IF(VLOOKUP(C878,'Agripp GRP Macros (EU, Asia) '!$A$10:$AG$649,32,0)="",0,VLOOKUP(C878,'Agripp GRP Macros (EU, Asia) '!$A$10:$AG$649,32,0))</f>
        <v>0</v>
      </c>
      <c r="E878" s="105">
        <v>877</v>
      </c>
      <c r="F878" s="106">
        <f>IF(VLOOKUP(C878,'Agripp GRP Macros (EU, Asia) '!$A$10:$AI$649,34,0)="",0,VLOOKUP(C878,'Agripp GRP Macros (EU, Asia) '!$A$10:$AI$649,34,0))</f>
        <v>0</v>
      </c>
      <c r="G878" s="107"/>
      <c r="H878" s="107"/>
      <c r="I878" s="107"/>
      <c r="J878" s="105" t="str">
        <f t="shared" si="148"/>
        <v/>
      </c>
      <c r="K878" s="105" t="str">
        <f t="shared" si="153"/>
        <v/>
      </c>
      <c r="L878" s="105" t="str">
        <f t="shared" si="154"/>
        <v/>
      </c>
      <c r="M878" s="105" t="str">
        <f t="shared" si="155"/>
        <v/>
      </c>
      <c r="N878" s="105" t="str">
        <f t="shared" si="156"/>
        <v/>
      </c>
      <c r="O878" s="105" t="str">
        <f t="shared" si="157"/>
        <v/>
      </c>
      <c r="P878" s="105" t="str">
        <f t="shared" si="158"/>
        <v/>
      </c>
      <c r="Q878" s="105" t="str">
        <f t="shared" si="159"/>
        <v/>
      </c>
      <c r="R878" s="105" t="str">
        <f t="shared" si="149"/>
        <v/>
      </c>
      <c r="S878" s="106" t="str">
        <f t="shared" si="150"/>
        <v/>
      </c>
      <c r="T878" s="105" t="str">
        <f t="shared" si="151"/>
        <v/>
      </c>
    </row>
    <row r="879" spans="1:20" ht="19.95" customHeight="1">
      <c r="A879" s="79" t="str">
        <f t="shared" si="152"/>
        <v/>
      </c>
      <c r="B879" s="104">
        <f>SUM($A$2:A879)</f>
        <v>0</v>
      </c>
      <c r="C879" s="105" t="str">
        <f>'Agripp GRP Macros (EU, Asia) '!A207</f>
        <v>HA193</v>
      </c>
      <c r="D879" s="105">
        <f>IF(VLOOKUP(C879,'Agripp GRP Macros (EU, Asia) '!$A$10:$AG$649,32,0)="",0,VLOOKUP(C879,'Agripp GRP Macros (EU, Asia) '!$A$10:$AG$649,32,0))</f>
        <v>0</v>
      </c>
      <c r="E879" s="105">
        <v>878</v>
      </c>
      <c r="F879" s="106">
        <f>IF(VLOOKUP(C879,'Agripp GRP Macros (EU, Asia) '!$A$10:$AI$649,34,0)="",0,VLOOKUP(C879,'Agripp GRP Macros (EU, Asia) '!$A$10:$AI$649,34,0))</f>
        <v>0</v>
      </c>
      <c r="G879" s="107"/>
      <c r="H879" s="107"/>
      <c r="I879" s="107"/>
      <c r="J879" s="105" t="str">
        <f t="shared" si="148"/>
        <v/>
      </c>
      <c r="K879" s="105" t="str">
        <f t="shared" si="153"/>
        <v/>
      </c>
      <c r="L879" s="105" t="str">
        <f t="shared" si="154"/>
        <v/>
      </c>
      <c r="M879" s="105" t="str">
        <f t="shared" si="155"/>
        <v/>
      </c>
      <c r="N879" s="105" t="str">
        <f t="shared" si="156"/>
        <v/>
      </c>
      <c r="O879" s="105" t="str">
        <f t="shared" si="157"/>
        <v/>
      </c>
      <c r="P879" s="105" t="str">
        <f t="shared" si="158"/>
        <v/>
      </c>
      <c r="Q879" s="105" t="str">
        <f t="shared" si="159"/>
        <v/>
      </c>
      <c r="R879" s="105" t="str">
        <f t="shared" si="149"/>
        <v/>
      </c>
      <c r="S879" s="106" t="str">
        <f t="shared" si="150"/>
        <v/>
      </c>
      <c r="T879" s="105" t="str">
        <f t="shared" si="151"/>
        <v/>
      </c>
    </row>
    <row r="880" spans="1:20" ht="19.95" customHeight="1">
      <c r="A880" s="79" t="str">
        <f t="shared" si="152"/>
        <v/>
      </c>
      <c r="B880" s="104">
        <f>SUM($A$2:A880)</f>
        <v>0</v>
      </c>
      <c r="C880" s="105" t="str">
        <f>'Agripp GRP Macros (EU, Asia) '!A208</f>
        <v>HA194</v>
      </c>
      <c r="D880" s="105">
        <f>IF(VLOOKUP(C880,'Agripp GRP Macros (EU, Asia) '!$A$10:$AG$649,32,0)="",0,VLOOKUP(C880,'Agripp GRP Macros (EU, Asia) '!$A$10:$AG$649,32,0))</f>
        <v>0</v>
      </c>
      <c r="E880" s="105">
        <v>879</v>
      </c>
      <c r="F880" s="106">
        <f>IF(VLOOKUP(C880,'Agripp GRP Macros (EU, Asia) '!$A$10:$AI$649,34,0)="",0,VLOOKUP(C880,'Agripp GRP Macros (EU, Asia) '!$A$10:$AI$649,34,0))</f>
        <v>0</v>
      </c>
      <c r="G880" s="107"/>
      <c r="H880" s="107"/>
      <c r="I880" s="107"/>
      <c r="J880" s="105" t="str">
        <f t="shared" si="148"/>
        <v/>
      </c>
      <c r="K880" s="105" t="str">
        <f t="shared" si="153"/>
        <v/>
      </c>
      <c r="L880" s="105" t="str">
        <f t="shared" si="154"/>
        <v/>
      </c>
      <c r="M880" s="105" t="str">
        <f t="shared" si="155"/>
        <v/>
      </c>
      <c r="N880" s="105" t="str">
        <f t="shared" si="156"/>
        <v/>
      </c>
      <c r="O880" s="105" t="str">
        <f t="shared" si="157"/>
        <v/>
      </c>
      <c r="P880" s="105" t="str">
        <f t="shared" si="158"/>
        <v/>
      </c>
      <c r="Q880" s="105" t="str">
        <f t="shared" si="159"/>
        <v/>
      </c>
      <c r="R880" s="105" t="str">
        <f t="shared" si="149"/>
        <v/>
      </c>
      <c r="S880" s="106" t="str">
        <f t="shared" si="150"/>
        <v/>
      </c>
      <c r="T880" s="105" t="str">
        <f t="shared" si="151"/>
        <v/>
      </c>
    </row>
    <row r="881" spans="1:20" ht="19.95" customHeight="1">
      <c r="A881" s="79" t="str">
        <f t="shared" si="152"/>
        <v/>
      </c>
      <c r="B881" s="104">
        <f>SUM($A$2:A881)</f>
        <v>0</v>
      </c>
      <c r="C881" s="105" t="str">
        <f>'Agripp GRP Macros (EU, Asia) '!A209</f>
        <v>HA195</v>
      </c>
      <c r="D881" s="105">
        <f>IF(VLOOKUP(C881,'Agripp GRP Macros (EU, Asia) '!$A$10:$AG$649,32,0)="",0,VLOOKUP(C881,'Agripp GRP Macros (EU, Asia) '!$A$10:$AG$649,32,0))</f>
        <v>0</v>
      </c>
      <c r="E881" s="105">
        <v>880</v>
      </c>
      <c r="F881" s="106">
        <f>IF(VLOOKUP(C881,'Agripp GRP Macros (EU, Asia) '!$A$10:$AI$649,34,0)="",0,VLOOKUP(C881,'Agripp GRP Macros (EU, Asia) '!$A$10:$AI$649,34,0))</f>
        <v>0</v>
      </c>
      <c r="G881" s="107"/>
      <c r="H881" s="107"/>
      <c r="I881" s="107"/>
      <c r="J881" s="105" t="str">
        <f t="shared" si="148"/>
        <v/>
      </c>
      <c r="K881" s="105" t="str">
        <f t="shared" si="153"/>
        <v/>
      </c>
      <c r="L881" s="105" t="str">
        <f t="shared" si="154"/>
        <v/>
      </c>
      <c r="M881" s="105" t="str">
        <f t="shared" si="155"/>
        <v/>
      </c>
      <c r="N881" s="105" t="str">
        <f t="shared" si="156"/>
        <v/>
      </c>
      <c r="O881" s="105" t="str">
        <f t="shared" si="157"/>
        <v/>
      </c>
      <c r="P881" s="105" t="str">
        <f t="shared" si="158"/>
        <v/>
      </c>
      <c r="Q881" s="105" t="str">
        <f t="shared" si="159"/>
        <v/>
      </c>
      <c r="R881" s="105" t="str">
        <f t="shared" si="149"/>
        <v/>
      </c>
      <c r="S881" s="106" t="str">
        <f t="shared" si="150"/>
        <v/>
      </c>
      <c r="T881" s="105" t="str">
        <f t="shared" si="151"/>
        <v/>
      </c>
    </row>
    <row r="882" spans="1:20" ht="19.95" customHeight="1">
      <c r="A882" s="79" t="str">
        <f t="shared" si="152"/>
        <v/>
      </c>
      <c r="B882" s="104">
        <f>SUM($A$2:A882)</f>
        <v>0</v>
      </c>
      <c r="C882" s="105" t="str">
        <f>'Agripp GRP Macros (EU, Asia) '!A210</f>
        <v>HA196</v>
      </c>
      <c r="D882" s="105">
        <f>IF(VLOOKUP(C882,'Agripp GRP Macros (EU, Asia) '!$A$10:$AG$649,32,0)="",0,VLOOKUP(C882,'Agripp GRP Macros (EU, Asia) '!$A$10:$AG$649,32,0))</f>
        <v>0</v>
      </c>
      <c r="E882" s="105">
        <v>881</v>
      </c>
      <c r="F882" s="106">
        <f>IF(VLOOKUP(C882,'Agripp GRP Macros (EU, Asia) '!$A$10:$AI$649,34,0)="",0,VLOOKUP(C882,'Agripp GRP Macros (EU, Asia) '!$A$10:$AI$649,34,0))</f>
        <v>0</v>
      </c>
      <c r="G882" s="107"/>
      <c r="H882" s="107"/>
      <c r="I882" s="107"/>
      <c r="J882" s="105" t="str">
        <f t="shared" si="148"/>
        <v/>
      </c>
      <c r="K882" s="105" t="str">
        <f t="shared" si="153"/>
        <v/>
      </c>
      <c r="L882" s="105" t="str">
        <f t="shared" si="154"/>
        <v/>
      </c>
      <c r="M882" s="105" t="str">
        <f t="shared" si="155"/>
        <v/>
      </c>
      <c r="N882" s="105" t="str">
        <f t="shared" si="156"/>
        <v/>
      </c>
      <c r="O882" s="105" t="str">
        <f t="shared" si="157"/>
        <v/>
      </c>
      <c r="P882" s="105" t="str">
        <f t="shared" si="158"/>
        <v/>
      </c>
      <c r="Q882" s="105" t="str">
        <f t="shared" si="159"/>
        <v/>
      </c>
      <c r="R882" s="105" t="str">
        <f t="shared" si="149"/>
        <v/>
      </c>
      <c r="S882" s="106" t="str">
        <f t="shared" si="150"/>
        <v/>
      </c>
      <c r="T882" s="105" t="str">
        <f t="shared" si="151"/>
        <v/>
      </c>
    </row>
    <row r="883" spans="1:20" ht="19.95" customHeight="1">
      <c r="A883" s="79" t="str">
        <f t="shared" si="152"/>
        <v/>
      </c>
      <c r="B883" s="104">
        <f>SUM($A$2:A883)</f>
        <v>0</v>
      </c>
      <c r="C883" s="105" t="str">
        <f>'Agripp GRP Macros (EU, Asia) '!A211</f>
        <v>HA197</v>
      </c>
      <c r="D883" s="105">
        <f>IF(VLOOKUP(C883,'Agripp GRP Macros (EU, Asia) '!$A$10:$AG$649,32,0)="",0,VLOOKUP(C883,'Agripp GRP Macros (EU, Asia) '!$A$10:$AG$649,32,0))</f>
        <v>0</v>
      </c>
      <c r="E883" s="105">
        <v>882</v>
      </c>
      <c r="F883" s="106">
        <f>IF(VLOOKUP(C883,'Agripp GRP Macros (EU, Asia) '!$A$10:$AI$649,34,0)="",0,VLOOKUP(C883,'Agripp GRP Macros (EU, Asia) '!$A$10:$AI$649,34,0))</f>
        <v>0</v>
      </c>
      <c r="G883" s="107"/>
      <c r="H883" s="107"/>
      <c r="I883" s="107"/>
      <c r="J883" s="105" t="str">
        <f t="shared" si="148"/>
        <v/>
      </c>
      <c r="K883" s="105" t="str">
        <f t="shared" si="153"/>
        <v/>
      </c>
      <c r="L883" s="105" t="str">
        <f t="shared" si="154"/>
        <v/>
      </c>
      <c r="M883" s="105" t="str">
        <f t="shared" si="155"/>
        <v/>
      </c>
      <c r="N883" s="105" t="str">
        <f t="shared" si="156"/>
        <v/>
      </c>
      <c r="O883" s="105" t="str">
        <f t="shared" si="157"/>
        <v/>
      </c>
      <c r="P883" s="105" t="str">
        <f t="shared" si="158"/>
        <v/>
      </c>
      <c r="Q883" s="105" t="str">
        <f t="shared" si="159"/>
        <v/>
      </c>
      <c r="R883" s="105" t="str">
        <f t="shared" si="149"/>
        <v/>
      </c>
      <c r="S883" s="106" t="str">
        <f t="shared" si="150"/>
        <v/>
      </c>
      <c r="T883" s="105" t="str">
        <f t="shared" si="151"/>
        <v/>
      </c>
    </row>
    <row r="884" spans="1:20" ht="19.95" customHeight="1">
      <c r="A884" s="79" t="str">
        <f t="shared" si="152"/>
        <v/>
      </c>
      <c r="B884" s="104">
        <f>SUM($A$2:A884)</f>
        <v>0</v>
      </c>
      <c r="C884" s="105" t="str">
        <f>'Agripp GRP Macros (EU, Asia) '!A212</f>
        <v>HA198</v>
      </c>
      <c r="D884" s="105">
        <f>IF(VLOOKUP(C884,'Agripp GRP Macros (EU, Asia) '!$A$10:$AG$649,32,0)="",0,VLOOKUP(C884,'Agripp GRP Macros (EU, Asia) '!$A$10:$AG$649,32,0))</f>
        <v>0</v>
      </c>
      <c r="E884" s="105">
        <v>883</v>
      </c>
      <c r="F884" s="106">
        <f>IF(VLOOKUP(C884,'Agripp GRP Macros (EU, Asia) '!$A$10:$AI$649,34,0)="",0,VLOOKUP(C884,'Agripp GRP Macros (EU, Asia) '!$A$10:$AI$649,34,0))</f>
        <v>0</v>
      </c>
      <c r="G884" s="107"/>
      <c r="H884" s="107"/>
      <c r="I884" s="107"/>
      <c r="J884" s="105" t="str">
        <f t="shared" si="148"/>
        <v/>
      </c>
      <c r="K884" s="105" t="str">
        <f t="shared" si="153"/>
        <v/>
      </c>
      <c r="L884" s="105" t="str">
        <f t="shared" si="154"/>
        <v/>
      </c>
      <c r="M884" s="105" t="str">
        <f t="shared" si="155"/>
        <v/>
      </c>
      <c r="N884" s="105" t="str">
        <f t="shared" si="156"/>
        <v/>
      </c>
      <c r="O884" s="105" t="str">
        <f t="shared" si="157"/>
        <v/>
      </c>
      <c r="P884" s="105" t="str">
        <f t="shared" si="158"/>
        <v/>
      </c>
      <c r="Q884" s="105" t="str">
        <f t="shared" si="159"/>
        <v/>
      </c>
      <c r="R884" s="105" t="str">
        <f t="shared" si="149"/>
        <v/>
      </c>
      <c r="S884" s="106" t="str">
        <f t="shared" si="150"/>
        <v/>
      </c>
      <c r="T884" s="105" t="str">
        <f t="shared" si="151"/>
        <v/>
      </c>
    </row>
    <row r="885" spans="1:20" ht="19.95" customHeight="1">
      <c r="A885" s="79" t="str">
        <f t="shared" si="152"/>
        <v/>
      </c>
      <c r="B885" s="104">
        <f>SUM($A$2:A885)</f>
        <v>0</v>
      </c>
      <c r="C885" s="105" t="str">
        <f>'Agripp GRP Macros (EU, Asia) '!A213</f>
        <v>HA199</v>
      </c>
      <c r="D885" s="105">
        <f>IF(VLOOKUP(C885,'Agripp GRP Macros (EU, Asia) '!$A$10:$AG$649,32,0)="",0,VLOOKUP(C885,'Agripp GRP Macros (EU, Asia) '!$A$10:$AG$649,32,0))</f>
        <v>0</v>
      </c>
      <c r="E885" s="105">
        <v>884</v>
      </c>
      <c r="F885" s="106">
        <f>IF(VLOOKUP(C885,'Agripp GRP Macros (EU, Asia) '!$A$10:$AI$649,34,0)="",0,VLOOKUP(C885,'Agripp GRP Macros (EU, Asia) '!$A$10:$AI$649,34,0))</f>
        <v>0</v>
      </c>
      <c r="G885" s="107"/>
      <c r="H885" s="107"/>
      <c r="I885" s="107"/>
      <c r="J885" s="105" t="str">
        <f t="shared" si="148"/>
        <v/>
      </c>
      <c r="K885" s="105" t="str">
        <f t="shared" si="153"/>
        <v/>
      </c>
      <c r="L885" s="105" t="str">
        <f t="shared" si="154"/>
        <v/>
      </c>
      <c r="M885" s="105" t="str">
        <f t="shared" si="155"/>
        <v/>
      </c>
      <c r="N885" s="105" t="str">
        <f t="shared" si="156"/>
        <v/>
      </c>
      <c r="O885" s="105" t="str">
        <f t="shared" si="157"/>
        <v/>
      </c>
      <c r="P885" s="105" t="str">
        <f t="shared" si="158"/>
        <v/>
      </c>
      <c r="Q885" s="105" t="str">
        <f t="shared" si="159"/>
        <v/>
      </c>
      <c r="R885" s="105" t="str">
        <f t="shared" si="149"/>
        <v/>
      </c>
      <c r="S885" s="106" t="str">
        <f t="shared" si="150"/>
        <v/>
      </c>
      <c r="T885" s="105" t="str">
        <f t="shared" si="151"/>
        <v/>
      </c>
    </row>
    <row r="886" spans="1:20" ht="19.95" customHeight="1">
      <c r="A886" s="79" t="str">
        <f t="shared" si="152"/>
        <v/>
      </c>
      <c r="B886" s="104">
        <f>SUM($A$2:A886)</f>
        <v>0</v>
      </c>
      <c r="C886" s="105" t="str">
        <f>'Agripp GRP Macros (EU, Asia) '!A214</f>
        <v>HA200</v>
      </c>
      <c r="D886" s="105">
        <f>IF(VLOOKUP(C886,'Agripp GRP Macros (EU, Asia) '!$A$10:$AG$649,32,0)="",0,VLOOKUP(C886,'Agripp GRP Macros (EU, Asia) '!$A$10:$AG$649,32,0))</f>
        <v>0</v>
      </c>
      <c r="E886" s="105">
        <v>885</v>
      </c>
      <c r="F886" s="106">
        <f>IF(VLOOKUP(C886,'Agripp GRP Macros (EU, Asia) '!$A$10:$AI$649,34,0)="",0,VLOOKUP(C886,'Agripp GRP Macros (EU, Asia) '!$A$10:$AI$649,34,0))</f>
        <v>0</v>
      </c>
      <c r="G886" s="107"/>
      <c r="H886" s="107"/>
      <c r="I886" s="107"/>
      <c r="J886" s="105" t="str">
        <f t="shared" ref="J886:J949" si="160">IF(ISERROR(VLOOKUP($E814,$B$2:$D$1047,2,0)),"",VLOOKUP($E814,$B$2:$D$1047,2,0))</f>
        <v/>
      </c>
      <c r="K886" s="105" t="str">
        <f t="shared" si="153"/>
        <v/>
      </c>
      <c r="L886" s="105" t="str">
        <f t="shared" si="154"/>
        <v/>
      </c>
      <c r="M886" s="105" t="str">
        <f t="shared" si="155"/>
        <v/>
      </c>
      <c r="N886" s="105" t="str">
        <f t="shared" si="156"/>
        <v/>
      </c>
      <c r="O886" s="105" t="str">
        <f t="shared" si="157"/>
        <v/>
      </c>
      <c r="P886" s="105" t="str">
        <f t="shared" si="158"/>
        <v/>
      </c>
      <c r="Q886" s="105" t="str">
        <f t="shared" si="159"/>
        <v/>
      </c>
      <c r="R886" s="105" t="str">
        <f t="shared" ref="R886:R949" si="161">IF(ISERROR(VLOOKUP(J886,C:D,2,0)),"",VLOOKUP(J886,C:D,2,0))</f>
        <v/>
      </c>
      <c r="S886" s="106" t="str">
        <f t="shared" ref="S886:S949" si="162">IF(ISERROR(VLOOKUP(J886,C:F,4,0)),"",VLOOKUP(J886,C:F,4,0))</f>
        <v/>
      </c>
      <c r="T886" s="105" t="str">
        <f t="shared" si="151"/>
        <v/>
      </c>
    </row>
    <row r="887" spans="1:20" ht="19.95" customHeight="1">
      <c r="A887" s="79" t="str">
        <f t="shared" si="152"/>
        <v/>
      </c>
      <c r="B887" s="104">
        <f>SUM($A$2:A887)</f>
        <v>0</v>
      </c>
      <c r="C887" s="105" t="str">
        <f>'Agripp GRP Macros (EU, Asia) '!A215</f>
        <v>HA201</v>
      </c>
      <c r="D887" s="105">
        <f>IF(VLOOKUP(C887,'Agripp GRP Macros (EU, Asia) '!$A$10:$AG$649,32,0)="",0,VLOOKUP(C887,'Agripp GRP Macros (EU, Asia) '!$A$10:$AG$649,32,0))</f>
        <v>0</v>
      </c>
      <c r="E887" s="105">
        <v>886</v>
      </c>
      <c r="F887" s="106">
        <f>IF(VLOOKUP(C887,'Agripp GRP Macros (EU, Asia) '!$A$10:$AI$649,34,0)="",0,VLOOKUP(C887,'Agripp GRP Macros (EU, Asia) '!$A$10:$AI$649,34,0))</f>
        <v>0</v>
      </c>
      <c r="G887" s="107"/>
      <c r="H887" s="107"/>
      <c r="I887" s="107"/>
      <c r="J887" s="105" t="str">
        <f t="shared" si="160"/>
        <v/>
      </c>
      <c r="K887" s="105" t="str">
        <f t="shared" si="153"/>
        <v/>
      </c>
      <c r="L887" s="105" t="str">
        <f t="shared" si="154"/>
        <v/>
      </c>
      <c r="M887" s="105" t="str">
        <f t="shared" si="155"/>
        <v/>
      </c>
      <c r="N887" s="105" t="str">
        <f t="shared" si="156"/>
        <v/>
      </c>
      <c r="O887" s="105" t="str">
        <f t="shared" si="157"/>
        <v/>
      </c>
      <c r="P887" s="105" t="str">
        <f t="shared" si="158"/>
        <v/>
      </c>
      <c r="Q887" s="105" t="str">
        <f t="shared" si="159"/>
        <v/>
      </c>
      <c r="R887" s="105" t="str">
        <f t="shared" si="161"/>
        <v/>
      </c>
      <c r="S887" s="106" t="str">
        <f t="shared" si="162"/>
        <v/>
      </c>
      <c r="T887" s="105" t="str">
        <f t="shared" si="151"/>
        <v/>
      </c>
    </row>
    <row r="888" spans="1:20" ht="19.95" customHeight="1">
      <c r="A888" s="79" t="str">
        <f t="shared" si="152"/>
        <v/>
      </c>
      <c r="B888" s="104">
        <f>SUM($A$2:A888)</f>
        <v>0</v>
      </c>
      <c r="C888" s="105" t="str">
        <f>'Agripp GRP Macros (EU, Asia) '!A216</f>
        <v>HA202</v>
      </c>
      <c r="D888" s="105">
        <f>IF(VLOOKUP(C888,'Agripp GRP Macros (EU, Asia) '!$A$10:$AG$649,32,0)="",0,VLOOKUP(C888,'Agripp GRP Macros (EU, Asia) '!$A$10:$AG$649,32,0))</f>
        <v>0</v>
      </c>
      <c r="E888" s="105">
        <v>887</v>
      </c>
      <c r="F888" s="106">
        <f>IF(VLOOKUP(C888,'Agripp GRP Macros (EU, Asia) '!$A$10:$AI$649,34,0)="",0,VLOOKUP(C888,'Agripp GRP Macros (EU, Asia) '!$A$10:$AI$649,34,0))</f>
        <v>0</v>
      </c>
      <c r="G888" s="107"/>
      <c r="H888" s="107"/>
      <c r="I888" s="107"/>
      <c r="J888" s="105" t="str">
        <f t="shared" si="160"/>
        <v/>
      </c>
      <c r="K888" s="105" t="str">
        <f t="shared" si="153"/>
        <v/>
      </c>
      <c r="L888" s="105" t="str">
        <f t="shared" si="154"/>
        <v/>
      </c>
      <c r="M888" s="105" t="str">
        <f t="shared" si="155"/>
        <v/>
      </c>
      <c r="N888" s="105" t="str">
        <f t="shared" si="156"/>
        <v/>
      </c>
      <c r="O888" s="105" t="str">
        <f t="shared" si="157"/>
        <v/>
      </c>
      <c r="P888" s="105" t="str">
        <f t="shared" si="158"/>
        <v/>
      </c>
      <c r="Q888" s="105" t="str">
        <f t="shared" si="159"/>
        <v/>
      </c>
      <c r="R888" s="105" t="str">
        <f t="shared" si="161"/>
        <v/>
      </c>
      <c r="S888" s="106" t="str">
        <f t="shared" si="162"/>
        <v/>
      </c>
      <c r="T888" s="105" t="str">
        <f t="shared" si="151"/>
        <v/>
      </c>
    </row>
    <row r="889" spans="1:20" ht="19.95" customHeight="1">
      <c r="A889" s="79" t="str">
        <f t="shared" si="152"/>
        <v/>
      </c>
      <c r="B889" s="104">
        <f>SUM($A$2:A889)</f>
        <v>0</v>
      </c>
      <c r="C889" s="105" t="str">
        <f>'Agripp GRP Macros (EU, Asia) '!A217</f>
        <v>HA203</v>
      </c>
      <c r="D889" s="105">
        <f>IF(VLOOKUP(C889,'Agripp GRP Macros (EU, Asia) '!$A$10:$AG$649,32,0)="",0,VLOOKUP(C889,'Agripp GRP Macros (EU, Asia) '!$A$10:$AG$649,32,0))</f>
        <v>0</v>
      </c>
      <c r="E889" s="105">
        <v>888</v>
      </c>
      <c r="F889" s="106">
        <f>IF(VLOOKUP(C889,'Agripp GRP Macros (EU, Asia) '!$A$10:$AI$649,34,0)="",0,VLOOKUP(C889,'Agripp GRP Macros (EU, Asia) '!$A$10:$AI$649,34,0))</f>
        <v>0</v>
      </c>
      <c r="G889" s="107"/>
      <c r="H889" s="107"/>
      <c r="I889" s="107"/>
      <c r="J889" s="105" t="str">
        <f t="shared" si="160"/>
        <v/>
      </c>
      <c r="K889" s="105" t="str">
        <f t="shared" si="153"/>
        <v/>
      </c>
      <c r="L889" s="105" t="str">
        <f t="shared" si="154"/>
        <v/>
      </c>
      <c r="M889" s="105" t="str">
        <f t="shared" si="155"/>
        <v/>
      </c>
      <c r="N889" s="105" t="str">
        <f t="shared" si="156"/>
        <v/>
      </c>
      <c r="O889" s="105" t="str">
        <f t="shared" si="157"/>
        <v/>
      </c>
      <c r="P889" s="105" t="str">
        <f t="shared" si="158"/>
        <v/>
      </c>
      <c r="Q889" s="105" t="str">
        <f t="shared" si="159"/>
        <v/>
      </c>
      <c r="R889" s="105" t="str">
        <f t="shared" si="161"/>
        <v/>
      </c>
      <c r="S889" s="106" t="str">
        <f t="shared" si="162"/>
        <v/>
      </c>
      <c r="T889" s="105" t="str">
        <f t="shared" si="151"/>
        <v/>
      </c>
    </row>
    <row r="890" spans="1:20" ht="19.95" customHeight="1">
      <c r="A890" s="79" t="str">
        <f t="shared" si="152"/>
        <v/>
      </c>
      <c r="B890" s="104">
        <f>SUM($A$2:A890)</f>
        <v>0</v>
      </c>
      <c r="C890" s="105" t="str">
        <f>'Agripp GRP Macros (EU, Asia) '!A218</f>
        <v>HA204</v>
      </c>
      <c r="D890" s="105">
        <f>IF(VLOOKUP(C890,'Agripp GRP Macros (EU, Asia) '!$A$10:$AG$649,32,0)="",0,VLOOKUP(C890,'Agripp GRP Macros (EU, Asia) '!$A$10:$AG$649,32,0))</f>
        <v>0</v>
      </c>
      <c r="E890" s="105">
        <v>889</v>
      </c>
      <c r="F890" s="106">
        <f>IF(VLOOKUP(C890,'Agripp GRP Macros (EU, Asia) '!$A$10:$AI$649,34,0)="",0,VLOOKUP(C890,'Agripp GRP Macros (EU, Asia) '!$A$10:$AI$649,34,0))</f>
        <v>0</v>
      </c>
      <c r="G890" s="107"/>
      <c r="H890" s="107"/>
      <c r="I890" s="107"/>
      <c r="J890" s="105" t="str">
        <f t="shared" si="160"/>
        <v/>
      </c>
      <c r="K890" s="105" t="str">
        <f t="shared" si="153"/>
        <v/>
      </c>
      <c r="L890" s="105" t="str">
        <f t="shared" si="154"/>
        <v/>
      </c>
      <c r="M890" s="105" t="str">
        <f t="shared" si="155"/>
        <v/>
      </c>
      <c r="N890" s="105" t="str">
        <f t="shared" si="156"/>
        <v/>
      </c>
      <c r="O890" s="105" t="str">
        <f t="shared" si="157"/>
        <v/>
      </c>
      <c r="P890" s="105" t="str">
        <f t="shared" si="158"/>
        <v/>
      </c>
      <c r="Q890" s="105" t="str">
        <f t="shared" si="159"/>
        <v/>
      </c>
      <c r="R890" s="105" t="str">
        <f t="shared" si="161"/>
        <v/>
      </c>
      <c r="S890" s="106" t="str">
        <f t="shared" si="162"/>
        <v/>
      </c>
      <c r="T890" s="105" t="str">
        <f t="shared" si="151"/>
        <v/>
      </c>
    </row>
    <row r="891" spans="1:20" ht="19.95" customHeight="1">
      <c r="A891" s="79" t="str">
        <f t="shared" si="152"/>
        <v/>
      </c>
      <c r="B891" s="104">
        <f>SUM($A$2:A891)</f>
        <v>0</v>
      </c>
      <c r="C891" s="105" t="str">
        <f>'Agripp GRP Macros (EU, Asia) '!A219</f>
        <v>HA205</v>
      </c>
      <c r="D891" s="105">
        <f>IF(VLOOKUP(C891,'Agripp GRP Macros (EU, Asia) '!$A$10:$AG$649,32,0)="",0,VLOOKUP(C891,'Agripp GRP Macros (EU, Asia) '!$A$10:$AG$649,32,0))</f>
        <v>0</v>
      </c>
      <c r="E891" s="105">
        <v>890</v>
      </c>
      <c r="F891" s="106">
        <f>IF(VLOOKUP(C891,'Agripp GRP Macros (EU, Asia) '!$A$10:$AI$649,34,0)="",0,VLOOKUP(C891,'Agripp GRP Macros (EU, Asia) '!$A$10:$AI$649,34,0))</f>
        <v>0</v>
      </c>
      <c r="G891" s="107"/>
      <c r="H891" s="107"/>
      <c r="I891" s="107"/>
      <c r="J891" s="105" t="str">
        <f t="shared" si="160"/>
        <v/>
      </c>
      <c r="K891" s="105" t="str">
        <f t="shared" si="153"/>
        <v/>
      </c>
      <c r="L891" s="105" t="str">
        <f t="shared" si="154"/>
        <v/>
      </c>
      <c r="M891" s="105" t="str">
        <f t="shared" si="155"/>
        <v/>
      </c>
      <c r="N891" s="105" t="str">
        <f t="shared" si="156"/>
        <v/>
      </c>
      <c r="O891" s="105" t="str">
        <f t="shared" si="157"/>
        <v/>
      </c>
      <c r="P891" s="105" t="str">
        <f t="shared" si="158"/>
        <v/>
      </c>
      <c r="Q891" s="105" t="str">
        <f t="shared" si="159"/>
        <v/>
      </c>
      <c r="R891" s="105" t="str">
        <f t="shared" si="161"/>
        <v/>
      </c>
      <c r="S891" s="106" t="str">
        <f t="shared" si="162"/>
        <v/>
      </c>
      <c r="T891" s="105" t="str">
        <f t="shared" si="151"/>
        <v/>
      </c>
    </row>
    <row r="892" spans="1:20" ht="19.95" customHeight="1">
      <c r="A892" s="79" t="str">
        <f t="shared" si="152"/>
        <v/>
      </c>
      <c r="B892" s="104">
        <f>SUM($A$2:A892)</f>
        <v>0</v>
      </c>
      <c r="C892" s="105" t="str">
        <f>'Agripp GRP Macros (EU, Asia) '!A220</f>
        <v>HA206</v>
      </c>
      <c r="D892" s="105">
        <f>IF(VLOOKUP(C892,'Agripp GRP Macros (EU, Asia) '!$A$10:$AG$649,32,0)="",0,VLOOKUP(C892,'Agripp GRP Macros (EU, Asia) '!$A$10:$AG$649,32,0))</f>
        <v>0</v>
      </c>
      <c r="E892" s="105">
        <v>891</v>
      </c>
      <c r="F892" s="106">
        <f>IF(VLOOKUP(C892,'Agripp GRP Macros (EU, Asia) '!$A$10:$AI$649,34,0)="",0,VLOOKUP(C892,'Agripp GRP Macros (EU, Asia) '!$A$10:$AI$649,34,0))</f>
        <v>0</v>
      </c>
      <c r="G892" s="107"/>
      <c r="H892" s="107"/>
      <c r="I892" s="107"/>
      <c r="J892" s="105" t="str">
        <f t="shared" si="160"/>
        <v/>
      </c>
      <c r="K892" s="105" t="str">
        <f t="shared" si="153"/>
        <v/>
      </c>
      <c r="L892" s="105" t="str">
        <f t="shared" si="154"/>
        <v/>
      </c>
      <c r="M892" s="105" t="str">
        <f t="shared" si="155"/>
        <v/>
      </c>
      <c r="N892" s="105" t="str">
        <f t="shared" si="156"/>
        <v/>
      </c>
      <c r="O892" s="105" t="str">
        <f t="shared" si="157"/>
        <v/>
      </c>
      <c r="P892" s="105" t="str">
        <f t="shared" si="158"/>
        <v/>
      </c>
      <c r="Q892" s="105" t="str">
        <f t="shared" si="159"/>
        <v/>
      </c>
      <c r="R892" s="105" t="str">
        <f t="shared" si="161"/>
        <v/>
      </c>
      <c r="S892" s="106" t="str">
        <f t="shared" si="162"/>
        <v/>
      </c>
      <c r="T892" s="105" t="str">
        <f t="shared" si="151"/>
        <v/>
      </c>
    </row>
    <row r="893" spans="1:20" ht="19.95" customHeight="1">
      <c r="A893" s="79" t="str">
        <f t="shared" si="152"/>
        <v/>
      </c>
      <c r="B893" s="104">
        <f>SUM($A$2:A893)</f>
        <v>0</v>
      </c>
      <c r="C893" s="105" t="str">
        <f>'Agripp GRP Macros (EU, Asia) '!A221</f>
        <v>HA207</v>
      </c>
      <c r="D893" s="105">
        <f>IF(VLOOKUP(C893,'Agripp GRP Macros (EU, Asia) '!$A$10:$AG$649,32,0)="",0,VLOOKUP(C893,'Agripp GRP Macros (EU, Asia) '!$A$10:$AG$649,32,0))</f>
        <v>0</v>
      </c>
      <c r="E893" s="105">
        <v>892</v>
      </c>
      <c r="F893" s="106">
        <f>IF(VLOOKUP(C893,'Agripp GRP Macros (EU, Asia) '!$A$10:$AI$649,34,0)="",0,VLOOKUP(C893,'Agripp GRP Macros (EU, Asia) '!$A$10:$AI$649,34,0))</f>
        <v>0</v>
      </c>
      <c r="G893" s="107"/>
      <c r="H893" s="107"/>
      <c r="I893" s="107"/>
      <c r="J893" s="105" t="str">
        <f t="shared" si="160"/>
        <v/>
      </c>
      <c r="K893" s="105" t="str">
        <f t="shared" si="153"/>
        <v/>
      </c>
      <c r="L893" s="105" t="str">
        <f t="shared" si="154"/>
        <v/>
      </c>
      <c r="M893" s="105" t="str">
        <f t="shared" si="155"/>
        <v/>
      </c>
      <c r="N893" s="105" t="str">
        <f t="shared" si="156"/>
        <v/>
      </c>
      <c r="O893" s="105" t="str">
        <f t="shared" si="157"/>
        <v/>
      </c>
      <c r="P893" s="105" t="str">
        <f t="shared" si="158"/>
        <v/>
      </c>
      <c r="Q893" s="105" t="str">
        <f t="shared" si="159"/>
        <v/>
      </c>
      <c r="R893" s="105" t="str">
        <f t="shared" si="161"/>
        <v/>
      </c>
      <c r="S893" s="106" t="str">
        <f t="shared" si="162"/>
        <v/>
      </c>
      <c r="T893" s="105" t="str">
        <f t="shared" si="151"/>
        <v/>
      </c>
    </row>
    <row r="894" spans="1:20" ht="19.95" customHeight="1">
      <c r="A894" s="79" t="str">
        <f t="shared" si="152"/>
        <v/>
      </c>
      <c r="B894" s="104">
        <f>SUM($A$2:A894)</f>
        <v>0</v>
      </c>
      <c r="C894" s="105" t="str">
        <f>'Agripp GRP Macros (EU, Asia) '!A222</f>
        <v>HA208</v>
      </c>
      <c r="D894" s="105">
        <f>IF(VLOOKUP(C894,'Agripp GRP Macros (EU, Asia) '!$A$10:$AG$649,32,0)="",0,VLOOKUP(C894,'Agripp GRP Macros (EU, Asia) '!$A$10:$AG$649,32,0))</f>
        <v>0</v>
      </c>
      <c r="E894" s="105">
        <v>893</v>
      </c>
      <c r="F894" s="106">
        <f>IF(VLOOKUP(C894,'Agripp GRP Macros (EU, Asia) '!$A$10:$AI$649,34,0)="",0,VLOOKUP(C894,'Agripp GRP Macros (EU, Asia) '!$A$10:$AI$649,34,0))</f>
        <v>0</v>
      </c>
      <c r="G894" s="107"/>
      <c r="H894" s="107"/>
      <c r="I894" s="107"/>
      <c r="J894" s="105" t="str">
        <f t="shared" si="160"/>
        <v/>
      </c>
      <c r="K894" s="105" t="str">
        <f t="shared" si="153"/>
        <v/>
      </c>
      <c r="L894" s="105" t="str">
        <f t="shared" si="154"/>
        <v/>
      </c>
      <c r="M894" s="105" t="str">
        <f t="shared" si="155"/>
        <v/>
      </c>
      <c r="N894" s="105" t="str">
        <f t="shared" si="156"/>
        <v/>
      </c>
      <c r="O894" s="105" t="str">
        <f t="shared" si="157"/>
        <v/>
      </c>
      <c r="P894" s="105" t="str">
        <f t="shared" si="158"/>
        <v/>
      </c>
      <c r="Q894" s="105" t="str">
        <f t="shared" si="159"/>
        <v/>
      </c>
      <c r="R894" s="105" t="str">
        <f t="shared" si="161"/>
        <v/>
      </c>
      <c r="S894" s="106" t="str">
        <f t="shared" si="162"/>
        <v/>
      </c>
      <c r="T894" s="105" t="str">
        <f t="shared" si="151"/>
        <v/>
      </c>
    </row>
    <row r="895" spans="1:20" ht="19.95" customHeight="1">
      <c r="A895" s="79" t="str">
        <f t="shared" si="152"/>
        <v/>
      </c>
      <c r="B895" s="104">
        <f>SUM($A$2:A895)</f>
        <v>0</v>
      </c>
      <c r="C895" s="105" t="str">
        <f>'Agripp GRP Macros (EU, Asia) '!A223</f>
        <v>HA209</v>
      </c>
      <c r="D895" s="105">
        <f>IF(VLOOKUP(C895,'Agripp GRP Macros (EU, Asia) '!$A$10:$AG$649,32,0)="",0,VLOOKUP(C895,'Agripp GRP Macros (EU, Asia) '!$A$10:$AG$649,32,0))</f>
        <v>0</v>
      </c>
      <c r="E895" s="105">
        <v>894</v>
      </c>
      <c r="F895" s="106">
        <f>IF(VLOOKUP(C895,'Agripp GRP Macros (EU, Asia) '!$A$10:$AI$649,34,0)="",0,VLOOKUP(C895,'Agripp GRP Macros (EU, Asia) '!$A$10:$AI$649,34,0))</f>
        <v>0</v>
      </c>
      <c r="G895" s="107"/>
      <c r="H895" s="107"/>
      <c r="I895" s="107"/>
      <c r="J895" s="105" t="str">
        <f t="shared" si="160"/>
        <v/>
      </c>
      <c r="K895" s="105" t="str">
        <f t="shared" si="153"/>
        <v/>
      </c>
      <c r="L895" s="105" t="str">
        <f t="shared" si="154"/>
        <v/>
      </c>
      <c r="M895" s="105" t="str">
        <f t="shared" si="155"/>
        <v/>
      </c>
      <c r="N895" s="105" t="str">
        <f t="shared" si="156"/>
        <v/>
      </c>
      <c r="O895" s="105" t="str">
        <f t="shared" si="157"/>
        <v/>
      </c>
      <c r="P895" s="105" t="str">
        <f t="shared" si="158"/>
        <v/>
      </c>
      <c r="Q895" s="105" t="str">
        <f t="shared" si="159"/>
        <v/>
      </c>
      <c r="R895" s="105" t="str">
        <f t="shared" si="161"/>
        <v/>
      </c>
      <c r="S895" s="106" t="str">
        <f t="shared" si="162"/>
        <v/>
      </c>
      <c r="T895" s="105" t="str">
        <f t="shared" si="151"/>
        <v/>
      </c>
    </row>
    <row r="896" spans="1:20" ht="19.95" customHeight="1">
      <c r="A896" s="79" t="str">
        <f t="shared" si="152"/>
        <v/>
      </c>
      <c r="B896" s="104">
        <f>SUM($A$2:A896)</f>
        <v>0</v>
      </c>
      <c r="C896" s="105" t="str">
        <f>'Agripp GRP Macros (EU, Asia) '!A224</f>
        <v>HA210</v>
      </c>
      <c r="D896" s="105">
        <f>IF(VLOOKUP(C896,'Agripp GRP Macros (EU, Asia) '!$A$10:$AG$649,32,0)="",0,VLOOKUP(C896,'Agripp GRP Macros (EU, Asia) '!$A$10:$AG$649,32,0))</f>
        <v>0</v>
      </c>
      <c r="E896" s="105">
        <v>895</v>
      </c>
      <c r="F896" s="106">
        <f>IF(VLOOKUP(C896,'Agripp GRP Macros (EU, Asia) '!$A$10:$AI$649,34,0)="",0,VLOOKUP(C896,'Agripp GRP Macros (EU, Asia) '!$A$10:$AI$649,34,0))</f>
        <v>0</v>
      </c>
      <c r="G896" s="107"/>
      <c r="H896" s="107"/>
      <c r="I896" s="107"/>
      <c r="J896" s="105" t="str">
        <f t="shared" si="160"/>
        <v/>
      </c>
      <c r="K896" s="105" t="str">
        <f t="shared" si="153"/>
        <v/>
      </c>
      <c r="L896" s="105" t="str">
        <f t="shared" si="154"/>
        <v/>
      </c>
      <c r="M896" s="105" t="str">
        <f t="shared" si="155"/>
        <v/>
      </c>
      <c r="N896" s="105" t="str">
        <f t="shared" si="156"/>
        <v/>
      </c>
      <c r="O896" s="105" t="str">
        <f t="shared" si="157"/>
        <v/>
      </c>
      <c r="P896" s="105" t="str">
        <f t="shared" si="158"/>
        <v/>
      </c>
      <c r="Q896" s="105" t="str">
        <f t="shared" si="159"/>
        <v/>
      </c>
      <c r="R896" s="105" t="str">
        <f t="shared" si="161"/>
        <v/>
      </c>
      <c r="S896" s="106" t="str">
        <f t="shared" si="162"/>
        <v/>
      </c>
      <c r="T896" s="105" t="str">
        <f t="shared" si="151"/>
        <v/>
      </c>
    </row>
    <row r="897" spans="1:20" ht="19.95" customHeight="1">
      <c r="A897" s="79" t="str">
        <f t="shared" si="152"/>
        <v/>
      </c>
      <c r="B897" s="104">
        <f>SUM($A$2:A897)</f>
        <v>0</v>
      </c>
      <c r="C897" s="105" t="str">
        <f>'Agripp GRP Macros (EU, Asia) '!A225</f>
        <v>HA211</v>
      </c>
      <c r="D897" s="105">
        <f>IF(VLOOKUP(C897,'Agripp GRP Macros (EU, Asia) '!$A$10:$AG$649,32,0)="",0,VLOOKUP(C897,'Agripp GRP Macros (EU, Asia) '!$A$10:$AG$649,32,0))</f>
        <v>0</v>
      </c>
      <c r="E897" s="105">
        <v>896</v>
      </c>
      <c r="F897" s="106">
        <f>IF(VLOOKUP(C897,'Agripp GRP Macros (EU, Asia) '!$A$10:$AI$649,34,0)="",0,VLOOKUP(C897,'Agripp GRP Macros (EU, Asia) '!$A$10:$AI$649,34,0))</f>
        <v>0</v>
      </c>
      <c r="G897" s="107"/>
      <c r="H897" s="107"/>
      <c r="I897" s="107"/>
      <c r="J897" s="105" t="str">
        <f t="shared" si="160"/>
        <v/>
      </c>
      <c r="K897" s="105" t="str">
        <f t="shared" si="153"/>
        <v/>
      </c>
      <c r="L897" s="105" t="str">
        <f t="shared" si="154"/>
        <v/>
      </c>
      <c r="M897" s="105" t="str">
        <f t="shared" si="155"/>
        <v/>
      </c>
      <c r="N897" s="105" t="str">
        <f t="shared" si="156"/>
        <v/>
      </c>
      <c r="O897" s="105" t="str">
        <f t="shared" si="157"/>
        <v/>
      </c>
      <c r="P897" s="105" t="str">
        <f t="shared" si="158"/>
        <v/>
      </c>
      <c r="Q897" s="105" t="str">
        <f t="shared" si="159"/>
        <v/>
      </c>
      <c r="R897" s="105" t="str">
        <f t="shared" si="161"/>
        <v/>
      </c>
      <c r="S897" s="106" t="str">
        <f t="shared" si="162"/>
        <v/>
      </c>
      <c r="T897" s="105" t="str">
        <f t="shared" ref="T897:T960" si="163">IF(S897="","",$T$1)</f>
        <v/>
      </c>
    </row>
    <row r="898" spans="1:20" ht="19.95" customHeight="1">
      <c r="A898" s="79" t="str">
        <f t="shared" si="152"/>
        <v/>
      </c>
      <c r="B898" s="104">
        <f>SUM($A$2:A898)</f>
        <v>0</v>
      </c>
      <c r="C898" s="105" t="str">
        <f>'Agripp GRP Macros (EU, Asia) '!A226</f>
        <v>HA212</v>
      </c>
      <c r="D898" s="105">
        <f>IF(VLOOKUP(C898,'Agripp GRP Macros (EU, Asia) '!$A$10:$AG$649,32,0)="",0,VLOOKUP(C898,'Agripp GRP Macros (EU, Asia) '!$A$10:$AG$649,32,0))</f>
        <v>0</v>
      </c>
      <c r="E898" s="105">
        <v>897</v>
      </c>
      <c r="F898" s="106">
        <f>IF(VLOOKUP(C898,'Agripp GRP Macros (EU, Asia) '!$A$10:$AI$649,34,0)="",0,VLOOKUP(C898,'Agripp GRP Macros (EU, Asia) '!$A$10:$AI$649,34,0))</f>
        <v>0</v>
      </c>
      <c r="G898" s="107"/>
      <c r="H898" s="107"/>
      <c r="I898" s="107"/>
      <c r="J898" s="105" t="str">
        <f t="shared" si="160"/>
        <v/>
      </c>
      <c r="K898" s="105" t="str">
        <f t="shared" si="153"/>
        <v/>
      </c>
      <c r="L898" s="105" t="str">
        <f t="shared" si="154"/>
        <v/>
      </c>
      <c r="M898" s="105" t="str">
        <f t="shared" si="155"/>
        <v/>
      </c>
      <c r="N898" s="105" t="str">
        <f t="shared" si="156"/>
        <v/>
      </c>
      <c r="O898" s="105" t="str">
        <f t="shared" si="157"/>
        <v/>
      </c>
      <c r="P898" s="105" t="str">
        <f t="shared" si="158"/>
        <v/>
      </c>
      <c r="Q898" s="105" t="str">
        <f t="shared" si="159"/>
        <v/>
      </c>
      <c r="R898" s="105" t="str">
        <f t="shared" si="161"/>
        <v/>
      </c>
      <c r="S898" s="106" t="str">
        <f t="shared" si="162"/>
        <v/>
      </c>
      <c r="T898" s="105" t="str">
        <f t="shared" si="163"/>
        <v/>
      </c>
    </row>
    <row r="899" spans="1:20" ht="19.95" customHeight="1">
      <c r="A899" s="79" t="str">
        <f t="shared" si="152"/>
        <v/>
      </c>
      <c r="B899" s="104">
        <f>SUM($A$2:A899)</f>
        <v>0</v>
      </c>
      <c r="C899" s="105" t="str">
        <f>'Agripp GRP Macros (EU, Asia) '!A227</f>
        <v>HA213</v>
      </c>
      <c r="D899" s="105">
        <f>IF(VLOOKUP(C899,'Agripp GRP Macros (EU, Asia) '!$A$10:$AG$649,32,0)="",0,VLOOKUP(C899,'Agripp GRP Macros (EU, Asia) '!$A$10:$AG$649,32,0))</f>
        <v>0</v>
      </c>
      <c r="E899" s="105">
        <v>898</v>
      </c>
      <c r="F899" s="106">
        <f>IF(VLOOKUP(C899,'Agripp GRP Macros (EU, Asia) '!$A$10:$AI$649,34,0)="",0,VLOOKUP(C899,'Agripp GRP Macros (EU, Asia) '!$A$10:$AI$649,34,0))</f>
        <v>0</v>
      </c>
      <c r="G899" s="107"/>
      <c r="H899" s="107"/>
      <c r="I899" s="107"/>
      <c r="J899" s="105" t="str">
        <f t="shared" si="160"/>
        <v/>
      </c>
      <c r="K899" s="105" t="str">
        <f t="shared" si="153"/>
        <v/>
      </c>
      <c r="L899" s="105" t="str">
        <f t="shared" si="154"/>
        <v/>
      </c>
      <c r="M899" s="105" t="str">
        <f t="shared" si="155"/>
        <v/>
      </c>
      <c r="N899" s="105" t="str">
        <f t="shared" si="156"/>
        <v/>
      </c>
      <c r="O899" s="105" t="str">
        <f t="shared" si="157"/>
        <v/>
      </c>
      <c r="P899" s="105" t="str">
        <f t="shared" si="158"/>
        <v/>
      </c>
      <c r="Q899" s="105" t="str">
        <f t="shared" si="159"/>
        <v/>
      </c>
      <c r="R899" s="105" t="str">
        <f t="shared" si="161"/>
        <v/>
      </c>
      <c r="S899" s="106" t="str">
        <f t="shared" si="162"/>
        <v/>
      </c>
      <c r="T899" s="105" t="str">
        <f t="shared" si="163"/>
        <v/>
      </c>
    </row>
    <row r="900" spans="1:20" ht="19.95" customHeight="1">
      <c r="A900" s="79" t="str">
        <f t="shared" si="152"/>
        <v/>
      </c>
      <c r="B900" s="104">
        <f>SUM($A$2:A900)</f>
        <v>0</v>
      </c>
      <c r="C900" s="105" t="str">
        <f>'Agripp GRP Macros (EU, Asia) '!A228</f>
        <v>HA214</v>
      </c>
      <c r="D900" s="105">
        <f>IF(VLOOKUP(C900,'Agripp GRP Macros (EU, Asia) '!$A$10:$AG$649,32,0)="",0,VLOOKUP(C900,'Agripp GRP Macros (EU, Asia) '!$A$10:$AG$649,32,0))</f>
        <v>0</v>
      </c>
      <c r="E900" s="105">
        <v>899</v>
      </c>
      <c r="F900" s="106">
        <f>IF(VLOOKUP(C900,'Agripp GRP Macros (EU, Asia) '!$A$10:$AI$649,34,0)="",0,VLOOKUP(C900,'Agripp GRP Macros (EU, Asia) '!$A$10:$AI$649,34,0))</f>
        <v>0</v>
      </c>
      <c r="G900" s="107"/>
      <c r="H900" s="107"/>
      <c r="I900" s="107"/>
      <c r="J900" s="105" t="str">
        <f t="shared" si="160"/>
        <v/>
      </c>
      <c r="K900" s="105" t="str">
        <f t="shared" si="153"/>
        <v/>
      </c>
      <c r="L900" s="105" t="str">
        <f t="shared" si="154"/>
        <v/>
      </c>
      <c r="M900" s="105" t="str">
        <f t="shared" si="155"/>
        <v/>
      </c>
      <c r="N900" s="105" t="str">
        <f t="shared" si="156"/>
        <v/>
      </c>
      <c r="O900" s="105" t="str">
        <f t="shared" si="157"/>
        <v/>
      </c>
      <c r="P900" s="105" t="str">
        <f t="shared" si="158"/>
        <v/>
      </c>
      <c r="Q900" s="105" t="str">
        <f t="shared" si="159"/>
        <v/>
      </c>
      <c r="R900" s="105" t="str">
        <f t="shared" si="161"/>
        <v/>
      </c>
      <c r="S900" s="106" t="str">
        <f t="shared" si="162"/>
        <v/>
      </c>
      <c r="T900" s="105" t="str">
        <f t="shared" si="163"/>
        <v/>
      </c>
    </row>
    <row r="901" spans="1:20" ht="19.95" customHeight="1">
      <c r="A901" s="79" t="str">
        <f t="shared" si="152"/>
        <v/>
      </c>
      <c r="B901" s="104">
        <f>SUM($A$2:A901)</f>
        <v>0</v>
      </c>
      <c r="C901" s="105" t="str">
        <f>'Agripp GRP Macros (EU, Asia) '!A229</f>
        <v>HA215</v>
      </c>
      <c r="D901" s="105">
        <f>IF(VLOOKUP(C901,'Agripp GRP Macros (EU, Asia) '!$A$10:$AG$649,32,0)="",0,VLOOKUP(C901,'Agripp GRP Macros (EU, Asia) '!$A$10:$AG$649,32,0))</f>
        <v>0</v>
      </c>
      <c r="E901" s="105">
        <v>900</v>
      </c>
      <c r="F901" s="106">
        <f>IF(VLOOKUP(C901,'Agripp GRP Macros (EU, Asia) '!$A$10:$AI$649,34,0)="",0,VLOOKUP(C901,'Agripp GRP Macros (EU, Asia) '!$A$10:$AI$649,34,0))</f>
        <v>0</v>
      </c>
      <c r="G901" s="107"/>
      <c r="H901" s="107"/>
      <c r="I901" s="107"/>
      <c r="J901" s="105" t="str">
        <f t="shared" si="160"/>
        <v/>
      </c>
      <c r="K901" s="105" t="str">
        <f t="shared" si="153"/>
        <v/>
      </c>
      <c r="L901" s="105" t="str">
        <f t="shared" si="154"/>
        <v/>
      </c>
      <c r="M901" s="105" t="str">
        <f t="shared" si="155"/>
        <v/>
      </c>
      <c r="N901" s="105" t="str">
        <f t="shared" si="156"/>
        <v/>
      </c>
      <c r="O901" s="105" t="str">
        <f t="shared" si="157"/>
        <v/>
      </c>
      <c r="P901" s="105" t="str">
        <f t="shared" si="158"/>
        <v/>
      </c>
      <c r="Q901" s="105" t="str">
        <f t="shared" si="159"/>
        <v/>
      </c>
      <c r="R901" s="105" t="str">
        <f t="shared" si="161"/>
        <v/>
      </c>
      <c r="S901" s="106" t="str">
        <f t="shared" si="162"/>
        <v/>
      </c>
      <c r="T901" s="105" t="str">
        <f t="shared" si="163"/>
        <v/>
      </c>
    </row>
    <row r="902" spans="1:20" ht="19.95" customHeight="1">
      <c r="A902" s="79" t="str">
        <f t="shared" si="152"/>
        <v/>
      </c>
      <c r="B902" s="104">
        <f>SUM($A$2:A902)</f>
        <v>0</v>
      </c>
      <c r="C902" s="105" t="str">
        <f>'Agripp GRP Macros (EU, Asia) '!A230</f>
        <v>HA216</v>
      </c>
      <c r="D902" s="105">
        <f>IF(VLOOKUP(C902,'Agripp GRP Macros (EU, Asia) '!$A$10:$AG$649,32,0)="",0,VLOOKUP(C902,'Agripp GRP Macros (EU, Asia) '!$A$10:$AG$649,32,0))</f>
        <v>0</v>
      </c>
      <c r="E902" s="105">
        <v>901</v>
      </c>
      <c r="F902" s="106">
        <f>IF(VLOOKUP(C902,'Agripp GRP Macros (EU, Asia) '!$A$10:$AI$649,34,0)="",0,VLOOKUP(C902,'Agripp GRP Macros (EU, Asia) '!$A$10:$AI$649,34,0))</f>
        <v>0</v>
      </c>
      <c r="G902" s="107"/>
      <c r="H902" s="107"/>
      <c r="I902" s="107"/>
      <c r="J902" s="105" t="str">
        <f t="shared" si="160"/>
        <v/>
      </c>
      <c r="K902" s="105" t="str">
        <f t="shared" si="153"/>
        <v/>
      </c>
      <c r="L902" s="105" t="str">
        <f t="shared" si="154"/>
        <v/>
      </c>
      <c r="M902" s="105" t="str">
        <f t="shared" si="155"/>
        <v/>
      </c>
      <c r="N902" s="105" t="str">
        <f t="shared" si="156"/>
        <v/>
      </c>
      <c r="O902" s="105" t="str">
        <f t="shared" si="157"/>
        <v/>
      </c>
      <c r="P902" s="105" t="str">
        <f t="shared" si="158"/>
        <v/>
      </c>
      <c r="Q902" s="105" t="str">
        <f t="shared" si="159"/>
        <v/>
      </c>
      <c r="R902" s="105" t="str">
        <f t="shared" si="161"/>
        <v/>
      </c>
      <c r="S902" s="106" t="str">
        <f t="shared" si="162"/>
        <v/>
      </c>
      <c r="T902" s="105" t="str">
        <f t="shared" si="163"/>
        <v/>
      </c>
    </row>
    <row r="903" spans="1:20" ht="19.95" customHeight="1">
      <c r="A903" s="79" t="str">
        <f t="shared" si="152"/>
        <v/>
      </c>
      <c r="B903" s="104">
        <f>SUM($A$2:A903)</f>
        <v>0</v>
      </c>
      <c r="C903" s="105" t="str">
        <f>'Agripp GRP Macros (EU, Asia) '!A231</f>
        <v>HA217</v>
      </c>
      <c r="D903" s="105">
        <f>IF(VLOOKUP(C903,'Agripp GRP Macros (EU, Asia) '!$A$10:$AG$649,32,0)="",0,VLOOKUP(C903,'Agripp GRP Macros (EU, Asia) '!$A$10:$AG$649,32,0))</f>
        <v>0</v>
      </c>
      <c r="E903" s="105">
        <v>902</v>
      </c>
      <c r="F903" s="106">
        <f>IF(VLOOKUP(C903,'Agripp GRP Macros (EU, Asia) '!$A$10:$AI$649,34,0)="",0,VLOOKUP(C903,'Agripp GRP Macros (EU, Asia) '!$A$10:$AI$649,34,0))</f>
        <v>0</v>
      </c>
      <c r="G903" s="107"/>
      <c r="H903" s="107"/>
      <c r="I903" s="107"/>
      <c r="J903" s="105" t="str">
        <f t="shared" si="160"/>
        <v/>
      </c>
      <c r="K903" s="105" t="str">
        <f t="shared" si="153"/>
        <v/>
      </c>
      <c r="L903" s="105" t="str">
        <f t="shared" si="154"/>
        <v/>
      </c>
      <c r="M903" s="105" t="str">
        <f t="shared" si="155"/>
        <v/>
      </c>
      <c r="N903" s="105" t="str">
        <f t="shared" si="156"/>
        <v/>
      </c>
      <c r="O903" s="105" t="str">
        <f t="shared" si="157"/>
        <v/>
      </c>
      <c r="P903" s="105" t="str">
        <f t="shared" si="158"/>
        <v/>
      </c>
      <c r="Q903" s="105" t="str">
        <f t="shared" si="159"/>
        <v/>
      </c>
      <c r="R903" s="105" t="str">
        <f t="shared" si="161"/>
        <v/>
      </c>
      <c r="S903" s="106" t="str">
        <f t="shared" si="162"/>
        <v/>
      </c>
      <c r="T903" s="105" t="str">
        <f t="shared" si="163"/>
        <v/>
      </c>
    </row>
    <row r="904" spans="1:20" ht="19.95" customHeight="1">
      <c r="A904" s="79" t="str">
        <f t="shared" si="152"/>
        <v/>
      </c>
      <c r="B904" s="104">
        <f>SUM($A$2:A904)</f>
        <v>0</v>
      </c>
      <c r="C904" s="105" t="str">
        <f>'Agripp GRP Macros (EU, Asia) '!A232</f>
        <v>HA218</v>
      </c>
      <c r="D904" s="105">
        <f>IF(VLOOKUP(C904,'Agripp GRP Macros (EU, Asia) '!$A$10:$AG$649,32,0)="",0,VLOOKUP(C904,'Agripp GRP Macros (EU, Asia) '!$A$10:$AG$649,32,0))</f>
        <v>0</v>
      </c>
      <c r="E904" s="105">
        <v>903</v>
      </c>
      <c r="F904" s="106">
        <f>IF(VLOOKUP(C904,'Agripp GRP Macros (EU, Asia) '!$A$10:$AI$649,34,0)="",0,VLOOKUP(C904,'Agripp GRP Macros (EU, Asia) '!$A$10:$AI$649,34,0))</f>
        <v>0</v>
      </c>
      <c r="G904" s="107"/>
      <c r="H904" s="107"/>
      <c r="I904" s="107"/>
      <c r="J904" s="105" t="str">
        <f t="shared" si="160"/>
        <v/>
      </c>
      <c r="K904" s="105" t="str">
        <f t="shared" si="153"/>
        <v/>
      </c>
      <c r="L904" s="105" t="str">
        <f t="shared" si="154"/>
        <v/>
      </c>
      <c r="M904" s="105" t="str">
        <f t="shared" si="155"/>
        <v/>
      </c>
      <c r="N904" s="105" t="str">
        <f t="shared" si="156"/>
        <v/>
      </c>
      <c r="O904" s="105" t="str">
        <f t="shared" si="157"/>
        <v/>
      </c>
      <c r="P904" s="105" t="str">
        <f t="shared" si="158"/>
        <v/>
      </c>
      <c r="Q904" s="105" t="str">
        <f t="shared" si="159"/>
        <v/>
      </c>
      <c r="R904" s="105" t="str">
        <f t="shared" si="161"/>
        <v/>
      </c>
      <c r="S904" s="106" t="str">
        <f t="shared" si="162"/>
        <v/>
      </c>
      <c r="T904" s="105" t="str">
        <f t="shared" si="163"/>
        <v/>
      </c>
    </row>
    <row r="905" spans="1:20" ht="19.95" customHeight="1">
      <c r="A905" s="79" t="str">
        <f t="shared" si="152"/>
        <v/>
      </c>
      <c r="B905" s="104">
        <f>SUM($A$2:A905)</f>
        <v>0</v>
      </c>
      <c r="C905" s="105" t="str">
        <f>'Agripp GRP Macros (EU, Asia) '!A233</f>
        <v>HA219</v>
      </c>
      <c r="D905" s="105">
        <f>IF(VLOOKUP(C905,'Agripp GRP Macros (EU, Asia) '!$A$10:$AG$649,32,0)="",0,VLOOKUP(C905,'Agripp GRP Macros (EU, Asia) '!$A$10:$AG$649,32,0))</f>
        <v>0</v>
      </c>
      <c r="E905" s="105">
        <v>904</v>
      </c>
      <c r="F905" s="106">
        <f>IF(VLOOKUP(C905,'Agripp GRP Macros (EU, Asia) '!$A$10:$AI$649,34,0)="",0,VLOOKUP(C905,'Agripp GRP Macros (EU, Asia) '!$A$10:$AI$649,34,0))</f>
        <v>0</v>
      </c>
      <c r="G905" s="107"/>
      <c r="H905" s="107"/>
      <c r="I905" s="107"/>
      <c r="J905" s="105" t="str">
        <f t="shared" si="160"/>
        <v/>
      </c>
      <c r="K905" s="105" t="str">
        <f t="shared" si="153"/>
        <v/>
      </c>
      <c r="L905" s="105" t="str">
        <f t="shared" si="154"/>
        <v/>
      </c>
      <c r="M905" s="105" t="str">
        <f t="shared" si="155"/>
        <v/>
      </c>
      <c r="N905" s="105" t="str">
        <f t="shared" si="156"/>
        <v/>
      </c>
      <c r="O905" s="105" t="str">
        <f t="shared" si="157"/>
        <v/>
      </c>
      <c r="P905" s="105" t="str">
        <f t="shared" si="158"/>
        <v/>
      </c>
      <c r="Q905" s="105" t="str">
        <f t="shared" si="159"/>
        <v/>
      </c>
      <c r="R905" s="105" t="str">
        <f t="shared" si="161"/>
        <v/>
      </c>
      <c r="S905" s="106" t="str">
        <f t="shared" si="162"/>
        <v/>
      </c>
      <c r="T905" s="105" t="str">
        <f t="shared" si="163"/>
        <v/>
      </c>
    </row>
    <row r="906" spans="1:20" ht="19.95" customHeight="1">
      <c r="A906" s="79" t="str">
        <f t="shared" si="152"/>
        <v/>
      </c>
      <c r="B906" s="104">
        <f>SUM($A$2:A906)</f>
        <v>0</v>
      </c>
      <c r="C906" s="105" t="str">
        <f>'Agripp GRP Macros (EU, Asia) '!A234</f>
        <v>HA220</v>
      </c>
      <c r="D906" s="105">
        <f>IF(VLOOKUP(C906,'Agripp GRP Macros (EU, Asia) '!$A$10:$AG$649,32,0)="",0,VLOOKUP(C906,'Agripp GRP Macros (EU, Asia) '!$A$10:$AG$649,32,0))</f>
        <v>0</v>
      </c>
      <c r="E906" s="105">
        <v>905</v>
      </c>
      <c r="F906" s="106">
        <f>IF(VLOOKUP(C906,'Agripp GRP Macros (EU, Asia) '!$A$10:$AI$649,34,0)="",0,VLOOKUP(C906,'Agripp GRP Macros (EU, Asia) '!$A$10:$AI$649,34,0))</f>
        <v>0</v>
      </c>
      <c r="G906" s="107"/>
      <c r="H906" s="107"/>
      <c r="I906" s="107"/>
      <c r="J906" s="105" t="str">
        <f t="shared" si="160"/>
        <v/>
      </c>
      <c r="K906" s="105" t="str">
        <f t="shared" si="153"/>
        <v/>
      </c>
      <c r="L906" s="105" t="str">
        <f t="shared" si="154"/>
        <v/>
      </c>
      <c r="M906" s="105" t="str">
        <f t="shared" si="155"/>
        <v/>
      </c>
      <c r="N906" s="105" t="str">
        <f t="shared" si="156"/>
        <v/>
      </c>
      <c r="O906" s="105" t="str">
        <f t="shared" si="157"/>
        <v/>
      </c>
      <c r="P906" s="105" t="str">
        <f t="shared" si="158"/>
        <v/>
      </c>
      <c r="Q906" s="105" t="str">
        <f t="shared" si="159"/>
        <v/>
      </c>
      <c r="R906" s="105" t="str">
        <f t="shared" si="161"/>
        <v/>
      </c>
      <c r="S906" s="106" t="str">
        <f t="shared" si="162"/>
        <v/>
      </c>
      <c r="T906" s="105" t="str">
        <f t="shared" si="163"/>
        <v/>
      </c>
    </row>
    <row r="907" spans="1:20" ht="19.95" customHeight="1">
      <c r="A907" s="79" t="str">
        <f t="shared" si="152"/>
        <v/>
      </c>
      <c r="B907" s="104">
        <f>SUM($A$2:A907)</f>
        <v>0</v>
      </c>
      <c r="C907" s="105" t="str">
        <f>'Agripp GRP Macros (EU, Asia) '!A235</f>
        <v>HA221</v>
      </c>
      <c r="D907" s="105">
        <f>IF(VLOOKUP(C907,'Agripp GRP Macros (EU, Asia) '!$A$10:$AG$649,32,0)="",0,VLOOKUP(C907,'Agripp GRP Macros (EU, Asia) '!$A$10:$AG$649,32,0))</f>
        <v>0</v>
      </c>
      <c r="E907" s="105">
        <v>906</v>
      </c>
      <c r="F907" s="106">
        <f>IF(VLOOKUP(C907,'Agripp GRP Macros (EU, Asia) '!$A$10:$AI$649,34,0)="",0,VLOOKUP(C907,'Agripp GRP Macros (EU, Asia) '!$A$10:$AI$649,34,0))</f>
        <v>0</v>
      </c>
      <c r="G907" s="107"/>
      <c r="H907" s="107"/>
      <c r="I907" s="107"/>
      <c r="J907" s="105" t="str">
        <f t="shared" si="160"/>
        <v/>
      </c>
      <c r="K907" s="105" t="str">
        <f t="shared" si="153"/>
        <v/>
      </c>
      <c r="L907" s="105" t="str">
        <f t="shared" si="154"/>
        <v/>
      </c>
      <c r="M907" s="105" t="str">
        <f t="shared" si="155"/>
        <v/>
      </c>
      <c r="N907" s="105" t="str">
        <f t="shared" si="156"/>
        <v/>
      </c>
      <c r="O907" s="105" t="str">
        <f t="shared" si="157"/>
        <v/>
      </c>
      <c r="P907" s="105" t="str">
        <f t="shared" si="158"/>
        <v/>
      </c>
      <c r="Q907" s="105" t="str">
        <f t="shared" si="159"/>
        <v/>
      </c>
      <c r="R907" s="105" t="str">
        <f t="shared" si="161"/>
        <v/>
      </c>
      <c r="S907" s="106" t="str">
        <f t="shared" si="162"/>
        <v/>
      </c>
      <c r="T907" s="105" t="str">
        <f t="shared" si="163"/>
        <v/>
      </c>
    </row>
    <row r="908" spans="1:20" ht="19.95" customHeight="1">
      <c r="A908" s="79" t="str">
        <f t="shared" si="152"/>
        <v/>
      </c>
      <c r="B908" s="104">
        <f>SUM($A$2:A908)</f>
        <v>0</v>
      </c>
      <c r="C908" s="105" t="str">
        <f>'Agripp GRP Macros (EU, Asia) '!A236</f>
        <v>HA222</v>
      </c>
      <c r="D908" s="105">
        <f>IF(VLOOKUP(C908,'Agripp GRP Macros (EU, Asia) '!$A$10:$AG$649,32,0)="",0,VLOOKUP(C908,'Agripp GRP Macros (EU, Asia) '!$A$10:$AG$649,32,0))</f>
        <v>0</v>
      </c>
      <c r="E908" s="105">
        <v>907</v>
      </c>
      <c r="F908" s="106">
        <f>IF(VLOOKUP(C908,'Agripp GRP Macros (EU, Asia) '!$A$10:$AI$649,34,0)="",0,VLOOKUP(C908,'Agripp GRP Macros (EU, Asia) '!$A$10:$AI$649,34,0))</f>
        <v>0</v>
      </c>
      <c r="G908" s="107"/>
      <c r="H908" s="107"/>
      <c r="I908" s="107"/>
      <c r="J908" s="105" t="str">
        <f t="shared" si="160"/>
        <v/>
      </c>
      <c r="K908" s="105" t="str">
        <f t="shared" si="153"/>
        <v/>
      </c>
      <c r="L908" s="105" t="str">
        <f t="shared" si="154"/>
        <v/>
      </c>
      <c r="M908" s="105" t="str">
        <f t="shared" si="155"/>
        <v/>
      </c>
      <c r="N908" s="105" t="str">
        <f t="shared" si="156"/>
        <v/>
      </c>
      <c r="O908" s="105" t="str">
        <f t="shared" si="157"/>
        <v/>
      </c>
      <c r="P908" s="105" t="str">
        <f t="shared" si="158"/>
        <v/>
      </c>
      <c r="Q908" s="105" t="str">
        <f t="shared" si="159"/>
        <v/>
      </c>
      <c r="R908" s="105" t="str">
        <f t="shared" si="161"/>
        <v/>
      </c>
      <c r="S908" s="106" t="str">
        <f t="shared" si="162"/>
        <v/>
      </c>
      <c r="T908" s="105" t="str">
        <f t="shared" si="163"/>
        <v/>
      </c>
    </row>
    <row r="909" spans="1:20" ht="19.95" customHeight="1">
      <c r="A909" s="79" t="str">
        <f t="shared" si="152"/>
        <v/>
      </c>
      <c r="B909" s="104">
        <f>SUM($A$2:A909)</f>
        <v>0</v>
      </c>
      <c r="C909" s="105" t="str">
        <f>'Agripp GRP Macros (EU, Asia) '!A237</f>
        <v>HA223</v>
      </c>
      <c r="D909" s="105">
        <f>IF(VLOOKUP(C909,'Agripp GRP Macros (EU, Asia) '!$A$10:$AG$649,32,0)="",0,VLOOKUP(C909,'Agripp GRP Macros (EU, Asia) '!$A$10:$AG$649,32,0))</f>
        <v>0</v>
      </c>
      <c r="E909" s="105">
        <v>908</v>
      </c>
      <c r="F909" s="106">
        <f>IF(VLOOKUP(C909,'Agripp GRP Macros (EU, Asia) '!$A$10:$AI$649,34,0)="",0,VLOOKUP(C909,'Agripp GRP Macros (EU, Asia) '!$A$10:$AI$649,34,0))</f>
        <v>0</v>
      </c>
      <c r="G909" s="107"/>
      <c r="H909" s="107"/>
      <c r="I909" s="107"/>
      <c r="J909" s="105" t="str">
        <f t="shared" si="160"/>
        <v/>
      </c>
      <c r="K909" s="105" t="str">
        <f t="shared" si="153"/>
        <v/>
      </c>
      <c r="L909" s="105" t="str">
        <f t="shared" si="154"/>
        <v/>
      </c>
      <c r="M909" s="105" t="str">
        <f t="shared" si="155"/>
        <v/>
      </c>
      <c r="N909" s="105" t="str">
        <f t="shared" si="156"/>
        <v/>
      </c>
      <c r="O909" s="105" t="str">
        <f t="shared" si="157"/>
        <v/>
      </c>
      <c r="P909" s="105" t="str">
        <f t="shared" si="158"/>
        <v/>
      </c>
      <c r="Q909" s="105" t="str">
        <f t="shared" si="159"/>
        <v/>
      </c>
      <c r="R909" s="105" t="str">
        <f t="shared" si="161"/>
        <v/>
      </c>
      <c r="S909" s="106" t="str">
        <f t="shared" si="162"/>
        <v/>
      </c>
      <c r="T909" s="105" t="str">
        <f t="shared" si="163"/>
        <v/>
      </c>
    </row>
    <row r="910" spans="1:20" ht="19.95" customHeight="1">
      <c r="A910" s="79" t="str">
        <f t="shared" ref="A910:A936" si="164">IF(D910=0,"",1)</f>
        <v/>
      </c>
      <c r="B910" s="104">
        <f>SUM($A$2:A910)</f>
        <v>0</v>
      </c>
      <c r="C910" s="105" t="str">
        <f>'Agripp GRP Macros (EU, Asia) '!A238</f>
        <v>HA224</v>
      </c>
      <c r="D910" s="105">
        <f>IF(VLOOKUP(C910,'Agripp GRP Macros (EU, Asia) '!$A$10:$AG$649,32,0)="",0,VLOOKUP(C910,'Agripp GRP Macros (EU, Asia) '!$A$10:$AG$649,32,0))</f>
        <v>0</v>
      </c>
      <c r="E910" s="105">
        <v>909</v>
      </c>
      <c r="F910" s="106">
        <f>IF(VLOOKUP(C910,'Agripp GRP Macros (EU, Asia) '!$A$10:$AI$649,34,0)="",0,VLOOKUP(C910,'Agripp GRP Macros (EU, Asia) '!$A$10:$AI$649,34,0))</f>
        <v>0</v>
      </c>
      <c r="G910" s="107"/>
      <c r="H910" s="107"/>
      <c r="I910" s="107"/>
      <c r="J910" s="105" t="str">
        <f t="shared" si="160"/>
        <v/>
      </c>
      <c r="K910" s="105" t="str">
        <f t="shared" si="153"/>
        <v/>
      </c>
      <c r="L910" s="105" t="str">
        <f t="shared" si="154"/>
        <v/>
      </c>
      <c r="M910" s="105" t="str">
        <f t="shared" si="155"/>
        <v/>
      </c>
      <c r="N910" s="105" t="str">
        <f t="shared" si="156"/>
        <v/>
      </c>
      <c r="O910" s="105" t="str">
        <f t="shared" si="157"/>
        <v/>
      </c>
      <c r="P910" s="105" t="str">
        <f t="shared" si="158"/>
        <v/>
      </c>
      <c r="Q910" s="105" t="str">
        <f t="shared" si="159"/>
        <v/>
      </c>
      <c r="R910" s="105" t="str">
        <f t="shared" si="161"/>
        <v/>
      </c>
      <c r="S910" s="106" t="str">
        <f t="shared" si="162"/>
        <v/>
      </c>
      <c r="T910" s="105" t="str">
        <f t="shared" si="163"/>
        <v/>
      </c>
    </row>
    <row r="911" spans="1:20" ht="19.95" customHeight="1">
      <c r="A911" s="79" t="str">
        <f t="shared" si="164"/>
        <v/>
      </c>
      <c r="B911" s="104">
        <f>SUM($A$2:A911)</f>
        <v>0</v>
      </c>
      <c r="C911" s="105" t="str">
        <f>'Agripp GRP Macros (EU, Asia) '!A239</f>
        <v>HA225</v>
      </c>
      <c r="D911" s="105">
        <f>IF(VLOOKUP(C911,'Agripp GRP Macros (EU, Asia) '!$A$10:$AG$649,32,0)="",0,VLOOKUP(C911,'Agripp GRP Macros (EU, Asia) '!$A$10:$AG$649,32,0))</f>
        <v>0</v>
      </c>
      <c r="E911" s="105">
        <v>910</v>
      </c>
      <c r="F911" s="106">
        <f>IF(VLOOKUP(C911,'Agripp GRP Macros (EU, Asia) '!$A$10:$AI$649,34,0)="",0,VLOOKUP(C911,'Agripp GRP Macros (EU, Asia) '!$A$10:$AI$649,34,0))</f>
        <v>0</v>
      </c>
      <c r="G911" s="107"/>
      <c r="H911" s="107"/>
      <c r="I911" s="107"/>
      <c r="J911" s="105" t="str">
        <f t="shared" si="160"/>
        <v/>
      </c>
      <c r="K911" s="105" t="str">
        <f t="shared" si="153"/>
        <v/>
      </c>
      <c r="L911" s="105" t="str">
        <f t="shared" si="154"/>
        <v/>
      </c>
      <c r="M911" s="105" t="str">
        <f t="shared" si="155"/>
        <v/>
      </c>
      <c r="N911" s="105" t="str">
        <f t="shared" si="156"/>
        <v/>
      </c>
      <c r="O911" s="105" t="str">
        <f t="shared" si="157"/>
        <v/>
      </c>
      <c r="P911" s="105" t="str">
        <f t="shared" si="158"/>
        <v/>
      </c>
      <c r="Q911" s="105" t="str">
        <f t="shared" si="159"/>
        <v/>
      </c>
      <c r="R911" s="105" t="str">
        <f t="shared" si="161"/>
        <v/>
      </c>
      <c r="S911" s="106" t="str">
        <f t="shared" si="162"/>
        <v/>
      </c>
      <c r="T911" s="105" t="str">
        <f t="shared" si="163"/>
        <v/>
      </c>
    </row>
    <row r="912" spans="1:20" ht="19.95" customHeight="1">
      <c r="A912" s="79" t="str">
        <f t="shared" si="164"/>
        <v/>
      </c>
      <c r="B912" s="104">
        <f>SUM($A$2:A912)</f>
        <v>0</v>
      </c>
      <c r="C912" s="105" t="str">
        <f>'Agripp GRP Macros (EU, Asia) '!A240</f>
        <v>HA226</v>
      </c>
      <c r="D912" s="105">
        <f>IF(VLOOKUP(C912,'Agripp GRP Macros (EU, Asia) '!$A$10:$AG$649,32,0)="",0,VLOOKUP(C912,'Agripp GRP Macros (EU, Asia) '!$A$10:$AG$649,32,0))</f>
        <v>0</v>
      </c>
      <c r="E912" s="105">
        <v>911</v>
      </c>
      <c r="F912" s="106">
        <f>IF(VLOOKUP(C912,'Agripp GRP Macros (EU, Asia) '!$A$10:$AI$649,34,0)="",0,VLOOKUP(C912,'Agripp GRP Macros (EU, Asia) '!$A$10:$AI$649,34,0))</f>
        <v>0</v>
      </c>
      <c r="G912" s="107"/>
      <c r="H912" s="107"/>
      <c r="I912" s="107"/>
      <c r="J912" s="105" t="str">
        <f t="shared" si="160"/>
        <v/>
      </c>
      <c r="K912" s="105" t="str">
        <f t="shared" si="153"/>
        <v/>
      </c>
      <c r="L912" s="105" t="str">
        <f t="shared" si="154"/>
        <v/>
      </c>
      <c r="M912" s="105" t="str">
        <f t="shared" si="155"/>
        <v/>
      </c>
      <c r="N912" s="105" t="str">
        <f t="shared" si="156"/>
        <v/>
      </c>
      <c r="O912" s="105" t="str">
        <f t="shared" si="157"/>
        <v/>
      </c>
      <c r="P912" s="105" t="str">
        <f t="shared" si="158"/>
        <v/>
      </c>
      <c r="Q912" s="105" t="str">
        <f t="shared" si="159"/>
        <v/>
      </c>
      <c r="R912" s="105" t="str">
        <f t="shared" si="161"/>
        <v/>
      </c>
      <c r="S912" s="106" t="str">
        <f t="shared" si="162"/>
        <v/>
      </c>
      <c r="T912" s="105" t="str">
        <f t="shared" si="163"/>
        <v/>
      </c>
    </row>
    <row r="913" spans="1:20" ht="19.95" customHeight="1">
      <c r="A913" s="79" t="str">
        <f t="shared" si="164"/>
        <v/>
      </c>
      <c r="B913" s="104">
        <f>SUM($A$2:A913)</f>
        <v>0</v>
      </c>
      <c r="C913" s="105" t="str">
        <f>'Agripp GRP Macros (EU, Asia) '!A241</f>
        <v>HA227</v>
      </c>
      <c r="D913" s="105">
        <f>IF(VLOOKUP(C913,'Agripp GRP Macros (EU, Asia) '!$A$10:$AG$649,32,0)="",0,VLOOKUP(C913,'Agripp GRP Macros (EU, Asia) '!$A$10:$AG$649,32,0))</f>
        <v>0</v>
      </c>
      <c r="E913" s="105">
        <v>912</v>
      </c>
      <c r="F913" s="106">
        <f>IF(VLOOKUP(C913,'Agripp GRP Macros (EU, Asia) '!$A$10:$AI$649,34,0)="",0,VLOOKUP(C913,'Agripp GRP Macros (EU, Asia) '!$A$10:$AI$649,34,0))</f>
        <v>0</v>
      </c>
      <c r="G913" s="107"/>
      <c r="H913" s="107"/>
      <c r="I913" s="107"/>
      <c r="J913" s="105" t="str">
        <f t="shared" si="160"/>
        <v/>
      </c>
      <c r="K913" s="105" t="str">
        <f t="shared" si="153"/>
        <v/>
      </c>
      <c r="L913" s="105" t="str">
        <f t="shared" si="154"/>
        <v/>
      </c>
      <c r="M913" s="105" t="str">
        <f t="shared" si="155"/>
        <v/>
      </c>
      <c r="N913" s="105" t="str">
        <f t="shared" si="156"/>
        <v/>
      </c>
      <c r="O913" s="105" t="str">
        <f t="shared" si="157"/>
        <v/>
      </c>
      <c r="P913" s="105" t="str">
        <f t="shared" si="158"/>
        <v/>
      </c>
      <c r="Q913" s="105" t="str">
        <f t="shared" si="159"/>
        <v/>
      </c>
      <c r="R913" s="105" t="str">
        <f t="shared" si="161"/>
        <v/>
      </c>
      <c r="S913" s="106" t="str">
        <f t="shared" si="162"/>
        <v/>
      </c>
      <c r="T913" s="105" t="str">
        <f t="shared" si="163"/>
        <v/>
      </c>
    </row>
    <row r="914" spans="1:20" ht="19.95" customHeight="1">
      <c r="A914" s="79" t="str">
        <f t="shared" si="164"/>
        <v/>
      </c>
      <c r="B914" s="104">
        <f>SUM($A$2:A914)</f>
        <v>0</v>
      </c>
      <c r="C914" s="105" t="str">
        <f>'Agripp GRP Macros (EU, Asia) '!A242</f>
        <v>HA228</v>
      </c>
      <c r="D914" s="105">
        <f>IF(VLOOKUP(C914,'Agripp GRP Macros (EU, Asia) '!$A$10:$AG$649,32,0)="",0,VLOOKUP(C914,'Agripp GRP Macros (EU, Asia) '!$A$10:$AG$649,32,0))</f>
        <v>0</v>
      </c>
      <c r="E914" s="105">
        <v>913</v>
      </c>
      <c r="F914" s="106">
        <f>IF(VLOOKUP(C914,'Agripp GRP Macros (EU, Asia) '!$A$10:$AI$649,34,0)="",0,VLOOKUP(C914,'Agripp GRP Macros (EU, Asia) '!$A$10:$AI$649,34,0))</f>
        <v>0</v>
      </c>
      <c r="G914" s="107"/>
      <c r="H914" s="107"/>
      <c r="I914" s="107"/>
      <c r="J914" s="105" t="str">
        <f t="shared" si="160"/>
        <v/>
      </c>
      <c r="K914" s="105" t="str">
        <f t="shared" si="153"/>
        <v/>
      </c>
      <c r="L914" s="105" t="str">
        <f t="shared" si="154"/>
        <v/>
      </c>
      <c r="M914" s="105" t="str">
        <f t="shared" si="155"/>
        <v/>
      </c>
      <c r="N914" s="105" t="str">
        <f t="shared" si="156"/>
        <v/>
      </c>
      <c r="O914" s="105" t="str">
        <f t="shared" si="157"/>
        <v/>
      </c>
      <c r="P914" s="105" t="str">
        <f t="shared" si="158"/>
        <v/>
      </c>
      <c r="Q914" s="105" t="str">
        <f t="shared" si="159"/>
        <v/>
      </c>
      <c r="R914" s="105" t="str">
        <f t="shared" si="161"/>
        <v/>
      </c>
      <c r="S914" s="106" t="str">
        <f t="shared" si="162"/>
        <v/>
      </c>
      <c r="T914" s="105" t="str">
        <f t="shared" si="163"/>
        <v/>
      </c>
    </row>
    <row r="915" spans="1:20" ht="19.95" customHeight="1">
      <c r="A915" s="79" t="str">
        <f t="shared" si="164"/>
        <v/>
      </c>
      <c r="B915" s="104">
        <f>SUM($A$2:A915)</f>
        <v>0</v>
      </c>
      <c r="C915" s="105" t="str">
        <f>'Agripp GRP Macros (EU, Asia) '!A243</f>
        <v>HA229</v>
      </c>
      <c r="D915" s="105">
        <f>IF(VLOOKUP(C915,'Agripp GRP Macros (EU, Asia) '!$A$10:$AG$649,32,0)="",0,VLOOKUP(C915,'Agripp GRP Macros (EU, Asia) '!$A$10:$AG$649,32,0))</f>
        <v>0</v>
      </c>
      <c r="E915" s="105">
        <v>914</v>
      </c>
      <c r="F915" s="106">
        <f>IF(VLOOKUP(C915,'Agripp GRP Macros (EU, Asia) '!$A$10:$AI$649,34,0)="",0,VLOOKUP(C915,'Agripp GRP Macros (EU, Asia) '!$A$10:$AI$649,34,0))</f>
        <v>0</v>
      </c>
      <c r="G915" s="107"/>
      <c r="H915" s="107"/>
      <c r="I915" s="107"/>
      <c r="J915" s="105" t="str">
        <f t="shared" si="160"/>
        <v/>
      </c>
      <c r="K915" s="105" t="str">
        <f t="shared" si="153"/>
        <v/>
      </c>
      <c r="L915" s="105" t="str">
        <f t="shared" si="154"/>
        <v/>
      </c>
      <c r="M915" s="105" t="str">
        <f t="shared" si="155"/>
        <v/>
      </c>
      <c r="N915" s="105" t="str">
        <f t="shared" si="156"/>
        <v/>
      </c>
      <c r="O915" s="105" t="str">
        <f t="shared" si="157"/>
        <v/>
      </c>
      <c r="P915" s="105" t="str">
        <f t="shared" si="158"/>
        <v/>
      </c>
      <c r="Q915" s="105" t="str">
        <f t="shared" si="159"/>
        <v/>
      </c>
      <c r="R915" s="105" t="str">
        <f t="shared" si="161"/>
        <v/>
      </c>
      <c r="S915" s="106" t="str">
        <f t="shared" si="162"/>
        <v/>
      </c>
      <c r="T915" s="105" t="str">
        <f t="shared" si="163"/>
        <v/>
      </c>
    </row>
    <row r="916" spans="1:20" ht="19.95" customHeight="1">
      <c r="A916" s="79" t="str">
        <f t="shared" si="164"/>
        <v/>
      </c>
      <c r="B916" s="104">
        <f>SUM($A$2:A916)</f>
        <v>0</v>
      </c>
      <c r="C916" s="105" t="str">
        <f>'Agripp GRP Macros (EU, Asia) '!A244</f>
        <v>HA230</v>
      </c>
      <c r="D916" s="105">
        <f>IF(VLOOKUP(C916,'Agripp GRP Macros (EU, Asia) '!$A$10:$AG$649,32,0)="",0,VLOOKUP(C916,'Agripp GRP Macros (EU, Asia) '!$A$10:$AG$649,32,0))</f>
        <v>0</v>
      </c>
      <c r="E916" s="105">
        <v>915</v>
      </c>
      <c r="F916" s="106">
        <f>IF(VLOOKUP(C916,'Agripp GRP Macros (EU, Asia) '!$A$10:$AI$649,34,0)="",0,VLOOKUP(C916,'Agripp GRP Macros (EU, Asia) '!$A$10:$AI$649,34,0))</f>
        <v>0</v>
      </c>
      <c r="G916" s="107"/>
      <c r="H916" s="107"/>
      <c r="I916" s="107"/>
      <c r="J916" s="105" t="str">
        <f t="shared" si="160"/>
        <v/>
      </c>
      <c r="K916" s="105" t="str">
        <f t="shared" si="153"/>
        <v/>
      </c>
      <c r="L916" s="105" t="str">
        <f t="shared" si="154"/>
        <v/>
      </c>
      <c r="M916" s="105" t="str">
        <f t="shared" si="155"/>
        <v/>
      </c>
      <c r="N916" s="105" t="str">
        <f t="shared" si="156"/>
        <v/>
      </c>
      <c r="O916" s="105" t="str">
        <f t="shared" si="157"/>
        <v/>
      </c>
      <c r="P916" s="105" t="str">
        <f t="shared" si="158"/>
        <v/>
      </c>
      <c r="Q916" s="105" t="str">
        <f t="shared" si="159"/>
        <v/>
      </c>
      <c r="R916" s="105" t="str">
        <f t="shared" si="161"/>
        <v/>
      </c>
      <c r="S916" s="106" t="str">
        <f t="shared" si="162"/>
        <v/>
      </c>
      <c r="T916" s="105" t="str">
        <f t="shared" si="163"/>
        <v/>
      </c>
    </row>
    <row r="917" spans="1:20" ht="19.95" customHeight="1">
      <c r="A917" s="79" t="str">
        <f t="shared" si="164"/>
        <v/>
      </c>
      <c r="B917" s="104">
        <f>SUM($A$2:A917)</f>
        <v>0</v>
      </c>
      <c r="C917" s="105" t="str">
        <f>'Agripp GRP Macros (EU, Asia) '!A245</f>
        <v>HA231</v>
      </c>
      <c r="D917" s="105">
        <f>IF(VLOOKUP(C917,'Agripp GRP Macros (EU, Asia) '!$A$10:$AG$649,32,0)="",0,VLOOKUP(C917,'Agripp GRP Macros (EU, Asia) '!$A$10:$AG$649,32,0))</f>
        <v>0</v>
      </c>
      <c r="E917" s="105">
        <v>916</v>
      </c>
      <c r="F917" s="106">
        <f>IF(VLOOKUP(C917,'Agripp GRP Macros (EU, Asia) '!$A$10:$AI$649,34,0)="",0,VLOOKUP(C917,'Agripp GRP Macros (EU, Asia) '!$A$10:$AI$649,34,0))</f>
        <v>0</v>
      </c>
      <c r="G917" s="107"/>
      <c r="H917" s="107"/>
      <c r="I917" s="107"/>
      <c r="J917" s="105" t="str">
        <f t="shared" si="160"/>
        <v/>
      </c>
      <c r="K917" s="105" t="str">
        <f t="shared" si="153"/>
        <v/>
      </c>
      <c r="L917" s="105" t="str">
        <f t="shared" si="154"/>
        <v/>
      </c>
      <c r="M917" s="105" t="str">
        <f t="shared" si="155"/>
        <v/>
      </c>
      <c r="N917" s="105" t="str">
        <f t="shared" si="156"/>
        <v/>
      </c>
      <c r="O917" s="105" t="str">
        <f t="shared" si="157"/>
        <v/>
      </c>
      <c r="P917" s="105" t="str">
        <f t="shared" si="158"/>
        <v/>
      </c>
      <c r="Q917" s="105" t="str">
        <f t="shared" si="159"/>
        <v/>
      </c>
      <c r="R917" s="105" t="str">
        <f t="shared" si="161"/>
        <v/>
      </c>
      <c r="S917" s="106" t="str">
        <f t="shared" si="162"/>
        <v/>
      </c>
      <c r="T917" s="105" t="str">
        <f t="shared" si="163"/>
        <v/>
      </c>
    </row>
    <row r="918" spans="1:20" ht="19.95" customHeight="1">
      <c r="A918" s="79" t="str">
        <f t="shared" si="164"/>
        <v/>
      </c>
      <c r="B918" s="104">
        <f>SUM($A$2:A918)</f>
        <v>0</v>
      </c>
      <c r="C918" s="105" t="str">
        <f>'Agripp GRP Macros (EU, Asia) '!A246</f>
        <v>HA232</v>
      </c>
      <c r="D918" s="105">
        <f>IF(VLOOKUP(C918,'Agripp GRP Macros (EU, Asia) '!$A$10:$AG$649,32,0)="",0,VLOOKUP(C918,'Agripp GRP Macros (EU, Asia) '!$A$10:$AG$649,32,0))</f>
        <v>0</v>
      </c>
      <c r="E918" s="105">
        <v>917</v>
      </c>
      <c r="F918" s="106">
        <f>IF(VLOOKUP(C918,'Agripp GRP Macros (EU, Asia) '!$A$10:$AI$649,34,0)="",0,VLOOKUP(C918,'Agripp GRP Macros (EU, Asia) '!$A$10:$AI$649,34,0))</f>
        <v>0</v>
      </c>
      <c r="G918" s="107"/>
      <c r="H918" s="107"/>
      <c r="I918" s="107"/>
      <c r="J918" s="105" t="str">
        <f t="shared" si="160"/>
        <v/>
      </c>
      <c r="K918" s="105" t="str">
        <f t="shared" si="153"/>
        <v/>
      </c>
      <c r="L918" s="105" t="str">
        <f t="shared" si="154"/>
        <v/>
      </c>
      <c r="M918" s="105" t="str">
        <f t="shared" si="155"/>
        <v/>
      </c>
      <c r="N918" s="105" t="str">
        <f t="shared" si="156"/>
        <v/>
      </c>
      <c r="O918" s="105" t="str">
        <f t="shared" si="157"/>
        <v/>
      </c>
      <c r="P918" s="105" t="str">
        <f t="shared" si="158"/>
        <v/>
      </c>
      <c r="Q918" s="105" t="str">
        <f t="shared" si="159"/>
        <v/>
      </c>
      <c r="R918" s="105" t="str">
        <f t="shared" si="161"/>
        <v/>
      </c>
      <c r="S918" s="106" t="str">
        <f t="shared" si="162"/>
        <v/>
      </c>
      <c r="T918" s="105" t="str">
        <f t="shared" si="163"/>
        <v/>
      </c>
    </row>
    <row r="919" spans="1:20" ht="19.95" customHeight="1">
      <c r="A919" s="79" t="str">
        <f t="shared" si="164"/>
        <v/>
      </c>
      <c r="B919" s="104">
        <f>SUM($A$2:A919)</f>
        <v>0</v>
      </c>
      <c r="C919" s="105" t="str">
        <f>'Agripp GRP Macros (EU, Asia) '!A247</f>
        <v>HA233</v>
      </c>
      <c r="D919" s="105">
        <f>IF(VLOOKUP(C919,'Agripp GRP Macros (EU, Asia) '!$A$10:$AG$649,32,0)="",0,VLOOKUP(C919,'Agripp GRP Macros (EU, Asia) '!$A$10:$AG$649,32,0))</f>
        <v>0</v>
      </c>
      <c r="E919" s="105">
        <v>918</v>
      </c>
      <c r="F919" s="106">
        <f>IF(VLOOKUP(C919,'Agripp GRP Macros (EU, Asia) '!$A$10:$AI$649,34,0)="",0,VLOOKUP(C919,'Agripp GRP Macros (EU, Asia) '!$A$10:$AI$649,34,0))</f>
        <v>0</v>
      </c>
      <c r="G919" s="107"/>
      <c r="H919" s="107"/>
      <c r="I919" s="107"/>
      <c r="J919" s="105" t="str">
        <f t="shared" si="160"/>
        <v/>
      </c>
      <c r="K919" s="105" t="str">
        <f t="shared" si="153"/>
        <v/>
      </c>
      <c r="L919" s="105" t="str">
        <f t="shared" si="154"/>
        <v/>
      </c>
      <c r="M919" s="105" t="str">
        <f t="shared" si="155"/>
        <v/>
      </c>
      <c r="N919" s="105" t="str">
        <f t="shared" si="156"/>
        <v/>
      </c>
      <c r="O919" s="105" t="str">
        <f t="shared" si="157"/>
        <v/>
      </c>
      <c r="P919" s="105" t="str">
        <f t="shared" si="158"/>
        <v/>
      </c>
      <c r="Q919" s="105" t="str">
        <f t="shared" si="159"/>
        <v/>
      </c>
      <c r="R919" s="105" t="str">
        <f t="shared" si="161"/>
        <v/>
      </c>
      <c r="S919" s="106" t="str">
        <f t="shared" si="162"/>
        <v/>
      </c>
      <c r="T919" s="105" t="str">
        <f t="shared" si="163"/>
        <v/>
      </c>
    </row>
    <row r="920" spans="1:20" ht="19.95" customHeight="1">
      <c r="A920" s="79" t="str">
        <f t="shared" si="164"/>
        <v/>
      </c>
      <c r="B920" s="104">
        <f>SUM($A$2:A920)</f>
        <v>0</v>
      </c>
      <c r="C920" s="105" t="str">
        <f>'Agripp GRP Macros (EU, Asia) '!A248</f>
        <v>HA234</v>
      </c>
      <c r="D920" s="105">
        <f>IF(VLOOKUP(C920,'Agripp GRP Macros (EU, Asia) '!$A$10:$AG$649,32,0)="",0,VLOOKUP(C920,'Agripp GRP Macros (EU, Asia) '!$A$10:$AG$649,32,0))</f>
        <v>0</v>
      </c>
      <c r="E920" s="105">
        <v>919</v>
      </c>
      <c r="F920" s="106">
        <f>IF(VLOOKUP(C920,'Agripp GRP Macros (EU, Asia) '!$A$10:$AI$649,34,0)="",0,VLOOKUP(C920,'Agripp GRP Macros (EU, Asia) '!$A$10:$AI$649,34,0))</f>
        <v>0</v>
      </c>
      <c r="G920" s="107"/>
      <c r="H920" s="107"/>
      <c r="I920" s="107"/>
      <c r="J920" s="105" t="str">
        <f t="shared" si="160"/>
        <v/>
      </c>
      <c r="K920" s="105" t="str">
        <f t="shared" si="153"/>
        <v/>
      </c>
      <c r="L920" s="105" t="str">
        <f t="shared" si="154"/>
        <v/>
      </c>
      <c r="M920" s="105" t="str">
        <f t="shared" si="155"/>
        <v/>
      </c>
      <c r="N920" s="105" t="str">
        <f t="shared" si="156"/>
        <v/>
      </c>
      <c r="O920" s="105" t="str">
        <f t="shared" si="157"/>
        <v/>
      </c>
      <c r="P920" s="105" t="str">
        <f t="shared" si="158"/>
        <v/>
      </c>
      <c r="Q920" s="105" t="str">
        <f t="shared" si="159"/>
        <v/>
      </c>
      <c r="R920" s="105" t="str">
        <f t="shared" si="161"/>
        <v/>
      </c>
      <c r="S920" s="106" t="str">
        <f t="shared" si="162"/>
        <v/>
      </c>
      <c r="T920" s="105" t="str">
        <f t="shared" si="163"/>
        <v/>
      </c>
    </row>
    <row r="921" spans="1:20" ht="19.95" customHeight="1">
      <c r="A921" s="79" t="str">
        <f t="shared" si="164"/>
        <v/>
      </c>
      <c r="B921" s="104">
        <f>SUM($A$2:A921)</f>
        <v>0</v>
      </c>
      <c r="C921" s="107"/>
      <c r="D921" s="141"/>
      <c r="E921" s="105">
        <v>920</v>
      </c>
      <c r="F921" s="477"/>
      <c r="G921" s="107"/>
      <c r="H921" s="107"/>
      <c r="I921" s="107"/>
      <c r="J921" s="105" t="str">
        <f t="shared" si="160"/>
        <v/>
      </c>
      <c r="K921" s="105" t="str">
        <f t="shared" si="153"/>
        <v/>
      </c>
      <c r="L921" s="105" t="str">
        <f t="shared" si="154"/>
        <v/>
      </c>
      <c r="M921" s="105" t="str">
        <f t="shared" si="155"/>
        <v/>
      </c>
      <c r="N921" s="105" t="str">
        <f t="shared" si="156"/>
        <v/>
      </c>
      <c r="O921" s="105" t="str">
        <f t="shared" si="157"/>
        <v/>
      </c>
      <c r="P921" s="105" t="str">
        <f t="shared" si="158"/>
        <v/>
      </c>
      <c r="Q921" s="105" t="str">
        <f t="shared" si="159"/>
        <v/>
      </c>
      <c r="R921" s="105" t="str">
        <f t="shared" si="161"/>
        <v/>
      </c>
      <c r="S921" s="106" t="str">
        <f t="shared" si="162"/>
        <v/>
      </c>
      <c r="T921" s="105" t="str">
        <f t="shared" si="163"/>
        <v/>
      </c>
    </row>
    <row r="922" spans="1:20" ht="19.95" customHeight="1">
      <c r="A922" s="79" t="str">
        <f t="shared" si="164"/>
        <v/>
      </c>
      <c r="B922" s="104">
        <f>SUM($A$2:A922)</f>
        <v>0</v>
      </c>
      <c r="C922" s="105" t="str">
        <f>'Agripp Recycled ABS Macros (EU)'!A8</f>
        <v>ABS001</v>
      </c>
      <c r="D922" s="105">
        <f>IF(VLOOKUP(C922,'Agripp Recycled ABS Macros (EU)'!$A$8:$AC$497,23,0)="",0,VLOOKUP(C922,'Agripp Recycled ABS Macros (EU)'!$A$8:$AC$497,23,0))</f>
        <v>0</v>
      </c>
      <c r="E922" s="105">
        <v>921</v>
      </c>
      <c r="F922" s="105">
        <f>IF(VLOOKUP(C922,'Agripp Recycled ABS Macros (EU)'!$A$8:$AC$497,25,0)="",0,VLOOKUP(C922,'Agripp Recycled ABS Macros (EU)'!$A$8:$AC$497,25,0))</f>
        <v>0</v>
      </c>
      <c r="G922" s="107"/>
      <c r="H922" s="107"/>
      <c r="I922" s="107"/>
      <c r="J922" s="105" t="str">
        <f t="shared" si="160"/>
        <v/>
      </c>
      <c r="K922" s="105" t="str">
        <f t="shared" si="153"/>
        <v/>
      </c>
      <c r="L922" s="105" t="str">
        <f t="shared" si="154"/>
        <v/>
      </c>
      <c r="M922" s="105" t="str">
        <f t="shared" si="155"/>
        <v/>
      </c>
      <c r="N922" s="105" t="str">
        <f t="shared" si="156"/>
        <v/>
      </c>
      <c r="O922" s="105" t="str">
        <f t="shared" si="157"/>
        <v/>
      </c>
      <c r="P922" s="105" t="str">
        <f t="shared" si="158"/>
        <v/>
      </c>
      <c r="Q922" s="105" t="str">
        <f t="shared" si="159"/>
        <v/>
      </c>
      <c r="R922" s="105" t="str">
        <f t="shared" si="161"/>
        <v/>
      </c>
      <c r="S922" s="106" t="str">
        <f t="shared" si="162"/>
        <v/>
      </c>
      <c r="T922" s="105" t="str">
        <f t="shared" si="163"/>
        <v/>
      </c>
    </row>
    <row r="923" spans="1:20" ht="19.95" customHeight="1">
      <c r="A923" s="79" t="str">
        <f t="shared" si="164"/>
        <v/>
      </c>
      <c r="B923" s="104">
        <f>SUM($A$2:A923)</f>
        <v>0</v>
      </c>
      <c r="C923" s="105" t="str">
        <f>'Agripp Recycled ABS Macros (EU)'!A9</f>
        <v>ABS002</v>
      </c>
      <c r="D923" s="105">
        <f>IF(VLOOKUP(C923,'Agripp Recycled ABS Macros (EU)'!$A$8:$AC$497,23,0)="",0,VLOOKUP(C923,'Agripp Recycled ABS Macros (EU)'!$A$8:$AC$497,23,0))</f>
        <v>0</v>
      </c>
      <c r="E923" s="105">
        <v>922</v>
      </c>
      <c r="F923" s="105">
        <f>IF(VLOOKUP(C923,'Agripp Recycled ABS Macros (EU)'!$A$8:$AC$497,25,0)="",0,VLOOKUP(C923,'Agripp Recycled ABS Macros (EU)'!$A$8:$AC$497,25,0))</f>
        <v>0</v>
      </c>
      <c r="G923" s="107"/>
      <c r="H923" s="107"/>
      <c r="I923" s="107"/>
      <c r="J923" s="105" t="str">
        <f t="shared" si="160"/>
        <v/>
      </c>
      <c r="K923" s="105" t="str">
        <f t="shared" si="153"/>
        <v/>
      </c>
      <c r="L923" s="105" t="str">
        <f t="shared" si="154"/>
        <v/>
      </c>
      <c r="M923" s="105" t="str">
        <f t="shared" si="155"/>
        <v/>
      </c>
      <c r="N923" s="105" t="str">
        <f t="shared" si="156"/>
        <v/>
      </c>
      <c r="O923" s="105" t="str">
        <f t="shared" si="157"/>
        <v/>
      </c>
      <c r="P923" s="105" t="str">
        <f t="shared" si="158"/>
        <v/>
      </c>
      <c r="Q923" s="105" t="str">
        <f t="shared" si="159"/>
        <v/>
      </c>
      <c r="R923" s="105" t="str">
        <f t="shared" si="161"/>
        <v/>
      </c>
      <c r="S923" s="106" t="str">
        <f t="shared" si="162"/>
        <v/>
      </c>
      <c r="T923" s="105" t="str">
        <f t="shared" si="163"/>
        <v/>
      </c>
    </row>
    <row r="924" spans="1:20" ht="19.95" customHeight="1">
      <c r="A924" s="79" t="str">
        <f t="shared" si="164"/>
        <v/>
      </c>
      <c r="B924" s="104">
        <f>SUM($A$2:A924)</f>
        <v>0</v>
      </c>
      <c r="C924" s="105" t="str">
        <f>'Agripp Recycled ABS Macros (EU)'!A10</f>
        <v>ABS003</v>
      </c>
      <c r="D924" s="105">
        <f>IF(VLOOKUP(C924,'Agripp Recycled ABS Macros (EU)'!$A$8:$AC$497,23,0)="",0,VLOOKUP(C924,'Agripp Recycled ABS Macros (EU)'!$A$8:$AC$497,23,0))</f>
        <v>0</v>
      </c>
      <c r="E924" s="105">
        <v>923</v>
      </c>
      <c r="F924" s="105">
        <f>IF(VLOOKUP(C924,'Agripp Recycled ABS Macros (EU)'!$A$8:$AC$497,25,0)="",0,VLOOKUP(C924,'Agripp Recycled ABS Macros (EU)'!$A$8:$AC$497,25,0))</f>
        <v>0</v>
      </c>
      <c r="G924" s="107"/>
      <c r="H924" s="107"/>
      <c r="I924" s="107"/>
      <c r="J924" s="105" t="str">
        <f t="shared" si="160"/>
        <v/>
      </c>
      <c r="K924" s="105" t="str">
        <f t="shared" si="153"/>
        <v/>
      </c>
      <c r="L924" s="105" t="str">
        <f t="shared" si="154"/>
        <v/>
      </c>
      <c r="M924" s="105" t="str">
        <f t="shared" si="155"/>
        <v/>
      </c>
      <c r="N924" s="105" t="str">
        <f t="shared" si="156"/>
        <v/>
      </c>
      <c r="O924" s="105" t="str">
        <f t="shared" si="157"/>
        <v/>
      </c>
      <c r="P924" s="105" t="str">
        <f t="shared" si="158"/>
        <v/>
      </c>
      <c r="Q924" s="105" t="str">
        <f t="shared" si="159"/>
        <v/>
      </c>
      <c r="R924" s="105" t="str">
        <f t="shared" si="161"/>
        <v/>
      </c>
      <c r="S924" s="106" t="str">
        <f t="shared" si="162"/>
        <v/>
      </c>
      <c r="T924" s="105" t="str">
        <f t="shared" si="163"/>
        <v/>
      </c>
    </row>
    <row r="925" spans="1:20" ht="19.95" customHeight="1">
      <c r="A925" s="79" t="str">
        <f t="shared" si="164"/>
        <v/>
      </c>
      <c r="B925" s="104">
        <f>SUM($A$2:A925)</f>
        <v>0</v>
      </c>
      <c r="C925" s="105" t="str">
        <f>'Agripp Recycled ABS Macros (EU)'!A11</f>
        <v>ABS004</v>
      </c>
      <c r="D925" s="105">
        <f>IF(VLOOKUP(C925,'Agripp Recycled ABS Macros (EU)'!$A$8:$AC$497,23,0)="",0,VLOOKUP(C925,'Agripp Recycled ABS Macros (EU)'!$A$8:$AC$497,23,0))</f>
        <v>0</v>
      </c>
      <c r="E925" s="105">
        <v>924</v>
      </c>
      <c r="F925" s="105">
        <f>IF(VLOOKUP(C925,'Agripp Recycled ABS Macros (EU)'!$A$8:$AC$497,25,0)="",0,VLOOKUP(C925,'Agripp Recycled ABS Macros (EU)'!$A$8:$AC$497,25,0))</f>
        <v>0</v>
      </c>
      <c r="G925" s="107"/>
      <c r="H925" s="107"/>
      <c r="I925" s="107"/>
      <c r="J925" s="105" t="str">
        <f t="shared" si="160"/>
        <v/>
      </c>
      <c r="K925" s="105" t="str">
        <f t="shared" si="153"/>
        <v/>
      </c>
      <c r="L925" s="105" t="str">
        <f t="shared" si="154"/>
        <v/>
      </c>
      <c r="M925" s="105" t="str">
        <f t="shared" si="155"/>
        <v/>
      </c>
      <c r="N925" s="105" t="str">
        <f t="shared" si="156"/>
        <v/>
      </c>
      <c r="O925" s="105" t="str">
        <f t="shared" si="157"/>
        <v/>
      </c>
      <c r="P925" s="105" t="str">
        <f t="shared" si="158"/>
        <v/>
      </c>
      <c r="Q925" s="105" t="str">
        <f t="shared" si="159"/>
        <v/>
      </c>
      <c r="R925" s="105" t="str">
        <f t="shared" si="161"/>
        <v/>
      </c>
      <c r="S925" s="106" t="str">
        <f t="shared" si="162"/>
        <v/>
      </c>
      <c r="T925" s="105" t="str">
        <f t="shared" si="163"/>
        <v/>
      </c>
    </row>
    <row r="926" spans="1:20" ht="19.95" customHeight="1">
      <c r="A926" s="79" t="str">
        <f t="shared" si="164"/>
        <v/>
      </c>
      <c r="B926" s="104">
        <f>SUM($A$2:A926)</f>
        <v>0</v>
      </c>
      <c r="C926" s="105" t="str">
        <f>'Agripp Recycled ABS Macros (EU)'!A12</f>
        <v>ABS005</v>
      </c>
      <c r="D926" s="105">
        <f>IF(VLOOKUP(C926,'Agripp Recycled ABS Macros (EU)'!$A$8:$AC$497,23,0)="",0,VLOOKUP(C926,'Agripp Recycled ABS Macros (EU)'!$A$8:$AC$497,23,0))</f>
        <v>0</v>
      </c>
      <c r="E926" s="105">
        <v>925</v>
      </c>
      <c r="F926" s="105">
        <f>IF(VLOOKUP(C926,'Agripp Recycled ABS Macros (EU)'!$A$8:$AC$497,25,0)="",0,VLOOKUP(C926,'Agripp Recycled ABS Macros (EU)'!$A$8:$AC$497,25,0))</f>
        <v>0</v>
      </c>
      <c r="G926" s="107"/>
      <c r="H926" s="107"/>
      <c r="I926" s="107"/>
      <c r="J926" s="105" t="str">
        <f t="shared" si="160"/>
        <v/>
      </c>
      <c r="K926" s="105" t="str">
        <f t="shared" si="153"/>
        <v/>
      </c>
      <c r="L926" s="105" t="str">
        <f t="shared" si="154"/>
        <v/>
      </c>
      <c r="M926" s="105" t="str">
        <f t="shared" si="155"/>
        <v/>
      </c>
      <c r="N926" s="105" t="str">
        <f t="shared" si="156"/>
        <v/>
      </c>
      <c r="O926" s="105" t="str">
        <f t="shared" si="157"/>
        <v/>
      </c>
      <c r="P926" s="105" t="str">
        <f t="shared" si="158"/>
        <v/>
      </c>
      <c r="Q926" s="105" t="str">
        <f t="shared" si="159"/>
        <v/>
      </c>
      <c r="R926" s="105" t="str">
        <f t="shared" si="161"/>
        <v/>
      </c>
      <c r="S926" s="106" t="str">
        <f t="shared" si="162"/>
        <v/>
      </c>
      <c r="T926" s="105" t="str">
        <f t="shared" si="163"/>
        <v/>
      </c>
    </row>
    <row r="927" spans="1:20" ht="19.95" customHeight="1">
      <c r="A927" s="79" t="str">
        <f t="shared" si="164"/>
        <v/>
      </c>
      <c r="B927" s="104">
        <f>SUM($A$2:A927)</f>
        <v>0</v>
      </c>
      <c r="C927" s="105" t="str">
        <f>'Agripp Recycled ABS Macros (EU)'!A13</f>
        <v>ABS006</v>
      </c>
      <c r="D927" s="105">
        <f>IF(VLOOKUP(C927,'Agripp Recycled ABS Macros (EU)'!$A$8:$AC$497,23,0)="",0,VLOOKUP(C927,'Agripp Recycled ABS Macros (EU)'!$A$8:$AC$497,23,0))</f>
        <v>0</v>
      </c>
      <c r="E927" s="105">
        <v>926</v>
      </c>
      <c r="F927" s="105">
        <f>IF(VLOOKUP(C927,'Agripp Recycled ABS Macros (EU)'!$A$8:$AC$497,25,0)="",0,VLOOKUP(C927,'Agripp Recycled ABS Macros (EU)'!$A$8:$AC$497,25,0))</f>
        <v>0</v>
      </c>
      <c r="G927" s="107"/>
      <c r="H927" s="107"/>
      <c r="I927" s="107"/>
      <c r="J927" s="105" t="str">
        <f t="shared" si="160"/>
        <v/>
      </c>
      <c r="K927" s="105" t="str">
        <f t="shared" si="153"/>
        <v/>
      </c>
      <c r="L927" s="105" t="str">
        <f t="shared" si="154"/>
        <v/>
      </c>
      <c r="M927" s="105" t="str">
        <f t="shared" si="155"/>
        <v/>
      </c>
      <c r="N927" s="105" t="str">
        <f t="shared" si="156"/>
        <v/>
      </c>
      <c r="O927" s="105" t="str">
        <f t="shared" si="157"/>
        <v/>
      </c>
      <c r="P927" s="105" t="str">
        <f t="shared" si="158"/>
        <v/>
      </c>
      <c r="Q927" s="105" t="str">
        <f t="shared" si="159"/>
        <v/>
      </c>
      <c r="R927" s="105" t="str">
        <f t="shared" si="161"/>
        <v/>
      </c>
      <c r="S927" s="106" t="str">
        <f t="shared" si="162"/>
        <v/>
      </c>
      <c r="T927" s="105" t="str">
        <f t="shared" si="163"/>
        <v/>
      </c>
    </row>
    <row r="928" spans="1:20" ht="19.95" customHeight="1">
      <c r="A928" s="79" t="str">
        <f t="shared" si="164"/>
        <v/>
      </c>
      <c r="B928" s="104">
        <f>SUM($A$2:A928)</f>
        <v>0</v>
      </c>
      <c r="C928" s="105" t="str">
        <f>'Agripp Recycled ABS Macros (EU)'!A14</f>
        <v>ABS007</v>
      </c>
      <c r="D928" s="105">
        <f>IF(VLOOKUP(C928,'Agripp Recycled ABS Macros (EU)'!$A$8:$AC$497,23,0)="",0,VLOOKUP(C928,'Agripp Recycled ABS Macros (EU)'!$A$8:$AC$497,23,0))</f>
        <v>0</v>
      </c>
      <c r="E928" s="105">
        <v>927</v>
      </c>
      <c r="F928" s="105">
        <f>IF(VLOOKUP(C928,'Agripp Recycled ABS Macros (EU)'!$A$8:$AC$497,25,0)="",0,VLOOKUP(C928,'Agripp Recycled ABS Macros (EU)'!$A$8:$AC$497,25,0))</f>
        <v>0</v>
      </c>
      <c r="G928" s="107"/>
      <c r="H928" s="107"/>
      <c r="I928" s="107"/>
      <c r="J928" s="105" t="str">
        <f t="shared" si="160"/>
        <v/>
      </c>
      <c r="K928" s="105" t="str">
        <f t="shared" si="153"/>
        <v/>
      </c>
      <c r="L928" s="105" t="str">
        <f t="shared" si="154"/>
        <v/>
      </c>
      <c r="M928" s="105" t="str">
        <f t="shared" si="155"/>
        <v/>
      </c>
      <c r="N928" s="105" t="str">
        <f t="shared" si="156"/>
        <v/>
      </c>
      <c r="O928" s="105" t="str">
        <f t="shared" si="157"/>
        <v/>
      </c>
      <c r="P928" s="105" t="str">
        <f t="shared" si="158"/>
        <v/>
      </c>
      <c r="Q928" s="105" t="str">
        <f t="shared" si="159"/>
        <v/>
      </c>
      <c r="R928" s="105" t="str">
        <f t="shared" si="161"/>
        <v/>
      </c>
      <c r="S928" s="106" t="str">
        <f t="shared" si="162"/>
        <v/>
      </c>
      <c r="T928" s="105" t="str">
        <f t="shared" si="163"/>
        <v/>
      </c>
    </row>
    <row r="929" spans="1:20" ht="19.95" customHeight="1">
      <c r="A929" s="79" t="str">
        <f t="shared" si="164"/>
        <v/>
      </c>
      <c r="B929" s="104">
        <f>SUM($A$2:A929)</f>
        <v>0</v>
      </c>
      <c r="C929" s="105" t="str">
        <f>'Agripp Recycled ABS Macros (EU)'!A15</f>
        <v>ABS008</v>
      </c>
      <c r="D929" s="105">
        <f>IF(VLOOKUP(C929,'Agripp Recycled ABS Macros (EU)'!$A$8:$AC$497,23,0)="",0,VLOOKUP(C929,'Agripp Recycled ABS Macros (EU)'!$A$8:$AC$497,23,0))</f>
        <v>0</v>
      </c>
      <c r="E929" s="105">
        <v>928</v>
      </c>
      <c r="F929" s="105">
        <f>IF(VLOOKUP(C929,'Agripp Recycled ABS Macros (EU)'!$A$8:$AC$497,25,0)="",0,VLOOKUP(C929,'Agripp Recycled ABS Macros (EU)'!$A$8:$AC$497,25,0))</f>
        <v>0</v>
      </c>
      <c r="G929" s="107"/>
      <c r="H929" s="107"/>
      <c r="I929" s="107"/>
      <c r="J929" s="105" t="str">
        <f t="shared" si="160"/>
        <v/>
      </c>
      <c r="K929" s="105" t="str">
        <f t="shared" si="153"/>
        <v/>
      </c>
      <c r="L929" s="105" t="str">
        <f t="shared" si="154"/>
        <v/>
      </c>
      <c r="M929" s="105" t="str">
        <f t="shared" si="155"/>
        <v/>
      </c>
      <c r="N929" s="105" t="str">
        <f t="shared" si="156"/>
        <v/>
      </c>
      <c r="O929" s="105" t="str">
        <f t="shared" si="157"/>
        <v/>
      </c>
      <c r="P929" s="105" t="str">
        <f t="shared" si="158"/>
        <v/>
      </c>
      <c r="Q929" s="105" t="str">
        <f t="shared" si="159"/>
        <v/>
      </c>
      <c r="R929" s="105" t="str">
        <f t="shared" si="161"/>
        <v/>
      </c>
      <c r="S929" s="106" t="str">
        <f t="shared" si="162"/>
        <v/>
      </c>
      <c r="T929" s="105" t="str">
        <f t="shared" si="163"/>
        <v/>
      </c>
    </row>
    <row r="930" spans="1:20" ht="19.95" customHeight="1">
      <c r="A930" s="79" t="str">
        <f t="shared" si="164"/>
        <v/>
      </c>
      <c r="B930" s="104">
        <f>SUM($A$2:A930)</f>
        <v>0</v>
      </c>
      <c r="C930" s="105" t="str">
        <f>'Agripp Recycled ABS Macros (EU)'!A16</f>
        <v>ABS009</v>
      </c>
      <c r="D930" s="105">
        <f>IF(VLOOKUP(C930,'Agripp Recycled ABS Macros (EU)'!$A$8:$AC$497,23,0)="",0,VLOOKUP(C930,'Agripp Recycled ABS Macros (EU)'!$A$8:$AC$497,23,0))</f>
        <v>0</v>
      </c>
      <c r="E930" s="105">
        <v>929</v>
      </c>
      <c r="F930" s="105">
        <f>IF(VLOOKUP(C930,'Agripp Recycled ABS Macros (EU)'!$A$8:$AC$497,25,0)="",0,VLOOKUP(C930,'Agripp Recycled ABS Macros (EU)'!$A$8:$AC$497,25,0))</f>
        <v>0</v>
      </c>
      <c r="G930" s="107"/>
      <c r="H930" s="107"/>
      <c r="I930" s="107"/>
      <c r="J930" s="105" t="str">
        <f t="shared" si="160"/>
        <v/>
      </c>
      <c r="K930" s="105" t="str">
        <f t="shared" si="153"/>
        <v/>
      </c>
      <c r="L930" s="105" t="str">
        <f t="shared" si="154"/>
        <v/>
      </c>
      <c r="M930" s="105" t="str">
        <f t="shared" si="155"/>
        <v/>
      </c>
      <c r="N930" s="105" t="str">
        <f t="shared" si="156"/>
        <v/>
      </c>
      <c r="O930" s="105" t="str">
        <f t="shared" si="157"/>
        <v/>
      </c>
      <c r="P930" s="105" t="str">
        <f t="shared" si="158"/>
        <v/>
      </c>
      <c r="Q930" s="105" t="str">
        <f t="shared" si="159"/>
        <v/>
      </c>
      <c r="R930" s="105" t="str">
        <f t="shared" si="161"/>
        <v/>
      </c>
      <c r="S930" s="106" t="str">
        <f t="shared" si="162"/>
        <v/>
      </c>
      <c r="T930" s="105" t="str">
        <f t="shared" si="163"/>
        <v/>
      </c>
    </row>
    <row r="931" spans="1:20" ht="19.95" customHeight="1">
      <c r="A931" s="79" t="str">
        <f t="shared" si="164"/>
        <v/>
      </c>
      <c r="B931" s="104">
        <f>SUM($A$2:A931)</f>
        <v>0</v>
      </c>
      <c r="C931" s="105" t="str">
        <f>'Agripp Recycled ABS Macros (EU)'!A17</f>
        <v>ABS010</v>
      </c>
      <c r="D931" s="105">
        <f>IF(VLOOKUP(C931,'Agripp Recycled ABS Macros (EU)'!$A$8:$AC$497,25,0)="",0,VLOOKUP(C931,'Agripp Recycled ABS Macros (EU)'!$A$8:$AC$497,25,0))</f>
        <v>0</v>
      </c>
      <c r="E931" s="105">
        <v>930</v>
      </c>
      <c r="F931" s="105">
        <f>IF(VLOOKUP(C931,'Agripp Recycled ABS Macros (EU)'!$A$8:$AC$497,27,0)="",0,VLOOKUP(C931,'Agripp Recycled ABS Macros (EU)'!$A$8:$AC$497,27,0))</f>
        <v>0</v>
      </c>
      <c r="G931" s="107"/>
      <c r="H931" s="107"/>
      <c r="I931" s="107"/>
      <c r="J931" s="105" t="str">
        <f t="shared" si="160"/>
        <v/>
      </c>
      <c r="K931" s="105" t="str">
        <f t="shared" si="153"/>
        <v/>
      </c>
      <c r="L931" s="105" t="str">
        <f t="shared" si="154"/>
        <v/>
      </c>
      <c r="M931" s="105" t="str">
        <f t="shared" si="155"/>
        <v/>
      </c>
      <c r="N931" s="105" t="str">
        <f t="shared" si="156"/>
        <v/>
      </c>
      <c r="O931" s="105" t="str">
        <f t="shared" si="157"/>
        <v/>
      </c>
      <c r="P931" s="105" t="str">
        <f t="shared" si="158"/>
        <v/>
      </c>
      <c r="Q931" s="105" t="str">
        <f t="shared" si="159"/>
        <v/>
      </c>
      <c r="R931" s="105" t="str">
        <f t="shared" si="161"/>
        <v/>
      </c>
      <c r="S931" s="106" t="str">
        <f t="shared" si="162"/>
        <v/>
      </c>
      <c r="T931" s="105" t="str">
        <f t="shared" si="163"/>
        <v/>
      </c>
    </row>
    <row r="932" spans="1:20" ht="19.95" customHeight="1">
      <c r="A932" s="79" t="str">
        <f t="shared" si="164"/>
        <v/>
      </c>
      <c r="B932" s="104">
        <f>SUM($A$2:A932)</f>
        <v>0</v>
      </c>
      <c r="C932" s="105" t="str">
        <f>'Agripp Recycled ABS Macros (EU)'!A18</f>
        <v>ABS011</v>
      </c>
      <c r="D932" s="105">
        <f>IF(VLOOKUP(C932,'Agripp Recycled ABS Macros (EU)'!$A$8:$AC$497,25,0)="",0,VLOOKUP(C932,'Agripp Recycled ABS Macros (EU)'!$A$8:$AC$497,25,0))</f>
        <v>0</v>
      </c>
      <c r="E932" s="105">
        <v>931</v>
      </c>
      <c r="F932" s="105">
        <f>IF(VLOOKUP(C932,'Agripp Recycled ABS Macros (EU)'!$A$8:$AC$497,27,0)="",0,VLOOKUP(C932,'Agripp Recycled ABS Macros (EU)'!$A$8:$AC$497,27,0))</f>
        <v>0</v>
      </c>
      <c r="G932" s="107"/>
      <c r="H932" s="107"/>
      <c r="I932" s="107"/>
      <c r="J932" s="105" t="str">
        <f t="shared" si="160"/>
        <v/>
      </c>
      <c r="K932" s="105" t="str">
        <f t="shared" si="153"/>
        <v/>
      </c>
      <c r="L932" s="105" t="str">
        <f t="shared" si="154"/>
        <v/>
      </c>
      <c r="M932" s="105" t="str">
        <f t="shared" si="155"/>
        <v/>
      </c>
      <c r="N932" s="105" t="str">
        <f t="shared" si="156"/>
        <v/>
      </c>
      <c r="O932" s="105" t="str">
        <f t="shared" si="157"/>
        <v/>
      </c>
      <c r="P932" s="105" t="str">
        <f t="shared" si="158"/>
        <v/>
      </c>
      <c r="Q932" s="105" t="str">
        <f t="shared" si="159"/>
        <v/>
      </c>
      <c r="R932" s="105" t="str">
        <f t="shared" si="161"/>
        <v/>
      </c>
      <c r="S932" s="106" t="str">
        <f t="shared" si="162"/>
        <v/>
      </c>
      <c r="T932" s="105" t="str">
        <f t="shared" si="163"/>
        <v/>
      </c>
    </row>
    <row r="933" spans="1:20" ht="19.95" customHeight="1">
      <c r="A933" s="79" t="str">
        <f t="shared" si="164"/>
        <v/>
      </c>
      <c r="B933" s="104">
        <f>SUM($A$2:A933)</f>
        <v>0</v>
      </c>
      <c r="C933" s="105" t="str">
        <f>'Agripp Recycled ABS Macros (EU)'!A19</f>
        <v>ABS012</v>
      </c>
      <c r="D933" s="105">
        <f>IF(VLOOKUP(C933,'Agripp Recycled ABS Macros (EU)'!$A$8:$AC$497,25,0)="",0,VLOOKUP(C933,'Agripp Recycled ABS Macros (EU)'!$A$8:$AC$497,25,0))</f>
        <v>0</v>
      </c>
      <c r="E933" s="105">
        <v>932</v>
      </c>
      <c r="F933" s="105">
        <f>IF(VLOOKUP(C933,'Agripp Recycled ABS Macros (EU)'!$A$8:$AC$497,27,0)="",0,VLOOKUP(C933,'Agripp Recycled ABS Macros (EU)'!$A$8:$AC$497,27,0))</f>
        <v>0</v>
      </c>
      <c r="G933" s="107"/>
      <c r="H933" s="107"/>
      <c r="I933" s="107"/>
      <c r="J933" s="105" t="str">
        <f t="shared" si="160"/>
        <v/>
      </c>
      <c r="K933" s="105" t="str">
        <f t="shared" si="153"/>
        <v/>
      </c>
      <c r="L933" s="105" t="str">
        <f t="shared" si="154"/>
        <v/>
      </c>
      <c r="M933" s="105" t="str">
        <f t="shared" si="155"/>
        <v/>
      </c>
      <c r="N933" s="105" t="str">
        <f t="shared" si="156"/>
        <v/>
      </c>
      <c r="O933" s="105" t="str">
        <f t="shared" si="157"/>
        <v/>
      </c>
      <c r="P933" s="105" t="str">
        <f t="shared" si="158"/>
        <v/>
      </c>
      <c r="Q933" s="105" t="str">
        <f t="shared" si="159"/>
        <v/>
      </c>
      <c r="R933" s="105" t="str">
        <f t="shared" si="161"/>
        <v/>
      </c>
      <c r="S933" s="106" t="str">
        <f t="shared" si="162"/>
        <v/>
      </c>
      <c r="T933" s="105" t="str">
        <f t="shared" si="163"/>
        <v/>
      </c>
    </row>
    <row r="934" spans="1:20" ht="19.95" customHeight="1">
      <c r="A934" s="79" t="str">
        <f t="shared" si="164"/>
        <v/>
      </c>
      <c r="B934" s="104">
        <f>SUM($A$2:A934)</f>
        <v>0</v>
      </c>
      <c r="C934" s="105" t="str">
        <f>'Agripp Recycled ABS Macros (EU)'!A20</f>
        <v>ABS013</v>
      </c>
      <c r="D934" s="105">
        <f>IF(VLOOKUP(C934,'Agripp Recycled ABS Macros (EU)'!$A$8:$AC$497,25,0)="",0,VLOOKUP(C934,'Agripp Recycled ABS Macros (EU)'!$A$8:$AC$497,25,0))</f>
        <v>0</v>
      </c>
      <c r="E934" s="105">
        <v>933</v>
      </c>
      <c r="F934" s="105">
        <f>IF(VLOOKUP(C934,'Agripp Recycled ABS Macros (EU)'!$A$8:$AC$497,27,0)="",0,VLOOKUP(C934,'Agripp Recycled ABS Macros (EU)'!$A$8:$AC$497,27,0))</f>
        <v>0</v>
      </c>
      <c r="G934" s="107"/>
      <c r="H934" s="107"/>
      <c r="I934" s="107"/>
      <c r="J934" s="105" t="str">
        <f t="shared" si="160"/>
        <v/>
      </c>
      <c r="K934" s="105" t="str">
        <f t="shared" si="153"/>
        <v/>
      </c>
      <c r="L934" s="105" t="str">
        <f t="shared" si="154"/>
        <v/>
      </c>
      <c r="M934" s="105" t="str">
        <f t="shared" si="155"/>
        <v/>
      </c>
      <c r="N934" s="105" t="str">
        <f t="shared" si="156"/>
        <v/>
      </c>
      <c r="O934" s="105" t="str">
        <f t="shared" si="157"/>
        <v/>
      </c>
      <c r="P934" s="105" t="str">
        <f t="shared" si="158"/>
        <v/>
      </c>
      <c r="Q934" s="105" t="str">
        <f t="shared" si="159"/>
        <v/>
      </c>
      <c r="R934" s="105" t="str">
        <f t="shared" si="161"/>
        <v/>
      </c>
      <c r="S934" s="106" t="str">
        <f t="shared" si="162"/>
        <v/>
      </c>
      <c r="T934" s="105" t="str">
        <f t="shared" si="163"/>
        <v/>
      </c>
    </row>
    <row r="935" spans="1:20" ht="19.95" customHeight="1">
      <c r="A935" s="79" t="str">
        <f t="shared" si="164"/>
        <v/>
      </c>
      <c r="B935" s="104">
        <f>SUM($A$2:A935)</f>
        <v>0</v>
      </c>
      <c r="C935" s="105" t="str">
        <f>'Agripp Recycled ABS Macros (EU)'!A21</f>
        <v>ABS014</v>
      </c>
      <c r="D935" s="105">
        <f>IF(VLOOKUP(C935,'Agripp Recycled ABS Macros (EU)'!$A$8:$AC$497,25,0)="",0,VLOOKUP(C935,'Agripp Recycled ABS Macros (EU)'!$A$8:$AC$497,25,0))</f>
        <v>0</v>
      </c>
      <c r="E935" s="105">
        <v>934</v>
      </c>
      <c r="F935" s="105">
        <f>IF(VLOOKUP(C935,'Agripp Recycled ABS Macros (EU)'!$A$8:$AC$497,27,0)="",0,VLOOKUP(C935,'Agripp Recycled ABS Macros (EU)'!$A$8:$AC$497,27,0))</f>
        <v>0</v>
      </c>
      <c r="G935" s="107"/>
      <c r="H935" s="107"/>
      <c r="I935" s="107"/>
      <c r="J935" s="105" t="str">
        <f t="shared" si="160"/>
        <v/>
      </c>
      <c r="K935" s="105" t="str">
        <f t="shared" si="153"/>
        <v/>
      </c>
      <c r="L935" s="105" t="str">
        <f t="shared" si="154"/>
        <v/>
      </c>
      <c r="M935" s="105" t="str">
        <f t="shared" si="155"/>
        <v/>
      </c>
      <c r="N935" s="105" t="str">
        <f t="shared" si="156"/>
        <v/>
      </c>
      <c r="O935" s="105" t="str">
        <f t="shared" si="157"/>
        <v/>
      </c>
      <c r="P935" s="105" t="str">
        <f t="shared" si="158"/>
        <v/>
      </c>
      <c r="Q935" s="105" t="str">
        <f t="shared" si="159"/>
        <v/>
      </c>
      <c r="R935" s="105" t="str">
        <f t="shared" si="161"/>
        <v/>
      </c>
      <c r="S935" s="106" t="str">
        <f t="shared" si="162"/>
        <v/>
      </c>
      <c r="T935" s="105" t="str">
        <f t="shared" si="163"/>
        <v/>
      </c>
    </row>
    <row r="936" spans="1:20" ht="19.95" customHeight="1">
      <c r="A936" s="79" t="str">
        <f t="shared" si="164"/>
        <v/>
      </c>
      <c r="B936" s="104">
        <f>SUM($A$2:A936)</f>
        <v>0</v>
      </c>
      <c r="C936" s="105" t="str">
        <f>'Agripp Recycled ABS Macros (EU)'!A22</f>
        <v>ABS015</v>
      </c>
      <c r="D936" s="105">
        <f>IF(VLOOKUP(C936,'Agripp Recycled ABS Macros (EU)'!$A$8:$AC$497,25,0)="",0,VLOOKUP(C936,'Agripp Recycled ABS Macros (EU)'!$A$8:$AC$497,25,0))</f>
        <v>0</v>
      </c>
      <c r="E936" s="105">
        <v>935</v>
      </c>
      <c r="F936" s="105">
        <f>IF(VLOOKUP(C936,'Agripp Recycled ABS Macros (EU)'!$A$8:$AC$497,27,0)="",0,VLOOKUP(C936,'Agripp Recycled ABS Macros (EU)'!$A$8:$AC$497,27,0))</f>
        <v>0</v>
      </c>
      <c r="G936" s="107"/>
      <c r="H936" s="107"/>
      <c r="I936" s="107"/>
      <c r="J936" s="105" t="str">
        <f t="shared" si="160"/>
        <v/>
      </c>
      <c r="K936" s="105" t="str">
        <f t="shared" ref="K936:K999" si="165">IF(ISERROR(VLOOKUP($J936,TableauDatanew,4,0)),"",VLOOKUP($J936,TableauDatanew,4,0))</f>
        <v/>
      </c>
      <c r="L936" s="105" t="str">
        <f t="shared" ref="L936:L999" si="166">IF(ISERROR(VLOOKUP($J936,TableauDatanew,5,0)),"",VLOOKUP($J936,TableauDatanew,5,0))</f>
        <v/>
      </c>
      <c r="M936" s="105" t="str">
        <f t="shared" ref="M936:M999" si="167">IF(ISERROR(VLOOKUP($J936,TableauDatanew,6,0)),"",VLOOKUP($J936,TableauDatanew,6,0))</f>
        <v/>
      </c>
      <c r="N936" s="105" t="str">
        <f t="shared" ref="N936:N999" si="168">IF(ISERROR(VLOOKUP($J936,TableauDatanew,13,0)),"",VLOOKUP($J936,TableauDatanew,13,0))</f>
        <v/>
      </c>
      <c r="O936" s="105" t="str">
        <f t="shared" ref="O936:O999" si="169">IF(ISERROR(VLOOKUP($J936,TableauDatanew,11,0)),"",VLOOKUP($J936,TableauDatanew,11,0))</f>
        <v/>
      </c>
      <c r="P936" s="105" t="str">
        <f t="shared" ref="P936:P999" si="170">IF(ISERROR(VLOOKUP($J936,TableauDatanew,8,0)),"",VLOOKUP($J936,TableauDatanew,8,0))</f>
        <v/>
      </c>
      <c r="Q936" s="105" t="str">
        <f t="shared" ref="Q936:Q999" si="171">IF(ISERROR(VLOOKUP($J936,TableauDatanew,10,0)),"",VLOOKUP($J936,TableauDatanew,10,0))</f>
        <v/>
      </c>
      <c r="R936" s="105" t="str">
        <f t="shared" si="161"/>
        <v/>
      </c>
      <c r="S936" s="106" t="str">
        <f t="shared" si="162"/>
        <v/>
      </c>
      <c r="T936" s="105" t="str">
        <f t="shared" si="163"/>
        <v/>
      </c>
    </row>
    <row r="937" spans="1:20" ht="19.95" customHeight="1">
      <c r="B937" s="104"/>
      <c r="C937" s="105"/>
      <c r="D937" s="105"/>
      <c r="E937" s="105"/>
      <c r="F937" s="105"/>
      <c r="G937" s="107"/>
      <c r="H937" s="107"/>
      <c r="I937" s="107"/>
      <c r="J937" s="105" t="str">
        <f t="shared" si="160"/>
        <v/>
      </c>
      <c r="K937" s="105" t="str">
        <f t="shared" si="165"/>
        <v/>
      </c>
      <c r="L937" s="105" t="str">
        <f t="shared" si="166"/>
        <v/>
      </c>
      <c r="M937" s="105" t="str">
        <f t="shared" si="167"/>
        <v/>
      </c>
      <c r="N937" s="105" t="str">
        <f t="shared" si="168"/>
        <v/>
      </c>
      <c r="O937" s="105" t="str">
        <f t="shared" si="169"/>
        <v/>
      </c>
      <c r="P937" s="105" t="str">
        <f t="shared" si="170"/>
        <v/>
      </c>
      <c r="Q937" s="105" t="str">
        <f t="shared" si="171"/>
        <v/>
      </c>
      <c r="R937" s="105" t="str">
        <f t="shared" si="161"/>
        <v/>
      </c>
      <c r="S937" s="106" t="str">
        <f t="shared" si="162"/>
        <v/>
      </c>
      <c r="T937" s="105" t="str">
        <f t="shared" si="163"/>
        <v/>
      </c>
    </row>
    <row r="938" spans="1:20" ht="19.95" customHeight="1">
      <c r="B938" s="104"/>
      <c r="C938" s="105"/>
      <c r="D938" s="105"/>
      <c r="E938" s="105"/>
      <c r="F938" s="105"/>
      <c r="G938" s="107"/>
      <c r="H938" s="107"/>
      <c r="I938" s="107"/>
      <c r="J938" s="105" t="str">
        <f t="shared" si="160"/>
        <v/>
      </c>
      <c r="K938" s="105" t="str">
        <f t="shared" si="165"/>
        <v/>
      </c>
      <c r="L938" s="105" t="str">
        <f t="shared" si="166"/>
        <v/>
      </c>
      <c r="M938" s="105" t="str">
        <f t="shared" si="167"/>
        <v/>
      </c>
      <c r="N938" s="105" t="str">
        <f t="shared" si="168"/>
        <v/>
      </c>
      <c r="O938" s="105" t="str">
        <f t="shared" si="169"/>
        <v/>
      </c>
      <c r="P938" s="105" t="str">
        <f t="shared" si="170"/>
        <v/>
      </c>
      <c r="Q938" s="105" t="str">
        <f t="shared" si="171"/>
        <v/>
      </c>
      <c r="R938" s="105" t="str">
        <f t="shared" si="161"/>
        <v/>
      </c>
      <c r="S938" s="106" t="str">
        <f t="shared" si="162"/>
        <v/>
      </c>
      <c r="T938" s="105" t="str">
        <f t="shared" si="163"/>
        <v/>
      </c>
    </row>
    <row r="939" spans="1:20" ht="19.95" customHeight="1">
      <c r="B939" s="104"/>
      <c r="C939" s="105"/>
      <c r="D939" s="105"/>
      <c r="E939" s="105"/>
      <c r="F939" s="105"/>
      <c r="G939" s="107"/>
      <c r="H939" s="107"/>
      <c r="I939" s="107"/>
      <c r="J939" s="105" t="str">
        <f t="shared" si="160"/>
        <v/>
      </c>
      <c r="K939" s="105" t="str">
        <f t="shared" si="165"/>
        <v/>
      </c>
      <c r="L939" s="105" t="str">
        <f t="shared" si="166"/>
        <v/>
      </c>
      <c r="M939" s="105" t="str">
        <f t="shared" si="167"/>
        <v/>
      </c>
      <c r="N939" s="105" t="str">
        <f t="shared" si="168"/>
        <v/>
      </c>
      <c r="O939" s="105" t="str">
        <f t="shared" si="169"/>
        <v/>
      </c>
      <c r="P939" s="105" t="str">
        <f t="shared" si="170"/>
        <v/>
      </c>
      <c r="Q939" s="105" t="str">
        <f t="shared" si="171"/>
        <v/>
      </c>
      <c r="R939" s="105" t="str">
        <f t="shared" si="161"/>
        <v/>
      </c>
      <c r="S939" s="106" t="str">
        <f t="shared" si="162"/>
        <v/>
      </c>
      <c r="T939" s="105" t="str">
        <f t="shared" si="163"/>
        <v/>
      </c>
    </row>
    <row r="940" spans="1:20" ht="19.95" customHeight="1">
      <c r="B940" s="104"/>
      <c r="C940" s="105"/>
      <c r="D940" s="105"/>
      <c r="E940" s="105"/>
      <c r="F940" s="105"/>
      <c r="G940" s="107"/>
      <c r="H940" s="107"/>
      <c r="I940" s="107"/>
      <c r="J940" s="105" t="str">
        <f t="shared" si="160"/>
        <v/>
      </c>
      <c r="K940" s="105" t="str">
        <f t="shared" si="165"/>
        <v/>
      </c>
      <c r="L940" s="105" t="str">
        <f t="shared" si="166"/>
        <v/>
      </c>
      <c r="M940" s="105" t="str">
        <f t="shared" si="167"/>
        <v/>
      </c>
      <c r="N940" s="105" t="str">
        <f t="shared" si="168"/>
        <v/>
      </c>
      <c r="O940" s="105" t="str">
        <f t="shared" si="169"/>
        <v/>
      </c>
      <c r="P940" s="105" t="str">
        <f t="shared" si="170"/>
        <v/>
      </c>
      <c r="Q940" s="105" t="str">
        <f t="shared" si="171"/>
        <v/>
      </c>
      <c r="R940" s="105" t="str">
        <f t="shared" si="161"/>
        <v/>
      </c>
      <c r="S940" s="106" t="str">
        <f t="shared" si="162"/>
        <v/>
      </c>
      <c r="T940" s="105" t="str">
        <f t="shared" si="163"/>
        <v/>
      </c>
    </row>
    <row r="941" spans="1:20" ht="19.95" customHeight="1">
      <c r="B941" s="104"/>
      <c r="C941" s="105"/>
      <c r="D941" s="105"/>
      <c r="E941" s="105"/>
      <c r="F941" s="105"/>
      <c r="G941" s="107"/>
      <c r="H941" s="107"/>
      <c r="I941" s="107"/>
      <c r="J941" s="105" t="str">
        <f t="shared" si="160"/>
        <v/>
      </c>
      <c r="K941" s="105" t="str">
        <f t="shared" si="165"/>
        <v/>
      </c>
      <c r="L941" s="105" t="str">
        <f t="shared" si="166"/>
        <v/>
      </c>
      <c r="M941" s="105" t="str">
        <f t="shared" si="167"/>
        <v/>
      </c>
      <c r="N941" s="105" t="str">
        <f t="shared" si="168"/>
        <v/>
      </c>
      <c r="O941" s="105" t="str">
        <f t="shared" si="169"/>
        <v/>
      </c>
      <c r="P941" s="105" t="str">
        <f t="shared" si="170"/>
        <v/>
      </c>
      <c r="Q941" s="105" t="str">
        <f t="shared" si="171"/>
        <v/>
      </c>
      <c r="R941" s="105" t="str">
        <f t="shared" si="161"/>
        <v/>
      </c>
      <c r="S941" s="106" t="str">
        <f t="shared" si="162"/>
        <v/>
      </c>
      <c r="T941" s="105" t="str">
        <f t="shared" si="163"/>
        <v/>
      </c>
    </row>
    <row r="942" spans="1:20" ht="19.95" customHeight="1">
      <c r="B942" s="104"/>
      <c r="C942" s="105"/>
      <c r="D942" s="105"/>
      <c r="E942" s="105"/>
      <c r="F942" s="105"/>
      <c r="G942" s="107"/>
      <c r="H942" s="107"/>
      <c r="I942" s="107"/>
      <c r="J942" s="105" t="str">
        <f t="shared" si="160"/>
        <v/>
      </c>
      <c r="K942" s="105" t="str">
        <f t="shared" si="165"/>
        <v/>
      </c>
      <c r="L942" s="105" t="str">
        <f t="shared" si="166"/>
        <v/>
      </c>
      <c r="M942" s="105" t="str">
        <f t="shared" si="167"/>
        <v/>
      </c>
      <c r="N942" s="105" t="str">
        <f t="shared" si="168"/>
        <v/>
      </c>
      <c r="O942" s="105" t="str">
        <f t="shared" si="169"/>
        <v/>
      </c>
      <c r="P942" s="105" t="str">
        <f t="shared" si="170"/>
        <v/>
      </c>
      <c r="Q942" s="105" t="str">
        <f t="shared" si="171"/>
        <v/>
      </c>
      <c r="R942" s="105" t="str">
        <f t="shared" si="161"/>
        <v/>
      </c>
      <c r="S942" s="106" t="str">
        <f t="shared" si="162"/>
        <v/>
      </c>
      <c r="T942" s="105" t="str">
        <f t="shared" si="163"/>
        <v/>
      </c>
    </row>
    <row r="943" spans="1:20" ht="19.95" customHeight="1">
      <c r="B943" s="104"/>
      <c r="C943" s="105"/>
      <c r="D943" s="105"/>
      <c r="E943" s="105"/>
      <c r="F943" s="105"/>
      <c r="G943" s="107"/>
      <c r="H943" s="107"/>
      <c r="I943" s="107"/>
      <c r="J943" s="105" t="str">
        <f t="shared" si="160"/>
        <v/>
      </c>
      <c r="K943" s="105" t="str">
        <f t="shared" si="165"/>
        <v/>
      </c>
      <c r="L943" s="105" t="str">
        <f t="shared" si="166"/>
        <v/>
      </c>
      <c r="M943" s="105" t="str">
        <f t="shared" si="167"/>
        <v/>
      </c>
      <c r="N943" s="105" t="str">
        <f t="shared" si="168"/>
        <v/>
      </c>
      <c r="O943" s="105" t="str">
        <f t="shared" si="169"/>
        <v/>
      </c>
      <c r="P943" s="105" t="str">
        <f t="shared" si="170"/>
        <v/>
      </c>
      <c r="Q943" s="105" t="str">
        <f t="shared" si="171"/>
        <v/>
      </c>
      <c r="R943" s="105" t="str">
        <f t="shared" si="161"/>
        <v/>
      </c>
      <c r="S943" s="106" t="str">
        <f t="shared" si="162"/>
        <v/>
      </c>
      <c r="T943" s="105" t="str">
        <f t="shared" si="163"/>
        <v/>
      </c>
    </row>
    <row r="944" spans="1:20" ht="19.95" customHeight="1">
      <c r="B944" s="104"/>
      <c r="C944" s="105"/>
      <c r="D944" s="105"/>
      <c r="E944" s="105"/>
      <c r="F944" s="105"/>
      <c r="G944" s="107"/>
      <c r="H944" s="107"/>
      <c r="I944" s="107"/>
      <c r="J944" s="105" t="str">
        <f t="shared" si="160"/>
        <v/>
      </c>
      <c r="K944" s="105" t="str">
        <f t="shared" si="165"/>
        <v/>
      </c>
      <c r="L944" s="105" t="str">
        <f t="shared" si="166"/>
        <v/>
      </c>
      <c r="M944" s="105" t="str">
        <f t="shared" si="167"/>
        <v/>
      </c>
      <c r="N944" s="105" t="str">
        <f t="shared" si="168"/>
        <v/>
      </c>
      <c r="O944" s="105" t="str">
        <f t="shared" si="169"/>
        <v/>
      </c>
      <c r="P944" s="105" t="str">
        <f t="shared" si="170"/>
        <v/>
      </c>
      <c r="Q944" s="105" t="str">
        <f t="shared" si="171"/>
        <v/>
      </c>
      <c r="R944" s="105" t="str">
        <f t="shared" si="161"/>
        <v/>
      </c>
      <c r="S944" s="106" t="str">
        <f t="shared" si="162"/>
        <v/>
      </c>
      <c r="T944" s="105" t="str">
        <f t="shared" si="163"/>
        <v/>
      </c>
    </row>
    <row r="945" spans="2:20" ht="19.95" customHeight="1">
      <c r="B945" s="104"/>
      <c r="C945" s="105"/>
      <c r="D945" s="105"/>
      <c r="E945" s="105"/>
      <c r="F945" s="105"/>
      <c r="G945" s="107"/>
      <c r="H945" s="107"/>
      <c r="I945" s="107"/>
      <c r="J945" s="105" t="str">
        <f t="shared" si="160"/>
        <v/>
      </c>
      <c r="K945" s="105" t="str">
        <f t="shared" si="165"/>
        <v/>
      </c>
      <c r="L945" s="105" t="str">
        <f t="shared" si="166"/>
        <v/>
      </c>
      <c r="M945" s="105" t="str">
        <f t="shared" si="167"/>
        <v/>
      </c>
      <c r="N945" s="105" t="str">
        <f t="shared" si="168"/>
        <v/>
      </c>
      <c r="O945" s="105" t="str">
        <f t="shared" si="169"/>
        <v/>
      </c>
      <c r="P945" s="105" t="str">
        <f t="shared" si="170"/>
        <v/>
      </c>
      <c r="Q945" s="105" t="str">
        <f t="shared" si="171"/>
        <v/>
      </c>
      <c r="R945" s="105" t="str">
        <f t="shared" si="161"/>
        <v/>
      </c>
      <c r="S945" s="106" t="str">
        <f t="shared" si="162"/>
        <v/>
      </c>
      <c r="T945" s="105" t="str">
        <f t="shared" si="163"/>
        <v/>
      </c>
    </row>
    <row r="946" spans="2:20" ht="19.95" customHeight="1">
      <c r="B946" s="104"/>
      <c r="C946" s="105"/>
      <c r="D946" s="105"/>
      <c r="E946" s="105"/>
      <c r="F946" s="105"/>
      <c r="G946" s="107"/>
      <c r="H946" s="107"/>
      <c r="I946" s="107"/>
      <c r="J946" s="105" t="str">
        <f t="shared" si="160"/>
        <v/>
      </c>
      <c r="K946" s="105" t="str">
        <f t="shared" si="165"/>
        <v/>
      </c>
      <c r="L946" s="105" t="str">
        <f t="shared" si="166"/>
        <v/>
      </c>
      <c r="M946" s="105" t="str">
        <f t="shared" si="167"/>
        <v/>
      </c>
      <c r="N946" s="105" t="str">
        <f t="shared" si="168"/>
        <v/>
      </c>
      <c r="O946" s="105" t="str">
        <f t="shared" si="169"/>
        <v/>
      </c>
      <c r="P946" s="105" t="str">
        <f t="shared" si="170"/>
        <v/>
      </c>
      <c r="Q946" s="105" t="str">
        <f t="shared" si="171"/>
        <v/>
      </c>
      <c r="R946" s="105" t="str">
        <f t="shared" si="161"/>
        <v/>
      </c>
      <c r="S946" s="106" t="str">
        <f t="shared" si="162"/>
        <v/>
      </c>
      <c r="T946" s="105" t="str">
        <f t="shared" si="163"/>
        <v/>
      </c>
    </row>
    <row r="947" spans="2:20" ht="19.95" customHeight="1">
      <c r="B947" s="104"/>
      <c r="C947" s="105"/>
      <c r="D947" s="105"/>
      <c r="E947" s="105"/>
      <c r="F947" s="105"/>
      <c r="G947" s="107"/>
      <c r="H947" s="107"/>
      <c r="I947" s="107"/>
      <c r="J947" s="105" t="str">
        <f t="shared" si="160"/>
        <v/>
      </c>
      <c r="K947" s="105" t="str">
        <f t="shared" si="165"/>
        <v/>
      </c>
      <c r="L947" s="105" t="str">
        <f t="shared" si="166"/>
        <v/>
      </c>
      <c r="M947" s="105" t="str">
        <f t="shared" si="167"/>
        <v/>
      </c>
      <c r="N947" s="105" t="str">
        <f t="shared" si="168"/>
        <v/>
      </c>
      <c r="O947" s="105" t="str">
        <f t="shared" si="169"/>
        <v/>
      </c>
      <c r="P947" s="105" t="str">
        <f t="shared" si="170"/>
        <v/>
      </c>
      <c r="Q947" s="105" t="str">
        <f t="shared" si="171"/>
        <v/>
      </c>
      <c r="R947" s="105" t="str">
        <f t="shared" si="161"/>
        <v/>
      </c>
      <c r="S947" s="106" t="str">
        <f t="shared" si="162"/>
        <v/>
      </c>
      <c r="T947" s="105" t="str">
        <f t="shared" si="163"/>
        <v/>
      </c>
    </row>
    <row r="948" spans="2:20" ht="19.95" customHeight="1">
      <c r="B948" s="104"/>
      <c r="C948" s="105"/>
      <c r="D948" s="105"/>
      <c r="E948" s="105"/>
      <c r="F948" s="105"/>
      <c r="G948" s="107"/>
      <c r="H948" s="107"/>
      <c r="I948" s="107"/>
      <c r="J948" s="105" t="str">
        <f t="shared" si="160"/>
        <v/>
      </c>
      <c r="K948" s="105" t="str">
        <f t="shared" si="165"/>
        <v/>
      </c>
      <c r="L948" s="105" t="str">
        <f t="shared" si="166"/>
        <v/>
      </c>
      <c r="M948" s="105" t="str">
        <f t="shared" si="167"/>
        <v/>
      </c>
      <c r="N948" s="105" t="str">
        <f t="shared" si="168"/>
        <v/>
      </c>
      <c r="O948" s="105" t="str">
        <f t="shared" si="169"/>
        <v/>
      </c>
      <c r="P948" s="105" t="str">
        <f t="shared" si="170"/>
        <v/>
      </c>
      <c r="Q948" s="105" t="str">
        <f t="shared" si="171"/>
        <v/>
      </c>
      <c r="R948" s="105" t="str">
        <f t="shared" si="161"/>
        <v/>
      </c>
      <c r="S948" s="106" t="str">
        <f t="shared" si="162"/>
        <v/>
      </c>
      <c r="T948" s="105" t="str">
        <f t="shared" si="163"/>
        <v/>
      </c>
    </row>
    <row r="949" spans="2:20" ht="19.95" customHeight="1">
      <c r="B949" s="104"/>
      <c r="C949" s="105"/>
      <c r="D949" s="105"/>
      <c r="E949" s="105"/>
      <c r="F949" s="105"/>
      <c r="G949" s="107"/>
      <c r="H949" s="107"/>
      <c r="I949" s="107"/>
      <c r="J949" s="105" t="str">
        <f t="shared" si="160"/>
        <v/>
      </c>
      <c r="K949" s="105" t="str">
        <f t="shared" si="165"/>
        <v/>
      </c>
      <c r="L949" s="105" t="str">
        <f t="shared" si="166"/>
        <v/>
      </c>
      <c r="M949" s="105" t="str">
        <f t="shared" si="167"/>
        <v/>
      </c>
      <c r="N949" s="105" t="str">
        <f t="shared" si="168"/>
        <v/>
      </c>
      <c r="O949" s="105" t="str">
        <f t="shared" si="169"/>
        <v/>
      </c>
      <c r="P949" s="105" t="str">
        <f t="shared" si="170"/>
        <v/>
      </c>
      <c r="Q949" s="105" t="str">
        <f t="shared" si="171"/>
        <v/>
      </c>
      <c r="R949" s="105" t="str">
        <f t="shared" si="161"/>
        <v/>
      </c>
      <c r="S949" s="106" t="str">
        <f t="shared" si="162"/>
        <v/>
      </c>
      <c r="T949" s="105" t="str">
        <f t="shared" si="163"/>
        <v/>
      </c>
    </row>
    <row r="950" spans="2:20" ht="19.95" customHeight="1">
      <c r="B950" s="104"/>
      <c r="C950" s="105"/>
      <c r="D950" s="105"/>
      <c r="E950" s="105"/>
      <c r="F950" s="105"/>
      <c r="G950" s="107"/>
      <c r="H950" s="107"/>
      <c r="I950" s="107"/>
      <c r="J950" s="105" t="str">
        <f t="shared" ref="J950:J1013" si="172">IF(ISERROR(VLOOKUP($E878,$B$2:$D$1047,2,0)),"",VLOOKUP($E878,$B$2:$D$1047,2,0))</f>
        <v/>
      </c>
      <c r="K950" s="105" t="str">
        <f t="shared" si="165"/>
        <v/>
      </c>
      <c r="L950" s="105" t="str">
        <f t="shared" si="166"/>
        <v/>
      </c>
      <c r="M950" s="105" t="str">
        <f t="shared" si="167"/>
        <v/>
      </c>
      <c r="N950" s="105" t="str">
        <f t="shared" si="168"/>
        <v/>
      </c>
      <c r="O950" s="105" t="str">
        <f t="shared" si="169"/>
        <v/>
      </c>
      <c r="P950" s="105" t="str">
        <f t="shared" si="170"/>
        <v/>
      </c>
      <c r="Q950" s="105" t="str">
        <f t="shared" si="171"/>
        <v/>
      </c>
      <c r="R950" s="105" t="str">
        <f t="shared" ref="R950:R1008" si="173">IF(ISERROR(VLOOKUP(J950,C:D,2,0)),"",VLOOKUP(J950,C:D,2,0))</f>
        <v/>
      </c>
      <c r="S950" s="106" t="str">
        <f t="shared" ref="S950:S1008" si="174">IF(ISERROR(VLOOKUP(J950,C:F,4,0)),"",VLOOKUP(J950,C:F,4,0))</f>
        <v/>
      </c>
      <c r="T950" s="105" t="str">
        <f t="shared" si="163"/>
        <v/>
      </c>
    </row>
    <row r="951" spans="2:20" ht="19.95" customHeight="1">
      <c r="B951" s="104"/>
      <c r="C951" s="105"/>
      <c r="D951" s="105"/>
      <c r="E951" s="105"/>
      <c r="F951" s="105"/>
      <c r="G951" s="107"/>
      <c r="H951" s="107"/>
      <c r="I951" s="107"/>
      <c r="J951" s="105" t="str">
        <f t="shared" si="172"/>
        <v/>
      </c>
      <c r="K951" s="105" t="str">
        <f t="shared" si="165"/>
        <v/>
      </c>
      <c r="L951" s="105" t="str">
        <f t="shared" si="166"/>
        <v/>
      </c>
      <c r="M951" s="105" t="str">
        <f t="shared" si="167"/>
        <v/>
      </c>
      <c r="N951" s="105" t="str">
        <f t="shared" si="168"/>
        <v/>
      </c>
      <c r="O951" s="105" t="str">
        <f t="shared" si="169"/>
        <v/>
      </c>
      <c r="P951" s="105" t="str">
        <f t="shared" si="170"/>
        <v/>
      </c>
      <c r="Q951" s="105" t="str">
        <f t="shared" si="171"/>
        <v/>
      </c>
      <c r="R951" s="105" t="str">
        <f t="shared" si="173"/>
        <v/>
      </c>
      <c r="S951" s="106" t="str">
        <f t="shared" si="174"/>
        <v/>
      </c>
      <c r="T951" s="105" t="str">
        <f t="shared" si="163"/>
        <v/>
      </c>
    </row>
    <row r="952" spans="2:20" ht="19.95" customHeight="1">
      <c r="B952" s="104"/>
      <c r="C952" s="105"/>
      <c r="D952" s="105"/>
      <c r="E952" s="105"/>
      <c r="F952" s="105"/>
      <c r="G952" s="107"/>
      <c r="H952" s="107"/>
      <c r="I952" s="107"/>
      <c r="J952" s="105" t="str">
        <f t="shared" si="172"/>
        <v/>
      </c>
      <c r="K952" s="105" t="str">
        <f t="shared" si="165"/>
        <v/>
      </c>
      <c r="L952" s="105" t="str">
        <f t="shared" si="166"/>
        <v/>
      </c>
      <c r="M952" s="105" t="str">
        <f t="shared" si="167"/>
        <v/>
      </c>
      <c r="N952" s="105" t="str">
        <f t="shared" si="168"/>
        <v/>
      </c>
      <c r="O952" s="105" t="str">
        <f t="shared" si="169"/>
        <v/>
      </c>
      <c r="P952" s="105" t="str">
        <f t="shared" si="170"/>
        <v/>
      </c>
      <c r="Q952" s="105" t="str">
        <f t="shared" si="171"/>
        <v/>
      </c>
      <c r="R952" s="105" t="str">
        <f t="shared" si="173"/>
        <v/>
      </c>
      <c r="S952" s="106" t="str">
        <f t="shared" si="174"/>
        <v/>
      </c>
      <c r="T952" s="105" t="str">
        <f t="shared" si="163"/>
        <v/>
      </c>
    </row>
    <row r="953" spans="2:20" ht="19.95" customHeight="1">
      <c r="B953" s="104"/>
      <c r="C953" s="105"/>
      <c r="D953" s="105"/>
      <c r="E953" s="105"/>
      <c r="F953" s="105"/>
      <c r="G953" s="107"/>
      <c r="H953" s="107"/>
      <c r="I953" s="107"/>
      <c r="J953" s="105" t="str">
        <f t="shared" si="172"/>
        <v/>
      </c>
      <c r="K953" s="105" t="str">
        <f t="shared" si="165"/>
        <v/>
      </c>
      <c r="L953" s="105" t="str">
        <f t="shared" si="166"/>
        <v/>
      </c>
      <c r="M953" s="105" t="str">
        <f t="shared" si="167"/>
        <v/>
      </c>
      <c r="N953" s="105" t="str">
        <f t="shared" si="168"/>
        <v/>
      </c>
      <c r="O953" s="105" t="str">
        <f t="shared" si="169"/>
        <v/>
      </c>
      <c r="P953" s="105" t="str">
        <f t="shared" si="170"/>
        <v/>
      </c>
      <c r="Q953" s="105" t="str">
        <f t="shared" si="171"/>
        <v/>
      </c>
      <c r="R953" s="105" t="str">
        <f t="shared" si="173"/>
        <v/>
      </c>
      <c r="S953" s="106" t="str">
        <f t="shared" si="174"/>
        <v/>
      </c>
      <c r="T953" s="105" t="str">
        <f t="shared" si="163"/>
        <v/>
      </c>
    </row>
    <row r="954" spans="2:20" ht="19.95" customHeight="1">
      <c r="B954" s="104"/>
      <c r="C954" s="105"/>
      <c r="D954" s="105"/>
      <c r="E954" s="105"/>
      <c r="F954" s="105"/>
      <c r="G954" s="107"/>
      <c r="H954" s="107"/>
      <c r="I954" s="107"/>
      <c r="J954" s="105" t="str">
        <f t="shared" si="172"/>
        <v/>
      </c>
      <c r="K954" s="105" t="str">
        <f t="shared" si="165"/>
        <v/>
      </c>
      <c r="L954" s="105" t="str">
        <f t="shared" si="166"/>
        <v/>
      </c>
      <c r="M954" s="105" t="str">
        <f t="shared" si="167"/>
        <v/>
      </c>
      <c r="N954" s="105" t="str">
        <f t="shared" si="168"/>
        <v/>
      </c>
      <c r="O954" s="105" t="str">
        <f t="shared" si="169"/>
        <v/>
      </c>
      <c r="P954" s="105" t="str">
        <f t="shared" si="170"/>
        <v/>
      </c>
      <c r="Q954" s="105" t="str">
        <f t="shared" si="171"/>
        <v/>
      </c>
      <c r="R954" s="105" t="str">
        <f t="shared" si="173"/>
        <v/>
      </c>
      <c r="S954" s="106" t="str">
        <f t="shared" si="174"/>
        <v/>
      </c>
      <c r="T954" s="105" t="str">
        <f t="shared" si="163"/>
        <v/>
      </c>
    </row>
    <row r="955" spans="2:20" ht="19.95" customHeight="1">
      <c r="B955" s="104"/>
      <c r="C955" s="105"/>
      <c r="D955" s="105"/>
      <c r="E955" s="105"/>
      <c r="F955" s="105"/>
      <c r="G955" s="107"/>
      <c r="H955" s="107"/>
      <c r="I955" s="107"/>
      <c r="J955" s="105" t="str">
        <f t="shared" si="172"/>
        <v/>
      </c>
      <c r="K955" s="105" t="str">
        <f t="shared" si="165"/>
        <v/>
      </c>
      <c r="L955" s="105" t="str">
        <f t="shared" si="166"/>
        <v/>
      </c>
      <c r="M955" s="105" t="str">
        <f t="shared" si="167"/>
        <v/>
      </c>
      <c r="N955" s="105" t="str">
        <f t="shared" si="168"/>
        <v/>
      </c>
      <c r="O955" s="105" t="str">
        <f t="shared" si="169"/>
        <v/>
      </c>
      <c r="P955" s="105" t="str">
        <f t="shared" si="170"/>
        <v/>
      </c>
      <c r="Q955" s="105" t="str">
        <f t="shared" si="171"/>
        <v/>
      </c>
      <c r="R955" s="105" t="str">
        <f t="shared" si="173"/>
        <v/>
      </c>
      <c r="S955" s="106" t="str">
        <f t="shared" si="174"/>
        <v/>
      </c>
      <c r="T955" s="105" t="str">
        <f t="shared" si="163"/>
        <v/>
      </c>
    </row>
    <row r="956" spans="2:20" ht="19.95" customHeight="1">
      <c r="B956" s="104"/>
      <c r="C956" s="105"/>
      <c r="D956" s="105"/>
      <c r="E956" s="105"/>
      <c r="F956" s="105"/>
      <c r="G956" s="107"/>
      <c r="H956" s="107"/>
      <c r="I956" s="107"/>
      <c r="J956" s="105" t="str">
        <f t="shared" si="172"/>
        <v/>
      </c>
      <c r="K956" s="105" t="str">
        <f t="shared" si="165"/>
        <v/>
      </c>
      <c r="L956" s="105" t="str">
        <f t="shared" si="166"/>
        <v/>
      </c>
      <c r="M956" s="105" t="str">
        <f t="shared" si="167"/>
        <v/>
      </c>
      <c r="N956" s="105" t="str">
        <f t="shared" si="168"/>
        <v/>
      </c>
      <c r="O956" s="105" t="str">
        <f t="shared" si="169"/>
        <v/>
      </c>
      <c r="P956" s="105" t="str">
        <f t="shared" si="170"/>
        <v/>
      </c>
      <c r="Q956" s="105" t="str">
        <f t="shared" si="171"/>
        <v/>
      </c>
      <c r="R956" s="105" t="str">
        <f t="shared" si="173"/>
        <v/>
      </c>
      <c r="S956" s="106" t="str">
        <f t="shared" si="174"/>
        <v/>
      </c>
      <c r="T956" s="105" t="str">
        <f t="shared" si="163"/>
        <v/>
      </c>
    </row>
    <row r="957" spans="2:20" ht="19.95" customHeight="1">
      <c r="B957" s="104"/>
      <c r="C957" s="105"/>
      <c r="D957" s="105"/>
      <c r="E957" s="105"/>
      <c r="F957" s="105"/>
      <c r="G957" s="107"/>
      <c r="H957" s="107"/>
      <c r="I957" s="107"/>
      <c r="J957" s="105" t="str">
        <f t="shared" si="172"/>
        <v/>
      </c>
      <c r="K957" s="105" t="str">
        <f t="shared" si="165"/>
        <v/>
      </c>
      <c r="L957" s="105" t="str">
        <f t="shared" si="166"/>
        <v/>
      </c>
      <c r="M957" s="105" t="str">
        <f t="shared" si="167"/>
        <v/>
      </c>
      <c r="N957" s="105" t="str">
        <f t="shared" si="168"/>
        <v/>
      </c>
      <c r="O957" s="105" t="str">
        <f t="shared" si="169"/>
        <v/>
      </c>
      <c r="P957" s="105" t="str">
        <f t="shared" si="170"/>
        <v/>
      </c>
      <c r="Q957" s="105" t="str">
        <f t="shared" si="171"/>
        <v/>
      </c>
      <c r="R957" s="105" t="str">
        <f t="shared" si="173"/>
        <v/>
      </c>
      <c r="S957" s="106" t="str">
        <f t="shared" si="174"/>
        <v/>
      </c>
      <c r="T957" s="105" t="str">
        <f t="shared" si="163"/>
        <v/>
      </c>
    </row>
    <row r="958" spans="2:20" ht="19.95" customHeight="1">
      <c r="B958" s="104"/>
      <c r="C958" s="105"/>
      <c r="D958" s="105"/>
      <c r="E958" s="105"/>
      <c r="F958" s="105"/>
      <c r="G958" s="107"/>
      <c r="H958" s="107"/>
      <c r="I958" s="107"/>
      <c r="J958" s="105" t="str">
        <f t="shared" si="172"/>
        <v/>
      </c>
      <c r="K958" s="105" t="str">
        <f t="shared" si="165"/>
        <v/>
      </c>
      <c r="L958" s="105" t="str">
        <f t="shared" si="166"/>
        <v/>
      </c>
      <c r="M958" s="105" t="str">
        <f t="shared" si="167"/>
        <v/>
      </c>
      <c r="N958" s="105" t="str">
        <f t="shared" si="168"/>
        <v/>
      </c>
      <c r="O958" s="105" t="str">
        <f t="shared" si="169"/>
        <v/>
      </c>
      <c r="P958" s="105" t="str">
        <f t="shared" si="170"/>
        <v/>
      </c>
      <c r="Q958" s="105" t="str">
        <f t="shared" si="171"/>
        <v/>
      </c>
      <c r="R958" s="105" t="str">
        <f t="shared" si="173"/>
        <v/>
      </c>
      <c r="S958" s="106" t="str">
        <f t="shared" si="174"/>
        <v/>
      </c>
      <c r="T958" s="105" t="str">
        <f t="shared" si="163"/>
        <v/>
      </c>
    </row>
    <row r="959" spans="2:20" ht="19.95" customHeight="1">
      <c r="B959" s="104"/>
      <c r="C959" s="105"/>
      <c r="D959" s="105"/>
      <c r="E959" s="105"/>
      <c r="F959" s="105"/>
      <c r="G959" s="107"/>
      <c r="H959" s="107"/>
      <c r="I959" s="107"/>
      <c r="J959" s="105" t="str">
        <f t="shared" si="172"/>
        <v/>
      </c>
      <c r="K959" s="105" t="str">
        <f t="shared" si="165"/>
        <v/>
      </c>
      <c r="L959" s="105" t="str">
        <f t="shared" si="166"/>
        <v/>
      </c>
      <c r="M959" s="105" t="str">
        <f t="shared" si="167"/>
        <v/>
      </c>
      <c r="N959" s="105" t="str">
        <f t="shared" si="168"/>
        <v/>
      </c>
      <c r="O959" s="105" t="str">
        <f t="shared" si="169"/>
        <v/>
      </c>
      <c r="P959" s="105" t="str">
        <f t="shared" si="170"/>
        <v/>
      </c>
      <c r="Q959" s="105" t="str">
        <f t="shared" si="171"/>
        <v/>
      </c>
      <c r="R959" s="105" t="str">
        <f t="shared" si="173"/>
        <v/>
      </c>
      <c r="S959" s="106" t="str">
        <f t="shared" si="174"/>
        <v/>
      </c>
      <c r="T959" s="105" t="str">
        <f t="shared" si="163"/>
        <v/>
      </c>
    </row>
    <row r="960" spans="2:20" ht="19.95" customHeight="1">
      <c r="B960" s="104"/>
      <c r="C960" s="105"/>
      <c r="D960" s="105"/>
      <c r="E960" s="105"/>
      <c r="F960" s="105"/>
      <c r="G960" s="107"/>
      <c r="H960" s="107"/>
      <c r="I960" s="107"/>
      <c r="J960" s="105" t="str">
        <f t="shared" si="172"/>
        <v/>
      </c>
      <c r="K960" s="105" t="str">
        <f t="shared" si="165"/>
        <v/>
      </c>
      <c r="L960" s="105" t="str">
        <f t="shared" si="166"/>
        <v/>
      </c>
      <c r="M960" s="105" t="str">
        <f t="shared" si="167"/>
        <v/>
      </c>
      <c r="N960" s="105" t="str">
        <f t="shared" si="168"/>
        <v/>
      </c>
      <c r="O960" s="105" t="str">
        <f t="shared" si="169"/>
        <v/>
      </c>
      <c r="P960" s="105" t="str">
        <f t="shared" si="170"/>
        <v/>
      </c>
      <c r="Q960" s="105" t="str">
        <f t="shared" si="171"/>
        <v/>
      </c>
      <c r="R960" s="105" t="str">
        <f t="shared" si="173"/>
        <v/>
      </c>
      <c r="S960" s="106" t="str">
        <f t="shared" si="174"/>
        <v/>
      </c>
      <c r="T960" s="105" t="str">
        <f t="shared" si="163"/>
        <v/>
      </c>
    </row>
    <row r="961" spans="2:20" ht="19.95" customHeight="1">
      <c r="B961" s="104"/>
      <c r="C961" s="105"/>
      <c r="D961" s="105"/>
      <c r="E961" s="105"/>
      <c r="F961" s="105"/>
      <c r="G961" s="107"/>
      <c r="H961" s="107"/>
      <c r="I961" s="107"/>
      <c r="J961" s="105" t="str">
        <f t="shared" si="172"/>
        <v/>
      </c>
      <c r="K961" s="105" t="str">
        <f t="shared" si="165"/>
        <v/>
      </c>
      <c r="L961" s="105" t="str">
        <f t="shared" si="166"/>
        <v/>
      </c>
      <c r="M961" s="105" t="str">
        <f t="shared" si="167"/>
        <v/>
      </c>
      <c r="N961" s="105" t="str">
        <f t="shared" si="168"/>
        <v/>
      </c>
      <c r="O961" s="105" t="str">
        <f t="shared" si="169"/>
        <v/>
      </c>
      <c r="P961" s="105" t="str">
        <f t="shared" si="170"/>
        <v/>
      </c>
      <c r="Q961" s="105" t="str">
        <f t="shared" si="171"/>
        <v/>
      </c>
      <c r="R961" s="105" t="str">
        <f t="shared" si="173"/>
        <v/>
      </c>
      <c r="S961" s="106" t="str">
        <f t="shared" si="174"/>
        <v/>
      </c>
      <c r="T961" s="105" t="str">
        <f t="shared" ref="T961:T1008" si="175">IF(S961="","",$T$1)</f>
        <v/>
      </c>
    </row>
    <row r="962" spans="2:20" ht="19.95" customHeight="1">
      <c r="B962" s="104"/>
      <c r="C962" s="105"/>
      <c r="D962" s="105"/>
      <c r="E962" s="105"/>
      <c r="F962" s="105"/>
      <c r="G962" s="107"/>
      <c r="H962" s="107"/>
      <c r="I962" s="107"/>
      <c r="J962" s="105" t="str">
        <f t="shared" si="172"/>
        <v/>
      </c>
      <c r="K962" s="105" t="str">
        <f t="shared" si="165"/>
        <v/>
      </c>
      <c r="L962" s="105" t="str">
        <f t="shared" si="166"/>
        <v/>
      </c>
      <c r="M962" s="105" t="str">
        <f t="shared" si="167"/>
        <v/>
      </c>
      <c r="N962" s="105" t="str">
        <f t="shared" si="168"/>
        <v/>
      </c>
      <c r="O962" s="105" t="str">
        <f t="shared" si="169"/>
        <v/>
      </c>
      <c r="P962" s="105" t="str">
        <f t="shared" si="170"/>
        <v/>
      </c>
      <c r="Q962" s="105" t="str">
        <f t="shared" si="171"/>
        <v/>
      </c>
      <c r="R962" s="105" t="str">
        <f t="shared" si="173"/>
        <v/>
      </c>
      <c r="S962" s="106" t="str">
        <f t="shared" si="174"/>
        <v/>
      </c>
      <c r="T962" s="105" t="str">
        <f t="shared" si="175"/>
        <v/>
      </c>
    </row>
    <row r="963" spans="2:20" ht="19.95" customHeight="1">
      <c r="B963" s="104"/>
      <c r="C963" s="105"/>
      <c r="D963" s="105"/>
      <c r="E963" s="105"/>
      <c r="F963" s="105"/>
      <c r="G963" s="107"/>
      <c r="H963" s="107"/>
      <c r="I963" s="107"/>
      <c r="J963" s="105" t="str">
        <f t="shared" si="172"/>
        <v/>
      </c>
      <c r="K963" s="105" t="str">
        <f t="shared" si="165"/>
        <v/>
      </c>
      <c r="L963" s="105" t="str">
        <f t="shared" si="166"/>
        <v/>
      </c>
      <c r="M963" s="105" t="str">
        <f t="shared" si="167"/>
        <v/>
      </c>
      <c r="N963" s="105" t="str">
        <f t="shared" si="168"/>
        <v/>
      </c>
      <c r="O963" s="105" t="str">
        <f t="shared" si="169"/>
        <v/>
      </c>
      <c r="P963" s="105" t="str">
        <f t="shared" si="170"/>
        <v/>
      </c>
      <c r="Q963" s="105" t="str">
        <f t="shared" si="171"/>
        <v/>
      </c>
      <c r="R963" s="105" t="str">
        <f t="shared" si="173"/>
        <v/>
      </c>
      <c r="S963" s="106" t="str">
        <f t="shared" si="174"/>
        <v/>
      </c>
      <c r="T963" s="105" t="str">
        <f t="shared" si="175"/>
        <v/>
      </c>
    </row>
    <row r="964" spans="2:20" ht="19.95" customHeight="1">
      <c r="B964" s="104"/>
      <c r="C964" s="105"/>
      <c r="D964" s="105"/>
      <c r="E964" s="105"/>
      <c r="F964" s="105"/>
      <c r="G964" s="107"/>
      <c r="H964" s="107"/>
      <c r="I964" s="107"/>
      <c r="J964" s="105" t="str">
        <f t="shared" si="172"/>
        <v/>
      </c>
      <c r="K964" s="105" t="str">
        <f t="shared" si="165"/>
        <v/>
      </c>
      <c r="L964" s="105" t="str">
        <f t="shared" si="166"/>
        <v/>
      </c>
      <c r="M964" s="105" t="str">
        <f t="shared" si="167"/>
        <v/>
      </c>
      <c r="N964" s="105" t="str">
        <f t="shared" si="168"/>
        <v/>
      </c>
      <c r="O964" s="105" t="str">
        <f t="shared" si="169"/>
        <v/>
      </c>
      <c r="P964" s="105" t="str">
        <f t="shared" si="170"/>
        <v/>
      </c>
      <c r="Q964" s="105" t="str">
        <f t="shared" si="171"/>
        <v/>
      </c>
      <c r="R964" s="105" t="str">
        <f t="shared" si="173"/>
        <v/>
      </c>
      <c r="S964" s="106" t="str">
        <f t="shared" si="174"/>
        <v/>
      </c>
      <c r="T964" s="105" t="str">
        <f t="shared" si="175"/>
        <v/>
      </c>
    </row>
    <row r="965" spans="2:20" ht="19.95" customHeight="1">
      <c r="B965" s="104"/>
      <c r="C965" s="105"/>
      <c r="D965" s="105"/>
      <c r="E965" s="105"/>
      <c r="F965" s="105"/>
      <c r="G965" s="107"/>
      <c r="H965" s="107"/>
      <c r="I965" s="107"/>
      <c r="J965" s="105" t="str">
        <f t="shared" si="172"/>
        <v/>
      </c>
      <c r="K965" s="105" t="str">
        <f t="shared" si="165"/>
        <v/>
      </c>
      <c r="L965" s="105" t="str">
        <f t="shared" si="166"/>
        <v/>
      </c>
      <c r="M965" s="105" t="str">
        <f t="shared" si="167"/>
        <v/>
      </c>
      <c r="N965" s="105" t="str">
        <f t="shared" si="168"/>
        <v/>
      </c>
      <c r="O965" s="105" t="str">
        <f t="shared" si="169"/>
        <v/>
      </c>
      <c r="P965" s="105" t="str">
        <f t="shared" si="170"/>
        <v/>
      </c>
      <c r="Q965" s="105" t="str">
        <f t="shared" si="171"/>
        <v/>
      </c>
      <c r="R965" s="105" t="str">
        <f t="shared" si="173"/>
        <v/>
      </c>
      <c r="S965" s="106" t="str">
        <f t="shared" si="174"/>
        <v/>
      </c>
      <c r="T965" s="105" t="str">
        <f t="shared" si="175"/>
        <v/>
      </c>
    </row>
    <row r="966" spans="2:20" ht="19.95" customHeight="1">
      <c r="B966" s="104"/>
      <c r="C966" s="105"/>
      <c r="D966" s="105"/>
      <c r="E966" s="105"/>
      <c r="F966" s="105"/>
      <c r="G966" s="107"/>
      <c r="H966" s="107"/>
      <c r="I966" s="107"/>
      <c r="J966" s="105" t="str">
        <f t="shared" si="172"/>
        <v/>
      </c>
      <c r="K966" s="105" t="str">
        <f t="shared" si="165"/>
        <v/>
      </c>
      <c r="L966" s="105" t="str">
        <f t="shared" si="166"/>
        <v/>
      </c>
      <c r="M966" s="105" t="str">
        <f t="shared" si="167"/>
        <v/>
      </c>
      <c r="N966" s="105" t="str">
        <f t="shared" si="168"/>
        <v/>
      </c>
      <c r="O966" s="105" t="str">
        <f t="shared" si="169"/>
        <v/>
      </c>
      <c r="P966" s="105" t="str">
        <f t="shared" si="170"/>
        <v/>
      </c>
      <c r="Q966" s="105" t="str">
        <f t="shared" si="171"/>
        <v/>
      </c>
      <c r="R966" s="105" t="str">
        <f t="shared" si="173"/>
        <v/>
      </c>
      <c r="S966" s="106" t="str">
        <f t="shared" si="174"/>
        <v/>
      </c>
      <c r="T966" s="105" t="str">
        <f t="shared" si="175"/>
        <v/>
      </c>
    </row>
    <row r="967" spans="2:20" ht="19.95" customHeight="1">
      <c r="B967" s="104"/>
      <c r="C967" s="105"/>
      <c r="D967" s="105"/>
      <c r="E967" s="105"/>
      <c r="F967" s="105"/>
      <c r="G967" s="107"/>
      <c r="H967" s="107"/>
      <c r="I967" s="107"/>
      <c r="J967" s="105" t="str">
        <f t="shared" si="172"/>
        <v/>
      </c>
      <c r="K967" s="105" t="str">
        <f t="shared" si="165"/>
        <v/>
      </c>
      <c r="L967" s="105" t="str">
        <f t="shared" si="166"/>
        <v/>
      </c>
      <c r="M967" s="105" t="str">
        <f t="shared" si="167"/>
        <v/>
      </c>
      <c r="N967" s="105" t="str">
        <f t="shared" si="168"/>
        <v/>
      </c>
      <c r="O967" s="105" t="str">
        <f t="shared" si="169"/>
        <v/>
      </c>
      <c r="P967" s="105" t="str">
        <f t="shared" si="170"/>
        <v/>
      </c>
      <c r="Q967" s="105" t="str">
        <f t="shared" si="171"/>
        <v/>
      </c>
      <c r="R967" s="105" t="str">
        <f t="shared" si="173"/>
        <v/>
      </c>
      <c r="S967" s="106" t="str">
        <f t="shared" si="174"/>
        <v/>
      </c>
      <c r="T967" s="105" t="str">
        <f t="shared" si="175"/>
        <v/>
      </c>
    </row>
    <row r="968" spans="2:20" ht="19.95" customHeight="1">
      <c r="B968" s="104"/>
      <c r="C968" s="105"/>
      <c r="D968" s="105"/>
      <c r="E968" s="105"/>
      <c r="F968" s="105"/>
      <c r="G968" s="107"/>
      <c r="H968" s="107"/>
      <c r="I968" s="107"/>
      <c r="J968" s="105" t="str">
        <f t="shared" si="172"/>
        <v/>
      </c>
      <c r="K968" s="105" t="str">
        <f t="shared" si="165"/>
        <v/>
      </c>
      <c r="L968" s="105" t="str">
        <f t="shared" si="166"/>
        <v/>
      </c>
      <c r="M968" s="105" t="str">
        <f t="shared" si="167"/>
        <v/>
      </c>
      <c r="N968" s="105" t="str">
        <f t="shared" si="168"/>
        <v/>
      </c>
      <c r="O968" s="105" t="str">
        <f t="shared" si="169"/>
        <v/>
      </c>
      <c r="P968" s="105" t="str">
        <f t="shared" si="170"/>
        <v/>
      </c>
      <c r="Q968" s="105" t="str">
        <f t="shared" si="171"/>
        <v/>
      </c>
      <c r="R968" s="105" t="str">
        <f t="shared" si="173"/>
        <v/>
      </c>
      <c r="S968" s="106" t="str">
        <f t="shared" si="174"/>
        <v/>
      </c>
      <c r="T968" s="105" t="str">
        <f t="shared" si="175"/>
        <v/>
      </c>
    </row>
    <row r="969" spans="2:20" ht="19.95" customHeight="1">
      <c r="B969" s="104"/>
      <c r="C969" s="105"/>
      <c r="D969" s="105"/>
      <c r="E969" s="105"/>
      <c r="F969" s="105"/>
      <c r="G969" s="107"/>
      <c r="H969" s="107"/>
      <c r="I969" s="107"/>
      <c r="J969" s="105" t="str">
        <f t="shared" si="172"/>
        <v/>
      </c>
      <c r="K969" s="105" t="str">
        <f t="shared" si="165"/>
        <v/>
      </c>
      <c r="L969" s="105" t="str">
        <f t="shared" si="166"/>
        <v/>
      </c>
      <c r="M969" s="105" t="str">
        <f t="shared" si="167"/>
        <v/>
      </c>
      <c r="N969" s="105" t="str">
        <f t="shared" si="168"/>
        <v/>
      </c>
      <c r="O969" s="105" t="str">
        <f t="shared" si="169"/>
        <v/>
      </c>
      <c r="P969" s="105" t="str">
        <f t="shared" si="170"/>
        <v/>
      </c>
      <c r="Q969" s="105" t="str">
        <f t="shared" si="171"/>
        <v/>
      </c>
      <c r="R969" s="105" t="str">
        <f t="shared" si="173"/>
        <v/>
      </c>
      <c r="S969" s="106" t="str">
        <f t="shared" si="174"/>
        <v/>
      </c>
      <c r="T969" s="105" t="str">
        <f t="shared" si="175"/>
        <v/>
      </c>
    </row>
    <row r="970" spans="2:20" ht="19.95" customHeight="1">
      <c r="B970" s="104"/>
      <c r="C970" s="105"/>
      <c r="D970" s="105"/>
      <c r="E970" s="105"/>
      <c r="F970" s="105"/>
      <c r="G970" s="107"/>
      <c r="H970" s="107"/>
      <c r="I970" s="107"/>
      <c r="J970" s="105" t="str">
        <f t="shared" si="172"/>
        <v/>
      </c>
      <c r="K970" s="105" t="str">
        <f t="shared" si="165"/>
        <v/>
      </c>
      <c r="L970" s="105" t="str">
        <f t="shared" si="166"/>
        <v/>
      </c>
      <c r="M970" s="105" t="str">
        <f t="shared" si="167"/>
        <v/>
      </c>
      <c r="N970" s="105" t="str">
        <f t="shared" si="168"/>
        <v/>
      </c>
      <c r="O970" s="105" t="str">
        <f t="shared" si="169"/>
        <v/>
      </c>
      <c r="P970" s="105" t="str">
        <f t="shared" si="170"/>
        <v/>
      </c>
      <c r="Q970" s="105" t="str">
        <f t="shared" si="171"/>
        <v/>
      </c>
      <c r="R970" s="105" t="str">
        <f t="shared" si="173"/>
        <v/>
      </c>
      <c r="S970" s="106" t="str">
        <f t="shared" si="174"/>
        <v/>
      </c>
      <c r="T970" s="105" t="str">
        <f t="shared" si="175"/>
        <v/>
      </c>
    </row>
    <row r="971" spans="2:20" ht="19.95" customHeight="1">
      <c r="B971" s="104"/>
      <c r="C971" s="105"/>
      <c r="D971" s="105"/>
      <c r="E971" s="105"/>
      <c r="F971" s="105"/>
      <c r="G971" s="107"/>
      <c r="H971" s="107"/>
      <c r="I971" s="107"/>
      <c r="J971" s="105" t="str">
        <f t="shared" si="172"/>
        <v/>
      </c>
      <c r="K971" s="105" t="str">
        <f t="shared" si="165"/>
        <v/>
      </c>
      <c r="L971" s="105" t="str">
        <f t="shared" si="166"/>
        <v/>
      </c>
      <c r="M971" s="105" t="str">
        <f t="shared" si="167"/>
        <v/>
      </c>
      <c r="N971" s="105" t="str">
        <f t="shared" si="168"/>
        <v/>
      </c>
      <c r="O971" s="105" t="str">
        <f t="shared" si="169"/>
        <v/>
      </c>
      <c r="P971" s="105" t="str">
        <f t="shared" si="170"/>
        <v/>
      </c>
      <c r="Q971" s="105" t="str">
        <f t="shared" si="171"/>
        <v/>
      </c>
      <c r="R971" s="105" t="str">
        <f t="shared" si="173"/>
        <v/>
      </c>
      <c r="S971" s="106" t="str">
        <f t="shared" si="174"/>
        <v/>
      </c>
      <c r="T971" s="105" t="str">
        <f t="shared" si="175"/>
        <v/>
      </c>
    </row>
    <row r="972" spans="2:20" ht="19.95" customHeight="1">
      <c r="B972" s="104"/>
      <c r="C972" s="105"/>
      <c r="D972" s="105"/>
      <c r="E972" s="105"/>
      <c r="F972" s="105"/>
      <c r="G972" s="107"/>
      <c r="H972" s="107"/>
      <c r="I972" s="107"/>
      <c r="J972" s="105" t="str">
        <f t="shared" si="172"/>
        <v/>
      </c>
      <c r="K972" s="105" t="str">
        <f t="shared" si="165"/>
        <v/>
      </c>
      <c r="L972" s="105" t="str">
        <f t="shared" si="166"/>
        <v/>
      </c>
      <c r="M972" s="105" t="str">
        <f t="shared" si="167"/>
        <v/>
      </c>
      <c r="N972" s="105" t="str">
        <f t="shared" si="168"/>
        <v/>
      </c>
      <c r="O972" s="105" t="str">
        <f t="shared" si="169"/>
        <v/>
      </c>
      <c r="P972" s="105" t="str">
        <f t="shared" si="170"/>
        <v/>
      </c>
      <c r="Q972" s="105" t="str">
        <f t="shared" si="171"/>
        <v/>
      </c>
      <c r="R972" s="105" t="str">
        <f t="shared" si="173"/>
        <v/>
      </c>
      <c r="S972" s="106" t="str">
        <f t="shared" si="174"/>
        <v/>
      </c>
      <c r="T972" s="105" t="str">
        <f t="shared" si="175"/>
        <v/>
      </c>
    </row>
    <row r="973" spans="2:20" ht="19.95" customHeight="1">
      <c r="B973" s="104"/>
      <c r="C973" s="105"/>
      <c r="D973" s="105"/>
      <c r="E973" s="105"/>
      <c r="F973" s="105"/>
      <c r="G973" s="107"/>
      <c r="H973" s="107"/>
      <c r="I973" s="107"/>
      <c r="J973" s="105" t="str">
        <f t="shared" si="172"/>
        <v/>
      </c>
      <c r="K973" s="105" t="str">
        <f t="shared" si="165"/>
        <v/>
      </c>
      <c r="L973" s="105" t="str">
        <f t="shared" si="166"/>
        <v/>
      </c>
      <c r="M973" s="105" t="str">
        <f t="shared" si="167"/>
        <v/>
      </c>
      <c r="N973" s="105" t="str">
        <f t="shared" si="168"/>
        <v/>
      </c>
      <c r="O973" s="105" t="str">
        <f t="shared" si="169"/>
        <v/>
      </c>
      <c r="P973" s="105" t="str">
        <f t="shared" si="170"/>
        <v/>
      </c>
      <c r="Q973" s="105" t="str">
        <f t="shared" si="171"/>
        <v/>
      </c>
      <c r="R973" s="105" t="str">
        <f t="shared" si="173"/>
        <v/>
      </c>
      <c r="S973" s="106" t="str">
        <f t="shared" si="174"/>
        <v/>
      </c>
      <c r="T973" s="105" t="str">
        <f t="shared" si="175"/>
        <v/>
      </c>
    </row>
    <row r="974" spans="2:20" ht="19.95" customHeight="1">
      <c r="B974" s="104"/>
      <c r="C974" s="105"/>
      <c r="D974" s="105"/>
      <c r="E974" s="105"/>
      <c r="F974" s="105"/>
      <c r="G974" s="107"/>
      <c r="H974" s="107"/>
      <c r="I974" s="107"/>
      <c r="J974" s="105" t="str">
        <f t="shared" si="172"/>
        <v/>
      </c>
      <c r="K974" s="105" t="str">
        <f t="shared" si="165"/>
        <v/>
      </c>
      <c r="L974" s="105" t="str">
        <f t="shared" si="166"/>
        <v/>
      </c>
      <c r="M974" s="105" t="str">
        <f t="shared" si="167"/>
        <v/>
      </c>
      <c r="N974" s="105" t="str">
        <f t="shared" si="168"/>
        <v/>
      </c>
      <c r="O974" s="105" t="str">
        <f t="shared" si="169"/>
        <v/>
      </c>
      <c r="P974" s="105" t="str">
        <f t="shared" si="170"/>
        <v/>
      </c>
      <c r="Q974" s="105" t="str">
        <f t="shared" si="171"/>
        <v/>
      </c>
      <c r="R974" s="105" t="str">
        <f t="shared" si="173"/>
        <v/>
      </c>
      <c r="S974" s="106" t="str">
        <f t="shared" si="174"/>
        <v/>
      </c>
      <c r="T974" s="105" t="str">
        <f t="shared" si="175"/>
        <v/>
      </c>
    </row>
    <row r="975" spans="2:20" ht="19.95" customHeight="1">
      <c r="B975" s="104"/>
      <c r="C975" s="105"/>
      <c r="D975" s="105"/>
      <c r="E975" s="105"/>
      <c r="F975" s="105"/>
      <c r="G975" s="107"/>
      <c r="H975" s="107"/>
      <c r="I975" s="107"/>
      <c r="J975" s="105" t="str">
        <f t="shared" si="172"/>
        <v/>
      </c>
      <c r="K975" s="105" t="str">
        <f t="shared" si="165"/>
        <v/>
      </c>
      <c r="L975" s="105" t="str">
        <f t="shared" si="166"/>
        <v/>
      </c>
      <c r="M975" s="105" t="str">
        <f t="shared" si="167"/>
        <v/>
      </c>
      <c r="N975" s="105" t="str">
        <f t="shared" si="168"/>
        <v/>
      </c>
      <c r="O975" s="105" t="str">
        <f t="shared" si="169"/>
        <v/>
      </c>
      <c r="P975" s="105" t="str">
        <f t="shared" si="170"/>
        <v/>
      </c>
      <c r="Q975" s="105" t="str">
        <f t="shared" si="171"/>
        <v/>
      </c>
      <c r="R975" s="105" t="str">
        <f t="shared" si="173"/>
        <v/>
      </c>
      <c r="S975" s="106" t="str">
        <f t="shared" si="174"/>
        <v/>
      </c>
      <c r="T975" s="105" t="str">
        <f t="shared" si="175"/>
        <v/>
      </c>
    </row>
    <row r="976" spans="2:20" ht="19.95" customHeight="1">
      <c r="B976" s="104"/>
      <c r="C976" s="105"/>
      <c r="D976" s="105"/>
      <c r="E976" s="105"/>
      <c r="F976" s="105"/>
      <c r="G976" s="107"/>
      <c r="H976" s="107"/>
      <c r="I976" s="107"/>
      <c r="J976" s="105" t="str">
        <f t="shared" si="172"/>
        <v/>
      </c>
      <c r="K976" s="105" t="str">
        <f t="shared" si="165"/>
        <v/>
      </c>
      <c r="L976" s="105" t="str">
        <f t="shared" si="166"/>
        <v/>
      </c>
      <c r="M976" s="105" t="str">
        <f t="shared" si="167"/>
        <v/>
      </c>
      <c r="N976" s="105" t="str">
        <f t="shared" si="168"/>
        <v/>
      </c>
      <c r="O976" s="105" t="str">
        <f t="shared" si="169"/>
        <v/>
      </c>
      <c r="P976" s="105" t="str">
        <f t="shared" si="170"/>
        <v/>
      </c>
      <c r="Q976" s="105" t="str">
        <f t="shared" si="171"/>
        <v/>
      </c>
      <c r="R976" s="105" t="str">
        <f t="shared" si="173"/>
        <v/>
      </c>
      <c r="S976" s="106" t="str">
        <f t="shared" si="174"/>
        <v/>
      </c>
      <c r="T976" s="105" t="str">
        <f t="shared" si="175"/>
        <v/>
      </c>
    </row>
    <row r="977" spans="2:20" ht="19.95" customHeight="1">
      <c r="B977" s="104"/>
      <c r="C977" s="105"/>
      <c r="D977" s="105"/>
      <c r="E977" s="105"/>
      <c r="F977" s="105"/>
      <c r="G977" s="107"/>
      <c r="H977" s="107"/>
      <c r="I977" s="107"/>
      <c r="J977" s="105" t="str">
        <f t="shared" si="172"/>
        <v/>
      </c>
      <c r="K977" s="105" t="str">
        <f t="shared" si="165"/>
        <v/>
      </c>
      <c r="L977" s="105" t="str">
        <f t="shared" si="166"/>
        <v/>
      </c>
      <c r="M977" s="105" t="str">
        <f t="shared" si="167"/>
        <v/>
      </c>
      <c r="N977" s="105" t="str">
        <f t="shared" si="168"/>
        <v/>
      </c>
      <c r="O977" s="105" t="str">
        <f t="shared" si="169"/>
        <v/>
      </c>
      <c r="P977" s="105" t="str">
        <f t="shared" si="170"/>
        <v/>
      </c>
      <c r="Q977" s="105" t="str">
        <f t="shared" si="171"/>
        <v/>
      </c>
      <c r="R977" s="105" t="str">
        <f t="shared" si="173"/>
        <v/>
      </c>
      <c r="S977" s="106" t="str">
        <f t="shared" si="174"/>
        <v/>
      </c>
      <c r="T977" s="105" t="str">
        <f t="shared" si="175"/>
        <v/>
      </c>
    </row>
    <row r="978" spans="2:20" ht="19.95" customHeight="1">
      <c r="B978" s="104"/>
      <c r="C978" s="105"/>
      <c r="D978" s="105"/>
      <c r="E978" s="105"/>
      <c r="F978" s="105"/>
      <c r="G978" s="107"/>
      <c r="H978" s="107"/>
      <c r="I978" s="107"/>
      <c r="J978" s="105" t="str">
        <f t="shared" si="172"/>
        <v/>
      </c>
      <c r="K978" s="105" t="str">
        <f t="shared" si="165"/>
        <v/>
      </c>
      <c r="L978" s="105" t="str">
        <f t="shared" si="166"/>
        <v/>
      </c>
      <c r="M978" s="105" t="str">
        <f t="shared" si="167"/>
        <v/>
      </c>
      <c r="N978" s="105" t="str">
        <f t="shared" si="168"/>
        <v/>
      </c>
      <c r="O978" s="105" t="str">
        <f t="shared" si="169"/>
        <v/>
      </c>
      <c r="P978" s="105" t="str">
        <f t="shared" si="170"/>
        <v/>
      </c>
      <c r="Q978" s="105" t="str">
        <f t="shared" si="171"/>
        <v/>
      </c>
      <c r="R978" s="105" t="str">
        <f t="shared" si="173"/>
        <v/>
      </c>
      <c r="S978" s="106" t="str">
        <f t="shared" si="174"/>
        <v/>
      </c>
      <c r="T978" s="105" t="str">
        <f t="shared" si="175"/>
        <v/>
      </c>
    </row>
    <row r="979" spans="2:20" ht="19.95" customHeight="1">
      <c r="B979" s="104"/>
      <c r="C979" s="105"/>
      <c r="D979" s="105"/>
      <c r="E979" s="105"/>
      <c r="F979" s="105"/>
      <c r="G979" s="107"/>
      <c r="H979" s="107"/>
      <c r="I979" s="107"/>
      <c r="J979" s="105" t="str">
        <f t="shared" si="172"/>
        <v/>
      </c>
      <c r="K979" s="105" t="str">
        <f t="shared" si="165"/>
        <v/>
      </c>
      <c r="L979" s="105" t="str">
        <f t="shared" si="166"/>
        <v/>
      </c>
      <c r="M979" s="105" t="str">
        <f t="shared" si="167"/>
        <v/>
      </c>
      <c r="N979" s="105" t="str">
        <f t="shared" si="168"/>
        <v/>
      </c>
      <c r="O979" s="105" t="str">
        <f t="shared" si="169"/>
        <v/>
      </c>
      <c r="P979" s="105" t="str">
        <f t="shared" si="170"/>
        <v/>
      </c>
      <c r="Q979" s="105" t="str">
        <f t="shared" si="171"/>
        <v/>
      </c>
      <c r="R979" s="105" t="str">
        <f t="shared" si="173"/>
        <v/>
      </c>
      <c r="S979" s="106" t="str">
        <f t="shared" si="174"/>
        <v/>
      </c>
      <c r="T979" s="105" t="str">
        <f t="shared" si="175"/>
        <v/>
      </c>
    </row>
    <row r="980" spans="2:20" ht="19.95" customHeight="1">
      <c r="B980" s="104"/>
      <c r="C980" s="105"/>
      <c r="D980" s="105"/>
      <c r="E980" s="105"/>
      <c r="F980" s="105"/>
      <c r="G980" s="107"/>
      <c r="H980" s="107"/>
      <c r="I980" s="107"/>
      <c r="J980" s="105" t="str">
        <f t="shared" si="172"/>
        <v/>
      </c>
      <c r="K980" s="105" t="str">
        <f t="shared" si="165"/>
        <v/>
      </c>
      <c r="L980" s="105" t="str">
        <f t="shared" si="166"/>
        <v/>
      </c>
      <c r="M980" s="105" t="str">
        <f t="shared" si="167"/>
        <v/>
      </c>
      <c r="N980" s="105" t="str">
        <f t="shared" si="168"/>
        <v/>
      </c>
      <c r="O980" s="105" t="str">
        <f t="shared" si="169"/>
        <v/>
      </c>
      <c r="P980" s="105" t="str">
        <f t="shared" si="170"/>
        <v/>
      </c>
      <c r="Q980" s="105" t="str">
        <f t="shared" si="171"/>
        <v/>
      </c>
      <c r="R980" s="105" t="str">
        <f t="shared" si="173"/>
        <v/>
      </c>
      <c r="S980" s="106" t="str">
        <f t="shared" si="174"/>
        <v/>
      </c>
      <c r="T980" s="105" t="str">
        <f t="shared" si="175"/>
        <v/>
      </c>
    </row>
    <row r="981" spans="2:20" ht="19.95" customHeight="1">
      <c r="B981" s="104"/>
      <c r="C981" s="105"/>
      <c r="D981" s="105"/>
      <c r="E981" s="105"/>
      <c r="F981" s="105"/>
      <c r="G981" s="107"/>
      <c r="H981" s="107"/>
      <c r="I981" s="107"/>
      <c r="J981" s="105" t="str">
        <f t="shared" si="172"/>
        <v/>
      </c>
      <c r="K981" s="105" t="str">
        <f t="shared" si="165"/>
        <v/>
      </c>
      <c r="L981" s="105" t="str">
        <f t="shared" si="166"/>
        <v/>
      </c>
      <c r="M981" s="105" t="str">
        <f t="shared" si="167"/>
        <v/>
      </c>
      <c r="N981" s="105" t="str">
        <f t="shared" si="168"/>
        <v/>
      </c>
      <c r="O981" s="105" t="str">
        <f t="shared" si="169"/>
        <v/>
      </c>
      <c r="P981" s="105" t="str">
        <f t="shared" si="170"/>
        <v/>
      </c>
      <c r="Q981" s="105" t="str">
        <f t="shared" si="171"/>
        <v/>
      </c>
      <c r="R981" s="105" t="str">
        <f t="shared" si="173"/>
        <v/>
      </c>
      <c r="S981" s="106" t="str">
        <f t="shared" si="174"/>
        <v/>
      </c>
      <c r="T981" s="105" t="str">
        <f t="shared" si="175"/>
        <v/>
      </c>
    </row>
    <row r="982" spans="2:20" ht="19.95" customHeight="1">
      <c r="B982" s="104"/>
      <c r="C982" s="105"/>
      <c r="D982" s="105"/>
      <c r="E982" s="105"/>
      <c r="F982" s="105"/>
      <c r="G982" s="107"/>
      <c r="H982" s="107"/>
      <c r="I982" s="107"/>
      <c r="J982" s="105" t="str">
        <f t="shared" si="172"/>
        <v/>
      </c>
      <c r="K982" s="105" t="str">
        <f t="shared" si="165"/>
        <v/>
      </c>
      <c r="L982" s="105" t="str">
        <f t="shared" si="166"/>
        <v/>
      </c>
      <c r="M982" s="105" t="str">
        <f t="shared" si="167"/>
        <v/>
      </c>
      <c r="N982" s="105" t="str">
        <f t="shared" si="168"/>
        <v/>
      </c>
      <c r="O982" s="105" t="str">
        <f t="shared" si="169"/>
        <v/>
      </c>
      <c r="P982" s="105" t="str">
        <f t="shared" si="170"/>
        <v/>
      </c>
      <c r="Q982" s="105" t="str">
        <f t="shared" si="171"/>
        <v/>
      </c>
      <c r="R982" s="105" t="str">
        <f t="shared" si="173"/>
        <v/>
      </c>
      <c r="S982" s="106" t="str">
        <f t="shared" si="174"/>
        <v/>
      </c>
      <c r="T982" s="105" t="str">
        <f t="shared" si="175"/>
        <v/>
      </c>
    </row>
    <row r="983" spans="2:20" ht="19.95" customHeight="1">
      <c r="B983" s="104"/>
      <c r="C983" s="105"/>
      <c r="D983" s="105"/>
      <c r="E983" s="105"/>
      <c r="F983" s="105"/>
      <c r="G983" s="107"/>
      <c r="H983" s="107"/>
      <c r="I983" s="107"/>
      <c r="J983" s="105" t="str">
        <f t="shared" si="172"/>
        <v/>
      </c>
      <c r="K983" s="105" t="str">
        <f t="shared" si="165"/>
        <v/>
      </c>
      <c r="L983" s="105" t="str">
        <f t="shared" si="166"/>
        <v/>
      </c>
      <c r="M983" s="105" t="str">
        <f t="shared" si="167"/>
        <v/>
      </c>
      <c r="N983" s="105" t="str">
        <f t="shared" si="168"/>
        <v/>
      </c>
      <c r="O983" s="105" t="str">
        <f t="shared" si="169"/>
        <v/>
      </c>
      <c r="P983" s="105" t="str">
        <f t="shared" si="170"/>
        <v/>
      </c>
      <c r="Q983" s="105" t="str">
        <f t="shared" si="171"/>
        <v/>
      </c>
      <c r="R983" s="105" t="str">
        <f t="shared" si="173"/>
        <v/>
      </c>
      <c r="S983" s="106" t="str">
        <f t="shared" si="174"/>
        <v/>
      </c>
      <c r="T983" s="105" t="str">
        <f t="shared" si="175"/>
        <v/>
      </c>
    </row>
    <row r="984" spans="2:20" ht="19.95" customHeight="1">
      <c r="B984" s="104"/>
      <c r="C984" s="105"/>
      <c r="D984" s="105"/>
      <c r="E984" s="105"/>
      <c r="F984" s="105"/>
      <c r="G984" s="107"/>
      <c r="H984" s="107"/>
      <c r="I984" s="107"/>
      <c r="J984" s="105" t="str">
        <f t="shared" si="172"/>
        <v/>
      </c>
      <c r="K984" s="105" t="str">
        <f t="shared" si="165"/>
        <v/>
      </c>
      <c r="L984" s="105" t="str">
        <f t="shared" si="166"/>
        <v/>
      </c>
      <c r="M984" s="105" t="str">
        <f t="shared" si="167"/>
        <v/>
      </c>
      <c r="N984" s="105" t="str">
        <f t="shared" si="168"/>
        <v/>
      </c>
      <c r="O984" s="105" t="str">
        <f t="shared" si="169"/>
        <v/>
      </c>
      <c r="P984" s="105" t="str">
        <f t="shared" si="170"/>
        <v/>
      </c>
      <c r="Q984" s="105" t="str">
        <f t="shared" si="171"/>
        <v/>
      </c>
      <c r="R984" s="105" t="str">
        <f t="shared" si="173"/>
        <v/>
      </c>
      <c r="S984" s="106" t="str">
        <f t="shared" si="174"/>
        <v/>
      </c>
      <c r="T984" s="105" t="str">
        <f t="shared" si="175"/>
        <v/>
      </c>
    </row>
    <row r="985" spans="2:20" ht="19.95" customHeight="1">
      <c r="B985" s="104"/>
      <c r="C985" s="105"/>
      <c r="D985" s="105"/>
      <c r="E985" s="105"/>
      <c r="F985" s="105"/>
      <c r="G985" s="107"/>
      <c r="H985" s="107"/>
      <c r="I985" s="107"/>
      <c r="J985" s="105" t="str">
        <f t="shared" si="172"/>
        <v/>
      </c>
      <c r="K985" s="105" t="str">
        <f t="shared" si="165"/>
        <v/>
      </c>
      <c r="L985" s="105" t="str">
        <f t="shared" si="166"/>
        <v/>
      </c>
      <c r="M985" s="105" t="str">
        <f t="shared" si="167"/>
        <v/>
      </c>
      <c r="N985" s="105" t="str">
        <f t="shared" si="168"/>
        <v/>
      </c>
      <c r="O985" s="105" t="str">
        <f t="shared" si="169"/>
        <v/>
      </c>
      <c r="P985" s="105" t="str">
        <f t="shared" si="170"/>
        <v/>
      </c>
      <c r="Q985" s="105" t="str">
        <f t="shared" si="171"/>
        <v/>
      </c>
      <c r="R985" s="105" t="str">
        <f t="shared" si="173"/>
        <v/>
      </c>
      <c r="S985" s="106" t="str">
        <f t="shared" si="174"/>
        <v/>
      </c>
      <c r="T985" s="105" t="str">
        <f t="shared" si="175"/>
        <v/>
      </c>
    </row>
    <row r="986" spans="2:20" ht="19.95" customHeight="1">
      <c r="B986" s="104"/>
      <c r="C986" s="105"/>
      <c r="D986" s="105"/>
      <c r="E986" s="105"/>
      <c r="F986" s="105"/>
      <c r="G986" s="107"/>
      <c r="H986" s="107"/>
      <c r="I986" s="107"/>
      <c r="J986" s="105" t="str">
        <f t="shared" si="172"/>
        <v/>
      </c>
      <c r="K986" s="105" t="str">
        <f t="shared" si="165"/>
        <v/>
      </c>
      <c r="L986" s="105" t="str">
        <f t="shared" si="166"/>
        <v/>
      </c>
      <c r="M986" s="105" t="str">
        <f t="shared" si="167"/>
        <v/>
      </c>
      <c r="N986" s="105" t="str">
        <f t="shared" si="168"/>
        <v/>
      </c>
      <c r="O986" s="105" t="str">
        <f t="shared" si="169"/>
        <v/>
      </c>
      <c r="P986" s="105" t="str">
        <f t="shared" si="170"/>
        <v/>
      </c>
      <c r="Q986" s="105" t="str">
        <f t="shared" si="171"/>
        <v/>
      </c>
      <c r="R986" s="105" t="str">
        <f t="shared" si="173"/>
        <v/>
      </c>
      <c r="S986" s="106" t="str">
        <f t="shared" si="174"/>
        <v/>
      </c>
      <c r="T986" s="105" t="str">
        <f t="shared" si="175"/>
        <v/>
      </c>
    </row>
    <row r="987" spans="2:20" ht="19.95" customHeight="1">
      <c r="B987" s="104"/>
      <c r="C987" s="105"/>
      <c r="D987" s="105"/>
      <c r="E987" s="105"/>
      <c r="F987" s="105"/>
      <c r="G987" s="107"/>
      <c r="H987" s="107"/>
      <c r="I987" s="107"/>
      <c r="J987" s="105" t="str">
        <f t="shared" si="172"/>
        <v/>
      </c>
      <c r="K987" s="105" t="str">
        <f t="shared" si="165"/>
        <v/>
      </c>
      <c r="L987" s="105" t="str">
        <f t="shared" si="166"/>
        <v/>
      </c>
      <c r="M987" s="105" t="str">
        <f t="shared" si="167"/>
        <v/>
      </c>
      <c r="N987" s="105" t="str">
        <f t="shared" si="168"/>
        <v/>
      </c>
      <c r="O987" s="105" t="str">
        <f t="shared" si="169"/>
        <v/>
      </c>
      <c r="P987" s="105" t="str">
        <f t="shared" si="170"/>
        <v/>
      </c>
      <c r="Q987" s="105" t="str">
        <f t="shared" si="171"/>
        <v/>
      </c>
      <c r="R987" s="105" t="str">
        <f t="shared" si="173"/>
        <v/>
      </c>
      <c r="S987" s="106" t="str">
        <f t="shared" si="174"/>
        <v/>
      </c>
      <c r="T987" s="105" t="str">
        <f t="shared" si="175"/>
        <v/>
      </c>
    </row>
    <row r="988" spans="2:20" ht="19.95" customHeight="1">
      <c r="B988" s="104"/>
      <c r="C988" s="105"/>
      <c r="D988" s="105"/>
      <c r="E988" s="105"/>
      <c r="F988" s="105"/>
      <c r="G988" s="107"/>
      <c r="H988" s="107"/>
      <c r="I988" s="107"/>
      <c r="J988" s="105" t="str">
        <f t="shared" si="172"/>
        <v/>
      </c>
      <c r="K988" s="105" t="str">
        <f t="shared" si="165"/>
        <v/>
      </c>
      <c r="L988" s="105" t="str">
        <f t="shared" si="166"/>
        <v/>
      </c>
      <c r="M988" s="105" t="str">
        <f t="shared" si="167"/>
        <v/>
      </c>
      <c r="N988" s="105" t="str">
        <f t="shared" si="168"/>
        <v/>
      </c>
      <c r="O988" s="105" t="str">
        <f t="shared" si="169"/>
        <v/>
      </c>
      <c r="P988" s="105" t="str">
        <f t="shared" si="170"/>
        <v/>
      </c>
      <c r="Q988" s="105" t="str">
        <f t="shared" si="171"/>
        <v/>
      </c>
      <c r="R988" s="105" t="str">
        <f t="shared" si="173"/>
        <v/>
      </c>
      <c r="S988" s="106" t="str">
        <f t="shared" si="174"/>
        <v/>
      </c>
      <c r="T988" s="105" t="str">
        <f t="shared" si="175"/>
        <v/>
      </c>
    </row>
    <row r="989" spans="2:20" ht="19.95" customHeight="1">
      <c r="B989" s="104"/>
      <c r="C989" s="105"/>
      <c r="D989" s="105"/>
      <c r="E989" s="105"/>
      <c r="F989" s="105"/>
      <c r="G989" s="107"/>
      <c r="H989" s="107"/>
      <c r="I989" s="107"/>
      <c r="J989" s="105" t="str">
        <f t="shared" si="172"/>
        <v/>
      </c>
      <c r="K989" s="105" t="str">
        <f t="shared" si="165"/>
        <v/>
      </c>
      <c r="L989" s="105" t="str">
        <f t="shared" si="166"/>
        <v/>
      </c>
      <c r="M989" s="105" t="str">
        <f t="shared" si="167"/>
        <v/>
      </c>
      <c r="N989" s="105" t="str">
        <f t="shared" si="168"/>
        <v/>
      </c>
      <c r="O989" s="105" t="str">
        <f t="shared" si="169"/>
        <v/>
      </c>
      <c r="P989" s="105" t="str">
        <f t="shared" si="170"/>
        <v/>
      </c>
      <c r="Q989" s="105" t="str">
        <f t="shared" si="171"/>
        <v/>
      </c>
      <c r="R989" s="105" t="str">
        <f t="shared" si="173"/>
        <v/>
      </c>
      <c r="S989" s="106" t="str">
        <f t="shared" si="174"/>
        <v/>
      </c>
      <c r="T989" s="105" t="str">
        <f t="shared" si="175"/>
        <v/>
      </c>
    </row>
    <row r="990" spans="2:20" ht="19.95" customHeight="1">
      <c r="B990" s="104"/>
      <c r="C990" s="105"/>
      <c r="D990" s="105"/>
      <c r="E990" s="105"/>
      <c r="F990" s="105"/>
      <c r="G990" s="107"/>
      <c r="H990" s="107"/>
      <c r="I990" s="107"/>
      <c r="J990" s="105" t="str">
        <f t="shared" si="172"/>
        <v/>
      </c>
      <c r="K990" s="105" t="str">
        <f t="shared" si="165"/>
        <v/>
      </c>
      <c r="L990" s="105" t="str">
        <f t="shared" si="166"/>
        <v/>
      </c>
      <c r="M990" s="105" t="str">
        <f t="shared" si="167"/>
        <v/>
      </c>
      <c r="N990" s="105" t="str">
        <f t="shared" si="168"/>
        <v/>
      </c>
      <c r="O990" s="105" t="str">
        <f t="shared" si="169"/>
        <v/>
      </c>
      <c r="P990" s="105" t="str">
        <f t="shared" si="170"/>
        <v/>
      </c>
      <c r="Q990" s="105" t="str">
        <f t="shared" si="171"/>
        <v/>
      </c>
      <c r="R990" s="105" t="str">
        <f t="shared" si="173"/>
        <v/>
      </c>
      <c r="S990" s="106" t="str">
        <f t="shared" si="174"/>
        <v/>
      </c>
      <c r="T990" s="105" t="str">
        <f t="shared" si="175"/>
        <v/>
      </c>
    </row>
    <row r="991" spans="2:20" ht="19.95" customHeight="1">
      <c r="B991" s="104"/>
      <c r="C991" s="105"/>
      <c r="D991" s="105"/>
      <c r="E991" s="105"/>
      <c r="F991" s="105"/>
      <c r="G991" s="107"/>
      <c r="H991" s="107"/>
      <c r="I991" s="107"/>
      <c r="J991" s="105" t="str">
        <f t="shared" si="172"/>
        <v/>
      </c>
      <c r="K991" s="105" t="str">
        <f t="shared" si="165"/>
        <v/>
      </c>
      <c r="L991" s="105" t="str">
        <f t="shared" si="166"/>
        <v/>
      </c>
      <c r="M991" s="105" t="str">
        <f t="shared" si="167"/>
        <v/>
      </c>
      <c r="N991" s="105" t="str">
        <f t="shared" si="168"/>
        <v/>
      </c>
      <c r="O991" s="105" t="str">
        <f t="shared" si="169"/>
        <v/>
      </c>
      <c r="P991" s="105" t="str">
        <f t="shared" si="170"/>
        <v/>
      </c>
      <c r="Q991" s="105" t="str">
        <f t="shared" si="171"/>
        <v/>
      </c>
      <c r="R991" s="105" t="str">
        <f t="shared" si="173"/>
        <v/>
      </c>
      <c r="S991" s="106" t="str">
        <f t="shared" si="174"/>
        <v/>
      </c>
      <c r="T991" s="105" t="str">
        <f t="shared" si="175"/>
        <v/>
      </c>
    </row>
    <row r="992" spans="2:20" ht="19.95" customHeight="1">
      <c r="B992" s="104"/>
      <c r="C992" s="105"/>
      <c r="D992" s="105"/>
      <c r="E992" s="105"/>
      <c r="F992" s="105"/>
      <c r="G992" s="107"/>
      <c r="H992" s="107"/>
      <c r="I992" s="107"/>
      <c r="J992" s="105" t="str">
        <f t="shared" si="172"/>
        <v/>
      </c>
      <c r="K992" s="105" t="str">
        <f t="shared" si="165"/>
        <v/>
      </c>
      <c r="L992" s="105" t="str">
        <f t="shared" si="166"/>
        <v/>
      </c>
      <c r="M992" s="105" t="str">
        <f t="shared" si="167"/>
        <v/>
      </c>
      <c r="N992" s="105" t="str">
        <f t="shared" si="168"/>
        <v/>
      </c>
      <c r="O992" s="105" t="str">
        <f t="shared" si="169"/>
        <v/>
      </c>
      <c r="P992" s="105" t="str">
        <f t="shared" si="170"/>
        <v/>
      </c>
      <c r="Q992" s="105" t="str">
        <f t="shared" si="171"/>
        <v/>
      </c>
      <c r="R992" s="105" t="str">
        <f t="shared" si="173"/>
        <v/>
      </c>
      <c r="S992" s="106" t="str">
        <f t="shared" si="174"/>
        <v/>
      </c>
      <c r="T992" s="105" t="str">
        <f t="shared" si="175"/>
        <v/>
      </c>
    </row>
    <row r="993" spans="2:20" ht="19.95" customHeight="1">
      <c r="B993" s="104"/>
      <c r="C993" s="105"/>
      <c r="D993" s="105"/>
      <c r="E993" s="105"/>
      <c r="F993" s="105"/>
      <c r="G993" s="107"/>
      <c r="H993" s="107"/>
      <c r="I993" s="107"/>
      <c r="J993" s="105" t="str">
        <f t="shared" si="172"/>
        <v/>
      </c>
      <c r="K993" s="105" t="str">
        <f t="shared" si="165"/>
        <v/>
      </c>
      <c r="L993" s="105" t="str">
        <f t="shared" si="166"/>
        <v/>
      </c>
      <c r="M993" s="105" t="str">
        <f t="shared" si="167"/>
        <v/>
      </c>
      <c r="N993" s="105" t="str">
        <f t="shared" si="168"/>
        <v/>
      </c>
      <c r="O993" s="105" t="str">
        <f t="shared" si="169"/>
        <v/>
      </c>
      <c r="P993" s="105" t="str">
        <f t="shared" si="170"/>
        <v/>
      </c>
      <c r="Q993" s="105" t="str">
        <f t="shared" si="171"/>
        <v/>
      </c>
      <c r="R993" s="105" t="str">
        <f t="shared" si="173"/>
        <v/>
      </c>
      <c r="S993" s="106" t="str">
        <f t="shared" si="174"/>
        <v/>
      </c>
      <c r="T993" s="105" t="str">
        <f t="shared" si="175"/>
        <v/>
      </c>
    </row>
    <row r="994" spans="2:20" ht="19.95" customHeight="1">
      <c r="B994" s="104"/>
      <c r="C994" s="105"/>
      <c r="D994" s="105"/>
      <c r="E994" s="105"/>
      <c r="F994" s="105"/>
      <c r="G994" s="107"/>
      <c r="H994" s="107"/>
      <c r="I994" s="107"/>
      <c r="J994" s="105" t="str">
        <f t="shared" si="172"/>
        <v/>
      </c>
      <c r="K994" s="105" t="str">
        <f t="shared" si="165"/>
        <v/>
      </c>
      <c r="L994" s="105" t="str">
        <f t="shared" si="166"/>
        <v/>
      </c>
      <c r="M994" s="105" t="str">
        <f t="shared" si="167"/>
        <v/>
      </c>
      <c r="N994" s="105" t="str">
        <f t="shared" si="168"/>
        <v/>
      </c>
      <c r="O994" s="105" t="str">
        <f t="shared" si="169"/>
        <v/>
      </c>
      <c r="P994" s="105" t="str">
        <f t="shared" si="170"/>
        <v/>
      </c>
      <c r="Q994" s="105" t="str">
        <f t="shared" si="171"/>
        <v/>
      </c>
      <c r="R994" s="105" t="str">
        <f t="shared" si="173"/>
        <v/>
      </c>
      <c r="S994" s="106" t="str">
        <f t="shared" si="174"/>
        <v/>
      </c>
      <c r="T994" s="105" t="str">
        <f t="shared" si="175"/>
        <v/>
      </c>
    </row>
    <row r="995" spans="2:20" ht="19.95" customHeight="1">
      <c r="B995" s="104"/>
      <c r="C995" s="105"/>
      <c r="D995" s="105"/>
      <c r="E995" s="105"/>
      <c r="F995" s="105"/>
      <c r="G995" s="107"/>
      <c r="H995" s="107"/>
      <c r="I995" s="107"/>
      <c r="J995" s="105" t="str">
        <f t="shared" si="172"/>
        <v/>
      </c>
      <c r="K995" s="105" t="str">
        <f t="shared" si="165"/>
        <v/>
      </c>
      <c r="L995" s="105" t="str">
        <f t="shared" si="166"/>
        <v/>
      </c>
      <c r="M995" s="105" t="str">
        <f t="shared" si="167"/>
        <v/>
      </c>
      <c r="N995" s="105" t="str">
        <f t="shared" si="168"/>
        <v/>
      </c>
      <c r="O995" s="105" t="str">
        <f t="shared" si="169"/>
        <v/>
      </c>
      <c r="P995" s="105" t="str">
        <f t="shared" si="170"/>
        <v/>
      </c>
      <c r="Q995" s="105" t="str">
        <f t="shared" si="171"/>
        <v/>
      </c>
      <c r="R995" s="105" t="str">
        <f t="shared" si="173"/>
        <v/>
      </c>
      <c r="S995" s="106" t="str">
        <f t="shared" si="174"/>
        <v/>
      </c>
      <c r="T995" s="105" t="str">
        <f t="shared" si="175"/>
        <v/>
      </c>
    </row>
    <row r="996" spans="2:20" ht="19.95" customHeight="1">
      <c r="B996" s="104"/>
      <c r="C996" s="105"/>
      <c r="D996" s="105"/>
      <c r="E996" s="105"/>
      <c r="F996" s="105"/>
      <c r="G996" s="107"/>
      <c r="H996" s="107"/>
      <c r="I996" s="107"/>
      <c r="J996" s="105" t="str">
        <f t="shared" si="172"/>
        <v/>
      </c>
      <c r="K996" s="105" t="str">
        <f t="shared" si="165"/>
        <v/>
      </c>
      <c r="L996" s="105" t="str">
        <f t="shared" si="166"/>
        <v/>
      </c>
      <c r="M996" s="105" t="str">
        <f t="shared" si="167"/>
        <v/>
      </c>
      <c r="N996" s="105" t="str">
        <f t="shared" si="168"/>
        <v/>
      </c>
      <c r="O996" s="105" t="str">
        <f t="shared" si="169"/>
        <v/>
      </c>
      <c r="P996" s="105" t="str">
        <f t="shared" si="170"/>
        <v/>
      </c>
      <c r="Q996" s="105" t="str">
        <f t="shared" si="171"/>
        <v/>
      </c>
      <c r="R996" s="105" t="str">
        <f t="shared" si="173"/>
        <v/>
      </c>
      <c r="S996" s="106" t="str">
        <f t="shared" si="174"/>
        <v/>
      </c>
      <c r="T996" s="105" t="str">
        <f t="shared" si="175"/>
        <v/>
      </c>
    </row>
    <row r="997" spans="2:20" ht="19.95" customHeight="1">
      <c r="C997" s="105"/>
      <c r="G997" s="107"/>
      <c r="H997" s="107"/>
      <c r="I997" s="107"/>
      <c r="J997" s="105" t="str">
        <f t="shared" si="172"/>
        <v/>
      </c>
      <c r="K997" s="105" t="str">
        <f t="shared" si="165"/>
        <v/>
      </c>
      <c r="L997" s="105" t="str">
        <f t="shared" si="166"/>
        <v/>
      </c>
      <c r="M997" s="105" t="str">
        <f t="shared" si="167"/>
        <v/>
      </c>
      <c r="N997" s="105" t="str">
        <f t="shared" si="168"/>
        <v/>
      </c>
      <c r="O997" s="105" t="str">
        <f t="shared" si="169"/>
        <v/>
      </c>
      <c r="P997" s="105" t="str">
        <f t="shared" si="170"/>
        <v/>
      </c>
      <c r="Q997" s="105" t="str">
        <f t="shared" si="171"/>
        <v/>
      </c>
      <c r="R997" s="105" t="str">
        <f t="shared" si="173"/>
        <v/>
      </c>
      <c r="S997" s="106" t="str">
        <f t="shared" si="174"/>
        <v/>
      </c>
      <c r="T997" s="105" t="str">
        <f t="shared" si="175"/>
        <v/>
      </c>
    </row>
    <row r="998" spans="2:20" ht="19.95" customHeight="1">
      <c r="C998" s="105"/>
      <c r="G998" s="107"/>
      <c r="H998" s="107"/>
      <c r="I998" s="107"/>
      <c r="J998" s="105" t="str">
        <f t="shared" si="172"/>
        <v/>
      </c>
      <c r="K998" s="105" t="str">
        <f t="shared" si="165"/>
        <v/>
      </c>
      <c r="L998" s="105" t="str">
        <f t="shared" si="166"/>
        <v/>
      </c>
      <c r="M998" s="105" t="str">
        <f t="shared" si="167"/>
        <v/>
      </c>
      <c r="N998" s="105" t="str">
        <f t="shared" si="168"/>
        <v/>
      </c>
      <c r="O998" s="105" t="str">
        <f t="shared" si="169"/>
        <v/>
      </c>
      <c r="P998" s="105" t="str">
        <f t="shared" si="170"/>
        <v/>
      </c>
      <c r="Q998" s="105" t="str">
        <f t="shared" si="171"/>
        <v/>
      </c>
      <c r="R998" s="105" t="str">
        <f t="shared" si="173"/>
        <v/>
      </c>
      <c r="S998" s="106" t="str">
        <f t="shared" si="174"/>
        <v/>
      </c>
      <c r="T998" s="105" t="str">
        <f t="shared" si="175"/>
        <v/>
      </c>
    </row>
    <row r="999" spans="2:20" ht="19.95" customHeight="1">
      <c r="C999" s="105"/>
      <c r="G999" s="107"/>
      <c r="H999" s="107"/>
      <c r="I999" s="107"/>
      <c r="J999" s="105" t="str">
        <f t="shared" si="172"/>
        <v/>
      </c>
      <c r="K999" s="105" t="str">
        <f t="shared" si="165"/>
        <v/>
      </c>
      <c r="L999" s="105" t="str">
        <f t="shared" si="166"/>
        <v/>
      </c>
      <c r="M999" s="105" t="str">
        <f t="shared" si="167"/>
        <v/>
      </c>
      <c r="N999" s="105" t="str">
        <f t="shared" si="168"/>
        <v/>
      </c>
      <c r="O999" s="105" t="str">
        <f t="shared" si="169"/>
        <v/>
      </c>
      <c r="P999" s="105" t="str">
        <f t="shared" si="170"/>
        <v/>
      </c>
      <c r="Q999" s="105" t="str">
        <f t="shared" si="171"/>
        <v/>
      </c>
      <c r="R999" s="105" t="str">
        <f t="shared" si="173"/>
        <v/>
      </c>
      <c r="S999" s="106" t="str">
        <f t="shared" si="174"/>
        <v/>
      </c>
      <c r="T999" s="105" t="str">
        <f t="shared" si="175"/>
        <v/>
      </c>
    </row>
    <row r="1000" spans="2:20" ht="19.95" customHeight="1">
      <c r="C1000" s="105"/>
      <c r="G1000" s="107"/>
      <c r="H1000" s="107"/>
      <c r="I1000" s="107"/>
      <c r="J1000" s="105" t="str">
        <f t="shared" si="172"/>
        <v/>
      </c>
      <c r="K1000" s="105" t="str">
        <f t="shared" ref="K1000:K1008" si="176">IF(ISERROR(VLOOKUP($J1000,TableauDatanew,4,0)),"",VLOOKUP($J1000,TableauDatanew,4,0))</f>
        <v/>
      </c>
      <c r="L1000" s="105" t="str">
        <f t="shared" ref="L1000:L1008" si="177">IF(ISERROR(VLOOKUP($J1000,TableauDatanew,5,0)),"",VLOOKUP($J1000,TableauDatanew,5,0))</f>
        <v/>
      </c>
      <c r="M1000" s="105" t="str">
        <f t="shared" ref="M1000:M1008" si="178">IF(ISERROR(VLOOKUP($J1000,TableauDatanew,6,0)),"",VLOOKUP($J1000,TableauDatanew,6,0))</f>
        <v/>
      </c>
      <c r="N1000" s="105" t="str">
        <f t="shared" ref="N1000:N1008" si="179">IF(ISERROR(VLOOKUP($J1000,TableauDatanew,13,0)),"",VLOOKUP($J1000,TableauDatanew,13,0))</f>
        <v/>
      </c>
      <c r="O1000" s="105" t="str">
        <f t="shared" ref="O1000:O1008" si="180">IF(ISERROR(VLOOKUP($J1000,TableauDatanew,11,0)),"",VLOOKUP($J1000,TableauDatanew,11,0))</f>
        <v/>
      </c>
      <c r="P1000" s="105" t="str">
        <f t="shared" ref="P1000:P1008" si="181">IF(ISERROR(VLOOKUP($J1000,TableauDatanew,8,0)),"",VLOOKUP($J1000,TableauDatanew,8,0))</f>
        <v/>
      </c>
      <c r="Q1000" s="105" t="str">
        <f t="shared" ref="Q1000:Q1008" si="182">IF(ISERROR(VLOOKUP($J1000,TableauDatanew,10,0)),"",VLOOKUP($J1000,TableauDatanew,10,0))</f>
        <v/>
      </c>
      <c r="R1000" s="105" t="str">
        <f t="shared" si="173"/>
        <v/>
      </c>
      <c r="S1000" s="106" t="str">
        <f t="shared" si="174"/>
        <v/>
      </c>
      <c r="T1000" s="105" t="str">
        <f t="shared" si="175"/>
        <v/>
      </c>
    </row>
    <row r="1001" spans="2:20" ht="19.95" customHeight="1">
      <c r="C1001" s="105"/>
      <c r="G1001" s="107"/>
      <c r="H1001" s="107"/>
      <c r="I1001" s="107"/>
      <c r="J1001" s="105" t="str">
        <f t="shared" si="172"/>
        <v/>
      </c>
      <c r="K1001" s="105" t="str">
        <f t="shared" si="176"/>
        <v/>
      </c>
      <c r="L1001" s="105" t="str">
        <f t="shared" si="177"/>
        <v/>
      </c>
      <c r="M1001" s="105" t="str">
        <f t="shared" si="178"/>
        <v/>
      </c>
      <c r="N1001" s="105" t="str">
        <f t="shared" si="179"/>
        <v/>
      </c>
      <c r="O1001" s="105" t="str">
        <f t="shared" si="180"/>
        <v/>
      </c>
      <c r="P1001" s="105" t="str">
        <f t="shared" si="181"/>
        <v/>
      </c>
      <c r="Q1001" s="105" t="str">
        <f t="shared" si="182"/>
        <v/>
      </c>
      <c r="R1001" s="105" t="str">
        <f t="shared" si="173"/>
        <v/>
      </c>
      <c r="S1001" s="106" t="str">
        <f t="shared" si="174"/>
        <v/>
      </c>
      <c r="T1001" s="105" t="str">
        <f t="shared" si="175"/>
        <v/>
      </c>
    </row>
    <row r="1002" spans="2:20" ht="19.95" customHeight="1">
      <c r="C1002" s="105"/>
      <c r="G1002" s="107"/>
      <c r="H1002" s="107"/>
      <c r="I1002" s="107"/>
      <c r="J1002" s="105" t="str">
        <f t="shared" si="172"/>
        <v/>
      </c>
      <c r="K1002" s="105" t="str">
        <f t="shared" si="176"/>
        <v/>
      </c>
      <c r="L1002" s="105" t="str">
        <f t="shared" si="177"/>
        <v/>
      </c>
      <c r="M1002" s="105" t="str">
        <f t="shared" si="178"/>
        <v/>
      </c>
      <c r="N1002" s="105" t="str">
        <f t="shared" si="179"/>
        <v/>
      </c>
      <c r="O1002" s="105" t="str">
        <f t="shared" si="180"/>
        <v/>
      </c>
      <c r="P1002" s="105" t="str">
        <f t="shared" si="181"/>
        <v/>
      </c>
      <c r="Q1002" s="105" t="str">
        <f t="shared" si="182"/>
        <v/>
      </c>
      <c r="R1002" s="105" t="str">
        <f t="shared" si="173"/>
        <v/>
      </c>
      <c r="S1002" s="106" t="str">
        <f t="shared" si="174"/>
        <v/>
      </c>
      <c r="T1002" s="105" t="str">
        <f t="shared" si="175"/>
        <v/>
      </c>
    </row>
    <row r="1003" spans="2:20" ht="19.95" customHeight="1">
      <c r="C1003" s="105"/>
      <c r="G1003" s="107"/>
      <c r="H1003" s="107"/>
      <c r="I1003" s="107"/>
      <c r="J1003" s="105" t="str">
        <f t="shared" si="172"/>
        <v/>
      </c>
      <c r="K1003" s="105" t="str">
        <f t="shared" si="176"/>
        <v/>
      </c>
      <c r="L1003" s="105" t="str">
        <f t="shared" si="177"/>
        <v/>
      </c>
      <c r="M1003" s="105" t="str">
        <f t="shared" si="178"/>
        <v/>
      </c>
      <c r="N1003" s="105" t="str">
        <f t="shared" si="179"/>
        <v/>
      </c>
      <c r="O1003" s="105" t="str">
        <f t="shared" si="180"/>
        <v/>
      </c>
      <c r="P1003" s="105" t="str">
        <f t="shared" si="181"/>
        <v/>
      </c>
      <c r="Q1003" s="105" t="str">
        <f t="shared" si="182"/>
        <v/>
      </c>
      <c r="R1003" s="105" t="str">
        <f t="shared" si="173"/>
        <v/>
      </c>
      <c r="S1003" s="106" t="str">
        <f t="shared" si="174"/>
        <v/>
      </c>
      <c r="T1003" s="105" t="str">
        <f t="shared" si="175"/>
        <v/>
      </c>
    </row>
    <row r="1004" spans="2:20" ht="19.95" customHeight="1">
      <c r="C1004" s="105"/>
      <c r="G1004" s="107"/>
      <c r="H1004" s="107"/>
      <c r="I1004" s="107"/>
      <c r="J1004" s="105" t="str">
        <f t="shared" si="172"/>
        <v/>
      </c>
      <c r="K1004" s="105" t="str">
        <f t="shared" si="176"/>
        <v/>
      </c>
      <c r="L1004" s="105" t="str">
        <f t="shared" si="177"/>
        <v/>
      </c>
      <c r="M1004" s="105" t="str">
        <f t="shared" si="178"/>
        <v/>
      </c>
      <c r="N1004" s="105" t="str">
        <f t="shared" si="179"/>
        <v/>
      </c>
      <c r="O1004" s="105" t="str">
        <f t="shared" si="180"/>
        <v/>
      </c>
      <c r="P1004" s="105" t="str">
        <f t="shared" si="181"/>
        <v/>
      </c>
      <c r="Q1004" s="105" t="str">
        <f t="shared" si="182"/>
        <v/>
      </c>
      <c r="R1004" s="105" t="str">
        <f t="shared" si="173"/>
        <v/>
      </c>
      <c r="S1004" s="106" t="str">
        <f t="shared" si="174"/>
        <v/>
      </c>
      <c r="T1004" s="105" t="str">
        <f t="shared" si="175"/>
        <v/>
      </c>
    </row>
    <row r="1005" spans="2:20" ht="19.95" customHeight="1">
      <c r="C1005" s="105"/>
      <c r="G1005" s="107"/>
      <c r="H1005" s="107"/>
      <c r="I1005" s="107"/>
      <c r="J1005" s="105" t="str">
        <f t="shared" si="172"/>
        <v/>
      </c>
      <c r="K1005" s="105" t="str">
        <f t="shared" si="176"/>
        <v/>
      </c>
      <c r="L1005" s="105" t="str">
        <f t="shared" si="177"/>
        <v/>
      </c>
      <c r="M1005" s="105" t="str">
        <f t="shared" si="178"/>
        <v/>
      </c>
      <c r="N1005" s="105" t="str">
        <f t="shared" si="179"/>
        <v/>
      </c>
      <c r="O1005" s="105" t="str">
        <f t="shared" si="180"/>
        <v/>
      </c>
      <c r="P1005" s="105" t="str">
        <f t="shared" si="181"/>
        <v/>
      </c>
      <c r="Q1005" s="105" t="str">
        <f t="shared" si="182"/>
        <v/>
      </c>
      <c r="R1005" s="105" t="str">
        <f t="shared" si="173"/>
        <v/>
      </c>
      <c r="S1005" s="106" t="str">
        <f t="shared" si="174"/>
        <v/>
      </c>
      <c r="T1005" s="105" t="str">
        <f t="shared" si="175"/>
        <v/>
      </c>
    </row>
    <row r="1006" spans="2:20" ht="19.95" customHeight="1">
      <c r="C1006" s="105"/>
      <c r="G1006" s="107"/>
      <c r="H1006" s="107"/>
      <c r="I1006" s="107"/>
      <c r="J1006" s="105" t="str">
        <f t="shared" si="172"/>
        <v/>
      </c>
      <c r="K1006" s="105" t="str">
        <f t="shared" si="176"/>
        <v/>
      </c>
      <c r="L1006" s="105" t="str">
        <f t="shared" si="177"/>
        <v/>
      </c>
      <c r="M1006" s="105" t="str">
        <f t="shared" si="178"/>
        <v/>
      </c>
      <c r="N1006" s="105" t="str">
        <f t="shared" si="179"/>
        <v/>
      </c>
      <c r="O1006" s="105" t="str">
        <f t="shared" si="180"/>
        <v/>
      </c>
      <c r="P1006" s="105" t="str">
        <f t="shared" si="181"/>
        <v/>
      </c>
      <c r="Q1006" s="105" t="str">
        <f t="shared" si="182"/>
        <v/>
      </c>
      <c r="R1006" s="105" t="str">
        <f t="shared" si="173"/>
        <v/>
      </c>
      <c r="S1006" s="106" t="str">
        <f t="shared" si="174"/>
        <v/>
      </c>
      <c r="T1006" s="105" t="str">
        <f t="shared" si="175"/>
        <v/>
      </c>
    </row>
    <row r="1007" spans="2:20" ht="19.95" customHeight="1">
      <c r="C1007" s="105"/>
      <c r="G1007" s="107"/>
      <c r="H1007" s="107"/>
      <c r="I1007" s="107"/>
      <c r="J1007" s="105" t="str">
        <f t="shared" si="172"/>
        <v/>
      </c>
      <c r="K1007" s="105" t="str">
        <f t="shared" si="176"/>
        <v/>
      </c>
      <c r="L1007" s="105" t="str">
        <f t="shared" si="177"/>
        <v/>
      </c>
      <c r="M1007" s="105" t="str">
        <f t="shared" si="178"/>
        <v/>
      </c>
      <c r="N1007" s="105" t="str">
        <f t="shared" si="179"/>
        <v/>
      </c>
      <c r="O1007" s="105" t="str">
        <f t="shared" si="180"/>
        <v/>
      </c>
      <c r="P1007" s="105" t="str">
        <f t="shared" si="181"/>
        <v/>
      </c>
      <c r="Q1007" s="105" t="str">
        <f t="shared" si="182"/>
        <v/>
      </c>
      <c r="R1007" s="105" t="str">
        <f t="shared" si="173"/>
        <v/>
      </c>
      <c r="S1007" s="106" t="str">
        <f t="shared" si="174"/>
        <v/>
      </c>
      <c r="T1007" s="105" t="str">
        <f t="shared" si="175"/>
        <v/>
      </c>
    </row>
    <row r="1008" spans="2:20" ht="19.95" customHeight="1">
      <c r="C1008" s="105"/>
      <c r="G1008" s="107"/>
      <c r="H1008" s="107"/>
      <c r="I1008" s="107"/>
      <c r="J1008" s="105" t="str">
        <f t="shared" si="172"/>
        <v/>
      </c>
      <c r="K1008" s="105" t="str">
        <f t="shared" si="176"/>
        <v/>
      </c>
      <c r="L1008" s="105" t="str">
        <f t="shared" si="177"/>
        <v/>
      </c>
      <c r="M1008" s="105" t="str">
        <f t="shared" si="178"/>
        <v/>
      </c>
      <c r="N1008" s="105" t="str">
        <f t="shared" si="179"/>
        <v/>
      </c>
      <c r="O1008" s="105" t="str">
        <f t="shared" si="180"/>
        <v/>
      </c>
      <c r="P1008" s="105" t="str">
        <f t="shared" si="181"/>
        <v/>
      </c>
      <c r="Q1008" s="105" t="str">
        <f t="shared" si="182"/>
        <v/>
      </c>
      <c r="R1008" s="105" t="str">
        <f t="shared" si="173"/>
        <v/>
      </c>
      <c r="S1008" s="106" t="str">
        <f t="shared" si="174"/>
        <v/>
      </c>
      <c r="T1008" s="105" t="str">
        <f t="shared" si="175"/>
        <v/>
      </c>
    </row>
    <row r="1009" spans="3:20" ht="19.95" customHeight="1">
      <c r="C1009" s="105"/>
      <c r="G1009" s="107"/>
      <c r="H1009" s="107"/>
      <c r="I1009" s="107"/>
      <c r="J1009" s="105"/>
      <c r="K1009" s="105"/>
      <c r="L1009" s="105"/>
      <c r="M1009" s="105"/>
      <c r="N1009" s="105"/>
      <c r="O1009" s="105"/>
      <c r="P1009" s="105"/>
      <c r="Q1009" s="105"/>
      <c r="R1009" s="105"/>
      <c r="S1009" s="106"/>
      <c r="T1009" s="105"/>
    </row>
    <row r="1010" spans="3:20" ht="19.95" customHeight="1">
      <c r="C1010" s="105"/>
      <c r="G1010" s="107"/>
      <c r="H1010" s="107"/>
      <c r="I1010" s="107"/>
      <c r="J1010" s="105"/>
      <c r="K1010" s="105"/>
      <c r="L1010" s="105"/>
      <c r="M1010" s="105"/>
      <c r="N1010" s="105"/>
      <c r="O1010" s="105"/>
      <c r="P1010" s="105"/>
      <c r="Q1010" s="105"/>
      <c r="R1010" s="105"/>
      <c r="S1010" s="106"/>
      <c r="T1010" s="105"/>
    </row>
    <row r="1011" spans="3:20" ht="19.95" customHeight="1">
      <c r="C1011" s="105"/>
      <c r="G1011" s="107"/>
      <c r="H1011" s="107"/>
      <c r="I1011" s="107"/>
      <c r="J1011" s="105"/>
      <c r="K1011" s="105"/>
      <c r="L1011" s="105"/>
      <c r="M1011" s="105"/>
      <c r="N1011" s="105"/>
      <c r="O1011" s="105"/>
      <c r="P1011" s="105"/>
      <c r="Q1011" s="105"/>
      <c r="R1011" s="105"/>
      <c r="S1011" s="106"/>
      <c r="T1011" s="105"/>
    </row>
    <row r="1012" spans="3:20" ht="19.95" customHeight="1">
      <c r="C1012" s="105"/>
      <c r="G1012" s="107"/>
      <c r="H1012" s="107"/>
      <c r="I1012" s="107"/>
      <c r="J1012" s="105"/>
      <c r="K1012" s="105"/>
      <c r="L1012" s="105"/>
      <c r="M1012" s="105"/>
      <c r="N1012" s="105"/>
      <c r="O1012" s="105"/>
      <c r="P1012" s="105"/>
      <c r="Q1012" s="105"/>
      <c r="R1012" s="105"/>
      <c r="S1012" s="106"/>
      <c r="T1012" s="105"/>
    </row>
    <row r="1013" spans="3:20" ht="19.95" customHeight="1">
      <c r="C1013" s="105"/>
      <c r="G1013" s="107"/>
      <c r="H1013" s="107"/>
      <c r="I1013" s="107"/>
      <c r="J1013" s="105"/>
      <c r="K1013" s="105"/>
      <c r="L1013" s="105"/>
      <c r="M1013" s="105"/>
      <c r="N1013" s="105"/>
      <c r="O1013" s="105"/>
      <c r="P1013" s="105"/>
      <c r="Q1013" s="105"/>
      <c r="R1013" s="105"/>
      <c r="S1013" s="106"/>
      <c r="T1013" s="105"/>
    </row>
    <row r="1014" spans="3:20" ht="19.95" customHeight="1">
      <c r="C1014" s="105"/>
      <c r="G1014" s="107"/>
      <c r="H1014" s="107"/>
      <c r="I1014" s="107"/>
      <c r="J1014" s="105"/>
      <c r="K1014" s="105"/>
      <c r="L1014" s="105"/>
      <c r="M1014" s="105"/>
      <c r="N1014" s="105"/>
      <c r="O1014" s="105"/>
      <c r="P1014" s="105"/>
      <c r="Q1014" s="105"/>
      <c r="R1014" s="105"/>
      <c r="S1014" s="106"/>
      <c r="T1014" s="105"/>
    </row>
    <row r="1015" spans="3:20" ht="19.95" customHeight="1">
      <c r="C1015" s="105"/>
      <c r="G1015" s="107"/>
      <c r="H1015" s="107"/>
      <c r="I1015" s="107"/>
      <c r="J1015" s="105"/>
      <c r="K1015" s="105"/>
      <c r="L1015" s="105"/>
      <c r="M1015" s="105"/>
      <c r="N1015" s="105"/>
      <c r="O1015" s="105"/>
      <c r="P1015" s="105"/>
      <c r="Q1015" s="105"/>
      <c r="R1015" s="105"/>
      <c r="S1015" s="106"/>
      <c r="T1015" s="105"/>
    </row>
    <row r="1016" spans="3:20" ht="19.95" customHeight="1">
      <c r="C1016" s="105"/>
      <c r="G1016" s="107"/>
      <c r="H1016" s="107"/>
      <c r="I1016" s="107"/>
      <c r="J1016" s="105"/>
      <c r="K1016" s="105"/>
      <c r="L1016" s="105"/>
      <c r="M1016" s="105"/>
      <c r="N1016" s="105"/>
      <c r="O1016" s="105"/>
      <c r="P1016" s="105"/>
      <c r="Q1016" s="105"/>
      <c r="R1016" s="105"/>
      <c r="S1016" s="106"/>
      <c r="T1016" s="105"/>
    </row>
    <row r="1017" spans="3:20" ht="19.95" customHeight="1">
      <c r="C1017" s="105"/>
      <c r="G1017" s="107"/>
      <c r="H1017" s="107"/>
      <c r="I1017" s="107"/>
      <c r="J1017" s="105"/>
      <c r="K1017" s="105"/>
      <c r="L1017" s="105"/>
      <c r="M1017" s="105"/>
      <c r="N1017" s="105"/>
      <c r="O1017" s="105"/>
      <c r="P1017" s="105"/>
      <c r="Q1017" s="105"/>
      <c r="R1017" s="105"/>
      <c r="S1017" s="106"/>
      <c r="T1017" s="105"/>
    </row>
    <row r="1018" spans="3:20" ht="19.95" customHeight="1">
      <c r="C1018" s="105"/>
      <c r="G1018" s="107"/>
      <c r="H1018" s="107"/>
      <c r="I1018" s="107"/>
      <c r="J1018" s="105"/>
      <c r="K1018" s="105"/>
      <c r="L1018" s="105"/>
      <c r="M1018" s="105"/>
      <c r="N1018" s="105"/>
      <c r="O1018" s="105"/>
      <c r="P1018" s="105"/>
      <c r="Q1018" s="105"/>
      <c r="R1018" s="105"/>
      <c r="S1018" s="106"/>
      <c r="T1018" s="105"/>
    </row>
    <row r="1019" spans="3:20" ht="19.95" customHeight="1">
      <c r="C1019" s="105"/>
      <c r="G1019" s="107"/>
      <c r="H1019" s="107"/>
      <c r="I1019" s="107"/>
      <c r="J1019" s="105"/>
      <c r="K1019" s="105"/>
      <c r="L1019" s="105"/>
      <c r="M1019" s="105"/>
      <c r="N1019" s="105"/>
      <c r="O1019" s="105"/>
      <c r="P1019" s="105"/>
      <c r="Q1019" s="105"/>
      <c r="R1019" s="105"/>
      <c r="S1019" s="106"/>
      <c r="T1019" s="105"/>
    </row>
    <row r="1020" spans="3:20" ht="19.95" customHeight="1">
      <c r="C1020" s="105"/>
      <c r="G1020" s="107"/>
      <c r="H1020" s="107"/>
      <c r="I1020" s="107"/>
      <c r="J1020" s="105"/>
      <c r="K1020" s="105"/>
      <c r="L1020" s="105"/>
      <c r="M1020" s="105"/>
      <c r="N1020" s="105"/>
      <c r="O1020" s="105"/>
      <c r="P1020" s="105"/>
      <c r="Q1020" s="105"/>
      <c r="R1020" s="105"/>
      <c r="S1020" s="106"/>
      <c r="T1020" s="105"/>
    </row>
    <row r="1021" spans="3:20" ht="19.95" customHeight="1">
      <c r="C1021" s="105"/>
      <c r="G1021" s="107"/>
      <c r="H1021" s="107"/>
      <c r="I1021" s="107"/>
      <c r="J1021" s="105"/>
      <c r="K1021" s="105"/>
      <c r="L1021" s="105"/>
      <c r="M1021" s="105"/>
      <c r="N1021" s="105"/>
      <c r="O1021" s="105"/>
      <c r="P1021" s="105"/>
      <c r="Q1021" s="105"/>
      <c r="R1021" s="105"/>
      <c r="S1021" s="106"/>
      <c r="T1021" s="105"/>
    </row>
    <row r="1022" spans="3:20" ht="19.95" customHeight="1">
      <c r="C1022" s="105"/>
      <c r="G1022" s="107"/>
      <c r="H1022" s="107"/>
      <c r="I1022" s="107"/>
      <c r="J1022" s="105"/>
      <c r="K1022" s="105"/>
      <c r="L1022" s="105"/>
      <c r="M1022" s="105"/>
      <c r="N1022" s="105"/>
      <c r="O1022" s="105"/>
      <c r="P1022" s="105"/>
      <c r="Q1022" s="105"/>
      <c r="R1022" s="105"/>
      <c r="S1022" s="106"/>
      <c r="T1022" s="105"/>
    </row>
    <row r="1023" spans="3:20" ht="19.95" customHeight="1">
      <c r="C1023" s="105"/>
      <c r="G1023" s="107"/>
      <c r="H1023" s="107"/>
      <c r="I1023" s="107"/>
      <c r="J1023" s="105"/>
      <c r="K1023" s="105"/>
      <c r="L1023" s="105"/>
      <c r="M1023" s="105"/>
      <c r="N1023" s="105"/>
      <c r="O1023" s="105"/>
      <c r="P1023" s="105"/>
      <c r="Q1023" s="105"/>
      <c r="R1023" s="105"/>
      <c r="S1023" s="106"/>
      <c r="T1023" s="105"/>
    </row>
    <row r="1024" spans="3:20" ht="19.95" customHeight="1">
      <c r="C1024" s="105"/>
      <c r="G1024" s="107"/>
      <c r="H1024" s="107"/>
      <c r="I1024" s="107"/>
      <c r="J1024" s="105"/>
      <c r="K1024" s="105"/>
      <c r="L1024" s="105"/>
      <c r="M1024" s="105"/>
      <c r="N1024" s="105"/>
      <c r="O1024" s="105"/>
      <c r="P1024" s="105"/>
      <c r="Q1024" s="105"/>
      <c r="R1024" s="105"/>
      <c r="S1024" s="106"/>
      <c r="T1024" s="105"/>
    </row>
    <row r="1025" spans="3:20" ht="19.95" customHeight="1">
      <c r="C1025" s="105"/>
      <c r="G1025" s="107"/>
      <c r="H1025" s="107"/>
      <c r="I1025" s="107"/>
      <c r="J1025" s="105"/>
      <c r="K1025" s="105"/>
      <c r="L1025" s="105"/>
      <c r="M1025" s="105"/>
      <c r="N1025" s="105"/>
      <c r="O1025" s="105"/>
      <c r="P1025" s="105"/>
      <c r="Q1025" s="105"/>
      <c r="R1025" s="105"/>
      <c r="S1025" s="106"/>
      <c r="T1025" s="105"/>
    </row>
    <row r="1026" spans="3:20" ht="19.95" customHeight="1">
      <c r="G1026" s="107"/>
      <c r="H1026" s="107"/>
      <c r="I1026" s="107"/>
      <c r="J1026" s="105"/>
      <c r="K1026" s="105"/>
      <c r="L1026" s="105"/>
      <c r="M1026" s="105"/>
      <c r="N1026" s="105"/>
      <c r="O1026" s="105"/>
      <c r="P1026" s="105"/>
      <c r="Q1026" s="105"/>
      <c r="R1026" s="105"/>
      <c r="S1026" s="106"/>
      <c r="T1026" s="105"/>
    </row>
    <row r="1027" spans="3:20" ht="19.95" customHeight="1">
      <c r="G1027" s="107"/>
      <c r="H1027" s="107"/>
      <c r="I1027" s="107"/>
      <c r="J1027" s="105"/>
      <c r="K1027" s="105"/>
      <c r="L1027" s="105"/>
      <c r="M1027" s="105"/>
      <c r="N1027" s="105"/>
      <c r="O1027" s="105"/>
      <c r="P1027" s="105"/>
      <c r="Q1027" s="105"/>
      <c r="R1027" s="105"/>
      <c r="S1027" s="106"/>
      <c r="T1027" s="105"/>
    </row>
    <row r="1028" spans="3:20" ht="19.95" customHeight="1">
      <c r="G1028" s="107"/>
      <c r="H1028" s="107"/>
      <c r="I1028" s="107"/>
      <c r="J1028" s="105"/>
      <c r="K1028" s="105"/>
      <c r="L1028" s="105"/>
      <c r="M1028" s="105"/>
      <c r="N1028" s="105"/>
      <c r="O1028" s="105"/>
      <c r="P1028" s="105"/>
      <c r="Q1028" s="105"/>
      <c r="R1028" s="105"/>
      <c r="S1028" s="106"/>
      <c r="T1028" s="105"/>
    </row>
    <row r="1029" spans="3:20" ht="19.95" customHeight="1">
      <c r="G1029" s="107"/>
      <c r="H1029" s="107"/>
      <c r="I1029" s="107"/>
      <c r="J1029" s="105"/>
      <c r="K1029" s="105"/>
      <c r="L1029" s="105"/>
      <c r="M1029" s="105"/>
      <c r="N1029" s="105"/>
      <c r="O1029" s="105"/>
      <c r="P1029" s="105"/>
      <c r="Q1029" s="105"/>
      <c r="R1029" s="105"/>
      <c r="S1029" s="106"/>
      <c r="T1029" s="105"/>
    </row>
    <row r="1030" spans="3:20" ht="19.95" customHeight="1">
      <c r="G1030" s="107"/>
      <c r="H1030" s="107"/>
      <c r="I1030" s="107"/>
      <c r="J1030" s="105"/>
      <c r="K1030" s="105"/>
      <c r="L1030" s="105"/>
      <c r="M1030" s="105"/>
      <c r="N1030" s="105"/>
      <c r="O1030" s="105"/>
      <c r="P1030" s="105"/>
      <c r="Q1030" s="105"/>
      <c r="R1030" s="105"/>
      <c r="S1030" s="106"/>
      <c r="T1030" s="105"/>
    </row>
    <row r="1031" spans="3:20" ht="19.95" customHeight="1">
      <c r="G1031" s="107"/>
      <c r="H1031" s="107"/>
      <c r="I1031" s="107"/>
      <c r="J1031" s="105"/>
      <c r="K1031" s="105"/>
      <c r="L1031" s="105"/>
      <c r="M1031" s="105"/>
      <c r="N1031" s="105"/>
      <c r="O1031" s="105"/>
      <c r="P1031" s="105"/>
      <c r="Q1031" s="105"/>
      <c r="R1031" s="105"/>
      <c r="S1031" s="106"/>
      <c r="T1031" s="105"/>
    </row>
    <row r="1032" spans="3:20" ht="19.95" customHeight="1">
      <c r="G1032" s="107"/>
      <c r="H1032" s="107"/>
      <c r="I1032" s="107"/>
      <c r="J1032" s="105"/>
      <c r="K1032" s="105"/>
      <c r="L1032" s="105"/>
      <c r="M1032" s="105"/>
      <c r="N1032" s="105"/>
      <c r="O1032" s="105"/>
      <c r="P1032" s="105"/>
      <c r="Q1032" s="105"/>
      <c r="R1032" s="105"/>
      <c r="S1032" s="106"/>
      <c r="T1032" s="105"/>
    </row>
    <row r="1033" spans="3:20" ht="19.95" customHeight="1">
      <c r="G1033" s="107"/>
      <c r="H1033" s="107"/>
      <c r="I1033" s="107"/>
      <c r="J1033" s="105"/>
      <c r="K1033" s="105"/>
      <c r="L1033" s="105"/>
      <c r="M1033" s="105"/>
      <c r="N1033" s="105"/>
      <c r="O1033" s="105"/>
      <c r="P1033" s="105"/>
      <c r="Q1033" s="105"/>
      <c r="R1033" s="105"/>
      <c r="S1033" s="106"/>
      <c r="T1033" s="105"/>
    </row>
    <row r="1034" spans="3:20" ht="19.95" customHeight="1">
      <c r="G1034" s="107"/>
      <c r="H1034" s="107"/>
      <c r="I1034" s="107"/>
      <c r="J1034" s="105"/>
      <c r="K1034" s="105"/>
      <c r="L1034" s="105"/>
      <c r="M1034" s="105"/>
      <c r="N1034" s="105"/>
      <c r="O1034" s="105"/>
      <c r="P1034" s="105"/>
      <c r="Q1034" s="105"/>
      <c r="R1034" s="105"/>
      <c r="S1034" s="106"/>
      <c r="T1034" s="105"/>
    </row>
    <row r="1035" spans="3:20" ht="19.95" customHeight="1">
      <c r="G1035" s="107"/>
      <c r="H1035" s="107"/>
      <c r="I1035" s="107"/>
      <c r="J1035" s="105"/>
      <c r="K1035" s="105"/>
      <c r="L1035" s="105"/>
      <c r="M1035" s="105"/>
      <c r="N1035" s="105"/>
      <c r="O1035" s="105"/>
      <c r="P1035" s="105"/>
      <c r="Q1035" s="105"/>
      <c r="R1035" s="105"/>
      <c r="S1035" s="106"/>
      <c r="T1035" s="105"/>
    </row>
    <row r="1036" spans="3:20" ht="19.95" customHeight="1">
      <c r="G1036" s="107"/>
      <c r="H1036" s="107"/>
      <c r="I1036" s="107"/>
      <c r="J1036" s="105"/>
      <c r="K1036" s="105"/>
      <c r="L1036" s="105"/>
      <c r="M1036" s="105"/>
      <c r="N1036" s="105"/>
      <c r="O1036" s="105"/>
      <c r="P1036" s="105"/>
      <c r="Q1036" s="105"/>
      <c r="R1036" s="105"/>
      <c r="S1036" s="106"/>
      <c r="T1036" s="105"/>
    </row>
    <row r="1037" spans="3:20" ht="19.95" customHeight="1">
      <c r="G1037" s="107"/>
      <c r="H1037" s="107"/>
      <c r="I1037" s="107"/>
      <c r="J1037" s="105"/>
      <c r="K1037" s="105"/>
      <c r="L1037" s="105"/>
      <c r="M1037" s="105"/>
      <c r="N1037" s="105"/>
      <c r="O1037" s="105"/>
      <c r="P1037" s="105"/>
      <c r="Q1037" s="105"/>
      <c r="R1037" s="105"/>
      <c r="S1037" s="106"/>
      <c r="T1037" s="105"/>
    </row>
    <row r="1038" spans="3:20" ht="19.95" customHeight="1">
      <c r="G1038" s="107"/>
      <c r="H1038" s="107"/>
      <c r="I1038" s="107"/>
      <c r="J1038" s="105"/>
      <c r="K1038" s="105"/>
      <c r="L1038" s="105"/>
      <c r="M1038" s="105"/>
      <c r="N1038" s="105"/>
      <c r="O1038" s="105"/>
      <c r="P1038" s="105"/>
      <c r="Q1038" s="105"/>
      <c r="R1038" s="105"/>
      <c r="S1038" s="106"/>
      <c r="T1038" s="105"/>
    </row>
    <row r="1039" spans="3:20" ht="19.95" customHeight="1">
      <c r="G1039" s="107"/>
      <c r="H1039" s="107"/>
      <c r="I1039" s="107"/>
      <c r="J1039" s="105"/>
      <c r="K1039" s="105"/>
      <c r="L1039" s="105"/>
      <c r="M1039" s="105"/>
      <c r="N1039" s="105"/>
      <c r="O1039" s="105"/>
      <c r="P1039" s="105"/>
      <c r="Q1039" s="105"/>
      <c r="R1039" s="105"/>
      <c r="S1039" s="106"/>
      <c r="T1039" s="105"/>
    </row>
    <row r="1040" spans="3:20" ht="19.95" customHeight="1">
      <c r="G1040" s="107"/>
      <c r="H1040" s="107"/>
      <c r="I1040" s="107"/>
      <c r="J1040" s="105"/>
      <c r="K1040" s="105"/>
      <c r="L1040" s="105"/>
      <c r="M1040" s="105"/>
      <c r="N1040" s="105"/>
      <c r="O1040" s="105"/>
      <c r="P1040" s="105"/>
      <c r="Q1040" s="105"/>
      <c r="R1040" s="105"/>
      <c r="S1040" s="106"/>
      <c r="T1040" s="105"/>
    </row>
    <row r="1041" spans="7:20" ht="19.95" customHeight="1">
      <c r="G1041" s="107"/>
      <c r="H1041" s="107"/>
      <c r="I1041" s="107"/>
      <c r="J1041" s="105"/>
      <c r="K1041" s="105"/>
      <c r="L1041" s="105"/>
      <c r="M1041" s="105"/>
      <c r="N1041" s="105"/>
      <c r="O1041" s="105"/>
      <c r="P1041" s="105"/>
      <c r="Q1041" s="105"/>
      <c r="R1041" s="105"/>
      <c r="S1041" s="106"/>
      <c r="T1041" s="105"/>
    </row>
    <row r="1042" spans="7:20" ht="19.95" customHeight="1">
      <c r="G1042" s="107"/>
      <c r="H1042" s="107"/>
      <c r="I1042" s="107"/>
      <c r="J1042" s="105"/>
      <c r="K1042" s="105"/>
      <c r="L1042" s="105"/>
      <c r="M1042" s="105"/>
      <c r="N1042" s="105"/>
      <c r="O1042" s="105"/>
      <c r="P1042" s="105"/>
      <c r="Q1042" s="105"/>
      <c r="R1042" s="105"/>
      <c r="S1042" s="106"/>
      <c r="T1042" s="105"/>
    </row>
    <row r="1043" spans="7:20" ht="19.95" customHeight="1">
      <c r="G1043" s="107"/>
      <c r="H1043" s="107"/>
      <c r="I1043" s="107"/>
      <c r="J1043" s="105"/>
      <c r="K1043" s="105"/>
      <c r="L1043" s="105"/>
      <c r="M1043" s="105"/>
      <c r="N1043" s="105"/>
      <c r="O1043" s="105"/>
      <c r="P1043" s="105"/>
      <c r="Q1043" s="105"/>
      <c r="R1043" s="105"/>
      <c r="S1043" s="106"/>
      <c r="T1043" s="105"/>
    </row>
    <row r="1044" spans="7:20" ht="19.95" customHeight="1">
      <c r="G1044" s="107"/>
      <c r="H1044" s="107"/>
      <c r="I1044" s="107"/>
      <c r="J1044" s="105"/>
      <c r="K1044" s="105"/>
      <c r="L1044" s="105"/>
      <c r="M1044" s="105"/>
      <c r="N1044" s="105"/>
      <c r="O1044" s="105"/>
      <c r="P1044" s="105"/>
      <c r="Q1044" s="105"/>
      <c r="R1044" s="105"/>
      <c r="S1044" s="106"/>
      <c r="T1044" s="105"/>
    </row>
    <row r="1045" spans="7:20" ht="19.95" customHeight="1">
      <c r="G1045" s="107"/>
      <c r="H1045" s="107"/>
      <c r="I1045" s="107"/>
      <c r="J1045" s="105"/>
      <c r="K1045" s="105"/>
      <c r="L1045" s="105"/>
      <c r="M1045" s="105"/>
      <c r="N1045" s="105"/>
      <c r="O1045" s="105"/>
      <c r="P1045" s="105"/>
      <c r="Q1045" s="105"/>
      <c r="R1045" s="105"/>
      <c r="S1045" s="106"/>
      <c r="T1045" s="105"/>
    </row>
    <row r="1046" spans="7:20" ht="19.95" customHeight="1">
      <c r="G1046" s="107"/>
      <c r="H1046" s="107"/>
      <c r="I1046" s="107"/>
      <c r="J1046" s="105"/>
      <c r="K1046" s="105"/>
      <c r="L1046" s="105"/>
      <c r="M1046" s="105"/>
      <c r="N1046" s="105"/>
      <c r="O1046" s="105"/>
      <c r="P1046" s="105"/>
      <c r="Q1046" s="105"/>
      <c r="R1046" s="105"/>
      <c r="S1046" s="106"/>
      <c r="T1046" s="105"/>
    </row>
    <row r="1047" spans="7:20" ht="19.95" customHeight="1">
      <c r="G1047" s="107"/>
      <c r="H1047" s="107"/>
      <c r="I1047" s="107"/>
      <c r="J1047" s="105"/>
      <c r="K1047" s="105"/>
      <c r="L1047" s="105"/>
      <c r="M1047" s="105"/>
      <c r="N1047" s="105"/>
      <c r="O1047" s="105"/>
      <c r="P1047" s="105"/>
      <c r="Q1047" s="105"/>
      <c r="R1047" s="105"/>
      <c r="S1047" s="106"/>
      <c r="T1047" s="105"/>
    </row>
    <row r="1048" spans="7:20" ht="19.95" customHeight="1">
      <c r="G1048" s="107"/>
      <c r="H1048" s="107"/>
      <c r="I1048" s="107"/>
      <c r="J1048" s="105"/>
      <c r="K1048" s="105"/>
      <c r="L1048" s="105"/>
      <c r="M1048" s="105"/>
      <c r="N1048" s="105"/>
      <c r="O1048" s="105"/>
      <c r="P1048" s="105"/>
      <c r="Q1048" s="105"/>
      <c r="R1048" s="105"/>
      <c r="S1048" s="106"/>
      <c r="T1048" s="105"/>
    </row>
    <row r="1049" spans="7:20" ht="19.95" customHeight="1">
      <c r="G1049" s="107"/>
      <c r="H1049" s="107"/>
      <c r="I1049" s="107"/>
      <c r="J1049" s="105"/>
      <c r="K1049" s="105"/>
      <c r="L1049" s="105"/>
      <c r="M1049" s="105"/>
      <c r="N1049" s="105"/>
      <c r="O1049" s="105"/>
      <c r="P1049" s="105"/>
      <c r="Q1049" s="105"/>
      <c r="R1049" s="105"/>
      <c r="S1049" s="106"/>
      <c r="T1049" s="105"/>
    </row>
    <row r="1050" spans="7:20" ht="19.95" customHeight="1">
      <c r="G1050" s="107"/>
      <c r="H1050" s="107"/>
      <c r="I1050" s="107"/>
      <c r="J1050" s="105"/>
      <c r="K1050" s="105"/>
      <c r="L1050" s="105"/>
      <c r="M1050" s="105"/>
      <c r="N1050" s="105"/>
      <c r="O1050" s="105"/>
      <c r="P1050" s="105"/>
      <c r="Q1050" s="105"/>
      <c r="R1050" s="105"/>
      <c r="S1050" s="106"/>
      <c r="T1050" s="105"/>
    </row>
    <row r="1051" spans="7:20" ht="19.95" customHeight="1">
      <c r="G1051" s="107"/>
      <c r="H1051" s="107"/>
      <c r="I1051" s="107"/>
      <c r="J1051" s="105"/>
      <c r="K1051" s="105"/>
      <c r="L1051" s="105"/>
      <c r="M1051" s="105"/>
      <c r="N1051" s="105"/>
      <c r="O1051" s="105"/>
      <c r="P1051" s="105"/>
      <c r="Q1051" s="105"/>
      <c r="R1051" s="105"/>
      <c r="S1051" s="106"/>
      <c r="T1051" s="105"/>
    </row>
    <row r="1052" spans="7:20" ht="19.95" customHeight="1">
      <c r="G1052" s="107"/>
      <c r="H1052" s="107"/>
      <c r="I1052" s="107"/>
      <c r="J1052" s="105"/>
      <c r="K1052" s="105"/>
      <c r="L1052" s="105"/>
      <c r="M1052" s="105"/>
      <c r="N1052" s="105"/>
      <c r="O1052" s="105"/>
      <c r="P1052" s="105"/>
      <c r="Q1052" s="105"/>
      <c r="R1052" s="105"/>
      <c r="S1052" s="106"/>
      <c r="T1052" s="105"/>
    </row>
    <row r="1053" spans="7:20" ht="19.95" customHeight="1">
      <c r="G1053" s="107"/>
      <c r="H1053" s="107"/>
      <c r="I1053" s="107"/>
      <c r="J1053" s="105"/>
      <c r="K1053" s="105"/>
      <c r="L1053" s="105"/>
      <c r="M1053" s="105"/>
      <c r="N1053" s="105"/>
      <c r="O1053" s="105"/>
      <c r="P1053" s="105"/>
      <c r="Q1053" s="105"/>
      <c r="R1053" s="105"/>
      <c r="S1053" s="106"/>
      <c r="T1053" s="105"/>
    </row>
    <row r="1054" spans="7:20" ht="19.95" customHeight="1">
      <c r="G1054" s="107"/>
      <c r="H1054" s="107"/>
      <c r="I1054" s="107"/>
      <c r="J1054" s="105"/>
      <c r="K1054" s="105"/>
      <c r="L1054" s="105"/>
      <c r="M1054" s="105"/>
      <c r="N1054" s="105"/>
      <c r="O1054" s="105"/>
      <c r="P1054" s="105"/>
      <c r="Q1054" s="105"/>
      <c r="R1054" s="105"/>
      <c r="S1054" s="106"/>
      <c r="T1054" s="105"/>
    </row>
    <row r="1055" spans="7:20" ht="19.95" customHeight="1">
      <c r="G1055" s="107"/>
      <c r="H1055" s="107"/>
      <c r="I1055" s="107"/>
      <c r="J1055" s="105"/>
      <c r="K1055" s="105"/>
      <c r="L1055" s="105"/>
      <c r="M1055" s="105"/>
      <c r="N1055" s="105"/>
      <c r="O1055" s="105"/>
      <c r="P1055" s="105"/>
      <c r="Q1055" s="105"/>
      <c r="R1055" s="105"/>
      <c r="S1055" s="106"/>
      <c r="T1055" s="105"/>
    </row>
    <row r="1056" spans="7:20" ht="19.95" customHeight="1">
      <c r="G1056" s="107"/>
      <c r="H1056" s="107"/>
      <c r="I1056" s="107"/>
      <c r="J1056" s="105"/>
      <c r="K1056" s="105"/>
      <c r="L1056" s="105"/>
      <c r="M1056" s="105"/>
      <c r="N1056" s="105"/>
      <c r="O1056" s="105"/>
      <c r="P1056" s="105"/>
      <c r="Q1056" s="105"/>
      <c r="R1056" s="105"/>
      <c r="S1056" s="106"/>
      <c r="T1056" s="105"/>
    </row>
    <row r="1057" spans="7:20" ht="19.95" customHeight="1">
      <c r="G1057" s="107"/>
      <c r="H1057" s="107"/>
      <c r="I1057" s="107"/>
      <c r="J1057" s="105"/>
      <c r="K1057" s="105"/>
      <c r="L1057" s="105"/>
      <c r="M1057" s="105"/>
      <c r="N1057" s="105"/>
      <c r="O1057" s="105"/>
      <c r="P1057" s="105"/>
      <c r="Q1057" s="105"/>
      <c r="R1057" s="105"/>
      <c r="S1057" s="106"/>
      <c r="T1057" s="105"/>
    </row>
    <row r="1058" spans="7:20" ht="19.95" customHeight="1">
      <c r="G1058" s="107"/>
      <c r="H1058" s="107"/>
      <c r="I1058" s="107"/>
      <c r="J1058" s="105"/>
      <c r="K1058" s="105"/>
      <c r="L1058" s="105"/>
      <c r="M1058" s="105"/>
      <c r="N1058" s="105"/>
      <c r="O1058" s="105"/>
      <c r="P1058" s="105"/>
      <c r="Q1058" s="105"/>
      <c r="R1058" s="105"/>
      <c r="S1058" s="106"/>
      <c r="T1058" s="105"/>
    </row>
    <row r="1059" spans="7:20" ht="19.95" customHeight="1">
      <c r="G1059" s="107"/>
      <c r="H1059" s="107"/>
      <c r="I1059" s="107"/>
      <c r="J1059" s="105"/>
      <c r="K1059" s="105"/>
      <c r="L1059" s="105"/>
      <c r="M1059" s="105"/>
      <c r="N1059" s="105"/>
      <c r="O1059" s="105"/>
      <c r="P1059" s="105"/>
      <c r="Q1059" s="105"/>
      <c r="R1059" s="105"/>
      <c r="S1059" s="106"/>
      <c r="T1059" s="105"/>
    </row>
    <row r="1060" spans="7:20" ht="19.95" customHeight="1">
      <c r="G1060" s="107"/>
      <c r="H1060" s="107"/>
      <c r="I1060" s="107"/>
      <c r="J1060" s="105"/>
      <c r="K1060" s="105"/>
      <c r="L1060" s="105"/>
      <c r="M1060" s="105"/>
      <c r="N1060" s="105"/>
      <c r="O1060" s="105"/>
      <c r="P1060" s="105"/>
      <c r="Q1060" s="105"/>
      <c r="R1060" s="105"/>
      <c r="S1060" s="106"/>
      <c r="T1060" s="105"/>
    </row>
    <row r="1061" spans="7:20" ht="19.95" customHeight="1">
      <c r="G1061" s="107"/>
      <c r="H1061" s="107"/>
      <c r="I1061" s="107"/>
      <c r="J1061" s="105"/>
      <c r="K1061" s="105"/>
      <c r="L1061" s="105"/>
      <c r="M1061" s="105"/>
      <c r="N1061" s="105"/>
      <c r="O1061" s="105"/>
      <c r="P1061" s="105"/>
      <c r="Q1061" s="105"/>
      <c r="R1061" s="105"/>
      <c r="S1061" s="106"/>
      <c r="T1061" s="105"/>
    </row>
    <row r="1062" spans="7:20" ht="19.95" customHeight="1">
      <c r="G1062" s="107"/>
      <c r="H1062" s="107"/>
      <c r="I1062" s="107"/>
      <c r="J1062" s="105"/>
      <c r="K1062" s="105"/>
      <c r="L1062" s="105"/>
      <c r="M1062" s="105"/>
      <c r="N1062" s="105"/>
      <c r="O1062" s="105"/>
      <c r="P1062" s="105"/>
      <c r="Q1062" s="105"/>
      <c r="R1062" s="105"/>
      <c r="S1062" s="106"/>
      <c r="T1062" s="105"/>
    </row>
    <row r="1063" spans="7:20" ht="19.95" customHeight="1">
      <c r="G1063" s="107"/>
      <c r="H1063" s="107"/>
      <c r="I1063" s="107"/>
      <c r="J1063" s="105"/>
      <c r="K1063" s="105"/>
      <c r="L1063" s="105"/>
      <c r="M1063" s="105"/>
      <c r="N1063" s="105"/>
      <c r="O1063" s="105"/>
      <c r="P1063" s="105"/>
      <c r="Q1063" s="105"/>
      <c r="R1063" s="105"/>
      <c r="S1063" s="106"/>
      <c r="T1063" s="105"/>
    </row>
    <row r="1064" spans="7:20" ht="19.95" customHeight="1">
      <c r="G1064" s="107"/>
      <c r="H1064" s="107"/>
      <c r="I1064" s="107"/>
      <c r="J1064" s="105"/>
      <c r="K1064" s="105"/>
      <c r="L1064" s="105"/>
      <c r="M1064" s="105"/>
      <c r="N1064" s="105"/>
      <c r="O1064" s="105"/>
      <c r="P1064" s="105"/>
      <c r="Q1064" s="105"/>
      <c r="R1064" s="105"/>
      <c r="S1064" s="106"/>
      <c r="T1064" s="105"/>
    </row>
    <row r="1065" spans="7:20" ht="19.95" customHeight="1">
      <c r="G1065" s="107"/>
      <c r="H1065" s="107"/>
      <c r="I1065" s="107"/>
      <c r="J1065" s="105"/>
      <c r="K1065" s="105"/>
      <c r="L1065" s="105"/>
      <c r="M1065" s="105"/>
      <c r="N1065" s="105"/>
      <c r="O1065" s="105"/>
      <c r="P1065" s="105"/>
      <c r="Q1065" s="105"/>
      <c r="R1065" s="105"/>
      <c r="S1065" s="106"/>
      <c r="T1065" s="105"/>
    </row>
    <row r="1066" spans="7:20" ht="19.95" customHeight="1">
      <c r="G1066" s="107"/>
      <c r="H1066" s="107"/>
      <c r="I1066" s="107"/>
      <c r="J1066" s="105"/>
      <c r="K1066" s="105"/>
      <c r="L1066" s="105"/>
      <c r="M1066" s="105"/>
      <c r="N1066" s="105"/>
      <c r="O1066" s="105"/>
      <c r="P1066" s="105"/>
      <c r="Q1066" s="105"/>
      <c r="R1066" s="105"/>
      <c r="S1066" s="106"/>
      <c r="T1066" s="105"/>
    </row>
    <row r="1067" spans="7:20" ht="19.95" customHeight="1">
      <c r="G1067" s="107"/>
      <c r="H1067" s="107"/>
      <c r="I1067" s="107"/>
      <c r="J1067" s="105"/>
      <c r="K1067" s="105"/>
      <c r="L1067" s="105"/>
      <c r="M1067" s="105"/>
      <c r="N1067" s="105"/>
      <c r="O1067" s="105"/>
      <c r="P1067" s="105"/>
      <c r="Q1067" s="105"/>
      <c r="R1067" s="105"/>
      <c r="S1067" s="106"/>
      <c r="T1067" s="105"/>
    </row>
    <row r="1068" spans="7:20" ht="19.95" customHeight="1">
      <c r="G1068" s="107"/>
      <c r="H1068" s="107"/>
      <c r="I1068" s="107"/>
      <c r="J1068" s="105"/>
      <c r="K1068" s="105"/>
      <c r="L1068" s="105"/>
      <c r="M1068" s="105"/>
      <c r="N1068" s="105"/>
      <c r="O1068" s="105"/>
      <c r="P1068" s="105"/>
      <c r="Q1068" s="105"/>
      <c r="R1068" s="105"/>
      <c r="S1068" s="106"/>
      <c r="T1068" s="105"/>
    </row>
    <row r="1069" spans="7:20" ht="19.95" customHeight="1">
      <c r="G1069" s="107"/>
      <c r="H1069" s="107"/>
      <c r="I1069" s="107"/>
      <c r="J1069" s="105"/>
      <c r="K1069" s="105"/>
      <c r="L1069" s="105"/>
      <c r="M1069" s="105"/>
      <c r="N1069" s="105"/>
      <c r="O1069" s="105"/>
      <c r="P1069" s="105"/>
      <c r="Q1069" s="105"/>
      <c r="R1069" s="105"/>
      <c r="S1069" s="106"/>
      <c r="T1069" s="105"/>
    </row>
    <row r="1070" spans="7:20" ht="19.95" customHeight="1">
      <c r="G1070" s="107"/>
      <c r="H1070" s="107"/>
      <c r="I1070" s="107"/>
      <c r="J1070" s="105"/>
      <c r="K1070" s="105"/>
      <c r="L1070" s="105"/>
      <c r="M1070" s="105"/>
      <c r="N1070" s="105"/>
      <c r="O1070" s="105"/>
      <c r="P1070" s="105"/>
      <c r="Q1070" s="105"/>
      <c r="R1070" s="105"/>
      <c r="S1070" s="106"/>
      <c r="T1070" s="105"/>
    </row>
    <row r="1071" spans="7:20" ht="19.95" customHeight="1">
      <c r="G1071" s="107"/>
      <c r="H1071" s="107"/>
      <c r="I1071" s="107"/>
      <c r="J1071" s="105"/>
      <c r="K1071" s="105"/>
      <c r="L1071" s="105"/>
      <c r="M1071" s="105"/>
      <c r="N1071" s="105"/>
      <c r="O1071" s="105"/>
      <c r="P1071" s="105"/>
      <c r="Q1071" s="105"/>
      <c r="R1071" s="105"/>
      <c r="S1071" s="106"/>
      <c r="T1071" s="105"/>
    </row>
    <row r="1072" spans="7:20" ht="19.95" customHeight="1">
      <c r="G1072" s="107"/>
      <c r="H1072" s="107"/>
      <c r="I1072" s="107"/>
      <c r="J1072" s="105"/>
      <c r="K1072" s="105"/>
      <c r="L1072" s="105"/>
      <c r="M1072" s="105"/>
      <c r="N1072" s="105"/>
      <c r="O1072" s="105"/>
      <c r="P1072" s="105"/>
      <c r="Q1072" s="105"/>
      <c r="R1072" s="105"/>
      <c r="S1072" s="106"/>
      <c r="T1072" s="105"/>
    </row>
    <row r="1073" spans="7:20" ht="19.95" customHeight="1">
      <c r="G1073" s="107"/>
      <c r="H1073" s="107"/>
      <c r="I1073" s="107"/>
      <c r="J1073" s="105"/>
      <c r="K1073" s="105"/>
      <c r="L1073" s="105"/>
      <c r="M1073" s="105"/>
      <c r="N1073" s="105"/>
      <c r="O1073" s="105"/>
      <c r="P1073" s="105"/>
      <c r="Q1073" s="105"/>
      <c r="R1073" s="105"/>
      <c r="S1073" s="106"/>
      <c r="T1073" s="105"/>
    </row>
    <row r="1074" spans="7:20" ht="19.95" customHeight="1">
      <c r="G1074" s="107"/>
      <c r="H1074" s="107"/>
      <c r="I1074" s="107"/>
      <c r="J1074" s="105"/>
      <c r="K1074" s="105"/>
      <c r="L1074" s="105"/>
      <c r="M1074" s="105"/>
      <c r="N1074" s="105"/>
      <c r="O1074" s="105"/>
      <c r="P1074" s="105"/>
      <c r="Q1074" s="105"/>
      <c r="R1074" s="105"/>
      <c r="S1074" s="106"/>
      <c r="T1074" s="105"/>
    </row>
    <row r="1075" spans="7:20" ht="19.95" customHeight="1">
      <c r="G1075" s="107"/>
      <c r="H1075" s="107"/>
      <c r="I1075" s="107"/>
      <c r="J1075" s="105"/>
      <c r="K1075" s="105"/>
      <c r="L1075" s="105"/>
      <c r="M1075" s="105"/>
      <c r="N1075" s="105"/>
      <c r="O1075" s="105"/>
      <c r="P1075" s="105"/>
      <c r="Q1075" s="105"/>
      <c r="R1075" s="105"/>
      <c r="S1075" s="106"/>
      <c r="T1075" s="105"/>
    </row>
    <row r="1076" spans="7:20" ht="19.95" customHeight="1">
      <c r="G1076" s="107"/>
      <c r="H1076" s="107"/>
      <c r="I1076" s="107"/>
      <c r="J1076" s="105"/>
      <c r="K1076" s="105"/>
      <c r="L1076" s="105"/>
      <c r="M1076" s="105"/>
      <c r="N1076" s="105"/>
      <c r="O1076" s="105"/>
      <c r="P1076" s="105"/>
      <c r="Q1076" s="105"/>
      <c r="R1076" s="105"/>
      <c r="S1076" s="106"/>
      <c r="T1076" s="105"/>
    </row>
    <row r="1077" spans="7:20" ht="19.95" customHeight="1">
      <c r="G1077" s="107"/>
      <c r="H1077" s="107"/>
      <c r="I1077" s="107"/>
      <c r="J1077" s="105"/>
      <c r="K1077" s="105"/>
      <c r="L1077" s="105"/>
      <c r="M1077" s="105"/>
      <c r="N1077" s="105"/>
      <c r="O1077" s="105"/>
      <c r="P1077" s="105"/>
      <c r="Q1077" s="105"/>
      <c r="R1077" s="105"/>
      <c r="S1077" s="106"/>
      <c r="T1077" s="105"/>
    </row>
    <row r="1078" spans="7:20" ht="19.95" customHeight="1">
      <c r="G1078" s="107"/>
      <c r="H1078" s="107"/>
      <c r="I1078" s="107"/>
      <c r="J1078" s="105"/>
      <c r="K1078" s="105"/>
      <c r="L1078" s="105"/>
      <c r="M1078" s="105"/>
      <c r="N1078" s="105"/>
      <c r="O1078" s="105"/>
      <c r="P1078" s="105"/>
      <c r="Q1078" s="105"/>
      <c r="R1078" s="105"/>
      <c r="S1078" s="106"/>
      <c r="T1078" s="105"/>
    </row>
    <row r="1079" spans="7:20" ht="19.95" customHeight="1">
      <c r="G1079" s="107"/>
      <c r="H1079" s="107"/>
      <c r="I1079" s="107"/>
      <c r="J1079" s="105"/>
      <c r="K1079" s="105"/>
      <c r="L1079" s="105"/>
      <c r="M1079" s="105"/>
      <c r="N1079" s="105"/>
      <c r="O1079" s="105"/>
      <c r="P1079" s="105"/>
      <c r="Q1079" s="105"/>
      <c r="R1079" s="105"/>
      <c r="S1079" s="106"/>
      <c r="T1079" s="105"/>
    </row>
    <row r="1080" spans="7:20" ht="19.95" customHeight="1">
      <c r="G1080" s="107"/>
      <c r="H1080" s="107"/>
      <c r="I1080" s="107"/>
      <c r="J1080" s="105"/>
      <c r="K1080" s="105"/>
      <c r="L1080" s="105"/>
      <c r="M1080" s="105"/>
      <c r="N1080" s="105"/>
      <c r="O1080" s="105"/>
      <c r="P1080" s="105"/>
      <c r="Q1080" s="105"/>
      <c r="R1080" s="105"/>
      <c r="S1080" s="106"/>
      <c r="T1080" s="105"/>
    </row>
    <row r="1081" spans="7:20" ht="19.95" customHeight="1">
      <c r="G1081" s="107"/>
      <c r="H1081" s="107"/>
      <c r="I1081" s="107"/>
      <c r="J1081" s="105"/>
      <c r="K1081" s="105"/>
      <c r="L1081" s="105"/>
      <c r="M1081" s="105"/>
      <c r="N1081" s="105"/>
      <c r="O1081" s="105"/>
      <c r="P1081" s="105"/>
      <c r="Q1081" s="105"/>
      <c r="R1081" s="105"/>
      <c r="S1081" s="106"/>
      <c r="T1081" s="105"/>
    </row>
    <row r="1082" spans="7:20" ht="19.95" customHeight="1">
      <c r="G1082" s="107"/>
      <c r="H1082" s="107"/>
      <c r="I1082" s="107"/>
      <c r="J1082" s="105"/>
      <c r="K1082" s="105"/>
      <c r="L1082" s="105"/>
      <c r="M1082" s="105"/>
      <c r="N1082" s="105"/>
      <c r="O1082" s="105"/>
      <c r="P1082" s="105"/>
      <c r="Q1082" s="105"/>
      <c r="R1082" s="105"/>
      <c r="S1082" s="106"/>
      <c r="T1082" s="105"/>
    </row>
    <row r="1083" spans="7:20" ht="19.95" customHeight="1">
      <c r="G1083" s="107"/>
      <c r="H1083" s="107"/>
      <c r="I1083" s="107"/>
      <c r="J1083" s="105"/>
      <c r="K1083" s="105"/>
      <c r="L1083" s="105"/>
      <c r="M1083" s="105"/>
      <c r="N1083" s="105"/>
      <c r="O1083" s="105"/>
      <c r="P1083" s="105"/>
      <c r="Q1083" s="105"/>
      <c r="R1083" s="105"/>
      <c r="S1083" s="106"/>
      <c r="T1083" s="105"/>
    </row>
    <row r="1084" spans="7:20" ht="19.95" customHeight="1">
      <c r="G1084" s="107"/>
      <c r="H1084" s="107"/>
      <c r="I1084" s="107"/>
      <c r="J1084" s="105"/>
      <c r="K1084" s="105"/>
      <c r="L1084" s="105"/>
      <c r="M1084" s="105"/>
      <c r="N1084" s="105"/>
      <c r="O1084" s="105"/>
      <c r="P1084" s="105"/>
      <c r="Q1084" s="105"/>
      <c r="R1084" s="105"/>
      <c r="S1084" s="106"/>
      <c r="T1084" s="105"/>
    </row>
    <row r="1085" spans="7:20" ht="19.95" customHeight="1">
      <c r="G1085" s="107"/>
      <c r="H1085" s="107"/>
      <c r="I1085" s="107"/>
      <c r="J1085" s="105"/>
      <c r="K1085" s="105"/>
      <c r="L1085" s="105"/>
      <c r="M1085" s="105"/>
      <c r="N1085" s="105"/>
      <c r="O1085" s="105"/>
      <c r="P1085" s="105"/>
      <c r="Q1085" s="105"/>
      <c r="R1085" s="105"/>
      <c r="S1085" s="106"/>
      <c r="T1085" s="105"/>
    </row>
    <row r="1086" spans="7:20" ht="19.95" customHeight="1">
      <c r="G1086" s="107"/>
      <c r="H1086" s="107"/>
      <c r="I1086" s="107"/>
      <c r="J1086" s="105"/>
      <c r="K1086" s="105"/>
      <c r="L1086" s="105"/>
      <c r="M1086" s="105"/>
      <c r="N1086" s="105"/>
      <c r="O1086" s="105"/>
      <c r="P1086" s="105"/>
      <c r="Q1086" s="105"/>
      <c r="R1086" s="105"/>
      <c r="S1086" s="106"/>
      <c r="T1086" s="105"/>
    </row>
    <row r="1087" spans="7:20" ht="19.95" customHeight="1">
      <c r="G1087" s="107"/>
      <c r="H1087" s="107"/>
      <c r="I1087" s="107"/>
      <c r="J1087" s="105"/>
      <c r="K1087" s="105"/>
      <c r="L1087" s="105"/>
      <c r="M1087" s="105"/>
      <c r="N1087" s="105"/>
      <c r="O1087" s="105"/>
      <c r="P1087" s="105"/>
      <c r="Q1087" s="105"/>
      <c r="R1087" s="105"/>
      <c r="S1087" s="106"/>
      <c r="T1087" s="105"/>
    </row>
    <row r="1088" spans="7:20" ht="19.95" customHeight="1">
      <c r="G1088" s="107"/>
      <c r="H1088" s="107"/>
      <c r="I1088" s="107"/>
      <c r="J1088" s="105"/>
      <c r="K1088" s="105"/>
      <c r="L1088" s="105"/>
      <c r="M1088" s="105"/>
      <c r="N1088" s="105"/>
      <c r="O1088" s="105"/>
      <c r="P1088" s="105"/>
      <c r="Q1088" s="105"/>
      <c r="R1088" s="105"/>
      <c r="S1088" s="106"/>
      <c r="T1088" s="105"/>
    </row>
    <row r="1089" spans="7:20" ht="19.95" customHeight="1">
      <c r="G1089" s="107"/>
      <c r="H1089" s="107"/>
      <c r="I1089" s="107"/>
      <c r="J1089" s="105"/>
      <c r="K1089" s="105"/>
      <c r="L1089" s="105"/>
      <c r="M1089" s="105"/>
      <c r="N1089" s="105"/>
      <c r="O1089" s="105"/>
      <c r="P1089" s="105"/>
      <c r="Q1089" s="105"/>
      <c r="R1089" s="105"/>
      <c r="S1089" s="106"/>
      <c r="T1089" s="105"/>
    </row>
    <row r="1090" spans="7:20" ht="19.95" customHeight="1">
      <c r="G1090" s="107"/>
      <c r="H1090" s="107"/>
      <c r="I1090" s="107"/>
      <c r="J1090" s="105"/>
      <c r="K1090" s="105"/>
      <c r="L1090" s="105"/>
      <c r="M1090" s="105"/>
      <c r="N1090" s="105"/>
      <c r="O1090" s="105"/>
      <c r="P1090" s="105"/>
      <c r="Q1090" s="105"/>
      <c r="R1090" s="105"/>
      <c r="S1090" s="106"/>
      <c r="T1090" s="105"/>
    </row>
    <row r="1091" spans="7:20" ht="19.95" customHeight="1">
      <c r="G1091" s="107"/>
      <c r="H1091" s="107"/>
      <c r="I1091" s="107"/>
      <c r="J1091" s="105"/>
      <c r="K1091" s="105"/>
      <c r="L1091" s="105"/>
      <c r="M1091" s="105"/>
      <c r="N1091" s="105"/>
      <c r="O1091" s="105"/>
      <c r="P1091" s="105"/>
      <c r="Q1091" s="105"/>
      <c r="R1091" s="105"/>
      <c r="S1091" s="106"/>
      <c r="T1091" s="105"/>
    </row>
    <row r="1092" spans="7:20" ht="19.95" customHeight="1">
      <c r="G1092" s="107"/>
      <c r="H1092" s="107"/>
      <c r="I1092" s="107"/>
      <c r="J1092" s="105"/>
      <c r="K1092" s="105"/>
      <c r="L1092" s="105"/>
      <c r="M1092" s="105"/>
      <c r="N1092" s="105"/>
      <c r="O1092" s="105"/>
      <c r="P1092" s="105"/>
      <c r="Q1092" s="105"/>
      <c r="R1092" s="105"/>
      <c r="S1092" s="106"/>
      <c r="T1092" s="105"/>
    </row>
    <row r="1093" spans="7:20" ht="19.95" customHeight="1">
      <c r="G1093" s="107"/>
      <c r="H1093" s="107"/>
      <c r="I1093" s="107"/>
      <c r="J1093" s="105"/>
      <c r="K1093" s="105"/>
      <c r="L1093" s="105"/>
      <c r="M1093" s="105"/>
      <c r="N1093" s="105"/>
      <c r="O1093" s="105"/>
      <c r="P1093" s="105"/>
      <c r="Q1093" s="105"/>
      <c r="R1093" s="105"/>
      <c r="S1093" s="106"/>
      <c r="T1093" s="105"/>
    </row>
    <row r="1094" spans="7:20" ht="19.95" customHeight="1">
      <c r="G1094" s="107"/>
      <c r="H1094" s="107"/>
      <c r="I1094" s="107"/>
      <c r="J1094" s="105"/>
      <c r="K1094" s="105"/>
      <c r="L1094" s="105"/>
      <c r="M1094" s="105"/>
      <c r="N1094" s="105"/>
      <c r="O1094" s="105"/>
      <c r="P1094" s="105"/>
      <c r="Q1094" s="105"/>
      <c r="R1094" s="105"/>
      <c r="S1094" s="106"/>
      <c r="T1094" s="105"/>
    </row>
    <row r="1095" spans="7:20" ht="19.95" customHeight="1">
      <c r="G1095" s="107"/>
      <c r="H1095" s="107"/>
      <c r="I1095" s="107"/>
      <c r="J1095" s="105"/>
      <c r="K1095" s="105"/>
      <c r="L1095" s="105"/>
      <c r="M1095" s="105"/>
      <c r="N1095" s="105"/>
      <c r="O1095" s="105"/>
      <c r="P1095" s="105"/>
      <c r="Q1095" s="105"/>
      <c r="R1095" s="105"/>
      <c r="S1095" s="106"/>
      <c r="T1095" s="105"/>
    </row>
    <row r="1096" spans="7:20" ht="19.95" customHeight="1">
      <c r="G1096" s="107"/>
      <c r="H1096" s="107"/>
      <c r="I1096" s="107"/>
      <c r="J1096" s="105"/>
      <c r="K1096" s="105"/>
      <c r="L1096" s="105"/>
      <c r="M1096" s="105"/>
      <c r="N1096" s="105"/>
      <c r="O1096" s="105"/>
      <c r="P1096" s="105"/>
      <c r="Q1096" s="105"/>
      <c r="R1096" s="105"/>
      <c r="S1096" s="106"/>
      <c r="T1096" s="105"/>
    </row>
    <row r="1097" spans="7:20" ht="19.95" customHeight="1">
      <c r="G1097" s="107"/>
      <c r="H1097" s="107"/>
      <c r="I1097" s="107"/>
      <c r="J1097" s="105"/>
      <c r="K1097" s="105"/>
      <c r="L1097" s="105"/>
      <c r="M1097" s="105"/>
      <c r="N1097" s="105"/>
      <c r="O1097" s="105"/>
      <c r="P1097" s="105"/>
      <c r="Q1097" s="105"/>
      <c r="R1097" s="105"/>
      <c r="S1097" s="106"/>
      <c r="T1097" s="105"/>
    </row>
    <row r="1098" spans="7:20" ht="19.95" customHeight="1">
      <c r="G1098" s="107"/>
      <c r="H1098" s="107"/>
      <c r="I1098" s="107"/>
      <c r="J1098" s="105"/>
      <c r="K1098" s="105"/>
      <c r="L1098" s="105"/>
      <c r="M1098" s="105"/>
      <c r="N1098" s="105"/>
      <c r="O1098" s="105"/>
      <c r="P1098" s="105"/>
      <c r="Q1098" s="105"/>
      <c r="R1098" s="105"/>
      <c r="S1098" s="106"/>
      <c r="T1098" s="105"/>
    </row>
    <row r="1099" spans="7:20" ht="19.95" customHeight="1">
      <c r="G1099" s="107"/>
      <c r="H1099" s="107"/>
      <c r="I1099" s="107"/>
      <c r="J1099" s="105"/>
      <c r="K1099" s="105"/>
      <c r="L1099" s="105"/>
      <c r="M1099" s="105"/>
      <c r="N1099" s="105"/>
      <c r="O1099" s="105"/>
      <c r="P1099" s="105"/>
      <c r="Q1099" s="105"/>
      <c r="R1099" s="105"/>
      <c r="S1099" s="106"/>
      <c r="T1099" s="105"/>
    </row>
    <row r="1100" spans="7:20" ht="19.95" customHeight="1">
      <c r="G1100" s="107"/>
      <c r="H1100" s="107"/>
      <c r="I1100" s="107"/>
      <c r="J1100" s="105"/>
      <c r="K1100" s="105"/>
      <c r="L1100" s="105"/>
      <c r="M1100" s="105"/>
      <c r="N1100" s="105"/>
      <c r="O1100" s="105"/>
      <c r="P1100" s="105"/>
      <c r="Q1100" s="105"/>
      <c r="R1100" s="105"/>
      <c r="S1100" s="106"/>
      <c r="T1100" s="105"/>
    </row>
    <row r="1101" spans="7:20" ht="19.95" customHeight="1">
      <c r="G1101" s="107"/>
      <c r="H1101" s="107"/>
      <c r="I1101" s="107"/>
      <c r="J1101" s="105"/>
      <c r="K1101" s="105"/>
      <c r="L1101" s="105"/>
      <c r="M1101" s="105"/>
      <c r="N1101" s="105"/>
      <c r="O1101" s="105"/>
      <c r="P1101" s="105"/>
      <c r="Q1101" s="105"/>
      <c r="R1101" s="105"/>
      <c r="S1101" s="106"/>
      <c r="T1101" s="105"/>
    </row>
    <row r="1102" spans="7:20" ht="19.95" customHeight="1">
      <c r="G1102" s="107"/>
      <c r="H1102" s="107"/>
      <c r="I1102" s="107"/>
      <c r="J1102" s="105"/>
      <c r="K1102" s="105"/>
      <c r="L1102" s="105"/>
      <c r="M1102" s="105"/>
      <c r="N1102" s="105"/>
      <c r="O1102" s="105"/>
      <c r="P1102" s="105"/>
      <c r="Q1102" s="105"/>
      <c r="R1102" s="105"/>
      <c r="S1102" s="106"/>
      <c r="T1102" s="105"/>
    </row>
    <row r="1103" spans="7:20" ht="19.95" customHeight="1">
      <c r="G1103" s="107"/>
      <c r="H1103" s="107"/>
      <c r="I1103" s="107"/>
      <c r="J1103" s="105"/>
      <c r="K1103" s="105"/>
      <c r="L1103" s="105"/>
      <c r="M1103" s="105"/>
      <c r="N1103" s="105"/>
      <c r="O1103" s="105"/>
      <c r="P1103" s="105"/>
      <c r="Q1103" s="105"/>
      <c r="R1103" s="105"/>
      <c r="S1103" s="106"/>
      <c r="T1103" s="105"/>
    </row>
    <row r="1104" spans="7:20" ht="19.95" customHeight="1">
      <c r="G1104" s="107"/>
      <c r="H1104" s="107"/>
      <c r="I1104" s="107"/>
      <c r="J1104" s="105"/>
      <c r="K1104" s="105"/>
      <c r="L1104" s="105"/>
      <c r="M1104" s="105"/>
      <c r="N1104" s="105"/>
      <c r="O1104" s="105"/>
      <c r="P1104" s="105"/>
      <c r="Q1104" s="105"/>
      <c r="R1104" s="105"/>
      <c r="S1104" s="106"/>
      <c r="T1104" s="105"/>
    </row>
    <row r="1105" spans="7:20" ht="19.95" customHeight="1">
      <c r="G1105" s="107"/>
      <c r="H1105" s="107"/>
      <c r="I1105" s="107"/>
      <c r="J1105" s="105"/>
      <c r="K1105" s="105"/>
      <c r="L1105" s="105"/>
      <c r="M1105" s="105"/>
      <c r="N1105" s="105"/>
      <c r="O1105" s="105"/>
      <c r="P1105" s="105"/>
      <c r="Q1105" s="105"/>
      <c r="R1105" s="105"/>
      <c r="S1105" s="106"/>
      <c r="T1105" s="105"/>
    </row>
    <row r="1106" spans="7:20" ht="19.95" customHeight="1">
      <c r="G1106" s="107"/>
      <c r="H1106" s="107"/>
      <c r="I1106" s="107"/>
      <c r="J1106" s="105"/>
      <c r="K1106" s="105"/>
      <c r="L1106" s="105"/>
      <c r="M1106" s="105"/>
      <c r="N1106" s="105"/>
      <c r="O1106" s="105"/>
      <c r="P1106" s="105"/>
      <c r="Q1106" s="105"/>
      <c r="R1106" s="105"/>
      <c r="S1106" s="106"/>
      <c r="T1106" s="105"/>
    </row>
    <row r="1107" spans="7:20" ht="19.95" customHeight="1">
      <c r="G1107" s="107"/>
      <c r="H1107" s="107"/>
      <c r="I1107" s="107"/>
      <c r="J1107" s="105"/>
      <c r="K1107" s="105"/>
      <c r="L1107" s="105"/>
      <c r="M1107" s="105"/>
      <c r="N1107" s="105"/>
      <c r="O1107" s="105"/>
      <c r="P1107" s="105"/>
      <c r="Q1107" s="105"/>
      <c r="R1107" s="105"/>
      <c r="S1107" s="106"/>
      <c r="T1107" s="105"/>
    </row>
    <row r="1108" spans="7:20" ht="19.95" customHeight="1">
      <c r="G1108" s="107"/>
      <c r="H1108" s="107"/>
      <c r="I1108" s="107"/>
      <c r="J1108" s="105"/>
      <c r="K1108" s="105"/>
      <c r="L1108" s="105"/>
      <c r="M1108" s="105"/>
      <c r="N1108" s="105"/>
      <c r="O1108" s="105"/>
      <c r="P1108" s="105"/>
      <c r="Q1108" s="105"/>
      <c r="R1108" s="105"/>
      <c r="S1108" s="106"/>
      <c r="T1108" s="105"/>
    </row>
    <row r="1109" spans="7:20" ht="19.95" customHeight="1">
      <c r="G1109" s="107"/>
      <c r="H1109" s="107"/>
      <c r="I1109" s="107"/>
      <c r="J1109" s="105"/>
      <c r="K1109" s="105"/>
      <c r="L1109" s="105"/>
      <c r="M1109" s="105"/>
      <c r="N1109" s="105"/>
      <c r="O1109" s="105"/>
      <c r="P1109" s="105"/>
      <c r="Q1109" s="105"/>
      <c r="R1109" s="105"/>
      <c r="S1109" s="106"/>
      <c r="T1109" s="105"/>
    </row>
    <row r="1110" spans="7:20" ht="19.95" customHeight="1">
      <c r="G1110" s="107"/>
      <c r="H1110" s="107"/>
      <c r="I1110" s="107"/>
      <c r="J1110" s="105"/>
      <c r="K1110" s="105"/>
      <c r="L1110" s="105"/>
      <c r="M1110" s="105"/>
      <c r="N1110" s="105"/>
      <c r="O1110" s="105"/>
      <c r="P1110" s="105"/>
      <c r="Q1110" s="105"/>
      <c r="R1110" s="105"/>
      <c r="S1110" s="106"/>
      <c r="T1110" s="105"/>
    </row>
    <row r="1111" spans="7:20" ht="19.95" customHeight="1">
      <c r="G1111" s="107"/>
      <c r="H1111" s="107"/>
      <c r="I1111" s="107"/>
      <c r="J1111" s="105"/>
      <c r="K1111" s="105"/>
      <c r="L1111" s="105"/>
      <c r="M1111" s="105"/>
      <c r="N1111" s="105"/>
      <c r="O1111" s="105"/>
      <c r="P1111" s="105"/>
      <c r="Q1111" s="105"/>
      <c r="R1111" s="105"/>
      <c r="S1111" s="106"/>
      <c r="T1111" s="105"/>
    </row>
    <row r="1112" spans="7:20" ht="19.95" customHeight="1">
      <c r="G1112" s="107"/>
      <c r="H1112" s="107"/>
      <c r="I1112" s="107"/>
      <c r="J1112" s="105"/>
      <c r="K1112" s="105"/>
      <c r="L1112" s="105"/>
      <c r="M1112" s="105"/>
      <c r="N1112" s="105"/>
      <c r="O1112" s="105"/>
      <c r="P1112" s="105"/>
      <c r="Q1112" s="105"/>
      <c r="R1112" s="105"/>
      <c r="S1112" s="106"/>
      <c r="T1112" s="105"/>
    </row>
    <row r="1113" spans="7:20" ht="19.95" customHeight="1">
      <c r="G1113" s="107"/>
      <c r="H1113" s="107"/>
      <c r="I1113" s="107"/>
      <c r="J1113" s="105"/>
      <c r="K1113" s="105"/>
      <c r="L1113" s="105"/>
      <c r="M1113" s="105"/>
      <c r="N1113" s="105"/>
      <c r="O1113" s="105"/>
      <c r="P1113" s="105"/>
      <c r="Q1113" s="105"/>
      <c r="R1113" s="105"/>
      <c r="S1113" s="106"/>
      <c r="T1113" s="105"/>
    </row>
    <row r="1114" spans="7:20" ht="19.95" customHeight="1">
      <c r="G1114" s="107"/>
      <c r="H1114" s="107"/>
      <c r="I1114" s="107"/>
      <c r="J1114" s="105"/>
      <c r="K1114" s="105"/>
      <c r="L1114" s="105"/>
      <c r="M1114" s="105"/>
      <c r="N1114" s="105"/>
      <c r="O1114" s="105"/>
      <c r="P1114" s="105"/>
      <c r="Q1114" s="105"/>
      <c r="R1114" s="105"/>
      <c r="S1114" s="106"/>
      <c r="T1114" s="105"/>
    </row>
    <row r="1115" spans="7:20" ht="19.95" customHeight="1">
      <c r="G1115" s="107"/>
      <c r="H1115" s="107"/>
      <c r="I1115" s="107"/>
      <c r="J1115" s="105"/>
      <c r="K1115" s="105"/>
      <c r="L1115" s="105"/>
      <c r="M1115" s="105"/>
      <c r="N1115" s="105"/>
      <c r="O1115" s="105"/>
      <c r="P1115" s="105"/>
      <c r="Q1115" s="105"/>
      <c r="R1115" s="105"/>
      <c r="S1115" s="106"/>
      <c r="T1115" s="105"/>
    </row>
    <row r="1116" spans="7:20" ht="19.95" customHeight="1">
      <c r="G1116" s="107"/>
      <c r="H1116" s="107"/>
      <c r="I1116" s="107"/>
      <c r="J1116" s="105"/>
      <c r="K1116" s="105"/>
      <c r="L1116" s="105"/>
      <c r="M1116" s="105"/>
      <c r="N1116" s="105"/>
      <c r="O1116" s="105"/>
      <c r="P1116" s="105"/>
      <c r="Q1116" s="105"/>
      <c r="R1116" s="105"/>
      <c r="S1116" s="106"/>
      <c r="T1116" s="105"/>
    </row>
    <row r="1117" spans="7:20" ht="19.95" customHeight="1">
      <c r="G1117" s="107"/>
      <c r="H1117" s="107"/>
      <c r="I1117" s="107"/>
      <c r="J1117" s="105"/>
      <c r="K1117" s="105"/>
      <c r="L1117" s="105"/>
      <c r="M1117" s="105"/>
      <c r="N1117" s="105"/>
      <c r="O1117" s="105"/>
      <c r="P1117" s="105"/>
      <c r="Q1117" s="105"/>
      <c r="R1117" s="105"/>
      <c r="S1117" s="106"/>
      <c r="T1117" s="105"/>
    </row>
    <row r="1118" spans="7:20" ht="19.95" customHeight="1">
      <c r="G1118" s="107"/>
      <c r="H1118" s="107"/>
      <c r="I1118" s="107"/>
      <c r="J1118" s="105"/>
      <c r="K1118" s="105"/>
      <c r="L1118" s="105"/>
      <c r="M1118" s="105"/>
      <c r="N1118" s="105"/>
      <c r="O1118" s="105"/>
      <c r="P1118" s="105"/>
      <c r="Q1118" s="105"/>
      <c r="R1118" s="105"/>
      <c r="S1118" s="106"/>
      <c r="T1118" s="105"/>
    </row>
    <row r="1119" spans="7:20" ht="19.95" customHeight="1">
      <c r="G1119" s="107"/>
      <c r="H1119" s="107"/>
      <c r="I1119" s="107"/>
      <c r="J1119" s="105"/>
      <c r="K1119" s="105"/>
      <c r="L1119" s="105"/>
      <c r="M1119" s="105"/>
      <c r="N1119" s="105"/>
      <c r="O1119" s="105"/>
      <c r="P1119" s="105"/>
      <c r="Q1119" s="105"/>
      <c r="R1119" s="105"/>
      <c r="S1119" s="106"/>
      <c r="T1119" s="105"/>
    </row>
    <row r="1120" spans="7:20" ht="19.95" customHeight="1">
      <c r="G1120" s="107"/>
      <c r="H1120" s="107"/>
      <c r="I1120" s="107"/>
      <c r="J1120" s="105"/>
      <c r="K1120" s="105"/>
      <c r="L1120" s="105"/>
      <c r="M1120" s="105"/>
      <c r="N1120" s="105"/>
      <c r="O1120" s="105"/>
      <c r="P1120" s="105"/>
      <c r="Q1120" s="105"/>
      <c r="R1120" s="105"/>
      <c r="S1120" s="106"/>
      <c r="T1120" s="105"/>
    </row>
    <row r="1121" spans="1:33" ht="19.95" customHeight="1">
      <c r="G1121" s="107"/>
      <c r="H1121" s="107"/>
      <c r="I1121" s="107"/>
      <c r="J1121" s="105"/>
      <c r="K1121" s="105"/>
      <c r="L1121" s="105"/>
      <c r="M1121" s="105"/>
      <c r="N1121" s="105"/>
      <c r="O1121" s="105"/>
      <c r="P1121" s="105"/>
      <c r="Q1121" s="105"/>
      <c r="R1121" s="105"/>
      <c r="S1121" s="106"/>
      <c r="T1121" s="105"/>
    </row>
    <row r="1122" spans="1:33" ht="19.95" customHeight="1">
      <c r="G1122" s="107"/>
      <c r="H1122" s="107"/>
      <c r="I1122" s="107"/>
      <c r="J1122" s="105"/>
      <c r="K1122" s="105"/>
      <c r="L1122" s="105"/>
      <c r="M1122" s="105"/>
      <c r="N1122" s="105"/>
      <c r="O1122" s="105"/>
      <c r="P1122" s="105"/>
      <c r="Q1122" s="105"/>
      <c r="R1122" s="105"/>
      <c r="S1122" s="106"/>
      <c r="T1122" s="105"/>
    </row>
    <row r="1123" spans="1:33" ht="19.95" customHeight="1">
      <c r="G1123" s="107"/>
      <c r="H1123" s="107"/>
      <c r="I1123" s="107"/>
      <c r="J1123" s="105"/>
      <c r="K1123" s="105"/>
      <c r="L1123" s="105"/>
      <c r="M1123" s="105"/>
      <c r="N1123" s="105"/>
      <c r="O1123" s="105"/>
      <c r="P1123" s="105"/>
      <c r="Q1123" s="105"/>
      <c r="R1123" s="105"/>
      <c r="S1123" s="106"/>
      <c r="T1123" s="105"/>
    </row>
    <row r="1124" spans="1:33" ht="19.95" customHeight="1">
      <c r="G1124" s="107"/>
      <c r="H1124" s="107"/>
      <c r="I1124" s="107"/>
      <c r="J1124" s="105"/>
      <c r="K1124" s="105"/>
      <c r="L1124" s="105"/>
      <c r="M1124" s="105"/>
      <c r="N1124" s="105"/>
      <c r="O1124" s="105"/>
      <c r="P1124" s="105"/>
      <c r="Q1124" s="105"/>
      <c r="R1124" s="105"/>
      <c r="S1124" s="106"/>
      <c r="T1124" s="105"/>
    </row>
    <row r="1125" spans="1:33" ht="19.95" customHeight="1">
      <c r="G1125" s="107"/>
      <c r="H1125" s="107"/>
      <c r="I1125" s="107"/>
      <c r="J1125" s="105"/>
      <c r="K1125" s="105"/>
      <c r="L1125" s="105"/>
      <c r="M1125" s="105"/>
      <c r="N1125" s="105"/>
      <c r="O1125" s="105"/>
      <c r="P1125" s="105"/>
      <c r="Q1125" s="105"/>
      <c r="R1125" s="105"/>
      <c r="S1125" s="106"/>
      <c r="T1125" s="105"/>
    </row>
    <row r="1126" spans="1:33" ht="19.95" customHeight="1">
      <c r="G1126" s="107"/>
      <c r="H1126" s="107"/>
      <c r="I1126" s="107"/>
      <c r="J1126" s="105"/>
      <c r="K1126" s="105"/>
      <c r="L1126" s="105"/>
      <c r="M1126" s="105"/>
      <c r="N1126" s="105"/>
      <c r="O1126" s="105"/>
      <c r="P1126" s="105"/>
      <c r="Q1126" s="105"/>
      <c r="R1126" s="105"/>
      <c r="S1126" s="106"/>
      <c r="T1126" s="105"/>
    </row>
    <row r="1127" spans="1:33" ht="19.95" customHeight="1">
      <c r="G1127" s="107"/>
      <c r="H1127" s="107"/>
      <c r="I1127" s="107"/>
      <c r="J1127" s="105"/>
      <c r="K1127" s="105"/>
      <c r="L1127" s="105"/>
      <c r="M1127" s="105"/>
      <c r="N1127" s="105"/>
      <c r="O1127" s="105"/>
      <c r="P1127" s="105"/>
      <c r="Q1127" s="105"/>
      <c r="R1127" s="105"/>
      <c r="S1127" s="106"/>
      <c r="T1127" s="105"/>
    </row>
    <row r="1128" spans="1:33" ht="19.95" customHeight="1">
      <c r="G1128" s="107"/>
      <c r="H1128" s="107"/>
      <c r="I1128" s="107"/>
      <c r="J1128" s="105"/>
      <c r="K1128" s="105"/>
      <c r="L1128" s="105"/>
      <c r="M1128" s="105"/>
      <c r="N1128" s="105"/>
      <c r="O1128" s="105"/>
      <c r="P1128" s="105"/>
      <c r="Q1128" s="105"/>
      <c r="R1128" s="105"/>
      <c r="S1128" s="106"/>
      <c r="T1128" s="105"/>
    </row>
    <row r="1129" spans="1:33" ht="19.95" customHeight="1">
      <c r="G1129" s="107"/>
      <c r="H1129" s="107"/>
      <c r="I1129" s="107"/>
      <c r="J1129" s="105"/>
      <c r="K1129" s="105"/>
      <c r="L1129" s="105"/>
      <c r="M1129" s="105"/>
      <c r="N1129" s="105"/>
      <c r="O1129" s="105"/>
      <c r="P1129" s="105"/>
      <c r="Q1129" s="105"/>
      <c r="R1129" s="105"/>
      <c r="S1129" s="106"/>
      <c r="T1129" s="105"/>
    </row>
    <row r="1130" spans="1:33" ht="19.95" customHeight="1">
      <c r="G1130" s="107"/>
      <c r="H1130" s="107"/>
      <c r="I1130" s="107"/>
      <c r="J1130" s="105"/>
      <c r="K1130" s="105"/>
      <c r="L1130" s="105"/>
      <c r="M1130" s="105"/>
      <c r="N1130" s="105"/>
      <c r="O1130" s="105"/>
      <c r="P1130" s="105"/>
      <c r="Q1130" s="105"/>
      <c r="R1130" s="105"/>
      <c r="S1130" s="106"/>
      <c r="T1130" s="105"/>
    </row>
    <row r="1131" spans="1:33" ht="19.95" customHeight="1">
      <c r="G1131" s="107"/>
      <c r="H1131" s="107"/>
      <c r="I1131" s="107"/>
      <c r="J1131" s="105"/>
      <c r="K1131" s="105"/>
      <c r="L1131" s="105"/>
      <c r="M1131" s="105"/>
      <c r="N1131" s="105"/>
      <c r="O1131" s="105"/>
      <c r="P1131" s="105"/>
      <c r="Q1131" s="105"/>
      <c r="R1131" s="105"/>
      <c r="S1131" s="106"/>
      <c r="T1131" s="105"/>
    </row>
    <row r="1132" spans="1:33" ht="19.95" customHeight="1">
      <c r="G1132" s="107"/>
      <c r="H1132" s="107"/>
      <c r="I1132" s="107"/>
      <c r="J1132" s="105"/>
      <c r="K1132" s="105"/>
      <c r="L1132" s="105"/>
      <c r="M1132" s="105"/>
      <c r="N1132" s="105"/>
      <c r="O1132" s="105"/>
      <c r="P1132" s="105"/>
      <c r="Q1132" s="105"/>
      <c r="R1132" s="105"/>
      <c r="S1132" s="106"/>
      <c r="T1132" s="105"/>
    </row>
    <row r="1133" spans="1:33" ht="19.95" customHeight="1">
      <c r="G1133" s="107"/>
      <c r="H1133" s="107"/>
      <c r="I1133" s="107"/>
      <c r="J1133" s="105"/>
      <c r="K1133" s="105"/>
      <c r="L1133" s="105"/>
      <c r="M1133" s="105"/>
      <c r="N1133" s="105"/>
      <c r="O1133" s="105"/>
      <c r="P1133" s="105"/>
      <c r="Q1133" s="105"/>
      <c r="R1133" s="105"/>
      <c r="S1133" s="106"/>
      <c r="T1133" s="105"/>
    </row>
    <row r="1134" spans="1:33" ht="19.95" customHeight="1">
      <c r="G1134" s="107"/>
      <c r="H1134" s="107"/>
      <c r="I1134" s="107"/>
      <c r="J1134" s="105"/>
      <c r="K1134" s="105"/>
      <c r="L1134" s="105"/>
      <c r="M1134" s="105"/>
      <c r="N1134" s="105"/>
      <c r="O1134" s="105"/>
      <c r="P1134" s="105"/>
      <c r="Q1134" s="105"/>
      <c r="R1134" s="105"/>
      <c r="S1134" s="106"/>
      <c r="T1134" s="105"/>
    </row>
    <row r="1135" spans="1:33" ht="19.95" customHeight="1">
      <c r="G1135" s="107"/>
      <c r="H1135" s="107"/>
      <c r="I1135" s="107"/>
      <c r="J1135" s="105"/>
      <c r="K1135" s="105"/>
      <c r="L1135" s="105"/>
      <c r="M1135" s="105"/>
      <c r="N1135" s="105"/>
      <c r="O1135" s="105"/>
      <c r="P1135" s="105"/>
      <c r="Q1135" s="105"/>
      <c r="R1135" s="105"/>
      <c r="S1135" s="106"/>
      <c r="T1135" s="105"/>
    </row>
    <row r="1136" spans="1:33" s="81" customFormat="1" ht="19.95" customHeight="1">
      <c r="A1136" s="79"/>
      <c r="B1136" s="79"/>
      <c r="C1136" s="77"/>
      <c r="D1136" s="77"/>
      <c r="E1136" s="77"/>
      <c r="F1136" s="143"/>
      <c r="G1136" s="141"/>
      <c r="H1136" s="141"/>
      <c r="I1136" s="141"/>
      <c r="J1136" s="105"/>
      <c r="K1136" s="105"/>
      <c r="L1136" s="105"/>
      <c r="M1136" s="105"/>
      <c r="N1136" s="105"/>
      <c r="O1136" s="105"/>
      <c r="P1136" s="105"/>
      <c r="Q1136" s="105"/>
      <c r="R1136" s="105"/>
      <c r="S1136" s="106"/>
      <c r="T1136" s="105"/>
      <c r="X1136" s="77"/>
      <c r="Y1136" s="77"/>
      <c r="Z1136" s="77"/>
      <c r="AA1136" s="77"/>
      <c r="AB1136" s="77"/>
      <c r="AC1136" s="77"/>
      <c r="AD1136" s="135"/>
      <c r="AF1136" s="202"/>
      <c r="AG1136" s="139"/>
    </row>
    <row r="1137" spans="7:30" ht="19.95" customHeight="1">
      <c r="G1137" s="107"/>
      <c r="H1137" s="107"/>
      <c r="I1137" s="107"/>
      <c r="J1137" s="105"/>
      <c r="K1137" s="105"/>
      <c r="L1137" s="105"/>
      <c r="M1137" s="105"/>
      <c r="N1137" s="105"/>
      <c r="O1137" s="105"/>
      <c r="P1137" s="105"/>
      <c r="Q1137" s="105"/>
      <c r="R1137" s="105"/>
      <c r="S1137" s="106"/>
      <c r="T1137" s="105"/>
      <c r="AB1137" s="81"/>
      <c r="AC1137" s="81"/>
      <c r="AD1137" s="138"/>
    </row>
    <row r="1138" spans="7:30" ht="19.95" customHeight="1">
      <c r="G1138" s="107"/>
      <c r="H1138" s="107"/>
      <c r="I1138" s="107"/>
      <c r="J1138" s="105"/>
      <c r="K1138" s="105"/>
      <c r="L1138" s="105"/>
      <c r="M1138" s="105"/>
      <c r="N1138" s="105"/>
      <c r="O1138" s="105"/>
      <c r="P1138" s="105"/>
      <c r="Q1138" s="105"/>
      <c r="R1138" s="105"/>
      <c r="S1138" s="106"/>
      <c r="T1138" s="105"/>
    </row>
    <row r="1139" spans="7:30" ht="19.95" customHeight="1">
      <c r="G1139" s="107"/>
      <c r="H1139" s="107"/>
      <c r="I1139" s="107"/>
      <c r="J1139" s="105"/>
      <c r="K1139" s="105"/>
      <c r="L1139" s="105"/>
      <c r="M1139" s="105"/>
      <c r="N1139" s="105"/>
      <c r="O1139" s="105"/>
      <c r="P1139" s="105"/>
      <c r="Q1139" s="105"/>
      <c r="R1139" s="105"/>
      <c r="S1139" s="106"/>
      <c r="T1139" s="105"/>
      <c r="X1139" s="81"/>
      <c r="Y1139" s="81"/>
      <c r="Z1139" s="81"/>
      <c r="AA1139" s="81"/>
    </row>
    <row r="1140" spans="7:30" ht="19.95" customHeight="1">
      <c r="G1140" s="107"/>
      <c r="H1140" s="107"/>
      <c r="I1140" s="107"/>
      <c r="J1140" s="105"/>
      <c r="K1140" s="105"/>
      <c r="L1140" s="105"/>
      <c r="M1140" s="105"/>
      <c r="N1140" s="105"/>
      <c r="O1140" s="105"/>
      <c r="P1140" s="105"/>
      <c r="Q1140" s="105"/>
      <c r="R1140" s="105"/>
      <c r="S1140" s="106"/>
      <c r="T1140" s="105"/>
    </row>
    <row r="1141" spans="7:30" ht="19.95" customHeight="1">
      <c r="G1141" s="107"/>
      <c r="H1141" s="107"/>
      <c r="I1141" s="107"/>
      <c r="J1141" s="105"/>
      <c r="K1141" s="105"/>
      <c r="L1141" s="105"/>
      <c r="M1141" s="105"/>
      <c r="N1141" s="105"/>
      <c r="O1141" s="105"/>
      <c r="P1141" s="105"/>
      <c r="Q1141" s="105"/>
      <c r="R1141" s="105"/>
      <c r="S1141" s="106"/>
      <c r="T1141" s="105"/>
    </row>
    <row r="1142" spans="7:30" ht="19.95" customHeight="1">
      <c r="G1142" s="107"/>
      <c r="H1142" s="107"/>
      <c r="I1142" s="107"/>
      <c r="J1142" s="105"/>
      <c r="K1142" s="105"/>
      <c r="L1142" s="105"/>
      <c r="M1142" s="105"/>
      <c r="N1142" s="105"/>
      <c r="O1142" s="105"/>
      <c r="P1142" s="105"/>
      <c r="Q1142" s="105"/>
      <c r="R1142" s="105"/>
      <c r="S1142" s="106"/>
      <c r="T1142" s="105"/>
    </row>
    <row r="1143" spans="7:30" ht="19.95" customHeight="1">
      <c r="G1143" s="107"/>
      <c r="H1143" s="107"/>
      <c r="I1143" s="107"/>
      <c r="J1143" s="105"/>
      <c r="K1143" s="105"/>
      <c r="L1143" s="105"/>
      <c r="M1143" s="105"/>
      <c r="N1143" s="105"/>
      <c r="O1143" s="105"/>
      <c r="P1143" s="105"/>
      <c r="Q1143" s="105"/>
      <c r="R1143" s="105"/>
      <c r="S1143" s="106"/>
      <c r="T1143" s="105"/>
    </row>
    <row r="1144" spans="7:30" ht="19.95" customHeight="1">
      <c r="G1144" s="107"/>
      <c r="H1144" s="107"/>
      <c r="I1144" s="107"/>
      <c r="J1144" s="105"/>
      <c r="K1144" s="105"/>
      <c r="L1144" s="105"/>
      <c r="M1144" s="105"/>
      <c r="N1144" s="105"/>
      <c r="O1144" s="105"/>
      <c r="P1144" s="105"/>
      <c r="Q1144" s="105"/>
      <c r="R1144" s="105"/>
      <c r="S1144" s="106"/>
      <c r="T1144" s="105"/>
    </row>
    <row r="1145" spans="7:30" ht="19.95" customHeight="1">
      <c r="G1145" s="107"/>
      <c r="H1145" s="107"/>
      <c r="I1145" s="107"/>
      <c r="J1145" s="105"/>
      <c r="K1145" s="105"/>
      <c r="L1145" s="105"/>
      <c r="M1145" s="105"/>
      <c r="N1145" s="105"/>
      <c r="O1145" s="105"/>
      <c r="P1145" s="105"/>
      <c r="Q1145" s="105"/>
      <c r="R1145" s="105"/>
      <c r="S1145" s="106"/>
      <c r="T1145" s="105"/>
    </row>
    <row r="1146" spans="7:30" ht="19.95" customHeight="1">
      <c r="G1146" s="107"/>
      <c r="H1146" s="107"/>
      <c r="I1146" s="107"/>
      <c r="J1146" s="105"/>
      <c r="K1146" s="105"/>
      <c r="L1146" s="105"/>
      <c r="M1146" s="105"/>
      <c r="N1146" s="105"/>
      <c r="O1146" s="105"/>
      <c r="P1146" s="105"/>
      <c r="Q1146" s="105"/>
      <c r="R1146" s="105"/>
      <c r="S1146" s="106"/>
      <c r="T1146" s="105"/>
    </row>
    <row r="1147" spans="7:30" ht="19.95" customHeight="1">
      <c r="G1147" s="107"/>
      <c r="H1147" s="107"/>
      <c r="I1147" s="107"/>
      <c r="J1147" s="105"/>
      <c r="K1147" s="105"/>
      <c r="L1147" s="105"/>
      <c r="M1147" s="105"/>
      <c r="N1147" s="105"/>
      <c r="O1147" s="105"/>
      <c r="P1147" s="105"/>
      <c r="Q1147" s="105"/>
      <c r="R1147" s="105"/>
      <c r="S1147" s="106"/>
      <c r="T1147" s="105"/>
    </row>
    <row r="1148" spans="7:30" ht="19.95" customHeight="1">
      <c r="G1148" s="107"/>
      <c r="H1148" s="107"/>
      <c r="I1148" s="107"/>
      <c r="J1148" s="105"/>
      <c r="K1148" s="105"/>
      <c r="L1148" s="105"/>
      <c r="M1148" s="105"/>
      <c r="N1148" s="105"/>
      <c r="O1148" s="105"/>
      <c r="P1148" s="105"/>
      <c r="Q1148" s="105"/>
      <c r="R1148" s="105"/>
      <c r="S1148" s="106"/>
      <c r="T1148" s="105"/>
    </row>
    <row r="1149" spans="7:30" ht="19.95" customHeight="1">
      <c r="G1149" s="107"/>
      <c r="H1149" s="107"/>
      <c r="I1149" s="107"/>
      <c r="J1149" s="105"/>
      <c r="K1149" s="105"/>
      <c r="L1149" s="105"/>
      <c r="M1149" s="105"/>
      <c r="N1149" s="105"/>
      <c r="O1149" s="105"/>
      <c r="P1149" s="105"/>
      <c r="Q1149" s="105"/>
      <c r="R1149" s="105"/>
      <c r="S1149" s="106"/>
      <c r="T1149" s="105"/>
    </row>
    <row r="1150" spans="7:30" ht="19.95" customHeight="1">
      <c r="G1150" s="107"/>
      <c r="H1150" s="107"/>
      <c r="I1150" s="107"/>
      <c r="J1150" s="105"/>
      <c r="K1150" s="105"/>
      <c r="L1150" s="105"/>
      <c r="M1150" s="105"/>
      <c r="N1150" s="105"/>
      <c r="O1150" s="105"/>
      <c r="P1150" s="105"/>
      <c r="Q1150" s="105"/>
      <c r="R1150" s="105"/>
      <c r="S1150" s="106"/>
      <c r="T1150" s="105"/>
    </row>
    <row r="1151" spans="7:30" ht="19.95" customHeight="1">
      <c r="G1151" s="107"/>
      <c r="H1151" s="107"/>
      <c r="I1151" s="107"/>
      <c r="J1151" s="105"/>
      <c r="K1151" s="105"/>
      <c r="L1151" s="105"/>
      <c r="M1151" s="105"/>
      <c r="N1151" s="105"/>
      <c r="O1151" s="105"/>
      <c r="P1151" s="105"/>
      <c r="Q1151" s="105"/>
      <c r="R1151" s="105"/>
      <c r="S1151" s="106"/>
      <c r="T1151" s="105"/>
    </row>
    <row r="1152" spans="7:30" ht="19.95" customHeight="1">
      <c r="G1152" s="107"/>
      <c r="H1152" s="107"/>
      <c r="I1152" s="107"/>
      <c r="J1152" s="105"/>
      <c r="K1152" s="105"/>
      <c r="L1152" s="105"/>
      <c r="M1152" s="105"/>
      <c r="N1152" s="105"/>
      <c r="O1152" s="105"/>
      <c r="P1152" s="105"/>
      <c r="Q1152" s="105"/>
      <c r="R1152" s="105"/>
      <c r="S1152" s="106"/>
      <c r="T1152" s="105"/>
    </row>
    <row r="1153" spans="7:20" ht="19.95" customHeight="1">
      <c r="G1153" s="107"/>
      <c r="H1153" s="107"/>
      <c r="I1153" s="107"/>
      <c r="J1153" s="105"/>
      <c r="K1153" s="105"/>
      <c r="L1153" s="105"/>
      <c r="M1153" s="105"/>
      <c r="N1153" s="105"/>
      <c r="O1153" s="105"/>
      <c r="P1153" s="105"/>
      <c r="Q1153" s="105"/>
      <c r="R1153" s="105"/>
      <c r="S1153" s="106"/>
      <c r="T1153" s="105"/>
    </row>
    <row r="1154" spans="7:20" ht="19.95" customHeight="1">
      <c r="G1154" s="107"/>
      <c r="H1154" s="107"/>
      <c r="I1154" s="107"/>
      <c r="J1154" s="105"/>
      <c r="K1154" s="105"/>
      <c r="L1154" s="105"/>
      <c r="M1154" s="105"/>
      <c r="N1154" s="105"/>
      <c r="O1154" s="105"/>
      <c r="P1154" s="105"/>
      <c r="Q1154" s="105"/>
      <c r="R1154" s="105"/>
      <c r="S1154" s="106"/>
      <c r="T1154" s="105"/>
    </row>
    <row r="1155" spans="7:20" ht="19.95" customHeight="1">
      <c r="G1155" s="107"/>
      <c r="H1155" s="107"/>
      <c r="I1155" s="107"/>
      <c r="J1155" s="105"/>
      <c r="K1155" s="105"/>
      <c r="L1155" s="105"/>
      <c r="M1155" s="105"/>
      <c r="N1155" s="105"/>
      <c r="O1155" s="105"/>
      <c r="P1155" s="105"/>
      <c r="Q1155" s="105"/>
      <c r="R1155" s="105"/>
      <c r="S1155" s="106"/>
      <c r="T1155" s="105"/>
    </row>
    <row r="1156" spans="7:20" ht="19.95" customHeight="1">
      <c r="G1156" s="107"/>
      <c r="H1156" s="107"/>
      <c r="I1156" s="107"/>
      <c r="J1156" s="105"/>
      <c r="K1156" s="105"/>
      <c r="L1156" s="105"/>
      <c r="M1156" s="105"/>
      <c r="N1156" s="105"/>
      <c r="O1156" s="105"/>
      <c r="P1156" s="105"/>
      <c r="Q1156" s="105"/>
      <c r="R1156" s="105"/>
      <c r="S1156" s="106"/>
      <c r="T1156" s="105"/>
    </row>
    <row r="1157" spans="7:20" ht="19.95" customHeight="1">
      <c r="G1157" s="107"/>
      <c r="H1157" s="107"/>
      <c r="I1157" s="107"/>
      <c r="J1157" s="105"/>
      <c r="K1157" s="105"/>
      <c r="L1157" s="105"/>
      <c r="M1157" s="105"/>
      <c r="N1157" s="105"/>
      <c r="O1157" s="105"/>
      <c r="P1157" s="105"/>
      <c r="Q1157" s="105"/>
      <c r="R1157" s="105"/>
      <c r="S1157" s="106"/>
      <c r="T1157" s="105"/>
    </row>
    <row r="1158" spans="7:20" ht="19.95" customHeight="1">
      <c r="G1158" s="107"/>
      <c r="H1158" s="107"/>
      <c r="I1158" s="107"/>
      <c r="J1158" s="105"/>
      <c r="K1158" s="105"/>
      <c r="L1158" s="105"/>
      <c r="M1158" s="105"/>
      <c r="N1158" s="105"/>
      <c r="O1158" s="105"/>
      <c r="P1158" s="105"/>
      <c r="Q1158" s="105"/>
      <c r="R1158" s="105"/>
      <c r="S1158" s="106"/>
      <c r="T1158" s="105"/>
    </row>
    <row r="1159" spans="7:20" ht="19.95" customHeight="1">
      <c r="G1159" s="107"/>
      <c r="H1159" s="107"/>
      <c r="I1159" s="107"/>
      <c r="J1159" s="105"/>
      <c r="K1159" s="105"/>
      <c r="L1159" s="105"/>
      <c r="M1159" s="105"/>
      <c r="N1159" s="105"/>
      <c r="O1159" s="105"/>
      <c r="P1159" s="105"/>
      <c r="Q1159" s="105"/>
      <c r="R1159" s="105"/>
      <c r="S1159" s="106"/>
      <c r="T1159" s="105"/>
    </row>
    <row r="1160" spans="7:20" ht="19.95" customHeight="1">
      <c r="G1160" s="107"/>
      <c r="H1160" s="107"/>
      <c r="I1160" s="107"/>
      <c r="J1160" s="105"/>
      <c r="K1160" s="105"/>
      <c r="L1160" s="105"/>
      <c r="M1160" s="105"/>
      <c r="N1160" s="105"/>
      <c r="O1160" s="105"/>
      <c r="P1160" s="105"/>
      <c r="Q1160" s="105"/>
      <c r="R1160" s="105"/>
      <c r="S1160" s="106"/>
      <c r="T1160" s="105"/>
    </row>
    <row r="1161" spans="7:20" ht="19.95" customHeight="1">
      <c r="G1161" s="107"/>
      <c r="H1161" s="107"/>
      <c r="I1161" s="107"/>
      <c r="J1161" s="105"/>
      <c r="K1161" s="105"/>
      <c r="L1161" s="105"/>
      <c r="M1161" s="105"/>
      <c r="N1161" s="105"/>
      <c r="O1161" s="105"/>
      <c r="P1161" s="105"/>
      <c r="Q1161" s="105"/>
      <c r="R1161" s="105"/>
      <c r="S1161" s="106"/>
      <c r="T1161" s="105"/>
    </row>
    <row r="1162" spans="7:20" ht="19.95" customHeight="1">
      <c r="G1162" s="107"/>
      <c r="H1162" s="107"/>
      <c r="I1162" s="107"/>
      <c r="J1162" s="105"/>
      <c r="K1162" s="105"/>
      <c r="L1162" s="105"/>
      <c r="M1162" s="105"/>
      <c r="N1162" s="105"/>
      <c r="O1162" s="105"/>
      <c r="P1162" s="105"/>
      <c r="Q1162" s="105"/>
      <c r="R1162" s="105"/>
      <c r="S1162" s="106"/>
      <c r="T1162" s="105"/>
    </row>
    <row r="1163" spans="7:20" ht="19.95" customHeight="1">
      <c r="G1163" s="107"/>
      <c r="H1163" s="107"/>
      <c r="I1163" s="107"/>
      <c r="J1163" s="105"/>
      <c r="K1163" s="105"/>
      <c r="L1163" s="105"/>
      <c r="M1163" s="105"/>
      <c r="N1163" s="105"/>
      <c r="O1163" s="105"/>
      <c r="P1163" s="105"/>
      <c r="Q1163" s="105"/>
      <c r="R1163" s="105"/>
      <c r="S1163" s="106"/>
      <c r="T1163" s="105"/>
    </row>
    <row r="1164" spans="7:20" ht="19.95" customHeight="1">
      <c r="G1164" s="107"/>
      <c r="H1164" s="107"/>
      <c r="I1164" s="107"/>
      <c r="J1164" s="105"/>
      <c r="K1164" s="105"/>
      <c r="L1164" s="105"/>
      <c r="M1164" s="105"/>
      <c r="N1164" s="105"/>
      <c r="O1164" s="105"/>
      <c r="P1164" s="105"/>
      <c r="Q1164" s="105"/>
      <c r="R1164" s="105"/>
      <c r="S1164" s="106"/>
      <c r="T1164" s="105"/>
    </row>
    <row r="1165" spans="7:20" ht="19.95" customHeight="1">
      <c r="G1165" s="107"/>
      <c r="H1165" s="107"/>
      <c r="I1165" s="107"/>
      <c r="J1165" s="105"/>
      <c r="K1165" s="105"/>
      <c r="L1165" s="105"/>
      <c r="M1165" s="105"/>
      <c r="N1165" s="105"/>
      <c r="O1165" s="105"/>
      <c r="P1165" s="105"/>
      <c r="Q1165" s="105"/>
      <c r="R1165" s="105"/>
      <c r="S1165" s="106"/>
      <c r="T1165" s="105"/>
    </row>
    <row r="1166" spans="7:20" ht="19.95" customHeight="1">
      <c r="G1166" s="107"/>
      <c r="H1166" s="107"/>
      <c r="I1166" s="107"/>
      <c r="J1166" s="105"/>
      <c r="K1166" s="105"/>
      <c r="L1166" s="105"/>
      <c r="M1166" s="105"/>
      <c r="N1166" s="105"/>
      <c r="O1166" s="105"/>
      <c r="P1166" s="105"/>
      <c r="Q1166" s="105"/>
      <c r="R1166" s="105"/>
      <c r="S1166" s="106"/>
      <c r="T1166" s="105"/>
    </row>
    <row r="1167" spans="7:20" ht="19.95" customHeight="1">
      <c r="G1167" s="107"/>
      <c r="H1167" s="107"/>
      <c r="I1167" s="107"/>
      <c r="J1167" s="105"/>
      <c r="K1167" s="105"/>
      <c r="L1167" s="105"/>
      <c r="M1167" s="105"/>
      <c r="N1167" s="105"/>
      <c r="O1167" s="105"/>
      <c r="P1167" s="105"/>
      <c r="Q1167" s="105"/>
      <c r="R1167" s="105"/>
      <c r="S1167" s="106"/>
      <c r="T1167" s="105"/>
    </row>
    <row r="1168" spans="7:20" ht="19.95" customHeight="1">
      <c r="G1168" s="107"/>
      <c r="H1168" s="107"/>
      <c r="I1168" s="107"/>
      <c r="J1168" s="105"/>
      <c r="K1168" s="105"/>
      <c r="L1168" s="105"/>
      <c r="M1168" s="105"/>
      <c r="N1168" s="105"/>
      <c r="O1168" s="105"/>
      <c r="P1168" s="105"/>
      <c r="Q1168" s="105"/>
      <c r="R1168" s="105"/>
      <c r="S1168" s="106"/>
      <c r="T1168" s="105"/>
    </row>
    <row r="1169" spans="7:20" ht="19.95" customHeight="1">
      <c r="G1169" s="107"/>
      <c r="H1169" s="107"/>
      <c r="I1169" s="107"/>
      <c r="J1169" s="105"/>
      <c r="K1169" s="105"/>
      <c r="L1169" s="105"/>
      <c r="M1169" s="105"/>
      <c r="N1169" s="105"/>
      <c r="O1169" s="105"/>
      <c r="P1169" s="105"/>
      <c r="Q1169" s="105"/>
      <c r="R1169" s="105"/>
      <c r="S1169" s="106"/>
      <c r="T1169" s="105"/>
    </row>
    <row r="1170" spans="7:20" ht="19.95" customHeight="1">
      <c r="G1170" s="107"/>
      <c r="H1170" s="107"/>
      <c r="I1170" s="107"/>
      <c r="J1170" s="105"/>
      <c r="K1170" s="105"/>
      <c r="L1170" s="105"/>
      <c r="M1170" s="105"/>
      <c r="N1170" s="105"/>
      <c r="O1170" s="105"/>
      <c r="P1170" s="105"/>
      <c r="Q1170" s="105"/>
      <c r="R1170" s="105"/>
      <c r="S1170" s="106"/>
      <c r="T1170" s="105"/>
    </row>
    <row r="1171" spans="7:20" ht="19.95" customHeight="1">
      <c r="G1171" s="107"/>
      <c r="H1171" s="107"/>
      <c r="I1171" s="107"/>
      <c r="J1171" s="105"/>
      <c r="K1171" s="105"/>
      <c r="L1171" s="105"/>
      <c r="M1171" s="105"/>
      <c r="N1171" s="105"/>
      <c r="O1171" s="105"/>
      <c r="P1171" s="105"/>
      <c r="Q1171" s="105"/>
      <c r="R1171" s="105"/>
      <c r="S1171" s="106"/>
      <c r="T1171" s="105"/>
    </row>
    <row r="1172" spans="7:20" ht="19.95" customHeight="1">
      <c r="G1172" s="107"/>
      <c r="H1172" s="107"/>
      <c r="I1172" s="107"/>
      <c r="J1172" s="105"/>
      <c r="K1172" s="105"/>
      <c r="L1172" s="105"/>
      <c r="M1172" s="105"/>
      <c r="N1172" s="105"/>
      <c r="O1172" s="105"/>
      <c r="P1172" s="105"/>
      <c r="Q1172" s="105"/>
      <c r="R1172" s="105"/>
      <c r="S1172" s="106"/>
      <c r="T1172" s="105"/>
    </row>
    <row r="1173" spans="7:20" ht="19.95" customHeight="1">
      <c r="G1173" s="107"/>
      <c r="H1173" s="107"/>
      <c r="I1173" s="107"/>
      <c r="J1173" s="105"/>
      <c r="K1173" s="105"/>
      <c r="L1173" s="105"/>
      <c r="M1173" s="105"/>
      <c r="N1173" s="105"/>
      <c r="O1173" s="105"/>
      <c r="P1173" s="105"/>
      <c r="Q1173" s="105"/>
      <c r="R1173" s="105"/>
      <c r="S1173" s="106"/>
      <c r="T1173" s="105"/>
    </row>
    <row r="1174" spans="7:20" ht="19.95" customHeight="1">
      <c r="G1174" s="107"/>
      <c r="H1174" s="107"/>
      <c r="I1174" s="107"/>
      <c r="J1174" s="105"/>
      <c r="K1174" s="105"/>
      <c r="L1174" s="105"/>
      <c r="M1174" s="105"/>
      <c r="N1174" s="105"/>
      <c r="O1174" s="105"/>
      <c r="P1174" s="105"/>
      <c r="Q1174" s="105"/>
      <c r="R1174" s="105"/>
      <c r="S1174" s="106"/>
      <c r="T1174" s="105"/>
    </row>
    <row r="1175" spans="7:20" ht="19.95" customHeight="1">
      <c r="G1175" s="107"/>
      <c r="H1175" s="107"/>
      <c r="I1175" s="107"/>
      <c r="J1175" s="105"/>
      <c r="K1175" s="105"/>
      <c r="L1175" s="105"/>
      <c r="M1175" s="105"/>
      <c r="N1175" s="105"/>
      <c r="O1175" s="105"/>
      <c r="P1175" s="105"/>
      <c r="Q1175" s="105"/>
      <c r="R1175" s="105"/>
      <c r="S1175" s="106"/>
      <c r="T1175" s="105"/>
    </row>
    <row r="1176" spans="7:20" ht="19.95" customHeight="1">
      <c r="G1176" s="107"/>
      <c r="H1176" s="107"/>
      <c r="I1176" s="107"/>
      <c r="J1176" s="105"/>
      <c r="K1176" s="105"/>
      <c r="L1176" s="105"/>
      <c r="M1176" s="105"/>
      <c r="N1176" s="105"/>
      <c r="O1176" s="105"/>
      <c r="P1176" s="105"/>
      <c r="Q1176" s="105"/>
      <c r="R1176" s="105"/>
      <c r="S1176" s="106"/>
      <c r="T1176" s="105"/>
    </row>
    <row r="1177" spans="7:20" ht="19.95" customHeight="1">
      <c r="G1177" s="107"/>
      <c r="H1177" s="107"/>
      <c r="I1177" s="107"/>
      <c r="J1177" s="105"/>
      <c r="K1177" s="105"/>
      <c r="L1177" s="105"/>
      <c r="M1177" s="105"/>
      <c r="N1177" s="105"/>
      <c r="O1177" s="105"/>
      <c r="P1177" s="105"/>
      <c r="Q1177" s="105"/>
      <c r="R1177" s="105"/>
      <c r="S1177" s="106"/>
      <c r="T1177" s="105"/>
    </row>
    <row r="1178" spans="7:20" ht="19.95" customHeight="1">
      <c r="G1178" s="107"/>
      <c r="H1178" s="107"/>
      <c r="I1178" s="107"/>
      <c r="J1178" s="105"/>
      <c r="K1178" s="105"/>
      <c r="L1178" s="105"/>
      <c r="M1178" s="105"/>
      <c r="N1178" s="105"/>
      <c r="O1178" s="105"/>
      <c r="P1178" s="105"/>
      <c r="Q1178" s="105"/>
      <c r="R1178" s="105"/>
      <c r="S1178" s="106"/>
      <c r="T1178" s="105"/>
    </row>
    <row r="1179" spans="7:20" ht="19.95" customHeight="1">
      <c r="G1179" s="107"/>
      <c r="H1179" s="107"/>
      <c r="I1179" s="107"/>
      <c r="J1179" s="105"/>
      <c r="K1179" s="105"/>
      <c r="L1179" s="105"/>
      <c r="M1179" s="105"/>
      <c r="N1179" s="105"/>
      <c r="O1179" s="105"/>
      <c r="P1179" s="105"/>
      <c r="Q1179" s="105"/>
      <c r="R1179" s="105"/>
      <c r="S1179" s="106"/>
      <c r="T1179" s="105"/>
    </row>
    <row r="1180" spans="7:20" ht="19.95" customHeight="1">
      <c r="G1180" s="107"/>
      <c r="H1180" s="107"/>
      <c r="I1180" s="107"/>
      <c r="J1180" s="105"/>
      <c r="K1180" s="105"/>
      <c r="L1180" s="105"/>
      <c r="M1180" s="105"/>
      <c r="N1180" s="105"/>
      <c r="O1180" s="105"/>
      <c r="P1180" s="105"/>
      <c r="Q1180" s="105"/>
      <c r="R1180" s="105"/>
      <c r="S1180" s="106"/>
      <c r="T1180" s="105"/>
    </row>
    <row r="1181" spans="7:20" ht="19.95" customHeight="1">
      <c r="G1181" s="107"/>
      <c r="H1181" s="107"/>
      <c r="I1181" s="107"/>
      <c r="J1181" s="105"/>
      <c r="K1181" s="105"/>
      <c r="L1181" s="105"/>
      <c r="M1181" s="105"/>
      <c r="N1181" s="105"/>
      <c r="O1181" s="105"/>
      <c r="P1181" s="105"/>
      <c r="Q1181" s="105"/>
      <c r="R1181" s="105"/>
      <c r="S1181" s="106"/>
      <c r="T1181" s="105"/>
    </row>
    <row r="1182" spans="7:20" ht="19.95" customHeight="1">
      <c r="G1182" s="107"/>
      <c r="H1182" s="107"/>
      <c r="I1182" s="107"/>
      <c r="J1182" s="105"/>
      <c r="K1182" s="105"/>
      <c r="L1182" s="105"/>
      <c r="M1182" s="105"/>
      <c r="N1182" s="105"/>
      <c r="O1182" s="105"/>
      <c r="P1182" s="105"/>
      <c r="Q1182" s="105"/>
      <c r="R1182" s="105"/>
      <c r="S1182" s="106"/>
      <c r="T1182" s="105"/>
    </row>
    <row r="1183" spans="7:20" ht="19.95" customHeight="1">
      <c r="G1183" s="107"/>
      <c r="H1183" s="107"/>
      <c r="I1183" s="107"/>
      <c r="J1183" s="105"/>
      <c r="K1183" s="105"/>
      <c r="L1183" s="105"/>
      <c r="M1183" s="105"/>
      <c r="N1183" s="105"/>
      <c r="O1183" s="105"/>
      <c r="P1183" s="105"/>
      <c r="Q1183" s="105"/>
      <c r="R1183" s="105"/>
      <c r="S1183" s="106"/>
      <c r="T1183" s="105"/>
    </row>
    <row r="1184" spans="7:20" ht="19.95" customHeight="1">
      <c r="G1184" s="107"/>
      <c r="H1184" s="107"/>
      <c r="I1184" s="107"/>
      <c r="J1184" s="105"/>
      <c r="K1184" s="105"/>
      <c r="L1184" s="105"/>
      <c r="M1184" s="105"/>
      <c r="N1184" s="105"/>
      <c r="O1184" s="105"/>
      <c r="P1184" s="105"/>
      <c r="Q1184" s="105"/>
      <c r="R1184" s="105"/>
      <c r="S1184" s="106"/>
      <c r="T1184" s="105"/>
    </row>
    <row r="1185" spans="7:20" ht="19.95" customHeight="1">
      <c r="G1185" s="107"/>
      <c r="H1185" s="107"/>
      <c r="I1185" s="107"/>
      <c r="J1185" s="105"/>
      <c r="K1185" s="105"/>
      <c r="L1185" s="105"/>
      <c r="M1185" s="105"/>
      <c r="N1185" s="105"/>
      <c r="O1185" s="105"/>
      <c r="P1185" s="105"/>
      <c r="Q1185" s="105"/>
      <c r="R1185" s="105"/>
      <c r="S1185" s="106"/>
      <c r="T1185" s="105"/>
    </row>
    <row r="1186" spans="7:20" ht="19.95" customHeight="1">
      <c r="G1186" s="107"/>
      <c r="H1186" s="107"/>
      <c r="I1186" s="107"/>
      <c r="J1186" s="105"/>
      <c r="K1186" s="105"/>
      <c r="L1186" s="105"/>
      <c r="M1186" s="105"/>
      <c r="N1186" s="105"/>
      <c r="O1186" s="105"/>
      <c r="P1186" s="105"/>
      <c r="Q1186" s="105"/>
      <c r="R1186" s="105"/>
      <c r="S1186" s="106"/>
      <c r="T1186" s="105"/>
    </row>
    <row r="1187" spans="7:20" ht="19.95" customHeight="1">
      <c r="G1187" s="107"/>
      <c r="H1187" s="107"/>
      <c r="I1187" s="107"/>
      <c r="J1187" s="105"/>
      <c r="K1187" s="105"/>
      <c r="L1187" s="105"/>
      <c r="M1187" s="105"/>
      <c r="N1187" s="105"/>
      <c r="O1187" s="105"/>
      <c r="P1187" s="105"/>
      <c r="Q1187" s="105"/>
      <c r="R1187" s="105"/>
      <c r="S1187" s="106"/>
      <c r="T1187" s="105"/>
    </row>
    <row r="1188" spans="7:20" ht="19.95" customHeight="1">
      <c r="G1188" s="107"/>
      <c r="H1188" s="107"/>
      <c r="I1188" s="107"/>
      <c r="J1188" s="105"/>
      <c r="K1188" s="105"/>
      <c r="L1188" s="105"/>
      <c r="M1188" s="105"/>
      <c r="N1188" s="105"/>
      <c r="O1188" s="105"/>
      <c r="P1188" s="105"/>
      <c r="Q1188" s="105"/>
      <c r="R1188" s="105"/>
      <c r="S1188" s="106"/>
      <c r="T1188" s="105"/>
    </row>
    <row r="1189" spans="7:20" ht="19.95" customHeight="1">
      <c r="G1189" s="107"/>
      <c r="H1189" s="107"/>
      <c r="I1189" s="107"/>
      <c r="J1189" s="105"/>
      <c r="K1189" s="105"/>
      <c r="L1189" s="105"/>
      <c r="M1189" s="105"/>
      <c r="N1189" s="105"/>
      <c r="O1189" s="105"/>
      <c r="P1189" s="105"/>
      <c r="Q1189" s="105"/>
      <c r="R1189" s="105"/>
      <c r="S1189" s="106"/>
      <c r="T1189" s="105"/>
    </row>
    <row r="1190" spans="7:20" ht="19.95" customHeight="1">
      <c r="G1190" s="107"/>
      <c r="H1190" s="107"/>
      <c r="I1190" s="107"/>
      <c r="J1190" s="105"/>
      <c r="K1190" s="105"/>
      <c r="L1190" s="105"/>
      <c r="M1190" s="105"/>
      <c r="N1190" s="105"/>
      <c r="O1190" s="105"/>
      <c r="P1190" s="105"/>
      <c r="Q1190" s="105"/>
      <c r="R1190" s="105"/>
      <c r="S1190" s="106"/>
      <c r="T1190" s="105"/>
    </row>
    <row r="1191" spans="7:20" ht="19.95" customHeight="1">
      <c r="G1191" s="107"/>
      <c r="H1191" s="107"/>
      <c r="I1191" s="107"/>
      <c r="J1191" s="105"/>
      <c r="K1191" s="105"/>
      <c r="L1191" s="105"/>
      <c r="M1191" s="105"/>
      <c r="N1191" s="105"/>
      <c r="O1191" s="105"/>
      <c r="P1191" s="105"/>
      <c r="Q1191" s="105"/>
      <c r="R1191" s="105"/>
      <c r="S1191" s="106"/>
      <c r="T1191" s="105"/>
    </row>
    <row r="1192" spans="7:20" ht="19.95" customHeight="1">
      <c r="G1192" s="107"/>
      <c r="H1192" s="107"/>
      <c r="I1192" s="107"/>
      <c r="J1192" s="105"/>
      <c r="K1192" s="105"/>
      <c r="L1192" s="105"/>
      <c r="M1192" s="105"/>
      <c r="N1192" s="105"/>
      <c r="O1192" s="105"/>
      <c r="P1192" s="105"/>
      <c r="Q1192" s="105"/>
      <c r="R1192" s="105"/>
      <c r="S1192" s="106"/>
      <c r="T1192" s="105"/>
    </row>
    <row r="1193" spans="7:20" ht="19.95" customHeight="1">
      <c r="G1193" s="107"/>
      <c r="H1193" s="107"/>
      <c r="I1193" s="107"/>
      <c r="J1193" s="105"/>
      <c r="K1193" s="105"/>
      <c r="L1193" s="105"/>
      <c r="M1193" s="105"/>
      <c r="N1193" s="105"/>
      <c r="O1193" s="105"/>
      <c r="P1193" s="105"/>
      <c r="Q1193" s="105"/>
      <c r="R1193" s="105"/>
      <c r="S1193" s="106"/>
      <c r="T1193" s="105"/>
    </row>
    <row r="1194" spans="7:20" ht="19.95" customHeight="1">
      <c r="G1194" s="107"/>
      <c r="H1194" s="107"/>
      <c r="I1194" s="107"/>
      <c r="J1194" s="105"/>
      <c r="K1194" s="105"/>
      <c r="L1194" s="105"/>
      <c r="M1194" s="105"/>
      <c r="N1194" s="105"/>
      <c r="O1194" s="105"/>
      <c r="P1194" s="105"/>
      <c r="Q1194" s="105"/>
      <c r="R1194" s="105"/>
      <c r="S1194" s="106"/>
      <c r="T1194" s="105"/>
    </row>
    <row r="1195" spans="7:20" ht="19.95" customHeight="1">
      <c r="G1195" s="107"/>
      <c r="H1195" s="107"/>
      <c r="I1195" s="107"/>
      <c r="J1195" s="105"/>
      <c r="K1195" s="105"/>
      <c r="L1195" s="105"/>
      <c r="M1195" s="105"/>
      <c r="N1195" s="105"/>
      <c r="O1195" s="105"/>
      <c r="P1195" s="105"/>
      <c r="Q1195" s="105"/>
      <c r="R1195" s="105"/>
      <c r="S1195" s="106"/>
      <c r="T1195" s="105"/>
    </row>
    <row r="1196" spans="7:20" ht="19.95" customHeight="1">
      <c r="G1196" s="107"/>
      <c r="H1196" s="107"/>
      <c r="I1196" s="107"/>
      <c r="J1196" s="105"/>
      <c r="K1196" s="105"/>
      <c r="L1196" s="105"/>
      <c r="M1196" s="105"/>
      <c r="N1196" s="105"/>
      <c r="O1196" s="105"/>
      <c r="P1196" s="105"/>
      <c r="Q1196" s="105"/>
      <c r="R1196" s="105"/>
      <c r="S1196" s="106"/>
      <c r="T1196" s="105"/>
    </row>
    <row r="1197" spans="7:20" ht="19.95" customHeight="1">
      <c r="G1197" s="107"/>
      <c r="H1197" s="107"/>
      <c r="I1197" s="107"/>
      <c r="J1197" s="105"/>
      <c r="K1197" s="105"/>
      <c r="L1197" s="105"/>
      <c r="M1197" s="105"/>
      <c r="N1197" s="105"/>
      <c r="O1197" s="105"/>
      <c r="P1197" s="105"/>
      <c r="Q1197" s="105"/>
      <c r="R1197" s="105"/>
      <c r="S1197" s="106"/>
      <c r="T1197" s="105"/>
    </row>
    <row r="1198" spans="7:20" ht="19.95" customHeight="1">
      <c r="G1198" s="107"/>
      <c r="H1198" s="107"/>
      <c r="I1198" s="107"/>
      <c r="J1198" s="105"/>
      <c r="K1198" s="105"/>
      <c r="L1198" s="105"/>
      <c r="M1198" s="105"/>
      <c r="N1198" s="105"/>
      <c r="O1198" s="105"/>
      <c r="P1198" s="105"/>
      <c r="Q1198" s="105"/>
      <c r="R1198" s="105"/>
      <c r="S1198" s="106"/>
      <c r="T1198" s="105"/>
    </row>
    <row r="1199" spans="7:20" ht="19.95" customHeight="1">
      <c r="G1199" s="107"/>
      <c r="H1199" s="107"/>
      <c r="I1199" s="107"/>
      <c r="J1199" s="105"/>
      <c r="K1199" s="105"/>
      <c r="L1199" s="105"/>
      <c r="M1199" s="105"/>
      <c r="N1199" s="105"/>
      <c r="O1199" s="105"/>
      <c r="P1199" s="105"/>
      <c r="Q1199" s="105"/>
      <c r="R1199" s="105"/>
      <c r="S1199" s="106"/>
      <c r="T1199" s="105"/>
    </row>
    <row r="1200" spans="7:20" ht="19.95" customHeight="1">
      <c r="G1200" s="107"/>
      <c r="H1200" s="107"/>
      <c r="I1200" s="107"/>
      <c r="J1200" s="105"/>
      <c r="K1200" s="105"/>
      <c r="L1200" s="105"/>
      <c r="M1200" s="105"/>
      <c r="N1200" s="105"/>
      <c r="O1200" s="105"/>
      <c r="P1200" s="105"/>
      <c r="Q1200" s="105"/>
      <c r="R1200" s="105"/>
      <c r="S1200" s="106"/>
      <c r="T1200" s="105"/>
    </row>
    <row r="1201" spans="7:20" ht="19.95" customHeight="1">
      <c r="G1201" s="107"/>
      <c r="H1201" s="107"/>
      <c r="I1201" s="107"/>
      <c r="J1201" s="105"/>
      <c r="K1201" s="105"/>
      <c r="L1201" s="105"/>
      <c r="M1201" s="105"/>
      <c r="N1201" s="105"/>
      <c r="O1201" s="105"/>
      <c r="P1201" s="105"/>
      <c r="Q1201" s="105"/>
      <c r="R1201" s="105"/>
      <c r="S1201" s="106"/>
      <c r="T1201" s="105"/>
    </row>
    <row r="1202" spans="7:20" ht="19.95" customHeight="1">
      <c r="G1202" s="107"/>
      <c r="H1202" s="107"/>
      <c r="I1202" s="107"/>
      <c r="J1202" s="105"/>
      <c r="K1202" s="105"/>
      <c r="L1202" s="105"/>
      <c r="M1202" s="105"/>
      <c r="N1202" s="105"/>
      <c r="O1202" s="105"/>
      <c r="P1202" s="105"/>
      <c r="Q1202" s="105"/>
      <c r="R1202" s="105"/>
      <c r="S1202" s="106"/>
      <c r="T1202" s="105"/>
    </row>
    <row r="1203" spans="7:20" ht="19.95" customHeight="1">
      <c r="G1203" s="107"/>
      <c r="H1203" s="107"/>
      <c r="I1203" s="107"/>
      <c r="J1203" s="105"/>
      <c r="K1203" s="105"/>
      <c r="L1203" s="105"/>
      <c r="M1203" s="105"/>
      <c r="N1203" s="105"/>
      <c r="O1203" s="105"/>
      <c r="P1203" s="105"/>
      <c r="Q1203" s="105"/>
      <c r="R1203" s="105"/>
      <c r="S1203" s="106"/>
      <c r="T1203" s="105"/>
    </row>
    <row r="1204" spans="7:20" ht="19.95" customHeight="1">
      <c r="G1204" s="107"/>
      <c r="H1204" s="107"/>
      <c r="I1204" s="107"/>
      <c r="J1204" s="105"/>
      <c r="K1204" s="105"/>
      <c r="L1204" s="105"/>
      <c r="M1204" s="105"/>
      <c r="N1204" s="105"/>
      <c r="O1204" s="105"/>
      <c r="P1204" s="105"/>
      <c r="Q1204" s="105"/>
      <c r="R1204" s="105"/>
      <c r="S1204" s="106"/>
      <c r="T1204" s="105"/>
    </row>
    <row r="1205" spans="7:20" ht="19.95" customHeight="1">
      <c r="G1205" s="107"/>
      <c r="H1205" s="107"/>
      <c r="I1205" s="107"/>
      <c r="J1205" s="105"/>
      <c r="K1205" s="105"/>
      <c r="L1205" s="105"/>
      <c r="M1205" s="105"/>
      <c r="N1205" s="105"/>
      <c r="O1205" s="105"/>
      <c r="P1205" s="105"/>
      <c r="Q1205" s="105"/>
      <c r="R1205" s="105"/>
      <c r="S1205" s="106"/>
      <c r="T1205" s="105"/>
    </row>
    <row r="1206" spans="7:20" ht="19.95" customHeight="1">
      <c r="G1206" s="107"/>
      <c r="H1206" s="107"/>
      <c r="I1206" s="107"/>
      <c r="J1206" s="105"/>
      <c r="K1206" s="105"/>
      <c r="L1206" s="105"/>
      <c r="M1206" s="105"/>
      <c r="N1206" s="105"/>
      <c r="O1206" s="105"/>
      <c r="P1206" s="105"/>
      <c r="Q1206" s="105"/>
      <c r="R1206" s="105"/>
      <c r="S1206" s="106"/>
      <c r="T1206" s="105"/>
    </row>
    <row r="1207" spans="7:20" ht="19.95" customHeight="1">
      <c r="G1207" s="107"/>
      <c r="H1207" s="107"/>
      <c r="I1207" s="107"/>
      <c r="J1207" s="105"/>
      <c r="K1207" s="105"/>
      <c r="L1207" s="105"/>
      <c r="M1207" s="105"/>
      <c r="N1207" s="105"/>
      <c r="O1207" s="105"/>
      <c r="P1207" s="105"/>
      <c r="Q1207" s="105"/>
      <c r="R1207" s="105"/>
      <c r="S1207" s="106"/>
      <c r="T1207" s="105"/>
    </row>
    <row r="1208" spans="7:20" ht="19.95" customHeight="1">
      <c r="G1208" s="107"/>
      <c r="H1208" s="107"/>
      <c r="I1208" s="107"/>
      <c r="J1208" s="105"/>
      <c r="K1208" s="105"/>
      <c r="L1208" s="105"/>
      <c r="M1208" s="105"/>
      <c r="N1208" s="105"/>
      <c r="O1208" s="105"/>
      <c r="P1208" s="105"/>
      <c r="Q1208" s="105"/>
      <c r="R1208" s="105"/>
      <c r="S1208" s="106"/>
      <c r="T1208" s="105"/>
    </row>
    <row r="1209" spans="7:20" ht="19.95" customHeight="1">
      <c r="G1209" s="107"/>
      <c r="H1209" s="107"/>
      <c r="I1209" s="107"/>
      <c r="J1209" s="105"/>
      <c r="K1209" s="105"/>
      <c r="L1209" s="105"/>
      <c r="M1209" s="105"/>
      <c r="N1209" s="105"/>
      <c r="O1209" s="105"/>
      <c r="P1209" s="105"/>
      <c r="Q1209" s="105"/>
      <c r="R1209" s="105"/>
      <c r="S1209" s="106"/>
      <c r="T1209" s="105"/>
    </row>
    <row r="1210" spans="7:20" ht="19.95" customHeight="1">
      <c r="G1210" s="107"/>
      <c r="H1210" s="107"/>
      <c r="I1210" s="107"/>
      <c r="J1210" s="105"/>
      <c r="K1210" s="105"/>
      <c r="L1210" s="105"/>
      <c r="M1210" s="105"/>
      <c r="N1210" s="105"/>
      <c r="O1210" s="105"/>
      <c r="P1210" s="105"/>
      <c r="Q1210" s="105"/>
      <c r="R1210" s="105"/>
      <c r="S1210" s="106"/>
      <c r="T1210" s="105"/>
    </row>
    <row r="1211" spans="7:20" ht="19.95" customHeight="1">
      <c r="G1211" s="107"/>
      <c r="H1211" s="107"/>
      <c r="I1211" s="107"/>
      <c r="J1211" s="105"/>
      <c r="K1211" s="105"/>
      <c r="L1211" s="105"/>
      <c r="M1211" s="105"/>
      <c r="N1211" s="105"/>
      <c r="O1211" s="105"/>
      <c r="P1211" s="105"/>
      <c r="Q1211" s="105"/>
      <c r="R1211" s="105"/>
      <c r="S1211" s="106"/>
      <c r="T1211" s="105"/>
    </row>
    <row r="1212" spans="7:20" ht="19.95" customHeight="1">
      <c r="G1212" s="107"/>
      <c r="H1212" s="107"/>
      <c r="I1212" s="107"/>
      <c r="J1212" s="105"/>
      <c r="K1212" s="105"/>
      <c r="L1212" s="105"/>
      <c r="M1212" s="105"/>
      <c r="N1212" s="105"/>
      <c r="O1212" s="105"/>
      <c r="P1212" s="105"/>
      <c r="Q1212" s="105"/>
      <c r="R1212" s="105"/>
      <c r="S1212" s="106"/>
      <c r="T1212" s="105"/>
    </row>
    <row r="1213" spans="7:20" ht="19.95" customHeight="1">
      <c r="G1213" s="107"/>
      <c r="H1213" s="107"/>
      <c r="I1213" s="107"/>
      <c r="J1213" s="105"/>
      <c r="K1213" s="105"/>
      <c r="L1213" s="105"/>
      <c r="M1213" s="105"/>
      <c r="N1213" s="105"/>
      <c r="O1213" s="105"/>
      <c r="P1213" s="105"/>
      <c r="Q1213" s="105"/>
      <c r="R1213" s="105"/>
      <c r="S1213" s="106"/>
      <c r="T1213" s="105"/>
    </row>
    <row r="1214" spans="7:20" ht="19.95" customHeight="1">
      <c r="G1214" s="107"/>
      <c r="H1214" s="107"/>
      <c r="I1214" s="107"/>
      <c r="J1214" s="105"/>
      <c r="K1214" s="105"/>
      <c r="L1214" s="105"/>
      <c r="M1214" s="105"/>
      <c r="N1214" s="105"/>
      <c r="O1214" s="105"/>
      <c r="P1214" s="105"/>
      <c r="Q1214" s="105"/>
      <c r="R1214" s="105"/>
      <c r="S1214" s="106"/>
      <c r="T1214" s="105"/>
    </row>
    <row r="1215" spans="7:20" ht="19.95" customHeight="1">
      <c r="G1215" s="107"/>
      <c r="H1215" s="107"/>
      <c r="I1215" s="107"/>
      <c r="J1215" s="105"/>
      <c r="K1215" s="105"/>
      <c r="L1215" s="105"/>
      <c r="M1215" s="105"/>
      <c r="N1215" s="105"/>
      <c r="O1215" s="105"/>
      <c r="P1215" s="105"/>
      <c r="Q1215" s="105"/>
      <c r="R1215" s="105"/>
      <c r="S1215" s="106"/>
      <c r="T1215" s="105"/>
    </row>
    <row r="1216" spans="7:20" ht="19.95" customHeight="1">
      <c r="G1216" s="107"/>
      <c r="H1216" s="107"/>
      <c r="I1216" s="107"/>
      <c r="J1216" s="105"/>
      <c r="K1216" s="105"/>
      <c r="L1216" s="105"/>
      <c r="M1216" s="105"/>
      <c r="N1216" s="105"/>
      <c r="O1216" s="105"/>
      <c r="P1216" s="105"/>
      <c r="Q1216" s="105"/>
      <c r="R1216" s="105"/>
      <c r="S1216" s="106"/>
      <c r="T1216" s="105"/>
    </row>
    <row r="1217" spans="7:20" ht="19.95" customHeight="1">
      <c r="G1217" s="107"/>
      <c r="H1217" s="107"/>
      <c r="I1217" s="107"/>
      <c r="J1217" s="105"/>
      <c r="K1217" s="105"/>
      <c r="L1217" s="105"/>
      <c r="M1217" s="105"/>
      <c r="N1217" s="105"/>
      <c r="O1217" s="105"/>
      <c r="P1217" s="105"/>
      <c r="Q1217" s="105"/>
      <c r="R1217" s="105"/>
      <c r="S1217" s="106"/>
      <c r="T1217" s="105"/>
    </row>
    <row r="1218" spans="7:20" ht="19.95" customHeight="1">
      <c r="G1218" s="107"/>
      <c r="H1218" s="107"/>
      <c r="I1218" s="107"/>
      <c r="J1218" s="105"/>
      <c r="K1218" s="105"/>
      <c r="L1218" s="105"/>
      <c r="M1218" s="105"/>
      <c r="N1218" s="105"/>
      <c r="O1218" s="105"/>
      <c r="P1218" s="105"/>
      <c r="Q1218" s="105"/>
      <c r="R1218" s="105"/>
      <c r="S1218" s="106"/>
      <c r="T1218" s="105"/>
    </row>
    <row r="1219" spans="7:20" ht="19.95" customHeight="1">
      <c r="G1219" s="107"/>
      <c r="H1219" s="107"/>
      <c r="I1219" s="107"/>
      <c r="J1219" s="105"/>
      <c r="K1219" s="105"/>
      <c r="L1219" s="105"/>
      <c r="M1219" s="105"/>
      <c r="N1219" s="105"/>
      <c r="O1219" s="105"/>
      <c r="P1219" s="105"/>
      <c r="Q1219" s="105"/>
      <c r="R1219" s="105"/>
      <c r="S1219" s="106"/>
      <c r="T1219" s="105"/>
    </row>
    <row r="1220" spans="7:20" ht="19.95" customHeight="1">
      <c r="G1220" s="107"/>
      <c r="H1220" s="107"/>
      <c r="I1220" s="107"/>
      <c r="J1220" s="105"/>
      <c r="K1220" s="105"/>
      <c r="L1220" s="105"/>
      <c r="M1220" s="105"/>
      <c r="N1220" s="105"/>
      <c r="O1220" s="105"/>
      <c r="P1220" s="105"/>
      <c r="Q1220" s="105"/>
      <c r="R1220" s="105"/>
      <c r="S1220" s="106"/>
      <c r="T1220" s="105"/>
    </row>
    <row r="1221" spans="7:20" ht="19.95" customHeight="1">
      <c r="G1221" s="107"/>
      <c r="H1221" s="107"/>
      <c r="I1221" s="107"/>
      <c r="J1221" s="105"/>
      <c r="K1221" s="105"/>
      <c r="L1221" s="105"/>
      <c r="M1221" s="105"/>
      <c r="N1221" s="105"/>
      <c r="O1221" s="105"/>
      <c r="P1221" s="105"/>
      <c r="Q1221" s="105"/>
      <c r="R1221" s="105"/>
      <c r="S1221" s="106"/>
      <c r="T1221" s="105"/>
    </row>
    <row r="1222" spans="7:20" ht="19.95" customHeight="1">
      <c r="G1222" s="107"/>
      <c r="H1222" s="107"/>
      <c r="I1222" s="107"/>
      <c r="J1222" s="105"/>
      <c r="K1222" s="105"/>
      <c r="L1222" s="105"/>
      <c r="M1222" s="105"/>
      <c r="N1222" s="105"/>
      <c r="O1222" s="105"/>
      <c r="P1222" s="105"/>
      <c r="Q1222" s="105"/>
      <c r="R1222" s="105"/>
      <c r="S1222" s="106"/>
      <c r="T1222" s="105"/>
    </row>
    <row r="1223" spans="7:20" ht="19.95" customHeight="1">
      <c r="G1223" s="107"/>
      <c r="H1223" s="107"/>
      <c r="I1223" s="107"/>
      <c r="J1223" s="105"/>
      <c r="K1223" s="105"/>
      <c r="L1223" s="105"/>
      <c r="M1223" s="105"/>
      <c r="N1223" s="105"/>
      <c r="O1223" s="105"/>
      <c r="P1223" s="105"/>
      <c r="Q1223" s="105"/>
      <c r="R1223" s="105"/>
      <c r="S1223" s="106"/>
      <c r="T1223" s="105"/>
    </row>
    <row r="1224" spans="7:20" ht="19.95" customHeight="1">
      <c r="G1224" s="107"/>
      <c r="H1224" s="107"/>
      <c r="I1224" s="107"/>
      <c r="J1224" s="105"/>
      <c r="K1224" s="105"/>
      <c r="L1224" s="105"/>
      <c r="M1224" s="105"/>
      <c r="N1224" s="105"/>
      <c r="O1224" s="105"/>
      <c r="P1224" s="105"/>
      <c r="Q1224" s="105"/>
      <c r="R1224" s="105"/>
      <c r="S1224" s="106"/>
      <c r="T1224" s="105"/>
    </row>
    <row r="1225" spans="7:20" ht="19.95" customHeight="1">
      <c r="G1225" s="107"/>
      <c r="H1225" s="107"/>
      <c r="I1225" s="107"/>
      <c r="J1225" s="105"/>
      <c r="K1225" s="105"/>
      <c r="L1225" s="105"/>
      <c r="M1225" s="105"/>
      <c r="N1225" s="105"/>
      <c r="O1225" s="105"/>
      <c r="P1225" s="105"/>
      <c r="Q1225" s="105"/>
      <c r="R1225" s="105"/>
      <c r="S1225" s="106"/>
      <c r="T1225" s="105"/>
    </row>
    <row r="1226" spans="7:20" ht="19.95" customHeight="1">
      <c r="G1226" s="107"/>
      <c r="H1226" s="107"/>
      <c r="I1226" s="107"/>
      <c r="J1226" s="105"/>
      <c r="K1226" s="105"/>
      <c r="L1226" s="105"/>
      <c r="M1226" s="105"/>
      <c r="N1226" s="105"/>
      <c r="O1226" s="105"/>
      <c r="P1226" s="105"/>
      <c r="Q1226" s="105"/>
      <c r="R1226" s="105"/>
      <c r="S1226" s="106"/>
      <c r="T1226" s="105"/>
    </row>
    <row r="1227" spans="7:20" ht="19.95" customHeight="1">
      <c r="G1227" s="107"/>
      <c r="H1227" s="107"/>
      <c r="I1227" s="107"/>
      <c r="J1227" s="105"/>
      <c r="K1227" s="105"/>
      <c r="L1227" s="105"/>
      <c r="M1227" s="105"/>
      <c r="N1227" s="105"/>
      <c r="O1227" s="105"/>
      <c r="P1227" s="105"/>
      <c r="Q1227" s="105"/>
      <c r="R1227" s="105"/>
      <c r="S1227" s="106"/>
      <c r="T1227" s="105"/>
    </row>
    <row r="1228" spans="7:20" ht="19.95" customHeight="1">
      <c r="G1228" s="107"/>
      <c r="H1228" s="107"/>
      <c r="I1228" s="107"/>
      <c r="J1228" s="105"/>
      <c r="K1228" s="105"/>
      <c r="L1228" s="105"/>
      <c r="M1228" s="105"/>
      <c r="N1228" s="105"/>
      <c r="O1228" s="105"/>
      <c r="P1228" s="105"/>
      <c r="Q1228" s="105"/>
      <c r="R1228" s="105"/>
      <c r="S1228" s="106"/>
      <c r="T1228" s="105"/>
    </row>
    <row r="1229" spans="7:20" ht="19.95" customHeight="1">
      <c r="G1229" s="107"/>
      <c r="H1229" s="107"/>
      <c r="I1229" s="107"/>
      <c r="J1229" s="105"/>
      <c r="K1229" s="105"/>
      <c r="L1229" s="105"/>
      <c r="M1229" s="105"/>
      <c r="N1229" s="105"/>
      <c r="O1229" s="105"/>
      <c r="P1229" s="105"/>
      <c r="Q1229" s="105"/>
      <c r="R1229" s="105"/>
      <c r="S1229" s="106"/>
      <c r="T1229" s="105"/>
    </row>
    <row r="1230" spans="7:20" ht="19.95" customHeight="1">
      <c r="G1230" s="107"/>
      <c r="H1230" s="107"/>
      <c r="I1230" s="107"/>
      <c r="J1230" s="105"/>
      <c r="K1230" s="105"/>
      <c r="L1230" s="105"/>
      <c r="M1230" s="105"/>
      <c r="N1230" s="105"/>
      <c r="O1230" s="105"/>
      <c r="P1230" s="105"/>
      <c r="Q1230" s="105"/>
      <c r="R1230" s="105"/>
      <c r="S1230" s="106"/>
      <c r="T1230" s="105"/>
    </row>
    <row r="1231" spans="7:20" ht="19.95" customHeight="1">
      <c r="G1231" s="107"/>
      <c r="H1231" s="107"/>
      <c r="I1231" s="107"/>
      <c r="J1231" s="105"/>
      <c r="K1231" s="105"/>
      <c r="L1231" s="105"/>
      <c r="M1231" s="105"/>
      <c r="N1231" s="105"/>
      <c r="O1231" s="105"/>
      <c r="P1231" s="105"/>
      <c r="Q1231" s="105"/>
      <c r="R1231" s="105"/>
      <c r="S1231" s="106"/>
      <c r="T1231" s="105"/>
    </row>
    <row r="1232" spans="7:20" ht="19.95" customHeight="1">
      <c r="G1232" s="107"/>
      <c r="H1232" s="107"/>
      <c r="I1232" s="107"/>
      <c r="J1232" s="105"/>
      <c r="K1232" s="105"/>
      <c r="L1232" s="105"/>
      <c r="M1232" s="105"/>
      <c r="N1232" s="105"/>
      <c r="O1232" s="105"/>
      <c r="P1232" s="105"/>
      <c r="Q1232" s="105"/>
      <c r="R1232" s="105"/>
      <c r="S1232" s="106"/>
      <c r="T1232" s="105"/>
    </row>
    <row r="1233" spans="7:20" ht="19.95" customHeight="1">
      <c r="G1233" s="107"/>
      <c r="H1233" s="107"/>
      <c r="I1233" s="107"/>
      <c r="J1233" s="105"/>
      <c r="K1233" s="105"/>
      <c r="L1233" s="105"/>
      <c r="M1233" s="105"/>
      <c r="N1233" s="105"/>
      <c r="O1233" s="105"/>
      <c r="P1233" s="105"/>
      <c r="Q1233" s="105"/>
      <c r="R1233" s="105"/>
      <c r="S1233" s="106"/>
      <c r="T1233" s="105"/>
    </row>
    <row r="1234" spans="7:20" ht="19.95" customHeight="1">
      <c r="G1234" s="107"/>
      <c r="H1234" s="107"/>
      <c r="I1234" s="107"/>
      <c r="J1234" s="105"/>
      <c r="K1234" s="105"/>
      <c r="L1234" s="105"/>
      <c r="M1234" s="105"/>
      <c r="N1234" s="105"/>
      <c r="O1234" s="105"/>
      <c r="P1234" s="105"/>
      <c r="Q1234" s="105"/>
      <c r="R1234" s="105"/>
      <c r="S1234" s="106"/>
      <c r="T1234" s="105"/>
    </row>
    <row r="1235" spans="7:20" ht="19.95" customHeight="1">
      <c r="G1235" s="107"/>
      <c r="H1235" s="107"/>
      <c r="I1235" s="107"/>
      <c r="J1235" s="105"/>
      <c r="K1235" s="105"/>
      <c r="L1235" s="105"/>
      <c r="M1235" s="105"/>
      <c r="N1235" s="105"/>
      <c r="O1235" s="105"/>
      <c r="P1235" s="105"/>
      <c r="Q1235" s="105"/>
      <c r="R1235" s="105"/>
      <c r="S1235" s="106"/>
      <c r="T1235" s="105"/>
    </row>
    <row r="1236" spans="7:20" ht="19.95" customHeight="1">
      <c r="G1236" s="107"/>
      <c r="H1236" s="107"/>
      <c r="I1236" s="107"/>
      <c r="J1236" s="105"/>
      <c r="K1236" s="105"/>
      <c r="L1236" s="105"/>
      <c r="M1236" s="105"/>
      <c r="N1236" s="105"/>
      <c r="O1236" s="105"/>
      <c r="P1236" s="105"/>
      <c r="Q1236" s="105"/>
      <c r="R1236" s="105"/>
      <c r="S1236" s="106"/>
      <c r="T1236" s="105"/>
    </row>
    <row r="1237" spans="7:20" ht="19.95" customHeight="1">
      <c r="G1237" s="107"/>
      <c r="H1237" s="107"/>
      <c r="I1237" s="107"/>
      <c r="J1237" s="105"/>
      <c r="K1237" s="105"/>
      <c r="L1237" s="105"/>
      <c r="M1237" s="105"/>
      <c r="N1237" s="105"/>
      <c r="O1237" s="105"/>
      <c r="P1237" s="105"/>
      <c r="Q1237" s="105"/>
      <c r="R1237" s="105"/>
      <c r="S1237" s="106"/>
      <c r="T1237" s="105"/>
    </row>
    <row r="1238" spans="7:20" ht="19.95" customHeight="1">
      <c r="G1238" s="107"/>
      <c r="H1238" s="107"/>
      <c r="I1238" s="107"/>
      <c r="J1238" s="105"/>
      <c r="K1238" s="105"/>
      <c r="L1238" s="105"/>
      <c r="M1238" s="105"/>
      <c r="N1238" s="105"/>
      <c r="O1238" s="105"/>
      <c r="P1238" s="105"/>
      <c r="Q1238" s="105"/>
      <c r="R1238" s="105"/>
      <c r="S1238" s="106"/>
      <c r="T1238" s="105"/>
    </row>
    <row r="1239" spans="7:20" ht="19.95" customHeight="1">
      <c r="G1239" s="107"/>
      <c r="H1239" s="107"/>
      <c r="I1239" s="107"/>
      <c r="J1239" s="105"/>
      <c r="K1239" s="105"/>
      <c r="L1239" s="105"/>
      <c r="M1239" s="105"/>
      <c r="N1239" s="105"/>
      <c r="O1239" s="105"/>
      <c r="P1239" s="105"/>
      <c r="Q1239" s="105"/>
      <c r="R1239" s="105"/>
      <c r="S1239" s="106"/>
      <c r="T1239" s="105"/>
    </row>
    <row r="1240" spans="7:20" ht="19.95" customHeight="1">
      <c r="G1240" s="107"/>
      <c r="H1240" s="107"/>
      <c r="I1240" s="107"/>
      <c r="J1240" s="105"/>
      <c r="K1240" s="105"/>
      <c r="L1240" s="105"/>
      <c r="M1240" s="105"/>
      <c r="N1240" s="105"/>
      <c r="O1240" s="105"/>
      <c r="P1240" s="105"/>
      <c r="Q1240" s="105"/>
      <c r="R1240" s="105"/>
      <c r="S1240" s="106"/>
      <c r="T1240" s="105"/>
    </row>
    <row r="1241" spans="7:20" ht="19.95" customHeight="1">
      <c r="G1241" s="107"/>
      <c r="H1241" s="107"/>
      <c r="I1241" s="107"/>
      <c r="J1241" s="105"/>
      <c r="K1241" s="105"/>
      <c r="L1241" s="105"/>
      <c r="M1241" s="105"/>
      <c r="N1241" s="105"/>
      <c r="O1241" s="105"/>
      <c r="P1241" s="105"/>
      <c r="Q1241" s="105"/>
      <c r="R1241" s="105"/>
      <c r="S1241" s="106"/>
      <c r="T1241" s="105"/>
    </row>
    <row r="1242" spans="7:20" ht="19.95" customHeight="1">
      <c r="G1242" s="107"/>
      <c r="H1242" s="107"/>
      <c r="I1242" s="107"/>
      <c r="J1242" s="105"/>
      <c r="K1242" s="105"/>
      <c r="L1242" s="105"/>
      <c r="M1242" s="105"/>
      <c r="N1242" s="105"/>
      <c r="O1242" s="105"/>
      <c r="P1242" s="105"/>
      <c r="Q1242" s="105"/>
      <c r="R1242" s="105"/>
      <c r="S1242" s="106"/>
      <c r="T1242" s="105"/>
    </row>
    <row r="1243" spans="7:20" ht="19.95" customHeight="1">
      <c r="G1243" s="107"/>
      <c r="H1243" s="107"/>
      <c r="I1243" s="107"/>
      <c r="J1243" s="105"/>
      <c r="K1243" s="105"/>
      <c r="L1243" s="105"/>
      <c r="M1243" s="105"/>
      <c r="N1243" s="105"/>
      <c r="O1243" s="105"/>
      <c r="P1243" s="105"/>
      <c r="Q1243" s="105"/>
      <c r="R1243" s="105"/>
      <c r="S1243" s="106"/>
      <c r="T1243" s="105"/>
    </row>
    <row r="1244" spans="7:20" ht="19.95" customHeight="1">
      <c r="G1244" s="107"/>
      <c r="H1244" s="107"/>
      <c r="I1244" s="107"/>
      <c r="J1244" s="105"/>
      <c r="K1244" s="105"/>
      <c r="L1244" s="105"/>
      <c r="M1244" s="105"/>
      <c r="N1244" s="105"/>
      <c r="O1244" s="105"/>
      <c r="P1244" s="105"/>
      <c r="Q1244" s="105"/>
      <c r="R1244" s="105"/>
      <c r="S1244" s="106"/>
      <c r="T1244" s="105"/>
    </row>
    <row r="1245" spans="7:20" ht="19.95" customHeight="1">
      <c r="G1245" s="107"/>
      <c r="H1245" s="107"/>
      <c r="I1245" s="107"/>
      <c r="J1245" s="105"/>
      <c r="K1245" s="105"/>
      <c r="L1245" s="105"/>
      <c r="M1245" s="105"/>
      <c r="N1245" s="105"/>
      <c r="O1245" s="105"/>
      <c r="P1245" s="105"/>
      <c r="Q1245" s="105"/>
      <c r="R1245" s="105"/>
      <c r="S1245" s="106"/>
      <c r="T1245" s="105"/>
    </row>
    <row r="1246" spans="7:20" ht="19.95" customHeight="1">
      <c r="G1246" s="107"/>
      <c r="H1246" s="107"/>
      <c r="I1246" s="107"/>
      <c r="J1246" s="105"/>
      <c r="K1246" s="105"/>
      <c r="L1246" s="105"/>
      <c r="M1246" s="105"/>
      <c r="N1246" s="105"/>
      <c r="O1246" s="105"/>
      <c r="P1246" s="105"/>
      <c r="Q1246" s="105"/>
      <c r="R1246" s="105"/>
      <c r="S1246" s="106"/>
      <c r="T1246" s="105"/>
    </row>
    <row r="1247" spans="7:20" ht="19.95" customHeight="1">
      <c r="G1247" s="107"/>
      <c r="H1247" s="107"/>
      <c r="I1247" s="107"/>
      <c r="J1247" s="105"/>
      <c r="K1247" s="105"/>
      <c r="L1247" s="105"/>
      <c r="M1247" s="105"/>
      <c r="N1247" s="105"/>
      <c r="O1247" s="105"/>
      <c r="P1247" s="105"/>
      <c r="Q1247" s="105"/>
      <c r="R1247" s="105"/>
      <c r="S1247" s="106"/>
      <c r="T1247" s="105"/>
    </row>
    <row r="1248" spans="7:20" ht="19.95" customHeight="1">
      <c r="G1248" s="107"/>
      <c r="H1248" s="107"/>
      <c r="I1248" s="107"/>
      <c r="J1248" s="105"/>
      <c r="K1248" s="105"/>
      <c r="L1248" s="105"/>
      <c r="M1248" s="105"/>
      <c r="N1248" s="105"/>
      <c r="O1248" s="105"/>
      <c r="P1248" s="105"/>
      <c r="Q1248" s="105"/>
      <c r="R1248" s="105"/>
      <c r="S1248" s="106"/>
      <c r="T1248" s="105"/>
    </row>
    <row r="1249" spans="1:20" ht="19.95" customHeight="1">
      <c r="A1249" s="79" t="e">
        <f>IF(#REF!=0,"",1)</f>
        <v>#REF!</v>
      </c>
      <c r="G1249" s="107"/>
      <c r="H1249" s="107"/>
      <c r="I1249" s="107"/>
      <c r="J1249" s="105"/>
      <c r="K1249" s="105"/>
      <c r="L1249" s="105"/>
      <c r="M1249" s="105"/>
      <c r="N1249" s="105"/>
      <c r="O1249" s="105"/>
      <c r="P1249" s="105"/>
      <c r="Q1249" s="105"/>
      <c r="R1249" s="105"/>
      <c r="S1249" s="106"/>
      <c r="T1249" s="105"/>
    </row>
    <row r="1250" spans="1:20" ht="19.95" customHeight="1">
      <c r="A1250" s="79" t="e">
        <f>IF(#REF!=0,"",1)</f>
        <v>#REF!</v>
      </c>
      <c r="G1250" s="107"/>
      <c r="H1250" s="107"/>
      <c r="I1250" s="107"/>
      <c r="J1250" s="105"/>
      <c r="K1250" s="105"/>
      <c r="L1250" s="105"/>
      <c r="M1250" s="105"/>
      <c r="N1250" s="105"/>
      <c r="O1250" s="105"/>
      <c r="P1250" s="105"/>
      <c r="Q1250" s="105"/>
      <c r="R1250" s="105"/>
      <c r="S1250" s="106"/>
      <c r="T1250" s="105"/>
    </row>
    <row r="1251" spans="1:20" ht="19.95" customHeight="1">
      <c r="A1251" s="79" t="e">
        <f>IF(#REF!=0,"",1)</f>
        <v>#REF!</v>
      </c>
      <c r="G1251" s="107"/>
      <c r="H1251" s="107"/>
      <c r="I1251" s="107"/>
      <c r="J1251" s="105"/>
      <c r="K1251" s="105"/>
      <c r="L1251" s="105"/>
      <c r="M1251" s="105"/>
      <c r="N1251" s="105"/>
      <c r="O1251" s="105"/>
      <c r="P1251" s="105"/>
      <c r="Q1251" s="105"/>
      <c r="R1251" s="105"/>
      <c r="S1251" s="106"/>
      <c r="T1251" s="105"/>
    </row>
    <row r="1252" spans="1:20" ht="19.95" customHeight="1">
      <c r="A1252" s="79" t="e">
        <f>IF(#REF!=0,"",1)</f>
        <v>#REF!</v>
      </c>
      <c r="G1252" s="107"/>
      <c r="H1252" s="107"/>
      <c r="I1252" s="107"/>
      <c r="J1252" s="105"/>
      <c r="K1252" s="105"/>
      <c r="L1252" s="105"/>
      <c r="M1252" s="105"/>
      <c r="N1252" s="105"/>
      <c r="O1252" s="105"/>
      <c r="P1252" s="105"/>
      <c r="Q1252" s="105"/>
      <c r="R1252" s="105"/>
      <c r="S1252" s="106"/>
      <c r="T1252" s="105"/>
    </row>
    <row r="1253" spans="1:20" ht="19.95" customHeight="1">
      <c r="A1253" s="79" t="e">
        <f>IF(#REF!=0,"",1)</f>
        <v>#REF!</v>
      </c>
      <c r="G1253" s="107"/>
      <c r="H1253" s="107"/>
      <c r="I1253" s="107"/>
      <c r="J1253" s="105"/>
      <c r="K1253" s="105"/>
      <c r="L1253" s="105"/>
      <c r="M1253" s="105"/>
      <c r="N1253" s="105"/>
      <c r="O1253" s="105"/>
      <c r="P1253" s="105"/>
      <c r="Q1253" s="105"/>
      <c r="R1253" s="105"/>
      <c r="S1253" s="106"/>
      <c r="T1253" s="105"/>
    </row>
    <row r="1254" spans="1:20" ht="19.95" customHeight="1">
      <c r="A1254" s="79" t="e">
        <f>IF(#REF!=0,"",1)</f>
        <v>#REF!</v>
      </c>
      <c r="G1254" s="107"/>
      <c r="H1254" s="107"/>
      <c r="I1254" s="107"/>
      <c r="J1254" s="105"/>
      <c r="K1254" s="105"/>
      <c r="L1254" s="105"/>
      <c r="M1254" s="105"/>
      <c r="N1254" s="105"/>
      <c r="O1254" s="105"/>
      <c r="P1254" s="105"/>
      <c r="Q1254" s="105"/>
      <c r="R1254" s="105"/>
      <c r="S1254" s="106"/>
      <c r="T1254" s="105"/>
    </row>
    <row r="1255" spans="1:20" ht="19.95" customHeight="1">
      <c r="A1255" s="79" t="e">
        <f>IF(#REF!=0,"",1)</f>
        <v>#REF!</v>
      </c>
      <c r="G1255" s="107"/>
      <c r="H1255" s="107"/>
      <c r="I1255" s="107"/>
      <c r="J1255" s="105"/>
      <c r="K1255" s="105"/>
      <c r="L1255" s="105"/>
      <c r="M1255" s="105"/>
      <c r="N1255" s="105"/>
      <c r="O1255" s="105"/>
      <c r="P1255" s="105"/>
      <c r="Q1255" s="105"/>
      <c r="R1255" s="105"/>
      <c r="S1255" s="106"/>
      <c r="T1255" s="105"/>
    </row>
    <row r="1256" spans="1:20" ht="19.95" customHeight="1">
      <c r="A1256" s="79" t="e">
        <f>IF(#REF!=0,"",1)</f>
        <v>#REF!</v>
      </c>
      <c r="G1256" s="107"/>
      <c r="H1256" s="107"/>
      <c r="I1256" s="107"/>
      <c r="J1256" s="105"/>
      <c r="K1256" s="105"/>
      <c r="L1256" s="105"/>
      <c r="M1256" s="105"/>
      <c r="N1256" s="105"/>
      <c r="O1256" s="105"/>
      <c r="P1256" s="105"/>
      <c r="Q1256" s="105"/>
      <c r="R1256" s="105"/>
      <c r="S1256" s="106"/>
      <c r="T1256" s="105"/>
    </row>
    <row r="1257" spans="1:20" ht="19.95" customHeight="1">
      <c r="A1257" s="79" t="e">
        <f>IF(#REF!=0,"",1)</f>
        <v>#REF!</v>
      </c>
      <c r="G1257" s="107"/>
      <c r="H1257" s="107"/>
      <c r="I1257" s="107"/>
      <c r="J1257" s="105"/>
      <c r="K1257" s="105"/>
      <c r="L1257" s="105"/>
      <c r="M1257" s="105"/>
      <c r="N1257" s="105"/>
      <c r="O1257" s="105"/>
      <c r="P1257" s="105"/>
      <c r="Q1257" s="105"/>
      <c r="R1257" s="105"/>
      <c r="S1257" s="106"/>
      <c r="T1257" s="105"/>
    </row>
    <row r="1258" spans="1:20" ht="19.95" customHeight="1">
      <c r="A1258" s="79" t="e">
        <f>IF(#REF!=0,"",1)</f>
        <v>#REF!</v>
      </c>
      <c r="G1258" s="107"/>
      <c r="H1258" s="107"/>
      <c r="I1258" s="107"/>
      <c r="J1258" s="105"/>
      <c r="K1258" s="105"/>
      <c r="L1258" s="105"/>
      <c r="M1258" s="105"/>
      <c r="N1258" s="105"/>
      <c r="O1258" s="105"/>
      <c r="P1258" s="105"/>
      <c r="Q1258" s="105"/>
      <c r="R1258" s="105"/>
      <c r="S1258" s="106"/>
      <c r="T1258" s="105"/>
    </row>
    <row r="1259" spans="1:20" ht="19.95" customHeight="1">
      <c r="A1259" s="79" t="e">
        <f>IF(#REF!=0,"",1)</f>
        <v>#REF!</v>
      </c>
      <c r="G1259" s="107"/>
      <c r="H1259" s="107"/>
      <c r="I1259" s="107"/>
      <c r="J1259" s="105"/>
      <c r="K1259" s="105"/>
      <c r="L1259" s="105"/>
      <c r="M1259" s="105"/>
      <c r="N1259" s="105"/>
      <c r="O1259" s="105"/>
      <c r="P1259" s="105"/>
      <c r="Q1259" s="105"/>
      <c r="R1259" s="105"/>
      <c r="S1259" s="106"/>
      <c r="T1259" s="105"/>
    </row>
    <row r="1260" spans="1:20" ht="19.95" customHeight="1">
      <c r="A1260" s="79" t="e">
        <f>IF(#REF!=0,"",1)</f>
        <v>#REF!</v>
      </c>
      <c r="G1260" s="107"/>
      <c r="H1260" s="107"/>
      <c r="I1260" s="107"/>
      <c r="J1260" s="105"/>
      <c r="K1260" s="105"/>
      <c r="L1260" s="105"/>
      <c r="M1260" s="105"/>
      <c r="N1260" s="105"/>
      <c r="O1260" s="105"/>
      <c r="P1260" s="105"/>
      <c r="Q1260" s="105"/>
      <c r="R1260" s="105"/>
      <c r="S1260" s="106"/>
      <c r="T1260" s="105"/>
    </row>
    <row r="1261" spans="1:20" ht="19.95" customHeight="1">
      <c r="A1261" s="79" t="e">
        <f>IF(#REF!=0,"",1)</f>
        <v>#REF!</v>
      </c>
      <c r="G1261" s="107"/>
      <c r="H1261" s="107"/>
      <c r="I1261" s="107"/>
      <c r="J1261" s="105"/>
      <c r="K1261" s="105"/>
      <c r="L1261" s="105"/>
      <c r="M1261" s="105"/>
      <c r="N1261" s="105"/>
      <c r="O1261" s="105"/>
      <c r="P1261" s="105"/>
      <c r="Q1261" s="105"/>
      <c r="R1261" s="105"/>
      <c r="S1261" s="106"/>
      <c r="T1261" s="105"/>
    </row>
    <row r="1262" spans="1:20" ht="19.95" customHeight="1">
      <c r="A1262" s="79" t="e">
        <f>IF(#REF!=0,"",1)</f>
        <v>#REF!</v>
      </c>
      <c r="G1262" s="107"/>
      <c r="H1262" s="107"/>
      <c r="I1262" s="107"/>
      <c r="J1262" s="105"/>
      <c r="K1262" s="105"/>
      <c r="L1262" s="105"/>
      <c r="M1262" s="105"/>
      <c r="N1262" s="105"/>
      <c r="O1262" s="105"/>
      <c r="P1262" s="105"/>
      <c r="Q1262" s="105"/>
      <c r="R1262" s="105"/>
      <c r="S1262" s="106"/>
      <c r="T1262" s="105"/>
    </row>
    <row r="1263" spans="1:20" ht="19.95" customHeight="1">
      <c r="A1263" s="79" t="e">
        <f>IF(#REF!=0,"",1)</f>
        <v>#REF!</v>
      </c>
      <c r="G1263" s="107"/>
      <c r="H1263" s="107"/>
      <c r="I1263" s="107"/>
      <c r="J1263" s="105"/>
      <c r="K1263" s="105"/>
      <c r="L1263" s="105"/>
      <c r="M1263" s="105"/>
      <c r="N1263" s="105"/>
      <c r="O1263" s="105"/>
      <c r="P1263" s="105"/>
      <c r="Q1263" s="105"/>
      <c r="R1263" s="105"/>
      <c r="S1263" s="106"/>
      <c r="T1263" s="105"/>
    </row>
    <row r="1264" spans="1:20" ht="19.95" customHeight="1">
      <c r="A1264" s="79" t="e">
        <f>IF(#REF!=0,"",1)</f>
        <v>#REF!</v>
      </c>
      <c r="G1264" s="107"/>
      <c r="H1264" s="107"/>
      <c r="I1264" s="107"/>
      <c r="J1264" s="105"/>
      <c r="K1264" s="105"/>
      <c r="L1264" s="105"/>
      <c r="M1264" s="105"/>
      <c r="N1264" s="105"/>
      <c r="O1264" s="105"/>
      <c r="P1264" s="105"/>
      <c r="Q1264" s="105"/>
      <c r="R1264" s="105"/>
      <c r="S1264" s="106"/>
      <c r="T1264" s="105"/>
    </row>
    <row r="1265" spans="1:20" ht="19.95" customHeight="1">
      <c r="A1265" s="79" t="e">
        <f>IF(#REF!=0,"",1)</f>
        <v>#REF!</v>
      </c>
      <c r="G1265" s="107"/>
      <c r="H1265" s="107"/>
      <c r="I1265" s="107"/>
      <c r="J1265" s="105"/>
      <c r="K1265" s="105"/>
      <c r="L1265" s="105"/>
      <c r="M1265" s="105"/>
      <c r="N1265" s="105"/>
      <c r="O1265" s="105"/>
      <c r="P1265" s="105"/>
      <c r="Q1265" s="105"/>
      <c r="R1265" s="105"/>
      <c r="S1265" s="106"/>
      <c r="T1265" s="105"/>
    </row>
    <row r="1266" spans="1:20" ht="19.95" customHeight="1">
      <c r="A1266" s="79" t="e">
        <f>IF(#REF!=0,"",1)</f>
        <v>#REF!</v>
      </c>
      <c r="G1266" s="107"/>
      <c r="H1266" s="107"/>
      <c r="I1266" s="107"/>
      <c r="J1266" s="105"/>
      <c r="K1266" s="105"/>
      <c r="L1266" s="105"/>
      <c r="M1266" s="105"/>
      <c r="N1266" s="105"/>
      <c r="O1266" s="105"/>
      <c r="P1266" s="105"/>
      <c r="Q1266" s="105"/>
      <c r="R1266" s="105"/>
      <c r="S1266" s="106"/>
      <c r="T1266" s="105"/>
    </row>
    <row r="1267" spans="1:20" ht="19.95" customHeight="1">
      <c r="A1267" s="79" t="e">
        <f>IF(#REF!=0,"",1)</f>
        <v>#REF!</v>
      </c>
      <c r="G1267" s="107"/>
      <c r="H1267" s="107"/>
      <c r="I1267" s="107"/>
      <c r="J1267" s="105"/>
      <c r="K1267" s="105"/>
      <c r="L1267" s="105"/>
      <c r="M1267" s="105"/>
      <c r="N1267" s="105"/>
      <c r="O1267" s="105"/>
      <c r="P1267" s="105"/>
      <c r="Q1267" s="105"/>
      <c r="R1267" s="105"/>
      <c r="S1267" s="106"/>
      <c r="T1267" s="105"/>
    </row>
    <row r="1268" spans="1:20" ht="19.95" customHeight="1">
      <c r="A1268" s="79" t="e">
        <f>IF(#REF!=0,"",1)</f>
        <v>#REF!</v>
      </c>
      <c r="G1268" s="107"/>
      <c r="H1268" s="107"/>
      <c r="I1268" s="107"/>
      <c r="J1268" s="105"/>
      <c r="K1268" s="105"/>
      <c r="L1268" s="105"/>
      <c r="M1268" s="105"/>
      <c r="N1268" s="105"/>
      <c r="O1268" s="105"/>
      <c r="P1268" s="105"/>
      <c r="Q1268" s="105"/>
      <c r="R1268" s="105"/>
      <c r="S1268" s="106"/>
      <c r="T1268" s="105"/>
    </row>
    <row r="1269" spans="1:20" ht="19.95" customHeight="1">
      <c r="A1269" s="79" t="e">
        <f>IF(#REF!=0,"",1)</f>
        <v>#REF!</v>
      </c>
      <c r="G1269" s="107"/>
      <c r="H1269" s="107"/>
      <c r="I1269" s="107"/>
      <c r="J1269" s="105"/>
      <c r="K1269" s="105"/>
      <c r="L1269" s="105"/>
      <c r="M1269" s="105"/>
      <c r="N1269" s="105"/>
      <c r="O1269" s="105"/>
      <c r="P1269" s="105"/>
      <c r="Q1269" s="105"/>
      <c r="R1269" s="105"/>
      <c r="S1269" s="106"/>
      <c r="T1269" s="105"/>
    </row>
    <row r="1270" spans="1:20" ht="19.95" customHeight="1">
      <c r="A1270" s="79" t="e">
        <f>IF(#REF!=0,"",1)</f>
        <v>#REF!</v>
      </c>
      <c r="G1270" s="107"/>
      <c r="H1270" s="107"/>
      <c r="I1270" s="107"/>
      <c r="J1270" s="105"/>
      <c r="K1270" s="105"/>
      <c r="L1270" s="105"/>
      <c r="M1270" s="105"/>
      <c r="N1270" s="105"/>
      <c r="O1270" s="105"/>
      <c r="P1270" s="105"/>
      <c r="Q1270" s="105"/>
      <c r="R1270" s="105"/>
      <c r="S1270" s="106"/>
      <c r="T1270" s="105"/>
    </row>
    <row r="1271" spans="1:20" ht="19.95" customHeight="1">
      <c r="A1271" s="79" t="e">
        <f>IF(#REF!=0,"",1)</f>
        <v>#REF!</v>
      </c>
      <c r="G1271" s="107"/>
      <c r="H1271" s="107"/>
      <c r="I1271" s="107"/>
      <c r="J1271" s="105"/>
      <c r="K1271" s="105"/>
      <c r="L1271" s="105"/>
      <c r="M1271" s="105"/>
      <c r="N1271" s="105"/>
      <c r="O1271" s="105"/>
      <c r="P1271" s="105"/>
      <c r="Q1271" s="105"/>
      <c r="R1271" s="105"/>
      <c r="S1271" s="106"/>
      <c r="T1271" s="105"/>
    </row>
    <row r="1272" spans="1:20" ht="19.95" customHeight="1">
      <c r="A1272" s="79" t="e">
        <f>IF(#REF!=0,"",1)</f>
        <v>#REF!</v>
      </c>
      <c r="G1272" s="107"/>
      <c r="H1272" s="107"/>
      <c r="I1272" s="107"/>
      <c r="J1272" s="105"/>
      <c r="K1272" s="105"/>
      <c r="L1272" s="105"/>
      <c r="M1272" s="105"/>
      <c r="N1272" s="105"/>
      <c r="O1272" s="105"/>
      <c r="P1272" s="105"/>
      <c r="Q1272" s="105"/>
      <c r="R1272" s="105"/>
      <c r="S1272" s="106"/>
      <c r="T1272" s="105"/>
    </row>
    <row r="1273" spans="1:20" ht="19.95" customHeight="1">
      <c r="A1273" s="79" t="e">
        <f>IF(#REF!=0,"",1)</f>
        <v>#REF!</v>
      </c>
      <c r="G1273" s="107"/>
      <c r="H1273" s="107"/>
      <c r="I1273" s="107"/>
      <c r="J1273" s="105"/>
      <c r="K1273" s="105"/>
      <c r="L1273" s="105"/>
      <c r="M1273" s="105"/>
      <c r="N1273" s="105"/>
      <c r="O1273" s="105"/>
      <c r="P1273" s="105"/>
      <c r="Q1273" s="105"/>
      <c r="R1273" s="105"/>
      <c r="S1273" s="106"/>
      <c r="T1273" s="105"/>
    </row>
    <row r="1274" spans="1:20" ht="19.95" customHeight="1">
      <c r="A1274" s="79" t="e">
        <f>IF(#REF!=0,"",1)</f>
        <v>#REF!</v>
      </c>
      <c r="G1274" s="107"/>
      <c r="H1274" s="107"/>
      <c r="I1274" s="107"/>
      <c r="J1274" s="105"/>
      <c r="K1274" s="105"/>
      <c r="L1274" s="105"/>
      <c r="M1274" s="105"/>
      <c r="N1274" s="105"/>
      <c r="O1274" s="105"/>
      <c r="P1274" s="105"/>
      <c r="Q1274" s="105"/>
      <c r="R1274" s="105"/>
      <c r="S1274" s="106"/>
      <c r="T1274" s="105"/>
    </row>
    <row r="1275" spans="1:20" ht="19.95" customHeight="1">
      <c r="A1275" s="79" t="e">
        <f>IF(#REF!=0,"",1)</f>
        <v>#REF!</v>
      </c>
      <c r="G1275" s="107"/>
      <c r="H1275" s="107"/>
      <c r="I1275" s="107"/>
      <c r="J1275" s="105"/>
      <c r="K1275" s="105"/>
      <c r="L1275" s="105"/>
      <c r="M1275" s="105"/>
      <c r="N1275" s="105"/>
      <c r="O1275" s="105"/>
      <c r="P1275" s="105"/>
      <c r="Q1275" s="105"/>
      <c r="R1275" s="105"/>
      <c r="S1275" s="106"/>
      <c r="T1275" s="105"/>
    </row>
    <row r="1276" spans="1:20" ht="19.95" customHeight="1">
      <c r="A1276" s="79" t="e">
        <f>IF(#REF!=0,"",1)</f>
        <v>#REF!</v>
      </c>
      <c r="G1276" s="107"/>
      <c r="H1276" s="107"/>
      <c r="I1276" s="107"/>
      <c r="J1276" s="105"/>
      <c r="K1276" s="105"/>
      <c r="L1276" s="105"/>
      <c r="M1276" s="105"/>
      <c r="N1276" s="105"/>
      <c r="O1276" s="105"/>
      <c r="P1276" s="105"/>
      <c r="Q1276" s="105"/>
      <c r="R1276" s="105"/>
      <c r="S1276" s="106"/>
      <c r="T1276" s="105"/>
    </row>
    <row r="1277" spans="1:20" ht="19.95" customHeight="1">
      <c r="A1277" s="79" t="e">
        <f>IF(#REF!=0,"",1)</f>
        <v>#REF!</v>
      </c>
      <c r="G1277" s="107"/>
      <c r="H1277" s="107"/>
      <c r="I1277" s="107"/>
      <c r="J1277" s="105"/>
      <c r="K1277" s="105"/>
      <c r="L1277" s="105"/>
      <c r="M1277" s="105"/>
      <c r="N1277" s="105"/>
      <c r="O1277" s="105"/>
      <c r="P1277" s="105"/>
      <c r="Q1277" s="105"/>
      <c r="R1277" s="105"/>
      <c r="S1277" s="106"/>
      <c r="T1277" s="105"/>
    </row>
    <row r="1278" spans="1:20" ht="19.95" customHeight="1">
      <c r="A1278" s="79" t="e">
        <f>IF(#REF!=0,"",1)</f>
        <v>#REF!</v>
      </c>
      <c r="G1278" s="107"/>
      <c r="H1278" s="107"/>
      <c r="I1278" s="107"/>
      <c r="J1278" s="105"/>
      <c r="K1278" s="105"/>
      <c r="L1278" s="105"/>
      <c r="M1278" s="105"/>
      <c r="N1278" s="105"/>
      <c r="O1278" s="105"/>
      <c r="P1278" s="105"/>
      <c r="Q1278" s="105"/>
      <c r="R1278" s="105"/>
      <c r="S1278" s="106"/>
      <c r="T1278" s="105"/>
    </row>
    <row r="1279" spans="1:20" ht="19.95" customHeight="1">
      <c r="A1279" s="79" t="e">
        <f>IF(#REF!=0,"",1)</f>
        <v>#REF!</v>
      </c>
      <c r="G1279" s="107"/>
      <c r="H1279" s="107"/>
      <c r="I1279" s="107"/>
      <c r="J1279" s="105"/>
      <c r="K1279" s="105"/>
      <c r="L1279" s="105"/>
      <c r="M1279" s="105"/>
      <c r="N1279" s="105"/>
      <c r="O1279" s="105"/>
      <c r="P1279" s="105"/>
      <c r="Q1279" s="105"/>
      <c r="R1279" s="105"/>
      <c r="S1279" s="106"/>
      <c r="T1279" s="105"/>
    </row>
    <row r="1280" spans="1:20" ht="19.95" customHeight="1">
      <c r="A1280" s="79" t="e">
        <f>IF(#REF!=0,"",1)</f>
        <v>#REF!</v>
      </c>
      <c r="G1280" s="107"/>
      <c r="H1280" s="107"/>
      <c r="I1280" s="107"/>
      <c r="J1280" s="105"/>
      <c r="K1280" s="105"/>
      <c r="L1280" s="105"/>
      <c r="M1280" s="105"/>
      <c r="N1280" s="105"/>
      <c r="O1280" s="105"/>
      <c r="P1280" s="105"/>
      <c r="Q1280" s="105"/>
      <c r="R1280" s="105"/>
      <c r="S1280" s="106"/>
      <c r="T1280" s="105"/>
    </row>
    <row r="1281" spans="1:20" ht="19.95" customHeight="1">
      <c r="A1281" s="79" t="e">
        <f>IF(#REF!=0,"",1)</f>
        <v>#REF!</v>
      </c>
      <c r="G1281" s="107"/>
      <c r="H1281" s="107"/>
      <c r="I1281" s="107"/>
      <c r="J1281" s="105"/>
      <c r="K1281" s="105"/>
      <c r="L1281" s="105"/>
      <c r="M1281" s="105"/>
      <c r="N1281" s="105"/>
      <c r="O1281" s="105"/>
      <c r="P1281" s="105"/>
      <c r="Q1281" s="105"/>
      <c r="R1281" s="105"/>
      <c r="S1281" s="106"/>
      <c r="T1281" s="105"/>
    </row>
    <row r="1282" spans="1:20" ht="19.95" customHeight="1">
      <c r="A1282" s="79" t="e">
        <f>IF(#REF!=0,"",1)</f>
        <v>#REF!</v>
      </c>
      <c r="G1282" s="107"/>
      <c r="H1282" s="107"/>
      <c r="I1282" s="107"/>
      <c r="J1282" s="105"/>
      <c r="K1282" s="105"/>
      <c r="L1282" s="105"/>
      <c r="M1282" s="105"/>
      <c r="N1282" s="105"/>
      <c r="O1282" s="105"/>
      <c r="P1282" s="105"/>
      <c r="Q1282" s="105"/>
      <c r="R1282" s="105"/>
      <c r="S1282" s="106"/>
      <c r="T1282" s="105"/>
    </row>
    <row r="1283" spans="1:20" ht="19.95" customHeight="1">
      <c r="A1283" s="79" t="e">
        <f>IF(#REF!=0,"",1)</f>
        <v>#REF!</v>
      </c>
      <c r="G1283" s="107"/>
      <c r="H1283" s="107"/>
      <c r="I1283" s="107"/>
      <c r="J1283" s="105"/>
      <c r="K1283" s="105"/>
      <c r="L1283" s="105"/>
      <c r="M1283" s="105"/>
      <c r="N1283" s="105"/>
      <c r="O1283" s="105"/>
      <c r="P1283" s="105"/>
      <c r="Q1283" s="105"/>
      <c r="R1283" s="105"/>
      <c r="S1283" s="106"/>
      <c r="T1283" s="105"/>
    </row>
    <row r="1284" spans="1:20" ht="19.95" customHeight="1">
      <c r="A1284" s="79" t="e">
        <f>IF(#REF!=0,"",1)</f>
        <v>#REF!</v>
      </c>
      <c r="G1284" s="107"/>
      <c r="H1284" s="107"/>
      <c r="I1284" s="107"/>
      <c r="J1284" s="105"/>
      <c r="K1284" s="105"/>
      <c r="L1284" s="105"/>
      <c r="M1284" s="105"/>
      <c r="N1284" s="105"/>
      <c r="O1284" s="105"/>
      <c r="P1284" s="105"/>
      <c r="Q1284" s="105"/>
      <c r="R1284" s="105"/>
      <c r="S1284" s="106"/>
      <c r="T1284" s="105"/>
    </row>
    <row r="1285" spans="1:20" ht="19.95" customHeight="1">
      <c r="A1285" s="79" t="e">
        <f>IF(#REF!=0,"",1)</f>
        <v>#REF!</v>
      </c>
      <c r="G1285" s="107"/>
      <c r="H1285" s="107"/>
      <c r="I1285" s="107"/>
      <c r="J1285" s="105"/>
      <c r="K1285" s="105"/>
      <c r="L1285" s="105"/>
      <c r="M1285" s="105"/>
      <c r="N1285" s="105"/>
      <c r="O1285" s="105"/>
      <c r="P1285" s="105"/>
      <c r="Q1285" s="105"/>
      <c r="R1285" s="105"/>
      <c r="S1285" s="106"/>
      <c r="T1285" s="105"/>
    </row>
    <row r="1286" spans="1:20" ht="19.95" customHeight="1">
      <c r="A1286" s="79" t="e">
        <f>IF(#REF!=0,"",1)</f>
        <v>#REF!</v>
      </c>
      <c r="G1286" s="107"/>
      <c r="H1286" s="107"/>
      <c r="I1286" s="107"/>
      <c r="J1286" s="105"/>
      <c r="K1286" s="105"/>
      <c r="L1286" s="105"/>
      <c r="M1286" s="105"/>
      <c r="N1286" s="105"/>
      <c r="O1286" s="105"/>
      <c r="P1286" s="105"/>
      <c r="Q1286" s="105"/>
      <c r="R1286" s="105"/>
      <c r="S1286" s="106"/>
      <c r="T1286" s="105"/>
    </row>
    <row r="1287" spans="1:20" ht="19.95" customHeight="1">
      <c r="A1287" s="79" t="e">
        <f>IF(#REF!=0,"",1)</f>
        <v>#REF!</v>
      </c>
      <c r="G1287" s="107"/>
      <c r="H1287" s="107"/>
      <c r="I1287" s="107"/>
      <c r="J1287" s="105"/>
      <c r="K1287" s="105"/>
      <c r="L1287" s="105"/>
      <c r="M1287" s="105"/>
      <c r="N1287" s="105"/>
      <c r="O1287" s="105"/>
      <c r="P1287" s="105"/>
      <c r="Q1287" s="105"/>
      <c r="R1287" s="105"/>
      <c r="S1287" s="106"/>
      <c r="T1287" s="105"/>
    </row>
    <row r="1288" spans="1:20" ht="19.95" customHeight="1">
      <c r="A1288" s="79" t="e">
        <f>IF(#REF!=0,"",1)</f>
        <v>#REF!</v>
      </c>
      <c r="G1288" s="107"/>
      <c r="H1288" s="107"/>
      <c r="I1288" s="107"/>
      <c r="J1288" s="105"/>
      <c r="K1288" s="105"/>
      <c r="L1288" s="105"/>
      <c r="M1288" s="105"/>
      <c r="N1288" s="105"/>
      <c r="O1288" s="105"/>
      <c r="P1288" s="105"/>
      <c r="Q1288" s="105"/>
      <c r="R1288" s="105"/>
      <c r="S1288" s="106"/>
      <c r="T1288" s="105"/>
    </row>
    <row r="1289" spans="1:20" ht="19.95" customHeight="1">
      <c r="A1289" s="79" t="e">
        <f>IF(#REF!=0,"",1)</f>
        <v>#REF!</v>
      </c>
      <c r="G1289" s="107"/>
      <c r="H1289" s="107"/>
      <c r="I1289" s="107"/>
      <c r="J1289" s="105"/>
      <c r="K1289" s="105"/>
      <c r="L1289" s="105"/>
      <c r="M1289" s="105"/>
      <c r="N1289" s="105"/>
      <c r="O1289" s="105"/>
      <c r="P1289" s="105"/>
      <c r="Q1289" s="105"/>
      <c r="R1289" s="105"/>
      <c r="S1289" s="106"/>
      <c r="T1289" s="105"/>
    </row>
    <row r="1290" spans="1:20" ht="19.95" customHeight="1">
      <c r="A1290" s="79" t="e">
        <f>IF(#REF!=0,"",1)</f>
        <v>#REF!</v>
      </c>
      <c r="G1290" s="107"/>
      <c r="H1290" s="107"/>
      <c r="I1290" s="107"/>
      <c r="J1290" s="105"/>
      <c r="K1290" s="105"/>
      <c r="L1290" s="105"/>
      <c r="M1290" s="105"/>
      <c r="N1290" s="105"/>
      <c r="O1290" s="105"/>
      <c r="P1290" s="105"/>
      <c r="Q1290" s="105"/>
      <c r="R1290" s="105"/>
      <c r="S1290" s="106"/>
      <c r="T1290" s="105"/>
    </row>
    <row r="1291" spans="1:20" ht="19.95" customHeight="1">
      <c r="A1291" s="79" t="e">
        <f>IF(#REF!=0,"",1)</f>
        <v>#REF!</v>
      </c>
      <c r="G1291" s="107"/>
      <c r="H1291" s="107"/>
      <c r="I1291" s="107"/>
      <c r="J1291" s="105"/>
      <c r="K1291" s="105"/>
      <c r="L1291" s="105"/>
      <c r="M1291" s="105"/>
      <c r="N1291" s="105"/>
      <c r="O1291" s="105"/>
      <c r="P1291" s="105"/>
      <c r="Q1291" s="105"/>
      <c r="R1291" s="105"/>
      <c r="S1291" s="106"/>
      <c r="T1291" s="105"/>
    </row>
    <row r="1292" spans="1:20" ht="19.95" customHeight="1">
      <c r="A1292" s="79" t="e">
        <f>IF(#REF!=0,"",1)</f>
        <v>#REF!</v>
      </c>
      <c r="G1292" s="107"/>
      <c r="H1292" s="107"/>
      <c r="I1292" s="107"/>
      <c r="J1292" s="105"/>
      <c r="K1292" s="105"/>
      <c r="L1292" s="105"/>
      <c r="M1292" s="105"/>
      <c r="N1292" s="105"/>
      <c r="O1292" s="105"/>
      <c r="P1292" s="105"/>
      <c r="Q1292" s="105"/>
      <c r="R1292" s="105"/>
      <c r="S1292" s="106"/>
      <c r="T1292" s="105"/>
    </row>
    <row r="1293" spans="1:20" ht="19.95" customHeight="1">
      <c r="A1293" s="79" t="e">
        <f>IF(#REF!=0,"",1)</f>
        <v>#REF!</v>
      </c>
      <c r="G1293" s="107"/>
      <c r="H1293" s="107"/>
      <c r="I1293" s="107"/>
      <c r="J1293" s="105"/>
      <c r="K1293" s="105"/>
      <c r="L1293" s="105"/>
      <c r="M1293" s="105"/>
      <c r="N1293" s="105"/>
      <c r="O1293" s="105"/>
      <c r="P1293" s="105"/>
      <c r="Q1293" s="105"/>
      <c r="R1293" s="105"/>
      <c r="S1293" s="106"/>
      <c r="T1293" s="105"/>
    </row>
    <row r="1294" spans="1:20" ht="19.95" customHeight="1">
      <c r="A1294" s="79" t="e">
        <f>IF(#REF!=0,"",1)</f>
        <v>#REF!</v>
      </c>
      <c r="G1294" s="107"/>
      <c r="H1294" s="107"/>
      <c r="I1294" s="107"/>
      <c r="J1294" s="105"/>
      <c r="K1294" s="105"/>
      <c r="L1294" s="105"/>
      <c r="M1294" s="105"/>
      <c r="N1294" s="105"/>
      <c r="O1294" s="105"/>
      <c r="P1294" s="105"/>
      <c r="Q1294" s="105"/>
      <c r="R1294" s="105"/>
      <c r="S1294" s="106"/>
      <c r="T1294" s="105"/>
    </row>
    <row r="1295" spans="1:20" ht="19.95" customHeight="1">
      <c r="A1295" s="79" t="e">
        <f>IF(#REF!=0,"",1)</f>
        <v>#REF!</v>
      </c>
      <c r="G1295" s="107"/>
      <c r="H1295" s="107"/>
      <c r="I1295" s="107"/>
      <c r="J1295" s="105"/>
      <c r="K1295" s="105"/>
      <c r="L1295" s="105"/>
      <c r="M1295" s="105"/>
      <c r="N1295" s="105"/>
      <c r="O1295" s="105"/>
      <c r="P1295" s="105"/>
      <c r="Q1295" s="105"/>
      <c r="R1295" s="105"/>
      <c r="S1295" s="106"/>
      <c r="T1295" s="105"/>
    </row>
    <row r="1296" spans="1:20" ht="19.95" customHeight="1">
      <c r="A1296" s="79" t="e">
        <f>IF(#REF!=0,"",1)</f>
        <v>#REF!</v>
      </c>
      <c r="G1296" s="107"/>
      <c r="H1296" s="107"/>
      <c r="I1296" s="107"/>
      <c r="J1296" s="105"/>
      <c r="K1296" s="105"/>
      <c r="L1296" s="105"/>
      <c r="M1296" s="105"/>
      <c r="N1296" s="105"/>
      <c r="O1296" s="105"/>
      <c r="P1296" s="105"/>
      <c r="Q1296" s="105"/>
      <c r="R1296" s="105"/>
      <c r="S1296" s="106"/>
      <c r="T1296" s="105"/>
    </row>
    <row r="1297" spans="1:20" ht="19.95" customHeight="1">
      <c r="A1297" s="79" t="e">
        <f>IF(#REF!=0,"",1)</f>
        <v>#REF!</v>
      </c>
      <c r="G1297" s="107"/>
      <c r="H1297" s="107"/>
      <c r="I1297" s="107"/>
      <c r="J1297" s="105"/>
      <c r="K1297" s="105"/>
      <c r="L1297" s="105"/>
      <c r="M1297" s="105"/>
      <c r="N1297" s="105"/>
      <c r="O1297" s="105"/>
      <c r="P1297" s="105"/>
      <c r="Q1297" s="105"/>
      <c r="R1297" s="105"/>
      <c r="S1297" s="106"/>
      <c r="T1297" s="105"/>
    </row>
    <row r="1298" spans="1:20" ht="19.95" customHeight="1">
      <c r="A1298" s="79" t="e">
        <f>IF(#REF!=0,"",1)</f>
        <v>#REF!</v>
      </c>
      <c r="G1298" s="107"/>
      <c r="H1298" s="107"/>
      <c r="I1298" s="107"/>
      <c r="J1298" s="105"/>
      <c r="K1298" s="105"/>
      <c r="L1298" s="105"/>
      <c r="M1298" s="105"/>
      <c r="N1298" s="105"/>
      <c r="O1298" s="105"/>
      <c r="P1298" s="105"/>
      <c r="Q1298" s="105"/>
      <c r="R1298" s="105"/>
      <c r="S1298" s="106"/>
      <c r="T1298" s="105"/>
    </row>
    <row r="1299" spans="1:20" ht="19.95" customHeight="1">
      <c r="A1299" s="79" t="e">
        <f>IF(#REF!=0,"",1)</f>
        <v>#REF!</v>
      </c>
      <c r="G1299" s="107"/>
      <c r="H1299" s="107"/>
      <c r="I1299" s="107"/>
      <c r="J1299" s="105"/>
      <c r="K1299" s="105"/>
      <c r="L1299" s="105"/>
      <c r="M1299" s="105"/>
      <c r="N1299" s="105"/>
      <c r="O1299" s="105"/>
      <c r="P1299" s="105"/>
      <c r="Q1299" s="105"/>
      <c r="R1299" s="105"/>
      <c r="S1299" s="106"/>
      <c r="T1299" s="105"/>
    </row>
    <row r="1300" spans="1:20" ht="19.95" customHeight="1">
      <c r="A1300" s="382" t="e">
        <f>IF(#REF!=0,"",1)</f>
        <v>#REF!</v>
      </c>
      <c r="G1300" s="107"/>
      <c r="H1300" s="107"/>
      <c r="I1300" s="107"/>
      <c r="J1300" s="105"/>
      <c r="K1300" s="105"/>
      <c r="L1300" s="105"/>
      <c r="M1300" s="105"/>
      <c r="N1300" s="105"/>
      <c r="O1300" s="105"/>
      <c r="P1300" s="105"/>
      <c r="Q1300" s="105"/>
      <c r="R1300" s="105"/>
      <c r="S1300" s="106"/>
      <c r="T1300" s="105"/>
    </row>
    <row r="1301" spans="1:20" ht="19.95" customHeight="1">
      <c r="A1301" s="79" t="str">
        <f t="shared" ref="A1301:A1311" si="183">IF(D768=0,"",1)</f>
        <v/>
      </c>
      <c r="G1301" s="107"/>
      <c r="H1301" s="107"/>
      <c r="I1301" s="107"/>
      <c r="J1301" s="105"/>
      <c r="K1301" s="105"/>
      <c r="L1301" s="105"/>
      <c r="M1301" s="105"/>
      <c r="N1301" s="105"/>
      <c r="O1301" s="105"/>
      <c r="P1301" s="105"/>
      <c r="Q1301" s="105"/>
      <c r="R1301" s="105"/>
      <c r="S1301" s="106"/>
      <c r="T1301" s="105"/>
    </row>
    <row r="1302" spans="1:20" ht="19.95" customHeight="1">
      <c r="A1302" s="79" t="str">
        <f t="shared" si="183"/>
        <v/>
      </c>
      <c r="G1302" s="107"/>
      <c r="H1302" s="107"/>
      <c r="I1302" s="107"/>
      <c r="J1302" s="105"/>
      <c r="K1302" s="105"/>
      <c r="L1302" s="105"/>
      <c r="M1302" s="105"/>
      <c r="N1302" s="105"/>
      <c r="O1302" s="105"/>
      <c r="P1302" s="105"/>
      <c r="Q1302" s="105"/>
      <c r="R1302" s="105"/>
      <c r="S1302" s="106"/>
      <c r="T1302" s="105"/>
    </row>
    <row r="1303" spans="1:20" ht="19.95" customHeight="1">
      <c r="A1303" s="79" t="str">
        <f t="shared" si="183"/>
        <v/>
      </c>
      <c r="G1303" s="107"/>
      <c r="H1303" s="107"/>
      <c r="I1303" s="107"/>
      <c r="J1303" s="105"/>
      <c r="K1303" s="105"/>
      <c r="L1303" s="105"/>
      <c r="M1303" s="105"/>
      <c r="N1303" s="105"/>
      <c r="O1303" s="105"/>
      <c r="P1303" s="105"/>
      <c r="Q1303" s="105"/>
      <c r="R1303" s="105"/>
      <c r="S1303" s="106"/>
      <c r="T1303" s="105"/>
    </row>
    <row r="1304" spans="1:20" ht="19.95" customHeight="1">
      <c r="A1304" s="79" t="str">
        <f t="shared" si="183"/>
        <v/>
      </c>
      <c r="G1304" s="107"/>
      <c r="H1304" s="107"/>
      <c r="I1304" s="107"/>
      <c r="J1304" s="105"/>
      <c r="K1304" s="105"/>
      <c r="L1304" s="105"/>
      <c r="M1304" s="105"/>
      <c r="N1304" s="105"/>
      <c r="O1304" s="105"/>
      <c r="P1304" s="105"/>
      <c r="Q1304" s="105"/>
      <c r="R1304" s="105"/>
      <c r="S1304" s="106"/>
      <c r="T1304" s="105"/>
    </row>
    <row r="1305" spans="1:20" ht="19.95" customHeight="1">
      <c r="A1305" s="79" t="str">
        <f t="shared" si="183"/>
        <v/>
      </c>
      <c r="G1305" s="107"/>
      <c r="H1305" s="107"/>
      <c r="I1305" s="107"/>
      <c r="J1305" s="105"/>
      <c r="K1305" s="105"/>
      <c r="L1305" s="105"/>
      <c r="M1305" s="105"/>
      <c r="N1305" s="105"/>
      <c r="O1305" s="105"/>
      <c r="P1305" s="105"/>
      <c r="Q1305" s="105"/>
      <c r="R1305" s="105"/>
      <c r="S1305" s="106"/>
      <c r="T1305" s="105"/>
    </row>
    <row r="1306" spans="1:20" ht="19.95" customHeight="1">
      <c r="A1306" s="79" t="str">
        <f t="shared" si="183"/>
        <v/>
      </c>
      <c r="G1306" s="107"/>
      <c r="H1306" s="107"/>
      <c r="I1306" s="107"/>
      <c r="J1306" s="105"/>
      <c r="K1306" s="105"/>
      <c r="L1306" s="105"/>
      <c r="M1306" s="105"/>
      <c r="N1306" s="105"/>
      <c r="O1306" s="105"/>
      <c r="P1306" s="105"/>
      <c r="Q1306" s="105"/>
      <c r="R1306" s="105"/>
      <c r="S1306" s="106"/>
      <c r="T1306" s="105"/>
    </row>
    <row r="1307" spans="1:20" ht="19.95" customHeight="1">
      <c r="A1307" s="79" t="str">
        <f t="shared" si="183"/>
        <v/>
      </c>
      <c r="G1307" s="107"/>
      <c r="H1307" s="107"/>
      <c r="I1307" s="107"/>
      <c r="J1307" s="105"/>
      <c r="K1307" s="105"/>
      <c r="L1307" s="105"/>
      <c r="M1307" s="105"/>
      <c r="N1307" s="105"/>
      <c r="O1307" s="105"/>
      <c r="P1307" s="105"/>
      <c r="Q1307" s="105"/>
      <c r="R1307" s="105"/>
      <c r="S1307" s="106"/>
      <c r="T1307" s="105"/>
    </row>
    <row r="1308" spans="1:20" ht="19.95" customHeight="1">
      <c r="A1308" s="79" t="str">
        <f t="shared" si="183"/>
        <v/>
      </c>
      <c r="G1308" s="107"/>
      <c r="H1308" s="107"/>
      <c r="I1308" s="107"/>
      <c r="J1308" s="105"/>
      <c r="K1308" s="105"/>
      <c r="L1308" s="105"/>
      <c r="M1308" s="105"/>
      <c r="N1308" s="105"/>
      <c r="O1308" s="105"/>
      <c r="P1308" s="105"/>
      <c r="Q1308" s="105"/>
      <c r="R1308" s="105"/>
      <c r="S1308" s="106"/>
      <c r="T1308" s="105"/>
    </row>
    <row r="1309" spans="1:20" ht="19.95" customHeight="1">
      <c r="A1309" s="79" t="str">
        <f t="shared" si="183"/>
        <v/>
      </c>
      <c r="G1309" s="107"/>
      <c r="H1309" s="107"/>
      <c r="I1309" s="107"/>
      <c r="J1309" s="105"/>
      <c r="K1309" s="105"/>
      <c r="L1309" s="105"/>
      <c r="M1309" s="105"/>
      <c r="N1309" s="105"/>
      <c r="O1309" s="105"/>
      <c r="P1309" s="105"/>
      <c r="Q1309" s="105"/>
      <c r="R1309" s="105"/>
      <c r="S1309" s="106"/>
      <c r="T1309" s="105"/>
    </row>
    <row r="1310" spans="1:20" ht="19.95" customHeight="1">
      <c r="A1310" s="79" t="str">
        <f t="shared" si="183"/>
        <v/>
      </c>
      <c r="G1310" s="107"/>
      <c r="H1310" s="107"/>
      <c r="I1310" s="107"/>
      <c r="J1310" s="105"/>
      <c r="K1310" s="105"/>
      <c r="L1310" s="105"/>
      <c r="M1310" s="105"/>
      <c r="N1310" s="105"/>
      <c r="O1310" s="105"/>
      <c r="P1310" s="105"/>
      <c r="Q1310" s="105"/>
      <c r="R1310" s="105"/>
      <c r="S1310" s="106"/>
      <c r="T1310" s="105"/>
    </row>
    <row r="1311" spans="1:20" ht="19.95" customHeight="1">
      <c r="A1311" s="79" t="str">
        <f t="shared" si="183"/>
        <v/>
      </c>
      <c r="G1311" s="107"/>
      <c r="H1311" s="107"/>
      <c r="I1311" s="107"/>
      <c r="J1311" s="105"/>
      <c r="K1311" s="105"/>
      <c r="L1311" s="105"/>
      <c r="M1311" s="105"/>
      <c r="N1311" s="105"/>
      <c r="O1311" s="105"/>
      <c r="P1311" s="105"/>
      <c r="Q1311" s="105"/>
      <c r="R1311" s="105"/>
      <c r="S1311" s="106"/>
      <c r="T1311" s="105"/>
    </row>
    <row r="1312" spans="1:20" ht="19.95" customHeight="1">
      <c r="G1312" s="107"/>
      <c r="H1312" s="107"/>
      <c r="I1312" s="107"/>
      <c r="J1312" s="105"/>
      <c r="K1312" s="105"/>
      <c r="L1312" s="105"/>
      <c r="M1312" s="105"/>
      <c r="N1312" s="105"/>
      <c r="O1312" s="105"/>
      <c r="P1312" s="105"/>
      <c r="Q1312" s="105"/>
      <c r="R1312" s="105"/>
      <c r="S1312" s="106"/>
      <c r="T1312" s="105"/>
    </row>
    <row r="1313" spans="7:20" ht="19.95" customHeight="1">
      <c r="G1313" s="107"/>
      <c r="H1313" s="107"/>
      <c r="I1313" s="107"/>
      <c r="J1313" s="105"/>
      <c r="K1313" s="105"/>
      <c r="L1313" s="105"/>
      <c r="M1313" s="105"/>
      <c r="N1313" s="105"/>
      <c r="O1313" s="105"/>
      <c r="P1313" s="105"/>
      <c r="Q1313" s="105"/>
      <c r="R1313" s="105"/>
      <c r="S1313" s="106"/>
      <c r="T1313" s="105"/>
    </row>
    <row r="1314" spans="7:20" ht="19.95" customHeight="1">
      <c r="G1314" s="107"/>
      <c r="H1314" s="107"/>
      <c r="I1314" s="107"/>
      <c r="J1314" s="105"/>
      <c r="K1314" s="105"/>
      <c r="L1314" s="105"/>
      <c r="M1314" s="105"/>
      <c r="N1314" s="105"/>
      <c r="O1314" s="105"/>
      <c r="P1314" s="105"/>
      <c r="Q1314" s="105"/>
      <c r="R1314" s="105"/>
      <c r="S1314" s="106"/>
      <c r="T1314" s="105"/>
    </row>
    <row r="1315" spans="7:20" ht="19.95" customHeight="1">
      <c r="G1315" s="107"/>
      <c r="H1315" s="107"/>
      <c r="I1315" s="107"/>
      <c r="J1315" s="105"/>
      <c r="K1315" s="105"/>
      <c r="L1315" s="105"/>
      <c r="M1315" s="105"/>
      <c r="N1315" s="105"/>
      <c r="O1315" s="105"/>
      <c r="P1315" s="105"/>
      <c r="Q1315" s="105"/>
      <c r="R1315" s="105"/>
      <c r="S1315" s="106"/>
      <c r="T1315" s="105"/>
    </row>
    <row r="1316" spans="7:20" ht="19.95" customHeight="1">
      <c r="G1316" s="107"/>
      <c r="H1316" s="107"/>
      <c r="I1316" s="107"/>
      <c r="J1316" s="105"/>
      <c r="K1316" s="105"/>
      <c r="L1316" s="105"/>
      <c r="M1316" s="105"/>
      <c r="N1316" s="105"/>
      <c r="O1316" s="105"/>
      <c r="P1316" s="105"/>
      <c r="Q1316" s="105"/>
      <c r="R1316" s="105"/>
      <c r="S1316" s="106"/>
      <c r="T1316" s="105"/>
    </row>
    <row r="1317" spans="7:20" ht="19.95" customHeight="1">
      <c r="G1317" s="107"/>
      <c r="H1317" s="107"/>
      <c r="I1317" s="107"/>
      <c r="J1317" s="105"/>
      <c r="K1317" s="105"/>
      <c r="L1317" s="105"/>
      <c r="M1317" s="105"/>
      <c r="N1317" s="105"/>
      <c r="O1317" s="105"/>
      <c r="P1317" s="105"/>
      <c r="Q1317" s="105"/>
      <c r="R1317" s="105"/>
      <c r="S1317" s="106"/>
      <c r="T1317" s="105"/>
    </row>
    <row r="1318" spans="7:20" ht="19.95" customHeight="1">
      <c r="G1318" s="107"/>
      <c r="H1318" s="107"/>
      <c r="I1318" s="107"/>
      <c r="J1318" s="105"/>
      <c r="K1318" s="105"/>
      <c r="L1318" s="105"/>
      <c r="M1318" s="105"/>
      <c r="N1318" s="105"/>
      <c r="O1318" s="105"/>
      <c r="P1318" s="105"/>
      <c r="Q1318" s="105"/>
      <c r="R1318" s="105"/>
      <c r="S1318" s="106"/>
      <c r="T1318" s="105"/>
    </row>
    <row r="1319" spans="7:20" ht="19.95" customHeight="1">
      <c r="G1319" s="107"/>
      <c r="H1319" s="107"/>
      <c r="I1319" s="107"/>
      <c r="J1319" s="105"/>
      <c r="K1319" s="105"/>
      <c r="L1319" s="105"/>
      <c r="M1319" s="105"/>
      <c r="N1319" s="105"/>
      <c r="O1319" s="105"/>
      <c r="P1319" s="105"/>
      <c r="Q1319" s="105"/>
      <c r="R1319" s="105"/>
      <c r="S1319" s="106"/>
      <c r="T1319" s="105"/>
    </row>
    <row r="1320" spans="7:20" ht="19.95" customHeight="1">
      <c r="G1320" s="107"/>
      <c r="H1320" s="107"/>
      <c r="I1320" s="107"/>
      <c r="J1320" s="105"/>
      <c r="K1320" s="105"/>
      <c r="L1320" s="105"/>
      <c r="M1320" s="105"/>
      <c r="N1320" s="105"/>
      <c r="O1320" s="105"/>
      <c r="P1320" s="105"/>
      <c r="Q1320" s="105"/>
      <c r="R1320" s="105"/>
      <c r="S1320" s="106"/>
      <c r="T1320" s="105"/>
    </row>
    <row r="1321" spans="7:20" ht="19.95" customHeight="1">
      <c r="G1321" s="107"/>
      <c r="H1321" s="107"/>
      <c r="I1321" s="107"/>
      <c r="J1321" s="105"/>
      <c r="K1321" s="105"/>
      <c r="L1321" s="105"/>
      <c r="M1321" s="105"/>
      <c r="N1321" s="105"/>
      <c r="O1321" s="105"/>
      <c r="P1321" s="105"/>
      <c r="Q1321" s="105"/>
      <c r="R1321" s="105"/>
      <c r="S1321" s="106"/>
      <c r="T1321" s="105"/>
    </row>
    <row r="1322" spans="7:20" ht="19.95" customHeight="1">
      <c r="G1322" s="107"/>
      <c r="H1322" s="107"/>
      <c r="I1322" s="107"/>
      <c r="J1322" s="105"/>
      <c r="K1322" s="105"/>
      <c r="L1322" s="105"/>
      <c r="M1322" s="105"/>
      <c r="N1322" s="105"/>
      <c r="O1322" s="105"/>
      <c r="P1322" s="105"/>
      <c r="Q1322" s="105"/>
      <c r="R1322" s="105"/>
      <c r="S1322" s="106"/>
      <c r="T1322" s="105"/>
    </row>
    <row r="1323" spans="7:20" ht="19.95" customHeight="1">
      <c r="G1323" s="107"/>
      <c r="H1323" s="107"/>
      <c r="I1323" s="107"/>
      <c r="J1323" s="105"/>
      <c r="K1323" s="105"/>
      <c r="L1323" s="105"/>
      <c r="M1323" s="105"/>
      <c r="N1323" s="105"/>
      <c r="O1323" s="105"/>
      <c r="P1323" s="105"/>
      <c r="Q1323" s="105"/>
      <c r="R1323" s="105"/>
      <c r="S1323" s="106"/>
      <c r="T1323" s="105"/>
    </row>
    <row r="1324" spans="7:20" ht="19.95" customHeight="1">
      <c r="G1324" s="107"/>
      <c r="H1324" s="107"/>
      <c r="I1324" s="107"/>
      <c r="J1324" s="105"/>
      <c r="K1324" s="105"/>
      <c r="L1324" s="105"/>
      <c r="M1324" s="105"/>
      <c r="N1324" s="105"/>
      <c r="O1324" s="105"/>
      <c r="P1324" s="105"/>
      <c r="Q1324" s="105"/>
      <c r="R1324" s="105"/>
      <c r="S1324" s="106"/>
      <c r="T1324" s="105"/>
    </row>
    <row r="1325" spans="7:20" ht="19.95" customHeight="1">
      <c r="G1325" s="107"/>
      <c r="H1325" s="107"/>
      <c r="I1325" s="107"/>
      <c r="J1325" s="105"/>
      <c r="K1325" s="105"/>
      <c r="L1325" s="105"/>
      <c r="M1325" s="105"/>
      <c r="N1325" s="105"/>
      <c r="O1325" s="105"/>
      <c r="P1325" s="105"/>
      <c r="Q1325" s="105"/>
      <c r="R1325" s="105"/>
      <c r="S1325" s="106"/>
      <c r="T1325" s="105"/>
    </row>
    <row r="1326" spans="7:20" ht="19.95" customHeight="1">
      <c r="G1326" s="107"/>
      <c r="H1326" s="107"/>
      <c r="I1326" s="107"/>
      <c r="J1326" s="105"/>
      <c r="K1326" s="105"/>
      <c r="L1326" s="105"/>
      <c r="M1326" s="105"/>
      <c r="N1326" s="105"/>
      <c r="O1326" s="105"/>
      <c r="P1326" s="105"/>
      <c r="Q1326" s="105"/>
      <c r="R1326" s="105"/>
      <c r="S1326" s="106"/>
      <c r="T1326" s="105"/>
    </row>
    <row r="1327" spans="7:20" ht="19.95" customHeight="1">
      <c r="G1327" s="107"/>
      <c r="H1327" s="107"/>
      <c r="I1327" s="107"/>
      <c r="J1327" s="105"/>
      <c r="K1327" s="105"/>
      <c r="L1327" s="105"/>
      <c r="M1327" s="105"/>
      <c r="N1327" s="105"/>
      <c r="O1327" s="105"/>
      <c r="P1327" s="105"/>
      <c r="Q1327" s="105"/>
      <c r="R1327" s="105"/>
      <c r="S1327" s="106"/>
      <c r="T1327" s="105"/>
    </row>
    <row r="1328" spans="7:20" ht="19.95" customHeight="1">
      <c r="G1328" s="107"/>
      <c r="H1328" s="107"/>
      <c r="I1328" s="107"/>
      <c r="J1328" s="105"/>
      <c r="K1328" s="105"/>
      <c r="L1328" s="105"/>
      <c r="M1328" s="105"/>
      <c r="N1328" s="105"/>
      <c r="O1328" s="105"/>
      <c r="P1328" s="105"/>
      <c r="Q1328" s="105"/>
      <c r="R1328" s="105"/>
      <c r="S1328" s="106"/>
      <c r="T1328" s="105"/>
    </row>
    <row r="1329" spans="7:20" ht="19.95" customHeight="1">
      <c r="G1329" s="107"/>
      <c r="H1329" s="107"/>
      <c r="I1329" s="107"/>
      <c r="J1329" s="105"/>
      <c r="K1329" s="105"/>
      <c r="L1329" s="105"/>
      <c r="M1329" s="105"/>
      <c r="N1329" s="105"/>
      <c r="O1329" s="105"/>
      <c r="P1329" s="105"/>
      <c r="Q1329" s="105"/>
      <c r="R1329" s="105"/>
      <c r="S1329" s="106"/>
      <c r="T1329" s="105"/>
    </row>
    <row r="1330" spans="7:20" ht="19.95" customHeight="1">
      <c r="G1330" s="107"/>
      <c r="H1330" s="107"/>
      <c r="I1330" s="107"/>
      <c r="J1330" s="105"/>
      <c r="K1330" s="105"/>
      <c r="L1330" s="105"/>
      <c r="M1330" s="105"/>
      <c r="N1330" s="105"/>
      <c r="O1330" s="105"/>
      <c r="P1330" s="105"/>
      <c r="Q1330" s="105"/>
      <c r="R1330" s="105"/>
      <c r="S1330" s="106"/>
      <c r="T1330" s="105"/>
    </row>
    <row r="1331" spans="7:20" ht="19.95" customHeight="1">
      <c r="G1331" s="107"/>
      <c r="H1331" s="107"/>
      <c r="I1331" s="107"/>
      <c r="J1331" s="105"/>
      <c r="K1331" s="105"/>
      <c r="L1331" s="105"/>
      <c r="M1331" s="105"/>
      <c r="N1331" s="105"/>
      <c r="O1331" s="105"/>
      <c r="P1331" s="105"/>
      <c r="Q1331" s="105"/>
      <c r="R1331" s="105"/>
      <c r="S1331" s="106"/>
      <c r="T1331" s="105"/>
    </row>
    <row r="1332" spans="7:20" ht="19.95" customHeight="1">
      <c r="G1332" s="107"/>
      <c r="H1332" s="107"/>
      <c r="I1332" s="107"/>
      <c r="J1332" s="105"/>
      <c r="K1332" s="105"/>
      <c r="L1332" s="105"/>
      <c r="M1332" s="105"/>
      <c r="N1332" s="105"/>
      <c r="O1332" s="105"/>
      <c r="P1332" s="105"/>
      <c r="Q1332" s="105"/>
      <c r="R1332" s="105"/>
      <c r="S1332" s="106"/>
      <c r="T1332" s="105"/>
    </row>
    <row r="1333" spans="7:20" ht="19.95" customHeight="1">
      <c r="G1333" s="107"/>
      <c r="H1333" s="107"/>
      <c r="I1333" s="107"/>
      <c r="J1333" s="105"/>
      <c r="K1333" s="105"/>
      <c r="L1333" s="105"/>
      <c r="M1333" s="105"/>
      <c r="N1333" s="105"/>
      <c r="O1333" s="105"/>
      <c r="P1333" s="105"/>
      <c r="Q1333" s="105"/>
      <c r="R1333" s="105"/>
      <c r="S1333" s="106"/>
      <c r="T1333" s="105"/>
    </row>
    <row r="1334" spans="7:20" ht="19.95" customHeight="1">
      <c r="G1334" s="107"/>
      <c r="H1334" s="107"/>
      <c r="I1334" s="107"/>
      <c r="J1334" s="105"/>
      <c r="K1334" s="105"/>
      <c r="L1334" s="105"/>
      <c r="M1334" s="105"/>
      <c r="N1334" s="105"/>
      <c r="O1334" s="105"/>
      <c r="P1334" s="105"/>
      <c r="Q1334" s="105"/>
      <c r="R1334" s="105"/>
      <c r="S1334" s="106"/>
      <c r="T1334" s="105"/>
    </row>
    <row r="1335" spans="7:20" ht="19.95" customHeight="1">
      <c r="G1335" s="107"/>
      <c r="H1335" s="107"/>
      <c r="I1335" s="107"/>
      <c r="J1335" s="105"/>
      <c r="K1335" s="105"/>
      <c r="L1335" s="105"/>
      <c r="M1335" s="105"/>
      <c r="N1335" s="105"/>
      <c r="O1335" s="105"/>
      <c r="P1335" s="105"/>
      <c r="Q1335" s="105"/>
      <c r="R1335" s="105"/>
      <c r="S1335" s="106"/>
      <c r="T1335" s="105"/>
    </row>
    <row r="1336" spans="7:20" ht="19.95" customHeight="1">
      <c r="G1336" s="107"/>
      <c r="H1336" s="107"/>
      <c r="I1336" s="107"/>
      <c r="J1336" s="105"/>
      <c r="K1336" s="105"/>
      <c r="L1336" s="105"/>
      <c r="M1336" s="105"/>
      <c r="N1336" s="105"/>
      <c r="O1336" s="105"/>
      <c r="P1336" s="105"/>
      <c r="Q1336" s="105"/>
      <c r="R1336" s="105"/>
      <c r="S1336" s="106"/>
      <c r="T1336" s="105"/>
    </row>
    <row r="1337" spans="7:20" ht="19.95" customHeight="1">
      <c r="G1337" s="107"/>
      <c r="H1337" s="107"/>
      <c r="I1337" s="107"/>
      <c r="J1337" s="105"/>
      <c r="K1337" s="105"/>
      <c r="L1337" s="105"/>
      <c r="M1337" s="105"/>
      <c r="N1337" s="105"/>
      <c r="O1337" s="105"/>
      <c r="P1337" s="105"/>
      <c r="Q1337" s="105"/>
      <c r="R1337" s="105"/>
      <c r="S1337" s="106"/>
      <c r="T1337" s="105"/>
    </row>
    <row r="1338" spans="7:20" ht="19.95" customHeight="1">
      <c r="G1338" s="107"/>
      <c r="H1338" s="107"/>
      <c r="I1338" s="107"/>
      <c r="J1338" s="105"/>
      <c r="K1338" s="105"/>
      <c r="L1338" s="105"/>
      <c r="M1338" s="105"/>
      <c r="N1338" s="105"/>
      <c r="O1338" s="105"/>
      <c r="P1338" s="105"/>
      <c r="Q1338" s="105"/>
      <c r="R1338" s="105"/>
      <c r="S1338" s="106"/>
      <c r="T1338" s="105"/>
    </row>
    <row r="1339" spans="7:20" ht="19.95" customHeight="1">
      <c r="G1339" s="107"/>
      <c r="H1339" s="107"/>
      <c r="I1339" s="107"/>
      <c r="J1339" s="105"/>
      <c r="K1339" s="105"/>
      <c r="L1339" s="105"/>
      <c r="M1339" s="105"/>
      <c r="N1339" s="105"/>
      <c r="O1339" s="105"/>
      <c r="P1339" s="105"/>
      <c r="Q1339" s="105"/>
      <c r="R1339" s="105"/>
      <c r="S1339" s="106"/>
      <c r="T1339" s="105"/>
    </row>
    <row r="1340" spans="7:20" ht="19.95" customHeight="1">
      <c r="G1340" s="107"/>
      <c r="H1340" s="107"/>
      <c r="I1340" s="107"/>
      <c r="J1340" s="105"/>
      <c r="K1340" s="105"/>
      <c r="L1340" s="105"/>
      <c r="M1340" s="105"/>
      <c r="N1340" s="105"/>
      <c r="O1340" s="105"/>
      <c r="P1340" s="105"/>
      <c r="Q1340" s="105"/>
      <c r="R1340" s="105"/>
      <c r="S1340" s="106"/>
      <c r="T1340" s="105"/>
    </row>
    <row r="1341" spans="7:20" ht="19.95" customHeight="1">
      <c r="G1341" s="107"/>
      <c r="H1341" s="107"/>
      <c r="I1341" s="107"/>
      <c r="J1341" s="105"/>
      <c r="K1341" s="105"/>
      <c r="L1341" s="105"/>
      <c r="M1341" s="105"/>
      <c r="N1341" s="105"/>
      <c r="O1341" s="105"/>
      <c r="P1341" s="105"/>
      <c r="Q1341" s="105"/>
      <c r="R1341" s="105"/>
      <c r="S1341" s="106"/>
      <c r="T1341" s="105"/>
    </row>
    <row r="1342" spans="7:20" ht="19.95" customHeight="1">
      <c r="G1342" s="107"/>
      <c r="H1342" s="107"/>
      <c r="I1342" s="107"/>
      <c r="J1342" s="105"/>
      <c r="K1342" s="105"/>
      <c r="L1342" s="105"/>
      <c r="M1342" s="105"/>
      <c r="N1342" s="105"/>
      <c r="O1342" s="105"/>
      <c r="P1342" s="105"/>
      <c r="Q1342" s="105"/>
      <c r="R1342" s="105"/>
      <c r="S1342" s="106"/>
      <c r="T1342" s="105"/>
    </row>
    <row r="1343" spans="7:20" ht="19.95" customHeight="1">
      <c r="G1343" s="107"/>
      <c r="H1343" s="107"/>
      <c r="I1343" s="107"/>
      <c r="J1343" s="105"/>
      <c r="K1343" s="105"/>
      <c r="L1343" s="105"/>
      <c r="M1343" s="105"/>
      <c r="N1343" s="105"/>
      <c r="O1343" s="105"/>
      <c r="P1343" s="105"/>
      <c r="Q1343" s="105"/>
      <c r="R1343" s="105"/>
      <c r="S1343" s="106"/>
      <c r="T1343" s="105"/>
    </row>
    <row r="1344" spans="7:20" ht="19.95" customHeight="1">
      <c r="G1344" s="107"/>
      <c r="H1344" s="107"/>
      <c r="I1344" s="107"/>
      <c r="J1344" s="105"/>
      <c r="K1344" s="105"/>
      <c r="L1344" s="105"/>
      <c r="M1344" s="105"/>
      <c r="N1344" s="105"/>
      <c r="O1344" s="105"/>
      <c r="P1344" s="105"/>
      <c r="Q1344" s="105"/>
      <c r="R1344" s="105"/>
      <c r="S1344" s="106"/>
      <c r="T1344" s="105"/>
    </row>
    <row r="1345" spans="7:20" ht="19.95" customHeight="1">
      <c r="G1345" s="107"/>
      <c r="H1345" s="107"/>
      <c r="I1345" s="107"/>
      <c r="J1345" s="105"/>
      <c r="K1345" s="105"/>
      <c r="L1345" s="105"/>
      <c r="M1345" s="105"/>
      <c r="N1345" s="105"/>
      <c r="O1345" s="105"/>
      <c r="P1345" s="105"/>
      <c r="Q1345" s="105"/>
      <c r="R1345" s="105"/>
      <c r="S1345" s="106"/>
      <c r="T1345" s="105"/>
    </row>
    <row r="1346" spans="7:20" ht="19.95" customHeight="1">
      <c r="G1346" s="107"/>
      <c r="H1346" s="107"/>
      <c r="I1346" s="107"/>
      <c r="J1346" s="105"/>
      <c r="K1346" s="105"/>
      <c r="L1346" s="105"/>
      <c r="M1346" s="105"/>
      <c r="N1346" s="105"/>
      <c r="O1346" s="105"/>
      <c r="P1346" s="105"/>
      <c r="Q1346" s="105"/>
      <c r="R1346" s="105"/>
      <c r="S1346" s="106"/>
      <c r="T1346" s="105"/>
    </row>
    <row r="1347" spans="7:20" ht="19.95" customHeight="1">
      <c r="G1347" s="107"/>
      <c r="H1347" s="107"/>
      <c r="I1347" s="107"/>
      <c r="J1347" s="105"/>
      <c r="K1347" s="105"/>
      <c r="L1347" s="105"/>
      <c r="M1347" s="105"/>
      <c r="N1347" s="105"/>
      <c r="O1347" s="105"/>
      <c r="P1347" s="105"/>
      <c r="Q1347" s="105"/>
      <c r="R1347" s="105"/>
      <c r="S1347" s="106"/>
      <c r="T1347" s="105"/>
    </row>
    <row r="1348" spans="7:20" ht="19.95" customHeight="1">
      <c r="G1348" s="107"/>
      <c r="H1348" s="107"/>
      <c r="I1348" s="107"/>
      <c r="J1348" s="105"/>
      <c r="K1348" s="105"/>
      <c r="L1348" s="105"/>
      <c r="M1348" s="105"/>
      <c r="N1348" s="105"/>
      <c r="O1348" s="105"/>
      <c r="P1348" s="105"/>
      <c r="Q1348" s="105"/>
      <c r="R1348" s="105"/>
      <c r="S1348" s="106"/>
      <c r="T1348" s="105"/>
    </row>
    <row r="1349" spans="7:20" ht="19.95" customHeight="1">
      <c r="G1349" s="107"/>
      <c r="H1349" s="107"/>
      <c r="I1349" s="107"/>
      <c r="J1349" s="105"/>
      <c r="K1349" s="105"/>
      <c r="L1349" s="105"/>
      <c r="M1349" s="105"/>
      <c r="N1349" s="105"/>
      <c r="O1349" s="105"/>
      <c r="P1349" s="105"/>
      <c r="Q1349" s="105"/>
      <c r="R1349" s="105"/>
      <c r="S1349" s="106"/>
      <c r="T1349" s="105"/>
    </row>
    <row r="1350" spans="7:20" ht="19.95" customHeight="1">
      <c r="G1350" s="107"/>
      <c r="H1350" s="107"/>
      <c r="I1350" s="107"/>
      <c r="J1350" s="105"/>
      <c r="K1350" s="105"/>
      <c r="L1350" s="105"/>
      <c r="M1350" s="105"/>
      <c r="N1350" s="105"/>
      <c r="O1350" s="105"/>
      <c r="P1350" s="105"/>
      <c r="Q1350" s="105"/>
      <c r="R1350" s="105"/>
      <c r="S1350" s="106"/>
      <c r="T1350" s="105"/>
    </row>
    <row r="1351" spans="7:20" ht="19.95" customHeight="1">
      <c r="G1351" s="107"/>
      <c r="H1351" s="107"/>
      <c r="I1351" s="107"/>
      <c r="J1351" s="105"/>
      <c r="K1351" s="105"/>
      <c r="L1351" s="105"/>
      <c r="M1351" s="105"/>
      <c r="N1351" s="105"/>
      <c r="O1351" s="105"/>
      <c r="P1351" s="105"/>
      <c r="Q1351" s="105"/>
      <c r="R1351" s="105"/>
      <c r="S1351" s="106"/>
      <c r="T1351" s="105"/>
    </row>
    <row r="1352" spans="7:20" ht="19.95" customHeight="1">
      <c r="G1352" s="107"/>
      <c r="H1352" s="107"/>
      <c r="I1352" s="107"/>
      <c r="J1352" s="105"/>
      <c r="K1352" s="105"/>
      <c r="L1352" s="105"/>
      <c r="M1352" s="105"/>
      <c r="N1352" s="105"/>
      <c r="O1352" s="105"/>
      <c r="P1352" s="105"/>
      <c r="Q1352" s="105"/>
      <c r="R1352" s="105"/>
      <c r="S1352" s="106"/>
      <c r="T1352" s="105"/>
    </row>
    <row r="1353" spans="7:20" ht="19.95" customHeight="1">
      <c r="G1353" s="107"/>
      <c r="H1353" s="107"/>
      <c r="I1353" s="107"/>
      <c r="J1353" s="105"/>
      <c r="K1353" s="105"/>
      <c r="L1353" s="105"/>
      <c r="M1353" s="105"/>
      <c r="N1353" s="105"/>
      <c r="O1353" s="105"/>
      <c r="P1353" s="105"/>
      <c r="Q1353" s="105"/>
      <c r="R1353" s="105"/>
      <c r="S1353" s="106"/>
      <c r="T1353" s="105"/>
    </row>
    <row r="1354" spans="7:20" ht="19.95" customHeight="1">
      <c r="G1354" s="107"/>
      <c r="H1354" s="107"/>
      <c r="I1354" s="107"/>
      <c r="J1354" s="105"/>
      <c r="K1354" s="105"/>
      <c r="L1354" s="105"/>
      <c r="M1354" s="105"/>
      <c r="N1354" s="105"/>
      <c r="O1354" s="105"/>
      <c r="P1354" s="105"/>
      <c r="Q1354" s="105"/>
      <c r="R1354" s="105"/>
      <c r="S1354" s="106"/>
      <c r="T1354" s="105"/>
    </row>
    <row r="1355" spans="7:20" ht="19.95" customHeight="1">
      <c r="G1355" s="107"/>
      <c r="H1355" s="107"/>
      <c r="I1355" s="107"/>
      <c r="J1355" s="105"/>
      <c r="K1355" s="105"/>
      <c r="L1355" s="105"/>
      <c r="M1355" s="105"/>
      <c r="N1355" s="105"/>
      <c r="O1355" s="105"/>
      <c r="P1355" s="105"/>
      <c r="Q1355" s="105"/>
      <c r="R1355" s="105"/>
      <c r="S1355" s="106"/>
      <c r="T1355" s="105"/>
    </row>
    <row r="1356" spans="7:20" ht="19.95" customHeight="1">
      <c r="G1356" s="107"/>
      <c r="H1356" s="107"/>
      <c r="I1356" s="107"/>
      <c r="J1356" s="105"/>
      <c r="K1356" s="105"/>
      <c r="L1356" s="105"/>
      <c r="M1356" s="105"/>
      <c r="N1356" s="105"/>
      <c r="O1356" s="105"/>
      <c r="P1356" s="105"/>
      <c r="Q1356" s="105"/>
      <c r="R1356" s="105"/>
      <c r="S1356" s="106"/>
      <c r="T1356" s="105"/>
    </row>
    <row r="1357" spans="7:20" ht="19.95" customHeight="1">
      <c r="G1357" s="107"/>
      <c r="H1357" s="107"/>
      <c r="I1357" s="107"/>
      <c r="J1357" s="105"/>
      <c r="K1357" s="105"/>
      <c r="L1357" s="105"/>
      <c r="M1357" s="105"/>
      <c r="N1357" s="105"/>
      <c r="O1357" s="105"/>
      <c r="P1357" s="105"/>
      <c r="Q1357" s="105"/>
      <c r="R1357" s="105"/>
      <c r="S1357" s="106"/>
      <c r="T1357" s="105"/>
    </row>
    <row r="1358" spans="7:20" ht="19.95" customHeight="1">
      <c r="G1358" s="107"/>
      <c r="H1358" s="107"/>
      <c r="I1358" s="107"/>
      <c r="J1358" s="105"/>
      <c r="K1358" s="105"/>
      <c r="L1358" s="105"/>
      <c r="M1358" s="105"/>
      <c r="N1358" s="105"/>
      <c r="O1358" s="105"/>
      <c r="P1358" s="105"/>
      <c r="Q1358" s="105"/>
      <c r="R1358" s="105"/>
      <c r="S1358" s="106"/>
      <c r="T1358" s="105"/>
    </row>
    <row r="1359" spans="7:20" ht="19.95" customHeight="1">
      <c r="G1359" s="107"/>
      <c r="H1359" s="107"/>
      <c r="I1359" s="107"/>
      <c r="J1359" s="105"/>
      <c r="K1359" s="105"/>
      <c r="L1359" s="105"/>
      <c r="M1359" s="105"/>
      <c r="N1359" s="105"/>
      <c r="O1359" s="105"/>
      <c r="P1359" s="105"/>
      <c r="Q1359" s="105"/>
      <c r="R1359" s="105"/>
      <c r="S1359" s="106"/>
      <c r="T1359" s="105"/>
    </row>
    <row r="1360" spans="7:20" ht="19.95" customHeight="1">
      <c r="G1360" s="107"/>
      <c r="H1360" s="107"/>
      <c r="I1360" s="107"/>
      <c r="J1360" s="105"/>
      <c r="K1360" s="105"/>
      <c r="L1360" s="105"/>
      <c r="M1360" s="105"/>
      <c r="N1360" s="105"/>
      <c r="O1360" s="105"/>
      <c r="P1360" s="105"/>
      <c r="Q1360" s="105"/>
      <c r="R1360" s="105"/>
      <c r="S1360" s="106"/>
      <c r="T1360" s="105"/>
    </row>
    <row r="1361" spans="7:20" ht="19.95" customHeight="1">
      <c r="G1361" s="107"/>
      <c r="H1361" s="107"/>
      <c r="I1361" s="107"/>
      <c r="J1361" s="105"/>
      <c r="K1361" s="105"/>
      <c r="L1361" s="105"/>
      <c r="M1361" s="105"/>
      <c r="N1361" s="105"/>
      <c r="O1361" s="105"/>
      <c r="P1361" s="105"/>
      <c r="Q1361" s="105"/>
      <c r="R1361" s="105"/>
      <c r="S1361" s="106"/>
      <c r="T1361" s="105"/>
    </row>
    <row r="1362" spans="7:20" ht="19.95" customHeight="1">
      <c r="G1362" s="107"/>
      <c r="H1362" s="107"/>
      <c r="I1362" s="107"/>
      <c r="J1362" s="105"/>
      <c r="K1362" s="105"/>
      <c r="L1362" s="105"/>
      <c r="M1362" s="105"/>
      <c r="N1362" s="105"/>
      <c r="O1362" s="105"/>
      <c r="P1362" s="105"/>
      <c r="Q1362" s="105"/>
      <c r="R1362" s="105"/>
      <c r="S1362" s="106"/>
      <c r="T1362" s="105"/>
    </row>
    <row r="1363" spans="7:20" ht="19.95" customHeight="1">
      <c r="G1363" s="107"/>
      <c r="H1363" s="107"/>
      <c r="I1363" s="107"/>
      <c r="J1363" s="105"/>
      <c r="K1363" s="105"/>
      <c r="L1363" s="105"/>
      <c r="M1363" s="105"/>
      <c r="N1363" s="105"/>
      <c r="O1363" s="105"/>
      <c r="P1363" s="105"/>
      <c r="Q1363" s="105"/>
      <c r="R1363" s="105"/>
      <c r="S1363" s="106"/>
      <c r="T1363" s="105"/>
    </row>
    <row r="1364" spans="7:20" ht="19.95" customHeight="1">
      <c r="G1364" s="107"/>
      <c r="H1364" s="107"/>
      <c r="I1364" s="107"/>
      <c r="J1364" s="105"/>
      <c r="K1364" s="105"/>
      <c r="L1364" s="105"/>
      <c r="M1364" s="105"/>
      <c r="N1364" s="105"/>
      <c r="O1364" s="105"/>
      <c r="P1364" s="105"/>
      <c r="Q1364" s="105"/>
      <c r="R1364" s="105"/>
      <c r="S1364" s="106"/>
      <c r="T1364" s="105"/>
    </row>
    <row r="1365" spans="7:20" ht="19.95" customHeight="1">
      <c r="G1365" s="107"/>
      <c r="H1365" s="107"/>
      <c r="I1365" s="107"/>
      <c r="J1365" s="105"/>
      <c r="K1365" s="105"/>
      <c r="L1365" s="105"/>
      <c r="M1365" s="105"/>
      <c r="N1365" s="105"/>
      <c r="O1365" s="105"/>
      <c r="P1365" s="105"/>
      <c r="Q1365" s="105"/>
      <c r="R1365" s="105"/>
      <c r="S1365" s="106"/>
      <c r="T1365" s="105"/>
    </row>
    <row r="1366" spans="7:20" ht="19.95" customHeight="1">
      <c r="G1366" s="107"/>
      <c r="H1366" s="107"/>
      <c r="I1366" s="107"/>
      <c r="J1366" s="105"/>
      <c r="K1366" s="105"/>
      <c r="L1366" s="105"/>
      <c r="M1366" s="105"/>
      <c r="N1366" s="105"/>
      <c r="O1366" s="105"/>
      <c r="P1366" s="105"/>
      <c r="Q1366" s="105"/>
      <c r="R1366" s="105"/>
      <c r="S1366" s="106"/>
      <c r="T1366" s="105"/>
    </row>
    <row r="1367" spans="7:20" ht="19.95" customHeight="1">
      <c r="G1367" s="107"/>
      <c r="H1367" s="107"/>
      <c r="I1367" s="107"/>
      <c r="J1367" s="105"/>
      <c r="K1367" s="105"/>
      <c r="L1367" s="105"/>
      <c r="M1367" s="105"/>
      <c r="N1367" s="105"/>
      <c r="O1367" s="105"/>
      <c r="P1367" s="105"/>
      <c r="Q1367" s="105"/>
      <c r="R1367" s="105"/>
      <c r="S1367" s="106"/>
      <c r="T1367" s="105"/>
    </row>
    <row r="1368" spans="7:20" ht="19.95" customHeight="1">
      <c r="G1368" s="107"/>
      <c r="H1368" s="107"/>
      <c r="I1368" s="107"/>
      <c r="J1368" s="105"/>
      <c r="K1368" s="105"/>
      <c r="L1368" s="105"/>
      <c r="M1368" s="105"/>
      <c r="N1368" s="105"/>
      <c r="O1368" s="105"/>
      <c r="P1368" s="105"/>
      <c r="Q1368" s="105"/>
      <c r="R1368" s="105"/>
      <c r="S1368" s="106"/>
      <c r="T1368" s="105"/>
    </row>
    <row r="1369" spans="7:20" ht="19.95" customHeight="1">
      <c r="G1369" s="107"/>
      <c r="H1369" s="107"/>
      <c r="I1369" s="107"/>
      <c r="J1369" s="105"/>
      <c r="K1369" s="105"/>
      <c r="L1369" s="105"/>
      <c r="M1369" s="105"/>
      <c r="N1369" s="105"/>
      <c r="O1369" s="105"/>
      <c r="P1369" s="105"/>
      <c r="Q1369" s="105"/>
      <c r="R1369" s="105"/>
      <c r="S1369" s="106"/>
      <c r="T1369" s="105"/>
    </row>
    <row r="1370" spans="7:20" ht="19.95" customHeight="1">
      <c r="G1370" s="107"/>
      <c r="H1370" s="107"/>
      <c r="I1370" s="107"/>
      <c r="J1370" s="105"/>
      <c r="K1370" s="105"/>
      <c r="L1370" s="105"/>
      <c r="M1370" s="105"/>
      <c r="N1370" s="105"/>
      <c r="O1370" s="105"/>
      <c r="P1370" s="105"/>
      <c r="Q1370" s="105"/>
      <c r="R1370" s="105"/>
      <c r="S1370" s="106"/>
      <c r="T1370" s="105"/>
    </row>
    <row r="1371" spans="7:20" ht="19.95" customHeight="1">
      <c r="G1371" s="107"/>
      <c r="H1371" s="107"/>
      <c r="I1371" s="107"/>
      <c r="J1371" s="105"/>
      <c r="K1371" s="105"/>
      <c r="L1371" s="105"/>
      <c r="M1371" s="105"/>
      <c r="N1371" s="105"/>
      <c r="O1371" s="105"/>
      <c r="P1371" s="105"/>
      <c r="Q1371" s="105"/>
      <c r="R1371" s="105"/>
      <c r="S1371" s="106"/>
      <c r="T1371" s="105"/>
    </row>
    <row r="1372" spans="7:20" ht="19.95" customHeight="1">
      <c r="G1372" s="107"/>
      <c r="H1372" s="107"/>
      <c r="I1372" s="107"/>
      <c r="J1372" s="105"/>
      <c r="K1372" s="105"/>
      <c r="L1372" s="105"/>
      <c r="M1372" s="105"/>
      <c r="N1372" s="105"/>
      <c r="O1372" s="105"/>
      <c r="P1372" s="105"/>
      <c r="Q1372" s="105"/>
      <c r="R1372" s="105"/>
      <c r="S1372" s="106"/>
      <c r="T1372" s="105"/>
    </row>
    <row r="1373" spans="7:20" ht="19.95" customHeight="1">
      <c r="G1373" s="107"/>
      <c r="H1373" s="107"/>
      <c r="I1373" s="107"/>
      <c r="J1373" s="105"/>
      <c r="K1373" s="105"/>
      <c r="L1373" s="105"/>
      <c r="M1373" s="105"/>
      <c r="N1373" s="105"/>
      <c r="O1373" s="105"/>
      <c r="P1373" s="105"/>
      <c r="Q1373" s="105"/>
      <c r="R1373" s="105"/>
      <c r="S1373" s="106"/>
      <c r="T1373" s="105"/>
    </row>
    <row r="1374" spans="7:20" ht="19.95" customHeight="1">
      <c r="G1374" s="107"/>
      <c r="H1374" s="107"/>
      <c r="I1374" s="107"/>
      <c r="J1374" s="105"/>
      <c r="K1374" s="105"/>
      <c r="L1374" s="105"/>
      <c r="M1374" s="105"/>
      <c r="N1374" s="105"/>
      <c r="O1374" s="105"/>
      <c r="P1374" s="105"/>
      <c r="Q1374" s="105"/>
      <c r="R1374" s="105"/>
      <c r="S1374" s="106"/>
      <c r="T1374" s="105"/>
    </row>
    <row r="1375" spans="7:20" ht="19.95" customHeight="1">
      <c r="G1375" s="107"/>
      <c r="H1375" s="107"/>
      <c r="I1375" s="107"/>
      <c r="J1375" s="105"/>
      <c r="K1375" s="105"/>
      <c r="L1375" s="105"/>
      <c r="M1375" s="105"/>
      <c r="N1375" s="105"/>
      <c r="O1375" s="105"/>
      <c r="P1375" s="105"/>
      <c r="Q1375" s="105"/>
      <c r="R1375" s="105"/>
      <c r="S1375" s="106"/>
      <c r="T1375" s="105"/>
    </row>
    <row r="1376" spans="7:20" ht="19.95" customHeight="1">
      <c r="G1376" s="107"/>
      <c r="H1376" s="107"/>
      <c r="I1376" s="107"/>
      <c r="J1376" s="105"/>
      <c r="K1376" s="105"/>
      <c r="L1376" s="105"/>
      <c r="M1376" s="105"/>
      <c r="N1376" s="105"/>
      <c r="O1376" s="105"/>
      <c r="P1376" s="105"/>
      <c r="Q1376" s="105"/>
      <c r="R1376" s="105"/>
      <c r="S1376" s="106"/>
      <c r="T1376" s="105"/>
    </row>
    <row r="1377" spans="7:20" ht="19.95" customHeight="1">
      <c r="G1377" s="107"/>
      <c r="H1377" s="107"/>
      <c r="I1377" s="107"/>
      <c r="J1377" s="105"/>
      <c r="K1377" s="105"/>
      <c r="L1377" s="105"/>
      <c r="M1377" s="105"/>
      <c r="N1377" s="105"/>
      <c r="O1377" s="105"/>
      <c r="P1377" s="105"/>
      <c r="Q1377" s="105"/>
      <c r="R1377" s="105"/>
      <c r="S1377" s="106"/>
      <c r="T1377" s="105"/>
    </row>
    <row r="1378" spans="7:20" ht="19.95" customHeight="1">
      <c r="G1378" s="107"/>
      <c r="H1378" s="107"/>
      <c r="I1378" s="107"/>
      <c r="J1378" s="105"/>
      <c r="K1378" s="105"/>
      <c r="L1378" s="105"/>
      <c r="M1378" s="105"/>
      <c r="N1378" s="105"/>
      <c r="O1378" s="105"/>
      <c r="P1378" s="105"/>
      <c r="Q1378" s="105"/>
      <c r="R1378" s="105"/>
      <c r="S1378" s="106"/>
      <c r="T1378" s="105"/>
    </row>
    <row r="1379" spans="7:20" ht="19.95" customHeight="1">
      <c r="G1379" s="107"/>
      <c r="H1379" s="107"/>
      <c r="I1379" s="107"/>
      <c r="J1379" s="105"/>
      <c r="K1379" s="105"/>
      <c r="L1379" s="105"/>
      <c r="M1379" s="105"/>
      <c r="N1379" s="105"/>
      <c r="O1379" s="105"/>
      <c r="P1379" s="105"/>
      <c r="Q1379" s="105"/>
      <c r="R1379" s="105"/>
      <c r="S1379" s="106"/>
      <c r="T1379" s="105"/>
    </row>
    <row r="1380" spans="7:20" ht="19.95" customHeight="1">
      <c r="G1380" s="107"/>
      <c r="H1380" s="107"/>
      <c r="I1380" s="107"/>
      <c r="J1380" s="105"/>
      <c r="K1380" s="105"/>
      <c r="L1380" s="105"/>
      <c r="M1380" s="105"/>
      <c r="N1380" s="105"/>
      <c r="O1380" s="105"/>
      <c r="P1380" s="105"/>
      <c r="Q1380" s="105"/>
      <c r="R1380" s="105"/>
      <c r="S1380" s="106"/>
      <c r="T1380" s="105"/>
    </row>
    <row r="1381" spans="7:20" ht="19.95" customHeight="1">
      <c r="G1381" s="107"/>
      <c r="H1381" s="107"/>
      <c r="I1381" s="107"/>
      <c r="J1381" s="105"/>
      <c r="K1381" s="105"/>
      <c r="L1381" s="105"/>
      <c r="M1381" s="105"/>
      <c r="N1381" s="105"/>
      <c r="O1381" s="105"/>
      <c r="P1381" s="105"/>
      <c r="Q1381" s="105"/>
      <c r="R1381" s="105"/>
      <c r="S1381" s="106"/>
      <c r="T1381" s="105"/>
    </row>
    <row r="1382" spans="7:20" ht="19.95" customHeight="1">
      <c r="G1382" s="107"/>
      <c r="H1382" s="107"/>
      <c r="I1382" s="107"/>
      <c r="J1382" s="105"/>
      <c r="K1382" s="105"/>
      <c r="L1382" s="105"/>
      <c r="M1382" s="105"/>
      <c r="N1382" s="105"/>
      <c r="O1382" s="105"/>
      <c r="P1382" s="105"/>
      <c r="Q1382" s="105"/>
      <c r="R1382" s="105"/>
      <c r="S1382" s="106"/>
      <c r="T1382" s="105"/>
    </row>
    <row r="1383" spans="7:20" ht="19.95" customHeight="1">
      <c r="G1383" s="107"/>
      <c r="H1383" s="107"/>
      <c r="I1383" s="107"/>
      <c r="J1383" s="105"/>
      <c r="K1383" s="105"/>
      <c r="L1383" s="105"/>
      <c r="M1383" s="105"/>
      <c r="N1383" s="105"/>
      <c r="O1383" s="105"/>
      <c r="P1383" s="105"/>
      <c r="Q1383" s="105"/>
      <c r="R1383" s="105"/>
      <c r="S1383" s="106"/>
      <c r="T1383" s="105"/>
    </row>
    <row r="1384" spans="7:20" ht="19.95" customHeight="1">
      <c r="G1384" s="107"/>
      <c r="H1384" s="107"/>
      <c r="I1384" s="107"/>
      <c r="J1384" s="105"/>
      <c r="K1384" s="105"/>
      <c r="L1384" s="105"/>
      <c r="M1384" s="105"/>
      <c r="N1384" s="105"/>
      <c r="O1384" s="105"/>
      <c r="P1384" s="105"/>
      <c r="Q1384" s="105"/>
      <c r="R1384" s="105"/>
      <c r="S1384" s="106"/>
      <c r="T1384" s="105"/>
    </row>
    <row r="1385" spans="7:20" ht="19.95" customHeight="1">
      <c r="G1385" s="107"/>
      <c r="H1385" s="107"/>
      <c r="I1385" s="107"/>
      <c r="J1385" s="105"/>
      <c r="K1385" s="105"/>
      <c r="L1385" s="105"/>
      <c r="M1385" s="105"/>
      <c r="N1385" s="105"/>
      <c r="O1385" s="105"/>
      <c r="P1385" s="105"/>
      <c r="Q1385" s="105"/>
      <c r="R1385" s="105"/>
      <c r="S1385" s="106"/>
      <c r="T1385" s="105"/>
    </row>
    <row r="1386" spans="7:20" ht="19.95" customHeight="1">
      <c r="G1386" s="107"/>
      <c r="H1386" s="107"/>
      <c r="I1386" s="107"/>
      <c r="J1386" s="105"/>
      <c r="K1386" s="105"/>
      <c r="L1386" s="105"/>
      <c r="M1386" s="105"/>
      <c r="N1386" s="105"/>
      <c r="O1386" s="105"/>
      <c r="P1386" s="105"/>
      <c r="Q1386" s="105"/>
      <c r="R1386" s="105"/>
      <c r="S1386" s="106"/>
      <c r="T1386" s="105"/>
    </row>
    <row r="1387" spans="7:20" ht="19.95" customHeight="1">
      <c r="G1387" s="107"/>
      <c r="H1387" s="107"/>
      <c r="I1387" s="107"/>
      <c r="J1387" s="105"/>
      <c r="K1387" s="105"/>
      <c r="L1387" s="105"/>
      <c r="M1387" s="105"/>
      <c r="N1387" s="105"/>
      <c r="O1387" s="105"/>
      <c r="P1387" s="105"/>
      <c r="Q1387" s="105"/>
      <c r="R1387" s="105"/>
      <c r="S1387" s="106"/>
      <c r="T1387" s="105"/>
    </row>
    <row r="1388" spans="7:20" ht="19.95" customHeight="1">
      <c r="G1388" s="107"/>
      <c r="H1388" s="107"/>
      <c r="I1388" s="107"/>
      <c r="J1388" s="105"/>
      <c r="K1388" s="105"/>
      <c r="L1388" s="105"/>
      <c r="M1388" s="105"/>
      <c r="N1388" s="105"/>
      <c r="O1388" s="105"/>
      <c r="P1388" s="105"/>
      <c r="Q1388" s="105"/>
      <c r="R1388" s="105"/>
      <c r="S1388" s="106"/>
      <c r="T1388" s="105"/>
    </row>
    <row r="1389" spans="7:20" ht="19.95" customHeight="1">
      <c r="G1389" s="107"/>
      <c r="H1389" s="107"/>
      <c r="I1389" s="107"/>
      <c r="J1389" s="105"/>
      <c r="K1389" s="105"/>
      <c r="L1389" s="105"/>
      <c r="M1389" s="105"/>
      <c r="N1389" s="105"/>
      <c r="O1389" s="105"/>
      <c r="P1389" s="105"/>
      <c r="Q1389" s="105"/>
      <c r="R1389" s="105"/>
      <c r="S1389" s="106"/>
      <c r="T1389" s="105"/>
    </row>
    <row r="1390" spans="7:20" ht="19.95" customHeight="1">
      <c r="G1390" s="107"/>
      <c r="H1390" s="107"/>
      <c r="I1390" s="107"/>
      <c r="J1390" s="105"/>
      <c r="K1390" s="105"/>
      <c r="L1390" s="105"/>
      <c r="M1390" s="105"/>
      <c r="N1390" s="105"/>
      <c r="O1390" s="105"/>
      <c r="P1390" s="105"/>
      <c r="Q1390" s="105"/>
      <c r="R1390" s="105"/>
      <c r="S1390" s="106"/>
      <c r="T1390" s="105"/>
    </row>
    <row r="1391" spans="7:20" ht="19.95" customHeight="1">
      <c r="G1391" s="107"/>
      <c r="H1391" s="107"/>
      <c r="I1391" s="107"/>
      <c r="J1391" s="105"/>
      <c r="K1391" s="105"/>
      <c r="L1391" s="105"/>
      <c r="M1391" s="105"/>
      <c r="N1391" s="105"/>
      <c r="O1391" s="105"/>
      <c r="P1391" s="105"/>
      <c r="Q1391" s="105"/>
      <c r="R1391" s="105"/>
      <c r="S1391" s="106"/>
      <c r="T1391" s="105"/>
    </row>
    <row r="1392" spans="7:20" ht="19.95" customHeight="1">
      <c r="G1392" s="107"/>
      <c r="H1392" s="107"/>
      <c r="I1392" s="107"/>
      <c r="J1392" s="105"/>
      <c r="K1392" s="105"/>
      <c r="L1392" s="105"/>
      <c r="M1392" s="105"/>
      <c r="N1392" s="105"/>
      <c r="O1392" s="105"/>
      <c r="P1392" s="105"/>
      <c r="Q1392" s="105"/>
      <c r="R1392" s="105"/>
      <c r="S1392" s="106"/>
      <c r="T1392" s="105"/>
    </row>
    <row r="1393" spans="7:20" ht="19.95" customHeight="1">
      <c r="G1393" s="107"/>
      <c r="H1393" s="107"/>
      <c r="I1393" s="107"/>
      <c r="J1393" s="105"/>
      <c r="K1393" s="105"/>
      <c r="L1393" s="105"/>
      <c r="M1393" s="105"/>
      <c r="N1393" s="105"/>
      <c r="O1393" s="105"/>
      <c r="P1393" s="105"/>
      <c r="Q1393" s="105"/>
      <c r="R1393" s="105"/>
      <c r="S1393" s="106"/>
      <c r="T1393" s="105"/>
    </row>
    <row r="1394" spans="7:20" ht="19.95" customHeight="1">
      <c r="G1394" s="107"/>
      <c r="H1394" s="107"/>
      <c r="I1394" s="107"/>
      <c r="J1394" s="105"/>
      <c r="K1394" s="105"/>
      <c r="L1394" s="105"/>
      <c r="M1394" s="105"/>
      <c r="N1394" s="105"/>
      <c r="O1394" s="105"/>
      <c r="P1394" s="105"/>
      <c r="Q1394" s="105"/>
      <c r="R1394" s="105"/>
      <c r="S1394" s="106"/>
      <c r="T1394" s="105"/>
    </row>
    <row r="1395" spans="7:20" ht="19.95" customHeight="1">
      <c r="G1395" s="107"/>
      <c r="H1395" s="107"/>
      <c r="I1395" s="107"/>
      <c r="J1395" s="105"/>
      <c r="K1395" s="105"/>
      <c r="L1395" s="105"/>
      <c r="M1395" s="105"/>
      <c r="N1395" s="105"/>
      <c r="O1395" s="105"/>
      <c r="P1395" s="105"/>
      <c r="Q1395" s="105"/>
      <c r="R1395" s="105"/>
      <c r="S1395" s="106"/>
      <c r="T1395" s="105"/>
    </row>
    <row r="1396" spans="7:20" ht="19.95" customHeight="1">
      <c r="G1396" s="107"/>
      <c r="H1396" s="107"/>
      <c r="I1396" s="107"/>
      <c r="J1396" s="105"/>
      <c r="K1396" s="105"/>
      <c r="L1396" s="105"/>
      <c r="M1396" s="105"/>
      <c r="N1396" s="105"/>
      <c r="O1396" s="105"/>
      <c r="P1396" s="105"/>
      <c r="Q1396" s="105"/>
      <c r="R1396" s="105"/>
      <c r="S1396" s="106"/>
      <c r="T1396" s="105"/>
    </row>
    <row r="1397" spans="7:20" ht="19.95" customHeight="1">
      <c r="G1397" s="107"/>
      <c r="H1397" s="107"/>
      <c r="I1397" s="107"/>
      <c r="J1397" s="105"/>
      <c r="K1397" s="105"/>
      <c r="L1397" s="105"/>
      <c r="M1397" s="105"/>
      <c r="N1397" s="105"/>
      <c r="O1397" s="105"/>
      <c r="P1397" s="105"/>
      <c r="Q1397" s="105"/>
      <c r="R1397" s="105"/>
      <c r="S1397" s="106"/>
      <c r="T1397" s="105"/>
    </row>
    <row r="1398" spans="7:20" ht="19.95" customHeight="1">
      <c r="G1398" s="107"/>
      <c r="H1398" s="107"/>
      <c r="I1398" s="107"/>
      <c r="J1398" s="105"/>
      <c r="K1398" s="105"/>
      <c r="L1398" s="105"/>
      <c r="M1398" s="105"/>
      <c r="N1398" s="105"/>
      <c r="O1398" s="105"/>
      <c r="P1398" s="105"/>
      <c r="Q1398" s="105"/>
      <c r="R1398" s="105"/>
      <c r="S1398" s="106"/>
      <c r="T1398" s="105"/>
    </row>
    <row r="1399" spans="7:20" ht="19.95" customHeight="1">
      <c r="G1399" s="107"/>
      <c r="H1399" s="107"/>
      <c r="I1399" s="107"/>
      <c r="J1399" s="105"/>
      <c r="K1399" s="105"/>
      <c r="L1399" s="105"/>
      <c r="M1399" s="105"/>
      <c r="N1399" s="105"/>
      <c r="O1399" s="105"/>
      <c r="P1399" s="105"/>
      <c r="Q1399" s="105"/>
      <c r="R1399" s="105"/>
      <c r="S1399" s="106"/>
      <c r="T1399" s="105"/>
    </row>
    <row r="1400" spans="7:20" ht="19.95" customHeight="1">
      <c r="G1400" s="107"/>
      <c r="H1400" s="107"/>
      <c r="I1400" s="107"/>
      <c r="J1400" s="105"/>
      <c r="K1400" s="105"/>
      <c r="L1400" s="105"/>
      <c r="M1400" s="105"/>
      <c r="N1400" s="105"/>
      <c r="O1400" s="105"/>
      <c r="P1400" s="105"/>
      <c r="Q1400" s="105"/>
      <c r="R1400" s="105"/>
      <c r="S1400" s="106"/>
      <c r="T1400" s="105"/>
    </row>
    <row r="1401" spans="7:20" ht="19.95" customHeight="1">
      <c r="G1401" s="107"/>
      <c r="H1401" s="107"/>
      <c r="I1401" s="107"/>
      <c r="J1401" s="105"/>
      <c r="K1401" s="105"/>
      <c r="L1401" s="105"/>
      <c r="M1401" s="105"/>
      <c r="N1401" s="105"/>
      <c r="O1401" s="105"/>
      <c r="P1401" s="105"/>
      <c r="Q1401" s="105"/>
      <c r="R1401" s="105"/>
      <c r="S1401" s="106"/>
      <c r="T1401" s="105"/>
    </row>
    <row r="1402" spans="7:20" ht="19.95" customHeight="1">
      <c r="G1402" s="107"/>
      <c r="H1402" s="107"/>
      <c r="I1402" s="107"/>
      <c r="J1402" s="105"/>
      <c r="K1402" s="105"/>
      <c r="L1402" s="105"/>
      <c r="M1402" s="105"/>
      <c r="N1402" s="105"/>
      <c r="O1402" s="105"/>
      <c r="P1402" s="105"/>
      <c r="Q1402" s="105"/>
      <c r="R1402" s="105"/>
      <c r="S1402" s="106"/>
      <c r="T1402" s="105"/>
    </row>
    <row r="1403" spans="7:20" ht="19.95" customHeight="1">
      <c r="G1403" s="107"/>
      <c r="H1403" s="107"/>
      <c r="I1403" s="107"/>
      <c r="J1403" s="105"/>
      <c r="K1403" s="105"/>
      <c r="L1403" s="105"/>
      <c r="M1403" s="105"/>
      <c r="N1403" s="105"/>
      <c r="O1403" s="105"/>
      <c r="P1403" s="105"/>
      <c r="Q1403" s="105"/>
      <c r="R1403" s="105"/>
      <c r="S1403" s="106"/>
      <c r="T1403" s="105"/>
    </row>
    <row r="1404" spans="7:20" ht="19.95" customHeight="1">
      <c r="G1404" s="107"/>
      <c r="H1404" s="107"/>
      <c r="I1404" s="107"/>
      <c r="J1404" s="105"/>
      <c r="K1404" s="105"/>
      <c r="L1404" s="105"/>
      <c r="M1404" s="105"/>
      <c r="N1404" s="105"/>
      <c r="O1404" s="105"/>
      <c r="P1404" s="105"/>
      <c r="Q1404" s="105"/>
      <c r="R1404" s="105"/>
      <c r="S1404" s="106"/>
      <c r="T1404" s="105"/>
    </row>
    <row r="1405" spans="7:20" ht="19.95" customHeight="1">
      <c r="G1405" s="107"/>
      <c r="H1405" s="107"/>
      <c r="I1405" s="107"/>
      <c r="J1405" s="105"/>
      <c r="K1405" s="105"/>
      <c r="L1405" s="105"/>
      <c r="M1405" s="105"/>
      <c r="N1405" s="105"/>
      <c r="O1405" s="105"/>
      <c r="P1405" s="105"/>
      <c r="Q1405" s="105"/>
      <c r="R1405" s="105"/>
      <c r="S1405" s="106"/>
      <c r="T1405" s="105"/>
    </row>
    <row r="1406" spans="7:20" ht="19.95" customHeight="1">
      <c r="G1406" s="107"/>
      <c r="H1406" s="107"/>
      <c r="I1406" s="107"/>
      <c r="J1406" s="105"/>
      <c r="K1406" s="105"/>
      <c r="L1406" s="105"/>
      <c r="M1406" s="105"/>
      <c r="N1406" s="105"/>
      <c r="O1406" s="105"/>
      <c r="P1406" s="105"/>
      <c r="Q1406" s="105"/>
      <c r="R1406" s="105"/>
      <c r="S1406" s="106"/>
      <c r="T1406" s="105"/>
    </row>
    <row r="1407" spans="7:20" ht="19.95" customHeight="1">
      <c r="G1407" s="107"/>
      <c r="H1407" s="107"/>
      <c r="I1407" s="107"/>
      <c r="J1407" s="105"/>
      <c r="K1407" s="105"/>
      <c r="L1407" s="105"/>
      <c r="M1407" s="105"/>
      <c r="N1407" s="105"/>
      <c r="O1407" s="105"/>
      <c r="P1407" s="105"/>
      <c r="Q1407" s="105"/>
      <c r="R1407" s="105"/>
      <c r="S1407" s="106"/>
      <c r="T1407" s="105"/>
    </row>
    <row r="1408" spans="7:20" ht="19.95" customHeight="1">
      <c r="G1408" s="107"/>
      <c r="H1408" s="107"/>
      <c r="I1408" s="107"/>
      <c r="J1408" s="105"/>
      <c r="K1408" s="105"/>
      <c r="L1408" s="105"/>
      <c r="M1408" s="105"/>
      <c r="N1408" s="105"/>
      <c r="O1408" s="105"/>
      <c r="P1408" s="105"/>
      <c r="Q1408" s="105"/>
      <c r="R1408" s="105"/>
      <c r="S1408" s="106"/>
      <c r="T1408" s="105"/>
    </row>
    <row r="1409" spans="7:20" ht="19.95" customHeight="1">
      <c r="G1409" s="107"/>
      <c r="H1409" s="107"/>
      <c r="I1409" s="107"/>
      <c r="J1409" s="105"/>
      <c r="K1409" s="105"/>
      <c r="L1409" s="105"/>
      <c r="M1409" s="105"/>
      <c r="N1409" s="105"/>
      <c r="O1409" s="105"/>
      <c r="P1409" s="105"/>
      <c r="Q1409" s="105"/>
      <c r="R1409" s="105"/>
      <c r="S1409" s="106"/>
      <c r="T1409" s="105"/>
    </row>
    <row r="1410" spans="7:20" ht="19.95" customHeight="1">
      <c r="G1410" s="107"/>
      <c r="H1410" s="107"/>
      <c r="I1410" s="107"/>
      <c r="J1410" s="105"/>
      <c r="K1410" s="105"/>
      <c r="L1410" s="105"/>
      <c r="M1410" s="105"/>
      <c r="N1410" s="105"/>
      <c r="O1410" s="105"/>
      <c r="P1410" s="105"/>
      <c r="Q1410" s="105"/>
      <c r="R1410" s="105"/>
      <c r="S1410" s="106"/>
      <c r="T1410" s="105"/>
    </row>
    <row r="1411" spans="7:20" ht="19.95" customHeight="1">
      <c r="G1411" s="107"/>
      <c r="H1411" s="107"/>
      <c r="I1411" s="107"/>
      <c r="J1411" s="105"/>
      <c r="K1411" s="105"/>
      <c r="L1411" s="105"/>
      <c r="M1411" s="105"/>
      <c r="N1411" s="105"/>
      <c r="O1411" s="105"/>
      <c r="P1411" s="105"/>
      <c r="Q1411" s="105"/>
      <c r="R1411" s="105"/>
      <c r="S1411" s="106"/>
      <c r="T1411" s="105"/>
    </row>
    <row r="1412" spans="7:20" ht="19.95" customHeight="1">
      <c r="G1412" s="107"/>
      <c r="H1412" s="107"/>
      <c r="I1412" s="107"/>
      <c r="J1412" s="105"/>
      <c r="K1412" s="105"/>
      <c r="L1412" s="105"/>
      <c r="M1412" s="105"/>
      <c r="N1412" s="105"/>
      <c r="O1412" s="105"/>
      <c r="P1412" s="105"/>
      <c r="Q1412" s="105"/>
      <c r="R1412" s="105"/>
      <c r="S1412" s="106"/>
      <c r="T1412" s="105"/>
    </row>
    <row r="1413" spans="7:20" ht="19.95" customHeight="1">
      <c r="G1413" s="107"/>
      <c r="H1413" s="107"/>
      <c r="I1413" s="107"/>
      <c r="J1413" s="105"/>
      <c r="K1413" s="105"/>
      <c r="L1413" s="105"/>
      <c r="M1413" s="105"/>
      <c r="N1413" s="105"/>
      <c r="O1413" s="105"/>
      <c r="P1413" s="105"/>
      <c r="Q1413" s="105"/>
      <c r="R1413" s="105"/>
      <c r="S1413" s="106"/>
      <c r="T1413" s="105"/>
    </row>
    <row r="1414" spans="7:20" ht="19.95" customHeight="1">
      <c r="G1414" s="107"/>
      <c r="H1414" s="107"/>
      <c r="I1414" s="107"/>
      <c r="J1414" s="105"/>
      <c r="K1414" s="105"/>
      <c r="L1414" s="105"/>
      <c r="M1414" s="105"/>
      <c r="N1414" s="105"/>
      <c r="O1414" s="105"/>
      <c r="P1414" s="105"/>
      <c r="Q1414" s="105"/>
      <c r="R1414" s="105"/>
      <c r="S1414" s="106"/>
      <c r="T1414" s="105"/>
    </row>
    <row r="1415" spans="7:20" ht="19.95" customHeight="1">
      <c r="G1415" s="107"/>
      <c r="H1415" s="107"/>
      <c r="I1415" s="107"/>
      <c r="J1415" s="105"/>
      <c r="K1415" s="105"/>
      <c r="L1415" s="105"/>
      <c r="M1415" s="105"/>
      <c r="N1415" s="105"/>
      <c r="O1415" s="105"/>
      <c r="P1415" s="105"/>
      <c r="Q1415" s="105"/>
      <c r="R1415" s="105"/>
      <c r="S1415" s="106"/>
      <c r="T1415" s="105"/>
    </row>
    <row r="1416" spans="7:20" ht="19.95" customHeight="1">
      <c r="G1416" s="107"/>
      <c r="H1416" s="107"/>
      <c r="I1416" s="107"/>
      <c r="J1416" s="105"/>
      <c r="K1416" s="105"/>
      <c r="L1416" s="105"/>
      <c r="M1416" s="105"/>
      <c r="N1416" s="105"/>
      <c r="O1416" s="105"/>
      <c r="P1416" s="105"/>
      <c r="Q1416" s="105"/>
      <c r="R1416" s="105"/>
      <c r="S1416" s="106"/>
      <c r="T1416" s="105"/>
    </row>
    <row r="1417" spans="7:20" ht="19.95" customHeight="1">
      <c r="G1417" s="107"/>
      <c r="H1417" s="107"/>
      <c r="I1417" s="107"/>
      <c r="J1417" s="105"/>
      <c r="K1417" s="105"/>
      <c r="L1417" s="105"/>
      <c r="M1417" s="105"/>
      <c r="N1417" s="105"/>
      <c r="O1417" s="105"/>
      <c r="P1417" s="105"/>
      <c r="Q1417" s="105"/>
      <c r="R1417" s="105"/>
      <c r="S1417" s="106"/>
      <c r="T1417" s="105"/>
    </row>
    <row r="1418" spans="7:20" ht="19.95" customHeight="1">
      <c r="G1418" s="107"/>
      <c r="H1418" s="107"/>
      <c r="I1418" s="107"/>
      <c r="J1418" s="105"/>
      <c r="K1418" s="105"/>
      <c r="L1418" s="105"/>
      <c r="M1418" s="105"/>
      <c r="N1418" s="105"/>
      <c r="O1418" s="105"/>
      <c r="P1418" s="105"/>
      <c r="Q1418" s="105"/>
      <c r="R1418" s="105"/>
      <c r="S1418" s="106"/>
      <c r="T1418" s="105"/>
    </row>
    <row r="1419" spans="7:20" ht="19.95" customHeight="1">
      <c r="G1419" s="107"/>
      <c r="H1419" s="107"/>
      <c r="I1419" s="107"/>
      <c r="J1419" s="105"/>
      <c r="K1419" s="105"/>
      <c r="L1419" s="105"/>
      <c r="M1419" s="105"/>
      <c r="N1419" s="105"/>
      <c r="O1419" s="105"/>
      <c r="P1419" s="105"/>
      <c r="Q1419" s="105"/>
      <c r="R1419" s="105"/>
      <c r="S1419" s="106"/>
      <c r="T1419" s="105"/>
    </row>
    <row r="1420" spans="7:20" ht="19.95" customHeight="1">
      <c r="G1420" s="107"/>
      <c r="H1420" s="107"/>
      <c r="I1420" s="107"/>
      <c r="J1420" s="105"/>
      <c r="K1420" s="105"/>
      <c r="L1420" s="105"/>
      <c r="M1420" s="105"/>
      <c r="N1420" s="105"/>
      <c r="O1420" s="105"/>
      <c r="P1420" s="105"/>
      <c r="Q1420" s="105"/>
      <c r="R1420" s="105"/>
      <c r="S1420" s="106"/>
      <c r="T1420" s="105"/>
    </row>
    <row r="1421" spans="7:20" ht="19.95" customHeight="1">
      <c r="G1421" s="107"/>
      <c r="H1421" s="107"/>
      <c r="I1421" s="107"/>
      <c r="J1421" s="105"/>
      <c r="K1421" s="105"/>
      <c r="L1421" s="105"/>
      <c r="M1421" s="105"/>
      <c r="N1421" s="105"/>
      <c r="O1421" s="105"/>
      <c r="P1421" s="105"/>
      <c r="Q1421" s="105"/>
      <c r="R1421" s="105"/>
      <c r="S1421" s="106"/>
      <c r="T1421" s="105"/>
    </row>
    <row r="1422" spans="7:20" ht="19.95" customHeight="1">
      <c r="G1422" s="107"/>
      <c r="H1422" s="107"/>
      <c r="I1422" s="107"/>
      <c r="J1422" s="105"/>
      <c r="K1422" s="105"/>
      <c r="L1422" s="105"/>
      <c r="M1422" s="105"/>
      <c r="N1422" s="105"/>
      <c r="O1422" s="105"/>
      <c r="P1422" s="105"/>
      <c r="Q1422" s="105"/>
      <c r="R1422" s="105"/>
      <c r="S1422" s="106"/>
      <c r="T1422" s="105"/>
    </row>
    <row r="1423" spans="7:20" ht="19.95" customHeight="1">
      <c r="G1423" s="107"/>
      <c r="H1423" s="107"/>
      <c r="I1423" s="107"/>
      <c r="J1423" s="105"/>
      <c r="K1423" s="105"/>
      <c r="L1423" s="105"/>
      <c r="M1423" s="105"/>
      <c r="N1423" s="105"/>
      <c r="O1423" s="105"/>
      <c r="P1423" s="105"/>
      <c r="Q1423" s="105"/>
      <c r="R1423" s="105"/>
      <c r="S1423" s="106"/>
      <c r="T1423" s="105"/>
    </row>
    <row r="1424" spans="7:20" ht="19.95" customHeight="1">
      <c r="G1424" s="107"/>
      <c r="H1424" s="107"/>
      <c r="I1424" s="107"/>
      <c r="J1424" s="105"/>
      <c r="K1424" s="105"/>
      <c r="L1424" s="105"/>
      <c r="M1424" s="105"/>
      <c r="N1424" s="105"/>
      <c r="O1424" s="105"/>
      <c r="P1424" s="105"/>
      <c r="Q1424" s="105"/>
      <c r="R1424" s="105"/>
      <c r="S1424" s="106"/>
      <c r="T1424" s="105"/>
    </row>
    <row r="1425" spans="1:33" ht="19.95" customHeight="1">
      <c r="G1425" s="107"/>
      <c r="H1425" s="107"/>
      <c r="I1425" s="107"/>
      <c r="J1425" s="105"/>
      <c r="K1425" s="105"/>
      <c r="L1425" s="105"/>
      <c r="M1425" s="105"/>
      <c r="N1425" s="105"/>
      <c r="O1425" s="105"/>
      <c r="P1425" s="105"/>
      <c r="Q1425" s="105"/>
      <c r="R1425" s="105"/>
      <c r="S1425" s="106"/>
      <c r="T1425" s="105"/>
    </row>
    <row r="1426" spans="1:33" ht="19.95" customHeight="1">
      <c r="G1426" s="107"/>
      <c r="H1426" s="107"/>
      <c r="I1426" s="107"/>
      <c r="J1426" s="105"/>
      <c r="K1426" s="105"/>
      <c r="L1426" s="105"/>
      <c r="M1426" s="105"/>
      <c r="N1426" s="105"/>
      <c r="O1426" s="105"/>
      <c r="P1426" s="105"/>
      <c r="Q1426" s="105"/>
      <c r="R1426" s="105"/>
      <c r="S1426" s="106"/>
      <c r="T1426" s="105"/>
    </row>
    <row r="1427" spans="1:33" ht="19.95" customHeight="1">
      <c r="G1427" s="107"/>
      <c r="H1427" s="107"/>
      <c r="I1427" s="107"/>
      <c r="J1427" s="105"/>
      <c r="K1427" s="105"/>
      <c r="L1427" s="105"/>
      <c r="M1427" s="105"/>
      <c r="N1427" s="105"/>
      <c r="O1427" s="105"/>
      <c r="P1427" s="105"/>
      <c r="Q1427" s="105"/>
      <c r="R1427" s="105"/>
      <c r="S1427" s="106"/>
      <c r="T1427" s="105"/>
    </row>
    <row r="1428" spans="1:33" ht="19.95" customHeight="1">
      <c r="G1428" s="107"/>
      <c r="H1428" s="107"/>
      <c r="I1428" s="107"/>
      <c r="J1428" s="105"/>
      <c r="K1428" s="105"/>
      <c r="L1428" s="105"/>
      <c r="M1428" s="105"/>
      <c r="N1428" s="105"/>
      <c r="O1428" s="105"/>
      <c r="P1428" s="105"/>
      <c r="Q1428" s="105"/>
      <c r="R1428" s="105"/>
      <c r="S1428" s="106"/>
      <c r="T1428" s="105"/>
    </row>
    <row r="1429" spans="1:33" ht="19.95" customHeight="1">
      <c r="G1429" s="107"/>
      <c r="H1429" s="107"/>
      <c r="I1429" s="107"/>
      <c r="J1429" s="105"/>
      <c r="K1429" s="105"/>
      <c r="L1429" s="105"/>
      <c r="M1429" s="105"/>
      <c r="N1429" s="105"/>
      <c r="O1429" s="105"/>
      <c r="P1429" s="105"/>
      <c r="Q1429" s="105"/>
      <c r="R1429" s="105"/>
      <c r="S1429" s="106"/>
      <c r="T1429" s="105"/>
    </row>
    <row r="1430" spans="1:33" ht="19.95" customHeight="1">
      <c r="G1430" s="107"/>
      <c r="H1430" s="107"/>
      <c r="I1430" s="107"/>
      <c r="J1430" s="105"/>
      <c r="K1430" s="105"/>
      <c r="L1430" s="105"/>
      <c r="M1430" s="105"/>
      <c r="N1430" s="105"/>
      <c r="O1430" s="105"/>
      <c r="P1430" s="105"/>
      <c r="Q1430" s="105"/>
      <c r="R1430" s="105"/>
      <c r="S1430" s="106"/>
      <c r="T1430" s="105"/>
    </row>
    <row r="1431" spans="1:33" ht="19.95" customHeight="1">
      <c r="G1431" s="107"/>
      <c r="H1431" s="107"/>
      <c r="I1431" s="107"/>
      <c r="J1431" s="105"/>
      <c r="K1431" s="105"/>
      <c r="L1431" s="105"/>
      <c r="M1431" s="105"/>
      <c r="N1431" s="105"/>
      <c r="O1431" s="105"/>
      <c r="P1431" s="105"/>
      <c r="Q1431" s="105"/>
      <c r="R1431" s="105"/>
      <c r="S1431" s="106"/>
      <c r="T1431" s="105"/>
      <c r="W1431" s="81"/>
      <c r="AB1431" s="81"/>
    </row>
    <row r="1432" spans="1:33" ht="19.95" customHeight="1">
      <c r="G1432" s="107"/>
      <c r="H1432" s="107"/>
      <c r="I1432" s="107"/>
      <c r="J1432" s="105"/>
      <c r="K1432" s="105"/>
      <c r="L1432" s="105"/>
      <c r="M1432" s="105"/>
      <c r="N1432" s="105"/>
      <c r="O1432" s="105"/>
      <c r="P1432" s="105"/>
      <c r="Q1432" s="105"/>
      <c r="R1432" s="105"/>
      <c r="S1432" s="106"/>
      <c r="T1432" s="105"/>
    </row>
    <row r="1433" spans="1:33" ht="19.95" customHeight="1">
      <c r="G1433" s="107"/>
      <c r="H1433" s="107"/>
      <c r="I1433" s="107"/>
      <c r="J1433" s="105"/>
      <c r="K1433" s="105"/>
      <c r="L1433" s="105"/>
      <c r="M1433" s="105"/>
      <c r="N1433" s="105"/>
      <c r="O1433" s="105"/>
      <c r="P1433" s="105"/>
      <c r="Q1433" s="105"/>
      <c r="R1433" s="105"/>
      <c r="S1433" s="106"/>
      <c r="T1433" s="105"/>
      <c r="X1433" s="81"/>
      <c r="Y1433" s="81"/>
      <c r="Z1433" s="81"/>
      <c r="AA1433" s="81"/>
    </row>
    <row r="1434" spans="1:33" ht="19.95" customHeight="1">
      <c r="G1434" s="107"/>
      <c r="H1434" s="107"/>
      <c r="I1434" s="107"/>
      <c r="J1434" s="105"/>
      <c r="K1434" s="105"/>
      <c r="L1434" s="105"/>
      <c r="M1434" s="105"/>
      <c r="N1434" s="105"/>
      <c r="O1434" s="105"/>
      <c r="P1434" s="105"/>
      <c r="Q1434" s="105"/>
      <c r="R1434" s="105"/>
      <c r="S1434" s="106"/>
      <c r="T1434" s="105"/>
    </row>
    <row r="1435" spans="1:33" ht="19.95" customHeight="1">
      <c r="G1435" s="107"/>
      <c r="H1435" s="107"/>
      <c r="I1435" s="107"/>
      <c r="J1435" s="105"/>
      <c r="K1435" s="105"/>
      <c r="L1435" s="105"/>
      <c r="M1435" s="105"/>
      <c r="N1435" s="105"/>
      <c r="O1435" s="105"/>
      <c r="P1435" s="105"/>
      <c r="Q1435" s="105"/>
      <c r="R1435" s="105"/>
      <c r="S1435" s="106"/>
      <c r="T1435" s="105"/>
    </row>
    <row r="1436" spans="1:33" ht="19.95" customHeight="1">
      <c r="G1436" s="107"/>
      <c r="H1436" s="107"/>
      <c r="I1436" s="107"/>
      <c r="J1436" s="105"/>
      <c r="K1436" s="105"/>
      <c r="L1436" s="105"/>
      <c r="M1436" s="105"/>
      <c r="N1436" s="105"/>
      <c r="O1436" s="105"/>
      <c r="P1436" s="105"/>
      <c r="Q1436" s="105"/>
      <c r="R1436" s="105"/>
      <c r="S1436" s="106"/>
      <c r="T1436" s="105"/>
      <c r="AC1436" s="81"/>
      <c r="AD1436" s="138"/>
      <c r="AE1436" s="81"/>
    </row>
    <row r="1437" spans="1:33" s="81" customFormat="1" ht="19.95" customHeight="1">
      <c r="A1437" s="79"/>
      <c r="B1437" s="79"/>
      <c r="C1437" s="77"/>
      <c r="D1437" s="77"/>
      <c r="E1437" s="77"/>
      <c r="F1437" s="143"/>
      <c r="G1437" s="107"/>
      <c r="H1437" s="107"/>
      <c r="I1437" s="107"/>
      <c r="J1437" s="105"/>
      <c r="K1437" s="105"/>
      <c r="L1437" s="105"/>
      <c r="M1437" s="105"/>
      <c r="N1437" s="105"/>
      <c r="O1437" s="105"/>
      <c r="P1437" s="105"/>
      <c r="Q1437" s="105"/>
      <c r="R1437" s="105"/>
      <c r="S1437" s="106"/>
      <c r="T1437" s="105"/>
      <c r="W1437" s="77"/>
      <c r="X1437" s="77"/>
      <c r="Y1437" s="77"/>
      <c r="Z1437" s="77"/>
      <c r="AA1437" s="77"/>
      <c r="AB1437" s="77"/>
      <c r="AC1437" s="77"/>
      <c r="AD1437" s="135"/>
      <c r="AE1437" s="77"/>
      <c r="AF1437" s="202"/>
      <c r="AG1437" s="139"/>
    </row>
    <row r="1438" spans="1:33" ht="19.95" customHeight="1">
      <c r="G1438" s="107"/>
      <c r="H1438" s="107"/>
      <c r="I1438" s="107"/>
      <c r="J1438" s="105"/>
      <c r="K1438" s="105"/>
      <c r="L1438" s="105"/>
      <c r="M1438" s="105"/>
      <c r="N1438" s="105"/>
      <c r="O1438" s="105"/>
      <c r="P1438" s="105"/>
      <c r="Q1438" s="105"/>
      <c r="R1438" s="105"/>
      <c r="S1438" s="106"/>
      <c r="T1438" s="105"/>
    </row>
    <row r="1439" spans="1:33" ht="19.95" customHeight="1">
      <c r="G1439" s="107"/>
      <c r="H1439" s="107"/>
      <c r="I1439" s="107"/>
      <c r="J1439" s="105"/>
      <c r="K1439" s="105"/>
      <c r="L1439" s="105"/>
      <c r="M1439" s="105"/>
      <c r="N1439" s="105"/>
      <c r="O1439" s="105"/>
      <c r="P1439" s="105"/>
      <c r="Q1439" s="105"/>
      <c r="R1439" s="105"/>
      <c r="S1439" s="106"/>
      <c r="T1439" s="105"/>
    </row>
    <row r="1440" spans="1:33" ht="19.95" customHeight="1">
      <c r="G1440" s="107"/>
      <c r="H1440" s="107"/>
      <c r="I1440" s="107"/>
      <c r="J1440" s="105"/>
      <c r="K1440" s="105"/>
      <c r="L1440" s="105"/>
      <c r="M1440" s="105"/>
      <c r="N1440" s="105"/>
      <c r="O1440" s="105"/>
      <c r="P1440" s="105"/>
      <c r="Q1440" s="105"/>
      <c r="R1440" s="105"/>
      <c r="S1440" s="106"/>
      <c r="T1440" s="105"/>
    </row>
    <row r="1441" spans="7:20" ht="19.95" customHeight="1">
      <c r="G1441" s="107"/>
      <c r="H1441" s="107"/>
      <c r="I1441" s="107"/>
      <c r="J1441" s="105"/>
      <c r="K1441" s="105"/>
      <c r="L1441" s="105"/>
      <c r="M1441" s="105"/>
      <c r="N1441" s="105"/>
      <c r="O1441" s="105"/>
      <c r="P1441" s="105"/>
      <c r="Q1441" s="105"/>
      <c r="R1441" s="105"/>
      <c r="S1441" s="106"/>
      <c r="T1441" s="105"/>
    </row>
    <row r="1442" spans="7:20" ht="19.95" customHeight="1">
      <c r="G1442" s="107"/>
      <c r="H1442" s="107"/>
      <c r="I1442" s="107"/>
      <c r="J1442" s="105"/>
      <c r="K1442" s="105"/>
      <c r="L1442" s="105"/>
      <c r="M1442" s="105"/>
      <c r="N1442" s="105"/>
      <c r="O1442" s="105"/>
      <c r="P1442" s="105"/>
      <c r="Q1442" s="105"/>
      <c r="R1442" s="105"/>
      <c r="S1442" s="106"/>
      <c r="T1442" s="105"/>
    </row>
    <row r="1443" spans="7:20" ht="19.95" customHeight="1">
      <c r="G1443" s="107"/>
      <c r="H1443" s="107"/>
      <c r="I1443" s="107"/>
      <c r="J1443" s="105"/>
      <c r="K1443" s="105"/>
      <c r="L1443" s="105"/>
      <c r="M1443" s="105"/>
      <c r="N1443" s="105"/>
      <c r="O1443" s="105"/>
      <c r="P1443" s="105"/>
      <c r="Q1443" s="105"/>
      <c r="R1443" s="105"/>
      <c r="S1443" s="106"/>
      <c r="T1443" s="105"/>
    </row>
    <row r="1444" spans="7:20" ht="19.95" customHeight="1">
      <c r="G1444" s="107"/>
      <c r="H1444" s="107"/>
      <c r="I1444" s="107"/>
      <c r="J1444" s="105"/>
      <c r="K1444" s="105"/>
      <c r="L1444" s="105"/>
      <c r="M1444" s="105"/>
      <c r="N1444" s="105"/>
      <c r="O1444" s="105"/>
      <c r="P1444" s="105"/>
      <c r="Q1444" s="105"/>
      <c r="R1444" s="105"/>
      <c r="S1444" s="106"/>
      <c r="T1444" s="105"/>
    </row>
    <row r="1445" spans="7:20" ht="19.95" customHeight="1">
      <c r="G1445" s="107"/>
      <c r="H1445" s="107"/>
      <c r="I1445" s="107"/>
      <c r="J1445" s="105"/>
      <c r="K1445" s="105"/>
      <c r="L1445" s="105"/>
      <c r="M1445" s="105"/>
      <c r="N1445" s="105"/>
      <c r="O1445" s="105"/>
      <c r="P1445" s="105"/>
      <c r="Q1445" s="105"/>
      <c r="R1445" s="105"/>
      <c r="S1445" s="106"/>
      <c r="T1445" s="105"/>
    </row>
    <row r="1446" spans="7:20" ht="19.95" customHeight="1">
      <c r="G1446" s="107"/>
      <c r="H1446" s="107"/>
      <c r="I1446" s="107"/>
      <c r="J1446" s="105"/>
      <c r="K1446" s="105"/>
      <c r="L1446" s="105"/>
      <c r="M1446" s="105"/>
      <c r="N1446" s="105"/>
      <c r="O1446" s="105"/>
      <c r="P1446" s="105"/>
      <c r="Q1446" s="105"/>
      <c r="R1446" s="105"/>
      <c r="S1446" s="106"/>
      <c r="T1446" s="105"/>
    </row>
    <row r="1447" spans="7:20" ht="19.95" customHeight="1">
      <c r="G1447" s="107"/>
      <c r="H1447" s="107"/>
      <c r="I1447" s="107"/>
      <c r="J1447" s="105"/>
      <c r="K1447" s="105"/>
      <c r="L1447" s="105"/>
      <c r="M1447" s="105"/>
      <c r="N1447" s="105"/>
      <c r="O1447" s="105"/>
      <c r="P1447" s="105"/>
      <c r="Q1447" s="105"/>
      <c r="R1447" s="105"/>
      <c r="S1447" s="106"/>
      <c r="T1447" s="105"/>
    </row>
    <row r="1448" spans="7:20" ht="19.95" customHeight="1">
      <c r="G1448" s="107"/>
      <c r="H1448" s="107"/>
      <c r="I1448" s="107"/>
      <c r="J1448" s="105"/>
      <c r="K1448" s="105"/>
      <c r="L1448" s="105"/>
      <c r="M1448" s="105"/>
      <c r="N1448" s="105"/>
      <c r="O1448" s="105"/>
      <c r="P1448" s="105"/>
      <c r="Q1448" s="105"/>
      <c r="R1448" s="105"/>
      <c r="S1448" s="106"/>
      <c r="T1448" s="105"/>
    </row>
    <row r="1449" spans="7:20" ht="19.95" customHeight="1">
      <c r="G1449" s="107"/>
      <c r="H1449" s="107"/>
      <c r="I1449" s="107"/>
      <c r="J1449" s="105"/>
      <c r="K1449" s="105"/>
      <c r="L1449" s="105"/>
      <c r="M1449" s="105"/>
      <c r="N1449" s="105"/>
      <c r="O1449" s="105"/>
      <c r="P1449" s="105"/>
      <c r="Q1449" s="105"/>
      <c r="R1449" s="105"/>
      <c r="S1449" s="106"/>
      <c r="T1449" s="105"/>
    </row>
    <row r="1450" spans="7:20" ht="19.95" customHeight="1">
      <c r="G1450" s="107"/>
      <c r="H1450" s="107"/>
      <c r="I1450" s="107"/>
      <c r="J1450" s="105"/>
      <c r="K1450" s="105"/>
      <c r="L1450" s="105"/>
      <c r="M1450" s="105"/>
      <c r="N1450" s="105"/>
      <c r="O1450" s="105"/>
      <c r="P1450" s="105"/>
      <c r="Q1450" s="105"/>
      <c r="R1450" s="105"/>
      <c r="S1450" s="106"/>
      <c r="T1450" s="105"/>
    </row>
    <row r="1451" spans="7:20" ht="19.95" customHeight="1">
      <c r="G1451" s="107"/>
      <c r="H1451" s="107"/>
      <c r="I1451" s="107"/>
      <c r="J1451" s="105"/>
      <c r="K1451" s="105"/>
      <c r="L1451" s="105"/>
      <c r="M1451" s="105"/>
      <c r="N1451" s="105"/>
      <c r="O1451" s="105"/>
      <c r="P1451" s="105"/>
      <c r="Q1451" s="105"/>
      <c r="R1451" s="105"/>
      <c r="S1451" s="106"/>
      <c r="T1451" s="105"/>
    </row>
    <row r="1452" spans="7:20" ht="19.95" customHeight="1">
      <c r="G1452" s="107"/>
      <c r="H1452" s="107"/>
      <c r="I1452" s="107"/>
      <c r="J1452" s="105"/>
      <c r="K1452" s="105"/>
      <c r="L1452" s="105"/>
      <c r="M1452" s="105"/>
      <c r="N1452" s="105"/>
      <c r="O1452" s="105"/>
      <c r="P1452" s="105"/>
      <c r="Q1452" s="105"/>
      <c r="R1452" s="105"/>
      <c r="S1452" s="106"/>
      <c r="T1452" s="105"/>
    </row>
    <row r="1453" spans="7:20" ht="19.95" customHeight="1">
      <c r="G1453" s="107"/>
      <c r="H1453" s="107"/>
      <c r="I1453" s="107"/>
      <c r="J1453" s="105"/>
      <c r="K1453" s="105"/>
      <c r="L1453" s="105"/>
      <c r="M1453" s="105"/>
      <c r="N1453" s="105"/>
      <c r="O1453" s="105"/>
      <c r="P1453" s="105"/>
      <c r="Q1453" s="105"/>
      <c r="R1453" s="105"/>
      <c r="S1453" s="106"/>
      <c r="T1453" s="105"/>
    </row>
    <row r="1454" spans="7:20" ht="19.95" customHeight="1">
      <c r="G1454" s="107"/>
      <c r="H1454" s="107"/>
      <c r="I1454" s="107"/>
      <c r="J1454" s="105"/>
      <c r="K1454" s="105"/>
      <c r="L1454" s="105"/>
      <c r="M1454" s="105"/>
      <c r="N1454" s="105"/>
      <c r="O1454" s="105"/>
      <c r="P1454" s="105"/>
      <c r="Q1454" s="105"/>
      <c r="R1454" s="105"/>
      <c r="S1454" s="106"/>
      <c r="T1454" s="105"/>
    </row>
    <row r="1455" spans="7:20" ht="19.95" customHeight="1">
      <c r="G1455" s="107"/>
      <c r="H1455" s="107"/>
      <c r="I1455" s="107"/>
      <c r="J1455" s="105"/>
      <c r="K1455" s="105"/>
      <c r="L1455" s="105"/>
      <c r="M1455" s="105"/>
      <c r="N1455" s="105"/>
      <c r="O1455" s="105"/>
      <c r="P1455" s="105"/>
      <c r="Q1455" s="105"/>
      <c r="R1455" s="105"/>
      <c r="S1455" s="106"/>
      <c r="T1455" s="105"/>
    </row>
    <row r="1456" spans="7:20" ht="19.95" customHeight="1">
      <c r="G1456" s="107"/>
      <c r="H1456" s="107"/>
      <c r="I1456" s="107"/>
      <c r="J1456" s="105"/>
      <c r="K1456" s="105"/>
      <c r="L1456" s="105"/>
      <c r="M1456" s="105"/>
      <c r="N1456" s="105"/>
      <c r="O1456" s="105"/>
      <c r="P1456" s="105"/>
      <c r="Q1456" s="105"/>
      <c r="R1456" s="105"/>
      <c r="S1456" s="106"/>
      <c r="T1456" s="105"/>
    </row>
    <row r="1457" spans="7:20" ht="19.95" customHeight="1">
      <c r="G1457" s="107"/>
      <c r="H1457" s="107"/>
      <c r="I1457" s="107"/>
      <c r="J1457" s="105"/>
      <c r="K1457" s="105"/>
      <c r="L1457" s="105"/>
      <c r="M1457" s="105"/>
      <c r="N1457" s="105"/>
      <c r="O1457" s="105"/>
      <c r="P1457" s="105"/>
      <c r="Q1457" s="105"/>
      <c r="R1457" s="105"/>
      <c r="S1457" s="106"/>
      <c r="T1457" s="105"/>
    </row>
    <row r="1458" spans="7:20" ht="19.95" customHeight="1">
      <c r="G1458" s="107"/>
      <c r="H1458" s="107"/>
      <c r="I1458" s="107"/>
      <c r="J1458" s="105"/>
      <c r="K1458" s="105"/>
      <c r="L1458" s="105"/>
      <c r="M1458" s="105"/>
      <c r="N1458" s="105"/>
      <c r="O1458" s="105"/>
      <c r="P1458" s="105"/>
      <c r="Q1458" s="105"/>
      <c r="R1458" s="105"/>
      <c r="S1458" s="106"/>
      <c r="T1458" s="105"/>
    </row>
    <row r="1459" spans="7:20" ht="19.95" customHeight="1">
      <c r="G1459" s="107"/>
      <c r="H1459" s="107"/>
      <c r="I1459" s="107"/>
      <c r="J1459" s="105"/>
      <c r="K1459" s="105"/>
      <c r="L1459" s="105"/>
      <c r="M1459" s="105"/>
      <c r="N1459" s="105"/>
      <c r="O1459" s="105"/>
      <c r="P1459" s="105"/>
      <c r="Q1459" s="105"/>
      <c r="R1459" s="105"/>
      <c r="S1459" s="106"/>
      <c r="T1459" s="105"/>
    </row>
    <row r="1460" spans="7:20" ht="19.95" customHeight="1">
      <c r="G1460" s="107"/>
      <c r="H1460" s="107"/>
      <c r="I1460" s="107"/>
      <c r="J1460" s="105"/>
      <c r="K1460" s="105"/>
      <c r="L1460" s="105"/>
      <c r="M1460" s="105"/>
      <c r="N1460" s="105"/>
      <c r="O1460" s="105"/>
      <c r="P1460" s="105"/>
      <c r="Q1460" s="105"/>
      <c r="R1460" s="105"/>
      <c r="S1460" s="106"/>
      <c r="T1460" s="105"/>
    </row>
    <row r="1461" spans="7:20" ht="19.95" customHeight="1">
      <c r="G1461" s="107"/>
      <c r="H1461" s="107"/>
      <c r="I1461" s="107"/>
      <c r="J1461" s="105"/>
      <c r="K1461" s="105"/>
      <c r="L1461" s="105"/>
      <c r="M1461" s="105"/>
      <c r="N1461" s="105"/>
      <c r="O1461" s="105"/>
      <c r="P1461" s="105"/>
      <c r="Q1461" s="105"/>
      <c r="R1461" s="105"/>
      <c r="S1461" s="106"/>
      <c r="T1461" s="105"/>
    </row>
    <row r="1462" spans="7:20" ht="19.95" customHeight="1">
      <c r="G1462" s="107"/>
      <c r="H1462" s="107"/>
      <c r="I1462" s="107"/>
      <c r="J1462" s="105"/>
      <c r="K1462" s="105"/>
      <c r="L1462" s="105"/>
      <c r="M1462" s="105"/>
      <c r="N1462" s="105"/>
      <c r="O1462" s="105"/>
      <c r="P1462" s="105"/>
      <c r="Q1462" s="105"/>
      <c r="R1462" s="105"/>
      <c r="S1462" s="106"/>
      <c r="T1462" s="105"/>
    </row>
    <row r="1463" spans="7:20" ht="19.95" customHeight="1">
      <c r="G1463" s="107"/>
      <c r="H1463" s="107"/>
      <c r="I1463" s="107"/>
      <c r="J1463" s="105"/>
      <c r="K1463" s="105"/>
      <c r="L1463" s="105"/>
      <c r="M1463" s="105"/>
      <c r="N1463" s="105"/>
      <c r="O1463" s="105"/>
      <c r="P1463" s="105"/>
      <c r="Q1463" s="105"/>
      <c r="R1463" s="105"/>
      <c r="S1463" s="106"/>
      <c r="T1463" s="105"/>
    </row>
    <row r="1464" spans="7:20" ht="19.95" customHeight="1">
      <c r="G1464" s="107"/>
      <c r="H1464" s="107"/>
      <c r="I1464" s="107"/>
      <c r="J1464" s="105"/>
      <c r="K1464" s="105"/>
      <c r="L1464" s="105"/>
      <c r="M1464" s="105"/>
      <c r="N1464" s="105"/>
      <c r="O1464" s="105"/>
      <c r="P1464" s="105"/>
      <c r="Q1464" s="105"/>
      <c r="R1464" s="105"/>
      <c r="S1464" s="106"/>
      <c r="T1464" s="105"/>
    </row>
    <row r="1465" spans="7:20" ht="19.95" customHeight="1">
      <c r="G1465" s="107"/>
      <c r="H1465" s="107"/>
      <c r="I1465" s="107"/>
      <c r="J1465" s="105"/>
      <c r="K1465" s="105"/>
      <c r="L1465" s="105"/>
      <c r="M1465" s="105"/>
      <c r="N1465" s="105"/>
      <c r="O1465" s="105"/>
      <c r="P1465" s="105"/>
      <c r="Q1465" s="105"/>
      <c r="R1465" s="105"/>
      <c r="S1465" s="106"/>
      <c r="T1465" s="105"/>
    </row>
    <row r="1466" spans="7:20" ht="19.95" customHeight="1">
      <c r="G1466" s="107"/>
      <c r="H1466" s="107"/>
      <c r="I1466" s="107"/>
      <c r="J1466" s="105"/>
      <c r="K1466" s="105"/>
      <c r="L1466" s="105"/>
      <c r="M1466" s="105"/>
      <c r="N1466" s="105"/>
      <c r="O1466" s="105"/>
      <c r="P1466" s="105"/>
      <c r="Q1466" s="105"/>
      <c r="R1466" s="105"/>
      <c r="S1466" s="106"/>
      <c r="T1466" s="105"/>
    </row>
    <row r="1467" spans="7:20" ht="19.95" customHeight="1">
      <c r="G1467" s="107"/>
      <c r="H1467" s="107"/>
      <c r="I1467" s="107"/>
      <c r="J1467" s="105"/>
      <c r="K1467" s="105"/>
      <c r="L1467" s="105"/>
      <c r="M1467" s="105"/>
      <c r="N1467" s="105"/>
      <c r="O1467" s="105"/>
      <c r="P1467" s="105"/>
      <c r="Q1467" s="105"/>
      <c r="R1467" s="105"/>
      <c r="S1467" s="106"/>
      <c r="T1467" s="105"/>
    </row>
    <row r="1468" spans="7:20" ht="19.95" customHeight="1">
      <c r="G1468" s="107"/>
      <c r="H1468" s="107"/>
      <c r="I1468" s="107"/>
      <c r="J1468" s="105"/>
      <c r="K1468" s="105"/>
      <c r="L1468" s="105"/>
      <c r="M1468" s="105"/>
      <c r="N1468" s="105"/>
      <c r="O1468" s="105"/>
      <c r="P1468" s="105"/>
      <c r="Q1468" s="105"/>
      <c r="R1468" s="105"/>
      <c r="S1468" s="106"/>
      <c r="T1468" s="105"/>
    </row>
    <row r="1469" spans="7:20" ht="19.95" customHeight="1">
      <c r="G1469" s="107"/>
      <c r="H1469" s="107"/>
      <c r="I1469" s="107"/>
      <c r="J1469" s="105"/>
      <c r="K1469" s="105"/>
      <c r="L1469" s="105"/>
      <c r="M1469" s="105"/>
      <c r="N1469" s="105"/>
      <c r="O1469" s="105"/>
      <c r="P1469" s="105"/>
      <c r="Q1469" s="105"/>
      <c r="R1469" s="105"/>
      <c r="S1469" s="106"/>
      <c r="T1469" s="105"/>
    </row>
    <row r="1470" spans="7:20" ht="19.95" customHeight="1">
      <c r="G1470" s="107"/>
      <c r="H1470" s="107"/>
      <c r="I1470" s="107"/>
      <c r="J1470" s="105"/>
      <c r="K1470" s="105"/>
      <c r="L1470" s="105"/>
      <c r="M1470" s="105"/>
      <c r="N1470" s="105"/>
      <c r="O1470" s="105"/>
      <c r="P1470" s="105"/>
      <c r="Q1470" s="105"/>
      <c r="R1470" s="105"/>
      <c r="S1470" s="106"/>
      <c r="T1470" s="105"/>
    </row>
    <row r="1471" spans="7:20" ht="19.95" customHeight="1">
      <c r="G1471" s="107"/>
      <c r="H1471" s="107"/>
      <c r="I1471" s="107"/>
      <c r="J1471" s="105"/>
      <c r="K1471" s="105"/>
      <c r="L1471" s="105"/>
      <c r="M1471" s="105"/>
      <c r="N1471" s="105"/>
      <c r="O1471" s="105"/>
      <c r="P1471" s="105"/>
      <c r="Q1471" s="105"/>
      <c r="R1471" s="105"/>
      <c r="S1471" s="106"/>
      <c r="T1471" s="105"/>
    </row>
    <row r="1472" spans="7:20" ht="19.95" customHeight="1">
      <c r="G1472" s="107"/>
      <c r="H1472" s="107"/>
      <c r="I1472" s="107"/>
      <c r="J1472" s="105"/>
      <c r="K1472" s="105"/>
      <c r="L1472" s="105"/>
      <c r="M1472" s="105"/>
      <c r="N1472" s="105"/>
      <c r="O1472" s="105"/>
      <c r="P1472" s="105"/>
      <c r="Q1472" s="105"/>
      <c r="R1472" s="105"/>
      <c r="S1472" s="106"/>
      <c r="T1472" s="105"/>
    </row>
    <row r="1473" spans="7:20" ht="19.95" customHeight="1">
      <c r="G1473" s="107"/>
      <c r="H1473" s="107"/>
      <c r="I1473" s="107"/>
      <c r="J1473" s="105"/>
      <c r="K1473" s="105"/>
      <c r="L1473" s="105"/>
      <c r="M1473" s="105"/>
      <c r="N1473" s="105"/>
      <c r="O1473" s="105"/>
      <c r="P1473" s="105"/>
      <c r="Q1473" s="105"/>
      <c r="R1473" s="105"/>
      <c r="S1473" s="106"/>
      <c r="T1473" s="105"/>
    </row>
    <row r="1474" spans="7:20" ht="19.95" customHeight="1">
      <c r="G1474" s="107"/>
      <c r="H1474" s="107"/>
      <c r="I1474" s="107"/>
      <c r="J1474" s="105"/>
      <c r="K1474" s="105"/>
      <c r="L1474" s="105"/>
      <c r="M1474" s="105"/>
      <c r="N1474" s="105"/>
      <c r="O1474" s="105"/>
      <c r="P1474" s="105"/>
      <c r="Q1474" s="105"/>
      <c r="R1474" s="105"/>
      <c r="S1474" s="106"/>
      <c r="T1474" s="105"/>
    </row>
    <row r="1475" spans="7:20" ht="19.95" customHeight="1">
      <c r="G1475" s="107"/>
      <c r="H1475" s="107"/>
      <c r="I1475" s="107"/>
      <c r="J1475" s="105"/>
      <c r="K1475" s="105"/>
      <c r="L1475" s="105"/>
      <c r="M1475" s="105"/>
      <c r="N1475" s="105"/>
      <c r="O1475" s="105"/>
      <c r="P1475" s="105"/>
      <c r="Q1475" s="105"/>
      <c r="R1475" s="105"/>
      <c r="S1475" s="106"/>
      <c r="T1475" s="105"/>
    </row>
    <row r="1476" spans="7:20" ht="19.95" customHeight="1">
      <c r="G1476" s="107"/>
      <c r="H1476" s="107"/>
      <c r="I1476" s="107"/>
      <c r="J1476" s="105"/>
      <c r="K1476" s="105"/>
      <c r="L1476" s="105"/>
      <c r="M1476" s="105"/>
      <c r="N1476" s="105"/>
      <c r="O1476" s="105"/>
      <c r="P1476" s="105"/>
      <c r="Q1476" s="105"/>
      <c r="R1476" s="105"/>
      <c r="S1476" s="106"/>
      <c r="T1476" s="105"/>
    </row>
    <row r="1477" spans="7:20" ht="19.95" customHeight="1">
      <c r="G1477" s="107"/>
      <c r="H1477" s="107"/>
      <c r="I1477" s="107"/>
      <c r="J1477" s="105"/>
      <c r="K1477" s="105"/>
      <c r="L1477" s="105"/>
      <c r="M1477" s="105"/>
      <c r="N1477" s="105"/>
      <c r="O1477" s="105"/>
      <c r="P1477" s="105"/>
      <c r="Q1477" s="105"/>
      <c r="R1477" s="105"/>
      <c r="S1477" s="106"/>
      <c r="T1477" s="105"/>
    </row>
    <row r="1478" spans="7:20" ht="19.95" customHeight="1">
      <c r="G1478" s="107"/>
      <c r="H1478" s="107"/>
      <c r="I1478" s="107"/>
      <c r="J1478" s="105"/>
      <c r="K1478" s="105"/>
      <c r="L1478" s="105"/>
      <c r="M1478" s="105"/>
      <c r="N1478" s="105"/>
      <c r="O1478" s="105"/>
      <c r="P1478" s="105"/>
      <c r="Q1478" s="105"/>
      <c r="R1478" s="105"/>
      <c r="S1478" s="106"/>
      <c r="T1478" s="105"/>
    </row>
    <row r="1479" spans="7:20" ht="19.95" customHeight="1">
      <c r="G1479" s="107"/>
      <c r="H1479" s="107"/>
      <c r="I1479" s="107"/>
      <c r="J1479" s="105"/>
      <c r="K1479" s="105"/>
      <c r="L1479" s="105"/>
      <c r="M1479" s="105"/>
      <c r="N1479" s="105"/>
      <c r="O1479" s="105"/>
      <c r="P1479" s="105"/>
      <c r="Q1479" s="105"/>
      <c r="R1479" s="105"/>
      <c r="S1479" s="106"/>
      <c r="T1479" s="105"/>
    </row>
    <row r="1480" spans="7:20" ht="19.95" customHeight="1">
      <c r="G1480" s="107"/>
      <c r="H1480" s="107"/>
      <c r="I1480" s="107"/>
      <c r="J1480" s="105"/>
      <c r="K1480" s="105"/>
      <c r="L1480" s="105"/>
      <c r="M1480" s="105"/>
      <c r="N1480" s="105"/>
      <c r="O1480" s="105"/>
      <c r="P1480" s="105"/>
      <c r="Q1480" s="105"/>
      <c r="R1480" s="105"/>
      <c r="S1480" s="106"/>
      <c r="T1480" s="105"/>
    </row>
    <row r="1481" spans="7:20" ht="19.95" customHeight="1">
      <c r="G1481" s="107"/>
      <c r="H1481" s="107"/>
      <c r="I1481" s="107"/>
      <c r="J1481" s="105"/>
      <c r="K1481" s="105"/>
      <c r="L1481" s="105"/>
      <c r="M1481" s="105"/>
      <c r="N1481" s="105"/>
      <c r="O1481" s="105"/>
      <c r="P1481" s="105"/>
      <c r="Q1481" s="105"/>
      <c r="R1481" s="105"/>
      <c r="S1481" s="106"/>
      <c r="T1481" s="105"/>
    </row>
    <row r="1482" spans="7:20" ht="19.95" customHeight="1">
      <c r="G1482" s="107"/>
      <c r="H1482" s="107"/>
      <c r="I1482" s="107"/>
      <c r="J1482" s="105"/>
      <c r="K1482" s="105"/>
      <c r="L1482" s="105"/>
      <c r="M1482" s="105"/>
      <c r="N1482" s="105"/>
      <c r="O1482" s="105"/>
      <c r="P1482" s="105"/>
      <c r="Q1482" s="105"/>
      <c r="R1482" s="105"/>
      <c r="S1482" s="106"/>
      <c r="T1482" s="105"/>
    </row>
    <row r="1483" spans="7:20" ht="19.95" customHeight="1">
      <c r="G1483" s="107"/>
      <c r="H1483" s="107"/>
      <c r="I1483" s="107"/>
      <c r="J1483" s="105"/>
      <c r="K1483" s="105"/>
      <c r="L1483" s="105"/>
      <c r="M1483" s="105"/>
      <c r="N1483" s="105"/>
      <c r="O1483" s="105"/>
      <c r="P1483" s="105"/>
      <c r="Q1483" s="105"/>
      <c r="R1483" s="105"/>
      <c r="S1483" s="106"/>
      <c r="T1483" s="105"/>
    </row>
    <row r="1484" spans="7:20" ht="19.95" customHeight="1">
      <c r="G1484" s="107"/>
      <c r="H1484" s="107"/>
      <c r="I1484" s="107"/>
      <c r="J1484" s="105"/>
      <c r="K1484" s="105"/>
      <c r="L1484" s="105"/>
      <c r="M1484" s="105"/>
      <c r="N1484" s="105"/>
      <c r="O1484" s="105"/>
      <c r="P1484" s="105"/>
      <c r="Q1484" s="105"/>
      <c r="R1484" s="105"/>
      <c r="S1484" s="106"/>
      <c r="T1484" s="105"/>
    </row>
    <row r="1485" spans="7:20" ht="19.95" customHeight="1">
      <c r="G1485" s="107"/>
      <c r="H1485" s="107"/>
      <c r="I1485" s="107"/>
      <c r="J1485" s="105"/>
      <c r="K1485" s="105"/>
      <c r="L1485" s="105"/>
      <c r="M1485" s="105"/>
      <c r="N1485" s="105"/>
      <c r="O1485" s="105"/>
      <c r="P1485" s="105"/>
      <c r="Q1485" s="105"/>
      <c r="R1485" s="105"/>
      <c r="S1485" s="106"/>
      <c r="T1485" s="105"/>
    </row>
    <row r="1486" spans="7:20" ht="19.95" customHeight="1">
      <c r="G1486" s="107"/>
      <c r="H1486" s="107"/>
      <c r="I1486" s="107"/>
      <c r="J1486" s="105"/>
      <c r="K1486" s="105"/>
      <c r="L1486" s="105"/>
      <c r="M1486" s="105"/>
      <c r="N1486" s="105"/>
      <c r="O1486" s="105"/>
      <c r="P1486" s="105"/>
      <c r="Q1486" s="105"/>
      <c r="R1486" s="105"/>
      <c r="S1486" s="106"/>
      <c r="T1486" s="105"/>
    </row>
    <row r="1487" spans="7:20" ht="19.95" customHeight="1">
      <c r="G1487" s="107"/>
      <c r="H1487" s="107"/>
      <c r="I1487" s="107"/>
      <c r="J1487" s="105"/>
      <c r="K1487" s="105"/>
      <c r="L1487" s="105"/>
      <c r="M1487" s="105"/>
      <c r="N1487" s="105"/>
      <c r="O1487" s="105"/>
      <c r="P1487" s="105"/>
      <c r="Q1487" s="105"/>
      <c r="R1487" s="105"/>
      <c r="S1487" s="106"/>
      <c r="T1487" s="105"/>
    </row>
    <row r="1488" spans="7:20" ht="19.95" customHeight="1">
      <c r="G1488" s="107"/>
      <c r="H1488" s="107"/>
      <c r="I1488" s="107"/>
      <c r="J1488" s="105"/>
      <c r="K1488" s="105"/>
      <c r="L1488" s="105"/>
      <c r="M1488" s="105"/>
      <c r="N1488" s="105"/>
      <c r="O1488" s="105"/>
      <c r="P1488" s="105"/>
      <c r="Q1488" s="105"/>
      <c r="R1488" s="105"/>
      <c r="S1488" s="106"/>
      <c r="T1488" s="105"/>
    </row>
    <row r="1489" spans="7:20" ht="19.95" customHeight="1">
      <c r="G1489" s="107"/>
      <c r="H1489" s="107"/>
      <c r="I1489" s="107"/>
      <c r="J1489" s="105"/>
      <c r="K1489" s="105"/>
      <c r="L1489" s="105"/>
      <c r="M1489" s="105"/>
      <c r="N1489" s="105"/>
      <c r="O1489" s="105"/>
      <c r="P1489" s="105"/>
      <c r="Q1489" s="105"/>
      <c r="R1489" s="105"/>
      <c r="S1489" s="106"/>
      <c r="T1489" s="105"/>
    </row>
    <row r="1490" spans="7:20" ht="19.95" customHeight="1">
      <c r="G1490" s="107"/>
      <c r="H1490" s="107"/>
      <c r="I1490" s="107"/>
      <c r="J1490" s="105"/>
      <c r="K1490" s="105"/>
      <c r="L1490" s="105"/>
      <c r="M1490" s="105"/>
      <c r="N1490" s="105"/>
      <c r="O1490" s="105"/>
      <c r="P1490" s="105"/>
      <c r="Q1490" s="105"/>
      <c r="R1490" s="105"/>
      <c r="S1490" s="106"/>
      <c r="T1490" s="105"/>
    </row>
    <row r="1491" spans="7:20" ht="19.95" customHeight="1">
      <c r="G1491" s="107"/>
      <c r="H1491" s="107"/>
      <c r="I1491" s="107"/>
      <c r="J1491" s="105"/>
      <c r="K1491" s="105"/>
      <c r="L1491" s="105"/>
      <c r="M1491" s="105"/>
      <c r="N1491" s="105"/>
      <c r="O1491" s="105"/>
      <c r="P1491" s="105"/>
      <c r="Q1491" s="105"/>
      <c r="R1491" s="105"/>
      <c r="S1491" s="106"/>
      <c r="T1491" s="105"/>
    </row>
    <row r="1492" spans="7:20" ht="19.95" customHeight="1">
      <c r="G1492" s="107"/>
      <c r="H1492" s="107"/>
      <c r="I1492" s="107"/>
      <c r="J1492" s="105"/>
      <c r="K1492" s="105"/>
      <c r="L1492" s="105"/>
      <c r="M1492" s="105"/>
      <c r="N1492" s="105"/>
      <c r="O1492" s="105"/>
      <c r="P1492" s="105"/>
      <c r="Q1492" s="105"/>
      <c r="R1492" s="105"/>
      <c r="S1492" s="106"/>
      <c r="T1492" s="105"/>
    </row>
    <row r="1493" spans="7:20" ht="19.95" customHeight="1">
      <c r="G1493" s="107"/>
      <c r="H1493" s="107"/>
      <c r="I1493" s="107"/>
      <c r="J1493" s="105"/>
      <c r="K1493" s="105"/>
      <c r="L1493" s="105"/>
      <c r="M1493" s="105"/>
      <c r="N1493" s="105"/>
      <c r="O1493" s="105"/>
      <c r="P1493" s="105"/>
      <c r="Q1493" s="105"/>
      <c r="R1493" s="105"/>
      <c r="S1493" s="106"/>
      <c r="T1493" s="105"/>
    </row>
    <row r="1494" spans="7:20" ht="19.95" customHeight="1">
      <c r="G1494" s="107"/>
      <c r="H1494" s="107"/>
      <c r="I1494" s="107"/>
      <c r="J1494" s="105"/>
      <c r="K1494" s="105"/>
      <c r="L1494" s="105"/>
      <c r="M1494" s="105"/>
      <c r="N1494" s="105"/>
      <c r="O1494" s="105"/>
      <c r="P1494" s="105"/>
      <c r="Q1494" s="105"/>
      <c r="R1494" s="105"/>
      <c r="S1494" s="106"/>
      <c r="T1494" s="105"/>
    </row>
    <row r="1495" spans="7:20" ht="19.95" customHeight="1">
      <c r="G1495" s="107"/>
      <c r="H1495" s="107"/>
      <c r="I1495" s="107"/>
      <c r="J1495" s="105"/>
      <c r="K1495" s="105"/>
      <c r="L1495" s="105"/>
      <c r="M1495" s="105"/>
      <c r="N1495" s="105"/>
      <c r="O1495" s="105"/>
      <c r="P1495" s="105"/>
      <c r="Q1495" s="105"/>
      <c r="R1495" s="105"/>
      <c r="S1495" s="106"/>
      <c r="T1495" s="105"/>
    </row>
    <row r="1496" spans="7:20" ht="19.95" customHeight="1">
      <c r="G1496" s="107"/>
      <c r="H1496" s="107"/>
      <c r="I1496" s="107"/>
      <c r="J1496" s="105"/>
      <c r="K1496" s="105"/>
      <c r="L1496" s="105"/>
      <c r="M1496" s="105"/>
      <c r="N1496" s="105"/>
      <c r="O1496" s="105"/>
      <c r="P1496" s="105"/>
      <c r="Q1496" s="105"/>
      <c r="R1496" s="105"/>
      <c r="S1496" s="106"/>
      <c r="T1496" s="105"/>
    </row>
    <row r="1497" spans="7:20" ht="19.95" customHeight="1">
      <c r="G1497" s="107"/>
      <c r="H1497" s="107"/>
      <c r="I1497" s="107"/>
      <c r="J1497" s="105"/>
      <c r="K1497" s="105"/>
      <c r="L1497" s="105"/>
      <c r="M1497" s="105"/>
      <c r="N1497" s="105"/>
      <c r="O1497" s="105"/>
      <c r="P1497" s="105"/>
      <c r="Q1497" s="105"/>
      <c r="R1497" s="105"/>
      <c r="S1497" s="106"/>
      <c r="T1497" s="105"/>
    </row>
    <row r="1498" spans="7:20" ht="19.95" customHeight="1">
      <c r="G1498" s="107"/>
      <c r="H1498" s="107"/>
      <c r="I1498" s="107"/>
      <c r="J1498" s="105"/>
      <c r="K1498" s="105"/>
      <c r="L1498" s="105"/>
      <c r="M1498" s="105"/>
      <c r="N1498" s="105"/>
      <c r="O1498" s="105"/>
      <c r="P1498" s="105"/>
      <c r="Q1498" s="105"/>
      <c r="R1498" s="105"/>
      <c r="S1498" s="106"/>
      <c r="T1498" s="105"/>
    </row>
    <row r="1499" spans="7:20" ht="19.95" customHeight="1">
      <c r="G1499" s="107"/>
      <c r="H1499" s="107"/>
      <c r="I1499" s="107"/>
      <c r="J1499" s="105"/>
      <c r="K1499" s="105"/>
      <c r="L1499" s="105"/>
      <c r="M1499" s="105"/>
      <c r="N1499" s="105"/>
      <c r="O1499" s="105"/>
      <c r="P1499" s="105"/>
      <c r="Q1499" s="105"/>
      <c r="R1499" s="105"/>
      <c r="S1499" s="106"/>
      <c r="T1499" s="105"/>
    </row>
    <row r="1500" spans="7:20" ht="19.95" customHeight="1">
      <c r="G1500" s="107"/>
      <c r="H1500" s="107"/>
      <c r="I1500" s="107"/>
      <c r="J1500" s="105"/>
      <c r="K1500" s="105"/>
      <c r="L1500" s="105"/>
      <c r="M1500" s="105"/>
      <c r="N1500" s="105"/>
      <c r="O1500" s="105"/>
      <c r="P1500" s="105"/>
      <c r="Q1500" s="105"/>
      <c r="R1500" s="105"/>
      <c r="S1500" s="106"/>
      <c r="T1500" s="105"/>
    </row>
    <row r="1501" spans="7:20" ht="19.95" customHeight="1">
      <c r="G1501" s="107"/>
      <c r="H1501" s="107"/>
      <c r="I1501" s="107"/>
      <c r="J1501" s="105"/>
      <c r="K1501" s="105"/>
      <c r="L1501" s="105"/>
      <c r="M1501" s="105"/>
      <c r="N1501" s="105"/>
      <c r="O1501" s="105"/>
      <c r="P1501" s="105"/>
      <c r="Q1501" s="105"/>
      <c r="R1501" s="105"/>
      <c r="S1501" s="106"/>
      <c r="T1501" s="105"/>
    </row>
    <row r="1502" spans="7:20" ht="19.95" customHeight="1">
      <c r="G1502" s="107"/>
      <c r="H1502" s="107"/>
      <c r="I1502" s="107"/>
      <c r="J1502" s="105"/>
      <c r="K1502" s="105"/>
      <c r="L1502" s="105"/>
      <c r="M1502" s="105"/>
      <c r="N1502" s="105"/>
      <c r="O1502" s="105"/>
      <c r="P1502" s="105"/>
      <c r="Q1502" s="105"/>
      <c r="R1502" s="105"/>
      <c r="S1502" s="106"/>
      <c r="T1502" s="105"/>
    </row>
    <row r="1503" spans="7:20" ht="19.95" customHeight="1">
      <c r="G1503" s="107"/>
      <c r="H1503" s="107"/>
      <c r="I1503" s="107"/>
      <c r="J1503" s="105"/>
      <c r="K1503" s="105"/>
      <c r="L1503" s="105"/>
      <c r="M1503" s="105"/>
      <c r="N1503" s="105"/>
      <c r="O1503" s="105"/>
      <c r="P1503" s="105"/>
      <c r="Q1503" s="105"/>
      <c r="R1503" s="105"/>
      <c r="S1503" s="106"/>
      <c r="T1503" s="105"/>
    </row>
    <row r="1504" spans="7:20" ht="19.95" customHeight="1">
      <c r="G1504" s="107"/>
      <c r="H1504" s="107"/>
      <c r="I1504" s="107"/>
      <c r="J1504" s="105"/>
      <c r="K1504" s="105"/>
      <c r="L1504" s="105"/>
      <c r="M1504" s="105"/>
      <c r="N1504" s="105"/>
      <c r="O1504" s="105"/>
      <c r="P1504" s="105"/>
      <c r="Q1504" s="105"/>
      <c r="R1504" s="105"/>
      <c r="S1504" s="106"/>
      <c r="T1504" s="105"/>
    </row>
    <row r="1505" spans="7:20" ht="19.95" customHeight="1">
      <c r="G1505" s="107"/>
      <c r="H1505" s="107"/>
      <c r="I1505" s="107"/>
      <c r="J1505" s="105"/>
      <c r="K1505" s="105"/>
      <c r="L1505" s="105"/>
      <c r="M1505" s="105"/>
      <c r="N1505" s="105"/>
      <c r="O1505" s="105"/>
      <c r="P1505" s="105"/>
      <c r="Q1505" s="105"/>
      <c r="R1505" s="105"/>
      <c r="S1505" s="106"/>
      <c r="T1505" s="105"/>
    </row>
    <row r="1506" spans="7:20" ht="19.95" customHeight="1">
      <c r="G1506" s="107"/>
      <c r="H1506" s="107"/>
      <c r="I1506" s="107"/>
      <c r="J1506" s="105"/>
      <c r="K1506" s="105"/>
      <c r="L1506" s="105"/>
      <c r="M1506" s="105"/>
      <c r="N1506" s="105"/>
      <c r="O1506" s="105"/>
      <c r="P1506" s="105"/>
      <c r="Q1506" s="105"/>
      <c r="R1506" s="105"/>
      <c r="S1506" s="106"/>
      <c r="T1506" s="105"/>
    </row>
    <row r="1507" spans="7:20" ht="19.95" customHeight="1">
      <c r="G1507" s="107"/>
      <c r="H1507" s="107"/>
      <c r="I1507" s="107"/>
      <c r="J1507" s="105"/>
      <c r="K1507" s="105"/>
      <c r="L1507" s="105"/>
      <c r="M1507" s="105"/>
      <c r="N1507" s="105"/>
      <c r="O1507" s="105"/>
      <c r="P1507" s="105"/>
      <c r="Q1507" s="105"/>
      <c r="R1507" s="105"/>
      <c r="S1507" s="106"/>
      <c r="T1507" s="105"/>
    </row>
    <row r="1508" spans="7:20" ht="19.95" customHeight="1">
      <c r="G1508" s="107"/>
      <c r="H1508" s="107"/>
      <c r="I1508" s="107"/>
      <c r="J1508" s="105"/>
      <c r="K1508" s="105"/>
      <c r="L1508" s="105"/>
      <c r="M1508" s="105"/>
      <c r="N1508" s="105"/>
      <c r="O1508" s="105"/>
      <c r="P1508" s="105"/>
      <c r="Q1508" s="105"/>
      <c r="R1508" s="105"/>
      <c r="S1508" s="106"/>
      <c r="T1508" s="105"/>
    </row>
    <row r="1509" spans="7:20" ht="19.95" customHeight="1">
      <c r="G1509" s="107"/>
      <c r="H1509" s="107"/>
      <c r="I1509" s="107"/>
      <c r="J1509" s="105"/>
      <c r="K1509" s="105"/>
      <c r="L1509" s="105"/>
      <c r="M1509" s="105"/>
      <c r="N1509" s="105"/>
      <c r="O1509" s="105"/>
      <c r="P1509" s="105"/>
      <c r="Q1509" s="105"/>
      <c r="R1509" s="105"/>
      <c r="S1509" s="106"/>
      <c r="T1509" s="105"/>
    </row>
    <row r="1510" spans="7:20" ht="19.95" customHeight="1">
      <c r="G1510" s="107"/>
      <c r="H1510" s="107"/>
      <c r="I1510" s="107"/>
      <c r="J1510" s="105"/>
      <c r="K1510" s="105"/>
      <c r="L1510" s="105"/>
      <c r="M1510" s="105"/>
      <c r="N1510" s="105"/>
      <c r="O1510" s="105"/>
      <c r="P1510" s="105"/>
      <c r="Q1510" s="105"/>
      <c r="R1510" s="105"/>
      <c r="S1510" s="106"/>
      <c r="T1510" s="105"/>
    </row>
    <row r="1511" spans="7:20" ht="19.95" customHeight="1">
      <c r="G1511" s="107"/>
      <c r="H1511" s="107"/>
      <c r="I1511" s="107"/>
      <c r="J1511" s="105"/>
      <c r="K1511" s="105"/>
      <c r="L1511" s="105"/>
      <c r="M1511" s="105"/>
      <c r="N1511" s="105"/>
      <c r="O1511" s="105"/>
      <c r="P1511" s="105"/>
      <c r="Q1511" s="105"/>
      <c r="R1511" s="105"/>
      <c r="S1511" s="106"/>
      <c r="T1511" s="105"/>
    </row>
    <row r="1512" spans="7:20" ht="19.95" customHeight="1">
      <c r="G1512" s="107"/>
      <c r="H1512" s="107"/>
      <c r="I1512" s="107"/>
      <c r="J1512" s="105"/>
      <c r="K1512" s="105"/>
      <c r="L1512" s="105"/>
      <c r="M1512" s="105"/>
      <c r="N1512" s="105"/>
      <c r="O1512" s="105"/>
      <c r="P1512" s="105"/>
      <c r="Q1512" s="105"/>
      <c r="R1512" s="105"/>
      <c r="S1512" s="106"/>
      <c r="T1512" s="105"/>
    </row>
    <row r="1513" spans="7:20" ht="19.95" customHeight="1">
      <c r="G1513" s="107"/>
      <c r="H1513" s="107"/>
      <c r="I1513" s="107"/>
      <c r="J1513" s="105"/>
      <c r="K1513" s="105"/>
      <c r="L1513" s="105"/>
      <c r="M1513" s="105"/>
      <c r="N1513" s="105"/>
      <c r="O1513" s="105"/>
      <c r="P1513" s="105"/>
      <c r="Q1513" s="105"/>
      <c r="R1513" s="105"/>
      <c r="S1513" s="106"/>
      <c r="T1513" s="105"/>
    </row>
    <row r="1514" spans="7:20" ht="19.95" customHeight="1">
      <c r="G1514" s="107"/>
      <c r="H1514" s="107"/>
      <c r="I1514" s="107"/>
      <c r="J1514" s="105"/>
      <c r="K1514" s="105"/>
      <c r="L1514" s="105"/>
      <c r="M1514" s="105"/>
      <c r="N1514" s="105"/>
      <c r="O1514" s="105"/>
      <c r="P1514" s="105"/>
      <c r="Q1514" s="105"/>
      <c r="R1514" s="105"/>
      <c r="S1514" s="106"/>
      <c r="T1514" s="105"/>
    </row>
    <row r="1515" spans="7:20" ht="19.95" customHeight="1">
      <c r="G1515" s="107"/>
      <c r="H1515" s="107"/>
      <c r="I1515" s="107"/>
      <c r="J1515" s="105"/>
      <c r="K1515" s="105"/>
      <c r="L1515" s="105"/>
      <c r="M1515" s="105"/>
      <c r="N1515" s="105"/>
      <c r="O1515" s="105"/>
      <c r="P1515" s="105"/>
      <c r="Q1515" s="105"/>
      <c r="R1515" s="105"/>
      <c r="S1515" s="106"/>
      <c r="T1515" s="105"/>
    </row>
    <row r="1516" spans="7:20" ht="19.95" customHeight="1">
      <c r="G1516" s="107"/>
      <c r="H1516" s="107"/>
      <c r="I1516" s="107"/>
      <c r="J1516" s="105"/>
      <c r="K1516" s="105"/>
      <c r="L1516" s="105"/>
      <c r="M1516" s="105"/>
      <c r="N1516" s="105"/>
      <c r="O1516" s="105"/>
      <c r="P1516" s="105"/>
      <c r="Q1516" s="105"/>
      <c r="R1516" s="105"/>
      <c r="S1516" s="106"/>
      <c r="T1516" s="105"/>
    </row>
    <row r="1517" spans="7:20" ht="19.95" customHeight="1">
      <c r="G1517" s="107"/>
      <c r="H1517" s="107"/>
      <c r="I1517" s="107"/>
      <c r="J1517" s="105"/>
      <c r="K1517" s="105"/>
      <c r="L1517" s="105"/>
      <c r="M1517" s="105"/>
      <c r="N1517" s="105"/>
      <c r="O1517" s="105"/>
      <c r="P1517" s="105"/>
      <c r="Q1517" s="105"/>
      <c r="R1517" s="105"/>
      <c r="S1517" s="106"/>
      <c r="T1517" s="105"/>
    </row>
    <row r="1518" spans="7:20" ht="19.95" customHeight="1">
      <c r="G1518" s="107"/>
      <c r="H1518" s="107"/>
      <c r="I1518" s="107"/>
      <c r="J1518" s="105"/>
      <c r="K1518" s="105"/>
      <c r="L1518" s="105"/>
      <c r="M1518" s="105"/>
      <c r="N1518" s="105"/>
      <c r="O1518" s="105"/>
      <c r="P1518" s="105"/>
      <c r="Q1518" s="105"/>
      <c r="R1518" s="105"/>
      <c r="S1518" s="106"/>
      <c r="T1518" s="105"/>
    </row>
    <row r="1519" spans="7:20" ht="19.95" customHeight="1">
      <c r="G1519" s="107"/>
      <c r="H1519" s="107"/>
      <c r="I1519" s="107"/>
      <c r="J1519" s="105"/>
      <c r="K1519" s="105"/>
      <c r="L1519" s="105"/>
      <c r="M1519" s="105"/>
      <c r="N1519" s="105"/>
      <c r="O1519" s="105"/>
      <c r="P1519" s="105"/>
      <c r="Q1519" s="105"/>
      <c r="R1519" s="105"/>
      <c r="S1519" s="106"/>
      <c r="T1519" s="105"/>
    </row>
    <row r="1520" spans="7:20" ht="19.95" customHeight="1">
      <c r="G1520" s="107"/>
      <c r="H1520" s="107"/>
      <c r="I1520" s="107"/>
      <c r="J1520" s="105"/>
      <c r="K1520" s="105"/>
      <c r="L1520" s="105"/>
      <c r="M1520" s="105"/>
      <c r="N1520" s="105"/>
      <c r="O1520" s="105"/>
      <c r="P1520" s="105"/>
      <c r="Q1520" s="105"/>
      <c r="R1520" s="105"/>
      <c r="S1520" s="106"/>
      <c r="T1520" s="105"/>
    </row>
    <row r="1521" spans="7:28" ht="19.95" customHeight="1">
      <c r="G1521" s="107"/>
      <c r="H1521" s="107"/>
      <c r="I1521" s="107"/>
      <c r="J1521" s="105"/>
      <c r="K1521" s="105"/>
      <c r="L1521" s="105"/>
      <c r="M1521" s="105"/>
      <c r="N1521" s="105"/>
      <c r="O1521" s="105"/>
      <c r="P1521" s="105"/>
      <c r="Q1521" s="105"/>
      <c r="R1521" s="105"/>
      <c r="S1521" s="106"/>
      <c r="T1521" s="105"/>
    </row>
    <row r="1522" spans="7:28" ht="19.95" customHeight="1">
      <c r="G1522" s="107"/>
      <c r="H1522" s="107"/>
      <c r="I1522" s="107"/>
      <c r="J1522" s="105"/>
      <c r="K1522" s="105"/>
      <c r="L1522" s="105"/>
      <c r="M1522" s="105"/>
      <c r="N1522" s="105"/>
      <c r="O1522" s="105"/>
      <c r="P1522" s="105"/>
      <c r="Q1522" s="105"/>
      <c r="R1522" s="105"/>
      <c r="S1522" s="106"/>
      <c r="T1522" s="105"/>
    </row>
    <row r="1523" spans="7:28" ht="19.95" customHeight="1">
      <c r="G1523" s="107"/>
      <c r="H1523" s="107"/>
      <c r="I1523" s="107"/>
      <c r="J1523" s="105"/>
      <c r="K1523" s="105"/>
      <c r="L1523" s="105"/>
      <c r="M1523" s="105"/>
      <c r="N1523" s="105"/>
      <c r="O1523" s="105"/>
      <c r="P1523" s="105"/>
      <c r="Q1523" s="105"/>
      <c r="R1523" s="105"/>
      <c r="S1523" s="106"/>
      <c r="T1523" s="105"/>
    </row>
    <row r="1524" spans="7:28" ht="19.95" customHeight="1">
      <c r="G1524" s="107"/>
      <c r="H1524" s="107"/>
      <c r="I1524" s="107"/>
      <c r="J1524" s="105"/>
      <c r="K1524" s="105"/>
      <c r="L1524" s="105"/>
      <c r="M1524" s="105"/>
      <c r="N1524" s="105"/>
      <c r="O1524" s="105"/>
      <c r="P1524" s="105"/>
      <c r="Q1524" s="105"/>
      <c r="R1524" s="105"/>
      <c r="S1524" s="106"/>
      <c r="T1524" s="105"/>
    </row>
    <row r="1525" spans="7:28" ht="19.95" customHeight="1">
      <c r="G1525" s="107"/>
      <c r="H1525" s="107"/>
      <c r="I1525" s="107"/>
      <c r="J1525" s="105"/>
      <c r="K1525" s="105"/>
      <c r="L1525" s="105"/>
      <c r="M1525" s="105"/>
      <c r="N1525" s="105"/>
      <c r="O1525" s="105"/>
      <c r="P1525" s="105"/>
      <c r="Q1525" s="105"/>
      <c r="R1525" s="105"/>
      <c r="S1525" s="106"/>
      <c r="T1525" s="105"/>
    </row>
    <row r="1526" spans="7:28" ht="19.95" customHeight="1">
      <c r="G1526" s="107"/>
      <c r="H1526" s="107"/>
      <c r="I1526" s="107"/>
      <c r="J1526" s="105"/>
      <c r="K1526" s="105"/>
      <c r="L1526" s="105"/>
      <c r="M1526" s="105"/>
      <c r="N1526" s="105"/>
      <c r="O1526" s="105"/>
      <c r="P1526" s="105"/>
      <c r="Q1526" s="105"/>
      <c r="R1526" s="105"/>
      <c r="S1526" s="106"/>
      <c r="T1526" s="105"/>
    </row>
    <row r="1527" spans="7:28" ht="19.95" customHeight="1">
      <c r="G1527" s="107"/>
      <c r="H1527" s="107"/>
      <c r="I1527" s="107"/>
      <c r="J1527" s="105"/>
      <c r="K1527" s="105"/>
      <c r="L1527" s="105"/>
      <c r="M1527" s="105"/>
      <c r="N1527" s="105"/>
      <c r="O1527" s="105"/>
      <c r="P1527" s="105"/>
      <c r="Q1527" s="105"/>
      <c r="R1527" s="105"/>
      <c r="S1527" s="106"/>
      <c r="T1527" s="105"/>
    </row>
    <row r="1528" spans="7:28" ht="19.95" customHeight="1">
      <c r="G1528" s="107"/>
      <c r="H1528" s="107"/>
      <c r="I1528" s="107"/>
      <c r="J1528" s="105"/>
      <c r="K1528" s="105"/>
      <c r="L1528" s="105"/>
      <c r="M1528" s="105"/>
      <c r="N1528" s="105"/>
      <c r="O1528" s="105"/>
      <c r="P1528" s="105"/>
      <c r="Q1528" s="105"/>
      <c r="R1528" s="105"/>
      <c r="S1528" s="106"/>
      <c r="T1528" s="105"/>
    </row>
    <row r="1529" spans="7:28" ht="19.95" customHeight="1">
      <c r="G1529" s="107"/>
      <c r="H1529" s="107"/>
      <c r="I1529" s="107"/>
      <c r="J1529" s="105"/>
      <c r="K1529" s="105"/>
      <c r="L1529" s="105"/>
      <c r="M1529" s="105"/>
      <c r="N1529" s="105"/>
      <c r="O1529" s="105"/>
      <c r="P1529" s="105"/>
      <c r="Q1529" s="105"/>
      <c r="R1529" s="105"/>
      <c r="S1529" s="106"/>
      <c r="T1529" s="105"/>
    </row>
    <row r="1530" spans="7:28" ht="19.95" customHeight="1">
      <c r="G1530" s="107"/>
      <c r="H1530" s="107"/>
      <c r="I1530" s="107"/>
      <c r="J1530" s="105"/>
      <c r="K1530" s="105"/>
      <c r="L1530" s="105"/>
      <c r="M1530" s="105"/>
      <c r="N1530" s="105"/>
      <c r="O1530" s="105"/>
      <c r="P1530" s="105"/>
      <c r="Q1530" s="105"/>
      <c r="R1530" s="105"/>
      <c r="S1530" s="106"/>
      <c r="T1530" s="105"/>
    </row>
    <row r="1531" spans="7:28" ht="19.95" customHeight="1">
      <c r="G1531" s="107"/>
      <c r="H1531" s="107"/>
      <c r="I1531" s="107"/>
      <c r="J1531" s="105"/>
      <c r="K1531" s="105"/>
      <c r="L1531" s="105"/>
      <c r="M1531" s="105"/>
      <c r="N1531" s="105"/>
      <c r="O1531" s="105"/>
      <c r="P1531" s="105"/>
      <c r="Q1531" s="105"/>
      <c r="R1531" s="105"/>
      <c r="S1531" s="106"/>
      <c r="T1531" s="105"/>
    </row>
    <row r="1532" spans="7:28" ht="19.95" customHeight="1">
      <c r="G1532" s="107"/>
      <c r="H1532" s="107"/>
      <c r="I1532" s="107"/>
      <c r="J1532" s="105"/>
      <c r="K1532" s="105"/>
      <c r="L1532" s="105"/>
      <c r="M1532" s="105"/>
      <c r="N1532" s="105"/>
      <c r="O1532" s="105"/>
      <c r="P1532" s="105"/>
      <c r="Q1532" s="105"/>
      <c r="R1532" s="105"/>
      <c r="S1532" s="106"/>
      <c r="T1532" s="105"/>
    </row>
    <row r="1533" spans="7:28" ht="19.95" customHeight="1">
      <c r="G1533" s="107"/>
      <c r="H1533" s="107"/>
      <c r="I1533" s="107"/>
      <c r="J1533" s="105"/>
      <c r="K1533" s="105"/>
      <c r="L1533" s="105"/>
      <c r="M1533" s="105"/>
      <c r="N1533" s="105"/>
      <c r="O1533" s="105"/>
      <c r="P1533" s="105"/>
      <c r="Q1533" s="105"/>
      <c r="R1533" s="105"/>
      <c r="S1533" s="106"/>
      <c r="T1533" s="105"/>
    </row>
    <row r="1534" spans="7:28" ht="19.95" customHeight="1">
      <c r="G1534" s="107"/>
      <c r="H1534" s="107"/>
      <c r="I1534" s="107"/>
      <c r="J1534" s="105"/>
      <c r="K1534" s="105"/>
      <c r="L1534" s="105"/>
      <c r="M1534" s="105"/>
      <c r="N1534" s="105"/>
      <c r="O1534" s="105"/>
      <c r="P1534" s="105"/>
      <c r="Q1534" s="105"/>
      <c r="R1534" s="105"/>
      <c r="S1534" s="106"/>
      <c r="T1534" s="105"/>
      <c r="W1534" s="81"/>
      <c r="AB1534" s="81"/>
    </row>
    <row r="1535" spans="7:28" ht="19.95" customHeight="1">
      <c r="G1535" s="107"/>
      <c r="H1535" s="107"/>
      <c r="I1535" s="107"/>
      <c r="J1535" s="105"/>
      <c r="K1535" s="105"/>
      <c r="L1535" s="105"/>
      <c r="M1535" s="105"/>
      <c r="N1535" s="105"/>
      <c r="O1535" s="105"/>
      <c r="P1535" s="105"/>
      <c r="Q1535" s="105"/>
      <c r="R1535" s="105"/>
      <c r="S1535" s="106"/>
      <c r="T1535" s="105"/>
    </row>
    <row r="1536" spans="7:28" ht="19.95" customHeight="1">
      <c r="G1536" s="107"/>
      <c r="H1536" s="107"/>
      <c r="I1536" s="107"/>
      <c r="J1536" s="105"/>
      <c r="K1536" s="105"/>
      <c r="L1536" s="105"/>
      <c r="M1536" s="105"/>
      <c r="N1536" s="105"/>
      <c r="O1536" s="105"/>
      <c r="P1536" s="105"/>
      <c r="Q1536" s="105"/>
      <c r="R1536" s="105"/>
      <c r="S1536" s="106"/>
      <c r="T1536" s="105"/>
      <c r="X1536" s="81"/>
      <c r="Y1536" s="81"/>
      <c r="Z1536" s="81"/>
      <c r="AA1536" s="81"/>
    </row>
    <row r="1537" spans="1:33" ht="19.95" customHeight="1">
      <c r="G1537" s="107"/>
      <c r="H1537" s="107"/>
      <c r="I1537" s="107"/>
      <c r="J1537" s="105"/>
      <c r="K1537" s="105"/>
      <c r="L1537" s="105"/>
      <c r="M1537" s="105"/>
      <c r="N1537" s="105"/>
      <c r="O1537" s="105"/>
      <c r="P1537" s="105"/>
      <c r="Q1537" s="105"/>
      <c r="R1537" s="105"/>
      <c r="S1537" s="106"/>
      <c r="T1537" s="105"/>
    </row>
    <row r="1538" spans="1:33" ht="19.95" customHeight="1">
      <c r="G1538" s="107"/>
      <c r="H1538" s="107"/>
      <c r="I1538" s="107"/>
      <c r="J1538" s="105"/>
      <c r="K1538" s="105"/>
      <c r="L1538" s="105"/>
      <c r="M1538" s="105"/>
      <c r="N1538" s="105"/>
      <c r="O1538" s="105"/>
      <c r="P1538" s="105"/>
      <c r="Q1538" s="105"/>
      <c r="R1538" s="105"/>
      <c r="S1538" s="106"/>
      <c r="T1538" s="105"/>
    </row>
    <row r="1539" spans="1:33" ht="19.95" customHeight="1">
      <c r="G1539" s="107"/>
      <c r="H1539" s="107"/>
      <c r="I1539" s="107"/>
      <c r="J1539" s="105"/>
      <c r="K1539" s="105"/>
      <c r="L1539" s="105"/>
      <c r="M1539" s="105"/>
      <c r="N1539" s="105"/>
      <c r="O1539" s="105"/>
      <c r="P1539" s="105"/>
      <c r="Q1539" s="105"/>
      <c r="R1539" s="105"/>
      <c r="S1539" s="106"/>
      <c r="T1539" s="105"/>
      <c r="AC1539" s="81"/>
      <c r="AD1539" s="138"/>
      <c r="AE1539" s="81"/>
    </row>
    <row r="1540" spans="1:33" s="81" customFormat="1" ht="19.95" customHeight="1">
      <c r="A1540" s="79"/>
      <c r="B1540" s="79"/>
      <c r="C1540" s="77"/>
      <c r="D1540" s="77"/>
      <c r="E1540" s="77"/>
      <c r="F1540" s="143"/>
      <c r="G1540" s="141"/>
      <c r="H1540" s="141"/>
      <c r="I1540" s="141"/>
      <c r="J1540" s="105"/>
      <c r="K1540" s="105"/>
      <c r="L1540" s="105"/>
      <c r="M1540" s="105"/>
      <c r="N1540" s="105"/>
      <c r="O1540" s="105"/>
      <c r="P1540" s="105"/>
      <c r="Q1540" s="105"/>
      <c r="R1540" s="105"/>
      <c r="S1540" s="106"/>
      <c r="T1540" s="105"/>
      <c r="W1540" s="77"/>
      <c r="X1540" s="77"/>
      <c r="Y1540" s="77"/>
      <c r="Z1540" s="77"/>
      <c r="AA1540" s="77"/>
      <c r="AB1540" s="77"/>
      <c r="AC1540" s="77"/>
      <c r="AD1540" s="135"/>
      <c r="AE1540" s="77"/>
      <c r="AF1540" s="202"/>
      <c r="AG1540" s="139"/>
    </row>
    <row r="1541" spans="1:33" ht="19.95" customHeight="1">
      <c r="G1541" s="107"/>
      <c r="H1541" s="107"/>
      <c r="I1541" s="107"/>
      <c r="J1541" s="105"/>
      <c r="K1541" s="105"/>
      <c r="L1541" s="105"/>
      <c r="M1541" s="105"/>
      <c r="N1541" s="105"/>
      <c r="O1541" s="105"/>
      <c r="P1541" s="105"/>
      <c r="Q1541" s="105"/>
      <c r="R1541" s="105"/>
      <c r="S1541" s="106"/>
      <c r="T1541" s="105"/>
    </row>
    <row r="1542" spans="1:33" ht="19.95" customHeight="1">
      <c r="G1542" s="107"/>
      <c r="H1542" s="107"/>
      <c r="I1542" s="107"/>
      <c r="J1542" s="105"/>
      <c r="K1542" s="105"/>
      <c r="L1542" s="105"/>
      <c r="M1542" s="105"/>
      <c r="N1542" s="105"/>
      <c r="O1542" s="105"/>
      <c r="P1542" s="105"/>
      <c r="Q1542" s="105"/>
      <c r="R1542" s="105"/>
      <c r="S1542" s="106"/>
      <c r="T1542" s="105"/>
    </row>
    <row r="1543" spans="1:33" ht="19.95" customHeight="1">
      <c r="G1543" s="107"/>
      <c r="H1543" s="107"/>
      <c r="I1543" s="107"/>
      <c r="J1543" s="105"/>
      <c r="K1543" s="105"/>
      <c r="L1543" s="105"/>
      <c r="M1543" s="105"/>
      <c r="N1543" s="105"/>
      <c r="O1543" s="105"/>
      <c r="P1543" s="105"/>
      <c r="Q1543" s="105"/>
      <c r="R1543" s="105"/>
      <c r="S1543" s="106"/>
      <c r="T1543" s="105"/>
    </row>
    <row r="1544" spans="1:33" ht="19.95" customHeight="1">
      <c r="G1544" s="107"/>
      <c r="H1544" s="107"/>
      <c r="I1544" s="107"/>
      <c r="J1544" s="105"/>
      <c r="K1544" s="105"/>
      <c r="L1544" s="105"/>
      <c r="M1544" s="105"/>
      <c r="N1544" s="105"/>
      <c r="O1544" s="105"/>
      <c r="P1544" s="105"/>
      <c r="Q1544" s="105"/>
      <c r="R1544" s="105"/>
      <c r="S1544" s="106"/>
      <c r="T1544" s="105"/>
    </row>
    <row r="1545" spans="1:33" ht="19.95" customHeight="1">
      <c r="G1545" s="107"/>
      <c r="H1545" s="107"/>
      <c r="I1545" s="107"/>
      <c r="J1545" s="105"/>
      <c r="K1545" s="105"/>
      <c r="L1545" s="105"/>
      <c r="M1545" s="105"/>
      <c r="N1545" s="105"/>
      <c r="O1545" s="105"/>
      <c r="P1545" s="105"/>
      <c r="Q1545" s="105"/>
      <c r="R1545" s="105"/>
      <c r="S1545" s="106"/>
      <c r="T1545" s="105"/>
    </row>
    <row r="1546" spans="1:33" ht="19.95" customHeight="1">
      <c r="G1546" s="107"/>
      <c r="H1546" s="107"/>
      <c r="I1546" s="107"/>
      <c r="J1546" s="105"/>
      <c r="K1546" s="105"/>
      <c r="L1546" s="105"/>
      <c r="M1546" s="105"/>
      <c r="N1546" s="105"/>
      <c r="O1546" s="105"/>
      <c r="P1546" s="105"/>
      <c r="Q1546" s="105"/>
      <c r="R1546" s="105"/>
      <c r="S1546" s="106"/>
      <c r="T1546" s="105"/>
    </row>
    <row r="1547" spans="1:33" ht="19.95" customHeight="1">
      <c r="G1547" s="107"/>
      <c r="H1547" s="107"/>
      <c r="I1547" s="107"/>
      <c r="J1547" s="105"/>
      <c r="K1547" s="105"/>
      <c r="L1547" s="105"/>
      <c r="M1547" s="105"/>
      <c r="N1547" s="105"/>
      <c r="O1547" s="105"/>
      <c r="P1547" s="105"/>
      <c r="Q1547" s="105"/>
      <c r="R1547" s="105"/>
      <c r="S1547" s="106"/>
      <c r="T1547" s="105"/>
    </row>
    <row r="1548" spans="1:33" ht="19.95" customHeight="1">
      <c r="G1548" s="107"/>
      <c r="H1548" s="107"/>
      <c r="I1548" s="107"/>
      <c r="J1548" s="105"/>
      <c r="K1548" s="105"/>
      <c r="L1548" s="105"/>
      <c r="M1548" s="105"/>
      <c r="N1548" s="105"/>
      <c r="O1548" s="105"/>
      <c r="P1548" s="105"/>
      <c r="Q1548" s="105"/>
      <c r="R1548" s="105"/>
      <c r="S1548" s="106"/>
      <c r="T1548" s="105"/>
    </row>
    <row r="1549" spans="1:33" ht="19.95" customHeight="1">
      <c r="G1549" s="107"/>
      <c r="H1549" s="107"/>
      <c r="I1549" s="107"/>
      <c r="J1549" s="105"/>
      <c r="K1549" s="105"/>
      <c r="L1549" s="105"/>
      <c r="M1549" s="105"/>
      <c r="N1549" s="105"/>
      <c r="O1549" s="105"/>
      <c r="P1549" s="105"/>
      <c r="Q1549" s="105"/>
      <c r="R1549" s="105"/>
      <c r="S1549" s="106"/>
      <c r="T1549" s="105"/>
    </row>
    <row r="1550" spans="1:33" ht="19.95" customHeight="1">
      <c r="G1550" s="107"/>
      <c r="H1550" s="107"/>
      <c r="I1550" s="107"/>
      <c r="J1550" s="105"/>
      <c r="K1550" s="105"/>
      <c r="L1550" s="105"/>
      <c r="M1550" s="105"/>
      <c r="N1550" s="105"/>
      <c r="O1550" s="105"/>
      <c r="P1550" s="105"/>
      <c r="Q1550" s="105"/>
      <c r="R1550" s="105"/>
      <c r="S1550" s="106"/>
      <c r="T1550" s="105"/>
    </row>
    <row r="1551" spans="1:33" ht="19.95" customHeight="1">
      <c r="G1551" s="107"/>
      <c r="H1551" s="107"/>
      <c r="I1551" s="107"/>
      <c r="J1551" s="105"/>
      <c r="K1551" s="105"/>
      <c r="L1551" s="105"/>
      <c r="M1551" s="105"/>
      <c r="N1551" s="105"/>
      <c r="O1551" s="105"/>
      <c r="P1551" s="105"/>
      <c r="Q1551" s="105"/>
      <c r="R1551" s="105"/>
      <c r="S1551" s="106"/>
      <c r="T1551" s="105"/>
    </row>
    <row r="1552" spans="1:33" ht="19.95" customHeight="1">
      <c r="G1552" s="107"/>
      <c r="H1552" s="107"/>
      <c r="I1552" s="107"/>
      <c r="J1552" s="105"/>
      <c r="K1552" s="105"/>
      <c r="L1552" s="105"/>
      <c r="M1552" s="105"/>
      <c r="N1552" s="105"/>
      <c r="O1552" s="105"/>
      <c r="P1552" s="105"/>
      <c r="Q1552" s="105"/>
      <c r="R1552" s="105"/>
      <c r="S1552" s="106"/>
      <c r="T1552" s="105"/>
    </row>
    <row r="1553" spans="7:20" ht="19.95" customHeight="1">
      <c r="G1553" s="107"/>
      <c r="H1553" s="107"/>
      <c r="I1553" s="107"/>
      <c r="J1553" s="105"/>
      <c r="K1553" s="105"/>
      <c r="L1553" s="105"/>
      <c r="M1553" s="105"/>
      <c r="N1553" s="105"/>
      <c r="O1553" s="105"/>
      <c r="P1553" s="105"/>
      <c r="Q1553" s="105"/>
      <c r="R1553" s="105"/>
      <c r="S1553" s="106"/>
      <c r="T1553" s="105"/>
    </row>
    <row r="1554" spans="7:20" ht="19.95" customHeight="1">
      <c r="G1554" s="107"/>
      <c r="H1554" s="107"/>
      <c r="I1554" s="107"/>
      <c r="J1554" s="105"/>
      <c r="K1554" s="105"/>
      <c r="L1554" s="105"/>
      <c r="M1554" s="105"/>
      <c r="N1554" s="105"/>
      <c r="O1554" s="105"/>
      <c r="P1554" s="105"/>
      <c r="Q1554" s="105"/>
      <c r="R1554" s="105"/>
      <c r="S1554" s="106"/>
      <c r="T1554" s="105"/>
    </row>
    <row r="1555" spans="7:20" ht="19.95" customHeight="1">
      <c r="G1555" s="107"/>
      <c r="H1555" s="107"/>
      <c r="I1555" s="107"/>
      <c r="J1555" s="105"/>
      <c r="K1555" s="105"/>
      <c r="L1555" s="105"/>
      <c r="M1555" s="105"/>
      <c r="N1555" s="105"/>
      <c r="O1555" s="105"/>
      <c r="P1555" s="105"/>
      <c r="Q1555" s="105"/>
      <c r="R1555" s="105"/>
      <c r="S1555" s="106"/>
      <c r="T1555" s="105"/>
    </row>
    <row r="1556" spans="7:20" ht="19.95" customHeight="1">
      <c r="G1556" s="107"/>
      <c r="H1556" s="107"/>
      <c r="I1556" s="107"/>
      <c r="J1556" s="105"/>
      <c r="K1556" s="105"/>
      <c r="L1556" s="105"/>
      <c r="M1556" s="105"/>
      <c r="N1556" s="105"/>
      <c r="O1556" s="105"/>
      <c r="P1556" s="105"/>
      <c r="Q1556" s="105"/>
      <c r="R1556" s="105"/>
      <c r="S1556" s="106"/>
      <c r="T1556" s="105"/>
    </row>
    <row r="1557" spans="7:20" ht="19.95" customHeight="1">
      <c r="G1557" s="107"/>
      <c r="H1557" s="107"/>
      <c r="I1557" s="107"/>
      <c r="J1557" s="105"/>
      <c r="K1557" s="105"/>
      <c r="L1557" s="105"/>
      <c r="M1557" s="105"/>
      <c r="N1557" s="105"/>
      <c r="O1557" s="105"/>
      <c r="P1557" s="105"/>
      <c r="Q1557" s="105"/>
      <c r="R1557" s="105"/>
      <c r="S1557" s="106"/>
      <c r="T1557" s="105"/>
    </row>
    <row r="1558" spans="7:20" ht="19.95" customHeight="1">
      <c r="G1558" s="107"/>
      <c r="H1558" s="107"/>
      <c r="I1558" s="107"/>
      <c r="J1558" s="105"/>
      <c r="K1558" s="105"/>
      <c r="L1558" s="105"/>
      <c r="M1558" s="105"/>
      <c r="N1558" s="105"/>
      <c r="O1558" s="105"/>
      <c r="P1558" s="105"/>
      <c r="Q1558" s="105"/>
      <c r="R1558" s="105"/>
      <c r="S1558" s="106"/>
      <c r="T1558" s="105"/>
    </row>
    <row r="1559" spans="7:20" ht="19.95" customHeight="1">
      <c r="G1559" s="107"/>
      <c r="H1559" s="107"/>
      <c r="I1559" s="107"/>
      <c r="J1559" s="105"/>
      <c r="K1559" s="105"/>
      <c r="L1559" s="105"/>
      <c r="M1559" s="105"/>
      <c r="N1559" s="105"/>
      <c r="O1559" s="105"/>
      <c r="P1559" s="105"/>
      <c r="Q1559" s="105"/>
      <c r="R1559" s="105"/>
      <c r="S1559" s="106"/>
      <c r="T1559" s="105"/>
    </row>
    <row r="1560" spans="7:20" ht="19.95" customHeight="1">
      <c r="G1560" s="107"/>
      <c r="H1560" s="107"/>
      <c r="I1560" s="107"/>
      <c r="J1560" s="105"/>
      <c r="K1560" s="105"/>
      <c r="L1560" s="105"/>
      <c r="M1560" s="105"/>
      <c r="N1560" s="105"/>
      <c r="O1560" s="105"/>
      <c r="P1560" s="105"/>
      <c r="Q1560" s="105"/>
      <c r="R1560" s="105"/>
      <c r="S1560" s="106"/>
      <c r="T1560" s="105"/>
    </row>
    <row r="1561" spans="7:20" ht="19.95" customHeight="1">
      <c r="G1561" s="107"/>
      <c r="H1561" s="107"/>
      <c r="I1561" s="107"/>
      <c r="J1561" s="105"/>
      <c r="K1561" s="105"/>
      <c r="L1561" s="105"/>
      <c r="M1561" s="105"/>
      <c r="N1561" s="105"/>
      <c r="O1561" s="105"/>
      <c r="P1561" s="105"/>
      <c r="Q1561" s="105"/>
      <c r="R1561" s="105"/>
      <c r="S1561" s="106"/>
      <c r="T1561" s="105"/>
    </row>
    <row r="1562" spans="7:20" ht="19.95" customHeight="1">
      <c r="G1562" s="107"/>
      <c r="H1562" s="107"/>
      <c r="I1562" s="107"/>
      <c r="J1562" s="105"/>
      <c r="K1562" s="105"/>
      <c r="L1562" s="105"/>
      <c r="M1562" s="105"/>
      <c r="N1562" s="105"/>
      <c r="O1562" s="105"/>
      <c r="P1562" s="105"/>
      <c r="Q1562" s="105"/>
      <c r="R1562" s="105"/>
      <c r="S1562" s="106"/>
      <c r="T1562" s="105"/>
    </row>
    <row r="1563" spans="7:20" ht="19.95" customHeight="1">
      <c r="G1563" s="107"/>
      <c r="H1563" s="107"/>
      <c r="I1563" s="107"/>
      <c r="J1563" s="105"/>
      <c r="K1563" s="105"/>
      <c r="L1563" s="105"/>
      <c r="M1563" s="105"/>
      <c r="N1563" s="105"/>
      <c r="O1563" s="105"/>
      <c r="P1563" s="105"/>
      <c r="Q1563" s="105"/>
      <c r="R1563" s="105"/>
      <c r="S1563" s="106"/>
      <c r="T1563" s="105"/>
    </row>
    <row r="1564" spans="7:20" ht="19.95" customHeight="1">
      <c r="G1564" s="107"/>
      <c r="H1564" s="107"/>
      <c r="I1564" s="107"/>
      <c r="J1564" s="105"/>
      <c r="K1564" s="105"/>
      <c r="L1564" s="105"/>
      <c r="M1564" s="105"/>
      <c r="N1564" s="105"/>
      <c r="O1564" s="105"/>
      <c r="P1564" s="105"/>
      <c r="Q1564" s="105"/>
      <c r="R1564" s="105"/>
      <c r="S1564" s="106"/>
      <c r="T1564" s="105"/>
    </row>
    <row r="1565" spans="7:20" ht="19.95" customHeight="1">
      <c r="G1565" s="107"/>
      <c r="H1565" s="107"/>
      <c r="I1565" s="107"/>
      <c r="J1565" s="105"/>
      <c r="K1565" s="105"/>
      <c r="L1565" s="105"/>
      <c r="M1565" s="105"/>
      <c r="N1565" s="105"/>
      <c r="O1565" s="105"/>
      <c r="P1565" s="105"/>
      <c r="Q1565" s="105"/>
      <c r="R1565" s="105"/>
      <c r="S1565" s="106"/>
      <c r="T1565" s="105"/>
    </row>
    <row r="1566" spans="7:20" ht="19.95" customHeight="1">
      <c r="G1566" s="107"/>
      <c r="H1566" s="107"/>
      <c r="I1566" s="107"/>
      <c r="J1566" s="105"/>
      <c r="K1566" s="105"/>
      <c r="L1566" s="105"/>
      <c r="M1566" s="105"/>
      <c r="N1566" s="105"/>
      <c r="O1566" s="105"/>
      <c r="P1566" s="105"/>
      <c r="Q1566" s="105"/>
      <c r="R1566" s="105"/>
      <c r="S1566" s="106"/>
      <c r="T1566" s="105"/>
    </row>
    <row r="1567" spans="7:20" ht="19.95" customHeight="1">
      <c r="G1567" s="107"/>
      <c r="H1567" s="107"/>
      <c r="I1567" s="107"/>
      <c r="J1567" s="105"/>
      <c r="K1567" s="105"/>
      <c r="L1567" s="105"/>
      <c r="M1567" s="105"/>
      <c r="N1567" s="105"/>
      <c r="O1567" s="105"/>
      <c r="P1567" s="105"/>
      <c r="Q1567" s="105"/>
      <c r="R1567" s="105"/>
      <c r="S1567" s="106"/>
      <c r="T1567" s="105"/>
    </row>
    <row r="1568" spans="7:20" ht="19.95" customHeight="1">
      <c r="G1568" s="107"/>
      <c r="H1568" s="107"/>
      <c r="I1568" s="107"/>
      <c r="J1568" s="105"/>
      <c r="K1568" s="105"/>
      <c r="L1568" s="105"/>
      <c r="M1568" s="105"/>
      <c r="N1568" s="105"/>
      <c r="O1568" s="105"/>
      <c r="P1568" s="105"/>
      <c r="Q1568" s="105"/>
      <c r="R1568" s="105"/>
      <c r="S1568" s="106"/>
      <c r="T1568" s="105"/>
    </row>
    <row r="1569" spans="7:20" ht="19.95" customHeight="1">
      <c r="G1569" s="107"/>
      <c r="H1569" s="107"/>
      <c r="I1569" s="107"/>
      <c r="J1569" s="105"/>
      <c r="K1569" s="105"/>
      <c r="L1569" s="105"/>
      <c r="M1569" s="105"/>
      <c r="N1569" s="105"/>
      <c r="O1569" s="105"/>
      <c r="P1569" s="105"/>
      <c r="Q1569" s="105"/>
      <c r="R1569" s="105"/>
      <c r="S1569" s="106"/>
      <c r="T1569" s="105"/>
    </row>
    <row r="1570" spans="7:20" ht="19.95" customHeight="1">
      <c r="G1570" s="107"/>
      <c r="H1570" s="107"/>
      <c r="I1570" s="107"/>
      <c r="J1570" s="105"/>
      <c r="K1570" s="105"/>
      <c r="L1570" s="105"/>
      <c r="M1570" s="105"/>
      <c r="N1570" s="105"/>
      <c r="O1570" s="105"/>
      <c r="P1570" s="105"/>
      <c r="Q1570" s="105"/>
      <c r="R1570" s="105"/>
      <c r="S1570" s="106"/>
      <c r="T1570" s="105"/>
    </row>
    <row r="1571" spans="7:20" ht="19.95" customHeight="1">
      <c r="G1571" s="107"/>
      <c r="H1571" s="107"/>
      <c r="I1571" s="107"/>
      <c r="J1571" s="105"/>
      <c r="K1571" s="105"/>
      <c r="L1571" s="105"/>
      <c r="M1571" s="105"/>
      <c r="N1571" s="105"/>
      <c r="O1571" s="105"/>
      <c r="P1571" s="105"/>
      <c r="Q1571" s="105"/>
      <c r="R1571" s="105"/>
      <c r="S1571" s="106"/>
      <c r="T1571" s="105"/>
    </row>
    <row r="1572" spans="7:20" ht="19.95" customHeight="1">
      <c r="G1572" s="107"/>
      <c r="H1572" s="107"/>
      <c r="I1572" s="107"/>
      <c r="J1572" s="105"/>
      <c r="K1572" s="105"/>
      <c r="L1572" s="105"/>
      <c r="M1572" s="105"/>
      <c r="N1572" s="105"/>
      <c r="O1572" s="105"/>
      <c r="P1572" s="105"/>
      <c r="Q1572" s="105"/>
      <c r="R1572" s="105"/>
      <c r="S1572" s="106"/>
      <c r="T1572" s="105"/>
    </row>
    <row r="1573" spans="7:20" ht="19.95" customHeight="1">
      <c r="G1573" s="107"/>
      <c r="H1573" s="107"/>
      <c r="I1573" s="107"/>
      <c r="J1573" s="105"/>
      <c r="K1573" s="105"/>
      <c r="L1573" s="105"/>
      <c r="M1573" s="105"/>
      <c r="N1573" s="105"/>
      <c r="O1573" s="105"/>
      <c r="P1573" s="105"/>
      <c r="Q1573" s="105"/>
      <c r="R1573" s="105"/>
      <c r="S1573" s="106"/>
      <c r="T1573" s="105"/>
    </row>
    <row r="1574" spans="7:20" ht="19.95" customHeight="1">
      <c r="G1574" s="107"/>
      <c r="H1574" s="107"/>
      <c r="I1574" s="107"/>
      <c r="J1574" s="105"/>
      <c r="K1574" s="105"/>
      <c r="L1574" s="105"/>
      <c r="M1574" s="105"/>
      <c r="N1574" s="105"/>
      <c r="O1574" s="105"/>
      <c r="P1574" s="105"/>
      <c r="Q1574" s="105"/>
      <c r="R1574" s="105"/>
      <c r="S1574" s="106"/>
      <c r="T1574" s="105"/>
    </row>
    <row r="1575" spans="7:20" ht="19.95" customHeight="1">
      <c r="G1575" s="107"/>
      <c r="H1575" s="107"/>
      <c r="I1575" s="107"/>
      <c r="J1575" s="105"/>
      <c r="K1575" s="105"/>
      <c r="L1575" s="105"/>
      <c r="M1575" s="105"/>
      <c r="N1575" s="105"/>
      <c r="O1575" s="105"/>
      <c r="P1575" s="105"/>
      <c r="Q1575" s="105"/>
      <c r="R1575" s="105"/>
      <c r="S1575" s="106"/>
      <c r="T1575" s="105"/>
    </row>
    <row r="1576" spans="7:20" ht="19.95" customHeight="1">
      <c r="G1576" s="107"/>
      <c r="H1576" s="107"/>
      <c r="I1576" s="107"/>
      <c r="J1576" s="105"/>
      <c r="K1576" s="105"/>
      <c r="L1576" s="105"/>
      <c r="M1576" s="105"/>
      <c r="N1576" s="105"/>
      <c r="O1576" s="105"/>
      <c r="P1576" s="105"/>
      <c r="Q1576" s="105"/>
      <c r="R1576" s="105"/>
      <c r="S1576" s="106"/>
      <c r="T1576" s="105"/>
    </row>
    <row r="1577" spans="7:20" ht="19.95" customHeight="1">
      <c r="G1577" s="107"/>
      <c r="H1577" s="107"/>
      <c r="I1577" s="107"/>
      <c r="J1577" s="105"/>
      <c r="K1577" s="105"/>
      <c r="L1577" s="105"/>
      <c r="M1577" s="105"/>
      <c r="N1577" s="105"/>
      <c r="O1577" s="105"/>
      <c r="P1577" s="105"/>
      <c r="Q1577" s="105"/>
      <c r="R1577" s="105"/>
      <c r="S1577" s="106"/>
      <c r="T1577" s="105"/>
    </row>
    <row r="1578" spans="7:20" ht="19.95" customHeight="1">
      <c r="G1578" s="107"/>
      <c r="H1578" s="107"/>
      <c r="I1578" s="107"/>
      <c r="J1578" s="105"/>
      <c r="K1578" s="105"/>
      <c r="L1578" s="105"/>
      <c r="M1578" s="105"/>
      <c r="N1578" s="105"/>
      <c r="O1578" s="105"/>
      <c r="P1578" s="105"/>
      <c r="Q1578" s="105"/>
      <c r="R1578" s="105"/>
      <c r="S1578" s="106"/>
      <c r="T1578" s="105"/>
    </row>
    <row r="1579" spans="7:20" ht="19.95" customHeight="1">
      <c r="G1579" s="107"/>
      <c r="H1579" s="107"/>
      <c r="I1579" s="107"/>
      <c r="J1579" s="105"/>
      <c r="K1579" s="105"/>
      <c r="L1579" s="105"/>
      <c r="M1579" s="105"/>
      <c r="N1579" s="105"/>
      <c r="O1579" s="105"/>
      <c r="P1579" s="105"/>
      <c r="Q1579" s="105"/>
      <c r="R1579" s="105"/>
      <c r="S1579" s="106"/>
      <c r="T1579" s="105"/>
    </row>
    <row r="1580" spans="7:20" ht="19.95" customHeight="1">
      <c r="G1580" s="107"/>
      <c r="H1580" s="107"/>
      <c r="I1580" s="107"/>
      <c r="J1580" s="105"/>
      <c r="K1580" s="105"/>
      <c r="L1580" s="105"/>
      <c r="M1580" s="105"/>
      <c r="N1580" s="105"/>
      <c r="O1580" s="105"/>
      <c r="P1580" s="105"/>
      <c r="Q1580" s="105"/>
      <c r="R1580" s="105"/>
      <c r="S1580" s="106"/>
      <c r="T1580" s="105"/>
    </row>
    <row r="1581" spans="7:20" ht="19.95" customHeight="1">
      <c r="G1581" s="107"/>
      <c r="H1581" s="107"/>
      <c r="I1581" s="107"/>
      <c r="J1581" s="105"/>
      <c r="K1581" s="105"/>
      <c r="L1581" s="105"/>
      <c r="M1581" s="105"/>
      <c r="N1581" s="105"/>
      <c r="O1581" s="105"/>
      <c r="P1581" s="105"/>
      <c r="Q1581" s="105"/>
      <c r="R1581" s="105"/>
      <c r="S1581" s="106"/>
      <c r="T1581" s="105"/>
    </row>
    <row r="1582" spans="7:20" ht="19.95" customHeight="1">
      <c r="G1582" s="107"/>
      <c r="H1582" s="107"/>
      <c r="I1582" s="107"/>
      <c r="J1582" s="105"/>
      <c r="K1582" s="105"/>
      <c r="L1582" s="105"/>
      <c r="M1582" s="105"/>
      <c r="N1582" s="105"/>
      <c r="O1582" s="105"/>
      <c r="P1582" s="105"/>
      <c r="Q1582" s="105"/>
      <c r="R1582" s="105"/>
      <c r="S1582" s="106"/>
      <c r="T1582" s="105"/>
    </row>
    <row r="1583" spans="7:20" ht="19.95" customHeight="1">
      <c r="G1583" s="107"/>
      <c r="H1583" s="107"/>
      <c r="I1583" s="107"/>
      <c r="J1583" s="105"/>
      <c r="K1583" s="105"/>
      <c r="L1583" s="105"/>
      <c r="M1583" s="105"/>
      <c r="N1583" s="105"/>
      <c r="O1583" s="105"/>
      <c r="P1583" s="105"/>
      <c r="Q1583" s="105"/>
      <c r="R1583" s="105"/>
      <c r="S1583" s="106"/>
      <c r="T1583" s="105"/>
    </row>
    <row r="1584" spans="7:20" ht="19.95" customHeight="1">
      <c r="G1584" s="107"/>
      <c r="H1584" s="107"/>
      <c r="I1584" s="107"/>
      <c r="J1584" s="105"/>
      <c r="K1584" s="105"/>
      <c r="L1584" s="105"/>
      <c r="M1584" s="105"/>
      <c r="N1584" s="105"/>
      <c r="O1584" s="105"/>
      <c r="P1584" s="105"/>
      <c r="Q1584" s="105"/>
      <c r="R1584" s="105"/>
      <c r="S1584" s="106"/>
      <c r="T1584" s="105"/>
    </row>
    <row r="1585" spans="7:20" ht="19.95" customHeight="1">
      <c r="G1585" s="107"/>
      <c r="H1585" s="107"/>
      <c r="I1585" s="107"/>
      <c r="J1585" s="105"/>
      <c r="K1585" s="105"/>
      <c r="L1585" s="105"/>
      <c r="M1585" s="105"/>
      <c r="N1585" s="105"/>
      <c r="O1585" s="105"/>
      <c r="P1585" s="105"/>
      <c r="Q1585" s="105"/>
      <c r="R1585" s="105"/>
      <c r="S1585" s="106"/>
      <c r="T1585" s="105"/>
    </row>
    <row r="1586" spans="7:20" ht="19.95" customHeight="1">
      <c r="G1586" s="107"/>
      <c r="H1586" s="107"/>
      <c r="I1586" s="107"/>
      <c r="J1586" s="105"/>
      <c r="K1586" s="105"/>
      <c r="L1586" s="105"/>
      <c r="M1586" s="105"/>
      <c r="N1586" s="105"/>
      <c r="O1586" s="105"/>
      <c r="P1586" s="105"/>
      <c r="Q1586" s="105"/>
      <c r="R1586" s="105"/>
      <c r="S1586" s="106"/>
      <c r="T1586" s="105"/>
    </row>
    <row r="1587" spans="7:20" ht="19.95" customHeight="1">
      <c r="G1587" s="107"/>
      <c r="H1587" s="107"/>
      <c r="I1587" s="107"/>
      <c r="J1587" s="105"/>
      <c r="K1587" s="105"/>
      <c r="L1587" s="105"/>
      <c r="M1587" s="105"/>
      <c r="N1587" s="105"/>
      <c r="O1587" s="105"/>
      <c r="P1587" s="105"/>
      <c r="Q1587" s="105"/>
      <c r="R1587" s="105"/>
      <c r="S1587" s="106"/>
      <c r="T1587" s="105"/>
    </row>
    <row r="1588" spans="7:20" ht="19.95" customHeight="1">
      <c r="G1588" s="107"/>
      <c r="H1588" s="107"/>
      <c r="I1588" s="107"/>
      <c r="J1588" s="105"/>
      <c r="K1588" s="105"/>
      <c r="L1588" s="105"/>
      <c r="M1588" s="105"/>
      <c r="N1588" s="105"/>
      <c r="O1588" s="105"/>
      <c r="P1588" s="105"/>
      <c r="Q1588" s="105"/>
      <c r="R1588" s="105"/>
      <c r="S1588" s="106"/>
      <c r="T1588" s="105"/>
    </row>
    <row r="1589" spans="7:20" ht="19.95" customHeight="1">
      <c r="G1589" s="107"/>
      <c r="H1589" s="107"/>
      <c r="I1589" s="107"/>
      <c r="J1589" s="105"/>
      <c r="K1589" s="105"/>
      <c r="L1589" s="105"/>
      <c r="M1589" s="105"/>
      <c r="N1589" s="105"/>
      <c r="O1589" s="105"/>
      <c r="P1589" s="105"/>
      <c r="Q1589" s="105"/>
      <c r="R1589" s="105"/>
      <c r="S1589" s="106"/>
      <c r="T1589" s="105"/>
    </row>
    <row r="1590" spans="7:20" ht="19.95" customHeight="1">
      <c r="G1590" s="107"/>
      <c r="H1590" s="107"/>
      <c r="I1590" s="107"/>
      <c r="J1590" s="105"/>
      <c r="K1590" s="105"/>
      <c r="L1590" s="105"/>
      <c r="M1590" s="105"/>
      <c r="N1590" s="105"/>
      <c r="O1590" s="105"/>
      <c r="P1590" s="105"/>
      <c r="Q1590" s="105"/>
      <c r="R1590" s="105"/>
      <c r="S1590" s="106"/>
      <c r="T1590" s="105"/>
    </row>
    <row r="1591" spans="7:20" ht="19.95" customHeight="1">
      <c r="G1591" s="107"/>
      <c r="H1591" s="107"/>
      <c r="I1591" s="107"/>
      <c r="J1591" s="105"/>
      <c r="K1591" s="105"/>
      <c r="L1591" s="105"/>
      <c r="M1591" s="105"/>
      <c r="N1591" s="105"/>
      <c r="O1591" s="105"/>
      <c r="P1591" s="105"/>
      <c r="Q1591" s="105"/>
      <c r="R1591" s="105"/>
      <c r="S1591" s="106"/>
      <c r="T1591" s="105"/>
    </row>
    <row r="1592" spans="7:20" ht="19.95" customHeight="1">
      <c r="G1592" s="107"/>
      <c r="H1592" s="107"/>
      <c r="I1592" s="107"/>
      <c r="J1592" s="105"/>
      <c r="K1592" s="105"/>
      <c r="L1592" s="105"/>
      <c r="M1592" s="105"/>
      <c r="N1592" s="105"/>
      <c r="O1592" s="105"/>
      <c r="P1592" s="105"/>
      <c r="Q1592" s="105"/>
      <c r="R1592" s="105"/>
      <c r="S1592" s="106"/>
      <c r="T1592" s="105"/>
    </row>
    <row r="1593" spans="7:20" ht="19.95" customHeight="1">
      <c r="G1593" s="107"/>
      <c r="H1593" s="107"/>
      <c r="I1593" s="107"/>
      <c r="J1593" s="105"/>
      <c r="K1593" s="105"/>
      <c r="L1593" s="105"/>
      <c r="M1593" s="105"/>
      <c r="N1593" s="105"/>
      <c r="O1593" s="105"/>
      <c r="P1593" s="105"/>
      <c r="Q1593" s="105"/>
      <c r="R1593" s="105"/>
      <c r="S1593" s="106"/>
      <c r="T1593" s="105"/>
    </row>
    <row r="1594" spans="7:20" ht="19.95" customHeight="1">
      <c r="G1594" s="107"/>
      <c r="H1594" s="107"/>
      <c r="I1594" s="107"/>
      <c r="J1594" s="105"/>
      <c r="K1594" s="105"/>
      <c r="L1594" s="105"/>
      <c r="M1594" s="105"/>
      <c r="N1594" s="105"/>
      <c r="O1594" s="105"/>
      <c r="P1594" s="105"/>
      <c r="Q1594" s="105"/>
      <c r="R1594" s="105"/>
      <c r="S1594" s="106"/>
      <c r="T1594" s="105"/>
    </row>
    <row r="1595" spans="7:20" ht="19.95" customHeight="1">
      <c r="G1595" s="107"/>
      <c r="H1595" s="107"/>
      <c r="I1595" s="107"/>
      <c r="J1595" s="105"/>
      <c r="K1595" s="105"/>
      <c r="L1595" s="105"/>
      <c r="M1595" s="105"/>
      <c r="N1595" s="105"/>
      <c r="O1595" s="105"/>
      <c r="P1595" s="105"/>
      <c r="Q1595" s="105"/>
      <c r="R1595" s="105"/>
      <c r="S1595" s="106"/>
      <c r="T1595" s="105"/>
    </row>
    <row r="1596" spans="7:20" ht="19.95" customHeight="1">
      <c r="G1596" s="107"/>
      <c r="H1596" s="107"/>
      <c r="I1596" s="107"/>
      <c r="J1596" s="105"/>
      <c r="K1596" s="105"/>
      <c r="L1596" s="105"/>
      <c r="M1596" s="105"/>
      <c r="N1596" s="105"/>
      <c r="O1596" s="105"/>
      <c r="P1596" s="105"/>
      <c r="Q1596" s="105"/>
      <c r="R1596" s="105"/>
      <c r="S1596" s="106"/>
      <c r="T1596" s="105"/>
    </row>
    <row r="1597" spans="7:20" ht="19.95" customHeight="1">
      <c r="G1597" s="107"/>
      <c r="H1597" s="107"/>
      <c r="I1597" s="107"/>
      <c r="J1597" s="105"/>
      <c r="K1597" s="105"/>
      <c r="L1597" s="105"/>
      <c r="M1597" s="105"/>
      <c r="N1597" s="105"/>
      <c r="O1597" s="105"/>
      <c r="P1597" s="105"/>
      <c r="Q1597" s="105"/>
      <c r="R1597" s="105"/>
      <c r="S1597" s="106"/>
      <c r="T1597" s="105"/>
    </row>
    <row r="1598" spans="7:20" ht="19.95" customHeight="1">
      <c r="G1598" s="107"/>
      <c r="H1598" s="107"/>
      <c r="I1598" s="107"/>
      <c r="J1598" s="105"/>
      <c r="K1598" s="105"/>
      <c r="L1598" s="105"/>
      <c r="M1598" s="105"/>
      <c r="N1598" s="105"/>
      <c r="O1598" s="105"/>
      <c r="P1598" s="105"/>
      <c r="Q1598" s="105"/>
      <c r="R1598" s="105"/>
      <c r="S1598" s="106"/>
      <c r="T1598" s="105"/>
    </row>
    <row r="1599" spans="7:20" ht="19.95" customHeight="1">
      <c r="G1599" s="107"/>
      <c r="H1599" s="107"/>
      <c r="I1599" s="107"/>
      <c r="J1599" s="105"/>
      <c r="K1599" s="105"/>
      <c r="L1599" s="105"/>
      <c r="M1599" s="105"/>
      <c r="N1599" s="105"/>
      <c r="O1599" s="105"/>
      <c r="P1599" s="105"/>
      <c r="Q1599" s="105"/>
      <c r="R1599" s="105"/>
      <c r="S1599" s="106"/>
      <c r="T1599" s="105"/>
    </row>
    <row r="1600" spans="7:20" ht="19.95" customHeight="1">
      <c r="G1600" s="107"/>
      <c r="H1600" s="107"/>
      <c r="I1600" s="107"/>
      <c r="J1600" s="105"/>
      <c r="K1600" s="105"/>
      <c r="L1600" s="105"/>
      <c r="M1600" s="105"/>
      <c r="N1600" s="105"/>
      <c r="O1600" s="105"/>
      <c r="P1600" s="105"/>
      <c r="Q1600" s="105"/>
      <c r="R1600" s="105"/>
      <c r="S1600" s="106"/>
      <c r="T1600" s="105"/>
    </row>
    <row r="1601" spans="1:33" ht="19.95" customHeight="1">
      <c r="G1601" s="107"/>
      <c r="H1601" s="107"/>
      <c r="I1601" s="107"/>
      <c r="J1601" s="105"/>
      <c r="K1601" s="105"/>
      <c r="L1601" s="105"/>
      <c r="M1601" s="105"/>
      <c r="N1601" s="105"/>
      <c r="O1601" s="105"/>
      <c r="P1601" s="105"/>
      <c r="Q1601" s="105"/>
      <c r="R1601" s="105"/>
      <c r="S1601" s="106"/>
      <c r="T1601" s="105"/>
    </row>
    <row r="1602" spans="1:33" ht="19.95" customHeight="1">
      <c r="G1602" s="107"/>
      <c r="H1602" s="107"/>
      <c r="I1602" s="107"/>
      <c r="J1602" s="105"/>
      <c r="K1602" s="105"/>
      <c r="L1602" s="105"/>
      <c r="M1602" s="105"/>
      <c r="N1602" s="105"/>
      <c r="O1602" s="105"/>
      <c r="P1602" s="105"/>
      <c r="Q1602" s="105"/>
      <c r="R1602" s="105"/>
      <c r="S1602" s="106"/>
      <c r="T1602" s="105"/>
    </row>
    <row r="1603" spans="1:33" ht="19.95" customHeight="1">
      <c r="G1603" s="107"/>
      <c r="H1603" s="107"/>
      <c r="I1603" s="107"/>
      <c r="J1603" s="105"/>
      <c r="K1603" s="105"/>
      <c r="L1603" s="105"/>
      <c r="M1603" s="105"/>
      <c r="N1603" s="105"/>
      <c r="O1603" s="105"/>
      <c r="P1603" s="105"/>
      <c r="Q1603" s="105"/>
      <c r="R1603" s="105"/>
      <c r="S1603" s="106"/>
      <c r="T1603" s="105"/>
    </row>
    <row r="1604" spans="1:33" ht="19.95" customHeight="1">
      <c r="G1604" s="107"/>
      <c r="H1604" s="107"/>
      <c r="I1604" s="107"/>
      <c r="J1604" s="105"/>
      <c r="K1604" s="105"/>
      <c r="L1604" s="105"/>
      <c r="M1604" s="105"/>
      <c r="N1604" s="105"/>
      <c r="O1604" s="105"/>
      <c r="P1604" s="105"/>
      <c r="Q1604" s="105"/>
      <c r="R1604" s="105"/>
      <c r="S1604" s="106"/>
      <c r="T1604" s="105"/>
    </row>
    <row r="1605" spans="1:33" ht="19.95" customHeight="1">
      <c r="G1605" s="107"/>
      <c r="H1605" s="107"/>
      <c r="I1605" s="107"/>
      <c r="J1605" s="105"/>
      <c r="K1605" s="105"/>
      <c r="L1605" s="105"/>
      <c r="M1605" s="105"/>
      <c r="N1605" s="105"/>
      <c r="O1605" s="105"/>
      <c r="P1605" s="105"/>
      <c r="Q1605" s="105"/>
      <c r="R1605" s="105"/>
      <c r="S1605" s="106"/>
      <c r="T1605" s="105"/>
    </row>
    <row r="1606" spans="1:33" ht="19.95" customHeight="1">
      <c r="G1606" s="107"/>
      <c r="H1606" s="107"/>
      <c r="I1606" s="107"/>
      <c r="J1606" s="105"/>
      <c r="K1606" s="105"/>
      <c r="L1606" s="105"/>
      <c r="M1606" s="105"/>
      <c r="N1606" s="105"/>
      <c r="O1606" s="105"/>
      <c r="P1606" s="105"/>
      <c r="Q1606" s="105"/>
      <c r="R1606" s="105"/>
      <c r="S1606" s="106"/>
      <c r="T1606" s="105"/>
    </row>
    <row r="1607" spans="1:33" ht="19.95" customHeight="1">
      <c r="G1607" s="107"/>
      <c r="H1607" s="107"/>
      <c r="I1607" s="107"/>
      <c r="J1607" s="105"/>
      <c r="K1607" s="105"/>
      <c r="L1607" s="105"/>
      <c r="M1607" s="105"/>
      <c r="N1607" s="105"/>
      <c r="O1607" s="105"/>
      <c r="P1607" s="105"/>
      <c r="Q1607" s="105"/>
      <c r="R1607" s="105"/>
      <c r="S1607" s="106"/>
      <c r="T1607" s="105"/>
    </row>
    <row r="1608" spans="1:33" ht="19.95" customHeight="1">
      <c r="G1608" s="107"/>
      <c r="H1608" s="107"/>
      <c r="I1608" s="107"/>
      <c r="J1608" s="105"/>
      <c r="K1608" s="105"/>
      <c r="L1608" s="105"/>
      <c r="M1608" s="105"/>
      <c r="N1608" s="105"/>
      <c r="O1608" s="105"/>
      <c r="P1608" s="105"/>
      <c r="Q1608" s="105"/>
      <c r="R1608" s="105"/>
      <c r="S1608" s="106"/>
      <c r="T1608" s="105"/>
    </row>
    <row r="1609" spans="1:33" ht="19.95" customHeight="1">
      <c r="G1609" s="107"/>
      <c r="H1609" s="107"/>
      <c r="I1609" s="107"/>
      <c r="J1609" s="105"/>
      <c r="K1609" s="105"/>
      <c r="L1609" s="105"/>
      <c r="M1609" s="105"/>
      <c r="N1609" s="105"/>
      <c r="O1609" s="105"/>
      <c r="P1609" s="105"/>
      <c r="Q1609" s="105"/>
      <c r="R1609" s="105"/>
      <c r="S1609" s="106"/>
      <c r="T1609" s="105"/>
    </row>
    <row r="1610" spans="1:33" ht="19.95" customHeight="1">
      <c r="G1610" s="107"/>
      <c r="H1610" s="107"/>
      <c r="I1610" s="107"/>
      <c r="J1610" s="105"/>
      <c r="K1610" s="105"/>
      <c r="L1610" s="105"/>
      <c r="M1610" s="105"/>
      <c r="N1610" s="105"/>
      <c r="O1610" s="105"/>
      <c r="P1610" s="105"/>
      <c r="Q1610" s="105"/>
      <c r="R1610" s="105"/>
      <c r="S1610" s="106"/>
      <c r="T1610" s="105"/>
    </row>
    <row r="1611" spans="1:33" ht="19.95" customHeight="1">
      <c r="G1611" s="107"/>
      <c r="H1611" s="107"/>
      <c r="I1611" s="107"/>
      <c r="J1611" s="105"/>
      <c r="K1611" s="105"/>
      <c r="L1611" s="105"/>
      <c r="M1611" s="105"/>
      <c r="N1611" s="105"/>
      <c r="O1611" s="105"/>
      <c r="P1611" s="105"/>
      <c r="Q1611" s="105"/>
      <c r="R1611" s="105"/>
      <c r="S1611" s="106"/>
      <c r="T1611" s="105"/>
    </row>
    <row r="1612" spans="1:33" s="384" customFormat="1" ht="19.95" customHeight="1">
      <c r="A1612" s="79"/>
      <c r="B1612" s="79"/>
      <c r="C1612" s="77"/>
      <c r="D1612" s="77"/>
      <c r="E1612" s="77"/>
      <c r="F1612" s="143"/>
      <c r="G1612" s="383"/>
      <c r="H1612" s="383"/>
      <c r="I1612" s="383"/>
      <c r="J1612" s="105"/>
      <c r="K1612" s="105"/>
      <c r="L1612" s="105"/>
      <c r="M1612" s="105"/>
      <c r="N1612" s="105"/>
      <c r="O1612" s="105"/>
      <c r="P1612" s="105"/>
      <c r="Q1612" s="105"/>
      <c r="R1612" s="105"/>
      <c r="S1612" s="106"/>
      <c r="T1612" s="105"/>
      <c r="X1612" s="77"/>
      <c r="Y1612" s="77"/>
      <c r="Z1612" s="77"/>
      <c r="AA1612" s="77"/>
      <c r="AB1612" s="77"/>
      <c r="AC1612" s="77"/>
      <c r="AD1612" s="135"/>
      <c r="AF1612" s="386"/>
      <c r="AG1612" s="387"/>
    </row>
    <row r="1613" spans="1:33" ht="19.95" customHeight="1">
      <c r="G1613" s="107"/>
      <c r="H1613" s="107"/>
      <c r="I1613" s="107"/>
      <c r="J1613" s="105"/>
      <c r="K1613" s="105"/>
      <c r="L1613" s="105"/>
      <c r="M1613" s="105"/>
      <c r="N1613" s="105"/>
      <c r="O1613" s="105"/>
      <c r="P1613" s="105"/>
      <c r="Q1613" s="105"/>
      <c r="R1613" s="105"/>
      <c r="S1613" s="106"/>
      <c r="T1613" s="105"/>
      <c r="AB1613" s="384"/>
      <c r="AC1613" s="384"/>
      <c r="AD1613" s="385"/>
    </row>
    <row r="1614" spans="1:33" ht="19.95" customHeight="1">
      <c r="G1614" s="107"/>
      <c r="H1614" s="107"/>
      <c r="I1614" s="107"/>
      <c r="J1614" s="105"/>
      <c r="K1614" s="105"/>
      <c r="L1614" s="105"/>
      <c r="M1614" s="105"/>
      <c r="N1614" s="105"/>
      <c r="O1614" s="105"/>
      <c r="P1614" s="105"/>
      <c r="Q1614" s="105"/>
      <c r="R1614" s="105"/>
      <c r="S1614" s="106"/>
      <c r="T1614" s="105"/>
    </row>
    <row r="1615" spans="1:33" ht="19.95" customHeight="1">
      <c r="G1615" s="107"/>
      <c r="H1615" s="107"/>
      <c r="I1615" s="107"/>
      <c r="J1615" s="105"/>
      <c r="K1615" s="105"/>
      <c r="L1615" s="105"/>
      <c r="M1615" s="105"/>
      <c r="N1615" s="105"/>
      <c r="O1615" s="105"/>
      <c r="P1615" s="142"/>
      <c r="Q1615" s="142"/>
      <c r="R1615" s="107"/>
      <c r="S1615" s="106"/>
      <c r="T1615" s="105"/>
      <c r="X1615" s="384"/>
      <c r="Y1615" s="384"/>
      <c r="Z1615" s="384"/>
      <c r="AA1615" s="384"/>
    </row>
    <row r="1616" spans="1:33" ht="19.95" customHeight="1">
      <c r="G1616" s="107"/>
      <c r="H1616" s="107"/>
      <c r="I1616" s="107"/>
      <c r="J1616" s="105"/>
      <c r="K1616" s="105"/>
      <c r="L1616" s="105"/>
      <c r="M1616" s="105"/>
      <c r="N1616" s="105"/>
      <c r="O1616" s="105"/>
      <c r="P1616" s="142"/>
      <c r="Q1616" s="142"/>
      <c r="R1616" s="107"/>
      <c r="S1616" s="106"/>
      <c r="T1616" s="105"/>
    </row>
    <row r="1617" spans="7:20" ht="19.95" customHeight="1">
      <c r="G1617" s="107"/>
      <c r="H1617" s="107"/>
      <c r="I1617" s="107"/>
      <c r="J1617" s="105"/>
      <c r="K1617" s="105"/>
      <c r="L1617" s="105"/>
      <c r="M1617" s="105"/>
      <c r="N1617" s="105"/>
      <c r="O1617" s="105"/>
      <c r="P1617" s="142"/>
      <c r="Q1617" s="142"/>
      <c r="R1617" s="107"/>
      <c r="S1617" s="106"/>
      <c r="T1617" s="105"/>
    </row>
    <row r="1618" spans="7:20" ht="19.95" customHeight="1">
      <c r="G1618" s="107"/>
      <c r="H1618" s="107"/>
      <c r="I1618" s="107"/>
      <c r="J1618" s="105"/>
      <c r="K1618" s="105"/>
      <c r="L1618" s="105"/>
      <c r="M1618" s="105"/>
      <c r="N1618" s="105"/>
      <c r="O1618" s="105"/>
      <c r="P1618" s="142"/>
      <c r="Q1618" s="142"/>
      <c r="R1618" s="107"/>
      <c r="S1618" s="106"/>
      <c r="T1618" s="105"/>
    </row>
    <row r="1619" spans="7:20" ht="19.95" customHeight="1">
      <c r="G1619" s="107"/>
      <c r="H1619" s="107"/>
      <c r="I1619" s="107"/>
      <c r="J1619" s="105"/>
      <c r="K1619" s="105"/>
      <c r="L1619" s="105"/>
      <c r="M1619" s="105"/>
      <c r="N1619" s="105"/>
      <c r="O1619" s="105"/>
      <c r="P1619" s="142"/>
      <c r="Q1619" s="142"/>
      <c r="R1619" s="107"/>
      <c r="S1619" s="106"/>
      <c r="T1619" s="105"/>
    </row>
    <row r="1620" spans="7:20" ht="19.95" customHeight="1">
      <c r="G1620" s="107"/>
      <c r="H1620" s="107"/>
      <c r="I1620" s="107"/>
      <c r="J1620" s="105"/>
      <c r="K1620" s="105"/>
      <c r="L1620" s="105"/>
      <c r="M1620" s="105"/>
      <c r="N1620" s="105"/>
      <c r="O1620" s="105"/>
      <c r="P1620" s="142"/>
      <c r="Q1620" s="142"/>
      <c r="R1620" s="107"/>
      <c r="S1620" s="106"/>
      <c r="T1620" s="105"/>
    </row>
    <row r="1621" spans="7:20" ht="19.95" customHeight="1">
      <c r="G1621" s="107"/>
      <c r="H1621" s="107"/>
      <c r="I1621" s="107"/>
      <c r="J1621" s="105"/>
      <c r="K1621" s="105"/>
      <c r="L1621" s="105"/>
      <c r="M1621" s="105"/>
      <c r="N1621" s="105"/>
      <c r="O1621" s="105"/>
      <c r="P1621" s="142"/>
      <c r="Q1621" s="142"/>
      <c r="R1621" s="107"/>
      <c r="S1621" s="106"/>
      <c r="T1621" s="105"/>
    </row>
    <row r="1622" spans="7:20" ht="19.95" customHeight="1">
      <c r="G1622" s="107"/>
      <c r="H1622" s="107"/>
      <c r="I1622" s="107"/>
      <c r="J1622" s="105"/>
      <c r="K1622" s="105"/>
      <c r="L1622" s="105"/>
      <c r="M1622" s="105"/>
      <c r="N1622" s="105"/>
      <c r="O1622" s="105"/>
      <c r="P1622" s="142"/>
      <c r="Q1622" s="142"/>
      <c r="R1622" s="107"/>
      <c r="S1622" s="106"/>
      <c r="T1622" s="105"/>
    </row>
    <row r="1623" spans="7:20" ht="19.95" customHeight="1">
      <c r="G1623" s="107"/>
      <c r="H1623" s="107"/>
      <c r="I1623" s="107"/>
      <c r="J1623" s="105"/>
      <c r="K1623" s="105"/>
      <c r="L1623" s="105"/>
      <c r="M1623" s="105"/>
      <c r="N1623" s="105"/>
      <c r="O1623" s="105"/>
      <c r="P1623" s="142"/>
      <c r="Q1623" s="142"/>
      <c r="R1623" s="107"/>
      <c r="S1623" s="106"/>
      <c r="T1623" s="105"/>
    </row>
    <row r="1624" spans="7:20" ht="19.95" customHeight="1">
      <c r="G1624" s="107"/>
      <c r="H1624" s="107"/>
      <c r="I1624" s="107"/>
      <c r="J1624" s="105"/>
      <c r="K1624" s="105"/>
      <c r="L1624" s="105"/>
      <c r="M1624" s="105"/>
      <c r="N1624" s="105"/>
      <c r="O1624" s="105"/>
      <c r="P1624" s="142"/>
      <c r="Q1624" s="142"/>
      <c r="R1624" s="107"/>
      <c r="S1624" s="106"/>
      <c r="T1624" s="105"/>
    </row>
    <row r="1625" spans="7:20" ht="19.95" customHeight="1">
      <c r="G1625" s="107"/>
      <c r="H1625" s="107"/>
      <c r="I1625" s="107"/>
      <c r="J1625" s="105"/>
      <c r="K1625" s="105"/>
      <c r="L1625" s="105"/>
      <c r="M1625" s="105"/>
      <c r="N1625" s="105"/>
      <c r="O1625" s="105"/>
      <c r="P1625" s="142"/>
      <c r="Q1625" s="142"/>
      <c r="R1625" s="107"/>
      <c r="S1625" s="106"/>
      <c r="T1625" s="105"/>
    </row>
    <row r="1626" spans="7:20" ht="19.95" customHeight="1">
      <c r="G1626" s="107"/>
      <c r="H1626" s="107"/>
      <c r="I1626" s="107"/>
      <c r="J1626" s="105"/>
      <c r="K1626" s="105"/>
      <c r="L1626" s="105"/>
      <c r="M1626" s="105"/>
      <c r="N1626" s="105"/>
      <c r="O1626" s="105"/>
      <c r="P1626" s="142"/>
      <c r="Q1626" s="142"/>
      <c r="R1626" s="107"/>
      <c r="S1626" s="106"/>
      <c r="T1626" s="105"/>
    </row>
    <row r="1627" spans="7:20" ht="19.95" customHeight="1">
      <c r="G1627" s="107"/>
      <c r="H1627" s="107"/>
      <c r="I1627" s="107"/>
      <c r="J1627" s="105"/>
      <c r="K1627" s="105"/>
      <c r="L1627" s="105"/>
      <c r="M1627" s="105"/>
      <c r="N1627" s="105"/>
      <c r="O1627" s="105"/>
      <c r="P1627" s="142"/>
      <c r="Q1627" s="142"/>
      <c r="R1627" s="107"/>
      <c r="S1627" s="106"/>
      <c r="T1627" s="105"/>
    </row>
    <row r="1628" spans="7:20" ht="19.95" customHeight="1">
      <c r="G1628" s="107"/>
      <c r="H1628" s="107"/>
      <c r="I1628" s="107"/>
      <c r="J1628" s="105"/>
      <c r="K1628" s="105"/>
      <c r="L1628" s="105"/>
      <c r="M1628" s="105"/>
      <c r="N1628" s="105"/>
      <c r="O1628" s="105"/>
      <c r="P1628" s="142"/>
      <c r="Q1628" s="142"/>
      <c r="R1628" s="107"/>
      <c r="S1628" s="106"/>
      <c r="T1628" s="105"/>
    </row>
    <row r="1629" spans="7:20" ht="19.95" customHeight="1">
      <c r="G1629" s="107"/>
      <c r="H1629" s="107"/>
      <c r="I1629" s="107"/>
      <c r="J1629" s="105"/>
      <c r="K1629" s="105"/>
      <c r="L1629" s="105"/>
      <c r="M1629" s="105"/>
      <c r="N1629" s="105"/>
      <c r="O1629" s="105"/>
      <c r="P1629" s="142"/>
      <c r="Q1629" s="142"/>
      <c r="R1629" s="107"/>
      <c r="S1629" s="106"/>
      <c r="T1629" s="105"/>
    </row>
    <row r="1630" spans="7:20" ht="19.95" customHeight="1">
      <c r="G1630" s="107"/>
      <c r="H1630" s="107"/>
      <c r="I1630" s="107"/>
      <c r="J1630" s="105"/>
      <c r="K1630" s="105"/>
      <c r="L1630" s="105"/>
      <c r="M1630" s="105"/>
      <c r="N1630" s="105"/>
      <c r="O1630" s="105"/>
      <c r="P1630" s="142"/>
      <c r="Q1630" s="142"/>
      <c r="R1630" s="107"/>
      <c r="S1630" s="106"/>
      <c r="T1630" s="105"/>
    </row>
    <row r="1631" spans="7:20" ht="19.95" customHeight="1">
      <c r="G1631" s="107"/>
      <c r="H1631" s="107"/>
      <c r="I1631" s="107"/>
      <c r="J1631" s="105"/>
      <c r="K1631" s="105"/>
      <c r="L1631" s="105"/>
      <c r="M1631" s="105"/>
      <c r="N1631" s="105"/>
      <c r="O1631" s="105"/>
      <c r="P1631" s="142"/>
      <c r="Q1631" s="142"/>
      <c r="R1631" s="107"/>
      <c r="S1631" s="106"/>
      <c r="T1631" s="105"/>
    </row>
    <row r="1632" spans="7:20" ht="19.95" customHeight="1">
      <c r="G1632" s="107"/>
      <c r="H1632" s="107"/>
      <c r="I1632" s="107"/>
      <c r="J1632" s="105"/>
      <c r="K1632" s="105"/>
      <c r="L1632" s="105"/>
      <c r="M1632" s="105"/>
      <c r="N1632" s="105"/>
      <c r="O1632" s="105"/>
      <c r="P1632" s="142"/>
      <c r="Q1632" s="142"/>
      <c r="R1632" s="107"/>
      <c r="S1632" s="106"/>
      <c r="T1632" s="105"/>
    </row>
    <row r="1633" spans="7:20" ht="19.95" customHeight="1">
      <c r="G1633" s="107"/>
      <c r="H1633" s="107"/>
      <c r="I1633" s="107"/>
      <c r="J1633" s="105"/>
      <c r="K1633" s="105"/>
      <c r="L1633" s="105"/>
      <c r="M1633" s="105"/>
      <c r="N1633" s="105"/>
      <c r="O1633" s="105"/>
      <c r="P1633" s="142"/>
      <c r="Q1633" s="142"/>
      <c r="R1633" s="107"/>
      <c r="S1633" s="106"/>
      <c r="T1633" s="105"/>
    </row>
    <row r="1634" spans="7:20" ht="19.95" customHeight="1">
      <c r="G1634" s="107"/>
      <c r="H1634" s="107"/>
      <c r="I1634" s="107"/>
      <c r="J1634" s="105"/>
      <c r="K1634" s="105"/>
      <c r="L1634" s="105"/>
      <c r="M1634" s="105"/>
      <c r="N1634" s="105"/>
      <c r="O1634" s="105"/>
      <c r="P1634" s="142"/>
      <c r="Q1634" s="142"/>
      <c r="R1634" s="107"/>
      <c r="S1634" s="106"/>
      <c r="T1634" s="105"/>
    </row>
    <row r="1635" spans="7:20" ht="19.95" customHeight="1">
      <c r="G1635" s="107"/>
      <c r="H1635" s="107"/>
      <c r="I1635" s="107"/>
      <c r="J1635" s="105"/>
      <c r="K1635" s="105"/>
      <c r="L1635" s="105"/>
      <c r="M1635" s="105"/>
      <c r="N1635" s="105"/>
      <c r="O1635" s="105"/>
      <c r="P1635" s="142"/>
      <c r="Q1635" s="142"/>
      <c r="R1635" s="107"/>
      <c r="S1635" s="106"/>
      <c r="T1635" s="105"/>
    </row>
    <row r="1636" spans="7:20" ht="19.95" customHeight="1">
      <c r="G1636" s="107"/>
      <c r="H1636" s="107"/>
      <c r="I1636" s="107"/>
      <c r="J1636" s="105"/>
      <c r="K1636" s="105"/>
      <c r="L1636" s="105"/>
      <c r="M1636" s="105"/>
      <c r="N1636" s="105"/>
      <c r="O1636" s="105"/>
      <c r="P1636" s="142"/>
      <c r="Q1636" s="142"/>
      <c r="R1636" s="107"/>
      <c r="S1636" s="106"/>
      <c r="T1636" s="105"/>
    </row>
    <row r="1637" spans="7:20" ht="19.95" customHeight="1">
      <c r="G1637" s="107"/>
      <c r="H1637" s="107"/>
      <c r="I1637" s="107"/>
      <c r="J1637" s="105"/>
      <c r="K1637" s="105"/>
      <c r="L1637" s="105"/>
      <c r="M1637" s="105"/>
      <c r="N1637" s="105"/>
      <c r="O1637" s="105"/>
      <c r="P1637" s="142"/>
      <c r="Q1637" s="142"/>
      <c r="R1637" s="107"/>
      <c r="S1637" s="106"/>
      <c r="T1637" s="105"/>
    </row>
    <row r="1638" spans="7:20" ht="19.95" customHeight="1">
      <c r="G1638" s="107"/>
      <c r="H1638" s="107"/>
      <c r="I1638" s="107"/>
      <c r="J1638" s="105"/>
      <c r="K1638" s="105"/>
      <c r="L1638" s="105"/>
      <c r="M1638" s="105"/>
      <c r="N1638" s="105"/>
      <c r="O1638" s="105"/>
      <c r="P1638" s="142"/>
      <c r="Q1638" s="142"/>
      <c r="R1638" s="107"/>
      <c r="S1638" s="106"/>
      <c r="T1638" s="105"/>
    </row>
    <row r="1639" spans="7:20" ht="19.95" customHeight="1">
      <c r="G1639" s="107"/>
      <c r="H1639" s="107"/>
      <c r="I1639" s="107"/>
      <c r="J1639" s="105"/>
      <c r="K1639" s="105"/>
      <c r="L1639" s="105"/>
      <c r="M1639" s="105"/>
      <c r="N1639" s="105"/>
      <c r="O1639" s="105"/>
      <c r="P1639" s="142"/>
      <c r="Q1639" s="142"/>
      <c r="R1639" s="107"/>
      <c r="S1639" s="106"/>
      <c r="T1639" s="105"/>
    </row>
    <row r="1640" spans="7:20" ht="19.95" customHeight="1">
      <c r="G1640" s="107"/>
      <c r="H1640" s="107"/>
      <c r="I1640" s="107"/>
      <c r="J1640" s="105"/>
      <c r="K1640" s="105"/>
      <c r="L1640" s="105"/>
      <c r="M1640" s="105"/>
      <c r="N1640" s="105"/>
      <c r="O1640" s="105"/>
      <c r="P1640" s="142"/>
      <c r="Q1640" s="142"/>
      <c r="R1640" s="107"/>
      <c r="S1640" s="106"/>
      <c r="T1640" s="105"/>
    </row>
    <row r="1641" spans="7:20" ht="19.95" customHeight="1">
      <c r="G1641" s="107"/>
      <c r="H1641" s="107"/>
      <c r="I1641" s="107"/>
      <c r="J1641" s="105"/>
      <c r="K1641" s="105"/>
      <c r="L1641" s="105"/>
      <c r="M1641" s="105"/>
      <c r="N1641" s="105"/>
      <c r="O1641" s="105"/>
      <c r="P1641" s="142"/>
      <c r="Q1641" s="142"/>
      <c r="R1641" s="107"/>
      <c r="S1641" s="106"/>
      <c r="T1641" s="105"/>
    </row>
    <row r="1642" spans="7:20" ht="19.95" customHeight="1">
      <c r="G1642" s="107"/>
      <c r="H1642" s="107"/>
      <c r="I1642" s="107"/>
      <c r="J1642" s="105"/>
      <c r="K1642" s="105"/>
      <c r="L1642" s="105"/>
      <c r="M1642" s="105"/>
      <c r="N1642" s="105"/>
      <c r="O1642" s="105"/>
      <c r="P1642" s="142"/>
      <c r="Q1642" s="142"/>
      <c r="R1642" s="107"/>
      <c r="S1642" s="106"/>
      <c r="T1642" s="105"/>
    </row>
    <row r="1643" spans="7:20" ht="19.95" customHeight="1">
      <c r="G1643" s="107"/>
      <c r="H1643" s="107"/>
      <c r="I1643" s="107"/>
      <c r="J1643" s="105"/>
      <c r="K1643" s="105"/>
      <c r="L1643" s="105"/>
      <c r="M1643" s="105"/>
      <c r="N1643" s="105"/>
      <c r="O1643" s="105"/>
      <c r="P1643" s="142"/>
      <c r="Q1643" s="142"/>
      <c r="R1643" s="107"/>
      <c r="S1643" s="106"/>
      <c r="T1643" s="105"/>
    </row>
  </sheetData>
  <sheetProtection algorithmName="SHA-512" hashValue="gkGdlSiBoYdG/NIzF9h01c60Rcb8h9KdwQF3cYMLArlic72hz96FAGa61Zom+ocxbrrWMIWMkjEMuKdybv1aKA==" saltValue="zC87x94vc2SjBoOVwbOCqA==" spinCount="100000" sheet="1" selectLockedCells="1" selectUnlockedCells="1"/>
  <phoneticPr fontId="36" type="noConversion"/>
  <pageMargins left="0.75" right="0.75" top="1" bottom="1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4BDD9-999E-7241-8EC7-3628C5706DE7}">
  <sheetPr codeName="Feuil3">
    <tabColor rgb="FF1794FF"/>
  </sheetPr>
  <dimension ref="A1:AW988"/>
  <sheetViews>
    <sheetView showWhiteSpace="0" topLeftCell="A8" zoomScale="90" zoomScaleNormal="100" zoomScalePageLayoutView="13" workbookViewId="0">
      <selection activeCell="P12" sqref="P12"/>
    </sheetView>
  </sheetViews>
  <sheetFormatPr baseColWidth="10" defaultColWidth="12.69921875" defaultRowHeight="15" customHeight="1"/>
  <cols>
    <col min="1" max="1" width="5.69921875" style="414" customWidth="1"/>
    <col min="2" max="2" width="10.69921875" style="275" customWidth="1"/>
    <col min="3" max="3" width="11.69921875" style="275" customWidth="1"/>
    <col min="4" max="4" width="7.19921875" style="275" bestFit="1" customWidth="1"/>
    <col min="5" max="5" width="9.19921875" style="275" customWidth="1"/>
    <col min="6" max="6" width="7.69921875" style="275" bestFit="1" customWidth="1"/>
    <col min="7" max="7" width="7.69921875" style="275" customWidth="1"/>
    <col min="8" max="8" width="10.69921875" style="275" bestFit="1" customWidth="1"/>
    <col min="9" max="9" width="4.19921875" style="352" customWidth="1"/>
    <col min="10" max="10" width="7.69921875" style="369" customWidth="1"/>
    <col min="11" max="11" width="5.5" style="160" customWidth="1"/>
    <col min="12" max="12" width="12.19921875" style="275" customWidth="1"/>
    <col min="13" max="13" width="9.69921875" style="252" customWidth="1"/>
    <col min="14" max="14" width="13.69921875" style="252" customWidth="1"/>
    <col min="15" max="15" width="10.5" style="252" customWidth="1"/>
    <col min="16" max="16" width="10.69921875" style="252" customWidth="1"/>
    <col min="17" max="18" width="9.69921875" style="252" customWidth="1"/>
    <col min="19" max="19" width="12.19921875" style="414" customWidth="1"/>
    <col min="20" max="36" width="10.69921875" style="414" customWidth="1"/>
    <col min="37" max="38" width="10.69921875" style="275" customWidth="1"/>
    <col min="39" max="16384" width="12.69921875" style="275"/>
  </cols>
  <sheetData>
    <row r="1" spans="1:38" s="414" customFormat="1" ht="66" customHeight="1">
      <c r="A1" s="279"/>
      <c r="B1" s="321" t="s">
        <v>792</v>
      </c>
      <c r="C1" s="279"/>
      <c r="D1" s="321"/>
      <c r="E1" s="279"/>
      <c r="F1" s="294"/>
      <c r="G1" s="294"/>
      <c r="H1" s="279"/>
      <c r="I1" s="340"/>
      <c r="J1" s="353"/>
      <c r="K1" s="495"/>
      <c r="L1" s="279"/>
      <c r="M1" s="279"/>
      <c r="N1" s="280"/>
      <c r="O1" s="280"/>
      <c r="P1" s="280"/>
      <c r="Q1" s="280"/>
      <c r="R1" s="280"/>
      <c r="S1" s="280"/>
      <c r="T1" s="279"/>
      <c r="U1" s="279"/>
      <c r="V1" s="279"/>
      <c r="W1" s="279"/>
      <c r="X1" s="279"/>
      <c r="Y1" s="279"/>
      <c r="Z1" s="279"/>
      <c r="AA1" s="279"/>
      <c r="AB1" s="296"/>
      <c r="AC1" s="296"/>
      <c r="AD1" s="296"/>
      <c r="AE1" s="296"/>
      <c r="AF1" s="296"/>
      <c r="AG1" s="296"/>
      <c r="AH1" s="296"/>
    </row>
    <row r="2" spans="1:38" s="414" customFormat="1" ht="22.95" customHeight="1">
      <c r="A2" s="279"/>
      <c r="B2" s="400" t="s">
        <v>802</v>
      </c>
      <c r="C2" s="401"/>
      <c r="D2" s="401"/>
      <c r="E2" s="401"/>
      <c r="F2" s="402"/>
      <c r="G2" s="297"/>
      <c r="H2" s="282"/>
      <c r="I2" s="341"/>
      <c r="J2" s="354"/>
      <c r="K2" s="304"/>
      <c r="L2" s="279"/>
      <c r="M2" s="321"/>
      <c r="N2" s="299"/>
      <c r="P2" s="496" t="s">
        <v>939</v>
      </c>
      <c r="Q2" s="307" t="s">
        <v>2132</v>
      </c>
      <c r="R2" s="299"/>
      <c r="S2" s="299"/>
      <c r="T2" s="279"/>
      <c r="U2" s="279"/>
      <c r="V2" s="279"/>
      <c r="W2" s="279"/>
      <c r="X2" s="279"/>
      <c r="Y2" s="279"/>
      <c r="Z2" s="279"/>
      <c r="AA2" s="279"/>
      <c r="AB2" s="296"/>
      <c r="AC2" s="296"/>
      <c r="AD2" s="296"/>
      <c r="AE2" s="296"/>
      <c r="AF2" s="296"/>
      <c r="AG2" s="296"/>
      <c r="AH2" s="296"/>
    </row>
    <row r="3" spans="1:38" ht="13.2" customHeight="1">
      <c r="A3" s="280"/>
      <c r="B3" s="276" t="s">
        <v>791</v>
      </c>
      <c r="C3" s="277" t="s">
        <v>797</v>
      </c>
      <c r="D3" s="277"/>
      <c r="E3" s="277"/>
      <c r="F3" s="278"/>
      <c r="G3" s="304"/>
      <c r="H3" s="305"/>
      <c r="I3" s="342"/>
      <c r="J3" s="355"/>
      <c r="K3" s="370"/>
      <c r="L3" s="279"/>
      <c r="M3" s="379"/>
      <c r="N3" s="279"/>
      <c r="O3" s="296"/>
      <c r="P3" s="296"/>
      <c r="Q3" s="296"/>
      <c r="R3" s="296"/>
      <c r="S3" s="296"/>
      <c r="T3" s="296"/>
      <c r="U3" s="296"/>
    </row>
    <row r="4" spans="1:38" ht="13.2" customHeight="1">
      <c r="A4" s="280"/>
      <c r="B4" s="152" t="s">
        <v>4</v>
      </c>
      <c r="C4" s="376"/>
      <c r="D4" s="376"/>
      <c r="E4" s="376"/>
      <c r="F4" s="153"/>
      <c r="G4" s="306" t="b">
        <f>ISBLANK(C4)</f>
        <v>1</v>
      </c>
      <c r="H4" s="305"/>
      <c r="I4" s="342"/>
      <c r="J4" s="355"/>
      <c r="K4" s="370"/>
      <c r="L4" s="279"/>
      <c r="M4" s="379"/>
      <c r="N4" s="279"/>
      <c r="O4" s="296"/>
      <c r="P4" s="296"/>
      <c r="Q4" s="296"/>
      <c r="R4" s="296"/>
      <c r="S4" s="296"/>
      <c r="T4" s="296"/>
      <c r="U4" s="296"/>
    </row>
    <row r="5" spans="1:38" ht="13.2" customHeight="1">
      <c r="A5" s="280"/>
      <c r="B5" s="158" t="s">
        <v>789</v>
      </c>
      <c r="C5" s="376"/>
      <c r="D5" s="377"/>
      <c r="E5" s="377"/>
      <c r="F5" s="159"/>
      <c r="G5" s="306" t="b">
        <f t="shared" ref="G5:G10" si="0">ISBLANK(C5)</f>
        <v>1</v>
      </c>
      <c r="H5" s="305"/>
      <c r="I5" s="342"/>
      <c r="J5" s="355"/>
      <c r="K5" s="370"/>
      <c r="L5" s="279"/>
      <c r="M5" s="379"/>
      <c r="N5" s="279"/>
      <c r="O5" s="296"/>
      <c r="P5" s="296"/>
      <c r="Q5" s="296"/>
      <c r="R5" s="296"/>
      <c r="S5" s="296"/>
      <c r="T5" s="296"/>
      <c r="U5" s="296"/>
      <c r="V5" s="296"/>
      <c r="W5" s="296"/>
      <c r="X5" s="296"/>
      <c r="Y5" s="296"/>
    </row>
    <row r="6" spans="1:38" ht="13.2" customHeight="1">
      <c r="A6" s="280"/>
      <c r="B6" s="158" t="s">
        <v>790</v>
      </c>
      <c r="C6" s="376"/>
      <c r="D6" s="377"/>
      <c r="E6" s="377"/>
      <c r="F6" s="159"/>
      <c r="G6" s="306" t="b">
        <f t="shared" si="0"/>
        <v>1</v>
      </c>
      <c r="H6" s="305"/>
      <c r="I6" s="342"/>
      <c r="J6" s="355"/>
      <c r="K6" s="370"/>
      <c r="L6" s="279"/>
      <c r="M6" s="379"/>
      <c r="N6" s="279"/>
      <c r="O6" s="296"/>
      <c r="P6" s="296"/>
      <c r="Q6" s="296"/>
      <c r="R6" s="296"/>
      <c r="S6" s="296"/>
      <c r="T6" s="296"/>
      <c r="U6" s="296"/>
      <c r="V6" s="296"/>
      <c r="W6" s="296"/>
      <c r="X6" s="296"/>
      <c r="Y6" s="296"/>
    </row>
    <row r="7" spans="1:38" ht="13.2" customHeight="1">
      <c r="A7" s="280"/>
      <c r="B7" s="158" t="s">
        <v>6</v>
      </c>
      <c r="C7" s="376"/>
      <c r="D7" s="377"/>
      <c r="E7" s="377"/>
      <c r="F7" s="159"/>
      <c r="G7" s="306" t="b">
        <f t="shared" si="0"/>
        <v>1</v>
      </c>
      <c r="H7" s="305"/>
      <c r="I7" s="342"/>
      <c r="J7" s="355"/>
      <c r="K7" s="370"/>
      <c r="L7" s="279"/>
      <c r="M7" s="379"/>
      <c r="N7" s="279"/>
      <c r="O7" s="296"/>
      <c r="P7" s="296"/>
      <c r="Q7" s="296"/>
      <c r="R7" s="296"/>
      <c r="S7" s="296"/>
      <c r="T7" s="296"/>
      <c r="U7" s="296"/>
      <c r="V7" s="296"/>
      <c r="W7" s="296"/>
      <c r="X7" s="296"/>
      <c r="Y7" s="296"/>
    </row>
    <row r="8" spans="1:38" ht="13.2" customHeight="1">
      <c r="A8" s="280"/>
      <c r="B8" s="158" t="s">
        <v>8</v>
      </c>
      <c r="C8" s="376"/>
      <c r="D8" s="377"/>
      <c r="E8" s="377"/>
      <c r="F8" s="159"/>
      <c r="G8" s="306" t="b">
        <f t="shared" si="0"/>
        <v>1</v>
      </c>
      <c r="H8" s="305"/>
      <c r="I8" s="342"/>
      <c r="J8" s="355"/>
      <c r="K8" s="370"/>
      <c r="L8" s="279"/>
      <c r="M8" s="279"/>
      <c r="N8" s="279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296"/>
    </row>
    <row r="9" spans="1:38" ht="13.2" customHeight="1">
      <c r="A9" s="280"/>
      <c r="B9" s="158" t="s">
        <v>10</v>
      </c>
      <c r="C9" s="376"/>
      <c r="D9" s="377"/>
      <c r="E9" s="377"/>
      <c r="F9" s="159"/>
      <c r="G9" s="306" t="b">
        <f t="shared" si="0"/>
        <v>1</v>
      </c>
      <c r="H9" s="303"/>
      <c r="I9" s="343"/>
      <c r="J9" s="333"/>
      <c r="K9" s="370"/>
      <c r="L9" s="279"/>
      <c r="M9" s="279"/>
      <c r="N9" s="279"/>
      <c r="O9" s="296"/>
      <c r="P9" s="296"/>
      <c r="Q9" s="296"/>
      <c r="R9" s="296"/>
      <c r="S9" s="296"/>
      <c r="T9" s="296"/>
      <c r="U9" s="296"/>
      <c r="V9" s="296"/>
      <c r="W9" s="296"/>
      <c r="X9" s="296"/>
      <c r="Y9" s="296"/>
    </row>
    <row r="10" spans="1:38" ht="13.2" customHeight="1">
      <c r="A10" s="280"/>
      <c r="B10" s="163" t="s">
        <v>12</v>
      </c>
      <c r="C10" s="484"/>
      <c r="D10" s="378"/>
      <c r="E10" s="378"/>
      <c r="F10" s="164"/>
      <c r="G10" s="306" t="b">
        <f t="shared" si="0"/>
        <v>1</v>
      </c>
      <c r="H10" s="303"/>
      <c r="I10" s="343"/>
      <c r="J10" s="333"/>
      <c r="K10" s="370"/>
      <c r="L10" s="279"/>
      <c r="M10" s="279"/>
      <c r="N10" s="279"/>
      <c r="O10" s="296"/>
      <c r="P10" s="296"/>
      <c r="Q10" s="296"/>
      <c r="R10" s="296"/>
      <c r="S10" s="296"/>
      <c r="T10" s="296"/>
      <c r="U10" s="296"/>
      <c r="V10" s="296"/>
      <c r="W10" s="296"/>
      <c r="X10" s="296"/>
      <c r="Y10" s="296"/>
    </row>
    <row r="11" spans="1:38" s="414" customFormat="1" ht="13.2" customHeight="1">
      <c r="A11" s="281"/>
      <c r="B11" s="281"/>
      <c r="C11" s="281"/>
      <c r="D11" s="281"/>
      <c r="E11" s="281"/>
      <c r="F11" s="300"/>
      <c r="G11" s="280"/>
      <c r="H11" s="279"/>
      <c r="I11" s="340"/>
      <c r="J11" s="356"/>
      <c r="K11" s="301"/>
      <c r="L11" s="416"/>
      <c r="M11" s="417"/>
      <c r="N11" s="418"/>
      <c r="O11" s="418"/>
      <c r="P11" s="418"/>
      <c r="Q11" s="418"/>
      <c r="R11" s="302"/>
      <c r="S11" s="303"/>
      <c r="T11" s="279"/>
      <c r="U11" s="279"/>
      <c r="V11" s="279"/>
      <c r="W11" s="279"/>
      <c r="X11" s="296"/>
      <c r="Y11" s="296"/>
      <c r="Z11" s="296"/>
      <c r="AA11" s="296"/>
      <c r="AB11" s="296"/>
      <c r="AC11" s="296"/>
      <c r="AD11" s="296"/>
      <c r="AE11" s="296"/>
      <c r="AF11" s="296"/>
      <c r="AG11" s="296"/>
      <c r="AH11" s="296"/>
    </row>
    <row r="12" spans="1:38" ht="13.2" customHeight="1">
      <c r="A12" s="279"/>
      <c r="B12" s="322" t="str">
        <f>'Data invoice'!X1</f>
        <v>Summary</v>
      </c>
      <c r="C12" s="323"/>
      <c r="D12" s="323"/>
      <c r="E12" s="323" t="s">
        <v>16</v>
      </c>
      <c r="F12" s="323"/>
      <c r="G12" s="323" t="s">
        <v>17</v>
      </c>
      <c r="H12" s="324" t="s">
        <v>16</v>
      </c>
      <c r="I12" s="323"/>
      <c r="J12" s="357" t="str">
        <f>P12</f>
        <v>EUR</v>
      </c>
      <c r="K12" s="371"/>
      <c r="L12" s="287"/>
      <c r="M12" s="419" t="s">
        <v>793</v>
      </c>
      <c r="N12" s="420" t="s">
        <v>794</v>
      </c>
      <c r="O12" s="421">
        <v>1</v>
      </c>
      <c r="P12" s="421" t="s">
        <v>796</v>
      </c>
      <c r="Q12" s="310"/>
      <c r="R12" s="310"/>
      <c r="S12" s="311"/>
      <c r="T12" s="311"/>
      <c r="U12" s="311"/>
      <c r="V12" s="303"/>
      <c r="W12" s="303"/>
      <c r="X12" s="279"/>
      <c r="Y12" s="279"/>
      <c r="Z12" s="279"/>
      <c r="AA12" s="279"/>
      <c r="AB12" s="296"/>
      <c r="AC12" s="296"/>
      <c r="AD12" s="296"/>
      <c r="AE12" s="296"/>
      <c r="AF12" s="296"/>
      <c r="AG12" s="296"/>
      <c r="AH12" s="296"/>
      <c r="AI12" s="296"/>
      <c r="AJ12" s="296"/>
      <c r="AK12" s="148"/>
      <c r="AL12" s="148"/>
    </row>
    <row r="13" spans="1:38" ht="13.2" customHeight="1">
      <c r="A13" s="282"/>
      <c r="B13" s="263" t="str">
        <f>'Data invoice'!X2</f>
        <v>HOLDS</v>
      </c>
      <c r="C13" s="264" t="str">
        <f>'Data invoice'!Y2</f>
        <v>Sets</v>
      </c>
      <c r="D13" s="264" t="str">
        <f>'Data invoice'!Z2</f>
        <v>Holds</v>
      </c>
      <c r="E13" s="264"/>
      <c r="F13" s="264"/>
      <c r="G13" s="265"/>
      <c r="H13" s="266"/>
      <c r="I13" s="264"/>
      <c r="J13" s="358"/>
      <c r="K13" s="372"/>
      <c r="L13" s="283"/>
      <c r="M13" s="287"/>
      <c r="N13" s="436"/>
      <c r="O13" s="436"/>
      <c r="P13" s="436"/>
      <c r="Q13" s="436"/>
      <c r="R13" s="436"/>
      <c r="S13" s="437"/>
      <c r="T13" s="312"/>
      <c r="U13" s="312"/>
      <c r="V13" s="315"/>
      <c r="W13" s="315"/>
      <c r="X13" s="282"/>
      <c r="Y13" s="282"/>
      <c r="Z13" s="282"/>
      <c r="AA13" s="282"/>
      <c r="AB13" s="317"/>
      <c r="AC13" s="317"/>
      <c r="AD13" s="317"/>
      <c r="AE13" s="317"/>
      <c r="AF13" s="317"/>
      <c r="AG13" s="317"/>
      <c r="AH13" s="317"/>
      <c r="AI13" s="317"/>
      <c r="AJ13" s="317"/>
      <c r="AK13" s="248"/>
      <c r="AL13" s="248"/>
    </row>
    <row r="14" spans="1:38" ht="13.2" customHeight="1">
      <c r="A14" s="283"/>
      <c r="B14" s="219" t="str">
        <f>'Data invoice'!X3</f>
        <v>PU Holds</v>
      </c>
      <c r="C14" s="468">
        <f>'Data invoice'!Y3</f>
        <v>0</v>
      </c>
      <c r="D14" s="468">
        <f>'Data invoice'!Z3</f>
        <v>0</v>
      </c>
      <c r="E14" s="169">
        <f>'Data invoice'!AA3</f>
        <v>0</v>
      </c>
      <c r="F14" s="169"/>
      <c r="G14" s="397">
        <v>0</v>
      </c>
      <c r="H14" s="394">
        <f>E14*(1-G14)</f>
        <v>0</v>
      </c>
      <c r="I14" s="344"/>
      <c r="J14" s="359"/>
      <c r="K14" s="371"/>
      <c r="L14" s="283"/>
      <c r="M14" s="455" t="str">
        <f>'Agripp Holds PU (EU, ASIA)'!H2</f>
        <v>PU</v>
      </c>
      <c r="N14" s="456" t="str">
        <f>'Agripp Holds PU (EU, ASIA)'!I1</f>
        <v>Sets</v>
      </c>
      <c r="O14" s="456" t="str">
        <f>'Agripp Holds PU (EU, ASIA)'!J1</f>
        <v>Holds</v>
      </c>
      <c r="P14" s="456" t="str">
        <f>'Agripp Holds PU (EU, ASIA)'!K1</f>
        <v>Price</v>
      </c>
      <c r="Q14" s="457"/>
      <c r="R14" s="440"/>
      <c r="S14" s="329"/>
      <c r="T14" s="311"/>
      <c r="U14" s="311"/>
      <c r="V14" s="303"/>
      <c r="W14" s="303"/>
      <c r="X14" s="283"/>
      <c r="Y14" s="283"/>
      <c r="Z14" s="283"/>
      <c r="AA14" s="283"/>
      <c r="AB14" s="290"/>
      <c r="AC14" s="290"/>
      <c r="AD14" s="290"/>
      <c r="AE14" s="290"/>
      <c r="AF14" s="290"/>
      <c r="AG14" s="290"/>
      <c r="AH14" s="290"/>
      <c r="AI14" s="290"/>
      <c r="AJ14" s="290"/>
      <c r="AK14" s="172"/>
      <c r="AL14" s="172"/>
    </row>
    <row r="15" spans="1:38" ht="13.2" customHeight="1">
      <c r="A15" s="283"/>
      <c r="B15" s="219" t="str">
        <f>'Data invoice'!X4</f>
        <v>PE Holds</v>
      </c>
      <c r="C15" s="468">
        <f>'Data invoice'!Y4</f>
        <v>0</v>
      </c>
      <c r="D15" s="468">
        <f>'Data invoice'!Z4</f>
        <v>0</v>
      </c>
      <c r="E15" s="169">
        <f>'Data invoice'!AA4</f>
        <v>0</v>
      </c>
      <c r="F15" s="169"/>
      <c r="G15" s="397">
        <v>0</v>
      </c>
      <c r="H15" s="392">
        <f>E15*(1-G15)</f>
        <v>0</v>
      </c>
      <c r="I15" s="344"/>
      <c r="J15" s="359"/>
      <c r="K15" s="371"/>
      <c r="L15" s="283"/>
      <c r="M15" s="441"/>
      <c r="N15" s="443">
        <f>'Agripp Holds PU (EU, ASIA)'!I2</f>
        <v>0</v>
      </c>
      <c r="O15" s="443">
        <f>'Agripp Holds PU (EU, ASIA)'!J2</f>
        <v>0</v>
      </c>
      <c r="P15" s="443">
        <f>'Agripp Holds PU (EU, ASIA)'!K2</f>
        <v>0</v>
      </c>
      <c r="Q15" s="444"/>
      <c r="R15" s="440"/>
      <c r="S15" s="329"/>
      <c r="T15" s="311"/>
      <c r="U15" s="311"/>
      <c r="V15" s="303"/>
      <c r="W15" s="303"/>
      <c r="X15" s="283"/>
      <c r="Y15" s="283"/>
      <c r="Z15" s="283"/>
      <c r="AA15" s="283"/>
      <c r="AB15" s="290"/>
      <c r="AC15" s="290"/>
      <c r="AD15" s="290"/>
      <c r="AE15" s="290"/>
      <c r="AF15" s="290"/>
      <c r="AG15" s="290"/>
      <c r="AH15" s="290"/>
      <c r="AI15" s="290"/>
      <c r="AJ15" s="290"/>
      <c r="AK15" s="172"/>
      <c r="AL15" s="172"/>
    </row>
    <row r="16" spans="1:38" ht="13.2" customHeight="1">
      <c r="A16" s="283"/>
      <c r="B16" s="268" t="str">
        <f>'Data invoice'!X5</f>
        <v>Total</v>
      </c>
      <c r="C16" s="272">
        <f>'Data invoice'!Y5</f>
        <v>0</v>
      </c>
      <c r="D16" s="270">
        <f>'Data invoice'!Z5</f>
        <v>0</v>
      </c>
      <c r="E16" s="271">
        <f>'Data invoice'!AA5</f>
        <v>0</v>
      </c>
      <c r="F16" s="271"/>
      <c r="G16" s="398">
        <v>0</v>
      </c>
      <c r="H16" s="273">
        <f>SUM(H14:H15)</f>
        <v>0</v>
      </c>
      <c r="I16" s="345"/>
      <c r="J16" s="360" t="str">
        <f>P12</f>
        <v>EUR</v>
      </c>
      <c r="K16" s="371"/>
      <c r="L16" s="283"/>
      <c r="M16" s="452" t="str">
        <f>'Agripp Holds PU (EU, ASIA)'!H3</f>
        <v>Discount:</v>
      </c>
      <c r="N16" s="464">
        <f>'Agripp Holds PU (EU, ASIA)'!I3</f>
        <v>0</v>
      </c>
      <c r="O16" s="453" t="s">
        <v>997</v>
      </c>
      <c r="P16" s="453">
        <f>'Agripp Holds PU (EU, ASIA)'!K4</f>
        <v>0</v>
      </c>
      <c r="Q16" s="454"/>
      <c r="R16" s="440"/>
      <c r="S16" s="329"/>
      <c r="T16" s="311"/>
      <c r="U16" s="311"/>
      <c r="V16" s="303"/>
      <c r="W16" s="303"/>
      <c r="X16" s="283"/>
      <c r="Y16" s="283"/>
      <c r="Z16" s="283"/>
      <c r="AA16" s="283"/>
      <c r="AB16" s="290"/>
      <c r="AC16" s="290"/>
      <c r="AD16" s="290"/>
      <c r="AE16" s="290"/>
      <c r="AF16" s="290"/>
      <c r="AG16" s="290"/>
      <c r="AH16" s="290"/>
      <c r="AI16" s="290"/>
      <c r="AJ16" s="290"/>
      <c r="AK16" s="172"/>
      <c r="AL16" s="172"/>
    </row>
    <row r="17" spans="1:49" ht="13.2" customHeight="1">
      <c r="A17" s="283"/>
      <c r="B17" s="171"/>
      <c r="C17" s="174"/>
      <c r="D17" s="174"/>
      <c r="E17" s="175"/>
      <c r="F17" s="175"/>
      <c r="G17" s="397"/>
      <c r="H17" s="170"/>
      <c r="I17" s="428"/>
      <c r="J17" s="429"/>
      <c r="K17" s="371"/>
      <c r="L17" s="283"/>
      <c r="M17" s="442" t="str">
        <f>'Agripp Holds PU (EU, ASIA)'!H4</f>
        <v>Weight (Kg):</v>
      </c>
      <c r="N17" s="519">
        <f>'Agripp Holds PU (EU, ASIA)'!I4</f>
        <v>0</v>
      </c>
      <c r="O17" s="445"/>
      <c r="P17" s="445"/>
      <c r="Q17" s="446"/>
      <c r="R17" s="440"/>
      <c r="S17" s="329"/>
      <c r="T17" s="303"/>
      <c r="U17" s="303"/>
      <c r="V17" s="303"/>
      <c r="W17" s="303"/>
      <c r="X17" s="283"/>
      <c r="Y17" s="283"/>
      <c r="Z17" s="283"/>
      <c r="AA17" s="283"/>
      <c r="AB17" s="290"/>
      <c r="AC17" s="290"/>
      <c r="AD17" s="290"/>
      <c r="AE17" s="290"/>
      <c r="AF17" s="290"/>
      <c r="AG17" s="290"/>
      <c r="AH17" s="290"/>
      <c r="AI17" s="290"/>
      <c r="AJ17" s="290"/>
      <c r="AK17" s="172"/>
      <c r="AL17" s="172"/>
    </row>
    <row r="18" spans="1:49" ht="13.2" customHeight="1">
      <c r="A18" s="283"/>
      <c r="B18" s="263" t="str">
        <f>'Data invoice'!X7</f>
        <v>GRP Macros</v>
      </c>
      <c r="C18" s="264"/>
      <c r="D18" s="264" t="s">
        <v>14</v>
      </c>
      <c r="E18" s="264" t="s">
        <v>16</v>
      </c>
      <c r="F18" s="264"/>
      <c r="G18" s="399"/>
      <c r="H18" s="266"/>
      <c r="I18" s="264"/>
      <c r="J18" s="358"/>
      <c r="K18" s="371"/>
      <c r="L18" s="283"/>
      <c r="M18" s="440"/>
      <c r="N18" s="440"/>
      <c r="O18" s="440"/>
      <c r="P18" s="440"/>
      <c r="Q18" s="440"/>
      <c r="R18" s="440"/>
      <c r="S18" s="329"/>
      <c r="T18" s="303"/>
      <c r="U18" s="303"/>
      <c r="V18" s="303"/>
      <c r="W18" s="303"/>
      <c r="X18" s="283"/>
      <c r="Y18" s="283"/>
      <c r="Z18" s="283"/>
      <c r="AA18" s="283"/>
      <c r="AB18" s="290"/>
      <c r="AC18" s="290"/>
      <c r="AD18" s="290"/>
      <c r="AE18" s="290"/>
      <c r="AF18" s="290"/>
      <c r="AG18" s="290"/>
      <c r="AH18" s="290"/>
      <c r="AI18" s="290"/>
      <c r="AJ18" s="290"/>
      <c r="AK18" s="172"/>
      <c r="AL18" s="172"/>
    </row>
    <row r="19" spans="1:49" ht="13.2" customHeight="1">
      <c r="A19" s="283"/>
      <c r="B19" s="219" t="str">
        <f>'Data invoice'!X8</f>
        <v>FULL FRICTION</v>
      </c>
      <c r="C19" s="177"/>
      <c r="D19" s="177">
        <f>'Data invoice'!Z8</f>
        <v>0</v>
      </c>
      <c r="E19" s="169">
        <f>'Data invoice'!AA8</f>
        <v>0</v>
      </c>
      <c r="F19" s="169"/>
      <c r="G19" s="397">
        <v>0</v>
      </c>
      <c r="H19" s="392">
        <f>E19*(1-G19)</f>
        <v>0</v>
      </c>
      <c r="I19" s="346"/>
      <c r="J19" s="361"/>
      <c r="K19" s="371"/>
      <c r="L19" s="283"/>
      <c r="M19" s="455" t="str">
        <f>'Agripp Holds PE (EU)'!E2</f>
        <v>PE</v>
      </c>
      <c r="N19" s="456" t="str">
        <f>'Agripp Holds PE (EU)'!F1</f>
        <v>Sets</v>
      </c>
      <c r="O19" s="456" t="str">
        <f>'Agripp Holds PE (EU)'!G1</f>
        <v>Holds</v>
      </c>
      <c r="P19" s="456" t="str">
        <f>'Agripp Holds PE (EU)'!H1</f>
        <v>Price</v>
      </c>
      <c r="Q19" s="457"/>
      <c r="R19" s="440"/>
      <c r="S19" s="329"/>
      <c r="T19" s="303"/>
      <c r="U19" s="303"/>
      <c r="V19" s="303"/>
      <c r="W19" s="303"/>
      <c r="X19" s="283"/>
      <c r="Y19" s="283"/>
      <c r="Z19" s="283"/>
      <c r="AA19" s="283"/>
      <c r="AB19" s="290"/>
      <c r="AC19" s="290"/>
      <c r="AD19" s="290"/>
      <c r="AE19" s="290"/>
      <c r="AF19" s="290"/>
      <c r="AG19" s="290"/>
      <c r="AH19" s="290"/>
      <c r="AI19" s="290"/>
      <c r="AJ19" s="290"/>
      <c r="AK19" s="172"/>
      <c r="AL19" s="172"/>
    </row>
    <row r="20" spans="1:49" ht="13.2" customHeight="1">
      <c r="A20" s="283"/>
      <c r="B20" s="219" t="str">
        <f>'Data invoice'!X9</f>
        <v>DUAL TEXTURE</v>
      </c>
      <c r="C20" s="177"/>
      <c r="D20" s="177">
        <f>'Data invoice'!Z9</f>
        <v>0</v>
      </c>
      <c r="E20" s="169">
        <f>'Data invoice'!AA9</f>
        <v>0</v>
      </c>
      <c r="F20" s="169"/>
      <c r="G20" s="397">
        <v>0</v>
      </c>
      <c r="H20" s="392">
        <f>E20*(1-G20)</f>
        <v>0</v>
      </c>
      <c r="I20" s="346"/>
      <c r="J20" s="361"/>
      <c r="K20" s="371"/>
      <c r="L20" s="283"/>
      <c r="M20" s="441"/>
      <c r="N20" s="443">
        <f>'Agripp Holds PE (EU)'!F2</f>
        <v>0</v>
      </c>
      <c r="O20" s="443">
        <f>'Agripp Holds PE (EU)'!G2</f>
        <v>0</v>
      </c>
      <c r="P20" s="443">
        <f>'Agripp Holds PE (EU)'!H2</f>
        <v>0</v>
      </c>
      <c r="Q20" s="444"/>
      <c r="R20" s="440"/>
      <c r="S20" s="329"/>
      <c r="T20" s="303"/>
      <c r="U20" s="303"/>
      <c r="V20" s="303"/>
      <c r="W20" s="303"/>
      <c r="X20" s="283"/>
      <c r="Y20" s="283"/>
      <c r="Z20" s="283"/>
      <c r="AA20" s="283"/>
      <c r="AB20" s="290"/>
      <c r="AC20" s="290"/>
      <c r="AD20" s="290"/>
      <c r="AE20" s="290"/>
      <c r="AF20" s="290"/>
      <c r="AG20" s="290"/>
      <c r="AH20" s="290"/>
      <c r="AI20" s="290"/>
      <c r="AJ20" s="290"/>
      <c r="AK20" s="172"/>
      <c r="AL20" s="172"/>
    </row>
    <row r="21" spans="1:49" ht="13.2" customHeight="1">
      <c r="A21" s="283"/>
      <c r="B21" s="268" t="str">
        <f>'Data invoice'!X10</f>
        <v>Total</v>
      </c>
      <c r="C21" s="272"/>
      <c r="D21" s="270">
        <f>'Data invoice'!Z10</f>
        <v>0</v>
      </c>
      <c r="E21" s="271">
        <f>'Data invoice'!AA10</f>
        <v>0</v>
      </c>
      <c r="F21" s="271"/>
      <c r="G21" s="398">
        <v>0</v>
      </c>
      <c r="H21" s="273">
        <f>H19+H20</f>
        <v>0</v>
      </c>
      <c r="I21" s="345"/>
      <c r="J21" s="360" t="str">
        <f>P12</f>
        <v>EUR</v>
      </c>
      <c r="K21" s="371"/>
      <c r="L21" s="283"/>
      <c r="M21" s="452" t="str">
        <f>'Agripp Holds PE (EU)'!E3</f>
        <v>Discount:</v>
      </c>
      <c r="N21" s="464">
        <f>'Agripp Holds PE (EU)'!F3</f>
        <v>0</v>
      </c>
      <c r="O21" s="453" t="s">
        <v>997</v>
      </c>
      <c r="P21" s="453">
        <f>'Agripp Holds PE (EU)'!H4</f>
        <v>0</v>
      </c>
      <c r="Q21" s="454"/>
      <c r="R21" s="440"/>
      <c r="S21" s="329"/>
      <c r="T21" s="303"/>
      <c r="U21" s="303"/>
      <c r="V21" s="303"/>
      <c r="W21" s="303"/>
      <c r="X21" s="283"/>
      <c r="Y21" s="283"/>
      <c r="Z21" s="283"/>
      <c r="AA21" s="283"/>
      <c r="AB21" s="290"/>
      <c r="AC21" s="290"/>
      <c r="AD21" s="290"/>
      <c r="AE21" s="290"/>
      <c r="AF21" s="290"/>
      <c r="AG21" s="290"/>
      <c r="AH21" s="290"/>
      <c r="AI21" s="290"/>
      <c r="AJ21" s="290"/>
      <c r="AK21" s="172"/>
      <c r="AL21" s="172"/>
    </row>
    <row r="22" spans="1:49" ht="13.2" customHeight="1">
      <c r="A22" s="283"/>
      <c r="B22" s="171"/>
      <c r="C22" s="174"/>
      <c r="D22" s="174"/>
      <c r="E22" s="175"/>
      <c r="F22" s="175"/>
      <c r="G22" s="397"/>
      <c r="H22" s="170"/>
      <c r="I22" s="428"/>
      <c r="J22" s="429"/>
      <c r="K22" s="371"/>
      <c r="L22" s="283"/>
      <c r="M22" s="442" t="str">
        <f>'Agripp Holds PE (EU)'!E4</f>
        <v>Weight (Kg):</v>
      </c>
      <c r="N22" s="519">
        <f>'Agripp Holds PE (EU)'!F4</f>
        <v>0</v>
      </c>
      <c r="O22" s="445"/>
      <c r="P22" s="445"/>
      <c r="Q22" s="446"/>
      <c r="R22" s="440"/>
      <c r="S22" s="329"/>
      <c r="T22" s="303"/>
      <c r="U22" s="303"/>
      <c r="V22" s="303"/>
      <c r="W22" s="303"/>
      <c r="X22" s="283"/>
      <c r="Y22" s="283"/>
      <c r="Z22" s="283"/>
      <c r="AA22" s="283"/>
      <c r="AB22" s="290"/>
      <c r="AC22" s="290"/>
      <c r="AD22" s="290"/>
      <c r="AE22" s="290"/>
      <c r="AF22" s="290"/>
      <c r="AG22" s="290"/>
      <c r="AH22" s="290"/>
      <c r="AI22" s="290"/>
      <c r="AJ22" s="290"/>
      <c r="AK22" s="172"/>
      <c r="AL22" s="172"/>
    </row>
    <row r="23" spans="1:49" ht="13.2" customHeight="1">
      <c r="A23" s="283"/>
      <c r="B23" s="263" t="str">
        <f>'Data invoice'!X17</f>
        <v>RECYCLED ABS MACROS</v>
      </c>
      <c r="C23" s="264"/>
      <c r="D23" s="264" t="s">
        <v>14</v>
      </c>
      <c r="E23" s="264" t="s">
        <v>16</v>
      </c>
      <c r="F23" s="264"/>
      <c r="G23" s="399" t="s">
        <v>17</v>
      </c>
      <c r="H23" s="266" t="s">
        <v>16</v>
      </c>
      <c r="I23" s="264"/>
      <c r="J23" s="358"/>
      <c r="K23" s="371"/>
      <c r="L23" s="283"/>
      <c r="M23" s="440"/>
      <c r="N23" s="440"/>
      <c r="O23" s="440"/>
      <c r="P23" s="440"/>
      <c r="Q23" s="440"/>
      <c r="R23" s="440"/>
      <c r="S23" s="329"/>
      <c r="T23" s="303"/>
      <c r="U23" s="303"/>
      <c r="V23" s="303"/>
      <c r="W23" s="303"/>
      <c r="X23" s="283"/>
      <c r="Y23" s="283"/>
      <c r="Z23" s="283"/>
      <c r="AA23" s="283"/>
      <c r="AB23" s="290"/>
      <c r="AC23" s="290"/>
      <c r="AD23" s="290"/>
      <c r="AE23" s="290"/>
      <c r="AF23" s="290"/>
      <c r="AG23" s="290"/>
      <c r="AH23" s="290"/>
      <c r="AI23" s="290"/>
      <c r="AJ23" s="290"/>
      <c r="AK23" s="172"/>
      <c r="AL23" s="172"/>
    </row>
    <row r="24" spans="1:49" ht="13.2" customHeight="1">
      <c r="A24" s="283"/>
      <c r="B24" s="219" t="str">
        <f>'Data invoice'!X18</f>
        <v>NO TEXT</v>
      </c>
      <c r="C24" s="168"/>
      <c r="D24" s="168">
        <f>'Data invoice'!Z18</f>
        <v>0</v>
      </c>
      <c r="E24" s="169">
        <f>'Data invoice'!AA18</f>
        <v>0</v>
      </c>
      <c r="F24" s="169"/>
      <c r="G24" s="397">
        <f>'Data invoice'!AC18</f>
        <v>0</v>
      </c>
      <c r="H24" s="392">
        <f>E24*(1-G24)</f>
        <v>0</v>
      </c>
      <c r="I24" s="346"/>
      <c r="J24" s="361"/>
      <c r="K24" s="371"/>
      <c r="L24" s="291"/>
      <c r="M24" s="440"/>
      <c r="N24" s="443"/>
      <c r="O24" s="443"/>
      <c r="P24" s="443"/>
      <c r="Q24" s="448"/>
      <c r="R24" s="440"/>
      <c r="S24" s="329"/>
      <c r="T24" s="303"/>
      <c r="U24" s="303"/>
      <c r="V24" s="303"/>
      <c r="W24" s="303"/>
      <c r="X24" s="283"/>
      <c r="Y24" s="283"/>
      <c r="Z24" s="283"/>
      <c r="AA24" s="283"/>
      <c r="AB24" s="290"/>
      <c r="AC24" s="290"/>
      <c r="AD24" s="290"/>
      <c r="AE24" s="290"/>
      <c r="AF24" s="290"/>
      <c r="AG24" s="290"/>
      <c r="AH24" s="290"/>
      <c r="AI24" s="290"/>
      <c r="AJ24" s="290"/>
      <c r="AK24" s="172"/>
      <c r="AL24" s="172"/>
    </row>
    <row r="25" spans="1:49" ht="13.2" customHeight="1">
      <c r="A25" s="283"/>
      <c r="B25" s="219" t="str">
        <f>'Data invoice'!X19</f>
        <v>FULL FRICTION</v>
      </c>
      <c r="C25" s="168"/>
      <c r="D25" s="168">
        <f>'Data invoice'!Z19</f>
        <v>0</v>
      </c>
      <c r="E25" s="169">
        <f>'Data invoice'!AA19</f>
        <v>0</v>
      </c>
      <c r="F25" s="169"/>
      <c r="G25" s="397">
        <f>'Data invoice'!AC19</f>
        <v>0</v>
      </c>
      <c r="H25" s="392">
        <f>E25*(1-G25)</f>
        <v>0</v>
      </c>
      <c r="I25" s="346"/>
      <c r="J25" s="361"/>
      <c r="K25" s="371"/>
      <c r="L25" s="279"/>
      <c r="M25" s="455" t="str">
        <f>'Agripp GRP Macros (EU, Asia) '!F1</f>
        <v>Macros</v>
      </c>
      <c r="N25" s="456"/>
      <c r="O25" s="456" t="str">
        <f>'Agripp GRP Macros (EU, Asia) '!F1</f>
        <v>Macros</v>
      </c>
      <c r="P25" s="462" t="str">
        <f>'Agripp GRP Macros (EU, Asia) '!G1</f>
        <v>Price</v>
      </c>
      <c r="Q25" s="460"/>
      <c r="R25" s="447"/>
      <c r="S25" s="329"/>
      <c r="T25" s="303"/>
      <c r="U25" s="303"/>
      <c r="V25" s="303"/>
      <c r="W25" s="303"/>
      <c r="X25" s="283"/>
      <c r="Y25" s="283"/>
      <c r="Z25" s="283"/>
      <c r="AA25" s="283"/>
      <c r="AB25" s="290"/>
      <c r="AC25" s="290"/>
      <c r="AD25" s="290"/>
      <c r="AE25" s="290"/>
      <c r="AF25" s="290"/>
      <c r="AG25" s="290"/>
      <c r="AH25" s="290"/>
      <c r="AI25" s="290"/>
      <c r="AJ25" s="290"/>
      <c r="AK25" s="172"/>
      <c r="AL25" s="172"/>
    </row>
    <row r="26" spans="1:49" ht="13.2" customHeight="1">
      <c r="A26" s="283"/>
      <c r="B26" s="219" t="str">
        <f>'Data invoice'!X20</f>
        <v>DUAL TEXTURE</v>
      </c>
      <c r="C26" s="168"/>
      <c r="D26" s="168">
        <f>'Data invoice'!Z20</f>
        <v>0</v>
      </c>
      <c r="E26" s="169">
        <f>'Data invoice'!AA20</f>
        <v>0</v>
      </c>
      <c r="F26" s="169"/>
      <c r="G26" s="397">
        <f>'Data invoice'!AC20</f>
        <v>0</v>
      </c>
      <c r="H26" s="392">
        <f>E26*(1-G26)</f>
        <v>0</v>
      </c>
      <c r="I26" s="346"/>
      <c r="J26" s="361"/>
      <c r="K26" s="371"/>
      <c r="L26" s="279"/>
      <c r="M26" s="451" t="str">
        <f>'Agripp GRP Macros (EU, Asia) '!E2</f>
        <v>Full friction</v>
      </c>
      <c r="N26" s="443"/>
      <c r="O26" s="459">
        <f>'Agripp GRP Macros (EU, Asia) '!F2</f>
        <v>0</v>
      </c>
      <c r="P26" s="459">
        <f>'Agripp GRP Macros (EU, Asia) '!G2</f>
        <v>0</v>
      </c>
      <c r="Q26" s="449"/>
      <c r="R26" s="440"/>
      <c r="S26" s="438"/>
      <c r="T26" s="303"/>
      <c r="U26" s="303"/>
      <c r="V26" s="303"/>
      <c r="W26" s="303"/>
      <c r="X26" s="283"/>
      <c r="Y26" s="283"/>
      <c r="Z26" s="283"/>
      <c r="AA26" s="283"/>
      <c r="AB26" s="290"/>
      <c r="AC26" s="290"/>
      <c r="AD26" s="290"/>
      <c r="AE26" s="290"/>
      <c r="AF26" s="290"/>
      <c r="AG26" s="290"/>
      <c r="AH26" s="290"/>
      <c r="AI26" s="290"/>
      <c r="AJ26" s="290"/>
      <c r="AK26" s="172"/>
      <c r="AL26" s="172"/>
    </row>
    <row r="27" spans="1:49" ht="13.2" customHeight="1">
      <c r="A27" s="283"/>
      <c r="B27" s="268" t="str">
        <f>'Data invoice'!X21</f>
        <v>Total</v>
      </c>
      <c r="C27" s="272"/>
      <c r="D27" s="272">
        <f>'Data invoice'!Z21</f>
        <v>0</v>
      </c>
      <c r="E27" s="271">
        <f>'Data invoice'!AA21</f>
        <v>0</v>
      </c>
      <c r="F27" s="271"/>
      <c r="G27" s="398">
        <f>'Data invoice'!AC23</f>
        <v>0</v>
      </c>
      <c r="H27" s="273">
        <f>SUM(H24:H26)</f>
        <v>0</v>
      </c>
      <c r="I27" s="345"/>
      <c r="J27" s="531" t="s">
        <v>796</v>
      </c>
      <c r="K27" s="371"/>
      <c r="L27" s="279"/>
      <c r="M27" s="441" t="str">
        <f>'Agripp GRP Macros (EU, Asia) '!E3</f>
        <v>Dual texture</v>
      </c>
      <c r="N27" s="443"/>
      <c r="O27" s="459">
        <f>'Agripp GRP Macros (EU, Asia) '!F3</f>
        <v>0</v>
      </c>
      <c r="P27" s="459">
        <f>'Agripp GRP Macros (EU, Asia) '!G3</f>
        <v>0</v>
      </c>
      <c r="Q27" s="449"/>
      <c r="R27" s="440"/>
      <c r="S27" s="439"/>
      <c r="T27" s="313"/>
      <c r="U27" s="314"/>
      <c r="V27" s="316"/>
      <c r="W27" s="316"/>
      <c r="X27" s="283"/>
      <c r="Y27" s="283"/>
      <c r="Z27" s="283"/>
      <c r="AA27" s="283"/>
      <c r="AB27" s="290"/>
      <c r="AC27" s="290"/>
      <c r="AD27" s="290"/>
      <c r="AE27" s="290"/>
      <c r="AF27" s="290"/>
      <c r="AG27" s="290"/>
      <c r="AH27" s="290"/>
      <c r="AI27" s="290"/>
      <c r="AJ27" s="290"/>
      <c r="AK27" s="172"/>
      <c r="AL27" s="172"/>
    </row>
    <row r="28" spans="1:49" ht="13.2" customHeight="1">
      <c r="A28" s="283"/>
      <c r="B28" s="171"/>
      <c r="C28" s="174"/>
      <c r="D28" s="174"/>
      <c r="E28" s="175"/>
      <c r="F28" s="175"/>
      <c r="G28" s="397"/>
      <c r="H28" s="170"/>
      <c r="I28" s="428"/>
      <c r="J28" s="429"/>
      <c r="K28" s="371"/>
      <c r="L28" s="279"/>
      <c r="M28" s="518" t="str">
        <f>'Agripp GRP Macros (EU, Asia) '!G4</f>
        <v>Discount:</v>
      </c>
      <c r="N28" s="521">
        <f>'Agripp GRP Macros (EU, Asia) '!H4</f>
        <v>0</v>
      </c>
      <c r="O28" s="522" t="s">
        <v>997</v>
      </c>
      <c r="P28" s="459">
        <f>'Agripp GRP Macros (EU, Asia) '!H5</f>
        <v>0</v>
      </c>
      <c r="Q28" s="458"/>
      <c r="T28" s="440"/>
      <c r="U28" s="439"/>
      <c r="V28" s="283"/>
      <c r="W28" s="283"/>
      <c r="X28" s="283"/>
      <c r="Y28" s="283"/>
      <c r="Z28" s="283"/>
      <c r="AA28" s="283"/>
      <c r="AB28" s="283"/>
      <c r="AC28" s="283"/>
      <c r="AD28" s="290"/>
      <c r="AE28" s="290"/>
      <c r="AF28" s="290"/>
      <c r="AG28" s="290"/>
      <c r="AH28" s="290"/>
      <c r="AI28" s="290"/>
      <c r="AJ28" s="290"/>
      <c r="AK28" s="290"/>
      <c r="AL28" s="290"/>
      <c r="AM28" s="172"/>
      <c r="AN28" s="172"/>
    </row>
    <row r="29" spans="1:49" ht="13.2" customHeight="1">
      <c r="A29" s="283"/>
      <c r="B29" s="263" t="str">
        <f>'Data invoice'!X12</f>
        <v>WOODEN VOLUMES</v>
      </c>
      <c r="C29" s="264"/>
      <c r="D29" s="264" t="str">
        <f>'Data invoice'!Z12</f>
        <v>Volumes</v>
      </c>
      <c r="E29" s="264" t="s">
        <v>16</v>
      </c>
      <c r="F29" s="264"/>
      <c r="G29" s="399"/>
      <c r="H29" s="266"/>
      <c r="I29" s="264"/>
      <c r="J29" s="358"/>
      <c r="K29" s="371"/>
      <c r="L29" s="279"/>
      <c r="M29" s="442" t="str">
        <f>'Agripp GRP Macros (EU, Asia) '!E5</f>
        <v>Weight (Kg):</v>
      </c>
      <c r="N29" s="519">
        <f>'Agripp GRP Macros (EU, Asia) '!F5</f>
        <v>0</v>
      </c>
      <c r="O29" s="461"/>
      <c r="P29" s="461"/>
      <c r="Q29" s="450"/>
      <c r="T29" s="440"/>
      <c r="U29" s="439"/>
      <c r="V29" s="283"/>
      <c r="W29" s="283"/>
      <c r="X29" s="283"/>
      <c r="Y29" s="283"/>
      <c r="Z29" s="283"/>
      <c r="AA29" s="283"/>
      <c r="AB29" s="283"/>
      <c r="AC29" s="290"/>
      <c r="AD29" s="290"/>
      <c r="AE29" s="290"/>
      <c r="AF29" s="290"/>
      <c r="AG29" s="290"/>
      <c r="AH29" s="290"/>
      <c r="AI29" s="290"/>
      <c r="AJ29" s="290"/>
      <c r="AK29" s="290"/>
      <c r="AL29" s="290"/>
      <c r="AM29" s="172"/>
      <c r="AN29" s="172"/>
    </row>
    <row r="30" spans="1:49" ht="13.2" customHeight="1">
      <c r="A30" s="283"/>
      <c r="B30" s="219" t="str">
        <f>'Data invoice'!X13</f>
        <v>FULL FRICTION</v>
      </c>
      <c r="C30" s="168"/>
      <c r="D30" s="168">
        <f ca="1">'Data invoice'!Z13</f>
        <v>0</v>
      </c>
      <c r="E30" s="169">
        <v>8750</v>
      </c>
      <c r="F30" s="169"/>
      <c r="G30" s="397">
        <v>0.2</v>
      </c>
      <c r="H30" s="392">
        <f>E30*(1-G30)</f>
        <v>7000</v>
      </c>
      <c r="I30" s="346"/>
      <c r="J30" s="361"/>
      <c r="K30" s="371"/>
      <c r="L30" s="279"/>
      <c r="M30" s="440"/>
      <c r="N30" s="440"/>
      <c r="O30" s="440"/>
      <c r="P30" s="440"/>
      <c r="Q30" s="440"/>
      <c r="T30" s="440"/>
      <c r="U30" s="331"/>
      <c r="V30" s="283"/>
      <c r="W30" s="283"/>
      <c r="X30" s="283"/>
      <c r="Y30" s="283"/>
      <c r="Z30" s="283"/>
      <c r="AA30" s="283"/>
      <c r="AB30" s="283"/>
      <c r="AC30" s="290"/>
      <c r="AD30" s="290"/>
      <c r="AE30" s="290"/>
      <c r="AF30" s="290"/>
      <c r="AG30" s="290"/>
      <c r="AH30" s="290"/>
      <c r="AI30" s="290"/>
      <c r="AJ30" s="290"/>
      <c r="AK30" s="290"/>
      <c r="AL30" s="290"/>
      <c r="AM30" s="172"/>
      <c r="AN30" s="172"/>
    </row>
    <row r="31" spans="1:49" ht="13.2" customHeight="1">
      <c r="A31" s="283"/>
      <c r="B31" s="219" t="str">
        <f>'Data invoice'!X14</f>
        <v>DUAL TEXTURE</v>
      </c>
      <c r="C31" s="168"/>
      <c r="D31" s="168">
        <f ca="1">'Data invoice'!Z14</f>
        <v>0</v>
      </c>
      <c r="E31" s="169">
        <f>'Data invoice'!AA14</f>
        <v>0</v>
      </c>
      <c r="F31" s="169"/>
      <c r="G31" s="397">
        <v>0</v>
      </c>
      <c r="H31" s="392">
        <f>E31*(1-G31)</f>
        <v>0</v>
      </c>
      <c r="I31" s="346"/>
      <c r="J31" s="361"/>
      <c r="K31" s="371"/>
      <c r="L31" s="279"/>
      <c r="M31" s="455" t="str">
        <f>'Agripp Woods (Asia, EU)'!C2</f>
        <v>Full texture</v>
      </c>
      <c r="N31" s="456"/>
      <c r="O31" s="456" t="str">
        <f>'Agripp Woods (Asia, EU)'!D1</f>
        <v>Volumes</v>
      </c>
      <c r="P31" s="456" t="str">
        <f>'Agripp Woods (Asia, EU)'!E1</f>
        <v>Price</v>
      </c>
      <c r="Q31" s="457"/>
      <c r="T31" s="440"/>
      <c r="U31" s="440"/>
      <c r="V31" s="283"/>
      <c r="W31" s="283"/>
      <c r="X31" s="283"/>
      <c r="Y31" s="283"/>
      <c r="Z31" s="283"/>
      <c r="AA31" s="283"/>
      <c r="AB31" s="283"/>
      <c r="AC31" s="290"/>
      <c r="AD31" s="290"/>
      <c r="AE31" s="290"/>
      <c r="AF31" s="290"/>
      <c r="AG31" s="290"/>
      <c r="AH31" s="290"/>
      <c r="AI31" s="290"/>
      <c r="AJ31" s="290"/>
      <c r="AK31" s="290"/>
      <c r="AL31" s="290"/>
      <c r="AM31" s="172"/>
      <c r="AN31" s="172"/>
    </row>
    <row r="32" spans="1:49" ht="13.2" customHeight="1">
      <c r="A32" s="283"/>
      <c r="B32" s="268" t="str">
        <f>'Data invoice'!X15</f>
        <v>Total</v>
      </c>
      <c r="C32" s="272"/>
      <c r="D32" s="272">
        <f ca="1">'Data invoice'!Z15</f>
        <v>0</v>
      </c>
      <c r="E32" s="271">
        <f>'Data invoice'!AA15</f>
        <v>0</v>
      </c>
      <c r="F32" s="271"/>
      <c r="G32" s="398">
        <v>0</v>
      </c>
      <c r="H32" s="273">
        <f>E32*(1-G32)</f>
        <v>0</v>
      </c>
      <c r="I32" s="345"/>
      <c r="J32" s="360" t="str">
        <f>P12</f>
        <v>EUR</v>
      </c>
      <c r="K32" s="371"/>
      <c r="L32" s="279"/>
      <c r="M32" s="441" t="str">
        <f>'Agripp Woods (Asia, EU)'!C4</f>
        <v>Discount:</v>
      </c>
      <c r="N32" s="520">
        <f>'Agripp Woods (Asia, EU)'!D4</f>
        <v>0</v>
      </c>
      <c r="P32" s="443">
        <f>'Agripp Woods (Asia, EU)'!E4</f>
        <v>0</v>
      </c>
      <c r="Q32" s="444"/>
      <c r="R32" s="235"/>
      <c r="S32" s="285"/>
      <c r="T32" s="347"/>
      <c r="U32" s="362"/>
      <c r="V32" s="371"/>
      <c r="W32" s="318"/>
      <c r="X32" s="441"/>
      <c r="Y32" s="443"/>
      <c r="Z32" s="443">
        <f ca="1">'Agripp Woods (Asia, EU)'!D2</f>
        <v>0</v>
      </c>
      <c r="AA32" s="443">
        <f>'Agripp Woods (Asia, EU)'!E2</f>
        <v>0</v>
      </c>
      <c r="AB32" s="444"/>
      <c r="AC32" s="440"/>
      <c r="AD32" s="440"/>
      <c r="AE32" s="283"/>
      <c r="AF32" s="283"/>
      <c r="AG32" s="283"/>
      <c r="AH32" s="283"/>
      <c r="AI32" s="283"/>
      <c r="AJ32" s="283"/>
      <c r="AK32" s="283"/>
      <c r="AL32" s="290"/>
      <c r="AM32" s="290"/>
      <c r="AN32" s="290"/>
      <c r="AO32" s="290"/>
      <c r="AP32" s="290"/>
      <c r="AQ32" s="290"/>
      <c r="AR32" s="290"/>
      <c r="AS32" s="290"/>
      <c r="AT32" s="290"/>
      <c r="AU32" s="290"/>
      <c r="AV32" s="172"/>
      <c r="AW32" s="172"/>
    </row>
    <row r="33" spans="1:38" ht="13.2" customHeight="1">
      <c r="A33" s="283"/>
      <c r="B33" s="283"/>
      <c r="C33" s="283"/>
      <c r="D33" s="283"/>
      <c r="E33" s="283"/>
      <c r="F33" s="283"/>
      <c r="G33" s="283"/>
      <c r="H33" s="283"/>
      <c r="I33" s="283"/>
      <c r="J33" s="283"/>
      <c r="K33" s="283"/>
      <c r="L33" s="283"/>
      <c r="M33" s="452" t="str">
        <f>'Agripp Woods (Asia, EU)'!C5</f>
        <v>Weight (Kg):</v>
      </c>
      <c r="N33" s="453">
        <f>'Agripp Woods (Asia, EU)'!D5</f>
        <v>0</v>
      </c>
      <c r="O33" s="453" t="str">
        <f>'Agripp Woods (Asia, EU)'!E5</f>
        <v>Total:</v>
      </c>
      <c r="P33" s="454">
        <f>'Agripp Woods (Asia, EU)'!F5</f>
        <v>0</v>
      </c>
      <c r="Q33" s="454"/>
      <c r="R33" s="440"/>
      <c r="S33" s="440"/>
      <c r="T33" s="283"/>
      <c r="U33" s="283"/>
      <c r="V33" s="283"/>
      <c r="W33" s="283"/>
      <c r="X33" s="283"/>
      <c r="Y33" s="283"/>
      <c r="Z33" s="283"/>
      <c r="AA33" s="290"/>
      <c r="AB33" s="290"/>
      <c r="AC33" s="290"/>
      <c r="AD33" s="290"/>
      <c r="AE33" s="290"/>
      <c r="AF33" s="290"/>
      <c r="AG33" s="290"/>
      <c r="AH33" s="290"/>
      <c r="AI33" s="290"/>
      <c r="AJ33" s="290"/>
      <c r="AK33" s="172"/>
      <c r="AL33" s="172"/>
    </row>
    <row r="34" spans="1:38" ht="13.2" customHeight="1">
      <c r="A34" s="283"/>
      <c r="B34" s="283"/>
      <c r="C34" s="283"/>
      <c r="D34" s="283"/>
      <c r="E34" s="283"/>
      <c r="F34" s="283"/>
      <c r="G34" s="283"/>
      <c r="H34" s="283"/>
      <c r="I34" s="283"/>
      <c r="J34" s="283"/>
      <c r="K34" s="283"/>
      <c r="L34" s="283"/>
      <c r="M34" s="442"/>
      <c r="N34" s="465"/>
      <c r="O34" s="445"/>
      <c r="P34" s="461"/>
      <c r="Q34" s="446"/>
      <c r="R34" s="440"/>
      <c r="S34" s="440"/>
      <c r="T34" s="283"/>
      <c r="U34" s="283"/>
      <c r="V34" s="283"/>
      <c r="W34" s="283"/>
      <c r="X34" s="283"/>
      <c r="Y34" s="283"/>
      <c r="Z34" s="283"/>
      <c r="AA34" s="290"/>
      <c r="AB34" s="290"/>
      <c r="AC34" s="290"/>
      <c r="AD34" s="290"/>
      <c r="AE34" s="290"/>
      <c r="AF34" s="290"/>
      <c r="AG34" s="290"/>
      <c r="AH34" s="290"/>
      <c r="AI34" s="290"/>
      <c r="AJ34" s="290"/>
      <c r="AK34" s="172"/>
      <c r="AL34" s="172"/>
    </row>
    <row r="35" spans="1:38" ht="13.2" customHeight="1">
      <c r="A35" s="283"/>
      <c r="B35" s="1639" t="s">
        <v>765</v>
      </c>
      <c r="C35" s="1640"/>
      <c r="D35" s="1640"/>
      <c r="E35" s="1641"/>
      <c r="F35" s="235"/>
      <c r="G35" s="242"/>
      <c r="H35" s="285"/>
      <c r="I35" s="348"/>
      <c r="J35" s="362"/>
      <c r="K35" s="283"/>
      <c r="L35" s="283"/>
      <c r="M35" s="440"/>
      <c r="N35" s="440"/>
      <c r="O35" s="440"/>
      <c r="P35" s="440"/>
      <c r="Q35" s="440"/>
      <c r="R35" s="440"/>
      <c r="S35" s="440"/>
      <c r="T35" s="283"/>
      <c r="U35" s="283"/>
      <c r="V35" s="283"/>
      <c r="W35" s="283"/>
      <c r="X35" s="283"/>
      <c r="Y35" s="283"/>
      <c r="Z35" s="283"/>
      <c r="AA35" s="290"/>
      <c r="AB35" s="290"/>
      <c r="AC35" s="290"/>
      <c r="AD35" s="290"/>
      <c r="AE35" s="290"/>
      <c r="AF35" s="290"/>
      <c r="AG35" s="290"/>
      <c r="AH35" s="290"/>
      <c r="AI35" s="290"/>
      <c r="AJ35" s="290"/>
      <c r="AK35" s="172"/>
      <c r="AL35" s="172"/>
    </row>
    <row r="36" spans="1:38" s="414" customFormat="1" ht="13.2" customHeight="1">
      <c r="A36" s="283"/>
      <c r="B36" s="234" t="s">
        <v>25</v>
      </c>
      <c r="C36" s="249">
        <f>H16+H21+H32+H27</f>
        <v>0</v>
      </c>
      <c r="D36" s="242"/>
      <c r="E36" s="253" t="str">
        <f t="shared" ref="E36:E41" si="1">$P$12</f>
        <v>EUR</v>
      </c>
      <c r="F36" s="235"/>
      <c r="G36" s="242"/>
      <c r="H36" s="285"/>
      <c r="I36" s="348"/>
      <c r="J36" s="363"/>
      <c r="K36" s="283"/>
      <c r="L36" s="283"/>
      <c r="M36" s="440"/>
      <c r="N36" s="440"/>
      <c r="O36" s="440"/>
      <c r="P36" s="440"/>
      <c r="Q36" s="440"/>
      <c r="R36" s="440"/>
      <c r="S36" s="440"/>
      <c r="T36" s="283"/>
      <c r="U36" s="283"/>
      <c r="V36" s="283"/>
      <c r="W36" s="283"/>
      <c r="X36" s="283"/>
      <c r="Y36" s="283"/>
      <c r="Z36" s="283"/>
      <c r="AA36" s="290"/>
      <c r="AB36" s="290"/>
      <c r="AC36" s="290"/>
      <c r="AD36" s="290"/>
      <c r="AE36" s="290"/>
      <c r="AF36" s="290"/>
      <c r="AG36" s="290"/>
      <c r="AH36" s="290"/>
      <c r="AI36" s="290"/>
      <c r="AJ36" s="290"/>
      <c r="AK36" s="290"/>
      <c r="AL36" s="290"/>
    </row>
    <row r="37" spans="1:38" s="414" customFormat="1" ht="13.95" customHeight="1">
      <c r="A37" s="283"/>
      <c r="B37" s="234" t="str">
        <f>"VAT"&amp;". "&amp;'Invoice Agripp (EU)'!N11*100&amp;"%"</f>
        <v>VAT. 0%</v>
      </c>
      <c r="C37" s="249">
        <f>C36*'Invoice Agripp (EU)'!N11</f>
        <v>0</v>
      </c>
      <c r="D37" s="242"/>
      <c r="E37" s="251" t="str">
        <f t="shared" si="1"/>
        <v>EUR</v>
      </c>
      <c r="F37" s="235"/>
      <c r="G37" s="242"/>
      <c r="H37" s="285"/>
      <c r="I37" s="348"/>
      <c r="J37" s="363"/>
      <c r="K37" s="283"/>
      <c r="L37" s="283"/>
      <c r="M37" s="440"/>
      <c r="N37" s="440"/>
      <c r="O37" s="440"/>
      <c r="P37" s="440"/>
      <c r="Q37" s="440"/>
      <c r="R37" s="440"/>
      <c r="S37" s="331"/>
      <c r="T37" s="284"/>
      <c r="U37" s="284"/>
      <c r="V37" s="284"/>
      <c r="W37" s="284"/>
      <c r="X37" s="284"/>
      <c r="Y37" s="284"/>
      <c r="Z37" s="284"/>
      <c r="AA37" s="284"/>
      <c r="AB37" s="293"/>
      <c r="AC37" s="293"/>
      <c r="AD37" s="293"/>
      <c r="AE37" s="293"/>
      <c r="AF37" s="293"/>
      <c r="AG37" s="293"/>
      <c r="AH37" s="293"/>
      <c r="AI37" s="293"/>
      <c r="AJ37" s="293"/>
      <c r="AK37" s="293"/>
      <c r="AL37" s="293"/>
    </row>
    <row r="38" spans="1:38" s="414" customFormat="1" ht="13.95" customHeight="1">
      <c r="A38" s="283"/>
      <c r="B38" s="234" t="s">
        <v>26</v>
      </c>
      <c r="C38" s="249">
        <f>C36+C37</f>
        <v>0</v>
      </c>
      <c r="D38" s="242"/>
      <c r="E38" s="251" t="str">
        <f t="shared" si="1"/>
        <v>EUR</v>
      </c>
      <c r="F38" s="235"/>
      <c r="G38" s="242"/>
      <c r="H38" s="285"/>
      <c r="I38" s="348"/>
      <c r="J38" s="363"/>
      <c r="K38" s="371"/>
      <c r="L38" s="284"/>
      <c r="M38" s="440"/>
      <c r="N38" s="440"/>
      <c r="O38" s="440"/>
      <c r="P38" s="440"/>
      <c r="Q38" s="440"/>
      <c r="R38" s="440"/>
      <c r="S38" s="331"/>
      <c r="T38" s="279"/>
      <c r="U38" s="279"/>
      <c r="V38" s="279"/>
      <c r="W38" s="279"/>
      <c r="X38" s="279"/>
      <c r="Y38" s="279"/>
      <c r="Z38" s="279"/>
      <c r="AA38" s="279"/>
      <c r="AB38" s="296"/>
      <c r="AC38" s="296"/>
      <c r="AD38" s="296"/>
      <c r="AE38" s="296"/>
      <c r="AF38" s="296"/>
      <c r="AG38" s="296"/>
      <c r="AH38" s="296"/>
      <c r="AI38" s="296"/>
      <c r="AJ38" s="296"/>
      <c r="AK38" s="296"/>
      <c r="AL38" s="296"/>
    </row>
    <row r="39" spans="1:38" ht="13.95" customHeight="1">
      <c r="A39" s="284"/>
      <c r="B39" s="234" t="s">
        <v>752</v>
      </c>
      <c r="C39" s="249">
        <f>'Invoice Agripp (EU)'!N9</f>
        <v>0</v>
      </c>
      <c r="D39" s="242"/>
      <c r="E39" s="251" t="str">
        <f t="shared" si="1"/>
        <v>EUR</v>
      </c>
      <c r="F39" s="235"/>
      <c r="G39" s="242"/>
      <c r="H39" s="285"/>
      <c r="I39" s="348"/>
      <c r="J39" s="363"/>
      <c r="K39" s="371"/>
      <c r="U39" s="279"/>
      <c r="V39" s="279"/>
      <c r="W39" s="279"/>
      <c r="X39" s="279"/>
      <c r="Y39" s="279"/>
      <c r="Z39" s="279"/>
      <c r="AA39" s="279"/>
      <c r="AB39" s="296"/>
      <c r="AC39" s="296"/>
      <c r="AD39" s="296"/>
      <c r="AE39" s="296"/>
      <c r="AF39" s="296"/>
      <c r="AG39" s="296"/>
      <c r="AH39" s="296"/>
      <c r="AI39" s="296"/>
      <c r="AJ39" s="296"/>
      <c r="AK39" s="148"/>
      <c r="AL39" s="148"/>
    </row>
    <row r="40" spans="1:38" s="414" customFormat="1" ht="13.95" customHeight="1">
      <c r="A40" s="279"/>
      <c r="B40" s="234" t="s">
        <v>753</v>
      </c>
      <c r="C40" s="249">
        <f>'Invoice Agripp (EU)'!N10</f>
        <v>0</v>
      </c>
      <c r="D40" s="242"/>
      <c r="E40" s="251" t="str">
        <f t="shared" si="1"/>
        <v>EUR</v>
      </c>
      <c r="F40" s="235"/>
      <c r="G40" s="242"/>
      <c r="H40" s="285"/>
      <c r="I40" s="348"/>
      <c r="J40" s="363"/>
      <c r="K40" s="371"/>
      <c r="U40" s="284"/>
      <c r="V40" s="284"/>
      <c r="W40" s="284"/>
      <c r="X40" s="284"/>
      <c r="Y40" s="284"/>
      <c r="Z40" s="284"/>
      <c r="AA40" s="284"/>
      <c r="AB40" s="293"/>
      <c r="AC40" s="293"/>
      <c r="AD40" s="293"/>
      <c r="AE40" s="293"/>
      <c r="AF40" s="293"/>
      <c r="AG40" s="293"/>
      <c r="AH40" s="293"/>
      <c r="AI40" s="293"/>
      <c r="AJ40" s="293"/>
      <c r="AK40" s="293"/>
      <c r="AL40" s="293"/>
    </row>
    <row r="41" spans="1:38" s="414" customFormat="1" ht="16.5" customHeight="1">
      <c r="A41" s="279"/>
      <c r="B41" s="268" t="s">
        <v>26</v>
      </c>
      <c r="C41" s="269">
        <f>C38+C39+C40</f>
        <v>0</v>
      </c>
      <c r="D41" s="270"/>
      <c r="E41" s="309" t="str">
        <f t="shared" si="1"/>
        <v>EUR</v>
      </c>
      <c r="F41" s="235"/>
      <c r="G41" s="242"/>
      <c r="H41" s="285"/>
      <c r="I41" s="348"/>
      <c r="J41" s="363"/>
      <c r="K41" s="371"/>
      <c r="U41" s="284"/>
      <c r="V41" s="284"/>
      <c r="W41" s="284"/>
      <c r="X41" s="284"/>
      <c r="Y41" s="284"/>
      <c r="Z41" s="284"/>
      <c r="AA41" s="284"/>
      <c r="AB41" s="293"/>
      <c r="AC41" s="293"/>
      <c r="AD41" s="293"/>
      <c r="AE41" s="293"/>
      <c r="AF41" s="293"/>
      <c r="AG41" s="293"/>
      <c r="AH41" s="293"/>
      <c r="AI41" s="293"/>
      <c r="AJ41" s="293"/>
      <c r="AK41" s="293"/>
      <c r="AL41" s="293"/>
    </row>
    <row r="42" spans="1:38" s="414" customFormat="1" ht="16.5" customHeight="1">
      <c r="A42" s="284"/>
      <c r="B42" s="242"/>
      <c r="C42" s="242"/>
      <c r="D42" s="242"/>
      <c r="E42" s="242"/>
      <c r="F42" s="242"/>
      <c r="G42" s="242"/>
      <c r="H42" s="285"/>
      <c r="I42" s="348"/>
      <c r="J42" s="363"/>
      <c r="K42" s="373"/>
      <c r="U42" s="284"/>
      <c r="V42" s="284"/>
      <c r="W42" s="284"/>
      <c r="X42" s="284"/>
      <c r="Y42" s="284"/>
      <c r="Z42" s="284"/>
      <c r="AA42" s="284"/>
      <c r="AB42" s="293"/>
      <c r="AC42" s="293"/>
      <c r="AD42" s="293"/>
      <c r="AE42" s="293"/>
      <c r="AF42" s="293"/>
      <c r="AG42" s="293"/>
      <c r="AH42" s="293"/>
      <c r="AI42" s="293"/>
      <c r="AJ42" s="293"/>
      <c r="AK42" s="293"/>
      <c r="AL42" s="293"/>
    </row>
    <row r="43" spans="1:38" s="414" customFormat="1" ht="16.5" customHeight="1">
      <c r="A43" s="284"/>
      <c r="B43" s="291"/>
      <c r="C43" s="291"/>
      <c r="D43" s="291"/>
      <c r="E43" s="291"/>
      <c r="F43" s="291"/>
      <c r="G43" s="291"/>
      <c r="H43" s="291"/>
      <c r="I43" s="415"/>
      <c r="J43" s="364"/>
      <c r="K43" s="373"/>
      <c r="L43" s="284"/>
      <c r="M43" s="284"/>
      <c r="N43" s="284"/>
      <c r="O43" s="284"/>
      <c r="P43" s="284"/>
      <c r="Q43" s="284"/>
      <c r="R43" s="284"/>
      <c r="S43" s="284"/>
      <c r="T43" s="284"/>
      <c r="U43" s="284"/>
      <c r="V43" s="284"/>
      <c r="W43" s="284"/>
      <c r="X43" s="284"/>
      <c r="Y43" s="284"/>
      <c r="Z43" s="284"/>
      <c r="AA43" s="284"/>
      <c r="AB43" s="293"/>
      <c r="AC43" s="293"/>
      <c r="AD43" s="293"/>
      <c r="AE43" s="293"/>
      <c r="AF43" s="293"/>
      <c r="AG43" s="293"/>
      <c r="AH43" s="293"/>
      <c r="AI43" s="293"/>
      <c r="AJ43" s="293"/>
      <c r="AK43" s="293"/>
      <c r="AL43" s="293"/>
    </row>
    <row r="44" spans="1:38" s="414" customFormat="1" ht="16.5" customHeight="1">
      <c r="A44" s="284"/>
      <c r="B44" s="291"/>
      <c r="C44" s="291"/>
      <c r="D44" s="291"/>
      <c r="E44" s="291"/>
      <c r="F44" s="291"/>
      <c r="G44" s="291"/>
      <c r="H44" s="291"/>
      <c r="I44" s="415"/>
      <c r="J44" s="364"/>
      <c r="K44" s="373"/>
      <c r="L44" s="284"/>
      <c r="M44" s="284"/>
      <c r="N44" s="284"/>
      <c r="O44" s="284"/>
      <c r="P44" s="284"/>
      <c r="Q44" s="284"/>
      <c r="R44" s="284"/>
      <c r="S44" s="284"/>
      <c r="T44" s="284"/>
      <c r="U44" s="284"/>
      <c r="V44" s="284"/>
      <c r="W44" s="284"/>
      <c r="X44" s="284"/>
      <c r="Y44" s="284"/>
      <c r="Z44" s="284"/>
      <c r="AA44" s="284"/>
      <c r="AB44" s="293"/>
      <c r="AC44" s="293"/>
      <c r="AD44" s="293"/>
      <c r="AE44" s="293"/>
      <c r="AF44" s="293"/>
      <c r="AG44" s="293"/>
      <c r="AH44" s="293"/>
      <c r="AI44" s="293"/>
      <c r="AJ44" s="293"/>
      <c r="AK44" s="293"/>
      <c r="AL44" s="293"/>
    </row>
    <row r="45" spans="1:38" s="414" customFormat="1" ht="16.5" customHeight="1" thickBot="1">
      <c r="A45" s="284"/>
      <c r="B45" s="291"/>
      <c r="C45" s="291"/>
      <c r="D45" s="291"/>
      <c r="E45" s="291"/>
      <c r="F45" s="291"/>
      <c r="G45" s="291"/>
      <c r="H45" s="291"/>
      <c r="I45" s="415"/>
      <c r="J45" s="364"/>
      <c r="K45" s="373"/>
      <c r="L45" s="284"/>
      <c r="M45" s="284"/>
      <c r="N45" s="284"/>
      <c r="O45" s="284"/>
      <c r="P45" s="284"/>
      <c r="Q45" s="284"/>
      <c r="R45" s="284"/>
      <c r="S45" s="284"/>
      <c r="T45" s="284"/>
      <c r="U45" s="284"/>
      <c r="V45" s="284"/>
      <c r="W45" s="284"/>
      <c r="X45" s="284"/>
      <c r="Y45" s="284"/>
      <c r="Z45" s="284"/>
      <c r="AA45" s="284"/>
      <c r="AB45" s="293"/>
      <c r="AC45" s="293"/>
      <c r="AD45" s="293"/>
      <c r="AE45" s="293"/>
      <c r="AF45" s="293"/>
      <c r="AG45" s="293"/>
      <c r="AH45" s="293"/>
      <c r="AI45" s="293"/>
      <c r="AJ45" s="293"/>
      <c r="AK45" s="293"/>
      <c r="AL45" s="293"/>
    </row>
    <row r="46" spans="1:38" s="414" customFormat="1" ht="16.5" customHeight="1">
      <c r="A46" s="284"/>
      <c r="B46" s="1642" t="s">
        <v>3371</v>
      </c>
      <c r="C46" s="1643"/>
      <c r="D46" s="1643"/>
      <c r="E46" s="1643"/>
      <c r="F46" s="1643"/>
      <c r="G46" s="1643"/>
      <c r="H46" s="1643"/>
      <c r="I46" s="1643"/>
      <c r="J46" s="1643"/>
      <c r="K46" s="1643"/>
      <c r="L46" s="1643"/>
      <c r="M46" s="1643"/>
      <c r="N46" s="1643"/>
      <c r="O46" s="1644"/>
      <c r="P46" s="684"/>
      <c r="Q46" s="284"/>
      <c r="R46" s="284"/>
      <c r="S46" s="284"/>
      <c r="T46" s="284"/>
      <c r="U46" s="284"/>
      <c r="V46" s="284"/>
      <c r="W46" s="284"/>
      <c r="X46" s="284"/>
      <c r="Y46" s="284"/>
      <c r="Z46" s="284"/>
      <c r="AA46" s="284"/>
      <c r="AB46" s="293"/>
      <c r="AC46" s="293"/>
      <c r="AD46" s="293"/>
      <c r="AE46" s="293"/>
      <c r="AF46" s="293"/>
      <c r="AG46" s="293"/>
      <c r="AH46" s="293"/>
      <c r="AI46" s="293"/>
      <c r="AJ46" s="293"/>
      <c r="AK46" s="293"/>
      <c r="AL46" s="293"/>
    </row>
    <row r="47" spans="1:38" s="414" customFormat="1" ht="16.5" customHeight="1" thickBot="1">
      <c r="A47" s="284"/>
      <c r="B47" s="1645"/>
      <c r="C47" s="1646"/>
      <c r="D47" s="1646"/>
      <c r="E47" s="1646"/>
      <c r="F47" s="1646"/>
      <c r="G47" s="1646"/>
      <c r="H47" s="1646"/>
      <c r="I47" s="1646"/>
      <c r="J47" s="1646"/>
      <c r="K47" s="1646"/>
      <c r="L47" s="1646"/>
      <c r="M47" s="1646"/>
      <c r="N47" s="1646"/>
      <c r="O47" s="1647"/>
      <c r="P47" s="684"/>
      <c r="Q47" s="284"/>
      <c r="R47" s="284"/>
      <c r="S47" s="284"/>
      <c r="T47" s="284"/>
      <c r="U47" s="284"/>
      <c r="V47" s="284"/>
      <c r="W47" s="284"/>
      <c r="X47" s="284"/>
      <c r="Y47" s="284"/>
      <c r="Z47" s="284"/>
      <c r="AA47" s="284"/>
      <c r="AB47" s="293"/>
      <c r="AC47" s="293"/>
      <c r="AD47" s="293"/>
      <c r="AE47" s="293"/>
      <c r="AF47" s="293"/>
      <c r="AG47" s="293"/>
      <c r="AH47" s="293"/>
      <c r="AI47" s="293"/>
      <c r="AJ47" s="293"/>
      <c r="AK47" s="293"/>
      <c r="AL47" s="293"/>
    </row>
    <row r="48" spans="1:38" s="414" customFormat="1" ht="16.5" customHeight="1">
      <c r="A48" s="284"/>
      <c r="B48" s="684"/>
      <c r="C48" s="684"/>
      <c r="D48" s="684"/>
      <c r="E48" s="684"/>
      <c r="F48" s="684"/>
      <c r="G48" s="684"/>
      <c r="H48" s="684"/>
      <c r="I48" s="684"/>
      <c r="J48" s="684"/>
      <c r="K48" s="684"/>
      <c r="L48" s="684"/>
      <c r="M48" s="684"/>
      <c r="N48" s="684"/>
      <c r="O48" s="684"/>
      <c r="P48" s="684"/>
      <c r="Q48" s="284"/>
      <c r="R48" s="284"/>
      <c r="S48" s="284"/>
      <c r="T48" s="284"/>
      <c r="U48" s="284"/>
      <c r="V48" s="284"/>
      <c r="W48" s="284"/>
      <c r="X48" s="284"/>
      <c r="Y48" s="284"/>
      <c r="Z48" s="284"/>
      <c r="AA48" s="284"/>
      <c r="AB48" s="293"/>
      <c r="AC48" s="293"/>
      <c r="AD48" s="293"/>
      <c r="AE48" s="293"/>
      <c r="AF48" s="293"/>
      <c r="AG48" s="293"/>
      <c r="AH48" s="293"/>
      <c r="AI48" s="293"/>
      <c r="AJ48" s="293"/>
      <c r="AK48" s="293"/>
      <c r="AL48" s="293"/>
    </row>
    <row r="49" spans="1:38" s="414" customFormat="1" ht="16.5" customHeight="1">
      <c r="A49" s="284"/>
      <c r="B49" s="279"/>
      <c r="C49" s="279"/>
      <c r="D49" s="279"/>
      <c r="E49" s="279"/>
      <c r="F49" s="294"/>
      <c r="G49" s="294"/>
      <c r="H49" s="279"/>
      <c r="I49" s="340"/>
      <c r="J49" s="353"/>
      <c r="K49" s="373"/>
      <c r="L49" s="284"/>
      <c r="M49" s="284"/>
      <c r="N49" s="284"/>
      <c r="O49" s="284"/>
      <c r="P49" s="284"/>
      <c r="Q49" s="284"/>
      <c r="R49" s="284"/>
      <c r="S49" s="284"/>
      <c r="T49" s="284"/>
      <c r="U49" s="284"/>
      <c r="V49" s="284"/>
      <c r="W49" s="284"/>
      <c r="X49" s="284"/>
      <c r="Y49" s="284"/>
      <c r="Z49" s="284"/>
      <c r="AA49" s="284"/>
      <c r="AB49" s="293"/>
      <c r="AC49" s="293"/>
      <c r="AD49" s="293"/>
      <c r="AE49" s="293"/>
      <c r="AF49" s="293"/>
      <c r="AG49" s="293"/>
      <c r="AH49" s="293"/>
      <c r="AI49" s="293"/>
      <c r="AJ49" s="293"/>
      <c r="AK49" s="293"/>
      <c r="AL49" s="293"/>
    </row>
    <row r="50" spans="1:38" s="414" customFormat="1" ht="16.5" customHeight="1">
      <c r="A50" s="284"/>
      <c r="B50" s="263" t="s">
        <v>28</v>
      </c>
      <c r="C50" s="264"/>
      <c r="D50" s="264"/>
      <c r="E50" s="264"/>
      <c r="F50" s="267"/>
      <c r="G50" s="264"/>
      <c r="H50" s="264"/>
      <c r="I50" s="264"/>
      <c r="J50" s="365"/>
      <c r="K50" s="374"/>
      <c r="L50" s="284"/>
      <c r="M50" s="284"/>
      <c r="N50" s="284"/>
      <c r="O50" s="284"/>
      <c r="P50" s="284"/>
      <c r="Q50" s="284"/>
      <c r="R50" s="284"/>
      <c r="S50" s="284"/>
      <c r="T50" s="284"/>
      <c r="U50" s="284"/>
      <c r="V50" s="284"/>
      <c r="W50" s="284"/>
      <c r="X50" s="284"/>
      <c r="Y50" s="284"/>
      <c r="Z50" s="284"/>
      <c r="AA50" s="284"/>
      <c r="AB50" s="293"/>
      <c r="AC50" s="293"/>
      <c r="AD50" s="293"/>
      <c r="AE50" s="293"/>
      <c r="AF50" s="293"/>
      <c r="AG50" s="293"/>
      <c r="AH50" s="293"/>
      <c r="AI50" s="293"/>
      <c r="AJ50" s="293"/>
      <c r="AK50" s="293"/>
      <c r="AL50" s="293"/>
    </row>
    <row r="51" spans="1:38" s="414" customFormat="1" ht="16.5" customHeight="1">
      <c r="A51" s="284"/>
      <c r="B51" s="319" t="str">
        <f>'Data invoice'!K1</f>
        <v>Category</v>
      </c>
      <c r="C51" s="319" t="str">
        <f>'Data invoice'!L1</f>
        <v>Range</v>
      </c>
      <c r="D51" s="319" t="str">
        <f>'Data invoice'!M1</f>
        <v>Name</v>
      </c>
      <c r="E51" s="319" t="str">
        <f>'Data invoice'!N1</f>
        <v>Material</v>
      </c>
      <c r="F51" s="319" t="str">
        <f>'Data invoice'!O1</f>
        <v>Prod/sets</v>
      </c>
      <c r="G51" s="319" t="str">
        <f>'Data invoice'!P1</f>
        <v>Finition</v>
      </c>
      <c r="H51" s="319" t="str">
        <f>'Data invoice'!Q1</f>
        <v>Size</v>
      </c>
      <c r="I51" s="349" t="str">
        <f>'Data invoice'!R1</f>
        <v>Sets</v>
      </c>
      <c r="J51" s="366" t="str">
        <f>'Data invoice'!S1</f>
        <v>Price</v>
      </c>
      <c r="K51" s="314" t="str">
        <f>P12</f>
        <v>EUR</v>
      </c>
      <c r="L51" s="284"/>
      <c r="M51" s="284"/>
      <c r="N51" s="284"/>
      <c r="O51" s="284"/>
      <c r="P51" s="284"/>
      <c r="Q51" s="284"/>
      <c r="R51" s="284"/>
      <c r="S51" s="284"/>
      <c r="T51" s="284"/>
      <c r="U51" s="284"/>
      <c r="V51" s="284"/>
      <c r="W51" s="284"/>
      <c r="X51" s="284"/>
      <c r="Y51" s="284"/>
      <c r="Z51" s="284"/>
      <c r="AA51" s="284"/>
      <c r="AB51" s="293"/>
      <c r="AC51" s="293"/>
      <c r="AD51" s="293"/>
      <c r="AE51" s="293"/>
      <c r="AF51" s="293"/>
      <c r="AG51" s="293"/>
      <c r="AH51" s="293"/>
      <c r="AI51" s="293"/>
      <c r="AJ51" s="293"/>
      <c r="AK51" s="293"/>
      <c r="AL51" s="293"/>
    </row>
    <row r="52" spans="1:38" s="414" customFormat="1" ht="16.5" customHeight="1">
      <c r="A52" s="284"/>
      <c r="B52" s="284" t="str">
        <f>IF('Data invoice'!J2=0,"",'Data invoice'!K2)</f>
        <v/>
      </c>
      <c r="C52" s="284" t="str">
        <f>IF('Data invoice'!K2=0,"",'Data invoice'!L2)</f>
        <v/>
      </c>
      <c r="D52" s="284" t="str">
        <f>IF('Data invoice'!L2=0,"",'Data invoice'!M2)</f>
        <v/>
      </c>
      <c r="E52" s="284" t="str">
        <f>IF('Data invoice'!M2=0,"",'Data invoice'!N2)</f>
        <v/>
      </c>
      <c r="F52" s="284" t="str">
        <f>IF('Data invoice'!N2=0,"",'Data invoice'!O2)</f>
        <v/>
      </c>
      <c r="G52" s="284" t="str">
        <f>IF('Data invoice'!O2=0,"",'Data invoice'!P2)</f>
        <v/>
      </c>
      <c r="H52" s="284" t="str">
        <f>IF('Data invoice'!P2=0,"",'Data invoice'!Q2)</f>
        <v/>
      </c>
      <c r="I52" s="350" t="str">
        <f>IF('Data invoice'!Q2=0,"",'Data invoice'!R2)</f>
        <v/>
      </c>
      <c r="J52" s="320" t="str">
        <f>IF('Data invoice'!R2=0,"",'Data invoice'!S2)</f>
        <v/>
      </c>
      <c r="K52" s="375" t="str">
        <f>IF('Data invoice'!S2=0,"",'Data invoice'!T2)</f>
        <v/>
      </c>
      <c r="L52" s="284"/>
      <c r="M52" s="284"/>
      <c r="N52" s="284"/>
      <c r="O52" s="284"/>
      <c r="P52" s="284"/>
      <c r="Q52" s="284"/>
      <c r="R52" s="284"/>
      <c r="S52" s="284"/>
      <c r="T52" s="284"/>
      <c r="U52" s="284"/>
      <c r="V52" s="284"/>
      <c r="W52" s="284"/>
      <c r="X52" s="284"/>
      <c r="Y52" s="284"/>
      <c r="Z52" s="284"/>
      <c r="AA52" s="284"/>
      <c r="AB52" s="293"/>
      <c r="AC52" s="293"/>
      <c r="AD52" s="293"/>
      <c r="AE52" s="293"/>
      <c r="AF52" s="293"/>
      <c r="AG52" s="293"/>
      <c r="AH52" s="293"/>
      <c r="AI52" s="293"/>
      <c r="AJ52" s="293"/>
      <c r="AK52" s="293"/>
      <c r="AL52" s="293"/>
    </row>
    <row r="53" spans="1:38" s="414" customFormat="1" ht="16.5" customHeight="1">
      <c r="A53" s="284"/>
      <c r="B53" s="284" t="str">
        <f>IF('Data invoice'!J3=0,"",'Data invoice'!K3)</f>
        <v/>
      </c>
      <c r="C53" s="284" t="str">
        <f>IF('Data invoice'!K3=0,"",'Data invoice'!L3)</f>
        <v/>
      </c>
      <c r="D53" s="284" t="str">
        <f>IF('Data invoice'!L3=0,"",'Data invoice'!M3)</f>
        <v/>
      </c>
      <c r="E53" s="284" t="str">
        <f>IF('Data invoice'!M3=0,"",'Data invoice'!N3)</f>
        <v/>
      </c>
      <c r="F53" s="284" t="str">
        <f>IF('Data invoice'!N3=0,"",'Data invoice'!O3)</f>
        <v/>
      </c>
      <c r="G53" s="284" t="str">
        <f>IF('Data invoice'!O3=0,"",'Data invoice'!P3)</f>
        <v/>
      </c>
      <c r="H53" s="284" t="str">
        <f>IF('Data invoice'!P3=0,"",'Data invoice'!Q3)</f>
        <v/>
      </c>
      <c r="I53" s="350" t="str">
        <f>IF('Data invoice'!Q3=0,"",'Data invoice'!R3)</f>
        <v/>
      </c>
      <c r="J53" s="320" t="str">
        <f>IF('Data invoice'!R3=0,"",'Data invoice'!S3)</f>
        <v/>
      </c>
      <c r="K53" s="375" t="str">
        <f>IF('Data invoice'!S3=0,"",'Data invoice'!T3)</f>
        <v/>
      </c>
      <c r="L53" s="284"/>
      <c r="M53" s="284"/>
      <c r="N53" s="284"/>
      <c r="O53" s="284"/>
      <c r="P53" s="284"/>
      <c r="Q53" s="284"/>
      <c r="R53" s="284"/>
      <c r="S53" s="284"/>
      <c r="T53" s="284"/>
      <c r="U53" s="284"/>
      <c r="V53" s="284"/>
      <c r="W53" s="284"/>
      <c r="X53" s="284"/>
      <c r="Y53" s="284"/>
      <c r="Z53" s="284"/>
      <c r="AA53" s="284"/>
      <c r="AB53" s="293"/>
      <c r="AC53" s="293"/>
      <c r="AD53" s="293"/>
      <c r="AE53" s="293"/>
      <c r="AF53" s="293"/>
      <c r="AG53" s="293"/>
      <c r="AH53" s="293"/>
      <c r="AI53" s="293"/>
      <c r="AJ53" s="293"/>
      <c r="AK53" s="293"/>
      <c r="AL53" s="293"/>
    </row>
    <row r="54" spans="1:38" s="414" customFormat="1" ht="16.5" customHeight="1">
      <c r="A54" s="284"/>
      <c r="B54" s="284" t="str">
        <f>IF('Data invoice'!J4=0,"",'Data invoice'!K4)</f>
        <v/>
      </c>
      <c r="C54" s="284" t="str">
        <f>IF('Data invoice'!K4=0,"",'Data invoice'!L4)</f>
        <v/>
      </c>
      <c r="D54" s="284" t="str">
        <f>IF('Data invoice'!L4=0,"",'Data invoice'!M4)</f>
        <v/>
      </c>
      <c r="E54" s="284" t="str">
        <f>IF('Data invoice'!M4=0,"",'Data invoice'!N4)</f>
        <v/>
      </c>
      <c r="F54" s="284" t="str">
        <f>IF('Data invoice'!N4=0,"",'Data invoice'!O4)</f>
        <v/>
      </c>
      <c r="G54" s="284" t="str">
        <f>IF('Data invoice'!O4=0,"",'Data invoice'!P4)</f>
        <v/>
      </c>
      <c r="H54" s="284" t="str">
        <f>IF('Data invoice'!P4=0,"",'Data invoice'!Q4)</f>
        <v/>
      </c>
      <c r="I54" s="350" t="str">
        <f>IF('Data invoice'!Q4=0,"",'Data invoice'!R4)</f>
        <v/>
      </c>
      <c r="J54" s="320" t="str">
        <f>IF('Data invoice'!R4=0,"",'Data invoice'!S4)</f>
        <v/>
      </c>
      <c r="K54" s="375" t="str">
        <f>IF('Data invoice'!S4=0,"",'Data invoice'!T4)</f>
        <v/>
      </c>
      <c r="L54" s="284"/>
      <c r="M54" s="284"/>
      <c r="N54" s="284"/>
      <c r="O54" s="284"/>
      <c r="P54" s="284"/>
      <c r="Q54" s="284"/>
      <c r="R54" s="284"/>
      <c r="S54" s="284"/>
      <c r="T54" s="284"/>
      <c r="U54" s="284"/>
      <c r="V54" s="284"/>
      <c r="W54" s="284"/>
      <c r="X54" s="284"/>
      <c r="Y54" s="284"/>
      <c r="Z54" s="284"/>
      <c r="AA54" s="284"/>
      <c r="AB54" s="293"/>
      <c r="AC54" s="293"/>
      <c r="AD54" s="293"/>
      <c r="AE54" s="293"/>
      <c r="AF54" s="293"/>
      <c r="AG54" s="293"/>
      <c r="AH54" s="293"/>
      <c r="AI54" s="293"/>
      <c r="AJ54" s="293"/>
      <c r="AK54" s="293"/>
      <c r="AL54" s="293"/>
    </row>
    <row r="55" spans="1:38" s="414" customFormat="1" ht="16.5" customHeight="1">
      <c r="A55" s="284"/>
      <c r="B55" s="284" t="str">
        <f>IF('Data invoice'!J5=0,"",'Data invoice'!K5)</f>
        <v/>
      </c>
      <c r="C55" s="284" t="str">
        <f>IF('Data invoice'!K5=0,"",'Data invoice'!L5)</f>
        <v/>
      </c>
      <c r="D55" s="284" t="str">
        <f>IF('Data invoice'!L5=0,"",'Data invoice'!M5)</f>
        <v/>
      </c>
      <c r="E55" s="284" t="str">
        <f>IF('Data invoice'!M5=0,"",'Data invoice'!N5)</f>
        <v/>
      </c>
      <c r="F55" s="284" t="str">
        <f>IF('Data invoice'!N5=0,"",'Data invoice'!O5)</f>
        <v/>
      </c>
      <c r="G55" s="284" t="str">
        <f>IF('Data invoice'!O5=0,"",'Data invoice'!P5)</f>
        <v/>
      </c>
      <c r="H55" s="284" t="str">
        <f>IF('Data invoice'!P5=0,"",'Data invoice'!Q5)</f>
        <v/>
      </c>
      <c r="I55" s="350" t="str">
        <f>IF('Data invoice'!Q5=0,"",'Data invoice'!R5)</f>
        <v/>
      </c>
      <c r="J55" s="320" t="str">
        <f>IF('Data invoice'!R5=0,"",'Data invoice'!S5)</f>
        <v/>
      </c>
      <c r="K55" s="375" t="str">
        <f>IF('Data invoice'!S5=0,"",'Data invoice'!T5)</f>
        <v/>
      </c>
      <c r="L55" s="284"/>
      <c r="M55" s="284"/>
      <c r="N55" s="284"/>
      <c r="O55" s="284"/>
      <c r="P55" s="284"/>
      <c r="Q55" s="284"/>
      <c r="R55" s="284"/>
      <c r="S55" s="284"/>
      <c r="T55" s="284"/>
      <c r="U55" s="284"/>
      <c r="V55" s="284"/>
      <c r="W55" s="284"/>
      <c r="X55" s="284"/>
      <c r="Y55" s="284"/>
      <c r="Z55" s="284"/>
      <c r="AA55" s="284"/>
      <c r="AB55" s="293"/>
      <c r="AC55" s="293"/>
      <c r="AD55" s="293"/>
      <c r="AE55" s="293"/>
      <c r="AF55" s="293"/>
      <c r="AG55" s="293"/>
      <c r="AH55" s="293"/>
      <c r="AI55" s="293"/>
      <c r="AJ55" s="293"/>
      <c r="AK55" s="293"/>
      <c r="AL55" s="293"/>
    </row>
    <row r="56" spans="1:38" s="414" customFormat="1" ht="16.5" customHeight="1">
      <c r="A56" s="284"/>
      <c r="B56" s="284" t="str">
        <f>IF('Data invoice'!J6=0,"",'Data invoice'!K6)</f>
        <v/>
      </c>
      <c r="C56" s="284" t="str">
        <f>IF('Data invoice'!K6=0,"",'Data invoice'!L6)</f>
        <v/>
      </c>
      <c r="D56" s="284" t="str">
        <f>IF('Data invoice'!L6=0,"",'Data invoice'!M6)</f>
        <v/>
      </c>
      <c r="E56" s="284" t="str">
        <f>IF('Data invoice'!M6=0,"",'Data invoice'!N6)</f>
        <v/>
      </c>
      <c r="F56" s="284" t="str">
        <f>IF('Data invoice'!N6=0,"",'Data invoice'!O6)</f>
        <v/>
      </c>
      <c r="G56" s="284" t="str">
        <f>IF('Data invoice'!O6=0,"",'Data invoice'!P6)</f>
        <v/>
      </c>
      <c r="H56" s="284" t="str">
        <f>IF('Data invoice'!P6=0,"",'Data invoice'!Q6)</f>
        <v/>
      </c>
      <c r="I56" s="350" t="str">
        <f>IF('Data invoice'!Q6=0,"",'Data invoice'!R6)</f>
        <v/>
      </c>
      <c r="J56" s="320" t="str">
        <f>IF('Data invoice'!R6=0,"",'Data invoice'!S6)</f>
        <v/>
      </c>
      <c r="K56" s="375" t="str">
        <f>IF('Data invoice'!S6=0,"",'Data invoice'!T6)</f>
        <v/>
      </c>
      <c r="L56" s="284"/>
      <c r="M56" s="284"/>
      <c r="N56" s="284"/>
      <c r="O56" s="284"/>
      <c r="P56" s="284"/>
      <c r="Q56" s="284"/>
      <c r="R56" s="284"/>
      <c r="S56" s="284"/>
      <c r="T56" s="284"/>
      <c r="U56" s="284"/>
      <c r="V56" s="284"/>
      <c r="W56" s="284"/>
      <c r="X56" s="284"/>
      <c r="Y56" s="284"/>
      <c r="Z56" s="284"/>
      <c r="AA56" s="284"/>
      <c r="AB56" s="293"/>
      <c r="AC56" s="293"/>
      <c r="AD56" s="293"/>
      <c r="AE56" s="293"/>
      <c r="AF56" s="293"/>
      <c r="AG56" s="293"/>
      <c r="AH56" s="293"/>
      <c r="AI56" s="293"/>
      <c r="AJ56" s="293"/>
      <c r="AK56" s="293"/>
      <c r="AL56" s="293"/>
    </row>
    <row r="57" spans="1:38" s="414" customFormat="1" ht="16.5" customHeight="1">
      <c r="A57" s="284"/>
      <c r="B57" s="284" t="str">
        <f>IF('Data invoice'!J7=0,"",'Data invoice'!K7)</f>
        <v/>
      </c>
      <c r="C57" s="284" t="str">
        <f>IF('Data invoice'!K7=0,"",'Data invoice'!L7)</f>
        <v/>
      </c>
      <c r="D57" s="284" t="str">
        <f>IF('Data invoice'!L7=0,"",'Data invoice'!M7)</f>
        <v/>
      </c>
      <c r="E57" s="284" t="str">
        <f>IF('Data invoice'!M7=0,"",'Data invoice'!N7)</f>
        <v/>
      </c>
      <c r="F57" s="284" t="str">
        <f>IF('Data invoice'!N7=0,"",'Data invoice'!O7)</f>
        <v/>
      </c>
      <c r="G57" s="284" t="str">
        <f>IF('Data invoice'!O7=0,"",'Data invoice'!P7)</f>
        <v/>
      </c>
      <c r="H57" s="284" t="str">
        <f>IF('Data invoice'!P7=0,"",'Data invoice'!Q7)</f>
        <v/>
      </c>
      <c r="I57" s="350" t="str">
        <f>IF('Data invoice'!Q7=0,"",'Data invoice'!R7)</f>
        <v/>
      </c>
      <c r="J57" s="320" t="str">
        <f>IF('Data invoice'!R7=0,"",'Data invoice'!S7)</f>
        <v/>
      </c>
      <c r="K57" s="375" t="str">
        <f>IF('Data invoice'!S7=0,"",'Data invoice'!T7)</f>
        <v/>
      </c>
      <c r="L57" s="284"/>
      <c r="M57" s="284"/>
      <c r="N57" s="284"/>
      <c r="O57" s="284"/>
      <c r="P57" s="284"/>
      <c r="Q57" s="284"/>
      <c r="R57" s="284"/>
      <c r="S57" s="284"/>
      <c r="T57" s="284"/>
      <c r="U57" s="284"/>
      <c r="V57" s="284"/>
      <c r="W57" s="284"/>
      <c r="X57" s="284"/>
      <c r="Y57" s="284"/>
      <c r="Z57" s="284"/>
      <c r="AA57" s="284"/>
      <c r="AB57" s="293"/>
      <c r="AC57" s="293"/>
      <c r="AD57" s="293"/>
      <c r="AE57" s="293"/>
      <c r="AF57" s="293"/>
      <c r="AG57" s="293"/>
      <c r="AH57" s="293"/>
      <c r="AI57" s="293"/>
      <c r="AJ57" s="293"/>
      <c r="AK57" s="293"/>
      <c r="AL57" s="293"/>
    </row>
    <row r="58" spans="1:38" s="414" customFormat="1" ht="16.5" customHeight="1">
      <c r="A58" s="284"/>
      <c r="B58" s="284" t="str">
        <f>IF('Data invoice'!J8=0,"",'Data invoice'!K8)</f>
        <v/>
      </c>
      <c r="C58" s="284" t="str">
        <f>IF('Data invoice'!K8=0,"",'Data invoice'!L8)</f>
        <v/>
      </c>
      <c r="D58" s="284" t="str">
        <f>IF('Data invoice'!L8=0,"",'Data invoice'!M8)</f>
        <v/>
      </c>
      <c r="E58" s="284" t="str">
        <f>IF('Data invoice'!M8=0,"",'Data invoice'!N8)</f>
        <v/>
      </c>
      <c r="F58" s="284" t="str">
        <f>IF('Data invoice'!N8=0,"",'Data invoice'!O8)</f>
        <v/>
      </c>
      <c r="G58" s="284" t="str">
        <f>IF('Data invoice'!O8=0,"",'Data invoice'!P8)</f>
        <v/>
      </c>
      <c r="H58" s="284" t="str">
        <f>IF('Data invoice'!P8=0,"",'Data invoice'!Q8)</f>
        <v/>
      </c>
      <c r="I58" s="350" t="str">
        <f>IF('Data invoice'!Q8=0,"",'Data invoice'!R8)</f>
        <v/>
      </c>
      <c r="J58" s="320" t="str">
        <f>IF('Data invoice'!R8=0,"",'Data invoice'!S8)</f>
        <v/>
      </c>
      <c r="K58" s="375" t="str">
        <f>IF('Data invoice'!S8=0,"",'Data invoice'!T8)</f>
        <v/>
      </c>
      <c r="L58" s="284"/>
      <c r="M58" s="284"/>
      <c r="N58" s="284"/>
      <c r="O58" s="284"/>
      <c r="P58" s="284"/>
      <c r="Q58" s="284"/>
      <c r="R58" s="284"/>
      <c r="S58" s="284"/>
      <c r="T58" s="284"/>
      <c r="U58" s="284"/>
      <c r="V58" s="284"/>
      <c r="W58" s="284"/>
      <c r="X58" s="284"/>
      <c r="Y58" s="284"/>
      <c r="Z58" s="284"/>
      <c r="AA58" s="284"/>
      <c r="AB58" s="293"/>
      <c r="AC58" s="293"/>
      <c r="AD58" s="293"/>
      <c r="AE58" s="293"/>
      <c r="AF58" s="293"/>
      <c r="AG58" s="293"/>
      <c r="AH58" s="293"/>
      <c r="AI58" s="293"/>
      <c r="AJ58" s="293"/>
      <c r="AK58" s="293"/>
      <c r="AL58" s="293"/>
    </row>
    <row r="59" spans="1:38" s="414" customFormat="1" ht="16.5" customHeight="1">
      <c r="A59" s="284"/>
      <c r="B59" s="284" t="str">
        <f>IF('Data invoice'!J9=0,"",'Data invoice'!K9)</f>
        <v/>
      </c>
      <c r="C59" s="284" t="str">
        <f>IF('Data invoice'!K9=0,"",'Data invoice'!L9)</f>
        <v/>
      </c>
      <c r="D59" s="284" t="str">
        <f>IF('Data invoice'!L9=0,"",'Data invoice'!M9)</f>
        <v/>
      </c>
      <c r="E59" s="284" t="str">
        <f>IF('Data invoice'!M9=0,"",'Data invoice'!N9)</f>
        <v/>
      </c>
      <c r="F59" s="284" t="str">
        <f>IF('Data invoice'!N9=0,"",'Data invoice'!O9)</f>
        <v/>
      </c>
      <c r="G59" s="284" t="str">
        <f>IF('Data invoice'!O9=0,"",'Data invoice'!P9)</f>
        <v/>
      </c>
      <c r="H59" s="284" t="str">
        <f>IF('Data invoice'!P9=0,"",'Data invoice'!Q9)</f>
        <v/>
      </c>
      <c r="I59" s="350" t="str">
        <f>IF('Data invoice'!Q9=0,"",'Data invoice'!R9)</f>
        <v/>
      </c>
      <c r="J59" s="320" t="str">
        <f>IF('Data invoice'!R9=0,"",'Data invoice'!S9)</f>
        <v/>
      </c>
      <c r="K59" s="375" t="str">
        <f>IF('Data invoice'!S9=0,"",'Data invoice'!T9)</f>
        <v/>
      </c>
      <c r="L59" s="284"/>
      <c r="M59" s="284"/>
      <c r="N59" s="284"/>
      <c r="O59" s="284"/>
      <c r="P59" s="284"/>
      <c r="Q59" s="284"/>
      <c r="R59" s="284"/>
      <c r="S59" s="284"/>
      <c r="T59" s="284"/>
      <c r="U59" s="284"/>
      <c r="V59" s="284"/>
      <c r="W59" s="284"/>
      <c r="X59" s="284"/>
      <c r="Y59" s="284"/>
      <c r="Z59" s="284"/>
      <c r="AA59" s="284"/>
      <c r="AB59" s="293"/>
      <c r="AC59" s="293"/>
      <c r="AD59" s="293"/>
      <c r="AE59" s="293"/>
      <c r="AF59" s="293"/>
      <c r="AG59" s="293"/>
      <c r="AH59" s="293"/>
      <c r="AI59" s="293"/>
      <c r="AJ59" s="293"/>
      <c r="AK59" s="293"/>
      <c r="AL59" s="293"/>
    </row>
    <row r="60" spans="1:38" s="414" customFormat="1" ht="16.5" customHeight="1">
      <c r="A60" s="284"/>
      <c r="B60" s="284" t="str">
        <f>IF('Data invoice'!J10=0,"",'Data invoice'!K10)</f>
        <v/>
      </c>
      <c r="C60" s="284" t="str">
        <f>IF('Data invoice'!K10=0,"",'Data invoice'!L10)</f>
        <v/>
      </c>
      <c r="D60" s="284" t="str">
        <f>IF('Data invoice'!L10=0,"",'Data invoice'!M10)</f>
        <v/>
      </c>
      <c r="E60" s="284" t="str">
        <f>IF('Data invoice'!M10=0,"",'Data invoice'!N10)</f>
        <v/>
      </c>
      <c r="F60" s="284" t="str">
        <f>IF('Data invoice'!N10=0,"",'Data invoice'!O10)</f>
        <v/>
      </c>
      <c r="G60" s="284" t="str">
        <f>IF('Data invoice'!O10=0,"",'Data invoice'!P10)</f>
        <v/>
      </c>
      <c r="H60" s="284" t="str">
        <f>IF('Data invoice'!P10=0,"",'Data invoice'!Q10)</f>
        <v/>
      </c>
      <c r="I60" s="350" t="str">
        <f>IF('Data invoice'!Q10=0,"",'Data invoice'!R10)</f>
        <v/>
      </c>
      <c r="J60" s="320" t="str">
        <f>IF('Data invoice'!R10=0,"",'Data invoice'!S10)</f>
        <v/>
      </c>
      <c r="K60" s="375" t="str">
        <f>IF('Data invoice'!S10=0,"",'Data invoice'!T10)</f>
        <v/>
      </c>
      <c r="L60" s="284"/>
      <c r="M60" s="284"/>
      <c r="N60" s="284"/>
      <c r="O60" s="284"/>
      <c r="P60" s="284"/>
      <c r="Q60" s="284"/>
      <c r="R60" s="284"/>
      <c r="S60" s="284"/>
      <c r="T60" s="284"/>
      <c r="U60" s="284"/>
      <c r="V60" s="284"/>
      <c r="W60" s="284"/>
      <c r="X60" s="284"/>
      <c r="Y60" s="284"/>
      <c r="Z60" s="284"/>
      <c r="AA60" s="284"/>
      <c r="AB60" s="293"/>
      <c r="AC60" s="293"/>
      <c r="AD60" s="293"/>
      <c r="AE60" s="293"/>
      <c r="AF60" s="293"/>
      <c r="AG60" s="293"/>
      <c r="AH60" s="293"/>
      <c r="AI60" s="293"/>
      <c r="AJ60" s="293"/>
      <c r="AK60" s="293"/>
      <c r="AL60" s="293"/>
    </row>
    <row r="61" spans="1:38" s="414" customFormat="1" ht="16.5" customHeight="1">
      <c r="A61" s="284"/>
      <c r="B61" s="284" t="str">
        <f>IF('Data invoice'!J11=0,"",'Data invoice'!K11)</f>
        <v/>
      </c>
      <c r="C61" s="284" t="str">
        <f>IF('Data invoice'!K11=0,"",'Data invoice'!L11)</f>
        <v/>
      </c>
      <c r="D61" s="284" t="str">
        <f>IF('Data invoice'!L11=0,"",'Data invoice'!M11)</f>
        <v/>
      </c>
      <c r="E61" s="284" t="str">
        <f>IF('Data invoice'!M11=0,"",'Data invoice'!N11)</f>
        <v/>
      </c>
      <c r="F61" s="284" t="str">
        <f>IF('Data invoice'!N11=0,"",'Data invoice'!O11)</f>
        <v/>
      </c>
      <c r="G61" s="284" t="str">
        <f>IF('Data invoice'!O11=0,"",'Data invoice'!P11)</f>
        <v/>
      </c>
      <c r="H61" s="284" t="str">
        <f>IF('Data invoice'!P11=0,"",'Data invoice'!Q11)</f>
        <v/>
      </c>
      <c r="I61" s="350" t="str">
        <f>IF('Data invoice'!Q11=0,"",'Data invoice'!R11)</f>
        <v/>
      </c>
      <c r="J61" s="320" t="str">
        <f>IF('Data invoice'!R11=0,"",'Data invoice'!S11)</f>
        <v/>
      </c>
      <c r="K61" s="375" t="str">
        <f>IF('Data invoice'!S11=0,"",'Data invoice'!T11)</f>
        <v/>
      </c>
      <c r="L61" s="284"/>
      <c r="M61" s="284"/>
      <c r="N61" s="284"/>
      <c r="O61" s="284"/>
      <c r="P61" s="284"/>
      <c r="Q61" s="284"/>
      <c r="R61" s="284"/>
      <c r="S61" s="284"/>
      <c r="T61" s="284"/>
      <c r="U61" s="284"/>
      <c r="V61" s="284"/>
      <c r="W61" s="284"/>
      <c r="X61" s="284"/>
      <c r="Y61" s="284"/>
      <c r="Z61" s="284"/>
      <c r="AA61" s="284"/>
      <c r="AB61" s="293"/>
      <c r="AC61" s="293"/>
      <c r="AD61" s="293"/>
      <c r="AE61" s="293"/>
      <c r="AF61" s="293"/>
      <c r="AG61" s="293"/>
      <c r="AH61" s="293"/>
      <c r="AI61" s="293"/>
      <c r="AJ61" s="293"/>
      <c r="AK61" s="293"/>
      <c r="AL61" s="293"/>
    </row>
    <row r="62" spans="1:38" s="414" customFormat="1" ht="16.5" customHeight="1">
      <c r="A62" s="284"/>
      <c r="B62" s="284" t="str">
        <f>IF('Data invoice'!J12=0,"",'Data invoice'!K12)</f>
        <v/>
      </c>
      <c r="C62" s="284" t="str">
        <f>IF('Data invoice'!K12=0,"",'Data invoice'!L12)</f>
        <v/>
      </c>
      <c r="D62" s="284" t="str">
        <f>IF('Data invoice'!L12=0,"",'Data invoice'!M12)</f>
        <v/>
      </c>
      <c r="E62" s="284" t="str">
        <f>IF('Data invoice'!M12=0,"",'Data invoice'!N12)</f>
        <v/>
      </c>
      <c r="F62" s="284" t="str">
        <f>IF('Data invoice'!N12=0,"",'Data invoice'!O12)</f>
        <v/>
      </c>
      <c r="G62" s="284" t="str">
        <f>IF('Data invoice'!O12=0,"",'Data invoice'!P12)</f>
        <v/>
      </c>
      <c r="H62" s="284" t="str">
        <f>IF('Data invoice'!P12=0,"",'Data invoice'!Q12)</f>
        <v/>
      </c>
      <c r="I62" s="350" t="str">
        <f>IF('Data invoice'!Q12=0,"",'Data invoice'!R12)</f>
        <v/>
      </c>
      <c r="J62" s="320" t="str">
        <f>IF('Data invoice'!R12=0,"",'Data invoice'!S12)</f>
        <v/>
      </c>
      <c r="K62" s="375" t="str">
        <f>IF('Data invoice'!S12=0,"",'Data invoice'!T12)</f>
        <v/>
      </c>
      <c r="L62" s="284"/>
      <c r="M62" s="284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93"/>
      <c r="AC62" s="293"/>
      <c r="AD62" s="293"/>
      <c r="AE62" s="293"/>
      <c r="AF62" s="293"/>
      <c r="AG62" s="293"/>
      <c r="AH62" s="293"/>
      <c r="AI62" s="293"/>
      <c r="AJ62" s="293"/>
      <c r="AK62" s="293"/>
      <c r="AL62" s="293"/>
    </row>
    <row r="63" spans="1:38" s="414" customFormat="1" ht="16.5" customHeight="1">
      <c r="A63" s="284"/>
      <c r="B63" s="284" t="str">
        <f>IF('Data invoice'!J13=0,"",'Data invoice'!K13)</f>
        <v/>
      </c>
      <c r="C63" s="284" t="str">
        <f>IF('Data invoice'!K13=0,"",'Data invoice'!L13)</f>
        <v/>
      </c>
      <c r="D63" s="284" t="str">
        <f>IF('Data invoice'!L13=0,"",'Data invoice'!M13)</f>
        <v/>
      </c>
      <c r="E63" s="284" t="str">
        <f>IF('Data invoice'!M13=0,"",'Data invoice'!N13)</f>
        <v/>
      </c>
      <c r="F63" s="284" t="str">
        <f>IF('Data invoice'!N13=0,"",'Data invoice'!O13)</f>
        <v/>
      </c>
      <c r="G63" s="284" t="str">
        <f>IF('Data invoice'!O13=0,"",'Data invoice'!P13)</f>
        <v/>
      </c>
      <c r="H63" s="284" t="str">
        <f>IF('Data invoice'!P13=0,"",'Data invoice'!Q13)</f>
        <v/>
      </c>
      <c r="I63" s="350" t="str">
        <f>IF('Data invoice'!Q13=0,"",'Data invoice'!R13)</f>
        <v/>
      </c>
      <c r="J63" s="320" t="str">
        <f>IF('Data invoice'!R13=0,"",'Data invoice'!S13)</f>
        <v/>
      </c>
      <c r="K63" s="375" t="str">
        <f>IF('Data invoice'!S13=0,"",'Data invoice'!T13)</f>
        <v/>
      </c>
      <c r="L63" s="284"/>
      <c r="M63" s="284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93"/>
      <c r="AC63" s="293"/>
      <c r="AD63" s="293"/>
      <c r="AE63" s="293"/>
      <c r="AF63" s="293"/>
      <c r="AG63" s="293"/>
      <c r="AH63" s="293"/>
      <c r="AI63" s="293"/>
      <c r="AJ63" s="293"/>
      <c r="AK63" s="293"/>
      <c r="AL63" s="293"/>
    </row>
    <row r="64" spans="1:38" s="414" customFormat="1" ht="16.5" customHeight="1">
      <c r="A64" s="284"/>
      <c r="B64" s="284" t="str">
        <f>IF('Data invoice'!J14=0,"",'Data invoice'!K14)</f>
        <v/>
      </c>
      <c r="C64" s="284" t="str">
        <f>IF('Data invoice'!K14=0,"",'Data invoice'!L14)</f>
        <v/>
      </c>
      <c r="D64" s="284" t="str">
        <f>IF('Data invoice'!L14=0,"",'Data invoice'!M14)</f>
        <v/>
      </c>
      <c r="E64" s="284" t="str">
        <f>IF('Data invoice'!M14=0,"",'Data invoice'!N14)</f>
        <v/>
      </c>
      <c r="F64" s="284" t="str">
        <f>IF('Data invoice'!N14=0,"",'Data invoice'!O14)</f>
        <v/>
      </c>
      <c r="G64" s="284" t="str">
        <f>IF('Data invoice'!O14=0,"",'Data invoice'!P14)</f>
        <v/>
      </c>
      <c r="H64" s="284" t="str">
        <f>IF('Data invoice'!P14=0,"",'Data invoice'!Q14)</f>
        <v/>
      </c>
      <c r="I64" s="350" t="str">
        <f>IF('Data invoice'!Q14=0,"",'Data invoice'!R14)</f>
        <v/>
      </c>
      <c r="J64" s="320" t="str">
        <f>IF('Data invoice'!R14=0,"",'Data invoice'!S14)</f>
        <v/>
      </c>
      <c r="K64" s="375" t="str">
        <f>IF('Data invoice'!S14=0,"",'Data invoice'!T14)</f>
        <v/>
      </c>
      <c r="L64" s="284"/>
      <c r="M64" s="284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93"/>
      <c r="AC64" s="293"/>
      <c r="AD64" s="293"/>
      <c r="AE64" s="293"/>
      <c r="AF64" s="293"/>
      <c r="AG64" s="293"/>
      <c r="AH64" s="293"/>
      <c r="AI64" s="293"/>
      <c r="AJ64" s="293"/>
      <c r="AK64" s="293"/>
      <c r="AL64" s="293"/>
    </row>
    <row r="65" spans="1:38" s="414" customFormat="1" ht="16.5" customHeight="1">
      <c r="A65" s="284"/>
      <c r="B65" s="284" t="str">
        <f>IF('Data invoice'!J15=0,"",'Data invoice'!K15)</f>
        <v/>
      </c>
      <c r="C65" s="284" t="str">
        <f>IF('Data invoice'!K15=0,"",'Data invoice'!L15)</f>
        <v/>
      </c>
      <c r="D65" s="284" t="str">
        <f>IF('Data invoice'!L15=0,"",'Data invoice'!M15)</f>
        <v/>
      </c>
      <c r="E65" s="284" t="str">
        <f>IF('Data invoice'!M15=0,"",'Data invoice'!N15)</f>
        <v/>
      </c>
      <c r="F65" s="284" t="str">
        <f>IF('Data invoice'!N15=0,"",'Data invoice'!O15)</f>
        <v/>
      </c>
      <c r="G65" s="284" t="str">
        <f>IF('Data invoice'!O15=0,"",'Data invoice'!P15)</f>
        <v/>
      </c>
      <c r="H65" s="284" t="str">
        <f>IF('Data invoice'!P15=0,"",'Data invoice'!Q15)</f>
        <v/>
      </c>
      <c r="I65" s="350" t="str">
        <f>IF('Data invoice'!Q15=0,"",'Data invoice'!R15)</f>
        <v/>
      </c>
      <c r="J65" s="320" t="str">
        <f>IF('Data invoice'!R15=0,"",'Data invoice'!S15)</f>
        <v/>
      </c>
      <c r="K65" s="375" t="str">
        <f>IF('Data invoice'!S15=0,"",'Data invoice'!T15)</f>
        <v/>
      </c>
      <c r="L65" s="284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93"/>
      <c r="AC65" s="293"/>
      <c r="AD65" s="293"/>
      <c r="AE65" s="293"/>
      <c r="AF65" s="293"/>
      <c r="AG65" s="293"/>
      <c r="AH65" s="293"/>
      <c r="AI65" s="293"/>
      <c r="AJ65" s="293"/>
      <c r="AK65" s="293"/>
      <c r="AL65" s="293"/>
    </row>
    <row r="66" spans="1:38" s="414" customFormat="1" ht="16.5" customHeight="1">
      <c r="A66" s="284"/>
      <c r="B66" s="284" t="str">
        <f>IF('Data invoice'!J16=0,"",'Data invoice'!K16)</f>
        <v/>
      </c>
      <c r="C66" s="284" t="str">
        <f>IF('Data invoice'!K16=0,"",'Data invoice'!L16)</f>
        <v/>
      </c>
      <c r="D66" s="284" t="str">
        <f>IF('Data invoice'!L16=0,"",'Data invoice'!M16)</f>
        <v/>
      </c>
      <c r="E66" s="284" t="str">
        <f>IF('Data invoice'!M16=0,"",'Data invoice'!N16)</f>
        <v/>
      </c>
      <c r="F66" s="284" t="str">
        <f>IF('Data invoice'!N16=0,"",'Data invoice'!O16)</f>
        <v/>
      </c>
      <c r="G66" s="284" t="str">
        <f>IF('Data invoice'!O16=0,"",'Data invoice'!P16)</f>
        <v/>
      </c>
      <c r="H66" s="284" t="str">
        <f>IF('Data invoice'!P16=0,"",'Data invoice'!Q16)</f>
        <v/>
      </c>
      <c r="I66" s="350" t="str">
        <f>IF('Data invoice'!Q16=0,"",'Data invoice'!R16)</f>
        <v/>
      </c>
      <c r="J66" s="320" t="str">
        <f>IF('Data invoice'!R16=0,"",'Data invoice'!S16)</f>
        <v/>
      </c>
      <c r="K66" s="375" t="str">
        <f>IF('Data invoice'!S16=0,"",'Data invoice'!T16)</f>
        <v/>
      </c>
      <c r="L66" s="284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93"/>
      <c r="AC66" s="293"/>
      <c r="AD66" s="293"/>
      <c r="AE66" s="293"/>
      <c r="AF66" s="293"/>
      <c r="AG66" s="293"/>
      <c r="AH66" s="293"/>
      <c r="AI66" s="293"/>
      <c r="AJ66" s="293"/>
      <c r="AK66" s="293"/>
      <c r="AL66" s="293"/>
    </row>
    <row r="67" spans="1:38" s="414" customFormat="1" ht="16.5" customHeight="1">
      <c r="A67" s="284"/>
      <c r="B67" s="284" t="str">
        <f>IF('Data invoice'!J17=0,"",'Data invoice'!K17)</f>
        <v/>
      </c>
      <c r="C67" s="284" t="str">
        <f>IF('Data invoice'!K17=0,"",'Data invoice'!L17)</f>
        <v/>
      </c>
      <c r="D67" s="284" t="str">
        <f>IF('Data invoice'!L17=0,"",'Data invoice'!M17)</f>
        <v/>
      </c>
      <c r="E67" s="284" t="str">
        <f>IF('Data invoice'!M17=0,"",'Data invoice'!N17)</f>
        <v/>
      </c>
      <c r="F67" s="284" t="str">
        <f>IF('Data invoice'!N17=0,"",'Data invoice'!O17)</f>
        <v/>
      </c>
      <c r="G67" s="284" t="str">
        <f>IF('Data invoice'!O17=0,"",'Data invoice'!P17)</f>
        <v/>
      </c>
      <c r="H67" s="284" t="str">
        <f>IF('Data invoice'!P17=0,"",'Data invoice'!Q17)</f>
        <v/>
      </c>
      <c r="I67" s="350" t="str">
        <f>IF('Data invoice'!Q17=0,"",'Data invoice'!R17)</f>
        <v/>
      </c>
      <c r="J67" s="320" t="str">
        <f>IF('Data invoice'!R17=0,"",'Data invoice'!S17)</f>
        <v/>
      </c>
      <c r="K67" s="375" t="str">
        <f>IF('Data invoice'!S17=0,"",'Data invoice'!T17)</f>
        <v/>
      </c>
      <c r="L67" s="284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93"/>
      <c r="AC67" s="293"/>
      <c r="AD67" s="293"/>
      <c r="AE67" s="293"/>
      <c r="AF67" s="293"/>
      <c r="AG67" s="293"/>
      <c r="AH67" s="293"/>
      <c r="AI67" s="293"/>
      <c r="AJ67" s="293"/>
      <c r="AK67" s="293"/>
      <c r="AL67" s="293"/>
    </row>
    <row r="68" spans="1:38" s="414" customFormat="1" ht="16.5" customHeight="1">
      <c r="A68" s="284"/>
      <c r="B68" s="284" t="str">
        <f>IF('Data invoice'!J18=0,"",'Data invoice'!K18)</f>
        <v/>
      </c>
      <c r="C68" s="284" t="str">
        <f>IF('Data invoice'!K18=0,"",'Data invoice'!L18)</f>
        <v/>
      </c>
      <c r="D68" s="284" t="str">
        <f>IF('Data invoice'!L18=0,"",'Data invoice'!M18)</f>
        <v/>
      </c>
      <c r="E68" s="284" t="str">
        <f>IF('Data invoice'!M18=0,"",'Data invoice'!N18)</f>
        <v/>
      </c>
      <c r="F68" s="284" t="str">
        <f>IF('Data invoice'!N18=0,"",'Data invoice'!O18)</f>
        <v/>
      </c>
      <c r="G68" s="284" t="str">
        <f>IF('Data invoice'!O18=0,"",'Data invoice'!P18)</f>
        <v/>
      </c>
      <c r="H68" s="284" t="str">
        <f>IF('Data invoice'!P18=0,"",'Data invoice'!Q18)</f>
        <v/>
      </c>
      <c r="I68" s="350" t="str">
        <f>IF('Data invoice'!Q18=0,"",'Data invoice'!R18)</f>
        <v/>
      </c>
      <c r="J68" s="320" t="str">
        <f>IF('Data invoice'!R18=0,"",'Data invoice'!S18)</f>
        <v/>
      </c>
      <c r="K68" s="375" t="str">
        <f>IF('Data invoice'!S18=0,"",'Data invoice'!T18)</f>
        <v/>
      </c>
      <c r="L68" s="284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93"/>
      <c r="AC68" s="293"/>
      <c r="AD68" s="293"/>
      <c r="AE68" s="293"/>
      <c r="AF68" s="293"/>
      <c r="AG68" s="293"/>
      <c r="AH68" s="293"/>
      <c r="AI68" s="293"/>
      <c r="AJ68" s="293"/>
      <c r="AK68" s="293"/>
      <c r="AL68" s="293"/>
    </row>
    <row r="69" spans="1:38" s="414" customFormat="1" ht="16.5" customHeight="1">
      <c r="A69" s="284"/>
      <c r="B69" s="284" t="str">
        <f>IF('Data invoice'!J19=0,"",'Data invoice'!K19)</f>
        <v/>
      </c>
      <c r="C69" s="284" t="str">
        <f>IF('Data invoice'!K19=0,"",'Data invoice'!L19)</f>
        <v/>
      </c>
      <c r="D69" s="284" t="str">
        <f>IF('Data invoice'!L19=0,"",'Data invoice'!M19)</f>
        <v/>
      </c>
      <c r="E69" s="284" t="str">
        <f>IF('Data invoice'!M19=0,"",'Data invoice'!N19)</f>
        <v/>
      </c>
      <c r="F69" s="284" t="str">
        <f>IF('Data invoice'!N19=0,"",'Data invoice'!O19)</f>
        <v/>
      </c>
      <c r="G69" s="284" t="str">
        <f>IF('Data invoice'!O19=0,"",'Data invoice'!P19)</f>
        <v/>
      </c>
      <c r="H69" s="284" t="str">
        <f>IF('Data invoice'!P19=0,"",'Data invoice'!Q19)</f>
        <v/>
      </c>
      <c r="I69" s="350" t="str">
        <f>IF('Data invoice'!Q19=0,"",'Data invoice'!R19)</f>
        <v/>
      </c>
      <c r="J69" s="320" t="str">
        <f>IF('Data invoice'!R19=0,"",'Data invoice'!S19)</f>
        <v/>
      </c>
      <c r="K69" s="375" t="str">
        <f>IF('Data invoice'!S19=0,"",'Data invoice'!T19)</f>
        <v/>
      </c>
      <c r="L69" s="284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93"/>
      <c r="AC69" s="293"/>
      <c r="AD69" s="293"/>
      <c r="AE69" s="293"/>
      <c r="AF69" s="293"/>
      <c r="AG69" s="293"/>
      <c r="AH69" s="293"/>
      <c r="AI69" s="293"/>
      <c r="AJ69" s="293"/>
      <c r="AK69" s="293"/>
      <c r="AL69" s="293"/>
    </row>
    <row r="70" spans="1:38" s="414" customFormat="1" ht="16.5" customHeight="1">
      <c r="A70" s="284"/>
      <c r="B70" s="284" t="str">
        <f>IF('Data invoice'!J20=0,"",'Data invoice'!K20)</f>
        <v/>
      </c>
      <c r="C70" s="284" t="str">
        <f>IF('Data invoice'!K20=0,"",'Data invoice'!L20)</f>
        <v/>
      </c>
      <c r="D70" s="284" t="str">
        <f>IF('Data invoice'!L20=0,"",'Data invoice'!M20)</f>
        <v/>
      </c>
      <c r="E70" s="284" t="str">
        <f>IF('Data invoice'!M20=0,"",'Data invoice'!N20)</f>
        <v/>
      </c>
      <c r="F70" s="284" t="str">
        <f>IF('Data invoice'!N20=0,"",'Data invoice'!O20)</f>
        <v/>
      </c>
      <c r="G70" s="284" t="str">
        <f>IF('Data invoice'!O20=0,"",'Data invoice'!P20)</f>
        <v/>
      </c>
      <c r="H70" s="284" t="str">
        <f>IF('Data invoice'!P20=0,"",'Data invoice'!Q20)</f>
        <v/>
      </c>
      <c r="I70" s="350" t="str">
        <f>IF('Data invoice'!Q20=0,"",'Data invoice'!R20)</f>
        <v/>
      </c>
      <c r="J70" s="320" t="str">
        <f>IF('Data invoice'!R20=0,"",'Data invoice'!S20)</f>
        <v/>
      </c>
      <c r="K70" s="375" t="str">
        <f>IF('Data invoice'!S20=0,"",'Data invoice'!T20)</f>
        <v/>
      </c>
      <c r="L70" s="284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93"/>
      <c r="AC70" s="293"/>
      <c r="AD70" s="293"/>
      <c r="AE70" s="293"/>
      <c r="AF70" s="293"/>
      <c r="AG70" s="293"/>
      <c r="AH70" s="293"/>
      <c r="AI70" s="293"/>
      <c r="AJ70" s="293"/>
      <c r="AK70" s="293"/>
      <c r="AL70" s="293"/>
    </row>
    <row r="71" spans="1:38" s="414" customFormat="1" ht="16.5" customHeight="1">
      <c r="A71" s="284"/>
      <c r="B71" s="284" t="str">
        <f>IF('Data invoice'!J21=0,"",'Data invoice'!K21)</f>
        <v/>
      </c>
      <c r="C71" s="284" t="str">
        <f>IF('Data invoice'!K21=0,"",'Data invoice'!L21)</f>
        <v/>
      </c>
      <c r="D71" s="284" t="str">
        <f>IF('Data invoice'!L21=0,"",'Data invoice'!M21)</f>
        <v/>
      </c>
      <c r="E71" s="284" t="str">
        <f>IF('Data invoice'!M21=0,"",'Data invoice'!N21)</f>
        <v/>
      </c>
      <c r="F71" s="284" t="str">
        <f>IF('Data invoice'!N21=0,"",'Data invoice'!O21)</f>
        <v/>
      </c>
      <c r="G71" s="284" t="str">
        <f>IF('Data invoice'!O21=0,"",'Data invoice'!P21)</f>
        <v/>
      </c>
      <c r="H71" s="284" t="str">
        <f>IF('Data invoice'!P21=0,"",'Data invoice'!Q21)</f>
        <v/>
      </c>
      <c r="I71" s="350" t="str">
        <f>IF('Data invoice'!Q21=0,"",'Data invoice'!R21)</f>
        <v/>
      </c>
      <c r="J71" s="320" t="str">
        <f>IF('Data invoice'!R21=0,"",'Data invoice'!S21)</f>
        <v/>
      </c>
      <c r="K71" s="375" t="str">
        <f>IF('Data invoice'!S21=0,"",'Data invoice'!T21)</f>
        <v/>
      </c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93"/>
      <c r="AC71" s="293"/>
      <c r="AD71" s="293"/>
      <c r="AE71" s="293"/>
      <c r="AF71" s="293"/>
      <c r="AG71" s="293"/>
      <c r="AH71" s="293"/>
      <c r="AI71" s="293"/>
      <c r="AJ71" s="293"/>
      <c r="AK71" s="293"/>
      <c r="AL71" s="293"/>
    </row>
    <row r="72" spans="1:38" s="414" customFormat="1" ht="16.5" customHeight="1">
      <c r="A72" s="284"/>
      <c r="B72" s="284" t="str">
        <f>IF('Data invoice'!J22=0,"",'Data invoice'!K22)</f>
        <v/>
      </c>
      <c r="C72" s="284" t="str">
        <f>IF('Data invoice'!K22=0,"",'Data invoice'!L22)</f>
        <v/>
      </c>
      <c r="D72" s="284" t="str">
        <f>IF('Data invoice'!L22=0,"",'Data invoice'!M22)</f>
        <v/>
      </c>
      <c r="E72" s="284" t="str">
        <f>IF('Data invoice'!M22=0,"",'Data invoice'!N22)</f>
        <v/>
      </c>
      <c r="F72" s="284" t="str">
        <f>IF('Data invoice'!N22=0,"",'Data invoice'!O22)</f>
        <v/>
      </c>
      <c r="G72" s="284" t="str">
        <f>IF('Data invoice'!O22=0,"",'Data invoice'!P22)</f>
        <v/>
      </c>
      <c r="H72" s="284" t="str">
        <f>IF('Data invoice'!P22=0,"",'Data invoice'!Q22)</f>
        <v/>
      </c>
      <c r="I72" s="350" t="str">
        <f>IF('Data invoice'!Q22=0,"",'Data invoice'!R22)</f>
        <v/>
      </c>
      <c r="J72" s="320" t="str">
        <f>IF('Data invoice'!R22=0,"",'Data invoice'!S22)</f>
        <v/>
      </c>
      <c r="K72" s="375" t="str">
        <f>IF('Data invoice'!S22=0,"",'Data invoice'!T22)</f>
        <v/>
      </c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93"/>
      <c r="AC72" s="293"/>
      <c r="AD72" s="293"/>
      <c r="AE72" s="293"/>
      <c r="AF72" s="293"/>
      <c r="AG72" s="293"/>
      <c r="AH72" s="293"/>
      <c r="AI72" s="293"/>
      <c r="AJ72" s="293"/>
      <c r="AK72" s="293"/>
      <c r="AL72" s="293"/>
    </row>
    <row r="73" spans="1:38" s="414" customFormat="1" ht="16.5" customHeight="1">
      <c r="A73" s="284"/>
      <c r="B73" s="284" t="str">
        <f>IF('Data invoice'!J23=0,"",'Data invoice'!K23)</f>
        <v/>
      </c>
      <c r="C73" s="284" t="str">
        <f>IF('Data invoice'!K23=0,"",'Data invoice'!L23)</f>
        <v/>
      </c>
      <c r="D73" s="284" t="str">
        <f>IF('Data invoice'!L23=0,"",'Data invoice'!M23)</f>
        <v/>
      </c>
      <c r="E73" s="284" t="str">
        <f>IF('Data invoice'!M23=0,"",'Data invoice'!N23)</f>
        <v/>
      </c>
      <c r="F73" s="284" t="str">
        <f>IF('Data invoice'!N23=0,"",'Data invoice'!O23)</f>
        <v/>
      </c>
      <c r="G73" s="284" t="str">
        <f>IF('Data invoice'!O23=0,"",'Data invoice'!P23)</f>
        <v/>
      </c>
      <c r="H73" s="284" t="str">
        <f>IF('Data invoice'!P23=0,"",'Data invoice'!Q23)</f>
        <v/>
      </c>
      <c r="I73" s="350" t="str">
        <f>IF('Data invoice'!Q23=0,"",'Data invoice'!R23)</f>
        <v/>
      </c>
      <c r="J73" s="320" t="str">
        <f>IF('Data invoice'!R23=0,"",'Data invoice'!S23)</f>
        <v/>
      </c>
      <c r="K73" s="375" t="str">
        <f>IF('Data invoice'!S23=0,"",'Data invoice'!T23)</f>
        <v/>
      </c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93"/>
      <c r="AC73" s="293"/>
      <c r="AD73" s="293"/>
      <c r="AE73" s="293"/>
      <c r="AF73" s="293"/>
      <c r="AG73" s="293"/>
      <c r="AH73" s="293"/>
      <c r="AI73" s="293"/>
      <c r="AJ73" s="293"/>
      <c r="AK73" s="293"/>
      <c r="AL73" s="293"/>
    </row>
    <row r="74" spans="1:38" s="414" customFormat="1" ht="16.5" customHeight="1">
      <c r="A74" s="284"/>
      <c r="B74" s="284" t="str">
        <f>IF('Data invoice'!J24=0,"",'Data invoice'!K24)</f>
        <v/>
      </c>
      <c r="C74" s="284" t="str">
        <f>IF('Data invoice'!K24=0,"",'Data invoice'!L24)</f>
        <v/>
      </c>
      <c r="D74" s="284" t="str">
        <f>IF('Data invoice'!L24=0,"",'Data invoice'!M24)</f>
        <v/>
      </c>
      <c r="E74" s="284" t="str">
        <f>IF('Data invoice'!M24=0,"",'Data invoice'!N24)</f>
        <v/>
      </c>
      <c r="F74" s="284" t="str">
        <f>IF('Data invoice'!N24=0,"",'Data invoice'!O24)</f>
        <v/>
      </c>
      <c r="G74" s="284" t="str">
        <f>IF('Data invoice'!O24=0,"",'Data invoice'!P24)</f>
        <v/>
      </c>
      <c r="H74" s="284" t="str">
        <f>IF('Data invoice'!P24=0,"",'Data invoice'!Q24)</f>
        <v/>
      </c>
      <c r="I74" s="350" t="str">
        <f>IF('Data invoice'!Q24=0,"",'Data invoice'!R24)</f>
        <v/>
      </c>
      <c r="J74" s="320" t="str">
        <f>IF('Data invoice'!R24=0,"",'Data invoice'!S24)</f>
        <v/>
      </c>
      <c r="K74" s="375" t="str">
        <f>IF('Data invoice'!S24=0,"",'Data invoice'!T24)</f>
        <v/>
      </c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93"/>
      <c r="AC74" s="293"/>
      <c r="AD74" s="293"/>
      <c r="AE74" s="293"/>
      <c r="AF74" s="293"/>
      <c r="AG74" s="293"/>
      <c r="AH74" s="293"/>
      <c r="AI74" s="293"/>
      <c r="AJ74" s="293"/>
      <c r="AK74" s="293"/>
      <c r="AL74" s="293"/>
    </row>
    <row r="75" spans="1:38" s="414" customFormat="1" ht="16.5" customHeight="1">
      <c r="A75" s="284"/>
      <c r="B75" s="284" t="str">
        <f>IF('Data invoice'!J25=0,"",'Data invoice'!K25)</f>
        <v/>
      </c>
      <c r="C75" s="284" t="str">
        <f>IF('Data invoice'!K25=0,"",'Data invoice'!L25)</f>
        <v/>
      </c>
      <c r="D75" s="284" t="str">
        <f>IF('Data invoice'!L25=0,"",'Data invoice'!M25)</f>
        <v/>
      </c>
      <c r="E75" s="284" t="str">
        <f>IF('Data invoice'!M25=0,"",'Data invoice'!N25)</f>
        <v/>
      </c>
      <c r="F75" s="284" t="str">
        <f>IF('Data invoice'!N25=0,"",'Data invoice'!O25)</f>
        <v/>
      </c>
      <c r="G75" s="284" t="str">
        <f>IF('Data invoice'!O25=0,"",'Data invoice'!P25)</f>
        <v/>
      </c>
      <c r="H75" s="284" t="str">
        <f>IF('Data invoice'!P25=0,"",'Data invoice'!Q25)</f>
        <v/>
      </c>
      <c r="I75" s="350" t="str">
        <f>IF('Data invoice'!Q25=0,"",'Data invoice'!R25)</f>
        <v/>
      </c>
      <c r="J75" s="320" t="str">
        <f>IF('Data invoice'!R25=0,"",'Data invoice'!S25)</f>
        <v/>
      </c>
      <c r="K75" s="375" t="str">
        <f>IF('Data invoice'!S25=0,"",'Data invoice'!T25)</f>
        <v/>
      </c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93"/>
      <c r="AC75" s="293"/>
      <c r="AD75" s="293"/>
      <c r="AE75" s="293"/>
      <c r="AF75" s="293"/>
      <c r="AG75" s="293"/>
      <c r="AH75" s="293"/>
      <c r="AI75" s="293"/>
      <c r="AJ75" s="293"/>
      <c r="AK75" s="293"/>
      <c r="AL75" s="293"/>
    </row>
    <row r="76" spans="1:38" s="414" customFormat="1" ht="16.5" customHeight="1">
      <c r="A76" s="284"/>
      <c r="B76" s="284" t="str">
        <f>IF('Data invoice'!J26=0,"",'Data invoice'!K26)</f>
        <v/>
      </c>
      <c r="C76" s="284" t="str">
        <f>IF('Data invoice'!K26=0,"",'Data invoice'!L26)</f>
        <v/>
      </c>
      <c r="D76" s="284" t="str">
        <f>IF('Data invoice'!L26=0,"",'Data invoice'!M26)</f>
        <v/>
      </c>
      <c r="E76" s="284" t="str">
        <f>IF('Data invoice'!M26=0,"",'Data invoice'!N26)</f>
        <v/>
      </c>
      <c r="F76" s="284" t="str">
        <f>IF('Data invoice'!N26=0,"",'Data invoice'!O26)</f>
        <v/>
      </c>
      <c r="G76" s="284" t="str">
        <f>IF('Data invoice'!O26=0,"",'Data invoice'!P26)</f>
        <v/>
      </c>
      <c r="H76" s="284" t="str">
        <f>IF('Data invoice'!P26=0,"",'Data invoice'!Q26)</f>
        <v/>
      </c>
      <c r="I76" s="350" t="str">
        <f>IF('Data invoice'!Q26=0,"",'Data invoice'!R26)</f>
        <v/>
      </c>
      <c r="J76" s="320" t="str">
        <f>IF('Data invoice'!R26=0,"",'Data invoice'!S26)</f>
        <v/>
      </c>
      <c r="K76" s="375" t="str">
        <f>IF('Data invoice'!S26=0,"",'Data invoice'!T26)</f>
        <v/>
      </c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93"/>
      <c r="AC76" s="293"/>
      <c r="AD76" s="293"/>
      <c r="AE76" s="293"/>
      <c r="AF76" s="293"/>
      <c r="AG76" s="293"/>
      <c r="AH76" s="293"/>
      <c r="AI76" s="293"/>
      <c r="AJ76" s="293"/>
      <c r="AK76" s="293"/>
      <c r="AL76" s="293"/>
    </row>
    <row r="77" spans="1:38" s="414" customFormat="1" ht="16.5" customHeight="1">
      <c r="A77" s="284"/>
      <c r="B77" s="284" t="str">
        <f>IF('Data invoice'!J27=0,"",'Data invoice'!K27)</f>
        <v/>
      </c>
      <c r="C77" s="284" t="str">
        <f>IF('Data invoice'!K27=0,"",'Data invoice'!L27)</f>
        <v/>
      </c>
      <c r="D77" s="284" t="str">
        <f>IF('Data invoice'!L27=0,"",'Data invoice'!M27)</f>
        <v/>
      </c>
      <c r="E77" s="284" t="str">
        <f>IF('Data invoice'!M27=0,"",'Data invoice'!N27)</f>
        <v/>
      </c>
      <c r="F77" s="284" t="str">
        <f>IF('Data invoice'!N27=0,"",'Data invoice'!O27)</f>
        <v/>
      </c>
      <c r="G77" s="284" t="str">
        <f>IF('Data invoice'!O27=0,"",'Data invoice'!P27)</f>
        <v/>
      </c>
      <c r="H77" s="284" t="str">
        <f>IF('Data invoice'!P27=0,"",'Data invoice'!Q27)</f>
        <v/>
      </c>
      <c r="I77" s="350" t="str">
        <f>IF('Data invoice'!Q27=0,"",'Data invoice'!R27)</f>
        <v/>
      </c>
      <c r="J77" s="320" t="str">
        <f>IF('Data invoice'!R27=0,"",'Data invoice'!S27)</f>
        <v/>
      </c>
      <c r="K77" s="375" t="str">
        <f>IF('Data invoice'!S27=0,"",'Data invoice'!T27)</f>
        <v/>
      </c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93"/>
      <c r="AC77" s="293"/>
      <c r="AD77" s="293"/>
      <c r="AE77" s="293"/>
      <c r="AF77" s="293"/>
      <c r="AG77" s="293"/>
      <c r="AH77" s="293"/>
      <c r="AI77" s="293"/>
      <c r="AJ77" s="293"/>
      <c r="AK77" s="293"/>
      <c r="AL77" s="293"/>
    </row>
    <row r="78" spans="1:38" s="414" customFormat="1" ht="16.5" customHeight="1">
      <c r="A78" s="284"/>
      <c r="B78" s="284" t="str">
        <f>IF('Data invoice'!J28=0,"",'Data invoice'!K28)</f>
        <v/>
      </c>
      <c r="C78" s="284" t="str">
        <f>IF('Data invoice'!K28=0,"",'Data invoice'!L28)</f>
        <v/>
      </c>
      <c r="D78" s="284" t="str">
        <f>IF('Data invoice'!L28=0,"",'Data invoice'!M28)</f>
        <v/>
      </c>
      <c r="E78" s="284" t="str">
        <f>IF('Data invoice'!M28=0,"",'Data invoice'!N28)</f>
        <v/>
      </c>
      <c r="F78" s="284" t="str">
        <f>IF('Data invoice'!N28=0,"",'Data invoice'!O28)</f>
        <v/>
      </c>
      <c r="G78" s="284" t="str">
        <f>IF('Data invoice'!O28=0,"",'Data invoice'!P28)</f>
        <v/>
      </c>
      <c r="H78" s="284" t="str">
        <f>IF('Data invoice'!P28=0,"",'Data invoice'!Q28)</f>
        <v/>
      </c>
      <c r="I78" s="350" t="str">
        <f>IF('Data invoice'!Q28=0,"",'Data invoice'!R28)</f>
        <v/>
      </c>
      <c r="J78" s="320" t="str">
        <f>IF('Data invoice'!R28=0,"",'Data invoice'!S28)</f>
        <v/>
      </c>
      <c r="K78" s="375" t="str">
        <f>IF('Data invoice'!S28=0,"",'Data invoice'!T28)</f>
        <v/>
      </c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93"/>
      <c r="AC78" s="293"/>
      <c r="AD78" s="293"/>
      <c r="AE78" s="293"/>
      <c r="AF78" s="293"/>
      <c r="AG78" s="293"/>
      <c r="AH78" s="293"/>
      <c r="AI78" s="293"/>
      <c r="AJ78" s="293"/>
      <c r="AK78" s="293"/>
      <c r="AL78" s="293"/>
    </row>
    <row r="79" spans="1:38" s="414" customFormat="1" ht="16.5" customHeight="1">
      <c r="A79" s="284"/>
      <c r="B79" s="284" t="str">
        <f>IF('Data invoice'!J29=0,"",'Data invoice'!K29)</f>
        <v/>
      </c>
      <c r="C79" s="284" t="str">
        <f>IF('Data invoice'!K29=0,"",'Data invoice'!L29)</f>
        <v/>
      </c>
      <c r="D79" s="284" t="str">
        <f>IF('Data invoice'!L29=0,"",'Data invoice'!M29)</f>
        <v/>
      </c>
      <c r="E79" s="284" t="str">
        <f>IF('Data invoice'!M29=0,"",'Data invoice'!N29)</f>
        <v/>
      </c>
      <c r="F79" s="284" t="str">
        <f>IF('Data invoice'!N29=0,"",'Data invoice'!O29)</f>
        <v/>
      </c>
      <c r="G79" s="284" t="str">
        <f>IF('Data invoice'!O29=0,"",'Data invoice'!P29)</f>
        <v/>
      </c>
      <c r="H79" s="284" t="str">
        <f>IF('Data invoice'!P29=0,"",'Data invoice'!Q29)</f>
        <v/>
      </c>
      <c r="I79" s="350" t="str">
        <f>IF('Data invoice'!Q29=0,"",'Data invoice'!R29)</f>
        <v/>
      </c>
      <c r="J79" s="320" t="str">
        <f>IF('Data invoice'!R29=0,"",'Data invoice'!S29)</f>
        <v/>
      </c>
      <c r="K79" s="375" t="str">
        <f>IF('Data invoice'!S29=0,"",'Data invoice'!T29)</f>
        <v/>
      </c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93"/>
      <c r="AC79" s="293"/>
      <c r="AD79" s="293"/>
      <c r="AE79" s="293"/>
      <c r="AF79" s="293"/>
      <c r="AG79" s="293"/>
      <c r="AH79" s="293"/>
      <c r="AI79" s="293"/>
      <c r="AJ79" s="293"/>
      <c r="AK79" s="293"/>
      <c r="AL79" s="293"/>
    </row>
    <row r="80" spans="1:38" s="414" customFormat="1" ht="16.5" customHeight="1">
      <c r="A80" s="284"/>
      <c r="B80" s="284" t="str">
        <f>IF('Data invoice'!J30=0,"",'Data invoice'!K30)</f>
        <v/>
      </c>
      <c r="C80" s="284" t="str">
        <f>IF('Data invoice'!K30=0,"",'Data invoice'!L30)</f>
        <v/>
      </c>
      <c r="D80" s="284" t="str">
        <f>IF('Data invoice'!L30=0,"",'Data invoice'!M30)</f>
        <v/>
      </c>
      <c r="E80" s="284" t="str">
        <f>IF('Data invoice'!M30=0,"",'Data invoice'!N30)</f>
        <v/>
      </c>
      <c r="F80" s="284" t="str">
        <f>IF('Data invoice'!N30=0,"",'Data invoice'!O30)</f>
        <v/>
      </c>
      <c r="G80" s="284" t="str">
        <f>IF('Data invoice'!O30=0,"",'Data invoice'!P30)</f>
        <v/>
      </c>
      <c r="H80" s="284" t="str">
        <f>IF('Data invoice'!P30=0,"",'Data invoice'!Q30)</f>
        <v/>
      </c>
      <c r="I80" s="350" t="str">
        <f>IF('Data invoice'!Q30=0,"",'Data invoice'!R30)</f>
        <v/>
      </c>
      <c r="J80" s="320" t="str">
        <f>IF('Data invoice'!R30=0,"",'Data invoice'!S30)</f>
        <v/>
      </c>
      <c r="K80" s="375" t="str">
        <f>IF('Data invoice'!S30=0,"",'Data invoice'!T30)</f>
        <v/>
      </c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93"/>
      <c r="AC80" s="293"/>
      <c r="AD80" s="293"/>
      <c r="AE80" s="293"/>
      <c r="AF80" s="293"/>
      <c r="AG80" s="293"/>
      <c r="AH80" s="293"/>
      <c r="AI80" s="293"/>
      <c r="AJ80" s="293"/>
      <c r="AK80" s="293"/>
      <c r="AL80" s="293"/>
    </row>
    <row r="81" spans="1:38" s="414" customFormat="1" ht="16.5" customHeight="1">
      <c r="A81" s="284"/>
      <c r="B81" s="284" t="str">
        <f>IF('Data invoice'!J31=0,"",'Data invoice'!K31)</f>
        <v/>
      </c>
      <c r="C81" s="284" t="str">
        <f>IF('Data invoice'!K31=0,"",'Data invoice'!L31)</f>
        <v/>
      </c>
      <c r="D81" s="284" t="str">
        <f>IF('Data invoice'!L31=0,"",'Data invoice'!M31)</f>
        <v/>
      </c>
      <c r="E81" s="284" t="str">
        <f>IF('Data invoice'!M31=0,"",'Data invoice'!N31)</f>
        <v/>
      </c>
      <c r="F81" s="284" t="str">
        <f>IF('Data invoice'!N31=0,"",'Data invoice'!O31)</f>
        <v/>
      </c>
      <c r="G81" s="284" t="str">
        <f>IF('Data invoice'!O31=0,"",'Data invoice'!P31)</f>
        <v/>
      </c>
      <c r="H81" s="284" t="str">
        <f>IF('Data invoice'!P31=0,"",'Data invoice'!Q31)</f>
        <v/>
      </c>
      <c r="I81" s="350" t="str">
        <f>IF('Data invoice'!Q31=0,"",'Data invoice'!R31)</f>
        <v/>
      </c>
      <c r="J81" s="320" t="str">
        <f>IF('Data invoice'!R31=0,"",'Data invoice'!S31)</f>
        <v/>
      </c>
      <c r="K81" s="375" t="str">
        <f>IF('Data invoice'!S31=0,"",'Data invoice'!T31)</f>
        <v/>
      </c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93"/>
      <c r="AC81" s="293"/>
      <c r="AD81" s="293"/>
      <c r="AE81" s="293"/>
      <c r="AF81" s="293"/>
      <c r="AG81" s="293"/>
      <c r="AH81" s="293"/>
      <c r="AI81" s="293"/>
      <c r="AJ81" s="293"/>
      <c r="AK81" s="293"/>
      <c r="AL81" s="293"/>
    </row>
    <row r="82" spans="1:38" s="414" customFormat="1" ht="16.5" customHeight="1">
      <c r="A82" s="284"/>
      <c r="B82" s="284" t="str">
        <f>IF('Data invoice'!J32=0,"",'Data invoice'!K32)</f>
        <v/>
      </c>
      <c r="C82" s="284" t="str">
        <f>IF('Data invoice'!K32=0,"",'Data invoice'!L32)</f>
        <v/>
      </c>
      <c r="D82" s="284" t="str">
        <f>IF('Data invoice'!L32=0,"",'Data invoice'!M32)</f>
        <v/>
      </c>
      <c r="E82" s="284" t="str">
        <f>IF('Data invoice'!M32=0,"",'Data invoice'!N32)</f>
        <v/>
      </c>
      <c r="F82" s="284" t="str">
        <f>IF('Data invoice'!N32=0,"",'Data invoice'!O32)</f>
        <v/>
      </c>
      <c r="G82" s="284" t="str">
        <f>IF('Data invoice'!O32=0,"",'Data invoice'!P32)</f>
        <v/>
      </c>
      <c r="H82" s="284" t="str">
        <f>IF('Data invoice'!P32=0,"",'Data invoice'!Q32)</f>
        <v/>
      </c>
      <c r="I82" s="350" t="str">
        <f>IF('Data invoice'!Q32=0,"",'Data invoice'!R32)</f>
        <v/>
      </c>
      <c r="J82" s="320" t="str">
        <f>IF('Data invoice'!R32=0,"",'Data invoice'!S32)</f>
        <v/>
      </c>
      <c r="K82" s="375" t="str">
        <f>IF('Data invoice'!S32=0,"",'Data invoice'!T32)</f>
        <v/>
      </c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93"/>
      <c r="AC82" s="293"/>
      <c r="AD82" s="293"/>
      <c r="AE82" s="293"/>
      <c r="AF82" s="293"/>
      <c r="AG82" s="293"/>
      <c r="AH82" s="293"/>
      <c r="AI82" s="293"/>
      <c r="AJ82" s="293"/>
      <c r="AK82" s="293"/>
      <c r="AL82" s="293"/>
    </row>
    <row r="83" spans="1:38" s="414" customFormat="1" ht="16.5" customHeight="1">
      <c r="A83" s="284"/>
      <c r="B83" s="284" t="str">
        <f>IF('Data invoice'!J33=0,"",'Data invoice'!K33)</f>
        <v/>
      </c>
      <c r="C83" s="284" t="str">
        <f>IF('Data invoice'!K33=0,"",'Data invoice'!L33)</f>
        <v/>
      </c>
      <c r="D83" s="284" t="str">
        <f>IF('Data invoice'!L33=0,"",'Data invoice'!M33)</f>
        <v/>
      </c>
      <c r="E83" s="284" t="str">
        <f>IF('Data invoice'!M33=0,"",'Data invoice'!N33)</f>
        <v/>
      </c>
      <c r="F83" s="284" t="str">
        <f>IF('Data invoice'!N33=0,"",'Data invoice'!O33)</f>
        <v/>
      </c>
      <c r="G83" s="284" t="str">
        <f>IF('Data invoice'!O33=0,"",'Data invoice'!P33)</f>
        <v/>
      </c>
      <c r="H83" s="284" t="str">
        <f>IF('Data invoice'!P33=0,"",'Data invoice'!Q33)</f>
        <v/>
      </c>
      <c r="I83" s="350" t="str">
        <f>IF('Data invoice'!Q33=0,"",'Data invoice'!R33)</f>
        <v/>
      </c>
      <c r="J83" s="320" t="str">
        <f>IF('Data invoice'!R33=0,"",'Data invoice'!S33)</f>
        <v/>
      </c>
      <c r="K83" s="375" t="str">
        <f>IF('Data invoice'!S33=0,"",'Data invoice'!T33)</f>
        <v/>
      </c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93"/>
      <c r="AC83" s="293"/>
      <c r="AD83" s="293"/>
      <c r="AE83" s="293"/>
      <c r="AF83" s="293"/>
      <c r="AG83" s="293"/>
      <c r="AH83" s="293"/>
      <c r="AI83" s="293"/>
      <c r="AJ83" s="293"/>
      <c r="AK83" s="293"/>
      <c r="AL83" s="293"/>
    </row>
    <row r="84" spans="1:38" s="414" customFormat="1" ht="16.5" customHeight="1">
      <c r="A84" s="284"/>
      <c r="B84" s="284" t="str">
        <f>IF('Data invoice'!J34=0,"",'Data invoice'!K34)</f>
        <v/>
      </c>
      <c r="C84" s="284" t="str">
        <f>IF('Data invoice'!K34=0,"",'Data invoice'!L34)</f>
        <v/>
      </c>
      <c r="D84" s="284" t="str">
        <f>IF('Data invoice'!L34=0,"",'Data invoice'!M34)</f>
        <v/>
      </c>
      <c r="E84" s="284" t="str">
        <f>IF('Data invoice'!M34=0,"",'Data invoice'!N34)</f>
        <v/>
      </c>
      <c r="F84" s="284" t="str">
        <f>IF('Data invoice'!N34=0,"",'Data invoice'!O34)</f>
        <v/>
      </c>
      <c r="G84" s="284" t="str">
        <f>IF('Data invoice'!O34=0,"",'Data invoice'!P34)</f>
        <v/>
      </c>
      <c r="H84" s="284" t="str">
        <f>IF('Data invoice'!P34=0,"",'Data invoice'!Q34)</f>
        <v/>
      </c>
      <c r="I84" s="350" t="str">
        <f>IF('Data invoice'!Q34=0,"",'Data invoice'!R34)</f>
        <v/>
      </c>
      <c r="J84" s="320" t="str">
        <f>IF('Data invoice'!R34=0,"",'Data invoice'!S34)</f>
        <v/>
      </c>
      <c r="K84" s="375" t="str">
        <f>IF('Data invoice'!S34=0,"",'Data invoice'!T34)</f>
        <v/>
      </c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93"/>
      <c r="AC84" s="293"/>
      <c r="AD84" s="293"/>
      <c r="AE84" s="293"/>
      <c r="AF84" s="293"/>
      <c r="AG84" s="293"/>
      <c r="AH84" s="293"/>
      <c r="AI84" s="293"/>
      <c r="AJ84" s="293"/>
      <c r="AK84" s="293"/>
      <c r="AL84" s="293"/>
    </row>
    <row r="85" spans="1:38" s="414" customFormat="1" ht="16.5" customHeight="1">
      <c r="A85" s="284"/>
      <c r="B85" s="284" t="str">
        <f>IF('Data invoice'!J35=0,"",'Data invoice'!K35)</f>
        <v/>
      </c>
      <c r="C85" s="284" t="str">
        <f>IF('Data invoice'!K35=0,"",'Data invoice'!L35)</f>
        <v/>
      </c>
      <c r="D85" s="284" t="str">
        <f>IF('Data invoice'!L35=0,"",'Data invoice'!M35)</f>
        <v/>
      </c>
      <c r="E85" s="284" t="str">
        <f>IF('Data invoice'!M35=0,"",'Data invoice'!N35)</f>
        <v/>
      </c>
      <c r="F85" s="284" t="str">
        <f>IF('Data invoice'!N35=0,"",'Data invoice'!O35)</f>
        <v/>
      </c>
      <c r="G85" s="284" t="str">
        <f>IF('Data invoice'!O35=0,"",'Data invoice'!P35)</f>
        <v/>
      </c>
      <c r="H85" s="284" t="str">
        <f>IF('Data invoice'!P35=0,"",'Data invoice'!Q35)</f>
        <v/>
      </c>
      <c r="I85" s="350" t="str">
        <f>IF('Data invoice'!Q35=0,"",'Data invoice'!R35)</f>
        <v/>
      </c>
      <c r="J85" s="320" t="str">
        <f>IF('Data invoice'!R35=0,"",'Data invoice'!S35)</f>
        <v/>
      </c>
      <c r="K85" s="375" t="str">
        <f>IF('Data invoice'!S35=0,"",'Data invoice'!T35)</f>
        <v/>
      </c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93"/>
      <c r="AC85" s="293"/>
      <c r="AD85" s="293"/>
      <c r="AE85" s="293"/>
      <c r="AF85" s="293"/>
      <c r="AG85" s="293"/>
      <c r="AH85" s="293"/>
      <c r="AI85" s="293"/>
      <c r="AJ85" s="293"/>
      <c r="AK85" s="293"/>
      <c r="AL85" s="293"/>
    </row>
    <row r="86" spans="1:38" s="414" customFormat="1" ht="16.5" customHeight="1">
      <c r="A86" s="284"/>
      <c r="B86" s="284" t="str">
        <f>IF('Data invoice'!J36=0,"",'Data invoice'!K36)</f>
        <v/>
      </c>
      <c r="C86" s="284" t="str">
        <f>IF('Data invoice'!K36=0,"",'Data invoice'!L36)</f>
        <v/>
      </c>
      <c r="D86" s="284" t="str">
        <f>IF('Data invoice'!L36=0,"",'Data invoice'!M36)</f>
        <v/>
      </c>
      <c r="E86" s="284" t="str">
        <f>IF('Data invoice'!M36=0,"",'Data invoice'!N36)</f>
        <v/>
      </c>
      <c r="F86" s="284" t="str">
        <f>IF('Data invoice'!N36=0,"",'Data invoice'!O36)</f>
        <v/>
      </c>
      <c r="G86" s="284" t="str">
        <f>IF('Data invoice'!O36=0,"",'Data invoice'!P36)</f>
        <v/>
      </c>
      <c r="H86" s="284" t="str">
        <f>IF('Data invoice'!P36=0,"",'Data invoice'!Q36)</f>
        <v/>
      </c>
      <c r="I86" s="350" t="str">
        <f>IF('Data invoice'!Q36=0,"",'Data invoice'!R36)</f>
        <v/>
      </c>
      <c r="J86" s="320" t="str">
        <f>IF('Data invoice'!R36=0,"",'Data invoice'!S36)</f>
        <v/>
      </c>
      <c r="K86" s="375" t="str">
        <f>IF('Data invoice'!S36=0,"",'Data invoice'!T36)</f>
        <v/>
      </c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93"/>
      <c r="AC86" s="293"/>
      <c r="AD86" s="293"/>
      <c r="AE86" s="293"/>
      <c r="AF86" s="293"/>
      <c r="AG86" s="293"/>
      <c r="AH86" s="293"/>
      <c r="AI86" s="293"/>
      <c r="AJ86" s="293"/>
      <c r="AK86" s="293"/>
      <c r="AL86" s="293"/>
    </row>
    <row r="87" spans="1:38" s="414" customFormat="1" ht="16.5" customHeight="1">
      <c r="A87" s="284"/>
      <c r="B87" s="284" t="str">
        <f>IF('Data invoice'!J37=0,"",'Data invoice'!K37)</f>
        <v/>
      </c>
      <c r="C87" s="284" t="str">
        <f>IF('Data invoice'!K37=0,"",'Data invoice'!L37)</f>
        <v/>
      </c>
      <c r="D87" s="284" t="str">
        <f>IF('Data invoice'!L37=0,"",'Data invoice'!M37)</f>
        <v/>
      </c>
      <c r="E87" s="284" t="str">
        <f>IF('Data invoice'!M37=0,"",'Data invoice'!N37)</f>
        <v/>
      </c>
      <c r="F87" s="284" t="str">
        <f>IF('Data invoice'!N37=0,"",'Data invoice'!O37)</f>
        <v/>
      </c>
      <c r="G87" s="284" t="str">
        <f>IF('Data invoice'!O37=0,"",'Data invoice'!P37)</f>
        <v/>
      </c>
      <c r="H87" s="284" t="str">
        <f>IF('Data invoice'!P37=0,"",'Data invoice'!Q37)</f>
        <v/>
      </c>
      <c r="I87" s="350" t="str">
        <f>IF('Data invoice'!Q37=0,"",'Data invoice'!R37)</f>
        <v/>
      </c>
      <c r="J87" s="320" t="str">
        <f>IF('Data invoice'!R37=0,"",'Data invoice'!S37)</f>
        <v/>
      </c>
      <c r="K87" s="375" t="str">
        <f>IF('Data invoice'!S37=0,"",'Data invoice'!T37)</f>
        <v/>
      </c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93"/>
      <c r="AC87" s="293"/>
      <c r="AD87" s="293"/>
      <c r="AE87" s="293"/>
      <c r="AF87" s="293"/>
      <c r="AG87" s="293"/>
      <c r="AH87" s="293"/>
      <c r="AI87" s="293"/>
      <c r="AJ87" s="293"/>
      <c r="AK87" s="293"/>
      <c r="AL87" s="293"/>
    </row>
    <row r="88" spans="1:38" s="414" customFormat="1" ht="16.5" customHeight="1">
      <c r="A88" s="284"/>
      <c r="B88" s="284" t="str">
        <f>IF('Data invoice'!J38=0,"",'Data invoice'!K38)</f>
        <v/>
      </c>
      <c r="C88" s="284" t="str">
        <f>IF('Data invoice'!K38=0,"",'Data invoice'!L38)</f>
        <v/>
      </c>
      <c r="D88" s="284" t="str">
        <f>IF('Data invoice'!L38=0,"",'Data invoice'!M38)</f>
        <v/>
      </c>
      <c r="E88" s="284" t="str">
        <f>IF('Data invoice'!M38=0,"",'Data invoice'!N38)</f>
        <v/>
      </c>
      <c r="F88" s="284" t="str">
        <f>IF('Data invoice'!N38=0,"",'Data invoice'!O38)</f>
        <v/>
      </c>
      <c r="G88" s="284" t="str">
        <f>IF('Data invoice'!O38=0,"",'Data invoice'!P38)</f>
        <v/>
      </c>
      <c r="H88" s="284" t="str">
        <f>IF('Data invoice'!P38=0,"",'Data invoice'!Q38)</f>
        <v/>
      </c>
      <c r="I88" s="350" t="str">
        <f>IF('Data invoice'!Q38=0,"",'Data invoice'!R38)</f>
        <v/>
      </c>
      <c r="J88" s="320" t="str">
        <f>IF('Data invoice'!R38=0,"",'Data invoice'!S38)</f>
        <v/>
      </c>
      <c r="K88" s="375" t="str">
        <f>IF('Data invoice'!S38=0,"",'Data invoice'!T38)</f>
        <v/>
      </c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93"/>
      <c r="AC88" s="293"/>
      <c r="AD88" s="293"/>
      <c r="AE88" s="293"/>
      <c r="AF88" s="293"/>
      <c r="AG88" s="293"/>
      <c r="AH88" s="293"/>
      <c r="AI88" s="293"/>
      <c r="AJ88" s="293"/>
      <c r="AK88" s="293"/>
      <c r="AL88" s="293"/>
    </row>
    <row r="89" spans="1:38" s="414" customFormat="1" ht="16.5" customHeight="1">
      <c r="A89" s="284"/>
      <c r="B89" s="284" t="str">
        <f>IF('Data invoice'!J39=0,"",'Data invoice'!K39)</f>
        <v/>
      </c>
      <c r="C89" s="284" t="str">
        <f>IF('Data invoice'!K39=0,"",'Data invoice'!L39)</f>
        <v/>
      </c>
      <c r="D89" s="284" t="str">
        <f>IF('Data invoice'!L39=0,"",'Data invoice'!M39)</f>
        <v/>
      </c>
      <c r="E89" s="284" t="str">
        <f>IF('Data invoice'!M39=0,"",'Data invoice'!N39)</f>
        <v/>
      </c>
      <c r="F89" s="284" t="str">
        <f>IF('Data invoice'!N39=0,"",'Data invoice'!O39)</f>
        <v/>
      </c>
      <c r="G89" s="284" t="str">
        <f>IF('Data invoice'!O39=0,"",'Data invoice'!P39)</f>
        <v/>
      </c>
      <c r="H89" s="284" t="str">
        <f>IF('Data invoice'!P39=0,"",'Data invoice'!Q39)</f>
        <v/>
      </c>
      <c r="I89" s="350" t="str">
        <f>IF('Data invoice'!Q39=0,"",'Data invoice'!R39)</f>
        <v/>
      </c>
      <c r="J89" s="320" t="str">
        <f>IF('Data invoice'!R39=0,"",'Data invoice'!S39)</f>
        <v/>
      </c>
      <c r="K89" s="375" t="str">
        <f>IF('Data invoice'!S39=0,"",'Data invoice'!T39)</f>
        <v/>
      </c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93"/>
      <c r="AC89" s="293"/>
      <c r="AD89" s="293"/>
      <c r="AE89" s="293"/>
      <c r="AF89" s="293"/>
      <c r="AG89" s="293"/>
      <c r="AH89" s="293"/>
      <c r="AI89" s="293"/>
      <c r="AJ89" s="293"/>
      <c r="AK89" s="293"/>
      <c r="AL89" s="293"/>
    </row>
    <row r="90" spans="1:38" s="414" customFormat="1" ht="16.5" customHeight="1">
      <c r="A90" s="284"/>
      <c r="B90" s="284" t="str">
        <f>IF('Data invoice'!J40=0,"",'Data invoice'!K40)</f>
        <v/>
      </c>
      <c r="C90" s="284" t="str">
        <f>IF('Data invoice'!K40=0,"",'Data invoice'!L40)</f>
        <v/>
      </c>
      <c r="D90" s="284" t="str">
        <f>IF('Data invoice'!L40=0,"",'Data invoice'!M40)</f>
        <v/>
      </c>
      <c r="E90" s="284" t="str">
        <f>IF('Data invoice'!M40=0,"",'Data invoice'!N40)</f>
        <v/>
      </c>
      <c r="F90" s="284" t="str">
        <f>IF('Data invoice'!N40=0,"",'Data invoice'!O40)</f>
        <v/>
      </c>
      <c r="G90" s="284" t="str">
        <f>IF('Data invoice'!O40=0,"",'Data invoice'!P40)</f>
        <v/>
      </c>
      <c r="H90" s="284" t="str">
        <f>IF('Data invoice'!P40=0,"",'Data invoice'!Q40)</f>
        <v/>
      </c>
      <c r="I90" s="350" t="str">
        <f>IF('Data invoice'!Q40=0,"",'Data invoice'!R40)</f>
        <v/>
      </c>
      <c r="J90" s="320" t="str">
        <f>IF('Data invoice'!R40=0,"",'Data invoice'!S40)</f>
        <v/>
      </c>
      <c r="K90" s="375" t="str">
        <f>IF('Data invoice'!S40=0,"",'Data invoice'!T40)</f>
        <v/>
      </c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93"/>
      <c r="AC90" s="293"/>
      <c r="AD90" s="293"/>
      <c r="AE90" s="293"/>
      <c r="AF90" s="293"/>
      <c r="AG90" s="293"/>
      <c r="AH90" s="293"/>
      <c r="AI90" s="293"/>
      <c r="AJ90" s="293"/>
      <c r="AK90" s="293"/>
      <c r="AL90" s="293"/>
    </row>
    <row r="91" spans="1:38" s="414" customFormat="1" ht="16.5" customHeight="1">
      <c r="A91" s="284"/>
      <c r="B91" s="284" t="str">
        <f>IF('Data invoice'!J41=0,"",'Data invoice'!K41)</f>
        <v/>
      </c>
      <c r="C91" s="284" t="str">
        <f>IF('Data invoice'!K41=0,"",'Data invoice'!L41)</f>
        <v/>
      </c>
      <c r="D91" s="284" t="str">
        <f>IF('Data invoice'!L41=0,"",'Data invoice'!M41)</f>
        <v/>
      </c>
      <c r="E91" s="284" t="str">
        <f>IF('Data invoice'!M41=0,"",'Data invoice'!N41)</f>
        <v/>
      </c>
      <c r="F91" s="284" t="str">
        <f>IF('Data invoice'!N41=0,"",'Data invoice'!O41)</f>
        <v/>
      </c>
      <c r="G91" s="284" t="str">
        <f>IF('Data invoice'!O41=0,"",'Data invoice'!P41)</f>
        <v/>
      </c>
      <c r="H91" s="284" t="str">
        <f>IF('Data invoice'!P41=0,"",'Data invoice'!Q41)</f>
        <v/>
      </c>
      <c r="I91" s="350" t="str">
        <f>IF('Data invoice'!Q41=0,"",'Data invoice'!R41)</f>
        <v/>
      </c>
      <c r="J91" s="320" t="str">
        <f>IF('Data invoice'!R41=0,"",'Data invoice'!S41)</f>
        <v/>
      </c>
      <c r="K91" s="375" t="str">
        <f>IF('Data invoice'!S41=0,"",'Data invoice'!T41)</f>
        <v/>
      </c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93"/>
      <c r="AC91" s="293"/>
      <c r="AD91" s="293"/>
      <c r="AE91" s="293"/>
      <c r="AF91" s="293"/>
      <c r="AG91" s="293"/>
      <c r="AH91" s="293"/>
      <c r="AI91" s="293"/>
      <c r="AJ91" s="293"/>
      <c r="AK91" s="293"/>
      <c r="AL91" s="293"/>
    </row>
    <row r="92" spans="1:38" s="414" customFormat="1" ht="16.5" customHeight="1">
      <c r="A92" s="284"/>
      <c r="B92" s="284" t="str">
        <f>IF('Data invoice'!J42=0,"",'Data invoice'!K42)</f>
        <v/>
      </c>
      <c r="C92" s="284" t="str">
        <f>IF('Data invoice'!K42=0,"",'Data invoice'!L42)</f>
        <v/>
      </c>
      <c r="D92" s="284" t="str">
        <f>IF('Data invoice'!L42=0,"",'Data invoice'!M42)</f>
        <v/>
      </c>
      <c r="E92" s="284" t="str">
        <f>IF('Data invoice'!M42=0,"",'Data invoice'!N42)</f>
        <v/>
      </c>
      <c r="F92" s="284" t="str">
        <f>IF('Data invoice'!N42=0,"",'Data invoice'!O42)</f>
        <v/>
      </c>
      <c r="G92" s="284" t="str">
        <f>IF('Data invoice'!O42=0,"",'Data invoice'!P42)</f>
        <v/>
      </c>
      <c r="H92" s="284" t="str">
        <f>IF('Data invoice'!P42=0,"",'Data invoice'!Q42)</f>
        <v/>
      </c>
      <c r="I92" s="350" t="str">
        <f>IF('Data invoice'!Q42=0,"",'Data invoice'!R42)</f>
        <v/>
      </c>
      <c r="J92" s="320" t="str">
        <f>IF('Data invoice'!R42=0,"",'Data invoice'!S42)</f>
        <v/>
      </c>
      <c r="K92" s="375" t="str">
        <f>IF('Data invoice'!S42=0,"",'Data invoice'!T42)</f>
        <v/>
      </c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93"/>
      <c r="AC92" s="293"/>
      <c r="AD92" s="293"/>
      <c r="AE92" s="293"/>
      <c r="AF92" s="293"/>
      <c r="AG92" s="293"/>
      <c r="AH92" s="293"/>
      <c r="AI92" s="293"/>
      <c r="AJ92" s="293"/>
      <c r="AK92" s="293"/>
      <c r="AL92" s="293"/>
    </row>
    <row r="93" spans="1:38" s="414" customFormat="1" ht="16.5" customHeight="1">
      <c r="A93" s="284"/>
      <c r="B93" s="284" t="str">
        <f>IF('Data invoice'!J43=0,"",'Data invoice'!K43)</f>
        <v/>
      </c>
      <c r="C93" s="284" t="str">
        <f>IF('Data invoice'!K43=0,"",'Data invoice'!L43)</f>
        <v/>
      </c>
      <c r="D93" s="284" t="str">
        <f>IF('Data invoice'!L43=0,"",'Data invoice'!M43)</f>
        <v/>
      </c>
      <c r="E93" s="284" t="str">
        <f>IF('Data invoice'!M43=0,"",'Data invoice'!N43)</f>
        <v/>
      </c>
      <c r="F93" s="284" t="str">
        <f>IF('Data invoice'!N43=0,"",'Data invoice'!O43)</f>
        <v/>
      </c>
      <c r="G93" s="284" t="str">
        <f>IF('Data invoice'!O43=0,"",'Data invoice'!P43)</f>
        <v/>
      </c>
      <c r="H93" s="284" t="str">
        <f>IF('Data invoice'!P43=0,"",'Data invoice'!Q43)</f>
        <v/>
      </c>
      <c r="I93" s="350" t="str">
        <f>IF('Data invoice'!Q43=0,"",'Data invoice'!R43)</f>
        <v/>
      </c>
      <c r="J93" s="320" t="str">
        <f>IF('Data invoice'!R43=0,"",'Data invoice'!S43)</f>
        <v/>
      </c>
      <c r="K93" s="375" t="str">
        <f>IF('Data invoice'!S43=0,"",'Data invoice'!T43)</f>
        <v/>
      </c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93"/>
      <c r="AC93" s="293"/>
      <c r="AD93" s="293"/>
      <c r="AE93" s="293"/>
      <c r="AF93" s="293"/>
      <c r="AG93" s="293"/>
      <c r="AH93" s="293"/>
      <c r="AI93" s="293"/>
      <c r="AJ93" s="293"/>
      <c r="AK93" s="293"/>
      <c r="AL93" s="293"/>
    </row>
    <row r="94" spans="1:38" s="414" customFormat="1" ht="16.5" customHeight="1">
      <c r="A94" s="284"/>
      <c r="B94" s="284" t="str">
        <f>IF('Data invoice'!J44=0,"",'Data invoice'!K44)</f>
        <v/>
      </c>
      <c r="C94" s="284" t="str">
        <f>IF('Data invoice'!K44=0,"",'Data invoice'!L44)</f>
        <v/>
      </c>
      <c r="D94" s="284" t="str">
        <f>IF('Data invoice'!L44=0,"",'Data invoice'!M44)</f>
        <v/>
      </c>
      <c r="E94" s="284" t="str">
        <f>IF('Data invoice'!M44=0,"",'Data invoice'!N44)</f>
        <v/>
      </c>
      <c r="F94" s="284" t="str">
        <f>IF('Data invoice'!N44=0,"",'Data invoice'!O44)</f>
        <v/>
      </c>
      <c r="G94" s="284" t="str">
        <f>IF('Data invoice'!O44=0,"",'Data invoice'!P44)</f>
        <v/>
      </c>
      <c r="H94" s="284" t="str">
        <f>IF('Data invoice'!P44=0,"",'Data invoice'!Q44)</f>
        <v/>
      </c>
      <c r="I94" s="350" t="str">
        <f>IF('Data invoice'!Q44=0,"",'Data invoice'!R44)</f>
        <v/>
      </c>
      <c r="J94" s="320" t="str">
        <f>IF('Data invoice'!R44=0,"",'Data invoice'!S44)</f>
        <v/>
      </c>
      <c r="K94" s="375" t="str">
        <f>IF('Data invoice'!S44=0,"",'Data invoice'!T44)</f>
        <v/>
      </c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93"/>
      <c r="AC94" s="293"/>
      <c r="AD94" s="293"/>
      <c r="AE94" s="293"/>
      <c r="AF94" s="293"/>
      <c r="AG94" s="293"/>
      <c r="AH94" s="293"/>
      <c r="AI94" s="293"/>
      <c r="AJ94" s="293"/>
      <c r="AK94" s="293"/>
      <c r="AL94" s="293"/>
    </row>
    <row r="95" spans="1:38" s="414" customFormat="1" ht="16.5" customHeight="1">
      <c r="A95" s="284"/>
      <c r="B95" s="284" t="str">
        <f>IF('Data invoice'!J45=0,"",'Data invoice'!K45)</f>
        <v/>
      </c>
      <c r="C95" s="284" t="str">
        <f>IF('Data invoice'!K45=0,"",'Data invoice'!L45)</f>
        <v/>
      </c>
      <c r="D95" s="284" t="str">
        <f>IF('Data invoice'!L45=0,"",'Data invoice'!M45)</f>
        <v/>
      </c>
      <c r="E95" s="284" t="str">
        <f>IF('Data invoice'!M45=0,"",'Data invoice'!N45)</f>
        <v/>
      </c>
      <c r="F95" s="284" t="str">
        <f>IF('Data invoice'!N45=0,"",'Data invoice'!O45)</f>
        <v/>
      </c>
      <c r="G95" s="284" t="str">
        <f>IF('Data invoice'!O45=0,"",'Data invoice'!P45)</f>
        <v/>
      </c>
      <c r="H95" s="284" t="str">
        <f>IF('Data invoice'!P45=0,"",'Data invoice'!Q45)</f>
        <v/>
      </c>
      <c r="I95" s="350" t="str">
        <f>IF('Data invoice'!Q45=0,"",'Data invoice'!R45)</f>
        <v/>
      </c>
      <c r="J95" s="320" t="str">
        <f>IF('Data invoice'!R45=0,"",'Data invoice'!S45)</f>
        <v/>
      </c>
      <c r="K95" s="375" t="str">
        <f>IF('Data invoice'!S45=0,"",'Data invoice'!T45)</f>
        <v/>
      </c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93"/>
      <c r="AC95" s="293"/>
      <c r="AD95" s="293"/>
      <c r="AE95" s="293"/>
      <c r="AF95" s="293"/>
      <c r="AG95" s="293"/>
      <c r="AH95" s="293"/>
      <c r="AI95" s="293"/>
      <c r="AJ95" s="293"/>
      <c r="AK95" s="293"/>
      <c r="AL95" s="293"/>
    </row>
    <row r="96" spans="1:38" s="414" customFormat="1" ht="16.5" customHeight="1">
      <c r="A96" s="284"/>
      <c r="B96" s="284" t="str">
        <f>IF('Data invoice'!J46=0,"",'Data invoice'!K46)</f>
        <v/>
      </c>
      <c r="C96" s="284" t="str">
        <f>IF('Data invoice'!K46=0,"",'Data invoice'!L46)</f>
        <v/>
      </c>
      <c r="D96" s="284" t="str">
        <f>IF('Data invoice'!L46=0,"",'Data invoice'!M46)</f>
        <v/>
      </c>
      <c r="E96" s="284" t="str">
        <f>IF('Data invoice'!M46=0,"",'Data invoice'!N46)</f>
        <v/>
      </c>
      <c r="F96" s="284" t="str">
        <f>IF('Data invoice'!N46=0,"",'Data invoice'!O46)</f>
        <v/>
      </c>
      <c r="G96" s="284" t="str">
        <f>IF('Data invoice'!O46=0,"",'Data invoice'!P46)</f>
        <v/>
      </c>
      <c r="H96" s="284" t="str">
        <f>IF('Data invoice'!P46=0,"",'Data invoice'!Q46)</f>
        <v/>
      </c>
      <c r="I96" s="350" t="str">
        <f>IF('Data invoice'!Q46=0,"",'Data invoice'!R46)</f>
        <v/>
      </c>
      <c r="J96" s="320" t="str">
        <f>IF('Data invoice'!R46=0,"",'Data invoice'!S46)</f>
        <v/>
      </c>
      <c r="K96" s="375" t="str">
        <f>IF('Data invoice'!S46=0,"",'Data invoice'!T46)</f>
        <v/>
      </c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93"/>
      <c r="AC96" s="293"/>
      <c r="AD96" s="293"/>
      <c r="AE96" s="293"/>
      <c r="AF96" s="293"/>
      <c r="AG96" s="293"/>
      <c r="AH96" s="293"/>
      <c r="AI96" s="293"/>
      <c r="AJ96" s="293"/>
      <c r="AK96" s="293"/>
      <c r="AL96" s="293"/>
    </row>
    <row r="97" spans="1:38" s="414" customFormat="1" ht="16.5" customHeight="1">
      <c r="A97" s="284"/>
      <c r="B97" s="284" t="str">
        <f>IF('Data invoice'!J47=0,"",'Data invoice'!K47)</f>
        <v/>
      </c>
      <c r="C97" s="284" t="str">
        <f>IF('Data invoice'!K47=0,"",'Data invoice'!L47)</f>
        <v/>
      </c>
      <c r="D97" s="284" t="str">
        <f>IF('Data invoice'!L47=0,"",'Data invoice'!M47)</f>
        <v/>
      </c>
      <c r="E97" s="284" t="str">
        <f>IF('Data invoice'!M47=0,"",'Data invoice'!N47)</f>
        <v/>
      </c>
      <c r="F97" s="284" t="str">
        <f>IF('Data invoice'!N47=0,"",'Data invoice'!O47)</f>
        <v/>
      </c>
      <c r="G97" s="284" t="str">
        <f>IF('Data invoice'!O47=0,"",'Data invoice'!P47)</f>
        <v/>
      </c>
      <c r="H97" s="284" t="str">
        <f>IF('Data invoice'!P47=0,"",'Data invoice'!Q47)</f>
        <v/>
      </c>
      <c r="I97" s="350" t="str">
        <f>IF('Data invoice'!Q47=0,"",'Data invoice'!R47)</f>
        <v/>
      </c>
      <c r="J97" s="320" t="str">
        <f>IF('Data invoice'!R47=0,"",'Data invoice'!S47)</f>
        <v/>
      </c>
      <c r="K97" s="375" t="str">
        <f>IF('Data invoice'!S47=0,"",'Data invoice'!T47)</f>
        <v/>
      </c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93"/>
      <c r="AC97" s="293"/>
      <c r="AD97" s="293"/>
      <c r="AE97" s="293"/>
      <c r="AF97" s="293"/>
      <c r="AG97" s="293"/>
      <c r="AH97" s="293"/>
      <c r="AI97" s="293"/>
      <c r="AJ97" s="293"/>
      <c r="AK97" s="293"/>
      <c r="AL97" s="293"/>
    </row>
    <row r="98" spans="1:38" s="414" customFormat="1" ht="16.5" customHeight="1">
      <c r="A98" s="284"/>
      <c r="B98" s="284" t="str">
        <f>IF('Data invoice'!J48=0,"",'Data invoice'!K48)</f>
        <v/>
      </c>
      <c r="C98" s="284" t="str">
        <f>IF('Data invoice'!K48=0,"",'Data invoice'!L48)</f>
        <v/>
      </c>
      <c r="D98" s="284" t="str">
        <f>IF('Data invoice'!L48=0,"",'Data invoice'!M48)</f>
        <v/>
      </c>
      <c r="E98" s="284" t="str">
        <f>IF('Data invoice'!M48=0,"",'Data invoice'!N48)</f>
        <v/>
      </c>
      <c r="F98" s="284" t="str">
        <f>IF('Data invoice'!N48=0,"",'Data invoice'!O48)</f>
        <v/>
      </c>
      <c r="G98" s="284" t="str">
        <f>IF('Data invoice'!O48=0,"",'Data invoice'!P48)</f>
        <v/>
      </c>
      <c r="H98" s="284" t="str">
        <f>IF('Data invoice'!P48=0,"",'Data invoice'!Q48)</f>
        <v/>
      </c>
      <c r="I98" s="350" t="str">
        <f>IF('Data invoice'!Q48=0,"",'Data invoice'!R48)</f>
        <v/>
      </c>
      <c r="J98" s="320" t="str">
        <f>IF('Data invoice'!R48=0,"",'Data invoice'!S48)</f>
        <v/>
      </c>
      <c r="K98" s="375" t="str">
        <f>IF('Data invoice'!S48=0,"",'Data invoice'!T48)</f>
        <v/>
      </c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93"/>
      <c r="AC98" s="293"/>
      <c r="AD98" s="293"/>
      <c r="AE98" s="293"/>
      <c r="AF98" s="293"/>
      <c r="AG98" s="293"/>
      <c r="AH98" s="293"/>
      <c r="AI98" s="293"/>
      <c r="AJ98" s="293"/>
      <c r="AK98" s="293"/>
      <c r="AL98" s="293"/>
    </row>
    <row r="99" spans="1:38" s="414" customFormat="1" ht="16.5" customHeight="1">
      <c r="A99" s="284"/>
      <c r="B99" s="284" t="str">
        <f>IF('Data invoice'!J49=0,"",'Data invoice'!K49)</f>
        <v/>
      </c>
      <c r="C99" s="284" t="str">
        <f>IF('Data invoice'!K49=0,"",'Data invoice'!L49)</f>
        <v/>
      </c>
      <c r="D99" s="284" t="str">
        <f>IF('Data invoice'!L49=0,"",'Data invoice'!M49)</f>
        <v/>
      </c>
      <c r="E99" s="284" t="str">
        <f>IF('Data invoice'!M49=0,"",'Data invoice'!N49)</f>
        <v/>
      </c>
      <c r="F99" s="284" t="str">
        <f>IF('Data invoice'!N49=0,"",'Data invoice'!O49)</f>
        <v/>
      </c>
      <c r="G99" s="284" t="str">
        <f>IF('Data invoice'!O49=0,"",'Data invoice'!P49)</f>
        <v/>
      </c>
      <c r="H99" s="284" t="str">
        <f>IF('Data invoice'!P49=0,"",'Data invoice'!Q49)</f>
        <v/>
      </c>
      <c r="I99" s="350" t="str">
        <f>IF('Data invoice'!Q49=0,"",'Data invoice'!R49)</f>
        <v/>
      </c>
      <c r="J99" s="320" t="str">
        <f>IF('Data invoice'!R49=0,"",'Data invoice'!S49)</f>
        <v/>
      </c>
      <c r="K99" s="375" t="str">
        <f>IF('Data invoice'!S49=0,"",'Data invoice'!T49)</f>
        <v/>
      </c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93"/>
      <c r="AC99" s="293"/>
      <c r="AD99" s="293"/>
      <c r="AE99" s="293"/>
      <c r="AF99" s="293"/>
      <c r="AG99" s="293"/>
      <c r="AH99" s="293"/>
      <c r="AI99" s="293"/>
      <c r="AJ99" s="293"/>
      <c r="AK99" s="293"/>
      <c r="AL99" s="293"/>
    </row>
    <row r="100" spans="1:38" s="414" customFormat="1" ht="16.5" customHeight="1">
      <c r="A100" s="284"/>
      <c r="B100" s="284" t="str">
        <f>IF('Data invoice'!J50=0,"",'Data invoice'!K50)</f>
        <v/>
      </c>
      <c r="C100" s="284" t="str">
        <f>IF('Data invoice'!K50=0,"",'Data invoice'!L50)</f>
        <v/>
      </c>
      <c r="D100" s="284" t="str">
        <f>IF('Data invoice'!L50=0,"",'Data invoice'!M50)</f>
        <v/>
      </c>
      <c r="E100" s="284" t="str">
        <f>IF('Data invoice'!M50=0,"",'Data invoice'!N50)</f>
        <v/>
      </c>
      <c r="F100" s="284" t="str">
        <f>IF('Data invoice'!N50=0,"",'Data invoice'!O50)</f>
        <v/>
      </c>
      <c r="G100" s="284" t="str">
        <f>IF('Data invoice'!O50=0,"",'Data invoice'!P50)</f>
        <v/>
      </c>
      <c r="H100" s="284" t="str">
        <f>IF('Data invoice'!P50=0,"",'Data invoice'!Q50)</f>
        <v/>
      </c>
      <c r="I100" s="350" t="str">
        <f>IF('Data invoice'!Q50=0,"",'Data invoice'!R50)</f>
        <v/>
      </c>
      <c r="J100" s="320" t="str">
        <f>IF('Data invoice'!R50=0,"",'Data invoice'!S50)</f>
        <v/>
      </c>
      <c r="K100" s="375" t="str">
        <f>IF('Data invoice'!S50=0,"",'Data invoice'!T50)</f>
        <v/>
      </c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93"/>
      <c r="AC100" s="293"/>
      <c r="AD100" s="293"/>
      <c r="AE100" s="293"/>
      <c r="AF100" s="293"/>
      <c r="AG100" s="293"/>
      <c r="AH100" s="293"/>
      <c r="AI100" s="293"/>
      <c r="AJ100" s="293"/>
      <c r="AK100" s="293"/>
      <c r="AL100" s="293"/>
    </row>
    <row r="101" spans="1:38" s="414" customFormat="1" ht="16.5" customHeight="1">
      <c r="A101" s="284"/>
      <c r="B101" s="284" t="str">
        <f>IF('Data invoice'!J51=0,"",'Data invoice'!K51)</f>
        <v/>
      </c>
      <c r="C101" s="284" t="str">
        <f>IF('Data invoice'!K51=0,"",'Data invoice'!L51)</f>
        <v/>
      </c>
      <c r="D101" s="284" t="str">
        <f>IF('Data invoice'!L51=0,"",'Data invoice'!M51)</f>
        <v/>
      </c>
      <c r="E101" s="284" t="str">
        <f>IF('Data invoice'!M51=0,"",'Data invoice'!N51)</f>
        <v/>
      </c>
      <c r="F101" s="284" t="str">
        <f>IF('Data invoice'!N51=0,"",'Data invoice'!O51)</f>
        <v/>
      </c>
      <c r="G101" s="284" t="str">
        <f>IF('Data invoice'!O51=0,"",'Data invoice'!P51)</f>
        <v/>
      </c>
      <c r="H101" s="284" t="str">
        <f>IF('Data invoice'!P51=0,"",'Data invoice'!Q51)</f>
        <v/>
      </c>
      <c r="I101" s="350" t="str">
        <f>IF('Data invoice'!Q51=0,"",'Data invoice'!R51)</f>
        <v/>
      </c>
      <c r="J101" s="320" t="str">
        <f>IF('Data invoice'!R51=0,"",'Data invoice'!S51)</f>
        <v/>
      </c>
      <c r="K101" s="375" t="str">
        <f>IF('Data invoice'!S51=0,"",'Data invoice'!T51)</f>
        <v/>
      </c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93"/>
      <c r="AC101" s="293"/>
      <c r="AD101" s="293"/>
      <c r="AE101" s="293"/>
      <c r="AF101" s="293"/>
      <c r="AG101" s="293"/>
      <c r="AH101" s="293"/>
      <c r="AI101" s="293"/>
      <c r="AJ101" s="293"/>
      <c r="AK101" s="293"/>
      <c r="AL101" s="293"/>
    </row>
    <row r="102" spans="1:38" s="414" customFormat="1" ht="16.5" customHeight="1">
      <c r="A102" s="284"/>
      <c r="B102" s="284" t="str">
        <f>IF('Data invoice'!J52=0,"",'Data invoice'!K52)</f>
        <v/>
      </c>
      <c r="C102" s="284" t="str">
        <f>IF('Data invoice'!K52=0,"",'Data invoice'!L52)</f>
        <v/>
      </c>
      <c r="D102" s="284" t="str">
        <f>IF('Data invoice'!L52=0,"",'Data invoice'!M52)</f>
        <v/>
      </c>
      <c r="E102" s="284" t="str">
        <f>IF('Data invoice'!M52=0,"",'Data invoice'!N52)</f>
        <v/>
      </c>
      <c r="F102" s="284" t="str">
        <f>IF('Data invoice'!N52=0,"",'Data invoice'!O52)</f>
        <v/>
      </c>
      <c r="G102" s="284" t="str">
        <f>IF('Data invoice'!O52=0,"",'Data invoice'!P52)</f>
        <v/>
      </c>
      <c r="H102" s="284" t="str">
        <f>IF('Data invoice'!P52=0,"",'Data invoice'!Q52)</f>
        <v/>
      </c>
      <c r="I102" s="350" t="str">
        <f>IF('Data invoice'!Q52=0,"",'Data invoice'!R52)</f>
        <v/>
      </c>
      <c r="J102" s="320" t="str">
        <f>IF('Data invoice'!R52=0,"",'Data invoice'!S52)</f>
        <v/>
      </c>
      <c r="K102" s="375" t="str">
        <f>IF('Data invoice'!S52=0,"",'Data invoice'!T52)</f>
        <v/>
      </c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93"/>
      <c r="AC102" s="293"/>
      <c r="AD102" s="293"/>
      <c r="AE102" s="293"/>
      <c r="AF102" s="293"/>
      <c r="AG102" s="293"/>
      <c r="AH102" s="293"/>
      <c r="AI102" s="293"/>
      <c r="AJ102" s="293"/>
      <c r="AK102" s="293"/>
      <c r="AL102" s="293"/>
    </row>
    <row r="103" spans="1:38" s="414" customFormat="1" ht="16.5" customHeight="1">
      <c r="A103" s="284"/>
      <c r="B103" s="284" t="str">
        <f>IF('Data invoice'!J53=0,"",'Data invoice'!K53)</f>
        <v/>
      </c>
      <c r="C103" s="284" t="str">
        <f>IF('Data invoice'!K53=0,"",'Data invoice'!L53)</f>
        <v/>
      </c>
      <c r="D103" s="284" t="str">
        <f>IF('Data invoice'!L53=0,"",'Data invoice'!M53)</f>
        <v/>
      </c>
      <c r="E103" s="284" t="str">
        <f>IF('Data invoice'!M53=0,"",'Data invoice'!N53)</f>
        <v/>
      </c>
      <c r="F103" s="284" t="str">
        <f>IF('Data invoice'!N53=0,"",'Data invoice'!O53)</f>
        <v/>
      </c>
      <c r="G103" s="284" t="str">
        <f>IF('Data invoice'!O53=0,"",'Data invoice'!P53)</f>
        <v/>
      </c>
      <c r="H103" s="284" t="str">
        <f>IF('Data invoice'!P53=0,"",'Data invoice'!Q53)</f>
        <v/>
      </c>
      <c r="I103" s="350" t="str">
        <f>IF('Data invoice'!Q53=0,"",'Data invoice'!R53)</f>
        <v/>
      </c>
      <c r="J103" s="320" t="str">
        <f>IF('Data invoice'!R53=0,"",'Data invoice'!S53)</f>
        <v/>
      </c>
      <c r="K103" s="375" t="str">
        <f>IF('Data invoice'!S53=0,"",'Data invoice'!T53)</f>
        <v/>
      </c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93"/>
      <c r="AC103" s="293"/>
      <c r="AD103" s="293"/>
      <c r="AE103" s="293"/>
      <c r="AF103" s="293"/>
      <c r="AG103" s="293"/>
      <c r="AH103" s="293"/>
      <c r="AI103" s="293"/>
      <c r="AJ103" s="293"/>
      <c r="AK103" s="293"/>
      <c r="AL103" s="293"/>
    </row>
    <row r="104" spans="1:38" s="414" customFormat="1" ht="16.5" customHeight="1">
      <c r="A104" s="284"/>
      <c r="B104" s="284" t="str">
        <f>IF('Data invoice'!J54=0,"",'Data invoice'!K54)</f>
        <v/>
      </c>
      <c r="C104" s="284" t="str">
        <f>IF('Data invoice'!K54=0,"",'Data invoice'!L54)</f>
        <v/>
      </c>
      <c r="D104" s="284" t="str">
        <f>IF('Data invoice'!L54=0,"",'Data invoice'!M54)</f>
        <v/>
      </c>
      <c r="E104" s="284" t="str">
        <f>IF('Data invoice'!M54=0,"",'Data invoice'!N54)</f>
        <v/>
      </c>
      <c r="F104" s="284" t="str">
        <f>IF('Data invoice'!N54=0,"",'Data invoice'!O54)</f>
        <v/>
      </c>
      <c r="G104" s="284" t="str">
        <f>IF('Data invoice'!O54=0,"",'Data invoice'!P54)</f>
        <v/>
      </c>
      <c r="H104" s="284" t="str">
        <f>IF('Data invoice'!P54=0,"",'Data invoice'!Q54)</f>
        <v/>
      </c>
      <c r="I104" s="350" t="str">
        <f>IF('Data invoice'!Q54=0,"",'Data invoice'!R54)</f>
        <v/>
      </c>
      <c r="J104" s="320" t="str">
        <f>IF('Data invoice'!R54=0,"",'Data invoice'!S54)</f>
        <v/>
      </c>
      <c r="K104" s="375" t="str">
        <f>IF('Data invoice'!S54=0,"",'Data invoice'!T54)</f>
        <v/>
      </c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</row>
    <row r="105" spans="1:38" s="414" customFormat="1" ht="16.5" customHeight="1">
      <c r="A105" s="284"/>
      <c r="B105" s="284" t="str">
        <f>IF('Data invoice'!J55=0,"",'Data invoice'!K55)</f>
        <v/>
      </c>
      <c r="C105" s="284" t="str">
        <f>IF('Data invoice'!K55=0,"",'Data invoice'!L55)</f>
        <v/>
      </c>
      <c r="D105" s="284" t="str">
        <f>IF('Data invoice'!L55=0,"",'Data invoice'!M55)</f>
        <v/>
      </c>
      <c r="E105" s="284" t="str">
        <f>IF('Data invoice'!M55=0,"",'Data invoice'!N55)</f>
        <v/>
      </c>
      <c r="F105" s="284" t="str">
        <f>IF('Data invoice'!N55=0,"",'Data invoice'!O55)</f>
        <v/>
      </c>
      <c r="G105" s="284" t="str">
        <f>IF('Data invoice'!O55=0,"",'Data invoice'!P55)</f>
        <v/>
      </c>
      <c r="H105" s="284" t="str">
        <f>IF('Data invoice'!P55=0,"",'Data invoice'!Q55)</f>
        <v/>
      </c>
      <c r="I105" s="350" t="str">
        <f>IF('Data invoice'!Q55=0,"",'Data invoice'!R55)</f>
        <v/>
      </c>
      <c r="J105" s="320" t="str">
        <f>IF('Data invoice'!R55=0,"",'Data invoice'!S55)</f>
        <v/>
      </c>
      <c r="K105" s="375" t="str">
        <f>IF('Data invoice'!S55=0,"",'Data invoice'!T55)</f>
        <v/>
      </c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93"/>
      <c r="AC105" s="293"/>
      <c r="AD105" s="293"/>
      <c r="AE105" s="293"/>
      <c r="AF105" s="293"/>
      <c r="AG105" s="293"/>
      <c r="AH105" s="293"/>
      <c r="AI105" s="293"/>
      <c r="AJ105" s="293"/>
      <c r="AK105" s="293"/>
      <c r="AL105" s="293"/>
    </row>
    <row r="106" spans="1:38" s="414" customFormat="1" ht="16.5" customHeight="1">
      <c r="A106" s="284"/>
      <c r="B106" s="284" t="str">
        <f>IF('Data invoice'!J56=0,"",'Data invoice'!K56)</f>
        <v/>
      </c>
      <c r="C106" s="284" t="str">
        <f>IF('Data invoice'!K56=0,"",'Data invoice'!L56)</f>
        <v/>
      </c>
      <c r="D106" s="284" t="str">
        <f>IF('Data invoice'!L56=0,"",'Data invoice'!M56)</f>
        <v/>
      </c>
      <c r="E106" s="284" t="str">
        <f>IF('Data invoice'!M56=0,"",'Data invoice'!N56)</f>
        <v/>
      </c>
      <c r="F106" s="284" t="str">
        <f>IF('Data invoice'!N56=0,"",'Data invoice'!O56)</f>
        <v/>
      </c>
      <c r="G106" s="284" t="str">
        <f>IF('Data invoice'!O56=0,"",'Data invoice'!P56)</f>
        <v/>
      </c>
      <c r="H106" s="284" t="str">
        <f>IF('Data invoice'!P56=0,"",'Data invoice'!Q56)</f>
        <v/>
      </c>
      <c r="I106" s="350" t="str">
        <f>IF('Data invoice'!Q56=0,"",'Data invoice'!R56)</f>
        <v/>
      </c>
      <c r="J106" s="320" t="str">
        <f>IF('Data invoice'!R56=0,"",'Data invoice'!S56)</f>
        <v/>
      </c>
      <c r="K106" s="375" t="str">
        <f>IF('Data invoice'!S56=0,"",'Data invoice'!T56)</f>
        <v/>
      </c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93"/>
      <c r="AC106" s="293"/>
      <c r="AD106" s="293"/>
      <c r="AE106" s="293"/>
      <c r="AF106" s="293"/>
      <c r="AG106" s="293"/>
      <c r="AH106" s="293"/>
      <c r="AI106" s="293"/>
      <c r="AJ106" s="293"/>
      <c r="AK106" s="293"/>
      <c r="AL106" s="293"/>
    </row>
    <row r="107" spans="1:38" s="414" customFormat="1" ht="16.5" customHeight="1">
      <c r="A107" s="284"/>
      <c r="B107" s="284" t="str">
        <f>IF('Data invoice'!J57=0,"",'Data invoice'!K57)</f>
        <v/>
      </c>
      <c r="C107" s="284" t="str">
        <f>IF('Data invoice'!K57=0,"",'Data invoice'!L57)</f>
        <v/>
      </c>
      <c r="D107" s="284" t="str">
        <f>IF('Data invoice'!L57=0,"",'Data invoice'!M57)</f>
        <v/>
      </c>
      <c r="E107" s="284" t="str">
        <f>IF('Data invoice'!M57=0,"",'Data invoice'!N57)</f>
        <v/>
      </c>
      <c r="F107" s="284" t="str">
        <f>IF('Data invoice'!N57=0,"",'Data invoice'!O57)</f>
        <v/>
      </c>
      <c r="G107" s="284" t="str">
        <f>IF('Data invoice'!O57=0,"",'Data invoice'!P57)</f>
        <v/>
      </c>
      <c r="H107" s="284" t="str">
        <f>IF('Data invoice'!P57=0,"",'Data invoice'!Q57)</f>
        <v/>
      </c>
      <c r="I107" s="350" t="str">
        <f>IF('Data invoice'!Q57=0,"",'Data invoice'!R57)</f>
        <v/>
      </c>
      <c r="J107" s="320" t="str">
        <f>IF('Data invoice'!R57=0,"",'Data invoice'!S57)</f>
        <v/>
      </c>
      <c r="K107" s="375" t="str">
        <f>IF('Data invoice'!S57=0,"",'Data invoice'!T57)</f>
        <v/>
      </c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93"/>
      <c r="AC107" s="293"/>
      <c r="AD107" s="293"/>
      <c r="AE107" s="293"/>
      <c r="AF107" s="293"/>
      <c r="AG107" s="293"/>
      <c r="AH107" s="293"/>
      <c r="AI107" s="293"/>
      <c r="AJ107" s="293"/>
      <c r="AK107" s="293"/>
      <c r="AL107" s="293"/>
    </row>
    <row r="108" spans="1:38" s="414" customFormat="1" ht="16.5" customHeight="1">
      <c r="A108" s="284"/>
      <c r="B108" s="284" t="str">
        <f>IF('Data invoice'!J58=0,"",'Data invoice'!K58)</f>
        <v/>
      </c>
      <c r="C108" s="284" t="str">
        <f>IF('Data invoice'!K58=0,"",'Data invoice'!L58)</f>
        <v/>
      </c>
      <c r="D108" s="284" t="str">
        <f>IF('Data invoice'!L58=0,"",'Data invoice'!M58)</f>
        <v/>
      </c>
      <c r="E108" s="284" t="str">
        <f>IF('Data invoice'!M58=0,"",'Data invoice'!N58)</f>
        <v/>
      </c>
      <c r="F108" s="284" t="str">
        <f>IF('Data invoice'!N58=0,"",'Data invoice'!O58)</f>
        <v/>
      </c>
      <c r="G108" s="284" t="str">
        <f>IF('Data invoice'!O58=0,"",'Data invoice'!P58)</f>
        <v/>
      </c>
      <c r="H108" s="284" t="str">
        <f>IF('Data invoice'!P58=0,"",'Data invoice'!Q58)</f>
        <v/>
      </c>
      <c r="I108" s="350" t="str">
        <f>IF('Data invoice'!Q58=0,"",'Data invoice'!R58)</f>
        <v/>
      </c>
      <c r="J108" s="320" t="str">
        <f>IF('Data invoice'!R58=0,"",'Data invoice'!S58)</f>
        <v/>
      </c>
      <c r="K108" s="375" t="str">
        <f>IF('Data invoice'!S58=0,"",'Data invoice'!T58)</f>
        <v/>
      </c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93"/>
      <c r="AC108" s="293"/>
      <c r="AD108" s="293"/>
      <c r="AE108" s="293"/>
      <c r="AF108" s="293"/>
      <c r="AG108" s="293"/>
      <c r="AH108" s="293"/>
      <c r="AI108" s="293"/>
      <c r="AJ108" s="293"/>
      <c r="AK108" s="293"/>
      <c r="AL108" s="293"/>
    </row>
    <row r="109" spans="1:38" s="414" customFormat="1" ht="16.5" customHeight="1">
      <c r="A109" s="284"/>
      <c r="B109" s="284" t="str">
        <f>IF('Data invoice'!J59=0,"",'Data invoice'!K59)</f>
        <v/>
      </c>
      <c r="C109" s="284" t="str">
        <f>IF('Data invoice'!K59=0,"",'Data invoice'!L59)</f>
        <v/>
      </c>
      <c r="D109" s="284" t="str">
        <f>IF('Data invoice'!L59=0,"",'Data invoice'!M59)</f>
        <v/>
      </c>
      <c r="E109" s="284" t="str">
        <f>IF('Data invoice'!M59=0,"",'Data invoice'!N59)</f>
        <v/>
      </c>
      <c r="F109" s="284" t="str">
        <f>IF('Data invoice'!N59=0,"",'Data invoice'!O59)</f>
        <v/>
      </c>
      <c r="G109" s="284" t="str">
        <f>IF('Data invoice'!O59=0,"",'Data invoice'!P59)</f>
        <v/>
      </c>
      <c r="H109" s="284" t="str">
        <f>IF('Data invoice'!P59=0,"",'Data invoice'!Q59)</f>
        <v/>
      </c>
      <c r="I109" s="350" t="str">
        <f>IF('Data invoice'!Q59=0,"",'Data invoice'!R59)</f>
        <v/>
      </c>
      <c r="J109" s="320" t="str">
        <f>IF('Data invoice'!R59=0,"",'Data invoice'!S59)</f>
        <v/>
      </c>
      <c r="K109" s="375" t="str">
        <f>IF('Data invoice'!S59=0,"",'Data invoice'!T59)</f>
        <v/>
      </c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93"/>
      <c r="AC109" s="293"/>
      <c r="AD109" s="293"/>
      <c r="AE109" s="293"/>
      <c r="AF109" s="293"/>
      <c r="AG109" s="293"/>
      <c r="AH109" s="293"/>
      <c r="AI109" s="293"/>
      <c r="AJ109" s="293"/>
      <c r="AK109" s="293"/>
      <c r="AL109" s="293"/>
    </row>
    <row r="110" spans="1:38" s="414" customFormat="1" ht="16.5" customHeight="1">
      <c r="A110" s="284"/>
      <c r="B110" s="284" t="str">
        <f>IF('Data invoice'!J60=0,"",'Data invoice'!K60)</f>
        <v/>
      </c>
      <c r="C110" s="284" t="str">
        <f>IF('Data invoice'!K60=0,"",'Data invoice'!L60)</f>
        <v/>
      </c>
      <c r="D110" s="284" t="str">
        <f>IF('Data invoice'!L60=0,"",'Data invoice'!M60)</f>
        <v/>
      </c>
      <c r="E110" s="284" t="str">
        <f>IF('Data invoice'!M60=0,"",'Data invoice'!N60)</f>
        <v/>
      </c>
      <c r="F110" s="284" t="str">
        <f>IF('Data invoice'!N60=0,"",'Data invoice'!O60)</f>
        <v/>
      </c>
      <c r="G110" s="284" t="str">
        <f>IF('Data invoice'!O60=0,"",'Data invoice'!P60)</f>
        <v/>
      </c>
      <c r="H110" s="284" t="str">
        <f>IF('Data invoice'!P60=0,"",'Data invoice'!Q60)</f>
        <v/>
      </c>
      <c r="I110" s="350" t="str">
        <f>IF('Data invoice'!Q60=0,"",'Data invoice'!R60)</f>
        <v/>
      </c>
      <c r="J110" s="320" t="str">
        <f>IF('Data invoice'!R60=0,"",'Data invoice'!S60)</f>
        <v/>
      </c>
      <c r="K110" s="375" t="str">
        <f>IF('Data invoice'!S60=0,"",'Data invoice'!T60)</f>
        <v/>
      </c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93"/>
      <c r="AC110" s="293"/>
      <c r="AD110" s="293"/>
      <c r="AE110" s="293"/>
      <c r="AF110" s="293"/>
      <c r="AG110" s="293"/>
      <c r="AH110" s="293"/>
      <c r="AI110" s="293"/>
      <c r="AJ110" s="293"/>
      <c r="AK110" s="293"/>
      <c r="AL110" s="293"/>
    </row>
    <row r="111" spans="1:38" s="414" customFormat="1" ht="16.5" customHeight="1">
      <c r="A111" s="284"/>
      <c r="B111" s="284" t="str">
        <f>IF('Data invoice'!J61=0,"",'Data invoice'!K61)</f>
        <v/>
      </c>
      <c r="C111" s="284" t="str">
        <f>IF('Data invoice'!K61=0,"",'Data invoice'!L61)</f>
        <v/>
      </c>
      <c r="D111" s="284" t="str">
        <f>IF('Data invoice'!L61=0,"",'Data invoice'!M61)</f>
        <v/>
      </c>
      <c r="E111" s="284" t="str">
        <f>IF('Data invoice'!M61=0,"",'Data invoice'!N61)</f>
        <v/>
      </c>
      <c r="F111" s="284" t="str">
        <f>IF('Data invoice'!N61=0,"",'Data invoice'!O61)</f>
        <v/>
      </c>
      <c r="G111" s="284" t="str">
        <f>IF('Data invoice'!O61=0,"",'Data invoice'!P61)</f>
        <v/>
      </c>
      <c r="H111" s="284" t="str">
        <f>IF('Data invoice'!P61=0,"",'Data invoice'!Q61)</f>
        <v/>
      </c>
      <c r="I111" s="350" t="str">
        <f>IF('Data invoice'!Q61=0,"",'Data invoice'!R61)</f>
        <v/>
      </c>
      <c r="J111" s="320" t="str">
        <f>IF('Data invoice'!R61=0,"",'Data invoice'!S61)</f>
        <v/>
      </c>
      <c r="K111" s="375" t="str">
        <f>IF('Data invoice'!S61=0,"",'Data invoice'!T61)</f>
        <v/>
      </c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93"/>
      <c r="AC111" s="293"/>
      <c r="AD111" s="293"/>
      <c r="AE111" s="293"/>
      <c r="AF111" s="293"/>
      <c r="AG111" s="293"/>
      <c r="AH111" s="293"/>
      <c r="AI111" s="293"/>
      <c r="AJ111" s="293"/>
      <c r="AK111" s="293"/>
      <c r="AL111" s="293"/>
    </row>
    <row r="112" spans="1:38" s="414" customFormat="1" ht="16.5" customHeight="1">
      <c r="A112" s="284"/>
      <c r="B112" s="284" t="str">
        <f>IF('Data invoice'!J62=0,"",'Data invoice'!K62)</f>
        <v/>
      </c>
      <c r="C112" s="284" t="str">
        <f>IF('Data invoice'!K62=0,"",'Data invoice'!L62)</f>
        <v/>
      </c>
      <c r="D112" s="284" t="str">
        <f>IF('Data invoice'!L62=0,"",'Data invoice'!M62)</f>
        <v/>
      </c>
      <c r="E112" s="284" t="str">
        <f>IF('Data invoice'!M62=0,"",'Data invoice'!N62)</f>
        <v/>
      </c>
      <c r="F112" s="284" t="str">
        <f>IF('Data invoice'!N62=0,"",'Data invoice'!O62)</f>
        <v/>
      </c>
      <c r="G112" s="284" t="str">
        <f>IF('Data invoice'!O62=0,"",'Data invoice'!P62)</f>
        <v/>
      </c>
      <c r="H112" s="284" t="str">
        <f>IF('Data invoice'!P62=0,"",'Data invoice'!Q62)</f>
        <v/>
      </c>
      <c r="I112" s="350" t="str">
        <f>IF('Data invoice'!Q62=0,"",'Data invoice'!R62)</f>
        <v/>
      </c>
      <c r="J112" s="320" t="str">
        <f>IF('Data invoice'!R62=0,"",'Data invoice'!S62)</f>
        <v/>
      </c>
      <c r="K112" s="375" t="str">
        <f>IF('Data invoice'!S62=0,"",'Data invoice'!T62)</f>
        <v/>
      </c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93"/>
      <c r="AC112" s="293"/>
      <c r="AD112" s="293"/>
      <c r="AE112" s="293"/>
      <c r="AF112" s="293"/>
      <c r="AG112" s="293"/>
      <c r="AH112" s="293"/>
      <c r="AI112" s="293"/>
      <c r="AJ112" s="293"/>
      <c r="AK112" s="293"/>
      <c r="AL112" s="293"/>
    </row>
    <row r="113" spans="1:38" s="414" customFormat="1" ht="13.5" customHeight="1">
      <c r="A113" s="284"/>
      <c r="B113" s="284" t="str">
        <f>IF('Data invoice'!J63=0,"",'Data invoice'!K63)</f>
        <v/>
      </c>
      <c r="C113" s="284" t="str">
        <f>IF('Data invoice'!K63=0,"",'Data invoice'!L63)</f>
        <v/>
      </c>
      <c r="D113" s="284" t="str">
        <f>IF('Data invoice'!L63=0,"",'Data invoice'!M63)</f>
        <v/>
      </c>
      <c r="E113" s="284" t="str">
        <f>IF('Data invoice'!M63=0,"",'Data invoice'!N63)</f>
        <v/>
      </c>
      <c r="F113" s="284" t="str">
        <f>IF('Data invoice'!N63=0,"",'Data invoice'!O63)</f>
        <v/>
      </c>
      <c r="G113" s="284" t="str">
        <f>IF('Data invoice'!O63=0,"",'Data invoice'!P63)</f>
        <v/>
      </c>
      <c r="H113" s="284" t="str">
        <f>IF('Data invoice'!P63=0,"",'Data invoice'!Q63)</f>
        <v/>
      </c>
      <c r="I113" s="350" t="str">
        <f>IF('Data invoice'!Q63=0,"",'Data invoice'!R63)</f>
        <v/>
      </c>
      <c r="J113" s="320" t="str">
        <f>IF('Data invoice'!R63=0,"",'Data invoice'!S63)</f>
        <v/>
      </c>
      <c r="K113" s="375" t="str">
        <f>IF('Data invoice'!S63=0,"",'Data invoice'!T63)</f>
        <v/>
      </c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93"/>
      <c r="AC113" s="293"/>
      <c r="AD113" s="293"/>
      <c r="AE113" s="293"/>
      <c r="AF113" s="293"/>
      <c r="AG113" s="293"/>
      <c r="AH113" s="293"/>
      <c r="AI113" s="293"/>
      <c r="AJ113" s="293"/>
      <c r="AK113" s="293"/>
      <c r="AL113" s="293"/>
    </row>
    <row r="114" spans="1:38" s="414" customFormat="1" ht="13.5" customHeight="1">
      <c r="A114" s="284"/>
      <c r="B114" s="284" t="str">
        <f>IF('Data invoice'!J64=0,"",'Data invoice'!K64)</f>
        <v/>
      </c>
      <c r="C114" s="284" t="str">
        <f>IF('Data invoice'!K64=0,"",'Data invoice'!L64)</f>
        <v/>
      </c>
      <c r="D114" s="284" t="str">
        <f>IF('Data invoice'!L64=0,"",'Data invoice'!M64)</f>
        <v/>
      </c>
      <c r="E114" s="284" t="str">
        <f>IF('Data invoice'!M64=0,"",'Data invoice'!N64)</f>
        <v/>
      </c>
      <c r="F114" s="284" t="str">
        <f>IF('Data invoice'!N64=0,"",'Data invoice'!O64)</f>
        <v/>
      </c>
      <c r="G114" s="284" t="str">
        <f>IF('Data invoice'!O64=0,"",'Data invoice'!P64)</f>
        <v/>
      </c>
      <c r="H114" s="284" t="str">
        <f>IF('Data invoice'!P64=0,"",'Data invoice'!Q64)</f>
        <v/>
      </c>
      <c r="I114" s="350" t="str">
        <f>IF('Data invoice'!Q64=0,"",'Data invoice'!R64)</f>
        <v/>
      </c>
      <c r="J114" s="320" t="str">
        <f>IF('Data invoice'!R64=0,"",'Data invoice'!S64)</f>
        <v/>
      </c>
      <c r="K114" s="375" t="str">
        <f>IF('Data invoice'!S64=0,"",'Data invoice'!T64)</f>
        <v/>
      </c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93"/>
      <c r="AC114" s="293"/>
      <c r="AD114" s="293"/>
      <c r="AE114" s="293"/>
      <c r="AF114" s="293"/>
      <c r="AG114" s="293"/>
      <c r="AH114" s="293"/>
      <c r="AI114" s="293"/>
      <c r="AJ114" s="293"/>
      <c r="AK114" s="293"/>
      <c r="AL114" s="293"/>
    </row>
    <row r="115" spans="1:38" s="414" customFormat="1" ht="16.5" customHeight="1">
      <c r="A115" s="284"/>
      <c r="B115" s="284" t="str">
        <f>IF('Data invoice'!J65=0,"",'Data invoice'!K65)</f>
        <v/>
      </c>
      <c r="C115" s="284" t="str">
        <f>IF('Data invoice'!K65=0,"",'Data invoice'!L65)</f>
        <v/>
      </c>
      <c r="D115" s="284" t="str">
        <f>IF('Data invoice'!L65=0,"",'Data invoice'!M65)</f>
        <v/>
      </c>
      <c r="E115" s="284" t="str">
        <f>IF('Data invoice'!M65=0,"",'Data invoice'!N65)</f>
        <v/>
      </c>
      <c r="F115" s="284" t="str">
        <f>IF('Data invoice'!N65=0,"",'Data invoice'!O65)</f>
        <v/>
      </c>
      <c r="G115" s="284" t="str">
        <f>IF('Data invoice'!O65=0,"",'Data invoice'!P65)</f>
        <v/>
      </c>
      <c r="H115" s="284" t="str">
        <f>IF('Data invoice'!P65=0,"",'Data invoice'!Q65)</f>
        <v/>
      </c>
      <c r="I115" s="350" t="str">
        <f>IF('Data invoice'!Q65=0,"",'Data invoice'!R65)</f>
        <v/>
      </c>
      <c r="J115" s="320" t="str">
        <f>IF('Data invoice'!R65=0,"",'Data invoice'!S65)</f>
        <v/>
      </c>
      <c r="K115" s="375" t="str">
        <f>IF('Data invoice'!S65=0,"",'Data invoice'!T65)</f>
        <v/>
      </c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93"/>
      <c r="AC115" s="293"/>
      <c r="AD115" s="293"/>
      <c r="AE115" s="293"/>
      <c r="AF115" s="293"/>
      <c r="AG115" s="293"/>
      <c r="AH115" s="293"/>
      <c r="AI115" s="293"/>
      <c r="AJ115" s="293"/>
      <c r="AK115" s="293"/>
      <c r="AL115" s="293"/>
    </row>
    <row r="116" spans="1:38" s="414" customFormat="1" ht="16.5" customHeight="1">
      <c r="A116" s="284"/>
      <c r="B116" s="284" t="str">
        <f>IF('Data invoice'!J66=0,"",'Data invoice'!K66)</f>
        <v/>
      </c>
      <c r="C116" s="284" t="str">
        <f>IF('Data invoice'!K66=0,"",'Data invoice'!L66)</f>
        <v/>
      </c>
      <c r="D116" s="284" t="str">
        <f>IF('Data invoice'!L66=0,"",'Data invoice'!M66)</f>
        <v/>
      </c>
      <c r="E116" s="284" t="str">
        <f>IF('Data invoice'!M66=0,"",'Data invoice'!N66)</f>
        <v/>
      </c>
      <c r="F116" s="284" t="str">
        <f>IF('Data invoice'!N66=0,"",'Data invoice'!O66)</f>
        <v/>
      </c>
      <c r="G116" s="284" t="str">
        <f>IF('Data invoice'!O66=0,"",'Data invoice'!P66)</f>
        <v/>
      </c>
      <c r="H116" s="284" t="str">
        <f>IF('Data invoice'!P66=0,"",'Data invoice'!Q66)</f>
        <v/>
      </c>
      <c r="I116" s="350" t="str">
        <f>IF('Data invoice'!Q66=0,"",'Data invoice'!R66)</f>
        <v/>
      </c>
      <c r="J116" s="320" t="str">
        <f>IF('Data invoice'!R66=0,"",'Data invoice'!S66)</f>
        <v/>
      </c>
      <c r="K116" s="375" t="str">
        <f>IF('Data invoice'!S66=0,"",'Data invoice'!T66)</f>
        <v/>
      </c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93"/>
      <c r="AC116" s="293"/>
      <c r="AD116" s="293"/>
      <c r="AE116" s="293"/>
      <c r="AF116" s="293"/>
      <c r="AG116" s="293"/>
      <c r="AH116" s="293"/>
      <c r="AI116" s="293"/>
      <c r="AJ116" s="293"/>
      <c r="AK116" s="293"/>
      <c r="AL116" s="293"/>
    </row>
    <row r="117" spans="1:38" s="414" customFormat="1" ht="16.5" customHeight="1">
      <c r="A117" s="284"/>
      <c r="B117" s="284" t="str">
        <f>IF('Data invoice'!J67=0,"",'Data invoice'!K67)</f>
        <v/>
      </c>
      <c r="C117" s="284" t="str">
        <f>IF('Data invoice'!K67=0,"",'Data invoice'!L67)</f>
        <v/>
      </c>
      <c r="D117" s="284" t="str">
        <f>IF('Data invoice'!L67=0,"",'Data invoice'!M67)</f>
        <v/>
      </c>
      <c r="E117" s="284" t="str">
        <f>IF('Data invoice'!M67=0,"",'Data invoice'!N67)</f>
        <v/>
      </c>
      <c r="F117" s="284" t="str">
        <f>IF('Data invoice'!N67=0,"",'Data invoice'!O67)</f>
        <v/>
      </c>
      <c r="G117" s="284" t="str">
        <f>IF('Data invoice'!O67=0,"",'Data invoice'!P67)</f>
        <v/>
      </c>
      <c r="H117" s="284" t="str">
        <f>IF('Data invoice'!P67=0,"",'Data invoice'!Q67)</f>
        <v/>
      </c>
      <c r="I117" s="350" t="str">
        <f>IF('Data invoice'!Q67=0,"",'Data invoice'!R67)</f>
        <v/>
      </c>
      <c r="J117" s="320" t="str">
        <f>IF('Data invoice'!R67=0,"",'Data invoice'!S67)</f>
        <v/>
      </c>
      <c r="K117" s="375" t="str">
        <f>IF('Data invoice'!S67=0,"",'Data invoice'!T67)</f>
        <v/>
      </c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93"/>
      <c r="AC117" s="293"/>
      <c r="AD117" s="293"/>
      <c r="AE117" s="293"/>
      <c r="AF117" s="293"/>
      <c r="AG117" s="293"/>
      <c r="AH117" s="293"/>
      <c r="AI117" s="293"/>
      <c r="AJ117" s="293"/>
      <c r="AK117" s="293"/>
      <c r="AL117" s="293"/>
    </row>
    <row r="118" spans="1:38" s="414" customFormat="1" ht="16.5" customHeight="1">
      <c r="A118" s="284"/>
      <c r="B118" s="284" t="str">
        <f>IF('Data invoice'!J68=0,"",'Data invoice'!K68)</f>
        <v/>
      </c>
      <c r="C118" s="284" t="str">
        <f>IF('Data invoice'!K68=0,"",'Data invoice'!L68)</f>
        <v/>
      </c>
      <c r="D118" s="284" t="str">
        <f>IF('Data invoice'!L68=0,"",'Data invoice'!M68)</f>
        <v/>
      </c>
      <c r="E118" s="284" t="str">
        <f>IF('Data invoice'!M68=0,"",'Data invoice'!N68)</f>
        <v/>
      </c>
      <c r="F118" s="284" t="str">
        <f>IF('Data invoice'!N68=0,"",'Data invoice'!O68)</f>
        <v/>
      </c>
      <c r="G118" s="284" t="str">
        <f>IF('Data invoice'!O68=0,"",'Data invoice'!P68)</f>
        <v/>
      </c>
      <c r="H118" s="284" t="str">
        <f>IF('Data invoice'!P68=0,"",'Data invoice'!Q68)</f>
        <v/>
      </c>
      <c r="I118" s="350" t="str">
        <f>IF('Data invoice'!Q68=0,"",'Data invoice'!R68)</f>
        <v/>
      </c>
      <c r="J118" s="320" t="str">
        <f>IF('Data invoice'!R68=0,"",'Data invoice'!S68)</f>
        <v/>
      </c>
      <c r="K118" s="375" t="str">
        <f>IF('Data invoice'!S68=0,"",'Data invoice'!T68)</f>
        <v/>
      </c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93"/>
      <c r="AC118" s="293"/>
      <c r="AD118" s="293"/>
      <c r="AE118" s="293"/>
      <c r="AF118" s="293"/>
      <c r="AG118" s="293"/>
      <c r="AH118" s="293"/>
      <c r="AI118" s="293"/>
      <c r="AJ118" s="293"/>
      <c r="AK118" s="293"/>
      <c r="AL118" s="293"/>
    </row>
    <row r="119" spans="1:38" s="414" customFormat="1" ht="16.5" customHeight="1">
      <c r="A119" s="284"/>
      <c r="B119" s="284" t="str">
        <f>IF('Data invoice'!J69=0,"",'Data invoice'!K69)</f>
        <v/>
      </c>
      <c r="C119" s="284" t="str">
        <f>IF('Data invoice'!K69=0,"",'Data invoice'!L69)</f>
        <v/>
      </c>
      <c r="D119" s="284" t="str">
        <f>IF('Data invoice'!L69=0,"",'Data invoice'!M69)</f>
        <v/>
      </c>
      <c r="E119" s="284" t="str">
        <f>IF('Data invoice'!M69=0,"",'Data invoice'!N69)</f>
        <v/>
      </c>
      <c r="F119" s="284" t="str">
        <f>IF('Data invoice'!N69=0,"",'Data invoice'!O69)</f>
        <v/>
      </c>
      <c r="G119" s="284" t="str">
        <f>IF('Data invoice'!O69=0,"",'Data invoice'!P69)</f>
        <v/>
      </c>
      <c r="H119" s="284" t="str">
        <f>IF('Data invoice'!P69=0,"",'Data invoice'!Q69)</f>
        <v/>
      </c>
      <c r="I119" s="350" t="str">
        <f>IF('Data invoice'!Q69=0,"",'Data invoice'!R69)</f>
        <v/>
      </c>
      <c r="J119" s="320" t="str">
        <f>IF('Data invoice'!R69=0,"",'Data invoice'!S69)</f>
        <v/>
      </c>
      <c r="K119" s="375" t="str">
        <f>IF('Data invoice'!S69=0,"",'Data invoice'!T69)</f>
        <v/>
      </c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93"/>
      <c r="AC119" s="293"/>
      <c r="AD119" s="293"/>
      <c r="AE119" s="293"/>
      <c r="AF119" s="293"/>
      <c r="AG119" s="293"/>
      <c r="AH119" s="293"/>
      <c r="AI119" s="293"/>
      <c r="AJ119" s="293"/>
      <c r="AK119" s="293"/>
      <c r="AL119" s="293"/>
    </row>
    <row r="120" spans="1:38" s="414" customFormat="1" ht="16.5" customHeight="1">
      <c r="A120" s="284"/>
      <c r="B120" s="284" t="str">
        <f>IF('Data invoice'!J70=0,"",'Data invoice'!K70)</f>
        <v/>
      </c>
      <c r="C120" s="284" t="str">
        <f>IF('Data invoice'!K70=0,"",'Data invoice'!L70)</f>
        <v/>
      </c>
      <c r="D120" s="284" t="str">
        <f>IF('Data invoice'!L70=0,"",'Data invoice'!M70)</f>
        <v/>
      </c>
      <c r="E120" s="284" t="str">
        <f>IF('Data invoice'!M70=0,"",'Data invoice'!N70)</f>
        <v/>
      </c>
      <c r="F120" s="284" t="str">
        <f>IF('Data invoice'!N70=0,"",'Data invoice'!O70)</f>
        <v/>
      </c>
      <c r="G120" s="284" t="str">
        <f>IF('Data invoice'!O70=0,"",'Data invoice'!P70)</f>
        <v/>
      </c>
      <c r="H120" s="284" t="str">
        <f>IF('Data invoice'!P70=0,"",'Data invoice'!Q70)</f>
        <v/>
      </c>
      <c r="I120" s="350" t="str">
        <f>IF('Data invoice'!Q70=0,"",'Data invoice'!R70)</f>
        <v/>
      </c>
      <c r="J120" s="320" t="str">
        <f>IF('Data invoice'!R70=0,"",'Data invoice'!S70)</f>
        <v/>
      </c>
      <c r="K120" s="375" t="str">
        <f>IF('Data invoice'!S70=0,"",'Data invoice'!T70)</f>
        <v/>
      </c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93"/>
      <c r="AC120" s="293"/>
      <c r="AD120" s="293"/>
      <c r="AE120" s="293"/>
      <c r="AF120" s="293"/>
      <c r="AG120" s="293"/>
      <c r="AH120" s="293"/>
      <c r="AI120" s="293"/>
      <c r="AJ120" s="293"/>
      <c r="AK120" s="293"/>
      <c r="AL120" s="293"/>
    </row>
    <row r="121" spans="1:38" s="414" customFormat="1" ht="16.5" customHeight="1">
      <c r="A121" s="284"/>
      <c r="B121" s="284" t="str">
        <f>IF('Data invoice'!J71=0,"",'Data invoice'!K71)</f>
        <v/>
      </c>
      <c r="C121" s="284" t="str">
        <f>IF('Data invoice'!K71=0,"",'Data invoice'!L71)</f>
        <v/>
      </c>
      <c r="D121" s="284" t="str">
        <f>IF('Data invoice'!L71=0,"",'Data invoice'!M71)</f>
        <v/>
      </c>
      <c r="E121" s="284" t="str">
        <f>IF('Data invoice'!M71=0,"",'Data invoice'!N71)</f>
        <v/>
      </c>
      <c r="F121" s="284" t="str">
        <f>IF('Data invoice'!N71=0,"",'Data invoice'!O71)</f>
        <v/>
      </c>
      <c r="G121" s="284" t="str">
        <f>IF('Data invoice'!O71=0,"",'Data invoice'!P71)</f>
        <v/>
      </c>
      <c r="H121" s="284" t="str">
        <f>IF('Data invoice'!P71=0,"",'Data invoice'!Q71)</f>
        <v/>
      </c>
      <c r="I121" s="350" t="str">
        <f>IF('Data invoice'!Q71=0,"",'Data invoice'!R71)</f>
        <v/>
      </c>
      <c r="J121" s="320" t="str">
        <f>IF('Data invoice'!R71=0,"",'Data invoice'!S71)</f>
        <v/>
      </c>
      <c r="K121" s="375" t="str">
        <f>IF('Data invoice'!S71=0,"",'Data invoice'!T71)</f>
        <v/>
      </c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93"/>
      <c r="AC121" s="293"/>
      <c r="AD121" s="293"/>
      <c r="AE121" s="293"/>
      <c r="AF121" s="293"/>
      <c r="AG121" s="293"/>
      <c r="AH121" s="293"/>
      <c r="AI121" s="293"/>
      <c r="AJ121" s="293"/>
      <c r="AK121" s="293"/>
      <c r="AL121" s="293"/>
    </row>
    <row r="122" spans="1:38" s="414" customFormat="1" ht="16.5" customHeight="1">
      <c r="A122" s="284"/>
      <c r="B122" s="284" t="str">
        <f>IF('Data invoice'!J72=0,"",'Data invoice'!K72)</f>
        <v/>
      </c>
      <c r="C122" s="284" t="str">
        <f>IF('Data invoice'!K72=0,"",'Data invoice'!L72)</f>
        <v/>
      </c>
      <c r="D122" s="284" t="str">
        <f>IF('Data invoice'!L72=0,"",'Data invoice'!M72)</f>
        <v/>
      </c>
      <c r="E122" s="284" t="str">
        <f>IF('Data invoice'!M72=0,"",'Data invoice'!N72)</f>
        <v/>
      </c>
      <c r="F122" s="284" t="str">
        <f>IF('Data invoice'!N72=0,"",'Data invoice'!O72)</f>
        <v/>
      </c>
      <c r="G122" s="284" t="str">
        <f>IF('Data invoice'!O72=0,"",'Data invoice'!P72)</f>
        <v/>
      </c>
      <c r="H122" s="284" t="str">
        <f>IF('Data invoice'!P72=0,"",'Data invoice'!Q72)</f>
        <v/>
      </c>
      <c r="I122" s="350" t="str">
        <f>IF('Data invoice'!Q72=0,"",'Data invoice'!R72)</f>
        <v/>
      </c>
      <c r="J122" s="320" t="str">
        <f>IF('Data invoice'!R72=0,"",'Data invoice'!S72)</f>
        <v/>
      </c>
      <c r="K122" s="375" t="str">
        <f>IF('Data invoice'!S72=0,"",'Data invoice'!T72)</f>
        <v/>
      </c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93"/>
      <c r="AC122" s="293"/>
      <c r="AD122" s="293"/>
      <c r="AE122" s="293"/>
      <c r="AF122" s="293"/>
      <c r="AG122" s="293"/>
      <c r="AH122" s="293"/>
      <c r="AI122" s="293"/>
      <c r="AJ122" s="293"/>
      <c r="AK122" s="293"/>
      <c r="AL122" s="293"/>
    </row>
    <row r="123" spans="1:38" s="414" customFormat="1" ht="16.5" customHeight="1">
      <c r="A123" s="284"/>
      <c r="B123" s="284" t="str">
        <f>IF('Data invoice'!J73=0,"",'Data invoice'!K73)</f>
        <v/>
      </c>
      <c r="C123" s="284" t="str">
        <f>IF('Data invoice'!K73=0,"",'Data invoice'!L73)</f>
        <v/>
      </c>
      <c r="D123" s="284" t="str">
        <f>IF('Data invoice'!L73=0,"",'Data invoice'!M73)</f>
        <v/>
      </c>
      <c r="E123" s="284" t="str">
        <f>IF('Data invoice'!M73=0,"",'Data invoice'!N73)</f>
        <v/>
      </c>
      <c r="F123" s="284" t="str">
        <f>IF('Data invoice'!N73=0,"",'Data invoice'!O73)</f>
        <v/>
      </c>
      <c r="G123" s="284" t="str">
        <f>IF('Data invoice'!O73=0,"",'Data invoice'!P73)</f>
        <v/>
      </c>
      <c r="H123" s="284" t="str">
        <f>IF('Data invoice'!P73=0,"",'Data invoice'!Q73)</f>
        <v/>
      </c>
      <c r="I123" s="350" t="str">
        <f>IF('Data invoice'!Q73=0,"",'Data invoice'!R73)</f>
        <v/>
      </c>
      <c r="J123" s="320" t="str">
        <f>IF('Data invoice'!R73=0,"",'Data invoice'!S73)</f>
        <v/>
      </c>
      <c r="K123" s="375" t="str">
        <f>IF('Data invoice'!S73=0,"",'Data invoice'!T73)</f>
        <v/>
      </c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93"/>
      <c r="AC123" s="293"/>
      <c r="AD123" s="293"/>
      <c r="AE123" s="293"/>
      <c r="AF123" s="293"/>
      <c r="AG123" s="293"/>
      <c r="AH123" s="293"/>
      <c r="AI123" s="293"/>
      <c r="AJ123" s="293"/>
      <c r="AK123" s="293"/>
      <c r="AL123" s="293"/>
    </row>
    <row r="124" spans="1:38" s="414" customFormat="1" ht="16.5" customHeight="1">
      <c r="A124" s="284"/>
      <c r="B124" s="284" t="str">
        <f>IF('Data invoice'!J74=0,"",'Data invoice'!K74)</f>
        <v/>
      </c>
      <c r="C124" s="284" t="str">
        <f>IF('Data invoice'!K74=0,"",'Data invoice'!L74)</f>
        <v/>
      </c>
      <c r="D124" s="284" t="str">
        <f>IF('Data invoice'!L74=0,"",'Data invoice'!M74)</f>
        <v/>
      </c>
      <c r="E124" s="284" t="str">
        <f>IF('Data invoice'!M74=0,"",'Data invoice'!N74)</f>
        <v/>
      </c>
      <c r="F124" s="284" t="str">
        <f>IF('Data invoice'!N74=0,"",'Data invoice'!O74)</f>
        <v/>
      </c>
      <c r="G124" s="284" t="str">
        <f>IF('Data invoice'!O74=0,"",'Data invoice'!P74)</f>
        <v/>
      </c>
      <c r="H124" s="284" t="str">
        <f>IF('Data invoice'!P74=0,"",'Data invoice'!Q74)</f>
        <v/>
      </c>
      <c r="I124" s="350" t="str">
        <f>IF('Data invoice'!Q74=0,"",'Data invoice'!R74)</f>
        <v/>
      </c>
      <c r="J124" s="320" t="str">
        <f>IF('Data invoice'!R74=0,"",'Data invoice'!S74)</f>
        <v/>
      </c>
      <c r="K124" s="375" t="str">
        <f>IF('Data invoice'!S74=0,"",'Data invoice'!T74)</f>
        <v/>
      </c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93"/>
      <c r="AC124" s="293"/>
      <c r="AD124" s="293"/>
      <c r="AE124" s="293"/>
      <c r="AF124" s="293"/>
      <c r="AG124" s="293"/>
      <c r="AH124" s="293"/>
      <c r="AI124" s="293"/>
      <c r="AJ124" s="293"/>
      <c r="AK124" s="293"/>
      <c r="AL124" s="293"/>
    </row>
    <row r="125" spans="1:38" s="414" customFormat="1" ht="16.5" customHeight="1">
      <c r="A125" s="284"/>
      <c r="B125" s="284" t="str">
        <f>IF('Data invoice'!J75=0,"",'Data invoice'!K75)</f>
        <v/>
      </c>
      <c r="C125" s="284" t="str">
        <f>IF('Data invoice'!K75=0,"",'Data invoice'!L75)</f>
        <v/>
      </c>
      <c r="D125" s="284" t="str">
        <f>IF('Data invoice'!L75=0,"",'Data invoice'!M75)</f>
        <v/>
      </c>
      <c r="E125" s="284" t="str">
        <f>IF('Data invoice'!M75=0,"",'Data invoice'!N75)</f>
        <v/>
      </c>
      <c r="F125" s="284" t="str">
        <f>IF('Data invoice'!N75=0,"",'Data invoice'!O75)</f>
        <v/>
      </c>
      <c r="G125" s="284" t="str">
        <f>IF('Data invoice'!O75=0,"",'Data invoice'!P75)</f>
        <v/>
      </c>
      <c r="H125" s="284" t="str">
        <f>IF('Data invoice'!P75=0,"",'Data invoice'!Q75)</f>
        <v/>
      </c>
      <c r="I125" s="350" t="str">
        <f>IF('Data invoice'!Q75=0,"",'Data invoice'!R75)</f>
        <v/>
      </c>
      <c r="J125" s="320" t="str">
        <f>IF('Data invoice'!R75=0,"",'Data invoice'!S75)</f>
        <v/>
      </c>
      <c r="K125" s="375" t="str">
        <f>IF('Data invoice'!S75=0,"",'Data invoice'!T75)</f>
        <v/>
      </c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93"/>
      <c r="AC125" s="293"/>
      <c r="AD125" s="293"/>
      <c r="AE125" s="293"/>
      <c r="AF125" s="293"/>
      <c r="AG125" s="293"/>
      <c r="AH125" s="293"/>
      <c r="AI125" s="293"/>
      <c r="AJ125" s="293"/>
      <c r="AK125" s="293"/>
      <c r="AL125" s="293"/>
    </row>
    <row r="126" spans="1:38" s="414" customFormat="1" ht="16.5" customHeight="1">
      <c r="A126" s="284"/>
      <c r="B126" s="284" t="str">
        <f>IF('Data invoice'!J76=0,"",'Data invoice'!K76)</f>
        <v/>
      </c>
      <c r="C126" s="284" t="str">
        <f>IF('Data invoice'!K76=0,"",'Data invoice'!L76)</f>
        <v/>
      </c>
      <c r="D126" s="284" t="str">
        <f>IF('Data invoice'!L76=0,"",'Data invoice'!M76)</f>
        <v/>
      </c>
      <c r="E126" s="284" t="str">
        <f>IF('Data invoice'!M76=0,"",'Data invoice'!N76)</f>
        <v/>
      </c>
      <c r="F126" s="284" t="str">
        <f>IF('Data invoice'!N76=0,"",'Data invoice'!O76)</f>
        <v/>
      </c>
      <c r="G126" s="284" t="str">
        <f>IF('Data invoice'!O76=0,"",'Data invoice'!P76)</f>
        <v/>
      </c>
      <c r="H126" s="284" t="str">
        <f>IF('Data invoice'!P76=0,"",'Data invoice'!Q76)</f>
        <v/>
      </c>
      <c r="I126" s="350" t="str">
        <f>IF('Data invoice'!Q76=0,"",'Data invoice'!R76)</f>
        <v/>
      </c>
      <c r="J126" s="320" t="str">
        <f>IF('Data invoice'!R76=0,"",'Data invoice'!S76)</f>
        <v/>
      </c>
      <c r="K126" s="375" t="str">
        <f>IF('Data invoice'!S76=0,"",'Data invoice'!T76)</f>
        <v/>
      </c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93"/>
      <c r="AC126" s="293"/>
      <c r="AD126" s="293"/>
      <c r="AE126" s="293"/>
      <c r="AF126" s="293"/>
      <c r="AG126" s="293"/>
      <c r="AH126" s="293"/>
      <c r="AI126" s="293"/>
      <c r="AJ126" s="293"/>
      <c r="AK126" s="293"/>
      <c r="AL126" s="293"/>
    </row>
    <row r="127" spans="1:38" s="414" customFormat="1" ht="16.5" customHeight="1">
      <c r="A127" s="284"/>
      <c r="B127" s="284" t="str">
        <f>IF('Data invoice'!J77=0,"",'Data invoice'!K77)</f>
        <v/>
      </c>
      <c r="C127" s="284" t="str">
        <f>IF('Data invoice'!K77=0,"",'Data invoice'!L77)</f>
        <v/>
      </c>
      <c r="D127" s="284" t="str">
        <f>IF('Data invoice'!L77=0,"",'Data invoice'!M77)</f>
        <v/>
      </c>
      <c r="E127" s="284" t="str">
        <f>IF('Data invoice'!M77=0,"",'Data invoice'!N77)</f>
        <v/>
      </c>
      <c r="F127" s="284" t="str">
        <f>IF('Data invoice'!N77=0,"",'Data invoice'!O77)</f>
        <v/>
      </c>
      <c r="G127" s="284" t="str">
        <f>IF('Data invoice'!O77=0,"",'Data invoice'!P77)</f>
        <v/>
      </c>
      <c r="H127" s="284" t="str">
        <f>IF('Data invoice'!P77=0,"",'Data invoice'!Q77)</f>
        <v/>
      </c>
      <c r="I127" s="350" t="str">
        <f>IF('Data invoice'!Q77=0,"",'Data invoice'!R77)</f>
        <v/>
      </c>
      <c r="J127" s="320" t="str">
        <f>IF('Data invoice'!R77=0,"",'Data invoice'!S77)</f>
        <v/>
      </c>
      <c r="K127" s="375" t="str">
        <f>IF('Data invoice'!S77=0,"",'Data invoice'!T77)</f>
        <v/>
      </c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93"/>
      <c r="AC127" s="293"/>
      <c r="AD127" s="293"/>
      <c r="AE127" s="293"/>
      <c r="AF127" s="293"/>
      <c r="AG127" s="293"/>
      <c r="AH127" s="293"/>
      <c r="AI127" s="293"/>
      <c r="AJ127" s="293"/>
      <c r="AK127" s="293"/>
      <c r="AL127" s="293"/>
    </row>
    <row r="128" spans="1:38" s="414" customFormat="1" ht="16.5" customHeight="1">
      <c r="A128" s="284"/>
      <c r="B128" s="284" t="str">
        <f>IF('Data invoice'!J78=0,"",'Data invoice'!K78)</f>
        <v/>
      </c>
      <c r="C128" s="284" t="str">
        <f>IF('Data invoice'!K78=0,"",'Data invoice'!L78)</f>
        <v/>
      </c>
      <c r="D128" s="284" t="str">
        <f>IF('Data invoice'!L78=0,"",'Data invoice'!M78)</f>
        <v/>
      </c>
      <c r="E128" s="284" t="str">
        <f>IF('Data invoice'!M78=0,"",'Data invoice'!N78)</f>
        <v/>
      </c>
      <c r="F128" s="284" t="str">
        <f>IF('Data invoice'!N78=0,"",'Data invoice'!O78)</f>
        <v/>
      </c>
      <c r="G128" s="284" t="str">
        <f>IF('Data invoice'!O78=0,"",'Data invoice'!P78)</f>
        <v/>
      </c>
      <c r="H128" s="284" t="str">
        <f>IF('Data invoice'!P78=0,"",'Data invoice'!Q78)</f>
        <v/>
      </c>
      <c r="I128" s="350" t="str">
        <f>IF('Data invoice'!Q78=0,"",'Data invoice'!R78)</f>
        <v/>
      </c>
      <c r="J128" s="320" t="str">
        <f>IF('Data invoice'!R78=0,"",'Data invoice'!S78)</f>
        <v/>
      </c>
      <c r="K128" s="375" t="str">
        <f>IF('Data invoice'!S78=0,"",'Data invoice'!T78)</f>
        <v/>
      </c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93"/>
      <c r="AC128" s="293"/>
      <c r="AD128" s="293"/>
      <c r="AE128" s="293"/>
      <c r="AF128" s="293"/>
      <c r="AG128" s="293"/>
      <c r="AH128" s="293"/>
      <c r="AI128" s="293"/>
      <c r="AJ128" s="293"/>
      <c r="AK128" s="293"/>
      <c r="AL128" s="293"/>
    </row>
    <row r="129" spans="1:38" s="414" customFormat="1" ht="16.5" customHeight="1">
      <c r="A129" s="284"/>
      <c r="B129" s="284" t="str">
        <f>IF('Data invoice'!J79=0,"",'Data invoice'!K79)</f>
        <v/>
      </c>
      <c r="C129" s="284" t="str">
        <f>IF('Data invoice'!K79=0,"",'Data invoice'!L79)</f>
        <v/>
      </c>
      <c r="D129" s="284" t="str">
        <f>IF('Data invoice'!L79=0,"",'Data invoice'!M79)</f>
        <v/>
      </c>
      <c r="E129" s="284" t="str">
        <f>IF('Data invoice'!M79=0,"",'Data invoice'!N79)</f>
        <v/>
      </c>
      <c r="F129" s="284" t="str">
        <f>IF('Data invoice'!N79=0,"",'Data invoice'!O79)</f>
        <v/>
      </c>
      <c r="G129" s="284" t="str">
        <f>IF('Data invoice'!O79=0,"",'Data invoice'!P79)</f>
        <v/>
      </c>
      <c r="H129" s="284" t="str">
        <f>IF('Data invoice'!P79=0,"",'Data invoice'!Q79)</f>
        <v/>
      </c>
      <c r="I129" s="350" t="str">
        <f>IF('Data invoice'!Q79=0,"",'Data invoice'!R79)</f>
        <v/>
      </c>
      <c r="J129" s="320" t="str">
        <f>IF('Data invoice'!R79=0,"",'Data invoice'!S79)</f>
        <v/>
      </c>
      <c r="K129" s="375" t="str">
        <f>IF('Data invoice'!S79=0,"",'Data invoice'!T79)</f>
        <v/>
      </c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93"/>
      <c r="AC129" s="293"/>
      <c r="AD129" s="293"/>
      <c r="AE129" s="293"/>
      <c r="AF129" s="293"/>
      <c r="AG129" s="293"/>
      <c r="AH129" s="293"/>
      <c r="AI129" s="293"/>
      <c r="AJ129" s="293"/>
      <c r="AK129" s="293"/>
      <c r="AL129" s="293"/>
    </row>
    <row r="130" spans="1:38" s="414" customFormat="1" ht="16.5" customHeight="1">
      <c r="A130" s="284"/>
      <c r="B130" s="284" t="str">
        <f>IF('Data invoice'!J80=0,"",'Data invoice'!K80)</f>
        <v/>
      </c>
      <c r="C130" s="284" t="str">
        <f>IF('Data invoice'!K80=0,"",'Data invoice'!L80)</f>
        <v/>
      </c>
      <c r="D130" s="284" t="str">
        <f>IF('Data invoice'!L80=0,"",'Data invoice'!M80)</f>
        <v/>
      </c>
      <c r="E130" s="284" t="str">
        <f>IF('Data invoice'!M80=0,"",'Data invoice'!N80)</f>
        <v/>
      </c>
      <c r="F130" s="284" t="str">
        <f>IF('Data invoice'!N80=0,"",'Data invoice'!O80)</f>
        <v/>
      </c>
      <c r="G130" s="284" t="str">
        <f>IF('Data invoice'!O80=0,"",'Data invoice'!P80)</f>
        <v/>
      </c>
      <c r="H130" s="284" t="str">
        <f>IF('Data invoice'!P80=0,"",'Data invoice'!Q80)</f>
        <v/>
      </c>
      <c r="I130" s="350" t="str">
        <f>IF('Data invoice'!Q80=0,"",'Data invoice'!R80)</f>
        <v/>
      </c>
      <c r="J130" s="320" t="str">
        <f>IF('Data invoice'!R80=0,"",'Data invoice'!S80)</f>
        <v/>
      </c>
      <c r="K130" s="375" t="str">
        <f>IF('Data invoice'!S80=0,"",'Data invoice'!T80)</f>
        <v/>
      </c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93"/>
      <c r="AC130" s="293"/>
      <c r="AD130" s="293"/>
      <c r="AE130" s="293"/>
      <c r="AF130" s="293"/>
      <c r="AG130" s="293"/>
      <c r="AH130" s="293"/>
      <c r="AI130" s="293"/>
      <c r="AJ130" s="293"/>
      <c r="AK130" s="293"/>
      <c r="AL130" s="293"/>
    </row>
    <row r="131" spans="1:38" s="414" customFormat="1" ht="16.5" customHeight="1">
      <c r="A131" s="284"/>
      <c r="B131" s="284" t="str">
        <f>IF('Data invoice'!J81=0,"",'Data invoice'!K81)</f>
        <v/>
      </c>
      <c r="C131" s="284" t="str">
        <f>IF('Data invoice'!K81=0,"",'Data invoice'!L81)</f>
        <v/>
      </c>
      <c r="D131" s="284" t="str">
        <f>IF('Data invoice'!L81=0,"",'Data invoice'!M81)</f>
        <v/>
      </c>
      <c r="E131" s="284" t="str">
        <f>IF('Data invoice'!M81=0,"",'Data invoice'!N81)</f>
        <v/>
      </c>
      <c r="F131" s="284" t="str">
        <f>IF('Data invoice'!N81=0,"",'Data invoice'!O81)</f>
        <v/>
      </c>
      <c r="G131" s="284" t="str">
        <f>IF('Data invoice'!O81=0,"",'Data invoice'!P81)</f>
        <v/>
      </c>
      <c r="H131" s="284" t="str">
        <f>IF('Data invoice'!P81=0,"",'Data invoice'!Q81)</f>
        <v/>
      </c>
      <c r="I131" s="350" t="str">
        <f>IF('Data invoice'!Q81=0,"",'Data invoice'!R81)</f>
        <v/>
      </c>
      <c r="J131" s="320" t="str">
        <f>IF('Data invoice'!R81=0,"",'Data invoice'!S81)</f>
        <v/>
      </c>
      <c r="K131" s="375" t="str">
        <f>IF('Data invoice'!S81=0,"",'Data invoice'!T81)</f>
        <v/>
      </c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93"/>
      <c r="AC131" s="293"/>
      <c r="AD131" s="293"/>
      <c r="AE131" s="293"/>
      <c r="AF131" s="293"/>
      <c r="AG131" s="293"/>
      <c r="AH131" s="293"/>
      <c r="AI131" s="293"/>
      <c r="AJ131" s="293"/>
      <c r="AK131" s="293"/>
      <c r="AL131" s="293"/>
    </row>
    <row r="132" spans="1:38" s="414" customFormat="1" ht="16.5" customHeight="1">
      <c r="A132" s="284"/>
      <c r="B132" s="284" t="str">
        <f>IF('Data invoice'!J82=0,"",'Data invoice'!K82)</f>
        <v/>
      </c>
      <c r="C132" s="284" t="str">
        <f>IF('Data invoice'!K82=0,"",'Data invoice'!L82)</f>
        <v/>
      </c>
      <c r="D132" s="284" t="str">
        <f>IF('Data invoice'!L82=0,"",'Data invoice'!M82)</f>
        <v/>
      </c>
      <c r="E132" s="284" t="str">
        <f>IF('Data invoice'!M82=0,"",'Data invoice'!N82)</f>
        <v/>
      </c>
      <c r="F132" s="284" t="str">
        <f>IF('Data invoice'!N82=0,"",'Data invoice'!O82)</f>
        <v/>
      </c>
      <c r="G132" s="284" t="str">
        <f>IF('Data invoice'!O82=0,"",'Data invoice'!P82)</f>
        <v/>
      </c>
      <c r="H132" s="284" t="str">
        <f>IF('Data invoice'!P82=0,"",'Data invoice'!Q82)</f>
        <v/>
      </c>
      <c r="I132" s="350" t="str">
        <f>IF('Data invoice'!Q82=0,"",'Data invoice'!R82)</f>
        <v/>
      </c>
      <c r="J132" s="320" t="str">
        <f>IF('Data invoice'!R82=0,"",'Data invoice'!S82)</f>
        <v/>
      </c>
      <c r="K132" s="375" t="str">
        <f>IF('Data invoice'!S82=0,"",'Data invoice'!T82)</f>
        <v/>
      </c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93"/>
      <c r="AC132" s="293"/>
      <c r="AD132" s="293"/>
      <c r="AE132" s="293"/>
      <c r="AF132" s="293"/>
      <c r="AG132" s="293"/>
      <c r="AH132" s="293"/>
      <c r="AI132" s="293"/>
      <c r="AJ132" s="293"/>
      <c r="AK132" s="293"/>
      <c r="AL132" s="293"/>
    </row>
    <row r="133" spans="1:38" s="414" customFormat="1" ht="16.5" customHeight="1">
      <c r="A133" s="284"/>
      <c r="B133" s="284" t="str">
        <f>IF('Data invoice'!J83=0,"",'Data invoice'!K83)</f>
        <v/>
      </c>
      <c r="C133" s="284" t="str">
        <f>IF('Data invoice'!K83=0,"",'Data invoice'!L83)</f>
        <v/>
      </c>
      <c r="D133" s="284" t="str">
        <f>IF('Data invoice'!L83=0,"",'Data invoice'!M83)</f>
        <v/>
      </c>
      <c r="E133" s="284" t="str">
        <f>IF('Data invoice'!M83=0,"",'Data invoice'!N83)</f>
        <v/>
      </c>
      <c r="F133" s="284" t="str">
        <f>IF('Data invoice'!N83=0,"",'Data invoice'!O83)</f>
        <v/>
      </c>
      <c r="G133" s="284" t="str">
        <f>IF('Data invoice'!O83=0,"",'Data invoice'!P83)</f>
        <v/>
      </c>
      <c r="H133" s="284" t="str">
        <f>IF('Data invoice'!P83=0,"",'Data invoice'!Q83)</f>
        <v/>
      </c>
      <c r="I133" s="350" t="str">
        <f>IF('Data invoice'!Q83=0,"",'Data invoice'!R83)</f>
        <v/>
      </c>
      <c r="J133" s="320" t="str">
        <f>IF('Data invoice'!R83=0,"",'Data invoice'!S83)</f>
        <v/>
      </c>
      <c r="K133" s="375" t="str">
        <f>IF('Data invoice'!S83=0,"",'Data invoice'!T83)</f>
        <v/>
      </c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93"/>
      <c r="AC133" s="293"/>
      <c r="AD133" s="293"/>
      <c r="AE133" s="293"/>
      <c r="AF133" s="293"/>
      <c r="AG133" s="293"/>
      <c r="AH133" s="293"/>
      <c r="AI133" s="293"/>
      <c r="AJ133" s="293"/>
      <c r="AK133" s="293"/>
      <c r="AL133" s="293"/>
    </row>
    <row r="134" spans="1:38" s="414" customFormat="1" ht="16.5" customHeight="1">
      <c r="A134" s="284"/>
      <c r="B134" s="284" t="str">
        <f>IF('Data invoice'!J84=0,"",'Data invoice'!K84)</f>
        <v/>
      </c>
      <c r="C134" s="284" t="str">
        <f>IF('Data invoice'!K84=0,"",'Data invoice'!L84)</f>
        <v/>
      </c>
      <c r="D134" s="284" t="str">
        <f>IF('Data invoice'!L84=0,"",'Data invoice'!M84)</f>
        <v/>
      </c>
      <c r="E134" s="284" t="str">
        <f>IF('Data invoice'!M84=0,"",'Data invoice'!N84)</f>
        <v/>
      </c>
      <c r="F134" s="284" t="str">
        <f>IF('Data invoice'!N84=0,"",'Data invoice'!O84)</f>
        <v/>
      </c>
      <c r="G134" s="284" t="str">
        <f>IF('Data invoice'!O84=0,"",'Data invoice'!P84)</f>
        <v/>
      </c>
      <c r="H134" s="284" t="str">
        <f>IF('Data invoice'!P84=0,"",'Data invoice'!Q84)</f>
        <v/>
      </c>
      <c r="I134" s="350" t="str">
        <f>IF('Data invoice'!Q84=0,"",'Data invoice'!R84)</f>
        <v/>
      </c>
      <c r="J134" s="320" t="str">
        <f>IF('Data invoice'!R84=0,"",'Data invoice'!S84)</f>
        <v/>
      </c>
      <c r="K134" s="375" t="str">
        <f>IF('Data invoice'!S84=0,"",'Data invoice'!T84)</f>
        <v/>
      </c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93"/>
      <c r="AC134" s="293"/>
      <c r="AD134" s="293"/>
      <c r="AE134" s="293"/>
      <c r="AF134" s="293"/>
      <c r="AG134" s="293"/>
      <c r="AH134" s="293"/>
      <c r="AI134" s="293"/>
      <c r="AJ134" s="293"/>
      <c r="AK134" s="293"/>
      <c r="AL134" s="293"/>
    </row>
    <row r="135" spans="1:38" s="414" customFormat="1" ht="16.5" customHeight="1">
      <c r="A135" s="284"/>
      <c r="B135" s="284" t="str">
        <f>IF('Data invoice'!J85=0,"",'Data invoice'!K85)</f>
        <v/>
      </c>
      <c r="C135" s="284" t="str">
        <f>IF('Data invoice'!K85=0,"",'Data invoice'!L85)</f>
        <v/>
      </c>
      <c r="D135" s="284" t="str">
        <f>IF('Data invoice'!L85=0,"",'Data invoice'!M85)</f>
        <v/>
      </c>
      <c r="E135" s="284" t="str">
        <f>IF('Data invoice'!M85=0,"",'Data invoice'!N85)</f>
        <v/>
      </c>
      <c r="F135" s="284" t="str">
        <f>IF('Data invoice'!N85=0,"",'Data invoice'!O85)</f>
        <v/>
      </c>
      <c r="G135" s="284" t="str">
        <f>IF('Data invoice'!O85=0,"",'Data invoice'!P85)</f>
        <v/>
      </c>
      <c r="H135" s="284" t="str">
        <f>IF('Data invoice'!P85=0,"",'Data invoice'!Q85)</f>
        <v/>
      </c>
      <c r="I135" s="350" t="str">
        <f>IF('Data invoice'!Q85=0,"",'Data invoice'!R85)</f>
        <v/>
      </c>
      <c r="J135" s="320" t="str">
        <f>IF('Data invoice'!R85=0,"",'Data invoice'!S85)</f>
        <v/>
      </c>
      <c r="K135" s="375" t="str">
        <f>IF('Data invoice'!S85=0,"",'Data invoice'!T85)</f>
        <v/>
      </c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93"/>
      <c r="AC135" s="293"/>
      <c r="AD135" s="293"/>
      <c r="AE135" s="293"/>
      <c r="AF135" s="293"/>
      <c r="AG135" s="293"/>
      <c r="AH135" s="293"/>
      <c r="AI135" s="293"/>
      <c r="AJ135" s="293"/>
      <c r="AK135" s="293"/>
      <c r="AL135" s="293"/>
    </row>
    <row r="136" spans="1:38" s="414" customFormat="1" ht="16.5" customHeight="1">
      <c r="A136" s="284"/>
      <c r="B136" s="284" t="str">
        <f>IF('Data invoice'!J86=0,"",'Data invoice'!K86)</f>
        <v/>
      </c>
      <c r="C136" s="284" t="str">
        <f>IF('Data invoice'!K86=0,"",'Data invoice'!L86)</f>
        <v/>
      </c>
      <c r="D136" s="284" t="str">
        <f>IF('Data invoice'!L86=0,"",'Data invoice'!M86)</f>
        <v/>
      </c>
      <c r="E136" s="284" t="str">
        <f>IF('Data invoice'!M86=0,"",'Data invoice'!N86)</f>
        <v/>
      </c>
      <c r="F136" s="284" t="str">
        <f>IF('Data invoice'!N86=0,"",'Data invoice'!O86)</f>
        <v/>
      </c>
      <c r="G136" s="284" t="str">
        <f>IF('Data invoice'!O86=0,"",'Data invoice'!P86)</f>
        <v/>
      </c>
      <c r="H136" s="284" t="str">
        <f>IF('Data invoice'!P86=0,"",'Data invoice'!Q86)</f>
        <v/>
      </c>
      <c r="I136" s="350" t="str">
        <f>IF('Data invoice'!Q86=0,"",'Data invoice'!R86)</f>
        <v/>
      </c>
      <c r="J136" s="320" t="str">
        <f>IF('Data invoice'!R86=0,"",'Data invoice'!S86)</f>
        <v/>
      </c>
      <c r="K136" s="375" t="str">
        <f>IF('Data invoice'!S86=0,"",'Data invoice'!T86)</f>
        <v/>
      </c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93"/>
      <c r="AC136" s="293"/>
      <c r="AD136" s="293"/>
      <c r="AE136" s="293"/>
      <c r="AF136" s="293"/>
      <c r="AG136" s="293"/>
      <c r="AH136" s="293"/>
      <c r="AI136" s="293"/>
      <c r="AJ136" s="293"/>
      <c r="AK136" s="293"/>
      <c r="AL136" s="293"/>
    </row>
    <row r="137" spans="1:38" s="414" customFormat="1" ht="16.5" customHeight="1">
      <c r="A137" s="284"/>
      <c r="B137" s="284" t="str">
        <f>IF('Data invoice'!J87=0,"",'Data invoice'!K87)</f>
        <v/>
      </c>
      <c r="C137" s="284" t="str">
        <f>IF('Data invoice'!K87=0,"",'Data invoice'!L87)</f>
        <v/>
      </c>
      <c r="D137" s="284" t="str">
        <f>IF('Data invoice'!L87=0,"",'Data invoice'!M87)</f>
        <v/>
      </c>
      <c r="E137" s="284" t="str">
        <f>IF('Data invoice'!M87=0,"",'Data invoice'!N87)</f>
        <v/>
      </c>
      <c r="F137" s="284" t="str">
        <f>IF('Data invoice'!N87=0,"",'Data invoice'!O87)</f>
        <v/>
      </c>
      <c r="G137" s="284" t="str">
        <f>IF('Data invoice'!O87=0,"",'Data invoice'!P87)</f>
        <v/>
      </c>
      <c r="H137" s="284" t="str">
        <f>IF('Data invoice'!P87=0,"",'Data invoice'!Q87)</f>
        <v/>
      </c>
      <c r="I137" s="350" t="str">
        <f>IF('Data invoice'!Q87=0,"",'Data invoice'!R87)</f>
        <v/>
      </c>
      <c r="J137" s="320" t="str">
        <f>IF('Data invoice'!R87=0,"",'Data invoice'!S87)</f>
        <v/>
      </c>
      <c r="K137" s="375" t="str">
        <f>IF('Data invoice'!S87=0,"",'Data invoice'!T87)</f>
        <v/>
      </c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93"/>
      <c r="AC137" s="293"/>
      <c r="AD137" s="293"/>
      <c r="AE137" s="293"/>
      <c r="AF137" s="293"/>
      <c r="AG137" s="293"/>
      <c r="AH137" s="293"/>
      <c r="AI137" s="293"/>
      <c r="AJ137" s="293"/>
      <c r="AK137" s="293"/>
      <c r="AL137" s="293"/>
    </row>
    <row r="138" spans="1:38" s="414" customFormat="1" ht="16.5" customHeight="1">
      <c r="A138" s="284"/>
      <c r="B138" s="284" t="str">
        <f>IF('Data invoice'!J88=0,"",'Data invoice'!K88)</f>
        <v/>
      </c>
      <c r="C138" s="284" t="str">
        <f>IF('Data invoice'!K88=0,"",'Data invoice'!L88)</f>
        <v/>
      </c>
      <c r="D138" s="284" t="str">
        <f>IF('Data invoice'!L88=0,"",'Data invoice'!M88)</f>
        <v/>
      </c>
      <c r="E138" s="284" t="str">
        <f>IF('Data invoice'!M88=0,"",'Data invoice'!N88)</f>
        <v/>
      </c>
      <c r="F138" s="284" t="str">
        <f>IF('Data invoice'!N88=0,"",'Data invoice'!O88)</f>
        <v/>
      </c>
      <c r="G138" s="284" t="str">
        <f>IF('Data invoice'!O88=0,"",'Data invoice'!P88)</f>
        <v/>
      </c>
      <c r="H138" s="284" t="str">
        <f>IF('Data invoice'!P88=0,"",'Data invoice'!Q88)</f>
        <v/>
      </c>
      <c r="I138" s="350" t="str">
        <f>IF('Data invoice'!Q88=0,"",'Data invoice'!R88)</f>
        <v/>
      </c>
      <c r="J138" s="320" t="str">
        <f>IF('Data invoice'!R88=0,"",'Data invoice'!S88)</f>
        <v/>
      </c>
      <c r="K138" s="375" t="str">
        <f>IF('Data invoice'!S88=0,"",'Data invoice'!T88)</f>
        <v/>
      </c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93"/>
      <c r="AC138" s="293"/>
      <c r="AD138" s="293"/>
      <c r="AE138" s="293"/>
      <c r="AF138" s="293"/>
      <c r="AG138" s="293"/>
      <c r="AH138" s="293"/>
      <c r="AI138" s="293"/>
      <c r="AJ138" s="293"/>
      <c r="AK138" s="293"/>
      <c r="AL138" s="293"/>
    </row>
    <row r="139" spans="1:38" s="414" customFormat="1" ht="16.5" customHeight="1">
      <c r="A139" s="284"/>
      <c r="B139" s="284" t="str">
        <f>IF('Data invoice'!J89=0,"",'Data invoice'!K89)</f>
        <v/>
      </c>
      <c r="C139" s="284" t="str">
        <f>IF('Data invoice'!K89=0,"",'Data invoice'!L89)</f>
        <v/>
      </c>
      <c r="D139" s="284" t="str">
        <f>IF('Data invoice'!L89=0,"",'Data invoice'!M89)</f>
        <v/>
      </c>
      <c r="E139" s="284" t="str">
        <f>IF('Data invoice'!M89=0,"",'Data invoice'!N89)</f>
        <v/>
      </c>
      <c r="F139" s="284" t="str">
        <f>IF('Data invoice'!N89=0,"",'Data invoice'!O89)</f>
        <v/>
      </c>
      <c r="G139" s="284" t="str">
        <f>IF('Data invoice'!O89=0,"",'Data invoice'!P89)</f>
        <v/>
      </c>
      <c r="H139" s="284" t="str">
        <f>IF('Data invoice'!P89=0,"",'Data invoice'!Q89)</f>
        <v/>
      </c>
      <c r="I139" s="350" t="str">
        <f>IF('Data invoice'!Q89=0,"",'Data invoice'!R89)</f>
        <v/>
      </c>
      <c r="J139" s="320" t="str">
        <f>IF('Data invoice'!R89=0,"",'Data invoice'!S89)</f>
        <v/>
      </c>
      <c r="K139" s="375" t="str">
        <f>IF('Data invoice'!S89=0,"",'Data invoice'!T89)</f>
        <v/>
      </c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93"/>
      <c r="AC139" s="293"/>
      <c r="AD139" s="293"/>
      <c r="AE139" s="293"/>
      <c r="AF139" s="293"/>
      <c r="AG139" s="293"/>
      <c r="AH139" s="293"/>
      <c r="AI139" s="293"/>
      <c r="AJ139" s="293"/>
      <c r="AK139" s="293"/>
      <c r="AL139" s="293"/>
    </row>
    <row r="140" spans="1:38" s="414" customFormat="1" ht="16.5" customHeight="1">
      <c r="A140" s="284"/>
      <c r="B140" s="284" t="str">
        <f>IF('Data invoice'!J90=0,"",'Data invoice'!K90)</f>
        <v/>
      </c>
      <c r="C140" s="284" t="str">
        <f>IF('Data invoice'!K90=0,"",'Data invoice'!L90)</f>
        <v/>
      </c>
      <c r="D140" s="284" t="str">
        <f>IF('Data invoice'!L90=0,"",'Data invoice'!M90)</f>
        <v/>
      </c>
      <c r="E140" s="284" t="str">
        <f>IF('Data invoice'!M90=0,"",'Data invoice'!N90)</f>
        <v/>
      </c>
      <c r="F140" s="284" t="str">
        <f>IF('Data invoice'!N90=0,"",'Data invoice'!O90)</f>
        <v/>
      </c>
      <c r="G140" s="284" t="str">
        <f>IF('Data invoice'!O90=0,"",'Data invoice'!P90)</f>
        <v/>
      </c>
      <c r="H140" s="284" t="str">
        <f>IF('Data invoice'!P90=0,"",'Data invoice'!Q90)</f>
        <v/>
      </c>
      <c r="I140" s="350" t="str">
        <f>IF('Data invoice'!Q90=0,"",'Data invoice'!R90)</f>
        <v/>
      </c>
      <c r="J140" s="320" t="str">
        <f>IF('Data invoice'!R90=0,"",'Data invoice'!S90)</f>
        <v/>
      </c>
      <c r="K140" s="375" t="str">
        <f>IF('Data invoice'!S90=0,"",'Data invoice'!T90)</f>
        <v/>
      </c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93"/>
      <c r="AC140" s="293"/>
      <c r="AD140" s="293"/>
      <c r="AE140" s="293"/>
      <c r="AF140" s="293"/>
      <c r="AG140" s="293"/>
      <c r="AH140" s="293"/>
      <c r="AI140" s="293"/>
      <c r="AJ140" s="293"/>
      <c r="AK140" s="293"/>
      <c r="AL140" s="293"/>
    </row>
    <row r="141" spans="1:38" s="414" customFormat="1" ht="16.5" customHeight="1">
      <c r="A141" s="284"/>
      <c r="B141" s="284" t="str">
        <f>IF('Data invoice'!J91=0,"",'Data invoice'!K91)</f>
        <v/>
      </c>
      <c r="C141" s="284" t="str">
        <f>IF('Data invoice'!K91=0,"",'Data invoice'!L91)</f>
        <v/>
      </c>
      <c r="D141" s="284" t="str">
        <f>IF('Data invoice'!L91=0,"",'Data invoice'!M91)</f>
        <v/>
      </c>
      <c r="E141" s="284" t="str">
        <f>IF('Data invoice'!M91=0,"",'Data invoice'!N91)</f>
        <v/>
      </c>
      <c r="F141" s="284" t="str">
        <f>IF('Data invoice'!N91=0,"",'Data invoice'!O91)</f>
        <v/>
      </c>
      <c r="G141" s="284" t="str">
        <f>IF('Data invoice'!O91=0,"",'Data invoice'!P91)</f>
        <v/>
      </c>
      <c r="H141" s="284" t="str">
        <f>IF('Data invoice'!P91=0,"",'Data invoice'!Q91)</f>
        <v/>
      </c>
      <c r="I141" s="350" t="str">
        <f>IF('Data invoice'!Q91=0,"",'Data invoice'!R91)</f>
        <v/>
      </c>
      <c r="J141" s="320" t="str">
        <f>IF('Data invoice'!R91=0,"",'Data invoice'!S91)</f>
        <v/>
      </c>
      <c r="K141" s="375" t="str">
        <f>IF('Data invoice'!S91=0,"",'Data invoice'!T91)</f>
        <v/>
      </c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93"/>
      <c r="AC141" s="293"/>
      <c r="AD141" s="293"/>
      <c r="AE141" s="293"/>
      <c r="AF141" s="293"/>
      <c r="AG141" s="293"/>
      <c r="AH141" s="293"/>
      <c r="AI141" s="293"/>
      <c r="AJ141" s="293"/>
      <c r="AK141" s="293"/>
      <c r="AL141" s="293"/>
    </row>
    <row r="142" spans="1:38" s="414" customFormat="1" ht="16.5" customHeight="1">
      <c r="A142" s="284"/>
      <c r="B142" s="284" t="str">
        <f>IF('Data invoice'!J92=0,"",'Data invoice'!K92)</f>
        <v/>
      </c>
      <c r="C142" s="284" t="str">
        <f>IF('Data invoice'!K92=0,"",'Data invoice'!L92)</f>
        <v/>
      </c>
      <c r="D142" s="284" t="str">
        <f>IF('Data invoice'!L92=0,"",'Data invoice'!M92)</f>
        <v/>
      </c>
      <c r="E142" s="284" t="str">
        <f>IF('Data invoice'!M92=0,"",'Data invoice'!N92)</f>
        <v/>
      </c>
      <c r="F142" s="284" t="str">
        <f>IF('Data invoice'!N92=0,"",'Data invoice'!O92)</f>
        <v/>
      </c>
      <c r="G142" s="284" t="str">
        <f>IF('Data invoice'!O92=0,"",'Data invoice'!P92)</f>
        <v/>
      </c>
      <c r="H142" s="284" t="str">
        <f>IF('Data invoice'!P92=0,"",'Data invoice'!Q92)</f>
        <v/>
      </c>
      <c r="I142" s="350" t="str">
        <f>IF('Data invoice'!Q92=0,"",'Data invoice'!R92)</f>
        <v/>
      </c>
      <c r="J142" s="320" t="str">
        <f>IF('Data invoice'!R92=0,"",'Data invoice'!S92)</f>
        <v/>
      </c>
      <c r="K142" s="375" t="str">
        <f>IF('Data invoice'!S92=0,"",'Data invoice'!T92)</f>
        <v/>
      </c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93"/>
      <c r="AC142" s="293"/>
      <c r="AD142" s="293"/>
      <c r="AE142" s="293"/>
      <c r="AF142" s="293"/>
      <c r="AG142" s="293"/>
      <c r="AH142" s="293"/>
      <c r="AI142" s="293"/>
      <c r="AJ142" s="293"/>
      <c r="AK142" s="293"/>
      <c r="AL142" s="293"/>
    </row>
    <row r="143" spans="1:38" s="414" customFormat="1" ht="16.5" customHeight="1">
      <c r="A143" s="284"/>
      <c r="B143" s="284" t="str">
        <f>IF('Data invoice'!J93=0,"",'Data invoice'!K93)</f>
        <v/>
      </c>
      <c r="C143" s="284" t="str">
        <f>IF('Data invoice'!K93=0,"",'Data invoice'!L93)</f>
        <v/>
      </c>
      <c r="D143" s="284" t="str">
        <f>IF('Data invoice'!L93=0,"",'Data invoice'!M93)</f>
        <v/>
      </c>
      <c r="E143" s="284" t="str">
        <f>IF('Data invoice'!M93=0,"",'Data invoice'!N93)</f>
        <v/>
      </c>
      <c r="F143" s="284" t="str">
        <f>IF('Data invoice'!N93=0,"",'Data invoice'!O93)</f>
        <v/>
      </c>
      <c r="G143" s="284" t="str">
        <f>IF('Data invoice'!O93=0,"",'Data invoice'!P93)</f>
        <v/>
      </c>
      <c r="H143" s="284" t="str">
        <f>IF('Data invoice'!P93=0,"",'Data invoice'!Q93)</f>
        <v/>
      </c>
      <c r="I143" s="350" t="str">
        <f>IF('Data invoice'!Q93=0,"",'Data invoice'!R93)</f>
        <v/>
      </c>
      <c r="J143" s="320" t="str">
        <f>IF('Data invoice'!R93=0,"",'Data invoice'!S93)</f>
        <v/>
      </c>
      <c r="K143" s="375" t="str">
        <f>IF('Data invoice'!S93=0,"",'Data invoice'!T93)</f>
        <v/>
      </c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93"/>
      <c r="AC143" s="293"/>
      <c r="AD143" s="293"/>
      <c r="AE143" s="293"/>
      <c r="AF143" s="293"/>
      <c r="AG143" s="293"/>
      <c r="AH143" s="293"/>
      <c r="AI143" s="293"/>
      <c r="AJ143" s="293"/>
      <c r="AK143" s="293"/>
      <c r="AL143" s="293"/>
    </row>
    <row r="144" spans="1:38" s="414" customFormat="1" ht="16.5" customHeight="1">
      <c r="A144" s="284"/>
      <c r="B144" s="284" t="str">
        <f>IF('Data invoice'!J94=0,"",'Data invoice'!K94)</f>
        <v/>
      </c>
      <c r="C144" s="284" t="str">
        <f>IF('Data invoice'!K94=0,"",'Data invoice'!L94)</f>
        <v/>
      </c>
      <c r="D144" s="284" t="str">
        <f>IF('Data invoice'!L94=0,"",'Data invoice'!M94)</f>
        <v/>
      </c>
      <c r="E144" s="284" t="str">
        <f>IF('Data invoice'!M94=0,"",'Data invoice'!N94)</f>
        <v/>
      </c>
      <c r="F144" s="284" t="str">
        <f>IF('Data invoice'!N94=0,"",'Data invoice'!O94)</f>
        <v/>
      </c>
      <c r="G144" s="284" t="str">
        <f>IF('Data invoice'!O94=0,"",'Data invoice'!P94)</f>
        <v/>
      </c>
      <c r="H144" s="284" t="str">
        <f>IF('Data invoice'!P94=0,"",'Data invoice'!Q94)</f>
        <v/>
      </c>
      <c r="I144" s="350" t="str">
        <f>IF('Data invoice'!Q94=0,"",'Data invoice'!R94)</f>
        <v/>
      </c>
      <c r="J144" s="320" t="str">
        <f>IF('Data invoice'!R94=0,"",'Data invoice'!S94)</f>
        <v/>
      </c>
      <c r="K144" s="375" t="str">
        <f>IF('Data invoice'!S94=0,"",'Data invoice'!T94)</f>
        <v/>
      </c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93"/>
      <c r="AC144" s="293"/>
      <c r="AD144" s="293"/>
      <c r="AE144" s="293"/>
      <c r="AF144" s="293"/>
      <c r="AG144" s="293"/>
      <c r="AH144" s="293"/>
      <c r="AI144" s="293"/>
      <c r="AJ144" s="293"/>
      <c r="AK144" s="293"/>
      <c r="AL144" s="293"/>
    </row>
    <row r="145" spans="1:38" s="414" customFormat="1" ht="16.5" customHeight="1">
      <c r="A145" s="284"/>
      <c r="B145" s="284" t="str">
        <f>IF('Data invoice'!J95=0,"",'Data invoice'!K95)</f>
        <v/>
      </c>
      <c r="C145" s="284" t="str">
        <f>IF('Data invoice'!K95=0,"",'Data invoice'!L95)</f>
        <v/>
      </c>
      <c r="D145" s="284" t="str">
        <f>IF('Data invoice'!L95=0,"",'Data invoice'!M95)</f>
        <v/>
      </c>
      <c r="E145" s="284" t="str">
        <f>IF('Data invoice'!M95=0,"",'Data invoice'!N95)</f>
        <v/>
      </c>
      <c r="F145" s="284" t="str">
        <f>IF('Data invoice'!N95=0,"",'Data invoice'!O95)</f>
        <v/>
      </c>
      <c r="G145" s="284" t="str">
        <f>IF('Data invoice'!O95=0,"",'Data invoice'!P95)</f>
        <v/>
      </c>
      <c r="H145" s="284" t="str">
        <f>IF('Data invoice'!P95=0,"",'Data invoice'!Q95)</f>
        <v/>
      </c>
      <c r="I145" s="350" t="str">
        <f>IF('Data invoice'!Q95=0,"",'Data invoice'!R95)</f>
        <v/>
      </c>
      <c r="J145" s="320" t="str">
        <f>IF('Data invoice'!R95=0,"",'Data invoice'!S95)</f>
        <v/>
      </c>
      <c r="K145" s="375" t="str">
        <f>IF('Data invoice'!S95=0,"",'Data invoice'!T95)</f>
        <v/>
      </c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93"/>
      <c r="AC145" s="293"/>
      <c r="AD145" s="293"/>
      <c r="AE145" s="293"/>
      <c r="AF145" s="293"/>
      <c r="AG145" s="293"/>
      <c r="AH145" s="293"/>
      <c r="AI145" s="293"/>
      <c r="AJ145" s="293"/>
      <c r="AK145" s="293"/>
      <c r="AL145" s="293"/>
    </row>
    <row r="146" spans="1:38" s="414" customFormat="1" ht="16.5" customHeight="1">
      <c r="A146" s="284"/>
      <c r="B146" s="284" t="str">
        <f>IF('Data invoice'!J96=0,"",'Data invoice'!K96)</f>
        <v/>
      </c>
      <c r="C146" s="284" t="str">
        <f>IF('Data invoice'!K96=0,"",'Data invoice'!L96)</f>
        <v/>
      </c>
      <c r="D146" s="284" t="str">
        <f>IF('Data invoice'!L96=0,"",'Data invoice'!M96)</f>
        <v/>
      </c>
      <c r="E146" s="284" t="str">
        <f>IF('Data invoice'!M96=0,"",'Data invoice'!N96)</f>
        <v/>
      </c>
      <c r="F146" s="284" t="str">
        <f>IF('Data invoice'!N96=0,"",'Data invoice'!O96)</f>
        <v/>
      </c>
      <c r="G146" s="284" t="str">
        <f>IF('Data invoice'!O96=0,"",'Data invoice'!P96)</f>
        <v/>
      </c>
      <c r="H146" s="284" t="str">
        <f>IF('Data invoice'!P96=0,"",'Data invoice'!Q96)</f>
        <v/>
      </c>
      <c r="I146" s="350" t="str">
        <f>IF('Data invoice'!Q96=0,"",'Data invoice'!R96)</f>
        <v/>
      </c>
      <c r="J146" s="320" t="str">
        <f>IF('Data invoice'!R96=0,"",'Data invoice'!S96)</f>
        <v/>
      </c>
      <c r="K146" s="375" t="str">
        <f>IF('Data invoice'!S96=0,"",'Data invoice'!T96)</f>
        <v/>
      </c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93"/>
      <c r="AC146" s="293"/>
      <c r="AD146" s="293"/>
      <c r="AE146" s="293"/>
      <c r="AF146" s="293"/>
      <c r="AG146" s="293"/>
      <c r="AH146" s="293"/>
      <c r="AI146" s="293"/>
      <c r="AJ146" s="293"/>
      <c r="AK146" s="293"/>
      <c r="AL146" s="293"/>
    </row>
    <row r="147" spans="1:38" s="414" customFormat="1" ht="16.5" customHeight="1">
      <c r="A147" s="284"/>
      <c r="B147" s="284" t="str">
        <f>IF('Data invoice'!J97=0,"",'Data invoice'!K97)</f>
        <v/>
      </c>
      <c r="C147" s="284" t="str">
        <f>IF('Data invoice'!K97=0,"",'Data invoice'!L97)</f>
        <v/>
      </c>
      <c r="D147" s="284" t="str">
        <f>IF('Data invoice'!L97=0,"",'Data invoice'!M97)</f>
        <v/>
      </c>
      <c r="E147" s="284" t="str">
        <f>IF('Data invoice'!M97=0,"",'Data invoice'!N97)</f>
        <v/>
      </c>
      <c r="F147" s="284" t="str">
        <f>IF('Data invoice'!N97=0,"",'Data invoice'!O97)</f>
        <v/>
      </c>
      <c r="G147" s="284" t="str">
        <f>IF('Data invoice'!O97=0,"",'Data invoice'!P97)</f>
        <v/>
      </c>
      <c r="H147" s="284" t="str">
        <f>IF('Data invoice'!P97=0,"",'Data invoice'!Q97)</f>
        <v/>
      </c>
      <c r="I147" s="350" t="str">
        <f>IF('Data invoice'!Q97=0,"",'Data invoice'!R97)</f>
        <v/>
      </c>
      <c r="J147" s="320" t="str">
        <f>IF('Data invoice'!R97=0,"",'Data invoice'!S97)</f>
        <v/>
      </c>
      <c r="K147" s="375" t="str">
        <f>IF('Data invoice'!S97=0,"",'Data invoice'!T97)</f>
        <v/>
      </c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93"/>
      <c r="AC147" s="293"/>
      <c r="AD147" s="293"/>
      <c r="AE147" s="293"/>
      <c r="AF147" s="293"/>
      <c r="AG147" s="293"/>
      <c r="AH147" s="293"/>
      <c r="AI147" s="293"/>
      <c r="AJ147" s="293"/>
      <c r="AK147" s="293"/>
      <c r="AL147" s="293"/>
    </row>
    <row r="148" spans="1:38" s="414" customFormat="1" ht="16.5" customHeight="1">
      <c r="A148" s="284"/>
      <c r="B148" s="284" t="str">
        <f>IF('Data invoice'!J98=0,"",'Data invoice'!K98)</f>
        <v/>
      </c>
      <c r="C148" s="284" t="str">
        <f>IF('Data invoice'!K98=0,"",'Data invoice'!L98)</f>
        <v/>
      </c>
      <c r="D148" s="284" t="str">
        <f>IF('Data invoice'!L98=0,"",'Data invoice'!M98)</f>
        <v/>
      </c>
      <c r="E148" s="284" t="str">
        <f>IF('Data invoice'!M98=0,"",'Data invoice'!N98)</f>
        <v/>
      </c>
      <c r="F148" s="284" t="str">
        <f>IF('Data invoice'!N98=0,"",'Data invoice'!O98)</f>
        <v/>
      </c>
      <c r="G148" s="284" t="str">
        <f>IF('Data invoice'!O98=0,"",'Data invoice'!P98)</f>
        <v/>
      </c>
      <c r="H148" s="284" t="str">
        <f>IF('Data invoice'!P98=0,"",'Data invoice'!Q98)</f>
        <v/>
      </c>
      <c r="I148" s="350" t="str">
        <f>IF('Data invoice'!Q98=0,"",'Data invoice'!R98)</f>
        <v/>
      </c>
      <c r="J148" s="320" t="str">
        <f>IF('Data invoice'!R98=0,"",'Data invoice'!S98)</f>
        <v/>
      </c>
      <c r="K148" s="375" t="str">
        <f>IF('Data invoice'!S98=0,"",'Data invoice'!T98)</f>
        <v/>
      </c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93"/>
      <c r="AC148" s="293"/>
      <c r="AD148" s="293"/>
      <c r="AE148" s="293"/>
      <c r="AF148" s="293"/>
      <c r="AG148" s="293"/>
      <c r="AH148" s="293"/>
      <c r="AI148" s="293"/>
      <c r="AJ148" s="293"/>
      <c r="AK148" s="293"/>
      <c r="AL148" s="293"/>
    </row>
    <row r="149" spans="1:38" s="414" customFormat="1" ht="16.5" customHeight="1">
      <c r="A149" s="284"/>
      <c r="B149" s="284" t="str">
        <f>IF('Data invoice'!J99=0,"",'Data invoice'!K99)</f>
        <v/>
      </c>
      <c r="C149" s="284" t="str">
        <f>IF('Data invoice'!K99=0,"",'Data invoice'!L99)</f>
        <v/>
      </c>
      <c r="D149" s="284" t="str">
        <f>IF('Data invoice'!L99=0,"",'Data invoice'!M99)</f>
        <v/>
      </c>
      <c r="E149" s="284" t="str">
        <f>IF('Data invoice'!M99=0,"",'Data invoice'!N99)</f>
        <v/>
      </c>
      <c r="F149" s="284" t="str">
        <f>IF('Data invoice'!N99=0,"",'Data invoice'!O99)</f>
        <v/>
      </c>
      <c r="G149" s="284" t="str">
        <f>IF('Data invoice'!O99=0,"",'Data invoice'!P99)</f>
        <v/>
      </c>
      <c r="H149" s="284" t="str">
        <f>IF('Data invoice'!P99=0,"",'Data invoice'!Q99)</f>
        <v/>
      </c>
      <c r="I149" s="350" t="str">
        <f>IF('Data invoice'!Q99=0,"",'Data invoice'!R99)</f>
        <v/>
      </c>
      <c r="J149" s="320" t="str">
        <f>IF('Data invoice'!R99=0,"",'Data invoice'!S99)</f>
        <v/>
      </c>
      <c r="K149" s="375" t="str">
        <f>IF('Data invoice'!S99=0,"",'Data invoice'!T99)</f>
        <v/>
      </c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93"/>
      <c r="AC149" s="293"/>
      <c r="AD149" s="293"/>
      <c r="AE149" s="293"/>
      <c r="AF149" s="293"/>
      <c r="AG149" s="293"/>
      <c r="AH149" s="293"/>
      <c r="AI149" s="293"/>
      <c r="AJ149" s="293"/>
      <c r="AK149" s="293"/>
      <c r="AL149" s="293"/>
    </row>
    <row r="150" spans="1:38" s="414" customFormat="1" ht="16.5" customHeight="1">
      <c r="A150" s="284"/>
      <c r="B150" s="284" t="str">
        <f>IF('Data invoice'!J100=0,"",'Data invoice'!K100)</f>
        <v/>
      </c>
      <c r="C150" s="284" t="str">
        <f>IF('Data invoice'!K100=0,"",'Data invoice'!L100)</f>
        <v/>
      </c>
      <c r="D150" s="284" t="str">
        <f>IF('Data invoice'!L100=0,"",'Data invoice'!M100)</f>
        <v/>
      </c>
      <c r="E150" s="284" t="str">
        <f>IF('Data invoice'!M100=0,"",'Data invoice'!N100)</f>
        <v/>
      </c>
      <c r="F150" s="284" t="str">
        <f>IF('Data invoice'!N100=0,"",'Data invoice'!O100)</f>
        <v/>
      </c>
      <c r="G150" s="284" t="str">
        <f>IF('Data invoice'!O100=0,"",'Data invoice'!P100)</f>
        <v/>
      </c>
      <c r="H150" s="284" t="str">
        <f>IF('Data invoice'!P100=0,"",'Data invoice'!Q100)</f>
        <v/>
      </c>
      <c r="I150" s="350" t="str">
        <f>IF('Data invoice'!Q100=0,"",'Data invoice'!R100)</f>
        <v/>
      </c>
      <c r="J150" s="320" t="str">
        <f>IF('Data invoice'!R100=0,"",'Data invoice'!S100)</f>
        <v/>
      </c>
      <c r="K150" s="375" t="str">
        <f>IF('Data invoice'!S100=0,"",'Data invoice'!T100)</f>
        <v/>
      </c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93"/>
      <c r="AC150" s="293"/>
      <c r="AD150" s="293"/>
      <c r="AE150" s="293"/>
      <c r="AF150" s="293"/>
      <c r="AG150" s="293"/>
      <c r="AH150" s="293"/>
      <c r="AI150" s="293"/>
      <c r="AJ150" s="293"/>
      <c r="AK150" s="293"/>
      <c r="AL150" s="293"/>
    </row>
    <row r="151" spans="1:38" s="414" customFormat="1" ht="16.5" customHeight="1">
      <c r="A151" s="284"/>
      <c r="B151" s="284" t="str">
        <f>IF('Data invoice'!J101=0,"",'Data invoice'!K101)</f>
        <v/>
      </c>
      <c r="C151" s="284" t="str">
        <f>IF('Data invoice'!K101=0,"",'Data invoice'!L101)</f>
        <v/>
      </c>
      <c r="D151" s="284" t="str">
        <f>IF('Data invoice'!L101=0,"",'Data invoice'!M101)</f>
        <v/>
      </c>
      <c r="E151" s="284" t="str">
        <f>IF('Data invoice'!M101=0,"",'Data invoice'!N101)</f>
        <v/>
      </c>
      <c r="F151" s="284" t="str">
        <f>IF('Data invoice'!N101=0,"",'Data invoice'!O101)</f>
        <v/>
      </c>
      <c r="G151" s="284" t="str">
        <f>IF('Data invoice'!O101=0,"",'Data invoice'!P101)</f>
        <v/>
      </c>
      <c r="H151" s="284" t="str">
        <f>IF('Data invoice'!P101=0,"",'Data invoice'!Q101)</f>
        <v/>
      </c>
      <c r="I151" s="350" t="str">
        <f>IF('Data invoice'!Q101=0,"",'Data invoice'!R101)</f>
        <v/>
      </c>
      <c r="J151" s="320" t="str">
        <f>IF('Data invoice'!R101=0,"",'Data invoice'!S101)</f>
        <v/>
      </c>
      <c r="K151" s="375" t="str">
        <f>IF('Data invoice'!S101=0,"",'Data invoice'!T101)</f>
        <v/>
      </c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93"/>
      <c r="AC151" s="293"/>
      <c r="AD151" s="293"/>
      <c r="AE151" s="293"/>
      <c r="AF151" s="293"/>
      <c r="AG151" s="293"/>
      <c r="AH151" s="293"/>
      <c r="AI151" s="293"/>
      <c r="AJ151" s="293"/>
      <c r="AK151" s="293"/>
      <c r="AL151" s="293"/>
    </row>
    <row r="152" spans="1:38" s="414" customFormat="1" ht="16.5" customHeight="1">
      <c r="A152" s="284"/>
      <c r="B152" s="284" t="str">
        <f>IF('Data invoice'!J102=0,"",'Data invoice'!K102)</f>
        <v/>
      </c>
      <c r="C152" s="284" t="str">
        <f>IF('Data invoice'!K102=0,"",'Data invoice'!L102)</f>
        <v/>
      </c>
      <c r="D152" s="284" t="str">
        <f>IF('Data invoice'!L102=0,"",'Data invoice'!M102)</f>
        <v/>
      </c>
      <c r="E152" s="284" t="str">
        <f>IF('Data invoice'!M102=0,"",'Data invoice'!N102)</f>
        <v/>
      </c>
      <c r="F152" s="284" t="str">
        <f>IF('Data invoice'!N102=0,"",'Data invoice'!O102)</f>
        <v/>
      </c>
      <c r="G152" s="284" t="str">
        <f>IF('Data invoice'!O102=0,"",'Data invoice'!P102)</f>
        <v/>
      </c>
      <c r="H152" s="284" t="str">
        <f>IF('Data invoice'!P102=0,"",'Data invoice'!Q102)</f>
        <v/>
      </c>
      <c r="I152" s="350" t="str">
        <f>IF('Data invoice'!Q102=0,"",'Data invoice'!R102)</f>
        <v/>
      </c>
      <c r="J152" s="320" t="str">
        <f>IF('Data invoice'!R102=0,"",'Data invoice'!S102)</f>
        <v/>
      </c>
      <c r="K152" s="375" t="str">
        <f>IF('Data invoice'!S102=0,"",'Data invoice'!T102)</f>
        <v/>
      </c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93"/>
      <c r="AC152" s="293"/>
      <c r="AD152" s="293"/>
      <c r="AE152" s="293"/>
      <c r="AF152" s="293"/>
      <c r="AG152" s="293"/>
      <c r="AH152" s="293"/>
      <c r="AI152" s="293"/>
      <c r="AJ152" s="293"/>
      <c r="AK152" s="293"/>
      <c r="AL152" s="293"/>
    </row>
    <row r="153" spans="1:38" s="414" customFormat="1" ht="16.5" customHeight="1">
      <c r="A153" s="284"/>
      <c r="B153" s="284" t="str">
        <f>IF('Data invoice'!J103=0,"",'Data invoice'!K103)</f>
        <v/>
      </c>
      <c r="C153" s="284" t="str">
        <f>IF('Data invoice'!K103=0,"",'Data invoice'!L103)</f>
        <v/>
      </c>
      <c r="D153" s="284" t="str">
        <f>IF('Data invoice'!L103=0,"",'Data invoice'!M103)</f>
        <v/>
      </c>
      <c r="E153" s="284" t="str">
        <f>IF('Data invoice'!M103=0,"",'Data invoice'!N103)</f>
        <v/>
      </c>
      <c r="F153" s="284" t="str">
        <f>IF('Data invoice'!N103=0,"",'Data invoice'!O103)</f>
        <v/>
      </c>
      <c r="G153" s="284" t="str">
        <f>IF('Data invoice'!O103=0,"",'Data invoice'!P103)</f>
        <v/>
      </c>
      <c r="H153" s="284" t="str">
        <f>IF('Data invoice'!P103=0,"",'Data invoice'!Q103)</f>
        <v/>
      </c>
      <c r="I153" s="350" t="str">
        <f>IF('Data invoice'!Q103=0,"",'Data invoice'!R103)</f>
        <v/>
      </c>
      <c r="J153" s="320" t="str">
        <f>IF('Data invoice'!R103=0,"",'Data invoice'!S103)</f>
        <v/>
      </c>
      <c r="K153" s="375" t="str">
        <f>IF('Data invoice'!S103=0,"",'Data invoice'!T103)</f>
        <v/>
      </c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93"/>
      <c r="AC153" s="293"/>
      <c r="AD153" s="293"/>
      <c r="AE153" s="293"/>
      <c r="AF153" s="293"/>
      <c r="AG153" s="293"/>
      <c r="AH153" s="293"/>
      <c r="AI153" s="293"/>
      <c r="AJ153" s="293"/>
      <c r="AK153" s="293"/>
      <c r="AL153" s="293"/>
    </row>
    <row r="154" spans="1:38" s="414" customFormat="1" ht="16.5" customHeight="1">
      <c r="A154" s="284"/>
      <c r="B154" s="284" t="str">
        <f>IF('Data invoice'!J104=0,"",'Data invoice'!K104)</f>
        <v/>
      </c>
      <c r="C154" s="284" t="str">
        <f>IF('Data invoice'!K104=0,"",'Data invoice'!L104)</f>
        <v/>
      </c>
      <c r="D154" s="284" t="str">
        <f>IF('Data invoice'!L104=0,"",'Data invoice'!M104)</f>
        <v/>
      </c>
      <c r="E154" s="284" t="str">
        <f>IF('Data invoice'!M104=0,"",'Data invoice'!N104)</f>
        <v/>
      </c>
      <c r="F154" s="284" t="str">
        <f>IF('Data invoice'!N104=0,"",'Data invoice'!O104)</f>
        <v/>
      </c>
      <c r="G154" s="284" t="str">
        <f>IF('Data invoice'!O104=0,"",'Data invoice'!P104)</f>
        <v/>
      </c>
      <c r="H154" s="284" t="str">
        <f>IF('Data invoice'!P104=0,"",'Data invoice'!Q104)</f>
        <v/>
      </c>
      <c r="I154" s="350" t="str">
        <f>IF('Data invoice'!Q104=0,"",'Data invoice'!R104)</f>
        <v/>
      </c>
      <c r="J154" s="320" t="str">
        <f>IF('Data invoice'!R104=0,"",'Data invoice'!S104)</f>
        <v/>
      </c>
      <c r="K154" s="375" t="str">
        <f>IF('Data invoice'!S104=0,"",'Data invoice'!T104)</f>
        <v/>
      </c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93"/>
      <c r="AC154" s="293"/>
      <c r="AD154" s="293"/>
      <c r="AE154" s="293"/>
      <c r="AF154" s="293"/>
      <c r="AG154" s="293"/>
      <c r="AH154" s="293"/>
      <c r="AI154" s="293"/>
      <c r="AJ154" s="293"/>
      <c r="AK154" s="293"/>
      <c r="AL154" s="293"/>
    </row>
    <row r="155" spans="1:38" s="414" customFormat="1" ht="16.5" customHeight="1">
      <c r="A155" s="284"/>
      <c r="B155" s="284" t="str">
        <f>IF('Data invoice'!J105=0,"",'Data invoice'!K105)</f>
        <v/>
      </c>
      <c r="C155" s="284" t="str">
        <f>IF('Data invoice'!K105=0,"",'Data invoice'!L105)</f>
        <v/>
      </c>
      <c r="D155" s="284" t="str">
        <f>IF('Data invoice'!L105=0,"",'Data invoice'!M105)</f>
        <v/>
      </c>
      <c r="E155" s="284" t="str">
        <f>IF('Data invoice'!M105=0,"",'Data invoice'!N105)</f>
        <v/>
      </c>
      <c r="F155" s="284" t="str">
        <f>IF('Data invoice'!N105=0,"",'Data invoice'!O105)</f>
        <v/>
      </c>
      <c r="G155" s="284" t="str">
        <f>IF('Data invoice'!O105=0,"",'Data invoice'!P105)</f>
        <v/>
      </c>
      <c r="H155" s="284" t="str">
        <f>IF('Data invoice'!P105=0,"",'Data invoice'!Q105)</f>
        <v/>
      </c>
      <c r="I155" s="350" t="str">
        <f>IF('Data invoice'!Q105=0,"",'Data invoice'!R105)</f>
        <v/>
      </c>
      <c r="J155" s="320" t="str">
        <f>IF('Data invoice'!R105=0,"",'Data invoice'!S105)</f>
        <v/>
      </c>
      <c r="K155" s="375" t="str">
        <f>IF('Data invoice'!S105=0,"",'Data invoice'!T105)</f>
        <v/>
      </c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93"/>
      <c r="AC155" s="293"/>
      <c r="AD155" s="293"/>
      <c r="AE155" s="293"/>
      <c r="AF155" s="293"/>
      <c r="AG155" s="293"/>
      <c r="AH155" s="293"/>
      <c r="AI155" s="293"/>
      <c r="AJ155" s="293"/>
      <c r="AK155" s="293"/>
      <c r="AL155" s="293"/>
    </row>
    <row r="156" spans="1:38" s="414" customFormat="1" ht="16.5" customHeight="1">
      <c r="A156" s="284"/>
      <c r="B156" s="284" t="str">
        <f>IF('Data invoice'!J106=0,"",'Data invoice'!K106)</f>
        <v/>
      </c>
      <c r="C156" s="284" t="str">
        <f>IF('Data invoice'!K106=0,"",'Data invoice'!L106)</f>
        <v/>
      </c>
      <c r="D156" s="284" t="str">
        <f>IF('Data invoice'!L106=0,"",'Data invoice'!M106)</f>
        <v/>
      </c>
      <c r="E156" s="284" t="str">
        <f>IF('Data invoice'!M106=0,"",'Data invoice'!N106)</f>
        <v/>
      </c>
      <c r="F156" s="284" t="str">
        <f>IF('Data invoice'!N106=0,"",'Data invoice'!O106)</f>
        <v/>
      </c>
      <c r="G156" s="284" t="str">
        <f>IF('Data invoice'!O106=0,"",'Data invoice'!P106)</f>
        <v/>
      </c>
      <c r="H156" s="284" t="str">
        <f>IF('Data invoice'!P106=0,"",'Data invoice'!Q106)</f>
        <v/>
      </c>
      <c r="I156" s="350" t="str">
        <f>IF('Data invoice'!Q106=0,"",'Data invoice'!R106)</f>
        <v/>
      </c>
      <c r="J156" s="320" t="str">
        <f>IF('Data invoice'!R106=0,"",'Data invoice'!S106)</f>
        <v/>
      </c>
      <c r="K156" s="375" t="str">
        <f>IF('Data invoice'!S106=0,"",'Data invoice'!T106)</f>
        <v/>
      </c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93"/>
      <c r="AC156" s="293"/>
      <c r="AD156" s="293"/>
      <c r="AE156" s="293"/>
      <c r="AF156" s="293"/>
      <c r="AG156" s="293"/>
      <c r="AH156" s="293"/>
      <c r="AI156" s="293"/>
      <c r="AJ156" s="293"/>
      <c r="AK156" s="293"/>
      <c r="AL156" s="293"/>
    </row>
    <row r="157" spans="1:38" s="414" customFormat="1" ht="16.5" customHeight="1">
      <c r="A157" s="284"/>
      <c r="B157" s="284" t="str">
        <f>IF('Data invoice'!J107=0,"",'Data invoice'!K107)</f>
        <v/>
      </c>
      <c r="C157" s="284" t="str">
        <f>IF('Data invoice'!K107=0,"",'Data invoice'!L107)</f>
        <v/>
      </c>
      <c r="D157" s="284" t="str">
        <f>IF('Data invoice'!L107=0,"",'Data invoice'!M107)</f>
        <v/>
      </c>
      <c r="E157" s="284" t="str">
        <f>IF('Data invoice'!M107=0,"",'Data invoice'!N107)</f>
        <v/>
      </c>
      <c r="F157" s="284" t="str">
        <f>IF('Data invoice'!N107=0,"",'Data invoice'!O107)</f>
        <v/>
      </c>
      <c r="G157" s="284" t="str">
        <f>IF('Data invoice'!O107=0,"",'Data invoice'!P107)</f>
        <v/>
      </c>
      <c r="H157" s="284" t="str">
        <f>IF('Data invoice'!P107=0,"",'Data invoice'!Q107)</f>
        <v/>
      </c>
      <c r="I157" s="350" t="str">
        <f>IF('Data invoice'!Q107=0,"",'Data invoice'!R107)</f>
        <v/>
      </c>
      <c r="J157" s="320" t="str">
        <f>IF('Data invoice'!R107=0,"",'Data invoice'!S107)</f>
        <v/>
      </c>
      <c r="K157" s="375" t="str">
        <f>IF('Data invoice'!S107=0,"",'Data invoice'!T107)</f>
        <v/>
      </c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93"/>
      <c r="AC157" s="293"/>
      <c r="AD157" s="293"/>
      <c r="AE157" s="293"/>
      <c r="AF157" s="293"/>
      <c r="AG157" s="293"/>
      <c r="AH157" s="293"/>
      <c r="AI157" s="293"/>
      <c r="AJ157" s="293"/>
      <c r="AK157" s="293"/>
      <c r="AL157" s="293"/>
    </row>
    <row r="158" spans="1:38" s="414" customFormat="1" ht="16.5" customHeight="1">
      <c r="A158" s="284"/>
      <c r="B158" s="284" t="str">
        <f>IF('Data invoice'!J108=0,"",'Data invoice'!K108)</f>
        <v/>
      </c>
      <c r="C158" s="284" t="str">
        <f>IF('Data invoice'!K108=0,"",'Data invoice'!L108)</f>
        <v/>
      </c>
      <c r="D158" s="284" t="str">
        <f>IF('Data invoice'!L108=0,"",'Data invoice'!M108)</f>
        <v/>
      </c>
      <c r="E158" s="284" t="str">
        <f>IF('Data invoice'!M108=0,"",'Data invoice'!N108)</f>
        <v/>
      </c>
      <c r="F158" s="284" t="str">
        <f>IF('Data invoice'!N108=0,"",'Data invoice'!O108)</f>
        <v/>
      </c>
      <c r="G158" s="284" t="str">
        <f>IF('Data invoice'!O108=0,"",'Data invoice'!P108)</f>
        <v/>
      </c>
      <c r="H158" s="284" t="str">
        <f>IF('Data invoice'!P108=0,"",'Data invoice'!Q108)</f>
        <v/>
      </c>
      <c r="I158" s="350" t="str">
        <f>IF('Data invoice'!Q108=0,"",'Data invoice'!R108)</f>
        <v/>
      </c>
      <c r="J158" s="320" t="str">
        <f>IF('Data invoice'!R108=0,"",'Data invoice'!S108)</f>
        <v/>
      </c>
      <c r="K158" s="375" t="str">
        <f>IF('Data invoice'!S108=0,"",'Data invoice'!T108)</f>
        <v/>
      </c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93"/>
      <c r="AC158" s="293"/>
      <c r="AD158" s="293"/>
      <c r="AE158" s="293"/>
      <c r="AF158" s="293"/>
      <c r="AG158" s="293"/>
      <c r="AH158" s="293"/>
      <c r="AI158" s="293"/>
      <c r="AJ158" s="293"/>
      <c r="AK158" s="293"/>
      <c r="AL158" s="293"/>
    </row>
    <row r="159" spans="1:38" s="414" customFormat="1" ht="16.5" customHeight="1">
      <c r="A159" s="284"/>
      <c r="B159" s="284" t="str">
        <f>IF('Data invoice'!J109=0,"",'Data invoice'!K109)</f>
        <v/>
      </c>
      <c r="C159" s="284" t="str">
        <f>IF('Data invoice'!K109=0,"",'Data invoice'!L109)</f>
        <v/>
      </c>
      <c r="D159" s="284" t="str">
        <f>IF('Data invoice'!L109=0,"",'Data invoice'!M109)</f>
        <v/>
      </c>
      <c r="E159" s="284" t="str">
        <f>IF('Data invoice'!M109=0,"",'Data invoice'!N109)</f>
        <v/>
      </c>
      <c r="F159" s="284" t="str">
        <f>IF('Data invoice'!N109=0,"",'Data invoice'!O109)</f>
        <v/>
      </c>
      <c r="G159" s="284" t="str">
        <f>IF('Data invoice'!O109=0,"",'Data invoice'!P109)</f>
        <v/>
      </c>
      <c r="H159" s="284" t="str">
        <f>IF('Data invoice'!P109=0,"",'Data invoice'!Q109)</f>
        <v/>
      </c>
      <c r="I159" s="350" t="str">
        <f>IF('Data invoice'!Q109=0,"",'Data invoice'!R109)</f>
        <v/>
      </c>
      <c r="J159" s="320" t="str">
        <f>IF('Data invoice'!R109=0,"",'Data invoice'!S109)</f>
        <v/>
      </c>
      <c r="K159" s="375" t="str">
        <f>IF('Data invoice'!S109=0,"",'Data invoice'!T109)</f>
        <v/>
      </c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93"/>
      <c r="AC159" s="293"/>
      <c r="AD159" s="293"/>
      <c r="AE159" s="293"/>
      <c r="AF159" s="293"/>
      <c r="AG159" s="293"/>
      <c r="AH159" s="293"/>
      <c r="AI159" s="293"/>
      <c r="AJ159" s="293"/>
      <c r="AK159" s="293"/>
      <c r="AL159" s="293"/>
    </row>
    <row r="160" spans="1:38" s="414" customFormat="1" ht="16.5" customHeight="1">
      <c r="A160" s="284"/>
      <c r="B160" s="284" t="str">
        <f>IF('Data invoice'!J110=0,"",'Data invoice'!K110)</f>
        <v/>
      </c>
      <c r="C160" s="284" t="str">
        <f>IF('Data invoice'!K110=0,"",'Data invoice'!L110)</f>
        <v/>
      </c>
      <c r="D160" s="284" t="str">
        <f>IF('Data invoice'!L110=0,"",'Data invoice'!M110)</f>
        <v/>
      </c>
      <c r="E160" s="284" t="str">
        <f>IF('Data invoice'!M110=0,"",'Data invoice'!N110)</f>
        <v/>
      </c>
      <c r="F160" s="284" t="str">
        <f>IF('Data invoice'!N110=0,"",'Data invoice'!O110)</f>
        <v/>
      </c>
      <c r="G160" s="284" t="str">
        <f>IF('Data invoice'!O110=0,"",'Data invoice'!P110)</f>
        <v/>
      </c>
      <c r="H160" s="284" t="str">
        <f>IF('Data invoice'!P110=0,"",'Data invoice'!Q110)</f>
        <v/>
      </c>
      <c r="I160" s="350" t="str">
        <f>IF('Data invoice'!Q110=0,"",'Data invoice'!R110)</f>
        <v/>
      </c>
      <c r="J160" s="320" t="str">
        <f>IF('Data invoice'!R110=0,"",'Data invoice'!S110)</f>
        <v/>
      </c>
      <c r="K160" s="375" t="str">
        <f>IF('Data invoice'!S110=0,"",'Data invoice'!T110)</f>
        <v/>
      </c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93"/>
      <c r="AC160" s="293"/>
      <c r="AD160" s="293"/>
      <c r="AE160" s="293"/>
      <c r="AF160" s="293"/>
      <c r="AG160" s="293"/>
      <c r="AH160" s="293"/>
      <c r="AI160" s="293"/>
      <c r="AJ160" s="293"/>
      <c r="AK160" s="293"/>
      <c r="AL160" s="293"/>
    </row>
    <row r="161" spans="1:38" s="414" customFormat="1" ht="16.5" customHeight="1">
      <c r="A161" s="284"/>
      <c r="B161" s="284" t="str">
        <f>IF('Data invoice'!J111=0,"",'Data invoice'!K111)</f>
        <v/>
      </c>
      <c r="C161" s="284" t="str">
        <f>IF('Data invoice'!K111=0,"",'Data invoice'!L111)</f>
        <v/>
      </c>
      <c r="D161" s="284" t="str">
        <f>IF('Data invoice'!L111=0,"",'Data invoice'!M111)</f>
        <v/>
      </c>
      <c r="E161" s="284" t="str">
        <f>IF('Data invoice'!M111=0,"",'Data invoice'!N111)</f>
        <v/>
      </c>
      <c r="F161" s="284" t="str">
        <f>IF('Data invoice'!N111=0,"",'Data invoice'!O111)</f>
        <v/>
      </c>
      <c r="G161" s="284" t="str">
        <f>IF('Data invoice'!O111=0,"",'Data invoice'!P111)</f>
        <v/>
      </c>
      <c r="H161" s="284" t="str">
        <f>IF('Data invoice'!P111=0,"",'Data invoice'!Q111)</f>
        <v/>
      </c>
      <c r="I161" s="350" t="str">
        <f>IF('Data invoice'!Q111=0,"",'Data invoice'!R111)</f>
        <v/>
      </c>
      <c r="J161" s="320" t="str">
        <f>IF('Data invoice'!R111=0,"",'Data invoice'!S111)</f>
        <v/>
      </c>
      <c r="K161" s="375" t="str">
        <f>IF('Data invoice'!S111=0,"",'Data invoice'!T111)</f>
        <v/>
      </c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93"/>
      <c r="AC161" s="293"/>
      <c r="AD161" s="293"/>
      <c r="AE161" s="293"/>
      <c r="AF161" s="293"/>
      <c r="AG161" s="293"/>
      <c r="AH161" s="293"/>
      <c r="AI161" s="293"/>
      <c r="AJ161" s="293"/>
      <c r="AK161" s="293"/>
      <c r="AL161" s="293"/>
    </row>
    <row r="162" spans="1:38" s="414" customFormat="1" ht="16.5" customHeight="1">
      <c r="A162" s="284"/>
      <c r="B162" s="284" t="str">
        <f>IF('Data invoice'!J112=0,"",'Data invoice'!K112)</f>
        <v/>
      </c>
      <c r="C162" s="284" t="str">
        <f>IF('Data invoice'!K112=0,"",'Data invoice'!L112)</f>
        <v/>
      </c>
      <c r="D162" s="284" t="str">
        <f>IF('Data invoice'!L112=0,"",'Data invoice'!M112)</f>
        <v/>
      </c>
      <c r="E162" s="284" t="str">
        <f>IF('Data invoice'!M112=0,"",'Data invoice'!N112)</f>
        <v/>
      </c>
      <c r="F162" s="284" t="str">
        <f>IF('Data invoice'!N112=0,"",'Data invoice'!O112)</f>
        <v/>
      </c>
      <c r="G162" s="284" t="str">
        <f>IF('Data invoice'!O112=0,"",'Data invoice'!P112)</f>
        <v/>
      </c>
      <c r="H162" s="284" t="str">
        <f>IF('Data invoice'!P112=0,"",'Data invoice'!Q112)</f>
        <v/>
      </c>
      <c r="I162" s="350" t="str">
        <f>IF('Data invoice'!Q112=0,"",'Data invoice'!R112)</f>
        <v/>
      </c>
      <c r="J162" s="320" t="str">
        <f>IF('Data invoice'!R112=0,"",'Data invoice'!S112)</f>
        <v/>
      </c>
      <c r="K162" s="375" t="str">
        <f>IF('Data invoice'!S112=0,"",'Data invoice'!T112)</f>
        <v/>
      </c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93"/>
      <c r="AC162" s="293"/>
      <c r="AD162" s="293"/>
      <c r="AE162" s="293"/>
      <c r="AF162" s="293"/>
      <c r="AG162" s="293"/>
      <c r="AH162" s="293"/>
      <c r="AI162" s="293"/>
      <c r="AJ162" s="293"/>
      <c r="AK162" s="293"/>
      <c r="AL162" s="293"/>
    </row>
    <row r="163" spans="1:38" s="414" customFormat="1" ht="16.5" customHeight="1">
      <c r="A163" s="284"/>
      <c r="B163" s="284" t="str">
        <f>IF('Data invoice'!J113=0,"",'Data invoice'!K113)</f>
        <v/>
      </c>
      <c r="C163" s="284" t="str">
        <f>IF('Data invoice'!K113=0,"",'Data invoice'!L113)</f>
        <v/>
      </c>
      <c r="D163" s="284" t="str">
        <f>IF('Data invoice'!L113=0,"",'Data invoice'!M113)</f>
        <v/>
      </c>
      <c r="E163" s="284" t="str">
        <f>IF('Data invoice'!M113=0,"",'Data invoice'!N113)</f>
        <v/>
      </c>
      <c r="F163" s="284" t="str">
        <f>IF('Data invoice'!N113=0,"",'Data invoice'!O113)</f>
        <v/>
      </c>
      <c r="G163" s="284" t="str">
        <f>IF('Data invoice'!O113=0,"",'Data invoice'!P113)</f>
        <v/>
      </c>
      <c r="H163" s="284" t="str">
        <f>IF('Data invoice'!P113=0,"",'Data invoice'!Q113)</f>
        <v/>
      </c>
      <c r="I163" s="350" t="str">
        <f>IF('Data invoice'!Q113=0,"",'Data invoice'!R113)</f>
        <v/>
      </c>
      <c r="J163" s="320" t="str">
        <f>IF('Data invoice'!R113=0,"",'Data invoice'!S113)</f>
        <v/>
      </c>
      <c r="K163" s="375" t="str">
        <f>IF('Data invoice'!S113=0,"",'Data invoice'!T113)</f>
        <v/>
      </c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93"/>
      <c r="AC163" s="293"/>
      <c r="AD163" s="293"/>
      <c r="AE163" s="293"/>
      <c r="AF163" s="293"/>
      <c r="AG163" s="293"/>
      <c r="AH163" s="293"/>
      <c r="AI163" s="293"/>
      <c r="AJ163" s="293"/>
      <c r="AK163" s="293"/>
      <c r="AL163" s="293"/>
    </row>
    <row r="164" spans="1:38" s="414" customFormat="1" ht="16.5" customHeight="1">
      <c r="A164" s="284"/>
      <c r="B164" s="284" t="str">
        <f>IF('Data invoice'!J114=0,"",'Data invoice'!K114)</f>
        <v/>
      </c>
      <c r="C164" s="284" t="str">
        <f>IF('Data invoice'!K114=0,"",'Data invoice'!L114)</f>
        <v/>
      </c>
      <c r="D164" s="284" t="str">
        <f>IF('Data invoice'!L114=0,"",'Data invoice'!M114)</f>
        <v/>
      </c>
      <c r="E164" s="284" t="str">
        <f>IF('Data invoice'!M114=0,"",'Data invoice'!N114)</f>
        <v/>
      </c>
      <c r="F164" s="284" t="str">
        <f>IF('Data invoice'!N114=0,"",'Data invoice'!O114)</f>
        <v/>
      </c>
      <c r="G164" s="284" t="str">
        <f>IF('Data invoice'!O114=0,"",'Data invoice'!P114)</f>
        <v/>
      </c>
      <c r="H164" s="284" t="str">
        <f>IF('Data invoice'!P114=0,"",'Data invoice'!Q114)</f>
        <v/>
      </c>
      <c r="I164" s="350" t="str">
        <f>IF('Data invoice'!Q114=0,"",'Data invoice'!R114)</f>
        <v/>
      </c>
      <c r="J164" s="320" t="str">
        <f>IF('Data invoice'!R114=0,"",'Data invoice'!S114)</f>
        <v/>
      </c>
      <c r="K164" s="375" t="str">
        <f>IF('Data invoice'!S114=0,"",'Data invoice'!T114)</f>
        <v/>
      </c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93"/>
      <c r="AC164" s="293"/>
      <c r="AD164" s="293"/>
      <c r="AE164" s="293"/>
      <c r="AF164" s="293"/>
      <c r="AG164" s="293"/>
      <c r="AH164" s="293"/>
      <c r="AI164" s="293"/>
      <c r="AJ164" s="293"/>
      <c r="AK164" s="293"/>
      <c r="AL164" s="293"/>
    </row>
    <row r="165" spans="1:38" s="414" customFormat="1" ht="16.5" customHeight="1">
      <c r="A165" s="284"/>
      <c r="B165" s="284" t="str">
        <f>IF('Data invoice'!J115=0,"",'Data invoice'!K115)</f>
        <v/>
      </c>
      <c r="C165" s="284" t="str">
        <f>IF('Data invoice'!K115=0,"",'Data invoice'!L115)</f>
        <v/>
      </c>
      <c r="D165" s="284" t="str">
        <f>IF('Data invoice'!L115=0,"",'Data invoice'!M115)</f>
        <v/>
      </c>
      <c r="E165" s="284" t="str">
        <f>IF('Data invoice'!M115=0,"",'Data invoice'!N115)</f>
        <v/>
      </c>
      <c r="F165" s="284" t="str">
        <f>IF('Data invoice'!N115=0,"",'Data invoice'!O115)</f>
        <v/>
      </c>
      <c r="G165" s="284" t="str">
        <f>IF('Data invoice'!O115=0,"",'Data invoice'!P115)</f>
        <v/>
      </c>
      <c r="H165" s="284" t="str">
        <f>IF('Data invoice'!P115=0,"",'Data invoice'!Q115)</f>
        <v/>
      </c>
      <c r="I165" s="350" t="str">
        <f>IF('Data invoice'!Q115=0,"",'Data invoice'!R115)</f>
        <v/>
      </c>
      <c r="J165" s="320" t="str">
        <f>IF('Data invoice'!R115=0,"",'Data invoice'!S115)</f>
        <v/>
      </c>
      <c r="K165" s="375" t="str">
        <f>IF('Data invoice'!S115=0,"",'Data invoice'!T115)</f>
        <v/>
      </c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93"/>
      <c r="AC165" s="293"/>
      <c r="AD165" s="293"/>
      <c r="AE165" s="293"/>
      <c r="AF165" s="293"/>
      <c r="AG165" s="293"/>
      <c r="AH165" s="293"/>
      <c r="AI165" s="293"/>
      <c r="AJ165" s="293"/>
      <c r="AK165" s="293"/>
      <c r="AL165" s="293"/>
    </row>
    <row r="166" spans="1:38" s="414" customFormat="1" ht="16.5" customHeight="1">
      <c r="A166" s="284"/>
      <c r="B166" s="284" t="str">
        <f>IF('Data invoice'!J116=0,"",'Data invoice'!K116)</f>
        <v/>
      </c>
      <c r="C166" s="284" t="str">
        <f>IF('Data invoice'!K116=0,"",'Data invoice'!L116)</f>
        <v/>
      </c>
      <c r="D166" s="284" t="str">
        <f>IF('Data invoice'!L116=0,"",'Data invoice'!M116)</f>
        <v/>
      </c>
      <c r="E166" s="284" t="str">
        <f>IF('Data invoice'!M116=0,"",'Data invoice'!N116)</f>
        <v/>
      </c>
      <c r="F166" s="284" t="str">
        <f>IF('Data invoice'!N116=0,"",'Data invoice'!O116)</f>
        <v/>
      </c>
      <c r="G166" s="284" t="str">
        <f>IF('Data invoice'!O116=0,"",'Data invoice'!P116)</f>
        <v/>
      </c>
      <c r="H166" s="284" t="str">
        <f>IF('Data invoice'!P116=0,"",'Data invoice'!Q116)</f>
        <v/>
      </c>
      <c r="I166" s="350" t="str">
        <f>IF('Data invoice'!Q116=0,"",'Data invoice'!R116)</f>
        <v/>
      </c>
      <c r="J166" s="320" t="str">
        <f>IF('Data invoice'!R116=0,"",'Data invoice'!S116)</f>
        <v/>
      </c>
      <c r="K166" s="375" t="str">
        <f>IF('Data invoice'!S116=0,"",'Data invoice'!T116)</f>
        <v/>
      </c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93"/>
      <c r="AC166" s="293"/>
      <c r="AD166" s="293"/>
      <c r="AE166" s="293"/>
      <c r="AF166" s="293"/>
      <c r="AG166" s="293"/>
      <c r="AH166" s="293"/>
      <c r="AI166" s="293"/>
      <c r="AJ166" s="293"/>
      <c r="AK166" s="293"/>
      <c r="AL166" s="293"/>
    </row>
    <row r="167" spans="1:38" s="414" customFormat="1" ht="16.5" customHeight="1">
      <c r="A167" s="284"/>
      <c r="B167" s="284" t="str">
        <f>IF('Data invoice'!J117=0,"",'Data invoice'!K117)</f>
        <v/>
      </c>
      <c r="C167" s="284" t="str">
        <f>IF('Data invoice'!K117=0,"",'Data invoice'!L117)</f>
        <v/>
      </c>
      <c r="D167" s="284" t="str">
        <f>IF('Data invoice'!L117=0,"",'Data invoice'!M117)</f>
        <v/>
      </c>
      <c r="E167" s="284" t="str">
        <f>IF('Data invoice'!M117=0,"",'Data invoice'!N117)</f>
        <v/>
      </c>
      <c r="F167" s="284" t="str">
        <f>IF('Data invoice'!N117=0,"",'Data invoice'!O117)</f>
        <v/>
      </c>
      <c r="G167" s="284" t="str">
        <f>IF('Data invoice'!O117=0,"",'Data invoice'!P117)</f>
        <v/>
      </c>
      <c r="H167" s="284" t="str">
        <f>IF('Data invoice'!P117=0,"",'Data invoice'!Q117)</f>
        <v/>
      </c>
      <c r="I167" s="350" t="str">
        <f>IF('Data invoice'!Q117=0,"",'Data invoice'!R117)</f>
        <v/>
      </c>
      <c r="J167" s="320" t="str">
        <f>IF('Data invoice'!R117=0,"",'Data invoice'!S117)</f>
        <v/>
      </c>
      <c r="K167" s="375" t="str">
        <f>IF('Data invoice'!S117=0,"",'Data invoice'!T117)</f>
        <v/>
      </c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93"/>
      <c r="AC167" s="293"/>
      <c r="AD167" s="293"/>
      <c r="AE167" s="293"/>
      <c r="AF167" s="293"/>
      <c r="AG167" s="293"/>
      <c r="AH167" s="293"/>
      <c r="AI167" s="293"/>
      <c r="AJ167" s="293"/>
      <c r="AK167" s="293"/>
      <c r="AL167" s="293"/>
    </row>
    <row r="168" spans="1:38" s="414" customFormat="1" ht="16.5" customHeight="1">
      <c r="A168" s="284"/>
      <c r="B168" s="284" t="str">
        <f>IF('Data invoice'!J118=0,"",'Data invoice'!K118)</f>
        <v/>
      </c>
      <c r="C168" s="284" t="str">
        <f>IF('Data invoice'!K118=0,"",'Data invoice'!L118)</f>
        <v/>
      </c>
      <c r="D168" s="284" t="str">
        <f>IF('Data invoice'!L118=0,"",'Data invoice'!M118)</f>
        <v/>
      </c>
      <c r="E168" s="284" t="str">
        <f>IF('Data invoice'!M118=0,"",'Data invoice'!N118)</f>
        <v/>
      </c>
      <c r="F168" s="284" t="str">
        <f>IF('Data invoice'!N118=0,"",'Data invoice'!O118)</f>
        <v/>
      </c>
      <c r="G168" s="284" t="str">
        <f>IF('Data invoice'!O118=0,"",'Data invoice'!P118)</f>
        <v/>
      </c>
      <c r="H168" s="284" t="str">
        <f>IF('Data invoice'!P118=0,"",'Data invoice'!Q118)</f>
        <v/>
      </c>
      <c r="I168" s="350" t="str">
        <f>IF('Data invoice'!Q118=0,"",'Data invoice'!R118)</f>
        <v/>
      </c>
      <c r="J168" s="320" t="str">
        <f>IF('Data invoice'!R118=0,"",'Data invoice'!S118)</f>
        <v/>
      </c>
      <c r="K168" s="375" t="str">
        <f>IF('Data invoice'!S118=0,"",'Data invoice'!T118)</f>
        <v/>
      </c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93"/>
      <c r="AC168" s="293"/>
      <c r="AD168" s="293"/>
      <c r="AE168" s="293"/>
      <c r="AF168" s="293"/>
      <c r="AG168" s="293"/>
      <c r="AH168" s="293"/>
      <c r="AI168" s="293"/>
      <c r="AJ168" s="293"/>
      <c r="AK168" s="293"/>
      <c r="AL168" s="293"/>
    </row>
    <row r="169" spans="1:38" s="414" customFormat="1" ht="16.5" customHeight="1">
      <c r="A169" s="284"/>
      <c r="B169" s="284" t="str">
        <f>IF('Data invoice'!J119=0,"",'Data invoice'!K119)</f>
        <v/>
      </c>
      <c r="C169" s="284" t="str">
        <f>IF('Data invoice'!K119=0,"",'Data invoice'!L119)</f>
        <v/>
      </c>
      <c r="D169" s="284" t="str">
        <f>IF('Data invoice'!L119=0,"",'Data invoice'!M119)</f>
        <v/>
      </c>
      <c r="E169" s="284" t="str">
        <f>IF('Data invoice'!M119=0,"",'Data invoice'!N119)</f>
        <v/>
      </c>
      <c r="F169" s="284" t="str">
        <f>IF('Data invoice'!N119=0,"",'Data invoice'!O119)</f>
        <v/>
      </c>
      <c r="G169" s="284" t="str">
        <f>IF('Data invoice'!O119=0,"",'Data invoice'!P119)</f>
        <v/>
      </c>
      <c r="H169" s="284" t="str">
        <f>IF('Data invoice'!P119=0,"",'Data invoice'!Q119)</f>
        <v/>
      </c>
      <c r="I169" s="350" t="str">
        <f>IF('Data invoice'!Q119=0,"",'Data invoice'!R119)</f>
        <v/>
      </c>
      <c r="J169" s="320" t="str">
        <f>IF('Data invoice'!R119=0,"",'Data invoice'!S119)</f>
        <v/>
      </c>
      <c r="K169" s="375" t="str">
        <f>IF('Data invoice'!S119=0,"",'Data invoice'!T119)</f>
        <v/>
      </c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93"/>
      <c r="AC169" s="293"/>
      <c r="AD169" s="293"/>
      <c r="AE169" s="293"/>
      <c r="AF169" s="293"/>
      <c r="AG169" s="293"/>
      <c r="AH169" s="293"/>
      <c r="AI169" s="293"/>
      <c r="AJ169" s="293"/>
      <c r="AK169" s="293"/>
      <c r="AL169" s="293"/>
    </row>
    <row r="170" spans="1:38" s="414" customFormat="1" ht="16.5" customHeight="1">
      <c r="A170" s="284"/>
      <c r="B170" s="284" t="str">
        <f>IF('Data invoice'!J120=0,"",'Data invoice'!K120)</f>
        <v/>
      </c>
      <c r="C170" s="284" t="str">
        <f>IF('Data invoice'!K120=0,"",'Data invoice'!L120)</f>
        <v/>
      </c>
      <c r="D170" s="284" t="str">
        <f>IF('Data invoice'!L120=0,"",'Data invoice'!M120)</f>
        <v/>
      </c>
      <c r="E170" s="284" t="str">
        <f>IF('Data invoice'!M120=0,"",'Data invoice'!N120)</f>
        <v/>
      </c>
      <c r="F170" s="284" t="str">
        <f>IF('Data invoice'!N120=0,"",'Data invoice'!O120)</f>
        <v/>
      </c>
      <c r="G170" s="284" t="str">
        <f>IF('Data invoice'!O120=0,"",'Data invoice'!P120)</f>
        <v/>
      </c>
      <c r="H170" s="284" t="str">
        <f>IF('Data invoice'!P120=0,"",'Data invoice'!Q120)</f>
        <v/>
      </c>
      <c r="I170" s="350" t="str">
        <f>IF('Data invoice'!Q120=0,"",'Data invoice'!R120)</f>
        <v/>
      </c>
      <c r="J170" s="320" t="str">
        <f>IF('Data invoice'!R120=0,"",'Data invoice'!S120)</f>
        <v/>
      </c>
      <c r="K170" s="375" t="str">
        <f>IF('Data invoice'!S120=0,"",'Data invoice'!T120)</f>
        <v/>
      </c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93"/>
      <c r="AC170" s="293"/>
      <c r="AD170" s="293"/>
      <c r="AE170" s="293"/>
      <c r="AF170" s="293"/>
      <c r="AG170" s="293"/>
      <c r="AH170" s="293"/>
      <c r="AI170" s="293"/>
      <c r="AJ170" s="293"/>
      <c r="AK170" s="293"/>
      <c r="AL170" s="293"/>
    </row>
    <row r="171" spans="1:38" s="414" customFormat="1" ht="16.5" customHeight="1">
      <c r="A171" s="284"/>
      <c r="B171" s="284" t="str">
        <f>IF('Data invoice'!J121=0,"",'Data invoice'!K121)</f>
        <v/>
      </c>
      <c r="C171" s="284" t="str">
        <f>IF('Data invoice'!K121=0,"",'Data invoice'!L121)</f>
        <v/>
      </c>
      <c r="D171" s="284" t="str">
        <f>IF('Data invoice'!L121=0,"",'Data invoice'!M121)</f>
        <v/>
      </c>
      <c r="E171" s="284" t="str">
        <f>IF('Data invoice'!M121=0,"",'Data invoice'!N121)</f>
        <v/>
      </c>
      <c r="F171" s="284" t="str">
        <f>IF('Data invoice'!N121=0,"",'Data invoice'!O121)</f>
        <v/>
      </c>
      <c r="G171" s="284" t="str">
        <f>IF('Data invoice'!O121=0,"",'Data invoice'!P121)</f>
        <v/>
      </c>
      <c r="H171" s="284" t="str">
        <f>IF('Data invoice'!P121=0,"",'Data invoice'!Q121)</f>
        <v/>
      </c>
      <c r="I171" s="350" t="str">
        <f>IF('Data invoice'!Q121=0,"",'Data invoice'!R121)</f>
        <v/>
      </c>
      <c r="J171" s="320" t="str">
        <f>IF('Data invoice'!R121=0,"",'Data invoice'!S121)</f>
        <v/>
      </c>
      <c r="K171" s="375" t="str">
        <f>IF('Data invoice'!S121=0,"",'Data invoice'!T121)</f>
        <v/>
      </c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93"/>
      <c r="AC171" s="293"/>
      <c r="AD171" s="293"/>
      <c r="AE171" s="293"/>
      <c r="AF171" s="293"/>
      <c r="AG171" s="293"/>
      <c r="AH171" s="293"/>
      <c r="AI171" s="293"/>
      <c r="AJ171" s="293"/>
      <c r="AK171" s="293"/>
      <c r="AL171" s="293"/>
    </row>
    <row r="172" spans="1:38" s="414" customFormat="1" ht="16.5" customHeight="1">
      <c r="A172" s="284"/>
      <c r="B172" s="284" t="str">
        <f>IF('Data invoice'!J122=0,"",'Data invoice'!K122)</f>
        <v/>
      </c>
      <c r="C172" s="284" t="str">
        <f>IF('Data invoice'!K122=0,"",'Data invoice'!L122)</f>
        <v/>
      </c>
      <c r="D172" s="284" t="str">
        <f>IF('Data invoice'!L122=0,"",'Data invoice'!M122)</f>
        <v/>
      </c>
      <c r="E172" s="284" t="str">
        <f>IF('Data invoice'!M122=0,"",'Data invoice'!N122)</f>
        <v/>
      </c>
      <c r="F172" s="284" t="str">
        <f>IF('Data invoice'!N122=0,"",'Data invoice'!O122)</f>
        <v/>
      </c>
      <c r="G172" s="284" t="str">
        <f>IF('Data invoice'!O122=0,"",'Data invoice'!P122)</f>
        <v/>
      </c>
      <c r="H172" s="284" t="str">
        <f>IF('Data invoice'!P122=0,"",'Data invoice'!Q122)</f>
        <v/>
      </c>
      <c r="I172" s="350" t="str">
        <f>IF('Data invoice'!Q122=0,"",'Data invoice'!R122)</f>
        <v/>
      </c>
      <c r="J172" s="320" t="str">
        <f>IF('Data invoice'!R122=0,"",'Data invoice'!S122)</f>
        <v/>
      </c>
      <c r="K172" s="375" t="str">
        <f>IF('Data invoice'!S122=0,"",'Data invoice'!T122)</f>
        <v/>
      </c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93"/>
      <c r="AC172" s="293"/>
      <c r="AD172" s="293"/>
      <c r="AE172" s="293"/>
      <c r="AF172" s="293"/>
      <c r="AG172" s="293"/>
      <c r="AH172" s="293"/>
      <c r="AI172" s="293"/>
      <c r="AJ172" s="293"/>
      <c r="AK172" s="293"/>
      <c r="AL172" s="293"/>
    </row>
    <row r="173" spans="1:38" s="414" customFormat="1" ht="16.5" customHeight="1">
      <c r="A173" s="284"/>
      <c r="B173" s="284" t="str">
        <f>IF('Data invoice'!J123=0,"",'Data invoice'!K123)</f>
        <v/>
      </c>
      <c r="C173" s="284" t="str">
        <f>IF('Data invoice'!K123=0,"",'Data invoice'!L123)</f>
        <v/>
      </c>
      <c r="D173" s="284" t="str">
        <f>IF('Data invoice'!L123=0,"",'Data invoice'!M123)</f>
        <v/>
      </c>
      <c r="E173" s="284" t="str">
        <f>IF('Data invoice'!M123=0,"",'Data invoice'!N123)</f>
        <v/>
      </c>
      <c r="F173" s="284" t="str">
        <f>IF('Data invoice'!N123=0,"",'Data invoice'!O123)</f>
        <v/>
      </c>
      <c r="G173" s="284" t="str">
        <f>IF('Data invoice'!O123=0,"",'Data invoice'!P123)</f>
        <v/>
      </c>
      <c r="H173" s="284" t="str">
        <f>IF('Data invoice'!P123=0,"",'Data invoice'!Q123)</f>
        <v/>
      </c>
      <c r="I173" s="350" t="str">
        <f>IF('Data invoice'!Q123=0,"",'Data invoice'!R123)</f>
        <v/>
      </c>
      <c r="J173" s="320" t="str">
        <f>IF('Data invoice'!R123=0,"",'Data invoice'!S123)</f>
        <v/>
      </c>
      <c r="K173" s="375" t="str">
        <f>IF('Data invoice'!S123=0,"",'Data invoice'!T123)</f>
        <v/>
      </c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93"/>
      <c r="AC173" s="293"/>
      <c r="AD173" s="293"/>
      <c r="AE173" s="293"/>
      <c r="AF173" s="293"/>
      <c r="AG173" s="293"/>
      <c r="AH173" s="293"/>
      <c r="AI173" s="293"/>
      <c r="AJ173" s="293"/>
      <c r="AK173" s="293"/>
      <c r="AL173" s="293"/>
    </row>
    <row r="174" spans="1:38" s="414" customFormat="1" ht="16.5" customHeight="1">
      <c r="A174" s="284"/>
      <c r="B174" s="284" t="str">
        <f>IF('Data invoice'!J124=0,"",'Data invoice'!K124)</f>
        <v/>
      </c>
      <c r="C174" s="284" t="str">
        <f>IF('Data invoice'!K124=0,"",'Data invoice'!L124)</f>
        <v/>
      </c>
      <c r="D174" s="284" t="str">
        <f>IF('Data invoice'!L124=0,"",'Data invoice'!M124)</f>
        <v/>
      </c>
      <c r="E174" s="284" t="str">
        <f>IF('Data invoice'!M124=0,"",'Data invoice'!N124)</f>
        <v/>
      </c>
      <c r="F174" s="284" t="str">
        <f>IF('Data invoice'!N124=0,"",'Data invoice'!O124)</f>
        <v/>
      </c>
      <c r="G174" s="284" t="str">
        <f>IF('Data invoice'!O124=0,"",'Data invoice'!P124)</f>
        <v/>
      </c>
      <c r="H174" s="284" t="str">
        <f>IF('Data invoice'!P124=0,"",'Data invoice'!Q124)</f>
        <v/>
      </c>
      <c r="I174" s="350" t="str">
        <f>IF('Data invoice'!Q124=0,"",'Data invoice'!R124)</f>
        <v/>
      </c>
      <c r="J174" s="320" t="str">
        <f>IF('Data invoice'!R124=0,"",'Data invoice'!S124)</f>
        <v/>
      </c>
      <c r="K174" s="375" t="str">
        <f>IF('Data invoice'!S124=0,"",'Data invoice'!T124)</f>
        <v/>
      </c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93"/>
      <c r="AC174" s="293"/>
      <c r="AD174" s="293"/>
      <c r="AE174" s="293"/>
      <c r="AF174" s="293"/>
      <c r="AG174" s="293"/>
      <c r="AH174" s="293"/>
      <c r="AI174" s="293"/>
      <c r="AJ174" s="293"/>
      <c r="AK174" s="293"/>
      <c r="AL174" s="293"/>
    </row>
    <row r="175" spans="1:38" s="414" customFormat="1" ht="16.5" customHeight="1">
      <c r="A175" s="284"/>
      <c r="B175" s="284" t="str">
        <f>IF('Data invoice'!J125=0,"",'Data invoice'!K125)</f>
        <v/>
      </c>
      <c r="C175" s="284" t="str">
        <f>IF('Data invoice'!K125=0,"",'Data invoice'!L125)</f>
        <v/>
      </c>
      <c r="D175" s="284" t="str">
        <f>IF('Data invoice'!L125=0,"",'Data invoice'!M125)</f>
        <v/>
      </c>
      <c r="E175" s="284" t="str">
        <f>IF('Data invoice'!M125=0,"",'Data invoice'!N125)</f>
        <v/>
      </c>
      <c r="F175" s="284" t="str">
        <f>IF('Data invoice'!N125=0,"",'Data invoice'!O125)</f>
        <v/>
      </c>
      <c r="G175" s="284" t="str">
        <f>IF('Data invoice'!O125=0,"",'Data invoice'!P125)</f>
        <v/>
      </c>
      <c r="H175" s="284" t="str">
        <f>IF('Data invoice'!P125=0,"",'Data invoice'!Q125)</f>
        <v/>
      </c>
      <c r="I175" s="350" t="str">
        <f>IF('Data invoice'!Q125=0,"",'Data invoice'!R125)</f>
        <v/>
      </c>
      <c r="J175" s="320" t="str">
        <f>IF('Data invoice'!R125=0,"",'Data invoice'!S125)</f>
        <v/>
      </c>
      <c r="K175" s="375" t="str">
        <f>IF('Data invoice'!S125=0,"",'Data invoice'!T125)</f>
        <v/>
      </c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93"/>
      <c r="AC175" s="293"/>
      <c r="AD175" s="293"/>
      <c r="AE175" s="293"/>
      <c r="AF175" s="293"/>
      <c r="AG175" s="293"/>
      <c r="AH175" s="293"/>
      <c r="AI175" s="293"/>
      <c r="AJ175" s="293"/>
      <c r="AK175" s="293"/>
      <c r="AL175" s="293"/>
    </row>
    <row r="176" spans="1:38" s="414" customFormat="1" ht="16.5" customHeight="1">
      <c r="A176" s="284"/>
      <c r="B176" s="284" t="str">
        <f>IF('Data invoice'!J126=0,"",'Data invoice'!K126)</f>
        <v/>
      </c>
      <c r="C176" s="284" t="str">
        <f>IF('Data invoice'!K126=0,"",'Data invoice'!L126)</f>
        <v/>
      </c>
      <c r="D176" s="284" t="str">
        <f>IF('Data invoice'!L126=0,"",'Data invoice'!M126)</f>
        <v/>
      </c>
      <c r="E176" s="284" t="str">
        <f>IF('Data invoice'!M126=0,"",'Data invoice'!N126)</f>
        <v/>
      </c>
      <c r="F176" s="284" t="str">
        <f>IF('Data invoice'!N126=0,"",'Data invoice'!O126)</f>
        <v/>
      </c>
      <c r="G176" s="284" t="str">
        <f>IF('Data invoice'!O126=0,"",'Data invoice'!P126)</f>
        <v/>
      </c>
      <c r="H176" s="284" t="str">
        <f>IF('Data invoice'!P126=0,"",'Data invoice'!Q126)</f>
        <v/>
      </c>
      <c r="I176" s="350" t="str">
        <f>IF('Data invoice'!Q126=0,"",'Data invoice'!R126)</f>
        <v/>
      </c>
      <c r="J176" s="320" t="str">
        <f>IF('Data invoice'!R126=0,"",'Data invoice'!S126)</f>
        <v/>
      </c>
      <c r="K176" s="375" t="str">
        <f>IF('Data invoice'!S126=0,"",'Data invoice'!T126)</f>
        <v/>
      </c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93"/>
      <c r="AC176" s="293"/>
      <c r="AD176" s="293"/>
      <c r="AE176" s="293"/>
      <c r="AF176" s="293"/>
      <c r="AG176" s="293"/>
      <c r="AH176" s="293"/>
      <c r="AI176" s="293"/>
      <c r="AJ176" s="293"/>
      <c r="AK176" s="293"/>
      <c r="AL176" s="293"/>
    </row>
    <row r="177" spans="1:38" s="414" customFormat="1" ht="16.5" customHeight="1">
      <c r="A177" s="284"/>
      <c r="B177" s="284" t="str">
        <f>IF('Data invoice'!J127=0,"",'Data invoice'!K127)</f>
        <v/>
      </c>
      <c r="C177" s="284" t="str">
        <f>IF('Data invoice'!K127=0,"",'Data invoice'!L127)</f>
        <v/>
      </c>
      <c r="D177" s="284" t="str">
        <f>IF('Data invoice'!L127=0,"",'Data invoice'!M127)</f>
        <v/>
      </c>
      <c r="E177" s="284" t="str">
        <f>IF('Data invoice'!M127=0,"",'Data invoice'!N127)</f>
        <v/>
      </c>
      <c r="F177" s="284" t="str">
        <f>IF('Data invoice'!N127=0,"",'Data invoice'!O127)</f>
        <v/>
      </c>
      <c r="G177" s="284" t="str">
        <f>IF('Data invoice'!O127=0,"",'Data invoice'!P127)</f>
        <v/>
      </c>
      <c r="H177" s="284" t="str">
        <f>IF('Data invoice'!P127=0,"",'Data invoice'!Q127)</f>
        <v/>
      </c>
      <c r="I177" s="350" t="str">
        <f>IF('Data invoice'!Q127=0,"",'Data invoice'!R127)</f>
        <v/>
      </c>
      <c r="J177" s="320" t="str">
        <f>IF('Data invoice'!R127=0,"",'Data invoice'!S127)</f>
        <v/>
      </c>
      <c r="K177" s="375" t="str">
        <f>IF('Data invoice'!S127=0,"",'Data invoice'!T127)</f>
        <v/>
      </c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93"/>
      <c r="AC177" s="293"/>
      <c r="AD177" s="293"/>
      <c r="AE177" s="293"/>
      <c r="AF177" s="293"/>
      <c r="AG177" s="293"/>
      <c r="AH177" s="293"/>
      <c r="AI177" s="293"/>
      <c r="AJ177" s="293"/>
      <c r="AK177" s="293"/>
      <c r="AL177" s="293"/>
    </row>
    <row r="178" spans="1:38" s="414" customFormat="1" ht="16.5" customHeight="1">
      <c r="A178" s="284"/>
      <c r="B178" s="284" t="str">
        <f>IF('Data invoice'!J128=0,"",'Data invoice'!K128)</f>
        <v/>
      </c>
      <c r="C178" s="284" t="str">
        <f>IF('Data invoice'!K128=0,"",'Data invoice'!L128)</f>
        <v/>
      </c>
      <c r="D178" s="284" t="str">
        <f>IF('Data invoice'!L128=0,"",'Data invoice'!M128)</f>
        <v/>
      </c>
      <c r="E178" s="284" t="str">
        <f>IF('Data invoice'!M128=0,"",'Data invoice'!N128)</f>
        <v/>
      </c>
      <c r="F178" s="284" t="str">
        <f>IF('Data invoice'!N128=0,"",'Data invoice'!O128)</f>
        <v/>
      </c>
      <c r="G178" s="284" t="str">
        <f>IF('Data invoice'!O128=0,"",'Data invoice'!P128)</f>
        <v/>
      </c>
      <c r="H178" s="284" t="str">
        <f>IF('Data invoice'!P128=0,"",'Data invoice'!Q128)</f>
        <v/>
      </c>
      <c r="I178" s="350" t="str">
        <f>IF('Data invoice'!Q128=0,"",'Data invoice'!R128)</f>
        <v/>
      </c>
      <c r="J178" s="320" t="str">
        <f>IF('Data invoice'!R128=0,"",'Data invoice'!S128)</f>
        <v/>
      </c>
      <c r="K178" s="375" t="str">
        <f>IF('Data invoice'!S128=0,"",'Data invoice'!T128)</f>
        <v/>
      </c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93"/>
      <c r="AC178" s="293"/>
      <c r="AD178" s="293"/>
      <c r="AE178" s="293"/>
      <c r="AF178" s="293"/>
      <c r="AG178" s="293"/>
      <c r="AH178" s="293"/>
      <c r="AI178" s="293"/>
      <c r="AJ178" s="293"/>
      <c r="AK178" s="293"/>
      <c r="AL178" s="293"/>
    </row>
    <row r="179" spans="1:38" s="414" customFormat="1" ht="16.5" customHeight="1">
      <c r="A179" s="284"/>
      <c r="B179" s="284" t="str">
        <f>IF('Data invoice'!J129=0,"",'Data invoice'!K129)</f>
        <v/>
      </c>
      <c r="C179" s="284" t="str">
        <f>IF('Data invoice'!K129=0,"",'Data invoice'!L129)</f>
        <v/>
      </c>
      <c r="D179" s="284" t="str">
        <f>IF('Data invoice'!L129=0,"",'Data invoice'!M129)</f>
        <v/>
      </c>
      <c r="E179" s="284" t="str">
        <f>IF('Data invoice'!M129=0,"",'Data invoice'!N129)</f>
        <v/>
      </c>
      <c r="F179" s="284" t="str">
        <f>IF('Data invoice'!N129=0,"",'Data invoice'!O129)</f>
        <v/>
      </c>
      <c r="G179" s="284" t="str">
        <f>IF('Data invoice'!O129=0,"",'Data invoice'!P129)</f>
        <v/>
      </c>
      <c r="H179" s="284" t="str">
        <f>IF('Data invoice'!P129=0,"",'Data invoice'!Q129)</f>
        <v/>
      </c>
      <c r="I179" s="350" t="str">
        <f>IF('Data invoice'!Q129=0,"",'Data invoice'!R129)</f>
        <v/>
      </c>
      <c r="J179" s="320" t="str">
        <f>IF('Data invoice'!R129=0,"",'Data invoice'!S129)</f>
        <v/>
      </c>
      <c r="K179" s="375" t="str">
        <f>IF('Data invoice'!S129=0,"",'Data invoice'!T129)</f>
        <v/>
      </c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93"/>
      <c r="AC179" s="293"/>
      <c r="AD179" s="293"/>
      <c r="AE179" s="293"/>
      <c r="AF179" s="293"/>
      <c r="AG179" s="293"/>
      <c r="AH179" s="293"/>
      <c r="AI179" s="293"/>
      <c r="AJ179" s="293"/>
      <c r="AK179" s="293"/>
      <c r="AL179" s="293"/>
    </row>
    <row r="180" spans="1:38" s="414" customFormat="1" ht="16.5" customHeight="1">
      <c r="A180" s="284"/>
      <c r="B180" s="284" t="str">
        <f>IF('Data invoice'!J130=0,"",'Data invoice'!K130)</f>
        <v/>
      </c>
      <c r="C180" s="284" t="str">
        <f>IF('Data invoice'!K130=0,"",'Data invoice'!L130)</f>
        <v/>
      </c>
      <c r="D180" s="284" t="str">
        <f>IF('Data invoice'!L130=0,"",'Data invoice'!M130)</f>
        <v/>
      </c>
      <c r="E180" s="284" t="str">
        <f>IF('Data invoice'!M130=0,"",'Data invoice'!N130)</f>
        <v/>
      </c>
      <c r="F180" s="284" t="str">
        <f>IF('Data invoice'!N130=0,"",'Data invoice'!O130)</f>
        <v/>
      </c>
      <c r="G180" s="284" t="str">
        <f>IF('Data invoice'!O130=0,"",'Data invoice'!P130)</f>
        <v/>
      </c>
      <c r="H180" s="284" t="str">
        <f>IF('Data invoice'!P130=0,"",'Data invoice'!Q130)</f>
        <v/>
      </c>
      <c r="I180" s="350" t="str">
        <f>IF('Data invoice'!Q130=0,"",'Data invoice'!R130)</f>
        <v/>
      </c>
      <c r="J180" s="320" t="str">
        <f>IF('Data invoice'!R130=0,"",'Data invoice'!S130)</f>
        <v/>
      </c>
      <c r="K180" s="375" t="str">
        <f>IF('Data invoice'!S130=0,"",'Data invoice'!T130)</f>
        <v/>
      </c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93"/>
      <c r="AC180" s="293"/>
      <c r="AD180" s="293"/>
      <c r="AE180" s="293"/>
      <c r="AF180" s="293"/>
      <c r="AG180" s="293"/>
      <c r="AH180" s="293"/>
      <c r="AI180" s="293"/>
      <c r="AJ180" s="293"/>
      <c r="AK180" s="293"/>
      <c r="AL180" s="293"/>
    </row>
    <row r="181" spans="1:38" s="414" customFormat="1" ht="13.5" customHeight="1">
      <c r="A181" s="284"/>
      <c r="B181" s="284" t="str">
        <f>IF('Data invoice'!J131=0,"",'Data invoice'!K131)</f>
        <v/>
      </c>
      <c r="C181" s="284" t="str">
        <f>IF('Data invoice'!K131=0,"",'Data invoice'!L131)</f>
        <v/>
      </c>
      <c r="D181" s="284" t="str">
        <f>IF('Data invoice'!L131=0,"",'Data invoice'!M131)</f>
        <v/>
      </c>
      <c r="E181" s="284" t="str">
        <f>IF('Data invoice'!M131=0,"",'Data invoice'!N131)</f>
        <v/>
      </c>
      <c r="F181" s="284" t="str">
        <f>IF('Data invoice'!N131=0,"",'Data invoice'!O131)</f>
        <v/>
      </c>
      <c r="G181" s="284" t="str">
        <f>IF('Data invoice'!O131=0,"",'Data invoice'!P131)</f>
        <v/>
      </c>
      <c r="H181" s="284" t="str">
        <f>IF('Data invoice'!P131=0,"",'Data invoice'!Q131)</f>
        <v/>
      </c>
      <c r="I181" s="350" t="str">
        <f>IF('Data invoice'!Q131=0,"",'Data invoice'!R131)</f>
        <v/>
      </c>
      <c r="J181" s="320" t="str">
        <f>IF('Data invoice'!R131=0,"",'Data invoice'!S131)</f>
        <v/>
      </c>
      <c r="K181" s="375" t="str">
        <f>IF('Data invoice'!S131=0,"",'Data invoice'!T131)</f>
        <v/>
      </c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93"/>
      <c r="AC181" s="293"/>
      <c r="AD181" s="293"/>
      <c r="AE181" s="293"/>
      <c r="AF181" s="293"/>
      <c r="AG181" s="293"/>
      <c r="AH181" s="293"/>
      <c r="AI181" s="293"/>
      <c r="AJ181" s="293"/>
      <c r="AK181" s="293"/>
      <c r="AL181" s="293"/>
    </row>
    <row r="182" spans="1:38" s="414" customFormat="1" ht="13.5" customHeight="1">
      <c r="A182" s="284"/>
      <c r="B182" s="284" t="str">
        <f>IF('Data invoice'!J132=0,"",'Data invoice'!K132)</f>
        <v/>
      </c>
      <c r="C182" s="284" t="str">
        <f>IF('Data invoice'!K132=0,"",'Data invoice'!L132)</f>
        <v/>
      </c>
      <c r="D182" s="284" t="str">
        <f>IF('Data invoice'!L132=0,"",'Data invoice'!M132)</f>
        <v/>
      </c>
      <c r="E182" s="284" t="str">
        <f>IF('Data invoice'!M132=0,"",'Data invoice'!N132)</f>
        <v/>
      </c>
      <c r="F182" s="284" t="str">
        <f>IF('Data invoice'!N132=0,"",'Data invoice'!O132)</f>
        <v/>
      </c>
      <c r="G182" s="284" t="str">
        <f>IF('Data invoice'!O132=0,"",'Data invoice'!P132)</f>
        <v/>
      </c>
      <c r="H182" s="284" t="str">
        <f>IF('Data invoice'!P132=0,"",'Data invoice'!Q132)</f>
        <v/>
      </c>
      <c r="I182" s="350" t="str">
        <f>IF('Data invoice'!Q132=0,"",'Data invoice'!R132)</f>
        <v/>
      </c>
      <c r="J182" s="320" t="str">
        <f>IF('Data invoice'!R132=0,"",'Data invoice'!S132)</f>
        <v/>
      </c>
      <c r="K182" s="375" t="str">
        <f>IF('Data invoice'!S132=0,"",'Data invoice'!T132)</f>
        <v/>
      </c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93"/>
      <c r="AC182" s="293"/>
      <c r="AD182" s="293"/>
      <c r="AE182" s="293"/>
      <c r="AF182" s="293"/>
      <c r="AG182" s="293"/>
      <c r="AH182" s="293"/>
      <c r="AI182" s="293"/>
      <c r="AJ182" s="293"/>
      <c r="AK182" s="293"/>
      <c r="AL182" s="293"/>
    </row>
    <row r="183" spans="1:38" s="414" customFormat="1" ht="16.5" customHeight="1">
      <c r="A183" s="284"/>
      <c r="B183" s="284" t="str">
        <f>IF('Data invoice'!J133=0,"",'Data invoice'!K133)</f>
        <v/>
      </c>
      <c r="C183" s="284" t="str">
        <f>IF('Data invoice'!K133=0,"",'Data invoice'!L133)</f>
        <v/>
      </c>
      <c r="D183" s="284" t="str">
        <f>IF('Data invoice'!L133=0,"",'Data invoice'!M133)</f>
        <v/>
      </c>
      <c r="E183" s="284" t="str">
        <f>IF('Data invoice'!M133=0,"",'Data invoice'!N133)</f>
        <v/>
      </c>
      <c r="F183" s="284" t="str">
        <f>IF('Data invoice'!N133=0,"",'Data invoice'!O133)</f>
        <v/>
      </c>
      <c r="G183" s="284" t="str">
        <f>IF('Data invoice'!O133=0,"",'Data invoice'!P133)</f>
        <v/>
      </c>
      <c r="H183" s="284" t="str">
        <f>IF('Data invoice'!P133=0,"",'Data invoice'!Q133)</f>
        <v/>
      </c>
      <c r="I183" s="350" t="str">
        <f>IF('Data invoice'!Q133=0,"",'Data invoice'!R133)</f>
        <v/>
      </c>
      <c r="J183" s="320" t="str">
        <f>IF('Data invoice'!R133=0,"",'Data invoice'!S133)</f>
        <v/>
      </c>
      <c r="K183" s="375" t="str">
        <f>IF('Data invoice'!S133=0,"",'Data invoice'!T133)</f>
        <v/>
      </c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93"/>
      <c r="AC183" s="293"/>
      <c r="AD183" s="293"/>
      <c r="AE183" s="293"/>
      <c r="AF183" s="293"/>
      <c r="AG183" s="293"/>
      <c r="AH183" s="293"/>
      <c r="AI183" s="293"/>
      <c r="AJ183" s="293"/>
      <c r="AK183" s="293"/>
      <c r="AL183" s="293"/>
    </row>
    <row r="184" spans="1:38" s="414" customFormat="1" ht="16.5" customHeight="1">
      <c r="A184" s="284"/>
      <c r="B184" s="284" t="str">
        <f>IF('Data invoice'!J134=0,"",'Data invoice'!K134)</f>
        <v/>
      </c>
      <c r="C184" s="284" t="str">
        <f>IF('Data invoice'!K134=0,"",'Data invoice'!L134)</f>
        <v/>
      </c>
      <c r="D184" s="284" t="str">
        <f>IF('Data invoice'!L134=0,"",'Data invoice'!M134)</f>
        <v/>
      </c>
      <c r="E184" s="284" t="str">
        <f>IF('Data invoice'!M134=0,"",'Data invoice'!N134)</f>
        <v/>
      </c>
      <c r="F184" s="284" t="str">
        <f>IF('Data invoice'!N134=0,"",'Data invoice'!O134)</f>
        <v/>
      </c>
      <c r="G184" s="284" t="str">
        <f>IF('Data invoice'!O134=0,"",'Data invoice'!P134)</f>
        <v/>
      </c>
      <c r="H184" s="284" t="str">
        <f>IF('Data invoice'!P134=0,"",'Data invoice'!Q134)</f>
        <v/>
      </c>
      <c r="I184" s="350" t="str">
        <f>IF('Data invoice'!Q134=0,"",'Data invoice'!R134)</f>
        <v/>
      </c>
      <c r="J184" s="320" t="str">
        <f>IF('Data invoice'!R134=0,"",'Data invoice'!S134)</f>
        <v/>
      </c>
      <c r="K184" s="375" t="str">
        <f>IF('Data invoice'!S134=0,"",'Data invoice'!T134)</f>
        <v/>
      </c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93"/>
      <c r="AC184" s="293"/>
      <c r="AD184" s="293"/>
      <c r="AE184" s="293"/>
      <c r="AF184" s="293"/>
      <c r="AG184" s="293"/>
      <c r="AH184" s="293"/>
      <c r="AI184" s="293"/>
      <c r="AJ184" s="293"/>
      <c r="AK184" s="293"/>
      <c r="AL184" s="293"/>
    </row>
    <row r="185" spans="1:38" s="414" customFormat="1" ht="16.5" customHeight="1">
      <c r="A185" s="284"/>
      <c r="B185" s="284" t="str">
        <f>IF('Data invoice'!J135=0,"",'Data invoice'!K135)</f>
        <v/>
      </c>
      <c r="C185" s="284" t="str">
        <f>IF('Data invoice'!K135=0,"",'Data invoice'!L135)</f>
        <v/>
      </c>
      <c r="D185" s="284" t="str">
        <f>IF('Data invoice'!L135=0,"",'Data invoice'!M135)</f>
        <v/>
      </c>
      <c r="E185" s="284" t="str">
        <f>IF('Data invoice'!M135=0,"",'Data invoice'!N135)</f>
        <v/>
      </c>
      <c r="F185" s="284" t="str">
        <f>IF('Data invoice'!N135=0,"",'Data invoice'!O135)</f>
        <v/>
      </c>
      <c r="G185" s="284" t="str">
        <f>IF('Data invoice'!O135=0,"",'Data invoice'!P135)</f>
        <v/>
      </c>
      <c r="H185" s="284" t="str">
        <f>IF('Data invoice'!P135=0,"",'Data invoice'!Q135)</f>
        <v/>
      </c>
      <c r="I185" s="350" t="str">
        <f>IF('Data invoice'!Q135=0,"",'Data invoice'!R135)</f>
        <v/>
      </c>
      <c r="J185" s="320" t="str">
        <f>IF('Data invoice'!R135=0,"",'Data invoice'!S135)</f>
        <v/>
      </c>
      <c r="K185" s="375" t="str">
        <f>IF('Data invoice'!S135=0,"",'Data invoice'!T135)</f>
        <v/>
      </c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93"/>
      <c r="AC185" s="293"/>
      <c r="AD185" s="293"/>
      <c r="AE185" s="293"/>
      <c r="AF185" s="293"/>
      <c r="AG185" s="293"/>
      <c r="AH185" s="293"/>
      <c r="AI185" s="293"/>
      <c r="AJ185" s="293"/>
      <c r="AK185" s="293"/>
      <c r="AL185" s="293"/>
    </row>
    <row r="186" spans="1:38" s="414" customFormat="1" ht="16.5" customHeight="1">
      <c r="A186" s="284"/>
      <c r="B186" s="284" t="str">
        <f>IF('Data invoice'!J136=0,"",'Data invoice'!K136)</f>
        <v/>
      </c>
      <c r="C186" s="284" t="str">
        <f>IF('Data invoice'!K136=0,"",'Data invoice'!L136)</f>
        <v/>
      </c>
      <c r="D186" s="284" t="str">
        <f>IF('Data invoice'!L136=0,"",'Data invoice'!M136)</f>
        <v/>
      </c>
      <c r="E186" s="284" t="str">
        <f>IF('Data invoice'!M136=0,"",'Data invoice'!N136)</f>
        <v/>
      </c>
      <c r="F186" s="284" t="str">
        <f>IF('Data invoice'!N136=0,"",'Data invoice'!O136)</f>
        <v/>
      </c>
      <c r="G186" s="284" t="str">
        <f>IF('Data invoice'!O136=0,"",'Data invoice'!P136)</f>
        <v/>
      </c>
      <c r="H186" s="284" t="str">
        <f>IF('Data invoice'!P136=0,"",'Data invoice'!Q136)</f>
        <v/>
      </c>
      <c r="I186" s="350" t="str">
        <f>IF('Data invoice'!Q136=0,"",'Data invoice'!R136)</f>
        <v/>
      </c>
      <c r="J186" s="320" t="str">
        <f>IF('Data invoice'!R136=0,"",'Data invoice'!S136)</f>
        <v/>
      </c>
      <c r="K186" s="375" t="str">
        <f>IF('Data invoice'!S136=0,"",'Data invoice'!T136)</f>
        <v/>
      </c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93"/>
      <c r="AC186" s="293"/>
      <c r="AD186" s="293"/>
      <c r="AE186" s="293"/>
      <c r="AF186" s="293"/>
      <c r="AG186" s="293"/>
      <c r="AH186" s="293"/>
      <c r="AI186" s="293"/>
      <c r="AJ186" s="293"/>
      <c r="AK186" s="293"/>
      <c r="AL186" s="293"/>
    </row>
    <row r="187" spans="1:38" s="414" customFormat="1" ht="16.5" customHeight="1">
      <c r="A187" s="284"/>
      <c r="B187" s="284" t="str">
        <f>IF('Data invoice'!J137=0,"",'Data invoice'!K137)</f>
        <v/>
      </c>
      <c r="C187" s="284" t="str">
        <f>IF('Data invoice'!K137=0,"",'Data invoice'!L137)</f>
        <v/>
      </c>
      <c r="D187" s="284" t="str">
        <f>IF('Data invoice'!L137=0,"",'Data invoice'!M137)</f>
        <v/>
      </c>
      <c r="E187" s="284" t="str">
        <f>IF('Data invoice'!M137=0,"",'Data invoice'!N137)</f>
        <v/>
      </c>
      <c r="F187" s="284" t="str">
        <f>IF('Data invoice'!N137=0,"",'Data invoice'!O137)</f>
        <v/>
      </c>
      <c r="G187" s="284" t="str">
        <f>IF('Data invoice'!O137=0,"",'Data invoice'!P137)</f>
        <v/>
      </c>
      <c r="H187" s="284" t="str">
        <f>IF('Data invoice'!P137=0,"",'Data invoice'!Q137)</f>
        <v/>
      </c>
      <c r="I187" s="350" t="str">
        <f>IF('Data invoice'!Q137=0,"",'Data invoice'!R137)</f>
        <v/>
      </c>
      <c r="J187" s="320" t="str">
        <f>IF('Data invoice'!R137=0,"",'Data invoice'!S137)</f>
        <v/>
      </c>
      <c r="K187" s="375" t="str">
        <f>IF('Data invoice'!S137=0,"",'Data invoice'!T137)</f>
        <v/>
      </c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93"/>
      <c r="AC187" s="293"/>
      <c r="AD187" s="293"/>
      <c r="AE187" s="293"/>
      <c r="AF187" s="293"/>
      <c r="AG187" s="293"/>
      <c r="AH187" s="293"/>
      <c r="AI187" s="293"/>
      <c r="AJ187" s="293"/>
      <c r="AK187" s="293"/>
      <c r="AL187" s="293"/>
    </row>
    <row r="188" spans="1:38" s="414" customFormat="1" ht="16.5" customHeight="1">
      <c r="A188" s="284"/>
      <c r="B188" s="284" t="str">
        <f>IF('Data invoice'!J138=0,"",'Data invoice'!K138)</f>
        <v/>
      </c>
      <c r="C188" s="284" t="str">
        <f>IF('Data invoice'!K138=0,"",'Data invoice'!L138)</f>
        <v/>
      </c>
      <c r="D188" s="284" t="str">
        <f>IF('Data invoice'!L138=0,"",'Data invoice'!M138)</f>
        <v/>
      </c>
      <c r="E188" s="284" t="str">
        <f>IF('Data invoice'!M138=0,"",'Data invoice'!N138)</f>
        <v/>
      </c>
      <c r="F188" s="284" t="str">
        <f>IF('Data invoice'!N138=0,"",'Data invoice'!O138)</f>
        <v/>
      </c>
      <c r="G188" s="284" t="str">
        <f>IF('Data invoice'!O138=0,"",'Data invoice'!P138)</f>
        <v/>
      </c>
      <c r="H188" s="284" t="str">
        <f>IF('Data invoice'!P138=0,"",'Data invoice'!Q138)</f>
        <v/>
      </c>
      <c r="I188" s="350" t="str">
        <f>IF('Data invoice'!Q138=0,"",'Data invoice'!R138)</f>
        <v/>
      </c>
      <c r="J188" s="320" t="str">
        <f>IF('Data invoice'!R138=0,"",'Data invoice'!S138)</f>
        <v/>
      </c>
      <c r="K188" s="375" t="str">
        <f>IF('Data invoice'!S138=0,"",'Data invoice'!T138)</f>
        <v/>
      </c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93"/>
      <c r="AC188" s="293"/>
      <c r="AD188" s="293"/>
      <c r="AE188" s="293"/>
      <c r="AF188" s="293"/>
      <c r="AG188" s="293"/>
      <c r="AH188" s="293"/>
      <c r="AI188" s="293"/>
      <c r="AJ188" s="293"/>
      <c r="AK188" s="293"/>
      <c r="AL188" s="293"/>
    </row>
    <row r="189" spans="1:38" s="414" customFormat="1" ht="16.5" customHeight="1">
      <c r="A189" s="284"/>
      <c r="B189" s="284" t="str">
        <f>IF('Data invoice'!J139=0,"",'Data invoice'!K139)</f>
        <v/>
      </c>
      <c r="C189" s="284" t="str">
        <f>IF('Data invoice'!K139=0,"",'Data invoice'!L139)</f>
        <v/>
      </c>
      <c r="D189" s="284" t="str">
        <f>IF('Data invoice'!L139=0,"",'Data invoice'!M139)</f>
        <v/>
      </c>
      <c r="E189" s="284" t="str">
        <f>IF('Data invoice'!M139=0,"",'Data invoice'!N139)</f>
        <v/>
      </c>
      <c r="F189" s="284" t="str">
        <f>IF('Data invoice'!N139=0,"",'Data invoice'!O139)</f>
        <v/>
      </c>
      <c r="G189" s="284" t="str">
        <f>IF('Data invoice'!O139=0,"",'Data invoice'!P139)</f>
        <v/>
      </c>
      <c r="H189" s="284" t="str">
        <f>IF('Data invoice'!P139=0,"",'Data invoice'!Q139)</f>
        <v/>
      </c>
      <c r="I189" s="350" t="str">
        <f>IF('Data invoice'!Q139=0,"",'Data invoice'!R139)</f>
        <v/>
      </c>
      <c r="J189" s="320" t="str">
        <f>IF('Data invoice'!R139=0,"",'Data invoice'!S139)</f>
        <v/>
      </c>
      <c r="K189" s="375" t="str">
        <f>IF('Data invoice'!S139=0,"",'Data invoice'!T139)</f>
        <v/>
      </c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93"/>
      <c r="AC189" s="293"/>
      <c r="AD189" s="293"/>
      <c r="AE189" s="293"/>
      <c r="AF189" s="293"/>
      <c r="AG189" s="293"/>
      <c r="AH189" s="293"/>
      <c r="AI189" s="293"/>
      <c r="AJ189" s="293"/>
      <c r="AK189" s="293"/>
      <c r="AL189" s="293"/>
    </row>
    <row r="190" spans="1:38" s="414" customFormat="1" ht="16.5" customHeight="1">
      <c r="A190" s="284"/>
      <c r="B190" s="284" t="str">
        <f>IF('Data invoice'!J140=0,"",'Data invoice'!K140)</f>
        <v/>
      </c>
      <c r="C190" s="284" t="str">
        <f>IF('Data invoice'!K140=0,"",'Data invoice'!L140)</f>
        <v/>
      </c>
      <c r="D190" s="284" t="str">
        <f>IF('Data invoice'!L140=0,"",'Data invoice'!M140)</f>
        <v/>
      </c>
      <c r="E190" s="284" t="str">
        <f>IF('Data invoice'!M140=0,"",'Data invoice'!N140)</f>
        <v/>
      </c>
      <c r="F190" s="284" t="str">
        <f>IF('Data invoice'!N140=0,"",'Data invoice'!O140)</f>
        <v/>
      </c>
      <c r="G190" s="284" t="str">
        <f>IF('Data invoice'!O140=0,"",'Data invoice'!P140)</f>
        <v/>
      </c>
      <c r="H190" s="284" t="str">
        <f>IF('Data invoice'!P140=0,"",'Data invoice'!Q140)</f>
        <v/>
      </c>
      <c r="I190" s="350" t="str">
        <f>IF('Data invoice'!Q140=0,"",'Data invoice'!R140)</f>
        <v/>
      </c>
      <c r="J190" s="320" t="str">
        <f>IF('Data invoice'!R140=0,"",'Data invoice'!S140)</f>
        <v/>
      </c>
      <c r="K190" s="375" t="str">
        <f>IF('Data invoice'!S140=0,"",'Data invoice'!T140)</f>
        <v/>
      </c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93"/>
      <c r="AC190" s="293"/>
      <c r="AD190" s="293"/>
      <c r="AE190" s="293"/>
      <c r="AF190" s="293"/>
      <c r="AG190" s="293"/>
      <c r="AH190" s="293"/>
      <c r="AI190" s="293"/>
      <c r="AJ190" s="293"/>
      <c r="AK190" s="293"/>
      <c r="AL190" s="293"/>
    </row>
    <row r="191" spans="1:38" s="414" customFormat="1" ht="16.5" customHeight="1">
      <c r="A191" s="284"/>
      <c r="B191" s="284" t="str">
        <f>IF('Data invoice'!J141=0,"",'Data invoice'!K141)</f>
        <v/>
      </c>
      <c r="C191" s="284" t="str">
        <f>IF('Data invoice'!K141=0,"",'Data invoice'!L141)</f>
        <v/>
      </c>
      <c r="D191" s="284" t="str">
        <f>IF('Data invoice'!L141=0,"",'Data invoice'!M141)</f>
        <v/>
      </c>
      <c r="E191" s="284" t="str">
        <f>IF('Data invoice'!M141=0,"",'Data invoice'!N141)</f>
        <v/>
      </c>
      <c r="F191" s="284" t="str">
        <f>IF('Data invoice'!N141=0,"",'Data invoice'!O141)</f>
        <v/>
      </c>
      <c r="G191" s="284" t="str">
        <f>IF('Data invoice'!O141=0,"",'Data invoice'!P141)</f>
        <v/>
      </c>
      <c r="H191" s="284" t="str">
        <f>IF('Data invoice'!P141=0,"",'Data invoice'!Q141)</f>
        <v/>
      </c>
      <c r="I191" s="350" t="str">
        <f>IF('Data invoice'!Q141=0,"",'Data invoice'!R141)</f>
        <v/>
      </c>
      <c r="J191" s="320" t="str">
        <f>IF('Data invoice'!R141=0,"",'Data invoice'!S141)</f>
        <v/>
      </c>
      <c r="K191" s="375" t="str">
        <f>IF('Data invoice'!S141=0,"",'Data invoice'!T141)</f>
        <v/>
      </c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93"/>
      <c r="AC191" s="293"/>
      <c r="AD191" s="293"/>
      <c r="AE191" s="293"/>
      <c r="AF191" s="293"/>
      <c r="AG191" s="293"/>
      <c r="AH191" s="293"/>
      <c r="AI191" s="293"/>
      <c r="AJ191" s="293"/>
      <c r="AK191" s="293"/>
      <c r="AL191" s="293"/>
    </row>
    <row r="192" spans="1:38" s="414" customFormat="1" ht="16.5" customHeight="1">
      <c r="A192" s="284"/>
      <c r="B192" s="284" t="str">
        <f>IF('Data invoice'!J142=0,"",'Data invoice'!K142)</f>
        <v/>
      </c>
      <c r="C192" s="284" t="str">
        <f>IF('Data invoice'!K142=0,"",'Data invoice'!L142)</f>
        <v/>
      </c>
      <c r="D192" s="284" t="str">
        <f>IF('Data invoice'!L142=0,"",'Data invoice'!M142)</f>
        <v/>
      </c>
      <c r="E192" s="284" t="str">
        <f>IF('Data invoice'!M142=0,"",'Data invoice'!N142)</f>
        <v/>
      </c>
      <c r="F192" s="284" t="str">
        <f>IF('Data invoice'!N142=0,"",'Data invoice'!O142)</f>
        <v/>
      </c>
      <c r="G192" s="284" t="str">
        <f>IF('Data invoice'!O142=0,"",'Data invoice'!P142)</f>
        <v/>
      </c>
      <c r="H192" s="284" t="str">
        <f>IF('Data invoice'!P142=0,"",'Data invoice'!Q142)</f>
        <v/>
      </c>
      <c r="I192" s="350" t="str">
        <f>IF('Data invoice'!Q142=0,"",'Data invoice'!R142)</f>
        <v/>
      </c>
      <c r="J192" s="320" t="str">
        <f>IF('Data invoice'!R142=0,"",'Data invoice'!S142)</f>
        <v/>
      </c>
      <c r="K192" s="375" t="str">
        <f>IF('Data invoice'!S142=0,"",'Data invoice'!T142)</f>
        <v/>
      </c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93"/>
      <c r="AC192" s="293"/>
      <c r="AD192" s="293"/>
      <c r="AE192" s="293"/>
      <c r="AF192" s="293"/>
      <c r="AG192" s="293"/>
      <c r="AH192" s="293"/>
      <c r="AI192" s="293"/>
      <c r="AJ192" s="293"/>
      <c r="AK192" s="293"/>
      <c r="AL192" s="293"/>
    </row>
    <row r="193" spans="1:38" s="414" customFormat="1" ht="16.5" customHeight="1">
      <c r="A193" s="284"/>
      <c r="B193" s="284" t="str">
        <f>IF('Data invoice'!J143=0,"",'Data invoice'!K143)</f>
        <v/>
      </c>
      <c r="C193" s="284" t="str">
        <f>IF('Data invoice'!K143=0,"",'Data invoice'!L143)</f>
        <v/>
      </c>
      <c r="D193" s="284" t="str">
        <f>IF('Data invoice'!L143=0,"",'Data invoice'!M143)</f>
        <v/>
      </c>
      <c r="E193" s="284" t="str">
        <f>IF('Data invoice'!M143=0,"",'Data invoice'!N143)</f>
        <v/>
      </c>
      <c r="F193" s="284" t="str">
        <f>IF('Data invoice'!N143=0,"",'Data invoice'!O143)</f>
        <v/>
      </c>
      <c r="G193" s="284" t="str">
        <f>IF('Data invoice'!O143=0,"",'Data invoice'!P143)</f>
        <v/>
      </c>
      <c r="H193" s="284" t="str">
        <f>IF('Data invoice'!P143=0,"",'Data invoice'!Q143)</f>
        <v/>
      </c>
      <c r="I193" s="350" t="str">
        <f>IF('Data invoice'!Q143=0,"",'Data invoice'!R143)</f>
        <v/>
      </c>
      <c r="J193" s="320" t="str">
        <f>IF('Data invoice'!R143=0,"",'Data invoice'!S143)</f>
        <v/>
      </c>
      <c r="K193" s="375" t="str">
        <f>IF('Data invoice'!S143=0,"",'Data invoice'!T143)</f>
        <v/>
      </c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93"/>
      <c r="AC193" s="293"/>
      <c r="AD193" s="293"/>
      <c r="AE193" s="293"/>
      <c r="AF193" s="293"/>
      <c r="AG193" s="293"/>
      <c r="AH193" s="293"/>
      <c r="AI193" s="293"/>
      <c r="AJ193" s="293"/>
      <c r="AK193" s="293"/>
      <c r="AL193" s="293"/>
    </row>
    <row r="194" spans="1:38" s="414" customFormat="1" ht="16.5" customHeight="1">
      <c r="A194" s="284"/>
      <c r="B194" s="284" t="str">
        <f>IF('Data invoice'!J144=0,"",'Data invoice'!K144)</f>
        <v/>
      </c>
      <c r="C194" s="284" t="str">
        <f>IF('Data invoice'!K144=0,"",'Data invoice'!L144)</f>
        <v/>
      </c>
      <c r="D194" s="284" t="str">
        <f>IF('Data invoice'!L144=0,"",'Data invoice'!M144)</f>
        <v/>
      </c>
      <c r="E194" s="284" t="str">
        <f>IF('Data invoice'!M144=0,"",'Data invoice'!N144)</f>
        <v/>
      </c>
      <c r="F194" s="284" t="str">
        <f>IF('Data invoice'!N144=0,"",'Data invoice'!O144)</f>
        <v/>
      </c>
      <c r="G194" s="284" t="str">
        <f>IF('Data invoice'!O144=0,"",'Data invoice'!P144)</f>
        <v/>
      </c>
      <c r="H194" s="284" t="str">
        <f>IF('Data invoice'!P144=0,"",'Data invoice'!Q144)</f>
        <v/>
      </c>
      <c r="I194" s="350" t="str">
        <f>IF('Data invoice'!Q144=0,"",'Data invoice'!R144)</f>
        <v/>
      </c>
      <c r="J194" s="320" t="str">
        <f>IF('Data invoice'!R144=0,"",'Data invoice'!S144)</f>
        <v/>
      </c>
      <c r="K194" s="375" t="str">
        <f>IF('Data invoice'!S144=0,"",'Data invoice'!T144)</f>
        <v/>
      </c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93"/>
      <c r="AC194" s="293"/>
      <c r="AD194" s="293"/>
      <c r="AE194" s="293"/>
      <c r="AF194" s="293"/>
      <c r="AG194" s="293"/>
      <c r="AH194" s="293"/>
      <c r="AI194" s="293"/>
      <c r="AJ194" s="293"/>
      <c r="AK194" s="293"/>
      <c r="AL194" s="293"/>
    </row>
    <row r="195" spans="1:38" s="414" customFormat="1" ht="16.5" customHeight="1">
      <c r="A195" s="284"/>
      <c r="B195" s="284" t="str">
        <f>IF('Data invoice'!J145=0,"",'Data invoice'!K145)</f>
        <v/>
      </c>
      <c r="C195" s="284" t="str">
        <f>IF('Data invoice'!K145=0,"",'Data invoice'!L145)</f>
        <v/>
      </c>
      <c r="D195" s="284" t="str">
        <f>IF('Data invoice'!L145=0,"",'Data invoice'!M145)</f>
        <v/>
      </c>
      <c r="E195" s="284" t="str">
        <f>IF('Data invoice'!M145=0,"",'Data invoice'!N145)</f>
        <v/>
      </c>
      <c r="F195" s="284" t="str">
        <f>IF('Data invoice'!N145=0,"",'Data invoice'!O145)</f>
        <v/>
      </c>
      <c r="G195" s="284" t="str">
        <f>IF('Data invoice'!O145=0,"",'Data invoice'!P145)</f>
        <v/>
      </c>
      <c r="H195" s="284" t="str">
        <f>IF('Data invoice'!P145=0,"",'Data invoice'!Q145)</f>
        <v/>
      </c>
      <c r="I195" s="350" t="str">
        <f>IF('Data invoice'!Q145=0,"",'Data invoice'!R145)</f>
        <v/>
      </c>
      <c r="J195" s="320" t="str">
        <f>IF('Data invoice'!R145=0,"",'Data invoice'!S145)</f>
        <v/>
      </c>
      <c r="K195" s="375" t="str">
        <f>IF('Data invoice'!S145=0,"",'Data invoice'!T145)</f>
        <v/>
      </c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93"/>
      <c r="AC195" s="293"/>
      <c r="AD195" s="293"/>
      <c r="AE195" s="293"/>
      <c r="AF195" s="293"/>
      <c r="AG195" s="293"/>
      <c r="AH195" s="293"/>
      <c r="AI195" s="293"/>
      <c r="AJ195" s="293"/>
      <c r="AK195" s="293"/>
      <c r="AL195" s="293"/>
    </row>
    <row r="196" spans="1:38" s="414" customFormat="1" ht="16.5" customHeight="1">
      <c r="A196" s="284"/>
      <c r="B196" s="284" t="str">
        <f>IF('Data invoice'!J146=0,"",'Data invoice'!K146)</f>
        <v/>
      </c>
      <c r="C196" s="284" t="str">
        <f>IF('Data invoice'!K146=0,"",'Data invoice'!L146)</f>
        <v/>
      </c>
      <c r="D196" s="284" t="str">
        <f>IF('Data invoice'!L146=0,"",'Data invoice'!M146)</f>
        <v/>
      </c>
      <c r="E196" s="284" t="str">
        <f>IF('Data invoice'!M146=0,"",'Data invoice'!N146)</f>
        <v/>
      </c>
      <c r="F196" s="284" t="str">
        <f>IF('Data invoice'!N146=0,"",'Data invoice'!O146)</f>
        <v/>
      </c>
      <c r="G196" s="284" t="str">
        <f>IF('Data invoice'!O146=0,"",'Data invoice'!P146)</f>
        <v/>
      </c>
      <c r="H196" s="284" t="str">
        <f>IF('Data invoice'!P146=0,"",'Data invoice'!Q146)</f>
        <v/>
      </c>
      <c r="I196" s="350" t="str">
        <f>IF('Data invoice'!Q146=0,"",'Data invoice'!R146)</f>
        <v/>
      </c>
      <c r="J196" s="320" t="str">
        <f>IF('Data invoice'!R146=0,"",'Data invoice'!S146)</f>
        <v/>
      </c>
      <c r="K196" s="375" t="str">
        <f>IF('Data invoice'!S146=0,"",'Data invoice'!T146)</f>
        <v/>
      </c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93"/>
      <c r="AC196" s="293"/>
      <c r="AD196" s="293"/>
      <c r="AE196" s="293"/>
      <c r="AF196" s="293"/>
      <c r="AG196" s="293"/>
      <c r="AH196" s="293"/>
      <c r="AI196" s="293"/>
      <c r="AJ196" s="293"/>
      <c r="AK196" s="293"/>
      <c r="AL196" s="293"/>
    </row>
    <row r="197" spans="1:38" s="414" customFormat="1" ht="16.5" customHeight="1">
      <c r="A197" s="284"/>
      <c r="B197" s="284" t="str">
        <f>IF('Data invoice'!J147=0,"",'Data invoice'!K147)</f>
        <v/>
      </c>
      <c r="C197" s="284" t="str">
        <f>IF('Data invoice'!K147=0,"",'Data invoice'!L147)</f>
        <v/>
      </c>
      <c r="D197" s="284" t="str">
        <f>IF('Data invoice'!L147=0,"",'Data invoice'!M147)</f>
        <v/>
      </c>
      <c r="E197" s="284" t="str">
        <f>IF('Data invoice'!M147=0,"",'Data invoice'!N147)</f>
        <v/>
      </c>
      <c r="F197" s="284" t="str">
        <f>IF('Data invoice'!N147=0,"",'Data invoice'!O147)</f>
        <v/>
      </c>
      <c r="G197" s="284" t="str">
        <f>IF('Data invoice'!O147=0,"",'Data invoice'!P147)</f>
        <v/>
      </c>
      <c r="H197" s="284" t="str">
        <f>IF('Data invoice'!P147=0,"",'Data invoice'!Q147)</f>
        <v/>
      </c>
      <c r="I197" s="350" t="str">
        <f>IF('Data invoice'!Q147=0,"",'Data invoice'!R147)</f>
        <v/>
      </c>
      <c r="J197" s="320" t="str">
        <f>IF('Data invoice'!R147=0,"",'Data invoice'!S147)</f>
        <v/>
      </c>
      <c r="K197" s="375" t="str">
        <f>IF('Data invoice'!S147=0,"",'Data invoice'!T147)</f>
        <v/>
      </c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93"/>
      <c r="AC197" s="293"/>
      <c r="AD197" s="293"/>
      <c r="AE197" s="293"/>
      <c r="AF197" s="293"/>
      <c r="AG197" s="293"/>
      <c r="AH197" s="293"/>
      <c r="AI197" s="293"/>
      <c r="AJ197" s="293"/>
      <c r="AK197" s="293"/>
      <c r="AL197" s="293"/>
    </row>
    <row r="198" spans="1:38" s="414" customFormat="1" ht="16.5" customHeight="1">
      <c r="A198" s="284"/>
      <c r="B198" s="284" t="str">
        <f>IF('Data invoice'!J148=0,"",'Data invoice'!K148)</f>
        <v/>
      </c>
      <c r="C198" s="284" t="str">
        <f>IF('Data invoice'!K148=0,"",'Data invoice'!L148)</f>
        <v/>
      </c>
      <c r="D198" s="284" t="str">
        <f>IF('Data invoice'!L148=0,"",'Data invoice'!M148)</f>
        <v/>
      </c>
      <c r="E198" s="284" t="str">
        <f>IF('Data invoice'!M148=0,"",'Data invoice'!N148)</f>
        <v/>
      </c>
      <c r="F198" s="284" t="str">
        <f>IF('Data invoice'!N148=0,"",'Data invoice'!O148)</f>
        <v/>
      </c>
      <c r="G198" s="284" t="str">
        <f>IF('Data invoice'!O148=0,"",'Data invoice'!P148)</f>
        <v/>
      </c>
      <c r="H198" s="284" t="str">
        <f>IF('Data invoice'!P148=0,"",'Data invoice'!Q148)</f>
        <v/>
      </c>
      <c r="I198" s="350" t="str">
        <f>IF('Data invoice'!Q148=0,"",'Data invoice'!R148)</f>
        <v/>
      </c>
      <c r="J198" s="320" t="str">
        <f>IF('Data invoice'!R148=0,"",'Data invoice'!S148)</f>
        <v/>
      </c>
      <c r="K198" s="375" t="str">
        <f>IF('Data invoice'!S148=0,"",'Data invoice'!T148)</f>
        <v/>
      </c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93"/>
      <c r="AC198" s="293"/>
      <c r="AD198" s="293"/>
      <c r="AE198" s="293"/>
      <c r="AF198" s="293"/>
      <c r="AG198" s="293"/>
      <c r="AH198" s="293"/>
      <c r="AI198" s="293"/>
      <c r="AJ198" s="293"/>
      <c r="AK198" s="293"/>
      <c r="AL198" s="293"/>
    </row>
    <row r="199" spans="1:38" s="414" customFormat="1" ht="16.5" customHeight="1">
      <c r="A199" s="284"/>
      <c r="B199" s="284" t="str">
        <f>IF('Data invoice'!J149=0,"",'Data invoice'!K149)</f>
        <v/>
      </c>
      <c r="C199" s="284" t="str">
        <f>IF('Data invoice'!K149=0,"",'Data invoice'!L149)</f>
        <v/>
      </c>
      <c r="D199" s="284" t="str">
        <f>IF('Data invoice'!L149=0,"",'Data invoice'!M149)</f>
        <v/>
      </c>
      <c r="E199" s="284" t="str">
        <f>IF('Data invoice'!M149=0,"",'Data invoice'!N149)</f>
        <v/>
      </c>
      <c r="F199" s="284" t="str">
        <f>IF('Data invoice'!N149=0,"",'Data invoice'!O149)</f>
        <v/>
      </c>
      <c r="G199" s="284" t="str">
        <f>IF('Data invoice'!O149=0,"",'Data invoice'!P149)</f>
        <v/>
      </c>
      <c r="H199" s="284" t="str">
        <f>IF('Data invoice'!P149=0,"",'Data invoice'!Q149)</f>
        <v/>
      </c>
      <c r="I199" s="350" t="str">
        <f>IF('Data invoice'!Q149=0,"",'Data invoice'!R149)</f>
        <v/>
      </c>
      <c r="J199" s="320" t="str">
        <f>IF('Data invoice'!R149=0,"",'Data invoice'!S149)</f>
        <v/>
      </c>
      <c r="K199" s="375" t="str">
        <f>IF('Data invoice'!S149=0,"",'Data invoice'!T149)</f>
        <v/>
      </c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93"/>
      <c r="AC199" s="293"/>
      <c r="AD199" s="293"/>
      <c r="AE199" s="293"/>
      <c r="AF199" s="293"/>
      <c r="AG199" s="293"/>
      <c r="AH199" s="293"/>
      <c r="AI199" s="293"/>
      <c r="AJ199" s="293"/>
      <c r="AK199" s="293"/>
      <c r="AL199" s="293"/>
    </row>
    <row r="200" spans="1:38" s="414" customFormat="1" ht="16.5" customHeight="1">
      <c r="A200" s="284"/>
      <c r="B200" s="284" t="str">
        <f>IF('Data invoice'!J150=0,"",'Data invoice'!K150)</f>
        <v/>
      </c>
      <c r="C200" s="284" t="str">
        <f>IF('Data invoice'!K150=0,"",'Data invoice'!L150)</f>
        <v/>
      </c>
      <c r="D200" s="284" t="str">
        <f>IF('Data invoice'!L150=0,"",'Data invoice'!M150)</f>
        <v/>
      </c>
      <c r="E200" s="284" t="str">
        <f>IF('Data invoice'!M150=0,"",'Data invoice'!N150)</f>
        <v/>
      </c>
      <c r="F200" s="284" t="str">
        <f>IF('Data invoice'!N150=0,"",'Data invoice'!O150)</f>
        <v/>
      </c>
      <c r="G200" s="284" t="str">
        <f>IF('Data invoice'!O150=0,"",'Data invoice'!P150)</f>
        <v/>
      </c>
      <c r="H200" s="284" t="str">
        <f>IF('Data invoice'!P150=0,"",'Data invoice'!Q150)</f>
        <v/>
      </c>
      <c r="I200" s="350" t="str">
        <f>IF('Data invoice'!Q150=0,"",'Data invoice'!R150)</f>
        <v/>
      </c>
      <c r="J200" s="320" t="str">
        <f>IF('Data invoice'!R150=0,"",'Data invoice'!S150)</f>
        <v/>
      </c>
      <c r="K200" s="375" t="str">
        <f>IF('Data invoice'!S150=0,"",'Data invoice'!T150)</f>
        <v/>
      </c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93"/>
      <c r="AC200" s="293"/>
      <c r="AD200" s="293"/>
      <c r="AE200" s="293"/>
      <c r="AF200" s="293"/>
      <c r="AG200" s="293"/>
      <c r="AH200" s="293"/>
      <c r="AI200" s="293"/>
      <c r="AJ200" s="293"/>
      <c r="AK200" s="293"/>
      <c r="AL200" s="293"/>
    </row>
    <row r="201" spans="1:38" s="414" customFormat="1" ht="16.5" customHeight="1">
      <c r="A201" s="284"/>
      <c r="B201" s="284" t="str">
        <f>IF('Data invoice'!J151=0,"",'Data invoice'!K151)</f>
        <v/>
      </c>
      <c r="C201" s="284" t="str">
        <f>IF('Data invoice'!K151=0,"",'Data invoice'!L151)</f>
        <v/>
      </c>
      <c r="D201" s="284" t="str">
        <f>IF('Data invoice'!L151=0,"",'Data invoice'!M151)</f>
        <v/>
      </c>
      <c r="E201" s="284" t="str">
        <f>IF('Data invoice'!M151=0,"",'Data invoice'!N151)</f>
        <v/>
      </c>
      <c r="F201" s="284" t="str">
        <f>IF('Data invoice'!N151=0,"",'Data invoice'!O151)</f>
        <v/>
      </c>
      <c r="G201" s="284" t="str">
        <f>IF('Data invoice'!O151=0,"",'Data invoice'!P151)</f>
        <v/>
      </c>
      <c r="H201" s="284" t="str">
        <f>IF('Data invoice'!P151=0,"",'Data invoice'!Q151)</f>
        <v/>
      </c>
      <c r="I201" s="350" t="str">
        <f>IF('Data invoice'!Q151=0,"",'Data invoice'!R151)</f>
        <v/>
      </c>
      <c r="J201" s="320" t="str">
        <f>IF('Data invoice'!R151=0,"",'Data invoice'!S151)</f>
        <v/>
      </c>
      <c r="K201" s="375" t="str">
        <f>IF('Data invoice'!S151=0,"",'Data invoice'!T151)</f>
        <v/>
      </c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93"/>
      <c r="AC201" s="293"/>
      <c r="AD201" s="293"/>
      <c r="AE201" s="293"/>
      <c r="AF201" s="293"/>
      <c r="AG201" s="293"/>
      <c r="AH201" s="293"/>
      <c r="AI201" s="293"/>
      <c r="AJ201" s="293"/>
      <c r="AK201" s="293"/>
      <c r="AL201" s="293"/>
    </row>
    <row r="202" spans="1:38" s="414" customFormat="1" ht="16.5" customHeight="1">
      <c r="A202" s="284"/>
      <c r="B202" s="284" t="str">
        <f>IF('Data invoice'!J152=0,"",'Data invoice'!K152)</f>
        <v/>
      </c>
      <c r="C202" s="284" t="str">
        <f>IF('Data invoice'!K152=0,"",'Data invoice'!L152)</f>
        <v/>
      </c>
      <c r="D202" s="284" t="str">
        <f>IF('Data invoice'!L152=0,"",'Data invoice'!M152)</f>
        <v/>
      </c>
      <c r="E202" s="284" t="str">
        <f>IF('Data invoice'!M152=0,"",'Data invoice'!N152)</f>
        <v/>
      </c>
      <c r="F202" s="284" t="str">
        <f>IF('Data invoice'!N152=0,"",'Data invoice'!O152)</f>
        <v/>
      </c>
      <c r="G202" s="284" t="str">
        <f>IF('Data invoice'!O152=0,"",'Data invoice'!P152)</f>
        <v/>
      </c>
      <c r="H202" s="284" t="str">
        <f>IF('Data invoice'!P152=0,"",'Data invoice'!Q152)</f>
        <v/>
      </c>
      <c r="I202" s="350" t="str">
        <f>IF('Data invoice'!Q152=0,"",'Data invoice'!R152)</f>
        <v/>
      </c>
      <c r="J202" s="320" t="str">
        <f>IF('Data invoice'!R152=0,"",'Data invoice'!S152)</f>
        <v/>
      </c>
      <c r="K202" s="375" t="str">
        <f>IF('Data invoice'!S152=0,"",'Data invoice'!T152)</f>
        <v/>
      </c>
      <c r="L202" s="284"/>
      <c r="M202" s="284"/>
      <c r="N202" s="279"/>
      <c r="O202" s="279"/>
      <c r="P202" s="279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93"/>
      <c r="AC202" s="293"/>
      <c r="AD202" s="293"/>
      <c r="AE202" s="293"/>
      <c r="AF202" s="293"/>
      <c r="AG202" s="293"/>
      <c r="AH202" s="293"/>
      <c r="AI202" s="293"/>
      <c r="AJ202" s="293"/>
      <c r="AK202" s="293"/>
      <c r="AL202" s="293"/>
    </row>
    <row r="203" spans="1:38" s="414" customFormat="1" ht="16.5" customHeight="1">
      <c r="A203" s="284"/>
      <c r="B203" s="284" t="str">
        <f>IF('Data invoice'!J153=0,"",'Data invoice'!K153)</f>
        <v/>
      </c>
      <c r="C203" s="284" t="str">
        <f>IF('Data invoice'!K153=0,"",'Data invoice'!L153)</f>
        <v/>
      </c>
      <c r="D203" s="284" t="str">
        <f>IF('Data invoice'!L153=0,"",'Data invoice'!M153)</f>
        <v/>
      </c>
      <c r="E203" s="284" t="str">
        <f>IF('Data invoice'!M153=0,"",'Data invoice'!N153)</f>
        <v/>
      </c>
      <c r="F203" s="284" t="str">
        <f>IF('Data invoice'!N153=0,"",'Data invoice'!O153)</f>
        <v/>
      </c>
      <c r="G203" s="284" t="str">
        <f>IF('Data invoice'!O153=0,"",'Data invoice'!P153)</f>
        <v/>
      </c>
      <c r="H203" s="284" t="str">
        <f>IF('Data invoice'!P153=0,"",'Data invoice'!Q153)</f>
        <v/>
      </c>
      <c r="I203" s="350" t="str">
        <f>IF('Data invoice'!Q153=0,"",'Data invoice'!R153)</f>
        <v/>
      </c>
      <c r="J203" s="320" t="str">
        <f>IF('Data invoice'!R153=0,"",'Data invoice'!S153)</f>
        <v/>
      </c>
      <c r="K203" s="375" t="str">
        <f>IF('Data invoice'!S153=0,"",'Data invoice'!T153)</f>
        <v/>
      </c>
      <c r="L203" s="284"/>
      <c r="M203" s="284"/>
      <c r="N203" s="279"/>
      <c r="O203" s="279"/>
      <c r="P203" s="279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93"/>
      <c r="AC203" s="293"/>
      <c r="AD203" s="293"/>
      <c r="AE203" s="293"/>
      <c r="AF203" s="293"/>
      <c r="AG203" s="293"/>
      <c r="AH203" s="293"/>
      <c r="AI203" s="293"/>
      <c r="AJ203" s="293"/>
      <c r="AK203" s="293"/>
      <c r="AL203" s="293"/>
    </row>
    <row r="204" spans="1:38" s="414" customFormat="1" ht="16.5" customHeight="1">
      <c r="A204" s="284"/>
      <c r="B204" s="284" t="str">
        <f>IF('Data invoice'!J154=0,"",'Data invoice'!K154)</f>
        <v/>
      </c>
      <c r="C204" s="284" t="str">
        <f>IF('Data invoice'!K154=0,"",'Data invoice'!L154)</f>
        <v/>
      </c>
      <c r="D204" s="284" t="str">
        <f>IF('Data invoice'!L154=0,"",'Data invoice'!M154)</f>
        <v/>
      </c>
      <c r="E204" s="284" t="str">
        <f>IF('Data invoice'!M154=0,"",'Data invoice'!N154)</f>
        <v/>
      </c>
      <c r="F204" s="284" t="str">
        <f>IF('Data invoice'!N154=0,"",'Data invoice'!O154)</f>
        <v/>
      </c>
      <c r="G204" s="284" t="str">
        <f>IF('Data invoice'!O154=0,"",'Data invoice'!P154)</f>
        <v/>
      </c>
      <c r="H204" s="284" t="str">
        <f>IF('Data invoice'!P154=0,"",'Data invoice'!Q154)</f>
        <v/>
      </c>
      <c r="I204" s="350" t="str">
        <f>IF('Data invoice'!Q154=0,"",'Data invoice'!R154)</f>
        <v/>
      </c>
      <c r="J204" s="320" t="str">
        <f>IF('Data invoice'!R154=0,"",'Data invoice'!S154)</f>
        <v/>
      </c>
      <c r="K204" s="375" t="str">
        <f>IF('Data invoice'!S154=0,"",'Data invoice'!T154)</f>
        <v/>
      </c>
      <c r="L204" s="284"/>
      <c r="M204" s="284"/>
      <c r="N204" s="279"/>
      <c r="O204" s="279"/>
      <c r="P204" s="279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93"/>
      <c r="AC204" s="293"/>
      <c r="AD204" s="293"/>
      <c r="AE204" s="293"/>
      <c r="AF204" s="293"/>
      <c r="AG204" s="293"/>
      <c r="AH204" s="293"/>
      <c r="AI204" s="293"/>
      <c r="AJ204" s="293"/>
      <c r="AK204" s="293"/>
      <c r="AL204" s="293"/>
    </row>
    <row r="205" spans="1:38" s="414" customFormat="1" ht="16.5" customHeight="1">
      <c r="A205" s="284"/>
      <c r="B205" s="284" t="str">
        <f>IF('Data invoice'!J155=0,"",'Data invoice'!K155)</f>
        <v/>
      </c>
      <c r="C205" s="284" t="str">
        <f>IF('Data invoice'!K155=0,"",'Data invoice'!L155)</f>
        <v/>
      </c>
      <c r="D205" s="284" t="str">
        <f>IF('Data invoice'!L155=0,"",'Data invoice'!M155)</f>
        <v/>
      </c>
      <c r="E205" s="284" t="str">
        <f>IF('Data invoice'!M155=0,"",'Data invoice'!N155)</f>
        <v/>
      </c>
      <c r="F205" s="284" t="str">
        <f>IF('Data invoice'!N155=0,"",'Data invoice'!O155)</f>
        <v/>
      </c>
      <c r="G205" s="284" t="str">
        <f>IF('Data invoice'!O155=0,"",'Data invoice'!P155)</f>
        <v/>
      </c>
      <c r="H205" s="284" t="str">
        <f>IF('Data invoice'!P155=0,"",'Data invoice'!Q155)</f>
        <v/>
      </c>
      <c r="I205" s="350" t="str">
        <f>IF('Data invoice'!Q155=0,"",'Data invoice'!R155)</f>
        <v/>
      </c>
      <c r="J205" s="320" t="str">
        <f>IF('Data invoice'!R155=0,"",'Data invoice'!S155)</f>
        <v/>
      </c>
      <c r="K205" s="375" t="str">
        <f>IF('Data invoice'!S155=0,"",'Data invoice'!T155)</f>
        <v/>
      </c>
      <c r="L205" s="284"/>
      <c r="M205" s="284"/>
      <c r="N205" s="279"/>
      <c r="O205" s="279"/>
      <c r="P205" s="279"/>
      <c r="Q205" s="279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93"/>
      <c r="AC205" s="293"/>
      <c r="AD205" s="293"/>
      <c r="AE205" s="293"/>
      <c r="AF205" s="293"/>
      <c r="AG205" s="293"/>
      <c r="AH205" s="293"/>
      <c r="AI205" s="293"/>
      <c r="AJ205" s="293"/>
      <c r="AK205" s="293"/>
      <c r="AL205" s="293"/>
    </row>
    <row r="206" spans="1:38" s="414" customFormat="1" ht="16.5" customHeight="1">
      <c r="A206" s="284"/>
      <c r="B206" s="284" t="str">
        <f>IF('Data invoice'!J156=0,"",'Data invoice'!K156)</f>
        <v/>
      </c>
      <c r="C206" s="284" t="str">
        <f>IF('Data invoice'!K156=0,"",'Data invoice'!L156)</f>
        <v/>
      </c>
      <c r="D206" s="284" t="str">
        <f>IF('Data invoice'!L156=0,"",'Data invoice'!M156)</f>
        <v/>
      </c>
      <c r="E206" s="284" t="str">
        <f>IF('Data invoice'!M156=0,"",'Data invoice'!N156)</f>
        <v/>
      </c>
      <c r="F206" s="284" t="str">
        <f>IF('Data invoice'!N156=0,"",'Data invoice'!O156)</f>
        <v/>
      </c>
      <c r="G206" s="284" t="str">
        <f>IF('Data invoice'!O156=0,"",'Data invoice'!P156)</f>
        <v/>
      </c>
      <c r="H206" s="284" t="str">
        <f>IF('Data invoice'!P156=0,"",'Data invoice'!Q156)</f>
        <v/>
      </c>
      <c r="I206" s="350" t="str">
        <f>IF('Data invoice'!Q156=0,"",'Data invoice'!R156)</f>
        <v/>
      </c>
      <c r="J206" s="320" t="str">
        <f>IF('Data invoice'!R156=0,"",'Data invoice'!S156)</f>
        <v/>
      </c>
      <c r="K206" s="375" t="str">
        <f>IF('Data invoice'!S156=0,"",'Data invoice'!T156)</f>
        <v/>
      </c>
      <c r="L206" s="284"/>
      <c r="M206" s="284"/>
      <c r="N206" s="279"/>
      <c r="O206" s="279"/>
      <c r="P206" s="279"/>
      <c r="Q206" s="279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93"/>
      <c r="AC206" s="293"/>
      <c r="AD206" s="293"/>
      <c r="AE206" s="293"/>
      <c r="AF206" s="293"/>
      <c r="AG206" s="293"/>
      <c r="AH206" s="293"/>
      <c r="AI206" s="293"/>
      <c r="AJ206" s="293"/>
      <c r="AK206" s="293"/>
      <c r="AL206" s="293"/>
    </row>
    <row r="207" spans="1:38" s="414" customFormat="1" ht="16.5" customHeight="1">
      <c r="A207" s="284"/>
      <c r="B207" s="284" t="str">
        <f>IF('Data invoice'!J157=0,"",'Data invoice'!K157)</f>
        <v/>
      </c>
      <c r="C207" s="284" t="str">
        <f>IF('Data invoice'!K157=0,"",'Data invoice'!L157)</f>
        <v/>
      </c>
      <c r="D207" s="284" t="str">
        <f>IF('Data invoice'!L157=0,"",'Data invoice'!M157)</f>
        <v/>
      </c>
      <c r="E207" s="284" t="str">
        <f>IF('Data invoice'!M157=0,"",'Data invoice'!N157)</f>
        <v/>
      </c>
      <c r="F207" s="284" t="str">
        <f>IF('Data invoice'!N157=0,"",'Data invoice'!O157)</f>
        <v/>
      </c>
      <c r="G207" s="284" t="str">
        <f>IF('Data invoice'!O157=0,"",'Data invoice'!P157)</f>
        <v/>
      </c>
      <c r="H207" s="284" t="str">
        <f>IF('Data invoice'!P157=0,"",'Data invoice'!Q157)</f>
        <v/>
      </c>
      <c r="I207" s="350" t="str">
        <f>IF('Data invoice'!Q157=0,"",'Data invoice'!R157)</f>
        <v/>
      </c>
      <c r="J207" s="320" t="str">
        <f>IF('Data invoice'!R157=0,"",'Data invoice'!S157)</f>
        <v/>
      </c>
      <c r="K207" s="375" t="str">
        <f>IF('Data invoice'!S157=0,"",'Data invoice'!T157)</f>
        <v/>
      </c>
      <c r="L207" s="284"/>
      <c r="M207" s="284"/>
      <c r="N207" s="279"/>
      <c r="O207" s="279"/>
      <c r="P207" s="279"/>
      <c r="Q207" s="279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93"/>
      <c r="AC207" s="293"/>
      <c r="AD207" s="293"/>
      <c r="AE207" s="293"/>
      <c r="AF207" s="293"/>
      <c r="AG207" s="293"/>
      <c r="AH207" s="293"/>
      <c r="AI207" s="293"/>
      <c r="AJ207" s="293"/>
      <c r="AK207" s="293"/>
      <c r="AL207" s="293"/>
    </row>
    <row r="208" spans="1:38" s="414" customFormat="1" ht="13.5" customHeight="1">
      <c r="A208" s="284"/>
      <c r="B208" s="284" t="str">
        <f>IF('Data invoice'!J158=0,"",'Data invoice'!K158)</f>
        <v/>
      </c>
      <c r="C208" s="284" t="str">
        <f>IF('Data invoice'!K158=0,"",'Data invoice'!L158)</f>
        <v/>
      </c>
      <c r="D208" s="284" t="str">
        <f>IF('Data invoice'!L158=0,"",'Data invoice'!M158)</f>
        <v/>
      </c>
      <c r="E208" s="284" t="str">
        <f>IF('Data invoice'!M158=0,"",'Data invoice'!N158)</f>
        <v/>
      </c>
      <c r="F208" s="284" t="str">
        <f>IF('Data invoice'!N158=0,"",'Data invoice'!O158)</f>
        <v/>
      </c>
      <c r="G208" s="284" t="str">
        <f>IF('Data invoice'!O158=0,"",'Data invoice'!P158)</f>
        <v/>
      </c>
      <c r="H208" s="284" t="str">
        <f>IF('Data invoice'!P158=0,"",'Data invoice'!Q158)</f>
        <v/>
      </c>
      <c r="I208" s="350" t="str">
        <f>IF('Data invoice'!Q158=0,"",'Data invoice'!R158)</f>
        <v/>
      </c>
      <c r="J208" s="320" t="str">
        <f>IF('Data invoice'!R158=0,"",'Data invoice'!S158)</f>
        <v/>
      </c>
      <c r="K208" s="375" t="str">
        <f>IF('Data invoice'!S158=0,"",'Data invoice'!T158)</f>
        <v/>
      </c>
      <c r="L208" s="284"/>
      <c r="M208" s="279"/>
      <c r="N208" s="279"/>
      <c r="O208" s="279"/>
      <c r="P208" s="279"/>
      <c r="Q208" s="279"/>
      <c r="R208" s="284"/>
      <c r="S208" s="284"/>
      <c r="T208" s="284"/>
      <c r="U208" s="284"/>
      <c r="V208" s="284"/>
      <c r="W208" s="284"/>
      <c r="X208" s="284"/>
      <c r="Y208" s="284"/>
      <c r="Z208" s="284"/>
      <c r="AA208" s="284"/>
      <c r="AB208" s="293"/>
      <c r="AC208" s="293"/>
      <c r="AD208" s="293"/>
      <c r="AE208" s="293"/>
      <c r="AF208" s="293"/>
      <c r="AG208" s="293"/>
      <c r="AH208" s="293"/>
      <c r="AI208" s="293"/>
      <c r="AJ208" s="293"/>
      <c r="AK208" s="293"/>
      <c r="AL208" s="293"/>
    </row>
    <row r="209" spans="1:38" s="414" customFormat="1" ht="13.5" customHeight="1">
      <c r="A209" s="284"/>
      <c r="B209" s="284" t="str">
        <f>IF('Data invoice'!J159=0,"",'Data invoice'!K159)</f>
        <v/>
      </c>
      <c r="C209" s="284" t="str">
        <f>IF('Data invoice'!K159=0,"",'Data invoice'!L159)</f>
        <v/>
      </c>
      <c r="D209" s="284" t="str">
        <f>IF('Data invoice'!L159=0,"",'Data invoice'!M159)</f>
        <v/>
      </c>
      <c r="E209" s="284" t="str">
        <f>IF('Data invoice'!M159=0,"",'Data invoice'!N159)</f>
        <v/>
      </c>
      <c r="F209" s="284" t="str">
        <f>IF('Data invoice'!N159=0,"",'Data invoice'!O159)</f>
        <v/>
      </c>
      <c r="G209" s="284" t="str">
        <f>IF('Data invoice'!O159=0,"",'Data invoice'!P159)</f>
        <v/>
      </c>
      <c r="H209" s="284" t="str">
        <f>IF('Data invoice'!P159=0,"",'Data invoice'!Q159)</f>
        <v/>
      </c>
      <c r="I209" s="350" t="str">
        <f>IF('Data invoice'!Q159=0,"",'Data invoice'!R159)</f>
        <v/>
      </c>
      <c r="J209" s="320" t="str">
        <f>IF('Data invoice'!R159=0,"",'Data invoice'!S159)</f>
        <v/>
      </c>
      <c r="K209" s="375" t="str">
        <f>IF('Data invoice'!S159=0,"",'Data invoice'!T159)</f>
        <v/>
      </c>
      <c r="L209" s="284"/>
      <c r="M209" s="279"/>
      <c r="N209" s="279"/>
      <c r="O209" s="279"/>
      <c r="P209" s="279"/>
      <c r="Q209" s="279"/>
      <c r="R209" s="279"/>
      <c r="S209" s="279"/>
      <c r="T209" s="284"/>
      <c r="U209" s="284"/>
      <c r="V209" s="284"/>
      <c r="W209" s="284"/>
      <c r="X209" s="284"/>
      <c r="Y209" s="284"/>
      <c r="Z209" s="284"/>
      <c r="AA209" s="284"/>
      <c r="AB209" s="293"/>
      <c r="AC209" s="293"/>
      <c r="AD209" s="293"/>
      <c r="AE209" s="293"/>
      <c r="AF209" s="293"/>
      <c r="AG209" s="293"/>
      <c r="AH209" s="293"/>
      <c r="AI209" s="293"/>
      <c r="AJ209" s="293"/>
      <c r="AK209" s="293"/>
      <c r="AL209" s="293"/>
    </row>
    <row r="210" spans="1:38" s="414" customFormat="1" ht="16.5" customHeight="1">
      <c r="A210" s="284"/>
      <c r="B210" s="284" t="str">
        <f>IF('Data invoice'!J160=0,"",'Data invoice'!K160)</f>
        <v/>
      </c>
      <c r="C210" s="284" t="str">
        <f>IF('Data invoice'!K160=0,"",'Data invoice'!L160)</f>
        <v/>
      </c>
      <c r="D210" s="284" t="str">
        <f>IF('Data invoice'!L160=0,"",'Data invoice'!M160)</f>
        <v/>
      </c>
      <c r="E210" s="284" t="str">
        <f>IF('Data invoice'!M160=0,"",'Data invoice'!N160)</f>
        <v/>
      </c>
      <c r="F210" s="284" t="str">
        <f>IF('Data invoice'!N160=0,"",'Data invoice'!O160)</f>
        <v/>
      </c>
      <c r="G210" s="284" t="str">
        <f>IF('Data invoice'!O160=0,"",'Data invoice'!P160)</f>
        <v/>
      </c>
      <c r="H210" s="284" t="str">
        <f>IF('Data invoice'!P160=0,"",'Data invoice'!Q160)</f>
        <v/>
      </c>
      <c r="I210" s="350" t="str">
        <f>IF('Data invoice'!Q160=0,"",'Data invoice'!R160)</f>
        <v/>
      </c>
      <c r="J210" s="320" t="str">
        <f>IF('Data invoice'!R160=0,"",'Data invoice'!S160)</f>
        <v/>
      </c>
      <c r="K210" s="375" t="str">
        <f>IF('Data invoice'!S160=0,"",'Data invoice'!T160)</f>
        <v/>
      </c>
      <c r="L210" s="284"/>
      <c r="M210" s="279"/>
      <c r="N210" s="279"/>
      <c r="O210" s="279"/>
      <c r="P210" s="279"/>
      <c r="Q210" s="279"/>
      <c r="R210" s="279"/>
      <c r="S210" s="279"/>
      <c r="T210" s="284"/>
      <c r="U210" s="284"/>
      <c r="V210" s="284"/>
      <c r="W210" s="284"/>
      <c r="X210" s="284"/>
      <c r="Y210" s="284"/>
      <c r="Z210" s="284"/>
      <c r="AA210" s="284"/>
      <c r="AB210" s="293"/>
      <c r="AC210" s="293"/>
      <c r="AD210" s="293"/>
      <c r="AE210" s="293"/>
      <c r="AF210" s="293"/>
      <c r="AG210" s="293"/>
      <c r="AH210" s="293"/>
      <c r="AI210" s="293"/>
      <c r="AJ210" s="293"/>
      <c r="AK210" s="293"/>
      <c r="AL210" s="293"/>
    </row>
    <row r="211" spans="1:38" s="414" customFormat="1" ht="16.5" customHeight="1">
      <c r="A211" s="284"/>
      <c r="B211" s="284" t="str">
        <f>IF('Data invoice'!J161=0,"",'Data invoice'!K161)</f>
        <v/>
      </c>
      <c r="C211" s="284" t="str">
        <f>IF('Data invoice'!K161=0,"",'Data invoice'!L161)</f>
        <v/>
      </c>
      <c r="D211" s="284" t="str">
        <f>IF('Data invoice'!L161=0,"",'Data invoice'!M161)</f>
        <v/>
      </c>
      <c r="E211" s="284" t="str">
        <f>IF('Data invoice'!M161=0,"",'Data invoice'!N161)</f>
        <v/>
      </c>
      <c r="F211" s="284" t="str">
        <f>IF('Data invoice'!N161=0,"",'Data invoice'!O161)</f>
        <v/>
      </c>
      <c r="G211" s="284" t="str">
        <f>IF('Data invoice'!O161=0,"",'Data invoice'!P161)</f>
        <v/>
      </c>
      <c r="H211" s="284" t="str">
        <f>IF('Data invoice'!P161=0,"",'Data invoice'!Q161)</f>
        <v/>
      </c>
      <c r="I211" s="350" t="str">
        <f>IF('Data invoice'!Q161=0,"",'Data invoice'!R161)</f>
        <v/>
      </c>
      <c r="J211" s="320" t="str">
        <f>IF('Data invoice'!R161=0,"",'Data invoice'!S161)</f>
        <v/>
      </c>
      <c r="K211" s="375" t="str">
        <f>IF('Data invoice'!S161=0,"",'Data invoice'!T161)</f>
        <v/>
      </c>
      <c r="L211" s="284"/>
      <c r="M211" s="279"/>
      <c r="N211" s="279"/>
      <c r="O211" s="279"/>
      <c r="P211" s="279"/>
      <c r="Q211" s="279"/>
      <c r="R211" s="279"/>
      <c r="S211" s="279"/>
      <c r="T211" s="284"/>
      <c r="U211" s="284"/>
      <c r="V211" s="284"/>
      <c r="W211" s="284"/>
      <c r="X211" s="284"/>
      <c r="Y211" s="284"/>
      <c r="Z211" s="284"/>
      <c r="AA211" s="284"/>
      <c r="AB211" s="293"/>
      <c r="AC211" s="293"/>
      <c r="AD211" s="293"/>
      <c r="AE211" s="293"/>
      <c r="AF211" s="293"/>
      <c r="AG211" s="293"/>
      <c r="AH211" s="293"/>
      <c r="AI211" s="293"/>
      <c r="AJ211" s="293"/>
      <c r="AK211" s="293"/>
      <c r="AL211" s="293"/>
    </row>
    <row r="212" spans="1:38" s="414" customFormat="1" ht="16.5" customHeight="1">
      <c r="A212" s="284"/>
      <c r="B212" s="284" t="str">
        <f>IF('Data invoice'!J162=0,"",'Data invoice'!K162)</f>
        <v/>
      </c>
      <c r="C212" s="284" t="str">
        <f>IF('Data invoice'!K162=0,"",'Data invoice'!L162)</f>
        <v/>
      </c>
      <c r="D212" s="284" t="str">
        <f>IF('Data invoice'!L162=0,"",'Data invoice'!M162)</f>
        <v/>
      </c>
      <c r="E212" s="284" t="str">
        <f>IF('Data invoice'!M162=0,"",'Data invoice'!N162)</f>
        <v/>
      </c>
      <c r="F212" s="284" t="str">
        <f>IF('Data invoice'!N162=0,"",'Data invoice'!O162)</f>
        <v/>
      </c>
      <c r="G212" s="284" t="str">
        <f>IF('Data invoice'!O162=0,"",'Data invoice'!P162)</f>
        <v/>
      </c>
      <c r="H212" s="284" t="str">
        <f>IF('Data invoice'!P162=0,"",'Data invoice'!Q162)</f>
        <v/>
      </c>
      <c r="I212" s="350" t="str">
        <f>IF('Data invoice'!Q162=0,"",'Data invoice'!R162)</f>
        <v/>
      </c>
      <c r="J212" s="320" t="str">
        <f>IF('Data invoice'!R162=0,"",'Data invoice'!S162)</f>
        <v/>
      </c>
      <c r="K212" s="375" t="str">
        <f>IF('Data invoice'!S162=0,"",'Data invoice'!T162)</f>
        <v/>
      </c>
      <c r="L212" s="284"/>
      <c r="M212" s="279"/>
      <c r="N212" s="279"/>
      <c r="O212" s="279"/>
      <c r="P212" s="279"/>
      <c r="Q212" s="279"/>
      <c r="R212" s="279"/>
      <c r="S212" s="279"/>
      <c r="T212" s="284"/>
      <c r="U212" s="284"/>
      <c r="V212" s="284"/>
      <c r="W212" s="284"/>
      <c r="X212" s="284"/>
      <c r="Y212" s="284"/>
      <c r="Z212" s="284"/>
      <c r="AA212" s="284"/>
      <c r="AB212" s="293"/>
      <c r="AC212" s="293"/>
      <c r="AD212" s="293"/>
      <c r="AE212" s="293"/>
      <c r="AF212" s="293"/>
      <c r="AG212" s="293"/>
      <c r="AH212" s="293"/>
      <c r="AI212" s="293"/>
      <c r="AJ212" s="293"/>
      <c r="AK212" s="293"/>
      <c r="AL212" s="293"/>
    </row>
    <row r="213" spans="1:38" s="414" customFormat="1" ht="16.5" customHeight="1">
      <c r="A213" s="284"/>
      <c r="B213" s="284" t="str">
        <f>IF('Data invoice'!J163=0,"",'Data invoice'!K163)</f>
        <v/>
      </c>
      <c r="C213" s="284" t="str">
        <f>IF('Data invoice'!K163=0,"",'Data invoice'!L163)</f>
        <v/>
      </c>
      <c r="D213" s="284" t="str">
        <f>IF('Data invoice'!L163=0,"",'Data invoice'!M163)</f>
        <v/>
      </c>
      <c r="E213" s="284" t="str">
        <f>IF('Data invoice'!M163=0,"",'Data invoice'!N163)</f>
        <v/>
      </c>
      <c r="F213" s="284" t="str">
        <f>IF('Data invoice'!N163=0,"",'Data invoice'!O163)</f>
        <v/>
      </c>
      <c r="G213" s="284" t="str">
        <f>IF('Data invoice'!O163=0,"",'Data invoice'!P163)</f>
        <v/>
      </c>
      <c r="H213" s="284" t="str">
        <f>IF('Data invoice'!P163=0,"",'Data invoice'!Q163)</f>
        <v/>
      </c>
      <c r="I213" s="350" t="str">
        <f>IF('Data invoice'!Q163=0,"",'Data invoice'!R163)</f>
        <v/>
      </c>
      <c r="J213" s="320" t="str">
        <f>IF('Data invoice'!R163=0,"",'Data invoice'!S163)</f>
        <v/>
      </c>
      <c r="K213" s="375" t="str">
        <f>IF('Data invoice'!S163=0,"",'Data invoice'!T163)</f>
        <v/>
      </c>
      <c r="L213" s="284"/>
      <c r="M213" s="279"/>
      <c r="N213" s="279"/>
      <c r="O213" s="279"/>
      <c r="P213" s="279"/>
      <c r="Q213" s="279"/>
      <c r="R213" s="279"/>
      <c r="S213" s="279"/>
      <c r="T213" s="284"/>
      <c r="U213" s="284"/>
      <c r="V213" s="284"/>
      <c r="W213" s="284"/>
      <c r="X213" s="284"/>
      <c r="Y213" s="284"/>
      <c r="Z213" s="284"/>
      <c r="AA213" s="284"/>
      <c r="AB213" s="293"/>
      <c r="AC213" s="293"/>
      <c r="AD213" s="293"/>
      <c r="AE213" s="293"/>
      <c r="AF213" s="293"/>
      <c r="AG213" s="293"/>
      <c r="AH213" s="293"/>
      <c r="AI213" s="293"/>
      <c r="AJ213" s="293"/>
      <c r="AK213" s="293"/>
      <c r="AL213" s="293"/>
    </row>
    <row r="214" spans="1:38" s="414" customFormat="1" ht="16.5" customHeight="1">
      <c r="A214" s="284"/>
      <c r="B214" s="284" t="str">
        <f>IF('Data invoice'!J164=0,"",'Data invoice'!K164)</f>
        <v/>
      </c>
      <c r="C214" s="284" t="str">
        <f>IF('Data invoice'!K164=0,"",'Data invoice'!L164)</f>
        <v/>
      </c>
      <c r="D214" s="284" t="str">
        <f>IF('Data invoice'!L164=0,"",'Data invoice'!M164)</f>
        <v/>
      </c>
      <c r="E214" s="284" t="str">
        <f>IF('Data invoice'!M164=0,"",'Data invoice'!N164)</f>
        <v/>
      </c>
      <c r="F214" s="284" t="str">
        <f>IF('Data invoice'!N164=0,"",'Data invoice'!O164)</f>
        <v/>
      </c>
      <c r="G214" s="284" t="str">
        <f>IF('Data invoice'!O164=0,"",'Data invoice'!P164)</f>
        <v/>
      </c>
      <c r="H214" s="284" t="str">
        <f>IF('Data invoice'!P164=0,"",'Data invoice'!Q164)</f>
        <v/>
      </c>
      <c r="I214" s="350" t="str">
        <f>IF('Data invoice'!Q164=0,"",'Data invoice'!R164)</f>
        <v/>
      </c>
      <c r="J214" s="320" t="str">
        <f>IF('Data invoice'!R164=0,"",'Data invoice'!S164)</f>
        <v/>
      </c>
      <c r="K214" s="375" t="str">
        <f>IF('Data invoice'!S164=0,"",'Data invoice'!T164)</f>
        <v/>
      </c>
      <c r="L214" s="284"/>
      <c r="M214" s="279"/>
      <c r="N214" s="279"/>
      <c r="O214" s="279"/>
      <c r="P214" s="279"/>
      <c r="Q214" s="279"/>
      <c r="R214" s="279"/>
      <c r="S214" s="279"/>
      <c r="T214" s="284"/>
      <c r="U214" s="284"/>
      <c r="V214" s="284"/>
      <c r="W214" s="284"/>
      <c r="X214" s="284"/>
      <c r="Y214" s="284"/>
      <c r="Z214" s="284"/>
      <c r="AA214" s="284"/>
      <c r="AB214" s="293"/>
      <c r="AC214" s="293"/>
      <c r="AD214" s="293"/>
      <c r="AE214" s="293"/>
      <c r="AF214" s="293"/>
      <c r="AG214" s="293"/>
      <c r="AH214" s="293"/>
      <c r="AI214" s="293"/>
      <c r="AJ214" s="293"/>
      <c r="AK214" s="293"/>
      <c r="AL214" s="293"/>
    </row>
    <row r="215" spans="1:38" s="414" customFormat="1" ht="16.5" customHeight="1">
      <c r="A215" s="284"/>
      <c r="B215" s="284" t="str">
        <f>IF('Data invoice'!J165=0,"",'Data invoice'!K165)</f>
        <v/>
      </c>
      <c r="C215" s="284" t="str">
        <f>IF('Data invoice'!K165=0,"",'Data invoice'!L165)</f>
        <v/>
      </c>
      <c r="D215" s="284" t="str">
        <f>IF('Data invoice'!L165=0,"",'Data invoice'!M165)</f>
        <v/>
      </c>
      <c r="E215" s="284" t="str">
        <f>IF('Data invoice'!M165=0,"",'Data invoice'!N165)</f>
        <v/>
      </c>
      <c r="F215" s="284" t="str">
        <f>IF('Data invoice'!N165=0,"",'Data invoice'!O165)</f>
        <v/>
      </c>
      <c r="G215" s="284" t="str">
        <f>IF('Data invoice'!O165=0,"",'Data invoice'!P165)</f>
        <v/>
      </c>
      <c r="H215" s="284" t="str">
        <f>IF('Data invoice'!P165=0,"",'Data invoice'!Q165)</f>
        <v/>
      </c>
      <c r="I215" s="350" t="str">
        <f>IF('Data invoice'!Q165=0,"",'Data invoice'!R165)</f>
        <v/>
      </c>
      <c r="J215" s="320" t="str">
        <f>IF('Data invoice'!R165=0,"",'Data invoice'!S165)</f>
        <v/>
      </c>
      <c r="K215" s="375" t="str">
        <f>IF('Data invoice'!S165=0,"",'Data invoice'!T165)</f>
        <v/>
      </c>
      <c r="L215" s="284"/>
      <c r="M215" s="279"/>
      <c r="N215" s="279"/>
      <c r="O215" s="279"/>
      <c r="P215" s="279"/>
      <c r="Q215" s="279"/>
      <c r="R215" s="279"/>
      <c r="S215" s="279"/>
      <c r="T215" s="284"/>
      <c r="U215" s="284"/>
      <c r="V215" s="284"/>
      <c r="W215" s="284"/>
      <c r="X215" s="284"/>
      <c r="Y215" s="284"/>
      <c r="Z215" s="284"/>
      <c r="AA215" s="284"/>
      <c r="AB215" s="293"/>
      <c r="AC215" s="293"/>
      <c r="AD215" s="293"/>
      <c r="AE215" s="293"/>
      <c r="AF215" s="293"/>
      <c r="AG215" s="293"/>
      <c r="AH215" s="293"/>
      <c r="AI215" s="293"/>
      <c r="AJ215" s="293"/>
      <c r="AK215" s="293"/>
      <c r="AL215" s="293"/>
    </row>
    <row r="216" spans="1:38" s="414" customFormat="1" ht="13.5" customHeight="1">
      <c r="A216" s="284"/>
      <c r="B216" s="284" t="str">
        <f>IF('Data invoice'!J166=0,"",'Data invoice'!K166)</f>
        <v/>
      </c>
      <c r="C216" s="284" t="str">
        <f>IF('Data invoice'!K166=0,"",'Data invoice'!L166)</f>
        <v/>
      </c>
      <c r="D216" s="284" t="str">
        <f>IF('Data invoice'!L166=0,"",'Data invoice'!M166)</f>
        <v/>
      </c>
      <c r="E216" s="284" t="str">
        <f>IF('Data invoice'!M166=0,"",'Data invoice'!N166)</f>
        <v/>
      </c>
      <c r="F216" s="284" t="str">
        <f>IF('Data invoice'!N166=0,"",'Data invoice'!O166)</f>
        <v/>
      </c>
      <c r="G216" s="284" t="str">
        <f>IF('Data invoice'!O166=0,"",'Data invoice'!P166)</f>
        <v/>
      </c>
      <c r="H216" s="284" t="str">
        <f>IF('Data invoice'!P166=0,"",'Data invoice'!Q166)</f>
        <v/>
      </c>
      <c r="I216" s="350" t="str">
        <f>IF('Data invoice'!Q166=0,"",'Data invoice'!R166)</f>
        <v/>
      </c>
      <c r="J216" s="320" t="str">
        <f>IF('Data invoice'!R166=0,"",'Data invoice'!S166)</f>
        <v/>
      </c>
      <c r="K216" s="375" t="str">
        <f>IF('Data invoice'!S166=0,"",'Data invoice'!T166)</f>
        <v/>
      </c>
      <c r="L216" s="279"/>
      <c r="M216" s="279"/>
      <c r="N216" s="279"/>
      <c r="O216" s="279"/>
      <c r="P216" s="279"/>
      <c r="Q216" s="279"/>
      <c r="R216" s="279"/>
      <c r="S216" s="279"/>
      <c r="T216" s="284"/>
      <c r="U216" s="284"/>
      <c r="V216" s="284"/>
      <c r="W216" s="284"/>
      <c r="X216" s="284"/>
      <c r="Y216" s="284"/>
      <c r="Z216" s="284"/>
      <c r="AA216" s="284"/>
      <c r="AB216" s="293"/>
      <c r="AC216" s="293"/>
      <c r="AD216" s="293"/>
      <c r="AE216" s="293"/>
      <c r="AF216" s="293"/>
      <c r="AG216" s="293"/>
      <c r="AH216" s="293"/>
      <c r="AI216" s="293"/>
      <c r="AJ216" s="293"/>
      <c r="AK216" s="293"/>
      <c r="AL216" s="293"/>
    </row>
    <row r="217" spans="1:38" s="414" customFormat="1" ht="13.5" customHeight="1">
      <c r="A217" s="284"/>
      <c r="B217" s="284" t="str">
        <f>IF('Data invoice'!J167=0,"",'Data invoice'!K167)</f>
        <v/>
      </c>
      <c r="C217" s="284" t="str">
        <f>IF('Data invoice'!K167=0,"",'Data invoice'!L167)</f>
        <v/>
      </c>
      <c r="D217" s="284" t="str">
        <f>IF('Data invoice'!L167=0,"",'Data invoice'!M167)</f>
        <v/>
      </c>
      <c r="E217" s="284" t="str">
        <f>IF('Data invoice'!M167=0,"",'Data invoice'!N167)</f>
        <v/>
      </c>
      <c r="F217" s="284" t="str">
        <f>IF('Data invoice'!N167=0,"",'Data invoice'!O167)</f>
        <v/>
      </c>
      <c r="G217" s="284" t="str">
        <f>IF('Data invoice'!O167=0,"",'Data invoice'!P167)</f>
        <v/>
      </c>
      <c r="H217" s="284" t="str">
        <f>IF('Data invoice'!P167=0,"",'Data invoice'!Q167)</f>
        <v/>
      </c>
      <c r="I217" s="350" t="str">
        <f>IF('Data invoice'!Q167=0,"",'Data invoice'!R167)</f>
        <v/>
      </c>
      <c r="J217" s="320" t="str">
        <f>IF('Data invoice'!R167=0,"",'Data invoice'!S167)</f>
        <v/>
      </c>
      <c r="K217" s="375" t="str">
        <f>IF('Data invoice'!S167=0,"",'Data invoice'!T167)</f>
        <v/>
      </c>
      <c r="L217" s="279"/>
      <c r="M217" s="279"/>
      <c r="N217" s="279"/>
      <c r="O217" s="279"/>
      <c r="P217" s="279"/>
      <c r="Q217" s="279"/>
      <c r="R217" s="279"/>
      <c r="S217" s="279"/>
      <c r="T217" s="284"/>
      <c r="U217" s="284"/>
      <c r="V217" s="284"/>
      <c r="W217" s="284"/>
      <c r="X217" s="284"/>
      <c r="Y217" s="284"/>
      <c r="Z217" s="284"/>
      <c r="AA217" s="284"/>
      <c r="AB217" s="293"/>
      <c r="AC217" s="293"/>
      <c r="AD217" s="293"/>
      <c r="AE217" s="293"/>
      <c r="AF217" s="293"/>
      <c r="AG217" s="293"/>
      <c r="AH217" s="293"/>
      <c r="AI217" s="293"/>
      <c r="AJ217" s="293"/>
      <c r="AK217" s="293"/>
      <c r="AL217" s="293"/>
    </row>
    <row r="218" spans="1:38" s="414" customFormat="1" ht="16.5" customHeight="1">
      <c r="A218" s="284"/>
      <c r="B218" s="284" t="str">
        <f>IF('Data invoice'!J168=0,"",'Data invoice'!K168)</f>
        <v/>
      </c>
      <c r="C218" s="284" t="str">
        <f>IF('Data invoice'!K168=0,"",'Data invoice'!L168)</f>
        <v/>
      </c>
      <c r="D218" s="284" t="str">
        <f>IF('Data invoice'!L168=0,"",'Data invoice'!M168)</f>
        <v/>
      </c>
      <c r="E218" s="284" t="str">
        <f>IF('Data invoice'!M168=0,"",'Data invoice'!N168)</f>
        <v/>
      </c>
      <c r="F218" s="284" t="str">
        <f>IF('Data invoice'!N168=0,"",'Data invoice'!O168)</f>
        <v/>
      </c>
      <c r="G218" s="284" t="str">
        <f>IF('Data invoice'!O168=0,"",'Data invoice'!P168)</f>
        <v/>
      </c>
      <c r="H218" s="284" t="str">
        <f>IF('Data invoice'!P168=0,"",'Data invoice'!Q168)</f>
        <v/>
      </c>
      <c r="I218" s="350" t="str">
        <f>IF('Data invoice'!Q168=0,"",'Data invoice'!R168)</f>
        <v/>
      </c>
      <c r="J218" s="320" t="str">
        <f>IF('Data invoice'!R168=0,"",'Data invoice'!S168)</f>
        <v/>
      </c>
      <c r="K218" s="375" t="str">
        <f>IF('Data invoice'!S168=0,"",'Data invoice'!T168)</f>
        <v/>
      </c>
      <c r="L218" s="279"/>
      <c r="M218" s="279"/>
      <c r="N218" s="279"/>
      <c r="O218" s="279"/>
      <c r="P218" s="279"/>
      <c r="Q218" s="279"/>
      <c r="R218" s="279"/>
      <c r="S218" s="279"/>
      <c r="T218" s="284"/>
      <c r="U218" s="284"/>
      <c r="V218" s="284"/>
      <c r="W218" s="284"/>
      <c r="X218" s="284"/>
      <c r="Y218" s="284"/>
      <c r="Z218" s="284"/>
      <c r="AA218" s="284"/>
      <c r="AB218" s="293"/>
      <c r="AC218" s="293"/>
      <c r="AD218" s="293"/>
      <c r="AE218" s="293"/>
      <c r="AF218" s="293"/>
      <c r="AG218" s="293"/>
      <c r="AH218" s="293"/>
      <c r="AI218" s="293"/>
      <c r="AJ218" s="293"/>
      <c r="AK218" s="293"/>
      <c r="AL218" s="293"/>
    </row>
    <row r="219" spans="1:38" s="414" customFormat="1" ht="16.5" customHeight="1">
      <c r="A219" s="284"/>
      <c r="B219" s="284" t="str">
        <f>IF('Data invoice'!J169=0,"",'Data invoice'!K169)</f>
        <v/>
      </c>
      <c r="C219" s="284" t="str">
        <f>IF('Data invoice'!K169=0,"",'Data invoice'!L169)</f>
        <v/>
      </c>
      <c r="D219" s="284" t="str">
        <f>IF('Data invoice'!L169=0,"",'Data invoice'!M169)</f>
        <v/>
      </c>
      <c r="E219" s="284" t="str">
        <f>IF('Data invoice'!M169=0,"",'Data invoice'!N169)</f>
        <v/>
      </c>
      <c r="F219" s="284" t="str">
        <f>IF('Data invoice'!N169=0,"",'Data invoice'!O169)</f>
        <v/>
      </c>
      <c r="G219" s="284" t="str">
        <f>IF('Data invoice'!O169=0,"",'Data invoice'!P169)</f>
        <v/>
      </c>
      <c r="H219" s="284" t="str">
        <f>IF('Data invoice'!P169=0,"",'Data invoice'!Q169)</f>
        <v/>
      </c>
      <c r="I219" s="350" t="str">
        <f>IF('Data invoice'!Q169=0,"",'Data invoice'!R169)</f>
        <v/>
      </c>
      <c r="J219" s="320" t="str">
        <f>IF('Data invoice'!R169=0,"",'Data invoice'!S169)</f>
        <v/>
      </c>
      <c r="K219" s="375" t="str">
        <f>IF('Data invoice'!S169=0,"",'Data invoice'!T169)</f>
        <v/>
      </c>
      <c r="L219" s="279"/>
      <c r="M219" s="279"/>
      <c r="N219" s="279"/>
      <c r="O219" s="279"/>
      <c r="P219" s="279"/>
      <c r="Q219" s="279"/>
      <c r="R219" s="279"/>
      <c r="S219" s="279"/>
      <c r="T219" s="279"/>
      <c r="U219" s="279"/>
      <c r="V219" s="279"/>
      <c r="W219" s="279"/>
      <c r="X219" s="279"/>
      <c r="Y219" s="279"/>
      <c r="Z219" s="279"/>
      <c r="AA219" s="279"/>
      <c r="AB219" s="296"/>
      <c r="AC219" s="296"/>
      <c r="AD219" s="296"/>
      <c r="AE219" s="296"/>
      <c r="AF219" s="296"/>
      <c r="AG219" s="296"/>
      <c r="AH219" s="296"/>
      <c r="AI219" s="296"/>
      <c r="AJ219" s="296"/>
      <c r="AK219" s="296"/>
      <c r="AL219" s="296"/>
    </row>
    <row r="220" spans="1:38" s="414" customFormat="1" ht="16.5" customHeight="1">
      <c r="A220" s="284"/>
      <c r="B220" s="284" t="str">
        <f>IF('Data invoice'!J170=0,"",'Data invoice'!K170)</f>
        <v/>
      </c>
      <c r="C220" s="284" t="str">
        <f>IF('Data invoice'!K170=0,"",'Data invoice'!L170)</f>
        <v/>
      </c>
      <c r="D220" s="284" t="str">
        <f>IF('Data invoice'!L170=0,"",'Data invoice'!M170)</f>
        <v/>
      </c>
      <c r="E220" s="284" t="str">
        <f>IF('Data invoice'!M170=0,"",'Data invoice'!N170)</f>
        <v/>
      </c>
      <c r="F220" s="284" t="str">
        <f>IF('Data invoice'!N170=0,"",'Data invoice'!O170)</f>
        <v/>
      </c>
      <c r="G220" s="284" t="str">
        <f>IF('Data invoice'!O170=0,"",'Data invoice'!P170)</f>
        <v/>
      </c>
      <c r="H220" s="284" t="str">
        <f>IF('Data invoice'!P170=0,"",'Data invoice'!Q170)</f>
        <v/>
      </c>
      <c r="I220" s="350" t="str">
        <f>IF('Data invoice'!Q170=0,"",'Data invoice'!R170)</f>
        <v/>
      </c>
      <c r="J220" s="320" t="str">
        <f>IF('Data invoice'!R170=0,"",'Data invoice'!S170)</f>
        <v/>
      </c>
      <c r="K220" s="375" t="str">
        <f>IF('Data invoice'!S170=0,"",'Data invoice'!T170)</f>
        <v/>
      </c>
      <c r="L220" s="279"/>
      <c r="M220" s="279"/>
      <c r="N220" s="279"/>
      <c r="O220" s="279"/>
      <c r="P220" s="279"/>
      <c r="Q220" s="279"/>
      <c r="R220" s="279"/>
      <c r="S220" s="279"/>
      <c r="T220" s="279"/>
      <c r="U220" s="279"/>
      <c r="V220" s="279"/>
      <c r="W220" s="279"/>
      <c r="X220" s="279"/>
      <c r="Y220" s="279"/>
      <c r="Z220" s="279"/>
      <c r="AA220" s="279"/>
      <c r="AB220" s="296"/>
      <c r="AC220" s="296"/>
      <c r="AD220" s="296"/>
      <c r="AE220" s="296"/>
      <c r="AF220" s="296"/>
      <c r="AG220" s="296"/>
      <c r="AH220" s="296"/>
      <c r="AI220" s="296"/>
      <c r="AJ220" s="296"/>
      <c r="AK220" s="296"/>
      <c r="AL220" s="296"/>
    </row>
    <row r="221" spans="1:38" s="414" customFormat="1" ht="16.5" customHeight="1">
      <c r="A221" s="279"/>
      <c r="B221" s="284" t="str">
        <f>IF('Data invoice'!J171=0,"",'Data invoice'!K171)</f>
        <v/>
      </c>
      <c r="C221" s="284" t="str">
        <f>IF('Data invoice'!K171=0,"",'Data invoice'!L171)</f>
        <v/>
      </c>
      <c r="D221" s="284" t="str">
        <f>IF('Data invoice'!L171=0,"",'Data invoice'!M171)</f>
        <v/>
      </c>
      <c r="E221" s="284" t="str">
        <f>IF('Data invoice'!M171=0,"",'Data invoice'!N171)</f>
        <v/>
      </c>
      <c r="F221" s="284" t="str">
        <f>IF('Data invoice'!N171=0,"",'Data invoice'!O171)</f>
        <v/>
      </c>
      <c r="G221" s="284" t="str">
        <f>IF('Data invoice'!O171=0,"",'Data invoice'!P171)</f>
        <v/>
      </c>
      <c r="H221" s="284" t="str">
        <f>IF('Data invoice'!P171=0,"",'Data invoice'!Q171)</f>
        <v/>
      </c>
      <c r="I221" s="350" t="str">
        <f>IF('Data invoice'!Q171=0,"",'Data invoice'!R171)</f>
        <v/>
      </c>
      <c r="J221" s="320" t="str">
        <f>IF('Data invoice'!R171=0,"",'Data invoice'!S171)</f>
        <v/>
      </c>
      <c r="K221" s="375" t="str">
        <f>IF('Data invoice'!S171=0,"",'Data invoice'!T171)</f>
        <v/>
      </c>
      <c r="L221" s="279"/>
      <c r="M221" s="279"/>
      <c r="N221" s="279"/>
      <c r="O221" s="279"/>
      <c r="P221" s="279"/>
      <c r="Q221" s="279"/>
      <c r="R221" s="279"/>
      <c r="S221" s="279"/>
      <c r="T221" s="279"/>
      <c r="U221" s="279"/>
      <c r="V221" s="279"/>
      <c r="W221" s="279"/>
      <c r="X221" s="279"/>
      <c r="Y221" s="279"/>
      <c r="Z221" s="279"/>
      <c r="AA221" s="279"/>
      <c r="AB221" s="296"/>
      <c r="AC221" s="296"/>
      <c r="AD221" s="296"/>
      <c r="AE221" s="296"/>
      <c r="AF221" s="296"/>
      <c r="AG221" s="296"/>
      <c r="AH221" s="296"/>
      <c r="AI221" s="296"/>
      <c r="AJ221" s="296"/>
      <c r="AK221" s="296"/>
      <c r="AL221" s="296"/>
    </row>
    <row r="222" spans="1:38" s="414" customFormat="1" ht="16.5" customHeight="1">
      <c r="A222" s="279"/>
      <c r="B222" s="284" t="str">
        <f>IF('Data invoice'!J172=0,"",'Data invoice'!K172)</f>
        <v/>
      </c>
      <c r="C222" s="284" t="str">
        <f>IF('Data invoice'!K172=0,"",'Data invoice'!L172)</f>
        <v/>
      </c>
      <c r="D222" s="284" t="str">
        <f>IF('Data invoice'!L172=0,"",'Data invoice'!M172)</f>
        <v/>
      </c>
      <c r="E222" s="284" t="str">
        <f>IF('Data invoice'!M172=0,"",'Data invoice'!N172)</f>
        <v/>
      </c>
      <c r="F222" s="284" t="str">
        <f>IF('Data invoice'!N172=0,"",'Data invoice'!O172)</f>
        <v/>
      </c>
      <c r="G222" s="284" t="str">
        <f>IF('Data invoice'!O172=0,"",'Data invoice'!P172)</f>
        <v/>
      </c>
      <c r="H222" s="284" t="str">
        <f>IF('Data invoice'!P172=0,"",'Data invoice'!Q172)</f>
        <v/>
      </c>
      <c r="I222" s="350" t="str">
        <f>IF('Data invoice'!Q172=0,"",'Data invoice'!R172)</f>
        <v/>
      </c>
      <c r="J222" s="320" t="str">
        <f>IF('Data invoice'!R172=0,"",'Data invoice'!S172)</f>
        <v/>
      </c>
      <c r="K222" s="375" t="str">
        <f>IF('Data invoice'!S172=0,"",'Data invoice'!T172)</f>
        <v/>
      </c>
      <c r="L222" s="279"/>
      <c r="M222" s="279"/>
      <c r="N222" s="279"/>
      <c r="O222" s="279"/>
      <c r="P222" s="279"/>
      <c r="Q222" s="279"/>
      <c r="R222" s="279"/>
      <c r="S222" s="279"/>
      <c r="T222" s="279"/>
      <c r="U222" s="279"/>
      <c r="V222" s="279"/>
      <c r="W222" s="279"/>
      <c r="X222" s="279"/>
      <c r="Y222" s="279"/>
      <c r="Z222" s="279"/>
      <c r="AA222" s="279"/>
      <c r="AB222" s="296"/>
      <c r="AC222" s="296"/>
      <c r="AD222" s="296"/>
      <c r="AE222" s="296"/>
      <c r="AF222" s="296"/>
      <c r="AG222" s="296"/>
      <c r="AH222" s="296"/>
      <c r="AI222" s="296"/>
      <c r="AJ222" s="296"/>
      <c r="AK222" s="296"/>
      <c r="AL222" s="296"/>
    </row>
    <row r="223" spans="1:38" s="414" customFormat="1" ht="16.5" customHeight="1">
      <c r="A223" s="279"/>
      <c r="B223" s="284" t="str">
        <f>IF('Data invoice'!J173=0,"",'Data invoice'!K173)</f>
        <v/>
      </c>
      <c r="C223" s="284" t="str">
        <f>IF('Data invoice'!K173=0,"",'Data invoice'!L173)</f>
        <v/>
      </c>
      <c r="D223" s="284" t="str">
        <f>IF('Data invoice'!L173=0,"",'Data invoice'!M173)</f>
        <v/>
      </c>
      <c r="E223" s="284" t="str">
        <f>IF('Data invoice'!M173=0,"",'Data invoice'!N173)</f>
        <v/>
      </c>
      <c r="F223" s="284" t="str">
        <f>IF('Data invoice'!N173=0,"",'Data invoice'!O173)</f>
        <v/>
      </c>
      <c r="G223" s="284" t="str">
        <f>IF('Data invoice'!O173=0,"",'Data invoice'!P173)</f>
        <v/>
      </c>
      <c r="H223" s="284" t="str">
        <f>IF('Data invoice'!P173=0,"",'Data invoice'!Q173)</f>
        <v/>
      </c>
      <c r="I223" s="350" t="str">
        <f>IF('Data invoice'!Q173=0,"",'Data invoice'!R173)</f>
        <v/>
      </c>
      <c r="J223" s="320" t="str">
        <f>IF('Data invoice'!R173=0,"",'Data invoice'!S173)</f>
        <v/>
      </c>
      <c r="K223" s="375" t="str">
        <f>IF('Data invoice'!S173=0,"",'Data invoice'!T173)</f>
        <v/>
      </c>
      <c r="L223" s="279"/>
      <c r="M223" s="279"/>
      <c r="N223" s="146"/>
      <c r="O223" s="146"/>
      <c r="P223" s="146"/>
      <c r="Q223" s="279"/>
      <c r="R223" s="279"/>
      <c r="S223" s="279"/>
      <c r="T223" s="279"/>
      <c r="U223" s="279"/>
      <c r="V223" s="279"/>
      <c r="W223" s="279"/>
      <c r="X223" s="279"/>
      <c r="Y223" s="279"/>
      <c r="Z223" s="279"/>
      <c r="AA223" s="279"/>
      <c r="AB223" s="296"/>
      <c r="AC223" s="296"/>
      <c r="AD223" s="296"/>
      <c r="AE223" s="296"/>
      <c r="AF223" s="296"/>
      <c r="AG223" s="296"/>
      <c r="AH223" s="296"/>
      <c r="AI223" s="296"/>
      <c r="AJ223" s="296"/>
      <c r="AK223" s="296"/>
      <c r="AL223" s="296"/>
    </row>
    <row r="224" spans="1:38" s="414" customFormat="1" ht="16.5" customHeight="1">
      <c r="A224" s="279"/>
      <c r="B224" s="284" t="str">
        <f>IF('Data invoice'!J174=0,"",'Data invoice'!K174)</f>
        <v/>
      </c>
      <c r="C224" s="284" t="str">
        <f>IF('Data invoice'!K174=0,"",'Data invoice'!L174)</f>
        <v/>
      </c>
      <c r="D224" s="284" t="str">
        <f>IF('Data invoice'!L174=0,"",'Data invoice'!M174)</f>
        <v/>
      </c>
      <c r="E224" s="284" t="str">
        <f>IF('Data invoice'!M174=0,"",'Data invoice'!N174)</f>
        <v/>
      </c>
      <c r="F224" s="284" t="str">
        <f>IF('Data invoice'!N174=0,"",'Data invoice'!O174)</f>
        <v/>
      </c>
      <c r="G224" s="284" t="str">
        <f>IF('Data invoice'!O174=0,"",'Data invoice'!P174)</f>
        <v/>
      </c>
      <c r="H224" s="284" t="str">
        <f>IF('Data invoice'!P174=0,"",'Data invoice'!Q174)</f>
        <v/>
      </c>
      <c r="I224" s="350" t="str">
        <f>IF('Data invoice'!Q174=0,"",'Data invoice'!R174)</f>
        <v/>
      </c>
      <c r="J224" s="320" t="str">
        <f>IF('Data invoice'!R174=0,"",'Data invoice'!S174)</f>
        <v/>
      </c>
      <c r="K224" s="375" t="str">
        <f>IF('Data invoice'!S174=0,"",'Data invoice'!T174)</f>
        <v/>
      </c>
      <c r="L224" s="279"/>
      <c r="M224" s="279"/>
      <c r="N224" s="146"/>
      <c r="O224" s="146"/>
      <c r="P224" s="146"/>
      <c r="Q224" s="279"/>
      <c r="R224" s="279"/>
      <c r="S224" s="279"/>
      <c r="T224" s="279"/>
      <c r="U224" s="279"/>
      <c r="V224" s="279"/>
      <c r="W224" s="279"/>
      <c r="X224" s="279"/>
      <c r="Y224" s="279"/>
      <c r="Z224" s="279"/>
      <c r="AA224" s="279"/>
      <c r="AB224" s="296"/>
      <c r="AC224" s="296"/>
      <c r="AD224" s="296"/>
      <c r="AE224" s="296"/>
      <c r="AF224" s="296"/>
      <c r="AG224" s="296"/>
      <c r="AH224" s="296"/>
      <c r="AI224" s="296"/>
      <c r="AJ224" s="296"/>
      <c r="AK224" s="296"/>
      <c r="AL224" s="296"/>
    </row>
    <row r="225" spans="1:38" s="414" customFormat="1" ht="16.5" customHeight="1">
      <c r="A225" s="279"/>
      <c r="B225" s="284" t="str">
        <f>IF('Data invoice'!J175=0,"",'Data invoice'!K175)</f>
        <v/>
      </c>
      <c r="C225" s="284" t="str">
        <f>IF('Data invoice'!K175=0,"",'Data invoice'!L175)</f>
        <v/>
      </c>
      <c r="D225" s="284" t="str">
        <f>IF('Data invoice'!L175=0,"",'Data invoice'!M175)</f>
        <v/>
      </c>
      <c r="E225" s="284" t="str">
        <f>IF('Data invoice'!M175=0,"",'Data invoice'!N175)</f>
        <v/>
      </c>
      <c r="F225" s="284" t="str">
        <f>IF('Data invoice'!N175=0,"",'Data invoice'!O175)</f>
        <v/>
      </c>
      <c r="G225" s="284" t="str">
        <f>IF('Data invoice'!O175=0,"",'Data invoice'!P175)</f>
        <v/>
      </c>
      <c r="H225" s="284" t="str">
        <f>IF('Data invoice'!P175=0,"",'Data invoice'!Q175)</f>
        <v/>
      </c>
      <c r="I225" s="350" t="str">
        <f>IF('Data invoice'!Q175=0,"",'Data invoice'!R175)</f>
        <v/>
      </c>
      <c r="J225" s="320" t="str">
        <f>IF('Data invoice'!R175=0,"",'Data invoice'!S175)</f>
        <v/>
      </c>
      <c r="K225" s="375" t="str">
        <f>IF('Data invoice'!S175=0,"",'Data invoice'!T175)</f>
        <v/>
      </c>
      <c r="L225" s="279"/>
      <c r="M225" s="279"/>
      <c r="N225" s="146"/>
      <c r="O225" s="146"/>
      <c r="P225" s="146"/>
      <c r="Q225" s="279"/>
      <c r="R225" s="279"/>
      <c r="S225" s="279"/>
      <c r="T225" s="279"/>
      <c r="U225" s="279"/>
      <c r="V225" s="279"/>
      <c r="W225" s="279"/>
      <c r="X225" s="279"/>
      <c r="Y225" s="279"/>
      <c r="Z225" s="279"/>
      <c r="AA225" s="279"/>
      <c r="AB225" s="296"/>
      <c r="AC225" s="296"/>
      <c r="AD225" s="296"/>
      <c r="AE225" s="296"/>
      <c r="AF225" s="296"/>
      <c r="AG225" s="296"/>
      <c r="AH225" s="296"/>
      <c r="AI225" s="296"/>
      <c r="AJ225" s="296"/>
      <c r="AK225" s="296"/>
      <c r="AL225" s="296"/>
    </row>
    <row r="226" spans="1:38" s="414" customFormat="1" ht="16.5" customHeight="1">
      <c r="A226" s="279"/>
      <c r="B226" s="284" t="str">
        <f>IF('Data invoice'!J176=0,"",'Data invoice'!K176)</f>
        <v/>
      </c>
      <c r="C226" s="284" t="str">
        <f>IF('Data invoice'!K176=0,"",'Data invoice'!L176)</f>
        <v/>
      </c>
      <c r="D226" s="284" t="str">
        <f>IF('Data invoice'!L176=0,"",'Data invoice'!M176)</f>
        <v/>
      </c>
      <c r="E226" s="284" t="str">
        <f>IF('Data invoice'!M176=0,"",'Data invoice'!N176)</f>
        <v/>
      </c>
      <c r="F226" s="284" t="str">
        <f>IF('Data invoice'!N176=0,"",'Data invoice'!O176)</f>
        <v/>
      </c>
      <c r="G226" s="284" t="str">
        <f>IF('Data invoice'!O176=0,"",'Data invoice'!P176)</f>
        <v/>
      </c>
      <c r="H226" s="284" t="str">
        <f>IF('Data invoice'!P176=0,"",'Data invoice'!Q176)</f>
        <v/>
      </c>
      <c r="I226" s="350" t="str">
        <f>IF('Data invoice'!Q176=0,"",'Data invoice'!R176)</f>
        <v/>
      </c>
      <c r="J226" s="320" t="str">
        <f>IF('Data invoice'!R176=0,"",'Data invoice'!S176)</f>
        <v/>
      </c>
      <c r="K226" s="375" t="str">
        <f>IF('Data invoice'!S176=0,"",'Data invoice'!T176)</f>
        <v/>
      </c>
      <c r="L226" s="279"/>
      <c r="M226" s="279"/>
      <c r="N226" s="146"/>
      <c r="O226" s="146"/>
      <c r="P226" s="146"/>
      <c r="Q226" s="146"/>
      <c r="R226" s="279"/>
      <c r="S226" s="279"/>
      <c r="T226" s="279"/>
      <c r="U226" s="279"/>
      <c r="V226" s="279"/>
      <c r="W226" s="279"/>
      <c r="X226" s="279"/>
      <c r="Y226" s="279"/>
      <c r="Z226" s="279"/>
      <c r="AA226" s="279"/>
      <c r="AB226" s="296"/>
      <c r="AC226" s="296"/>
      <c r="AD226" s="296"/>
      <c r="AE226" s="296"/>
      <c r="AF226" s="296"/>
      <c r="AG226" s="296"/>
      <c r="AH226" s="296"/>
      <c r="AI226" s="296"/>
      <c r="AJ226" s="296"/>
      <c r="AK226" s="296"/>
      <c r="AL226" s="296"/>
    </row>
    <row r="227" spans="1:38" s="414" customFormat="1" ht="16.5" customHeight="1">
      <c r="A227" s="279"/>
      <c r="B227" s="284" t="str">
        <f>IF('Data invoice'!J177=0,"",'Data invoice'!K177)</f>
        <v/>
      </c>
      <c r="C227" s="284" t="str">
        <f>IF('Data invoice'!K177=0,"",'Data invoice'!L177)</f>
        <v/>
      </c>
      <c r="D227" s="284" t="str">
        <f>IF('Data invoice'!L177=0,"",'Data invoice'!M177)</f>
        <v/>
      </c>
      <c r="E227" s="284" t="str">
        <f>IF('Data invoice'!M177=0,"",'Data invoice'!N177)</f>
        <v/>
      </c>
      <c r="F227" s="284" t="str">
        <f>IF('Data invoice'!N177=0,"",'Data invoice'!O177)</f>
        <v/>
      </c>
      <c r="G227" s="284" t="str">
        <f>IF('Data invoice'!O177=0,"",'Data invoice'!P177)</f>
        <v/>
      </c>
      <c r="H227" s="284" t="str">
        <f>IF('Data invoice'!P177=0,"",'Data invoice'!Q177)</f>
        <v/>
      </c>
      <c r="I227" s="350" t="str">
        <f>IF('Data invoice'!Q177=0,"",'Data invoice'!R177)</f>
        <v/>
      </c>
      <c r="J227" s="320" t="str">
        <f>IF('Data invoice'!R177=0,"",'Data invoice'!S177)</f>
        <v/>
      </c>
      <c r="K227" s="375" t="str">
        <f>IF('Data invoice'!S177=0,"",'Data invoice'!T177)</f>
        <v/>
      </c>
      <c r="L227" s="279"/>
      <c r="M227" s="279"/>
      <c r="N227" s="146"/>
      <c r="O227" s="146"/>
      <c r="P227" s="146"/>
      <c r="Q227" s="146"/>
      <c r="R227" s="279"/>
      <c r="S227" s="279"/>
      <c r="T227" s="279"/>
      <c r="U227" s="279"/>
      <c r="V227" s="279"/>
      <c r="W227" s="279"/>
      <c r="X227" s="279"/>
      <c r="Y227" s="279"/>
      <c r="Z227" s="279"/>
      <c r="AA227" s="279"/>
      <c r="AB227" s="296"/>
      <c r="AC227" s="296"/>
      <c r="AD227" s="296"/>
      <c r="AE227" s="296"/>
      <c r="AF227" s="296"/>
      <c r="AG227" s="296"/>
      <c r="AH227" s="296"/>
      <c r="AI227" s="296"/>
      <c r="AJ227" s="296"/>
      <c r="AK227" s="296"/>
      <c r="AL227" s="296"/>
    </row>
    <row r="228" spans="1:38" s="414" customFormat="1" ht="16.5" customHeight="1">
      <c r="A228" s="279"/>
      <c r="B228" s="284" t="str">
        <f>IF('Data invoice'!J178=0,"",'Data invoice'!K178)</f>
        <v/>
      </c>
      <c r="C228" s="284" t="str">
        <f>IF('Data invoice'!K178=0,"",'Data invoice'!L178)</f>
        <v/>
      </c>
      <c r="D228" s="284" t="str">
        <f>IF('Data invoice'!L178=0,"",'Data invoice'!M178)</f>
        <v/>
      </c>
      <c r="E228" s="284" t="str">
        <f>IF('Data invoice'!M178=0,"",'Data invoice'!N178)</f>
        <v/>
      </c>
      <c r="F228" s="284" t="str">
        <f>IF('Data invoice'!N178=0,"",'Data invoice'!O178)</f>
        <v/>
      </c>
      <c r="G228" s="284" t="str">
        <f>IF('Data invoice'!O178=0,"",'Data invoice'!P178)</f>
        <v/>
      </c>
      <c r="H228" s="284" t="str">
        <f>IF('Data invoice'!P178=0,"",'Data invoice'!Q178)</f>
        <v/>
      </c>
      <c r="I228" s="350" t="str">
        <f>IF('Data invoice'!Q178=0,"",'Data invoice'!R178)</f>
        <v/>
      </c>
      <c r="J228" s="320" t="str">
        <f>IF('Data invoice'!R178=0,"",'Data invoice'!S178)</f>
        <v/>
      </c>
      <c r="K228" s="375" t="str">
        <f>IF('Data invoice'!S178=0,"",'Data invoice'!T178)</f>
        <v/>
      </c>
      <c r="L228" s="279"/>
      <c r="M228" s="279"/>
      <c r="N228" s="146"/>
      <c r="O228" s="146"/>
      <c r="P228" s="146"/>
      <c r="Q228" s="146"/>
      <c r="R228" s="279"/>
      <c r="S228" s="279"/>
      <c r="T228" s="279"/>
      <c r="U228" s="279"/>
      <c r="V228" s="279"/>
      <c r="W228" s="279"/>
      <c r="X228" s="279"/>
      <c r="Y228" s="279"/>
      <c r="Z228" s="279"/>
      <c r="AA228" s="279"/>
      <c r="AB228" s="296"/>
      <c r="AC228" s="296"/>
      <c r="AD228" s="296"/>
      <c r="AE228" s="296"/>
      <c r="AF228" s="296"/>
      <c r="AG228" s="296"/>
      <c r="AH228" s="296"/>
      <c r="AI228" s="296"/>
      <c r="AJ228" s="296"/>
      <c r="AK228" s="296"/>
      <c r="AL228" s="296"/>
    </row>
    <row r="229" spans="1:38" s="414" customFormat="1" ht="16.5" customHeight="1">
      <c r="A229" s="279"/>
      <c r="B229" s="284" t="str">
        <f>IF('Data invoice'!J179=0,"",'Data invoice'!K179)</f>
        <v/>
      </c>
      <c r="C229" s="284" t="str">
        <f>IF('Data invoice'!K179=0,"",'Data invoice'!L179)</f>
        <v/>
      </c>
      <c r="D229" s="284" t="str">
        <f>IF('Data invoice'!L179=0,"",'Data invoice'!M179)</f>
        <v/>
      </c>
      <c r="E229" s="284" t="str">
        <f>IF('Data invoice'!M179=0,"",'Data invoice'!N179)</f>
        <v/>
      </c>
      <c r="F229" s="284" t="str">
        <f>IF('Data invoice'!N179=0,"",'Data invoice'!O179)</f>
        <v/>
      </c>
      <c r="G229" s="284" t="str">
        <f>IF('Data invoice'!O179=0,"",'Data invoice'!P179)</f>
        <v/>
      </c>
      <c r="H229" s="284" t="str">
        <f>IF('Data invoice'!P179=0,"",'Data invoice'!Q179)</f>
        <v/>
      </c>
      <c r="I229" s="350" t="str">
        <f>IF('Data invoice'!Q179=0,"",'Data invoice'!R179)</f>
        <v/>
      </c>
      <c r="J229" s="320" t="str">
        <f>IF('Data invoice'!R179=0,"",'Data invoice'!S179)</f>
        <v/>
      </c>
      <c r="K229" s="375" t="str">
        <f>IF('Data invoice'!S179=0,"",'Data invoice'!T179)</f>
        <v/>
      </c>
      <c r="L229" s="279"/>
      <c r="M229" s="146"/>
      <c r="N229" s="146"/>
      <c r="O229" s="146"/>
      <c r="P229" s="146"/>
      <c r="Q229" s="146"/>
      <c r="R229" s="279"/>
      <c r="S229" s="279"/>
      <c r="T229" s="279"/>
      <c r="U229" s="279"/>
      <c r="V229" s="279"/>
      <c r="W229" s="279"/>
      <c r="X229" s="279"/>
      <c r="Y229" s="279"/>
      <c r="Z229" s="279"/>
      <c r="AA229" s="279"/>
      <c r="AB229" s="296"/>
      <c r="AC229" s="296"/>
      <c r="AD229" s="296"/>
      <c r="AE229" s="296"/>
      <c r="AF229" s="296"/>
      <c r="AG229" s="296"/>
      <c r="AH229" s="296"/>
      <c r="AI229" s="296"/>
      <c r="AJ229" s="296"/>
      <c r="AK229" s="296"/>
      <c r="AL229" s="296"/>
    </row>
    <row r="230" spans="1:38" s="414" customFormat="1" ht="16.5" customHeight="1">
      <c r="A230" s="279"/>
      <c r="B230" s="284" t="str">
        <f>IF('Data invoice'!J180=0,"",'Data invoice'!K180)</f>
        <v/>
      </c>
      <c r="C230" s="284" t="str">
        <f>IF('Data invoice'!K180=0,"",'Data invoice'!L180)</f>
        <v/>
      </c>
      <c r="D230" s="284" t="str">
        <f>IF('Data invoice'!L180=0,"",'Data invoice'!M180)</f>
        <v/>
      </c>
      <c r="E230" s="284" t="str">
        <f>IF('Data invoice'!M180=0,"",'Data invoice'!N180)</f>
        <v/>
      </c>
      <c r="F230" s="284" t="str">
        <f>IF('Data invoice'!N180=0,"",'Data invoice'!O180)</f>
        <v/>
      </c>
      <c r="G230" s="284" t="str">
        <f>IF('Data invoice'!O180=0,"",'Data invoice'!P180)</f>
        <v/>
      </c>
      <c r="H230" s="284" t="str">
        <f>IF('Data invoice'!P180=0,"",'Data invoice'!Q180)</f>
        <v/>
      </c>
      <c r="I230" s="350" t="str">
        <f>IF('Data invoice'!Q180=0,"",'Data invoice'!R180)</f>
        <v/>
      </c>
      <c r="J230" s="320" t="str">
        <f>IF('Data invoice'!R180=0,"",'Data invoice'!S180)</f>
        <v/>
      </c>
      <c r="K230" s="375" t="str">
        <f>IF('Data invoice'!S180=0,"",'Data invoice'!T180)</f>
        <v/>
      </c>
      <c r="L230" s="279"/>
      <c r="M230" s="146"/>
      <c r="N230" s="146"/>
      <c r="O230" s="146"/>
      <c r="P230" s="146"/>
      <c r="Q230" s="146"/>
      <c r="R230" s="146"/>
      <c r="S230" s="279"/>
      <c r="T230" s="279"/>
      <c r="U230" s="279"/>
      <c r="V230" s="279"/>
      <c r="W230" s="279"/>
      <c r="X230" s="279"/>
      <c r="Y230" s="279"/>
      <c r="Z230" s="279"/>
      <c r="AA230" s="279"/>
      <c r="AB230" s="296"/>
      <c r="AC230" s="296"/>
      <c r="AD230" s="296"/>
      <c r="AE230" s="296"/>
      <c r="AF230" s="296"/>
      <c r="AG230" s="296"/>
      <c r="AH230" s="296"/>
      <c r="AI230" s="296"/>
      <c r="AJ230" s="296"/>
      <c r="AK230" s="296"/>
      <c r="AL230" s="296"/>
    </row>
    <row r="231" spans="1:38" s="414" customFormat="1" ht="16.5" customHeight="1">
      <c r="A231" s="279"/>
      <c r="B231" s="284" t="str">
        <f>IF('Data invoice'!J181=0,"",'Data invoice'!K181)</f>
        <v/>
      </c>
      <c r="C231" s="284" t="str">
        <f>IF('Data invoice'!K181=0,"",'Data invoice'!L181)</f>
        <v/>
      </c>
      <c r="D231" s="284" t="str">
        <f>IF('Data invoice'!L181=0,"",'Data invoice'!M181)</f>
        <v/>
      </c>
      <c r="E231" s="284" t="str">
        <f>IF('Data invoice'!M181=0,"",'Data invoice'!N181)</f>
        <v/>
      </c>
      <c r="F231" s="284" t="str">
        <f>IF('Data invoice'!N181=0,"",'Data invoice'!O181)</f>
        <v/>
      </c>
      <c r="G231" s="284" t="str">
        <f>IF('Data invoice'!O181=0,"",'Data invoice'!P181)</f>
        <v/>
      </c>
      <c r="H231" s="284" t="str">
        <f>IF('Data invoice'!P181=0,"",'Data invoice'!Q181)</f>
        <v/>
      </c>
      <c r="I231" s="350" t="str">
        <f>IF('Data invoice'!Q181=0,"",'Data invoice'!R181)</f>
        <v/>
      </c>
      <c r="J231" s="320" t="str">
        <f>IF('Data invoice'!R181=0,"",'Data invoice'!S181)</f>
        <v/>
      </c>
      <c r="K231" s="375" t="str">
        <f>IF('Data invoice'!S181=0,"",'Data invoice'!T181)</f>
        <v/>
      </c>
      <c r="L231" s="279"/>
      <c r="M231" s="146"/>
      <c r="N231" s="146"/>
      <c r="O231" s="146"/>
      <c r="P231" s="146"/>
      <c r="Q231" s="146"/>
      <c r="R231" s="146"/>
      <c r="S231" s="279"/>
      <c r="T231" s="279"/>
      <c r="U231" s="279"/>
      <c r="V231" s="279"/>
      <c r="W231" s="279"/>
      <c r="X231" s="279"/>
      <c r="Y231" s="279"/>
      <c r="Z231" s="279"/>
      <c r="AA231" s="279"/>
      <c r="AB231" s="296"/>
      <c r="AC231" s="296"/>
      <c r="AD231" s="296"/>
      <c r="AE231" s="296"/>
      <c r="AF231" s="296"/>
      <c r="AG231" s="296"/>
      <c r="AH231" s="296"/>
      <c r="AI231" s="296"/>
      <c r="AJ231" s="296"/>
      <c r="AK231" s="296"/>
      <c r="AL231" s="296"/>
    </row>
    <row r="232" spans="1:38" s="414" customFormat="1" ht="16.5" customHeight="1">
      <c r="A232" s="279"/>
      <c r="B232" s="284" t="str">
        <f>IF('Data invoice'!J182=0,"",'Data invoice'!K182)</f>
        <v/>
      </c>
      <c r="C232" s="284" t="str">
        <f>IF('Data invoice'!K182=0,"",'Data invoice'!L182)</f>
        <v/>
      </c>
      <c r="D232" s="284" t="str">
        <f>IF('Data invoice'!L182=0,"",'Data invoice'!M182)</f>
        <v/>
      </c>
      <c r="E232" s="284" t="str">
        <f>IF('Data invoice'!M182=0,"",'Data invoice'!N182)</f>
        <v/>
      </c>
      <c r="F232" s="284" t="str">
        <f>IF('Data invoice'!N182=0,"",'Data invoice'!O182)</f>
        <v/>
      </c>
      <c r="G232" s="284" t="str">
        <f>IF('Data invoice'!O182=0,"",'Data invoice'!P182)</f>
        <v/>
      </c>
      <c r="H232" s="284" t="str">
        <f>IF('Data invoice'!P182=0,"",'Data invoice'!Q182)</f>
        <v/>
      </c>
      <c r="I232" s="350" t="str">
        <f>IF('Data invoice'!Q182=0,"",'Data invoice'!R182)</f>
        <v/>
      </c>
      <c r="J232" s="320" t="str">
        <f>IF('Data invoice'!R182=0,"",'Data invoice'!S182)</f>
        <v/>
      </c>
      <c r="K232" s="375" t="str">
        <f>IF('Data invoice'!S182=0,"",'Data invoice'!T182)</f>
        <v/>
      </c>
      <c r="L232" s="279"/>
      <c r="M232" s="146"/>
      <c r="N232" s="146"/>
      <c r="O232" s="146"/>
      <c r="P232" s="146"/>
      <c r="Q232" s="146"/>
      <c r="R232" s="146"/>
      <c r="S232" s="279"/>
      <c r="T232" s="279"/>
      <c r="U232" s="279"/>
      <c r="V232" s="279"/>
      <c r="W232" s="279"/>
      <c r="X232" s="279"/>
      <c r="Y232" s="279"/>
      <c r="Z232" s="279"/>
      <c r="AA232" s="279"/>
      <c r="AB232" s="296"/>
      <c r="AC232" s="296"/>
      <c r="AD232" s="296"/>
      <c r="AE232" s="296"/>
      <c r="AF232" s="296"/>
      <c r="AG232" s="296"/>
      <c r="AH232" s="296"/>
      <c r="AI232" s="296"/>
      <c r="AJ232" s="296"/>
      <c r="AK232" s="296"/>
      <c r="AL232" s="296"/>
    </row>
    <row r="233" spans="1:38" s="414" customFormat="1" ht="16.5" customHeight="1">
      <c r="A233" s="279"/>
      <c r="B233" s="284" t="str">
        <f>IF('Data invoice'!J183=0,"",'Data invoice'!K183)</f>
        <v/>
      </c>
      <c r="C233" s="284" t="str">
        <f>IF('Data invoice'!K183=0,"",'Data invoice'!L183)</f>
        <v/>
      </c>
      <c r="D233" s="284" t="str">
        <f>IF('Data invoice'!L183=0,"",'Data invoice'!M183)</f>
        <v/>
      </c>
      <c r="E233" s="284" t="str">
        <f>IF('Data invoice'!M183=0,"",'Data invoice'!N183)</f>
        <v/>
      </c>
      <c r="F233" s="284" t="str">
        <f>IF('Data invoice'!N183=0,"",'Data invoice'!O183)</f>
        <v/>
      </c>
      <c r="G233" s="284" t="str">
        <f>IF('Data invoice'!O183=0,"",'Data invoice'!P183)</f>
        <v/>
      </c>
      <c r="H233" s="284" t="str">
        <f>IF('Data invoice'!P183=0,"",'Data invoice'!Q183)</f>
        <v/>
      </c>
      <c r="I233" s="350" t="str">
        <f>IF('Data invoice'!Q183=0,"",'Data invoice'!R183)</f>
        <v/>
      </c>
      <c r="J233" s="320" t="str">
        <f>IF('Data invoice'!R183=0,"",'Data invoice'!S183)</f>
        <v/>
      </c>
      <c r="K233" s="375" t="str">
        <f>IF('Data invoice'!S183=0,"",'Data invoice'!T183)</f>
        <v/>
      </c>
      <c r="L233" s="279"/>
      <c r="M233" s="146"/>
      <c r="N233" s="146"/>
      <c r="O233" s="146"/>
      <c r="P233" s="146"/>
      <c r="Q233" s="146"/>
      <c r="R233" s="146"/>
      <c r="S233" s="279"/>
      <c r="T233" s="279"/>
      <c r="U233" s="279"/>
      <c r="V233" s="279"/>
      <c r="W233" s="279"/>
      <c r="X233" s="279"/>
      <c r="Y233" s="279"/>
      <c r="Z233" s="279"/>
      <c r="AA233" s="279"/>
      <c r="AB233" s="296"/>
      <c r="AC233" s="296"/>
      <c r="AD233" s="296"/>
      <c r="AE233" s="296"/>
      <c r="AF233" s="296"/>
      <c r="AG233" s="296"/>
      <c r="AH233" s="296"/>
      <c r="AI233" s="296"/>
      <c r="AJ233" s="296"/>
      <c r="AK233" s="296"/>
      <c r="AL233" s="296"/>
    </row>
    <row r="234" spans="1:38" s="414" customFormat="1" ht="16.5" customHeight="1">
      <c r="A234" s="279"/>
      <c r="B234" s="284" t="str">
        <f>IF('Data invoice'!J184=0,"",'Data invoice'!K184)</f>
        <v/>
      </c>
      <c r="C234" s="284" t="str">
        <f>IF('Data invoice'!K184=0,"",'Data invoice'!L184)</f>
        <v/>
      </c>
      <c r="D234" s="284" t="str">
        <f>IF('Data invoice'!L184=0,"",'Data invoice'!M184)</f>
        <v/>
      </c>
      <c r="E234" s="284" t="str">
        <f>IF('Data invoice'!M184=0,"",'Data invoice'!N184)</f>
        <v/>
      </c>
      <c r="F234" s="284" t="str">
        <f>IF('Data invoice'!N184=0,"",'Data invoice'!O184)</f>
        <v/>
      </c>
      <c r="G234" s="284" t="str">
        <f>IF('Data invoice'!O184=0,"",'Data invoice'!P184)</f>
        <v/>
      </c>
      <c r="H234" s="284" t="str">
        <f>IF('Data invoice'!P184=0,"",'Data invoice'!Q184)</f>
        <v/>
      </c>
      <c r="I234" s="350" t="str">
        <f>IF('Data invoice'!Q184=0,"",'Data invoice'!R184)</f>
        <v/>
      </c>
      <c r="J234" s="320" t="str">
        <f>IF('Data invoice'!R184=0,"",'Data invoice'!S184)</f>
        <v/>
      </c>
      <c r="K234" s="375" t="str">
        <f>IF('Data invoice'!S184=0,"",'Data invoice'!T184)</f>
        <v/>
      </c>
      <c r="L234" s="279"/>
      <c r="M234" s="146"/>
      <c r="N234" s="146"/>
      <c r="O234" s="146"/>
      <c r="P234" s="146"/>
      <c r="Q234" s="146"/>
      <c r="R234" s="146"/>
      <c r="S234" s="279"/>
      <c r="T234" s="279"/>
      <c r="U234" s="279"/>
      <c r="V234" s="279"/>
      <c r="W234" s="279"/>
      <c r="X234" s="279"/>
      <c r="Y234" s="279"/>
      <c r="Z234" s="279"/>
      <c r="AA234" s="279"/>
      <c r="AB234" s="296"/>
      <c r="AC234" s="296"/>
      <c r="AD234" s="296"/>
      <c r="AE234" s="296"/>
      <c r="AF234" s="296"/>
      <c r="AG234" s="296"/>
      <c r="AH234" s="296"/>
      <c r="AI234" s="296"/>
      <c r="AJ234" s="296"/>
      <c r="AK234" s="296"/>
      <c r="AL234" s="296"/>
    </row>
    <row r="235" spans="1:38" s="414" customFormat="1" ht="16.5" customHeight="1">
      <c r="A235" s="279"/>
      <c r="B235" s="284" t="str">
        <f>IF('Data invoice'!J185=0,"",'Data invoice'!K185)</f>
        <v/>
      </c>
      <c r="C235" s="284" t="str">
        <f>IF('Data invoice'!K185=0,"",'Data invoice'!L185)</f>
        <v/>
      </c>
      <c r="D235" s="284" t="str">
        <f>IF('Data invoice'!L185=0,"",'Data invoice'!M185)</f>
        <v/>
      </c>
      <c r="E235" s="284" t="str">
        <f>IF('Data invoice'!M185=0,"",'Data invoice'!N185)</f>
        <v/>
      </c>
      <c r="F235" s="284" t="str">
        <f>IF('Data invoice'!N185=0,"",'Data invoice'!O185)</f>
        <v/>
      </c>
      <c r="G235" s="284" t="str">
        <f>IF('Data invoice'!O185=0,"",'Data invoice'!P185)</f>
        <v/>
      </c>
      <c r="H235" s="284" t="str">
        <f>IF('Data invoice'!P185=0,"",'Data invoice'!Q185)</f>
        <v/>
      </c>
      <c r="I235" s="350" t="str">
        <f>IF('Data invoice'!Q185=0,"",'Data invoice'!R185)</f>
        <v/>
      </c>
      <c r="J235" s="320" t="str">
        <f>IF('Data invoice'!R185=0,"",'Data invoice'!S185)</f>
        <v/>
      </c>
      <c r="K235" s="375" t="str">
        <f>IF('Data invoice'!S185=0,"",'Data invoice'!T185)</f>
        <v/>
      </c>
      <c r="L235" s="279"/>
      <c r="M235" s="146"/>
      <c r="N235" s="146"/>
      <c r="O235" s="146"/>
      <c r="P235" s="146"/>
      <c r="Q235" s="146"/>
      <c r="R235" s="146"/>
      <c r="S235" s="279"/>
      <c r="T235" s="279"/>
      <c r="U235" s="279"/>
      <c r="V235" s="279"/>
      <c r="W235" s="279"/>
      <c r="X235" s="279"/>
      <c r="Y235" s="279"/>
      <c r="Z235" s="279"/>
      <c r="AA235" s="279"/>
      <c r="AB235" s="296"/>
      <c r="AC235" s="296"/>
      <c r="AD235" s="296"/>
      <c r="AE235" s="296"/>
      <c r="AF235" s="296"/>
      <c r="AG235" s="296"/>
      <c r="AH235" s="296"/>
      <c r="AI235" s="296"/>
      <c r="AJ235" s="296"/>
      <c r="AK235" s="296"/>
      <c r="AL235" s="296"/>
    </row>
    <row r="236" spans="1:38" s="414" customFormat="1" ht="16.5" customHeight="1">
      <c r="A236" s="279"/>
      <c r="B236" s="284" t="str">
        <f>IF('Data invoice'!J186=0,"",'Data invoice'!K186)</f>
        <v/>
      </c>
      <c r="C236" s="284" t="str">
        <f>IF('Data invoice'!K186=0,"",'Data invoice'!L186)</f>
        <v/>
      </c>
      <c r="D236" s="284" t="str">
        <f>IF('Data invoice'!L186=0,"",'Data invoice'!M186)</f>
        <v/>
      </c>
      <c r="E236" s="284" t="str">
        <f>IF('Data invoice'!M186=0,"",'Data invoice'!N186)</f>
        <v/>
      </c>
      <c r="F236" s="284" t="str">
        <f>IF('Data invoice'!N186=0,"",'Data invoice'!O186)</f>
        <v/>
      </c>
      <c r="G236" s="284" t="str">
        <f>IF('Data invoice'!O186=0,"",'Data invoice'!P186)</f>
        <v/>
      </c>
      <c r="H236" s="284" t="str">
        <f>IF('Data invoice'!P186=0,"",'Data invoice'!Q186)</f>
        <v/>
      </c>
      <c r="I236" s="350" t="str">
        <f>IF('Data invoice'!Q186=0,"",'Data invoice'!R186)</f>
        <v/>
      </c>
      <c r="J236" s="320" t="str">
        <f>IF('Data invoice'!R186=0,"",'Data invoice'!S186)</f>
        <v/>
      </c>
      <c r="K236" s="375" t="str">
        <f>IF('Data invoice'!S186=0,"",'Data invoice'!T186)</f>
        <v/>
      </c>
      <c r="L236" s="146"/>
      <c r="M236" s="146"/>
      <c r="N236" s="146"/>
      <c r="O236" s="146"/>
      <c r="P236" s="146"/>
      <c r="Q236" s="146"/>
      <c r="R236" s="146"/>
      <c r="S236" s="279"/>
      <c r="T236" s="279"/>
      <c r="U236" s="279"/>
      <c r="V236" s="279"/>
      <c r="W236" s="279"/>
      <c r="X236" s="279"/>
      <c r="Y236" s="279"/>
      <c r="Z236" s="279"/>
      <c r="AA236" s="279"/>
      <c r="AB236" s="296"/>
      <c r="AC236" s="296"/>
      <c r="AD236" s="296"/>
      <c r="AE236" s="296"/>
      <c r="AF236" s="296"/>
      <c r="AG236" s="296"/>
      <c r="AH236" s="296"/>
      <c r="AI236" s="296"/>
      <c r="AJ236" s="296"/>
      <c r="AK236" s="296"/>
      <c r="AL236" s="296"/>
    </row>
    <row r="237" spans="1:38" s="414" customFormat="1" ht="16.5" customHeight="1">
      <c r="A237" s="279"/>
      <c r="B237" s="284" t="str">
        <f>IF('Data invoice'!J187=0,"",'Data invoice'!K187)</f>
        <v/>
      </c>
      <c r="C237" s="284" t="str">
        <f>IF('Data invoice'!K187=0,"",'Data invoice'!L187)</f>
        <v/>
      </c>
      <c r="D237" s="284" t="str">
        <f>IF('Data invoice'!L187=0,"",'Data invoice'!M187)</f>
        <v/>
      </c>
      <c r="E237" s="284" t="str">
        <f>IF('Data invoice'!M187=0,"",'Data invoice'!N187)</f>
        <v/>
      </c>
      <c r="F237" s="284" t="str">
        <f>IF('Data invoice'!N187=0,"",'Data invoice'!O187)</f>
        <v/>
      </c>
      <c r="G237" s="284" t="str">
        <f>IF('Data invoice'!O187=0,"",'Data invoice'!P187)</f>
        <v/>
      </c>
      <c r="H237" s="284" t="str">
        <f>IF('Data invoice'!P187=0,"",'Data invoice'!Q187)</f>
        <v/>
      </c>
      <c r="I237" s="350" t="str">
        <f>IF('Data invoice'!Q187=0,"",'Data invoice'!R187)</f>
        <v/>
      </c>
      <c r="J237" s="320" t="str">
        <f>IF('Data invoice'!R187=0,"",'Data invoice'!S187)</f>
        <v/>
      </c>
      <c r="K237" s="375" t="str">
        <f>IF('Data invoice'!S187=0,"",'Data invoice'!T187)</f>
        <v/>
      </c>
      <c r="L237" s="146"/>
      <c r="M237" s="146"/>
      <c r="N237" s="146"/>
      <c r="O237" s="146"/>
      <c r="P237" s="146"/>
      <c r="Q237" s="146"/>
      <c r="R237" s="146"/>
      <c r="S237" s="279"/>
      <c r="T237" s="279"/>
      <c r="U237" s="279"/>
      <c r="V237" s="279"/>
      <c r="W237" s="279"/>
      <c r="X237" s="279"/>
      <c r="Y237" s="279"/>
      <c r="Z237" s="279"/>
      <c r="AA237" s="279"/>
      <c r="AB237" s="296"/>
      <c r="AC237" s="296"/>
      <c r="AD237" s="296"/>
      <c r="AE237" s="296"/>
      <c r="AF237" s="296"/>
      <c r="AG237" s="296"/>
      <c r="AH237" s="296"/>
      <c r="AI237" s="296"/>
      <c r="AJ237" s="296"/>
      <c r="AK237" s="296"/>
      <c r="AL237" s="296"/>
    </row>
    <row r="238" spans="1:38" s="414" customFormat="1" ht="16.5" customHeight="1">
      <c r="A238" s="279"/>
      <c r="B238" s="284" t="str">
        <f>IF('Data invoice'!J188=0,"",'Data invoice'!K188)</f>
        <v/>
      </c>
      <c r="C238" s="284" t="str">
        <f>IF('Data invoice'!K188=0,"",'Data invoice'!L188)</f>
        <v/>
      </c>
      <c r="D238" s="284" t="str">
        <f>IF('Data invoice'!L188=0,"",'Data invoice'!M188)</f>
        <v/>
      </c>
      <c r="E238" s="284" t="str">
        <f>IF('Data invoice'!M188=0,"",'Data invoice'!N188)</f>
        <v/>
      </c>
      <c r="F238" s="284" t="str">
        <f>IF('Data invoice'!N188=0,"",'Data invoice'!O188)</f>
        <v/>
      </c>
      <c r="G238" s="284" t="str">
        <f>IF('Data invoice'!O188=0,"",'Data invoice'!P188)</f>
        <v/>
      </c>
      <c r="H238" s="284" t="str">
        <f>IF('Data invoice'!P188=0,"",'Data invoice'!Q188)</f>
        <v/>
      </c>
      <c r="I238" s="350" t="str">
        <f>IF('Data invoice'!Q188=0,"",'Data invoice'!R188)</f>
        <v/>
      </c>
      <c r="J238" s="320" t="str">
        <f>IF('Data invoice'!R188=0,"",'Data invoice'!S188)</f>
        <v/>
      </c>
      <c r="K238" s="375" t="str">
        <f>IF('Data invoice'!S188=0,"",'Data invoice'!T188)</f>
        <v/>
      </c>
      <c r="L238" s="146"/>
      <c r="M238" s="146"/>
      <c r="N238" s="146"/>
      <c r="O238" s="146"/>
      <c r="P238" s="146"/>
      <c r="Q238" s="146"/>
      <c r="R238" s="146"/>
      <c r="S238" s="279"/>
      <c r="T238" s="279"/>
      <c r="U238" s="279"/>
      <c r="V238" s="279"/>
      <c r="W238" s="279"/>
      <c r="X238" s="279"/>
      <c r="Y238" s="279"/>
      <c r="Z238" s="279"/>
      <c r="AA238" s="279"/>
      <c r="AB238" s="296"/>
      <c r="AC238" s="296"/>
      <c r="AD238" s="296"/>
      <c r="AE238" s="296"/>
      <c r="AF238" s="296"/>
      <c r="AG238" s="296"/>
      <c r="AH238" s="296"/>
      <c r="AI238" s="296"/>
      <c r="AJ238" s="296"/>
      <c r="AK238" s="296"/>
      <c r="AL238" s="296"/>
    </row>
    <row r="239" spans="1:38" ht="16.5" customHeight="1">
      <c r="A239" s="279"/>
      <c r="B239" s="284" t="str">
        <f>IF('Data invoice'!J189=0,"",'Data invoice'!K189)</f>
        <v/>
      </c>
      <c r="C239" s="284" t="str">
        <f>IF('Data invoice'!K189=0,"",'Data invoice'!L189)</f>
        <v/>
      </c>
      <c r="D239" s="284" t="str">
        <f>IF('Data invoice'!L189=0,"",'Data invoice'!M189)</f>
        <v/>
      </c>
      <c r="E239" s="284" t="str">
        <f>IF('Data invoice'!M189=0,"",'Data invoice'!N189)</f>
        <v/>
      </c>
      <c r="F239" s="284" t="str">
        <f>IF('Data invoice'!N189=0,"",'Data invoice'!O189)</f>
        <v/>
      </c>
      <c r="G239" s="284" t="str">
        <f>IF('Data invoice'!O189=0,"",'Data invoice'!P189)</f>
        <v/>
      </c>
      <c r="H239" s="284" t="str">
        <f>IF('Data invoice'!P189=0,"",'Data invoice'!Q189)</f>
        <v/>
      </c>
      <c r="I239" s="350" t="str">
        <f>IF('Data invoice'!Q189=0,"",'Data invoice'!R189)</f>
        <v/>
      </c>
      <c r="J239" s="320" t="str">
        <f>IF('Data invoice'!R189=0,"",'Data invoice'!S189)</f>
        <v/>
      </c>
      <c r="K239" s="375" t="str">
        <f>IF('Data invoice'!S189=0,"",'Data invoice'!T189)</f>
        <v/>
      </c>
      <c r="L239" s="146"/>
      <c r="M239" s="146"/>
      <c r="N239" s="146"/>
      <c r="O239" s="146"/>
      <c r="P239" s="146"/>
      <c r="Q239" s="146"/>
      <c r="R239" s="146"/>
      <c r="S239" s="279"/>
      <c r="T239" s="279"/>
      <c r="U239" s="279"/>
      <c r="V239" s="279"/>
      <c r="W239" s="279"/>
      <c r="X239" s="279"/>
      <c r="Y239" s="279"/>
      <c r="Z239" s="279"/>
      <c r="AA239" s="279"/>
      <c r="AB239" s="296"/>
      <c r="AC239" s="296"/>
      <c r="AD239" s="296"/>
      <c r="AE239" s="296"/>
      <c r="AF239" s="296"/>
      <c r="AG239" s="296"/>
      <c r="AH239" s="296"/>
      <c r="AI239" s="296"/>
      <c r="AJ239" s="296"/>
      <c r="AK239" s="148"/>
      <c r="AL239" s="148"/>
    </row>
    <row r="240" spans="1:38" ht="16.5" customHeight="1">
      <c r="A240" s="279"/>
      <c r="B240" s="284" t="str">
        <f>IF('Data invoice'!J190=0,"",'Data invoice'!K190)</f>
        <v/>
      </c>
      <c r="C240" s="284" t="str">
        <f>IF('Data invoice'!K190=0,"",'Data invoice'!L190)</f>
        <v/>
      </c>
      <c r="D240" s="284" t="str">
        <f>IF('Data invoice'!L190=0,"",'Data invoice'!M190)</f>
        <v/>
      </c>
      <c r="E240" s="284" t="str">
        <f>IF('Data invoice'!M190=0,"",'Data invoice'!N190)</f>
        <v/>
      </c>
      <c r="F240" s="284" t="str">
        <f>IF('Data invoice'!N190=0,"",'Data invoice'!O190)</f>
        <v/>
      </c>
      <c r="G240" s="284" t="str">
        <f>IF('Data invoice'!O190=0,"",'Data invoice'!P190)</f>
        <v/>
      </c>
      <c r="H240" s="284" t="str">
        <f>IF('Data invoice'!P190=0,"",'Data invoice'!Q190)</f>
        <v/>
      </c>
      <c r="I240" s="350" t="str">
        <f>IF('Data invoice'!Q190=0,"",'Data invoice'!R190)</f>
        <v/>
      </c>
      <c r="J240" s="320" t="str">
        <f>IF('Data invoice'!R190=0,"",'Data invoice'!S190)</f>
        <v/>
      </c>
      <c r="K240" s="375" t="str">
        <f>IF('Data invoice'!S190=0,"",'Data invoice'!T190)</f>
        <v/>
      </c>
      <c r="L240" s="146"/>
      <c r="M240" s="146"/>
      <c r="N240" s="146"/>
      <c r="O240" s="146"/>
      <c r="P240" s="146"/>
      <c r="Q240" s="146"/>
      <c r="R240" s="146"/>
      <c r="S240" s="279"/>
      <c r="T240" s="279"/>
      <c r="U240" s="279"/>
      <c r="V240" s="279"/>
      <c r="W240" s="279"/>
      <c r="X240" s="279"/>
      <c r="Y240" s="279"/>
      <c r="Z240" s="279"/>
      <c r="AA240" s="279"/>
      <c r="AB240" s="296"/>
      <c r="AC240" s="296"/>
      <c r="AD240" s="296"/>
      <c r="AE240" s="296"/>
      <c r="AF240" s="296"/>
      <c r="AG240" s="296"/>
      <c r="AH240" s="296"/>
      <c r="AI240" s="296"/>
      <c r="AJ240" s="296"/>
      <c r="AK240" s="148"/>
      <c r="AL240" s="148"/>
    </row>
    <row r="241" spans="1:38" ht="16.5" customHeight="1">
      <c r="A241" s="279"/>
      <c r="B241" s="284" t="str">
        <f>IF('Data invoice'!J191=0,"",'Data invoice'!K191)</f>
        <v/>
      </c>
      <c r="C241" s="284" t="str">
        <f>IF('Data invoice'!K191=0,"",'Data invoice'!L191)</f>
        <v/>
      </c>
      <c r="D241" s="284" t="str">
        <f>IF('Data invoice'!L191=0,"",'Data invoice'!M191)</f>
        <v/>
      </c>
      <c r="E241" s="284" t="str">
        <f>IF('Data invoice'!M191=0,"",'Data invoice'!N191)</f>
        <v/>
      </c>
      <c r="F241" s="284" t="str">
        <f>IF('Data invoice'!N191=0,"",'Data invoice'!O191)</f>
        <v/>
      </c>
      <c r="G241" s="284" t="str">
        <f>IF('Data invoice'!O191=0,"",'Data invoice'!P191)</f>
        <v/>
      </c>
      <c r="H241" s="284" t="str">
        <f>IF('Data invoice'!P191=0,"",'Data invoice'!Q191)</f>
        <v/>
      </c>
      <c r="I241" s="350" t="str">
        <f>IF('Data invoice'!Q191=0,"",'Data invoice'!R191)</f>
        <v/>
      </c>
      <c r="J241" s="320" t="str">
        <f>IF('Data invoice'!R191=0,"",'Data invoice'!S191)</f>
        <v/>
      </c>
      <c r="K241" s="375" t="str">
        <f>IF('Data invoice'!S191=0,"",'Data invoice'!T191)</f>
        <v/>
      </c>
      <c r="L241" s="146"/>
      <c r="M241" s="146"/>
      <c r="N241" s="146"/>
      <c r="O241" s="146"/>
      <c r="P241" s="146"/>
      <c r="Q241" s="146"/>
      <c r="R241" s="146"/>
      <c r="S241" s="279"/>
      <c r="T241" s="279"/>
      <c r="U241" s="279"/>
      <c r="V241" s="279"/>
      <c r="W241" s="279"/>
      <c r="X241" s="279"/>
      <c r="Y241" s="279"/>
      <c r="Z241" s="279"/>
      <c r="AA241" s="279"/>
      <c r="AB241" s="296"/>
      <c r="AC241" s="296"/>
      <c r="AD241" s="296"/>
      <c r="AE241" s="296"/>
      <c r="AF241" s="296"/>
      <c r="AG241" s="296"/>
      <c r="AH241" s="296"/>
      <c r="AI241" s="296"/>
      <c r="AJ241" s="296"/>
      <c r="AK241" s="148"/>
      <c r="AL241" s="148"/>
    </row>
    <row r="242" spans="1:38" ht="16.5" customHeight="1">
      <c r="A242" s="279"/>
      <c r="B242" s="284" t="str">
        <f>IF('Data invoice'!J192=0,"",'Data invoice'!K192)</f>
        <v/>
      </c>
      <c r="C242" s="284" t="str">
        <f>IF('Data invoice'!K192=0,"",'Data invoice'!L192)</f>
        <v/>
      </c>
      <c r="D242" s="284" t="str">
        <f>IF('Data invoice'!L192=0,"",'Data invoice'!M192)</f>
        <v/>
      </c>
      <c r="E242" s="284" t="str">
        <f>IF('Data invoice'!M192=0,"",'Data invoice'!N192)</f>
        <v/>
      </c>
      <c r="F242" s="284" t="str">
        <f>IF('Data invoice'!N192=0,"",'Data invoice'!O192)</f>
        <v/>
      </c>
      <c r="G242" s="284" t="str">
        <f>IF('Data invoice'!O192=0,"",'Data invoice'!P192)</f>
        <v/>
      </c>
      <c r="H242" s="284" t="str">
        <f>IF('Data invoice'!P192=0,"",'Data invoice'!Q192)</f>
        <v/>
      </c>
      <c r="I242" s="350" t="str">
        <f>IF('Data invoice'!Q192=0,"",'Data invoice'!R192)</f>
        <v/>
      </c>
      <c r="J242" s="320" t="str">
        <f>IF('Data invoice'!R192=0,"",'Data invoice'!S192)</f>
        <v/>
      </c>
      <c r="K242" s="375" t="str">
        <f>IF('Data invoice'!S192=0,"",'Data invoice'!T192)</f>
        <v/>
      </c>
      <c r="L242" s="146"/>
      <c r="M242" s="146"/>
      <c r="N242" s="146"/>
      <c r="O242" s="146"/>
      <c r="P242" s="146"/>
      <c r="Q242" s="146"/>
      <c r="R242" s="146"/>
      <c r="S242" s="279"/>
      <c r="T242" s="279"/>
      <c r="U242" s="279"/>
      <c r="V242" s="279"/>
      <c r="W242" s="279"/>
      <c r="X242" s="279"/>
      <c r="Y242" s="279"/>
      <c r="Z242" s="279"/>
      <c r="AA242" s="279"/>
      <c r="AB242" s="296"/>
      <c r="AC242" s="296"/>
      <c r="AD242" s="296"/>
      <c r="AE242" s="296"/>
      <c r="AF242" s="296"/>
      <c r="AG242" s="296"/>
      <c r="AH242" s="296"/>
      <c r="AI242" s="296"/>
      <c r="AJ242" s="296"/>
      <c r="AK242" s="148"/>
      <c r="AL242" s="148"/>
    </row>
    <row r="243" spans="1:38" ht="16.5" customHeight="1">
      <c r="A243" s="279"/>
      <c r="B243" s="284" t="str">
        <f>IF('Data invoice'!J193=0,"",'Data invoice'!K193)</f>
        <v/>
      </c>
      <c r="C243" s="284" t="str">
        <f>IF('Data invoice'!K193=0,"",'Data invoice'!L193)</f>
        <v/>
      </c>
      <c r="D243" s="284" t="str">
        <f>IF('Data invoice'!L193=0,"",'Data invoice'!M193)</f>
        <v/>
      </c>
      <c r="E243" s="284" t="str">
        <f>IF('Data invoice'!M193=0,"",'Data invoice'!N193)</f>
        <v/>
      </c>
      <c r="F243" s="284" t="str">
        <f>IF('Data invoice'!N193=0,"",'Data invoice'!O193)</f>
        <v/>
      </c>
      <c r="G243" s="284" t="str">
        <f>IF('Data invoice'!O193=0,"",'Data invoice'!P193)</f>
        <v/>
      </c>
      <c r="H243" s="284" t="str">
        <f>IF('Data invoice'!P193=0,"",'Data invoice'!Q193)</f>
        <v/>
      </c>
      <c r="I243" s="350" t="str">
        <f>IF('Data invoice'!Q193=0,"",'Data invoice'!R193)</f>
        <v/>
      </c>
      <c r="J243" s="320" t="str">
        <f>IF('Data invoice'!R193=0,"",'Data invoice'!S193)</f>
        <v/>
      </c>
      <c r="K243" s="375" t="str">
        <f>IF('Data invoice'!S193=0,"",'Data invoice'!T193)</f>
        <v/>
      </c>
      <c r="L243" s="146"/>
      <c r="M243" s="146"/>
      <c r="N243" s="146"/>
      <c r="O243" s="146"/>
      <c r="P243" s="146"/>
      <c r="Q243" s="146"/>
      <c r="R243" s="146"/>
      <c r="S243" s="279"/>
      <c r="T243" s="279"/>
      <c r="U243" s="279"/>
      <c r="V243" s="279"/>
      <c r="W243" s="279"/>
      <c r="X243" s="279"/>
      <c r="Y243" s="279"/>
      <c r="Z243" s="279"/>
      <c r="AA243" s="279"/>
      <c r="AB243" s="296"/>
      <c r="AC243" s="296"/>
      <c r="AD243" s="296"/>
      <c r="AE243" s="296"/>
      <c r="AF243" s="296"/>
      <c r="AG243" s="296"/>
      <c r="AH243" s="296"/>
      <c r="AI243" s="296"/>
      <c r="AJ243" s="296"/>
      <c r="AK243" s="148"/>
      <c r="AL243" s="148"/>
    </row>
    <row r="244" spans="1:38" ht="16.5" customHeight="1">
      <c r="A244" s="279"/>
      <c r="B244" s="284" t="str">
        <f>IF('Data invoice'!J194=0,"",'Data invoice'!K194)</f>
        <v/>
      </c>
      <c r="C244" s="284" t="str">
        <f>IF('Data invoice'!K194=0,"",'Data invoice'!L194)</f>
        <v/>
      </c>
      <c r="D244" s="284" t="str">
        <f>IF('Data invoice'!L194=0,"",'Data invoice'!M194)</f>
        <v/>
      </c>
      <c r="E244" s="284" t="str">
        <f>IF('Data invoice'!M194=0,"",'Data invoice'!N194)</f>
        <v/>
      </c>
      <c r="F244" s="284" t="str">
        <f>IF('Data invoice'!N194=0,"",'Data invoice'!O194)</f>
        <v/>
      </c>
      <c r="G244" s="284" t="str">
        <f>IF('Data invoice'!O194=0,"",'Data invoice'!P194)</f>
        <v/>
      </c>
      <c r="H244" s="284" t="str">
        <f>IF('Data invoice'!P194=0,"",'Data invoice'!Q194)</f>
        <v/>
      </c>
      <c r="I244" s="350" t="str">
        <f>IF('Data invoice'!Q194=0,"",'Data invoice'!R194)</f>
        <v/>
      </c>
      <c r="J244" s="320" t="str">
        <f>IF('Data invoice'!R194=0,"",'Data invoice'!S194)</f>
        <v/>
      </c>
      <c r="K244" s="375" t="str">
        <f>IF('Data invoice'!S194=0,"",'Data invoice'!T194)</f>
        <v/>
      </c>
      <c r="L244" s="146"/>
      <c r="M244" s="146"/>
      <c r="N244" s="146"/>
      <c r="O244" s="146"/>
      <c r="P244" s="146"/>
      <c r="Q244" s="146"/>
      <c r="R244" s="146"/>
      <c r="S244" s="279"/>
      <c r="T244" s="279"/>
      <c r="U244" s="279"/>
      <c r="V244" s="279"/>
      <c r="W244" s="279"/>
      <c r="X244" s="279"/>
      <c r="Y244" s="279"/>
      <c r="Z244" s="279"/>
      <c r="AA244" s="279"/>
      <c r="AB244" s="296"/>
      <c r="AC244" s="296"/>
      <c r="AD244" s="296"/>
      <c r="AE244" s="296"/>
      <c r="AF244" s="296"/>
      <c r="AG244" s="296"/>
      <c r="AH244" s="296"/>
      <c r="AI244" s="296"/>
      <c r="AJ244" s="296"/>
      <c r="AK244" s="148"/>
      <c r="AL244" s="148"/>
    </row>
    <row r="245" spans="1:38" ht="16.5" customHeight="1">
      <c r="A245" s="279"/>
      <c r="B245" s="284" t="str">
        <f>IF('Data invoice'!J195=0,"",'Data invoice'!K195)</f>
        <v/>
      </c>
      <c r="C245" s="284" t="str">
        <f>IF('Data invoice'!K195=0,"",'Data invoice'!L195)</f>
        <v/>
      </c>
      <c r="D245" s="284" t="str">
        <f>IF('Data invoice'!L195=0,"",'Data invoice'!M195)</f>
        <v/>
      </c>
      <c r="E245" s="284" t="str">
        <f>IF('Data invoice'!M195=0,"",'Data invoice'!N195)</f>
        <v/>
      </c>
      <c r="F245" s="284" t="str">
        <f>IF('Data invoice'!N195=0,"",'Data invoice'!O195)</f>
        <v/>
      </c>
      <c r="G245" s="284" t="str">
        <f>IF('Data invoice'!O195=0,"",'Data invoice'!P195)</f>
        <v/>
      </c>
      <c r="H245" s="284" t="str">
        <f>IF('Data invoice'!P195=0,"",'Data invoice'!Q195)</f>
        <v/>
      </c>
      <c r="I245" s="350" t="str">
        <f>IF('Data invoice'!Q195=0,"",'Data invoice'!R195)</f>
        <v/>
      </c>
      <c r="J245" s="320" t="str">
        <f>IF('Data invoice'!R195=0,"",'Data invoice'!S195)</f>
        <v/>
      </c>
      <c r="K245" s="375" t="str">
        <f>IF('Data invoice'!S195=0,"",'Data invoice'!T195)</f>
        <v/>
      </c>
      <c r="L245" s="146"/>
      <c r="M245" s="146"/>
      <c r="N245" s="146"/>
      <c r="O245" s="146"/>
      <c r="P245" s="146"/>
      <c r="Q245" s="146"/>
      <c r="R245" s="146"/>
      <c r="S245" s="279"/>
      <c r="T245" s="279"/>
      <c r="U245" s="279"/>
      <c r="V245" s="279"/>
      <c r="W245" s="279"/>
      <c r="X245" s="279"/>
      <c r="Y245" s="279"/>
      <c r="Z245" s="279"/>
      <c r="AA245" s="279"/>
      <c r="AB245" s="296"/>
      <c r="AC245" s="296"/>
      <c r="AD245" s="296"/>
      <c r="AE245" s="296"/>
      <c r="AF245" s="296"/>
      <c r="AG245" s="296"/>
      <c r="AH245" s="296"/>
      <c r="AI245" s="296"/>
      <c r="AJ245" s="296"/>
      <c r="AK245" s="148"/>
      <c r="AL245" s="148"/>
    </row>
    <row r="246" spans="1:38" ht="16.5" customHeight="1">
      <c r="A246" s="279"/>
      <c r="B246" s="284" t="str">
        <f>IF('Data invoice'!J196=0,"",'Data invoice'!K196)</f>
        <v/>
      </c>
      <c r="C246" s="284" t="str">
        <f>IF('Data invoice'!K196=0,"",'Data invoice'!L196)</f>
        <v/>
      </c>
      <c r="D246" s="284" t="str">
        <f>IF('Data invoice'!L196=0,"",'Data invoice'!M196)</f>
        <v/>
      </c>
      <c r="E246" s="284" t="str">
        <f>IF('Data invoice'!M196=0,"",'Data invoice'!N196)</f>
        <v/>
      </c>
      <c r="F246" s="284" t="str">
        <f>IF('Data invoice'!N196=0,"",'Data invoice'!O196)</f>
        <v/>
      </c>
      <c r="G246" s="284" t="str">
        <f>IF('Data invoice'!O196=0,"",'Data invoice'!P196)</f>
        <v/>
      </c>
      <c r="H246" s="284" t="str">
        <f>IF('Data invoice'!P196=0,"",'Data invoice'!Q196)</f>
        <v/>
      </c>
      <c r="I246" s="350" t="str">
        <f>IF('Data invoice'!Q196=0,"",'Data invoice'!R196)</f>
        <v/>
      </c>
      <c r="J246" s="320" t="str">
        <f>IF('Data invoice'!R196=0,"",'Data invoice'!S196)</f>
        <v/>
      </c>
      <c r="K246" s="375" t="str">
        <f>IF('Data invoice'!S196=0,"",'Data invoice'!T196)</f>
        <v/>
      </c>
      <c r="L246" s="146"/>
      <c r="M246" s="146"/>
      <c r="N246" s="146"/>
      <c r="O246" s="146"/>
      <c r="P246" s="146"/>
      <c r="Q246" s="146"/>
      <c r="R246" s="146"/>
      <c r="S246" s="279"/>
      <c r="T246" s="279"/>
      <c r="U246" s="279"/>
      <c r="V246" s="279"/>
      <c r="W246" s="279"/>
      <c r="X246" s="279"/>
      <c r="Y246" s="279"/>
      <c r="Z246" s="279"/>
      <c r="AA246" s="279"/>
      <c r="AB246" s="296"/>
      <c r="AC246" s="296"/>
      <c r="AD246" s="296"/>
      <c r="AE246" s="296"/>
      <c r="AF246" s="296"/>
      <c r="AG246" s="296"/>
      <c r="AH246" s="296"/>
      <c r="AI246" s="296"/>
      <c r="AJ246" s="296"/>
      <c r="AK246" s="148"/>
      <c r="AL246" s="148"/>
    </row>
    <row r="247" spans="1:38" ht="16.5" customHeight="1">
      <c r="A247" s="279"/>
      <c r="B247" s="284" t="str">
        <f>IF('Data invoice'!J197=0,"",'Data invoice'!K197)</f>
        <v/>
      </c>
      <c r="C247" s="284" t="str">
        <f>IF('Data invoice'!K197=0,"",'Data invoice'!L197)</f>
        <v/>
      </c>
      <c r="D247" s="284" t="str">
        <f>IF('Data invoice'!L197=0,"",'Data invoice'!M197)</f>
        <v/>
      </c>
      <c r="E247" s="284" t="str">
        <f>IF('Data invoice'!M197=0,"",'Data invoice'!N197)</f>
        <v/>
      </c>
      <c r="F247" s="284" t="str">
        <f>IF('Data invoice'!N197=0,"",'Data invoice'!O197)</f>
        <v/>
      </c>
      <c r="G247" s="284" t="str">
        <f>IF('Data invoice'!O197=0,"",'Data invoice'!P197)</f>
        <v/>
      </c>
      <c r="H247" s="284" t="str">
        <f>IF('Data invoice'!P197=0,"",'Data invoice'!Q197)</f>
        <v/>
      </c>
      <c r="I247" s="350" t="str">
        <f>IF('Data invoice'!Q197=0,"",'Data invoice'!R197)</f>
        <v/>
      </c>
      <c r="J247" s="320" t="str">
        <f>IF('Data invoice'!R197=0,"",'Data invoice'!S197)</f>
        <v/>
      </c>
      <c r="K247" s="375" t="str">
        <f>IF('Data invoice'!S197=0,"",'Data invoice'!T197)</f>
        <v/>
      </c>
      <c r="L247" s="146"/>
      <c r="M247" s="146"/>
      <c r="N247" s="146"/>
      <c r="O247" s="146"/>
      <c r="P247" s="146"/>
      <c r="Q247" s="146"/>
      <c r="R247" s="146"/>
      <c r="S247" s="279"/>
      <c r="T247" s="279"/>
      <c r="U247" s="279"/>
      <c r="V247" s="279"/>
      <c r="W247" s="279"/>
      <c r="X247" s="279"/>
      <c r="Y247" s="279"/>
      <c r="Z247" s="279"/>
      <c r="AA247" s="279"/>
      <c r="AB247" s="296"/>
      <c r="AC247" s="296"/>
      <c r="AD247" s="296"/>
      <c r="AE247" s="296"/>
      <c r="AF247" s="296"/>
      <c r="AG247" s="296"/>
      <c r="AH247" s="296"/>
      <c r="AI247" s="296"/>
      <c r="AJ247" s="296"/>
      <c r="AK247" s="148"/>
      <c r="AL247" s="148"/>
    </row>
    <row r="248" spans="1:38" ht="16.5" customHeight="1">
      <c r="A248" s="279"/>
      <c r="B248" s="284" t="str">
        <f>IF('Data invoice'!J198=0,"",'Data invoice'!K198)</f>
        <v/>
      </c>
      <c r="C248" s="284" t="str">
        <f>IF('Data invoice'!K198=0,"",'Data invoice'!L198)</f>
        <v/>
      </c>
      <c r="D248" s="284" t="str">
        <f>IF('Data invoice'!L198=0,"",'Data invoice'!M198)</f>
        <v/>
      </c>
      <c r="E248" s="284" t="str">
        <f>IF('Data invoice'!M198=0,"",'Data invoice'!N198)</f>
        <v/>
      </c>
      <c r="F248" s="284" t="str">
        <f>IF('Data invoice'!N198=0,"",'Data invoice'!O198)</f>
        <v/>
      </c>
      <c r="G248" s="284" t="str">
        <f>IF('Data invoice'!O198=0,"",'Data invoice'!P198)</f>
        <v/>
      </c>
      <c r="H248" s="284" t="str">
        <f>IF('Data invoice'!P198=0,"",'Data invoice'!Q198)</f>
        <v/>
      </c>
      <c r="I248" s="350" t="str">
        <f>IF('Data invoice'!Q198=0,"",'Data invoice'!R198)</f>
        <v/>
      </c>
      <c r="J248" s="320" t="str">
        <f>IF('Data invoice'!R198=0,"",'Data invoice'!S198)</f>
        <v/>
      </c>
      <c r="K248" s="375" t="str">
        <f>IF('Data invoice'!S198=0,"",'Data invoice'!T198)</f>
        <v/>
      </c>
      <c r="L248" s="146"/>
      <c r="M248" s="146"/>
      <c r="N248" s="146"/>
      <c r="O248" s="146"/>
      <c r="P248" s="146"/>
      <c r="Q248" s="146"/>
      <c r="R248" s="146"/>
      <c r="S248" s="279"/>
      <c r="T248" s="279"/>
      <c r="U248" s="279"/>
      <c r="V248" s="279"/>
      <c r="W248" s="279"/>
      <c r="X248" s="279"/>
      <c r="Y248" s="279"/>
      <c r="Z248" s="279"/>
      <c r="AA248" s="279"/>
      <c r="AB248" s="296"/>
      <c r="AC248" s="296"/>
      <c r="AD248" s="296"/>
      <c r="AE248" s="296"/>
      <c r="AF248" s="296"/>
      <c r="AG248" s="296"/>
      <c r="AH248" s="296"/>
      <c r="AI248" s="296"/>
      <c r="AJ248" s="296"/>
      <c r="AK248" s="148"/>
      <c r="AL248" s="148"/>
    </row>
    <row r="249" spans="1:38" ht="16.5" customHeight="1">
      <c r="A249" s="279"/>
      <c r="B249" s="284" t="str">
        <f>IF('Data invoice'!J327=0,"",'Data invoice'!K327)</f>
        <v/>
      </c>
      <c r="C249" s="284" t="str">
        <f>IF('Data invoice'!K327=0,"",'Data invoice'!L327)</f>
        <v/>
      </c>
      <c r="D249" s="284" t="str">
        <f>IF('Data invoice'!L327=0,"",'Data invoice'!M327)</f>
        <v/>
      </c>
      <c r="E249" s="284" t="str">
        <f>IF('Data invoice'!M327=0,"",'Data invoice'!N327)</f>
        <v/>
      </c>
      <c r="F249" s="284" t="str">
        <f>IF('Data invoice'!N327=0,"",'Data invoice'!O327)</f>
        <v/>
      </c>
      <c r="G249" s="284" t="str">
        <f>IF('Data invoice'!O327=0,"",'Data invoice'!P327)</f>
        <v/>
      </c>
      <c r="H249" s="284" t="str">
        <f>IF('Data invoice'!P327=0,"",'Data invoice'!Q327)</f>
        <v/>
      </c>
      <c r="I249" s="350" t="str">
        <f>IF('Data invoice'!Q327=0,"",'Data invoice'!R327)</f>
        <v/>
      </c>
      <c r="J249" s="320" t="str">
        <f>IF('Data invoice'!R327=0,"",'Data invoice'!S327)</f>
        <v/>
      </c>
      <c r="K249" s="375" t="str">
        <f>IF('Data invoice'!S327=0,"",'Data invoice'!T327)</f>
        <v/>
      </c>
      <c r="L249" s="146"/>
      <c r="M249" s="146"/>
      <c r="N249" s="146"/>
      <c r="O249" s="146"/>
      <c r="P249" s="146"/>
      <c r="Q249" s="146"/>
      <c r="R249" s="146"/>
      <c r="S249" s="279"/>
      <c r="T249" s="279"/>
      <c r="U249" s="279"/>
      <c r="V249" s="279"/>
      <c r="W249" s="279"/>
      <c r="X249" s="279"/>
      <c r="Y249" s="279"/>
      <c r="Z249" s="279"/>
      <c r="AA249" s="279"/>
      <c r="AB249" s="296"/>
      <c r="AC249" s="296"/>
      <c r="AD249" s="296"/>
      <c r="AE249" s="296"/>
      <c r="AF249" s="296"/>
      <c r="AG249" s="296"/>
      <c r="AH249" s="296"/>
      <c r="AI249" s="296"/>
      <c r="AJ249" s="296"/>
      <c r="AK249" s="148"/>
      <c r="AL249" s="148"/>
    </row>
    <row r="250" spans="1:38" ht="16.5" customHeight="1">
      <c r="A250" s="279"/>
      <c r="B250" s="284" t="str">
        <f>IF('Data invoice'!J328=0,"",'Data invoice'!K328)</f>
        <v/>
      </c>
      <c r="C250" s="284" t="str">
        <f>IF('Data invoice'!K328=0,"",'Data invoice'!L328)</f>
        <v/>
      </c>
      <c r="D250" s="284" t="str">
        <f>IF('Data invoice'!L328=0,"",'Data invoice'!M328)</f>
        <v/>
      </c>
      <c r="E250" s="284" t="str">
        <f>IF('Data invoice'!M328=0,"",'Data invoice'!N328)</f>
        <v/>
      </c>
      <c r="F250" s="284" t="str">
        <f>IF('Data invoice'!N328=0,"",'Data invoice'!O328)</f>
        <v/>
      </c>
      <c r="G250" s="284" t="str">
        <f>IF('Data invoice'!O328=0,"",'Data invoice'!P328)</f>
        <v/>
      </c>
      <c r="H250" s="284" t="str">
        <f>IF('Data invoice'!P328=0,"",'Data invoice'!Q328)</f>
        <v/>
      </c>
      <c r="I250" s="350" t="str">
        <f>IF('Data invoice'!Q328=0,"",'Data invoice'!R328)</f>
        <v/>
      </c>
      <c r="J250" s="320" t="str">
        <f>IF('Data invoice'!R328=0,"",'Data invoice'!S328)</f>
        <v/>
      </c>
      <c r="K250" s="375" t="str">
        <f>IF('Data invoice'!S328=0,"",'Data invoice'!T328)</f>
        <v/>
      </c>
      <c r="L250" s="146"/>
      <c r="M250" s="146"/>
      <c r="N250" s="146"/>
      <c r="O250" s="146"/>
      <c r="P250" s="146"/>
      <c r="Q250" s="146"/>
      <c r="R250" s="146"/>
      <c r="S250" s="279"/>
      <c r="T250" s="279"/>
      <c r="U250" s="279"/>
      <c r="V250" s="279"/>
      <c r="W250" s="279"/>
      <c r="X250" s="279"/>
      <c r="Y250" s="279"/>
      <c r="Z250" s="279"/>
      <c r="AA250" s="279"/>
      <c r="AB250" s="296"/>
      <c r="AC250" s="296"/>
      <c r="AD250" s="296"/>
      <c r="AE250" s="296"/>
      <c r="AF250" s="296"/>
      <c r="AG250" s="296"/>
      <c r="AH250" s="296"/>
      <c r="AI250" s="296"/>
      <c r="AJ250" s="296"/>
      <c r="AK250" s="148"/>
      <c r="AL250" s="148"/>
    </row>
    <row r="251" spans="1:38" ht="16.5" customHeight="1">
      <c r="A251" s="279"/>
      <c r="B251" s="284" t="str">
        <f>IF('Data invoice'!J329=0,"",'Data invoice'!K329)</f>
        <v/>
      </c>
      <c r="C251" s="284" t="str">
        <f>IF('Data invoice'!K329=0,"",'Data invoice'!L329)</f>
        <v/>
      </c>
      <c r="D251" s="284" t="str">
        <f>IF('Data invoice'!L329=0,"",'Data invoice'!M329)</f>
        <v/>
      </c>
      <c r="E251" s="284" t="str">
        <f>IF('Data invoice'!M329=0,"",'Data invoice'!N329)</f>
        <v/>
      </c>
      <c r="F251" s="284" t="str">
        <f>IF('Data invoice'!N329=0,"",'Data invoice'!O329)</f>
        <v/>
      </c>
      <c r="G251" s="284" t="str">
        <f>IF('Data invoice'!O329=0,"",'Data invoice'!P329)</f>
        <v/>
      </c>
      <c r="H251" s="284" t="str">
        <f>IF('Data invoice'!P329=0,"",'Data invoice'!Q329)</f>
        <v/>
      </c>
      <c r="I251" s="350" t="str">
        <f>IF('Data invoice'!Q329=0,"",'Data invoice'!R329)</f>
        <v/>
      </c>
      <c r="J251" s="320" t="str">
        <f>IF('Data invoice'!R329=0,"",'Data invoice'!S329)</f>
        <v/>
      </c>
      <c r="K251" s="375" t="str">
        <f>IF('Data invoice'!S329=0,"",'Data invoice'!T329)</f>
        <v/>
      </c>
      <c r="L251" s="146"/>
      <c r="M251" s="146"/>
      <c r="N251" s="146"/>
      <c r="O251" s="146"/>
      <c r="P251" s="146"/>
      <c r="Q251" s="146"/>
      <c r="R251" s="146"/>
      <c r="S251" s="279"/>
      <c r="T251" s="279"/>
      <c r="U251" s="279"/>
      <c r="V251" s="279"/>
      <c r="W251" s="279"/>
      <c r="X251" s="279"/>
      <c r="Y251" s="279"/>
      <c r="Z251" s="279"/>
      <c r="AA251" s="279"/>
      <c r="AB251" s="296"/>
      <c r="AC251" s="296"/>
      <c r="AD251" s="296"/>
      <c r="AE251" s="296"/>
      <c r="AF251" s="296"/>
      <c r="AG251" s="296"/>
      <c r="AH251" s="296"/>
      <c r="AI251" s="296"/>
      <c r="AJ251" s="296"/>
      <c r="AK251" s="148"/>
      <c r="AL251" s="148"/>
    </row>
    <row r="252" spans="1:38" ht="16.5" customHeight="1">
      <c r="A252" s="279"/>
      <c r="B252" s="284" t="str">
        <f>IF('Data invoice'!J330=0,"",'Data invoice'!K330)</f>
        <v/>
      </c>
      <c r="C252" s="284" t="str">
        <f>IF('Data invoice'!K330=0,"",'Data invoice'!L330)</f>
        <v/>
      </c>
      <c r="D252" s="284" t="str">
        <f>IF('Data invoice'!L330=0,"",'Data invoice'!M330)</f>
        <v/>
      </c>
      <c r="E252" s="284" t="str">
        <f>IF('Data invoice'!M330=0,"",'Data invoice'!N330)</f>
        <v/>
      </c>
      <c r="F252" s="284" t="str">
        <f>IF('Data invoice'!N330=0,"",'Data invoice'!O330)</f>
        <v/>
      </c>
      <c r="G252" s="284" t="str">
        <f>IF('Data invoice'!O330=0,"",'Data invoice'!P330)</f>
        <v/>
      </c>
      <c r="H252" s="284" t="str">
        <f>IF('Data invoice'!P330=0,"",'Data invoice'!Q330)</f>
        <v/>
      </c>
      <c r="I252" s="350" t="str">
        <f>IF('Data invoice'!Q330=0,"",'Data invoice'!R330)</f>
        <v/>
      </c>
      <c r="J252" s="320" t="str">
        <f>IF('Data invoice'!R330=0,"",'Data invoice'!S330)</f>
        <v/>
      </c>
      <c r="K252" s="375" t="str">
        <f>IF('Data invoice'!S330=0,"",'Data invoice'!T330)</f>
        <v/>
      </c>
      <c r="L252" s="146"/>
      <c r="M252" s="146"/>
      <c r="N252" s="146"/>
      <c r="O252" s="146"/>
      <c r="P252" s="146"/>
      <c r="Q252" s="146"/>
      <c r="R252" s="146"/>
      <c r="S252" s="279"/>
      <c r="T252" s="279"/>
      <c r="U252" s="279"/>
      <c r="V252" s="279"/>
      <c r="W252" s="279"/>
      <c r="X252" s="279"/>
      <c r="Y252" s="279"/>
      <c r="Z252" s="279"/>
      <c r="AA252" s="279"/>
      <c r="AB252" s="296"/>
      <c r="AC252" s="296"/>
      <c r="AD252" s="296"/>
      <c r="AE252" s="296"/>
      <c r="AF252" s="296"/>
      <c r="AG252" s="296"/>
      <c r="AH252" s="296"/>
      <c r="AI252" s="296"/>
      <c r="AJ252" s="296"/>
      <c r="AK252" s="148"/>
      <c r="AL252" s="148"/>
    </row>
    <row r="253" spans="1:38" ht="16.5" customHeight="1">
      <c r="A253" s="279"/>
      <c r="B253" s="284" t="str">
        <f>IF('Data invoice'!J331=0,"",'Data invoice'!K331)</f>
        <v/>
      </c>
      <c r="C253" s="284" t="str">
        <f>IF('Data invoice'!K331=0,"",'Data invoice'!L331)</f>
        <v/>
      </c>
      <c r="D253" s="284" t="str">
        <f>IF('Data invoice'!L331=0,"",'Data invoice'!M331)</f>
        <v/>
      </c>
      <c r="E253" s="284" t="str">
        <f>IF('Data invoice'!M331=0,"",'Data invoice'!N331)</f>
        <v/>
      </c>
      <c r="F253" s="284" t="str">
        <f>IF('Data invoice'!N331=0,"",'Data invoice'!O331)</f>
        <v/>
      </c>
      <c r="G253" s="284" t="str">
        <f>IF('Data invoice'!O331=0,"",'Data invoice'!P331)</f>
        <v/>
      </c>
      <c r="H253" s="284" t="str">
        <f>IF('Data invoice'!P331=0,"",'Data invoice'!Q331)</f>
        <v/>
      </c>
      <c r="I253" s="350" t="str">
        <f>IF('Data invoice'!Q331=0,"",'Data invoice'!R331)</f>
        <v/>
      </c>
      <c r="J253" s="320" t="str">
        <f>IF('Data invoice'!R331=0,"",'Data invoice'!S331)</f>
        <v/>
      </c>
      <c r="K253" s="375" t="str">
        <f>IF('Data invoice'!S331=0,"",'Data invoice'!T331)</f>
        <v/>
      </c>
      <c r="L253" s="146"/>
      <c r="M253" s="146"/>
      <c r="N253" s="146"/>
      <c r="O253" s="146"/>
      <c r="P253" s="146"/>
      <c r="Q253" s="146"/>
      <c r="R253" s="146"/>
      <c r="S253" s="279"/>
      <c r="T253" s="279"/>
      <c r="U253" s="279"/>
      <c r="V253" s="279"/>
      <c r="W253" s="279"/>
      <c r="X253" s="279"/>
      <c r="Y253" s="279"/>
      <c r="Z253" s="279"/>
      <c r="AA253" s="279"/>
      <c r="AB253" s="296"/>
      <c r="AC253" s="296"/>
      <c r="AD253" s="296"/>
      <c r="AE253" s="296"/>
      <c r="AF253" s="296"/>
      <c r="AG253" s="296"/>
      <c r="AH253" s="296"/>
      <c r="AI253" s="296"/>
      <c r="AJ253" s="296"/>
      <c r="AK253" s="148"/>
      <c r="AL253" s="148"/>
    </row>
    <row r="254" spans="1:38" ht="16.5" customHeight="1">
      <c r="A254" s="279"/>
      <c r="B254" s="284" t="str">
        <f>IF('Data invoice'!J332=0,"",'Data invoice'!K332)</f>
        <v/>
      </c>
      <c r="C254" s="284" t="str">
        <f>IF('Data invoice'!K332=0,"",'Data invoice'!L332)</f>
        <v/>
      </c>
      <c r="D254" s="284" t="str">
        <f>IF('Data invoice'!L332=0,"",'Data invoice'!M332)</f>
        <v/>
      </c>
      <c r="E254" s="284" t="str">
        <f>IF('Data invoice'!M332=0,"",'Data invoice'!N332)</f>
        <v/>
      </c>
      <c r="F254" s="284" t="str">
        <f>IF('Data invoice'!N332=0,"",'Data invoice'!O332)</f>
        <v/>
      </c>
      <c r="G254" s="284" t="str">
        <f>IF('Data invoice'!O332=0,"",'Data invoice'!P332)</f>
        <v/>
      </c>
      <c r="H254" s="284" t="str">
        <f>IF('Data invoice'!P332=0,"",'Data invoice'!Q332)</f>
        <v/>
      </c>
      <c r="I254" s="350" t="str">
        <f>IF('Data invoice'!Q332=0,"",'Data invoice'!R332)</f>
        <v/>
      </c>
      <c r="J254" s="320" t="str">
        <f>IF('Data invoice'!R332=0,"",'Data invoice'!S332)</f>
        <v/>
      </c>
      <c r="K254" s="375" t="str">
        <f>IF('Data invoice'!S332=0,"",'Data invoice'!T332)</f>
        <v/>
      </c>
      <c r="L254" s="146"/>
      <c r="M254" s="146"/>
      <c r="N254" s="146"/>
      <c r="O254" s="146"/>
      <c r="P254" s="146"/>
      <c r="Q254" s="146"/>
      <c r="R254" s="146"/>
      <c r="S254" s="279"/>
      <c r="T254" s="279"/>
      <c r="U254" s="279"/>
      <c r="V254" s="279"/>
      <c r="W254" s="279"/>
      <c r="X254" s="279"/>
      <c r="Y254" s="279"/>
      <c r="Z254" s="279"/>
      <c r="AA254" s="279"/>
      <c r="AB254" s="296"/>
      <c r="AC254" s="296"/>
      <c r="AD254" s="296"/>
      <c r="AE254" s="296"/>
      <c r="AF254" s="296"/>
      <c r="AG254" s="296"/>
      <c r="AH254" s="296"/>
      <c r="AI254" s="296"/>
      <c r="AJ254" s="296"/>
      <c r="AK254" s="148"/>
      <c r="AL254" s="148"/>
    </row>
    <row r="255" spans="1:38" ht="16.5" customHeight="1">
      <c r="A255" s="279"/>
      <c r="B255" s="284" t="str">
        <f>IF('Data invoice'!J333=0,"",'Data invoice'!K333)</f>
        <v/>
      </c>
      <c r="C255" s="284" t="str">
        <f>IF('Data invoice'!K333=0,"",'Data invoice'!L333)</f>
        <v/>
      </c>
      <c r="D255" s="284" t="str">
        <f>IF('Data invoice'!L333=0,"",'Data invoice'!M333)</f>
        <v/>
      </c>
      <c r="E255" s="284" t="str">
        <f>IF('Data invoice'!M333=0,"",'Data invoice'!N333)</f>
        <v/>
      </c>
      <c r="F255" s="284" t="str">
        <f>IF('Data invoice'!N333=0,"",'Data invoice'!O333)</f>
        <v/>
      </c>
      <c r="G255" s="284" t="str">
        <f>IF('Data invoice'!O333=0,"",'Data invoice'!P333)</f>
        <v/>
      </c>
      <c r="H255" s="284" t="str">
        <f>IF('Data invoice'!P333=0,"",'Data invoice'!Q333)</f>
        <v/>
      </c>
      <c r="I255" s="350" t="str">
        <f>IF('Data invoice'!Q333=0,"",'Data invoice'!R333)</f>
        <v/>
      </c>
      <c r="J255" s="320" t="str">
        <f>IF('Data invoice'!R333=0,"",'Data invoice'!S333)</f>
        <v/>
      </c>
      <c r="K255" s="375" t="str">
        <f>IF('Data invoice'!S333=0,"",'Data invoice'!T333)</f>
        <v/>
      </c>
      <c r="L255" s="146"/>
      <c r="M255" s="146"/>
      <c r="N255" s="146"/>
      <c r="O255" s="146"/>
      <c r="P255" s="146"/>
      <c r="Q255" s="146"/>
      <c r="R255" s="146"/>
      <c r="S255" s="279"/>
      <c r="T255" s="279"/>
      <c r="U255" s="279"/>
      <c r="V255" s="279"/>
      <c r="W255" s="279"/>
      <c r="X255" s="279"/>
      <c r="Y255" s="279"/>
      <c r="Z255" s="279"/>
      <c r="AA255" s="279"/>
      <c r="AB255" s="296"/>
      <c r="AC255" s="296"/>
      <c r="AD255" s="296"/>
      <c r="AE255" s="296"/>
      <c r="AF255" s="296"/>
      <c r="AG255" s="296"/>
      <c r="AH255" s="296"/>
      <c r="AI255" s="296"/>
      <c r="AJ255" s="296"/>
      <c r="AK255" s="148"/>
      <c r="AL255" s="148"/>
    </row>
    <row r="256" spans="1:38" ht="16.5" customHeight="1">
      <c r="A256" s="279"/>
      <c r="B256" s="284" t="e">
        <f>IF('Data invoice'!#REF!=0,"",'Data invoice'!#REF!)</f>
        <v>#REF!</v>
      </c>
      <c r="C256" s="284" t="e">
        <f>IF('Data invoice'!#REF!=0,"",'Data invoice'!#REF!)</f>
        <v>#REF!</v>
      </c>
      <c r="D256" s="284" t="e">
        <f>IF('Data invoice'!#REF!=0,"",'Data invoice'!#REF!)</f>
        <v>#REF!</v>
      </c>
      <c r="E256" s="284" t="e">
        <f>IF('Data invoice'!#REF!=0,"",'Data invoice'!#REF!)</f>
        <v>#REF!</v>
      </c>
      <c r="F256" s="284" t="e">
        <f>IF('Data invoice'!#REF!=0,"",'Data invoice'!#REF!)</f>
        <v>#REF!</v>
      </c>
      <c r="G256" s="284" t="e">
        <f>IF('Data invoice'!#REF!=0,"",'Data invoice'!#REF!)</f>
        <v>#REF!</v>
      </c>
      <c r="H256" s="284" t="e">
        <f>IF('Data invoice'!#REF!=0,"",'Data invoice'!#REF!)</f>
        <v>#REF!</v>
      </c>
      <c r="I256" s="350" t="e">
        <f>IF('Data invoice'!#REF!=0,"",'Data invoice'!#REF!)</f>
        <v>#REF!</v>
      </c>
      <c r="J256" s="320" t="e">
        <f>IF('Data invoice'!#REF!=0,"",'Data invoice'!#REF!)</f>
        <v>#REF!</v>
      </c>
      <c r="K256" s="375" t="e">
        <f>IF('Data invoice'!#REF!=0,"",'Data invoice'!#REF!)</f>
        <v>#REF!</v>
      </c>
      <c r="L256" s="146"/>
      <c r="M256" s="146"/>
      <c r="N256" s="146"/>
      <c r="O256" s="146"/>
      <c r="P256" s="146"/>
      <c r="Q256" s="146"/>
      <c r="R256" s="146"/>
      <c r="S256" s="279"/>
      <c r="T256" s="279"/>
      <c r="U256" s="279"/>
      <c r="V256" s="279"/>
      <c r="W256" s="279"/>
      <c r="X256" s="279"/>
      <c r="Y256" s="279"/>
      <c r="Z256" s="279"/>
      <c r="AA256" s="279"/>
      <c r="AB256" s="296"/>
      <c r="AC256" s="296"/>
      <c r="AD256" s="296"/>
      <c r="AE256" s="296"/>
      <c r="AF256" s="296"/>
      <c r="AG256" s="296"/>
      <c r="AH256" s="296"/>
      <c r="AI256" s="296"/>
      <c r="AJ256" s="296"/>
      <c r="AK256" s="148"/>
      <c r="AL256" s="148"/>
    </row>
    <row r="257" spans="1:38" ht="16.5" customHeight="1">
      <c r="A257" s="279"/>
      <c r="B257" s="284" t="str">
        <f>IF('Data invoice'!J334=0,"",'Data invoice'!K334)</f>
        <v/>
      </c>
      <c r="C257" s="284" t="str">
        <f>IF('Data invoice'!K334=0,"",'Data invoice'!L334)</f>
        <v/>
      </c>
      <c r="D257" s="284" t="str">
        <f>IF('Data invoice'!L334=0,"",'Data invoice'!M334)</f>
        <v/>
      </c>
      <c r="E257" s="284" t="str">
        <f>IF('Data invoice'!M334=0,"",'Data invoice'!N334)</f>
        <v/>
      </c>
      <c r="F257" s="284" t="str">
        <f>IF('Data invoice'!N334=0,"",'Data invoice'!O334)</f>
        <v/>
      </c>
      <c r="G257" s="284" t="str">
        <f>IF('Data invoice'!O334=0,"",'Data invoice'!P334)</f>
        <v/>
      </c>
      <c r="H257" s="284" t="str">
        <f>IF('Data invoice'!P334=0,"",'Data invoice'!Q334)</f>
        <v/>
      </c>
      <c r="I257" s="350" t="str">
        <f>IF('Data invoice'!Q334=0,"",'Data invoice'!R334)</f>
        <v/>
      </c>
      <c r="J257" s="320" t="str">
        <f>IF('Data invoice'!R334=0,"",'Data invoice'!S334)</f>
        <v/>
      </c>
      <c r="K257" s="375" t="str">
        <f>IF('Data invoice'!S334=0,"",'Data invoice'!T334)</f>
        <v/>
      </c>
      <c r="L257" s="146"/>
      <c r="M257" s="146"/>
      <c r="N257" s="146"/>
      <c r="O257" s="146"/>
      <c r="P257" s="146"/>
      <c r="Q257" s="146"/>
      <c r="R257" s="146"/>
      <c r="S257" s="279"/>
      <c r="T257" s="279"/>
      <c r="U257" s="279"/>
      <c r="V257" s="279"/>
      <c r="W257" s="279"/>
      <c r="X257" s="279"/>
      <c r="Y257" s="279"/>
      <c r="Z257" s="279"/>
      <c r="AA257" s="279"/>
      <c r="AB257" s="296"/>
      <c r="AC257" s="296"/>
      <c r="AD257" s="296"/>
      <c r="AE257" s="296"/>
      <c r="AF257" s="296"/>
      <c r="AG257" s="296"/>
      <c r="AH257" s="296"/>
      <c r="AI257" s="296"/>
      <c r="AJ257" s="296"/>
      <c r="AK257" s="148"/>
      <c r="AL257" s="148"/>
    </row>
    <row r="258" spans="1:38" ht="16.5" customHeight="1">
      <c r="A258" s="279"/>
      <c r="B258" s="284" t="str">
        <f>IF('Data invoice'!J335=0,"",'Data invoice'!K335)</f>
        <v/>
      </c>
      <c r="C258" s="284" t="str">
        <f>IF('Data invoice'!K335=0,"",'Data invoice'!L335)</f>
        <v/>
      </c>
      <c r="D258" s="284" t="str">
        <f>IF('Data invoice'!L335=0,"",'Data invoice'!M335)</f>
        <v/>
      </c>
      <c r="E258" s="284" t="str">
        <f>IF('Data invoice'!M335=0,"",'Data invoice'!N335)</f>
        <v/>
      </c>
      <c r="F258" s="284" t="str">
        <f>IF('Data invoice'!N335=0,"",'Data invoice'!O335)</f>
        <v/>
      </c>
      <c r="G258" s="284" t="str">
        <f>IF('Data invoice'!O335=0,"",'Data invoice'!P335)</f>
        <v/>
      </c>
      <c r="H258" s="284" t="str">
        <f>IF('Data invoice'!P335=0,"",'Data invoice'!Q335)</f>
        <v/>
      </c>
      <c r="I258" s="350" t="str">
        <f>IF('Data invoice'!Q335=0,"",'Data invoice'!R335)</f>
        <v/>
      </c>
      <c r="J258" s="320" t="str">
        <f>IF('Data invoice'!R335=0,"",'Data invoice'!S335)</f>
        <v/>
      </c>
      <c r="K258" s="375" t="str">
        <f>IF('Data invoice'!S335=0,"",'Data invoice'!T335)</f>
        <v/>
      </c>
      <c r="L258" s="146"/>
      <c r="M258" s="146"/>
      <c r="N258" s="146"/>
      <c r="O258" s="146"/>
      <c r="P258" s="146"/>
      <c r="Q258" s="146"/>
      <c r="R258" s="146"/>
      <c r="S258" s="279"/>
      <c r="T258" s="279"/>
      <c r="U258" s="279"/>
      <c r="V258" s="279"/>
      <c r="W258" s="279"/>
      <c r="X258" s="279"/>
      <c r="Y258" s="279"/>
      <c r="Z258" s="279"/>
      <c r="AA258" s="279"/>
      <c r="AB258" s="296"/>
      <c r="AC258" s="296"/>
      <c r="AD258" s="296"/>
      <c r="AE258" s="296"/>
      <c r="AF258" s="296"/>
      <c r="AG258" s="296"/>
      <c r="AH258" s="296"/>
      <c r="AI258" s="296"/>
      <c r="AJ258" s="296"/>
      <c r="AK258" s="148"/>
      <c r="AL258" s="148"/>
    </row>
    <row r="259" spans="1:38" ht="13.5" customHeight="1">
      <c r="A259" s="279"/>
      <c r="B259" s="284" t="str">
        <f>IF('Data invoice'!J336=0,"",'Data invoice'!K336)</f>
        <v/>
      </c>
      <c r="C259" s="284" t="str">
        <f>IF('Data invoice'!K336=0,"",'Data invoice'!L336)</f>
        <v/>
      </c>
      <c r="D259" s="284" t="str">
        <f>IF('Data invoice'!L336=0,"",'Data invoice'!M336)</f>
        <v/>
      </c>
      <c r="E259" s="284" t="str">
        <f>IF('Data invoice'!M336=0,"",'Data invoice'!N336)</f>
        <v/>
      </c>
      <c r="F259" s="284" t="str">
        <f>IF('Data invoice'!N336=0,"",'Data invoice'!O336)</f>
        <v/>
      </c>
      <c r="G259" s="284" t="str">
        <f>IF('Data invoice'!O336=0,"",'Data invoice'!P336)</f>
        <v/>
      </c>
      <c r="H259" s="284" t="str">
        <f>IF('Data invoice'!P336=0,"",'Data invoice'!Q336)</f>
        <v/>
      </c>
      <c r="I259" s="350" t="str">
        <f>IF('Data invoice'!Q336=0,"",'Data invoice'!R336)</f>
        <v/>
      </c>
      <c r="J259" s="320" t="str">
        <f>IF('Data invoice'!R336=0,"",'Data invoice'!S336)</f>
        <v/>
      </c>
      <c r="K259" s="375" t="str">
        <f>IF('Data invoice'!S336=0,"",'Data invoice'!T336)</f>
        <v/>
      </c>
      <c r="L259" s="146"/>
      <c r="M259" s="146"/>
      <c r="N259" s="146"/>
      <c r="O259" s="146"/>
      <c r="P259" s="146"/>
      <c r="Q259" s="146"/>
      <c r="R259" s="146"/>
      <c r="S259" s="279"/>
      <c r="T259" s="279"/>
      <c r="U259" s="279"/>
      <c r="V259" s="279"/>
      <c r="W259" s="279"/>
      <c r="X259" s="279"/>
      <c r="Y259" s="279"/>
      <c r="Z259" s="279"/>
      <c r="AA259" s="279"/>
      <c r="AB259" s="296"/>
      <c r="AC259" s="296"/>
      <c r="AD259" s="296"/>
      <c r="AE259" s="296"/>
      <c r="AF259" s="296"/>
      <c r="AG259" s="296"/>
      <c r="AH259" s="296"/>
      <c r="AI259" s="296"/>
      <c r="AJ259" s="296"/>
      <c r="AK259" s="148"/>
      <c r="AL259" s="148"/>
    </row>
    <row r="260" spans="1:38" ht="13.5" customHeight="1">
      <c r="A260" s="279"/>
      <c r="B260" s="284" t="str">
        <f>IF('Data invoice'!J337=0,"",'Data invoice'!K337)</f>
        <v/>
      </c>
      <c r="C260" s="284" t="str">
        <f>IF('Data invoice'!K337=0,"",'Data invoice'!L337)</f>
        <v/>
      </c>
      <c r="D260" s="284" t="str">
        <f>IF('Data invoice'!L337=0,"",'Data invoice'!M337)</f>
        <v/>
      </c>
      <c r="E260" s="284" t="str">
        <f>IF('Data invoice'!M337=0,"",'Data invoice'!N337)</f>
        <v/>
      </c>
      <c r="F260" s="284" t="str">
        <f>IF('Data invoice'!N337=0,"",'Data invoice'!O337)</f>
        <v/>
      </c>
      <c r="G260" s="284" t="str">
        <f>IF('Data invoice'!O337=0,"",'Data invoice'!P337)</f>
        <v/>
      </c>
      <c r="H260" s="284" t="str">
        <f>IF('Data invoice'!P337=0,"",'Data invoice'!Q337)</f>
        <v/>
      </c>
      <c r="I260" s="350" t="str">
        <f>IF('Data invoice'!Q337=0,"",'Data invoice'!R337)</f>
        <v/>
      </c>
      <c r="J260" s="320" t="str">
        <f>IF('Data invoice'!R337=0,"",'Data invoice'!S337)</f>
        <v/>
      </c>
      <c r="K260" s="375" t="str">
        <f>IF('Data invoice'!S337=0,"",'Data invoice'!T337)</f>
        <v/>
      </c>
      <c r="L260" s="146"/>
      <c r="M260" s="146"/>
      <c r="N260" s="146"/>
      <c r="O260" s="146"/>
      <c r="P260" s="146"/>
      <c r="Q260" s="146"/>
      <c r="R260" s="146"/>
      <c r="S260" s="279"/>
      <c r="T260" s="279"/>
      <c r="U260" s="279"/>
      <c r="V260" s="279"/>
      <c r="W260" s="279"/>
      <c r="X260" s="279"/>
      <c r="Y260" s="279"/>
      <c r="Z260" s="279"/>
      <c r="AA260" s="279"/>
      <c r="AB260" s="296"/>
      <c r="AC260" s="296"/>
      <c r="AD260" s="296"/>
      <c r="AE260" s="296"/>
      <c r="AF260" s="296"/>
      <c r="AG260" s="296"/>
      <c r="AH260" s="296"/>
      <c r="AI260" s="296"/>
      <c r="AJ260" s="296"/>
      <c r="AK260" s="148"/>
      <c r="AL260" s="148"/>
    </row>
    <row r="261" spans="1:38" ht="16.5" customHeight="1">
      <c r="A261" s="279"/>
      <c r="B261" s="284" t="str">
        <f>IF('Data invoice'!J338=0,"",'Data invoice'!K338)</f>
        <v/>
      </c>
      <c r="C261" s="284" t="str">
        <f>IF('Data invoice'!K338=0,"",'Data invoice'!L338)</f>
        <v/>
      </c>
      <c r="D261" s="284" t="str">
        <f>IF('Data invoice'!L338=0,"",'Data invoice'!M338)</f>
        <v/>
      </c>
      <c r="E261" s="284" t="str">
        <f>IF('Data invoice'!M338=0,"",'Data invoice'!N338)</f>
        <v/>
      </c>
      <c r="F261" s="284" t="str">
        <f>IF('Data invoice'!N338=0,"",'Data invoice'!O338)</f>
        <v/>
      </c>
      <c r="G261" s="284" t="str">
        <f>IF('Data invoice'!O338=0,"",'Data invoice'!P338)</f>
        <v/>
      </c>
      <c r="H261" s="284" t="str">
        <f>IF('Data invoice'!P338=0,"",'Data invoice'!Q338)</f>
        <v/>
      </c>
      <c r="I261" s="350" t="str">
        <f>IF('Data invoice'!Q338=0,"",'Data invoice'!R338)</f>
        <v/>
      </c>
      <c r="J261" s="320" t="str">
        <f>IF('Data invoice'!R338=0,"",'Data invoice'!S338)</f>
        <v/>
      </c>
      <c r="K261" s="375" t="str">
        <f>IF('Data invoice'!S338=0,"",'Data invoice'!T338)</f>
        <v/>
      </c>
      <c r="L261" s="146"/>
      <c r="M261" s="146"/>
      <c r="N261" s="146"/>
      <c r="O261" s="146"/>
      <c r="P261" s="146"/>
      <c r="Q261" s="146"/>
      <c r="R261" s="146"/>
      <c r="S261" s="279"/>
      <c r="T261" s="279"/>
      <c r="U261" s="279"/>
      <c r="V261" s="279"/>
      <c r="W261" s="279"/>
      <c r="X261" s="279"/>
      <c r="Y261" s="279"/>
      <c r="Z261" s="279"/>
      <c r="AA261" s="279"/>
      <c r="AB261" s="296"/>
      <c r="AC261" s="296"/>
      <c r="AD261" s="296"/>
      <c r="AE261" s="296"/>
      <c r="AF261" s="296"/>
      <c r="AG261" s="296"/>
      <c r="AH261" s="296"/>
      <c r="AI261" s="296"/>
      <c r="AJ261" s="296"/>
      <c r="AK261" s="148"/>
      <c r="AL261" s="148"/>
    </row>
    <row r="262" spans="1:38" ht="16.5" customHeight="1">
      <c r="A262" s="279"/>
      <c r="B262" s="284" t="str">
        <f>IF('Data invoice'!J339=0,"",'Data invoice'!K339)</f>
        <v/>
      </c>
      <c r="C262" s="284" t="str">
        <f>IF('Data invoice'!K339=0,"",'Data invoice'!L339)</f>
        <v/>
      </c>
      <c r="D262" s="284" t="str">
        <f>IF('Data invoice'!L339=0,"",'Data invoice'!M339)</f>
        <v/>
      </c>
      <c r="E262" s="284" t="str">
        <f>IF('Data invoice'!M339=0,"",'Data invoice'!N339)</f>
        <v/>
      </c>
      <c r="F262" s="284" t="str">
        <f>IF('Data invoice'!N339=0,"",'Data invoice'!O339)</f>
        <v/>
      </c>
      <c r="G262" s="284" t="str">
        <f>IF('Data invoice'!O339=0,"",'Data invoice'!P339)</f>
        <v/>
      </c>
      <c r="H262" s="284" t="str">
        <f>IF('Data invoice'!P339=0,"",'Data invoice'!Q339)</f>
        <v/>
      </c>
      <c r="I262" s="350" t="str">
        <f>IF('Data invoice'!Q339=0,"",'Data invoice'!R339)</f>
        <v/>
      </c>
      <c r="J262" s="320" t="str">
        <f>IF('Data invoice'!R339=0,"",'Data invoice'!S339)</f>
        <v/>
      </c>
      <c r="K262" s="375" t="str">
        <f>IF('Data invoice'!S339=0,"",'Data invoice'!T339)</f>
        <v/>
      </c>
      <c r="L262" s="146"/>
      <c r="M262" s="146"/>
      <c r="N262" s="146"/>
      <c r="O262" s="146"/>
      <c r="P262" s="146"/>
      <c r="Q262" s="146"/>
      <c r="R262" s="146"/>
      <c r="S262" s="279"/>
      <c r="T262" s="279"/>
      <c r="U262" s="279"/>
      <c r="V262" s="279"/>
      <c r="W262" s="279"/>
      <c r="X262" s="279"/>
      <c r="Y262" s="279"/>
      <c r="Z262" s="279"/>
      <c r="AA262" s="279"/>
      <c r="AB262" s="296"/>
      <c r="AC262" s="296"/>
      <c r="AD262" s="296"/>
      <c r="AE262" s="296"/>
      <c r="AF262" s="296"/>
      <c r="AG262" s="296"/>
      <c r="AH262" s="296"/>
      <c r="AI262" s="296"/>
      <c r="AJ262" s="296"/>
      <c r="AK262" s="148"/>
      <c r="AL262" s="148"/>
    </row>
    <row r="263" spans="1:38" ht="16.5" customHeight="1">
      <c r="A263" s="279"/>
      <c r="B263" s="284" t="str">
        <f>IF('Data invoice'!J340=0,"",'Data invoice'!K340)</f>
        <v/>
      </c>
      <c r="C263" s="284" t="str">
        <f>IF('Data invoice'!K340=0,"",'Data invoice'!L340)</f>
        <v/>
      </c>
      <c r="D263" s="284" t="str">
        <f>IF('Data invoice'!L340=0,"",'Data invoice'!M340)</f>
        <v/>
      </c>
      <c r="E263" s="284" t="str">
        <f>IF('Data invoice'!M340=0,"",'Data invoice'!N340)</f>
        <v/>
      </c>
      <c r="F263" s="284" t="str">
        <f>IF('Data invoice'!N340=0,"",'Data invoice'!O340)</f>
        <v/>
      </c>
      <c r="G263" s="284" t="str">
        <f>IF('Data invoice'!O340=0,"",'Data invoice'!P340)</f>
        <v/>
      </c>
      <c r="H263" s="284" t="str">
        <f>IF('Data invoice'!P340=0,"",'Data invoice'!Q340)</f>
        <v/>
      </c>
      <c r="I263" s="350" t="str">
        <f>IF('Data invoice'!Q340=0,"",'Data invoice'!R340)</f>
        <v/>
      </c>
      <c r="J263" s="320" t="str">
        <f>IF('Data invoice'!R340=0,"",'Data invoice'!S340)</f>
        <v/>
      </c>
      <c r="K263" s="375" t="str">
        <f>IF('Data invoice'!S340=0,"",'Data invoice'!T340)</f>
        <v/>
      </c>
      <c r="L263" s="146"/>
      <c r="M263" s="146"/>
      <c r="N263" s="146"/>
      <c r="O263" s="146"/>
      <c r="P263" s="146"/>
      <c r="Q263" s="146"/>
      <c r="R263" s="146"/>
      <c r="S263" s="279"/>
      <c r="T263" s="279"/>
      <c r="U263" s="279"/>
      <c r="V263" s="279"/>
      <c r="W263" s="279"/>
      <c r="X263" s="279"/>
      <c r="Y263" s="279"/>
      <c r="Z263" s="279"/>
      <c r="AA263" s="279"/>
      <c r="AB263" s="296"/>
      <c r="AC263" s="296"/>
      <c r="AD263" s="296"/>
      <c r="AE263" s="296"/>
      <c r="AF263" s="296"/>
      <c r="AG263" s="296"/>
      <c r="AH263" s="296"/>
      <c r="AI263" s="296"/>
      <c r="AJ263" s="296"/>
      <c r="AK263" s="148"/>
      <c r="AL263" s="148"/>
    </row>
    <row r="264" spans="1:38" ht="16.5" customHeight="1">
      <c r="A264" s="279"/>
      <c r="B264" s="284" t="str">
        <f>IF('Data invoice'!J341=0,"",'Data invoice'!K341)</f>
        <v/>
      </c>
      <c r="C264" s="284" t="str">
        <f>IF('Data invoice'!K341=0,"",'Data invoice'!L341)</f>
        <v/>
      </c>
      <c r="D264" s="284" t="str">
        <f>IF('Data invoice'!L341=0,"",'Data invoice'!M341)</f>
        <v/>
      </c>
      <c r="E264" s="284" t="str">
        <f>IF('Data invoice'!M341=0,"",'Data invoice'!N341)</f>
        <v/>
      </c>
      <c r="F264" s="284" t="str">
        <f>IF('Data invoice'!N341=0,"",'Data invoice'!O341)</f>
        <v/>
      </c>
      <c r="G264" s="284" t="str">
        <f>IF('Data invoice'!O341=0,"",'Data invoice'!P341)</f>
        <v/>
      </c>
      <c r="H264" s="284" t="str">
        <f>IF('Data invoice'!P341=0,"",'Data invoice'!Q341)</f>
        <v/>
      </c>
      <c r="I264" s="350" t="str">
        <f>IF('Data invoice'!Q341=0,"",'Data invoice'!R341)</f>
        <v/>
      </c>
      <c r="J264" s="320" t="str">
        <f>IF('Data invoice'!R341=0,"",'Data invoice'!S341)</f>
        <v/>
      </c>
      <c r="K264" s="375" t="str">
        <f>IF('Data invoice'!S341=0,"",'Data invoice'!T341)</f>
        <v/>
      </c>
      <c r="L264" s="146"/>
      <c r="M264" s="146"/>
      <c r="N264" s="146"/>
      <c r="O264" s="146"/>
      <c r="P264" s="146"/>
      <c r="Q264" s="146"/>
      <c r="R264" s="146"/>
      <c r="S264" s="279"/>
      <c r="T264" s="279"/>
      <c r="U264" s="279"/>
      <c r="V264" s="279"/>
      <c r="W264" s="279"/>
      <c r="X264" s="279"/>
      <c r="Y264" s="279"/>
      <c r="Z264" s="279"/>
      <c r="AA264" s="279"/>
      <c r="AB264" s="296"/>
      <c r="AC264" s="296"/>
      <c r="AD264" s="296"/>
      <c r="AE264" s="296"/>
      <c r="AF264" s="296"/>
      <c r="AG264" s="296"/>
      <c r="AH264" s="296"/>
      <c r="AI264" s="296"/>
      <c r="AJ264" s="296"/>
      <c r="AK264" s="148"/>
      <c r="AL264" s="148"/>
    </row>
    <row r="265" spans="1:38" ht="16.5" customHeight="1">
      <c r="A265" s="279"/>
      <c r="B265" s="284" t="str">
        <f>IF('Data invoice'!J342=0,"",'Data invoice'!K342)</f>
        <v/>
      </c>
      <c r="C265" s="284" t="str">
        <f>IF('Data invoice'!K342=0,"",'Data invoice'!L342)</f>
        <v/>
      </c>
      <c r="D265" s="284" t="str">
        <f>IF('Data invoice'!L342=0,"",'Data invoice'!M342)</f>
        <v/>
      </c>
      <c r="E265" s="284" t="str">
        <f>IF('Data invoice'!M342=0,"",'Data invoice'!N342)</f>
        <v/>
      </c>
      <c r="F265" s="284" t="str">
        <f>IF('Data invoice'!N342=0,"",'Data invoice'!O342)</f>
        <v/>
      </c>
      <c r="G265" s="284" t="str">
        <f>IF('Data invoice'!O342=0,"",'Data invoice'!P342)</f>
        <v/>
      </c>
      <c r="H265" s="284" t="str">
        <f>IF('Data invoice'!P342=0,"",'Data invoice'!Q342)</f>
        <v/>
      </c>
      <c r="I265" s="350" t="str">
        <f>IF('Data invoice'!Q342=0,"",'Data invoice'!R342)</f>
        <v/>
      </c>
      <c r="J265" s="320" t="str">
        <f>IF('Data invoice'!R342=0,"",'Data invoice'!S342)</f>
        <v/>
      </c>
      <c r="K265" s="375" t="str">
        <f>IF('Data invoice'!S342=0,"",'Data invoice'!T342)</f>
        <v/>
      </c>
      <c r="L265" s="146"/>
      <c r="M265" s="146"/>
      <c r="N265" s="146"/>
      <c r="O265" s="146"/>
      <c r="P265" s="146"/>
      <c r="Q265" s="146"/>
      <c r="R265" s="146"/>
      <c r="S265" s="279"/>
      <c r="T265" s="279"/>
      <c r="U265" s="279"/>
      <c r="V265" s="279"/>
      <c r="W265" s="279"/>
      <c r="X265" s="279"/>
      <c r="Y265" s="279"/>
      <c r="Z265" s="279"/>
      <c r="AA265" s="279"/>
      <c r="AB265" s="296"/>
      <c r="AC265" s="296"/>
      <c r="AD265" s="296"/>
      <c r="AE265" s="296"/>
      <c r="AF265" s="296"/>
      <c r="AG265" s="296"/>
      <c r="AH265" s="296"/>
      <c r="AI265" s="296"/>
      <c r="AJ265" s="296"/>
      <c r="AK265" s="148"/>
      <c r="AL265" s="148"/>
    </row>
    <row r="266" spans="1:38" ht="16.5" customHeight="1">
      <c r="A266" s="279"/>
      <c r="B266" s="284" t="str">
        <f>IF('Data invoice'!J343=0,"",'Data invoice'!K343)</f>
        <v/>
      </c>
      <c r="C266" s="284" t="str">
        <f>IF('Data invoice'!K343=0,"",'Data invoice'!L343)</f>
        <v/>
      </c>
      <c r="D266" s="284" t="str">
        <f>IF('Data invoice'!L343=0,"",'Data invoice'!M343)</f>
        <v/>
      </c>
      <c r="E266" s="284" t="str">
        <f>IF('Data invoice'!M343=0,"",'Data invoice'!N343)</f>
        <v/>
      </c>
      <c r="F266" s="284" t="str">
        <f>IF('Data invoice'!N343=0,"",'Data invoice'!O343)</f>
        <v/>
      </c>
      <c r="G266" s="284" t="str">
        <f>IF('Data invoice'!O343=0,"",'Data invoice'!P343)</f>
        <v/>
      </c>
      <c r="H266" s="284" t="str">
        <f>IF('Data invoice'!P343=0,"",'Data invoice'!Q343)</f>
        <v/>
      </c>
      <c r="I266" s="350" t="str">
        <f>IF('Data invoice'!Q343=0,"",'Data invoice'!R343)</f>
        <v/>
      </c>
      <c r="J266" s="320" t="str">
        <f>IF('Data invoice'!R343=0,"",'Data invoice'!S343)</f>
        <v/>
      </c>
      <c r="K266" s="375" t="str">
        <f>IF('Data invoice'!S343=0,"",'Data invoice'!T343)</f>
        <v/>
      </c>
      <c r="L266" s="146"/>
      <c r="M266" s="146"/>
      <c r="N266" s="146"/>
      <c r="O266" s="146"/>
      <c r="P266" s="146"/>
      <c r="Q266" s="146"/>
      <c r="R266" s="146"/>
      <c r="S266" s="279"/>
      <c r="T266" s="279"/>
      <c r="U266" s="279"/>
      <c r="V266" s="279"/>
      <c r="W266" s="279"/>
      <c r="X266" s="279"/>
      <c r="Y266" s="279"/>
      <c r="Z266" s="279"/>
      <c r="AA266" s="279"/>
      <c r="AB266" s="296"/>
      <c r="AC266" s="296"/>
      <c r="AD266" s="296"/>
      <c r="AE266" s="296"/>
      <c r="AF266" s="296"/>
      <c r="AG266" s="296"/>
      <c r="AH266" s="296"/>
      <c r="AI266" s="296"/>
      <c r="AJ266" s="296"/>
      <c r="AK266" s="148"/>
      <c r="AL266" s="148"/>
    </row>
    <row r="267" spans="1:38" ht="16.5" customHeight="1">
      <c r="A267" s="279"/>
      <c r="B267" s="284" t="str">
        <f>IF('Data invoice'!J344=0,"",'Data invoice'!K344)</f>
        <v/>
      </c>
      <c r="C267" s="284" t="str">
        <f>IF('Data invoice'!K344=0,"",'Data invoice'!L344)</f>
        <v/>
      </c>
      <c r="D267" s="284" t="str">
        <f>IF('Data invoice'!L344=0,"",'Data invoice'!M344)</f>
        <v/>
      </c>
      <c r="E267" s="284" t="str">
        <f>IF('Data invoice'!M344=0,"",'Data invoice'!N344)</f>
        <v/>
      </c>
      <c r="F267" s="284" t="str">
        <f>IF('Data invoice'!N344=0,"",'Data invoice'!O344)</f>
        <v/>
      </c>
      <c r="G267" s="284" t="str">
        <f>IF('Data invoice'!O344=0,"",'Data invoice'!P344)</f>
        <v/>
      </c>
      <c r="H267" s="284" t="str">
        <f>IF('Data invoice'!P344=0,"",'Data invoice'!Q344)</f>
        <v/>
      </c>
      <c r="I267" s="350" t="str">
        <f>IF('Data invoice'!Q344=0,"",'Data invoice'!R344)</f>
        <v/>
      </c>
      <c r="J267" s="320" t="str">
        <f>IF('Data invoice'!R344=0,"",'Data invoice'!S344)</f>
        <v/>
      </c>
      <c r="K267" s="375" t="str">
        <f>IF('Data invoice'!S344=0,"",'Data invoice'!T344)</f>
        <v/>
      </c>
      <c r="L267" s="146"/>
      <c r="M267" s="146"/>
      <c r="N267" s="146"/>
      <c r="O267" s="146"/>
      <c r="P267" s="146"/>
      <c r="Q267" s="146"/>
      <c r="R267" s="146"/>
      <c r="S267" s="279"/>
      <c r="T267" s="279"/>
      <c r="U267" s="279"/>
      <c r="V267" s="279"/>
      <c r="W267" s="279"/>
      <c r="X267" s="279"/>
      <c r="Y267" s="279"/>
      <c r="Z267" s="279"/>
      <c r="AA267" s="279"/>
      <c r="AB267" s="296"/>
      <c r="AC267" s="296"/>
      <c r="AD267" s="296"/>
      <c r="AE267" s="296"/>
      <c r="AF267" s="296"/>
      <c r="AG267" s="296"/>
      <c r="AH267" s="296"/>
      <c r="AI267" s="296"/>
      <c r="AJ267" s="296"/>
      <c r="AK267" s="148"/>
      <c r="AL267" s="148"/>
    </row>
    <row r="268" spans="1:38" ht="16.5" customHeight="1">
      <c r="A268" s="279"/>
      <c r="B268" s="284" t="str">
        <f>IF('Data invoice'!J345=0,"",'Data invoice'!K345)</f>
        <v/>
      </c>
      <c r="C268" s="284" t="str">
        <f>IF('Data invoice'!K345=0,"",'Data invoice'!L345)</f>
        <v/>
      </c>
      <c r="D268" s="284" t="str">
        <f>IF('Data invoice'!L345=0,"",'Data invoice'!M345)</f>
        <v/>
      </c>
      <c r="E268" s="284" t="str">
        <f>IF('Data invoice'!M345=0,"",'Data invoice'!N345)</f>
        <v/>
      </c>
      <c r="F268" s="284" t="str">
        <f>IF('Data invoice'!N345=0,"",'Data invoice'!O345)</f>
        <v/>
      </c>
      <c r="G268" s="284" t="str">
        <f>IF('Data invoice'!O345=0,"",'Data invoice'!P345)</f>
        <v/>
      </c>
      <c r="H268" s="284" t="str">
        <f>IF('Data invoice'!P345=0,"",'Data invoice'!Q345)</f>
        <v/>
      </c>
      <c r="I268" s="350" t="str">
        <f>IF('Data invoice'!Q345=0,"",'Data invoice'!R345)</f>
        <v/>
      </c>
      <c r="J268" s="320" t="str">
        <f>IF('Data invoice'!R345=0,"",'Data invoice'!S345)</f>
        <v/>
      </c>
      <c r="K268" s="375" t="str">
        <f>IF('Data invoice'!S345=0,"",'Data invoice'!T345)</f>
        <v/>
      </c>
      <c r="L268" s="146"/>
      <c r="M268" s="146"/>
      <c r="N268" s="146"/>
      <c r="O268" s="146"/>
      <c r="P268" s="146"/>
      <c r="Q268" s="146"/>
      <c r="R268" s="146"/>
      <c r="S268" s="279"/>
      <c r="T268" s="279"/>
      <c r="U268" s="279"/>
      <c r="V268" s="279"/>
      <c r="W268" s="279"/>
      <c r="X268" s="279"/>
      <c r="Y268" s="279"/>
      <c r="Z268" s="279"/>
      <c r="AA268" s="279"/>
      <c r="AB268" s="296"/>
      <c r="AC268" s="296"/>
      <c r="AD268" s="296"/>
      <c r="AE268" s="296"/>
      <c r="AF268" s="296"/>
      <c r="AG268" s="296"/>
      <c r="AH268" s="296"/>
      <c r="AI268" s="296"/>
      <c r="AJ268" s="296"/>
      <c r="AK268" s="148"/>
      <c r="AL268" s="148"/>
    </row>
    <row r="269" spans="1:38" ht="16.5" customHeight="1">
      <c r="A269" s="279"/>
      <c r="B269" s="284" t="str">
        <f>IF('Data invoice'!J346=0,"",'Data invoice'!K346)</f>
        <v/>
      </c>
      <c r="C269" s="284" t="str">
        <f>IF('Data invoice'!K346=0,"",'Data invoice'!L346)</f>
        <v/>
      </c>
      <c r="D269" s="284" t="str">
        <f>IF('Data invoice'!L346=0,"",'Data invoice'!M346)</f>
        <v/>
      </c>
      <c r="E269" s="284" t="str">
        <f>IF('Data invoice'!M346=0,"",'Data invoice'!N346)</f>
        <v/>
      </c>
      <c r="F269" s="284" t="str">
        <f>IF('Data invoice'!N346=0,"",'Data invoice'!O346)</f>
        <v/>
      </c>
      <c r="G269" s="284" t="str">
        <f>IF('Data invoice'!O346=0,"",'Data invoice'!P346)</f>
        <v/>
      </c>
      <c r="H269" s="284" t="str">
        <f>IF('Data invoice'!P346=0,"",'Data invoice'!Q346)</f>
        <v/>
      </c>
      <c r="I269" s="350" t="str">
        <f>IF('Data invoice'!Q346=0,"",'Data invoice'!R346)</f>
        <v/>
      </c>
      <c r="J269" s="320" t="str">
        <f>IF('Data invoice'!R346=0,"",'Data invoice'!S346)</f>
        <v/>
      </c>
      <c r="K269" s="375" t="str">
        <f>IF('Data invoice'!S346=0,"",'Data invoice'!T346)</f>
        <v/>
      </c>
      <c r="L269" s="146"/>
      <c r="M269" s="146"/>
      <c r="N269" s="146"/>
      <c r="O269" s="146"/>
      <c r="P269" s="146"/>
      <c r="Q269" s="146"/>
      <c r="R269" s="146"/>
      <c r="S269" s="279"/>
      <c r="T269" s="279"/>
      <c r="U269" s="279"/>
      <c r="V269" s="279"/>
      <c r="W269" s="279"/>
      <c r="X269" s="279"/>
      <c r="Y269" s="279"/>
      <c r="Z269" s="279"/>
      <c r="AA269" s="279"/>
      <c r="AB269" s="296"/>
      <c r="AC269" s="296"/>
      <c r="AD269" s="296"/>
      <c r="AE269" s="296"/>
      <c r="AF269" s="296"/>
      <c r="AG269" s="296"/>
      <c r="AH269" s="296"/>
      <c r="AI269" s="296"/>
      <c r="AJ269" s="296"/>
      <c r="AK269" s="148"/>
      <c r="AL269" s="148"/>
    </row>
    <row r="270" spans="1:38" ht="16.5" customHeight="1">
      <c r="A270" s="279"/>
      <c r="B270" s="284" t="str">
        <f>IF('Data invoice'!J347=0,"",'Data invoice'!K347)</f>
        <v/>
      </c>
      <c r="C270" s="284" t="str">
        <f>IF('Data invoice'!K347=0,"",'Data invoice'!L347)</f>
        <v/>
      </c>
      <c r="D270" s="284" t="str">
        <f>IF('Data invoice'!L347=0,"",'Data invoice'!M347)</f>
        <v/>
      </c>
      <c r="E270" s="284" t="str">
        <f>IF('Data invoice'!M347=0,"",'Data invoice'!N347)</f>
        <v/>
      </c>
      <c r="F270" s="284" t="str">
        <f>IF('Data invoice'!N347=0,"",'Data invoice'!O347)</f>
        <v/>
      </c>
      <c r="G270" s="284" t="str">
        <f>IF('Data invoice'!O347=0,"",'Data invoice'!P347)</f>
        <v/>
      </c>
      <c r="H270" s="284" t="str">
        <f>IF('Data invoice'!P347=0,"",'Data invoice'!Q347)</f>
        <v/>
      </c>
      <c r="I270" s="350" t="str">
        <f>IF('Data invoice'!Q347=0,"",'Data invoice'!R347)</f>
        <v/>
      </c>
      <c r="J270" s="320" t="str">
        <f>IF('Data invoice'!R347=0,"",'Data invoice'!S347)</f>
        <v/>
      </c>
      <c r="K270" s="375" t="str">
        <f>IF('Data invoice'!S347=0,"",'Data invoice'!T347)</f>
        <v/>
      </c>
      <c r="L270" s="146"/>
      <c r="M270" s="146"/>
      <c r="N270" s="146"/>
      <c r="O270" s="146"/>
      <c r="P270" s="146"/>
      <c r="Q270" s="146"/>
      <c r="R270" s="146"/>
      <c r="S270" s="279"/>
      <c r="T270" s="279"/>
      <c r="U270" s="279"/>
      <c r="V270" s="279"/>
      <c r="W270" s="279"/>
      <c r="X270" s="279"/>
      <c r="Y270" s="279"/>
      <c r="Z270" s="279"/>
      <c r="AA270" s="279"/>
      <c r="AB270" s="296"/>
      <c r="AC270" s="296"/>
      <c r="AD270" s="296"/>
      <c r="AE270" s="296"/>
      <c r="AF270" s="296"/>
      <c r="AG270" s="296"/>
      <c r="AH270" s="296"/>
      <c r="AI270" s="296"/>
      <c r="AJ270" s="296"/>
      <c r="AK270" s="148"/>
      <c r="AL270" s="148"/>
    </row>
    <row r="271" spans="1:38" ht="16.5" customHeight="1">
      <c r="A271" s="279"/>
      <c r="B271" s="284" t="str">
        <f>IF('Data invoice'!J348=0,"",'Data invoice'!K348)</f>
        <v/>
      </c>
      <c r="C271" s="284" t="str">
        <f>IF('Data invoice'!K348=0,"",'Data invoice'!L348)</f>
        <v/>
      </c>
      <c r="D271" s="284" t="str">
        <f>IF('Data invoice'!L348=0,"",'Data invoice'!M348)</f>
        <v/>
      </c>
      <c r="E271" s="284" t="str">
        <f>IF('Data invoice'!M348=0,"",'Data invoice'!N348)</f>
        <v/>
      </c>
      <c r="F271" s="284" t="str">
        <f>IF('Data invoice'!N348=0,"",'Data invoice'!O348)</f>
        <v/>
      </c>
      <c r="G271" s="284" t="str">
        <f>IF('Data invoice'!O348=0,"",'Data invoice'!P348)</f>
        <v/>
      </c>
      <c r="H271" s="284" t="str">
        <f>IF('Data invoice'!P348=0,"",'Data invoice'!Q348)</f>
        <v/>
      </c>
      <c r="I271" s="350" t="str">
        <f>IF('Data invoice'!Q348=0,"",'Data invoice'!R348)</f>
        <v/>
      </c>
      <c r="J271" s="320" t="str">
        <f>IF('Data invoice'!R348=0,"",'Data invoice'!S348)</f>
        <v/>
      </c>
      <c r="K271" s="375" t="str">
        <f>IF('Data invoice'!S348=0,"",'Data invoice'!T348)</f>
        <v/>
      </c>
      <c r="L271" s="146"/>
      <c r="M271" s="146"/>
      <c r="N271" s="146"/>
      <c r="O271" s="146"/>
      <c r="P271" s="146"/>
      <c r="Q271" s="146"/>
      <c r="R271" s="146"/>
      <c r="S271" s="279"/>
      <c r="T271" s="279"/>
      <c r="U271" s="279"/>
      <c r="V271" s="279"/>
      <c r="W271" s="279"/>
      <c r="X271" s="279"/>
      <c r="Y271" s="279"/>
      <c r="Z271" s="279"/>
      <c r="AA271" s="279"/>
      <c r="AB271" s="296"/>
      <c r="AC271" s="296"/>
      <c r="AD271" s="296"/>
      <c r="AE271" s="296"/>
      <c r="AF271" s="296"/>
      <c r="AG271" s="296"/>
      <c r="AH271" s="296"/>
      <c r="AI271" s="296"/>
      <c r="AJ271" s="296"/>
      <c r="AK271" s="148"/>
      <c r="AL271" s="148"/>
    </row>
    <row r="272" spans="1:38" ht="16.5" customHeight="1">
      <c r="A272" s="279"/>
      <c r="B272" s="284" t="str">
        <f>IF('Data invoice'!J349=0,"",'Data invoice'!K349)</f>
        <v/>
      </c>
      <c r="C272" s="284" t="str">
        <f>IF('Data invoice'!K349=0,"",'Data invoice'!L349)</f>
        <v/>
      </c>
      <c r="D272" s="284" t="str">
        <f>IF('Data invoice'!L349=0,"",'Data invoice'!M349)</f>
        <v/>
      </c>
      <c r="E272" s="284" t="str">
        <f>IF('Data invoice'!M349=0,"",'Data invoice'!N349)</f>
        <v/>
      </c>
      <c r="F272" s="284" t="str">
        <f>IF('Data invoice'!N349=0,"",'Data invoice'!O349)</f>
        <v/>
      </c>
      <c r="G272" s="284" t="str">
        <f>IF('Data invoice'!O349=0,"",'Data invoice'!P349)</f>
        <v/>
      </c>
      <c r="H272" s="284" t="str">
        <f>IF('Data invoice'!P349=0,"",'Data invoice'!Q349)</f>
        <v/>
      </c>
      <c r="I272" s="350" t="str">
        <f>IF('Data invoice'!Q349=0,"",'Data invoice'!R349)</f>
        <v/>
      </c>
      <c r="J272" s="320" t="str">
        <f>IF('Data invoice'!R349=0,"",'Data invoice'!S349)</f>
        <v/>
      </c>
      <c r="K272" s="375" t="str">
        <f>IF('Data invoice'!S349=0,"",'Data invoice'!T349)</f>
        <v/>
      </c>
      <c r="L272" s="146"/>
      <c r="M272" s="146"/>
      <c r="N272" s="146"/>
      <c r="O272" s="146"/>
      <c r="P272" s="146"/>
      <c r="Q272" s="146"/>
      <c r="R272" s="146"/>
      <c r="S272" s="279"/>
      <c r="T272" s="279"/>
      <c r="U272" s="279"/>
      <c r="V272" s="279"/>
      <c r="W272" s="279"/>
      <c r="X272" s="279"/>
      <c r="Y272" s="279"/>
      <c r="Z272" s="279"/>
      <c r="AA272" s="279"/>
      <c r="AB272" s="296"/>
      <c r="AC272" s="296"/>
      <c r="AD272" s="296"/>
      <c r="AE272" s="296"/>
      <c r="AF272" s="296"/>
      <c r="AG272" s="296"/>
      <c r="AH272" s="296"/>
      <c r="AI272" s="296"/>
      <c r="AJ272" s="296"/>
      <c r="AK272" s="148"/>
      <c r="AL272" s="148"/>
    </row>
    <row r="273" spans="1:38" ht="16.5" customHeight="1">
      <c r="A273" s="279"/>
      <c r="B273" s="284" t="str">
        <f>IF('Data invoice'!J350=0,"",'Data invoice'!K350)</f>
        <v/>
      </c>
      <c r="C273" s="284" t="str">
        <f>IF('Data invoice'!K350=0,"",'Data invoice'!L350)</f>
        <v/>
      </c>
      <c r="D273" s="284" t="str">
        <f>IF('Data invoice'!L350=0,"",'Data invoice'!M350)</f>
        <v/>
      </c>
      <c r="E273" s="284" t="str">
        <f>IF('Data invoice'!M350=0,"",'Data invoice'!N350)</f>
        <v/>
      </c>
      <c r="F273" s="284" t="str">
        <f>IF('Data invoice'!N350=0,"",'Data invoice'!O350)</f>
        <v/>
      </c>
      <c r="G273" s="284" t="str">
        <f>IF('Data invoice'!O350=0,"",'Data invoice'!P350)</f>
        <v/>
      </c>
      <c r="H273" s="284" t="str">
        <f>IF('Data invoice'!P350=0,"",'Data invoice'!Q350)</f>
        <v/>
      </c>
      <c r="I273" s="350" t="str">
        <f>IF('Data invoice'!Q350=0,"",'Data invoice'!R350)</f>
        <v/>
      </c>
      <c r="J273" s="320" t="str">
        <f>IF('Data invoice'!R350=0,"",'Data invoice'!S350)</f>
        <v/>
      </c>
      <c r="K273" s="375" t="str">
        <f>IF('Data invoice'!S350=0,"",'Data invoice'!T350)</f>
        <v/>
      </c>
      <c r="L273" s="146"/>
      <c r="M273" s="146"/>
      <c r="N273" s="146"/>
      <c r="O273" s="146"/>
      <c r="P273" s="146"/>
      <c r="Q273" s="146"/>
      <c r="R273" s="146"/>
      <c r="S273" s="279"/>
      <c r="T273" s="279"/>
      <c r="U273" s="279"/>
      <c r="V273" s="279"/>
      <c r="W273" s="279"/>
      <c r="X273" s="279"/>
      <c r="Y273" s="279"/>
      <c r="Z273" s="279"/>
      <c r="AA273" s="279"/>
      <c r="AB273" s="296"/>
      <c r="AC273" s="296"/>
      <c r="AD273" s="296"/>
      <c r="AE273" s="296"/>
      <c r="AF273" s="296"/>
      <c r="AG273" s="296"/>
      <c r="AH273" s="296"/>
      <c r="AI273" s="296"/>
      <c r="AJ273" s="296"/>
      <c r="AK273" s="148"/>
      <c r="AL273" s="148"/>
    </row>
    <row r="274" spans="1:38" ht="16.5" customHeight="1">
      <c r="A274" s="279"/>
      <c r="B274" s="284" t="str">
        <f>IF('Data invoice'!J351=0,"",'Data invoice'!K351)</f>
        <v/>
      </c>
      <c r="C274" s="284" t="str">
        <f>IF('Data invoice'!K351=0,"",'Data invoice'!L351)</f>
        <v/>
      </c>
      <c r="D274" s="284" t="str">
        <f>IF('Data invoice'!L351=0,"",'Data invoice'!M351)</f>
        <v/>
      </c>
      <c r="E274" s="284" t="str">
        <f>IF('Data invoice'!M351=0,"",'Data invoice'!N351)</f>
        <v/>
      </c>
      <c r="F274" s="284" t="str">
        <f>IF('Data invoice'!N351=0,"",'Data invoice'!O351)</f>
        <v/>
      </c>
      <c r="G274" s="284" t="str">
        <f>IF('Data invoice'!O351=0,"",'Data invoice'!P351)</f>
        <v/>
      </c>
      <c r="H274" s="284" t="str">
        <f>IF('Data invoice'!P351=0,"",'Data invoice'!Q351)</f>
        <v/>
      </c>
      <c r="I274" s="350" t="str">
        <f>IF('Data invoice'!Q351=0,"",'Data invoice'!R351)</f>
        <v/>
      </c>
      <c r="J274" s="320" t="str">
        <f>IF('Data invoice'!R351=0,"",'Data invoice'!S351)</f>
        <v/>
      </c>
      <c r="K274" s="375" t="str">
        <f>IF('Data invoice'!S351=0,"",'Data invoice'!T351)</f>
        <v/>
      </c>
      <c r="L274" s="146"/>
      <c r="M274" s="146"/>
      <c r="N274" s="146"/>
      <c r="O274" s="146"/>
      <c r="P274" s="146"/>
      <c r="Q274" s="146"/>
      <c r="R274" s="146"/>
      <c r="S274" s="279"/>
      <c r="T274" s="279"/>
      <c r="U274" s="279"/>
      <c r="V274" s="279"/>
      <c r="W274" s="279"/>
      <c r="X274" s="279"/>
      <c r="Y274" s="279"/>
      <c r="Z274" s="279"/>
      <c r="AA274" s="279"/>
      <c r="AB274" s="296"/>
      <c r="AC274" s="296"/>
      <c r="AD274" s="296"/>
      <c r="AE274" s="296"/>
      <c r="AF274" s="296"/>
      <c r="AG274" s="296"/>
      <c r="AH274" s="296"/>
      <c r="AI274" s="296"/>
      <c r="AJ274" s="296"/>
      <c r="AK274" s="148"/>
      <c r="AL274" s="148"/>
    </row>
    <row r="275" spans="1:38" ht="16.5" customHeight="1">
      <c r="A275" s="279"/>
      <c r="B275" s="284" t="str">
        <f>IF('Data invoice'!J352=0,"",'Data invoice'!K352)</f>
        <v/>
      </c>
      <c r="C275" s="284" t="str">
        <f>IF('Data invoice'!K352=0,"",'Data invoice'!L352)</f>
        <v/>
      </c>
      <c r="D275" s="284" t="str">
        <f>IF('Data invoice'!L352=0,"",'Data invoice'!M352)</f>
        <v/>
      </c>
      <c r="E275" s="284" t="str">
        <f>IF('Data invoice'!M352=0,"",'Data invoice'!N352)</f>
        <v/>
      </c>
      <c r="F275" s="284" t="str">
        <f>IF('Data invoice'!N352=0,"",'Data invoice'!O352)</f>
        <v/>
      </c>
      <c r="G275" s="284" t="str">
        <f>IF('Data invoice'!O352=0,"",'Data invoice'!P352)</f>
        <v/>
      </c>
      <c r="H275" s="284" t="str">
        <f>IF('Data invoice'!P352=0,"",'Data invoice'!Q352)</f>
        <v/>
      </c>
      <c r="I275" s="350" t="str">
        <f>IF('Data invoice'!Q352=0,"",'Data invoice'!R352)</f>
        <v/>
      </c>
      <c r="J275" s="320" t="str">
        <f>IF('Data invoice'!R352=0,"",'Data invoice'!S352)</f>
        <v/>
      </c>
      <c r="K275" s="375" t="str">
        <f>IF('Data invoice'!S352=0,"",'Data invoice'!T352)</f>
        <v/>
      </c>
      <c r="L275" s="146"/>
      <c r="M275" s="146"/>
      <c r="N275" s="146"/>
      <c r="O275" s="146"/>
      <c r="P275" s="146"/>
      <c r="Q275" s="146"/>
      <c r="R275" s="146"/>
      <c r="S275" s="279"/>
      <c r="T275" s="279"/>
      <c r="U275" s="279"/>
      <c r="V275" s="279"/>
      <c r="W275" s="279"/>
      <c r="X275" s="279"/>
      <c r="Y275" s="279"/>
      <c r="Z275" s="279"/>
      <c r="AA275" s="279"/>
      <c r="AB275" s="296"/>
      <c r="AC275" s="296"/>
      <c r="AD275" s="296"/>
      <c r="AE275" s="296"/>
      <c r="AF275" s="296"/>
      <c r="AG275" s="296"/>
      <c r="AH275" s="296"/>
      <c r="AI275" s="296"/>
      <c r="AJ275" s="296"/>
      <c r="AK275" s="148"/>
      <c r="AL275" s="148"/>
    </row>
    <row r="276" spans="1:38" ht="16.5" customHeight="1">
      <c r="A276" s="279"/>
      <c r="B276" s="284" t="str">
        <f>IF('Data invoice'!J353=0,"",'Data invoice'!K353)</f>
        <v/>
      </c>
      <c r="C276" s="284" t="str">
        <f>IF('Data invoice'!K353=0,"",'Data invoice'!L353)</f>
        <v/>
      </c>
      <c r="D276" s="284" t="str">
        <f>IF('Data invoice'!L353=0,"",'Data invoice'!M353)</f>
        <v/>
      </c>
      <c r="E276" s="284" t="str">
        <f>IF('Data invoice'!M353=0,"",'Data invoice'!N353)</f>
        <v/>
      </c>
      <c r="F276" s="284" t="str">
        <f>IF('Data invoice'!N353=0,"",'Data invoice'!O353)</f>
        <v/>
      </c>
      <c r="G276" s="284" t="str">
        <f>IF('Data invoice'!O353=0,"",'Data invoice'!P353)</f>
        <v/>
      </c>
      <c r="H276" s="284" t="str">
        <f>IF('Data invoice'!P353=0,"",'Data invoice'!Q353)</f>
        <v/>
      </c>
      <c r="I276" s="350" t="str">
        <f>IF('Data invoice'!Q353=0,"",'Data invoice'!R353)</f>
        <v/>
      </c>
      <c r="J276" s="320" t="str">
        <f>IF('Data invoice'!R353=0,"",'Data invoice'!S353)</f>
        <v/>
      </c>
      <c r="K276" s="375" t="str">
        <f>IF('Data invoice'!S353=0,"",'Data invoice'!T353)</f>
        <v/>
      </c>
      <c r="L276" s="146"/>
      <c r="M276" s="146"/>
      <c r="N276" s="146"/>
      <c r="O276" s="146"/>
      <c r="P276" s="146"/>
      <c r="Q276" s="146"/>
      <c r="R276" s="146"/>
      <c r="S276" s="279"/>
      <c r="T276" s="279"/>
      <c r="U276" s="279"/>
      <c r="V276" s="279"/>
      <c r="W276" s="279"/>
      <c r="X276" s="279"/>
      <c r="Y276" s="279"/>
      <c r="Z276" s="279"/>
      <c r="AA276" s="279"/>
      <c r="AB276" s="296"/>
      <c r="AC276" s="296"/>
      <c r="AD276" s="296"/>
      <c r="AE276" s="296"/>
      <c r="AF276" s="296"/>
      <c r="AG276" s="296"/>
      <c r="AH276" s="296"/>
      <c r="AI276" s="296"/>
      <c r="AJ276" s="296"/>
      <c r="AK276" s="148"/>
      <c r="AL276" s="148"/>
    </row>
    <row r="277" spans="1:38" ht="16.5" customHeight="1">
      <c r="A277" s="279"/>
      <c r="B277" s="284" t="str">
        <f>IF('Data invoice'!J354=0,"",'Data invoice'!K354)</f>
        <v/>
      </c>
      <c r="C277" s="284" t="str">
        <f>IF('Data invoice'!K354=0,"",'Data invoice'!L354)</f>
        <v/>
      </c>
      <c r="D277" s="284" t="str">
        <f>IF('Data invoice'!L354=0,"",'Data invoice'!M354)</f>
        <v/>
      </c>
      <c r="E277" s="284" t="str">
        <f>IF('Data invoice'!M354=0,"",'Data invoice'!N354)</f>
        <v/>
      </c>
      <c r="F277" s="284" t="str">
        <f>IF('Data invoice'!N354=0,"",'Data invoice'!O354)</f>
        <v/>
      </c>
      <c r="G277" s="284" t="str">
        <f>IF('Data invoice'!O354=0,"",'Data invoice'!P354)</f>
        <v/>
      </c>
      <c r="H277" s="284" t="str">
        <f>IF('Data invoice'!P354=0,"",'Data invoice'!Q354)</f>
        <v/>
      </c>
      <c r="I277" s="350" t="str">
        <f>IF('Data invoice'!Q354=0,"",'Data invoice'!R354)</f>
        <v/>
      </c>
      <c r="J277" s="320" t="str">
        <f>IF('Data invoice'!R354=0,"",'Data invoice'!S354)</f>
        <v/>
      </c>
      <c r="K277" s="375" t="str">
        <f>IF('Data invoice'!S354=0,"",'Data invoice'!T354)</f>
        <v/>
      </c>
      <c r="L277" s="146"/>
      <c r="M277" s="146"/>
      <c r="N277" s="146"/>
      <c r="O277" s="146"/>
      <c r="P277" s="146"/>
      <c r="Q277" s="146"/>
      <c r="R277" s="146"/>
      <c r="S277" s="279"/>
      <c r="T277" s="279"/>
      <c r="U277" s="279"/>
      <c r="V277" s="279"/>
      <c r="W277" s="279"/>
      <c r="X277" s="279"/>
      <c r="Y277" s="279"/>
      <c r="Z277" s="279"/>
      <c r="AA277" s="279"/>
      <c r="AB277" s="296"/>
      <c r="AC277" s="296"/>
      <c r="AD277" s="296"/>
      <c r="AE277" s="296"/>
      <c r="AF277" s="296"/>
      <c r="AG277" s="296"/>
      <c r="AH277" s="296"/>
      <c r="AI277" s="296"/>
      <c r="AJ277" s="296"/>
      <c r="AK277" s="148"/>
      <c r="AL277" s="148"/>
    </row>
    <row r="278" spans="1:38" ht="16.5" customHeight="1">
      <c r="A278" s="279"/>
      <c r="B278" s="284" t="str">
        <f>IF('Data invoice'!J355=0,"",'Data invoice'!K355)</f>
        <v/>
      </c>
      <c r="C278" s="284" t="str">
        <f>IF('Data invoice'!K355=0,"",'Data invoice'!L355)</f>
        <v/>
      </c>
      <c r="D278" s="284" t="str">
        <f>IF('Data invoice'!L355=0,"",'Data invoice'!M355)</f>
        <v/>
      </c>
      <c r="E278" s="284" t="str">
        <f>IF('Data invoice'!M355=0,"",'Data invoice'!N355)</f>
        <v/>
      </c>
      <c r="F278" s="284" t="str">
        <f>IF('Data invoice'!N355=0,"",'Data invoice'!O355)</f>
        <v/>
      </c>
      <c r="G278" s="284" t="str">
        <f>IF('Data invoice'!O355=0,"",'Data invoice'!P355)</f>
        <v/>
      </c>
      <c r="H278" s="284" t="str">
        <f>IF('Data invoice'!P355=0,"",'Data invoice'!Q355)</f>
        <v/>
      </c>
      <c r="I278" s="350" t="str">
        <f>IF('Data invoice'!Q355=0,"",'Data invoice'!R355)</f>
        <v/>
      </c>
      <c r="J278" s="320" t="str">
        <f>IF('Data invoice'!R355=0,"",'Data invoice'!S355)</f>
        <v/>
      </c>
      <c r="K278" s="375" t="str">
        <f>IF('Data invoice'!S355=0,"",'Data invoice'!T355)</f>
        <v/>
      </c>
      <c r="L278" s="146"/>
      <c r="M278" s="146"/>
      <c r="N278" s="146"/>
      <c r="O278" s="146"/>
      <c r="P278" s="146"/>
      <c r="Q278" s="146"/>
      <c r="R278" s="146"/>
      <c r="S278" s="279"/>
      <c r="T278" s="279"/>
      <c r="U278" s="279"/>
      <c r="V278" s="279"/>
      <c r="W278" s="279"/>
      <c r="X278" s="279"/>
      <c r="Y278" s="279"/>
      <c r="Z278" s="279"/>
      <c r="AA278" s="279"/>
      <c r="AB278" s="296"/>
      <c r="AC278" s="296"/>
      <c r="AD278" s="296"/>
      <c r="AE278" s="296"/>
      <c r="AF278" s="296"/>
      <c r="AG278" s="296"/>
      <c r="AH278" s="296"/>
      <c r="AI278" s="296"/>
      <c r="AJ278" s="296"/>
      <c r="AK278" s="148"/>
      <c r="AL278" s="148"/>
    </row>
    <row r="279" spans="1:38" ht="16.5" customHeight="1">
      <c r="A279" s="279"/>
      <c r="B279" s="284" t="str">
        <f>IF('Data invoice'!J356=0,"",'Data invoice'!K356)</f>
        <v/>
      </c>
      <c r="C279" s="284" t="str">
        <f>IF('Data invoice'!K356=0,"",'Data invoice'!L356)</f>
        <v/>
      </c>
      <c r="D279" s="284" t="str">
        <f>IF('Data invoice'!L356=0,"",'Data invoice'!M356)</f>
        <v/>
      </c>
      <c r="E279" s="284" t="str">
        <f>IF('Data invoice'!M356=0,"",'Data invoice'!N356)</f>
        <v/>
      </c>
      <c r="F279" s="284" t="str">
        <f>IF('Data invoice'!N356=0,"",'Data invoice'!O356)</f>
        <v/>
      </c>
      <c r="G279" s="284" t="str">
        <f>IF('Data invoice'!O356=0,"",'Data invoice'!P356)</f>
        <v/>
      </c>
      <c r="H279" s="284" t="str">
        <f>IF('Data invoice'!P356=0,"",'Data invoice'!Q356)</f>
        <v/>
      </c>
      <c r="I279" s="350" t="str">
        <f>IF('Data invoice'!Q356=0,"",'Data invoice'!R356)</f>
        <v/>
      </c>
      <c r="J279" s="320" t="str">
        <f>IF('Data invoice'!R356=0,"",'Data invoice'!S356)</f>
        <v/>
      </c>
      <c r="K279" s="375" t="str">
        <f>IF('Data invoice'!S356=0,"",'Data invoice'!T356)</f>
        <v/>
      </c>
      <c r="L279" s="146"/>
      <c r="M279" s="146"/>
      <c r="N279" s="146"/>
      <c r="O279" s="146"/>
      <c r="P279" s="146"/>
      <c r="Q279" s="146"/>
      <c r="R279" s="146"/>
      <c r="S279" s="279"/>
      <c r="T279" s="279"/>
      <c r="U279" s="279"/>
      <c r="V279" s="279"/>
      <c r="W279" s="279"/>
      <c r="X279" s="279"/>
      <c r="Y279" s="279"/>
      <c r="Z279" s="279"/>
      <c r="AA279" s="279"/>
      <c r="AB279" s="296"/>
      <c r="AC279" s="296"/>
      <c r="AD279" s="296"/>
      <c r="AE279" s="296"/>
      <c r="AF279" s="296"/>
      <c r="AG279" s="296"/>
      <c r="AH279" s="296"/>
      <c r="AI279" s="296"/>
      <c r="AJ279" s="296"/>
      <c r="AK279" s="148"/>
      <c r="AL279" s="148"/>
    </row>
    <row r="280" spans="1:38" ht="16.5" customHeight="1">
      <c r="A280" s="279"/>
      <c r="B280" s="284" t="str">
        <f>IF('Data invoice'!J357=0,"",'Data invoice'!K357)</f>
        <v/>
      </c>
      <c r="C280" s="284" t="str">
        <f>IF('Data invoice'!K357=0,"",'Data invoice'!L357)</f>
        <v/>
      </c>
      <c r="D280" s="284" t="str">
        <f>IF('Data invoice'!L357=0,"",'Data invoice'!M357)</f>
        <v/>
      </c>
      <c r="E280" s="284" t="str">
        <f>IF('Data invoice'!M357=0,"",'Data invoice'!N357)</f>
        <v/>
      </c>
      <c r="F280" s="284" t="str">
        <f>IF('Data invoice'!N357=0,"",'Data invoice'!O357)</f>
        <v/>
      </c>
      <c r="G280" s="284" t="str">
        <f>IF('Data invoice'!O357=0,"",'Data invoice'!P357)</f>
        <v/>
      </c>
      <c r="H280" s="284" t="str">
        <f>IF('Data invoice'!P357=0,"",'Data invoice'!Q357)</f>
        <v/>
      </c>
      <c r="I280" s="350" t="str">
        <f>IF('Data invoice'!Q357=0,"",'Data invoice'!R357)</f>
        <v/>
      </c>
      <c r="J280" s="320" t="str">
        <f>IF('Data invoice'!R357=0,"",'Data invoice'!S357)</f>
        <v/>
      </c>
      <c r="K280" s="375" t="str">
        <f>IF('Data invoice'!S357=0,"",'Data invoice'!T357)</f>
        <v/>
      </c>
      <c r="L280" s="146"/>
      <c r="M280" s="146"/>
      <c r="N280" s="146"/>
      <c r="O280" s="146"/>
      <c r="P280" s="146"/>
      <c r="Q280" s="146"/>
      <c r="R280" s="146"/>
      <c r="S280" s="279"/>
      <c r="T280" s="279"/>
      <c r="U280" s="279"/>
      <c r="V280" s="279"/>
      <c r="W280" s="279"/>
      <c r="X280" s="279"/>
      <c r="Y280" s="279"/>
      <c r="Z280" s="279"/>
      <c r="AA280" s="279"/>
      <c r="AB280" s="296"/>
      <c r="AC280" s="296"/>
      <c r="AD280" s="296"/>
      <c r="AE280" s="296"/>
      <c r="AF280" s="296"/>
      <c r="AG280" s="296"/>
      <c r="AH280" s="296"/>
      <c r="AI280" s="296"/>
      <c r="AJ280" s="296"/>
      <c r="AK280" s="148"/>
      <c r="AL280" s="148"/>
    </row>
    <row r="281" spans="1:38" ht="16.5" customHeight="1">
      <c r="A281" s="279"/>
      <c r="B281" s="284" t="str">
        <f>IF('Data invoice'!J358=0,"",'Data invoice'!K358)</f>
        <v/>
      </c>
      <c r="C281" s="284" t="str">
        <f>IF('Data invoice'!K358=0,"",'Data invoice'!L358)</f>
        <v/>
      </c>
      <c r="D281" s="284" t="str">
        <f>IF('Data invoice'!L358=0,"",'Data invoice'!M358)</f>
        <v/>
      </c>
      <c r="E281" s="284" t="str">
        <f>IF('Data invoice'!M358=0,"",'Data invoice'!N358)</f>
        <v/>
      </c>
      <c r="F281" s="284" t="str">
        <f>IF('Data invoice'!N358=0,"",'Data invoice'!O358)</f>
        <v/>
      </c>
      <c r="G281" s="284" t="str">
        <f>IF('Data invoice'!O358=0,"",'Data invoice'!P358)</f>
        <v/>
      </c>
      <c r="H281" s="284" t="str">
        <f>IF('Data invoice'!P358=0,"",'Data invoice'!Q358)</f>
        <v/>
      </c>
      <c r="I281" s="350" t="str">
        <f>IF('Data invoice'!Q358=0,"",'Data invoice'!R358)</f>
        <v/>
      </c>
      <c r="J281" s="320" t="str">
        <f>IF('Data invoice'!R358=0,"",'Data invoice'!S358)</f>
        <v/>
      </c>
      <c r="K281" s="375" t="str">
        <f>IF('Data invoice'!S358=0,"",'Data invoice'!T358)</f>
        <v/>
      </c>
      <c r="L281" s="146"/>
      <c r="M281" s="146"/>
      <c r="N281" s="146"/>
      <c r="O281" s="146"/>
      <c r="P281" s="146"/>
      <c r="Q281" s="146"/>
      <c r="R281" s="146"/>
      <c r="S281" s="279"/>
      <c r="T281" s="279"/>
      <c r="U281" s="279"/>
      <c r="V281" s="279"/>
      <c r="W281" s="279"/>
      <c r="X281" s="279"/>
      <c r="Y281" s="279"/>
      <c r="Z281" s="279"/>
      <c r="AA281" s="279"/>
      <c r="AB281" s="296"/>
      <c r="AC281" s="296"/>
      <c r="AD281" s="296"/>
      <c r="AE281" s="296"/>
      <c r="AF281" s="296"/>
      <c r="AG281" s="296"/>
      <c r="AH281" s="296"/>
      <c r="AI281" s="296"/>
      <c r="AJ281" s="296"/>
      <c r="AK281" s="148"/>
      <c r="AL281" s="148"/>
    </row>
    <row r="282" spans="1:38" ht="16.5" customHeight="1">
      <c r="A282" s="279"/>
      <c r="B282" s="284" t="str">
        <f>IF('Data invoice'!J359=0,"",'Data invoice'!K359)</f>
        <v/>
      </c>
      <c r="C282" s="284" t="str">
        <f>IF('Data invoice'!K359=0,"",'Data invoice'!L359)</f>
        <v/>
      </c>
      <c r="D282" s="284" t="str">
        <f>IF('Data invoice'!L359=0,"",'Data invoice'!M359)</f>
        <v/>
      </c>
      <c r="E282" s="284" t="str">
        <f>IF('Data invoice'!M359=0,"",'Data invoice'!N359)</f>
        <v/>
      </c>
      <c r="F282" s="284" t="str">
        <f>IF('Data invoice'!N359=0,"",'Data invoice'!O359)</f>
        <v/>
      </c>
      <c r="G282" s="284" t="str">
        <f>IF('Data invoice'!O359=0,"",'Data invoice'!P359)</f>
        <v/>
      </c>
      <c r="H282" s="284" t="str">
        <f>IF('Data invoice'!P359=0,"",'Data invoice'!Q359)</f>
        <v/>
      </c>
      <c r="I282" s="350" t="str">
        <f>IF('Data invoice'!Q359=0,"",'Data invoice'!R359)</f>
        <v/>
      </c>
      <c r="J282" s="320" t="str">
        <f>IF('Data invoice'!R359=0,"",'Data invoice'!S359)</f>
        <v/>
      </c>
      <c r="K282" s="375" t="str">
        <f>IF('Data invoice'!S359=0,"",'Data invoice'!T359)</f>
        <v/>
      </c>
      <c r="L282" s="146"/>
      <c r="M282" s="146"/>
      <c r="N282" s="146"/>
      <c r="O282" s="146"/>
      <c r="P282" s="146"/>
      <c r="Q282" s="146"/>
      <c r="R282" s="146"/>
      <c r="S282" s="279"/>
      <c r="T282" s="279"/>
      <c r="U282" s="279"/>
      <c r="V282" s="279"/>
      <c r="W282" s="279"/>
      <c r="X282" s="279"/>
      <c r="Y282" s="279"/>
      <c r="Z282" s="279"/>
      <c r="AA282" s="279"/>
      <c r="AB282" s="296"/>
      <c r="AC282" s="296"/>
      <c r="AD282" s="296"/>
      <c r="AE282" s="296"/>
      <c r="AF282" s="296"/>
      <c r="AG282" s="296"/>
      <c r="AH282" s="296"/>
      <c r="AI282" s="296"/>
      <c r="AJ282" s="296"/>
      <c r="AK282" s="148"/>
      <c r="AL282" s="148"/>
    </row>
    <row r="283" spans="1:38" ht="16.5" customHeight="1">
      <c r="A283" s="279"/>
      <c r="B283" s="284" t="str">
        <f>IF('Data invoice'!J360=0,"",'Data invoice'!K360)</f>
        <v/>
      </c>
      <c r="C283" s="284" t="str">
        <f>IF('Data invoice'!K360=0,"",'Data invoice'!L360)</f>
        <v/>
      </c>
      <c r="D283" s="284" t="str">
        <f>IF('Data invoice'!L360=0,"",'Data invoice'!M360)</f>
        <v/>
      </c>
      <c r="E283" s="284" t="str">
        <f>IF('Data invoice'!M360=0,"",'Data invoice'!N360)</f>
        <v/>
      </c>
      <c r="F283" s="284" t="str">
        <f>IF('Data invoice'!N360=0,"",'Data invoice'!O360)</f>
        <v/>
      </c>
      <c r="G283" s="284" t="str">
        <f>IF('Data invoice'!O360=0,"",'Data invoice'!P360)</f>
        <v/>
      </c>
      <c r="H283" s="284" t="str">
        <f>IF('Data invoice'!P360=0,"",'Data invoice'!Q360)</f>
        <v/>
      </c>
      <c r="I283" s="350" t="str">
        <f>IF('Data invoice'!Q360=0,"",'Data invoice'!R360)</f>
        <v/>
      </c>
      <c r="J283" s="320" t="str">
        <f>IF('Data invoice'!R360=0,"",'Data invoice'!S360)</f>
        <v/>
      </c>
      <c r="K283" s="375" t="str">
        <f>IF('Data invoice'!S360=0,"",'Data invoice'!T360)</f>
        <v/>
      </c>
      <c r="L283" s="146"/>
      <c r="M283" s="146"/>
      <c r="N283" s="146"/>
      <c r="O283" s="146"/>
      <c r="P283" s="146"/>
      <c r="Q283" s="146"/>
      <c r="R283" s="146"/>
      <c r="S283" s="279"/>
      <c r="T283" s="279"/>
      <c r="U283" s="279"/>
      <c r="V283" s="279"/>
      <c r="W283" s="279"/>
      <c r="X283" s="279"/>
      <c r="Y283" s="279"/>
      <c r="Z283" s="279"/>
      <c r="AA283" s="279"/>
      <c r="AB283" s="296"/>
      <c r="AC283" s="296"/>
      <c r="AD283" s="296"/>
      <c r="AE283" s="296"/>
      <c r="AF283" s="296"/>
      <c r="AG283" s="296"/>
      <c r="AH283" s="296"/>
      <c r="AI283" s="296"/>
      <c r="AJ283" s="296"/>
      <c r="AK283" s="148"/>
      <c r="AL283" s="148"/>
    </row>
    <row r="284" spans="1:38" ht="16.5" customHeight="1">
      <c r="A284" s="279"/>
      <c r="B284" s="284" t="str">
        <f>IF('Data invoice'!J361=0,"",'Data invoice'!K361)</f>
        <v/>
      </c>
      <c r="C284" s="284" t="str">
        <f>IF('Data invoice'!K361=0,"",'Data invoice'!L361)</f>
        <v/>
      </c>
      <c r="D284" s="284" t="str">
        <f>IF('Data invoice'!L361=0,"",'Data invoice'!M361)</f>
        <v/>
      </c>
      <c r="E284" s="284" t="str">
        <f>IF('Data invoice'!M361=0,"",'Data invoice'!N361)</f>
        <v/>
      </c>
      <c r="F284" s="284" t="str">
        <f>IF('Data invoice'!N361=0,"",'Data invoice'!O361)</f>
        <v/>
      </c>
      <c r="G284" s="284" t="str">
        <f>IF('Data invoice'!O361=0,"",'Data invoice'!P361)</f>
        <v/>
      </c>
      <c r="H284" s="284" t="str">
        <f>IF('Data invoice'!P361=0,"",'Data invoice'!Q361)</f>
        <v/>
      </c>
      <c r="I284" s="350" t="str">
        <f>IF('Data invoice'!Q361=0,"",'Data invoice'!R361)</f>
        <v/>
      </c>
      <c r="J284" s="320" t="str">
        <f>IF('Data invoice'!R361=0,"",'Data invoice'!S361)</f>
        <v/>
      </c>
      <c r="K284" s="375" t="str">
        <f>IF('Data invoice'!S361=0,"",'Data invoice'!T361)</f>
        <v/>
      </c>
      <c r="L284" s="146"/>
      <c r="M284" s="146"/>
      <c r="N284" s="146"/>
      <c r="O284" s="146"/>
      <c r="P284" s="146"/>
      <c r="Q284" s="146"/>
      <c r="R284" s="146"/>
      <c r="S284" s="279"/>
      <c r="T284" s="279"/>
      <c r="U284" s="279"/>
      <c r="V284" s="279"/>
      <c r="W284" s="279"/>
      <c r="X284" s="279"/>
      <c r="Y284" s="279"/>
      <c r="Z284" s="279"/>
      <c r="AA284" s="279"/>
      <c r="AB284" s="296"/>
      <c r="AC284" s="296"/>
      <c r="AD284" s="296"/>
      <c r="AE284" s="296"/>
      <c r="AF284" s="296"/>
      <c r="AG284" s="296"/>
      <c r="AH284" s="296"/>
      <c r="AI284" s="296"/>
      <c r="AJ284" s="296"/>
      <c r="AK284" s="148"/>
      <c r="AL284" s="148"/>
    </row>
    <row r="285" spans="1:38" ht="16.5" customHeight="1">
      <c r="A285" s="279"/>
      <c r="B285" s="284" t="e">
        <f>IF('Data invoice'!#REF!=0,"",'Data invoice'!#REF!)</f>
        <v>#REF!</v>
      </c>
      <c r="C285" s="284" t="e">
        <f>IF('Data invoice'!#REF!=0,"",'Data invoice'!#REF!)</f>
        <v>#REF!</v>
      </c>
      <c r="D285" s="284" t="e">
        <f>IF('Data invoice'!#REF!=0,"",'Data invoice'!#REF!)</f>
        <v>#REF!</v>
      </c>
      <c r="E285" s="284" t="e">
        <f>IF('Data invoice'!#REF!=0,"",'Data invoice'!#REF!)</f>
        <v>#REF!</v>
      </c>
      <c r="F285" s="284" t="e">
        <f>IF('Data invoice'!#REF!=0,"",'Data invoice'!#REF!)</f>
        <v>#REF!</v>
      </c>
      <c r="G285" s="284" t="e">
        <f>IF('Data invoice'!#REF!=0,"",'Data invoice'!#REF!)</f>
        <v>#REF!</v>
      </c>
      <c r="H285" s="284" t="e">
        <f>IF('Data invoice'!#REF!=0,"",'Data invoice'!#REF!)</f>
        <v>#REF!</v>
      </c>
      <c r="I285" s="350" t="e">
        <f>IF('Data invoice'!#REF!=0,"",'Data invoice'!#REF!)</f>
        <v>#REF!</v>
      </c>
      <c r="J285" s="320" t="e">
        <f>IF('Data invoice'!#REF!=0,"",'Data invoice'!#REF!)</f>
        <v>#REF!</v>
      </c>
      <c r="K285" s="375" t="e">
        <f>IF('Data invoice'!#REF!=0,"",'Data invoice'!#REF!)</f>
        <v>#REF!</v>
      </c>
      <c r="L285" s="146"/>
      <c r="M285" s="146"/>
      <c r="N285" s="146"/>
      <c r="O285" s="146"/>
      <c r="P285" s="146"/>
      <c r="Q285" s="146"/>
      <c r="R285" s="146"/>
      <c r="S285" s="279"/>
      <c r="T285" s="279"/>
      <c r="U285" s="279"/>
      <c r="V285" s="279"/>
      <c r="W285" s="279"/>
      <c r="X285" s="279"/>
      <c r="Y285" s="279"/>
      <c r="Z285" s="279"/>
      <c r="AA285" s="279"/>
      <c r="AB285" s="296"/>
      <c r="AC285" s="296"/>
      <c r="AD285" s="296"/>
      <c r="AE285" s="296"/>
      <c r="AF285" s="296"/>
      <c r="AG285" s="296"/>
      <c r="AH285" s="296"/>
      <c r="AI285" s="296"/>
      <c r="AJ285" s="296"/>
      <c r="AK285" s="148"/>
      <c r="AL285" s="148"/>
    </row>
    <row r="286" spans="1:38" ht="16.5" customHeight="1">
      <c r="A286" s="279"/>
      <c r="B286" s="284" t="str">
        <f>IF('Data invoice'!J362=0,"",'Data invoice'!K362)</f>
        <v/>
      </c>
      <c r="C286" s="284" t="str">
        <f>IF('Data invoice'!K362=0,"",'Data invoice'!L362)</f>
        <v/>
      </c>
      <c r="D286" s="284" t="str">
        <f>IF('Data invoice'!L362=0,"",'Data invoice'!M362)</f>
        <v/>
      </c>
      <c r="E286" s="284" t="str">
        <f>IF('Data invoice'!M362=0,"",'Data invoice'!N362)</f>
        <v/>
      </c>
      <c r="F286" s="284" t="str">
        <f>IF('Data invoice'!N362=0,"",'Data invoice'!O362)</f>
        <v/>
      </c>
      <c r="G286" s="284" t="str">
        <f>IF('Data invoice'!O362=0,"",'Data invoice'!P362)</f>
        <v/>
      </c>
      <c r="H286" s="284" t="str">
        <f>IF('Data invoice'!P362=0,"",'Data invoice'!Q362)</f>
        <v/>
      </c>
      <c r="I286" s="350" t="str">
        <f>IF('Data invoice'!Q362=0,"",'Data invoice'!R362)</f>
        <v/>
      </c>
      <c r="J286" s="320" t="str">
        <f>IF('Data invoice'!R362=0,"",'Data invoice'!S362)</f>
        <v/>
      </c>
      <c r="K286" s="375" t="str">
        <f>IF('Data invoice'!S362=0,"",'Data invoice'!T362)</f>
        <v/>
      </c>
      <c r="L286" s="146"/>
      <c r="M286" s="146"/>
      <c r="N286" s="146"/>
      <c r="O286" s="146"/>
      <c r="P286" s="146"/>
      <c r="Q286" s="146"/>
      <c r="R286" s="146"/>
      <c r="S286" s="279"/>
      <c r="T286" s="279"/>
      <c r="U286" s="279"/>
      <c r="V286" s="279"/>
      <c r="W286" s="279"/>
      <c r="X286" s="279"/>
      <c r="Y286" s="279"/>
      <c r="Z286" s="279"/>
      <c r="AA286" s="279"/>
      <c r="AB286" s="296"/>
      <c r="AC286" s="296"/>
      <c r="AD286" s="296"/>
      <c r="AE286" s="296"/>
      <c r="AF286" s="296"/>
      <c r="AG286" s="296"/>
      <c r="AH286" s="296"/>
      <c r="AI286" s="296"/>
      <c r="AJ286" s="296"/>
      <c r="AK286" s="148"/>
      <c r="AL286" s="148"/>
    </row>
    <row r="287" spans="1:38" ht="16.5" customHeight="1">
      <c r="A287" s="279"/>
      <c r="B287" s="284" t="str">
        <f>IF('Data invoice'!J363=0,"",'Data invoice'!K363)</f>
        <v/>
      </c>
      <c r="C287" s="284" t="str">
        <f>IF('Data invoice'!K363=0,"",'Data invoice'!L363)</f>
        <v/>
      </c>
      <c r="D287" s="284" t="str">
        <f>IF('Data invoice'!L363=0,"",'Data invoice'!M363)</f>
        <v/>
      </c>
      <c r="E287" s="284" t="str">
        <f>IF('Data invoice'!M363=0,"",'Data invoice'!N363)</f>
        <v/>
      </c>
      <c r="F287" s="284" t="str">
        <f>IF('Data invoice'!N363=0,"",'Data invoice'!O363)</f>
        <v/>
      </c>
      <c r="G287" s="284" t="str">
        <f>IF('Data invoice'!O363=0,"",'Data invoice'!P363)</f>
        <v/>
      </c>
      <c r="H287" s="284" t="str">
        <f>IF('Data invoice'!P363=0,"",'Data invoice'!Q363)</f>
        <v/>
      </c>
      <c r="I287" s="350" t="str">
        <f>IF('Data invoice'!Q363=0,"",'Data invoice'!R363)</f>
        <v/>
      </c>
      <c r="J287" s="320" t="str">
        <f>IF('Data invoice'!R363=0,"",'Data invoice'!S363)</f>
        <v/>
      </c>
      <c r="K287" s="375" t="str">
        <f>IF('Data invoice'!S363=0,"",'Data invoice'!T363)</f>
        <v/>
      </c>
      <c r="L287" s="146"/>
      <c r="M287" s="146"/>
      <c r="N287" s="146"/>
      <c r="O287" s="146"/>
      <c r="P287" s="146"/>
      <c r="Q287" s="146"/>
      <c r="R287" s="146"/>
      <c r="S287" s="279"/>
      <c r="T287" s="279"/>
      <c r="U287" s="279"/>
      <c r="V287" s="279"/>
      <c r="W287" s="279"/>
      <c r="X287" s="279"/>
      <c r="Y287" s="279"/>
      <c r="Z287" s="279"/>
      <c r="AA287" s="279"/>
      <c r="AB287" s="296"/>
      <c r="AC287" s="296"/>
      <c r="AD287" s="296"/>
      <c r="AE287" s="296"/>
      <c r="AF287" s="296"/>
      <c r="AG287" s="296"/>
      <c r="AH287" s="296"/>
      <c r="AI287" s="296"/>
      <c r="AJ287" s="296"/>
      <c r="AK287" s="148"/>
      <c r="AL287" s="148"/>
    </row>
    <row r="288" spans="1:38" ht="16.5" customHeight="1">
      <c r="A288" s="279"/>
      <c r="B288" s="284" t="str">
        <f>IF('Data invoice'!J364=0,"",'Data invoice'!K364)</f>
        <v/>
      </c>
      <c r="C288" s="284" t="str">
        <f>IF('Data invoice'!K364=0,"",'Data invoice'!L364)</f>
        <v/>
      </c>
      <c r="D288" s="284" t="str">
        <f>IF('Data invoice'!L364=0,"",'Data invoice'!M364)</f>
        <v/>
      </c>
      <c r="E288" s="284" t="str">
        <f>IF('Data invoice'!M364=0,"",'Data invoice'!N364)</f>
        <v/>
      </c>
      <c r="F288" s="284" t="str">
        <f>IF('Data invoice'!N364=0,"",'Data invoice'!O364)</f>
        <v/>
      </c>
      <c r="G288" s="284" t="str">
        <f>IF('Data invoice'!O364=0,"",'Data invoice'!P364)</f>
        <v/>
      </c>
      <c r="H288" s="284" t="str">
        <f>IF('Data invoice'!P364=0,"",'Data invoice'!Q364)</f>
        <v/>
      </c>
      <c r="I288" s="350" t="str">
        <f>IF('Data invoice'!Q364=0,"",'Data invoice'!R364)</f>
        <v/>
      </c>
      <c r="J288" s="320" t="str">
        <f>IF('Data invoice'!R364=0,"",'Data invoice'!S364)</f>
        <v/>
      </c>
      <c r="K288" s="375" t="str">
        <f>IF('Data invoice'!S364=0,"",'Data invoice'!T364)</f>
        <v/>
      </c>
      <c r="L288" s="146"/>
      <c r="M288" s="146"/>
      <c r="N288" s="146"/>
      <c r="O288" s="146"/>
      <c r="P288" s="146"/>
      <c r="Q288" s="146"/>
      <c r="R288" s="146"/>
      <c r="S288" s="279"/>
      <c r="T288" s="279"/>
      <c r="U288" s="279"/>
      <c r="V288" s="279"/>
      <c r="W288" s="279"/>
      <c r="X288" s="279"/>
      <c r="Y288" s="279"/>
      <c r="Z288" s="279"/>
      <c r="AA288" s="279"/>
      <c r="AB288" s="296"/>
      <c r="AC288" s="296"/>
      <c r="AD288" s="296"/>
      <c r="AE288" s="296"/>
      <c r="AF288" s="296"/>
      <c r="AG288" s="296"/>
      <c r="AH288" s="296"/>
      <c r="AI288" s="296"/>
      <c r="AJ288" s="296"/>
      <c r="AK288" s="148"/>
      <c r="AL288" s="148"/>
    </row>
    <row r="289" spans="1:38" ht="16.5" customHeight="1">
      <c r="A289" s="279"/>
      <c r="B289" s="284" t="str">
        <f>IF('Data invoice'!J365=0,"",'Data invoice'!K365)</f>
        <v/>
      </c>
      <c r="C289" s="284" t="str">
        <f>IF('Data invoice'!K365=0,"",'Data invoice'!L365)</f>
        <v/>
      </c>
      <c r="D289" s="284" t="str">
        <f>IF('Data invoice'!L365=0,"",'Data invoice'!M365)</f>
        <v/>
      </c>
      <c r="E289" s="284" t="str">
        <f>IF('Data invoice'!M365=0,"",'Data invoice'!N365)</f>
        <v/>
      </c>
      <c r="F289" s="284" t="str">
        <f>IF('Data invoice'!N365=0,"",'Data invoice'!O365)</f>
        <v/>
      </c>
      <c r="G289" s="284" t="str">
        <f>IF('Data invoice'!O365=0,"",'Data invoice'!P365)</f>
        <v/>
      </c>
      <c r="H289" s="284" t="str">
        <f>IF('Data invoice'!P365=0,"",'Data invoice'!Q365)</f>
        <v/>
      </c>
      <c r="I289" s="350" t="str">
        <f>IF('Data invoice'!Q365=0,"",'Data invoice'!R365)</f>
        <v/>
      </c>
      <c r="J289" s="320" t="str">
        <f>IF('Data invoice'!R365=0,"",'Data invoice'!S365)</f>
        <v/>
      </c>
      <c r="K289" s="375" t="str">
        <f>IF('Data invoice'!S365=0,"",'Data invoice'!T365)</f>
        <v/>
      </c>
      <c r="L289" s="146"/>
      <c r="M289" s="146"/>
      <c r="N289" s="146"/>
      <c r="O289" s="146"/>
      <c r="P289" s="146"/>
      <c r="Q289" s="146"/>
      <c r="R289" s="146"/>
      <c r="S289" s="279"/>
      <c r="T289" s="279"/>
      <c r="U289" s="279"/>
      <c r="V289" s="279"/>
      <c r="W289" s="279"/>
      <c r="X289" s="279"/>
      <c r="Y289" s="279"/>
      <c r="Z289" s="279"/>
      <c r="AA289" s="279"/>
      <c r="AB289" s="296"/>
      <c r="AC289" s="296"/>
      <c r="AD289" s="296"/>
      <c r="AE289" s="296"/>
      <c r="AF289" s="296"/>
      <c r="AG289" s="296"/>
      <c r="AH289" s="296"/>
      <c r="AI289" s="296"/>
      <c r="AJ289" s="296"/>
      <c r="AK289" s="148"/>
      <c r="AL289" s="148"/>
    </row>
    <row r="290" spans="1:38" ht="16.5" customHeight="1">
      <c r="A290" s="279"/>
      <c r="B290" s="284" t="str">
        <f>IF('Data invoice'!J366=0,"",'Data invoice'!K366)</f>
        <v/>
      </c>
      <c r="C290" s="284" t="str">
        <f>IF('Data invoice'!K366=0,"",'Data invoice'!L366)</f>
        <v/>
      </c>
      <c r="D290" s="284" t="str">
        <f>IF('Data invoice'!L366=0,"",'Data invoice'!M366)</f>
        <v/>
      </c>
      <c r="E290" s="284" t="str">
        <f>IF('Data invoice'!M366=0,"",'Data invoice'!N366)</f>
        <v/>
      </c>
      <c r="F290" s="284" t="str">
        <f>IF('Data invoice'!N366=0,"",'Data invoice'!O366)</f>
        <v/>
      </c>
      <c r="G290" s="284" t="str">
        <f>IF('Data invoice'!O366=0,"",'Data invoice'!P366)</f>
        <v/>
      </c>
      <c r="H290" s="284" t="str">
        <f>IF('Data invoice'!P366=0,"",'Data invoice'!Q366)</f>
        <v/>
      </c>
      <c r="I290" s="350" t="str">
        <f>IF('Data invoice'!Q366=0,"",'Data invoice'!R366)</f>
        <v/>
      </c>
      <c r="J290" s="320" t="str">
        <f>IF('Data invoice'!R366=0,"",'Data invoice'!S366)</f>
        <v/>
      </c>
      <c r="K290" s="375" t="str">
        <f>IF('Data invoice'!S366=0,"",'Data invoice'!T366)</f>
        <v/>
      </c>
      <c r="L290" s="146"/>
      <c r="M290" s="146"/>
      <c r="N290" s="146"/>
      <c r="O290" s="146"/>
      <c r="P290" s="146"/>
      <c r="Q290" s="146"/>
      <c r="R290" s="146"/>
      <c r="S290" s="279"/>
      <c r="T290" s="279"/>
      <c r="U290" s="279"/>
      <c r="V290" s="279"/>
      <c r="W290" s="279"/>
      <c r="X290" s="279"/>
      <c r="Y290" s="279"/>
      <c r="Z290" s="279"/>
      <c r="AA290" s="279"/>
      <c r="AB290" s="296"/>
      <c r="AC290" s="296"/>
      <c r="AD290" s="296"/>
      <c r="AE290" s="296"/>
      <c r="AF290" s="296"/>
      <c r="AG290" s="296"/>
      <c r="AH290" s="296"/>
      <c r="AI290" s="296"/>
      <c r="AJ290" s="296"/>
      <c r="AK290" s="148"/>
      <c r="AL290" s="148"/>
    </row>
    <row r="291" spans="1:38" ht="16.5" customHeight="1">
      <c r="A291" s="279"/>
      <c r="B291" s="284" t="str">
        <f>IF('Data invoice'!J367=0,"",'Data invoice'!K367)</f>
        <v/>
      </c>
      <c r="C291" s="284" t="str">
        <f>IF('Data invoice'!K367=0,"",'Data invoice'!L367)</f>
        <v/>
      </c>
      <c r="D291" s="284" t="str">
        <f>IF('Data invoice'!L367=0,"",'Data invoice'!M367)</f>
        <v/>
      </c>
      <c r="E291" s="284" t="str">
        <f>IF('Data invoice'!M367=0,"",'Data invoice'!N367)</f>
        <v/>
      </c>
      <c r="F291" s="284" t="str">
        <f>IF('Data invoice'!N367=0,"",'Data invoice'!O367)</f>
        <v/>
      </c>
      <c r="G291" s="284" t="str">
        <f>IF('Data invoice'!O367=0,"",'Data invoice'!P367)</f>
        <v/>
      </c>
      <c r="H291" s="284" t="str">
        <f>IF('Data invoice'!P367=0,"",'Data invoice'!Q367)</f>
        <v/>
      </c>
      <c r="I291" s="350" t="str">
        <f>IF('Data invoice'!Q367=0,"",'Data invoice'!R367)</f>
        <v/>
      </c>
      <c r="J291" s="320" t="str">
        <f>IF('Data invoice'!R367=0,"",'Data invoice'!S367)</f>
        <v/>
      </c>
      <c r="K291" s="375" t="str">
        <f>IF('Data invoice'!S367=0,"",'Data invoice'!T367)</f>
        <v/>
      </c>
      <c r="L291" s="146"/>
      <c r="M291" s="146"/>
      <c r="N291" s="146"/>
      <c r="O291" s="146"/>
      <c r="P291" s="146"/>
      <c r="Q291" s="146"/>
      <c r="R291" s="146"/>
      <c r="S291" s="279"/>
      <c r="T291" s="279"/>
      <c r="U291" s="279"/>
      <c r="V291" s="279"/>
      <c r="W291" s="279"/>
      <c r="X291" s="279"/>
      <c r="Y291" s="279"/>
      <c r="Z291" s="279"/>
      <c r="AA291" s="279"/>
      <c r="AB291" s="296"/>
      <c r="AC291" s="296"/>
      <c r="AD291" s="296"/>
      <c r="AE291" s="296"/>
      <c r="AF291" s="296"/>
      <c r="AG291" s="296"/>
      <c r="AH291" s="296"/>
      <c r="AI291" s="296"/>
      <c r="AJ291" s="296"/>
      <c r="AK291" s="148"/>
      <c r="AL291" s="148"/>
    </row>
    <row r="292" spans="1:38" ht="16.5" customHeight="1">
      <c r="A292" s="279"/>
      <c r="B292" s="284" t="str">
        <f>IF('Data invoice'!J368=0,"",'Data invoice'!K368)</f>
        <v/>
      </c>
      <c r="C292" s="284" t="str">
        <f>IF('Data invoice'!K368=0,"",'Data invoice'!L368)</f>
        <v/>
      </c>
      <c r="D292" s="284" t="str">
        <f>IF('Data invoice'!L368=0,"",'Data invoice'!M368)</f>
        <v/>
      </c>
      <c r="E292" s="284" t="str">
        <f>IF('Data invoice'!M368=0,"",'Data invoice'!N368)</f>
        <v/>
      </c>
      <c r="F292" s="284" t="str">
        <f>IF('Data invoice'!N368=0,"",'Data invoice'!O368)</f>
        <v/>
      </c>
      <c r="G292" s="284" t="str">
        <f>IF('Data invoice'!O368=0,"",'Data invoice'!P368)</f>
        <v/>
      </c>
      <c r="H292" s="284" t="str">
        <f>IF('Data invoice'!P368=0,"",'Data invoice'!Q368)</f>
        <v/>
      </c>
      <c r="I292" s="350" t="str">
        <f>IF('Data invoice'!Q368=0,"",'Data invoice'!R368)</f>
        <v/>
      </c>
      <c r="J292" s="320" t="str">
        <f>IF('Data invoice'!R368=0,"",'Data invoice'!S368)</f>
        <v/>
      </c>
      <c r="K292" s="375" t="str">
        <f>IF('Data invoice'!S368=0,"",'Data invoice'!T368)</f>
        <v/>
      </c>
      <c r="L292" s="146"/>
      <c r="M292" s="146"/>
      <c r="N292" s="146"/>
      <c r="O292" s="146"/>
      <c r="P292" s="146"/>
      <c r="Q292" s="146"/>
      <c r="R292" s="146"/>
      <c r="S292" s="279"/>
      <c r="T292" s="279"/>
      <c r="U292" s="279"/>
      <c r="V292" s="279"/>
      <c r="W292" s="279"/>
      <c r="X292" s="279"/>
      <c r="Y292" s="279"/>
      <c r="Z292" s="279"/>
      <c r="AA292" s="279"/>
      <c r="AB292" s="296"/>
      <c r="AC292" s="296"/>
      <c r="AD292" s="296"/>
      <c r="AE292" s="296"/>
      <c r="AF292" s="296"/>
      <c r="AG292" s="296"/>
      <c r="AH292" s="296"/>
      <c r="AI292" s="296"/>
      <c r="AJ292" s="296"/>
      <c r="AK292" s="148"/>
      <c r="AL292" s="148"/>
    </row>
    <row r="293" spans="1:38" ht="16.5" customHeight="1">
      <c r="A293" s="279"/>
      <c r="B293" s="284" t="str">
        <f>IF('Data invoice'!J369=0,"",'Data invoice'!K369)</f>
        <v/>
      </c>
      <c r="C293" s="284" t="str">
        <f>IF('Data invoice'!K369=0,"",'Data invoice'!L369)</f>
        <v/>
      </c>
      <c r="D293" s="284" t="str">
        <f>IF('Data invoice'!L369=0,"",'Data invoice'!M369)</f>
        <v/>
      </c>
      <c r="E293" s="284" t="str">
        <f>IF('Data invoice'!M369=0,"",'Data invoice'!N369)</f>
        <v/>
      </c>
      <c r="F293" s="284" t="str">
        <f>IF('Data invoice'!N369=0,"",'Data invoice'!O369)</f>
        <v/>
      </c>
      <c r="G293" s="284" t="str">
        <f>IF('Data invoice'!O369=0,"",'Data invoice'!P369)</f>
        <v/>
      </c>
      <c r="H293" s="284" t="str">
        <f>IF('Data invoice'!P369=0,"",'Data invoice'!Q369)</f>
        <v/>
      </c>
      <c r="I293" s="350" t="str">
        <f>IF('Data invoice'!Q369=0,"",'Data invoice'!R369)</f>
        <v/>
      </c>
      <c r="J293" s="320" t="str">
        <f>IF('Data invoice'!R369=0,"",'Data invoice'!S369)</f>
        <v/>
      </c>
      <c r="K293" s="375" t="str">
        <f>IF('Data invoice'!S369=0,"",'Data invoice'!T369)</f>
        <v/>
      </c>
      <c r="L293" s="146"/>
      <c r="M293" s="146"/>
      <c r="N293" s="146"/>
      <c r="O293" s="146"/>
      <c r="P293" s="146"/>
      <c r="Q293" s="146"/>
      <c r="R293" s="146"/>
      <c r="S293" s="279"/>
      <c r="T293" s="279"/>
      <c r="U293" s="279"/>
      <c r="V293" s="279"/>
      <c r="W293" s="279"/>
      <c r="X293" s="279"/>
      <c r="Y293" s="279"/>
      <c r="Z293" s="279"/>
      <c r="AA293" s="279"/>
      <c r="AB293" s="296"/>
      <c r="AC293" s="296"/>
      <c r="AD293" s="296"/>
      <c r="AE293" s="296"/>
      <c r="AF293" s="296"/>
      <c r="AG293" s="296"/>
      <c r="AH293" s="296"/>
      <c r="AI293" s="296"/>
      <c r="AJ293" s="296"/>
      <c r="AK293" s="148"/>
      <c r="AL293" s="148"/>
    </row>
    <row r="294" spans="1:38" ht="16.5" customHeight="1">
      <c r="A294" s="279"/>
      <c r="B294" s="284" t="str">
        <f>IF('Data invoice'!J370=0,"",'Data invoice'!K370)</f>
        <v/>
      </c>
      <c r="C294" s="284" t="str">
        <f>IF('Data invoice'!K370=0,"",'Data invoice'!L370)</f>
        <v/>
      </c>
      <c r="D294" s="284" t="str">
        <f>IF('Data invoice'!L370=0,"",'Data invoice'!M370)</f>
        <v/>
      </c>
      <c r="E294" s="284" t="str">
        <f>IF('Data invoice'!M370=0,"",'Data invoice'!N370)</f>
        <v/>
      </c>
      <c r="F294" s="284" t="str">
        <f>IF('Data invoice'!N370=0,"",'Data invoice'!O370)</f>
        <v/>
      </c>
      <c r="G294" s="284" t="str">
        <f>IF('Data invoice'!O370=0,"",'Data invoice'!P370)</f>
        <v/>
      </c>
      <c r="H294" s="284" t="str">
        <f>IF('Data invoice'!P370=0,"",'Data invoice'!Q370)</f>
        <v/>
      </c>
      <c r="I294" s="350" t="str">
        <f>IF('Data invoice'!Q370=0,"",'Data invoice'!R370)</f>
        <v/>
      </c>
      <c r="J294" s="320" t="str">
        <f>IF('Data invoice'!R370=0,"",'Data invoice'!S370)</f>
        <v/>
      </c>
      <c r="K294" s="375" t="str">
        <f>IF('Data invoice'!S370=0,"",'Data invoice'!T370)</f>
        <v/>
      </c>
      <c r="L294" s="146"/>
      <c r="M294" s="146"/>
      <c r="N294" s="146"/>
      <c r="O294" s="146"/>
      <c r="P294" s="146"/>
      <c r="Q294" s="146"/>
      <c r="R294" s="146"/>
      <c r="S294" s="279"/>
      <c r="T294" s="279"/>
      <c r="U294" s="279"/>
      <c r="V294" s="279"/>
      <c r="W294" s="279"/>
      <c r="X294" s="279"/>
      <c r="Y294" s="279"/>
      <c r="Z294" s="279"/>
      <c r="AA294" s="279"/>
      <c r="AB294" s="296"/>
      <c r="AC294" s="296"/>
      <c r="AD294" s="296"/>
      <c r="AE294" s="296"/>
      <c r="AF294" s="296"/>
      <c r="AG294" s="296"/>
      <c r="AH294" s="296"/>
      <c r="AI294" s="296"/>
      <c r="AJ294" s="296"/>
      <c r="AK294" s="148"/>
      <c r="AL294" s="148"/>
    </row>
    <row r="295" spans="1:38" ht="16.5" customHeight="1">
      <c r="A295" s="279"/>
      <c r="B295" s="284" t="str">
        <f>IF('Data invoice'!J371=0,"",'Data invoice'!K371)</f>
        <v/>
      </c>
      <c r="C295" s="284" t="str">
        <f>IF('Data invoice'!K371=0,"",'Data invoice'!L371)</f>
        <v/>
      </c>
      <c r="D295" s="284" t="str">
        <f>IF('Data invoice'!L371=0,"",'Data invoice'!M371)</f>
        <v/>
      </c>
      <c r="E295" s="284" t="str">
        <f>IF('Data invoice'!M371=0,"",'Data invoice'!N371)</f>
        <v/>
      </c>
      <c r="F295" s="284" t="str">
        <f>IF('Data invoice'!N371=0,"",'Data invoice'!O371)</f>
        <v/>
      </c>
      <c r="G295" s="284" t="str">
        <f>IF('Data invoice'!O371=0,"",'Data invoice'!P371)</f>
        <v/>
      </c>
      <c r="H295" s="284" t="str">
        <f>IF('Data invoice'!P371=0,"",'Data invoice'!Q371)</f>
        <v/>
      </c>
      <c r="I295" s="350" t="str">
        <f>IF('Data invoice'!Q371=0,"",'Data invoice'!R371)</f>
        <v/>
      </c>
      <c r="J295" s="320" t="str">
        <f>IF('Data invoice'!R371=0,"",'Data invoice'!S371)</f>
        <v/>
      </c>
      <c r="K295" s="375" t="str">
        <f>IF('Data invoice'!S371=0,"",'Data invoice'!T371)</f>
        <v/>
      </c>
      <c r="L295" s="146"/>
      <c r="M295" s="146"/>
      <c r="N295" s="146"/>
      <c r="O295" s="146"/>
      <c r="P295" s="146"/>
      <c r="Q295" s="146"/>
      <c r="R295" s="146"/>
      <c r="S295" s="279"/>
      <c r="T295" s="279"/>
      <c r="U295" s="279"/>
      <c r="V295" s="279"/>
      <c r="W295" s="279"/>
      <c r="X295" s="279"/>
      <c r="Y295" s="279"/>
      <c r="Z295" s="279"/>
      <c r="AA295" s="279"/>
      <c r="AB295" s="296"/>
      <c r="AC295" s="296"/>
      <c r="AD295" s="296"/>
      <c r="AE295" s="296"/>
      <c r="AF295" s="296"/>
      <c r="AG295" s="296"/>
      <c r="AH295" s="296"/>
      <c r="AI295" s="296"/>
      <c r="AJ295" s="296"/>
      <c r="AK295" s="148"/>
      <c r="AL295" s="148"/>
    </row>
    <row r="296" spans="1:38" ht="16.5" customHeight="1">
      <c r="A296" s="279"/>
      <c r="B296" s="284" t="str">
        <f>IF('Data invoice'!J372=0,"",'Data invoice'!K372)</f>
        <v/>
      </c>
      <c r="C296" s="284" t="str">
        <f>IF('Data invoice'!K372=0,"",'Data invoice'!L372)</f>
        <v/>
      </c>
      <c r="D296" s="284" t="str">
        <f>IF('Data invoice'!L372=0,"",'Data invoice'!M372)</f>
        <v/>
      </c>
      <c r="E296" s="284" t="str">
        <f>IF('Data invoice'!M372=0,"",'Data invoice'!N372)</f>
        <v/>
      </c>
      <c r="F296" s="284" t="str">
        <f>IF('Data invoice'!N372=0,"",'Data invoice'!O372)</f>
        <v/>
      </c>
      <c r="G296" s="284" t="str">
        <f>IF('Data invoice'!O372=0,"",'Data invoice'!P372)</f>
        <v/>
      </c>
      <c r="H296" s="284" t="str">
        <f>IF('Data invoice'!P372=0,"",'Data invoice'!Q372)</f>
        <v/>
      </c>
      <c r="I296" s="350" t="str">
        <f>IF('Data invoice'!Q372=0,"",'Data invoice'!R372)</f>
        <v/>
      </c>
      <c r="J296" s="320" t="str">
        <f>IF('Data invoice'!R372=0,"",'Data invoice'!S372)</f>
        <v/>
      </c>
      <c r="K296" s="375" t="str">
        <f>IF('Data invoice'!S372=0,"",'Data invoice'!T372)</f>
        <v/>
      </c>
      <c r="L296" s="146"/>
      <c r="M296" s="146"/>
      <c r="N296" s="146"/>
      <c r="O296" s="146"/>
      <c r="P296" s="146"/>
      <c r="Q296" s="146"/>
      <c r="R296" s="146"/>
      <c r="S296" s="279"/>
      <c r="T296" s="279"/>
      <c r="U296" s="279"/>
      <c r="V296" s="279"/>
      <c r="W296" s="279"/>
      <c r="X296" s="279"/>
      <c r="Y296" s="279"/>
      <c r="Z296" s="279"/>
      <c r="AA296" s="279"/>
      <c r="AB296" s="296"/>
      <c r="AC296" s="296"/>
      <c r="AD296" s="296"/>
      <c r="AE296" s="296"/>
      <c r="AF296" s="296"/>
      <c r="AG296" s="296"/>
      <c r="AH296" s="296"/>
      <c r="AI296" s="296"/>
      <c r="AJ296" s="296"/>
      <c r="AK296" s="148"/>
      <c r="AL296" s="148"/>
    </row>
    <row r="297" spans="1:38" ht="16.5" customHeight="1">
      <c r="A297" s="279"/>
      <c r="B297" s="284" t="str">
        <f>IF('Data invoice'!J373=0,"",'Data invoice'!K373)</f>
        <v/>
      </c>
      <c r="C297" s="284" t="str">
        <f>IF('Data invoice'!K373=0,"",'Data invoice'!L373)</f>
        <v/>
      </c>
      <c r="D297" s="284" t="str">
        <f>IF('Data invoice'!L373=0,"",'Data invoice'!M373)</f>
        <v/>
      </c>
      <c r="E297" s="284" t="str">
        <f>IF('Data invoice'!M373=0,"",'Data invoice'!N373)</f>
        <v/>
      </c>
      <c r="F297" s="284" t="str">
        <f>IF('Data invoice'!N373=0,"",'Data invoice'!O373)</f>
        <v/>
      </c>
      <c r="G297" s="284" t="str">
        <f>IF('Data invoice'!O373=0,"",'Data invoice'!P373)</f>
        <v/>
      </c>
      <c r="H297" s="284" t="str">
        <f>IF('Data invoice'!P373=0,"",'Data invoice'!Q373)</f>
        <v/>
      </c>
      <c r="I297" s="350" t="str">
        <f>IF('Data invoice'!Q373=0,"",'Data invoice'!R373)</f>
        <v/>
      </c>
      <c r="J297" s="320" t="str">
        <f>IF('Data invoice'!R373=0,"",'Data invoice'!S373)</f>
        <v/>
      </c>
      <c r="K297" s="375" t="str">
        <f>IF('Data invoice'!S373=0,"",'Data invoice'!T373)</f>
        <v/>
      </c>
      <c r="L297" s="146"/>
      <c r="M297" s="146"/>
      <c r="N297" s="146"/>
      <c r="O297" s="146"/>
      <c r="P297" s="146"/>
      <c r="Q297" s="146"/>
      <c r="R297" s="146"/>
      <c r="S297" s="279"/>
      <c r="T297" s="279"/>
      <c r="U297" s="279"/>
      <c r="V297" s="279"/>
      <c r="W297" s="279"/>
      <c r="X297" s="279"/>
      <c r="Y297" s="279"/>
      <c r="Z297" s="279"/>
      <c r="AA297" s="279"/>
      <c r="AB297" s="296"/>
      <c r="AC297" s="296"/>
      <c r="AD297" s="296"/>
      <c r="AE297" s="296"/>
      <c r="AF297" s="296"/>
      <c r="AG297" s="296"/>
      <c r="AH297" s="296"/>
      <c r="AI297" s="296"/>
      <c r="AJ297" s="296"/>
      <c r="AK297" s="148"/>
      <c r="AL297" s="148"/>
    </row>
    <row r="298" spans="1:38" ht="16.5" customHeight="1">
      <c r="A298" s="279"/>
      <c r="B298" s="284" t="str">
        <f>IF('Data invoice'!J374=0,"",'Data invoice'!K374)</f>
        <v/>
      </c>
      <c r="C298" s="284" t="str">
        <f>IF('Data invoice'!K374=0,"",'Data invoice'!L374)</f>
        <v/>
      </c>
      <c r="D298" s="284" t="str">
        <f>IF('Data invoice'!L374=0,"",'Data invoice'!M374)</f>
        <v/>
      </c>
      <c r="E298" s="284" t="str">
        <f>IF('Data invoice'!M374=0,"",'Data invoice'!N374)</f>
        <v/>
      </c>
      <c r="F298" s="284" t="str">
        <f>IF('Data invoice'!N374=0,"",'Data invoice'!O374)</f>
        <v/>
      </c>
      <c r="G298" s="284" t="str">
        <f>IF('Data invoice'!O374=0,"",'Data invoice'!P374)</f>
        <v/>
      </c>
      <c r="H298" s="284" t="str">
        <f>IF('Data invoice'!P374=0,"",'Data invoice'!Q374)</f>
        <v/>
      </c>
      <c r="I298" s="350" t="str">
        <f>IF('Data invoice'!Q374=0,"",'Data invoice'!R374)</f>
        <v/>
      </c>
      <c r="J298" s="320" t="str">
        <f>IF('Data invoice'!R374=0,"",'Data invoice'!S374)</f>
        <v/>
      </c>
      <c r="K298" s="375" t="str">
        <f>IF('Data invoice'!S374=0,"",'Data invoice'!T374)</f>
        <v/>
      </c>
      <c r="L298" s="146"/>
      <c r="M298" s="146"/>
      <c r="N298" s="146"/>
      <c r="O298" s="146"/>
      <c r="P298" s="146"/>
      <c r="Q298" s="146"/>
      <c r="R298" s="146"/>
      <c r="S298" s="279"/>
      <c r="T298" s="279"/>
      <c r="U298" s="279"/>
      <c r="V298" s="279"/>
      <c r="W298" s="279"/>
      <c r="X298" s="279"/>
      <c r="Y298" s="279"/>
      <c r="Z298" s="279"/>
      <c r="AA298" s="279"/>
      <c r="AB298" s="296"/>
      <c r="AC298" s="296"/>
      <c r="AD298" s="296"/>
      <c r="AE298" s="296"/>
      <c r="AF298" s="296"/>
      <c r="AG298" s="296"/>
      <c r="AH298" s="296"/>
      <c r="AI298" s="296"/>
      <c r="AJ298" s="296"/>
      <c r="AK298" s="148"/>
      <c r="AL298" s="148"/>
    </row>
    <row r="299" spans="1:38" ht="16.5" customHeight="1">
      <c r="A299" s="279"/>
      <c r="B299" s="284" t="str">
        <f>IF('Data invoice'!J375=0,"",'Data invoice'!K375)</f>
        <v/>
      </c>
      <c r="C299" s="284" t="str">
        <f>IF('Data invoice'!K375=0,"",'Data invoice'!L375)</f>
        <v/>
      </c>
      <c r="D299" s="284" t="str">
        <f>IF('Data invoice'!L375=0,"",'Data invoice'!M375)</f>
        <v/>
      </c>
      <c r="E299" s="284" t="str">
        <f>IF('Data invoice'!M375=0,"",'Data invoice'!N375)</f>
        <v/>
      </c>
      <c r="F299" s="284" t="str">
        <f>IF('Data invoice'!N375=0,"",'Data invoice'!O375)</f>
        <v/>
      </c>
      <c r="G299" s="284" t="str">
        <f>IF('Data invoice'!O375=0,"",'Data invoice'!P375)</f>
        <v/>
      </c>
      <c r="H299" s="284" t="str">
        <f>IF('Data invoice'!P375=0,"",'Data invoice'!Q375)</f>
        <v/>
      </c>
      <c r="I299" s="350" t="str">
        <f>IF('Data invoice'!Q375=0,"",'Data invoice'!R375)</f>
        <v/>
      </c>
      <c r="J299" s="320" t="str">
        <f>IF('Data invoice'!R375=0,"",'Data invoice'!S375)</f>
        <v/>
      </c>
      <c r="K299" s="375" t="str">
        <f>IF('Data invoice'!S375=0,"",'Data invoice'!T375)</f>
        <v/>
      </c>
      <c r="L299" s="146"/>
      <c r="M299" s="146"/>
      <c r="N299" s="146"/>
      <c r="O299" s="146"/>
      <c r="P299" s="146"/>
      <c r="Q299" s="146"/>
      <c r="R299" s="146"/>
      <c r="S299" s="279"/>
      <c r="T299" s="279"/>
      <c r="U299" s="279"/>
      <c r="V299" s="279"/>
      <c r="W299" s="279"/>
      <c r="X299" s="279"/>
      <c r="Y299" s="279"/>
      <c r="Z299" s="279"/>
      <c r="AA299" s="279"/>
      <c r="AB299" s="296"/>
      <c r="AC299" s="296"/>
      <c r="AD299" s="296"/>
      <c r="AE299" s="296"/>
      <c r="AF299" s="296"/>
      <c r="AG299" s="296"/>
      <c r="AH299" s="296"/>
      <c r="AI299" s="296"/>
      <c r="AJ299" s="296"/>
      <c r="AK299" s="148"/>
      <c r="AL299" s="148"/>
    </row>
    <row r="300" spans="1:38" ht="16.5" customHeight="1">
      <c r="A300" s="279"/>
      <c r="B300" s="284" t="str">
        <f>IF('Data invoice'!J376=0,"",'Data invoice'!K376)</f>
        <v/>
      </c>
      <c r="C300" s="284" t="str">
        <f>IF('Data invoice'!K376=0,"",'Data invoice'!L376)</f>
        <v/>
      </c>
      <c r="D300" s="284" t="str">
        <f>IF('Data invoice'!L376=0,"",'Data invoice'!M376)</f>
        <v/>
      </c>
      <c r="E300" s="284" t="str">
        <f>IF('Data invoice'!M376=0,"",'Data invoice'!N376)</f>
        <v/>
      </c>
      <c r="F300" s="284" t="str">
        <f>IF('Data invoice'!N376=0,"",'Data invoice'!O376)</f>
        <v/>
      </c>
      <c r="G300" s="284" t="str">
        <f>IF('Data invoice'!O376=0,"",'Data invoice'!P376)</f>
        <v/>
      </c>
      <c r="H300" s="284" t="str">
        <f>IF('Data invoice'!P376=0,"",'Data invoice'!Q376)</f>
        <v/>
      </c>
      <c r="I300" s="350" t="str">
        <f>IF('Data invoice'!Q376=0,"",'Data invoice'!R376)</f>
        <v/>
      </c>
      <c r="J300" s="320" t="str">
        <f>IF('Data invoice'!R376=0,"",'Data invoice'!S376)</f>
        <v/>
      </c>
      <c r="K300" s="375" t="str">
        <f>IF('Data invoice'!S376=0,"",'Data invoice'!T376)</f>
        <v/>
      </c>
      <c r="L300" s="146"/>
      <c r="M300" s="146"/>
      <c r="N300" s="146"/>
      <c r="O300" s="146"/>
      <c r="P300" s="146"/>
      <c r="Q300" s="146"/>
      <c r="R300" s="146"/>
      <c r="S300" s="279"/>
      <c r="T300" s="279"/>
      <c r="U300" s="279"/>
      <c r="V300" s="279"/>
      <c r="W300" s="279"/>
      <c r="X300" s="279"/>
      <c r="Y300" s="279"/>
      <c r="Z300" s="279"/>
      <c r="AA300" s="279"/>
      <c r="AB300" s="296"/>
      <c r="AC300" s="296"/>
      <c r="AD300" s="296"/>
      <c r="AE300" s="296"/>
      <c r="AF300" s="296"/>
      <c r="AG300" s="296"/>
      <c r="AH300" s="296"/>
      <c r="AI300" s="296"/>
      <c r="AJ300" s="296"/>
      <c r="AK300" s="148"/>
      <c r="AL300" s="148"/>
    </row>
    <row r="301" spans="1:38" ht="16.5" customHeight="1">
      <c r="A301" s="279"/>
      <c r="B301" s="284" t="str">
        <f>IF('Data invoice'!J377=0,"",'Data invoice'!K377)</f>
        <v/>
      </c>
      <c r="C301" s="284" t="str">
        <f>IF('Data invoice'!K377=0,"",'Data invoice'!L377)</f>
        <v/>
      </c>
      <c r="D301" s="284" t="str">
        <f>IF('Data invoice'!L377=0,"",'Data invoice'!M377)</f>
        <v/>
      </c>
      <c r="E301" s="284" t="str">
        <f>IF('Data invoice'!M377=0,"",'Data invoice'!N377)</f>
        <v/>
      </c>
      <c r="F301" s="284" t="str">
        <f>IF('Data invoice'!N377=0,"",'Data invoice'!O377)</f>
        <v/>
      </c>
      <c r="G301" s="284" t="str">
        <f>IF('Data invoice'!O377=0,"",'Data invoice'!P377)</f>
        <v/>
      </c>
      <c r="H301" s="284" t="str">
        <f>IF('Data invoice'!P377=0,"",'Data invoice'!Q377)</f>
        <v/>
      </c>
      <c r="I301" s="350" t="str">
        <f>IF('Data invoice'!Q377=0,"",'Data invoice'!R377)</f>
        <v/>
      </c>
      <c r="J301" s="320" t="str">
        <f>IF('Data invoice'!R377=0,"",'Data invoice'!S377)</f>
        <v/>
      </c>
      <c r="K301" s="375" t="str">
        <f>IF('Data invoice'!S377=0,"",'Data invoice'!T377)</f>
        <v/>
      </c>
      <c r="L301" s="146"/>
      <c r="M301" s="146"/>
      <c r="N301" s="146"/>
      <c r="O301" s="146"/>
      <c r="P301" s="146"/>
      <c r="Q301" s="146"/>
      <c r="R301" s="146"/>
      <c r="S301" s="279"/>
      <c r="T301" s="279"/>
      <c r="U301" s="279"/>
      <c r="V301" s="279"/>
      <c r="W301" s="279"/>
      <c r="X301" s="279"/>
      <c r="Y301" s="279"/>
      <c r="Z301" s="279"/>
      <c r="AA301" s="279"/>
      <c r="AB301" s="296"/>
      <c r="AC301" s="296"/>
      <c r="AD301" s="296"/>
      <c r="AE301" s="296"/>
      <c r="AF301" s="296"/>
      <c r="AG301" s="296"/>
      <c r="AH301" s="296"/>
      <c r="AI301" s="296"/>
      <c r="AJ301" s="296"/>
      <c r="AK301" s="148"/>
      <c r="AL301" s="148"/>
    </row>
    <row r="302" spans="1:38" ht="16.5" customHeight="1">
      <c r="A302" s="279"/>
      <c r="B302" s="284" t="str">
        <f>IF('Data invoice'!J378=0,"",'Data invoice'!K378)</f>
        <v/>
      </c>
      <c r="C302" s="284" t="str">
        <f>IF('Data invoice'!K378=0,"",'Data invoice'!L378)</f>
        <v/>
      </c>
      <c r="D302" s="284" t="str">
        <f>IF('Data invoice'!L378=0,"",'Data invoice'!M378)</f>
        <v/>
      </c>
      <c r="E302" s="284" t="str">
        <f>IF('Data invoice'!M378=0,"",'Data invoice'!N378)</f>
        <v/>
      </c>
      <c r="F302" s="284" t="str">
        <f>IF('Data invoice'!N378=0,"",'Data invoice'!O378)</f>
        <v/>
      </c>
      <c r="G302" s="284" t="str">
        <f>IF('Data invoice'!O378=0,"",'Data invoice'!P378)</f>
        <v/>
      </c>
      <c r="H302" s="284" t="str">
        <f>IF('Data invoice'!P378=0,"",'Data invoice'!Q378)</f>
        <v/>
      </c>
      <c r="I302" s="350" t="str">
        <f>IF('Data invoice'!Q378=0,"",'Data invoice'!R378)</f>
        <v/>
      </c>
      <c r="J302" s="320" t="str">
        <f>IF('Data invoice'!R378=0,"",'Data invoice'!S378)</f>
        <v/>
      </c>
      <c r="K302" s="375" t="str">
        <f>IF('Data invoice'!S378=0,"",'Data invoice'!T378)</f>
        <v/>
      </c>
      <c r="L302" s="146"/>
      <c r="M302" s="146"/>
      <c r="N302" s="146"/>
      <c r="O302" s="146"/>
      <c r="P302" s="146"/>
      <c r="Q302" s="146"/>
      <c r="R302" s="146"/>
      <c r="S302" s="279"/>
      <c r="T302" s="279"/>
      <c r="U302" s="279"/>
      <c r="V302" s="279"/>
      <c r="W302" s="279"/>
      <c r="X302" s="279"/>
      <c r="Y302" s="279"/>
      <c r="Z302" s="279"/>
      <c r="AA302" s="279"/>
      <c r="AB302" s="296"/>
      <c r="AC302" s="296"/>
      <c r="AD302" s="296"/>
      <c r="AE302" s="296"/>
      <c r="AF302" s="296"/>
      <c r="AG302" s="296"/>
      <c r="AH302" s="296"/>
      <c r="AI302" s="296"/>
      <c r="AJ302" s="296"/>
      <c r="AK302" s="148"/>
      <c r="AL302" s="148"/>
    </row>
    <row r="303" spans="1:38" ht="16.5" customHeight="1">
      <c r="A303" s="279"/>
      <c r="B303" s="284" t="str">
        <f>IF('Data invoice'!J379=0,"",'Data invoice'!K379)</f>
        <v/>
      </c>
      <c r="C303" s="284" t="str">
        <f>IF('Data invoice'!K379=0,"",'Data invoice'!L379)</f>
        <v/>
      </c>
      <c r="D303" s="284" t="str">
        <f>IF('Data invoice'!L379=0,"",'Data invoice'!M379)</f>
        <v/>
      </c>
      <c r="E303" s="284" t="str">
        <f>IF('Data invoice'!M379=0,"",'Data invoice'!N379)</f>
        <v/>
      </c>
      <c r="F303" s="284" t="str">
        <f>IF('Data invoice'!N379=0,"",'Data invoice'!O379)</f>
        <v/>
      </c>
      <c r="G303" s="284" t="str">
        <f>IF('Data invoice'!O379=0,"",'Data invoice'!P379)</f>
        <v/>
      </c>
      <c r="H303" s="284" t="str">
        <f>IF('Data invoice'!P379=0,"",'Data invoice'!Q379)</f>
        <v/>
      </c>
      <c r="I303" s="350" t="str">
        <f>IF('Data invoice'!Q379=0,"",'Data invoice'!R379)</f>
        <v/>
      </c>
      <c r="J303" s="320" t="str">
        <f>IF('Data invoice'!R379=0,"",'Data invoice'!S379)</f>
        <v/>
      </c>
      <c r="K303" s="375" t="str">
        <f>IF('Data invoice'!S379=0,"",'Data invoice'!T379)</f>
        <v/>
      </c>
      <c r="L303" s="146"/>
      <c r="M303" s="146"/>
      <c r="N303" s="146"/>
      <c r="O303" s="146"/>
      <c r="P303" s="146"/>
      <c r="Q303" s="146"/>
      <c r="R303" s="146"/>
      <c r="S303" s="279"/>
      <c r="T303" s="279"/>
      <c r="U303" s="279"/>
      <c r="V303" s="279"/>
      <c r="W303" s="279"/>
      <c r="X303" s="279"/>
      <c r="Y303" s="279"/>
      <c r="Z303" s="279"/>
      <c r="AA303" s="279"/>
      <c r="AB303" s="296"/>
      <c r="AC303" s="296"/>
      <c r="AD303" s="296"/>
      <c r="AE303" s="296"/>
      <c r="AF303" s="296"/>
      <c r="AG303" s="296"/>
      <c r="AH303" s="296"/>
      <c r="AI303" s="296"/>
      <c r="AJ303" s="296"/>
      <c r="AK303" s="148"/>
      <c r="AL303" s="148"/>
    </row>
    <row r="304" spans="1:38" ht="16.5" customHeight="1">
      <c r="A304" s="279"/>
      <c r="B304" s="284" t="str">
        <f>IF('Data invoice'!J380=0,"",'Data invoice'!K380)</f>
        <v/>
      </c>
      <c r="C304" s="284" t="str">
        <f>IF('Data invoice'!K380=0,"",'Data invoice'!L380)</f>
        <v/>
      </c>
      <c r="D304" s="284" t="str">
        <f>IF('Data invoice'!L380=0,"",'Data invoice'!M380)</f>
        <v/>
      </c>
      <c r="E304" s="284" t="str">
        <f>IF('Data invoice'!M380=0,"",'Data invoice'!N380)</f>
        <v/>
      </c>
      <c r="F304" s="284" t="str">
        <f>IF('Data invoice'!N380=0,"",'Data invoice'!O380)</f>
        <v/>
      </c>
      <c r="G304" s="284" t="str">
        <f>IF('Data invoice'!O380=0,"",'Data invoice'!P380)</f>
        <v/>
      </c>
      <c r="H304" s="284" t="str">
        <f>IF('Data invoice'!P380=0,"",'Data invoice'!Q380)</f>
        <v/>
      </c>
      <c r="I304" s="350" t="str">
        <f>IF('Data invoice'!Q380=0,"",'Data invoice'!R380)</f>
        <v/>
      </c>
      <c r="J304" s="320" t="str">
        <f>IF('Data invoice'!R380=0,"",'Data invoice'!S380)</f>
        <v/>
      </c>
      <c r="K304" s="375" t="str">
        <f>IF('Data invoice'!S380=0,"",'Data invoice'!T380)</f>
        <v/>
      </c>
      <c r="L304" s="146"/>
      <c r="M304" s="146"/>
      <c r="N304" s="146"/>
      <c r="O304" s="146"/>
      <c r="P304" s="146"/>
      <c r="Q304" s="146"/>
      <c r="R304" s="146"/>
      <c r="S304" s="279"/>
      <c r="T304" s="279"/>
      <c r="U304" s="279"/>
      <c r="V304" s="279"/>
      <c r="W304" s="279"/>
      <c r="X304" s="279"/>
      <c r="Y304" s="279"/>
      <c r="Z304" s="279"/>
      <c r="AA304" s="279"/>
      <c r="AB304" s="296"/>
      <c r="AC304" s="296"/>
      <c r="AD304" s="296"/>
      <c r="AE304" s="296"/>
      <c r="AF304" s="296"/>
      <c r="AG304" s="296"/>
      <c r="AH304" s="296"/>
      <c r="AI304" s="296"/>
      <c r="AJ304" s="296"/>
      <c r="AK304" s="148"/>
      <c r="AL304" s="148"/>
    </row>
    <row r="305" spans="1:38" ht="16.5" customHeight="1">
      <c r="A305" s="279"/>
      <c r="B305" s="284" t="str">
        <f>IF('Data invoice'!J381=0,"",'Data invoice'!K381)</f>
        <v/>
      </c>
      <c r="C305" s="284" t="str">
        <f>IF('Data invoice'!K381=0,"",'Data invoice'!L381)</f>
        <v/>
      </c>
      <c r="D305" s="284" t="str">
        <f>IF('Data invoice'!L381=0,"",'Data invoice'!M381)</f>
        <v/>
      </c>
      <c r="E305" s="284" t="str">
        <f>IF('Data invoice'!M381=0,"",'Data invoice'!N381)</f>
        <v/>
      </c>
      <c r="F305" s="284" t="str">
        <f>IF('Data invoice'!N381=0,"",'Data invoice'!O381)</f>
        <v/>
      </c>
      <c r="G305" s="284" t="str">
        <f>IF('Data invoice'!O381=0,"",'Data invoice'!P381)</f>
        <v/>
      </c>
      <c r="H305" s="284" t="str">
        <f>IF('Data invoice'!P381=0,"",'Data invoice'!Q381)</f>
        <v/>
      </c>
      <c r="I305" s="350" t="str">
        <f>IF('Data invoice'!Q381=0,"",'Data invoice'!R381)</f>
        <v/>
      </c>
      <c r="J305" s="320" t="str">
        <f>IF('Data invoice'!R381=0,"",'Data invoice'!S381)</f>
        <v/>
      </c>
      <c r="K305" s="375" t="str">
        <f>IF('Data invoice'!S381=0,"",'Data invoice'!T381)</f>
        <v/>
      </c>
      <c r="L305" s="146"/>
      <c r="M305" s="146"/>
      <c r="N305" s="146"/>
      <c r="O305" s="146"/>
      <c r="P305" s="146"/>
      <c r="Q305" s="146"/>
      <c r="R305" s="146"/>
      <c r="S305" s="279"/>
      <c r="T305" s="279"/>
      <c r="U305" s="279"/>
      <c r="V305" s="279"/>
      <c r="W305" s="279"/>
      <c r="X305" s="279"/>
      <c r="Y305" s="279"/>
      <c r="Z305" s="279"/>
      <c r="AA305" s="279"/>
      <c r="AB305" s="296"/>
      <c r="AC305" s="296"/>
      <c r="AD305" s="296"/>
      <c r="AE305" s="296"/>
      <c r="AF305" s="296"/>
      <c r="AG305" s="296"/>
      <c r="AH305" s="296"/>
      <c r="AI305" s="296"/>
      <c r="AJ305" s="296"/>
      <c r="AK305" s="148"/>
      <c r="AL305" s="148"/>
    </row>
    <row r="306" spans="1:38" ht="16.5" customHeight="1">
      <c r="A306" s="279"/>
      <c r="B306" s="284" t="str">
        <f>IF('Data invoice'!J382=0,"",'Data invoice'!K382)</f>
        <v/>
      </c>
      <c r="C306" s="284" t="str">
        <f>IF('Data invoice'!K382=0,"",'Data invoice'!L382)</f>
        <v/>
      </c>
      <c r="D306" s="284" t="str">
        <f>IF('Data invoice'!L382=0,"",'Data invoice'!M382)</f>
        <v/>
      </c>
      <c r="E306" s="284" t="str">
        <f>IF('Data invoice'!M382=0,"",'Data invoice'!N382)</f>
        <v/>
      </c>
      <c r="F306" s="284" t="str">
        <f>IF('Data invoice'!N382=0,"",'Data invoice'!O382)</f>
        <v/>
      </c>
      <c r="G306" s="284" t="str">
        <f>IF('Data invoice'!O382=0,"",'Data invoice'!P382)</f>
        <v/>
      </c>
      <c r="H306" s="284" t="str">
        <f>IF('Data invoice'!P382=0,"",'Data invoice'!Q382)</f>
        <v/>
      </c>
      <c r="I306" s="350" t="str">
        <f>IF('Data invoice'!Q382=0,"",'Data invoice'!R382)</f>
        <v/>
      </c>
      <c r="J306" s="320" t="str">
        <f>IF('Data invoice'!R382=0,"",'Data invoice'!S382)</f>
        <v/>
      </c>
      <c r="K306" s="375" t="str">
        <f>IF('Data invoice'!S382=0,"",'Data invoice'!T382)</f>
        <v/>
      </c>
      <c r="L306" s="146"/>
      <c r="M306" s="146"/>
      <c r="N306" s="146"/>
      <c r="O306" s="146"/>
      <c r="P306" s="146"/>
      <c r="Q306" s="146"/>
      <c r="R306" s="146"/>
      <c r="S306" s="279"/>
      <c r="T306" s="279"/>
      <c r="U306" s="279"/>
      <c r="V306" s="279"/>
      <c r="W306" s="279"/>
      <c r="X306" s="279"/>
      <c r="Y306" s="279"/>
      <c r="Z306" s="279"/>
      <c r="AA306" s="279"/>
      <c r="AB306" s="296"/>
      <c r="AC306" s="296"/>
      <c r="AD306" s="296"/>
      <c r="AE306" s="296"/>
      <c r="AF306" s="296"/>
      <c r="AG306" s="296"/>
      <c r="AH306" s="296"/>
      <c r="AI306" s="296"/>
      <c r="AJ306" s="296"/>
      <c r="AK306" s="148"/>
      <c r="AL306" s="148"/>
    </row>
    <row r="307" spans="1:38" ht="16.5" customHeight="1">
      <c r="A307" s="279"/>
      <c r="B307" s="284" t="str">
        <f>IF('Data invoice'!J383=0,"",'Data invoice'!K383)</f>
        <v/>
      </c>
      <c r="C307" s="284" t="str">
        <f>IF('Data invoice'!K383=0,"",'Data invoice'!L383)</f>
        <v/>
      </c>
      <c r="D307" s="284" t="str">
        <f>IF('Data invoice'!L383=0,"",'Data invoice'!M383)</f>
        <v/>
      </c>
      <c r="E307" s="284" t="str">
        <f>IF('Data invoice'!M383=0,"",'Data invoice'!N383)</f>
        <v/>
      </c>
      <c r="F307" s="284" t="str">
        <f>IF('Data invoice'!N383=0,"",'Data invoice'!O383)</f>
        <v/>
      </c>
      <c r="G307" s="284" t="str">
        <f>IF('Data invoice'!O383=0,"",'Data invoice'!P383)</f>
        <v/>
      </c>
      <c r="H307" s="284" t="str">
        <f>IF('Data invoice'!P383=0,"",'Data invoice'!Q383)</f>
        <v/>
      </c>
      <c r="I307" s="350" t="str">
        <f>IF('Data invoice'!Q383=0,"",'Data invoice'!R383)</f>
        <v/>
      </c>
      <c r="J307" s="320" t="str">
        <f>IF('Data invoice'!R383=0,"",'Data invoice'!S383)</f>
        <v/>
      </c>
      <c r="K307" s="375" t="str">
        <f>IF('Data invoice'!S383=0,"",'Data invoice'!T383)</f>
        <v/>
      </c>
      <c r="L307" s="146"/>
      <c r="M307" s="146"/>
      <c r="N307" s="146"/>
      <c r="O307" s="146"/>
      <c r="P307" s="146"/>
      <c r="Q307" s="146"/>
      <c r="R307" s="146"/>
      <c r="S307" s="279"/>
      <c r="T307" s="279"/>
      <c r="U307" s="279"/>
      <c r="V307" s="279"/>
      <c r="W307" s="279"/>
      <c r="X307" s="279"/>
      <c r="Y307" s="279"/>
      <c r="Z307" s="279"/>
      <c r="AA307" s="279"/>
      <c r="AB307" s="296"/>
      <c r="AC307" s="296"/>
      <c r="AD307" s="296"/>
      <c r="AE307" s="296"/>
      <c r="AF307" s="296"/>
      <c r="AG307" s="296"/>
      <c r="AH307" s="296"/>
      <c r="AI307" s="296"/>
      <c r="AJ307" s="296"/>
      <c r="AK307" s="148"/>
      <c r="AL307" s="148"/>
    </row>
    <row r="308" spans="1:38" ht="16.5" customHeight="1">
      <c r="A308" s="279"/>
      <c r="B308" s="284" t="str">
        <f>IF('Data invoice'!J384=0,"",'Data invoice'!K384)</f>
        <v/>
      </c>
      <c r="C308" s="284" t="str">
        <f>IF('Data invoice'!K384=0,"",'Data invoice'!L384)</f>
        <v/>
      </c>
      <c r="D308" s="284" t="str">
        <f>IF('Data invoice'!L384=0,"",'Data invoice'!M384)</f>
        <v/>
      </c>
      <c r="E308" s="284" t="str">
        <f>IF('Data invoice'!M384=0,"",'Data invoice'!N384)</f>
        <v/>
      </c>
      <c r="F308" s="284" t="str">
        <f>IF('Data invoice'!N384=0,"",'Data invoice'!O384)</f>
        <v/>
      </c>
      <c r="G308" s="284" t="str">
        <f>IF('Data invoice'!O384=0,"",'Data invoice'!P384)</f>
        <v/>
      </c>
      <c r="H308" s="284" t="str">
        <f>IF('Data invoice'!P384=0,"",'Data invoice'!Q384)</f>
        <v/>
      </c>
      <c r="I308" s="350" t="str">
        <f>IF('Data invoice'!Q384=0,"",'Data invoice'!R384)</f>
        <v/>
      </c>
      <c r="J308" s="320" t="str">
        <f>IF('Data invoice'!R384=0,"",'Data invoice'!S384)</f>
        <v/>
      </c>
      <c r="K308" s="375" t="str">
        <f>IF('Data invoice'!S384=0,"",'Data invoice'!T384)</f>
        <v/>
      </c>
      <c r="L308" s="146"/>
      <c r="M308" s="146"/>
      <c r="N308" s="146"/>
      <c r="O308" s="146"/>
      <c r="P308" s="146"/>
      <c r="Q308" s="146"/>
      <c r="R308" s="146"/>
      <c r="S308" s="279"/>
      <c r="T308" s="279"/>
      <c r="U308" s="279"/>
      <c r="V308" s="279"/>
      <c r="W308" s="279"/>
      <c r="X308" s="279"/>
      <c r="Y308" s="279"/>
      <c r="Z308" s="279"/>
      <c r="AA308" s="279"/>
      <c r="AB308" s="296"/>
      <c r="AC308" s="296"/>
      <c r="AD308" s="296"/>
      <c r="AE308" s="296"/>
      <c r="AF308" s="296"/>
      <c r="AG308" s="296"/>
      <c r="AH308" s="296"/>
      <c r="AI308" s="296"/>
      <c r="AJ308" s="296"/>
      <c r="AK308" s="148"/>
      <c r="AL308" s="148"/>
    </row>
    <row r="309" spans="1:38" ht="16.5" customHeight="1">
      <c r="A309" s="279"/>
      <c r="B309" s="284" t="str">
        <f>IF('Data invoice'!J385=0,"",'Data invoice'!K385)</f>
        <v/>
      </c>
      <c r="C309" s="284" t="str">
        <f>IF('Data invoice'!K385=0,"",'Data invoice'!L385)</f>
        <v/>
      </c>
      <c r="D309" s="284" t="str">
        <f>IF('Data invoice'!L385=0,"",'Data invoice'!M385)</f>
        <v/>
      </c>
      <c r="E309" s="284" t="str">
        <f>IF('Data invoice'!M385=0,"",'Data invoice'!N385)</f>
        <v/>
      </c>
      <c r="F309" s="284" t="str">
        <f>IF('Data invoice'!N385=0,"",'Data invoice'!O385)</f>
        <v/>
      </c>
      <c r="G309" s="284" t="str">
        <f>IF('Data invoice'!O385=0,"",'Data invoice'!P385)</f>
        <v/>
      </c>
      <c r="H309" s="284" t="str">
        <f>IF('Data invoice'!P385=0,"",'Data invoice'!Q385)</f>
        <v/>
      </c>
      <c r="I309" s="350" t="str">
        <f>IF('Data invoice'!Q385=0,"",'Data invoice'!R385)</f>
        <v/>
      </c>
      <c r="J309" s="320" t="str">
        <f>IF('Data invoice'!R385=0,"",'Data invoice'!S385)</f>
        <v/>
      </c>
      <c r="K309" s="375" t="str">
        <f>IF('Data invoice'!S385=0,"",'Data invoice'!T385)</f>
        <v/>
      </c>
      <c r="L309" s="146"/>
      <c r="M309" s="146"/>
      <c r="N309" s="146"/>
      <c r="O309" s="146"/>
      <c r="P309" s="146"/>
      <c r="Q309" s="146"/>
      <c r="R309" s="146"/>
      <c r="S309" s="279"/>
      <c r="T309" s="279"/>
      <c r="U309" s="279"/>
      <c r="V309" s="279"/>
      <c r="W309" s="279"/>
      <c r="X309" s="279"/>
      <c r="Y309" s="279"/>
      <c r="Z309" s="279"/>
      <c r="AA309" s="279"/>
      <c r="AB309" s="296"/>
      <c r="AC309" s="296"/>
      <c r="AD309" s="296"/>
      <c r="AE309" s="296"/>
      <c r="AF309" s="296"/>
      <c r="AG309" s="296"/>
      <c r="AH309" s="296"/>
      <c r="AI309" s="296"/>
      <c r="AJ309" s="296"/>
      <c r="AK309" s="148"/>
      <c r="AL309" s="148"/>
    </row>
    <row r="310" spans="1:38" ht="16.5" customHeight="1">
      <c r="A310" s="279"/>
      <c r="B310" s="284" t="str">
        <f>IF('Data invoice'!J386=0,"",'Data invoice'!K386)</f>
        <v/>
      </c>
      <c r="C310" s="284" t="str">
        <f>IF('Data invoice'!K386=0,"",'Data invoice'!L386)</f>
        <v/>
      </c>
      <c r="D310" s="284" t="str">
        <f>IF('Data invoice'!L386=0,"",'Data invoice'!M386)</f>
        <v/>
      </c>
      <c r="E310" s="284" t="str">
        <f>IF('Data invoice'!M386=0,"",'Data invoice'!N386)</f>
        <v/>
      </c>
      <c r="F310" s="284" t="str">
        <f>IF('Data invoice'!N386=0,"",'Data invoice'!O386)</f>
        <v/>
      </c>
      <c r="G310" s="284" t="str">
        <f>IF('Data invoice'!O386=0,"",'Data invoice'!P386)</f>
        <v/>
      </c>
      <c r="H310" s="284" t="str">
        <f>IF('Data invoice'!P386=0,"",'Data invoice'!Q386)</f>
        <v/>
      </c>
      <c r="I310" s="350" t="str">
        <f>IF('Data invoice'!Q386=0,"",'Data invoice'!R386)</f>
        <v/>
      </c>
      <c r="J310" s="320" t="str">
        <f>IF('Data invoice'!R386=0,"",'Data invoice'!S386)</f>
        <v/>
      </c>
      <c r="K310" s="375" t="str">
        <f>IF('Data invoice'!S386=0,"",'Data invoice'!T386)</f>
        <v/>
      </c>
      <c r="L310" s="146"/>
      <c r="M310" s="146"/>
      <c r="N310" s="146"/>
      <c r="O310" s="146"/>
      <c r="P310" s="146"/>
      <c r="Q310" s="146"/>
      <c r="R310" s="146"/>
      <c r="S310" s="279"/>
      <c r="T310" s="279"/>
      <c r="U310" s="279"/>
      <c r="V310" s="279"/>
      <c r="W310" s="279"/>
      <c r="X310" s="279"/>
      <c r="Y310" s="279"/>
      <c r="Z310" s="279"/>
      <c r="AA310" s="279"/>
      <c r="AB310" s="296"/>
      <c r="AC310" s="296"/>
      <c r="AD310" s="296"/>
      <c r="AE310" s="296"/>
      <c r="AF310" s="296"/>
      <c r="AG310" s="296"/>
      <c r="AH310" s="296"/>
      <c r="AI310" s="296"/>
      <c r="AJ310" s="296"/>
      <c r="AK310" s="148"/>
      <c r="AL310" s="148"/>
    </row>
    <row r="311" spans="1:38" ht="16.5" customHeight="1">
      <c r="A311" s="279"/>
      <c r="B311" s="284" t="str">
        <f>IF('Data invoice'!J387=0,"",'Data invoice'!K387)</f>
        <v/>
      </c>
      <c r="C311" s="284" t="str">
        <f>IF('Data invoice'!K387=0,"",'Data invoice'!L387)</f>
        <v/>
      </c>
      <c r="D311" s="284" t="str">
        <f>IF('Data invoice'!L387=0,"",'Data invoice'!M387)</f>
        <v/>
      </c>
      <c r="E311" s="284" t="str">
        <f>IF('Data invoice'!M387=0,"",'Data invoice'!N387)</f>
        <v/>
      </c>
      <c r="F311" s="284" t="str">
        <f>IF('Data invoice'!N387=0,"",'Data invoice'!O387)</f>
        <v/>
      </c>
      <c r="G311" s="284" t="str">
        <f>IF('Data invoice'!O387=0,"",'Data invoice'!P387)</f>
        <v/>
      </c>
      <c r="H311" s="284" t="str">
        <f>IF('Data invoice'!P387=0,"",'Data invoice'!Q387)</f>
        <v/>
      </c>
      <c r="I311" s="350" t="str">
        <f>IF('Data invoice'!Q387=0,"",'Data invoice'!R387)</f>
        <v/>
      </c>
      <c r="J311" s="320" t="str">
        <f>IF('Data invoice'!R387=0,"",'Data invoice'!S387)</f>
        <v/>
      </c>
      <c r="K311" s="375" t="str">
        <f>IF('Data invoice'!S387=0,"",'Data invoice'!T387)</f>
        <v/>
      </c>
      <c r="L311" s="146"/>
      <c r="M311" s="146"/>
      <c r="N311" s="146"/>
      <c r="O311" s="146"/>
      <c r="P311" s="146"/>
      <c r="Q311" s="146"/>
      <c r="R311" s="146"/>
      <c r="S311" s="279"/>
      <c r="T311" s="279"/>
      <c r="U311" s="279"/>
      <c r="V311" s="279"/>
      <c r="W311" s="279"/>
      <c r="X311" s="279"/>
      <c r="Y311" s="279"/>
      <c r="Z311" s="279"/>
      <c r="AA311" s="279"/>
      <c r="AB311" s="296"/>
      <c r="AC311" s="296"/>
      <c r="AD311" s="296"/>
      <c r="AE311" s="296"/>
      <c r="AF311" s="296"/>
      <c r="AG311" s="296"/>
      <c r="AH311" s="296"/>
      <c r="AI311" s="296"/>
      <c r="AJ311" s="296"/>
      <c r="AK311" s="148"/>
      <c r="AL311" s="148"/>
    </row>
    <row r="312" spans="1:38" ht="16.5" customHeight="1">
      <c r="A312" s="279"/>
      <c r="B312" s="284" t="str">
        <f>IF('Data invoice'!J388=0,"",'Data invoice'!K388)</f>
        <v/>
      </c>
      <c r="C312" s="284" t="str">
        <f>IF('Data invoice'!K388=0,"",'Data invoice'!L388)</f>
        <v/>
      </c>
      <c r="D312" s="284" t="str">
        <f>IF('Data invoice'!L388=0,"",'Data invoice'!M388)</f>
        <v/>
      </c>
      <c r="E312" s="284" t="str">
        <f>IF('Data invoice'!M388=0,"",'Data invoice'!N388)</f>
        <v/>
      </c>
      <c r="F312" s="284" t="str">
        <f>IF('Data invoice'!N388=0,"",'Data invoice'!O388)</f>
        <v/>
      </c>
      <c r="G312" s="284" t="str">
        <f>IF('Data invoice'!O388=0,"",'Data invoice'!P388)</f>
        <v/>
      </c>
      <c r="H312" s="284" t="str">
        <f>IF('Data invoice'!P388=0,"",'Data invoice'!Q388)</f>
        <v/>
      </c>
      <c r="I312" s="350" t="str">
        <f>IF('Data invoice'!Q388=0,"",'Data invoice'!R388)</f>
        <v/>
      </c>
      <c r="J312" s="320" t="str">
        <f>IF('Data invoice'!R388=0,"",'Data invoice'!S388)</f>
        <v/>
      </c>
      <c r="K312" s="375" t="str">
        <f>IF('Data invoice'!S388=0,"",'Data invoice'!T388)</f>
        <v/>
      </c>
      <c r="L312" s="146"/>
      <c r="M312" s="146"/>
      <c r="N312" s="146"/>
      <c r="O312" s="146"/>
      <c r="P312" s="146"/>
      <c r="Q312" s="146"/>
      <c r="R312" s="146"/>
      <c r="S312" s="279"/>
      <c r="T312" s="279"/>
      <c r="U312" s="279"/>
      <c r="V312" s="279"/>
      <c r="W312" s="279"/>
      <c r="X312" s="279"/>
      <c r="Y312" s="279"/>
      <c r="Z312" s="279"/>
      <c r="AA312" s="279"/>
      <c r="AB312" s="296"/>
      <c r="AC312" s="296"/>
      <c r="AD312" s="296"/>
      <c r="AE312" s="296"/>
      <c r="AF312" s="296"/>
      <c r="AG312" s="296"/>
      <c r="AH312" s="296"/>
      <c r="AI312" s="296"/>
      <c r="AJ312" s="296"/>
      <c r="AK312" s="148"/>
      <c r="AL312" s="148"/>
    </row>
    <row r="313" spans="1:38" ht="16.5" customHeight="1">
      <c r="A313" s="279"/>
      <c r="B313" s="284" t="str">
        <f>IF('Data invoice'!J389=0,"",'Data invoice'!K389)</f>
        <v/>
      </c>
      <c r="C313" s="284" t="str">
        <f>IF('Data invoice'!K389=0,"",'Data invoice'!L389)</f>
        <v/>
      </c>
      <c r="D313" s="284" t="str">
        <f>IF('Data invoice'!L389=0,"",'Data invoice'!M389)</f>
        <v/>
      </c>
      <c r="E313" s="284" t="str">
        <f>IF('Data invoice'!M389=0,"",'Data invoice'!N389)</f>
        <v/>
      </c>
      <c r="F313" s="284" t="str">
        <f>IF('Data invoice'!N389=0,"",'Data invoice'!O389)</f>
        <v/>
      </c>
      <c r="G313" s="284" t="str">
        <f>IF('Data invoice'!O389=0,"",'Data invoice'!P389)</f>
        <v/>
      </c>
      <c r="H313" s="284" t="str">
        <f>IF('Data invoice'!P389=0,"",'Data invoice'!Q389)</f>
        <v/>
      </c>
      <c r="I313" s="350" t="str">
        <f>IF('Data invoice'!Q389=0,"",'Data invoice'!R389)</f>
        <v/>
      </c>
      <c r="J313" s="320" t="str">
        <f>IF('Data invoice'!R389=0,"",'Data invoice'!S389)</f>
        <v/>
      </c>
      <c r="K313" s="375" t="str">
        <f>IF('Data invoice'!S389=0,"",'Data invoice'!T389)</f>
        <v/>
      </c>
      <c r="L313" s="146"/>
      <c r="M313" s="146"/>
      <c r="N313" s="146"/>
      <c r="O313" s="146"/>
      <c r="P313" s="146"/>
      <c r="Q313" s="146"/>
      <c r="R313" s="146"/>
      <c r="S313" s="279"/>
      <c r="T313" s="279"/>
      <c r="U313" s="279"/>
      <c r="V313" s="279"/>
      <c r="W313" s="279"/>
      <c r="X313" s="279"/>
      <c r="Y313" s="279"/>
      <c r="Z313" s="279"/>
      <c r="AA313" s="279"/>
      <c r="AB313" s="296"/>
      <c r="AC313" s="296"/>
      <c r="AD313" s="296"/>
      <c r="AE313" s="296"/>
      <c r="AF313" s="296"/>
      <c r="AG313" s="296"/>
      <c r="AH313" s="296"/>
      <c r="AI313" s="296"/>
      <c r="AJ313" s="296"/>
      <c r="AK313" s="148"/>
      <c r="AL313" s="148"/>
    </row>
    <row r="314" spans="1:38" ht="16.5" customHeight="1">
      <c r="A314" s="279"/>
      <c r="B314" s="284" t="str">
        <f>IF('Data invoice'!J390=0,"",'Data invoice'!K390)</f>
        <v/>
      </c>
      <c r="C314" s="284" t="str">
        <f>IF('Data invoice'!K390=0,"",'Data invoice'!L390)</f>
        <v/>
      </c>
      <c r="D314" s="284" t="str">
        <f>IF('Data invoice'!L390=0,"",'Data invoice'!M390)</f>
        <v/>
      </c>
      <c r="E314" s="284" t="str">
        <f>IF('Data invoice'!M390=0,"",'Data invoice'!N390)</f>
        <v/>
      </c>
      <c r="F314" s="284" t="str">
        <f>IF('Data invoice'!N390=0,"",'Data invoice'!O390)</f>
        <v/>
      </c>
      <c r="G314" s="284" t="str">
        <f>IF('Data invoice'!O390=0,"",'Data invoice'!P390)</f>
        <v/>
      </c>
      <c r="H314" s="284" t="str">
        <f>IF('Data invoice'!P390=0,"",'Data invoice'!Q390)</f>
        <v/>
      </c>
      <c r="I314" s="350" t="str">
        <f>IF('Data invoice'!Q390=0,"",'Data invoice'!R390)</f>
        <v/>
      </c>
      <c r="J314" s="320" t="str">
        <f>IF('Data invoice'!R390=0,"",'Data invoice'!S390)</f>
        <v/>
      </c>
      <c r="K314" s="375" t="str">
        <f>IF('Data invoice'!S390=0,"",'Data invoice'!T390)</f>
        <v/>
      </c>
      <c r="L314" s="146"/>
      <c r="M314" s="146"/>
      <c r="N314" s="146"/>
      <c r="O314" s="146"/>
      <c r="P314" s="146"/>
      <c r="Q314" s="146"/>
      <c r="R314" s="146"/>
      <c r="S314" s="279"/>
      <c r="T314" s="279"/>
      <c r="U314" s="279"/>
      <c r="V314" s="279"/>
      <c r="W314" s="279"/>
      <c r="X314" s="279"/>
      <c r="Y314" s="279"/>
      <c r="Z314" s="279"/>
      <c r="AA314" s="279"/>
      <c r="AB314" s="296"/>
      <c r="AC314" s="296"/>
      <c r="AD314" s="296"/>
      <c r="AE314" s="296"/>
      <c r="AF314" s="296"/>
      <c r="AG314" s="296"/>
      <c r="AH314" s="296"/>
      <c r="AI314" s="296"/>
      <c r="AJ314" s="296"/>
      <c r="AK314" s="148"/>
      <c r="AL314" s="148"/>
    </row>
    <row r="315" spans="1:38" ht="16.5" customHeight="1">
      <c r="A315" s="279"/>
      <c r="B315" s="284" t="str">
        <f>IF('Data invoice'!J391=0,"",'Data invoice'!K391)</f>
        <v/>
      </c>
      <c r="C315" s="284" t="str">
        <f>IF('Data invoice'!K391=0,"",'Data invoice'!L391)</f>
        <v/>
      </c>
      <c r="D315" s="284" t="str">
        <f>IF('Data invoice'!L391=0,"",'Data invoice'!M391)</f>
        <v/>
      </c>
      <c r="E315" s="284" t="str">
        <f>IF('Data invoice'!M391=0,"",'Data invoice'!N391)</f>
        <v/>
      </c>
      <c r="F315" s="284" t="str">
        <f>IF('Data invoice'!N391=0,"",'Data invoice'!O391)</f>
        <v/>
      </c>
      <c r="G315" s="284" t="str">
        <f>IF('Data invoice'!O391=0,"",'Data invoice'!P391)</f>
        <v/>
      </c>
      <c r="H315" s="284" t="str">
        <f>IF('Data invoice'!P391=0,"",'Data invoice'!Q391)</f>
        <v/>
      </c>
      <c r="I315" s="350" t="str">
        <f>IF('Data invoice'!Q391=0,"",'Data invoice'!R391)</f>
        <v/>
      </c>
      <c r="J315" s="320" t="str">
        <f>IF('Data invoice'!R391=0,"",'Data invoice'!S391)</f>
        <v/>
      </c>
      <c r="K315" s="375" t="str">
        <f>IF('Data invoice'!S391=0,"",'Data invoice'!T391)</f>
        <v/>
      </c>
      <c r="L315" s="146"/>
      <c r="M315" s="146"/>
      <c r="N315" s="146"/>
      <c r="O315" s="146"/>
      <c r="P315" s="146"/>
      <c r="Q315" s="146"/>
      <c r="R315" s="146"/>
      <c r="S315" s="279"/>
      <c r="T315" s="279"/>
      <c r="U315" s="279"/>
      <c r="V315" s="279"/>
      <c r="W315" s="279"/>
      <c r="X315" s="279"/>
      <c r="Y315" s="279"/>
      <c r="Z315" s="279"/>
      <c r="AA315" s="279"/>
      <c r="AB315" s="296"/>
      <c r="AC315" s="296"/>
      <c r="AD315" s="296"/>
      <c r="AE315" s="296"/>
      <c r="AF315" s="296"/>
      <c r="AG315" s="296"/>
      <c r="AH315" s="296"/>
      <c r="AI315" s="296"/>
      <c r="AJ315" s="296"/>
      <c r="AK315" s="148"/>
      <c r="AL315" s="148"/>
    </row>
    <row r="316" spans="1:38" ht="16.5" customHeight="1">
      <c r="A316" s="279"/>
      <c r="B316" s="284" t="str">
        <f>IF('Data invoice'!J392=0,"",'Data invoice'!K392)</f>
        <v/>
      </c>
      <c r="C316" s="284" t="str">
        <f>IF('Data invoice'!K392=0,"",'Data invoice'!L392)</f>
        <v/>
      </c>
      <c r="D316" s="284" t="str">
        <f>IF('Data invoice'!L392=0,"",'Data invoice'!M392)</f>
        <v/>
      </c>
      <c r="E316" s="284" t="str">
        <f>IF('Data invoice'!M392=0,"",'Data invoice'!N392)</f>
        <v/>
      </c>
      <c r="F316" s="284" t="str">
        <f>IF('Data invoice'!N392=0,"",'Data invoice'!O392)</f>
        <v/>
      </c>
      <c r="G316" s="284" t="str">
        <f>IF('Data invoice'!O392=0,"",'Data invoice'!P392)</f>
        <v/>
      </c>
      <c r="H316" s="284" t="str">
        <f>IF('Data invoice'!P392=0,"",'Data invoice'!Q392)</f>
        <v/>
      </c>
      <c r="I316" s="350" t="str">
        <f>IF('Data invoice'!Q392=0,"",'Data invoice'!R392)</f>
        <v/>
      </c>
      <c r="J316" s="320" t="str">
        <f>IF('Data invoice'!R392=0,"",'Data invoice'!S392)</f>
        <v/>
      </c>
      <c r="K316" s="375" t="str">
        <f>IF('Data invoice'!S392=0,"",'Data invoice'!T392)</f>
        <v/>
      </c>
      <c r="L316" s="146"/>
      <c r="M316" s="146"/>
      <c r="N316" s="146"/>
      <c r="O316" s="146"/>
      <c r="P316" s="146"/>
      <c r="Q316" s="146"/>
      <c r="R316" s="146"/>
      <c r="S316" s="279"/>
      <c r="T316" s="279"/>
      <c r="U316" s="279"/>
      <c r="V316" s="279"/>
      <c r="W316" s="279"/>
      <c r="X316" s="279"/>
      <c r="Y316" s="279"/>
      <c r="Z316" s="279"/>
      <c r="AA316" s="279"/>
      <c r="AB316" s="296"/>
      <c r="AC316" s="296"/>
      <c r="AD316" s="296"/>
      <c r="AE316" s="296"/>
      <c r="AF316" s="296"/>
      <c r="AG316" s="296"/>
      <c r="AH316" s="296"/>
      <c r="AI316" s="296"/>
      <c r="AJ316" s="296"/>
      <c r="AK316" s="148"/>
      <c r="AL316" s="148"/>
    </row>
    <row r="317" spans="1:38" ht="16.5" customHeight="1">
      <c r="A317" s="279"/>
      <c r="B317" s="284" t="str">
        <f>IF('Data invoice'!J393=0,"",'Data invoice'!K393)</f>
        <v/>
      </c>
      <c r="C317" s="284" t="str">
        <f>IF('Data invoice'!K393=0,"",'Data invoice'!L393)</f>
        <v/>
      </c>
      <c r="D317" s="284" t="str">
        <f>IF('Data invoice'!L393=0,"",'Data invoice'!M393)</f>
        <v/>
      </c>
      <c r="E317" s="284" t="str">
        <f>IF('Data invoice'!M393=0,"",'Data invoice'!N393)</f>
        <v/>
      </c>
      <c r="F317" s="284" t="str">
        <f>IF('Data invoice'!N393=0,"",'Data invoice'!O393)</f>
        <v/>
      </c>
      <c r="G317" s="284" t="str">
        <f>IF('Data invoice'!O393=0,"",'Data invoice'!P393)</f>
        <v/>
      </c>
      <c r="H317" s="284" t="str">
        <f>IF('Data invoice'!P393=0,"",'Data invoice'!Q393)</f>
        <v/>
      </c>
      <c r="I317" s="350" t="str">
        <f>IF('Data invoice'!Q393=0,"",'Data invoice'!R393)</f>
        <v/>
      </c>
      <c r="J317" s="320" t="str">
        <f>IF('Data invoice'!R393=0,"",'Data invoice'!S393)</f>
        <v/>
      </c>
      <c r="K317" s="375" t="str">
        <f>IF('Data invoice'!S393=0,"",'Data invoice'!T393)</f>
        <v/>
      </c>
      <c r="L317" s="146"/>
      <c r="M317" s="146"/>
      <c r="N317" s="146"/>
      <c r="O317" s="146"/>
      <c r="P317" s="146"/>
      <c r="Q317" s="146"/>
      <c r="R317" s="146"/>
      <c r="S317" s="279"/>
      <c r="T317" s="279"/>
      <c r="U317" s="279"/>
      <c r="V317" s="279"/>
      <c r="W317" s="279"/>
      <c r="X317" s="279"/>
      <c r="Y317" s="279"/>
      <c r="Z317" s="279"/>
      <c r="AA317" s="279"/>
      <c r="AB317" s="296"/>
      <c r="AC317" s="296"/>
      <c r="AD317" s="296"/>
      <c r="AE317" s="296"/>
      <c r="AF317" s="296"/>
      <c r="AG317" s="296"/>
      <c r="AH317" s="296"/>
      <c r="AI317" s="296"/>
      <c r="AJ317" s="296"/>
      <c r="AK317" s="148"/>
      <c r="AL317" s="148"/>
    </row>
    <row r="318" spans="1:38" ht="16.5" customHeight="1">
      <c r="A318" s="279"/>
      <c r="B318" s="284" t="str">
        <f>IF('Data invoice'!J394=0,"",'Data invoice'!K394)</f>
        <v/>
      </c>
      <c r="C318" s="284" t="str">
        <f>IF('Data invoice'!K394=0,"",'Data invoice'!L394)</f>
        <v/>
      </c>
      <c r="D318" s="284" t="str">
        <f>IF('Data invoice'!L394=0,"",'Data invoice'!M394)</f>
        <v/>
      </c>
      <c r="E318" s="284" t="str">
        <f>IF('Data invoice'!M394=0,"",'Data invoice'!N394)</f>
        <v/>
      </c>
      <c r="F318" s="284" t="str">
        <f>IF('Data invoice'!N394=0,"",'Data invoice'!O394)</f>
        <v/>
      </c>
      <c r="G318" s="284" t="str">
        <f>IF('Data invoice'!O394=0,"",'Data invoice'!P394)</f>
        <v/>
      </c>
      <c r="H318" s="284" t="str">
        <f>IF('Data invoice'!P394=0,"",'Data invoice'!Q394)</f>
        <v/>
      </c>
      <c r="I318" s="350" t="str">
        <f>IF('Data invoice'!Q394=0,"",'Data invoice'!R394)</f>
        <v/>
      </c>
      <c r="J318" s="320" t="str">
        <f>IF('Data invoice'!R394=0,"",'Data invoice'!S394)</f>
        <v/>
      </c>
      <c r="K318" s="375" t="str">
        <f>IF('Data invoice'!S394=0,"",'Data invoice'!T394)</f>
        <v/>
      </c>
      <c r="L318" s="146"/>
      <c r="M318" s="146"/>
      <c r="N318" s="146"/>
      <c r="O318" s="146"/>
      <c r="P318" s="146"/>
      <c r="Q318" s="146"/>
      <c r="R318" s="146"/>
      <c r="S318" s="279"/>
      <c r="T318" s="279"/>
      <c r="U318" s="279"/>
      <c r="V318" s="279"/>
      <c r="W318" s="279"/>
      <c r="X318" s="279"/>
      <c r="Y318" s="279"/>
      <c r="Z318" s="279"/>
      <c r="AA318" s="279"/>
      <c r="AB318" s="296"/>
      <c r="AC318" s="296"/>
      <c r="AD318" s="296"/>
      <c r="AE318" s="296"/>
      <c r="AF318" s="296"/>
      <c r="AG318" s="296"/>
      <c r="AH318" s="296"/>
      <c r="AI318" s="296"/>
      <c r="AJ318" s="296"/>
      <c r="AK318" s="148"/>
      <c r="AL318" s="148"/>
    </row>
    <row r="319" spans="1:38" ht="16.5" customHeight="1">
      <c r="A319" s="279"/>
      <c r="B319" s="284" t="str">
        <f>IF('Data invoice'!J395=0,"",'Data invoice'!K395)</f>
        <v/>
      </c>
      <c r="C319" s="284" t="str">
        <f>IF('Data invoice'!K395=0,"",'Data invoice'!L395)</f>
        <v/>
      </c>
      <c r="D319" s="284" t="str">
        <f>IF('Data invoice'!L395=0,"",'Data invoice'!M395)</f>
        <v/>
      </c>
      <c r="E319" s="284" t="str">
        <f>IF('Data invoice'!M395=0,"",'Data invoice'!N395)</f>
        <v/>
      </c>
      <c r="F319" s="284" t="str">
        <f>IF('Data invoice'!N395=0,"",'Data invoice'!O395)</f>
        <v/>
      </c>
      <c r="G319" s="284" t="str">
        <f>IF('Data invoice'!O395=0,"",'Data invoice'!P395)</f>
        <v/>
      </c>
      <c r="H319" s="284" t="str">
        <f>IF('Data invoice'!P395=0,"",'Data invoice'!Q395)</f>
        <v/>
      </c>
      <c r="I319" s="350" t="str">
        <f>IF('Data invoice'!Q395=0,"",'Data invoice'!R395)</f>
        <v/>
      </c>
      <c r="J319" s="320" t="str">
        <f>IF('Data invoice'!R395=0,"",'Data invoice'!S395)</f>
        <v/>
      </c>
      <c r="K319" s="375" t="str">
        <f>IF('Data invoice'!S395=0,"",'Data invoice'!T395)</f>
        <v/>
      </c>
      <c r="L319" s="146"/>
      <c r="M319" s="146"/>
      <c r="N319" s="146"/>
      <c r="O319" s="146"/>
      <c r="P319" s="146"/>
      <c r="Q319" s="146"/>
      <c r="R319" s="146"/>
      <c r="S319" s="279"/>
      <c r="T319" s="279"/>
      <c r="U319" s="279"/>
      <c r="V319" s="279"/>
      <c r="W319" s="279"/>
      <c r="X319" s="279"/>
      <c r="Y319" s="279"/>
      <c r="Z319" s="279"/>
      <c r="AA319" s="279"/>
      <c r="AB319" s="296"/>
      <c r="AC319" s="296"/>
      <c r="AD319" s="296"/>
      <c r="AE319" s="296"/>
      <c r="AF319" s="296"/>
      <c r="AG319" s="296"/>
      <c r="AH319" s="296"/>
      <c r="AI319" s="296"/>
      <c r="AJ319" s="296"/>
      <c r="AK319" s="148"/>
      <c r="AL319" s="148"/>
    </row>
    <row r="320" spans="1:38" ht="16.5" customHeight="1">
      <c r="A320" s="279"/>
      <c r="B320" s="284" t="str">
        <f>IF('Data invoice'!J396=0,"",'Data invoice'!K396)</f>
        <v/>
      </c>
      <c r="C320" s="284" t="str">
        <f>IF('Data invoice'!K396=0,"",'Data invoice'!L396)</f>
        <v/>
      </c>
      <c r="D320" s="284" t="str">
        <f>IF('Data invoice'!L396=0,"",'Data invoice'!M396)</f>
        <v/>
      </c>
      <c r="E320" s="284" t="str">
        <f>IF('Data invoice'!M396=0,"",'Data invoice'!N396)</f>
        <v/>
      </c>
      <c r="F320" s="284" t="str">
        <f>IF('Data invoice'!N396=0,"",'Data invoice'!O396)</f>
        <v/>
      </c>
      <c r="G320" s="284" t="str">
        <f>IF('Data invoice'!O396=0,"",'Data invoice'!P396)</f>
        <v/>
      </c>
      <c r="H320" s="284" t="str">
        <f>IF('Data invoice'!P396=0,"",'Data invoice'!Q396)</f>
        <v/>
      </c>
      <c r="I320" s="350" t="str">
        <f>IF('Data invoice'!Q396=0,"",'Data invoice'!R396)</f>
        <v/>
      </c>
      <c r="J320" s="320" t="str">
        <f>IF('Data invoice'!R396=0,"",'Data invoice'!S396)</f>
        <v/>
      </c>
      <c r="K320" s="375" t="str">
        <f>IF('Data invoice'!S396=0,"",'Data invoice'!T396)</f>
        <v/>
      </c>
      <c r="L320" s="146"/>
      <c r="M320" s="146"/>
      <c r="N320" s="146"/>
      <c r="O320" s="146"/>
      <c r="P320" s="146"/>
      <c r="Q320" s="146"/>
      <c r="R320" s="146"/>
      <c r="S320" s="279"/>
      <c r="T320" s="279"/>
      <c r="U320" s="279"/>
      <c r="V320" s="279"/>
      <c r="W320" s="279"/>
      <c r="X320" s="279"/>
      <c r="Y320" s="279"/>
      <c r="Z320" s="279"/>
      <c r="AA320" s="279"/>
      <c r="AB320" s="296"/>
      <c r="AC320" s="296"/>
      <c r="AD320" s="296"/>
      <c r="AE320" s="296"/>
      <c r="AF320" s="296"/>
      <c r="AG320" s="296"/>
      <c r="AH320" s="296"/>
      <c r="AI320" s="296"/>
      <c r="AJ320" s="296"/>
      <c r="AK320" s="148"/>
      <c r="AL320" s="148"/>
    </row>
    <row r="321" spans="1:38" ht="16.5" customHeight="1">
      <c r="A321" s="279"/>
      <c r="B321" s="284" t="str">
        <f>IF('Data invoice'!J397=0,"",'Data invoice'!K397)</f>
        <v/>
      </c>
      <c r="C321" s="284" t="str">
        <f>IF('Data invoice'!K397=0,"",'Data invoice'!L397)</f>
        <v/>
      </c>
      <c r="D321" s="284" t="str">
        <f>IF('Data invoice'!L397=0,"",'Data invoice'!M397)</f>
        <v/>
      </c>
      <c r="E321" s="284" t="str">
        <f>IF('Data invoice'!M397=0,"",'Data invoice'!N397)</f>
        <v/>
      </c>
      <c r="F321" s="284" t="str">
        <f>IF('Data invoice'!N397=0,"",'Data invoice'!O397)</f>
        <v/>
      </c>
      <c r="G321" s="284" t="str">
        <f>IF('Data invoice'!O397=0,"",'Data invoice'!P397)</f>
        <v/>
      </c>
      <c r="H321" s="284" t="str">
        <f>IF('Data invoice'!P397=0,"",'Data invoice'!Q397)</f>
        <v/>
      </c>
      <c r="I321" s="350" t="str">
        <f>IF('Data invoice'!Q397=0,"",'Data invoice'!R397)</f>
        <v/>
      </c>
      <c r="J321" s="320" t="str">
        <f>IF('Data invoice'!R397=0,"",'Data invoice'!S397)</f>
        <v/>
      </c>
      <c r="K321" s="375" t="str">
        <f>IF('Data invoice'!S397=0,"",'Data invoice'!T397)</f>
        <v/>
      </c>
      <c r="L321" s="146"/>
      <c r="M321" s="146"/>
      <c r="N321" s="146"/>
      <c r="O321" s="146"/>
      <c r="P321" s="146"/>
      <c r="Q321" s="146"/>
      <c r="R321" s="146"/>
      <c r="S321" s="279"/>
      <c r="T321" s="279"/>
      <c r="U321" s="279"/>
      <c r="V321" s="279"/>
      <c r="W321" s="279"/>
      <c r="X321" s="279"/>
      <c r="Y321" s="279"/>
      <c r="Z321" s="279"/>
      <c r="AA321" s="279"/>
      <c r="AB321" s="296"/>
      <c r="AC321" s="296"/>
      <c r="AD321" s="296"/>
      <c r="AE321" s="296"/>
      <c r="AF321" s="296"/>
      <c r="AG321" s="296"/>
      <c r="AH321" s="296"/>
      <c r="AI321" s="296"/>
      <c r="AJ321" s="296"/>
      <c r="AK321" s="148"/>
      <c r="AL321" s="148"/>
    </row>
    <row r="322" spans="1:38" ht="16.5" customHeight="1">
      <c r="A322" s="279"/>
      <c r="B322" s="284" t="str">
        <f>IF('Data invoice'!J398=0,"",'Data invoice'!K398)</f>
        <v/>
      </c>
      <c r="C322" s="284" t="str">
        <f>IF('Data invoice'!K398=0,"",'Data invoice'!L398)</f>
        <v/>
      </c>
      <c r="D322" s="284" t="str">
        <f>IF('Data invoice'!L398=0,"",'Data invoice'!M398)</f>
        <v/>
      </c>
      <c r="E322" s="284" t="str">
        <f>IF('Data invoice'!M398=0,"",'Data invoice'!N398)</f>
        <v/>
      </c>
      <c r="F322" s="284" t="str">
        <f>IF('Data invoice'!N398=0,"",'Data invoice'!O398)</f>
        <v/>
      </c>
      <c r="G322" s="284" t="str">
        <f>IF('Data invoice'!O398=0,"",'Data invoice'!P398)</f>
        <v/>
      </c>
      <c r="H322" s="284" t="str">
        <f>IF('Data invoice'!P398=0,"",'Data invoice'!Q398)</f>
        <v/>
      </c>
      <c r="I322" s="350" t="str">
        <f>IF('Data invoice'!Q398=0,"",'Data invoice'!R398)</f>
        <v/>
      </c>
      <c r="J322" s="320" t="str">
        <f>IF('Data invoice'!R398=0,"",'Data invoice'!S398)</f>
        <v/>
      </c>
      <c r="K322" s="375" t="str">
        <f>IF('Data invoice'!S398=0,"",'Data invoice'!T398)</f>
        <v/>
      </c>
      <c r="L322" s="146"/>
      <c r="M322" s="146"/>
      <c r="N322" s="146"/>
      <c r="O322" s="146"/>
      <c r="P322" s="146"/>
      <c r="Q322" s="146"/>
      <c r="R322" s="146"/>
      <c r="S322" s="279"/>
      <c r="T322" s="279"/>
      <c r="U322" s="279"/>
      <c r="V322" s="279"/>
      <c r="W322" s="279"/>
      <c r="X322" s="279"/>
      <c r="Y322" s="279"/>
      <c r="Z322" s="279"/>
      <c r="AA322" s="279"/>
      <c r="AB322" s="296"/>
      <c r="AC322" s="296"/>
      <c r="AD322" s="296"/>
      <c r="AE322" s="296"/>
      <c r="AF322" s="296"/>
      <c r="AG322" s="296"/>
      <c r="AH322" s="296"/>
      <c r="AI322" s="296"/>
      <c r="AJ322" s="296"/>
      <c r="AK322" s="148"/>
      <c r="AL322" s="148"/>
    </row>
    <row r="323" spans="1:38" ht="16.5" customHeight="1">
      <c r="A323" s="279"/>
      <c r="B323" s="284" t="str">
        <f>IF('Data invoice'!J399=0,"",'Data invoice'!K399)</f>
        <v/>
      </c>
      <c r="C323" s="284" t="str">
        <f>IF('Data invoice'!K399=0,"",'Data invoice'!L399)</f>
        <v/>
      </c>
      <c r="D323" s="284" t="str">
        <f>IF('Data invoice'!L399=0,"",'Data invoice'!M399)</f>
        <v/>
      </c>
      <c r="E323" s="284" t="str">
        <f>IF('Data invoice'!M399=0,"",'Data invoice'!N399)</f>
        <v/>
      </c>
      <c r="F323" s="284" t="str">
        <f>IF('Data invoice'!N399=0,"",'Data invoice'!O399)</f>
        <v/>
      </c>
      <c r="G323" s="284" t="str">
        <f>IF('Data invoice'!O399=0,"",'Data invoice'!P399)</f>
        <v/>
      </c>
      <c r="H323" s="284" t="str">
        <f>IF('Data invoice'!P399=0,"",'Data invoice'!Q399)</f>
        <v/>
      </c>
      <c r="I323" s="350" t="str">
        <f>IF('Data invoice'!Q399=0,"",'Data invoice'!R399)</f>
        <v/>
      </c>
      <c r="J323" s="320" t="str">
        <f>IF('Data invoice'!R399=0,"",'Data invoice'!S399)</f>
        <v/>
      </c>
      <c r="K323" s="375" t="str">
        <f>IF('Data invoice'!S399=0,"",'Data invoice'!T399)</f>
        <v/>
      </c>
      <c r="L323" s="146"/>
      <c r="M323" s="146"/>
      <c r="N323" s="146"/>
      <c r="O323" s="146"/>
      <c r="P323" s="146"/>
      <c r="Q323" s="146"/>
      <c r="R323" s="146"/>
      <c r="S323" s="279"/>
      <c r="T323" s="279"/>
      <c r="U323" s="279"/>
      <c r="V323" s="279"/>
      <c r="W323" s="279"/>
      <c r="X323" s="279"/>
      <c r="Y323" s="279"/>
      <c r="Z323" s="279"/>
      <c r="AA323" s="279"/>
      <c r="AB323" s="296"/>
      <c r="AC323" s="296"/>
      <c r="AD323" s="296"/>
      <c r="AE323" s="296"/>
      <c r="AF323" s="296"/>
      <c r="AG323" s="296"/>
      <c r="AH323" s="296"/>
      <c r="AI323" s="296"/>
      <c r="AJ323" s="296"/>
      <c r="AK323" s="148"/>
      <c r="AL323" s="148"/>
    </row>
    <row r="324" spans="1:38" ht="16.5" customHeight="1">
      <c r="A324" s="279"/>
      <c r="B324" s="284" t="str">
        <f>IF('Data invoice'!J400=0,"",'Data invoice'!K400)</f>
        <v/>
      </c>
      <c r="C324" s="284" t="str">
        <f>IF('Data invoice'!K400=0,"",'Data invoice'!L400)</f>
        <v/>
      </c>
      <c r="D324" s="284" t="str">
        <f>IF('Data invoice'!L400=0,"",'Data invoice'!M400)</f>
        <v/>
      </c>
      <c r="E324" s="284" t="str">
        <f>IF('Data invoice'!M400=0,"",'Data invoice'!N400)</f>
        <v/>
      </c>
      <c r="F324" s="284" t="str">
        <f>IF('Data invoice'!N400=0,"",'Data invoice'!O400)</f>
        <v/>
      </c>
      <c r="G324" s="284" t="str">
        <f>IF('Data invoice'!O400=0,"",'Data invoice'!P400)</f>
        <v/>
      </c>
      <c r="H324" s="284" t="str">
        <f>IF('Data invoice'!P400=0,"",'Data invoice'!Q400)</f>
        <v/>
      </c>
      <c r="I324" s="350" t="str">
        <f>IF('Data invoice'!Q400=0,"",'Data invoice'!R400)</f>
        <v/>
      </c>
      <c r="J324" s="320" t="str">
        <f>IF('Data invoice'!R400=0,"",'Data invoice'!S400)</f>
        <v/>
      </c>
      <c r="K324" s="375" t="str">
        <f>IF('Data invoice'!S400=0,"",'Data invoice'!T400)</f>
        <v/>
      </c>
      <c r="L324" s="146"/>
      <c r="M324" s="146"/>
      <c r="N324" s="146"/>
      <c r="O324" s="146"/>
      <c r="P324" s="146"/>
      <c r="Q324" s="146"/>
      <c r="R324" s="146"/>
      <c r="S324" s="279"/>
      <c r="T324" s="279"/>
      <c r="U324" s="279"/>
      <c r="V324" s="279"/>
      <c r="W324" s="279"/>
      <c r="X324" s="279"/>
      <c r="Y324" s="279"/>
      <c r="Z324" s="279"/>
      <c r="AA324" s="279"/>
      <c r="AB324" s="296"/>
      <c r="AC324" s="296"/>
      <c r="AD324" s="296"/>
      <c r="AE324" s="296"/>
      <c r="AF324" s="296"/>
      <c r="AG324" s="296"/>
      <c r="AH324" s="296"/>
      <c r="AI324" s="296"/>
      <c r="AJ324" s="296"/>
      <c r="AK324" s="148"/>
      <c r="AL324" s="148"/>
    </row>
    <row r="325" spans="1:38" ht="16.5" customHeight="1">
      <c r="A325" s="279"/>
      <c r="B325" s="284" t="str">
        <f>IF('Data invoice'!J401=0,"",'Data invoice'!K401)</f>
        <v/>
      </c>
      <c r="C325" s="284" t="str">
        <f>IF('Data invoice'!K401=0,"",'Data invoice'!L401)</f>
        <v/>
      </c>
      <c r="D325" s="284" t="str">
        <f>IF('Data invoice'!L401=0,"",'Data invoice'!M401)</f>
        <v/>
      </c>
      <c r="E325" s="284" t="str">
        <f>IF('Data invoice'!M401=0,"",'Data invoice'!N401)</f>
        <v/>
      </c>
      <c r="F325" s="284" t="str">
        <f>IF('Data invoice'!N401=0,"",'Data invoice'!O401)</f>
        <v/>
      </c>
      <c r="G325" s="284" t="str">
        <f>IF('Data invoice'!O401=0,"",'Data invoice'!P401)</f>
        <v/>
      </c>
      <c r="H325" s="284" t="str">
        <f>IF('Data invoice'!P401=0,"",'Data invoice'!Q401)</f>
        <v/>
      </c>
      <c r="I325" s="350" t="str">
        <f>IF('Data invoice'!Q401=0,"",'Data invoice'!R401)</f>
        <v/>
      </c>
      <c r="J325" s="320" t="str">
        <f>IF('Data invoice'!R401=0,"",'Data invoice'!S401)</f>
        <v/>
      </c>
      <c r="K325" s="375" t="str">
        <f>IF('Data invoice'!S401=0,"",'Data invoice'!T401)</f>
        <v/>
      </c>
      <c r="L325" s="146"/>
      <c r="M325" s="146"/>
      <c r="N325" s="146"/>
      <c r="O325" s="146"/>
      <c r="P325" s="146"/>
      <c r="Q325" s="146"/>
      <c r="R325" s="146"/>
      <c r="S325" s="279"/>
      <c r="T325" s="279"/>
      <c r="U325" s="279"/>
      <c r="V325" s="279"/>
      <c r="W325" s="279"/>
      <c r="X325" s="279"/>
      <c r="Y325" s="279"/>
      <c r="Z325" s="279"/>
      <c r="AA325" s="279"/>
      <c r="AB325" s="296"/>
      <c r="AC325" s="296"/>
      <c r="AD325" s="296"/>
      <c r="AE325" s="296"/>
      <c r="AF325" s="296"/>
      <c r="AG325" s="296"/>
      <c r="AH325" s="296"/>
      <c r="AI325" s="296"/>
      <c r="AJ325" s="296"/>
      <c r="AK325" s="148"/>
      <c r="AL325" s="148"/>
    </row>
    <row r="326" spans="1:38" ht="16.5" customHeight="1">
      <c r="A326" s="279"/>
      <c r="B326" s="284" t="str">
        <f>IF('Data invoice'!J402=0,"",'Data invoice'!K402)</f>
        <v/>
      </c>
      <c r="C326" s="284" t="str">
        <f>IF('Data invoice'!K402=0,"",'Data invoice'!L402)</f>
        <v/>
      </c>
      <c r="D326" s="284" t="str">
        <f>IF('Data invoice'!L402=0,"",'Data invoice'!M402)</f>
        <v/>
      </c>
      <c r="E326" s="284" t="str">
        <f>IF('Data invoice'!M402=0,"",'Data invoice'!N402)</f>
        <v/>
      </c>
      <c r="F326" s="284" t="str">
        <f>IF('Data invoice'!N402=0,"",'Data invoice'!O402)</f>
        <v/>
      </c>
      <c r="G326" s="284" t="str">
        <f>IF('Data invoice'!O402=0,"",'Data invoice'!P402)</f>
        <v/>
      </c>
      <c r="H326" s="284" t="str">
        <f>IF('Data invoice'!P402=0,"",'Data invoice'!Q402)</f>
        <v/>
      </c>
      <c r="I326" s="350" t="str">
        <f>IF('Data invoice'!Q402=0,"",'Data invoice'!R402)</f>
        <v/>
      </c>
      <c r="J326" s="320" t="str">
        <f>IF('Data invoice'!R402=0,"",'Data invoice'!S402)</f>
        <v/>
      </c>
      <c r="K326" s="375" t="str">
        <f>IF('Data invoice'!S402=0,"",'Data invoice'!T402)</f>
        <v/>
      </c>
      <c r="L326" s="146"/>
      <c r="M326" s="146"/>
      <c r="N326" s="146"/>
      <c r="O326" s="146"/>
      <c r="P326" s="146"/>
      <c r="Q326" s="146"/>
      <c r="R326" s="146"/>
      <c r="S326" s="279"/>
      <c r="T326" s="279"/>
      <c r="U326" s="279"/>
      <c r="V326" s="279"/>
      <c r="W326" s="279"/>
      <c r="X326" s="279"/>
      <c r="Y326" s="279"/>
      <c r="Z326" s="279"/>
      <c r="AA326" s="279"/>
      <c r="AB326" s="296"/>
      <c r="AC326" s="296"/>
      <c r="AD326" s="296"/>
      <c r="AE326" s="296"/>
      <c r="AF326" s="296"/>
      <c r="AG326" s="296"/>
      <c r="AH326" s="296"/>
      <c r="AI326" s="296"/>
      <c r="AJ326" s="296"/>
      <c r="AK326" s="148"/>
      <c r="AL326" s="148"/>
    </row>
    <row r="327" spans="1:38" ht="16.5" customHeight="1">
      <c r="A327" s="279"/>
      <c r="B327" s="284" t="str">
        <f>IF('Data invoice'!J403=0,"",'Data invoice'!K403)</f>
        <v/>
      </c>
      <c r="C327" s="284" t="str">
        <f>IF('Data invoice'!K403=0,"",'Data invoice'!L403)</f>
        <v/>
      </c>
      <c r="D327" s="284" t="str">
        <f>IF('Data invoice'!L403=0,"",'Data invoice'!M403)</f>
        <v/>
      </c>
      <c r="E327" s="284" t="str">
        <f>IF('Data invoice'!M403=0,"",'Data invoice'!N403)</f>
        <v/>
      </c>
      <c r="F327" s="284" t="str">
        <f>IF('Data invoice'!N403=0,"",'Data invoice'!O403)</f>
        <v/>
      </c>
      <c r="G327" s="284" t="str">
        <f>IF('Data invoice'!O403=0,"",'Data invoice'!P403)</f>
        <v/>
      </c>
      <c r="H327" s="284" t="str">
        <f>IF('Data invoice'!P403=0,"",'Data invoice'!Q403)</f>
        <v/>
      </c>
      <c r="I327" s="350" t="str">
        <f>IF('Data invoice'!Q403=0,"",'Data invoice'!R403)</f>
        <v/>
      </c>
      <c r="J327" s="320" t="str">
        <f>IF('Data invoice'!R403=0,"",'Data invoice'!S403)</f>
        <v/>
      </c>
      <c r="K327" s="375" t="str">
        <f>IF('Data invoice'!S403=0,"",'Data invoice'!T403)</f>
        <v/>
      </c>
      <c r="L327" s="146"/>
      <c r="M327" s="146"/>
      <c r="N327" s="146"/>
      <c r="O327" s="146"/>
      <c r="P327" s="146"/>
      <c r="Q327" s="146"/>
      <c r="R327" s="146"/>
      <c r="S327" s="279"/>
      <c r="T327" s="279"/>
      <c r="U327" s="279"/>
      <c r="V327" s="279"/>
      <c r="W327" s="279"/>
      <c r="X327" s="279"/>
      <c r="Y327" s="279"/>
      <c r="Z327" s="279"/>
      <c r="AA327" s="279"/>
      <c r="AB327" s="296"/>
      <c r="AC327" s="296"/>
      <c r="AD327" s="296"/>
      <c r="AE327" s="296"/>
      <c r="AF327" s="296"/>
      <c r="AG327" s="296"/>
      <c r="AH327" s="296"/>
      <c r="AI327" s="296"/>
      <c r="AJ327" s="296"/>
      <c r="AK327" s="148"/>
      <c r="AL327" s="148"/>
    </row>
    <row r="328" spans="1:38" ht="16.5" customHeight="1">
      <c r="A328" s="279"/>
      <c r="B328" s="284" t="str">
        <f>IF('Data invoice'!J404=0,"",'Data invoice'!K404)</f>
        <v/>
      </c>
      <c r="C328" s="284" t="str">
        <f>IF('Data invoice'!K404=0,"",'Data invoice'!L404)</f>
        <v/>
      </c>
      <c r="D328" s="284" t="str">
        <f>IF('Data invoice'!L404=0,"",'Data invoice'!M404)</f>
        <v/>
      </c>
      <c r="E328" s="284" t="str">
        <f>IF('Data invoice'!M404=0,"",'Data invoice'!N404)</f>
        <v/>
      </c>
      <c r="F328" s="284" t="str">
        <f>IF('Data invoice'!N404=0,"",'Data invoice'!O404)</f>
        <v/>
      </c>
      <c r="G328" s="284" t="str">
        <f>IF('Data invoice'!O404=0,"",'Data invoice'!P404)</f>
        <v/>
      </c>
      <c r="H328" s="284" t="str">
        <f>IF('Data invoice'!P404=0,"",'Data invoice'!Q404)</f>
        <v/>
      </c>
      <c r="I328" s="350" t="str">
        <f>IF('Data invoice'!Q404=0,"",'Data invoice'!R404)</f>
        <v/>
      </c>
      <c r="J328" s="320" t="str">
        <f>IF('Data invoice'!R404=0,"",'Data invoice'!S404)</f>
        <v/>
      </c>
      <c r="K328" s="375" t="str">
        <f>IF('Data invoice'!S404=0,"",'Data invoice'!T404)</f>
        <v/>
      </c>
      <c r="L328" s="146"/>
      <c r="M328" s="146"/>
      <c r="N328" s="146"/>
      <c r="O328" s="146"/>
      <c r="P328" s="146"/>
      <c r="Q328" s="146"/>
      <c r="R328" s="146"/>
      <c r="S328" s="279"/>
      <c r="T328" s="279"/>
      <c r="U328" s="279"/>
      <c r="V328" s="279"/>
      <c r="W328" s="279"/>
      <c r="X328" s="279"/>
      <c r="Y328" s="279"/>
      <c r="Z328" s="279"/>
      <c r="AA328" s="279"/>
      <c r="AB328" s="296"/>
      <c r="AC328" s="296"/>
      <c r="AD328" s="296"/>
      <c r="AE328" s="296"/>
      <c r="AF328" s="296"/>
      <c r="AG328" s="296"/>
      <c r="AH328" s="296"/>
      <c r="AI328" s="296"/>
      <c r="AJ328" s="296"/>
      <c r="AK328" s="148"/>
      <c r="AL328" s="148"/>
    </row>
    <row r="329" spans="1:38" ht="16.5" customHeight="1">
      <c r="A329" s="279"/>
      <c r="B329" s="284" t="str">
        <f>IF('Data invoice'!J405=0,"",'Data invoice'!K405)</f>
        <v/>
      </c>
      <c r="C329" s="284" t="str">
        <f>IF('Data invoice'!K405=0,"",'Data invoice'!L405)</f>
        <v/>
      </c>
      <c r="D329" s="284" t="str">
        <f>IF('Data invoice'!L405=0,"",'Data invoice'!M405)</f>
        <v/>
      </c>
      <c r="E329" s="284" t="str">
        <f>IF('Data invoice'!M405=0,"",'Data invoice'!N405)</f>
        <v/>
      </c>
      <c r="F329" s="284" t="str">
        <f>IF('Data invoice'!N405=0,"",'Data invoice'!O405)</f>
        <v/>
      </c>
      <c r="G329" s="284" t="str">
        <f>IF('Data invoice'!O405=0,"",'Data invoice'!P405)</f>
        <v/>
      </c>
      <c r="H329" s="284" t="str">
        <f>IF('Data invoice'!P405=0,"",'Data invoice'!Q405)</f>
        <v/>
      </c>
      <c r="I329" s="350" t="str">
        <f>IF('Data invoice'!Q405=0,"",'Data invoice'!R405)</f>
        <v/>
      </c>
      <c r="J329" s="320" t="str">
        <f>IF('Data invoice'!R405=0,"",'Data invoice'!S405)</f>
        <v/>
      </c>
      <c r="K329" s="375" t="str">
        <f>IF('Data invoice'!S405=0,"",'Data invoice'!T405)</f>
        <v/>
      </c>
      <c r="L329" s="146"/>
      <c r="M329" s="146"/>
      <c r="N329" s="146"/>
      <c r="O329" s="146"/>
      <c r="P329" s="146"/>
      <c r="Q329" s="146"/>
      <c r="R329" s="146"/>
      <c r="S329" s="279"/>
      <c r="T329" s="279"/>
      <c r="U329" s="279"/>
      <c r="V329" s="279"/>
      <c r="W329" s="279"/>
      <c r="X329" s="279"/>
      <c r="Y329" s="279"/>
      <c r="Z329" s="279"/>
      <c r="AA329" s="279"/>
      <c r="AB329" s="296"/>
      <c r="AC329" s="296"/>
      <c r="AD329" s="296"/>
      <c r="AE329" s="296"/>
      <c r="AF329" s="296"/>
      <c r="AG329" s="296"/>
      <c r="AH329" s="296"/>
      <c r="AI329" s="296"/>
      <c r="AJ329" s="296"/>
      <c r="AK329" s="148"/>
      <c r="AL329" s="148"/>
    </row>
    <row r="330" spans="1:38" ht="16.5" customHeight="1">
      <c r="A330" s="279"/>
      <c r="B330" s="284" t="str">
        <f>IF('Data invoice'!J406=0,"",'Data invoice'!K406)</f>
        <v/>
      </c>
      <c r="C330" s="284" t="str">
        <f>IF('Data invoice'!K406=0,"",'Data invoice'!L406)</f>
        <v/>
      </c>
      <c r="D330" s="284" t="str">
        <f>IF('Data invoice'!L406=0,"",'Data invoice'!M406)</f>
        <v/>
      </c>
      <c r="E330" s="284" t="str">
        <f>IF('Data invoice'!M406=0,"",'Data invoice'!N406)</f>
        <v/>
      </c>
      <c r="F330" s="284" t="str">
        <f>IF('Data invoice'!N406=0,"",'Data invoice'!O406)</f>
        <v/>
      </c>
      <c r="G330" s="284" t="str">
        <f>IF('Data invoice'!O406=0,"",'Data invoice'!P406)</f>
        <v/>
      </c>
      <c r="H330" s="284" t="str">
        <f>IF('Data invoice'!P406=0,"",'Data invoice'!Q406)</f>
        <v/>
      </c>
      <c r="I330" s="350" t="str">
        <f>IF('Data invoice'!Q406=0,"",'Data invoice'!R406)</f>
        <v/>
      </c>
      <c r="J330" s="320" t="str">
        <f>IF('Data invoice'!R406=0,"",'Data invoice'!S406)</f>
        <v/>
      </c>
      <c r="K330" s="375" t="str">
        <f>IF('Data invoice'!S406=0,"",'Data invoice'!T406)</f>
        <v/>
      </c>
      <c r="L330" s="146"/>
      <c r="M330" s="146"/>
      <c r="N330" s="146"/>
      <c r="O330" s="146"/>
      <c r="P330" s="146"/>
      <c r="Q330" s="146"/>
      <c r="R330" s="146"/>
      <c r="S330" s="279"/>
      <c r="T330" s="279"/>
      <c r="U330" s="279"/>
      <c r="V330" s="279"/>
      <c r="W330" s="279"/>
      <c r="X330" s="279"/>
      <c r="Y330" s="279"/>
      <c r="Z330" s="279"/>
      <c r="AA330" s="279"/>
      <c r="AB330" s="296"/>
      <c r="AC330" s="296"/>
      <c r="AD330" s="296"/>
      <c r="AE330" s="296"/>
      <c r="AF330" s="296"/>
      <c r="AG330" s="296"/>
      <c r="AH330" s="296"/>
      <c r="AI330" s="296"/>
      <c r="AJ330" s="296"/>
      <c r="AK330" s="148"/>
      <c r="AL330" s="148"/>
    </row>
    <row r="331" spans="1:38" ht="16.5" customHeight="1">
      <c r="A331" s="279"/>
      <c r="B331" s="284" t="str">
        <f>IF('Data invoice'!J407=0,"",'Data invoice'!K407)</f>
        <v/>
      </c>
      <c r="C331" s="284" t="str">
        <f>IF('Data invoice'!K407=0,"",'Data invoice'!L407)</f>
        <v/>
      </c>
      <c r="D331" s="284" t="str">
        <f>IF('Data invoice'!L407=0,"",'Data invoice'!M407)</f>
        <v/>
      </c>
      <c r="E331" s="284" t="str">
        <f>IF('Data invoice'!M407=0,"",'Data invoice'!N407)</f>
        <v/>
      </c>
      <c r="F331" s="284" t="str">
        <f>IF('Data invoice'!N407=0,"",'Data invoice'!O407)</f>
        <v/>
      </c>
      <c r="G331" s="284" t="str">
        <f>IF('Data invoice'!O407=0,"",'Data invoice'!P407)</f>
        <v/>
      </c>
      <c r="H331" s="284" t="str">
        <f>IF('Data invoice'!P407=0,"",'Data invoice'!Q407)</f>
        <v/>
      </c>
      <c r="I331" s="350" t="str">
        <f>IF('Data invoice'!Q407=0,"",'Data invoice'!R407)</f>
        <v/>
      </c>
      <c r="J331" s="320" t="str">
        <f>IF('Data invoice'!R407=0,"",'Data invoice'!S407)</f>
        <v/>
      </c>
      <c r="K331" s="375" t="str">
        <f>IF('Data invoice'!S407=0,"",'Data invoice'!T407)</f>
        <v/>
      </c>
      <c r="L331" s="146"/>
      <c r="M331" s="146"/>
      <c r="N331" s="146"/>
      <c r="O331" s="146"/>
      <c r="P331" s="146"/>
      <c r="Q331" s="146"/>
      <c r="R331" s="146"/>
      <c r="S331" s="279"/>
      <c r="T331" s="279"/>
      <c r="U331" s="279"/>
      <c r="V331" s="279"/>
      <c r="W331" s="279"/>
      <c r="X331" s="279"/>
      <c r="Y331" s="279"/>
      <c r="Z331" s="279"/>
      <c r="AA331" s="279"/>
      <c r="AB331" s="296"/>
      <c r="AC331" s="296"/>
      <c r="AD331" s="296"/>
      <c r="AE331" s="296"/>
      <c r="AF331" s="296"/>
      <c r="AG331" s="296"/>
      <c r="AH331" s="296"/>
      <c r="AI331" s="296"/>
      <c r="AJ331" s="296"/>
      <c r="AK331" s="148"/>
      <c r="AL331" s="148"/>
    </row>
    <row r="332" spans="1:38" ht="16.5" customHeight="1">
      <c r="A332" s="279"/>
      <c r="B332" s="284" t="str">
        <f>IF('Data invoice'!J408=0,"",'Data invoice'!K408)</f>
        <v/>
      </c>
      <c r="C332" s="284" t="str">
        <f>IF('Data invoice'!K408=0,"",'Data invoice'!L408)</f>
        <v/>
      </c>
      <c r="D332" s="284" t="str">
        <f>IF('Data invoice'!L408=0,"",'Data invoice'!M408)</f>
        <v/>
      </c>
      <c r="E332" s="284" t="str">
        <f>IF('Data invoice'!M408=0,"",'Data invoice'!N408)</f>
        <v/>
      </c>
      <c r="F332" s="284" t="str">
        <f>IF('Data invoice'!N408=0,"",'Data invoice'!O408)</f>
        <v/>
      </c>
      <c r="G332" s="284" t="str">
        <f>IF('Data invoice'!O408=0,"",'Data invoice'!P408)</f>
        <v/>
      </c>
      <c r="H332" s="284" t="str">
        <f>IF('Data invoice'!P408=0,"",'Data invoice'!Q408)</f>
        <v/>
      </c>
      <c r="I332" s="350" t="str">
        <f>IF('Data invoice'!Q408=0,"",'Data invoice'!R408)</f>
        <v/>
      </c>
      <c r="J332" s="320" t="str">
        <f>IF('Data invoice'!R408=0,"",'Data invoice'!S408)</f>
        <v/>
      </c>
      <c r="K332" s="375" t="str">
        <f>IF('Data invoice'!S408=0,"",'Data invoice'!T408)</f>
        <v/>
      </c>
      <c r="L332" s="146"/>
      <c r="M332" s="146"/>
      <c r="N332" s="146"/>
      <c r="O332" s="146"/>
      <c r="P332" s="146"/>
      <c r="Q332" s="146"/>
      <c r="R332" s="146"/>
      <c r="S332" s="279"/>
      <c r="T332" s="279"/>
      <c r="U332" s="279"/>
      <c r="V332" s="279"/>
      <c r="W332" s="279"/>
      <c r="X332" s="279"/>
      <c r="Y332" s="279"/>
      <c r="Z332" s="279"/>
      <c r="AA332" s="279"/>
      <c r="AB332" s="296"/>
      <c r="AC332" s="296"/>
      <c r="AD332" s="296"/>
      <c r="AE332" s="296"/>
      <c r="AF332" s="296"/>
      <c r="AG332" s="296"/>
      <c r="AH332" s="296"/>
      <c r="AI332" s="296"/>
      <c r="AJ332" s="296"/>
      <c r="AK332" s="148"/>
      <c r="AL332" s="148"/>
    </row>
    <row r="333" spans="1:38" ht="16.5" customHeight="1">
      <c r="A333" s="279"/>
      <c r="B333" s="284" t="str">
        <f>IF('Data invoice'!J409=0,"",'Data invoice'!K409)</f>
        <v/>
      </c>
      <c r="C333" s="284" t="str">
        <f>IF('Data invoice'!K409=0,"",'Data invoice'!L409)</f>
        <v/>
      </c>
      <c r="D333" s="284" t="str">
        <f>IF('Data invoice'!L409=0,"",'Data invoice'!M409)</f>
        <v/>
      </c>
      <c r="E333" s="284" t="str">
        <f>IF('Data invoice'!M409=0,"",'Data invoice'!N409)</f>
        <v/>
      </c>
      <c r="F333" s="284" t="str">
        <f>IF('Data invoice'!N409=0,"",'Data invoice'!O409)</f>
        <v/>
      </c>
      <c r="G333" s="284" t="str">
        <f>IF('Data invoice'!O409=0,"",'Data invoice'!P409)</f>
        <v/>
      </c>
      <c r="H333" s="284" t="str">
        <f>IF('Data invoice'!P409=0,"",'Data invoice'!Q409)</f>
        <v/>
      </c>
      <c r="I333" s="350" t="str">
        <f>IF('Data invoice'!Q409=0,"",'Data invoice'!R409)</f>
        <v/>
      </c>
      <c r="J333" s="320" t="str">
        <f>IF('Data invoice'!R409=0,"",'Data invoice'!S409)</f>
        <v/>
      </c>
      <c r="K333" s="375" t="str">
        <f>IF('Data invoice'!S409=0,"",'Data invoice'!T409)</f>
        <v/>
      </c>
      <c r="L333" s="146"/>
      <c r="M333" s="146"/>
      <c r="N333" s="146"/>
      <c r="O333" s="146"/>
      <c r="P333" s="146"/>
      <c r="Q333" s="146"/>
      <c r="R333" s="146"/>
      <c r="S333" s="279"/>
      <c r="T333" s="279"/>
      <c r="U333" s="279"/>
      <c r="V333" s="279"/>
      <c r="W333" s="279"/>
      <c r="X333" s="279"/>
      <c r="Y333" s="279"/>
      <c r="Z333" s="279"/>
      <c r="AA333" s="279"/>
      <c r="AB333" s="296"/>
      <c r="AC333" s="296"/>
      <c r="AD333" s="296"/>
      <c r="AE333" s="296"/>
      <c r="AF333" s="296"/>
      <c r="AG333" s="296"/>
      <c r="AH333" s="296"/>
      <c r="AI333" s="296"/>
      <c r="AJ333" s="296"/>
      <c r="AK333" s="148"/>
      <c r="AL333" s="148"/>
    </row>
    <row r="334" spans="1:38" ht="16.5" customHeight="1">
      <c r="A334" s="279"/>
      <c r="B334" s="284" t="str">
        <f>IF('Data invoice'!J410=0,"",'Data invoice'!K410)</f>
        <v/>
      </c>
      <c r="C334" s="284" t="str">
        <f>IF('Data invoice'!K410=0,"",'Data invoice'!L410)</f>
        <v/>
      </c>
      <c r="D334" s="284" t="str">
        <f>IF('Data invoice'!L410=0,"",'Data invoice'!M410)</f>
        <v/>
      </c>
      <c r="E334" s="284" t="str">
        <f>IF('Data invoice'!M410=0,"",'Data invoice'!N410)</f>
        <v/>
      </c>
      <c r="F334" s="284" t="str">
        <f>IF('Data invoice'!N410=0,"",'Data invoice'!O410)</f>
        <v/>
      </c>
      <c r="G334" s="284" t="str">
        <f>IF('Data invoice'!O410=0,"",'Data invoice'!P410)</f>
        <v/>
      </c>
      <c r="H334" s="284" t="str">
        <f>IF('Data invoice'!P410=0,"",'Data invoice'!Q410)</f>
        <v/>
      </c>
      <c r="I334" s="350" t="str">
        <f>IF('Data invoice'!Q410=0,"",'Data invoice'!R410)</f>
        <v/>
      </c>
      <c r="J334" s="320" t="str">
        <f>IF('Data invoice'!R410=0,"",'Data invoice'!S410)</f>
        <v/>
      </c>
      <c r="K334" s="375" t="str">
        <f>IF('Data invoice'!S410=0,"",'Data invoice'!T410)</f>
        <v/>
      </c>
      <c r="L334" s="146"/>
      <c r="M334" s="146"/>
      <c r="N334" s="146"/>
      <c r="O334" s="146"/>
      <c r="P334" s="146"/>
      <c r="Q334" s="146"/>
      <c r="R334" s="146"/>
      <c r="S334" s="279"/>
      <c r="T334" s="279"/>
      <c r="U334" s="279"/>
      <c r="V334" s="279"/>
      <c r="W334" s="279"/>
      <c r="X334" s="279"/>
      <c r="Y334" s="279"/>
      <c r="Z334" s="279"/>
      <c r="AA334" s="279"/>
      <c r="AB334" s="296"/>
      <c r="AC334" s="296"/>
      <c r="AD334" s="296"/>
      <c r="AE334" s="296"/>
      <c r="AF334" s="296"/>
      <c r="AG334" s="296"/>
      <c r="AH334" s="296"/>
      <c r="AI334" s="296"/>
      <c r="AJ334" s="296"/>
      <c r="AK334" s="148"/>
      <c r="AL334" s="148"/>
    </row>
    <row r="335" spans="1:38" ht="16.5" customHeight="1">
      <c r="A335" s="279"/>
      <c r="B335" s="284" t="str">
        <f>IF('Data invoice'!J411=0,"",'Data invoice'!K411)</f>
        <v/>
      </c>
      <c r="C335" s="284" t="str">
        <f>IF('Data invoice'!K411=0,"",'Data invoice'!L411)</f>
        <v/>
      </c>
      <c r="D335" s="284" t="str">
        <f>IF('Data invoice'!L411=0,"",'Data invoice'!M411)</f>
        <v/>
      </c>
      <c r="E335" s="284" t="str">
        <f>IF('Data invoice'!M411=0,"",'Data invoice'!N411)</f>
        <v/>
      </c>
      <c r="F335" s="284" t="str">
        <f>IF('Data invoice'!N411=0,"",'Data invoice'!O411)</f>
        <v/>
      </c>
      <c r="G335" s="284" t="str">
        <f>IF('Data invoice'!O411=0,"",'Data invoice'!P411)</f>
        <v/>
      </c>
      <c r="H335" s="284" t="str">
        <f>IF('Data invoice'!P411=0,"",'Data invoice'!Q411)</f>
        <v/>
      </c>
      <c r="I335" s="350" t="str">
        <f>IF('Data invoice'!Q411=0,"",'Data invoice'!R411)</f>
        <v/>
      </c>
      <c r="J335" s="320" t="str">
        <f>IF('Data invoice'!R411=0,"",'Data invoice'!S411)</f>
        <v/>
      </c>
      <c r="K335" s="375" t="str">
        <f>IF('Data invoice'!S411=0,"",'Data invoice'!T411)</f>
        <v/>
      </c>
      <c r="L335" s="146"/>
      <c r="M335" s="146"/>
      <c r="N335" s="146"/>
      <c r="O335" s="146"/>
      <c r="P335" s="146"/>
      <c r="Q335" s="146"/>
      <c r="R335" s="146"/>
      <c r="S335" s="279"/>
      <c r="T335" s="279"/>
      <c r="U335" s="279"/>
      <c r="V335" s="279"/>
      <c r="W335" s="279"/>
      <c r="X335" s="279"/>
      <c r="Y335" s="279"/>
      <c r="Z335" s="279"/>
      <c r="AA335" s="279"/>
      <c r="AB335" s="296"/>
      <c r="AC335" s="296"/>
      <c r="AD335" s="296"/>
      <c r="AE335" s="296"/>
      <c r="AF335" s="296"/>
      <c r="AG335" s="296"/>
      <c r="AH335" s="296"/>
      <c r="AI335" s="296"/>
      <c r="AJ335" s="296"/>
      <c r="AK335" s="148"/>
      <c r="AL335" s="148"/>
    </row>
    <row r="336" spans="1:38" ht="16.5" customHeight="1">
      <c r="A336" s="279"/>
      <c r="B336" s="284" t="str">
        <f>IF('Data invoice'!J412=0,"",'Data invoice'!K412)</f>
        <v/>
      </c>
      <c r="C336" s="284" t="str">
        <f>IF('Data invoice'!K412=0,"",'Data invoice'!L412)</f>
        <v/>
      </c>
      <c r="D336" s="284" t="str">
        <f>IF('Data invoice'!L412=0,"",'Data invoice'!M412)</f>
        <v/>
      </c>
      <c r="E336" s="284" t="str">
        <f>IF('Data invoice'!M412=0,"",'Data invoice'!N412)</f>
        <v/>
      </c>
      <c r="F336" s="284" t="str">
        <f>IF('Data invoice'!N412=0,"",'Data invoice'!O412)</f>
        <v/>
      </c>
      <c r="G336" s="284" t="str">
        <f>IF('Data invoice'!O412=0,"",'Data invoice'!P412)</f>
        <v/>
      </c>
      <c r="H336" s="284" t="str">
        <f>IF('Data invoice'!P412=0,"",'Data invoice'!Q412)</f>
        <v/>
      </c>
      <c r="I336" s="350" t="str">
        <f>IF('Data invoice'!Q412=0,"",'Data invoice'!R412)</f>
        <v/>
      </c>
      <c r="J336" s="320" t="str">
        <f>IF('Data invoice'!R412=0,"",'Data invoice'!S412)</f>
        <v/>
      </c>
      <c r="K336" s="375" t="str">
        <f>IF('Data invoice'!S412=0,"",'Data invoice'!T412)</f>
        <v/>
      </c>
      <c r="L336" s="146"/>
      <c r="M336" s="146"/>
      <c r="N336" s="146"/>
      <c r="O336" s="146"/>
      <c r="P336" s="146"/>
      <c r="Q336" s="146"/>
      <c r="R336" s="146"/>
      <c r="S336" s="279"/>
      <c r="T336" s="279"/>
      <c r="U336" s="279"/>
      <c r="V336" s="279"/>
      <c r="W336" s="279"/>
      <c r="X336" s="279"/>
      <c r="Y336" s="279"/>
      <c r="Z336" s="279"/>
      <c r="AA336" s="279"/>
      <c r="AB336" s="296"/>
      <c r="AC336" s="296"/>
      <c r="AD336" s="296"/>
      <c r="AE336" s="296"/>
      <c r="AF336" s="296"/>
      <c r="AG336" s="296"/>
      <c r="AH336" s="296"/>
      <c r="AI336" s="296"/>
      <c r="AJ336" s="296"/>
      <c r="AK336" s="148"/>
      <c r="AL336" s="148"/>
    </row>
    <row r="337" spans="1:38" ht="16.5" customHeight="1">
      <c r="A337" s="279"/>
      <c r="B337" s="284" t="str">
        <f>IF('Data invoice'!J413=0,"",'Data invoice'!K413)</f>
        <v/>
      </c>
      <c r="C337" s="284" t="str">
        <f>IF('Data invoice'!K413=0,"",'Data invoice'!L413)</f>
        <v/>
      </c>
      <c r="D337" s="284" t="str">
        <f>IF('Data invoice'!L413=0,"",'Data invoice'!M413)</f>
        <v/>
      </c>
      <c r="E337" s="284" t="str">
        <f>IF('Data invoice'!M413=0,"",'Data invoice'!N413)</f>
        <v/>
      </c>
      <c r="F337" s="284" t="str">
        <f>IF('Data invoice'!N413=0,"",'Data invoice'!O413)</f>
        <v/>
      </c>
      <c r="G337" s="284" t="str">
        <f>IF('Data invoice'!O413=0,"",'Data invoice'!P413)</f>
        <v/>
      </c>
      <c r="H337" s="284" t="str">
        <f>IF('Data invoice'!P413=0,"",'Data invoice'!Q413)</f>
        <v/>
      </c>
      <c r="I337" s="350" t="str">
        <f>IF('Data invoice'!Q413=0,"",'Data invoice'!R413)</f>
        <v/>
      </c>
      <c r="J337" s="320" t="str">
        <f>IF('Data invoice'!R413=0,"",'Data invoice'!S413)</f>
        <v/>
      </c>
      <c r="K337" s="375" t="str">
        <f>IF('Data invoice'!S413=0,"",'Data invoice'!T413)</f>
        <v/>
      </c>
      <c r="L337" s="146"/>
      <c r="M337" s="146"/>
      <c r="N337" s="146"/>
      <c r="O337" s="146"/>
      <c r="P337" s="146"/>
      <c r="Q337" s="146"/>
      <c r="R337" s="146"/>
      <c r="S337" s="279"/>
      <c r="T337" s="279"/>
      <c r="U337" s="279"/>
      <c r="V337" s="279"/>
      <c r="W337" s="279"/>
      <c r="X337" s="279"/>
      <c r="Y337" s="279"/>
      <c r="Z337" s="279"/>
      <c r="AA337" s="279"/>
      <c r="AB337" s="296"/>
      <c r="AC337" s="296"/>
      <c r="AD337" s="296"/>
      <c r="AE337" s="296"/>
      <c r="AF337" s="296"/>
      <c r="AG337" s="296"/>
      <c r="AH337" s="296"/>
      <c r="AI337" s="296"/>
      <c r="AJ337" s="296"/>
      <c r="AK337" s="148"/>
      <c r="AL337" s="148"/>
    </row>
    <row r="338" spans="1:38" ht="16.5" customHeight="1">
      <c r="A338" s="279"/>
      <c r="B338" s="284" t="str">
        <f>IF('Data invoice'!J414=0,"",'Data invoice'!K414)</f>
        <v/>
      </c>
      <c r="C338" s="284" t="str">
        <f>IF('Data invoice'!K414=0,"",'Data invoice'!L414)</f>
        <v/>
      </c>
      <c r="D338" s="284" t="str">
        <f>IF('Data invoice'!L414=0,"",'Data invoice'!M414)</f>
        <v/>
      </c>
      <c r="E338" s="284" t="str">
        <f>IF('Data invoice'!M414=0,"",'Data invoice'!N414)</f>
        <v/>
      </c>
      <c r="F338" s="284" t="str">
        <f>IF('Data invoice'!N414=0,"",'Data invoice'!O414)</f>
        <v/>
      </c>
      <c r="G338" s="284" t="str">
        <f>IF('Data invoice'!O414=0,"",'Data invoice'!P414)</f>
        <v/>
      </c>
      <c r="H338" s="284" t="str">
        <f>IF('Data invoice'!P414=0,"",'Data invoice'!Q414)</f>
        <v/>
      </c>
      <c r="I338" s="350" t="str">
        <f>IF('Data invoice'!Q414=0,"",'Data invoice'!R414)</f>
        <v/>
      </c>
      <c r="J338" s="320" t="str">
        <f>IF('Data invoice'!R414=0,"",'Data invoice'!S414)</f>
        <v/>
      </c>
      <c r="K338" s="375" t="str">
        <f>IF('Data invoice'!S414=0,"",'Data invoice'!T414)</f>
        <v/>
      </c>
      <c r="L338" s="146"/>
      <c r="M338" s="146"/>
      <c r="N338" s="146"/>
      <c r="O338" s="146"/>
      <c r="P338" s="146"/>
      <c r="Q338" s="146"/>
      <c r="R338" s="146"/>
      <c r="S338" s="279"/>
      <c r="T338" s="279"/>
      <c r="U338" s="279"/>
      <c r="V338" s="279"/>
      <c r="W338" s="279"/>
      <c r="X338" s="279"/>
      <c r="Y338" s="279"/>
      <c r="Z338" s="279"/>
      <c r="AA338" s="279"/>
      <c r="AB338" s="296"/>
      <c r="AC338" s="296"/>
      <c r="AD338" s="296"/>
      <c r="AE338" s="296"/>
      <c r="AF338" s="296"/>
      <c r="AG338" s="296"/>
      <c r="AH338" s="296"/>
      <c r="AI338" s="296"/>
      <c r="AJ338" s="296"/>
      <c r="AK338" s="148"/>
      <c r="AL338" s="148"/>
    </row>
    <row r="339" spans="1:38" ht="16.5" customHeight="1">
      <c r="A339" s="279"/>
      <c r="B339" s="284" t="str">
        <f>IF('Data invoice'!J415=0,"",'Data invoice'!K415)</f>
        <v/>
      </c>
      <c r="C339" s="284" t="str">
        <f>IF('Data invoice'!K415=0,"",'Data invoice'!L415)</f>
        <v/>
      </c>
      <c r="D339" s="284" t="str">
        <f>IF('Data invoice'!L415=0,"",'Data invoice'!M415)</f>
        <v/>
      </c>
      <c r="E339" s="284" t="str">
        <f>IF('Data invoice'!M415=0,"",'Data invoice'!N415)</f>
        <v/>
      </c>
      <c r="F339" s="284" t="str">
        <f>IF('Data invoice'!N415=0,"",'Data invoice'!O415)</f>
        <v/>
      </c>
      <c r="G339" s="284" t="str">
        <f>IF('Data invoice'!O415=0,"",'Data invoice'!P415)</f>
        <v/>
      </c>
      <c r="H339" s="284" t="str">
        <f>IF('Data invoice'!P415=0,"",'Data invoice'!Q415)</f>
        <v/>
      </c>
      <c r="I339" s="350" t="str">
        <f>IF('Data invoice'!Q415=0,"",'Data invoice'!R415)</f>
        <v/>
      </c>
      <c r="J339" s="320" t="str">
        <f>IF('Data invoice'!R415=0,"",'Data invoice'!S415)</f>
        <v/>
      </c>
      <c r="K339" s="375" t="str">
        <f>IF('Data invoice'!S415=0,"",'Data invoice'!T415)</f>
        <v/>
      </c>
      <c r="L339" s="146"/>
      <c r="M339" s="146"/>
      <c r="N339" s="146"/>
      <c r="O339" s="146"/>
      <c r="P339" s="146"/>
      <c r="Q339" s="146"/>
      <c r="R339" s="146"/>
      <c r="S339" s="279"/>
      <c r="T339" s="279"/>
      <c r="U339" s="279"/>
      <c r="V339" s="279"/>
      <c r="W339" s="279"/>
      <c r="X339" s="279"/>
      <c r="Y339" s="279"/>
      <c r="Z339" s="279"/>
      <c r="AA339" s="279"/>
      <c r="AB339" s="296"/>
      <c r="AC339" s="296"/>
      <c r="AD339" s="296"/>
      <c r="AE339" s="296"/>
      <c r="AF339" s="296"/>
      <c r="AG339" s="296"/>
      <c r="AH339" s="296"/>
      <c r="AI339" s="296"/>
      <c r="AJ339" s="296"/>
      <c r="AK339" s="148"/>
      <c r="AL339" s="148"/>
    </row>
    <row r="340" spans="1:38" ht="16.5" customHeight="1">
      <c r="A340" s="279"/>
      <c r="B340" s="284" t="str">
        <f>IF('Data invoice'!J454=0,"",'Data invoice'!K454)</f>
        <v/>
      </c>
      <c r="C340" s="284" t="str">
        <f>IF('Data invoice'!K454=0,"",'Data invoice'!L454)</f>
        <v/>
      </c>
      <c r="D340" s="284" t="str">
        <f>IF('Data invoice'!L454=0,"",'Data invoice'!M454)</f>
        <v/>
      </c>
      <c r="E340" s="284" t="str">
        <f>IF('Data invoice'!M454=0,"",'Data invoice'!N454)</f>
        <v/>
      </c>
      <c r="F340" s="284" t="str">
        <f>IF('Data invoice'!N454=0,"",'Data invoice'!O454)</f>
        <v/>
      </c>
      <c r="G340" s="284" t="str">
        <f>IF('Data invoice'!O454=0,"",'Data invoice'!P454)</f>
        <v/>
      </c>
      <c r="H340" s="284" t="str">
        <f>IF('Data invoice'!P454=0,"",'Data invoice'!Q454)</f>
        <v/>
      </c>
      <c r="I340" s="350" t="str">
        <f>IF('Data invoice'!Q454=0,"",'Data invoice'!R454)</f>
        <v/>
      </c>
      <c r="J340" s="320" t="str">
        <f>IF('Data invoice'!R454=0,"",'Data invoice'!S454)</f>
        <v/>
      </c>
      <c r="K340" s="375" t="str">
        <f>IF('Data invoice'!S454=0,"",'Data invoice'!T454)</f>
        <v/>
      </c>
      <c r="L340" s="146"/>
      <c r="M340" s="146"/>
      <c r="N340" s="146"/>
      <c r="O340" s="146"/>
      <c r="P340" s="146"/>
      <c r="Q340" s="146"/>
      <c r="R340" s="146"/>
      <c r="S340" s="279"/>
      <c r="T340" s="279"/>
      <c r="U340" s="279"/>
      <c r="V340" s="279"/>
      <c r="W340" s="279"/>
      <c r="X340" s="279"/>
      <c r="Y340" s="279"/>
      <c r="Z340" s="279"/>
      <c r="AA340" s="279"/>
      <c r="AB340" s="296"/>
      <c r="AC340" s="296"/>
      <c r="AD340" s="296"/>
      <c r="AE340" s="296"/>
      <c r="AF340" s="296"/>
      <c r="AG340" s="296"/>
      <c r="AH340" s="296"/>
      <c r="AI340" s="296"/>
      <c r="AJ340" s="296"/>
      <c r="AK340" s="148"/>
      <c r="AL340" s="148"/>
    </row>
    <row r="341" spans="1:38" ht="16.5" customHeight="1">
      <c r="A341" s="279"/>
      <c r="B341" s="284" t="str">
        <f>IF('Data invoice'!J455=0,"",'Data invoice'!K455)</f>
        <v/>
      </c>
      <c r="C341" s="284" t="str">
        <f>IF('Data invoice'!K455=0,"",'Data invoice'!L455)</f>
        <v/>
      </c>
      <c r="D341" s="284" t="str">
        <f>IF('Data invoice'!L455=0,"",'Data invoice'!M455)</f>
        <v/>
      </c>
      <c r="E341" s="284" t="str">
        <f>IF('Data invoice'!M455=0,"",'Data invoice'!N455)</f>
        <v/>
      </c>
      <c r="F341" s="284" t="str">
        <f>IF('Data invoice'!N455=0,"",'Data invoice'!O455)</f>
        <v/>
      </c>
      <c r="G341" s="284" t="str">
        <f>IF('Data invoice'!O455=0,"",'Data invoice'!P455)</f>
        <v/>
      </c>
      <c r="H341" s="284" t="str">
        <f>IF('Data invoice'!P455=0,"",'Data invoice'!Q455)</f>
        <v/>
      </c>
      <c r="I341" s="350" t="str">
        <f>IF('Data invoice'!Q455=0,"",'Data invoice'!R455)</f>
        <v/>
      </c>
      <c r="J341" s="320" t="str">
        <f>IF('Data invoice'!R455=0,"",'Data invoice'!S455)</f>
        <v/>
      </c>
      <c r="K341" s="375" t="str">
        <f>IF('Data invoice'!S455=0,"",'Data invoice'!T455)</f>
        <v/>
      </c>
      <c r="L341" s="146"/>
      <c r="M341" s="146"/>
      <c r="N341" s="146"/>
      <c r="O341" s="146"/>
      <c r="P341" s="146"/>
      <c r="Q341" s="146"/>
      <c r="R341" s="146"/>
      <c r="S341" s="279"/>
      <c r="T341" s="279"/>
      <c r="U341" s="279"/>
      <c r="V341" s="279"/>
      <c r="W341" s="279"/>
      <c r="X341" s="279"/>
      <c r="Y341" s="279"/>
      <c r="Z341" s="279"/>
      <c r="AA341" s="279"/>
      <c r="AB341" s="296"/>
      <c r="AC341" s="296"/>
      <c r="AD341" s="296"/>
      <c r="AE341" s="296"/>
      <c r="AF341" s="296"/>
      <c r="AG341" s="296"/>
      <c r="AH341" s="296"/>
      <c r="AI341" s="296"/>
      <c r="AJ341" s="296"/>
      <c r="AK341" s="148"/>
      <c r="AL341" s="148"/>
    </row>
    <row r="342" spans="1:38" ht="16.5" customHeight="1">
      <c r="A342" s="279"/>
      <c r="B342" s="284" t="str">
        <f>IF('Data invoice'!J456=0,"",'Data invoice'!K456)</f>
        <v/>
      </c>
      <c r="C342" s="284" t="str">
        <f>IF('Data invoice'!K456=0,"",'Data invoice'!L456)</f>
        <v/>
      </c>
      <c r="D342" s="284" t="str">
        <f>IF('Data invoice'!L456=0,"",'Data invoice'!M456)</f>
        <v/>
      </c>
      <c r="E342" s="284" t="str">
        <f>IF('Data invoice'!M456=0,"",'Data invoice'!N456)</f>
        <v/>
      </c>
      <c r="F342" s="284" t="str">
        <f>IF('Data invoice'!N456=0,"",'Data invoice'!O456)</f>
        <v/>
      </c>
      <c r="G342" s="284" t="str">
        <f>IF('Data invoice'!O456=0,"",'Data invoice'!P456)</f>
        <v/>
      </c>
      <c r="H342" s="284" t="str">
        <f>IF('Data invoice'!P456=0,"",'Data invoice'!Q456)</f>
        <v/>
      </c>
      <c r="I342" s="350" t="str">
        <f>IF('Data invoice'!Q456=0,"",'Data invoice'!R456)</f>
        <v/>
      </c>
      <c r="J342" s="320" t="str">
        <f>IF('Data invoice'!R456=0,"",'Data invoice'!S456)</f>
        <v/>
      </c>
      <c r="K342" s="375" t="str">
        <f>IF('Data invoice'!S456=0,"",'Data invoice'!T456)</f>
        <v/>
      </c>
      <c r="L342" s="146"/>
      <c r="M342" s="146"/>
      <c r="N342" s="146"/>
      <c r="O342" s="146"/>
      <c r="P342" s="146"/>
      <c r="Q342" s="146"/>
      <c r="R342" s="146"/>
      <c r="S342" s="279"/>
      <c r="T342" s="279"/>
      <c r="U342" s="279"/>
      <c r="V342" s="279"/>
      <c r="W342" s="279"/>
      <c r="X342" s="279"/>
      <c r="Y342" s="279"/>
      <c r="Z342" s="279"/>
      <c r="AA342" s="279"/>
      <c r="AB342" s="296"/>
      <c r="AC342" s="296"/>
      <c r="AD342" s="296"/>
      <c r="AE342" s="296"/>
      <c r="AF342" s="296"/>
      <c r="AG342" s="296"/>
      <c r="AH342" s="296"/>
      <c r="AI342" s="296"/>
      <c r="AJ342" s="296"/>
      <c r="AK342" s="148"/>
      <c r="AL342" s="148"/>
    </row>
    <row r="343" spans="1:38" ht="16.5" customHeight="1">
      <c r="A343" s="279"/>
      <c r="B343" s="284" t="str">
        <f>IF('Data invoice'!J457=0,"",'Data invoice'!K457)</f>
        <v/>
      </c>
      <c r="C343" s="284" t="str">
        <f>IF('Data invoice'!K457=0,"",'Data invoice'!L457)</f>
        <v/>
      </c>
      <c r="D343" s="284" t="str">
        <f>IF('Data invoice'!L457=0,"",'Data invoice'!M457)</f>
        <v/>
      </c>
      <c r="E343" s="284" t="str">
        <f>IF('Data invoice'!M457=0,"",'Data invoice'!N457)</f>
        <v/>
      </c>
      <c r="F343" s="284" t="str">
        <f>IF('Data invoice'!N457=0,"",'Data invoice'!O457)</f>
        <v/>
      </c>
      <c r="G343" s="284" t="str">
        <f>IF('Data invoice'!O457=0,"",'Data invoice'!P457)</f>
        <v/>
      </c>
      <c r="H343" s="284" t="str">
        <f>IF('Data invoice'!P457=0,"",'Data invoice'!Q457)</f>
        <v/>
      </c>
      <c r="I343" s="350" t="str">
        <f>IF('Data invoice'!Q457=0,"",'Data invoice'!R457)</f>
        <v/>
      </c>
      <c r="J343" s="320" t="str">
        <f>IF('Data invoice'!R457=0,"",'Data invoice'!S457)</f>
        <v/>
      </c>
      <c r="K343" s="375" t="str">
        <f>IF('Data invoice'!S457=0,"",'Data invoice'!T457)</f>
        <v/>
      </c>
      <c r="L343" s="146"/>
      <c r="M343" s="146"/>
      <c r="N343" s="146"/>
      <c r="O343" s="146"/>
      <c r="P343" s="146"/>
      <c r="Q343" s="146"/>
      <c r="R343" s="146"/>
      <c r="S343" s="279"/>
      <c r="T343" s="279"/>
      <c r="U343" s="279"/>
      <c r="V343" s="279"/>
      <c r="W343" s="279"/>
      <c r="X343" s="279"/>
      <c r="Y343" s="279"/>
      <c r="Z343" s="279"/>
      <c r="AA343" s="279"/>
      <c r="AB343" s="296"/>
      <c r="AC343" s="296"/>
      <c r="AD343" s="296"/>
      <c r="AE343" s="296"/>
      <c r="AF343" s="296"/>
      <c r="AG343" s="296"/>
      <c r="AH343" s="296"/>
      <c r="AI343" s="296"/>
      <c r="AJ343" s="296"/>
      <c r="AK343" s="148"/>
      <c r="AL343" s="148"/>
    </row>
    <row r="344" spans="1:38" ht="16.5" customHeight="1">
      <c r="A344" s="279"/>
      <c r="B344" s="284" t="str">
        <f>IF('Data invoice'!J458=0,"",'Data invoice'!K458)</f>
        <v/>
      </c>
      <c r="C344" s="284" t="str">
        <f>IF('Data invoice'!K458=0,"",'Data invoice'!L458)</f>
        <v/>
      </c>
      <c r="D344" s="284" t="str">
        <f>IF('Data invoice'!L458=0,"",'Data invoice'!M458)</f>
        <v/>
      </c>
      <c r="E344" s="284" t="str">
        <f>IF('Data invoice'!M458=0,"",'Data invoice'!N458)</f>
        <v/>
      </c>
      <c r="F344" s="284" t="str">
        <f>IF('Data invoice'!N458=0,"",'Data invoice'!O458)</f>
        <v/>
      </c>
      <c r="G344" s="284" t="str">
        <f>IF('Data invoice'!O458=0,"",'Data invoice'!P458)</f>
        <v/>
      </c>
      <c r="H344" s="284" t="str">
        <f>IF('Data invoice'!P458=0,"",'Data invoice'!Q458)</f>
        <v/>
      </c>
      <c r="I344" s="350" t="str">
        <f>IF('Data invoice'!Q458=0,"",'Data invoice'!R458)</f>
        <v/>
      </c>
      <c r="J344" s="320" t="str">
        <f>IF('Data invoice'!R458=0,"",'Data invoice'!S458)</f>
        <v/>
      </c>
      <c r="K344" s="375" t="str">
        <f>IF('Data invoice'!S458=0,"",'Data invoice'!T458)</f>
        <v/>
      </c>
      <c r="L344" s="146"/>
      <c r="M344" s="146"/>
      <c r="N344" s="146"/>
      <c r="O344" s="146"/>
      <c r="P344" s="146"/>
      <c r="Q344" s="146"/>
      <c r="R344" s="146"/>
      <c r="S344" s="279"/>
      <c r="T344" s="279"/>
      <c r="U344" s="279"/>
      <c r="V344" s="279"/>
      <c r="W344" s="279"/>
      <c r="X344" s="279"/>
      <c r="Y344" s="279"/>
      <c r="Z344" s="279"/>
      <c r="AA344" s="279"/>
      <c r="AB344" s="296"/>
      <c r="AC344" s="296"/>
      <c r="AD344" s="296"/>
      <c r="AE344" s="296"/>
      <c r="AF344" s="296"/>
      <c r="AG344" s="296"/>
      <c r="AH344" s="296"/>
      <c r="AI344" s="296"/>
      <c r="AJ344" s="296"/>
      <c r="AK344" s="148"/>
      <c r="AL344" s="148"/>
    </row>
    <row r="345" spans="1:38" ht="16.5" customHeight="1">
      <c r="A345" s="279"/>
      <c r="B345" s="284" t="str">
        <f>IF('Data invoice'!J459=0,"",'Data invoice'!K459)</f>
        <v/>
      </c>
      <c r="C345" s="284" t="str">
        <f>IF('Data invoice'!K459=0,"",'Data invoice'!L459)</f>
        <v/>
      </c>
      <c r="D345" s="284" t="str">
        <f>IF('Data invoice'!L459=0,"",'Data invoice'!M459)</f>
        <v/>
      </c>
      <c r="E345" s="284" t="str">
        <f>IF('Data invoice'!M459=0,"",'Data invoice'!N459)</f>
        <v/>
      </c>
      <c r="F345" s="284" t="str">
        <f>IF('Data invoice'!N459=0,"",'Data invoice'!O459)</f>
        <v/>
      </c>
      <c r="G345" s="284" t="str">
        <f>IF('Data invoice'!O459=0,"",'Data invoice'!P459)</f>
        <v/>
      </c>
      <c r="H345" s="284" t="str">
        <f>IF('Data invoice'!P459=0,"",'Data invoice'!Q459)</f>
        <v/>
      </c>
      <c r="I345" s="350" t="str">
        <f>IF('Data invoice'!Q459=0,"",'Data invoice'!R459)</f>
        <v/>
      </c>
      <c r="J345" s="320" t="str">
        <f>IF('Data invoice'!R459=0,"",'Data invoice'!S459)</f>
        <v/>
      </c>
      <c r="K345" s="375" t="str">
        <f>IF('Data invoice'!S459=0,"",'Data invoice'!T459)</f>
        <v/>
      </c>
      <c r="L345" s="146"/>
      <c r="M345" s="146"/>
      <c r="N345" s="146"/>
      <c r="O345" s="146"/>
      <c r="P345" s="146"/>
      <c r="Q345" s="146"/>
      <c r="R345" s="146"/>
      <c r="S345" s="279"/>
      <c r="T345" s="279"/>
      <c r="U345" s="279"/>
      <c r="V345" s="279"/>
      <c r="W345" s="279"/>
      <c r="X345" s="279"/>
      <c r="Y345" s="279"/>
      <c r="Z345" s="279"/>
      <c r="AA345" s="279"/>
      <c r="AB345" s="296"/>
      <c r="AC345" s="296"/>
      <c r="AD345" s="296"/>
      <c r="AE345" s="296"/>
      <c r="AF345" s="296"/>
      <c r="AG345" s="296"/>
      <c r="AH345" s="296"/>
      <c r="AI345" s="296"/>
      <c r="AJ345" s="296"/>
      <c r="AK345" s="148"/>
      <c r="AL345" s="148"/>
    </row>
    <row r="346" spans="1:38" ht="16.5" customHeight="1">
      <c r="A346" s="279"/>
      <c r="B346" s="284" t="str">
        <f>IF('Data invoice'!J460=0,"",'Data invoice'!K460)</f>
        <v/>
      </c>
      <c r="C346" s="284" t="str">
        <f>IF('Data invoice'!K460=0,"",'Data invoice'!L460)</f>
        <v/>
      </c>
      <c r="D346" s="284" t="str">
        <f>IF('Data invoice'!L460=0,"",'Data invoice'!M460)</f>
        <v/>
      </c>
      <c r="E346" s="284" t="str">
        <f>IF('Data invoice'!M460=0,"",'Data invoice'!N460)</f>
        <v/>
      </c>
      <c r="F346" s="284" t="str">
        <f>IF('Data invoice'!N460=0,"",'Data invoice'!O460)</f>
        <v/>
      </c>
      <c r="G346" s="284" t="str">
        <f>IF('Data invoice'!O460=0,"",'Data invoice'!P460)</f>
        <v/>
      </c>
      <c r="H346" s="284" t="str">
        <f>IF('Data invoice'!P460=0,"",'Data invoice'!Q460)</f>
        <v/>
      </c>
      <c r="I346" s="350" t="str">
        <f>IF('Data invoice'!Q460=0,"",'Data invoice'!R460)</f>
        <v/>
      </c>
      <c r="J346" s="320" t="str">
        <f>IF('Data invoice'!R460=0,"",'Data invoice'!S460)</f>
        <v/>
      </c>
      <c r="K346" s="375" t="str">
        <f>IF('Data invoice'!S460=0,"",'Data invoice'!T460)</f>
        <v/>
      </c>
      <c r="L346" s="146"/>
      <c r="M346" s="146"/>
      <c r="N346" s="146"/>
      <c r="O346" s="146"/>
      <c r="P346" s="146"/>
      <c r="Q346" s="146"/>
      <c r="R346" s="146"/>
      <c r="S346" s="279"/>
      <c r="T346" s="279"/>
      <c r="U346" s="279"/>
      <c r="V346" s="279"/>
      <c r="W346" s="279"/>
      <c r="X346" s="279"/>
      <c r="Y346" s="279"/>
      <c r="Z346" s="279"/>
      <c r="AA346" s="279"/>
      <c r="AB346" s="296"/>
      <c r="AC346" s="296"/>
      <c r="AD346" s="296"/>
      <c r="AE346" s="296"/>
      <c r="AF346" s="296"/>
      <c r="AG346" s="296"/>
      <c r="AH346" s="296"/>
      <c r="AI346" s="296"/>
      <c r="AJ346" s="296"/>
      <c r="AK346" s="148"/>
      <c r="AL346" s="148"/>
    </row>
    <row r="347" spans="1:38" ht="16.5" customHeight="1">
      <c r="A347" s="279"/>
      <c r="B347" s="284" t="str">
        <f>IF('Data invoice'!J461=0,"",'Data invoice'!K461)</f>
        <v/>
      </c>
      <c r="C347" s="284" t="str">
        <f>IF('Data invoice'!K461=0,"",'Data invoice'!L461)</f>
        <v/>
      </c>
      <c r="D347" s="284" t="str">
        <f>IF('Data invoice'!L461=0,"",'Data invoice'!M461)</f>
        <v/>
      </c>
      <c r="E347" s="284" t="str">
        <f>IF('Data invoice'!M461=0,"",'Data invoice'!N461)</f>
        <v/>
      </c>
      <c r="F347" s="284" t="str">
        <f>IF('Data invoice'!N461=0,"",'Data invoice'!O461)</f>
        <v/>
      </c>
      <c r="G347" s="284" t="str">
        <f>IF('Data invoice'!O461=0,"",'Data invoice'!P461)</f>
        <v/>
      </c>
      <c r="H347" s="284" t="str">
        <f>IF('Data invoice'!P461=0,"",'Data invoice'!Q461)</f>
        <v/>
      </c>
      <c r="I347" s="350" t="str">
        <f>IF('Data invoice'!Q461=0,"",'Data invoice'!R461)</f>
        <v/>
      </c>
      <c r="J347" s="320" t="str">
        <f>IF('Data invoice'!R461=0,"",'Data invoice'!S461)</f>
        <v/>
      </c>
      <c r="K347" s="375" t="str">
        <f>IF('Data invoice'!S461=0,"",'Data invoice'!T461)</f>
        <v/>
      </c>
      <c r="L347" s="146"/>
      <c r="M347" s="146"/>
      <c r="N347" s="146"/>
      <c r="O347" s="146"/>
      <c r="P347" s="146"/>
      <c r="Q347" s="146"/>
      <c r="R347" s="146"/>
      <c r="S347" s="279"/>
      <c r="T347" s="279"/>
      <c r="U347" s="279"/>
      <c r="V347" s="279"/>
      <c r="W347" s="279"/>
      <c r="X347" s="279"/>
      <c r="Y347" s="279"/>
      <c r="Z347" s="279"/>
      <c r="AA347" s="279"/>
      <c r="AB347" s="296"/>
      <c r="AC347" s="296"/>
      <c r="AD347" s="296"/>
      <c r="AE347" s="296"/>
      <c r="AF347" s="296"/>
      <c r="AG347" s="296"/>
      <c r="AH347" s="296"/>
      <c r="AI347" s="296"/>
      <c r="AJ347" s="296"/>
      <c r="AK347" s="148"/>
      <c r="AL347" s="148"/>
    </row>
    <row r="348" spans="1:38" ht="16.5" customHeight="1">
      <c r="A348" s="279"/>
      <c r="B348" s="284" t="str">
        <f>IF('Data invoice'!J462=0,"",'Data invoice'!K462)</f>
        <v/>
      </c>
      <c r="C348" s="284" t="str">
        <f>IF('Data invoice'!K462=0,"",'Data invoice'!L462)</f>
        <v/>
      </c>
      <c r="D348" s="284" t="str">
        <f>IF('Data invoice'!L462=0,"",'Data invoice'!M462)</f>
        <v/>
      </c>
      <c r="E348" s="284" t="str">
        <f>IF('Data invoice'!M462=0,"",'Data invoice'!N462)</f>
        <v/>
      </c>
      <c r="F348" s="284" t="str">
        <f>IF('Data invoice'!N462=0,"",'Data invoice'!O462)</f>
        <v/>
      </c>
      <c r="G348" s="284" t="str">
        <f>IF('Data invoice'!O462=0,"",'Data invoice'!P462)</f>
        <v/>
      </c>
      <c r="H348" s="284" t="str">
        <f>IF('Data invoice'!P462=0,"",'Data invoice'!Q462)</f>
        <v/>
      </c>
      <c r="I348" s="350" t="str">
        <f>IF('Data invoice'!Q462=0,"",'Data invoice'!R462)</f>
        <v/>
      </c>
      <c r="J348" s="320" t="str">
        <f>IF('Data invoice'!R462=0,"",'Data invoice'!S462)</f>
        <v/>
      </c>
      <c r="K348" s="375" t="str">
        <f>IF('Data invoice'!S462=0,"",'Data invoice'!T462)</f>
        <v/>
      </c>
      <c r="L348" s="146"/>
      <c r="M348" s="146"/>
      <c r="N348" s="146"/>
      <c r="O348" s="146"/>
      <c r="P348" s="146"/>
      <c r="Q348" s="146"/>
      <c r="R348" s="146"/>
      <c r="S348" s="279"/>
      <c r="T348" s="279"/>
      <c r="U348" s="279"/>
      <c r="V348" s="279"/>
      <c r="W348" s="279"/>
      <c r="X348" s="279"/>
      <c r="Y348" s="279"/>
      <c r="Z348" s="279"/>
      <c r="AA348" s="279"/>
      <c r="AB348" s="296"/>
      <c r="AC348" s="296"/>
      <c r="AD348" s="296"/>
      <c r="AE348" s="296"/>
      <c r="AF348" s="296"/>
      <c r="AG348" s="296"/>
      <c r="AH348" s="296"/>
      <c r="AI348" s="296"/>
      <c r="AJ348" s="296"/>
      <c r="AK348" s="148"/>
      <c r="AL348" s="148"/>
    </row>
    <row r="349" spans="1:38" ht="16.5" customHeight="1">
      <c r="A349" s="279"/>
      <c r="B349" s="284" t="str">
        <f>IF('Data invoice'!J463=0,"",'Data invoice'!K463)</f>
        <v/>
      </c>
      <c r="C349" s="284" t="str">
        <f>IF('Data invoice'!K463=0,"",'Data invoice'!L463)</f>
        <v/>
      </c>
      <c r="D349" s="284" t="str">
        <f>IF('Data invoice'!L463=0,"",'Data invoice'!M463)</f>
        <v/>
      </c>
      <c r="E349" s="284" t="str">
        <f>IF('Data invoice'!M463=0,"",'Data invoice'!N463)</f>
        <v/>
      </c>
      <c r="F349" s="284" t="str">
        <f>IF('Data invoice'!N463=0,"",'Data invoice'!O463)</f>
        <v/>
      </c>
      <c r="G349" s="284" t="str">
        <f>IF('Data invoice'!O463=0,"",'Data invoice'!P463)</f>
        <v/>
      </c>
      <c r="H349" s="284" t="str">
        <f>IF('Data invoice'!P463=0,"",'Data invoice'!Q463)</f>
        <v/>
      </c>
      <c r="I349" s="350" t="str">
        <f>IF('Data invoice'!Q463=0,"",'Data invoice'!R463)</f>
        <v/>
      </c>
      <c r="J349" s="320" t="str">
        <f>IF('Data invoice'!R463=0,"",'Data invoice'!S463)</f>
        <v/>
      </c>
      <c r="K349" s="375" t="str">
        <f>IF('Data invoice'!S463=0,"",'Data invoice'!T463)</f>
        <v/>
      </c>
      <c r="L349" s="146"/>
      <c r="M349" s="146"/>
      <c r="N349" s="146"/>
      <c r="O349" s="146"/>
      <c r="P349" s="146"/>
      <c r="Q349" s="146"/>
      <c r="R349" s="146"/>
      <c r="S349" s="279"/>
      <c r="T349" s="279"/>
      <c r="U349" s="279"/>
      <c r="V349" s="279"/>
      <c r="W349" s="279"/>
      <c r="X349" s="279"/>
      <c r="Y349" s="279"/>
      <c r="Z349" s="279"/>
      <c r="AA349" s="279"/>
      <c r="AB349" s="296"/>
      <c r="AC349" s="296"/>
      <c r="AD349" s="296"/>
      <c r="AE349" s="296"/>
      <c r="AF349" s="296"/>
      <c r="AG349" s="296"/>
      <c r="AH349" s="296"/>
      <c r="AI349" s="296"/>
      <c r="AJ349" s="296"/>
      <c r="AK349" s="148"/>
      <c r="AL349" s="148"/>
    </row>
    <row r="350" spans="1:38" ht="16.5" customHeight="1">
      <c r="A350" s="279"/>
      <c r="B350" s="284" t="str">
        <f>IF('Data invoice'!J464=0,"",'Data invoice'!K464)</f>
        <v/>
      </c>
      <c r="C350" s="284" t="str">
        <f>IF('Data invoice'!K464=0,"",'Data invoice'!L464)</f>
        <v/>
      </c>
      <c r="D350" s="284" t="str">
        <f>IF('Data invoice'!L464=0,"",'Data invoice'!M464)</f>
        <v/>
      </c>
      <c r="E350" s="284" t="str">
        <f>IF('Data invoice'!M464=0,"",'Data invoice'!N464)</f>
        <v/>
      </c>
      <c r="F350" s="284" t="str">
        <f>IF('Data invoice'!N464=0,"",'Data invoice'!O464)</f>
        <v/>
      </c>
      <c r="G350" s="284" t="str">
        <f>IF('Data invoice'!O464=0,"",'Data invoice'!P464)</f>
        <v/>
      </c>
      <c r="H350" s="284" t="str">
        <f>IF('Data invoice'!P464=0,"",'Data invoice'!Q464)</f>
        <v/>
      </c>
      <c r="I350" s="350" t="str">
        <f>IF('Data invoice'!Q464=0,"",'Data invoice'!R464)</f>
        <v/>
      </c>
      <c r="J350" s="320" t="str">
        <f>IF('Data invoice'!R464=0,"",'Data invoice'!S464)</f>
        <v/>
      </c>
      <c r="K350" s="375" t="str">
        <f>IF('Data invoice'!S464=0,"",'Data invoice'!T464)</f>
        <v/>
      </c>
      <c r="L350" s="146"/>
      <c r="M350" s="146"/>
      <c r="N350" s="146"/>
      <c r="O350" s="146"/>
      <c r="P350" s="146"/>
      <c r="Q350" s="146"/>
      <c r="R350" s="146"/>
      <c r="S350" s="279"/>
      <c r="T350" s="279"/>
      <c r="U350" s="279"/>
      <c r="V350" s="279"/>
      <c r="W350" s="279"/>
      <c r="X350" s="279"/>
      <c r="Y350" s="279"/>
      <c r="Z350" s="279"/>
      <c r="AA350" s="279"/>
      <c r="AB350" s="296"/>
      <c r="AC350" s="296"/>
      <c r="AD350" s="296"/>
      <c r="AE350" s="296"/>
      <c r="AF350" s="296"/>
      <c r="AG350" s="296"/>
      <c r="AH350" s="296"/>
      <c r="AI350" s="296"/>
      <c r="AJ350" s="296"/>
      <c r="AK350" s="148"/>
      <c r="AL350" s="148"/>
    </row>
    <row r="351" spans="1:38" ht="16.5" customHeight="1">
      <c r="A351" s="279"/>
      <c r="B351" s="284" t="str">
        <f>IF('Data invoice'!J465=0,"",'Data invoice'!K465)</f>
        <v/>
      </c>
      <c r="C351" s="284" t="str">
        <f>IF('Data invoice'!K465=0,"",'Data invoice'!L465)</f>
        <v/>
      </c>
      <c r="D351" s="284" t="str">
        <f>IF('Data invoice'!L465=0,"",'Data invoice'!M465)</f>
        <v/>
      </c>
      <c r="E351" s="284" t="str">
        <f>IF('Data invoice'!M465=0,"",'Data invoice'!N465)</f>
        <v/>
      </c>
      <c r="F351" s="284" t="str">
        <f>IF('Data invoice'!N465=0,"",'Data invoice'!O465)</f>
        <v/>
      </c>
      <c r="G351" s="284" t="str">
        <f>IF('Data invoice'!O465=0,"",'Data invoice'!P465)</f>
        <v/>
      </c>
      <c r="H351" s="284" t="str">
        <f>IF('Data invoice'!P465=0,"",'Data invoice'!Q465)</f>
        <v/>
      </c>
      <c r="I351" s="350" t="str">
        <f>IF('Data invoice'!Q465=0,"",'Data invoice'!R465)</f>
        <v/>
      </c>
      <c r="J351" s="320" t="str">
        <f>IF('Data invoice'!R465=0,"",'Data invoice'!S465)</f>
        <v/>
      </c>
      <c r="K351" s="375" t="str">
        <f>IF('Data invoice'!S465=0,"",'Data invoice'!T465)</f>
        <v/>
      </c>
      <c r="L351" s="146"/>
      <c r="M351" s="146"/>
      <c r="N351" s="146"/>
      <c r="O351" s="146"/>
      <c r="P351" s="146"/>
      <c r="Q351" s="146"/>
      <c r="R351" s="146"/>
      <c r="S351" s="279"/>
      <c r="T351" s="279"/>
      <c r="U351" s="279"/>
      <c r="V351" s="279"/>
      <c r="W351" s="279"/>
      <c r="X351" s="279"/>
      <c r="Y351" s="279"/>
      <c r="Z351" s="279"/>
      <c r="AA351" s="279"/>
      <c r="AB351" s="296"/>
      <c r="AC351" s="296"/>
      <c r="AD351" s="296"/>
      <c r="AE351" s="296"/>
      <c r="AF351" s="296"/>
      <c r="AG351" s="296"/>
      <c r="AH351" s="296"/>
      <c r="AI351" s="296"/>
      <c r="AJ351" s="296"/>
      <c r="AK351" s="148"/>
      <c r="AL351" s="148"/>
    </row>
    <row r="352" spans="1:38" ht="16.5" customHeight="1">
      <c r="A352" s="279"/>
      <c r="B352" s="284" t="str">
        <f>IF('Data invoice'!J466=0,"",'Data invoice'!K466)</f>
        <v/>
      </c>
      <c r="C352" s="284" t="str">
        <f>IF('Data invoice'!K466=0,"",'Data invoice'!L466)</f>
        <v/>
      </c>
      <c r="D352" s="284" t="str">
        <f>IF('Data invoice'!L466=0,"",'Data invoice'!M466)</f>
        <v/>
      </c>
      <c r="E352" s="284" t="str">
        <f>IF('Data invoice'!M466=0,"",'Data invoice'!N466)</f>
        <v/>
      </c>
      <c r="F352" s="284" t="str">
        <f>IF('Data invoice'!N466=0,"",'Data invoice'!O466)</f>
        <v/>
      </c>
      <c r="G352" s="284" t="str">
        <f>IF('Data invoice'!O466=0,"",'Data invoice'!P466)</f>
        <v/>
      </c>
      <c r="H352" s="284" t="str">
        <f>IF('Data invoice'!P466=0,"",'Data invoice'!Q466)</f>
        <v/>
      </c>
      <c r="I352" s="350" t="str">
        <f>IF('Data invoice'!Q466=0,"",'Data invoice'!R466)</f>
        <v/>
      </c>
      <c r="J352" s="320" t="str">
        <f>IF('Data invoice'!R466=0,"",'Data invoice'!S466)</f>
        <v/>
      </c>
      <c r="K352" s="375" t="str">
        <f>IF('Data invoice'!S466=0,"",'Data invoice'!T466)</f>
        <v/>
      </c>
      <c r="L352" s="146"/>
      <c r="M352" s="146"/>
      <c r="N352" s="146"/>
      <c r="O352" s="146"/>
      <c r="P352" s="146"/>
      <c r="Q352" s="146"/>
      <c r="R352" s="146"/>
      <c r="S352" s="279"/>
      <c r="T352" s="279"/>
      <c r="U352" s="279"/>
      <c r="V352" s="279"/>
      <c r="W352" s="279"/>
      <c r="X352" s="279"/>
      <c r="Y352" s="279"/>
      <c r="Z352" s="279"/>
      <c r="AA352" s="279"/>
      <c r="AB352" s="296"/>
      <c r="AC352" s="296"/>
      <c r="AD352" s="296"/>
      <c r="AE352" s="296"/>
      <c r="AF352" s="296"/>
      <c r="AG352" s="296"/>
      <c r="AH352" s="296"/>
      <c r="AI352" s="296"/>
      <c r="AJ352" s="296"/>
      <c r="AK352" s="148"/>
      <c r="AL352" s="148"/>
    </row>
    <row r="353" spans="1:38" ht="16.5" customHeight="1">
      <c r="A353" s="279"/>
      <c r="B353" s="284" t="str">
        <f>IF('Data invoice'!J467=0,"",'Data invoice'!K467)</f>
        <v/>
      </c>
      <c r="C353" s="284" t="str">
        <f>IF('Data invoice'!K467=0,"",'Data invoice'!L467)</f>
        <v/>
      </c>
      <c r="D353" s="284" t="str">
        <f>IF('Data invoice'!L467=0,"",'Data invoice'!M467)</f>
        <v/>
      </c>
      <c r="E353" s="284" t="str">
        <f>IF('Data invoice'!M467=0,"",'Data invoice'!N467)</f>
        <v/>
      </c>
      <c r="F353" s="284" t="str">
        <f>IF('Data invoice'!N467=0,"",'Data invoice'!O467)</f>
        <v/>
      </c>
      <c r="G353" s="284" t="str">
        <f>IF('Data invoice'!O467=0,"",'Data invoice'!P467)</f>
        <v/>
      </c>
      <c r="H353" s="284" t="str">
        <f>IF('Data invoice'!P467=0,"",'Data invoice'!Q467)</f>
        <v/>
      </c>
      <c r="I353" s="350" t="str">
        <f>IF('Data invoice'!Q467=0,"",'Data invoice'!R467)</f>
        <v/>
      </c>
      <c r="J353" s="320" t="str">
        <f>IF('Data invoice'!R467=0,"",'Data invoice'!S467)</f>
        <v/>
      </c>
      <c r="K353" s="375" t="str">
        <f>IF('Data invoice'!S467=0,"",'Data invoice'!T467)</f>
        <v/>
      </c>
      <c r="L353" s="146"/>
      <c r="M353" s="146"/>
      <c r="N353" s="146"/>
      <c r="O353" s="146"/>
      <c r="P353" s="146"/>
      <c r="Q353" s="146"/>
      <c r="R353" s="146"/>
      <c r="S353" s="279"/>
      <c r="T353" s="279"/>
      <c r="U353" s="279"/>
      <c r="V353" s="279"/>
      <c r="W353" s="279"/>
      <c r="X353" s="279"/>
      <c r="Y353" s="279"/>
      <c r="Z353" s="279"/>
      <c r="AA353" s="279"/>
      <c r="AB353" s="296"/>
      <c r="AC353" s="296"/>
      <c r="AD353" s="296"/>
      <c r="AE353" s="296"/>
      <c r="AF353" s="296"/>
      <c r="AG353" s="296"/>
      <c r="AH353" s="296"/>
      <c r="AI353" s="296"/>
      <c r="AJ353" s="296"/>
      <c r="AK353" s="148"/>
      <c r="AL353" s="148"/>
    </row>
    <row r="354" spans="1:38" ht="16.5" customHeight="1">
      <c r="A354" s="279"/>
      <c r="B354" s="284" t="str">
        <f>IF('Data invoice'!J468=0,"",'Data invoice'!K468)</f>
        <v/>
      </c>
      <c r="C354" s="284" t="str">
        <f>IF('Data invoice'!K468=0,"",'Data invoice'!L468)</f>
        <v/>
      </c>
      <c r="D354" s="284" t="str">
        <f>IF('Data invoice'!L468=0,"",'Data invoice'!M468)</f>
        <v/>
      </c>
      <c r="E354" s="284" t="str">
        <f>IF('Data invoice'!M468=0,"",'Data invoice'!N468)</f>
        <v/>
      </c>
      <c r="F354" s="284" t="str">
        <f>IF('Data invoice'!N468=0,"",'Data invoice'!O468)</f>
        <v/>
      </c>
      <c r="G354" s="284" t="str">
        <f>IF('Data invoice'!O468=0,"",'Data invoice'!P468)</f>
        <v/>
      </c>
      <c r="H354" s="284" t="str">
        <f>IF('Data invoice'!P468=0,"",'Data invoice'!Q468)</f>
        <v/>
      </c>
      <c r="I354" s="350" t="str">
        <f>IF('Data invoice'!Q468=0,"",'Data invoice'!R468)</f>
        <v/>
      </c>
      <c r="J354" s="320" t="str">
        <f>IF('Data invoice'!R468=0,"",'Data invoice'!S468)</f>
        <v/>
      </c>
      <c r="K354" s="375" t="str">
        <f>IF('Data invoice'!S468=0,"",'Data invoice'!T468)</f>
        <v/>
      </c>
      <c r="L354" s="146"/>
      <c r="M354" s="146"/>
      <c r="N354" s="146"/>
      <c r="O354" s="146"/>
      <c r="P354" s="146"/>
      <c r="Q354" s="146"/>
      <c r="R354" s="146"/>
      <c r="S354" s="279"/>
      <c r="T354" s="279"/>
      <c r="U354" s="279"/>
      <c r="V354" s="279"/>
      <c r="W354" s="279"/>
      <c r="X354" s="279"/>
      <c r="Y354" s="279"/>
      <c r="Z354" s="279"/>
      <c r="AA354" s="279"/>
      <c r="AB354" s="296"/>
      <c r="AC354" s="296"/>
      <c r="AD354" s="296"/>
      <c r="AE354" s="296"/>
      <c r="AF354" s="296"/>
      <c r="AG354" s="296"/>
      <c r="AH354" s="296"/>
      <c r="AI354" s="296"/>
      <c r="AJ354" s="296"/>
      <c r="AK354" s="148"/>
      <c r="AL354" s="148"/>
    </row>
    <row r="355" spans="1:38" ht="16.5" customHeight="1">
      <c r="A355" s="279"/>
      <c r="B355" s="284" t="str">
        <f>IF('Data invoice'!J469=0,"",'Data invoice'!K469)</f>
        <v/>
      </c>
      <c r="C355" s="284" t="str">
        <f>IF('Data invoice'!K469=0,"",'Data invoice'!L469)</f>
        <v/>
      </c>
      <c r="D355" s="284" t="str">
        <f>IF('Data invoice'!L469=0,"",'Data invoice'!M469)</f>
        <v/>
      </c>
      <c r="E355" s="284" t="str">
        <f>IF('Data invoice'!M469=0,"",'Data invoice'!N469)</f>
        <v/>
      </c>
      <c r="F355" s="284" t="str">
        <f>IF('Data invoice'!N469=0,"",'Data invoice'!O469)</f>
        <v/>
      </c>
      <c r="G355" s="284" t="str">
        <f>IF('Data invoice'!O469=0,"",'Data invoice'!P469)</f>
        <v/>
      </c>
      <c r="H355" s="284" t="str">
        <f>IF('Data invoice'!P469=0,"",'Data invoice'!Q469)</f>
        <v/>
      </c>
      <c r="I355" s="350" t="str">
        <f>IF('Data invoice'!Q469=0,"",'Data invoice'!R469)</f>
        <v/>
      </c>
      <c r="J355" s="320" t="str">
        <f>IF('Data invoice'!R469=0,"",'Data invoice'!S469)</f>
        <v/>
      </c>
      <c r="K355" s="375" t="str">
        <f>IF('Data invoice'!S469=0,"",'Data invoice'!T469)</f>
        <v/>
      </c>
      <c r="L355" s="146"/>
      <c r="M355" s="146"/>
      <c r="N355" s="146"/>
      <c r="O355" s="146"/>
      <c r="P355" s="146"/>
      <c r="Q355" s="146"/>
      <c r="R355" s="146"/>
      <c r="S355" s="279"/>
      <c r="T355" s="279"/>
      <c r="U355" s="279"/>
      <c r="V355" s="279"/>
      <c r="W355" s="279"/>
      <c r="X355" s="279"/>
      <c r="Y355" s="279"/>
      <c r="Z355" s="279"/>
      <c r="AA355" s="279"/>
      <c r="AB355" s="296"/>
      <c r="AC355" s="296"/>
      <c r="AD355" s="296"/>
      <c r="AE355" s="296"/>
      <c r="AF355" s="296"/>
      <c r="AG355" s="296"/>
      <c r="AH355" s="296"/>
      <c r="AI355" s="296"/>
      <c r="AJ355" s="296"/>
      <c r="AK355" s="148"/>
      <c r="AL355" s="148"/>
    </row>
    <row r="356" spans="1:38" ht="16.5" customHeight="1">
      <c r="A356" s="279"/>
      <c r="B356" s="284" t="str">
        <f>IF('Data invoice'!J470=0,"",'Data invoice'!K470)</f>
        <v/>
      </c>
      <c r="C356" s="284" t="str">
        <f>IF('Data invoice'!K470=0,"",'Data invoice'!L470)</f>
        <v/>
      </c>
      <c r="D356" s="284" t="str">
        <f>IF('Data invoice'!L470=0,"",'Data invoice'!M470)</f>
        <v/>
      </c>
      <c r="E356" s="284" t="str">
        <f>IF('Data invoice'!M470=0,"",'Data invoice'!N470)</f>
        <v/>
      </c>
      <c r="F356" s="284" t="str">
        <f>IF('Data invoice'!N470=0,"",'Data invoice'!O470)</f>
        <v/>
      </c>
      <c r="G356" s="284" t="str">
        <f>IF('Data invoice'!O470=0,"",'Data invoice'!P470)</f>
        <v/>
      </c>
      <c r="H356" s="284" t="str">
        <f>IF('Data invoice'!P470=0,"",'Data invoice'!Q470)</f>
        <v/>
      </c>
      <c r="I356" s="350" t="str">
        <f>IF('Data invoice'!Q470=0,"",'Data invoice'!R470)</f>
        <v/>
      </c>
      <c r="J356" s="320" t="str">
        <f>IF('Data invoice'!R470=0,"",'Data invoice'!S470)</f>
        <v/>
      </c>
      <c r="K356" s="375" t="str">
        <f>IF('Data invoice'!S470=0,"",'Data invoice'!T470)</f>
        <v/>
      </c>
      <c r="L356" s="146"/>
      <c r="M356" s="146"/>
      <c r="N356" s="146"/>
      <c r="O356" s="146"/>
      <c r="P356" s="146"/>
      <c r="Q356" s="146"/>
      <c r="R356" s="146"/>
      <c r="S356" s="279"/>
      <c r="T356" s="279"/>
      <c r="U356" s="279"/>
      <c r="V356" s="279"/>
      <c r="W356" s="279"/>
      <c r="X356" s="279"/>
      <c r="Y356" s="279"/>
      <c r="Z356" s="279"/>
      <c r="AA356" s="279"/>
      <c r="AB356" s="296"/>
      <c r="AC356" s="296"/>
      <c r="AD356" s="296"/>
      <c r="AE356" s="296"/>
      <c r="AF356" s="296"/>
      <c r="AG356" s="296"/>
      <c r="AH356" s="296"/>
      <c r="AI356" s="296"/>
      <c r="AJ356" s="296"/>
      <c r="AK356" s="148"/>
      <c r="AL356" s="148"/>
    </row>
    <row r="357" spans="1:38" ht="16.5" customHeight="1">
      <c r="A357" s="279"/>
      <c r="B357" s="284" t="str">
        <f>IF('Data invoice'!J471=0,"",'Data invoice'!K471)</f>
        <v/>
      </c>
      <c r="C357" s="284" t="str">
        <f>IF('Data invoice'!K471=0,"",'Data invoice'!L471)</f>
        <v/>
      </c>
      <c r="D357" s="284" t="str">
        <f>IF('Data invoice'!L471=0,"",'Data invoice'!M471)</f>
        <v/>
      </c>
      <c r="E357" s="284" t="str">
        <f>IF('Data invoice'!M471=0,"",'Data invoice'!N471)</f>
        <v/>
      </c>
      <c r="F357" s="284" t="str">
        <f>IF('Data invoice'!N471=0,"",'Data invoice'!O471)</f>
        <v/>
      </c>
      <c r="G357" s="284" t="str">
        <f>IF('Data invoice'!O471=0,"",'Data invoice'!P471)</f>
        <v/>
      </c>
      <c r="H357" s="284" t="str">
        <f>IF('Data invoice'!P471=0,"",'Data invoice'!Q471)</f>
        <v/>
      </c>
      <c r="I357" s="350" t="str">
        <f>IF('Data invoice'!Q471=0,"",'Data invoice'!R471)</f>
        <v/>
      </c>
      <c r="J357" s="320" t="str">
        <f>IF('Data invoice'!R471=0,"",'Data invoice'!S471)</f>
        <v/>
      </c>
      <c r="K357" s="375" t="str">
        <f>IF('Data invoice'!S471=0,"",'Data invoice'!T471)</f>
        <v/>
      </c>
      <c r="L357" s="146"/>
      <c r="M357" s="146"/>
      <c r="N357" s="146"/>
      <c r="O357" s="146"/>
      <c r="P357" s="146"/>
      <c r="Q357" s="146"/>
      <c r="R357" s="146"/>
      <c r="S357" s="279"/>
      <c r="T357" s="279"/>
      <c r="U357" s="279"/>
      <c r="V357" s="279"/>
      <c r="W357" s="279"/>
      <c r="X357" s="279"/>
      <c r="Y357" s="279"/>
      <c r="Z357" s="279"/>
      <c r="AA357" s="279"/>
      <c r="AB357" s="296"/>
      <c r="AC357" s="296"/>
      <c r="AD357" s="296"/>
      <c r="AE357" s="296"/>
      <c r="AF357" s="296"/>
      <c r="AG357" s="296"/>
      <c r="AH357" s="296"/>
      <c r="AI357" s="296"/>
      <c r="AJ357" s="296"/>
      <c r="AK357" s="148"/>
      <c r="AL357" s="148"/>
    </row>
    <row r="358" spans="1:38" ht="16.5" customHeight="1">
      <c r="A358" s="279"/>
      <c r="B358" s="284" t="str">
        <f>IF('Data invoice'!J472=0,"",'Data invoice'!K472)</f>
        <v/>
      </c>
      <c r="C358" s="284" t="str">
        <f>IF('Data invoice'!K472=0,"",'Data invoice'!L472)</f>
        <v/>
      </c>
      <c r="D358" s="284" t="str">
        <f>IF('Data invoice'!L472=0,"",'Data invoice'!M472)</f>
        <v/>
      </c>
      <c r="E358" s="284" t="str">
        <f>IF('Data invoice'!M472=0,"",'Data invoice'!N472)</f>
        <v/>
      </c>
      <c r="F358" s="284" t="str">
        <f>IF('Data invoice'!N472=0,"",'Data invoice'!O472)</f>
        <v/>
      </c>
      <c r="G358" s="284" t="str">
        <f>IF('Data invoice'!O472=0,"",'Data invoice'!P472)</f>
        <v/>
      </c>
      <c r="H358" s="284" t="str">
        <f>IF('Data invoice'!P472=0,"",'Data invoice'!Q472)</f>
        <v/>
      </c>
      <c r="I358" s="350" t="str">
        <f>IF('Data invoice'!Q472=0,"",'Data invoice'!R472)</f>
        <v/>
      </c>
      <c r="J358" s="320" t="str">
        <f>IF('Data invoice'!R472=0,"",'Data invoice'!S472)</f>
        <v/>
      </c>
      <c r="K358" s="375" t="str">
        <f>IF('Data invoice'!S472=0,"",'Data invoice'!T472)</f>
        <v/>
      </c>
      <c r="L358" s="146"/>
      <c r="M358" s="146"/>
      <c r="N358" s="146"/>
      <c r="O358" s="146"/>
      <c r="P358" s="146"/>
      <c r="Q358" s="146"/>
      <c r="R358" s="146"/>
      <c r="S358" s="279"/>
      <c r="T358" s="279"/>
      <c r="U358" s="279"/>
      <c r="V358" s="279"/>
      <c r="W358" s="279"/>
      <c r="X358" s="279"/>
      <c r="Y358" s="279"/>
      <c r="Z358" s="279"/>
      <c r="AA358" s="279"/>
      <c r="AB358" s="296"/>
      <c r="AC358" s="296"/>
      <c r="AD358" s="296"/>
      <c r="AE358" s="296"/>
      <c r="AF358" s="296"/>
      <c r="AG358" s="296"/>
      <c r="AH358" s="296"/>
      <c r="AI358" s="296"/>
      <c r="AJ358" s="296"/>
      <c r="AK358" s="148"/>
      <c r="AL358" s="148"/>
    </row>
    <row r="359" spans="1:38" ht="16.5" customHeight="1">
      <c r="A359" s="279"/>
      <c r="B359" s="284" t="str">
        <f>IF('Data invoice'!J473=0,"",'Data invoice'!K473)</f>
        <v/>
      </c>
      <c r="C359" s="284" t="str">
        <f>IF('Data invoice'!K473=0,"",'Data invoice'!L473)</f>
        <v/>
      </c>
      <c r="D359" s="284" t="str">
        <f>IF('Data invoice'!L473=0,"",'Data invoice'!M473)</f>
        <v/>
      </c>
      <c r="E359" s="284" t="str">
        <f>IF('Data invoice'!M473=0,"",'Data invoice'!N473)</f>
        <v/>
      </c>
      <c r="F359" s="284" t="str">
        <f>IF('Data invoice'!N473=0,"",'Data invoice'!O473)</f>
        <v/>
      </c>
      <c r="G359" s="284" t="str">
        <f>IF('Data invoice'!O473=0,"",'Data invoice'!P473)</f>
        <v/>
      </c>
      <c r="H359" s="284" t="str">
        <f>IF('Data invoice'!P473=0,"",'Data invoice'!Q473)</f>
        <v/>
      </c>
      <c r="I359" s="350" t="str">
        <f>IF('Data invoice'!Q473=0,"",'Data invoice'!R473)</f>
        <v/>
      </c>
      <c r="J359" s="320" t="str">
        <f>IF('Data invoice'!R473=0,"",'Data invoice'!S473)</f>
        <v/>
      </c>
      <c r="K359" s="375" t="str">
        <f>IF('Data invoice'!S473=0,"",'Data invoice'!T473)</f>
        <v/>
      </c>
      <c r="L359" s="146"/>
      <c r="M359" s="146"/>
      <c r="N359" s="146"/>
      <c r="O359" s="146"/>
      <c r="P359" s="146"/>
      <c r="Q359" s="146"/>
      <c r="R359" s="146"/>
      <c r="S359" s="279"/>
      <c r="T359" s="279"/>
      <c r="U359" s="279"/>
      <c r="V359" s="279"/>
      <c r="W359" s="279"/>
      <c r="X359" s="279"/>
      <c r="Y359" s="279"/>
      <c r="Z359" s="279"/>
      <c r="AA359" s="279"/>
      <c r="AB359" s="296"/>
      <c r="AC359" s="296"/>
      <c r="AD359" s="296"/>
      <c r="AE359" s="296"/>
      <c r="AF359" s="296"/>
      <c r="AG359" s="296"/>
      <c r="AH359" s="296"/>
      <c r="AI359" s="296"/>
      <c r="AJ359" s="296"/>
      <c r="AK359" s="148"/>
      <c r="AL359" s="148"/>
    </row>
    <row r="360" spans="1:38" ht="16.5" customHeight="1">
      <c r="A360" s="279"/>
      <c r="B360" s="284" t="str">
        <f>IF('Data invoice'!J474=0,"",'Data invoice'!K474)</f>
        <v/>
      </c>
      <c r="C360" s="284" t="str">
        <f>IF('Data invoice'!K474=0,"",'Data invoice'!L474)</f>
        <v/>
      </c>
      <c r="D360" s="284" t="str">
        <f>IF('Data invoice'!L474=0,"",'Data invoice'!M474)</f>
        <v/>
      </c>
      <c r="E360" s="284" t="str">
        <f>IF('Data invoice'!M474=0,"",'Data invoice'!N474)</f>
        <v/>
      </c>
      <c r="F360" s="284" t="str">
        <f>IF('Data invoice'!N474=0,"",'Data invoice'!O474)</f>
        <v/>
      </c>
      <c r="G360" s="284" t="str">
        <f>IF('Data invoice'!O474=0,"",'Data invoice'!P474)</f>
        <v/>
      </c>
      <c r="H360" s="284" t="str">
        <f>IF('Data invoice'!P474=0,"",'Data invoice'!Q474)</f>
        <v/>
      </c>
      <c r="I360" s="350" t="str">
        <f>IF('Data invoice'!Q474=0,"",'Data invoice'!R474)</f>
        <v/>
      </c>
      <c r="J360" s="320" t="str">
        <f>IF('Data invoice'!R474=0,"",'Data invoice'!S474)</f>
        <v/>
      </c>
      <c r="K360" s="375" t="str">
        <f>IF('Data invoice'!S474=0,"",'Data invoice'!T474)</f>
        <v/>
      </c>
      <c r="L360" s="146"/>
      <c r="M360" s="146"/>
      <c r="N360" s="146"/>
      <c r="O360" s="146"/>
      <c r="P360" s="146"/>
      <c r="Q360" s="146"/>
      <c r="R360" s="146"/>
      <c r="S360" s="279"/>
      <c r="T360" s="279"/>
      <c r="U360" s="279"/>
      <c r="V360" s="279"/>
      <c r="W360" s="279"/>
      <c r="X360" s="279"/>
      <c r="Y360" s="279"/>
      <c r="Z360" s="279"/>
      <c r="AA360" s="279"/>
      <c r="AB360" s="296"/>
      <c r="AC360" s="296"/>
      <c r="AD360" s="296"/>
      <c r="AE360" s="296"/>
      <c r="AF360" s="296"/>
      <c r="AG360" s="296"/>
      <c r="AH360" s="296"/>
      <c r="AI360" s="296"/>
      <c r="AJ360" s="296"/>
      <c r="AK360" s="148"/>
      <c r="AL360" s="148"/>
    </row>
    <row r="361" spans="1:38" ht="16.5" customHeight="1">
      <c r="A361" s="279"/>
      <c r="B361" s="284" t="str">
        <f>IF('Data invoice'!J475=0,"",'Data invoice'!K475)</f>
        <v/>
      </c>
      <c r="C361" s="284" t="str">
        <f>IF('Data invoice'!K475=0,"",'Data invoice'!L475)</f>
        <v/>
      </c>
      <c r="D361" s="284" t="str">
        <f>IF('Data invoice'!L475=0,"",'Data invoice'!M475)</f>
        <v/>
      </c>
      <c r="E361" s="284" t="str">
        <f>IF('Data invoice'!M475=0,"",'Data invoice'!N475)</f>
        <v/>
      </c>
      <c r="F361" s="284" t="str">
        <f>IF('Data invoice'!N475=0,"",'Data invoice'!O475)</f>
        <v/>
      </c>
      <c r="G361" s="284" t="str">
        <f>IF('Data invoice'!O475=0,"",'Data invoice'!P475)</f>
        <v/>
      </c>
      <c r="H361" s="284" t="str">
        <f>IF('Data invoice'!P475=0,"",'Data invoice'!Q475)</f>
        <v/>
      </c>
      <c r="I361" s="350" t="str">
        <f>IF('Data invoice'!Q475=0,"",'Data invoice'!R475)</f>
        <v/>
      </c>
      <c r="J361" s="320" t="str">
        <f>IF('Data invoice'!R475=0,"",'Data invoice'!S475)</f>
        <v/>
      </c>
      <c r="K361" s="375" t="str">
        <f>IF('Data invoice'!S475=0,"",'Data invoice'!T475)</f>
        <v/>
      </c>
      <c r="L361" s="146"/>
      <c r="M361" s="146"/>
      <c r="N361" s="146"/>
      <c r="O361" s="146"/>
      <c r="P361" s="146"/>
      <c r="Q361" s="146"/>
      <c r="R361" s="146"/>
      <c r="S361" s="279"/>
      <c r="T361" s="279"/>
      <c r="U361" s="279"/>
      <c r="V361" s="279"/>
      <c r="W361" s="279"/>
      <c r="X361" s="279"/>
      <c r="Y361" s="279"/>
      <c r="Z361" s="279"/>
      <c r="AA361" s="279"/>
      <c r="AB361" s="296"/>
      <c r="AC361" s="296"/>
      <c r="AD361" s="296"/>
      <c r="AE361" s="296"/>
      <c r="AF361" s="296"/>
      <c r="AG361" s="296"/>
      <c r="AH361" s="296"/>
      <c r="AI361" s="296"/>
      <c r="AJ361" s="296"/>
      <c r="AK361" s="148"/>
      <c r="AL361" s="148"/>
    </row>
    <row r="362" spans="1:38" ht="16.5" customHeight="1">
      <c r="A362" s="279"/>
      <c r="B362" s="284" t="str">
        <f>IF('Data invoice'!J476=0,"",'Data invoice'!K476)</f>
        <v/>
      </c>
      <c r="C362" s="284" t="str">
        <f>IF('Data invoice'!K476=0,"",'Data invoice'!L476)</f>
        <v/>
      </c>
      <c r="D362" s="284" t="str">
        <f>IF('Data invoice'!L476=0,"",'Data invoice'!M476)</f>
        <v/>
      </c>
      <c r="E362" s="284" t="str">
        <f>IF('Data invoice'!M476=0,"",'Data invoice'!N476)</f>
        <v/>
      </c>
      <c r="F362" s="284" t="str">
        <f>IF('Data invoice'!N476=0,"",'Data invoice'!O476)</f>
        <v/>
      </c>
      <c r="G362" s="284" t="str">
        <f>IF('Data invoice'!O476=0,"",'Data invoice'!P476)</f>
        <v/>
      </c>
      <c r="H362" s="284" t="str">
        <f>IF('Data invoice'!P476=0,"",'Data invoice'!Q476)</f>
        <v/>
      </c>
      <c r="I362" s="350" t="str">
        <f>IF('Data invoice'!Q476=0,"",'Data invoice'!R476)</f>
        <v/>
      </c>
      <c r="J362" s="320" t="str">
        <f>IF('Data invoice'!R476=0,"",'Data invoice'!S476)</f>
        <v/>
      </c>
      <c r="K362" s="375" t="str">
        <f>IF('Data invoice'!S476=0,"",'Data invoice'!T476)</f>
        <v/>
      </c>
      <c r="L362" s="146"/>
      <c r="M362" s="146"/>
      <c r="N362" s="146"/>
      <c r="O362" s="146"/>
      <c r="P362" s="146"/>
      <c r="Q362" s="146"/>
      <c r="R362" s="146"/>
      <c r="S362" s="279"/>
      <c r="T362" s="279"/>
      <c r="U362" s="279"/>
      <c r="V362" s="279"/>
      <c r="W362" s="279"/>
      <c r="X362" s="279"/>
      <c r="Y362" s="279"/>
      <c r="Z362" s="279"/>
      <c r="AA362" s="279"/>
      <c r="AB362" s="296"/>
      <c r="AC362" s="296"/>
      <c r="AD362" s="296"/>
      <c r="AE362" s="296"/>
      <c r="AF362" s="296"/>
      <c r="AG362" s="296"/>
      <c r="AH362" s="296"/>
      <c r="AI362" s="296"/>
      <c r="AJ362" s="296"/>
      <c r="AK362" s="148"/>
      <c r="AL362" s="148"/>
    </row>
    <row r="363" spans="1:38" ht="16.5" customHeight="1">
      <c r="A363" s="279"/>
      <c r="B363" s="284" t="str">
        <f>IF('Data invoice'!J477=0,"",'Data invoice'!K477)</f>
        <v/>
      </c>
      <c r="C363" s="284" t="str">
        <f>IF('Data invoice'!K477=0,"",'Data invoice'!L477)</f>
        <v/>
      </c>
      <c r="D363" s="284" t="str">
        <f>IF('Data invoice'!L477=0,"",'Data invoice'!M477)</f>
        <v/>
      </c>
      <c r="E363" s="284" t="str">
        <f>IF('Data invoice'!M477=0,"",'Data invoice'!N477)</f>
        <v/>
      </c>
      <c r="F363" s="284" t="str">
        <f>IF('Data invoice'!N477=0,"",'Data invoice'!O477)</f>
        <v/>
      </c>
      <c r="G363" s="284" t="str">
        <f>IF('Data invoice'!O477=0,"",'Data invoice'!P477)</f>
        <v/>
      </c>
      <c r="H363" s="284" t="str">
        <f>IF('Data invoice'!P477=0,"",'Data invoice'!Q477)</f>
        <v/>
      </c>
      <c r="I363" s="350" t="str">
        <f>IF('Data invoice'!Q477=0,"",'Data invoice'!R477)</f>
        <v/>
      </c>
      <c r="J363" s="320" t="str">
        <f>IF('Data invoice'!R477=0,"",'Data invoice'!S477)</f>
        <v/>
      </c>
      <c r="K363" s="375" t="str">
        <f>IF('Data invoice'!S477=0,"",'Data invoice'!T477)</f>
        <v/>
      </c>
      <c r="L363" s="146"/>
      <c r="M363" s="146"/>
      <c r="N363" s="146"/>
      <c r="O363" s="146"/>
      <c r="P363" s="146"/>
      <c r="Q363" s="146"/>
      <c r="R363" s="146"/>
      <c r="S363" s="279"/>
      <c r="T363" s="279"/>
      <c r="U363" s="279"/>
      <c r="V363" s="279"/>
      <c r="W363" s="279"/>
      <c r="X363" s="279"/>
      <c r="Y363" s="279"/>
      <c r="Z363" s="279"/>
      <c r="AA363" s="279"/>
      <c r="AB363" s="296"/>
      <c r="AC363" s="296"/>
      <c r="AD363" s="296"/>
      <c r="AE363" s="296"/>
      <c r="AF363" s="296"/>
      <c r="AG363" s="296"/>
      <c r="AH363" s="296"/>
      <c r="AI363" s="296"/>
      <c r="AJ363" s="296"/>
      <c r="AK363" s="148"/>
      <c r="AL363" s="148"/>
    </row>
    <row r="364" spans="1:38" ht="16.5" customHeight="1">
      <c r="A364" s="279"/>
      <c r="B364" s="284" t="str">
        <f>IF('Data invoice'!J478=0,"",'Data invoice'!K478)</f>
        <v/>
      </c>
      <c r="C364" s="284" t="str">
        <f>IF('Data invoice'!K478=0,"",'Data invoice'!L478)</f>
        <v/>
      </c>
      <c r="D364" s="284" t="str">
        <f>IF('Data invoice'!L478=0,"",'Data invoice'!M478)</f>
        <v/>
      </c>
      <c r="E364" s="284" t="str">
        <f>IF('Data invoice'!M478=0,"",'Data invoice'!N478)</f>
        <v/>
      </c>
      <c r="F364" s="284" t="str">
        <f>IF('Data invoice'!N478=0,"",'Data invoice'!O478)</f>
        <v/>
      </c>
      <c r="G364" s="284" t="str">
        <f>IF('Data invoice'!O478=0,"",'Data invoice'!P478)</f>
        <v/>
      </c>
      <c r="H364" s="284" t="str">
        <f>IF('Data invoice'!P478=0,"",'Data invoice'!Q478)</f>
        <v/>
      </c>
      <c r="I364" s="350" t="str">
        <f>IF('Data invoice'!Q478=0,"",'Data invoice'!R478)</f>
        <v/>
      </c>
      <c r="J364" s="320" t="str">
        <f>IF('Data invoice'!R478=0,"",'Data invoice'!S478)</f>
        <v/>
      </c>
      <c r="K364" s="375" t="str">
        <f>IF('Data invoice'!S478=0,"",'Data invoice'!T478)</f>
        <v/>
      </c>
      <c r="L364" s="146"/>
      <c r="M364" s="146"/>
      <c r="N364" s="146"/>
      <c r="O364" s="146"/>
      <c r="P364" s="146"/>
      <c r="Q364" s="146"/>
      <c r="R364" s="146"/>
      <c r="S364" s="279"/>
      <c r="T364" s="279"/>
      <c r="U364" s="279"/>
      <c r="V364" s="279"/>
      <c r="W364" s="279"/>
      <c r="X364" s="279"/>
      <c r="Y364" s="279"/>
      <c r="Z364" s="279"/>
      <c r="AA364" s="279"/>
      <c r="AB364" s="296"/>
      <c r="AC364" s="296"/>
      <c r="AD364" s="296"/>
      <c r="AE364" s="296"/>
      <c r="AF364" s="296"/>
      <c r="AG364" s="296"/>
      <c r="AH364" s="296"/>
      <c r="AI364" s="296"/>
      <c r="AJ364" s="296"/>
      <c r="AK364" s="148"/>
      <c r="AL364" s="148"/>
    </row>
    <row r="365" spans="1:38" ht="16.5" customHeight="1">
      <c r="A365" s="279"/>
      <c r="B365" s="146"/>
      <c r="C365" s="146"/>
      <c r="D365" s="146"/>
      <c r="E365" s="146"/>
      <c r="F365" s="147"/>
      <c r="G365" s="147"/>
      <c r="H365" s="146"/>
      <c r="I365" s="351"/>
      <c r="J365" s="368"/>
      <c r="K365" s="154"/>
      <c r="L365" s="146"/>
      <c r="M365" s="146"/>
      <c r="N365" s="146"/>
      <c r="O365" s="146"/>
      <c r="P365" s="146"/>
      <c r="Q365" s="146"/>
      <c r="R365" s="146"/>
      <c r="S365" s="279"/>
      <c r="T365" s="279"/>
      <c r="U365" s="279"/>
      <c r="V365" s="279"/>
      <c r="W365" s="279"/>
      <c r="X365" s="279"/>
      <c r="Y365" s="279"/>
      <c r="Z365" s="279"/>
      <c r="AA365" s="279"/>
      <c r="AB365" s="296"/>
      <c r="AC365" s="296"/>
      <c r="AD365" s="296"/>
      <c r="AE365" s="296"/>
      <c r="AF365" s="296"/>
      <c r="AG365" s="296"/>
      <c r="AH365" s="296"/>
      <c r="AI365" s="296"/>
      <c r="AJ365" s="296"/>
      <c r="AK365" s="148"/>
      <c r="AL365" s="148"/>
    </row>
    <row r="366" spans="1:38" ht="16.5" customHeight="1">
      <c r="A366" s="279"/>
      <c r="B366" s="146"/>
      <c r="C366" s="146"/>
      <c r="D366" s="146"/>
      <c r="E366" s="146"/>
      <c r="F366" s="147"/>
      <c r="G366" s="147"/>
      <c r="H366" s="146"/>
      <c r="I366" s="351"/>
      <c r="J366" s="368"/>
      <c r="K366" s="154"/>
      <c r="L366" s="146"/>
      <c r="M366" s="146"/>
      <c r="N366" s="146"/>
      <c r="O366" s="146"/>
      <c r="P366" s="146"/>
      <c r="Q366" s="146"/>
      <c r="R366" s="146"/>
      <c r="S366" s="279"/>
      <c r="T366" s="279"/>
      <c r="U366" s="279"/>
      <c r="V366" s="279"/>
      <c r="W366" s="279"/>
      <c r="X366" s="279"/>
      <c r="Y366" s="279"/>
      <c r="Z366" s="279"/>
      <c r="AA366" s="279"/>
      <c r="AB366" s="296"/>
      <c r="AC366" s="296"/>
      <c r="AD366" s="296"/>
      <c r="AE366" s="296"/>
      <c r="AF366" s="296"/>
      <c r="AG366" s="296"/>
      <c r="AH366" s="296"/>
      <c r="AI366" s="296"/>
      <c r="AJ366" s="296"/>
      <c r="AK366" s="148"/>
      <c r="AL366" s="148"/>
    </row>
    <row r="367" spans="1:38" ht="16.5" customHeight="1">
      <c r="A367" s="279"/>
      <c r="B367" s="146"/>
      <c r="C367" s="146"/>
      <c r="D367" s="146"/>
      <c r="E367" s="146"/>
      <c r="F367" s="147"/>
      <c r="G367" s="147"/>
      <c r="H367" s="146"/>
      <c r="I367" s="351"/>
      <c r="J367" s="368"/>
      <c r="K367" s="154"/>
      <c r="L367" s="146"/>
      <c r="M367" s="146"/>
      <c r="N367" s="146"/>
      <c r="O367" s="146"/>
      <c r="P367" s="146"/>
      <c r="Q367" s="146"/>
      <c r="R367" s="146"/>
      <c r="S367" s="279"/>
      <c r="T367" s="279"/>
      <c r="U367" s="279"/>
      <c r="V367" s="279"/>
      <c r="W367" s="279"/>
      <c r="X367" s="279"/>
      <c r="Y367" s="279"/>
      <c r="Z367" s="279"/>
      <c r="AA367" s="279"/>
      <c r="AB367" s="296"/>
      <c r="AC367" s="296"/>
      <c r="AD367" s="296"/>
      <c r="AE367" s="296"/>
      <c r="AF367" s="296"/>
      <c r="AG367" s="296"/>
      <c r="AH367" s="296"/>
      <c r="AI367" s="296"/>
      <c r="AJ367" s="296"/>
      <c r="AK367" s="148"/>
      <c r="AL367" s="148"/>
    </row>
    <row r="368" spans="1:38" ht="16.5" customHeight="1">
      <c r="A368" s="279"/>
      <c r="B368" s="146"/>
      <c r="C368" s="146"/>
      <c r="D368" s="146"/>
      <c r="E368" s="146"/>
      <c r="F368" s="147"/>
      <c r="G368" s="147"/>
      <c r="H368" s="146"/>
      <c r="I368" s="351"/>
      <c r="J368" s="368"/>
      <c r="K368" s="154"/>
      <c r="L368" s="146"/>
      <c r="M368" s="146"/>
      <c r="N368" s="146"/>
      <c r="O368" s="146"/>
      <c r="P368" s="146"/>
      <c r="Q368" s="146"/>
      <c r="R368" s="146"/>
      <c r="S368" s="279"/>
      <c r="T368" s="279"/>
      <c r="U368" s="279"/>
      <c r="V368" s="279"/>
      <c r="W368" s="279"/>
      <c r="X368" s="279"/>
      <c r="Y368" s="279"/>
      <c r="Z368" s="279"/>
      <c r="AA368" s="279"/>
      <c r="AB368" s="296"/>
      <c r="AC368" s="296"/>
      <c r="AD368" s="296"/>
      <c r="AE368" s="296"/>
      <c r="AF368" s="296"/>
      <c r="AG368" s="296"/>
      <c r="AH368" s="296"/>
      <c r="AI368" s="296"/>
      <c r="AJ368" s="296"/>
      <c r="AK368" s="148"/>
      <c r="AL368" s="148"/>
    </row>
    <row r="369" spans="1:38" ht="16.5" customHeight="1">
      <c r="A369" s="279"/>
      <c r="B369" s="146"/>
      <c r="C369" s="146"/>
      <c r="D369" s="146"/>
      <c r="E369" s="146"/>
      <c r="F369" s="147"/>
      <c r="G369" s="147"/>
      <c r="H369" s="146"/>
      <c r="I369" s="351"/>
      <c r="J369" s="368"/>
      <c r="K369" s="154"/>
      <c r="L369" s="146"/>
      <c r="M369" s="146"/>
      <c r="N369" s="146"/>
      <c r="O369" s="146"/>
      <c r="P369" s="146"/>
      <c r="Q369" s="146"/>
      <c r="R369" s="146"/>
      <c r="S369" s="279"/>
      <c r="T369" s="279"/>
      <c r="U369" s="279"/>
      <c r="V369" s="279"/>
      <c r="W369" s="279"/>
      <c r="X369" s="279"/>
      <c r="Y369" s="279"/>
      <c r="Z369" s="279"/>
      <c r="AA369" s="279"/>
      <c r="AB369" s="296"/>
      <c r="AC369" s="296"/>
      <c r="AD369" s="296"/>
      <c r="AE369" s="296"/>
      <c r="AF369" s="296"/>
      <c r="AG369" s="296"/>
      <c r="AH369" s="296"/>
      <c r="AI369" s="296"/>
      <c r="AJ369" s="296"/>
      <c r="AK369" s="148"/>
      <c r="AL369" s="148"/>
    </row>
    <row r="370" spans="1:38" ht="16.5" customHeight="1">
      <c r="A370" s="279"/>
      <c r="B370" s="146"/>
      <c r="C370" s="146"/>
      <c r="D370" s="146"/>
      <c r="E370" s="146"/>
      <c r="F370" s="147"/>
      <c r="G370" s="147"/>
      <c r="H370" s="146"/>
      <c r="I370" s="351"/>
      <c r="J370" s="368"/>
      <c r="K370" s="154"/>
      <c r="L370" s="146"/>
      <c r="M370" s="146"/>
      <c r="N370" s="146"/>
      <c r="O370" s="146"/>
      <c r="P370" s="146"/>
      <c r="Q370" s="146"/>
      <c r="R370" s="146"/>
      <c r="S370" s="279"/>
      <c r="T370" s="279"/>
      <c r="U370" s="279"/>
      <c r="V370" s="279"/>
      <c r="W370" s="279"/>
      <c r="X370" s="279"/>
      <c r="Y370" s="279"/>
      <c r="Z370" s="279"/>
      <c r="AA370" s="279"/>
      <c r="AB370" s="296"/>
      <c r="AC370" s="296"/>
      <c r="AD370" s="296"/>
      <c r="AE370" s="296"/>
      <c r="AF370" s="296"/>
      <c r="AG370" s="296"/>
      <c r="AH370" s="296"/>
      <c r="AI370" s="296"/>
      <c r="AJ370" s="296"/>
      <c r="AK370" s="148"/>
      <c r="AL370" s="148"/>
    </row>
    <row r="371" spans="1:38" ht="16.5" customHeight="1">
      <c r="A371" s="279"/>
      <c r="B371" s="146"/>
      <c r="C371" s="146"/>
      <c r="D371" s="146"/>
      <c r="E371" s="146"/>
      <c r="F371" s="147"/>
      <c r="G371" s="147"/>
      <c r="H371" s="146"/>
      <c r="I371" s="351"/>
      <c r="J371" s="368"/>
      <c r="K371" s="154"/>
      <c r="L371" s="146"/>
      <c r="M371" s="146"/>
      <c r="N371" s="146"/>
      <c r="O371" s="146"/>
      <c r="P371" s="146"/>
      <c r="Q371" s="146"/>
      <c r="R371" s="146"/>
      <c r="S371" s="279"/>
      <c r="T371" s="279"/>
      <c r="U371" s="279"/>
      <c r="V371" s="279"/>
      <c r="W371" s="279"/>
      <c r="X371" s="279"/>
      <c r="Y371" s="279"/>
      <c r="Z371" s="279"/>
      <c r="AA371" s="279"/>
      <c r="AB371" s="296"/>
      <c r="AC371" s="296"/>
      <c r="AD371" s="296"/>
      <c r="AE371" s="296"/>
      <c r="AF371" s="296"/>
      <c r="AG371" s="296"/>
      <c r="AH371" s="296"/>
      <c r="AI371" s="296"/>
      <c r="AJ371" s="296"/>
      <c r="AK371" s="148"/>
      <c r="AL371" s="148"/>
    </row>
    <row r="372" spans="1:38" ht="16.5" customHeight="1">
      <c r="A372" s="279"/>
      <c r="B372" s="146"/>
      <c r="C372" s="146"/>
      <c r="D372" s="146"/>
      <c r="E372" s="146"/>
      <c r="F372" s="147"/>
      <c r="G372" s="147"/>
      <c r="H372" s="146"/>
      <c r="I372" s="351"/>
      <c r="J372" s="368"/>
      <c r="K372" s="154"/>
      <c r="L372" s="146"/>
      <c r="M372" s="146"/>
      <c r="N372" s="146"/>
      <c r="O372" s="146"/>
      <c r="P372" s="146"/>
      <c r="Q372" s="146"/>
      <c r="R372" s="146"/>
      <c r="S372" s="279"/>
      <c r="T372" s="279"/>
      <c r="U372" s="279"/>
      <c r="V372" s="279"/>
      <c r="W372" s="279"/>
      <c r="X372" s="279"/>
      <c r="Y372" s="279"/>
      <c r="Z372" s="279"/>
      <c r="AA372" s="279"/>
      <c r="AB372" s="296"/>
      <c r="AC372" s="296"/>
      <c r="AD372" s="296"/>
      <c r="AE372" s="296"/>
      <c r="AF372" s="296"/>
      <c r="AG372" s="296"/>
      <c r="AH372" s="296"/>
      <c r="AI372" s="296"/>
      <c r="AJ372" s="296"/>
      <c r="AK372" s="148"/>
      <c r="AL372" s="148"/>
    </row>
    <row r="373" spans="1:38" ht="16.5" customHeight="1">
      <c r="A373" s="279"/>
      <c r="B373" s="146"/>
      <c r="C373" s="146"/>
      <c r="D373" s="146"/>
      <c r="E373" s="146"/>
      <c r="F373" s="147"/>
      <c r="G373" s="147"/>
      <c r="H373" s="146"/>
      <c r="I373" s="351"/>
      <c r="J373" s="368"/>
      <c r="K373" s="154"/>
      <c r="L373" s="146"/>
      <c r="M373" s="146"/>
      <c r="N373" s="146"/>
      <c r="O373" s="146"/>
      <c r="P373" s="146"/>
      <c r="Q373" s="146"/>
      <c r="R373" s="146"/>
      <c r="S373" s="279"/>
      <c r="T373" s="279"/>
      <c r="U373" s="279"/>
      <c r="V373" s="279"/>
      <c r="W373" s="279"/>
      <c r="X373" s="279"/>
      <c r="Y373" s="279"/>
      <c r="Z373" s="279"/>
      <c r="AA373" s="279"/>
      <c r="AB373" s="296"/>
      <c r="AC373" s="296"/>
      <c r="AD373" s="296"/>
      <c r="AE373" s="296"/>
      <c r="AF373" s="296"/>
      <c r="AG373" s="296"/>
      <c r="AH373" s="296"/>
      <c r="AI373" s="296"/>
      <c r="AJ373" s="296"/>
      <c r="AK373" s="148"/>
      <c r="AL373" s="148"/>
    </row>
    <row r="374" spans="1:38" ht="16.5" customHeight="1">
      <c r="A374" s="279"/>
      <c r="B374" s="146"/>
      <c r="C374" s="146"/>
      <c r="D374" s="146"/>
      <c r="E374" s="146"/>
      <c r="F374" s="147"/>
      <c r="G374" s="147"/>
      <c r="H374" s="146"/>
      <c r="I374" s="351"/>
      <c r="J374" s="368"/>
      <c r="K374" s="154"/>
      <c r="L374" s="146"/>
      <c r="M374" s="146"/>
      <c r="N374" s="146"/>
      <c r="O374" s="146"/>
      <c r="P374" s="146"/>
      <c r="Q374" s="146"/>
      <c r="R374" s="146"/>
      <c r="S374" s="279"/>
      <c r="T374" s="279"/>
      <c r="U374" s="279"/>
      <c r="V374" s="279"/>
      <c r="W374" s="279"/>
      <c r="X374" s="279"/>
      <c r="Y374" s="279"/>
      <c r="Z374" s="279"/>
      <c r="AA374" s="279"/>
      <c r="AB374" s="296"/>
      <c r="AC374" s="296"/>
      <c r="AD374" s="296"/>
      <c r="AE374" s="296"/>
      <c r="AF374" s="296"/>
      <c r="AG374" s="296"/>
      <c r="AH374" s="296"/>
      <c r="AI374" s="296"/>
      <c r="AJ374" s="296"/>
      <c r="AK374" s="148"/>
      <c r="AL374" s="148"/>
    </row>
    <row r="375" spans="1:38" ht="16.5" customHeight="1">
      <c r="A375" s="279"/>
      <c r="B375" s="146"/>
      <c r="C375" s="146"/>
      <c r="D375" s="146"/>
      <c r="E375" s="146"/>
      <c r="F375" s="147"/>
      <c r="G375" s="147"/>
      <c r="H375" s="146"/>
      <c r="I375" s="351"/>
      <c r="J375" s="368"/>
      <c r="K375" s="154"/>
      <c r="L375" s="146"/>
      <c r="M375" s="146"/>
      <c r="N375" s="146"/>
      <c r="O375" s="146"/>
      <c r="P375" s="146"/>
      <c r="Q375" s="146"/>
      <c r="R375" s="146"/>
      <c r="S375" s="279"/>
      <c r="T375" s="279"/>
      <c r="U375" s="279"/>
      <c r="V375" s="279"/>
      <c r="W375" s="279"/>
      <c r="X375" s="279"/>
      <c r="Y375" s="279"/>
      <c r="Z375" s="279"/>
      <c r="AA375" s="279"/>
      <c r="AB375" s="296"/>
      <c r="AC375" s="296"/>
      <c r="AD375" s="296"/>
      <c r="AE375" s="296"/>
      <c r="AF375" s="296"/>
      <c r="AG375" s="296"/>
      <c r="AH375" s="296"/>
      <c r="AI375" s="296"/>
      <c r="AJ375" s="296"/>
      <c r="AK375" s="148"/>
      <c r="AL375" s="148"/>
    </row>
    <row r="376" spans="1:38" ht="16.5" customHeight="1">
      <c r="A376" s="279"/>
      <c r="B376" s="146"/>
      <c r="C376" s="146"/>
      <c r="D376" s="146"/>
      <c r="E376" s="146"/>
      <c r="F376" s="147"/>
      <c r="G376" s="147"/>
      <c r="H376" s="146"/>
      <c r="I376" s="351"/>
      <c r="J376" s="368"/>
      <c r="K376" s="154"/>
      <c r="L376" s="146"/>
      <c r="M376" s="146"/>
      <c r="N376" s="146"/>
      <c r="O376" s="146"/>
      <c r="P376" s="146"/>
      <c r="Q376" s="146"/>
      <c r="R376" s="146"/>
      <c r="S376" s="279"/>
      <c r="T376" s="279"/>
      <c r="U376" s="279"/>
      <c r="V376" s="279"/>
      <c r="W376" s="279"/>
      <c r="X376" s="279"/>
      <c r="Y376" s="279"/>
      <c r="Z376" s="279"/>
      <c r="AA376" s="279"/>
      <c r="AB376" s="296"/>
      <c r="AC376" s="296"/>
      <c r="AD376" s="296"/>
      <c r="AE376" s="296"/>
      <c r="AF376" s="296"/>
      <c r="AG376" s="296"/>
      <c r="AH376" s="296"/>
      <c r="AI376" s="296"/>
      <c r="AJ376" s="296"/>
      <c r="AK376" s="148"/>
      <c r="AL376" s="148"/>
    </row>
    <row r="377" spans="1:38" ht="16.5" customHeight="1">
      <c r="A377" s="279"/>
      <c r="B377" s="146"/>
      <c r="C377" s="146"/>
      <c r="D377" s="146"/>
      <c r="E377" s="146"/>
      <c r="F377" s="147"/>
      <c r="G377" s="147"/>
      <c r="H377" s="146"/>
      <c r="I377" s="351"/>
      <c r="J377" s="368"/>
      <c r="K377" s="154"/>
      <c r="L377" s="146"/>
      <c r="M377" s="146"/>
      <c r="N377" s="146"/>
      <c r="O377" s="146"/>
      <c r="P377" s="146"/>
      <c r="Q377" s="146"/>
      <c r="R377" s="146"/>
      <c r="S377" s="279"/>
      <c r="T377" s="279"/>
      <c r="U377" s="279"/>
      <c r="V377" s="279"/>
      <c r="W377" s="279"/>
      <c r="X377" s="279"/>
      <c r="Y377" s="279"/>
      <c r="Z377" s="279"/>
      <c r="AA377" s="279"/>
      <c r="AB377" s="296"/>
      <c r="AC377" s="296"/>
      <c r="AD377" s="296"/>
      <c r="AE377" s="296"/>
      <c r="AF377" s="296"/>
      <c r="AG377" s="296"/>
      <c r="AH377" s="296"/>
      <c r="AI377" s="296"/>
      <c r="AJ377" s="296"/>
      <c r="AK377" s="148"/>
      <c r="AL377" s="148"/>
    </row>
    <row r="378" spans="1:38" ht="16.5" customHeight="1">
      <c r="A378" s="279"/>
      <c r="B378" s="146"/>
      <c r="C378" s="146"/>
      <c r="D378" s="146"/>
      <c r="E378" s="146"/>
      <c r="F378" s="147"/>
      <c r="G378" s="147"/>
      <c r="H378" s="146"/>
      <c r="I378" s="351"/>
      <c r="J378" s="368"/>
      <c r="K378" s="154"/>
      <c r="L378" s="146"/>
      <c r="M378" s="146"/>
      <c r="N378" s="146"/>
      <c r="O378" s="146"/>
      <c r="P378" s="146"/>
      <c r="Q378" s="146"/>
      <c r="R378" s="146"/>
      <c r="S378" s="279"/>
      <c r="T378" s="279"/>
      <c r="U378" s="279"/>
      <c r="V378" s="279"/>
      <c r="W378" s="279"/>
      <c r="X378" s="279"/>
      <c r="Y378" s="279"/>
      <c r="Z378" s="279"/>
      <c r="AA378" s="279"/>
      <c r="AB378" s="296"/>
      <c r="AC378" s="296"/>
      <c r="AD378" s="296"/>
      <c r="AE378" s="296"/>
      <c r="AF378" s="296"/>
      <c r="AG378" s="296"/>
      <c r="AH378" s="296"/>
      <c r="AI378" s="296"/>
      <c r="AJ378" s="296"/>
      <c r="AK378" s="148"/>
      <c r="AL378" s="148"/>
    </row>
    <row r="379" spans="1:38" ht="16.5" customHeight="1">
      <c r="A379" s="279"/>
      <c r="B379" s="146"/>
      <c r="C379" s="146"/>
      <c r="D379" s="146"/>
      <c r="E379" s="146"/>
      <c r="F379" s="147"/>
      <c r="G379" s="147"/>
      <c r="H379" s="146"/>
      <c r="I379" s="351"/>
      <c r="J379" s="368"/>
      <c r="K379" s="154"/>
      <c r="L379" s="146"/>
      <c r="M379" s="146"/>
      <c r="N379" s="146"/>
      <c r="O379" s="146"/>
      <c r="P379" s="146"/>
      <c r="Q379" s="146"/>
      <c r="R379" s="146"/>
      <c r="S379" s="279"/>
      <c r="T379" s="279"/>
      <c r="U379" s="279"/>
      <c r="V379" s="279"/>
      <c r="W379" s="279"/>
      <c r="X379" s="279"/>
      <c r="Y379" s="279"/>
      <c r="Z379" s="279"/>
      <c r="AA379" s="279"/>
      <c r="AB379" s="296"/>
      <c r="AC379" s="296"/>
      <c r="AD379" s="296"/>
      <c r="AE379" s="296"/>
      <c r="AF379" s="296"/>
      <c r="AG379" s="296"/>
      <c r="AH379" s="296"/>
      <c r="AI379" s="296"/>
      <c r="AJ379" s="296"/>
      <c r="AK379" s="148"/>
      <c r="AL379" s="148"/>
    </row>
    <row r="380" spans="1:38" ht="16.5" customHeight="1">
      <c r="A380" s="279"/>
      <c r="B380" s="146"/>
      <c r="C380" s="146"/>
      <c r="D380" s="146"/>
      <c r="E380" s="146"/>
      <c r="F380" s="147"/>
      <c r="G380" s="147"/>
      <c r="H380" s="146"/>
      <c r="I380" s="351"/>
      <c r="J380" s="368"/>
      <c r="K380" s="154"/>
      <c r="L380" s="146"/>
      <c r="M380" s="146"/>
      <c r="N380" s="146"/>
      <c r="O380" s="146"/>
      <c r="P380" s="146"/>
      <c r="Q380" s="146"/>
      <c r="R380" s="146"/>
      <c r="S380" s="279"/>
      <c r="T380" s="279"/>
      <c r="U380" s="279"/>
      <c r="V380" s="279"/>
      <c r="W380" s="279"/>
      <c r="X380" s="279"/>
      <c r="Y380" s="279"/>
      <c r="Z380" s="279"/>
      <c r="AA380" s="279"/>
      <c r="AB380" s="296"/>
      <c r="AC380" s="296"/>
      <c r="AD380" s="296"/>
      <c r="AE380" s="296"/>
      <c r="AF380" s="296"/>
      <c r="AG380" s="296"/>
      <c r="AH380" s="296"/>
      <c r="AI380" s="296"/>
      <c r="AJ380" s="296"/>
      <c r="AK380" s="148"/>
      <c r="AL380" s="148"/>
    </row>
    <row r="381" spans="1:38" ht="16.5" customHeight="1">
      <c r="A381" s="279"/>
      <c r="B381" s="146"/>
      <c r="C381" s="146"/>
      <c r="D381" s="146"/>
      <c r="E381" s="146"/>
      <c r="F381" s="147"/>
      <c r="G381" s="147"/>
      <c r="H381" s="146"/>
      <c r="I381" s="351"/>
      <c r="J381" s="368"/>
      <c r="K381" s="154"/>
      <c r="L381" s="146"/>
      <c r="M381" s="146"/>
      <c r="N381" s="146"/>
      <c r="O381" s="146"/>
      <c r="P381" s="146"/>
      <c r="Q381" s="146"/>
      <c r="R381" s="146"/>
      <c r="S381" s="279"/>
      <c r="T381" s="279"/>
      <c r="U381" s="279"/>
      <c r="V381" s="279"/>
      <c r="W381" s="279"/>
      <c r="X381" s="279"/>
      <c r="Y381" s="279"/>
      <c r="Z381" s="279"/>
      <c r="AA381" s="279"/>
      <c r="AB381" s="296"/>
      <c r="AC381" s="296"/>
      <c r="AD381" s="296"/>
      <c r="AE381" s="296"/>
      <c r="AF381" s="296"/>
      <c r="AG381" s="296"/>
      <c r="AH381" s="296"/>
      <c r="AI381" s="296"/>
      <c r="AJ381" s="296"/>
      <c r="AK381" s="148"/>
      <c r="AL381" s="148"/>
    </row>
    <row r="382" spans="1:38" ht="16.5" customHeight="1">
      <c r="A382" s="279"/>
      <c r="B382" s="146"/>
      <c r="C382" s="146"/>
      <c r="D382" s="146"/>
      <c r="E382" s="146"/>
      <c r="F382" s="147"/>
      <c r="G382" s="147"/>
      <c r="H382" s="146"/>
      <c r="I382" s="351"/>
      <c r="J382" s="368"/>
      <c r="K382" s="154"/>
      <c r="L382" s="146"/>
      <c r="M382" s="146"/>
      <c r="N382" s="146"/>
      <c r="O382" s="146"/>
      <c r="P382" s="146"/>
      <c r="Q382" s="146"/>
      <c r="R382" s="146"/>
      <c r="S382" s="279"/>
      <c r="T382" s="279"/>
      <c r="U382" s="279"/>
      <c r="V382" s="279"/>
      <c r="W382" s="279"/>
      <c r="X382" s="279"/>
      <c r="Y382" s="279"/>
      <c r="Z382" s="279"/>
      <c r="AA382" s="279"/>
      <c r="AB382" s="296"/>
      <c r="AC382" s="296"/>
      <c r="AD382" s="296"/>
      <c r="AE382" s="296"/>
      <c r="AF382" s="296"/>
      <c r="AG382" s="296"/>
      <c r="AH382" s="296"/>
      <c r="AI382" s="296"/>
      <c r="AJ382" s="296"/>
      <c r="AK382" s="148"/>
      <c r="AL382" s="148"/>
    </row>
    <row r="383" spans="1:38" ht="16.5" customHeight="1">
      <c r="A383" s="279"/>
      <c r="B383" s="146"/>
      <c r="C383" s="146"/>
      <c r="D383" s="146"/>
      <c r="E383" s="146"/>
      <c r="F383" s="147"/>
      <c r="G383" s="147"/>
      <c r="H383" s="146"/>
      <c r="I383" s="351"/>
      <c r="J383" s="368"/>
      <c r="K383" s="154"/>
      <c r="L383" s="146"/>
      <c r="M383" s="146"/>
      <c r="N383" s="146"/>
      <c r="O383" s="146"/>
      <c r="P383" s="146"/>
      <c r="Q383" s="146"/>
      <c r="R383" s="146"/>
      <c r="S383" s="279"/>
      <c r="T383" s="279"/>
      <c r="U383" s="279"/>
      <c r="V383" s="279"/>
      <c r="W383" s="279"/>
      <c r="X383" s="279"/>
      <c r="Y383" s="279"/>
      <c r="Z383" s="279"/>
      <c r="AA383" s="279"/>
      <c r="AB383" s="296"/>
      <c r="AC383" s="296"/>
      <c r="AD383" s="296"/>
      <c r="AE383" s="296"/>
      <c r="AF383" s="296"/>
      <c r="AG383" s="296"/>
      <c r="AH383" s="296"/>
      <c r="AI383" s="296"/>
      <c r="AJ383" s="296"/>
      <c r="AK383" s="148"/>
      <c r="AL383" s="148"/>
    </row>
    <row r="384" spans="1:38" ht="16.5" customHeight="1">
      <c r="A384" s="279"/>
      <c r="B384" s="146"/>
      <c r="C384" s="146"/>
      <c r="D384" s="146"/>
      <c r="E384" s="146"/>
      <c r="F384" s="147"/>
      <c r="G384" s="147"/>
      <c r="H384" s="146"/>
      <c r="I384" s="351"/>
      <c r="J384" s="368"/>
      <c r="K384" s="154"/>
      <c r="L384" s="146"/>
      <c r="M384" s="146"/>
      <c r="N384" s="146"/>
      <c r="O384" s="146"/>
      <c r="P384" s="146"/>
      <c r="Q384" s="146"/>
      <c r="R384" s="146"/>
      <c r="S384" s="279"/>
      <c r="T384" s="279"/>
      <c r="U384" s="279"/>
      <c r="V384" s="279"/>
      <c r="W384" s="279"/>
      <c r="X384" s="279"/>
      <c r="Y384" s="279"/>
      <c r="Z384" s="279"/>
      <c r="AA384" s="279"/>
      <c r="AB384" s="296"/>
      <c r="AC384" s="296"/>
      <c r="AD384" s="296"/>
      <c r="AE384" s="296"/>
      <c r="AF384" s="296"/>
      <c r="AG384" s="296"/>
      <c r="AH384" s="296"/>
      <c r="AI384" s="296"/>
      <c r="AJ384" s="296"/>
      <c r="AK384" s="148"/>
      <c r="AL384" s="148"/>
    </row>
    <row r="385" spans="1:38" ht="16.5" customHeight="1">
      <c r="A385" s="279"/>
      <c r="B385" s="146"/>
      <c r="C385" s="146"/>
      <c r="D385" s="146"/>
      <c r="E385" s="146"/>
      <c r="F385" s="147"/>
      <c r="G385" s="147"/>
      <c r="H385" s="146"/>
      <c r="I385" s="351"/>
      <c r="J385" s="368"/>
      <c r="K385" s="154"/>
      <c r="L385" s="146"/>
      <c r="M385" s="146"/>
      <c r="N385" s="146"/>
      <c r="O385" s="146"/>
      <c r="P385" s="146"/>
      <c r="Q385" s="146"/>
      <c r="R385" s="146"/>
      <c r="S385" s="279"/>
      <c r="T385" s="279"/>
      <c r="U385" s="279"/>
      <c r="V385" s="279"/>
      <c r="W385" s="279"/>
      <c r="X385" s="279"/>
      <c r="Y385" s="279"/>
      <c r="Z385" s="279"/>
      <c r="AA385" s="279"/>
      <c r="AB385" s="296"/>
      <c r="AC385" s="296"/>
      <c r="AD385" s="296"/>
      <c r="AE385" s="296"/>
      <c r="AF385" s="296"/>
      <c r="AG385" s="296"/>
      <c r="AH385" s="296"/>
      <c r="AI385" s="296"/>
      <c r="AJ385" s="296"/>
      <c r="AK385" s="148"/>
      <c r="AL385" s="148"/>
    </row>
    <row r="386" spans="1:38" ht="16.5" customHeight="1">
      <c r="A386" s="279"/>
      <c r="B386" s="146"/>
      <c r="C386" s="146"/>
      <c r="D386" s="146"/>
      <c r="E386" s="146"/>
      <c r="F386" s="147"/>
      <c r="G386" s="147"/>
      <c r="H386" s="146"/>
      <c r="I386" s="351"/>
      <c r="J386" s="368"/>
      <c r="K386" s="154"/>
      <c r="L386" s="146"/>
      <c r="M386" s="146"/>
      <c r="N386" s="146"/>
      <c r="O386" s="146"/>
      <c r="P386" s="146"/>
      <c r="Q386" s="146"/>
      <c r="R386" s="146"/>
      <c r="S386" s="279"/>
      <c r="T386" s="279"/>
      <c r="U386" s="279"/>
      <c r="V386" s="279"/>
      <c r="W386" s="279"/>
      <c r="X386" s="279"/>
      <c r="Y386" s="279"/>
      <c r="Z386" s="279"/>
      <c r="AA386" s="279"/>
      <c r="AB386" s="296"/>
      <c r="AC386" s="296"/>
      <c r="AD386" s="296"/>
      <c r="AE386" s="296"/>
      <c r="AF386" s="296"/>
      <c r="AG386" s="296"/>
      <c r="AH386" s="296"/>
      <c r="AI386" s="296"/>
      <c r="AJ386" s="296"/>
      <c r="AK386" s="148"/>
      <c r="AL386" s="148"/>
    </row>
    <row r="387" spans="1:38" ht="16.5" customHeight="1">
      <c r="A387" s="279"/>
      <c r="B387" s="146"/>
      <c r="C387" s="146"/>
      <c r="D387" s="146"/>
      <c r="E387" s="146"/>
      <c r="F387" s="147"/>
      <c r="G387" s="147"/>
      <c r="H387" s="146"/>
      <c r="I387" s="351"/>
      <c r="J387" s="368"/>
      <c r="K387" s="154"/>
      <c r="L387" s="146"/>
      <c r="M387" s="146"/>
      <c r="N387" s="146"/>
      <c r="O387" s="146"/>
      <c r="P387" s="146"/>
      <c r="Q387" s="146"/>
      <c r="R387" s="146"/>
      <c r="S387" s="279"/>
      <c r="T387" s="279"/>
      <c r="U387" s="279"/>
      <c r="V387" s="279"/>
      <c r="W387" s="279"/>
      <c r="X387" s="279"/>
      <c r="Y387" s="279"/>
      <c r="Z387" s="279"/>
      <c r="AA387" s="279"/>
      <c r="AB387" s="296"/>
      <c r="AC387" s="296"/>
      <c r="AD387" s="296"/>
      <c r="AE387" s="296"/>
      <c r="AF387" s="296"/>
      <c r="AG387" s="296"/>
      <c r="AH387" s="296"/>
      <c r="AI387" s="296"/>
      <c r="AJ387" s="296"/>
      <c r="AK387" s="148"/>
      <c r="AL387" s="148"/>
    </row>
    <row r="388" spans="1:38" ht="16.5" customHeight="1">
      <c r="A388" s="279"/>
      <c r="B388" s="146"/>
      <c r="C388" s="146"/>
      <c r="D388" s="146"/>
      <c r="E388" s="146"/>
      <c r="F388" s="147"/>
      <c r="G388" s="147"/>
      <c r="H388" s="146"/>
      <c r="I388" s="351"/>
      <c r="J388" s="368"/>
      <c r="K388" s="154"/>
      <c r="L388" s="146"/>
      <c r="M388" s="146"/>
      <c r="N388" s="146"/>
      <c r="O388" s="146"/>
      <c r="P388" s="146"/>
      <c r="Q388" s="146"/>
      <c r="R388" s="146"/>
      <c r="S388" s="279"/>
      <c r="T388" s="279"/>
      <c r="U388" s="279"/>
      <c r="V388" s="279"/>
      <c r="W388" s="279"/>
      <c r="X388" s="279"/>
      <c r="Y388" s="279"/>
      <c r="Z388" s="279"/>
      <c r="AA388" s="279"/>
      <c r="AB388" s="296"/>
      <c r="AC388" s="296"/>
      <c r="AD388" s="296"/>
      <c r="AE388" s="296"/>
      <c r="AF388" s="296"/>
      <c r="AG388" s="296"/>
      <c r="AH388" s="296"/>
      <c r="AI388" s="296"/>
      <c r="AJ388" s="296"/>
      <c r="AK388" s="148"/>
      <c r="AL388" s="148"/>
    </row>
    <row r="389" spans="1:38" ht="16.5" customHeight="1">
      <c r="A389" s="279"/>
      <c r="B389" s="146"/>
      <c r="C389" s="146"/>
      <c r="D389" s="146"/>
      <c r="E389" s="146"/>
      <c r="F389" s="147"/>
      <c r="G389" s="147"/>
      <c r="H389" s="146"/>
      <c r="I389" s="351"/>
      <c r="J389" s="368"/>
      <c r="K389" s="154"/>
      <c r="L389" s="146"/>
      <c r="M389" s="146"/>
      <c r="N389" s="146"/>
      <c r="O389" s="146"/>
      <c r="P389" s="146"/>
      <c r="Q389" s="146"/>
      <c r="R389" s="146"/>
      <c r="S389" s="279"/>
      <c r="T389" s="279"/>
      <c r="U389" s="279"/>
      <c r="V389" s="279"/>
      <c r="W389" s="279"/>
      <c r="X389" s="279"/>
      <c r="Y389" s="279"/>
      <c r="Z389" s="279"/>
      <c r="AA389" s="279"/>
      <c r="AB389" s="296"/>
      <c r="AC389" s="296"/>
      <c r="AD389" s="296"/>
      <c r="AE389" s="296"/>
      <c r="AF389" s="296"/>
      <c r="AG389" s="296"/>
      <c r="AH389" s="296"/>
      <c r="AI389" s="296"/>
      <c r="AJ389" s="296"/>
      <c r="AK389" s="148"/>
      <c r="AL389" s="148"/>
    </row>
    <row r="390" spans="1:38" ht="16.5" customHeight="1">
      <c r="A390" s="279"/>
      <c r="B390" s="146"/>
      <c r="C390" s="146"/>
      <c r="D390" s="146"/>
      <c r="E390" s="146"/>
      <c r="F390" s="147"/>
      <c r="G390" s="147"/>
      <c r="H390" s="146"/>
      <c r="I390" s="351"/>
      <c r="J390" s="368"/>
      <c r="K390" s="154"/>
      <c r="L390" s="146"/>
      <c r="M390" s="146"/>
      <c r="N390" s="146"/>
      <c r="O390" s="146"/>
      <c r="P390" s="146"/>
      <c r="Q390" s="146"/>
      <c r="R390" s="146"/>
      <c r="S390" s="279"/>
      <c r="T390" s="279"/>
      <c r="U390" s="279"/>
      <c r="V390" s="279"/>
      <c r="W390" s="279"/>
      <c r="X390" s="279"/>
      <c r="Y390" s="279"/>
      <c r="Z390" s="279"/>
      <c r="AA390" s="279"/>
      <c r="AB390" s="296"/>
      <c r="AC390" s="296"/>
      <c r="AD390" s="296"/>
      <c r="AE390" s="296"/>
      <c r="AF390" s="296"/>
      <c r="AG390" s="296"/>
      <c r="AH390" s="296"/>
      <c r="AI390" s="296"/>
      <c r="AJ390" s="296"/>
      <c r="AK390" s="148"/>
      <c r="AL390" s="148"/>
    </row>
    <row r="391" spans="1:38" ht="16.5" customHeight="1">
      <c r="A391" s="279"/>
      <c r="B391" s="146"/>
      <c r="C391" s="146"/>
      <c r="D391" s="146"/>
      <c r="E391" s="146"/>
      <c r="F391" s="147"/>
      <c r="G391" s="147"/>
      <c r="H391" s="146"/>
      <c r="I391" s="351"/>
      <c r="J391" s="368"/>
      <c r="K391" s="154"/>
      <c r="L391" s="146"/>
      <c r="M391" s="146"/>
      <c r="N391" s="146"/>
      <c r="O391" s="146"/>
      <c r="P391" s="146"/>
      <c r="Q391" s="146"/>
      <c r="R391" s="146"/>
      <c r="S391" s="279"/>
      <c r="T391" s="279"/>
      <c r="U391" s="279"/>
      <c r="V391" s="279"/>
      <c r="W391" s="279"/>
      <c r="X391" s="279"/>
      <c r="Y391" s="279"/>
      <c r="Z391" s="279"/>
      <c r="AA391" s="279"/>
      <c r="AB391" s="296"/>
      <c r="AC391" s="296"/>
      <c r="AD391" s="296"/>
      <c r="AE391" s="296"/>
      <c r="AF391" s="296"/>
      <c r="AG391" s="296"/>
      <c r="AH391" s="296"/>
      <c r="AI391" s="296"/>
      <c r="AJ391" s="296"/>
      <c r="AK391" s="148"/>
      <c r="AL391" s="148"/>
    </row>
    <row r="392" spans="1:38" ht="16.5" customHeight="1">
      <c r="A392" s="279"/>
      <c r="B392" s="146"/>
      <c r="C392" s="146"/>
      <c r="D392" s="146"/>
      <c r="E392" s="146"/>
      <c r="F392" s="147"/>
      <c r="G392" s="147"/>
      <c r="H392" s="146"/>
      <c r="I392" s="351"/>
      <c r="J392" s="368"/>
      <c r="K392" s="154"/>
      <c r="L392" s="146"/>
      <c r="M392" s="146"/>
      <c r="N392" s="146"/>
      <c r="O392" s="146"/>
      <c r="P392" s="146"/>
      <c r="Q392" s="146"/>
      <c r="R392" s="146"/>
      <c r="S392" s="279"/>
      <c r="T392" s="279"/>
      <c r="U392" s="279"/>
      <c r="V392" s="279"/>
      <c r="W392" s="279"/>
      <c r="X392" s="279"/>
      <c r="Y392" s="279"/>
      <c r="Z392" s="279"/>
      <c r="AA392" s="279"/>
      <c r="AB392" s="296"/>
      <c r="AC392" s="296"/>
      <c r="AD392" s="296"/>
      <c r="AE392" s="296"/>
      <c r="AF392" s="296"/>
      <c r="AG392" s="296"/>
      <c r="AH392" s="296"/>
      <c r="AI392" s="296"/>
      <c r="AJ392" s="296"/>
      <c r="AK392" s="148"/>
      <c r="AL392" s="148"/>
    </row>
    <row r="393" spans="1:38" ht="16.5" customHeight="1">
      <c r="A393" s="279"/>
      <c r="B393" s="146"/>
      <c r="C393" s="146"/>
      <c r="D393" s="146"/>
      <c r="E393" s="146"/>
      <c r="F393" s="147"/>
      <c r="G393" s="147"/>
      <c r="H393" s="146"/>
      <c r="I393" s="351"/>
      <c r="J393" s="368"/>
      <c r="K393" s="154"/>
      <c r="L393" s="146"/>
      <c r="M393" s="146"/>
      <c r="N393" s="146"/>
      <c r="O393" s="146"/>
      <c r="P393" s="146"/>
      <c r="Q393" s="146"/>
      <c r="R393" s="146"/>
      <c r="S393" s="279"/>
      <c r="T393" s="279"/>
      <c r="U393" s="279"/>
      <c r="V393" s="279"/>
      <c r="W393" s="279"/>
      <c r="X393" s="279"/>
      <c r="Y393" s="279"/>
      <c r="Z393" s="279"/>
      <c r="AA393" s="279"/>
      <c r="AB393" s="296"/>
      <c r="AC393" s="296"/>
      <c r="AD393" s="296"/>
      <c r="AE393" s="296"/>
      <c r="AF393" s="296"/>
      <c r="AG393" s="296"/>
      <c r="AH393" s="296"/>
      <c r="AI393" s="296"/>
      <c r="AJ393" s="296"/>
      <c r="AK393" s="148"/>
      <c r="AL393" s="148"/>
    </row>
    <row r="394" spans="1:38" ht="16.5" customHeight="1">
      <c r="A394" s="279"/>
      <c r="B394" s="146"/>
      <c r="C394" s="146"/>
      <c r="D394" s="146"/>
      <c r="E394" s="146"/>
      <c r="F394" s="147"/>
      <c r="G394" s="147"/>
      <c r="H394" s="146"/>
      <c r="I394" s="351"/>
      <c r="J394" s="368"/>
      <c r="K394" s="154"/>
      <c r="L394" s="146"/>
      <c r="M394" s="146"/>
      <c r="N394" s="146"/>
      <c r="O394" s="146"/>
      <c r="P394" s="146"/>
      <c r="Q394" s="146"/>
      <c r="R394" s="146"/>
      <c r="S394" s="279"/>
      <c r="T394" s="279"/>
      <c r="U394" s="279"/>
      <c r="V394" s="279"/>
      <c r="W394" s="279"/>
      <c r="X394" s="279"/>
      <c r="Y394" s="279"/>
      <c r="Z394" s="279"/>
      <c r="AA394" s="279"/>
      <c r="AB394" s="296"/>
      <c r="AC394" s="296"/>
      <c r="AD394" s="296"/>
      <c r="AE394" s="296"/>
      <c r="AF394" s="296"/>
      <c r="AG394" s="296"/>
      <c r="AH394" s="296"/>
      <c r="AI394" s="296"/>
      <c r="AJ394" s="296"/>
      <c r="AK394" s="148"/>
      <c r="AL394" s="148"/>
    </row>
    <row r="395" spans="1:38" ht="16.5" customHeight="1">
      <c r="A395" s="279"/>
      <c r="B395" s="146"/>
      <c r="C395" s="146"/>
      <c r="D395" s="146"/>
      <c r="E395" s="146"/>
      <c r="F395" s="147"/>
      <c r="G395" s="147"/>
      <c r="H395" s="146"/>
      <c r="I395" s="351"/>
      <c r="J395" s="368"/>
      <c r="K395" s="154"/>
      <c r="L395" s="146"/>
      <c r="M395" s="146"/>
      <c r="N395" s="146"/>
      <c r="O395" s="146"/>
      <c r="P395" s="146"/>
      <c r="Q395" s="146"/>
      <c r="R395" s="146"/>
      <c r="S395" s="279"/>
      <c r="T395" s="279"/>
      <c r="U395" s="279"/>
      <c r="V395" s="279"/>
      <c r="W395" s="279"/>
      <c r="X395" s="279"/>
      <c r="Y395" s="279"/>
      <c r="Z395" s="279"/>
      <c r="AA395" s="279"/>
      <c r="AB395" s="296"/>
      <c r="AC395" s="296"/>
      <c r="AD395" s="296"/>
      <c r="AE395" s="296"/>
      <c r="AF395" s="296"/>
      <c r="AG395" s="296"/>
      <c r="AH395" s="296"/>
      <c r="AI395" s="296"/>
      <c r="AJ395" s="296"/>
      <c r="AK395" s="148"/>
      <c r="AL395" s="148"/>
    </row>
    <row r="396" spans="1:38" ht="16.5" customHeight="1">
      <c r="A396" s="279"/>
      <c r="B396" s="146"/>
      <c r="C396" s="146"/>
      <c r="D396" s="146"/>
      <c r="E396" s="146"/>
      <c r="F396" s="147"/>
      <c r="G396" s="147"/>
      <c r="H396" s="146"/>
      <c r="I396" s="351"/>
      <c r="J396" s="368"/>
      <c r="K396" s="154"/>
      <c r="L396" s="146"/>
      <c r="M396" s="146"/>
      <c r="N396" s="146"/>
      <c r="O396" s="146"/>
      <c r="P396" s="146"/>
      <c r="Q396" s="146"/>
      <c r="R396" s="146"/>
      <c r="S396" s="279"/>
      <c r="T396" s="279"/>
      <c r="U396" s="279"/>
      <c r="V396" s="279"/>
      <c r="W396" s="279"/>
      <c r="X396" s="279"/>
      <c r="Y396" s="279"/>
      <c r="Z396" s="279"/>
      <c r="AA396" s="279"/>
      <c r="AB396" s="296"/>
      <c r="AC396" s="296"/>
      <c r="AD396" s="296"/>
      <c r="AE396" s="296"/>
      <c r="AF396" s="296"/>
      <c r="AG396" s="296"/>
      <c r="AH396" s="296"/>
      <c r="AI396" s="296"/>
      <c r="AJ396" s="296"/>
      <c r="AK396" s="148"/>
      <c r="AL396" s="148"/>
    </row>
    <row r="397" spans="1:38" ht="16.5" customHeight="1">
      <c r="A397" s="279"/>
      <c r="B397" s="146"/>
      <c r="C397" s="146"/>
      <c r="D397" s="146"/>
      <c r="E397" s="146"/>
      <c r="F397" s="147"/>
      <c r="G397" s="147"/>
      <c r="H397" s="146"/>
      <c r="I397" s="351"/>
      <c r="J397" s="368"/>
      <c r="K397" s="154"/>
      <c r="L397" s="146"/>
      <c r="M397" s="146"/>
      <c r="N397" s="146"/>
      <c r="O397" s="146"/>
      <c r="P397" s="146"/>
      <c r="Q397" s="146"/>
      <c r="R397" s="146"/>
      <c r="S397" s="279"/>
      <c r="T397" s="279"/>
      <c r="U397" s="279"/>
      <c r="V397" s="279"/>
      <c r="W397" s="279"/>
      <c r="X397" s="279"/>
      <c r="Y397" s="279"/>
      <c r="Z397" s="279"/>
      <c r="AA397" s="279"/>
      <c r="AB397" s="296"/>
      <c r="AC397" s="296"/>
      <c r="AD397" s="296"/>
      <c r="AE397" s="296"/>
      <c r="AF397" s="296"/>
      <c r="AG397" s="296"/>
      <c r="AH397" s="296"/>
      <c r="AI397" s="296"/>
      <c r="AJ397" s="296"/>
      <c r="AK397" s="148"/>
      <c r="AL397" s="148"/>
    </row>
    <row r="398" spans="1:38" ht="16.5" customHeight="1">
      <c r="A398" s="279"/>
      <c r="B398" s="146"/>
      <c r="C398" s="146"/>
      <c r="D398" s="146"/>
      <c r="E398" s="146"/>
      <c r="F398" s="147"/>
      <c r="G398" s="147"/>
      <c r="H398" s="146"/>
      <c r="I398" s="351"/>
      <c r="J398" s="368"/>
      <c r="K398" s="154"/>
      <c r="L398" s="146"/>
      <c r="M398" s="146"/>
      <c r="N398" s="146"/>
      <c r="O398" s="146"/>
      <c r="P398" s="146"/>
      <c r="Q398" s="146"/>
      <c r="R398" s="146"/>
      <c r="S398" s="279"/>
      <c r="T398" s="279"/>
      <c r="U398" s="279"/>
      <c r="V398" s="279"/>
      <c r="W398" s="279"/>
      <c r="X398" s="279"/>
      <c r="Y398" s="279"/>
      <c r="Z398" s="279"/>
      <c r="AA398" s="279"/>
      <c r="AB398" s="296"/>
      <c r="AC398" s="296"/>
      <c r="AD398" s="296"/>
      <c r="AE398" s="296"/>
      <c r="AF398" s="296"/>
      <c r="AG398" s="296"/>
      <c r="AH398" s="296"/>
      <c r="AI398" s="296"/>
      <c r="AJ398" s="296"/>
      <c r="AK398" s="148"/>
      <c r="AL398" s="148"/>
    </row>
    <row r="399" spans="1:38" ht="16.5" customHeight="1">
      <c r="A399" s="279"/>
      <c r="B399" s="146"/>
      <c r="C399" s="146"/>
      <c r="D399" s="146"/>
      <c r="E399" s="146"/>
      <c r="F399" s="147"/>
      <c r="G399" s="147"/>
      <c r="H399" s="146"/>
      <c r="I399" s="351"/>
      <c r="J399" s="368"/>
      <c r="K399" s="154"/>
      <c r="L399" s="146"/>
      <c r="M399" s="146"/>
      <c r="N399" s="146"/>
      <c r="O399" s="146"/>
      <c r="P399" s="146"/>
      <c r="Q399" s="146"/>
      <c r="R399" s="146"/>
      <c r="S399" s="279"/>
      <c r="T399" s="279"/>
      <c r="U399" s="279"/>
      <c r="V399" s="279"/>
      <c r="W399" s="279"/>
      <c r="X399" s="279"/>
      <c r="Y399" s="279"/>
      <c r="Z399" s="279"/>
      <c r="AA399" s="279"/>
      <c r="AB399" s="296"/>
      <c r="AC399" s="296"/>
      <c r="AD399" s="296"/>
      <c r="AE399" s="296"/>
      <c r="AF399" s="296"/>
      <c r="AG399" s="296"/>
      <c r="AH399" s="296"/>
      <c r="AI399" s="296"/>
      <c r="AJ399" s="296"/>
      <c r="AK399" s="148"/>
      <c r="AL399" s="148"/>
    </row>
    <row r="400" spans="1:38" ht="16.5" customHeight="1">
      <c r="A400" s="279"/>
      <c r="B400" s="146"/>
      <c r="C400" s="146"/>
      <c r="D400" s="146"/>
      <c r="E400" s="146"/>
      <c r="F400" s="147"/>
      <c r="G400" s="147"/>
      <c r="H400" s="146"/>
      <c r="I400" s="351"/>
      <c r="J400" s="368"/>
      <c r="K400" s="154"/>
      <c r="L400" s="146"/>
      <c r="M400" s="146"/>
      <c r="N400" s="146"/>
      <c r="O400" s="146"/>
      <c r="P400" s="146"/>
      <c r="Q400" s="146"/>
      <c r="R400" s="146"/>
      <c r="S400" s="279"/>
      <c r="T400" s="279"/>
      <c r="U400" s="279"/>
      <c r="V400" s="279"/>
      <c r="W400" s="279"/>
      <c r="X400" s="279"/>
      <c r="Y400" s="279"/>
      <c r="Z400" s="279"/>
      <c r="AA400" s="279"/>
      <c r="AB400" s="296"/>
      <c r="AC400" s="296"/>
      <c r="AD400" s="296"/>
      <c r="AE400" s="296"/>
      <c r="AF400" s="296"/>
      <c r="AG400" s="296"/>
      <c r="AH400" s="296"/>
      <c r="AI400" s="296"/>
      <c r="AJ400" s="296"/>
      <c r="AK400" s="148"/>
      <c r="AL400" s="148"/>
    </row>
    <row r="401" spans="1:38" ht="16.5" customHeight="1">
      <c r="A401" s="279"/>
      <c r="B401" s="146"/>
      <c r="C401" s="146"/>
      <c r="D401" s="146"/>
      <c r="E401" s="146"/>
      <c r="F401" s="147"/>
      <c r="G401" s="147"/>
      <c r="H401" s="146"/>
      <c r="I401" s="351"/>
      <c r="J401" s="368"/>
      <c r="K401" s="154"/>
      <c r="L401" s="146"/>
      <c r="M401" s="146"/>
      <c r="N401" s="146"/>
      <c r="O401" s="146"/>
      <c r="P401" s="146"/>
      <c r="Q401" s="146"/>
      <c r="R401" s="146"/>
      <c r="S401" s="279"/>
      <c r="T401" s="279"/>
      <c r="U401" s="279"/>
      <c r="V401" s="279"/>
      <c r="W401" s="279"/>
      <c r="X401" s="279"/>
      <c r="Y401" s="279"/>
      <c r="Z401" s="279"/>
      <c r="AA401" s="279"/>
      <c r="AB401" s="296"/>
      <c r="AC401" s="296"/>
      <c r="AD401" s="296"/>
      <c r="AE401" s="296"/>
      <c r="AF401" s="296"/>
      <c r="AG401" s="296"/>
      <c r="AH401" s="296"/>
      <c r="AI401" s="296"/>
      <c r="AJ401" s="296"/>
      <c r="AK401" s="148"/>
      <c r="AL401" s="148"/>
    </row>
    <row r="402" spans="1:38" ht="16.5" customHeight="1">
      <c r="A402" s="279"/>
      <c r="B402" s="146"/>
      <c r="C402" s="146"/>
      <c r="D402" s="146"/>
      <c r="E402" s="146"/>
      <c r="F402" s="147"/>
      <c r="G402" s="147"/>
      <c r="H402" s="146"/>
      <c r="I402" s="351"/>
      <c r="J402" s="368"/>
      <c r="K402" s="154"/>
      <c r="L402" s="146"/>
      <c r="M402" s="146"/>
      <c r="N402" s="146"/>
      <c r="O402" s="146"/>
      <c r="P402" s="146"/>
      <c r="Q402" s="146"/>
      <c r="R402" s="146"/>
      <c r="S402" s="279"/>
      <c r="T402" s="279"/>
      <c r="U402" s="279"/>
      <c r="V402" s="279"/>
      <c r="W402" s="279"/>
      <c r="X402" s="279"/>
      <c r="Y402" s="279"/>
      <c r="Z402" s="279"/>
      <c r="AA402" s="279"/>
      <c r="AB402" s="296"/>
      <c r="AC402" s="296"/>
      <c r="AD402" s="296"/>
      <c r="AE402" s="296"/>
      <c r="AF402" s="296"/>
      <c r="AG402" s="296"/>
      <c r="AH402" s="296"/>
      <c r="AI402" s="296"/>
      <c r="AJ402" s="296"/>
      <c r="AK402" s="148"/>
      <c r="AL402" s="148"/>
    </row>
    <row r="403" spans="1:38" ht="16.5" customHeight="1">
      <c r="A403" s="279"/>
      <c r="B403" s="146"/>
      <c r="C403" s="146"/>
      <c r="D403" s="146"/>
      <c r="E403" s="146"/>
      <c r="F403" s="147"/>
      <c r="G403" s="147"/>
      <c r="H403" s="146"/>
      <c r="I403" s="351"/>
      <c r="J403" s="368"/>
      <c r="K403" s="154"/>
      <c r="L403" s="146"/>
      <c r="M403" s="146"/>
      <c r="N403" s="146"/>
      <c r="O403" s="146"/>
      <c r="P403" s="146"/>
      <c r="Q403" s="146"/>
      <c r="R403" s="146"/>
      <c r="S403" s="279"/>
      <c r="T403" s="279"/>
      <c r="U403" s="279"/>
      <c r="V403" s="279"/>
      <c r="W403" s="279"/>
      <c r="X403" s="279"/>
      <c r="Y403" s="279"/>
      <c r="Z403" s="279"/>
      <c r="AA403" s="279"/>
      <c r="AB403" s="296"/>
      <c r="AC403" s="296"/>
      <c r="AD403" s="296"/>
      <c r="AE403" s="296"/>
      <c r="AF403" s="296"/>
      <c r="AG403" s="296"/>
      <c r="AH403" s="296"/>
      <c r="AI403" s="296"/>
      <c r="AJ403" s="296"/>
      <c r="AK403" s="148"/>
      <c r="AL403" s="148"/>
    </row>
    <row r="404" spans="1:38" ht="16.5" customHeight="1">
      <c r="A404" s="279"/>
      <c r="B404" s="146"/>
      <c r="C404" s="146"/>
      <c r="D404" s="146"/>
      <c r="E404" s="146"/>
      <c r="F404" s="147"/>
      <c r="G404" s="147"/>
      <c r="H404" s="146"/>
      <c r="I404" s="351"/>
      <c r="J404" s="368"/>
      <c r="K404" s="154"/>
      <c r="L404" s="146"/>
      <c r="M404" s="146"/>
      <c r="N404" s="146"/>
      <c r="O404" s="146"/>
      <c r="P404" s="146"/>
      <c r="Q404" s="146"/>
      <c r="R404" s="146"/>
      <c r="S404" s="279"/>
      <c r="T404" s="279"/>
      <c r="U404" s="279"/>
      <c r="V404" s="279"/>
      <c r="W404" s="279"/>
      <c r="X404" s="279"/>
      <c r="Y404" s="279"/>
      <c r="Z404" s="279"/>
      <c r="AA404" s="279"/>
      <c r="AB404" s="296"/>
      <c r="AC404" s="296"/>
      <c r="AD404" s="296"/>
      <c r="AE404" s="296"/>
      <c r="AF404" s="296"/>
      <c r="AG404" s="296"/>
      <c r="AH404" s="296"/>
      <c r="AI404" s="296"/>
      <c r="AJ404" s="296"/>
      <c r="AK404" s="148"/>
      <c r="AL404" s="148"/>
    </row>
    <row r="405" spans="1:38" ht="16.5" customHeight="1">
      <c r="A405" s="279"/>
      <c r="B405" s="146"/>
      <c r="C405" s="146"/>
      <c r="D405" s="146"/>
      <c r="E405" s="146"/>
      <c r="F405" s="147"/>
      <c r="G405" s="147"/>
      <c r="H405" s="146"/>
      <c r="I405" s="351"/>
      <c r="J405" s="368"/>
      <c r="K405" s="154"/>
      <c r="L405" s="146"/>
      <c r="M405" s="146"/>
      <c r="N405" s="146"/>
      <c r="O405" s="146"/>
      <c r="P405" s="146"/>
      <c r="Q405" s="146"/>
      <c r="R405" s="146"/>
      <c r="S405" s="279"/>
      <c r="T405" s="279"/>
      <c r="U405" s="279"/>
      <c r="V405" s="279"/>
      <c r="W405" s="279"/>
      <c r="X405" s="279"/>
      <c r="Y405" s="279"/>
      <c r="Z405" s="279"/>
      <c r="AA405" s="279"/>
      <c r="AB405" s="296"/>
      <c r="AC405" s="296"/>
      <c r="AD405" s="296"/>
      <c r="AE405" s="296"/>
      <c r="AF405" s="296"/>
      <c r="AG405" s="296"/>
      <c r="AH405" s="296"/>
      <c r="AI405" s="296"/>
      <c r="AJ405" s="296"/>
      <c r="AK405" s="148"/>
      <c r="AL405" s="148"/>
    </row>
    <row r="406" spans="1:38" ht="16.5" customHeight="1">
      <c r="A406" s="279"/>
      <c r="B406" s="146"/>
      <c r="C406" s="146"/>
      <c r="D406" s="146"/>
      <c r="E406" s="146"/>
      <c r="F406" s="147"/>
      <c r="G406" s="147"/>
      <c r="H406" s="146"/>
      <c r="I406" s="351"/>
      <c r="J406" s="368"/>
      <c r="K406" s="154"/>
      <c r="L406" s="146"/>
      <c r="M406" s="146"/>
      <c r="N406" s="146"/>
      <c r="O406" s="146"/>
      <c r="P406" s="146"/>
      <c r="Q406" s="146"/>
      <c r="R406" s="146"/>
      <c r="S406" s="279"/>
      <c r="T406" s="279"/>
      <c r="U406" s="279"/>
      <c r="V406" s="279"/>
      <c r="W406" s="279"/>
      <c r="X406" s="279"/>
      <c r="Y406" s="279"/>
      <c r="Z406" s="279"/>
      <c r="AA406" s="279"/>
      <c r="AB406" s="296"/>
      <c r="AC406" s="296"/>
      <c r="AD406" s="296"/>
      <c r="AE406" s="296"/>
      <c r="AF406" s="296"/>
      <c r="AG406" s="296"/>
      <c r="AH406" s="296"/>
      <c r="AI406" s="296"/>
      <c r="AJ406" s="296"/>
      <c r="AK406" s="148"/>
      <c r="AL406" s="148"/>
    </row>
    <row r="407" spans="1:38" ht="16.5" customHeight="1">
      <c r="A407" s="279"/>
      <c r="B407" s="146"/>
      <c r="C407" s="146"/>
      <c r="D407" s="146"/>
      <c r="E407" s="146"/>
      <c r="F407" s="147"/>
      <c r="G407" s="147"/>
      <c r="H407" s="146"/>
      <c r="I407" s="351"/>
      <c r="J407" s="368"/>
      <c r="K407" s="154"/>
      <c r="L407" s="146"/>
      <c r="M407" s="146"/>
      <c r="N407" s="146"/>
      <c r="O407" s="146"/>
      <c r="P407" s="146"/>
      <c r="Q407" s="146"/>
      <c r="R407" s="146"/>
      <c r="S407" s="279"/>
      <c r="T407" s="279"/>
      <c r="U407" s="279"/>
      <c r="V407" s="279"/>
      <c r="W407" s="279"/>
      <c r="X407" s="279"/>
      <c r="Y407" s="279"/>
      <c r="Z407" s="279"/>
      <c r="AA407" s="279"/>
      <c r="AB407" s="296"/>
      <c r="AC407" s="296"/>
      <c r="AD407" s="296"/>
      <c r="AE407" s="296"/>
      <c r="AF407" s="296"/>
      <c r="AG407" s="296"/>
      <c r="AH407" s="296"/>
      <c r="AI407" s="296"/>
      <c r="AJ407" s="296"/>
      <c r="AK407" s="148"/>
      <c r="AL407" s="148"/>
    </row>
    <row r="408" spans="1:38" ht="16.5" customHeight="1">
      <c r="A408" s="279"/>
      <c r="B408" s="146"/>
      <c r="C408" s="146"/>
      <c r="D408" s="146"/>
      <c r="E408" s="146"/>
      <c r="F408" s="147"/>
      <c r="G408" s="147"/>
      <c r="H408" s="146"/>
      <c r="I408" s="351"/>
      <c r="J408" s="368"/>
      <c r="K408" s="154"/>
      <c r="L408" s="146"/>
      <c r="M408" s="146"/>
      <c r="N408" s="146"/>
      <c r="O408" s="146"/>
      <c r="P408" s="146"/>
      <c r="Q408" s="146"/>
      <c r="R408" s="146"/>
      <c r="S408" s="279"/>
      <c r="T408" s="279"/>
      <c r="U408" s="279"/>
      <c r="V408" s="279"/>
      <c r="W408" s="279"/>
      <c r="X408" s="279"/>
      <c r="Y408" s="279"/>
      <c r="Z408" s="279"/>
      <c r="AA408" s="279"/>
      <c r="AB408" s="296"/>
      <c r="AC408" s="296"/>
      <c r="AD408" s="296"/>
      <c r="AE408" s="296"/>
      <c r="AF408" s="296"/>
      <c r="AG408" s="296"/>
      <c r="AH408" s="296"/>
      <c r="AI408" s="296"/>
      <c r="AJ408" s="296"/>
      <c r="AK408" s="148"/>
      <c r="AL408" s="148"/>
    </row>
    <row r="409" spans="1:38" ht="16.5" customHeight="1">
      <c r="A409" s="279"/>
      <c r="B409" s="146"/>
      <c r="C409" s="146"/>
      <c r="D409" s="146"/>
      <c r="E409" s="146"/>
      <c r="F409" s="147"/>
      <c r="G409" s="147"/>
      <c r="H409" s="146"/>
      <c r="I409" s="351"/>
      <c r="J409" s="368"/>
      <c r="K409" s="154"/>
      <c r="L409" s="146"/>
      <c r="M409" s="146"/>
      <c r="N409" s="146"/>
      <c r="O409" s="146"/>
      <c r="P409" s="146"/>
      <c r="Q409" s="146"/>
      <c r="R409" s="146"/>
      <c r="S409" s="279"/>
      <c r="T409" s="279"/>
      <c r="U409" s="279"/>
      <c r="V409" s="279"/>
      <c r="W409" s="279"/>
      <c r="X409" s="279"/>
      <c r="Y409" s="279"/>
      <c r="Z409" s="279"/>
      <c r="AA409" s="279"/>
      <c r="AB409" s="296"/>
      <c r="AC409" s="296"/>
      <c r="AD409" s="296"/>
      <c r="AE409" s="296"/>
      <c r="AF409" s="296"/>
      <c r="AG409" s="296"/>
      <c r="AH409" s="296"/>
      <c r="AI409" s="296"/>
      <c r="AJ409" s="296"/>
      <c r="AK409" s="148"/>
      <c r="AL409" s="148"/>
    </row>
    <row r="410" spans="1:38" ht="16.5" customHeight="1">
      <c r="A410" s="279"/>
      <c r="B410" s="146"/>
      <c r="C410" s="146"/>
      <c r="D410" s="146"/>
      <c r="E410" s="146"/>
      <c r="F410" s="147"/>
      <c r="G410" s="147"/>
      <c r="H410" s="146"/>
      <c r="I410" s="351"/>
      <c r="J410" s="368"/>
      <c r="K410" s="154"/>
      <c r="L410" s="146"/>
      <c r="M410" s="146"/>
      <c r="N410" s="146"/>
      <c r="O410" s="146"/>
      <c r="P410" s="146"/>
      <c r="Q410" s="146"/>
      <c r="R410" s="146"/>
      <c r="S410" s="279"/>
      <c r="T410" s="279"/>
      <c r="U410" s="279"/>
      <c r="V410" s="279"/>
      <c r="W410" s="279"/>
      <c r="X410" s="279"/>
      <c r="Y410" s="279"/>
      <c r="Z410" s="279"/>
      <c r="AA410" s="279"/>
      <c r="AB410" s="296"/>
      <c r="AC410" s="296"/>
      <c r="AD410" s="296"/>
      <c r="AE410" s="296"/>
      <c r="AF410" s="296"/>
      <c r="AG410" s="296"/>
      <c r="AH410" s="296"/>
      <c r="AI410" s="296"/>
      <c r="AJ410" s="296"/>
      <c r="AK410" s="148"/>
      <c r="AL410" s="148"/>
    </row>
    <row r="411" spans="1:38" ht="16.5" customHeight="1">
      <c r="A411" s="279"/>
      <c r="B411" s="146"/>
      <c r="C411" s="146"/>
      <c r="D411" s="146"/>
      <c r="E411" s="146"/>
      <c r="F411" s="147"/>
      <c r="G411" s="147"/>
      <c r="H411" s="146"/>
      <c r="I411" s="351"/>
      <c r="J411" s="368"/>
      <c r="K411" s="154"/>
      <c r="L411" s="146"/>
      <c r="M411" s="146"/>
      <c r="N411" s="146"/>
      <c r="O411" s="146"/>
      <c r="P411" s="146"/>
      <c r="Q411" s="146"/>
      <c r="R411" s="146"/>
      <c r="S411" s="279"/>
      <c r="T411" s="279"/>
      <c r="U411" s="279"/>
      <c r="V411" s="279"/>
      <c r="W411" s="279"/>
      <c r="X411" s="279"/>
      <c r="Y411" s="279"/>
      <c r="Z411" s="279"/>
      <c r="AA411" s="279"/>
      <c r="AB411" s="296"/>
      <c r="AC411" s="296"/>
      <c r="AD411" s="296"/>
      <c r="AE411" s="296"/>
      <c r="AF411" s="296"/>
      <c r="AG411" s="296"/>
      <c r="AH411" s="296"/>
      <c r="AI411" s="296"/>
      <c r="AJ411" s="296"/>
      <c r="AK411" s="148"/>
      <c r="AL411" s="148"/>
    </row>
    <row r="412" spans="1:38" ht="16.5" customHeight="1">
      <c r="A412" s="279"/>
      <c r="B412" s="146"/>
      <c r="C412" s="146"/>
      <c r="D412" s="146"/>
      <c r="E412" s="146"/>
      <c r="F412" s="147"/>
      <c r="G412" s="147"/>
      <c r="H412" s="146"/>
      <c r="I412" s="351"/>
      <c r="J412" s="368"/>
      <c r="K412" s="154"/>
      <c r="L412" s="146"/>
      <c r="M412" s="146"/>
      <c r="N412" s="146"/>
      <c r="O412" s="146"/>
      <c r="P412" s="146"/>
      <c r="Q412" s="146"/>
      <c r="R412" s="146"/>
      <c r="S412" s="279"/>
      <c r="T412" s="279"/>
      <c r="U412" s="279"/>
      <c r="V412" s="279"/>
      <c r="W412" s="279"/>
      <c r="X412" s="279"/>
      <c r="Y412" s="279"/>
      <c r="Z412" s="279"/>
      <c r="AA412" s="279"/>
      <c r="AB412" s="296"/>
      <c r="AC412" s="296"/>
      <c r="AD412" s="296"/>
      <c r="AE412" s="296"/>
      <c r="AF412" s="296"/>
      <c r="AG412" s="296"/>
      <c r="AH412" s="296"/>
      <c r="AI412" s="296"/>
      <c r="AJ412" s="296"/>
      <c r="AK412" s="148"/>
      <c r="AL412" s="148"/>
    </row>
    <row r="413" spans="1:38" ht="16.5" customHeight="1">
      <c r="A413" s="279"/>
      <c r="B413" s="146"/>
      <c r="C413" s="146"/>
      <c r="D413" s="146"/>
      <c r="E413" s="146"/>
      <c r="F413" s="147"/>
      <c r="G413" s="147"/>
      <c r="H413" s="146"/>
      <c r="I413" s="351"/>
      <c r="J413" s="368"/>
      <c r="K413" s="154"/>
      <c r="L413" s="146"/>
      <c r="M413" s="146"/>
      <c r="N413" s="146"/>
      <c r="O413" s="146"/>
      <c r="P413" s="146"/>
      <c r="Q413" s="146"/>
      <c r="R413" s="146"/>
      <c r="S413" s="279"/>
      <c r="T413" s="279"/>
      <c r="U413" s="279"/>
      <c r="V413" s="279"/>
      <c r="W413" s="279"/>
      <c r="X413" s="279"/>
      <c r="Y413" s="279"/>
      <c r="Z413" s="279"/>
      <c r="AA413" s="279"/>
      <c r="AB413" s="296"/>
      <c r="AC413" s="296"/>
      <c r="AD413" s="296"/>
      <c r="AE413" s="296"/>
      <c r="AF413" s="296"/>
      <c r="AG413" s="296"/>
      <c r="AH413" s="296"/>
      <c r="AI413" s="296"/>
      <c r="AJ413" s="296"/>
      <c r="AK413" s="148"/>
      <c r="AL413" s="148"/>
    </row>
    <row r="414" spans="1:38" ht="16.5" customHeight="1">
      <c r="A414" s="279"/>
      <c r="B414" s="146"/>
      <c r="C414" s="146"/>
      <c r="D414" s="146"/>
      <c r="E414" s="146"/>
      <c r="F414" s="147"/>
      <c r="G414" s="147"/>
      <c r="H414" s="146"/>
      <c r="I414" s="351"/>
      <c r="J414" s="368"/>
      <c r="K414" s="154"/>
      <c r="L414" s="146"/>
      <c r="M414" s="146"/>
      <c r="N414" s="146"/>
      <c r="O414" s="146"/>
      <c r="P414" s="146"/>
      <c r="Q414" s="146"/>
      <c r="R414" s="146"/>
      <c r="S414" s="279"/>
      <c r="T414" s="279"/>
      <c r="U414" s="279"/>
      <c r="V414" s="279"/>
      <c r="W414" s="279"/>
      <c r="X414" s="279"/>
      <c r="Y414" s="279"/>
      <c r="Z414" s="279"/>
      <c r="AA414" s="279"/>
      <c r="AB414" s="296"/>
      <c r="AC414" s="296"/>
      <c r="AD414" s="296"/>
      <c r="AE414" s="296"/>
      <c r="AF414" s="296"/>
      <c r="AG414" s="296"/>
      <c r="AH414" s="296"/>
      <c r="AI414" s="296"/>
      <c r="AJ414" s="296"/>
      <c r="AK414" s="148"/>
      <c r="AL414" s="148"/>
    </row>
    <row r="415" spans="1:38" ht="16.5" customHeight="1">
      <c r="A415" s="279"/>
      <c r="B415" s="146"/>
      <c r="C415" s="146"/>
      <c r="D415" s="146"/>
      <c r="E415" s="146"/>
      <c r="F415" s="147"/>
      <c r="G415" s="147"/>
      <c r="H415" s="146"/>
      <c r="I415" s="351"/>
      <c r="J415" s="368"/>
      <c r="K415" s="154"/>
      <c r="L415" s="146"/>
      <c r="M415" s="146"/>
      <c r="N415" s="146"/>
      <c r="O415" s="146"/>
      <c r="P415" s="146"/>
      <c r="Q415" s="146"/>
      <c r="R415" s="146"/>
      <c r="S415" s="279"/>
      <c r="T415" s="279"/>
      <c r="U415" s="279"/>
      <c r="V415" s="279"/>
      <c r="W415" s="279"/>
      <c r="X415" s="279"/>
      <c r="Y415" s="279"/>
      <c r="Z415" s="279"/>
      <c r="AA415" s="279"/>
      <c r="AB415" s="296"/>
      <c r="AC415" s="296"/>
      <c r="AD415" s="296"/>
      <c r="AE415" s="296"/>
      <c r="AF415" s="296"/>
      <c r="AG415" s="296"/>
      <c r="AH415" s="296"/>
      <c r="AI415" s="296"/>
      <c r="AJ415" s="296"/>
      <c r="AK415" s="148"/>
      <c r="AL415" s="148"/>
    </row>
    <row r="416" spans="1:38" ht="16.5" customHeight="1">
      <c r="A416" s="279"/>
      <c r="B416" s="146"/>
      <c r="C416" s="146"/>
      <c r="D416" s="146"/>
      <c r="E416" s="146"/>
      <c r="F416" s="147"/>
      <c r="G416" s="147"/>
      <c r="H416" s="146"/>
      <c r="I416" s="351"/>
      <c r="J416" s="368"/>
      <c r="K416" s="154"/>
      <c r="L416" s="146"/>
      <c r="M416" s="146"/>
      <c r="N416" s="146"/>
      <c r="O416" s="146"/>
      <c r="P416" s="146"/>
      <c r="Q416" s="146"/>
      <c r="R416" s="146"/>
      <c r="S416" s="279"/>
      <c r="T416" s="279"/>
      <c r="U416" s="279"/>
      <c r="V416" s="279"/>
      <c r="W416" s="279"/>
      <c r="X416" s="279"/>
      <c r="Y416" s="279"/>
      <c r="Z416" s="279"/>
      <c r="AA416" s="279"/>
      <c r="AB416" s="296"/>
      <c r="AC416" s="296"/>
      <c r="AD416" s="296"/>
      <c r="AE416" s="296"/>
      <c r="AF416" s="296"/>
      <c r="AG416" s="296"/>
      <c r="AH416" s="296"/>
      <c r="AI416" s="296"/>
      <c r="AJ416" s="296"/>
      <c r="AK416" s="148"/>
      <c r="AL416" s="148"/>
    </row>
    <row r="417" spans="1:38" ht="16.5" customHeight="1">
      <c r="A417" s="279"/>
      <c r="B417" s="146"/>
      <c r="C417" s="146"/>
      <c r="D417" s="146"/>
      <c r="E417" s="146"/>
      <c r="F417" s="147"/>
      <c r="G417" s="147"/>
      <c r="H417" s="146"/>
      <c r="I417" s="351"/>
      <c r="J417" s="368"/>
      <c r="K417" s="154"/>
      <c r="L417" s="146"/>
      <c r="M417" s="146"/>
      <c r="N417" s="146"/>
      <c r="O417" s="146"/>
      <c r="P417" s="146"/>
      <c r="Q417" s="146"/>
      <c r="R417" s="146"/>
      <c r="S417" s="279"/>
      <c r="T417" s="279"/>
      <c r="U417" s="279"/>
      <c r="V417" s="279"/>
      <c r="W417" s="279"/>
      <c r="X417" s="279"/>
      <c r="Y417" s="279"/>
      <c r="Z417" s="279"/>
      <c r="AA417" s="279"/>
      <c r="AB417" s="296"/>
      <c r="AC417" s="296"/>
      <c r="AD417" s="296"/>
      <c r="AE417" s="296"/>
      <c r="AF417" s="296"/>
      <c r="AG417" s="296"/>
      <c r="AH417" s="296"/>
      <c r="AI417" s="296"/>
      <c r="AJ417" s="296"/>
      <c r="AK417" s="148"/>
      <c r="AL417" s="148"/>
    </row>
    <row r="418" spans="1:38" ht="16.5" customHeight="1">
      <c r="A418" s="279"/>
      <c r="B418" s="146"/>
      <c r="C418" s="146"/>
      <c r="D418" s="146"/>
      <c r="E418" s="146"/>
      <c r="F418" s="147"/>
      <c r="G418" s="147"/>
      <c r="H418" s="146"/>
      <c r="I418" s="351"/>
      <c r="J418" s="368"/>
      <c r="K418" s="154"/>
      <c r="L418" s="146"/>
      <c r="M418" s="146"/>
      <c r="N418" s="146"/>
      <c r="O418" s="146"/>
      <c r="P418" s="146"/>
      <c r="Q418" s="146"/>
      <c r="R418" s="146"/>
      <c r="S418" s="279"/>
      <c r="T418" s="279"/>
      <c r="U418" s="279"/>
      <c r="V418" s="279"/>
      <c r="W418" s="279"/>
      <c r="X418" s="279"/>
      <c r="Y418" s="279"/>
      <c r="Z418" s="279"/>
      <c r="AA418" s="279"/>
      <c r="AB418" s="296"/>
      <c r="AC418" s="296"/>
      <c r="AD418" s="296"/>
      <c r="AE418" s="296"/>
      <c r="AF418" s="296"/>
      <c r="AG418" s="296"/>
      <c r="AH418" s="296"/>
      <c r="AI418" s="296"/>
      <c r="AJ418" s="296"/>
      <c r="AK418" s="148"/>
      <c r="AL418" s="148"/>
    </row>
    <row r="419" spans="1:38" ht="16.5" customHeight="1">
      <c r="A419" s="279"/>
      <c r="B419" s="146"/>
      <c r="C419" s="146"/>
      <c r="D419" s="146"/>
      <c r="E419" s="146"/>
      <c r="F419" s="147"/>
      <c r="G419" s="147"/>
      <c r="H419" s="146"/>
      <c r="I419" s="351"/>
      <c r="J419" s="368"/>
      <c r="K419" s="154"/>
      <c r="L419" s="146"/>
      <c r="M419" s="146"/>
      <c r="N419" s="146"/>
      <c r="O419" s="146"/>
      <c r="P419" s="146"/>
      <c r="Q419" s="146"/>
      <c r="R419" s="146"/>
      <c r="S419" s="279"/>
      <c r="T419" s="279"/>
      <c r="U419" s="279"/>
      <c r="V419" s="279"/>
      <c r="W419" s="279"/>
      <c r="X419" s="279"/>
      <c r="Y419" s="279"/>
      <c r="Z419" s="279"/>
      <c r="AA419" s="279"/>
      <c r="AB419" s="296"/>
      <c r="AC419" s="296"/>
      <c r="AD419" s="296"/>
      <c r="AE419" s="296"/>
      <c r="AF419" s="296"/>
      <c r="AG419" s="296"/>
      <c r="AH419" s="296"/>
      <c r="AI419" s="296"/>
      <c r="AJ419" s="296"/>
      <c r="AK419" s="148"/>
      <c r="AL419" s="148"/>
    </row>
    <row r="420" spans="1:38" ht="16.5" customHeight="1">
      <c r="A420" s="279"/>
      <c r="B420" s="146"/>
      <c r="C420" s="146"/>
      <c r="D420" s="146"/>
      <c r="E420" s="146"/>
      <c r="F420" s="147"/>
      <c r="G420" s="147"/>
      <c r="H420" s="146"/>
      <c r="I420" s="351"/>
      <c r="J420" s="368"/>
      <c r="K420" s="154"/>
      <c r="L420" s="146"/>
      <c r="M420" s="146"/>
      <c r="N420" s="146"/>
      <c r="O420" s="146"/>
      <c r="P420" s="146"/>
      <c r="Q420" s="146"/>
      <c r="R420" s="146"/>
      <c r="S420" s="279"/>
      <c r="T420" s="279"/>
      <c r="U420" s="279"/>
      <c r="V420" s="279"/>
      <c r="W420" s="279"/>
      <c r="X420" s="279"/>
      <c r="Y420" s="279"/>
      <c r="Z420" s="279"/>
      <c r="AA420" s="279"/>
      <c r="AB420" s="296"/>
      <c r="AC420" s="296"/>
      <c r="AD420" s="296"/>
      <c r="AE420" s="296"/>
      <c r="AF420" s="296"/>
      <c r="AG420" s="296"/>
      <c r="AH420" s="296"/>
      <c r="AI420" s="296"/>
      <c r="AJ420" s="296"/>
      <c r="AK420" s="148"/>
      <c r="AL420" s="148"/>
    </row>
    <row r="421" spans="1:38" ht="16.5" customHeight="1">
      <c r="A421" s="279"/>
      <c r="B421" s="146"/>
      <c r="C421" s="146"/>
      <c r="D421" s="146"/>
      <c r="E421" s="146"/>
      <c r="F421" s="147"/>
      <c r="G421" s="147"/>
      <c r="H421" s="146"/>
      <c r="I421" s="351"/>
      <c r="J421" s="368"/>
      <c r="K421" s="154"/>
      <c r="L421" s="146"/>
      <c r="M421" s="146"/>
      <c r="N421" s="146"/>
      <c r="O421" s="146"/>
      <c r="P421" s="146"/>
      <c r="Q421" s="146"/>
      <c r="R421" s="146"/>
      <c r="S421" s="279"/>
      <c r="T421" s="279"/>
      <c r="U421" s="279"/>
      <c r="V421" s="279"/>
      <c r="W421" s="279"/>
      <c r="X421" s="279"/>
      <c r="Y421" s="279"/>
      <c r="Z421" s="279"/>
      <c r="AA421" s="279"/>
      <c r="AB421" s="296"/>
      <c r="AC421" s="296"/>
      <c r="AD421" s="296"/>
      <c r="AE421" s="296"/>
      <c r="AF421" s="296"/>
      <c r="AG421" s="296"/>
      <c r="AH421" s="296"/>
      <c r="AI421" s="296"/>
      <c r="AJ421" s="296"/>
      <c r="AK421" s="148"/>
      <c r="AL421" s="148"/>
    </row>
    <row r="422" spans="1:38" ht="16.5" customHeight="1">
      <c r="A422" s="279"/>
      <c r="B422" s="146"/>
      <c r="C422" s="146"/>
      <c r="D422" s="146"/>
      <c r="E422" s="146"/>
      <c r="F422" s="147"/>
      <c r="G422" s="147"/>
      <c r="H422" s="146"/>
      <c r="I422" s="351"/>
      <c r="J422" s="368"/>
      <c r="K422" s="154"/>
      <c r="L422" s="146"/>
      <c r="M422" s="146"/>
      <c r="N422" s="146"/>
      <c r="O422" s="146"/>
      <c r="P422" s="146"/>
      <c r="Q422" s="146"/>
      <c r="R422" s="146"/>
      <c r="S422" s="279"/>
      <c r="T422" s="279"/>
      <c r="U422" s="279"/>
      <c r="V422" s="279"/>
      <c r="W422" s="279"/>
      <c r="X422" s="279"/>
      <c r="Y422" s="279"/>
      <c r="Z422" s="279"/>
      <c r="AA422" s="279"/>
      <c r="AB422" s="296"/>
      <c r="AC422" s="296"/>
      <c r="AD422" s="296"/>
      <c r="AE422" s="296"/>
      <c r="AF422" s="296"/>
      <c r="AG422" s="296"/>
      <c r="AH422" s="296"/>
      <c r="AI422" s="296"/>
      <c r="AJ422" s="296"/>
      <c r="AK422" s="148"/>
      <c r="AL422" s="148"/>
    </row>
    <row r="423" spans="1:38" ht="16.5" customHeight="1">
      <c r="A423" s="279"/>
      <c r="B423" s="146"/>
      <c r="C423" s="146"/>
      <c r="D423" s="146"/>
      <c r="E423" s="146"/>
      <c r="F423" s="147"/>
      <c r="G423" s="147"/>
      <c r="H423" s="146"/>
      <c r="I423" s="351"/>
      <c r="J423" s="368"/>
      <c r="K423" s="154"/>
      <c r="L423" s="146"/>
      <c r="M423" s="146"/>
      <c r="N423" s="146"/>
      <c r="O423" s="146"/>
      <c r="P423" s="146"/>
      <c r="Q423" s="146"/>
      <c r="R423" s="146"/>
      <c r="S423" s="279"/>
      <c r="T423" s="279"/>
      <c r="U423" s="279"/>
      <c r="V423" s="279"/>
      <c r="W423" s="279"/>
      <c r="X423" s="279"/>
      <c r="Y423" s="279"/>
      <c r="Z423" s="279"/>
      <c r="AA423" s="279"/>
      <c r="AB423" s="296"/>
      <c r="AC423" s="296"/>
      <c r="AD423" s="296"/>
      <c r="AE423" s="296"/>
      <c r="AF423" s="296"/>
      <c r="AG423" s="296"/>
      <c r="AH423" s="296"/>
      <c r="AI423" s="296"/>
      <c r="AJ423" s="296"/>
      <c r="AK423" s="148"/>
      <c r="AL423" s="148"/>
    </row>
    <row r="424" spans="1:38" ht="16.5" customHeight="1">
      <c r="A424" s="279"/>
      <c r="B424" s="146"/>
      <c r="C424" s="146"/>
      <c r="D424" s="146"/>
      <c r="E424" s="146"/>
      <c r="F424" s="147"/>
      <c r="G424" s="147"/>
      <c r="H424" s="146"/>
      <c r="I424" s="351"/>
      <c r="J424" s="368"/>
      <c r="K424" s="154"/>
      <c r="L424" s="146"/>
      <c r="M424" s="146"/>
      <c r="N424" s="146"/>
      <c r="O424" s="146"/>
      <c r="P424" s="146"/>
      <c r="Q424" s="146"/>
      <c r="R424" s="146"/>
      <c r="S424" s="279"/>
      <c r="T424" s="279"/>
      <c r="U424" s="279"/>
      <c r="V424" s="279"/>
      <c r="W424" s="279"/>
      <c r="X424" s="279"/>
      <c r="Y424" s="279"/>
      <c r="Z424" s="279"/>
      <c r="AA424" s="279"/>
      <c r="AB424" s="296"/>
      <c r="AC424" s="296"/>
      <c r="AD424" s="296"/>
      <c r="AE424" s="296"/>
      <c r="AF424" s="296"/>
      <c r="AG424" s="296"/>
      <c r="AH424" s="296"/>
      <c r="AI424" s="296"/>
      <c r="AJ424" s="296"/>
      <c r="AK424" s="148"/>
      <c r="AL424" s="148"/>
    </row>
    <row r="425" spans="1:38" ht="16.5" customHeight="1">
      <c r="A425" s="279"/>
      <c r="B425" s="146"/>
      <c r="C425" s="146"/>
      <c r="D425" s="146"/>
      <c r="E425" s="146"/>
      <c r="F425" s="147"/>
      <c r="G425" s="147"/>
      <c r="H425" s="146"/>
      <c r="I425" s="351"/>
      <c r="J425" s="368"/>
      <c r="K425" s="154"/>
      <c r="L425" s="146"/>
      <c r="M425" s="146"/>
      <c r="N425" s="146"/>
      <c r="O425" s="146"/>
      <c r="P425" s="146"/>
      <c r="Q425" s="146"/>
      <c r="R425" s="146"/>
      <c r="S425" s="279"/>
      <c r="T425" s="279"/>
      <c r="U425" s="279"/>
      <c r="V425" s="279"/>
      <c r="W425" s="279"/>
      <c r="X425" s="279"/>
      <c r="Y425" s="279"/>
      <c r="Z425" s="279"/>
      <c r="AA425" s="279"/>
      <c r="AB425" s="296"/>
      <c r="AC425" s="296"/>
      <c r="AD425" s="296"/>
      <c r="AE425" s="296"/>
      <c r="AF425" s="296"/>
      <c r="AG425" s="296"/>
      <c r="AH425" s="296"/>
      <c r="AI425" s="296"/>
      <c r="AJ425" s="296"/>
      <c r="AK425" s="148"/>
      <c r="AL425" s="148"/>
    </row>
    <row r="426" spans="1:38" ht="16.5" customHeight="1">
      <c r="A426" s="279"/>
      <c r="B426" s="146"/>
      <c r="C426" s="146"/>
      <c r="D426" s="146"/>
      <c r="E426" s="146"/>
      <c r="F426" s="147"/>
      <c r="G426" s="147"/>
      <c r="H426" s="146"/>
      <c r="I426" s="351"/>
      <c r="J426" s="368"/>
      <c r="K426" s="154"/>
      <c r="L426" s="146"/>
      <c r="M426" s="146"/>
      <c r="N426" s="146"/>
      <c r="O426" s="146"/>
      <c r="P426" s="146"/>
      <c r="Q426" s="146"/>
      <c r="R426" s="146"/>
      <c r="S426" s="279"/>
      <c r="T426" s="279"/>
      <c r="U426" s="279"/>
      <c r="V426" s="279"/>
      <c r="W426" s="279"/>
      <c r="X426" s="279"/>
      <c r="Y426" s="279"/>
      <c r="Z426" s="279"/>
      <c r="AA426" s="279"/>
      <c r="AB426" s="296"/>
      <c r="AC426" s="296"/>
      <c r="AD426" s="296"/>
      <c r="AE426" s="296"/>
      <c r="AF426" s="296"/>
      <c r="AG426" s="296"/>
      <c r="AH426" s="296"/>
      <c r="AI426" s="296"/>
      <c r="AJ426" s="296"/>
      <c r="AK426" s="148"/>
      <c r="AL426" s="148"/>
    </row>
    <row r="427" spans="1:38" ht="16.5" customHeight="1">
      <c r="A427" s="279"/>
      <c r="B427" s="146"/>
      <c r="C427" s="146"/>
      <c r="D427" s="146"/>
      <c r="E427" s="146"/>
      <c r="F427" s="147"/>
      <c r="G427" s="147"/>
      <c r="H427" s="146"/>
      <c r="I427" s="351"/>
      <c r="J427" s="368"/>
      <c r="K427" s="154"/>
      <c r="L427" s="146"/>
      <c r="M427" s="146"/>
      <c r="N427" s="146"/>
      <c r="O427" s="146"/>
      <c r="P427" s="146"/>
      <c r="Q427" s="146"/>
      <c r="R427" s="146"/>
      <c r="S427" s="279"/>
      <c r="T427" s="279"/>
      <c r="U427" s="279"/>
      <c r="V427" s="279"/>
      <c r="W427" s="279"/>
      <c r="X427" s="279"/>
      <c r="Y427" s="279"/>
      <c r="Z427" s="279"/>
      <c r="AA427" s="279"/>
      <c r="AB427" s="296"/>
      <c r="AC427" s="296"/>
      <c r="AD427" s="296"/>
      <c r="AE427" s="296"/>
      <c r="AF427" s="296"/>
      <c r="AG427" s="296"/>
      <c r="AH427" s="296"/>
      <c r="AI427" s="296"/>
      <c r="AJ427" s="296"/>
      <c r="AK427" s="148"/>
      <c r="AL427" s="148"/>
    </row>
    <row r="428" spans="1:38" ht="16.5" customHeight="1">
      <c r="A428" s="279"/>
      <c r="B428" s="146"/>
      <c r="C428" s="146"/>
      <c r="D428" s="146"/>
      <c r="E428" s="146"/>
      <c r="F428" s="147"/>
      <c r="G428" s="147"/>
      <c r="H428" s="146"/>
      <c r="I428" s="351"/>
      <c r="J428" s="368"/>
      <c r="K428" s="154"/>
      <c r="L428" s="146"/>
      <c r="M428" s="146"/>
      <c r="N428" s="146"/>
      <c r="O428" s="146"/>
      <c r="P428" s="146"/>
      <c r="Q428" s="146"/>
      <c r="R428" s="146"/>
      <c r="S428" s="279"/>
      <c r="T428" s="279"/>
      <c r="U428" s="279"/>
      <c r="V428" s="279"/>
      <c r="W428" s="279"/>
      <c r="X428" s="279"/>
      <c r="Y428" s="279"/>
      <c r="Z428" s="279"/>
      <c r="AA428" s="279"/>
      <c r="AB428" s="296"/>
      <c r="AC428" s="296"/>
      <c r="AD428" s="296"/>
      <c r="AE428" s="296"/>
      <c r="AF428" s="296"/>
      <c r="AG428" s="296"/>
      <c r="AH428" s="296"/>
      <c r="AI428" s="296"/>
      <c r="AJ428" s="296"/>
      <c r="AK428" s="148"/>
      <c r="AL428" s="148"/>
    </row>
    <row r="429" spans="1:38" ht="16.5" customHeight="1">
      <c r="A429" s="279"/>
      <c r="B429" s="146"/>
      <c r="C429" s="146"/>
      <c r="D429" s="146"/>
      <c r="E429" s="146"/>
      <c r="F429" s="147"/>
      <c r="G429" s="147"/>
      <c r="H429" s="146"/>
      <c r="I429" s="351"/>
      <c r="J429" s="368"/>
      <c r="K429" s="154"/>
      <c r="L429" s="146"/>
      <c r="M429" s="146"/>
      <c r="N429" s="146"/>
      <c r="O429" s="146"/>
      <c r="P429" s="146"/>
      <c r="Q429" s="146"/>
      <c r="R429" s="146"/>
      <c r="S429" s="279"/>
      <c r="T429" s="279"/>
      <c r="U429" s="279"/>
      <c r="V429" s="279"/>
      <c r="W429" s="279"/>
      <c r="X429" s="279"/>
      <c r="Y429" s="279"/>
      <c r="Z429" s="279"/>
      <c r="AA429" s="279"/>
      <c r="AB429" s="296"/>
      <c r="AC429" s="296"/>
      <c r="AD429" s="296"/>
      <c r="AE429" s="296"/>
      <c r="AF429" s="296"/>
      <c r="AG429" s="296"/>
      <c r="AH429" s="296"/>
      <c r="AI429" s="296"/>
      <c r="AJ429" s="296"/>
      <c r="AK429" s="148"/>
      <c r="AL429" s="148"/>
    </row>
    <row r="430" spans="1:38" ht="16.5" customHeight="1">
      <c r="A430" s="279"/>
      <c r="B430" s="146"/>
      <c r="C430" s="146"/>
      <c r="D430" s="146"/>
      <c r="E430" s="146"/>
      <c r="F430" s="147"/>
      <c r="G430" s="147"/>
      <c r="H430" s="146"/>
      <c r="I430" s="351"/>
      <c r="J430" s="368"/>
      <c r="K430" s="154"/>
      <c r="L430" s="146"/>
      <c r="M430" s="146"/>
      <c r="N430" s="146"/>
      <c r="O430" s="146"/>
      <c r="P430" s="146"/>
      <c r="Q430" s="146"/>
      <c r="R430" s="146"/>
      <c r="S430" s="279"/>
      <c r="T430" s="279"/>
      <c r="U430" s="279"/>
      <c r="V430" s="279"/>
      <c r="W430" s="279"/>
      <c r="X430" s="279"/>
      <c r="Y430" s="279"/>
      <c r="Z430" s="279"/>
      <c r="AA430" s="279"/>
      <c r="AB430" s="296"/>
      <c r="AC430" s="296"/>
      <c r="AD430" s="296"/>
      <c r="AE430" s="296"/>
      <c r="AF430" s="296"/>
      <c r="AG430" s="296"/>
      <c r="AH430" s="296"/>
      <c r="AI430" s="296"/>
      <c r="AJ430" s="296"/>
      <c r="AK430" s="148"/>
      <c r="AL430" s="148"/>
    </row>
    <row r="431" spans="1:38" ht="16.5" customHeight="1">
      <c r="A431" s="279"/>
      <c r="B431" s="146"/>
      <c r="C431" s="146"/>
      <c r="D431" s="146"/>
      <c r="E431" s="146"/>
      <c r="F431" s="147"/>
      <c r="G431" s="147"/>
      <c r="H431" s="146"/>
      <c r="I431" s="351"/>
      <c r="J431" s="368"/>
      <c r="K431" s="154"/>
      <c r="L431" s="146"/>
      <c r="M431" s="146"/>
      <c r="N431" s="146"/>
      <c r="O431" s="146"/>
      <c r="P431" s="146"/>
      <c r="Q431" s="146"/>
      <c r="R431" s="146"/>
      <c r="S431" s="279"/>
      <c r="T431" s="279"/>
      <c r="U431" s="279"/>
      <c r="V431" s="279"/>
      <c r="W431" s="279"/>
      <c r="X431" s="279"/>
      <c r="Y431" s="279"/>
      <c r="Z431" s="279"/>
      <c r="AA431" s="279"/>
      <c r="AB431" s="296"/>
      <c r="AC431" s="296"/>
      <c r="AD431" s="296"/>
      <c r="AE431" s="296"/>
      <c r="AF431" s="296"/>
      <c r="AG431" s="296"/>
      <c r="AH431" s="296"/>
      <c r="AI431" s="296"/>
      <c r="AJ431" s="296"/>
      <c r="AK431" s="148"/>
      <c r="AL431" s="148"/>
    </row>
    <row r="432" spans="1:38" ht="16.5" customHeight="1">
      <c r="A432" s="279"/>
      <c r="B432" s="146"/>
      <c r="C432" s="146"/>
      <c r="D432" s="146"/>
      <c r="E432" s="146"/>
      <c r="F432" s="147"/>
      <c r="G432" s="147"/>
      <c r="H432" s="146"/>
      <c r="I432" s="351"/>
      <c r="J432" s="368"/>
      <c r="K432" s="154"/>
      <c r="L432" s="146"/>
      <c r="M432" s="146"/>
      <c r="N432" s="146"/>
      <c r="O432" s="146"/>
      <c r="P432" s="146"/>
      <c r="Q432" s="146"/>
      <c r="R432" s="146"/>
      <c r="S432" s="279"/>
      <c r="T432" s="279"/>
      <c r="U432" s="279"/>
      <c r="V432" s="279"/>
      <c r="W432" s="279"/>
      <c r="X432" s="279"/>
      <c r="Y432" s="279"/>
      <c r="Z432" s="279"/>
      <c r="AA432" s="279"/>
      <c r="AB432" s="296"/>
      <c r="AC432" s="296"/>
      <c r="AD432" s="296"/>
      <c r="AE432" s="296"/>
      <c r="AF432" s="296"/>
      <c r="AG432" s="296"/>
      <c r="AH432" s="296"/>
      <c r="AI432" s="296"/>
      <c r="AJ432" s="296"/>
      <c r="AK432" s="148"/>
      <c r="AL432" s="148"/>
    </row>
    <row r="433" spans="1:38" ht="16.5" customHeight="1">
      <c r="A433" s="279"/>
      <c r="B433" s="146"/>
      <c r="C433" s="146"/>
      <c r="D433" s="146"/>
      <c r="E433" s="146"/>
      <c r="F433" s="147"/>
      <c r="G433" s="147"/>
      <c r="H433" s="146"/>
      <c r="I433" s="351"/>
      <c r="J433" s="368"/>
      <c r="K433" s="154"/>
      <c r="L433" s="146"/>
      <c r="M433" s="146"/>
      <c r="N433" s="146"/>
      <c r="O433" s="146"/>
      <c r="P433" s="146"/>
      <c r="Q433" s="146"/>
      <c r="R433" s="146"/>
      <c r="S433" s="279"/>
      <c r="T433" s="279"/>
      <c r="U433" s="279"/>
      <c r="V433" s="279"/>
      <c r="W433" s="279"/>
      <c r="X433" s="279"/>
      <c r="Y433" s="279"/>
      <c r="Z433" s="279"/>
      <c r="AA433" s="279"/>
      <c r="AB433" s="296"/>
      <c r="AC433" s="296"/>
      <c r="AD433" s="296"/>
      <c r="AE433" s="296"/>
      <c r="AF433" s="296"/>
      <c r="AG433" s="296"/>
      <c r="AH433" s="296"/>
      <c r="AI433" s="296"/>
      <c r="AJ433" s="296"/>
      <c r="AK433" s="148"/>
      <c r="AL433" s="148"/>
    </row>
    <row r="434" spans="1:38" ht="16.5" customHeight="1">
      <c r="A434" s="279"/>
      <c r="B434" s="146"/>
      <c r="C434" s="146"/>
      <c r="D434" s="146"/>
      <c r="E434" s="146"/>
      <c r="F434" s="147"/>
      <c r="G434" s="147"/>
      <c r="H434" s="146"/>
      <c r="I434" s="351"/>
      <c r="J434" s="368"/>
      <c r="K434" s="154"/>
      <c r="L434" s="146"/>
      <c r="M434" s="146"/>
      <c r="N434" s="146"/>
      <c r="O434" s="146"/>
      <c r="P434" s="146"/>
      <c r="Q434" s="146"/>
      <c r="R434" s="146"/>
      <c r="S434" s="279"/>
      <c r="T434" s="279"/>
      <c r="U434" s="279"/>
      <c r="V434" s="279"/>
      <c r="W434" s="279"/>
      <c r="X434" s="279"/>
      <c r="Y434" s="279"/>
      <c r="Z434" s="279"/>
      <c r="AA434" s="279"/>
      <c r="AB434" s="296"/>
      <c r="AC434" s="296"/>
      <c r="AD434" s="296"/>
      <c r="AE434" s="296"/>
      <c r="AF434" s="296"/>
      <c r="AG434" s="296"/>
      <c r="AH434" s="296"/>
      <c r="AI434" s="296"/>
      <c r="AJ434" s="296"/>
      <c r="AK434" s="148"/>
      <c r="AL434" s="148"/>
    </row>
    <row r="435" spans="1:38" ht="16.5" customHeight="1">
      <c r="A435" s="279"/>
      <c r="B435" s="146"/>
      <c r="C435" s="146"/>
      <c r="D435" s="146"/>
      <c r="E435" s="146"/>
      <c r="F435" s="147"/>
      <c r="G435" s="147"/>
      <c r="H435" s="146"/>
      <c r="I435" s="351"/>
      <c r="J435" s="368"/>
      <c r="K435" s="154"/>
      <c r="L435" s="146"/>
      <c r="M435" s="146"/>
      <c r="N435" s="146"/>
      <c r="O435" s="146"/>
      <c r="P435" s="146"/>
      <c r="Q435" s="146"/>
      <c r="R435" s="146"/>
      <c r="S435" s="279"/>
      <c r="T435" s="279"/>
      <c r="U435" s="279"/>
      <c r="V435" s="279"/>
      <c r="W435" s="279"/>
      <c r="X435" s="279"/>
      <c r="Y435" s="279"/>
      <c r="Z435" s="279"/>
      <c r="AA435" s="279"/>
      <c r="AB435" s="296"/>
      <c r="AC435" s="296"/>
      <c r="AD435" s="296"/>
      <c r="AE435" s="296"/>
      <c r="AF435" s="296"/>
      <c r="AG435" s="296"/>
      <c r="AH435" s="296"/>
      <c r="AI435" s="296"/>
      <c r="AJ435" s="296"/>
      <c r="AK435" s="148"/>
      <c r="AL435" s="148"/>
    </row>
    <row r="436" spans="1:38" ht="16.5" customHeight="1">
      <c r="A436" s="279"/>
      <c r="B436" s="146"/>
      <c r="C436" s="146"/>
      <c r="D436" s="146"/>
      <c r="E436" s="146"/>
      <c r="F436" s="147"/>
      <c r="G436" s="147"/>
      <c r="H436" s="146"/>
      <c r="I436" s="351"/>
      <c r="J436" s="368"/>
      <c r="K436" s="154"/>
      <c r="L436" s="146"/>
      <c r="M436" s="146"/>
      <c r="N436" s="146"/>
      <c r="O436" s="146"/>
      <c r="P436" s="146"/>
      <c r="Q436" s="146"/>
      <c r="R436" s="146"/>
      <c r="S436" s="279"/>
      <c r="T436" s="279"/>
      <c r="U436" s="279"/>
      <c r="V436" s="279"/>
      <c r="W436" s="279"/>
      <c r="X436" s="279"/>
      <c r="Y436" s="279"/>
      <c r="Z436" s="279"/>
      <c r="AA436" s="279"/>
      <c r="AB436" s="296"/>
      <c r="AC436" s="296"/>
      <c r="AD436" s="296"/>
      <c r="AE436" s="296"/>
      <c r="AF436" s="296"/>
      <c r="AG436" s="296"/>
      <c r="AH436" s="296"/>
      <c r="AI436" s="296"/>
      <c r="AJ436" s="296"/>
      <c r="AK436" s="148"/>
      <c r="AL436" s="148"/>
    </row>
    <row r="437" spans="1:38" ht="16.5" customHeight="1">
      <c r="A437" s="279"/>
      <c r="B437" s="146"/>
      <c r="C437" s="146"/>
      <c r="D437" s="146"/>
      <c r="E437" s="146"/>
      <c r="F437" s="147"/>
      <c r="G437" s="147"/>
      <c r="H437" s="146"/>
      <c r="I437" s="351"/>
      <c r="J437" s="368"/>
      <c r="K437" s="154"/>
      <c r="L437" s="146"/>
      <c r="M437" s="146"/>
      <c r="N437" s="146"/>
      <c r="O437" s="146"/>
      <c r="P437" s="146"/>
      <c r="Q437" s="146"/>
      <c r="R437" s="146"/>
      <c r="S437" s="279"/>
      <c r="T437" s="279"/>
      <c r="U437" s="279"/>
      <c r="V437" s="279"/>
      <c r="W437" s="279"/>
      <c r="X437" s="279"/>
      <c r="Y437" s="279"/>
      <c r="Z437" s="279"/>
      <c r="AA437" s="279"/>
      <c r="AB437" s="296"/>
      <c r="AC437" s="296"/>
      <c r="AD437" s="296"/>
      <c r="AE437" s="296"/>
      <c r="AF437" s="296"/>
      <c r="AG437" s="296"/>
      <c r="AH437" s="296"/>
      <c r="AI437" s="296"/>
      <c r="AJ437" s="296"/>
      <c r="AK437" s="148"/>
      <c r="AL437" s="148"/>
    </row>
    <row r="438" spans="1:38" ht="16.5" customHeight="1">
      <c r="A438" s="279"/>
      <c r="B438" s="146"/>
      <c r="C438" s="146"/>
      <c r="D438" s="146"/>
      <c r="E438" s="146"/>
      <c r="F438" s="147"/>
      <c r="G438" s="147"/>
      <c r="H438" s="146"/>
      <c r="I438" s="351"/>
      <c r="J438" s="368"/>
      <c r="K438" s="154"/>
      <c r="L438" s="146"/>
      <c r="M438" s="146"/>
      <c r="N438" s="146"/>
      <c r="O438" s="146"/>
      <c r="P438" s="146"/>
      <c r="Q438" s="146"/>
      <c r="R438" s="146"/>
      <c r="S438" s="279"/>
      <c r="T438" s="279"/>
      <c r="U438" s="279"/>
      <c r="V438" s="279"/>
      <c r="W438" s="279"/>
      <c r="X438" s="279"/>
      <c r="Y438" s="279"/>
      <c r="Z438" s="279"/>
      <c r="AA438" s="279"/>
      <c r="AB438" s="296"/>
      <c r="AC438" s="296"/>
      <c r="AD438" s="296"/>
      <c r="AE438" s="296"/>
      <c r="AF438" s="296"/>
      <c r="AG438" s="296"/>
      <c r="AH438" s="296"/>
      <c r="AI438" s="296"/>
      <c r="AJ438" s="296"/>
      <c r="AK438" s="148"/>
      <c r="AL438" s="148"/>
    </row>
    <row r="439" spans="1:38" ht="16.5" customHeight="1">
      <c r="A439" s="279"/>
      <c r="B439" s="146"/>
      <c r="C439" s="146"/>
      <c r="D439" s="146"/>
      <c r="E439" s="146"/>
      <c r="F439" s="147"/>
      <c r="G439" s="147"/>
      <c r="H439" s="146"/>
      <c r="I439" s="351"/>
      <c r="J439" s="368"/>
      <c r="K439" s="154"/>
      <c r="L439" s="146"/>
      <c r="M439" s="146"/>
      <c r="N439" s="146"/>
      <c r="O439" s="146"/>
      <c r="P439" s="146"/>
      <c r="Q439" s="146"/>
      <c r="R439" s="146"/>
      <c r="S439" s="279"/>
      <c r="T439" s="279"/>
      <c r="U439" s="279"/>
      <c r="V439" s="279"/>
      <c r="W439" s="279"/>
      <c r="X439" s="279"/>
      <c r="Y439" s="279"/>
      <c r="Z439" s="279"/>
      <c r="AA439" s="279"/>
      <c r="AB439" s="296"/>
      <c r="AC439" s="296"/>
      <c r="AD439" s="296"/>
      <c r="AE439" s="296"/>
      <c r="AF439" s="296"/>
      <c r="AG439" s="296"/>
      <c r="AH439" s="296"/>
      <c r="AI439" s="296"/>
      <c r="AJ439" s="296"/>
      <c r="AK439" s="148"/>
      <c r="AL439" s="148"/>
    </row>
    <row r="440" spans="1:38" ht="16.5" customHeight="1">
      <c r="A440" s="279"/>
      <c r="B440" s="146"/>
      <c r="C440" s="146"/>
      <c r="D440" s="146"/>
      <c r="E440" s="146"/>
      <c r="F440" s="147"/>
      <c r="G440" s="147"/>
      <c r="H440" s="146"/>
      <c r="I440" s="351"/>
      <c r="J440" s="368"/>
      <c r="K440" s="154"/>
      <c r="L440" s="146"/>
      <c r="M440" s="146"/>
      <c r="N440" s="146"/>
      <c r="O440" s="146"/>
      <c r="P440" s="146"/>
      <c r="Q440" s="146"/>
      <c r="R440" s="146"/>
      <c r="S440" s="279"/>
      <c r="T440" s="279"/>
      <c r="U440" s="279"/>
      <c r="V440" s="279"/>
      <c r="W440" s="279"/>
      <c r="X440" s="279"/>
      <c r="Y440" s="279"/>
      <c r="Z440" s="279"/>
      <c r="AA440" s="279"/>
      <c r="AB440" s="296"/>
      <c r="AC440" s="296"/>
      <c r="AD440" s="296"/>
      <c r="AE440" s="296"/>
      <c r="AF440" s="296"/>
      <c r="AG440" s="296"/>
      <c r="AH440" s="296"/>
      <c r="AI440" s="296"/>
      <c r="AJ440" s="296"/>
      <c r="AK440" s="148"/>
      <c r="AL440" s="148"/>
    </row>
    <row r="441" spans="1:38" ht="16.5" customHeight="1">
      <c r="A441" s="279"/>
      <c r="B441" s="146"/>
      <c r="C441" s="146"/>
      <c r="D441" s="146"/>
      <c r="E441" s="146"/>
      <c r="F441" s="147"/>
      <c r="G441" s="147"/>
      <c r="H441" s="146"/>
      <c r="I441" s="351"/>
      <c r="J441" s="368"/>
      <c r="K441" s="154"/>
      <c r="L441" s="146"/>
      <c r="M441" s="146"/>
      <c r="N441" s="146"/>
      <c r="O441" s="146"/>
      <c r="P441" s="146"/>
      <c r="Q441" s="146"/>
      <c r="R441" s="146"/>
      <c r="S441" s="279"/>
      <c r="T441" s="279"/>
      <c r="U441" s="279"/>
      <c r="V441" s="279"/>
      <c r="W441" s="279"/>
      <c r="X441" s="279"/>
      <c r="Y441" s="279"/>
      <c r="Z441" s="279"/>
      <c r="AA441" s="279"/>
      <c r="AB441" s="296"/>
      <c r="AC441" s="296"/>
      <c r="AD441" s="296"/>
      <c r="AE441" s="296"/>
      <c r="AF441" s="296"/>
      <c r="AG441" s="296"/>
      <c r="AH441" s="296"/>
      <c r="AI441" s="296"/>
      <c r="AJ441" s="296"/>
      <c r="AK441" s="148"/>
      <c r="AL441" s="148"/>
    </row>
    <row r="442" spans="1:38" ht="16.5" customHeight="1">
      <c r="A442" s="279"/>
      <c r="B442" s="146"/>
      <c r="C442" s="146"/>
      <c r="D442" s="146"/>
      <c r="E442" s="146"/>
      <c r="F442" s="147"/>
      <c r="G442" s="147"/>
      <c r="H442" s="146"/>
      <c r="I442" s="351"/>
      <c r="J442" s="368"/>
      <c r="K442" s="154"/>
      <c r="L442" s="146"/>
      <c r="M442" s="146"/>
      <c r="N442" s="146"/>
      <c r="O442" s="146"/>
      <c r="P442" s="146"/>
      <c r="Q442" s="146"/>
      <c r="R442" s="146"/>
      <c r="S442" s="279"/>
      <c r="T442" s="279"/>
      <c r="U442" s="279"/>
      <c r="V442" s="279"/>
      <c r="W442" s="279"/>
      <c r="X442" s="279"/>
      <c r="Y442" s="279"/>
      <c r="Z442" s="279"/>
      <c r="AA442" s="279"/>
      <c r="AB442" s="296"/>
      <c r="AC442" s="296"/>
      <c r="AD442" s="296"/>
      <c r="AE442" s="296"/>
      <c r="AF442" s="296"/>
      <c r="AG442" s="296"/>
      <c r="AH442" s="296"/>
      <c r="AI442" s="296"/>
      <c r="AJ442" s="296"/>
      <c r="AK442" s="148"/>
      <c r="AL442" s="148"/>
    </row>
    <row r="443" spans="1:38" ht="16.5" customHeight="1">
      <c r="A443" s="279"/>
      <c r="B443" s="146"/>
      <c r="C443" s="146"/>
      <c r="D443" s="146"/>
      <c r="E443" s="146"/>
      <c r="F443" s="147"/>
      <c r="G443" s="147"/>
      <c r="H443" s="146"/>
      <c r="I443" s="351"/>
      <c r="J443" s="368"/>
      <c r="K443" s="154"/>
      <c r="L443" s="146"/>
      <c r="M443" s="146"/>
      <c r="N443" s="146"/>
      <c r="O443" s="146"/>
      <c r="P443" s="146"/>
      <c r="Q443" s="146"/>
      <c r="R443" s="146"/>
      <c r="S443" s="279"/>
      <c r="T443" s="279"/>
      <c r="U443" s="279"/>
      <c r="V443" s="279"/>
      <c r="W443" s="279"/>
      <c r="X443" s="279"/>
      <c r="Y443" s="279"/>
      <c r="Z443" s="279"/>
      <c r="AA443" s="279"/>
      <c r="AB443" s="296"/>
      <c r="AC443" s="296"/>
      <c r="AD443" s="296"/>
      <c r="AE443" s="296"/>
      <c r="AF443" s="296"/>
      <c r="AG443" s="296"/>
      <c r="AH443" s="296"/>
      <c r="AI443" s="296"/>
      <c r="AJ443" s="296"/>
      <c r="AK443" s="148"/>
      <c r="AL443" s="148"/>
    </row>
    <row r="444" spans="1:38" ht="16.5" customHeight="1">
      <c r="A444" s="279"/>
      <c r="B444" s="146"/>
      <c r="C444" s="146"/>
      <c r="D444" s="146"/>
      <c r="E444" s="146"/>
      <c r="F444" s="147"/>
      <c r="G444" s="147"/>
      <c r="H444" s="146"/>
      <c r="I444" s="351"/>
      <c r="J444" s="368"/>
      <c r="K444" s="154"/>
      <c r="L444" s="146"/>
      <c r="M444" s="146"/>
      <c r="N444" s="146"/>
      <c r="O444" s="146"/>
      <c r="P444" s="146"/>
      <c r="Q444" s="146"/>
      <c r="R444" s="146"/>
      <c r="S444" s="279"/>
      <c r="T444" s="279"/>
      <c r="U444" s="279"/>
      <c r="V444" s="279"/>
      <c r="W444" s="279"/>
      <c r="X444" s="279"/>
      <c r="Y444" s="279"/>
      <c r="Z444" s="279"/>
      <c r="AA444" s="279"/>
      <c r="AB444" s="296"/>
      <c r="AC444" s="296"/>
      <c r="AD444" s="296"/>
      <c r="AE444" s="296"/>
      <c r="AF444" s="296"/>
      <c r="AG444" s="296"/>
      <c r="AH444" s="296"/>
      <c r="AI444" s="296"/>
      <c r="AJ444" s="296"/>
      <c r="AK444" s="148"/>
      <c r="AL444" s="148"/>
    </row>
    <row r="445" spans="1:38" ht="16.5" customHeight="1">
      <c r="A445" s="279"/>
      <c r="B445" s="146"/>
      <c r="C445" s="146"/>
      <c r="D445" s="146"/>
      <c r="E445" s="146"/>
      <c r="F445" s="147"/>
      <c r="G445" s="147"/>
      <c r="H445" s="146"/>
      <c r="I445" s="351"/>
      <c r="J445" s="368"/>
      <c r="K445" s="154"/>
      <c r="L445" s="146"/>
      <c r="M445" s="146"/>
      <c r="N445" s="146"/>
      <c r="O445" s="146"/>
      <c r="P445" s="146"/>
      <c r="Q445" s="146"/>
      <c r="R445" s="146"/>
      <c r="S445" s="279"/>
      <c r="T445" s="279"/>
      <c r="U445" s="279"/>
      <c r="V445" s="279"/>
      <c r="W445" s="279"/>
      <c r="X445" s="279"/>
      <c r="Y445" s="279"/>
      <c r="Z445" s="279"/>
      <c r="AA445" s="279"/>
      <c r="AB445" s="296"/>
      <c r="AC445" s="296"/>
      <c r="AD445" s="296"/>
      <c r="AE445" s="296"/>
      <c r="AF445" s="296"/>
      <c r="AG445" s="296"/>
      <c r="AH445" s="296"/>
      <c r="AI445" s="296"/>
      <c r="AJ445" s="296"/>
      <c r="AK445" s="148"/>
      <c r="AL445" s="148"/>
    </row>
    <row r="446" spans="1:38" ht="16.5" customHeight="1">
      <c r="A446" s="279"/>
      <c r="B446" s="146"/>
      <c r="C446" s="146"/>
      <c r="D446" s="146"/>
      <c r="E446" s="146"/>
      <c r="F446" s="147"/>
      <c r="G446" s="147"/>
      <c r="H446" s="146"/>
      <c r="I446" s="351"/>
      <c r="J446" s="368"/>
      <c r="K446" s="154"/>
      <c r="L446" s="146"/>
      <c r="M446" s="146"/>
      <c r="N446" s="146"/>
      <c r="O446" s="146"/>
      <c r="P446" s="146"/>
      <c r="Q446" s="146"/>
      <c r="R446" s="146"/>
      <c r="S446" s="279"/>
      <c r="T446" s="279"/>
      <c r="U446" s="279"/>
      <c r="V446" s="279"/>
      <c r="W446" s="279"/>
      <c r="X446" s="279"/>
      <c r="Y446" s="279"/>
      <c r="Z446" s="279"/>
      <c r="AA446" s="279"/>
      <c r="AB446" s="296"/>
      <c r="AC446" s="296"/>
      <c r="AD446" s="296"/>
      <c r="AE446" s="296"/>
      <c r="AF446" s="296"/>
      <c r="AG446" s="296"/>
      <c r="AH446" s="296"/>
      <c r="AI446" s="296"/>
      <c r="AJ446" s="296"/>
      <c r="AK446" s="148"/>
      <c r="AL446" s="148"/>
    </row>
    <row r="447" spans="1:38" ht="16.5" customHeight="1">
      <c r="A447" s="279"/>
      <c r="B447" s="146"/>
      <c r="C447" s="146"/>
      <c r="D447" s="146"/>
      <c r="E447" s="146"/>
      <c r="F447" s="147"/>
      <c r="G447" s="147"/>
      <c r="H447" s="146"/>
      <c r="I447" s="351"/>
      <c r="J447" s="368"/>
      <c r="K447" s="154"/>
      <c r="L447" s="146"/>
      <c r="M447" s="146"/>
      <c r="N447" s="146"/>
      <c r="O447" s="146"/>
      <c r="P447" s="146"/>
      <c r="Q447" s="146"/>
      <c r="R447" s="146"/>
      <c r="S447" s="279"/>
      <c r="T447" s="279"/>
      <c r="U447" s="279"/>
      <c r="V447" s="279"/>
      <c r="W447" s="279"/>
      <c r="X447" s="279"/>
      <c r="Y447" s="279"/>
      <c r="Z447" s="279"/>
      <c r="AA447" s="279"/>
      <c r="AB447" s="296"/>
      <c r="AC447" s="296"/>
      <c r="AD447" s="296"/>
      <c r="AE447" s="296"/>
      <c r="AF447" s="296"/>
      <c r="AG447" s="296"/>
      <c r="AH447" s="296"/>
      <c r="AI447" s="296"/>
      <c r="AJ447" s="296"/>
      <c r="AK447" s="148"/>
      <c r="AL447" s="148"/>
    </row>
    <row r="448" spans="1:38" ht="16.5" customHeight="1">
      <c r="A448" s="279"/>
      <c r="B448" s="146"/>
      <c r="C448" s="146"/>
      <c r="D448" s="146"/>
      <c r="E448" s="146"/>
      <c r="F448" s="147"/>
      <c r="G448" s="147"/>
      <c r="H448" s="146"/>
      <c r="I448" s="351"/>
      <c r="J448" s="368"/>
      <c r="K448" s="154"/>
      <c r="L448" s="146"/>
      <c r="M448" s="146"/>
      <c r="N448" s="146"/>
      <c r="O448" s="146"/>
      <c r="P448" s="146"/>
      <c r="Q448" s="146"/>
      <c r="R448" s="146"/>
      <c r="S448" s="279"/>
      <c r="T448" s="279"/>
      <c r="U448" s="279"/>
      <c r="V448" s="279"/>
      <c r="W448" s="279"/>
      <c r="X448" s="279"/>
      <c r="Y448" s="279"/>
      <c r="Z448" s="279"/>
      <c r="AA448" s="279"/>
      <c r="AB448" s="296"/>
      <c r="AC448" s="296"/>
      <c r="AD448" s="296"/>
      <c r="AE448" s="296"/>
      <c r="AF448" s="296"/>
      <c r="AG448" s="296"/>
      <c r="AH448" s="296"/>
      <c r="AI448" s="296"/>
      <c r="AJ448" s="296"/>
      <c r="AK448" s="148"/>
      <c r="AL448" s="148"/>
    </row>
    <row r="449" spans="1:38" ht="16.5" customHeight="1">
      <c r="A449" s="279"/>
      <c r="B449" s="146"/>
      <c r="C449" s="146"/>
      <c r="D449" s="146"/>
      <c r="E449" s="146"/>
      <c r="F449" s="147"/>
      <c r="G449" s="147"/>
      <c r="H449" s="146"/>
      <c r="I449" s="351"/>
      <c r="J449" s="368"/>
      <c r="K449" s="154"/>
      <c r="L449" s="146"/>
      <c r="M449" s="146"/>
      <c r="N449" s="146"/>
      <c r="O449" s="146"/>
      <c r="P449" s="146"/>
      <c r="Q449" s="146"/>
      <c r="R449" s="146"/>
      <c r="S449" s="279"/>
      <c r="T449" s="279"/>
      <c r="U449" s="279"/>
      <c r="V449" s="279"/>
      <c r="W449" s="279"/>
      <c r="X449" s="279"/>
      <c r="Y449" s="279"/>
      <c r="Z449" s="279"/>
      <c r="AA449" s="279"/>
      <c r="AB449" s="296"/>
      <c r="AC449" s="296"/>
      <c r="AD449" s="296"/>
      <c r="AE449" s="296"/>
      <c r="AF449" s="296"/>
      <c r="AG449" s="296"/>
      <c r="AH449" s="296"/>
      <c r="AI449" s="296"/>
      <c r="AJ449" s="296"/>
      <c r="AK449" s="148"/>
      <c r="AL449" s="148"/>
    </row>
    <row r="450" spans="1:38" ht="16.5" customHeight="1">
      <c r="A450" s="279"/>
      <c r="B450" s="146"/>
      <c r="C450" s="146"/>
      <c r="D450" s="146"/>
      <c r="E450" s="146"/>
      <c r="F450" s="147"/>
      <c r="G450" s="147"/>
      <c r="H450" s="146"/>
      <c r="I450" s="351"/>
      <c r="J450" s="368"/>
      <c r="K450" s="154"/>
      <c r="L450" s="146"/>
      <c r="M450" s="146"/>
      <c r="N450" s="146"/>
      <c r="O450" s="146"/>
      <c r="P450" s="146"/>
      <c r="Q450" s="146"/>
      <c r="R450" s="146"/>
      <c r="S450" s="279"/>
      <c r="T450" s="279"/>
      <c r="U450" s="279"/>
      <c r="V450" s="279"/>
      <c r="W450" s="279"/>
      <c r="X450" s="279"/>
      <c r="Y450" s="279"/>
      <c r="Z450" s="279"/>
      <c r="AA450" s="279"/>
      <c r="AB450" s="296"/>
      <c r="AC450" s="296"/>
      <c r="AD450" s="296"/>
      <c r="AE450" s="296"/>
      <c r="AF450" s="296"/>
      <c r="AG450" s="296"/>
      <c r="AH450" s="296"/>
      <c r="AI450" s="296"/>
      <c r="AJ450" s="296"/>
      <c r="AK450" s="148"/>
      <c r="AL450" s="148"/>
    </row>
    <row r="451" spans="1:38" ht="16.5" customHeight="1">
      <c r="A451" s="279"/>
      <c r="B451" s="146"/>
      <c r="C451" s="146"/>
      <c r="D451" s="146"/>
      <c r="E451" s="146"/>
      <c r="F451" s="147"/>
      <c r="G451" s="147"/>
      <c r="H451" s="146"/>
      <c r="I451" s="351"/>
      <c r="J451" s="368"/>
      <c r="K451" s="154"/>
      <c r="L451" s="146"/>
      <c r="M451" s="146"/>
      <c r="N451" s="146"/>
      <c r="O451" s="146"/>
      <c r="P451" s="146"/>
      <c r="Q451" s="146"/>
      <c r="R451" s="146"/>
      <c r="S451" s="279"/>
      <c r="T451" s="279"/>
      <c r="U451" s="279"/>
      <c r="V451" s="279"/>
      <c r="W451" s="279"/>
      <c r="X451" s="279"/>
      <c r="Y451" s="279"/>
      <c r="Z451" s="279"/>
      <c r="AA451" s="279"/>
      <c r="AB451" s="296"/>
      <c r="AC451" s="296"/>
      <c r="AD451" s="296"/>
      <c r="AE451" s="296"/>
      <c r="AF451" s="296"/>
      <c r="AG451" s="296"/>
      <c r="AH451" s="296"/>
      <c r="AI451" s="296"/>
      <c r="AJ451" s="296"/>
      <c r="AK451" s="148"/>
      <c r="AL451" s="148"/>
    </row>
    <row r="452" spans="1:38" ht="16.5" customHeight="1">
      <c r="A452" s="279"/>
      <c r="B452" s="146"/>
      <c r="C452" s="146"/>
      <c r="D452" s="146"/>
      <c r="E452" s="146"/>
      <c r="F452" s="147"/>
      <c r="G452" s="147"/>
      <c r="H452" s="146"/>
      <c r="I452" s="351"/>
      <c r="J452" s="368"/>
      <c r="K452" s="154"/>
      <c r="L452" s="146"/>
      <c r="M452" s="146"/>
      <c r="N452" s="146"/>
      <c r="O452" s="146"/>
      <c r="P452" s="146"/>
      <c r="Q452" s="146"/>
      <c r="R452" s="146"/>
      <c r="S452" s="279"/>
      <c r="T452" s="279"/>
      <c r="U452" s="279"/>
      <c r="V452" s="279"/>
      <c r="W452" s="279"/>
      <c r="X452" s="279"/>
      <c r="Y452" s="279"/>
      <c r="Z452" s="279"/>
      <c r="AA452" s="279"/>
      <c r="AB452" s="296"/>
      <c r="AC452" s="296"/>
      <c r="AD452" s="296"/>
      <c r="AE452" s="296"/>
      <c r="AF452" s="296"/>
      <c r="AG452" s="296"/>
      <c r="AH452" s="296"/>
      <c r="AI452" s="296"/>
      <c r="AJ452" s="296"/>
      <c r="AK452" s="148"/>
      <c r="AL452" s="148"/>
    </row>
    <row r="453" spans="1:38" ht="16.5" customHeight="1">
      <c r="A453" s="279"/>
      <c r="B453" s="146"/>
      <c r="C453" s="146"/>
      <c r="D453" s="146"/>
      <c r="E453" s="146"/>
      <c r="F453" s="147"/>
      <c r="G453" s="147"/>
      <c r="H453" s="146"/>
      <c r="I453" s="351"/>
      <c r="J453" s="368"/>
      <c r="K453" s="154"/>
      <c r="L453" s="146"/>
      <c r="M453" s="146"/>
      <c r="N453" s="146"/>
      <c r="O453" s="146"/>
      <c r="P453" s="146"/>
      <c r="Q453" s="146"/>
      <c r="R453" s="146"/>
      <c r="S453" s="279"/>
      <c r="T453" s="279"/>
      <c r="U453" s="279"/>
      <c r="V453" s="279"/>
      <c r="W453" s="279"/>
      <c r="X453" s="279"/>
      <c r="Y453" s="279"/>
      <c r="Z453" s="279"/>
      <c r="AA453" s="279"/>
      <c r="AB453" s="296"/>
      <c r="AC453" s="296"/>
      <c r="AD453" s="296"/>
      <c r="AE453" s="296"/>
      <c r="AF453" s="296"/>
      <c r="AG453" s="296"/>
      <c r="AH453" s="296"/>
      <c r="AI453" s="296"/>
      <c r="AJ453" s="296"/>
      <c r="AK453" s="148"/>
      <c r="AL453" s="148"/>
    </row>
    <row r="454" spans="1:38" ht="16.5" customHeight="1">
      <c r="A454" s="279"/>
      <c r="B454" s="146"/>
      <c r="C454" s="146"/>
      <c r="D454" s="146"/>
      <c r="E454" s="146"/>
      <c r="F454" s="147"/>
      <c r="G454" s="147"/>
      <c r="H454" s="146"/>
      <c r="I454" s="351"/>
      <c r="J454" s="368"/>
      <c r="K454" s="154"/>
      <c r="L454" s="146"/>
      <c r="M454" s="146"/>
      <c r="N454" s="146"/>
      <c r="O454" s="146"/>
      <c r="P454" s="146"/>
      <c r="Q454" s="146"/>
      <c r="R454" s="146"/>
      <c r="S454" s="279"/>
      <c r="T454" s="279"/>
      <c r="U454" s="279"/>
      <c r="V454" s="279"/>
      <c r="W454" s="279"/>
      <c r="X454" s="279"/>
      <c r="Y454" s="279"/>
      <c r="Z454" s="279"/>
      <c r="AA454" s="279"/>
      <c r="AB454" s="296"/>
      <c r="AC454" s="296"/>
      <c r="AD454" s="296"/>
      <c r="AE454" s="296"/>
      <c r="AF454" s="296"/>
      <c r="AG454" s="296"/>
      <c r="AH454" s="296"/>
      <c r="AI454" s="296"/>
      <c r="AJ454" s="296"/>
      <c r="AK454" s="148"/>
      <c r="AL454" s="148"/>
    </row>
    <row r="455" spans="1:38" ht="16.5" customHeight="1">
      <c r="A455" s="279"/>
      <c r="B455" s="146"/>
      <c r="C455" s="146"/>
      <c r="D455" s="146"/>
      <c r="E455" s="146"/>
      <c r="F455" s="147"/>
      <c r="G455" s="147"/>
      <c r="H455" s="146"/>
      <c r="I455" s="351"/>
      <c r="J455" s="368"/>
      <c r="K455" s="154"/>
      <c r="L455" s="146"/>
      <c r="M455" s="146"/>
      <c r="N455" s="146"/>
      <c r="O455" s="146"/>
      <c r="P455" s="146"/>
      <c r="Q455" s="146"/>
      <c r="R455" s="146"/>
      <c r="S455" s="279"/>
      <c r="T455" s="279"/>
      <c r="U455" s="279"/>
      <c r="V455" s="279"/>
      <c r="W455" s="279"/>
      <c r="X455" s="279"/>
      <c r="Y455" s="279"/>
      <c r="Z455" s="279"/>
      <c r="AA455" s="279"/>
      <c r="AB455" s="296"/>
      <c r="AC455" s="296"/>
      <c r="AD455" s="296"/>
      <c r="AE455" s="296"/>
      <c r="AF455" s="296"/>
      <c r="AG455" s="296"/>
      <c r="AH455" s="296"/>
      <c r="AI455" s="296"/>
      <c r="AJ455" s="296"/>
      <c r="AK455" s="148"/>
      <c r="AL455" s="148"/>
    </row>
    <row r="456" spans="1:38" ht="16.5" customHeight="1">
      <c r="A456" s="279"/>
      <c r="B456" s="146"/>
      <c r="C456" s="146"/>
      <c r="D456" s="146"/>
      <c r="E456" s="146"/>
      <c r="F456" s="147"/>
      <c r="G456" s="147"/>
      <c r="H456" s="146"/>
      <c r="I456" s="351"/>
      <c r="J456" s="368"/>
      <c r="K456" s="154"/>
      <c r="L456" s="146"/>
      <c r="M456" s="146"/>
      <c r="Q456" s="146"/>
      <c r="R456" s="146"/>
      <c r="S456" s="279"/>
      <c r="T456" s="279"/>
      <c r="U456" s="279"/>
      <c r="V456" s="279"/>
      <c r="W456" s="279"/>
      <c r="X456" s="279"/>
      <c r="Y456" s="279"/>
      <c r="Z456" s="279"/>
      <c r="AA456" s="279"/>
      <c r="AB456" s="296"/>
      <c r="AC456" s="296"/>
      <c r="AD456" s="296"/>
      <c r="AE456" s="296"/>
      <c r="AF456" s="296"/>
      <c r="AG456" s="296"/>
      <c r="AH456" s="296"/>
      <c r="AI456" s="296"/>
      <c r="AJ456" s="296"/>
      <c r="AK456" s="148"/>
      <c r="AL456" s="148"/>
    </row>
    <row r="457" spans="1:38" ht="16.5" customHeight="1">
      <c r="A457" s="279"/>
      <c r="B457" s="146"/>
      <c r="C457" s="146"/>
      <c r="D457" s="146"/>
      <c r="E457" s="146"/>
      <c r="F457" s="147"/>
      <c r="G457" s="147"/>
      <c r="H457" s="146"/>
      <c r="I457" s="351"/>
      <c r="J457" s="368"/>
      <c r="K457" s="154"/>
      <c r="L457" s="146"/>
      <c r="M457" s="146"/>
      <c r="Q457" s="146"/>
      <c r="R457" s="146"/>
      <c r="S457" s="279"/>
      <c r="T457" s="279"/>
      <c r="U457" s="279"/>
      <c r="V457" s="279"/>
      <c r="W457" s="279"/>
      <c r="X457" s="279"/>
      <c r="Y457" s="279"/>
      <c r="Z457" s="279"/>
      <c r="AA457" s="279"/>
      <c r="AB457" s="296"/>
      <c r="AC457" s="296"/>
      <c r="AD457" s="296"/>
      <c r="AE457" s="296"/>
      <c r="AF457" s="296"/>
      <c r="AG457" s="296"/>
      <c r="AH457" s="296"/>
      <c r="AI457" s="296"/>
      <c r="AJ457" s="296"/>
      <c r="AK457" s="148"/>
      <c r="AL457" s="148"/>
    </row>
    <row r="458" spans="1:38" ht="16.5" customHeight="1">
      <c r="A458" s="279"/>
      <c r="B458" s="146"/>
      <c r="C458" s="146"/>
      <c r="D458" s="146"/>
      <c r="E458" s="146"/>
      <c r="F458" s="147"/>
      <c r="G458" s="147"/>
      <c r="H458" s="146"/>
      <c r="I458" s="351"/>
      <c r="J458" s="368"/>
      <c r="K458" s="154"/>
      <c r="L458" s="146"/>
      <c r="M458" s="146"/>
      <c r="Q458" s="146"/>
      <c r="R458" s="146"/>
      <c r="S458" s="279"/>
      <c r="T458" s="279"/>
      <c r="U458" s="279"/>
      <c r="V458" s="279"/>
      <c r="W458" s="279"/>
      <c r="X458" s="279"/>
      <c r="Y458" s="279"/>
      <c r="Z458" s="279"/>
      <c r="AA458" s="279"/>
      <c r="AB458" s="296"/>
      <c r="AC458" s="296"/>
      <c r="AD458" s="296"/>
      <c r="AE458" s="296"/>
      <c r="AF458" s="296"/>
      <c r="AG458" s="296"/>
      <c r="AH458" s="296"/>
      <c r="AI458" s="296"/>
      <c r="AJ458" s="296"/>
      <c r="AK458" s="148"/>
      <c r="AL458" s="148"/>
    </row>
    <row r="459" spans="1:38" ht="16.5" customHeight="1">
      <c r="A459" s="279"/>
      <c r="B459" s="146"/>
      <c r="C459" s="146"/>
      <c r="D459" s="146"/>
      <c r="E459" s="146"/>
      <c r="F459" s="147"/>
      <c r="G459" s="147"/>
      <c r="H459" s="146"/>
      <c r="I459" s="351"/>
      <c r="J459" s="368"/>
      <c r="K459" s="154"/>
      <c r="L459" s="146"/>
      <c r="M459" s="146"/>
      <c r="R459" s="146"/>
      <c r="S459" s="279"/>
      <c r="T459" s="279"/>
      <c r="U459" s="279"/>
      <c r="V459" s="279"/>
      <c r="W459" s="279"/>
      <c r="X459" s="279"/>
      <c r="Y459" s="279"/>
      <c r="Z459" s="279"/>
      <c r="AA459" s="279"/>
      <c r="AB459" s="296"/>
      <c r="AC459" s="296"/>
      <c r="AD459" s="296"/>
      <c r="AE459" s="296"/>
      <c r="AF459" s="296"/>
      <c r="AG459" s="296"/>
      <c r="AH459" s="296"/>
      <c r="AI459" s="296"/>
      <c r="AJ459" s="296"/>
      <c r="AK459" s="148"/>
      <c r="AL459" s="148"/>
    </row>
    <row r="460" spans="1:38" ht="16.5" customHeight="1">
      <c r="A460" s="279"/>
      <c r="B460" s="146"/>
      <c r="C460" s="146"/>
      <c r="D460" s="146"/>
      <c r="E460" s="146"/>
      <c r="F460" s="147"/>
      <c r="G460" s="147"/>
      <c r="H460" s="146"/>
      <c r="I460" s="351"/>
      <c r="J460" s="368"/>
      <c r="K460" s="154"/>
      <c r="L460" s="146"/>
      <c r="M460" s="146"/>
      <c r="R460" s="146"/>
      <c r="S460" s="279"/>
      <c r="T460" s="279"/>
      <c r="U460" s="279"/>
      <c r="V460" s="279"/>
      <c r="W460" s="279"/>
      <c r="X460" s="279"/>
      <c r="Y460" s="279"/>
      <c r="Z460" s="279"/>
      <c r="AA460" s="279"/>
      <c r="AB460" s="296"/>
      <c r="AC460" s="296"/>
      <c r="AD460" s="296"/>
      <c r="AE460" s="296"/>
      <c r="AF460" s="296"/>
      <c r="AG460" s="296"/>
      <c r="AH460" s="296"/>
      <c r="AI460" s="296"/>
      <c r="AJ460" s="296"/>
      <c r="AK460" s="148"/>
      <c r="AL460" s="148"/>
    </row>
    <row r="461" spans="1:38" ht="16.5" customHeight="1">
      <c r="A461" s="279"/>
      <c r="B461" s="146"/>
      <c r="C461" s="146"/>
      <c r="D461" s="146"/>
      <c r="E461" s="146"/>
      <c r="F461" s="147"/>
      <c r="G461" s="147"/>
      <c r="H461" s="146"/>
      <c r="I461" s="351"/>
      <c r="J461" s="368"/>
      <c r="K461" s="154"/>
      <c r="L461" s="146"/>
      <c r="M461" s="146"/>
      <c r="R461" s="146"/>
      <c r="S461" s="279"/>
      <c r="T461" s="279"/>
      <c r="U461" s="279"/>
      <c r="V461" s="279"/>
      <c r="W461" s="279"/>
      <c r="X461" s="279"/>
      <c r="Y461" s="279"/>
      <c r="Z461" s="279"/>
      <c r="AA461" s="279"/>
      <c r="AB461" s="296"/>
      <c r="AC461" s="296"/>
      <c r="AD461" s="296"/>
      <c r="AE461" s="296"/>
      <c r="AF461" s="296"/>
      <c r="AG461" s="296"/>
      <c r="AH461" s="296"/>
      <c r="AI461" s="296"/>
      <c r="AJ461" s="296"/>
      <c r="AK461" s="148"/>
      <c r="AL461" s="148"/>
    </row>
    <row r="462" spans="1:38" ht="16.5" customHeight="1">
      <c r="A462" s="279"/>
      <c r="B462" s="146"/>
      <c r="C462" s="146"/>
      <c r="D462" s="146"/>
      <c r="E462" s="146"/>
      <c r="F462" s="147"/>
      <c r="G462" s="147"/>
      <c r="H462" s="146"/>
      <c r="I462" s="351"/>
      <c r="J462" s="368"/>
      <c r="K462" s="154"/>
      <c r="L462" s="146"/>
      <c r="R462" s="146"/>
      <c r="S462" s="279"/>
      <c r="T462" s="279"/>
      <c r="U462" s="279"/>
      <c r="V462" s="279"/>
      <c r="W462" s="279"/>
      <c r="X462" s="279"/>
      <c r="Y462" s="279"/>
      <c r="Z462" s="279"/>
      <c r="AA462" s="279"/>
      <c r="AB462" s="296"/>
      <c r="AC462" s="296"/>
      <c r="AD462" s="296"/>
      <c r="AE462" s="296"/>
      <c r="AF462" s="296"/>
      <c r="AG462" s="296"/>
      <c r="AH462" s="296"/>
      <c r="AI462" s="296"/>
      <c r="AJ462" s="296"/>
      <c r="AK462" s="148"/>
      <c r="AL462" s="148"/>
    </row>
    <row r="463" spans="1:38" ht="16.5" customHeight="1">
      <c r="A463" s="279"/>
      <c r="B463" s="146"/>
      <c r="C463" s="146"/>
      <c r="D463" s="146"/>
      <c r="E463" s="146"/>
      <c r="F463" s="147"/>
      <c r="G463" s="147"/>
      <c r="H463" s="146"/>
      <c r="I463" s="351"/>
      <c r="J463" s="368"/>
      <c r="K463" s="154"/>
      <c r="L463" s="146"/>
      <c r="T463" s="279"/>
      <c r="U463" s="279"/>
      <c r="V463" s="279"/>
      <c r="W463" s="279"/>
      <c r="X463" s="279"/>
      <c r="Y463" s="279"/>
      <c r="Z463" s="279"/>
      <c r="AA463" s="279"/>
      <c r="AB463" s="296"/>
      <c r="AC463" s="296"/>
      <c r="AD463" s="296"/>
      <c r="AE463" s="296"/>
      <c r="AF463" s="296"/>
      <c r="AG463" s="296"/>
      <c r="AH463" s="296"/>
      <c r="AI463" s="296"/>
      <c r="AJ463" s="296"/>
      <c r="AK463" s="148"/>
      <c r="AL463" s="148"/>
    </row>
    <row r="464" spans="1:38" ht="16.5" customHeight="1">
      <c r="A464" s="279"/>
      <c r="B464" s="146"/>
      <c r="C464" s="146"/>
      <c r="D464" s="146"/>
      <c r="E464" s="146"/>
      <c r="F464" s="147"/>
      <c r="G464" s="147"/>
      <c r="H464" s="146"/>
      <c r="I464" s="351"/>
      <c r="J464" s="368"/>
      <c r="K464" s="154"/>
      <c r="L464" s="146"/>
      <c r="T464" s="279"/>
      <c r="U464" s="279"/>
      <c r="V464" s="279"/>
      <c r="W464" s="279"/>
      <c r="X464" s="279"/>
      <c r="Y464" s="279"/>
      <c r="Z464" s="279"/>
      <c r="AA464" s="279"/>
      <c r="AB464" s="296"/>
      <c r="AC464" s="296"/>
      <c r="AD464" s="296"/>
      <c r="AE464" s="296"/>
      <c r="AF464" s="296"/>
      <c r="AG464" s="296"/>
      <c r="AH464" s="296"/>
      <c r="AI464" s="296"/>
      <c r="AJ464" s="296"/>
      <c r="AK464" s="148"/>
      <c r="AL464" s="148"/>
    </row>
    <row r="465" spans="1:38" ht="16.5" customHeight="1">
      <c r="A465" s="279"/>
      <c r="B465" s="146"/>
      <c r="C465" s="146"/>
      <c r="D465" s="146"/>
      <c r="E465" s="146"/>
      <c r="F465" s="147"/>
      <c r="G465" s="147"/>
      <c r="H465" s="146"/>
      <c r="I465" s="351"/>
      <c r="J465" s="368"/>
      <c r="K465" s="154"/>
      <c r="L465" s="146"/>
      <c r="T465" s="279"/>
      <c r="U465" s="279"/>
      <c r="V465" s="279"/>
      <c r="W465" s="279"/>
      <c r="X465" s="279"/>
      <c r="Y465" s="279"/>
      <c r="Z465" s="279"/>
      <c r="AA465" s="279"/>
      <c r="AB465" s="296"/>
      <c r="AC465" s="296"/>
      <c r="AD465" s="296"/>
      <c r="AE465" s="296"/>
      <c r="AF465" s="296"/>
      <c r="AG465" s="296"/>
      <c r="AH465" s="296"/>
      <c r="AI465" s="296"/>
      <c r="AJ465" s="296"/>
      <c r="AK465" s="148"/>
      <c r="AL465" s="148"/>
    </row>
    <row r="466" spans="1:38" ht="16.5" customHeight="1">
      <c r="A466" s="279"/>
      <c r="B466" s="146"/>
      <c r="C466" s="146"/>
      <c r="D466" s="146"/>
      <c r="E466" s="146"/>
      <c r="F466" s="147"/>
      <c r="G466" s="147"/>
      <c r="H466" s="146"/>
      <c r="I466" s="351"/>
      <c r="J466" s="368"/>
      <c r="K466" s="154"/>
      <c r="L466" s="146"/>
      <c r="T466" s="279"/>
      <c r="U466" s="279"/>
      <c r="V466" s="279"/>
      <c r="W466" s="279"/>
      <c r="X466" s="279"/>
      <c r="Y466" s="279"/>
      <c r="Z466" s="279"/>
      <c r="AA466" s="279"/>
      <c r="AB466" s="296"/>
      <c r="AC466" s="296"/>
      <c r="AD466" s="296"/>
      <c r="AE466" s="296"/>
      <c r="AF466" s="296"/>
      <c r="AG466" s="296"/>
      <c r="AH466" s="296"/>
      <c r="AI466" s="296"/>
      <c r="AJ466" s="296"/>
      <c r="AK466" s="148"/>
      <c r="AL466" s="148"/>
    </row>
    <row r="467" spans="1:38" ht="16.5" customHeight="1">
      <c r="A467" s="279"/>
      <c r="B467" s="146"/>
      <c r="C467" s="146"/>
      <c r="D467" s="146"/>
      <c r="E467" s="146"/>
      <c r="F467" s="147"/>
      <c r="G467" s="147"/>
      <c r="H467" s="146"/>
      <c r="I467" s="351"/>
      <c r="J467" s="368"/>
      <c r="K467" s="154"/>
      <c r="L467" s="146"/>
      <c r="T467" s="279"/>
      <c r="U467" s="279"/>
      <c r="V467" s="279"/>
      <c r="W467" s="279"/>
      <c r="X467" s="279"/>
      <c r="Y467" s="279"/>
      <c r="Z467" s="279"/>
      <c r="AA467" s="279"/>
      <c r="AB467" s="296"/>
      <c r="AC467" s="296"/>
      <c r="AD467" s="296"/>
      <c r="AE467" s="296"/>
      <c r="AF467" s="296"/>
      <c r="AG467" s="296"/>
      <c r="AH467" s="296"/>
      <c r="AI467" s="296"/>
      <c r="AJ467" s="296"/>
      <c r="AK467" s="148"/>
      <c r="AL467" s="148"/>
    </row>
    <row r="468" spans="1:38" ht="16.5" customHeight="1">
      <c r="A468" s="279"/>
      <c r="B468" s="146"/>
      <c r="C468" s="146"/>
      <c r="D468" s="146"/>
      <c r="E468" s="146"/>
      <c r="F468" s="147"/>
      <c r="G468" s="147"/>
      <c r="H468" s="146"/>
      <c r="I468" s="351"/>
      <c r="J468" s="368"/>
      <c r="K468" s="154"/>
      <c r="L468" s="146"/>
      <c r="T468" s="279"/>
      <c r="U468" s="279"/>
      <c r="V468" s="279"/>
      <c r="W468" s="279"/>
      <c r="X468" s="279"/>
      <c r="Y468" s="279"/>
      <c r="Z468" s="279"/>
      <c r="AA468" s="279"/>
      <c r="AB468" s="296"/>
      <c r="AC468" s="296"/>
      <c r="AD468" s="296"/>
      <c r="AE468" s="296"/>
      <c r="AF468" s="296"/>
      <c r="AG468" s="296"/>
      <c r="AH468" s="296"/>
      <c r="AI468" s="296"/>
      <c r="AJ468" s="296"/>
      <c r="AK468" s="148"/>
      <c r="AL468" s="148"/>
    </row>
    <row r="469" spans="1:38" ht="16.5" customHeight="1">
      <c r="A469" s="279"/>
      <c r="B469" s="146"/>
      <c r="C469" s="146"/>
      <c r="D469" s="146"/>
      <c r="E469" s="146"/>
      <c r="F469" s="147"/>
      <c r="G469" s="147"/>
      <c r="H469" s="146"/>
      <c r="I469" s="351"/>
      <c r="J469" s="368"/>
      <c r="K469" s="154"/>
      <c r="L469" s="146"/>
      <c r="T469" s="279"/>
      <c r="U469" s="279"/>
      <c r="V469" s="279"/>
      <c r="W469" s="279"/>
      <c r="X469" s="279"/>
      <c r="Y469" s="279"/>
      <c r="Z469" s="279"/>
      <c r="AA469" s="279"/>
      <c r="AB469" s="296"/>
      <c r="AC469" s="296"/>
      <c r="AD469" s="296"/>
      <c r="AE469" s="296"/>
      <c r="AF469" s="296"/>
      <c r="AG469" s="296"/>
      <c r="AH469" s="296"/>
      <c r="AI469" s="296"/>
      <c r="AJ469" s="296"/>
      <c r="AK469" s="148"/>
      <c r="AL469" s="148"/>
    </row>
    <row r="470" spans="1:38" ht="16.5" customHeight="1">
      <c r="A470" s="279"/>
      <c r="B470" s="146"/>
      <c r="C470" s="146"/>
      <c r="D470" s="146"/>
      <c r="E470" s="146"/>
      <c r="F470" s="147"/>
      <c r="G470" s="147"/>
      <c r="H470" s="146"/>
      <c r="I470" s="351"/>
      <c r="J470" s="368"/>
      <c r="K470" s="154"/>
      <c r="T470" s="279"/>
      <c r="U470" s="279"/>
      <c r="V470" s="279"/>
      <c r="W470" s="279"/>
      <c r="X470" s="279"/>
      <c r="Y470" s="279"/>
      <c r="Z470" s="279"/>
      <c r="AA470" s="279"/>
      <c r="AB470" s="296"/>
      <c r="AC470" s="296"/>
      <c r="AD470" s="296"/>
      <c r="AE470" s="296"/>
      <c r="AF470" s="296"/>
      <c r="AG470" s="296"/>
      <c r="AH470" s="296"/>
      <c r="AI470" s="296"/>
      <c r="AJ470" s="296"/>
      <c r="AK470" s="148"/>
      <c r="AL470" s="148"/>
    </row>
    <row r="471" spans="1:38" ht="16.5" customHeight="1">
      <c r="A471" s="279"/>
      <c r="B471" s="146"/>
      <c r="C471" s="146"/>
      <c r="D471" s="146"/>
      <c r="E471" s="146"/>
      <c r="F471" s="147"/>
      <c r="G471" s="147"/>
      <c r="H471" s="146"/>
      <c r="I471" s="351"/>
      <c r="J471" s="368"/>
      <c r="K471" s="154"/>
      <c r="T471" s="279"/>
      <c r="U471" s="279"/>
      <c r="V471" s="279"/>
      <c r="W471" s="279"/>
      <c r="X471" s="279"/>
      <c r="Y471" s="279"/>
      <c r="Z471" s="279"/>
      <c r="AA471" s="279"/>
      <c r="AB471" s="296"/>
      <c r="AC471" s="296"/>
      <c r="AD471" s="296"/>
      <c r="AE471" s="296"/>
      <c r="AF471" s="296"/>
      <c r="AG471" s="296"/>
      <c r="AH471" s="296"/>
      <c r="AI471" s="296"/>
      <c r="AJ471" s="296"/>
      <c r="AK471" s="148"/>
      <c r="AL471" s="148"/>
    </row>
    <row r="472" spans="1:38" ht="16.5" customHeight="1">
      <c r="A472" s="279"/>
      <c r="B472" s="146"/>
      <c r="C472" s="146"/>
      <c r="D472" s="146"/>
      <c r="E472" s="146"/>
      <c r="F472" s="147"/>
      <c r="G472" s="147"/>
      <c r="H472" s="146"/>
      <c r="I472" s="351"/>
      <c r="J472" s="368"/>
      <c r="K472" s="154"/>
      <c r="T472" s="279"/>
      <c r="U472" s="279"/>
      <c r="V472" s="279"/>
      <c r="W472" s="279"/>
      <c r="X472" s="279"/>
      <c r="Y472" s="279"/>
      <c r="Z472" s="279"/>
      <c r="AA472" s="279"/>
      <c r="AB472" s="296"/>
      <c r="AC472" s="296"/>
      <c r="AD472" s="296"/>
      <c r="AE472" s="296"/>
      <c r="AF472" s="296"/>
      <c r="AG472" s="296"/>
      <c r="AH472" s="296"/>
      <c r="AI472" s="296"/>
      <c r="AJ472" s="296"/>
      <c r="AK472" s="148"/>
      <c r="AL472" s="148"/>
    </row>
    <row r="473" spans="1:38" ht="15.75" customHeight="1">
      <c r="A473" s="279"/>
      <c r="B473" s="146"/>
      <c r="C473" s="146"/>
      <c r="D473" s="146"/>
      <c r="E473" s="146"/>
      <c r="F473" s="147"/>
      <c r="G473" s="147"/>
      <c r="H473" s="146"/>
      <c r="I473" s="351"/>
      <c r="J473" s="368"/>
      <c r="K473" s="154"/>
    </row>
    <row r="474" spans="1:38" ht="15.75" customHeight="1">
      <c r="A474" s="279"/>
      <c r="B474" s="146"/>
      <c r="C474" s="146"/>
      <c r="D474" s="146"/>
      <c r="E474" s="146"/>
      <c r="F474" s="147"/>
      <c r="G474" s="147"/>
      <c r="H474" s="146"/>
      <c r="I474" s="351"/>
      <c r="J474" s="368"/>
      <c r="K474" s="154"/>
    </row>
    <row r="475" spans="1:38" ht="15.75" customHeight="1">
      <c r="B475" s="146"/>
      <c r="C475" s="146"/>
      <c r="D475" s="146"/>
      <c r="E475" s="146"/>
      <c r="F475" s="147"/>
      <c r="G475" s="147"/>
      <c r="H475" s="146"/>
      <c r="I475" s="351"/>
      <c r="J475" s="368"/>
      <c r="K475" s="154"/>
    </row>
    <row r="476" spans="1:38" ht="15.75" customHeight="1">
      <c r="B476" s="146"/>
      <c r="C476" s="146"/>
      <c r="D476" s="146"/>
      <c r="E476" s="146"/>
      <c r="F476" s="147"/>
      <c r="G476" s="147"/>
      <c r="H476" s="146"/>
      <c r="I476" s="351"/>
      <c r="J476" s="368"/>
      <c r="K476" s="154"/>
    </row>
    <row r="477" spans="1:38" ht="15.75" customHeight="1">
      <c r="B477" s="146"/>
      <c r="C477" s="146"/>
      <c r="D477" s="146"/>
      <c r="E477" s="146"/>
      <c r="F477" s="147"/>
      <c r="G477" s="147"/>
      <c r="H477" s="146"/>
      <c r="I477" s="351"/>
      <c r="J477" s="368"/>
      <c r="K477" s="154"/>
    </row>
    <row r="478" spans="1:38" ht="15.75" customHeight="1">
      <c r="B478" s="146"/>
      <c r="C478" s="146"/>
      <c r="D478" s="146"/>
      <c r="E478" s="146"/>
      <c r="F478" s="147"/>
      <c r="G478" s="147"/>
      <c r="H478" s="146"/>
      <c r="I478" s="351"/>
      <c r="J478" s="368"/>
      <c r="K478" s="154"/>
    </row>
    <row r="479" spans="1:38" ht="15.75" customHeight="1">
      <c r="K479" s="154"/>
    </row>
    <row r="480" spans="1:38" ht="15.75" customHeight="1">
      <c r="K480" s="154"/>
    </row>
    <row r="481" spans="11:11" ht="15.75" customHeight="1">
      <c r="K481" s="154"/>
    </row>
    <row r="482" spans="11:11" ht="15.75" customHeight="1"/>
    <row r="483" spans="11:11" ht="15.75" customHeight="1"/>
    <row r="484" spans="11:11" ht="15.75" customHeight="1"/>
    <row r="485" spans="11:11" ht="15.75" customHeight="1"/>
    <row r="486" spans="11:11" ht="15.75" customHeight="1"/>
    <row r="487" spans="11:11" ht="15.75" customHeight="1"/>
    <row r="488" spans="11:11" ht="15.75" customHeight="1"/>
    <row r="489" spans="11:11" ht="15.75" customHeight="1"/>
    <row r="490" spans="11:11" ht="15.75" customHeight="1"/>
    <row r="491" spans="11:11" ht="15.75" customHeight="1"/>
    <row r="492" spans="11:11" ht="15.75" customHeight="1"/>
    <row r="493" spans="11:11" ht="15.75" customHeight="1"/>
    <row r="494" spans="11:11" ht="15.75" customHeight="1"/>
    <row r="495" spans="11:11" ht="15.75" customHeight="1"/>
    <row r="496" spans="11:11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</sheetData>
  <sheetProtection selectLockedCells="1"/>
  <mergeCells count="2">
    <mergeCell ref="B35:E35"/>
    <mergeCell ref="B46:O47"/>
  </mergeCells>
  <conditionalFormatting sqref="F4:F10">
    <cfRule type="expression" dxfId="289" priority="1">
      <formula>G4=FALSE</formula>
    </cfRule>
    <cfRule type="expression" dxfId="288" priority="2">
      <formula>G4=TRUE</formula>
    </cfRule>
  </conditionalFormatting>
  <pageMargins left="0.25" right="0.25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51D34-8595-4E20-9D55-89E046777A46}">
  <sheetPr>
    <tabColor rgb="FF1794FF"/>
  </sheetPr>
  <dimension ref="A1:AW997"/>
  <sheetViews>
    <sheetView showGridLines="0" tabSelected="1" showWhiteSpace="0" zoomScale="75" zoomScaleNormal="75" zoomScalePageLayoutView="13" workbookViewId="0">
      <selection activeCell="K12" sqref="K12"/>
    </sheetView>
  </sheetViews>
  <sheetFormatPr baseColWidth="10" defaultColWidth="12.69921875" defaultRowHeight="15" customHeight="1"/>
  <cols>
    <col min="1" max="1" width="5.69921875" style="414" customWidth="1"/>
    <col min="2" max="2" width="23.796875" style="275" customWidth="1"/>
    <col min="3" max="3" width="14.5" style="275" customWidth="1"/>
    <col min="4" max="4" width="18" style="275" customWidth="1"/>
    <col min="5" max="8" width="12.09765625" style="275" customWidth="1"/>
    <col min="9" max="9" width="12.09765625" style="352" customWidth="1"/>
    <col min="10" max="10" width="12.09765625" style="369" customWidth="1"/>
    <col min="11" max="11" width="12.09765625" style="160" customWidth="1"/>
    <col min="12" max="12" width="12.09765625" style="275" customWidth="1"/>
    <col min="13" max="18" width="12.09765625" style="252" customWidth="1"/>
    <col min="19" max="25" width="12.09765625" style="414" customWidth="1"/>
    <col min="26" max="36" width="17.09765625" style="414" customWidth="1"/>
    <col min="37" max="39" width="17.09765625" style="275" customWidth="1"/>
    <col min="40" max="16384" width="12.69921875" style="275"/>
  </cols>
  <sheetData>
    <row r="1" spans="1:36" s="414" customFormat="1" ht="21" customHeight="1" thickBot="1">
      <c r="A1" s="279"/>
      <c r="B1" s="321"/>
      <c r="C1" s="279"/>
      <c r="D1" s="321"/>
      <c r="E1" s="279"/>
      <c r="F1" s="1249"/>
      <c r="G1" s="1249"/>
      <c r="H1" s="280"/>
      <c r="I1" s="1250"/>
      <c r="J1" s="353"/>
      <c r="K1" s="495"/>
      <c r="L1" s="280"/>
      <c r="M1" s="279"/>
      <c r="N1" s="280"/>
      <c r="Q1" s="280"/>
      <c r="R1" s="280"/>
      <c r="S1" s="280"/>
      <c r="T1" s="279"/>
      <c r="U1" s="279"/>
      <c r="V1" s="279"/>
      <c r="W1" s="279"/>
      <c r="X1" s="279"/>
      <c r="Y1" s="279"/>
      <c r="Z1" s="279"/>
      <c r="AA1" s="279"/>
      <c r="AB1" s="296"/>
      <c r="AC1" s="296"/>
      <c r="AD1" s="296"/>
      <c r="AE1" s="296"/>
      <c r="AF1" s="296"/>
      <c r="AG1" s="296"/>
      <c r="AH1" s="296"/>
    </row>
    <row r="2" spans="1:36" s="414" customFormat="1" ht="28.2" customHeight="1">
      <c r="A2" s="280"/>
      <c r="B2" s="1251"/>
      <c r="C2" s="280"/>
      <c r="D2" s="1251"/>
      <c r="E2" s="1240" t="s">
        <v>3410</v>
      </c>
      <c r="F2" s="1241"/>
      <c r="G2" s="1241"/>
      <c r="H2" s="1242"/>
      <c r="I2" s="1242"/>
      <c r="J2" s="1243"/>
      <c r="K2" s="235"/>
      <c r="L2" s="307" t="s">
        <v>3391</v>
      </c>
      <c r="M2" s="307" t="s">
        <v>3635</v>
      </c>
      <c r="N2" s="280"/>
      <c r="O2" s="280"/>
      <c r="P2" s="1252"/>
      <c r="Q2" s="280"/>
      <c r="R2" s="280"/>
      <c r="S2" s="280"/>
      <c r="T2" s="279"/>
      <c r="U2" s="279"/>
      <c r="V2" s="279"/>
      <c r="W2" s="279"/>
      <c r="X2" s="279"/>
      <c r="Y2" s="279"/>
      <c r="Z2" s="279"/>
      <c r="AA2" s="279"/>
      <c r="AB2" s="296"/>
      <c r="AC2" s="296"/>
      <c r="AD2" s="296"/>
      <c r="AE2" s="296"/>
      <c r="AF2" s="296"/>
      <c r="AG2" s="296"/>
      <c r="AH2" s="296"/>
    </row>
    <row r="3" spans="1:36" s="414" customFormat="1" ht="15.6" customHeight="1">
      <c r="A3" s="1253"/>
      <c r="B3" s="160"/>
      <c r="C3" s="160"/>
      <c r="D3" s="160"/>
      <c r="E3" s="1648" t="s">
        <v>3504</v>
      </c>
      <c r="F3" s="1649"/>
      <c r="G3" s="1649"/>
      <c r="H3" s="1649"/>
      <c r="I3" s="1649"/>
      <c r="J3" s="1650"/>
      <c r="M3" s="321"/>
      <c r="N3" s="299"/>
      <c r="P3"/>
      <c r="R3" s="299"/>
      <c r="S3" s="299"/>
      <c r="T3" s="279"/>
      <c r="U3" s="279"/>
      <c r="V3" s="279"/>
      <c r="W3" s="279"/>
      <c r="X3" s="279"/>
      <c r="Y3" s="279"/>
      <c r="Z3" s="279"/>
      <c r="AA3" s="279"/>
      <c r="AB3" s="296"/>
      <c r="AC3" s="296"/>
      <c r="AD3" s="296"/>
      <c r="AE3" s="296"/>
      <c r="AF3" s="296"/>
      <c r="AG3" s="296"/>
      <c r="AH3" s="296"/>
    </row>
    <row r="4" spans="1:36" ht="15.6" customHeight="1">
      <c r="A4" s="1253"/>
      <c r="B4" s="160"/>
      <c r="C4" s="160"/>
      <c r="D4" s="160"/>
      <c r="E4" s="1648" t="s">
        <v>3401</v>
      </c>
      <c r="F4" s="1649"/>
      <c r="G4" s="1649"/>
      <c r="H4" s="1649"/>
      <c r="I4" s="1649"/>
      <c r="J4" s="1650"/>
      <c r="M4" s="379"/>
      <c r="N4" s="279"/>
      <c r="O4" s="296"/>
      <c r="P4" s="1254"/>
      <c r="Q4" s="296"/>
      <c r="R4" s="296"/>
      <c r="S4" s="296"/>
      <c r="T4" s="296"/>
      <c r="U4" s="296"/>
    </row>
    <row r="5" spans="1:36" ht="15.6" customHeight="1">
      <c r="A5" s="1253"/>
      <c r="B5" s="160"/>
      <c r="C5" s="160"/>
      <c r="D5" s="160"/>
      <c r="E5" s="1648" t="s">
        <v>3402</v>
      </c>
      <c r="F5" s="1649"/>
      <c r="G5" s="1649"/>
      <c r="H5" s="1649"/>
      <c r="I5" s="1649"/>
      <c r="J5" s="1650"/>
      <c r="L5" s="160"/>
      <c r="M5" s="160"/>
      <c r="N5" s="160"/>
      <c r="O5" s="296"/>
      <c r="P5" s="1255"/>
      <c r="Q5" s="296"/>
      <c r="R5" s="296"/>
      <c r="S5" s="296"/>
      <c r="T5" s="296"/>
      <c r="U5" s="296"/>
    </row>
    <row r="6" spans="1:36" ht="15.6" customHeight="1">
      <c r="A6" s="1253"/>
      <c r="B6" s="160"/>
      <c r="C6" s="160"/>
      <c r="D6" s="160"/>
      <c r="E6" s="1648" t="s">
        <v>3403</v>
      </c>
      <c r="F6" s="1649"/>
      <c r="G6" s="1649"/>
      <c r="H6" s="1649"/>
      <c r="I6" s="1649"/>
      <c r="J6" s="1650"/>
      <c r="L6" s="160"/>
      <c r="M6" s="160"/>
      <c r="N6" s="160"/>
      <c r="O6" s="296"/>
      <c r="P6" s="1256"/>
      <c r="Q6" s="296"/>
      <c r="R6" s="296"/>
      <c r="S6" s="296"/>
      <c r="T6" s="296"/>
      <c r="U6" s="296"/>
      <c r="V6" s="296"/>
      <c r="W6" s="296"/>
      <c r="X6" s="296"/>
      <c r="Y6" s="296"/>
    </row>
    <row r="7" spans="1:36" ht="15.6" customHeight="1">
      <c r="A7" s="1253"/>
      <c r="B7" s="160"/>
      <c r="C7" s="160"/>
      <c r="D7" s="160"/>
      <c r="E7" s="1648" t="s">
        <v>3404</v>
      </c>
      <c r="F7" s="1649"/>
      <c r="G7" s="1649"/>
      <c r="H7" s="1649"/>
      <c r="I7" s="1649"/>
      <c r="J7" s="1650"/>
      <c r="L7" s="160"/>
      <c r="M7" s="160"/>
      <c r="N7" s="160"/>
      <c r="O7" s="296"/>
      <c r="P7" s="1257"/>
      <c r="Q7" s="296"/>
      <c r="R7" s="296"/>
      <c r="S7" s="296"/>
      <c r="T7" s="296"/>
      <c r="U7" s="296"/>
      <c r="V7" s="296"/>
      <c r="W7" s="296"/>
      <c r="X7" s="296"/>
      <c r="Y7" s="296"/>
    </row>
    <row r="8" spans="1:36" ht="15.6" customHeight="1">
      <c r="A8" s="1253"/>
      <c r="B8" s="160"/>
      <c r="C8" s="160"/>
      <c r="D8" s="160"/>
      <c r="E8" s="1648" t="s">
        <v>3405</v>
      </c>
      <c r="F8" s="1649"/>
      <c r="G8" s="1649"/>
      <c r="H8" s="1649"/>
      <c r="I8" s="1649"/>
      <c r="J8" s="1650"/>
      <c r="L8" s="160"/>
      <c r="M8" s="160"/>
      <c r="N8" s="160"/>
      <c r="O8" s="296"/>
      <c r="P8" s="1255"/>
      <c r="Q8" s="296"/>
      <c r="R8" s="296"/>
      <c r="S8" s="296"/>
      <c r="T8" s="296"/>
      <c r="U8" s="296"/>
      <c r="V8" s="296"/>
      <c r="W8" s="296"/>
      <c r="X8" s="296"/>
      <c r="Y8" s="296"/>
    </row>
    <row r="9" spans="1:36" ht="15.6" customHeight="1">
      <c r="A9" s="1253"/>
      <c r="B9" s="160"/>
      <c r="C9" s="160"/>
      <c r="D9"/>
      <c r="E9" s="1648" t="s">
        <v>3432</v>
      </c>
      <c r="F9" s="1649"/>
      <c r="G9" s="1649"/>
      <c r="H9" s="1649"/>
      <c r="I9" s="1649"/>
      <c r="J9" s="1650"/>
      <c r="L9" s="160"/>
      <c r="M9" s="160"/>
      <c r="N9" s="160"/>
      <c r="O9" s="296"/>
      <c r="P9" s="1256"/>
      <c r="Q9" s="296"/>
      <c r="R9" s="296"/>
      <c r="S9" s="296"/>
      <c r="T9" s="296"/>
      <c r="U9" s="296"/>
      <c r="V9" s="296"/>
      <c r="W9" s="296"/>
      <c r="X9" s="296"/>
      <c r="Y9" s="296"/>
    </row>
    <row r="10" spans="1:36" ht="15.6" customHeight="1" thickBot="1">
      <c r="A10" s="1253"/>
      <c r="B10" s="160"/>
      <c r="C10" s="160"/>
      <c r="D10" s="160"/>
      <c r="E10" s="1244"/>
      <c r="F10" s="1245"/>
      <c r="G10" s="1245"/>
      <c r="H10" s="1246"/>
      <c r="I10" s="1247"/>
      <c r="J10" s="1248"/>
      <c r="L10" s="160"/>
      <c r="M10" s="160"/>
      <c r="N10" s="160"/>
      <c r="O10" s="296"/>
      <c r="P10"/>
      <c r="Q10" s="296"/>
      <c r="R10" s="296"/>
      <c r="S10" s="296"/>
      <c r="T10" s="296"/>
      <c r="U10" s="296"/>
      <c r="V10" s="296"/>
      <c r="W10" s="296"/>
      <c r="X10" s="296"/>
      <c r="Y10" s="296"/>
    </row>
    <row r="11" spans="1:36" ht="13.2" customHeight="1">
      <c r="A11" s="1253"/>
      <c r="B11" s="160"/>
      <c r="C11" s="160"/>
      <c r="D11" s="160"/>
      <c r="E11" s="160"/>
      <c r="F11" s="160"/>
      <c r="L11" s="160"/>
      <c r="M11" s="160"/>
      <c r="N11" s="160"/>
      <c r="O11" s="296"/>
      <c r="P11" s="1254"/>
      <c r="Q11" s="296"/>
      <c r="R11" s="296"/>
      <c r="S11" s="296"/>
      <c r="T11" s="296"/>
      <c r="U11" s="296"/>
      <c r="V11" s="296"/>
      <c r="W11" s="296"/>
      <c r="X11" s="296"/>
      <c r="Y11" s="296"/>
    </row>
    <row r="12" spans="1:36" s="414" customFormat="1" ht="13.2" customHeight="1">
      <c r="A12" s="1258"/>
      <c r="B12" s="160"/>
      <c r="C12" s="160"/>
      <c r="D12" s="160"/>
      <c r="E12" s="160"/>
      <c r="F12" s="160"/>
      <c r="G12" s="1253"/>
      <c r="H12" s="1253"/>
      <c r="I12" s="1259"/>
      <c r="J12" s="356"/>
      <c r="K12" s="160"/>
      <c r="L12" s="160"/>
      <c r="M12" s="160"/>
      <c r="N12" s="160"/>
      <c r="O12" s="418"/>
      <c r="P12" s="1255"/>
      <c r="Q12" s="418"/>
      <c r="R12" s="302"/>
      <c r="S12" s="303"/>
      <c r="T12" s="279"/>
      <c r="U12" s="279"/>
      <c r="V12" s="279"/>
      <c r="W12" s="279"/>
      <c r="X12" s="296"/>
      <c r="Y12" s="296"/>
      <c r="Z12" s="296"/>
      <c r="AA12" s="296"/>
      <c r="AB12" s="296"/>
      <c r="AC12" s="296"/>
      <c r="AD12" s="296"/>
      <c r="AE12" s="296"/>
      <c r="AF12" s="296"/>
      <c r="AG12" s="296"/>
      <c r="AH12" s="296"/>
    </row>
    <row r="13" spans="1:36" ht="24.6" customHeight="1">
      <c r="A13" s="280"/>
      <c r="B13" s="1657" t="str">
        <f>'Data invoice'!X1</f>
        <v>Summary</v>
      </c>
      <c r="C13" s="1658"/>
      <c r="D13" s="1658"/>
      <c r="E13" s="1658"/>
      <c r="F13" s="1658"/>
      <c r="G13" s="1658"/>
      <c r="H13" s="1658"/>
      <c r="I13" s="1658"/>
      <c r="J13" s="1659"/>
      <c r="L13" s="160"/>
      <c r="M13" s="160"/>
      <c r="N13" s="160"/>
      <c r="O13" s="279"/>
      <c r="P13" s="1256"/>
      <c r="Q13" s="279"/>
      <c r="R13" s="296"/>
      <c r="S13" s="296"/>
      <c r="T13" s="296"/>
      <c r="U13" s="296"/>
      <c r="V13" s="296"/>
      <c r="W13" s="296"/>
      <c r="X13" s="296"/>
      <c r="Y13" s="296"/>
      <c r="Z13" s="296"/>
      <c r="AA13" s="148"/>
      <c r="AB13" s="148"/>
      <c r="AC13" s="275"/>
      <c r="AD13" s="275"/>
      <c r="AE13" s="275"/>
      <c r="AF13" s="275"/>
      <c r="AG13" s="275"/>
      <c r="AH13" s="275"/>
      <c r="AI13" s="275"/>
      <c r="AJ13" s="275"/>
    </row>
    <row r="14" spans="1:36" ht="24.6" customHeight="1">
      <c r="A14" s="282"/>
      <c r="B14" s="1260"/>
      <c r="C14" s="1261" t="str">
        <f>'Data invoice'!Y2</f>
        <v>Sets</v>
      </c>
      <c r="D14" s="1261" t="str">
        <f>'Data invoice'!Z2</f>
        <v>Holds</v>
      </c>
      <c r="E14" s="1261" t="s">
        <v>3392</v>
      </c>
      <c r="F14" s="1261" t="s">
        <v>16</v>
      </c>
      <c r="G14" s="1262" t="s">
        <v>17</v>
      </c>
      <c r="H14" s="1661" t="s">
        <v>3433</v>
      </c>
      <c r="I14" s="1661"/>
      <c r="J14" s="1263"/>
      <c r="L14" s="160"/>
      <c r="M14" s="160"/>
      <c r="N14" s="160"/>
      <c r="O14" s="282"/>
      <c r="P14" s="1257"/>
      <c r="Q14" s="282"/>
      <c r="R14" s="317"/>
      <c r="S14" s="317"/>
      <c r="T14" s="317"/>
      <c r="U14" s="317"/>
      <c r="V14" s="317"/>
      <c r="W14" s="317"/>
      <c r="X14" s="317"/>
      <c r="Y14" s="317"/>
      <c r="Z14" s="317"/>
      <c r="AA14" s="248"/>
      <c r="AB14" s="248"/>
      <c r="AC14" s="275"/>
      <c r="AD14" s="275"/>
      <c r="AE14" s="275"/>
      <c r="AF14" s="275"/>
      <c r="AG14" s="275"/>
      <c r="AH14" s="275"/>
      <c r="AI14" s="275"/>
      <c r="AJ14" s="275"/>
    </row>
    <row r="15" spans="1:36" ht="24.6" customHeight="1">
      <c r="A15" s="283"/>
      <c r="B15" s="1264" t="str">
        <f>'Data invoice'!X3</f>
        <v>PU Holds</v>
      </c>
      <c r="C15" s="168">
        <f>'Data invoice'!Y3</f>
        <v>0</v>
      </c>
      <c r="D15" s="168">
        <f>'Data invoice'!Z3</f>
        <v>0</v>
      </c>
      <c r="E15" s="169">
        <f>'Agripp Holds PU (EU, ASIA)'!I4</f>
        <v>0</v>
      </c>
      <c r="F15" s="169">
        <f>'Data invoice'!AA3</f>
        <v>0</v>
      </c>
      <c r="G15" s="1364">
        <f>'Agripp Holds PU (EU, ASIA)'!I3</f>
        <v>0</v>
      </c>
      <c r="H15" s="1265">
        <f>F15*(1-G15)</f>
        <v>0</v>
      </c>
      <c r="I15" s="344"/>
      <c r="J15" s="359"/>
      <c r="L15" s="160"/>
      <c r="M15" s="160"/>
      <c r="N15" s="160"/>
      <c r="O15" s="290"/>
      <c r="P15" s="1255"/>
      <c r="Q15" s="290"/>
      <c r="R15" s="290"/>
      <c r="S15" s="290"/>
      <c r="T15" s="290"/>
      <c r="U15" s="290"/>
      <c r="V15" s="172"/>
      <c r="W15" s="172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</row>
    <row r="16" spans="1:36" ht="24.6" customHeight="1">
      <c r="A16" s="283"/>
      <c r="B16" s="1264" t="str">
        <f>'Data invoice'!X4</f>
        <v>PE Holds</v>
      </c>
      <c r="C16" s="168">
        <f>'Data invoice'!Y4</f>
        <v>0</v>
      </c>
      <c r="D16" s="168">
        <f>'Data invoice'!Z4</f>
        <v>0</v>
      </c>
      <c r="E16" s="169">
        <f>'Agripp Holds PE (EU)'!F4</f>
        <v>0</v>
      </c>
      <c r="F16" s="169">
        <f>'Data invoice'!AA4</f>
        <v>0</v>
      </c>
      <c r="G16" s="1364">
        <f>'Agripp Holds PE (EU)'!F3</f>
        <v>0</v>
      </c>
      <c r="H16" s="1266">
        <f t="shared" ref="H16:H19" si="0">F16*(1-G16)</f>
        <v>0</v>
      </c>
      <c r="I16" s="344"/>
      <c r="J16" s="359"/>
      <c r="K16" s="371"/>
      <c r="L16" s="283"/>
      <c r="M16" s="290"/>
      <c r="N16" s="290"/>
      <c r="O16" s="290"/>
      <c r="P16" s="1256"/>
      <c r="Q16" s="290"/>
      <c r="R16" s="290"/>
      <c r="S16" s="290"/>
      <c r="T16" s="290"/>
      <c r="U16" s="290"/>
      <c r="V16" s="172"/>
      <c r="W16" s="172"/>
      <c r="X16" s="275"/>
      <c r="Y16" s="275"/>
      <c r="Z16" s="275"/>
      <c r="AA16" s="275"/>
      <c r="AB16" s="275"/>
      <c r="AC16" s="275"/>
      <c r="AD16" s="275"/>
      <c r="AE16" s="275"/>
      <c r="AF16" s="275"/>
      <c r="AG16" s="275"/>
      <c r="AH16" s="275"/>
      <c r="AI16" s="275"/>
      <c r="AJ16" s="275"/>
    </row>
    <row r="17" spans="1:36" ht="24.6" customHeight="1">
      <c r="A17" s="283"/>
      <c r="B17" s="1264" t="s">
        <v>3393</v>
      </c>
      <c r="C17" s="177">
        <f>'Data invoice'!Z10</f>
        <v>0</v>
      </c>
      <c r="D17" s="177">
        <f>'Data invoice'!Z10</f>
        <v>0</v>
      </c>
      <c r="E17" s="169">
        <f>'Agripp GRP Macros (EU, Asia) '!F5</f>
        <v>0</v>
      </c>
      <c r="F17" s="169">
        <f>'Data invoice'!AA10</f>
        <v>0</v>
      </c>
      <c r="G17" s="1364">
        <f>'Agripp GRP Macros (EU, Asia) '!H4</f>
        <v>0</v>
      </c>
      <c r="H17" s="1266">
        <f t="shared" si="0"/>
        <v>0</v>
      </c>
      <c r="I17" s="344"/>
      <c r="J17" s="359"/>
      <c r="K17" s="371"/>
      <c r="L17" s="283"/>
      <c r="M17" s="290"/>
      <c r="N17" s="290"/>
      <c r="O17" s="290"/>
      <c r="P17" s="1257"/>
      <c r="Q17" s="290"/>
      <c r="R17" s="290"/>
      <c r="S17" s="290"/>
      <c r="T17" s="290"/>
      <c r="U17" s="290"/>
      <c r="V17" s="172"/>
      <c r="W17" s="172"/>
      <c r="X17" s="275"/>
      <c r="Y17" s="275"/>
      <c r="Z17" s="275"/>
      <c r="AA17" s="275"/>
      <c r="AB17" s="275"/>
      <c r="AC17" s="275"/>
      <c r="AD17" s="275"/>
      <c r="AE17" s="275"/>
      <c r="AF17" s="275"/>
      <c r="AG17" s="275"/>
      <c r="AH17" s="275"/>
      <c r="AI17" s="275"/>
      <c r="AJ17" s="275"/>
    </row>
    <row r="18" spans="1:36" ht="24.6" customHeight="1">
      <c r="A18" s="283"/>
      <c r="B18" s="1264" t="str">
        <f>'Data invoice'!X17</f>
        <v>RECYCLED ABS MACROS</v>
      </c>
      <c r="C18" s="177">
        <f>'Data invoice'!Z21</f>
        <v>0</v>
      </c>
      <c r="D18" s="177">
        <f>'Data invoice'!Z21</f>
        <v>0</v>
      </c>
      <c r="E18" s="169"/>
      <c r="F18" s="169">
        <f>'Data invoice'!AA21</f>
        <v>0</v>
      </c>
      <c r="G18" s="1364">
        <f>'Agripp Recycled ABS Macros (EU)'!G5</f>
        <v>0</v>
      </c>
      <c r="H18" s="1266">
        <f t="shared" si="0"/>
        <v>0</v>
      </c>
      <c r="I18" s="344"/>
      <c r="J18" s="359"/>
      <c r="K18" s="371"/>
      <c r="L18" s="283"/>
      <c r="M18" s="290"/>
      <c r="N18" s="290"/>
      <c r="O18" s="290"/>
      <c r="P18" s="1254"/>
      <c r="Q18" s="290"/>
      <c r="R18" s="290"/>
      <c r="S18" s="290"/>
      <c r="T18" s="290"/>
      <c r="U18" s="290"/>
      <c r="V18" s="172"/>
      <c r="W18" s="172"/>
      <c r="X18" s="275"/>
      <c r="Y18" s="275"/>
      <c r="Z18" s="275"/>
      <c r="AA18" s="275"/>
      <c r="AB18" s="275"/>
      <c r="AC18" s="275"/>
      <c r="AD18" s="275"/>
      <c r="AE18" s="275"/>
      <c r="AF18" s="275"/>
      <c r="AG18" s="275"/>
      <c r="AH18" s="275"/>
      <c r="AI18" s="275"/>
      <c r="AJ18" s="275"/>
    </row>
    <row r="19" spans="1:36" ht="24.6" customHeight="1">
      <c r="A19" s="283"/>
      <c r="B19" s="1264" t="str">
        <f>'Data invoice'!X12</f>
        <v>WOODEN VOLUMES</v>
      </c>
      <c r="C19" s="177">
        <f ca="1">'Data invoice'!Z15</f>
        <v>0</v>
      </c>
      <c r="D19" s="177">
        <f ca="1">'Data invoice'!Z15</f>
        <v>0</v>
      </c>
      <c r="E19" s="169"/>
      <c r="F19" s="169">
        <f>'Data invoice'!AA15</f>
        <v>0</v>
      </c>
      <c r="G19" s="1364">
        <f>'Agripp Woods (Asia, EU)'!D4</f>
        <v>0</v>
      </c>
      <c r="H19" s="1266">
        <f t="shared" si="0"/>
        <v>0</v>
      </c>
      <c r="I19" s="344"/>
      <c r="J19" s="359"/>
      <c r="K19" s="371"/>
      <c r="L19" s="283"/>
      <c r="M19" s="290"/>
      <c r="N19" s="290"/>
      <c r="O19" s="290"/>
      <c r="P19" s="1255"/>
      <c r="Q19" s="290"/>
      <c r="R19" s="290"/>
      <c r="S19" s="290"/>
      <c r="T19" s="290"/>
      <c r="U19" s="290"/>
      <c r="V19" s="172"/>
      <c r="W19" s="172"/>
      <c r="X19" s="275"/>
      <c r="Y19" s="275"/>
      <c r="Z19" s="275"/>
      <c r="AA19" s="275"/>
      <c r="AB19" s="275"/>
      <c r="AC19" s="275"/>
      <c r="AD19" s="275"/>
      <c r="AE19" s="275"/>
      <c r="AF19" s="275"/>
      <c r="AG19" s="275"/>
      <c r="AH19" s="275"/>
      <c r="AI19" s="275"/>
      <c r="AJ19" s="275"/>
    </row>
    <row r="20" spans="1:36" ht="24.6" customHeight="1">
      <c r="A20" s="283"/>
      <c r="B20" s="1267" t="str">
        <f>'Data invoice'!X5</f>
        <v>Total</v>
      </c>
      <c r="C20" s="1268">
        <f ca="1">SUM(C15:C19)</f>
        <v>0</v>
      </c>
      <c r="D20" s="1269">
        <f ca="1">SUM(D15:D19)</f>
        <v>0</v>
      </c>
      <c r="E20" s="1270">
        <f>SUM(E15:E19)</f>
        <v>0</v>
      </c>
      <c r="F20" s="1270">
        <f>SUM(F15:F19)</f>
        <v>0</v>
      </c>
      <c r="G20" s="691"/>
      <c r="H20" s="1270">
        <f>SUM(H15:H19)</f>
        <v>0</v>
      </c>
      <c r="I20" s="1271"/>
      <c r="J20" s="1272" t="s">
        <v>3444</v>
      </c>
      <c r="K20" s="371"/>
      <c r="L20" s="283"/>
      <c r="M20" s="290"/>
      <c r="N20" s="290"/>
      <c r="O20" s="290"/>
      <c r="P20" s="1256"/>
      <c r="Q20" s="290"/>
      <c r="R20" s="290"/>
      <c r="S20" s="290"/>
      <c r="T20" s="290"/>
      <c r="U20" s="290"/>
      <c r="V20" s="172"/>
      <c r="W20" s="172"/>
      <c r="X20" s="275"/>
      <c r="Y20" s="275"/>
      <c r="Z20" s="275"/>
      <c r="AA20" s="275"/>
      <c r="AB20" s="275"/>
      <c r="AC20" s="275"/>
      <c r="AD20" s="275"/>
      <c r="AE20" s="275"/>
      <c r="AF20" s="275"/>
      <c r="AG20" s="275"/>
      <c r="AH20" s="275"/>
      <c r="AI20" s="275"/>
      <c r="AJ20" s="275"/>
    </row>
    <row r="21" spans="1:36" ht="24.6" customHeight="1">
      <c r="A21" s="283"/>
      <c r="B21" s="171"/>
      <c r="C21" s="174"/>
      <c r="D21" s="174"/>
      <c r="E21" s="175"/>
      <c r="F21" s="175"/>
      <c r="G21" s="397"/>
      <c r="H21" s="1273"/>
      <c r="I21" s="428"/>
      <c r="J21" s="429"/>
      <c r="K21" s="371"/>
      <c r="L21" s="283"/>
      <c r="M21" s="290"/>
      <c r="N21" s="290"/>
      <c r="O21" s="290"/>
      <c r="P21" s="1257"/>
      <c r="Q21" s="290"/>
      <c r="R21" s="290"/>
      <c r="S21" s="290"/>
      <c r="T21" s="290"/>
      <c r="U21" s="290"/>
      <c r="V21" s="172"/>
      <c r="W21" s="172"/>
      <c r="X21" s="275"/>
      <c r="Y21" s="275"/>
      <c r="Z21" s="275"/>
      <c r="AA21" s="275"/>
      <c r="AB21" s="275"/>
      <c r="AC21" s="275"/>
      <c r="AD21" s="275"/>
      <c r="AE21" s="275"/>
      <c r="AF21" s="275"/>
      <c r="AG21" s="275"/>
      <c r="AH21" s="275"/>
      <c r="AI21" s="275"/>
      <c r="AJ21" s="275"/>
    </row>
    <row r="22" spans="1:36" ht="24.6" customHeight="1">
      <c r="A22" s="283"/>
      <c r="B22" s="1657" t="s">
        <v>18</v>
      </c>
      <c r="C22" s="1658"/>
      <c r="D22" s="1658"/>
      <c r="E22" s="1658"/>
      <c r="F22" s="1659"/>
      <c r="I22" s="275"/>
      <c r="J22" s="275"/>
      <c r="K22" s="371"/>
      <c r="L22" s="283"/>
      <c r="M22" s="290"/>
      <c r="N22" s="290"/>
      <c r="O22" s="290"/>
      <c r="P22" s="1255"/>
      <c r="Q22" s="290"/>
      <c r="R22" s="290"/>
      <c r="S22" s="290"/>
      <c r="T22" s="290"/>
      <c r="U22" s="290"/>
      <c r="V22" s="172"/>
      <c r="W22" s="172"/>
      <c r="X22" s="275"/>
      <c r="Y22" s="275"/>
      <c r="Z22" s="275"/>
      <c r="AA22" s="275"/>
      <c r="AB22" s="275"/>
      <c r="AC22" s="275"/>
      <c r="AD22" s="275"/>
      <c r="AE22" s="275"/>
      <c r="AF22" s="275"/>
      <c r="AG22" s="275"/>
      <c r="AH22" s="275"/>
      <c r="AI22" s="275"/>
      <c r="AJ22" s="275"/>
    </row>
    <row r="23" spans="1:36" ht="24.6" customHeight="1">
      <c r="A23" s="283"/>
      <c r="B23" s="1274" t="s">
        <v>3398</v>
      </c>
      <c r="C23" s="160"/>
      <c r="D23" s="249">
        <f>H20</f>
        <v>0</v>
      </c>
      <c r="E23" s="242"/>
      <c r="F23" s="1275" t="s">
        <v>3443</v>
      </c>
      <c r="H23" s="172"/>
      <c r="I23" s="172"/>
      <c r="J23" s="275"/>
      <c r="K23" s="275"/>
      <c r="M23" s="275"/>
      <c r="N23" s="275"/>
      <c r="O23" s="275"/>
      <c r="P23" s="1257"/>
      <c r="Q23" s="275"/>
      <c r="R23" s="275"/>
      <c r="S23" s="275"/>
      <c r="T23" s="275"/>
      <c r="U23" s="275"/>
      <c r="V23" s="275"/>
      <c r="W23" s="275"/>
      <c r="X23" s="275"/>
      <c r="Y23" s="275"/>
      <c r="Z23" s="275"/>
      <c r="AA23" s="275"/>
      <c r="AB23" s="275"/>
      <c r="AC23" s="275"/>
      <c r="AD23" s="275"/>
      <c r="AE23" s="275"/>
      <c r="AF23" s="275"/>
      <c r="AG23" s="275"/>
      <c r="AH23" s="275"/>
      <c r="AI23" s="275"/>
      <c r="AJ23" s="275"/>
    </row>
    <row r="24" spans="1:36" ht="24.6" customHeight="1">
      <c r="A24" s="283"/>
      <c r="B24" s="234" t="str">
        <f>"VAT"&amp;". "&amp;'Invoice Agripp (EU)'!N11*100&amp;"%"</f>
        <v>VAT. 0%</v>
      </c>
      <c r="C24" s="249"/>
      <c r="D24" s="249">
        <f>D23*'Invoice Agripp (EU)'!N11</f>
        <v>0</v>
      </c>
      <c r="E24" s="242"/>
      <c r="F24" s="1275" t="s">
        <v>3443</v>
      </c>
      <c r="H24" s="172"/>
      <c r="I24" s="172"/>
      <c r="J24" s="275"/>
      <c r="K24" s="275"/>
      <c r="M24" s="275"/>
      <c r="N24" s="275"/>
      <c r="O24" s="275"/>
      <c r="P24"/>
      <c r="Q24" s="275"/>
      <c r="R24" s="275"/>
      <c r="S24" s="275"/>
      <c r="T24" s="275"/>
      <c r="U24" s="275"/>
      <c r="V24" s="275"/>
      <c r="W24" s="275"/>
      <c r="X24" s="275"/>
      <c r="Y24" s="275"/>
      <c r="Z24" s="275"/>
      <c r="AA24" s="275"/>
      <c r="AB24" s="275"/>
      <c r="AC24" s="275"/>
      <c r="AD24" s="275"/>
      <c r="AE24" s="275"/>
      <c r="AF24" s="275"/>
      <c r="AG24" s="275"/>
      <c r="AH24" s="275"/>
      <c r="AI24" s="275"/>
      <c r="AJ24" s="275"/>
    </row>
    <row r="25" spans="1:36" ht="24.6" customHeight="1">
      <c r="A25" s="283"/>
      <c r="B25" s="1274" t="s">
        <v>3400</v>
      </c>
      <c r="C25" s="249"/>
      <c r="D25" s="249">
        <f>D23+D24</f>
        <v>0</v>
      </c>
      <c r="E25" s="242"/>
      <c r="F25" s="1275" t="s">
        <v>3443</v>
      </c>
      <c r="I25" s="275"/>
      <c r="J25" s="275"/>
      <c r="K25" s="371"/>
      <c r="L25" s="283"/>
      <c r="M25" s="290"/>
      <c r="N25" s="290"/>
      <c r="O25" s="290"/>
      <c r="P25" s="1254"/>
      <c r="Q25" s="290"/>
      <c r="R25" s="290"/>
      <c r="S25" s="290"/>
      <c r="T25" s="290"/>
      <c r="U25" s="290"/>
      <c r="V25" s="172"/>
      <c r="W25" s="172"/>
      <c r="X25" s="275"/>
      <c r="Y25" s="275"/>
      <c r="Z25" s="275"/>
      <c r="AA25" s="275"/>
      <c r="AB25" s="275"/>
      <c r="AC25" s="275"/>
      <c r="AD25" s="275"/>
      <c r="AE25" s="275"/>
      <c r="AF25" s="275"/>
      <c r="AG25" s="275"/>
      <c r="AH25" s="275"/>
      <c r="AI25" s="275"/>
      <c r="AJ25" s="275"/>
    </row>
    <row r="26" spans="1:36" ht="24.6" customHeight="1">
      <c r="A26" s="283"/>
      <c r="B26" s="1274" t="s">
        <v>3406</v>
      </c>
      <c r="C26" s="249"/>
      <c r="D26" s="249">
        <f>'Invoice Agripp (EU)'!N9</f>
        <v>0</v>
      </c>
      <c r="E26" s="242"/>
      <c r="F26" s="1275" t="s">
        <v>3443</v>
      </c>
      <c r="I26" s="275"/>
      <c r="J26" s="275"/>
      <c r="K26" s="371"/>
      <c r="L26" s="283"/>
      <c r="M26" s="290"/>
      <c r="N26" s="290"/>
      <c r="O26" s="290"/>
      <c r="P26" s="1255"/>
      <c r="Q26" s="290"/>
      <c r="R26" s="290"/>
      <c r="S26" s="290"/>
      <c r="T26" s="290"/>
      <c r="U26" s="290"/>
      <c r="V26" s="172"/>
      <c r="W26" s="172"/>
      <c r="X26" s="275"/>
      <c r="Y26" s="275"/>
      <c r="Z26" s="275"/>
      <c r="AA26" s="275"/>
      <c r="AB26" s="275"/>
      <c r="AC26" s="275"/>
      <c r="AD26" s="275"/>
      <c r="AE26" s="275"/>
      <c r="AF26" s="275"/>
      <c r="AG26" s="275"/>
      <c r="AH26" s="275"/>
      <c r="AI26" s="275"/>
      <c r="AJ26" s="275"/>
    </row>
    <row r="27" spans="1:36" ht="24.6" customHeight="1">
      <c r="A27" s="283"/>
      <c r="B27" s="1276" t="s">
        <v>3503</v>
      </c>
      <c r="C27" s="249"/>
      <c r="D27" s="249">
        <f>'Invoice Agripp (EU)'!N10</f>
        <v>0</v>
      </c>
      <c r="E27" s="242"/>
      <c r="F27" s="1275" t="s">
        <v>3443</v>
      </c>
      <c r="I27" s="275"/>
      <c r="J27" s="275"/>
      <c r="K27" s="371"/>
      <c r="L27" s="283"/>
      <c r="M27" s="290"/>
      <c r="N27" s="290"/>
      <c r="O27" s="290"/>
      <c r="P27" s="1257"/>
      <c r="Q27" s="290"/>
      <c r="R27" s="290"/>
      <c r="S27" s="290"/>
      <c r="T27" s="290"/>
      <c r="U27" s="290"/>
      <c r="V27" s="172"/>
      <c r="W27" s="172"/>
      <c r="X27" s="275"/>
      <c r="Y27" s="275"/>
      <c r="Z27" s="275"/>
      <c r="AA27" s="275"/>
      <c r="AB27" s="275"/>
      <c r="AC27" s="275"/>
      <c r="AD27" s="275"/>
      <c r="AE27" s="275"/>
      <c r="AF27" s="275"/>
      <c r="AG27" s="275"/>
      <c r="AH27" s="275"/>
      <c r="AI27" s="275"/>
      <c r="AJ27" s="275"/>
    </row>
    <row r="28" spans="1:36" ht="24.6" customHeight="1">
      <c r="A28" s="283"/>
      <c r="B28" s="1277" t="s">
        <v>3399</v>
      </c>
      <c r="C28" s="1278"/>
      <c r="D28" s="1279">
        <f>D25+D26+D27</f>
        <v>0</v>
      </c>
      <c r="E28" s="1280"/>
      <c r="F28" s="1281" t="s">
        <v>3443</v>
      </c>
      <c r="I28" s="275"/>
      <c r="J28" s="275"/>
      <c r="K28" s="371"/>
      <c r="L28" s="283"/>
      <c r="M28" s="290"/>
      <c r="N28" s="290"/>
      <c r="O28" s="290"/>
      <c r="P28" s="1255"/>
      <c r="Q28" s="290"/>
      <c r="R28" s="290"/>
      <c r="S28" s="290"/>
      <c r="T28" s="290"/>
      <c r="U28" s="290"/>
      <c r="V28" s="172"/>
      <c r="W28" s="172"/>
      <c r="X28" s="275"/>
      <c r="Y28" s="275"/>
      <c r="Z28" s="275"/>
      <c r="AA28" s="275"/>
      <c r="AB28" s="275"/>
      <c r="AC28" s="275"/>
      <c r="AD28" s="275"/>
      <c r="AE28" s="275"/>
      <c r="AF28" s="275"/>
      <c r="AG28" s="275"/>
      <c r="AH28" s="275"/>
      <c r="AI28" s="275"/>
      <c r="AJ28" s="275"/>
    </row>
    <row r="29" spans="1:36" ht="13.2" customHeight="1">
      <c r="A29" s="283"/>
      <c r="I29" s="275"/>
      <c r="J29" s="275"/>
      <c r="K29" s="371"/>
      <c r="L29" s="283"/>
      <c r="M29" s="290"/>
      <c r="N29" s="290"/>
      <c r="O29" s="290"/>
      <c r="P29" s="1257"/>
      <c r="Q29" s="290"/>
      <c r="R29" s="290"/>
      <c r="S29" s="290"/>
      <c r="T29" s="290"/>
      <c r="U29" s="290"/>
      <c r="V29" s="172"/>
      <c r="W29" s="172"/>
      <c r="X29" s="275"/>
      <c r="Y29" s="275"/>
      <c r="Z29" s="275"/>
      <c r="AA29" s="275"/>
      <c r="AB29" s="275"/>
      <c r="AC29" s="275"/>
      <c r="AD29" s="275"/>
      <c r="AE29" s="275"/>
      <c r="AF29" s="275"/>
      <c r="AG29" s="275"/>
      <c r="AH29" s="275"/>
      <c r="AI29" s="275"/>
      <c r="AJ29" s="275"/>
    </row>
    <row r="30" spans="1:36" ht="13.2" customHeight="1">
      <c r="A30" s="283"/>
      <c r="I30" s="275"/>
      <c r="J30" s="275"/>
      <c r="K30" s="371"/>
      <c r="L30" s="283"/>
      <c r="M30" s="290"/>
      <c r="N30" s="290"/>
      <c r="O30" s="290"/>
      <c r="P30" s="290"/>
      <c r="Q30" s="290"/>
      <c r="R30" s="290"/>
      <c r="S30" s="290"/>
      <c r="T30" s="290"/>
      <c r="U30" s="290"/>
      <c r="V30" s="172"/>
      <c r="W30" s="172"/>
      <c r="X30" s="275"/>
      <c r="Y30" s="275"/>
      <c r="Z30" s="275"/>
      <c r="AA30" s="275"/>
      <c r="AB30" s="275"/>
      <c r="AC30" s="275"/>
      <c r="AD30" s="275"/>
      <c r="AE30" s="275"/>
      <c r="AF30" s="275"/>
      <c r="AG30" s="275"/>
      <c r="AH30" s="275"/>
      <c r="AI30" s="275"/>
      <c r="AJ30" s="275"/>
    </row>
    <row r="31" spans="1:36" ht="13.2" customHeight="1">
      <c r="A31" s="283"/>
      <c r="I31" s="275"/>
      <c r="J31" s="275"/>
      <c r="K31" s="371"/>
      <c r="L31" s="283"/>
      <c r="M31" s="290"/>
      <c r="N31" s="290"/>
      <c r="O31" s="290"/>
      <c r="P31" s="290"/>
      <c r="Q31" s="290"/>
      <c r="R31" s="290"/>
      <c r="S31" s="290"/>
      <c r="T31" s="290"/>
      <c r="U31" s="290"/>
      <c r="V31" s="172"/>
      <c r="W31" s="172"/>
      <c r="X31" s="275"/>
      <c r="Y31" s="275"/>
      <c r="Z31" s="275"/>
      <c r="AA31" s="275"/>
      <c r="AB31" s="275"/>
      <c r="AC31" s="275"/>
      <c r="AD31" s="275"/>
      <c r="AE31" s="275"/>
      <c r="AF31" s="275"/>
      <c r="AG31" s="275"/>
      <c r="AH31" s="275"/>
      <c r="AI31" s="275"/>
      <c r="AJ31" s="275"/>
    </row>
    <row r="32" spans="1:36" ht="13.2" customHeight="1">
      <c r="A32" s="283"/>
      <c r="I32" s="275"/>
      <c r="K32" s="371"/>
      <c r="L32" s="283"/>
      <c r="M32" s="290"/>
      <c r="N32" s="290"/>
      <c r="O32" s="290"/>
      <c r="P32" s="439"/>
      <c r="Q32" s="290"/>
      <c r="R32" s="290"/>
      <c r="S32" s="290"/>
      <c r="T32" s="290"/>
      <c r="U32" s="290"/>
      <c r="V32" s="172"/>
      <c r="W32" s="172"/>
      <c r="X32" s="275"/>
      <c r="Y32" s="275"/>
      <c r="Z32" s="275"/>
      <c r="AA32" s="275"/>
      <c r="AB32" s="275"/>
      <c r="AC32" s="275"/>
      <c r="AD32" s="275"/>
      <c r="AE32" s="275"/>
      <c r="AF32" s="275"/>
      <c r="AG32" s="275"/>
      <c r="AH32" s="275"/>
      <c r="AI32" s="275"/>
      <c r="AJ32" s="275"/>
    </row>
    <row r="33" spans="1:44" ht="13.2" customHeight="1">
      <c r="A33" s="283"/>
      <c r="I33" s="275"/>
      <c r="K33" s="371"/>
      <c r="L33" s="279"/>
      <c r="N33" s="414"/>
      <c r="O33" s="440"/>
      <c r="P33" s="439"/>
      <c r="Q33" s="283"/>
      <c r="R33" s="283"/>
      <c r="S33" s="283"/>
      <c r="T33" s="283"/>
      <c r="U33" s="283"/>
      <c r="V33" s="283"/>
      <c r="W33" s="283"/>
      <c r="X33" s="283"/>
      <c r="Y33" s="290"/>
      <c r="Z33" s="290"/>
      <c r="AA33" s="290"/>
      <c r="AB33" s="290"/>
      <c r="AC33" s="290"/>
      <c r="AD33" s="290"/>
      <c r="AE33" s="290"/>
      <c r="AF33" s="290"/>
      <c r="AG33" s="290"/>
      <c r="AH33" s="172"/>
      <c r="AI33" s="172"/>
      <c r="AJ33" s="275"/>
    </row>
    <row r="34" spans="1:44" ht="13.2" customHeight="1">
      <c r="A34" s="283"/>
      <c r="I34" s="275"/>
      <c r="J34" s="275"/>
      <c r="K34" s="371"/>
      <c r="L34" s="279"/>
      <c r="N34" s="414"/>
      <c r="O34" s="440"/>
      <c r="Q34" s="283"/>
      <c r="R34" s="283"/>
      <c r="S34" s="283"/>
      <c r="T34" s="283"/>
      <c r="U34" s="283"/>
      <c r="V34" s="283"/>
      <c r="W34" s="283"/>
      <c r="X34" s="290"/>
      <c r="Y34" s="290"/>
      <c r="Z34" s="290"/>
      <c r="AA34" s="290"/>
      <c r="AB34" s="290"/>
      <c r="AC34" s="290"/>
      <c r="AD34" s="290"/>
      <c r="AE34" s="290"/>
      <c r="AF34" s="290"/>
      <c r="AG34" s="290"/>
      <c r="AH34" s="172"/>
      <c r="AI34" s="172"/>
      <c r="AJ34" s="275"/>
    </row>
    <row r="35" spans="1:44" ht="37.200000000000003" customHeight="1">
      <c r="A35" s="283"/>
      <c r="B35" s="1660" t="s">
        <v>3407</v>
      </c>
      <c r="C35" s="1662"/>
      <c r="D35" s="1282" t="s">
        <v>984</v>
      </c>
      <c r="E35" s="1283" t="s">
        <v>317</v>
      </c>
      <c r="F35" s="1284" t="s">
        <v>982</v>
      </c>
      <c r="G35" s="1285" t="s">
        <v>2091</v>
      </c>
      <c r="H35" s="1286" t="s">
        <v>2145</v>
      </c>
      <c r="I35" s="1287" t="s">
        <v>980</v>
      </c>
      <c r="J35" s="1288" t="s">
        <v>320</v>
      </c>
      <c r="K35" s="1289" t="s">
        <v>322</v>
      </c>
      <c r="L35" s="1290" t="s">
        <v>974</v>
      </c>
      <c r="M35" s="648" t="s">
        <v>2092</v>
      </c>
      <c r="N35" s="1291" t="s">
        <v>988</v>
      </c>
      <c r="O35" s="1292" t="s">
        <v>324</v>
      </c>
      <c r="P35" s="1293" t="s">
        <v>989</v>
      </c>
      <c r="Q35" s="1294" t="s">
        <v>326</v>
      </c>
      <c r="R35" s="1295" t="s">
        <v>981</v>
      </c>
      <c r="S35" s="649" t="s">
        <v>331</v>
      </c>
      <c r="T35" s="1296" t="s">
        <v>975</v>
      </c>
      <c r="U35" s="1297" t="s">
        <v>2090</v>
      </c>
      <c r="V35" s="1298" t="s">
        <v>979</v>
      </c>
      <c r="W35" s="1299" t="s">
        <v>333</v>
      </c>
      <c r="X35" s="1300" t="s">
        <v>983</v>
      </c>
      <c r="Y35" s="1301" t="s">
        <v>329</v>
      </c>
      <c r="Z35" s="1302" t="s">
        <v>2094</v>
      </c>
      <c r="AA35" s="652" t="s">
        <v>978</v>
      </c>
      <c r="AB35" s="651" t="s">
        <v>977</v>
      </c>
      <c r="AC35" s="650" t="s">
        <v>976</v>
      </c>
      <c r="AD35" s="685" t="s">
        <v>1002</v>
      </c>
      <c r="AE35" s="275"/>
      <c r="AF35" s="275"/>
      <c r="AG35" s="1303"/>
      <c r="AH35" s="160"/>
      <c r="AI35" s="1304"/>
      <c r="AJ35" s="1303"/>
      <c r="AK35" s="1305"/>
      <c r="AL35" s="1304"/>
      <c r="AM35" s="1304"/>
      <c r="AN35" s="1304"/>
      <c r="AO35" s="1304"/>
      <c r="AP35" s="1303"/>
    </row>
    <row r="36" spans="1:44" ht="37.200000000000003" customHeight="1">
      <c r="A36" s="283"/>
      <c r="B36" s="1660"/>
      <c r="C36" s="1663"/>
      <c r="D36" s="1306" t="s">
        <v>963</v>
      </c>
      <c r="E36" s="1307" t="s">
        <v>998</v>
      </c>
      <c r="F36" s="1308" t="s">
        <v>965</v>
      </c>
      <c r="G36" s="1309" t="s">
        <v>2115</v>
      </c>
      <c r="H36" s="1310" t="s">
        <v>2116</v>
      </c>
      <c r="I36" s="1311" t="s">
        <v>967</v>
      </c>
      <c r="J36" s="1312" t="s">
        <v>985</v>
      </c>
      <c r="K36" s="1313" t="s">
        <v>999</v>
      </c>
      <c r="L36" s="1314" t="s">
        <v>1013</v>
      </c>
      <c r="M36" s="1315" t="s">
        <v>973</v>
      </c>
      <c r="N36" s="1316" t="s">
        <v>958</v>
      </c>
      <c r="O36" s="1317" t="s">
        <v>960</v>
      </c>
      <c r="P36" s="1318" t="s">
        <v>2117</v>
      </c>
      <c r="Q36" s="1319" t="s">
        <v>1014</v>
      </c>
      <c r="R36" s="1320" t="s">
        <v>966</v>
      </c>
      <c r="S36" s="1321" t="s">
        <v>972</v>
      </c>
      <c r="T36" s="1322" t="s">
        <v>962</v>
      </c>
      <c r="U36" s="1323" t="s">
        <v>2114</v>
      </c>
      <c r="V36" s="1324" t="s">
        <v>968</v>
      </c>
      <c r="W36" s="1325" t="s">
        <v>961</v>
      </c>
      <c r="X36" s="1326" t="s">
        <v>964</v>
      </c>
      <c r="Y36" s="1327" t="s">
        <v>1000</v>
      </c>
      <c r="Z36" s="1328" t="s">
        <v>2118</v>
      </c>
      <c r="AA36" s="1329" t="s">
        <v>969</v>
      </c>
      <c r="AB36" s="1330" t="s">
        <v>970</v>
      </c>
      <c r="AC36" s="1331" t="s">
        <v>971</v>
      </c>
      <c r="AD36" s="1332" t="s">
        <v>1001</v>
      </c>
      <c r="AE36" s="275"/>
      <c r="AF36" s="275"/>
      <c r="AG36" s="1303"/>
      <c r="AH36" s="160"/>
      <c r="AI36" s="1304"/>
      <c r="AJ36" s="1303"/>
      <c r="AK36" s="1305"/>
      <c r="AL36" s="1304"/>
      <c r="AM36" s="1304"/>
      <c r="AN36" s="1304"/>
      <c r="AO36" s="1304"/>
      <c r="AP36" s="1303"/>
    </row>
    <row r="37" spans="1:44" ht="16.8" customHeight="1">
      <c r="A37" s="283"/>
      <c r="B37" s="1660"/>
      <c r="C37" s="1333" t="s">
        <v>439</v>
      </c>
      <c r="D37" s="1334">
        <f>'Agripp Holds PU (EU, ASIA)'!L5</f>
        <v>0</v>
      </c>
      <c r="E37" s="1335">
        <f>'Agripp Holds PU (EU, ASIA)'!Z5</f>
        <v>0</v>
      </c>
      <c r="F37" s="1334">
        <f>'Agripp Holds PU (EU, ASIA)'!N5</f>
        <v>0</v>
      </c>
      <c r="G37" s="1336">
        <f>'Agripp Holds PU (EU, ASIA)'!AB5</f>
        <v>0</v>
      </c>
      <c r="H37" s="1336">
        <f>'Agripp Holds PU (EU, ASIA)'!AC5</f>
        <v>0</v>
      </c>
      <c r="I37" s="1334">
        <f>'Agripp Holds PU (EU, ASIA)'!M5</f>
        <v>0</v>
      </c>
      <c r="J37" s="1334" t="s">
        <v>42</v>
      </c>
      <c r="K37" s="1336" t="s">
        <v>42</v>
      </c>
      <c r="L37" s="1334" t="s">
        <v>42</v>
      </c>
      <c r="M37" s="1336">
        <f>'Agripp Holds PU (EU, ASIA)'!Q5</f>
        <v>0</v>
      </c>
      <c r="N37" s="1336">
        <f>'Agripp Holds PU (EU, ASIA)'!AD5</f>
        <v>0</v>
      </c>
      <c r="O37" s="1336">
        <f>'Agripp Holds PU (EU, ASIA)'!W5</f>
        <v>0</v>
      </c>
      <c r="P37" s="1337">
        <f>'Agripp Holds PU (EU, ASIA)'!AE5</f>
        <v>0</v>
      </c>
      <c r="Q37" s="1334" t="s">
        <v>42</v>
      </c>
      <c r="R37" s="1334">
        <f>'Agripp Holds PU (EU, ASIA)'!O5</f>
        <v>0</v>
      </c>
      <c r="S37" s="1337">
        <f>'Agripp Holds PU (EU, ASIA)'!S5</f>
        <v>0</v>
      </c>
      <c r="T37" s="1338">
        <f>'Agripp Holds PU (EU, ASIA)'!R5</f>
        <v>0</v>
      </c>
      <c r="U37" s="1338">
        <f>'Agripp Holds PU (EU, ASIA)'!AA5</f>
        <v>0</v>
      </c>
      <c r="V37" s="1338">
        <f>'Agripp Holds PU (EU, ASIA)'!X5</f>
        <v>0</v>
      </c>
      <c r="W37" s="1338">
        <f>'Agripp Holds PU (EU, ASIA)'!Y5</f>
        <v>0</v>
      </c>
      <c r="X37" s="1339">
        <f>'Agripp Holds PU (EU, ASIA)'!P5</f>
        <v>0</v>
      </c>
      <c r="Y37" s="1338">
        <f>'Agripp Holds PU (EU, ASIA)'!AF5</f>
        <v>0</v>
      </c>
      <c r="Z37" s="1340">
        <f>'Agripp Holds PU (EU, ASIA)'!AG5</f>
        <v>0</v>
      </c>
      <c r="AA37" s="1340">
        <f>'Agripp Holds PU (EU, ASIA)'!V5</f>
        <v>0</v>
      </c>
      <c r="AB37" s="1340">
        <f>'Agripp Holds PU (EU, ASIA)'!U5</f>
        <v>0</v>
      </c>
      <c r="AC37" s="1340">
        <f>'Agripp Holds PU (EU, ASIA)'!T5</f>
        <v>0</v>
      </c>
      <c r="AD37" s="1340">
        <f>'Agripp Holds PU (EU, ASIA)'!AH5</f>
        <v>0</v>
      </c>
      <c r="AE37" s="290"/>
      <c r="AF37" s="290"/>
      <c r="AG37" s="1341"/>
      <c r="AH37" s="1341"/>
      <c r="AI37" s="160"/>
      <c r="AJ37" s="160"/>
      <c r="AK37" s="160"/>
      <c r="AL37" s="160"/>
      <c r="AM37" s="160"/>
      <c r="AN37" s="160"/>
      <c r="AO37" s="160"/>
      <c r="AP37" s="160"/>
    </row>
    <row r="38" spans="1:44" ht="16.8" customHeight="1">
      <c r="A38" s="283"/>
      <c r="B38" s="1660"/>
      <c r="C38" s="1333" t="s">
        <v>20</v>
      </c>
      <c r="D38" s="1334" t="s">
        <v>42</v>
      </c>
      <c r="E38" s="1335">
        <f>'Agripp Holds PE (EU)'!I5</f>
        <v>0</v>
      </c>
      <c r="F38" s="1334" t="s">
        <v>42</v>
      </c>
      <c r="G38" s="1334" t="s">
        <v>42</v>
      </c>
      <c r="H38" s="1334" t="s">
        <v>42</v>
      </c>
      <c r="I38" s="1334" t="s">
        <v>42</v>
      </c>
      <c r="J38" s="1334">
        <f>'Agripp Holds PE (EU)'!K5</f>
        <v>0</v>
      </c>
      <c r="K38" s="1334">
        <f>'Agripp Holds PE (EU)'!L5</f>
        <v>0</v>
      </c>
      <c r="L38" s="1334">
        <f>'Agripp Holds PE (EU)'!J5</f>
        <v>0</v>
      </c>
      <c r="M38" s="1334" t="s">
        <v>42</v>
      </c>
      <c r="N38" s="1334" t="s">
        <v>42</v>
      </c>
      <c r="O38" s="1334">
        <f>'Agripp Holds PE (EU)'!M5</f>
        <v>0</v>
      </c>
      <c r="P38" s="1334" t="s">
        <v>42</v>
      </c>
      <c r="Q38" s="1334">
        <f>'Agripp Holds PE (EU)'!N5</f>
        <v>0</v>
      </c>
      <c r="R38" s="1334" t="s">
        <v>42</v>
      </c>
      <c r="S38" s="1339">
        <f>'Agripp Holds PE (EU)'!Q5</f>
        <v>0</v>
      </c>
      <c r="T38" s="1338">
        <f>'Agripp Holds PE (EU)'!O5</f>
        <v>0</v>
      </c>
      <c r="U38" s="1334" t="s">
        <v>42</v>
      </c>
      <c r="V38" s="1334">
        <f>'Agripp Holds PE (EU)'!W5</f>
        <v>0</v>
      </c>
      <c r="W38" s="1334">
        <f>'Agripp Holds PE (EU)'!V5</f>
        <v>0</v>
      </c>
      <c r="X38" s="1334" t="s">
        <v>42</v>
      </c>
      <c r="Y38" s="1338">
        <f>'Agripp Holds PE (EU)'!P5</f>
        <v>0</v>
      </c>
      <c r="Z38" s="1334" t="s">
        <v>42</v>
      </c>
      <c r="AA38" s="1340">
        <f>'Agripp Holds PE (EU)'!T5</f>
        <v>0</v>
      </c>
      <c r="AB38" s="1340">
        <f>'Agripp Holds PE (EU)'!S5</f>
        <v>0</v>
      </c>
      <c r="AC38" s="1340">
        <f>'Agripp Holds PE (EU)'!R5</f>
        <v>0</v>
      </c>
      <c r="AD38" s="1340">
        <f>'Agripp Holds PE (EU)'!U5</f>
        <v>0</v>
      </c>
      <c r="AE38" s="290"/>
      <c r="AF38" s="290"/>
      <c r="AG38" s="1341"/>
      <c r="AH38" s="1341"/>
      <c r="AI38" s="160"/>
      <c r="AJ38" s="160"/>
      <c r="AK38" s="160"/>
      <c r="AL38" s="160"/>
      <c r="AM38" s="160"/>
      <c r="AN38" s="160"/>
      <c r="AO38" s="160"/>
      <c r="AP38" s="160"/>
    </row>
    <row r="39" spans="1:44" ht="16.8" customHeight="1">
      <c r="A39" s="283"/>
      <c r="B39" s="1660"/>
      <c r="C39" s="1333" t="s">
        <v>3441</v>
      </c>
      <c r="D39" s="1334" t="s">
        <v>42</v>
      </c>
      <c r="E39" s="1342">
        <f>'Agripp GRP Macros (EU, Asia) '!J5</f>
        <v>0</v>
      </c>
      <c r="F39" s="1334" t="s">
        <v>42</v>
      </c>
      <c r="G39" s="1343">
        <f>'Agripp GRP Macros (EU, Asia) '!O5</f>
        <v>0</v>
      </c>
      <c r="H39" s="1344">
        <f>'Agripp GRP Macros (EU, Asia) '!P5</f>
        <v>0</v>
      </c>
      <c r="I39" s="1334" t="s">
        <v>42</v>
      </c>
      <c r="J39" s="1334" t="s">
        <v>42</v>
      </c>
      <c r="K39" s="1334" t="s">
        <v>42</v>
      </c>
      <c r="L39" s="1334" t="s">
        <v>42</v>
      </c>
      <c r="M39" s="1345">
        <f>'Agripp GRP Macros (EU, Asia) '!R5</f>
        <v>0</v>
      </c>
      <c r="N39" s="1344">
        <f>'Agripp GRP Macros (EU, Asia) '!Q5</f>
        <v>0</v>
      </c>
      <c r="O39" s="1346">
        <f>'Agripp GRP Macros (EU, Asia) '!T5</f>
        <v>0</v>
      </c>
      <c r="P39" s="1347">
        <f>'Agripp GRP Macros (EU, Asia) '!S5</f>
        <v>0</v>
      </c>
      <c r="Q39" s="1334" t="s">
        <v>42</v>
      </c>
      <c r="R39" s="1334" t="s">
        <v>42</v>
      </c>
      <c r="S39" s="1348">
        <f>'Agripp GRP Macros (EU, Asia) '!W5</f>
        <v>0</v>
      </c>
      <c r="T39" s="1348">
        <f>'Agripp GRP Macros (EU, Asia) '!K5+'Agripp GRP Macros (EU, Asia) '!L5</f>
        <v>0</v>
      </c>
      <c r="U39" s="1348">
        <f>'Agripp GRP Macros (EU, Asia) '!M5</f>
        <v>0</v>
      </c>
      <c r="V39" s="1348">
        <f>'Agripp GRP Macros (EU, Asia) '!N5</f>
        <v>0</v>
      </c>
      <c r="W39" s="1348">
        <f>'Agripp GRP Macros (EU, Asia) '!U5</f>
        <v>0</v>
      </c>
      <c r="X39" s="1340">
        <f>'Agripp GRP Macros (EU, Asia) '!V5</f>
        <v>0</v>
      </c>
      <c r="Y39" s="1348">
        <f>'Agripp GRP Macros (EU, Asia) '!X5</f>
        <v>0</v>
      </c>
      <c r="Z39" s="1340" t="s">
        <v>42</v>
      </c>
      <c r="AA39" s="1340">
        <f>'Agripp GRP Macros (EU, Asia) '!AA5</f>
        <v>0</v>
      </c>
      <c r="AB39" s="1340">
        <f>'Agripp GRP Macros (EU, Asia) '!AB5</f>
        <v>0</v>
      </c>
      <c r="AC39" s="1340">
        <f>'Agripp GRP Macros (EU, Asia) '!Z5</f>
        <v>0</v>
      </c>
      <c r="AD39" s="1340">
        <f>'Agripp GRP Macros (EU, Asia) '!Y5</f>
        <v>0</v>
      </c>
      <c r="AE39" s="290"/>
      <c r="AF39" s="290"/>
      <c r="AG39" s="1341"/>
      <c r="AH39" s="1341"/>
      <c r="AI39" s="160"/>
      <c r="AJ39" s="160"/>
      <c r="AK39" s="160"/>
      <c r="AL39" s="160"/>
      <c r="AM39" s="160"/>
      <c r="AN39" s="160"/>
      <c r="AO39" s="160"/>
      <c r="AP39" s="160"/>
    </row>
    <row r="40" spans="1:44" ht="16.8" customHeight="1">
      <c r="A40" s="283"/>
      <c r="B40" s="1660"/>
      <c r="C40" s="1333" t="s">
        <v>3442</v>
      </c>
      <c r="D40" s="1334" t="s">
        <v>42</v>
      </c>
      <c r="E40" s="1342">
        <f>'Agripp Recycled ABS Macros (EU)'!L5</f>
        <v>0</v>
      </c>
      <c r="F40" s="1334" t="s">
        <v>42</v>
      </c>
      <c r="G40" s="1334" t="s">
        <v>42</v>
      </c>
      <c r="H40" s="1334" t="s">
        <v>42</v>
      </c>
      <c r="I40" s="1334" t="s">
        <v>42</v>
      </c>
      <c r="J40" s="1334" t="s">
        <v>42</v>
      </c>
      <c r="K40" s="1336">
        <f>'Agripp Recycled ABS Macros (EU)'!K5</f>
        <v>0</v>
      </c>
      <c r="L40" s="1334" t="s">
        <v>42</v>
      </c>
      <c r="M40" s="1345">
        <f>'Agripp Recycled ABS Macros (EU)'!P5</f>
        <v>0</v>
      </c>
      <c r="N40" s="1334" t="s">
        <v>42</v>
      </c>
      <c r="O40" s="1346">
        <f>'Agripp Recycled ABS Macros (EU)'!N5</f>
        <v>0</v>
      </c>
      <c r="P40" s="1334" t="s">
        <v>42</v>
      </c>
      <c r="Q40" s="1334" t="s">
        <v>42</v>
      </c>
      <c r="R40" s="1334" t="s">
        <v>42</v>
      </c>
      <c r="S40" s="1348">
        <f>'Agripp Recycled ABS Macros (EU)'!M5</f>
        <v>0</v>
      </c>
      <c r="T40" s="1348">
        <f>'Agripp Recycled ABS Macros (EU)'!O5</f>
        <v>0</v>
      </c>
      <c r="U40" s="1334" t="s">
        <v>42</v>
      </c>
      <c r="V40" s="1334" t="s">
        <v>42</v>
      </c>
      <c r="W40" s="1334" t="s">
        <v>42</v>
      </c>
      <c r="X40" s="1348">
        <f>'Agripp Recycled ABS Macros (EU)'!Q5</f>
        <v>0</v>
      </c>
      <c r="Y40" s="1334" t="s">
        <v>42</v>
      </c>
      <c r="Z40" s="1334" t="s">
        <v>42</v>
      </c>
      <c r="AA40" s="1348">
        <f>'Agripp Recycled ABS Macros (EU)'!R5</f>
        <v>0</v>
      </c>
      <c r="AB40" s="1334" t="s">
        <v>42</v>
      </c>
      <c r="AC40" s="1334" t="s">
        <v>42</v>
      </c>
      <c r="AD40" s="1334" t="s">
        <v>42</v>
      </c>
      <c r="AE40" s="290"/>
      <c r="AF40" s="290"/>
      <c r="AG40" s="1341"/>
      <c r="AH40" s="1341"/>
      <c r="AI40" s="160"/>
      <c r="AJ40" s="160"/>
      <c r="AK40" s="160"/>
      <c r="AL40" s="160"/>
      <c r="AM40" s="160"/>
      <c r="AN40" s="160"/>
      <c r="AO40" s="160"/>
      <c r="AP40" s="160"/>
    </row>
    <row r="41" spans="1:44" ht="16.8" customHeight="1">
      <c r="A41" s="283"/>
      <c r="B41" s="1660"/>
      <c r="C41" s="1333" t="s">
        <v>3440</v>
      </c>
      <c r="D41" s="1334" t="s">
        <v>42</v>
      </c>
      <c r="E41" s="1342">
        <f>'Agripp Woods (Asia, EU)'!J6</f>
        <v>0</v>
      </c>
      <c r="F41" s="1334" t="s">
        <v>42</v>
      </c>
      <c r="G41" s="1344">
        <f>'Agripp Woods (Asia, EU)'!O6</f>
        <v>0</v>
      </c>
      <c r="H41" s="1344">
        <f>'Agripp Woods (Asia, EU)'!P6</f>
        <v>0</v>
      </c>
      <c r="I41" s="1334" t="s">
        <v>42</v>
      </c>
      <c r="J41" s="1334" t="s">
        <v>42</v>
      </c>
      <c r="K41" s="1334" t="s">
        <v>42</v>
      </c>
      <c r="L41" s="1334" t="s">
        <v>42</v>
      </c>
      <c r="M41" s="1345">
        <f>'Agripp Woods (Asia, EU)'!R6</f>
        <v>0</v>
      </c>
      <c r="N41" s="1344">
        <f>'Agripp Woods (Asia, EU)'!Q6</f>
        <v>0</v>
      </c>
      <c r="O41" s="1346">
        <f>'Agripp Woods (Asia, EU)'!T6</f>
        <v>0</v>
      </c>
      <c r="P41" s="1347">
        <f>'Agripp Woods (Asia, EU)'!S6</f>
        <v>0</v>
      </c>
      <c r="Q41" s="1334" t="s">
        <v>42</v>
      </c>
      <c r="R41" s="1334" t="s">
        <v>42</v>
      </c>
      <c r="S41" s="1348">
        <f>'Agripp Woods (Asia, EU)'!W6</f>
        <v>0</v>
      </c>
      <c r="T41" s="1348">
        <f>'Agripp Woods (Asia, EU)'!K6+'Agripp Woods (Asia, EU)'!L6</f>
        <v>0</v>
      </c>
      <c r="U41" s="1348">
        <f>'Agripp Woods (Asia, EU)'!M6</f>
        <v>0</v>
      </c>
      <c r="V41" s="1348">
        <f>'Agripp Woods (Asia, EU)'!N6</f>
        <v>0</v>
      </c>
      <c r="W41" s="1348">
        <f>'Agripp Woods (Asia, EU)'!U6</f>
        <v>0</v>
      </c>
      <c r="X41" s="1349">
        <f>'Agripp GRP Macros (EU, Asia) '!V5</f>
        <v>0</v>
      </c>
      <c r="Y41" s="1346">
        <f>'Agripp Woods (Asia, EU)'!X6</f>
        <v>0</v>
      </c>
      <c r="Z41" s="1340" t="s">
        <v>42</v>
      </c>
      <c r="AA41" s="1346">
        <f>'Agripp Woods (Asia, EU)'!AA6</f>
        <v>0</v>
      </c>
      <c r="AB41" s="1344">
        <f>'Agripp Woods (Asia, EU)'!AB6</f>
        <v>0</v>
      </c>
      <c r="AC41" s="1348">
        <f>'Agripp Woods (Asia, EU)'!Z6</f>
        <v>0</v>
      </c>
      <c r="AD41" s="1348">
        <f>'Agripp Woods (Asia, EU)'!Y6</f>
        <v>0</v>
      </c>
      <c r="AE41" s="290"/>
      <c r="AF41" s="290"/>
      <c r="AG41" s="1341"/>
      <c r="AH41" s="1341"/>
      <c r="AI41" s="160"/>
      <c r="AJ41" s="160"/>
      <c r="AK41" s="160"/>
      <c r="AL41" s="160"/>
      <c r="AM41" s="160"/>
      <c r="AN41" s="160"/>
      <c r="AO41" s="160"/>
      <c r="AP41" s="160"/>
    </row>
    <row r="42" spans="1:44" ht="21" customHeight="1">
      <c r="A42" s="283"/>
      <c r="B42" s="1660"/>
      <c r="C42" s="1350" t="s">
        <v>765</v>
      </c>
      <c r="D42" s="1306">
        <f>SUM(D37:D41)</f>
        <v>0</v>
      </c>
      <c r="E42" s="1307">
        <f t="shared" ref="E42:AD42" si="1">SUM(E37:E41)</f>
        <v>0</v>
      </c>
      <c r="F42" s="1308">
        <f t="shared" si="1"/>
        <v>0</v>
      </c>
      <c r="G42" s="1309">
        <f t="shared" si="1"/>
        <v>0</v>
      </c>
      <c r="H42" s="1310">
        <f t="shared" si="1"/>
        <v>0</v>
      </c>
      <c r="I42" s="1311">
        <f t="shared" si="1"/>
        <v>0</v>
      </c>
      <c r="J42" s="1312">
        <f t="shared" si="1"/>
        <v>0</v>
      </c>
      <c r="K42" s="1313">
        <f t="shared" si="1"/>
        <v>0</v>
      </c>
      <c r="L42" s="1314">
        <f t="shared" si="1"/>
        <v>0</v>
      </c>
      <c r="M42" s="1315">
        <f t="shared" si="1"/>
        <v>0</v>
      </c>
      <c r="N42" s="1316">
        <f t="shared" si="1"/>
        <v>0</v>
      </c>
      <c r="O42" s="1317">
        <f t="shared" si="1"/>
        <v>0</v>
      </c>
      <c r="P42" s="1318">
        <f>SUM(P37:P41)</f>
        <v>0</v>
      </c>
      <c r="Q42" s="1319">
        <f t="shared" si="1"/>
        <v>0</v>
      </c>
      <c r="R42" s="1320">
        <f t="shared" si="1"/>
        <v>0</v>
      </c>
      <c r="S42" s="1321">
        <f t="shared" si="1"/>
        <v>0</v>
      </c>
      <c r="T42" s="1322">
        <f t="shared" si="1"/>
        <v>0</v>
      </c>
      <c r="U42" s="1323">
        <f t="shared" si="1"/>
        <v>0</v>
      </c>
      <c r="V42" s="1324">
        <f t="shared" si="1"/>
        <v>0</v>
      </c>
      <c r="W42" s="1325">
        <f t="shared" si="1"/>
        <v>0</v>
      </c>
      <c r="X42" s="1326">
        <f t="shared" si="1"/>
        <v>0</v>
      </c>
      <c r="Y42" s="1327">
        <f t="shared" si="1"/>
        <v>0</v>
      </c>
      <c r="Z42" s="1328">
        <f t="shared" si="1"/>
        <v>0</v>
      </c>
      <c r="AA42" s="1329">
        <f t="shared" si="1"/>
        <v>0</v>
      </c>
      <c r="AB42" s="1330">
        <f t="shared" si="1"/>
        <v>0</v>
      </c>
      <c r="AC42" s="1331">
        <f t="shared" si="1"/>
        <v>0</v>
      </c>
      <c r="AD42" s="1332">
        <f t="shared" si="1"/>
        <v>0</v>
      </c>
      <c r="AE42" s="283"/>
      <c r="AF42" s="283"/>
      <c r="AG42" s="290"/>
      <c r="AH42" s="290"/>
      <c r="AI42" s="290"/>
      <c r="AJ42" s="290"/>
      <c r="AK42" s="290"/>
      <c r="AL42" s="290"/>
      <c r="AM42" s="290"/>
      <c r="AN42" s="290"/>
      <c r="AO42" s="290"/>
      <c r="AP42" s="290"/>
      <c r="AQ42" s="172"/>
      <c r="AR42" s="172"/>
    </row>
    <row r="43" spans="1:44" ht="13.2" customHeight="1">
      <c r="A43" s="283"/>
      <c r="F43" s="287"/>
      <c r="G43" s="287"/>
      <c r="H43" s="287"/>
      <c r="I43" s="287"/>
      <c r="J43" s="287"/>
      <c r="K43" s="287"/>
      <c r="L43" s="287"/>
      <c r="M43" s="440"/>
      <c r="N43" s="440"/>
      <c r="O43" s="287"/>
      <c r="P43" s="287"/>
      <c r="Q43" s="287"/>
      <c r="R43" s="287"/>
      <c r="S43" s="287"/>
      <c r="T43" s="287"/>
      <c r="U43" s="287"/>
      <c r="V43" s="1351"/>
      <c r="W43" s="1351"/>
      <c r="X43" s="1351"/>
      <c r="Y43" s="1351"/>
      <c r="Z43" s="1351"/>
      <c r="AA43" s="1351"/>
      <c r="AB43" s="1351"/>
      <c r="AC43" s="1351"/>
      <c r="AD43" s="1351"/>
      <c r="AE43" s="290"/>
      <c r="AF43" s="172"/>
      <c r="AG43" s="172"/>
      <c r="AH43" s="275"/>
      <c r="AI43" s="275"/>
      <c r="AJ43" s="275"/>
    </row>
    <row r="44" spans="1:44" ht="13.2" customHeight="1">
      <c r="A44" s="283"/>
      <c r="F44" s="287"/>
      <c r="G44" s="287"/>
      <c r="H44" s="287"/>
      <c r="I44" s="287"/>
      <c r="J44" s="287"/>
      <c r="K44" s="287"/>
      <c r="L44" s="287"/>
      <c r="M44" s="440"/>
      <c r="N44" s="440"/>
      <c r="O44" s="287"/>
      <c r="P44" s="283"/>
      <c r="Q44" s="287"/>
      <c r="R44" s="287"/>
      <c r="S44" s="287"/>
      <c r="T44" s="287"/>
      <c r="U44" s="287"/>
      <c r="V44" s="1351"/>
      <c r="W44" s="1351"/>
      <c r="X44" s="1351"/>
      <c r="Y44" s="1351"/>
      <c r="Z44" s="1351"/>
      <c r="AA44" s="1351"/>
      <c r="AB44" s="1351"/>
      <c r="AC44" s="1351"/>
      <c r="AD44" s="1351"/>
      <c r="AE44" s="290"/>
      <c r="AF44" s="172"/>
      <c r="AG44" s="172"/>
      <c r="AH44" s="275"/>
      <c r="AI44" s="275"/>
      <c r="AJ44" s="275"/>
    </row>
    <row r="45" spans="1:44" ht="16.8" customHeight="1">
      <c r="A45" s="283"/>
      <c r="B45" s="1660" t="s">
        <v>3408</v>
      </c>
      <c r="C45" s="1352" t="s">
        <v>2939</v>
      </c>
      <c r="D45" s="1352" t="s">
        <v>385</v>
      </c>
      <c r="E45" s="1352" t="s">
        <v>3430</v>
      </c>
      <c r="F45" s="235"/>
      <c r="G45" s="242"/>
      <c r="H45" s="285"/>
      <c r="I45" s="348"/>
      <c r="J45" s="362"/>
      <c r="K45" s="283"/>
      <c r="L45" s="283"/>
      <c r="M45" s="440"/>
      <c r="N45" s="440"/>
      <c r="O45" s="283"/>
      <c r="P45" s="440"/>
      <c r="Q45" s="283"/>
      <c r="R45" s="283"/>
      <c r="S45" s="283"/>
      <c r="T45" s="283"/>
      <c r="U45" s="283"/>
      <c r="V45" s="290"/>
      <c r="W45" s="290"/>
      <c r="X45" s="290"/>
      <c r="Y45" s="275"/>
      <c r="Z45" s="290"/>
      <c r="AA45" s="290"/>
      <c r="AB45" s="290"/>
      <c r="AC45" s="290"/>
      <c r="AD45" s="290"/>
      <c r="AE45" s="290"/>
      <c r="AF45" s="172"/>
      <c r="AG45" s="172"/>
      <c r="AH45" s="275"/>
      <c r="AI45" s="275"/>
      <c r="AJ45" s="275"/>
    </row>
    <row r="46" spans="1:44" ht="16.8" customHeight="1">
      <c r="A46" s="283"/>
      <c r="B46" s="1660"/>
      <c r="C46" s="1353">
        <f ca="1">'Agripp Holds PU (EU, ASIA)'!AO2+'Agripp Holds PE (EU)'!AD2+'Agripp Woods (Asia, EU)'!D2+'Agripp GRP Macros (EU, Asia) '!F2++'Agripp Recycled ABS Macros (EU)'!H3</f>
        <v>0</v>
      </c>
      <c r="D46" s="1353">
        <f ca="1">'Agripp Holds PU (EU, ASIA)'!AP2+'Agripp Woods (Asia, EU)'!D3+'Agripp GRP Macros (EU, Asia) '!F3+'Agripp Recycled ABS Macros (EU)'!H4</f>
        <v>0</v>
      </c>
      <c r="E46" s="1354">
        <f>'Agripp Recycled ABS Macros (EU)'!H2</f>
        <v>0</v>
      </c>
      <c r="F46" s="235"/>
      <c r="G46" s="242"/>
      <c r="H46" s="285"/>
      <c r="I46" s="348"/>
      <c r="J46" s="363"/>
      <c r="K46" s="283"/>
      <c r="L46" s="283"/>
      <c r="M46" s="440"/>
      <c r="N46" s="440"/>
      <c r="O46" s="440"/>
      <c r="P46" s="284"/>
      <c r="Q46" s="440"/>
      <c r="R46" s="440"/>
      <c r="S46" s="440"/>
      <c r="T46" s="283"/>
      <c r="U46" s="283"/>
      <c r="V46" s="283"/>
      <c r="W46" s="283"/>
      <c r="X46" s="283"/>
      <c r="Y46" s="275"/>
      <c r="Z46" s="283"/>
      <c r="AA46" s="290"/>
      <c r="AB46" s="290"/>
      <c r="AC46" s="290"/>
      <c r="AD46" s="290"/>
      <c r="AE46" s="290"/>
      <c r="AF46" s="290"/>
      <c r="AG46" s="290"/>
      <c r="AH46" s="290"/>
      <c r="AI46" s="290"/>
      <c r="AJ46" s="290"/>
      <c r="AK46" s="172"/>
      <c r="AL46" s="172"/>
    </row>
    <row r="47" spans="1:44" s="414" customFormat="1" ht="16.5" customHeight="1">
      <c r="A47" s="284"/>
      <c r="B47" s="1355"/>
      <c r="C47" s="291"/>
      <c r="D47" s="291"/>
      <c r="E47" s="291"/>
      <c r="F47" s="291"/>
      <c r="G47" s="291"/>
      <c r="H47" s="291"/>
      <c r="I47" s="415"/>
      <c r="J47" s="364"/>
      <c r="K47" s="373"/>
      <c r="L47" s="284"/>
      <c r="M47" s="284"/>
      <c r="N47" s="284"/>
      <c r="O47" s="284"/>
      <c r="P47" s="284"/>
      <c r="Q47" s="284"/>
      <c r="R47" s="284"/>
      <c r="S47" s="284"/>
      <c r="T47" s="284"/>
      <c r="U47" s="284"/>
      <c r="V47" s="284"/>
      <c r="W47" s="284"/>
      <c r="X47" s="284"/>
      <c r="Y47" s="284"/>
      <c r="Z47" s="284"/>
      <c r="AA47" s="284"/>
      <c r="AB47" s="293"/>
      <c r="AC47" s="293"/>
      <c r="AD47" s="293"/>
      <c r="AE47" s="293"/>
      <c r="AF47" s="293"/>
      <c r="AG47" s="293"/>
      <c r="AH47" s="293"/>
      <c r="AI47" s="293"/>
      <c r="AJ47" s="293"/>
      <c r="AK47" s="293"/>
      <c r="AL47" s="293"/>
    </row>
    <row r="48" spans="1:44" s="414" customFormat="1" ht="18.600000000000001" customHeight="1">
      <c r="A48" s="284"/>
      <c r="B48" s="1660" t="s">
        <v>3409</v>
      </c>
      <c r="C48" s="1356" t="s">
        <v>3438</v>
      </c>
      <c r="D48" s="1357" t="s">
        <v>134</v>
      </c>
      <c r="E48" s="1357" t="s">
        <v>780</v>
      </c>
      <c r="F48" s="1357" t="s">
        <v>131</v>
      </c>
      <c r="G48" s="1357" t="s">
        <v>137</v>
      </c>
      <c r="H48" s="1357" t="s">
        <v>148</v>
      </c>
      <c r="I48" s="1357" t="s">
        <v>200</v>
      </c>
      <c r="J48" s="1357" t="s">
        <v>3439</v>
      </c>
      <c r="K48" s="1357" t="s">
        <v>779</v>
      </c>
      <c r="L48" s="1356" t="s">
        <v>150</v>
      </c>
      <c r="M48" s="1358" t="s">
        <v>2969</v>
      </c>
      <c r="N48" s="1358" t="s">
        <v>141</v>
      </c>
      <c r="O48" s="1356" t="s">
        <v>2648</v>
      </c>
      <c r="P48" s="684"/>
      <c r="Q48" s="284"/>
      <c r="R48" s="284"/>
      <c r="S48" s="284"/>
      <c r="T48" s="284"/>
      <c r="U48" s="284"/>
      <c r="V48" s="284"/>
      <c r="W48" s="284"/>
      <c r="X48" s="284"/>
      <c r="Y48" s="284"/>
      <c r="Z48" s="284"/>
      <c r="AA48" s="284"/>
      <c r="AB48" s="293"/>
      <c r="AC48" s="293"/>
      <c r="AD48" s="293"/>
      <c r="AE48" s="293"/>
      <c r="AF48" s="293"/>
      <c r="AG48" s="293"/>
      <c r="AH48" s="293"/>
      <c r="AI48" s="293"/>
      <c r="AJ48" s="293"/>
      <c r="AK48" s="293"/>
      <c r="AL48" s="293"/>
    </row>
    <row r="49" spans="1:38" s="414" customFormat="1" ht="18.600000000000001" customHeight="1">
      <c r="A49" s="284"/>
      <c r="B49" s="1660"/>
      <c r="C49" s="1359">
        <f ca="1">'Agripp Holds PU (EU, ASIA)'!BL11+'Agripp Holds PE (EU)'!AS10+'Agripp GRP Macros (EU, Asia) '!AJ10+'Agripp Recycled ABS Macros (EU)'!AA8</f>
        <v>0</v>
      </c>
      <c r="D49" s="1359">
        <f ca="1">'Agripp Holds PU (EU, ASIA)'!BM11+'Agripp Holds PE (EU)'!AT10+'Agripp GRP Macros (EU, Asia) '!AK10+'Agripp Recycled ABS Macros (EU)'!AB8</f>
        <v>0</v>
      </c>
      <c r="E49" s="1359">
        <f ca="1">'Agripp Holds PU (EU, ASIA)'!BN11+'Agripp Holds PE (EU)'!AU10+'Agripp GRP Macros (EU, Asia) '!AL10+'Agripp Recycled ABS Macros (EU)'!AC8</f>
        <v>0</v>
      </c>
      <c r="F49" s="1359">
        <f ca="1">'Agripp Holds PU (EU, ASIA)'!BO11+'Agripp Holds PE (EU)'!AV10+'Agripp GRP Macros (EU, Asia) '!AM10+'Agripp Recycled ABS Macros (EU)'!AD8</f>
        <v>0</v>
      </c>
      <c r="G49" s="1359">
        <f ca="1">'Agripp Holds PU (EU, ASIA)'!BP11+'Agripp Holds PE (EU)'!AW10+'Agripp GRP Macros (EU, Asia) '!AN10+'Agripp Recycled ABS Macros (EU)'!AE8</f>
        <v>0</v>
      </c>
      <c r="H49" s="1359">
        <f ca="1">'Agripp Holds PU (EU, ASIA)'!BQ11+'Agripp Holds PE (EU)'!AX10+'Agripp GRP Macros (EU, Asia) '!AO10+'Agripp Recycled ABS Macros (EU)'!AF8</f>
        <v>0</v>
      </c>
      <c r="I49" s="1359">
        <f ca="1">'Agripp Holds PU (EU, ASIA)'!BR11+'Agripp Holds PE (EU)'!AY10+'Agripp GRP Macros (EU, Asia) '!AP10+'Agripp Recycled ABS Macros (EU)'!AG8</f>
        <v>0</v>
      </c>
      <c r="J49" s="1359">
        <f ca="1">'Agripp Holds PU (EU, ASIA)'!BS11+'Agripp Holds PE (EU)'!AZ10+'Agripp GRP Macros (EU, Asia) '!AQ10+'Agripp Recycled ABS Macros (EU)'!AH8</f>
        <v>0</v>
      </c>
      <c r="K49" s="1359">
        <f ca="1">'Agripp Holds PU (EU, ASIA)'!BT11+'Agripp Holds PE (EU)'!BA10+'Agripp GRP Macros (EU, Asia) '!AR10+'Agripp Recycled ABS Macros (EU)'!AI8</f>
        <v>0</v>
      </c>
      <c r="L49" s="1359">
        <f ca="1">'Agripp Holds PU (EU, ASIA)'!BU11+'Agripp Holds PE (EU)'!BB10+'Agripp GRP Macros (EU, Asia) '!AS10+'Agripp Recycled ABS Macros (EU)'!AJ8</f>
        <v>0</v>
      </c>
      <c r="M49" s="1359">
        <f ca="1">'Agripp Holds PU (EU, ASIA)'!BV11+'Agripp Holds PE (EU)'!BC10+'Agripp GRP Macros (EU, Asia) '!AT10+'Agripp Recycled ABS Macros (EU)'!AK8</f>
        <v>0</v>
      </c>
      <c r="N49" s="1359">
        <f ca="1">'Agripp Holds PU (EU, ASIA)'!BW11+'Agripp Holds PE (EU)'!BD10+'Agripp GRP Macros (EU, Asia) '!AU10+'Agripp Recycled ABS Macros (EU)'!AL8</f>
        <v>0</v>
      </c>
      <c r="O49" s="1359">
        <f ca="1">'Agripp Holds PU (EU, ASIA)'!BX11+'Agripp Holds PE (EU)'!BE10+'Agripp GRP Macros (EU, Asia) '!AV10+'Agripp Recycled ABS Macros (EU)'!AM8</f>
        <v>0</v>
      </c>
      <c r="P49" s="684"/>
      <c r="Q49" s="284"/>
      <c r="R49" s="284"/>
      <c r="S49" s="284"/>
      <c r="T49" s="284"/>
      <c r="U49" s="284"/>
      <c r="V49" s="284"/>
      <c r="W49" s="284"/>
      <c r="X49" s="284"/>
      <c r="Y49" s="284"/>
      <c r="Z49" s="284"/>
      <c r="AA49" s="284"/>
      <c r="AB49" s="293"/>
      <c r="AC49" s="293"/>
      <c r="AD49" s="293"/>
      <c r="AE49" s="293"/>
      <c r="AF49" s="293"/>
      <c r="AG49" s="293"/>
      <c r="AH49" s="293"/>
      <c r="AI49" s="293"/>
      <c r="AJ49" s="293"/>
      <c r="AK49" s="293"/>
      <c r="AL49" s="293"/>
    </row>
    <row r="50" spans="1:38" s="414" customFormat="1" ht="16.5" customHeight="1">
      <c r="A50" s="284"/>
      <c r="B50" s="1360"/>
      <c r="C50" s="684"/>
      <c r="D50" s="684"/>
      <c r="E50" s="684"/>
      <c r="F50" s="684"/>
      <c r="G50" s="684"/>
      <c r="H50" s="684"/>
      <c r="I50" s="684"/>
      <c r="J50" s="684"/>
      <c r="K50" s="1361"/>
      <c r="L50" s="1361"/>
      <c r="M50" s="1361"/>
      <c r="N50" s="1361"/>
      <c r="O50" s="1361"/>
      <c r="P50" s="684"/>
      <c r="Q50" s="284"/>
      <c r="R50" s="284"/>
      <c r="S50" s="284"/>
      <c r="T50" s="284"/>
      <c r="U50" s="284"/>
      <c r="V50" s="284"/>
      <c r="W50" s="284"/>
      <c r="X50" s="284"/>
      <c r="Y50" s="284"/>
      <c r="Z50" s="284"/>
      <c r="AA50" s="284"/>
      <c r="AB50" s="293"/>
      <c r="AC50" s="293"/>
      <c r="AD50" s="293"/>
      <c r="AE50" s="293"/>
      <c r="AF50" s="293"/>
      <c r="AG50" s="293"/>
      <c r="AH50" s="293"/>
      <c r="AI50" s="293"/>
      <c r="AJ50" s="293"/>
      <c r="AK50" s="293"/>
      <c r="AL50" s="293"/>
    </row>
    <row r="51" spans="1:38" s="414" customFormat="1" ht="16.5" customHeight="1">
      <c r="A51" s="284"/>
      <c r="B51" s="1360"/>
      <c r="C51" s="684"/>
      <c r="D51" s="684"/>
      <c r="E51" s="684"/>
      <c r="F51" s="684"/>
      <c r="G51" s="684"/>
      <c r="H51" s="684"/>
      <c r="I51" s="684"/>
      <c r="J51" s="684"/>
      <c r="K51" s="1361"/>
      <c r="L51" s="1361"/>
      <c r="M51" s="1361"/>
      <c r="N51" s="1361"/>
      <c r="O51" s="1361"/>
      <c r="P51" s="684"/>
      <c r="Q51" s="284"/>
      <c r="R51" s="284"/>
      <c r="S51" s="284"/>
      <c r="T51" s="284"/>
      <c r="U51" s="284"/>
      <c r="V51" s="284"/>
      <c r="W51" s="284"/>
      <c r="X51" s="284"/>
      <c r="Y51" s="284"/>
      <c r="Z51" s="284"/>
      <c r="AA51" s="284"/>
      <c r="AB51" s="293"/>
      <c r="AC51" s="293"/>
      <c r="AD51" s="293"/>
      <c r="AE51" s="293"/>
      <c r="AF51" s="293"/>
      <c r="AG51" s="293"/>
      <c r="AH51" s="293"/>
      <c r="AI51" s="293"/>
      <c r="AJ51" s="293"/>
      <c r="AK51" s="293"/>
      <c r="AL51" s="293"/>
    </row>
    <row r="52" spans="1:38" s="414" customFormat="1" ht="16.5" customHeight="1" thickBot="1">
      <c r="A52" s="284"/>
      <c r="B52" s="1360"/>
      <c r="C52" s="684"/>
      <c r="D52" s="684"/>
      <c r="E52" s="684"/>
      <c r="F52" s="684"/>
      <c r="G52" s="684"/>
      <c r="H52" s="684"/>
      <c r="I52" s="684"/>
      <c r="J52" s="684"/>
      <c r="K52" s="1361"/>
      <c r="L52" s="1361"/>
      <c r="M52" s="1361"/>
      <c r="N52" s="1361"/>
      <c r="O52" s="1361"/>
      <c r="P52" s="684"/>
      <c r="Q52" s="284"/>
      <c r="R52" s="284"/>
      <c r="S52" s="284"/>
      <c r="T52" s="284"/>
      <c r="U52" s="284"/>
      <c r="V52" s="284"/>
      <c r="W52" s="284"/>
      <c r="X52" s="284"/>
      <c r="Y52" s="284"/>
      <c r="Z52" s="284"/>
      <c r="AA52" s="284"/>
      <c r="AB52" s="293"/>
      <c r="AC52" s="293"/>
      <c r="AD52" s="293"/>
      <c r="AE52" s="293"/>
      <c r="AF52" s="293"/>
      <c r="AG52" s="293"/>
      <c r="AH52" s="293"/>
      <c r="AI52" s="293"/>
      <c r="AJ52" s="293"/>
      <c r="AK52" s="293"/>
      <c r="AL52" s="293"/>
    </row>
    <row r="53" spans="1:38" s="414" customFormat="1" ht="16.5" customHeight="1">
      <c r="A53" s="284"/>
      <c r="B53" s="1651" t="s">
        <v>3371</v>
      </c>
      <c r="C53" s="1652"/>
      <c r="D53" s="1652"/>
      <c r="E53" s="1652"/>
      <c r="F53" s="1652"/>
      <c r="G53" s="1652"/>
      <c r="H53" s="1652"/>
      <c r="I53" s="1652"/>
      <c r="J53" s="1652"/>
      <c r="K53" s="1652"/>
      <c r="L53" s="1652"/>
      <c r="M53" s="1652"/>
      <c r="N53" s="1652"/>
      <c r="O53" s="1653"/>
      <c r="P53" s="684"/>
      <c r="Q53" s="284"/>
      <c r="R53" s="284"/>
      <c r="S53" s="284"/>
      <c r="T53" s="284"/>
      <c r="U53" s="284"/>
      <c r="V53" s="284"/>
      <c r="W53" s="284"/>
      <c r="X53" s="284"/>
      <c r="Y53" s="284"/>
      <c r="Z53" s="284"/>
      <c r="AA53" s="284"/>
      <c r="AB53" s="293"/>
      <c r="AC53" s="293"/>
      <c r="AD53" s="293"/>
      <c r="AE53" s="293"/>
      <c r="AF53" s="293"/>
      <c r="AG53" s="293"/>
      <c r="AH53" s="293"/>
      <c r="AI53" s="293"/>
      <c r="AJ53" s="293"/>
      <c r="AK53" s="293"/>
      <c r="AL53" s="293"/>
    </row>
    <row r="54" spans="1:38" s="414" customFormat="1" ht="16.5" customHeight="1" thickBot="1">
      <c r="A54" s="284"/>
      <c r="B54" s="1654"/>
      <c r="C54" s="1655"/>
      <c r="D54" s="1655"/>
      <c r="E54" s="1655"/>
      <c r="F54" s="1655"/>
      <c r="G54" s="1655"/>
      <c r="H54" s="1655"/>
      <c r="I54" s="1655"/>
      <c r="J54" s="1655"/>
      <c r="K54" s="1655"/>
      <c r="L54" s="1655"/>
      <c r="M54" s="1655"/>
      <c r="N54" s="1655"/>
      <c r="O54" s="1656"/>
      <c r="P54" s="684"/>
      <c r="Q54" s="284"/>
      <c r="R54" s="284"/>
      <c r="S54" s="284"/>
      <c r="T54" s="284"/>
      <c r="U54" s="284"/>
      <c r="V54" s="284"/>
      <c r="W54" s="284"/>
      <c r="X54" s="284"/>
      <c r="Y54" s="284"/>
      <c r="Z54" s="284"/>
      <c r="AA54" s="284"/>
      <c r="AB54" s="293"/>
      <c r="AC54" s="293"/>
      <c r="AD54" s="293"/>
      <c r="AE54" s="293"/>
      <c r="AF54" s="293"/>
      <c r="AG54" s="293"/>
      <c r="AH54" s="293"/>
      <c r="AI54" s="293"/>
      <c r="AJ54" s="293"/>
      <c r="AK54" s="293"/>
      <c r="AL54" s="293"/>
    </row>
    <row r="55" spans="1:38" s="414" customFormat="1" ht="16.5" customHeight="1">
      <c r="A55" s="284"/>
      <c r="B55" s="1360"/>
      <c r="C55" s="684"/>
      <c r="D55" s="684"/>
      <c r="E55" s="684"/>
      <c r="F55" s="684"/>
      <c r="G55" s="684"/>
      <c r="H55" s="684"/>
      <c r="I55" s="684"/>
      <c r="J55" s="684"/>
      <c r="K55" s="1361"/>
      <c r="L55" s="1361"/>
      <c r="M55" s="1361"/>
      <c r="N55" s="1361"/>
      <c r="O55" s="1361"/>
      <c r="P55" s="684"/>
      <c r="Q55" s="284"/>
      <c r="R55" s="284"/>
      <c r="S55" s="284"/>
      <c r="T55" s="284"/>
      <c r="U55" s="284"/>
      <c r="V55" s="284"/>
      <c r="W55" s="284"/>
      <c r="X55" s="284"/>
      <c r="Y55" s="284"/>
      <c r="Z55" s="284"/>
      <c r="AA55" s="284"/>
      <c r="AB55" s="293"/>
      <c r="AC55" s="293"/>
      <c r="AD55" s="293"/>
      <c r="AE55" s="293"/>
      <c r="AF55" s="293"/>
      <c r="AG55" s="293"/>
      <c r="AH55" s="293"/>
      <c r="AI55" s="293"/>
      <c r="AJ55" s="293"/>
      <c r="AK55" s="293"/>
      <c r="AL55" s="293"/>
    </row>
    <row r="56" spans="1:38" s="414" customFormat="1" ht="16.5" customHeight="1">
      <c r="A56" s="284"/>
      <c r="B56" s="1360"/>
      <c r="C56" s="684"/>
      <c r="D56" s="684"/>
      <c r="E56" s="684"/>
      <c r="F56" s="684"/>
      <c r="G56" s="684"/>
      <c r="H56" s="684"/>
      <c r="I56" s="684"/>
      <c r="J56" s="684"/>
      <c r="K56" s="1361"/>
      <c r="L56" s="1361"/>
      <c r="M56" s="1361"/>
      <c r="N56" s="1361"/>
      <c r="O56" s="1361"/>
      <c r="P56" s="684"/>
      <c r="Q56" s="284"/>
      <c r="R56" s="284"/>
      <c r="S56" s="284"/>
      <c r="T56" s="284"/>
      <c r="U56" s="284"/>
      <c r="V56" s="284"/>
      <c r="W56" s="284"/>
      <c r="X56" s="284"/>
      <c r="Y56" s="284"/>
      <c r="Z56" s="284"/>
      <c r="AA56" s="284"/>
      <c r="AB56" s="293"/>
      <c r="AC56" s="293"/>
      <c r="AD56" s="293"/>
      <c r="AE56" s="293"/>
      <c r="AF56" s="293"/>
      <c r="AG56" s="293"/>
      <c r="AH56" s="293"/>
      <c r="AI56" s="293"/>
      <c r="AJ56" s="293"/>
      <c r="AK56" s="293"/>
      <c r="AL56" s="293"/>
    </row>
    <row r="57" spans="1:38" s="414" customFormat="1" ht="16.5" customHeight="1">
      <c r="A57" s="284"/>
      <c r="B57" s="329"/>
      <c r="C57" s="279"/>
      <c r="D57" s="279"/>
      <c r="E57" s="279"/>
      <c r="F57" s="294"/>
      <c r="G57" s="294"/>
      <c r="H57" s="279"/>
      <c r="I57" s="340"/>
      <c r="J57" s="353"/>
      <c r="K57" s="684"/>
      <c r="L57" s="684"/>
      <c r="M57" s="684"/>
      <c r="N57" s="684"/>
      <c r="O57" s="684"/>
      <c r="P57" s="331"/>
      <c r="Q57" s="284"/>
      <c r="R57" s="284"/>
      <c r="S57" s="284"/>
      <c r="T57" s="284"/>
      <c r="U57" s="284"/>
      <c r="V57" s="284"/>
      <c r="W57" s="284"/>
      <c r="X57" s="284"/>
      <c r="Y57" s="284"/>
      <c r="Z57" s="284"/>
      <c r="AA57" s="284"/>
      <c r="AB57" s="293"/>
      <c r="AC57" s="293"/>
      <c r="AD57" s="293"/>
      <c r="AE57" s="293"/>
      <c r="AF57" s="293"/>
      <c r="AG57" s="293"/>
      <c r="AH57" s="293"/>
      <c r="AI57" s="293"/>
      <c r="AJ57" s="293"/>
      <c r="AK57" s="293"/>
      <c r="AL57" s="293"/>
    </row>
    <row r="58" spans="1:38" s="414" customFormat="1" ht="24" customHeight="1">
      <c r="A58" s="284"/>
      <c r="B58" s="1362" t="s">
        <v>444</v>
      </c>
      <c r="C58" s="1363" t="s">
        <v>123</v>
      </c>
      <c r="D58" s="1363" t="s">
        <v>35</v>
      </c>
      <c r="E58" s="1363" t="s">
        <v>392</v>
      </c>
      <c r="F58" s="1363" t="s">
        <v>757</v>
      </c>
      <c r="G58" s="1363" t="s">
        <v>36</v>
      </c>
      <c r="H58" s="1363" t="s">
        <v>37</v>
      </c>
      <c r="I58" s="1363" t="s">
        <v>14</v>
      </c>
      <c r="J58" s="1363" t="s">
        <v>16</v>
      </c>
      <c r="K58" s="1363" t="s">
        <v>796</v>
      </c>
      <c r="L58" s="284"/>
      <c r="M58" s="331"/>
      <c r="N58" s="331"/>
      <c r="O58" s="331"/>
      <c r="P58" s="284"/>
      <c r="Q58" s="284"/>
      <c r="R58" s="284"/>
      <c r="S58" s="284"/>
      <c r="T58" s="284"/>
      <c r="U58" s="284"/>
      <c r="V58" s="284"/>
      <c r="W58" s="284"/>
      <c r="X58" s="284"/>
      <c r="Y58" s="284"/>
      <c r="Z58" s="284"/>
      <c r="AA58" s="284"/>
      <c r="AB58" s="293"/>
      <c r="AC58" s="293"/>
      <c r="AD58" s="293"/>
      <c r="AE58" s="293"/>
      <c r="AF58" s="293"/>
      <c r="AG58" s="293"/>
      <c r="AH58" s="293"/>
      <c r="AI58" s="293"/>
      <c r="AJ58" s="293"/>
      <c r="AK58" s="293"/>
      <c r="AL58" s="293"/>
    </row>
    <row r="59" spans="1:38" s="414" customFormat="1" ht="16.5" customHeight="1">
      <c r="A59" s="284"/>
      <c r="B59" s="1238" t="str">
        <f>IF('Data invoice'!J2=0,"",'Data invoice'!K2)</f>
        <v/>
      </c>
      <c r="C59" s="1238" t="str">
        <f>IF('Data invoice'!K2=0,"",'Data invoice'!L2)</f>
        <v/>
      </c>
      <c r="D59" s="1238" t="str">
        <f>IF('Data invoice'!L2=0,"",'Data invoice'!M2)</f>
        <v/>
      </c>
      <c r="E59" s="1238" t="str">
        <f>IF('Data invoice'!M2=0,"",'Data invoice'!N2)</f>
        <v/>
      </c>
      <c r="F59" s="1238" t="str">
        <f>IF('Data invoice'!N2=0,"",'Data invoice'!O2)</f>
        <v/>
      </c>
      <c r="G59" s="1238" t="str">
        <f>IF('Data invoice'!O2=0,"",'Data invoice'!P2)</f>
        <v/>
      </c>
      <c r="H59" s="1238" t="str">
        <f>IF('Data invoice'!P2=0,"",'Data invoice'!Q2)</f>
        <v/>
      </c>
      <c r="I59" s="1238" t="str">
        <f>IF('Data invoice'!Q2=0,"",'Data invoice'!R2)</f>
        <v/>
      </c>
      <c r="J59" s="1239" t="str">
        <f>IF('Data invoice'!R2=0,"",'Data invoice'!S2)</f>
        <v/>
      </c>
      <c r="K59" s="1238" t="str">
        <f>IF('Data invoice'!S2=0,"",'Data invoice'!T2)</f>
        <v/>
      </c>
      <c r="L59" s="284"/>
      <c r="M59" s="284"/>
      <c r="N59" s="284"/>
      <c r="O59" s="284"/>
      <c r="P59" s="284"/>
      <c r="Q59" s="284"/>
      <c r="R59" s="284"/>
      <c r="S59" s="284"/>
      <c r="T59" s="284"/>
      <c r="U59" s="284"/>
      <c r="V59" s="284"/>
      <c r="W59" s="284"/>
      <c r="X59" s="284"/>
      <c r="Y59" s="284"/>
      <c r="Z59" s="284"/>
      <c r="AA59" s="284"/>
      <c r="AB59" s="293"/>
      <c r="AC59" s="293"/>
      <c r="AD59" s="293"/>
      <c r="AE59" s="293"/>
      <c r="AF59" s="293"/>
      <c r="AG59" s="293"/>
      <c r="AH59" s="293"/>
      <c r="AI59" s="293"/>
      <c r="AJ59" s="293"/>
      <c r="AK59" s="293"/>
      <c r="AL59" s="293"/>
    </row>
    <row r="60" spans="1:38" s="414" customFormat="1" ht="16.5" customHeight="1">
      <c r="A60" s="284"/>
      <c r="B60" s="1238" t="str">
        <f>IF('Data invoice'!J3=0,"",'Data invoice'!K3)</f>
        <v/>
      </c>
      <c r="C60" s="1238" t="str">
        <f>IF('Data invoice'!K3=0,"",'Data invoice'!L3)</f>
        <v/>
      </c>
      <c r="D60" s="1238" t="str">
        <f>IF('Data invoice'!L3=0,"",'Data invoice'!M3)</f>
        <v/>
      </c>
      <c r="E60" s="1238" t="str">
        <f>IF('Data invoice'!M3=0,"",'Data invoice'!N3)</f>
        <v/>
      </c>
      <c r="F60" s="1238" t="str">
        <f>IF('Data invoice'!N3=0,"",'Data invoice'!O3)</f>
        <v/>
      </c>
      <c r="G60" s="1238" t="str">
        <f>IF('Data invoice'!O3=0,"",'Data invoice'!P3)</f>
        <v/>
      </c>
      <c r="H60" s="1238" t="str">
        <f>IF('Data invoice'!P3=0,"",'Data invoice'!Q3)</f>
        <v/>
      </c>
      <c r="I60" s="1238" t="str">
        <f>IF('Data invoice'!Q3=0,"",'Data invoice'!R3)</f>
        <v/>
      </c>
      <c r="J60" s="1239" t="str">
        <f>IF('Data invoice'!R3=0,"",'Data invoice'!S3)</f>
        <v/>
      </c>
      <c r="K60" s="1238" t="str">
        <f>IF('Data invoice'!S3=0,"",'Data invoice'!T3)</f>
        <v/>
      </c>
      <c r="L60" s="284"/>
      <c r="M60" s="284"/>
      <c r="N60" s="284"/>
      <c r="O60" s="284"/>
      <c r="P60" s="284"/>
      <c r="Q60" s="284"/>
      <c r="R60" s="284"/>
      <c r="S60" s="284"/>
      <c r="T60" s="284"/>
      <c r="U60" s="284"/>
      <c r="V60" s="284"/>
      <c r="W60" s="284"/>
      <c r="X60" s="284"/>
      <c r="Y60" s="284"/>
      <c r="Z60" s="284"/>
      <c r="AA60" s="284"/>
      <c r="AB60" s="293"/>
      <c r="AC60" s="293"/>
      <c r="AD60" s="293"/>
      <c r="AE60" s="293"/>
      <c r="AF60" s="293"/>
      <c r="AG60" s="293"/>
      <c r="AH60" s="293"/>
      <c r="AI60" s="293"/>
      <c r="AJ60" s="293"/>
      <c r="AK60" s="293"/>
      <c r="AL60" s="293"/>
    </row>
    <row r="61" spans="1:38" s="414" customFormat="1" ht="16.5" customHeight="1">
      <c r="A61" s="284"/>
      <c r="B61" s="1238" t="str">
        <f>IF('Data invoice'!J4=0,"",'Data invoice'!K4)</f>
        <v/>
      </c>
      <c r="C61" s="1238" t="str">
        <f>IF('Data invoice'!K4=0,"",'Data invoice'!L4)</f>
        <v/>
      </c>
      <c r="D61" s="1238" t="str">
        <f>IF('Data invoice'!L4=0,"",'Data invoice'!M4)</f>
        <v/>
      </c>
      <c r="E61" s="1238" t="str">
        <f>IF('Data invoice'!M4=0,"",'Data invoice'!N4)</f>
        <v/>
      </c>
      <c r="F61" s="1238" t="str">
        <f>IF('Data invoice'!N4=0,"",'Data invoice'!O4)</f>
        <v/>
      </c>
      <c r="G61" s="1238" t="str">
        <f>IF('Data invoice'!O4=0,"",'Data invoice'!P4)</f>
        <v/>
      </c>
      <c r="H61" s="1238" t="str">
        <f>IF('Data invoice'!P4=0,"",'Data invoice'!Q4)</f>
        <v/>
      </c>
      <c r="I61" s="1238" t="str">
        <f>IF('Data invoice'!Q4=0,"",'Data invoice'!R4)</f>
        <v/>
      </c>
      <c r="J61" s="1239" t="str">
        <f>IF('Data invoice'!R4=0,"",'Data invoice'!S4)</f>
        <v/>
      </c>
      <c r="K61" s="1238" t="str">
        <f>IF('Data invoice'!S4=0,"",'Data invoice'!T4)</f>
        <v/>
      </c>
      <c r="L61" s="284"/>
      <c r="M61" s="284"/>
      <c r="N61" s="284"/>
      <c r="O61" s="284"/>
      <c r="P61" s="284"/>
      <c r="Q61" s="284"/>
      <c r="R61" s="284"/>
      <c r="S61" s="284"/>
      <c r="T61" s="284"/>
      <c r="U61" s="284"/>
      <c r="V61" s="284"/>
      <c r="W61" s="284"/>
      <c r="X61" s="284"/>
      <c r="Y61" s="284"/>
      <c r="Z61" s="284"/>
      <c r="AA61" s="284"/>
      <c r="AB61" s="293"/>
      <c r="AC61" s="293"/>
      <c r="AD61" s="293"/>
      <c r="AE61" s="293"/>
      <c r="AF61" s="293"/>
      <c r="AG61" s="293"/>
      <c r="AH61" s="293"/>
      <c r="AI61" s="293"/>
      <c r="AJ61" s="293"/>
      <c r="AK61" s="293"/>
      <c r="AL61" s="293"/>
    </row>
    <row r="62" spans="1:38" s="414" customFormat="1" ht="16.5" customHeight="1">
      <c r="A62" s="284"/>
      <c r="B62" s="1238" t="str">
        <f>IF('Data invoice'!J5=0,"",'Data invoice'!K5)</f>
        <v/>
      </c>
      <c r="C62" s="1238" t="str">
        <f>IF('Data invoice'!K5=0,"",'Data invoice'!L5)</f>
        <v/>
      </c>
      <c r="D62" s="1238" t="str">
        <f>IF('Data invoice'!L5=0,"",'Data invoice'!M5)</f>
        <v/>
      </c>
      <c r="E62" s="1238" t="str">
        <f>IF('Data invoice'!M5=0,"",'Data invoice'!N5)</f>
        <v/>
      </c>
      <c r="F62" s="1238" t="str">
        <f>IF('Data invoice'!N5=0,"",'Data invoice'!O5)</f>
        <v/>
      </c>
      <c r="G62" s="1238" t="str">
        <f>IF('Data invoice'!O5=0,"",'Data invoice'!P5)</f>
        <v/>
      </c>
      <c r="H62" s="1238" t="str">
        <f>IF('Data invoice'!P5=0,"",'Data invoice'!Q5)</f>
        <v/>
      </c>
      <c r="I62" s="1238" t="str">
        <f>IF('Data invoice'!Q5=0,"",'Data invoice'!R5)</f>
        <v/>
      </c>
      <c r="J62" s="1239" t="str">
        <f>IF('Data invoice'!R5=0,"",'Data invoice'!S5)</f>
        <v/>
      </c>
      <c r="K62" s="1238" t="str">
        <f>IF('Data invoice'!S5=0,"",'Data invoice'!T5)</f>
        <v/>
      </c>
      <c r="L62" s="284"/>
      <c r="M62" s="284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93"/>
      <c r="AC62" s="293"/>
      <c r="AD62" s="293"/>
      <c r="AE62" s="293"/>
      <c r="AF62" s="293"/>
      <c r="AG62" s="293"/>
      <c r="AH62" s="293"/>
      <c r="AI62" s="293"/>
      <c r="AJ62" s="293"/>
      <c r="AK62" s="293"/>
      <c r="AL62" s="293"/>
    </row>
    <row r="63" spans="1:38" s="414" customFormat="1" ht="16.5" customHeight="1">
      <c r="A63" s="284"/>
      <c r="B63" s="1238" t="str">
        <f>IF('Data invoice'!J6=0,"",'Data invoice'!K6)</f>
        <v/>
      </c>
      <c r="C63" s="1238" t="str">
        <f>IF('Data invoice'!K6=0,"",'Data invoice'!L6)</f>
        <v/>
      </c>
      <c r="D63" s="1238" t="str">
        <f>IF('Data invoice'!L6=0,"",'Data invoice'!M6)</f>
        <v/>
      </c>
      <c r="E63" s="1238" t="str">
        <f>IF('Data invoice'!M6=0,"",'Data invoice'!N6)</f>
        <v/>
      </c>
      <c r="F63" s="1238" t="str">
        <f>IF('Data invoice'!N6=0,"",'Data invoice'!O6)</f>
        <v/>
      </c>
      <c r="G63" s="1238" t="str">
        <f>IF('Data invoice'!O6=0,"",'Data invoice'!P6)</f>
        <v/>
      </c>
      <c r="H63" s="1238" t="str">
        <f>IF('Data invoice'!P6=0,"",'Data invoice'!Q6)</f>
        <v/>
      </c>
      <c r="I63" s="1238" t="str">
        <f>IF('Data invoice'!Q6=0,"",'Data invoice'!R6)</f>
        <v/>
      </c>
      <c r="J63" s="1239" t="str">
        <f>IF('Data invoice'!R6=0,"",'Data invoice'!S6)</f>
        <v/>
      </c>
      <c r="K63" s="1238" t="str">
        <f>IF('Data invoice'!S6=0,"",'Data invoice'!T6)</f>
        <v/>
      </c>
      <c r="L63" s="284"/>
      <c r="M63" s="284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93"/>
      <c r="AC63" s="293"/>
      <c r="AD63" s="293"/>
      <c r="AE63" s="293"/>
      <c r="AF63" s="293"/>
      <c r="AG63" s="293"/>
      <c r="AH63" s="293"/>
      <c r="AI63" s="293"/>
      <c r="AJ63" s="293"/>
      <c r="AK63" s="293"/>
      <c r="AL63" s="293"/>
    </row>
    <row r="64" spans="1:38" s="414" customFormat="1" ht="16.5" customHeight="1">
      <c r="A64" s="284"/>
      <c r="B64" s="1238" t="str">
        <f>IF('Data invoice'!J7=0,"",'Data invoice'!K7)</f>
        <v/>
      </c>
      <c r="C64" s="1238" t="str">
        <f>IF('Data invoice'!K7=0,"",'Data invoice'!L7)</f>
        <v/>
      </c>
      <c r="D64" s="1238" t="str">
        <f>IF('Data invoice'!L7=0,"",'Data invoice'!M7)</f>
        <v/>
      </c>
      <c r="E64" s="1238" t="str">
        <f>IF('Data invoice'!M7=0,"",'Data invoice'!N7)</f>
        <v/>
      </c>
      <c r="F64" s="1238" t="str">
        <f>IF('Data invoice'!N7=0,"",'Data invoice'!O7)</f>
        <v/>
      </c>
      <c r="G64" s="1238" t="str">
        <f>IF('Data invoice'!O7=0,"",'Data invoice'!P7)</f>
        <v/>
      </c>
      <c r="H64" s="1238" t="str">
        <f>IF('Data invoice'!P7=0,"",'Data invoice'!Q7)</f>
        <v/>
      </c>
      <c r="I64" s="1238" t="str">
        <f>IF('Data invoice'!Q7=0,"",'Data invoice'!R7)</f>
        <v/>
      </c>
      <c r="J64" s="1239" t="str">
        <f>IF('Data invoice'!R7=0,"",'Data invoice'!S7)</f>
        <v/>
      </c>
      <c r="K64" s="1238" t="str">
        <f>IF('Data invoice'!S7=0,"",'Data invoice'!T7)</f>
        <v/>
      </c>
      <c r="L64" s="284"/>
      <c r="M64" s="284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93"/>
      <c r="AC64" s="293"/>
      <c r="AD64" s="293"/>
      <c r="AE64" s="293"/>
      <c r="AF64" s="293"/>
      <c r="AG64" s="293"/>
      <c r="AH64" s="293"/>
      <c r="AI64" s="293"/>
      <c r="AJ64" s="293"/>
      <c r="AK64" s="293"/>
      <c r="AL64" s="293"/>
    </row>
    <row r="65" spans="1:38" s="414" customFormat="1" ht="16.5" customHeight="1">
      <c r="A65" s="284"/>
      <c r="B65" s="1238" t="str">
        <f>IF('Data invoice'!J8=0,"",'Data invoice'!K8)</f>
        <v/>
      </c>
      <c r="C65" s="1238" t="str">
        <f>IF('Data invoice'!K8=0,"",'Data invoice'!L8)</f>
        <v/>
      </c>
      <c r="D65" s="1238" t="str">
        <f>IF('Data invoice'!L8=0,"",'Data invoice'!M8)</f>
        <v/>
      </c>
      <c r="E65" s="1238" t="str">
        <f>IF('Data invoice'!M8=0,"",'Data invoice'!N8)</f>
        <v/>
      </c>
      <c r="F65" s="1238" t="str">
        <f>IF('Data invoice'!N8=0,"",'Data invoice'!O8)</f>
        <v/>
      </c>
      <c r="G65" s="1238" t="str">
        <f>IF('Data invoice'!O8=0,"",'Data invoice'!P8)</f>
        <v/>
      </c>
      <c r="H65" s="1238" t="str">
        <f>IF('Data invoice'!P8=0,"",'Data invoice'!Q8)</f>
        <v/>
      </c>
      <c r="I65" s="1238" t="str">
        <f>IF('Data invoice'!Q8=0,"",'Data invoice'!R8)</f>
        <v/>
      </c>
      <c r="J65" s="1239" t="str">
        <f>IF('Data invoice'!R8=0,"",'Data invoice'!S8)</f>
        <v/>
      </c>
      <c r="K65" s="1238" t="str">
        <f>IF('Data invoice'!S8=0,"",'Data invoice'!T8)</f>
        <v/>
      </c>
      <c r="L65" s="284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93"/>
      <c r="AC65" s="293"/>
      <c r="AD65" s="293"/>
      <c r="AE65" s="293"/>
      <c r="AF65" s="293"/>
      <c r="AG65" s="293"/>
      <c r="AH65" s="293"/>
      <c r="AI65" s="293"/>
      <c r="AJ65" s="293"/>
      <c r="AK65" s="293"/>
      <c r="AL65" s="293"/>
    </row>
    <row r="66" spans="1:38" s="414" customFormat="1" ht="16.5" customHeight="1">
      <c r="A66" s="284"/>
      <c r="B66" s="1238" t="str">
        <f>IF('Data invoice'!J9=0,"",'Data invoice'!K9)</f>
        <v/>
      </c>
      <c r="C66" s="1238" t="str">
        <f>IF('Data invoice'!K9=0,"",'Data invoice'!L9)</f>
        <v/>
      </c>
      <c r="D66" s="1238" t="str">
        <f>IF('Data invoice'!L9=0,"",'Data invoice'!M9)</f>
        <v/>
      </c>
      <c r="E66" s="1238" t="str">
        <f>IF('Data invoice'!M9=0,"",'Data invoice'!N9)</f>
        <v/>
      </c>
      <c r="F66" s="1238" t="str">
        <f>IF('Data invoice'!N9=0,"",'Data invoice'!O9)</f>
        <v/>
      </c>
      <c r="G66" s="1238" t="str">
        <f>IF('Data invoice'!O9=0,"",'Data invoice'!P9)</f>
        <v/>
      </c>
      <c r="H66" s="1238" t="str">
        <f>IF('Data invoice'!P9=0,"",'Data invoice'!Q9)</f>
        <v/>
      </c>
      <c r="I66" s="1238" t="str">
        <f>IF('Data invoice'!Q9=0,"",'Data invoice'!R9)</f>
        <v/>
      </c>
      <c r="J66" s="1239" t="str">
        <f>IF('Data invoice'!R9=0,"",'Data invoice'!S9)</f>
        <v/>
      </c>
      <c r="K66" s="1238" t="str">
        <f>IF('Data invoice'!S9=0,"",'Data invoice'!T9)</f>
        <v/>
      </c>
      <c r="L66" s="284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93"/>
      <c r="AC66" s="293"/>
      <c r="AD66" s="293"/>
      <c r="AE66" s="293"/>
      <c r="AF66" s="293"/>
      <c r="AG66" s="293"/>
      <c r="AH66" s="293"/>
      <c r="AI66" s="293"/>
      <c r="AJ66" s="293"/>
      <c r="AK66" s="293"/>
      <c r="AL66" s="293"/>
    </row>
    <row r="67" spans="1:38" s="414" customFormat="1" ht="16.5" customHeight="1">
      <c r="A67" s="284"/>
      <c r="B67" s="1238" t="str">
        <f>IF('Data invoice'!J10=0,"",'Data invoice'!K10)</f>
        <v/>
      </c>
      <c r="C67" s="1238" t="str">
        <f>IF('Data invoice'!K10=0,"",'Data invoice'!L10)</f>
        <v/>
      </c>
      <c r="D67" s="1238" t="str">
        <f>IF('Data invoice'!L10=0,"",'Data invoice'!M10)</f>
        <v/>
      </c>
      <c r="E67" s="1238" t="str">
        <f>IF('Data invoice'!M10=0,"",'Data invoice'!N10)</f>
        <v/>
      </c>
      <c r="F67" s="1238" t="str">
        <f>IF('Data invoice'!N10=0,"",'Data invoice'!O10)</f>
        <v/>
      </c>
      <c r="G67" s="1238" t="str">
        <f>IF('Data invoice'!O10=0,"",'Data invoice'!P10)</f>
        <v/>
      </c>
      <c r="H67" s="1238" t="str">
        <f>IF('Data invoice'!P10=0,"",'Data invoice'!Q10)</f>
        <v/>
      </c>
      <c r="I67" s="1238" t="str">
        <f>IF('Data invoice'!Q10=0,"",'Data invoice'!R10)</f>
        <v/>
      </c>
      <c r="J67" s="1239" t="str">
        <f>IF('Data invoice'!R10=0,"",'Data invoice'!S10)</f>
        <v/>
      </c>
      <c r="K67" s="1238" t="str">
        <f>IF('Data invoice'!S10=0,"",'Data invoice'!T10)</f>
        <v/>
      </c>
      <c r="L67" s="284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93"/>
      <c r="AC67" s="293"/>
      <c r="AD67" s="293"/>
      <c r="AE67" s="293"/>
      <c r="AF67" s="293"/>
      <c r="AG67" s="293"/>
      <c r="AH67" s="293"/>
      <c r="AI67" s="293"/>
      <c r="AJ67" s="293"/>
      <c r="AK67" s="293"/>
      <c r="AL67" s="293"/>
    </row>
    <row r="68" spans="1:38" s="414" customFormat="1" ht="16.5" customHeight="1">
      <c r="A68" s="284"/>
      <c r="B68" s="1238" t="str">
        <f>IF('Data invoice'!J11=0,"",'Data invoice'!K11)</f>
        <v/>
      </c>
      <c r="C68" s="1238" t="str">
        <f>IF('Data invoice'!K11=0,"",'Data invoice'!L11)</f>
        <v/>
      </c>
      <c r="D68" s="1238" t="str">
        <f>IF('Data invoice'!L11=0,"",'Data invoice'!M11)</f>
        <v/>
      </c>
      <c r="E68" s="1238" t="str">
        <f>IF('Data invoice'!M11=0,"",'Data invoice'!N11)</f>
        <v/>
      </c>
      <c r="F68" s="1238" t="str">
        <f>IF('Data invoice'!N11=0,"",'Data invoice'!O11)</f>
        <v/>
      </c>
      <c r="G68" s="1238" t="str">
        <f>IF('Data invoice'!O11=0,"",'Data invoice'!P11)</f>
        <v/>
      </c>
      <c r="H68" s="1238" t="str">
        <f>IF('Data invoice'!P11=0,"",'Data invoice'!Q11)</f>
        <v/>
      </c>
      <c r="I68" s="1238" t="str">
        <f>IF('Data invoice'!Q11=0,"",'Data invoice'!R11)</f>
        <v/>
      </c>
      <c r="J68" s="1239" t="str">
        <f>IF('Data invoice'!R11=0,"",'Data invoice'!S11)</f>
        <v/>
      </c>
      <c r="K68" s="1238" t="str">
        <f>IF('Data invoice'!S11=0,"",'Data invoice'!T11)</f>
        <v/>
      </c>
      <c r="L68" s="284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93"/>
      <c r="AC68" s="293"/>
      <c r="AD68" s="293"/>
      <c r="AE68" s="293"/>
      <c r="AF68" s="293"/>
      <c r="AG68" s="293"/>
      <c r="AH68" s="293"/>
      <c r="AI68" s="293"/>
      <c r="AJ68" s="293"/>
      <c r="AK68" s="293"/>
      <c r="AL68" s="293"/>
    </row>
    <row r="69" spans="1:38" s="414" customFormat="1" ht="16.5" customHeight="1">
      <c r="A69" s="284"/>
      <c r="B69" s="1238" t="str">
        <f>IF('Data invoice'!J12=0,"",'Data invoice'!K12)</f>
        <v/>
      </c>
      <c r="C69" s="1238" t="str">
        <f>IF('Data invoice'!K12=0,"",'Data invoice'!L12)</f>
        <v/>
      </c>
      <c r="D69" s="1238" t="str">
        <f>IF('Data invoice'!L12=0,"",'Data invoice'!M12)</f>
        <v/>
      </c>
      <c r="E69" s="1238" t="str">
        <f>IF('Data invoice'!M12=0,"",'Data invoice'!N12)</f>
        <v/>
      </c>
      <c r="F69" s="1238" t="str">
        <f>IF('Data invoice'!N12=0,"",'Data invoice'!O12)</f>
        <v/>
      </c>
      <c r="G69" s="1238" t="str">
        <f>IF('Data invoice'!O12=0,"",'Data invoice'!P12)</f>
        <v/>
      </c>
      <c r="H69" s="1238" t="str">
        <f>IF('Data invoice'!P12=0,"",'Data invoice'!Q12)</f>
        <v/>
      </c>
      <c r="I69" s="1238" t="str">
        <f>IF('Data invoice'!Q12=0,"",'Data invoice'!R12)</f>
        <v/>
      </c>
      <c r="J69" s="1239" t="str">
        <f>IF('Data invoice'!R12=0,"",'Data invoice'!S12)</f>
        <v/>
      </c>
      <c r="K69" s="1238" t="str">
        <f>IF('Data invoice'!S12=0,"",'Data invoice'!T12)</f>
        <v/>
      </c>
      <c r="L69" s="284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93"/>
      <c r="AC69" s="293"/>
      <c r="AD69" s="293"/>
      <c r="AE69" s="293"/>
      <c r="AF69" s="293"/>
      <c r="AG69" s="293"/>
      <c r="AH69" s="293"/>
      <c r="AI69" s="293"/>
      <c r="AJ69" s="293"/>
      <c r="AK69" s="293"/>
      <c r="AL69" s="293"/>
    </row>
    <row r="70" spans="1:38" s="414" customFormat="1" ht="16.5" customHeight="1">
      <c r="A70" s="284"/>
      <c r="B70" s="1238" t="str">
        <f>IF('Data invoice'!J13=0,"",'Data invoice'!K13)</f>
        <v/>
      </c>
      <c r="C70" s="1238" t="str">
        <f>IF('Data invoice'!K13=0,"",'Data invoice'!L13)</f>
        <v/>
      </c>
      <c r="D70" s="1238" t="str">
        <f>IF('Data invoice'!L13=0,"",'Data invoice'!M13)</f>
        <v/>
      </c>
      <c r="E70" s="1238" t="str">
        <f>IF('Data invoice'!M13=0,"",'Data invoice'!N13)</f>
        <v/>
      </c>
      <c r="F70" s="1238" t="str">
        <f>IF('Data invoice'!N13=0,"",'Data invoice'!O13)</f>
        <v/>
      </c>
      <c r="G70" s="1238" t="str">
        <f>IF('Data invoice'!O13=0,"",'Data invoice'!P13)</f>
        <v/>
      </c>
      <c r="H70" s="1238" t="str">
        <f>IF('Data invoice'!P13=0,"",'Data invoice'!Q13)</f>
        <v/>
      </c>
      <c r="I70" s="1238" t="str">
        <f>IF('Data invoice'!Q13=0,"",'Data invoice'!R13)</f>
        <v/>
      </c>
      <c r="J70" s="1239" t="str">
        <f>IF('Data invoice'!R13=0,"",'Data invoice'!S13)</f>
        <v/>
      </c>
      <c r="K70" s="1238" t="str">
        <f>IF('Data invoice'!S13=0,"",'Data invoice'!T13)</f>
        <v/>
      </c>
      <c r="L70" s="284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93"/>
      <c r="AC70" s="293"/>
      <c r="AD70" s="293"/>
      <c r="AE70" s="293"/>
      <c r="AF70" s="293"/>
      <c r="AG70" s="293"/>
      <c r="AH70" s="293"/>
      <c r="AI70" s="293"/>
      <c r="AJ70" s="293"/>
      <c r="AK70" s="293"/>
      <c r="AL70" s="293"/>
    </row>
    <row r="71" spans="1:38" s="414" customFormat="1" ht="16.5" customHeight="1">
      <c r="A71" s="284"/>
      <c r="B71" s="1238" t="str">
        <f>IF('Data invoice'!J14=0,"",'Data invoice'!K14)</f>
        <v/>
      </c>
      <c r="C71" s="1238" t="str">
        <f>IF('Data invoice'!K14=0,"",'Data invoice'!L14)</f>
        <v/>
      </c>
      <c r="D71" s="1238" t="str">
        <f>IF('Data invoice'!L14=0,"",'Data invoice'!M14)</f>
        <v/>
      </c>
      <c r="E71" s="1238" t="str">
        <f>IF('Data invoice'!M14=0,"",'Data invoice'!N14)</f>
        <v/>
      </c>
      <c r="F71" s="1238" t="str">
        <f>IF('Data invoice'!N14=0,"",'Data invoice'!O14)</f>
        <v/>
      </c>
      <c r="G71" s="1238" t="str">
        <f>IF('Data invoice'!O14=0,"",'Data invoice'!P14)</f>
        <v/>
      </c>
      <c r="H71" s="1238" t="str">
        <f>IF('Data invoice'!P14=0,"",'Data invoice'!Q14)</f>
        <v/>
      </c>
      <c r="I71" s="1238" t="str">
        <f>IF('Data invoice'!Q14=0,"",'Data invoice'!R14)</f>
        <v/>
      </c>
      <c r="J71" s="1239" t="str">
        <f>IF('Data invoice'!R14=0,"",'Data invoice'!S14)</f>
        <v/>
      </c>
      <c r="K71" s="1238" t="str">
        <f>IF('Data invoice'!S14=0,"",'Data invoice'!T14)</f>
        <v/>
      </c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93"/>
      <c r="AC71" s="293"/>
      <c r="AD71" s="293"/>
      <c r="AE71" s="293"/>
      <c r="AF71" s="293"/>
      <c r="AG71" s="293"/>
      <c r="AH71" s="293"/>
      <c r="AI71" s="293"/>
      <c r="AJ71" s="293"/>
      <c r="AK71" s="293"/>
      <c r="AL71" s="293"/>
    </row>
    <row r="72" spans="1:38" s="414" customFormat="1" ht="16.5" customHeight="1">
      <c r="A72" s="284"/>
      <c r="B72" s="1238" t="str">
        <f>IF('Data invoice'!J15=0,"",'Data invoice'!K15)</f>
        <v/>
      </c>
      <c r="C72" s="1238" t="str">
        <f>IF('Data invoice'!K15=0,"",'Data invoice'!L15)</f>
        <v/>
      </c>
      <c r="D72" s="1238" t="str">
        <f>IF('Data invoice'!L15=0,"",'Data invoice'!M15)</f>
        <v/>
      </c>
      <c r="E72" s="1238" t="str">
        <f>IF('Data invoice'!M15=0,"",'Data invoice'!N15)</f>
        <v/>
      </c>
      <c r="F72" s="1238" t="str">
        <f>IF('Data invoice'!N15=0,"",'Data invoice'!O15)</f>
        <v/>
      </c>
      <c r="G72" s="1238" t="str">
        <f>IF('Data invoice'!O15=0,"",'Data invoice'!P15)</f>
        <v/>
      </c>
      <c r="H72" s="1238" t="str">
        <f>IF('Data invoice'!P15=0,"",'Data invoice'!Q15)</f>
        <v/>
      </c>
      <c r="I72" s="1238" t="str">
        <f>IF('Data invoice'!Q15=0,"",'Data invoice'!R15)</f>
        <v/>
      </c>
      <c r="J72" s="1239" t="str">
        <f>IF('Data invoice'!R15=0,"",'Data invoice'!S15)</f>
        <v/>
      </c>
      <c r="K72" s="1238" t="str">
        <f>IF('Data invoice'!S15=0,"",'Data invoice'!T15)</f>
        <v/>
      </c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93"/>
      <c r="AC72" s="293"/>
      <c r="AD72" s="293"/>
      <c r="AE72" s="293"/>
      <c r="AF72" s="293"/>
      <c r="AG72" s="293"/>
      <c r="AH72" s="293"/>
      <c r="AI72" s="293"/>
      <c r="AJ72" s="293"/>
      <c r="AK72" s="293"/>
      <c r="AL72" s="293"/>
    </row>
    <row r="73" spans="1:38" s="414" customFormat="1" ht="16.5" customHeight="1">
      <c r="A73" s="284"/>
      <c r="B73" s="1238" t="str">
        <f>IF('Data invoice'!J16=0,"",'Data invoice'!K16)</f>
        <v/>
      </c>
      <c r="C73" s="1238" t="str">
        <f>IF('Data invoice'!K16=0,"",'Data invoice'!L16)</f>
        <v/>
      </c>
      <c r="D73" s="1238" t="str">
        <f>IF('Data invoice'!L16=0,"",'Data invoice'!M16)</f>
        <v/>
      </c>
      <c r="E73" s="1238" t="str">
        <f>IF('Data invoice'!M16=0,"",'Data invoice'!N16)</f>
        <v/>
      </c>
      <c r="F73" s="1238" t="str">
        <f>IF('Data invoice'!N16=0,"",'Data invoice'!O16)</f>
        <v/>
      </c>
      <c r="G73" s="1238" t="str">
        <f>IF('Data invoice'!O16=0,"",'Data invoice'!P16)</f>
        <v/>
      </c>
      <c r="H73" s="1238" t="str">
        <f>IF('Data invoice'!P16=0,"",'Data invoice'!Q16)</f>
        <v/>
      </c>
      <c r="I73" s="1238" t="str">
        <f>IF('Data invoice'!Q16=0,"",'Data invoice'!R16)</f>
        <v/>
      </c>
      <c r="J73" s="1239" t="str">
        <f>IF('Data invoice'!R16=0,"",'Data invoice'!S16)</f>
        <v/>
      </c>
      <c r="K73" s="1238" t="str">
        <f>IF('Data invoice'!S16=0,"",'Data invoice'!T16)</f>
        <v/>
      </c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93"/>
      <c r="AC73" s="293"/>
      <c r="AD73" s="293"/>
      <c r="AE73" s="293"/>
      <c r="AF73" s="293"/>
      <c r="AG73" s="293"/>
      <c r="AH73" s="293"/>
      <c r="AI73" s="293"/>
      <c r="AJ73" s="293"/>
      <c r="AK73" s="293"/>
      <c r="AL73" s="293"/>
    </row>
    <row r="74" spans="1:38" s="414" customFormat="1" ht="16.5" customHeight="1">
      <c r="A74" s="284"/>
      <c r="B74" s="1238" t="str">
        <f>IF('Data invoice'!J17=0,"",'Data invoice'!K17)</f>
        <v/>
      </c>
      <c r="C74" s="1238" t="str">
        <f>IF('Data invoice'!K17=0,"",'Data invoice'!L17)</f>
        <v/>
      </c>
      <c r="D74" s="1238" t="str">
        <f>IF('Data invoice'!L17=0,"",'Data invoice'!M17)</f>
        <v/>
      </c>
      <c r="E74" s="1238" t="str">
        <f>IF('Data invoice'!M17=0,"",'Data invoice'!N17)</f>
        <v/>
      </c>
      <c r="F74" s="1238" t="str">
        <f>IF('Data invoice'!N17=0,"",'Data invoice'!O17)</f>
        <v/>
      </c>
      <c r="G74" s="1238" t="str">
        <f>IF('Data invoice'!O17=0,"",'Data invoice'!P17)</f>
        <v/>
      </c>
      <c r="H74" s="1238" t="str">
        <f>IF('Data invoice'!P17=0,"",'Data invoice'!Q17)</f>
        <v/>
      </c>
      <c r="I74" s="1238" t="str">
        <f>IF('Data invoice'!Q17=0,"",'Data invoice'!R17)</f>
        <v/>
      </c>
      <c r="J74" s="1239" t="str">
        <f>IF('Data invoice'!R17=0,"",'Data invoice'!S17)</f>
        <v/>
      </c>
      <c r="K74" s="1238" t="str">
        <f>IF('Data invoice'!S17=0,"",'Data invoice'!T17)</f>
        <v/>
      </c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93"/>
      <c r="AC74" s="293"/>
      <c r="AD74" s="293"/>
      <c r="AE74" s="293"/>
      <c r="AF74" s="293"/>
      <c r="AG74" s="293"/>
      <c r="AH74" s="293"/>
      <c r="AI74" s="293"/>
      <c r="AJ74" s="293"/>
      <c r="AK74" s="293"/>
      <c r="AL74" s="293"/>
    </row>
    <row r="75" spans="1:38" s="414" customFormat="1" ht="16.5" customHeight="1">
      <c r="A75" s="284"/>
      <c r="B75" s="1238" t="str">
        <f>IF('Data invoice'!J18=0,"",'Data invoice'!K18)</f>
        <v/>
      </c>
      <c r="C75" s="1238" t="str">
        <f>IF('Data invoice'!K18=0,"",'Data invoice'!L18)</f>
        <v/>
      </c>
      <c r="D75" s="1238" t="str">
        <f>IF('Data invoice'!L18=0,"",'Data invoice'!M18)</f>
        <v/>
      </c>
      <c r="E75" s="1238" t="str">
        <f>IF('Data invoice'!M18=0,"",'Data invoice'!N18)</f>
        <v/>
      </c>
      <c r="F75" s="1238" t="str">
        <f>IF('Data invoice'!N18=0,"",'Data invoice'!O18)</f>
        <v/>
      </c>
      <c r="G75" s="1238" t="str">
        <f>IF('Data invoice'!O18=0,"",'Data invoice'!P18)</f>
        <v/>
      </c>
      <c r="H75" s="1238" t="str">
        <f>IF('Data invoice'!P18=0,"",'Data invoice'!Q18)</f>
        <v/>
      </c>
      <c r="I75" s="1238" t="str">
        <f>IF('Data invoice'!Q18=0,"",'Data invoice'!R18)</f>
        <v/>
      </c>
      <c r="J75" s="1239" t="str">
        <f>IF('Data invoice'!R18=0,"",'Data invoice'!S18)</f>
        <v/>
      </c>
      <c r="K75" s="1238" t="str">
        <f>IF('Data invoice'!S18=0,"",'Data invoice'!T18)</f>
        <v/>
      </c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93"/>
      <c r="AC75" s="293"/>
      <c r="AD75" s="293"/>
      <c r="AE75" s="293"/>
      <c r="AF75" s="293"/>
      <c r="AG75" s="293"/>
      <c r="AH75" s="293"/>
      <c r="AI75" s="293"/>
      <c r="AJ75" s="293"/>
      <c r="AK75" s="293"/>
      <c r="AL75" s="293"/>
    </row>
    <row r="76" spans="1:38" s="414" customFormat="1" ht="16.5" customHeight="1">
      <c r="A76" s="284"/>
      <c r="B76" s="1238" t="str">
        <f>IF('Data invoice'!J19=0,"",'Data invoice'!K19)</f>
        <v/>
      </c>
      <c r="C76" s="1238" t="str">
        <f>IF('Data invoice'!K19=0,"",'Data invoice'!L19)</f>
        <v/>
      </c>
      <c r="D76" s="1238" t="str">
        <f>IF('Data invoice'!L19=0,"",'Data invoice'!M19)</f>
        <v/>
      </c>
      <c r="E76" s="1238" t="str">
        <f>IF('Data invoice'!M19=0,"",'Data invoice'!N19)</f>
        <v/>
      </c>
      <c r="F76" s="1238" t="str">
        <f>IF('Data invoice'!N19=0,"",'Data invoice'!O19)</f>
        <v/>
      </c>
      <c r="G76" s="1238" t="str">
        <f>IF('Data invoice'!O19=0,"",'Data invoice'!P19)</f>
        <v/>
      </c>
      <c r="H76" s="1238" t="str">
        <f>IF('Data invoice'!P19=0,"",'Data invoice'!Q19)</f>
        <v/>
      </c>
      <c r="I76" s="1238" t="str">
        <f>IF('Data invoice'!Q19=0,"",'Data invoice'!R19)</f>
        <v/>
      </c>
      <c r="J76" s="1239" t="str">
        <f>IF('Data invoice'!R19=0,"",'Data invoice'!S19)</f>
        <v/>
      </c>
      <c r="K76" s="1238" t="str">
        <f>IF('Data invoice'!S19=0,"",'Data invoice'!T19)</f>
        <v/>
      </c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93"/>
      <c r="AC76" s="293"/>
      <c r="AD76" s="293"/>
      <c r="AE76" s="293"/>
      <c r="AF76" s="293"/>
      <c r="AG76" s="293"/>
      <c r="AH76" s="293"/>
      <c r="AI76" s="293"/>
      <c r="AJ76" s="293"/>
      <c r="AK76" s="293"/>
      <c r="AL76" s="293"/>
    </row>
    <row r="77" spans="1:38" s="414" customFormat="1" ht="16.5" customHeight="1">
      <c r="A77" s="284"/>
      <c r="B77" s="1238" t="str">
        <f>IF('Data invoice'!J20=0,"",'Data invoice'!K20)</f>
        <v/>
      </c>
      <c r="C77" s="1238" t="str">
        <f>IF('Data invoice'!K20=0,"",'Data invoice'!L20)</f>
        <v/>
      </c>
      <c r="D77" s="1238" t="str">
        <f>IF('Data invoice'!L20=0,"",'Data invoice'!M20)</f>
        <v/>
      </c>
      <c r="E77" s="1238" t="str">
        <f>IF('Data invoice'!M20=0,"",'Data invoice'!N20)</f>
        <v/>
      </c>
      <c r="F77" s="1238" t="str">
        <f>IF('Data invoice'!N20=0,"",'Data invoice'!O20)</f>
        <v/>
      </c>
      <c r="G77" s="1238" t="str">
        <f>IF('Data invoice'!O20=0,"",'Data invoice'!P20)</f>
        <v/>
      </c>
      <c r="H77" s="1238" t="str">
        <f>IF('Data invoice'!P20=0,"",'Data invoice'!Q20)</f>
        <v/>
      </c>
      <c r="I77" s="1238" t="str">
        <f>IF('Data invoice'!Q20=0,"",'Data invoice'!R20)</f>
        <v/>
      </c>
      <c r="J77" s="1239" t="str">
        <f>IF('Data invoice'!R20=0,"",'Data invoice'!S20)</f>
        <v/>
      </c>
      <c r="K77" s="1238" t="str">
        <f>IF('Data invoice'!S20=0,"",'Data invoice'!T20)</f>
        <v/>
      </c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93"/>
      <c r="AC77" s="293"/>
      <c r="AD77" s="293"/>
      <c r="AE77" s="293"/>
      <c r="AF77" s="293"/>
      <c r="AG77" s="293"/>
      <c r="AH77" s="293"/>
      <c r="AI77" s="293"/>
      <c r="AJ77" s="293"/>
      <c r="AK77" s="293"/>
      <c r="AL77" s="293"/>
    </row>
    <row r="78" spans="1:38" s="414" customFormat="1" ht="16.5" customHeight="1">
      <c r="A78" s="284"/>
      <c r="B78" s="1238" t="str">
        <f>IF('Data invoice'!J21=0,"",'Data invoice'!K21)</f>
        <v/>
      </c>
      <c r="C78" s="1238" t="str">
        <f>IF('Data invoice'!K21=0,"",'Data invoice'!L21)</f>
        <v/>
      </c>
      <c r="D78" s="1238" t="str">
        <f>IF('Data invoice'!L21=0,"",'Data invoice'!M21)</f>
        <v/>
      </c>
      <c r="E78" s="1238" t="str">
        <f>IF('Data invoice'!M21=0,"",'Data invoice'!N21)</f>
        <v/>
      </c>
      <c r="F78" s="1238" t="str">
        <f>IF('Data invoice'!N21=0,"",'Data invoice'!O21)</f>
        <v/>
      </c>
      <c r="G78" s="1238" t="str">
        <f>IF('Data invoice'!O21=0,"",'Data invoice'!P21)</f>
        <v/>
      </c>
      <c r="H78" s="1238" t="str">
        <f>IF('Data invoice'!P21=0,"",'Data invoice'!Q21)</f>
        <v/>
      </c>
      <c r="I78" s="1238" t="str">
        <f>IF('Data invoice'!Q21=0,"",'Data invoice'!R21)</f>
        <v/>
      </c>
      <c r="J78" s="1239" t="str">
        <f>IF('Data invoice'!R21=0,"",'Data invoice'!S21)</f>
        <v/>
      </c>
      <c r="K78" s="1238" t="str">
        <f>IF('Data invoice'!S21=0,"",'Data invoice'!T21)</f>
        <v/>
      </c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93"/>
      <c r="AC78" s="293"/>
      <c r="AD78" s="293"/>
      <c r="AE78" s="293"/>
      <c r="AF78" s="293"/>
      <c r="AG78" s="293"/>
      <c r="AH78" s="293"/>
      <c r="AI78" s="293"/>
      <c r="AJ78" s="293"/>
      <c r="AK78" s="293"/>
      <c r="AL78" s="293"/>
    </row>
    <row r="79" spans="1:38" s="414" customFormat="1" ht="16.5" customHeight="1">
      <c r="A79" s="284"/>
      <c r="B79" s="1238" t="str">
        <f>IF('Data invoice'!J22=0,"",'Data invoice'!K22)</f>
        <v/>
      </c>
      <c r="C79" s="1238" t="str">
        <f>IF('Data invoice'!K22=0,"",'Data invoice'!L22)</f>
        <v/>
      </c>
      <c r="D79" s="1238" t="str">
        <f>IF('Data invoice'!L22=0,"",'Data invoice'!M22)</f>
        <v/>
      </c>
      <c r="E79" s="1238" t="str">
        <f>IF('Data invoice'!M22=0,"",'Data invoice'!N22)</f>
        <v/>
      </c>
      <c r="F79" s="1238" t="str">
        <f>IF('Data invoice'!N22=0,"",'Data invoice'!O22)</f>
        <v/>
      </c>
      <c r="G79" s="1238" t="str">
        <f>IF('Data invoice'!O22=0,"",'Data invoice'!P22)</f>
        <v/>
      </c>
      <c r="H79" s="1238" t="str">
        <f>IF('Data invoice'!P22=0,"",'Data invoice'!Q22)</f>
        <v/>
      </c>
      <c r="I79" s="1238" t="str">
        <f>IF('Data invoice'!Q22=0,"",'Data invoice'!R22)</f>
        <v/>
      </c>
      <c r="J79" s="1239" t="str">
        <f>IF('Data invoice'!R22=0,"",'Data invoice'!S22)</f>
        <v/>
      </c>
      <c r="K79" s="1238" t="str">
        <f>IF('Data invoice'!S22=0,"",'Data invoice'!T22)</f>
        <v/>
      </c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93"/>
      <c r="AC79" s="293"/>
      <c r="AD79" s="293"/>
      <c r="AE79" s="293"/>
      <c r="AF79" s="293"/>
      <c r="AG79" s="293"/>
      <c r="AH79" s="293"/>
      <c r="AI79" s="293"/>
      <c r="AJ79" s="293"/>
      <c r="AK79" s="293"/>
      <c r="AL79" s="293"/>
    </row>
    <row r="80" spans="1:38" s="414" customFormat="1" ht="16.5" customHeight="1">
      <c r="A80" s="284"/>
      <c r="B80" s="1238" t="str">
        <f>IF('Data invoice'!J23=0,"",'Data invoice'!K23)</f>
        <v/>
      </c>
      <c r="C80" s="1238" t="str">
        <f>IF('Data invoice'!K23=0,"",'Data invoice'!L23)</f>
        <v/>
      </c>
      <c r="D80" s="1238" t="str">
        <f>IF('Data invoice'!L23=0,"",'Data invoice'!M23)</f>
        <v/>
      </c>
      <c r="E80" s="1238" t="str">
        <f>IF('Data invoice'!M23=0,"",'Data invoice'!N23)</f>
        <v/>
      </c>
      <c r="F80" s="1238" t="str">
        <f>IF('Data invoice'!N23=0,"",'Data invoice'!O23)</f>
        <v/>
      </c>
      <c r="G80" s="1238" t="str">
        <f>IF('Data invoice'!O23=0,"",'Data invoice'!P23)</f>
        <v/>
      </c>
      <c r="H80" s="1238" t="str">
        <f>IF('Data invoice'!P23=0,"",'Data invoice'!Q23)</f>
        <v/>
      </c>
      <c r="I80" s="1238" t="str">
        <f>IF('Data invoice'!Q23=0,"",'Data invoice'!R23)</f>
        <v/>
      </c>
      <c r="J80" s="1239" t="str">
        <f>IF('Data invoice'!R23=0,"",'Data invoice'!S23)</f>
        <v/>
      </c>
      <c r="K80" s="1238" t="str">
        <f>IF('Data invoice'!S23=0,"",'Data invoice'!T23)</f>
        <v/>
      </c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93"/>
      <c r="AC80" s="293"/>
      <c r="AD80" s="293"/>
      <c r="AE80" s="293"/>
      <c r="AF80" s="293"/>
      <c r="AG80" s="293"/>
      <c r="AH80" s="293"/>
      <c r="AI80" s="293"/>
      <c r="AJ80" s="293"/>
      <c r="AK80" s="293"/>
      <c r="AL80" s="293"/>
    </row>
    <row r="81" spans="1:38" s="414" customFormat="1" ht="16.5" customHeight="1">
      <c r="A81" s="284"/>
      <c r="B81" s="1238" t="str">
        <f>IF('Data invoice'!J24=0,"",'Data invoice'!K24)</f>
        <v/>
      </c>
      <c r="C81" s="1238" t="str">
        <f>IF('Data invoice'!K24=0,"",'Data invoice'!L24)</f>
        <v/>
      </c>
      <c r="D81" s="1238" t="str">
        <f>IF('Data invoice'!L24=0,"",'Data invoice'!M24)</f>
        <v/>
      </c>
      <c r="E81" s="1238" t="str">
        <f>IF('Data invoice'!M24=0,"",'Data invoice'!N24)</f>
        <v/>
      </c>
      <c r="F81" s="1238" t="str">
        <f>IF('Data invoice'!N24=0,"",'Data invoice'!O24)</f>
        <v/>
      </c>
      <c r="G81" s="1238" t="str">
        <f>IF('Data invoice'!O24=0,"",'Data invoice'!P24)</f>
        <v/>
      </c>
      <c r="H81" s="1238" t="str">
        <f>IF('Data invoice'!P24=0,"",'Data invoice'!Q24)</f>
        <v/>
      </c>
      <c r="I81" s="1238" t="str">
        <f>IF('Data invoice'!Q24=0,"",'Data invoice'!R24)</f>
        <v/>
      </c>
      <c r="J81" s="1239" t="str">
        <f>IF('Data invoice'!R24=0,"",'Data invoice'!S24)</f>
        <v/>
      </c>
      <c r="K81" s="1238" t="str">
        <f>IF('Data invoice'!S24=0,"",'Data invoice'!T24)</f>
        <v/>
      </c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93"/>
      <c r="AC81" s="293"/>
      <c r="AD81" s="293"/>
      <c r="AE81" s="293"/>
      <c r="AF81" s="293"/>
      <c r="AG81" s="293"/>
      <c r="AH81" s="293"/>
      <c r="AI81" s="293"/>
      <c r="AJ81" s="293"/>
      <c r="AK81" s="293"/>
      <c r="AL81" s="293"/>
    </row>
    <row r="82" spans="1:38" s="414" customFormat="1" ht="16.5" customHeight="1">
      <c r="A82" s="284"/>
      <c r="B82" s="1238" t="str">
        <f>IF('Data invoice'!J25=0,"",'Data invoice'!K25)</f>
        <v/>
      </c>
      <c r="C82" s="1238" t="str">
        <f>IF('Data invoice'!K25=0,"",'Data invoice'!L25)</f>
        <v/>
      </c>
      <c r="D82" s="1238" t="str">
        <f>IF('Data invoice'!L25=0,"",'Data invoice'!M25)</f>
        <v/>
      </c>
      <c r="E82" s="1238" t="str">
        <f>IF('Data invoice'!M25=0,"",'Data invoice'!N25)</f>
        <v/>
      </c>
      <c r="F82" s="1238" t="str">
        <f>IF('Data invoice'!N25=0,"",'Data invoice'!O25)</f>
        <v/>
      </c>
      <c r="G82" s="1238" t="str">
        <f>IF('Data invoice'!O25=0,"",'Data invoice'!P25)</f>
        <v/>
      </c>
      <c r="H82" s="1238" t="str">
        <f>IF('Data invoice'!P25=0,"",'Data invoice'!Q25)</f>
        <v/>
      </c>
      <c r="I82" s="1238" t="str">
        <f>IF('Data invoice'!Q25=0,"",'Data invoice'!R25)</f>
        <v/>
      </c>
      <c r="J82" s="1239" t="str">
        <f>IF('Data invoice'!R25=0,"",'Data invoice'!S25)</f>
        <v/>
      </c>
      <c r="K82" s="1238" t="str">
        <f>IF('Data invoice'!S25=0,"",'Data invoice'!T25)</f>
        <v/>
      </c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93"/>
      <c r="AC82" s="293"/>
      <c r="AD82" s="293"/>
      <c r="AE82" s="293"/>
      <c r="AF82" s="293"/>
      <c r="AG82" s="293"/>
      <c r="AH82" s="293"/>
      <c r="AI82" s="293"/>
      <c r="AJ82" s="293"/>
      <c r="AK82" s="293"/>
      <c r="AL82" s="293"/>
    </row>
    <row r="83" spans="1:38" s="414" customFormat="1" ht="16.5" customHeight="1">
      <c r="A83" s="284"/>
      <c r="B83" s="1238" t="str">
        <f>IF('Data invoice'!J26=0,"",'Data invoice'!K26)</f>
        <v/>
      </c>
      <c r="C83" s="1238" t="str">
        <f>IF('Data invoice'!K26=0,"",'Data invoice'!L26)</f>
        <v/>
      </c>
      <c r="D83" s="1238" t="str">
        <f>IF('Data invoice'!L26=0,"",'Data invoice'!M26)</f>
        <v/>
      </c>
      <c r="E83" s="1238" t="str">
        <f>IF('Data invoice'!M26=0,"",'Data invoice'!N26)</f>
        <v/>
      </c>
      <c r="F83" s="1238" t="str">
        <f>IF('Data invoice'!N26=0,"",'Data invoice'!O26)</f>
        <v/>
      </c>
      <c r="G83" s="1238" t="str">
        <f>IF('Data invoice'!O26=0,"",'Data invoice'!P26)</f>
        <v/>
      </c>
      <c r="H83" s="1238" t="str">
        <f>IF('Data invoice'!P26=0,"",'Data invoice'!Q26)</f>
        <v/>
      </c>
      <c r="I83" s="1238" t="str">
        <f>IF('Data invoice'!Q26=0,"",'Data invoice'!R26)</f>
        <v/>
      </c>
      <c r="J83" s="1239" t="str">
        <f>IF('Data invoice'!R26=0,"",'Data invoice'!S26)</f>
        <v/>
      </c>
      <c r="K83" s="1238" t="str">
        <f>IF('Data invoice'!S26=0,"",'Data invoice'!T26)</f>
        <v/>
      </c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93"/>
      <c r="AC83" s="293"/>
      <c r="AD83" s="293"/>
      <c r="AE83" s="293"/>
      <c r="AF83" s="293"/>
      <c r="AG83" s="293"/>
      <c r="AH83" s="293"/>
      <c r="AI83" s="293"/>
      <c r="AJ83" s="293"/>
      <c r="AK83" s="293"/>
      <c r="AL83" s="293"/>
    </row>
    <row r="84" spans="1:38" s="414" customFormat="1" ht="16.5" customHeight="1">
      <c r="A84" s="284"/>
      <c r="B84" s="1238" t="str">
        <f>IF('Data invoice'!J27=0,"",'Data invoice'!K27)</f>
        <v/>
      </c>
      <c r="C84" s="1238" t="str">
        <f>IF('Data invoice'!K27=0,"",'Data invoice'!L27)</f>
        <v/>
      </c>
      <c r="D84" s="1238" t="str">
        <f>IF('Data invoice'!L27=0,"",'Data invoice'!M27)</f>
        <v/>
      </c>
      <c r="E84" s="1238" t="str">
        <f>IF('Data invoice'!M27=0,"",'Data invoice'!N27)</f>
        <v/>
      </c>
      <c r="F84" s="1238" t="str">
        <f>IF('Data invoice'!N27=0,"",'Data invoice'!O27)</f>
        <v/>
      </c>
      <c r="G84" s="1238" t="str">
        <f>IF('Data invoice'!O27=0,"",'Data invoice'!P27)</f>
        <v/>
      </c>
      <c r="H84" s="1238" t="str">
        <f>IF('Data invoice'!P27=0,"",'Data invoice'!Q27)</f>
        <v/>
      </c>
      <c r="I84" s="1238" t="str">
        <f>IF('Data invoice'!Q27=0,"",'Data invoice'!R27)</f>
        <v/>
      </c>
      <c r="J84" s="1239" t="str">
        <f>IF('Data invoice'!R27=0,"",'Data invoice'!S27)</f>
        <v/>
      </c>
      <c r="K84" s="1238" t="str">
        <f>IF('Data invoice'!S27=0,"",'Data invoice'!T27)</f>
        <v/>
      </c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93"/>
      <c r="AC84" s="293"/>
      <c r="AD84" s="293"/>
      <c r="AE84" s="293"/>
      <c r="AF84" s="293"/>
      <c r="AG84" s="293"/>
      <c r="AH84" s="293"/>
      <c r="AI84" s="293"/>
      <c r="AJ84" s="293"/>
      <c r="AK84" s="293"/>
      <c r="AL84" s="293"/>
    </row>
    <row r="85" spans="1:38" s="414" customFormat="1" ht="16.5" customHeight="1">
      <c r="A85" s="284"/>
      <c r="B85" s="1238" t="str">
        <f>IF('Data invoice'!J28=0,"",'Data invoice'!K28)</f>
        <v/>
      </c>
      <c r="C85" s="1238" t="str">
        <f>IF('Data invoice'!K28=0,"",'Data invoice'!L28)</f>
        <v/>
      </c>
      <c r="D85" s="1238" t="str">
        <f>IF('Data invoice'!L28=0,"",'Data invoice'!M28)</f>
        <v/>
      </c>
      <c r="E85" s="1238" t="str">
        <f>IF('Data invoice'!M28=0,"",'Data invoice'!N28)</f>
        <v/>
      </c>
      <c r="F85" s="1238" t="str">
        <f>IF('Data invoice'!N28=0,"",'Data invoice'!O28)</f>
        <v/>
      </c>
      <c r="G85" s="1238" t="str">
        <f>IF('Data invoice'!O28=0,"",'Data invoice'!P28)</f>
        <v/>
      </c>
      <c r="H85" s="1238" t="str">
        <f>IF('Data invoice'!P28=0,"",'Data invoice'!Q28)</f>
        <v/>
      </c>
      <c r="I85" s="1238" t="str">
        <f>IF('Data invoice'!Q28=0,"",'Data invoice'!R28)</f>
        <v/>
      </c>
      <c r="J85" s="1239" t="str">
        <f>IF('Data invoice'!R28=0,"",'Data invoice'!S28)</f>
        <v/>
      </c>
      <c r="K85" s="1238" t="str">
        <f>IF('Data invoice'!S28=0,"",'Data invoice'!T28)</f>
        <v/>
      </c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93"/>
      <c r="AC85" s="293"/>
      <c r="AD85" s="293"/>
      <c r="AE85" s="293"/>
      <c r="AF85" s="293"/>
      <c r="AG85" s="293"/>
      <c r="AH85" s="293"/>
      <c r="AI85" s="293"/>
      <c r="AJ85" s="293"/>
      <c r="AK85" s="293"/>
      <c r="AL85" s="293"/>
    </row>
    <row r="86" spans="1:38" s="414" customFormat="1" ht="16.5" customHeight="1">
      <c r="A86" s="284"/>
      <c r="B86" s="1238" t="str">
        <f>IF('Data invoice'!J29=0,"",'Data invoice'!K29)</f>
        <v/>
      </c>
      <c r="C86" s="1238" t="str">
        <f>IF('Data invoice'!K29=0,"",'Data invoice'!L29)</f>
        <v/>
      </c>
      <c r="D86" s="1238" t="str">
        <f>IF('Data invoice'!L29=0,"",'Data invoice'!M29)</f>
        <v/>
      </c>
      <c r="E86" s="1238" t="str">
        <f>IF('Data invoice'!M29=0,"",'Data invoice'!N29)</f>
        <v/>
      </c>
      <c r="F86" s="1238" t="str">
        <f>IF('Data invoice'!N29=0,"",'Data invoice'!O29)</f>
        <v/>
      </c>
      <c r="G86" s="1238" t="str">
        <f>IF('Data invoice'!O29=0,"",'Data invoice'!P29)</f>
        <v/>
      </c>
      <c r="H86" s="1238" t="str">
        <f>IF('Data invoice'!P29=0,"",'Data invoice'!Q29)</f>
        <v/>
      </c>
      <c r="I86" s="1238" t="str">
        <f>IF('Data invoice'!Q29=0,"",'Data invoice'!R29)</f>
        <v/>
      </c>
      <c r="J86" s="1239" t="str">
        <f>IF('Data invoice'!R29=0,"",'Data invoice'!S29)</f>
        <v/>
      </c>
      <c r="K86" s="1238" t="str">
        <f>IF('Data invoice'!S29=0,"",'Data invoice'!T29)</f>
        <v/>
      </c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93"/>
      <c r="AC86" s="293"/>
      <c r="AD86" s="293"/>
      <c r="AE86" s="293"/>
      <c r="AF86" s="293"/>
      <c r="AG86" s="293"/>
      <c r="AH86" s="293"/>
      <c r="AI86" s="293"/>
      <c r="AJ86" s="293"/>
      <c r="AK86" s="293"/>
      <c r="AL86" s="293"/>
    </row>
    <row r="87" spans="1:38" s="414" customFormat="1" ht="16.5" customHeight="1">
      <c r="A87" s="284"/>
      <c r="B87" s="1238" t="str">
        <f>IF('Data invoice'!J30=0,"",'Data invoice'!K30)</f>
        <v/>
      </c>
      <c r="C87" s="1238" t="str">
        <f>IF('Data invoice'!K30=0,"",'Data invoice'!L30)</f>
        <v/>
      </c>
      <c r="D87" s="1238" t="str">
        <f>IF('Data invoice'!L30=0,"",'Data invoice'!M30)</f>
        <v/>
      </c>
      <c r="E87" s="1238" t="str">
        <f>IF('Data invoice'!M30=0,"",'Data invoice'!N30)</f>
        <v/>
      </c>
      <c r="F87" s="1238" t="str">
        <f>IF('Data invoice'!N30=0,"",'Data invoice'!O30)</f>
        <v/>
      </c>
      <c r="G87" s="1238" t="str">
        <f>IF('Data invoice'!O30=0,"",'Data invoice'!P30)</f>
        <v/>
      </c>
      <c r="H87" s="1238" t="str">
        <f>IF('Data invoice'!P30=0,"",'Data invoice'!Q30)</f>
        <v/>
      </c>
      <c r="I87" s="1238" t="str">
        <f>IF('Data invoice'!Q30=0,"",'Data invoice'!R30)</f>
        <v/>
      </c>
      <c r="J87" s="1239" t="str">
        <f>IF('Data invoice'!R30=0,"",'Data invoice'!S30)</f>
        <v/>
      </c>
      <c r="K87" s="1238" t="str">
        <f>IF('Data invoice'!S30=0,"",'Data invoice'!T30)</f>
        <v/>
      </c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93"/>
      <c r="AC87" s="293"/>
      <c r="AD87" s="293"/>
      <c r="AE87" s="293"/>
      <c r="AF87" s="293"/>
      <c r="AG87" s="293"/>
      <c r="AH87" s="293"/>
      <c r="AI87" s="293"/>
      <c r="AJ87" s="293"/>
      <c r="AK87" s="293"/>
      <c r="AL87" s="293"/>
    </row>
    <row r="88" spans="1:38" s="414" customFormat="1" ht="16.5" customHeight="1">
      <c r="A88" s="284"/>
      <c r="B88" s="1238" t="str">
        <f>IF('Data invoice'!J31=0,"",'Data invoice'!K31)</f>
        <v/>
      </c>
      <c r="C88" s="1238" t="str">
        <f>IF('Data invoice'!K31=0,"",'Data invoice'!L31)</f>
        <v/>
      </c>
      <c r="D88" s="1238" t="str">
        <f>IF('Data invoice'!L31=0,"",'Data invoice'!M31)</f>
        <v/>
      </c>
      <c r="E88" s="1238" t="str">
        <f>IF('Data invoice'!M31=0,"",'Data invoice'!N31)</f>
        <v/>
      </c>
      <c r="F88" s="1238" t="str">
        <f>IF('Data invoice'!N31=0,"",'Data invoice'!O31)</f>
        <v/>
      </c>
      <c r="G88" s="1238" t="str">
        <f>IF('Data invoice'!O31=0,"",'Data invoice'!P31)</f>
        <v/>
      </c>
      <c r="H88" s="1238" t="str">
        <f>IF('Data invoice'!P31=0,"",'Data invoice'!Q31)</f>
        <v/>
      </c>
      <c r="I88" s="1238" t="str">
        <f>IF('Data invoice'!Q31=0,"",'Data invoice'!R31)</f>
        <v/>
      </c>
      <c r="J88" s="1239" t="str">
        <f>IF('Data invoice'!R31=0,"",'Data invoice'!S31)</f>
        <v/>
      </c>
      <c r="K88" s="1238" t="str">
        <f>IF('Data invoice'!S31=0,"",'Data invoice'!T31)</f>
        <v/>
      </c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93"/>
      <c r="AC88" s="293"/>
      <c r="AD88" s="293"/>
      <c r="AE88" s="293"/>
      <c r="AF88" s="293"/>
      <c r="AG88" s="293"/>
      <c r="AH88" s="293"/>
      <c r="AI88" s="293"/>
      <c r="AJ88" s="293"/>
      <c r="AK88" s="293"/>
      <c r="AL88" s="293"/>
    </row>
    <row r="89" spans="1:38" s="414" customFormat="1" ht="16.5" customHeight="1">
      <c r="A89" s="284"/>
      <c r="B89" s="1238" t="str">
        <f>IF('Data invoice'!J32=0,"",'Data invoice'!K32)</f>
        <v/>
      </c>
      <c r="C89" s="1238" t="str">
        <f>IF('Data invoice'!K32=0,"",'Data invoice'!L32)</f>
        <v/>
      </c>
      <c r="D89" s="1238" t="str">
        <f>IF('Data invoice'!L32=0,"",'Data invoice'!M32)</f>
        <v/>
      </c>
      <c r="E89" s="1238" t="str">
        <f>IF('Data invoice'!M32=0,"",'Data invoice'!N32)</f>
        <v/>
      </c>
      <c r="F89" s="1238" t="str">
        <f>IF('Data invoice'!N32=0,"",'Data invoice'!O32)</f>
        <v/>
      </c>
      <c r="G89" s="1238" t="str">
        <f>IF('Data invoice'!O32=0,"",'Data invoice'!P32)</f>
        <v/>
      </c>
      <c r="H89" s="1238" t="str">
        <f>IF('Data invoice'!P32=0,"",'Data invoice'!Q32)</f>
        <v/>
      </c>
      <c r="I89" s="1238" t="str">
        <f>IF('Data invoice'!Q32=0,"",'Data invoice'!R32)</f>
        <v/>
      </c>
      <c r="J89" s="1239" t="str">
        <f>IF('Data invoice'!R32=0,"",'Data invoice'!S32)</f>
        <v/>
      </c>
      <c r="K89" s="1238" t="str">
        <f>IF('Data invoice'!S32=0,"",'Data invoice'!T32)</f>
        <v/>
      </c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93"/>
      <c r="AC89" s="293"/>
      <c r="AD89" s="293"/>
      <c r="AE89" s="293"/>
      <c r="AF89" s="293"/>
      <c r="AG89" s="293"/>
      <c r="AH89" s="293"/>
      <c r="AI89" s="293"/>
      <c r="AJ89" s="293"/>
      <c r="AK89" s="293"/>
      <c r="AL89" s="293"/>
    </row>
    <row r="90" spans="1:38" s="414" customFormat="1" ht="16.5" customHeight="1">
      <c r="A90" s="284"/>
      <c r="B90" s="1238" t="str">
        <f>IF('Data invoice'!J33=0,"",'Data invoice'!K33)</f>
        <v/>
      </c>
      <c r="C90" s="1238" t="str">
        <f>IF('Data invoice'!K33=0,"",'Data invoice'!L33)</f>
        <v/>
      </c>
      <c r="D90" s="1238" t="str">
        <f>IF('Data invoice'!L33=0,"",'Data invoice'!M33)</f>
        <v/>
      </c>
      <c r="E90" s="1238" t="str">
        <f>IF('Data invoice'!M33=0,"",'Data invoice'!N33)</f>
        <v/>
      </c>
      <c r="F90" s="1238" t="str">
        <f>IF('Data invoice'!N33=0,"",'Data invoice'!O33)</f>
        <v/>
      </c>
      <c r="G90" s="1238" t="str">
        <f>IF('Data invoice'!O33=0,"",'Data invoice'!P33)</f>
        <v/>
      </c>
      <c r="H90" s="1238" t="str">
        <f>IF('Data invoice'!P33=0,"",'Data invoice'!Q33)</f>
        <v/>
      </c>
      <c r="I90" s="1238" t="str">
        <f>IF('Data invoice'!Q33=0,"",'Data invoice'!R33)</f>
        <v/>
      </c>
      <c r="J90" s="1239" t="str">
        <f>IF('Data invoice'!R33=0,"",'Data invoice'!S33)</f>
        <v/>
      </c>
      <c r="K90" s="1238" t="str">
        <f>IF('Data invoice'!S33=0,"",'Data invoice'!T33)</f>
        <v/>
      </c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93"/>
      <c r="AC90" s="293"/>
      <c r="AD90" s="293"/>
      <c r="AE90" s="293"/>
      <c r="AF90" s="293"/>
      <c r="AG90" s="293"/>
      <c r="AH90" s="293"/>
      <c r="AI90" s="293"/>
      <c r="AJ90" s="293"/>
      <c r="AK90" s="293"/>
      <c r="AL90" s="293"/>
    </row>
    <row r="91" spans="1:38" s="414" customFormat="1" ht="16.5" customHeight="1">
      <c r="A91" s="284"/>
      <c r="B91" s="1238" t="str">
        <f>IF('Data invoice'!J34=0,"",'Data invoice'!K34)</f>
        <v/>
      </c>
      <c r="C91" s="1238" t="str">
        <f>IF('Data invoice'!K34=0,"",'Data invoice'!L34)</f>
        <v/>
      </c>
      <c r="D91" s="1238" t="str">
        <f>IF('Data invoice'!L34=0,"",'Data invoice'!M34)</f>
        <v/>
      </c>
      <c r="E91" s="1238" t="str">
        <f>IF('Data invoice'!M34=0,"",'Data invoice'!N34)</f>
        <v/>
      </c>
      <c r="F91" s="1238" t="str">
        <f>IF('Data invoice'!N34=0,"",'Data invoice'!O34)</f>
        <v/>
      </c>
      <c r="G91" s="1238" t="str">
        <f>IF('Data invoice'!O34=0,"",'Data invoice'!P34)</f>
        <v/>
      </c>
      <c r="H91" s="1238" t="str">
        <f>IF('Data invoice'!P34=0,"",'Data invoice'!Q34)</f>
        <v/>
      </c>
      <c r="I91" s="1238" t="str">
        <f>IF('Data invoice'!Q34=0,"",'Data invoice'!R34)</f>
        <v/>
      </c>
      <c r="J91" s="1239" t="str">
        <f>IF('Data invoice'!R34=0,"",'Data invoice'!S34)</f>
        <v/>
      </c>
      <c r="K91" s="1238" t="str">
        <f>IF('Data invoice'!S34=0,"",'Data invoice'!T34)</f>
        <v/>
      </c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93"/>
      <c r="AC91" s="293"/>
      <c r="AD91" s="293"/>
      <c r="AE91" s="293"/>
      <c r="AF91" s="293"/>
      <c r="AG91" s="293"/>
      <c r="AH91" s="293"/>
      <c r="AI91" s="293"/>
      <c r="AJ91" s="293"/>
      <c r="AK91" s="293"/>
      <c r="AL91" s="293"/>
    </row>
    <row r="92" spans="1:38" s="414" customFormat="1" ht="16.5" customHeight="1">
      <c r="A92" s="284"/>
      <c r="B92" s="1238" t="str">
        <f>IF('Data invoice'!J35=0,"",'Data invoice'!K35)</f>
        <v/>
      </c>
      <c r="C92" s="1238" t="str">
        <f>IF('Data invoice'!K35=0,"",'Data invoice'!L35)</f>
        <v/>
      </c>
      <c r="D92" s="1238" t="str">
        <f>IF('Data invoice'!L35=0,"",'Data invoice'!M35)</f>
        <v/>
      </c>
      <c r="E92" s="1238" t="str">
        <f>IF('Data invoice'!M35=0,"",'Data invoice'!N35)</f>
        <v/>
      </c>
      <c r="F92" s="1238" t="str">
        <f>IF('Data invoice'!N35=0,"",'Data invoice'!O35)</f>
        <v/>
      </c>
      <c r="G92" s="1238" t="str">
        <f>IF('Data invoice'!O35=0,"",'Data invoice'!P35)</f>
        <v/>
      </c>
      <c r="H92" s="1238" t="str">
        <f>IF('Data invoice'!P35=0,"",'Data invoice'!Q35)</f>
        <v/>
      </c>
      <c r="I92" s="1238" t="str">
        <f>IF('Data invoice'!Q35=0,"",'Data invoice'!R35)</f>
        <v/>
      </c>
      <c r="J92" s="1239" t="str">
        <f>IF('Data invoice'!R35=0,"",'Data invoice'!S35)</f>
        <v/>
      </c>
      <c r="K92" s="1238" t="str">
        <f>IF('Data invoice'!S35=0,"",'Data invoice'!T35)</f>
        <v/>
      </c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93"/>
      <c r="AC92" s="293"/>
      <c r="AD92" s="293"/>
      <c r="AE92" s="293"/>
      <c r="AF92" s="293"/>
      <c r="AG92" s="293"/>
      <c r="AH92" s="293"/>
      <c r="AI92" s="293"/>
      <c r="AJ92" s="293"/>
      <c r="AK92" s="293"/>
      <c r="AL92" s="293"/>
    </row>
    <row r="93" spans="1:38" s="414" customFormat="1" ht="16.5" customHeight="1">
      <c r="A93" s="284"/>
      <c r="B93" s="1238" t="str">
        <f>IF('Data invoice'!J36=0,"",'Data invoice'!K36)</f>
        <v/>
      </c>
      <c r="C93" s="1238" t="str">
        <f>IF('Data invoice'!K36=0,"",'Data invoice'!L36)</f>
        <v/>
      </c>
      <c r="D93" s="1238" t="str">
        <f>IF('Data invoice'!L36=0,"",'Data invoice'!M36)</f>
        <v/>
      </c>
      <c r="E93" s="1238" t="str">
        <f>IF('Data invoice'!M36=0,"",'Data invoice'!N36)</f>
        <v/>
      </c>
      <c r="F93" s="1238" t="str">
        <f>IF('Data invoice'!N36=0,"",'Data invoice'!O36)</f>
        <v/>
      </c>
      <c r="G93" s="1238" t="str">
        <f>IF('Data invoice'!O36=0,"",'Data invoice'!P36)</f>
        <v/>
      </c>
      <c r="H93" s="1238" t="str">
        <f>IF('Data invoice'!P36=0,"",'Data invoice'!Q36)</f>
        <v/>
      </c>
      <c r="I93" s="1238" t="str">
        <f>IF('Data invoice'!Q36=0,"",'Data invoice'!R36)</f>
        <v/>
      </c>
      <c r="J93" s="1239" t="str">
        <f>IF('Data invoice'!R36=0,"",'Data invoice'!S36)</f>
        <v/>
      </c>
      <c r="K93" s="1238" t="str">
        <f>IF('Data invoice'!S36=0,"",'Data invoice'!T36)</f>
        <v/>
      </c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93"/>
      <c r="AC93" s="293"/>
      <c r="AD93" s="293"/>
      <c r="AE93" s="293"/>
      <c r="AF93" s="293"/>
      <c r="AG93" s="293"/>
      <c r="AH93" s="293"/>
      <c r="AI93" s="293"/>
      <c r="AJ93" s="293"/>
      <c r="AK93" s="293"/>
      <c r="AL93" s="293"/>
    </row>
    <row r="94" spans="1:38" s="414" customFormat="1" ht="16.5" customHeight="1">
      <c r="A94" s="284"/>
      <c r="B94" s="1238" t="str">
        <f>IF('Data invoice'!J37=0,"",'Data invoice'!K37)</f>
        <v/>
      </c>
      <c r="C94" s="1238" t="str">
        <f>IF('Data invoice'!K37=0,"",'Data invoice'!L37)</f>
        <v/>
      </c>
      <c r="D94" s="1238" t="str">
        <f>IF('Data invoice'!L37=0,"",'Data invoice'!M37)</f>
        <v/>
      </c>
      <c r="E94" s="1238" t="str">
        <f>IF('Data invoice'!M37=0,"",'Data invoice'!N37)</f>
        <v/>
      </c>
      <c r="F94" s="1238" t="str">
        <f>IF('Data invoice'!N37=0,"",'Data invoice'!O37)</f>
        <v/>
      </c>
      <c r="G94" s="1238" t="str">
        <f>IF('Data invoice'!O37=0,"",'Data invoice'!P37)</f>
        <v/>
      </c>
      <c r="H94" s="1238" t="str">
        <f>IF('Data invoice'!P37=0,"",'Data invoice'!Q37)</f>
        <v/>
      </c>
      <c r="I94" s="1238" t="str">
        <f>IF('Data invoice'!Q37=0,"",'Data invoice'!R37)</f>
        <v/>
      </c>
      <c r="J94" s="1239" t="str">
        <f>IF('Data invoice'!R37=0,"",'Data invoice'!S37)</f>
        <v/>
      </c>
      <c r="K94" s="1238" t="str">
        <f>IF('Data invoice'!S37=0,"",'Data invoice'!T37)</f>
        <v/>
      </c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93"/>
      <c r="AC94" s="293"/>
      <c r="AD94" s="293"/>
      <c r="AE94" s="293"/>
      <c r="AF94" s="293"/>
      <c r="AG94" s="293"/>
      <c r="AH94" s="293"/>
      <c r="AI94" s="293"/>
      <c r="AJ94" s="293"/>
      <c r="AK94" s="293"/>
      <c r="AL94" s="293"/>
    </row>
    <row r="95" spans="1:38" s="414" customFormat="1" ht="16.5" customHeight="1">
      <c r="A95" s="284"/>
      <c r="B95" s="1238" t="str">
        <f>IF('Data invoice'!J38=0,"",'Data invoice'!K38)</f>
        <v/>
      </c>
      <c r="C95" s="1238" t="str">
        <f>IF('Data invoice'!K38=0,"",'Data invoice'!L38)</f>
        <v/>
      </c>
      <c r="D95" s="1238" t="str">
        <f>IF('Data invoice'!L38=0,"",'Data invoice'!M38)</f>
        <v/>
      </c>
      <c r="E95" s="1238" t="str">
        <f>IF('Data invoice'!M38=0,"",'Data invoice'!N38)</f>
        <v/>
      </c>
      <c r="F95" s="1238" t="str">
        <f>IF('Data invoice'!N38=0,"",'Data invoice'!O38)</f>
        <v/>
      </c>
      <c r="G95" s="1238" t="str">
        <f>IF('Data invoice'!O38=0,"",'Data invoice'!P38)</f>
        <v/>
      </c>
      <c r="H95" s="1238" t="str">
        <f>IF('Data invoice'!P38=0,"",'Data invoice'!Q38)</f>
        <v/>
      </c>
      <c r="I95" s="1238" t="str">
        <f>IF('Data invoice'!Q38=0,"",'Data invoice'!R38)</f>
        <v/>
      </c>
      <c r="J95" s="1239" t="str">
        <f>IF('Data invoice'!R38=0,"",'Data invoice'!S38)</f>
        <v/>
      </c>
      <c r="K95" s="1238" t="str">
        <f>IF('Data invoice'!S38=0,"",'Data invoice'!T38)</f>
        <v/>
      </c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93"/>
      <c r="AC95" s="293"/>
      <c r="AD95" s="293"/>
      <c r="AE95" s="293"/>
      <c r="AF95" s="293"/>
      <c r="AG95" s="293"/>
      <c r="AH95" s="293"/>
      <c r="AI95" s="293"/>
      <c r="AJ95" s="293"/>
      <c r="AK95" s="293"/>
      <c r="AL95" s="293"/>
    </row>
    <row r="96" spans="1:38" s="414" customFormat="1" ht="16.5" customHeight="1">
      <c r="A96" s="284"/>
      <c r="B96" s="1238" t="str">
        <f>IF('Data invoice'!J39=0,"",'Data invoice'!K39)</f>
        <v/>
      </c>
      <c r="C96" s="1238" t="str">
        <f>IF('Data invoice'!K39=0,"",'Data invoice'!L39)</f>
        <v/>
      </c>
      <c r="D96" s="1238" t="str">
        <f>IF('Data invoice'!L39=0,"",'Data invoice'!M39)</f>
        <v/>
      </c>
      <c r="E96" s="1238" t="str">
        <f>IF('Data invoice'!M39=0,"",'Data invoice'!N39)</f>
        <v/>
      </c>
      <c r="F96" s="1238" t="str">
        <f>IF('Data invoice'!N39=0,"",'Data invoice'!O39)</f>
        <v/>
      </c>
      <c r="G96" s="1238" t="str">
        <f>IF('Data invoice'!O39=0,"",'Data invoice'!P39)</f>
        <v/>
      </c>
      <c r="H96" s="1238" t="str">
        <f>IF('Data invoice'!P39=0,"",'Data invoice'!Q39)</f>
        <v/>
      </c>
      <c r="I96" s="1238" t="str">
        <f>IF('Data invoice'!Q39=0,"",'Data invoice'!R39)</f>
        <v/>
      </c>
      <c r="J96" s="1239" t="str">
        <f>IF('Data invoice'!R39=0,"",'Data invoice'!S39)</f>
        <v/>
      </c>
      <c r="K96" s="1238" t="str">
        <f>IF('Data invoice'!S39=0,"",'Data invoice'!T39)</f>
        <v/>
      </c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93"/>
      <c r="AC96" s="293"/>
      <c r="AD96" s="293"/>
      <c r="AE96" s="293"/>
      <c r="AF96" s="293"/>
      <c r="AG96" s="293"/>
      <c r="AH96" s="293"/>
      <c r="AI96" s="293"/>
      <c r="AJ96" s="293"/>
      <c r="AK96" s="293"/>
      <c r="AL96" s="293"/>
    </row>
    <row r="97" spans="1:38" s="414" customFormat="1" ht="16.5" customHeight="1">
      <c r="A97" s="284"/>
      <c r="B97" s="1238" t="str">
        <f>IF('Data invoice'!J40=0,"",'Data invoice'!K40)</f>
        <v/>
      </c>
      <c r="C97" s="1238" t="str">
        <f>IF('Data invoice'!K40=0,"",'Data invoice'!L40)</f>
        <v/>
      </c>
      <c r="D97" s="1238" t="str">
        <f>IF('Data invoice'!L40=0,"",'Data invoice'!M40)</f>
        <v/>
      </c>
      <c r="E97" s="1238" t="str">
        <f>IF('Data invoice'!M40=0,"",'Data invoice'!N40)</f>
        <v/>
      </c>
      <c r="F97" s="1238" t="str">
        <f>IF('Data invoice'!N40=0,"",'Data invoice'!O40)</f>
        <v/>
      </c>
      <c r="G97" s="1238" t="str">
        <f>IF('Data invoice'!O40=0,"",'Data invoice'!P40)</f>
        <v/>
      </c>
      <c r="H97" s="1238" t="str">
        <f>IF('Data invoice'!P40=0,"",'Data invoice'!Q40)</f>
        <v/>
      </c>
      <c r="I97" s="1238" t="str">
        <f>IF('Data invoice'!Q40=0,"",'Data invoice'!R40)</f>
        <v/>
      </c>
      <c r="J97" s="1239" t="str">
        <f>IF('Data invoice'!R40=0,"",'Data invoice'!S40)</f>
        <v/>
      </c>
      <c r="K97" s="1238" t="str">
        <f>IF('Data invoice'!S40=0,"",'Data invoice'!T40)</f>
        <v/>
      </c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93"/>
      <c r="AC97" s="293"/>
      <c r="AD97" s="293"/>
      <c r="AE97" s="293"/>
      <c r="AF97" s="293"/>
      <c r="AG97" s="293"/>
      <c r="AH97" s="293"/>
      <c r="AI97" s="293"/>
      <c r="AJ97" s="293"/>
      <c r="AK97" s="293"/>
      <c r="AL97" s="293"/>
    </row>
    <row r="98" spans="1:38" s="414" customFormat="1" ht="16.5" customHeight="1">
      <c r="A98" s="284"/>
      <c r="B98" s="1238" t="str">
        <f>IF('Data invoice'!J41=0,"",'Data invoice'!K41)</f>
        <v/>
      </c>
      <c r="C98" s="1238" t="str">
        <f>IF('Data invoice'!K41=0,"",'Data invoice'!L41)</f>
        <v/>
      </c>
      <c r="D98" s="1238" t="str">
        <f>IF('Data invoice'!L41=0,"",'Data invoice'!M41)</f>
        <v/>
      </c>
      <c r="E98" s="1238" t="str">
        <f>IF('Data invoice'!M41=0,"",'Data invoice'!N41)</f>
        <v/>
      </c>
      <c r="F98" s="1238" t="str">
        <f>IF('Data invoice'!N41=0,"",'Data invoice'!O41)</f>
        <v/>
      </c>
      <c r="G98" s="1238" t="str">
        <f>IF('Data invoice'!O41=0,"",'Data invoice'!P41)</f>
        <v/>
      </c>
      <c r="H98" s="1238" t="str">
        <f>IF('Data invoice'!P41=0,"",'Data invoice'!Q41)</f>
        <v/>
      </c>
      <c r="I98" s="1238" t="str">
        <f>IF('Data invoice'!Q41=0,"",'Data invoice'!R41)</f>
        <v/>
      </c>
      <c r="J98" s="1239" t="str">
        <f>IF('Data invoice'!R41=0,"",'Data invoice'!S41)</f>
        <v/>
      </c>
      <c r="K98" s="1238" t="str">
        <f>IF('Data invoice'!S41=0,"",'Data invoice'!T41)</f>
        <v/>
      </c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93"/>
      <c r="AC98" s="293"/>
      <c r="AD98" s="293"/>
      <c r="AE98" s="293"/>
      <c r="AF98" s="293"/>
      <c r="AG98" s="293"/>
      <c r="AH98" s="293"/>
      <c r="AI98" s="293"/>
      <c r="AJ98" s="293"/>
      <c r="AK98" s="293"/>
      <c r="AL98" s="293"/>
    </row>
    <row r="99" spans="1:38" s="414" customFormat="1" ht="16.5" customHeight="1">
      <c r="A99" s="284"/>
      <c r="B99" s="1238" t="str">
        <f>IF('Data invoice'!J42=0,"",'Data invoice'!K42)</f>
        <v/>
      </c>
      <c r="C99" s="1238" t="str">
        <f>IF('Data invoice'!K42=0,"",'Data invoice'!L42)</f>
        <v/>
      </c>
      <c r="D99" s="1238" t="str">
        <f>IF('Data invoice'!L42=0,"",'Data invoice'!M42)</f>
        <v/>
      </c>
      <c r="E99" s="1238" t="str">
        <f>IF('Data invoice'!M42=0,"",'Data invoice'!N42)</f>
        <v/>
      </c>
      <c r="F99" s="1238" t="str">
        <f>IF('Data invoice'!N42=0,"",'Data invoice'!O42)</f>
        <v/>
      </c>
      <c r="G99" s="1238" t="str">
        <f>IF('Data invoice'!O42=0,"",'Data invoice'!P42)</f>
        <v/>
      </c>
      <c r="H99" s="1238" t="str">
        <f>IF('Data invoice'!P42=0,"",'Data invoice'!Q42)</f>
        <v/>
      </c>
      <c r="I99" s="1238" t="str">
        <f>IF('Data invoice'!Q42=0,"",'Data invoice'!R42)</f>
        <v/>
      </c>
      <c r="J99" s="1239" t="str">
        <f>IF('Data invoice'!R42=0,"",'Data invoice'!S42)</f>
        <v/>
      </c>
      <c r="K99" s="1238" t="str">
        <f>IF('Data invoice'!S42=0,"",'Data invoice'!T42)</f>
        <v/>
      </c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93"/>
      <c r="AC99" s="293"/>
      <c r="AD99" s="293"/>
      <c r="AE99" s="293"/>
      <c r="AF99" s="293"/>
      <c r="AG99" s="293"/>
      <c r="AH99" s="293"/>
      <c r="AI99" s="293"/>
      <c r="AJ99" s="293"/>
      <c r="AK99" s="293"/>
      <c r="AL99" s="293"/>
    </row>
    <row r="100" spans="1:38" s="414" customFormat="1" ht="16.5" customHeight="1">
      <c r="A100" s="284"/>
      <c r="B100" s="1238" t="str">
        <f>IF('Data invoice'!J43=0,"",'Data invoice'!K43)</f>
        <v/>
      </c>
      <c r="C100" s="1238" t="str">
        <f>IF('Data invoice'!K43=0,"",'Data invoice'!L43)</f>
        <v/>
      </c>
      <c r="D100" s="1238" t="str">
        <f>IF('Data invoice'!L43=0,"",'Data invoice'!M43)</f>
        <v/>
      </c>
      <c r="E100" s="1238" t="str">
        <f>IF('Data invoice'!M43=0,"",'Data invoice'!N43)</f>
        <v/>
      </c>
      <c r="F100" s="1238" t="str">
        <f>IF('Data invoice'!N43=0,"",'Data invoice'!O43)</f>
        <v/>
      </c>
      <c r="G100" s="1238" t="str">
        <f>IF('Data invoice'!O43=0,"",'Data invoice'!P43)</f>
        <v/>
      </c>
      <c r="H100" s="1238" t="str">
        <f>IF('Data invoice'!P43=0,"",'Data invoice'!Q43)</f>
        <v/>
      </c>
      <c r="I100" s="1238" t="str">
        <f>IF('Data invoice'!Q43=0,"",'Data invoice'!R43)</f>
        <v/>
      </c>
      <c r="J100" s="1239" t="str">
        <f>IF('Data invoice'!R43=0,"",'Data invoice'!S43)</f>
        <v/>
      </c>
      <c r="K100" s="1238" t="str">
        <f>IF('Data invoice'!S43=0,"",'Data invoice'!T43)</f>
        <v/>
      </c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93"/>
      <c r="AC100" s="293"/>
      <c r="AD100" s="293"/>
      <c r="AE100" s="293"/>
      <c r="AF100" s="293"/>
      <c r="AG100" s="293"/>
      <c r="AH100" s="293"/>
      <c r="AI100" s="293"/>
      <c r="AJ100" s="293"/>
      <c r="AK100" s="293"/>
      <c r="AL100" s="293"/>
    </row>
    <row r="101" spans="1:38" s="414" customFormat="1" ht="16.5" customHeight="1">
      <c r="A101" s="284"/>
      <c r="B101" s="1238" t="str">
        <f>IF('Data invoice'!J44=0,"",'Data invoice'!K44)</f>
        <v/>
      </c>
      <c r="C101" s="1238" t="str">
        <f>IF('Data invoice'!K44=0,"",'Data invoice'!L44)</f>
        <v/>
      </c>
      <c r="D101" s="1238" t="str">
        <f>IF('Data invoice'!L44=0,"",'Data invoice'!M44)</f>
        <v/>
      </c>
      <c r="E101" s="1238" t="str">
        <f>IF('Data invoice'!M44=0,"",'Data invoice'!N44)</f>
        <v/>
      </c>
      <c r="F101" s="1238" t="str">
        <f>IF('Data invoice'!N44=0,"",'Data invoice'!O44)</f>
        <v/>
      </c>
      <c r="G101" s="1238" t="str">
        <f>IF('Data invoice'!O44=0,"",'Data invoice'!P44)</f>
        <v/>
      </c>
      <c r="H101" s="1238" t="str">
        <f>IF('Data invoice'!P44=0,"",'Data invoice'!Q44)</f>
        <v/>
      </c>
      <c r="I101" s="1238" t="str">
        <f>IF('Data invoice'!Q44=0,"",'Data invoice'!R44)</f>
        <v/>
      </c>
      <c r="J101" s="1239" t="str">
        <f>IF('Data invoice'!R44=0,"",'Data invoice'!S44)</f>
        <v/>
      </c>
      <c r="K101" s="1238" t="str">
        <f>IF('Data invoice'!S44=0,"",'Data invoice'!T44)</f>
        <v/>
      </c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93"/>
      <c r="AC101" s="293"/>
      <c r="AD101" s="293"/>
      <c r="AE101" s="293"/>
      <c r="AF101" s="293"/>
      <c r="AG101" s="293"/>
      <c r="AH101" s="293"/>
      <c r="AI101" s="293"/>
      <c r="AJ101" s="293"/>
      <c r="AK101" s="293"/>
      <c r="AL101" s="293"/>
    </row>
    <row r="102" spans="1:38" s="414" customFormat="1" ht="16.5" customHeight="1">
      <c r="A102" s="284"/>
      <c r="B102" s="1238" t="str">
        <f>IF('Data invoice'!J45=0,"",'Data invoice'!K45)</f>
        <v/>
      </c>
      <c r="C102" s="1238" t="str">
        <f>IF('Data invoice'!K45=0,"",'Data invoice'!L45)</f>
        <v/>
      </c>
      <c r="D102" s="1238" t="str">
        <f>IF('Data invoice'!L45=0,"",'Data invoice'!M45)</f>
        <v/>
      </c>
      <c r="E102" s="1238" t="str">
        <f>IF('Data invoice'!M45=0,"",'Data invoice'!N45)</f>
        <v/>
      </c>
      <c r="F102" s="1238" t="str">
        <f>IF('Data invoice'!N45=0,"",'Data invoice'!O45)</f>
        <v/>
      </c>
      <c r="G102" s="1238" t="str">
        <f>IF('Data invoice'!O45=0,"",'Data invoice'!P45)</f>
        <v/>
      </c>
      <c r="H102" s="1238" t="str">
        <f>IF('Data invoice'!P45=0,"",'Data invoice'!Q45)</f>
        <v/>
      </c>
      <c r="I102" s="1238" t="str">
        <f>IF('Data invoice'!Q45=0,"",'Data invoice'!R45)</f>
        <v/>
      </c>
      <c r="J102" s="1239" t="str">
        <f>IF('Data invoice'!R45=0,"",'Data invoice'!S45)</f>
        <v/>
      </c>
      <c r="K102" s="1238" t="str">
        <f>IF('Data invoice'!S45=0,"",'Data invoice'!T45)</f>
        <v/>
      </c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93"/>
      <c r="AC102" s="293"/>
      <c r="AD102" s="293"/>
      <c r="AE102" s="293"/>
      <c r="AF102" s="293"/>
      <c r="AG102" s="293"/>
      <c r="AH102" s="293"/>
      <c r="AI102" s="293"/>
      <c r="AJ102" s="293"/>
      <c r="AK102" s="293"/>
      <c r="AL102" s="293"/>
    </row>
    <row r="103" spans="1:38" s="414" customFormat="1" ht="16.5" customHeight="1">
      <c r="A103" s="284"/>
      <c r="B103" s="1238" t="str">
        <f>IF('Data invoice'!J46=0,"",'Data invoice'!K46)</f>
        <v/>
      </c>
      <c r="C103" s="1238" t="str">
        <f>IF('Data invoice'!K46=0,"",'Data invoice'!L46)</f>
        <v/>
      </c>
      <c r="D103" s="1238" t="str">
        <f>IF('Data invoice'!L46=0,"",'Data invoice'!M46)</f>
        <v/>
      </c>
      <c r="E103" s="1238" t="str">
        <f>IF('Data invoice'!M46=0,"",'Data invoice'!N46)</f>
        <v/>
      </c>
      <c r="F103" s="1238" t="str">
        <f>IF('Data invoice'!N46=0,"",'Data invoice'!O46)</f>
        <v/>
      </c>
      <c r="G103" s="1238" t="str">
        <f>IF('Data invoice'!O46=0,"",'Data invoice'!P46)</f>
        <v/>
      </c>
      <c r="H103" s="1238" t="str">
        <f>IF('Data invoice'!P46=0,"",'Data invoice'!Q46)</f>
        <v/>
      </c>
      <c r="I103" s="1238" t="str">
        <f>IF('Data invoice'!Q46=0,"",'Data invoice'!R46)</f>
        <v/>
      </c>
      <c r="J103" s="1239" t="str">
        <f>IF('Data invoice'!R46=0,"",'Data invoice'!S46)</f>
        <v/>
      </c>
      <c r="K103" s="1238" t="str">
        <f>IF('Data invoice'!S46=0,"",'Data invoice'!T46)</f>
        <v/>
      </c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93"/>
      <c r="AC103" s="293"/>
      <c r="AD103" s="293"/>
      <c r="AE103" s="293"/>
      <c r="AF103" s="293"/>
      <c r="AG103" s="293"/>
      <c r="AH103" s="293"/>
      <c r="AI103" s="293"/>
      <c r="AJ103" s="293"/>
      <c r="AK103" s="293"/>
      <c r="AL103" s="293"/>
    </row>
    <row r="104" spans="1:38" s="414" customFormat="1" ht="16.5" customHeight="1">
      <c r="A104" s="284"/>
      <c r="B104" s="1238" t="str">
        <f>IF('Data invoice'!J47=0,"",'Data invoice'!K47)</f>
        <v/>
      </c>
      <c r="C104" s="1238" t="str">
        <f>IF('Data invoice'!K47=0,"",'Data invoice'!L47)</f>
        <v/>
      </c>
      <c r="D104" s="1238" t="str">
        <f>IF('Data invoice'!L47=0,"",'Data invoice'!M47)</f>
        <v/>
      </c>
      <c r="E104" s="1238" t="str">
        <f>IF('Data invoice'!M47=0,"",'Data invoice'!N47)</f>
        <v/>
      </c>
      <c r="F104" s="1238" t="str">
        <f>IF('Data invoice'!N47=0,"",'Data invoice'!O47)</f>
        <v/>
      </c>
      <c r="G104" s="1238" t="str">
        <f>IF('Data invoice'!O47=0,"",'Data invoice'!P47)</f>
        <v/>
      </c>
      <c r="H104" s="1238" t="str">
        <f>IF('Data invoice'!P47=0,"",'Data invoice'!Q47)</f>
        <v/>
      </c>
      <c r="I104" s="1238" t="str">
        <f>IF('Data invoice'!Q47=0,"",'Data invoice'!R47)</f>
        <v/>
      </c>
      <c r="J104" s="1239" t="str">
        <f>IF('Data invoice'!R47=0,"",'Data invoice'!S47)</f>
        <v/>
      </c>
      <c r="K104" s="1238" t="str">
        <f>IF('Data invoice'!S47=0,"",'Data invoice'!T47)</f>
        <v/>
      </c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</row>
    <row r="105" spans="1:38" s="414" customFormat="1" ht="16.5" customHeight="1">
      <c r="A105" s="284"/>
      <c r="B105" s="1238" t="str">
        <f>IF('Data invoice'!J48=0,"",'Data invoice'!K48)</f>
        <v/>
      </c>
      <c r="C105" s="1238" t="str">
        <f>IF('Data invoice'!K48=0,"",'Data invoice'!L48)</f>
        <v/>
      </c>
      <c r="D105" s="1238" t="str">
        <f>IF('Data invoice'!L48=0,"",'Data invoice'!M48)</f>
        <v/>
      </c>
      <c r="E105" s="1238" t="str">
        <f>IF('Data invoice'!M48=0,"",'Data invoice'!N48)</f>
        <v/>
      </c>
      <c r="F105" s="1238" t="str">
        <f>IF('Data invoice'!N48=0,"",'Data invoice'!O48)</f>
        <v/>
      </c>
      <c r="G105" s="1238" t="str">
        <f>IF('Data invoice'!O48=0,"",'Data invoice'!P48)</f>
        <v/>
      </c>
      <c r="H105" s="1238" t="str">
        <f>IF('Data invoice'!P48=0,"",'Data invoice'!Q48)</f>
        <v/>
      </c>
      <c r="I105" s="1238" t="str">
        <f>IF('Data invoice'!Q48=0,"",'Data invoice'!R48)</f>
        <v/>
      </c>
      <c r="J105" s="1239" t="str">
        <f>IF('Data invoice'!R48=0,"",'Data invoice'!S48)</f>
        <v/>
      </c>
      <c r="K105" s="1238" t="str">
        <f>IF('Data invoice'!S48=0,"",'Data invoice'!T48)</f>
        <v/>
      </c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93"/>
      <c r="AC105" s="293"/>
      <c r="AD105" s="293"/>
      <c r="AE105" s="293"/>
      <c r="AF105" s="293"/>
      <c r="AG105" s="293"/>
      <c r="AH105" s="293"/>
      <c r="AI105" s="293"/>
      <c r="AJ105" s="293"/>
      <c r="AK105" s="293"/>
      <c r="AL105" s="293"/>
    </row>
    <row r="106" spans="1:38" s="414" customFormat="1" ht="16.5" customHeight="1">
      <c r="A106" s="284"/>
      <c r="B106" s="1238" t="str">
        <f>IF('Data invoice'!J49=0,"",'Data invoice'!K49)</f>
        <v/>
      </c>
      <c r="C106" s="1238" t="str">
        <f>IF('Data invoice'!K49=0,"",'Data invoice'!L49)</f>
        <v/>
      </c>
      <c r="D106" s="1238" t="str">
        <f>IF('Data invoice'!L49=0,"",'Data invoice'!M49)</f>
        <v/>
      </c>
      <c r="E106" s="1238" t="str">
        <f>IF('Data invoice'!M49=0,"",'Data invoice'!N49)</f>
        <v/>
      </c>
      <c r="F106" s="1238" t="str">
        <f>IF('Data invoice'!N49=0,"",'Data invoice'!O49)</f>
        <v/>
      </c>
      <c r="G106" s="1238" t="str">
        <f>IF('Data invoice'!O49=0,"",'Data invoice'!P49)</f>
        <v/>
      </c>
      <c r="H106" s="1238" t="str">
        <f>IF('Data invoice'!P49=0,"",'Data invoice'!Q49)</f>
        <v/>
      </c>
      <c r="I106" s="1238" t="str">
        <f>IF('Data invoice'!Q49=0,"",'Data invoice'!R49)</f>
        <v/>
      </c>
      <c r="J106" s="1239" t="str">
        <f>IF('Data invoice'!R49=0,"",'Data invoice'!S49)</f>
        <v/>
      </c>
      <c r="K106" s="1238" t="str">
        <f>IF('Data invoice'!S49=0,"",'Data invoice'!T49)</f>
        <v/>
      </c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93"/>
      <c r="AC106" s="293"/>
      <c r="AD106" s="293"/>
      <c r="AE106" s="293"/>
      <c r="AF106" s="293"/>
      <c r="AG106" s="293"/>
      <c r="AH106" s="293"/>
      <c r="AI106" s="293"/>
      <c r="AJ106" s="293"/>
      <c r="AK106" s="293"/>
      <c r="AL106" s="293"/>
    </row>
    <row r="107" spans="1:38" s="414" customFormat="1" ht="16.5" customHeight="1">
      <c r="A107" s="284"/>
      <c r="B107" s="1238" t="str">
        <f>IF('Data invoice'!J50=0,"",'Data invoice'!K50)</f>
        <v/>
      </c>
      <c r="C107" s="1238" t="str">
        <f>IF('Data invoice'!K50=0,"",'Data invoice'!L50)</f>
        <v/>
      </c>
      <c r="D107" s="1238" t="str">
        <f>IF('Data invoice'!L50=0,"",'Data invoice'!M50)</f>
        <v/>
      </c>
      <c r="E107" s="1238" t="str">
        <f>IF('Data invoice'!M50=0,"",'Data invoice'!N50)</f>
        <v/>
      </c>
      <c r="F107" s="1238" t="str">
        <f>IF('Data invoice'!N50=0,"",'Data invoice'!O50)</f>
        <v/>
      </c>
      <c r="G107" s="1238" t="str">
        <f>IF('Data invoice'!O50=0,"",'Data invoice'!P50)</f>
        <v/>
      </c>
      <c r="H107" s="1238" t="str">
        <f>IF('Data invoice'!P50=0,"",'Data invoice'!Q50)</f>
        <v/>
      </c>
      <c r="I107" s="1238" t="str">
        <f>IF('Data invoice'!Q50=0,"",'Data invoice'!R50)</f>
        <v/>
      </c>
      <c r="J107" s="1239" t="str">
        <f>IF('Data invoice'!R50=0,"",'Data invoice'!S50)</f>
        <v/>
      </c>
      <c r="K107" s="1238" t="str">
        <f>IF('Data invoice'!S50=0,"",'Data invoice'!T50)</f>
        <v/>
      </c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93"/>
      <c r="AC107" s="293"/>
      <c r="AD107" s="293"/>
      <c r="AE107" s="293"/>
      <c r="AF107" s="293"/>
      <c r="AG107" s="293"/>
      <c r="AH107" s="293"/>
      <c r="AI107" s="293"/>
      <c r="AJ107" s="293"/>
      <c r="AK107" s="293"/>
      <c r="AL107" s="293"/>
    </row>
    <row r="108" spans="1:38" s="414" customFormat="1" ht="16.5" customHeight="1">
      <c r="A108" s="284"/>
      <c r="B108" s="1238" t="str">
        <f>IF('Data invoice'!J53=0,"",'Data invoice'!K53)</f>
        <v/>
      </c>
      <c r="C108" s="1238" t="str">
        <f>IF('Data invoice'!K51=0,"",'Data invoice'!L51)</f>
        <v/>
      </c>
      <c r="D108" s="1238" t="str">
        <f>IF('Data invoice'!L51=0,"",'Data invoice'!M51)</f>
        <v/>
      </c>
      <c r="E108" s="1238" t="str">
        <f>IF('Data invoice'!M51=0,"",'Data invoice'!N51)</f>
        <v/>
      </c>
      <c r="F108" s="1238" t="str">
        <f>IF('Data invoice'!N51=0,"",'Data invoice'!O51)</f>
        <v/>
      </c>
      <c r="G108" s="1238" t="str">
        <f>IF('Data invoice'!O51=0,"",'Data invoice'!P51)</f>
        <v/>
      </c>
      <c r="H108" s="1238" t="str">
        <f>IF('Data invoice'!P51=0,"",'Data invoice'!Q51)</f>
        <v/>
      </c>
      <c r="I108" s="1238" t="str">
        <f>IF('Data invoice'!Q51=0,"",'Data invoice'!R51)</f>
        <v/>
      </c>
      <c r="J108" s="1239" t="str">
        <f>IF('Data invoice'!R51=0,"",'Data invoice'!S51)</f>
        <v/>
      </c>
      <c r="K108" s="1238" t="str">
        <f>IF('Data invoice'!S51=0,"",'Data invoice'!T51)</f>
        <v/>
      </c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93"/>
      <c r="AC108" s="293"/>
      <c r="AD108" s="293"/>
      <c r="AE108" s="293"/>
      <c r="AF108" s="293"/>
      <c r="AG108" s="293"/>
      <c r="AH108" s="293"/>
      <c r="AI108" s="293"/>
      <c r="AJ108" s="293"/>
      <c r="AK108" s="293"/>
      <c r="AL108" s="293"/>
    </row>
    <row r="109" spans="1:38" s="414" customFormat="1" ht="16.5" customHeight="1">
      <c r="A109" s="284"/>
      <c r="B109" s="1238" t="str">
        <f>IF('Data invoice'!J54=0,"",'Data invoice'!K54)</f>
        <v/>
      </c>
      <c r="C109" s="1238" t="str">
        <f>IF('Data invoice'!K52=0,"",'Data invoice'!L52)</f>
        <v/>
      </c>
      <c r="D109" s="1238" t="str">
        <f>IF('Data invoice'!L52=0,"",'Data invoice'!M52)</f>
        <v/>
      </c>
      <c r="E109" s="1238" t="str">
        <f>IF('Data invoice'!M52=0,"",'Data invoice'!N52)</f>
        <v/>
      </c>
      <c r="F109" s="1238" t="str">
        <f>IF('Data invoice'!N52=0,"",'Data invoice'!O52)</f>
        <v/>
      </c>
      <c r="G109" s="1238" t="str">
        <f>IF('Data invoice'!O52=0,"",'Data invoice'!P52)</f>
        <v/>
      </c>
      <c r="H109" s="1238" t="str">
        <f>IF('Data invoice'!P52=0,"",'Data invoice'!Q52)</f>
        <v/>
      </c>
      <c r="I109" s="1238" t="str">
        <f>IF('Data invoice'!Q52=0,"",'Data invoice'!R52)</f>
        <v/>
      </c>
      <c r="J109" s="1239" t="str">
        <f>IF('Data invoice'!R52=0,"",'Data invoice'!S52)</f>
        <v/>
      </c>
      <c r="K109" s="1238" t="str">
        <f>IF('Data invoice'!S52=0,"",'Data invoice'!T52)</f>
        <v/>
      </c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93"/>
      <c r="AC109" s="293"/>
      <c r="AD109" s="293"/>
      <c r="AE109" s="293"/>
      <c r="AF109" s="293"/>
      <c r="AG109" s="293"/>
      <c r="AH109" s="293"/>
      <c r="AI109" s="293"/>
      <c r="AJ109" s="293"/>
      <c r="AK109" s="293"/>
      <c r="AL109" s="293"/>
    </row>
    <row r="110" spans="1:38" s="414" customFormat="1" ht="16.5" customHeight="1">
      <c r="A110" s="284"/>
      <c r="B110" s="1238" t="str">
        <f>IF('Data invoice'!J55=0,"",'Data invoice'!K55)</f>
        <v/>
      </c>
      <c r="C110" s="1238" t="str">
        <f>IF('Data invoice'!K53=0,"",'Data invoice'!L53)</f>
        <v/>
      </c>
      <c r="D110" s="1238" t="str">
        <f>IF('Data invoice'!L53=0,"",'Data invoice'!M53)</f>
        <v/>
      </c>
      <c r="E110" s="1238" t="str">
        <f>IF('Data invoice'!M53=0,"",'Data invoice'!N53)</f>
        <v/>
      </c>
      <c r="F110" s="1238" t="str">
        <f>IF('Data invoice'!N53=0,"",'Data invoice'!O53)</f>
        <v/>
      </c>
      <c r="G110" s="1238" t="str">
        <f>IF('Data invoice'!O53=0,"",'Data invoice'!P53)</f>
        <v/>
      </c>
      <c r="H110" s="1238" t="str">
        <f>IF('Data invoice'!P53=0,"",'Data invoice'!Q53)</f>
        <v/>
      </c>
      <c r="I110" s="1238" t="str">
        <f>IF('Data invoice'!Q53=0,"",'Data invoice'!R53)</f>
        <v/>
      </c>
      <c r="J110" s="1239" t="str">
        <f>IF('Data invoice'!R53=0,"",'Data invoice'!S53)</f>
        <v/>
      </c>
      <c r="K110" s="1238" t="str">
        <f>IF('Data invoice'!S53=0,"",'Data invoice'!T53)</f>
        <v/>
      </c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93"/>
      <c r="AC110" s="293"/>
      <c r="AD110" s="293"/>
      <c r="AE110" s="293"/>
      <c r="AF110" s="293"/>
      <c r="AG110" s="293"/>
      <c r="AH110" s="293"/>
      <c r="AI110" s="293"/>
      <c r="AJ110" s="293"/>
      <c r="AK110" s="293"/>
      <c r="AL110" s="293"/>
    </row>
    <row r="111" spans="1:38" s="414" customFormat="1" ht="16.5" customHeight="1">
      <c r="A111" s="284"/>
      <c r="B111" s="1238" t="str">
        <f>IF('Data invoice'!J56=0,"",'Data invoice'!K56)</f>
        <v/>
      </c>
      <c r="C111" s="1238" t="str">
        <f>IF('Data invoice'!K54=0,"",'Data invoice'!L54)</f>
        <v/>
      </c>
      <c r="D111" s="1238" t="str">
        <f>IF('Data invoice'!L54=0,"",'Data invoice'!M54)</f>
        <v/>
      </c>
      <c r="E111" s="1238" t="str">
        <f>IF('Data invoice'!M54=0,"",'Data invoice'!N54)</f>
        <v/>
      </c>
      <c r="F111" s="1238" t="str">
        <f>IF('Data invoice'!N54=0,"",'Data invoice'!O54)</f>
        <v/>
      </c>
      <c r="G111" s="1238" t="str">
        <f>IF('Data invoice'!O54=0,"",'Data invoice'!P54)</f>
        <v/>
      </c>
      <c r="H111" s="1238" t="str">
        <f>IF('Data invoice'!P54=0,"",'Data invoice'!Q54)</f>
        <v/>
      </c>
      <c r="I111" s="1238" t="str">
        <f>IF('Data invoice'!Q54=0,"",'Data invoice'!R54)</f>
        <v/>
      </c>
      <c r="J111" s="1239" t="str">
        <f>IF('Data invoice'!R54=0,"",'Data invoice'!S54)</f>
        <v/>
      </c>
      <c r="K111" s="1238" t="str">
        <f>IF('Data invoice'!S54=0,"",'Data invoice'!T54)</f>
        <v/>
      </c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93"/>
      <c r="AC111" s="293"/>
      <c r="AD111" s="293"/>
      <c r="AE111" s="293"/>
      <c r="AF111" s="293"/>
      <c r="AG111" s="293"/>
      <c r="AH111" s="293"/>
      <c r="AI111" s="293"/>
      <c r="AJ111" s="293"/>
      <c r="AK111" s="293"/>
      <c r="AL111" s="293"/>
    </row>
    <row r="112" spans="1:38" s="414" customFormat="1" ht="16.5" customHeight="1">
      <c r="A112" s="284"/>
      <c r="B112" s="1238" t="str">
        <f>IF('Data invoice'!J57=0,"",'Data invoice'!K57)</f>
        <v/>
      </c>
      <c r="C112" s="1238" t="str">
        <f>IF('Data invoice'!K55=0,"",'Data invoice'!L55)</f>
        <v/>
      </c>
      <c r="D112" s="1238" t="str">
        <f>IF('Data invoice'!L55=0,"",'Data invoice'!M55)</f>
        <v/>
      </c>
      <c r="E112" s="1238" t="str">
        <f>IF('Data invoice'!M55=0,"",'Data invoice'!N55)</f>
        <v/>
      </c>
      <c r="F112" s="1238" t="str">
        <f>IF('Data invoice'!N55=0,"",'Data invoice'!O55)</f>
        <v/>
      </c>
      <c r="G112" s="1238" t="str">
        <f>IF('Data invoice'!O55=0,"",'Data invoice'!P55)</f>
        <v/>
      </c>
      <c r="H112" s="1238" t="str">
        <f>IF('Data invoice'!P55=0,"",'Data invoice'!Q55)</f>
        <v/>
      </c>
      <c r="I112" s="1238" t="str">
        <f>IF('Data invoice'!Q55=0,"",'Data invoice'!R55)</f>
        <v/>
      </c>
      <c r="J112" s="1239" t="str">
        <f>IF('Data invoice'!R55=0,"",'Data invoice'!S55)</f>
        <v/>
      </c>
      <c r="K112" s="1238" t="str">
        <f>IF('Data invoice'!S55=0,"",'Data invoice'!T55)</f>
        <v/>
      </c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93"/>
      <c r="AC112" s="293"/>
      <c r="AD112" s="293"/>
      <c r="AE112" s="293"/>
      <c r="AF112" s="293"/>
      <c r="AG112" s="293"/>
      <c r="AH112" s="293"/>
      <c r="AI112" s="293"/>
      <c r="AJ112" s="293"/>
      <c r="AK112" s="293"/>
      <c r="AL112" s="293"/>
    </row>
    <row r="113" spans="1:38" s="414" customFormat="1" ht="16.5" customHeight="1">
      <c r="A113" s="284"/>
      <c r="B113" s="1238" t="str">
        <f>IF('Data invoice'!J58=0,"",'Data invoice'!K58)</f>
        <v/>
      </c>
      <c r="C113" s="1238" t="str">
        <f>IF('Data invoice'!K56=0,"",'Data invoice'!L56)</f>
        <v/>
      </c>
      <c r="D113" s="1238" t="str">
        <f>IF('Data invoice'!L56=0,"",'Data invoice'!M56)</f>
        <v/>
      </c>
      <c r="E113" s="1238" t="str">
        <f>IF('Data invoice'!M56=0,"",'Data invoice'!N56)</f>
        <v/>
      </c>
      <c r="F113" s="1238" t="str">
        <f>IF('Data invoice'!N56=0,"",'Data invoice'!O56)</f>
        <v/>
      </c>
      <c r="G113" s="1238" t="str">
        <f>IF('Data invoice'!O56=0,"",'Data invoice'!P56)</f>
        <v/>
      </c>
      <c r="H113" s="1238" t="str">
        <f>IF('Data invoice'!P56=0,"",'Data invoice'!Q56)</f>
        <v/>
      </c>
      <c r="I113" s="1238" t="str">
        <f>IF('Data invoice'!Q56=0,"",'Data invoice'!R56)</f>
        <v/>
      </c>
      <c r="J113" s="1239" t="str">
        <f>IF('Data invoice'!R56=0,"",'Data invoice'!S56)</f>
        <v/>
      </c>
      <c r="K113" s="1238" t="str">
        <f>IF('Data invoice'!S56=0,"",'Data invoice'!T56)</f>
        <v/>
      </c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93"/>
      <c r="AC113" s="293"/>
      <c r="AD113" s="293"/>
      <c r="AE113" s="293"/>
      <c r="AF113" s="293"/>
      <c r="AG113" s="293"/>
      <c r="AH113" s="293"/>
      <c r="AI113" s="293"/>
      <c r="AJ113" s="293"/>
      <c r="AK113" s="293"/>
      <c r="AL113" s="293"/>
    </row>
    <row r="114" spans="1:38" s="414" customFormat="1" ht="16.5" customHeight="1">
      <c r="A114" s="284"/>
      <c r="B114" s="1238" t="str">
        <f>IF('Data invoice'!J59=0,"",'Data invoice'!K59)</f>
        <v/>
      </c>
      <c r="C114" s="1238" t="str">
        <f>IF('Data invoice'!K57=0,"",'Data invoice'!L57)</f>
        <v/>
      </c>
      <c r="D114" s="1238" t="str">
        <f>IF('Data invoice'!L57=0,"",'Data invoice'!M57)</f>
        <v/>
      </c>
      <c r="E114" s="1238" t="str">
        <f>IF('Data invoice'!M57=0,"",'Data invoice'!N57)</f>
        <v/>
      </c>
      <c r="F114" s="1238" t="str">
        <f>IF('Data invoice'!N57=0,"",'Data invoice'!O57)</f>
        <v/>
      </c>
      <c r="G114" s="1238" t="str">
        <f>IF('Data invoice'!O57=0,"",'Data invoice'!P57)</f>
        <v/>
      </c>
      <c r="H114" s="1238" t="str">
        <f>IF('Data invoice'!P57=0,"",'Data invoice'!Q57)</f>
        <v/>
      </c>
      <c r="I114" s="1238" t="str">
        <f>IF('Data invoice'!Q57=0,"",'Data invoice'!R57)</f>
        <v/>
      </c>
      <c r="J114" s="1239" t="str">
        <f>IF('Data invoice'!R57=0,"",'Data invoice'!S57)</f>
        <v/>
      </c>
      <c r="K114" s="1238" t="str">
        <f>IF('Data invoice'!S57=0,"",'Data invoice'!T57)</f>
        <v/>
      </c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93"/>
      <c r="AC114" s="293"/>
      <c r="AD114" s="293"/>
      <c r="AE114" s="293"/>
      <c r="AF114" s="293"/>
      <c r="AG114" s="293"/>
      <c r="AH114" s="293"/>
      <c r="AI114" s="293"/>
      <c r="AJ114" s="293"/>
      <c r="AK114" s="293"/>
      <c r="AL114" s="293"/>
    </row>
    <row r="115" spans="1:38" s="414" customFormat="1" ht="16.5" customHeight="1">
      <c r="A115" s="284"/>
      <c r="B115" s="1238" t="str">
        <f>IF('Data invoice'!J60=0,"",'Data invoice'!K60)</f>
        <v/>
      </c>
      <c r="C115" s="1238" t="str">
        <f>IF('Data invoice'!K58=0,"",'Data invoice'!L58)</f>
        <v/>
      </c>
      <c r="D115" s="1238" t="str">
        <f>IF('Data invoice'!L58=0,"",'Data invoice'!M58)</f>
        <v/>
      </c>
      <c r="E115" s="1238" t="str">
        <f>IF('Data invoice'!M58=0,"",'Data invoice'!N58)</f>
        <v/>
      </c>
      <c r="F115" s="1238" t="str">
        <f>IF('Data invoice'!N58=0,"",'Data invoice'!O58)</f>
        <v/>
      </c>
      <c r="G115" s="1238" t="str">
        <f>IF('Data invoice'!O58=0,"",'Data invoice'!P58)</f>
        <v/>
      </c>
      <c r="H115" s="1238" t="str">
        <f>IF('Data invoice'!P58=0,"",'Data invoice'!Q58)</f>
        <v/>
      </c>
      <c r="I115" s="1238" t="str">
        <f>IF('Data invoice'!Q58=0,"",'Data invoice'!R58)</f>
        <v/>
      </c>
      <c r="J115" s="1239" t="str">
        <f>IF('Data invoice'!R58=0,"",'Data invoice'!S58)</f>
        <v/>
      </c>
      <c r="K115" s="1238" t="str">
        <f>IF('Data invoice'!S58=0,"",'Data invoice'!T58)</f>
        <v/>
      </c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93"/>
      <c r="AC115" s="293"/>
      <c r="AD115" s="293"/>
      <c r="AE115" s="293"/>
      <c r="AF115" s="293"/>
      <c r="AG115" s="293"/>
      <c r="AH115" s="293"/>
      <c r="AI115" s="293"/>
      <c r="AJ115" s="293"/>
      <c r="AK115" s="293"/>
      <c r="AL115" s="293"/>
    </row>
    <row r="116" spans="1:38" s="414" customFormat="1" ht="16.5" customHeight="1">
      <c r="A116" s="284"/>
      <c r="B116" s="1238" t="str">
        <f>IF('Data invoice'!J61=0,"",'Data invoice'!K61)</f>
        <v/>
      </c>
      <c r="C116" s="1238" t="str">
        <f>IF('Data invoice'!K59=0,"",'Data invoice'!L59)</f>
        <v/>
      </c>
      <c r="D116" s="1238" t="str">
        <f>IF('Data invoice'!L59=0,"",'Data invoice'!M59)</f>
        <v/>
      </c>
      <c r="E116" s="1238" t="str">
        <f>IF('Data invoice'!M59=0,"",'Data invoice'!N59)</f>
        <v/>
      </c>
      <c r="F116" s="1238" t="str">
        <f>IF('Data invoice'!N59=0,"",'Data invoice'!O59)</f>
        <v/>
      </c>
      <c r="G116" s="1238" t="str">
        <f>IF('Data invoice'!O59=0,"",'Data invoice'!P59)</f>
        <v/>
      </c>
      <c r="H116" s="1238" t="str">
        <f>IF('Data invoice'!P59=0,"",'Data invoice'!Q59)</f>
        <v/>
      </c>
      <c r="I116" s="1238" t="str">
        <f>IF('Data invoice'!Q59=0,"",'Data invoice'!R59)</f>
        <v/>
      </c>
      <c r="J116" s="1239" t="str">
        <f>IF('Data invoice'!R59=0,"",'Data invoice'!S59)</f>
        <v/>
      </c>
      <c r="K116" s="1238" t="str">
        <f>IF('Data invoice'!S59=0,"",'Data invoice'!T59)</f>
        <v/>
      </c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93"/>
      <c r="AC116" s="293"/>
      <c r="AD116" s="293"/>
      <c r="AE116" s="293"/>
      <c r="AF116" s="293"/>
      <c r="AG116" s="293"/>
      <c r="AH116" s="293"/>
      <c r="AI116" s="293"/>
      <c r="AJ116" s="293"/>
      <c r="AK116" s="293"/>
      <c r="AL116" s="293"/>
    </row>
    <row r="117" spans="1:38" s="414" customFormat="1" ht="16.5" customHeight="1">
      <c r="A117" s="284"/>
      <c r="B117" s="1238" t="str">
        <f>IF('Data invoice'!J62=0,"",'Data invoice'!K62)</f>
        <v/>
      </c>
      <c r="C117" s="1238" t="str">
        <f>IF('Data invoice'!K60=0,"",'Data invoice'!L60)</f>
        <v/>
      </c>
      <c r="D117" s="1238" t="str">
        <f>IF('Data invoice'!L60=0,"",'Data invoice'!M60)</f>
        <v/>
      </c>
      <c r="E117" s="1238" t="str">
        <f>IF('Data invoice'!M60=0,"",'Data invoice'!N60)</f>
        <v/>
      </c>
      <c r="F117" s="1238" t="str">
        <f>IF('Data invoice'!N60=0,"",'Data invoice'!O60)</f>
        <v/>
      </c>
      <c r="G117" s="1238" t="str">
        <f>IF('Data invoice'!O60=0,"",'Data invoice'!P60)</f>
        <v/>
      </c>
      <c r="H117" s="1238" t="str">
        <f>IF('Data invoice'!P60=0,"",'Data invoice'!Q60)</f>
        <v/>
      </c>
      <c r="I117" s="1238" t="str">
        <f>IF('Data invoice'!Q60=0,"",'Data invoice'!R60)</f>
        <v/>
      </c>
      <c r="J117" s="1239" t="str">
        <f>IF('Data invoice'!R60=0,"",'Data invoice'!S60)</f>
        <v/>
      </c>
      <c r="K117" s="1238" t="str">
        <f>IF('Data invoice'!S60=0,"",'Data invoice'!T60)</f>
        <v/>
      </c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93"/>
      <c r="AC117" s="293"/>
      <c r="AD117" s="293"/>
      <c r="AE117" s="293"/>
      <c r="AF117" s="293"/>
      <c r="AG117" s="293"/>
      <c r="AH117" s="293"/>
      <c r="AI117" s="293"/>
      <c r="AJ117" s="293"/>
      <c r="AK117" s="293"/>
      <c r="AL117" s="293"/>
    </row>
    <row r="118" spans="1:38" s="414" customFormat="1" ht="16.5" customHeight="1">
      <c r="A118" s="284"/>
      <c r="B118" s="1238" t="str">
        <f>IF('Data invoice'!J63=0,"",'Data invoice'!K63)</f>
        <v/>
      </c>
      <c r="C118" s="1238" t="str">
        <f>IF('Data invoice'!K61=0,"",'Data invoice'!L61)</f>
        <v/>
      </c>
      <c r="D118" s="1238" t="str">
        <f>IF('Data invoice'!L61=0,"",'Data invoice'!M61)</f>
        <v/>
      </c>
      <c r="E118" s="1238" t="str">
        <f>IF('Data invoice'!M61=0,"",'Data invoice'!N61)</f>
        <v/>
      </c>
      <c r="F118" s="1238" t="str">
        <f>IF('Data invoice'!N61=0,"",'Data invoice'!O61)</f>
        <v/>
      </c>
      <c r="G118" s="1238" t="str">
        <f>IF('Data invoice'!O61=0,"",'Data invoice'!P61)</f>
        <v/>
      </c>
      <c r="H118" s="1238" t="str">
        <f>IF('Data invoice'!P61=0,"",'Data invoice'!Q61)</f>
        <v/>
      </c>
      <c r="I118" s="1238" t="str">
        <f>IF('Data invoice'!Q61=0,"",'Data invoice'!R61)</f>
        <v/>
      </c>
      <c r="J118" s="1239" t="str">
        <f>IF('Data invoice'!R61=0,"",'Data invoice'!S61)</f>
        <v/>
      </c>
      <c r="K118" s="1238" t="str">
        <f>IF('Data invoice'!S61=0,"",'Data invoice'!T61)</f>
        <v/>
      </c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93"/>
      <c r="AC118" s="293"/>
      <c r="AD118" s="293"/>
      <c r="AE118" s="293"/>
      <c r="AF118" s="293"/>
      <c r="AG118" s="293"/>
      <c r="AH118" s="293"/>
      <c r="AI118" s="293"/>
      <c r="AJ118" s="293"/>
      <c r="AK118" s="293"/>
      <c r="AL118" s="293"/>
    </row>
    <row r="119" spans="1:38" s="414" customFormat="1" ht="16.5" customHeight="1">
      <c r="A119" s="284"/>
      <c r="B119" s="1238" t="str">
        <f>IF('Data invoice'!J64=0,"",'Data invoice'!K64)</f>
        <v/>
      </c>
      <c r="C119" s="1238" t="str">
        <f>IF('Data invoice'!K62=0,"",'Data invoice'!L62)</f>
        <v/>
      </c>
      <c r="D119" s="1238" t="str">
        <f>IF('Data invoice'!L62=0,"",'Data invoice'!M62)</f>
        <v/>
      </c>
      <c r="E119" s="1238" t="str">
        <f>IF('Data invoice'!M62=0,"",'Data invoice'!N62)</f>
        <v/>
      </c>
      <c r="F119" s="1238" t="str">
        <f>IF('Data invoice'!N62=0,"",'Data invoice'!O62)</f>
        <v/>
      </c>
      <c r="G119" s="1238" t="str">
        <f>IF('Data invoice'!O62=0,"",'Data invoice'!P62)</f>
        <v/>
      </c>
      <c r="H119" s="1238" t="str">
        <f>IF('Data invoice'!P62=0,"",'Data invoice'!Q62)</f>
        <v/>
      </c>
      <c r="I119" s="1238" t="str">
        <f>IF('Data invoice'!Q62=0,"",'Data invoice'!R62)</f>
        <v/>
      </c>
      <c r="J119" s="1239" t="str">
        <f>IF('Data invoice'!R62=0,"",'Data invoice'!S62)</f>
        <v/>
      </c>
      <c r="K119" s="1238" t="str">
        <f>IF('Data invoice'!S62=0,"",'Data invoice'!T62)</f>
        <v/>
      </c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93"/>
      <c r="AC119" s="293"/>
      <c r="AD119" s="293"/>
      <c r="AE119" s="293"/>
      <c r="AF119" s="293"/>
      <c r="AG119" s="293"/>
      <c r="AH119" s="293"/>
      <c r="AI119" s="293"/>
      <c r="AJ119" s="293"/>
      <c r="AK119" s="293"/>
      <c r="AL119" s="293"/>
    </row>
    <row r="120" spans="1:38" s="414" customFormat="1" ht="16.5" customHeight="1">
      <c r="A120" s="284"/>
      <c r="B120" s="1238" t="str">
        <f>IF('Data invoice'!J65=0,"",'Data invoice'!K65)</f>
        <v/>
      </c>
      <c r="C120" s="1238" t="str">
        <f>IF('Data invoice'!K63=0,"",'Data invoice'!L63)</f>
        <v/>
      </c>
      <c r="D120" s="1238" t="str">
        <f>IF('Data invoice'!L63=0,"",'Data invoice'!M63)</f>
        <v/>
      </c>
      <c r="E120" s="1238" t="str">
        <f>IF('Data invoice'!M63=0,"",'Data invoice'!N63)</f>
        <v/>
      </c>
      <c r="F120" s="1238" t="str">
        <f>IF('Data invoice'!N63=0,"",'Data invoice'!O63)</f>
        <v/>
      </c>
      <c r="G120" s="1238" t="str">
        <f>IF('Data invoice'!O63=0,"",'Data invoice'!P63)</f>
        <v/>
      </c>
      <c r="H120" s="1238" t="str">
        <f>IF('Data invoice'!P63=0,"",'Data invoice'!Q63)</f>
        <v/>
      </c>
      <c r="I120" s="1238" t="str">
        <f>IF('Data invoice'!Q63=0,"",'Data invoice'!R63)</f>
        <v/>
      </c>
      <c r="J120" s="1239" t="str">
        <f>IF('Data invoice'!R63=0,"",'Data invoice'!S63)</f>
        <v/>
      </c>
      <c r="K120" s="1238" t="str">
        <f>IF('Data invoice'!S63=0,"",'Data invoice'!T63)</f>
        <v/>
      </c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93"/>
      <c r="AC120" s="293"/>
      <c r="AD120" s="293"/>
      <c r="AE120" s="293"/>
      <c r="AF120" s="293"/>
      <c r="AG120" s="293"/>
      <c r="AH120" s="293"/>
      <c r="AI120" s="293"/>
      <c r="AJ120" s="293"/>
      <c r="AK120" s="293"/>
      <c r="AL120" s="293"/>
    </row>
    <row r="121" spans="1:38" s="414" customFormat="1" ht="16.5" customHeight="1">
      <c r="A121" s="284"/>
      <c r="B121" s="1238" t="str">
        <f>IF('Data invoice'!J66=0,"",'Data invoice'!K66)</f>
        <v/>
      </c>
      <c r="C121" s="1238" t="str">
        <f>IF('Data invoice'!K64=0,"",'Data invoice'!L64)</f>
        <v/>
      </c>
      <c r="D121" s="1238" t="str">
        <f>IF('Data invoice'!L64=0,"",'Data invoice'!M64)</f>
        <v/>
      </c>
      <c r="E121" s="1238" t="str">
        <f>IF('Data invoice'!M64=0,"",'Data invoice'!N64)</f>
        <v/>
      </c>
      <c r="F121" s="1238" t="str">
        <f>IF('Data invoice'!N64=0,"",'Data invoice'!O64)</f>
        <v/>
      </c>
      <c r="G121" s="1238" t="str">
        <f>IF('Data invoice'!O64=0,"",'Data invoice'!P64)</f>
        <v/>
      </c>
      <c r="H121" s="1238" t="str">
        <f>IF('Data invoice'!P64=0,"",'Data invoice'!Q64)</f>
        <v/>
      </c>
      <c r="I121" s="1238" t="str">
        <f>IF('Data invoice'!Q64=0,"",'Data invoice'!R64)</f>
        <v/>
      </c>
      <c r="J121" s="1239" t="str">
        <f>IF('Data invoice'!R64=0,"",'Data invoice'!S64)</f>
        <v/>
      </c>
      <c r="K121" s="1238" t="str">
        <f>IF('Data invoice'!S64=0,"",'Data invoice'!T64)</f>
        <v/>
      </c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93"/>
      <c r="AC121" s="293"/>
      <c r="AD121" s="293"/>
      <c r="AE121" s="293"/>
      <c r="AF121" s="293"/>
      <c r="AG121" s="293"/>
      <c r="AH121" s="293"/>
      <c r="AI121" s="293"/>
      <c r="AJ121" s="293"/>
      <c r="AK121" s="293"/>
      <c r="AL121" s="293"/>
    </row>
    <row r="122" spans="1:38" s="414" customFormat="1" ht="13.5" customHeight="1">
      <c r="A122" s="284"/>
      <c r="B122" s="1238" t="str">
        <f>IF('Data invoice'!J67=0,"",'Data invoice'!K67)</f>
        <v/>
      </c>
      <c r="C122" s="1238" t="str">
        <f>IF('Data invoice'!K65=0,"",'Data invoice'!L65)</f>
        <v/>
      </c>
      <c r="D122" s="1238" t="str">
        <f>IF('Data invoice'!L65=0,"",'Data invoice'!M65)</f>
        <v/>
      </c>
      <c r="E122" s="1238" t="str">
        <f>IF('Data invoice'!M65=0,"",'Data invoice'!N65)</f>
        <v/>
      </c>
      <c r="F122" s="1238" t="str">
        <f>IF('Data invoice'!N65=0,"",'Data invoice'!O65)</f>
        <v/>
      </c>
      <c r="G122" s="1238" t="str">
        <f>IF('Data invoice'!O65=0,"",'Data invoice'!P65)</f>
        <v/>
      </c>
      <c r="H122" s="1238" t="str">
        <f>IF('Data invoice'!P65=0,"",'Data invoice'!Q65)</f>
        <v/>
      </c>
      <c r="I122" s="1238" t="str">
        <f>IF('Data invoice'!Q65=0,"",'Data invoice'!R65)</f>
        <v/>
      </c>
      <c r="J122" s="1239" t="str">
        <f>IF('Data invoice'!R65=0,"",'Data invoice'!S65)</f>
        <v/>
      </c>
      <c r="K122" s="1238" t="str">
        <f>IF('Data invoice'!S65=0,"",'Data invoice'!T65)</f>
        <v/>
      </c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93"/>
      <c r="AC122" s="293"/>
      <c r="AD122" s="293"/>
      <c r="AE122" s="293"/>
      <c r="AF122" s="293"/>
      <c r="AG122" s="293"/>
      <c r="AH122" s="293"/>
      <c r="AI122" s="293"/>
      <c r="AJ122" s="293"/>
      <c r="AK122" s="293"/>
      <c r="AL122" s="293"/>
    </row>
    <row r="123" spans="1:38" s="414" customFormat="1" ht="13.5" customHeight="1">
      <c r="A123" s="284"/>
      <c r="B123" s="1238" t="str">
        <f>IF('Data invoice'!J68=0,"",'Data invoice'!K68)</f>
        <v/>
      </c>
      <c r="C123" s="1238" t="str">
        <f>IF('Data invoice'!K66=0,"",'Data invoice'!L66)</f>
        <v/>
      </c>
      <c r="D123" s="1238" t="str">
        <f>IF('Data invoice'!L66=0,"",'Data invoice'!M66)</f>
        <v/>
      </c>
      <c r="E123" s="1238" t="str">
        <f>IF('Data invoice'!M66=0,"",'Data invoice'!N66)</f>
        <v/>
      </c>
      <c r="F123" s="1238" t="str">
        <f>IF('Data invoice'!N66=0,"",'Data invoice'!O66)</f>
        <v/>
      </c>
      <c r="G123" s="1238" t="str">
        <f>IF('Data invoice'!O66=0,"",'Data invoice'!P66)</f>
        <v/>
      </c>
      <c r="H123" s="1238" t="str">
        <f>IF('Data invoice'!P66=0,"",'Data invoice'!Q66)</f>
        <v/>
      </c>
      <c r="I123" s="1238" t="str">
        <f>IF('Data invoice'!Q66=0,"",'Data invoice'!R66)</f>
        <v/>
      </c>
      <c r="J123" s="1239" t="str">
        <f>IF('Data invoice'!R66=0,"",'Data invoice'!S66)</f>
        <v/>
      </c>
      <c r="K123" s="1238" t="str">
        <f>IF('Data invoice'!S66=0,"",'Data invoice'!T66)</f>
        <v/>
      </c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93"/>
      <c r="AC123" s="293"/>
      <c r="AD123" s="293"/>
      <c r="AE123" s="293"/>
      <c r="AF123" s="293"/>
      <c r="AG123" s="293"/>
      <c r="AH123" s="293"/>
      <c r="AI123" s="293"/>
      <c r="AJ123" s="293"/>
      <c r="AK123" s="293"/>
      <c r="AL123" s="293"/>
    </row>
    <row r="124" spans="1:38" s="414" customFormat="1" ht="16.5" customHeight="1">
      <c r="A124" s="284"/>
      <c r="B124" s="1238" t="str">
        <f>IF('Data invoice'!J69=0,"",'Data invoice'!K69)</f>
        <v/>
      </c>
      <c r="C124" s="1238" t="str">
        <f>IF('Data invoice'!K67=0,"",'Data invoice'!L67)</f>
        <v/>
      </c>
      <c r="D124" s="1238" t="str">
        <f>IF('Data invoice'!L67=0,"",'Data invoice'!M67)</f>
        <v/>
      </c>
      <c r="E124" s="1238" t="str">
        <f>IF('Data invoice'!M67=0,"",'Data invoice'!N67)</f>
        <v/>
      </c>
      <c r="F124" s="1238" t="str">
        <f>IF('Data invoice'!N67=0,"",'Data invoice'!O67)</f>
        <v/>
      </c>
      <c r="G124" s="1238" t="str">
        <f>IF('Data invoice'!O67=0,"",'Data invoice'!P67)</f>
        <v/>
      </c>
      <c r="H124" s="1238" t="str">
        <f>IF('Data invoice'!P67=0,"",'Data invoice'!Q67)</f>
        <v/>
      </c>
      <c r="I124" s="1238" t="str">
        <f>IF('Data invoice'!Q67=0,"",'Data invoice'!R67)</f>
        <v/>
      </c>
      <c r="J124" s="1239" t="str">
        <f>IF('Data invoice'!R67=0,"",'Data invoice'!S67)</f>
        <v/>
      </c>
      <c r="K124" s="1238" t="str">
        <f>IF('Data invoice'!S67=0,"",'Data invoice'!T67)</f>
        <v/>
      </c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93"/>
      <c r="AC124" s="293"/>
      <c r="AD124" s="293"/>
      <c r="AE124" s="293"/>
      <c r="AF124" s="293"/>
      <c r="AG124" s="293"/>
      <c r="AH124" s="293"/>
      <c r="AI124" s="293"/>
      <c r="AJ124" s="293"/>
      <c r="AK124" s="293"/>
      <c r="AL124" s="293"/>
    </row>
    <row r="125" spans="1:38" s="414" customFormat="1" ht="16.5" customHeight="1">
      <c r="A125" s="284"/>
      <c r="B125" s="1238" t="str">
        <f>IF('Data invoice'!J70=0,"",'Data invoice'!K70)</f>
        <v/>
      </c>
      <c r="C125" s="1238" t="str">
        <f>IF('Data invoice'!K68=0,"",'Data invoice'!L68)</f>
        <v/>
      </c>
      <c r="D125" s="1238" t="str">
        <f>IF('Data invoice'!L68=0,"",'Data invoice'!M68)</f>
        <v/>
      </c>
      <c r="E125" s="1238" t="str">
        <f>IF('Data invoice'!M68=0,"",'Data invoice'!N68)</f>
        <v/>
      </c>
      <c r="F125" s="1238" t="str">
        <f>IF('Data invoice'!N68=0,"",'Data invoice'!O68)</f>
        <v/>
      </c>
      <c r="G125" s="1238" t="str">
        <f>IF('Data invoice'!O68=0,"",'Data invoice'!P68)</f>
        <v/>
      </c>
      <c r="H125" s="1238" t="str">
        <f>IF('Data invoice'!P68=0,"",'Data invoice'!Q68)</f>
        <v/>
      </c>
      <c r="I125" s="1238" t="str">
        <f>IF('Data invoice'!Q68=0,"",'Data invoice'!R68)</f>
        <v/>
      </c>
      <c r="J125" s="1239" t="str">
        <f>IF('Data invoice'!R68=0,"",'Data invoice'!S68)</f>
        <v/>
      </c>
      <c r="K125" s="1238" t="str">
        <f>IF('Data invoice'!S68=0,"",'Data invoice'!T68)</f>
        <v/>
      </c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93"/>
      <c r="AC125" s="293"/>
      <c r="AD125" s="293"/>
      <c r="AE125" s="293"/>
      <c r="AF125" s="293"/>
      <c r="AG125" s="293"/>
      <c r="AH125" s="293"/>
      <c r="AI125" s="293"/>
      <c r="AJ125" s="293"/>
      <c r="AK125" s="293"/>
      <c r="AL125" s="293"/>
    </row>
    <row r="126" spans="1:38" s="414" customFormat="1" ht="16.5" customHeight="1">
      <c r="A126" s="284"/>
      <c r="B126" s="1238" t="str">
        <f>IF('Data invoice'!J71=0,"",'Data invoice'!K71)</f>
        <v/>
      </c>
      <c r="C126" s="1238" t="str">
        <f>IF('Data invoice'!K69=0,"",'Data invoice'!L69)</f>
        <v/>
      </c>
      <c r="D126" s="1238" t="str">
        <f>IF('Data invoice'!L69=0,"",'Data invoice'!M69)</f>
        <v/>
      </c>
      <c r="E126" s="1238" t="str">
        <f>IF('Data invoice'!M69=0,"",'Data invoice'!N69)</f>
        <v/>
      </c>
      <c r="F126" s="1238" t="str">
        <f>IF('Data invoice'!N69=0,"",'Data invoice'!O69)</f>
        <v/>
      </c>
      <c r="G126" s="1238" t="str">
        <f>IF('Data invoice'!O69=0,"",'Data invoice'!P69)</f>
        <v/>
      </c>
      <c r="H126" s="1238" t="str">
        <f>IF('Data invoice'!P69=0,"",'Data invoice'!Q69)</f>
        <v/>
      </c>
      <c r="I126" s="1238" t="str">
        <f>IF('Data invoice'!Q69=0,"",'Data invoice'!R69)</f>
        <v/>
      </c>
      <c r="J126" s="1239" t="str">
        <f>IF('Data invoice'!R69=0,"",'Data invoice'!S69)</f>
        <v/>
      </c>
      <c r="K126" s="1238" t="str">
        <f>IF('Data invoice'!S69=0,"",'Data invoice'!T69)</f>
        <v/>
      </c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93"/>
      <c r="AC126" s="293"/>
      <c r="AD126" s="293"/>
      <c r="AE126" s="293"/>
      <c r="AF126" s="293"/>
      <c r="AG126" s="293"/>
      <c r="AH126" s="293"/>
      <c r="AI126" s="293"/>
      <c r="AJ126" s="293"/>
      <c r="AK126" s="293"/>
      <c r="AL126" s="293"/>
    </row>
    <row r="127" spans="1:38" s="414" customFormat="1" ht="16.5" customHeight="1">
      <c r="A127" s="284"/>
      <c r="B127" s="1238" t="str">
        <f>IF('Data invoice'!J72=0,"",'Data invoice'!K72)</f>
        <v/>
      </c>
      <c r="C127" s="1238" t="str">
        <f>IF('Data invoice'!K70=0,"",'Data invoice'!L70)</f>
        <v/>
      </c>
      <c r="D127" s="1238" t="str">
        <f>IF('Data invoice'!L70=0,"",'Data invoice'!M70)</f>
        <v/>
      </c>
      <c r="E127" s="1238" t="str">
        <f>IF('Data invoice'!M70=0,"",'Data invoice'!N70)</f>
        <v/>
      </c>
      <c r="F127" s="1238" t="str">
        <f>IF('Data invoice'!N70=0,"",'Data invoice'!O70)</f>
        <v/>
      </c>
      <c r="G127" s="1238" t="str">
        <f>IF('Data invoice'!O70=0,"",'Data invoice'!P70)</f>
        <v/>
      </c>
      <c r="H127" s="1238" t="str">
        <f>IF('Data invoice'!P70=0,"",'Data invoice'!Q70)</f>
        <v/>
      </c>
      <c r="I127" s="1238" t="str">
        <f>IF('Data invoice'!Q70=0,"",'Data invoice'!R70)</f>
        <v/>
      </c>
      <c r="J127" s="1239" t="str">
        <f>IF('Data invoice'!R70=0,"",'Data invoice'!S70)</f>
        <v/>
      </c>
      <c r="K127" s="1238" t="str">
        <f>IF('Data invoice'!S70=0,"",'Data invoice'!T70)</f>
        <v/>
      </c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93"/>
      <c r="AC127" s="293"/>
      <c r="AD127" s="293"/>
      <c r="AE127" s="293"/>
      <c r="AF127" s="293"/>
      <c r="AG127" s="293"/>
      <c r="AH127" s="293"/>
      <c r="AI127" s="293"/>
      <c r="AJ127" s="293"/>
      <c r="AK127" s="293"/>
      <c r="AL127" s="293"/>
    </row>
    <row r="128" spans="1:38" s="414" customFormat="1" ht="16.5" customHeight="1">
      <c r="A128" s="284"/>
      <c r="B128" s="1238" t="str">
        <f>IF('Data invoice'!J73=0,"",'Data invoice'!K73)</f>
        <v/>
      </c>
      <c r="C128" s="1238" t="str">
        <f>IF('Data invoice'!K71=0,"",'Data invoice'!L71)</f>
        <v/>
      </c>
      <c r="D128" s="1238" t="str">
        <f>IF('Data invoice'!L71=0,"",'Data invoice'!M71)</f>
        <v/>
      </c>
      <c r="E128" s="1238" t="str">
        <f>IF('Data invoice'!M71=0,"",'Data invoice'!N71)</f>
        <v/>
      </c>
      <c r="F128" s="1238" t="str">
        <f>IF('Data invoice'!N71=0,"",'Data invoice'!O71)</f>
        <v/>
      </c>
      <c r="G128" s="1238" t="str">
        <f>IF('Data invoice'!O71=0,"",'Data invoice'!P71)</f>
        <v/>
      </c>
      <c r="H128" s="1238" t="str">
        <f>IF('Data invoice'!P71=0,"",'Data invoice'!Q71)</f>
        <v/>
      </c>
      <c r="I128" s="1238" t="str">
        <f>IF('Data invoice'!Q71=0,"",'Data invoice'!R71)</f>
        <v/>
      </c>
      <c r="J128" s="1239" t="str">
        <f>IF('Data invoice'!R71=0,"",'Data invoice'!S71)</f>
        <v/>
      </c>
      <c r="K128" s="1238" t="str">
        <f>IF('Data invoice'!S71=0,"",'Data invoice'!T71)</f>
        <v/>
      </c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93"/>
      <c r="AC128" s="293"/>
      <c r="AD128" s="293"/>
      <c r="AE128" s="293"/>
      <c r="AF128" s="293"/>
      <c r="AG128" s="293"/>
      <c r="AH128" s="293"/>
      <c r="AI128" s="293"/>
      <c r="AJ128" s="293"/>
      <c r="AK128" s="293"/>
      <c r="AL128" s="293"/>
    </row>
    <row r="129" spans="1:38" s="414" customFormat="1" ht="16.5" customHeight="1">
      <c r="A129" s="284"/>
      <c r="B129" s="1238" t="str">
        <f>IF('Data invoice'!J74=0,"",'Data invoice'!K74)</f>
        <v/>
      </c>
      <c r="C129" s="1238" t="str">
        <f>IF('Data invoice'!K72=0,"",'Data invoice'!L72)</f>
        <v/>
      </c>
      <c r="D129" s="1238" t="str">
        <f>IF('Data invoice'!L72=0,"",'Data invoice'!M72)</f>
        <v/>
      </c>
      <c r="E129" s="1238" t="str">
        <f>IF('Data invoice'!M72=0,"",'Data invoice'!N72)</f>
        <v/>
      </c>
      <c r="F129" s="1238" t="str">
        <f>IF('Data invoice'!N72=0,"",'Data invoice'!O72)</f>
        <v/>
      </c>
      <c r="G129" s="1238" t="str">
        <f>IF('Data invoice'!O72=0,"",'Data invoice'!P72)</f>
        <v/>
      </c>
      <c r="H129" s="1238" t="str">
        <f>IF('Data invoice'!P72=0,"",'Data invoice'!Q72)</f>
        <v/>
      </c>
      <c r="I129" s="1238" t="str">
        <f>IF('Data invoice'!Q72=0,"",'Data invoice'!R72)</f>
        <v/>
      </c>
      <c r="J129" s="1239" t="str">
        <f>IF('Data invoice'!R72=0,"",'Data invoice'!S72)</f>
        <v/>
      </c>
      <c r="K129" s="1238" t="str">
        <f>IF('Data invoice'!S72=0,"",'Data invoice'!T72)</f>
        <v/>
      </c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93"/>
      <c r="AC129" s="293"/>
      <c r="AD129" s="293"/>
      <c r="AE129" s="293"/>
      <c r="AF129" s="293"/>
      <c r="AG129" s="293"/>
      <c r="AH129" s="293"/>
      <c r="AI129" s="293"/>
      <c r="AJ129" s="293"/>
      <c r="AK129" s="293"/>
      <c r="AL129" s="293"/>
    </row>
    <row r="130" spans="1:38" s="414" customFormat="1" ht="16.5" customHeight="1">
      <c r="A130" s="284"/>
      <c r="B130" s="1238" t="str">
        <f>IF('Data invoice'!J75=0,"",'Data invoice'!K75)</f>
        <v/>
      </c>
      <c r="C130" s="1238" t="str">
        <f>IF('Data invoice'!K73=0,"",'Data invoice'!L73)</f>
        <v/>
      </c>
      <c r="D130" s="1238" t="str">
        <f>IF('Data invoice'!L73=0,"",'Data invoice'!M73)</f>
        <v/>
      </c>
      <c r="E130" s="1238" t="str">
        <f>IF('Data invoice'!M73=0,"",'Data invoice'!N73)</f>
        <v/>
      </c>
      <c r="F130" s="1238" t="str">
        <f>IF('Data invoice'!N73=0,"",'Data invoice'!O73)</f>
        <v/>
      </c>
      <c r="G130" s="1238" t="str">
        <f>IF('Data invoice'!O73=0,"",'Data invoice'!P73)</f>
        <v/>
      </c>
      <c r="H130" s="1238" t="str">
        <f>IF('Data invoice'!P73=0,"",'Data invoice'!Q73)</f>
        <v/>
      </c>
      <c r="I130" s="1238" t="str">
        <f>IF('Data invoice'!Q73=0,"",'Data invoice'!R73)</f>
        <v/>
      </c>
      <c r="J130" s="1239" t="str">
        <f>IF('Data invoice'!R73=0,"",'Data invoice'!S73)</f>
        <v/>
      </c>
      <c r="K130" s="1238" t="str">
        <f>IF('Data invoice'!S73=0,"",'Data invoice'!T73)</f>
        <v/>
      </c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93"/>
      <c r="AC130" s="293"/>
      <c r="AD130" s="293"/>
      <c r="AE130" s="293"/>
      <c r="AF130" s="293"/>
      <c r="AG130" s="293"/>
      <c r="AH130" s="293"/>
      <c r="AI130" s="293"/>
      <c r="AJ130" s="293"/>
      <c r="AK130" s="293"/>
      <c r="AL130" s="293"/>
    </row>
    <row r="131" spans="1:38" s="414" customFormat="1" ht="16.5" customHeight="1">
      <c r="A131" s="284"/>
      <c r="B131" s="1238" t="str">
        <f>IF('Data invoice'!J76=0,"",'Data invoice'!K76)</f>
        <v/>
      </c>
      <c r="C131" s="1238" t="str">
        <f>IF('Data invoice'!K74=0,"",'Data invoice'!L74)</f>
        <v/>
      </c>
      <c r="D131" s="1238" t="str">
        <f>IF('Data invoice'!L74=0,"",'Data invoice'!M74)</f>
        <v/>
      </c>
      <c r="E131" s="1238" t="str">
        <f>IF('Data invoice'!M74=0,"",'Data invoice'!N74)</f>
        <v/>
      </c>
      <c r="F131" s="1238" t="str">
        <f>IF('Data invoice'!N74=0,"",'Data invoice'!O74)</f>
        <v/>
      </c>
      <c r="G131" s="1238" t="str">
        <f>IF('Data invoice'!O74=0,"",'Data invoice'!P74)</f>
        <v/>
      </c>
      <c r="H131" s="1238" t="str">
        <f>IF('Data invoice'!P74=0,"",'Data invoice'!Q74)</f>
        <v/>
      </c>
      <c r="I131" s="1238" t="str">
        <f>IF('Data invoice'!Q74=0,"",'Data invoice'!R74)</f>
        <v/>
      </c>
      <c r="J131" s="1239" t="str">
        <f>IF('Data invoice'!R74=0,"",'Data invoice'!S74)</f>
        <v/>
      </c>
      <c r="K131" s="1238" t="str">
        <f>IF('Data invoice'!S74=0,"",'Data invoice'!T74)</f>
        <v/>
      </c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93"/>
      <c r="AC131" s="293"/>
      <c r="AD131" s="293"/>
      <c r="AE131" s="293"/>
      <c r="AF131" s="293"/>
      <c r="AG131" s="293"/>
      <c r="AH131" s="293"/>
      <c r="AI131" s="293"/>
      <c r="AJ131" s="293"/>
      <c r="AK131" s="293"/>
      <c r="AL131" s="293"/>
    </row>
    <row r="132" spans="1:38" s="414" customFormat="1" ht="16.5" customHeight="1">
      <c r="A132" s="284"/>
      <c r="B132" s="1238" t="str">
        <f>IF('Data invoice'!J77=0,"",'Data invoice'!K77)</f>
        <v/>
      </c>
      <c r="C132" s="1238" t="str">
        <f>IF('Data invoice'!K75=0,"",'Data invoice'!L75)</f>
        <v/>
      </c>
      <c r="D132" s="1238" t="str">
        <f>IF('Data invoice'!L75=0,"",'Data invoice'!M75)</f>
        <v/>
      </c>
      <c r="E132" s="1238" t="str">
        <f>IF('Data invoice'!M75=0,"",'Data invoice'!N75)</f>
        <v/>
      </c>
      <c r="F132" s="1238" t="str">
        <f>IF('Data invoice'!N75=0,"",'Data invoice'!O75)</f>
        <v/>
      </c>
      <c r="G132" s="1238" t="str">
        <f>IF('Data invoice'!O75=0,"",'Data invoice'!P75)</f>
        <v/>
      </c>
      <c r="H132" s="1238" t="str">
        <f>IF('Data invoice'!P75=0,"",'Data invoice'!Q75)</f>
        <v/>
      </c>
      <c r="I132" s="1238" t="str">
        <f>IF('Data invoice'!Q75=0,"",'Data invoice'!R75)</f>
        <v/>
      </c>
      <c r="J132" s="1239" t="str">
        <f>IF('Data invoice'!R75=0,"",'Data invoice'!S75)</f>
        <v/>
      </c>
      <c r="K132" s="1238" t="str">
        <f>IF('Data invoice'!S75=0,"",'Data invoice'!T75)</f>
        <v/>
      </c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93"/>
      <c r="AC132" s="293"/>
      <c r="AD132" s="293"/>
      <c r="AE132" s="293"/>
      <c r="AF132" s="293"/>
      <c r="AG132" s="293"/>
      <c r="AH132" s="293"/>
      <c r="AI132" s="293"/>
      <c r="AJ132" s="293"/>
      <c r="AK132" s="293"/>
      <c r="AL132" s="293"/>
    </row>
    <row r="133" spans="1:38" s="414" customFormat="1" ht="16.5" customHeight="1">
      <c r="A133" s="284"/>
      <c r="B133" s="1238" t="str">
        <f>IF('Data invoice'!J78=0,"",'Data invoice'!K78)</f>
        <v/>
      </c>
      <c r="C133" s="1238" t="str">
        <f>IF('Data invoice'!K76=0,"",'Data invoice'!L76)</f>
        <v/>
      </c>
      <c r="D133" s="1238" t="str">
        <f>IF('Data invoice'!L76=0,"",'Data invoice'!M76)</f>
        <v/>
      </c>
      <c r="E133" s="1238" t="str">
        <f>IF('Data invoice'!M76=0,"",'Data invoice'!N76)</f>
        <v/>
      </c>
      <c r="F133" s="1238" t="str">
        <f>IF('Data invoice'!N76=0,"",'Data invoice'!O76)</f>
        <v/>
      </c>
      <c r="G133" s="1238" t="str">
        <f>IF('Data invoice'!O76=0,"",'Data invoice'!P76)</f>
        <v/>
      </c>
      <c r="H133" s="1238" t="str">
        <f>IF('Data invoice'!P76=0,"",'Data invoice'!Q76)</f>
        <v/>
      </c>
      <c r="I133" s="1238" t="str">
        <f>IF('Data invoice'!Q76=0,"",'Data invoice'!R76)</f>
        <v/>
      </c>
      <c r="J133" s="1239" t="str">
        <f>IF('Data invoice'!R76=0,"",'Data invoice'!S76)</f>
        <v/>
      </c>
      <c r="K133" s="1238" t="str">
        <f>IF('Data invoice'!S76=0,"",'Data invoice'!T76)</f>
        <v/>
      </c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93"/>
      <c r="AC133" s="293"/>
      <c r="AD133" s="293"/>
      <c r="AE133" s="293"/>
      <c r="AF133" s="293"/>
      <c r="AG133" s="293"/>
      <c r="AH133" s="293"/>
      <c r="AI133" s="293"/>
      <c r="AJ133" s="293"/>
      <c r="AK133" s="293"/>
      <c r="AL133" s="293"/>
    </row>
    <row r="134" spans="1:38" s="414" customFormat="1" ht="16.5" customHeight="1">
      <c r="A134" s="284"/>
      <c r="B134" s="1238" t="str">
        <f>IF('Data invoice'!J79=0,"",'Data invoice'!K79)</f>
        <v/>
      </c>
      <c r="C134" s="1238" t="str">
        <f>IF('Data invoice'!K77=0,"",'Data invoice'!L77)</f>
        <v/>
      </c>
      <c r="D134" s="1238" t="str">
        <f>IF('Data invoice'!L77=0,"",'Data invoice'!M77)</f>
        <v/>
      </c>
      <c r="E134" s="1238" t="str">
        <f>IF('Data invoice'!M77=0,"",'Data invoice'!N77)</f>
        <v/>
      </c>
      <c r="F134" s="1238" t="str">
        <f>IF('Data invoice'!N77=0,"",'Data invoice'!O77)</f>
        <v/>
      </c>
      <c r="G134" s="1238" t="str">
        <f>IF('Data invoice'!O77=0,"",'Data invoice'!P77)</f>
        <v/>
      </c>
      <c r="H134" s="1238" t="str">
        <f>IF('Data invoice'!P77=0,"",'Data invoice'!Q77)</f>
        <v/>
      </c>
      <c r="I134" s="1238" t="str">
        <f>IF('Data invoice'!Q77=0,"",'Data invoice'!R77)</f>
        <v/>
      </c>
      <c r="J134" s="1239" t="str">
        <f>IF('Data invoice'!R77=0,"",'Data invoice'!S77)</f>
        <v/>
      </c>
      <c r="K134" s="1238" t="str">
        <f>IF('Data invoice'!S77=0,"",'Data invoice'!T77)</f>
        <v/>
      </c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93"/>
      <c r="AC134" s="293"/>
      <c r="AD134" s="293"/>
      <c r="AE134" s="293"/>
      <c r="AF134" s="293"/>
      <c r="AG134" s="293"/>
      <c r="AH134" s="293"/>
      <c r="AI134" s="293"/>
      <c r="AJ134" s="293"/>
      <c r="AK134" s="293"/>
      <c r="AL134" s="293"/>
    </row>
    <row r="135" spans="1:38" s="414" customFormat="1" ht="16.5" customHeight="1">
      <c r="A135" s="284"/>
      <c r="B135" s="1238" t="str">
        <f>IF('Data invoice'!J80=0,"",'Data invoice'!K80)</f>
        <v/>
      </c>
      <c r="C135" s="1238" t="str">
        <f>IF('Data invoice'!K78=0,"",'Data invoice'!L78)</f>
        <v/>
      </c>
      <c r="D135" s="1238" t="str">
        <f>IF('Data invoice'!L78=0,"",'Data invoice'!M78)</f>
        <v/>
      </c>
      <c r="E135" s="1238" t="str">
        <f>IF('Data invoice'!M78=0,"",'Data invoice'!N78)</f>
        <v/>
      </c>
      <c r="F135" s="1238" t="str">
        <f>IF('Data invoice'!N78=0,"",'Data invoice'!O78)</f>
        <v/>
      </c>
      <c r="G135" s="1238" t="str">
        <f>IF('Data invoice'!O78=0,"",'Data invoice'!P78)</f>
        <v/>
      </c>
      <c r="H135" s="1238" t="str">
        <f>IF('Data invoice'!P78=0,"",'Data invoice'!Q78)</f>
        <v/>
      </c>
      <c r="I135" s="1238" t="str">
        <f>IF('Data invoice'!Q78=0,"",'Data invoice'!R78)</f>
        <v/>
      </c>
      <c r="J135" s="1239" t="str">
        <f>IF('Data invoice'!R78=0,"",'Data invoice'!S78)</f>
        <v/>
      </c>
      <c r="K135" s="1238" t="str">
        <f>IF('Data invoice'!S78=0,"",'Data invoice'!T78)</f>
        <v/>
      </c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93"/>
      <c r="AC135" s="293"/>
      <c r="AD135" s="293"/>
      <c r="AE135" s="293"/>
      <c r="AF135" s="293"/>
      <c r="AG135" s="293"/>
      <c r="AH135" s="293"/>
      <c r="AI135" s="293"/>
      <c r="AJ135" s="293"/>
      <c r="AK135" s="293"/>
      <c r="AL135" s="293"/>
    </row>
    <row r="136" spans="1:38" s="414" customFormat="1" ht="16.5" customHeight="1">
      <c r="A136" s="284"/>
      <c r="B136" s="1238" t="str">
        <f>IF('Data invoice'!J81=0,"",'Data invoice'!K81)</f>
        <v/>
      </c>
      <c r="C136" s="1238" t="str">
        <f>IF('Data invoice'!K79=0,"",'Data invoice'!L79)</f>
        <v/>
      </c>
      <c r="D136" s="1238" t="str">
        <f>IF('Data invoice'!L79=0,"",'Data invoice'!M79)</f>
        <v/>
      </c>
      <c r="E136" s="1238" t="str">
        <f>IF('Data invoice'!M79=0,"",'Data invoice'!N79)</f>
        <v/>
      </c>
      <c r="F136" s="1238" t="str">
        <f>IF('Data invoice'!N79=0,"",'Data invoice'!O79)</f>
        <v/>
      </c>
      <c r="G136" s="1238" t="str">
        <f>IF('Data invoice'!O79=0,"",'Data invoice'!P79)</f>
        <v/>
      </c>
      <c r="H136" s="1238" t="str">
        <f>IF('Data invoice'!P79=0,"",'Data invoice'!Q79)</f>
        <v/>
      </c>
      <c r="I136" s="1238" t="str">
        <f>IF('Data invoice'!Q79=0,"",'Data invoice'!R79)</f>
        <v/>
      </c>
      <c r="J136" s="1239" t="str">
        <f>IF('Data invoice'!R79=0,"",'Data invoice'!S79)</f>
        <v/>
      </c>
      <c r="K136" s="1238" t="str">
        <f>IF('Data invoice'!S79=0,"",'Data invoice'!T79)</f>
        <v/>
      </c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93"/>
      <c r="AC136" s="293"/>
      <c r="AD136" s="293"/>
      <c r="AE136" s="293"/>
      <c r="AF136" s="293"/>
      <c r="AG136" s="293"/>
      <c r="AH136" s="293"/>
      <c r="AI136" s="293"/>
      <c r="AJ136" s="293"/>
      <c r="AK136" s="293"/>
      <c r="AL136" s="293"/>
    </row>
    <row r="137" spans="1:38" s="414" customFormat="1" ht="16.5" customHeight="1">
      <c r="A137" s="284"/>
      <c r="B137" s="1238" t="str">
        <f>IF('Data invoice'!J82=0,"",'Data invoice'!K82)</f>
        <v/>
      </c>
      <c r="C137" s="1238" t="str">
        <f>IF('Data invoice'!K80=0,"",'Data invoice'!L80)</f>
        <v/>
      </c>
      <c r="D137" s="1238" t="str">
        <f>IF('Data invoice'!L80=0,"",'Data invoice'!M80)</f>
        <v/>
      </c>
      <c r="E137" s="1238" t="str">
        <f>IF('Data invoice'!M80=0,"",'Data invoice'!N80)</f>
        <v/>
      </c>
      <c r="F137" s="1238" t="str">
        <f>IF('Data invoice'!N80=0,"",'Data invoice'!O80)</f>
        <v/>
      </c>
      <c r="G137" s="1238" t="str">
        <f>IF('Data invoice'!O80=0,"",'Data invoice'!P80)</f>
        <v/>
      </c>
      <c r="H137" s="1238" t="str">
        <f>IF('Data invoice'!P80=0,"",'Data invoice'!Q80)</f>
        <v/>
      </c>
      <c r="I137" s="1238" t="str">
        <f>IF('Data invoice'!Q80=0,"",'Data invoice'!R80)</f>
        <v/>
      </c>
      <c r="J137" s="1239" t="str">
        <f>IF('Data invoice'!R80=0,"",'Data invoice'!S80)</f>
        <v/>
      </c>
      <c r="K137" s="1238" t="str">
        <f>IF('Data invoice'!S80=0,"",'Data invoice'!T80)</f>
        <v/>
      </c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93"/>
      <c r="AC137" s="293"/>
      <c r="AD137" s="293"/>
      <c r="AE137" s="293"/>
      <c r="AF137" s="293"/>
      <c r="AG137" s="293"/>
      <c r="AH137" s="293"/>
      <c r="AI137" s="293"/>
      <c r="AJ137" s="293"/>
      <c r="AK137" s="293"/>
      <c r="AL137" s="293"/>
    </row>
    <row r="138" spans="1:38" s="414" customFormat="1" ht="16.5" customHeight="1">
      <c r="A138" s="284"/>
      <c r="B138" s="1238" t="str">
        <f>IF('Data invoice'!J83=0,"",'Data invoice'!K83)</f>
        <v/>
      </c>
      <c r="C138" s="1238" t="str">
        <f>IF('Data invoice'!K81=0,"",'Data invoice'!L81)</f>
        <v/>
      </c>
      <c r="D138" s="1238" t="str">
        <f>IF('Data invoice'!L81=0,"",'Data invoice'!M81)</f>
        <v/>
      </c>
      <c r="E138" s="1238" t="str">
        <f>IF('Data invoice'!M81=0,"",'Data invoice'!N81)</f>
        <v/>
      </c>
      <c r="F138" s="1238" t="str">
        <f>IF('Data invoice'!N81=0,"",'Data invoice'!O81)</f>
        <v/>
      </c>
      <c r="G138" s="1238" t="str">
        <f>IF('Data invoice'!O81=0,"",'Data invoice'!P81)</f>
        <v/>
      </c>
      <c r="H138" s="1238" t="str">
        <f>IF('Data invoice'!P81=0,"",'Data invoice'!Q81)</f>
        <v/>
      </c>
      <c r="I138" s="1238" t="str">
        <f>IF('Data invoice'!Q81=0,"",'Data invoice'!R81)</f>
        <v/>
      </c>
      <c r="J138" s="1239" t="str">
        <f>IF('Data invoice'!R81=0,"",'Data invoice'!S81)</f>
        <v/>
      </c>
      <c r="K138" s="1238" t="str">
        <f>IF('Data invoice'!S81=0,"",'Data invoice'!T81)</f>
        <v/>
      </c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93"/>
      <c r="AC138" s="293"/>
      <c r="AD138" s="293"/>
      <c r="AE138" s="293"/>
      <c r="AF138" s="293"/>
      <c r="AG138" s="293"/>
      <c r="AH138" s="293"/>
      <c r="AI138" s="293"/>
      <c r="AJ138" s="293"/>
      <c r="AK138" s="293"/>
      <c r="AL138" s="293"/>
    </row>
    <row r="139" spans="1:38" s="414" customFormat="1" ht="16.5" customHeight="1">
      <c r="A139" s="284"/>
      <c r="B139" s="1238" t="str">
        <f>IF('Data invoice'!J84=0,"",'Data invoice'!K84)</f>
        <v/>
      </c>
      <c r="C139" s="1238" t="str">
        <f>IF('Data invoice'!K82=0,"",'Data invoice'!L82)</f>
        <v/>
      </c>
      <c r="D139" s="1238" t="str">
        <f>IF('Data invoice'!L82=0,"",'Data invoice'!M82)</f>
        <v/>
      </c>
      <c r="E139" s="1238" t="str">
        <f>IF('Data invoice'!M82=0,"",'Data invoice'!N82)</f>
        <v/>
      </c>
      <c r="F139" s="1238" t="str">
        <f>IF('Data invoice'!N82=0,"",'Data invoice'!O82)</f>
        <v/>
      </c>
      <c r="G139" s="1238" t="str">
        <f>IF('Data invoice'!O82=0,"",'Data invoice'!P82)</f>
        <v/>
      </c>
      <c r="H139" s="1238" t="str">
        <f>IF('Data invoice'!P82=0,"",'Data invoice'!Q82)</f>
        <v/>
      </c>
      <c r="I139" s="1238" t="str">
        <f>IF('Data invoice'!Q82=0,"",'Data invoice'!R82)</f>
        <v/>
      </c>
      <c r="J139" s="1239" t="str">
        <f>IF('Data invoice'!R82=0,"",'Data invoice'!S82)</f>
        <v/>
      </c>
      <c r="K139" s="1238" t="str">
        <f>IF('Data invoice'!S82=0,"",'Data invoice'!T82)</f>
        <v/>
      </c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93"/>
      <c r="AC139" s="293"/>
      <c r="AD139" s="293"/>
      <c r="AE139" s="293"/>
      <c r="AF139" s="293"/>
      <c r="AG139" s="293"/>
      <c r="AH139" s="293"/>
      <c r="AI139" s="293"/>
      <c r="AJ139" s="293"/>
      <c r="AK139" s="293"/>
      <c r="AL139" s="293"/>
    </row>
    <row r="140" spans="1:38" s="414" customFormat="1" ht="16.5" customHeight="1">
      <c r="A140" s="284"/>
      <c r="B140" s="1238" t="str">
        <f>IF('Data invoice'!J85=0,"",'Data invoice'!K85)</f>
        <v/>
      </c>
      <c r="C140" s="1238" t="str">
        <f>IF('Data invoice'!K83=0,"",'Data invoice'!L83)</f>
        <v/>
      </c>
      <c r="D140" s="1238" t="str">
        <f>IF('Data invoice'!L83=0,"",'Data invoice'!M83)</f>
        <v/>
      </c>
      <c r="E140" s="1238" t="str">
        <f>IF('Data invoice'!M83=0,"",'Data invoice'!N83)</f>
        <v/>
      </c>
      <c r="F140" s="1238" t="str">
        <f>IF('Data invoice'!N83=0,"",'Data invoice'!O83)</f>
        <v/>
      </c>
      <c r="G140" s="1238" t="str">
        <f>IF('Data invoice'!O83=0,"",'Data invoice'!P83)</f>
        <v/>
      </c>
      <c r="H140" s="1238" t="str">
        <f>IF('Data invoice'!P83=0,"",'Data invoice'!Q83)</f>
        <v/>
      </c>
      <c r="I140" s="1238" t="str">
        <f>IF('Data invoice'!Q83=0,"",'Data invoice'!R83)</f>
        <v/>
      </c>
      <c r="J140" s="1239" t="str">
        <f>IF('Data invoice'!R83=0,"",'Data invoice'!S83)</f>
        <v/>
      </c>
      <c r="K140" s="1238" t="str">
        <f>IF('Data invoice'!S83=0,"",'Data invoice'!T83)</f>
        <v/>
      </c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93"/>
      <c r="AC140" s="293"/>
      <c r="AD140" s="293"/>
      <c r="AE140" s="293"/>
      <c r="AF140" s="293"/>
      <c r="AG140" s="293"/>
      <c r="AH140" s="293"/>
      <c r="AI140" s="293"/>
      <c r="AJ140" s="293"/>
      <c r="AK140" s="293"/>
      <c r="AL140" s="293"/>
    </row>
    <row r="141" spans="1:38" s="414" customFormat="1" ht="16.5" customHeight="1">
      <c r="A141" s="284"/>
      <c r="B141" s="1238" t="str">
        <f>IF('Data invoice'!J86=0,"",'Data invoice'!K86)</f>
        <v/>
      </c>
      <c r="C141" s="1238" t="str">
        <f>IF('Data invoice'!K84=0,"",'Data invoice'!L84)</f>
        <v/>
      </c>
      <c r="D141" s="1238" t="str">
        <f>IF('Data invoice'!L84=0,"",'Data invoice'!M84)</f>
        <v/>
      </c>
      <c r="E141" s="1238" t="str">
        <f>IF('Data invoice'!M84=0,"",'Data invoice'!N84)</f>
        <v/>
      </c>
      <c r="F141" s="1238" t="str">
        <f>IF('Data invoice'!N84=0,"",'Data invoice'!O84)</f>
        <v/>
      </c>
      <c r="G141" s="1238" t="str">
        <f>IF('Data invoice'!O84=0,"",'Data invoice'!P84)</f>
        <v/>
      </c>
      <c r="H141" s="1238" t="str">
        <f>IF('Data invoice'!P84=0,"",'Data invoice'!Q84)</f>
        <v/>
      </c>
      <c r="I141" s="1238" t="str">
        <f>IF('Data invoice'!Q84=0,"",'Data invoice'!R84)</f>
        <v/>
      </c>
      <c r="J141" s="1239" t="str">
        <f>IF('Data invoice'!R84=0,"",'Data invoice'!S84)</f>
        <v/>
      </c>
      <c r="K141" s="1238" t="str">
        <f>IF('Data invoice'!S84=0,"",'Data invoice'!T84)</f>
        <v/>
      </c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93"/>
      <c r="AC141" s="293"/>
      <c r="AD141" s="293"/>
      <c r="AE141" s="293"/>
      <c r="AF141" s="293"/>
      <c r="AG141" s="293"/>
      <c r="AH141" s="293"/>
      <c r="AI141" s="293"/>
      <c r="AJ141" s="293"/>
      <c r="AK141" s="293"/>
      <c r="AL141" s="293"/>
    </row>
    <row r="142" spans="1:38" s="414" customFormat="1" ht="16.5" customHeight="1">
      <c r="A142" s="284"/>
      <c r="B142" s="1238" t="str">
        <f>IF('Data invoice'!J87=0,"",'Data invoice'!K87)</f>
        <v/>
      </c>
      <c r="C142" s="1238" t="str">
        <f>IF('Data invoice'!K85=0,"",'Data invoice'!L85)</f>
        <v/>
      </c>
      <c r="D142" s="1238" t="str">
        <f>IF('Data invoice'!L85=0,"",'Data invoice'!M85)</f>
        <v/>
      </c>
      <c r="E142" s="1238" t="str">
        <f>IF('Data invoice'!M85=0,"",'Data invoice'!N85)</f>
        <v/>
      </c>
      <c r="F142" s="1238" t="str">
        <f>IF('Data invoice'!N85=0,"",'Data invoice'!O85)</f>
        <v/>
      </c>
      <c r="G142" s="1238" t="str">
        <f>IF('Data invoice'!O85=0,"",'Data invoice'!P85)</f>
        <v/>
      </c>
      <c r="H142" s="1238" t="str">
        <f>IF('Data invoice'!P85=0,"",'Data invoice'!Q85)</f>
        <v/>
      </c>
      <c r="I142" s="1238" t="str">
        <f>IF('Data invoice'!Q85=0,"",'Data invoice'!R85)</f>
        <v/>
      </c>
      <c r="J142" s="1239" t="str">
        <f>IF('Data invoice'!R85=0,"",'Data invoice'!S85)</f>
        <v/>
      </c>
      <c r="K142" s="1238" t="str">
        <f>IF('Data invoice'!S85=0,"",'Data invoice'!T85)</f>
        <v/>
      </c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93"/>
      <c r="AC142" s="293"/>
      <c r="AD142" s="293"/>
      <c r="AE142" s="293"/>
      <c r="AF142" s="293"/>
      <c r="AG142" s="293"/>
      <c r="AH142" s="293"/>
      <c r="AI142" s="293"/>
      <c r="AJ142" s="293"/>
      <c r="AK142" s="293"/>
      <c r="AL142" s="293"/>
    </row>
    <row r="143" spans="1:38" s="414" customFormat="1" ht="16.5" customHeight="1">
      <c r="A143" s="284"/>
      <c r="B143" s="1238" t="str">
        <f>IF('Data invoice'!J88=0,"",'Data invoice'!K88)</f>
        <v/>
      </c>
      <c r="C143" s="1238" t="str">
        <f>IF('Data invoice'!K86=0,"",'Data invoice'!L86)</f>
        <v/>
      </c>
      <c r="D143" s="1238" t="str">
        <f>IF('Data invoice'!L86=0,"",'Data invoice'!M86)</f>
        <v/>
      </c>
      <c r="E143" s="1238" t="str">
        <f>IF('Data invoice'!M86=0,"",'Data invoice'!N86)</f>
        <v/>
      </c>
      <c r="F143" s="1238" t="str">
        <f>IF('Data invoice'!N86=0,"",'Data invoice'!O86)</f>
        <v/>
      </c>
      <c r="G143" s="1238" t="str">
        <f>IF('Data invoice'!O86=0,"",'Data invoice'!P86)</f>
        <v/>
      </c>
      <c r="H143" s="1238" t="str">
        <f>IF('Data invoice'!P86=0,"",'Data invoice'!Q86)</f>
        <v/>
      </c>
      <c r="I143" s="1238" t="str">
        <f>IF('Data invoice'!Q86=0,"",'Data invoice'!R86)</f>
        <v/>
      </c>
      <c r="J143" s="1239" t="str">
        <f>IF('Data invoice'!R86=0,"",'Data invoice'!S86)</f>
        <v/>
      </c>
      <c r="K143" s="1238" t="str">
        <f>IF('Data invoice'!S86=0,"",'Data invoice'!T86)</f>
        <v/>
      </c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93"/>
      <c r="AC143" s="293"/>
      <c r="AD143" s="293"/>
      <c r="AE143" s="293"/>
      <c r="AF143" s="293"/>
      <c r="AG143" s="293"/>
      <c r="AH143" s="293"/>
      <c r="AI143" s="293"/>
      <c r="AJ143" s="293"/>
      <c r="AK143" s="293"/>
      <c r="AL143" s="293"/>
    </row>
    <row r="144" spans="1:38" s="414" customFormat="1" ht="16.5" customHeight="1">
      <c r="A144" s="284"/>
      <c r="B144" s="1238" t="str">
        <f>IF('Data invoice'!J89=0,"",'Data invoice'!K89)</f>
        <v/>
      </c>
      <c r="C144" s="1238" t="str">
        <f>IF('Data invoice'!K87=0,"",'Data invoice'!L87)</f>
        <v/>
      </c>
      <c r="D144" s="1238" t="str">
        <f>IF('Data invoice'!L87=0,"",'Data invoice'!M87)</f>
        <v/>
      </c>
      <c r="E144" s="1238" t="str">
        <f>IF('Data invoice'!M87=0,"",'Data invoice'!N87)</f>
        <v/>
      </c>
      <c r="F144" s="1238" t="str">
        <f>IF('Data invoice'!N87=0,"",'Data invoice'!O87)</f>
        <v/>
      </c>
      <c r="G144" s="1238" t="str">
        <f>IF('Data invoice'!O87=0,"",'Data invoice'!P87)</f>
        <v/>
      </c>
      <c r="H144" s="1238" t="str">
        <f>IF('Data invoice'!P87=0,"",'Data invoice'!Q87)</f>
        <v/>
      </c>
      <c r="I144" s="1238" t="str">
        <f>IF('Data invoice'!Q87=0,"",'Data invoice'!R87)</f>
        <v/>
      </c>
      <c r="J144" s="1239" t="str">
        <f>IF('Data invoice'!R87=0,"",'Data invoice'!S87)</f>
        <v/>
      </c>
      <c r="K144" s="1238" t="str">
        <f>IF('Data invoice'!S87=0,"",'Data invoice'!T87)</f>
        <v/>
      </c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93"/>
      <c r="AC144" s="293"/>
      <c r="AD144" s="293"/>
      <c r="AE144" s="293"/>
      <c r="AF144" s="293"/>
      <c r="AG144" s="293"/>
      <c r="AH144" s="293"/>
      <c r="AI144" s="293"/>
      <c r="AJ144" s="293"/>
      <c r="AK144" s="293"/>
      <c r="AL144" s="293"/>
    </row>
    <row r="145" spans="1:38" s="414" customFormat="1" ht="16.5" customHeight="1">
      <c r="A145" s="284"/>
      <c r="B145" s="1238" t="str">
        <f>IF('Data invoice'!J90=0,"",'Data invoice'!K90)</f>
        <v/>
      </c>
      <c r="C145" s="1238" t="str">
        <f>IF('Data invoice'!K88=0,"",'Data invoice'!L88)</f>
        <v/>
      </c>
      <c r="D145" s="1238" t="str">
        <f>IF('Data invoice'!L88=0,"",'Data invoice'!M88)</f>
        <v/>
      </c>
      <c r="E145" s="1238" t="str">
        <f>IF('Data invoice'!M88=0,"",'Data invoice'!N88)</f>
        <v/>
      </c>
      <c r="F145" s="1238" t="str">
        <f>IF('Data invoice'!N88=0,"",'Data invoice'!O88)</f>
        <v/>
      </c>
      <c r="G145" s="1238" t="str">
        <f>IF('Data invoice'!O88=0,"",'Data invoice'!P88)</f>
        <v/>
      </c>
      <c r="H145" s="1238" t="str">
        <f>IF('Data invoice'!P88=0,"",'Data invoice'!Q88)</f>
        <v/>
      </c>
      <c r="I145" s="1238" t="str">
        <f>IF('Data invoice'!Q88=0,"",'Data invoice'!R88)</f>
        <v/>
      </c>
      <c r="J145" s="1239" t="str">
        <f>IF('Data invoice'!R88=0,"",'Data invoice'!S88)</f>
        <v/>
      </c>
      <c r="K145" s="1238" t="str">
        <f>IF('Data invoice'!S88=0,"",'Data invoice'!T88)</f>
        <v/>
      </c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93"/>
      <c r="AC145" s="293"/>
      <c r="AD145" s="293"/>
      <c r="AE145" s="293"/>
      <c r="AF145" s="293"/>
      <c r="AG145" s="293"/>
      <c r="AH145" s="293"/>
      <c r="AI145" s="293"/>
      <c r="AJ145" s="293"/>
      <c r="AK145" s="293"/>
      <c r="AL145" s="293"/>
    </row>
    <row r="146" spans="1:38" s="414" customFormat="1" ht="16.5" customHeight="1">
      <c r="A146" s="284"/>
      <c r="B146" s="1238" t="str">
        <f>IF('Data invoice'!J91=0,"",'Data invoice'!K91)</f>
        <v/>
      </c>
      <c r="C146" s="1238" t="str">
        <f>IF('Data invoice'!K89=0,"",'Data invoice'!L89)</f>
        <v/>
      </c>
      <c r="D146" s="1238" t="str">
        <f>IF('Data invoice'!L89=0,"",'Data invoice'!M89)</f>
        <v/>
      </c>
      <c r="E146" s="1238" t="str">
        <f>IF('Data invoice'!M89=0,"",'Data invoice'!N89)</f>
        <v/>
      </c>
      <c r="F146" s="1238" t="str">
        <f>IF('Data invoice'!N89=0,"",'Data invoice'!O89)</f>
        <v/>
      </c>
      <c r="G146" s="1238" t="str">
        <f>IF('Data invoice'!O89=0,"",'Data invoice'!P89)</f>
        <v/>
      </c>
      <c r="H146" s="1238" t="str">
        <f>IF('Data invoice'!P89=0,"",'Data invoice'!Q89)</f>
        <v/>
      </c>
      <c r="I146" s="1238" t="str">
        <f>IF('Data invoice'!Q89=0,"",'Data invoice'!R89)</f>
        <v/>
      </c>
      <c r="J146" s="1239" t="str">
        <f>IF('Data invoice'!R89=0,"",'Data invoice'!S89)</f>
        <v/>
      </c>
      <c r="K146" s="1238" t="str">
        <f>IF('Data invoice'!S89=0,"",'Data invoice'!T89)</f>
        <v/>
      </c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93"/>
      <c r="AC146" s="293"/>
      <c r="AD146" s="293"/>
      <c r="AE146" s="293"/>
      <c r="AF146" s="293"/>
      <c r="AG146" s="293"/>
      <c r="AH146" s="293"/>
      <c r="AI146" s="293"/>
      <c r="AJ146" s="293"/>
      <c r="AK146" s="293"/>
      <c r="AL146" s="293"/>
    </row>
    <row r="147" spans="1:38" s="414" customFormat="1" ht="16.5" customHeight="1">
      <c r="A147" s="284"/>
      <c r="B147" s="1238" t="str">
        <f>IF('Data invoice'!J92=0,"",'Data invoice'!K92)</f>
        <v/>
      </c>
      <c r="C147" s="1238" t="str">
        <f>IF('Data invoice'!K90=0,"",'Data invoice'!L90)</f>
        <v/>
      </c>
      <c r="D147" s="1238" t="str">
        <f>IF('Data invoice'!L90=0,"",'Data invoice'!M90)</f>
        <v/>
      </c>
      <c r="E147" s="1238" t="str">
        <f>IF('Data invoice'!M90=0,"",'Data invoice'!N90)</f>
        <v/>
      </c>
      <c r="F147" s="1238" t="str">
        <f>IF('Data invoice'!N90=0,"",'Data invoice'!O90)</f>
        <v/>
      </c>
      <c r="G147" s="1238" t="str">
        <f>IF('Data invoice'!O90=0,"",'Data invoice'!P90)</f>
        <v/>
      </c>
      <c r="H147" s="1238" t="str">
        <f>IF('Data invoice'!P90=0,"",'Data invoice'!Q90)</f>
        <v/>
      </c>
      <c r="I147" s="1238" t="str">
        <f>IF('Data invoice'!Q90=0,"",'Data invoice'!R90)</f>
        <v/>
      </c>
      <c r="J147" s="1239" t="str">
        <f>IF('Data invoice'!R90=0,"",'Data invoice'!S90)</f>
        <v/>
      </c>
      <c r="K147" s="1238" t="str">
        <f>IF('Data invoice'!S90=0,"",'Data invoice'!T90)</f>
        <v/>
      </c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93"/>
      <c r="AC147" s="293"/>
      <c r="AD147" s="293"/>
      <c r="AE147" s="293"/>
      <c r="AF147" s="293"/>
      <c r="AG147" s="293"/>
      <c r="AH147" s="293"/>
      <c r="AI147" s="293"/>
      <c r="AJ147" s="293"/>
      <c r="AK147" s="293"/>
      <c r="AL147" s="293"/>
    </row>
    <row r="148" spans="1:38" s="414" customFormat="1" ht="16.5" customHeight="1">
      <c r="A148" s="284"/>
      <c r="B148" s="1238" t="str">
        <f>IF('Data invoice'!J93=0,"",'Data invoice'!K93)</f>
        <v/>
      </c>
      <c r="C148" s="1238" t="str">
        <f>IF('Data invoice'!K91=0,"",'Data invoice'!L91)</f>
        <v/>
      </c>
      <c r="D148" s="1238" t="str">
        <f>IF('Data invoice'!L91=0,"",'Data invoice'!M91)</f>
        <v/>
      </c>
      <c r="E148" s="1238" t="str">
        <f>IF('Data invoice'!M91=0,"",'Data invoice'!N91)</f>
        <v/>
      </c>
      <c r="F148" s="1238" t="str">
        <f>IF('Data invoice'!N91=0,"",'Data invoice'!O91)</f>
        <v/>
      </c>
      <c r="G148" s="1238" t="str">
        <f>IF('Data invoice'!O91=0,"",'Data invoice'!P91)</f>
        <v/>
      </c>
      <c r="H148" s="1238" t="str">
        <f>IF('Data invoice'!P91=0,"",'Data invoice'!Q91)</f>
        <v/>
      </c>
      <c r="I148" s="1238" t="str">
        <f>IF('Data invoice'!Q91=0,"",'Data invoice'!R91)</f>
        <v/>
      </c>
      <c r="J148" s="1239" t="str">
        <f>IF('Data invoice'!R91=0,"",'Data invoice'!S91)</f>
        <v/>
      </c>
      <c r="K148" s="1238" t="str">
        <f>IF('Data invoice'!S91=0,"",'Data invoice'!T91)</f>
        <v/>
      </c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93"/>
      <c r="AC148" s="293"/>
      <c r="AD148" s="293"/>
      <c r="AE148" s="293"/>
      <c r="AF148" s="293"/>
      <c r="AG148" s="293"/>
      <c r="AH148" s="293"/>
      <c r="AI148" s="293"/>
      <c r="AJ148" s="293"/>
      <c r="AK148" s="293"/>
      <c r="AL148" s="293"/>
    </row>
    <row r="149" spans="1:38" s="414" customFormat="1" ht="16.5" customHeight="1">
      <c r="A149" s="284"/>
      <c r="B149" s="1238" t="str">
        <f>IF('Data invoice'!J94=0,"",'Data invoice'!K94)</f>
        <v/>
      </c>
      <c r="C149" s="1238" t="str">
        <f>IF('Data invoice'!K92=0,"",'Data invoice'!L92)</f>
        <v/>
      </c>
      <c r="D149" s="1238" t="str">
        <f>IF('Data invoice'!L92=0,"",'Data invoice'!M92)</f>
        <v/>
      </c>
      <c r="E149" s="1238" t="str">
        <f>IF('Data invoice'!M92=0,"",'Data invoice'!N92)</f>
        <v/>
      </c>
      <c r="F149" s="1238" t="str">
        <f>IF('Data invoice'!N92=0,"",'Data invoice'!O92)</f>
        <v/>
      </c>
      <c r="G149" s="1238" t="str">
        <f>IF('Data invoice'!O92=0,"",'Data invoice'!P92)</f>
        <v/>
      </c>
      <c r="H149" s="1238" t="str">
        <f>IF('Data invoice'!P92=0,"",'Data invoice'!Q92)</f>
        <v/>
      </c>
      <c r="I149" s="1238" t="str">
        <f>IF('Data invoice'!Q92=0,"",'Data invoice'!R92)</f>
        <v/>
      </c>
      <c r="J149" s="1239" t="str">
        <f>IF('Data invoice'!R92=0,"",'Data invoice'!S92)</f>
        <v/>
      </c>
      <c r="K149" s="1238" t="str">
        <f>IF('Data invoice'!S92=0,"",'Data invoice'!T92)</f>
        <v/>
      </c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93"/>
      <c r="AC149" s="293"/>
      <c r="AD149" s="293"/>
      <c r="AE149" s="293"/>
      <c r="AF149" s="293"/>
      <c r="AG149" s="293"/>
      <c r="AH149" s="293"/>
      <c r="AI149" s="293"/>
      <c r="AJ149" s="293"/>
      <c r="AK149" s="293"/>
      <c r="AL149" s="293"/>
    </row>
    <row r="150" spans="1:38" s="414" customFormat="1" ht="16.5" customHeight="1">
      <c r="A150" s="284"/>
      <c r="B150" s="1238" t="str">
        <f>IF('Data invoice'!J95=0,"",'Data invoice'!K95)</f>
        <v/>
      </c>
      <c r="C150" s="1238" t="str">
        <f>IF('Data invoice'!K93=0,"",'Data invoice'!L93)</f>
        <v/>
      </c>
      <c r="D150" s="1238" t="str">
        <f>IF('Data invoice'!L93=0,"",'Data invoice'!M93)</f>
        <v/>
      </c>
      <c r="E150" s="1238" t="str">
        <f>IF('Data invoice'!M93=0,"",'Data invoice'!N93)</f>
        <v/>
      </c>
      <c r="F150" s="1238" t="str">
        <f>IF('Data invoice'!N93=0,"",'Data invoice'!O93)</f>
        <v/>
      </c>
      <c r="G150" s="1238" t="str">
        <f>IF('Data invoice'!O93=0,"",'Data invoice'!P93)</f>
        <v/>
      </c>
      <c r="H150" s="1238" t="str">
        <f>IF('Data invoice'!P93=0,"",'Data invoice'!Q93)</f>
        <v/>
      </c>
      <c r="I150" s="1238" t="str">
        <f>IF('Data invoice'!Q93=0,"",'Data invoice'!R93)</f>
        <v/>
      </c>
      <c r="J150" s="1239" t="str">
        <f>IF('Data invoice'!R93=0,"",'Data invoice'!S93)</f>
        <v/>
      </c>
      <c r="K150" s="1238" t="str">
        <f>IF('Data invoice'!S93=0,"",'Data invoice'!T93)</f>
        <v/>
      </c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93"/>
      <c r="AC150" s="293"/>
      <c r="AD150" s="293"/>
      <c r="AE150" s="293"/>
      <c r="AF150" s="293"/>
      <c r="AG150" s="293"/>
      <c r="AH150" s="293"/>
      <c r="AI150" s="293"/>
      <c r="AJ150" s="293"/>
      <c r="AK150" s="293"/>
      <c r="AL150" s="293"/>
    </row>
    <row r="151" spans="1:38" s="414" customFormat="1" ht="16.5" customHeight="1">
      <c r="A151" s="284"/>
      <c r="B151" s="1238" t="str">
        <f>IF('Data invoice'!J96=0,"",'Data invoice'!K96)</f>
        <v/>
      </c>
      <c r="C151" s="1238" t="str">
        <f>IF('Data invoice'!K94=0,"",'Data invoice'!L94)</f>
        <v/>
      </c>
      <c r="D151" s="1238" t="str">
        <f>IF('Data invoice'!L94=0,"",'Data invoice'!M94)</f>
        <v/>
      </c>
      <c r="E151" s="1238" t="str">
        <f>IF('Data invoice'!M94=0,"",'Data invoice'!N94)</f>
        <v/>
      </c>
      <c r="F151" s="1238" t="str">
        <f>IF('Data invoice'!N94=0,"",'Data invoice'!O94)</f>
        <v/>
      </c>
      <c r="G151" s="1238" t="str">
        <f>IF('Data invoice'!O94=0,"",'Data invoice'!P94)</f>
        <v/>
      </c>
      <c r="H151" s="1238" t="str">
        <f>IF('Data invoice'!P94=0,"",'Data invoice'!Q94)</f>
        <v/>
      </c>
      <c r="I151" s="1238" t="str">
        <f>IF('Data invoice'!Q94=0,"",'Data invoice'!R94)</f>
        <v/>
      </c>
      <c r="J151" s="1239" t="str">
        <f>IF('Data invoice'!R94=0,"",'Data invoice'!S94)</f>
        <v/>
      </c>
      <c r="K151" s="1238" t="str">
        <f>IF('Data invoice'!S94=0,"",'Data invoice'!T94)</f>
        <v/>
      </c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93"/>
      <c r="AC151" s="293"/>
      <c r="AD151" s="293"/>
      <c r="AE151" s="293"/>
      <c r="AF151" s="293"/>
      <c r="AG151" s="293"/>
      <c r="AH151" s="293"/>
      <c r="AI151" s="293"/>
      <c r="AJ151" s="293"/>
      <c r="AK151" s="293"/>
      <c r="AL151" s="293"/>
    </row>
    <row r="152" spans="1:38" s="414" customFormat="1" ht="16.5" customHeight="1">
      <c r="A152" s="284"/>
      <c r="B152" s="1238" t="str">
        <f>IF('Data invoice'!J97=0,"",'Data invoice'!K97)</f>
        <v/>
      </c>
      <c r="C152" s="1238" t="str">
        <f>IF('Data invoice'!K95=0,"",'Data invoice'!L95)</f>
        <v/>
      </c>
      <c r="D152" s="1238" t="str">
        <f>IF('Data invoice'!L95=0,"",'Data invoice'!M95)</f>
        <v/>
      </c>
      <c r="E152" s="1238" t="str">
        <f>IF('Data invoice'!M95=0,"",'Data invoice'!N95)</f>
        <v/>
      </c>
      <c r="F152" s="1238" t="str">
        <f>IF('Data invoice'!N95=0,"",'Data invoice'!O95)</f>
        <v/>
      </c>
      <c r="G152" s="1238" t="str">
        <f>IF('Data invoice'!O95=0,"",'Data invoice'!P95)</f>
        <v/>
      </c>
      <c r="H152" s="1238" t="str">
        <f>IF('Data invoice'!P95=0,"",'Data invoice'!Q95)</f>
        <v/>
      </c>
      <c r="I152" s="1238" t="str">
        <f>IF('Data invoice'!Q95=0,"",'Data invoice'!R95)</f>
        <v/>
      </c>
      <c r="J152" s="1239" t="str">
        <f>IF('Data invoice'!R95=0,"",'Data invoice'!S95)</f>
        <v/>
      </c>
      <c r="K152" s="1238" t="str">
        <f>IF('Data invoice'!S95=0,"",'Data invoice'!T95)</f>
        <v/>
      </c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93"/>
      <c r="AC152" s="293"/>
      <c r="AD152" s="293"/>
      <c r="AE152" s="293"/>
      <c r="AF152" s="293"/>
      <c r="AG152" s="293"/>
      <c r="AH152" s="293"/>
      <c r="AI152" s="293"/>
      <c r="AJ152" s="293"/>
      <c r="AK152" s="293"/>
      <c r="AL152" s="293"/>
    </row>
    <row r="153" spans="1:38" s="414" customFormat="1" ht="16.5" customHeight="1">
      <c r="A153" s="284"/>
      <c r="B153" s="1238" t="str">
        <f>IF('Data invoice'!J98=0,"",'Data invoice'!K98)</f>
        <v/>
      </c>
      <c r="C153" s="1238" t="str">
        <f>IF('Data invoice'!K96=0,"",'Data invoice'!L96)</f>
        <v/>
      </c>
      <c r="D153" s="1238" t="str">
        <f>IF('Data invoice'!L96=0,"",'Data invoice'!M96)</f>
        <v/>
      </c>
      <c r="E153" s="1238" t="str">
        <f>IF('Data invoice'!M96=0,"",'Data invoice'!N96)</f>
        <v/>
      </c>
      <c r="F153" s="1238" t="str">
        <f>IF('Data invoice'!N96=0,"",'Data invoice'!O96)</f>
        <v/>
      </c>
      <c r="G153" s="1238" t="str">
        <f>IF('Data invoice'!O96=0,"",'Data invoice'!P96)</f>
        <v/>
      </c>
      <c r="H153" s="1238" t="str">
        <f>IF('Data invoice'!P96=0,"",'Data invoice'!Q96)</f>
        <v/>
      </c>
      <c r="I153" s="1238" t="str">
        <f>IF('Data invoice'!Q96=0,"",'Data invoice'!R96)</f>
        <v/>
      </c>
      <c r="J153" s="1239" t="str">
        <f>IF('Data invoice'!R96=0,"",'Data invoice'!S96)</f>
        <v/>
      </c>
      <c r="K153" s="1238" t="str">
        <f>IF('Data invoice'!S96=0,"",'Data invoice'!T96)</f>
        <v/>
      </c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93"/>
      <c r="AC153" s="293"/>
      <c r="AD153" s="293"/>
      <c r="AE153" s="293"/>
      <c r="AF153" s="293"/>
      <c r="AG153" s="293"/>
      <c r="AH153" s="293"/>
      <c r="AI153" s="293"/>
      <c r="AJ153" s="293"/>
      <c r="AK153" s="293"/>
      <c r="AL153" s="293"/>
    </row>
    <row r="154" spans="1:38" s="414" customFormat="1" ht="16.5" customHeight="1">
      <c r="A154" s="284"/>
      <c r="B154" s="1238" t="str">
        <f>IF('Data invoice'!J99=0,"",'Data invoice'!K99)</f>
        <v/>
      </c>
      <c r="C154" s="1238" t="str">
        <f>IF('Data invoice'!K97=0,"",'Data invoice'!L97)</f>
        <v/>
      </c>
      <c r="D154" s="1238" t="str">
        <f>IF('Data invoice'!L97=0,"",'Data invoice'!M97)</f>
        <v/>
      </c>
      <c r="E154" s="1238" t="str">
        <f>IF('Data invoice'!M97=0,"",'Data invoice'!N97)</f>
        <v/>
      </c>
      <c r="F154" s="1238" t="str">
        <f>IF('Data invoice'!N97=0,"",'Data invoice'!O97)</f>
        <v/>
      </c>
      <c r="G154" s="1238" t="str">
        <f>IF('Data invoice'!O97=0,"",'Data invoice'!P97)</f>
        <v/>
      </c>
      <c r="H154" s="1238" t="str">
        <f>IF('Data invoice'!P97=0,"",'Data invoice'!Q97)</f>
        <v/>
      </c>
      <c r="I154" s="1238" t="str">
        <f>IF('Data invoice'!Q97=0,"",'Data invoice'!R97)</f>
        <v/>
      </c>
      <c r="J154" s="1239" t="str">
        <f>IF('Data invoice'!R97=0,"",'Data invoice'!S97)</f>
        <v/>
      </c>
      <c r="K154" s="1238" t="str">
        <f>IF('Data invoice'!S97=0,"",'Data invoice'!T97)</f>
        <v/>
      </c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93"/>
      <c r="AC154" s="293"/>
      <c r="AD154" s="293"/>
      <c r="AE154" s="293"/>
      <c r="AF154" s="293"/>
      <c r="AG154" s="293"/>
      <c r="AH154" s="293"/>
      <c r="AI154" s="293"/>
      <c r="AJ154" s="293"/>
      <c r="AK154" s="293"/>
      <c r="AL154" s="293"/>
    </row>
    <row r="155" spans="1:38" s="414" customFormat="1" ht="16.5" customHeight="1">
      <c r="A155" s="284"/>
      <c r="B155" s="1238" t="str">
        <f>IF('Data invoice'!J100=0,"",'Data invoice'!K100)</f>
        <v/>
      </c>
      <c r="C155" s="1238" t="str">
        <f>IF('Data invoice'!K98=0,"",'Data invoice'!L98)</f>
        <v/>
      </c>
      <c r="D155" s="1238" t="str">
        <f>IF('Data invoice'!L98=0,"",'Data invoice'!M98)</f>
        <v/>
      </c>
      <c r="E155" s="1238" t="str">
        <f>IF('Data invoice'!M98=0,"",'Data invoice'!N98)</f>
        <v/>
      </c>
      <c r="F155" s="1238" t="str">
        <f>IF('Data invoice'!N98=0,"",'Data invoice'!O98)</f>
        <v/>
      </c>
      <c r="G155" s="1238" t="str">
        <f>IF('Data invoice'!O98=0,"",'Data invoice'!P98)</f>
        <v/>
      </c>
      <c r="H155" s="1238" t="str">
        <f>IF('Data invoice'!P98=0,"",'Data invoice'!Q98)</f>
        <v/>
      </c>
      <c r="I155" s="1238" t="str">
        <f>IF('Data invoice'!Q98=0,"",'Data invoice'!R98)</f>
        <v/>
      </c>
      <c r="J155" s="1239" t="str">
        <f>IF('Data invoice'!R98=0,"",'Data invoice'!S98)</f>
        <v/>
      </c>
      <c r="K155" s="1238" t="str">
        <f>IF('Data invoice'!S98=0,"",'Data invoice'!T98)</f>
        <v/>
      </c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93"/>
      <c r="AC155" s="293"/>
      <c r="AD155" s="293"/>
      <c r="AE155" s="293"/>
      <c r="AF155" s="293"/>
      <c r="AG155" s="293"/>
      <c r="AH155" s="293"/>
      <c r="AI155" s="293"/>
      <c r="AJ155" s="293"/>
      <c r="AK155" s="293"/>
      <c r="AL155" s="293"/>
    </row>
    <row r="156" spans="1:38" s="414" customFormat="1" ht="16.5" customHeight="1">
      <c r="A156" s="284"/>
      <c r="B156" s="1238" t="str">
        <f>IF('Data invoice'!J101=0,"",'Data invoice'!K101)</f>
        <v/>
      </c>
      <c r="C156" s="1238" t="str">
        <f>IF('Data invoice'!K99=0,"",'Data invoice'!L99)</f>
        <v/>
      </c>
      <c r="D156" s="1238" t="str">
        <f>IF('Data invoice'!L99=0,"",'Data invoice'!M99)</f>
        <v/>
      </c>
      <c r="E156" s="1238" t="str">
        <f>IF('Data invoice'!M99=0,"",'Data invoice'!N99)</f>
        <v/>
      </c>
      <c r="F156" s="1238" t="str">
        <f>IF('Data invoice'!N99=0,"",'Data invoice'!O99)</f>
        <v/>
      </c>
      <c r="G156" s="1238" t="str">
        <f>IF('Data invoice'!O99=0,"",'Data invoice'!P99)</f>
        <v/>
      </c>
      <c r="H156" s="1238" t="str">
        <f>IF('Data invoice'!P99=0,"",'Data invoice'!Q99)</f>
        <v/>
      </c>
      <c r="I156" s="1238" t="str">
        <f>IF('Data invoice'!Q99=0,"",'Data invoice'!R99)</f>
        <v/>
      </c>
      <c r="J156" s="1239" t="str">
        <f>IF('Data invoice'!R99=0,"",'Data invoice'!S99)</f>
        <v/>
      </c>
      <c r="K156" s="1238" t="str">
        <f>IF('Data invoice'!S99=0,"",'Data invoice'!T99)</f>
        <v/>
      </c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93"/>
      <c r="AC156" s="293"/>
      <c r="AD156" s="293"/>
      <c r="AE156" s="293"/>
      <c r="AF156" s="293"/>
      <c r="AG156" s="293"/>
      <c r="AH156" s="293"/>
      <c r="AI156" s="293"/>
      <c r="AJ156" s="293"/>
      <c r="AK156" s="293"/>
      <c r="AL156" s="293"/>
    </row>
    <row r="157" spans="1:38" s="414" customFormat="1" ht="16.5" customHeight="1">
      <c r="A157" s="284"/>
      <c r="B157" s="1238" t="str">
        <f>IF('Data invoice'!J102=0,"",'Data invoice'!K102)</f>
        <v/>
      </c>
      <c r="C157" s="1238" t="str">
        <f>IF('Data invoice'!K100=0,"",'Data invoice'!L100)</f>
        <v/>
      </c>
      <c r="D157" s="1238" t="str">
        <f>IF('Data invoice'!L100=0,"",'Data invoice'!M100)</f>
        <v/>
      </c>
      <c r="E157" s="1238" t="str">
        <f>IF('Data invoice'!M100=0,"",'Data invoice'!N100)</f>
        <v/>
      </c>
      <c r="F157" s="1238" t="str">
        <f>IF('Data invoice'!N100=0,"",'Data invoice'!O100)</f>
        <v/>
      </c>
      <c r="G157" s="1238" t="str">
        <f>IF('Data invoice'!O100=0,"",'Data invoice'!P100)</f>
        <v/>
      </c>
      <c r="H157" s="1238" t="str">
        <f>IF('Data invoice'!P100=0,"",'Data invoice'!Q100)</f>
        <v/>
      </c>
      <c r="I157" s="1238" t="str">
        <f>IF('Data invoice'!Q100=0,"",'Data invoice'!R100)</f>
        <v/>
      </c>
      <c r="J157" s="1239" t="str">
        <f>IF('Data invoice'!R100=0,"",'Data invoice'!S100)</f>
        <v/>
      </c>
      <c r="K157" s="1238" t="str">
        <f>IF('Data invoice'!S100=0,"",'Data invoice'!T100)</f>
        <v/>
      </c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93"/>
      <c r="AC157" s="293"/>
      <c r="AD157" s="293"/>
      <c r="AE157" s="293"/>
      <c r="AF157" s="293"/>
      <c r="AG157" s="293"/>
      <c r="AH157" s="293"/>
      <c r="AI157" s="293"/>
      <c r="AJ157" s="293"/>
      <c r="AK157" s="293"/>
      <c r="AL157" s="293"/>
    </row>
    <row r="158" spans="1:38" s="414" customFormat="1" ht="16.5" customHeight="1">
      <c r="A158" s="284"/>
      <c r="B158" s="1238" t="str">
        <f>IF('Data invoice'!J103=0,"",'Data invoice'!K103)</f>
        <v/>
      </c>
      <c r="C158" s="1238" t="str">
        <f>IF('Data invoice'!K101=0,"",'Data invoice'!L101)</f>
        <v/>
      </c>
      <c r="D158" s="1238" t="str">
        <f>IF('Data invoice'!L101=0,"",'Data invoice'!M101)</f>
        <v/>
      </c>
      <c r="E158" s="1238" t="str">
        <f>IF('Data invoice'!M101=0,"",'Data invoice'!N101)</f>
        <v/>
      </c>
      <c r="F158" s="1238" t="str">
        <f>IF('Data invoice'!N101=0,"",'Data invoice'!O101)</f>
        <v/>
      </c>
      <c r="G158" s="1238" t="str">
        <f>IF('Data invoice'!O101=0,"",'Data invoice'!P101)</f>
        <v/>
      </c>
      <c r="H158" s="1238" t="str">
        <f>IF('Data invoice'!P101=0,"",'Data invoice'!Q101)</f>
        <v/>
      </c>
      <c r="I158" s="1238" t="str">
        <f>IF('Data invoice'!Q101=0,"",'Data invoice'!R101)</f>
        <v/>
      </c>
      <c r="J158" s="1239" t="str">
        <f>IF('Data invoice'!R101=0,"",'Data invoice'!S101)</f>
        <v/>
      </c>
      <c r="K158" s="1238" t="str">
        <f>IF('Data invoice'!S101=0,"",'Data invoice'!T101)</f>
        <v/>
      </c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93"/>
      <c r="AC158" s="293"/>
      <c r="AD158" s="293"/>
      <c r="AE158" s="293"/>
      <c r="AF158" s="293"/>
      <c r="AG158" s="293"/>
      <c r="AH158" s="293"/>
      <c r="AI158" s="293"/>
      <c r="AJ158" s="293"/>
      <c r="AK158" s="293"/>
      <c r="AL158" s="293"/>
    </row>
    <row r="159" spans="1:38" s="414" customFormat="1" ht="16.5" customHeight="1">
      <c r="A159" s="284"/>
      <c r="B159" s="1238" t="str">
        <f>IF('Data invoice'!J104=0,"",'Data invoice'!K104)</f>
        <v/>
      </c>
      <c r="C159" s="1238" t="str">
        <f>IF('Data invoice'!K102=0,"",'Data invoice'!L102)</f>
        <v/>
      </c>
      <c r="D159" s="1238" t="str">
        <f>IF('Data invoice'!L102=0,"",'Data invoice'!M102)</f>
        <v/>
      </c>
      <c r="E159" s="1238" t="str">
        <f>IF('Data invoice'!M102=0,"",'Data invoice'!N102)</f>
        <v/>
      </c>
      <c r="F159" s="1238" t="str">
        <f>IF('Data invoice'!N102=0,"",'Data invoice'!O102)</f>
        <v/>
      </c>
      <c r="G159" s="1238" t="str">
        <f>IF('Data invoice'!O102=0,"",'Data invoice'!P102)</f>
        <v/>
      </c>
      <c r="H159" s="1238" t="str">
        <f>IF('Data invoice'!P102=0,"",'Data invoice'!Q102)</f>
        <v/>
      </c>
      <c r="I159" s="1238" t="str">
        <f>IF('Data invoice'!Q102=0,"",'Data invoice'!R102)</f>
        <v/>
      </c>
      <c r="J159" s="1239" t="str">
        <f>IF('Data invoice'!R102=0,"",'Data invoice'!S102)</f>
        <v/>
      </c>
      <c r="K159" s="1238" t="str">
        <f>IF('Data invoice'!S102=0,"",'Data invoice'!T102)</f>
        <v/>
      </c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93"/>
      <c r="AC159" s="293"/>
      <c r="AD159" s="293"/>
      <c r="AE159" s="293"/>
      <c r="AF159" s="293"/>
      <c r="AG159" s="293"/>
      <c r="AH159" s="293"/>
      <c r="AI159" s="293"/>
      <c r="AJ159" s="293"/>
      <c r="AK159" s="293"/>
      <c r="AL159" s="293"/>
    </row>
    <row r="160" spans="1:38" s="414" customFormat="1" ht="16.5" customHeight="1">
      <c r="A160" s="284"/>
      <c r="B160" s="1238" t="str">
        <f>IF('Data invoice'!J105=0,"",'Data invoice'!K105)</f>
        <v/>
      </c>
      <c r="C160" s="1238" t="str">
        <f>IF('Data invoice'!K103=0,"",'Data invoice'!L103)</f>
        <v/>
      </c>
      <c r="D160" s="1238" t="str">
        <f>IF('Data invoice'!L103=0,"",'Data invoice'!M103)</f>
        <v/>
      </c>
      <c r="E160" s="1238" t="str">
        <f>IF('Data invoice'!M103=0,"",'Data invoice'!N103)</f>
        <v/>
      </c>
      <c r="F160" s="1238" t="str">
        <f>IF('Data invoice'!N103=0,"",'Data invoice'!O103)</f>
        <v/>
      </c>
      <c r="G160" s="1238" t="str">
        <f>IF('Data invoice'!O103=0,"",'Data invoice'!P103)</f>
        <v/>
      </c>
      <c r="H160" s="1238" t="str">
        <f>IF('Data invoice'!P103=0,"",'Data invoice'!Q103)</f>
        <v/>
      </c>
      <c r="I160" s="1238" t="str">
        <f>IF('Data invoice'!Q103=0,"",'Data invoice'!R103)</f>
        <v/>
      </c>
      <c r="J160" s="1239" t="str">
        <f>IF('Data invoice'!R103=0,"",'Data invoice'!S103)</f>
        <v/>
      </c>
      <c r="K160" s="1238" t="str">
        <f>IF('Data invoice'!S103=0,"",'Data invoice'!T103)</f>
        <v/>
      </c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93"/>
      <c r="AC160" s="293"/>
      <c r="AD160" s="293"/>
      <c r="AE160" s="293"/>
      <c r="AF160" s="293"/>
      <c r="AG160" s="293"/>
      <c r="AH160" s="293"/>
      <c r="AI160" s="293"/>
      <c r="AJ160" s="293"/>
      <c r="AK160" s="293"/>
      <c r="AL160" s="293"/>
    </row>
    <row r="161" spans="1:38" s="414" customFormat="1" ht="16.5" customHeight="1">
      <c r="A161" s="284"/>
      <c r="B161" s="1238" t="str">
        <f>IF('Data invoice'!J106=0,"",'Data invoice'!K106)</f>
        <v/>
      </c>
      <c r="C161" s="1238" t="str">
        <f>IF('Data invoice'!K104=0,"",'Data invoice'!L104)</f>
        <v/>
      </c>
      <c r="D161" s="1238" t="str">
        <f>IF('Data invoice'!L104=0,"",'Data invoice'!M104)</f>
        <v/>
      </c>
      <c r="E161" s="1238" t="str">
        <f>IF('Data invoice'!M104=0,"",'Data invoice'!N104)</f>
        <v/>
      </c>
      <c r="F161" s="1238" t="str">
        <f>IF('Data invoice'!N104=0,"",'Data invoice'!O104)</f>
        <v/>
      </c>
      <c r="G161" s="1238" t="str">
        <f>IF('Data invoice'!O104=0,"",'Data invoice'!P104)</f>
        <v/>
      </c>
      <c r="H161" s="1238" t="str">
        <f>IF('Data invoice'!P104=0,"",'Data invoice'!Q104)</f>
        <v/>
      </c>
      <c r="I161" s="1238" t="str">
        <f>IF('Data invoice'!Q104=0,"",'Data invoice'!R104)</f>
        <v/>
      </c>
      <c r="J161" s="1239" t="str">
        <f>IF('Data invoice'!R104=0,"",'Data invoice'!S104)</f>
        <v/>
      </c>
      <c r="K161" s="1238" t="str">
        <f>IF('Data invoice'!S104=0,"",'Data invoice'!T104)</f>
        <v/>
      </c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93"/>
      <c r="AC161" s="293"/>
      <c r="AD161" s="293"/>
      <c r="AE161" s="293"/>
      <c r="AF161" s="293"/>
      <c r="AG161" s="293"/>
      <c r="AH161" s="293"/>
      <c r="AI161" s="293"/>
      <c r="AJ161" s="293"/>
      <c r="AK161" s="293"/>
      <c r="AL161" s="293"/>
    </row>
    <row r="162" spans="1:38" s="414" customFormat="1" ht="16.5" customHeight="1">
      <c r="A162" s="284"/>
      <c r="B162" s="1238" t="str">
        <f>IF('Data invoice'!J107=0,"",'Data invoice'!K107)</f>
        <v/>
      </c>
      <c r="C162" s="1238" t="str">
        <f>IF('Data invoice'!K105=0,"",'Data invoice'!L105)</f>
        <v/>
      </c>
      <c r="D162" s="1238" t="str">
        <f>IF('Data invoice'!L105=0,"",'Data invoice'!M105)</f>
        <v/>
      </c>
      <c r="E162" s="1238" t="str">
        <f>IF('Data invoice'!M105=0,"",'Data invoice'!N105)</f>
        <v/>
      </c>
      <c r="F162" s="1238" t="str">
        <f>IF('Data invoice'!N105=0,"",'Data invoice'!O105)</f>
        <v/>
      </c>
      <c r="G162" s="1238" t="str">
        <f>IF('Data invoice'!O105=0,"",'Data invoice'!P105)</f>
        <v/>
      </c>
      <c r="H162" s="1238" t="str">
        <f>IF('Data invoice'!P105=0,"",'Data invoice'!Q105)</f>
        <v/>
      </c>
      <c r="I162" s="1238" t="str">
        <f>IF('Data invoice'!Q105=0,"",'Data invoice'!R105)</f>
        <v/>
      </c>
      <c r="J162" s="1239" t="str">
        <f>IF('Data invoice'!R105=0,"",'Data invoice'!S105)</f>
        <v/>
      </c>
      <c r="K162" s="1238" t="str">
        <f>IF('Data invoice'!S105=0,"",'Data invoice'!T105)</f>
        <v/>
      </c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93"/>
      <c r="AC162" s="293"/>
      <c r="AD162" s="293"/>
      <c r="AE162" s="293"/>
      <c r="AF162" s="293"/>
      <c r="AG162" s="293"/>
      <c r="AH162" s="293"/>
      <c r="AI162" s="293"/>
      <c r="AJ162" s="293"/>
      <c r="AK162" s="293"/>
      <c r="AL162" s="293"/>
    </row>
    <row r="163" spans="1:38" s="414" customFormat="1" ht="16.5" customHeight="1">
      <c r="A163" s="284"/>
      <c r="B163" s="1238" t="str">
        <f>IF('Data invoice'!J108=0,"",'Data invoice'!K108)</f>
        <v/>
      </c>
      <c r="C163" s="1238" t="str">
        <f>IF('Data invoice'!K106=0,"",'Data invoice'!L106)</f>
        <v/>
      </c>
      <c r="D163" s="1238" t="str">
        <f>IF('Data invoice'!L106=0,"",'Data invoice'!M106)</f>
        <v/>
      </c>
      <c r="E163" s="1238" t="str">
        <f>IF('Data invoice'!M106=0,"",'Data invoice'!N106)</f>
        <v/>
      </c>
      <c r="F163" s="1238" t="str">
        <f>IF('Data invoice'!N106=0,"",'Data invoice'!O106)</f>
        <v/>
      </c>
      <c r="G163" s="1238" t="str">
        <f>IF('Data invoice'!O106=0,"",'Data invoice'!P106)</f>
        <v/>
      </c>
      <c r="H163" s="1238" t="str">
        <f>IF('Data invoice'!P106=0,"",'Data invoice'!Q106)</f>
        <v/>
      </c>
      <c r="I163" s="1238" t="str">
        <f>IF('Data invoice'!Q106=0,"",'Data invoice'!R106)</f>
        <v/>
      </c>
      <c r="J163" s="1239" t="str">
        <f>IF('Data invoice'!R106=0,"",'Data invoice'!S106)</f>
        <v/>
      </c>
      <c r="K163" s="1238" t="str">
        <f>IF('Data invoice'!S106=0,"",'Data invoice'!T106)</f>
        <v/>
      </c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93"/>
      <c r="AC163" s="293"/>
      <c r="AD163" s="293"/>
      <c r="AE163" s="293"/>
      <c r="AF163" s="293"/>
      <c r="AG163" s="293"/>
      <c r="AH163" s="293"/>
      <c r="AI163" s="293"/>
      <c r="AJ163" s="293"/>
      <c r="AK163" s="293"/>
      <c r="AL163" s="293"/>
    </row>
    <row r="164" spans="1:38" s="414" customFormat="1" ht="16.5" customHeight="1">
      <c r="A164" s="284"/>
      <c r="B164" s="1238" t="str">
        <f>IF('Data invoice'!J109=0,"",'Data invoice'!K109)</f>
        <v/>
      </c>
      <c r="C164" s="1238" t="str">
        <f>IF('Data invoice'!K107=0,"",'Data invoice'!L107)</f>
        <v/>
      </c>
      <c r="D164" s="1238" t="str">
        <f>IF('Data invoice'!L107=0,"",'Data invoice'!M107)</f>
        <v/>
      </c>
      <c r="E164" s="1238" t="str">
        <f>IF('Data invoice'!M107=0,"",'Data invoice'!N107)</f>
        <v/>
      </c>
      <c r="F164" s="1238" t="str">
        <f>IF('Data invoice'!N107=0,"",'Data invoice'!O107)</f>
        <v/>
      </c>
      <c r="G164" s="1238" t="str">
        <f>IF('Data invoice'!O107=0,"",'Data invoice'!P107)</f>
        <v/>
      </c>
      <c r="H164" s="1238" t="str">
        <f>IF('Data invoice'!P107=0,"",'Data invoice'!Q107)</f>
        <v/>
      </c>
      <c r="I164" s="1238" t="str">
        <f>IF('Data invoice'!Q107=0,"",'Data invoice'!R107)</f>
        <v/>
      </c>
      <c r="J164" s="1239" t="str">
        <f>IF('Data invoice'!R107=0,"",'Data invoice'!S107)</f>
        <v/>
      </c>
      <c r="K164" s="1238" t="str">
        <f>IF('Data invoice'!S107=0,"",'Data invoice'!T107)</f>
        <v/>
      </c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93"/>
      <c r="AC164" s="293"/>
      <c r="AD164" s="293"/>
      <c r="AE164" s="293"/>
      <c r="AF164" s="293"/>
      <c r="AG164" s="293"/>
      <c r="AH164" s="293"/>
      <c r="AI164" s="293"/>
      <c r="AJ164" s="293"/>
      <c r="AK164" s="293"/>
      <c r="AL164" s="293"/>
    </row>
    <row r="165" spans="1:38" s="414" customFormat="1" ht="16.5" customHeight="1">
      <c r="A165" s="284"/>
      <c r="B165" s="1238" t="str">
        <f>IF('Data invoice'!J110=0,"",'Data invoice'!K110)</f>
        <v/>
      </c>
      <c r="C165" s="1238" t="str">
        <f>IF('Data invoice'!K108=0,"",'Data invoice'!L108)</f>
        <v/>
      </c>
      <c r="D165" s="1238" t="str">
        <f>IF('Data invoice'!L108=0,"",'Data invoice'!M108)</f>
        <v/>
      </c>
      <c r="E165" s="1238" t="str">
        <f>IF('Data invoice'!M108=0,"",'Data invoice'!N108)</f>
        <v/>
      </c>
      <c r="F165" s="1238" t="str">
        <f>IF('Data invoice'!N108=0,"",'Data invoice'!O108)</f>
        <v/>
      </c>
      <c r="G165" s="1238" t="str">
        <f>IF('Data invoice'!O108=0,"",'Data invoice'!P108)</f>
        <v/>
      </c>
      <c r="H165" s="1238" t="str">
        <f>IF('Data invoice'!P108=0,"",'Data invoice'!Q108)</f>
        <v/>
      </c>
      <c r="I165" s="1238" t="str">
        <f>IF('Data invoice'!Q108=0,"",'Data invoice'!R108)</f>
        <v/>
      </c>
      <c r="J165" s="1239" t="str">
        <f>IF('Data invoice'!R108=0,"",'Data invoice'!S108)</f>
        <v/>
      </c>
      <c r="K165" s="1238" t="str">
        <f>IF('Data invoice'!S108=0,"",'Data invoice'!T108)</f>
        <v/>
      </c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93"/>
      <c r="AC165" s="293"/>
      <c r="AD165" s="293"/>
      <c r="AE165" s="293"/>
      <c r="AF165" s="293"/>
      <c r="AG165" s="293"/>
      <c r="AH165" s="293"/>
      <c r="AI165" s="293"/>
      <c r="AJ165" s="293"/>
      <c r="AK165" s="293"/>
      <c r="AL165" s="293"/>
    </row>
    <row r="166" spans="1:38" s="414" customFormat="1" ht="16.5" customHeight="1">
      <c r="A166" s="284"/>
      <c r="B166" s="1238" t="str">
        <f>IF('Data invoice'!J111=0,"",'Data invoice'!K111)</f>
        <v/>
      </c>
      <c r="C166" s="1238" t="str">
        <f>IF('Data invoice'!K109=0,"",'Data invoice'!L109)</f>
        <v/>
      </c>
      <c r="D166" s="1238" t="str">
        <f>IF('Data invoice'!L109=0,"",'Data invoice'!M109)</f>
        <v/>
      </c>
      <c r="E166" s="1238" t="str">
        <f>IF('Data invoice'!M109=0,"",'Data invoice'!N109)</f>
        <v/>
      </c>
      <c r="F166" s="1238" t="str">
        <f>IF('Data invoice'!N109=0,"",'Data invoice'!O109)</f>
        <v/>
      </c>
      <c r="G166" s="1238" t="str">
        <f>IF('Data invoice'!O109=0,"",'Data invoice'!P109)</f>
        <v/>
      </c>
      <c r="H166" s="1238" t="str">
        <f>IF('Data invoice'!P109=0,"",'Data invoice'!Q109)</f>
        <v/>
      </c>
      <c r="I166" s="1238" t="str">
        <f>IF('Data invoice'!Q109=0,"",'Data invoice'!R109)</f>
        <v/>
      </c>
      <c r="J166" s="1239" t="str">
        <f>IF('Data invoice'!R109=0,"",'Data invoice'!S109)</f>
        <v/>
      </c>
      <c r="K166" s="1238" t="str">
        <f>IF('Data invoice'!S109=0,"",'Data invoice'!T109)</f>
        <v/>
      </c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93"/>
      <c r="AC166" s="293"/>
      <c r="AD166" s="293"/>
      <c r="AE166" s="293"/>
      <c r="AF166" s="293"/>
      <c r="AG166" s="293"/>
      <c r="AH166" s="293"/>
      <c r="AI166" s="293"/>
      <c r="AJ166" s="293"/>
      <c r="AK166" s="293"/>
      <c r="AL166" s="293"/>
    </row>
    <row r="167" spans="1:38" s="414" customFormat="1" ht="16.5" customHeight="1">
      <c r="A167" s="284"/>
      <c r="B167" s="1238" t="str">
        <f>IF('Data invoice'!J112=0,"",'Data invoice'!K112)</f>
        <v/>
      </c>
      <c r="C167" s="1238" t="str">
        <f>IF('Data invoice'!K110=0,"",'Data invoice'!L110)</f>
        <v/>
      </c>
      <c r="D167" s="1238" t="str">
        <f>IF('Data invoice'!L110=0,"",'Data invoice'!M110)</f>
        <v/>
      </c>
      <c r="E167" s="1238" t="str">
        <f>IF('Data invoice'!M110=0,"",'Data invoice'!N110)</f>
        <v/>
      </c>
      <c r="F167" s="1238" t="str">
        <f>IF('Data invoice'!N110=0,"",'Data invoice'!O110)</f>
        <v/>
      </c>
      <c r="G167" s="1238" t="str">
        <f>IF('Data invoice'!O110=0,"",'Data invoice'!P110)</f>
        <v/>
      </c>
      <c r="H167" s="1238" t="str">
        <f>IF('Data invoice'!P110=0,"",'Data invoice'!Q110)</f>
        <v/>
      </c>
      <c r="I167" s="1238" t="str">
        <f>IF('Data invoice'!Q110=0,"",'Data invoice'!R110)</f>
        <v/>
      </c>
      <c r="J167" s="1239" t="str">
        <f>IF('Data invoice'!R110=0,"",'Data invoice'!S110)</f>
        <v/>
      </c>
      <c r="K167" s="1238" t="str">
        <f>IF('Data invoice'!S110=0,"",'Data invoice'!T110)</f>
        <v/>
      </c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93"/>
      <c r="AC167" s="293"/>
      <c r="AD167" s="293"/>
      <c r="AE167" s="293"/>
      <c r="AF167" s="293"/>
      <c r="AG167" s="293"/>
      <c r="AH167" s="293"/>
      <c r="AI167" s="293"/>
      <c r="AJ167" s="293"/>
      <c r="AK167" s="293"/>
      <c r="AL167" s="293"/>
    </row>
    <row r="168" spans="1:38" s="414" customFormat="1" ht="16.5" customHeight="1">
      <c r="A168" s="284"/>
      <c r="B168" s="1238" t="str">
        <f>IF('Data invoice'!J113=0,"",'Data invoice'!K113)</f>
        <v/>
      </c>
      <c r="C168" s="1238" t="str">
        <f>IF('Data invoice'!K111=0,"",'Data invoice'!L111)</f>
        <v/>
      </c>
      <c r="D168" s="1238" t="str">
        <f>IF('Data invoice'!L111=0,"",'Data invoice'!M111)</f>
        <v/>
      </c>
      <c r="E168" s="1238" t="str">
        <f>IF('Data invoice'!M111=0,"",'Data invoice'!N111)</f>
        <v/>
      </c>
      <c r="F168" s="1238" t="str">
        <f>IF('Data invoice'!N111=0,"",'Data invoice'!O111)</f>
        <v/>
      </c>
      <c r="G168" s="1238" t="str">
        <f>IF('Data invoice'!O111=0,"",'Data invoice'!P111)</f>
        <v/>
      </c>
      <c r="H168" s="1238" t="str">
        <f>IF('Data invoice'!P111=0,"",'Data invoice'!Q111)</f>
        <v/>
      </c>
      <c r="I168" s="1238" t="str">
        <f>IF('Data invoice'!Q111=0,"",'Data invoice'!R111)</f>
        <v/>
      </c>
      <c r="J168" s="1239" t="str">
        <f>IF('Data invoice'!R111=0,"",'Data invoice'!S111)</f>
        <v/>
      </c>
      <c r="K168" s="1238" t="str">
        <f>IF('Data invoice'!S111=0,"",'Data invoice'!T111)</f>
        <v/>
      </c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93"/>
      <c r="AC168" s="293"/>
      <c r="AD168" s="293"/>
      <c r="AE168" s="293"/>
      <c r="AF168" s="293"/>
      <c r="AG168" s="293"/>
      <c r="AH168" s="293"/>
      <c r="AI168" s="293"/>
      <c r="AJ168" s="293"/>
      <c r="AK168" s="293"/>
      <c r="AL168" s="293"/>
    </row>
    <row r="169" spans="1:38" s="414" customFormat="1" ht="16.5" customHeight="1">
      <c r="A169" s="284"/>
      <c r="B169" s="1238" t="str">
        <f>IF('Data invoice'!J114=0,"",'Data invoice'!K114)</f>
        <v/>
      </c>
      <c r="C169" s="1238" t="str">
        <f>IF('Data invoice'!K112=0,"",'Data invoice'!L112)</f>
        <v/>
      </c>
      <c r="D169" s="1238" t="str">
        <f>IF('Data invoice'!L112=0,"",'Data invoice'!M112)</f>
        <v/>
      </c>
      <c r="E169" s="1238" t="str">
        <f>IF('Data invoice'!M112=0,"",'Data invoice'!N112)</f>
        <v/>
      </c>
      <c r="F169" s="1238" t="str">
        <f>IF('Data invoice'!N112=0,"",'Data invoice'!O112)</f>
        <v/>
      </c>
      <c r="G169" s="1238" t="str">
        <f>IF('Data invoice'!O112=0,"",'Data invoice'!P112)</f>
        <v/>
      </c>
      <c r="H169" s="1238" t="str">
        <f>IF('Data invoice'!P112=0,"",'Data invoice'!Q112)</f>
        <v/>
      </c>
      <c r="I169" s="1238" t="str">
        <f>IF('Data invoice'!Q112=0,"",'Data invoice'!R112)</f>
        <v/>
      </c>
      <c r="J169" s="1239" t="str">
        <f>IF('Data invoice'!R112=0,"",'Data invoice'!S112)</f>
        <v/>
      </c>
      <c r="K169" s="1238" t="str">
        <f>IF('Data invoice'!S112=0,"",'Data invoice'!T112)</f>
        <v/>
      </c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93"/>
      <c r="AC169" s="293"/>
      <c r="AD169" s="293"/>
      <c r="AE169" s="293"/>
      <c r="AF169" s="293"/>
      <c r="AG169" s="293"/>
      <c r="AH169" s="293"/>
      <c r="AI169" s="293"/>
      <c r="AJ169" s="293"/>
      <c r="AK169" s="293"/>
      <c r="AL169" s="293"/>
    </row>
    <row r="170" spans="1:38" s="414" customFormat="1" ht="16.5" customHeight="1">
      <c r="A170" s="284"/>
      <c r="B170" s="1238" t="str">
        <f>IF('Data invoice'!J115=0,"",'Data invoice'!K115)</f>
        <v/>
      </c>
      <c r="C170" s="1238" t="str">
        <f>IF('Data invoice'!K113=0,"",'Data invoice'!L113)</f>
        <v/>
      </c>
      <c r="D170" s="1238" t="str">
        <f>IF('Data invoice'!L113=0,"",'Data invoice'!M113)</f>
        <v/>
      </c>
      <c r="E170" s="1238" t="str">
        <f>IF('Data invoice'!M113=0,"",'Data invoice'!N113)</f>
        <v/>
      </c>
      <c r="F170" s="1238" t="str">
        <f>IF('Data invoice'!N113=0,"",'Data invoice'!O113)</f>
        <v/>
      </c>
      <c r="G170" s="1238" t="str">
        <f>IF('Data invoice'!O113=0,"",'Data invoice'!P113)</f>
        <v/>
      </c>
      <c r="H170" s="1238" t="str">
        <f>IF('Data invoice'!P113=0,"",'Data invoice'!Q113)</f>
        <v/>
      </c>
      <c r="I170" s="1238" t="str">
        <f>IF('Data invoice'!Q113=0,"",'Data invoice'!R113)</f>
        <v/>
      </c>
      <c r="J170" s="1239" t="str">
        <f>IF('Data invoice'!R113=0,"",'Data invoice'!S113)</f>
        <v/>
      </c>
      <c r="K170" s="1238" t="str">
        <f>IF('Data invoice'!S113=0,"",'Data invoice'!T113)</f>
        <v/>
      </c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93"/>
      <c r="AC170" s="293"/>
      <c r="AD170" s="293"/>
      <c r="AE170" s="293"/>
      <c r="AF170" s="293"/>
      <c r="AG170" s="293"/>
      <c r="AH170" s="293"/>
      <c r="AI170" s="293"/>
      <c r="AJ170" s="293"/>
      <c r="AK170" s="293"/>
      <c r="AL170" s="293"/>
    </row>
    <row r="171" spans="1:38" s="414" customFormat="1" ht="16.5" customHeight="1">
      <c r="A171" s="284"/>
      <c r="B171" s="1238" t="str">
        <f>IF('Data invoice'!J116=0,"",'Data invoice'!K116)</f>
        <v/>
      </c>
      <c r="C171" s="1238" t="str">
        <f>IF('Data invoice'!K114=0,"",'Data invoice'!L114)</f>
        <v/>
      </c>
      <c r="D171" s="1238" t="str">
        <f>IF('Data invoice'!L114=0,"",'Data invoice'!M114)</f>
        <v/>
      </c>
      <c r="E171" s="1238" t="str">
        <f>IF('Data invoice'!M114=0,"",'Data invoice'!N114)</f>
        <v/>
      </c>
      <c r="F171" s="1238" t="str">
        <f>IF('Data invoice'!N114=0,"",'Data invoice'!O114)</f>
        <v/>
      </c>
      <c r="G171" s="1238" t="str">
        <f>IF('Data invoice'!O114=0,"",'Data invoice'!P114)</f>
        <v/>
      </c>
      <c r="H171" s="1238" t="str">
        <f>IF('Data invoice'!P114=0,"",'Data invoice'!Q114)</f>
        <v/>
      </c>
      <c r="I171" s="1238" t="str">
        <f>IF('Data invoice'!Q114=0,"",'Data invoice'!R114)</f>
        <v/>
      </c>
      <c r="J171" s="1239" t="str">
        <f>IF('Data invoice'!R114=0,"",'Data invoice'!S114)</f>
        <v/>
      </c>
      <c r="K171" s="1238" t="str">
        <f>IF('Data invoice'!S114=0,"",'Data invoice'!T114)</f>
        <v/>
      </c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93"/>
      <c r="AC171" s="293"/>
      <c r="AD171" s="293"/>
      <c r="AE171" s="293"/>
      <c r="AF171" s="293"/>
      <c r="AG171" s="293"/>
      <c r="AH171" s="293"/>
      <c r="AI171" s="293"/>
      <c r="AJ171" s="293"/>
      <c r="AK171" s="293"/>
      <c r="AL171" s="293"/>
    </row>
    <row r="172" spans="1:38" s="414" customFormat="1" ht="16.5" customHeight="1">
      <c r="A172" s="284"/>
      <c r="B172" s="1238" t="str">
        <f>IF('Data invoice'!J117=0,"",'Data invoice'!K117)</f>
        <v/>
      </c>
      <c r="C172" s="1238" t="str">
        <f>IF('Data invoice'!K115=0,"",'Data invoice'!L115)</f>
        <v/>
      </c>
      <c r="D172" s="1238" t="str">
        <f>IF('Data invoice'!L115=0,"",'Data invoice'!M115)</f>
        <v/>
      </c>
      <c r="E172" s="1238" t="str">
        <f>IF('Data invoice'!M115=0,"",'Data invoice'!N115)</f>
        <v/>
      </c>
      <c r="F172" s="1238" t="str">
        <f>IF('Data invoice'!N115=0,"",'Data invoice'!O115)</f>
        <v/>
      </c>
      <c r="G172" s="1238" t="str">
        <f>IF('Data invoice'!O115=0,"",'Data invoice'!P115)</f>
        <v/>
      </c>
      <c r="H172" s="1238" t="str">
        <f>IF('Data invoice'!P115=0,"",'Data invoice'!Q115)</f>
        <v/>
      </c>
      <c r="I172" s="1238" t="str">
        <f>IF('Data invoice'!Q115=0,"",'Data invoice'!R115)</f>
        <v/>
      </c>
      <c r="J172" s="1239" t="str">
        <f>IF('Data invoice'!R115=0,"",'Data invoice'!S115)</f>
        <v/>
      </c>
      <c r="K172" s="1238" t="str">
        <f>IF('Data invoice'!S115=0,"",'Data invoice'!T115)</f>
        <v/>
      </c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93"/>
      <c r="AC172" s="293"/>
      <c r="AD172" s="293"/>
      <c r="AE172" s="293"/>
      <c r="AF172" s="293"/>
      <c r="AG172" s="293"/>
      <c r="AH172" s="293"/>
      <c r="AI172" s="293"/>
      <c r="AJ172" s="293"/>
      <c r="AK172" s="293"/>
      <c r="AL172" s="293"/>
    </row>
    <row r="173" spans="1:38" s="414" customFormat="1" ht="16.5" customHeight="1">
      <c r="A173" s="284"/>
      <c r="B173" s="1238" t="str">
        <f>IF('Data invoice'!J118=0,"",'Data invoice'!K118)</f>
        <v/>
      </c>
      <c r="C173" s="1238" t="str">
        <f>IF('Data invoice'!K116=0,"",'Data invoice'!L116)</f>
        <v/>
      </c>
      <c r="D173" s="1238" t="str">
        <f>IF('Data invoice'!L116=0,"",'Data invoice'!M116)</f>
        <v/>
      </c>
      <c r="E173" s="1238" t="str">
        <f>IF('Data invoice'!M116=0,"",'Data invoice'!N116)</f>
        <v/>
      </c>
      <c r="F173" s="1238" t="str">
        <f>IF('Data invoice'!N116=0,"",'Data invoice'!O116)</f>
        <v/>
      </c>
      <c r="G173" s="1238" t="str">
        <f>IF('Data invoice'!O116=0,"",'Data invoice'!P116)</f>
        <v/>
      </c>
      <c r="H173" s="1238" t="str">
        <f>IF('Data invoice'!P116=0,"",'Data invoice'!Q116)</f>
        <v/>
      </c>
      <c r="I173" s="1238" t="str">
        <f>IF('Data invoice'!Q116=0,"",'Data invoice'!R116)</f>
        <v/>
      </c>
      <c r="J173" s="1239" t="str">
        <f>IF('Data invoice'!R116=0,"",'Data invoice'!S116)</f>
        <v/>
      </c>
      <c r="K173" s="1238" t="str">
        <f>IF('Data invoice'!S116=0,"",'Data invoice'!T116)</f>
        <v/>
      </c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93"/>
      <c r="AC173" s="293"/>
      <c r="AD173" s="293"/>
      <c r="AE173" s="293"/>
      <c r="AF173" s="293"/>
      <c r="AG173" s="293"/>
      <c r="AH173" s="293"/>
      <c r="AI173" s="293"/>
      <c r="AJ173" s="293"/>
      <c r="AK173" s="293"/>
      <c r="AL173" s="293"/>
    </row>
    <row r="174" spans="1:38" s="414" customFormat="1" ht="16.5" customHeight="1">
      <c r="A174" s="284"/>
      <c r="B174" s="1238" t="str">
        <f>IF('Data invoice'!J119=0,"",'Data invoice'!K119)</f>
        <v/>
      </c>
      <c r="C174" s="1238" t="str">
        <f>IF('Data invoice'!K117=0,"",'Data invoice'!L117)</f>
        <v/>
      </c>
      <c r="D174" s="1238" t="str">
        <f>IF('Data invoice'!L117=0,"",'Data invoice'!M117)</f>
        <v/>
      </c>
      <c r="E174" s="1238" t="str">
        <f>IF('Data invoice'!M117=0,"",'Data invoice'!N117)</f>
        <v/>
      </c>
      <c r="F174" s="1238" t="str">
        <f>IF('Data invoice'!N117=0,"",'Data invoice'!O117)</f>
        <v/>
      </c>
      <c r="G174" s="1238" t="str">
        <f>IF('Data invoice'!O117=0,"",'Data invoice'!P117)</f>
        <v/>
      </c>
      <c r="H174" s="1238" t="str">
        <f>IF('Data invoice'!P117=0,"",'Data invoice'!Q117)</f>
        <v/>
      </c>
      <c r="I174" s="1238" t="str">
        <f>IF('Data invoice'!Q117=0,"",'Data invoice'!R117)</f>
        <v/>
      </c>
      <c r="J174" s="1239" t="str">
        <f>IF('Data invoice'!R117=0,"",'Data invoice'!S117)</f>
        <v/>
      </c>
      <c r="K174" s="1238" t="str">
        <f>IF('Data invoice'!S117=0,"",'Data invoice'!T117)</f>
        <v/>
      </c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93"/>
      <c r="AC174" s="293"/>
      <c r="AD174" s="293"/>
      <c r="AE174" s="293"/>
      <c r="AF174" s="293"/>
      <c r="AG174" s="293"/>
      <c r="AH174" s="293"/>
      <c r="AI174" s="293"/>
      <c r="AJ174" s="293"/>
      <c r="AK174" s="293"/>
      <c r="AL174" s="293"/>
    </row>
    <row r="175" spans="1:38" s="414" customFormat="1" ht="16.5" customHeight="1">
      <c r="A175" s="284"/>
      <c r="B175" s="1238" t="str">
        <f>IF('Data invoice'!J120=0,"",'Data invoice'!K120)</f>
        <v/>
      </c>
      <c r="C175" s="1238" t="str">
        <f>IF('Data invoice'!K118=0,"",'Data invoice'!L118)</f>
        <v/>
      </c>
      <c r="D175" s="1238" t="str">
        <f>IF('Data invoice'!L118=0,"",'Data invoice'!M118)</f>
        <v/>
      </c>
      <c r="E175" s="1238" t="str">
        <f>IF('Data invoice'!M118=0,"",'Data invoice'!N118)</f>
        <v/>
      </c>
      <c r="F175" s="1238" t="str">
        <f>IF('Data invoice'!N118=0,"",'Data invoice'!O118)</f>
        <v/>
      </c>
      <c r="G175" s="1238" t="str">
        <f>IF('Data invoice'!O118=0,"",'Data invoice'!P118)</f>
        <v/>
      </c>
      <c r="H175" s="1238" t="str">
        <f>IF('Data invoice'!P118=0,"",'Data invoice'!Q118)</f>
        <v/>
      </c>
      <c r="I175" s="1238" t="str">
        <f>IF('Data invoice'!Q118=0,"",'Data invoice'!R118)</f>
        <v/>
      </c>
      <c r="J175" s="1239" t="str">
        <f>IF('Data invoice'!R118=0,"",'Data invoice'!S118)</f>
        <v/>
      </c>
      <c r="K175" s="1238" t="str">
        <f>IF('Data invoice'!S118=0,"",'Data invoice'!T118)</f>
        <v/>
      </c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93"/>
      <c r="AC175" s="293"/>
      <c r="AD175" s="293"/>
      <c r="AE175" s="293"/>
      <c r="AF175" s="293"/>
      <c r="AG175" s="293"/>
      <c r="AH175" s="293"/>
      <c r="AI175" s="293"/>
      <c r="AJ175" s="293"/>
      <c r="AK175" s="293"/>
      <c r="AL175" s="293"/>
    </row>
    <row r="176" spans="1:38" s="414" customFormat="1" ht="16.5" customHeight="1">
      <c r="A176" s="284"/>
      <c r="B176" s="1238" t="str">
        <f>IF('Data invoice'!J121=0,"",'Data invoice'!K121)</f>
        <v/>
      </c>
      <c r="C176" s="1238" t="str">
        <f>IF('Data invoice'!K119=0,"",'Data invoice'!L119)</f>
        <v/>
      </c>
      <c r="D176" s="1238" t="str">
        <f>IF('Data invoice'!L119=0,"",'Data invoice'!M119)</f>
        <v/>
      </c>
      <c r="E176" s="1238" t="str">
        <f>IF('Data invoice'!M119=0,"",'Data invoice'!N119)</f>
        <v/>
      </c>
      <c r="F176" s="1238" t="str">
        <f>IF('Data invoice'!N119=0,"",'Data invoice'!O119)</f>
        <v/>
      </c>
      <c r="G176" s="1238" t="str">
        <f>IF('Data invoice'!O119=0,"",'Data invoice'!P119)</f>
        <v/>
      </c>
      <c r="H176" s="1238" t="str">
        <f>IF('Data invoice'!P119=0,"",'Data invoice'!Q119)</f>
        <v/>
      </c>
      <c r="I176" s="1238" t="str">
        <f>IF('Data invoice'!Q119=0,"",'Data invoice'!R119)</f>
        <v/>
      </c>
      <c r="J176" s="1239" t="str">
        <f>IF('Data invoice'!R119=0,"",'Data invoice'!S119)</f>
        <v/>
      </c>
      <c r="K176" s="1238" t="str">
        <f>IF('Data invoice'!S119=0,"",'Data invoice'!T119)</f>
        <v/>
      </c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93"/>
      <c r="AC176" s="293"/>
      <c r="AD176" s="293"/>
      <c r="AE176" s="293"/>
      <c r="AF176" s="293"/>
      <c r="AG176" s="293"/>
      <c r="AH176" s="293"/>
      <c r="AI176" s="293"/>
      <c r="AJ176" s="293"/>
      <c r="AK176" s="293"/>
      <c r="AL176" s="293"/>
    </row>
    <row r="177" spans="1:38" s="414" customFormat="1" ht="16.5" customHeight="1">
      <c r="A177" s="284"/>
      <c r="B177" s="1238" t="str">
        <f>IF('Data invoice'!J122=0,"",'Data invoice'!K122)</f>
        <v/>
      </c>
      <c r="C177" s="1238" t="str">
        <f>IF('Data invoice'!K120=0,"",'Data invoice'!L120)</f>
        <v/>
      </c>
      <c r="D177" s="1238" t="str">
        <f>IF('Data invoice'!L120=0,"",'Data invoice'!M120)</f>
        <v/>
      </c>
      <c r="E177" s="1238" t="str">
        <f>IF('Data invoice'!M120=0,"",'Data invoice'!N120)</f>
        <v/>
      </c>
      <c r="F177" s="1238" t="str">
        <f>IF('Data invoice'!N120=0,"",'Data invoice'!O120)</f>
        <v/>
      </c>
      <c r="G177" s="1238" t="str">
        <f>IF('Data invoice'!O120=0,"",'Data invoice'!P120)</f>
        <v/>
      </c>
      <c r="H177" s="1238" t="str">
        <f>IF('Data invoice'!P120=0,"",'Data invoice'!Q120)</f>
        <v/>
      </c>
      <c r="I177" s="1238" t="str">
        <f>IF('Data invoice'!Q120=0,"",'Data invoice'!R120)</f>
        <v/>
      </c>
      <c r="J177" s="1239" t="str">
        <f>IF('Data invoice'!R120=0,"",'Data invoice'!S120)</f>
        <v/>
      </c>
      <c r="K177" s="1238" t="str">
        <f>IF('Data invoice'!S120=0,"",'Data invoice'!T120)</f>
        <v/>
      </c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93"/>
      <c r="AC177" s="293"/>
      <c r="AD177" s="293"/>
      <c r="AE177" s="293"/>
      <c r="AF177" s="293"/>
      <c r="AG177" s="293"/>
      <c r="AH177" s="293"/>
      <c r="AI177" s="293"/>
      <c r="AJ177" s="293"/>
      <c r="AK177" s="293"/>
      <c r="AL177" s="293"/>
    </row>
    <row r="178" spans="1:38" s="414" customFormat="1" ht="16.5" customHeight="1">
      <c r="A178" s="284"/>
      <c r="B178" s="1238" t="str">
        <f>IF('Data invoice'!J123=0,"",'Data invoice'!K123)</f>
        <v/>
      </c>
      <c r="C178" s="1238" t="str">
        <f>IF('Data invoice'!K121=0,"",'Data invoice'!L121)</f>
        <v/>
      </c>
      <c r="D178" s="1238" t="str">
        <f>IF('Data invoice'!L121=0,"",'Data invoice'!M121)</f>
        <v/>
      </c>
      <c r="E178" s="1238" t="str">
        <f>IF('Data invoice'!M121=0,"",'Data invoice'!N121)</f>
        <v/>
      </c>
      <c r="F178" s="1238" t="str">
        <f>IF('Data invoice'!N121=0,"",'Data invoice'!O121)</f>
        <v/>
      </c>
      <c r="G178" s="1238" t="str">
        <f>IF('Data invoice'!O121=0,"",'Data invoice'!P121)</f>
        <v/>
      </c>
      <c r="H178" s="1238" t="str">
        <f>IF('Data invoice'!P121=0,"",'Data invoice'!Q121)</f>
        <v/>
      </c>
      <c r="I178" s="1238" t="str">
        <f>IF('Data invoice'!Q121=0,"",'Data invoice'!R121)</f>
        <v/>
      </c>
      <c r="J178" s="1239" t="str">
        <f>IF('Data invoice'!R121=0,"",'Data invoice'!S121)</f>
        <v/>
      </c>
      <c r="K178" s="1238" t="str">
        <f>IF('Data invoice'!S121=0,"",'Data invoice'!T121)</f>
        <v/>
      </c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93"/>
      <c r="AC178" s="293"/>
      <c r="AD178" s="293"/>
      <c r="AE178" s="293"/>
      <c r="AF178" s="293"/>
      <c r="AG178" s="293"/>
      <c r="AH178" s="293"/>
      <c r="AI178" s="293"/>
      <c r="AJ178" s="293"/>
      <c r="AK178" s="293"/>
      <c r="AL178" s="293"/>
    </row>
    <row r="179" spans="1:38" s="414" customFormat="1" ht="16.5" customHeight="1">
      <c r="A179" s="284"/>
      <c r="B179" s="1238" t="str">
        <f>IF('Data invoice'!J124=0,"",'Data invoice'!K124)</f>
        <v/>
      </c>
      <c r="C179" s="1238" t="str">
        <f>IF('Data invoice'!K122=0,"",'Data invoice'!L122)</f>
        <v/>
      </c>
      <c r="D179" s="1238" t="str">
        <f>IF('Data invoice'!L122=0,"",'Data invoice'!M122)</f>
        <v/>
      </c>
      <c r="E179" s="1238" t="str">
        <f>IF('Data invoice'!M122=0,"",'Data invoice'!N122)</f>
        <v/>
      </c>
      <c r="F179" s="1238" t="str">
        <f>IF('Data invoice'!N122=0,"",'Data invoice'!O122)</f>
        <v/>
      </c>
      <c r="G179" s="1238" t="str">
        <f>IF('Data invoice'!O122=0,"",'Data invoice'!P122)</f>
        <v/>
      </c>
      <c r="H179" s="1238" t="str">
        <f>IF('Data invoice'!P122=0,"",'Data invoice'!Q122)</f>
        <v/>
      </c>
      <c r="I179" s="1238" t="str">
        <f>IF('Data invoice'!Q122=0,"",'Data invoice'!R122)</f>
        <v/>
      </c>
      <c r="J179" s="1239" t="str">
        <f>IF('Data invoice'!R122=0,"",'Data invoice'!S122)</f>
        <v/>
      </c>
      <c r="K179" s="1238" t="str">
        <f>IF('Data invoice'!S122=0,"",'Data invoice'!T122)</f>
        <v/>
      </c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93"/>
      <c r="AC179" s="293"/>
      <c r="AD179" s="293"/>
      <c r="AE179" s="293"/>
      <c r="AF179" s="293"/>
      <c r="AG179" s="293"/>
      <c r="AH179" s="293"/>
      <c r="AI179" s="293"/>
      <c r="AJ179" s="293"/>
      <c r="AK179" s="293"/>
      <c r="AL179" s="293"/>
    </row>
    <row r="180" spans="1:38" s="414" customFormat="1" ht="16.5" customHeight="1">
      <c r="A180" s="284"/>
      <c r="B180" s="1238" t="str">
        <f>IF('Data invoice'!J125=0,"",'Data invoice'!K125)</f>
        <v/>
      </c>
      <c r="C180" s="1238" t="str">
        <f>IF('Data invoice'!K123=0,"",'Data invoice'!L123)</f>
        <v/>
      </c>
      <c r="D180" s="1238" t="str">
        <f>IF('Data invoice'!L123=0,"",'Data invoice'!M123)</f>
        <v/>
      </c>
      <c r="E180" s="1238" t="str">
        <f>IF('Data invoice'!M123=0,"",'Data invoice'!N123)</f>
        <v/>
      </c>
      <c r="F180" s="1238" t="str">
        <f>IF('Data invoice'!N123=0,"",'Data invoice'!O123)</f>
        <v/>
      </c>
      <c r="G180" s="1238" t="str">
        <f>IF('Data invoice'!O123=0,"",'Data invoice'!P123)</f>
        <v/>
      </c>
      <c r="H180" s="1238" t="str">
        <f>IF('Data invoice'!P123=0,"",'Data invoice'!Q123)</f>
        <v/>
      </c>
      <c r="I180" s="1238" t="str">
        <f>IF('Data invoice'!Q123=0,"",'Data invoice'!R123)</f>
        <v/>
      </c>
      <c r="J180" s="1239" t="str">
        <f>IF('Data invoice'!R123=0,"",'Data invoice'!S123)</f>
        <v/>
      </c>
      <c r="K180" s="1238" t="str">
        <f>IF('Data invoice'!S123=0,"",'Data invoice'!T123)</f>
        <v/>
      </c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93"/>
      <c r="AC180" s="293"/>
      <c r="AD180" s="293"/>
      <c r="AE180" s="293"/>
      <c r="AF180" s="293"/>
      <c r="AG180" s="293"/>
      <c r="AH180" s="293"/>
      <c r="AI180" s="293"/>
      <c r="AJ180" s="293"/>
      <c r="AK180" s="293"/>
      <c r="AL180" s="293"/>
    </row>
    <row r="181" spans="1:38" s="414" customFormat="1" ht="16.5" customHeight="1">
      <c r="A181" s="284"/>
      <c r="B181" s="1238" t="str">
        <f>IF('Data invoice'!J126=0,"",'Data invoice'!K126)</f>
        <v/>
      </c>
      <c r="C181" s="1238" t="str">
        <f>IF('Data invoice'!K124=0,"",'Data invoice'!L124)</f>
        <v/>
      </c>
      <c r="D181" s="1238" t="str">
        <f>IF('Data invoice'!L124=0,"",'Data invoice'!M124)</f>
        <v/>
      </c>
      <c r="E181" s="1238" t="str">
        <f>IF('Data invoice'!M124=0,"",'Data invoice'!N124)</f>
        <v/>
      </c>
      <c r="F181" s="1238" t="str">
        <f>IF('Data invoice'!N124=0,"",'Data invoice'!O124)</f>
        <v/>
      </c>
      <c r="G181" s="1238" t="str">
        <f>IF('Data invoice'!O124=0,"",'Data invoice'!P124)</f>
        <v/>
      </c>
      <c r="H181" s="1238" t="str">
        <f>IF('Data invoice'!P124=0,"",'Data invoice'!Q124)</f>
        <v/>
      </c>
      <c r="I181" s="1238" t="str">
        <f>IF('Data invoice'!Q124=0,"",'Data invoice'!R124)</f>
        <v/>
      </c>
      <c r="J181" s="1239" t="str">
        <f>IF('Data invoice'!R124=0,"",'Data invoice'!S124)</f>
        <v/>
      </c>
      <c r="K181" s="1238" t="str">
        <f>IF('Data invoice'!S124=0,"",'Data invoice'!T124)</f>
        <v/>
      </c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93"/>
      <c r="AC181" s="293"/>
      <c r="AD181" s="293"/>
      <c r="AE181" s="293"/>
      <c r="AF181" s="293"/>
      <c r="AG181" s="293"/>
      <c r="AH181" s="293"/>
      <c r="AI181" s="293"/>
      <c r="AJ181" s="293"/>
      <c r="AK181" s="293"/>
      <c r="AL181" s="293"/>
    </row>
    <row r="182" spans="1:38" s="414" customFormat="1" ht="16.5" customHeight="1">
      <c r="A182" s="284"/>
      <c r="B182" s="1238" t="str">
        <f>IF('Data invoice'!J127=0,"",'Data invoice'!K127)</f>
        <v/>
      </c>
      <c r="C182" s="1238" t="str">
        <f>IF('Data invoice'!K125=0,"",'Data invoice'!L125)</f>
        <v/>
      </c>
      <c r="D182" s="1238" t="str">
        <f>IF('Data invoice'!L125=0,"",'Data invoice'!M125)</f>
        <v/>
      </c>
      <c r="E182" s="1238" t="str">
        <f>IF('Data invoice'!M125=0,"",'Data invoice'!N125)</f>
        <v/>
      </c>
      <c r="F182" s="1238" t="str">
        <f>IF('Data invoice'!N125=0,"",'Data invoice'!O125)</f>
        <v/>
      </c>
      <c r="G182" s="1238" t="str">
        <f>IF('Data invoice'!O125=0,"",'Data invoice'!P125)</f>
        <v/>
      </c>
      <c r="H182" s="1238" t="str">
        <f>IF('Data invoice'!P125=0,"",'Data invoice'!Q125)</f>
        <v/>
      </c>
      <c r="I182" s="1238" t="str">
        <f>IF('Data invoice'!Q125=0,"",'Data invoice'!R125)</f>
        <v/>
      </c>
      <c r="J182" s="1239" t="str">
        <f>IF('Data invoice'!R125=0,"",'Data invoice'!S125)</f>
        <v/>
      </c>
      <c r="K182" s="1238" t="str">
        <f>IF('Data invoice'!S125=0,"",'Data invoice'!T125)</f>
        <v/>
      </c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93"/>
      <c r="AC182" s="293"/>
      <c r="AD182" s="293"/>
      <c r="AE182" s="293"/>
      <c r="AF182" s="293"/>
      <c r="AG182" s="293"/>
      <c r="AH182" s="293"/>
      <c r="AI182" s="293"/>
      <c r="AJ182" s="293"/>
      <c r="AK182" s="293"/>
      <c r="AL182" s="293"/>
    </row>
    <row r="183" spans="1:38" s="414" customFormat="1" ht="16.5" customHeight="1">
      <c r="A183" s="284"/>
      <c r="B183" s="1238" t="str">
        <f>IF('Data invoice'!J128=0,"",'Data invoice'!K128)</f>
        <v/>
      </c>
      <c r="C183" s="1238" t="str">
        <f>IF('Data invoice'!K126=0,"",'Data invoice'!L126)</f>
        <v/>
      </c>
      <c r="D183" s="1238" t="str">
        <f>IF('Data invoice'!L126=0,"",'Data invoice'!M126)</f>
        <v/>
      </c>
      <c r="E183" s="1238" t="str">
        <f>IF('Data invoice'!M126=0,"",'Data invoice'!N126)</f>
        <v/>
      </c>
      <c r="F183" s="1238" t="str">
        <f>IF('Data invoice'!N126=0,"",'Data invoice'!O126)</f>
        <v/>
      </c>
      <c r="G183" s="1238" t="str">
        <f>IF('Data invoice'!O126=0,"",'Data invoice'!P126)</f>
        <v/>
      </c>
      <c r="H183" s="1238" t="str">
        <f>IF('Data invoice'!P126=0,"",'Data invoice'!Q126)</f>
        <v/>
      </c>
      <c r="I183" s="1238" t="str">
        <f>IF('Data invoice'!Q126=0,"",'Data invoice'!R126)</f>
        <v/>
      </c>
      <c r="J183" s="1239" t="str">
        <f>IF('Data invoice'!R126=0,"",'Data invoice'!S126)</f>
        <v/>
      </c>
      <c r="K183" s="1238" t="str">
        <f>IF('Data invoice'!S126=0,"",'Data invoice'!T126)</f>
        <v/>
      </c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93"/>
      <c r="AC183" s="293"/>
      <c r="AD183" s="293"/>
      <c r="AE183" s="293"/>
      <c r="AF183" s="293"/>
      <c r="AG183" s="293"/>
      <c r="AH183" s="293"/>
      <c r="AI183" s="293"/>
      <c r="AJ183" s="293"/>
      <c r="AK183" s="293"/>
      <c r="AL183" s="293"/>
    </row>
    <row r="184" spans="1:38" s="414" customFormat="1" ht="16.5" customHeight="1">
      <c r="A184" s="284"/>
      <c r="B184" s="1238" t="str">
        <f>IF('Data invoice'!J129=0,"",'Data invoice'!K129)</f>
        <v/>
      </c>
      <c r="C184" s="1238" t="str">
        <f>IF('Data invoice'!K127=0,"",'Data invoice'!L127)</f>
        <v/>
      </c>
      <c r="D184" s="1238" t="str">
        <f>IF('Data invoice'!L127=0,"",'Data invoice'!M127)</f>
        <v/>
      </c>
      <c r="E184" s="1238" t="str">
        <f>IF('Data invoice'!M127=0,"",'Data invoice'!N127)</f>
        <v/>
      </c>
      <c r="F184" s="1238" t="str">
        <f>IF('Data invoice'!N127=0,"",'Data invoice'!O127)</f>
        <v/>
      </c>
      <c r="G184" s="1238" t="str">
        <f>IF('Data invoice'!O127=0,"",'Data invoice'!P127)</f>
        <v/>
      </c>
      <c r="H184" s="1238" t="str">
        <f>IF('Data invoice'!P127=0,"",'Data invoice'!Q127)</f>
        <v/>
      </c>
      <c r="I184" s="1238" t="str">
        <f>IF('Data invoice'!Q127=0,"",'Data invoice'!R127)</f>
        <v/>
      </c>
      <c r="J184" s="1239" t="str">
        <f>IF('Data invoice'!R127=0,"",'Data invoice'!S127)</f>
        <v/>
      </c>
      <c r="K184" s="1238" t="str">
        <f>IF('Data invoice'!S127=0,"",'Data invoice'!T127)</f>
        <v/>
      </c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93"/>
      <c r="AC184" s="293"/>
      <c r="AD184" s="293"/>
      <c r="AE184" s="293"/>
      <c r="AF184" s="293"/>
      <c r="AG184" s="293"/>
      <c r="AH184" s="293"/>
      <c r="AI184" s="293"/>
      <c r="AJ184" s="293"/>
      <c r="AK184" s="293"/>
      <c r="AL184" s="293"/>
    </row>
    <row r="185" spans="1:38" s="414" customFormat="1" ht="16.5" customHeight="1">
      <c r="A185" s="284"/>
      <c r="B185" s="1238" t="str">
        <f>IF('Data invoice'!J130=0,"",'Data invoice'!K130)</f>
        <v/>
      </c>
      <c r="C185" s="1238" t="str">
        <f>IF('Data invoice'!K128=0,"",'Data invoice'!L128)</f>
        <v/>
      </c>
      <c r="D185" s="1238" t="str">
        <f>IF('Data invoice'!L128=0,"",'Data invoice'!M128)</f>
        <v/>
      </c>
      <c r="E185" s="1238" t="str">
        <f>IF('Data invoice'!M128=0,"",'Data invoice'!N128)</f>
        <v/>
      </c>
      <c r="F185" s="1238" t="str">
        <f>IF('Data invoice'!N128=0,"",'Data invoice'!O128)</f>
        <v/>
      </c>
      <c r="G185" s="1238" t="str">
        <f>IF('Data invoice'!O128=0,"",'Data invoice'!P128)</f>
        <v/>
      </c>
      <c r="H185" s="1238" t="str">
        <f>IF('Data invoice'!P128=0,"",'Data invoice'!Q128)</f>
        <v/>
      </c>
      <c r="I185" s="1238" t="str">
        <f>IF('Data invoice'!Q128=0,"",'Data invoice'!R128)</f>
        <v/>
      </c>
      <c r="J185" s="1239" t="str">
        <f>IF('Data invoice'!R128=0,"",'Data invoice'!S128)</f>
        <v/>
      </c>
      <c r="K185" s="1238" t="str">
        <f>IF('Data invoice'!S128=0,"",'Data invoice'!T128)</f>
        <v/>
      </c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93"/>
      <c r="AC185" s="293"/>
      <c r="AD185" s="293"/>
      <c r="AE185" s="293"/>
      <c r="AF185" s="293"/>
      <c r="AG185" s="293"/>
      <c r="AH185" s="293"/>
      <c r="AI185" s="293"/>
      <c r="AJ185" s="293"/>
      <c r="AK185" s="293"/>
      <c r="AL185" s="293"/>
    </row>
    <row r="186" spans="1:38" s="414" customFormat="1" ht="16.5" customHeight="1">
      <c r="A186" s="284"/>
      <c r="B186" s="1238" t="str">
        <f>IF('Data invoice'!J131=0,"",'Data invoice'!K131)</f>
        <v/>
      </c>
      <c r="C186" s="1238" t="str">
        <f>IF('Data invoice'!K129=0,"",'Data invoice'!L129)</f>
        <v/>
      </c>
      <c r="D186" s="1238" t="str">
        <f>IF('Data invoice'!L129=0,"",'Data invoice'!M129)</f>
        <v/>
      </c>
      <c r="E186" s="1238" t="str">
        <f>IF('Data invoice'!M129=0,"",'Data invoice'!N129)</f>
        <v/>
      </c>
      <c r="F186" s="1238" t="str">
        <f>IF('Data invoice'!N129=0,"",'Data invoice'!O129)</f>
        <v/>
      </c>
      <c r="G186" s="1238" t="str">
        <f>IF('Data invoice'!O129=0,"",'Data invoice'!P129)</f>
        <v/>
      </c>
      <c r="H186" s="1238" t="str">
        <f>IF('Data invoice'!P129=0,"",'Data invoice'!Q129)</f>
        <v/>
      </c>
      <c r="I186" s="1238" t="str">
        <f>IF('Data invoice'!Q129=0,"",'Data invoice'!R129)</f>
        <v/>
      </c>
      <c r="J186" s="1239" t="str">
        <f>IF('Data invoice'!R129=0,"",'Data invoice'!S129)</f>
        <v/>
      </c>
      <c r="K186" s="1238" t="str">
        <f>IF('Data invoice'!S129=0,"",'Data invoice'!T129)</f>
        <v/>
      </c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93"/>
      <c r="AC186" s="293"/>
      <c r="AD186" s="293"/>
      <c r="AE186" s="293"/>
      <c r="AF186" s="293"/>
      <c r="AG186" s="293"/>
      <c r="AH186" s="293"/>
      <c r="AI186" s="293"/>
      <c r="AJ186" s="293"/>
      <c r="AK186" s="293"/>
      <c r="AL186" s="293"/>
    </row>
    <row r="187" spans="1:38" s="414" customFormat="1" ht="16.5" customHeight="1">
      <c r="A187" s="284"/>
      <c r="B187" s="1238" t="str">
        <f>IF('Data invoice'!J132=0,"",'Data invoice'!K132)</f>
        <v/>
      </c>
      <c r="C187" s="1238" t="str">
        <f>IF('Data invoice'!K130=0,"",'Data invoice'!L130)</f>
        <v/>
      </c>
      <c r="D187" s="1238" t="str">
        <f>IF('Data invoice'!L130=0,"",'Data invoice'!M130)</f>
        <v/>
      </c>
      <c r="E187" s="1238" t="str">
        <f>IF('Data invoice'!M130=0,"",'Data invoice'!N130)</f>
        <v/>
      </c>
      <c r="F187" s="1238" t="str">
        <f>IF('Data invoice'!N130=0,"",'Data invoice'!O130)</f>
        <v/>
      </c>
      <c r="G187" s="1238" t="str">
        <f>IF('Data invoice'!O130=0,"",'Data invoice'!P130)</f>
        <v/>
      </c>
      <c r="H187" s="1238" t="str">
        <f>IF('Data invoice'!P130=0,"",'Data invoice'!Q130)</f>
        <v/>
      </c>
      <c r="I187" s="1238" t="str">
        <f>IF('Data invoice'!Q130=0,"",'Data invoice'!R130)</f>
        <v/>
      </c>
      <c r="J187" s="1239" t="str">
        <f>IF('Data invoice'!R130=0,"",'Data invoice'!S130)</f>
        <v/>
      </c>
      <c r="K187" s="1238" t="str">
        <f>IF('Data invoice'!S130=0,"",'Data invoice'!T130)</f>
        <v/>
      </c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93"/>
      <c r="AC187" s="293"/>
      <c r="AD187" s="293"/>
      <c r="AE187" s="293"/>
      <c r="AF187" s="293"/>
      <c r="AG187" s="293"/>
      <c r="AH187" s="293"/>
      <c r="AI187" s="293"/>
      <c r="AJ187" s="293"/>
      <c r="AK187" s="293"/>
      <c r="AL187" s="293"/>
    </row>
    <row r="188" spans="1:38" s="414" customFormat="1" ht="16.5" customHeight="1">
      <c r="A188" s="284"/>
      <c r="B188" s="1238" t="str">
        <f>IF('Data invoice'!J133=0,"",'Data invoice'!K133)</f>
        <v/>
      </c>
      <c r="C188" s="1238" t="str">
        <f>IF('Data invoice'!K131=0,"",'Data invoice'!L131)</f>
        <v/>
      </c>
      <c r="D188" s="1238" t="str">
        <f>IF('Data invoice'!L131=0,"",'Data invoice'!M131)</f>
        <v/>
      </c>
      <c r="E188" s="1238" t="str">
        <f>IF('Data invoice'!M131=0,"",'Data invoice'!N131)</f>
        <v/>
      </c>
      <c r="F188" s="1238" t="str">
        <f>IF('Data invoice'!N131=0,"",'Data invoice'!O131)</f>
        <v/>
      </c>
      <c r="G188" s="1238" t="str">
        <f>IF('Data invoice'!O131=0,"",'Data invoice'!P131)</f>
        <v/>
      </c>
      <c r="H188" s="1238" t="str">
        <f>IF('Data invoice'!P131=0,"",'Data invoice'!Q131)</f>
        <v/>
      </c>
      <c r="I188" s="1238" t="str">
        <f>IF('Data invoice'!Q131=0,"",'Data invoice'!R131)</f>
        <v/>
      </c>
      <c r="J188" s="1239" t="str">
        <f>IF('Data invoice'!R131=0,"",'Data invoice'!S131)</f>
        <v/>
      </c>
      <c r="K188" s="1238" t="str">
        <f>IF('Data invoice'!S131=0,"",'Data invoice'!T131)</f>
        <v/>
      </c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93"/>
      <c r="AC188" s="293"/>
      <c r="AD188" s="293"/>
      <c r="AE188" s="293"/>
      <c r="AF188" s="293"/>
      <c r="AG188" s="293"/>
      <c r="AH188" s="293"/>
      <c r="AI188" s="293"/>
      <c r="AJ188" s="293"/>
      <c r="AK188" s="293"/>
      <c r="AL188" s="293"/>
    </row>
    <row r="189" spans="1:38" s="414" customFormat="1" ht="16.5" customHeight="1">
      <c r="A189" s="284"/>
      <c r="B189" s="1238" t="str">
        <f>IF('Data invoice'!J134=0,"",'Data invoice'!K134)</f>
        <v/>
      </c>
      <c r="C189" s="1238" t="str">
        <f>IF('Data invoice'!K132=0,"",'Data invoice'!L132)</f>
        <v/>
      </c>
      <c r="D189" s="1238" t="str">
        <f>IF('Data invoice'!L132=0,"",'Data invoice'!M132)</f>
        <v/>
      </c>
      <c r="E189" s="1238" t="str">
        <f>IF('Data invoice'!M132=0,"",'Data invoice'!N132)</f>
        <v/>
      </c>
      <c r="F189" s="1238" t="str">
        <f>IF('Data invoice'!N132=0,"",'Data invoice'!O132)</f>
        <v/>
      </c>
      <c r="G189" s="1238" t="str">
        <f>IF('Data invoice'!O132=0,"",'Data invoice'!P132)</f>
        <v/>
      </c>
      <c r="H189" s="1238" t="str">
        <f>IF('Data invoice'!P132=0,"",'Data invoice'!Q132)</f>
        <v/>
      </c>
      <c r="I189" s="1238" t="str">
        <f>IF('Data invoice'!Q132=0,"",'Data invoice'!R132)</f>
        <v/>
      </c>
      <c r="J189" s="1239" t="str">
        <f>IF('Data invoice'!R132=0,"",'Data invoice'!S132)</f>
        <v/>
      </c>
      <c r="K189" s="1238" t="str">
        <f>IF('Data invoice'!S132=0,"",'Data invoice'!T132)</f>
        <v/>
      </c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93"/>
      <c r="AC189" s="293"/>
      <c r="AD189" s="293"/>
      <c r="AE189" s="293"/>
      <c r="AF189" s="293"/>
      <c r="AG189" s="293"/>
      <c r="AH189" s="293"/>
      <c r="AI189" s="293"/>
      <c r="AJ189" s="293"/>
      <c r="AK189" s="293"/>
      <c r="AL189" s="293"/>
    </row>
    <row r="190" spans="1:38" s="414" customFormat="1" ht="13.5" customHeight="1">
      <c r="A190" s="284"/>
      <c r="B190" s="1238" t="str">
        <f>IF('Data invoice'!J135=0,"",'Data invoice'!K135)</f>
        <v/>
      </c>
      <c r="C190" s="1238" t="str">
        <f>IF('Data invoice'!K133=0,"",'Data invoice'!L133)</f>
        <v/>
      </c>
      <c r="D190" s="1238" t="str">
        <f>IF('Data invoice'!L133=0,"",'Data invoice'!M133)</f>
        <v/>
      </c>
      <c r="E190" s="1238" t="str">
        <f>IF('Data invoice'!M133=0,"",'Data invoice'!N133)</f>
        <v/>
      </c>
      <c r="F190" s="1238" t="str">
        <f>IF('Data invoice'!N133=0,"",'Data invoice'!O133)</f>
        <v/>
      </c>
      <c r="G190" s="1238" t="str">
        <f>IF('Data invoice'!O133=0,"",'Data invoice'!P133)</f>
        <v/>
      </c>
      <c r="H190" s="1238" t="str">
        <f>IF('Data invoice'!P133=0,"",'Data invoice'!Q133)</f>
        <v/>
      </c>
      <c r="I190" s="1238" t="str">
        <f>IF('Data invoice'!Q133=0,"",'Data invoice'!R133)</f>
        <v/>
      </c>
      <c r="J190" s="1239" t="str">
        <f>IF('Data invoice'!R133=0,"",'Data invoice'!S133)</f>
        <v/>
      </c>
      <c r="K190" s="1238" t="str">
        <f>IF('Data invoice'!S133=0,"",'Data invoice'!T133)</f>
        <v/>
      </c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93"/>
      <c r="AC190" s="293"/>
      <c r="AD190" s="293"/>
      <c r="AE190" s="293"/>
      <c r="AF190" s="293"/>
      <c r="AG190" s="293"/>
      <c r="AH190" s="293"/>
      <c r="AI190" s="293"/>
      <c r="AJ190" s="293"/>
      <c r="AK190" s="293"/>
      <c r="AL190" s="293"/>
    </row>
    <row r="191" spans="1:38" s="414" customFormat="1" ht="13.5" customHeight="1">
      <c r="A191" s="284"/>
      <c r="B191" s="1238" t="str">
        <f>IF('Data invoice'!J136=0,"",'Data invoice'!K136)</f>
        <v/>
      </c>
      <c r="C191" s="1238" t="str">
        <f>IF('Data invoice'!K134=0,"",'Data invoice'!L134)</f>
        <v/>
      </c>
      <c r="D191" s="1238" t="str">
        <f>IF('Data invoice'!L134=0,"",'Data invoice'!M134)</f>
        <v/>
      </c>
      <c r="E191" s="1238" t="str">
        <f>IF('Data invoice'!M134=0,"",'Data invoice'!N134)</f>
        <v/>
      </c>
      <c r="F191" s="1238" t="str">
        <f>IF('Data invoice'!N134=0,"",'Data invoice'!O134)</f>
        <v/>
      </c>
      <c r="G191" s="1238" t="str">
        <f>IF('Data invoice'!O134=0,"",'Data invoice'!P134)</f>
        <v/>
      </c>
      <c r="H191" s="1238" t="str">
        <f>IF('Data invoice'!P134=0,"",'Data invoice'!Q134)</f>
        <v/>
      </c>
      <c r="I191" s="1238" t="str">
        <f>IF('Data invoice'!Q134=0,"",'Data invoice'!R134)</f>
        <v/>
      </c>
      <c r="J191" s="1239" t="str">
        <f>IF('Data invoice'!R134=0,"",'Data invoice'!S134)</f>
        <v/>
      </c>
      <c r="K191" s="1238" t="str">
        <f>IF('Data invoice'!S134=0,"",'Data invoice'!T134)</f>
        <v/>
      </c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93"/>
      <c r="AC191" s="293"/>
      <c r="AD191" s="293"/>
      <c r="AE191" s="293"/>
      <c r="AF191" s="293"/>
      <c r="AG191" s="293"/>
      <c r="AH191" s="293"/>
      <c r="AI191" s="293"/>
      <c r="AJ191" s="293"/>
      <c r="AK191" s="293"/>
      <c r="AL191" s="293"/>
    </row>
    <row r="192" spans="1:38" s="414" customFormat="1" ht="16.5" customHeight="1">
      <c r="A192" s="284"/>
      <c r="B192" s="1238" t="str">
        <f>IF('Data invoice'!J137=0,"",'Data invoice'!K137)</f>
        <v/>
      </c>
      <c r="C192" s="1238" t="str">
        <f>IF('Data invoice'!K135=0,"",'Data invoice'!L135)</f>
        <v/>
      </c>
      <c r="D192" s="1238" t="str">
        <f>IF('Data invoice'!L135=0,"",'Data invoice'!M135)</f>
        <v/>
      </c>
      <c r="E192" s="1238" t="str">
        <f>IF('Data invoice'!M135=0,"",'Data invoice'!N135)</f>
        <v/>
      </c>
      <c r="F192" s="1238" t="str">
        <f>IF('Data invoice'!N135=0,"",'Data invoice'!O135)</f>
        <v/>
      </c>
      <c r="G192" s="1238" t="str">
        <f>IF('Data invoice'!O135=0,"",'Data invoice'!P135)</f>
        <v/>
      </c>
      <c r="H192" s="1238" t="str">
        <f>IF('Data invoice'!P135=0,"",'Data invoice'!Q135)</f>
        <v/>
      </c>
      <c r="I192" s="1238" t="str">
        <f>IF('Data invoice'!Q135=0,"",'Data invoice'!R135)</f>
        <v/>
      </c>
      <c r="J192" s="1239" t="str">
        <f>IF('Data invoice'!R135=0,"",'Data invoice'!S135)</f>
        <v/>
      </c>
      <c r="K192" s="1238" t="str">
        <f>IF('Data invoice'!S135=0,"",'Data invoice'!T135)</f>
        <v/>
      </c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93"/>
      <c r="AC192" s="293"/>
      <c r="AD192" s="293"/>
      <c r="AE192" s="293"/>
      <c r="AF192" s="293"/>
      <c r="AG192" s="293"/>
      <c r="AH192" s="293"/>
      <c r="AI192" s="293"/>
      <c r="AJ192" s="293"/>
      <c r="AK192" s="293"/>
      <c r="AL192" s="293"/>
    </row>
    <row r="193" spans="1:38" s="414" customFormat="1" ht="16.5" customHeight="1">
      <c r="A193" s="284"/>
      <c r="B193" s="1238" t="str">
        <f>IF('Data invoice'!J138=0,"",'Data invoice'!K138)</f>
        <v/>
      </c>
      <c r="C193" s="1238" t="str">
        <f>IF('Data invoice'!K136=0,"",'Data invoice'!L136)</f>
        <v/>
      </c>
      <c r="D193" s="1238" t="str">
        <f>IF('Data invoice'!L136=0,"",'Data invoice'!M136)</f>
        <v/>
      </c>
      <c r="E193" s="1238" t="str">
        <f>IF('Data invoice'!M136=0,"",'Data invoice'!N136)</f>
        <v/>
      </c>
      <c r="F193" s="1238" t="str">
        <f>IF('Data invoice'!N136=0,"",'Data invoice'!O136)</f>
        <v/>
      </c>
      <c r="G193" s="1238" t="str">
        <f>IF('Data invoice'!O136=0,"",'Data invoice'!P136)</f>
        <v/>
      </c>
      <c r="H193" s="1238" t="str">
        <f>IF('Data invoice'!P136=0,"",'Data invoice'!Q136)</f>
        <v/>
      </c>
      <c r="I193" s="1238" t="str">
        <f>IF('Data invoice'!Q136=0,"",'Data invoice'!R136)</f>
        <v/>
      </c>
      <c r="J193" s="1239" t="str">
        <f>IF('Data invoice'!R136=0,"",'Data invoice'!S136)</f>
        <v/>
      </c>
      <c r="K193" s="1238" t="str">
        <f>IF('Data invoice'!S136=0,"",'Data invoice'!T136)</f>
        <v/>
      </c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93"/>
      <c r="AC193" s="293"/>
      <c r="AD193" s="293"/>
      <c r="AE193" s="293"/>
      <c r="AF193" s="293"/>
      <c r="AG193" s="293"/>
      <c r="AH193" s="293"/>
      <c r="AI193" s="293"/>
      <c r="AJ193" s="293"/>
      <c r="AK193" s="293"/>
      <c r="AL193" s="293"/>
    </row>
    <row r="194" spans="1:38" s="414" customFormat="1" ht="16.5" customHeight="1">
      <c r="A194" s="284"/>
      <c r="B194" s="1238" t="str">
        <f>IF('Data invoice'!J139=0,"",'Data invoice'!K139)</f>
        <v/>
      </c>
      <c r="C194" s="1238" t="str">
        <f>IF('Data invoice'!K137=0,"",'Data invoice'!L137)</f>
        <v/>
      </c>
      <c r="D194" s="1238" t="str">
        <f>IF('Data invoice'!L137=0,"",'Data invoice'!M137)</f>
        <v/>
      </c>
      <c r="E194" s="1238" t="str">
        <f>IF('Data invoice'!M137=0,"",'Data invoice'!N137)</f>
        <v/>
      </c>
      <c r="F194" s="1238" t="str">
        <f>IF('Data invoice'!N137=0,"",'Data invoice'!O137)</f>
        <v/>
      </c>
      <c r="G194" s="1238" t="str">
        <f>IF('Data invoice'!O137=0,"",'Data invoice'!P137)</f>
        <v/>
      </c>
      <c r="H194" s="1238" t="str">
        <f>IF('Data invoice'!P137=0,"",'Data invoice'!Q137)</f>
        <v/>
      </c>
      <c r="I194" s="1238" t="str">
        <f>IF('Data invoice'!Q137=0,"",'Data invoice'!R137)</f>
        <v/>
      </c>
      <c r="J194" s="1239" t="str">
        <f>IF('Data invoice'!R137=0,"",'Data invoice'!S137)</f>
        <v/>
      </c>
      <c r="K194" s="1238" t="str">
        <f>IF('Data invoice'!S137=0,"",'Data invoice'!T137)</f>
        <v/>
      </c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93"/>
      <c r="AC194" s="293"/>
      <c r="AD194" s="293"/>
      <c r="AE194" s="293"/>
      <c r="AF194" s="293"/>
      <c r="AG194" s="293"/>
      <c r="AH194" s="293"/>
      <c r="AI194" s="293"/>
      <c r="AJ194" s="293"/>
      <c r="AK194" s="293"/>
      <c r="AL194" s="293"/>
    </row>
    <row r="195" spans="1:38" s="414" customFormat="1" ht="16.5" customHeight="1">
      <c r="A195" s="284"/>
      <c r="B195" s="1238" t="str">
        <f>IF('Data invoice'!J140=0,"",'Data invoice'!K140)</f>
        <v/>
      </c>
      <c r="C195" s="1238" t="str">
        <f>IF('Data invoice'!K138=0,"",'Data invoice'!L138)</f>
        <v/>
      </c>
      <c r="D195" s="1238" t="str">
        <f>IF('Data invoice'!L138=0,"",'Data invoice'!M138)</f>
        <v/>
      </c>
      <c r="E195" s="1238" t="str">
        <f>IF('Data invoice'!M138=0,"",'Data invoice'!N138)</f>
        <v/>
      </c>
      <c r="F195" s="1238" t="str">
        <f>IF('Data invoice'!N138=0,"",'Data invoice'!O138)</f>
        <v/>
      </c>
      <c r="G195" s="1238" t="str">
        <f>IF('Data invoice'!O138=0,"",'Data invoice'!P138)</f>
        <v/>
      </c>
      <c r="H195" s="1238" t="str">
        <f>IF('Data invoice'!P138=0,"",'Data invoice'!Q138)</f>
        <v/>
      </c>
      <c r="I195" s="1238" t="str">
        <f>IF('Data invoice'!Q138=0,"",'Data invoice'!R138)</f>
        <v/>
      </c>
      <c r="J195" s="1239" t="str">
        <f>IF('Data invoice'!R138=0,"",'Data invoice'!S138)</f>
        <v/>
      </c>
      <c r="K195" s="1238" t="str">
        <f>IF('Data invoice'!S138=0,"",'Data invoice'!T138)</f>
        <v/>
      </c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93"/>
      <c r="AC195" s="293"/>
      <c r="AD195" s="293"/>
      <c r="AE195" s="293"/>
      <c r="AF195" s="293"/>
      <c r="AG195" s="293"/>
      <c r="AH195" s="293"/>
      <c r="AI195" s="293"/>
      <c r="AJ195" s="293"/>
      <c r="AK195" s="293"/>
      <c r="AL195" s="293"/>
    </row>
    <row r="196" spans="1:38" s="414" customFormat="1" ht="16.5" customHeight="1">
      <c r="A196" s="284"/>
      <c r="B196" s="1238" t="str">
        <f>IF('Data invoice'!J141=0,"",'Data invoice'!K141)</f>
        <v/>
      </c>
      <c r="C196" s="1238" t="str">
        <f>IF('Data invoice'!K139=0,"",'Data invoice'!L139)</f>
        <v/>
      </c>
      <c r="D196" s="1238" t="str">
        <f>IF('Data invoice'!L139=0,"",'Data invoice'!M139)</f>
        <v/>
      </c>
      <c r="E196" s="1238" t="str">
        <f>IF('Data invoice'!M139=0,"",'Data invoice'!N139)</f>
        <v/>
      </c>
      <c r="F196" s="1238" t="str">
        <f>IF('Data invoice'!N139=0,"",'Data invoice'!O139)</f>
        <v/>
      </c>
      <c r="G196" s="1238" t="str">
        <f>IF('Data invoice'!O139=0,"",'Data invoice'!P139)</f>
        <v/>
      </c>
      <c r="H196" s="1238" t="str">
        <f>IF('Data invoice'!P139=0,"",'Data invoice'!Q139)</f>
        <v/>
      </c>
      <c r="I196" s="1238" t="str">
        <f>IF('Data invoice'!Q139=0,"",'Data invoice'!R139)</f>
        <v/>
      </c>
      <c r="J196" s="1239" t="str">
        <f>IF('Data invoice'!R139=0,"",'Data invoice'!S139)</f>
        <v/>
      </c>
      <c r="K196" s="1238" t="str">
        <f>IF('Data invoice'!S139=0,"",'Data invoice'!T139)</f>
        <v/>
      </c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93"/>
      <c r="AC196" s="293"/>
      <c r="AD196" s="293"/>
      <c r="AE196" s="293"/>
      <c r="AF196" s="293"/>
      <c r="AG196" s="293"/>
      <c r="AH196" s="293"/>
      <c r="AI196" s="293"/>
      <c r="AJ196" s="293"/>
      <c r="AK196" s="293"/>
      <c r="AL196" s="293"/>
    </row>
    <row r="197" spans="1:38" s="414" customFormat="1" ht="16.5" customHeight="1">
      <c r="A197" s="284"/>
      <c r="B197" s="1238" t="str">
        <f>IF('Data invoice'!J142=0,"",'Data invoice'!K142)</f>
        <v/>
      </c>
      <c r="C197" s="1238" t="str">
        <f>IF('Data invoice'!K140=0,"",'Data invoice'!L140)</f>
        <v/>
      </c>
      <c r="D197" s="1238" t="str">
        <f>IF('Data invoice'!L140=0,"",'Data invoice'!M140)</f>
        <v/>
      </c>
      <c r="E197" s="1238" t="str">
        <f>IF('Data invoice'!M140=0,"",'Data invoice'!N140)</f>
        <v/>
      </c>
      <c r="F197" s="1238" t="str">
        <f>IF('Data invoice'!N140=0,"",'Data invoice'!O140)</f>
        <v/>
      </c>
      <c r="G197" s="1238" t="str">
        <f>IF('Data invoice'!O140=0,"",'Data invoice'!P140)</f>
        <v/>
      </c>
      <c r="H197" s="1238" t="str">
        <f>IF('Data invoice'!P140=0,"",'Data invoice'!Q140)</f>
        <v/>
      </c>
      <c r="I197" s="1238" t="str">
        <f>IF('Data invoice'!Q140=0,"",'Data invoice'!R140)</f>
        <v/>
      </c>
      <c r="J197" s="1239" t="str">
        <f>IF('Data invoice'!R140=0,"",'Data invoice'!S140)</f>
        <v/>
      </c>
      <c r="K197" s="1238" t="str">
        <f>IF('Data invoice'!S140=0,"",'Data invoice'!T140)</f>
        <v/>
      </c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93"/>
      <c r="AC197" s="293"/>
      <c r="AD197" s="293"/>
      <c r="AE197" s="293"/>
      <c r="AF197" s="293"/>
      <c r="AG197" s="293"/>
      <c r="AH197" s="293"/>
      <c r="AI197" s="293"/>
      <c r="AJ197" s="293"/>
      <c r="AK197" s="293"/>
      <c r="AL197" s="293"/>
    </row>
    <row r="198" spans="1:38" s="414" customFormat="1" ht="16.5" customHeight="1">
      <c r="A198" s="284"/>
      <c r="B198" s="1238" t="str">
        <f>IF('Data invoice'!J143=0,"",'Data invoice'!K143)</f>
        <v/>
      </c>
      <c r="C198" s="1238" t="str">
        <f>IF('Data invoice'!K141=0,"",'Data invoice'!L141)</f>
        <v/>
      </c>
      <c r="D198" s="1238" t="str">
        <f>IF('Data invoice'!L141=0,"",'Data invoice'!M141)</f>
        <v/>
      </c>
      <c r="E198" s="1238" t="str">
        <f>IF('Data invoice'!M141=0,"",'Data invoice'!N141)</f>
        <v/>
      </c>
      <c r="F198" s="1238" t="str">
        <f>IF('Data invoice'!N141=0,"",'Data invoice'!O141)</f>
        <v/>
      </c>
      <c r="G198" s="1238" t="str">
        <f>IF('Data invoice'!O141=0,"",'Data invoice'!P141)</f>
        <v/>
      </c>
      <c r="H198" s="1238" t="str">
        <f>IF('Data invoice'!P141=0,"",'Data invoice'!Q141)</f>
        <v/>
      </c>
      <c r="I198" s="1238" t="str">
        <f>IF('Data invoice'!Q141=0,"",'Data invoice'!R141)</f>
        <v/>
      </c>
      <c r="J198" s="1239" t="str">
        <f>IF('Data invoice'!R141=0,"",'Data invoice'!S141)</f>
        <v/>
      </c>
      <c r="K198" s="1238" t="str">
        <f>IF('Data invoice'!S141=0,"",'Data invoice'!T141)</f>
        <v/>
      </c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93"/>
      <c r="AC198" s="293"/>
      <c r="AD198" s="293"/>
      <c r="AE198" s="293"/>
      <c r="AF198" s="293"/>
      <c r="AG198" s="293"/>
      <c r="AH198" s="293"/>
      <c r="AI198" s="293"/>
      <c r="AJ198" s="293"/>
      <c r="AK198" s="293"/>
      <c r="AL198" s="293"/>
    </row>
    <row r="199" spans="1:38" s="414" customFormat="1" ht="16.5" customHeight="1">
      <c r="A199" s="284"/>
      <c r="B199" s="1238" t="str">
        <f>IF('Data invoice'!J144=0,"",'Data invoice'!K144)</f>
        <v/>
      </c>
      <c r="C199" s="1238" t="str">
        <f>IF('Data invoice'!K142=0,"",'Data invoice'!L142)</f>
        <v/>
      </c>
      <c r="D199" s="1238" t="str">
        <f>IF('Data invoice'!L142=0,"",'Data invoice'!M142)</f>
        <v/>
      </c>
      <c r="E199" s="1238" t="str">
        <f>IF('Data invoice'!M142=0,"",'Data invoice'!N142)</f>
        <v/>
      </c>
      <c r="F199" s="1238" t="str">
        <f>IF('Data invoice'!N142=0,"",'Data invoice'!O142)</f>
        <v/>
      </c>
      <c r="G199" s="1238" t="str">
        <f>IF('Data invoice'!O142=0,"",'Data invoice'!P142)</f>
        <v/>
      </c>
      <c r="H199" s="1238" t="str">
        <f>IF('Data invoice'!P142=0,"",'Data invoice'!Q142)</f>
        <v/>
      </c>
      <c r="I199" s="1238" t="str">
        <f>IF('Data invoice'!Q142=0,"",'Data invoice'!R142)</f>
        <v/>
      </c>
      <c r="J199" s="1239" t="str">
        <f>IF('Data invoice'!R142=0,"",'Data invoice'!S142)</f>
        <v/>
      </c>
      <c r="K199" s="1238" t="str">
        <f>IF('Data invoice'!S142=0,"",'Data invoice'!T142)</f>
        <v/>
      </c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93"/>
      <c r="AC199" s="293"/>
      <c r="AD199" s="293"/>
      <c r="AE199" s="293"/>
      <c r="AF199" s="293"/>
      <c r="AG199" s="293"/>
      <c r="AH199" s="293"/>
      <c r="AI199" s="293"/>
      <c r="AJ199" s="293"/>
      <c r="AK199" s="293"/>
      <c r="AL199" s="293"/>
    </row>
    <row r="200" spans="1:38" s="414" customFormat="1" ht="16.5" customHeight="1">
      <c r="A200" s="284"/>
      <c r="B200" s="1238" t="str">
        <f>IF('Data invoice'!J145=0,"",'Data invoice'!K145)</f>
        <v/>
      </c>
      <c r="C200" s="1238" t="str">
        <f>IF('Data invoice'!K143=0,"",'Data invoice'!L143)</f>
        <v/>
      </c>
      <c r="D200" s="1238" t="str">
        <f>IF('Data invoice'!L143=0,"",'Data invoice'!M143)</f>
        <v/>
      </c>
      <c r="E200" s="1238" t="str">
        <f>IF('Data invoice'!M143=0,"",'Data invoice'!N143)</f>
        <v/>
      </c>
      <c r="F200" s="1238" t="str">
        <f>IF('Data invoice'!N143=0,"",'Data invoice'!O143)</f>
        <v/>
      </c>
      <c r="G200" s="1238" t="str">
        <f>IF('Data invoice'!O143=0,"",'Data invoice'!P143)</f>
        <v/>
      </c>
      <c r="H200" s="1238" t="str">
        <f>IF('Data invoice'!P143=0,"",'Data invoice'!Q143)</f>
        <v/>
      </c>
      <c r="I200" s="1238" t="str">
        <f>IF('Data invoice'!Q143=0,"",'Data invoice'!R143)</f>
        <v/>
      </c>
      <c r="J200" s="1239" t="str">
        <f>IF('Data invoice'!R143=0,"",'Data invoice'!S143)</f>
        <v/>
      </c>
      <c r="K200" s="1238" t="str">
        <f>IF('Data invoice'!S143=0,"",'Data invoice'!T143)</f>
        <v/>
      </c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93"/>
      <c r="AC200" s="293"/>
      <c r="AD200" s="293"/>
      <c r="AE200" s="293"/>
      <c r="AF200" s="293"/>
      <c r="AG200" s="293"/>
      <c r="AH200" s="293"/>
      <c r="AI200" s="293"/>
      <c r="AJ200" s="293"/>
      <c r="AK200" s="293"/>
      <c r="AL200" s="293"/>
    </row>
    <row r="201" spans="1:38" s="414" customFormat="1" ht="16.5" customHeight="1">
      <c r="A201" s="284"/>
      <c r="B201" s="1238" t="str">
        <f>IF('Data invoice'!J146=0,"",'Data invoice'!K146)</f>
        <v/>
      </c>
      <c r="C201" s="1238" t="str">
        <f>IF('Data invoice'!K144=0,"",'Data invoice'!L144)</f>
        <v/>
      </c>
      <c r="D201" s="1238" t="str">
        <f>IF('Data invoice'!L144=0,"",'Data invoice'!M144)</f>
        <v/>
      </c>
      <c r="E201" s="1238" t="str">
        <f>IF('Data invoice'!M144=0,"",'Data invoice'!N144)</f>
        <v/>
      </c>
      <c r="F201" s="1238" t="str">
        <f>IF('Data invoice'!N144=0,"",'Data invoice'!O144)</f>
        <v/>
      </c>
      <c r="G201" s="1238" t="str">
        <f>IF('Data invoice'!O144=0,"",'Data invoice'!P144)</f>
        <v/>
      </c>
      <c r="H201" s="1238" t="str">
        <f>IF('Data invoice'!P144=0,"",'Data invoice'!Q144)</f>
        <v/>
      </c>
      <c r="I201" s="1238" t="str">
        <f>IF('Data invoice'!Q144=0,"",'Data invoice'!R144)</f>
        <v/>
      </c>
      <c r="J201" s="1239" t="str">
        <f>IF('Data invoice'!R144=0,"",'Data invoice'!S144)</f>
        <v/>
      </c>
      <c r="K201" s="1238" t="str">
        <f>IF('Data invoice'!S144=0,"",'Data invoice'!T144)</f>
        <v/>
      </c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93"/>
      <c r="AC201" s="293"/>
      <c r="AD201" s="293"/>
      <c r="AE201" s="293"/>
      <c r="AF201" s="293"/>
      <c r="AG201" s="293"/>
      <c r="AH201" s="293"/>
      <c r="AI201" s="293"/>
      <c r="AJ201" s="293"/>
      <c r="AK201" s="293"/>
      <c r="AL201" s="293"/>
    </row>
    <row r="202" spans="1:38" s="414" customFormat="1" ht="16.5" customHeight="1">
      <c r="A202" s="284"/>
      <c r="B202" s="1238" t="str">
        <f>IF('Data invoice'!J147=0,"",'Data invoice'!K147)</f>
        <v/>
      </c>
      <c r="C202" s="1238" t="str">
        <f>IF('Data invoice'!K145=0,"",'Data invoice'!L145)</f>
        <v/>
      </c>
      <c r="D202" s="1238" t="str">
        <f>IF('Data invoice'!L145=0,"",'Data invoice'!M145)</f>
        <v/>
      </c>
      <c r="E202" s="1238" t="str">
        <f>IF('Data invoice'!M145=0,"",'Data invoice'!N145)</f>
        <v/>
      </c>
      <c r="F202" s="1238" t="str">
        <f>IF('Data invoice'!N145=0,"",'Data invoice'!O145)</f>
        <v/>
      </c>
      <c r="G202" s="1238" t="str">
        <f>IF('Data invoice'!O145=0,"",'Data invoice'!P145)</f>
        <v/>
      </c>
      <c r="H202" s="1238" t="str">
        <f>IF('Data invoice'!P145=0,"",'Data invoice'!Q145)</f>
        <v/>
      </c>
      <c r="I202" s="1238" t="str">
        <f>IF('Data invoice'!Q145=0,"",'Data invoice'!R145)</f>
        <v/>
      </c>
      <c r="J202" s="1239" t="str">
        <f>IF('Data invoice'!R145=0,"",'Data invoice'!S145)</f>
        <v/>
      </c>
      <c r="K202" s="1238" t="str">
        <f>IF('Data invoice'!S145=0,"",'Data invoice'!T145)</f>
        <v/>
      </c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93"/>
      <c r="AC202" s="293"/>
      <c r="AD202" s="293"/>
      <c r="AE202" s="293"/>
      <c r="AF202" s="293"/>
      <c r="AG202" s="293"/>
      <c r="AH202" s="293"/>
      <c r="AI202" s="293"/>
      <c r="AJ202" s="293"/>
      <c r="AK202" s="293"/>
      <c r="AL202" s="293"/>
    </row>
    <row r="203" spans="1:38" s="414" customFormat="1" ht="16.5" customHeight="1">
      <c r="A203" s="284"/>
      <c r="B203" s="1238" t="str">
        <f>IF('Data invoice'!J148=0,"",'Data invoice'!K148)</f>
        <v/>
      </c>
      <c r="C203" s="1238" t="str">
        <f>IF('Data invoice'!K146=0,"",'Data invoice'!L146)</f>
        <v/>
      </c>
      <c r="D203" s="1238" t="str">
        <f>IF('Data invoice'!L146=0,"",'Data invoice'!M146)</f>
        <v/>
      </c>
      <c r="E203" s="1238" t="str">
        <f>IF('Data invoice'!M146=0,"",'Data invoice'!N146)</f>
        <v/>
      </c>
      <c r="F203" s="1238" t="str">
        <f>IF('Data invoice'!N146=0,"",'Data invoice'!O146)</f>
        <v/>
      </c>
      <c r="G203" s="1238" t="str">
        <f>IF('Data invoice'!O146=0,"",'Data invoice'!P146)</f>
        <v/>
      </c>
      <c r="H203" s="1238" t="str">
        <f>IF('Data invoice'!P146=0,"",'Data invoice'!Q146)</f>
        <v/>
      </c>
      <c r="I203" s="1238" t="str">
        <f>IF('Data invoice'!Q146=0,"",'Data invoice'!R146)</f>
        <v/>
      </c>
      <c r="J203" s="1239" t="str">
        <f>IF('Data invoice'!R146=0,"",'Data invoice'!S146)</f>
        <v/>
      </c>
      <c r="K203" s="1238" t="str">
        <f>IF('Data invoice'!S146=0,"",'Data invoice'!T146)</f>
        <v/>
      </c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93"/>
      <c r="AC203" s="293"/>
      <c r="AD203" s="293"/>
      <c r="AE203" s="293"/>
      <c r="AF203" s="293"/>
      <c r="AG203" s="293"/>
      <c r="AH203" s="293"/>
      <c r="AI203" s="293"/>
      <c r="AJ203" s="293"/>
      <c r="AK203" s="293"/>
      <c r="AL203" s="293"/>
    </row>
    <row r="204" spans="1:38" s="414" customFormat="1" ht="16.5" customHeight="1">
      <c r="A204" s="284"/>
      <c r="B204" s="1238" t="str">
        <f>IF('Data invoice'!J149=0,"",'Data invoice'!K149)</f>
        <v/>
      </c>
      <c r="C204" s="1238" t="str">
        <f>IF('Data invoice'!K147=0,"",'Data invoice'!L147)</f>
        <v/>
      </c>
      <c r="D204" s="1238" t="str">
        <f>IF('Data invoice'!L147=0,"",'Data invoice'!M147)</f>
        <v/>
      </c>
      <c r="E204" s="1238" t="str">
        <f>IF('Data invoice'!M147=0,"",'Data invoice'!N147)</f>
        <v/>
      </c>
      <c r="F204" s="1238" t="str">
        <f>IF('Data invoice'!N147=0,"",'Data invoice'!O147)</f>
        <v/>
      </c>
      <c r="G204" s="1238" t="str">
        <f>IF('Data invoice'!O147=0,"",'Data invoice'!P147)</f>
        <v/>
      </c>
      <c r="H204" s="1238" t="str">
        <f>IF('Data invoice'!P147=0,"",'Data invoice'!Q147)</f>
        <v/>
      </c>
      <c r="I204" s="1238" t="str">
        <f>IF('Data invoice'!Q147=0,"",'Data invoice'!R147)</f>
        <v/>
      </c>
      <c r="J204" s="1239" t="str">
        <f>IF('Data invoice'!R147=0,"",'Data invoice'!S147)</f>
        <v/>
      </c>
      <c r="K204" s="1238" t="str">
        <f>IF('Data invoice'!S147=0,"",'Data invoice'!T147)</f>
        <v/>
      </c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93"/>
      <c r="AC204" s="293"/>
      <c r="AD204" s="293"/>
      <c r="AE204" s="293"/>
      <c r="AF204" s="293"/>
      <c r="AG204" s="293"/>
      <c r="AH204" s="293"/>
      <c r="AI204" s="293"/>
      <c r="AJ204" s="293"/>
      <c r="AK204" s="293"/>
      <c r="AL204" s="293"/>
    </row>
    <row r="205" spans="1:38" s="414" customFormat="1" ht="16.5" customHeight="1">
      <c r="A205" s="284"/>
      <c r="B205" s="1238" t="str">
        <f>IF('Data invoice'!J150=0,"",'Data invoice'!K150)</f>
        <v/>
      </c>
      <c r="C205" s="1238" t="str">
        <f>IF('Data invoice'!K148=0,"",'Data invoice'!L148)</f>
        <v/>
      </c>
      <c r="D205" s="1238" t="str">
        <f>IF('Data invoice'!L148=0,"",'Data invoice'!M148)</f>
        <v/>
      </c>
      <c r="E205" s="1238" t="str">
        <f>IF('Data invoice'!M148=0,"",'Data invoice'!N148)</f>
        <v/>
      </c>
      <c r="F205" s="1238" t="str">
        <f>IF('Data invoice'!N148=0,"",'Data invoice'!O148)</f>
        <v/>
      </c>
      <c r="G205" s="1238" t="str">
        <f>IF('Data invoice'!O148=0,"",'Data invoice'!P148)</f>
        <v/>
      </c>
      <c r="H205" s="1238" t="str">
        <f>IF('Data invoice'!P148=0,"",'Data invoice'!Q148)</f>
        <v/>
      </c>
      <c r="I205" s="1238" t="str">
        <f>IF('Data invoice'!Q148=0,"",'Data invoice'!R148)</f>
        <v/>
      </c>
      <c r="J205" s="1239" t="str">
        <f>IF('Data invoice'!R148=0,"",'Data invoice'!S148)</f>
        <v/>
      </c>
      <c r="K205" s="1238" t="str">
        <f>IF('Data invoice'!S148=0,"",'Data invoice'!T148)</f>
        <v/>
      </c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93"/>
      <c r="AC205" s="293"/>
      <c r="AD205" s="293"/>
      <c r="AE205" s="293"/>
      <c r="AF205" s="293"/>
      <c r="AG205" s="293"/>
      <c r="AH205" s="293"/>
      <c r="AI205" s="293"/>
      <c r="AJ205" s="293"/>
      <c r="AK205" s="293"/>
      <c r="AL205" s="293"/>
    </row>
    <row r="206" spans="1:38" s="414" customFormat="1" ht="16.5" customHeight="1">
      <c r="A206" s="284"/>
      <c r="B206" s="1238" t="str">
        <f>IF('Data invoice'!J151=0,"",'Data invoice'!K151)</f>
        <v/>
      </c>
      <c r="C206" s="1238" t="str">
        <f>IF('Data invoice'!K149=0,"",'Data invoice'!L149)</f>
        <v/>
      </c>
      <c r="D206" s="1238" t="str">
        <f>IF('Data invoice'!L149=0,"",'Data invoice'!M149)</f>
        <v/>
      </c>
      <c r="E206" s="1238" t="str">
        <f>IF('Data invoice'!M149=0,"",'Data invoice'!N149)</f>
        <v/>
      </c>
      <c r="F206" s="1238" t="str">
        <f>IF('Data invoice'!N149=0,"",'Data invoice'!O149)</f>
        <v/>
      </c>
      <c r="G206" s="1238" t="str">
        <f>IF('Data invoice'!O149=0,"",'Data invoice'!P149)</f>
        <v/>
      </c>
      <c r="H206" s="1238" t="str">
        <f>IF('Data invoice'!P149=0,"",'Data invoice'!Q149)</f>
        <v/>
      </c>
      <c r="I206" s="1238" t="str">
        <f>IF('Data invoice'!Q149=0,"",'Data invoice'!R149)</f>
        <v/>
      </c>
      <c r="J206" s="1239" t="str">
        <f>IF('Data invoice'!R149=0,"",'Data invoice'!S149)</f>
        <v/>
      </c>
      <c r="K206" s="1238" t="str">
        <f>IF('Data invoice'!S149=0,"",'Data invoice'!T149)</f>
        <v/>
      </c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93"/>
      <c r="AC206" s="293"/>
      <c r="AD206" s="293"/>
      <c r="AE206" s="293"/>
      <c r="AF206" s="293"/>
      <c r="AG206" s="293"/>
      <c r="AH206" s="293"/>
      <c r="AI206" s="293"/>
      <c r="AJ206" s="293"/>
      <c r="AK206" s="293"/>
      <c r="AL206" s="293"/>
    </row>
    <row r="207" spans="1:38" s="414" customFormat="1" ht="16.5" customHeight="1">
      <c r="A207" s="284"/>
      <c r="B207" s="1238" t="str">
        <f>IF('Data invoice'!J152=0,"",'Data invoice'!K152)</f>
        <v/>
      </c>
      <c r="C207" s="1238" t="str">
        <f>IF('Data invoice'!K150=0,"",'Data invoice'!L150)</f>
        <v/>
      </c>
      <c r="D207" s="1238" t="str">
        <f>IF('Data invoice'!L150=0,"",'Data invoice'!M150)</f>
        <v/>
      </c>
      <c r="E207" s="1238" t="str">
        <f>IF('Data invoice'!M150=0,"",'Data invoice'!N150)</f>
        <v/>
      </c>
      <c r="F207" s="1238" t="str">
        <f>IF('Data invoice'!N150=0,"",'Data invoice'!O150)</f>
        <v/>
      </c>
      <c r="G207" s="1238" t="str">
        <f>IF('Data invoice'!O150=0,"",'Data invoice'!P150)</f>
        <v/>
      </c>
      <c r="H207" s="1238" t="str">
        <f>IF('Data invoice'!P150=0,"",'Data invoice'!Q150)</f>
        <v/>
      </c>
      <c r="I207" s="1238" t="str">
        <f>IF('Data invoice'!Q150=0,"",'Data invoice'!R150)</f>
        <v/>
      </c>
      <c r="J207" s="1239" t="str">
        <f>IF('Data invoice'!R150=0,"",'Data invoice'!S150)</f>
        <v/>
      </c>
      <c r="K207" s="1238" t="str">
        <f>IF('Data invoice'!S150=0,"",'Data invoice'!T150)</f>
        <v/>
      </c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93"/>
      <c r="AC207" s="293"/>
      <c r="AD207" s="293"/>
      <c r="AE207" s="293"/>
      <c r="AF207" s="293"/>
      <c r="AG207" s="293"/>
      <c r="AH207" s="293"/>
      <c r="AI207" s="293"/>
      <c r="AJ207" s="293"/>
      <c r="AK207" s="293"/>
      <c r="AL207" s="293"/>
    </row>
    <row r="208" spans="1:38" s="414" customFormat="1" ht="16.5" customHeight="1">
      <c r="A208" s="284"/>
      <c r="B208" s="1238" t="str">
        <f>IF('Data invoice'!J153=0,"",'Data invoice'!K153)</f>
        <v/>
      </c>
      <c r="C208" s="1238" t="str">
        <f>IF('Data invoice'!K151=0,"",'Data invoice'!L151)</f>
        <v/>
      </c>
      <c r="D208" s="1238" t="str">
        <f>IF('Data invoice'!L151=0,"",'Data invoice'!M151)</f>
        <v/>
      </c>
      <c r="E208" s="1238" t="str">
        <f>IF('Data invoice'!M151=0,"",'Data invoice'!N151)</f>
        <v/>
      </c>
      <c r="F208" s="1238" t="str">
        <f>IF('Data invoice'!N151=0,"",'Data invoice'!O151)</f>
        <v/>
      </c>
      <c r="G208" s="1238" t="str">
        <f>IF('Data invoice'!O151=0,"",'Data invoice'!P151)</f>
        <v/>
      </c>
      <c r="H208" s="1238" t="str">
        <f>IF('Data invoice'!P151=0,"",'Data invoice'!Q151)</f>
        <v/>
      </c>
      <c r="I208" s="1238" t="str">
        <f>IF('Data invoice'!Q151=0,"",'Data invoice'!R151)</f>
        <v/>
      </c>
      <c r="J208" s="1239" t="str">
        <f>IF('Data invoice'!R151=0,"",'Data invoice'!S151)</f>
        <v/>
      </c>
      <c r="K208" s="1238" t="str">
        <f>IF('Data invoice'!S151=0,"",'Data invoice'!T151)</f>
        <v/>
      </c>
      <c r="L208" s="284"/>
      <c r="M208" s="284"/>
      <c r="N208" s="284"/>
      <c r="O208" s="284"/>
      <c r="P208" s="284"/>
      <c r="Q208" s="284"/>
      <c r="R208" s="284"/>
      <c r="S208" s="284"/>
      <c r="T208" s="284"/>
      <c r="U208" s="284"/>
      <c r="V208" s="284"/>
      <c r="W208" s="284"/>
      <c r="X208" s="284"/>
      <c r="Y208" s="284"/>
      <c r="Z208" s="284"/>
      <c r="AA208" s="284"/>
      <c r="AB208" s="293"/>
      <c r="AC208" s="293"/>
      <c r="AD208" s="293"/>
      <c r="AE208" s="293"/>
      <c r="AF208" s="293"/>
      <c r="AG208" s="293"/>
      <c r="AH208" s="293"/>
      <c r="AI208" s="293"/>
      <c r="AJ208" s="293"/>
      <c r="AK208" s="293"/>
      <c r="AL208" s="293"/>
    </row>
    <row r="209" spans="1:38" s="414" customFormat="1" ht="16.5" customHeight="1">
      <c r="A209" s="284"/>
      <c r="B209" s="1238" t="str">
        <f>IF('Data invoice'!J154=0,"",'Data invoice'!K154)</f>
        <v/>
      </c>
      <c r="C209" s="1238" t="str">
        <f>IF('Data invoice'!K152=0,"",'Data invoice'!L152)</f>
        <v/>
      </c>
      <c r="D209" s="1238" t="str">
        <f>IF('Data invoice'!L152=0,"",'Data invoice'!M152)</f>
        <v/>
      </c>
      <c r="E209" s="1238" t="str">
        <f>IF('Data invoice'!M152=0,"",'Data invoice'!N152)</f>
        <v/>
      </c>
      <c r="F209" s="1238" t="str">
        <f>IF('Data invoice'!N152=0,"",'Data invoice'!O152)</f>
        <v/>
      </c>
      <c r="G209" s="1238" t="str">
        <f>IF('Data invoice'!O152=0,"",'Data invoice'!P152)</f>
        <v/>
      </c>
      <c r="H209" s="1238" t="str">
        <f>IF('Data invoice'!P152=0,"",'Data invoice'!Q152)</f>
        <v/>
      </c>
      <c r="I209" s="1238" t="str">
        <f>IF('Data invoice'!Q152=0,"",'Data invoice'!R152)</f>
        <v/>
      </c>
      <c r="J209" s="1239" t="str">
        <f>IF('Data invoice'!R152=0,"",'Data invoice'!S152)</f>
        <v/>
      </c>
      <c r="K209" s="1238" t="str">
        <f>IF('Data invoice'!S152=0,"",'Data invoice'!T152)</f>
        <v/>
      </c>
      <c r="L209" s="284"/>
      <c r="M209" s="284"/>
      <c r="N209" s="284"/>
      <c r="O209" s="284"/>
      <c r="P209" s="284"/>
      <c r="Q209" s="284"/>
      <c r="R209" s="284"/>
      <c r="S209" s="284"/>
      <c r="T209" s="284"/>
      <c r="U209" s="284"/>
      <c r="V209" s="284"/>
      <c r="W209" s="284"/>
      <c r="X209" s="284"/>
      <c r="Y209" s="284"/>
      <c r="Z209" s="284"/>
      <c r="AA209" s="284"/>
      <c r="AB209" s="293"/>
      <c r="AC209" s="293"/>
      <c r="AD209" s="293"/>
      <c r="AE209" s="293"/>
      <c r="AF209" s="293"/>
      <c r="AG209" s="293"/>
      <c r="AH209" s="293"/>
      <c r="AI209" s="293"/>
      <c r="AJ209" s="293"/>
      <c r="AK209" s="293"/>
      <c r="AL209" s="293"/>
    </row>
    <row r="210" spans="1:38" s="414" customFormat="1" ht="16.5" customHeight="1">
      <c r="A210" s="284"/>
      <c r="B210" s="1238" t="str">
        <f>IF('Data invoice'!J155=0,"",'Data invoice'!K155)</f>
        <v/>
      </c>
      <c r="C210" s="1238" t="str">
        <f>IF('Data invoice'!K153=0,"",'Data invoice'!L153)</f>
        <v/>
      </c>
      <c r="D210" s="1238" t="str">
        <f>IF('Data invoice'!L153=0,"",'Data invoice'!M153)</f>
        <v/>
      </c>
      <c r="E210" s="1238" t="str">
        <f>IF('Data invoice'!M153=0,"",'Data invoice'!N153)</f>
        <v/>
      </c>
      <c r="F210" s="1238" t="str">
        <f>IF('Data invoice'!N153=0,"",'Data invoice'!O153)</f>
        <v/>
      </c>
      <c r="G210" s="1238" t="str">
        <f>IF('Data invoice'!O153=0,"",'Data invoice'!P153)</f>
        <v/>
      </c>
      <c r="H210" s="1238" t="str">
        <f>IF('Data invoice'!P153=0,"",'Data invoice'!Q153)</f>
        <v/>
      </c>
      <c r="I210" s="1238" t="str">
        <f>IF('Data invoice'!Q153=0,"",'Data invoice'!R153)</f>
        <v/>
      </c>
      <c r="J210" s="1239" t="str">
        <f>IF('Data invoice'!R153=0,"",'Data invoice'!S153)</f>
        <v/>
      </c>
      <c r="K210" s="1238" t="str">
        <f>IF('Data invoice'!S153=0,"",'Data invoice'!T153)</f>
        <v/>
      </c>
      <c r="L210" s="284"/>
      <c r="M210" s="284"/>
      <c r="N210" s="284"/>
      <c r="O210" s="284"/>
      <c r="P210" s="279"/>
      <c r="Q210" s="284"/>
      <c r="R210" s="284"/>
      <c r="S210" s="284"/>
      <c r="T210" s="284"/>
      <c r="U210" s="284"/>
      <c r="V210" s="284"/>
      <c r="W210" s="284"/>
      <c r="X210" s="284"/>
      <c r="Y210" s="284"/>
      <c r="Z210" s="284"/>
      <c r="AA210" s="284"/>
      <c r="AB210" s="293"/>
      <c r="AC210" s="293"/>
      <c r="AD210" s="293"/>
      <c r="AE210" s="293"/>
      <c r="AF210" s="293"/>
      <c r="AG210" s="293"/>
      <c r="AH210" s="293"/>
      <c r="AI210" s="293"/>
      <c r="AJ210" s="293"/>
      <c r="AK210" s="293"/>
      <c r="AL210" s="293"/>
    </row>
    <row r="211" spans="1:38" s="414" customFormat="1" ht="16.5" customHeight="1">
      <c r="A211" s="284"/>
      <c r="B211" s="1238" t="str">
        <f>IF('Data invoice'!J156=0,"",'Data invoice'!K156)</f>
        <v/>
      </c>
      <c r="C211" s="1238" t="str">
        <f>IF('Data invoice'!K154=0,"",'Data invoice'!L154)</f>
        <v/>
      </c>
      <c r="D211" s="1238" t="str">
        <f>IF('Data invoice'!L154=0,"",'Data invoice'!M154)</f>
        <v/>
      </c>
      <c r="E211" s="1238" t="str">
        <f>IF('Data invoice'!M154=0,"",'Data invoice'!N154)</f>
        <v/>
      </c>
      <c r="F211" s="1238" t="str">
        <f>IF('Data invoice'!N154=0,"",'Data invoice'!O154)</f>
        <v/>
      </c>
      <c r="G211" s="1238" t="str">
        <f>IF('Data invoice'!O154=0,"",'Data invoice'!P154)</f>
        <v/>
      </c>
      <c r="H211" s="1238" t="str">
        <f>IF('Data invoice'!P154=0,"",'Data invoice'!Q154)</f>
        <v/>
      </c>
      <c r="I211" s="1238" t="str">
        <f>IF('Data invoice'!Q154=0,"",'Data invoice'!R154)</f>
        <v/>
      </c>
      <c r="J211" s="1239" t="str">
        <f>IF('Data invoice'!R154=0,"",'Data invoice'!S154)</f>
        <v/>
      </c>
      <c r="K211" s="1238" t="str">
        <f>IF('Data invoice'!S154=0,"",'Data invoice'!T154)</f>
        <v/>
      </c>
      <c r="L211" s="284"/>
      <c r="M211" s="284"/>
      <c r="N211" s="279"/>
      <c r="O211" s="279"/>
      <c r="P211" s="279"/>
      <c r="Q211" s="284"/>
      <c r="R211" s="284"/>
      <c r="S211" s="284"/>
      <c r="T211" s="284"/>
      <c r="U211" s="284"/>
      <c r="V211" s="284"/>
      <c r="W211" s="284"/>
      <c r="X211" s="284"/>
      <c r="Y211" s="284"/>
      <c r="Z211" s="284"/>
      <c r="AA211" s="284"/>
      <c r="AB211" s="293"/>
      <c r="AC211" s="293"/>
      <c r="AD211" s="293"/>
      <c r="AE211" s="293"/>
      <c r="AF211" s="293"/>
      <c r="AG211" s="293"/>
      <c r="AH211" s="293"/>
      <c r="AI211" s="293"/>
      <c r="AJ211" s="293"/>
      <c r="AK211" s="293"/>
      <c r="AL211" s="293"/>
    </row>
    <row r="212" spans="1:38" s="414" customFormat="1" ht="16.5" customHeight="1">
      <c r="A212" s="284"/>
      <c r="B212" s="1238" t="str">
        <f>IF('Data invoice'!J157=0,"",'Data invoice'!K157)</f>
        <v/>
      </c>
      <c r="C212" s="1238" t="str">
        <f>IF('Data invoice'!K155=0,"",'Data invoice'!L155)</f>
        <v/>
      </c>
      <c r="D212" s="1238" t="str">
        <f>IF('Data invoice'!L155=0,"",'Data invoice'!M155)</f>
        <v/>
      </c>
      <c r="E212" s="1238" t="str">
        <f>IF('Data invoice'!M155=0,"",'Data invoice'!N155)</f>
        <v/>
      </c>
      <c r="F212" s="1238" t="str">
        <f>IF('Data invoice'!N155=0,"",'Data invoice'!O155)</f>
        <v/>
      </c>
      <c r="G212" s="1238" t="str">
        <f>IF('Data invoice'!O155=0,"",'Data invoice'!P155)</f>
        <v/>
      </c>
      <c r="H212" s="1238" t="str">
        <f>IF('Data invoice'!P155=0,"",'Data invoice'!Q155)</f>
        <v/>
      </c>
      <c r="I212" s="1238" t="str">
        <f>IF('Data invoice'!Q155=0,"",'Data invoice'!R155)</f>
        <v/>
      </c>
      <c r="J212" s="1239" t="str">
        <f>IF('Data invoice'!R155=0,"",'Data invoice'!S155)</f>
        <v/>
      </c>
      <c r="K212" s="1238" t="str">
        <f>IF('Data invoice'!S155=0,"",'Data invoice'!T155)</f>
        <v/>
      </c>
      <c r="L212" s="284"/>
      <c r="M212" s="284"/>
      <c r="N212" s="279"/>
      <c r="O212" s="279"/>
      <c r="P212" s="279"/>
      <c r="Q212" s="284"/>
      <c r="R212" s="284"/>
      <c r="S212" s="284"/>
      <c r="T212" s="284"/>
      <c r="U212" s="284"/>
      <c r="V212" s="284"/>
      <c r="W212" s="284"/>
      <c r="X212" s="284"/>
      <c r="Y212" s="284"/>
      <c r="Z212" s="284"/>
      <c r="AA212" s="284"/>
      <c r="AB212" s="293"/>
      <c r="AC212" s="293"/>
      <c r="AD212" s="293"/>
      <c r="AE212" s="293"/>
      <c r="AF212" s="293"/>
      <c r="AG212" s="293"/>
      <c r="AH212" s="293"/>
      <c r="AI212" s="293"/>
      <c r="AJ212" s="293"/>
      <c r="AK212" s="293"/>
      <c r="AL212" s="293"/>
    </row>
    <row r="213" spans="1:38" s="414" customFormat="1" ht="16.5" customHeight="1">
      <c r="A213" s="284"/>
      <c r="B213" s="1238" t="str">
        <f>IF('Data invoice'!J158=0,"",'Data invoice'!K158)</f>
        <v/>
      </c>
      <c r="C213" s="1238" t="str">
        <f>IF('Data invoice'!K156=0,"",'Data invoice'!L156)</f>
        <v/>
      </c>
      <c r="D213" s="1238" t="str">
        <f>IF('Data invoice'!L156=0,"",'Data invoice'!M156)</f>
        <v/>
      </c>
      <c r="E213" s="1238" t="str">
        <f>IF('Data invoice'!M156=0,"",'Data invoice'!N156)</f>
        <v/>
      </c>
      <c r="F213" s="1238" t="str">
        <f>IF('Data invoice'!N156=0,"",'Data invoice'!O156)</f>
        <v/>
      </c>
      <c r="G213" s="1238" t="str">
        <f>IF('Data invoice'!O156=0,"",'Data invoice'!P156)</f>
        <v/>
      </c>
      <c r="H213" s="1238" t="str">
        <f>IF('Data invoice'!P156=0,"",'Data invoice'!Q156)</f>
        <v/>
      </c>
      <c r="I213" s="1238" t="str">
        <f>IF('Data invoice'!Q156=0,"",'Data invoice'!R156)</f>
        <v/>
      </c>
      <c r="J213" s="1239" t="str">
        <f>IF('Data invoice'!R156=0,"",'Data invoice'!S156)</f>
        <v/>
      </c>
      <c r="K213" s="1238" t="str">
        <f>IF('Data invoice'!S156=0,"",'Data invoice'!T156)</f>
        <v/>
      </c>
      <c r="L213" s="284"/>
      <c r="M213" s="284"/>
      <c r="N213" s="279"/>
      <c r="O213" s="279"/>
      <c r="P213" s="279"/>
      <c r="Q213" s="284"/>
      <c r="R213" s="284"/>
      <c r="S213" s="284"/>
      <c r="T213" s="284"/>
      <c r="U213" s="284"/>
      <c r="V213" s="284"/>
      <c r="W213" s="284"/>
      <c r="X213" s="284"/>
      <c r="Y213" s="284"/>
      <c r="Z213" s="284"/>
      <c r="AA213" s="284"/>
      <c r="AB213" s="293"/>
      <c r="AC213" s="293"/>
      <c r="AD213" s="293"/>
      <c r="AE213" s="293"/>
      <c r="AF213" s="293"/>
      <c r="AG213" s="293"/>
      <c r="AH213" s="293"/>
      <c r="AI213" s="293"/>
      <c r="AJ213" s="293"/>
      <c r="AK213" s="293"/>
      <c r="AL213" s="293"/>
    </row>
    <row r="214" spans="1:38" s="414" customFormat="1" ht="16.5" customHeight="1">
      <c r="A214" s="284"/>
      <c r="B214" s="1238" t="str">
        <f>IF('Data invoice'!J159=0,"",'Data invoice'!K159)</f>
        <v/>
      </c>
      <c r="C214" s="1238" t="str">
        <f>IF('Data invoice'!K157=0,"",'Data invoice'!L157)</f>
        <v/>
      </c>
      <c r="D214" s="1238" t="str">
        <f>IF('Data invoice'!L157=0,"",'Data invoice'!M157)</f>
        <v/>
      </c>
      <c r="E214" s="1238" t="str">
        <f>IF('Data invoice'!M157=0,"",'Data invoice'!N157)</f>
        <v/>
      </c>
      <c r="F214" s="1238" t="str">
        <f>IF('Data invoice'!N157=0,"",'Data invoice'!O157)</f>
        <v/>
      </c>
      <c r="G214" s="1238" t="str">
        <f>IF('Data invoice'!O157=0,"",'Data invoice'!P157)</f>
        <v/>
      </c>
      <c r="H214" s="1238" t="str">
        <f>IF('Data invoice'!P157=0,"",'Data invoice'!Q157)</f>
        <v/>
      </c>
      <c r="I214" s="1238" t="str">
        <f>IF('Data invoice'!Q157=0,"",'Data invoice'!R157)</f>
        <v/>
      </c>
      <c r="J214" s="1239" t="str">
        <f>IF('Data invoice'!R157=0,"",'Data invoice'!S157)</f>
        <v/>
      </c>
      <c r="K214" s="1238" t="str">
        <f>IF('Data invoice'!S157=0,"",'Data invoice'!T157)</f>
        <v/>
      </c>
      <c r="L214" s="284"/>
      <c r="M214" s="284"/>
      <c r="N214" s="279"/>
      <c r="O214" s="279"/>
      <c r="P214" s="279"/>
      <c r="Q214" s="279"/>
      <c r="R214" s="284"/>
      <c r="S214" s="284"/>
      <c r="T214" s="284"/>
      <c r="U214" s="284"/>
      <c r="V214" s="284"/>
      <c r="W214" s="284"/>
      <c r="X214" s="284"/>
      <c r="Y214" s="284"/>
      <c r="Z214" s="284"/>
      <c r="AA214" s="284"/>
      <c r="AB214" s="293"/>
      <c r="AC214" s="293"/>
      <c r="AD214" s="293"/>
      <c r="AE214" s="293"/>
      <c r="AF214" s="293"/>
      <c r="AG214" s="293"/>
      <c r="AH214" s="293"/>
      <c r="AI214" s="293"/>
      <c r="AJ214" s="293"/>
      <c r="AK214" s="293"/>
      <c r="AL214" s="293"/>
    </row>
    <row r="215" spans="1:38" s="414" customFormat="1" ht="16.5" customHeight="1">
      <c r="A215" s="284"/>
      <c r="B215" s="1238" t="str">
        <f>IF('Data invoice'!J160=0,"",'Data invoice'!K160)</f>
        <v/>
      </c>
      <c r="C215" s="1238" t="str">
        <f>IF('Data invoice'!K158=0,"",'Data invoice'!L158)</f>
        <v/>
      </c>
      <c r="D215" s="1238" t="str">
        <f>IF('Data invoice'!L158=0,"",'Data invoice'!M158)</f>
        <v/>
      </c>
      <c r="E215" s="1238" t="str">
        <f>IF('Data invoice'!M158=0,"",'Data invoice'!N158)</f>
        <v/>
      </c>
      <c r="F215" s="1238" t="str">
        <f>IF('Data invoice'!N158=0,"",'Data invoice'!O158)</f>
        <v/>
      </c>
      <c r="G215" s="1238" t="str">
        <f>IF('Data invoice'!O158=0,"",'Data invoice'!P158)</f>
        <v/>
      </c>
      <c r="H215" s="1238" t="str">
        <f>IF('Data invoice'!P158=0,"",'Data invoice'!Q158)</f>
        <v/>
      </c>
      <c r="I215" s="1238" t="str">
        <f>IF('Data invoice'!Q158=0,"",'Data invoice'!R158)</f>
        <v/>
      </c>
      <c r="J215" s="1239" t="str">
        <f>IF('Data invoice'!R158=0,"",'Data invoice'!S158)</f>
        <v/>
      </c>
      <c r="K215" s="1238" t="str">
        <f>IF('Data invoice'!S158=0,"",'Data invoice'!T158)</f>
        <v/>
      </c>
      <c r="L215" s="284"/>
      <c r="M215" s="284"/>
      <c r="N215" s="279"/>
      <c r="O215" s="279"/>
      <c r="P215" s="279"/>
      <c r="Q215" s="279"/>
      <c r="R215" s="284"/>
      <c r="S215" s="284"/>
      <c r="T215" s="284"/>
      <c r="U215" s="284"/>
      <c r="V215" s="284"/>
      <c r="W215" s="284"/>
      <c r="X215" s="284"/>
      <c r="Y215" s="284"/>
      <c r="Z215" s="284"/>
      <c r="AA215" s="284"/>
      <c r="AB215" s="293"/>
      <c r="AC215" s="293"/>
      <c r="AD215" s="293"/>
      <c r="AE215" s="293"/>
      <c r="AF215" s="293"/>
      <c r="AG215" s="293"/>
      <c r="AH215" s="293"/>
      <c r="AI215" s="293"/>
      <c r="AJ215" s="293"/>
      <c r="AK215" s="293"/>
      <c r="AL215" s="293"/>
    </row>
    <row r="216" spans="1:38" s="414" customFormat="1" ht="16.5" customHeight="1">
      <c r="A216" s="284"/>
      <c r="B216" s="1238" t="str">
        <f>IF('Data invoice'!J161=0,"",'Data invoice'!K161)</f>
        <v/>
      </c>
      <c r="C216" s="1238" t="str">
        <f>IF('Data invoice'!K159=0,"",'Data invoice'!L159)</f>
        <v/>
      </c>
      <c r="D216" s="1238" t="str">
        <f>IF('Data invoice'!L159=0,"",'Data invoice'!M159)</f>
        <v/>
      </c>
      <c r="E216" s="1238" t="str">
        <f>IF('Data invoice'!M159=0,"",'Data invoice'!N159)</f>
        <v/>
      </c>
      <c r="F216" s="1238" t="str">
        <f>IF('Data invoice'!N159=0,"",'Data invoice'!O159)</f>
        <v/>
      </c>
      <c r="G216" s="1238" t="str">
        <f>IF('Data invoice'!O159=0,"",'Data invoice'!P159)</f>
        <v/>
      </c>
      <c r="H216" s="1238" t="str">
        <f>IF('Data invoice'!P159=0,"",'Data invoice'!Q159)</f>
        <v/>
      </c>
      <c r="I216" s="1238" t="str">
        <f>IF('Data invoice'!Q159=0,"",'Data invoice'!R159)</f>
        <v/>
      </c>
      <c r="J216" s="1239" t="str">
        <f>IF('Data invoice'!R159=0,"",'Data invoice'!S159)</f>
        <v/>
      </c>
      <c r="K216" s="1238" t="str">
        <f>IF('Data invoice'!S159=0,"",'Data invoice'!T159)</f>
        <v/>
      </c>
      <c r="L216" s="284"/>
      <c r="M216" s="284"/>
      <c r="N216" s="279"/>
      <c r="O216" s="279"/>
      <c r="P216" s="279"/>
      <c r="Q216" s="279"/>
      <c r="R216" s="284"/>
      <c r="S216" s="284"/>
      <c r="T216" s="284"/>
      <c r="U216" s="284"/>
      <c r="V216" s="284"/>
      <c r="W216" s="284"/>
      <c r="X216" s="284"/>
      <c r="Y216" s="284"/>
      <c r="Z216" s="284"/>
      <c r="AA216" s="284"/>
      <c r="AB216" s="293"/>
      <c r="AC216" s="293"/>
      <c r="AD216" s="293"/>
      <c r="AE216" s="293"/>
      <c r="AF216" s="293"/>
      <c r="AG216" s="293"/>
      <c r="AH216" s="293"/>
      <c r="AI216" s="293"/>
      <c r="AJ216" s="293"/>
      <c r="AK216" s="293"/>
      <c r="AL216" s="293"/>
    </row>
    <row r="217" spans="1:38" s="414" customFormat="1" ht="13.5" customHeight="1">
      <c r="A217" s="284"/>
      <c r="B217" s="1238" t="str">
        <f>IF('Data invoice'!J162=0,"",'Data invoice'!K162)</f>
        <v/>
      </c>
      <c r="C217" s="1238" t="str">
        <f>IF('Data invoice'!K160=0,"",'Data invoice'!L160)</f>
        <v/>
      </c>
      <c r="D217" s="1238" t="str">
        <f>IF('Data invoice'!L160=0,"",'Data invoice'!M160)</f>
        <v/>
      </c>
      <c r="E217" s="1238" t="str">
        <f>IF('Data invoice'!M160=0,"",'Data invoice'!N160)</f>
        <v/>
      </c>
      <c r="F217" s="1238" t="str">
        <f>IF('Data invoice'!N160=0,"",'Data invoice'!O160)</f>
        <v/>
      </c>
      <c r="G217" s="1238" t="str">
        <f>IF('Data invoice'!O160=0,"",'Data invoice'!P160)</f>
        <v/>
      </c>
      <c r="H217" s="1238" t="str">
        <f>IF('Data invoice'!P160=0,"",'Data invoice'!Q160)</f>
        <v/>
      </c>
      <c r="I217" s="1238" t="str">
        <f>IF('Data invoice'!Q160=0,"",'Data invoice'!R160)</f>
        <v/>
      </c>
      <c r="J217" s="1239" t="str">
        <f>IF('Data invoice'!R160=0,"",'Data invoice'!S160)</f>
        <v/>
      </c>
      <c r="K217" s="1238" t="str">
        <f>IF('Data invoice'!S160=0,"",'Data invoice'!T160)</f>
        <v/>
      </c>
      <c r="L217" s="284"/>
      <c r="M217" s="279"/>
      <c r="N217" s="279"/>
      <c r="O217" s="279"/>
      <c r="P217" s="279"/>
      <c r="Q217" s="279"/>
      <c r="R217" s="284"/>
      <c r="S217" s="284"/>
      <c r="T217" s="284"/>
      <c r="U217" s="284"/>
      <c r="V217" s="284"/>
      <c r="W217" s="284"/>
      <c r="X217" s="284"/>
      <c r="Y217" s="284"/>
      <c r="Z217" s="284"/>
      <c r="AA217" s="284"/>
      <c r="AB217" s="293"/>
      <c r="AC217" s="293"/>
      <c r="AD217" s="293"/>
      <c r="AE217" s="293"/>
      <c r="AF217" s="293"/>
      <c r="AG217" s="293"/>
      <c r="AH217" s="293"/>
      <c r="AI217" s="293"/>
      <c r="AJ217" s="293"/>
      <c r="AK217" s="293"/>
      <c r="AL217" s="293"/>
    </row>
    <row r="218" spans="1:38" s="414" customFormat="1" ht="13.5" customHeight="1">
      <c r="A218" s="284"/>
      <c r="B218" s="1238" t="str">
        <f>IF('Data invoice'!J163=0,"",'Data invoice'!K163)</f>
        <v/>
      </c>
      <c r="C218" s="1238" t="str">
        <f>IF('Data invoice'!K161=0,"",'Data invoice'!L161)</f>
        <v/>
      </c>
      <c r="D218" s="1238" t="str">
        <f>IF('Data invoice'!L161=0,"",'Data invoice'!M161)</f>
        <v/>
      </c>
      <c r="E218" s="1238" t="str">
        <f>IF('Data invoice'!M161=0,"",'Data invoice'!N161)</f>
        <v/>
      </c>
      <c r="F218" s="1238" t="str">
        <f>IF('Data invoice'!N161=0,"",'Data invoice'!O161)</f>
        <v/>
      </c>
      <c r="G218" s="1238" t="str">
        <f>IF('Data invoice'!O161=0,"",'Data invoice'!P161)</f>
        <v/>
      </c>
      <c r="H218" s="1238" t="str">
        <f>IF('Data invoice'!P161=0,"",'Data invoice'!Q161)</f>
        <v/>
      </c>
      <c r="I218" s="1238" t="str">
        <f>IF('Data invoice'!Q161=0,"",'Data invoice'!R161)</f>
        <v/>
      </c>
      <c r="J218" s="1239" t="str">
        <f>IF('Data invoice'!R161=0,"",'Data invoice'!S161)</f>
        <v/>
      </c>
      <c r="K218" s="1238" t="str">
        <f>IF('Data invoice'!S161=0,"",'Data invoice'!T161)</f>
        <v/>
      </c>
      <c r="L218" s="284"/>
      <c r="M218" s="279"/>
      <c r="N218" s="279"/>
      <c r="O218" s="279"/>
      <c r="P218" s="279"/>
      <c r="Q218" s="279"/>
      <c r="R218" s="279"/>
      <c r="S218" s="279"/>
      <c r="T218" s="284"/>
      <c r="U218" s="284"/>
      <c r="V218" s="284"/>
      <c r="W218" s="284"/>
      <c r="X218" s="284"/>
      <c r="Y218" s="284"/>
      <c r="Z218" s="284"/>
      <c r="AA218" s="284"/>
      <c r="AB218" s="293"/>
      <c r="AC218" s="293"/>
      <c r="AD218" s="293"/>
      <c r="AE218" s="293"/>
      <c r="AF218" s="293"/>
      <c r="AG218" s="293"/>
      <c r="AH218" s="293"/>
      <c r="AI218" s="293"/>
      <c r="AJ218" s="293"/>
      <c r="AK218" s="293"/>
      <c r="AL218" s="293"/>
    </row>
    <row r="219" spans="1:38" s="414" customFormat="1" ht="16.5" customHeight="1">
      <c r="A219" s="284"/>
      <c r="B219" s="1238" t="str">
        <f>IF('Data invoice'!J164=0,"",'Data invoice'!K164)</f>
        <v/>
      </c>
      <c r="C219" s="1238" t="str">
        <f>IF('Data invoice'!K162=0,"",'Data invoice'!L162)</f>
        <v/>
      </c>
      <c r="D219" s="1238" t="str">
        <f>IF('Data invoice'!L162=0,"",'Data invoice'!M162)</f>
        <v/>
      </c>
      <c r="E219" s="1238" t="str">
        <f>IF('Data invoice'!M162=0,"",'Data invoice'!N162)</f>
        <v/>
      </c>
      <c r="F219" s="1238" t="str">
        <f>IF('Data invoice'!N162=0,"",'Data invoice'!O162)</f>
        <v/>
      </c>
      <c r="G219" s="1238" t="str">
        <f>IF('Data invoice'!O162=0,"",'Data invoice'!P162)</f>
        <v/>
      </c>
      <c r="H219" s="1238" t="str">
        <f>IF('Data invoice'!P162=0,"",'Data invoice'!Q162)</f>
        <v/>
      </c>
      <c r="I219" s="1238" t="str">
        <f>IF('Data invoice'!Q162=0,"",'Data invoice'!R162)</f>
        <v/>
      </c>
      <c r="J219" s="1239" t="str">
        <f>IF('Data invoice'!R162=0,"",'Data invoice'!S162)</f>
        <v/>
      </c>
      <c r="K219" s="1238" t="str">
        <f>IF('Data invoice'!S162=0,"",'Data invoice'!T162)</f>
        <v/>
      </c>
      <c r="L219" s="284"/>
      <c r="M219" s="279"/>
      <c r="N219" s="279"/>
      <c r="O219" s="279"/>
      <c r="P219" s="279"/>
      <c r="Q219" s="279"/>
      <c r="R219" s="279"/>
      <c r="S219" s="279"/>
      <c r="T219" s="284"/>
      <c r="U219" s="284"/>
      <c r="V219" s="284"/>
      <c r="W219" s="284"/>
      <c r="X219" s="284"/>
      <c r="Y219" s="284"/>
      <c r="Z219" s="284"/>
      <c r="AA219" s="284"/>
      <c r="AB219" s="293"/>
      <c r="AC219" s="293"/>
      <c r="AD219" s="293"/>
      <c r="AE219" s="293"/>
      <c r="AF219" s="293"/>
      <c r="AG219" s="293"/>
      <c r="AH219" s="293"/>
      <c r="AI219" s="293"/>
      <c r="AJ219" s="293"/>
      <c r="AK219" s="293"/>
      <c r="AL219" s="293"/>
    </row>
    <row r="220" spans="1:38" s="414" customFormat="1" ht="16.5" customHeight="1">
      <c r="A220" s="284"/>
      <c r="B220" s="1238" t="str">
        <f>IF('Data invoice'!J165=0,"",'Data invoice'!K165)</f>
        <v/>
      </c>
      <c r="C220" s="1238" t="str">
        <f>IF('Data invoice'!K163=0,"",'Data invoice'!L163)</f>
        <v/>
      </c>
      <c r="D220" s="1238" t="str">
        <f>IF('Data invoice'!L163=0,"",'Data invoice'!M163)</f>
        <v/>
      </c>
      <c r="E220" s="1238" t="str">
        <f>IF('Data invoice'!M163=0,"",'Data invoice'!N163)</f>
        <v/>
      </c>
      <c r="F220" s="1238" t="str">
        <f>IF('Data invoice'!N163=0,"",'Data invoice'!O163)</f>
        <v/>
      </c>
      <c r="G220" s="1238" t="str">
        <f>IF('Data invoice'!O163=0,"",'Data invoice'!P163)</f>
        <v/>
      </c>
      <c r="H220" s="1238" t="str">
        <f>IF('Data invoice'!P163=0,"",'Data invoice'!Q163)</f>
        <v/>
      </c>
      <c r="I220" s="1238" t="str">
        <f>IF('Data invoice'!Q163=0,"",'Data invoice'!R163)</f>
        <v/>
      </c>
      <c r="J220" s="1239" t="str">
        <f>IF('Data invoice'!R163=0,"",'Data invoice'!S163)</f>
        <v/>
      </c>
      <c r="K220" s="1238" t="str">
        <f>IF('Data invoice'!S163=0,"",'Data invoice'!T163)</f>
        <v/>
      </c>
      <c r="L220" s="284"/>
      <c r="M220" s="279"/>
      <c r="N220" s="279"/>
      <c r="O220" s="279"/>
      <c r="P220" s="279"/>
      <c r="Q220" s="279"/>
      <c r="R220" s="279"/>
      <c r="S220" s="279"/>
      <c r="T220" s="284"/>
      <c r="U220" s="284"/>
      <c r="V220" s="284"/>
      <c r="W220" s="284"/>
      <c r="X220" s="284"/>
      <c r="Y220" s="284"/>
      <c r="Z220" s="284"/>
      <c r="AA220" s="284"/>
      <c r="AB220" s="293"/>
      <c r="AC220" s="293"/>
      <c r="AD220" s="293"/>
      <c r="AE220" s="293"/>
      <c r="AF220" s="293"/>
      <c r="AG220" s="293"/>
      <c r="AH220" s="293"/>
      <c r="AI220" s="293"/>
      <c r="AJ220" s="293"/>
      <c r="AK220" s="293"/>
      <c r="AL220" s="293"/>
    </row>
    <row r="221" spans="1:38" s="414" customFormat="1" ht="16.5" customHeight="1">
      <c r="A221" s="284"/>
      <c r="B221" s="1238" t="str">
        <f>IF('Data invoice'!J166=0,"",'Data invoice'!K166)</f>
        <v/>
      </c>
      <c r="C221" s="1238" t="str">
        <f>IF('Data invoice'!K164=0,"",'Data invoice'!L164)</f>
        <v/>
      </c>
      <c r="D221" s="1238" t="str">
        <f>IF('Data invoice'!L164=0,"",'Data invoice'!M164)</f>
        <v/>
      </c>
      <c r="E221" s="1238" t="str">
        <f>IF('Data invoice'!M164=0,"",'Data invoice'!N164)</f>
        <v/>
      </c>
      <c r="F221" s="1238" t="str">
        <f>IF('Data invoice'!N164=0,"",'Data invoice'!O164)</f>
        <v/>
      </c>
      <c r="G221" s="1238" t="str">
        <f>IF('Data invoice'!O164=0,"",'Data invoice'!P164)</f>
        <v/>
      </c>
      <c r="H221" s="1238" t="str">
        <f>IF('Data invoice'!P164=0,"",'Data invoice'!Q164)</f>
        <v/>
      </c>
      <c r="I221" s="1238" t="str">
        <f>IF('Data invoice'!Q164=0,"",'Data invoice'!R164)</f>
        <v/>
      </c>
      <c r="J221" s="1239" t="str">
        <f>IF('Data invoice'!R164=0,"",'Data invoice'!S164)</f>
        <v/>
      </c>
      <c r="K221" s="1238" t="str">
        <f>IF('Data invoice'!S164=0,"",'Data invoice'!T164)</f>
        <v/>
      </c>
      <c r="L221" s="284"/>
      <c r="M221" s="279"/>
      <c r="N221" s="279"/>
      <c r="O221" s="279"/>
      <c r="P221" s="279"/>
      <c r="Q221" s="279"/>
      <c r="R221" s="279"/>
      <c r="S221" s="279"/>
      <c r="T221" s="284"/>
      <c r="U221" s="284"/>
      <c r="V221" s="284"/>
      <c r="W221" s="284"/>
      <c r="X221" s="284"/>
      <c r="Y221" s="284"/>
      <c r="Z221" s="284"/>
      <c r="AA221" s="284"/>
      <c r="AB221" s="293"/>
      <c r="AC221" s="293"/>
      <c r="AD221" s="293"/>
      <c r="AE221" s="293"/>
      <c r="AF221" s="293"/>
      <c r="AG221" s="293"/>
      <c r="AH221" s="293"/>
      <c r="AI221" s="293"/>
      <c r="AJ221" s="293"/>
      <c r="AK221" s="293"/>
      <c r="AL221" s="293"/>
    </row>
    <row r="222" spans="1:38" s="414" customFormat="1" ht="16.5" customHeight="1">
      <c r="A222" s="284"/>
      <c r="B222" s="1238" t="str">
        <f>IF('Data invoice'!J167=0,"",'Data invoice'!K167)</f>
        <v/>
      </c>
      <c r="C222" s="1238" t="str">
        <f>IF('Data invoice'!K165=0,"",'Data invoice'!L165)</f>
        <v/>
      </c>
      <c r="D222" s="1238" t="str">
        <f>IF('Data invoice'!L165=0,"",'Data invoice'!M165)</f>
        <v/>
      </c>
      <c r="E222" s="1238" t="str">
        <f>IF('Data invoice'!M165=0,"",'Data invoice'!N165)</f>
        <v/>
      </c>
      <c r="F222" s="1238" t="str">
        <f>IF('Data invoice'!N165=0,"",'Data invoice'!O165)</f>
        <v/>
      </c>
      <c r="G222" s="1238" t="str">
        <f>IF('Data invoice'!O165=0,"",'Data invoice'!P165)</f>
        <v/>
      </c>
      <c r="H222" s="1238" t="str">
        <f>IF('Data invoice'!P165=0,"",'Data invoice'!Q165)</f>
        <v/>
      </c>
      <c r="I222" s="1238" t="str">
        <f>IF('Data invoice'!Q165=0,"",'Data invoice'!R165)</f>
        <v/>
      </c>
      <c r="J222" s="1239" t="str">
        <f>IF('Data invoice'!R165=0,"",'Data invoice'!S165)</f>
        <v/>
      </c>
      <c r="K222" s="1238" t="str">
        <f>IF('Data invoice'!S165=0,"",'Data invoice'!T165)</f>
        <v/>
      </c>
      <c r="L222" s="284"/>
      <c r="M222" s="279"/>
      <c r="N222" s="279"/>
      <c r="O222" s="279"/>
      <c r="P222" s="279"/>
      <c r="Q222" s="279"/>
      <c r="R222" s="279"/>
      <c r="S222" s="279"/>
      <c r="T222" s="284"/>
      <c r="U222" s="284"/>
      <c r="V222" s="284"/>
      <c r="W222" s="284"/>
      <c r="X222" s="284"/>
      <c r="Y222" s="284"/>
      <c r="Z222" s="284"/>
      <c r="AA222" s="284"/>
      <c r="AB222" s="293"/>
      <c r="AC222" s="293"/>
      <c r="AD222" s="293"/>
      <c r="AE222" s="293"/>
      <c r="AF222" s="293"/>
      <c r="AG222" s="293"/>
      <c r="AH222" s="293"/>
      <c r="AI222" s="293"/>
      <c r="AJ222" s="293"/>
      <c r="AK222" s="293"/>
      <c r="AL222" s="293"/>
    </row>
    <row r="223" spans="1:38" s="414" customFormat="1" ht="16.5" customHeight="1">
      <c r="A223" s="284"/>
      <c r="B223" s="1238" t="str">
        <f>IF('Data invoice'!J168=0,"",'Data invoice'!K168)</f>
        <v/>
      </c>
      <c r="C223" s="1238" t="str">
        <f>IF('Data invoice'!K166=0,"",'Data invoice'!L166)</f>
        <v/>
      </c>
      <c r="D223" s="1238" t="str">
        <f>IF('Data invoice'!L166=0,"",'Data invoice'!M166)</f>
        <v/>
      </c>
      <c r="E223" s="1238" t="str">
        <f>IF('Data invoice'!M166=0,"",'Data invoice'!N166)</f>
        <v/>
      </c>
      <c r="F223" s="1238" t="str">
        <f>IF('Data invoice'!N166=0,"",'Data invoice'!O166)</f>
        <v/>
      </c>
      <c r="G223" s="1238" t="str">
        <f>IF('Data invoice'!O166=0,"",'Data invoice'!P166)</f>
        <v/>
      </c>
      <c r="H223" s="1238" t="str">
        <f>IF('Data invoice'!P166=0,"",'Data invoice'!Q166)</f>
        <v/>
      </c>
      <c r="I223" s="1238" t="str">
        <f>IF('Data invoice'!Q166=0,"",'Data invoice'!R166)</f>
        <v/>
      </c>
      <c r="J223" s="1239" t="str">
        <f>IF('Data invoice'!R166=0,"",'Data invoice'!S166)</f>
        <v/>
      </c>
      <c r="K223" s="1238" t="str">
        <f>IF('Data invoice'!S166=0,"",'Data invoice'!T166)</f>
        <v/>
      </c>
      <c r="L223" s="284"/>
      <c r="M223" s="279"/>
      <c r="N223" s="279"/>
      <c r="O223" s="279"/>
      <c r="P223" s="279"/>
      <c r="Q223" s="279"/>
      <c r="R223" s="279"/>
      <c r="S223" s="279"/>
      <c r="T223" s="284"/>
      <c r="U223" s="284"/>
      <c r="V223" s="284"/>
      <c r="W223" s="284"/>
      <c r="X223" s="284"/>
      <c r="Y223" s="284"/>
      <c r="Z223" s="284"/>
      <c r="AA223" s="284"/>
      <c r="AB223" s="293"/>
      <c r="AC223" s="293"/>
      <c r="AD223" s="293"/>
      <c r="AE223" s="293"/>
      <c r="AF223" s="293"/>
      <c r="AG223" s="293"/>
      <c r="AH223" s="293"/>
      <c r="AI223" s="293"/>
      <c r="AJ223" s="293"/>
      <c r="AK223" s="293"/>
      <c r="AL223" s="293"/>
    </row>
    <row r="224" spans="1:38" s="414" customFormat="1" ht="16.5" customHeight="1">
      <c r="A224" s="284"/>
      <c r="B224" s="1238" t="str">
        <f>IF('Data invoice'!J169=0,"",'Data invoice'!K169)</f>
        <v/>
      </c>
      <c r="C224" s="1238" t="str">
        <f>IF('Data invoice'!K167=0,"",'Data invoice'!L167)</f>
        <v/>
      </c>
      <c r="D224" s="1238" t="str">
        <f>IF('Data invoice'!L167=0,"",'Data invoice'!M167)</f>
        <v/>
      </c>
      <c r="E224" s="1238" t="str">
        <f>IF('Data invoice'!M167=0,"",'Data invoice'!N167)</f>
        <v/>
      </c>
      <c r="F224" s="1238" t="str">
        <f>IF('Data invoice'!N167=0,"",'Data invoice'!O167)</f>
        <v/>
      </c>
      <c r="G224" s="1238" t="str">
        <f>IF('Data invoice'!O167=0,"",'Data invoice'!P167)</f>
        <v/>
      </c>
      <c r="H224" s="1238" t="str">
        <f>IF('Data invoice'!P167=0,"",'Data invoice'!Q167)</f>
        <v/>
      </c>
      <c r="I224" s="1238" t="str">
        <f>IF('Data invoice'!Q167=0,"",'Data invoice'!R167)</f>
        <v/>
      </c>
      <c r="J224" s="1239" t="str">
        <f>IF('Data invoice'!R167=0,"",'Data invoice'!S167)</f>
        <v/>
      </c>
      <c r="K224" s="1238" t="str">
        <f>IF('Data invoice'!S167=0,"",'Data invoice'!T167)</f>
        <v/>
      </c>
      <c r="L224" s="279"/>
      <c r="M224" s="279"/>
      <c r="N224" s="279"/>
      <c r="O224" s="279"/>
      <c r="P224" s="279"/>
      <c r="Q224" s="279"/>
      <c r="R224" s="279"/>
      <c r="S224" s="279"/>
      <c r="T224" s="284"/>
      <c r="U224" s="284"/>
      <c r="V224" s="284"/>
      <c r="W224" s="284"/>
      <c r="X224" s="284"/>
      <c r="Y224" s="284"/>
      <c r="Z224" s="284"/>
      <c r="AA224" s="284"/>
      <c r="AB224" s="293"/>
      <c r="AC224" s="293"/>
      <c r="AD224" s="293"/>
      <c r="AE224" s="293"/>
      <c r="AF224" s="293"/>
      <c r="AG224" s="293"/>
      <c r="AH224" s="293"/>
      <c r="AI224" s="293"/>
      <c r="AJ224" s="293"/>
      <c r="AK224" s="293"/>
      <c r="AL224" s="293"/>
    </row>
    <row r="225" spans="1:38" s="414" customFormat="1" ht="13.5" customHeight="1">
      <c r="A225" s="284"/>
      <c r="B225" s="1238" t="str">
        <f>IF('Data invoice'!J170=0,"",'Data invoice'!K170)</f>
        <v/>
      </c>
      <c r="C225" s="1238" t="str">
        <f>IF('Data invoice'!K168=0,"",'Data invoice'!L168)</f>
        <v/>
      </c>
      <c r="D225" s="1238" t="str">
        <f>IF('Data invoice'!L168=0,"",'Data invoice'!M168)</f>
        <v/>
      </c>
      <c r="E225" s="1238" t="str">
        <f>IF('Data invoice'!M168=0,"",'Data invoice'!N168)</f>
        <v/>
      </c>
      <c r="F225" s="1238" t="str">
        <f>IF('Data invoice'!N168=0,"",'Data invoice'!O168)</f>
        <v/>
      </c>
      <c r="G225" s="1238" t="str">
        <f>IF('Data invoice'!O168=0,"",'Data invoice'!P168)</f>
        <v/>
      </c>
      <c r="H225" s="1238" t="str">
        <f>IF('Data invoice'!P168=0,"",'Data invoice'!Q168)</f>
        <v/>
      </c>
      <c r="I225" s="1238" t="str">
        <f>IF('Data invoice'!Q168=0,"",'Data invoice'!R168)</f>
        <v/>
      </c>
      <c r="J225" s="1239" t="str">
        <f>IF('Data invoice'!R168=0,"",'Data invoice'!S168)</f>
        <v/>
      </c>
      <c r="K225" s="1238" t="str">
        <f>IF('Data invoice'!S168=0,"",'Data invoice'!T168)</f>
        <v/>
      </c>
      <c r="L225" s="279"/>
      <c r="M225" s="279"/>
      <c r="N225" s="279"/>
      <c r="O225" s="279"/>
      <c r="P225" s="279"/>
      <c r="Q225" s="279"/>
      <c r="R225" s="279"/>
      <c r="S225" s="279"/>
      <c r="T225" s="284"/>
      <c r="U225" s="284"/>
      <c r="V225" s="284"/>
      <c r="W225" s="284"/>
      <c r="X225" s="284"/>
      <c r="Y225" s="284"/>
      <c r="Z225" s="284"/>
      <c r="AA225" s="284"/>
      <c r="AB225" s="293"/>
      <c r="AC225" s="293"/>
      <c r="AD225" s="293"/>
      <c r="AE225" s="293"/>
      <c r="AF225" s="293"/>
      <c r="AG225" s="293"/>
      <c r="AH225" s="293"/>
      <c r="AI225" s="293"/>
      <c r="AJ225" s="293"/>
      <c r="AK225" s="293"/>
      <c r="AL225" s="293"/>
    </row>
    <row r="226" spans="1:38" s="414" customFormat="1" ht="13.5" customHeight="1">
      <c r="A226" s="284"/>
      <c r="B226" s="1238" t="str">
        <f>IF('Data invoice'!J171=0,"",'Data invoice'!K171)</f>
        <v/>
      </c>
      <c r="C226" s="1238" t="str">
        <f>IF('Data invoice'!K169=0,"",'Data invoice'!L169)</f>
        <v/>
      </c>
      <c r="D226" s="1238" t="str">
        <f>IF('Data invoice'!L169=0,"",'Data invoice'!M169)</f>
        <v/>
      </c>
      <c r="E226" s="1238" t="str">
        <f>IF('Data invoice'!M169=0,"",'Data invoice'!N169)</f>
        <v/>
      </c>
      <c r="F226" s="1238" t="str">
        <f>IF('Data invoice'!N169=0,"",'Data invoice'!O169)</f>
        <v/>
      </c>
      <c r="G226" s="1238" t="str">
        <f>IF('Data invoice'!O169=0,"",'Data invoice'!P169)</f>
        <v/>
      </c>
      <c r="H226" s="1238" t="str">
        <f>IF('Data invoice'!P169=0,"",'Data invoice'!Q169)</f>
        <v/>
      </c>
      <c r="I226" s="1238" t="str">
        <f>IF('Data invoice'!Q169=0,"",'Data invoice'!R169)</f>
        <v/>
      </c>
      <c r="J226" s="1239" t="str">
        <f>IF('Data invoice'!R169=0,"",'Data invoice'!S169)</f>
        <v/>
      </c>
      <c r="K226" s="1238" t="str">
        <f>IF('Data invoice'!S169=0,"",'Data invoice'!T169)</f>
        <v/>
      </c>
      <c r="L226" s="279"/>
      <c r="M226" s="279"/>
      <c r="N226" s="279"/>
      <c r="O226" s="279"/>
      <c r="P226" s="279"/>
      <c r="Q226" s="279"/>
      <c r="R226" s="279"/>
      <c r="S226" s="279"/>
      <c r="T226" s="284"/>
      <c r="U226" s="284"/>
      <c r="V226" s="284"/>
      <c r="W226" s="284"/>
      <c r="X226" s="284"/>
      <c r="Y226" s="284"/>
      <c r="Z226" s="284"/>
      <c r="AA226" s="284"/>
      <c r="AB226" s="293"/>
      <c r="AC226" s="293"/>
      <c r="AD226" s="293"/>
      <c r="AE226" s="293"/>
      <c r="AF226" s="293"/>
      <c r="AG226" s="293"/>
      <c r="AH226" s="293"/>
      <c r="AI226" s="293"/>
      <c r="AJ226" s="293"/>
      <c r="AK226" s="293"/>
      <c r="AL226" s="293"/>
    </row>
    <row r="227" spans="1:38" s="414" customFormat="1" ht="16.5" customHeight="1">
      <c r="A227" s="284"/>
      <c r="B227" s="1238" t="str">
        <f>IF('Data invoice'!J172=0,"",'Data invoice'!K172)</f>
        <v/>
      </c>
      <c r="C227" s="1238" t="str">
        <f>IF('Data invoice'!K170=0,"",'Data invoice'!L170)</f>
        <v/>
      </c>
      <c r="D227" s="1238" t="str">
        <f>IF('Data invoice'!L170=0,"",'Data invoice'!M170)</f>
        <v/>
      </c>
      <c r="E227" s="1238" t="str">
        <f>IF('Data invoice'!M170=0,"",'Data invoice'!N170)</f>
        <v/>
      </c>
      <c r="F227" s="1238" t="str">
        <f>IF('Data invoice'!N170=0,"",'Data invoice'!O170)</f>
        <v/>
      </c>
      <c r="G227" s="1238" t="str">
        <f>IF('Data invoice'!O170=0,"",'Data invoice'!P170)</f>
        <v/>
      </c>
      <c r="H227" s="1238" t="str">
        <f>IF('Data invoice'!P170=0,"",'Data invoice'!Q170)</f>
        <v/>
      </c>
      <c r="I227" s="1238" t="str">
        <f>IF('Data invoice'!Q170=0,"",'Data invoice'!R170)</f>
        <v/>
      </c>
      <c r="J227" s="1239" t="str">
        <f>IF('Data invoice'!R170=0,"",'Data invoice'!S170)</f>
        <v/>
      </c>
      <c r="K227" s="1238" t="str">
        <f>IF('Data invoice'!S170=0,"",'Data invoice'!T170)</f>
        <v/>
      </c>
      <c r="L227" s="279"/>
      <c r="M227" s="279"/>
      <c r="N227" s="279"/>
      <c r="O227" s="279"/>
      <c r="P227" s="279"/>
      <c r="Q227" s="279"/>
      <c r="R227" s="279"/>
      <c r="S227" s="279"/>
      <c r="T227" s="284"/>
      <c r="U227" s="284"/>
      <c r="V227" s="284"/>
      <c r="W227" s="284"/>
      <c r="X227" s="284"/>
      <c r="Y227" s="284"/>
      <c r="Z227" s="284"/>
      <c r="AA227" s="284"/>
      <c r="AB227" s="293"/>
      <c r="AC227" s="293"/>
      <c r="AD227" s="293"/>
      <c r="AE227" s="293"/>
      <c r="AF227" s="293"/>
      <c r="AG227" s="293"/>
      <c r="AH227" s="293"/>
      <c r="AI227" s="293"/>
      <c r="AJ227" s="293"/>
      <c r="AK227" s="293"/>
      <c r="AL227" s="293"/>
    </row>
    <row r="228" spans="1:38" s="414" customFormat="1" ht="16.5" customHeight="1">
      <c r="A228" s="284"/>
      <c r="B228" s="1238" t="str">
        <f>IF('Data invoice'!J173=0,"",'Data invoice'!K173)</f>
        <v/>
      </c>
      <c r="C228" s="1238" t="str">
        <f>IF('Data invoice'!K171=0,"",'Data invoice'!L171)</f>
        <v/>
      </c>
      <c r="D228" s="1238" t="str">
        <f>IF('Data invoice'!L171=0,"",'Data invoice'!M171)</f>
        <v/>
      </c>
      <c r="E228" s="1238" t="str">
        <f>IF('Data invoice'!M171=0,"",'Data invoice'!N171)</f>
        <v/>
      </c>
      <c r="F228" s="1238" t="str">
        <f>IF('Data invoice'!N171=0,"",'Data invoice'!O171)</f>
        <v/>
      </c>
      <c r="G228" s="1238" t="str">
        <f>IF('Data invoice'!O171=0,"",'Data invoice'!P171)</f>
        <v/>
      </c>
      <c r="H228" s="1238" t="str">
        <f>IF('Data invoice'!P171=0,"",'Data invoice'!Q171)</f>
        <v/>
      </c>
      <c r="I228" s="1238" t="str">
        <f>IF('Data invoice'!Q171=0,"",'Data invoice'!R171)</f>
        <v/>
      </c>
      <c r="J228" s="1239" t="str">
        <f>IF('Data invoice'!R171=0,"",'Data invoice'!S171)</f>
        <v/>
      </c>
      <c r="K228" s="1238" t="str">
        <f>IF('Data invoice'!S171=0,"",'Data invoice'!T171)</f>
        <v/>
      </c>
      <c r="L228" s="279"/>
      <c r="M228" s="279"/>
      <c r="N228" s="279"/>
      <c r="O228" s="279"/>
      <c r="P228" s="279"/>
      <c r="Q228" s="279"/>
      <c r="R228" s="279"/>
      <c r="S228" s="279"/>
      <c r="T228" s="279"/>
      <c r="U228" s="279"/>
      <c r="V228" s="279"/>
      <c r="W228" s="279"/>
      <c r="X228" s="279"/>
      <c r="Y228" s="279"/>
      <c r="Z228" s="279"/>
      <c r="AA228" s="279"/>
      <c r="AB228" s="296"/>
      <c r="AC228" s="296"/>
      <c r="AD228" s="296"/>
      <c r="AE228" s="296"/>
      <c r="AF228" s="296"/>
      <c r="AG228" s="296"/>
      <c r="AH228" s="296"/>
      <c r="AI228" s="296"/>
      <c r="AJ228" s="296"/>
      <c r="AK228" s="296"/>
      <c r="AL228" s="296"/>
    </row>
    <row r="229" spans="1:38" s="414" customFormat="1" ht="16.5" customHeight="1">
      <c r="A229" s="284"/>
      <c r="B229" s="1238" t="str">
        <f>IF('Data invoice'!J174=0,"",'Data invoice'!K174)</f>
        <v/>
      </c>
      <c r="C229" s="1238" t="str">
        <f>IF('Data invoice'!K172=0,"",'Data invoice'!L172)</f>
        <v/>
      </c>
      <c r="D229" s="1238" t="str">
        <f>IF('Data invoice'!L172=0,"",'Data invoice'!M172)</f>
        <v/>
      </c>
      <c r="E229" s="1238" t="str">
        <f>IF('Data invoice'!M172=0,"",'Data invoice'!N172)</f>
        <v/>
      </c>
      <c r="F229" s="1238" t="str">
        <f>IF('Data invoice'!N172=0,"",'Data invoice'!O172)</f>
        <v/>
      </c>
      <c r="G229" s="1238" t="str">
        <f>IF('Data invoice'!O172=0,"",'Data invoice'!P172)</f>
        <v/>
      </c>
      <c r="H229" s="1238" t="str">
        <f>IF('Data invoice'!P172=0,"",'Data invoice'!Q172)</f>
        <v/>
      </c>
      <c r="I229" s="1238" t="str">
        <f>IF('Data invoice'!Q172=0,"",'Data invoice'!R172)</f>
        <v/>
      </c>
      <c r="J229" s="1239" t="str">
        <f>IF('Data invoice'!R172=0,"",'Data invoice'!S172)</f>
        <v/>
      </c>
      <c r="K229" s="1238" t="str">
        <f>IF('Data invoice'!S172=0,"",'Data invoice'!T172)</f>
        <v/>
      </c>
      <c r="L229" s="279"/>
      <c r="M229" s="279"/>
      <c r="N229" s="279"/>
      <c r="O229" s="279"/>
      <c r="P229" s="279"/>
      <c r="Q229" s="279"/>
      <c r="R229" s="279"/>
      <c r="S229" s="279"/>
      <c r="T229" s="279"/>
      <c r="U229" s="279"/>
      <c r="V229" s="279"/>
      <c r="W229" s="279"/>
      <c r="X229" s="279"/>
      <c r="Y229" s="279"/>
      <c r="Z229" s="279"/>
      <c r="AA229" s="279"/>
      <c r="AB229" s="296"/>
      <c r="AC229" s="296"/>
      <c r="AD229" s="296"/>
      <c r="AE229" s="296"/>
      <c r="AF229" s="296"/>
      <c r="AG229" s="296"/>
      <c r="AH229" s="296"/>
      <c r="AI229" s="296"/>
      <c r="AJ229" s="296"/>
      <c r="AK229" s="296"/>
      <c r="AL229" s="296"/>
    </row>
    <row r="230" spans="1:38" s="414" customFormat="1" ht="16.5" customHeight="1">
      <c r="A230" s="279"/>
      <c r="B230" s="1238" t="str">
        <f>IF('Data invoice'!J175=0,"",'Data invoice'!K175)</f>
        <v/>
      </c>
      <c r="C230" s="1238" t="str">
        <f>IF('Data invoice'!K173=0,"",'Data invoice'!L173)</f>
        <v/>
      </c>
      <c r="D230" s="1238" t="str">
        <f>IF('Data invoice'!L173=0,"",'Data invoice'!M173)</f>
        <v/>
      </c>
      <c r="E230" s="1238" t="str">
        <f>IF('Data invoice'!M173=0,"",'Data invoice'!N173)</f>
        <v/>
      </c>
      <c r="F230" s="1238" t="str">
        <f>IF('Data invoice'!N173=0,"",'Data invoice'!O173)</f>
        <v/>
      </c>
      <c r="G230" s="1238" t="str">
        <f>IF('Data invoice'!O173=0,"",'Data invoice'!P173)</f>
        <v/>
      </c>
      <c r="H230" s="1238" t="str">
        <f>IF('Data invoice'!P173=0,"",'Data invoice'!Q173)</f>
        <v/>
      </c>
      <c r="I230" s="1238" t="str">
        <f>IF('Data invoice'!Q173=0,"",'Data invoice'!R173)</f>
        <v/>
      </c>
      <c r="J230" s="1239" t="str">
        <f>IF('Data invoice'!R173=0,"",'Data invoice'!S173)</f>
        <v/>
      </c>
      <c r="K230" s="1238" t="str">
        <f>IF('Data invoice'!S173=0,"",'Data invoice'!T173)</f>
        <v/>
      </c>
      <c r="L230" s="279"/>
      <c r="M230" s="279"/>
      <c r="N230" s="279"/>
      <c r="O230" s="279"/>
      <c r="P230" s="279"/>
      <c r="Q230" s="279"/>
      <c r="R230" s="279"/>
      <c r="S230" s="279"/>
      <c r="T230" s="279"/>
      <c r="U230" s="279"/>
      <c r="V230" s="279"/>
      <c r="W230" s="279"/>
      <c r="X230" s="279"/>
      <c r="Y230" s="279"/>
      <c r="Z230" s="279"/>
      <c r="AA230" s="279"/>
      <c r="AB230" s="296"/>
      <c r="AC230" s="296"/>
      <c r="AD230" s="296"/>
      <c r="AE230" s="296"/>
      <c r="AF230" s="296"/>
      <c r="AG230" s="296"/>
      <c r="AH230" s="296"/>
      <c r="AI230" s="296"/>
      <c r="AJ230" s="296"/>
      <c r="AK230" s="296"/>
      <c r="AL230" s="296"/>
    </row>
    <row r="231" spans="1:38" s="414" customFormat="1" ht="16.5" customHeight="1">
      <c r="A231" s="279"/>
      <c r="B231" s="1238" t="str">
        <f>IF('Data invoice'!J176=0,"",'Data invoice'!K176)</f>
        <v/>
      </c>
      <c r="C231" s="1238" t="str">
        <f>IF('Data invoice'!K174=0,"",'Data invoice'!L174)</f>
        <v/>
      </c>
      <c r="D231" s="1238" t="str">
        <f>IF('Data invoice'!L174=0,"",'Data invoice'!M174)</f>
        <v/>
      </c>
      <c r="E231" s="1238" t="str">
        <f>IF('Data invoice'!M174=0,"",'Data invoice'!N174)</f>
        <v/>
      </c>
      <c r="F231" s="1238" t="str">
        <f>IF('Data invoice'!N174=0,"",'Data invoice'!O174)</f>
        <v/>
      </c>
      <c r="G231" s="1238" t="str">
        <f>IF('Data invoice'!O174=0,"",'Data invoice'!P174)</f>
        <v/>
      </c>
      <c r="H231" s="1238" t="str">
        <f>IF('Data invoice'!P174=0,"",'Data invoice'!Q174)</f>
        <v/>
      </c>
      <c r="I231" s="1238" t="str">
        <f>IF('Data invoice'!Q174=0,"",'Data invoice'!R174)</f>
        <v/>
      </c>
      <c r="J231" s="1239" t="str">
        <f>IF('Data invoice'!R174=0,"",'Data invoice'!S174)</f>
        <v/>
      </c>
      <c r="K231" s="1238" t="str">
        <f>IF('Data invoice'!S174=0,"",'Data invoice'!T174)</f>
        <v/>
      </c>
      <c r="L231" s="279"/>
      <c r="M231" s="279"/>
      <c r="N231" s="279"/>
      <c r="O231" s="279"/>
      <c r="P231" s="146"/>
      <c r="Q231" s="279"/>
      <c r="R231" s="279"/>
      <c r="S231" s="279"/>
      <c r="T231" s="279"/>
      <c r="U231" s="279"/>
      <c r="V231" s="279"/>
      <c r="W231" s="279"/>
      <c r="X231" s="279"/>
      <c r="Y231" s="279"/>
      <c r="Z231" s="279"/>
      <c r="AA231" s="279"/>
      <c r="AB231" s="296"/>
      <c r="AC231" s="296"/>
      <c r="AD231" s="296"/>
      <c r="AE231" s="296"/>
      <c r="AF231" s="296"/>
      <c r="AG231" s="296"/>
      <c r="AH231" s="296"/>
      <c r="AI231" s="296"/>
      <c r="AJ231" s="296"/>
      <c r="AK231" s="296"/>
      <c r="AL231" s="296"/>
    </row>
    <row r="232" spans="1:38" s="414" customFormat="1" ht="16.5" customHeight="1">
      <c r="A232" s="279"/>
      <c r="B232" s="1238" t="str">
        <f>IF('Data invoice'!J177=0,"",'Data invoice'!K177)</f>
        <v/>
      </c>
      <c r="C232" s="1238" t="str">
        <f>IF('Data invoice'!K175=0,"",'Data invoice'!L175)</f>
        <v/>
      </c>
      <c r="D232" s="1238" t="str">
        <f>IF('Data invoice'!L175=0,"",'Data invoice'!M175)</f>
        <v/>
      </c>
      <c r="E232" s="1238" t="str">
        <f>IF('Data invoice'!M175=0,"",'Data invoice'!N175)</f>
        <v/>
      </c>
      <c r="F232" s="1238" t="str">
        <f>IF('Data invoice'!N175=0,"",'Data invoice'!O175)</f>
        <v/>
      </c>
      <c r="G232" s="1238" t="str">
        <f>IF('Data invoice'!O175=0,"",'Data invoice'!P175)</f>
        <v/>
      </c>
      <c r="H232" s="1238" t="str">
        <f>IF('Data invoice'!P175=0,"",'Data invoice'!Q175)</f>
        <v/>
      </c>
      <c r="I232" s="1238" t="str">
        <f>IF('Data invoice'!Q175=0,"",'Data invoice'!R175)</f>
        <v/>
      </c>
      <c r="J232" s="1239" t="str">
        <f>IF('Data invoice'!R175=0,"",'Data invoice'!S175)</f>
        <v/>
      </c>
      <c r="K232" s="1238" t="str">
        <f>IF('Data invoice'!S175=0,"",'Data invoice'!T175)</f>
        <v/>
      </c>
      <c r="L232" s="279"/>
      <c r="M232" s="279"/>
      <c r="N232" s="146"/>
      <c r="O232" s="146"/>
      <c r="P232" s="146"/>
      <c r="Q232" s="279"/>
      <c r="R232" s="279"/>
      <c r="S232" s="279"/>
      <c r="T232" s="279"/>
      <c r="U232" s="279"/>
      <c r="V232" s="279"/>
      <c r="W232" s="279"/>
      <c r="X232" s="279"/>
      <c r="Y232" s="279"/>
      <c r="Z232" s="279"/>
      <c r="AA232" s="279"/>
      <c r="AB232" s="296"/>
      <c r="AC232" s="296"/>
      <c r="AD232" s="296"/>
      <c r="AE232" s="296"/>
      <c r="AF232" s="296"/>
      <c r="AG232" s="296"/>
      <c r="AH232" s="296"/>
      <c r="AI232" s="296"/>
      <c r="AJ232" s="296"/>
      <c r="AK232" s="296"/>
      <c r="AL232" s="296"/>
    </row>
    <row r="233" spans="1:38" s="414" customFormat="1" ht="16.5" customHeight="1">
      <c r="A233" s="279"/>
      <c r="B233" s="1238" t="str">
        <f>IF('Data invoice'!J178=0,"",'Data invoice'!K178)</f>
        <v/>
      </c>
      <c r="C233" s="1238" t="str">
        <f>IF('Data invoice'!K176=0,"",'Data invoice'!L176)</f>
        <v/>
      </c>
      <c r="D233" s="1238" t="str">
        <f>IF('Data invoice'!L176=0,"",'Data invoice'!M176)</f>
        <v/>
      </c>
      <c r="E233" s="1238" t="str">
        <f>IF('Data invoice'!M176=0,"",'Data invoice'!N176)</f>
        <v/>
      </c>
      <c r="F233" s="1238" t="str">
        <f>IF('Data invoice'!N176=0,"",'Data invoice'!O176)</f>
        <v/>
      </c>
      <c r="G233" s="1238" t="str">
        <f>IF('Data invoice'!O176=0,"",'Data invoice'!P176)</f>
        <v/>
      </c>
      <c r="H233" s="1238" t="str">
        <f>IF('Data invoice'!P176=0,"",'Data invoice'!Q176)</f>
        <v/>
      </c>
      <c r="I233" s="1238" t="str">
        <f>IF('Data invoice'!Q176=0,"",'Data invoice'!R176)</f>
        <v/>
      </c>
      <c r="J233" s="1239" t="str">
        <f>IF('Data invoice'!R176=0,"",'Data invoice'!S176)</f>
        <v/>
      </c>
      <c r="K233" s="1238" t="str">
        <f>IF('Data invoice'!S176=0,"",'Data invoice'!T176)</f>
        <v/>
      </c>
      <c r="L233" s="279"/>
      <c r="M233" s="279"/>
      <c r="N233" s="146"/>
      <c r="O233" s="146"/>
      <c r="P233" s="146"/>
      <c r="Q233" s="279"/>
      <c r="R233" s="279"/>
      <c r="S233" s="279"/>
      <c r="T233" s="279"/>
      <c r="U233" s="279"/>
      <c r="V233" s="279"/>
      <c r="W233" s="279"/>
      <c r="X233" s="279"/>
      <c r="Y233" s="279"/>
      <c r="Z233" s="279"/>
      <c r="AA233" s="279"/>
      <c r="AB233" s="296"/>
      <c r="AC233" s="296"/>
      <c r="AD233" s="296"/>
      <c r="AE233" s="296"/>
      <c r="AF233" s="296"/>
      <c r="AG233" s="296"/>
      <c r="AH233" s="296"/>
      <c r="AI233" s="296"/>
      <c r="AJ233" s="296"/>
      <c r="AK233" s="296"/>
      <c r="AL233" s="296"/>
    </row>
    <row r="234" spans="1:38" s="414" customFormat="1" ht="16.5" customHeight="1">
      <c r="A234" s="279"/>
      <c r="B234" s="1238" t="str">
        <f>IF('Data invoice'!J179=0,"",'Data invoice'!K179)</f>
        <v/>
      </c>
      <c r="C234" s="1238" t="str">
        <f>IF('Data invoice'!K177=0,"",'Data invoice'!L177)</f>
        <v/>
      </c>
      <c r="D234" s="1238" t="str">
        <f>IF('Data invoice'!L177=0,"",'Data invoice'!M177)</f>
        <v/>
      </c>
      <c r="E234" s="1238" t="str">
        <f>IF('Data invoice'!M177=0,"",'Data invoice'!N177)</f>
        <v/>
      </c>
      <c r="F234" s="1238" t="str">
        <f>IF('Data invoice'!N177=0,"",'Data invoice'!O177)</f>
        <v/>
      </c>
      <c r="G234" s="1238" t="str">
        <f>IF('Data invoice'!O177=0,"",'Data invoice'!P177)</f>
        <v/>
      </c>
      <c r="H234" s="1238" t="str">
        <f>IF('Data invoice'!P177=0,"",'Data invoice'!Q177)</f>
        <v/>
      </c>
      <c r="I234" s="1238" t="str">
        <f>IF('Data invoice'!Q177=0,"",'Data invoice'!R177)</f>
        <v/>
      </c>
      <c r="J234" s="1239" t="str">
        <f>IF('Data invoice'!R177=0,"",'Data invoice'!S177)</f>
        <v/>
      </c>
      <c r="K234" s="1238" t="str">
        <f>IF('Data invoice'!S177=0,"",'Data invoice'!T177)</f>
        <v/>
      </c>
      <c r="L234" s="279"/>
      <c r="M234" s="279"/>
      <c r="N234" s="146"/>
      <c r="O234" s="146"/>
      <c r="P234" s="146"/>
      <c r="Q234" s="279"/>
      <c r="R234" s="279"/>
      <c r="S234" s="279"/>
      <c r="T234" s="279"/>
      <c r="U234" s="279"/>
      <c r="V234" s="279"/>
      <c r="W234" s="279"/>
      <c r="X234" s="279"/>
      <c r="Y234" s="279"/>
      <c r="Z234" s="279"/>
      <c r="AA234" s="279"/>
      <c r="AB234" s="296"/>
      <c r="AC234" s="296"/>
      <c r="AD234" s="296"/>
      <c r="AE234" s="296"/>
      <c r="AF234" s="296"/>
      <c r="AG234" s="296"/>
      <c r="AH234" s="296"/>
      <c r="AI234" s="296"/>
      <c r="AJ234" s="296"/>
      <c r="AK234" s="296"/>
      <c r="AL234" s="296"/>
    </row>
    <row r="235" spans="1:38" s="414" customFormat="1" ht="16.5" customHeight="1">
      <c r="A235" s="279"/>
      <c r="B235" s="1238" t="str">
        <f>IF('Data invoice'!J180=0,"",'Data invoice'!K180)</f>
        <v/>
      </c>
      <c r="C235" s="1238" t="str">
        <f>IF('Data invoice'!K178=0,"",'Data invoice'!L178)</f>
        <v/>
      </c>
      <c r="D235" s="1238" t="str">
        <f>IF('Data invoice'!L178=0,"",'Data invoice'!M178)</f>
        <v/>
      </c>
      <c r="E235" s="1238" t="str">
        <f>IF('Data invoice'!M178=0,"",'Data invoice'!N178)</f>
        <v/>
      </c>
      <c r="F235" s="1238" t="str">
        <f>IF('Data invoice'!N178=0,"",'Data invoice'!O178)</f>
        <v/>
      </c>
      <c r="G235" s="1238" t="str">
        <f>IF('Data invoice'!O178=0,"",'Data invoice'!P178)</f>
        <v/>
      </c>
      <c r="H235" s="1238" t="str">
        <f>IF('Data invoice'!P178=0,"",'Data invoice'!Q178)</f>
        <v/>
      </c>
      <c r="I235" s="1238" t="str">
        <f>IF('Data invoice'!Q178=0,"",'Data invoice'!R178)</f>
        <v/>
      </c>
      <c r="J235" s="1239" t="str">
        <f>IF('Data invoice'!R178=0,"",'Data invoice'!S178)</f>
        <v/>
      </c>
      <c r="K235" s="1238" t="str">
        <f>IF('Data invoice'!S178=0,"",'Data invoice'!T178)</f>
        <v/>
      </c>
      <c r="L235" s="279"/>
      <c r="M235" s="279"/>
      <c r="N235" s="146"/>
      <c r="O235" s="146"/>
      <c r="P235" s="146"/>
      <c r="Q235" s="146"/>
      <c r="R235" s="279"/>
      <c r="S235" s="279"/>
      <c r="T235" s="279"/>
      <c r="U235" s="279"/>
      <c r="V235" s="279"/>
      <c r="W235" s="279"/>
      <c r="X235" s="279"/>
      <c r="Y235" s="279"/>
      <c r="Z235" s="279"/>
      <c r="AA235" s="279"/>
      <c r="AB235" s="296"/>
      <c r="AC235" s="296"/>
      <c r="AD235" s="296"/>
      <c r="AE235" s="296"/>
      <c r="AF235" s="296"/>
      <c r="AG235" s="296"/>
      <c r="AH235" s="296"/>
      <c r="AI235" s="296"/>
      <c r="AJ235" s="296"/>
      <c r="AK235" s="296"/>
      <c r="AL235" s="296"/>
    </row>
    <row r="236" spans="1:38" s="414" customFormat="1" ht="16.5" customHeight="1">
      <c r="A236" s="279"/>
      <c r="B236" s="1238" t="str">
        <f>IF('Data invoice'!J181=0,"",'Data invoice'!K181)</f>
        <v/>
      </c>
      <c r="C236" s="1238" t="str">
        <f>IF('Data invoice'!K179=0,"",'Data invoice'!L179)</f>
        <v/>
      </c>
      <c r="D236" s="1238" t="str">
        <f>IF('Data invoice'!L179=0,"",'Data invoice'!M179)</f>
        <v/>
      </c>
      <c r="E236" s="1238" t="str">
        <f>IF('Data invoice'!M179=0,"",'Data invoice'!N179)</f>
        <v/>
      </c>
      <c r="F236" s="1238" t="str">
        <f>IF('Data invoice'!N179=0,"",'Data invoice'!O179)</f>
        <v/>
      </c>
      <c r="G236" s="1238" t="str">
        <f>IF('Data invoice'!O179=0,"",'Data invoice'!P179)</f>
        <v/>
      </c>
      <c r="H236" s="1238" t="str">
        <f>IF('Data invoice'!P179=0,"",'Data invoice'!Q179)</f>
        <v/>
      </c>
      <c r="I236" s="1238" t="str">
        <f>IF('Data invoice'!Q179=0,"",'Data invoice'!R179)</f>
        <v/>
      </c>
      <c r="J236" s="1239" t="str">
        <f>IF('Data invoice'!R179=0,"",'Data invoice'!S179)</f>
        <v/>
      </c>
      <c r="K236" s="1238" t="str">
        <f>IF('Data invoice'!S179=0,"",'Data invoice'!T179)</f>
        <v/>
      </c>
      <c r="L236" s="279"/>
      <c r="M236" s="279"/>
      <c r="N236" s="146"/>
      <c r="O236" s="146"/>
      <c r="P236" s="146"/>
      <c r="Q236" s="146"/>
      <c r="R236" s="279"/>
      <c r="S236" s="279"/>
      <c r="T236" s="279"/>
      <c r="U236" s="279"/>
      <c r="V236" s="279"/>
      <c r="W236" s="279"/>
      <c r="X236" s="279"/>
      <c r="Y236" s="279"/>
      <c r="Z236" s="279"/>
      <c r="AA236" s="279"/>
      <c r="AB236" s="296"/>
      <c r="AC236" s="296"/>
      <c r="AD236" s="296"/>
      <c r="AE236" s="296"/>
      <c r="AF236" s="296"/>
      <c r="AG236" s="296"/>
      <c r="AH236" s="296"/>
      <c r="AI236" s="296"/>
      <c r="AJ236" s="296"/>
      <c r="AK236" s="296"/>
      <c r="AL236" s="296"/>
    </row>
    <row r="237" spans="1:38" s="414" customFormat="1" ht="16.5" customHeight="1">
      <c r="A237" s="279"/>
      <c r="B237" s="1238" t="str">
        <f>IF('Data invoice'!J182=0,"",'Data invoice'!K182)</f>
        <v/>
      </c>
      <c r="C237" s="1238" t="str">
        <f>IF('Data invoice'!K180=0,"",'Data invoice'!L180)</f>
        <v/>
      </c>
      <c r="D237" s="1238" t="str">
        <f>IF('Data invoice'!L180=0,"",'Data invoice'!M180)</f>
        <v/>
      </c>
      <c r="E237" s="1238" t="str">
        <f>IF('Data invoice'!M180=0,"",'Data invoice'!N180)</f>
        <v/>
      </c>
      <c r="F237" s="1238" t="str">
        <f>IF('Data invoice'!N180=0,"",'Data invoice'!O180)</f>
        <v/>
      </c>
      <c r="G237" s="1238" t="str">
        <f>IF('Data invoice'!O180=0,"",'Data invoice'!P180)</f>
        <v/>
      </c>
      <c r="H237" s="1238" t="str">
        <f>IF('Data invoice'!P180=0,"",'Data invoice'!Q180)</f>
        <v/>
      </c>
      <c r="I237" s="1238" t="str">
        <f>IF('Data invoice'!Q180=0,"",'Data invoice'!R180)</f>
        <v/>
      </c>
      <c r="J237" s="1239" t="str">
        <f>IF('Data invoice'!R180=0,"",'Data invoice'!S180)</f>
        <v/>
      </c>
      <c r="K237" s="1238" t="str">
        <f>IF('Data invoice'!S180=0,"",'Data invoice'!T180)</f>
        <v/>
      </c>
      <c r="L237" s="279"/>
      <c r="M237" s="279"/>
      <c r="N237" s="146"/>
      <c r="O237" s="146"/>
      <c r="P237" s="146"/>
      <c r="Q237" s="146"/>
      <c r="R237" s="279"/>
      <c r="S237" s="279"/>
      <c r="T237" s="279"/>
      <c r="U237" s="279"/>
      <c r="V237" s="279"/>
      <c r="W237" s="279"/>
      <c r="X237" s="279"/>
      <c r="Y237" s="279"/>
      <c r="Z237" s="279"/>
      <c r="AA237" s="279"/>
      <c r="AB237" s="296"/>
      <c r="AC237" s="296"/>
      <c r="AD237" s="296"/>
      <c r="AE237" s="296"/>
      <c r="AF237" s="296"/>
      <c r="AG237" s="296"/>
      <c r="AH237" s="296"/>
      <c r="AI237" s="296"/>
      <c r="AJ237" s="296"/>
      <c r="AK237" s="296"/>
      <c r="AL237" s="296"/>
    </row>
    <row r="238" spans="1:38" s="414" customFormat="1" ht="16.5" customHeight="1">
      <c r="A238" s="279"/>
      <c r="B238" s="1238" t="str">
        <f>IF('Data invoice'!J183=0,"",'Data invoice'!K183)</f>
        <v/>
      </c>
      <c r="C238" s="1238" t="str">
        <f>IF('Data invoice'!K181=0,"",'Data invoice'!L181)</f>
        <v/>
      </c>
      <c r="D238" s="1238" t="str">
        <f>IF('Data invoice'!L181=0,"",'Data invoice'!M181)</f>
        <v/>
      </c>
      <c r="E238" s="1238" t="str">
        <f>IF('Data invoice'!M181=0,"",'Data invoice'!N181)</f>
        <v/>
      </c>
      <c r="F238" s="1238" t="str">
        <f>IF('Data invoice'!N181=0,"",'Data invoice'!O181)</f>
        <v/>
      </c>
      <c r="G238" s="1238" t="str">
        <f>IF('Data invoice'!O181=0,"",'Data invoice'!P181)</f>
        <v/>
      </c>
      <c r="H238" s="1238" t="str">
        <f>IF('Data invoice'!P181=0,"",'Data invoice'!Q181)</f>
        <v/>
      </c>
      <c r="I238" s="1238" t="str">
        <f>IF('Data invoice'!Q181=0,"",'Data invoice'!R181)</f>
        <v/>
      </c>
      <c r="J238" s="1239" t="str">
        <f>IF('Data invoice'!R181=0,"",'Data invoice'!S181)</f>
        <v/>
      </c>
      <c r="K238" s="1238" t="str">
        <f>IF('Data invoice'!S181=0,"",'Data invoice'!T181)</f>
        <v/>
      </c>
      <c r="L238" s="279"/>
      <c r="M238" s="146"/>
      <c r="N238" s="146"/>
      <c r="O238" s="146"/>
      <c r="P238" s="146"/>
      <c r="Q238" s="146"/>
      <c r="R238" s="279"/>
      <c r="S238" s="279"/>
      <c r="T238" s="279"/>
      <c r="U238" s="279"/>
      <c r="V238" s="279"/>
      <c r="W238" s="279"/>
      <c r="X238" s="279"/>
      <c r="Y238" s="279"/>
      <c r="Z238" s="279"/>
      <c r="AA238" s="279"/>
      <c r="AB238" s="296"/>
      <c r="AC238" s="296"/>
      <c r="AD238" s="296"/>
      <c r="AE238" s="296"/>
      <c r="AF238" s="296"/>
      <c r="AG238" s="296"/>
      <c r="AH238" s="296"/>
      <c r="AI238" s="296"/>
      <c r="AJ238" s="296"/>
      <c r="AK238" s="296"/>
      <c r="AL238" s="296"/>
    </row>
    <row r="239" spans="1:38" s="414" customFormat="1" ht="16.5" customHeight="1">
      <c r="A239" s="279"/>
      <c r="B239" s="1238" t="str">
        <f>IF('Data invoice'!J184=0,"",'Data invoice'!K184)</f>
        <v/>
      </c>
      <c r="C239" s="1238" t="str">
        <f>IF('Data invoice'!K182=0,"",'Data invoice'!L182)</f>
        <v/>
      </c>
      <c r="D239" s="1238" t="str">
        <f>IF('Data invoice'!L182=0,"",'Data invoice'!M182)</f>
        <v/>
      </c>
      <c r="E239" s="1238" t="str">
        <f>IF('Data invoice'!M182=0,"",'Data invoice'!N182)</f>
        <v/>
      </c>
      <c r="F239" s="1238" t="str">
        <f>IF('Data invoice'!N182=0,"",'Data invoice'!O182)</f>
        <v/>
      </c>
      <c r="G239" s="1238" t="str">
        <f>IF('Data invoice'!O182=0,"",'Data invoice'!P182)</f>
        <v/>
      </c>
      <c r="H239" s="1238" t="str">
        <f>IF('Data invoice'!P182=0,"",'Data invoice'!Q182)</f>
        <v/>
      </c>
      <c r="I239" s="1238" t="str">
        <f>IF('Data invoice'!Q182=0,"",'Data invoice'!R182)</f>
        <v/>
      </c>
      <c r="J239" s="1239" t="str">
        <f>IF('Data invoice'!R182=0,"",'Data invoice'!S182)</f>
        <v/>
      </c>
      <c r="K239" s="1238" t="str">
        <f>IF('Data invoice'!S182=0,"",'Data invoice'!T182)</f>
        <v/>
      </c>
      <c r="L239" s="279"/>
      <c r="M239" s="146"/>
      <c r="N239" s="146"/>
      <c r="O239" s="146"/>
      <c r="P239" s="146"/>
      <c r="Q239" s="146"/>
      <c r="R239" s="146"/>
      <c r="S239" s="279"/>
      <c r="T239" s="279"/>
      <c r="U239" s="279"/>
      <c r="V239" s="279"/>
      <c r="W239" s="279"/>
      <c r="X239" s="279"/>
      <c r="Y239" s="279"/>
      <c r="Z239" s="279"/>
      <c r="AA239" s="279"/>
      <c r="AB239" s="296"/>
      <c r="AC239" s="296"/>
      <c r="AD239" s="296"/>
      <c r="AE239" s="296"/>
      <c r="AF239" s="296"/>
      <c r="AG239" s="296"/>
      <c r="AH239" s="296"/>
      <c r="AI239" s="296"/>
      <c r="AJ239" s="296"/>
      <c r="AK239" s="296"/>
      <c r="AL239" s="296"/>
    </row>
    <row r="240" spans="1:38" s="414" customFormat="1" ht="16.5" customHeight="1">
      <c r="A240" s="279"/>
      <c r="B240" s="1238" t="str">
        <f>IF('Data invoice'!J185=0,"",'Data invoice'!K185)</f>
        <v/>
      </c>
      <c r="C240" s="1238" t="str">
        <f>IF('Data invoice'!K183=0,"",'Data invoice'!L183)</f>
        <v/>
      </c>
      <c r="D240" s="1238" t="str">
        <f>IF('Data invoice'!L183=0,"",'Data invoice'!M183)</f>
        <v/>
      </c>
      <c r="E240" s="1238" t="str">
        <f>IF('Data invoice'!M183=0,"",'Data invoice'!N183)</f>
        <v/>
      </c>
      <c r="F240" s="1238" t="str">
        <f>IF('Data invoice'!N183=0,"",'Data invoice'!O183)</f>
        <v/>
      </c>
      <c r="G240" s="1238" t="str">
        <f>IF('Data invoice'!O183=0,"",'Data invoice'!P183)</f>
        <v/>
      </c>
      <c r="H240" s="1238" t="str">
        <f>IF('Data invoice'!P183=0,"",'Data invoice'!Q183)</f>
        <v/>
      </c>
      <c r="I240" s="1238" t="str">
        <f>IF('Data invoice'!Q183=0,"",'Data invoice'!R183)</f>
        <v/>
      </c>
      <c r="J240" s="1239" t="str">
        <f>IF('Data invoice'!R183=0,"",'Data invoice'!S183)</f>
        <v/>
      </c>
      <c r="K240" s="1238" t="str">
        <f>IF('Data invoice'!S183=0,"",'Data invoice'!T183)</f>
        <v/>
      </c>
      <c r="L240" s="279"/>
      <c r="M240" s="146"/>
      <c r="N240" s="146"/>
      <c r="O240" s="146"/>
      <c r="P240" s="146"/>
      <c r="Q240" s="146"/>
      <c r="R240" s="146"/>
      <c r="S240" s="279"/>
      <c r="T240" s="279"/>
      <c r="U240" s="279"/>
      <c r="V240" s="279"/>
      <c r="W240" s="279"/>
      <c r="X240" s="279"/>
      <c r="Y240" s="279"/>
      <c r="Z240" s="279"/>
      <c r="AA240" s="279"/>
      <c r="AB240" s="296"/>
      <c r="AC240" s="296"/>
      <c r="AD240" s="296"/>
      <c r="AE240" s="296"/>
      <c r="AF240" s="296"/>
      <c r="AG240" s="296"/>
      <c r="AH240" s="296"/>
      <c r="AI240" s="296"/>
      <c r="AJ240" s="296"/>
      <c r="AK240" s="296"/>
      <c r="AL240" s="296"/>
    </row>
    <row r="241" spans="1:38" s="414" customFormat="1" ht="16.5" customHeight="1">
      <c r="A241" s="279"/>
      <c r="B241" s="1238" t="str">
        <f>IF('Data invoice'!J186=0,"",'Data invoice'!K186)</f>
        <v/>
      </c>
      <c r="C241" s="1238" t="str">
        <f>IF('Data invoice'!K184=0,"",'Data invoice'!L184)</f>
        <v/>
      </c>
      <c r="D241" s="1238" t="str">
        <f>IF('Data invoice'!L184=0,"",'Data invoice'!M184)</f>
        <v/>
      </c>
      <c r="E241" s="1238" t="str">
        <f>IF('Data invoice'!M184=0,"",'Data invoice'!N184)</f>
        <v/>
      </c>
      <c r="F241" s="1238" t="str">
        <f>IF('Data invoice'!N184=0,"",'Data invoice'!O184)</f>
        <v/>
      </c>
      <c r="G241" s="1238" t="str">
        <f>IF('Data invoice'!O184=0,"",'Data invoice'!P184)</f>
        <v/>
      </c>
      <c r="H241" s="1238" t="str">
        <f>IF('Data invoice'!P184=0,"",'Data invoice'!Q184)</f>
        <v/>
      </c>
      <c r="I241" s="1238" t="str">
        <f>IF('Data invoice'!Q184=0,"",'Data invoice'!R184)</f>
        <v/>
      </c>
      <c r="J241" s="1239" t="str">
        <f>IF('Data invoice'!R184=0,"",'Data invoice'!S184)</f>
        <v/>
      </c>
      <c r="K241" s="1238" t="str">
        <f>IF('Data invoice'!S184=0,"",'Data invoice'!T184)</f>
        <v/>
      </c>
      <c r="L241" s="279"/>
      <c r="M241" s="146"/>
      <c r="N241" s="146"/>
      <c r="O241" s="146"/>
      <c r="P241" s="146"/>
      <c r="Q241" s="146"/>
      <c r="R241" s="146"/>
      <c r="S241" s="279"/>
      <c r="T241" s="279"/>
      <c r="U241" s="279"/>
      <c r="V241" s="279"/>
      <c r="W241" s="279"/>
      <c r="X241" s="279"/>
      <c r="Y241" s="279"/>
      <c r="Z241" s="279"/>
      <c r="AA241" s="279"/>
      <c r="AB241" s="296"/>
      <c r="AC241" s="296"/>
      <c r="AD241" s="296"/>
      <c r="AE241" s="296"/>
      <c r="AF241" s="296"/>
      <c r="AG241" s="296"/>
      <c r="AH241" s="296"/>
      <c r="AI241" s="296"/>
      <c r="AJ241" s="296"/>
      <c r="AK241" s="296"/>
      <c r="AL241" s="296"/>
    </row>
    <row r="242" spans="1:38" s="414" customFormat="1" ht="16.5" customHeight="1">
      <c r="A242" s="279"/>
      <c r="B242" s="1238" t="str">
        <f>IF('Data invoice'!J187=0,"",'Data invoice'!K187)</f>
        <v/>
      </c>
      <c r="C242" s="1238" t="str">
        <f>IF('Data invoice'!K185=0,"",'Data invoice'!L185)</f>
        <v/>
      </c>
      <c r="D242" s="1238" t="str">
        <f>IF('Data invoice'!L185=0,"",'Data invoice'!M185)</f>
        <v/>
      </c>
      <c r="E242" s="1238" t="str">
        <f>IF('Data invoice'!M185=0,"",'Data invoice'!N185)</f>
        <v/>
      </c>
      <c r="F242" s="1238" t="str">
        <f>IF('Data invoice'!N185=0,"",'Data invoice'!O185)</f>
        <v/>
      </c>
      <c r="G242" s="1238" t="str">
        <f>IF('Data invoice'!O185=0,"",'Data invoice'!P185)</f>
        <v/>
      </c>
      <c r="H242" s="1238" t="str">
        <f>IF('Data invoice'!P185=0,"",'Data invoice'!Q185)</f>
        <v/>
      </c>
      <c r="I242" s="1238" t="str">
        <f>IF('Data invoice'!Q185=0,"",'Data invoice'!R185)</f>
        <v/>
      </c>
      <c r="J242" s="1239" t="str">
        <f>IF('Data invoice'!R185=0,"",'Data invoice'!S185)</f>
        <v/>
      </c>
      <c r="K242" s="1238" t="str">
        <f>IF('Data invoice'!S185=0,"",'Data invoice'!T185)</f>
        <v/>
      </c>
      <c r="L242" s="279"/>
      <c r="M242" s="146"/>
      <c r="N242" s="146"/>
      <c r="O242" s="146"/>
      <c r="P242" s="146"/>
      <c r="Q242" s="146"/>
      <c r="R242" s="146"/>
      <c r="S242" s="279"/>
      <c r="T242" s="279"/>
      <c r="U242" s="279"/>
      <c r="V242" s="279"/>
      <c r="W242" s="279"/>
      <c r="X242" s="279"/>
      <c r="Y242" s="279"/>
      <c r="Z242" s="279"/>
      <c r="AA242" s="279"/>
      <c r="AB242" s="296"/>
      <c r="AC242" s="296"/>
      <c r="AD242" s="296"/>
      <c r="AE242" s="296"/>
      <c r="AF242" s="296"/>
      <c r="AG242" s="296"/>
      <c r="AH242" s="296"/>
      <c r="AI242" s="296"/>
      <c r="AJ242" s="296"/>
      <c r="AK242" s="296"/>
      <c r="AL242" s="296"/>
    </row>
    <row r="243" spans="1:38" s="414" customFormat="1" ht="16.5" customHeight="1">
      <c r="A243" s="279"/>
      <c r="B243" s="1238" t="str">
        <f>IF('Data invoice'!J188=0,"",'Data invoice'!K188)</f>
        <v/>
      </c>
      <c r="C243" s="1238" t="str">
        <f>IF('Data invoice'!K186=0,"",'Data invoice'!L186)</f>
        <v/>
      </c>
      <c r="D243" s="1238" t="str">
        <f>IF('Data invoice'!L186=0,"",'Data invoice'!M186)</f>
        <v/>
      </c>
      <c r="E243" s="1238" t="str">
        <f>IF('Data invoice'!M186=0,"",'Data invoice'!N186)</f>
        <v/>
      </c>
      <c r="F243" s="1238" t="str">
        <f>IF('Data invoice'!N186=0,"",'Data invoice'!O186)</f>
        <v/>
      </c>
      <c r="G243" s="1238" t="str">
        <f>IF('Data invoice'!O186=0,"",'Data invoice'!P186)</f>
        <v/>
      </c>
      <c r="H243" s="1238" t="str">
        <f>IF('Data invoice'!P186=0,"",'Data invoice'!Q186)</f>
        <v/>
      </c>
      <c r="I243" s="1238" t="str">
        <f>IF('Data invoice'!Q186=0,"",'Data invoice'!R186)</f>
        <v/>
      </c>
      <c r="J243" s="1239" t="str">
        <f>IF('Data invoice'!R186=0,"",'Data invoice'!S186)</f>
        <v/>
      </c>
      <c r="K243" s="1238" t="str">
        <f>IF('Data invoice'!S186=0,"",'Data invoice'!T186)</f>
        <v/>
      </c>
      <c r="L243" s="279"/>
      <c r="M243" s="146"/>
      <c r="N243" s="146"/>
      <c r="O243" s="146"/>
      <c r="P243" s="146"/>
      <c r="Q243" s="146"/>
      <c r="R243" s="146"/>
      <c r="S243" s="279"/>
      <c r="T243" s="279"/>
      <c r="U243" s="279"/>
      <c r="V243" s="279"/>
      <c r="W243" s="279"/>
      <c r="X243" s="279"/>
      <c r="Y243" s="279"/>
      <c r="Z243" s="279"/>
      <c r="AA243" s="279"/>
      <c r="AB243" s="296"/>
      <c r="AC243" s="296"/>
      <c r="AD243" s="296"/>
      <c r="AE243" s="296"/>
      <c r="AF243" s="296"/>
      <c r="AG243" s="296"/>
      <c r="AH243" s="296"/>
      <c r="AI243" s="296"/>
      <c r="AJ243" s="296"/>
      <c r="AK243" s="296"/>
      <c r="AL243" s="296"/>
    </row>
    <row r="244" spans="1:38" s="414" customFormat="1" ht="16.5" customHeight="1">
      <c r="A244" s="279"/>
      <c r="B244" s="1238" t="str">
        <f>IF('Data invoice'!J189=0,"",'Data invoice'!K189)</f>
        <v/>
      </c>
      <c r="C244" s="1238" t="str">
        <f>IF('Data invoice'!K187=0,"",'Data invoice'!L187)</f>
        <v/>
      </c>
      <c r="D244" s="1238" t="str">
        <f>IF('Data invoice'!L187=0,"",'Data invoice'!M187)</f>
        <v/>
      </c>
      <c r="E244" s="1238" t="str">
        <f>IF('Data invoice'!M187=0,"",'Data invoice'!N187)</f>
        <v/>
      </c>
      <c r="F244" s="1238" t="str">
        <f>IF('Data invoice'!N187=0,"",'Data invoice'!O187)</f>
        <v/>
      </c>
      <c r="G244" s="1238" t="str">
        <f>IF('Data invoice'!O187=0,"",'Data invoice'!P187)</f>
        <v/>
      </c>
      <c r="H244" s="1238" t="str">
        <f>IF('Data invoice'!P187=0,"",'Data invoice'!Q187)</f>
        <v/>
      </c>
      <c r="I244" s="1238" t="str">
        <f>IF('Data invoice'!Q187=0,"",'Data invoice'!R187)</f>
        <v/>
      </c>
      <c r="J244" s="1239" t="str">
        <f>IF('Data invoice'!R187=0,"",'Data invoice'!S187)</f>
        <v/>
      </c>
      <c r="K244" s="1238" t="str">
        <f>IF('Data invoice'!S187=0,"",'Data invoice'!T187)</f>
        <v/>
      </c>
      <c r="L244" s="146"/>
      <c r="M244" s="146"/>
      <c r="N244" s="146"/>
      <c r="O244" s="146"/>
      <c r="P244" s="146"/>
      <c r="Q244" s="146"/>
      <c r="R244" s="146"/>
      <c r="S244" s="279"/>
      <c r="T244" s="279"/>
      <c r="U244" s="279"/>
      <c r="V244" s="279"/>
      <c r="W244" s="279"/>
      <c r="X244" s="279"/>
      <c r="Y244" s="279"/>
      <c r="Z244" s="279"/>
      <c r="AA244" s="279"/>
      <c r="AB244" s="296"/>
      <c r="AC244" s="296"/>
      <c r="AD244" s="296"/>
      <c r="AE244" s="296"/>
      <c r="AF244" s="296"/>
      <c r="AG244" s="296"/>
      <c r="AH244" s="296"/>
      <c r="AI244" s="296"/>
      <c r="AJ244" s="296"/>
      <c r="AK244" s="296"/>
      <c r="AL244" s="296"/>
    </row>
    <row r="245" spans="1:38" s="414" customFormat="1" ht="16.5" customHeight="1">
      <c r="A245" s="279"/>
      <c r="B245" s="1238" t="str">
        <f>IF('Data invoice'!J190=0,"",'Data invoice'!K190)</f>
        <v/>
      </c>
      <c r="C245" s="1238" t="str">
        <f>IF('Data invoice'!K188=0,"",'Data invoice'!L188)</f>
        <v/>
      </c>
      <c r="D245" s="1238" t="str">
        <f>IF('Data invoice'!L188=0,"",'Data invoice'!M188)</f>
        <v/>
      </c>
      <c r="E245" s="1238" t="str">
        <f>IF('Data invoice'!M188=0,"",'Data invoice'!N188)</f>
        <v/>
      </c>
      <c r="F245" s="1238" t="str">
        <f>IF('Data invoice'!N188=0,"",'Data invoice'!O188)</f>
        <v/>
      </c>
      <c r="G245" s="1238" t="str">
        <f>IF('Data invoice'!O188=0,"",'Data invoice'!P188)</f>
        <v/>
      </c>
      <c r="H245" s="1238" t="str">
        <f>IF('Data invoice'!P188=0,"",'Data invoice'!Q188)</f>
        <v/>
      </c>
      <c r="I245" s="1238" t="str">
        <f>IF('Data invoice'!Q188=0,"",'Data invoice'!R188)</f>
        <v/>
      </c>
      <c r="J245" s="1239" t="str">
        <f>IF('Data invoice'!R188=0,"",'Data invoice'!S188)</f>
        <v/>
      </c>
      <c r="K245" s="1238" t="str">
        <f>IF('Data invoice'!S188=0,"",'Data invoice'!T188)</f>
        <v/>
      </c>
      <c r="L245" s="146"/>
      <c r="M245" s="146"/>
      <c r="N245" s="146"/>
      <c r="O245" s="146"/>
      <c r="P245" s="146"/>
      <c r="Q245" s="146"/>
      <c r="R245" s="146"/>
      <c r="S245" s="279"/>
      <c r="T245" s="279"/>
      <c r="U245" s="279"/>
      <c r="V245" s="279"/>
      <c r="W245" s="279"/>
      <c r="X245" s="279"/>
      <c r="Y245" s="279"/>
      <c r="Z245" s="279"/>
      <c r="AA245" s="279"/>
      <c r="AB245" s="296"/>
      <c r="AC245" s="296"/>
      <c r="AD245" s="296"/>
      <c r="AE245" s="296"/>
      <c r="AF245" s="296"/>
      <c r="AG245" s="296"/>
      <c r="AH245" s="296"/>
      <c r="AI245" s="296"/>
      <c r="AJ245" s="296"/>
      <c r="AK245" s="296"/>
      <c r="AL245" s="296"/>
    </row>
    <row r="246" spans="1:38" s="414" customFormat="1" ht="16.5" customHeight="1">
      <c r="A246" s="279"/>
      <c r="B246" s="1238" t="str">
        <f>IF('Data invoice'!J191=0,"",'Data invoice'!K191)</f>
        <v/>
      </c>
      <c r="C246" s="1238" t="str">
        <f>IF('Data invoice'!K189=0,"",'Data invoice'!L189)</f>
        <v/>
      </c>
      <c r="D246" s="1238" t="str">
        <f>IF('Data invoice'!L189=0,"",'Data invoice'!M189)</f>
        <v/>
      </c>
      <c r="E246" s="1238" t="str">
        <f>IF('Data invoice'!M189=0,"",'Data invoice'!N189)</f>
        <v/>
      </c>
      <c r="F246" s="1238" t="str">
        <f>IF('Data invoice'!N189=0,"",'Data invoice'!O189)</f>
        <v/>
      </c>
      <c r="G246" s="1238" t="str">
        <f>IF('Data invoice'!O189=0,"",'Data invoice'!P189)</f>
        <v/>
      </c>
      <c r="H246" s="1238" t="str">
        <f>IF('Data invoice'!P189=0,"",'Data invoice'!Q189)</f>
        <v/>
      </c>
      <c r="I246" s="1238" t="str">
        <f>IF('Data invoice'!Q189=0,"",'Data invoice'!R189)</f>
        <v/>
      </c>
      <c r="J246" s="1239" t="str">
        <f>IF('Data invoice'!R189=0,"",'Data invoice'!S189)</f>
        <v/>
      </c>
      <c r="K246" s="1238" t="str">
        <f>IF('Data invoice'!S189=0,"",'Data invoice'!T189)</f>
        <v/>
      </c>
      <c r="L246" s="146"/>
      <c r="M246" s="146"/>
      <c r="N246" s="146"/>
      <c r="O246" s="146"/>
      <c r="P246" s="146"/>
      <c r="Q246" s="146"/>
      <c r="R246" s="146"/>
      <c r="S246" s="279"/>
      <c r="T246" s="279"/>
      <c r="U246" s="279"/>
      <c r="V246" s="279"/>
      <c r="W246" s="279"/>
      <c r="X246" s="279"/>
      <c r="Y246" s="279"/>
      <c r="Z246" s="279"/>
      <c r="AA246" s="279"/>
      <c r="AB246" s="296"/>
      <c r="AC246" s="296"/>
      <c r="AD246" s="296"/>
      <c r="AE246" s="296"/>
      <c r="AF246" s="296"/>
      <c r="AG246" s="296"/>
      <c r="AH246" s="296"/>
      <c r="AI246" s="296"/>
      <c r="AJ246" s="296"/>
      <c r="AK246" s="296"/>
      <c r="AL246" s="296"/>
    </row>
    <row r="247" spans="1:38" s="414" customFormat="1" ht="16.5" customHeight="1">
      <c r="A247" s="279"/>
      <c r="B247" s="1238" t="str">
        <f>IF('Data invoice'!J192=0,"",'Data invoice'!K192)</f>
        <v/>
      </c>
      <c r="C247" s="1238" t="str">
        <f>IF('Data invoice'!K190=0,"",'Data invoice'!L190)</f>
        <v/>
      </c>
      <c r="D247" s="1238" t="str">
        <f>IF('Data invoice'!L190=0,"",'Data invoice'!M190)</f>
        <v/>
      </c>
      <c r="E247" s="1238" t="str">
        <f>IF('Data invoice'!M190=0,"",'Data invoice'!N190)</f>
        <v/>
      </c>
      <c r="F247" s="1238" t="str">
        <f>IF('Data invoice'!N190=0,"",'Data invoice'!O190)</f>
        <v/>
      </c>
      <c r="G247" s="1238" t="str">
        <f>IF('Data invoice'!O190=0,"",'Data invoice'!P190)</f>
        <v/>
      </c>
      <c r="H247" s="1238" t="str">
        <f>IF('Data invoice'!P190=0,"",'Data invoice'!Q190)</f>
        <v/>
      </c>
      <c r="I247" s="1238" t="str">
        <f>IF('Data invoice'!Q190=0,"",'Data invoice'!R190)</f>
        <v/>
      </c>
      <c r="J247" s="1239" t="str">
        <f>IF('Data invoice'!R190=0,"",'Data invoice'!S190)</f>
        <v/>
      </c>
      <c r="K247" s="1238" t="str">
        <f>IF('Data invoice'!S190=0,"",'Data invoice'!T190)</f>
        <v/>
      </c>
      <c r="L247" s="146"/>
      <c r="M247" s="146"/>
      <c r="N247" s="146"/>
      <c r="O247" s="146"/>
      <c r="P247" s="146"/>
      <c r="Q247" s="146"/>
      <c r="R247" s="146"/>
      <c r="S247" s="279"/>
      <c r="T247" s="279"/>
      <c r="U247" s="279"/>
      <c r="V247" s="279"/>
      <c r="W247" s="279"/>
      <c r="X247" s="279"/>
      <c r="Y247" s="279"/>
      <c r="Z247" s="279"/>
      <c r="AA247" s="279"/>
      <c r="AB247" s="296"/>
      <c r="AC247" s="296"/>
      <c r="AD247" s="296"/>
      <c r="AE247" s="296"/>
      <c r="AF247" s="296"/>
      <c r="AG247" s="296"/>
      <c r="AH247" s="296"/>
      <c r="AI247" s="296"/>
      <c r="AJ247" s="296"/>
      <c r="AK247" s="296"/>
      <c r="AL247" s="296"/>
    </row>
    <row r="248" spans="1:38" ht="16.5" customHeight="1">
      <c r="A248" s="279"/>
      <c r="B248" s="1238" t="str">
        <f>IF('Data invoice'!J193=0,"",'Data invoice'!K193)</f>
        <v/>
      </c>
      <c r="C248" s="1238" t="str">
        <f>IF('Data invoice'!K191=0,"",'Data invoice'!L191)</f>
        <v/>
      </c>
      <c r="D248" s="1238" t="str">
        <f>IF('Data invoice'!L191=0,"",'Data invoice'!M191)</f>
        <v/>
      </c>
      <c r="E248" s="1238" t="str">
        <f>IF('Data invoice'!M191=0,"",'Data invoice'!N191)</f>
        <v/>
      </c>
      <c r="F248" s="1238" t="str">
        <f>IF('Data invoice'!N191=0,"",'Data invoice'!O191)</f>
        <v/>
      </c>
      <c r="G248" s="1238" t="str">
        <f>IF('Data invoice'!O191=0,"",'Data invoice'!P191)</f>
        <v/>
      </c>
      <c r="H248" s="1238" t="str">
        <f>IF('Data invoice'!P191=0,"",'Data invoice'!Q191)</f>
        <v/>
      </c>
      <c r="I248" s="1238" t="str">
        <f>IF('Data invoice'!Q191=0,"",'Data invoice'!R191)</f>
        <v/>
      </c>
      <c r="J248" s="1239" t="str">
        <f>IF('Data invoice'!R191=0,"",'Data invoice'!S191)</f>
        <v/>
      </c>
      <c r="K248" s="1238" t="str">
        <f>IF('Data invoice'!S191=0,"",'Data invoice'!T191)</f>
        <v/>
      </c>
      <c r="L248" s="146"/>
      <c r="M248" s="146"/>
      <c r="N248" s="146"/>
      <c r="O248" s="146"/>
      <c r="P248" s="146"/>
      <c r="Q248" s="146"/>
      <c r="R248" s="146"/>
      <c r="S248" s="279"/>
      <c r="T248" s="279"/>
      <c r="U248" s="279"/>
      <c r="V248" s="279"/>
      <c r="W248" s="279"/>
      <c r="X248" s="279"/>
      <c r="Y248" s="279"/>
      <c r="Z248" s="279"/>
      <c r="AA248" s="279"/>
      <c r="AB248" s="296"/>
      <c r="AC248" s="296"/>
      <c r="AD248" s="296"/>
      <c r="AE248" s="296"/>
      <c r="AF248" s="296"/>
      <c r="AG248" s="296"/>
      <c r="AH248" s="296"/>
      <c r="AI248" s="296"/>
      <c r="AJ248" s="296"/>
      <c r="AK248" s="148"/>
      <c r="AL248" s="148"/>
    </row>
    <row r="249" spans="1:38" ht="16.5" customHeight="1">
      <c r="A249" s="279"/>
      <c r="B249" s="1238" t="str">
        <f>IF('Data invoice'!J194=0,"",'Data invoice'!K194)</f>
        <v/>
      </c>
      <c r="C249" s="1238" t="str">
        <f>IF('Data invoice'!K192=0,"",'Data invoice'!L192)</f>
        <v/>
      </c>
      <c r="D249" s="1238" t="str">
        <f>IF('Data invoice'!L192=0,"",'Data invoice'!M192)</f>
        <v/>
      </c>
      <c r="E249" s="1238" t="str">
        <f>IF('Data invoice'!M192=0,"",'Data invoice'!N192)</f>
        <v/>
      </c>
      <c r="F249" s="1238" t="str">
        <f>IF('Data invoice'!N192=0,"",'Data invoice'!O192)</f>
        <v/>
      </c>
      <c r="G249" s="1238" t="str">
        <f>IF('Data invoice'!O192=0,"",'Data invoice'!P192)</f>
        <v/>
      </c>
      <c r="H249" s="1238" t="str">
        <f>IF('Data invoice'!P192=0,"",'Data invoice'!Q192)</f>
        <v/>
      </c>
      <c r="I249" s="1238" t="str">
        <f>IF('Data invoice'!Q192=0,"",'Data invoice'!R192)</f>
        <v/>
      </c>
      <c r="J249" s="1239" t="str">
        <f>IF('Data invoice'!R192=0,"",'Data invoice'!S192)</f>
        <v/>
      </c>
      <c r="K249" s="1238" t="str">
        <f>IF('Data invoice'!S192=0,"",'Data invoice'!T192)</f>
        <v/>
      </c>
      <c r="L249" s="146"/>
      <c r="M249" s="146"/>
      <c r="N249" s="146"/>
      <c r="O249" s="146"/>
      <c r="P249" s="146"/>
      <c r="Q249" s="146"/>
      <c r="R249" s="146"/>
      <c r="S249" s="279"/>
      <c r="T249" s="279"/>
      <c r="U249" s="279"/>
      <c r="V249" s="279"/>
      <c r="W249" s="279"/>
      <c r="X249" s="279"/>
      <c r="Y249" s="279"/>
      <c r="Z249" s="279"/>
      <c r="AA249" s="279"/>
      <c r="AB249" s="296"/>
      <c r="AC249" s="296"/>
      <c r="AD249" s="296"/>
      <c r="AE249" s="296"/>
      <c r="AF249" s="296"/>
      <c r="AG249" s="296"/>
      <c r="AH249" s="296"/>
      <c r="AI249" s="296"/>
      <c r="AJ249" s="296"/>
      <c r="AK249" s="148"/>
      <c r="AL249" s="148"/>
    </row>
    <row r="250" spans="1:38" ht="16.5" customHeight="1">
      <c r="A250" s="279"/>
      <c r="B250" s="1238" t="str">
        <f>IF('Data invoice'!J195=0,"",'Data invoice'!K195)</f>
        <v/>
      </c>
      <c r="C250" s="1238" t="str">
        <f>IF('Data invoice'!K193=0,"",'Data invoice'!L193)</f>
        <v/>
      </c>
      <c r="D250" s="1238" t="str">
        <f>IF('Data invoice'!L193=0,"",'Data invoice'!M193)</f>
        <v/>
      </c>
      <c r="E250" s="1238" t="str">
        <f>IF('Data invoice'!M193=0,"",'Data invoice'!N193)</f>
        <v/>
      </c>
      <c r="F250" s="1238" t="str">
        <f>IF('Data invoice'!N193=0,"",'Data invoice'!O193)</f>
        <v/>
      </c>
      <c r="G250" s="1238" t="str">
        <f>IF('Data invoice'!O193=0,"",'Data invoice'!P193)</f>
        <v/>
      </c>
      <c r="H250" s="1238" t="str">
        <f>IF('Data invoice'!P193=0,"",'Data invoice'!Q193)</f>
        <v/>
      </c>
      <c r="I250" s="1238" t="str">
        <f>IF('Data invoice'!Q193=0,"",'Data invoice'!R193)</f>
        <v/>
      </c>
      <c r="J250" s="1239" t="str">
        <f>IF('Data invoice'!R193=0,"",'Data invoice'!S193)</f>
        <v/>
      </c>
      <c r="K250" s="1238" t="str">
        <f>IF('Data invoice'!S193=0,"",'Data invoice'!T193)</f>
        <v/>
      </c>
      <c r="L250" s="146"/>
      <c r="M250" s="146"/>
      <c r="N250" s="146"/>
      <c r="O250" s="146"/>
      <c r="P250" s="146"/>
      <c r="Q250" s="146"/>
      <c r="R250" s="146"/>
      <c r="S250" s="279"/>
      <c r="T250" s="279"/>
      <c r="U250" s="279"/>
      <c r="V250" s="279"/>
      <c r="W250" s="279"/>
      <c r="X250" s="279"/>
      <c r="Y250" s="279"/>
      <c r="Z250" s="279"/>
      <c r="AA250" s="279"/>
      <c r="AB250" s="296"/>
      <c r="AC250" s="296"/>
      <c r="AD250" s="296"/>
      <c r="AE250" s="296"/>
      <c r="AF250" s="296"/>
      <c r="AG250" s="296"/>
      <c r="AH250" s="296"/>
      <c r="AI250" s="296"/>
      <c r="AJ250" s="296"/>
      <c r="AK250" s="148"/>
      <c r="AL250" s="148"/>
    </row>
    <row r="251" spans="1:38" ht="16.5" customHeight="1">
      <c r="A251" s="279"/>
      <c r="B251" s="1238" t="str">
        <f>IF('Data invoice'!J196=0,"",'Data invoice'!K196)</f>
        <v/>
      </c>
      <c r="C251" s="1238" t="str">
        <f>IF('Data invoice'!K194=0,"",'Data invoice'!L194)</f>
        <v/>
      </c>
      <c r="D251" s="1238" t="str">
        <f>IF('Data invoice'!L194=0,"",'Data invoice'!M194)</f>
        <v/>
      </c>
      <c r="E251" s="1238" t="str">
        <f>IF('Data invoice'!M194=0,"",'Data invoice'!N194)</f>
        <v/>
      </c>
      <c r="F251" s="1238" t="str">
        <f>IF('Data invoice'!N194=0,"",'Data invoice'!O194)</f>
        <v/>
      </c>
      <c r="G251" s="1238" t="str">
        <f>IF('Data invoice'!O194=0,"",'Data invoice'!P194)</f>
        <v/>
      </c>
      <c r="H251" s="1238" t="str">
        <f>IF('Data invoice'!P194=0,"",'Data invoice'!Q194)</f>
        <v/>
      </c>
      <c r="I251" s="1238" t="str">
        <f>IF('Data invoice'!Q194=0,"",'Data invoice'!R194)</f>
        <v/>
      </c>
      <c r="J251" s="1239" t="str">
        <f>IF('Data invoice'!R194=0,"",'Data invoice'!S194)</f>
        <v/>
      </c>
      <c r="K251" s="1238" t="str">
        <f>IF('Data invoice'!S194=0,"",'Data invoice'!T194)</f>
        <v/>
      </c>
      <c r="L251" s="146"/>
      <c r="M251" s="146"/>
      <c r="N251" s="146"/>
      <c r="O251" s="146"/>
      <c r="P251" s="146"/>
      <c r="Q251" s="146"/>
      <c r="R251" s="146"/>
      <c r="S251" s="279"/>
      <c r="T251" s="279"/>
      <c r="U251" s="279"/>
      <c r="V251" s="279"/>
      <c r="W251" s="279"/>
      <c r="X251" s="279"/>
      <c r="Y251" s="279"/>
      <c r="Z251" s="279"/>
      <c r="AA251" s="279"/>
      <c r="AB251" s="296"/>
      <c r="AC251" s="296"/>
      <c r="AD251" s="296"/>
      <c r="AE251" s="296"/>
      <c r="AF251" s="296"/>
      <c r="AG251" s="296"/>
      <c r="AH251" s="296"/>
      <c r="AI251" s="296"/>
      <c r="AJ251" s="296"/>
      <c r="AK251" s="148"/>
      <c r="AL251" s="148"/>
    </row>
    <row r="252" spans="1:38" ht="16.5" customHeight="1">
      <c r="A252" s="279"/>
      <c r="B252" s="1238" t="str">
        <f>IF('Data invoice'!J197=0,"",'Data invoice'!K197)</f>
        <v/>
      </c>
      <c r="C252" s="1238" t="str">
        <f>IF('Data invoice'!K195=0,"",'Data invoice'!L195)</f>
        <v/>
      </c>
      <c r="D252" s="1238" t="str">
        <f>IF('Data invoice'!L195=0,"",'Data invoice'!M195)</f>
        <v/>
      </c>
      <c r="E252" s="1238" t="str">
        <f>IF('Data invoice'!M195=0,"",'Data invoice'!N195)</f>
        <v/>
      </c>
      <c r="F252" s="1238" t="str">
        <f>IF('Data invoice'!N195=0,"",'Data invoice'!O195)</f>
        <v/>
      </c>
      <c r="G252" s="1238" t="str">
        <f>IF('Data invoice'!O195=0,"",'Data invoice'!P195)</f>
        <v/>
      </c>
      <c r="H252" s="1238" t="str">
        <f>IF('Data invoice'!P195=0,"",'Data invoice'!Q195)</f>
        <v/>
      </c>
      <c r="I252" s="1238" t="str">
        <f>IF('Data invoice'!Q195=0,"",'Data invoice'!R195)</f>
        <v/>
      </c>
      <c r="J252" s="1239" t="str">
        <f>IF('Data invoice'!R195=0,"",'Data invoice'!S195)</f>
        <v/>
      </c>
      <c r="K252" s="1238" t="str">
        <f>IF('Data invoice'!S195=0,"",'Data invoice'!T195)</f>
        <v/>
      </c>
      <c r="L252" s="146"/>
      <c r="M252" s="146"/>
      <c r="N252" s="146"/>
      <c r="O252" s="146"/>
      <c r="P252" s="146"/>
      <c r="Q252" s="146"/>
      <c r="R252" s="146"/>
      <c r="S252" s="279"/>
      <c r="T252" s="279"/>
      <c r="U252" s="279"/>
      <c r="V252" s="279"/>
      <c r="W252" s="279"/>
      <c r="X252" s="279"/>
      <c r="Y252" s="279"/>
      <c r="Z252" s="279"/>
      <c r="AA252" s="279"/>
      <c r="AB252" s="296"/>
      <c r="AC252" s="296"/>
      <c r="AD252" s="296"/>
      <c r="AE252" s="296"/>
      <c r="AF252" s="296"/>
      <c r="AG252" s="296"/>
      <c r="AH252" s="296"/>
      <c r="AI252" s="296"/>
      <c r="AJ252" s="296"/>
      <c r="AK252" s="148"/>
      <c r="AL252" s="148"/>
    </row>
    <row r="253" spans="1:38" ht="16.5" customHeight="1">
      <c r="A253" s="279"/>
      <c r="B253" s="1238" t="str">
        <f>IF('Data invoice'!J198=0,"",'Data invoice'!K198)</f>
        <v/>
      </c>
      <c r="C253" s="1238" t="str">
        <f>IF('Data invoice'!K196=0,"",'Data invoice'!L196)</f>
        <v/>
      </c>
      <c r="D253" s="1238" t="str">
        <f>IF('Data invoice'!L196=0,"",'Data invoice'!M196)</f>
        <v/>
      </c>
      <c r="E253" s="1238" t="str">
        <f>IF('Data invoice'!M196=0,"",'Data invoice'!N196)</f>
        <v/>
      </c>
      <c r="F253" s="1238" t="str">
        <f>IF('Data invoice'!N196=0,"",'Data invoice'!O196)</f>
        <v/>
      </c>
      <c r="G253" s="1238" t="str">
        <f>IF('Data invoice'!O196=0,"",'Data invoice'!P196)</f>
        <v/>
      </c>
      <c r="H253" s="1238" t="str">
        <f>IF('Data invoice'!P196=0,"",'Data invoice'!Q196)</f>
        <v/>
      </c>
      <c r="I253" s="1238" t="str">
        <f>IF('Data invoice'!Q196=0,"",'Data invoice'!R196)</f>
        <v/>
      </c>
      <c r="J253" s="1239" t="str">
        <f>IF('Data invoice'!R196=0,"",'Data invoice'!S196)</f>
        <v/>
      </c>
      <c r="K253" s="1238" t="str">
        <f>IF('Data invoice'!S196=0,"",'Data invoice'!T196)</f>
        <v/>
      </c>
      <c r="L253" s="146"/>
      <c r="M253" s="146"/>
      <c r="N253" s="146"/>
      <c r="O253" s="146"/>
      <c r="P253" s="146"/>
      <c r="Q253" s="146"/>
      <c r="R253" s="146"/>
      <c r="S253" s="279"/>
      <c r="T253" s="279"/>
      <c r="U253" s="279"/>
      <c r="V253" s="279"/>
      <c r="W253" s="279"/>
      <c r="X253" s="279"/>
      <c r="Y253" s="279"/>
      <c r="Z253" s="279"/>
      <c r="AA253" s="279"/>
      <c r="AB253" s="296"/>
      <c r="AC253" s="296"/>
      <c r="AD253" s="296"/>
      <c r="AE253" s="296"/>
      <c r="AF253" s="296"/>
      <c r="AG253" s="296"/>
      <c r="AH253" s="296"/>
      <c r="AI253" s="296"/>
      <c r="AJ253" s="296"/>
      <c r="AK253" s="148"/>
      <c r="AL253" s="148"/>
    </row>
    <row r="254" spans="1:38" ht="16.5" customHeight="1">
      <c r="A254" s="279"/>
      <c r="B254" s="1238" t="str">
        <f>IF('Data invoice'!J199=0,"",'Data invoice'!K199)</f>
        <v/>
      </c>
      <c r="C254" s="1238" t="str">
        <f>IF('Data invoice'!K197=0,"",'Data invoice'!L197)</f>
        <v/>
      </c>
      <c r="D254" s="1238" t="str">
        <f>IF('Data invoice'!L197=0,"",'Data invoice'!M197)</f>
        <v/>
      </c>
      <c r="E254" s="1238" t="str">
        <f>IF('Data invoice'!M197=0,"",'Data invoice'!N197)</f>
        <v/>
      </c>
      <c r="F254" s="1238" t="str">
        <f>IF('Data invoice'!N197=0,"",'Data invoice'!O197)</f>
        <v/>
      </c>
      <c r="G254" s="1238" t="str">
        <f>IF('Data invoice'!O197=0,"",'Data invoice'!P197)</f>
        <v/>
      </c>
      <c r="H254" s="1238" t="str">
        <f>IF('Data invoice'!P197=0,"",'Data invoice'!Q197)</f>
        <v/>
      </c>
      <c r="I254" s="1238" t="str">
        <f>IF('Data invoice'!Q197=0,"",'Data invoice'!R197)</f>
        <v/>
      </c>
      <c r="J254" s="1239" t="str">
        <f>IF('Data invoice'!R197=0,"",'Data invoice'!S197)</f>
        <v/>
      </c>
      <c r="K254" s="1238" t="str">
        <f>IF('Data invoice'!S197=0,"",'Data invoice'!T197)</f>
        <v/>
      </c>
      <c r="L254" s="146"/>
      <c r="M254" s="146"/>
      <c r="N254" s="146"/>
      <c r="O254" s="146"/>
      <c r="P254" s="146"/>
      <c r="Q254" s="146"/>
      <c r="R254" s="146"/>
      <c r="S254" s="279"/>
      <c r="T254" s="279"/>
      <c r="U254" s="279"/>
      <c r="V254" s="279"/>
      <c r="W254" s="279"/>
      <c r="X254" s="279"/>
      <c r="Y254" s="279"/>
      <c r="Z254" s="279"/>
      <c r="AA254" s="279"/>
      <c r="AB254" s="296"/>
      <c r="AC254" s="296"/>
      <c r="AD254" s="296"/>
      <c r="AE254" s="296"/>
      <c r="AF254" s="296"/>
      <c r="AG254" s="296"/>
      <c r="AH254" s="296"/>
      <c r="AI254" s="296"/>
      <c r="AJ254" s="296"/>
      <c r="AK254" s="148"/>
      <c r="AL254" s="148"/>
    </row>
    <row r="255" spans="1:38" ht="16.5" customHeight="1">
      <c r="A255" s="279"/>
      <c r="B255" s="1238" t="str">
        <f>IF('Data invoice'!J200=0,"",'Data invoice'!K200)</f>
        <v/>
      </c>
      <c r="C255" s="1238" t="str">
        <f>IF('Data invoice'!K198=0,"",'Data invoice'!L198)</f>
        <v/>
      </c>
      <c r="D255" s="1238" t="str">
        <f>IF('Data invoice'!L198=0,"",'Data invoice'!M198)</f>
        <v/>
      </c>
      <c r="E255" s="1238" t="str">
        <f>IF('Data invoice'!M198=0,"",'Data invoice'!N198)</f>
        <v/>
      </c>
      <c r="F255" s="1238" t="str">
        <f>IF('Data invoice'!N198=0,"",'Data invoice'!O198)</f>
        <v/>
      </c>
      <c r="G255" s="1238" t="str">
        <f>IF('Data invoice'!O198=0,"",'Data invoice'!P198)</f>
        <v/>
      </c>
      <c r="H255" s="1238" t="str">
        <f>IF('Data invoice'!P198=0,"",'Data invoice'!Q198)</f>
        <v/>
      </c>
      <c r="I255" s="1238" t="str">
        <f>IF('Data invoice'!Q198=0,"",'Data invoice'!R198)</f>
        <v/>
      </c>
      <c r="J255" s="1239" t="str">
        <f>IF('Data invoice'!R198=0,"",'Data invoice'!S198)</f>
        <v/>
      </c>
      <c r="K255" s="1238" t="str">
        <f>IF('Data invoice'!S198=0,"",'Data invoice'!T198)</f>
        <v/>
      </c>
      <c r="L255" s="146"/>
      <c r="M255" s="146"/>
      <c r="N255" s="146"/>
      <c r="O255" s="146"/>
      <c r="P255" s="146"/>
      <c r="Q255" s="146"/>
      <c r="R255" s="146"/>
      <c r="S255" s="279"/>
      <c r="T255" s="279"/>
      <c r="U255" s="279"/>
      <c r="V255" s="279"/>
      <c r="W255" s="279"/>
      <c r="X255" s="279"/>
      <c r="Y255" s="279"/>
      <c r="Z255" s="279"/>
      <c r="AA255" s="279"/>
      <c r="AB255" s="296"/>
      <c r="AC255" s="296"/>
      <c r="AD255" s="296"/>
      <c r="AE255" s="296"/>
      <c r="AF255" s="296"/>
      <c r="AG255" s="296"/>
      <c r="AH255" s="296"/>
      <c r="AI255" s="296"/>
      <c r="AJ255" s="296"/>
      <c r="AK255" s="148"/>
      <c r="AL255" s="148"/>
    </row>
    <row r="256" spans="1:38" ht="16.5" customHeight="1">
      <c r="A256" s="279"/>
      <c r="B256" s="1238" t="str">
        <f>IF('Data invoice'!J201=0,"",'Data invoice'!K201)</f>
        <v/>
      </c>
      <c r="C256" s="1238" t="str">
        <f>IF('Data invoice'!K199=0,"",'Data invoice'!L199)</f>
        <v/>
      </c>
      <c r="D256" s="1238" t="str">
        <f>IF('Data invoice'!L199=0,"",'Data invoice'!M199)</f>
        <v/>
      </c>
      <c r="E256" s="1238" t="str">
        <f>IF('Data invoice'!M199=0,"",'Data invoice'!N199)</f>
        <v/>
      </c>
      <c r="F256" s="1238" t="str">
        <f>IF('Data invoice'!N199=0,"",'Data invoice'!O199)</f>
        <v/>
      </c>
      <c r="G256" s="1238" t="str">
        <f>IF('Data invoice'!O199=0,"",'Data invoice'!P199)</f>
        <v/>
      </c>
      <c r="H256" s="1238" t="str">
        <f>IF('Data invoice'!P199=0,"",'Data invoice'!Q199)</f>
        <v/>
      </c>
      <c r="I256" s="1238" t="str">
        <f>IF('Data invoice'!Q199=0,"",'Data invoice'!R199)</f>
        <v/>
      </c>
      <c r="J256" s="1239" t="str">
        <f>IF('Data invoice'!R199=0,"",'Data invoice'!S199)</f>
        <v/>
      </c>
      <c r="K256" s="1238" t="str">
        <f>IF('Data invoice'!S199=0,"",'Data invoice'!T199)</f>
        <v/>
      </c>
      <c r="L256" s="146"/>
      <c r="M256" s="146"/>
      <c r="N256" s="146"/>
      <c r="O256" s="146"/>
      <c r="P256" s="146"/>
      <c r="Q256" s="146"/>
      <c r="R256" s="146"/>
      <c r="S256" s="279"/>
      <c r="T256" s="279"/>
      <c r="U256" s="279"/>
      <c r="V256" s="279"/>
      <c r="W256" s="279"/>
      <c r="X256" s="279"/>
      <c r="Y256" s="279"/>
      <c r="Z256" s="279"/>
      <c r="AA256" s="279"/>
      <c r="AB256" s="296"/>
      <c r="AC256" s="296"/>
      <c r="AD256" s="296"/>
      <c r="AE256" s="296"/>
      <c r="AF256" s="296"/>
      <c r="AG256" s="296"/>
      <c r="AH256" s="296"/>
      <c r="AI256" s="296"/>
      <c r="AJ256" s="296"/>
      <c r="AK256" s="148"/>
      <c r="AL256" s="148"/>
    </row>
    <row r="257" spans="1:38" ht="16.5" customHeight="1">
      <c r="A257" s="279"/>
      <c r="B257" s="1238" t="str">
        <f>IF('Data invoice'!J202=0,"",'Data invoice'!K202)</f>
        <v/>
      </c>
      <c r="C257" s="1238" t="str">
        <f>IF('Data invoice'!K200=0,"",'Data invoice'!L200)</f>
        <v/>
      </c>
      <c r="D257" s="1238" t="str">
        <f>IF('Data invoice'!L200=0,"",'Data invoice'!M200)</f>
        <v/>
      </c>
      <c r="E257" s="1238" t="str">
        <f>IF('Data invoice'!M200=0,"",'Data invoice'!N200)</f>
        <v/>
      </c>
      <c r="F257" s="1238" t="str">
        <f>IF('Data invoice'!N200=0,"",'Data invoice'!O200)</f>
        <v/>
      </c>
      <c r="G257" s="1238" t="str">
        <f>IF('Data invoice'!O200=0,"",'Data invoice'!P200)</f>
        <v/>
      </c>
      <c r="H257" s="1238" t="str">
        <f>IF('Data invoice'!P200=0,"",'Data invoice'!Q200)</f>
        <v/>
      </c>
      <c r="I257" s="1238" t="str">
        <f>IF('Data invoice'!Q200=0,"",'Data invoice'!R200)</f>
        <v/>
      </c>
      <c r="J257" s="1239" t="str">
        <f>IF('Data invoice'!R200=0,"",'Data invoice'!S200)</f>
        <v/>
      </c>
      <c r="K257" s="1238" t="str">
        <f>IF('Data invoice'!S200=0,"",'Data invoice'!T200)</f>
        <v/>
      </c>
      <c r="L257" s="146"/>
      <c r="M257" s="146"/>
      <c r="N257" s="146"/>
      <c r="O257" s="146"/>
      <c r="P257" s="146"/>
      <c r="Q257" s="146"/>
      <c r="R257" s="146"/>
      <c r="S257" s="279"/>
      <c r="T257" s="279"/>
      <c r="U257" s="279"/>
      <c r="V257" s="279"/>
      <c r="W257" s="279"/>
      <c r="X257" s="279"/>
      <c r="Y257" s="279"/>
      <c r="Z257" s="279"/>
      <c r="AA257" s="279"/>
      <c r="AB257" s="296"/>
      <c r="AC257" s="296"/>
      <c r="AD257" s="296"/>
      <c r="AE257" s="296"/>
      <c r="AF257" s="296"/>
      <c r="AG257" s="296"/>
      <c r="AH257" s="296"/>
      <c r="AI257" s="296"/>
      <c r="AJ257" s="296"/>
      <c r="AK257" s="148"/>
      <c r="AL257" s="148"/>
    </row>
    <row r="258" spans="1:38" ht="16.5" customHeight="1">
      <c r="A258" s="279"/>
      <c r="B258" s="1238" t="str">
        <f>IF('Data invoice'!J203=0,"",'Data invoice'!K203)</f>
        <v/>
      </c>
      <c r="C258" s="1238" t="str">
        <f>IF('Data invoice'!K201=0,"",'Data invoice'!L201)</f>
        <v/>
      </c>
      <c r="D258" s="1238" t="str">
        <f>IF('Data invoice'!L201=0,"",'Data invoice'!M201)</f>
        <v/>
      </c>
      <c r="E258" s="1238" t="str">
        <f>IF('Data invoice'!M201=0,"",'Data invoice'!N201)</f>
        <v/>
      </c>
      <c r="F258" s="1238" t="str">
        <f>IF('Data invoice'!N201=0,"",'Data invoice'!O201)</f>
        <v/>
      </c>
      <c r="G258" s="1238" t="str">
        <f>IF('Data invoice'!O201=0,"",'Data invoice'!P201)</f>
        <v/>
      </c>
      <c r="H258" s="1238" t="str">
        <f>IF('Data invoice'!P201=0,"",'Data invoice'!Q201)</f>
        <v/>
      </c>
      <c r="I258" s="1238" t="str">
        <f>IF('Data invoice'!Q201=0,"",'Data invoice'!R201)</f>
        <v/>
      </c>
      <c r="J258" s="1239" t="str">
        <f>IF('Data invoice'!R201=0,"",'Data invoice'!S201)</f>
        <v/>
      </c>
      <c r="K258" s="1238" t="str">
        <f>IF('Data invoice'!S201=0,"",'Data invoice'!T201)</f>
        <v/>
      </c>
      <c r="L258" s="146"/>
      <c r="M258" s="146"/>
      <c r="N258" s="146"/>
      <c r="O258" s="146"/>
      <c r="P258" s="146"/>
      <c r="Q258" s="146"/>
      <c r="R258" s="146"/>
      <c r="S258" s="279"/>
      <c r="T258" s="279"/>
      <c r="U258" s="279"/>
      <c r="V258" s="279"/>
      <c r="W258" s="279"/>
      <c r="X258" s="279"/>
      <c r="Y258" s="279"/>
      <c r="Z258" s="279"/>
      <c r="AA258" s="279"/>
      <c r="AB258" s="296"/>
      <c r="AC258" s="296"/>
      <c r="AD258" s="296"/>
      <c r="AE258" s="296"/>
      <c r="AF258" s="296"/>
      <c r="AG258" s="296"/>
      <c r="AH258" s="296"/>
      <c r="AI258" s="296"/>
      <c r="AJ258" s="296"/>
      <c r="AK258" s="148"/>
      <c r="AL258" s="148"/>
    </row>
    <row r="259" spans="1:38" ht="16.5" customHeight="1">
      <c r="A259" s="279"/>
      <c r="B259" s="1238" t="str">
        <f>IF('Data invoice'!J204=0,"",'Data invoice'!K204)</f>
        <v/>
      </c>
      <c r="C259" s="1238" t="str">
        <f>IF('Data invoice'!K202=0,"",'Data invoice'!L202)</f>
        <v/>
      </c>
      <c r="D259" s="1238" t="str">
        <f>IF('Data invoice'!L202=0,"",'Data invoice'!M202)</f>
        <v/>
      </c>
      <c r="E259" s="1238" t="str">
        <f>IF('Data invoice'!M202=0,"",'Data invoice'!N202)</f>
        <v/>
      </c>
      <c r="F259" s="1238" t="str">
        <f>IF('Data invoice'!N202=0,"",'Data invoice'!O202)</f>
        <v/>
      </c>
      <c r="G259" s="1238" t="str">
        <f>IF('Data invoice'!O202=0,"",'Data invoice'!P202)</f>
        <v/>
      </c>
      <c r="H259" s="1238" t="str">
        <f>IF('Data invoice'!P202=0,"",'Data invoice'!Q202)</f>
        <v/>
      </c>
      <c r="I259" s="1238" t="str">
        <f>IF('Data invoice'!Q202=0,"",'Data invoice'!R202)</f>
        <v/>
      </c>
      <c r="J259" s="1239" t="str">
        <f>IF('Data invoice'!R202=0,"",'Data invoice'!S202)</f>
        <v/>
      </c>
      <c r="K259" s="1238" t="str">
        <f>IF('Data invoice'!S202=0,"",'Data invoice'!T202)</f>
        <v/>
      </c>
      <c r="L259" s="146"/>
      <c r="M259" s="146"/>
      <c r="N259" s="146"/>
      <c r="O259" s="146"/>
      <c r="P259" s="146"/>
      <c r="Q259" s="146"/>
      <c r="R259" s="146"/>
      <c r="S259" s="279"/>
      <c r="T259" s="279"/>
      <c r="U259" s="279"/>
      <c r="V259" s="279"/>
      <c r="W259" s="279"/>
      <c r="X259" s="279"/>
      <c r="Y259" s="279"/>
      <c r="Z259" s="279"/>
      <c r="AA259" s="279"/>
      <c r="AB259" s="296"/>
      <c r="AC259" s="296"/>
      <c r="AD259" s="296"/>
      <c r="AE259" s="296"/>
      <c r="AF259" s="296"/>
      <c r="AG259" s="296"/>
      <c r="AH259" s="296"/>
      <c r="AI259" s="296"/>
      <c r="AJ259" s="296"/>
      <c r="AK259" s="148"/>
      <c r="AL259" s="148"/>
    </row>
    <row r="260" spans="1:38" ht="16.5" customHeight="1">
      <c r="A260" s="279"/>
      <c r="B260" s="1238" t="str">
        <f>IF('Data invoice'!J205=0,"",'Data invoice'!K205)</f>
        <v/>
      </c>
      <c r="C260" s="1238" t="str">
        <f>IF('Data invoice'!K203=0,"",'Data invoice'!L203)</f>
        <v/>
      </c>
      <c r="D260" s="1238" t="str">
        <f>IF('Data invoice'!L203=0,"",'Data invoice'!M203)</f>
        <v/>
      </c>
      <c r="E260" s="1238" t="str">
        <f>IF('Data invoice'!M203=0,"",'Data invoice'!N203)</f>
        <v/>
      </c>
      <c r="F260" s="1238" t="str">
        <f>IF('Data invoice'!N203=0,"",'Data invoice'!O203)</f>
        <v/>
      </c>
      <c r="G260" s="1238" t="str">
        <f>IF('Data invoice'!O203=0,"",'Data invoice'!P203)</f>
        <v/>
      </c>
      <c r="H260" s="1238" t="str">
        <f>IF('Data invoice'!P203=0,"",'Data invoice'!Q203)</f>
        <v/>
      </c>
      <c r="I260" s="1238" t="str">
        <f>IF('Data invoice'!Q203=0,"",'Data invoice'!R203)</f>
        <v/>
      </c>
      <c r="J260" s="1239" t="str">
        <f>IF('Data invoice'!R203=0,"",'Data invoice'!S203)</f>
        <v/>
      </c>
      <c r="K260" s="1238" t="str">
        <f>IF('Data invoice'!S203=0,"",'Data invoice'!T203)</f>
        <v/>
      </c>
      <c r="L260" s="146"/>
      <c r="M260" s="146"/>
      <c r="N260" s="146"/>
      <c r="O260" s="146"/>
      <c r="P260" s="146"/>
      <c r="Q260" s="146"/>
      <c r="R260" s="146"/>
      <c r="S260" s="279"/>
      <c r="T260" s="279"/>
      <c r="U260" s="279"/>
      <c r="V260" s="279"/>
      <c r="W260" s="279"/>
      <c r="X260" s="279"/>
      <c r="Y260" s="279"/>
      <c r="Z260" s="279"/>
      <c r="AA260" s="279"/>
      <c r="AB260" s="296"/>
      <c r="AC260" s="296"/>
      <c r="AD260" s="296"/>
      <c r="AE260" s="296"/>
      <c r="AF260" s="296"/>
      <c r="AG260" s="296"/>
      <c r="AH260" s="296"/>
      <c r="AI260" s="296"/>
      <c r="AJ260" s="296"/>
      <c r="AK260" s="148"/>
      <c r="AL260" s="148"/>
    </row>
    <row r="261" spans="1:38" ht="16.5" customHeight="1">
      <c r="A261" s="279"/>
      <c r="B261" s="1238" t="str">
        <f>IF('Data invoice'!J206=0,"",'Data invoice'!K206)</f>
        <v/>
      </c>
      <c r="C261" s="1238" t="str">
        <f>IF('Data invoice'!K204=0,"",'Data invoice'!L204)</f>
        <v/>
      </c>
      <c r="D261" s="1238" t="str">
        <f>IF('Data invoice'!L204=0,"",'Data invoice'!M204)</f>
        <v/>
      </c>
      <c r="E261" s="1238" t="str">
        <f>IF('Data invoice'!M204=0,"",'Data invoice'!N204)</f>
        <v/>
      </c>
      <c r="F261" s="1238" t="str">
        <f>IF('Data invoice'!N204=0,"",'Data invoice'!O204)</f>
        <v/>
      </c>
      <c r="G261" s="1238" t="str">
        <f>IF('Data invoice'!O204=0,"",'Data invoice'!P204)</f>
        <v/>
      </c>
      <c r="H261" s="1238" t="str">
        <f>IF('Data invoice'!P204=0,"",'Data invoice'!Q204)</f>
        <v/>
      </c>
      <c r="I261" s="1238" t="str">
        <f>IF('Data invoice'!Q204=0,"",'Data invoice'!R204)</f>
        <v/>
      </c>
      <c r="J261" s="1239" t="str">
        <f>IF('Data invoice'!R204=0,"",'Data invoice'!S204)</f>
        <v/>
      </c>
      <c r="K261" s="1238" t="str">
        <f>IF('Data invoice'!S204=0,"",'Data invoice'!T204)</f>
        <v/>
      </c>
      <c r="L261" s="146"/>
      <c r="M261" s="146"/>
      <c r="N261" s="146"/>
      <c r="O261" s="146"/>
      <c r="P261" s="146"/>
      <c r="Q261" s="146"/>
      <c r="R261" s="146"/>
      <c r="S261" s="279"/>
      <c r="T261" s="279"/>
      <c r="U261" s="279"/>
      <c r="V261" s="279"/>
      <c r="W261" s="279"/>
      <c r="X261" s="279"/>
      <c r="Y261" s="279"/>
      <c r="Z261" s="279"/>
      <c r="AA261" s="279"/>
      <c r="AB261" s="296"/>
      <c r="AC261" s="296"/>
      <c r="AD261" s="296"/>
      <c r="AE261" s="296"/>
      <c r="AF261" s="296"/>
      <c r="AG261" s="296"/>
      <c r="AH261" s="296"/>
      <c r="AI261" s="296"/>
      <c r="AJ261" s="296"/>
      <c r="AK261" s="148"/>
      <c r="AL261" s="148"/>
    </row>
    <row r="262" spans="1:38" ht="16.5" customHeight="1">
      <c r="A262" s="279"/>
      <c r="B262" s="1238" t="str">
        <f>IF('Data invoice'!J207=0,"",'Data invoice'!K207)</f>
        <v/>
      </c>
      <c r="C262" s="1238" t="str">
        <f>IF('Data invoice'!K205=0,"",'Data invoice'!L205)</f>
        <v/>
      </c>
      <c r="D262" s="1238" t="str">
        <f>IF('Data invoice'!L205=0,"",'Data invoice'!M205)</f>
        <v/>
      </c>
      <c r="E262" s="1238" t="str">
        <f>IF('Data invoice'!M205=0,"",'Data invoice'!N205)</f>
        <v/>
      </c>
      <c r="F262" s="1238" t="str">
        <f>IF('Data invoice'!N205=0,"",'Data invoice'!O205)</f>
        <v/>
      </c>
      <c r="G262" s="1238" t="str">
        <f>IF('Data invoice'!O205=0,"",'Data invoice'!P205)</f>
        <v/>
      </c>
      <c r="H262" s="1238" t="str">
        <f>IF('Data invoice'!P205=0,"",'Data invoice'!Q205)</f>
        <v/>
      </c>
      <c r="I262" s="1238" t="str">
        <f>IF('Data invoice'!Q205=0,"",'Data invoice'!R205)</f>
        <v/>
      </c>
      <c r="J262" s="1239" t="str">
        <f>IF('Data invoice'!R205=0,"",'Data invoice'!S205)</f>
        <v/>
      </c>
      <c r="K262" s="1238" t="str">
        <f>IF('Data invoice'!S205=0,"",'Data invoice'!T205)</f>
        <v/>
      </c>
      <c r="L262" s="146"/>
      <c r="M262" s="146"/>
      <c r="N262" s="146"/>
      <c r="O262" s="146"/>
      <c r="P262" s="146"/>
      <c r="Q262" s="146"/>
      <c r="R262" s="146"/>
      <c r="S262" s="279"/>
      <c r="T262" s="279"/>
      <c r="U262" s="279"/>
      <c r="V262" s="279"/>
      <c r="W262" s="279"/>
      <c r="X262" s="279"/>
      <c r="Y262" s="279"/>
      <c r="Z262" s="279"/>
      <c r="AA262" s="279"/>
      <c r="AB262" s="296"/>
      <c r="AC262" s="296"/>
      <c r="AD262" s="296"/>
      <c r="AE262" s="296"/>
      <c r="AF262" s="296"/>
      <c r="AG262" s="296"/>
      <c r="AH262" s="296"/>
      <c r="AI262" s="296"/>
      <c r="AJ262" s="296"/>
      <c r="AK262" s="148"/>
      <c r="AL262" s="148"/>
    </row>
    <row r="263" spans="1:38" ht="16.5" customHeight="1">
      <c r="A263" s="279"/>
      <c r="B263" s="1238" t="str">
        <f>IF('Data invoice'!J208=0,"",'Data invoice'!K208)</f>
        <v/>
      </c>
      <c r="C263" s="1238" t="str">
        <f>IF('Data invoice'!K206=0,"",'Data invoice'!L206)</f>
        <v/>
      </c>
      <c r="D263" s="1238" t="str">
        <f>IF('Data invoice'!L206=0,"",'Data invoice'!M206)</f>
        <v/>
      </c>
      <c r="E263" s="1238" t="str">
        <f>IF('Data invoice'!M206=0,"",'Data invoice'!N206)</f>
        <v/>
      </c>
      <c r="F263" s="1238" t="str">
        <f>IF('Data invoice'!N206=0,"",'Data invoice'!O206)</f>
        <v/>
      </c>
      <c r="G263" s="1238" t="str">
        <f>IF('Data invoice'!O206=0,"",'Data invoice'!P206)</f>
        <v/>
      </c>
      <c r="H263" s="1238" t="str">
        <f>IF('Data invoice'!P206=0,"",'Data invoice'!Q206)</f>
        <v/>
      </c>
      <c r="I263" s="1238" t="str">
        <f>IF('Data invoice'!Q206=0,"",'Data invoice'!R206)</f>
        <v/>
      </c>
      <c r="J263" s="1239" t="str">
        <f>IF('Data invoice'!R206=0,"",'Data invoice'!S206)</f>
        <v/>
      </c>
      <c r="K263" s="1238" t="str">
        <f>IF('Data invoice'!S206=0,"",'Data invoice'!T206)</f>
        <v/>
      </c>
      <c r="L263" s="146"/>
      <c r="M263" s="146"/>
      <c r="N263" s="146"/>
      <c r="O263" s="146"/>
      <c r="P263" s="146"/>
      <c r="Q263" s="146"/>
      <c r="R263" s="146"/>
      <c r="S263" s="279"/>
      <c r="T263" s="279"/>
      <c r="U263" s="279"/>
      <c r="V263" s="279"/>
      <c r="W263" s="279"/>
      <c r="X263" s="279"/>
      <c r="Y263" s="279"/>
      <c r="Z263" s="279"/>
      <c r="AA263" s="279"/>
      <c r="AB263" s="296"/>
      <c r="AC263" s="296"/>
      <c r="AD263" s="296"/>
      <c r="AE263" s="296"/>
      <c r="AF263" s="296"/>
      <c r="AG263" s="296"/>
      <c r="AH263" s="296"/>
      <c r="AI263" s="296"/>
      <c r="AJ263" s="296"/>
      <c r="AK263" s="148"/>
      <c r="AL263" s="148"/>
    </row>
    <row r="264" spans="1:38" ht="16.5" customHeight="1">
      <c r="A264" s="279"/>
      <c r="B264" s="1238" t="str">
        <f>IF('Data invoice'!J209=0,"",'Data invoice'!K209)</f>
        <v/>
      </c>
      <c r="C264" s="1238" t="str">
        <f>IF('Data invoice'!K207=0,"",'Data invoice'!L207)</f>
        <v/>
      </c>
      <c r="D264" s="1238" t="str">
        <f>IF('Data invoice'!L207=0,"",'Data invoice'!M207)</f>
        <v/>
      </c>
      <c r="E264" s="1238" t="str">
        <f>IF('Data invoice'!M207=0,"",'Data invoice'!N207)</f>
        <v/>
      </c>
      <c r="F264" s="1238" t="str">
        <f>IF('Data invoice'!N207=0,"",'Data invoice'!O207)</f>
        <v/>
      </c>
      <c r="G264" s="1238" t="str">
        <f>IF('Data invoice'!O207=0,"",'Data invoice'!P207)</f>
        <v/>
      </c>
      <c r="H264" s="1238" t="str">
        <f>IF('Data invoice'!P207=0,"",'Data invoice'!Q207)</f>
        <v/>
      </c>
      <c r="I264" s="1238" t="str">
        <f>IF('Data invoice'!Q207=0,"",'Data invoice'!R207)</f>
        <v/>
      </c>
      <c r="J264" s="1239" t="str">
        <f>IF('Data invoice'!R207=0,"",'Data invoice'!S207)</f>
        <v/>
      </c>
      <c r="K264" s="1238" t="str">
        <f>IF('Data invoice'!S207=0,"",'Data invoice'!T207)</f>
        <v/>
      </c>
      <c r="L264" s="146"/>
      <c r="M264" s="146"/>
      <c r="N264" s="146"/>
      <c r="O264" s="146"/>
      <c r="P264" s="146"/>
      <c r="Q264" s="146"/>
      <c r="R264" s="146"/>
      <c r="S264" s="279"/>
      <c r="T264" s="279"/>
      <c r="U264" s="279"/>
      <c r="V264" s="279"/>
      <c r="W264" s="279"/>
      <c r="X264" s="279"/>
      <c r="Y264" s="279"/>
      <c r="Z264" s="279"/>
      <c r="AA264" s="279"/>
      <c r="AB264" s="296"/>
      <c r="AC264" s="296"/>
      <c r="AD264" s="296"/>
      <c r="AE264" s="296"/>
      <c r="AF264" s="296"/>
      <c r="AG264" s="296"/>
      <c r="AH264" s="296"/>
      <c r="AI264" s="296"/>
      <c r="AJ264" s="296"/>
      <c r="AK264" s="148"/>
      <c r="AL264" s="148"/>
    </row>
    <row r="265" spans="1:38" ht="16.5" customHeight="1">
      <c r="A265" s="279"/>
      <c r="B265" s="1238" t="str">
        <f>IF('Data invoice'!J210=0,"",'Data invoice'!K210)</f>
        <v/>
      </c>
      <c r="C265" s="1238" t="str">
        <f>IF('Data invoice'!K208=0,"",'Data invoice'!L208)</f>
        <v/>
      </c>
      <c r="D265" s="1238" t="str">
        <f>IF('Data invoice'!L208=0,"",'Data invoice'!M208)</f>
        <v/>
      </c>
      <c r="E265" s="1238" t="str">
        <f>IF('Data invoice'!M208=0,"",'Data invoice'!N208)</f>
        <v/>
      </c>
      <c r="F265" s="1238" t="str">
        <f>IF('Data invoice'!N208=0,"",'Data invoice'!O208)</f>
        <v/>
      </c>
      <c r="G265" s="1238" t="str">
        <f>IF('Data invoice'!O208=0,"",'Data invoice'!P208)</f>
        <v/>
      </c>
      <c r="H265" s="1238" t="str">
        <f>IF('Data invoice'!P208=0,"",'Data invoice'!Q208)</f>
        <v/>
      </c>
      <c r="I265" s="1238" t="str">
        <f>IF('Data invoice'!Q208=0,"",'Data invoice'!R208)</f>
        <v/>
      </c>
      <c r="J265" s="1239" t="str">
        <f>IF('Data invoice'!R208=0,"",'Data invoice'!S208)</f>
        <v/>
      </c>
      <c r="K265" s="1238" t="str">
        <f>IF('Data invoice'!S208=0,"",'Data invoice'!T208)</f>
        <v/>
      </c>
      <c r="L265" s="146"/>
      <c r="M265" s="146"/>
      <c r="N265" s="146"/>
      <c r="O265" s="146"/>
      <c r="P265" s="146"/>
      <c r="Q265" s="146"/>
      <c r="R265" s="146"/>
      <c r="S265" s="279"/>
      <c r="T265" s="279"/>
      <c r="U265" s="279"/>
      <c r="V265" s="279"/>
      <c r="W265" s="279"/>
      <c r="X265" s="279"/>
      <c r="Y265" s="279"/>
      <c r="Z265" s="279"/>
      <c r="AA265" s="279"/>
      <c r="AB265" s="296"/>
      <c r="AC265" s="296"/>
      <c r="AD265" s="296"/>
      <c r="AE265" s="296"/>
      <c r="AF265" s="296"/>
      <c r="AG265" s="296"/>
      <c r="AH265" s="296"/>
      <c r="AI265" s="296"/>
      <c r="AJ265" s="296"/>
      <c r="AK265" s="148"/>
      <c r="AL265" s="148"/>
    </row>
    <row r="266" spans="1:38" ht="16.5" customHeight="1">
      <c r="A266" s="279"/>
      <c r="B266" s="1238" t="str">
        <f>IF('Data invoice'!J211=0,"",'Data invoice'!K211)</f>
        <v/>
      </c>
      <c r="C266" s="1238" t="str">
        <f>IF('Data invoice'!K209=0,"",'Data invoice'!L209)</f>
        <v/>
      </c>
      <c r="D266" s="1238" t="str">
        <f>IF('Data invoice'!L209=0,"",'Data invoice'!M209)</f>
        <v/>
      </c>
      <c r="E266" s="1238" t="str">
        <f>IF('Data invoice'!M209=0,"",'Data invoice'!N209)</f>
        <v/>
      </c>
      <c r="F266" s="1238" t="str">
        <f>IF('Data invoice'!N209=0,"",'Data invoice'!O209)</f>
        <v/>
      </c>
      <c r="G266" s="1238" t="str">
        <f>IF('Data invoice'!O209=0,"",'Data invoice'!P209)</f>
        <v/>
      </c>
      <c r="H266" s="1238" t="str">
        <f>IF('Data invoice'!P209=0,"",'Data invoice'!Q209)</f>
        <v/>
      </c>
      <c r="I266" s="1238" t="str">
        <f>IF('Data invoice'!Q209=0,"",'Data invoice'!R209)</f>
        <v/>
      </c>
      <c r="J266" s="1239" t="str">
        <f>IF('Data invoice'!R209=0,"",'Data invoice'!S209)</f>
        <v/>
      </c>
      <c r="K266" s="1238" t="str">
        <f>IF('Data invoice'!S209=0,"",'Data invoice'!T209)</f>
        <v/>
      </c>
      <c r="L266" s="146"/>
      <c r="M266" s="146"/>
      <c r="N266" s="146"/>
      <c r="O266" s="146"/>
      <c r="P266" s="146"/>
      <c r="Q266" s="146"/>
      <c r="R266" s="146"/>
      <c r="S266" s="279"/>
      <c r="T266" s="279"/>
      <c r="U266" s="279"/>
      <c r="V266" s="279"/>
      <c r="W266" s="279"/>
      <c r="X266" s="279"/>
      <c r="Y266" s="279"/>
      <c r="Z266" s="279"/>
      <c r="AA266" s="279"/>
      <c r="AB266" s="296"/>
      <c r="AC266" s="296"/>
      <c r="AD266" s="296"/>
      <c r="AE266" s="296"/>
      <c r="AF266" s="296"/>
      <c r="AG266" s="296"/>
      <c r="AH266" s="296"/>
      <c r="AI266" s="296"/>
      <c r="AJ266" s="296"/>
      <c r="AK266" s="148"/>
      <c r="AL266" s="148"/>
    </row>
    <row r="267" spans="1:38" ht="16.5" customHeight="1">
      <c r="A267" s="279"/>
      <c r="B267" s="1238" t="str">
        <f>IF('Data invoice'!J212=0,"",'Data invoice'!K212)</f>
        <v/>
      </c>
      <c r="C267" s="1238" t="str">
        <f>IF('Data invoice'!K210=0,"",'Data invoice'!L210)</f>
        <v/>
      </c>
      <c r="D267" s="1238" t="str">
        <f>IF('Data invoice'!L210=0,"",'Data invoice'!M210)</f>
        <v/>
      </c>
      <c r="E267" s="1238" t="str">
        <f>IF('Data invoice'!M210=0,"",'Data invoice'!N210)</f>
        <v/>
      </c>
      <c r="F267" s="1238" t="str">
        <f>IF('Data invoice'!N210=0,"",'Data invoice'!O210)</f>
        <v/>
      </c>
      <c r="G267" s="1238" t="str">
        <f>IF('Data invoice'!O210=0,"",'Data invoice'!P210)</f>
        <v/>
      </c>
      <c r="H267" s="1238" t="str">
        <f>IF('Data invoice'!P210=0,"",'Data invoice'!Q210)</f>
        <v/>
      </c>
      <c r="I267" s="1238" t="str">
        <f>IF('Data invoice'!Q210=0,"",'Data invoice'!R210)</f>
        <v/>
      </c>
      <c r="J267" s="1239" t="str">
        <f>IF('Data invoice'!R210=0,"",'Data invoice'!S210)</f>
        <v/>
      </c>
      <c r="K267" s="1238" t="str">
        <f>IF('Data invoice'!S210=0,"",'Data invoice'!T210)</f>
        <v/>
      </c>
      <c r="L267" s="146"/>
      <c r="M267" s="146"/>
      <c r="N267" s="146"/>
      <c r="O267" s="146"/>
      <c r="P267" s="146"/>
      <c r="Q267" s="146"/>
      <c r="R267" s="146"/>
      <c r="S267" s="279"/>
      <c r="T267" s="279"/>
      <c r="U267" s="279"/>
      <c r="V267" s="279"/>
      <c r="W267" s="279"/>
      <c r="X267" s="279"/>
      <c r="Y267" s="279"/>
      <c r="Z267" s="279"/>
      <c r="AA267" s="279"/>
      <c r="AB267" s="296"/>
      <c r="AC267" s="296"/>
      <c r="AD267" s="296"/>
      <c r="AE267" s="296"/>
      <c r="AF267" s="296"/>
      <c r="AG267" s="296"/>
      <c r="AH267" s="296"/>
      <c r="AI267" s="296"/>
      <c r="AJ267" s="296"/>
      <c r="AK267" s="148"/>
      <c r="AL267" s="148"/>
    </row>
    <row r="268" spans="1:38" ht="13.5" customHeight="1">
      <c r="A268" s="279"/>
      <c r="B268" s="1238" t="str">
        <f>IF('Data invoice'!J213=0,"",'Data invoice'!K213)</f>
        <v/>
      </c>
      <c r="C268" s="1238" t="str">
        <f>IF('Data invoice'!K211=0,"",'Data invoice'!L211)</f>
        <v/>
      </c>
      <c r="D268" s="1238" t="str">
        <f>IF('Data invoice'!L211=0,"",'Data invoice'!M211)</f>
        <v/>
      </c>
      <c r="E268" s="1238" t="str">
        <f>IF('Data invoice'!M211=0,"",'Data invoice'!N211)</f>
        <v/>
      </c>
      <c r="F268" s="1238" t="str">
        <f>IF('Data invoice'!N211=0,"",'Data invoice'!O211)</f>
        <v/>
      </c>
      <c r="G268" s="1238" t="str">
        <f>IF('Data invoice'!O211=0,"",'Data invoice'!P211)</f>
        <v/>
      </c>
      <c r="H268" s="1238" t="str">
        <f>IF('Data invoice'!P211=0,"",'Data invoice'!Q211)</f>
        <v/>
      </c>
      <c r="I268" s="1238" t="str">
        <f>IF('Data invoice'!Q211=0,"",'Data invoice'!R211)</f>
        <v/>
      </c>
      <c r="J268" s="1239" t="str">
        <f>IF('Data invoice'!R211=0,"",'Data invoice'!S211)</f>
        <v/>
      </c>
      <c r="K268" s="1238" t="str">
        <f>IF('Data invoice'!S211=0,"",'Data invoice'!T211)</f>
        <v/>
      </c>
      <c r="L268" s="146"/>
      <c r="M268" s="146"/>
      <c r="N268" s="146"/>
      <c r="O268" s="146"/>
      <c r="P268" s="146"/>
      <c r="Q268" s="146"/>
      <c r="R268" s="146"/>
      <c r="S268" s="279"/>
      <c r="T268" s="279"/>
      <c r="U268" s="279"/>
      <c r="V268" s="279"/>
      <c r="W268" s="279"/>
      <c r="X268" s="279"/>
      <c r="Y268" s="279"/>
      <c r="Z268" s="279"/>
      <c r="AA268" s="279"/>
      <c r="AB268" s="296"/>
      <c r="AC268" s="296"/>
      <c r="AD268" s="296"/>
      <c r="AE268" s="296"/>
      <c r="AF268" s="296"/>
      <c r="AG268" s="296"/>
      <c r="AH268" s="296"/>
      <c r="AI268" s="296"/>
      <c r="AJ268" s="296"/>
      <c r="AK268" s="148"/>
      <c r="AL268" s="148"/>
    </row>
    <row r="269" spans="1:38" ht="13.5" customHeight="1">
      <c r="A269" s="279"/>
      <c r="B269" s="1238" t="str">
        <f>IF('Data invoice'!J214=0,"",'Data invoice'!K214)</f>
        <v/>
      </c>
      <c r="C269" s="1238" t="str">
        <f>IF('Data invoice'!K212=0,"",'Data invoice'!L212)</f>
        <v/>
      </c>
      <c r="D269" s="1238" t="str">
        <f>IF('Data invoice'!L212=0,"",'Data invoice'!M212)</f>
        <v/>
      </c>
      <c r="E269" s="1238" t="str">
        <f>IF('Data invoice'!M212=0,"",'Data invoice'!N212)</f>
        <v/>
      </c>
      <c r="F269" s="1238" t="str">
        <f>IF('Data invoice'!N212=0,"",'Data invoice'!O212)</f>
        <v/>
      </c>
      <c r="G269" s="1238" t="str">
        <f>IF('Data invoice'!O212=0,"",'Data invoice'!P212)</f>
        <v/>
      </c>
      <c r="H269" s="1238" t="str">
        <f>IF('Data invoice'!P212=0,"",'Data invoice'!Q212)</f>
        <v/>
      </c>
      <c r="I269" s="1238" t="str">
        <f>IF('Data invoice'!Q212=0,"",'Data invoice'!R212)</f>
        <v/>
      </c>
      <c r="J269" s="1239" t="str">
        <f>IF('Data invoice'!R212=0,"",'Data invoice'!S212)</f>
        <v/>
      </c>
      <c r="K269" s="1238" t="str">
        <f>IF('Data invoice'!S212=0,"",'Data invoice'!T212)</f>
        <v/>
      </c>
      <c r="L269" s="146"/>
      <c r="M269" s="146"/>
      <c r="N269" s="146"/>
      <c r="O269" s="146"/>
      <c r="P269" s="146"/>
      <c r="Q269" s="146"/>
      <c r="R269" s="146"/>
      <c r="S269" s="279"/>
      <c r="T269" s="279"/>
      <c r="U269" s="279"/>
      <c r="V269" s="279"/>
      <c r="W269" s="279"/>
      <c r="X269" s="279"/>
      <c r="Y269" s="279"/>
      <c r="Z269" s="279"/>
      <c r="AA269" s="279"/>
      <c r="AB269" s="296"/>
      <c r="AC269" s="296"/>
      <c r="AD269" s="296"/>
      <c r="AE269" s="296"/>
      <c r="AF269" s="296"/>
      <c r="AG269" s="296"/>
      <c r="AH269" s="296"/>
      <c r="AI269" s="296"/>
      <c r="AJ269" s="296"/>
      <c r="AK269" s="148"/>
      <c r="AL269" s="148"/>
    </row>
    <row r="270" spans="1:38" ht="16.5" customHeight="1">
      <c r="A270" s="279"/>
      <c r="B270" s="1238" t="str">
        <f>IF('Data invoice'!J215=0,"",'Data invoice'!K215)</f>
        <v/>
      </c>
      <c r="C270" s="1238" t="str">
        <f>IF('Data invoice'!K213=0,"",'Data invoice'!L213)</f>
        <v/>
      </c>
      <c r="D270" s="1238" t="str">
        <f>IF('Data invoice'!L213=0,"",'Data invoice'!M213)</f>
        <v/>
      </c>
      <c r="E270" s="1238" t="str">
        <f>IF('Data invoice'!M213=0,"",'Data invoice'!N213)</f>
        <v/>
      </c>
      <c r="F270" s="1238" t="str">
        <f>IF('Data invoice'!N213=0,"",'Data invoice'!O213)</f>
        <v/>
      </c>
      <c r="G270" s="1238" t="str">
        <f>IF('Data invoice'!O213=0,"",'Data invoice'!P213)</f>
        <v/>
      </c>
      <c r="H270" s="1238" t="str">
        <f>IF('Data invoice'!P213=0,"",'Data invoice'!Q213)</f>
        <v/>
      </c>
      <c r="I270" s="1238" t="str">
        <f>IF('Data invoice'!Q213=0,"",'Data invoice'!R213)</f>
        <v/>
      </c>
      <c r="J270" s="1239" t="str">
        <f>IF('Data invoice'!R213=0,"",'Data invoice'!S213)</f>
        <v/>
      </c>
      <c r="K270" s="1238" t="str">
        <f>IF('Data invoice'!S213=0,"",'Data invoice'!T213)</f>
        <v/>
      </c>
      <c r="L270" s="146"/>
      <c r="M270" s="146"/>
      <c r="N270" s="146"/>
      <c r="O270" s="146"/>
      <c r="P270" s="146"/>
      <c r="Q270" s="146"/>
      <c r="R270" s="146"/>
      <c r="S270" s="279"/>
      <c r="T270" s="279"/>
      <c r="U270" s="279"/>
      <c r="V270" s="279"/>
      <c r="W270" s="279"/>
      <c r="X270" s="279"/>
      <c r="Y270" s="279"/>
      <c r="Z270" s="279"/>
      <c r="AA270" s="279"/>
      <c r="AB270" s="296"/>
      <c r="AC270" s="296"/>
      <c r="AD270" s="296"/>
      <c r="AE270" s="296"/>
      <c r="AF270" s="296"/>
      <c r="AG270" s="296"/>
      <c r="AH270" s="296"/>
      <c r="AI270" s="296"/>
      <c r="AJ270" s="296"/>
      <c r="AK270" s="148"/>
      <c r="AL270" s="148"/>
    </row>
    <row r="271" spans="1:38" ht="16.5" customHeight="1">
      <c r="A271" s="279"/>
      <c r="B271" s="1238" t="str">
        <f>IF('Data invoice'!J216=0,"",'Data invoice'!K216)</f>
        <v/>
      </c>
      <c r="C271" s="1238" t="str">
        <f>IF('Data invoice'!K214=0,"",'Data invoice'!L214)</f>
        <v/>
      </c>
      <c r="D271" s="1238" t="str">
        <f>IF('Data invoice'!L214=0,"",'Data invoice'!M214)</f>
        <v/>
      </c>
      <c r="E271" s="1238" t="str">
        <f>IF('Data invoice'!M214=0,"",'Data invoice'!N214)</f>
        <v/>
      </c>
      <c r="F271" s="1238" t="str">
        <f>IF('Data invoice'!N214=0,"",'Data invoice'!O214)</f>
        <v/>
      </c>
      <c r="G271" s="1238" t="str">
        <f>IF('Data invoice'!O214=0,"",'Data invoice'!P214)</f>
        <v/>
      </c>
      <c r="H271" s="1238" t="str">
        <f>IF('Data invoice'!P214=0,"",'Data invoice'!Q214)</f>
        <v/>
      </c>
      <c r="I271" s="1238" t="str">
        <f>IF('Data invoice'!Q214=0,"",'Data invoice'!R214)</f>
        <v/>
      </c>
      <c r="J271" s="1239" t="str">
        <f>IF('Data invoice'!R214=0,"",'Data invoice'!S214)</f>
        <v/>
      </c>
      <c r="K271" s="1238" t="str">
        <f>IF('Data invoice'!S214=0,"",'Data invoice'!T214)</f>
        <v/>
      </c>
      <c r="L271" s="146"/>
      <c r="M271" s="146"/>
      <c r="N271" s="146"/>
      <c r="O271" s="146"/>
      <c r="P271" s="146"/>
      <c r="Q271" s="146"/>
      <c r="R271" s="146"/>
      <c r="S271" s="279"/>
      <c r="T271" s="279"/>
      <c r="U271" s="279"/>
      <c r="V271" s="279"/>
      <c r="W271" s="279"/>
      <c r="X271" s="279"/>
      <c r="Y271" s="279"/>
      <c r="Z271" s="279"/>
      <c r="AA271" s="279"/>
      <c r="AB271" s="296"/>
      <c r="AC271" s="296"/>
      <c r="AD271" s="296"/>
      <c r="AE271" s="296"/>
      <c r="AF271" s="296"/>
      <c r="AG271" s="296"/>
      <c r="AH271" s="296"/>
      <c r="AI271" s="296"/>
      <c r="AJ271" s="296"/>
      <c r="AK271" s="148"/>
      <c r="AL271" s="148"/>
    </row>
    <row r="272" spans="1:38" ht="16.5" customHeight="1">
      <c r="A272" s="279"/>
      <c r="B272" s="1238" t="str">
        <f>IF('Data invoice'!J217=0,"",'Data invoice'!K217)</f>
        <v/>
      </c>
      <c r="C272" s="1238" t="str">
        <f>IF('Data invoice'!K215=0,"",'Data invoice'!L215)</f>
        <v/>
      </c>
      <c r="D272" s="1238" t="str">
        <f>IF('Data invoice'!L215=0,"",'Data invoice'!M215)</f>
        <v/>
      </c>
      <c r="E272" s="1238" t="str">
        <f>IF('Data invoice'!M215=0,"",'Data invoice'!N215)</f>
        <v/>
      </c>
      <c r="F272" s="1238" t="str">
        <f>IF('Data invoice'!N215=0,"",'Data invoice'!O215)</f>
        <v/>
      </c>
      <c r="G272" s="1238" t="str">
        <f>IF('Data invoice'!O215=0,"",'Data invoice'!P215)</f>
        <v/>
      </c>
      <c r="H272" s="1238" t="str">
        <f>IF('Data invoice'!P215=0,"",'Data invoice'!Q215)</f>
        <v/>
      </c>
      <c r="I272" s="1238" t="str">
        <f>IF('Data invoice'!Q215=0,"",'Data invoice'!R215)</f>
        <v/>
      </c>
      <c r="J272" s="1239" t="str">
        <f>IF('Data invoice'!R215=0,"",'Data invoice'!S215)</f>
        <v/>
      </c>
      <c r="K272" s="1238" t="str">
        <f>IF('Data invoice'!S215=0,"",'Data invoice'!T215)</f>
        <v/>
      </c>
      <c r="L272" s="146"/>
      <c r="M272" s="146"/>
      <c r="N272" s="146"/>
      <c r="O272" s="146"/>
      <c r="P272" s="146"/>
      <c r="Q272" s="146"/>
      <c r="R272" s="146"/>
      <c r="S272" s="279"/>
      <c r="T272" s="279"/>
      <c r="U272" s="279"/>
      <c r="V272" s="279"/>
      <c r="W272" s="279"/>
      <c r="X272" s="279"/>
      <c r="Y272" s="279"/>
      <c r="Z272" s="279"/>
      <c r="AA272" s="279"/>
      <c r="AB272" s="296"/>
      <c r="AC272" s="296"/>
      <c r="AD272" s="296"/>
      <c r="AE272" s="296"/>
      <c r="AF272" s="296"/>
      <c r="AG272" s="296"/>
      <c r="AH272" s="296"/>
      <c r="AI272" s="296"/>
      <c r="AJ272" s="296"/>
      <c r="AK272" s="148"/>
      <c r="AL272" s="148"/>
    </row>
    <row r="273" spans="1:38" ht="16.5" customHeight="1">
      <c r="A273" s="279"/>
      <c r="B273" s="1238" t="str">
        <f>IF('Data invoice'!J218=0,"",'Data invoice'!K218)</f>
        <v/>
      </c>
      <c r="C273" s="1238" t="str">
        <f>IF('Data invoice'!K216=0,"",'Data invoice'!L216)</f>
        <v/>
      </c>
      <c r="D273" s="1238" t="str">
        <f>IF('Data invoice'!L216=0,"",'Data invoice'!M216)</f>
        <v/>
      </c>
      <c r="E273" s="1238" t="str">
        <f>IF('Data invoice'!M216=0,"",'Data invoice'!N216)</f>
        <v/>
      </c>
      <c r="F273" s="1238" t="str">
        <f>IF('Data invoice'!N216=0,"",'Data invoice'!O216)</f>
        <v/>
      </c>
      <c r="G273" s="1238" t="str">
        <f>IF('Data invoice'!O216=0,"",'Data invoice'!P216)</f>
        <v/>
      </c>
      <c r="H273" s="1238" t="str">
        <f>IF('Data invoice'!P216=0,"",'Data invoice'!Q216)</f>
        <v/>
      </c>
      <c r="I273" s="1238" t="str">
        <f>IF('Data invoice'!Q216=0,"",'Data invoice'!R216)</f>
        <v/>
      </c>
      <c r="J273" s="1239" t="str">
        <f>IF('Data invoice'!R216=0,"",'Data invoice'!S216)</f>
        <v/>
      </c>
      <c r="K273" s="1238" t="str">
        <f>IF('Data invoice'!S216=0,"",'Data invoice'!T216)</f>
        <v/>
      </c>
      <c r="L273" s="146"/>
      <c r="M273" s="146"/>
      <c r="N273" s="146"/>
      <c r="O273" s="146"/>
      <c r="P273" s="146"/>
      <c r="Q273" s="146"/>
      <c r="R273" s="146"/>
      <c r="S273" s="279"/>
      <c r="T273" s="279"/>
      <c r="U273" s="279"/>
      <c r="V273" s="279"/>
      <c r="W273" s="279"/>
      <c r="X273" s="279"/>
      <c r="Y273" s="279"/>
      <c r="Z273" s="279"/>
      <c r="AA273" s="279"/>
      <c r="AB273" s="296"/>
      <c r="AC273" s="296"/>
      <c r="AD273" s="296"/>
      <c r="AE273" s="296"/>
      <c r="AF273" s="296"/>
      <c r="AG273" s="296"/>
      <c r="AH273" s="296"/>
      <c r="AI273" s="296"/>
      <c r="AJ273" s="296"/>
      <c r="AK273" s="148"/>
      <c r="AL273" s="148"/>
    </row>
    <row r="274" spans="1:38" ht="16.5" customHeight="1">
      <c r="A274" s="279"/>
      <c r="B274" s="1238" t="str">
        <f>IF('Data invoice'!J219=0,"",'Data invoice'!K219)</f>
        <v/>
      </c>
      <c r="C274" s="1238" t="str">
        <f>IF('Data invoice'!K217=0,"",'Data invoice'!L217)</f>
        <v/>
      </c>
      <c r="D274" s="1238" t="str">
        <f>IF('Data invoice'!L217=0,"",'Data invoice'!M217)</f>
        <v/>
      </c>
      <c r="E274" s="1238" t="str">
        <f>IF('Data invoice'!M217=0,"",'Data invoice'!N217)</f>
        <v/>
      </c>
      <c r="F274" s="1238" t="str">
        <f>IF('Data invoice'!N217=0,"",'Data invoice'!O217)</f>
        <v/>
      </c>
      <c r="G274" s="1238" t="str">
        <f>IF('Data invoice'!O217=0,"",'Data invoice'!P217)</f>
        <v/>
      </c>
      <c r="H274" s="1238" t="str">
        <f>IF('Data invoice'!P217=0,"",'Data invoice'!Q217)</f>
        <v/>
      </c>
      <c r="I274" s="1238" t="str">
        <f>IF('Data invoice'!Q217=0,"",'Data invoice'!R217)</f>
        <v/>
      </c>
      <c r="J274" s="1239" t="str">
        <f>IF('Data invoice'!R217=0,"",'Data invoice'!S217)</f>
        <v/>
      </c>
      <c r="K274" s="1238" t="str">
        <f>IF('Data invoice'!S217=0,"",'Data invoice'!T217)</f>
        <v/>
      </c>
      <c r="L274" s="146"/>
      <c r="M274" s="146"/>
      <c r="N274" s="146"/>
      <c r="O274" s="146"/>
      <c r="P274" s="146"/>
      <c r="Q274" s="146"/>
      <c r="R274" s="146"/>
      <c r="S274" s="279"/>
      <c r="T274" s="279"/>
      <c r="U274" s="279"/>
      <c r="V274" s="279"/>
      <c r="W274" s="279"/>
      <c r="X274" s="279"/>
      <c r="Y274" s="279"/>
      <c r="Z274" s="279"/>
      <c r="AA274" s="279"/>
      <c r="AB274" s="296"/>
      <c r="AC274" s="296"/>
      <c r="AD274" s="296"/>
      <c r="AE274" s="296"/>
      <c r="AF274" s="296"/>
      <c r="AG274" s="296"/>
      <c r="AH274" s="296"/>
      <c r="AI274" s="296"/>
      <c r="AJ274" s="296"/>
      <c r="AK274" s="148"/>
      <c r="AL274" s="148"/>
    </row>
    <row r="275" spans="1:38" ht="16.5" customHeight="1">
      <c r="A275" s="279"/>
      <c r="B275" s="1238" t="str">
        <f>IF('Data invoice'!J220=0,"",'Data invoice'!K220)</f>
        <v/>
      </c>
      <c r="C275" s="1238" t="str">
        <f>IF('Data invoice'!K218=0,"",'Data invoice'!L218)</f>
        <v/>
      </c>
      <c r="D275" s="1238" t="str">
        <f>IF('Data invoice'!L218=0,"",'Data invoice'!M218)</f>
        <v/>
      </c>
      <c r="E275" s="1238" t="str">
        <f>IF('Data invoice'!M218=0,"",'Data invoice'!N218)</f>
        <v/>
      </c>
      <c r="F275" s="1238" t="str">
        <f>IF('Data invoice'!N218=0,"",'Data invoice'!O218)</f>
        <v/>
      </c>
      <c r="G275" s="1238" t="str">
        <f>IF('Data invoice'!O218=0,"",'Data invoice'!P218)</f>
        <v/>
      </c>
      <c r="H275" s="1238" t="str">
        <f>IF('Data invoice'!P218=0,"",'Data invoice'!Q218)</f>
        <v/>
      </c>
      <c r="I275" s="1238" t="str">
        <f>IF('Data invoice'!Q218=0,"",'Data invoice'!R218)</f>
        <v/>
      </c>
      <c r="J275" s="1239" t="str">
        <f>IF('Data invoice'!R218=0,"",'Data invoice'!S218)</f>
        <v/>
      </c>
      <c r="K275" s="1238" t="str">
        <f>IF('Data invoice'!S218=0,"",'Data invoice'!T218)</f>
        <v/>
      </c>
      <c r="L275" s="146"/>
      <c r="M275" s="146"/>
      <c r="N275" s="146"/>
      <c r="O275" s="146"/>
      <c r="P275" s="146"/>
      <c r="Q275" s="146"/>
      <c r="R275" s="146"/>
      <c r="S275" s="279"/>
      <c r="T275" s="279"/>
      <c r="U275" s="279"/>
      <c r="V275" s="279"/>
      <c r="W275" s="279"/>
      <c r="X275" s="279"/>
      <c r="Y275" s="279"/>
      <c r="Z275" s="279"/>
      <c r="AA275" s="279"/>
      <c r="AB275" s="296"/>
      <c r="AC275" s="296"/>
      <c r="AD275" s="296"/>
      <c r="AE275" s="296"/>
      <c r="AF275" s="296"/>
      <c r="AG275" s="296"/>
      <c r="AH275" s="296"/>
      <c r="AI275" s="296"/>
      <c r="AJ275" s="296"/>
      <c r="AK275" s="148"/>
      <c r="AL275" s="148"/>
    </row>
    <row r="276" spans="1:38" ht="16.5" customHeight="1">
      <c r="A276" s="279"/>
      <c r="B276" s="1238" t="str">
        <f>IF('Data invoice'!J221=0,"",'Data invoice'!K221)</f>
        <v/>
      </c>
      <c r="C276" s="1238" t="str">
        <f>IF('Data invoice'!K219=0,"",'Data invoice'!L219)</f>
        <v/>
      </c>
      <c r="D276" s="1238" t="str">
        <f>IF('Data invoice'!L219=0,"",'Data invoice'!M219)</f>
        <v/>
      </c>
      <c r="E276" s="1238" t="str">
        <f>IF('Data invoice'!M219=0,"",'Data invoice'!N219)</f>
        <v/>
      </c>
      <c r="F276" s="1238" t="str">
        <f>IF('Data invoice'!N219=0,"",'Data invoice'!O219)</f>
        <v/>
      </c>
      <c r="G276" s="1238" t="str">
        <f>IF('Data invoice'!O219=0,"",'Data invoice'!P219)</f>
        <v/>
      </c>
      <c r="H276" s="1238" t="str">
        <f>IF('Data invoice'!P219=0,"",'Data invoice'!Q219)</f>
        <v/>
      </c>
      <c r="I276" s="1238" t="str">
        <f>IF('Data invoice'!Q219=0,"",'Data invoice'!R219)</f>
        <v/>
      </c>
      <c r="J276" s="1239" t="str">
        <f>IF('Data invoice'!R219=0,"",'Data invoice'!S219)</f>
        <v/>
      </c>
      <c r="K276" s="1238" t="str">
        <f>IF('Data invoice'!S219=0,"",'Data invoice'!T219)</f>
        <v/>
      </c>
      <c r="L276" s="146"/>
      <c r="M276" s="146"/>
      <c r="N276" s="146"/>
      <c r="O276" s="146"/>
      <c r="P276" s="146"/>
      <c r="Q276" s="146"/>
      <c r="R276" s="146"/>
      <c r="S276" s="279"/>
      <c r="T276" s="279"/>
      <c r="U276" s="279"/>
      <c r="V276" s="279"/>
      <c r="W276" s="279"/>
      <c r="X276" s="279"/>
      <c r="Y276" s="279"/>
      <c r="Z276" s="279"/>
      <c r="AA276" s="279"/>
      <c r="AB276" s="296"/>
      <c r="AC276" s="296"/>
      <c r="AD276" s="296"/>
      <c r="AE276" s="296"/>
      <c r="AF276" s="296"/>
      <c r="AG276" s="296"/>
      <c r="AH276" s="296"/>
      <c r="AI276" s="296"/>
      <c r="AJ276" s="296"/>
      <c r="AK276" s="148"/>
      <c r="AL276" s="148"/>
    </row>
    <row r="277" spans="1:38" ht="16.5" customHeight="1">
      <c r="A277" s="279"/>
      <c r="B277" s="1238" t="str">
        <f>IF('Data invoice'!J222=0,"",'Data invoice'!K222)</f>
        <v/>
      </c>
      <c r="C277" s="1238" t="str">
        <f>IF('Data invoice'!K220=0,"",'Data invoice'!L220)</f>
        <v/>
      </c>
      <c r="D277" s="1238" t="str">
        <f>IF('Data invoice'!L220=0,"",'Data invoice'!M220)</f>
        <v/>
      </c>
      <c r="E277" s="1238" t="str">
        <f>IF('Data invoice'!M220=0,"",'Data invoice'!N220)</f>
        <v/>
      </c>
      <c r="F277" s="1238" t="str">
        <f>IF('Data invoice'!N220=0,"",'Data invoice'!O220)</f>
        <v/>
      </c>
      <c r="G277" s="1238" t="str">
        <f>IF('Data invoice'!O220=0,"",'Data invoice'!P220)</f>
        <v/>
      </c>
      <c r="H277" s="1238" t="str">
        <f>IF('Data invoice'!P220=0,"",'Data invoice'!Q220)</f>
        <v/>
      </c>
      <c r="I277" s="1238" t="str">
        <f>IF('Data invoice'!Q220=0,"",'Data invoice'!R220)</f>
        <v/>
      </c>
      <c r="J277" s="1239" t="str">
        <f>IF('Data invoice'!R220=0,"",'Data invoice'!S220)</f>
        <v/>
      </c>
      <c r="K277" s="1238" t="str">
        <f>IF('Data invoice'!S220=0,"",'Data invoice'!T220)</f>
        <v/>
      </c>
      <c r="L277" s="146"/>
      <c r="M277" s="146"/>
      <c r="N277" s="146"/>
      <c r="O277" s="146"/>
      <c r="P277" s="146"/>
      <c r="Q277" s="146"/>
      <c r="R277" s="146"/>
      <c r="S277" s="279"/>
      <c r="T277" s="279"/>
      <c r="U277" s="279"/>
      <c r="V277" s="279"/>
      <c r="W277" s="279"/>
      <c r="X277" s="279"/>
      <c r="Y277" s="279"/>
      <c r="Z277" s="279"/>
      <c r="AA277" s="279"/>
      <c r="AB277" s="296"/>
      <c r="AC277" s="296"/>
      <c r="AD277" s="296"/>
      <c r="AE277" s="296"/>
      <c r="AF277" s="296"/>
      <c r="AG277" s="296"/>
      <c r="AH277" s="296"/>
      <c r="AI277" s="296"/>
      <c r="AJ277" s="296"/>
      <c r="AK277" s="148"/>
      <c r="AL277" s="148"/>
    </row>
    <row r="278" spans="1:38" ht="16.5" customHeight="1">
      <c r="A278" s="279"/>
      <c r="B278" s="1238" t="str">
        <f>IF('Data invoice'!J223=0,"",'Data invoice'!K223)</f>
        <v/>
      </c>
      <c r="C278" s="1238" t="str">
        <f>IF('Data invoice'!K221=0,"",'Data invoice'!L221)</f>
        <v/>
      </c>
      <c r="D278" s="1238" t="str">
        <f>IF('Data invoice'!L221=0,"",'Data invoice'!M221)</f>
        <v/>
      </c>
      <c r="E278" s="1238" t="str">
        <f>IF('Data invoice'!M221=0,"",'Data invoice'!N221)</f>
        <v/>
      </c>
      <c r="F278" s="1238" t="str">
        <f>IF('Data invoice'!N221=0,"",'Data invoice'!O221)</f>
        <v/>
      </c>
      <c r="G278" s="1238" t="str">
        <f>IF('Data invoice'!O221=0,"",'Data invoice'!P221)</f>
        <v/>
      </c>
      <c r="H278" s="1238" t="str">
        <f>IF('Data invoice'!P221=0,"",'Data invoice'!Q221)</f>
        <v/>
      </c>
      <c r="I278" s="1238" t="str">
        <f>IF('Data invoice'!Q221=0,"",'Data invoice'!R221)</f>
        <v/>
      </c>
      <c r="J278" s="1239" t="str">
        <f>IF('Data invoice'!R221=0,"",'Data invoice'!S221)</f>
        <v/>
      </c>
      <c r="K278" s="1238" t="str">
        <f>IF('Data invoice'!S221=0,"",'Data invoice'!T221)</f>
        <v/>
      </c>
      <c r="L278" s="146"/>
      <c r="M278" s="146"/>
      <c r="N278" s="146"/>
      <c r="O278" s="146"/>
      <c r="P278" s="146"/>
      <c r="Q278" s="146"/>
      <c r="R278" s="146"/>
      <c r="S278" s="279"/>
      <c r="T278" s="279"/>
      <c r="U278" s="279"/>
      <c r="V278" s="279"/>
      <c r="W278" s="279"/>
      <c r="X278" s="279"/>
      <c r="Y278" s="279"/>
      <c r="Z278" s="279"/>
      <c r="AA278" s="279"/>
      <c r="AB278" s="296"/>
      <c r="AC278" s="296"/>
      <c r="AD278" s="296"/>
      <c r="AE278" s="296"/>
      <c r="AF278" s="296"/>
      <c r="AG278" s="296"/>
      <c r="AH278" s="296"/>
      <c r="AI278" s="296"/>
      <c r="AJ278" s="296"/>
      <c r="AK278" s="148"/>
      <c r="AL278" s="148"/>
    </row>
    <row r="279" spans="1:38" ht="16.5" customHeight="1">
      <c r="A279" s="279"/>
      <c r="B279" s="1238" t="str">
        <f>IF('Data invoice'!J224=0,"",'Data invoice'!K224)</f>
        <v/>
      </c>
      <c r="C279" s="1238" t="str">
        <f>IF('Data invoice'!K222=0,"",'Data invoice'!L222)</f>
        <v/>
      </c>
      <c r="D279" s="1238" t="str">
        <f>IF('Data invoice'!L222=0,"",'Data invoice'!M222)</f>
        <v/>
      </c>
      <c r="E279" s="1238" t="str">
        <f>IF('Data invoice'!M222=0,"",'Data invoice'!N222)</f>
        <v/>
      </c>
      <c r="F279" s="1238" t="str">
        <f>IF('Data invoice'!N222=0,"",'Data invoice'!O222)</f>
        <v/>
      </c>
      <c r="G279" s="1238" t="str">
        <f>IF('Data invoice'!O222=0,"",'Data invoice'!P222)</f>
        <v/>
      </c>
      <c r="H279" s="1238" t="str">
        <f>IF('Data invoice'!P222=0,"",'Data invoice'!Q222)</f>
        <v/>
      </c>
      <c r="I279" s="1238" t="str">
        <f>IF('Data invoice'!Q222=0,"",'Data invoice'!R222)</f>
        <v/>
      </c>
      <c r="J279" s="1239" t="str">
        <f>IF('Data invoice'!R222=0,"",'Data invoice'!S222)</f>
        <v/>
      </c>
      <c r="K279" s="1238" t="str">
        <f>IF('Data invoice'!S222=0,"",'Data invoice'!T222)</f>
        <v/>
      </c>
      <c r="L279" s="146"/>
      <c r="M279" s="146"/>
      <c r="N279" s="146"/>
      <c r="O279" s="146"/>
      <c r="P279" s="146"/>
      <c r="Q279" s="146"/>
      <c r="R279" s="146"/>
      <c r="S279" s="279"/>
      <c r="T279" s="279"/>
      <c r="U279" s="279"/>
      <c r="V279" s="279"/>
      <c r="W279" s="279"/>
      <c r="X279" s="279"/>
      <c r="Y279" s="279"/>
      <c r="Z279" s="279"/>
      <c r="AA279" s="279"/>
      <c r="AB279" s="296"/>
      <c r="AC279" s="296"/>
      <c r="AD279" s="296"/>
      <c r="AE279" s="296"/>
      <c r="AF279" s="296"/>
      <c r="AG279" s="296"/>
      <c r="AH279" s="296"/>
      <c r="AI279" s="296"/>
      <c r="AJ279" s="296"/>
      <c r="AK279" s="148"/>
      <c r="AL279" s="148"/>
    </row>
    <row r="280" spans="1:38" ht="16.5" customHeight="1">
      <c r="A280" s="279"/>
      <c r="B280" s="1238" t="str">
        <f>IF('Data invoice'!J225=0,"",'Data invoice'!K225)</f>
        <v/>
      </c>
      <c r="C280" s="1238" t="str">
        <f>IF('Data invoice'!K223=0,"",'Data invoice'!L223)</f>
        <v/>
      </c>
      <c r="D280" s="1238" t="str">
        <f>IF('Data invoice'!L223=0,"",'Data invoice'!M223)</f>
        <v/>
      </c>
      <c r="E280" s="1238" t="str">
        <f>IF('Data invoice'!M223=0,"",'Data invoice'!N223)</f>
        <v/>
      </c>
      <c r="F280" s="1238" t="str">
        <f>IF('Data invoice'!N223=0,"",'Data invoice'!O223)</f>
        <v/>
      </c>
      <c r="G280" s="1238" t="str">
        <f>IF('Data invoice'!O223=0,"",'Data invoice'!P223)</f>
        <v/>
      </c>
      <c r="H280" s="1238" t="str">
        <f>IF('Data invoice'!P223=0,"",'Data invoice'!Q223)</f>
        <v/>
      </c>
      <c r="I280" s="1238" t="str">
        <f>IF('Data invoice'!Q223=0,"",'Data invoice'!R223)</f>
        <v/>
      </c>
      <c r="J280" s="1239" t="str">
        <f>IF('Data invoice'!R223=0,"",'Data invoice'!S223)</f>
        <v/>
      </c>
      <c r="K280" s="1238" t="str">
        <f>IF('Data invoice'!S223=0,"",'Data invoice'!T223)</f>
        <v/>
      </c>
      <c r="L280" s="146"/>
      <c r="M280" s="146"/>
      <c r="N280" s="146"/>
      <c r="O280" s="146"/>
      <c r="P280" s="146"/>
      <c r="Q280" s="146"/>
      <c r="R280" s="146"/>
      <c r="S280" s="279"/>
      <c r="T280" s="279"/>
      <c r="U280" s="279"/>
      <c r="V280" s="279"/>
      <c r="W280" s="279"/>
      <c r="X280" s="279"/>
      <c r="Y280" s="279"/>
      <c r="Z280" s="279"/>
      <c r="AA280" s="279"/>
      <c r="AB280" s="296"/>
      <c r="AC280" s="296"/>
      <c r="AD280" s="296"/>
      <c r="AE280" s="296"/>
      <c r="AF280" s="296"/>
      <c r="AG280" s="296"/>
      <c r="AH280" s="296"/>
      <c r="AI280" s="296"/>
      <c r="AJ280" s="296"/>
      <c r="AK280" s="148"/>
      <c r="AL280" s="148"/>
    </row>
    <row r="281" spans="1:38" ht="16.5" customHeight="1">
      <c r="A281" s="279"/>
      <c r="B281" s="1238" t="str">
        <f>IF('Data invoice'!J226=0,"",'Data invoice'!K226)</f>
        <v/>
      </c>
      <c r="C281" s="1238" t="str">
        <f>IF('Data invoice'!K224=0,"",'Data invoice'!L224)</f>
        <v/>
      </c>
      <c r="D281" s="1238" t="str">
        <f>IF('Data invoice'!L224=0,"",'Data invoice'!M224)</f>
        <v/>
      </c>
      <c r="E281" s="1238" t="str">
        <f>IF('Data invoice'!M224=0,"",'Data invoice'!N224)</f>
        <v/>
      </c>
      <c r="F281" s="1238" t="str">
        <f>IF('Data invoice'!N224=0,"",'Data invoice'!O224)</f>
        <v/>
      </c>
      <c r="G281" s="1238" t="str">
        <f>IF('Data invoice'!O224=0,"",'Data invoice'!P224)</f>
        <v/>
      </c>
      <c r="H281" s="1238" t="str">
        <f>IF('Data invoice'!P224=0,"",'Data invoice'!Q224)</f>
        <v/>
      </c>
      <c r="I281" s="1238" t="str">
        <f>IF('Data invoice'!Q224=0,"",'Data invoice'!R224)</f>
        <v/>
      </c>
      <c r="J281" s="1239" t="str">
        <f>IF('Data invoice'!R224=0,"",'Data invoice'!S224)</f>
        <v/>
      </c>
      <c r="K281" s="1238" t="str">
        <f>IF('Data invoice'!S224=0,"",'Data invoice'!T224)</f>
        <v/>
      </c>
      <c r="L281" s="146"/>
      <c r="M281" s="146"/>
      <c r="N281" s="146"/>
      <c r="O281" s="146"/>
      <c r="P281" s="146"/>
      <c r="Q281" s="146"/>
      <c r="R281" s="146"/>
      <c r="S281" s="279"/>
      <c r="T281" s="279"/>
      <c r="U281" s="279"/>
      <c r="V281" s="279"/>
      <c r="W281" s="279"/>
      <c r="X281" s="279"/>
      <c r="Y281" s="279"/>
      <c r="Z281" s="279"/>
      <c r="AA281" s="279"/>
      <c r="AB281" s="296"/>
      <c r="AC281" s="296"/>
      <c r="AD281" s="296"/>
      <c r="AE281" s="296"/>
      <c r="AF281" s="296"/>
      <c r="AG281" s="296"/>
      <c r="AH281" s="296"/>
      <c r="AI281" s="296"/>
      <c r="AJ281" s="296"/>
      <c r="AK281" s="148"/>
      <c r="AL281" s="148"/>
    </row>
    <row r="282" spans="1:38" ht="16.5" customHeight="1">
      <c r="A282" s="279"/>
      <c r="B282" s="1238" t="str">
        <f>IF('Data invoice'!J227=0,"",'Data invoice'!K227)</f>
        <v/>
      </c>
      <c r="C282" s="1238" t="str">
        <f>IF('Data invoice'!K225=0,"",'Data invoice'!L225)</f>
        <v/>
      </c>
      <c r="D282" s="1238" t="str">
        <f>IF('Data invoice'!L225=0,"",'Data invoice'!M225)</f>
        <v/>
      </c>
      <c r="E282" s="1238" t="str">
        <f>IF('Data invoice'!M225=0,"",'Data invoice'!N225)</f>
        <v/>
      </c>
      <c r="F282" s="1238" t="str">
        <f>IF('Data invoice'!N225=0,"",'Data invoice'!O225)</f>
        <v/>
      </c>
      <c r="G282" s="1238" t="str">
        <f>IF('Data invoice'!O225=0,"",'Data invoice'!P225)</f>
        <v/>
      </c>
      <c r="H282" s="1238" t="str">
        <f>IF('Data invoice'!P225=0,"",'Data invoice'!Q225)</f>
        <v/>
      </c>
      <c r="I282" s="1238" t="str">
        <f>IF('Data invoice'!Q225=0,"",'Data invoice'!R225)</f>
        <v/>
      </c>
      <c r="J282" s="1239" t="str">
        <f>IF('Data invoice'!R225=0,"",'Data invoice'!S225)</f>
        <v/>
      </c>
      <c r="K282" s="1238" t="str">
        <f>IF('Data invoice'!S225=0,"",'Data invoice'!T225)</f>
        <v/>
      </c>
      <c r="L282" s="146"/>
      <c r="M282" s="146"/>
      <c r="N282" s="146"/>
      <c r="O282" s="146"/>
      <c r="P282" s="146"/>
      <c r="Q282" s="146"/>
      <c r="R282" s="146"/>
      <c r="S282" s="279"/>
      <c r="T282" s="279"/>
      <c r="U282" s="279"/>
      <c r="V282" s="279"/>
      <c r="W282" s="279"/>
      <c r="X282" s="279"/>
      <c r="Y282" s="279"/>
      <c r="Z282" s="279"/>
      <c r="AA282" s="279"/>
      <c r="AB282" s="296"/>
      <c r="AC282" s="296"/>
      <c r="AD282" s="296"/>
      <c r="AE282" s="296"/>
      <c r="AF282" s="296"/>
      <c r="AG282" s="296"/>
      <c r="AH282" s="296"/>
      <c r="AI282" s="296"/>
      <c r="AJ282" s="296"/>
      <c r="AK282" s="148"/>
      <c r="AL282" s="148"/>
    </row>
    <row r="283" spans="1:38" ht="16.5" customHeight="1">
      <c r="A283" s="279"/>
      <c r="B283" s="1238" t="str">
        <f>IF('Data invoice'!J228=0,"",'Data invoice'!K228)</f>
        <v/>
      </c>
      <c r="C283" s="1238" t="str">
        <f>IF('Data invoice'!K226=0,"",'Data invoice'!L226)</f>
        <v/>
      </c>
      <c r="D283" s="1238" t="str">
        <f>IF('Data invoice'!L226=0,"",'Data invoice'!M226)</f>
        <v/>
      </c>
      <c r="E283" s="1238" t="str">
        <f>IF('Data invoice'!M226=0,"",'Data invoice'!N226)</f>
        <v/>
      </c>
      <c r="F283" s="1238" t="str">
        <f>IF('Data invoice'!N226=0,"",'Data invoice'!O226)</f>
        <v/>
      </c>
      <c r="G283" s="1238" t="str">
        <f>IF('Data invoice'!O226=0,"",'Data invoice'!P226)</f>
        <v/>
      </c>
      <c r="H283" s="1238" t="str">
        <f>IF('Data invoice'!P226=0,"",'Data invoice'!Q226)</f>
        <v/>
      </c>
      <c r="I283" s="1238" t="str">
        <f>IF('Data invoice'!Q226=0,"",'Data invoice'!R226)</f>
        <v/>
      </c>
      <c r="J283" s="1239" t="str">
        <f>IF('Data invoice'!R226=0,"",'Data invoice'!S226)</f>
        <v/>
      </c>
      <c r="K283" s="1238" t="str">
        <f>IF('Data invoice'!S226=0,"",'Data invoice'!T226)</f>
        <v/>
      </c>
      <c r="L283" s="146"/>
      <c r="M283" s="146"/>
      <c r="N283" s="146"/>
      <c r="O283" s="146"/>
      <c r="P283" s="146"/>
      <c r="Q283" s="146"/>
      <c r="R283" s="146"/>
      <c r="S283" s="279"/>
      <c r="T283" s="279"/>
      <c r="U283" s="279"/>
      <c r="V283" s="279"/>
      <c r="W283" s="279"/>
      <c r="X283" s="279"/>
      <c r="Y283" s="279"/>
      <c r="Z283" s="279"/>
      <c r="AA283" s="279"/>
      <c r="AB283" s="296"/>
      <c r="AC283" s="296"/>
      <c r="AD283" s="296"/>
      <c r="AE283" s="296"/>
      <c r="AF283" s="296"/>
      <c r="AG283" s="296"/>
      <c r="AH283" s="296"/>
      <c r="AI283" s="296"/>
      <c r="AJ283" s="296"/>
      <c r="AK283" s="148"/>
      <c r="AL283" s="148"/>
    </row>
    <row r="284" spans="1:38" ht="16.5" customHeight="1">
      <c r="A284" s="279"/>
      <c r="B284" s="1238" t="str">
        <f>IF('Data invoice'!J229=0,"",'Data invoice'!K229)</f>
        <v/>
      </c>
      <c r="C284" s="1238" t="str">
        <f>IF('Data invoice'!K227=0,"",'Data invoice'!L227)</f>
        <v/>
      </c>
      <c r="D284" s="1238" t="str">
        <f>IF('Data invoice'!L227=0,"",'Data invoice'!M227)</f>
        <v/>
      </c>
      <c r="E284" s="1238" t="str">
        <f>IF('Data invoice'!M227=0,"",'Data invoice'!N227)</f>
        <v/>
      </c>
      <c r="F284" s="1238" t="str">
        <f>IF('Data invoice'!N227=0,"",'Data invoice'!O227)</f>
        <v/>
      </c>
      <c r="G284" s="1238" t="str">
        <f>IF('Data invoice'!O227=0,"",'Data invoice'!P227)</f>
        <v/>
      </c>
      <c r="H284" s="1238" t="str">
        <f>IF('Data invoice'!P227=0,"",'Data invoice'!Q227)</f>
        <v/>
      </c>
      <c r="I284" s="1238" t="str">
        <f>IF('Data invoice'!Q227=0,"",'Data invoice'!R227)</f>
        <v/>
      </c>
      <c r="J284" s="1239" t="str">
        <f>IF('Data invoice'!R227=0,"",'Data invoice'!S227)</f>
        <v/>
      </c>
      <c r="K284" s="1238" t="str">
        <f>IF('Data invoice'!S227=0,"",'Data invoice'!T227)</f>
        <v/>
      </c>
      <c r="L284" s="146"/>
      <c r="M284" s="146"/>
      <c r="N284" s="146"/>
      <c r="O284" s="146"/>
      <c r="P284" s="146"/>
      <c r="Q284" s="146"/>
      <c r="R284" s="146"/>
      <c r="S284" s="279"/>
      <c r="T284" s="279"/>
      <c r="U284" s="279"/>
      <c r="V284" s="279"/>
      <c r="W284" s="279"/>
      <c r="X284" s="279"/>
      <c r="Y284" s="279"/>
      <c r="Z284" s="279"/>
      <c r="AA284" s="279"/>
      <c r="AB284" s="296"/>
      <c r="AC284" s="296"/>
      <c r="AD284" s="296"/>
      <c r="AE284" s="296"/>
      <c r="AF284" s="296"/>
      <c r="AG284" s="296"/>
      <c r="AH284" s="296"/>
      <c r="AI284" s="296"/>
      <c r="AJ284" s="296"/>
      <c r="AK284" s="148"/>
      <c r="AL284" s="148"/>
    </row>
    <row r="285" spans="1:38" ht="16.5" customHeight="1">
      <c r="A285" s="279"/>
      <c r="B285" s="1238" t="str">
        <f>IF('Data invoice'!J230=0,"",'Data invoice'!K230)</f>
        <v/>
      </c>
      <c r="C285" s="1238" t="str">
        <f>IF('Data invoice'!K228=0,"",'Data invoice'!L228)</f>
        <v/>
      </c>
      <c r="D285" s="1238" t="str">
        <f>IF('Data invoice'!L228=0,"",'Data invoice'!M228)</f>
        <v/>
      </c>
      <c r="E285" s="1238" t="str">
        <f>IF('Data invoice'!M228=0,"",'Data invoice'!N228)</f>
        <v/>
      </c>
      <c r="F285" s="1238" t="str">
        <f>IF('Data invoice'!N228=0,"",'Data invoice'!O228)</f>
        <v/>
      </c>
      <c r="G285" s="1238" t="str">
        <f>IF('Data invoice'!O228=0,"",'Data invoice'!P228)</f>
        <v/>
      </c>
      <c r="H285" s="1238" t="str">
        <f>IF('Data invoice'!P228=0,"",'Data invoice'!Q228)</f>
        <v/>
      </c>
      <c r="I285" s="1238" t="str">
        <f>IF('Data invoice'!Q228=0,"",'Data invoice'!R228)</f>
        <v/>
      </c>
      <c r="J285" s="1239" t="str">
        <f>IF('Data invoice'!R228=0,"",'Data invoice'!S228)</f>
        <v/>
      </c>
      <c r="K285" s="1238" t="str">
        <f>IF('Data invoice'!S228=0,"",'Data invoice'!T228)</f>
        <v/>
      </c>
      <c r="L285" s="146"/>
      <c r="M285" s="146"/>
      <c r="N285" s="146"/>
      <c r="O285" s="146"/>
      <c r="P285" s="146"/>
      <c r="Q285" s="146"/>
      <c r="R285" s="146"/>
      <c r="S285" s="279"/>
      <c r="T285" s="279"/>
      <c r="U285" s="279"/>
      <c r="V285" s="279"/>
      <c r="W285" s="279"/>
      <c r="X285" s="279"/>
      <c r="Y285" s="279"/>
      <c r="Z285" s="279"/>
      <c r="AA285" s="279"/>
      <c r="AB285" s="296"/>
      <c r="AC285" s="296"/>
      <c r="AD285" s="296"/>
      <c r="AE285" s="296"/>
      <c r="AF285" s="296"/>
      <c r="AG285" s="296"/>
      <c r="AH285" s="296"/>
      <c r="AI285" s="296"/>
      <c r="AJ285" s="296"/>
      <c r="AK285" s="148"/>
      <c r="AL285" s="148"/>
    </row>
    <row r="286" spans="1:38" ht="16.5" customHeight="1">
      <c r="A286" s="279"/>
      <c r="B286" s="1238" t="str">
        <f>IF('Data invoice'!J231=0,"",'Data invoice'!K231)</f>
        <v/>
      </c>
      <c r="C286" s="1238" t="str">
        <f>IF('Data invoice'!K229=0,"",'Data invoice'!L229)</f>
        <v/>
      </c>
      <c r="D286" s="1238" t="str">
        <f>IF('Data invoice'!L229=0,"",'Data invoice'!M229)</f>
        <v/>
      </c>
      <c r="E286" s="1238" t="str">
        <f>IF('Data invoice'!M229=0,"",'Data invoice'!N229)</f>
        <v/>
      </c>
      <c r="F286" s="1238" t="str">
        <f>IF('Data invoice'!N229=0,"",'Data invoice'!O229)</f>
        <v/>
      </c>
      <c r="G286" s="1238" t="str">
        <f>IF('Data invoice'!O229=0,"",'Data invoice'!P229)</f>
        <v/>
      </c>
      <c r="H286" s="1238" t="str">
        <f>IF('Data invoice'!P229=0,"",'Data invoice'!Q229)</f>
        <v/>
      </c>
      <c r="I286" s="1238" t="str">
        <f>IF('Data invoice'!Q229=0,"",'Data invoice'!R229)</f>
        <v/>
      </c>
      <c r="J286" s="1239" t="str">
        <f>IF('Data invoice'!R229=0,"",'Data invoice'!S229)</f>
        <v/>
      </c>
      <c r="K286" s="1238" t="str">
        <f>IF('Data invoice'!S229=0,"",'Data invoice'!T229)</f>
        <v/>
      </c>
      <c r="L286" s="146"/>
      <c r="M286" s="146"/>
      <c r="N286" s="146"/>
      <c r="O286" s="146"/>
      <c r="P286" s="146"/>
      <c r="Q286" s="146"/>
      <c r="R286" s="146"/>
      <c r="S286" s="279"/>
      <c r="T286" s="279"/>
      <c r="U286" s="279"/>
      <c r="V286" s="279"/>
      <c r="W286" s="279"/>
      <c r="X286" s="279"/>
      <c r="Y286" s="279"/>
      <c r="Z286" s="279"/>
      <c r="AA286" s="279"/>
      <c r="AB286" s="296"/>
      <c r="AC286" s="296"/>
      <c r="AD286" s="296"/>
      <c r="AE286" s="296"/>
      <c r="AF286" s="296"/>
      <c r="AG286" s="296"/>
      <c r="AH286" s="296"/>
      <c r="AI286" s="296"/>
      <c r="AJ286" s="296"/>
      <c r="AK286" s="148"/>
      <c r="AL286" s="148"/>
    </row>
    <row r="287" spans="1:38" ht="16.5" customHeight="1">
      <c r="A287" s="279"/>
      <c r="B287" s="1238" t="str">
        <f>IF('Data invoice'!J232=0,"",'Data invoice'!K232)</f>
        <v/>
      </c>
      <c r="C287" s="1238" t="str">
        <f>IF('Data invoice'!K230=0,"",'Data invoice'!L230)</f>
        <v/>
      </c>
      <c r="D287" s="1238" t="str">
        <f>IF('Data invoice'!L230=0,"",'Data invoice'!M230)</f>
        <v/>
      </c>
      <c r="E287" s="1238" t="str">
        <f>IF('Data invoice'!M230=0,"",'Data invoice'!N230)</f>
        <v/>
      </c>
      <c r="F287" s="1238" t="str">
        <f>IF('Data invoice'!N230=0,"",'Data invoice'!O230)</f>
        <v/>
      </c>
      <c r="G287" s="1238" t="str">
        <f>IF('Data invoice'!O230=0,"",'Data invoice'!P230)</f>
        <v/>
      </c>
      <c r="H287" s="1238" t="str">
        <f>IF('Data invoice'!P230=0,"",'Data invoice'!Q230)</f>
        <v/>
      </c>
      <c r="I287" s="1238" t="str">
        <f>IF('Data invoice'!Q230=0,"",'Data invoice'!R230)</f>
        <v/>
      </c>
      <c r="J287" s="1239" t="str">
        <f>IF('Data invoice'!R230=0,"",'Data invoice'!S230)</f>
        <v/>
      </c>
      <c r="K287" s="1238" t="str">
        <f>IF('Data invoice'!S230=0,"",'Data invoice'!T230)</f>
        <v/>
      </c>
      <c r="L287" s="146"/>
      <c r="M287" s="146"/>
      <c r="N287" s="146"/>
      <c r="O287" s="146"/>
      <c r="P287" s="146"/>
      <c r="Q287" s="146"/>
      <c r="R287" s="146"/>
      <c r="S287" s="279"/>
      <c r="T287" s="279"/>
      <c r="U287" s="279"/>
      <c r="V287" s="279"/>
      <c r="W287" s="279"/>
      <c r="X287" s="279"/>
      <c r="Y287" s="279"/>
      <c r="Z287" s="279"/>
      <c r="AA287" s="279"/>
      <c r="AB287" s="296"/>
      <c r="AC287" s="296"/>
      <c r="AD287" s="296"/>
      <c r="AE287" s="296"/>
      <c r="AF287" s="296"/>
      <c r="AG287" s="296"/>
      <c r="AH287" s="296"/>
      <c r="AI287" s="296"/>
      <c r="AJ287" s="296"/>
      <c r="AK287" s="148"/>
      <c r="AL287" s="148"/>
    </row>
    <row r="288" spans="1:38" ht="16.5" customHeight="1">
      <c r="A288" s="279"/>
      <c r="B288" s="1238" t="str">
        <f>IF('Data invoice'!J233=0,"",'Data invoice'!K233)</f>
        <v/>
      </c>
      <c r="C288" s="1238" t="str">
        <f>IF('Data invoice'!K231=0,"",'Data invoice'!L231)</f>
        <v/>
      </c>
      <c r="D288" s="1238" t="str">
        <f>IF('Data invoice'!L231=0,"",'Data invoice'!M231)</f>
        <v/>
      </c>
      <c r="E288" s="1238" t="str">
        <f>IF('Data invoice'!M231=0,"",'Data invoice'!N231)</f>
        <v/>
      </c>
      <c r="F288" s="1238" t="str">
        <f>IF('Data invoice'!N231=0,"",'Data invoice'!O231)</f>
        <v/>
      </c>
      <c r="G288" s="1238" t="str">
        <f>IF('Data invoice'!O231=0,"",'Data invoice'!P231)</f>
        <v/>
      </c>
      <c r="H288" s="1238" t="str">
        <f>IF('Data invoice'!P231=0,"",'Data invoice'!Q231)</f>
        <v/>
      </c>
      <c r="I288" s="1238" t="str">
        <f>IF('Data invoice'!Q231=0,"",'Data invoice'!R231)</f>
        <v/>
      </c>
      <c r="J288" s="1239" t="str">
        <f>IF('Data invoice'!R231=0,"",'Data invoice'!S231)</f>
        <v/>
      </c>
      <c r="K288" s="1238" t="str">
        <f>IF('Data invoice'!S231=0,"",'Data invoice'!T231)</f>
        <v/>
      </c>
      <c r="L288" s="146"/>
      <c r="M288" s="146"/>
      <c r="N288" s="146"/>
      <c r="O288" s="146"/>
      <c r="P288" s="146"/>
      <c r="Q288" s="146"/>
      <c r="R288" s="146"/>
      <c r="S288" s="279"/>
      <c r="T288" s="279"/>
      <c r="U288" s="279"/>
      <c r="V288" s="279"/>
      <c r="W288" s="279"/>
      <c r="X288" s="279"/>
      <c r="Y288" s="279"/>
      <c r="Z288" s="279"/>
      <c r="AA288" s="279"/>
      <c r="AB288" s="296"/>
      <c r="AC288" s="296"/>
      <c r="AD288" s="296"/>
      <c r="AE288" s="296"/>
      <c r="AF288" s="296"/>
      <c r="AG288" s="296"/>
      <c r="AH288" s="296"/>
      <c r="AI288" s="296"/>
      <c r="AJ288" s="296"/>
      <c r="AK288" s="148"/>
      <c r="AL288" s="148"/>
    </row>
    <row r="289" spans="1:38" ht="16.5" customHeight="1">
      <c r="A289" s="279"/>
      <c r="B289" s="1238" t="str">
        <f>IF('Data invoice'!J234=0,"",'Data invoice'!K234)</f>
        <v/>
      </c>
      <c r="C289" s="1238" t="str">
        <f>IF('Data invoice'!K232=0,"",'Data invoice'!L232)</f>
        <v/>
      </c>
      <c r="D289" s="1238" t="str">
        <f>IF('Data invoice'!L232=0,"",'Data invoice'!M232)</f>
        <v/>
      </c>
      <c r="E289" s="1238" t="str">
        <f>IF('Data invoice'!M232=0,"",'Data invoice'!N232)</f>
        <v/>
      </c>
      <c r="F289" s="1238" t="str">
        <f>IF('Data invoice'!N232=0,"",'Data invoice'!O232)</f>
        <v/>
      </c>
      <c r="G289" s="1238" t="str">
        <f>IF('Data invoice'!O232=0,"",'Data invoice'!P232)</f>
        <v/>
      </c>
      <c r="H289" s="1238" t="str">
        <f>IF('Data invoice'!P232=0,"",'Data invoice'!Q232)</f>
        <v/>
      </c>
      <c r="I289" s="1238" t="str">
        <f>IF('Data invoice'!Q232=0,"",'Data invoice'!R232)</f>
        <v/>
      </c>
      <c r="J289" s="1239" t="str">
        <f>IF('Data invoice'!R232=0,"",'Data invoice'!S232)</f>
        <v/>
      </c>
      <c r="K289" s="1238" t="str">
        <f>IF('Data invoice'!S232=0,"",'Data invoice'!T232)</f>
        <v/>
      </c>
      <c r="L289" s="146"/>
      <c r="M289" s="146"/>
      <c r="N289" s="146"/>
      <c r="O289" s="146"/>
      <c r="P289" s="146"/>
      <c r="Q289" s="146"/>
      <c r="R289" s="146"/>
      <c r="S289" s="279"/>
      <c r="T289" s="279"/>
      <c r="U289" s="279"/>
      <c r="V289" s="279"/>
      <c r="W289" s="279"/>
      <c r="X289" s="279"/>
      <c r="Y289" s="279"/>
      <c r="Z289" s="279"/>
      <c r="AA289" s="279"/>
      <c r="AB289" s="296"/>
      <c r="AC289" s="296"/>
      <c r="AD289" s="296"/>
      <c r="AE289" s="296"/>
      <c r="AF289" s="296"/>
      <c r="AG289" s="296"/>
      <c r="AH289" s="296"/>
      <c r="AI289" s="296"/>
      <c r="AJ289" s="296"/>
      <c r="AK289" s="148"/>
      <c r="AL289" s="148"/>
    </row>
    <row r="290" spans="1:38" ht="16.5" customHeight="1">
      <c r="A290" s="279"/>
      <c r="B290" s="1238" t="str">
        <f>IF('Data invoice'!J235=0,"",'Data invoice'!K235)</f>
        <v/>
      </c>
      <c r="C290" s="1238" t="str">
        <f>IF('Data invoice'!K233=0,"",'Data invoice'!L233)</f>
        <v/>
      </c>
      <c r="D290" s="1238" t="str">
        <f>IF('Data invoice'!L233=0,"",'Data invoice'!M233)</f>
        <v/>
      </c>
      <c r="E290" s="1238" t="str">
        <f>IF('Data invoice'!M233=0,"",'Data invoice'!N233)</f>
        <v/>
      </c>
      <c r="F290" s="1238" t="str">
        <f>IF('Data invoice'!N233=0,"",'Data invoice'!O233)</f>
        <v/>
      </c>
      <c r="G290" s="1238" t="str">
        <f>IF('Data invoice'!O233=0,"",'Data invoice'!P233)</f>
        <v/>
      </c>
      <c r="H290" s="1238" t="str">
        <f>IF('Data invoice'!P233=0,"",'Data invoice'!Q233)</f>
        <v/>
      </c>
      <c r="I290" s="1238" t="str">
        <f>IF('Data invoice'!Q233=0,"",'Data invoice'!R233)</f>
        <v/>
      </c>
      <c r="J290" s="1239" t="str">
        <f>IF('Data invoice'!R233=0,"",'Data invoice'!S233)</f>
        <v/>
      </c>
      <c r="K290" s="1238" t="str">
        <f>IF('Data invoice'!S233=0,"",'Data invoice'!T233)</f>
        <v/>
      </c>
      <c r="L290" s="146"/>
      <c r="M290" s="146"/>
      <c r="N290" s="146"/>
      <c r="O290" s="146"/>
      <c r="P290" s="146"/>
      <c r="Q290" s="146"/>
      <c r="R290" s="146"/>
      <c r="S290" s="279"/>
      <c r="T290" s="279"/>
      <c r="U290" s="279"/>
      <c r="V290" s="279"/>
      <c r="W290" s="279"/>
      <c r="X290" s="279"/>
      <c r="Y290" s="279"/>
      <c r="Z290" s="279"/>
      <c r="AA290" s="279"/>
      <c r="AB290" s="296"/>
      <c r="AC290" s="296"/>
      <c r="AD290" s="296"/>
      <c r="AE290" s="296"/>
      <c r="AF290" s="296"/>
      <c r="AG290" s="296"/>
      <c r="AH290" s="296"/>
      <c r="AI290" s="296"/>
      <c r="AJ290" s="296"/>
      <c r="AK290" s="148"/>
      <c r="AL290" s="148"/>
    </row>
    <row r="291" spans="1:38" ht="16.5" customHeight="1">
      <c r="A291" s="279"/>
      <c r="B291" s="1238" t="str">
        <f>IF('Data invoice'!J236=0,"",'Data invoice'!K236)</f>
        <v/>
      </c>
      <c r="C291" s="1238" t="str">
        <f>IF('Data invoice'!K234=0,"",'Data invoice'!L234)</f>
        <v/>
      </c>
      <c r="D291" s="1238" t="str">
        <f>IF('Data invoice'!L234=0,"",'Data invoice'!M234)</f>
        <v/>
      </c>
      <c r="E291" s="1238" t="str">
        <f>IF('Data invoice'!M234=0,"",'Data invoice'!N234)</f>
        <v/>
      </c>
      <c r="F291" s="1238" t="str">
        <f>IF('Data invoice'!N234=0,"",'Data invoice'!O234)</f>
        <v/>
      </c>
      <c r="G291" s="1238" t="str">
        <f>IF('Data invoice'!O234=0,"",'Data invoice'!P234)</f>
        <v/>
      </c>
      <c r="H291" s="1238" t="str">
        <f>IF('Data invoice'!P234=0,"",'Data invoice'!Q234)</f>
        <v/>
      </c>
      <c r="I291" s="1238" t="str">
        <f>IF('Data invoice'!Q234=0,"",'Data invoice'!R234)</f>
        <v/>
      </c>
      <c r="J291" s="1239" t="str">
        <f>IF('Data invoice'!R234=0,"",'Data invoice'!S234)</f>
        <v/>
      </c>
      <c r="K291" s="1238" t="str">
        <f>IF('Data invoice'!S234=0,"",'Data invoice'!T234)</f>
        <v/>
      </c>
      <c r="L291" s="146"/>
      <c r="M291" s="146"/>
      <c r="N291" s="146"/>
      <c r="O291" s="146"/>
      <c r="P291" s="146"/>
      <c r="Q291" s="146"/>
      <c r="R291" s="146"/>
      <c r="S291" s="279"/>
      <c r="T291" s="279"/>
      <c r="U291" s="279"/>
      <c r="V291" s="279"/>
      <c r="W291" s="279"/>
      <c r="X291" s="279"/>
      <c r="Y291" s="279"/>
      <c r="Z291" s="279"/>
      <c r="AA291" s="279"/>
      <c r="AB291" s="296"/>
      <c r="AC291" s="296"/>
      <c r="AD291" s="296"/>
      <c r="AE291" s="296"/>
      <c r="AF291" s="296"/>
      <c r="AG291" s="296"/>
      <c r="AH291" s="296"/>
      <c r="AI291" s="296"/>
      <c r="AJ291" s="296"/>
      <c r="AK291" s="148"/>
      <c r="AL291" s="148"/>
    </row>
    <row r="292" spans="1:38" ht="16.5" customHeight="1">
      <c r="A292" s="279"/>
      <c r="B292" s="1238" t="str">
        <f>IF('Data invoice'!J237=0,"",'Data invoice'!K237)</f>
        <v/>
      </c>
      <c r="C292" s="1238" t="str">
        <f>IF('Data invoice'!K235=0,"",'Data invoice'!L235)</f>
        <v/>
      </c>
      <c r="D292" s="1238" t="str">
        <f>IF('Data invoice'!L235=0,"",'Data invoice'!M235)</f>
        <v/>
      </c>
      <c r="E292" s="1238" t="str">
        <f>IF('Data invoice'!M235=0,"",'Data invoice'!N235)</f>
        <v/>
      </c>
      <c r="F292" s="1238" t="str">
        <f>IF('Data invoice'!N235=0,"",'Data invoice'!O235)</f>
        <v/>
      </c>
      <c r="G292" s="1238" t="str">
        <f>IF('Data invoice'!O235=0,"",'Data invoice'!P235)</f>
        <v/>
      </c>
      <c r="H292" s="1238" t="str">
        <f>IF('Data invoice'!P235=0,"",'Data invoice'!Q235)</f>
        <v/>
      </c>
      <c r="I292" s="1238" t="str">
        <f>IF('Data invoice'!Q235=0,"",'Data invoice'!R235)</f>
        <v/>
      </c>
      <c r="J292" s="1239" t="str">
        <f>IF('Data invoice'!R235=0,"",'Data invoice'!S235)</f>
        <v/>
      </c>
      <c r="K292" s="1238" t="str">
        <f>IF('Data invoice'!S235=0,"",'Data invoice'!T235)</f>
        <v/>
      </c>
      <c r="L292" s="146"/>
      <c r="M292" s="146"/>
      <c r="N292" s="146"/>
      <c r="O292" s="146"/>
      <c r="P292" s="146"/>
      <c r="Q292" s="146"/>
      <c r="R292" s="146"/>
      <c r="S292" s="279"/>
      <c r="T292" s="279"/>
      <c r="U292" s="279"/>
      <c r="V292" s="279"/>
      <c r="W292" s="279"/>
      <c r="X292" s="279"/>
      <c r="Y292" s="279"/>
      <c r="Z292" s="279"/>
      <c r="AA292" s="279"/>
      <c r="AB292" s="296"/>
      <c r="AC292" s="296"/>
      <c r="AD292" s="296"/>
      <c r="AE292" s="296"/>
      <c r="AF292" s="296"/>
      <c r="AG292" s="296"/>
      <c r="AH292" s="296"/>
      <c r="AI292" s="296"/>
      <c r="AJ292" s="296"/>
      <c r="AK292" s="148"/>
      <c r="AL292" s="148"/>
    </row>
    <row r="293" spans="1:38" ht="16.5" customHeight="1">
      <c r="A293" s="279"/>
      <c r="B293" s="1238" t="str">
        <f>IF('Data invoice'!J238=0,"",'Data invoice'!K238)</f>
        <v/>
      </c>
      <c r="C293" s="1238" t="str">
        <f>IF('Data invoice'!K236=0,"",'Data invoice'!L236)</f>
        <v/>
      </c>
      <c r="D293" s="1238" t="str">
        <f>IF('Data invoice'!L236=0,"",'Data invoice'!M236)</f>
        <v/>
      </c>
      <c r="E293" s="1238" t="str">
        <f>IF('Data invoice'!M236=0,"",'Data invoice'!N236)</f>
        <v/>
      </c>
      <c r="F293" s="1238" t="str">
        <f>IF('Data invoice'!N236=0,"",'Data invoice'!O236)</f>
        <v/>
      </c>
      <c r="G293" s="1238" t="str">
        <f>IF('Data invoice'!O236=0,"",'Data invoice'!P236)</f>
        <v/>
      </c>
      <c r="H293" s="1238" t="str">
        <f>IF('Data invoice'!P236=0,"",'Data invoice'!Q236)</f>
        <v/>
      </c>
      <c r="I293" s="1238" t="str">
        <f>IF('Data invoice'!Q236=0,"",'Data invoice'!R236)</f>
        <v/>
      </c>
      <c r="J293" s="1239" t="str">
        <f>IF('Data invoice'!R236=0,"",'Data invoice'!S236)</f>
        <v/>
      </c>
      <c r="K293" s="1238" t="str">
        <f>IF('Data invoice'!S236=0,"",'Data invoice'!T236)</f>
        <v/>
      </c>
      <c r="L293" s="146"/>
      <c r="M293" s="146"/>
      <c r="N293" s="146"/>
      <c r="O293" s="146"/>
      <c r="P293" s="146"/>
      <c r="Q293" s="146"/>
      <c r="R293" s="146"/>
      <c r="S293" s="279"/>
      <c r="T293" s="279"/>
      <c r="U293" s="279"/>
      <c r="V293" s="279"/>
      <c r="W293" s="279"/>
      <c r="X293" s="279"/>
      <c r="Y293" s="279"/>
      <c r="Z293" s="279"/>
      <c r="AA293" s="279"/>
      <c r="AB293" s="296"/>
      <c r="AC293" s="296"/>
      <c r="AD293" s="296"/>
      <c r="AE293" s="296"/>
      <c r="AF293" s="296"/>
      <c r="AG293" s="296"/>
      <c r="AH293" s="296"/>
      <c r="AI293" s="296"/>
      <c r="AJ293" s="296"/>
      <c r="AK293" s="148"/>
      <c r="AL293" s="148"/>
    </row>
    <row r="294" spans="1:38" ht="16.5" customHeight="1">
      <c r="A294" s="279"/>
      <c r="B294" s="1238" t="str">
        <f>IF('Data invoice'!J239=0,"",'Data invoice'!K239)</f>
        <v/>
      </c>
      <c r="C294" s="1238" t="str">
        <f>IF('Data invoice'!K237=0,"",'Data invoice'!L237)</f>
        <v/>
      </c>
      <c r="D294" s="1238" t="str">
        <f>IF('Data invoice'!L237=0,"",'Data invoice'!M237)</f>
        <v/>
      </c>
      <c r="E294" s="1238" t="str">
        <f>IF('Data invoice'!M237=0,"",'Data invoice'!N237)</f>
        <v/>
      </c>
      <c r="F294" s="1238" t="str">
        <f>IF('Data invoice'!N237=0,"",'Data invoice'!O237)</f>
        <v/>
      </c>
      <c r="G294" s="1238" t="str">
        <f>IF('Data invoice'!O237=0,"",'Data invoice'!P237)</f>
        <v/>
      </c>
      <c r="H294" s="1238" t="str">
        <f>IF('Data invoice'!P237=0,"",'Data invoice'!Q237)</f>
        <v/>
      </c>
      <c r="I294" s="1238" t="str">
        <f>IF('Data invoice'!Q237=0,"",'Data invoice'!R237)</f>
        <v/>
      </c>
      <c r="J294" s="1239" t="str">
        <f>IF('Data invoice'!R237=0,"",'Data invoice'!S237)</f>
        <v/>
      </c>
      <c r="K294" s="1238" t="str">
        <f>IF('Data invoice'!S237=0,"",'Data invoice'!T237)</f>
        <v/>
      </c>
      <c r="L294" s="146"/>
      <c r="M294" s="146"/>
      <c r="N294" s="146"/>
      <c r="O294" s="146"/>
      <c r="P294" s="146"/>
      <c r="Q294" s="146"/>
      <c r="R294" s="146"/>
      <c r="S294" s="279"/>
      <c r="T294" s="279"/>
      <c r="U294" s="279"/>
      <c r="V294" s="279"/>
      <c r="W294" s="279"/>
      <c r="X294" s="279"/>
      <c r="Y294" s="279"/>
      <c r="Z294" s="279"/>
      <c r="AA294" s="279"/>
      <c r="AB294" s="296"/>
      <c r="AC294" s="296"/>
      <c r="AD294" s="296"/>
      <c r="AE294" s="296"/>
      <c r="AF294" s="296"/>
      <c r="AG294" s="296"/>
      <c r="AH294" s="296"/>
      <c r="AI294" s="296"/>
      <c r="AJ294" s="296"/>
      <c r="AK294" s="148"/>
      <c r="AL294" s="148"/>
    </row>
    <row r="295" spans="1:38" ht="16.5" customHeight="1">
      <c r="A295" s="279"/>
      <c r="B295" s="1238" t="str">
        <f>IF('Data invoice'!J240=0,"",'Data invoice'!K240)</f>
        <v/>
      </c>
      <c r="C295" s="1238" t="str">
        <f>IF('Data invoice'!K238=0,"",'Data invoice'!L238)</f>
        <v/>
      </c>
      <c r="D295" s="1238" t="str">
        <f>IF('Data invoice'!L238=0,"",'Data invoice'!M238)</f>
        <v/>
      </c>
      <c r="E295" s="1238" t="str">
        <f>IF('Data invoice'!M238=0,"",'Data invoice'!N238)</f>
        <v/>
      </c>
      <c r="F295" s="1238" t="str">
        <f>IF('Data invoice'!N238=0,"",'Data invoice'!O238)</f>
        <v/>
      </c>
      <c r="G295" s="1238" t="str">
        <f>IF('Data invoice'!O238=0,"",'Data invoice'!P238)</f>
        <v/>
      </c>
      <c r="H295" s="1238" t="str">
        <f>IF('Data invoice'!P238=0,"",'Data invoice'!Q238)</f>
        <v/>
      </c>
      <c r="I295" s="1238" t="str">
        <f>IF('Data invoice'!Q238=0,"",'Data invoice'!R238)</f>
        <v/>
      </c>
      <c r="J295" s="1239" t="str">
        <f>IF('Data invoice'!R238=0,"",'Data invoice'!S238)</f>
        <v/>
      </c>
      <c r="K295" s="1238" t="str">
        <f>IF('Data invoice'!S238=0,"",'Data invoice'!T238)</f>
        <v/>
      </c>
      <c r="L295" s="146"/>
      <c r="M295" s="146"/>
      <c r="N295" s="146"/>
      <c r="O295" s="146"/>
      <c r="P295" s="146"/>
      <c r="Q295" s="146"/>
      <c r="R295" s="146"/>
      <c r="S295" s="279"/>
      <c r="T295" s="279"/>
      <c r="U295" s="279"/>
      <c r="V295" s="279"/>
      <c r="W295" s="279"/>
      <c r="X295" s="279"/>
      <c r="Y295" s="279"/>
      <c r="Z295" s="279"/>
      <c r="AA295" s="279"/>
      <c r="AB295" s="296"/>
      <c r="AC295" s="296"/>
      <c r="AD295" s="296"/>
      <c r="AE295" s="296"/>
      <c r="AF295" s="296"/>
      <c r="AG295" s="296"/>
      <c r="AH295" s="296"/>
      <c r="AI295" s="296"/>
      <c r="AJ295" s="296"/>
      <c r="AK295" s="148"/>
      <c r="AL295" s="148"/>
    </row>
    <row r="296" spans="1:38" ht="16.5" customHeight="1">
      <c r="A296" s="279"/>
      <c r="B296" s="1238" t="str">
        <f>IF('Data invoice'!J241=0,"",'Data invoice'!K241)</f>
        <v/>
      </c>
      <c r="C296" s="1238" t="str">
        <f>IF('Data invoice'!K239=0,"",'Data invoice'!L239)</f>
        <v/>
      </c>
      <c r="D296" s="1238" t="str">
        <f>IF('Data invoice'!L239=0,"",'Data invoice'!M239)</f>
        <v/>
      </c>
      <c r="E296" s="1238" t="str">
        <f>IF('Data invoice'!M239=0,"",'Data invoice'!N239)</f>
        <v/>
      </c>
      <c r="F296" s="1238" t="str">
        <f>IF('Data invoice'!N239=0,"",'Data invoice'!O239)</f>
        <v/>
      </c>
      <c r="G296" s="1238" t="str">
        <f>IF('Data invoice'!O239=0,"",'Data invoice'!P239)</f>
        <v/>
      </c>
      <c r="H296" s="1238" t="str">
        <f>IF('Data invoice'!P239=0,"",'Data invoice'!Q239)</f>
        <v/>
      </c>
      <c r="I296" s="1238" t="str">
        <f>IF('Data invoice'!Q239=0,"",'Data invoice'!R239)</f>
        <v/>
      </c>
      <c r="J296" s="1239" t="str">
        <f>IF('Data invoice'!R239=0,"",'Data invoice'!S239)</f>
        <v/>
      </c>
      <c r="K296" s="1238" t="str">
        <f>IF('Data invoice'!S239=0,"",'Data invoice'!T239)</f>
        <v/>
      </c>
      <c r="L296" s="146"/>
      <c r="M296" s="146"/>
      <c r="N296" s="146"/>
      <c r="O296" s="146"/>
      <c r="P296" s="146"/>
      <c r="Q296" s="146"/>
      <c r="R296" s="146"/>
      <c r="S296" s="279"/>
      <c r="T296" s="279"/>
      <c r="U296" s="279"/>
      <c r="V296" s="279"/>
      <c r="W296" s="279"/>
      <c r="X296" s="279"/>
      <c r="Y296" s="279"/>
      <c r="Z296" s="279"/>
      <c r="AA296" s="279"/>
      <c r="AB296" s="296"/>
      <c r="AC296" s="296"/>
      <c r="AD296" s="296"/>
      <c r="AE296" s="296"/>
      <c r="AF296" s="296"/>
      <c r="AG296" s="296"/>
      <c r="AH296" s="296"/>
      <c r="AI296" s="296"/>
      <c r="AJ296" s="296"/>
      <c r="AK296" s="148"/>
      <c r="AL296" s="148"/>
    </row>
    <row r="297" spans="1:38" ht="16.5" customHeight="1">
      <c r="A297" s="279"/>
      <c r="B297" s="1238" t="str">
        <f>IF('Data invoice'!J242=0,"",'Data invoice'!K242)</f>
        <v/>
      </c>
      <c r="C297" s="1238" t="str">
        <f>IF('Data invoice'!K240=0,"",'Data invoice'!L240)</f>
        <v/>
      </c>
      <c r="D297" s="1238" t="str">
        <f>IF('Data invoice'!L240=0,"",'Data invoice'!M240)</f>
        <v/>
      </c>
      <c r="E297" s="1238" t="str">
        <f>IF('Data invoice'!M240=0,"",'Data invoice'!N240)</f>
        <v/>
      </c>
      <c r="F297" s="1238" t="str">
        <f>IF('Data invoice'!N240=0,"",'Data invoice'!O240)</f>
        <v/>
      </c>
      <c r="G297" s="1238" t="str">
        <f>IF('Data invoice'!O240=0,"",'Data invoice'!P240)</f>
        <v/>
      </c>
      <c r="H297" s="1238" t="str">
        <f>IF('Data invoice'!P240=0,"",'Data invoice'!Q240)</f>
        <v/>
      </c>
      <c r="I297" s="1238" t="str">
        <f>IF('Data invoice'!Q240=0,"",'Data invoice'!R240)</f>
        <v/>
      </c>
      <c r="J297" s="1239" t="str">
        <f>IF('Data invoice'!R240=0,"",'Data invoice'!S240)</f>
        <v/>
      </c>
      <c r="K297" s="1238" t="str">
        <f>IF('Data invoice'!S240=0,"",'Data invoice'!T240)</f>
        <v/>
      </c>
      <c r="L297" s="146"/>
      <c r="M297" s="146"/>
      <c r="N297" s="146"/>
      <c r="O297" s="146"/>
      <c r="P297" s="146"/>
      <c r="Q297" s="146"/>
      <c r="R297" s="146"/>
      <c r="S297" s="279"/>
      <c r="T297" s="279"/>
      <c r="U297" s="279"/>
      <c r="V297" s="279"/>
      <c r="W297" s="279"/>
      <c r="X297" s="279"/>
      <c r="Y297" s="279"/>
      <c r="Z297" s="279"/>
      <c r="AA297" s="279"/>
      <c r="AB297" s="296"/>
      <c r="AC297" s="296"/>
      <c r="AD297" s="296"/>
      <c r="AE297" s="296"/>
      <c r="AF297" s="296"/>
      <c r="AG297" s="296"/>
      <c r="AH297" s="296"/>
      <c r="AI297" s="296"/>
      <c r="AJ297" s="296"/>
      <c r="AK297" s="148"/>
      <c r="AL297" s="148"/>
    </row>
    <row r="298" spans="1:38" ht="16.5" customHeight="1">
      <c r="A298" s="279"/>
      <c r="B298" s="1238" t="str">
        <f>IF('Data invoice'!J243=0,"",'Data invoice'!K243)</f>
        <v/>
      </c>
      <c r="C298" s="1238" t="str">
        <f>IF('Data invoice'!K241=0,"",'Data invoice'!L241)</f>
        <v/>
      </c>
      <c r="D298" s="1238" t="str">
        <f>IF('Data invoice'!L241=0,"",'Data invoice'!M241)</f>
        <v/>
      </c>
      <c r="E298" s="1238" t="str">
        <f>IF('Data invoice'!M241=0,"",'Data invoice'!N241)</f>
        <v/>
      </c>
      <c r="F298" s="1238" t="str">
        <f>IF('Data invoice'!N241=0,"",'Data invoice'!O241)</f>
        <v/>
      </c>
      <c r="G298" s="1238" t="str">
        <f>IF('Data invoice'!O241=0,"",'Data invoice'!P241)</f>
        <v/>
      </c>
      <c r="H298" s="1238" t="str">
        <f>IF('Data invoice'!P241=0,"",'Data invoice'!Q241)</f>
        <v/>
      </c>
      <c r="I298" s="1238" t="str">
        <f>IF('Data invoice'!Q241=0,"",'Data invoice'!R241)</f>
        <v/>
      </c>
      <c r="J298" s="1239" t="str">
        <f>IF('Data invoice'!R241=0,"",'Data invoice'!S241)</f>
        <v/>
      </c>
      <c r="K298" s="1238" t="str">
        <f>IF('Data invoice'!S241=0,"",'Data invoice'!T241)</f>
        <v/>
      </c>
      <c r="L298" s="146"/>
      <c r="M298" s="146"/>
      <c r="N298" s="146"/>
      <c r="O298" s="146"/>
      <c r="P298" s="146"/>
      <c r="Q298" s="146"/>
      <c r="R298" s="146"/>
      <c r="S298" s="279"/>
      <c r="T298" s="279"/>
      <c r="U298" s="279"/>
      <c r="V298" s="279"/>
      <c r="W298" s="279"/>
      <c r="X298" s="279"/>
      <c r="Y298" s="279"/>
      <c r="Z298" s="279"/>
      <c r="AA298" s="279"/>
      <c r="AB298" s="296"/>
      <c r="AC298" s="296"/>
      <c r="AD298" s="296"/>
      <c r="AE298" s="296"/>
      <c r="AF298" s="296"/>
      <c r="AG298" s="296"/>
      <c r="AH298" s="296"/>
      <c r="AI298" s="296"/>
      <c r="AJ298" s="296"/>
      <c r="AK298" s="148"/>
      <c r="AL298" s="148"/>
    </row>
    <row r="299" spans="1:38" ht="16.5" customHeight="1">
      <c r="A299" s="279"/>
      <c r="B299" s="1238" t="str">
        <f>IF('Data invoice'!J244=0,"",'Data invoice'!K244)</f>
        <v/>
      </c>
      <c r="C299" s="1238" t="str">
        <f>IF('Data invoice'!K242=0,"",'Data invoice'!L242)</f>
        <v/>
      </c>
      <c r="D299" s="1238" t="str">
        <f>IF('Data invoice'!L242=0,"",'Data invoice'!M242)</f>
        <v/>
      </c>
      <c r="E299" s="1238" t="str">
        <f>IF('Data invoice'!M242=0,"",'Data invoice'!N242)</f>
        <v/>
      </c>
      <c r="F299" s="1238" t="str">
        <f>IF('Data invoice'!N242=0,"",'Data invoice'!O242)</f>
        <v/>
      </c>
      <c r="G299" s="1238" t="str">
        <f>IF('Data invoice'!O242=0,"",'Data invoice'!P242)</f>
        <v/>
      </c>
      <c r="H299" s="1238" t="str">
        <f>IF('Data invoice'!P242=0,"",'Data invoice'!Q242)</f>
        <v/>
      </c>
      <c r="I299" s="1238" t="str">
        <f>IF('Data invoice'!Q242=0,"",'Data invoice'!R242)</f>
        <v/>
      </c>
      <c r="J299" s="1239" t="str">
        <f>IF('Data invoice'!R242=0,"",'Data invoice'!S242)</f>
        <v/>
      </c>
      <c r="K299" s="1238" t="str">
        <f>IF('Data invoice'!S242=0,"",'Data invoice'!T242)</f>
        <v/>
      </c>
      <c r="L299" s="146"/>
      <c r="M299" s="146"/>
      <c r="N299" s="146"/>
      <c r="O299" s="146"/>
      <c r="P299" s="146"/>
      <c r="Q299" s="146"/>
      <c r="R299" s="146"/>
      <c r="S299" s="279"/>
      <c r="T299" s="279"/>
      <c r="U299" s="279"/>
      <c r="V299" s="279"/>
      <c r="W299" s="279"/>
      <c r="X299" s="279"/>
      <c r="Y299" s="279"/>
      <c r="Z299" s="279"/>
      <c r="AA299" s="279"/>
      <c r="AB299" s="296"/>
      <c r="AC299" s="296"/>
      <c r="AD299" s="296"/>
      <c r="AE299" s="296"/>
      <c r="AF299" s="296"/>
      <c r="AG299" s="296"/>
      <c r="AH299" s="296"/>
      <c r="AI299" s="296"/>
      <c r="AJ299" s="296"/>
      <c r="AK299" s="148"/>
      <c r="AL299" s="148"/>
    </row>
    <row r="300" spans="1:38" ht="16.5" customHeight="1">
      <c r="A300" s="279"/>
      <c r="B300" s="1238" t="str">
        <f>IF('Data invoice'!J245=0,"",'Data invoice'!K245)</f>
        <v/>
      </c>
      <c r="C300" s="1238" t="str">
        <f>IF('Data invoice'!K243=0,"",'Data invoice'!L243)</f>
        <v/>
      </c>
      <c r="D300" s="1238" t="str">
        <f>IF('Data invoice'!L243=0,"",'Data invoice'!M243)</f>
        <v/>
      </c>
      <c r="E300" s="1238" t="str">
        <f>IF('Data invoice'!M243=0,"",'Data invoice'!N243)</f>
        <v/>
      </c>
      <c r="F300" s="1238" t="str">
        <f>IF('Data invoice'!N243=0,"",'Data invoice'!O243)</f>
        <v/>
      </c>
      <c r="G300" s="1238" t="str">
        <f>IF('Data invoice'!O243=0,"",'Data invoice'!P243)</f>
        <v/>
      </c>
      <c r="H300" s="1238" t="str">
        <f>IF('Data invoice'!P243=0,"",'Data invoice'!Q243)</f>
        <v/>
      </c>
      <c r="I300" s="1238" t="str">
        <f>IF('Data invoice'!Q243=0,"",'Data invoice'!R243)</f>
        <v/>
      </c>
      <c r="J300" s="1239" t="str">
        <f>IF('Data invoice'!R243=0,"",'Data invoice'!S243)</f>
        <v/>
      </c>
      <c r="K300" s="1238" t="str">
        <f>IF('Data invoice'!S243=0,"",'Data invoice'!T243)</f>
        <v/>
      </c>
      <c r="L300" s="146"/>
      <c r="M300" s="146"/>
      <c r="N300" s="146"/>
      <c r="O300" s="146"/>
      <c r="P300" s="146"/>
      <c r="Q300" s="146"/>
      <c r="R300" s="146"/>
      <c r="S300" s="279"/>
      <c r="T300" s="279"/>
      <c r="U300" s="279"/>
      <c r="V300" s="279"/>
      <c r="W300" s="279"/>
      <c r="X300" s="279"/>
      <c r="Y300" s="279"/>
      <c r="Z300" s="279"/>
      <c r="AA300" s="279"/>
      <c r="AB300" s="296"/>
      <c r="AC300" s="296"/>
      <c r="AD300" s="296"/>
      <c r="AE300" s="296"/>
      <c r="AF300" s="296"/>
      <c r="AG300" s="296"/>
      <c r="AH300" s="296"/>
      <c r="AI300" s="296"/>
      <c r="AJ300" s="296"/>
      <c r="AK300" s="148"/>
      <c r="AL300" s="148"/>
    </row>
    <row r="301" spans="1:38" ht="16.5" customHeight="1">
      <c r="A301" s="279"/>
      <c r="B301" s="1238" t="str">
        <f>IF('Data invoice'!J246=0,"",'Data invoice'!K246)</f>
        <v/>
      </c>
      <c r="C301" s="1238" t="str">
        <f>IF('Data invoice'!K244=0,"",'Data invoice'!L244)</f>
        <v/>
      </c>
      <c r="D301" s="1238" t="str">
        <f>IF('Data invoice'!L244=0,"",'Data invoice'!M244)</f>
        <v/>
      </c>
      <c r="E301" s="1238" t="str">
        <f>IF('Data invoice'!M244=0,"",'Data invoice'!N244)</f>
        <v/>
      </c>
      <c r="F301" s="1238" t="str">
        <f>IF('Data invoice'!N244=0,"",'Data invoice'!O244)</f>
        <v/>
      </c>
      <c r="G301" s="1238" t="str">
        <f>IF('Data invoice'!O244=0,"",'Data invoice'!P244)</f>
        <v/>
      </c>
      <c r="H301" s="1238" t="str">
        <f>IF('Data invoice'!P244=0,"",'Data invoice'!Q244)</f>
        <v/>
      </c>
      <c r="I301" s="1238" t="str">
        <f>IF('Data invoice'!Q244=0,"",'Data invoice'!R244)</f>
        <v/>
      </c>
      <c r="J301" s="1239" t="str">
        <f>IF('Data invoice'!R244=0,"",'Data invoice'!S244)</f>
        <v/>
      </c>
      <c r="K301" s="1238" t="str">
        <f>IF('Data invoice'!S244=0,"",'Data invoice'!T244)</f>
        <v/>
      </c>
      <c r="L301" s="146"/>
      <c r="M301" s="146"/>
      <c r="N301" s="146"/>
      <c r="O301" s="146"/>
      <c r="P301" s="146"/>
      <c r="Q301" s="146"/>
      <c r="R301" s="146"/>
      <c r="S301" s="279"/>
      <c r="T301" s="279"/>
      <c r="U301" s="279"/>
      <c r="V301" s="279"/>
      <c r="W301" s="279"/>
      <c r="X301" s="279"/>
      <c r="Y301" s="279"/>
      <c r="Z301" s="279"/>
      <c r="AA301" s="279"/>
      <c r="AB301" s="296"/>
      <c r="AC301" s="296"/>
      <c r="AD301" s="296"/>
      <c r="AE301" s="296"/>
      <c r="AF301" s="296"/>
      <c r="AG301" s="296"/>
      <c r="AH301" s="296"/>
      <c r="AI301" s="296"/>
      <c r="AJ301" s="296"/>
      <c r="AK301" s="148"/>
      <c r="AL301" s="148"/>
    </row>
    <row r="302" spans="1:38" ht="16.5" customHeight="1">
      <c r="A302" s="279"/>
      <c r="B302" s="1238" t="str">
        <f>IF('Data invoice'!J247=0,"",'Data invoice'!K247)</f>
        <v/>
      </c>
      <c r="C302" s="1238" t="str">
        <f>IF('Data invoice'!K245=0,"",'Data invoice'!L245)</f>
        <v/>
      </c>
      <c r="D302" s="1238" t="str">
        <f>IF('Data invoice'!L245=0,"",'Data invoice'!M245)</f>
        <v/>
      </c>
      <c r="E302" s="1238" t="str">
        <f>IF('Data invoice'!M245=0,"",'Data invoice'!N245)</f>
        <v/>
      </c>
      <c r="F302" s="1238" t="str">
        <f>IF('Data invoice'!N245=0,"",'Data invoice'!O245)</f>
        <v/>
      </c>
      <c r="G302" s="1238" t="str">
        <f>IF('Data invoice'!O245=0,"",'Data invoice'!P245)</f>
        <v/>
      </c>
      <c r="H302" s="1238" t="str">
        <f>IF('Data invoice'!P245=0,"",'Data invoice'!Q245)</f>
        <v/>
      </c>
      <c r="I302" s="1238" t="str">
        <f>IF('Data invoice'!Q245=0,"",'Data invoice'!R245)</f>
        <v/>
      </c>
      <c r="J302" s="1239" t="str">
        <f>IF('Data invoice'!R245=0,"",'Data invoice'!S245)</f>
        <v/>
      </c>
      <c r="K302" s="1238" t="str">
        <f>IF('Data invoice'!S245=0,"",'Data invoice'!T245)</f>
        <v/>
      </c>
      <c r="L302" s="146"/>
      <c r="M302" s="146"/>
      <c r="N302" s="146"/>
      <c r="O302" s="146"/>
      <c r="P302" s="146"/>
      <c r="Q302" s="146"/>
      <c r="R302" s="146"/>
      <c r="S302" s="279"/>
      <c r="T302" s="279"/>
      <c r="U302" s="279"/>
      <c r="V302" s="279"/>
      <c r="W302" s="279"/>
      <c r="X302" s="279"/>
      <c r="Y302" s="279"/>
      <c r="Z302" s="279"/>
      <c r="AA302" s="279"/>
      <c r="AB302" s="296"/>
      <c r="AC302" s="296"/>
      <c r="AD302" s="296"/>
      <c r="AE302" s="296"/>
      <c r="AF302" s="296"/>
      <c r="AG302" s="296"/>
      <c r="AH302" s="296"/>
      <c r="AI302" s="296"/>
      <c r="AJ302" s="296"/>
      <c r="AK302" s="148"/>
      <c r="AL302" s="148"/>
    </row>
    <row r="303" spans="1:38" ht="16.5" customHeight="1">
      <c r="A303" s="279"/>
      <c r="B303" s="1238" t="str">
        <f>IF('Data invoice'!J248=0,"",'Data invoice'!K248)</f>
        <v/>
      </c>
      <c r="C303" s="1238" t="str">
        <f>IF('Data invoice'!K246=0,"",'Data invoice'!L246)</f>
        <v/>
      </c>
      <c r="D303" s="1238" t="str">
        <f>IF('Data invoice'!L246=0,"",'Data invoice'!M246)</f>
        <v/>
      </c>
      <c r="E303" s="1238" t="str">
        <f>IF('Data invoice'!M246=0,"",'Data invoice'!N246)</f>
        <v/>
      </c>
      <c r="F303" s="1238" t="str">
        <f>IF('Data invoice'!N246=0,"",'Data invoice'!O246)</f>
        <v/>
      </c>
      <c r="G303" s="1238" t="str">
        <f>IF('Data invoice'!O246=0,"",'Data invoice'!P246)</f>
        <v/>
      </c>
      <c r="H303" s="1238" t="str">
        <f>IF('Data invoice'!P246=0,"",'Data invoice'!Q246)</f>
        <v/>
      </c>
      <c r="I303" s="1238" t="str">
        <f>IF('Data invoice'!Q246=0,"",'Data invoice'!R246)</f>
        <v/>
      </c>
      <c r="J303" s="1239" t="str">
        <f>IF('Data invoice'!R246=0,"",'Data invoice'!S246)</f>
        <v/>
      </c>
      <c r="K303" s="1238" t="str">
        <f>IF('Data invoice'!S246=0,"",'Data invoice'!T246)</f>
        <v/>
      </c>
      <c r="L303" s="146"/>
      <c r="M303" s="146"/>
      <c r="N303" s="146"/>
      <c r="O303" s="146"/>
      <c r="P303" s="146"/>
      <c r="Q303" s="146"/>
      <c r="R303" s="146"/>
      <c r="S303" s="279"/>
      <c r="T303" s="279"/>
      <c r="U303" s="279"/>
      <c r="V303" s="279"/>
      <c r="W303" s="279"/>
      <c r="X303" s="279"/>
      <c r="Y303" s="279"/>
      <c r="Z303" s="279"/>
      <c r="AA303" s="279"/>
      <c r="AB303" s="296"/>
      <c r="AC303" s="296"/>
      <c r="AD303" s="296"/>
      <c r="AE303" s="296"/>
      <c r="AF303" s="296"/>
      <c r="AG303" s="296"/>
      <c r="AH303" s="296"/>
      <c r="AI303" s="296"/>
      <c r="AJ303" s="296"/>
      <c r="AK303" s="148"/>
      <c r="AL303" s="148"/>
    </row>
    <row r="304" spans="1:38" ht="16.5" customHeight="1">
      <c r="A304" s="279"/>
      <c r="B304" s="1238" t="str">
        <f>IF('Data invoice'!J249=0,"",'Data invoice'!K249)</f>
        <v/>
      </c>
      <c r="C304" s="1238" t="str">
        <f>IF('Data invoice'!K247=0,"",'Data invoice'!L247)</f>
        <v/>
      </c>
      <c r="D304" s="1238" t="str">
        <f>IF('Data invoice'!L247=0,"",'Data invoice'!M247)</f>
        <v/>
      </c>
      <c r="E304" s="1238" t="str">
        <f>IF('Data invoice'!M247=0,"",'Data invoice'!N247)</f>
        <v/>
      </c>
      <c r="F304" s="1238" t="str">
        <f>IF('Data invoice'!N247=0,"",'Data invoice'!O247)</f>
        <v/>
      </c>
      <c r="G304" s="1238" t="str">
        <f>IF('Data invoice'!O247=0,"",'Data invoice'!P247)</f>
        <v/>
      </c>
      <c r="H304" s="1238" t="str">
        <f>IF('Data invoice'!P247=0,"",'Data invoice'!Q247)</f>
        <v/>
      </c>
      <c r="I304" s="1238" t="str">
        <f>IF('Data invoice'!Q247=0,"",'Data invoice'!R247)</f>
        <v/>
      </c>
      <c r="J304" s="1239" t="str">
        <f>IF('Data invoice'!R247=0,"",'Data invoice'!S247)</f>
        <v/>
      </c>
      <c r="K304" s="1238" t="str">
        <f>IF('Data invoice'!S247=0,"",'Data invoice'!T247)</f>
        <v/>
      </c>
      <c r="L304" s="146"/>
      <c r="M304" s="146"/>
      <c r="N304" s="146"/>
      <c r="O304" s="146"/>
      <c r="P304" s="146"/>
      <c r="Q304" s="146"/>
      <c r="R304" s="146"/>
      <c r="S304" s="279"/>
      <c r="T304" s="279"/>
      <c r="U304" s="279"/>
      <c r="V304" s="279"/>
      <c r="W304" s="279"/>
      <c r="X304" s="279"/>
      <c r="Y304" s="279"/>
      <c r="Z304" s="279"/>
      <c r="AA304" s="279"/>
      <c r="AB304" s="296"/>
      <c r="AC304" s="296"/>
      <c r="AD304" s="296"/>
      <c r="AE304" s="296"/>
      <c r="AF304" s="296"/>
      <c r="AG304" s="296"/>
      <c r="AH304" s="296"/>
      <c r="AI304" s="296"/>
      <c r="AJ304" s="296"/>
      <c r="AK304" s="148"/>
      <c r="AL304" s="148"/>
    </row>
    <row r="305" spans="1:38" ht="16.5" customHeight="1">
      <c r="A305" s="279"/>
      <c r="B305" s="1238" t="str">
        <f>IF('Data invoice'!J250=0,"",'Data invoice'!K250)</f>
        <v/>
      </c>
      <c r="C305" s="1238" t="str">
        <f>IF('Data invoice'!K248=0,"",'Data invoice'!L248)</f>
        <v/>
      </c>
      <c r="D305" s="1238" t="str">
        <f>IF('Data invoice'!L248=0,"",'Data invoice'!M248)</f>
        <v/>
      </c>
      <c r="E305" s="1238" t="str">
        <f>IF('Data invoice'!M248=0,"",'Data invoice'!N248)</f>
        <v/>
      </c>
      <c r="F305" s="1238" t="str">
        <f>IF('Data invoice'!N248=0,"",'Data invoice'!O248)</f>
        <v/>
      </c>
      <c r="G305" s="1238" t="str">
        <f>IF('Data invoice'!O248=0,"",'Data invoice'!P248)</f>
        <v/>
      </c>
      <c r="H305" s="1238" t="str">
        <f>IF('Data invoice'!P248=0,"",'Data invoice'!Q248)</f>
        <v/>
      </c>
      <c r="I305" s="1238" t="str">
        <f>IF('Data invoice'!Q248=0,"",'Data invoice'!R248)</f>
        <v/>
      </c>
      <c r="J305" s="1239" t="str">
        <f>IF('Data invoice'!R248=0,"",'Data invoice'!S248)</f>
        <v/>
      </c>
      <c r="K305" s="1238" t="str">
        <f>IF('Data invoice'!S248=0,"",'Data invoice'!T248)</f>
        <v/>
      </c>
      <c r="L305" s="146"/>
      <c r="M305" s="146"/>
      <c r="N305" s="146"/>
      <c r="O305" s="146"/>
      <c r="P305" s="146"/>
      <c r="Q305" s="146"/>
      <c r="R305" s="146"/>
      <c r="S305" s="279"/>
      <c r="T305" s="279"/>
      <c r="U305" s="279"/>
      <c r="V305" s="279"/>
      <c r="W305" s="279"/>
      <c r="X305" s="279"/>
      <c r="Y305" s="279"/>
      <c r="Z305" s="279"/>
      <c r="AA305" s="279"/>
      <c r="AB305" s="296"/>
      <c r="AC305" s="296"/>
      <c r="AD305" s="296"/>
      <c r="AE305" s="296"/>
      <c r="AF305" s="296"/>
      <c r="AG305" s="296"/>
      <c r="AH305" s="296"/>
      <c r="AI305" s="296"/>
      <c r="AJ305" s="296"/>
      <c r="AK305" s="148"/>
      <c r="AL305" s="148"/>
    </row>
    <row r="306" spans="1:38" ht="16.5" customHeight="1">
      <c r="A306" s="279"/>
      <c r="B306" s="1238" t="str">
        <f>IF('Data invoice'!J251=0,"",'Data invoice'!K251)</f>
        <v/>
      </c>
      <c r="C306" s="1238" t="str">
        <f>IF('Data invoice'!K249=0,"",'Data invoice'!L249)</f>
        <v/>
      </c>
      <c r="D306" s="1238" t="str">
        <f>IF('Data invoice'!L249=0,"",'Data invoice'!M249)</f>
        <v/>
      </c>
      <c r="E306" s="1238" t="str">
        <f>IF('Data invoice'!M249=0,"",'Data invoice'!N249)</f>
        <v/>
      </c>
      <c r="F306" s="1238" t="str">
        <f>IF('Data invoice'!N249=0,"",'Data invoice'!O249)</f>
        <v/>
      </c>
      <c r="G306" s="1238" t="str">
        <f>IF('Data invoice'!O249=0,"",'Data invoice'!P249)</f>
        <v/>
      </c>
      <c r="H306" s="1238" t="str">
        <f>IF('Data invoice'!P249=0,"",'Data invoice'!Q249)</f>
        <v/>
      </c>
      <c r="I306" s="1238" t="str">
        <f>IF('Data invoice'!Q249=0,"",'Data invoice'!R249)</f>
        <v/>
      </c>
      <c r="J306" s="1239" t="str">
        <f>IF('Data invoice'!R249=0,"",'Data invoice'!S249)</f>
        <v/>
      </c>
      <c r="K306" s="1238" t="str">
        <f>IF('Data invoice'!S249=0,"",'Data invoice'!T249)</f>
        <v/>
      </c>
      <c r="L306" s="146"/>
      <c r="M306" s="146"/>
      <c r="N306" s="146"/>
      <c r="O306" s="146"/>
      <c r="P306" s="146"/>
      <c r="Q306" s="146"/>
      <c r="R306" s="146"/>
      <c r="S306" s="279"/>
      <c r="T306" s="279"/>
      <c r="U306" s="279"/>
      <c r="V306" s="279"/>
      <c r="W306" s="279"/>
      <c r="X306" s="279"/>
      <c r="Y306" s="279"/>
      <c r="Z306" s="279"/>
      <c r="AA306" s="279"/>
      <c r="AB306" s="296"/>
      <c r="AC306" s="296"/>
      <c r="AD306" s="296"/>
      <c r="AE306" s="296"/>
      <c r="AF306" s="296"/>
      <c r="AG306" s="296"/>
      <c r="AH306" s="296"/>
      <c r="AI306" s="296"/>
      <c r="AJ306" s="296"/>
      <c r="AK306" s="148"/>
      <c r="AL306" s="148"/>
    </row>
    <row r="307" spans="1:38" ht="16.5" customHeight="1">
      <c r="A307" s="279"/>
      <c r="B307" s="1238" t="str">
        <f>IF('Data invoice'!J252=0,"",'Data invoice'!K252)</f>
        <v/>
      </c>
      <c r="C307" s="1238" t="str">
        <f>IF('Data invoice'!K250=0,"",'Data invoice'!L250)</f>
        <v/>
      </c>
      <c r="D307" s="1238" t="str">
        <f>IF('Data invoice'!L250=0,"",'Data invoice'!M250)</f>
        <v/>
      </c>
      <c r="E307" s="1238" t="str">
        <f>IF('Data invoice'!M250=0,"",'Data invoice'!N250)</f>
        <v/>
      </c>
      <c r="F307" s="1238" t="str">
        <f>IF('Data invoice'!N250=0,"",'Data invoice'!O250)</f>
        <v/>
      </c>
      <c r="G307" s="1238" t="str">
        <f>IF('Data invoice'!O250=0,"",'Data invoice'!P250)</f>
        <v/>
      </c>
      <c r="H307" s="1238" t="str">
        <f>IF('Data invoice'!P250=0,"",'Data invoice'!Q250)</f>
        <v/>
      </c>
      <c r="I307" s="1238" t="str">
        <f>IF('Data invoice'!Q250=0,"",'Data invoice'!R250)</f>
        <v/>
      </c>
      <c r="J307" s="1239" t="str">
        <f>IF('Data invoice'!R250=0,"",'Data invoice'!S250)</f>
        <v/>
      </c>
      <c r="K307" s="1238" t="str">
        <f>IF('Data invoice'!S250=0,"",'Data invoice'!T250)</f>
        <v/>
      </c>
      <c r="L307" s="146"/>
      <c r="M307" s="146"/>
      <c r="N307" s="146"/>
      <c r="O307" s="146"/>
      <c r="P307" s="146"/>
      <c r="Q307" s="146"/>
      <c r="R307" s="146"/>
      <c r="S307" s="279"/>
      <c r="T307" s="279"/>
      <c r="U307" s="279"/>
      <c r="V307" s="279"/>
      <c r="W307" s="279"/>
      <c r="X307" s="279"/>
      <c r="Y307" s="279"/>
      <c r="Z307" s="279"/>
      <c r="AA307" s="279"/>
      <c r="AB307" s="296"/>
      <c r="AC307" s="296"/>
      <c r="AD307" s="296"/>
      <c r="AE307" s="296"/>
      <c r="AF307" s="296"/>
      <c r="AG307" s="296"/>
      <c r="AH307" s="296"/>
      <c r="AI307" s="296"/>
      <c r="AJ307" s="296"/>
      <c r="AK307" s="148"/>
      <c r="AL307" s="148"/>
    </row>
    <row r="308" spans="1:38" ht="16.5" customHeight="1">
      <c r="A308" s="279"/>
      <c r="B308" s="1238" t="str">
        <f>IF('Data invoice'!J253=0,"",'Data invoice'!K253)</f>
        <v/>
      </c>
      <c r="C308" s="1238" t="str">
        <f>IF('Data invoice'!K251=0,"",'Data invoice'!L251)</f>
        <v/>
      </c>
      <c r="D308" s="1238" t="str">
        <f>IF('Data invoice'!L251=0,"",'Data invoice'!M251)</f>
        <v/>
      </c>
      <c r="E308" s="1238" t="str">
        <f>IF('Data invoice'!M251=0,"",'Data invoice'!N251)</f>
        <v/>
      </c>
      <c r="F308" s="1238" t="str">
        <f>IF('Data invoice'!N251=0,"",'Data invoice'!O251)</f>
        <v/>
      </c>
      <c r="G308" s="1238" t="str">
        <f>IF('Data invoice'!O251=0,"",'Data invoice'!P251)</f>
        <v/>
      </c>
      <c r="H308" s="1238" t="str">
        <f>IF('Data invoice'!P251=0,"",'Data invoice'!Q251)</f>
        <v/>
      </c>
      <c r="I308" s="1238" t="str">
        <f>IF('Data invoice'!Q251=0,"",'Data invoice'!R251)</f>
        <v/>
      </c>
      <c r="J308" s="1239" t="str">
        <f>IF('Data invoice'!R251=0,"",'Data invoice'!S251)</f>
        <v/>
      </c>
      <c r="K308" s="1238" t="str">
        <f>IF('Data invoice'!S251=0,"",'Data invoice'!T251)</f>
        <v/>
      </c>
      <c r="L308" s="146"/>
      <c r="M308" s="146"/>
      <c r="N308" s="146"/>
      <c r="O308" s="146"/>
      <c r="P308" s="146"/>
      <c r="Q308" s="146"/>
      <c r="R308" s="146"/>
      <c r="S308" s="279"/>
      <c r="T308" s="279"/>
      <c r="U308" s="279"/>
      <c r="V308" s="279"/>
      <c r="W308" s="279"/>
      <c r="X308" s="279"/>
      <c r="Y308" s="279"/>
      <c r="Z308" s="279"/>
      <c r="AA308" s="279"/>
      <c r="AB308" s="296"/>
      <c r="AC308" s="296"/>
      <c r="AD308" s="296"/>
      <c r="AE308" s="296"/>
      <c r="AF308" s="296"/>
      <c r="AG308" s="296"/>
      <c r="AH308" s="296"/>
      <c r="AI308" s="296"/>
      <c r="AJ308" s="296"/>
      <c r="AK308" s="148"/>
      <c r="AL308" s="148"/>
    </row>
    <row r="309" spans="1:38" ht="16.5" customHeight="1">
      <c r="A309" s="279"/>
      <c r="B309" s="1238" t="str">
        <f>IF('Data invoice'!J254=0,"",'Data invoice'!K254)</f>
        <v/>
      </c>
      <c r="C309" s="1238" t="str">
        <f>IF('Data invoice'!K252=0,"",'Data invoice'!L252)</f>
        <v/>
      </c>
      <c r="D309" s="1238" t="str">
        <f>IF('Data invoice'!L252=0,"",'Data invoice'!M252)</f>
        <v/>
      </c>
      <c r="E309" s="1238" t="str">
        <f>IF('Data invoice'!M252=0,"",'Data invoice'!N252)</f>
        <v/>
      </c>
      <c r="F309" s="1238" t="str">
        <f>IF('Data invoice'!N252=0,"",'Data invoice'!O252)</f>
        <v/>
      </c>
      <c r="G309" s="1238" t="str">
        <f>IF('Data invoice'!O252=0,"",'Data invoice'!P252)</f>
        <v/>
      </c>
      <c r="H309" s="1238" t="str">
        <f>IF('Data invoice'!P252=0,"",'Data invoice'!Q252)</f>
        <v/>
      </c>
      <c r="I309" s="1238" t="str">
        <f>IF('Data invoice'!Q252=0,"",'Data invoice'!R252)</f>
        <v/>
      </c>
      <c r="J309" s="1239" t="str">
        <f>IF('Data invoice'!R252=0,"",'Data invoice'!S252)</f>
        <v/>
      </c>
      <c r="K309" s="1238" t="str">
        <f>IF('Data invoice'!S252=0,"",'Data invoice'!T252)</f>
        <v/>
      </c>
      <c r="L309" s="146"/>
      <c r="M309" s="146"/>
      <c r="N309" s="146"/>
      <c r="O309" s="146"/>
      <c r="P309" s="146"/>
      <c r="Q309" s="146"/>
      <c r="R309" s="146"/>
      <c r="S309" s="279"/>
      <c r="T309" s="279"/>
      <c r="U309" s="279"/>
      <c r="V309" s="279"/>
      <c r="W309" s="279"/>
      <c r="X309" s="279"/>
      <c r="Y309" s="279"/>
      <c r="Z309" s="279"/>
      <c r="AA309" s="279"/>
      <c r="AB309" s="296"/>
      <c r="AC309" s="296"/>
      <c r="AD309" s="296"/>
      <c r="AE309" s="296"/>
      <c r="AF309" s="296"/>
      <c r="AG309" s="296"/>
      <c r="AH309" s="296"/>
      <c r="AI309" s="296"/>
      <c r="AJ309" s="296"/>
      <c r="AK309" s="148"/>
      <c r="AL309" s="148"/>
    </row>
    <row r="310" spans="1:38" ht="16.5" customHeight="1">
      <c r="A310" s="279"/>
      <c r="B310" s="1238" t="str">
        <f>IF('Data invoice'!J255=0,"",'Data invoice'!K255)</f>
        <v/>
      </c>
      <c r="C310" s="1238" t="str">
        <f>IF('Data invoice'!K253=0,"",'Data invoice'!L253)</f>
        <v/>
      </c>
      <c r="D310" s="1238" t="str">
        <f>IF('Data invoice'!L253=0,"",'Data invoice'!M253)</f>
        <v/>
      </c>
      <c r="E310" s="1238" t="str">
        <f>IF('Data invoice'!M253=0,"",'Data invoice'!N253)</f>
        <v/>
      </c>
      <c r="F310" s="1238" t="str">
        <f>IF('Data invoice'!N253=0,"",'Data invoice'!O253)</f>
        <v/>
      </c>
      <c r="G310" s="1238" t="str">
        <f>IF('Data invoice'!O253=0,"",'Data invoice'!P253)</f>
        <v/>
      </c>
      <c r="H310" s="1238" t="str">
        <f>IF('Data invoice'!P253=0,"",'Data invoice'!Q253)</f>
        <v/>
      </c>
      <c r="I310" s="1238" t="str">
        <f>IF('Data invoice'!Q253=0,"",'Data invoice'!R253)</f>
        <v/>
      </c>
      <c r="J310" s="1239" t="str">
        <f>IF('Data invoice'!R253=0,"",'Data invoice'!S253)</f>
        <v/>
      </c>
      <c r="K310" s="1238" t="str">
        <f>IF('Data invoice'!S253=0,"",'Data invoice'!T253)</f>
        <v/>
      </c>
      <c r="L310" s="146"/>
      <c r="M310" s="146"/>
      <c r="N310" s="146"/>
      <c r="O310" s="146"/>
      <c r="P310" s="146"/>
      <c r="Q310" s="146"/>
      <c r="R310" s="146"/>
      <c r="S310" s="279"/>
      <c r="T310" s="279"/>
      <c r="U310" s="279"/>
      <c r="V310" s="279"/>
      <c r="W310" s="279"/>
      <c r="X310" s="279"/>
      <c r="Y310" s="279"/>
      <c r="Z310" s="279"/>
      <c r="AA310" s="279"/>
      <c r="AB310" s="296"/>
      <c r="AC310" s="296"/>
      <c r="AD310" s="296"/>
      <c r="AE310" s="296"/>
      <c r="AF310" s="296"/>
      <c r="AG310" s="296"/>
      <c r="AH310" s="296"/>
      <c r="AI310" s="296"/>
      <c r="AJ310" s="296"/>
      <c r="AK310" s="148"/>
      <c r="AL310" s="148"/>
    </row>
    <row r="311" spans="1:38" ht="16.5" customHeight="1">
      <c r="A311" s="279"/>
      <c r="B311" s="1238" t="str">
        <f>IF('Data invoice'!J256=0,"",'Data invoice'!K256)</f>
        <v/>
      </c>
      <c r="C311" s="1238" t="str">
        <f>IF('Data invoice'!K254=0,"",'Data invoice'!L254)</f>
        <v/>
      </c>
      <c r="D311" s="1238" t="str">
        <f>IF('Data invoice'!L254=0,"",'Data invoice'!M254)</f>
        <v/>
      </c>
      <c r="E311" s="1238" t="str">
        <f>IF('Data invoice'!M254=0,"",'Data invoice'!N254)</f>
        <v/>
      </c>
      <c r="F311" s="1238" t="str">
        <f>IF('Data invoice'!N254=0,"",'Data invoice'!O254)</f>
        <v/>
      </c>
      <c r="G311" s="1238" t="str">
        <f>IF('Data invoice'!O254=0,"",'Data invoice'!P254)</f>
        <v/>
      </c>
      <c r="H311" s="1238" t="str">
        <f>IF('Data invoice'!P254=0,"",'Data invoice'!Q254)</f>
        <v/>
      </c>
      <c r="I311" s="1238" t="str">
        <f>IF('Data invoice'!Q254=0,"",'Data invoice'!R254)</f>
        <v/>
      </c>
      <c r="J311" s="1239" t="str">
        <f>IF('Data invoice'!R254=0,"",'Data invoice'!S254)</f>
        <v/>
      </c>
      <c r="K311" s="1238" t="str">
        <f>IF('Data invoice'!S254=0,"",'Data invoice'!T254)</f>
        <v/>
      </c>
      <c r="L311" s="146"/>
      <c r="M311" s="146"/>
      <c r="N311" s="146"/>
      <c r="O311" s="146"/>
      <c r="P311" s="146"/>
      <c r="Q311" s="146"/>
      <c r="R311" s="146"/>
      <c r="S311" s="279"/>
      <c r="T311" s="279"/>
      <c r="U311" s="279"/>
      <c r="V311" s="279"/>
      <c r="W311" s="279"/>
      <c r="X311" s="279"/>
      <c r="Y311" s="279"/>
      <c r="Z311" s="279"/>
      <c r="AA311" s="279"/>
      <c r="AB311" s="296"/>
      <c r="AC311" s="296"/>
      <c r="AD311" s="296"/>
      <c r="AE311" s="296"/>
      <c r="AF311" s="296"/>
      <c r="AG311" s="296"/>
      <c r="AH311" s="296"/>
      <c r="AI311" s="296"/>
      <c r="AJ311" s="296"/>
      <c r="AK311" s="148"/>
      <c r="AL311" s="148"/>
    </row>
    <row r="312" spans="1:38" ht="16.5" customHeight="1">
      <c r="A312" s="279"/>
      <c r="B312" s="1238" t="str">
        <f>IF('Data invoice'!J257=0,"",'Data invoice'!K257)</f>
        <v/>
      </c>
      <c r="C312" s="1238" t="str">
        <f>IF('Data invoice'!K255=0,"",'Data invoice'!L255)</f>
        <v/>
      </c>
      <c r="D312" s="1238" t="str">
        <f>IF('Data invoice'!L255=0,"",'Data invoice'!M255)</f>
        <v/>
      </c>
      <c r="E312" s="1238" t="str">
        <f>IF('Data invoice'!M255=0,"",'Data invoice'!N255)</f>
        <v/>
      </c>
      <c r="F312" s="1238" t="str">
        <f>IF('Data invoice'!N255=0,"",'Data invoice'!O255)</f>
        <v/>
      </c>
      <c r="G312" s="1238" t="str">
        <f>IF('Data invoice'!O255=0,"",'Data invoice'!P255)</f>
        <v/>
      </c>
      <c r="H312" s="1238" t="str">
        <f>IF('Data invoice'!P255=0,"",'Data invoice'!Q255)</f>
        <v/>
      </c>
      <c r="I312" s="1238" t="str">
        <f>IF('Data invoice'!Q255=0,"",'Data invoice'!R255)</f>
        <v/>
      </c>
      <c r="J312" s="1239" t="str">
        <f>IF('Data invoice'!R255=0,"",'Data invoice'!S255)</f>
        <v/>
      </c>
      <c r="K312" s="1238" t="str">
        <f>IF('Data invoice'!S255=0,"",'Data invoice'!T255)</f>
        <v/>
      </c>
      <c r="L312" s="146"/>
      <c r="M312" s="146"/>
      <c r="N312" s="146"/>
      <c r="O312" s="146"/>
      <c r="P312" s="146"/>
      <c r="Q312" s="146"/>
      <c r="R312" s="146"/>
      <c r="S312" s="279"/>
      <c r="T312" s="279"/>
      <c r="U312" s="279"/>
      <c r="V312" s="279"/>
      <c r="W312" s="279"/>
      <c r="X312" s="279"/>
      <c r="Y312" s="279"/>
      <c r="Z312" s="279"/>
      <c r="AA312" s="279"/>
      <c r="AB312" s="296"/>
      <c r="AC312" s="296"/>
      <c r="AD312" s="296"/>
      <c r="AE312" s="296"/>
      <c r="AF312" s="296"/>
      <c r="AG312" s="296"/>
      <c r="AH312" s="296"/>
      <c r="AI312" s="296"/>
      <c r="AJ312" s="296"/>
      <c r="AK312" s="148"/>
      <c r="AL312" s="148"/>
    </row>
    <row r="313" spans="1:38" ht="16.5" customHeight="1">
      <c r="A313" s="279"/>
      <c r="B313" s="1238" t="str">
        <f>IF('Data invoice'!J258=0,"",'Data invoice'!K258)</f>
        <v/>
      </c>
      <c r="C313" s="1238" t="str">
        <f>IF('Data invoice'!K256=0,"",'Data invoice'!L256)</f>
        <v/>
      </c>
      <c r="D313" s="1238" t="str">
        <f>IF('Data invoice'!L256=0,"",'Data invoice'!M256)</f>
        <v/>
      </c>
      <c r="E313" s="1238" t="str">
        <f>IF('Data invoice'!M256=0,"",'Data invoice'!N256)</f>
        <v/>
      </c>
      <c r="F313" s="1238" t="str">
        <f>IF('Data invoice'!N256=0,"",'Data invoice'!O256)</f>
        <v/>
      </c>
      <c r="G313" s="1238" t="str">
        <f>IF('Data invoice'!O256=0,"",'Data invoice'!P256)</f>
        <v/>
      </c>
      <c r="H313" s="1238" t="str">
        <f>IF('Data invoice'!P256=0,"",'Data invoice'!Q256)</f>
        <v/>
      </c>
      <c r="I313" s="1238" t="str">
        <f>IF('Data invoice'!Q256=0,"",'Data invoice'!R256)</f>
        <v/>
      </c>
      <c r="J313" s="1239" t="str">
        <f>IF('Data invoice'!R256=0,"",'Data invoice'!S256)</f>
        <v/>
      </c>
      <c r="K313" s="1238" t="str">
        <f>IF('Data invoice'!S256=0,"",'Data invoice'!T256)</f>
        <v/>
      </c>
      <c r="L313" s="146"/>
      <c r="M313" s="146"/>
      <c r="N313" s="146"/>
      <c r="O313" s="146"/>
      <c r="P313" s="146"/>
      <c r="Q313" s="146"/>
      <c r="R313" s="146"/>
      <c r="S313" s="279"/>
      <c r="T313" s="279"/>
      <c r="U313" s="279"/>
      <c r="V313" s="279"/>
      <c r="W313" s="279"/>
      <c r="X313" s="279"/>
      <c r="Y313" s="279"/>
      <c r="Z313" s="279"/>
      <c r="AA313" s="279"/>
      <c r="AB313" s="296"/>
      <c r="AC313" s="296"/>
      <c r="AD313" s="296"/>
      <c r="AE313" s="296"/>
      <c r="AF313" s="296"/>
      <c r="AG313" s="296"/>
      <c r="AH313" s="296"/>
      <c r="AI313" s="296"/>
      <c r="AJ313" s="296"/>
      <c r="AK313" s="148"/>
      <c r="AL313" s="148"/>
    </row>
    <row r="314" spans="1:38" ht="16.5" customHeight="1">
      <c r="A314" s="279"/>
      <c r="B314" s="1238" t="str">
        <f>IF('Data invoice'!J259=0,"",'Data invoice'!K259)</f>
        <v/>
      </c>
      <c r="C314" s="1238" t="str">
        <f>IF('Data invoice'!K257=0,"",'Data invoice'!L257)</f>
        <v/>
      </c>
      <c r="D314" s="1238" t="str">
        <f>IF('Data invoice'!L257=0,"",'Data invoice'!M257)</f>
        <v/>
      </c>
      <c r="E314" s="1238" t="str">
        <f>IF('Data invoice'!M257=0,"",'Data invoice'!N257)</f>
        <v/>
      </c>
      <c r="F314" s="1238" t="str">
        <f>IF('Data invoice'!N257=0,"",'Data invoice'!O257)</f>
        <v/>
      </c>
      <c r="G314" s="1238" t="str">
        <f>IF('Data invoice'!O257=0,"",'Data invoice'!P257)</f>
        <v/>
      </c>
      <c r="H314" s="1238" t="str">
        <f>IF('Data invoice'!P257=0,"",'Data invoice'!Q257)</f>
        <v/>
      </c>
      <c r="I314" s="1238" t="str">
        <f>IF('Data invoice'!Q257=0,"",'Data invoice'!R257)</f>
        <v/>
      </c>
      <c r="J314" s="1239" t="str">
        <f>IF('Data invoice'!R257=0,"",'Data invoice'!S257)</f>
        <v/>
      </c>
      <c r="K314" s="1238" t="str">
        <f>IF('Data invoice'!S257=0,"",'Data invoice'!T257)</f>
        <v/>
      </c>
      <c r="L314" s="146"/>
      <c r="M314" s="146"/>
      <c r="N314" s="146"/>
      <c r="O314" s="146"/>
      <c r="P314" s="146"/>
      <c r="Q314" s="146"/>
      <c r="R314" s="146"/>
      <c r="S314" s="279"/>
      <c r="T314" s="279"/>
      <c r="U314" s="279"/>
      <c r="V314" s="279"/>
      <c r="W314" s="279"/>
      <c r="X314" s="279"/>
      <c r="Y314" s="279"/>
      <c r="Z314" s="279"/>
      <c r="AA314" s="279"/>
      <c r="AB314" s="296"/>
      <c r="AC314" s="296"/>
      <c r="AD314" s="296"/>
      <c r="AE314" s="296"/>
      <c r="AF314" s="296"/>
      <c r="AG314" s="296"/>
      <c r="AH314" s="296"/>
      <c r="AI314" s="296"/>
      <c r="AJ314" s="296"/>
      <c r="AK314" s="148"/>
      <c r="AL314" s="148"/>
    </row>
    <row r="315" spans="1:38" ht="16.5" customHeight="1">
      <c r="A315" s="279"/>
      <c r="B315" s="1238" t="str">
        <f>IF('Data invoice'!J260=0,"",'Data invoice'!K260)</f>
        <v/>
      </c>
      <c r="C315" s="1238" t="str">
        <f>IF('Data invoice'!K258=0,"",'Data invoice'!L258)</f>
        <v/>
      </c>
      <c r="D315" s="1238" t="str">
        <f>IF('Data invoice'!L258=0,"",'Data invoice'!M258)</f>
        <v/>
      </c>
      <c r="E315" s="1238" t="str">
        <f>IF('Data invoice'!M258=0,"",'Data invoice'!N258)</f>
        <v/>
      </c>
      <c r="F315" s="1238" t="str">
        <f>IF('Data invoice'!N258=0,"",'Data invoice'!O258)</f>
        <v/>
      </c>
      <c r="G315" s="1238" t="str">
        <f>IF('Data invoice'!O258=0,"",'Data invoice'!P258)</f>
        <v/>
      </c>
      <c r="H315" s="1238" t="str">
        <f>IF('Data invoice'!P258=0,"",'Data invoice'!Q258)</f>
        <v/>
      </c>
      <c r="I315" s="1238" t="str">
        <f>IF('Data invoice'!Q258=0,"",'Data invoice'!R258)</f>
        <v/>
      </c>
      <c r="J315" s="1239" t="str">
        <f>IF('Data invoice'!R258=0,"",'Data invoice'!S258)</f>
        <v/>
      </c>
      <c r="K315" s="1238" t="str">
        <f>IF('Data invoice'!S258=0,"",'Data invoice'!T258)</f>
        <v/>
      </c>
      <c r="L315" s="146"/>
      <c r="M315" s="146"/>
      <c r="N315" s="146"/>
      <c r="O315" s="146"/>
      <c r="P315" s="146"/>
      <c r="Q315" s="146"/>
      <c r="R315" s="146"/>
      <c r="S315" s="279"/>
      <c r="T315" s="279"/>
      <c r="U315" s="279"/>
      <c r="V315" s="279"/>
      <c r="W315" s="279"/>
      <c r="X315" s="279"/>
      <c r="Y315" s="279"/>
      <c r="Z315" s="279"/>
      <c r="AA315" s="279"/>
      <c r="AB315" s="296"/>
      <c r="AC315" s="296"/>
      <c r="AD315" s="296"/>
      <c r="AE315" s="296"/>
      <c r="AF315" s="296"/>
      <c r="AG315" s="296"/>
      <c r="AH315" s="296"/>
      <c r="AI315" s="296"/>
      <c r="AJ315" s="296"/>
      <c r="AK315" s="148"/>
      <c r="AL315" s="148"/>
    </row>
    <row r="316" spans="1:38" ht="16.5" customHeight="1">
      <c r="A316" s="279"/>
      <c r="B316" s="1238" t="str">
        <f>IF('Data invoice'!J261=0,"",'Data invoice'!K261)</f>
        <v/>
      </c>
      <c r="C316" s="1238" t="str">
        <f>IF('Data invoice'!K259=0,"",'Data invoice'!L259)</f>
        <v/>
      </c>
      <c r="D316" s="1238" t="str">
        <f>IF('Data invoice'!L259=0,"",'Data invoice'!M259)</f>
        <v/>
      </c>
      <c r="E316" s="1238" t="str">
        <f>IF('Data invoice'!M259=0,"",'Data invoice'!N259)</f>
        <v/>
      </c>
      <c r="F316" s="1238" t="str">
        <f>IF('Data invoice'!N259=0,"",'Data invoice'!O259)</f>
        <v/>
      </c>
      <c r="G316" s="1238" t="str">
        <f>IF('Data invoice'!O259=0,"",'Data invoice'!P259)</f>
        <v/>
      </c>
      <c r="H316" s="1238" t="str">
        <f>IF('Data invoice'!P259=0,"",'Data invoice'!Q259)</f>
        <v/>
      </c>
      <c r="I316" s="1238" t="str">
        <f>IF('Data invoice'!Q259=0,"",'Data invoice'!R259)</f>
        <v/>
      </c>
      <c r="J316" s="1239" t="str">
        <f>IF('Data invoice'!R259=0,"",'Data invoice'!S259)</f>
        <v/>
      </c>
      <c r="K316" s="1238" t="str">
        <f>IF('Data invoice'!S259=0,"",'Data invoice'!T259)</f>
        <v/>
      </c>
      <c r="L316" s="146"/>
      <c r="M316" s="146"/>
      <c r="N316" s="146"/>
      <c r="O316" s="146"/>
      <c r="P316" s="146"/>
      <c r="Q316" s="146"/>
      <c r="R316" s="146"/>
      <c r="S316" s="279"/>
      <c r="T316" s="279"/>
      <c r="U316" s="279"/>
      <c r="V316" s="279"/>
      <c r="W316" s="279"/>
      <c r="X316" s="279"/>
      <c r="Y316" s="279"/>
      <c r="Z316" s="279"/>
      <c r="AA316" s="279"/>
      <c r="AB316" s="296"/>
      <c r="AC316" s="296"/>
      <c r="AD316" s="296"/>
      <c r="AE316" s="296"/>
      <c r="AF316" s="296"/>
      <c r="AG316" s="296"/>
      <c r="AH316" s="296"/>
      <c r="AI316" s="296"/>
      <c r="AJ316" s="296"/>
      <c r="AK316" s="148"/>
      <c r="AL316" s="148"/>
    </row>
    <row r="317" spans="1:38" ht="16.5" customHeight="1">
      <c r="A317" s="279"/>
      <c r="B317" s="1238" t="str">
        <f>IF('Data invoice'!J262=0,"",'Data invoice'!K262)</f>
        <v/>
      </c>
      <c r="C317" s="1238" t="str">
        <f>IF('Data invoice'!K260=0,"",'Data invoice'!L260)</f>
        <v/>
      </c>
      <c r="D317" s="1238" t="str">
        <f>IF('Data invoice'!L260=0,"",'Data invoice'!M260)</f>
        <v/>
      </c>
      <c r="E317" s="1238" t="str">
        <f>IF('Data invoice'!M260=0,"",'Data invoice'!N260)</f>
        <v/>
      </c>
      <c r="F317" s="1238" t="str">
        <f>IF('Data invoice'!N260=0,"",'Data invoice'!O260)</f>
        <v/>
      </c>
      <c r="G317" s="1238" t="str">
        <f>IF('Data invoice'!O260=0,"",'Data invoice'!P260)</f>
        <v/>
      </c>
      <c r="H317" s="1238" t="str">
        <f>IF('Data invoice'!P260=0,"",'Data invoice'!Q260)</f>
        <v/>
      </c>
      <c r="I317" s="1238" t="str">
        <f>IF('Data invoice'!Q260=0,"",'Data invoice'!R260)</f>
        <v/>
      </c>
      <c r="J317" s="1239" t="str">
        <f>IF('Data invoice'!R260=0,"",'Data invoice'!S260)</f>
        <v/>
      </c>
      <c r="K317" s="1238" t="str">
        <f>IF('Data invoice'!S260=0,"",'Data invoice'!T260)</f>
        <v/>
      </c>
      <c r="L317" s="146"/>
      <c r="M317" s="146"/>
      <c r="N317" s="146"/>
      <c r="O317" s="146"/>
      <c r="P317" s="146"/>
      <c r="Q317" s="146"/>
      <c r="R317" s="146"/>
      <c r="S317" s="279"/>
      <c r="T317" s="279"/>
      <c r="U317" s="279"/>
      <c r="V317" s="279"/>
      <c r="W317" s="279"/>
      <c r="X317" s="279"/>
      <c r="Y317" s="279"/>
      <c r="Z317" s="279"/>
      <c r="AA317" s="279"/>
      <c r="AB317" s="296"/>
      <c r="AC317" s="296"/>
      <c r="AD317" s="296"/>
      <c r="AE317" s="296"/>
      <c r="AF317" s="296"/>
      <c r="AG317" s="296"/>
      <c r="AH317" s="296"/>
      <c r="AI317" s="296"/>
      <c r="AJ317" s="296"/>
      <c r="AK317" s="148"/>
      <c r="AL317" s="148"/>
    </row>
    <row r="318" spans="1:38" ht="16.5" customHeight="1">
      <c r="A318" s="279"/>
      <c r="B318" s="1238" t="str">
        <f>IF('Data invoice'!J263=0,"",'Data invoice'!K263)</f>
        <v/>
      </c>
      <c r="C318" s="1238" t="str">
        <f>IF('Data invoice'!K261=0,"",'Data invoice'!L261)</f>
        <v/>
      </c>
      <c r="D318" s="1238" t="str">
        <f>IF('Data invoice'!L261=0,"",'Data invoice'!M261)</f>
        <v/>
      </c>
      <c r="E318" s="1238" t="str">
        <f>IF('Data invoice'!M261=0,"",'Data invoice'!N261)</f>
        <v/>
      </c>
      <c r="F318" s="1238" t="str">
        <f>IF('Data invoice'!N261=0,"",'Data invoice'!O261)</f>
        <v/>
      </c>
      <c r="G318" s="1238" t="str">
        <f>IF('Data invoice'!O261=0,"",'Data invoice'!P261)</f>
        <v/>
      </c>
      <c r="H318" s="1238" t="str">
        <f>IF('Data invoice'!P261=0,"",'Data invoice'!Q261)</f>
        <v/>
      </c>
      <c r="I318" s="1238" t="str">
        <f>IF('Data invoice'!Q261=0,"",'Data invoice'!R261)</f>
        <v/>
      </c>
      <c r="J318" s="1239" t="str">
        <f>IF('Data invoice'!R261=0,"",'Data invoice'!S261)</f>
        <v/>
      </c>
      <c r="K318" s="1238" t="str">
        <f>IF('Data invoice'!S261=0,"",'Data invoice'!T261)</f>
        <v/>
      </c>
      <c r="L318" s="146"/>
      <c r="M318" s="146"/>
      <c r="N318" s="146"/>
      <c r="O318" s="146"/>
      <c r="P318" s="146"/>
      <c r="Q318" s="146"/>
      <c r="R318" s="146"/>
      <c r="S318" s="279"/>
      <c r="T318" s="279"/>
      <c r="U318" s="279"/>
      <c r="V318" s="279"/>
      <c r="W318" s="279"/>
      <c r="X318" s="279"/>
      <c r="Y318" s="279"/>
      <c r="Z318" s="279"/>
      <c r="AA318" s="279"/>
      <c r="AB318" s="296"/>
      <c r="AC318" s="296"/>
      <c r="AD318" s="296"/>
      <c r="AE318" s="296"/>
      <c r="AF318" s="296"/>
      <c r="AG318" s="296"/>
      <c r="AH318" s="296"/>
      <c r="AI318" s="296"/>
      <c r="AJ318" s="296"/>
      <c r="AK318" s="148"/>
      <c r="AL318" s="148"/>
    </row>
    <row r="319" spans="1:38" ht="16.5" customHeight="1">
      <c r="A319" s="279"/>
      <c r="B319" s="1238" t="str">
        <f>IF('Data invoice'!J264=0,"",'Data invoice'!K264)</f>
        <v/>
      </c>
      <c r="C319" s="1238" t="str">
        <f>IF('Data invoice'!K262=0,"",'Data invoice'!L262)</f>
        <v/>
      </c>
      <c r="D319" s="1238" t="str">
        <f>IF('Data invoice'!L262=0,"",'Data invoice'!M262)</f>
        <v/>
      </c>
      <c r="E319" s="1238" t="str">
        <f>IF('Data invoice'!M262=0,"",'Data invoice'!N262)</f>
        <v/>
      </c>
      <c r="F319" s="1238" t="str">
        <f>IF('Data invoice'!N262=0,"",'Data invoice'!O262)</f>
        <v/>
      </c>
      <c r="G319" s="1238" t="str">
        <f>IF('Data invoice'!O262=0,"",'Data invoice'!P262)</f>
        <v/>
      </c>
      <c r="H319" s="1238" t="str">
        <f>IF('Data invoice'!P262=0,"",'Data invoice'!Q262)</f>
        <v/>
      </c>
      <c r="I319" s="1238" t="str">
        <f>IF('Data invoice'!Q262=0,"",'Data invoice'!R262)</f>
        <v/>
      </c>
      <c r="J319" s="1239" t="str">
        <f>IF('Data invoice'!R262=0,"",'Data invoice'!S262)</f>
        <v/>
      </c>
      <c r="K319" s="1238" t="str">
        <f>IF('Data invoice'!S262=0,"",'Data invoice'!T262)</f>
        <v/>
      </c>
      <c r="L319" s="146"/>
      <c r="M319" s="146"/>
      <c r="N319" s="146"/>
      <c r="O319" s="146"/>
      <c r="P319" s="146"/>
      <c r="Q319" s="146"/>
      <c r="R319" s="146"/>
      <c r="S319" s="279"/>
      <c r="T319" s="279"/>
      <c r="U319" s="279"/>
      <c r="V319" s="279"/>
      <c r="W319" s="279"/>
      <c r="X319" s="279"/>
      <c r="Y319" s="279"/>
      <c r="Z319" s="279"/>
      <c r="AA319" s="279"/>
      <c r="AB319" s="296"/>
      <c r="AC319" s="296"/>
      <c r="AD319" s="296"/>
      <c r="AE319" s="296"/>
      <c r="AF319" s="296"/>
      <c r="AG319" s="296"/>
      <c r="AH319" s="296"/>
      <c r="AI319" s="296"/>
      <c r="AJ319" s="296"/>
      <c r="AK319" s="148"/>
      <c r="AL319" s="148"/>
    </row>
    <row r="320" spans="1:38" ht="16.5" customHeight="1">
      <c r="A320" s="279"/>
      <c r="B320" s="1238" t="str">
        <f>IF('Data invoice'!J265=0,"",'Data invoice'!K265)</f>
        <v/>
      </c>
      <c r="C320" s="1238" t="str">
        <f>IF('Data invoice'!K263=0,"",'Data invoice'!L263)</f>
        <v/>
      </c>
      <c r="D320" s="1238" t="str">
        <f>IF('Data invoice'!L263=0,"",'Data invoice'!M263)</f>
        <v/>
      </c>
      <c r="E320" s="1238" t="str">
        <f>IF('Data invoice'!M263=0,"",'Data invoice'!N263)</f>
        <v/>
      </c>
      <c r="F320" s="1238" t="str">
        <f>IF('Data invoice'!N263=0,"",'Data invoice'!O263)</f>
        <v/>
      </c>
      <c r="G320" s="1238" t="str">
        <f>IF('Data invoice'!O263=0,"",'Data invoice'!P263)</f>
        <v/>
      </c>
      <c r="H320" s="1238" t="str">
        <f>IF('Data invoice'!P263=0,"",'Data invoice'!Q263)</f>
        <v/>
      </c>
      <c r="I320" s="1238" t="str">
        <f>IF('Data invoice'!Q263=0,"",'Data invoice'!R263)</f>
        <v/>
      </c>
      <c r="J320" s="1239" t="str">
        <f>IF('Data invoice'!R263=0,"",'Data invoice'!S263)</f>
        <v/>
      </c>
      <c r="K320" s="1238" t="str">
        <f>IF('Data invoice'!S263=0,"",'Data invoice'!T263)</f>
        <v/>
      </c>
      <c r="L320" s="146"/>
      <c r="M320" s="146"/>
      <c r="N320" s="146"/>
      <c r="O320" s="146"/>
      <c r="P320" s="146"/>
      <c r="Q320" s="146"/>
      <c r="R320" s="146"/>
      <c r="S320" s="279"/>
      <c r="T320" s="279"/>
      <c r="U320" s="279"/>
      <c r="V320" s="279"/>
      <c r="W320" s="279"/>
      <c r="X320" s="279"/>
      <c r="Y320" s="279"/>
      <c r="Z320" s="279"/>
      <c r="AA320" s="279"/>
      <c r="AB320" s="296"/>
      <c r="AC320" s="296"/>
      <c r="AD320" s="296"/>
      <c r="AE320" s="296"/>
      <c r="AF320" s="296"/>
      <c r="AG320" s="296"/>
      <c r="AH320" s="296"/>
      <c r="AI320" s="296"/>
      <c r="AJ320" s="296"/>
      <c r="AK320" s="148"/>
      <c r="AL320" s="148"/>
    </row>
    <row r="321" spans="1:38" ht="16.5" customHeight="1">
      <c r="A321" s="279"/>
      <c r="B321" s="1238" t="str">
        <f>IF('Data invoice'!J266=0,"",'Data invoice'!K266)</f>
        <v/>
      </c>
      <c r="C321" s="1238" t="str">
        <f>IF('Data invoice'!K264=0,"",'Data invoice'!L264)</f>
        <v/>
      </c>
      <c r="D321" s="1238" t="str">
        <f>IF('Data invoice'!L264=0,"",'Data invoice'!M264)</f>
        <v/>
      </c>
      <c r="E321" s="1238" t="str">
        <f>IF('Data invoice'!M264=0,"",'Data invoice'!N264)</f>
        <v/>
      </c>
      <c r="F321" s="1238" t="str">
        <f>IF('Data invoice'!N264=0,"",'Data invoice'!O264)</f>
        <v/>
      </c>
      <c r="G321" s="1238" t="str">
        <f>IF('Data invoice'!O264=0,"",'Data invoice'!P264)</f>
        <v/>
      </c>
      <c r="H321" s="1238" t="str">
        <f>IF('Data invoice'!P264=0,"",'Data invoice'!Q264)</f>
        <v/>
      </c>
      <c r="I321" s="1238" t="str">
        <f>IF('Data invoice'!Q264=0,"",'Data invoice'!R264)</f>
        <v/>
      </c>
      <c r="J321" s="1239" t="str">
        <f>IF('Data invoice'!R264=0,"",'Data invoice'!S264)</f>
        <v/>
      </c>
      <c r="K321" s="1238" t="str">
        <f>IF('Data invoice'!S264=0,"",'Data invoice'!T264)</f>
        <v/>
      </c>
      <c r="L321" s="146"/>
      <c r="M321" s="146"/>
      <c r="N321" s="146"/>
      <c r="O321" s="146"/>
      <c r="P321" s="146"/>
      <c r="Q321" s="146"/>
      <c r="R321" s="146"/>
      <c r="S321" s="279"/>
      <c r="T321" s="279"/>
      <c r="U321" s="279"/>
      <c r="V321" s="279"/>
      <c r="W321" s="279"/>
      <c r="X321" s="279"/>
      <c r="Y321" s="279"/>
      <c r="Z321" s="279"/>
      <c r="AA321" s="279"/>
      <c r="AB321" s="296"/>
      <c r="AC321" s="296"/>
      <c r="AD321" s="296"/>
      <c r="AE321" s="296"/>
      <c r="AF321" s="296"/>
      <c r="AG321" s="296"/>
      <c r="AH321" s="296"/>
      <c r="AI321" s="296"/>
      <c r="AJ321" s="296"/>
      <c r="AK321" s="148"/>
      <c r="AL321" s="148"/>
    </row>
    <row r="322" spans="1:38" ht="16.5" customHeight="1">
      <c r="A322" s="279"/>
      <c r="B322" s="1238" t="str">
        <f>IF('Data invoice'!J267=0,"",'Data invoice'!K267)</f>
        <v/>
      </c>
      <c r="C322" s="1238" t="str">
        <f>IF('Data invoice'!K265=0,"",'Data invoice'!L265)</f>
        <v/>
      </c>
      <c r="D322" s="1238" t="str">
        <f>IF('Data invoice'!L265=0,"",'Data invoice'!M265)</f>
        <v/>
      </c>
      <c r="E322" s="1238" t="str">
        <f>IF('Data invoice'!M265=0,"",'Data invoice'!N265)</f>
        <v/>
      </c>
      <c r="F322" s="1238" t="str">
        <f>IF('Data invoice'!N265=0,"",'Data invoice'!O265)</f>
        <v/>
      </c>
      <c r="G322" s="1238" t="str">
        <f>IF('Data invoice'!O265=0,"",'Data invoice'!P265)</f>
        <v/>
      </c>
      <c r="H322" s="1238" t="str">
        <f>IF('Data invoice'!P265=0,"",'Data invoice'!Q265)</f>
        <v/>
      </c>
      <c r="I322" s="1238" t="str">
        <f>IF('Data invoice'!Q265=0,"",'Data invoice'!R265)</f>
        <v/>
      </c>
      <c r="J322" s="1239" t="str">
        <f>IF('Data invoice'!R265=0,"",'Data invoice'!S265)</f>
        <v/>
      </c>
      <c r="K322" s="1238" t="str">
        <f>IF('Data invoice'!S265=0,"",'Data invoice'!T265)</f>
        <v/>
      </c>
      <c r="L322" s="146"/>
      <c r="M322" s="146"/>
      <c r="N322" s="146"/>
      <c r="O322" s="146"/>
      <c r="P322" s="146"/>
      <c r="Q322" s="146"/>
      <c r="R322" s="146"/>
      <c r="S322" s="279"/>
      <c r="T322" s="279"/>
      <c r="U322" s="279"/>
      <c r="V322" s="279"/>
      <c r="W322" s="279"/>
      <c r="X322" s="279"/>
      <c r="Y322" s="279"/>
      <c r="Z322" s="279"/>
      <c r="AA322" s="279"/>
      <c r="AB322" s="296"/>
      <c r="AC322" s="296"/>
      <c r="AD322" s="296"/>
      <c r="AE322" s="296"/>
      <c r="AF322" s="296"/>
      <c r="AG322" s="296"/>
      <c r="AH322" s="296"/>
      <c r="AI322" s="296"/>
      <c r="AJ322" s="296"/>
      <c r="AK322" s="148"/>
      <c r="AL322" s="148"/>
    </row>
    <row r="323" spans="1:38" ht="16.5" customHeight="1">
      <c r="A323" s="279"/>
      <c r="B323" s="1238" t="str">
        <f>IF('Data invoice'!J268=0,"",'Data invoice'!K268)</f>
        <v/>
      </c>
      <c r="C323" s="1238" t="str">
        <f>IF('Data invoice'!K266=0,"",'Data invoice'!L266)</f>
        <v/>
      </c>
      <c r="D323" s="1238" t="str">
        <f>IF('Data invoice'!L266=0,"",'Data invoice'!M266)</f>
        <v/>
      </c>
      <c r="E323" s="1238" t="str">
        <f>IF('Data invoice'!M266=0,"",'Data invoice'!N266)</f>
        <v/>
      </c>
      <c r="F323" s="1238" t="str">
        <f>IF('Data invoice'!N266=0,"",'Data invoice'!O266)</f>
        <v/>
      </c>
      <c r="G323" s="1238" t="str">
        <f>IF('Data invoice'!O266=0,"",'Data invoice'!P266)</f>
        <v/>
      </c>
      <c r="H323" s="1238" t="str">
        <f>IF('Data invoice'!P266=0,"",'Data invoice'!Q266)</f>
        <v/>
      </c>
      <c r="I323" s="1238" t="str">
        <f>IF('Data invoice'!Q266=0,"",'Data invoice'!R266)</f>
        <v/>
      </c>
      <c r="J323" s="1239" t="str">
        <f>IF('Data invoice'!R266=0,"",'Data invoice'!S266)</f>
        <v/>
      </c>
      <c r="K323" s="1238" t="str">
        <f>IF('Data invoice'!S266=0,"",'Data invoice'!T266)</f>
        <v/>
      </c>
      <c r="L323" s="146"/>
      <c r="M323" s="146"/>
      <c r="N323" s="146"/>
      <c r="O323" s="146"/>
      <c r="P323" s="146"/>
      <c r="Q323" s="146"/>
      <c r="R323" s="146"/>
      <c r="S323" s="279"/>
      <c r="T323" s="279"/>
      <c r="U323" s="279"/>
      <c r="V323" s="279"/>
      <c r="W323" s="279"/>
      <c r="X323" s="279"/>
      <c r="Y323" s="279"/>
      <c r="Z323" s="279"/>
      <c r="AA323" s="279"/>
      <c r="AB323" s="296"/>
      <c r="AC323" s="296"/>
      <c r="AD323" s="296"/>
      <c r="AE323" s="296"/>
      <c r="AF323" s="296"/>
      <c r="AG323" s="296"/>
      <c r="AH323" s="296"/>
      <c r="AI323" s="296"/>
      <c r="AJ323" s="296"/>
      <c r="AK323" s="148"/>
      <c r="AL323" s="148"/>
    </row>
    <row r="324" spans="1:38" ht="16.5" customHeight="1">
      <c r="A324" s="279"/>
      <c r="B324" s="1238" t="str">
        <f>IF('Data invoice'!J269=0,"",'Data invoice'!K269)</f>
        <v/>
      </c>
      <c r="C324" s="1238" t="str">
        <f>IF('Data invoice'!K267=0,"",'Data invoice'!L267)</f>
        <v/>
      </c>
      <c r="D324" s="1238" t="str">
        <f>IF('Data invoice'!L267=0,"",'Data invoice'!M267)</f>
        <v/>
      </c>
      <c r="E324" s="1238" t="str">
        <f>IF('Data invoice'!M267=0,"",'Data invoice'!N267)</f>
        <v/>
      </c>
      <c r="F324" s="1238" t="str">
        <f>IF('Data invoice'!N267=0,"",'Data invoice'!O267)</f>
        <v/>
      </c>
      <c r="G324" s="1238" t="str">
        <f>IF('Data invoice'!O267=0,"",'Data invoice'!P267)</f>
        <v/>
      </c>
      <c r="H324" s="1238" t="str">
        <f>IF('Data invoice'!P267=0,"",'Data invoice'!Q267)</f>
        <v/>
      </c>
      <c r="I324" s="1238" t="str">
        <f>IF('Data invoice'!Q267=0,"",'Data invoice'!R267)</f>
        <v/>
      </c>
      <c r="J324" s="1239" t="str">
        <f>IF('Data invoice'!R267=0,"",'Data invoice'!S267)</f>
        <v/>
      </c>
      <c r="K324" s="1238" t="str">
        <f>IF('Data invoice'!S267=0,"",'Data invoice'!T267)</f>
        <v/>
      </c>
      <c r="L324" s="146"/>
      <c r="M324" s="146"/>
      <c r="N324" s="146"/>
      <c r="O324" s="146"/>
      <c r="P324" s="146"/>
      <c r="Q324" s="146"/>
      <c r="R324" s="146"/>
      <c r="S324" s="279"/>
      <c r="T324" s="279"/>
      <c r="U324" s="279"/>
      <c r="V324" s="279"/>
      <c r="W324" s="279"/>
      <c r="X324" s="279"/>
      <c r="Y324" s="279"/>
      <c r="Z324" s="279"/>
      <c r="AA324" s="279"/>
      <c r="AB324" s="296"/>
      <c r="AC324" s="296"/>
      <c r="AD324" s="296"/>
      <c r="AE324" s="296"/>
      <c r="AF324" s="296"/>
      <c r="AG324" s="296"/>
      <c r="AH324" s="296"/>
      <c r="AI324" s="296"/>
      <c r="AJ324" s="296"/>
      <c r="AK324" s="148"/>
      <c r="AL324" s="148"/>
    </row>
    <row r="325" spans="1:38" ht="16.5" customHeight="1">
      <c r="A325" s="279"/>
      <c r="B325" s="1238" t="str">
        <f>IF('Data invoice'!J270=0,"",'Data invoice'!K270)</f>
        <v/>
      </c>
      <c r="C325" s="1238" t="str">
        <f>IF('Data invoice'!K268=0,"",'Data invoice'!L268)</f>
        <v/>
      </c>
      <c r="D325" s="1238" t="str">
        <f>IF('Data invoice'!L268=0,"",'Data invoice'!M268)</f>
        <v/>
      </c>
      <c r="E325" s="1238" t="str">
        <f>IF('Data invoice'!M268=0,"",'Data invoice'!N268)</f>
        <v/>
      </c>
      <c r="F325" s="1238" t="str">
        <f>IF('Data invoice'!N268=0,"",'Data invoice'!O268)</f>
        <v/>
      </c>
      <c r="G325" s="1238" t="str">
        <f>IF('Data invoice'!O268=0,"",'Data invoice'!P268)</f>
        <v/>
      </c>
      <c r="H325" s="1238" t="str">
        <f>IF('Data invoice'!P268=0,"",'Data invoice'!Q268)</f>
        <v/>
      </c>
      <c r="I325" s="1238" t="str">
        <f>IF('Data invoice'!Q268=0,"",'Data invoice'!R268)</f>
        <v/>
      </c>
      <c r="J325" s="1239" t="str">
        <f>IF('Data invoice'!R268=0,"",'Data invoice'!S268)</f>
        <v/>
      </c>
      <c r="K325" s="1238" t="str">
        <f>IF('Data invoice'!S268=0,"",'Data invoice'!T268)</f>
        <v/>
      </c>
      <c r="L325" s="146"/>
      <c r="M325" s="146"/>
      <c r="N325" s="146"/>
      <c r="O325" s="146"/>
      <c r="P325" s="146"/>
      <c r="Q325" s="146"/>
      <c r="R325" s="146"/>
      <c r="S325" s="279"/>
      <c r="T325" s="279"/>
      <c r="U325" s="279"/>
      <c r="V325" s="279"/>
      <c r="W325" s="279"/>
      <c r="X325" s="279"/>
      <c r="Y325" s="279"/>
      <c r="Z325" s="279"/>
      <c r="AA325" s="279"/>
      <c r="AB325" s="296"/>
      <c r="AC325" s="296"/>
      <c r="AD325" s="296"/>
      <c r="AE325" s="296"/>
      <c r="AF325" s="296"/>
      <c r="AG325" s="296"/>
      <c r="AH325" s="296"/>
      <c r="AI325" s="296"/>
      <c r="AJ325" s="296"/>
      <c r="AK325" s="148"/>
      <c r="AL325" s="148"/>
    </row>
    <row r="326" spans="1:38" ht="16.5" customHeight="1">
      <c r="A326" s="279"/>
      <c r="B326" s="1238" t="str">
        <f>IF('Data invoice'!J271=0,"",'Data invoice'!K271)</f>
        <v/>
      </c>
      <c r="C326" s="1238" t="str">
        <f>IF('Data invoice'!K269=0,"",'Data invoice'!L269)</f>
        <v/>
      </c>
      <c r="D326" s="1238" t="str">
        <f>IF('Data invoice'!L269=0,"",'Data invoice'!M269)</f>
        <v/>
      </c>
      <c r="E326" s="1238" t="str">
        <f>IF('Data invoice'!M269=0,"",'Data invoice'!N269)</f>
        <v/>
      </c>
      <c r="F326" s="1238" t="str">
        <f>IF('Data invoice'!N269=0,"",'Data invoice'!O269)</f>
        <v/>
      </c>
      <c r="G326" s="1238" t="str">
        <f>IF('Data invoice'!O269=0,"",'Data invoice'!P269)</f>
        <v/>
      </c>
      <c r="H326" s="1238" t="str">
        <f>IF('Data invoice'!P269=0,"",'Data invoice'!Q269)</f>
        <v/>
      </c>
      <c r="I326" s="1238" t="str">
        <f>IF('Data invoice'!Q269=0,"",'Data invoice'!R269)</f>
        <v/>
      </c>
      <c r="J326" s="1239" t="str">
        <f>IF('Data invoice'!R269=0,"",'Data invoice'!S269)</f>
        <v/>
      </c>
      <c r="K326" s="1238" t="str">
        <f>IF('Data invoice'!S269=0,"",'Data invoice'!T269)</f>
        <v/>
      </c>
      <c r="L326" s="146"/>
      <c r="M326" s="146"/>
      <c r="N326" s="146"/>
      <c r="O326" s="146"/>
      <c r="P326" s="146"/>
      <c r="Q326" s="146"/>
      <c r="R326" s="146"/>
      <c r="S326" s="279"/>
      <c r="T326" s="279"/>
      <c r="U326" s="279"/>
      <c r="V326" s="279"/>
      <c r="W326" s="279"/>
      <c r="X326" s="279"/>
      <c r="Y326" s="279"/>
      <c r="Z326" s="279"/>
      <c r="AA326" s="279"/>
      <c r="AB326" s="296"/>
      <c r="AC326" s="296"/>
      <c r="AD326" s="296"/>
      <c r="AE326" s="296"/>
      <c r="AF326" s="296"/>
      <c r="AG326" s="296"/>
      <c r="AH326" s="296"/>
      <c r="AI326" s="296"/>
      <c r="AJ326" s="296"/>
      <c r="AK326" s="148"/>
      <c r="AL326" s="148"/>
    </row>
    <row r="327" spans="1:38" ht="16.5" customHeight="1">
      <c r="A327" s="279"/>
      <c r="B327" s="1238" t="str">
        <f>IF('Data invoice'!J272=0,"",'Data invoice'!K272)</f>
        <v/>
      </c>
      <c r="C327" s="1238" t="str">
        <f>IF('Data invoice'!K270=0,"",'Data invoice'!L270)</f>
        <v/>
      </c>
      <c r="D327" s="1238" t="str">
        <f>IF('Data invoice'!L270=0,"",'Data invoice'!M270)</f>
        <v/>
      </c>
      <c r="E327" s="1238" t="str">
        <f>IF('Data invoice'!M270=0,"",'Data invoice'!N270)</f>
        <v/>
      </c>
      <c r="F327" s="1238" t="str">
        <f>IF('Data invoice'!N270=0,"",'Data invoice'!O270)</f>
        <v/>
      </c>
      <c r="G327" s="1238" t="str">
        <f>IF('Data invoice'!O270=0,"",'Data invoice'!P270)</f>
        <v/>
      </c>
      <c r="H327" s="1238" t="str">
        <f>IF('Data invoice'!P270=0,"",'Data invoice'!Q270)</f>
        <v/>
      </c>
      <c r="I327" s="1238" t="str">
        <f>IF('Data invoice'!Q270=0,"",'Data invoice'!R270)</f>
        <v/>
      </c>
      <c r="J327" s="1239" t="str">
        <f>IF('Data invoice'!R270=0,"",'Data invoice'!S270)</f>
        <v/>
      </c>
      <c r="K327" s="1238" t="str">
        <f>IF('Data invoice'!S270=0,"",'Data invoice'!T270)</f>
        <v/>
      </c>
      <c r="L327" s="146"/>
      <c r="M327" s="146"/>
      <c r="N327" s="146"/>
      <c r="O327" s="146"/>
      <c r="P327" s="146"/>
      <c r="Q327" s="146"/>
      <c r="R327" s="146"/>
      <c r="S327" s="279"/>
      <c r="T327" s="279"/>
      <c r="U327" s="279"/>
      <c r="V327" s="279"/>
      <c r="W327" s="279"/>
      <c r="X327" s="279"/>
      <c r="Y327" s="279"/>
      <c r="Z327" s="279"/>
      <c r="AA327" s="279"/>
      <c r="AB327" s="296"/>
      <c r="AC327" s="296"/>
      <c r="AD327" s="296"/>
      <c r="AE327" s="296"/>
      <c r="AF327" s="296"/>
      <c r="AG327" s="296"/>
      <c r="AH327" s="296"/>
      <c r="AI327" s="296"/>
      <c r="AJ327" s="296"/>
      <c r="AK327" s="148"/>
      <c r="AL327" s="148"/>
    </row>
    <row r="328" spans="1:38" ht="16.5" customHeight="1">
      <c r="A328" s="279"/>
      <c r="B328" s="1238" t="str">
        <f>IF('Data invoice'!J273=0,"",'Data invoice'!K273)</f>
        <v/>
      </c>
      <c r="C328" s="1238" t="str">
        <f>IF('Data invoice'!K271=0,"",'Data invoice'!L271)</f>
        <v/>
      </c>
      <c r="D328" s="1238" t="str">
        <f>IF('Data invoice'!L271=0,"",'Data invoice'!M271)</f>
        <v/>
      </c>
      <c r="E328" s="1238" t="str">
        <f>IF('Data invoice'!M271=0,"",'Data invoice'!N271)</f>
        <v/>
      </c>
      <c r="F328" s="1238" t="str">
        <f>IF('Data invoice'!N271=0,"",'Data invoice'!O271)</f>
        <v/>
      </c>
      <c r="G328" s="1238" t="str">
        <f>IF('Data invoice'!O271=0,"",'Data invoice'!P271)</f>
        <v/>
      </c>
      <c r="H328" s="1238" t="str">
        <f>IF('Data invoice'!P271=0,"",'Data invoice'!Q271)</f>
        <v/>
      </c>
      <c r="I328" s="1238" t="str">
        <f>IF('Data invoice'!Q271=0,"",'Data invoice'!R271)</f>
        <v/>
      </c>
      <c r="J328" s="1239" t="str">
        <f>IF('Data invoice'!R271=0,"",'Data invoice'!S271)</f>
        <v/>
      </c>
      <c r="K328" s="1238" t="str">
        <f>IF('Data invoice'!S271=0,"",'Data invoice'!T271)</f>
        <v/>
      </c>
      <c r="L328" s="146"/>
      <c r="M328" s="146"/>
      <c r="N328" s="146"/>
      <c r="O328" s="146"/>
      <c r="P328" s="146"/>
      <c r="Q328" s="146"/>
      <c r="R328" s="146"/>
      <c r="S328" s="279"/>
      <c r="T328" s="279"/>
      <c r="U328" s="279"/>
      <c r="V328" s="279"/>
      <c r="W328" s="279"/>
      <c r="X328" s="279"/>
      <c r="Y328" s="279"/>
      <c r="Z328" s="279"/>
      <c r="AA328" s="279"/>
      <c r="AB328" s="296"/>
      <c r="AC328" s="296"/>
      <c r="AD328" s="296"/>
      <c r="AE328" s="296"/>
      <c r="AF328" s="296"/>
      <c r="AG328" s="296"/>
      <c r="AH328" s="296"/>
      <c r="AI328" s="296"/>
      <c r="AJ328" s="296"/>
      <c r="AK328" s="148"/>
      <c r="AL328" s="148"/>
    </row>
    <row r="329" spans="1:38" ht="16.5" customHeight="1">
      <c r="A329" s="279"/>
      <c r="B329" s="1238" t="str">
        <f>IF('Data invoice'!J274=0,"",'Data invoice'!K274)</f>
        <v/>
      </c>
      <c r="C329" s="1238" t="str">
        <f>IF('Data invoice'!K272=0,"",'Data invoice'!L272)</f>
        <v/>
      </c>
      <c r="D329" s="1238" t="str">
        <f>IF('Data invoice'!L272=0,"",'Data invoice'!M272)</f>
        <v/>
      </c>
      <c r="E329" s="1238" t="str">
        <f>IF('Data invoice'!M272=0,"",'Data invoice'!N272)</f>
        <v/>
      </c>
      <c r="F329" s="1238" t="str">
        <f>IF('Data invoice'!N272=0,"",'Data invoice'!O272)</f>
        <v/>
      </c>
      <c r="G329" s="1238" t="str">
        <f>IF('Data invoice'!O272=0,"",'Data invoice'!P272)</f>
        <v/>
      </c>
      <c r="H329" s="1238" t="str">
        <f>IF('Data invoice'!P272=0,"",'Data invoice'!Q272)</f>
        <v/>
      </c>
      <c r="I329" s="1238" t="str">
        <f>IF('Data invoice'!Q272=0,"",'Data invoice'!R272)</f>
        <v/>
      </c>
      <c r="J329" s="1239" t="str">
        <f>IF('Data invoice'!R272=0,"",'Data invoice'!S272)</f>
        <v/>
      </c>
      <c r="K329" s="1238" t="str">
        <f>IF('Data invoice'!S272=0,"",'Data invoice'!T272)</f>
        <v/>
      </c>
      <c r="L329" s="146"/>
      <c r="M329" s="146"/>
      <c r="N329" s="146"/>
      <c r="O329" s="146"/>
      <c r="P329" s="146"/>
      <c r="Q329" s="146"/>
      <c r="R329" s="146"/>
      <c r="S329" s="279"/>
      <c r="T329" s="279"/>
      <c r="U329" s="279"/>
      <c r="V329" s="279"/>
      <c r="W329" s="279"/>
      <c r="X329" s="279"/>
      <c r="Y329" s="279"/>
      <c r="Z329" s="279"/>
      <c r="AA329" s="279"/>
      <c r="AB329" s="296"/>
      <c r="AC329" s="296"/>
      <c r="AD329" s="296"/>
      <c r="AE329" s="296"/>
      <c r="AF329" s="296"/>
      <c r="AG329" s="296"/>
      <c r="AH329" s="296"/>
      <c r="AI329" s="296"/>
      <c r="AJ329" s="296"/>
      <c r="AK329" s="148"/>
      <c r="AL329" s="148"/>
    </row>
    <row r="330" spans="1:38" ht="16.5" customHeight="1">
      <c r="A330" s="279"/>
      <c r="B330" s="1238" t="str">
        <f>IF('Data invoice'!J275=0,"",'Data invoice'!K275)</f>
        <v/>
      </c>
      <c r="C330" s="1238" t="str">
        <f>IF('Data invoice'!K273=0,"",'Data invoice'!L273)</f>
        <v/>
      </c>
      <c r="D330" s="1238" t="str">
        <f>IF('Data invoice'!L273=0,"",'Data invoice'!M273)</f>
        <v/>
      </c>
      <c r="E330" s="1238" t="str">
        <f>IF('Data invoice'!M273=0,"",'Data invoice'!N273)</f>
        <v/>
      </c>
      <c r="F330" s="1238" t="str">
        <f>IF('Data invoice'!N273=0,"",'Data invoice'!O273)</f>
        <v/>
      </c>
      <c r="G330" s="1238" t="str">
        <f>IF('Data invoice'!O273=0,"",'Data invoice'!P273)</f>
        <v/>
      </c>
      <c r="H330" s="1238" t="str">
        <f>IF('Data invoice'!P273=0,"",'Data invoice'!Q273)</f>
        <v/>
      </c>
      <c r="I330" s="1238" t="str">
        <f>IF('Data invoice'!Q273=0,"",'Data invoice'!R273)</f>
        <v/>
      </c>
      <c r="J330" s="1239" t="str">
        <f>IF('Data invoice'!R273=0,"",'Data invoice'!S273)</f>
        <v/>
      </c>
      <c r="K330" s="1238" t="str">
        <f>IF('Data invoice'!S273=0,"",'Data invoice'!T273)</f>
        <v/>
      </c>
      <c r="L330" s="146"/>
      <c r="M330" s="146"/>
      <c r="N330" s="146"/>
      <c r="O330" s="146"/>
      <c r="P330" s="146"/>
      <c r="Q330" s="146"/>
      <c r="R330" s="146"/>
      <c r="S330" s="279"/>
      <c r="T330" s="279"/>
      <c r="U330" s="279"/>
      <c r="V330" s="279"/>
      <c r="W330" s="279"/>
      <c r="X330" s="279"/>
      <c r="Y330" s="279"/>
      <c r="Z330" s="279"/>
      <c r="AA330" s="279"/>
      <c r="AB330" s="296"/>
      <c r="AC330" s="296"/>
      <c r="AD330" s="296"/>
      <c r="AE330" s="296"/>
      <c r="AF330" s="296"/>
      <c r="AG330" s="296"/>
      <c r="AH330" s="296"/>
      <c r="AI330" s="296"/>
      <c r="AJ330" s="296"/>
      <c r="AK330" s="148"/>
      <c r="AL330" s="148"/>
    </row>
    <row r="331" spans="1:38" ht="16.5" customHeight="1">
      <c r="A331" s="279"/>
      <c r="B331" s="1238" t="str">
        <f>IF('Data invoice'!J276=0,"",'Data invoice'!K276)</f>
        <v/>
      </c>
      <c r="C331" s="1238" t="str">
        <f>IF('Data invoice'!K274=0,"",'Data invoice'!L274)</f>
        <v/>
      </c>
      <c r="D331" s="1238" t="str">
        <f>IF('Data invoice'!L274=0,"",'Data invoice'!M274)</f>
        <v/>
      </c>
      <c r="E331" s="1238" t="str">
        <f>IF('Data invoice'!M274=0,"",'Data invoice'!N274)</f>
        <v/>
      </c>
      <c r="F331" s="1238" t="str">
        <f>IF('Data invoice'!N274=0,"",'Data invoice'!O274)</f>
        <v/>
      </c>
      <c r="G331" s="1238" t="str">
        <f>IF('Data invoice'!O274=0,"",'Data invoice'!P274)</f>
        <v/>
      </c>
      <c r="H331" s="1238" t="str">
        <f>IF('Data invoice'!P274=0,"",'Data invoice'!Q274)</f>
        <v/>
      </c>
      <c r="I331" s="1238" t="str">
        <f>IF('Data invoice'!Q274=0,"",'Data invoice'!R274)</f>
        <v/>
      </c>
      <c r="J331" s="1239" t="str">
        <f>IF('Data invoice'!R274=0,"",'Data invoice'!S274)</f>
        <v/>
      </c>
      <c r="K331" s="1238" t="str">
        <f>IF('Data invoice'!S274=0,"",'Data invoice'!T274)</f>
        <v/>
      </c>
      <c r="L331" s="146"/>
      <c r="M331" s="146"/>
      <c r="N331" s="146"/>
      <c r="O331" s="146"/>
      <c r="P331" s="146"/>
      <c r="Q331" s="146"/>
      <c r="R331" s="146"/>
      <c r="S331" s="279"/>
      <c r="T331" s="279"/>
      <c r="U331" s="279"/>
      <c r="V331" s="279"/>
      <c r="W331" s="279"/>
      <c r="X331" s="279"/>
      <c r="Y331" s="279"/>
      <c r="Z331" s="279"/>
      <c r="AA331" s="279"/>
      <c r="AB331" s="296"/>
      <c r="AC331" s="296"/>
      <c r="AD331" s="296"/>
      <c r="AE331" s="296"/>
      <c r="AF331" s="296"/>
      <c r="AG331" s="296"/>
      <c r="AH331" s="296"/>
      <c r="AI331" s="296"/>
      <c r="AJ331" s="296"/>
      <c r="AK331" s="148"/>
      <c r="AL331" s="148"/>
    </row>
    <row r="332" spans="1:38" ht="16.5" customHeight="1">
      <c r="A332" s="279"/>
      <c r="B332" s="1238" t="str">
        <f>IF('Data invoice'!J277=0,"",'Data invoice'!K277)</f>
        <v/>
      </c>
      <c r="C332" s="1238" t="str">
        <f>IF('Data invoice'!K275=0,"",'Data invoice'!L275)</f>
        <v/>
      </c>
      <c r="D332" s="1238" t="str">
        <f>IF('Data invoice'!L275=0,"",'Data invoice'!M275)</f>
        <v/>
      </c>
      <c r="E332" s="1238" t="str">
        <f>IF('Data invoice'!M275=0,"",'Data invoice'!N275)</f>
        <v/>
      </c>
      <c r="F332" s="1238" t="str">
        <f>IF('Data invoice'!N275=0,"",'Data invoice'!O275)</f>
        <v/>
      </c>
      <c r="G332" s="1238" t="str">
        <f>IF('Data invoice'!O275=0,"",'Data invoice'!P275)</f>
        <v/>
      </c>
      <c r="H332" s="1238" t="str">
        <f>IF('Data invoice'!P275=0,"",'Data invoice'!Q275)</f>
        <v/>
      </c>
      <c r="I332" s="1238" t="str">
        <f>IF('Data invoice'!Q275=0,"",'Data invoice'!R275)</f>
        <v/>
      </c>
      <c r="J332" s="1239" t="str">
        <f>IF('Data invoice'!R275=0,"",'Data invoice'!S275)</f>
        <v/>
      </c>
      <c r="K332" s="1238" t="str">
        <f>IF('Data invoice'!S275=0,"",'Data invoice'!T275)</f>
        <v/>
      </c>
      <c r="L332" s="146"/>
      <c r="M332" s="146"/>
      <c r="N332" s="146"/>
      <c r="O332" s="146"/>
      <c r="P332" s="146"/>
      <c r="Q332" s="146"/>
      <c r="R332" s="146"/>
      <c r="S332" s="279"/>
      <c r="T332" s="279"/>
      <c r="U332" s="279"/>
      <c r="V332" s="279"/>
      <c r="W332" s="279"/>
      <c r="X332" s="279"/>
      <c r="Y332" s="279"/>
      <c r="Z332" s="279"/>
      <c r="AA332" s="279"/>
      <c r="AB332" s="296"/>
      <c r="AC332" s="296"/>
      <c r="AD332" s="296"/>
      <c r="AE332" s="296"/>
      <c r="AF332" s="296"/>
      <c r="AG332" s="296"/>
      <c r="AH332" s="296"/>
      <c r="AI332" s="296"/>
      <c r="AJ332" s="296"/>
      <c r="AK332" s="148"/>
      <c r="AL332" s="148"/>
    </row>
    <row r="333" spans="1:38" ht="16.5" customHeight="1">
      <c r="A333" s="279"/>
      <c r="B333" s="1238" t="str">
        <f>IF('Data invoice'!J278=0,"",'Data invoice'!K278)</f>
        <v/>
      </c>
      <c r="C333" s="1238" t="str">
        <f>IF('Data invoice'!K276=0,"",'Data invoice'!L276)</f>
        <v/>
      </c>
      <c r="D333" s="1238" t="str">
        <f>IF('Data invoice'!L276=0,"",'Data invoice'!M276)</f>
        <v/>
      </c>
      <c r="E333" s="1238" t="str">
        <f>IF('Data invoice'!M276=0,"",'Data invoice'!N276)</f>
        <v/>
      </c>
      <c r="F333" s="1238" t="str">
        <f>IF('Data invoice'!N276=0,"",'Data invoice'!O276)</f>
        <v/>
      </c>
      <c r="G333" s="1238" t="str">
        <f>IF('Data invoice'!O276=0,"",'Data invoice'!P276)</f>
        <v/>
      </c>
      <c r="H333" s="1238" t="str">
        <f>IF('Data invoice'!P276=0,"",'Data invoice'!Q276)</f>
        <v/>
      </c>
      <c r="I333" s="1238" t="str">
        <f>IF('Data invoice'!Q276=0,"",'Data invoice'!R276)</f>
        <v/>
      </c>
      <c r="J333" s="1239" t="str">
        <f>IF('Data invoice'!R276=0,"",'Data invoice'!S276)</f>
        <v/>
      </c>
      <c r="K333" s="1238" t="str">
        <f>IF('Data invoice'!S276=0,"",'Data invoice'!T276)</f>
        <v/>
      </c>
      <c r="L333" s="146"/>
      <c r="M333" s="146"/>
      <c r="N333" s="146"/>
      <c r="O333" s="146"/>
      <c r="P333" s="146"/>
      <c r="Q333" s="146"/>
      <c r="R333" s="146"/>
      <c r="S333" s="279"/>
      <c r="T333" s="279"/>
      <c r="U333" s="279"/>
      <c r="V333" s="279"/>
      <c r="W333" s="279"/>
      <c r="X333" s="279"/>
      <c r="Y333" s="279"/>
      <c r="Z333" s="279"/>
      <c r="AA333" s="279"/>
      <c r="AB333" s="296"/>
      <c r="AC333" s="296"/>
      <c r="AD333" s="296"/>
      <c r="AE333" s="296"/>
      <c r="AF333" s="296"/>
      <c r="AG333" s="296"/>
      <c r="AH333" s="296"/>
      <c r="AI333" s="296"/>
      <c r="AJ333" s="296"/>
      <c r="AK333" s="148"/>
      <c r="AL333" s="148"/>
    </row>
    <row r="334" spans="1:38" ht="16.5" customHeight="1">
      <c r="A334" s="279"/>
      <c r="B334" s="1238" t="str">
        <f>IF('Data invoice'!J279=0,"",'Data invoice'!K279)</f>
        <v/>
      </c>
      <c r="C334" s="1238" t="str">
        <f>IF('Data invoice'!K277=0,"",'Data invoice'!L277)</f>
        <v/>
      </c>
      <c r="D334" s="1238" t="str">
        <f>IF('Data invoice'!L277=0,"",'Data invoice'!M277)</f>
        <v/>
      </c>
      <c r="E334" s="1238" t="str">
        <f>IF('Data invoice'!M277=0,"",'Data invoice'!N277)</f>
        <v/>
      </c>
      <c r="F334" s="1238" t="str">
        <f>IF('Data invoice'!N277=0,"",'Data invoice'!O277)</f>
        <v/>
      </c>
      <c r="G334" s="1238" t="str">
        <f>IF('Data invoice'!O277=0,"",'Data invoice'!P277)</f>
        <v/>
      </c>
      <c r="H334" s="1238" t="str">
        <f>IF('Data invoice'!P277=0,"",'Data invoice'!Q277)</f>
        <v/>
      </c>
      <c r="I334" s="1238" t="str">
        <f>IF('Data invoice'!Q277=0,"",'Data invoice'!R277)</f>
        <v/>
      </c>
      <c r="J334" s="1239" t="str">
        <f>IF('Data invoice'!R277=0,"",'Data invoice'!S277)</f>
        <v/>
      </c>
      <c r="K334" s="1238" t="str">
        <f>IF('Data invoice'!S277=0,"",'Data invoice'!T277)</f>
        <v/>
      </c>
      <c r="L334" s="146"/>
      <c r="M334" s="146"/>
      <c r="N334" s="146"/>
      <c r="O334" s="146"/>
      <c r="P334" s="146"/>
      <c r="Q334" s="146"/>
      <c r="R334" s="146"/>
      <c r="S334" s="279"/>
      <c r="T334" s="279"/>
      <c r="U334" s="279"/>
      <c r="V334" s="279"/>
      <c r="W334" s="279"/>
      <c r="X334" s="279"/>
      <c r="Y334" s="279"/>
      <c r="Z334" s="279"/>
      <c r="AA334" s="279"/>
      <c r="AB334" s="296"/>
      <c r="AC334" s="296"/>
      <c r="AD334" s="296"/>
      <c r="AE334" s="296"/>
      <c r="AF334" s="296"/>
      <c r="AG334" s="296"/>
      <c r="AH334" s="296"/>
      <c r="AI334" s="296"/>
      <c r="AJ334" s="296"/>
      <c r="AK334" s="148"/>
      <c r="AL334" s="148"/>
    </row>
    <row r="335" spans="1:38" ht="16.5" customHeight="1">
      <c r="A335" s="279"/>
      <c r="B335" s="1238" t="str">
        <f>IF('Data invoice'!J280=0,"",'Data invoice'!K280)</f>
        <v/>
      </c>
      <c r="C335" s="1238" t="str">
        <f>IF('Data invoice'!K278=0,"",'Data invoice'!L278)</f>
        <v/>
      </c>
      <c r="D335" s="1238" t="str">
        <f>IF('Data invoice'!L278=0,"",'Data invoice'!M278)</f>
        <v/>
      </c>
      <c r="E335" s="1238" t="str">
        <f>IF('Data invoice'!M278=0,"",'Data invoice'!N278)</f>
        <v/>
      </c>
      <c r="F335" s="1238" t="str">
        <f>IF('Data invoice'!N278=0,"",'Data invoice'!O278)</f>
        <v/>
      </c>
      <c r="G335" s="1238" t="str">
        <f>IF('Data invoice'!O278=0,"",'Data invoice'!P278)</f>
        <v/>
      </c>
      <c r="H335" s="1238" t="str">
        <f>IF('Data invoice'!P278=0,"",'Data invoice'!Q278)</f>
        <v/>
      </c>
      <c r="I335" s="1238" t="str">
        <f>IF('Data invoice'!Q278=0,"",'Data invoice'!R278)</f>
        <v/>
      </c>
      <c r="J335" s="1239" t="str">
        <f>IF('Data invoice'!R278=0,"",'Data invoice'!S278)</f>
        <v/>
      </c>
      <c r="K335" s="1238" t="str">
        <f>IF('Data invoice'!S278=0,"",'Data invoice'!T278)</f>
        <v/>
      </c>
      <c r="L335" s="146"/>
      <c r="M335" s="146"/>
      <c r="N335" s="146"/>
      <c r="O335" s="146"/>
      <c r="P335" s="146"/>
      <c r="Q335" s="146"/>
      <c r="R335" s="146"/>
      <c r="S335" s="279"/>
      <c r="T335" s="279"/>
      <c r="U335" s="279"/>
      <c r="V335" s="279"/>
      <c r="W335" s="279"/>
      <c r="X335" s="279"/>
      <c r="Y335" s="279"/>
      <c r="Z335" s="279"/>
      <c r="AA335" s="279"/>
      <c r="AB335" s="296"/>
      <c r="AC335" s="296"/>
      <c r="AD335" s="296"/>
      <c r="AE335" s="296"/>
      <c r="AF335" s="296"/>
      <c r="AG335" s="296"/>
      <c r="AH335" s="296"/>
      <c r="AI335" s="296"/>
      <c r="AJ335" s="296"/>
      <c r="AK335" s="148"/>
      <c r="AL335" s="148"/>
    </row>
    <row r="336" spans="1:38" ht="16.5" customHeight="1">
      <c r="A336" s="279"/>
      <c r="B336" s="1238" t="str">
        <f>IF('Data invoice'!J281=0,"",'Data invoice'!K281)</f>
        <v/>
      </c>
      <c r="C336" s="1238" t="str">
        <f>IF('Data invoice'!K279=0,"",'Data invoice'!L279)</f>
        <v/>
      </c>
      <c r="D336" s="1238" t="str">
        <f>IF('Data invoice'!L279=0,"",'Data invoice'!M279)</f>
        <v/>
      </c>
      <c r="E336" s="1238" t="str">
        <f>IF('Data invoice'!M279=0,"",'Data invoice'!N279)</f>
        <v/>
      </c>
      <c r="F336" s="1238" t="str">
        <f>IF('Data invoice'!N279=0,"",'Data invoice'!O279)</f>
        <v/>
      </c>
      <c r="G336" s="1238" t="str">
        <f>IF('Data invoice'!O279=0,"",'Data invoice'!P279)</f>
        <v/>
      </c>
      <c r="H336" s="1238" t="str">
        <f>IF('Data invoice'!P279=0,"",'Data invoice'!Q279)</f>
        <v/>
      </c>
      <c r="I336" s="1238" t="str">
        <f>IF('Data invoice'!Q279=0,"",'Data invoice'!R279)</f>
        <v/>
      </c>
      <c r="J336" s="1239" t="str">
        <f>IF('Data invoice'!R279=0,"",'Data invoice'!S279)</f>
        <v/>
      </c>
      <c r="K336" s="1238" t="str">
        <f>IF('Data invoice'!S279=0,"",'Data invoice'!T279)</f>
        <v/>
      </c>
      <c r="L336" s="146"/>
      <c r="M336" s="146"/>
      <c r="N336" s="146"/>
      <c r="O336" s="146"/>
      <c r="P336" s="146"/>
      <c r="Q336" s="146"/>
      <c r="R336" s="146"/>
      <c r="S336" s="279"/>
      <c r="T336" s="279"/>
      <c r="U336" s="279"/>
      <c r="V336" s="279"/>
      <c r="W336" s="279"/>
      <c r="X336" s="279"/>
      <c r="Y336" s="279"/>
      <c r="Z336" s="279"/>
      <c r="AA336" s="279"/>
      <c r="AB336" s="296"/>
      <c r="AC336" s="296"/>
      <c r="AD336" s="296"/>
      <c r="AE336" s="296"/>
      <c r="AF336" s="296"/>
      <c r="AG336" s="296"/>
      <c r="AH336" s="296"/>
      <c r="AI336" s="296"/>
      <c r="AJ336" s="296"/>
      <c r="AK336" s="148"/>
      <c r="AL336" s="148"/>
    </row>
    <row r="337" spans="1:38" ht="16.5" customHeight="1">
      <c r="A337" s="279"/>
      <c r="B337" s="1238" t="str">
        <f>IF('Data invoice'!J282=0,"",'Data invoice'!K282)</f>
        <v/>
      </c>
      <c r="C337" s="1238" t="str">
        <f>IF('Data invoice'!K280=0,"",'Data invoice'!L280)</f>
        <v/>
      </c>
      <c r="D337" s="1238" t="str">
        <f>IF('Data invoice'!L280=0,"",'Data invoice'!M280)</f>
        <v/>
      </c>
      <c r="E337" s="1238" t="str">
        <f>IF('Data invoice'!M280=0,"",'Data invoice'!N280)</f>
        <v/>
      </c>
      <c r="F337" s="1238" t="str">
        <f>IF('Data invoice'!N280=0,"",'Data invoice'!O280)</f>
        <v/>
      </c>
      <c r="G337" s="1238" t="str">
        <f>IF('Data invoice'!O280=0,"",'Data invoice'!P280)</f>
        <v/>
      </c>
      <c r="H337" s="1238" t="str">
        <f>IF('Data invoice'!P280=0,"",'Data invoice'!Q280)</f>
        <v/>
      </c>
      <c r="I337" s="1238" t="str">
        <f>IF('Data invoice'!Q280=0,"",'Data invoice'!R280)</f>
        <v/>
      </c>
      <c r="J337" s="1239" t="str">
        <f>IF('Data invoice'!R280=0,"",'Data invoice'!S280)</f>
        <v/>
      </c>
      <c r="K337" s="1238" t="str">
        <f>IF('Data invoice'!S280=0,"",'Data invoice'!T280)</f>
        <v/>
      </c>
      <c r="L337" s="146"/>
      <c r="M337" s="146"/>
      <c r="N337" s="146"/>
      <c r="O337" s="146"/>
      <c r="P337" s="146"/>
      <c r="Q337" s="146"/>
      <c r="R337" s="146"/>
      <c r="S337" s="279"/>
      <c r="T337" s="279"/>
      <c r="U337" s="279"/>
      <c r="V337" s="279"/>
      <c r="W337" s="279"/>
      <c r="X337" s="279"/>
      <c r="Y337" s="279"/>
      <c r="Z337" s="279"/>
      <c r="AA337" s="279"/>
      <c r="AB337" s="296"/>
      <c r="AC337" s="296"/>
      <c r="AD337" s="296"/>
      <c r="AE337" s="296"/>
      <c r="AF337" s="296"/>
      <c r="AG337" s="296"/>
      <c r="AH337" s="296"/>
      <c r="AI337" s="296"/>
      <c r="AJ337" s="296"/>
      <c r="AK337" s="148"/>
      <c r="AL337" s="148"/>
    </row>
    <row r="338" spans="1:38" ht="16.5" customHeight="1">
      <c r="A338" s="279"/>
      <c r="B338" s="1238" t="str">
        <f>IF('Data invoice'!J283=0,"",'Data invoice'!K283)</f>
        <v/>
      </c>
      <c r="C338" s="1238" t="str">
        <f>IF('Data invoice'!K281=0,"",'Data invoice'!L281)</f>
        <v/>
      </c>
      <c r="D338" s="1238" t="str">
        <f>IF('Data invoice'!L281=0,"",'Data invoice'!M281)</f>
        <v/>
      </c>
      <c r="E338" s="1238" t="str">
        <f>IF('Data invoice'!M281=0,"",'Data invoice'!N281)</f>
        <v/>
      </c>
      <c r="F338" s="1238" t="str">
        <f>IF('Data invoice'!N281=0,"",'Data invoice'!O281)</f>
        <v/>
      </c>
      <c r="G338" s="1238" t="str">
        <f>IF('Data invoice'!O281=0,"",'Data invoice'!P281)</f>
        <v/>
      </c>
      <c r="H338" s="1238" t="str">
        <f>IF('Data invoice'!P281=0,"",'Data invoice'!Q281)</f>
        <v/>
      </c>
      <c r="I338" s="1238" t="str">
        <f>IF('Data invoice'!Q281=0,"",'Data invoice'!R281)</f>
        <v/>
      </c>
      <c r="J338" s="1239" t="str">
        <f>IF('Data invoice'!R281=0,"",'Data invoice'!S281)</f>
        <v/>
      </c>
      <c r="K338" s="1238" t="str">
        <f>IF('Data invoice'!S281=0,"",'Data invoice'!T281)</f>
        <v/>
      </c>
      <c r="L338" s="146"/>
      <c r="M338" s="146"/>
      <c r="N338" s="146"/>
      <c r="O338" s="146"/>
      <c r="P338" s="146"/>
      <c r="Q338" s="146"/>
      <c r="R338" s="146"/>
      <c r="S338" s="279"/>
      <c r="T338" s="279"/>
      <c r="U338" s="279"/>
      <c r="V338" s="279"/>
      <c r="W338" s="279"/>
      <c r="X338" s="279"/>
      <c r="Y338" s="279"/>
      <c r="Z338" s="279"/>
      <c r="AA338" s="279"/>
      <c r="AB338" s="296"/>
      <c r="AC338" s="296"/>
      <c r="AD338" s="296"/>
      <c r="AE338" s="296"/>
      <c r="AF338" s="296"/>
      <c r="AG338" s="296"/>
      <c r="AH338" s="296"/>
      <c r="AI338" s="296"/>
      <c r="AJ338" s="296"/>
      <c r="AK338" s="148"/>
      <c r="AL338" s="148"/>
    </row>
    <row r="339" spans="1:38" ht="16.5" customHeight="1">
      <c r="A339" s="279"/>
      <c r="B339" s="1238" t="str">
        <f>IF('Data invoice'!J284=0,"",'Data invoice'!K284)</f>
        <v/>
      </c>
      <c r="C339" s="1238" t="str">
        <f>IF('Data invoice'!K282=0,"",'Data invoice'!L282)</f>
        <v/>
      </c>
      <c r="D339" s="1238" t="str">
        <f>IF('Data invoice'!L282=0,"",'Data invoice'!M282)</f>
        <v/>
      </c>
      <c r="E339" s="1238" t="str">
        <f>IF('Data invoice'!M282=0,"",'Data invoice'!N282)</f>
        <v/>
      </c>
      <c r="F339" s="1238" t="str">
        <f>IF('Data invoice'!N282=0,"",'Data invoice'!O282)</f>
        <v/>
      </c>
      <c r="G339" s="1238" t="str">
        <f>IF('Data invoice'!O282=0,"",'Data invoice'!P282)</f>
        <v/>
      </c>
      <c r="H339" s="1238" t="str">
        <f>IF('Data invoice'!P282=0,"",'Data invoice'!Q282)</f>
        <v/>
      </c>
      <c r="I339" s="1238" t="str">
        <f>IF('Data invoice'!Q282=0,"",'Data invoice'!R282)</f>
        <v/>
      </c>
      <c r="J339" s="1239" t="str">
        <f>IF('Data invoice'!R282=0,"",'Data invoice'!S282)</f>
        <v/>
      </c>
      <c r="K339" s="1238" t="str">
        <f>IF('Data invoice'!S282=0,"",'Data invoice'!T282)</f>
        <v/>
      </c>
      <c r="L339" s="146"/>
      <c r="M339" s="146"/>
      <c r="N339" s="146"/>
      <c r="O339" s="146"/>
      <c r="P339" s="146"/>
      <c r="Q339" s="146"/>
      <c r="R339" s="146"/>
      <c r="S339" s="279"/>
      <c r="T339" s="279"/>
      <c r="U339" s="279"/>
      <c r="V339" s="279"/>
      <c r="W339" s="279"/>
      <c r="X339" s="279"/>
      <c r="Y339" s="279"/>
      <c r="Z339" s="279"/>
      <c r="AA339" s="279"/>
      <c r="AB339" s="296"/>
      <c r="AC339" s="296"/>
      <c r="AD339" s="296"/>
      <c r="AE339" s="296"/>
      <c r="AF339" s="296"/>
      <c r="AG339" s="296"/>
      <c r="AH339" s="296"/>
      <c r="AI339" s="296"/>
      <c r="AJ339" s="296"/>
      <c r="AK339" s="148"/>
      <c r="AL339" s="148"/>
    </row>
    <row r="340" spans="1:38" ht="16.5" customHeight="1">
      <c r="A340" s="279"/>
      <c r="B340" s="1238" t="str">
        <f>IF('Data invoice'!J285=0,"",'Data invoice'!K285)</f>
        <v/>
      </c>
      <c r="C340" s="1238" t="str">
        <f>IF('Data invoice'!K283=0,"",'Data invoice'!L283)</f>
        <v/>
      </c>
      <c r="D340" s="1238" t="str">
        <f>IF('Data invoice'!L283=0,"",'Data invoice'!M283)</f>
        <v/>
      </c>
      <c r="E340" s="1238" t="str">
        <f>IF('Data invoice'!M283=0,"",'Data invoice'!N283)</f>
        <v/>
      </c>
      <c r="F340" s="1238" t="str">
        <f>IF('Data invoice'!N283=0,"",'Data invoice'!O283)</f>
        <v/>
      </c>
      <c r="G340" s="1238" t="str">
        <f>IF('Data invoice'!O283=0,"",'Data invoice'!P283)</f>
        <v/>
      </c>
      <c r="H340" s="1238" t="str">
        <f>IF('Data invoice'!P283=0,"",'Data invoice'!Q283)</f>
        <v/>
      </c>
      <c r="I340" s="1238" t="str">
        <f>IF('Data invoice'!Q283=0,"",'Data invoice'!R283)</f>
        <v/>
      </c>
      <c r="J340" s="1239" t="str">
        <f>IF('Data invoice'!R283=0,"",'Data invoice'!S283)</f>
        <v/>
      </c>
      <c r="K340" s="1238" t="str">
        <f>IF('Data invoice'!S283=0,"",'Data invoice'!T283)</f>
        <v/>
      </c>
      <c r="L340" s="146"/>
      <c r="M340" s="146"/>
      <c r="N340" s="146"/>
      <c r="O340" s="146"/>
      <c r="P340" s="146"/>
      <c r="Q340" s="146"/>
      <c r="R340" s="146"/>
      <c r="S340" s="279"/>
      <c r="T340" s="279"/>
      <c r="U340" s="279"/>
      <c r="V340" s="279"/>
      <c r="W340" s="279"/>
      <c r="X340" s="279"/>
      <c r="Y340" s="279"/>
      <c r="Z340" s="279"/>
      <c r="AA340" s="279"/>
      <c r="AB340" s="296"/>
      <c r="AC340" s="296"/>
      <c r="AD340" s="296"/>
      <c r="AE340" s="296"/>
      <c r="AF340" s="296"/>
      <c r="AG340" s="296"/>
      <c r="AH340" s="296"/>
      <c r="AI340" s="296"/>
      <c r="AJ340" s="296"/>
      <c r="AK340" s="148"/>
      <c r="AL340" s="148"/>
    </row>
    <row r="341" spans="1:38" ht="16.5" customHeight="1">
      <c r="A341" s="279"/>
      <c r="B341" s="1238" t="str">
        <f>IF('Data invoice'!J286=0,"",'Data invoice'!K286)</f>
        <v/>
      </c>
      <c r="C341" s="1238" t="str">
        <f>IF('Data invoice'!K284=0,"",'Data invoice'!L284)</f>
        <v/>
      </c>
      <c r="D341" s="1238" t="str">
        <f>IF('Data invoice'!L284=0,"",'Data invoice'!M284)</f>
        <v/>
      </c>
      <c r="E341" s="1238" t="str">
        <f>IF('Data invoice'!M284=0,"",'Data invoice'!N284)</f>
        <v/>
      </c>
      <c r="F341" s="1238" t="str">
        <f>IF('Data invoice'!N284=0,"",'Data invoice'!O284)</f>
        <v/>
      </c>
      <c r="G341" s="1238" t="str">
        <f>IF('Data invoice'!O284=0,"",'Data invoice'!P284)</f>
        <v/>
      </c>
      <c r="H341" s="1238" t="str">
        <f>IF('Data invoice'!P284=0,"",'Data invoice'!Q284)</f>
        <v/>
      </c>
      <c r="I341" s="1238" t="str">
        <f>IF('Data invoice'!Q284=0,"",'Data invoice'!R284)</f>
        <v/>
      </c>
      <c r="J341" s="1239" t="str">
        <f>IF('Data invoice'!R284=0,"",'Data invoice'!S284)</f>
        <v/>
      </c>
      <c r="K341" s="1238" t="str">
        <f>IF('Data invoice'!S284=0,"",'Data invoice'!T284)</f>
        <v/>
      </c>
      <c r="L341" s="146"/>
      <c r="M341" s="146"/>
      <c r="N341" s="146"/>
      <c r="O341" s="146"/>
      <c r="P341" s="146"/>
      <c r="Q341" s="146"/>
      <c r="R341" s="146"/>
      <c r="S341" s="279"/>
      <c r="T341" s="279"/>
      <c r="U341" s="279"/>
      <c r="V341" s="279"/>
      <c r="W341" s="279"/>
      <c r="X341" s="279"/>
      <c r="Y341" s="279"/>
      <c r="Z341" s="279"/>
      <c r="AA341" s="279"/>
      <c r="AB341" s="296"/>
      <c r="AC341" s="296"/>
      <c r="AD341" s="296"/>
      <c r="AE341" s="296"/>
      <c r="AF341" s="296"/>
      <c r="AG341" s="296"/>
      <c r="AH341" s="296"/>
      <c r="AI341" s="296"/>
      <c r="AJ341" s="296"/>
      <c r="AK341" s="148"/>
      <c r="AL341" s="148"/>
    </row>
    <row r="342" spans="1:38" ht="16.5" customHeight="1">
      <c r="A342" s="279"/>
      <c r="B342" s="1238" t="str">
        <f>IF('Data invoice'!J287=0,"",'Data invoice'!K287)</f>
        <v/>
      </c>
      <c r="C342" s="1238" t="str">
        <f>IF('Data invoice'!K285=0,"",'Data invoice'!L285)</f>
        <v/>
      </c>
      <c r="D342" s="1238" t="str">
        <f>IF('Data invoice'!L285=0,"",'Data invoice'!M285)</f>
        <v/>
      </c>
      <c r="E342" s="1238" t="str">
        <f>IF('Data invoice'!M285=0,"",'Data invoice'!N285)</f>
        <v/>
      </c>
      <c r="F342" s="1238" t="str">
        <f>IF('Data invoice'!N285=0,"",'Data invoice'!O285)</f>
        <v/>
      </c>
      <c r="G342" s="1238" t="str">
        <f>IF('Data invoice'!O285=0,"",'Data invoice'!P285)</f>
        <v/>
      </c>
      <c r="H342" s="1238" t="str">
        <f>IF('Data invoice'!P285=0,"",'Data invoice'!Q285)</f>
        <v/>
      </c>
      <c r="I342" s="1238" t="str">
        <f>IF('Data invoice'!Q285=0,"",'Data invoice'!R285)</f>
        <v/>
      </c>
      <c r="J342" s="1239" t="str">
        <f>IF('Data invoice'!R285=0,"",'Data invoice'!S285)</f>
        <v/>
      </c>
      <c r="K342" s="1238" t="str">
        <f>IF('Data invoice'!S285=0,"",'Data invoice'!T285)</f>
        <v/>
      </c>
      <c r="L342" s="146"/>
      <c r="M342" s="146"/>
      <c r="N342" s="146"/>
      <c r="O342" s="146"/>
      <c r="P342" s="146"/>
      <c r="Q342" s="146"/>
      <c r="R342" s="146"/>
      <c r="S342" s="279"/>
      <c r="T342" s="279"/>
      <c r="U342" s="279"/>
      <c r="V342" s="279"/>
      <c r="W342" s="279"/>
      <c r="X342" s="279"/>
      <c r="Y342" s="279"/>
      <c r="Z342" s="279"/>
      <c r="AA342" s="279"/>
      <c r="AB342" s="296"/>
      <c r="AC342" s="296"/>
      <c r="AD342" s="296"/>
      <c r="AE342" s="296"/>
      <c r="AF342" s="296"/>
      <c r="AG342" s="296"/>
      <c r="AH342" s="296"/>
      <c r="AI342" s="296"/>
      <c r="AJ342" s="296"/>
      <c r="AK342" s="148"/>
      <c r="AL342" s="148"/>
    </row>
    <row r="343" spans="1:38" ht="16.5" customHeight="1">
      <c r="A343" s="279"/>
      <c r="B343" s="1238" t="str">
        <f>IF('Data invoice'!J288=0,"",'Data invoice'!K288)</f>
        <v/>
      </c>
      <c r="C343" s="1238" t="str">
        <f>IF('Data invoice'!K286=0,"",'Data invoice'!L286)</f>
        <v/>
      </c>
      <c r="D343" s="1238" t="str">
        <f>IF('Data invoice'!L286=0,"",'Data invoice'!M286)</f>
        <v/>
      </c>
      <c r="E343" s="1238" t="str">
        <f>IF('Data invoice'!M286=0,"",'Data invoice'!N286)</f>
        <v/>
      </c>
      <c r="F343" s="1238" t="str">
        <f>IF('Data invoice'!N286=0,"",'Data invoice'!O286)</f>
        <v/>
      </c>
      <c r="G343" s="1238" t="str">
        <f>IF('Data invoice'!O286=0,"",'Data invoice'!P286)</f>
        <v/>
      </c>
      <c r="H343" s="1238" t="str">
        <f>IF('Data invoice'!P286=0,"",'Data invoice'!Q286)</f>
        <v/>
      </c>
      <c r="I343" s="1238" t="str">
        <f>IF('Data invoice'!Q286=0,"",'Data invoice'!R286)</f>
        <v/>
      </c>
      <c r="J343" s="1239" t="str">
        <f>IF('Data invoice'!R286=0,"",'Data invoice'!S286)</f>
        <v/>
      </c>
      <c r="K343" s="1238" t="str">
        <f>IF('Data invoice'!S286=0,"",'Data invoice'!T286)</f>
        <v/>
      </c>
      <c r="L343" s="146"/>
      <c r="M343" s="146"/>
      <c r="N343" s="146"/>
      <c r="O343" s="146"/>
      <c r="P343" s="146"/>
      <c r="Q343" s="146"/>
      <c r="R343" s="146"/>
      <c r="S343" s="279"/>
      <c r="T343" s="279"/>
      <c r="U343" s="279"/>
      <c r="V343" s="279"/>
      <c r="W343" s="279"/>
      <c r="X343" s="279"/>
      <c r="Y343" s="279"/>
      <c r="Z343" s="279"/>
      <c r="AA343" s="279"/>
      <c r="AB343" s="296"/>
      <c r="AC343" s="296"/>
      <c r="AD343" s="296"/>
      <c r="AE343" s="296"/>
      <c r="AF343" s="296"/>
      <c r="AG343" s="296"/>
      <c r="AH343" s="296"/>
      <c r="AI343" s="296"/>
      <c r="AJ343" s="296"/>
      <c r="AK343" s="148"/>
      <c r="AL343" s="148"/>
    </row>
    <row r="344" spans="1:38" ht="16.5" customHeight="1">
      <c r="A344" s="279"/>
      <c r="B344" s="1238" t="str">
        <f>IF('Data invoice'!J289=0,"",'Data invoice'!K289)</f>
        <v/>
      </c>
      <c r="C344" s="1238" t="str">
        <f>IF('Data invoice'!K287=0,"",'Data invoice'!L287)</f>
        <v/>
      </c>
      <c r="D344" s="1238" t="str">
        <f>IF('Data invoice'!L287=0,"",'Data invoice'!M287)</f>
        <v/>
      </c>
      <c r="E344" s="1238" t="str">
        <f>IF('Data invoice'!M287=0,"",'Data invoice'!N287)</f>
        <v/>
      </c>
      <c r="F344" s="1238" t="str">
        <f>IF('Data invoice'!N287=0,"",'Data invoice'!O287)</f>
        <v/>
      </c>
      <c r="G344" s="1238" t="str">
        <f>IF('Data invoice'!O287=0,"",'Data invoice'!P287)</f>
        <v/>
      </c>
      <c r="H344" s="1238" t="str">
        <f>IF('Data invoice'!P287=0,"",'Data invoice'!Q287)</f>
        <v/>
      </c>
      <c r="I344" s="1238" t="str">
        <f>IF('Data invoice'!Q287=0,"",'Data invoice'!R287)</f>
        <v/>
      </c>
      <c r="J344" s="1239" t="str">
        <f>IF('Data invoice'!R287=0,"",'Data invoice'!S287)</f>
        <v/>
      </c>
      <c r="K344" s="1238" t="str">
        <f>IF('Data invoice'!S287=0,"",'Data invoice'!T287)</f>
        <v/>
      </c>
      <c r="L344" s="146"/>
      <c r="M344" s="146"/>
      <c r="N344" s="146"/>
      <c r="O344" s="146"/>
      <c r="P344" s="146"/>
      <c r="Q344" s="146"/>
      <c r="R344" s="146"/>
      <c r="S344" s="279"/>
      <c r="T344" s="279"/>
      <c r="U344" s="279"/>
      <c r="V344" s="279"/>
      <c r="W344" s="279"/>
      <c r="X344" s="279"/>
      <c r="Y344" s="279"/>
      <c r="Z344" s="279"/>
      <c r="AA344" s="279"/>
      <c r="AB344" s="296"/>
      <c r="AC344" s="296"/>
      <c r="AD344" s="296"/>
      <c r="AE344" s="296"/>
      <c r="AF344" s="296"/>
      <c r="AG344" s="296"/>
      <c r="AH344" s="296"/>
      <c r="AI344" s="296"/>
      <c r="AJ344" s="296"/>
      <c r="AK344" s="148"/>
      <c r="AL344" s="148"/>
    </row>
    <row r="345" spans="1:38" ht="16.5" customHeight="1">
      <c r="A345" s="279"/>
      <c r="B345" s="1238" t="str">
        <f>IF('Data invoice'!J290=0,"",'Data invoice'!K290)</f>
        <v/>
      </c>
      <c r="C345" s="1238" t="str">
        <f>IF('Data invoice'!K288=0,"",'Data invoice'!L288)</f>
        <v/>
      </c>
      <c r="D345" s="1238" t="str">
        <f>IF('Data invoice'!L288=0,"",'Data invoice'!M288)</f>
        <v/>
      </c>
      <c r="E345" s="1238" t="str">
        <f>IF('Data invoice'!M288=0,"",'Data invoice'!N288)</f>
        <v/>
      </c>
      <c r="F345" s="1238" t="str">
        <f>IF('Data invoice'!N288=0,"",'Data invoice'!O288)</f>
        <v/>
      </c>
      <c r="G345" s="1238" t="str">
        <f>IF('Data invoice'!O288=0,"",'Data invoice'!P288)</f>
        <v/>
      </c>
      <c r="H345" s="1238" t="str">
        <f>IF('Data invoice'!P288=0,"",'Data invoice'!Q288)</f>
        <v/>
      </c>
      <c r="I345" s="1238" t="str">
        <f>IF('Data invoice'!Q288=0,"",'Data invoice'!R288)</f>
        <v/>
      </c>
      <c r="J345" s="1239" t="str">
        <f>IF('Data invoice'!R288=0,"",'Data invoice'!S288)</f>
        <v/>
      </c>
      <c r="K345" s="1238" t="str">
        <f>IF('Data invoice'!S288=0,"",'Data invoice'!T288)</f>
        <v/>
      </c>
      <c r="L345" s="146"/>
      <c r="M345" s="146"/>
      <c r="N345" s="146"/>
      <c r="O345" s="146"/>
      <c r="P345" s="146"/>
      <c r="Q345" s="146"/>
      <c r="R345" s="146"/>
      <c r="S345" s="279"/>
      <c r="T345" s="279"/>
      <c r="U345" s="279"/>
      <c r="V345" s="279"/>
      <c r="W345" s="279"/>
      <c r="X345" s="279"/>
      <c r="Y345" s="279"/>
      <c r="Z345" s="279"/>
      <c r="AA345" s="279"/>
      <c r="AB345" s="296"/>
      <c r="AC345" s="296"/>
      <c r="AD345" s="296"/>
      <c r="AE345" s="296"/>
      <c r="AF345" s="296"/>
      <c r="AG345" s="296"/>
      <c r="AH345" s="296"/>
      <c r="AI345" s="296"/>
      <c r="AJ345" s="296"/>
      <c r="AK345" s="148"/>
      <c r="AL345" s="148"/>
    </row>
    <row r="346" spans="1:38" ht="16.5" customHeight="1">
      <c r="A346" s="279"/>
      <c r="B346" s="1238" t="str">
        <f>IF('Data invoice'!J291=0,"",'Data invoice'!K291)</f>
        <v/>
      </c>
      <c r="C346" s="1238" t="str">
        <f>IF('Data invoice'!K289=0,"",'Data invoice'!L289)</f>
        <v/>
      </c>
      <c r="D346" s="1238" t="str">
        <f>IF('Data invoice'!L289=0,"",'Data invoice'!M289)</f>
        <v/>
      </c>
      <c r="E346" s="1238" t="str">
        <f>IF('Data invoice'!M289=0,"",'Data invoice'!N289)</f>
        <v/>
      </c>
      <c r="F346" s="1238" t="str">
        <f>IF('Data invoice'!N289=0,"",'Data invoice'!O289)</f>
        <v/>
      </c>
      <c r="G346" s="1238" t="str">
        <f>IF('Data invoice'!O289=0,"",'Data invoice'!P289)</f>
        <v/>
      </c>
      <c r="H346" s="1238" t="str">
        <f>IF('Data invoice'!P289=0,"",'Data invoice'!Q289)</f>
        <v/>
      </c>
      <c r="I346" s="1238" t="str">
        <f>IF('Data invoice'!Q289=0,"",'Data invoice'!R289)</f>
        <v/>
      </c>
      <c r="J346" s="1239" t="str">
        <f>IF('Data invoice'!R289=0,"",'Data invoice'!S289)</f>
        <v/>
      </c>
      <c r="K346" s="1238" t="str">
        <f>IF('Data invoice'!S289=0,"",'Data invoice'!T289)</f>
        <v/>
      </c>
      <c r="L346" s="146"/>
      <c r="M346" s="146"/>
      <c r="N346" s="146"/>
      <c r="O346" s="146"/>
      <c r="P346" s="146"/>
      <c r="Q346" s="146"/>
      <c r="R346" s="146"/>
      <c r="S346" s="279"/>
      <c r="T346" s="279"/>
      <c r="U346" s="279"/>
      <c r="V346" s="279"/>
      <c r="W346" s="279"/>
      <c r="X346" s="279"/>
      <c r="Y346" s="279"/>
      <c r="Z346" s="279"/>
      <c r="AA346" s="279"/>
      <c r="AB346" s="296"/>
      <c r="AC346" s="296"/>
      <c r="AD346" s="296"/>
      <c r="AE346" s="296"/>
      <c r="AF346" s="296"/>
      <c r="AG346" s="296"/>
      <c r="AH346" s="296"/>
      <c r="AI346" s="296"/>
      <c r="AJ346" s="296"/>
      <c r="AK346" s="148"/>
      <c r="AL346" s="148"/>
    </row>
    <row r="347" spans="1:38" ht="16.5" customHeight="1">
      <c r="A347" s="279"/>
      <c r="B347" s="1238" t="str">
        <f>IF('Data invoice'!J292=0,"",'Data invoice'!K292)</f>
        <v/>
      </c>
      <c r="C347" s="1238" t="str">
        <f>IF('Data invoice'!K290=0,"",'Data invoice'!L290)</f>
        <v/>
      </c>
      <c r="D347" s="1238" t="str">
        <f>IF('Data invoice'!L290=0,"",'Data invoice'!M290)</f>
        <v/>
      </c>
      <c r="E347" s="1238" t="str">
        <f>IF('Data invoice'!M290=0,"",'Data invoice'!N290)</f>
        <v/>
      </c>
      <c r="F347" s="1238" t="str">
        <f>IF('Data invoice'!N290=0,"",'Data invoice'!O290)</f>
        <v/>
      </c>
      <c r="G347" s="1238" t="str">
        <f>IF('Data invoice'!O290=0,"",'Data invoice'!P290)</f>
        <v/>
      </c>
      <c r="H347" s="1238" t="str">
        <f>IF('Data invoice'!P290=0,"",'Data invoice'!Q290)</f>
        <v/>
      </c>
      <c r="I347" s="1238" t="str">
        <f>IF('Data invoice'!Q290=0,"",'Data invoice'!R290)</f>
        <v/>
      </c>
      <c r="J347" s="1239" t="str">
        <f>IF('Data invoice'!R290=0,"",'Data invoice'!S290)</f>
        <v/>
      </c>
      <c r="K347" s="1238" t="str">
        <f>IF('Data invoice'!S290=0,"",'Data invoice'!T290)</f>
        <v/>
      </c>
      <c r="L347" s="146"/>
      <c r="M347" s="146"/>
      <c r="N347" s="146"/>
      <c r="O347" s="146"/>
      <c r="P347" s="146"/>
      <c r="Q347" s="146"/>
      <c r="R347" s="146"/>
      <c r="S347" s="279"/>
      <c r="T347" s="279"/>
      <c r="U347" s="279"/>
      <c r="V347" s="279"/>
      <c r="W347" s="279"/>
      <c r="X347" s="279"/>
      <c r="Y347" s="279"/>
      <c r="Z347" s="279"/>
      <c r="AA347" s="279"/>
      <c r="AB347" s="296"/>
      <c r="AC347" s="296"/>
      <c r="AD347" s="296"/>
      <c r="AE347" s="296"/>
      <c r="AF347" s="296"/>
      <c r="AG347" s="296"/>
      <c r="AH347" s="296"/>
      <c r="AI347" s="296"/>
      <c r="AJ347" s="296"/>
      <c r="AK347" s="148"/>
      <c r="AL347" s="148"/>
    </row>
    <row r="348" spans="1:38" ht="16.5" customHeight="1">
      <c r="A348" s="279"/>
      <c r="B348" s="1238" t="str">
        <f>IF('Data invoice'!J293=0,"",'Data invoice'!K293)</f>
        <v/>
      </c>
      <c r="C348" s="1238" t="str">
        <f>IF('Data invoice'!K291=0,"",'Data invoice'!L291)</f>
        <v/>
      </c>
      <c r="D348" s="1238" t="str">
        <f>IF('Data invoice'!L291=0,"",'Data invoice'!M291)</f>
        <v/>
      </c>
      <c r="E348" s="1238" t="str">
        <f>IF('Data invoice'!M291=0,"",'Data invoice'!N291)</f>
        <v/>
      </c>
      <c r="F348" s="1238" t="str">
        <f>IF('Data invoice'!N291=0,"",'Data invoice'!O291)</f>
        <v/>
      </c>
      <c r="G348" s="1238" t="str">
        <f>IF('Data invoice'!O291=0,"",'Data invoice'!P291)</f>
        <v/>
      </c>
      <c r="H348" s="1238" t="str">
        <f>IF('Data invoice'!P291=0,"",'Data invoice'!Q291)</f>
        <v/>
      </c>
      <c r="I348" s="1238" t="str">
        <f>IF('Data invoice'!Q291=0,"",'Data invoice'!R291)</f>
        <v/>
      </c>
      <c r="J348" s="1239" t="str">
        <f>IF('Data invoice'!R291=0,"",'Data invoice'!S291)</f>
        <v/>
      </c>
      <c r="K348" s="1238" t="str">
        <f>IF('Data invoice'!S291=0,"",'Data invoice'!T291)</f>
        <v/>
      </c>
      <c r="L348" s="146"/>
      <c r="M348" s="146"/>
      <c r="N348" s="146"/>
      <c r="O348" s="146"/>
      <c r="P348" s="146"/>
      <c r="Q348" s="146"/>
      <c r="R348" s="146"/>
      <c r="S348" s="279"/>
      <c r="T348" s="279"/>
      <c r="U348" s="279"/>
      <c r="V348" s="279"/>
      <c r="W348" s="279"/>
      <c r="X348" s="279"/>
      <c r="Y348" s="279"/>
      <c r="Z348" s="279"/>
      <c r="AA348" s="279"/>
      <c r="AB348" s="296"/>
      <c r="AC348" s="296"/>
      <c r="AD348" s="296"/>
      <c r="AE348" s="296"/>
      <c r="AF348" s="296"/>
      <c r="AG348" s="296"/>
      <c r="AH348" s="296"/>
      <c r="AI348" s="296"/>
      <c r="AJ348" s="296"/>
      <c r="AK348" s="148"/>
      <c r="AL348" s="148"/>
    </row>
    <row r="349" spans="1:38" ht="16.5" customHeight="1">
      <c r="A349" s="279"/>
      <c r="B349" s="1238" t="str">
        <f>IF('Data invoice'!J294=0,"",'Data invoice'!K294)</f>
        <v/>
      </c>
      <c r="C349" s="1238" t="str">
        <f>IF('Data invoice'!K292=0,"",'Data invoice'!L292)</f>
        <v/>
      </c>
      <c r="D349" s="1238" t="str">
        <f>IF('Data invoice'!L292=0,"",'Data invoice'!M292)</f>
        <v/>
      </c>
      <c r="E349" s="1238" t="str">
        <f>IF('Data invoice'!M292=0,"",'Data invoice'!N292)</f>
        <v/>
      </c>
      <c r="F349" s="1238" t="str">
        <f>IF('Data invoice'!N292=0,"",'Data invoice'!O292)</f>
        <v/>
      </c>
      <c r="G349" s="1238" t="str">
        <f>IF('Data invoice'!O292=0,"",'Data invoice'!P292)</f>
        <v/>
      </c>
      <c r="H349" s="1238" t="str">
        <f>IF('Data invoice'!P292=0,"",'Data invoice'!Q292)</f>
        <v/>
      </c>
      <c r="I349" s="1238" t="str">
        <f>IF('Data invoice'!Q292=0,"",'Data invoice'!R292)</f>
        <v/>
      </c>
      <c r="J349" s="1239" t="str">
        <f>IF('Data invoice'!R292=0,"",'Data invoice'!S292)</f>
        <v/>
      </c>
      <c r="K349" s="1238" t="str">
        <f>IF('Data invoice'!S292=0,"",'Data invoice'!T292)</f>
        <v/>
      </c>
      <c r="L349" s="146"/>
      <c r="M349" s="146"/>
      <c r="N349" s="146"/>
      <c r="O349" s="146"/>
      <c r="P349" s="146"/>
      <c r="Q349" s="146"/>
      <c r="R349" s="146"/>
      <c r="S349" s="279"/>
      <c r="T349" s="279"/>
      <c r="U349" s="279"/>
      <c r="V349" s="279"/>
      <c r="W349" s="279"/>
      <c r="X349" s="279"/>
      <c r="Y349" s="279"/>
      <c r="Z349" s="279"/>
      <c r="AA349" s="279"/>
      <c r="AB349" s="296"/>
      <c r="AC349" s="296"/>
      <c r="AD349" s="296"/>
      <c r="AE349" s="296"/>
      <c r="AF349" s="296"/>
      <c r="AG349" s="296"/>
      <c r="AH349" s="296"/>
      <c r="AI349" s="296"/>
      <c r="AJ349" s="296"/>
      <c r="AK349" s="148"/>
      <c r="AL349" s="148"/>
    </row>
    <row r="350" spans="1:38" ht="16.5" customHeight="1">
      <c r="A350" s="279"/>
      <c r="B350" s="1238" t="str">
        <f>IF('Data invoice'!J295=0,"",'Data invoice'!K295)</f>
        <v/>
      </c>
      <c r="C350" s="1238" t="str">
        <f>IF('Data invoice'!K293=0,"",'Data invoice'!L293)</f>
        <v/>
      </c>
      <c r="D350" s="1238" t="str">
        <f>IF('Data invoice'!L293=0,"",'Data invoice'!M293)</f>
        <v/>
      </c>
      <c r="E350" s="1238" t="str">
        <f>IF('Data invoice'!M293=0,"",'Data invoice'!N293)</f>
        <v/>
      </c>
      <c r="F350" s="1238" t="str">
        <f>IF('Data invoice'!N293=0,"",'Data invoice'!O293)</f>
        <v/>
      </c>
      <c r="G350" s="1238" t="str">
        <f>IF('Data invoice'!O293=0,"",'Data invoice'!P293)</f>
        <v/>
      </c>
      <c r="H350" s="1238" t="str">
        <f>IF('Data invoice'!P293=0,"",'Data invoice'!Q293)</f>
        <v/>
      </c>
      <c r="I350" s="1238" t="str">
        <f>IF('Data invoice'!Q293=0,"",'Data invoice'!R293)</f>
        <v/>
      </c>
      <c r="J350" s="1239" t="str">
        <f>IF('Data invoice'!R293=0,"",'Data invoice'!S293)</f>
        <v/>
      </c>
      <c r="K350" s="1238" t="str">
        <f>IF('Data invoice'!S293=0,"",'Data invoice'!T293)</f>
        <v/>
      </c>
      <c r="L350" s="146"/>
      <c r="M350" s="146"/>
      <c r="N350" s="146"/>
      <c r="O350" s="146"/>
      <c r="P350" s="146"/>
      <c r="Q350" s="146"/>
      <c r="R350" s="146"/>
      <c r="S350" s="279"/>
      <c r="T350" s="279"/>
      <c r="U350" s="279"/>
      <c r="V350" s="279"/>
      <c r="W350" s="279"/>
      <c r="X350" s="279"/>
      <c r="Y350" s="279"/>
      <c r="Z350" s="279"/>
      <c r="AA350" s="279"/>
      <c r="AB350" s="296"/>
      <c r="AC350" s="296"/>
      <c r="AD350" s="296"/>
      <c r="AE350" s="296"/>
      <c r="AF350" s="296"/>
      <c r="AG350" s="296"/>
      <c r="AH350" s="296"/>
      <c r="AI350" s="296"/>
      <c r="AJ350" s="296"/>
      <c r="AK350" s="148"/>
      <c r="AL350" s="148"/>
    </row>
    <row r="351" spans="1:38" ht="16.5" customHeight="1">
      <c r="A351" s="279"/>
      <c r="B351" s="1238" t="str">
        <f>IF('Data invoice'!J296=0,"",'Data invoice'!K296)</f>
        <v/>
      </c>
      <c r="C351" s="1238" t="str">
        <f>IF('Data invoice'!K294=0,"",'Data invoice'!L294)</f>
        <v/>
      </c>
      <c r="D351" s="1238" t="str">
        <f>IF('Data invoice'!L294=0,"",'Data invoice'!M294)</f>
        <v/>
      </c>
      <c r="E351" s="1238" t="str">
        <f>IF('Data invoice'!M294=0,"",'Data invoice'!N294)</f>
        <v/>
      </c>
      <c r="F351" s="1238" t="str">
        <f>IF('Data invoice'!N294=0,"",'Data invoice'!O294)</f>
        <v/>
      </c>
      <c r="G351" s="1238" t="str">
        <f>IF('Data invoice'!O294=0,"",'Data invoice'!P294)</f>
        <v/>
      </c>
      <c r="H351" s="1238" t="str">
        <f>IF('Data invoice'!P294=0,"",'Data invoice'!Q294)</f>
        <v/>
      </c>
      <c r="I351" s="1238" t="str">
        <f>IF('Data invoice'!Q294=0,"",'Data invoice'!R294)</f>
        <v/>
      </c>
      <c r="J351" s="1239" t="str">
        <f>IF('Data invoice'!R294=0,"",'Data invoice'!S294)</f>
        <v/>
      </c>
      <c r="K351" s="1238" t="str">
        <f>IF('Data invoice'!S294=0,"",'Data invoice'!T294)</f>
        <v/>
      </c>
      <c r="L351" s="146"/>
      <c r="M351" s="146"/>
      <c r="N351" s="146"/>
      <c r="O351" s="146"/>
      <c r="P351" s="146"/>
      <c r="Q351" s="146"/>
      <c r="R351" s="146"/>
      <c r="S351" s="279"/>
      <c r="T351" s="279"/>
      <c r="U351" s="279"/>
      <c r="V351" s="279"/>
      <c r="W351" s="279"/>
      <c r="X351" s="279"/>
      <c r="Y351" s="279"/>
      <c r="Z351" s="279"/>
      <c r="AA351" s="279"/>
      <c r="AB351" s="296"/>
      <c r="AC351" s="296"/>
      <c r="AD351" s="296"/>
      <c r="AE351" s="296"/>
      <c r="AF351" s="296"/>
      <c r="AG351" s="296"/>
      <c r="AH351" s="296"/>
      <c r="AI351" s="296"/>
      <c r="AJ351" s="296"/>
      <c r="AK351" s="148"/>
      <c r="AL351" s="148"/>
    </row>
    <row r="352" spans="1:38" ht="16.5" customHeight="1">
      <c r="A352" s="279"/>
      <c r="B352" s="1238" t="str">
        <f>IF('Data invoice'!J297=0,"",'Data invoice'!K297)</f>
        <v/>
      </c>
      <c r="C352" s="1238" t="str">
        <f>IF('Data invoice'!K295=0,"",'Data invoice'!L295)</f>
        <v/>
      </c>
      <c r="D352" s="1238" t="str">
        <f>IF('Data invoice'!L295=0,"",'Data invoice'!M295)</f>
        <v/>
      </c>
      <c r="E352" s="1238" t="str">
        <f>IF('Data invoice'!M295=0,"",'Data invoice'!N295)</f>
        <v/>
      </c>
      <c r="F352" s="1238" t="str">
        <f>IF('Data invoice'!N295=0,"",'Data invoice'!O295)</f>
        <v/>
      </c>
      <c r="G352" s="1238" t="str">
        <f>IF('Data invoice'!O295=0,"",'Data invoice'!P295)</f>
        <v/>
      </c>
      <c r="H352" s="1238" t="str">
        <f>IF('Data invoice'!P295=0,"",'Data invoice'!Q295)</f>
        <v/>
      </c>
      <c r="I352" s="1238" t="str">
        <f>IF('Data invoice'!Q295=0,"",'Data invoice'!R295)</f>
        <v/>
      </c>
      <c r="J352" s="1239" t="str">
        <f>IF('Data invoice'!R295=0,"",'Data invoice'!S295)</f>
        <v/>
      </c>
      <c r="K352" s="1238" t="str">
        <f>IF('Data invoice'!S295=0,"",'Data invoice'!T295)</f>
        <v/>
      </c>
      <c r="L352" s="146"/>
      <c r="M352" s="146"/>
      <c r="N352" s="146"/>
      <c r="O352" s="146"/>
      <c r="P352" s="146"/>
      <c r="Q352" s="146"/>
      <c r="R352" s="146"/>
      <c r="S352" s="279"/>
      <c r="T352" s="279"/>
      <c r="U352" s="279"/>
      <c r="V352" s="279"/>
      <c r="W352" s="279"/>
      <c r="X352" s="279"/>
      <c r="Y352" s="279"/>
      <c r="Z352" s="279"/>
      <c r="AA352" s="279"/>
      <c r="AB352" s="296"/>
      <c r="AC352" s="296"/>
      <c r="AD352" s="296"/>
      <c r="AE352" s="296"/>
      <c r="AF352" s="296"/>
      <c r="AG352" s="296"/>
      <c r="AH352" s="296"/>
      <c r="AI352" s="296"/>
      <c r="AJ352" s="296"/>
      <c r="AK352" s="148"/>
      <c r="AL352" s="148"/>
    </row>
    <row r="353" spans="1:38" ht="16.5" customHeight="1">
      <c r="A353" s="279"/>
      <c r="B353" s="1238" t="str">
        <f>IF('Data invoice'!J298=0,"",'Data invoice'!K298)</f>
        <v/>
      </c>
      <c r="C353" s="1238" t="str">
        <f>IF('Data invoice'!K296=0,"",'Data invoice'!L296)</f>
        <v/>
      </c>
      <c r="D353" s="1238" t="str">
        <f>IF('Data invoice'!L296=0,"",'Data invoice'!M296)</f>
        <v/>
      </c>
      <c r="E353" s="1238" t="str">
        <f>IF('Data invoice'!M296=0,"",'Data invoice'!N296)</f>
        <v/>
      </c>
      <c r="F353" s="1238" t="str">
        <f>IF('Data invoice'!N296=0,"",'Data invoice'!O296)</f>
        <v/>
      </c>
      <c r="G353" s="1238" t="str">
        <f>IF('Data invoice'!O296=0,"",'Data invoice'!P296)</f>
        <v/>
      </c>
      <c r="H353" s="1238" t="str">
        <f>IF('Data invoice'!P296=0,"",'Data invoice'!Q296)</f>
        <v/>
      </c>
      <c r="I353" s="1238" t="str">
        <f>IF('Data invoice'!Q296=0,"",'Data invoice'!R296)</f>
        <v/>
      </c>
      <c r="J353" s="1239" t="str">
        <f>IF('Data invoice'!R296=0,"",'Data invoice'!S296)</f>
        <v/>
      </c>
      <c r="K353" s="1238" t="str">
        <f>IF('Data invoice'!S296=0,"",'Data invoice'!T296)</f>
        <v/>
      </c>
      <c r="L353" s="146"/>
      <c r="M353" s="146"/>
      <c r="N353" s="146"/>
      <c r="O353" s="146"/>
      <c r="P353" s="146"/>
      <c r="Q353" s="146"/>
      <c r="R353" s="146"/>
      <c r="S353" s="279"/>
      <c r="T353" s="279"/>
      <c r="U353" s="279"/>
      <c r="V353" s="279"/>
      <c r="W353" s="279"/>
      <c r="X353" s="279"/>
      <c r="Y353" s="279"/>
      <c r="Z353" s="279"/>
      <c r="AA353" s="279"/>
      <c r="AB353" s="296"/>
      <c r="AC353" s="296"/>
      <c r="AD353" s="296"/>
      <c r="AE353" s="296"/>
      <c r="AF353" s="296"/>
      <c r="AG353" s="296"/>
      <c r="AH353" s="296"/>
      <c r="AI353" s="296"/>
      <c r="AJ353" s="296"/>
      <c r="AK353" s="148"/>
      <c r="AL353" s="148"/>
    </row>
    <row r="354" spans="1:38" ht="16.5" customHeight="1">
      <c r="A354" s="279"/>
      <c r="B354" s="1238" t="str">
        <f>IF('Data invoice'!J299=0,"",'Data invoice'!K299)</f>
        <v/>
      </c>
      <c r="C354" s="1238" t="str">
        <f>IF('Data invoice'!K297=0,"",'Data invoice'!L297)</f>
        <v/>
      </c>
      <c r="D354" s="1238" t="str">
        <f>IF('Data invoice'!L297=0,"",'Data invoice'!M297)</f>
        <v/>
      </c>
      <c r="E354" s="1238" t="str">
        <f>IF('Data invoice'!M297=0,"",'Data invoice'!N297)</f>
        <v/>
      </c>
      <c r="F354" s="1238" t="str">
        <f>IF('Data invoice'!N297=0,"",'Data invoice'!O297)</f>
        <v/>
      </c>
      <c r="G354" s="1238" t="str">
        <f>IF('Data invoice'!O297=0,"",'Data invoice'!P297)</f>
        <v/>
      </c>
      <c r="H354" s="1238" t="str">
        <f>IF('Data invoice'!P297=0,"",'Data invoice'!Q297)</f>
        <v/>
      </c>
      <c r="I354" s="1238" t="str">
        <f>IF('Data invoice'!Q297=0,"",'Data invoice'!R297)</f>
        <v/>
      </c>
      <c r="J354" s="1239" t="str">
        <f>IF('Data invoice'!R297=0,"",'Data invoice'!S297)</f>
        <v/>
      </c>
      <c r="K354" s="1238" t="str">
        <f>IF('Data invoice'!S297=0,"",'Data invoice'!T297)</f>
        <v/>
      </c>
      <c r="L354" s="146"/>
      <c r="M354" s="146"/>
      <c r="N354" s="146"/>
      <c r="O354" s="146"/>
      <c r="P354" s="146"/>
      <c r="Q354" s="146"/>
      <c r="R354" s="146"/>
      <c r="S354" s="279"/>
      <c r="T354" s="279"/>
      <c r="U354" s="279"/>
      <c r="V354" s="279"/>
      <c r="W354" s="279"/>
      <c r="X354" s="279"/>
      <c r="Y354" s="279"/>
      <c r="Z354" s="279"/>
      <c r="AA354" s="279"/>
      <c r="AB354" s="296"/>
      <c r="AC354" s="296"/>
      <c r="AD354" s="296"/>
      <c r="AE354" s="296"/>
      <c r="AF354" s="296"/>
      <c r="AG354" s="296"/>
      <c r="AH354" s="296"/>
      <c r="AI354" s="296"/>
      <c r="AJ354" s="296"/>
      <c r="AK354" s="148"/>
      <c r="AL354" s="148"/>
    </row>
    <row r="355" spans="1:38" ht="16.5" customHeight="1">
      <c r="A355" s="279"/>
      <c r="B355" s="1238" t="str">
        <f>IF('Data invoice'!J300=0,"",'Data invoice'!K300)</f>
        <v/>
      </c>
      <c r="C355" s="1238" t="str">
        <f>IF('Data invoice'!K298=0,"",'Data invoice'!L298)</f>
        <v/>
      </c>
      <c r="D355" s="1238" t="str">
        <f>IF('Data invoice'!L298=0,"",'Data invoice'!M298)</f>
        <v/>
      </c>
      <c r="E355" s="1238" t="str">
        <f>IF('Data invoice'!M298=0,"",'Data invoice'!N298)</f>
        <v/>
      </c>
      <c r="F355" s="1238" t="str">
        <f>IF('Data invoice'!N298=0,"",'Data invoice'!O298)</f>
        <v/>
      </c>
      <c r="G355" s="1238" t="str">
        <f>IF('Data invoice'!O298=0,"",'Data invoice'!P298)</f>
        <v/>
      </c>
      <c r="H355" s="1238" t="str">
        <f>IF('Data invoice'!P298=0,"",'Data invoice'!Q298)</f>
        <v/>
      </c>
      <c r="I355" s="1238" t="str">
        <f>IF('Data invoice'!Q298=0,"",'Data invoice'!R298)</f>
        <v/>
      </c>
      <c r="J355" s="1239" t="str">
        <f>IF('Data invoice'!R298=0,"",'Data invoice'!S298)</f>
        <v/>
      </c>
      <c r="K355" s="1238" t="str">
        <f>IF('Data invoice'!S298=0,"",'Data invoice'!T298)</f>
        <v/>
      </c>
      <c r="L355" s="146"/>
      <c r="M355" s="146"/>
      <c r="N355" s="146"/>
      <c r="O355" s="146"/>
      <c r="P355" s="146"/>
      <c r="Q355" s="146"/>
      <c r="R355" s="146"/>
      <c r="S355" s="279"/>
      <c r="T355" s="279"/>
      <c r="U355" s="279"/>
      <c r="V355" s="279"/>
      <c r="W355" s="279"/>
      <c r="X355" s="279"/>
      <c r="Y355" s="279"/>
      <c r="Z355" s="279"/>
      <c r="AA355" s="279"/>
      <c r="AB355" s="296"/>
      <c r="AC355" s="296"/>
      <c r="AD355" s="296"/>
      <c r="AE355" s="296"/>
      <c r="AF355" s="296"/>
      <c r="AG355" s="296"/>
      <c r="AH355" s="296"/>
      <c r="AI355" s="296"/>
      <c r="AJ355" s="296"/>
      <c r="AK355" s="148"/>
      <c r="AL355" s="148"/>
    </row>
    <row r="356" spans="1:38" ht="16.5" customHeight="1">
      <c r="A356" s="279"/>
      <c r="B356" s="1238" t="str">
        <f>IF('Data invoice'!J301=0,"",'Data invoice'!K301)</f>
        <v/>
      </c>
      <c r="C356" s="1238" t="str">
        <f>IF('Data invoice'!K299=0,"",'Data invoice'!L299)</f>
        <v/>
      </c>
      <c r="D356" s="1238" t="str">
        <f>IF('Data invoice'!L299=0,"",'Data invoice'!M299)</f>
        <v/>
      </c>
      <c r="E356" s="1238" t="str">
        <f>IF('Data invoice'!M299=0,"",'Data invoice'!N299)</f>
        <v/>
      </c>
      <c r="F356" s="1238" t="str">
        <f>IF('Data invoice'!N299=0,"",'Data invoice'!O299)</f>
        <v/>
      </c>
      <c r="G356" s="1238" t="str">
        <f>IF('Data invoice'!O299=0,"",'Data invoice'!P299)</f>
        <v/>
      </c>
      <c r="H356" s="1238" t="str">
        <f>IF('Data invoice'!P299=0,"",'Data invoice'!Q299)</f>
        <v/>
      </c>
      <c r="I356" s="1238" t="str">
        <f>IF('Data invoice'!Q299=0,"",'Data invoice'!R299)</f>
        <v/>
      </c>
      <c r="J356" s="1239" t="str">
        <f>IF('Data invoice'!R299=0,"",'Data invoice'!S299)</f>
        <v/>
      </c>
      <c r="K356" s="1238" t="str">
        <f>IF('Data invoice'!S299=0,"",'Data invoice'!T299)</f>
        <v/>
      </c>
      <c r="L356" s="146"/>
      <c r="M356" s="146"/>
      <c r="N356" s="146"/>
      <c r="O356" s="146"/>
      <c r="P356" s="146"/>
      <c r="Q356" s="146"/>
      <c r="R356" s="146"/>
      <c r="S356" s="279"/>
      <c r="T356" s="279"/>
      <c r="U356" s="279"/>
      <c r="V356" s="279"/>
      <c r="W356" s="279"/>
      <c r="X356" s="279"/>
      <c r="Y356" s="279"/>
      <c r="Z356" s="279"/>
      <c r="AA356" s="279"/>
      <c r="AB356" s="296"/>
      <c r="AC356" s="296"/>
      <c r="AD356" s="296"/>
      <c r="AE356" s="296"/>
      <c r="AF356" s="296"/>
      <c r="AG356" s="296"/>
      <c r="AH356" s="296"/>
      <c r="AI356" s="296"/>
      <c r="AJ356" s="296"/>
      <c r="AK356" s="148"/>
      <c r="AL356" s="148"/>
    </row>
    <row r="357" spans="1:38" ht="16.5" customHeight="1">
      <c r="A357" s="279"/>
      <c r="B357" s="1238" t="str">
        <f>IF('Data invoice'!J302=0,"",'Data invoice'!K302)</f>
        <v/>
      </c>
      <c r="C357" s="1238" t="str">
        <f>IF('Data invoice'!K300=0,"",'Data invoice'!L300)</f>
        <v/>
      </c>
      <c r="D357" s="1238" t="str">
        <f>IF('Data invoice'!L300=0,"",'Data invoice'!M300)</f>
        <v/>
      </c>
      <c r="E357" s="1238" t="str">
        <f>IF('Data invoice'!M300=0,"",'Data invoice'!N300)</f>
        <v/>
      </c>
      <c r="F357" s="1238" t="str">
        <f>IF('Data invoice'!N300=0,"",'Data invoice'!O300)</f>
        <v/>
      </c>
      <c r="G357" s="1238" t="str">
        <f>IF('Data invoice'!O300=0,"",'Data invoice'!P300)</f>
        <v/>
      </c>
      <c r="H357" s="1238" t="str">
        <f>IF('Data invoice'!P300=0,"",'Data invoice'!Q300)</f>
        <v/>
      </c>
      <c r="I357" s="1238" t="str">
        <f>IF('Data invoice'!Q300=0,"",'Data invoice'!R300)</f>
        <v/>
      </c>
      <c r="J357" s="1239" t="str">
        <f>IF('Data invoice'!R300=0,"",'Data invoice'!S300)</f>
        <v/>
      </c>
      <c r="K357" s="1238" t="str">
        <f>IF('Data invoice'!S300=0,"",'Data invoice'!T300)</f>
        <v/>
      </c>
      <c r="L357" s="146"/>
      <c r="M357" s="146"/>
      <c r="N357" s="146"/>
      <c r="O357" s="146"/>
      <c r="P357" s="146"/>
      <c r="Q357" s="146"/>
      <c r="R357" s="146"/>
      <c r="S357" s="279"/>
      <c r="T357" s="279"/>
      <c r="U357" s="279"/>
      <c r="V357" s="279"/>
      <c r="W357" s="279"/>
      <c r="X357" s="279"/>
      <c r="Y357" s="279"/>
      <c r="Z357" s="279"/>
      <c r="AA357" s="279"/>
      <c r="AB357" s="296"/>
      <c r="AC357" s="296"/>
      <c r="AD357" s="296"/>
      <c r="AE357" s="296"/>
      <c r="AF357" s="296"/>
      <c r="AG357" s="296"/>
      <c r="AH357" s="296"/>
      <c r="AI357" s="296"/>
      <c r="AJ357" s="296"/>
      <c r="AK357" s="148"/>
      <c r="AL357" s="148"/>
    </row>
    <row r="358" spans="1:38" ht="16.5" customHeight="1">
      <c r="A358" s="279"/>
      <c r="B358" s="1238" t="str">
        <f>IF('Data invoice'!J303=0,"",'Data invoice'!K303)</f>
        <v/>
      </c>
      <c r="C358" s="1238" t="str">
        <f>IF('Data invoice'!K301=0,"",'Data invoice'!L301)</f>
        <v/>
      </c>
      <c r="D358" s="1238" t="str">
        <f>IF('Data invoice'!L301=0,"",'Data invoice'!M301)</f>
        <v/>
      </c>
      <c r="E358" s="1238" t="str">
        <f>IF('Data invoice'!M301=0,"",'Data invoice'!N301)</f>
        <v/>
      </c>
      <c r="F358" s="1238" t="str">
        <f>IF('Data invoice'!N301=0,"",'Data invoice'!O301)</f>
        <v/>
      </c>
      <c r="G358" s="1238" t="str">
        <f>IF('Data invoice'!O301=0,"",'Data invoice'!P301)</f>
        <v/>
      </c>
      <c r="H358" s="1238" t="str">
        <f>IF('Data invoice'!P301=0,"",'Data invoice'!Q301)</f>
        <v/>
      </c>
      <c r="I358" s="1238" t="str">
        <f>IF('Data invoice'!Q301=0,"",'Data invoice'!R301)</f>
        <v/>
      </c>
      <c r="J358" s="1239" t="str">
        <f>IF('Data invoice'!R301=0,"",'Data invoice'!S301)</f>
        <v/>
      </c>
      <c r="K358" s="1238" t="str">
        <f>IF('Data invoice'!S301=0,"",'Data invoice'!T301)</f>
        <v/>
      </c>
      <c r="L358" s="146"/>
      <c r="M358" s="146"/>
      <c r="N358" s="146"/>
      <c r="O358" s="146"/>
      <c r="P358" s="146"/>
      <c r="Q358" s="146"/>
      <c r="R358" s="146"/>
      <c r="S358" s="279"/>
      <c r="T358" s="279"/>
      <c r="U358" s="279"/>
      <c r="V358" s="279"/>
      <c r="W358" s="279"/>
      <c r="X358" s="279"/>
      <c r="Y358" s="279"/>
      <c r="Z358" s="279"/>
      <c r="AA358" s="279"/>
      <c r="AB358" s="296"/>
      <c r="AC358" s="296"/>
      <c r="AD358" s="296"/>
      <c r="AE358" s="296"/>
      <c r="AF358" s="296"/>
      <c r="AG358" s="296"/>
      <c r="AH358" s="296"/>
      <c r="AI358" s="296"/>
      <c r="AJ358" s="296"/>
      <c r="AK358" s="148"/>
      <c r="AL358" s="148"/>
    </row>
    <row r="359" spans="1:38" ht="16.5" customHeight="1">
      <c r="A359" s="279"/>
      <c r="B359" s="1238" t="str">
        <f>IF('Data invoice'!J304=0,"",'Data invoice'!K304)</f>
        <v/>
      </c>
      <c r="C359" s="1238" t="str">
        <f>IF('Data invoice'!K302=0,"",'Data invoice'!L302)</f>
        <v/>
      </c>
      <c r="D359" s="1238" t="str">
        <f>IF('Data invoice'!L302=0,"",'Data invoice'!M302)</f>
        <v/>
      </c>
      <c r="E359" s="1238" t="str">
        <f>IF('Data invoice'!M302=0,"",'Data invoice'!N302)</f>
        <v/>
      </c>
      <c r="F359" s="1238" t="str">
        <f>IF('Data invoice'!N302=0,"",'Data invoice'!O302)</f>
        <v/>
      </c>
      <c r="G359" s="1238" t="str">
        <f>IF('Data invoice'!O302=0,"",'Data invoice'!P302)</f>
        <v/>
      </c>
      <c r="H359" s="1238" t="str">
        <f>IF('Data invoice'!P302=0,"",'Data invoice'!Q302)</f>
        <v/>
      </c>
      <c r="I359" s="1238" t="str">
        <f>IF('Data invoice'!Q302=0,"",'Data invoice'!R302)</f>
        <v/>
      </c>
      <c r="J359" s="1239" t="str">
        <f>IF('Data invoice'!R302=0,"",'Data invoice'!S302)</f>
        <v/>
      </c>
      <c r="K359" s="1238" t="str">
        <f>IF('Data invoice'!S302=0,"",'Data invoice'!T302)</f>
        <v/>
      </c>
      <c r="L359" s="146"/>
      <c r="M359" s="146"/>
      <c r="N359" s="146"/>
      <c r="O359" s="146"/>
      <c r="P359" s="146"/>
      <c r="Q359" s="146"/>
      <c r="R359" s="146"/>
      <c r="S359" s="279"/>
      <c r="T359" s="279"/>
      <c r="U359" s="279"/>
      <c r="V359" s="279"/>
      <c r="W359" s="279"/>
      <c r="X359" s="279"/>
      <c r="Y359" s="279"/>
      <c r="Z359" s="279"/>
      <c r="AA359" s="279"/>
      <c r="AB359" s="296"/>
      <c r="AC359" s="296"/>
      <c r="AD359" s="296"/>
      <c r="AE359" s="296"/>
      <c r="AF359" s="296"/>
      <c r="AG359" s="296"/>
      <c r="AH359" s="296"/>
      <c r="AI359" s="296"/>
      <c r="AJ359" s="296"/>
      <c r="AK359" s="148"/>
      <c r="AL359" s="148"/>
    </row>
    <row r="360" spans="1:38" ht="16.5" customHeight="1">
      <c r="A360" s="279"/>
      <c r="B360" s="1238" t="str">
        <f>IF('Data invoice'!J305=0,"",'Data invoice'!K305)</f>
        <v/>
      </c>
      <c r="C360" s="1238" t="str">
        <f>IF('Data invoice'!K303=0,"",'Data invoice'!L303)</f>
        <v/>
      </c>
      <c r="D360" s="1238" t="str">
        <f>IF('Data invoice'!L303=0,"",'Data invoice'!M303)</f>
        <v/>
      </c>
      <c r="E360" s="1238" t="str">
        <f>IF('Data invoice'!M303=0,"",'Data invoice'!N303)</f>
        <v/>
      </c>
      <c r="F360" s="1238" t="str">
        <f>IF('Data invoice'!N303=0,"",'Data invoice'!O303)</f>
        <v/>
      </c>
      <c r="G360" s="1238" t="str">
        <f>IF('Data invoice'!O303=0,"",'Data invoice'!P303)</f>
        <v/>
      </c>
      <c r="H360" s="1238" t="str">
        <f>IF('Data invoice'!P303=0,"",'Data invoice'!Q303)</f>
        <v/>
      </c>
      <c r="I360" s="1238" t="str">
        <f>IF('Data invoice'!Q303=0,"",'Data invoice'!R303)</f>
        <v/>
      </c>
      <c r="J360" s="1239" t="str">
        <f>IF('Data invoice'!R303=0,"",'Data invoice'!S303)</f>
        <v/>
      </c>
      <c r="K360" s="1238" t="str">
        <f>IF('Data invoice'!S303=0,"",'Data invoice'!T303)</f>
        <v/>
      </c>
      <c r="L360" s="146"/>
      <c r="M360" s="146"/>
      <c r="N360" s="146"/>
      <c r="O360" s="146"/>
      <c r="P360" s="146"/>
      <c r="Q360" s="146"/>
      <c r="R360" s="146"/>
      <c r="S360" s="279"/>
      <c r="T360" s="279"/>
      <c r="U360" s="279"/>
      <c r="V360" s="279"/>
      <c r="W360" s="279"/>
      <c r="X360" s="279"/>
      <c r="Y360" s="279"/>
      <c r="Z360" s="279"/>
      <c r="AA360" s="279"/>
      <c r="AB360" s="296"/>
      <c r="AC360" s="296"/>
      <c r="AD360" s="296"/>
      <c r="AE360" s="296"/>
      <c r="AF360" s="296"/>
      <c r="AG360" s="296"/>
      <c r="AH360" s="296"/>
      <c r="AI360" s="296"/>
      <c r="AJ360" s="296"/>
      <c r="AK360" s="148"/>
      <c r="AL360" s="148"/>
    </row>
    <row r="361" spans="1:38" ht="16.5" customHeight="1">
      <c r="A361" s="279"/>
      <c r="B361" s="1238" t="str">
        <f>IF('Data invoice'!J306=0,"",'Data invoice'!K306)</f>
        <v/>
      </c>
      <c r="C361" s="1238" t="str">
        <f>IF('Data invoice'!K304=0,"",'Data invoice'!L304)</f>
        <v/>
      </c>
      <c r="D361" s="1238" t="str">
        <f>IF('Data invoice'!L304=0,"",'Data invoice'!M304)</f>
        <v/>
      </c>
      <c r="E361" s="1238" t="str">
        <f>IF('Data invoice'!M304=0,"",'Data invoice'!N304)</f>
        <v/>
      </c>
      <c r="F361" s="1238" t="str">
        <f>IF('Data invoice'!N304=0,"",'Data invoice'!O304)</f>
        <v/>
      </c>
      <c r="G361" s="1238" t="str">
        <f>IF('Data invoice'!O304=0,"",'Data invoice'!P304)</f>
        <v/>
      </c>
      <c r="H361" s="1238" t="str">
        <f>IF('Data invoice'!P304=0,"",'Data invoice'!Q304)</f>
        <v/>
      </c>
      <c r="I361" s="1238" t="str">
        <f>IF('Data invoice'!Q304=0,"",'Data invoice'!R304)</f>
        <v/>
      </c>
      <c r="J361" s="1239" t="str">
        <f>IF('Data invoice'!R304=0,"",'Data invoice'!S304)</f>
        <v/>
      </c>
      <c r="K361" s="1238" t="str">
        <f>IF('Data invoice'!S304=0,"",'Data invoice'!T304)</f>
        <v/>
      </c>
      <c r="L361" s="146"/>
      <c r="M361" s="146"/>
      <c r="N361" s="146"/>
      <c r="O361" s="146"/>
      <c r="P361" s="146"/>
      <c r="Q361" s="146"/>
      <c r="R361" s="146"/>
      <c r="S361" s="279"/>
      <c r="T361" s="279"/>
      <c r="U361" s="279"/>
      <c r="V361" s="279"/>
      <c r="W361" s="279"/>
      <c r="X361" s="279"/>
      <c r="Y361" s="279"/>
      <c r="Z361" s="279"/>
      <c r="AA361" s="279"/>
      <c r="AB361" s="296"/>
      <c r="AC361" s="296"/>
      <c r="AD361" s="296"/>
      <c r="AE361" s="296"/>
      <c r="AF361" s="296"/>
      <c r="AG361" s="296"/>
      <c r="AH361" s="296"/>
      <c r="AI361" s="296"/>
      <c r="AJ361" s="296"/>
      <c r="AK361" s="148"/>
      <c r="AL361" s="148"/>
    </row>
    <row r="362" spans="1:38" ht="16.5" customHeight="1">
      <c r="A362" s="279"/>
      <c r="B362" s="1238" t="str">
        <f>IF('Data invoice'!J307=0,"",'Data invoice'!K307)</f>
        <v/>
      </c>
      <c r="C362" s="1238" t="str">
        <f>IF('Data invoice'!K305=0,"",'Data invoice'!L305)</f>
        <v/>
      </c>
      <c r="D362" s="1238" t="str">
        <f>IF('Data invoice'!L305=0,"",'Data invoice'!M305)</f>
        <v/>
      </c>
      <c r="E362" s="1238" t="str">
        <f>IF('Data invoice'!M305=0,"",'Data invoice'!N305)</f>
        <v/>
      </c>
      <c r="F362" s="1238" t="str">
        <f>IF('Data invoice'!N305=0,"",'Data invoice'!O305)</f>
        <v/>
      </c>
      <c r="G362" s="1238" t="str">
        <f>IF('Data invoice'!O305=0,"",'Data invoice'!P305)</f>
        <v/>
      </c>
      <c r="H362" s="1238" t="str">
        <f>IF('Data invoice'!P305=0,"",'Data invoice'!Q305)</f>
        <v/>
      </c>
      <c r="I362" s="1238" t="str">
        <f>IF('Data invoice'!Q305=0,"",'Data invoice'!R305)</f>
        <v/>
      </c>
      <c r="J362" s="1239" t="str">
        <f>IF('Data invoice'!R305=0,"",'Data invoice'!S305)</f>
        <v/>
      </c>
      <c r="K362" s="1238" t="str">
        <f>IF('Data invoice'!S305=0,"",'Data invoice'!T305)</f>
        <v/>
      </c>
      <c r="L362" s="146"/>
      <c r="M362" s="146"/>
      <c r="N362" s="146"/>
      <c r="O362" s="146"/>
      <c r="P362" s="146"/>
      <c r="Q362" s="146"/>
      <c r="R362" s="146"/>
      <c r="S362" s="279"/>
      <c r="T362" s="279"/>
      <c r="U362" s="279"/>
      <c r="V362" s="279"/>
      <c r="W362" s="279"/>
      <c r="X362" s="279"/>
      <c r="Y362" s="279"/>
      <c r="Z362" s="279"/>
      <c r="AA362" s="279"/>
      <c r="AB362" s="296"/>
      <c r="AC362" s="296"/>
      <c r="AD362" s="296"/>
      <c r="AE362" s="296"/>
      <c r="AF362" s="296"/>
      <c r="AG362" s="296"/>
      <c r="AH362" s="296"/>
      <c r="AI362" s="296"/>
      <c r="AJ362" s="296"/>
      <c r="AK362" s="148"/>
      <c r="AL362" s="148"/>
    </row>
    <row r="363" spans="1:38" ht="16.5" customHeight="1">
      <c r="A363" s="279"/>
      <c r="B363" s="1238" t="str">
        <f>IF('Data invoice'!J308=0,"",'Data invoice'!K308)</f>
        <v/>
      </c>
      <c r="C363" s="1238" t="str">
        <f>IF('Data invoice'!K306=0,"",'Data invoice'!L306)</f>
        <v/>
      </c>
      <c r="D363" s="1238" t="str">
        <f>IF('Data invoice'!L306=0,"",'Data invoice'!M306)</f>
        <v/>
      </c>
      <c r="E363" s="1238" t="str">
        <f>IF('Data invoice'!M306=0,"",'Data invoice'!N306)</f>
        <v/>
      </c>
      <c r="F363" s="1238" t="str">
        <f>IF('Data invoice'!N306=0,"",'Data invoice'!O306)</f>
        <v/>
      </c>
      <c r="G363" s="1238" t="str">
        <f>IF('Data invoice'!O306=0,"",'Data invoice'!P306)</f>
        <v/>
      </c>
      <c r="H363" s="1238" t="str">
        <f>IF('Data invoice'!P306=0,"",'Data invoice'!Q306)</f>
        <v/>
      </c>
      <c r="I363" s="1238" t="str">
        <f>IF('Data invoice'!Q306=0,"",'Data invoice'!R306)</f>
        <v/>
      </c>
      <c r="J363" s="1239" t="str">
        <f>IF('Data invoice'!R306=0,"",'Data invoice'!S306)</f>
        <v/>
      </c>
      <c r="K363" s="1238" t="str">
        <f>IF('Data invoice'!S306=0,"",'Data invoice'!T306)</f>
        <v/>
      </c>
      <c r="L363" s="146"/>
      <c r="M363" s="146"/>
      <c r="N363" s="146"/>
      <c r="O363" s="146"/>
      <c r="P363" s="146"/>
      <c r="Q363" s="146"/>
      <c r="R363" s="146"/>
      <c r="S363" s="279"/>
      <c r="T363" s="279"/>
      <c r="U363" s="279"/>
      <c r="V363" s="279"/>
      <c r="W363" s="279"/>
      <c r="X363" s="279"/>
      <c r="Y363" s="279"/>
      <c r="Z363" s="279"/>
      <c r="AA363" s="279"/>
      <c r="AB363" s="296"/>
      <c r="AC363" s="296"/>
      <c r="AD363" s="296"/>
      <c r="AE363" s="296"/>
      <c r="AF363" s="296"/>
      <c r="AG363" s="296"/>
      <c r="AH363" s="296"/>
      <c r="AI363" s="296"/>
      <c r="AJ363" s="296"/>
      <c r="AK363" s="148"/>
      <c r="AL363" s="148"/>
    </row>
    <row r="364" spans="1:38" ht="16.5" customHeight="1">
      <c r="A364" s="279"/>
      <c r="B364" s="1238" t="str">
        <f>IF('Data invoice'!J309=0,"",'Data invoice'!K309)</f>
        <v/>
      </c>
      <c r="C364" s="1238" t="str">
        <f>IF('Data invoice'!K307=0,"",'Data invoice'!L307)</f>
        <v/>
      </c>
      <c r="D364" s="1238" t="str">
        <f>IF('Data invoice'!L307=0,"",'Data invoice'!M307)</f>
        <v/>
      </c>
      <c r="E364" s="1238" t="str">
        <f>IF('Data invoice'!M307=0,"",'Data invoice'!N307)</f>
        <v/>
      </c>
      <c r="F364" s="1238" t="str">
        <f>IF('Data invoice'!N307=0,"",'Data invoice'!O307)</f>
        <v/>
      </c>
      <c r="G364" s="1238" t="str">
        <f>IF('Data invoice'!O307=0,"",'Data invoice'!P307)</f>
        <v/>
      </c>
      <c r="H364" s="1238" t="str">
        <f>IF('Data invoice'!P307=0,"",'Data invoice'!Q307)</f>
        <v/>
      </c>
      <c r="I364" s="1238" t="str">
        <f>IF('Data invoice'!Q307=0,"",'Data invoice'!R307)</f>
        <v/>
      </c>
      <c r="J364" s="1239" t="str">
        <f>IF('Data invoice'!R307=0,"",'Data invoice'!S307)</f>
        <v/>
      </c>
      <c r="K364" s="1238" t="str">
        <f>IF('Data invoice'!S307=0,"",'Data invoice'!T307)</f>
        <v/>
      </c>
      <c r="L364" s="146"/>
      <c r="M364" s="146"/>
      <c r="N364" s="146"/>
      <c r="O364" s="146"/>
      <c r="P364" s="146"/>
      <c r="Q364" s="146"/>
      <c r="R364" s="146"/>
      <c r="S364" s="279"/>
      <c r="T364" s="279"/>
      <c r="U364" s="279"/>
      <c r="V364" s="279"/>
      <c r="W364" s="279"/>
      <c r="X364" s="279"/>
      <c r="Y364" s="279"/>
      <c r="Z364" s="279"/>
      <c r="AA364" s="279"/>
      <c r="AB364" s="296"/>
      <c r="AC364" s="296"/>
      <c r="AD364" s="296"/>
      <c r="AE364" s="296"/>
      <c r="AF364" s="296"/>
      <c r="AG364" s="296"/>
      <c r="AH364" s="296"/>
      <c r="AI364" s="296"/>
      <c r="AJ364" s="296"/>
      <c r="AK364" s="148"/>
      <c r="AL364" s="148"/>
    </row>
    <row r="365" spans="1:38" ht="16.5" customHeight="1">
      <c r="A365" s="279"/>
      <c r="B365" s="1238" t="str">
        <f>IF('Data invoice'!J310=0,"",'Data invoice'!K310)</f>
        <v/>
      </c>
      <c r="C365" s="1238" t="str">
        <f>IF('Data invoice'!K308=0,"",'Data invoice'!L308)</f>
        <v/>
      </c>
      <c r="D365" s="1238" t="str">
        <f>IF('Data invoice'!L308=0,"",'Data invoice'!M308)</f>
        <v/>
      </c>
      <c r="E365" s="1238" t="str">
        <f>IF('Data invoice'!M308=0,"",'Data invoice'!N308)</f>
        <v/>
      </c>
      <c r="F365" s="1238" t="str">
        <f>IF('Data invoice'!N308=0,"",'Data invoice'!O308)</f>
        <v/>
      </c>
      <c r="G365" s="1238" t="str">
        <f>IF('Data invoice'!O308=0,"",'Data invoice'!P308)</f>
        <v/>
      </c>
      <c r="H365" s="1238" t="str">
        <f>IF('Data invoice'!P308=0,"",'Data invoice'!Q308)</f>
        <v/>
      </c>
      <c r="I365" s="1238" t="str">
        <f>IF('Data invoice'!Q308=0,"",'Data invoice'!R308)</f>
        <v/>
      </c>
      <c r="J365" s="1239" t="str">
        <f>IF('Data invoice'!R308=0,"",'Data invoice'!S308)</f>
        <v/>
      </c>
      <c r="K365" s="1238" t="str">
        <f>IF('Data invoice'!S308=0,"",'Data invoice'!T308)</f>
        <v/>
      </c>
      <c r="M365" s="146"/>
      <c r="N365" s="146"/>
      <c r="O365" s="146"/>
      <c r="P365" s="146"/>
      <c r="Q365" s="146"/>
      <c r="R365" s="146"/>
      <c r="S365" s="279"/>
      <c r="T365" s="279"/>
      <c r="U365" s="279"/>
      <c r="V365" s="279"/>
      <c r="W365" s="279"/>
      <c r="X365" s="279"/>
      <c r="Y365" s="279"/>
      <c r="Z365" s="279"/>
      <c r="AA365" s="279"/>
      <c r="AB365" s="296"/>
      <c r="AC365" s="296"/>
      <c r="AD365" s="296"/>
      <c r="AE365" s="296"/>
      <c r="AF365" s="296"/>
      <c r="AG365" s="296"/>
      <c r="AH365" s="296"/>
      <c r="AI365" s="296"/>
      <c r="AJ365" s="296"/>
      <c r="AK365" s="148"/>
      <c r="AL365" s="148"/>
    </row>
    <row r="366" spans="1:38" ht="16.5" customHeight="1">
      <c r="A366" s="279"/>
      <c r="B366" s="1238" t="str">
        <f>IF('Data invoice'!J311=0,"",'Data invoice'!K311)</f>
        <v/>
      </c>
      <c r="C366" s="1238" t="str">
        <f>IF('Data invoice'!K309=0,"",'Data invoice'!L309)</f>
        <v/>
      </c>
      <c r="D366" s="1238" t="str">
        <f>IF('Data invoice'!L309=0,"",'Data invoice'!M309)</f>
        <v/>
      </c>
      <c r="E366" s="1238" t="str">
        <f>IF('Data invoice'!M309=0,"",'Data invoice'!N309)</f>
        <v/>
      </c>
      <c r="F366" s="1238" t="str">
        <f>IF('Data invoice'!N309=0,"",'Data invoice'!O309)</f>
        <v/>
      </c>
      <c r="G366" s="1238" t="str">
        <f>IF('Data invoice'!O309=0,"",'Data invoice'!P309)</f>
        <v/>
      </c>
      <c r="H366" s="1238" t="str">
        <f>IF('Data invoice'!P309=0,"",'Data invoice'!Q309)</f>
        <v/>
      </c>
      <c r="I366" s="1238" t="str">
        <f>IF('Data invoice'!Q309=0,"",'Data invoice'!R309)</f>
        <v/>
      </c>
      <c r="J366" s="1239" t="str">
        <f>IF('Data invoice'!R309=0,"",'Data invoice'!S309)</f>
        <v/>
      </c>
      <c r="K366" s="1238" t="str">
        <f>IF('Data invoice'!S309=0,"",'Data invoice'!T309)</f>
        <v/>
      </c>
      <c r="L366" s="146"/>
      <c r="M366" s="146"/>
      <c r="N366" s="146"/>
      <c r="O366" s="146"/>
      <c r="P366" s="146"/>
      <c r="Q366" s="146"/>
      <c r="R366" s="146"/>
      <c r="S366" s="279"/>
      <c r="T366" s="279"/>
      <c r="U366" s="279"/>
      <c r="V366" s="279"/>
      <c r="W366" s="279"/>
      <c r="X366" s="279"/>
      <c r="Y366" s="279"/>
      <c r="Z366" s="279"/>
      <c r="AA366" s="279"/>
      <c r="AB366" s="296"/>
      <c r="AC366" s="296"/>
      <c r="AD366" s="296"/>
      <c r="AE366" s="296"/>
      <c r="AF366" s="296"/>
      <c r="AG366" s="296"/>
      <c r="AH366" s="296"/>
      <c r="AI366" s="296"/>
      <c r="AJ366" s="296"/>
      <c r="AK366" s="148"/>
      <c r="AL366" s="148"/>
    </row>
    <row r="367" spans="1:38" ht="16.5" customHeight="1">
      <c r="A367" s="279"/>
      <c r="B367" s="1238" t="str">
        <f>IF('Data invoice'!J312=0,"",'Data invoice'!K312)</f>
        <v/>
      </c>
      <c r="C367" s="1238" t="str">
        <f>IF('Data invoice'!K310=0,"",'Data invoice'!L310)</f>
        <v/>
      </c>
      <c r="D367" s="1238" t="str">
        <f>IF('Data invoice'!L310=0,"",'Data invoice'!M310)</f>
        <v/>
      </c>
      <c r="E367" s="1238" t="str">
        <f>IF('Data invoice'!M310=0,"",'Data invoice'!N310)</f>
        <v/>
      </c>
      <c r="F367" s="1238" t="str">
        <f>IF('Data invoice'!N310=0,"",'Data invoice'!O310)</f>
        <v/>
      </c>
      <c r="G367" s="1238" t="str">
        <f>IF('Data invoice'!O310=0,"",'Data invoice'!P310)</f>
        <v/>
      </c>
      <c r="H367" s="1238" t="str">
        <f>IF('Data invoice'!P310=0,"",'Data invoice'!Q310)</f>
        <v/>
      </c>
      <c r="I367" s="1238" t="str">
        <f>IF('Data invoice'!Q310=0,"",'Data invoice'!R310)</f>
        <v/>
      </c>
      <c r="J367" s="1239" t="str">
        <f>IF('Data invoice'!R310=0,"",'Data invoice'!S310)</f>
        <v/>
      </c>
      <c r="K367" s="1238" t="str">
        <f>IF('Data invoice'!S310=0,"",'Data invoice'!T310)</f>
        <v/>
      </c>
      <c r="L367" s="146"/>
      <c r="M367" s="146"/>
      <c r="N367" s="146"/>
      <c r="O367" s="146"/>
      <c r="P367" s="146"/>
      <c r="Q367" s="146"/>
      <c r="R367" s="146"/>
      <c r="S367" s="279"/>
      <c r="T367" s="279"/>
      <c r="U367" s="279"/>
      <c r="V367" s="279"/>
      <c r="W367" s="279"/>
      <c r="X367" s="279"/>
      <c r="Y367" s="279"/>
      <c r="Z367" s="279"/>
      <c r="AA367" s="279"/>
      <c r="AB367" s="296"/>
      <c r="AC367" s="296"/>
      <c r="AD367" s="296"/>
      <c r="AE367" s="296"/>
      <c r="AF367" s="296"/>
      <c r="AG367" s="296"/>
      <c r="AH367" s="296"/>
      <c r="AI367" s="296"/>
      <c r="AJ367" s="296"/>
      <c r="AK367" s="148"/>
      <c r="AL367" s="148"/>
    </row>
    <row r="368" spans="1:38" ht="16.5" customHeight="1">
      <c r="A368" s="279"/>
      <c r="B368" s="1238" t="str">
        <f>IF('Data invoice'!J313=0,"",'Data invoice'!K313)</f>
        <v/>
      </c>
      <c r="C368" s="1238" t="str">
        <f>IF('Data invoice'!K311=0,"",'Data invoice'!L311)</f>
        <v/>
      </c>
      <c r="D368" s="1238" t="str">
        <f>IF('Data invoice'!L311=0,"",'Data invoice'!M311)</f>
        <v/>
      </c>
      <c r="E368" s="1238" t="str">
        <f>IF('Data invoice'!M311=0,"",'Data invoice'!N311)</f>
        <v/>
      </c>
      <c r="F368" s="1238" t="str">
        <f>IF('Data invoice'!N311=0,"",'Data invoice'!O311)</f>
        <v/>
      </c>
      <c r="G368" s="1238" t="str">
        <f>IF('Data invoice'!O311=0,"",'Data invoice'!P311)</f>
        <v/>
      </c>
      <c r="H368" s="1238" t="str">
        <f>IF('Data invoice'!P311=0,"",'Data invoice'!Q311)</f>
        <v/>
      </c>
      <c r="I368" s="1238" t="str">
        <f>IF('Data invoice'!Q311=0,"",'Data invoice'!R311)</f>
        <v/>
      </c>
      <c r="J368" s="1239" t="str">
        <f>IF('Data invoice'!R311=0,"",'Data invoice'!S311)</f>
        <v/>
      </c>
      <c r="K368" s="1238" t="str">
        <f>IF('Data invoice'!S311=0,"",'Data invoice'!T311)</f>
        <v/>
      </c>
      <c r="L368" s="146"/>
      <c r="M368" s="146"/>
      <c r="N368" s="146"/>
      <c r="O368" s="146"/>
      <c r="P368" s="146"/>
      <c r="Q368" s="146"/>
      <c r="R368" s="146"/>
      <c r="S368" s="279"/>
      <c r="T368" s="279"/>
      <c r="U368" s="279"/>
      <c r="V368" s="279"/>
      <c r="W368" s="279"/>
      <c r="X368" s="279"/>
      <c r="Y368" s="279"/>
      <c r="Z368" s="279"/>
      <c r="AA368" s="279"/>
      <c r="AB368" s="296"/>
      <c r="AC368" s="296"/>
      <c r="AD368" s="296"/>
      <c r="AE368" s="296"/>
      <c r="AF368" s="296"/>
      <c r="AG368" s="296"/>
      <c r="AH368" s="296"/>
      <c r="AI368" s="296"/>
      <c r="AJ368" s="296"/>
      <c r="AK368" s="148"/>
      <c r="AL368" s="148"/>
    </row>
    <row r="369" spans="1:38" ht="16.5" customHeight="1">
      <c r="A369" s="279"/>
      <c r="B369" s="1238" t="str">
        <f>IF('Data invoice'!J314=0,"",'Data invoice'!K314)</f>
        <v/>
      </c>
      <c r="C369" s="1238" t="str">
        <f>IF('Data invoice'!K312=0,"",'Data invoice'!L312)</f>
        <v/>
      </c>
      <c r="D369" s="1238" t="str">
        <f>IF('Data invoice'!L312=0,"",'Data invoice'!M312)</f>
        <v/>
      </c>
      <c r="E369" s="1238" t="str">
        <f>IF('Data invoice'!M312=0,"",'Data invoice'!N312)</f>
        <v/>
      </c>
      <c r="F369" s="1238" t="str">
        <f>IF('Data invoice'!N312=0,"",'Data invoice'!O312)</f>
        <v/>
      </c>
      <c r="G369" s="1238" t="str">
        <f>IF('Data invoice'!O312=0,"",'Data invoice'!P312)</f>
        <v/>
      </c>
      <c r="H369" s="1238" t="str">
        <f>IF('Data invoice'!P312=0,"",'Data invoice'!Q312)</f>
        <v/>
      </c>
      <c r="I369" s="1238" t="str">
        <f>IF('Data invoice'!Q312=0,"",'Data invoice'!R312)</f>
        <v/>
      </c>
      <c r="J369" s="1239" t="str">
        <f>IF('Data invoice'!R312=0,"",'Data invoice'!S312)</f>
        <v/>
      </c>
      <c r="K369" s="1238" t="str">
        <f>IF('Data invoice'!S312=0,"",'Data invoice'!T312)</f>
        <v/>
      </c>
      <c r="L369" s="146"/>
      <c r="M369" s="146"/>
      <c r="N369" s="146"/>
      <c r="O369" s="146"/>
      <c r="P369" s="146"/>
      <c r="Q369" s="146"/>
      <c r="R369" s="146"/>
      <c r="S369" s="279"/>
      <c r="T369" s="279"/>
      <c r="U369" s="279"/>
      <c r="V369" s="279"/>
      <c r="W369" s="279"/>
      <c r="X369" s="279"/>
      <c r="Y369" s="279"/>
      <c r="Z369" s="279"/>
      <c r="AA369" s="279"/>
      <c r="AB369" s="296"/>
      <c r="AC369" s="296"/>
      <c r="AD369" s="296"/>
      <c r="AE369" s="296"/>
      <c r="AF369" s="296"/>
      <c r="AG369" s="296"/>
      <c r="AH369" s="296"/>
      <c r="AI369" s="296"/>
      <c r="AJ369" s="296"/>
      <c r="AK369" s="148"/>
      <c r="AL369" s="148"/>
    </row>
    <row r="370" spans="1:38" ht="16.5" customHeight="1">
      <c r="A370" s="279"/>
      <c r="B370" s="1238" t="str">
        <f>IF('Data invoice'!J315=0,"",'Data invoice'!K315)</f>
        <v/>
      </c>
      <c r="C370" s="1238" t="str">
        <f>IF('Data invoice'!K313=0,"",'Data invoice'!L313)</f>
        <v/>
      </c>
      <c r="D370" s="1238" t="str">
        <f>IF('Data invoice'!L313=0,"",'Data invoice'!M313)</f>
        <v/>
      </c>
      <c r="E370" s="1238" t="str">
        <f>IF('Data invoice'!M313=0,"",'Data invoice'!N313)</f>
        <v/>
      </c>
      <c r="F370" s="1238" t="str">
        <f>IF('Data invoice'!N313=0,"",'Data invoice'!O313)</f>
        <v/>
      </c>
      <c r="G370" s="1238" t="str">
        <f>IF('Data invoice'!O313=0,"",'Data invoice'!P313)</f>
        <v/>
      </c>
      <c r="H370" s="1238" t="str">
        <f>IF('Data invoice'!P313=0,"",'Data invoice'!Q313)</f>
        <v/>
      </c>
      <c r="I370" s="1238" t="str">
        <f>IF('Data invoice'!Q313=0,"",'Data invoice'!R313)</f>
        <v/>
      </c>
      <c r="J370" s="1239" t="str">
        <f>IF('Data invoice'!R313=0,"",'Data invoice'!S313)</f>
        <v/>
      </c>
      <c r="K370" s="1238" t="str">
        <f>IF('Data invoice'!S313=0,"",'Data invoice'!T313)</f>
        <v/>
      </c>
      <c r="L370" s="146"/>
      <c r="M370" s="146"/>
      <c r="N370" s="146"/>
      <c r="O370" s="146"/>
      <c r="P370" s="146"/>
      <c r="Q370" s="146"/>
      <c r="R370" s="146"/>
      <c r="S370" s="279"/>
      <c r="T370" s="279"/>
      <c r="U370" s="279"/>
      <c r="V370" s="279"/>
      <c r="W370" s="279"/>
      <c r="X370" s="279"/>
      <c r="Y370" s="279"/>
      <c r="Z370" s="279"/>
      <c r="AA370" s="279"/>
      <c r="AB370" s="296"/>
      <c r="AC370" s="296"/>
      <c r="AD370" s="296"/>
      <c r="AE370" s="296"/>
      <c r="AF370" s="296"/>
      <c r="AG370" s="296"/>
      <c r="AH370" s="296"/>
      <c r="AI370" s="296"/>
      <c r="AJ370" s="296"/>
      <c r="AK370" s="148"/>
      <c r="AL370" s="148"/>
    </row>
    <row r="371" spans="1:38" ht="16.5" customHeight="1">
      <c r="A371" s="279"/>
      <c r="B371" s="1238" t="str">
        <f>IF('Data invoice'!J316=0,"",'Data invoice'!K316)</f>
        <v/>
      </c>
      <c r="C371" s="1238" t="str">
        <f>IF('Data invoice'!K314=0,"",'Data invoice'!L314)</f>
        <v/>
      </c>
      <c r="D371" s="1238" t="str">
        <f>IF('Data invoice'!L314=0,"",'Data invoice'!M314)</f>
        <v/>
      </c>
      <c r="E371" s="1238" t="str">
        <f>IF('Data invoice'!M314=0,"",'Data invoice'!N314)</f>
        <v/>
      </c>
      <c r="F371" s="1238" t="str">
        <f>IF('Data invoice'!N314=0,"",'Data invoice'!O314)</f>
        <v/>
      </c>
      <c r="G371" s="1238" t="str">
        <f>IF('Data invoice'!O314=0,"",'Data invoice'!P314)</f>
        <v/>
      </c>
      <c r="H371" s="1238" t="str">
        <f>IF('Data invoice'!P314=0,"",'Data invoice'!Q314)</f>
        <v/>
      </c>
      <c r="I371" s="1238" t="str">
        <f>IF('Data invoice'!Q314=0,"",'Data invoice'!R314)</f>
        <v/>
      </c>
      <c r="J371" s="1239" t="str">
        <f>IF('Data invoice'!R314=0,"",'Data invoice'!S314)</f>
        <v/>
      </c>
      <c r="K371" s="1238" t="str">
        <f>IF('Data invoice'!S314=0,"",'Data invoice'!T314)</f>
        <v/>
      </c>
      <c r="L371" s="146"/>
      <c r="M371" s="146"/>
      <c r="N371" s="146"/>
      <c r="O371" s="146"/>
      <c r="P371" s="146"/>
      <c r="Q371" s="146"/>
      <c r="R371" s="146"/>
      <c r="S371" s="279"/>
      <c r="T371" s="279"/>
      <c r="U371" s="279"/>
      <c r="V371" s="279"/>
      <c r="W371" s="279"/>
      <c r="X371" s="279"/>
      <c r="Y371" s="279"/>
      <c r="Z371" s="279"/>
      <c r="AA371" s="279"/>
      <c r="AB371" s="296"/>
      <c r="AC371" s="296"/>
      <c r="AD371" s="296"/>
      <c r="AE371" s="296"/>
      <c r="AF371" s="296"/>
      <c r="AG371" s="296"/>
      <c r="AH371" s="296"/>
      <c r="AI371" s="296"/>
      <c r="AJ371" s="296"/>
      <c r="AK371" s="148"/>
      <c r="AL371" s="148"/>
    </row>
    <row r="372" spans="1:38" ht="16.5" customHeight="1">
      <c r="A372" s="279"/>
      <c r="B372" s="1238" t="str">
        <f>IF('Data invoice'!J317=0,"",'Data invoice'!K317)</f>
        <v/>
      </c>
      <c r="C372" s="1238" t="str">
        <f>IF('Data invoice'!K315=0,"",'Data invoice'!L315)</f>
        <v/>
      </c>
      <c r="D372" s="1238" t="str">
        <f>IF('Data invoice'!L315=0,"",'Data invoice'!M315)</f>
        <v/>
      </c>
      <c r="E372" s="1238" t="str">
        <f>IF('Data invoice'!M315=0,"",'Data invoice'!N315)</f>
        <v/>
      </c>
      <c r="F372" s="1238" t="str">
        <f>IF('Data invoice'!N315=0,"",'Data invoice'!O315)</f>
        <v/>
      </c>
      <c r="G372" s="1238" t="str">
        <f>IF('Data invoice'!O315=0,"",'Data invoice'!P315)</f>
        <v/>
      </c>
      <c r="H372" s="1238" t="str">
        <f>IF('Data invoice'!P315=0,"",'Data invoice'!Q315)</f>
        <v/>
      </c>
      <c r="I372" s="1238" t="str">
        <f>IF('Data invoice'!Q315=0,"",'Data invoice'!R315)</f>
        <v/>
      </c>
      <c r="J372" s="1239" t="str">
        <f>IF('Data invoice'!R315=0,"",'Data invoice'!S315)</f>
        <v/>
      </c>
      <c r="K372" s="1238" t="str">
        <f>IF('Data invoice'!S315=0,"",'Data invoice'!T315)</f>
        <v/>
      </c>
      <c r="L372" s="146"/>
      <c r="M372" s="146"/>
      <c r="N372" s="146"/>
      <c r="O372" s="146"/>
      <c r="P372" s="146"/>
      <c r="Q372" s="146"/>
      <c r="R372" s="146"/>
      <c r="S372" s="279"/>
      <c r="T372" s="279"/>
      <c r="U372" s="279"/>
      <c r="V372" s="279"/>
      <c r="W372" s="279"/>
      <c r="X372" s="279"/>
      <c r="Y372" s="279"/>
      <c r="Z372" s="279"/>
      <c r="AA372" s="279"/>
      <c r="AB372" s="296"/>
      <c r="AC372" s="296"/>
      <c r="AD372" s="296"/>
      <c r="AE372" s="296"/>
      <c r="AF372" s="296"/>
      <c r="AG372" s="296"/>
      <c r="AH372" s="296"/>
      <c r="AI372" s="296"/>
      <c r="AJ372" s="296"/>
      <c r="AK372" s="148"/>
      <c r="AL372" s="148"/>
    </row>
    <row r="373" spans="1:38" ht="16.5" customHeight="1">
      <c r="A373" s="279"/>
      <c r="B373" s="1238" t="str">
        <f>IF('Data invoice'!J318=0,"",'Data invoice'!K318)</f>
        <v/>
      </c>
      <c r="C373" s="1238" t="str">
        <f>IF('Data invoice'!K316=0,"",'Data invoice'!L316)</f>
        <v/>
      </c>
      <c r="D373" s="1238" t="str">
        <f>IF('Data invoice'!L316=0,"",'Data invoice'!M316)</f>
        <v/>
      </c>
      <c r="E373" s="1238" t="str">
        <f>IF('Data invoice'!M316=0,"",'Data invoice'!N316)</f>
        <v/>
      </c>
      <c r="F373" s="1238" t="str">
        <f>IF('Data invoice'!N316=0,"",'Data invoice'!O316)</f>
        <v/>
      </c>
      <c r="G373" s="1238" t="str">
        <f>IF('Data invoice'!O316=0,"",'Data invoice'!P316)</f>
        <v/>
      </c>
      <c r="H373" s="1238" t="str">
        <f>IF('Data invoice'!P316=0,"",'Data invoice'!Q316)</f>
        <v/>
      </c>
      <c r="I373" s="1238" t="str">
        <f>IF('Data invoice'!Q316=0,"",'Data invoice'!R316)</f>
        <v/>
      </c>
      <c r="J373" s="1239" t="str">
        <f>IF('Data invoice'!R316=0,"",'Data invoice'!S316)</f>
        <v/>
      </c>
      <c r="K373" s="1238" t="str">
        <f>IF('Data invoice'!S316=0,"",'Data invoice'!T316)</f>
        <v/>
      </c>
      <c r="L373" s="146"/>
      <c r="M373" s="146"/>
      <c r="N373" s="146"/>
      <c r="O373" s="146"/>
      <c r="P373" s="146"/>
      <c r="Q373" s="146"/>
      <c r="R373" s="146"/>
      <c r="S373" s="279"/>
      <c r="T373" s="279"/>
      <c r="U373" s="279"/>
      <c r="V373" s="279"/>
      <c r="W373" s="279"/>
      <c r="X373" s="279"/>
      <c r="Y373" s="279"/>
      <c r="Z373" s="279"/>
      <c r="AA373" s="279"/>
      <c r="AB373" s="296"/>
      <c r="AC373" s="296"/>
      <c r="AD373" s="296"/>
      <c r="AE373" s="296"/>
      <c r="AF373" s="296"/>
      <c r="AG373" s="296"/>
      <c r="AH373" s="296"/>
      <c r="AI373" s="296"/>
      <c r="AJ373" s="296"/>
      <c r="AK373" s="148"/>
      <c r="AL373" s="148"/>
    </row>
    <row r="374" spans="1:38" ht="16.5" customHeight="1">
      <c r="A374" s="279"/>
      <c r="B374" s="1238" t="str">
        <f>IF('Data invoice'!J319=0,"",'Data invoice'!K319)</f>
        <v/>
      </c>
      <c r="C374" s="1238" t="str">
        <f>IF('Data invoice'!K317=0,"",'Data invoice'!L317)</f>
        <v/>
      </c>
      <c r="D374" s="1238" t="str">
        <f>IF('Data invoice'!L317=0,"",'Data invoice'!M317)</f>
        <v/>
      </c>
      <c r="E374" s="1238" t="str">
        <f>IF('Data invoice'!M317=0,"",'Data invoice'!N317)</f>
        <v/>
      </c>
      <c r="F374" s="1238" t="str">
        <f>IF('Data invoice'!N317=0,"",'Data invoice'!O317)</f>
        <v/>
      </c>
      <c r="G374" s="1238" t="str">
        <f>IF('Data invoice'!O317=0,"",'Data invoice'!P317)</f>
        <v/>
      </c>
      <c r="H374" s="1238" t="str">
        <f>IF('Data invoice'!P317=0,"",'Data invoice'!Q317)</f>
        <v/>
      </c>
      <c r="I374" s="1238" t="str">
        <f>IF('Data invoice'!Q317=0,"",'Data invoice'!R317)</f>
        <v/>
      </c>
      <c r="J374" s="1239" t="str">
        <f>IF('Data invoice'!R317=0,"",'Data invoice'!S317)</f>
        <v/>
      </c>
      <c r="K374" s="1238" t="str">
        <f>IF('Data invoice'!S317=0,"",'Data invoice'!T317)</f>
        <v/>
      </c>
      <c r="L374" s="146"/>
      <c r="M374" s="146"/>
      <c r="N374" s="146"/>
      <c r="O374" s="146"/>
      <c r="P374" s="146"/>
      <c r="Q374" s="146"/>
      <c r="R374" s="146"/>
      <c r="S374" s="279"/>
      <c r="T374" s="279"/>
      <c r="U374" s="279"/>
      <c r="V374" s="279"/>
      <c r="W374" s="279"/>
      <c r="X374" s="279"/>
      <c r="Y374" s="279"/>
      <c r="Z374" s="279"/>
      <c r="AA374" s="279"/>
      <c r="AB374" s="296"/>
      <c r="AC374" s="296"/>
      <c r="AD374" s="296"/>
      <c r="AE374" s="296"/>
      <c r="AF374" s="296"/>
      <c r="AG374" s="296"/>
      <c r="AH374" s="296"/>
      <c r="AI374" s="296"/>
      <c r="AJ374" s="296"/>
      <c r="AK374" s="148"/>
      <c r="AL374" s="148"/>
    </row>
    <row r="375" spans="1:38" ht="16.5" customHeight="1">
      <c r="A375" s="279"/>
      <c r="B375" s="1238" t="str">
        <f>IF('Data invoice'!J320=0,"",'Data invoice'!K320)</f>
        <v/>
      </c>
      <c r="C375" s="1238" t="str">
        <f>IF('Data invoice'!K318=0,"",'Data invoice'!L318)</f>
        <v/>
      </c>
      <c r="D375" s="1238" t="str">
        <f>IF('Data invoice'!L318=0,"",'Data invoice'!M318)</f>
        <v/>
      </c>
      <c r="E375" s="1238" t="str">
        <f>IF('Data invoice'!M318=0,"",'Data invoice'!N318)</f>
        <v/>
      </c>
      <c r="F375" s="1238" t="str">
        <f>IF('Data invoice'!N318=0,"",'Data invoice'!O318)</f>
        <v/>
      </c>
      <c r="G375" s="1238" t="str">
        <f>IF('Data invoice'!O318=0,"",'Data invoice'!P318)</f>
        <v/>
      </c>
      <c r="H375" s="1238" t="str">
        <f>IF('Data invoice'!P318=0,"",'Data invoice'!Q318)</f>
        <v/>
      </c>
      <c r="I375" s="1238" t="str">
        <f>IF('Data invoice'!Q318=0,"",'Data invoice'!R318)</f>
        <v/>
      </c>
      <c r="J375" s="1239" t="str">
        <f>IF('Data invoice'!R318=0,"",'Data invoice'!S318)</f>
        <v/>
      </c>
      <c r="K375" s="1238" t="str">
        <f>IF('Data invoice'!S318=0,"",'Data invoice'!T318)</f>
        <v/>
      </c>
      <c r="L375" s="146"/>
      <c r="M375" s="146"/>
      <c r="N375" s="146"/>
      <c r="O375" s="146"/>
      <c r="P375" s="146"/>
      <c r="Q375" s="146"/>
      <c r="R375" s="146"/>
      <c r="S375" s="279"/>
      <c r="T375" s="279"/>
      <c r="U375" s="279"/>
      <c r="V375" s="279"/>
      <c r="W375" s="279"/>
      <c r="X375" s="279"/>
      <c r="Y375" s="279"/>
      <c r="Z375" s="279"/>
      <c r="AA375" s="279"/>
      <c r="AB375" s="296"/>
      <c r="AC375" s="296"/>
      <c r="AD375" s="296"/>
      <c r="AE375" s="296"/>
      <c r="AF375" s="296"/>
      <c r="AG375" s="296"/>
      <c r="AH375" s="296"/>
      <c r="AI375" s="296"/>
      <c r="AJ375" s="296"/>
      <c r="AK375" s="148"/>
      <c r="AL375" s="148"/>
    </row>
    <row r="376" spans="1:38" ht="16.5" customHeight="1">
      <c r="A376" s="279"/>
      <c r="B376" s="1238" t="e">
        <f>IF('Data invoice'!#REF!=0,"",'Data invoice'!#REF!)</f>
        <v>#REF!</v>
      </c>
      <c r="C376" s="1238" t="str">
        <f>IF('Data invoice'!K319=0,"",'Data invoice'!L319)</f>
        <v/>
      </c>
      <c r="D376" s="1238" t="str">
        <f>IF('Data invoice'!L319=0,"",'Data invoice'!M319)</f>
        <v/>
      </c>
      <c r="E376" s="1238" t="str">
        <f>IF('Data invoice'!M319=0,"",'Data invoice'!N319)</f>
        <v/>
      </c>
      <c r="F376" s="1238" t="str">
        <f>IF('Data invoice'!N319=0,"",'Data invoice'!O319)</f>
        <v/>
      </c>
      <c r="G376" s="1238" t="str">
        <f>IF('Data invoice'!O319=0,"",'Data invoice'!P319)</f>
        <v/>
      </c>
      <c r="H376" s="1238" t="str">
        <f>IF('Data invoice'!P319=0,"",'Data invoice'!Q319)</f>
        <v/>
      </c>
      <c r="I376" s="1238" t="str">
        <f>IF('Data invoice'!Q319=0,"",'Data invoice'!R319)</f>
        <v/>
      </c>
      <c r="J376" s="1239" t="str">
        <f>IF('Data invoice'!R319=0,"",'Data invoice'!S319)</f>
        <v/>
      </c>
      <c r="K376" s="1238" t="str">
        <f>IF('Data invoice'!S319=0,"",'Data invoice'!T319)</f>
        <v/>
      </c>
      <c r="L376" s="146"/>
      <c r="M376" s="146"/>
      <c r="N376" s="146"/>
      <c r="O376" s="146"/>
      <c r="P376" s="146"/>
      <c r="Q376" s="146"/>
      <c r="R376" s="146"/>
      <c r="S376" s="279"/>
      <c r="T376" s="279"/>
      <c r="U376" s="279"/>
      <c r="V376" s="279"/>
      <c r="W376" s="279"/>
      <c r="X376" s="279"/>
      <c r="Y376" s="279"/>
      <c r="Z376" s="279"/>
      <c r="AA376" s="279"/>
      <c r="AB376" s="296"/>
      <c r="AC376" s="296"/>
      <c r="AD376" s="296"/>
      <c r="AE376" s="296"/>
      <c r="AF376" s="296"/>
      <c r="AG376" s="296"/>
      <c r="AH376" s="296"/>
      <c r="AI376" s="296"/>
      <c r="AJ376" s="296"/>
      <c r="AK376" s="148"/>
      <c r="AL376" s="148"/>
    </row>
    <row r="377" spans="1:38" ht="16.5" customHeight="1">
      <c r="A377" s="279"/>
      <c r="B377" s="1238" t="str">
        <f>IF('Data invoice'!J321=0,"",'Data invoice'!K321)</f>
        <v/>
      </c>
      <c r="C377" s="1238" t="str">
        <f>IF('Data invoice'!K320=0,"",'Data invoice'!L320)</f>
        <v/>
      </c>
      <c r="D377" s="1238" t="str">
        <f>IF('Data invoice'!L320=0,"",'Data invoice'!M320)</f>
        <v/>
      </c>
      <c r="E377" s="1238" t="str">
        <f>IF('Data invoice'!M320=0,"",'Data invoice'!N320)</f>
        <v/>
      </c>
      <c r="F377" s="1238" t="str">
        <f>IF('Data invoice'!N320=0,"",'Data invoice'!O320)</f>
        <v/>
      </c>
      <c r="G377" s="1238" t="str">
        <f>IF('Data invoice'!O320=0,"",'Data invoice'!P320)</f>
        <v/>
      </c>
      <c r="H377" s="1238" t="str">
        <f>IF('Data invoice'!P320=0,"",'Data invoice'!Q320)</f>
        <v/>
      </c>
      <c r="I377" s="1238" t="str">
        <f>IF('Data invoice'!Q320=0,"",'Data invoice'!R320)</f>
        <v/>
      </c>
      <c r="J377" s="1239" t="str">
        <f>IF('Data invoice'!R320=0,"",'Data invoice'!S320)</f>
        <v/>
      </c>
      <c r="K377" s="1238" t="str">
        <f>IF('Data invoice'!S320=0,"",'Data invoice'!T320)</f>
        <v/>
      </c>
      <c r="L377" s="146"/>
      <c r="M377" s="146"/>
      <c r="N377" s="146"/>
      <c r="O377" s="146"/>
      <c r="P377" s="146"/>
      <c r="Q377" s="146"/>
      <c r="R377" s="146"/>
      <c r="S377" s="279"/>
      <c r="T377" s="279"/>
      <c r="U377" s="279"/>
      <c r="V377" s="279"/>
      <c r="W377" s="279"/>
      <c r="X377" s="279"/>
      <c r="Y377" s="279"/>
      <c r="Z377" s="279"/>
      <c r="AA377" s="279"/>
      <c r="AB377" s="296"/>
      <c r="AC377" s="296"/>
      <c r="AD377" s="296"/>
      <c r="AE377" s="296"/>
      <c r="AF377" s="296"/>
      <c r="AG377" s="296"/>
      <c r="AH377" s="296"/>
      <c r="AI377" s="296"/>
      <c r="AJ377" s="296"/>
      <c r="AK377" s="148"/>
      <c r="AL377" s="148"/>
    </row>
    <row r="378" spans="1:38" ht="16.5" customHeight="1">
      <c r="A378" s="279"/>
      <c r="B378" s="1238" t="str">
        <f>IF('Data invoice'!J322=0,"",'Data invoice'!K322)</f>
        <v/>
      </c>
      <c r="C378" s="1238" t="e">
        <f>IF('Data invoice'!#REF!=0,"",'Data invoice'!#REF!)</f>
        <v>#REF!</v>
      </c>
      <c r="D378" s="1238" t="e">
        <f>IF('Data invoice'!#REF!=0,"",'Data invoice'!#REF!)</f>
        <v>#REF!</v>
      </c>
      <c r="E378" s="1238" t="e">
        <f>IF('Data invoice'!#REF!=0,"",'Data invoice'!#REF!)</f>
        <v>#REF!</v>
      </c>
      <c r="F378" s="1238" t="e">
        <f>IF('Data invoice'!#REF!=0,"",'Data invoice'!#REF!)</f>
        <v>#REF!</v>
      </c>
      <c r="G378" s="1238" t="e">
        <f>IF('Data invoice'!#REF!=0,"",'Data invoice'!#REF!)</f>
        <v>#REF!</v>
      </c>
      <c r="H378" s="1238" t="e">
        <f>IF('Data invoice'!#REF!=0,"",'Data invoice'!#REF!)</f>
        <v>#REF!</v>
      </c>
      <c r="I378" s="1238" t="e">
        <f>IF('Data invoice'!#REF!=0,"",'Data invoice'!#REF!)</f>
        <v>#REF!</v>
      </c>
      <c r="J378" s="1239" t="e">
        <f>IF('Data invoice'!#REF!=0,"",'Data invoice'!#REF!)</f>
        <v>#REF!</v>
      </c>
      <c r="K378" s="1238" t="e">
        <f>IF('Data invoice'!#REF!=0,"",'Data invoice'!#REF!)</f>
        <v>#REF!</v>
      </c>
      <c r="L378" s="146"/>
      <c r="M378" s="146"/>
      <c r="N378" s="146"/>
      <c r="O378" s="146"/>
      <c r="P378" s="146"/>
      <c r="Q378" s="146"/>
      <c r="R378" s="146"/>
      <c r="S378" s="279"/>
      <c r="T378" s="279"/>
      <c r="U378" s="279"/>
      <c r="V378" s="279"/>
      <c r="W378" s="279"/>
      <c r="X378" s="279"/>
      <c r="Y378" s="279"/>
      <c r="Z378" s="279"/>
      <c r="AA378" s="279"/>
      <c r="AB378" s="296"/>
      <c r="AC378" s="296"/>
      <c r="AD378" s="296"/>
      <c r="AE378" s="296"/>
      <c r="AF378" s="296"/>
      <c r="AG378" s="296"/>
      <c r="AH378" s="296"/>
      <c r="AI378" s="296"/>
      <c r="AJ378" s="296"/>
      <c r="AK378" s="148"/>
      <c r="AL378" s="148"/>
    </row>
    <row r="379" spans="1:38" ht="16.5" customHeight="1">
      <c r="A379" s="279"/>
      <c r="B379" s="1238" t="str">
        <f>IF('Data invoice'!J323=0,"",'Data invoice'!K323)</f>
        <v/>
      </c>
      <c r="C379" s="1238" t="str">
        <f>IF('Data invoice'!K321=0,"",'Data invoice'!L321)</f>
        <v/>
      </c>
      <c r="D379" s="1238" t="str">
        <f>IF('Data invoice'!L321=0,"",'Data invoice'!M321)</f>
        <v/>
      </c>
      <c r="E379" s="1238" t="str">
        <f>IF('Data invoice'!M321=0,"",'Data invoice'!N321)</f>
        <v/>
      </c>
      <c r="F379" s="1238" t="str">
        <f>IF('Data invoice'!N321=0,"",'Data invoice'!O321)</f>
        <v/>
      </c>
      <c r="G379" s="1238" t="str">
        <f>IF('Data invoice'!O321=0,"",'Data invoice'!P321)</f>
        <v/>
      </c>
      <c r="H379" s="1238" t="str">
        <f>IF('Data invoice'!P321=0,"",'Data invoice'!Q321)</f>
        <v/>
      </c>
      <c r="I379" s="1238" t="str">
        <f>IF('Data invoice'!Q321=0,"",'Data invoice'!R321)</f>
        <v/>
      </c>
      <c r="J379" s="1239" t="str">
        <f>IF('Data invoice'!R321=0,"",'Data invoice'!S321)</f>
        <v/>
      </c>
      <c r="K379" s="1238" t="str">
        <f>IF('Data invoice'!S321=0,"",'Data invoice'!T321)</f>
        <v/>
      </c>
      <c r="L379" s="146"/>
      <c r="M379" s="146"/>
      <c r="N379" s="146"/>
      <c r="O379" s="146"/>
      <c r="P379" s="146"/>
      <c r="Q379" s="146"/>
      <c r="R379" s="146"/>
      <c r="S379" s="279"/>
      <c r="T379" s="279"/>
      <c r="U379" s="279"/>
      <c r="V379" s="279"/>
      <c r="W379" s="279"/>
      <c r="X379" s="279"/>
      <c r="Y379" s="279"/>
      <c r="Z379" s="279"/>
      <c r="AA379" s="279"/>
      <c r="AB379" s="296"/>
      <c r="AC379" s="296"/>
      <c r="AD379" s="296"/>
      <c r="AE379" s="296"/>
      <c r="AF379" s="296"/>
      <c r="AG379" s="296"/>
      <c r="AH379" s="296"/>
      <c r="AI379" s="296"/>
      <c r="AJ379" s="296"/>
      <c r="AK379" s="148"/>
      <c r="AL379" s="148"/>
    </row>
    <row r="380" spans="1:38" ht="16.5" customHeight="1">
      <c r="A380" s="279"/>
      <c r="B380" s="1238" t="str">
        <f>IF('Data invoice'!J324=0,"",'Data invoice'!K324)</f>
        <v/>
      </c>
      <c r="C380" s="1238" t="str">
        <f>IF('Data invoice'!K322=0,"",'Data invoice'!L322)</f>
        <v/>
      </c>
      <c r="D380" s="1238" t="str">
        <f>IF('Data invoice'!L322=0,"",'Data invoice'!M322)</f>
        <v/>
      </c>
      <c r="E380" s="1238" t="str">
        <f>IF('Data invoice'!M322=0,"",'Data invoice'!N322)</f>
        <v/>
      </c>
      <c r="F380" s="1238" t="str">
        <f>IF('Data invoice'!N322=0,"",'Data invoice'!O322)</f>
        <v/>
      </c>
      <c r="G380" s="1238" t="str">
        <f>IF('Data invoice'!O322=0,"",'Data invoice'!P322)</f>
        <v/>
      </c>
      <c r="H380" s="1238" t="str">
        <f>IF('Data invoice'!P322=0,"",'Data invoice'!Q322)</f>
        <v/>
      </c>
      <c r="I380" s="1238" t="str">
        <f>IF('Data invoice'!Q322=0,"",'Data invoice'!R322)</f>
        <v/>
      </c>
      <c r="J380" s="1239" t="str">
        <f>IF('Data invoice'!R322=0,"",'Data invoice'!S322)</f>
        <v/>
      </c>
      <c r="K380" s="1238" t="str">
        <f>IF('Data invoice'!S322=0,"",'Data invoice'!T322)</f>
        <v/>
      </c>
      <c r="L380" s="146"/>
      <c r="M380" s="146"/>
      <c r="N380" s="146"/>
      <c r="O380" s="146"/>
      <c r="P380" s="146"/>
      <c r="Q380" s="146"/>
      <c r="R380" s="146"/>
      <c r="S380" s="279"/>
      <c r="T380" s="279"/>
      <c r="U380" s="279"/>
      <c r="V380" s="279"/>
      <c r="W380" s="279"/>
      <c r="X380" s="279"/>
      <c r="Y380" s="279"/>
      <c r="Z380" s="279"/>
      <c r="AA380" s="279"/>
      <c r="AB380" s="296"/>
      <c r="AC380" s="296"/>
      <c r="AD380" s="296"/>
      <c r="AE380" s="296"/>
      <c r="AF380" s="296"/>
      <c r="AG380" s="296"/>
      <c r="AH380" s="296"/>
      <c r="AI380" s="296"/>
      <c r="AJ380" s="296"/>
      <c r="AK380" s="148"/>
      <c r="AL380" s="148"/>
    </row>
    <row r="381" spans="1:38" ht="16.5" customHeight="1">
      <c r="A381" s="279"/>
      <c r="B381" s="1238" t="str">
        <f>IF('Data invoice'!J325=0,"",'Data invoice'!K325)</f>
        <v/>
      </c>
      <c r="C381" s="1238" t="str">
        <f>IF('Data invoice'!K323=0,"",'Data invoice'!L323)</f>
        <v/>
      </c>
      <c r="D381" s="1238" t="str">
        <f>IF('Data invoice'!L323=0,"",'Data invoice'!M323)</f>
        <v/>
      </c>
      <c r="E381" s="1238" t="str">
        <f>IF('Data invoice'!M323=0,"",'Data invoice'!N323)</f>
        <v/>
      </c>
      <c r="F381" s="1238" t="str">
        <f>IF('Data invoice'!N323=0,"",'Data invoice'!O323)</f>
        <v/>
      </c>
      <c r="G381" s="1238" t="str">
        <f>IF('Data invoice'!O323=0,"",'Data invoice'!P323)</f>
        <v/>
      </c>
      <c r="H381" s="1238" t="str">
        <f>IF('Data invoice'!P323=0,"",'Data invoice'!Q323)</f>
        <v/>
      </c>
      <c r="I381" s="1238" t="str">
        <f>IF('Data invoice'!Q323=0,"",'Data invoice'!R323)</f>
        <v/>
      </c>
      <c r="J381" s="1239" t="str">
        <f>IF('Data invoice'!R323=0,"",'Data invoice'!S323)</f>
        <v/>
      </c>
      <c r="K381" s="1238" t="str">
        <f>IF('Data invoice'!S323=0,"",'Data invoice'!T323)</f>
        <v/>
      </c>
      <c r="L381" s="146"/>
      <c r="M381" s="146"/>
      <c r="N381" s="146"/>
      <c r="O381" s="146"/>
      <c r="P381" s="146"/>
      <c r="Q381" s="146"/>
      <c r="R381" s="146"/>
      <c r="S381" s="279"/>
      <c r="T381" s="279"/>
      <c r="U381" s="279"/>
      <c r="V381" s="279"/>
      <c r="W381" s="279"/>
      <c r="X381" s="279"/>
      <c r="Y381" s="279"/>
      <c r="Z381" s="279"/>
      <c r="AA381" s="279"/>
      <c r="AB381" s="296"/>
      <c r="AC381" s="296"/>
      <c r="AD381" s="296"/>
      <c r="AE381" s="296"/>
      <c r="AF381" s="296"/>
      <c r="AG381" s="296"/>
      <c r="AH381" s="296"/>
      <c r="AI381" s="296"/>
      <c r="AJ381" s="296"/>
      <c r="AK381" s="148"/>
      <c r="AL381" s="148"/>
    </row>
    <row r="382" spans="1:38" ht="16.5" customHeight="1">
      <c r="A382" s="279"/>
      <c r="B382" s="1238" t="str">
        <f>IF('Data invoice'!J326=0,"",'Data invoice'!K326)</f>
        <v/>
      </c>
      <c r="C382" s="1238" t="str">
        <f>IF('Data invoice'!K324=0,"",'Data invoice'!L324)</f>
        <v/>
      </c>
      <c r="D382" s="1238" t="str">
        <f>IF('Data invoice'!L324=0,"",'Data invoice'!M324)</f>
        <v/>
      </c>
      <c r="E382" s="1238" t="str">
        <f>IF('Data invoice'!M324=0,"",'Data invoice'!N324)</f>
        <v/>
      </c>
      <c r="F382" s="1238" t="str">
        <f>IF('Data invoice'!N324=0,"",'Data invoice'!O324)</f>
        <v/>
      </c>
      <c r="G382" s="1238" t="str">
        <f>IF('Data invoice'!O324=0,"",'Data invoice'!P324)</f>
        <v/>
      </c>
      <c r="H382" s="1238" t="str">
        <f>IF('Data invoice'!P324=0,"",'Data invoice'!Q324)</f>
        <v/>
      </c>
      <c r="I382" s="1238" t="str">
        <f>IF('Data invoice'!Q324=0,"",'Data invoice'!R324)</f>
        <v/>
      </c>
      <c r="J382" s="1239" t="str">
        <f>IF('Data invoice'!R324=0,"",'Data invoice'!S324)</f>
        <v/>
      </c>
      <c r="K382" s="1238" t="str">
        <f>IF('Data invoice'!S324=0,"",'Data invoice'!T324)</f>
        <v/>
      </c>
      <c r="L382" s="146"/>
      <c r="M382" s="146"/>
      <c r="N382" s="146"/>
      <c r="O382" s="146"/>
      <c r="P382" s="146"/>
      <c r="Q382" s="146"/>
      <c r="R382" s="146"/>
      <c r="S382" s="279"/>
      <c r="T382" s="279"/>
      <c r="U382" s="279"/>
      <c r="V382" s="279"/>
      <c r="W382" s="279"/>
      <c r="X382" s="279"/>
      <c r="Y382" s="279"/>
      <c r="Z382" s="279"/>
      <c r="AA382" s="279"/>
      <c r="AB382" s="296"/>
      <c r="AC382" s="296"/>
      <c r="AD382" s="296"/>
      <c r="AE382" s="296"/>
      <c r="AF382" s="296"/>
      <c r="AG382" s="296"/>
      <c r="AH382" s="296"/>
      <c r="AI382" s="296"/>
      <c r="AJ382" s="296"/>
      <c r="AK382" s="148"/>
      <c r="AL382" s="148"/>
    </row>
    <row r="383" spans="1:38" ht="16.5" customHeight="1">
      <c r="A383" s="279"/>
      <c r="B383" s="1238" t="str">
        <f>IF('Data invoice'!J327=0,"",'Data invoice'!K327)</f>
        <v/>
      </c>
      <c r="C383" s="1238" t="str">
        <f>IF('Data invoice'!K325=0,"",'Data invoice'!L325)</f>
        <v/>
      </c>
      <c r="D383" s="1238" t="str">
        <f>IF('Data invoice'!L325=0,"",'Data invoice'!M325)</f>
        <v/>
      </c>
      <c r="E383" s="1238" t="str">
        <f>IF('Data invoice'!M325=0,"",'Data invoice'!N325)</f>
        <v/>
      </c>
      <c r="F383" s="1238" t="str">
        <f>IF('Data invoice'!N325=0,"",'Data invoice'!O325)</f>
        <v/>
      </c>
      <c r="G383" s="1238" t="str">
        <f>IF('Data invoice'!O325=0,"",'Data invoice'!P325)</f>
        <v/>
      </c>
      <c r="H383" s="1238" t="str">
        <f>IF('Data invoice'!P325=0,"",'Data invoice'!Q325)</f>
        <v/>
      </c>
      <c r="I383" s="1238" t="str">
        <f>IF('Data invoice'!Q325=0,"",'Data invoice'!R325)</f>
        <v/>
      </c>
      <c r="J383" s="1239" t="str">
        <f>IF('Data invoice'!R325=0,"",'Data invoice'!S325)</f>
        <v/>
      </c>
      <c r="K383" s="1238" t="str">
        <f>IF('Data invoice'!S325=0,"",'Data invoice'!T325)</f>
        <v/>
      </c>
      <c r="L383" s="146"/>
      <c r="M383" s="146"/>
      <c r="N383" s="146"/>
      <c r="O383" s="146"/>
      <c r="P383" s="146"/>
      <c r="Q383" s="146"/>
      <c r="R383" s="146"/>
      <c r="S383" s="279"/>
      <c r="T383" s="279"/>
      <c r="U383" s="279"/>
      <c r="V383" s="279"/>
      <c r="W383" s="279"/>
      <c r="X383" s="279"/>
      <c r="Y383" s="279"/>
      <c r="Z383" s="279"/>
      <c r="AA383" s="279"/>
      <c r="AB383" s="296"/>
      <c r="AC383" s="296"/>
      <c r="AD383" s="296"/>
      <c r="AE383" s="296"/>
      <c r="AF383" s="296"/>
      <c r="AG383" s="296"/>
      <c r="AH383" s="296"/>
      <c r="AI383" s="296"/>
      <c r="AJ383" s="296"/>
      <c r="AK383" s="148"/>
      <c r="AL383" s="148"/>
    </row>
    <row r="384" spans="1:38" ht="16.5" customHeight="1">
      <c r="A384" s="279"/>
      <c r="B384" s="1238" t="str">
        <f>IF('Data invoice'!J328=0,"",'Data invoice'!K328)</f>
        <v/>
      </c>
      <c r="C384" s="1238" t="str">
        <f>IF('Data invoice'!K326=0,"",'Data invoice'!L326)</f>
        <v/>
      </c>
      <c r="D384" s="1238" t="str">
        <f>IF('Data invoice'!L326=0,"",'Data invoice'!M326)</f>
        <v/>
      </c>
      <c r="E384" s="1238" t="str">
        <f>IF('Data invoice'!M326=0,"",'Data invoice'!N326)</f>
        <v/>
      </c>
      <c r="F384" s="1238" t="str">
        <f>IF('Data invoice'!N326=0,"",'Data invoice'!O326)</f>
        <v/>
      </c>
      <c r="G384" s="1238" t="str">
        <f>IF('Data invoice'!O326=0,"",'Data invoice'!P326)</f>
        <v/>
      </c>
      <c r="H384" s="1238" t="str">
        <f>IF('Data invoice'!P326=0,"",'Data invoice'!Q326)</f>
        <v/>
      </c>
      <c r="I384" s="1238" t="str">
        <f>IF('Data invoice'!Q326=0,"",'Data invoice'!R326)</f>
        <v/>
      </c>
      <c r="J384" s="1239" t="str">
        <f>IF('Data invoice'!R326=0,"",'Data invoice'!S326)</f>
        <v/>
      </c>
      <c r="K384" s="1238" t="str">
        <f>IF('Data invoice'!S326=0,"",'Data invoice'!T326)</f>
        <v/>
      </c>
      <c r="L384" s="146"/>
      <c r="M384" s="146"/>
      <c r="N384" s="146"/>
      <c r="O384" s="146"/>
      <c r="P384" s="146"/>
      <c r="Q384" s="146"/>
      <c r="R384" s="146"/>
      <c r="S384" s="279"/>
      <c r="T384" s="279"/>
      <c r="U384" s="279"/>
      <c r="V384" s="279"/>
      <c r="W384" s="279"/>
      <c r="X384" s="279"/>
      <c r="Y384" s="279"/>
      <c r="Z384" s="279"/>
      <c r="AA384" s="279"/>
      <c r="AB384" s="296"/>
      <c r="AC384" s="296"/>
      <c r="AD384" s="296"/>
      <c r="AE384" s="296"/>
      <c r="AF384" s="296"/>
      <c r="AG384" s="296"/>
      <c r="AH384" s="296"/>
      <c r="AI384" s="296"/>
      <c r="AJ384" s="296"/>
      <c r="AK384" s="148"/>
      <c r="AL384" s="148"/>
    </row>
    <row r="385" spans="1:38" ht="16.5" customHeight="1">
      <c r="A385" s="279"/>
      <c r="B385" s="1238" t="str">
        <f>IF('Data invoice'!J329=0,"",'Data invoice'!K329)</f>
        <v/>
      </c>
      <c r="C385" s="1238" t="str">
        <f>IF('Data invoice'!K327=0,"",'Data invoice'!L327)</f>
        <v/>
      </c>
      <c r="D385" s="1238" t="str">
        <f>IF('Data invoice'!L327=0,"",'Data invoice'!M327)</f>
        <v/>
      </c>
      <c r="E385" s="1238" t="str">
        <f>IF('Data invoice'!M327=0,"",'Data invoice'!N327)</f>
        <v/>
      </c>
      <c r="F385" s="1238" t="str">
        <f>IF('Data invoice'!N327=0,"",'Data invoice'!O327)</f>
        <v/>
      </c>
      <c r="G385" s="1238" t="str">
        <f>IF('Data invoice'!O327=0,"",'Data invoice'!P327)</f>
        <v/>
      </c>
      <c r="H385" s="1238" t="str">
        <f>IF('Data invoice'!P327=0,"",'Data invoice'!Q327)</f>
        <v/>
      </c>
      <c r="I385" s="1238" t="str">
        <f>IF('Data invoice'!Q327=0,"",'Data invoice'!R327)</f>
        <v/>
      </c>
      <c r="J385" s="1239" t="str">
        <f>IF('Data invoice'!R327=0,"",'Data invoice'!S327)</f>
        <v/>
      </c>
      <c r="K385" s="1238" t="str">
        <f>IF('Data invoice'!S327=0,"",'Data invoice'!T327)</f>
        <v/>
      </c>
      <c r="L385" s="146"/>
      <c r="M385" s="146"/>
      <c r="N385" s="146"/>
      <c r="O385" s="146"/>
      <c r="P385" s="146"/>
      <c r="Q385" s="146"/>
      <c r="R385" s="146"/>
      <c r="S385" s="279"/>
      <c r="T385" s="279"/>
      <c r="U385" s="279"/>
      <c r="V385" s="279"/>
      <c r="W385" s="279"/>
      <c r="X385" s="279"/>
      <c r="Y385" s="279"/>
      <c r="Z385" s="279"/>
      <c r="AA385" s="279"/>
      <c r="AB385" s="296"/>
      <c r="AC385" s="296"/>
      <c r="AD385" s="296"/>
      <c r="AE385" s="296"/>
      <c r="AF385" s="296"/>
      <c r="AG385" s="296"/>
      <c r="AH385" s="296"/>
      <c r="AI385" s="296"/>
      <c r="AJ385" s="296"/>
      <c r="AK385" s="148"/>
      <c r="AL385" s="148"/>
    </row>
    <row r="386" spans="1:38" ht="16.5" customHeight="1">
      <c r="A386" s="279"/>
      <c r="B386" s="1238" t="str">
        <f>IF('Data invoice'!J330=0,"",'Data invoice'!K330)</f>
        <v/>
      </c>
      <c r="C386" s="1238" t="str">
        <f>IF('Data invoice'!K328=0,"",'Data invoice'!L328)</f>
        <v/>
      </c>
      <c r="D386" s="1238" t="str">
        <f>IF('Data invoice'!L328=0,"",'Data invoice'!M328)</f>
        <v/>
      </c>
      <c r="E386" s="1238" t="str">
        <f>IF('Data invoice'!M328=0,"",'Data invoice'!N328)</f>
        <v/>
      </c>
      <c r="F386" s="1238" t="str">
        <f>IF('Data invoice'!N328=0,"",'Data invoice'!O328)</f>
        <v/>
      </c>
      <c r="G386" s="1238" t="str">
        <f>IF('Data invoice'!O328=0,"",'Data invoice'!P328)</f>
        <v/>
      </c>
      <c r="H386" s="1238" t="str">
        <f>IF('Data invoice'!P328=0,"",'Data invoice'!Q328)</f>
        <v/>
      </c>
      <c r="I386" s="1238" t="str">
        <f>IF('Data invoice'!Q328=0,"",'Data invoice'!R328)</f>
        <v/>
      </c>
      <c r="J386" s="1239" t="str">
        <f>IF('Data invoice'!R328=0,"",'Data invoice'!S328)</f>
        <v/>
      </c>
      <c r="K386" s="1238" t="str">
        <f>IF('Data invoice'!S328=0,"",'Data invoice'!T328)</f>
        <v/>
      </c>
      <c r="L386" s="146"/>
      <c r="M386" s="146"/>
      <c r="N386" s="146"/>
      <c r="O386" s="146"/>
      <c r="P386" s="146"/>
      <c r="Q386" s="146"/>
      <c r="R386" s="146"/>
      <c r="S386" s="279"/>
      <c r="T386" s="279"/>
      <c r="U386" s="279"/>
      <c r="V386" s="279"/>
      <c r="W386" s="279"/>
      <c r="X386" s="279"/>
      <c r="Y386" s="279"/>
      <c r="Z386" s="279"/>
      <c r="AA386" s="279"/>
      <c r="AB386" s="296"/>
      <c r="AC386" s="296"/>
      <c r="AD386" s="296"/>
      <c r="AE386" s="296"/>
      <c r="AF386" s="296"/>
      <c r="AG386" s="296"/>
      <c r="AH386" s="296"/>
      <c r="AI386" s="296"/>
      <c r="AJ386" s="296"/>
      <c r="AK386" s="148"/>
      <c r="AL386" s="148"/>
    </row>
    <row r="387" spans="1:38" ht="16.5" customHeight="1">
      <c r="A387" s="279"/>
      <c r="B387" s="1238" t="str">
        <f>IF('Data invoice'!J331=0,"",'Data invoice'!K331)</f>
        <v/>
      </c>
      <c r="C387" s="1238" t="str">
        <f>IF('Data invoice'!K329=0,"",'Data invoice'!L329)</f>
        <v/>
      </c>
      <c r="D387" s="1238" t="str">
        <f>IF('Data invoice'!L329=0,"",'Data invoice'!M329)</f>
        <v/>
      </c>
      <c r="E387" s="1238" t="str">
        <f>IF('Data invoice'!M329=0,"",'Data invoice'!N329)</f>
        <v/>
      </c>
      <c r="F387" s="1238" t="str">
        <f>IF('Data invoice'!N329=0,"",'Data invoice'!O329)</f>
        <v/>
      </c>
      <c r="G387" s="1238" t="str">
        <f>IF('Data invoice'!O329=0,"",'Data invoice'!P329)</f>
        <v/>
      </c>
      <c r="H387" s="1238" t="str">
        <f>IF('Data invoice'!P329=0,"",'Data invoice'!Q329)</f>
        <v/>
      </c>
      <c r="I387" s="1238" t="str">
        <f>IF('Data invoice'!Q329=0,"",'Data invoice'!R329)</f>
        <v/>
      </c>
      <c r="J387" s="1239" t="str">
        <f>IF('Data invoice'!R329=0,"",'Data invoice'!S329)</f>
        <v/>
      </c>
      <c r="K387" s="1238" t="str">
        <f>IF('Data invoice'!S329=0,"",'Data invoice'!T329)</f>
        <v/>
      </c>
      <c r="L387" s="146"/>
      <c r="M387" s="146"/>
      <c r="N387" s="146"/>
      <c r="O387" s="146"/>
      <c r="P387" s="146"/>
      <c r="Q387" s="146"/>
      <c r="R387" s="146"/>
      <c r="S387" s="279"/>
      <c r="T387" s="279"/>
      <c r="U387" s="279"/>
      <c r="V387" s="279"/>
      <c r="W387" s="279"/>
      <c r="X387" s="279"/>
      <c r="Y387" s="279"/>
      <c r="Z387" s="279"/>
      <c r="AA387" s="279"/>
      <c r="AB387" s="296"/>
      <c r="AC387" s="296"/>
      <c r="AD387" s="296"/>
      <c r="AE387" s="296"/>
      <c r="AF387" s="296"/>
      <c r="AG387" s="296"/>
      <c r="AH387" s="296"/>
      <c r="AI387" s="296"/>
      <c r="AJ387" s="296"/>
      <c r="AK387" s="148"/>
      <c r="AL387" s="148"/>
    </row>
    <row r="388" spans="1:38" ht="16.5" customHeight="1">
      <c r="A388" s="279"/>
      <c r="B388" s="1238" t="str">
        <f>IF('Data invoice'!J332=0,"",'Data invoice'!K332)</f>
        <v/>
      </c>
      <c r="C388" s="1238" t="str">
        <f>IF('Data invoice'!K330=0,"",'Data invoice'!L330)</f>
        <v/>
      </c>
      <c r="D388" s="1238" t="str">
        <f>IF('Data invoice'!L330=0,"",'Data invoice'!M330)</f>
        <v/>
      </c>
      <c r="E388" s="1238" t="str">
        <f>IF('Data invoice'!M330=0,"",'Data invoice'!N330)</f>
        <v/>
      </c>
      <c r="F388" s="1238" t="str">
        <f>IF('Data invoice'!N330=0,"",'Data invoice'!O330)</f>
        <v/>
      </c>
      <c r="G388" s="1238" t="str">
        <f>IF('Data invoice'!O330=0,"",'Data invoice'!P330)</f>
        <v/>
      </c>
      <c r="H388" s="1238" t="str">
        <f>IF('Data invoice'!P330=0,"",'Data invoice'!Q330)</f>
        <v/>
      </c>
      <c r="I388" s="1238" t="str">
        <f>IF('Data invoice'!Q330=0,"",'Data invoice'!R330)</f>
        <v/>
      </c>
      <c r="J388" s="1239" t="str">
        <f>IF('Data invoice'!R330=0,"",'Data invoice'!S330)</f>
        <v/>
      </c>
      <c r="K388" s="1238" t="str">
        <f>IF('Data invoice'!S330=0,"",'Data invoice'!T330)</f>
        <v/>
      </c>
      <c r="L388" s="146"/>
      <c r="M388" s="146"/>
      <c r="N388" s="146"/>
      <c r="O388" s="146"/>
      <c r="P388" s="146"/>
      <c r="Q388" s="146"/>
      <c r="R388" s="146"/>
      <c r="S388" s="279"/>
      <c r="T388" s="279"/>
      <c r="U388" s="279"/>
      <c r="V388" s="279"/>
      <c r="W388" s="279"/>
      <c r="X388" s="279"/>
      <c r="Y388" s="279"/>
      <c r="Z388" s="279"/>
      <c r="AA388" s="279"/>
      <c r="AB388" s="296"/>
      <c r="AC388" s="296"/>
      <c r="AD388" s="296"/>
      <c r="AE388" s="296"/>
      <c r="AF388" s="296"/>
      <c r="AG388" s="296"/>
      <c r="AH388" s="296"/>
      <c r="AI388" s="296"/>
      <c r="AJ388" s="296"/>
      <c r="AK388" s="148"/>
      <c r="AL388" s="148"/>
    </row>
    <row r="389" spans="1:38" ht="16.5" customHeight="1">
      <c r="A389" s="279"/>
      <c r="B389" s="1238" t="str">
        <f>IF('Data invoice'!J333=0,"",'Data invoice'!K333)</f>
        <v/>
      </c>
      <c r="C389" s="1238" t="str">
        <f>IF('Data invoice'!K331=0,"",'Data invoice'!L331)</f>
        <v/>
      </c>
      <c r="D389" s="1238" t="str">
        <f>IF('Data invoice'!L331=0,"",'Data invoice'!M331)</f>
        <v/>
      </c>
      <c r="E389" s="1238" t="str">
        <f>IF('Data invoice'!M331=0,"",'Data invoice'!N331)</f>
        <v/>
      </c>
      <c r="F389" s="1238" t="str">
        <f>IF('Data invoice'!N331=0,"",'Data invoice'!O331)</f>
        <v/>
      </c>
      <c r="G389" s="1238" t="str">
        <f>IF('Data invoice'!O331=0,"",'Data invoice'!P331)</f>
        <v/>
      </c>
      <c r="H389" s="1238" t="str">
        <f>IF('Data invoice'!P331=0,"",'Data invoice'!Q331)</f>
        <v/>
      </c>
      <c r="I389" s="1238" t="str">
        <f>IF('Data invoice'!Q331=0,"",'Data invoice'!R331)</f>
        <v/>
      </c>
      <c r="J389" s="1239" t="str">
        <f>IF('Data invoice'!R331=0,"",'Data invoice'!S331)</f>
        <v/>
      </c>
      <c r="K389" s="1238" t="str">
        <f>IF('Data invoice'!S331=0,"",'Data invoice'!T331)</f>
        <v/>
      </c>
      <c r="L389" s="146"/>
      <c r="M389" s="146"/>
      <c r="N389" s="146"/>
      <c r="O389" s="146"/>
      <c r="P389" s="146"/>
      <c r="Q389" s="146"/>
      <c r="R389" s="146"/>
      <c r="S389" s="279"/>
      <c r="T389" s="279"/>
      <c r="U389" s="279"/>
      <c r="V389" s="279"/>
      <c r="W389" s="279"/>
      <c r="X389" s="279"/>
      <c r="Y389" s="279"/>
      <c r="Z389" s="279"/>
      <c r="AA389" s="279"/>
      <c r="AB389" s="296"/>
      <c r="AC389" s="296"/>
      <c r="AD389" s="296"/>
      <c r="AE389" s="296"/>
      <c r="AF389" s="296"/>
      <c r="AG389" s="296"/>
      <c r="AH389" s="296"/>
      <c r="AI389" s="296"/>
      <c r="AJ389" s="296"/>
      <c r="AK389" s="148"/>
      <c r="AL389" s="148"/>
    </row>
    <row r="390" spans="1:38" ht="16.5" customHeight="1">
      <c r="A390" s="279"/>
      <c r="B390" s="1238" t="e">
        <f>IF('Data invoice'!#REF!=0,"",'Data invoice'!#REF!)</f>
        <v>#REF!</v>
      </c>
      <c r="C390" s="1238" t="str">
        <f>IF('Data invoice'!K332=0,"",'Data invoice'!L332)</f>
        <v/>
      </c>
      <c r="D390" s="1238" t="str">
        <f>IF('Data invoice'!L332=0,"",'Data invoice'!M332)</f>
        <v/>
      </c>
      <c r="E390" s="1238" t="str">
        <f>IF('Data invoice'!M332=0,"",'Data invoice'!N332)</f>
        <v/>
      </c>
      <c r="F390" s="1238" t="str">
        <f>IF('Data invoice'!N332=0,"",'Data invoice'!O332)</f>
        <v/>
      </c>
      <c r="G390" s="1238" t="str">
        <f>IF('Data invoice'!O332=0,"",'Data invoice'!P332)</f>
        <v/>
      </c>
      <c r="H390" s="1238" t="str">
        <f>IF('Data invoice'!P332=0,"",'Data invoice'!Q332)</f>
        <v/>
      </c>
      <c r="I390" s="1238" t="str">
        <f>IF('Data invoice'!Q332=0,"",'Data invoice'!R332)</f>
        <v/>
      </c>
      <c r="J390" s="1239" t="str">
        <f>IF('Data invoice'!R332=0,"",'Data invoice'!S332)</f>
        <v/>
      </c>
      <c r="K390" s="1238" t="str">
        <f>IF('Data invoice'!S332=0,"",'Data invoice'!T332)</f>
        <v/>
      </c>
      <c r="L390" s="146"/>
      <c r="M390" s="146"/>
      <c r="N390" s="146"/>
      <c r="O390" s="146"/>
      <c r="P390" s="146"/>
      <c r="Q390" s="146"/>
      <c r="R390" s="146"/>
      <c r="S390" s="279"/>
      <c r="T390" s="279"/>
      <c r="U390" s="279"/>
      <c r="V390" s="279"/>
      <c r="W390" s="279"/>
      <c r="X390" s="279"/>
      <c r="Y390" s="279"/>
      <c r="Z390" s="279"/>
      <c r="AA390" s="279"/>
      <c r="AB390" s="296"/>
      <c r="AC390" s="296"/>
      <c r="AD390" s="296"/>
      <c r="AE390" s="296"/>
      <c r="AF390" s="296"/>
      <c r="AG390" s="296"/>
      <c r="AH390" s="296"/>
      <c r="AI390" s="296"/>
      <c r="AJ390" s="296"/>
      <c r="AK390" s="148"/>
      <c r="AL390" s="148"/>
    </row>
    <row r="391" spans="1:38" ht="16.5" customHeight="1">
      <c r="A391" s="279"/>
      <c r="B391" s="1238" t="str">
        <f>IF('Data invoice'!J334=0,"",'Data invoice'!K334)</f>
        <v/>
      </c>
      <c r="C391" s="1238" t="str">
        <f>IF('Data invoice'!K333=0,"",'Data invoice'!L333)</f>
        <v/>
      </c>
      <c r="D391" s="1238" t="str">
        <f>IF('Data invoice'!L333=0,"",'Data invoice'!M333)</f>
        <v/>
      </c>
      <c r="E391" s="1238" t="str">
        <f>IF('Data invoice'!M333=0,"",'Data invoice'!N333)</f>
        <v/>
      </c>
      <c r="F391" s="1238" t="str">
        <f>IF('Data invoice'!N333=0,"",'Data invoice'!O333)</f>
        <v/>
      </c>
      <c r="G391" s="1238" t="str">
        <f>IF('Data invoice'!O333=0,"",'Data invoice'!P333)</f>
        <v/>
      </c>
      <c r="H391" s="1238" t="str">
        <f>IF('Data invoice'!P333=0,"",'Data invoice'!Q333)</f>
        <v/>
      </c>
      <c r="I391" s="1238" t="str">
        <f>IF('Data invoice'!Q333=0,"",'Data invoice'!R333)</f>
        <v/>
      </c>
      <c r="J391" s="1239" t="str">
        <f>IF('Data invoice'!R333=0,"",'Data invoice'!S333)</f>
        <v/>
      </c>
      <c r="K391" s="1238" t="str">
        <f>IF('Data invoice'!S333=0,"",'Data invoice'!T333)</f>
        <v/>
      </c>
      <c r="L391" s="146"/>
      <c r="M391" s="146"/>
      <c r="N391" s="146"/>
      <c r="O391" s="146"/>
      <c r="P391" s="146"/>
      <c r="Q391" s="146"/>
      <c r="R391" s="146"/>
      <c r="S391" s="279"/>
      <c r="T391" s="279"/>
      <c r="U391" s="279"/>
      <c r="V391" s="279"/>
      <c r="W391" s="279"/>
      <c r="X391" s="279"/>
      <c r="Y391" s="279"/>
      <c r="Z391" s="279"/>
      <c r="AA391" s="279"/>
      <c r="AB391" s="296"/>
      <c r="AC391" s="296"/>
      <c r="AD391" s="296"/>
      <c r="AE391" s="296"/>
      <c r="AF391" s="296"/>
      <c r="AG391" s="296"/>
      <c r="AH391" s="296"/>
      <c r="AI391" s="296"/>
      <c r="AJ391" s="296"/>
      <c r="AK391" s="148"/>
      <c r="AL391" s="148"/>
    </row>
    <row r="392" spans="1:38" ht="16.5" customHeight="1">
      <c r="A392" s="279"/>
      <c r="B392" s="1238" t="str">
        <f>IF('Data invoice'!J335=0,"",'Data invoice'!K335)</f>
        <v/>
      </c>
      <c r="C392" s="1238" t="e">
        <f>IF('Data invoice'!#REF!=0,"",'Data invoice'!#REF!)</f>
        <v>#REF!</v>
      </c>
      <c r="D392" s="1238" t="e">
        <f>IF('Data invoice'!#REF!=0,"",'Data invoice'!#REF!)</f>
        <v>#REF!</v>
      </c>
      <c r="E392" s="1238" t="e">
        <f>IF('Data invoice'!#REF!=0,"",'Data invoice'!#REF!)</f>
        <v>#REF!</v>
      </c>
      <c r="F392" s="1238" t="e">
        <f>IF('Data invoice'!#REF!=0,"",'Data invoice'!#REF!)</f>
        <v>#REF!</v>
      </c>
      <c r="G392" s="1238" t="e">
        <f>IF('Data invoice'!#REF!=0,"",'Data invoice'!#REF!)</f>
        <v>#REF!</v>
      </c>
      <c r="H392" s="1238" t="e">
        <f>IF('Data invoice'!#REF!=0,"",'Data invoice'!#REF!)</f>
        <v>#REF!</v>
      </c>
      <c r="I392" s="1238" t="e">
        <f>IF('Data invoice'!#REF!=0,"",'Data invoice'!#REF!)</f>
        <v>#REF!</v>
      </c>
      <c r="J392" s="1239" t="e">
        <f>IF('Data invoice'!#REF!=0,"",'Data invoice'!#REF!)</f>
        <v>#REF!</v>
      </c>
      <c r="K392" s="1238" t="e">
        <f>IF('Data invoice'!#REF!=0,"",'Data invoice'!#REF!)</f>
        <v>#REF!</v>
      </c>
      <c r="L392" s="146"/>
      <c r="M392" s="146"/>
      <c r="N392" s="146"/>
      <c r="O392" s="146"/>
      <c r="P392" s="146"/>
      <c r="Q392" s="146"/>
      <c r="R392" s="146"/>
      <c r="S392" s="279"/>
      <c r="T392" s="279"/>
      <c r="U392" s="279"/>
      <c r="V392" s="279"/>
      <c r="W392" s="279"/>
      <c r="X392" s="279"/>
      <c r="Y392" s="279"/>
      <c r="Z392" s="279"/>
      <c r="AA392" s="279"/>
      <c r="AB392" s="296"/>
      <c r="AC392" s="296"/>
      <c r="AD392" s="296"/>
      <c r="AE392" s="296"/>
      <c r="AF392" s="296"/>
      <c r="AG392" s="296"/>
      <c r="AH392" s="296"/>
      <c r="AI392" s="296"/>
      <c r="AJ392" s="296"/>
      <c r="AK392" s="148"/>
      <c r="AL392" s="148"/>
    </row>
    <row r="393" spans="1:38" ht="16.5" customHeight="1">
      <c r="A393" s="279"/>
      <c r="B393" s="1238" t="str">
        <f>IF('Data invoice'!J336=0,"",'Data invoice'!K336)</f>
        <v/>
      </c>
      <c r="C393" s="1238" t="str">
        <f>IF('Data invoice'!K334=0,"",'Data invoice'!L334)</f>
        <v/>
      </c>
      <c r="D393" s="1238" t="str">
        <f>IF('Data invoice'!L334=0,"",'Data invoice'!M334)</f>
        <v/>
      </c>
      <c r="E393" s="1238" t="str">
        <f>IF('Data invoice'!M334=0,"",'Data invoice'!N334)</f>
        <v/>
      </c>
      <c r="F393" s="1238" t="str">
        <f>IF('Data invoice'!N334=0,"",'Data invoice'!O334)</f>
        <v/>
      </c>
      <c r="G393" s="1238" t="str">
        <f>IF('Data invoice'!O334=0,"",'Data invoice'!P334)</f>
        <v/>
      </c>
      <c r="H393" s="1238" t="str">
        <f>IF('Data invoice'!P334=0,"",'Data invoice'!Q334)</f>
        <v/>
      </c>
      <c r="I393" s="1238" t="str">
        <f>IF('Data invoice'!Q334=0,"",'Data invoice'!R334)</f>
        <v/>
      </c>
      <c r="J393" s="1239" t="str">
        <f>IF('Data invoice'!R334=0,"",'Data invoice'!S334)</f>
        <v/>
      </c>
      <c r="K393" s="1238" t="str">
        <f>IF('Data invoice'!S334=0,"",'Data invoice'!T334)</f>
        <v/>
      </c>
      <c r="L393" s="146"/>
      <c r="M393" s="146"/>
      <c r="N393" s="146"/>
      <c r="O393" s="146"/>
      <c r="P393" s="146"/>
      <c r="Q393" s="146"/>
      <c r="R393" s="146"/>
      <c r="S393" s="279"/>
      <c r="T393" s="279"/>
      <c r="U393" s="279"/>
      <c r="V393" s="279"/>
      <c r="W393" s="279"/>
      <c r="X393" s="279"/>
      <c r="Y393" s="279"/>
      <c r="Z393" s="279"/>
      <c r="AA393" s="279"/>
      <c r="AB393" s="296"/>
      <c r="AC393" s="296"/>
      <c r="AD393" s="296"/>
      <c r="AE393" s="296"/>
      <c r="AF393" s="296"/>
      <c r="AG393" s="296"/>
      <c r="AH393" s="296"/>
      <c r="AI393" s="296"/>
      <c r="AJ393" s="296"/>
      <c r="AK393" s="148"/>
      <c r="AL393" s="148"/>
    </row>
    <row r="394" spans="1:38" ht="16.5" customHeight="1">
      <c r="A394" s="279"/>
      <c r="B394" s="1238" t="str">
        <f>IF('Data invoice'!J337=0,"",'Data invoice'!K337)</f>
        <v/>
      </c>
      <c r="C394" s="1238" t="str">
        <f>IF('Data invoice'!K335=0,"",'Data invoice'!L335)</f>
        <v/>
      </c>
      <c r="D394" s="1238" t="str">
        <f>IF('Data invoice'!L335=0,"",'Data invoice'!M335)</f>
        <v/>
      </c>
      <c r="E394" s="1238" t="str">
        <f>IF('Data invoice'!M335=0,"",'Data invoice'!N335)</f>
        <v/>
      </c>
      <c r="F394" s="1238" t="str">
        <f>IF('Data invoice'!N335=0,"",'Data invoice'!O335)</f>
        <v/>
      </c>
      <c r="G394" s="1238" t="str">
        <f>IF('Data invoice'!O335=0,"",'Data invoice'!P335)</f>
        <v/>
      </c>
      <c r="H394" s="1238" t="str">
        <f>IF('Data invoice'!P335=0,"",'Data invoice'!Q335)</f>
        <v/>
      </c>
      <c r="I394" s="1238" t="str">
        <f>IF('Data invoice'!Q335=0,"",'Data invoice'!R335)</f>
        <v/>
      </c>
      <c r="J394" s="1239" t="str">
        <f>IF('Data invoice'!R335=0,"",'Data invoice'!S335)</f>
        <v/>
      </c>
      <c r="K394" s="1238" t="str">
        <f>IF('Data invoice'!S335=0,"",'Data invoice'!T335)</f>
        <v/>
      </c>
      <c r="L394" s="146"/>
      <c r="M394" s="146"/>
      <c r="N394" s="146"/>
      <c r="O394" s="146"/>
      <c r="P394" s="146"/>
      <c r="Q394" s="146"/>
      <c r="R394" s="146"/>
      <c r="S394" s="279"/>
      <c r="T394" s="279"/>
      <c r="U394" s="279"/>
      <c r="V394" s="279"/>
      <c r="W394" s="279"/>
      <c r="X394" s="279"/>
      <c r="Y394" s="279"/>
      <c r="Z394" s="279"/>
      <c r="AA394" s="279"/>
      <c r="AB394" s="296"/>
      <c r="AC394" s="296"/>
      <c r="AD394" s="296"/>
      <c r="AE394" s="296"/>
      <c r="AF394" s="296"/>
      <c r="AG394" s="296"/>
      <c r="AH394" s="296"/>
      <c r="AI394" s="296"/>
      <c r="AJ394" s="296"/>
      <c r="AK394" s="148"/>
      <c r="AL394" s="148"/>
    </row>
    <row r="395" spans="1:38" ht="16.5" customHeight="1">
      <c r="A395" s="279"/>
      <c r="B395" s="1238" t="str">
        <f>IF('Data invoice'!J338=0,"",'Data invoice'!K338)</f>
        <v/>
      </c>
      <c r="C395" s="1238" t="str">
        <f>IF('Data invoice'!K336=0,"",'Data invoice'!L336)</f>
        <v/>
      </c>
      <c r="D395" s="1238" t="str">
        <f>IF('Data invoice'!L336=0,"",'Data invoice'!M336)</f>
        <v/>
      </c>
      <c r="E395" s="1238" t="str">
        <f>IF('Data invoice'!M336=0,"",'Data invoice'!N336)</f>
        <v/>
      </c>
      <c r="F395" s="1238" t="str">
        <f>IF('Data invoice'!N336=0,"",'Data invoice'!O336)</f>
        <v/>
      </c>
      <c r="G395" s="1238" t="str">
        <f>IF('Data invoice'!O336=0,"",'Data invoice'!P336)</f>
        <v/>
      </c>
      <c r="H395" s="1238" t="str">
        <f>IF('Data invoice'!P336=0,"",'Data invoice'!Q336)</f>
        <v/>
      </c>
      <c r="I395" s="1238" t="str">
        <f>IF('Data invoice'!Q336=0,"",'Data invoice'!R336)</f>
        <v/>
      </c>
      <c r="J395" s="1239" t="str">
        <f>IF('Data invoice'!R336=0,"",'Data invoice'!S336)</f>
        <v/>
      </c>
      <c r="K395" s="1238" t="str">
        <f>IF('Data invoice'!S336=0,"",'Data invoice'!T336)</f>
        <v/>
      </c>
      <c r="L395" s="146"/>
      <c r="M395" s="146"/>
      <c r="N395" s="146"/>
      <c r="O395" s="146"/>
      <c r="P395" s="146"/>
      <c r="Q395" s="146"/>
      <c r="R395" s="146"/>
      <c r="S395" s="279"/>
      <c r="T395" s="279"/>
      <c r="U395" s="279"/>
      <c r="V395" s="279"/>
      <c r="W395" s="279"/>
      <c r="X395" s="279"/>
      <c r="Y395" s="279"/>
      <c r="Z395" s="279"/>
      <c r="AA395" s="279"/>
      <c r="AB395" s="296"/>
      <c r="AC395" s="296"/>
      <c r="AD395" s="296"/>
      <c r="AE395" s="296"/>
      <c r="AF395" s="296"/>
      <c r="AG395" s="296"/>
      <c r="AH395" s="296"/>
      <c r="AI395" s="296"/>
      <c r="AJ395" s="296"/>
      <c r="AK395" s="148"/>
      <c r="AL395" s="148"/>
    </row>
    <row r="396" spans="1:38" ht="16.5" customHeight="1">
      <c r="A396" s="279"/>
      <c r="B396" s="1238" t="str">
        <f>IF('Data invoice'!J339=0,"",'Data invoice'!K339)</f>
        <v/>
      </c>
      <c r="C396" s="1238" t="str">
        <f>IF('Data invoice'!K337=0,"",'Data invoice'!L337)</f>
        <v/>
      </c>
      <c r="D396" s="1238" t="str">
        <f>IF('Data invoice'!L337=0,"",'Data invoice'!M337)</f>
        <v/>
      </c>
      <c r="E396" s="1238" t="str">
        <f>IF('Data invoice'!M337=0,"",'Data invoice'!N337)</f>
        <v/>
      </c>
      <c r="F396" s="1238" t="str">
        <f>IF('Data invoice'!N337=0,"",'Data invoice'!O337)</f>
        <v/>
      </c>
      <c r="G396" s="1238" t="str">
        <f>IF('Data invoice'!O337=0,"",'Data invoice'!P337)</f>
        <v/>
      </c>
      <c r="H396" s="1238" t="str">
        <f>IF('Data invoice'!P337=0,"",'Data invoice'!Q337)</f>
        <v/>
      </c>
      <c r="I396" s="1238" t="str">
        <f>IF('Data invoice'!Q337=0,"",'Data invoice'!R337)</f>
        <v/>
      </c>
      <c r="J396" s="1239" t="str">
        <f>IF('Data invoice'!R337=0,"",'Data invoice'!S337)</f>
        <v/>
      </c>
      <c r="K396" s="1238" t="str">
        <f>IF('Data invoice'!S337=0,"",'Data invoice'!T337)</f>
        <v/>
      </c>
      <c r="L396" s="146"/>
      <c r="M396" s="146"/>
      <c r="N396" s="146"/>
      <c r="O396" s="146"/>
      <c r="P396" s="146"/>
      <c r="Q396" s="146"/>
      <c r="R396" s="146"/>
      <c r="S396" s="279"/>
      <c r="T396" s="279"/>
      <c r="U396" s="279"/>
      <c r="V396" s="279"/>
      <c r="W396" s="279"/>
      <c r="X396" s="279"/>
      <c r="Y396" s="279"/>
      <c r="Z396" s="279"/>
      <c r="AA396" s="279"/>
      <c r="AB396" s="296"/>
      <c r="AC396" s="296"/>
      <c r="AD396" s="296"/>
      <c r="AE396" s="296"/>
      <c r="AF396" s="296"/>
      <c r="AG396" s="296"/>
      <c r="AH396" s="296"/>
      <c r="AI396" s="296"/>
      <c r="AJ396" s="296"/>
      <c r="AK396" s="148"/>
      <c r="AL396" s="148"/>
    </row>
    <row r="397" spans="1:38" ht="16.5" customHeight="1">
      <c r="A397" s="279"/>
      <c r="B397" s="1238" t="str">
        <f>IF('Data invoice'!J340=0,"",'Data invoice'!K340)</f>
        <v/>
      </c>
      <c r="C397" s="1238" t="str">
        <f>IF('Data invoice'!K338=0,"",'Data invoice'!L338)</f>
        <v/>
      </c>
      <c r="D397" s="1238" t="str">
        <f>IF('Data invoice'!L338=0,"",'Data invoice'!M338)</f>
        <v/>
      </c>
      <c r="E397" s="1238" t="str">
        <f>IF('Data invoice'!M338=0,"",'Data invoice'!N338)</f>
        <v/>
      </c>
      <c r="F397" s="1238" t="str">
        <f>IF('Data invoice'!N338=0,"",'Data invoice'!O338)</f>
        <v/>
      </c>
      <c r="G397" s="1238" t="str">
        <f>IF('Data invoice'!O338=0,"",'Data invoice'!P338)</f>
        <v/>
      </c>
      <c r="H397" s="1238" t="str">
        <f>IF('Data invoice'!P338=0,"",'Data invoice'!Q338)</f>
        <v/>
      </c>
      <c r="I397" s="1238" t="str">
        <f>IF('Data invoice'!Q338=0,"",'Data invoice'!R338)</f>
        <v/>
      </c>
      <c r="J397" s="1239" t="str">
        <f>IF('Data invoice'!R338=0,"",'Data invoice'!S338)</f>
        <v/>
      </c>
      <c r="K397" s="1238" t="str">
        <f>IF('Data invoice'!S338=0,"",'Data invoice'!T338)</f>
        <v/>
      </c>
      <c r="L397" s="146"/>
      <c r="M397" s="146"/>
      <c r="N397" s="146"/>
      <c r="O397" s="146"/>
      <c r="P397" s="146"/>
      <c r="Q397" s="146"/>
      <c r="R397" s="146"/>
      <c r="S397" s="279"/>
      <c r="T397" s="279"/>
      <c r="U397" s="279"/>
      <c r="V397" s="279"/>
      <c r="W397" s="279"/>
      <c r="X397" s="279"/>
      <c r="Y397" s="279"/>
      <c r="Z397" s="279"/>
      <c r="AA397" s="279"/>
      <c r="AB397" s="296"/>
      <c r="AC397" s="296"/>
      <c r="AD397" s="296"/>
      <c r="AE397" s="296"/>
      <c r="AF397" s="296"/>
      <c r="AG397" s="296"/>
      <c r="AH397" s="296"/>
      <c r="AI397" s="296"/>
      <c r="AJ397" s="296"/>
      <c r="AK397" s="148"/>
      <c r="AL397" s="148"/>
    </row>
    <row r="398" spans="1:38" ht="16.5" customHeight="1">
      <c r="A398" s="279"/>
      <c r="B398" s="1238" t="str">
        <f>IF('Data invoice'!J341=0,"",'Data invoice'!K341)</f>
        <v/>
      </c>
      <c r="C398" s="1238" t="str">
        <f>IF('Data invoice'!K339=0,"",'Data invoice'!L339)</f>
        <v/>
      </c>
      <c r="D398" s="1238" t="str">
        <f>IF('Data invoice'!L339=0,"",'Data invoice'!M339)</f>
        <v/>
      </c>
      <c r="E398" s="1238" t="str">
        <f>IF('Data invoice'!M339=0,"",'Data invoice'!N339)</f>
        <v/>
      </c>
      <c r="F398" s="1238" t="str">
        <f>IF('Data invoice'!N339=0,"",'Data invoice'!O339)</f>
        <v/>
      </c>
      <c r="G398" s="1238" t="str">
        <f>IF('Data invoice'!O339=0,"",'Data invoice'!P339)</f>
        <v/>
      </c>
      <c r="H398" s="1238" t="str">
        <f>IF('Data invoice'!P339=0,"",'Data invoice'!Q339)</f>
        <v/>
      </c>
      <c r="I398" s="1238" t="str">
        <f>IF('Data invoice'!Q339=0,"",'Data invoice'!R339)</f>
        <v/>
      </c>
      <c r="J398" s="1239" t="str">
        <f>IF('Data invoice'!R339=0,"",'Data invoice'!S339)</f>
        <v/>
      </c>
      <c r="K398" s="1238" t="str">
        <f>IF('Data invoice'!S339=0,"",'Data invoice'!T339)</f>
        <v/>
      </c>
      <c r="L398" s="146"/>
      <c r="M398" s="146"/>
      <c r="N398" s="146"/>
      <c r="O398" s="146"/>
      <c r="P398" s="146"/>
      <c r="Q398" s="146"/>
      <c r="R398" s="146"/>
      <c r="S398" s="279"/>
      <c r="T398" s="279"/>
      <c r="U398" s="279"/>
      <c r="V398" s="279"/>
      <c r="W398" s="279"/>
      <c r="X398" s="279"/>
      <c r="Y398" s="279"/>
      <c r="Z398" s="279"/>
      <c r="AA398" s="279"/>
      <c r="AB398" s="296"/>
      <c r="AC398" s="296"/>
      <c r="AD398" s="296"/>
      <c r="AE398" s="296"/>
      <c r="AF398" s="296"/>
      <c r="AG398" s="296"/>
      <c r="AH398" s="296"/>
      <c r="AI398" s="296"/>
      <c r="AJ398" s="296"/>
      <c r="AK398" s="148"/>
      <c r="AL398" s="148"/>
    </row>
    <row r="399" spans="1:38" ht="16.5" customHeight="1">
      <c r="A399" s="279"/>
      <c r="B399" s="1238" t="str">
        <f>IF('Data invoice'!J342=0,"",'Data invoice'!K342)</f>
        <v/>
      </c>
      <c r="C399" s="1238" t="str">
        <f>IF('Data invoice'!K340=0,"",'Data invoice'!L340)</f>
        <v/>
      </c>
      <c r="D399" s="1238" t="str">
        <f>IF('Data invoice'!L340=0,"",'Data invoice'!M340)</f>
        <v/>
      </c>
      <c r="E399" s="1238" t="str">
        <f>IF('Data invoice'!M340=0,"",'Data invoice'!N340)</f>
        <v/>
      </c>
      <c r="F399" s="1238" t="str">
        <f>IF('Data invoice'!N340=0,"",'Data invoice'!O340)</f>
        <v/>
      </c>
      <c r="G399" s="1238" t="str">
        <f>IF('Data invoice'!O340=0,"",'Data invoice'!P340)</f>
        <v/>
      </c>
      <c r="H399" s="1238" t="str">
        <f>IF('Data invoice'!P340=0,"",'Data invoice'!Q340)</f>
        <v/>
      </c>
      <c r="I399" s="1238" t="str">
        <f>IF('Data invoice'!Q340=0,"",'Data invoice'!R340)</f>
        <v/>
      </c>
      <c r="J399" s="1239" t="str">
        <f>IF('Data invoice'!R340=0,"",'Data invoice'!S340)</f>
        <v/>
      </c>
      <c r="K399" s="1238" t="str">
        <f>IF('Data invoice'!S340=0,"",'Data invoice'!T340)</f>
        <v/>
      </c>
      <c r="L399" s="146"/>
      <c r="M399" s="146"/>
      <c r="N399" s="146"/>
      <c r="O399" s="146"/>
      <c r="P399" s="146"/>
      <c r="Q399" s="146"/>
      <c r="R399" s="146"/>
      <c r="S399" s="279"/>
      <c r="T399" s="279"/>
      <c r="U399" s="279"/>
      <c r="V399" s="279"/>
      <c r="W399" s="279"/>
      <c r="X399" s="279"/>
      <c r="Y399" s="279"/>
      <c r="Z399" s="279"/>
      <c r="AA399" s="279"/>
      <c r="AB399" s="296"/>
      <c r="AC399" s="296"/>
      <c r="AD399" s="296"/>
      <c r="AE399" s="296"/>
      <c r="AF399" s="296"/>
      <c r="AG399" s="296"/>
      <c r="AH399" s="296"/>
      <c r="AI399" s="296"/>
      <c r="AJ399" s="296"/>
      <c r="AK399" s="148"/>
      <c r="AL399" s="148"/>
    </row>
    <row r="400" spans="1:38" ht="16.5" customHeight="1">
      <c r="A400" s="279"/>
      <c r="B400" s="1238" t="str">
        <f>IF('Data invoice'!J343=0,"",'Data invoice'!K343)</f>
        <v/>
      </c>
      <c r="C400" s="1238" t="str">
        <f>IF('Data invoice'!K341=0,"",'Data invoice'!L341)</f>
        <v/>
      </c>
      <c r="D400" s="1238" t="str">
        <f>IF('Data invoice'!L341=0,"",'Data invoice'!M341)</f>
        <v/>
      </c>
      <c r="E400" s="1238" t="str">
        <f>IF('Data invoice'!M341=0,"",'Data invoice'!N341)</f>
        <v/>
      </c>
      <c r="F400" s="1238" t="str">
        <f>IF('Data invoice'!N341=0,"",'Data invoice'!O341)</f>
        <v/>
      </c>
      <c r="G400" s="1238" t="str">
        <f>IF('Data invoice'!O341=0,"",'Data invoice'!P341)</f>
        <v/>
      </c>
      <c r="H400" s="1238" t="str">
        <f>IF('Data invoice'!P341=0,"",'Data invoice'!Q341)</f>
        <v/>
      </c>
      <c r="I400" s="1238" t="str">
        <f>IF('Data invoice'!Q341=0,"",'Data invoice'!R341)</f>
        <v/>
      </c>
      <c r="J400" s="1239" t="str">
        <f>IF('Data invoice'!R341=0,"",'Data invoice'!S341)</f>
        <v/>
      </c>
      <c r="K400" s="1238" t="str">
        <f>IF('Data invoice'!S341=0,"",'Data invoice'!T341)</f>
        <v/>
      </c>
      <c r="L400" s="146"/>
      <c r="M400" s="146"/>
      <c r="N400" s="146"/>
      <c r="O400" s="146"/>
      <c r="P400" s="146"/>
      <c r="Q400" s="146"/>
      <c r="R400" s="146"/>
      <c r="S400" s="279"/>
      <c r="T400" s="279"/>
      <c r="U400" s="279"/>
      <c r="V400" s="279"/>
      <c r="W400" s="279"/>
      <c r="X400" s="279"/>
      <c r="Y400" s="279"/>
      <c r="Z400" s="279"/>
      <c r="AA400" s="279"/>
      <c r="AB400" s="296"/>
      <c r="AC400" s="296"/>
      <c r="AD400" s="296"/>
      <c r="AE400" s="296"/>
      <c r="AF400" s="296"/>
      <c r="AG400" s="296"/>
      <c r="AH400" s="296"/>
      <c r="AI400" s="296"/>
      <c r="AJ400" s="296"/>
      <c r="AK400" s="148"/>
      <c r="AL400" s="148"/>
    </row>
    <row r="401" spans="1:38" ht="16.5" customHeight="1">
      <c r="A401" s="279"/>
      <c r="B401" s="1238" t="str">
        <f>IF('Data invoice'!J344=0,"",'Data invoice'!K344)</f>
        <v/>
      </c>
      <c r="C401" s="1238" t="str">
        <f>IF('Data invoice'!K342=0,"",'Data invoice'!L342)</f>
        <v/>
      </c>
      <c r="D401" s="1238" t="str">
        <f>IF('Data invoice'!L342=0,"",'Data invoice'!M342)</f>
        <v/>
      </c>
      <c r="E401" s="1238" t="str">
        <f>IF('Data invoice'!M342=0,"",'Data invoice'!N342)</f>
        <v/>
      </c>
      <c r="F401" s="1238" t="str">
        <f>IF('Data invoice'!N342=0,"",'Data invoice'!O342)</f>
        <v/>
      </c>
      <c r="G401" s="1238" t="str">
        <f>IF('Data invoice'!O342=0,"",'Data invoice'!P342)</f>
        <v/>
      </c>
      <c r="H401" s="1238" t="str">
        <f>IF('Data invoice'!P342=0,"",'Data invoice'!Q342)</f>
        <v/>
      </c>
      <c r="I401" s="1238" t="str">
        <f>IF('Data invoice'!Q342=0,"",'Data invoice'!R342)</f>
        <v/>
      </c>
      <c r="J401" s="1239" t="str">
        <f>IF('Data invoice'!R342=0,"",'Data invoice'!S342)</f>
        <v/>
      </c>
      <c r="K401" s="1238" t="str">
        <f>IF('Data invoice'!S342=0,"",'Data invoice'!T342)</f>
        <v/>
      </c>
      <c r="L401" s="146"/>
      <c r="M401" s="146"/>
      <c r="N401" s="146"/>
      <c r="O401" s="146"/>
      <c r="P401" s="146"/>
      <c r="Q401" s="146"/>
      <c r="R401" s="146"/>
      <c r="S401" s="279"/>
      <c r="T401" s="279"/>
      <c r="U401" s="279"/>
      <c r="V401" s="279"/>
      <c r="W401" s="279"/>
      <c r="X401" s="279"/>
      <c r="Y401" s="279"/>
      <c r="Z401" s="279"/>
      <c r="AA401" s="279"/>
      <c r="AB401" s="296"/>
      <c r="AC401" s="296"/>
      <c r="AD401" s="296"/>
      <c r="AE401" s="296"/>
      <c r="AF401" s="296"/>
      <c r="AG401" s="296"/>
      <c r="AH401" s="296"/>
      <c r="AI401" s="296"/>
      <c r="AJ401" s="296"/>
      <c r="AK401" s="148"/>
      <c r="AL401" s="148"/>
    </row>
    <row r="402" spans="1:38" ht="16.5" customHeight="1">
      <c r="A402" s="279"/>
      <c r="B402" s="1238" t="str">
        <f>IF('Data invoice'!J345=0,"",'Data invoice'!K345)</f>
        <v/>
      </c>
      <c r="C402" s="1238" t="str">
        <f>IF('Data invoice'!K343=0,"",'Data invoice'!L343)</f>
        <v/>
      </c>
      <c r="D402" s="1238" t="str">
        <f>IF('Data invoice'!L343=0,"",'Data invoice'!M343)</f>
        <v/>
      </c>
      <c r="E402" s="1238" t="str">
        <f>IF('Data invoice'!M343=0,"",'Data invoice'!N343)</f>
        <v/>
      </c>
      <c r="F402" s="1238" t="str">
        <f>IF('Data invoice'!N343=0,"",'Data invoice'!O343)</f>
        <v/>
      </c>
      <c r="G402" s="1238" t="str">
        <f>IF('Data invoice'!O343=0,"",'Data invoice'!P343)</f>
        <v/>
      </c>
      <c r="H402" s="1238" t="str">
        <f>IF('Data invoice'!P343=0,"",'Data invoice'!Q343)</f>
        <v/>
      </c>
      <c r="I402" s="1238" t="str">
        <f>IF('Data invoice'!Q343=0,"",'Data invoice'!R343)</f>
        <v/>
      </c>
      <c r="J402" s="1239" t="str">
        <f>IF('Data invoice'!R343=0,"",'Data invoice'!S343)</f>
        <v/>
      </c>
      <c r="K402" s="1238" t="str">
        <f>IF('Data invoice'!S343=0,"",'Data invoice'!T343)</f>
        <v/>
      </c>
      <c r="L402" s="146"/>
      <c r="M402" s="146"/>
      <c r="N402" s="146"/>
      <c r="O402" s="146"/>
      <c r="P402" s="146"/>
      <c r="Q402" s="146"/>
      <c r="R402" s="146"/>
      <c r="S402" s="279"/>
      <c r="T402" s="279"/>
      <c r="U402" s="279"/>
      <c r="V402" s="279"/>
      <c r="W402" s="279"/>
      <c r="X402" s="279"/>
      <c r="Y402" s="279"/>
      <c r="Z402" s="279"/>
      <c r="AA402" s="279"/>
      <c r="AB402" s="296"/>
      <c r="AC402" s="296"/>
      <c r="AD402" s="296"/>
      <c r="AE402" s="296"/>
      <c r="AF402" s="296"/>
      <c r="AG402" s="296"/>
      <c r="AH402" s="296"/>
      <c r="AI402" s="296"/>
      <c r="AJ402" s="296"/>
      <c r="AK402" s="148"/>
      <c r="AL402" s="148"/>
    </row>
    <row r="403" spans="1:38" ht="16.5" customHeight="1">
      <c r="A403" s="279"/>
      <c r="B403" s="1238" t="str">
        <f>IF('Data invoice'!J346=0,"",'Data invoice'!K346)</f>
        <v/>
      </c>
      <c r="C403" s="1238" t="str">
        <f>IF('Data invoice'!K344=0,"",'Data invoice'!L344)</f>
        <v/>
      </c>
      <c r="D403" s="1238" t="str">
        <f>IF('Data invoice'!L344=0,"",'Data invoice'!M344)</f>
        <v/>
      </c>
      <c r="E403" s="1238" t="str">
        <f>IF('Data invoice'!M344=0,"",'Data invoice'!N344)</f>
        <v/>
      </c>
      <c r="F403" s="1238" t="str">
        <f>IF('Data invoice'!N344=0,"",'Data invoice'!O344)</f>
        <v/>
      </c>
      <c r="G403" s="1238" t="str">
        <f>IF('Data invoice'!O344=0,"",'Data invoice'!P344)</f>
        <v/>
      </c>
      <c r="H403" s="1238" t="str">
        <f>IF('Data invoice'!P344=0,"",'Data invoice'!Q344)</f>
        <v/>
      </c>
      <c r="I403" s="1238" t="str">
        <f>IF('Data invoice'!Q344=0,"",'Data invoice'!R344)</f>
        <v/>
      </c>
      <c r="J403" s="1239" t="str">
        <f>IF('Data invoice'!R344=0,"",'Data invoice'!S344)</f>
        <v/>
      </c>
      <c r="K403" s="1238" t="str">
        <f>IF('Data invoice'!S344=0,"",'Data invoice'!T344)</f>
        <v/>
      </c>
      <c r="L403" s="146"/>
      <c r="M403" s="146"/>
      <c r="N403" s="146"/>
      <c r="O403" s="146"/>
      <c r="P403" s="146"/>
      <c r="Q403" s="146"/>
      <c r="R403" s="146"/>
      <c r="S403" s="279"/>
      <c r="T403" s="279"/>
      <c r="U403" s="279"/>
      <c r="V403" s="279"/>
      <c r="W403" s="279"/>
      <c r="X403" s="279"/>
      <c r="Y403" s="279"/>
      <c r="Z403" s="279"/>
      <c r="AA403" s="279"/>
      <c r="AB403" s="296"/>
      <c r="AC403" s="296"/>
      <c r="AD403" s="296"/>
      <c r="AE403" s="296"/>
      <c r="AF403" s="296"/>
      <c r="AG403" s="296"/>
      <c r="AH403" s="296"/>
      <c r="AI403" s="296"/>
      <c r="AJ403" s="296"/>
      <c r="AK403" s="148"/>
      <c r="AL403" s="148"/>
    </row>
    <row r="404" spans="1:38" ht="16.5" customHeight="1">
      <c r="A404" s="279"/>
      <c r="B404" s="1238" t="str">
        <f>IF('Data invoice'!J347=0,"",'Data invoice'!K347)</f>
        <v/>
      </c>
      <c r="C404" s="1238" t="str">
        <f>IF('Data invoice'!K345=0,"",'Data invoice'!L345)</f>
        <v/>
      </c>
      <c r="D404" s="1238" t="str">
        <f>IF('Data invoice'!L345=0,"",'Data invoice'!M345)</f>
        <v/>
      </c>
      <c r="E404" s="1238" t="str">
        <f>IF('Data invoice'!M345=0,"",'Data invoice'!N345)</f>
        <v/>
      </c>
      <c r="F404" s="1238" t="str">
        <f>IF('Data invoice'!N345=0,"",'Data invoice'!O345)</f>
        <v/>
      </c>
      <c r="G404" s="1238" t="str">
        <f>IF('Data invoice'!O345=0,"",'Data invoice'!P345)</f>
        <v/>
      </c>
      <c r="H404" s="1238" t="str">
        <f>IF('Data invoice'!P345=0,"",'Data invoice'!Q345)</f>
        <v/>
      </c>
      <c r="I404" s="1238" t="str">
        <f>IF('Data invoice'!Q345=0,"",'Data invoice'!R345)</f>
        <v/>
      </c>
      <c r="J404" s="1239" t="str">
        <f>IF('Data invoice'!R345=0,"",'Data invoice'!S345)</f>
        <v/>
      </c>
      <c r="K404" s="1238" t="str">
        <f>IF('Data invoice'!S345=0,"",'Data invoice'!T345)</f>
        <v/>
      </c>
      <c r="L404" s="146"/>
      <c r="M404" s="146"/>
      <c r="N404" s="146"/>
      <c r="O404" s="146"/>
      <c r="P404" s="146"/>
      <c r="Q404" s="146"/>
      <c r="R404" s="146"/>
      <c r="S404" s="279"/>
      <c r="T404" s="279"/>
      <c r="U404" s="279"/>
      <c r="V404" s="279"/>
      <c r="W404" s="279"/>
      <c r="X404" s="279"/>
      <c r="Y404" s="279"/>
      <c r="Z404" s="279"/>
      <c r="AA404" s="279"/>
      <c r="AB404" s="296"/>
      <c r="AC404" s="296"/>
      <c r="AD404" s="296"/>
      <c r="AE404" s="296"/>
      <c r="AF404" s="296"/>
      <c r="AG404" s="296"/>
      <c r="AH404" s="296"/>
      <c r="AI404" s="296"/>
      <c r="AJ404" s="296"/>
      <c r="AK404" s="148"/>
      <c r="AL404" s="148"/>
    </row>
    <row r="405" spans="1:38" ht="16.5" customHeight="1">
      <c r="A405" s="279"/>
      <c r="B405" s="1238" t="str">
        <f>IF('Data invoice'!J348=0,"",'Data invoice'!K348)</f>
        <v/>
      </c>
      <c r="C405" s="1238" t="str">
        <f>IF('Data invoice'!K346=0,"",'Data invoice'!L346)</f>
        <v/>
      </c>
      <c r="D405" s="1238" t="str">
        <f>IF('Data invoice'!L346=0,"",'Data invoice'!M346)</f>
        <v/>
      </c>
      <c r="E405" s="1238" t="str">
        <f>IF('Data invoice'!M346=0,"",'Data invoice'!N346)</f>
        <v/>
      </c>
      <c r="F405" s="1238" t="str">
        <f>IF('Data invoice'!N346=0,"",'Data invoice'!O346)</f>
        <v/>
      </c>
      <c r="G405" s="1238" t="str">
        <f>IF('Data invoice'!O346=0,"",'Data invoice'!P346)</f>
        <v/>
      </c>
      <c r="H405" s="1238" t="str">
        <f>IF('Data invoice'!P346=0,"",'Data invoice'!Q346)</f>
        <v/>
      </c>
      <c r="I405" s="1238" t="str">
        <f>IF('Data invoice'!Q346=0,"",'Data invoice'!R346)</f>
        <v/>
      </c>
      <c r="J405" s="1239" t="str">
        <f>IF('Data invoice'!R346=0,"",'Data invoice'!S346)</f>
        <v/>
      </c>
      <c r="K405" s="1238" t="str">
        <f>IF('Data invoice'!S346=0,"",'Data invoice'!T346)</f>
        <v/>
      </c>
      <c r="L405" s="146"/>
      <c r="M405" s="146"/>
      <c r="N405" s="146"/>
      <c r="O405" s="146"/>
      <c r="P405" s="146"/>
      <c r="Q405" s="146"/>
      <c r="R405" s="146"/>
      <c r="S405" s="279"/>
      <c r="T405" s="279"/>
      <c r="U405" s="279"/>
      <c r="V405" s="279"/>
      <c r="W405" s="279"/>
      <c r="X405" s="279"/>
      <c r="Y405" s="279"/>
      <c r="Z405" s="279"/>
      <c r="AA405" s="279"/>
      <c r="AB405" s="296"/>
      <c r="AC405" s="296"/>
      <c r="AD405" s="296"/>
      <c r="AE405" s="296"/>
      <c r="AF405" s="296"/>
      <c r="AG405" s="296"/>
      <c r="AH405" s="296"/>
      <c r="AI405" s="296"/>
      <c r="AJ405" s="296"/>
      <c r="AK405" s="148"/>
      <c r="AL405" s="148"/>
    </row>
    <row r="406" spans="1:38" ht="16.5" customHeight="1">
      <c r="A406" s="279"/>
      <c r="B406" s="1238" t="str">
        <f>IF('Data invoice'!J349=0,"",'Data invoice'!K349)</f>
        <v/>
      </c>
      <c r="C406" s="1238" t="str">
        <f>IF('Data invoice'!K347=0,"",'Data invoice'!L347)</f>
        <v/>
      </c>
      <c r="D406" s="1238" t="str">
        <f>IF('Data invoice'!L347=0,"",'Data invoice'!M347)</f>
        <v/>
      </c>
      <c r="E406" s="1238" t="str">
        <f>IF('Data invoice'!M347=0,"",'Data invoice'!N347)</f>
        <v/>
      </c>
      <c r="F406" s="1238" t="str">
        <f>IF('Data invoice'!N347=0,"",'Data invoice'!O347)</f>
        <v/>
      </c>
      <c r="G406" s="1238" t="str">
        <f>IF('Data invoice'!O347=0,"",'Data invoice'!P347)</f>
        <v/>
      </c>
      <c r="H406" s="1238" t="str">
        <f>IF('Data invoice'!P347=0,"",'Data invoice'!Q347)</f>
        <v/>
      </c>
      <c r="I406" s="1238" t="str">
        <f>IF('Data invoice'!Q347=0,"",'Data invoice'!R347)</f>
        <v/>
      </c>
      <c r="J406" s="1239" t="str">
        <f>IF('Data invoice'!R347=0,"",'Data invoice'!S347)</f>
        <v/>
      </c>
      <c r="K406" s="1238" t="str">
        <f>IF('Data invoice'!S347=0,"",'Data invoice'!T347)</f>
        <v/>
      </c>
      <c r="L406" s="146"/>
      <c r="M406" s="146"/>
      <c r="N406" s="146"/>
      <c r="O406" s="146"/>
      <c r="P406" s="146"/>
      <c r="Q406" s="146"/>
      <c r="R406" s="146"/>
      <c r="S406" s="279"/>
      <c r="T406" s="279"/>
      <c r="U406" s="279"/>
      <c r="V406" s="279"/>
      <c r="W406" s="279"/>
      <c r="X406" s="279"/>
      <c r="Y406" s="279"/>
      <c r="Z406" s="279"/>
      <c r="AA406" s="279"/>
      <c r="AB406" s="296"/>
      <c r="AC406" s="296"/>
      <c r="AD406" s="296"/>
      <c r="AE406" s="296"/>
      <c r="AF406" s="296"/>
      <c r="AG406" s="296"/>
      <c r="AH406" s="296"/>
      <c r="AI406" s="296"/>
      <c r="AJ406" s="296"/>
      <c r="AK406" s="148"/>
      <c r="AL406" s="148"/>
    </row>
    <row r="407" spans="1:38" ht="16.5" customHeight="1">
      <c r="A407" s="279"/>
      <c r="B407" s="1238" t="str">
        <f>IF('Data invoice'!J350=0,"",'Data invoice'!K350)</f>
        <v/>
      </c>
      <c r="C407" s="1238" t="str">
        <f>IF('Data invoice'!K348=0,"",'Data invoice'!L348)</f>
        <v/>
      </c>
      <c r="D407" s="1238" t="str">
        <f>IF('Data invoice'!L348=0,"",'Data invoice'!M348)</f>
        <v/>
      </c>
      <c r="E407" s="1238" t="str">
        <f>IF('Data invoice'!M348=0,"",'Data invoice'!N348)</f>
        <v/>
      </c>
      <c r="F407" s="1238" t="str">
        <f>IF('Data invoice'!N348=0,"",'Data invoice'!O348)</f>
        <v/>
      </c>
      <c r="G407" s="1238" t="str">
        <f>IF('Data invoice'!O348=0,"",'Data invoice'!P348)</f>
        <v/>
      </c>
      <c r="H407" s="1238" t="str">
        <f>IF('Data invoice'!P348=0,"",'Data invoice'!Q348)</f>
        <v/>
      </c>
      <c r="I407" s="1238" t="str">
        <f>IF('Data invoice'!Q348=0,"",'Data invoice'!R348)</f>
        <v/>
      </c>
      <c r="J407" s="1239" t="str">
        <f>IF('Data invoice'!R348=0,"",'Data invoice'!S348)</f>
        <v/>
      </c>
      <c r="K407" s="1238" t="str">
        <f>IF('Data invoice'!S348=0,"",'Data invoice'!T348)</f>
        <v/>
      </c>
      <c r="L407" s="146"/>
      <c r="M407" s="146"/>
      <c r="N407" s="146"/>
      <c r="O407" s="146"/>
      <c r="P407" s="146"/>
      <c r="Q407" s="146"/>
      <c r="R407" s="146"/>
      <c r="S407" s="279"/>
      <c r="T407" s="279"/>
      <c r="U407" s="279"/>
      <c r="V407" s="279"/>
      <c r="W407" s="279"/>
      <c r="X407" s="279"/>
      <c r="Y407" s="279"/>
      <c r="Z407" s="279"/>
      <c r="AA407" s="279"/>
      <c r="AB407" s="296"/>
      <c r="AC407" s="296"/>
      <c r="AD407" s="296"/>
      <c r="AE407" s="296"/>
      <c r="AF407" s="296"/>
      <c r="AG407" s="296"/>
      <c r="AH407" s="296"/>
      <c r="AI407" s="296"/>
      <c r="AJ407" s="296"/>
      <c r="AK407" s="148"/>
      <c r="AL407" s="148"/>
    </row>
    <row r="408" spans="1:38" ht="16.5" customHeight="1">
      <c r="A408" s="279"/>
      <c r="B408" s="1238" t="str">
        <f>IF('Data invoice'!J351=0,"",'Data invoice'!K351)</f>
        <v/>
      </c>
      <c r="C408" s="1238" t="str">
        <f>IF('Data invoice'!K349=0,"",'Data invoice'!L349)</f>
        <v/>
      </c>
      <c r="D408" s="1238" t="str">
        <f>IF('Data invoice'!L349=0,"",'Data invoice'!M349)</f>
        <v/>
      </c>
      <c r="E408" s="1238" t="str">
        <f>IF('Data invoice'!M349=0,"",'Data invoice'!N349)</f>
        <v/>
      </c>
      <c r="F408" s="1238" t="str">
        <f>IF('Data invoice'!N349=0,"",'Data invoice'!O349)</f>
        <v/>
      </c>
      <c r="G408" s="1238" t="str">
        <f>IF('Data invoice'!O349=0,"",'Data invoice'!P349)</f>
        <v/>
      </c>
      <c r="H408" s="1238" t="str">
        <f>IF('Data invoice'!P349=0,"",'Data invoice'!Q349)</f>
        <v/>
      </c>
      <c r="I408" s="1238" t="str">
        <f>IF('Data invoice'!Q349=0,"",'Data invoice'!R349)</f>
        <v/>
      </c>
      <c r="J408" s="1239" t="str">
        <f>IF('Data invoice'!R349=0,"",'Data invoice'!S349)</f>
        <v/>
      </c>
      <c r="K408" s="1238" t="str">
        <f>IF('Data invoice'!S349=0,"",'Data invoice'!T349)</f>
        <v/>
      </c>
      <c r="L408" s="146"/>
      <c r="M408" s="146"/>
      <c r="N408" s="146"/>
      <c r="O408" s="146"/>
      <c r="P408" s="146"/>
      <c r="Q408" s="146"/>
      <c r="R408" s="146"/>
      <c r="S408" s="279"/>
      <c r="T408" s="279"/>
      <c r="U408" s="279"/>
      <c r="V408" s="279"/>
      <c r="W408" s="279"/>
      <c r="X408" s="279"/>
      <c r="Y408" s="279"/>
      <c r="Z408" s="279"/>
      <c r="AA408" s="279"/>
      <c r="AB408" s="296"/>
      <c r="AC408" s="296"/>
      <c r="AD408" s="296"/>
      <c r="AE408" s="296"/>
      <c r="AF408" s="296"/>
      <c r="AG408" s="296"/>
      <c r="AH408" s="296"/>
      <c r="AI408" s="296"/>
      <c r="AJ408" s="296"/>
      <c r="AK408" s="148"/>
      <c r="AL408" s="148"/>
    </row>
    <row r="409" spans="1:38" ht="16.5" customHeight="1">
      <c r="A409" s="279"/>
      <c r="B409" s="1238" t="str">
        <f>IF('Data invoice'!J352=0,"",'Data invoice'!K352)</f>
        <v/>
      </c>
      <c r="C409" s="1238" t="str">
        <f>IF('Data invoice'!K350=0,"",'Data invoice'!L350)</f>
        <v/>
      </c>
      <c r="D409" s="1238" t="str">
        <f>IF('Data invoice'!L350=0,"",'Data invoice'!M350)</f>
        <v/>
      </c>
      <c r="E409" s="1238" t="str">
        <f>IF('Data invoice'!M350=0,"",'Data invoice'!N350)</f>
        <v/>
      </c>
      <c r="F409" s="1238" t="str">
        <f>IF('Data invoice'!N350=0,"",'Data invoice'!O350)</f>
        <v/>
      </c>
      <c r="G409" s="1238" t="str">
        <f>IF('Data invoice'!O350=0,"",'Data invoice'!P350)</f>
        <v/>
      </c>
      <c r="H409" s="1238" t="str">
        <f>IF('Data invoice'!P350=0,"",'Data invoice'!Q350)</f>
        <v/>
      </c>
      <c r="I409" s="1238" t="str">
        <f>IF('Data invoice'!Q350=0,"",'Data invoice'!R350)</f>
        <v/>
      </c>
      <c r="J409" s="1239" t="str">
        <f>IF('Data invoice'!R350=0,"",'Data invoice'!S350)</f>
        <v/>
      </c>
      <c r="K409" s="1238" t="str">
        <f>IF('Data invoice'!S350=0,"",'Data invoice'!T350)</f>
        <v/>
      </c>
      <c r="L409" s="146"/>
      <c r="M409" s="146"/>
      <c r="N409" s="146"/>
      <c r="O409" s="146"/>
      <c r="P409" s="146"/>
      <c r="Q409" s="146"/>
      <c r="R409" s="146"/>
      <c r="S409" s="279"/>
      <c r="T409" s="279"/>
      <c r="U409" s="279"/>
      <c r="V409" s="279"/>
      <c r="W409" s="279"/>
      <c r="X409" s="279"/>
      <c r="Y409" s="279"/>
      <c r="Z409" s="279"/>
      <c r="AA409" s="279"/>
      <c r="AB409" s="296"/>
      <c r="AC409" s="296"/>
      <c r="AD409" s="296"/>
      <c r="AE409" s="296"/>
      <c r="AF409" s="296"/>
      <c r="AG409" s="296"/>
      <c r="AH409" s="296"/>
      <c r="AI409" s="296"/>
      <c r="AJ409" s="296"/>
      <c r="AK409" s="148"/>
      <c r="AL409" s="148"/>
    </row>
    <row r="410" spans="1:38" ht="16.5" customHeight="1">
      <c r="A410" s="279"/>
      <c r="B410" s="1238" t="str">
        <f>IF('Data invoice'!J353=0,"",'Data invoice'!K353)</f>
        <v/>
      </c>
      <c r="C410" s="1238" t="str">
        <f>IF('Data invoice'!K351=0,"",'Data invoice'!L351)</f>
        <v/>
      </c>
      <c r="D410" s="1238" t="str">
        <f>IF('Data invoice'!L351=0,"",'Data invoice'!M351)</f>
        <v/>
      </c>
      <c r="E410" s="1238" t="str">
        <f>IF('Data invoice'!M351=0,"",'Data invoice'!N351)</f>
        <v/>
      </c>
      <c r="F410" s="1238" t="str">
        <f>IF('Data invoice'!N351=0,"",'Data invoice'!O351)</f>
        <v/>
      </c>
      <c r="G410" s="1238" t="str">
        <f>IF('Data invoice'!O351=0,"",'Data invoice'!P351)</f>
        <v/>
      </c>
      <c r="H410" s="1238" t="str">
        <f>IF('Data invoice'!P351=0,"",'Data invoice'!Q351)</f>
        <v/>
      </c>
      <c r="I410" s="1238" t="str">
        <f>IF('Data invoice'!Q351=0,"",'Data invoice'!R351)</f>
        <v/>
      </c>
      <c r="J410" s="1239" t="str">
        <f>IF('Data invoice'!R351=0,"",'Data invoice'!S351)</f>
        <v/>
      </c>
      <c r="K410" s="1238" t="str">
        <f>IF('Data invoice'!S351=0,"",'Data invoice'!T351)</f>
        <v/>
      </c>
      <c r="L410" s="146"/>
      <c r="M410" s="146"/>
      <c r="N410" s="146"/>
      <c r="O410" s="146"/>
      <c r="P410" s="146"/>
      <c r="Q410" s="146"/>
      <c r="R410" s="146"/>
      <c r="S410" s="279"/>
      <c r="T410" s="279"/>
      <c r="U410" s="279"/>
      <c r="V410" s="279"/>
      <c r="W410" s="279"/>
      <c r="X410" s="279"/>
      <c r="Y410" s="279"/>
      <c r="Z410" s="279"/>
      <c r="AA410" s="279"/>
      <c r="AB410" s="296"/>
      <c r="AC410" s="296"/>
      <c r="AD410" s="296"/>
      <c r="AE410" s="296"/>
      <c r="AF410" s="296"/>
      <c r="AG410" s="296"/>
      <c r="AH410" s="296"/>
      <c r="AI410" s="296"/>
      <c r="AJ410" s="296"/>
      <c r="AK410" s="148"/>
      <c r="AL410" s="148"/>
    </row>
    <row r="411" spans="1:38" ht="16.5" customHeight="1">
      <c r="A411" s="279"/>
      <c r="B411" s="1238" t="str">
        <f>IF('Data invoice'!J354=0,"",'Data invoice'!K354)</f>
        <v/>
      </c>
      <c r="C411" s="1238" t="str">
        <f>IF('Data invoice'!K352=0,"",'Data invoice'!L352)</f>
        <v/>
      </c>
      <c r="D411" s="1238" t="str">
        <f>IF('Data invoice'!L352=0,"",'Data invoice'!M352)</f>
        <v/>
      </c>
      <c r="E411" s="1238" t="str">
        <f>IF('Data invoice'!M352=0,"",'Data invoice'!N352)</f>
        <v/>
      </c>
      <c r="F411" s="1238" t="str">
        <f>IF('Data invoice'!N352=0,"",'Data invoice'!O352)</f>
        <v/>
      </c>
      <c r="G411" s="1238" t="str">
        <f>IF('Data invoice'!O352=0,"",'Data invoice'!P352)</f>
        <v/>
      </c>
      <c r="H411" s="1238" t="str">
        <f>IF('Data invoice'!P352=0,"",'Data invoice'!Q352)</f>
        <v/>
      </c>
      <c r="I411" s="1238" t="str">
        <f>IF('Data invoice'!Q352=0,"",'Data invoice'!R352)</f>
        <v/>
      </c>
      <c r="J411" s="1239" t="str">
        <f>IF('Data invoice'!R352=0,"",'Data invoice'!S352)</f>
        <v/>
      </c>
      <c r="K411" s="1238" t="str">
        <f>IF('Data invoice'!S352=0,"",'Data invoice'!T352)</f>
        <v/>
      </c>
      <c r="L411" s="146"/>
      <c r="M411" s="146"/>
      <c r="N411" s="146"/>
      <c r="O411" s="146"/>
      <c r="P411" s="146"/>
      <c r="Q411" s="146"/>
      <c r="R411" s="146"/>
      <c r="S411" s="279"/>
      <c r="T411" s="279"/>
      <c r="U411" s="279"/>
      <c r="V411" s="279"/>
      <c r="W411" s="279"/>
      <c r="X411" s="279"/>
      <c r="Y411" s="279"/>
      <c r="Z411" s="279"/>
      <c r="AA411" s="279"/>
      <c r="AB411" s="296"/>
      <c r="AC411" s="296"/>
      <c r="AD411" s="296"/>
      <c r="AE411" s="296"/>
      <c r="AF411" s="296"/>
      <c r="AG411" s="296"/>
      <c r="AH411" s="296"/>
      <c r="AI411" s="296"/>
      <c r="AJ411" s="296"/>
      <c r="AK411" s="148"/>
      <c r="AL411" s="148"/>
    </row>
    <row r="412" spans="1:38" ht="16.5" customHeight="1">
      <c r="A412" s="279"/>
      <c r="B412" s="1238" t="str">
        <f>IF('Data invoice'!J355=0,"",'Data invoice'!K355)</f>
        <v/>
      </c>
      <c r="C412" s="1238" t="str">
        <f>IF('Data invoice'!K353=0,"",'Data invoice'!L353)</f>
        <v/>
      </c>
      <c r="D412" s="1238" t="str">
        <f>IF('Data invoice'!L353=0,"",'Data invoice'!M353)</f>
        <v/>
      </c>
      <c r="E412" s="1238" t="str">
        <f>IF('Data invoice'!M353=0,"",'Data invoice'!N353)</f>
        <v/>
      </c>
      <c r="F412" s="1238" t="str">
        <f>IF('Data invoice'!N353=0,"",'Data invoice'!O353)</f>
        <v/>
      </c>
      <c r="G412" s="1238" t="str">
        <f>IF('Data invoice'!O353=0,"",'Data invoice'!P353)</f>
        <v/>
      </c>
      <c r="H412" s="1238" t="str">
        <f>IF('Data invoice'!P353=0,"",'Data invoice'!Q353)</f>
        <v/>
      </c>
      <c r="I412" s="1238" t="str">
        <f>IF('Data invoice'!Q353=0,"",'Data invoice'!R353)</f>
        <v/>
      </c>
      <c r="J412" s="1239" t="str">
        <f>IF('Data invoice'!R353=0,"",'Data invoice'!S353)</f>
        <v/>
      </c>
      <c r="K412" s="1238" t="str">
        <f>IF('Data invoice'!S353=0,"",'Data invoice'!T353)</f>
        <v/>
      </c>
      <c r="L412" s="146"/>
      <c r="M412" s="146"/>
      <c r="N412" s="146"/>
      <c r="O412" s="146"/>
      <c r="P412" s="146"/>
      <c r="Q412" s="146"/>
      <c r="R412" s="146"/>
      <c r="S412" s="279"/>
      <c r="T412" s="279"/>
      <c r="U412" s="279"/>
      <c r="V412" s="279"/>
      <c r="W412" s="279"/>
      <c r="X412" s="279"/>
      <c r="Y412" s="279"/>
      <c r="Z412" s="279"/>
      <c r="AA412" s="279"/>
      <c r="AB412" s="296"/>
      <c r="AC412" s="296"/>
      <c r="AD412" s="296"/>
      <c r="AE412" s="296"/>
      <c r="AF412" s="296"/>
      <c r="AG412" s="296"/>
      <c r="AH412" s="296"/>
      <c r="AI412" s="296"/>
      <c r="AJ412" s="296"/>
      <c r="AK412" s="148"/>
      <c r="AL412" s="148"/>
    </row>
    <row r="413" spans="1:38" ht="16.5" customHeight="1">
      <c r="A413" s="279"/>
      <c r="B413" s="1238" t="str">
        <f>IF('Data invoice'!J356=0,"",'Data invoice'!K356)</f>
        <v/>
      </c>
      <c r="C413" s="1238" t="str">
        <f>IF('Data invoice'!K354=0,"",'Data invoice'!L354)</f>
        <v/>
      </c>
      <c r="D413" s="1238" t="str">
        <f>IF('Data invoice'!L354=0,"",'Data invoice'!M354)</f>
        <v/>
      </c>
      <c r="E413" s="1238" t="str">
        <f>IF('Data invoice'!M354=0,"",'Data invoice'!N354)</f>
        <v/>
      </c>
      <c r="F413" s="1238" t="str">
        <f>IF('Data invoice'!N354=0,"",'Data invoice'!O354)</f>
        <v/>
      </c>
      <c r="G413" s="1238" t="str">
        <f>IF('Data invoice'!O354=0,"",'Data invoice'!P354)</f>
        <v/>
      </c>
      <c r="H413" s="1238" t="str">
        <f>IF('Data invoice'!P354=0,"",'Data invoice'!Q354)</f>
        <v/>
      </c>
      <c r="I413" s="1238" t="str">
        <f>IF('Data invoice'!Q354=0,"",'Data invoice'!R354)</f>
        <v/>
      </c>
      <c r="J413" s="1239" t="str">
        <f>IF('Data invoice'!R354=0,"",'Data invoice'!S354)</f>
        <v/>
      </c>
      <c r="K413" s="1238" t="str">
        <f>IF('Data invoice'!S354=0,"",'Data invoice'!T354)</f>
        <v/>
      </c>
      <c r="L413" s="146"/>
      <c r="M413" s="146"/>
      <c r="N413" s="146"/>
      <c r="O413" s="146"/>
      <c r="P413" s="146"/>
      <c r="Q413" s="146"/>
      <c r="R413" s="146"/>
      <c r="S413" s="279"/>
      <c r="T413" s="279"/>
      <c r="U413" s="279"/>
      <c r="V413" s="279"/>
      <c r="W413" s="279"/>
      <c r="X413" s="279"/>
      <c r="Y413" s="279"/>
      <c r="Z413" s="279"/>
      <c r="AA413" s="279"/>
      <c r="AB413" s="296"/>
      <c r="AC413" s="296"/>
      <c r="AD413" s="296"/>
      <c r="AE413" s="296"/>
      <c r="AF413" s="296"/>
      <c r="AG413" s="296"/>
      <c r="AH413" s="296"/>
      <c r="AI413" s="296"/>
      <c r="AJ413" s="296"/>
      <c r="AK413" s="148"/>
      <c r="AL413" s="148"/>
    </row>
    <row r="414" spans="1:38" ht="16.5" customHeight="1">
      <c r="A414" s="279"/>
      <c r="B414" s="1238" t="str">
        <f>IF('Data invoice'!J357=0,"",'Data invoice'!K357)</f>
        <v/>
      </c>
      <c r="C414" s="1238" t="str">
        <f>IF('Data invoice'!K355=0,"",'Data invoice'!L355)</f>
        <v/>
      </c>
      <c r="D414" s="1238" t="str">
        <f>IF('Data invoice'!L355=0,"",'Data invoice'!M355)</f>
        <v/>
      </c>
      <c r="E414" s="1238" t="str">
        <f>IF('Data invoice'!M355=0,"",'Data invoice'!N355)</f>
        <v/>
      </c>
      <c r="F414" s="1238" t="str">
        <f>IF('Data invoice'!N355=0,"",'Data invoice'!O355)</f>
        <v/>
      </c>
      <c r="G414" s="1238" t="str">
        <f>IF('Data invoice'!O355=0,"",'Data invoice'!P355)</f>
        <v/>
      </c>
      <c r="H414" s="1238" t="str">
        <f>IF('Data invoice'!P355=0,"",'Data invoice'!Q355)</f>
        <v/>
      </c>
      <c r="I414" s="1238" t="str">
        <f>IF('Data invoice'!Q355=0,"",'Data invoice'!R355)</f>
        <v/>
      </c>
      <c r="J414" s="1239" t="str">
        <f>IF('Data invoice'!R355=0,"",'Data invoice'!S355)</f>
        <v/>
      </c>
      <c r="K414" s="1238" t="str">
        <f>IF('Data invoice'!S355=0,"",'Data invoice'!T355)</f>
        <v/>
      </c>
      <c r="L414" s="146"/>
      <c r="M414" s="146"/>
      <c r="N414" s="146"/>
      <c r="O414" s="146"/>
      <c r="P414" s="146"/>
      <c r="Q414" s="146"/>
      <c r="R414" s="146"/>
      <c r="S414" s="279"/>
      <c r="T414" s="279"/>
      <c r="U414" s="279"/>
      <c r="V414" s="279"/>
      <c r="W414" s="279"/>
      <c r="X414" s="279"/>
      <c r="Y414" s="279"/>
      <c r="Z414" s="279"/>
      <c r="AA414" s="279"/>
      <c r="AB414" s="296"/>
      <c r="AC414" s="296"/>
      <c r="AD414" s="296"/>
      <c r="AE414" s="296"/>
      <c r="AF414" s="296"/>
      <c r="AG414" s="296"/>
      <c r="AH414" s="296"/>
      <c r="AI414" s="296"/>
      <c r="AJ414" s="296"/>
      <c r="AK414" s="148"/>
      <c r="AL414" s="148"/>
    </row>
    <row r="415" spans="1:38" ht="16.5" customHeight="1">
      <c r="A415" s="279"/>
      <c r="B415" s="1238" t="str">
        <f>IF('Data invoice'!J358=0,"",'Data invoice'!K358)</f>
        <v/>
      </c>
      <c r="C415" s="1238" t="str">
        <f>IF('Data invoice'!K356=0,"",'Data invoice'!L356)</f>
        <v/>
      </c>
      <c r="D415" s="1238" t="str">
        <f>IF('Data invoice'!L356=0,"",'Data invoice'!M356)</f>
        <v/>
      </c>
      <c r="E415" s="1238" t="str">
        <f>IF('Data invoice'!M356=0,"",'Data invoice'!N356)</f>
        <v/>
      </c>
      <c r="F415" s="1238" t="str">
        <f>IF('Data invoice'!N356=0,"",'Data invoice'!O356)</f>
        <v/>
      </c>
      <c r="G415" s="1238" t="str">
        <f>IF('Data invoice'!O356=0,"",'Data invoice'!P356)</f>
        <v/>
      </c>
      <c r="H415" s="1238" t="str">
        <f>IF('Data invoice'!P356=0,"",'Data invoice'!Q356)</f>
        <v/>
      </c>
      <c r="I415" s="1238" t="str">
        <f>IF('Data invoice'!Q356=0,"",'Data invoice'!R356)</f>
        <v/>
      </c>
      <c r="J415" s="1239" t="str">
        <f>IF('Data invoice'!R356=0,"",'Data invoice'!S356)</f>
        <v/>
      </c>
      <c r="K415" s="1238" t="str">
        <f>IF('Data invoice'!S356=0,"",'Data invoice'!T356)</f>
        <v/>
      </c>
      <c r="L415" s="146"/>
      <c r="M415" s="146"/>
      <c r="N415" s="146"/>
      <c r="O415" s="146"/>
      <c r="P415" s="146"/>
      <c r="Q415" s="146"/>
      <c r="R415" s="146"/>
      <c r="S415" s="279"/>
      <c r="T415" s="279"/>
      <c r="U415" s="279"/>
      <c r="V415" s="279"/>
      <c r="W415" s="279"/>
      <c r="X415" s="279"/>
      <c r="Y415" s="279"/>
      <c r="Z415" s="279"/>
      <c r="AA415" s="279"/>
      <c r="AB415" s="296"/>
      <c r="AC415" s="296"/>
      <c r="AD415" s="296"/>
      <c r="AE415" s="296"/>
      <c r="AF415" s="296"/>
      <c r="AG415" s="296"/>
      <c r="AH415" s="296"/>
      <c r="AI415" s="296"/>
      <c r="AJ415" s="296"/>
      <c r="AK415" s="148"/>
      <c r="AL415" s="148"/>
    </row>
    <row r="416" spans="1:38" ht="16.5" customHeight="1">
      <c r="A416" s="279"/>
      <c r="B416" s="1238" t="str">
        <f>IF('Data invoice'!J359=0,"",'Data invoice'!K359)</f>
        <v/>
      </c>
      <c r="C416" s="1238" t="str">
        <f>IF('Data invoice'!K357=0,"",'Data invoice'!L357)</f>
        <v/>
      </c>
      <c r="D416" s="1238" t="str">
        <f>IF('Data invoice'!L357=0,"",'Data invoice'!M357)</f>
        <v/>
      </c>
      <c r="E416" s="1238" t="str">
        <f>IF('Data invoice'!M357=0,"",'Data invoice'!N357)</f>
        <v/>
      </c>
      <c r="F416" s="1238" t="str">
        <f>IF('Data invoice'!N357=0,"",'Data invoice'!O357)</f>
        <v/>
      </c>
      <c r="G416" s="1238" t="str">
        <f>IF('Data invoice'!O357=0,"",'Data invoice'!P357)</f>
        <v/>
      </c>
      <c r="H416" s="1238" t="str">
        <f>IF('Data invoice'!P357=0,"",'Data invoice'!Q357)</f>
        <v/>
      </c>
      <c r="I416" s="1238" t="str">
        <f>IF('Data invoice'!Q357=0,"",'Data invoice'!R357)</f>
        <v/>
      </c>
      <c r="J416" s="1239" t="str">
        <f>IF('Data invoice'!R357=0,"",'Data invoice'!S357)</f>
        <v/>
      </c>
      <c r="K416" s="1238" t="str">
        <f>IF('Data invoice'!S357=0,"",'Data invoice'!T357)</f>
        <v/>
      </c>
      <c r="L416" s="146"/>
      <c r="M416" s="146"/>
      <c r="N416" s="146"/>
      <c r="O416" s="146"/>
      <c r="P416" s="146"/>
      <c r="Q416" s="146"/>
      <c r="R416" s="146"/>
      <c r="S416" s="279"/>
      <c r="T416" s="279"/>
      <c r="U416" s="279"/>
      <c r="V416" s="279"/>
      <c r="W416" s="279"/>
      <c r="X416" s="279"/>
      <c r="Y416" s="279"/>
      <c r="Z416" s="279"/>
      <c r="AA416" s="279"/>
      <c r="AB416" s="296"/>
      <c r="AC416" s="296"/>
      <c r="AD416" s="296"/>
      <c r="AE416" s="296"/>
      <c r="AF416" s="296"/>
      <c r="AG416" s="296"/>
      <c r="AH416" s="296"/>
      <c r="AI416" s="296"/>
      <c r="AJ416" s="296"/>
      <c r="AK416" s="148"/>
      <c r="AL416" s="148"/>
    </row>
    <row r="417" spans="1:38" ht="16.5" customHeight="1">
      <c r="A417" s="279"/>
      <c r="B417" s="1238" t="str">
        <f>IF('Data invoice'!J360=0,"",'Data invoice'!K360)</f>
        <v/>
      </c>
      <c r="C417" s="1238" t="str">
        <f>IF('Data invoice'!K358=0,"",'Data invoice'!L358)</f>
        <v/>
      </c>
      <c r="D417" s="1238" t="str">
        <f>IF('Data invoice'!L358=0,"",'Data invoice'!M358)</f>
        <v/>
      </c>
      <c r="E417" s="1238" t="str">
        <f>IF('Data invoice'!M358=0,"",'Data invoice'!N358)</f>
        <v/>
      </c>
      <c r="F417" s="1238" t="str">
        <f>IF('Data invoice'!N358=0,"",'Data invoice'!O358)</f>
        <v/>
      </c>
      <c r="G417" s="1238" t="str">
        <f>IF('Data invoice'!O358=0,"",'Data invoice'!P358)</f>
        <v/>
      </c>
      <c r="H417" s="1238" t="str">
        <f>IF('Data invoice'!P358=0,"",'Data invoice'!Q358)</f>
        <v/>
      </c>
      <c r="I417" s="1238" t="str">
        <f>IF('Data invoice'!Q358=0,"",'Data invoice'!R358)</f>
        <v/>
      </c>
      <c r="J417" s="1239" t="str">
        <f>IF('Data invoice'!R358=0,"",'Data invoice'!S358)</f>
        <v/>
      </c>
      <c r="K417" s="1238" t="str">
        <f>IF('Data invoice'!S358=0,"",'Data invoice'!T358)</f>
        <v/>
      </c>
      <c r="L417" s="146"/>
      <c r="M417" s="146"/>
      <c r="N417" s="146"/>
      <c r="O417" s="146"/>
      <c r="P417" s="146"/>
      <c r="Q417" s="146"/>
      <c r="R417" s="146"/>
      <c r="S417" s="279"/>
      <c r="T417" s="279"/>
      <c r="U417" s="279"/>
      <c r="V417" s="279"/>
      <c r="W417" s="279"/>
      <c r="X417" s="279"/>
      <c r="Y417" s="279"/>
      <c r="Z417" s="279"/>
      <c r="AA417" s="279"/>
      <c r="AB417" s="296"/>
      <c r="AC417" s="296"/>
      <c r="AD417" s="296"/>
      <c r="AE417" s="296"/>
      <c r="AF417" s="296"/>
      <c r="AG417" s="296"/>
      <c r="AH417" s="296"/>
      <c r="AI417" s="296"/>
      <c r="AJ417" s="296"/>
      <c r="AK417" s="148"/>
      <c r="AL417" s="148"/>
    </row>
    <row r="418" spans="1:38" ht="16.5" customHeight="1">
      <c r="A418" s="279"/>
      <c r="B418" s="1238" t="str">
        <f>IF('Data invoice'!J361=0,"",'Data invoice'!K361)</f>
        <v/>
      </c>
      <c r="C418" s="1238" t="str">
        <f>IF('Data invoice'!K359=0,"",'Data invoice'!L359)</f>
        <v/>
      </c>
      <c r="D418" s="1238" t="str">
        <f>IF('Data invoice'!L359=0,"",'Data invoice'!M359)</f>
        <v/>
      </c>
      <c r="E418" s="1238" t="str">
        <f>IF('Data invoice'!M359=0,"",'Data invoice'!N359)</f>
        <v/>
      </c>
      <c r="F418" s="1238" t="str">
        <f>IF('Data invoice'!N359=0,"",'Data invoice'!O359)</f>
        <v/>
      </c>
      <c r="G418" s="1238" t="str">
        <f>IF('Data invoice'!O359=0,"",'Data invoice'!P359)</f>
        <v/>
      </c>
      <c r="H418" s="1238" t="str">
        <f>IF('Data invoice'!P359=0,"",'Data invoice'!Q359)</f>
        <v/>
      </c>
      <c r="I418" s="1238" t="str">
        <f>IF('Data invoice'!Q359=0,"",'Data invoice'!R359)</f>
        <v/>
      </c>
      <c r="J418" s="1239" t="str">
        <f>IF('Data invoice'!R359=0,"",'Data invoice'!S359)</f>
        <v/>
      </c>
      <c r="K418" s="1238" t="str">
        <f>IF('Data invoice'!S359=0,"",'Data invoice'!T359)</f>
        <v/>
      </c>
      <c r="L418" s="146"/>
      <c r="M418" s="146"/>
      <c r="N418" s="146"/>
      <c r="O418" s="146"/>
      <c r="P418" s="146"/>
      <c r="Q418" s="146"/>
      <c r="R418" s="146"/>
      <c r="S418" s="279"/>
      <c r="T418" s="279"/>
      <c r="U418" s="279"/>
      <c r="V418" s="279"/>
      <c r="W418" s="279"/>
      <c r="X418" s="279"/>
      <c r="Y418" s="279"/>
      <c r="Z418" s="279"/>
      <c r="AA418" s="279"/>
      <c r="AB418" s="296"/>
      <c r="AC418" s="296"/>
      <c r="AD418" s="296"/>
      <c r="AE418" s="296"/>
      <c r="AF418" s="296"/>
      <c r="AG418" s="296"/>
      <c r="AH418" s="296"/>
      <c r="AI418" s="296"/>
      <c r="AJ418" s="296"/>
      <c r="AK418" s="148"/>
      <c r="AL418" s="148"/>
    </row>
    <row r="419" spans="1:38" ht="16.5" customHeight="1">
      <c r="A419" s="279"/>
      <c r="B419" s="1238" t="e">
        <f>IF('Data invoice'!#REF!=0,"",'Data invoice'!#REF!)</f>
        <v>#REF!</v>
      </c>
      <c r="C419" s="1238" t="str">
        <f>IF('Data invoice'!K360=0,"",'Data invoice'!L360)</f>
        <v/>
      </c>
      <c r="D419" s="1238" t="str">
        <f>IF('Data invoice'!L360=0,"",'Data invoice'!M360)</f>
        <v/>
      </c>
      <c r="E419" s="1238" t="str">
        <f>IF('Data invoice'!M360=0,"",'Data invoice'!N360)</f>
        <v/>
      </c>
      <c r="F419" s="1238" t="str">
        <f>IF('Data invoice'!N360=0,"",'Data invoice'!O360)</f>
        <v/>
      </c>
      <c r="G419" s="1238" t="str">
        <f>IF('Data invoice'!O360=0,"",'Data invoice'!P360)</f>
        <v/>
      </c>
      <c r="H419" s="1238" t="str">
        <f>IF('Data invoice'!P360=0,"",'Data invoice'!Q360)</f>
        <v/>
      </c>
      <c r="I419" s="1238" t="str">
        <f>IF('Data invoice'!Q360=0,"",'Data invoice'!R360)</f>
        <v/>
      </c>
      <c r="J419" s="1239" t="str">
        <f>IF('Data invoice'!R360=0,"",'Data invoice'!S360)</f>
        <v/>
      </c>
      <c r="K419" s="1238" t="str">
        <f>IF('Data invoice'!S360=0,"",'Data invoice'!T360)</f>
        <v/>
      </c>
      <c r="L419" s="146"/>
      <c r="M419" s="146"/>
      <c r="N419" s="146"/>
      <c r="O419" s="146"/>
      <c r="P419" s="146"/>
      <c r="Q419" s="146"/>
      <c r="R419" s="146"/>
      <c r="S419" s="279"/>
      <c r="T419" s="279"/>
      <c r="U419" s="279"/>
      <c r="V419" s="279"/>
      <c r="W419" s="279"/>
      <c r="X419" s="279"/>
      <c r="Y419" s="279"/>
      <c r="Z419" s="279"/>
      <c r="AA419" s="279"/>
      <c r="AB419" s="296"/>
      <c r="AC419" s="296"/>
      <c r="AD419" s="296"/>
      <c r="AE419" s="296"/>
      <c r="AF419" s="296"/>
      <c r="AG419" s="296"/>
      <c r="AH419" s="296"/>
      <c r="AI419" s="296"/>
      <c r="AJ419" s="296"/>
      <c r="AK419" s="148"/>
      <c r="AL419" s="148"/>
    </row>
    <row r="420" spans="1:38" ht="16.5" customHeight="1">
      <c r="A420" s="279"/>
      <c r="B420" s="1238" t="str">
        <f>IF('Data invoice'!J362=0,"",'Data invoice'!K362)</f>
        <v/>
      </c>
      <c r="C420" s="1238" t="str">
        <f>IF('Data invoice'!K361=0,"",'Data invoice'!L361)</f>
        <v/>
      </c>
      <c r="D420" s="1238" t="str">
        <f>IF('Data invoice'!L361=0,"",'Data invoice'!M361)</f>
        <v/>
      </c>
      <c r="E420" s="1238" t="str">
        <f>IF('Data invoice'!M361=0,"",'Data invoice'!N361)</f>
        <v/>
      </c>
      <c r="F420" s="1238" t="str">
        <f>IF('Data invoice'!N361=0,"",'Data invoice'!O361)</f>
        <v/>
      </c>
      <c r="G420" s="1238" t="str">
        <f>IF('Data invoice'!O361=0,"",'Data invoice'!P361)</f>
        <v/>
      </c>
      <c r="H420" s="1238" t="str">
        <f>IF('Data invoice'!P361=0,"",'Data invoice'!Q361)</f>
        <v/>
      </c>
      <c r="I420" s="1238" t="str">
        <f>IF('Data invoice'!Q361=0,"",'Data invoice'!R361)</f>
        <v/>
      </c>
      <c r="J420" s="1239" t="str">
        <f>IF('Data invoice'!R361=0,"",'Data invoice'!S361)</f>
        <v/>
      </c>
      <c r="K420" s="1238" t="str">
        <f>IF('Data invoice'!S361=0,"",'Data invoice'!T361)</f>
        <v/>
      </c>
      <c r="L420" s="146"/>
      <c r="M420" s="146"/>
      <c r="N420" s="146"/>
      <c r="O420" s="146"/>
      <c r="P420" s="146"/>
      <c r="Q420" s="146"/>
      <c r="R420" s="146"/>
      <c r="S420" s="279"/>
      <c r="T420" s="279"/>
      <c r="U420" s="279"/>
      <c r="V420" s="279"/>
      <c r="W420" s="279"/>
      <c r="X420" s="279"/>
      <c r="Y420" s="279"/>
      <c r="Z420" s="279"/>
      <c r="AA420" s="279"/>
      <c r="AB420" s="296"/>
      <c r="AC420" s="296"/>
      <c r="AD420" s="296"/>
      <c r="AE420" s="296"/>
      <c r="AF420" s="296"/>
      <c r="AG420" s="296"/>
      <c r="AH420" s="296"/>
      <c r="AI420" s="296"/>
      <c r="AJ420" s="296"/>
      <c r="AK420" s="148"/>
      <c r="AL420" s="148"/>
    </row>
    <row r="421" spans="1:38" ht="16.5" customHeight="1">
      <c r="A421" s="279"/>
      <c r="B421" s="1238" t="str">
        <f>IF('Data invoice'!J363=0,"",'Data invoice'!K363)</f>
        <v/>
      </c>
      <c r="C421" s="1238" t="e">
        <f>IF('Data invoice'!#REF!=0,"",'Data invoice'!#REF!)</f>
        <v>#REF!</v>
      </c>
      <c r="D421" s="1238" t="e">
        <f>IF('Data invoice'!#REF!=0,"",'Data invoice'!#REF!)</f>
        <v>#REF!</v>
      </c>
      <c r="E421" s="1238" t="e">
        <f>IF('Data invoice'!#REF!=0,"",'Data invoice'!#REF!)</f>
        <v>#REF!</v>
      </c>
      <c r="F421" s="1238" t="e">
        <f>IF('Data invoice'!#REF!=0,"",'Data invoice'!#REF!)</f>
        <v>#REF!</v>
      </c>
      <c r="G421" s="1238" t="e">
        <f>IF('Data invoice'!#REF!=0,"",'Data invoice'!#REF!)</f>
        <v>#REF!</v>
      </c>
      <c r="H421" s="1238" t="e">
        <f>IF('Data invoice'!#REF!=0,"",'Data invoice'!#REF!)</f>
        <v>#REF!</v>
      </c>
      <c r="I421" s="1238" t="e">
        <f>IF('Data invoice'!#REF!=0,"",'Data invoice'!#REF!)</f>
        <v>#REF!</v>
      </c>
      <c r="J421" s="1239" t="e">
        <f>IF('Data invoice'!#REF!=0,"",'Data invoice'!#REF!)</f>
        <v>#REF!</v>
      </c>
      <c r="K421" s="1238" t="e">
        <f>IF('Data invoice'!#REF!=0,"",'Data invoice'!#REF!)</f>
        <v>#REF!</v>
      </c>
      <c r="L421" s="146"/>
      <c r="M421" s="146"/>
      <c r="N421" s="146"/>
      <c r="O421" s="146"/>
      <c r="P421" s="146"/>
      <c r="Q421" s="146"/>
      <c r="R421" s="146"/>
      <c r="S421" s="279"/>
      <c r="T421" s="279"/>
      <c r="U421" s="279"/>
      <c r="V421" s="279"/>
      <c r="W421" s="279"/>
      <c r="X421" s="279"/>
      <c r="Y421" s="279"/>
      <c r="Z421" s="279"/>
      <c r="AA421" s="279"/>
      <c r="AB421" s="296"/>
      <c r="AC421" s="296"/>
      <c r="AD421" s="296"/>
      <c r="AE421" s="296"/>
      <c r="AF421" s="296"/>
      <c r="AG421" s="296"/>
      <c r="AH421" s="296"/>
      <c r="AI421" s="296"/>
      <c r="AJ421" s="296"/>
      <c r="AK421" s="148"/>
      <c r="AL421" s="148"/>
    </row>
    <row r="422" spans="1:38" ht="16.5" customHeight="1">
      <c r="A422" s="279"/>
      <c r="B422" s="1238" t="str">
        <f>IF('Data invoice'!J364=0,"",'Data invoice'!K364)</f>
        <v/>
      </c>
      <c r="C422" s="1238" t="str">
        <f>IF('Data invoice'!K362=0,"",'Data invoice'!L362)</f>
        <v/>
      </c>
      <c r="D422" s="1238" t="str">
        <f>IF('Data invoice'!L362=0,"",'Data invoice'!M362)</f>
        <v/>
      </c>
      <c r="E422" s="1238" t="str">
        <f>IF('Data invoice'!M362=0,"",'Data invoice'!N362)</f>
        <v/>
      </c>
      <c r="F422" s="1238" t="str">
        <f>IF('Data invoice'!N362=0,"",'Data invoice'!O362)</f>
        <v/>
      </c>
      <c r="G422" s="1238" t="str">
        <f>IF('Data invoice'!O362=0,"",'Data invoice'!P362)</f>
        <v/>
      </c>
      <c r="H422" s="1238" t="str">
        <f>IF('Data invoice'!P362=0,"",'Data invoice'!Q362)</f>
        <v/>
      </c>
      <c r="I422" s="1238" t="str">
        <f>IF('Data invoice'!Q362=0,"",'Data invoice'!R362)</f>
        <v/>
      </c>
      <c r="J422" s="1239" t="str">
        <f>IF('Data invoice'!R362=0,"",'Data invoice'!S362)</f>
        <v/>
      </c>
      <c r="K422" s="1238" t="str">
        <f>IF('Data invoice'!S362=0,"",'Data invoice'!T362)</f>
        <v/>
      </c>
      <c r="L422" s="146"/>
      <c r="M422" s="146"/>
      <c r="N422" s="146"/>
      <c r="O422" s="146"/>
      <c r="P422" s="146"/>
      <c r="Q422" s="146"/>
      <c r="R422" s="146"/>
      <c r="S422" s="279"/>
      <c r="T422" s="279"/>
      <c r="U422" s="279"/>
      <c r="V422" s="279"/>
      <c r="W422" s="279"/>
      <c r="X422" s="279"/>
      <c r="Y422" s="279"/>
      <c r="Z422" s="279"/>
      <c r="AA422" s="279"/>
      <c r="AB422" s="296"/>
      <c r="AC422" s="296"/>
      <c r="AD422" s="296"/>
      <c r="AE422" s="296"/>
      <c r="AF422" s="296"/>
      <c r="AG422" s="296"/>
      <c r="AH422" s="296"/>
      <c r="AI422" s="296"/>
      <c r="AJ422" s="296"/>
      <c r="AK422" s="148"/>
      <c r="AL422" s="148"/>
    </row>
    <row r="423" spans="1:38" ht="16.5" customHeight="1">
      <c r="A423" s="279"/>
      <c r="B423" s="1238" t="str">
        <f>IF('Data invoice'!J365=0,"",'Data invoice'!K365)</f>
        <v/>
      </c>
      <c r="C423" s="1238" t="str">
        <f>IF('Data invoice'!K363=0,"",'Data invoice'!L363)</f>
        <v/>
      </c>
      <c r="D423" s="1238" t="str">
        <f>IF('Data invoice'!L363=0,"",'Data invoice'!M363)</f>
        <v/>
      </c>
      <c r="E423" s="1238" t="str">
        <f>IF('Data invoice'!M363=0,"",'Data invoice'!N363)</f>
        <v/>
      </c>
      <c r="F423" s="1238" t="str">
        <f>IF('Data invoice'!N363=0,"",'Data invoice'!O363)</f>
        <v/>
      </c>
      <c r="G423" s="1238" t="str">
        <f>IF('Data invoice'!O363=0,"",'Data invoice'!P363)</f>
        <v/>
      </c>
      <c r="H423" s="1238" t="str">
        <f>IF('Data invoice'!P363=0,"",'Data invoice'!Q363)</f>
        <v/>
      </c>
      <c r="I423" s="1238" t="str">
        <f>IF('Data invoice'!Q363=0,"",'Data invoice'!R363)</f>
        <v/>
      </c>
      <c r="J423" s="1239" t="str">
        <f>IF('Data invoice'!R363=0,"",'Data invoice'!S363)</f>
        <v/>
      </c>
      <c r="K423" s="1238" t="str">
        <f>IF('Data invoice'!S363=0,"",'Data invoice'!T363)</f>
        <v/>
      </c>
      <c r="L423" s="146"/>
      <c r="M423" s="146"/>
      <c r="N423" s="146"/>
      <c r="O423" s="146"/>
      <c r="P423" s="146"/>
      <c r="Q423" s="146"/>
      <c r="R423" s="146"/>
      <c r="S423" s="279"/>
      <c r="T423" s="279"/>
      <c r="U423" s="279"/>
      <c r="V423" s="279"/>
      <c r="W423" s="279"/>
      <c r="X423" s="279"/>
      <c r="Y423" s="279"/>
      <c r="Z423" s="279"/>
      <c r="AA423" s="279"/>
      <c r="AB423" s="296"/>
      <c r="AC423" s="296"/>
      <c r="AD423" s="296"/>
      <c r="AE423" s="296"/>
      <c r="AF423" s="296"/>
      <c r="AG423" s="296"/>
      <c r="AH423" s="296"/>
      <c r="AI423" s="296"/>
      <c r="AJ423" s="296"/>
      <c r="AK423" s="148"/>
      <c r="AL423" s="148"/>
    </row>
    <row r="424" spans="1:38" ht="16.5" customHeight="1">
      <c r="A424" s="279"/>
      <c r="B424" s="1238" t="str">
        <f>IF('Data invoice'!J366=0,"",'Data invoice'!K366)</f>
        <v/>
      </c>
      <c r="C424" s="1238" t="str">
        <f>IF('Data invoice'!K364=0,"",'Data invoice'!L364)</f>
        <v/>
      </c>
      <c r="D424" s="1238" t="str">
        <f>IF('Data invoice'!L364=0,"",'Data invoice'!M364)</f>
        <v/>
      </c>
      <c r="E424" s="1238" t="str">
        <f>IF('Data invoice'!M364=0,"",'Data invoice'!N364)</f>
        <v/>
      </c>
      <c r="F424" s="1238" t="str">
        <f>IF('Data invoice'!N364=0,"",'Data invoice'!O364)</f>
        <v/>
      </c>
      <c r="G424" s="1238" t="str">
        <f>IF('Data invoice'!O364=0,"",'Data invoice'!P364)</f>
        <v/>
      </c>
      <c r="H424" s="1238" t="str">
        <f>IF('Data invoice'!P364=0,"",'Data invoice'!Q364)</f>
        <v/>
      </c>
      <c r="I424" s="1238" t="str">
        <f>IF('Data invoice'!Q364=0,"",'Data invoice'!R364)</f>
        <v/>
      </c>
      <c r="J424" s="1239" t="str">
        <f>IF('Data invoice'!R364=0,"",'Data invoice'!S364)</f>
        <v/>
      </c>
      <c r="K424" s="1238" t="str">
        <f>IF('Data invoice'!S364=0,"",'Data invoice'!T364)</f>
        <v/>
      </c>
      <c r="L424" s="146"/>
      <c r="M424" s="146"/>
      <c r="N424" s="146"/>
      <c r="O424" s="146"/>
      <c r="P424" s="146"/>
      <c r="Q424" s="146"/>
      <c r="R424" s="146"/>
      <c r="S424" s="279"/>
      <c r="T424" s="279"/>
      <c r="U424" s="279"/>
      <c r="V424" s="279"/>
      <c r="W424" s="279"/>
      <c r="X424" s="279"/>
      <c r="Y424" s="279"/>
      <c r="Z424" s="279"/>
      <c r="AA424" s="279"/>
      <c r="AB424" s="296"/>
      <c r="AC424" s="296"/>
      <c r="AD424" s="296"/>
      <c r="AE424" s="296"/>
      <c r="AF424" s="296"/>
      <c r="AG424" s="296"/>
      <c r="AH424" s="296"/>
      <c r="AI424" s="296"/>
      <c r="AJ424" s="296"/>
      <c r="AK424" s="148"/>
      <c r="AL424" s="148"/>
    </row>
    <row r="425" spans="1:38" ht="16.5" customHeight="1">
      <c r="A425" s="279"/>
      <c r="B425" s="1238" t="str">
        <f>IF('Data invoice'!J367=0,"",'Data invoice'!K367)</f>
        <v/>
      </c>
      <c r="C425" s="1238" t="str">
        <f>IF('Data invoice'!K365=0,"",'Data invoice'!L365)</f>
        <v/>
      </c>
      <c r="D425" s="1238" t="str">
        <f>IF('Data invoice'!L365=0,"",'Data invoice'!M365)</f>
        <v/>
      </c>
      <c r="E425" s="1238" t="str">
        <f>IF('Data invoice'!M365=0,"",'Data invoice'!N365)</f>
        <v/>
      </c>
      <c r="F425" s="1238" t="str">
        <f>IF('Data invoice'!N365=0,"",'Data invoice'!O365)</f>
        <v/>
      </c>
      <c r="G425" s="1238" t="str">
        <f>IF('Data invoice'!O365=0,"",'Data invoice'!P365)</f>
        <v/>
      </c>
      <c r="H425" s="1238" t="str">
        <f>IF('Data invoice'!P365=0,"",'Data invoice'!Q365)</f>
        <v/>
      </c>
      <c r="I425" s="1238" t="str">
        <f>IF('Data invoice'!Q365=0,"",'Data invoice'!R365)</f>
        <v/>
      </c>
      <c r="J425" s="1239" t="str">
        <f>IF('Data invoice'!R365=0,"",'Data invoice'!S365)</f>
        <v/>
      </c>
      <c r="K425" s="1238" t="str">
        <f>IF('Data invoice'!S365=0,"",'Data invoice'!T365)</f>
        <v/>
      </c>
      <c r="L425" s="146"/>
      <c r="M425" s="146"/>
      <c r="N425" s="146"/>
      <c r="O425" s="146"/>
      <c r="P425" s="146"/>
      <c r="Q425" s="146"/>
      <c r="R425" s="146"/>
      <c r="S425" s="279"/>
      <c r="T425" s="279"/>
      <c r="U425" s="279"/>
      <c r="V425" s="279"/>
      <c r="W425" s="279"/>
      <c r="X425" s="279"/>
      <c r="Y425" s="279"/>
      <c r="Z425" s="279"/>
      <c r="AA425" s="279"/>
      <c r="AB425" s="296"/>
      <c r="AC425" s="296"/>
      <c r="AD425" s="296"/>
      <c r="AE425" s="296"/>
      <c r="AF425" s="296"/>
      <c r="AG425" s="296"/>
      <c r="AH425" s="296"/>
      <c r="AI425" s="296"/>
      <c r="AJ425" s="296"/>
      <c r="AK425" s="148"/>
      <c r="AL425" s="148"/>
    </row>
    <row r="426" spans="1:38" ht="16.5" customHeight="1">
      <c r="A426" s="279"/>
      <c r="B426" s="1238" t="str">
        <f>IF('Data invoice'!J368=0,"",'Data invoice'!K368)</f>
        <v/>
      </c>
      <c r="C426" s="1238" t="str">
        <f>IF('Data invoice'!K366=0,"",'Data invoice'!L366)</f>
        <v/>
      </c>
      <c r="D426" s="1238" t="str">
        <f>IF('Data invoice'!L366=0,"",'Data invoice'!M366)</f>
        <v/>
      </c>
      <c r="E426" s="1238" t="str">
        <f>IF('Data invoice'!M366=0,"",'Data invoice'!N366)</f>
        <v/>
      </c>
      <c r="F426" s="1238" t="str">
        <f>IF('Data invoice'!N366=0,"",'Data invoice'!O366)</f>
        <v/>
      </c>
      <c r="G426" s="1238" t="str">
        <f>IF('Data invoice'!O366=0,"",'Data invoice'!P366)</f>
        <v/>
      </c>
      <c r="H426" s="1238" t="str">
        <f>IF('Data invoice'!P366=0,"",'Data invoice'!Q366)</f>
        <v/>
      </c>
      <c r="I426" s="1238" t="str">
        <f>IF('Data invoice'!Q366=0,"",'Data invoice'!R366)</f>
        <v/>
      </c>
      <c r="J426" s="1239" t="str">
        <f>IF('Data invoice'!R366=0,"",'Data invoice'!S366)</f>
        <v/>
      </c>
      <c r="K426" s="1238" t="str">
        <f>IF('Data invoice'!S366=0,"",'Data invoice'!T366)</f>
        <v/>
      </c>
      <c r="L426" s="146"/>
      <c r="M426" s="146"/>
      <c r="N426" s="146"/>
      <c r="O426" s="146"/>
      <c r="P426" s="146"/>
      <c r="Q426" s="146"/>
      <c r="R426" s="146"/>
      <c r="S426" s="279"/>
      <c r="T426" s="279"/>
      <c r="U426" s="279"/>
      <c r="V426" s="279"/>
      <c r="W426" s="279"/>
      <c r="X426" s="279"/>
      <c r="Y426" s="279"/>
      <c r="Z426" s="279"/>
      <c r="AA426" s="279"/>
      <c r="AB426" s="296"/>
      <c r="AC426" s="296"/>
      <c r="AD426" s="296"/>
      <c r="AE426" s="296"/>
      <c r="AF426" s="296"/>
      <c r="AG426" s="296"/>
      <c r="AH426" s="296"/>
      <c r="AI426" s="296"/>
      <c r="AJ426" s="296"/>
      <c r="AK426" s="148"/>
      <c r="AL426" s="148"/>
    </row>
    <row r="427" spans="1:38" ht="16.5" customHeight="1">
      <c r="A427" s="279"/>
      <c r="B427" s="1238" t="str">
        <f>IF('Data invoice'!J369=0,"",'Data invoice'!K369)</f>
        <v/>
      </c>
      <c r="C427" s="1238" t="str">
        <f>IF('Data invoice'!K367=0,"",'Data invoice'!L367)</f>
        <v/>
      </c>
      <c r="D427" s="1238" t="str">
        <f>IF('Data invoice'!L367=0,"",'Data invoice'!M367)</f>
        <v/>
      </c>
      <c r="E427" s="1238" t="str">
        <f>IF('Data invoice'!M367=0,"",'Data invoice'!N367)</f>
        <v/>
      </c>
      <c r="F427" s="1238" t="str">
        <f>IF('Data invoice'!N367=0,"",'Data invoice'!O367)</f>
        <v/>
      </c>
      <c r="G427" s="1238" t="str">
        <f>IF('Data invoice'!O367=0,"",'Data invoice'!P367)</f>
        <v/>
      </c>
      <c r="H427" s="1238" t="str">
        <f>IF('Data invoice'!P367=0,"",'Data invoice'!Q367)</f>
        <v/>
      </c>
      <c r="I427" s="1238" t="str">
        <f>IF('Data invoice'!Q367=0,"",'Data invoice'!R367)</f>
        <v/>
      </c>
      <c r="J427" s="1239" t="str">
        <f>IF('Data invoice'!R367=0,"",'Data invoice'!S367)</f>
        <v/>
      </c>
      <c r="K427" s="1238" t="str">
        <f>IF('Data invoice'!S367=0,"",'Data invoice'!T367)</f>
        <v/>
      </c>
      <c r="L427" s="146"/>
      <c r="M427" s="146"/>
      <c r="N427" s="146"/>
      <c r="O427" s="146"/>
      <c r="P427" s="146"/>
      <c r="Q427" s="146"/>
      <c r="R427" s="146"/>
      <c r="S427" s="279"/>
      <c r="T427" s="279"/>
      <c r="U427" s="279"/>
      <c r="V427" s="279"/>
      <c r="W427" s="279"/>
      <c r="X427" s="279"/>
      <c r="Y427" s="279"/>
      <c r="Z427" s="279"/>
      <c r="AA427" s="279"/>
      <c r="AB427" s="296"/>
      <c r="AC427" s="296"/>
      <c r="AD427" s="296"/>
      <c r="AE427" s="296"/>
      <c r="AF427" s="296"/>
      <c r="AG427" s="296"/>
      <c r="AH427" s="296"/>
      <c r="AI427" s="296"/>
      <c r="AJ427" s="296"/>
      <c r="AK427" s="148"/>
      <c r="AL427" s="148"/>
    </row>
    <row r="428" spans="1:38" ht="16.5" customHeight="1">
      <c r="A428" s="279"/>
      <c r="B428" s="1238" t="str">
        <f>IF('Data invoice'!J370=0,"",'Data invoice'!K370)</f>
        <v/>
      </c>
      <c r="C428" s="1238" t="str">
        <f>IF('Data invoice'!K368=0,"",'Data invoice'!L368)</f>
        <v/>
      </c>
      <c r="D428" s="1238" t="str">
        <f>IF('Data invoice'!L368=0,"",'Data invoice'!M368)</f>
        <v/>
      </c>
      <c r="E428" s="1238" t="str">
        <f>IF('Data invoice'!M368=0,"",'Data invoice'!N368)</f>
        <v/>
      </c>
      <c r="F428" s="1238" t="str">
        <f>IF('Data invoice'!N368=0,"",'Data invoice'!O368)</f>
        <v/>
      </c>
      <c r="G428" s="1238" t="str">
        <f>IF('Data invoice'!O368=0,"",'Data invoice'!P368)</f>
        <v/>
      </c>
      <c r="H428" s="1238" t="str">
        <f>IF('Data invoice'!P368=0,"",'Data invoice'!Q368)</f>
        <v/>
      </c>
      <c r="I428" s="1238" t="str">
        <f>IF('Data invoice'!Q368=0,"",'Data invoice'!R368)</f>
        <v/>
      </c>
      <c r="J428" s="1239" t="str">
        <f>IF('Data invoice'!R368=0,"",'Data invoice'!S368)</f>
        <v/>
      </c>
      <c r="K428" s="1238" t="str">
        <f>IF('Data invoice'!S368=0,"",'Data invoice'!T368)</f>
        <v/>
      </c>
      <c r="L428" s="146"/>
      <c r="M428" s="146"/>
      <c r="N428" s="146"/>
      <c r="O428" s="146"/>
      <c r="P428" s="146"/>
      <c r="Q428" s="146"/>
      <c r="R428" s="146"/>
      <c r="S428" s="279"/>
      <c r="T428" s="279"/>
      <c r="U428" s="279"/>
      <c r="V428" s="279"/>
      <c r="W428" s="279"/>
      <c r="X428" s="279"/>
      <c r="Y428" s="279"/>
      <c r="Z428" s="279"/>
      <c r="AA428" s="279"/>
      <c r="AB428" s="296"/>
      <c r="AC428" s="296"/>
      <c r="AD428" s="296"/>
      <c r="AE428" s="296"/>
      <c r="AF428" s="296"/>
      <c r="AG428" s="296"/>
      <c r="AH428" s="296"/>
      <c r="AI428" s="296"/>
      <c r="AJ428" s="296"/>
      <c r="AK428" s="148"/>
      <c r="AL428" s="148"/>
    </row>
    <row r="429" spans="1:38" ht="16.5" customHeight="1">
      <c r="A429" s="279"/>
      <c r="B429" s="1238" t="str">
        <f>IF('Data invoice'!J371=0,"",'Data invoice'!K371)</f>
        <v/>
      </c>
      <c r="C429" s="1238" t="str">
        <f>IF('Data invoice'!K369=0,"",'Data invoice'!L369)</f>
        <v/>
      </c>
      <c r="D429" s="1238" t="str">
        <f>IF('Data invoice'!L369=0,"",'Data invoice'!M369)</f>
        <v/>
      </c>
      <c r="E429" s="1238" t="str">
        <f>IF('Data invoice'!M369=0,"",'Data invoice'!N369)</f>
        <v/>
      </c>
      <c r="F429" s="1238" t="str">
        <f>IF('Data invoice'!N369=0,"",'Data invoice'!O369)</f>
        <v/>
      </c>
      <c r="G429" s="1238" t="str">
        <f>IF('Data invoice'!O369=0,"",'Data invoice'!P369)</f>
        <v/>
      </c>
      <c r="H429" s="1238" t="str">
        <f>IF('Data invoice'!P369=0,"",'Data invoice'!Q369)</f>
        <v/>
      </c>
      <c r="I429" s="1238" t="str">
        <f>IF('Data invoice'!Q369=0,"",'Data invoice'!R369)</f>
        <v/>
      </c>
      <c r="J429" s="1239" t="str">
        <f>IF('Data invoice'!R369=0,"",'Data invoice'!S369)</f>
        <v/>
      </c>
      <c r="K429" s="1238" t="str">
        <f>IF('Data invoice'!S369=0,"",'Data invoice'!T369)</f>
        <v/>
      </c>
      <c r="L429" s="146"/>
      <c r="M429" s="146"/>
      <c r="N429" s="146"/>
      <c r="O429" s="146"/>
      <c r="P429" s="146"/>
      <c r="Q429" s="146"/>
      <c r="R429" s="146"/>
      <c r="S429" s="279"/>
      <c r="T429" s="279"/>
      <c r="U429" s="279"/>
      <c r="V429" s="279"/>
      <c r="W429" s="279"/>
      <c r="X429" s="279"/>
      <c r="Y429" s="279"/>
      <c r="Z429" s="279"/>
      <c r="AA429" s="279"/>
      <c r="AB429" s="296"/>
      <c r="AC429" s="296"/>
      <c r="AD429" s="296"/>
      <c r="AE429" s="296"/>
      <c r="AF429" s="296"/>
      <c r="AG429" s="296"/>
      <c r="AH429" s="296"/>
      <c r="AI429" s="296"/>
      <c r="AJ429" s="296"/>
      <c r="AK429" s="148"/>
      <c r="AL429" s="148"/>
    </row>
    <row r="430" spans="1:38" ht="16.5" customHeight="1">
      <c r="A430" s="279"/>
      <c r="B430" s="1238" t="str">
        <f>IF('Data invoice'!J372=0,"",'Data invoice'!K372)</f>
        <v/>
      </c>
      <c r="C430" s="1238" t="str">
        <f>IF('Data invoice'!K370=0,"",'Data invoice'!L370)</f>
        <v/>
      </c>
      <c r="D430" s="1238" t="str">
        <f>IF('Data invoice'!L370=0,"",'Data invoice'!M370)</f>
        <v/>
      </c>
      <c r="E430" s="1238" t="str">
        <f>IF('Data invoice'!M370=0,"",'Data invoice'!N370)</f>
        <v/>
      </c>
      <c r="F430" s="1238" t="str">
        <f>IF('Data invoice'!N370=0,"",'Data invoice'!O370)</f>
        <v/>
      </c>
      <c r="G430" s="1238" t="str">
        <f>IF('Data invoice'!O370=0,"",'Data invoice'!P370)</f>
        <v/>
      </c>
      <c r="H430" s="1238" t="str">
        <f>IF('Data invoice'!P370=0,"",'Data invoice'!Q370)</f>
        <v/>
      </c>
      <c r="I430" s="1238" t="str">
        <f>IF('Data invoice'!Q370=0,"",'Data invoice'!R370)</f>
        <v/>
      </c>
      <c r="J430" s="1239" t="str">
        <f>IF('Data invoice'!R370=0,"",'Data invoice'!S370)</f>
        <v/>
      </c>
      <c r="K430" s="1238" t="str">
        <f>IF('Data invoice'!S370=0,"",'Data invoice'!T370)</f>
        <v/>
      </c>
      <c r="L430" s="146"/>
      <c r="M430" s="146"/>
      <c r="N430" s="146"/>
      <c r="O430" s="146"/>
      <c r="P430" s="146"/>
      <c r="Q430" s="146"/>
      <c r="R430" s="146"/>
      <c r="S430" s="279"/>
      <c r="T430" s="279"/>
      <c r="U430" s="279"/>
      <c r="V430" s="279"/>
      <c r="W430" s="279"/>
      <c r="X430" s="279"/>
      <c r="Y430" s="279"/>
      <c r="Z430" s="279"/>
      <c r="AA430" s="279"/>
      <c r="AB430" s="296"/>
      <c r="AC430" s="296"/>
      <c r="AD430" s="296"/>
      <c r="AE430" s="296"/>
      <c r="AF430" s="296"/>
      <c r="AG430" s="296"/>
      <c r="AH430" s="296"/>
      <c r="AI430" s="296"/>
      <c r="AJ430" s="296"/>
      <c r="AK430" s="148"/>
      <c r="AL430" s="148"/>
    </row>
    <row r="431" spans="1:38" ht="16.5" customHeight="1">
      <c r="A431" s="279"/>
      <c r="B431" s="1238" t="str">
        <f>IF('Data invoice'!J373=0,"",'Data invoice'!K373)</f>
        <v/>
      </c>
      <c r="C431" s="1238" t="str">
        <f>IF('Data invoice'!K371=0,"",'Data invoice'!L371)</f>
        <v/>
      </c>
      <c r="D431" s="1238" t="str">
        <f>IF('Data invoice'!L371=0,"",'Data invoice'!M371)</f>
        <v/>
      </c>
      <c r="E431" s="1238" t="str">
        <f>IF('Data invoice'!M371=0,"",'Data invoice'!N371)</f>
        <v/>
      </c>
      <c r="F431" s="1238" t="str">
        <f>IF('Data invoice'!N371=0,"",'Data invoice'!O371)</f>
        <v/>
      </c>
      <c r="G431" s="1238" t="str">
        <f>IF('Data invoice'!O371=0,"",'Data invoice'!P371)</f>
        <v/>
      </c>
      <c r="H431" s="1238" t="str">
        <f>IF('Data invoice'!P371=0,"",'Data invoice'!Q371)</f>
        <v/>
      </c>
      <c r="I431" s="1238" t="str">
        <f>IF('Data invoice'!Q371=0,"",'Data invoice'!R371)</f>
        <v/>
      </c>
      <c r="J431" s="1239" t="str">
        <f>IF('Data invoice'!R371=0,"",'Data invoice'!S371)</f>
        <v/>
      </c>
      <c r="K431" s="1238" t="str">
        <f>IF('Data invoice'!S371=0,"",'Data invoice'!T371)</f>
        <v/>
      </c>
      <c r="L431" s="146"/>
      <c r="M431" s="146"/>
      <c r="N431" s="146"/>
      <c r="O431" s="146"/>
      <c r="P431" s="146"/>
      <c r="Q431" s="146"/>
      <c r="R431" s="146"/>
      <c r="S431" s="279"/>
      <c r="T431" s="279"/>
      <c r="U431" s="279"/>
      <c r="V431" s="279"/>
      <c r="W431" s="279"/>
      <c r="X431" s="279"/>
      <c r="Y431" s="279"/>
      <c r="Z431" s="279"/>
      <c r="AA431" s="279"/>
      <c r="AB431" s="296"/>
      <c r="AC431" s="296"/>
      <c r="AD431" s="296"/>
      <c r="AE431" s="296"/>
      <c r="AF431" s="296"/>
      <c r="AG431" s="296"/>
      <c r="AH431" s="296"/>
      <c r="AI431" s="296"/>
      <c r="AJ431" s="296"/>
      <c r="AK431" s="148"/>
      <c r="AL431" s="148"/>
    </row>
    <row r="432" spans="1:38" ht="16.5" customHeight="1">
      <c r="A432" s="279"/>
      <c r="B432" s="1238" t="str">
        <f>IF('Data invoice'!J374=0,"",'Data invoice'!K374)</f>
        <v/>
      </c>
      <c r="C432" s="1238" t="str">
        <f>IF('Data invoice'!K372=0,"",'Data invoice'!L372)</f>
        <v/>
      </c>
      <c r="D432" s="1238" t="str">
        <f>IF('Data invoice'!L372=0,"",'Data invoice'!M372)</f>
        <v/>
      </c>
      <c r="E432" s="1238" t="str">
        <f>IF('Data invoice'!M372=0,"",'Data invoice'!N372)</f>
        <v/>
      </c>
      <c r="F432" s="1238" t="str">
        <f>IF('Data invoice'!N372=0,"",'Data invoice'!O372)</f>
        <v/>
      </c>
      <c r="G432" s="1238" t="str">
        <f>IF('Data invoice'!O372=0,"",'Data invoice'!P372)</f>
        <v/>
      </c>
      <c r="H432" s="1238" t="str">
        <f>IF('Data invoice'!P372=0,"",'Data invoice'!Q372)</f>
        <v/>
      </c>
      <c r="I432" s="1238" t="str">
        <f>IF('Data invoice'!Q372=0,"",'Data invoice'!R372)</f>
        <v/>
      </c>
      <c r="J432" s="1239" t="str">
        <f>IF('Data invoice'!R372=0,"",'Data invoice'!S372)</f>
        <v/>
      </c>
      <c r="K432" s="1238" t="str">
        <f>IF('Data invoice'!S372=0,"",'Data invoice'!T372)</f>
        <v/>
      </c>
      <c r="L432" s="146"/>
      <c r="M432" s="146"/>
      <c r="N432" s="146"/>
      <c r="O432" s="146"/>
      <c r="P432" s="146"/>
      <c r="Q432" s="146"/>
      <c r="R432" s="146"/>
      <c r="S432" s="279"/>
      <c r="T432" s="279"/>
      <c r="U432" s="279"/>
      <c r="V432" s="279"/>
      <c r="W432" s="279"/>
      <c r="X432" s="279"/>
      <c r="Y432" s="279"/>
      <c r="Z432" s="279"/>
      <c r="AA432" s="279"/>
      <c r="AB432" s="296"/>
      <c r="AC432" s="296"/>
      <c r="AD432" s="296"/>
      <c r="AE432" s="296"/>
      <c r="AF432" s="296"/>
      <c r="AG432" s="296"/>
      <c r="AH432" s="296"/>
      <c r="AI432" s="296"/>
      <c r="AJ432" s="296"/>
      <c r="AK432" s="148"/>
      <c r="AL432" s="148"/>
    </row>
    <row r="433" spans="1:38" ht="16.5" customHeight="1">
      <c r="A433" s="279"/>
      <c r="B433" s="1238" t="str">
        <f>IF('Data invoice'!J375=0,"",'Data invoice'!K375)</f>
        <v/>
      </c>
      <c r="C433" s="1238" t="str">
        <f>IF('Data invoice'!K373=0,"",'Data invoice'!L373)</f>
        <v/>
      </c>
      <c r="D433" s="1238" t="str">
        <f>IF('Data invoice'!L373=0,"",'Data invoice'!M373)</f>
        <v/>
      </c>
      <c r="E433" s="1238" t="str">
        <f>IF('Data invoice'!M373=0,"",'Data invoice'!N373)</f>
        <v/>
      </c>
      <c r="F433" s="1238" t="str">
        <f>IF('Data invoice'!N373=0,"",'Data invoice'!O373)</f>
        <v/>
      </c>
      <c r="G433" s="1238" t="str">
        <f>IF('Data invoice'!O373=0,"",'Data invoice'!P373)</f>
        <v/>
      </c>
      <c r="H433" s="1238" t="str">
        <f>IF('Data invoice'!P373=0,"",'Data invoice'!Q373)</f>
        <v/>
      </c>
      <c r="I433" s="1238" t="str">
        <f>IF('Data invoice'!Q373=0,"",'Data invoice'!R373)</f>
        <v/>
      </c>
      <c r="J433" s="1239" t="str">
        <f>IF('Data invoice'!R373=0,"",'Data invoice'!S373)</f>
        <v/>
      </c>
      <c r="K433" s="1238" t="str">
        <f>IF('Data invoice'!S373=0,"",'Data invoice'!T373)</f>
        <v/>
      </c>
      <c r="L433" s="146"/>
      <c r="M433" s="146"/>
      <c r="N433" s="146"/>
      <c r="O433" s="146"/>
      <c r="P433" s="146"/>
      <c r="Q433" s="146"/>
      <c r="R433" s="146"/>
      <c r="S433" s="279"/>
      <c r="T433" s="279"/>
      <c r="U433" s="279"/>
      <c r="V433" s="279"/>
      <c r="W433" s="279"/>
      <c r="X433" s="279"/>
      <c r="Y433" s="279"/>
      <c r="Z433" s="279"/>
      <c r="AA433" s="279"/>
      <c r="AB433" s="296"/>
      <c r="AC433" s="296"/>
      <c r="AD433" s="296"/>
      <c r="AE433" s="296"/>
      <c r="AF433" s="296"/>
      <c r="AG433" s="296"/>
      <c r="AH433" s="296"/>
      <c r="AI433" s="296"/>
      <c r="AJ433" s="296"/>
      <c r="AK433" s="148"/>
      <c r="AL433" s="148"/>
    </row>
    <row r="434" spans="1:38" ht="16.5" customHeight="1">
      <c r="A434" s="279"/>
      <c r="B434" s="1238" t="str">
        <f>IF('Data invoice'!J376=0,"",'Data invoice'!K376)</f>
        <v/>
      </c>
      <c r="C434" s="1238" t="str">
        <f>IF('Data invoice'!K374=0,"",'Data invoice'!L374)</f>
        <v/>
      </c>
      <c r="D434" s="1238" t="str">
        <f>IF('Data invoice'!L374=0,"",'Data invoice'!M374)</f>
        <v/>
      </c>
      <c r="E434" s="1238" t="str">
        <f>IF('Data invoice'!M374=0,"",'Data invoice'!N374)</f>
        <v/>
      </c>
      <c r="F434" s="1238" t="str">
        <f>IF('Data invoice'!N374=0,"",'Data invoice'!O374)</f>
        <v/>
      </c>
      <c r="G434" s="1238" t="str">
        <f>IF('Data invoice'!O374=0,"",'Data invoice'!P374)</f>
        <v/>
      </c>
      <c r="H434" s="1238" t="str">
        <f>IF('Data invoice'!P374=0,"",'Data invoice'!Q374)</f>
        <v/>
      </c>
      <c r="I434" s="1238" t="str">
        <f>IF('Data invoice'!Q374=0,"",'Data invoice'!R374)</f>
        <v/>
      </c>
      <c r="J434" s="1239" t="str">
        <f>IF('Data invoice'!R374=0,"",'Data invoice'!S374)</f>
        <v/>
      </c>
      <c r="K434" s="1238" t="str">
        <f>IF('Data invoice'!S374=0,"",'Data invoice'!T374)</f>
        <v/>
      </c>
      <c r="L434" s="146"/>
      <c r="M434" s="146"/>
      <c r="N434" s="146"/>
      <c r="O434" s="146"/>
      <c r="P434" s="146"/>
      <c r="Q434" s="146"/>
      <c r="R434" s="146"/>
      <c r="S434" s="279"/>
      <c r="T434" s="279"/>
      <c r="U434" s="279"/>
      <c r="V434" s="279"/>
      <c r="W434" s="279"/>
      <c r="X434" s="279"/>
      <c r="Y434" s="279"/>
      <c r="Z434" s="279"/>
      <c r="AA434" s="279"/>
      <c r="AB434" s="296"/>
      <c r="AC434" s="296"/>
      <c r="AD434" s="296"/>
      <c r="AE434" s="296"/>
      <c r="AF434" s="296"/>
      <c r="AG434" s="296"/>
      <c r="AH434" s="296"/>
      <c r="AI434" s="296"/>
      <c r="AJ434" s="296"/>
      <c r="AK434" s="148"/>
      <c r="AL434" s="148"/>
    </row>
    <row r="435" spans="1:38" ht="16.5" customHeight="1">
      <c r="A435" s="279"/>
      <c r="B435" s="1238" t="str">
        <f>IF('Data invoice'!J377=0,"",'Data invoice'!K377)</f>
        <v/>
      </c>
      <c r="C435" s="1238" t="str">
        <f>IF('Data invoice'!K375=0,"",'Data invoice'!L375)</f>
        <v/>
      </c>
      <c r="D435" s="1238" t="str">
        <f>IF('Data invoice'!L375=0,"",'Data invoice'!M375)</f>
        <v/>
      </c>
      <c r="E435" s="1238" t="str">
        <f>IF('Data invoice'!M375=0,"",'Data invoice'!N375)</f>
        <v/>
      </c>
      <c r="F435" s="1238" t="str">
        <f>IF('Data invoice'!N375=0,"",'Data invoice'!O375)</f>
        <v/>
      </c>
      <c r="G435" s="1238" t="str">
        <f>IF('Data invoice'!O375=0,"",'Data invoice'!P375)</f>
        <v/>
      </c>
      <c r="H435" s="1238" t="str">
        <f>IF('Data invoice'!P375=0,"",'Data invoice'!Q375)</f>
        <v/>
      </c>
      <c r="I435" s="1238" t="str">
        <f>IF('Data invoice'!Q375=0,"",'Data invoice'!R375)</f>
        <v/>
      </c>
      <c r="J435" s="1239" t="str">
        <f>IF('Data invoice'!R375=0,"",'Data invoice'!S375)</f>
        <v/>
      </c>
      <c r="K435" s="1238" t="str">
        <f>IF('Data invoice'!S375=0,"",'Data invoice'!T375)</f>
        <v/>
      </c>
      <c r="L435" s="146"/>
      <c r="M435" s="146"/>
      <c r="N435" s="146"/>
      <c r="O435" s="146"/>
      <c r="P435" s="146"/>
      <c r="Q435" s="146"/>
      <c r="R435" s="146"/>
      <c r="S435" s="279"/>
      <c r="T435" s="279"/>
      <c r="U435" s="279"/>
      <c r="V435" s="279"/>
      <c r="W435" s="279"/>
      <c r="X435" s="279"/>
      <c r="Y435" s="279"/>
      <c r="Z435" s="279"/>
      <c r="AA435" s="279"/>
      <c r="AB435" s="296"/>
      <c r="AC435" s="296"/>
      <c r="AD435" s="296"/>
      <c r="AE435" s="296"/>
      <c r="AF435" s="296"/>
      <c r="AG435" s="296"/>
      <c r="AH435" s="296"/>
      <c r="AI435" s="296"/>
      <c r="AJ435" s="296"/>
      <c r="AK435" s="148"/>
      <c r="AL435" s="148"/>
    </row>
    <row r="436" spans="1:38" ht="16.5" customHeight="1">
      <c r="A436" s="279"/>
      <c r="B436" s="1238" t="str">
        <f>IF('Data invoice'!J378=0,"",'Data invoice'!K378)</f>
        <v/>
      </c>
      <c r="C436" s="1238" t="str">
        <f>IF('Data invoice'!K376=0,"",'Data invoice'!L376)</f>
        <v/>
      </c>
      <c r="D436" s="1238" t="str">
        <f>IF('Data invoice'!L376=0,"",'Data invoice'!M376)</f>
        <v/>
      </c>
      <c r="E436" s="1238" t="str">
        <f>IF('Data invoice'!M376=0,"",'Data invoice'!N376)</f>
        <v/>
      </c>
      <c r="F436" s="1238" t="str">
        <f>IF('Data invoice'!N376=0,"",'Data invoice'!O376)</f>
        <v/>
      </c>
      <c r="G436" s="1238" t="str">
        <f>IF('Data invoice'!O376=0,"",'Data invoice'!P376)</f>
        <v/>
      </c>
      <c r="H436" s="1238" t="str">
        <f>IF('Data invoice'!P376=0,"",'Data invoice'!Q376)</f>
        <v/>
      </c>
      <c r="I436" s="1238" t="str">
        <f>IF('Data invoice'!Q376=0,"",'Data invoice'!R376)</f>
        <v/>
      </c>
      <c r="J436" s="1239" t="str">
        <f>IF('Data invoice'!R376=0,"",'Data invoice'!S376)</f>
        <v/>
      </c>
      <c r="K436" s="1238" t="str">
        <f>IF('Data invoice'!S376=0,"",'Data invoice'!T376)</f>
        <v/>
      </c>
      <c r="L436" s="146"/>
      <c r="M436" s="146"/>
      <c r="N436" s="146"/>
      <c r="O436" s="146"/>
      <c r="P436" s="146"/>
      <c r="Q436" s="146"/>
      <c r="R436" s="146"/>
      <c r="S436" s="279"/>
      <c r="T436" s="279"/>
      <c r="U436" s="279"/>
      <c r="V436" s="279"/>
      <c r="W436" s="279"/>
      <c r="X436" s="279"/>
      <c r="Y436" s="279"/>
      <c r="Z436" s="279"/>
      <c r="AA436" s="279"/>
      <c r="AB436" s="296"/>
      <c r="AC436" s="296"/>
      <c r="AD436" s="296"/>
      <c r="AE436" s="296"/>
      <c r="AF436" s="296"/>
      <c r="AG436" s="296"/>
      <c r="AH436" s="296"/>
      <c r="AI436" s="296"/>
      <c r="AJ436" s="296"/>
      <c r="AK436" s="148"/>
      <c r="AL436" s="148"/>
    </row>
    <row r="437" spans="1:38" ht="16.5" customHeight="1">
      <c r="A437" s="279"/>
      <c r="B437" s="1238" t="str">
        <f>IF('Data invoice'!J379=0,"",'Data invoice'!K379)</f>
        <v/>
      </c>
      <c r="C437" s="1238" t="str">
        <f>IF('Data invoice'!K377=0,"",'Data invoice'!L377)</f>
        <v/>
      </c>
      <c r="D437" s="1238" t="str">
        <f>IF('Data invoice'!L377=0,"",'Data invoice'!M377)</f>
        <v/>
      </c>
      <c r="E437" s="1238" t="str">
        <f>IF('Data invoice'!M377=0,"",'Data invoice'!N377)</f>
        <v/>
      </c>
      <c r="F437" s="1238" t="str">
        <f>IF('Data invoice'!N377=0,"",'Data invoice'!O377)</f>
        <v/>
      </c>
      <c r="G437" s="1238" t="str">
        <f>IF('Data invoice'!O377=0,"",'Data invoice'!P377)</f>
        <v/>
      </c>
      <c r="H437" s="1238" t="str">
        <f>IF('Data invoice'!P377=0,"",'Data invoice'!Q377)</f>
        <v/>
      </c>
      <c r="I437" s="1238" t="str">
        <f>IF('Data invoice'!Q377=0,"",'Data invoice'!R377)</f>
        <v/>
      </c>
      <c r="J437" s="1239" t="str">
        <f>IF('Data invoice'!R377=0,"",'Data invoice'!S377)</f>
        <v/>
      </c>
      <c r="K437" s="1238" t="str">
        <f>IF('Data invoice'!S377=0,"",'Data invoice'!T377)</f>
        <v/>
      </c>
      <c r="L437" s="146"/>
      <c r="M437" s="146"/>
      <c r="N437" s="146"/>
      <c r="O437" s="146"/>
      <c r="P437" s="146"/>
      <c r="Q437" s="146"/>
      <c r="R437" s="146"/>
      <c r="S437" s="279"/>
      <c r="T437" s="279"/>
      <c r="U437" s="279"/>
      <c r="V437" s="279"/>
      <c r="W437" s="279"/>
      <c r="X437" s="279"/>
      <c r="Y437" s="279"/>
      <c r="Z437" s="279"/>
      <c r="AA437" s="279"/>
      <c r="AB437" s="296"/>
      <c r="AC437" s="296"/>
      <c r="AD437" s="296"/>
      <c r="AE437" s="296"/>
      <c r="AF437" s="296"/>
      <c r="AG437" s="296"/>
      <c r="AH437" s="296"/>
      <c r="AI437" s="296"/>
      <c r="AJ437" s="296"/>
      <c r="AK437" s="148"/>
      <c r="AL437" s="148"/>
    </row>
    <row r="438" spans="1:38" ht="16.5" customHeight="1">
      <c r="A438" s="279"/>
      <c r="B438" s="1238" t="str">
        <f>IF('Data invoice'!J380=0,"",'Data invoice'!K380)</f>
        <v/>
      </c>
      <c r="C438" s="1238" t="str">
        <f>IF('Data invoice'!K378=0,"",'Data invoice'!L378)</f>
        <v/>
      </c>
      <c r="D438" s="1238" t="str">
        <f>IF('Data invoice'!L378=0,"",'Data invoice'!M378)</f>
        <v/>
      </c>
      <c r="E438" s="1238" t="str">
        <f>IF('Data invoice'!M378=0,"",'Data invoice'!N378)</f>
        <v/>
      </c>
      <c r="F438" s="1238" t="str">
        <f>IF('Data invoice'!N378=0,"",'Data invoice'!O378)</f>
        <v/>
      </c>
      <c r="G438" s="1238" t="str">
        <f>IF('Data invoice'!O378=0,"",'Data invoice'!P378)</f>
        <v/>
      </c>
      <c r="H438" s="1238" t="str">
        <f>IF('Data invoice'!P378=0,"",'Data invoice'!Q378)</f>
        <v/>
      </c>
      <c r="I438" s="1238" t="str">
        <f>IF('Data invoice'!Q378=0,"",'Data invoice'!R378)</f>
        <v/>
      </c>
      <c r="J438" s="1239" t="str">
        <f>IF('Data invoice'!R378=0,"",'Data invoice'!S378)</f>
        <v/>
      </c>
      <c r="K438" s="1238" t="str">
        <f>IF('Data invoice'!S378=0,"",'Data invoice'!T378)</f>
        <v/>
      </c>
      <c r="L438" s="146"/>
      <c r="M438" s="146"/>
      <c r="N438" s="146"/>
      <c r="O438" s="146"/>
      <c r="P438" s="146"/>
      <c r="Q438" s="146"/>
      <c r="R438" s="146"/>
      <c r="S438" s="279"/>
      <c r="T438" s="279"/>
      <c r="U438" s="279"/>
      <c r="V438" s="279"/>
      <c r="W438" s="279"/>
      <c r="X438" s="279"/>
      <c r="Y438" s="279"/>
      <c r="Z438" s="279"/>
      <c r="AA438" s="279"/>
      <c r="AB438" s="296"/>
      <c r="AC438" s="296"/>
      <c r="AD438" s="296"/>
      <c r="AE438" s="296"/>
      <c r="AF438" s="296"/>
      <c r="AG438" s="296"/>
      <c r="AH438" s="296"/>
      <c r="AI438" s="296"/>
      <c r="AJ438" s="296"/>
      <c r="AK438" s="148"/>
      <c r="AL438" s="148"/>
    </row>
    <row r="439" spans="1:38" ht="16.5" customHeight="1">
      <c r="A439" s="279"/>
      <c r="B439" s="1238" t="str">
        <f>IF('Data invoice'!J381=0,"",'Data invoice'!K381)</f>
        <v/>
      </c>
      <c r="C439" s="1238" t="str">
        <f>IF('Data invoice'!K379=0,"",'Data invoice'!L379)</f>
        <v/>
      </c>
      <c r="D439" s="1238" t="str">
        <f>IF('Data invoice'!L379=0,"",'Data invoice'!M379)</f>
        <v/>
      </c>
      <c r="E439" s="1238" t="str">
        <f>IF('Data invoice'!M379=0,"",'Data invoice'!N379)</f>
        <v/>
      </c>
      <c r="F439" s="1238" t="str">
        <f>IF('Data invoice'!N379=0,"",'Data invoice'!O379)</f>
        <v/>
      </c>
      <c r="G439" s="1238" t="str">
        <f>IF('Data invoice'!O379=0,"",'Data invoice'!P379)</f>
        <v/>
      </c>
      <c r="H439" s="1238" t="str">
        <f>IF('Data invoice'!P379=0,"",'Data invoice'!Q379)</f>
        <v/>
      </c>
      <c r="I439" s="1238" t="str">
        <f>IF('Data invoice'!Q379=0,"",'Data invoice'!R379)</f>
        <v/>
      </c>
      <c r="J439" s="1239" t="str">
        <f>IF('Data invoice'!R379=0,"",'Data invoice'!S379)</f>
        <v/>
      </c>
      <c r="K439" s="1238" t="str">
        <f>IF('Data invoice'!S379=0,"",'Data invoice'!T379)</f>
        <v/>
      </c>
      <c r="L439" s="146"/>
      <c r="M439" s="146"/>
      <c r="N439" s="146"/>
      <c r="O439" s="146"/>
      <c r="P439" s="146"/>
      <c r="Q439" s="146"/>
      <c r="R439" s="146"/>
      <c r="S439" s="279"/>
      <c r="T439" s="279"/>
      <c r="U439" s="279"/>
      <c r="V439" s="279"/>
      <c r="W439" s="279"/>
      <c r="X439" s="279"/>
      <c r="Y439" s="279"/>
      <c r="Z439" s="279"/>
      <c r="AA439" s="279"/>
      <c r="AB439" s="296"/>
      <c r="AC439" s="296"/>
      <c r="AD439" s="296"/>
      <c r="AE439" s="296"/>
      <c r="AF439" s="296"/>
      <c r="AG439" s="296"/>
      <c r="AH439" s="296"/>
      <c r="AI439" s="296"/>
      <c r="AJ439" s="296"/>
      <c r="AK439" s="148"/>
      <c r="AL439" s="148"/>
    </row>
    <row r="440" spans="1:38" ht="16.5" customHeight="1">
      <c r="A440" s="279"/>
      <c r="B440" s="1238" t="str">
        <f>IF('Data invoice'!J382=0,"",'Data invoice'!K382)</f>
        <v/>
      </c>
      <c r="C440" s="1238" t="str">
        <f>IF('Data invoice'!K380=0,"",'Data invoice'!L380)</f>
        <v/>
      </c>
      <c r="D440" s="1238" t="str">
        <f>IF('Data invoice'!L380=0,"",'Data invoice'!M380)</f>
        <v/>
      </c>
      <c r="E440" s="1238" t="str">
        <f>IF('Data invoice'!M380=0,"",'Data invoice'!N380)</f>
        <v/>
      </c>
      <c r="F440" s="1238" t="str">
        <f>IF('Data invoice'!N380=0,"",'Data invoice'!O380)</f>
        <v/>
      </c>
      <c r="G440" s="1238" t="str">
        <f>IF('Data invoice'!O380=0,"",'Data invoice'!P380)</f>
        <v/>
      </c>
      <c r="H440" s="1238" t="str">
        <f>IF('Data invoice'!P380=0,"",'Data invoice'!Q380)</f>
        <v/>
      </c>
      <c r="I440" s="1238" t="str">
        <f>IF('Data invoice'!Q380=0,"",'Data invoice'!R380)</f>
        <v/>
      </c>
      <c r="J440" s="1239" t="str">
        <f>IF('Data invoice'!R380=0,"",'Data invoice'!S380)</f>
        <v/>
      </c>
      <c r="K440" s="1238" t="str">
        <f>IF('Data invoice'!S380=0,"",'Data invoice'!T380)</f>
        <v/>
      </c>
      <c r="L440" s="146"/>
      <c r="M440" s="146"/>
      <c r="N440" s="146"/>
      <c r="O440" s="146"/>
      <c r="P440" s="146"/>
      <c r="Q440" s="146"/>
      <c r="R440" s="146"/>
      <c r="S440" s="279"/>
      <c r="T440" s="279"/>
      <c r="U440" s="279"/>
      <c r="V440" s="279"/>
      <c r="W440" s="279"/>
      <c r="X440" s="279"/>
      <c r="Y440" s="279"/>
      <c r="Z440" s="279"/>
      <c r="AA440" s="279"/>
      <c r="AB440" s="296"/>
      <c r="AC440" s="296"/>
      <c r="AD440" s="296"/>
      <c r="AE440" s="296"/>
      <c r="AF440" s="296"/>
      <c r="AG440" s="296"/>
      <c r="AH440" s="296"/>
      <c r="AI440" s="296"/>
      <c r="AJ440" s="296"/>
      <c r="AK440" s="148"/>
      <c r="AL440" s="148"/>
    </row>
    <row r="441" spans="1:38" ht="16.5" customHeight="1">
      <c r="A441" s="279"/>
      <c r="B441" s="1238" t="str">
        <f>IF('Data invoice'!J383=0,"",'Data invoice'!K383)</f>
        <v/>
      </c>
      <c r="C441" s="1238" t="str">
        <f>IF('Data invoice'!K381=0,"",'Data invoice'!L381)</f>
        <v/>
      </c>
      <c r="D441" s="1238" t="str">
        <f>IF('Data invoice'!L381=0,"",'Data invoice'!M381)</f>
        <v/>
      </c>
      <c r="E441" s="1238" t="str">
        <f>IF('Data invoice'!M381=0,"",'Data invoice'!N381)</f>
        <v/>
      </c>
      <c r="F441" s="1238" t="str">
        <f>IF('Data invoice'!N381=0,"",'Data invoice'!O381)</f>
        <v/>
      </c>
      <c r="G441" s="1238" t="str">
        <f>IF('Data invoice'!O381=0,"",'Data invoice'!P381)</f>
        <v/>
      </c>
      <c r="H441" s="1238" t="str">
        <f>IF('Data invoice'!P381=0,"",'Data invoice'!Q381)</f>
        <v/>
      </c>
      <c r="I441" s="1238" t="str">
        <f>IF('Data invoice'!Q381=0,"",'Data invoice'!R381)</f>
        <v/>
      </c>
      <c r="J441" s="1239" t="str">
        <f>IF('Data invoice'!R381=0,"",'Data invoice'!S381)</f>
        <v/>
      </c>
      <c r="K441" s="1238" t="str">
        <f>IF('Data invoice'!S381=0,"",'Data invoice'!T381)</f>
        <v/>
      </c>
      <c r="L441" s="146"/>
      <c r="M441" s="146"/>
      <c r="N441" s="146"/>
      <c r="O441" s="146"/>
      <c r="P441" s="146"/>
      <c r="Q441" s="146"/>
      <c r="R441" s="146"/>
      <c r="S441" s="279"/>
      <c r="T441" s="279"/>
      <c r="U441" s="279"/>
      <c r="V441" s="279"/>
      <c r="W441" s="279"/>
      <c r="X441" s="279"/>
      <c r="Y441" s="279"/>
      <c r="Z441" s="279"/>
      <c r="AA441" s="279"/>
      <c r="AB441" s="296"/>
      <c r="AC441" s="296"/>
      <c r="AD441" s="296"/>
      <c r="AE441" s="296"/>
      <c r="AF441" s="296"/>
      <c r="AG441" s="296"/>
      <c r="AH441" s="296"/>
      <c r="AI441" s="296"/>
      <c r="AJ441" s="296"/>
      <c r="AK441" s="148"/>
      <c r="AL441" s="148"/>
    </row>
    <row r="442" spans="1:38" ht="16.5" customHeight="1">
      <c r="A442" s="279"/>
      <c r="B442" s="1238" t="str">
        <f>IF('Data invoice'!J384=0,"",'Data invoice'!K384)</f>
        <v/>
      </c>
      <c r="C442" s="1238" t="str">
        <f>IF('Data invoice'!K382=0,"",'Data invoice'!L382)</f>
        <v/>
      </c>
      <c r="D442" s="1238" t="str">
        <f>IF('Data invoice'!L382=0,"",'Data invoice'!M382)</f>
        <v/>
      </c>
      <c r="E442" s="1238" t="str">
        <f>IF('Data invoice'!M382=0,"",'Data invoice'!N382)</f>
        <v/>
      </c>
      <c r="F442" s="1238" t="str">
        <f>IF('Data invoice'!N382=0,"",'Data invoice'!O382)</f>
        <v/>
      </c>
      <c r="G442" s="1238" t="str">
        <f>IF('Data invoice'!O382=0,"",'Data invoice'!P382)</f>
        <v/>
      </c>
      <c r="H442" s="1238" t="str">
        <f>IF('Data invoice'!P382=0,"",'Data invoice'!Q382)</f>
        <v/>
      </c>
      <c r="I442" s="1238" t="str">
        <f>IF('Data invoice'!Q382=0,"",'Data invoice'!R382)</f>
        <v/>
      </c>
      <c r="J442" s="1239" t="str">
        <f>IF('Data invoice'!R382=0,"",'Data invoice'!S382)</f>
        <v/>
      </c>
      <c r="K442" s="1238" t="str">
        <f>IF('Data invoice'!S382=0,"",'Data invoice'!T382)</f>
        <v/>
      </c>
      <c r="L442" s="146"/>
      <c r="M442" s="146"/>
      <c r="N442" s="146"/>
      <c r="O442" s="146"/>
      <c r="P442" s="146"/>
      <c r="Q442" s="146"/>
      <c r="R442" s="146"/>
      <c r="S442" s="279"/>
      <c r="T442" s="279"/>
      <c r="U442" s="279"/>
      <c r="V442" s="279"/>
      <c r="W442" s="279"/>
      <c r="X442" s="279"/>
      <c r="Y442" s="279"/>
      <c r="Z442" s="279"/>
      <c r="AA442" s="279"/>
      <c r="AB442" s="296"/>
      <c r="AC442" s="296"/>
      <c r="AD442" s="296"/>
      <c r="AE442" s="296"/>
      <c r="AF442" s="296"/>
      <c r="AG442" s="296"/>
      <c r="AH442" s="296"/>
      <c r="AI442" s="296"/>
      <c r="AJ442" s="296"/>
      <c r="AK442" s="148"/>
      <c r="AL442" s="148"/>
    </row>
    <row r="443" spans="1:38" ht="16.5" customHeight="1">
      <c r="A443" s="279"/>
      <c r="B443" s="1238" t="str">
        <f>IF('Data invoice'!J385=0,"",'Data invoice'!K385)</f>
        <v/>
      </c>
      <c r="C443" s="1238" t="str">
        <f>IF('Data invoice'!K383=0,"",'Data invoice'!L383)</f>
        <v/>
      </c>
      <c r="D443" s="1238" t="str">
        <f>IF('Data invoice'!L383=0,"",'Data invoice'!M383)</f>
        <v/>
      </c>
      <c r="E443" s="1238" t="str">
        <f>IF('Data invoice'!M383=0,"",'Data invoice'!N383)</f>
        <v/>
      </c>
      <c r="F443" s="1238" t="str">
        <f>IF('Data invoice'!N383=0,"",'Data invoice'!O383)</f>
        <v/>
      </c>
      <c r="G443" s="1238" t="str">
        <f>IF('Data invoice'!O383=0,"",'Data invoice'!P383)</f>
        <v/>
      </c>
      <c r="H443" s="1238" t="str">
        <f>IF('Data invoice'!P383=0,"",'Data invoice'!Q383)</f>
        <v/>
      </c>
      <c r="I443" s="1238" t="str">
        <f>IF('Data invoice'!Q383=0,"",'Data invoice'!R383)</f>
        <v/>
      </c>
      <c r="J443" s="1239" t="str">
        <f>IF('Data invoice'!R383=0,"",'Data invoice'!S383)</f>
        <v/>
      </c>
      <c r="K443" s="1238" t="str">
        <f>IF('Data invoice'!S383=0,"",'Data invoice'!T383)</f>
        <v/>
      </c>
      <c r="L443" s="146"/>
      <c r="M443" s="146"/>
      <c r="N443" s="146"/>
      <c r="O443" s="146"/>
      <c r="P443" s="146"/>
      <c r="Q443" s="146"/>
      <c r="R443" s="146"/>
      <c r="S443" s="279"/>
      <c r="T443" s="279"/>
      <c r="U443" s="279"/>
      <c r="V443" s="279"/>
      <c r="W443" s="279"/>
      <c r="X443" s="279"/>
      <c r="Y443" s="279"/>
      <c r="Z443" s="279"/>
      <c r="AA443" s="279"/>
      <c r="AB443" s="296"/>
      <c r="AC443" s="296"/>
      <c r="AD443" s="296"/>
      <c r="AE443" s="296"/>
      <c r="AF443" s="296"/>
      <c r="AG443" s="296"/>
      <c r="AH443" s="296"/>
      <c r="AI443" s="296"/>
      <c r="AJ443" s="296"/>
      <c r="AK443" s="148"/>
      <c r="AL443" s="148"/>
    </row>
    <row r="444" spans="1:38" ht="16.5" customHeight="1">
      <c r="A444" s="279"/>
      <c r="B444" s="1238" t="str">
        <f>IF('Data invoice'!J386=0,"",'Data invoice'!K386)</f>
        <v/>
      </c>
      <c r="C444" s="1238" t="str">
        <f>IF('Data invoice'!K384=0,"",'Data invoice'!L384)</f>
        <v/>
      </c>
      <c r="D444" s="1238" t="str">
        <f>IF('Data invoice'!L384=0,"",'Data invoice'!M384)</f>
        <v/>
      </c>
      <c r="E444" s="1238" t="str">
        <f>IF('Data invoice'!M384=0,"",'Data invoice'!N384)</f>
        <v/>
      </c>
      <c r="F444" s="1238" t="str">
        <f>IF('Data invoice'!N384=0,"",'Data invoice'!O384)</f>
        <v/>
      </c>
      <c r="G444" s="1238" t="str">
        <f>IF('Data invoice'!O384=0,"",'Data invoice'!P384)</f>
        <v/>
      </c>
      <c r="H444" s="1238" t="str">
        <f>IF('Data invoice'!P384=0,"",'Data invoice'!Q384)</f>
        <v/>
      </c>
      <c r="I444" s="1238" t="str">
        <f>IF('Data invoice'!Q384=0,"",'Data invoice'!R384)</f>
        <v/>
      </c>
      <c r="J444" s="1239" t="str">
        <f>IF('Data invoice'!R384=0,"",'Data invoice'!S384)</f>
        <v/>
      </c>
      <c r="K444" s="1238" t="str">
        <f>IF('Data invoice'!S384=0,"",'Data invoice'!T384)</f>
        <v/>
      </c>
      <c r="L444" s="146"/>
      <c r="M444" s="146"/>
      <c r="N444" s="146"/>
      <c r="O444" s="146"/>
      <c r="P444" s="146"/>
      <c r="Q444" s="146"/>
      <c r="R444" s="146"/>
      <c r="S444" s="279"/>
      <c r="T444" s="279"/>
      <c r="U444" s="279"/>
      <c r="V444" s="279"/>
      <c r="W444" s="279"/>
      <c r="X444" s="279"/>
      <c r="Y444" s="279"/>
      <c r="Z444" s="279"/>
      <c r="AA444" s="279"/>
      <c r="AB444" s="296"/>
      <c r="AC444" s="296"/>
      <c r="AD444" s="296"/>
      <c r="AE444" s="296"/>
      <c r="AF444" s="296"/>
      <c r="AG444" s="296"/>
      <c r="AH444" s="296"/>
      <c r="AI444" s="296"/>
      <c r="AJ444" s="296"/>
      <c r="AK444" s="148"/>
      <c r="AL444" s="148"/>
    </row>
    <row r="445" spans="1:38" ht="16.5" customHeight="1">
      <c r="A445" s="279"/>
      <c r="B445" s="1238" t="str">
        <f>IF('Data invoice'!J387=0,"",'Data invoice'!K387)</f>
        <v/>
      </c>
      <c r="C445" s="1238" t="str">
        <f>IF('Data invoice'!K385=0,"",'Data invoice'!L385)</f>
        <v/>
      </c>
      <c r="D445" s="1238" t="str">
        <f>IF('Data invoice'!L385=0,"",'Data invoice'!M385)</f>
        <v/>
      </c>
      <c r="E445" s="1238" t="str">
        <f>IF('Data invoice'!M385=0,"",'Data invoice'!N385)</f>
        <v/>
      </c>
      <c r="F445" s="1238" t="str">
        <f>IF('Data invoice'!N385=0,"",'Data invoice'!O385)</f>
        <v/>
      </c>
      <c r="G445" s="1238" t="str">
        <f>IF('Data invoice'!O385=0,"",'Data invoice'!P385)</f>
        <v/>
      </c>
      <c r="H445" s="1238" t="str">
        <f>IF('Data invoice'!P385=0,"",'Data invoice'!Q385)</f>
        <v/>
      </c>
      <c r="I445" s="1238" t="str">
        <f>IF('Data invoice'!Q385=0,"",'Data invoice'!R385)</f>
        <v/>
      </c>
      <c r="J445" s="1239" t="str">
        <f>IF('Data invoice'!R385=0,"",'Data invoice'!S385)</f>
        <v/>
      </c>
      <c r="K445" s="1238" t="str">
        <f>IF('Data invoice'!S385=0,"",'Data invoice'!T385)</f>
        <v/>
      </c>
      <c r="L445" s="146"/>
      <c r="M445" s="146"/>
      <c r="N445" s="146"/>
      <c r="O445" s="146"/>
      <c r="P445" s="146"/>
      <c r="Q445" s="146"/>
      <c r="R445" s="146"/>
      <c r="S445" s="279"/>
      <c r="T445" s="279"/>
      <c r="U445" s="279"/>
      <c r="V445" s="279"/>
      <c r="W445" s="279"/>
      <c r="X445" s="279"/>
      <c r="Y445" s="279"/>
      <c r="Z445" s="279"/>
      <c r="AA445" s="279"/>
      <c r="AB445" s="296"/>
      <c r="AC445" s="296"/>
      <c r="AD445" s="296"/>
      <c r="AE445" s="296"/>
      <c r="AF445" s="296"/>
      <c r="AG445" s="296"/>
      <c r="AH445" s="296"/>
      <c r="AI445" s="296"/>
      <c r="AJ445" s="296"/>
      <c r="AK445" s="148"/>
      <c r="AL445" s="148"/>
    </row>
    <row r="446" spans="1:38" ht="16.5" customHeight="1">
      <c r="A446" s="279"/>
      <c r="B446" s="1238" t="str">
        <f>IF('Data invoice'!J388=0,"",'Data invoice'!K388)</f>
        <v/>
      </c>
      <c r="C446" s="1238" t="str">
        <f>IF('Data invoice'!K386=0,"",'Data invoice'!L386)</f>
        <v/>
      </c>
      <c r="D446" s="1238" t="str">
        <f>IF('Data invoice'!L386=0,"",'Data invoice'!M386)</f>
        <v/>
      </c>
      <c r="E446" s="1238" t="str">
        <f>IF('Data invoice'!M386=0,"",'Data invoice'!N386)</f>
        <v/>
      </c>
      <c r="F446" s="1238" t="str">
        <f>IF('Data invoice'!N386=0,"",'Data invoice'!O386)</f>
        <v/>
      </c>
      <c r="G446" s="1238" t="str">
        <f>IF('Data invoice'!O386=0,"",'Data invoice'!P386)</f>
        <v/>
      </c>
      <c r="H446" s="1238" t="str">
        <f>IF('Data invoice'!P386=0,"",'Data invoice'!Q386)</f>
        <v/>
      </c>
      <c r="I446" s="1238" t="str">
        <f>IF('Data invoice'!Q386=0,"",'Data invoice'!R386)</f>
        <v/>
      </c>
      <c r="J446" s="1239" t="str">
        <f>IF('Data invoice'!R386=0,"",'Data invoice'!S386)</f>
        <v/>
      </c>
      <c r="K446" s="1238" t="str">
        <f>IF('Data invoice'!S386=0,"",'Data invoice'!T386)</f>
        <v/>
      </c>
      <c r="L446" s="146"/>
      <c r="M446" s="146"/>
      <c r="N446" s="146"/>
      <c r="O446" s="146"/>
      <c r="P446" s="146"/>
      <c r="Q446" s="146"/>
      <c r="R446" s="146"/>
      <c r="S446" s="279"/>
      <c r="T446" s="279"/>
      <c r="U446" s="279"/>
      <c r="V446" s="279"/>
      <c r="W446" s="279"/>
      <c r="X446" s="279"/>
      <c r="Y446" s="279"/>
      <c r="Z446" s="279"/>
      <c r="AA446" s="279"/>
      <c r="AB446" s="296"/>
      <c r="AC446" s="296"/>
      <c r="AD446" s="296"/>
      <c r="AE446" s="296"/>
      <c r="AF446" s="296"/>
      <c r="AG446" s="296"/>
      <c r="AH446" s="296"/>
      <c r="AI446" s="296"/>
      <c r="AJ446" s="296"/>
      <c r="AK446" s="148"/>
      <c r="AL446" s="148"/>
    </row>
    <row r="447" spans="1:38" ht="16.5" customHeight="1">
      <c r="A447" s="279"/>
      <c r="B447" s="1238" t="str">
        <f>IF('Data invoice'!J389=0,"",'Data invoice'!K389)</f>
        <v/>
      </c>
      <c r="C447" s="1238" t="str">
        <f>IF('Data invoice'!K387=0,"",'Data invoice'!L387)</f>
        <v/>
      </c>
      <c r="D447" s="1238" t="str">
        <f>IF('Data invoice'!L387=0,"",'Data invoice'!M387)</f>
        <v/>
      </c>
      <c r="E447" s="1238" t="str">
        <f>IF('Data invoice'!M387=0,"",'Data invoice'!N387)</f>
        <v/>
      </c>
      <c r="F447" s="1238" t="str">
        <f>IF('Data invoice'!N387=0,"",'Data invoice'!O387)</f>
        <v/>
      </c>
      <c r="G447" s="1238" t="str">
        <f>IF('Data invoice'!O387=0,"",'Data invoice'!P387)</f>
        <v/>
      </c>
      <c r="H447" s="1238" t="str">
        <f>IF('Data invoice'!P387=0,"",'Data invoice'!Q387)</f>
        <v/>
      </c>
      <c r="I447" s="1238" t="str">
        <f>IF('Data invoice'!Q387=0,"",'Data invoice'!R387)</f>
        <v/>
      </c>
      <c r="J447" s="1239" t="str">
        <f>IF('Data invoice'!R387=0,"",'Data invoice'!S387)</f>
        <v/>
      </c>
      <c r="K447" s="1238" t="str">
        <f>IF('Data invoice'!S387=0,"",'Data invoice'!T387)</f>
        <v/>
      </c>
      <c r="L447" s="146"/>
      <c r="M447" s="146"/>
      <c r="N447" s="146"/>
      <c r="O447" s="146"/>
      <c r="P447" s="146"/>
      <c r="Q447" s="146"/>
      <c r="R447" s="146"/>
      <c r="S447" s="279"/>
      <c r="T447" s="279"/>
      <c r="U447" s="279"/>
      <c r="V447" s="279"/>
      <c r="W447" s="279"/>
      <c r="X447" s="279"/>
      <c r="Y447" s="279"/>
      <c r="Z447" s="279"/>
      <c r="AA447" s="279"/>
      <c r="AB447" s="296"/>
      <c r="AC447" s="296"/>
      <c r="AD447" s="296"/>
      <c r="AE447" s="296"/>
      <c r="AF447" s="296"/>
      <c r="AG447" s="296"/>
      <c r="AH447" s="296"/>
      <c r="AI447" s="296"/>
      <c r="AJ447" s="296"/>
      <c r="AK447" s="148"/>
      <c r="AL447" s="148"/>
    </row>
    <row r="448" spans="1:38" ht="16.5" customHeight="1">
      <c r="A448" s="279"/>
      <c r="B448" s="1238" t="str">
        <f>IF('Data invoice'!J390=0,"",'Data invoice'!K390)</f>
        <v/>
      </c>
      <c r="C448" s="1238" t="str">
        <f>IF('Data invoice'!K388=0,"",'Data invoice'!L388)</f>
        <v/>
      </c>
      <c r="D448" s="1238" t="str">
        <f>IF('Data invoice'!L388=0,"",'Data invoice'!M388)</f>
        <v/>
      </c>
      <c r="E448" s="1238" t="str">
        <f>IF('Data invoice'!M388=0,"",'Data invoice'!N388)</f>
        <v/>
      </c>
      <c r="F448" s="1238" t="str">
        <f>IF('Data invoice'!N388=0,"",'Data invoice'!O388)</f>
        <v/>
      </c>
      <c r="G448" s="1238" t="str">
        <f>IF('Data invoice'!O388=0,"",'Data invoice'!P388)</f>
        <v/>
      </c>
      <c r="H448" s="1238" t="str">
        <f>IF('Data invoice'!P388=0,"",'Data invoice'!Q388)</f>
        <v/>
      </c>
      <c r="I448" s="1238" t="str">
        <f>IF('Data invoice'!Q388=0,"",'Data invoice'!R388)</f>
        <v/>
      </c>
      <c r="J448" s="1239" t="str">
        <f>IF('Data invoice'!R388=0,"",'Data invoice'!S388)</f>
        <v/>
      </c>
      <c r="K448" s="1238" t="str">
        <f>IF('Data invoice'!S388=0,"",'Data invoice'!T388)</f>
        <v/>
      </c>
      <c r="L448" s="146"/>
      <c r="M448" s="146"/>
      <c r="N448" s="146"/>
      <c r="O448" s="146"/>
      <c r="P448" s="146"/>
      <c r="Q448" s="146"/>
      <c r="R448" s="146"/>
      <c r="S448" s="279"/>
      <c r="T448" s="279"/>
      <c r="U448" s="279"/>
      <c r="V448" s="279"/>
      <c r="W448" s="279"/>
      <c r="X448" s="279"/>
      <c r="Y448" s="279"/>
      <c r="Z448" s="279"/>
      <c r="AA448" s="279"/>
      <c r="AB448" s="296"/>
      <c r="AC448" s="296"/>
      <c r="AD448" s="296"/>
      <c r="AE448" s="296"/>
      <c r="AF448" s="296"/>
      <c r="AG448" s="296"/>
      <c r="AH448" s="296"/>
      <c r="AI448" s="296"/>
      <c r="AJ448" s="296"/>
      <c r="AK448" s="148"/>
      <c r="AL448" s="148"/>
    </row>
    <row r="449" spans="1:38" ht="16.5" customHeight="1">
      <c r="A449" s="279"/>
      <c r="B449" s="1238" t="str">
        <f>IF('Data invoice'!J391=0,"",'Data invoice'!K391)</f>
        <v/>
      </c>
      <c r="C449" s="1238" t="str">
        <f>IF('Data invoice'!K389=0,"",'Data invoice'!L389)</f>
        <v/>
      </c>
      <c r="D449" s="1238" t="str">
        <f>IF('Data invoice'!L389=0,"",'Data invoice'!M389)</f>
        <v/>
      </c>
      <c r="E449" s="1238" t="str">
        <f>IF('Data invoice'!M389=0,"",'Data invoice'!N389)</f>
        <v/>
      </c>
      <c r="F449" s="1238" t="str">
        <f>IF('Data invoice'!N389=0,"",'Data invoice'!O389)</f>
        <v/>
      </c>
      <c r="G449" s="1238" t="str">
        <f>IF('Data invoice'!O389=0,"",'Data invoice'!P389)</f>
        <v/>
      </c>
      <c r="H449" s="1238" t="str">
        <f>IF('Data invoice'!P389=0,"",'Data invoice'!Q389)</f>
        <v/>
      </c>
      <c r="I449" s="1238" t="str">
        <f>IF('Data invoice'!Q389=0,"",'Data invoice'!R389)</f>
        <v/>
      </c>
      <c r="J449" s="1239" t="str">
        <f>IF('Data invoice'!R389=0,"",'Data invoice'!S389)</f>
        <v/>
      </c>
      <c r="K449" s="1238" t="str">
        <f>IF('Data invoice'!S389=0,"",'Data invoice'!T389)</f>
        <v/>
      </c>
      <c r="L449" s="146"/>
      <c r="M449" s="146"/>
      <c r="N449" s="146"/>
      <c r="O449" s="146"/>
      <c r="P449" s="146"/>
      <c r="Q449" s="146"/>
      <c r="R449" s="146"/>
      <c r="S449" s="279"/>
      <c r="T449" s="279"/>
      <c r="U449" s="279"/>
      <c r="V449" s="279"/>
      <c r="W449" s="279"/>
      <c r="X449" s="279"/>
      <c r="Y449" s="279"/>
      <c r="Z449" s="279"/>
      <c r="AA449" s="279"/>
      <c r="AB449" s="296"/>
      <c r="AC449" s="296"/>
      <c r="AD449" s="296"/>
      <c r="AE449" s="296"/>
      <c r="AF449" s="296"/>
      <c r="AG449" s="296"/>
      <c r="AH449" s="296"/>
      <c r="AI449" s="296"/>
      <c r="AJ449" s="296"/>
      <c r="AK449" s="148"/>
      <c r="AL449" s="148"/>
    </row>
    <row r="450" spans="1:38" ht="16.5" customHeight="1">
      <c r="A450" s="279"/>
      <c r="B450" s="1238" t="str">
        <f>IF('Data invoice'!J392=0,"",'Data invoice'!K392)</f>
        <v/>
      </c>
      <c r="C450" s="1238" t="str">
        <f>IF('Data invoice'!K390=0,"",'Data invoice'!L390)</f>
        <v/>
      </c>
      <c r="D450" s="1238" t="str">
        <f>IF('Data invoice'!L390=0,"",'Data invoice'!M390)</f>
        <v/>
      </c>
      <c r="E450" s="1238" t="str">
        <f>IF('Data invoice'!M390=0,"",'Data invoice'!N390)</f>
        <v/>
      </c>
      <c r="F450" s="1238" t="str">
        <f>IF('Data invoice'!N390=0,"",'Data invoice'!O390)</f>
        <v/>
      </c>
      <c r="G450" s="1238" t="str">
        <f>IF('Data invoice'!O390=0,"",'Data invoice'!P390)</f>
        <v/>
      </c>
      <c r="H450" s="1238" t="str">
        <f>IF('Data invoice'!P390=0,"",'Data invoice'!Q390)</f>
        <v/>
      </c>
      <c r="I450" s="1238" t="str">
        <f>IF('Data invoice'!Q390=0,"",'Data invoice'!R390)</f>
        <v/>
      </c>
      <c r="J450" s="1239" t="str">
        <f>IF('Data invoice'!R390=0,"",'Data invoice'!S390)</f>
        <v/>
      </c>
      <c r="K450" s="1238" t="str">
        <f>IF('Data invoice'!S390=0,"",'Data invoice'!T390)</f>
        <v/>
      </c>
      <c r="L450" s="146"/>
      <c r="M450" s="146"/>
      <c r="N450" s="146"/>
      <c r="O450" s="146"/>
      <c r="P450" s="146"/>
      <c r="Q450" s="146"/>
      <c r="R450" s="146"/>
      <c r="S450" s="279"/>
      <c r="T450" s="279"/>
      <c r="U450" s="279"/>
      <c r="V450" s="279"/>
      <c r="W450" s="279"/>
      <c r="X450" s="279"/>
      <c r="Y450" s="279"/>
      <c r="Z450" s="279"/>
      <c r="AA450" s="279"/>
      <c r="AB450" s="296"/>
      <c r="AC450" s="296"/>
      <c r="AD450" s="296"/>
      <c r="AE450" s="296"/>
      <c r="AF450" s="296"/>
      <c r="AG450" s="296"/>
      <c r="AH450" s="296"/>
      <c r="AI450" s="296"/>
      <c r="AJ450" s="296"/>
      <c r="AK450" s="148"/>
      <c r="AL450" s="148"/>
    </row>
    <row r="451" spans="1:38" ht="16.5" customHeight="1">
      <c r="A451" s="279"/>
      <c r="B451" s="1238" t="str">
        <f>IF('Data invoice'!J393=0,"",'Data invoice'!K393)</f>
        <v/>
      </c>
      <c r="C451" s="1238" t="str">
        <f>IF('Data invoice'!K391=0,"",'Data invoice'!L391)</f>
        <v/>
      </c>
      <c r="D451" s="1238" t="str">
        <f>IF('Data invoice'!L391=0,"",'Data invoice'!M391)</f>
        <v/>
      </c>
      <c r="E451" s="1238" t="str">
        <f>IF('Data invoice'!M391=0,"",'Data invoice'!N391)</f>
        <v/>
      </c>
      <c r="F451" s="1238" t="str">
        <f>IF('Data invoice'!N391=0,"",'Data invoice'!O391)</f>
        <v/>
      </c>
      <c r="G451" s="1238" t="str">
        <f>IF('Data invoice'!O391=0,"",'Data invoice'!P391)</f>
        <v/>
      </c>
      <c r="H451" s="1238" t="str">
        <f>IF('Data invoice'!P391=0,"",'Data invoice'!Q391)</f>
        <v/>
      </c>
      <c r="I451" s="1238" t="str">
        <f>IF('Data invoice'!Q391=0,"",'Data invoice'!R391)</f>
        <v/>
      </c>
      <c r="J451" s="1239" t="str">
        <f>IF('Data invoice'!R391=0,"",'Data invoice'!S391)</f>
        <v/>
      </c>
      <c r="K451" s="1238" t="str">
        <f>IF('Data invoice'!S391=0,"",'Data invoice'!T391)</f>
        <v/>
      </c>
      <c r="L451" s="146"/>
      <c r="M451" s="146"/>
      <c r="N451" s="146"/>
      <c r="O451" s="146"/>
      <c r="P451" s="146"/>
      <c r="Q451" s="146"/>
      <c r="R451" s="146"/>
      <c r="S451" s="279"/>
      <c r="T451" s="279"/>
      <c r="U451" s="279"/>
      <c r="V451" s="279"/>
      <c r="W451" s="279"/>
      <c r="X451" s="279"/>
      <c r="Y451" s="279"/>
      <c r="Z451" s="279"/>
      <c r="AA451" s="279"/>
      <c r="AB451" s="296"/>
      <c r="AC451" s="296"/>
      <c r="AD451" s="296"/>
      <c r="AE451" s="296"/>
      <c r="AF451" s="296"/>
      <c r="AG451" s="296"/>
      <c r="AH451" s="296"/>
      <c r="AI451" s="296"/>
      <c r="AJ451" s="296"/>
      <c r="AK451" s="148"/>
      <c r="AL451" s="148"/>
    </row>
    <row r="452" spans="1:38" ht="16.5" customHeight="1">
      <c r="A452" s="279"/>
      <c r="B452" s="1238" t="str">
        <f>IF('Data invoice'!J394=0,"",'Data invoice'!K394)</f>
        <v/>
      </c>
      <c r="C452" s="1238" t="str">
        <f>IF('Data invoice'!K392=0,"",'Data invoice'!L392)</f>
        <v/>
      </c>
      <c r="D452" s="1238" t="str">
        <f>IF('Data invoice'!L392=0,"",'Data invoice'!M392)</f>
        <v/>
      </c>
      <c r="E452" s="1238" t="str">
        <f>IF('Data invoice'!M392=0,"",'Data invoice'!N392)</f>
        <v/>
      </c>
      <c r="F452" s="1238" t="str">
        <f>IF('Data invoice'!N392=0,"",'Data invoice'!O392)</f>
        <v/>
      </c>
      <c r="G452" s="1238" t="str">
        <f>IF('Data invoice'!O392=0,"",'Data invoice'!P392)</f>
        <v/>
      </c>
      <c r="H452" s="1238" t="str">
        <f>IF('Data invoice'!P392=0,"",'Data invoice'!Q392)</f>
        <v/>
      </c>
      <c r="I452" s="1238" t="str">
        <f>IF('Data invoice'!Q392=0,"",'Data invoice'!R392)</f>
        <v/>
      </c>
      <c r="J452" s="1239" t="str">
        <f>IF('Data invoice'!R392=0,"",'Data invoice'!S392)</f>
        <v/>
      </c>
      <c r="K452" s="1238" t="str">
        <f>IF('Data invoice'!S392=0,"",'Data invoice'!T392)</f>
        <v/>
      </c>
      <c r="L452" s="146"/>
      <c r="M452" s="146"/>
      <c r="N452" s="146"/>
      <c r="O452" s="146"/>
      <c r="P452" s="146"/>
      <c r="Q452" s="146"/>
      <c r="R452" s="146"/>
      <c r="S452" s="279"/>
      <c r="T452" s="279"/>
      <c r="U452" s="279"/>
      <c r="V452" s="279"/>
      <c r="W452" s="279"/>
      <c r="X452" s="279"/>
      <c r="Y452" s="279"/>
      <c r="Z452" s="279"/>
      <c r="AA452" s="279"/>
      <c r="AB452" s="296"/>
      <c r="AC452" s="296"/>
      <c r="AD452" s="296"/>
      <c r="AE452" s="296"/>
      <c r="AF452" s="296"/>
      <c r="AG452" s="296"/>
      <c r="AH452" s="296"/>
      <c r="AI452" s="296"/>
      <c r="AJ452" s="296"/>
      <c r="AK452" s="148"/>
      <c r="AL452" s="148"/>
    </row>
    <row r="453" spans="1:38" ht="16.5" customHeight="1">
      <c r="A453" s="279"/>
      <c r="B453" s="1238" t="str">
        <f>IF('Data invoice'!J395=0,"",'Data invoice'!K395)</f>
        <v/>
      </c>
      <c r="C453" s="1238" t="str">
        <f>IF('Data invoice'!K393=0,"",'Data invoice'!L393)</f>
        <v/>
      </c>
      <c r="D453" s="1238" t="str">
        <f>IF('Data invoice'!L393=0,"",'Data invoice'!M393)</f>
        <v/>
      </c>
      <c r="E453" s="1238" t="str">
        <f>IF('Data invoice'!M393=0,"",'Data invoice'!N393)</f>
        <v/>
      </c>
      <c r="F453" s="1238" t="str">
        <f>IF('Data invoice'!N393=0,"",'Data invoice'!O393)</f>
        <v/>
      </c>
      <c r="G453" s="1238" t="str">
        <f>IF('Data invoice'!O393=0,"",'Data invoice'!P393)</f>
        <v/>
      </c>
      <c r="H453" s="1238" t="str">
        <f>IF('Data invoice'!P393=0,"",'Data invoice'!Q393)</f>
        <v/>
      </c>
      <c r="I453" s="1238" t="str">
        <f>IF('Data invoice'!Q393=0,"",'Data invoice'!R393)</f>
        <v/>
      </c>
      <c r="J453" s="1239" t="str">
        <f>IF('Data invoice'!R393=0,"",'Data invoice'!S393)</f>
        <v/>
      </c>
      <c r="K453" s="1238" t="str">
        <f>IF('Data invoice'!S393=0,"",'Data invoice'!T393)</f>
        <v/>
      </c>
      <c r="L453" s="146"/>
      <c r="M453" s="146"/>
      <c r="N453" s="146"/>
      <c r="O453" s="146"/>
      <c r="P453" s="146"/>
      <c r="Q453" s="146"/>
      <c r="R453" s="146"/>
      <c r="S453" s="279"/>
      <c r="T453" s="279"/>
      <c r="U453" s="279"/>
      <c r="V453" s="279"/>
      <c r="W453" s="279"/>
      <c r="X453" s="279"/>
      <c r="Y453" s="279"/>
      <c r="Z453" s="279"/>
      <c r="AA453" s="279"/>
      <c r="AB453" s="296"/>
      <c r="AC453" s="296"/>
      <c r="AD453" s="296"/>
      <c r="AE453" s="296"/>
      <c r="AF453" s="296"/>
      <c r="AG453" s="296"/>
      <c r="AH453" s="296"/>
      <c r="AI453" s="296"/>
      <c r="AJ453" s="296"/>
      <c r="AK453" s="148"/>
      <c r="AL453" s="148"/>
    </row>
    <row r="454" spans="1:38" ht="16.5" customHeight="1">
      <c r="A454" s="279"/>
      <c r="B454" s="1238" t="str">
        <f>IF('Data invoice'!J396=0,"",'Data invoice'!K396)</f>
        <v/>
      </c>
      <c r="C454" s="1238" t="str">
        <f>IF('Data invoice'!K394=0,"",'Data invoice'!L394)</f>
        <v/>
      </c>
      <c r="D454" s="1238" t="str">
        <f>IF('Data invoice'!L394=0,"",'Data invoice'!M394)</f>
        <v/>
      </c>
      <c r="E454" s="1238" t="str">
        <f>IF('Data invoice'!M394=0,"",'Data invoice'!N394)</f>
        <v/>
      </c>
      <c r="F454" s="1238" t="str">
        <f>IF('Data invoice'!N394=0,"",'Data invoice'!O394)</f>
        <v/>
      </c>
      <c r="G454" s="1238" t="str">
        <f>IF('Data invoice'!O394=0,"",'Data invoice'!P394)</f>
        <v/>
      </c>
      <c r="H454" s="1238" t="str">
        <f>IF('Data invoice'!P394=0,"",'Data invoice'!Q394)</f>
        <v/>
      </c>
      <c r="I454" s="1238" t="str">
        <f>IF('Data invoice'!Q394=0,"",'Data invoice'!R394)</f>
        <v/>
      </c>
      <c r="J454" s="1239" t="str">
        <f>IF('Data invoice'!R394=0,"",'Data invoice'!S394)</f>
        <v/>
      </c>
      <c r="K454" s="1238" t="str">
        <f>IF('Data invoice'!S394=0,"",'Data invoice'!T394)</f>
        <v/>
      </c>
      <c r="L454" s="146"/>
      <c r="M454" s="146"/>
      <c r="N454" s="146"/>
      <c r="O454" s="146"/>
      <c r="P454" s="146"/>
      <c r="Q454" s="146"/>
      <c r="R454" s="146"/>
      <c r="S454" s="279"/>
      <c r="T454" s="279"/>
      <c r="U454" s="279"/>
      <c r="V454" s="279"/>
      <c r="W454" s="279"/>
      <c r="X454" s="279"/>
      <c r="Y454" s="279"/>
      <c r="Z454" s="279"/>
      <c r="AA454" s="279"/>
      <c r="AB454" s="296"/>
      <c r="AC454" s="296"/>
      <c r="AD454" s="296"/>
      <c r="AE454" s="296"/>
      <c r="AF454" s="296"/>
      <c r="AG454" s="296"/>
      <c r="AH454" s="296"/>
      <c r="AI454" s="296"/>
      <c r="AJ454" s="296"/>
      <c r="AK454" s="148"/>
      <c r="AL454" s="148"/>
    </row>
    <row r="455" spans="1:38" ht="16.5" customHeight="1">
      <c r="A455" s="279"/>
      <c r="B455" s="1238" t="str">
        <f>IF('Data invoice'!J397=0,"",'Data invoice'!K397)</f>
        <v/>
      </c>
      <c r="C455" s="1238" t="str">
        <f>IF('Data invoice'!K395=0,"",'Data invoice'!L395)</f>
        <v/>
      </c>
      <c r="D455" s="1238" t="str">
        <f>IF('Data invoice'!L395=0,"",'Data invoice'!M395)</f>
        <v/>
      </c>
      <c r="E455" s="1238" t="str">
        <f>IF('Data invoice'!M395=0,"",'Data invoice'!N395)</f>
        <v/>
      </c>
      <c r="F455" s="1238" t="str">
        <f>IF('Data invoice'!N395=0,"",'Data invoice'!O395)</f>
        <v/>
      </c>
      <c r="G455" s="1238" t="str">
        <f>IF('Data invoice'!O395=0,"",'Data invoice'!P395)</f>
        <v/>
      </c>
      <c r="H455" s="1238" t="str">
        <f>IF('Data invoice'!P395=0,"",'Data invoice'!Q395)</f>
        <v/>
      </c>
      <c r="I455" s="1238" t="str">
        <f>IF('Data invoice'!Q395=0,"",'Data invoice'!R395)</f>
        <v/>
      </c>
      <c r="J455" s="1239" t="str">
        <f>IF('Data invoice'!R395=0,"",'Data invoice'!S395)</f>
        <v/>
      </c>
      <c r="K455" s="1238" t="str">
        <f>IF('Data invoice'!S395=0,"",'Data invoice'!T395)</f>
        <v/>
      </c>
      <c r="L455" s="146"/>
      <c r="M455" s="146"/>
      <c r="N455" s="146"/>
      <c r="O455" s="146"/>
      <c r="P455" s="146"/>
      <c r="Q455" s="146"/>
      <c r="R455" s="146"/>
      <c r="S455" s="279"/>
      <c r="T455" s="279"/>
      <c r="U455" s="279"/>
      <c r="V455" s="279"/>
      <c r="W455" s="279"/>
      <c r="X455" s="279"/>
      <c r="Y455" s="279"/>
      <c r="Z455" s="279"/>
      <c r="AA455" s="279"/>
      <c r="AB455" s="296"/>
      <c r="AC455" s="296"/>
      <c r="AD455" s="296"/>
      <c r="AE455" s="296"/>
      <c r="AF455" s="296"/>
      <c r="AG455" s="296"/>
      <c r="AH455" s="296"/>
      <c r="AI455" s="296"/>
      <c r="AJ455" s="296"/>
      <c r="AK455" s="148"/>
      <c r="AL455" s="148"/>
    </row>
    <row r="456" spans="1:38" ht="16.5" customHeight="1">
      <c r="A456" s="279"/>
      <c r="B456" s="1238" t="str">
        <f>IF('Data invoice'!J398=0,"",'Data invoice'!K398)</f>
        <v/>
      </c>
      <c r="C456" s="1238" t="str">
        <f>IF('Data invoice'!K396=0,"",'Data invoice'!L396)</f>
        <v/>
      </c>
      <c r="D456" s="1238" t="str">
        <f>IF('Data invoice'!L396=0,"",'Data invoice'!M396)</f>
        <v/>
      </c>
      <c r="E456" s="1238" t="str">
        <f>IF('Data invoice'!M396=0,"",'Data invoice'!N396)</f>
        <v/>
      </c>
      <c r="F456" s="1238" t="str">
        <f>IF('Data invoice'!N396=0,"",'Data invoice'!O396)</f>
        <v/>
      </c>
      <c r="G456" s="1238" t="str">
        <f>IF('Data invoice'!O396=0,"",'Data invoice'!P396)</f>
        <v/>
      </c>
      <c r="H456" s="1238" t="str">
        <f>IF('Data invoice'!P396=0,"",'Data invoice'!Q396)</f>
        <v/>
      </c>
      <c r="I456" s="1238" t="str">
        <f>IF('Data invoice'!Q396=0,"",'Data invoice'!R396)</f>
        <v/>
      </c>
      <c r="J456" s="1239" t="str">
        <f>IF('Data invoice'!R396=0,"",'Data invoice'!S396)</f>
        <v/>
      </c>
      <c r="K456" s="1238" t="str">
        <f>IF('Data invoice'!S396=0,"",'Data invoice'!T396)</f>
        <v/>
      </c>
      <c r="L456" s="146"/>
      <c r="M456" s="146"/>
      <c r="N456" s="146"/>
      <c r="O456" s="146"/>
      <c r="P456" s="146"/>
      <c r="Q456" s="146"/>
      <c r="R456" s="146"/>
      <c r="S456" s="279"/>
      <c r="T456" s="279"/>
      <c r="U456" s="279"/>
      <c r="V456" s="279"/>
      <c r="W456" s="279"/>
      <c r="X456" s="279"/>
      <c r="Y456" s="279"/>
      <c r="Z456" s="279"/>
      <c r="AA456" s="279"/>
      <c r="AB456" s="296"/>
      <c r="AC456" s="296"/>
      <c r="AD456" s="296"/>
      <c r="AE456" s="296"/>
      <c r="AF456" s="296"/>
      <c r="AG456" s="296"/>
      <c r="AH456" s="296"/>
      <c r="AI456" s="296"/>
      <c r="AJ456" s="296"/>
      <c r="AK456" s="148"/>
      <c r="AL456" s="148"/>
    </row>
    <row r="457" spans="1:38" ht="16.5" customHeight="1">
      <c r="A457" s="279"/>
      <c r="B457" s="1238" t="str">
        <f>IF('Data invoice'!J399=0,"",'Data invoice'!K399)</f>
        <v/>
      </c>
      <c r="C457" s="1238" t="str">
        <f>IF('Data invoice'!K397=0,"",'Data invoice'!L397)</f>
        <v/>
      </c>
      <c r="D457" s="1238" t="str">
        <f>IF('Data invoice'!L397=0,"",'Data invoice'!M397)</f>
        <v/>
      </c>
      <c r="E457" s="1238" t="str">
        <f>IF('Data invoice'!M397=0,"",'Data invoice'!N397)</f>
        <v/>
      </c>
      <c r="F457" s="1238" t="str">
        <f>IF('Data invoice'!N397=0,"",'Data invoice'!O397)</f>
        <v/>
      </c>
      <c r="G457" s="1238" t="str">
        <f>IF('Data invoice'!O397=0,"",'Data invoice'!P397)</f>
        <v/>
      </c>
      <c r="H457" s="1238" t="str">
        <f>IF('Data invoice'!P397=0,"",'Data invoice'!Q397)</f>
        <v/>
      </c>
      <c r="I457" s="1238" t="str">
        <f>IF('Data invoice'!Q397=0,"",'Data invoice'!R397)</f>
        <v/>
      </c>
      <c r="J457" s="1239" t="str">
        <f>IF('Data invoice'!R397=0,"",'Data invoice'!S397)</f>
        <v/>
      </c>
      <c r="K457" s="1238" t="str">
        <f>IF('Data invoice'!S397=0,"",'Data invoice'!T397)</f>
        <v/>
      </c>
      <c r="L457" s="146"/>
      <c r="M457" s="146"/>
      <c r="N457" s="146"/>
      <c r="O457" s="146"/>
      <c r="P457" s="146"/>
      <c r="Q457" s="146"/>
      <c r="R457" s="146"/>
      <c r="S457" s="279"/>
      <c r="T457" s="279"/>
      <c r="U457" s="279"/>
      <c r="V457" s="279"/>
      <c r="W457" s="279"/>
      <c r="X457" s="279"/>
      <c r="Y457" s="279"/>
      <c r="Z457" s="279"/>
      <c r="AA457" s="279"/>
      <c r="AB457" s="296"/>
      <c r="AC457" s="296"/>
      <c r="AD457" s="296"/>
      <c r="AE457" s="296"/>
      <c r="AF457" s="296"/>
      <c r="AG457" s="296"/>
      <c r="AH457" s="296"/>
      <c r="AI457" s="296"/>
      <c r="AJ457" s="296"/>
      <c r="AK457" s="148"/>
      <c r="AL457" s="148"/>
    </row>
    <row r="458" spans="1:38" ht="16.5" customHeight="1">
      <c r="A458" s="279"/>
      <c r="B458" s="1238" t="str">
        <f>IF('Data invoice'!J400=0,"",'Data invoice'!K400)</f>
        <v/>
      </c>
      <c r="C458" s="1238" t="str">
        <f>IF('Data invoice'!K398=0,"",'Data invoice'!L398)</f>
        <v/>
      </c>
      <c r="D458" s="1238" t="str">
        <f>IF('Data invoice'!L398=0,"",'Data invoice'!M398)</f>
        <v/>
      </c>
      <c r="E458" s="1238" t="str">
        <f>IF('Data invoice'!M398=0,"",'Data invoice'!N398)</f>
        <v/>
      </c>
      <c r="F458" s="1238" t="str">
        <f>IF('Data invoice'!N398=0,"",'Data invoice'!O398)</f>
        <v/>
      </c>
      <c r="G458" s="1238" t="str">
        <f>IF('Data invoice'!O398=0,"",'Data invoice'!P398)</f>
        <v/>
      </c>
      <c r="H458" s="1238" t="str">
        <f>IF('Data invoice'!P398=0,"",'Data invoice'!Q398)</f>
        <v/>
      </c>
      <c r="I458" s="1238" t="str">
        <f>IF('Data invoice'!Q398=0,"",'Data invoice'!R398)</f>
        <v/>
      </c>
      <c r="J458" s="1239" t="str">
        <f>IF('Data invoice'!R398=0,"",'Data invoice'!S398)</f>
        <v/>
      </c>
      <c r="K458" s="1238" t="str">
        <f>IF('Data invoice'!S398=0,"",'Data invoice'!T398)</f>
        <v/>
      </c>
      <c r="L458" s="146"/>
      <c r="M458" s="146"/>
      <c r="N458" s="146"/>
      <c r="O458" s="146"/>
      <c r="P458" s="146"/>
      <c r="Q458" s="146"/>
      <c r="R458" s="146"/>
      <c r="S458" s="279"/>
      <c r="T458" s="279"/>
      <c r="U458" s="279"/>
      <c r="V458" s="279"/>
      <c r="W458" s="279"/>
      <c r="X458" s="279"/>
      <c r="Y458" s="279"/>
      <c r="Z458" s="279"/>
      <c r="AA458" s="279"/>
      <c r="AB458" s="296"/>
      <c r="AC458" s="296"/>
      <c r="AD458" s="296"/>
      <c r="AE458" s="296"/>
      <c r="AF458" s="296"/>
      <c r="AG458" s="296"/>
      <c r="AH458" s="296"/>
      <c r="AI458" s="296"/>
      <c r="AJ458" s="296"/>
      <c r="AK458" s="148"/>
      <c r="AL458" s="148"/>
    </row>
    <row r="459" spans="1:38" ht="16.5" customHeight="1">
      <c r="A459" s="279"/>
      <c r="B459" s="1238" t="str">
        <f>IF('Data invoice'!J401=0,"",'Data invoice'!K401)</f>
        <v/>
      </c>
      <c r="C459" s="1238" t="str">
        <f>IF('Data invoice'!K399=0,"",'Data invoice'!L399)</f>
        <v/>
      </c>
      <c r="D459" s="1238" t="str">
        <f>IF('Data invoice'!L399=0,"",'Data invoice'!M399)</f>
        <v/>
      </c>
      <c r="E459" s="1238" t="str">
        <f>IF('Data invoice'!M399=0,"",'Data invoice'!N399)</f>
        <v/>
      </c>
      <c r="F459" s="1238" t="str">
        <f>IF('Data invoice'!N399=0,"",'Data invoice'!O399)</f>
        <v/>
      </c>
      <c r="G459" s="1238" t="str">
        <f>IF('Data invoice'!O399=0,"",'Data invoice'!P399)</f>
        <v/>
      </c>
      <c r="H459" s="1238" t="str">
        <f>IF('Data invoice'!P399=0,"",'Data invoice'!Q399)</f>
        <v/>
      </c>
      <c r="I459" s="1238" t="str">
        <f>IF('Data invoice'!Q399=0,"",'Data invoice'!R399)</f>
        <v/>
      </c>
      <c r="J459" s="1239" t="str">
        <f>IF('Data invoice'!R399=0,"",'Data invoice'!S399)</f>
        <v/>
      </c>
      <c r="K459" s="1238" t="str">
        <f>IF('Data invoice'!S399=0,"",'Data invoice'!T399)</f>
        <v/>
      </c>
      <c r="L459" s="146"/>
      <c r="M459" s="146"/>
      <c r="N459" s="146"/>
      <c r="O459" s="146"/>
      <c r="P459" s="146"/>
      <c r="Q459" s="146"/>
      <c r="R459" s="146"/>
      <c r="S459" s="279"/>
      <c r="T459" s="279"/>
      <c r="U459" s="279"/>
      <c r="V459" s="279"/>
      <c r="W459" s="279"/>
      <c r="X459" s="279"/>
      <c r="Y459" s="279"/>
      <c r="Z459" s="279"/>
      <c r="AA459" s="279"/>
      <c r="AB459" s="296"/>
      <c r="AC459" s="296"/>
      <c r="AD459" s="296"/>
      <c r="AE459" s="296"/>
      <c r="AF459" s="296"/>
      <c r="AG459" s="296"/>
      <c r="AH459" s="296"/>
      <c r="AI459" s="296"/>
      <c r="AJ459" s="296"/>
      <c r="AK459" s="148"/>
      <c r="AL459" s="148"/>
    </row>
    <row r="460" spans="1:38" ht="16.5" customHeight="1">
      <c r="A460" s="279"/>
      <c r="B460" s="1238" t="str">
        <f>IF('Data invoice'!J402=0,"",'Data invoice'!K402)</f>
        <v/>
      </c>
      <c r="C460" s="1238" t="str">
        <f>IF('Data invoice'!K400=0,"",'Data invoice'!L400)</f>
        <v/>
      </c>
      <c r="D460" s="1238" t="str">
        <f>IF('Data invoice'!L400=0,"",'Data invoice'!M400)</f>
        <v/>
      </c>
      <c r="E460" s="1238" t="str">
        <f>IF('Data invoice'!M400=0,"",'Data invoice'!N400)</f>
        <v/>
      </c>
      <c r="F460" s="1238" t="str">
        <f>IF('Data invoice'!N400=0,"",'Data invoice'!O400)</f>
        <v/>
      </c>
      <c r="G460" s="1238" t="str">
        <f>IF('Data invoice'!O400=0,"",'Data invoice'!P400)</f>
        <v/>
      </c>
      <c r="H460" s="1238" t="str">
        <f>IF('Data invoice'!P400=0,"",'Data invoice'!Q400)</f>
        <v/>
      </c>
      <c r="I460" s="1238" t="str">
        <f>IF('Data invoice'!Q400=0,"",'Data invoice'!R400)</f>
        <v/>
      </c>
      <c r="J460" s="1239" t="str">
        <f>IF('Data invoice'!R400=0,"",'Data invoice'!S400)</f>
        <v/>
      </c>
      <c r="K460" s="1238" t="str">
        <f>IF('Data invoice'!S400=0,"",'Data invoice'!T400)</f>
        <v/>
      </c>
      <c r="L460" s="146"/>
      <c r="M460" s="146"/>
      <c r="N460" s="146"/>
      <c r="O460" s="146"/>
      <c r="P460" s="146"/>
      <c r="Q460" s="146"/>
      <c r="R460" s="146"/>
      <c r="S460" s="279"/>
      <c r="T460" s="279"/>
      <c r="U460" s="279"/>
      <c r="V460" s="279"/>
      <c r="W460" s="279"/>
      <c r="X460" s="279"/>
      <c r="Y460" s="279"/>
      <c r="Z460" s="279"/>
      <c r="AA460" s="279"/>
      <c r="AB460" s="296"/>
      <c r="AC460" s="296"/>
      <c r="AD460" s="296"/>
      <c r="AE460" s="296"/>
      <c r="AF460" s="296"/>
      <c r="AG460" s="296"/>
      <c r="AH460" s="296"/>
      <c r="AI460" s="296"/>
      <c r="AJ460" s="296"/>
      <c r="AK460" s="148"/>
      <c r="AL460" s="148"/>
    </row>
    <row r="461" spans="1:38" ht="16.5" customHeight="1">
      <c r="A461" s="279"/>
      <c r="B461" s="1238" t="str">
        <f>IF('Data invoice'!J403=0,"",'Data invoice'!K403)</f>
        <v/>
      </c>
      <c r="C461" s="1238" t="str">
        <f>IF('Data invoice'!K401=0,"",'Data invoice'!L401)</f>
        <v/>
      </c>
      <c r="D461" s="1238" t="str">
        <f>IF('Data invoice'!L401=0,"",'Data invoice'!M401)</f>
        <v/>
      </c>
      <c r="E461" s="1238" t="str">
        <f>IF('Data invoice'!M401=0,"",'Data invoice'!N401)</f>
        <v/>
      </c>
      <c r="F461" s="1238" t="str">
        <f>IF('Data invoice'!N401=0,"",'Data invoice'!O401)</f>
        <v/>
      </c>
      <c r="G461" s="1238" t="str">
        <f>IF('Data invoice'!O401=0,"",'Data invoice'!P401)</f>
        <v/>
      </c>
      <c r="H461" s="1238" t="str">
        <f>IF('Data invoice'!P401=0,"",'Data invoice'!Q401)</f>
        <v/>
      </c>
      <c r="I461" s="1238" t="str">
        <f>IF('Data invoice'!Q401=0,"",'Data invoice'!R401)</f>
        <v/>
      </c>
      <c r="J461" s="1239" t="str">
        <f>IF('Data invoice'!R401=0,"",'Data invoice'!S401)</f>
        <v/>
      </c>
      <c r="K461" s="1238" t="str">
        <f>IF('Data invoice'!S401=0,"",'Data invoice'!T401)</f>
        <v/>
      </c>
      <c r="L461" s="146"/>
      <c r="M461" s="146"/>
      <c r="N461" s="146"/>
      <c r="O461" s="146"/>
      <c r="P461" s="146"/>
      <c r="Q461" s="146"/>
      <c r="R461" s="146"/>
      <c r="S461" s="279"/>
      <c r="T461" s="279"/>
      <c r="U461" s="279"/>
      <c r="V461" s="279"/>
      <c r="W461" s="279"/>
      <c r="X461" s="279"/>
      <c r="Y461" s="279"/>
      <c r="Z461" s="279"/>
      <c r="AA461" s="279"/>
      <c r="AB461" s="296"/>
      <c r="AC461" s="296"/>
      <c r="AD461" s="296"/>
      <c r="AE461" s="296"/>
      <c r="AF461" s="296"/>
      <c r="AG461" s="296"/>
      <c r="AH461" s="296"/>
      <c r="AI461" s="296"/>
      <c r="AJ461" s="296"/>
      <c r="AK461" s="148"/>
      <c r="AL461" s="148"/>
    </row>
    <row r="462" spans="1:38" ht="16.5" customHeight="1">
      <c r="A462" s="279"/>
      <c r="B462" s="1238" t="str">
        <f>IF('Data invoice'!J404=0,"",'Data invoice'!K404)</f>
        <v/>
      </c>
      <c r="C462" s="1238" t="str">
        <f>IF('Data invoice'!K402=0,"",'Data invoice'!L402)</f>
        <v/>
      </c>
      <c r="D462" s="1238" t="str">
        <f>IF('Data invoice'!L402=0,"",'Data invoice'!M402)</f>
        <v/>
      </c>
      <c r="E462" s="1238" t="str">
        <f>IF('Data invoice'!M402=0,"",'Data invoice'!N402)</f>
        <v/>
      </c>
      <c r="F462" s="1238" t="str">
        <f>IF('Data invoice'!N402=0,"",'Data invoice'!O402)</f>
        <v/>
      </c>
      <c r="G462" s="1238" t="str">
        <f>IF('Data invoice'!O402=0,"",'Data invoice'!P402)</f>
        <v/>
      </c>
      <c r="H462" s="1238" t="str">
        <f>IF('Data invoice'!P402=0,"",'Data invoice'!Q402)</f>
        <v/>
      </c>
      <c r="I462" s="1238" t="str">
        <f>IF('Data invoice'!Q402=0,"",'Data invoice'!R402)</f>
        <v/>
      </c>
      <c r="J462" s="1239" t="str">
        <f>IF('Data invoice'!R402=0,"",'Data invoice'!S402)</f>
        <v/>
      </c>
      <c r="K462" s="1238" t="str">
        <f>IF('Data invoice'!S402=0,"",'Data invoice'!T402)</f>
        <v/>
      </c>
      <c r="L462" s="146"/>
      <c r="M462" s="146"/>
      <c r="N462" s="146"/>
      <c r="O462" s="146"/>
      <c r="P462" s="146"/>
      <c r="Q462" s="146"/>
      <c r="R462" s="146"/>
      <c r="S462" s="279"/>
      <c r="T462" s="279"/>
      <c r="U462" s="279"/>
      <c r="V462" s="279"/>
      <c r="W462" s="279"/>
      <c r="X462" s="279"/>
      <c r="Y462" s="279"/>
      <c r="Z462" s="279"/>
      <c r="AA462" s="279"/>
      <c r="AB462" s="296"/>
      <c r="AC462" s="296"/>
      <c r="AD462" s="296"/>
      <c r="AE462" s="296"/>
      <c r="AF462" s="296"/>
      <c r="AG462" s="296"/>
      <c r="AH462" s="296"/>
      <c r="AI462" s="296"/>
      <c r="AJ462" s="296"/>
      <c r="AK462" s="148"/>
      <c r="AL462" s="148"/>
    </row>
    <row r="463" spans="1:38" ht="16.5" customHeight="1">
      <c r="A463" s="279"/>
      <c r="B463" s="1238" t="str">
        <f>IF('Data invoice'!J405=0,"",'Data invoice'!K405)</f>
        <v/>
      </c>
      <c r="C463" s="1238" t="str">
        <f>IF('Data invoice'!K403=0,"",'Data invoice'!L403)</f>
        <v/>
      </c>
      <c r="D463" s="1238" t="str">
        <f>IF('Data invoice'!L403=0,"",'Data invoice'!M403)</f>
        <v/>
      </c>
      <c r="E463" s="1238" t="str">
        <f>IF('Data invoice'!M403=0,"",'Data invoice'!N403)</f>
        <v/>
      </c>
      <c r="F463" s="1238" t="str">
        <f>IF('Data invoice'!N403=0,"",'Data invoice'!O403)</f>
        <v/>
      </c>
      <c r="G463" s="1238" t="str">
        <f>IF('Data invoice'!O403=0,"",'Data invoice'!P403)</f>
        <v/>
      </c>
      <c r="H463" s="1238" t="str">
        <f>IF('Data invoice'!P403=0,"",'Data invoice'!Q403)</f>
        <v/>
      </c>
      <c r="I463" s="1238" t="str">
        <f>IF('Data invoice'!Q403=0,"",'Data invoice'!R403)</f>
        <v/>
      </c>
      <c r="J463" s="1239" t="str">
        <f>IF('Data invoice'!R403=0,"",'Data invoice'!S403)</f>
        <v/>
      </c>
      <c r="K463" s="1238" t="str">
        <f>IF('Data invoice'!S403=0,"",'Data invoice'!T403)</f>
        <v/>
      </c>
      <c r="L463" s="146"/>
      <c r="M463" s="146"/>
      <c r="N463" s="146"/>
      <c r="O463" s="146"/>
      <c r="P463" s="146"/>
      <c r="Q463" s="146"/>
      <c r="R463" s="146"/>
      <c r="S463" s="279"/>
      <c r="T463" s="279"/>
      <c r="U463" s="279"/>
      <c r="V463" s="279"/>
      <c r="W463" s="279"/>
      <c r="X463" s="279"/>
      <c r="Y463" s="279"/>
      <c r="Z463" s="279"/>
      <c r="AA463" s="279"/>
      <c r="AB463" s="296"/>
      <c r="AC463" s="296"/>
      <c r="AD463" s="296"/>
      <c r="AE463" s="296"/>
      <c r="AF463" s="296"/>
      <c r="AG463" s="296"/>
      <c r="AH463" s="296"/>
      <c r="AI463" s="296"/>
      <c r="AJ463" s="296"/>
      <c r="AK463" s="148"/>
      <c r="AL463" s="148"/>
    </row>
    <row r="464" spans="1:38" ht="16.5" customHeight="1">
      <c r="A464" s="279"/>
      <c r="B464" s="1238" t="str">
        <f>IF('Data invoice'!J406=0,"",'Data invoice'!K406)</f>
        <v/>
      </c>
      <c r="C464" s="1238" t="str">
        <f>IF('Data invoice'!K404=0,"",'Data invoice'!L404)</f>
        <v/>
      </c>
      <c r="D464" s="1238" t="str">
        <f>IF('Data invoice'!L404=0,"",'Data invoice'!M404)</f>
        <v/>
      </c>
      <c r="E464" s="1238" t="str">
        <f>IF('Data invoice'!M404=0,"",'Data invoice'!N404)</f>
        <v/>
      </c>
      <c r="F464" s="1238" t="str">
        <f>IF('Data invoice'!N404=0,"",'Data invoice'!O404)</f>
        <v/>
      </c>
      <c r="G464" s="1238" t="str">
        <f>IF('Data invoice'!O404=0,"",'Data invoice'!P404)</f>
        <v/>
      </c>
      <c r="H464" s="1238" t="str">
        <f>IF('Data invoice'!P404=0,"",'Data invoice'!Q404)</f>
        <v/>
      </c>
      <c r="I464" s="1238" t="str">
        <f>IF('Data invoice'!Q404=0,"",'Data invoice'!R404)</f>
        <v/>
      </c>
      <c r="J464" s="1239" t="str">
        <f>IF('Data invoice'!R404=0,"",'Data invoice'!S404)</f>
        <v/>
      </c>
      <c r="K464" s="1238" t="str">
        <f>IF('Data invoice'!S404=0,"",'Data invoice'!T404)</f>
        <v/>
      </c>
      <c r="L464" s="146"/>
      <c r="M464" s="146"/>
      <c r="N464" s="146"/>
      <c r="O464" s="146"/>
      <c r="Q464" s="146"/>
      <c r="R464" s="146"/>
      <c r="S464" s="279"/>
      <c r="T464" s="279"/>
      <c r="U464" s="279"/>
      <c r="V464" s="279"/>
      <c r="W464" s="279"/>
      <c r="X464" s="279"/>
      <c r="Y464" s="279"/>
      <c r="Z464" s="279"/>
      <c r="AA464" s="279"/>
      <c r="AB464" s="296"/>
      <c r="AC464" s="296"/>
      <c r="AD464" s="296"/>
      <c r="AE464" s="296"/>
      <c r="AF464" s="296"/>
      <c r="AG464" s="296"/>
      <c r="AH464" s="296"/>
      <c r="AI464" s="296"/>
      <c r="AJ464" s="296"/>
      <c r="AK464" s="148"/>
      <c r="AL464" s="148"/>
    </row>
    <row r="465" spans="1:38" ht="16.5" customHeight="1">
      <c r="A465" s="279"/>
      <c r="B465" s="1238" t="str">
        <f>IF('Data invoice'!J407=0,"",'Data invoice'!K407)</f>
        <v/>
      </c>
      <c r="C465" s="1238" t="str">
        <f>IF('Data invoice'!K405=0,"",'Data invoice'!L405)</f>
        <v/>
      </c>
      <c r="D465" s="1238" t="str">
        <f>IF('Data invoice'!L405=0,"",'Data invoice'!M405)</f>
        <v/>
      </c>
      <c r="E465" s="1238" t="str">
        <f>IF('Data invoice'!M405=0,"",'Data invoice'!N405)</f>
        <v/>
      </c>
      <c r="F465" s="1238" t="str">
        <f>IF('Data invoice'!N405=0,"",'Data invoice'!O405)</f>
        <v/>
      </c>
      <c r="G465" s="1238" t="str">
        <f>IF('Data invoice'!O405=0,"",'Data invoice'!P405)</f>
        <v/>
      </c>
      <c r="H465" s="1238" t="str">
        <f>IF('Data invoice'!P405=0,"",'Data invoice'!Q405)</f>
        <v/>
      </c>
      <c r="I465" s="1238" t="str">
        <f>IF('Data invoice'!Q405=0,"",'Data invoice'!R405)</f>
        <v/>
      </c>
      <c r="J465" s="1239" t="str">
        <f>IF('Data invoice'!R405=0,"",'Data invoice'!S405)</f>
        <v/>
      </c>
      <c r="K465" s="1238" t="str">
        <f>IF('Data invoice'!S405=0,"",'Data invoice'!T405)</f>
        <v/>
      </c>
      <c r="L465" s="146"/>
      <c r="M465" s="146"/>
      <c r="Q465" s="146"/>
      <c r="R465" s="146"/>
      <c r="S465" s="279"/>
      <c r="T465" s="279"/>
      <c r="U465" s="279"/>
      <c r="V465" s="279"/>
      <c r="W465" s="279"/>
      <c r="X465" s="279"/>
      <c r="Y465" s="279"/>
      <c r="Z465" s="279"/>
      <c r="AA465" s="279"/>
      <c r="AB465" s="296"/>
      <c r="AC465" s="296"/>
      <c r="AD465" s="296"/>
      <c r="AE465" s="296"/>
      <c r="AF465" s="296"/>
      <c r="AG465" s="296"/>
      <c r="AH465" s="296"/>
      <c r="AI465" s="296"/>
      <c r="AJ465" s="296"/>
      <c r="AK465" s="148"/>
      <c r="AL465" s="148"/>
    </row>
    <row r="466" spans="1:38" ht="16.5" customHeight="1">
      <c r="A466" s="279"/>
      <c r="B466" s="1238" t="str">
        <f>IF('Data invoice'!J408=0,"",'Data invoice'!K408)</f>
        <v/>
      </c>
      <c r="C466" s="1238" t="str">
        <f>IF('Data invoice'!K406=0,"",'Data invoice'!L406)</f>
        <v/>
      </c>
      <c r="D466" s="1238" t="str">
        <f>IF('Data invoice'!L406=0,"",'Data invoice'!M406)</f>
        <v/>
      </c>
      <c r="E466" s="1238" t="str">
        <f>IF('Data invoice'!M406=0,"",'Data invoice'!N406)</f>
        <v/>
      </c>
      <c r="F466" s="1238" t="str">
        <f>IF('Data invoice'!N406=0,"",'Data invoice'!O406)</f>
        <v/>
      </c>
      <c r="G466" s="1238" t="str">
        <f>IF('Data invoice'!O406=0,"",'Data invoice'!P406)</f>
        <v/>
      </c>
      <c r="H466" s="1238" t="str">
        <f>IF('Data invoice'!P406=0,"",'Data invoice'!Q406)</f>
        <v/>
      </c>
      <c r="I466" s="1238" t="str">
        <f>IF('Data invoice'!Q406=0,"",'Data invoice'!R406)</f>
        <v/>
      </c>
      <c r="J466" s="1239" t="str">
        <f>IF('Data invoice'!R406=0,"",'Data invoice'!S406)</f>
        <v/>
      </c>
      <c r="K466" s="1238" t="str">
        <f>IF('Data invoice'!S406=0,"",'Data invoice'!T406)</f>
        <v/>
      </c>
      <c r="L466" s="146"/>
      <c r="M466" s="146"/>
      <c r="Q466" s="146"/>
      <c r="R466" s="146"/>
      <c r="S466" s="279"/>
      <c r="T466" s="279"/>
      <c r="U466" s="279"/>
      <c r="V466" s="279"/>
      <c r="W466" s="279"/>
      <c r="X466" s="279"/>
      <c r="Y466" s="279"/>
      <c r="Z466" s="279"/>
      <c r="AA466" s="279"/>
      <c r="AB466" s="296"/>
      <c r="AC466" s="296"/>
      <c r="AD466" s="296"/>
      <c r="AE466" s="296"/>
      <c r="AF466" s="296"/>
      <c r="AG466" s="296"/>
      <c r="AH466" s="296"/>
      <c r="AI466" s="296"/>
      <c r="AJ466" s="296"/>
      <c r="AK466" s="148"/>
      <c r="AL466" s="148"/>
    </row>
    <row r="467" spans="1:38" ht="16.5" customHeight="1">
      <c r="A467" s="279"/>
      <c r="B467" s="1238" t="str">
        <f>IF('Data invoice'!J409=0,"",'Data invoice'!K409)</f>
        <v/>
      </c>
      <c r="C467" s="1238" t="str">
        <f>IF('Data invoice'!K407=0,"",'Data invoice'!L407)</f>
        <v/>
      </c>
      <c r="D467" s="1238" t="str">
        <f>IF('Data invoice'!L407=0,"",'Data invoice'!M407)</f>
        <v/>
      </c>
      <c r="E467" s="1238" t="str">
        <f>IF('Data invoice'!M407=0,"",'Data invoice'!N407)</f>
        <v/>
      </c>
      <c r="F467" s="1238" t="str">
        <f>IF('Data invoice'!N407=0,"",'Data invoice'!O407)</f>
        <v/>
      </c>
      <c r="G467" s="1238" t="str">
        <f>IF('Data invoice'!O407=0,"",'Data invoice'!P407)</f>
        <v/>
      </c>
      <c r="H467" s="1238" t="str">
        <f>IF('Data invoice'!P407=0,"",'Data invoice'!Q407)</f>
        <v/>
      </c>
      <c r="I467" s="1238" t="str">
        <f>IF('Data invoice'!Q407=0,"",'Data invoice'!R407)</f>
        <v/>
      </c>
      <c r="J467" s="1239" t="str">
        <f>IF('Data invoice'!R407=0,"",'Data invoice'!S407)</f>
        <v/>
      </c>
      <c r="K467" s="1238" t="str">
        <f>IF('Data invoice'!S407=0,"",'Data invoice'!T407)</f>
        <v/>
      </c>
      <c r="L467" s="146"/>
      <c r="M467" s="146"/>
      <c r="Q467" s="146"/>
      <c r="R467" s="146"/>
      <c r="S467" s="279"/>
      <c r="T467" s="279"/>
      <c r="U467" s="279"/>
      <c r="V467" s="279"/>
      <c r="W467" s="279"/>
      <c r="X467" s="279"/>
      <c r="Y467" s="279"/>
      <c r="Z467" s="279"/>
      <c r="AA467" s="279"/>
      <c r="AB467" s="296"/>
      <c r="AC467" s="296"/>
      <c r="AD467" s="296"/>
      <c r="AE467" s="296"/>
      <c r="AF467" s="296"/>
      <c r="AG467" s="296"/>
      <c r="AH467" s="296"/>
      <c r="AI467" s="296"/>
      <c r="AJ467" s="296"/>
      <c r="AK467" s="148"/>
      <c r="AL467" s="148"/>
    </row>
    <row r="468" spans="1:38" ht="16.5" customHeight="1">
      <c r="A468" s="279"/>
      <c r="B468" s="1238" t="str">
        <f>IF('Data invoice'!J410=0,"",'Data invoice'!K410)</f>
        <v/>
      </c>
      <c r="C468" s="1238" t="str">
        <f>IF('Data invoice'!K408=0,"",'Data invoice'!L408)</f>
        <v/>
      </c>
      <c r="D468" s="1238" t="str">
        <f>IF('Data invoice'!L408=0,"",'Data invoice'!M408)</f>
        <v/>
      </c>
      <c r="E468" s="1238" t="str">
        <f>IF('Data invoice'!M408=0,"",'Data invoice'!N408)</f>
        <v/>
      </c>
      <c r="F468" s="1238" t="str">
        <f>IF('Data invoice'!N408=0,"",'Data invoice'!O408)</f>
        <v/>
      </c>
      <c r="G468" s="1238" t="str">
        <f>IF('Data invoice'!O408=0,"",'Data invoice'!P408)</f>
        <v/>
      </c>
      <c r="H468" s="1238" t="str">
        <f>IF('Data invoice'!P408=0,"",'Data invoice'!Q408)</f>
        <v/>
      </c>
      <c r="I468" s="1238" t="str">
        <f>IF('Data invoice'!Q408=0,"",'Data invoice'!R408)</f>
        <v/>
      </c>
      <c r="J468" s="1239" t="str">
        <f>IF('Data invoice'!R408=0,"",'Data invoice'!S408)</f>
        <v/>
      </c>
      <c r="K468" s="1238" t="str">
        <f>IF('Data invoice'!S408=0,"",'Data invoice'!T408)</f>
        <v/>
      </c>
      <c r="L468" s="146"/>
      <c r="M468" s="146"/>
      <c r="R468" s="146"/>
      <c r="S468" s="279"/>
      <c r="T468" s="279"/>
      <c r="U468" s="279"/>
      <c r="V468" s="279"/>
      <c r="W468" s="279"/>
      <c r="X468" s="279"/>
      <c r="Y468" s="279"/>
      <c r="Z468" s="279"/>
      <c r="AA468" s="279"/>
      <c r="AB468" s="296"/>
      <c r="AC468" s="296"/>
      <c r="AD468" s="296"/>
      <c r="AE468" s="296"/>
      <c r="AF468" s="296"/>
      <c r="AG468" s="296"/>
      <c r="AH468" s="296"/>
      <c r="AI468" s="296"/>
      <c r="AJ468" s="296"/>
      <c r="AK468" s="148"/>
      <c r="AL468" s="148"/>
    </row>
    <row r="469" spans="1:38" ht="16.5" customHeight="1">
      <c r="A469" s="279"/>
      <c r="B469" s="1238" t="str">
        <f>IF('Data invoice'!J411=0,"",'Data invoice'!K411)</f>
        <v/>
      </c>
      <c r="C469" s="1238" t="str">
        <f>IF('Data invoice'!K409=0,"",'Data invoice'!L409)</f>
        <v/>
      </c>
      <c r="D469" s="1238" t="str">
        <f>IF('Data invoice'!L409=0,"",'Data invoice'!M409)</f>
        <v/>
      </c>
      <c r="E469" s="1238" t="str">
        <f>IF('Data invoice'!M409=0,"",'Data invoice'!N409)</f>
        <v/>
      </c>
      <c r="F469" s="1238" t="str">
        <f>IF('Data invoice'!N409=0,"",'Data invoice'!O409)</f>
        <v/>
      </c>
      <c r="G469" s="1238" t="str">
        <f>IF('Data invoice'!O409=0,"",'Data invoice'!P409)</f>
        <v/>
      </c>
      <c r="H469" s="1238" t="str">
        <f>IF('Data invoice'!P409=0,"",'Data invoice'!Q409)</f>
        <v/>
      </c>
      <c r="I469" s="1238" t="str">
        <f>IF('Data invoice'!Q409=0,"",'Data invoice'!R409)</f>
        <v/>
      </c>
      <c r="J469" s="1239" t="str">
        <f>IF('Data invoice'!R409=0,"",'Data invoice'!S409)</f>
        <v/>
      </c>
      <c r="K469" s="1238" t="str">
        <f>IF('Data invoice'!S409=0,"",'Data invoice'!T409)</f>
        <v/>
      </c>
      <c r="L469" s="146"/>
      <c r="M469" s="146"/>
      <c r="R469" s="146"/>
      <c r="S469" s="279"/>
      <c r="T469" s="279"/>
      <c r="U469" s="279"/>
      <c r="V469" s="279"/>
      <c r="W469" s="279"/>
      <c r="X469" s="279"/>
      <c r="Y469" s="279"/>
      <c r="Z469" s="279"/>
      <c r="AA469" s="279"/>
      <c r="AB469" s="296"/>
      <c r="AC469" s="296"/>
      <c r="AD469" s="296"/>
      <c r="AE469" s="296"/>
      <c r="AF469" s="296"/>
      <c r="AG469" s="296"/>
      <c r="AH469" s="296"/>
      <c r="AI469" s="296"/>
      <c r="AJ469" s="296"/>
      <c r="AK469" s="148"/>
      <c r="AL469" s="148"/>
    </row>
    <row r="470" spans="1:38" ht="16.5" customHeight="1">
      <c r="A470" s="279"/>
      <c r="B470" s="1238" t="str">
        <f>IF('Data invoice'!J412=0,"",'Data invoice'!K412)</f>
        <v/>
      </c>
      <c r="C470" s="1238" t="str">
        <f>IF('Data invoice'!K410=0,"",'Data invoice'!L410)</f>
        <v/>
      </c>
      <c r="D470" s="1238" t="str">
        <f>IF('Data invoice'!L410=0,"",'Data invoice'!M410)</f>
        <v/>
      </c>
      <c r="E470" s="1238" t="str">
        <f>IF('Data invoice'!M410=0,"",'Data invoice'!N410)</f>
        <v/>
      </c>
      <c r="F470" s="1238" t="str">
        <f>IF('Data invoice'!N410=0,"",'Data invoice'!O410)</f>
        <v/>
      </c>
      <c r="G470" s="1238" t="str">
        <f>IF('Data invoice'!O410=0,"",'Data invoice'!P410)</f>
        <v/>
      </c>
      <c r="H470" s="1238" t="str">
        <f>IF('Data invoice'!P410=0,"",'Data invoice'!Q410)</f>
        <v/>
      </c>
      <c r="I470" s="1238" t="str">
        <f>IF('Data invoice'!Q410=0,"",'Data invoice'!R410)</f>
        <v/>
      </c>
      <c r="J470" s="1239" t="str">
        <f>IF('Data invoice'!R410=0,"",'Data invoice'!S410)</f>
        <v/>
      </c>
      <c r="K470" s="1238" t="str">
        <f>IF('Data invoice'!S410=0,"",'Data invoice'!T410)</f>
        <v/>
      </c>
      <c r="L470" s="146"/>
      <c r="M470" s="146"/>
      <c r="R470" s="146"/>
      <c r="S470" s="279"/>
      <c r="T470" s="279"/>
      <c r="U470" s="279"/>
      <c r="V470" s="279"/>
      <c r="W470" s="279"/>
      <c r="X470" s="279"/>
      <c r="Y470" s="279"/>
      <c r="Z470" s="279"/>
      <c r="AA470" s="279"/>
      <c r="AB470" s="296"/>
      <c r="AC470" s="296"/>
      <c r="AD470" s="296"/>
      <c r="AE470" s="296"/>
      <c r="AF470" s="296"/>
      <c r="AG470" s="296"/>
      <c r="AH470" s="296"/>
      <c r="AI470" s="296"/>
      <c r="AJ470" s="296"/>
      <c r="AK470" s="148"/>
      <c r="AL470" s="148"/>
    </row>
    <row r="471" spans="1:38" ht="16.5" customHeight="1">
      <c r="A471" s="279"/>
      <c r="B471" s="1238" t="str">
        <f>IF('Data invoice'!J413=0,"",'Data invoice'!K413)</f>
        <v/>
      </c>
      <c r="C471" s="1238" t="str">
        <f>IF('Data invoice'!K411=0,"",'Data invoice'!L411)</f>
        <v/>
      </c>
      <c r="D471" s="1238" t="str">
        <f>IF('Data invoice'!L411=0,"",'Data invoice'!M411)</f>
        <v/>
      </c>
      <c r="E471" s="1238" t="str">
        <f>IF('Data invoice'!M411=0,"",'Data invoice'!N411)</f>
        <v/>
      </c>
      <c r="F471" s="1238" t="str">
        <f>IF('Data invoice'!N411=0,"",'Data invoice'!O411)</f>
        <v/>
      </c>
      <c r="G471" s="1238" t="str">
        <f>IF('Data invoice'!O411=0,"",'Data invoice'!P411)</f>
        <v/>
      </c>
      <c r="H471" s="1238" t="str">
        <f>IF('Data invoice'!P411=0,"",'Data invoice'!Q411)</f>
        <v/>
      </c>
      <c r="I471" s="1238" t="str">
        <f>IF('Data invoice'!Q411=0,"",'Data invoice'!R411)</f>
        <v/>
      </c>
      <c r="J471" s="1239" t="str">
        <f>IF('Data invoice'!R411=0,"",'Data invoice'!S411)</f>
        <v/>
      </c>
      <c r="K471" s="1238" t="str">
        <f>IF('Data invoice'!S411=0,"",'Data invoice'!T411)</f>
        <v/>
      </c>
      <c r="L471" s="146"/>
      <c r="R471" s="146"/>
      <c r="S471" s="279"/>
      <c r="T471" s="279"/>
      <c r="U471" s="279"/>
      <c r="V471" s="279"/>
      <c r="W471" s="279"/>
      <c r="X471" s="279"/>
      <c r="Y471" s="279"/>
      <c r="Z471" s="279"/>
      <c r="AA471" s="279"/>
      <c r="AB471" s="296"/>
      <c r="AC471" s="296"/>
      <c r="AD471" s="296"/>
      <c r="AE471" s="296"/>
      <c r="AF471" s="296"/>
      <c r="AG471" s="296"/>
      <c r="AH471" s="296"/>
      <c r="AI471" s="296"/>
      <c r="AJ471" s="296"/>
      <c r="AK471" s="148"/>
      <c r="AL471" s="148"/>
    </row>
    <row r="472" spans="1:38" ht="16.5" customHeight="1">
      <c r="A472" s="279"/>
      <c r="B472" s="1238" t="str">
        <f>IF('Data invoice'!J414=0,"",'Data invoice'!K414)</f>
        <v/>
      </c>
      <c r="C472" s="1238" t="str">
        <f>IF('Data invoice'!K412=0,"",'Data invoice'!L412)</f>
        <v/>
      </c>
      <c r="D472" s="1238" t="str">
        <f>IF('Data invoice'!L412=0,"",'Data invoice'!M412)</f>
        <v/>
      </c>
      <c r="E472" s="1238" t="str">
        <f>IF('Data invoice'!M412=0,"",'Data invoice'!N412)</f>
        <v/>
      </c>
      <c r="F472" s="1238" t="str">
        <f>IF('Data invoice'!N412=0,"",'Data invoice'!O412)</f>
        <v/>
      </c>
      <c r="G472" s="1238" t="str">
        <f>IF('Data invoice'!O412=0,"",'Data invoice'!P412)</f>
        <v/>
      </c>
      <c r="H472" s="1238" t="str">
        <f>IF('Data invoice'!P412=0,"",'Data invoice'!Q412)</f>
        <v/>
      </c>
      <c r="I472" s="1238" t="str">
        <f>IF('Data invoice'!Q412=0,"",'Data invoice'!R412)</f>
        <v/>
      </c>
      <c r="J472" s="1239" t="str">
        <f>IF('Data invoice'!R412=0,"",'Data invoice'!S412)</f>
        <v/>
      </c>
      <c r="K472" s="1238" t="str">
        <f>IF('Data invoice'!S412=0,"",'Data invoice'!T412)</f>
        <v/>
      </c>
      <c r="L472" s="146"/>
      <c r="T472" s="279"/>
      <c r="U472" s="279"/>
      <c r="V472" s="279"/>
      <c r="W472" s="279"/>
      <c r="X472" s="279"/>
      <c r="Y472" s="279"/>
      <c r="Z472" s="279"/>
      <c r="AA472" s="279"/>
      <c r="AB472" s="296"/>
      <c r="AC472" s="296"/>
      <c r="AD472" s="296"/>
      <c r="AE472" s="296"/>
      <c r="AF472" s="296"/>
      <c r="AG472" s="296"/>
      <c r="AH472" s="296"/>
      <c r="AI472" s="296"/>
      <c r="AJ472" s="296"/>
      <c r="AK472" s="148"/>
      <c r="AL472" s="148"/>
    </row>
    <row r="473" spans="1:38" ht="16.5" customHeight="1">
      <c r="A473" s="279"/>
      <c r="B473" s="1238" t="str">
        <f>IF('Data invoice'!J415=0,"",'Data invoice'!K415)</f>
        <v/>
      </c>
      <c r="C473" s="1238" t="str">
        <f>IF('Data invoice'!K413=0,"",'Data invoice'!L413)</f>
        <v/>
      </c>
      <c r="D473" s="1238" t="str">
        <f>IF('Data invoice'!L413=0,"",'Data invoice'!M413)</f>
        <v/>
      </c>
      <c r="E473" s="1238" t="str">
        <f>IF('Data invoice'!M413=0,"",'Data invoice'!N413)</f>
        <v/>
      </c>
      <c r="F473" s="1238" t="str">
        <f>IF('Data invoice'!N413=0,"",'Data invoice'!O413)</f>
        <v/>
      </c>
      <c r="G473" s="1238" t="str">
        <f>IF('Data invoice'!O413=0,"",'Data invoice'!P413)</f>
        <v/>
      </c>
      <c r="H473" s="1238" t="str">
        <f>IF('Data invoice'!P413=0,"",'Data invoice'!Q413)</f>
        <v/>
      </c>
      <c r="I473" s="1238" t="str">
        <f>IF('Data invoice'!Q413=0,"",'Data invoice'!R413)</f>
        <v/>
      </c>
      <c r="J473" s="1239" t="str">
        <f>IF('Data invoice'!R413=0,"",'Data invoice'!S413)</f>
        <v/>
      </c>
      <c r="K473" s="1238" t="str">
        <f>IF('Data invoice'!S413=0,"",'Data invoice'!T413)</f>
        <v/>
      </c>
      <c r="L473" s="146"/>
      <c r="T473" s="279"/>
      <c r="U473" s="279"/>
      <c r="V473" s="279"/>
      <c r="W473" s="279"/>
      <c r="X473" s="279"/>
      <c r="Y473" s="279"/>
      <c r="Z473" s="279"/>
      <c r="AA473" s="279"/>
      <c r="AB473" s="296"/>
      <c r="AC473" s="296"/>
      <c r="AD473" s="296"/>
      <c r="AE473" s="296"/>
      <c r="AF473" s="296"/>
      <c r="AG473" s="296"/>
      <c r="AH473" s="296"/>
      <c r="AI473" s="296"/>
      <c r="AJ473" s="296"/>
      <c r="AK473" s="148"/>
      <c r="AL473" s="148"/>
    </row>
    <row r="474" spans="1:38" ht="16.5" customHeight="1">
      <c r="A474" s="279"/>
      <c r="B474" s="1238" t="str">
        <f>IF('Data invoice'!J416=0,"",'Data invoice'!K416)</f>
        <v/>
      </c>
      <c r="C474" s="1238" t="str">
        <f>IF('Data invoice'!K414=0,"",'Data invoice'!L414)</f>
        <v/>
      </c>
      <c r="D474" s="1238" t="str">
        <f>IF('Data invoice'!L414=0,"",'Data invoice'!M414)</f>
        <v/>
      </c>
      <c r="E474" s="1238" t="str">
        <f>IF('Data invoice'!M414=0,"",'Data invoice'!N414)</f>
        <v/>
      </c>
      <c r="F474" s="1238" t="str">
        <f>IF('Data invoice'!N414=0,"",'Data invoice'!O414)</f>
        <v/>
      </c>
      <c r="G474" s="1238" t="str">
        <f>IF('Data invoice'!O414=0,"",'Data invoice'!P414)</f>
        <v/>
      </c>
      <c r="H474" s="1238" t="str">
        <f>IF('Data invoice'!P414=0,"",'Data invoice'!Q414)</f>
        <v/>
      </c>
      <c r="I474" s="1238" t="str">
        <f>IF('Data invoice'!Q414=0,"",'Data invoice'!R414)</f>
        <v/>
      </c>
      <c r="J474" s="1239" t="str">
        <f>IF('Data invoice'!R414=0,"",'Data invoice'!S414)</f>
        <v/>
      </c>
      <c r="K474" s="1238" t="str">
        <f>IF('Data invoice'!S414=0,"",'Data invoice'!T414)</f>
        <v/>
      </c>
      <c r="L474" s="146"/>
      <c r="T474" s="279"/>
      <c r="U474" s="279"/>
      <c r="V474" s="279"/>
      <c r="W474" s="279"/>
      <c r="X474" s="279"/>
      <c r="Y474" s="279"/>
      <c r="Z474" s="279"/>
      <c r="AA474" s="279"/>
      <c r="AB474" s="296"/>
      <c r="AC474" s="296"/>
      <c r="AD474" s="296"/>
      <c r="AE474" s="296"/>
      <c r="AF474" s="296"/>
      <c r="AG474" s="296"/>
      <c r="AH474" s="296"/>
      <c r="AI474" s="296"/>
      <c r="AJ474" s="296"/>
      <c r="AK474" s="148"/>
      <c r="AL474" s="148"/>
    </row>
    <row r="475" spans="1:38" ht="16.5" customHeight="1">
      <c r="A475" s="279"/>
      <c r="B475" s="1238" t="str">
        <f>IF('Data invoice'!J417=0,"",'Data invoice'!K417)</f>
        <v/>
      </c>
      <c r="C475" s="1238" t="str">
        <f>IF('Data invoice'!K415=0,"",'Data invoice'!L415)</f>
        <v/>
      </c>
      <c r="D475" s="1238" t="str">
        <f>IF('Data invoice'!L415=0,"",'Data invoice'!M415)</f>
        <v/>
      </c>
      <c r="E475" s="1238" t="str">
        <f>IF('Data invoice'!M415=0,"",'Data invoice'!N415)</f>
        <v/>
      </c>
      <c r="F475" s="1238" t="str">
        <f>IF('Data invoice'!N415=0,"",'Data invoice'!O415)</f>
        <v/>
      </c>
      <c r="G475" s="1238" t="str">
        <f>IF('Data invoice'!O415=0,"",'Data invoice'!P415)</f>
        <v/>
      </c>
      <c r="H475" s="1238" t="str">
        <f>IF('Data invoice'!P415=0,"",'Data invoice'!Q415)</f>
        <v/>
      </c>
      <c r="I475" s="1238" t="str">
        <f>IF('Data invoice'!Q415=0,"",'Data invoice'!R415)</f>
        <v/>
      </c>
      <c r="J475" s="1239" t="str">
        <f>IF('Data invoice'!R415=0,"",'Data invoice'!S415)</f>
        <v/>
      </c>
      <c r="K475" s="1238" t="str">
        <f>IF('Data invoice'!S415=0,"",'Data invoice'!T415)</f>
        <v/>
      </c>
      <c r="L475" s="146"/>
      <c r="T475" s="279"/>
      <c r="U475" s="279"/>
      <c r="V475" s="279"/>
      <c r="W475" s="279"/>
      <c r="X475" s="279"/>
      <c r="Y475" s="279"/>
      <c r="Z475" s="279"/>
      <c r="AA475" s="279"/>
      <c r="AB475" s="296"/>
      <c r="AC475" s="296"/>
      <c r="AD475" s="296"/>
      <c r="AE475" s="296"/>
      <c r="AF475" s="296"/>
      <c r="AG475" s="296"/>
      <c r="AH475" s="296"/>
      <c r="AI475" s="296"/>
      <c r="AJ475" s="296"/>
      <c r="AK475" s="148"/>
      <c r="AL475" s="148"/>
    </row>
    <row r="476" spans="1:38" ht="16.5" customHeight="1">
      <c r="A476" s="279"/>
      <c r="B476" s="1238" t="str">
        <f>IF('Data invoice'!J418=0,"",'Data invoice'!K418)</f>
        <v/>
      </c>
      <c r="C476" s="1238" t="str">
        <f>IF('Data invoice'!K416=0,"",'Data invoice'!L416)</f>
        <v/>
      </c>
      <c r="D476" s="1238" t="str">
        <f>IF('Data invoice'!L416=0,"",'Data invoice'!M416)</f>
        <v/>
      </c>
      <c r="E476" s="1238" t="str">
        <f>IF('Data invoice'!M416=0,"",'Data invoice'!N416)</f>
        <v/>
      </c>
      <c r="F476" s="1238" t="str">
        <f>IF('Data invoice'!N416=0,"",'Data invoice'!O416)</f>
        <v/>
      </c>
      <c r="G476" s="1238" t="str">
        <f>IF('Data invoice'!O416=0,"",'Data invoice'!P416)</f>
        <v/>
      </c>
      <c r="H476" s="1238" t="str">
        <f>IF('Data invoice'!P416=0,"",'Data invoice'!Q416)</f>
        <v/>
      </c>
      <c r="I476" s="1238" t="str">
        <f>IF('Data invoice'!Q416=0,"",'Data invoice'!R416)</f>
        <v/>
      </c>
      <c r="J476" s="1239" t="str">
        <f>IF('Data invoice'!R416=0,"",'Data invoice'!S416)</f>
        <v/>
      </c>
      <c r="K476" s="1238" t="str">
        <f>IF('Data invoice'!S416=0,"",'Data invoice'!T416)</f>
        <v/>
      </c>
      <c r="L476" s="146"/>
      <c r="T476" s="279"/>
      <c r="U476" s="279"/>
      <c r="V476" s="279"/>
      <c r="W476" s="279"/>
      <c r="X476" s="279"/>
      <c r="Y476" s="279"/>
      <c r="Z476" s="279"/>
      <c r="AA476" s="279"/>
      <c r="AB476" s="296"/>
      <c r="AC476" s="296"/>
      <c r="AD476" s="296"/>
      <c r="AE476" s="296"/>
      <c r="AF476" s="296"/>
      <c r="AG476" s="296"/>
      <c r="AH476" s="296"/>
      <c r="AI476" s="296"/>
      <c r="AJ476" s="296"/>
      <c r="AK476" s="148"/>
      <c r="AL476" s="148"/>
    </row>
    <row r="477" spans="1:38" ht="16.5" customHeight="1">
      <c r="A477" s="279"/>
      <c r="B477" s="1238" t="str">
        <f>IF('Data invoice'!J435=0,"",'Data invoice'!K435)</f>
        <v/>
      </c>
      <c r="C477" s="1238" t="str">
        <f>IF('Data invoice'!K417=0,"",'Data invoice'!L417)</f>
        <v/>
      </c>
      <c r="D477" s="1238" t="str">
        <f>IF('Data invoice'!L417=0,"",'Data invoice'!M417)</f>
        <v/>
      </c>
      <c r="E477" s="1238" t="str">
        <f>IF('Data invoice'!M417=0,"",'Data invoice'!N417)</f>
        <v/>
      </c>
      <c r="F477" s="1238" t="str">
        <f>IF('Data invoice'!N417=0,"",'Data invoice'!O417)</f>
        <v/>
      </c>
      <c r="G477" s="1238" t="str">
        <f>IF('Data invoice'!O417=0,"",'Data invoice'!P417)</f>
        <v/>
      </c>
      <c r="H477" s="1238" t="str">
        <f>IF('Data invoice'!P417=0,"",'Data invoice'!Q417)</f>
        <v/>
      </c>
      <c r="I477" s="1238" t="str">
        <f>IF('Data invoice'!Q417=0,"",'Data invoice'!R417)</f>
        <v/>
      </c>
      <c r="J477" s="1239" t="str">
        <f>IF('Data invoice'!R417=0,"",'Data invoice'!S417)</f>
        <v/>
      </c>
      <c r="K477" s="1238" t="str">
        <f>IF('Data invoice'!S417=0,"",'Data invoice'!T417)</f>
        <v/>
      </c>
      <c r="L477" s="146"/>
      <c r="T477" s="279"/>
      <c r="U477" s="279"/>
      <c r="V477" s="279"/>
      <c r="W477" s="279"/>
      <c r="X477" s="279"/>
      <c r="Y477" s="279"/>
      <c r="Z477" s="279"/>
      <c r="AA477" s="279"/>
      <c r="AB477" s="296"/>
      <c r="AC477" s="296"/>
      <c r="AD477" s="296"/>
      <c r="AE477" s="296"/>
      <c r="AF477" s="296"/>
      <c r="AG477" s="296"/>
      <c r="AH477" s="296"/>
      <c r="AI477" s="296"/>
      <c r="AJ477" s="296"/>
      <c r="AK477" s="148"/>
      <c r="AL477" s="148"/>
    </row>
    <row r="478" spans="1:38" ht="16.5" customHeight="1">
      <c r="A478" s="279"/>
      <c r="B478" s="1238" t="str">
        <f>IF('Data invoice'!J436=0,"",'Data invoice'!K436)</f>
        <v/>
      </c>
      <c r="C478" s="1238" t="str">
        <f>IF('Data invoice'!K418=0,"",'Data invoice'!L418)</f>
        <v/>
      </c>
      <c r="D478" s="1238" t="str">
        <f>IF('Data invoice'!L418=0,"",'Data invoice'!M418)</f>
        <v/>
      </c>
      <c r="E478" s="1238" t="str">
        <f>IF('Data invoice'!M418=0,"",'Data invoice'!N418)</f>
        <v/>
      </c>
      <c r="F478" s="1238" t="str">
        <f>IF('Data invoice'!N418=0,"",'Data invoice'!O418)</f>
        <v/>
      </c>
      <c r="G478" s="1238" t="str">
        <f>IF('Data invoice'!O418=0,"",'Data invoice'!P418)</f>
        <v/>
      </c>
      <c r="H478" s="1238" t="str">
        <f>IF('Data invoice'!P418=0,"",'Data invoice'!Q418)</f>
        <v/>
      </c>
      <c r="I478" s="1238" t="str">
        <f>IF('Data invoice'!Q418=0,"",'Data invoice'!R418)</f>
        <v/>
      </c>
      <c r="J478" s="1239" t="str">
        <f>IF('Data invoice'!R418=0,"",'Data invoice'!S418)</f>
        <v/>
      </c>
      <c r="K478" s="1238" t="str">
        <f>IF('Data invoice'!S418=0,"",'Data invoice'!T418)</f>
        <v/>
      </c>
      <c r="L478" s="146"/>
      <c r="T478" s="279"/>
      <c r="U478" s="279"/>
      <c r="V478" s="279"/>
      <c r="W478" s="279"/>
      <c r="X478" s="279"/>
      <c r="Y478" s="279"/>
      <c r="Z478" s="279"/>
      <c r="AA478" s="279"/>
      <c r="AB478" s="296"/>
      <c r="AC478" s="296"/>
      <c r="AD478" s="296"/>
      <c r="AE478" s="296"/>
      <c r="AF478" s="296"/>
      <c r="AG478" s="296"/>
      <c r="AH478" s="296"/>
      <c r="AI478" s="296"/>
      <c r="AJ478" s="296"/>
      <c r="AK478" s="148"/>
      <c r="AL478" s="148"/>
    </row>
    <row r="479" spans="1:38" ht="16.5" customHeight="1">
      <c r="A479" s="279"/>
      <c r="B479" s="1238" t="str">
        <f>IF('Data invoice'!J437=0,"",'Data invoice'!K437)</f>
        <v/>
      </c>
      <c r="C479" s="1238" t="str">
        <f>IF('Data invoice'!K435=0,"",'Data invoice'!L435)</f>
        <v/>
      </c>
      <c r="D479" s="1238" t="str">
        <f>IF('Data invoice'!L435=0,"",'Data invoice'!M435)</f>
        <v/>
      </c>
      <c r="E479" s="1238" t="str">
        <f>IF('Data invoice'!M435=0,"",'Data invoice'!N435)</f>
        <v/>
      </c>
      <c r="F479" s="1238" t="str">
        <f>IF('Data invoice'!N435=0,"",'Data invoice'!O435)</f>
        <v/>
      </c>
      <c r="G479" s="1238" t="str">
        <f>IF('Data invoice'!O435=0,"",'Data invoice'!P435)</f>
        <v/>
      </c>
      <c r="H479" s="1238" t="str">
        <f>IF('Data invoice'!P435=0,"",'Data invoice'!Q435)</f>
        <v/>
      </c>
      <c r="I479" s="1238" t="str">
        <f>IF('Data invoice'!Q435=0,"",'Data invoice'!R435)</f>
        <v/>
      </c>
      <c r="J479" s="1239" t="str">
        <f>IF('Data invoice'!R435=0,"",'Data invoice'!S435)</f>
        <v/>
      </c>
      <c r="K479" s="1238" t="str">
        <f>IF('Data invoice'!S435=0,"",'Data invoice'!T435)</f>
        <v/>
      </c>
      <c r="T479" s="279"/>
      <c r="U479" s="279"/>
      <c r="V479" s="279"/>
      <c r="W479" s="279"/>
      <c r="X479" s="279"/>
      <c r="Y479" s="279"/>
      <c r="Z479" s="279"/>
      <c r="AA479" s="279"/>
      <c r="AB479" s="296"/>
      <c r="AC479" s="296"/>
      <c r="AD479" s="296"/>
      <c r="AE479" s="296"/>
      <c r="AF479" s="296"/>
      <c r="AG479" s="296"/>
      <c r="AH479" s="296"/>
      <c r="AI479" s="296"/>
      <c r="AJ479" s="296"/>
      <c r="AK479" s="148"/>
      <c r="AL479" s="148"/>
    </row>
    <row r="480" spans="1:38" ht="16.5" customHeight="1">
      <c r="A480" s="279"/>
      <c r="B480" s="1238" t="str">
        <f>IF('Data invoice'!J438=0,"",'Data invoice'!K438)</f>
        <v/>
      </c>
      <c r="C480" s="1238" t="str">
        <f>IF('Data invoice'!K436=0,"",'Data invoice'!L436)</f>
        <v/>
      </c>
      <c r="D480" s="1238" t="str">
        <f>IF('Data invoice'!L436=0,"",'Data invoice'!M436)</f>
        <v/>
      </c>
      <c r="E480" s="1238" t="str">
        <f>IF('Data invoice'!M436=0,"",'Data invoice'!N436)</f>
        <v/>
      </c>
      <c r="F480" s="1238" t="str">
        <f>IF('Data invoice'!N436=0,"",'Data invoice'!O436)</f>
        <v/>
      </c>
      <c r="G480" s="1238" t="str">
        <f>IF('Data invoice'!O436=0,"",'Data invoice'!P436)</f>
        <v/>
      </c>
      <c r="H480" s="1238" t="str">
        <f>IF('Data invoice'!P436=0,"",'Data invoice'!Q436)</f>
        <v/>
      </c>
      <c r="I480" s="1238" t="str">
        <f>IF('Data invoice'!Q436=0,"",'Data invoice'!R436)</f>
        <v/>
      </c>
      <c r="J480" s="1239" t="str">
        <f>IF('Data invoice'!R436=0,"",'Data invoice'!S436)</f>
        <v/>
      </c>
      <c r="K480" s="1238" t="str">
        <f>IF('Data invoice'!S436=0,"",'Data invoice'!T436)</f>
        <v/>
      </c>
      <c r="T480" s="279"/>
      <c r="U480" s="279"/>
      <c r="V480" s="279"/>
      <c r="W480" s="279"/>
      <c r="X480" s="279"/>
      <c r="Y480" s="279"/>
      <c r="Z480" s="279"/>
      <c r="AA480" s="279"/>
      <c r="AB480" s="296"/>
      <c r="AC480" s="296"/>
      <c r="AD480" s="296"/>
      <c r="AE480" s="296"/>
      <c r="AF480" s="296"/>
      <c r="AG480" s="296"/>
      <c r="AH480" s="296"/>
      <c r="AI480" s="296"/>
      <c r="AJ480" s="296"/>
      <c r="AK480" s="148"/>
      <c r="AL480" s="148"/>
    </row>
    <row r="481" spans="1:38" ht="16.5" customHeight="1">
      <c r="A481" s="279"/>
      <c r="B481" s="1238" t="str">
        <f>IF('Data invoice'!J439=0,"",'Data invoice'!K439)</f>
        <v/>
      </c>
      <c r="C481" s="1238" t="str">
        <f>IF('Data invoice'!K437=0,"",'Data invoice'!L437)</f>
        <v/>
      </c>
      <c r="D481" s="1238" t="str">
        <f>IF('Data invoice'!L437=0,"",'Data invoice'!M437)</f>
        <v/>
      </c>
      <c r="E481" s="1238" t="str">
        <f>IF('Data invoice'!M437=0,"",'Data invoice'!N437)</f>
        <v/>
      </c>
      <c r="F481" s="1238" t="str">
        <f>IF('Data invoice'!N437=0,"",'Data invoice'!O437)</f>
        <v/>
      </c>
      <c r="G481" s="1238" t="str">
        <f>IF('Data invoice'!O437=0,"",'Data invoice'!P437)</f>
        <v/>
      </c>
      <c r="H481" s="1238" t="str">
        <f>IF('Data invoice'!P437=0,"",'Data invoice'!Q437)</f>
        <v/>
      </c>
      <c r="I481" s="1238" t="str">
        <f>IF('Data invoice'!Q437=0,"",'Data invoice'!R437)</f>
        <v/>
      </c>
      <c r="J481" s="1239" t="str">
        <f>IF('Data invoice'!R437=0,"",'Data invoice'!S437)</f>
        <v/>
      </c>
      <c r="K481" s="1238" t="str">
        <f>IF('Data invoice'!S437=0,"",'Data invoice'!T437)</f>
        <v/>
      </c>
      <c r="T481" s="279"/>
      <c r="U481" s="279"/>
      <c r="V481" s="279"/>
      <c r="W481" s="279"/>
      <c r="X481" s="279"/>
      <c r="Y481" s="279"/>
      <c r="Z481" s="279"/>
      <c r="AA481" s="279"/>
      <c r="AB481" s="296"/>
      <c r="AC481" s="296"/>
      <c r="AD481" s="296"/>
      <c r="AE481" s="296"/>
      <c r="AF481" s="296"/>
      <c r="AG481" s="296"/>
      <c r="AH481" s="296"/>
      <c r="AI481" s="296"/>
      <c r="AJ481" s="296"/>
      <c r="AK481" s="148"/>
      <c r="AL481" s="148"/>
    </row>
    <row r="482" spans="1:38" ht="15.75" customHeight="1">
      <c r="A482" s="279"/>
      <c r="B482" s="1238" t="str">
        <f>IF('Data invoice'!J440=0,"",'Data invoice'!K440)</f>
        <v/>
      </c>
      <c r="C482" s="1238" t="str">
        <f>IF('Data invoice'!K438=0,"",'Data invoice'!L438)</f>
        <v/>
      </c>
      <c r="D482" s="1238" t="str">
        <f>IF('Data invoice'!L438=0,"",'Data invoice'!M438)</f>
        <v/>
      </c>
      <c r="E482" s="1238" t="str">
        <f>IF('Data invoice'!M438=0,"",'Data invoice'!N438)</f>
        <v/>
      </c>
      <c r="F482" s="1238" t="str">
        <f>IF('Data invoice'!N438=0,"",'Data invoice'!O438)</f>
        <v/>
      </c>
      <c r="G482" s="1238" t="str">
        <f>IF('Data invoice'!O438=0,"",'Data invoice'!P438)</f>
        <v/>
      </c>
      <c r="H482" s="1238" t="str">
        <f>IF('Data invoice'!P438=0,"",'Data invoice'!Q438)</f>
        <v/>
      </c>
      <c r="I482" s="1238" t="str">
        <f>IF('Data invoice'!Q438=0,"",'Data invoice'!R438)</f>
        <v/>
      </c>
      <c r="J482" s="1239" t="str">
        <f>IF('Data invoice'!R438=0,"",'Data invoice'!S438)</f>
        <v/>
      </c>
      <c r="K482" s="1238" t="str">
        <f>IF('Data invoice'!S438=0,"",'Data invoice'!T438)</f>
        <v/>
      </c>
    </row>
    <row r="483" spans="1:38" ht="15.75" customHeight="1">
      <c r="A483" s="279"/>
      <c r="B483" s="1238" t="str">
        <f>IF('Data invoice'!J441=0,"",'Data invoice'!K441)</f>
        <v/>
      </c>
      <c r="C483" s="1238" t="str">
        <f>IF('Data invoice'!K439=0,"",'Data invoice'!L439)</f>
        <v/>
      </c>
      <c r="D483" s="1238" t="str">
        <f>IF('Data invoice'!L439=0,"",'Data invoice'!M439)</f>
        <v/>
      </c>
      <c r="E483" s="1238" t="str">
        <f>IF('Data invoice'!M439=0,"",'Data invoice'!N439)</f>
        <v/>
      </c>
      <c r="F483" s="1238" t="str">
        <f>IF('Data invoice'!N439=0,"",'Data invoice'!O439)</f>
        <v/>
      </c>
      <c r="G483" s="1238" t="str">
        <f>IF('Data invoice'!O439=0,"",'Data invoice'!P439)</f>
        <v/>
      </c>
      <c r="H483" s="1238" t="str">
        <f>IF('Data invoice'!P439=0,"",'Data invoice'!Q439)</f>
        <v/>
      </c>
      <c r="I483" s="1238" t="str">
        <f>IF('Data invoice'!Q439=0,"",'Data invoice'!R439)</f>
        <v/>
      </c>
      <c r="J483" s="1239" t="str">
        <f>IF('Data invoice'!R439=0,"",'Data invoice'!S439)</f>
        <v/>
      </c>
      <c r="K483" s="1238" t="str">
        <f>IF('Data invoice'!S439=0,"",'Data invoice'!T439)</f>
        <v/>
      </c>
    </row>
    <row r="484" spans="1:38" ht="15.75" customHeight="1">
      <c r="B484" s="1238" t="str">
        <f>IF('Data invoice'!J442=0,"",'Data invoice'!K442)</f>
        <v/>
      </c>
      <c r="C484" s="1238" t="str">
        <f>IF('Data invoice'!K440=0,"",'Data invoice'!L440)</f>
        <v/>
      </c>
      <c r="D484" s="1238" t="str">
        <f>IF('Data invoice'!L440=0,"",'Data invoice'!M440)</f>
        <v/>
      </c>
      <c r="E484" s="1238" t="str">
        <f>IF('Data invoice'!M440=0,"",'Data invoice'!N440)</f>
        <v/>
      </c>
      <c r="F484" s="1238" t="str">
        <f>IF('Data invoice'!N440=0,"",'Data invoice'!O440)</f>
        <v/>
      </c>
      <c r="G484" s="1238" t="str">
        <f>IF('Data invoice'!O440=0,"",'Data invoice'!P440)</f>
        <v/>
      </c>
      <c r="H484" s="1238" t="str">
        <f>IF('Data invoice'!P440=0,"",'Data invoice'!Q440)</f>
        <v/>
      </c>
      <c r="I484" s="1238" t="str">
        <f>IF('Data invoice'!Q440=0,"",'Data invoice'!R440)</f>
        <v/>
      </c>
      <c r="J484" s="1239" t="str">
        <f>IF('Data invoice'!R440=0,"",'Data invoice'!S440)</f>
        <v/>
      </c>
      <c r="K484" s="1238" t="str">
        <f>IF('Data invoice'!S440=0,"",'Data invoice'!T440)</f>
        <v/>
      </c>
    </row>
    <row r="485" spans="1:38" ht="15.75" customHeight="1">
      <c r="B485" s="1238" t="str">
        <f>IF('Data invoice'!J443=0,"",'Data invoice'!K443)</f>
        <v/>
      </c>
      <c r="C485" s="1238" t="str">
        <f>IF('Data invoice'!K441=0,"",'Data invoice'!L441)</f>
        <v/>
      </c>
      <c r="D485" s="1238" t="str">
        <f>IF('Data invoice'!L441=0,"",'Data invoice'!M441)</f>
        <v/>
      </c>
      <c r="E485" s="1238" t="str">
        <f>IF('Data invoice'!M441=0,"",'Data invoice'!N441)</f>
        <v/>
      </c>
      <c r="F485" s="1238" t="str">
        <f>IF('Data invoice'!N441=0,"",'Data invoice'!O441)</f>
        <v/>
      </c>
      <c r="G485" s="1238" t="str">
        <f>IF('Data invoice'!O441=0,"",'Data invoice'!P441)</f>
        <v/>
      </c>
      <c r="H485" s="1238" t="str">
        <f>IF('Data invoice'!P441=0,"",'Data invoice'!Q441)</f>
        <v/>
      </c>
      <c r="I485" s="1238" t="str">
        <f>IF('Data invoice'!Q441=0,"",'Data invoice'!R441)</f>
        <v/>
      </c>
      <c r="J485" s="1239" t="str">
        <f>IF('Data invoice'!R441=0,"",'Data invoice'!S441)</f>
        <v/>
      </c>
      <c r="K485" s="1238" t="str">
        <f>IF('Data invoice'!S441=0,"",'Data invoice'!T441)</f>
        <v/>
      </c>
    </row>
    <row r="486" spans="1:38" ht="15.75" customHeight="1">
      <c r="B486" s="1238" t="str">
        <f>IF('Data invoice'!J444=0,"",'Data invoice'!K444)</f>
        <v/>
      </c>
      <c r="C486" s="1238" t="str">
        <f>IF('Data invoice'!K442=0,"",'Data invoice'!L442)</f>
        <v/>
      </c>
      <c r="D486" s="1238" t="str">
        <f>IF('Data invoice'!L442=0,"",'Data invoice'!M442)</f>
        <v/>
      </c>
      <c r="E486" s="1238" t="str">
        <f>IF('Data invoice'!M442=0,"",'Data invoice'!N442)</f>
        <v/>
      </c>
      <c r="F486" s="1238" t="str">
        <f>IF('Data invoice'!N442=0,"",'Data invoice'!O442)</f>
        <v/>
      </c>
      <c r="G486" s="1238" t="str">
        <f>IF('Data invoice'!O442=0,"",'Data invoice'!P442)</f>
        <v/>
      </c>
      <c r="H486" s="1238" t="str">
        <f>IF('Data invoice'!P442=0,"",'Data invoice'!Q442)</f>
        <v/>
      </c>
      <c r="I486" s="1238" t="str">
        <f>IF('Data invoice'!Q442=0,"",'Data invoice'!R442)</f>
        <v/>
      </c>
      <c r="J486" s="1239" t="str">
        <f>IF('Data invoice'!R442=0,"",'Data invoice'!S442)</f>
        <v/>
      </c>
      <c r="K486" s="1238" t="str">
        <f>IF('Data invoice'!S442=0,"",'Data invoice'!T442)</f>
        <v/>
      </c>
    </row>
    <row r="487" spans="1:38" ht="15.75" customHeight="1">
      <c r="B487" s="1238" t="str">
        <f>IF('Data invoice'!J445=0,"",'Data invoice'!K445)</f>
        <v/>
      </c>
      <c r="C487" s="1238" t="str">
        <f>IF('Data invoice'!K443=0,"",'Data invoice'!L443)</f>
        <v/>
      </c>
      <c r="D487" s="1238" t="str">
        <f>IF('Data invoice'!L443=0,"",'Data invoice'!M443)</f>
        <v/>
      </c>
      <c r="E487" s="1238" t="str">
        <f>IF('Data invoice'!M443=0,"",'Data invoice'!N443)</f>
        <v/>
      </c>
      <c r="F487" s="1238" t="str">
        <f>IF('Data invoice'!N443=0,"",'Data invoice'!O443)</f>
        <v/>
      </c>
      <c r="G487" s="1238" t="str">
        <f>IF('Data invoice'!O443=0,"",'Data invoice'!P443)</f>
        <v/>
      </c>
      <c r="H487" s="1238" t="str">
        <f>IF('Data invoice'!P443=0,"",'Data invoice'!Q443)</f>
        <v/>
      </c>
      <c r="I487" s="1238" t="str">
        <f>IF('Data invoice'!Q443=0,"",'Data invoice'!R443)</f>
        <v/>
      </c>
      <c r="J487" s="1239" t="str">
        <f>IF('Data invoice'!R443=0,"",'Data invoice'!S443)</f>
        <v/>
      </c>
      <c r="K487" s="1238" t="str">
        <f>IF('Data invoice'!S443=0,"",'Data invoice'!T443)</f>
        <v/>
      </c>
    </row>
    <row r="488" spans="1:38" ht="15.75" customHeight="1">
      <c r="B488" s="1238" t="str">
        <f>IF('Data invoice'!J446=0,"",'Data invoice'!K446)</f>
        <v/>
      </c>
      <c r="C488" s="1238" t="str">
        <f>IF('Data invoice'!K444=0,"",'Data invoice'!L444)</f>
        <v/>
      </c>
      <c r="D488" s="1238" t="str">
        <f>IF('Data invoice'!L444=0,"",'Data invoice'!M444)</f>
        <v/>
      </c>
      <c r="E488" s="1238" t="str">
        <f>IF('Data invoice'!M444=0,"",'Data invoice'!N444)</f>
        <v/>
      </c>
      <c r="F488" s="1238" t="str">
        <f>IF('Data invoice'!N444=0,"",'Data invoice'!O444)</f>
        <v/>
      </c>
      <c r="G488" s="1238" t="str">
        <f>IF('Data invoice'!O444=0,"",'Data invoice'!P444)</f>
        <v/>
      </c>
      <c r="H488" s="1238" t="str">
        <f>IF('Data invoice'!P444=0,"",'Data invoice'!Q444)</f>
        <v/>
      </c>
      <c r="I488" s="1238" t="str">
        <f>IF('Data invoice'!Q444=0,"",'Data invoice'!R444)</f>
        <v/>
      </c>
      <c r="J488" s="1239" t="str">
        <f>IF('Data invoice'!R444=0,"",'Data invoice'!S444)</f>
        <v/>
      </c>
      <c r="K488" s="1238" t="str">
        <f>IF('Data invoice'!S444=0,"",'Data invoice'!T444)</f>
        <v/>
      </c>
    </row>
    <row r="489" spans="1:38" ht="15.75" customHeight="1">
      <c r="B489" s="1238" t="str">
        <f>IF('Data invoice'!J447=0,"",'Data invoice'!K447)</f>
        <v/>
      </c>
      <c r="C489" s="1238" t="str">
        <f>IF('Data invoice'!K445=0,"",'Data invoice'!L445)</f>
        <v/>
      </c>
      <c r="D489" s="1238" t="str">
        <f>IF('Data invoice'!L445=0,"",'Data invoice'!M445)</f>
        <v/>
      </c>
      <c r="E489" s="1238" t="str">
        <f>IF('Data invoice'!M445=0,"",'Data invoice'!N445)</f>
        <v/>
      </c>
      <c r="F489" s="1238" t="str">
        <f>IF('Data invoice'!N445=0,"",'Data invoice'!O445)</f>
        <v/>
      </c>
      <c r="G489" s="1238" t="str">
        <f>IF('Data invoice'!O445=0,"",'Data invoice'!P445)</f>
        <v/>
      </c>
      <c r="H489" s="1238" t="str">
        <f>IF('Data invoice'!P445=0,"",'Data invoice'!Q445)</f>
        <v/>
      </c>
      <c r="I489" s="1238" t="str">
        <f>IF('Data invoice'!Q445=0,"",'Data invoice'!R445)</f>
        <v/>
      </c>
      <c r="J489" s="1239" t="str">
        <f>IF('Data invoice'!R445=0,"",'Data invoice'!S445)</f>
        <v/>
      </c>
      <c r="K489" s="1238" t="str">
        <f>IF('Data invoice'!S445=0,"",'Data invoice'!T445)</f>
        <v/>
      </c>
    </row>
    <row r="490" spans="1:38" ht="15.75" customHeight="1">
      <c r="B490" s="1238" t="str">
        <f>IF('Data invoice'!J448=0,"",'Data invoice'!K448)</f>
        <v/>
      </c>
      <c r="C490" s="1238" t="str">
        <f>IF('Data invoice'!K446=0,"",'Data invoice'!L446)</f>
        <v/>
      </c>
      <c r="D490" s="1238" t="str">
        <f>IF('Data invoice'!L446=0,"",'Data invoice'!M446)</f>
        <v/>
      </c>
      <c r="E490" s="1238" t="str">
        <f>IF('Data invoice'!M446=0,"",'Data invoice'!N446)</f>
        <v/>
      </c>
      <c r="F490" s="1238" t="str">
        <f>IF('Data invoice'!N446=0,"",'Data invoice'!O446)</f>
        <v/>
      </c>
      <c r="G490" s="1238" t="str">
        <f>IF('Data invoice'!O446=0,"",'Data invoice'!P446)</f>
        <v/>
      </c>
      <c r="H490" s="1238" t="str">
        <f>IF('Data invoice'!P446=0,"",'Data invoice'!Q446)</f>
        <v/>
      </c>
      <c r="I490" s="1238" t="str">
        <f>IF('Data invoice'!Q446=0,"",'Data invoice'!R446)</f>
        <v/>
      </c>
      <c r="J490" s="1239" t="str">
        <f>IF('Data invoice'!R446=0,"",'Data invoice'!S446)</f>
        <v/>
      </c>
      <c r="K490" s="1238" t="str">
        <f>IF('Data invoice'!S446=0,"",'Data invoice'!T446)</f>
        <v/>
      </c>
    </row>
    <row r="491" spans="1:38" ht="15.75" customHeight="1">
      <c r="B491" s="1238" t="str">
        <f>IF('Data invoice'!J449=0,"",'Data invoice'!K449)</f>
        <v/>
      </c>
      <c r="C491" s="1238" t="str">
        <f>IF('Data invoice'!K447=0,"",'Data invoice'!L447)</f>
        <v/>
      </c>
      <c r="D491" s="1238" t="str">
        <f>IF('Data invoice'!L447=0,"",'Data invoice'!M447)</f>
        <v/>
      </c>
      <c r="E491" s="1238" t="str">
        <f>IF('Data invoice'!M447=0,"",'Data invoice'!N447)</f>
        <v/>
      </c>
      <c r="F491" s="1238" t="str">
        <f>IF('Data invoice'!N447=0,"",'Data invoice'!O447)</f>
        <v/>
      </c>
      <c r="G491" s="1238" t="str">
        <f>IF('Data invoice'!O447=0,"",'Data invoice'!P447)</f>
        <v/>
      </c>
      <c r="H491" s="1238" t="str">
        <f>IF('Data invoice'!P447=0,"",'Data invoice'!Q447)</f>
        <v/>
      </c>
      <c r="I491" s="1238" t="str">
        <f>IF('Data invoice'!Q447=0,"",'Data invoice'!R447)</f>
        <v/>
      </c>
      <c r="J491" s="1239" t="str">
        <f>IF('Data invoice'!R447=0,"",'Data invoice'!S447)</f>
        <v/>
      </c>
      <c r="K491" s="1238" t="str">
        <f>IF('Data invoice'!S447=0,"",'Data invoice'!T447)</f>
        <v/>
      </c>
    </row>
    <row r="492" spans="1:38" ht="15.75" customHeight="1">
      <c r="B492" s="1238" t="str">
        <f>IF('Data invoice'!J450=0,"",'Data invoice'!K450)</f>
        <v/>
      </c>
      <c r="C492" s="1238" t="str">
        <f>IF('Data invoice'!K448=0,"",'Data invoice'!L448)</f>
        <v/>
      </c>
      <c r="D492" s="1238" t="str">
        <f>IF('Data invoice'!L448=0,"",'Data invoice'!M448)</f>
        <v/>
      </c>
      <c r="E492" s="1238" t="str">
        <f>IF('Data invoice'!M448=0,"",'Data invoice'!N448)</f>
        <v/>
      </c>
      <c r="F492" s="1238" t="str">
        <f>IF('Data invoice'!N448=0,"",'Data invoice'!O448)</f>
        <v/>
      </c>
      <c r="G492" s="1238" t="str">
        <f>IF('Data invoice'!O448=0,"",'Data invoice'!P448)</f>
        <v/>
      </c>
      <c r="H492" s="1238" t="str">
        <f>IF('Data invoice'!P448=0,"",'Data invoice'!Q448)</f>
        <v/>
      </c>
      <c r="I492" s="1238" t="str">
        <f>IF('Data invoice'!Q448=0,"",'Data invoice'!R448)</f>
        <v/>
      </c>
      <c r="J492" s="1239" t="str">
        <f>IF('Data invoice'!R448=0,"",'Data invoice'!S448)</f>
        <v/>
      </c>
      <c r="K492" s="1238" t="str">
        <f>IF('Data invoice'!S448=0,"",'Data invoice'!T448)</f>
        <v/>
      </c>
    </row>
    <row r="493" spans="1:38" ht="15.75" customHeight="1">
      <c r="B493" s="1238" t="str">
        <f>IF('Data invoice'!J451=0,"",'Data invoice'!K451)</f>
        <v/>
      </c>
      <c r="C493" s="1238" t="str">
        <f>IF('Data invoice'!K449=0,"",'Data invoice'!L449)</f>
        <v/>
      </c>
      <c r="D493" s="1238" t="str">
        <f>IF('Data invoice'!L449=0,"",'Data invoice'!M449)</f>
        <v/>
      </c>
      <c r="E493" s="1238" t="str">
        <f>IF('Data invoice'!M449=0,"",'Data invoice'!N449)</f>
        <v/>
      </c>
      <c r="F493" s="1238" t="str">
        <f>IF('Data invoice'!N449=0,"",'Data invoice'!O449)</f>
        <v/>
      </c>
      <c r="G493" s="1238" t="str">
        <f>IF('Data invoice'!O449=0,"",'Data invoice'!P449)</f>
        <v/>
      </c>
      <c r="H493" s="1238" t="str">
        <f>IF('Data invoice'!P449=0,"",'Data invoice'!Q449)</f>
        <v/>
      </c>
      <c r="I493" s="1238" t="str">
        <f>IF('Data invoice'!Q449=0,"",'Data invoice'!R449)</f>
        <v/>
      </c>
      <c r="J493" s="1239" t="str">
        <f>IF('Data invoice'!R449=0,"",'Data invoice'!S449)</f>
        <v/>
      </c>
      <c r="K493" s="1238" t="str">
        <f>IF('Data invoice'!S449=0,"",'Data invoice'!T449)</f>
        <v/>
      </c>
    </row>
    <row r="494" spans="1:38" ht="15.75" customHeight="1">
      <c r="B494" s="1238" t="str">
        <f>IF('Data invoice'!J452=0,"",'Data invoice'!K452)</f>
        <v/>
      </c>
      <c r="C494" s="1238" t="str">
        <f>IF('Data invoice'!K450=0,"",'Data invoice'!L450)</f>
        <v/>
      </c>
      <c r="D494" s="1238" t="str">
        <f>IF('Data invoice'!L450=0,"",'Data invoice'!M450)</f>
        <v/>
      </c>
      <c r="E494" s="1238" t="str">
        <f>IF('Data invoice'!M450=0,"",'Data invoice'!N450)</f>
        <v/>
      </c>
      <c r="F494" s="1238" t="str">
        <f>IF('Data invoice'!N450=0,"",'Data invoice'!O450)</f>
        <v/>
      </c>
      <c r="G494" s="1238" t="str">
        <f>IF('Data invoice'!O450=0,"",'Data invoice'!P450)</f>
        <v/>
      </c>
      <c r="H494" s="1238" t="str">
        <f>IF('Data invoice'!P450=0,"",'Data invoice'!Q450)</f>
        <v/>
      </c>
      <c r="I494" s="1238" t="str">
        <f>IF('Data invoice'!Q450=0,"",'Data invoice'!R450)</f>
        <v/>
      </c>
      <c r="J494" s="1239" t="str">
        <f>IF('Data invoice'!R450=0,"",'Data invoice'!S450)</f>
        <v/>
      </c>
      <c r="K494" s="1238" t="str">
        <f>IF('Data invoice'!S450=0,"",'Data invoice'!T450)</f>
        <v/>
      </c>
    </row>
    <row r="495" spans="1:38" ht="15.75" customHeight="1">
      <c r="B495" s="1238" t="str">
        <f>IF('Data invoice'!J453=0,"",'Data invoice'!K453)</f>
        <v/>
      </c>
      <c r="C495" s="1238" t="str">
        <f>IF('Data invoice'!K451=0,"",'Data invoice'!L451)</f>
        <v/>
      </c>
      <c r="D495" s="1238" t="str">
        <f>IF('Data invoice'!L451=0,"",'Data invoice'!M451)</f>
        <v/>
      </c>
      <c r="E495" s="1238" t="str">
        <f>IF('Data invoice'!M451=0,"",'Data invoice'!N451)</f>
        <v/>
      </c>
      <c r="F495" s="1238" t="str">
        <f>IF('Data invoice'!N451=0,"",'Data invoice'!O451)</f>
        <v/>
      </c>
      <c r="G495" s="1238" t="str">
        <f>IF('Data invoice'!O451=0,"",'Data invoice'!P451)</f>
        <v/>
      </c>
      <c r="H495" s="1238" t="str">
        <f>IF('Data invoice'!P451=0,"",'Data invoice'!Q451)</f>
        <v/>
      </c>
      <c r="I495" s="1238" t="str">
        <f>IF('Data invoice'!Q451=0,"",'Data invoice'!R451)</f>
        <v/>
      </c>
      <c r="J495" s="1239" t="str">
        <f>IF('Data invoice'!R451=0,"",'Data invoice'!S451)</f>
        <v/>
      </c>
      <c r="K495" s="1238" t="str">
        <f>IF('Data invoice'!S451=0,"",'Data invoice'!T451)</f>
        <v/>
      </c>
    </row>
    <row r="496" spans="1:38" ht="15.75" customHeight="1">
      <c r="B496" s="1238" t="str">
        <f>IF('Data invoice'!J454=0,"",'Data invoice'!K454)</f>
        <v/>
      </c>
      <c r="C496" s="1238" t="str">
        <f>IF('Data invoice'!K452=0,"",'Data invoice'!L452)</f>
        <v/>
      </c>
      <c r="D496" s="1238" t="str">
        <f>IF('Data invoice'!L452=0,"",'Data invoice'!M452)</f>
        <v/>
      </c>
      <c r="E496" s="1238" t="str">
        <f>IF('Data invoice'!M452=0,"",'Data invoice'!N452)</f>
        <v/>
      </c>
      <c r="F496" s="1238" t="str">
        <f>IF('Data invoice'!N452=0,"",'Data invoice'!O452)</f>
        <v/>
      </c>
      <c r="G496" s="1238" t="str">
        <f>IF('Data invoice'!O452=0,"",'Data invoice'!P452)</f>
        <v/>
      </c>
      <c r="H496" s="1238" t="str">
        <f>IF('Data invoice'!P452=0,"",'Data invoice'!Q452)</f>
        <v/>
      </c>
      <c r="I496" s="1238" t="str">
        <f>IF('Data invoice'!Q452=0,"",'Data invoice'!R452)</f>
        <v/>
      </c>
      <c r="J496" s="1239" t="str">
        <f>IF('Data invoice'!R452=0,"",'Data invoice'!S452)</f>
        <v/>
      </c>
      <c r="K496" s="1238" t="str">
        <f>IF('Data invoice'!S452=0,"",'Data invoice'!T452)</f>
        <v/>
      </c>
    </row>
    <row r="497" spans="2:49" ht="15.75" customHeight="1">
      <c r="B497" s="1238" t="str">
        <f>IF('Data invoice'!J455=0,"",'Data invoice'!K455)</f>
        <v/>
      </c>
      <c r="C497" s="1238" t="str">
        <f>IF('Data invoice'!K453=0,"",'Data invoice'!L453)</f>
        <v/>
      </c>
      <c r="D497" s="1238" t="str">
        <f>IF('Data invoice'!L453=0,"",'Data invoice'!M453)</f>
        <v/>
      </c>
      <c r="E497" s="1238" t="str">
        <f>IF('Data invoice'!M453=0,"",'Data invoice'!N453)</f>
        <v/>
      </c>
      <c r="F497" s="1238" t="str">
        <f>IF('Data invoice'!N453=0,"",'Data invoice'!O453)</f>
        <v/>
      </c>
      <c r="G497" s="1238" t="str">
        <f>IF('Data invoice'!O453=0,"",'Data invoice'!P453)</f>
        <v/>
      </c>
      <c r="H497" s="1238" t="str">
        <f>IF('Data invoice'!P453=0,"",'Data invoice'!Q453)</f>
        <v/>
      </c>
      <c r="I497" s="1238" t="str">
        <f>IF('Data invoice'!Q453=0,"",'Data invoice'!R453)</f>
        <v/>
      </c>
      <c r="J497" s="1239" t="str">
        <f>IF('Data invoice'!R453=0,"",'Data invoice'!S453)</f>
        <v/>
      </c>
      <c r="K497" s="1238" t="str">
        <f>IF('Data invoice'!S453=0,"",'Data invoice'!T453)</f>
        <v/>
      </c>
    </row>
    <row r="498" spans="2:49" ht="15.75" customHeight="1">
      <c r="B498" s="1238" t="str">
        <f>IF('Data invoice'!J456=0,"",'Data invoice'!K456)</f>
        <v/>
      </c>
      <c r="C498" s="1238" t="str">
        <f>IF('Data invoice'!K454=0,"",'Data invoice'!L454)</f>
        <v/>
      </c>
      <c r="D498" s="1238" t="str">
        <f>IF('Data invoice'!L454=0,"",'Data invoice'!M454)</f>
        <v/>
      </c>
      <c r="E498" s="1238" t="str">
        <f>IF('Data invoice'!M454=0,"",'Data invoice'!N454)</f>
        <v/>
      </c>
      <c r="F498" s="1238" t="str">
        <f>IF('Data invoice'!N454=0,"",'Data invoice'!O454)</f>
        <v/>
      </c>
      <c r="G498" s="1238" t="str">
        <f>IF('Data invoice'!O454=0,"",'Data invoice'!P454)</f>
        <v/>
      </c>
      <c r="H498" s="1238" t="str">
        <f>IF('Data invoice'!P454=0,"",'Data invoice'!Q454)</f>
        <v/>
      </c>
      <c r="I498" s="1238" t="str">
        <f>IF('Data invoice'!Q454=0,"",'Data invoice'!R454)</f>
        <v/>
      </c>
      <c r="J498" s="1239" t="str">
        <f>IF('Data invoice'!R454=0,"",'Data invoice'!S454)</f>
        <v/>
      </c>
      <c r="K498" s="1238" t="str">
        <f>IF('Data invoice'!S454=0,"",'Data invoice'!T454)</f>
        <v/>
      </c>
    </row>
    <row r="499" spans="2:49" ht="15.75" customHeight="1">
      <c r="B499" s="1238" t="str">
        <f>IF('Data invoice'!J457=0,"",'Data invoice'!K457)</f>
        <v/>
      </c>
      <c r="C499" s="1238" t="str">
        <f>IF('Data invoice'!K455=0,"",'Data invoice'!L455)</f>
        <v/>
      </c>
      <c r="D499" s="1238" t="str">
        <f>IF('Data invoice'!L455=0,"",'Data invoice'!M455)</f>
        <v/>
      </c>
      <c r="E499" s="1238" t="str">
        <f>IF('Data invoice'!M455=0,"",'Data invoice'!N455)</f>
        <v/>
      </c>
      <c r="F499" s="1238" t="str">
        <f>IF('Data invoice'!N455=0,"",'Data invoice'!O455)</f>
        <v/>
      </c>
      <c r="G499" s="1238" t="str">
        <f>IF('Data invoice'!O455=0,"",'Data invoice'!P455)</f>
        <v/>
      </c>
      <c r="H499" s="1238" t="str">
        <f>IF('Data invoice'!P455=0,"",'Data invoice'!Q455)</f>
        <v/>
      </c>
      <c r="I499" s="1238" t="str">
        <f>IF('Data invoice'!Q455=0,"",'Data invoice'!R455)</f>
        <v/>
      </c>
      <c r="J499" s="1239" t="str">
        <f>IF('Data invoice'!R455=0,"",'Data invoice'!S455)</f>
        <v/>
      </c>
      <c r="K499" s="1238" t="str">
        <f>IF('Data invoice'!S455=0,"",'Data invoice'!T455)</f>
        <v/>
      </c>
    </row>
    <row r="500" spans="2:49" ht="15.75" customHeight="1">
      <c r="B500" s="1238" t="str">
        <f>IF('Data invoice'!J458=0,"",'Data invoice'!K458)</f>
        <v/>
      </c>
      <c r="C500" s="1238" t="str">
        <f>IF('Data invoice'!K456=0,"",'Data invoice'!L456)</f>
        <v/>
      </c>
      <c r="D500" s="1238" t="str">
        <f>IF('Data invoice'!L456=0,"",'Data invoice'!M456)</f>
        <v/>
      </c>
      <c r="E500" s="1238" t="str">
        <f>IF('Data invoice'!M456=0,"",'Data invoice'!N456)</f>
        <v/>
      </c>
      <c r="F500" s="1238" t="str">
        <f>IF('Data invoice'!N456=0,"",'Data invoice'!O456)</f>
        <v/>
      </c>
      <c r="G500" s="1238" t="str">
        <f>IF('Data invoice'!O456=0,"",'Data invoice'!P456)</f>
        <v/>
      </c>
      <c r="H500" s="1238" t="str">
        <f>IF('Data invoice'!P456=0,"",'Data invoice'!Q456)</f>
        <v/>
      </c>
      <c r="I500" s="1238" t="str">
        <f>IF('Data invoice'!Q456=0,"",'Data invoice'!R456)</f>
        <v/>
      </c>
      <c r="J500" s="1239" t="str">
        <f>IF('Data invoice'!R456=0,"",'Data invoice'!S456)</f>
        <v/>
      </c>
      <c r="K500" s="1238" t="str">
        <f>IF('Data invoice'!S456=0,"",'Data invoice'!T456)</f>
        <v/>
      </c>
    </row>
    <row r="501" spans="2:49" ht="15.75" customHeight="1">
      <c r="B501" s="1238" t="str">
        <f>IF('Data invoice'!J459=0,"",'Data invoice'!K459)</f>
        <v/>
      </c>
      <c r="C501" s="1238" t="str">
        <f>IF('Data invoice'!K457=0,"",'Data invoice'!L457)</f>
        <v/>
      </c>
      <c r="D501" s="1238" t="str">
        <f>IF('Data invoice'!L457=0,"",'Data invoice'!M457)</f>
        <v/>
      </c>
      <c r="E501" s="1238" t="str">
        <f>IF('Data invoice'!M457=0,"",'Data invoice'!N457)</f>
        <v/>
      </c>
      <c r="F501" s="1238" t="str">
        <f>IF('Data invoice'!N457=0,"",'Data invoice'!O457)</f>
        <v/>
      </c>
      <c r="G501" s="1238" t="str">
        <f>IF('Data invoice'!O457=0,"",'Data invoice'!P457)</f>
        <v/>
      </c>
      <c r="H501" s="1238" t="str">
        <f>IF('Data invoice'!P457=0,"",'Data invoice'!Q457)</f>
        <v/>
      </c>
      <c r="I501" s="1238" t="str">
        <f>IF('Data invoice'!Q457=0,"",'Data invoice'!R457)</f>
        <v/>
      </c>
      <c r="J501" s="1239" t="str">
        <f>IF('Data invoice'!R457=0,"",'Data invoice'!S457)</f>
        <v/>
      </c>
      <c r="K501" s="1238" t="str">
        <f>IF('Data invoice'!S457=0,"",'Data invoice'!T457)</f>
        <v/>
      </c>
    </row>
    <row r="502" spans="2:49" ht="15.75" customHeight="1">
      <c r="B502" s="1238" t="str">
        <f>IF('Data invoice'!J460=0,"",'Data invoice'!K460)</f>
        <v/>
      </c>
      <c r="C502" s="1238" t="str">
        <f>IF('Data invoice'!K458=0,"",'Data invoice'!L458)</f>
        <v/>
      </c>
      <c r="D502" s="1238" t="str">
        <f>IF('Data invoice'!L458=0,"",'Data invoice'!M458)</f>
        <v/>
      </c>
      <c r="E502" s="1238" t="str">
        <f>IF('Data invoice'!M458=0,"",'Data invoice'!N458)</f>
        <v/>
      </c>
      <c r="F502" s="1238" t="str">
        <f>IF('Data invoice'!N458=0,"",'Data invoice'!O458)</f>
        <v/>
      </c>
      <c r="G502" s="1238" t="str">
        <f>IF('Data invoice'!O458=0,"",'Data invoice'!P458)</f>
        <v/>
      </c>
      <c r="H502" s="1238" t="str">
        <f>IF('Data invoice'!P458=0,"",'Data invoice'!Q458)</f>
        <v/>
      </c>
      <c r="I502" s="1238" t="str">
        <f>IF('Data invoice'!Q458=0,"",'Data invoice'!R458)</f>
        <v/>
      </c>
      <c r="J502" s="1239" t="str">
        <f>IF('Data invoice'!R458=0,"",'Data invoice'!S458)</f>
        <v/>
      </c>
      <c r="K502" s="1238" t="str">
        <f>IF('Data invoice'!S458=0,"",'Data invoice'!T458)</f>
        <v/>
      </c>
    </row>
    <row r="503" spans="2:49" ht="15.75" customHeight="1">
      <c r="B503" s="1238" t="str">
        <f>IF('Data invoice'!J461=0,"",'Data invoice'!K461)</f>
        <v/>
      </c>
      <c r="C503" s="1238" t="str">
        <f>IF('Data invoice'!K459=0,"",'Data invoice'!L459)</f>
        <v/>
      </c>
      <c r="D503" s="1238" t="str">
        <f>IF('Data invoice'!L459=0,"",'Data invoice'!M459)</f>
        <v/>
      </c>
      <c r="E503" s="1238" t="str">
        <f>IF('Data invoice'!M459=0,"",'Data invoice'!N459)</f>
        <v/>
      </c>
      <c r="F503" s="1238" t="str">
        <f>IF('Data invoice'!N459=0,"",'Data invoice'!O459)</f>
        <v/>
      </c>
      <c r="G503" s="1238" t="str">
        <f>IF('Data invoice'!O459=0,"",'Data invoice'!P459)</f>
        <v/>
      </c>
      <c r="H503" s="1238" t="str">
        <f>IF('Data invoice'!P459=0,"",'Data invoice'!Q459)</f>
        <v/>
      </c>
      <c r="I503" s="1238" t="str">
        <f>IF('Data invoice'!Q459=0,"",'Data invoice'!R459)</f>
        <v/>
      </c>
      <c r="J503" s="1239" t="str">
        <f>IF('Data invoice'!R459=0,"",'Data invoice'!S459)</f>
        <v/>
      </c>
      <c r="K503" s="1238" t="str">
        <f>IF('Data invoice'!S459=0,"",'Data invoice'!T459)</f>
        <v/>
      </c>
    </row>
    <row r="504" spans="2:49" ht="15.75" customHeight="1">
      <c r="B504" s="1238" t="str">
        <f>IF('Data invoice'!J462=0,"",'Data invoice'!K462)</f>
        <v/>
      </c>
      <c r="C504" s="1238" t="str">
        <f>IF('Data invoice'!K460=0,"",'Data invoice'!L460)</f>
        <v/>
      </c>
      <c r="D504" s="1238" t="str">
        <f>IF('Data invoice'!L460=0,"",'Data invoice'!M460)</f>
        <v/>
      </c>
      <c r="E504" s="1238" t="str">
        <f>IF('Data invoice'!M460=0,"",'Data invoice'!N460)</f>
        <v/>
      </c>
      <c r="F504" s="1238" t="str">
        <f>IF('Data invoice'!N460=0,"",'Data invoice'!O460)</f>
        <v/>
      </c>
      <c r="G504" s="1238" t="str">
        <f>IF('Data invoice'!O460=0,"",'Data invoice'!P460)</f>
        <v/>
      </c>
      <c r="H504" s="1238" t="str">
        <f>IF('Data invoice'!P460=0,"",'Data invoice'!Q460)</f>
        <v/>
      </c>
      <c r="I504" s="1238" t="str">
        <f>IF('Data invoice'!Q460=0,"",'Data invoice'!R460)</f>
        <v/>
      </c>
      <c r="J504" s="1239" t="str">
        <f>IF('Data invoice'!R460=0,"",'Data invoice'!S460)</f>
        <v/>
      </c>
      <c r="K504" s="1238" t="str">
        <f>IF('Data invoice'!S460=0,"",'Data invoice'!T460)</f>
        <v/>
      </c>
    </row>
    <row r="505" spans="2:49" ht="15.75" customHeight="1">
      <c r="B505" s="1238" t="str">
        <f>IF('Data invoice'!J463=0,"",'Data invoice'!K463)</f>
        <v/>
      </c>
      <c r="C505" s="1238" t="str">
        <f>IF('Data invoice'!K461=0,"",'Data invoice'!L461)</f>
        <v/>
      </c>
      <c r="D505" s="1238" t="str">
        <f>IF('Data invoice'!L461=0,"",'Data invoice'!M461)</f>
        <v/>
      </c>
      <c r="E505" s="1238" t="str">
        <f>IF('Data invoice'!M461=0,"",'Data invoice'!N461)</f>
        <v/>
      </c>
      <c r="F505" s="1238" t="str">
        <f>IF('Data invoice'!N461=0,"",'Data invoice'!O461)</f>
        <v/>
      </c>
      <c r="G505" s="1238" t="str">
        <f>IF('Data invoice'!O461=0,"",'Data invoice'!P461)</f>
        <v/>
      </c>
      <c r="H505" s="1238" t="str">
        <f>IF('Data invoice'!P461=0,"",'Data invoice'!Q461)</f>
        <v/>
      </c>
      <c r="I505" s="1238" t="str">
        <f>IF('Data invoice'!Q461=0,"",'Data invoice'!R461)</f>
        <v/>
      </c>
      <c r="J505" s="1239" t="str">
        <f>IF('Data invoice'!R461=0,"",'Data invoice'!S461)</f>
        <v/>
      </c>
      <c r="K505" s="1238" t="str">
        <f>IF('Data invoice'!S461=0,"",'Data invoice'!T461)</f>
        <v/>
      </c>
    </row>
    <row r="506" spans="2:49" s="414" customFormat="1" ht="15.75" customHeight="1">
      <c r="B506" s="1238" t="str">
        <f>IF('Data invoice'!J464=0,"",'Data invoice'!K464)</f>
        <v/>
      </c>
      <c r="C506" s="1238" t="str">
        <f>IF('Data invoice'!K462=0,"",'Data invoice'!L462)</f>
        <v/>
      </c>
      <c r="D506" s="1238" t="str">
        <f>IF('Data invoice'!L462=0,"",'Data invoice'!M462)</f>
        <v/>
      </c>
      <c r="E506" s="1238" t="str">
        <f>IF('Data invoice'!M462=0,"",'Data invoice'!N462)</f>
        <v/>
      </c>
      <c r="F506" s="1238" t="str">
        <f>IF('Data invoice'!N462=0,"",'Data invoice'!O462)</f>
        <v/>
      </c>
      <c r="G506" s="1238" t="str">
        <f>IF('Data invoice'!O462=0,"",'Data invoice'!P462)</f>
        <v/>
      </c>
      <c r="H506" s="1238" t="str">
        <f>IF('Data invoice'!P462=0,"",'Data invoice'!Q462)</f>
        <v/>
      </c>
      <c r="I506" s="1238" t="str">
        <f>IF('Data invoice'!Q462=0,"",'Data invoice'!R462)</f>
        <v/>
      </c>
      <c r="J506" s="1239" t="str">
        <f>IF('Data invoice'!R462=0,"",'Data invoice'!S462)</f>
        <v/>
      </c>
      <c r="K506" s="1238" t="str">
        <f>IF('Data invoice'!S462=0,"",'Data invoice'!T462)</f>
        <v/>
      </c>
      <c r="L506" s="275"/>
      <c r="M506" s="252"/>
      <c r="N506" s="252"/>
      <c r="O506" s="252"/>
      <c r="P506" s="252"/>
      <c r="Q506" s="252"/>
      <c r="R506" s="252"/>
      <c r="AK506" s="275"/>
      <c r="AL506" s="275"/>
      <c r="AM506" s="275"/>
      <c r="AN506" s="275"/>
      <c r="AO506" s="275"/>
      <c r="AP506" s="275"/>
      <c r="AQ506" s="275"/>
      <c r="AR506" s="275"/>
      <c r="AS506" s="275"/>
      <c r="AT506" s="275"/>
      <c r="AU506" s="275"/>
      <c r="AV506" s="275"/>
      <c r="AW506" s="275"/>
    </row>
    <row r="507" spans="2:49" s="414" customFormat="1" ht="15.75" customHeight="1">
      <c r="B507" s="1238" t="str">
        <f>IF('Data invoice'!J465=0,"",'Data invoice'!K465)</f>
        <v/>
      </c>
      <c r="C507" s="1238" t="str">
        <f>IF('Data invoice'!K463=0,"",'Data invoice'!L463)</f>
        <v/>
      </c>
      <c r="D507" s="1238" t="str">
        <f>IF('Data invoice'!L463=0,"",'Data invoice'!M463)</f>
        <v/>
      </c>
      <c r="E507" s="1238" t="str">
        <f>IF('Data invoice'!M463=0,"",'Data invoice'!N463)</f>
        <v/>
      </c>
      <c r="F507" s="1238" t="str">
        <f>IF('Data invoice'!N463=0,"",'Data invoice'!O463)</f>
        <v/>
      </c>
      <c r="G507" s="1238" t="str">
        <f>IF('Data invoice'!O463=0,"",'Data invoice'!P463)</f>
        <v/>
      </c>
      <c r="H507" s="1238" t="str">
        <f>IF('Data invoice'!P463=0,"",'Data invoice'!Q463)</f>
        <v/>
      </c>
      <c r="I507" s="1238" t="str">
        <f>IF('Data invoice'!Q463=0,"",'Data invoice'!R463)</f>
        <v/>
      </c>
      <c r="J507" s="1239" t="str">
        <f>IF('Data invoice'!R463=0,"",'Data invoice'!S463)</f>
        <v/>
      </c>
      <c r="K507" s="1238" t="str">
        <f>IF('Data invoice'!S463=0,"",'Data invoice'!T463)</f>
        <v/>
      </c>
      <c r="L507" s="275"/>
      <c r="M507" s="252"/>
      <c r="N507" s="252"/>
      <c r="O507" s="252"/>
      <c r="P507" s="252"/>
      <c r="Q507" s="252"/>
      <c r="R507" s="252"/>
      <c r="AK507" s="275"/>
      <c r="AL507" s="275"/>
      <c r="AM507" s="275"/>
      <c r="AN507" s="275"/>
      <c r="AO507" s="275"/>
      <c r="AP507" s="275"/>
      <c r="AQ507" s="275"/>
      <c r="AR507" s="275"/>
      <c r="AS507" s="275"/>
      <c r="AT507" s="275"/>
      <c r="AU507" s="275"/>
      <c r="AV507" s="275"/>
      <c r="AW507" s="275"/>
    </row>
    <row r="508" spans="2:49" s="414" customFormat="1" ht="15.75" customHeight="1">
      <c r="B508" s="1238" t="str">
        <f>IF('Data invoice'!J466=0,"",'Data invoice'!K466)</f>
        <v/>
      </c>
      <c r="C508" s="1238" t="str">
        <f>IF('Data invoice'!K464=0,"",'Data invoice'!L464)</f>
        <v/>
      </c>
      <c r="D508" s="1238" t="str">
        <f>IF('Data invoice'!L464=0,"",'Data invoice'!M464)</f>
        <v/>
      </c>
      <c r="E508" s="1238" t="str">
        <f>IF('Data invoice'!M464=0,"",'Data invoice'!N464)</f>
        <v/>
      </c>
      <c r="F508" s="1238" t="str">
        <f>IF('Data invoice'!N464=0,"",'Data invoice'!O464)</f>
        <v/>
      </c>
      <c r="G508" s="1238" t="str">
        <f>IF('Data invoice'!O464=0,"",'Data invoice'!P464)</f>
        <v/>
      </c>
      <c r="H508" s="1238" t="str">
        <f>IF('Data invoice'!P464=0,"",'Data invoice'!Q464)</f>
        <v/>
      </c>
      <c r="I508" s="1238" t="str">
        <f>IF('Data invoice'!Q464=0,"",'Data invoice'!R464)</f>
        <v/>
      </c>
      <c r="J508" s="1239" t="str">
        <f>IF('Data invoice'!R464=0,"",'Data invoice'!S464)</f>
        <v/>
      </c>
      <c r="K508" s="1238" t="str">
        <f>IF('Data invoice'!S464=0,"",'Data invoice'!T464)</f>
        <v/>
      </c>
      <c r="L508" s="275"/>
      <c r="M508" s="252"/>
      <c r="N508" s="252"/>
      <c r="O508" s="252"/>
      <c r="P508" s="252"/>
      <c r="Q508" s="252"/>
      <c r="R508" s="252"/>
      <c r="AK508" s="275"/>
      <c r="AL508" s="275"/>
      <c r="AM508" s="275"/>
      <c r="AN508" s="275"/>
      <c r="AO508" s="275"/>
      <c r="AP508" s="275"/>
      <c r="AQ508" s="275"/>
      <c r="AR508" s="275"/>
      <c r="AS508" s="275"/>
      <c r="AT508" s="275"/>
      <c r="AU508" s="275"/>
      <c r="AV508" s="275"/>
      <c r="AW508" s="275"/>
    </row>
    <row r="509" spans="2:49" s="414" customFormat="1" ht="15.75" customHeight="1">
      <c r="B509" s="1238" t="str">
        <f>IF('Data invoice'!J467=0,"",'Data invoice'!K467)</f>
        <v/>
      </c>
      <c r="C509" s="1238" t="str">
        <f>IF('Data invoice'!K465=0,"",'Data invoice'!L465)</f>
        <v/>
      </c>
      <c r="D509" s="1238" t="str">
        <f>IF('Data invoice'!L465=0,"",'Data invoice'!M465)</f>
        <v/>
      </c>
      <c r="E509" s="1238" t="str">
        <f>IF('Data invoice'!M465=0,"",'Data invoice'!N465)</f>
        <v/>
      </c>
      <c r="F509" s="1238" t="str">
        <f>IF('Data invoice'!N465=0,"",'Data invoice'!O465)</f>
        <v/>
      </c>
      <c r="G509" s="1238" t="str">
        <f>IF('Data invoice'!O465=0,"",'Data invoice'!P465)</f>
        <v/>
      </c>
      <c r="H509" s="1238" t="str">
        <f>IF('Data invoice'!P465=0,"",'Data invoice'!Q465)</f>
        <v/>
      </c>
      <c r="I509" s="1238" t="str">
        <f>IF('Data invoice'!Q465=0,"",'Data invoice'!R465)</f>
        <v/>
      </c>
      <c r="J509" s="1239" t="str">
        <f>IF('Data invoice'!R465=0,"",'Data invoice'!S465)</f>
        <v/>
      </c>
      <c r="K509" s="1238" t="str">
        <f>IF('Data invoice'!S465=0,"",'Data invoice'!T465)</f>
        <v/>
      </c>
      <c r="L509" s="275"/>
      <c r="M509" s="252"/>
      <c r="N509" s="252"/>
      <c r="O509" s="252"/>
      <c r="P509" s="252"/>
      <c r="Q509" s="252"/>
      <c r="R509" s="252"/>
      <c r="AK509" s="275"/>
      <c r="AL509" s="275"/>
      <c r="AM509" s="275"/>
      <c r="AN509" s="275"/>
      <c r="AO509" s="275"/>
      <c r="AP509" s="275"/>
      <c r="AQ509" s="275"/>
      <c r="AR509" s="275"/>
      <c r="AS509" s="275"/>
      <c r="AT509" s="275"/>
      <c r="AU509" s="275"/>
      <c r="AV509" s="275"/>
      <c r="AW509" s="275"/>
    </row>
    <row r="510" spans="2:49" s="414" customFormat="1" ht="15.75" customHeight="1">
      <c r="B510" s="1238" t="str">
        <f>IF('Data invoice'!J468=0,"",'Data invoice'!K468)</f>
        <v/>
      </c>
      <c r="C510" s="1238" t="str">
        <f>IF('Data invoice'!K466=0,"",'Data invoice'!L466)</f>
        <v/>
      </c>
      <c r="D510" s="1238" t="str">
        <f>IF('Data invoice'!L466=0,"",'Data invoice'!M466)</f>
        <v/>
      </c>
      <c r="E510" s="1238" t="str">
        <f>IF('Data invoice'!M466=0,"",'Data invoice'!N466)</f>
        <v/>
      </c>
      <c r="F510" s="1238" t="str">
        <f>IF('Data invoice'!N466=0,"",'Data invoice'!O466)</f>
        <v/>
      </c>
      <c r="G510" s="1238" t="str">
        <f>IF('Data invoice'!O466=0,"",'Data invoice'!P466)</f>
        <v/>
      </c>
      <c r="H510" s="1238" t="str">
        <f>IF('Data invoice'!P466=0,"",'Data invoice'!Q466)</f>
        <v/>
      </c>
      <c r="I510" s="1238" t="str">
        <f>IF('Data invoice'!Q466=0,"",'Data invoice'!R466)</f>
        <v/>
      </c>
      <c r="J510" s="1239" t="str">
        <f>IF('Data invoice'!R466=0,"",'Data invoice'!S466)</f>
        <v/>
      </c>
      <c r="K510" s="1238" t="str">
        <f>IF('Data invoice'!S466=0,"",'Data invoice'!T466)</f>
        <v/>
      </c>
      <c r="L510" s="275"/>
      <c r="M510" s="252"/>
      <c r="N510" s="252"/>
      <c r="O510" s="252"/>
      <c r="P510" s="252"/>
      <c r="Q510" s="252"/>
      <c r="R510" s="252"/>
      <c r="AK510" s="275"/>
      <c r="AL510" s="275"/>
      <c r="AM510" s="275"/>
      <c r="AN510" s="275"/>
      <c r="AO510" s="275"/>
      <c r="AP510" s="275"/>
      <c r="AQ510" s="275"/>
      <c r="AR510" s="275"/>
      <c r="AS510" s="275"/>
      <c r="AT510" s="275"/>
      <c r="AU510" s="275"/>
      <c r="AV510" s="275"/>
      <c r="AW510" s="275"/>
    </row>
    <row r="511" spans="2:49" s="414" customFormat="1" ht="15.75" customHeight="1">
      <c r="B511" s="1238" t="str">
        <f>IF('Data invoice'!J469=0,"",'Data invoice'!K469)</f>
        <v/>
      </c>
      <c r="C511" s="1238" t="str">
        <f>IF('Data invoice'!K467=0,"",'Data invoice'!L467)</f>
        <v/>
      </c>
      <c r="D511" s="1238" t="str">
        <f>IF('Data invoice'!L467=0,"",'Data invoice'!M467)</f>
        <v/>
      </c>
      <c r="E511" s="1238" t="str">
        <f>IF('Data invoice'!M467=0,"",'Data invoice'!N467)</f>
        <v/>
      </c>
      <c r="F511" s="1238" t="str">
        <f>IF('Data invoice'!N467=0,"",'Data invoice'!O467)</f>
        <v/>
      </c>
      <c r="G511" s="1238" t="str">
        <f>IF('Data invoice'!O467=0,"",'Data invoice'!P467)</f>
        <v/>
      </c>
      <c r="H511" s="1238" t="str">
        <f>IF('Data invoice'!P467=0,"",'Data invoice'!Q467)</f>
        <v/>
      </c>
      <c r="I511" s="1238" t="str">
        <f>IF('Data invoice'!Q467=0,"",'Data invoice'!R467)</f>
        <v/>
      </c>
      <c r="J511" s="1239" t="str">
        <f>IF('Data invoice'!R467=0,"",'Data invoice'!S467)</f>
        <v/>
      </c>
      <c r="K511" s="1238" t="str">
        <f>IF('Data invoice'!S467=0,"",'Data invoice'!T467)</f>
        <v/>
      </c>
      <c r="L511" s="275"/>
      <c r="M511" s="252"/>
      <c r="N511" s="252"/>
      <c r="O511" s="252"/>
      <c r="P511" s="252"/>
      <c r="Q511" s="252"/>
      <c r="R511" s="252"/>
      <c r="AK511" s="275"/>
      <c r="AL511" s="275"/>
      <c r="AM511" s="275"/>
      <c r="AN511" s="275"/>
      <c r="AO511" s="275"/>
      <c r="AP511" s="275"/>
      <c r="AQ511" s="275"/>
      <c r="AR511" s="275"/>
      <c r="AS511" s="275"/>
      <c r="AT511" s="275"/>
      <c r="AU511" s="275"/>
      <c r="AV511" s="275"/>
      <c r="AW511" s="275"/>
    </row>
    <row r="512" spans="2:49" s="414" customFormat="1" ht="15.75" customHeight="1">
      <c r="B512" s="1238" t="str">
        <f>IF('Data invoice'!J470=0,"",'Data invoice'!K470)</f>
        <v/>
      </c>
      <c r="C512" s="1238" t="str">
        <f>IF('Data invoice'!K468=0,"",'Data invoice'!L468)</f>
        <v/>
      </c>
      <c r="D512" s="1238" t="str">
        <f>IF('Data invoice'!L468=0,"",'Data invoice'!M468)</f>
        <v/>
      </c>
      <c r="E512" s="1238" t="str">
        <f>IF('Data invoice'!M468=0,"",'Data invoice'!N468)</f>
        <v/>
      </c>
      <c r="F512" s="1238" t="str">
        <f>IF('Data invoice'!N468=0,"",'Data invoice'!O468)</f>
        <v/>
      </c>
      <c r="G512" s="1238" t="str">
        <f>IF('Data invoice'!O468=0,"",'Data invoice'!P468)</f>
        <v/>
      </c>
      <c r="H512" s="1238" t="str">
        <f>IF('Data invoice'!P468=0,"",'Data invoice'!Q468)</f>
        <v/>
      </c>
      <c r="I512" s="1238" t="str">
        <f>IF('Data invoice'!Q468=0,"",'Data invoice'!R468)</f>
        <v/>
      </c>
      <c r="J512" s="1239" t="str">
        <f>IF('Data invoice'!R468=0,"",'Data invoice'!S468)</f>
        <v/>
      </c>
      <c r="K512" s="1238" t="str">
        <f>IF('Data invoice'!S468=0,"",'Data invoice'!T468)</f>
        <v/>
      </c>
      <c r="L512" s="275"/>
      <c r="M512" s="252"/>
      <c r="N512" s="252"/>
      <c r="O512" s="252"/>
      <c r="P512" s="252"/>
      <c r="Q512" s="252"/>
      <c r="R512" s="252"/>
      <c r="AK512" s="275"/>
      <c r="AL512" s="275"/>
      <c r="AM512" s="275"/>
      <c r="AN512" s="275"/>
      <c r="AO512" s="275"/>
      <c r="AP512" s="275"/>
      <c r="AQ512" s="275"/>
      <c r="AR512" s="275"/>
      <c r="AS512" s="275"/>
      <c r="AT512" s="275"/>
      <c r="AU512" s="275"/>
      <c r="AV512" s="275"/>
      <c r="AW512" s="275"/>
    </row>
    <row r="513" spans="2:49" s="414" customFormat="1" ht="15.75" customHeight="1">
      <c r="B513" s="1238" t="str">
        <f>IF('Data invoice'!J471=0,"",'Data invoice'!K471)</f>
        <v/>
      </c>
      <c r="C513" s="1238" t="str">
        <f>IF('Data invoice'!K469=0,"",'Data invoice'!L469)</f>
        <v/>
      </c>
      <c r="D513" s="1238" t="str">
        <f>IF('Data invoice'!L469=0,"",'Data invoice'!M469)</f>
        <v/>
      </c>
      <c r="E513" s="1238" t="str">
        <f>IF('Data invoice'!M469=0,"",'Data invoice'!N469)</f>
        <v/>
      </c>
      <c r="F513" s="1238" t="str">
        <f>IF('Data invoice'!N469=0,"",'Data invoice'!O469)</f>
        <v/>
      </c>
      <c r="G513" s="1238" t="str">
        <f>IF('Data invoice'!O469=0,"",'Data invoice'!P469)</f>
        <v/>
      </c>
      <c r="H513" s="1238" t="str">
        <f>IF('Data invoice'!P469=0,"",'Data invoice'!Q469)</f>
        <v/>
      </c>
      <c r="I513" s="1238" t="str">
        <f>IF('Data invoice'!Q469=0,"",'Data invoice'!R469)</f>
        <v/>
      </c>
      <c r="J513" s="1239" t="str">
        <f>IF('Data invoice'!R469=0,"",'Data invoice'!S469)</f>
        <v/>
      </c>
      <c r="K513" s="1238" t="str">
        <f>IF('Data invoice'!S469=0,"",'Data invoice'!T469)</f>
        <v/>
      </c>
      <c r="L513" s="275"/>
      <c r="M513" s="252"/>
      <c r="N513" s="252"/>
      <c r="O513" s="252"/>
      <c r="P513" s="252"/>
      <c r="Q513" s="252"/>
      <c r="R513" s="252"/>
      <c r="AK513" s="275"/>
      <c r="AL513" s="275"/>
      <c r="AM513" s="275"/>
      <c r="AN513" s="275"/>
      <c r="AO513" s="275"/>
      <c r="AP513" s="275"/>
      <c r="AQ513" s="275"/>
      <c r="AR513" s="275"/>
      <c r="AS513" s="275"/>
      <c r="AT513" s="275"/>
      <c r="AU513" s="275"/>
      <c r="AV513" s="275"/>
      <c r="AW513" s="275"/>
    </row>
    <row r="514" spans="2:49" s="414" customFormat="1" ht="15.75" customHeight="1">
      <c r="B514" s="1238" t="str">
        <f>IF('Data invoice'!J472=0,"",'Data invoice'!K472)</f>
        <v/>
      </c>
      <c r="C514" s="1238" t="str">
        <f>IF('Data invoice'!K470=0,"",'Data invoice'!L470)</f>
        <v/>
      </c>
      <c r="D514" s="1238" t="str">
        <f>IF('Data invoice'!L470=0,"",'Data invoice'!M470)</f>
        <v/>
      </c>
      <c r="E514" s="1238" t="str">
        <f>IF('Data invoice'!M470=0,"",'Data invoice'!N470)</f>
        <v/>
      </c>
      <c r="F514" s="1238" t="str">
        <f>IF('Data invoice'!N470=0,"",'Data invoice'!O470)</f>
        <v/>
      </c>
      <c r="G514" s="1238" t="str">
        <f>IF('Data invoice'!O470=0,"",'Data invoice'!P470)</f>
        <v/>
      </c>
      <c r="H514" s="1238" t="str">
        <f>IF('Data invoice'!P470=0,"",'Data invoice'!Q470)</f>
        <v/>
      </c>
      <c r="I514" s="1238" t="str">
        <f>IF('Data invoice'!Q470=0,"",'Data invoice'!R470)</f>
        <v/>
      </c>
      <c r="J514" s="1239" t="str">
        <f>IF('Data invoice'!R470=0,"",'Data invoice'!S470)</f>
        <v/>
      </c>
      <c r="K514" s="1238" t="str">
        <f>IF('Data invoice'!S470=0,"",'Data invoice'!T470)</f>
        <v/>
      </c>
      <c r="L514" s="275"/>
      <c r="M514" s="252"/>
      <c r="N514" s="252"/>
      <c r="O514" s="252"/>
      <c r="P514" s="252"/>
      <c r="Q514" s="252"/>
      <c r="R514" s="252"/>
      <c r="AK514" s="275"/>
      <c r="AL514" s="275"/>
      <c r="AM514" s="275"/>
      <c r="AN514" s="275"/>
      <c r="AO514" s="275"/>
      <c r="AP514" s="275"/>
      <c r="AQ514" s="275"/>
      <c r="AR514" s="275"/>
      <c r="AS514" s="275"/>
      <c r="AT514" s="275"/>
      <c r="AU514" s="275"/>
      <c r="AV514" s="275"/>
      <c r="AW514" s="275"/>
    </row>
    <row r="515" spans="2:49" s="414" customFormat="1" ht="15.75" customHeight="1">
      <c r="B515" s="1238" t="str">
        <f>IF('Data invoice'!J473=0,"",'Data invoice'!K473)</f>
        <v/>
      </c>
      <c r="C515" s="1238" t="str">
        <f>IF('Data invoice'!K471=0,"",'Data invoice'!L471)</f>
        <v/>
      </c>
      <c r="D515" s="1238" t="str">
        <f>IF('Data invoice'!L471=0,"",'Data invoice'!M471)</f>
        <v/>
      </c>
      <c r="E515" s="1238" t="str">
        <f>IF('Data invoice'!M471=0,"",'Data invoice'!N471)</f>
        <v/>
      </c>
      <c r="F515" s="1238" t="str">
        <f>IF('Data invoice'!N471=0,"",'Data invoice'!O471)</f>
        <v/>
      </c>
      <c r="G515" s="1238" t="str">
        <f>IF('Data invoice'!O471=0,"",'Data invoice'!P471)</f>
        <v/>
      </c>
      <c r="H515" s="1238" t="str">
        <f>IF('Data invoice'!P471=0,"",'Data invoice'!Q471)</f>
        <v/>
      </c>
      <c r="I515" s="1238" t="str">
        <f>IF('Data invoice'!Q471=0,"",'Data invoice'!R471)</f>
        <v/>
      </c>
      <c r="J515" s="1239" t="str">
        <f>IF('Data invoice'!R471=0,"",'Data invoice'!S471)</f>
        <v/>
      </c>
      <c r="K515" s="1238" t="str">
        <f>IF('Data invoice'!S471=0,"",'Data invoice'!T471)</f>
        <v/>
      </c>
      <c r="L515" s="275"/>
      <c r="M515" s="252"/>
      <c r="N515" s="252"/>
      <c r="O515" s="252"/>
      <c r="P515" s="252"/>
      <c r="Q515" s="252"/>
      <c r="R515" s="252"/>
      <c r="AK515" s="275"/>
      <c r="AL515" s="275"/>
      <c r="AM515" s="275"/>
      <c r="AN515" s="275"/>
      <c r="AO515" s="275"/>
      <c r="AP515" s="275"/>
      <c r="AQ515" s="275"/>
      <c r="AR515" s="275"/>
      <c r="AS515" s="275"/>
      <c r="AT515" s="275"/>
      <c r="AU515" s="275"/>
      <c r="AV515" s="275"/>
      <c r="AW515" s="275"/>
    </row>
    <row r="516" spans="2:49" s="414" customFormat="1" ht="15.75" customHeight="1">
      <c r="B516" s="1238" t="str">
        <f>IF('Data invoice'!J474=0,"",'Data invoice'!K474)</f>
        <v/>
      </c>
      <c r="C516" s="1238" t="str">
        <f>IF('Data invoice'!K472=0,"",'Data invoice'!L472)</f>
        <v/>
      </c>
      <c r="D516" s="1238" t="str">
        <f>IF('Data invoice'!L472=0,"",'Data invoice'!M472)</f>
        <v/>
      </c>
      <c r="E516" s="1238" t="str">
        <f>IF('Data invoice'!M472=0,"",'Data invoice'!N472)</f>
        <v/>
      </c>
      <c r="F516" s="1238" t="str">
        <f>IF('Data invoice'!N472=0,"",'Data invoice'!O472)</f>
        <v/>
      </c>
      <c r="G516" s="1238" t="str">
        <f>IF('Data invoice'!O472=0,"",'Data invoice'!P472)</f>
        <v/>
      </c>
      <c r="H516" s="1238" t="str">
        <f>IF('Data invoice'!P472=0,"",'Data invoice'!Q472)</f>
        <v/>
      </c>
      <c r="I516" s="1238" t="str">
        <f>IF('Data invoice'!Q472=0,"",'Data invoice'!R472)</f>
        <v/>
      </c>
      <c r="J516" s="1239" t="str">
        <f>IF('Data invoice'!R472=0,"",'Data invoice'!S472)</f>
        <v/>
      </c>
      <c r="K516" s="1238" t="str">
        <f>IF('Data invoice'!S472=0,"",'Data invoice'!T472)</f>
        <v/>
      </c>
      <c r="L516" s="275"/>
      <c r="M516" s="252"/>
      <c r="N516" s="252"/>
      <c r="O516" s="252"/>
      <c r="P516" s="252"/>
      <c r="Q516" s="252"/>
      <c r="R516" s="252"/>
      <c r="AK516" s="275"/>
      <c r="AL516" s="275"/>
      <c r="AM516" s="275"/>
      <c r="AN516" s="275"/>
      <c r="AO516" s="275"/>
      <c r="AP516" s="275"/>
      <c r="AQ516" s="275"/>
      <c r="AR516" s="275"/>
      <c r="AS516" s="275"/>
      <c r="AT516" s="275"/>
      <c r="AU516" s="275"/>
      <c r="AV516" s="275"/>
      <c r="AW516" s="275"/>
    </row>
    <row r="517" spans="2:49" s="414" customFormat="1" ht="15.75" customHeight="1">
      <c r="B517" s="1238" t="str">
        <f>IF('Data invoice'!J475=0,"",'Data invoice'!K475)</f>
        <v/>
      </c>
      <c r="C517" s="1238" t="str">
        <f>IF('Data invoice'!K473=0,"",'Data invoice'!L473)</f>
        <v/>
      </c>
      <c r="D517" s="1238" t="str">
        <f>IF('Data invoice'!L473=0,"",'Data invoice'!M473)</f>
        <v/>
      </c>
      <c r="E517" s="1238" t="str">
        <f>IF('Data invoice'!M473=0,"",'Data invoice'!N473)</f>
        <v/>
      </c>
      <c r="F517" s="1238" t="str">
        <f>IF('Data invoice'!N473=0,"",'Data invoice'!O473)</f>
        <v/>
      </c>
      <c r="G517" s="1238" t="str">
        <f>IF('Data invoice'!O473=0,"",'Data invoice'!P473)</f>
        <v/>
      </c>
      <c r="H517" s="1238" t="str">
        <f>IF('Data invoice'!P473=0,"",'Data invoice'!Q473)</f>
        <v/>
      </c>
      <c r="I517" s="1238" t="str">
        <f>IF('Data invoice'!Q473=0,"",'Data invoice'!R473)</f>
        <v/>
      </c>
      <c r="J517" s="1239" t="str">
        <f>IF('Data invoice'!R473=0,"",'Data invoice'!S473)</f>
        <v/>
      </c>
      <c r="K517" s="1238" t="str">
        <f>IF('Data invoice'!S473=0,"",'Data invoice'!T473)</f>
        <v/>
      </c>
      <c r="L517" s="275"/>
      <c r="M517" s="252"/>
      <c r="N517" s="252"/>
      <c r="O517" s="252"/>
      <c r="P517" s="252"/>
      <c r="Q517" s="252"/>
      <c r="R517" s="252"/>
      <c r="AK517" s="275"/>
      <c r="AL517" s="275"/>
      <c r="AM517" s="275"/>
      <c r="AN517" s="275"/>
      <c r="AO517" s="275"/>
      <c r="AP517" s="275"/>
      <c r="AQ517" s="275"/>
      <c r="AR517" s="275"/>
      <c r="AS517" s="275"/>
      <c r="AT517" s="275"/>
      <c r="AU517" s="275"/>
      <c r="AV517" s="275"/>
      <c r="AW517" s="275"/>
    </row>
    <row r="518" spans="2:49" s="414" customFormat="1" ht="15.75" customHeight="1">
      <c r="B518" s="1238" t="str">
        <f>IF('Data invoice'!J476=0,"",'Data invoice'!K476)</f>
        <v/>
      </c>
      <c r="C518" s="1238" t="str">
        <f>IF('Data invoice'!K474=0,"",'Data invoice'!L474)</f>
        <v/>
      </c>
      <c r="D518" s="1238" t="str">
        <f>IF('Data invoice'!L474=0,"",'Data invoice'!M474)</f>
        <v/>
      </c>
      <c r="E518" s="1238" t="str">
        <f>IF('Data invoice'!M474=0,"",'Data invoice'!N474)</f>
        <v/>
      </c>
      <c r="F518" s="1238" t="str">
        <f>IF('Data invoice'!N474=0,"",'Data invoice'!O474)</f>
        <v/>
      </c>
      <c r="G518" s="1238" t="str">
        <f>IF('Data invoice'!O474=0,"",'Data invoice'!P474)</f>
        <v/>
      </c>
      <c r="H518" s="1238" t="str">
        <f>IF('Data invoice'!P474=0,"",'Data invoice'!Q474)</f>
        <v/>
      </c>
      <c r="I518" s="1238" t="str">
        <f>IF('Data invoice'!Q474=0,"",'Data invoice'!R474)</f>
        <v/>
      </c>
      <c r="J518" s="1239" t="str">
        <f>IF('Data invoice'!R474=0,"",'Data invoice'!S474)</f>
        <v/>
      </c>
      <c r="K518" s="1238" t="str">
        <f>IF('Data invoice'!S474=0,"",'Data invoice'!T474)</f>
        <v/>
      </c>
      <c r="L518" s="275"/>
      <c r="M518" s="252"/>
      <c r="N518" s="252"/>
      <c r="O518" s="252"/>
      <c r="P518" s="252"/>
      <c r="Q518" s="252"/>
      <c r="R518" s="252"/>
      <c r="AK518" s="275"/>
      <c r="AL518" s="275"/>
      <c r="AM518" s="275"/>
      <c r="AN518" s="275"/>
      <c r="AO518" s="275"/>
      <c r="AP518" s="275"/>
      <c r="AQ518" s="275"/>
      <c r="AR518" s="275"/>
      <c r="AS518" s="275"/>
      <c r="AT518" s="275"/>
      <c r="AU518" s="275"/>
      <c r="AV518" s="275"/>
      <c r="AW518" s="275"/>
    </row>
    <row r="519" spans="2:49" s="414" customFormat="1" ht="15.75" customHeight="1">
      <c r="B519" s="1238" t="str">
        <f>IF('Data invoice'!J477=0,"",'Data invoice'!K477)</f>
        <v/>
      </c>
      <c r="C519" s="1238" t="str">
        <f>IF('Data invoice'!K475=0,"",'Data invoice'!L475)</f>
        <v/>
      </c>
      <c r="D519" s="1238" t="str">
        <f>IF('Data invoice'!L475=0,"",'Data invoice'!M475)</f>
        <v/>
      </c>
      <c r="E519" s="1238" t="str">
        <f>IF('Data invoice'!M475=0,"",'Data invoice'!N475)</f>
        <v/>
      </c>
      <c r="F519" s="1238" t="str">
        <f>IF('Data invoice'!N475=0,"",'Data invoice'!O475)</f>
        <v/>
      </c>
      <c r="G519" s="1238" t="str">
        <f>IF('Data invoice'!O475=0,"",'Data invoice'!P475)</f>
        <v/>
      </c>
      <c r="H519" s="1238" t="str">
        <f>IF('Data invoice'!P475=0,"",'Data invoice'!Q475)</f>
        <v/>
      </c>
      <c r="I519" s="1238" t="str">
        <f>IF('Data invoice'!Q475=0,"",'Data invoice'!R475)</f>
        <v/>
      </c>
      <c r="J519" s="1239" t="str">
        <f>IF('Data invoice'!R475=0,"",'Data invoice'!S475)</f>
        <v/>
      </c>
      <c r="K519" s="1238" t="str">
        <f>IF('Data invoice'!S475=0,"",'Data invoice'!T475)</f>
        <v/>
      </c>
      <c r="L519" s="275"/>
      <c r="M519" s="252"/>
      <c r="N519" s="252"/>
      <c r="O519" s="252"/>
      <c r="P519" s="252"/>
      <c r="Q519" s="252"/>
      <c r="R519" s="252"/>
      <c r="AK519" s="275"/>
      <c r="AL519" s="275"/>
      <c r="AM519" s="275"/>
      <c r="AN519" s="275"/>
      <c r="AO519" s="275"/>
      <c r="AP519" s="275"/>
      <c r="AQ519" s="275"/>
      <c r="AR519" s="275"/>
      <c r="AS519" s="275"/>
      <c r="AT519" s="275"/>
      <c r="AU519" s="275"/>
      <c r="AV519" s="275"/>
      <c r="AW519" s="275"/>
    </row>
    <row r="520" spans="2:49" s="414" customFormat="1" ht="15.75" customHeight="1">
      <c r="B520" s="1238" t="str">
        <f>IF('Data invoice'!J478=0,"",'Data invoice'!K478)</f>
        <v/>
      </c>
      <c r="C520" s="1238" t="str">
        <f>IF('Data invoice'!K476=0,"",'Data invoice'!L476)</f>
        <v/>
      </c>
      <c r="D520" s="1238" t="str">
        <f>IF('Data invoice'!L476=0,"",'Data invoice'!M476)</f>
        <v/>
      </c>
      <c r="E520" s="1238" t="str">
        <f>IF('Data invoice'!M476=0,"",'Data invoice'!N476)</f>
        <v/>
      </c>
      <c r="F520" s="1238" t="str">
        <f>IF('Data invoice'!N476=0,"",'Data invoice'!O476)</f>
        <v/>
      </c>
      <c r="G520" s="1238" t="str">
        <f>IF('Data invoice'!O476=0,"",'Data invoice'!P476)</f>
        <v/>
      </c>
      <c r="H520" s="1238" t="str">
        <f>IF('Data invoice'!P476=0,"",'Data invoice'!Q476)</f>
        <v/>
      </c>
      <c r="I520" s="1238" t="str">
        <f>IF('Data invoice'!Q476=0,"",'Data invoice'!R476)</f>
        <v/>
      </c>
      <c r="J520" s="1239" t="str">
        <f>IF('Data invoice'!R476=0,"",'Data invoice'!S476)</f>
        <v/>
      </c>
      <c r="K520" s="1238" t="str">
        <f>IF('Data invoice'!S476=0,"",'Data invoice'!T476)</f>
        <v/>
      </c>
      <c r="L520" s="275"/>
      <c r="M520" s="252"/>
      <c r="N520" s="252"/>
      <c r="O520" s="252"/>
      <c r="P520" s="252"/>
      <c r="Q520" s="252"/>
      <c r="R520" s="252"/>
      <c r="AK520" s="275"/>
      <c r="AL520" s="275"/>
      <c r="AM520" s="275"/>
      <c r="AN520" s="275"/>
      <c r="AO520" s="275"/>
      <c r="AP520" s="275"/>
      <c r="AQ520" s="275"/>
      <c r="AR520" s="275"/>
      <c r="AS520" s="275"/>
      <c r="AT520" s="275"/>
      <c r="AU520" s="275"/>
      <c r="AV520" s="275"/>
      <c r="AW520" s="275"/>
    </row>
    <row r="521" spans="2:49" s="414" customFormat="1" ht="15.75" customHeight="1">
      <c r="B521" s="1238" t="str">
        <f>IF('Data invoice'!J479=0,"",'Data invoice'!K479)</f>
        <v/>
      </c>
      <c r="C521" s="1238" t="str">
        <f>IF('Data invoice'!K477=0,"",'Data invoice'!L477)</f>
        <v/>
      </c>
      <c r="D521" s="1238" t="str">
        <f>IF('Data invoice'!L477=0,"",'Data invoice'!M477)</f>
        <v/>
      </c>
      <c r="E521" s="1238" t="str">
        <f>IF('Data invoice'!M477=0,"",'Data invoice'!N477)</f>
        <v/>
      </c>
      <c r="F521" s="1238" t="str">
        <f>IF('Data invoice'!N477=0,"",'Data invoice'!O477)</f>
        <v/>
      </c>
      <c r="G521" s="1238" t="str">
        <f>IF('Data invoice'!O477=0,"",'Data invoice'!P477)</f>
        <v/>
      </c>
      <c r="H521" s="1238" t="str">
        <f>IF('Data invoice'!P477=0,"",'Data invoice'!Q477)</f>
        <v/>
      </c>
      <c r="I521" s="1238" t="str">
        <f>IF('Data invoice'!Q477=0,"",'Data invoice'!R477)</f>
        <v/>
      </c>
      <c r="J521" s="1239" t="str">
        <f>IF('Data invoice'!R477=0,"",'Data invoice'!S477)</f>
        <v/>
      </c>
      <c r="K521" s="1238" t="str">
        <f>IF('Data invoice'!S477=0,"",'Data invoice'!T477)</f>
        <v/>
      </c>
      <c r="L521" s="275"/>
      <c r="M521" s="252"/>
      <c r="N521" s="252"/>
      <c r="O521" s="252"/>
      <c r="P521" s="252"/>
      <c r="Q521" s="252"/>
      <c r="R521" s="252"/>
      <c r="AK521" s="275"/>
      <c r="AL521" s="275"/>
      <c r="AM521" s="275"/>
      <c r="AN521" s="275"/>
      <c r="AO521" s="275"/>
      <c r="AP521" s="275"/>
      <c r="AQ521" s="275"/>
      <c r="AR521" s="275"/>
      <c r="AS521" s="275"/>
      <c r="AT521" s="275"/>
      <c r="AU521" s="275"/>
      <c r="AV521" s="275"/>
      <c r="AW521" s="275"/>
    </row>
    <row r="522" spans="2:49" s="414" customFormat="1" ht="15.75" customHeight="1">
      <c r="B522" s="1238" t="str">
        <f>IF('Data invoice'!J480=0,"",'Data invoice'!K480)</f>
        <v/>
      </c>
      <c r="C522" s="1238" t="str">
        <f>IF('Data invoice'!K478=0,"",'Data invoice'!L478)</f>
        <v/>
      </c>
      <c r="D522" s="1238" t="str">
        <f>IF('Data invoice'!L478=0,"",'Data invoice'!M478)</f>
        <v/>
      </c>
      <c r="E522" s="1238" t="str">
        <f>IF('Data invoice'!M478=0,"",'Data invoice'!N478)</f>
        <v/>
      </c>
      <c r="F522" s="1238" t="str">
        <f>IF('Data invoice'!N478=0,"",'Data invoice'!O478)</f>
        <v/>
      </c>
      <c r="G522" s="1238" t="str">
        <f>IF('Data invoice'!O478=0,"",'Data invoice'!P478)</f>
        <v/>
      </c>
      <c r="H522" s="1238" t="str">
        <f>IF('Data invoice'!P478=0,"",'Data invoice'!Q478)</f>
        <v/>
      </c>
      <c r="I522" s="1238" t="str">
        <f>IF('Data invoice'!Q478=0,"",'Data invoice'!R478)</f>
        <v/>
      </c>
      <c r="J522" s="1239" t="str">
        <f>IF('Data invoice'!R478=0,"",'Data invoice'!S478)</f>
        <v/>
      </c>
      <c r="K522" s="1238" t="str">
        <f>IF('Data invoice'!S478=0,"",'Data invoice'!T478)</f>
        <v/>
      </c>
      <c r="L522" s="275"/>
      <c r="M522" s="252"/>
      <c r="N522" s="252"/>
      <c r="O522" s="252"/>
      <c r="P522" s="252"/>
      <c r="Q522" s="252"/>
      <c r="R522" s="252"/>
      <c r="AK522" s="275"/>
      <c r="AL522" s="275"/>
      <c r="AM522" s="275"/>
      <c r="AN522" s="275"/>
      <c r="AO522" s="275"/>
      <c r="AP522" s="275"/>
      <c r="AQ522" s="275"/>
      <c r="AR522" s="275"/>
      <c r="AS522" s="275"/>
      <c r="AT522" s="275"/>
      <c r="AU522" s="275"/>
      <c r="AV522" s="275"/>
      <c r="AW522" s="275"/>
    </row>
    <row r="523" spans="2:49" s="414" customFormat="1" ht="15.75" customHeight="1">
      <c r="B523" s="1238" t="str">
        <f>IF('Data invoice'!J481=0,"",'Data invoice'!K481)</f>
        <v/>
      </c>
      <c r="C523" s="1238" t="str">
        <f>IF('Data invoice'!K479=0,"",'Data invoice'!L479)</f>
        <v/>
      </c>
      <c r="D523" s="1238" t="str">
        <f>IF('Data invoice'!L479=0,"",'Data invoice'!M479)</f>
        <v/>
      </c>
      <c r="E523" s="1238" t="str">
        <f>IF('Data invoice'!M479=0,"",'Data invoice'!N479)</f>
        <v/>
      </c>
      <c r="F523" s="1238" t="str">
        <f>IF('Data invoice'!N479=0,"",'Data invoice'!O479)</f>
        <v/>
      </c>
      <c r="G523" s="1238" t="str">
        <f>IF('Data invoice'!O479=0,"",'Data invoice'!P479)</f>
        <v/>
      </c>
      <c r="H523" s="1238" t="str">
        <f>IF('Data invoice'!P479=0,"",'Data invoice'!Q479)</f>
        <v/>
      </c>
      <c r="I523" s="1238" t="str">
        <f>IF('Data invoice'!Q479=0,"",'Data invoice'!R479)</f>
        <v/>
      </c>
      <c r="J523" s="1239" t="str">
        <f>IF('Data invoice'!R479=0,"",'Data invoice'!S479)</f>
        <v/>
      </c>
      <c r="K523" s="1238" t="str">
        <f>IF('Data invoice'!S479=0,"",'Data invoice'!T479)</f>
        <v/>
      </c>
      <c r="L523" s="275"/>
      <c r="M523" s="252"/>
      <c r="N523" s="252"/>
      <c r="O523" s="252"/>
      <c r="P523" s="252"/>
      <c r="Q523" s="252"/>
      <c r="R523" s="252"/>
      <c r="AK523" s="275"/>
      <c r="AL523" s="275"/>
      <c r="AM523" s="275"/>
      <c r="AN523" s="275"/>
      <c r="AO523" s="275"/>
      <c r="AP523" s="275"/>
      <c r="AQ523" s="275"/>
      <c r="AR523" s="275"/>
      <c r="AS523" s="275"/>
      <c r="AT523" s="275"/>
      <c r="AU523" s="275"/>
      <c r="AV523" s="275"/>
      <c r="AW523" s="275"/>
    </row>
    <row r="524" spans="2:49" s="414" customFormat="1" ht="15.75" customHeight="1">
      <c r="B524" s="1238" t="str">
        <f>IF('Data invoice'!J482=0,"",'Data invoice'!K482)</f>
        <v/>
      </c>
      <c r="C524" s="1238" t="str">
        <f>IF('Data invoice'!K480=0,"",'Data invoice'!L480)</f>
        <v/>
      </c>
      <c r="D524" s="1238" t="str">
        <f>IF('Data invoice'!L480=0,"",'Data invoice'!M480)</f>
        <v/>
      </c>
      <c r="E524" s="1238" t="str">
        <f>IF('Data invoice'!M480=0,"",'Data invoice'!N480)</f>
        <v/>
      </c>
      <c r="F524" s="1238" t="str">
        <f>IF('Data invoice'!N480=0,"",'Data invoice'!O480)</f>
        <v/>
      </c>
      <c r="G524" s="1238" t="str">
        <f>IF('Data invoice'!O480=0,"",'Data invoice'!P480)</f>
        <v/>
      </c>
      <c r="H524" s="1238" t="str">
        <f>IF('Data invoice'!P480=0,"",'Data invoice'!Q480)</f>
        <v/>
      </c>
      <c r="I524" s="1238" t="str">
        <f>IF('Data invoice'!Q480=0,"",'Data invoice'!R480)</f>
        <v/>
      </c>
      <c r="J524" s="1239" t="str">
        <f>IF('Data invoice'!R480=0,"",'Data invoice'!S480)</f>
        <v/>
      </c>
      <c r="K524" s="1238" t="str">
        <f>IF('Data invoice'!S480=0,"",'Data invoice'!T480)</f>
        <v/>
      </c>
      <c r="L524" s="275"/>
      <c r="M524" s="252"/>
      <c r="N524" s="252"/>
      <c r="O524" s="252"/>
      <c r="P524" s="252"/>
      <c r="Q524" s="252"/>
      <c r="R524" s="252"/>
      <c r="AK524" s="275"/>
      <c r="AL524" s="275"/>
      <c r="AM524" s="275"/>
      <c r="AN524" s="275"/>
      <c r="AO524" s="275"/>
      <c r="AP524" s="275"/>
      <c r="AQ524" s="275"/>
      <c r="AR524" s="275"/>
      <c r="AS524" s="275"/>
      <c r="AT524" s="275"/>
      <c r="AU524" s="275"/>
      <c r="AV524" s="275"/>
      <c r="AW524" s="275"/>
    </row>
    <row r="525" spans="2:49" s="414" customFormat="1" ht="15.75" customHeight="1">
      <c r="B525" s="1238" t="str">
        <f>IF('Data invoice'!J483=0,"",'Data invoice'!K483)</f>
        <v/>
      </c>
      <c r="C525" s="1238" t="str">
        <f>IF('Data invoice'!K481=0,"",'Data invoice'!L481)</f>
        <v/>
      </c>
      <c r="D525" s="1238" t="str">
        <f>IF('Data invoice'!L481=0,"",'Data invoice'!M481)</f>
        <v/>
      </c>
      <c r="E525" s="1238" t="str">
        <f>IF('Data invoice'!M481=0,"",'Data invoice'!N481)</f>
        <v/>
      </c>
      <c r="F525" s="1238" t="str">
        <f>IF('Data invoice'!N481=0,"",'Data invoice'!O481)</f>
        <v/>
      </c>
      <c r="G525" s="1238" t="str">
        <f>IF('Data invoice'!O481=0,"",'Data invoice'!P481)</f>
        <v/>
      </c>
      <c r="H525" s="1238" t="str">
        <f>IF('Data invoice'!P481=0,"",'Data invoice'!Q481)</f>
        <v/>
      </c>
      <c r="I525" s="1238" t="str">
        <f>IF('Data invoice'!Q481=0,"",'Data invoice'!R481)</f>
        <v/>
      </c>
      <c r="J525" s="1239" t="str">
        <f>IF('Data invoice'!R481=0,"",'Data invoice'!S481)</f>
        <v/>
      </c>
      <c r="K525" s="1238" t="str">
        <f>IF('Data invoice'!S481=0,"",'Data invoice'!T481)</f>
        <v/>
      </c>
      <c r="L525" s="275"/>
      <c r="M525" s="252"/>
      <c r="N525" s="252"/>
      <c r="O525" s="252"/>
      <c r="P525" s="252"/>
      <c r="Q525" s="252"/>
      <c r="R525" s="252"/>
      <c r="AK525" s="275"/>
      <c r="AL525" s="275"/>
      <c r="AM525" s="275"/>
      <c r="AN525" s="275"/>
      <c r="AO525" s="275"/>
      <c r="AP525" s="275"/>
      <c r="AQ525" s="275"/>
      <c r="AR525" s="275"/>
      <c r="AS525" s="275"/>
      <c r="AT525" s="275"/>
      <c r="AU525" s="275"/>
      <c r="AV525" s="275"/>
      <c r="AW525" s="275"/>
    </row>
    <row r="526" spans="2:49" s="414" customFormat="1" ht="15.75" customHeight="1">
      <c r="B526" s="1238" t="str">
        <f>IF('Data invoice'!J484=0,"",'Data invoice'!K484)</f>
        <v/>
      </c>
      <c r="C526" s="1238" t="str">
        <f>IF('Data invoice'!K482=0,"",'Data invoice'!L482)</f>
        <v/>
      </c>
      <c r="D526" s="1238" t="str">
        <f>IF('Data invoice'!L482=0,"",'Data invoice'!M482)</f>
        <v/>
      </c>
      <c r="E526" s="1238" t="str">
        <f>IF('Data invoice'!M482=0,"",'Data invoice'!N482)</f>
        <v/>
      </c>
      <c r="F526" s="1238" t="str">
        <f>IF('Data invoice'!N482=0,"",'Data invoice'!O482)</f>
        <v/>
      </c>
      <c r="G526" s="1238" t="str">
        <f>IF('Data invoice'!O482=0,"",'Data invoice'!P482)</f>
        <v/>
      </c>
      <c r="H526" s="1238" t="str">
        <f>IF('Data invoice'!P482=0,"",'Data invoice'!Q482)</f>
        <v/>
      </c>
      <c r="I526" s="1238" t="str">
        <f>IF('Data invoice'!Q482=0,"",'Data invoice'!R482)</f>
        <v/>
      </c>
      <c r="J526" s="1239" t="str">
        <f>IF('Data invoice'!R482=0,"",'Data invoice'!S482)</f>
        <v/>
      </c>
      <c r="K526" s="1238" t="str">
        <f>IF('Data invoice'!S482=0,"",'Data invoice'!T482)</f>
        <v/>
      </c>
      <c r="L526" s="275"/>
      <c r="M526" s="252"/>
      <c r="N526" s="252"/>
      <c r="O526" s="252"/>
      <c r="P526" s="252"/>
      <c r="Q526" s="252"/>
      <c r="R526" s="252"/>
      <c r="AK526" s="275"/>
      <c r="AL526" s="275"/>
      <c r="AM526" s="275"/>
      <c r="AN526" s="275"/>
      <c r="AO526" s="275"/>
      <c r="AP526" s="275"/>
      <c r="AQ526" s="275"/>
      <c r="AR526" s="275"/>
      <c r="AS526" s="275"/>
      <c r="AT526" s="275"/>
      <c r="AU526" s="275"/>
      <c r="AV526" s="275"/>
      <c r="AW526" s="275"/>
    </row>
    <row r="527" spans="2:49" s="414" customFormat="1" ht="15.75" customHeight="1">
      <c r="B527" s="1238" t="str">
        <f>IF('Data invoice'!J485=0,"",'Data invoice'!K485)</f>
        <v/>
      </c>
      <c r="C527" s="1238" t="str">
        <f>IF('Data invoice'!K483=0,"",'Data invoice'!L483)</f>
        <v/>
      </c>
      <c r="D527" s="1238" t="str">
        <f>IF('Data invoice'!L483=0,"",'Data invoice'!M483)</f>
        <v/>
      </c>
      <c r="E527" s="1238" t="str">
        <f>IF('Data invoice'!M483=0,"",'Data invoice'!N483)</f>
        <v/>
      </c>
      <c r="F527" s="1238" t="str">
        <f>IF('Data invoice'!N483=0,"",'Data invoice'!O483)</f>
        <v/>
      </c>
      <c r="G527" s="1238" t="str">
        <f>IF('Data invoice'!O483=0,"",'Data invoice'!P483)</f>
        <v/>
      </c>
      <c r="H527" s="1238" t="str">
        <f>IF('Data invoice'!P483=0,"",'Data invoice'!Q483)</f>
        <v/>
      </c>
      <c r="I527" s="1238" t="str">
        <f>IF('Data invoice'!Q483=0,"",'Data invoice'!R483)</f>
        <v/>
      </c>
      <c r="J527" s="1239" t="str">
        <f>IF('Data invoice'!R483=0,"",'Data invoice'!S483)</f>
        <v/>
      </c>
      <c r="K527" s="1238" t="str">
        <f>IF('Data invoice'!S483=0,"",'Data invoice'!T483)</f>
        <v/>
      </c>
      <c r="L527" s="275"/>
      <c r="M527" s="252"/>
      <c r="N527" s="252"/>
      <c r="O527" s="252"/>
      <c r="P527" s="252"/>
      <c r="Q527" s="252"/>
      <c r="R527" s="252"/>
      <c r="AK527" s="275"/>
      <c r="AL527" s="275"/>
      <c r="AM527" s="275"/>
      <c r="AN527" s="275"/>
      <c r="AO527" s="275"/>
      <c r="AP527" s="275"/>
      <c r="AQ527" s="275"/>
      <c r="AR527" s="275"/>
      <c r="AS527" s="275"/>
      <c r="AT527" s="275"/>
      <c r="AU527" s="275"/>
      <c r="AV527" s="275"/>
      <c r="AW527" s="275"/>
    </row>
    <row r="528" spans="2:49" s="414" customFormat="1" ht="15.75" customHeight="1">
      <c r="B528" s="1238" t="str">
        <f>IF('Data invoice'!J486=0,"",'Data invoice'!K486)</f>
        <v/>
      </c>
      <c r="C528" s="1238" t="str">
        <f>IF('Data invoice'!K484=0,"",'Data invoice'!L484)</f>
        <v/>
      </c>
      <c r="D528" s="1238" t="str">
        <f>IF('Data invoice'!L484=0,"",'Data invoice'!M484)</f>
        <v/>
      </c>
      <c r="E528" s="1238" t="str">
        <f>IF('Data invoice'!M484=0,"",'Data invoice'!N484)</f>
        <v/>
      </c>
      <c r="F528" s="1238" t="str">
        <f>IF('Data invoice'!N484=0,"",'Data invoice'!O484)</f>
        <v/>
      </c>
      <c r="G528" s="1238" t="str">
        <f>IF('Data invoice'!O484=0,"",'Data invoice'!P484)</f>
        <v/>
      </c>
      <c r="H528" s="1238" t="str">
        <f>IF('Data invoice'!P484=0,"",'Data invoice'!Q484)</f>
        <v/>
      </c>
      <c r="I528" s="1238" t="str">
        <f>IF('Data invoice'!Q484=0,"",'Data invoice'!R484)</f>
        <v/>
      </c>
      <c r="J528" s="1239" t="str">
        <f>IF('Data invoice'!R484=0,"",'Data invoice'!S484)</f>
        <v/>
      </c>
      <c r="K528" s="1238" t="str">
        <f>IF('Data invoice'!S484=0,"",'Data invoice'!T484)</f>
        <v/>
      </c>
      <c r="L528" s="275"/>
      <c r="M528" s="252"/>
      <c r="N528" s="252"/>
      <c r="O528" s="252"/>
      <c r="P528" s="252"/>
      <c r="Q528" s="252"/>
      <c r="R528" s="252"/>
      <c r="AK528" s="275"/>
      <c r="AL528" s="275"/>
      <c r="AM528" s="275"/>
      <c r="AN528" s="275"/>
      <c r="AO528" s="275"/>
      <c r="AP528" s="275"/>
      <c r="AQ528" s="275"/>
      <c r="AR528" s="275"/>
      <c r="AS528" s="275"/>
      <c r="AT528" s="275"/>
      <c r="AU528" s="275"/>
      <c r="AV528" s="275"/>
      <c r="AW528" s="275"/>
    </row>
    <row r="529" spans="2:49" s="414" customFormat="1" ht="15.75" customHeight="1">
      <c r="B529" s="1238" t="str">
        <f>IF('Data invoice'!J487=0,"",'Data invoice'!K487)</f>
        <v/>
      </c>
      <c r="C529" s="1238" t="str">
        <f>IF('Data invoice'!K485=0,"",'Data invoice'!L485)</f>
        <v/>
      </c>
      <c r="D529" s="1238" t="str">
        <f>IF('Data invoice'!L485=0,"",'Data invoice'!M485)</f>
        <v/>
      </c>
      <c r="E529" s="1238" t="str">
        <f>IF('Data invoice'!M485=0,"",'Data invoice'!N485)</f>
        <v/>
      </c>
      <c r="F529" s="1238" t="str">
        <f>IF('Data invoice'!N485=0,"",'Data invoice'!O485)</f>
        <v/>
      </c>
      <c r="G529" s="1238" t="str">
        <f>IF('Data invoice'!O485=0,"",'Data invoice'!P485)</f>
        <v/>
      </c>
      <c r="H529" s="1238" t="str">
        <f>IF('Data invoice'!P485=0,"",'Data invoice'!Q485)</f>
        <v/>
      </c>
      <c r="I529" s="1238" t="str">
        <f>IF('Data invoice'!Q485=0,"",'Data invoice'!R485)</f>
        <v/>
      </c>
      <c r="J529" s="1239" t="str">
        <f>IF('Data invoice'!R485=0,"",'Data invoice'!S485)</f>
        <v/>
      </c>
      <c r="K529" s="1238" t="str">
        <f>IF('Data invoice'!S485=0,"",'Data invoice'!T485)</f>
        <v/>
      </c>
      <c r="L529" s="275"/>
      <c r="M529" s="252"/>
      <c r="N529" s="252"/>
      <c r="O529" s="252"/>
      <c r="P529" s="252"/>
      <c r="Q529" s="252"/>
      <c r="R529" s="252"/>
      <c r="AK529" s="275"/>
      <c r="AL529" s="275"/>
      <c r="AM529" s="275"/>
      <c r="AN529" s="275"/>
      <c r="AO529" s="275"/>
      <c r="AP529" s="275"/>
      <c r="AQ529" s="275"/>
      <c r="AR529" s="275"/>
      <c r="AS529" s="275"/>
      <c r="AT529" s="275"/>
      <c r="AU529" s="275"/>
      <c r="AV529" s="275"/>
      <c r="AW529" s="275"/>
    </row>
    <row r="530" spans="2:49" s="414" customFormat="1" ht="15.75" customHeight="1">
      <c r="B530" s="1238" t="str">
        <f>IF('Data invoice'!J488=0,"",'Data invoice'!K488)</f>
        <v/>
      </c>
      <c r="C530" s="1238" t="str">
        <f>IF('Data invoice'!K486=0,"",'Data invoice'!L486)</f>
        <v/>
      </c>
      <c r="D530" s="1238" t="str">
        <f>IF('Data invoice'!L486=0,"",'Data invoice'!M486)</f>
        <v/>
      </c>
      <c r="E530" s="1238" t="str">
        <f>IF('Data invoice'!M486=0,"",'Data invoice'!N486)</f>
        <v/>
      </c>
      <c r="F530" s="1238" t="str">
        <f>IF('Data invoice'!N486=0,"",'Data invoice'!O486)</f>
        <v/>
      </c>
      <c r="G530" s="1238" t="str">
        <f>IF('Data invoice'!O486=0,"",'Data invoice'!P486)</f>
        <v/>
      </c>
      <c r="H530" s="1238" t="str">
        <f>IF('Data invoice'!P486=0,"",'Data invoice'!Q486)</f>
        <v/>
      </c>
      <c r="I530" s="1238" t="str">
        <f>IF('Data invoice'!Q486=0,"",'Data invoice'!R486)</f>
        <v/>
      </c>
      <c r="J530" s="1239" t="str">
        <f>IF('Data invoice'!R486=0,"",'Data invoice'!S486)</f>
        <v/>
      </c>
      <c r="K530" s="1238" t="str">
        <f>IF('Data invoice'!S486=0,"",'Data invoice'!T486)</f>
        <v/>
      </c>
      <c r="L530" s="275"/>
      <c r="M530" s="252"/>
      <c r="N530" s="252"/>
      <c r="O530" s="252"/>
      <c r="P530" s="252"/>
      <c r="Q530" s="252"/>
      <c r="R530" s="252"/>
      <c r="AK530" s="275"/>
      <c r="AL530" s="275"/>
      <c r="AM530" s="275"/>
      <c r="AN530" s="275"/>
      <c r="AO530" s="275"/>
      <c r="AP530" s="275"/>
      <c r="AQ530" s="275"/>
      <c r="AR530" s="275"/>
      <c r="AS530" s="275"/>
      <c r="AT530" s="275"/>
      <c r="AU530" s="275"/>
      <c r="AV530" s="275"/>
      <c r="AW530" s="275"/>
    </row>
    <row r="531" spans="2:49" s="414" customFormat="1" ht="15.75" customHeight="1">
      <c r="B531" s="1238" t="str">
        <f>IF('Data invoice'!J489=0,"",'Data invoice'!K489)</f>
        <v/>
      </c>
      <c r="C531" s="1238" t="str">
        <f>IF('Data invoice'!K487=0,"",'Data invoice'!L487)</f>
        <v/>
      </c>
      <c r="D531" s="1238" t="str">
        <f>IF('Data invoice'!L487=0,"",'Data invoice'!M487)</f>
        <v/>
      </c>
      <c r="E531" s="1238" t="str">
        <f>IF('Data invoice'!M487=0,"",'Data invoice'!N487)</f>
        <v/>
      </c>
      <c r="F531" s="1238" t="str">
        <f>IF('Data invoice'!N487=0,"",'Data invoice'!O487)</f>
        <v/>
      </c>
      <c r="G531" s="1238" t="str">
        <f>IF('Data invoice'!O487=0,"",'Data invoice'!P487)</f>
        <v/>
      </c>
      <c r="H531" s="1238" t="str">
        <f>IF('Data invoice'!P487=0,"",'Data invoice'!Q487)</f>
        <v/>
      </c>
      <c r="I531" s="1238" t="str">
        <f>IF('Data invoice'!Q487=0,"",'Data invoice'!R487)</f>
        <v/>
      </c>
      <c r="J531" s="1239" t="str">
        <f>IF('Data invoice'!R487=0,"",'Data invoice'!S487)</f>
        <v/>
      </c>
      <c r="K531" s="1238" t="str">
        <f>IF('Data invoice'!S487=0,"",'Data invoice'!T487)</f>
        <v/>
      </c>
      <c r="L531" s="275"/>
      <c r="M531" s="252"/>
      <c r="N531" s="252"/>
      <c r="O531" s="252"/>
      <c r="P531" s="252"/>
      <c r="Q531" s="252"/>
      <c r="R531" s="252"/>
      <c r="AK531" s="275"/>
      <c r="AL531" s="275"/>
      <c r="AM531" s="275"/>
      <c r="AN531" s="275"/>
      <c r="AO531" s="275"/>
      <c r="AP531" s="275"/>
      <c r="AQ531" s="275"/>
      <c r="AR531" s="275"/>
      <c r="AS531" s="275"/>
      <c r="AT531" s="275"/>
      <c r="AU531" s="275"/>
      <c r="AV531" s="275"/>
      <c r="AW531" s="275"/>
    </row>
    <row r="532" spans="2:49" s="414" customFormat="1" ht="15.75" customHeight="1">
      <c r="B532" s="1238" t="str">
        <f>IF('Data invoice'!J490=0,"",'Data invoice'!K490)</f>
        <v/>
      </c>
      <c r="C532" s="1238" t="str">
        <f>IF('Data invoice'!K488=0,"",'Data invoice'!L488)</f>
        <v/>
      </c>
      <c r="D532" s="1238" t="str">
        <f>IF('Data invoice'!L488=0,"",'Data invoice'!M488)</f>
        <v/>
      </c>
      <c r="E532" s="1238" t="str">
        <f>IF('Data invoice'!M488=0,"",'Data invoice'!N488)</f>
        <v/>
      </c>
      <c r="F532" s="1238" t="str">
        <f>IF('Data invoice'!N488=0,"",'Data invoice'!O488)</f>
        <v/>
      </c>
      <c r="G532" s="1238" t="str">
        <f>IF('Data invoice'!O488=0,"",'Data invoice'!P488)</f>
        <v/>
      </c>
      <c r="H532" s="1238" t="str">
        <f>IF('Data invoice'!P488=0,"",'Data invoice'!Q488)</f>
        <v/>
      </c>
      <c r="I532" s="1238" t="str">
        <f>IF('Data invoice'!Q488=0,"",'Data invoice'!R488)</f>
        <v/>
      </c>
      <c r="J532" s="1239" t="str">
        <f>IF('Data invoice'!R488=0,"",'Data invoice'!S488)</f>
        <v/>
      </c>
      <c r="K532" s="1238" t="str">
        <f>IF('Data invoice'!S488=0,"",'Data invoice'!T488)</f>
        <v/>
      </c>
      <c r="L532" s="275"/>
      <c r="M532" s="252"/>
      <c r="N532" s="252"/>
      <c r="O532" s="252"/>
      <c r="P532" s="252"/>
      <c r="Q532" s="252"/>
      <c r="R532" s="252"/>
      <c r="AK532" s="275"/>
      <c r="AL532" s="275"/>
      <c r="AM532" s="275"/>
      <c r="AN532" s="275"/>
      <c r="AO532" s="275"/>
      <c r="AP532" s="275"/>
      <c r="AQ532" s="275"/>
      <c r="AR532" s="275"/>
      <c r="AS532" s="275"/>
      <c r="AT532" s="275"/>
      <c r="AU532" s="275"/>
      <c r="AV532" s="275"/>
      <c r="AW532" s="275"/>
    </row>
    <row r="533" spans="2:49" s="414" customFormat="1" ht="15.75" customHeight="1">
      <c r="B533" s="1238" t="str">
        <f>IF('Data invoice'!J491=0,"",'Data invoice'!K491)</f>
        <v/>
      </c>
      <c r="C533" s="1238" t="str">
        <f>IF('Data invoice'!K489=0,"",'Data invoice'!L489)</f>
        <v/>
      </c>
      <c r="D533" s="1238" t="str">
        <f>IF('Data invoice'!L489=0,"",'Data invoice'!M489)</f>
        <v/>
      </c>
      <c r="E533" s="1238" t="str">
        <f>IF('Data invoice'!M489=0,"",'Data invoice'!N489)</f>
        <v/>
      </c>
      <c r="F533" s="1238" t="str">
        <f>IF('Data invoice'!N489=0,"",'Data invoice'!O489)</f>
        <v/>
      </c>
      <c r="G533" s="1238" t="str">
        <f>IF('Data invoice'!O489=0,"",'Data invoice'!P489)</f>
        <v/>
      </c>
      <c r="H533" s="1238" t="str">
        <f>IF('Data invoice'!P489=0,"",'Data invoice'!Q489)</f>
        <v/>
      </c>
      <c r="I533" s="1238" t="str">
        <f>IF('Data invoice'!Q489=0,"",'Data invoice'!R489)</f>
        <v/>
      </c>
      <c r="J533" s="1239" t="str">
        <f>IF('Data invoice'!R489=0,"",'Data invoice'!S489)</f>
        <v/>
      </c>
      <c r="K533" s="1238" t="str">
        <f>IF('Data invoice'!S489=0,"",'Data invoice'!T489)</f>
        <v/>
      </c>
      <c r="L533" s="275"/>
      <c r="M533" s="252"/>
      <c r="N533" s="252"/>
      <c r="O533" s="252"/>
      <c r="P533" s="252"/>
      <c r="Q533" s="252"/>
      <c r="R533" s="252"/>
      <c r="AK533" s="275"/>
      <c r="AL533" s="275"/>
      <c r="AM533" s="275"/>
      <c r="AN533" s="275"/>
      <c r="AO533" s="275"/>
      <c r="AP533" s="275"/>
      <c r="AQ533" s="275"/>
      <c r="AR533" s="275"/>
      <c r="AS533" s="275"/>
      <c r="AT533" s="275"/>
      <c r="AU533" s="275"/>
      <c r="AV533" s="275"/>
      <c r="AW533" s="275"/>
    </row>
    <row r="534" spans="2:49" s="414" customFormat="1" ht="15.75" customHeight="1">
      <c r="B534" s="1238" t="str">
        <f>IF('Data invoice'!J492=0,"",'Data invoice'!K492)</f>
        <v/>
      </c>
      <c r="C534" s="1238" t="str">
        <f>IF('Data invoice'!K490=0,"",'Data invoice'!L490)</f>
        <v/>
      </c>
      <c r="D534" s="1238" t="str">
        <f>IF('Data invoice'!L490=0,"",'Data invoice'!M490)</f>
        <v/>
      </c>
      <c r="E534" s="1238" t="str">
        <f>IF('Data invoice'!M490=0,"",'Data invoice'!N490)</f>
        <v/>
      </c>
      <c r="F534" s="1238" t="str">
        <f>IF('Data invoice'!N490=0,"",'Data invoice'!O490)</f>
        <v/>
      </c>
      <c r="G534" s="1238" t="str">
        <f>IF('Data invoice'!O490=0,"",'Data invoice'!P490)</f>
        <v/>
      </c>
      <c r="H534" s="1238" t="str">
        <f>IF('Data invoice'!P490=0,"",'Data invoice'!Q490)</f>
        <v/>
      </c>
      <c r="I534" s="1238" t="str">
        <f>IF('Data invoice'!Q490=0,"",'Data invoice'!R490)</f>
        <v/>
      </c>
      <c r="J534" s="1239" t="str">
        <f>IF('Data invoice'!R490=0,"",'Data invoice'!S490)</f>
        <v/>
      </c>
      <c r="K534" s="1238" t="str">
        <f>IF('Data invoice'!S490=0,"",'Data invoice'!T490)</f>
        <v/>
      </c>
      <c r="L534" s="275"/>
      <c r="M534" s="252"/>
      <c r="N534" s="252"/>
      <c r="O534" s="252"/>
      <c r="P534" s="252"/>
      <c r="Q534" s="252"/>
      <c r="R534" s="252"/>
      <c r="AK534" s="275"/>
      <c r="AL534" s="275"/>
      <c r="AM534" s="275"/>
      <c r="AN534" s="275"/>
      <c r="AO534" s="275"/>
      <c r="AP534" s="275"/>
      <c r="AQ534" s="275"/>
      <c r="AR534" s="275"/>
      <c r="AS534" s="275"/>
      <c r="AT534" s="275"/>
      <c r="AU534" s="275"/>
      <c r="AV534" s="275"/>
      <c r="AW534" s="275"/>
    </row>
    <row r="535" spans="2:49" s="414" customFormat="1" ht="15.75" customHeight="1">
      <c r="B535" s="1238" t="str">
        <f>IF('Data invoice'!J493=0,"",'Data invoice'!K493)</f>
        <v/>
      </c>
      <c r="C535" s="1238" t="str">
        <f>IF('Data invoice'!K491=0,"",'Data invoice'!L491)</f>
        <v/>
      </c>
      <c r="D535" s="1238" t="str">
        <f>IF('Data invoice'!L491=0,"",'Data invoice'!M491)</f>
        <v/>
      </c>
      <c r="E535" s="1238" t="str">
        <f>IF('Data invoice'!M491=0,"",'Data invoice'!N491)</f>
        <v/>
      </c>
      <c r="F535" s="1238" t="str">
        <f>IF('Data invoice'!N491=0,"",'Data invoice'!O491)</f>
        <v/>
      </c>
      <c r="G535" s="1238" t="str">
        <f>IF('Data invoice'!O491=0,"",'Data invoice'!P491)</f>
        <v/>
      </c>
      <c r="H535" s="1238" t="str">
        <f>IF('Data invoice'!P491=0,"",'Data invoice'!Q491)</f>
        <v/>
      </c>
      <c r="I535" s="1238" t="str">
        <f>IF('Data invoice'!Q491=0,"",'Data invoice'!R491)</f>
        <v/>
      </c>
      <c r="J535" s="1239" t="str">
        <f>IF('Data invoice'!R491=0,"",'Data invoice'!S491)</f>
        <v/>
      </c>
      <c r="K535" s="1238" t="str">
        <f>IF('Data invoice'!S491=0,"",'Data invoice'!T491)</f>
        <v/>
      </c>
      <c r="L535" s="275"/>
      <c r="M535" s="252"/>
      <c r="N535" s="252"/>
      <c r="O535" s="252"/>
      <c r="P535" s="252"/>
      <c r="Q535" s="252"/>
      <c r="R535" s="252"/>
      <c r="AK535" s="275"/>
      <c r="AL535" s="275"/>
      <c r="AM535" s="275"/>
      <c r="AN535" s="275"/>
      <c r="AO535" s="275"/>
      <c r="AP535" s="275"/>
      <c r="AQ535" s="275"/>
      <c r="AR535" s="275"/>
      <c r="AS535" s="275"/>
      <c r="AT535" s="275"/>
      <c r="AU535" s="275"/>
      <c r="AV535" s="275"/>
      <c r="AW535" s="275"/>
    </row>
    <row r="536" spans="2:49" s="414" customFormat="1" ht="15.75" customHeight="1">
      <c r="B536" s="1238" t="str">
        <f>IF('Data invoice'!J494=0,"",'Data invoice'!K494)</f>
        <v/>
      </c>
      <c r="C536" s="1238" t="str">
        <f>IF('Data invoice'!K492=0,"",'Data invoice'!L492)</f>
        <v/>
      </c>
      <c r="D536" s="1238" t="str">
        <f>IF('Data invoice'!L492=0,"",'Data invoice'!M492)</f>
        <v/>
      </c>
      <c r="E536" s="1238" t="str">
        <f>IF('Data invoice'!M492=0,"",'Data invoice'!N492)</f>
        <v/>
      </c>
      <c r="F536" s="1238" t="str">
        <f>IF('Data invoice'!N492=0,"",'Data invoice'!O492)</f>
        <v/>
      </c>
      <c r="G536" s="1238" t="str">
        <f>IF('Data invoice'!O492=0,"",'Data invoice'!P492)</f>
        <v/>
      </c>
      <c r="H536" s="1238" t="str">
        <f>IF('Data invoice'!P492=0,"",'Data invoice'!Q492)</f>
        <v/>
      </c>
      <c r="I536" s="1238" t="str">
        <f>IF('Data invoice'!Q492=0,"",'Data invoice'!R492)</f>
        <v/>
      </c>
      <c r="J536" s="1239" t="str">
        <f>IF('Data invoice'!R492=0,"",'Data invoice'!S492)</f>
        <v/>
      </c>
      <c r="K536" s="1238" t="str">
        <f>IF('Data invoice'!S492=0,"",'Data invoice'!T492)</f>
        <v/>
      </c>
      <c r="L536" s="275"/>
      <c r="M536" s="252"/>
      <c r="N536" s="252"/>
      <c r="O536" s="252"/>
      <c r="P536" s="252"/>
      <c r="Q536" s="252"/>
      <c r="R536" s="252"/>
      <c r="AK536" s="275"/>
      <c r="AL536" s="275"/>
      <c r="AM536" s="275"/>
      <c r="AN536" s="275"/>
      <c r="AO536" s="275"/>
      <c r="AP536" s="275"/>
      <c r="AQ536" s="275"/>
      <c r="AR536" s="275"/>
      <c r="AS536" s="275"/>
      <c r="AT536" s="275"/>
      <c r="AU536" s="275"/>
      <c r="AV536" s="275"/>
      <c r="AW536" s="275"/>
    </row>
    <row r="537" spans="2:49" s="414" customFormat="1" ht="15.75" customHeight="1">
      <c r="B537" s="1238" t="str">
        <f>IF('Data invoice'!J495=0,"",'Data invoice'!K495)</f>
        <v/>
      </c>
      <c r="C537" s="1238" t="str">
        <f>IF('Data invoice'!K493=0,"",'Data invoice'!L493)</f>
        <v/>
      </c>
      <c r="D537" s="1238" t="str">
        <f>IF('Data invoice'!L493=0,"",'Data invoice'!M493)</f>
        <v/>
      </c>
      <c r="E537" s="1238" t="str">
        <f>IF('Data invoice'!M493=0,"",'Data invoice'!N493)</f>
        <v/>
      </c>
      <c r="F537" s="1238" t="str">
        <f>IF('Data invoice'!N493=0,"",'Data invoice'!O493)</f>
        <v/>
      </c>
      <c r="G537" s="1238" t="str">
        <f>IF('Data invoice'!O493=0,"",'Data invoice'!P493)</f>
        <v/>
      </c>
      <c r="H537" s="1238" t="str">
        <f>IF('Data invoice'!P493=0,"",'Data invoice'!Q493)</f>
        <v/>
      </c>
      <c r="I537" s="1238" t="str">
        <f>IF('Data invoice'!Q493=0,"",'Data invoice'!R493)</f>
        <v/>
      </c>
      <c r="J537" s="1239" t="str">
        <f>IF('Data invoice'!R493=0,"",'Data invoice'!S493)</f>
        <v/>
      </c>
      <c r="K537" s="1238" t="str">
        <f>IF('Data invoice'!S493=0,"",'Data invoice'!T493)</f>
        <v/>
      </c>
      <c r="L537" s="275"/>
      <c r="M537" s="252"/>
      <c r="N537" s="252"/>
      <c r="O537" s="252"/>
      <c r="P537" s="252"/>
      <c r="Q537" s="252"/>
      <c r="R537" s="252"/>
      <c r="AK537" s="275"/>
      <c r="AL537" s="275"/>
      <c r="AM537" s="275"/>
      <c r="AN537" s="275"/>
      <c r="AO537" s="275"/>
      <c r="AP537" s="275"/>
      <c r="AQ537" s="275"/>
      <c r="AR537" s="275"/>
      <c r="AS537" s="275"/>
      <c r="AT537" s="275"/>
      <c r="AU537" s="275"/>
      <c r="AV537" s="275"/>
      <c r="AW537" s="275"/>
    </row>
    <row r="538" spans="2:49" s="414" customFormat="1" ht="15.75" customHeight="1">
      <c r="B538" s="1238" t="str">
        <f>IF('Data invoice'!J496=0,"",'Data invoice'!K496)</f>
        <v/>
      </c>
      <c r="C538" s="1238" t="str">
        <f>IF('Data invoice'!K494=0,"",'Data invoice'!L494)</f>
        <v/>
      </c>
      <c r="D538" s="1238" t="str">
        <f>IF('Data invoice'!L494=0,"",'Data invoice'!M494)</f>
        <v/>
      </c>
      <c r="E538" s="1238" t="str">
        <f>IF('Data invoice'!M494=0,"",'Data invoice'!N494)</f>
        <v/>
      </c>
      <c r="F538" s="1238" t="str">
        <f>IF('Data invoice'!N494=0,"",'Data invoice'!O494)</f>
        <v/>
      </c>
      <c r="G538" s="1238" t="str">
        <f>IF('Data invoice'!O494=0,"",'Data invoice'!P494)</f>
        <v/>
      </c>
      <c r="H538" s="1238" t="str">
        <f>IF('Data invoice'!P494=0,"",'Data invoice'!Q494)</f>
        <v/>
      </c>
      <c r="I538" s="1238" t="str">
        <f>IF('Data invoice'!Q494=0,"",'Data invoice'!R494)</f>
        <v/>
      </c>
      <c r="J538" s="1239" t="str">
        <f>IF('Data invoice'!R494=0,"",'Data invoice'!S494)</f>
        <v/>
      </c>
      <c r="K538" s="1238" t="str">
        <f>IF('Data invoice'!S494=0,"",'Data invoice'!T494)</f>
        <v/>
      </c>
      <c r="L538" s="275"/>
      <c r="M538" s="252"/>
      <c r="N538" s="252"/>
      <c r="O538" s="252"/>
      <c r="P538" s="252"/>
      <c r="Q538" s="252"/>
      <c r="R538" s="252"/>
      <c r="AK538" s="275"/>
      <c r="AL538" s="275"/>
      <c r="AM538" s="275"/>
      <c r="AN538" s="275"/>
      <c r="AO538" s="275"/>
      <c r="AP538" s="275"/>
      <c r="AQ538" s="275"/>
      <c r="AR538" s="275"/>
      <c r="AS538" s="275"/>
      <c r="AT538" s="275"/>
      <c r="AU538" s="275"/>
      <c r="AV538" s="275"/>
      <c r="AW538" s="275"/>
    </row>
    <row r="539" spans="2:49" s="414" customFormat="1" ht="15.75" customHeight="1">
      <c r="B539" s="1238" t="str">
        <f>IF('Data invoice'!J497=0,"",'Data invoice'!K497)</f>
        <v/>
      </c>
      <c r="C539" s="1238" t="str">
        <f>IF('Data invoice'!K495=0,"",'Data invoice'!L495)</f>
        <v/>
      </c>
      <c r="D539" s="1238" t="str">
        <f>IF('Data invoice'!L495=0,"",'Data invoice'!M495)</f>
        <v/>
      </c>
      <c r="E539" s="1238" t="str">
        <f>IF('Data invoice'!M495=0,"",'Data invoice'!N495)</f>
        <v/>
      </c>
      <c r="F539" s="1238" t="str">
        <f>IF('Data invoice'!N495=0,"",'Data invoice'!O495)</f>
        <v/>
      </c>
      <c r="G539" s="1238" t="str">
        <f>IF('Data invoice'!O495=0,"",'Data invoice'!P495)</f>
        <v/>
      </c>
      <c r="H539" s="1238" t="str">
        <f>IF('Data invoice'!P495=0,"",'Data invoice'!Q495)</f>
        <v/>
      </c>
      <c r="I539" s="1238" t="str">
        <f>IF('Data invoice'!Q495=0,"",'Data invoice'!R495)</f>
        <v/>
      </c>
      <c r="J539" s="1239" t="str">
        <f>IF('Data invoice'!R495=0,"",'Data invoice'!S495)</f>
        <v/>
      </c>
      <c r="K539" s="1238" t="str">
        <f>IF('Data invoice'!S495=0,"",'Data invoice'!T495)</f>
        <v/>
      </c>
      <c r="L539" s="275"/>
      <c r="M539" s="252"/>
      <c r="N539" s="252"/>
      <c r="O539" s="252"/>
      <c r="P539" s="252"/>
      <c r="Q539" s="252"/>
      <c r="R539" s="252"/>
      <c r="AK539" s="275"/>
      <c r="AL539" s="275"/>
      <c r="AM539" s="275"/>
      <c r="AN539" s="275"/>
      <c r="AO539" s="275"/>
      <c r="AP539" s="275"/>
      <c r="AQ539" s="275"/>
      <c r="AR539" s="275"/>
      <c r="AS539" s="275"/>
      <c r="AT539" s="275"/>
      <c r="AU539" s="275"/>
      <c r="AV539" s="275"/>
      <c r="AW539" s="275"/>
    </row>
    <row r="540" spans="2:49" s="414" customFormat="1" ht="15.75" customHeight="1">
      <c r="B540" s="1238" t="str">
        <f>IF('Data invoice'!J498=0,"",'Data invoice'!K498)</f>
        <v/>
      </c>
      <c r="C540" s="1238" t="str">
        <f>IF('Data invoice'!K496=0,"",'Data invoice'!L496)</f>
        <v/>
      </c>
      <c r="D540" s="1238" t="str">
        <f>IF('Data invoice'!L496=0,"",'Data invoice'!M496)</f>
        <v/>
      </c>
      <c r="E540" s="1238" t="str">
        <f>IF('Data invoice'!M496=0,"",'Data invoice'!N496)</f>
        <v/>
      </c>
      <c r="F540" s="1238" t="str">
        <f>IF('Data invoice'!N496=0,"",'Data invoice'!O496)</f>
        <v/>
      </c>
      <c r="G540" s="1238" t="str">
        <f>IF('Data invoice'!O496=0,"",'Data invoice'!P496)</f>
        <v/>
      </c>
      <c r="H540" s="1238" t="str">
        <f>IF('Data invoice'!P496=0,"",'Data invoice'!Q496)</f>
        <v/>
      </c>
      <c r="I540" s="1238" t="str">
        <f>IF('Data invoice'!Q496=0,"",'Data invoice'!R496)</f>
        <v/>
      </c>
      <c r="J540" s="1239" t="str">
        <f>IF('Data invoice'!R496=0,"",'Data invoice'!S496)</f>
        <v/>
      </c>
      <c r="K540" s="1238" t="str">
        <f>IF('Data invoice'!S496=0,"",'Data invoice'!T496)</f>
        <v/>
      </c>
      <c r="L540" s="275"/>
      <c r="M540" s="252"/>
      <c r="N540" s="252"/>
      <c r="O540" s="252"/>
      <c r="P540" s="252"/>
      <c r="Q540" s="252"/>
      <c r="R540" s="252"/>
      <c r="AK540" s="275"/>
      <c r="AL540" s="275"/>
      <c r="AM540" s="275"/>
      <c r="AN540" s="275"/>
      <c r="AO540" s="275"/>
      <c r="AP540" s="275"/>
      <c r="AQ540" s="275"/>
      <c r="AR540" s="275"/>
      <c r="AS540" s="275"/>
      <c r="AT540" s="275"/>
      <c r="AU540" s="275"/>
      <c r="AV540" s="275"/>
      <c r="AW540" s="275"/>
    </row>
    <row r="541" spans="2:49" s="414" customFormat="1" ht="15.75" customHeight="1">
      <c r="B541" s="1238" t="str">
        <f>IF('Data invoice'!J499=0,"",'Data invoice'!K499)</f>
        <v/>
      </c>
      <c r="C541" s="1238" t="str">
        <f>IF('Data invoice'!K497=0,"",'Data invoice'!L497)</f>
        <v/>
      </c>
      <c r="D541" s="1238" t="str">
        <f>IF('Data invoice'!L497=0,"",'Data invoice'!M497)</f>
        <v/>
      </c>
      <c r="E541" s="1238" t="str">
        <f>IF('Data invoice'!M497=0,"",'Data invoice'!N497)</f>
        <v/>
      </c>
      <c r="F541" s="1238" t="str">
        <f>IF('Data invoice'!N497=0,"",'Data invoice'!O497)</f>
        <v/>
      </c>
      <c r="G541" s="1238" t="str">
        <f>IF('Data invoice'!O497=0,"",'Data invoice'!P497)</f>
        <v/>
      </c>
      <c r="H541" s="1238" t="str">
        <f>IF('Data invoice'!P497=0,"",'Data invoice'!Q497)</f>
        <v/>
      </c>
      <c r="I541" s="1238" t="str">
        <f>IF('Data invoice'!Q497=0,"",'Data invoice'!R497)</f>
        <v/>
      </c>
      <c r="J541" s="1239" t="str">
        <f>IF('Data invoice'!R497=0,"",'Data invoice'!S497)</f>
        <v/>
      </c>
      <c r="K541" s="1238" t="str">
        <f>IF('Data invoice'!S497=0,"",'Data invoice'!T497)</f>
        <v/>
      </c>
      <c r="L541" s="275"/>
      <c r="M541" s="252"/>
      <c r="N541" s="252"/>
      <c r="O541" s="252"/>
      <c r="P541" s="252"/>
      <c r="Q541" s="252"/>
      <c r="R541" s="252"/>
      <c r="AK541" s="275"/>
      <c r="AL541" s="275"/>
      <c r="AM541" s="275"/>
      <c r="AN541" s="275"/>
      <c r="AO541" s="275"/>
      <c r="AP541" s="275"/>
      <c r="AQ541" s="275"/>
      <c r="AR541" s="275"/>
      <c r="AS541" s="275"/>
      <c r="AT541" s="275"/>
      <c r="AU541" s="275"/>
      <c r="AV541" s="275"/>
      <c r="AW541" s="275"/>
    </row>
    <row r="542" spans="2:49" s="414" customFormat="1" ht="15.75" customHeight="1">
      <c r="B542" s="1238" t="str">
        <f>IF('Data invoice'!J500=0,"",'Data invoice'!K500)</f>
        <v/>
      </c>
      <c r="C542" s="1238" t="str">
        <f>IF('Data invoice'!K498=0,"",'Data invoice'!L498)</f>
        <v/>
      </c>
      <c r="D542" s="1238" t="str">
        <f>IF('Data invoice'!L498=0,"",'Data invoice'!M498)</f>
        <v/>
      </c>
      <c r="E542" s="1238" t="str">
        <f>IF('Data invoice'!M498=0,"",'Data invoice'!N498)</f>
        <v/>
      </c>
      <c r="F542" s="1238" t="str">
        <f>IF('Data invoice'!N498=0,"",'Data invoice'!O498)</f>
        <v/>
      </c>
      <c r="G542" s="1238" t="str">
        <f>IF('Data invoice'!O498=0,"",'Data invoice'!P498)</f>
        <v/>
      </c>
      <c r="H542" s="1238" t="str">
        <f>IF('Data invoice'!P498=0,"",'Data invoice'!Q498)</f>
        <v/>
      </c>
      <c r="I542" s="1238" t="str">
        <f>IF('Data invoice'!Q498=0,"",'Data invoice'!R498)</f>
        <v/>
      </c>
      <c r="J542" s="1239" t="str">
        <f>IF('Data invoice'!R498=0,"",'Data invoice'!S498)</f>
        <v/>
      </c>
      <c r="K542" s="1238" t="str">
        <f>IF('Data invoice'!S498=0,"",'Data invoice'!T498)</f>
        <v/>
      </c>
      <c r="L542" s="275"/>
      <c r="M542" s="252"/>
      <c r="N542" s="252"/>
      <c r="O542" s="252"/>
      <c r="P542" s="252"/>
      <c r="Q542" s="252"/>
      <c r="R542" s="252"/>
      <c r="AK542" s="275"/>
      <c r="AL542" s="275"/>
      <c r="AM542" s="275"/>
      <c r="AN542" s="275"/>
      <c r="AO542" s="275"/>
      <c r="AP542" s="275"/>
      <c r="AQ542" s="275"/>
      <c r="AR542" s="275"/>
      <c r="AS542" s="275"/>
      <c r="AT542" s="275"/>
      <c r="AU542" s="275"/>
      <c r="AV542" s="275"/>
      <c r="AW542" s="275"/>
    </row>
    <row r="543" spans="2:49" s="414" customFormat="1" ht="15.75" customHeight="1">
      <c r="B543" s="1238" t="str">
        <f>IF('Data invoice'!J501=0,"",'Data invoice'!K501)</f>
        <v/>
      </c>
      <c r="C543" s="1238" t="str">
        <f>IF('Data invoice'!K499=0,"",'Data invoice'!L499)</f>
        <v/>
      </c>
      <c r="D543" s="1238" t="str">
        <f>IF('Data invoice'!L499=0,"",'Data invoice'!M499)</f>
        <v/>
      </c>
      <c r="E543" s="1238" t="str">
        <f>IF('Data invoice'!M499=0,"",'Data invoice'!N499)</f>
        <v/>
      </c>
      <c r="F543" s="1238" t="str">
        <f>IF('Data invoice'!N499=0,"",'Data invoice'!O499)</f>
        <v/>
      </c>
      <c r="G543" s="1238" t="str">
        <f>IF('Data invoice'!O499=0,"",'Data invoice'!P499)</f>
        <v/>
      </c>
      <c r="H543" s="1238" t="str">
        <f>IF('Data invoice'!P499=0,"",'Data invoice'!Q499)</f>
        <v/>
      </c>
      <c r="I543" s="1238" t="str">
        <f>IF('Data invoice'!Q499=0,"",'Data invoice'!R499)</f>
        <v/>
      </c>
      <c r="J543" s="1239" t="str">
        <f>IF('Data invoice'!R499=0,"",'Data invoice'!S499)</f>
        <v/>
      </c>
      <c r="K543" s="1238" t="str">
        <f>IF('Data invoice'!S499=0,"",'Data invoice'!T499)</f>
        <v/>
      </c>
      <c r="L543" s="275"/>
      <c r="M543" s="252"/>
      <c r="N543" s="252"/>
      <c r="O543" s="252"/>
      <c r="P543" s="252"/>
      <c r="Q543" s="252"/>
      <c r="R543" s="252"/>
      <c r="AK543" s="275"/>
      <c r="AL543" s="275"/>
      <c r="AM543" s="275"/>
      <c r="AN543" s="275"/>
      <c r="AO543" s="275"/>
      <c r="AP543" s="275"/>
      <c r="AQ543" s="275"/>
      <c r="AR543" s="275"/>
      <c r="AS543" s="275"/>
      <c r="AT543" s="275"/>
      <c r="AU543" s="275"/>
      <c r="AV543" s="275"/>
      <c r="AW543" s="275"/>
    </row>
    <row r="544" spans="2:49" s="414" customFormat="1" ht="15.75" customHeight="1">
      <c r="B544" s="1238" t="str">
        <f>IF('Data invoice'!J502=0,"",'Data invoice'!K502)</f>
        <v/>
      </c>
      <c r="C544" s="1238" t="str">
        <f>IF('Data invoice'!K500=0,"",'Data invoice'!L500)</f>
        <v/>
      </c>
      <c r="D544" s="1238" t="str">
        <f>IF('Data invoice'!L500=0,"",'Data invoice'!M500)</f>
        <v/>
      </c>
      <c r="E544" s="1238" t="str">
        <f>IF('Data invoice'!M500=0,"",'Data invoice'!N500)</f>
        <v/>
      </c>
      <c r="F544" s="1238" t="str">
        <f>IF('Data invoice'!N500=0,"",'Data invoice'!O500)</f>
        <v/>
      </c>
      <c r="G544" s="1238" t="str">
        <f>IF('Data invoice'!O500=0,"",'Data invoice'!P500)</f>
        <v/>
      </c>
      <c r="H544" s="1238" t="str">
        <f>IF('Data invoice'!P500=0,"",'Data invoice'!Q500)</f>
        <v/>
      </c>
      <c r="I544" s="1238" t="str">
        <f>IF('Data invoice'!Q500=0,"",'Data invoice'!R500)</f>
        <v/>
      </c>
      <c r="J544" s="1239" t="str">
        <f>IF('Data invoice'!R500=0,"",'Data invoice'!S500)</f>
        <v/>
      </c>
      <c r="K544" s="1238" t="str">
        <f>IF('Data invoice'!S500=0,"",'Data invoice'!T500)</f>
        <v/>
      </c>
      <c r="L544" s="275"/>
      <c r="M544" s="252"/>
      <c r="N544" s="252"/>
      <c r="O544" s="252"/>
      <c r="P544" s="252"/>
      <c r="Q544" s="252"/>
      <c r="R544" s="252"/>
      <c r="AK544" s="275"/>
      <c r="AL544" s="275"/>
      <c r="AM544" s="275"/>
      <c r="AN544" s="275"/>
      <c r="AO544" s="275"/>
      <c r="AP544" s="275"/>
      <c r="AQ544" s="275"/>
      <c r="AR544" s="275"/>
      <c r="AS544" s="275"/>
      <c r="AT544" s="275"/>
      <c r="AU544" s="275"/>
      <c r="AV544" s="275"/>
      <c r="AW544" s="275"/>
    </row>
    <row r="545" spans="2:49" s="414" customFormat="1" ht="15.75" customHeight="1">
      <c r="B545" s="1238" t="str">
        <f>IF('Data invoice'!J503=0,"",'Data invoice'!K503)</f>
        <v/>
      </c>
      <c r="C545" s="1238" t="str">
        <f>IF('Data invoice'!K501=0,"",'Data invoice'!L501)</f>
        <v/>
      </c>
      <c r="D545" s="1238" t="str">
        <f>IF('Data invoice'!L501=0,"",'Data invoice'!M501)</f>
        <v/>
      </c>
      <c r="E545" s="1238" t="str">
        <f>IF('Data invoice'!M501=0,"",'Data invoice'!N501)</f>
        <v/>
      </c>
      <c r="F545" s="1238" t="str">
        <f>IF('Data invoice'!N501=0,"",'Data invoice'!O501)</f>
        <v/>
      </c>
      <c r="G545" s="1238" t="str">
        <f>IF('Data invoice'!O501=0,"",'Data invoice'!P501)</f>
        <v/>
      </c>
      <c r="H545" s="1238" t="str">
        <f>IF('Data invoice'!P501=0,"",'Data invoice'!Q501)</f>
        <v/>
      </c>
      <c r="I545" s="1238" t="str">
        <f>IF('Data invoice'!Q501=0,"",'Data invoice'!R501)</f>
        <v/>
      </c>
      <c r="J545" s="1239" t="str">
        <f>IF('Data invoice'!R501=0,"",'Data invoice'!S501)</f>
        <v/>
      </c>
      <c r="K545" s="1238" t="str">
        <f>IF('Data invoice'!S501=0,"",'Data invoice'!T501)</f>
        <v/>
      </c>
      <c r="L545" s="275"/>
      <c r="M545" s="252"/>
      <c r="N545" s="252"/>
      <c r="O545" s="252"/>
      <c r="P545" s="252"/>
      <c r="Q545" s="252"/>
      <c r="R545" s="252"/>
      <c r="AK545" s="275"/>
      <c r="AL545" s="275"/>
      <c r="AM545" s="275"/>
      <c r="AN545" s="275"/>
      <c r="AO545" s="275"/>
      <c r="AP545" s="275"/>
      <c r="AQ545" s="275"/>
      <c r="AR545" s="275"/>
      <c r="AS545" s="275"/>
      <c r="AT545" s="275"/>
      <c r="AU545" s="275"/>
      <c r="AV545" s="275"/>
      <c r="AW545" s="275"/>
    </row>
    <row r="546" spans="2:49" s="414" customFormat="1" ht="15.75" customHeight="1">
      <c r="B546" s="1238" t="str">
        <f>IF('Data invoice'!J504=0,"",'Data invoice'!K504)</f>
        <v/>
      </c>
      <c r="C546" s="1238" t="str">
        <f>IF('Data invoice'!K502=0,"",'Data invoice'!L502)</f>
        <v/>
      </c>
      <c r="D546" s="1238" t="str">
        <f>IF('Data invoice'!L502=0,"",'Data invoice'!M502)</f>
        <v/>
      </c>
      <c r="E546" s="1238" t="str">
        <f>IF('Data invoice'!M502=0,"",'Data invoice'!N502)</f>
        <v/>
      </c>
      <c r="F546" s="1238" t="str">
        <f>IF('Data invoice'!N502=0,"",'Data invoice'!O502)</f>
        <v/>
      </c>
      <c r="G546" s="1238" t="str">
        <f>IF('Data invoice'!O502=0,"",'Data invoice'!P502)</f>
        <v/>
      </c>
      <c r="H546" s="1238" t="str">
        <f>IF('Data invoice'!P502=0,"",'Data invoice'!Q502)</f>
        <v/>
      </c>
      <c r="I546" s="1238" t="str">
        <f>IF('Data invoice'!Q502=0,"",'Data invoice'!R502)</f>
        <v/>
      </c>
      <c r="J546" s="1239" t="str">
        <f>IF('Data invoice'!R502=0,"",'Data invoice'!S502)</f>
        <v/>
      </c>
      <c r="K546" s="1238" t="str">
        <f>IF('Data invoice'!S502=0,"",'Data invoice'!T502)</f>
        <v/>
      </c>
      <c r="L546" s="275"/>
      <c r="M546" s="252"/>
      <c r="N546" s="252"/>
      <c r="O546" s="252"/>
      <c r="P546" s="252"/>
      <c r="Q546" s="252"/>
      <c r="R546" s="252"/>
      <c r="AK546" s="275"/>
      <c r="AL546" s="275"/>
      <c r="AM546" s="275"/>
      <c r="AN546" s="275"/>
      <c r="AO546" s="275"/>
      <c r="AP546" s="275"/>
      <c r="AQ546" s="275"/>
      <c r="AR546" s="275"/>
      <c r="AS546" s="275"/>
      <c r="AT546" s="275"/>
      <c r="AU546" s="275"/>
      <c r="AV546" s="275"/>
      <c r="AW546" s="275"/>
    </row>
    <row r="547" spans="2:49" s="414" customFormat="1" ht="15.75" customHeight="1">
      <c r="B547" s="1238" t="str">
        <f>IF('Data invoice'!J505=0,"",'Data invoice'!K505)</f>
        <v/>
      </c>
      <c r="C547" s="1238" t="str">
        <f>IF('Data invoice'!K503=0,"",'Data invoice'!L503)</f>
        <v/>
      </c>
      <c r="D547" s="1238" t="str">
        <f>IF('Data invoice'!L503=0,"",'Data invoice'!M503)</f>
        <v/>
      </c>
      <c r="E547" s="1238" t="str">
        <f>IF('Data invoice'!M503=0,"",'Data invoice'!N503)</f>
        <v/>
      </c>
      <c r="F547" s="1238" t="str">
        <f>IF('Data invoice'!N503=0,"",'Data invoice'!O503)</f>
        <v/>
      </c>
      <c r="G547" s="1238" t="str">
        <f>IF('Data invoice'!O503=0,"",'Data invoice'!P503)</f>
        <v/>
      </c>
      <c r="H547" s="1238" t="str">
        <f>IF('Data invoice'!P503=0,"",'Data invoice'!Q503)</f>
        <v/>
      </c>
      <c r="I547" s="1238" t="str">
        <f>IF('Data invoice'!Q503=0,"",'Data invoice'!R503)</f>
        <v/>
      </c>
      <c r="J547" s="1239" t="str">
        <f>IF('Data invoice'!R503=0,"",'Data invoice'!S503)</f>
        <v/>
      </c>
      <c r="K547" s="1238" t="str">
        <f>IF('Data invoice'!S503=0,"",'Data invoice'!T503)</f>
        <v/>
      </c>
      <c r="L547" s="275"/>
      <c r="M547" s="252"/>
      <c r="N547" s="252"/>
      <c r="O547" s="252"/>
      <c r="P547" s="252"/>
      <c r="Q547" s="252"/>
      <c r="R547" s="252"/>
      <c r="AK547" s="275"/>
      <c r="AL547" s="275"/>
      <c r="AM547" s="275"/>
      <c r="AN547" s="275"/>
      <c r="AO547" s="275"/>
      <c r="AP547" s="275"/>
      <c r="AQ547" s="275"/>
      <c r="AR547" s="275"/>
      <c r="AS547" s="275"/>
      <c r="AT547" s="275"/>
      <c r="AU547" s="275"/>
      <c r="AV547" s="275"/>
      <c r="AW547" s="275"/>
    </row>
    <row r="548" spans="2:49" s="414" customFormat="1" ht="15.75" customHeight="1">
      <c r="B548" s="1238" t="str">
        <f>IF('Data invoice'!J506=0,"",'Data invoice'!K506)</f>
        <v/>
      </c>
      <c r="C548" s="1238" t="str">
        <f>IF('Data invoice'!K504=0,"",'Data invoice'!L504)</f>
        <v/>
      </c>
      <c r="D548" s="1238" t="str">
        <f>IF('Data invoice'!L504=0,"",'Data invoice'!M504)</f>
        <v/>
      </c>
      <c r="E548" s="1238" t="str">
        <f>IF('Data invoice'!M504=0,"",'Data invoice'!N504)</f>
        <v/>
      </c>
      <c r="F548" s="1238" t="str">
        <f>IF('Data invoice'!N504=0,"",'Data invoice'!O504)</f>
        <v/>
      </c>
      <c r="G548" s="1238" t="str">
        <f>IF('Data invoice'!O504=0,"",'Data invoice'!P504)</f>
        <v/>
      </c>
      <c r="H548" s="1238" t="str">
        <f>IF('Data invoice'!P504=0,"",'Data invoice'!Q504)</f>
        <v/>
      </c>
      <c r="I548" s="1238" t="str">
        <f>IF('Data invoice'!Q504=0,"",'Data invoice'!R504)</f>
        <v/>
      </c>
      <c r="J548" s="1239" t="str">
        <f>IF('Data invoice'!R504=0,"",'Data invoice'!S504)</f>
        <v/>
      </c>
      <c r="K548" s="1238" t="str">
        <f>IF('Data invoice'!S504=0,"",'Data invoice'!T504)</f>
        <v/>
      </c>
      <c r="L548" s="275"/>
      <c r="M548" s="252"/>
      <c r="N548" s="252"/>
      <c r="O548" s="252"/>
      <c r="P548" s="252"/>
      <c r="Q548" s="252"/>
      <c r="R548" s="252"/>
      <c r="AK548" s="275"/>
      <c r="AL548" s="275"/>
      <c r="AM548" s="275"/>
      <c r="AN548" s="275"/>
      <c r="AO548" s="275"/>
      <c r="AP548" s="275"/>
      <c r="AQ548" s="275"/>
      <c r="AR548" s="275"/>
      <c r="AS548" s="275"/>
      <c r="AT548" s="275"/>
      <c r="AU548" s="275"/>
      <c r="AV548" s="275"/>
      <c r="AW548" s="275"/>
    </row>
    <row r="549" spans="2:49" s="414" customFormat="1" ht="15.75" customHeight="1">
      <c r="B549" s="1238" t="str">
        <f>IF('Data invoice'!J507=0,"",'Data invoice'!K507)</f>
        <v/>
      </c>
      <c r="C549" s="1238" t="str">
        <f>IF('Data invoice'!K505=0,"",'Data invoice'!L505)</f>
        <v/>
      </c>
      <c r="D549" s="1238" t="str">
        <f>IF('Data invoice'!L505=0,"",'Data invoice'!M505)</f>
        <v/>
      </c>
      <c r="E549" s="1238" t="str">
        <f>IF('Data invoice'!M505=0,"",'Data invoice'!N505)</f>
        <v/>
      </c>
      <c r="F549" s="1238" t="str">
        <f>IF('Data invoice'!N505=0,"",'Data invoice'!O505)</f>
        <v/>
      </c>
      <c r="G549" s="1238" t="str">
        <f>IF('Data invoice'!O505=0,"",'Data invoice'!P505)</f>
        <v/>
      </c>
      <c r="H549" s="1238" t="str">
        <f>IF('Data invoice'!P505=0,"",'Data invoice'!Q505)</f>
        <v/>
      </c>
      <c r="I549" s="1238" t="str">
        <f>IF('Data invoice'!Q505=0,"",'Data invoice'!R505)</f>
        <v/>
      </c>
      <c r="J549" s="1239" t="str">
        <f>IF('Data invoice'!R505=0,"",'Data invoice'!S505)</f>
        <v/>
      </c>
      <c r="K549" s="1238" t="str">
        <f>IF('Data invoice'!S505=0,"",'Data invoice'!T505)</f>
        <v/>
      </c>
      <c r="L549" s="275"/>
      <c r="M549" s="252"/>
      <c r="N549" s="252"/>
      <c r="O549" s="252"/>
      <c r="P549" s="252"/>
      <c r="Q549" s="252"/>
      <c r="R549" s="252"/>
      <c r="AK549" s="275"/>
      <c r="AL549" s="275"/>
      <c r="AM549" s="275"/>
      <c r="AN549" s="275"/>
      <c r="AO549" s="275"/>
      <c r="AP549" s="275"/>
      <c r="AQ549" s="275"/>
      <c r="AR549" s="275"/>
      <c r="AS549" s="275"/>
      <c r="AT549" s="275"/>
      <c r="AU549" s="275"/>
      <c r="AV549" s="275"/>
      <c r="AW549" s="275"/>
    </row>
    <row r="550" spans="2:49" s="414" customFormat="1" ht="15.75" customHeight="1">
      <c r="B550" s="1238" t="str">
        <f>IF('Data invoice'!J508=0,"",'Data invoice'!K508)</f>
        <v/>
      </c>
      <c r="C550" s="1238" t="str">
        <f>IF('Data invoice'!K506=0,"",'Data invoice'!L506)</f>
        <v/>
      </c>
      <c r="D550" s="1238" t="str">
        <f>IF('Data invoice'!L506=0,"",'Data invoice'!M506)</f>
        <v/>
      </c>
      <c r="E550" s="1238" t="str">
        <f>IF('Data invoice'!M506=0,"",'Data invoice'!N506)</f>
        <v/>
      </c>
      <c r="F550" s="1238" t="str">
        <f>IF('Data invoice'!N506=0,"",'Data invoice'!O506)</f>
        <v/>
      </c>
      <c r="G550" s="1238" t="str">
        <f>IF('Data invoice'!O506=0,"",'Data invoice'!P506)</f>
        <v/>
      </c>
      <c r="H550" s="1238" t="str">
        <f>IF('Data invoice'!P506=0,"",'Data invoice'!Q506)</f>
        <v/>
      </c>
      <c r="I550" s="1238" t="str">
        <f>IF('Data invoice'!Q506=0,"",'Data invoice'!R506)</f>
        <v/>
      </c>
      <c r="J550" s="1239" t="str">
        <f>IF('Data invoice'!R506=0,"",'Data invoice'!S506)</f>
        <v/>
      </c>
      <c r="K550" s="1238" t="str">
        <f>IF('Data invoice'!S506=0,"",'Data invoice'!T506)</f>
        <v/>
      </c>
      <c r="L550" s="275"/>
      <c r="M550" s="252"/>
      <c r="N550" s="252"/>
      <c r="O550" s="252"/>
      <c r="P550" s="252"/>
      <c r="Q550" s="252"/>
      <c r="R550" s="252"/>
      <c r="AK550" s="275"/>
      <c r="AL550" s="275"/>
      <c r="AM550" s="275"/>
      <c r="AN550" s="275"/>
      <c r="AO550" s="275"/>
      <c r="AP550" s="275"/>
      <c r="AQ550" s="275"/>
      <c r="AR550" s="275"/>
      <c r="AS550" s="275"/>
      <c r="AT550" s="275"/>
      <c r="AU550" s="275"/>
      <c r="AV550" s="275"/>
      <c r="AW550" s="275"/>
    </row>
    <row r="551" spans="2:49" s="414" customFormat="1" ht="15.75" customHeight="1">
      <c r="B551" s="1238" t="str">
        <f>IF('Data invoice'!J509=0,"",'Data invoice'!K509)</f>
        <v/>
      </c>
      <c r="C551" s="1238" t="str">
        <f>IF('Data invoice'!K507=0,"",'Data invoice'!L507)</f>
        <v/>
      </c>
      <c r="D551" s="1238" t="str">
        <f>IF('Data invoice'!L507=0,"",'Data invoice'!M507)</f>
        <v/>
      </c>
      <c r="E551" s="1238" t="str">
        <f>IF('Data invoice'!M507=0,"",'Data invoice'!N507)</f>
        <v/>
      </c>
      <c r="F551" s="1238" t="str">
        <f>IF('Data invoice'!N507=0,"",'Data invoice'!O507)</f>
        <v/>
      </c>
      <c r="G551" s="1238" t="str">
        <f>IF('Data invoice'!O507=0,"",'Data invoice'!P507)</f>
        <v/>
      </c>
      <c r="H551" s="1238" t="str">
        <f>IF('Data invoice'!P507=0,"",'Data invoice'!Q507)</f>
        <v/>
      </c>
      <c r="I551" s="1238" t="str">
        <f>IF('Data invoice'!Q507=0,"",'Data invoice'!R507)</f>
        <v/>
      </c>
      <c r="J551" s="1239" t="str">
        <f>IF('Data invoice'!R507=0,"",'Data invoice'!S507)</f>
        <v/>
      </c>
      <c r="K551" s="1238" t="str">
        <f>IF('Data invoice'!S507=0,"",'Data invoice'!T507)</f>
        <v/>
      </c>
      <c r="L551" s="275"/>
      <c r="M551" s="252"/>
      <c r="N551" s="252"/>
      <c r="O551" s="252"/>
      <c r="P551" s="252"/>
      <c r="Q551" s="252"/>
      <c r="R551" s="252"/>
      <c r="AK551" s="275"/>
      <c r="AL551" s="275"/>
      <c r="AM551" s="275"/>
      <c r="AN551" s="275"/>
      <c r="AO551" s="275"/>
      <c r="AP551" s="275"/>
      <c r="AQ551" s="275"/>
      <c r="AR551" s="275"/>
      <c r="AS551" s="275"/>
      <c r="AT551" s="275"/>
      <c r="AU551" s="275"/>
      <c r="AV551" s="275"/>
      <c r="AW551" s="275"/>
    </row>
    <row r="552" spans="2:49" s="414" customFormat="1" ht="15.75" customHeight="1">
      <c r="B552" s="1238" t="str">
        <f>IF('Data invoice'!J510=0,"",'Data invoice'!K510)</f>
        <v/>
      </c>
      <c r="C552" s="1238" t="str">
        <f>IF('Data invoice'!K508=0,"",'Data invoice'!L508)</f>
        <v/>
      </c>
      <c r="D552" s="1238" t="str">
        <f>IF('Data invoice'!L508=0,"",'Data invoice'!M508)</f>
        <v/>
      </c>
      <c r="E552" s="1238" t="str">
        <f>IF('Data invoice'!M508=0,"",'Data invoice'!N508)</f>
        <v/>
      </c>
      <c r="F552" s="1238" t="str">
        <f>IF('Data invoice'!N508=0,"",'Data invoice'!O508)</f>
        <v/>
      </c>
      <c r="G552" s="1238" t="str">
        <f>IF('Data invoice'!O508=0,"",'Data invoice'!P508)</f>
        <v/>
      </c>
      <c r="H552" s="1238" t="str">
        <f>IF('Data invoice'!P508=0,"",'Data invoice'!Q508)</f>
        <v/>
      </c>
      <c r="I552" s="1238" t="str">
        <f>IF('Data invoice'!Q508=0,"",'Data invoice'!R508)</f>
        <v/>
      </c>
      <c r="J552" s="1239" t="str">
        <f>IF('Data invoice'!R508=0,"",'Data invoice'!S508)</f>
        <v/>
      </c>
      <c r="K552" s="1238" t="str">
        <f>IF('Data invoice'!S508=0,"",'Data invoice'!T508)</f>
        <v/>
      </c>
      <c r="L552" s="275"/>
      <c r="M552" s="252"/>
      <c r="N552" s="252"/>
      <c r="O552" s="252"/>
      <c r="P552" s="252"/>
      <c r="Q552" s="252"/>
      <c r="R552" s="252"/>
      <c r="AK552" s="275"/>
      <c r="AL552" s="275"/>
      <c r="AM552" s="275"/>
      <c r="AN552" s="275"/>
      <c r="AO552" s="275"/>
      <c r="AP552" s="275"/>
      <c r="AQ552" s="275"/>
      <c r="AR552" s="275"/>
      <c r="AS552" s="275"/>
      <c r="AT552" s="275"/>
      <c r="AU552" s="275"/>
      <c r="AV552" s="275"/>
      <c r="AW552" s="275"/>
    </row>
    <row r="553" spans="2:49" s="414" customFormat="1" ht="15.75" customHeight="1">
      <c r="B553" s="1238" t="str">
        <f>IF('Data invoice'!J511=0,"",'Data invoice'!K511)</f>
        <v/>
      </c>
      <c r="C553" s="1238" t="str">
        <f>IF('Data invoice'!K509=0,"",'Data invoice'!L509)</f>
        <v/>
      </c>
      <c r="D553" s="1238" t="str">
        <f>IF('Data invoice'!L509=0,"",'Data invoice'!M509)</f>
        <v/>
      </c>
      <c r="E553" s="1238" t="str">
        <f>IF('Data invoice'!M509=0,"",'Data invoice'!N509)</f>
        <v/>
      </c>
      <c r="F553" s="1238" t="str">
        <f>IF('Data invoice'!N509=0,"",'Data invoice'!O509)</f>
        <v/>
      </c>
      <c r="G553" s="1238" t="str">
        <f>IF('Data invoice'!O509=0,"",'Data invoice'!P509)</f>
        <v/>
      </c>
      <c r="H553" s="1238" t="str">
        <f>IF('Data invoice'!P509=0,"",'Data invoice'!Q509)</f>
        <v/>
      </c>
      <c r="I553" s="1238" t="str">
        <f>IF('Data invoice'!Q509=0,"",'Data invoice'!R509)</f>
        <v/>
      </c>
      <c r="J553" s="1239" t="str">
        <f>IF('Data invoice'!R509=0,"",'Data invoice'!S509)</f>
        <v/>
      </c>
      <c r="K553" s="1238" t="str">
        <f>IF('Data invoice'!S509=0,"",'Data invoice'!T509)</f>
        <v/>
      </c>
      <c r="L553" s="275"/>
      <c r="M553" s="252"/>
      <c r="N553" s="252"/>
      <c r="O553" s="252"/>
      <c r="P553" s="252"/>
      <c r="Q553" s="252"/>
      <c r="R553" s="252"/>
      <c r="AK553" s="275"/>
      <c r="AL553" s="275"/>
      <c r="AM553" s="275"/>
      <c r="AN553" s="275"/>
      <c r="AO553" s="275"/>
      <c r="AP553" s="275"/>
      <c r="AQ553" s="275"/>
      <c r="AR553" s="275"/>
      <c r="AS553" s="275"/>
      <c r="AT553" s="275"/>
      <c r="AU553" s="275"/>
      <c r="AV553" s="275"/>
      <c r="AW553" s="275"/>
    </row>
    <row r="554" spans="2:49" s="414" customFormat="1" ht="15.75" customHeight="1">
      <c r="B554" s="1238" t="str">
        <f>IF('Data invoice'!J512=0,"",'Data invoice'!K512)</f>
        <v/>
      </c>
      <c r="C554" s="1238" t="str">
        <f>IF('Data invoice'!K510=0,"",'Data invoice'!L510)</f>
        <v/>
      </c>
      <c r="D554" s="1238" t="str">
        <f>IF('Data invoice'!L510=0,"",'Data invoice'!M510)</f>
        <v/>
      </c>
      <c r="E554" s="1238" t="str">
        <f>IF('Data invoice'!M510=0,"",'Data invoice'!N510)</f>
        <v/>
      </c>
      <c r="F554" s="1238" t="str">
        <f>IF('Data invoice'!N510=0,"",'Data invoice'!O510)</f>
        <v/>
      </c>
      <c r="G554" s="1238" t="str">
        <f>IF('Data invoice'!O510=0,"",'Data invoice'!P510)</f>
        <v/>
      </c>
      <c r="H554" s="1238" t="str">
        <f>IF('Data invoice'!P510=0,"",'Data invoice'!Q510)</f>
        <v/>
      </c>
      <c r="I554" s="1238" t="str">
        <f>IF('Data invoice'!Q510=0,"",'Data invoice'!R510)</f>
        <v/>
      </c>
      <c r="J554" s="1239" t="str">
        <f>IF('Data invoice'!R510=0,"",'Data invoice'!S510)</f>
        <v/>
      </c>
      <c r="K554" s="1238" t="str">
        <f>IF('Data invoice'!S510=0,"",'Data invoice'!T510)</f>
        <v/>
      </c>
      <c r="L554" s="275"/>
      <c r="M554" s="252"/>
      <c r="N554" s="252"/>
      <c r="O554" s="252"/>
      <c r="P554" s="252"/>
      <c r="Q554" s="252"/>
      <c r="R554" s="252"/>
      <c r="AK554" s="275"/>
      <c r="AL554" s="275"/>
      <c r="AM554" s="275"/>
      <c r="AN554" s="275"/>
      <c r="AO554" s="275"/>
      <c r="AP554" s="275"/>
      <c r="AQ554" s="275"/>
      <c r="AR554" s="275"/>
      <c r="AS554" s="275"/>
      <c r="AT554" s="275"/>
      <c r="AU554" s="275"/>
      <c r="AV554" s="275"/>
      <c r="AW554" s="275"/>
    </row>
    <row r="555" spans="2:49" s="414" customFormat="1" ht="15.75" customHeight="1">
      <c r="B555" s="1238" t="str">
        <f>IF('Data invoice'!J513=0,"",'Data invoice'!K513)</f>
        <v/>
      </c>
      <c r="C555" s="1238" t="str">
        <f>IF('Data invoice'!K511=0,"",'Data invoice'!L511)</f>
        <v/>
      </c>
      <c r="D555" s="1238" t="str">
        <f>IF('Data invoice'!L511=0,"",'Data invoice'!M511)</f>
        <v/>
      </c>
      <c r="E555" s="1238" t="str">
        <f>IF('Data invoice'!M511=0,"",'Data invoice'!N511)</f>
        <v/>
      </c>
      <c r="F555" s="1238" t="str">
        <f>IF('Data invoice'!N511=0,"",'Data invoice'!O511)</f>
        <v/>
      </c>
      <c r="G555" s="1238" t="str">
        <f>IF('Data invoice'!O511=0,"",'Data invoice'!P511)</f>
        <v/>
      </c>
      <c r="H555" s="1238" t="str">
        <f>IF('Data invoice'!P511=0,"",'Data invoice'!Q511)</f>
        <v/>
      </c>
      <c r="I555" s="1238" t="str">
        <f>IF('Data invoice'!Q511=0,"",'Data invoice'!R511)</f>
        <v/>
      </c>
      <c r="J555" s="1239" t="str">
        <f>IF('Data invoice'!R511=0,"",'Data invoice'!S511)</f>
        <v/>
      </c>
      <c r="K555" s="1238" t="str">
        <f>IF('Data invoice'!S511=0,"",'Data invoice'!T511)</f>
        <v/>
      </c>
      <c r="L555" s="275"/>
      <c r="M555" s="252"/>
      <c r="N555" s="252"/>
      <c r="O555" s="252"/>
      <c r="P555" s="252"/>
      <c r="Q555" s="252"/>
      <c r="R555" s="252"/>
      <c r="AK555" s="275"/>
      <c r="AL555" s="275"/>
      <c r="AM555" s="275"/>
      <c r="AN555" s="275"/>
      <c r="AO555" s="275"/>
      <c r="AP555" s="275"/>
      <c r="AQ555" s="275"/>
      <c r="AR555" s="275"/>
      <c r="AS555" s="275"/>
      <c r="AT555" s="275"/>
      <c r="AU555" s="275"/>
      <c r="AV555" s="275"/>
      <c r="AW555" s="275"/>
    </row>
    <row r="556" spans="2:49" s="414" customFormat="1" ht="15.75" customHeight="1">
      <c r="B556" s="1238" t="str">
        <f>IF('Data invoice'!J514=0,"",'Data invoice'!K514)</f>
        <v/>
      </c>
      <c r="C556" s="1238" t="str">
        <f>IF('Data invoice'!K512=0,"",'Data invoice'!L512)</f>
        <v/>
      </c>
      <c r="D556" s="1238" t="str">
        <f>IF('Data invoice'!L512=0,"",'Data invoice'!M512)</f>
        <v/>
      </c>
      <c r="E556" s="1238" t="str">
        <f>IF('Data invoice'!M512=0,"",'Data invoice'!N512)</f>
        <v/>
      </c>
      <c r="F556" s="1238" t="str">
        <f>IF('Data invoice'!N512=0,"",'Data invoice'!O512)</f>
        <v/>
      </c>
      <c r="G556" s="1238" t="str">
        <f>IF('Data invoice'!O512=0,"",'Data invoice'!P512)</f>
        <v/>
      </c>
      <c r="H556" s="1238" t="str">
        <f>IF('Data invoice'!P512=0,"",'Data invoice'!Q512)</f>
        <v/>
      </c>
      <c r="I556" s="1238" t="str">
        <f>IF('Data invoice'!Q512=0,"",'Data invoice'!R512)</f>
        <v/>
      </c>
      <c r="J556" s="1239" t="str">
        <f>IF('Data invoice'!R512=0,"",'Data invoice'!S512)</f>
        <v/>
      </c>
      <c r="K556" s="1238" t="str">
        <f>IF('Data invoice'!S512=0,"",'Data invoice'!T512)</f>
        <v/>
      </c>
      <c r="L556" s="275"/>
      <c r="M556" s="252"/>
      <c r="N556" s="252"/>
      <c r="O556" s="252"/>
      <c r="P556" s="252"/>
      <c r="Q556" s="252"/>
      <c r="R556" s="252"/>
      <c r="AK556" s="275"/>
      <c r="AL556" s="275"/>
      <c r="AM556" s="275"/>
      <c r="AN556" s="275"/>
      <c r="AO556" s="275"/>
      <c r="AP556" s="275"/>
      <c r="AQ556" s="275"/>
      <c r="AR556" s="275"/>
      <c r="AS556" s="275"/>
      <c r="AT556" s="275"/>
      <c r="AU556" s="275"/>
      <c r="AV556" s="275"/>
      <c r="AW556" s="275"/>
    </row>
    <row r="557" spans="2:49" s="414" customFormat="1" ht="15.75" customHeight="1">
      <c r="B557" s="1238" t="str">
        <f>IF('Data invoice'!J515=0,"",'Data invoice'!K515)</f>
        <v/>
      </c>
      <c r="C557" s="1238" t="str">
        <f>IF('Data invoice'!K513=0,"",'Data invoice'!L513)</f>
        <v/>
      </c>
      <c r="D557" s="1238" t="str">
        <f>IF('Data invoice'!L513=0,"",'Data invoice'!M513)</f>
        <v/>
      </c>
      <c r="E557" s="1238" t="str">
        <f>IF('Data invoice'!M513=0,"",'Data invoice'!N513)</f>
        <v/>
      </c>
      <c r="F557" s="1238" t="str">
        <f>IF('Data invoice'!N513=0,"",'Data invoice'!O513)</f>
        <v/>
      </c>
      <c r="G557" s="1238" t="str">
        <f>IF('Data invoice'!O513=0,"",'Data invoice'!P513)</f>
        <v/>
      </c>
      <c r="H557" s="1238" t="str">
        <f>IF('Data invoice'!P513=0,"",'Data invoice'!Q513)</f>
        <v/>
      </c>
      <c r="I557" s="1238" t="str">
        <f>IF('Data invoice'!Q513=0,"",'Data invoice'!R513)</f>
        <v/>
      </c>
      <c r="J557" s="1239" t="str">
        <f>IF('Data invoice'!R513=0,"",'Data invoice'!S513)</f>
        <v/>
      </c>
      <c r="K557" s="1238" t="str">
        <f>IF('Data invoice'!S513=0,"",'Data invoice'!T513)</f>
        <v/>
      </c>
      <c r="L557" s="275"/>
      <c r="M557" s="252"/>
      <c r="N557" s="252"/>
      <c r="O557" s="252"/>
      <c r="P557" s="252"/>
      <c r="Q557" s="252"/>
      <c r="R557" s="252"/>
      <c r="AK557" s="275"/>
      <c r="AL557" s="275"/>
      <c r="AM557" s="275"/>
      <c r="AN557" s="275"/>
      <c r="AO557" s="275"/>
      <c r="AP557" s="275"/>
      <c r="AQ557" s="275"/>
      <c r="AR557" s="275"/>
      <c r="AS557" s="275"/>
      <c r="AT557" s="275"/>
      <c r="AU557" s="275"/>
      <c r="AV557" s="275"/>
      <c r="AW557" s="275"/>
    </row>
    <row r="558" spans="2:49" s="414" customFormat="1" ht="15.75" customHeight="1">
      <c r="B558" s="1238" t="str">
        <f>IF('Data invoice'!J516=0,"",'Data invoice'!K516)</f>
        <v/>
      </c>
      <c r="C558" s="1238" t="str">
        <f>IF('Data invoice'!K514=0,"",'Data invoice'!L514)</f>
        <v/>
      </c>
      <c r="D558" s="1238" t="str">
        <f>IF('Data invoice'!L514=0,"",'Data invoice'!M514)</f>
        <v/>
      </c>
      <c r="E558" s="1238" t="str">
        <f>IF('Data invoice'!M514=0,"",'Data invoice'!N514)</f>
        <v/>
      </c>
      <c r="F558" s="1238" t="str">
        <f>IF('Data invoice'!N514=0,"",'Data invoice'!O514)</f>
        <v/>
      </c>
      <c r="G558" s="1238" t="str">
        <f>IF('Data invoice'!O514=0,"",'Data invoice'!P514)</f>
        <v/>
      </c>
      <c r="H558" s="1238" t="str">
        <f>IF('Data invoice'!P514=0,"",'Data invoice'!Q514)</f>
        <v/>
      </c>
      <c r="I558" s="1238" t="str">
        <f>IF('Data invoice'!Q514=0,"",'Data invoice'!R514)</f>
        <v/>
      </c>
      <c r="J558" s="1239" t="str">
        <f>IF('Data invoice'!R514=0,"",'Data invoice'!S514)</f>
        <v/>
      </c>
      <c r="K558" s="1238" t="str">
        <f>IF('Data invoice'!S514=0,"",'Data invoice'!T514)</f>
        <v/>
      </c>
      <c r="L558" s="275"/>
      <c r="M558" s="252"/>
      <c r="N558" s="252"/>
      <c r="O558" s="252"/>
      <c r="P558" s="252"/>
      <c r="Q558" s="252"/>
      <c r="R558" s="252"/>
      <c r="AK558" s="275"/>
      <c r="AL558" s="275"/>
      <c r="AM558" s="275"/>
      <c r="AN558" s="275"/>
      <c r="AO558" s="275"/>
      <c r="AP558" s="275"/>
      <c r="AQ558" s="275"/>
      <c r="AR558" s="275"/>
      <c r="AS558" s="275"/>
      <c r="AT558" s="275"/>
      <c r="AU558" s="275"/>
      <c r="AV558" s="275"/>
      <c r="AW558" s="275"/>
    </row>
    <row r="559" spans="2:49" s="414" customFormat="1" ht="15.75" customHeight="1">
      <c r="B559" s="1238" t="str">
        <f>IF('Data invoice'!J517=0,"",'Data invoice'!K517)</f>
        <v/>
      </c>
      <c r="C559" s="1238" t="str">
        <f>IF('Data invoice'!K515=0,"",'Data invoice'!L515)</f>
        <v/>
      </c>
      <c r="D559" s="1238" t="str">
        <f>IF('Data invoice'!L515=0,"",'Data invoice'!M515)</f>
        <v/>
      </c>
      <c r="E559" s="1238" t="str">
        <f>IF('Data invoice'!M515=0,"",'Data invoice'!N515)</f>
        <v/>
      </c>
      <c r="F559" s="1238" t="str">
        <f>IF('Data invoice'!N515=0,"",'Data invoice'!O515)</f>
        <v/>
      </c>
      <c r="G559" s="1238" t="str">
        <f>IF('Data invoice'!O515=0,"",'Data invoice'!P515)</f>
        <v/>
      </c>
      <c r="H559" s="1238" t="str">
        <f>IF('Data invoice'!P515=0,"",'Data invoice'!Q515)</f>
        <v/>
      </c>
      <c r="I559" s="1238" t="str">
        <f>IF('Data invoice'!Q515=0,"",'Data invoice'!R515)</f>
        <v/>
      </c>
      <c r="J559" s="1239" t="str">
        <f>IF('Data invoice'!R515=0,"",'Data invoice'!S515)</f>
        <v/>
      </c>
      <c r="K559" s="1238" t="str">
        <f>IF('Data invoice'!S515=0,"",'Data invoice'!T515)</f>
        <v/>
      </c>
      <c r="L559" s="275"/>
      <c r="M559" s="252"/>
      <c r="N559" s="252"/>
      <c r="O559" s="252"/>
      <c r="P559" s="252"/>
      <c r="Q559" s="252"/>
      <c r="R559" s="252"/>
      <c r="AK559" s="275"/>
      <c r="AL559" s="275"/>
      <c r="AM559" s="275"/>
      <c r="AN559" s="275"/>
      <c r="AO559" s="275"/>
      <c r="AP559" s="275"/>
      <c r="AQ559" s="275"/>
      <c r="AR559" s="275"/>
      <c r="AS559" s="275"/>
      <c r="AT559" s="275"/>
      <c r="AU559" s="275"/>
      <c r="AV559" s="275"/>
      <c r="AW559" s="275"/>
    </row>
    <row r="560" spans="2:49" s="414" customFormat="1" ht="15.75" customHeight="1">
      <c r="B560" s="1238" t="str">
        <f>IF('Data invoice'!J518=0,"",'Data invoice'!K518)</f>
        <v/>
      </c>
      <c r="C560" s="1238" t="str">
        <f>IF('Data invoice'!K516=0,"",'Data invoice'!L516)</f>
        <v/>
      </c>
      <c r="D560" s="1238" t="str">
        <f>IF('Data invoice'!L516=0,"",'Data invoice'!M516)</f>
        <v/>
      </c>
      <c r="E560" s="1238" t="str">
        <f>IF('Data invoice'!M516=0,"",'Data invoice'!N516)</f>
        <v/>
      </c>
      <c r="F560" s="1238" t="str">
        <f>IF('Data invoice'!N516=0,"",'Data invoice'!O516)</f>
        <v/>
      </c>
      <c r="G560" s="1238" t="str">
        <f>IF('Data invoice'!O516=0,"",'Data invoice'!P516)</f>
        <v/>
      </c>
      <c r="H560" s="1238" t="str">
        <f>IF('Data invoice'!P516=0,"",'Data invoice'!Q516)</f>
        <v/>
      </c>
      <c r="I560" s="1238" t="str">
        <f>IF('Data invoice'!Q516=0,"",'Data invoice'!R516)</f>
        <v/>
      </c>
      <c r="J560" s="1239" t="str">
        <f>IF('Data invoice'!R516=0,"",'Data invoice'!S516)</f>
        <v/>
      </c>
      <c r="K560" s="1238" t="str">
        <f>IF('Data invoice'!S516=0,"",'Data invoice'!T516)</f>
        <v/>
      </c>
      <c r="L560" s="275"/>
      <c r="M560" s="252"/>
      <c r="N560" s="252"/>
      <c r="O560" s="252"/>
      <c r="P560" s="252"/>
      <c r="Q560" s="252"/>
      <c r="R560" s="252"/>
      <c r="AK560" s="275"/>
      <c r="AL560" s="275"/>
      <c r="AM560" s="275"/>
      <c r="AN560" s="275"/>
      <c r="AO560" s="275"/>
      <c r="AP560" s="275"/>
      <c r="AQ560" s="275"/>
      <c r="AR560" s="275"/>
      <c r="AS560" s="275"/>
      <c r="AT560" s="275"/>
      <c r="AU560" s="275"/>
      <c r="AV560" s="275"/>
      <c r="AW560" s="275"/>
    </row>
    <row r="561" spans="2:49" s="414" customFormat="1" ht="15.75" customHeight="1">
      <c r="B561" s="1238" t="str">
        <f>IF('Data invoice'!J519=0,"",'Data invoice'!K519)</f>
        <v/>
      </c>
      <c r="C561" s="1238" t="str">
        <f>IF('Data invoice'!K517=0,"",'Data invoice'!L517)</f>
        <v/>
      </c>
      <c r="D561" s="1238" t="str">
        <f>IF('Data invoice'!L517=0,"",'Data invoice'!M517)</f>
        <v/>
      </c>
      <c r="E561" s="1238" t="str">
        <f>IF('Data invoice'!M517=0,"",'Data invoice'!N517)</f>
        <v/>
      </c>
      <c r="F561" s="1238" t="str">
        <f>IF('Data invoice'!N517=0,"",'Data invoice'!O517)</f>
        <v/>
      </c>
      <c r="G561" s="1238" t="str">
        <f>IF('Data invoice'!O517=0,"",'Data invoice'!P517)</f>
        <v/>
      </c>
      <c r="H561" s="1238" t="str">
        <f>IF('Data invoice'!P517=0,"",'Data invoice'!Q517)</f>
        <v/>
      </c>
      <c r="I561" s="1238" t="str">
        <f>IF('Data invoice'!Q517=0,"",'Data invoice'!R517)</f>
        <v/>
      </c>
      <c r="J561" s="1239" t="str">
        <f>IF('Data invoice'!R517=0,"",'Data invoice'!S517)</f>
        <v/>
      </c>
      <c r="K561" s="1238" t="str">
        <f>IF('Data invoice'!S517=0,"",'Data invoice'!T517)</f>
        <v/>
      </c>
      <c r="L561" s="275"/>
      <c r="M561" s="252"/>
      <c r="N561" s="252"/>
      <c r="O561" s="252"/>
      <c r="P561" s="252"/>
      <c r="Q561" s="252"/>
      <c r="R561" s="252"/>
      <c r="AK561" s="275"/>
      <c r="AL561" s="275"/>
      <c r="AM561" s="275"/>
      <c r="AN561" s="275"/>
      <c r="AO561" s="275"/>
      <c r="AP561" s="275"/>
      <c r="AQ561" s="275"/>
      <c r="AR561" s="275"/>
      <c r="AS561" s="275"/>
      <c r="AT561" s="275"/>
      <c r="AU561" s="275"/>
      <c r="AV561" s="275"/>
      <c r="AW561" s="275"/>
    </row>
    <row r="562" spans="2:49" s="414" customFormat="1" ht="15.75" customHeight="1">
      <c r="B562" s="1238" t="str">
        <f>IF('Data invoice'!J520=0,"",'Data invoice'!K520)</f>
        <v/>
      </c>
      <c r="C562" s="1238" t="str">
        <f>IF('Data invoice'!K518=0,"",'Data invoice'!L518)</f>
        <v/>
      </c>
      <c r="D562" s="1238" t="str">
        <f>IF('Data invoice'!L518=0,"",'Data invoice'!M518)</f>
        <v/>
      </c>
      <c r="E562" s="1238" t="str">
        <f>IF('Data invoice'!M518=0,"",'Data invoice'!N518)</f>
        <v/>
      </c>
      <c r="F562" s="1238" t="str">
        <f>IF('Data invoice'!N518=0,"",'Data invoice'!O518)</f>
        <v/>
      </c>
      <c r="G562" s="1238" t="str">
        <f>IF('Data invoice'!O518=0,"",'Data invoice'!P518)</f>
        <v/>
      </c>
      <c r="H562" s="1238" t="str">
        <f>IF('Data invoice'!P518=0,"",'Data invoice'!Q518)</f>
        <v/>
      </c>
      <c r="I562" s="1238" t="str">
        <f>IF('Data invoice'!Q518=0,"",'Data invoice'!R518)</f>
        <v/>
      </c>
      <c r="J562" s="1239" t="str">
        <f>IF('Data invoice'!R518=0,"",'Data invoice'!S518)</f>
        <v/>
      </c>
      <c r="K562" s="1238" t="str">
        <f>IF('Data invoice'!S518=0,"",'Data invoice'!T518)</f>
        <v/>
      </c>
      <c r="L562" s="275"/>
      <c r="M562" s="252"/>
      <c r="N562" s="252"/>
      <c r="O562" s="252"/>
      <c r="P562" s="252"/>
      <c r="Q562" s="252"/>
      <c r="R562" s="252"/>
      <c r="AK562" s="275"/>
      <c r="AL562" s="275"/>
      <c r="AM562" s="275"/>
      <c r="AN562" s="275"/>
      <c r="AO562" s="275"/>
      <c r="AP562" s="275"/>
      <c r="AQ562" s="275"/>
      <c r="AR562" s="275"/>
      <c r="AS562" s="275"/>
      <c r="AT562" s="275"/>
      <c r="AU562" s="275"/>
      <c r="AV562" s="275"/>
      <c r="AW562" s="275"/>
    </row>
    <row r="563" spans="2:49" s="414" customFormat="1" ht="15.75" customHeight="1">
      <c r="B563" s="1238" t="str">
        <f>IF('Data invoice'!J521=0,"",'Data invoice'!K521)</f>
        <v/>
      </c>
      <c r="C563" s="1238" t="str">
        <f>IF('Data invoice'!K519=0,"",'Data invoice'!L519)</f>
        <v/>
      </c>
      <c r="D563" s="1238" t="str">
        <f>IF('Data invoice'!L519=0,"",'Data invoice'!M519)</f>
        <v/>
      </c>
      <c r="E563" s="1238" t="str">
        <f>IF('Data invoice'!M519=0,"",'Data invoice'!N519)</f>
        <v/>
      </c>
      <c r="F563" s="1238" t="str">
        <f>IF('Data invoice'!N519=0,"",'Data invoice'!O519)</f>
        <v/>
      </c>
      <c r="G563" s="1238" t="str">
        <f>IF('Data invoice'!O519=0,"",'Data invoice'!P519)</f>
        <v/>
      </c>
      <c r="H563" s="1238" t="str">
        <f>IF('Data invoice'!P519=0,"",'Data invoice'!Q519)</f>
        <v/>
      </c>
      <c r="I563" s="1238" t="str">
        <f>IF('Data invoice'!Q519=0,"",'Data invoice'!R519)</f>
        <v/>
      </c>
      <c r="J563" s="1239" t="str">
        <f>IF('Data invoice'!R519=0,"",'Data invoice'!S519)</f>
        <v/>
      </c>
      <c r="K563" s="1238" t="str">
        <f>IF('Data invoice'!S519=0,"",'Data invoice'!T519)</f>
        <v/>
      </c>
      <c r="L563" s="275"/>
      <c r="M563" s="252"/>
      <c r="N563" s="252"/>
      <c r="O563" s="252"/>
      <c r="P563" s="252"/>
      <c r="Q563" s="252"/>
      <c r="R563" s="252"/>
      <c r="AK563" s="275"/>
      <c r="AL563" s="275"/>
      <c r="AM563" s="275"/>
      <c r="AN563" s="275"/>
      <c r="AO563" s="275"/>
      <c r="AP563" s="275"/>
      <c r="AQ563" s="275"/>
      <c r="AR563" s="275"/>
      <c r="AS563" s="275"/>
      <c r="AT563" s="275"/>
      <c r="AU563" s="275"/>
      <c r="AV563" s="275"/>
      <c r="AW563" s="275"/>
    </row>
    <row r="564" spans="2:49" s="414" customFormat="1" ht="15.75" customHeight="1">
      <c r="B564" s="1238" t="str">
        <f>IF('Data invoice'!J522=0,"",'Data invoice'!K522)</f>
        <v/>
      </c>
      <c r="C564" s="1238" t="str">
        <f>IF('Data invoice'!K520=0,"",'Data invoice'!L520)</f>
        <v/>
      </c>
      <c r="D564" s="1238" t="str">
        <f>IF('Data invoice'!L520=0,"",'Data invoice'!M520)</f>
        <v/>
      </c>
      <c r="E564" s="1238" t="str">
        <f>IF('Data invoice'!M520=0,"",'Data invoice'!N520)</f>
        <v/>
      </c>
      <c r="F564" s="1238" t="str">
        <f>IF('Data invoice'!N520=0,"",'Data invoice'!O520)</f>
        <v/>
      </c>
      <c r="G564" s="1238" t="str">
        <f>IF('Data invoice'!O520=0,"",'Data invoice'!P520)</f>
        <v/>
      </c>
      <c r="H564" s="1238" t="str">
        <f>IF('Data invoice'!P520=0,"",'Data invoice'!Q520)</f>
        <v/>
      </c>
      <c r="I564" s="1238" t="str">
        <f>IF('Data invoice'!Q520=0,"",'Data invoice'!R520)</f>
        <v/>
      </c>
      <c r="J564" s="1239" t="str">
        <f>IF('Data invoice'!R520=0,"",'Data invoice'!S520)</f>
        <v/>
      </c>
      <c r="K564" s="1238" t="str">
        <f>IF('Data invoice'!S520=0,"",'Data invoice'!T520)</f>
        <v/>
      </c>
      <c r="L564" s="275"/>
      <c r="M564" s="252"/>
      <c r="N564" s="252"/>
      <c r="O564" s="252"/>
      <c r="P564" s="252"/>
      <c r="Q564" s="252"/>
      <c r="R564" s="252"/>
      <c r="AK564" s="275"/>
      <c r="AL564" s="275"/>
      <c r="AM564" s="275"/>
      <c r="AN564" s="275"/>
      <c r="AO564" s="275"/>
      <c r="AP564" s="275"/>
      <c r="AQ564" s="275"/>
      <c r="AR564" s="275"/>
      <c r="AS564" s="275"/>
      <c r="AT564" s="275"/>
      <c r="AU564" s="275"/>
      <c r="AV564" s="275"/>
      <c r="AW564" s="275"/>
    </row>
    <row r="565" spans="2:49" s="414" customFormat="1" ht="15.75" customHeight="1">
      <c r="B565" s="1238" t="str">
        <f>IF('Data invoice'!J523=0,"",'Data invoice'!K523)</f>
        <v/>
      </c>
      <c r="C565" s="1238" t="str">
        <f>IF('Data invoice'!K521=0,"",'Data invoice'!L521)</f>
        <v/>
      </c>
      <c r="D565" s="1238" t="str">
        <f>IF('Data invoice'!L521=0,"",'Data invoice'!M521)</f>
        <v/>
      </c>
      <c r="E565" s="1238" t="str">
        <f>IF('Data invoice'!M521=0,"",'Data invoice'!N521)</f>
        <v/>
      </c>
      <c r="F565" s="1238" t="str">
        <f>IF('Data invoice'!N521=0,"",'Data invoice'!O521)</f>
        <v/>
      </c>
      <c r="G565" s="1238" t="str">
        <f>IF('Data invoice'!O521=0,"",'Data invoice'!P521)</f>
        <v/>
      </c>
      <c r="H565" s="1238" t="str">
        <f>IF('Data invoice'!P521=0,"",'Data invoice'!Q521)</f>
        <v/>
      </c>
      <c r="I565" s="1238" t="str">
        <f>IF('Data invoice'!Q521=0,"",'Data invoice'!R521)</f>
        <v/>
      </c>
      <c r="J565" s="1239" t="str">
        <f>IF('Data invoice'!R521=0,"",'Data invoice'!S521)</f>
        <v/>
      </c>
      <c r="K565" s="1238" t="str">
        <f>IF('Data invoice'!S521=0,"",'Data invoice'!T521)</f>
        <v/>
      </c>
      <c r="L565" s="275"/>
      <c r="M565" s="252"/>
      <c r="N565" s="252"/>
      <c r="O565" s="252"/>
      <c r="P565" s="252"/>
      <c r="Q565" s="252"/>
      <c r="R565" s="252"/>
      <c r="AK565" s="275"/>
      <c r="AL565" s="275"/>
      <c r="AM565" s="275"/>
      <c r="AN565" s="275"/>
      <c r="AO565" s="275"/>
      <c r="AP565" s="275"/>
      <c r="AQ565" s="275"/>
      <c r="AR565" s="275"/>
      <c r="AS565" s="275"/>
      <c r="AT565" s="275"/>
      <c r="AU565" s="275"/>
      <c r="AV565" s="275"/>
      <c r="AW565" s="275"/>
    </row>
    <row r="566" spans="2:49" s="414" customFormat="1" ht="15.75" customHeight="1">
      <c r="B566" s="1238" t="str">
        <f>IF('Data invoice'!J524=0,"",'Data invoice'!K524)</f>
        <v/>
      </c>
      <c r="C566" s="1238" t="str">
        <f>IF('Data invoice'!K522=0,"",'Data invoice'!L522)</f>
        <v/>
      </c>
      <c r="D566" s="1238" t="str">
        <f>IF('Data invoice'!L522=0,"",'Data invoice'!M522)</f>
        <v/>
      </c>
      <c r="E566" s="1238" t="str">
        <f>IF('Data invoice'!M522=0,"",'Data invoice'!N522)</f>
        <v/>
      </c>
      <c r="F566" s="1238" t="str">
        <f>IF('Data invoice'!N522=0,"",'Data invoice'!O522)</f>
        <v/>
      </c>
      <c r="G566" s="1238" t="str">
        <f>IF('Data invoice'!O522=0,"",'Data invoice'!P522)</f>
        <v/>
      </c>
      <c r="H566" s="1238" t="str">
        <f>IF('Data invoice'!P522=0,"",'Data invoice'!Q522)</f>
        <v/>
      </c>
      <c r="I566" s="1238" t="str">
        <f>IF('Data invoice'!Q522=0,"",'Data invoice'!R522)</f>
        <v/>
      </c>
      <c r="J566" s="1239" t="str">
        <f>IF('Data invoice'!R522=0,"",'Data invoice'!S522)</f>
        <v/>
      </c>
      <c r="K566" s="1238" t="str">
        <f>IF('Data invoice'!S522=0,"",'Data invoice'!T522)</f>
        <v/>
      </c>
      <c r="L566" s="275"/>
      <c r="M566" s="252"/>
      <c r="N566" s="252"/>
      <c r="O566" s="252"/>
      <c r="P566" s="252"/>
      <c r="Q566" s="252"/>
      <c r="R566" s="252"/>
      <c r="AK566" s="275"/>
      <c r="AL566" s="275"/>
      <c r="AM566" s="275"/>
      <c r="AN566" s="275"/>
      <c r="AO566" s="275"/>
      <c r="AP566" s="275"/>
      <c r="AQ566" s="275"/>
      <c r="AR566" s="275"/>
      <c r="AS566" s="275"/>
      <c r="AT566" s="275"/>
      <c r="AU566" s="275"/>
      <c r="AV566" s="275"/>
      <c r="AW566" s="275"/>
    </row>
    <row r="567" spans="2:49" s="414" customFormat="1" ht="15.75" customHeight="1">
      <c r="B567" s="1238" t="str">
        <f>IF('Data invoice'!J525=0,"",'Data invoice'!K525)</f>
        <v/>
      </c>
      <c r="C567" s="1238" t="str">
        <f>IF('Data invoice'!K523=0,"",'Data invoice'!L523)</f>
        <v/>
      </c>
      <c r="D567" s="1238" t="str">
        <f>IF('Data invoice'!L523=0,"",'Data invoice'!M523)</f>
        <v/>
      </c>
      <c r="E567" s="1238" t="str">
        <f>IF('Data invoice'!M523=0,"",'Data invoice'!N523)</f>
        <v/>
      </c>
      <c r="F567" s="1238" t="str">
        <f>IF('Data invoice'!N523=0,"",'Data invoice'!O523)</f>
        <v/>
      </c>
      <c r="G567" s="1238" t="str">
        <f>IF('Data invoice'!O523=0,"",'Data invoice'!P523)</f>
        <v/>
      </c>
      <c r="H567" s="1238" t="str">
        <f>IF('Data invoice'!P523=0,"",'Data invoice'!Q523)</f>
        <v/>
      </c>
      <c r="I567" s="1238" t="str">
        <f>IF('Data invoice'!Q523=0,"",'Data invoice'!R523)</f>
        <v/>
      </c>
      <c r="J567" s="1239" t="str">
        <f>IF('Data invoice'!R523=0,"",'Data invoice'!S523)</f>
        <v/>
      </c>
      <c r="K567" s="1238" t="str">
        <f>IF('Data invoice'!S523=0,"",'Data invoice'!T523)</f>
        <v/>
      </c>
      <c r="L567" s="275"/>
      <c r="M567" s="252"/>
      <c r="N567" s="252"/>
      <c r="O567" s="252"/>
      <c r="P567" s="252"/>
      <c r="Q567" s="252"/>
      <c r="R567" s="252"/>
      <c r="AK567" s="275"/>
      <c r="AL567" s="275"/>
      <c r="AM567" s="275"/>
      <c r="AN567" s="275"/>
      <c r="AO567" s="275"/>
      <c r="AP567" s="275"/>
      <c r="AQ567" s="275"/>
      <c r="AR567" s="275"/>
      <c r="AS567" s="275"/>
      <c r="AT567" s="275"/>
      <c r="AU567" s="275"/>
      <c r="AV567" s="275"/>
      <c r="AW567" s="275"/>
    </row>
    <row r="568" spans="2:49" s="414" customFormat="1" ht="15.75" customHeight="1">
      <c r="B568" s="1238" t="str">
        <f>IF('Data invoice'!J526=0,"",'Data invoice'!K526)</f>
        <v/>
      </c>
      <c r="C568" s="1238" t="str">
        <f>IF('Data invoice'!K524=0,"",'Data invoice'!L524)</f>
        <v/>
      </c>
      <c r="D568" s="1238" t="str">
        <f>IF('Data invoice'!L524=0,"",'Data invoice'!M524)</f>
        <v/>
      </c>
      <c r="E568" s="1238" t="str">
        <f>IF('Data invoice'!M524=0,"",'Data invoice'!N524)</f>
        <v/>
      </c>
      <c r="F568" s="1238" t="str">
        <f>IF('Data invoice'!N524=0,"",'Data invoice'!O524)</f>
        <v/>
      </c>
      <c r="G568" s="1238" t="str">
        <f>IF('Data invoice'!O524=0,"",'Data invoice'!P524)</f>
        <v/>
      </c>
      <c r="H568" s="1238" t="str">
        <f>IF('Data invoice'!P524=0,"",'Data invoice'!Q524)</f>
        <v/>
      </c>
      <c r="I568" s="1238" t="str">
        <f>IF('Data invoice'!Q524=0,"",'Data invoice'!R524)</f>
        <v/>
      </c>
      <c r="J568" s="1239" t="str">
        <f>IF('Data invoice'!R524=0,"",'Data invoice'!S524)</f>
        <v/>
      </c>
      <c r="K568" s="1238" t="str">
        <f>IF('Data invoice'!S524=0,"",'Data invoice'!T524)</f>
        <v/>
      </c>
      <c r="L568" s="275"/>
      <c r="M568" s="252"/>
      <c r="N568" s="252"/>
      <c r="O568" s="252"/>
      <c r="P568" s="252"/>
      <c r="Q568" s="252"/>
      <c r="R568" s="252"/>
      <c r="AK568" s="275"/>
      <c r="AL568" s="275"/>
      <c r="AM568" s="275"/>
      <c r="AN568" s="275"/>
      <c r="AO568" s="275"/>
      <c r="AP568" s="275"/>
      <c r="AQ568" s="275"/>
      <c r="AR568" s="275"/>
      <c r="AS568" s="275"/>
      <c r="AT568" s="275"/>
      <c r="AU568" s="275"/>
      <c r="AV568" s="275"/>
      <c r="AW568" s="275"/>
    </row>
    <row r="569" spans="2:49" s="414" customFormat="1" ht="15.75" customHeight="1">
      <c r="B569" s="1238" t="str">
        <f>IF('Data invoice'!J527=0,"",'Data invoice'!K527)</f>
        <v/>
      </c>
      <c r="C569" s="1238" t="str">
        <f>IF('Data invoice'!K525=0,"",'Data invoice'!L525)</f>
        <v/>
      </c>
      <c r="D569" s="1238" t="str">
        <f>IF('Data invoice'!L525=0,"",'Data invoice'!M525)</f>
        <v/>
      </c>
      <c r="E569" s="1238" t="str">
        <f>IF('Data invoice'!M525=0,"",'Data invoice'!N525)</f>
        <v/>
      </c>
      <c r="F569" s="1238" t="str">
        <f>IF('Data invoice'!N525=0,"",'Data invoice'!O525)</f>
        <v/>
      </c>
      <c r="G569" s="1238" t="str">
        <f>IF('Data invoice'!O525=0,"",'Data invoice'!P525)</f>
        <v/>
      </c>
      <c r="H569" s="1238" t="str">
        <f>IF('Data invoice'!P525=0,"",'Data invoice'!Q525)</f>
        <v/>
      </c>
      <c r="I569" s="1238" t="str">
        <f>IF('Data invoice'!Q525=0,"",'Data invoice'!R525)</f>
        <v/>
      </c>
      <c r="J569" s="1239" t="str">
        <f>IF('Data invoice'!R525=0,"",'Data invoice'!S525)</f>
        <v/>
      </c>
      <c r="K569" s="1238" t="str">
        <f>IF('Data invoice'!S525=0,"",'Data invoice'!T525)</f>
        <v/>
      </c>
      <c r="L569" s="275"/>
      <c r="M569" s="252"/>
      <c r="N569" s="252"/>
      <c r="O569" s="252"/>
      <c r="P569" s="252"/>
      <c r="Q569" s="252"/>
      <c r="R569" s="252"/>
      <c r="AK569" s="275"/>
      <c r="AL569" s="275"/>
      <c r="AM569" s="275"/>
      <c r="AN569" s="275"/>
      <c r="AO569" s="275"/>
      <c r="AP569" s="275"/>
      <c r="AQ569" s="275"/>
      <c r="AR569" s="275"/>
      <c r="AS569" s="275"/>
      <c r="AT569" s="275"/>
      <c r="AU569" s="275"/>
      <c r="AV569" s="275"/>
      <c r="AW569" s="275"/>
    </row>
    <row r="570" spans="2:49" s="414" customFormat="1" ht="15.75" customHeight="1">
      <c r="B570" s="1238" t="str">
        <f>IF('Data invoice'!J528=0,"",'Data invoice'!K528)</f>
        <v/>
      </c>
      <c r="C570" s="1238" t="str">
        <f>IF('Data invoice'!K526=0,"",'Data invoice'!L526)</f>
        <v/>
      </c>
      <c r="D570" s="1238" t="str">
        <f>IF('Data invoice'!L526=0,"",'Data invoice'!M526)</f>
        <v/>
      </c>
      <c r="E570" s="1238" t="str">
        <f>IF('Data invoice'!M526=0,"",'Data invoice'!N526)</f>
        <v/>
      </c>
      <c r="F570" s="1238" t="str">
        <f>IF('Data invoice'!N526=0,"",'Data invoice'!O526)</f>
        <v/>
      </c>
      <c r="G570" s="1238" t="str">
        <f>IF('Data invoice'!O526=0,"",'Data invoice'!P526)</f>
        <v/>
      </c>
      <c r="H570" s="1238" t="str">
        <f>IF('Data invoice'!P526=0,"",'Data invoice'!Q526)</f>
        <v/>
      </c>
      <c r="I570" s="1238" t="str">
        <f>IF('Data invoice'!Q526=0,"",'Data invoice'!R526)</f>
        <v/>
      </c>
      <c r="J570" s="1239" t="str">
        <f>IF('Data invoice'!R526=0,"",'Data invoice'!S526)</f>
        <v/>
      </c>
      <c r="K570" s="1238" t="str">
        <f>IF('Data invoice'!S526=0,"",'Data invoice'!T526)</f>
        <v/>
      </c>
      <c r="L570" s="275"/>
      <c r="M570" s="252"/>
      <c r="N570" s="252"/>
      <c r="O570" s="252"/>
      <c r="P570" s="252"/>
      <c r="Q570" s="252"/>
      <c r="R570" s="252"/>
      <c r="AK570" s="275"/>
      <c r="AL570" s="275"/>
      <c r="AM570" s="275"/>
      <c r="AN570" s="275"/>
      <c r="AO570" s="275"/>
      <c r="AP570" s="275"/>
      <c r="AQ570" s="275"/>
      <c r="AR570" s="275"/>
      <c r="AS570" s="275"/>
      <c r="AT570" s="275"/>
      <c r="AU570" s="275"/>
      <c r="AV570" s="275"/>
      <c r="AW570" s="275"/>
    </row>
    <row r="571" spans="2:49" s="414" customFormat="1" ht="15.75" customHeight="1">
      <c r="B571" s="1238" t="str">
        <f>IF('Data invoice'!J529=0,"",'Data invoice'!K529)</f>
        <v/>
      </c>
      <c r="C571" s="1238" t="str">
        <f>IF('Data invoice'!K527=0,"",'Data invoice'!L527)</f>
        <v/>
      </c>
      <c r="D571" s="1238" t="str">
        <f>IF('Data invoice'!L527=0,"",'Data invoice'!M527)</f>
        <v/>
      </c>
      <c r="E571" s="1238" t="str">
        <f>IF('Data invoice'!M527=0,"",'Data invoice'!N527)</f>
        <v/>
      </c>
      <c r="F571" s="1238" t="str">
        <f>IF('Data invoice'!N527=0,"",'Data invoice'!O527)</f>
        <v/>
      </c>
      <c r="G571" s="1238" t="str">
        <f>IF('Data invoice'!O527=0,"",'Data invoice'!P527)</f>
        <v/>
      </c>
      <c r="H571" s="1238" t="str">
        <f>IF('Data invoice'!P527=0,"",'Data invoice'!Q527)</f>
        <v/>
      </c>
      <c r="I571" s="1238" t="str">
        <f>IF('Data invoice'!Q527=0,"",'Data invoice'!R527)</f>
        <v/>
      </c>
      <c r="J571" s="1239" t="str">
        <f>IF('Data invoice'!R527=0,"",'Data invoice'!S527)</f>
        <v/>
      </c>
      <c r="K571" s="1238" t="str">
        <f>IF('Data invoice'!S527=0,"",'Data invoice'!T527)</f>
        <v/>
      </c>
      <c r="L571" s="275"/>
      <c r="M571" s="252"/>
      <c r="N571" s="252"/>
      <c r="O571" s="252"/>
      <c r="P571" s="252"/>
      <c r="Q571" s="252"/>
      <c r="R571" s="252"/>
      <c r="AK571" s="275"/>
      <c r="AL571" s="275"/>
      <c r="AM571" s="275"/>
      <c r="AN571" s="275"/>
      <c r="AO571" s="275"/>
      <c r="AP571" s="275"/>
      <c r="AQ571" s="275"/>
      <c r="AR571" s="275"/>
      <c r="AS571" s="275"/>
      <c r="AT571" s="275"/>
      <c r="AU571" s="275"/>
      <c r="AV571" s="275"/>
      <c r="AW571" s="275"/>
    </row>
    <row r="572" spans="2:49" s="414" customFormat="1" ht="15.75" customHeight="1">
      <c r="B572" s="1238" t="str">
        <f>IF('Data invoice'!J530=0,"",'Data invoice'!K530)</f>
        <v/>
      </c>
      <c r="C572" s="1238" t="str">
        <f>IF('Data invoice'!K528=0,"",'Data invoice'!L528)</f>
        <v/>
      </c>
      <c r="D572" s="1238" t="str">
        <f>IF('Data invoice'!L528=0,"",'Data invoice'!M528)</f>
        <v/>
      </c>
      <c r="E572" s="1238" t="str">
        <f>IF('Data invoice'!M528=0,"",'Data invoice'!N528)</f>
        <v/>
      </c>
      <c r="F572" s="1238" t="str">
        <f>IF('Data invoice'!N528=0,"",'Data invoice'!O528)</f>
        <v/>
      </c>
      <c r="G572" s="1238" t="str">
        <f>IF('Data invoice'!O528=0,"",'Data invoice'!P528)</f>
        <v/>
      </c>
      <c r="H572" s="1238" t="str">
        <f>IF('Data invoice'!P528=0,"",'Data invoice'!Q528)</f>
        <v/>
      </c>
      <c r="I572" s="1238" t="str">
        <f>IF('Data invoice'!Q528=0,"",'Data invoice'!R528)</f>
        <v/>
      </c>
      <c r="J572" s="1239" t="str">
        <f>IF('Data invoice'!R528=0,"",'Data invoice'!S528)</f>
        <v/>
      </c>
      <c r="K572" s="1238" t="str">
        <f>IF('Data invoice'!S528=0,"",'Data invoice'!T528)</f>
        <v/>
      </c>
      <c r="L572" s="275"/>
      <c r="M572" s="252"/>
      <c r="N572" s="252"/>
      <c r="O572" s="252"/>
      <c r="P572" s="252"/>
      <c r="Q572" s="252"/>
      <c r="R572" s="252"/>
      <c r="AK572" s="275"/>
      <c r="AL572" s="275"/>
      <c r="AM572" s="275"/>
      <c r="AN572" s="275"/>
      <c r="AO572" s="275"/>
      <c r="AP572" s="275"/>
      <c r="AQ572" s="275"/>
      <c r="AR572" s="275"/>
      <c r="AS572" s="275"/>
      <c r="AT572" s="275"/>
      <c r="AU572" s="275"/>
      <c r="AV572" s="275"/>
      <c r="AW572" s="275"/>
    </row>
    <row r="573" spans="2:49" s="414" customFormat="1" ht="15.75" customHeight="1">
      <c r="B573" s="1238" t="str">
        <f>IF('Data invoice'!J531=0,"",'Data invoice'!K531)</f>
        <v/>
      </c>
      <c r="C573" s="1238" t="str">
        <f>IF('Data invoice'!K529=0,"",'Data invoice'!L529)</f>
        <v/>
      </c>
      <c r="D573" s="1238" t="str">
        <f>IF('Data invoice'!L529=0,"",'Data invoice'!M529)</f>
        <v/>
      </c>
      <c r="E573" s="1238" t="str">
        <f>IF('Data invoice'!M529=0,"",'Data invoice'!N529)</f>
        <v/>
      </c>
      <c r="F573" s="1238" t="str">
        <f>IF('Data invoice'!N529=0,"",'Data invoice'!O529)</f>
        <v/>
      </c>
      <c r="G573" s="1238" t="str">
        <f>IF('Data invoice'!O529=0,"",'Data invoice'!P529)</f>
        <v/>
      </c>
      <c r="H573" s="1238" t="str">
        <f>IF('Data invoice'!P529=0,"",'Data invoice'!Q529)</f>
        <v/>
      </c>
      <c r="I573" s="1238" t="str">
        <f>IF('Data invoice'!Q529=0,"",'Data invoice'!R529)</f>
        <v/>
      </c>
      <c r="J573" s="1239" t="str">
        <f>IF('Data invoice'!R529=0,"",'Data invoice'!S529)</f>
        <v/>
      </c>
      <c r="K573" s="1238" t="str">
        <f>IF('Data invoice'!S529=0,"",'Data invoice'!T529)</f>
        <v/>
      </c>
      <c r="L573" s="275"/>
      <c r="M573" s="252"/>
      <c r="N573" s="252"/>
      <c r="O573" s="252"/>
      <c r="P573" s="252"/>
      <c r="Q573" s="252"/>
      <c r="R573" s="252"/>
      <c r="AK573" s="275"/>
      <c r="AL573" s="275"/>
      <c r="AM573" s="275"/>
      <c r="AN573" s="275"/>
      <c r="AO573" s="275"/>
      <c r="AP573" s="275"/>
      <c r="AQ573" s="275"/>
      <c r="AR573" s="275"/>
      <c r="AS573" s="275"/>
      <c r="AT573" s="275"/>
      <c r="AU573" s="275"/>
      <c r="AV573" s="275"/>
      <c r="AW573" s="275"/>
    </row>
    <row r="574" spans="2:49" s="414" customFormat="1" ht="15.75" customHeight="1">
      <c r="B574" s="1238" t="str">
        <f>IF('Data invoice'!J532=0,"",'Data invoice'!K532)</f>
        <v/>
      </c>
      <c r="C574" s="1238" t="str">
        <f>IF('Data invoice'!K530=0,"",'Data invoice'!L530)</f>
        <v/>
      </c>
      <c r="D574" s="1238" t="str">
        <f>IF('Data invoice'!L530=0,"",'Data invoice'!M530)</f>
        <v/>
      </c>
      <c r="E574" s="1238" t="str">
        <f>IF('Data invoice'!M530=0,"",'Data invoice'!N530)</f>
        <v/>
      </c>
      <c r="F574" s="1238" t="str">
        <f>IF('Data invoice'!N530=0,"",'Data invoice'!O530)</f>
        <v/>
      </c>
      <c r="G574" s="1238" t="str">
        <f>IF('Data invoice'!O530=0,"",'Data invoice'!P530)</f>
        <v/>
      </c>
      <c r="H574" s="1238" t="str">
        <f>IF('Data invoice'!P530=0,"",'Data invoice'!Q530)</f>
        <v/>
      </c>
      <c r="I574" s="1238" t="str">
        <f>IF('Data invoice'!Q530=0,"",'Data invoice'!R530)</f>
        <v/>
      </c>
      <c r="J574" s="1239" t="str">
        <f>IF('Data invoice'!R530=0,"",'Data invoice'!S530)</f>
        <v/>
      </c>
      <c r="K574" s="1238" t="str">
        <f>IF('Data invoice'!S530=0,"",'Data invoice'!T530)</f>
        <v/>
      </c>
      <c r="L574" s="275"/>
      <c r="M574" s="252"/>
      <c r="N574" s="252"/>
      <c r="O574" s="252"/>
      <c r="P574" s="252"/>
      <c r="Q574" s="252"/>
      <c r="R574" s="252"/>
      <c r="AK574" s="275"/>
      <c r="AL574" s="275"/>
      <c r="AM574" s="275"/>
      <c r="AN574" s="275"/>
      <c r="AO574" s="275"/>
      <c r="AP574" s="275"/>
      <c r="AQ574" s="275"/>
      <c r="AR574" s="275"/>
      <c r="AS574" s="275"/>
      <c r="AT574" s="275"/>
      <c r="AU574" s="275"/>
      <c r="AV574" s="275"/>
      <c r="AW574" s="275"/>
    </row>
    <row r="575" spans="2:49" s="414" customFormat="1" ht="15.75" customHeight="1">
      <c r="B575" s="1238" t="str">
        <f>IF('Data invoice'!J533=0,"",'Data invoice'!K533)</f>
        <v/>
      </c>
      <c r="C575" s="1238" t="str">
        <f>IF('Data invoice'!K531=0,"",'Data invoice'!L531)</f>
        <v/>
      </c>
      <c r="D575" s="1238" t="str">
        <f>IF('Data invoice'!L531=0,"",'Data invoice'!M531)</f>
        <v/>
      </c>
      <c r="E575" s="1238" t="str">
        <f>IF('Data invoice'!M531=0,"",'Data invoice'!N531)</f>
        <v/>
      </c>
      <c r="F575" s="1238" t="str">
        <f>IF('Data invoice'!N531=0,"",'Data invoice'!O531)</f>
        <v/>
      </c>
      <c r="G575" s="1238" t="str">
        <f>IF('Data invoice'!O531=0,"",'Data invoice'!P531)</f>
        <v/>
      </c>
      <c r="H575" s="1238" t="str">
        <f>IF('Data invoice'!P531=0,"",'Data invoice'!Q531)</f>
        <v/>
      </c>
      <c r="I575" s="1238" t="str">
        <f>IF('Data invoice'!Q531=0,"",'Data invoice'!R531)</f>
        <v/>
      </c>
      <c r="J575" s="1239" t="str">
        <f>IF('Data invoice'!R531=0,"",'Data invoice'!S531)</f>
        <v/>
      </c>
      <c r="K575" s="1238" t="str">
        <f>IF('Data invoice'!S531=0,"",'Data invoice'!T531)</f>
        <v/>
      </c>
      <c r="L575" s="275"/>
      <c r="M575" s="252"/>
      <c r="N575" s="252"/>
      <c r="O575" s="252"/>
      <c r="P575" s="252"/>
      <c r="Q575" s="252"/>
      <c r="R575" s="252"/>
      <c r="AK575" s="275"/>
      <c r="AL575" s="275"/>
      <c r="AM575" s="275"/>
      <c r="AN575" s="275"/>
      <c r="AO575" s="275"/>
      <c r="AP575" s="275"/>
      <c r="AQ575" s="275"/>
      <c r="AR575" s="275"/>
      <c r="AS575" s="275"/>
      <c r="AT575" s="275"/>
      <c r="AU575" s="275"/>
      <c r="AV575" s="275"/>
      <c r="AW575" s="275"/>
    </row>
    <row r="576" spans="2:49" s="414" customFormat="1" ht="15.75" customHeight="1">
      <c r="B576" s="1238" t="str">
        <f>IF('Data invoice'!J534=0,"",'Data invoice'!K534)</f>
        <v/>
      </c>
      <c r="C576" s="1238" t="str">
        <f>IF('Data invoice'!K532=0,"",'Data invoice'!L532)</f>
        <v/>
      </c>
      <c r="D576" s="1238" t="str">
        <f>IF('Data invoice'!L532=0,"",'Data invoice'!M532)</f>
        <v/>
      </c>
      <c r="E576" s="1238" t="str">
        <f>IF('Data invoice'!M532=0,"",'Data invoice'!N532)</f>
        <v/>
      </c>
      <c r="F576" s="1238" t="str">
        <f>IF('Data invoice'!N532=0,"",'Data invoice'!O532)</f>
        <v/>
      </c>
      <c r="G576" s="1238" t="str">
        <f>IF('Data invoice'!O532=0,"",'Data invoice'!P532)</f>
        <v/>
      </c>
      <c r="H576" s="1238" t="str">
        <f>IF('Data invoice'!P532=0,"",'Data invoice'!Q532)</f>
        <v/>
      </c>
      <c r="I576" s="1238" t="str">
        <f>IF('Data invoice'!Q532=0,"",'Data invoice'!R532)</f>
        <v/>
      </c>
      <c r="J576" s="1239" t="str">
        <f>IF('Data invoice'!R532=0,"",'Data invoice'!S532)</f>
        <v/>
      </c>
      <c r="K576" s="1238" t="str">
        <f>IF('Data invoice'!S532=0,"",'Data invoice'!T532)</f>
        <v/>
      </c>
      <c r="L576" s="275"/>
      <c r="M576" s="252"/>
      <c r="N576" s="252"/>
      <c r="O576" s="252"/>
      <c r="P576" s="252"/>
      <c r="Q576" s="252"/>
      <c r="R576" s="252"/>
      <c r="AK576" s="275"/>
      <c r="AL576" s="275"/>
      <c r="AM576" s="275"/>
      <c r="AN576" s="275"/>
      <c r="AO576" s="275"/>
      <c r="AP576" s="275"/>
      <c r="AQ576" s="275"/>
      <c r="AR576" s="275"/>
      <c r="AS576" s="275"/>
      <c r="AT576" s="275"/>
      <c r="AU576" s="275"/>
      <c r="AV576" s="275"/>
      <c r="AW576" s="275"/>
    </row>
    <row r="577" spans="2:49" s="414" customFormat="1" ht="15.75" customHeight="1">
      <c r="B577" s="1238" t="str">
        <f>IF('Data invoice'!J535=0,"",'Data invoice'!K535)</f>
        <v/>
      </c>
      <c r="C577" s="1238" t="str">
        <f>IF('Data invoice'!K533=0,"",'Data invoice'!L533)</f>
        <v/>
      </c>
      <c r="D577" s="1238" t="str">
        <f>IF('Data invoice'!L533=0,"",'Data invoice'!M533)</f>
        <v/>
      </c>
      <c r="E577" s="1238" t="str">
        <f>IF('Data invoice'!M533=0,"",'Data invoice'!N533)</f>
        <v/>
      </c>
      <c r="F577" s="1238" t="str">
        <f>IF('Data invoice'!N533=0,"",'Data invoice'!O533)</f>
        <v/>
      </c>
      <c r="G577" s="1238" t="str">
        <f>IF('Data invoice'!O533=0,"",'Data invoice'!P533)</f>
        <v/>
      </c>
      <c r="H577" s="1238" t="str">
        <f>IF('Data invoice'!P533=0,"",'Data invoice'!Q533)</f>
        <v/>
      </c>
      <c r="I577" s="1238" t="str">
        <f>IF('Data invoice'!Q533=0,"",'Data invoice'!R533)</f>
        <v/>
      </c>
      <c r="J577" s="1239" t="str">
        <f>IF('Data invoice'!R533=0,"",'Data invoice'!S533)</f>
        <v/>
      </c>
      <c r="K577" s="1238" t="str">
        <f>IF('Data invoice'!S533=0,"",'Data invoice'!T533)</f>
        <v/>
      </c>
      <c r="L577" s="275"/>
      <c r="M577" s="252"/>
      <c r="N577" s="252"/>
      <c r="O577" s="252"/>
      <c r="P577" s="252"/>
      <c r="Q577" s="252"/>
      <c r="R577" s="252"/>
      <c r="AK577" s="275"/>
      <c r="AL577" s="275"/>
      <c r="AM577" s="275"/>
      <c r="AN577" s="275"/>
      <c r="AO577" s="275"/>
      <c r="AP577" s="275"/>
      <c r="AQ577" s="275"/>
      <c r="AR577" s="275"/>
      <c r="AS577" s="275"/>
      <c r="AT577" s="275"/>
      <c r="AU577" s="275"/>
      <c r="AV577" s="275"/>
      <c r="AW577" s="275"/>
    </row>
    <row r="578" spans="2:49" s="414" customFormat="1" ht="15.75" customHeight="1">
      <c r="B578" s="1238" t="str">
        <f>IF('Data invoice'!J536=0,"",'Data invoice'!K536)</f>
        <v/>
      </c>
      <c r="C578" s="1238" t="str">
        <f>IF('Data invoice'!K534=0,"",'Data invoice'!L534)</f>
        <v/>
      </c>
      <c r="D578" s="1238" t="str">
        <f>IF('Data invoice'!L534=0,"",'Data invoice'!M534)</f>
        <v/>
      </c>
      <c r="E578" s="1238" t="str">
        <f>IF('Data invoice'!M534=0,"",'Data invoice'!N534)</f>
        <v/>
      </c>
      <c r="F578" s="1238" t="str">
        <f>IF('Data invoice'!N534=0,"",'Data invoice'!O534)</f>
        <v/>
      </c>
      <c r="G578" s="1238" t="str">
        <f>IF('Data invoice'!O534=0,"",'Data invoice'!P534)</f>
        <v/>
      </c>
      <c r="H578" s="1238" t="str">
        <f>IF('Data invoice'!P534=0,"",'Data invoice'!Q534)</f>
        <v/>
      </c>
      <c r="I578" s="1238" t="str">
        <f>IF('Data invoice'!Q534=0,"",'Data invoice'!R534)</f>
        <v/>
      </c>
      <c r="J578" s="1239" t="str">
        <f>IF('Data invoice'!R534=0,"",'Data invoice'!S534)</f>
        <v/>
      </c>
      <c r="K578" s="1238" t="str">
        <f>IF('Data invoice'!S534=0,"",'Data invoice'!T534)</f>
        <v/>
      </c>
      <c r="L578" s="275"/>
      <c r="M578" s="252"/>
      <c r="N578" s="252"/>
      <c r="O578" s="252"/>
      <c r="P578" s="252"/>
      <c r="Q578" s="252"/>
      <c r="R578" s="252"/>
      <c r="AK578" s="275"/>
      <c r="AL578" s="275"/>
      <c r="AM578" s="275"/>
      <c r="AN578" s="275"/>
      <c r="AO578" s="275"/>
      <c r="AP578" s="275"/>
      <c r="AQ578" s="275"/>
      <c r="AR578" s="275"/>
      <c r="AS578" s="275"/>
      <c r="AT578" s="275"/>
      <c r="AU578" s="275"/>
      <c r="AV578" s="275"/>
      <c r="AW578" s="275"/>
    </row>
    <row r="579" spans="2:49" s="414" customFormat="1" ht="15.75" customHeight="1">
      <c r="B579" s="1238" t="str">
        <f>IF('Data invoice'!J537=0,"",'Data invoice'!K537)</f>
        <v/>
      </c>
      <c r="C579" s="1238" t="str">
        <f>IF('Data invoice'!K535=0,"",'Data invoice'!L535)</f>
        <v/>
      </c>
      <c r="D579" s="1238" t="str">
        <f>IF('Data invoice'!L535=0,"",'Data invoice'!M535)</f>
        <v/>
      </c>
      <c r="E579" s="1238" t="str">
        <f>IF('Data invoice'!M535=0,"",'Data invoice'!N535)</f>
        <v/>
      </c>
      <c r="F579" s="1238" t="str">
        <f>IF('Data invoice'!N535=0,"",'Data invoice'!O535)</f>
        <v/>
      </c>
      <c r="G579" s="1238" t="str">
        <f>IF('Data invoice'!O535=0,"",'Data invoice'!P535)</f>
        <v/>
      </c>
      <c r="H579" s="1238" t="str">
        <f>IF('Data invoice'!P535=0,"",'Data invoice'!Q535)</f>
        <v/>
      </c>
      <c r="I579" s="1238" t="str">
        <f>IF('Data invoice'!Q535=0,"",'Data invoice'!R535)</f>
        <v/>
      </c>
      <c r="J579" s="1239" t="str">
        <f>IF('Data invoice'!R535=0,"",'Data invoice'!S535)</f>
        <v/>
      </c>
      <c r="K579" s="1238" t="str">
        <f>IF('Data invoice'!S535=0,"",'Data invoice'!T535)</f>
        <v/>
      </c>
      <c r="L579" s="275"/>
      <c r="M579" s="252"/>
      <c r="N579" s="252"/>
      <c r="O579" s="252"/>
      <c r="P579" s="252"/>
      <c r="Q579" s="252"/>
      <c r="R579" s="252"/>
      <c r="AK579" s="275"/>
      <c r="AL579" s="275"/>
      <c r="AM579" s="275"/>
      <c r="AN579" s="275"/>
      <c r="AO579" s="275"/>
      <c r="AP579" s="275"/>
      <c r="AQ579" s="275"/>
      <c r="AR579" s="275"/>
      <c r="AS579" s="275"/>
      <c r="AT579" s="275"/>
      <c r="AU579" s="275"/>
      <c r="AV579" s="275"/>
      <c r="AW579" s="275"/>
    </row>
    <row r="580" spans="2:49" s="414" customFormat="1" ht="15.75" customHeight="1">
      <c r="B580" s="1238" t="str">
        <f>IF('Data invoice'!J538=0,"",'Data invoice'!K538)</f>
        <v/>
      </c>
      <c r="C580" s="1238" t="str">
        <f>IF('Data invoice'!K536=0,"",'Data invoice'!L536)</f>
        <v/>
      </c>
      <c r="D580" s="1238" t="str">
        <f>IF('Data invoice'!L536=0,"",'Data invoice'!M536)</f>
        <v/>
      </c>
      <c r="E580" s="1238" t="str">
        <f>IF('Data invoice'!M536=0,"",'Data invoice'!N536)</f>
        <v/>
      </c>
      <c r="F580" s="1238" t="str">
        <f>IF('Data invoice'!N536=0,"",'Data invoice'!O536)</f>
        <v/>
      </c>
      <c r="G580" s="1238" t="str">
        <f>IF('Data invoice'!O536=0,"",'Data invoice'!P536)</f>
        <v/>
      </c>
      <c r="H580" s="1238" t="str">
        <f>IF('Data invoice'!P536=0,"",'Data invoice'!Q536)</f>
        <v/>
      </c>
      <c r="I580" s="1238" t="str">
        <f>IF('Data invoice'!Q536=0,"",'Data invoice'!R536)</f>
        <v/>
      </c>
      <c r="J580" s="1239" t="str">
        <f>IF('Data invoice'!R536=0,"",'Data invoice'!S536)</f>
        <v/>
      </c>
      <c r="K580" s="1238" t="str">
        <f>IF('Data invoice'!S536=0,"",'Data invoice'!T536)</f>
        <v/>
      </c>
      <c r="L580" s="275"/>
      <c r="M580" s="252"/>
      <c r="N580" s="252"/>
      <c r="O580" s="252"/>
      <c r="P580" s="252"/>
      <c r="Q580" s="252"/>
      <c r="R580" s="252"/>
      <c r="AK580" s="275"/>
      <c r="AL580" s="275"/>
      <c r="AM580" s="275"/>
      <c r="AN580" s="275"/>
      <c r="AO580" s="275"/>
      <c r="AP580" s="275"/>
      <c r="AQ580" s="275"/>
      <c r="AR580" s="275"/>
      <c r="AS580" s="275"/>
      <c r="AT580" s="275"/>
      <c r="AU580" s="275"/>
      <c r="AV580" s="275"/>
      <c r="AW580" s="275"/>
    </row>
    <row r="581" spans="2:49" s="414" customFormat="1" ht="15.75" customHeight="1">
      <c r="B581" s="1238" t="str">
        <f>IF('Data invoice'!J539=0,"",'Data invoice'!K539)</f>
        <v/>
      </c>
      <c r="C581" s="1238" t="str">
        <f>IF('Data invoice'!K537=0,"",'Data invoice'!L537)</f>
        <v/>
      </c>
      <c r="D581" s="1238" t="str">
        <f>IF('Data invoice'!L537=0,"",'Data invoice'!M537)</f>
        <v/>
      </c>
      <c r="E581" s="1238" t="str">
        <f>IF('Data invoice'!M537=0,"",'Data invoice'!N537)</f>
        <v/>
      </c>
      <c r="F581" s="1238" t="str">
        <f>IF('Data invoice'!N537=0,"",'Data invoice'!O537)</f>
        <v/>
      </c>
      <c r="G581" s="1238" t="str">
        <f>IF('Data invoice'!O537=0,"",'Data invoice'!P537)</f>
        <v/>
      </c>
      <c r="H581" s="1238" t="str">
        <f>IF('Data invoice'!P537=0,"",'Data invoice'!Q537)</f>
        <v/>
      </c>
      <c r="I581" s="1238" t="str">
        <f>IF('Data invoice'!Q537=0,"",'Data invoice'!R537)</f>
        <v/>
      </c>
      <c r="J581" s="1239" t="str">
        <f>IF('Data invoice'!R537=0,"",'Data invoice'!S537)</f>
        <v/>
      </c>
      <c r="K581" s="1238" t="str">
        <f>IF('Data invoice'!S537=0,"",'Data invoice'!T537)</f>
        <v/>
      </c>
      <c r="L581" s="275"/>
      <c r="M581" s="252"/>
      <c r="N581" s="252"/>
      <c r="O581" s="252"/>
      <c r="P581" s="252"/>
      <c r="Q581" s="252"/>
      <c r="R581" s="252"/>
      <c r="AK581" s="275"/>
      <c r="AL581" s="275"/>
      <c r="AM581" s="275"/>
      <c r="AN581" s="275"/>
      <c r="AO581" s="275"/>
      <c r="AP581" s="275"/>
      <c r="AQ581" s="275"/>
      <c r="AR581" s="275"/>
      <c r="AS581" s="275"/>
      <c r="AT581" s="275"/>
      <c r="AU581" s="275"/>
      <c r="AV581" s="275"/>
      <c r="AW581" s="275"/>
    </row>
    <row r="582" spans="2:49" s="414" customFormat="1" ht="15.75" customHeight="1">
      <c r="B582" s="1238" t="str">
        <f>IF('Data invoice'!J540=0,"",'Data invoice'!K540)</f>
        <v/>
      </c>
      <c r="C582" s="1238" t="str">
        <f>IF('Data invoice'!K538=0,"",'Data invoice'!L538)</f>
        <v/>
      </c>
      <c r="D582" s="1238" t="str">
        <f>IF('Data invoice'!L538=0,"",'Data invoice'!M538)</f>
        <v/>
      </c>
      <c r="E582" s="1238" t="str">
        <f>IF('Data invoice'!M538=0,"",'Data invoice'!N538)</f>
        <v/>
      </c>
      <c r="F582" s="1238" t="str">
        <f>IF('Data invoice'!N538=0,"",'Data invoice'!O538)</f>
        <v/>
      </c>
      <c r="G582" s="1238" t="str">
        <f>IF('Data invoice'!O538=0,"",'Data invoice'!P538)</f>
        <v/>
      </c>
      <c r="H582" s="1238" t="str">
        <f>IF('Data invoice'!P538=0,"",'Data invoice'!Q538)</f>
        <v/>
      </c>
      <c r="I582" s="1238" t="str">
        <f>IF('Data invoice'!Q538=0,"",'Data invoice'!R538)</f>
        <v/>
      </c>
      <c r="J582" s="1239" t="str">
        <f>IF('Data invoice'!R538=0,"",'Data invoice'!S538)</f>
        <v/>
      </c>
      <c r="K582" s="1238" t="str">
        <f>IF('Data invoice'!S538=0,"",'Data invoice'!T538)</f>
        <v/>
      </c>
      <c r="L582" s="275"/>
      <c r="M582" s="252"/>
      <c r="N582" s="252"/>
      <c r="O582" s="252"/>
      <c r="P582" s="252"/>
      <c r="Q582" s="252"/>
      <c r="R582" s="252"/>
      <c r="AK582" s="275"/>
      <c r="AL582" s="275"/>
      <c r="AM582" s="275"/>
      <c r="AN582" s="275"/>
      <c r="AO582" s="275"/>
      <c r="AP582" s="275"/>
      <c r="AQ582" s="275"/>
      <c r="AR582" s="275"/>
      <c r="AS582" s="275"/>
      <c r="AT582" s="275"/>
      <c r="AU582" s="275"/>
      <c r="AV582" s="275"/>
      <c r="AW582" s="275"/>
    </row>
    <row r="583" spans="2:49" s="414" customFormat="1" ht="15.75" customHeight="1">
      <c r="B583" s="1238" t="str">
        <f>IF('Data invoice'!J541=0,"",'Data invoice'!K541)</f>
        <v/>
      </c>
      <c r="C583" s="1238" t="str">
        <f>IF('Data invoice'!K539=0,"",'Data invoice'!L539)</f>
        <v/>
      </c>
      <c r="D583" s="1238" t="str">
        <f>IF('Data invoice'!L539=0,"",'Data invoice'!M539)</f>
        <v/>
      </c>
      <c r="E583" s="1238" t="str">
        <f>IF('Data invoice'!M539=0,"",'Data invoice'!N539)</f>
        <v/>
      </c>
      <c r="F583" s="1238" t="str">
        <f>IF('Data invoice'!N539=0,"",'Data invoice'!O539)</f>
        <v/>
      </c>
      <c r="G583" s="1238" t="str">
        <f>IF('Data invoice'!O539=0,"",'Data invoice'!P539)</f>
        <v/>
      </c>
      <c r="H583" s="1238" t="str">
        <f>IF('Data invoice'!P539=0,"",'Data invoice'!Q539)</f>
        <v/>
      </c>
      <c r="I583" s="1238" t="str">
        <f>IF('Data invoice'!Q539=0,"",'Data invoice'!R539)</f>
        <v/>
      </c>
      <c r="J583" s="1239" t="str">
        <f>IF('Data invoice'!R539=0,"",'Data invoice'!S539)</f>
        <v/>
      </c>
      <c r="K583" s="1238" t="str">
        <f>IF('Data invoice'!S539=0,"",'Data invoice'!T539)</f>
        <v/>
      </c>
      <c r="L583" s="275"/>
      <c r="M583" s="252"/>
      <c r="N583" s="252"/>
      <c r="O583" s="252"/>
      <c r="P583" s="252"/>
      <c r="Q583" s="252"/>
      <c r="R583" s="252"/>
      <c r="AK583" s="275"/>
      <c r="AL583" s="275"/>
      <c r="AM583" s="275"/>
      <c r="AN583" s="275"/>
      <c r="AO583" s="275"/>
      <c r="AP583" s="275"/>
      <c r="AQ583" s="275"/>
      <c r="AR583" s="275"/>
      <c r="AS583" s="275"/>
      <c r="AT583" s="275"/>
      <c r="AU583" s="275"/>
      <c r="AV583" s="275"/>
      <c r="AW583" s="275"/>
    </row>
    <row r="584" spans="2:49" s="414" customFormat="1" ht="15.75" customHeight="1">
      <c r="B584" s="1238" t="str">
        <f>IF('Data invoice'!J542=0,"",'Data invoice'!K542)</f>
        <v/>
      </c>
      <c r="C584" s="1238" t="str">
        <f>IF('Data invoice'!K540=0,"",'Data invoice'!L540)</f>
        <v/>
      </c>
      <c r="D584" s="1238" t="str">
        <f>IF('Data invoice'!L540=0,"",'Data invoice'!M540)</f>
        <v/>
      </c>
      <c r="E584" s="1238" t="str">
        <f>IF('Data invoice'!M540=0,"",'Data invoice'!N540)</f>
        <v/>
      </c>
      <c r="F584" s="1238" t="str">
        <f>IF('Data invoice'!N540=0,"",'Data invoice'!O540)</f>
        <v/>
      </c>
      <c r="G584" s="1238" t="str">
        <f>IF('Data invoice'!O540=0,"",'Data invoice'!P540)</f>
        <v/>
      </c>
      <c r="H584" s="1238" t="str">
        <f>IF('Data invoice'!P540=0,"",'Data invoice'!Q540)</f>
        <v/>
      </c>
      <c r="I584" s="1238" t="str">
        <f>IF('Data invoice'!Q540=0,"",'Data invoice'!R540)</f>
        <v/>
      </c>
      <c r="J584" s="1239" t="str">
        <f>IF('Data invoice'!R540=0,"",'Data invoice'!S540)</f>
        <v/>
      </c>
      <c r="K584" s="1238" t="str">
        <f>IF('Data invoice'!S540=0,"",'Data invoice'!T540)</f>
        <v/>
      </c>
      <c r="L584" s="275"/>
      <c r="M584" s="252"/>
      <c r="N584" s="252"/>
      <c r="O584" s="252"/>
      <c r="P584" s="252"/>
      <c r="Q584" s="252"/>
      <c r="R584" s="252"/>
      <c r="AK584" s="275"/>
      <c r="AL584" s="275"/>
      <c r="AM584" s="275"/>
      <c r="AN584" s="275"/>
      <c r="AO584" s="275"/>
      <c r="AP584" s="275"/>
      <c r="AQ584" s="275"/>
      <c r="AR584" s="275"/>
      <c r="AS584" s="275"/>
      <c r="AT584" s="275"/>
      <c r="AU584" s="275"/>
      <c r="AV584" s="275"/>
      <c r="AW584" s="275"/>
    </row>
    <row r="585" spans="2:49" s="414" customFormat="1" ht="15.75" customHeight="1">
      <c r="B585" s="1238" t="str">
        <f>IF('Data invoice'!J543=0,"",'Data invoice'!K543)</f>
        <v/>
      </c>
      <c r="C585" s="1238" t="str">
        <f>IF('Data invoice'!K541=0,"",'Data invoice'!L541)</f>
        <v/>
      </c>
      <c r="D585" s="1238" t="str">
        <f>IF('Data invoice'!L541=0,"",'Data invoice'!M541)</f>
        <v/>
      </c>
      <c r="E585" s="1238" t="str">
        <f>IF('Data invoice'!M541=0,"",'Data invoice'!N541)</f>
        <v/>
      </c>
      <c r="F585" s="1238" t="str">
        <f>IF('Data invoice'!N541=0,"",'Data invoice'!O541)</f>
        <v/>
      </c>
      <c r="G585" s="1238" t="str">
        <f>IF('Data invoice'!O541=0,"",'Data invoice'!P541)</f>
        <v/>
      </c>
      <c r="H585" s="1238" t="str">
        <f>IF('Data invoice'!P541=0,"",'Data invoice'!Q541)</f>
        <v/>
      </c>
      <c r="I585" s="1238" t="str">
        <f>IF('Data invoice'!Q541=0,"",'Data invoice'!R541)</f>
        <v/>
      </c>
      <c r="J585" s="1239" t="str">
        <f>IF('Data invoice'!R541=0,"",'Data invoice'!S541)</f>
        <v/>
      </c>
      <c r="K585" s="1238" t="str">
        <f>IF('Data invoice'!S541=0,"",'Data invoice'!T541)</f>
        <v/>
      </c>
      <c r="L585" s="275"/>
      <c r="M585" s="252"/>
      <c r="N585" s="252"/>
      <c r="O585" s="252"/>
      <c r="P585" s="252"/>
      <c r="Q585" s="252"/>
      <c r="R585" s="252"/>
      <c r="AK585" s="275"/>
      <c r="AL585" s="275"/>
      <c r="AM585" s="275"/>
      <c r="AN585" s="275"/>
      <c r="AO585" s="275"/>
      <c r="AP585" s="275"/>
      <c r="AQ585" s="275"/>
      <c r="AR585" s="275"/>
      <c r="AS585" s="275"/>
      <c r="AT585" s="275"/>
      <c r="AU585" s="275"/>
      <c r="AV585" s="275"/>
      <c r="AW585" s="275"/>
    </row>
    <row r="586" spans="2:49" s="414" customFormat="1" ht="15.75" customHeight="1">
      <c r="B586" s="1238" t="str">
        <f>IF('Data invoice'!J544=0,"",'Data invoice'!K544)</f>
        <v/>
      </c>
      <c r="C586" s="1238" t="str">
        <f>IF('Data invoice'!K542=0,"",'Data invoice'!L542)</f>
        <v/>
      </c>
      <c r="D586" s="1238" t="str">
        <f>IF('Data invoice'!L542=0,"",'Data invoice'!M542)</f>
        <v/>
      </c>
      <c r="E586" s="1238" t="str">
        <f>IF('Data invoice'!M542=0,"",'Data invoice'!N542)</f>
        <v/>
      </c>
      <c r="F586" s="1238" t="str">
        <f>IF('Data invoice'!N542=0,"",'Data invoice'!O542)</f>
        <v/>
      </c>
      <c r="G586" s="1238" t="str">
        <f>IF('Data invoice'!O542=0,"",'Data invoice'!P542)</f>
        <v/>
      </c>
      <c r="H586" s="1238" t="str">
        <f>IF('Data invoice'!P542=0,"",'Data invoice'!Q542)</f>
        <v/>
      </c>
      <c r="I586" s="1238" t="str">
        <f>IF('Data invoice'!Q542=0,"",'Data invoice'!R542)</f>
        <v/>
      </c>
      <c r="J586" s="1239" t="str">
        <f>IF('Data invoice'!R542=0,"",'Data invoice'!S542)</f>
        <v/>
      </c>
      <c r="K586" s="1238" t="str">
        <f>IF('Data invoice'!S542=0,"",'Data invoice'!T542)</f>
        <v/>
      </c>
      <c r="L586" s="275"/>
      <c r="M586" s="252"/>
      <c r="N586" s="252"/>
      <c r="O586" s="252"/>
      <c r="P586" s="252"/>
      <c r="Q586" s="252"/>
      <c r="R586" s="252"/>
      <c r="AK586" s="275"/>
      <c r="AL586" s="275"/>
      <c r="AM586" s="275"/>
      <c r="AN586" s="275"/>
      <c r="AO586" s="275"/>
      <c r="AP586" s="275"/>
      <c r="AQ586" s="275"/>
      <c r="AR586" s="275"/>
      <c r="AS586" s="275"/>
      <c r="AT586" s="275"/>
      <c r="AU586" s="275"/>
      <c r="AV586" s="275"/>
      <c r="AW586" s="275"/>
    </row>
    <row r="587" spans="2:49" s="414" customFormat="1" ht="15.75" customHeight="1">
      <c r="B587" s="1238" t="str">
        <f>IF('Data invoice'!J545=0,"",'Data invoice'!K545)</f>
        <v/>
      </c>
      <c r="C587" s="1238" t="str">
        <f>IF('Data invoice'!K543=0,"",'Data invoice'!L543)</f>
        <v/>
      </c>
      <c r="D587" s="1238" t="str">
        <f>IF('Data invoice'!L543=0,"",'Data invoice'!M543)</f>
        <v/>
      </c>
      <c r="E587" s="1238" t="str">
        <f>IF('Data invoice'!M543=0,"",'Data invoice'!N543)</f>
        <v/>
      </c>
      <c r="F587" s="1238" t="str">
        <f>IF('Data invoice'!N543=0,"",'Data invoice'!O543)</f>
        <v/>
      </c>
      <c r="G587" s="1238" t="str">
        <f>IF('Data invoice'!O543=0,"",'Data invoice'!P543)</f>
        <v/>
      </c>
      <c r="H587" s="1238" t="str">
        <f>IF('Data invoice'!P543=0,"",'Data invoice'!Q543)</f>
        <v/>
      </c>
      <c r="I587" s="1238" t="str">
        <f>IF('Data invoice'!Q543=0,"",'Data invoice'!R543)</f>
        <v/>
      </c>
      <c r="J587" s="1239" t="str">
        <f>IF('Data invoice'!R543=0,"",'Data invoice'!S543)</f>
        <v/>
      </c>
      <c r="K587" s="1238" t="str">
        <f>IF('Data invoice'!S543=0,"",'Data invoice'!T543)</f>
        <v/>
      </c>
      <c r="L587" s="275"/>
      <c r="M587" s="252"/>
      <c r="N587" s="252"/>
      <c r="O587" s="252"/>
      <c r="P587" s="252"/>
      <c r="Q587" s="252"/>
      <c r="R587" s="252"/>
      <c r="AK587" s="275"/>
      <c r="AL587" s="275"/>
      <c r="AM587" s="275"/>
      <c r="AN587" s="275"/>
      <c r="AO587" s="275"/>
      <c r="AP587" s="275"/>
      <c r="AQ587" s="275"/>
      <c r="AR587" s="275"/>
      <c r="AS587" s="275"/>
      <c r="AT587" s="275"/>
      <c r="AU587" s="275"/>
      <c r="AV587" s="275"/>
      <c r="AW587" s="275"/>
    </row>
    <row r="588" spans="2:49" s="414" customFormat="1" ht="15.75" customHeight="1">
      <c r="B588" s="1238" t="str">
        <f>IF('Data invoice'!J546=0,"",'Data invoice'!K546)</f>
        <v/>
      </c>
      <c r="C588" s="1238" t="str">
        <f>IF('Data invoice'!K544=0,"",'Data invoice'!L544)</f>
        <v/>
      </c>
      <c r="D588" s="1238" t="str">
        <f>IF('Data invoice'!L544=0,"",'Data invoice'!M544)</f>
        <v/>
      </c>
      <c r="E588" s="1238" t="str">
        <f>IF('Data invoice'!M544=0,"",'Data invoice'!N544)</f>
        <v/>
      </c>
      <c r="F588" s="1238" t="str">
        <f>IF('Data invoice'!N544=0,"",'Data invoice'!O544)</f>
        <v/>
      </c>
      <c r="G588" s="1238" t="str">
        <f>IF('Data invoice'!O544=0,"",'Data invoice'!P544)</f>
        <v/>
      </c>
      <c r="H588" s="1238" t="str">
        <f>IF('Data invoice'!P544=0,"",'Data invoice'!Q544)</f>
        <v/>
      </c>
      <c r="I588" s="1238" t="str">
        <f>IF('Data invoice'!Q544=0,"",'Data invoice'!R544)</f>
        <v/>
      </c>
      <c r="J588" s="1239" t="str">
        <f>IF('Data invoice'!R544=0,"",'Data invoice'!S544)</f>
        <v/>
      </c>
      <c r="K588" s="1238" t="str">
        <f>IF('Data invoice'!S544=0,"",'Data invoice'!T544)</f>
        <v/>
      </c>
      <c r="L588" s="275"/>
      <c r="M588" s="252"/>
      <c r="N588" s="252"/>
      <c r="O588" s="252"/>
      <c r="P588" s="252"/>
      <c r="Q588" s="252"/>
      <c r="R588" s="252"/>
      <c r="AK588" s="275"/>
      <c r="AL588" s="275"/>
      <c r="AM588" s="275"/>
      <c r="AN588" s="275"/>
      <c r="AO588" s="275"/>
      <c r="AP588" s="275"/>
      <c r="AQ588" s="275"/>
      <c r="AR588" s="275"/>
      <c r="AS588" s="275"/>
      <c r="AT588" s="275"/>
      <c r="AU588" s="275"/>
      <c r="AV588" s="275"/>
      <c r="AW588" s="275"/>
    </row>
    <row r="589" spans="2:49" s="414" customFormat="1" ht="15.75" customHeight="1">
      <c r="B589" s="1238" t="str">
        <f>IF('Data invoice'!J547=0,"",'Data invoice'!K547)</f>
        <v/>
      </c>
      <c r="C589" s="1238" t="str">
        <f>IF('Data invoice'!K545=0,"",'Data invoice'!L545)</f>
        <v/>
      </c>
      <c r="D589" s="1238" t="str">
        <f>IF('Data invoice'!L545=0,"",'Data invoice'!M545)</f>
        <v/>
      </c>
      <c r="E589" s="1238" t="str">
        <f>IF('Data invoice'!M545=0,"",'Data invoice'!N545)</f>
        <v/>
      </c>
      <c r="F589" s="1238" t="str">
        <f>IF('Data invoice'!N545=0,"",'Data invoice'!O545)</f>
        <v/>
      </c>
      <c r="G589" s="1238" t="str">
        <f>IF('Data invoice'!O545=0,"",'Data invoice'!P545)</f>
        <v/>
      </c>
      <c r="H589" s="1238" t="str">
        <f>IF('Data invoice'!P545=0,"",'Data invoice'!Q545)</f>
        <v/>
      </c>
      <c r="I589" s="1238" t="str">
        <f>IF('Data invoice'!Q545=0,"",'Data invoice'!R545)</f>
        <v/>
      </c>
      <c r="J589" s="1239" t="str">
        <f>IF('Data invoice'!R545=0,"",'Data invoice'!S545)</f>
        <v/>
      </c>
      <c r="K589" s="1238" t="str">
        <f>IF('Data invoice'!S545=0,"",'Data invoice'!T545)</f>
        <v/>
      </c>
      <c r="L589" s="275"/>
      <c r="M589" s="252"/>
      <c r="N589" s="252"/>
      <c r="O589" s="252"/>
      <c r="P589" s="252"/>
      <c r="Q589" s="252"/>
      <c r="R589" s="252"/>
      <c r="AK589" s="275"/>
      <c r="AL589" s="275"/>
      <c r="AM589" s="275"/>
      <c r="AN589" s="275"/>
      <c r="AO589" s="275"/>
      <c r="AP589" s="275"/>
      <c r="AQ589" s="275"/>
      <c r="AR589" s="275"/>
      <c r="AS589" s="275"/>
      <c r="AT589" s="275"/>
      <c r="AU589" s="275"/>
      <c r="AV589" s="275"/>
      <c r="AW589" s="275"/>
    </row>
    <row r="590" spans="2:49" s="414" customFormat="1" ht="15.75" customHeight="1">
      <c r="B590" s="1238" t="str">
        <f>IF('Data invoice'!J548=0,"",'Data invoice'!K548)</f>
        <v/>
      </c>
      <c r="C590" s="1238" t="str">
        <f>IF('Data invoice'!K546=0,"",'Data invoice'!L546)</f>
        <v/>
      </c>
      <c r="D590" s="1238" t="str">
        <f>IF('Data invoice'!L546=0,"",'Data invoice'!M546)</f>
        <v/>
      </c>
      <c r="E590" s="1238" t="str">
        <f>IF('Data invoice'!M546=0,"",'Data invoice'!N546)</f>
        <v/>
      </c>
      <c r="F590" s="1238" t="str">
        <f>IF('Data invoice'!N546=0,"",'Data invoice'!O546)</f>
        <v/>
      </c>
      <c r="G590" s="1238" t="str">
        <f>IF('Data invoice'!O546=0,"",'Data invoice'!P546)</f>
        <v/>
      </c>
      <c r="H590" s="1238" t="str">
        <f>IF('Data invoice'!P546=0,"",'Data invoice'!Q546)</f>
        <v/>
      </c>
      <c r="I590" s="1238" t="str">
        <f>IF('Data invoice'!Q546=0,"",'Data invoice'!R546)</f>
        <v/>
      </c>
      <c r="J590" s="1239" t="str">
        <f>IF('Data invoice'!R546=0,"",'Data invoice'!S546)</f>
        <v/>
      </c>
      <c r="K590" s="1238" t="str">
        <f>IF('Data invoice'!S546=0,"",'Data invoice'!T546)</f>
        <v/>
      </c>
      <c r="L590" s="275"/>
      <c r="M590" s="252"/>
      <c r="N590" s="252"/>
      <c r="O590" s="252"/>
      <c r="P590" s="252"/>
      <c r="Q590" s="252"/>
      <c r="R590" s="252"/>
      <c r="AK590" s="275"/>
      <c r="AL590" s="275"/>
      <c r="AM590" s="275"/>
      <c r="AN590" s="275"/>
      <c r="AO590" s="275"/>
      <c r="AP590" s="275"/>
      <c r="AQ590" s="275"/>
      <c r="AR590" s="275"/>
      <c r="AS590" s="275"/>
      <c r="AT590" s="275"/>
      <c r="AU590" s="275"/>
      <c r="AV590" s="275"/>
      <c r="AW590" s="275"/>
    </row>
    <row r="591" spans="2:49" s="414" customFormat="1" ht="15.75" customHeight="1">
      <c r="B591" s="1238" t="str">
        <f>IF('Data invoice'!J549=0,"",'Data invoice'!K549)</f>
        <v/>
      </c>
      <c r="C591" s="1238" t="str">
        <f>IF('Data invoice'!K547=0,"",'Data invoice'!L547)</f>
        <v/>
      </c>
      <c r="D591" s="1238" t="str">
        <f>IF('Data invoice'!L547=0,"",'Data invoice'!M547)</f>
        <v/>
      </c>
      <c r="E591" s="1238" t="str">
        <f>IF('Data invoice'!M547=0,"",'Data invoice'!N547)</f>
        <v/>
      </c>
      <c r="F591" s="1238" t="str">
        <f>IF('Data invoice'!N547=0,"",'Data invoice'!O547)</f>
        <v/>
      </c>
      <c r="G591" s="1238" t="str">
        <f>IF('Data invoice'!O547=0,"",'Data invoice'!P547)</f>
        <v/>
      </c>
      <c r="H591" s="1238" t="str">
        <f>IF('Data invoice'!P547=0,"",'Data invoice'!Q547)</f>
        <v/>
      </c>
      <c r="I591" s="1238" t="str">
        <f>IF('Data invoice'!Q547=0,"",'Data invoice'!R547)</f>
        <v/>
      </c>
      <c r="J591" s="1239" t="str">
        <f>IF('Data invoice'!R547=0,"",'Data invoice'!S547)</f>
        <v/>
      </c>
      <c r="K591" s="1238" t="str">
        <f>IF('Data invoice'!S547=0,"",'Data invoice'!T547)</f>
        <v/>
      </c>
      <c r="L591" s="275"/>
      <c r="M591" s="252"/>
      <c r="N591" s="252"/>
      <c r="O591" s="252"/>
      <c r="P591" s="252"/>
      <c r="Q591" s="252"/>
      <c r="R591" s="252"/>
      <c r="AK591" s="275"/>
      <c r="AL591" s="275"/>
      <c r="AM591" s="275"/>
      <c r="AN591" s="275"/>
      <c r="AO591" s="275"/>
      <c r="AP591" s="275"/>
      <c r="AQ591" s="275"/>
      <c r="AR591" s="275"/>
      <c r="AS591" s="275"/>
      <c r="AT591" s="275"/>
      <c r="AU591" s="275"/>
      <c r="AV591" s="275"/>
      <c r="AW591" s="275"/>
    </row>
    <row r="592" spans="2:49" s="414" customFormat="1" ht="15.75" customHeight="1">
      <c r="B592" s="1238" t="str">
        <f>IF('Data invoice'!J550=0,"",'Data invoice'!K550)</f>
        <v/>
      </c>
      <c r="C592" s="1238" t="str">
        <f>IF('Data invoice'!K548=0,"",'Data invoice'!L548)</f>
        <v/>
      </c>
      <c r="D592" s="1238" t="str">
        <f>IF('Data invoice'!L548=0,"",'Data invoice'!M548)</f>
        <v/>
      </c>
      <c r="E592" s="1238" t="str">
        <f>IF('Data invoice'!M548=0,"",'Data invoice'!N548)</f>
        <v/>
      </c>
      <c r="F592" s="1238" t="str">
        <f>IF('Data invoice'!N548=0,"",'Data invoice'!O548)</f>
        <v/>
      </c>
      <c r="G592" s="1238" t="str">
        <f>IF('Data invoice'!O548=0,"",'Data invoice'!P548)</f>
        <v/>
      </c>
      <c r="H592" s="1238" t="str">
        <f>IF('Data invoice'!P548=0,"",'Data invoice'!Q548)</f>
        <v/>
      </c>
      <c r="I592" s="1238" t="str">
        <f>IF('Data invoice'!Q548=0,"",'Data invoice'!R548)</f>
        <v/>
      </c>
      <c r="J592" s="1239" t="str">
        <f>IF('Data invoice'!R548=0,"",'Data invoice'!S548)</f>
        <v/>
      </c>
      <c r="K592" s="1238" t="str">
        <f>IF('Data invoice'!S548=0,"",'Data invoice'!T548)</f>
        <v/>
      </c>
      <c r="L592" s="275"/>
      <c r="M592" s="252"/>
      <c r="N592" s="252"/>
      <c r="O592" s="252"/>
      <c r="P592" s="252"/>
      <c r="Q592" s="252"/>
      <c r="R592" s="252"/>
      <c r="AK592" s="275"/>
      <c r="AL592" s="275"/>
      <c r="AM592" s="275"/>
      <c r="AN592" s="275"/>
      <c r="AO592" s="275"/>
      <c r="AP592" s="275"/>
      <c r="AQ592" s="275"/>
      <c r="AR592" s="275"/>
      <c r="AS592" s="275"/>
      <c r="AT592" s="275"/>
      <c r="AU592" s="275"/>
      <c r="AV592" s="275"/>
      <c r="AW592" s="275"/>
    </row>
    <row r="593" spans="2:49" s="414" customFormat="1" ht="15.75" customHeight="1">
      <c r="B593" s="1238" t="str">
        <f>IF('Data invoice'!J551=0,"",'Data invoice'!K551)</f>
        <v/>
      </c>
      <c r="C593" s="1238" t="str">
        <f>IF('Data invoice'!K549=0,"",'Data invoice'!L549)</f>
        <v/>
      </c>
      <c r="D593" s="1238" t="str">
        <f>IF('Data invoice'!L549=0,"",'Data invoice'!M549)</f>
        <v/>
      </c>
      <c r="E593" s="1238" t="str">
        <f>IF('Data invoice'!M549=0,"",'Data invoice'!N549)</f>
        <v/>
      </c>
      <c r="F593" s="1238" t="str">
        <f>IF('Data invoice'!N549=0,"",'Data invoice'!O549)</f>
        <v/>
      </c>
      <c r="G593" s="1238" t="str">
        <f>IF('Data invoice'!O549=0,"",'Data invoice'!P549)</f>
        <v/>
      </c>
      <c r="H593" s="1238" t="str">
        <f>IF('Data invoice'!P549=0,"",'Data invoice'!Q549)</f>
        <v/>
      </c>
      <c r="I593" s="1238" t="str">
        <f>IF('Data invoice'!Q549=0,"",'Data invoice'!R549)</f>
        <v/>
      </c>
      <c r="J593" s="1239" t="str">
        <f>IF('Data invoice'!R549=0,"",'Data invoice'!S549)</f>
        <v/>
      </c>
      <c r="K593" s="1238" t="str">
        <f>IF('Data invoice'!S549=0,"",'Data invoice'!T549)</f>
        <v/>
      </c>
      <c r="L593" s="275"/>
      <c r="M593" s="252"/>
      <c r="N593" s="252"/>
      <c r="O593" s="252"/>
      <c r="P593" s="252"/>
      <c r="Q593" s="252"/>
      <c r="R593" s="252"/>
      <c r="AK593" s="275"/>
      <c r="AL593" s="275"/>
      <c r="AM593" s="275"/>
      <c r="AN593" s="275"/>
      <c r="AO593" s="275"/>
      <c r="AP593" s="275"/>
      <c r="AQ593" s="275"/>
      <c r="AR593" s="275"/>
      <c r="AS593" s="275"/>
      <c r="AT593" s="275"/>
      <c r="AU593" s="275"/>
      <c r="AV593" s="275"/>
      <c r="AW593" s="275"/>
    </row>
    <row r="594" spans="2:49" s="414" customFormat="1" ht="15.75" customHeight="1">
      <c r="B594" s="1238" t="str">
        <f>IF('Data invoice'!J552=0,"",'Data invoice'!K552)</f>
        <v/>
      </c>
      <c r="C594" s="1238" t="str">
        <f>IF('Data invoice'!K550=0,"",'Data invoice'!L550)</f>
        <v/>
      </c>
      <c r="D594" s="1238" t="str">
        <f>IF('Data invoice'!L550=0,"",'Data invoice'!M550)</f>
        <v/>
      </c>
      <c r="E594" s="1238" t="str">
        <f>IF('Data invoice'!M550=0,"",'Data invoice'!N550)</f>
        <v/>
      </c>
      <c r="F594" s="1238" t="str">
        <f>IF('Data invoice'!N550=0,"",'Data invoice'!O550)</f>
        <v/>
      </c>
      <c r="G594" s="1238" t="str">
        <f>IF('Data invoice'!O550=0,"",'Data invoice'!P550)</f>
        <v/>
      </c>
      <c r="H594" s="1238" t="str">
        <f>IF('Data invoice'!P550=0,"",'Data invoice'!Q550)</f>
        <v/>
      </c>
      <c r="I594" s="1238" t="str">
        <f>IF('Data invoice'!Q550=0,"",'Data invoice'!R550)</f>
        <v/>
      </c>
      <c r="J594" s="1239" t="str">
        <f>IF('Data invoice'!R550=0,"",'Data invoice'!S550)</f>
        <v/>
      </c>
      <c r="K594" s="1238" t="str">
        <f>IF('Data invoice'!S550=0,"",'Data invoice'!T550)</f>
        <v/>
      </c>
      <c r="L594" s="275"/>
      <c r="M594" s="252"/>
      <c r="N594" s="252"/>
      <c r="O594" s="252"/>
      <c r="P594" s="252"/>
      <c r="Q594" s="252"/>
      <c r="R594" s="252"/>
      <c r="AK594" s="275"/>
      <c r="AL594" s="275"/>
      <c r="AM594" s="275"/>
      <c r="AN594" s="275"/>
      <c r="AO594" s="275"/>
      <c r="AP594" s="275"/>
      <c r="AQ594" s="275"/>
      <c r="AR594" s="275"/>
      <c r="AS594" s="275"/>
      <c r="AT594" s="275"/>
      <c r="AU594" s="275"/>
      <c r="AV594" s="275"/>
      <c r="AW594" s="275"/>
    </row>
    <row r="595" spans="2:49" s="414" customFormat="1" ht="15.75" customHeight="1">
      <c r="B595" s="1238" t="str">
        <f>IF('Data invoice'!J553=0,"",'Data invoice'!K553)</f>
        <v/>
      </c>
      <c r="C595" s="1238" t="str">
        <f>IF('Data invoice'!K551=0,"",'Data invoice'!L551)</f>
        <v/>
      </c>
      <c r="D595" s="1238" t="str">
        <f>IF('Data invoice'!L551=0,"",'Data invoice'!M551)</f>
        <v/>
      </c>
      <c r="E595" s="1238" t="str">
        <f>IF('Data invoice'!M551=0,"",'Data invoice'!N551)</f>
        <v/>
      </c>
      <c r="F595" s="1238" t="str">
        <f>IF('Data invoice'!N551=0,"",'Data invoice'!O551)</f>
        <v/>
      </c>
      <c r="G595" s="1238" t="str">
        <f>IF('Data invoice'!O551=0,"",'Data invoice'!P551)</f>
        <v/>
      </c>
      <c r="H595" s="1238" t="str">
        <f>IF('Data invoice'!P551=0,"",'Data invoice'!Q551)</f>
        <v/>
      </c>
      <c r="I595" s="1238" t="str">
        <f>IF('Data invoice'!Q551=0,"",'Data invoice'!R551)</f>
        <v/>
      </c>
      <c r="J595" s="1239" t="str">
        <f>IF('Data invoice'!R551=0,"",'Data invoice'!S551)</f>
        <v/>
      </c>
      <c r="K595" s="1238" t="str">
        <f>IF('Data invoice'!S551=0,"",'Data invoice'!T551)</f>
        <v/>
      </c>
      <c r="L595" s="275"/>
      <c r="M595" s="252"/>
      <c r="N595" s="252"/>
      <c r="O595" s="252"/>
      <c r="P595" s="252"/>
      <c r="Q595" s="252"/>
      <c r="R595" s="252"/>
      <c r="AK595" s="275"/>
      <c r="AL595" s="275"/>
      <c r="AM595" s="275"/>
      <c r="AN595" s="275"/>
      <c r="AO595" s="275"/>
      <c r="AP595" s="275"/>
      <c r="AQ595" s="275"/>
      <c r="AR595" s="275"/>
      <c r="AS595" s="275"/>
      <c r="AT595" s="275"/>
      <c r="AU595" s="275"/>
      <c r="AV595" s="275"/>
      <c r="AW595" s="275"/>
    </row>
    <row r="596" spans="2:49" s="414" customFormat="1" ht="15.75" customHeight="1">
      <c r="B596" s="1238" t="str">
        <f>IF('Data invoice'!J554=0,"",'Data invoice'!K554)</f>
        <v/>
      </c>
      <c r="C596" s="1238" t="str">
        <f>IF('Data invoice'!K552=0,"",'Data invoice'!L552)</f>
        <v/>
      </c>
      <c r="D596" s="1238" t="str">
        <f>IF('Data invoice'!L552=0,"",'Data invoice'!M552)</f>
        <v/>
      </c>
      <c r="E596" s="1238" t="str">
        <f>IF('Data invoice'!M552=0,"",'Data invoice'!N552)</f>
        <v/>
      </c>
      <c r="F596" s="1238" t="str">
        <f>IF('Data invoice'!N552=0,"",'Data invoice'!O552)</f>
        <v/>
      </c>
      <c r="G596" s="1238" t="str">
        <f>IF('Data invoice'!O552=0,"",'Data invoice'!P552)</f>
        <v/>
      </c>
      <c r="H596" s="1238" t="str">
        <f>IF('Data invoice'!P552=0,"",'Data invoice'!Q552)</f>
        <v/>
      </c>
      <c r="I596" s="1238" t="str">
        <f>IF('Data invoice'!Q552=0,"",'Data invoice'!R552)</f>
        <v/>
      </c>
      <c r="J596" s="1239" t="str">
        <f>IF('Data invoice'!R552=0,"",'Data invoice'!S552)</f>
        <v/>
      </c>
      <c r="K596" s="1238" t="str">
        <f>IF('Data invoice'!S552=0,"",'Data invoice'!T552)</f>
        <v/>
      </c>
      <c r="L596" s="275"/>
      <c r="M596" s="252"/>
      <c r="N596" s="252"/>
      <c r="O596" s="252"/>
      <c r="P596" s="252"/>
      <c r="Q596" s="252"/>
      <c r="R596" s="252"/>
      <c r="AK596" s="275"/>
      <c r="AL596" s="275"/>
      <c r="AM596" s="275"/>
      <c r="AN596" s="275"/>
      <c r="AO596" s="275"/>
      <c r="AP596" s="275"/>
      <c r="AQ596" s="275"/>
      <c r="AR596" s="275"/>
      <c r="AS596" s="275"/>
      <c r="AT596" s="275"/>
      <c r="AU596" s="275"/>
      <c r="AV596" s="275"/>
      <c r="AW596" s="275"/>
    </row>
    <row r="597" spans="2:49" s="414" customFormat="1" ht="15.75" customHeight="1">
      <c r="B597" s="1238" t="str">
        <f>IF('Data invoice'!J555=0,"",'Data invoice'!K555)</f>
        <v/>
      </c>
      <c r="C597" s="1238" t="str">
        <f>IF('Data invoice'!K553=0,"",'Data invoice'!L553)</f>
        <v/>
      </c>
      <c r="D597" s="1238" t="str">
        <f>IF('Data invoice'!L553=0,"",'Data invoice'!M553)</f>
        <v/>
      </c>
      <c r="E597" s="1238" t="str">
        <f>IF('Data invoice'!M553=0,"",'Data invoice'!N553)</f>
        <v/>
      </c>
      <c r="F597" s="1238" t="str">
        <f>IF('Data invoice'!N553=0,"",'Data invoice'!O553)</f>
        <v/>
      </c>
      <c r="G597" s="1238" t="str">
        <f>IF('Data invoice'!O553=0,"",'Data invoice'!P553)</f>
        <v/>
      </c>
      <c r="H597" s="1238" t="str">
        <f>IF('Data invoice'!P553=0,"",'Data invoice'!Q553)</f>
        <v/>
      </c>
      <c r="I597" s="1238" t="str">
        <f>IF('Data invoice'!Q553=0,"",'Data invoice'!R553)</f>
        <v/>
      </c>
      <c r="J597" s="1239" t="str">
        <f>IF('Data invoice'!R553=0,"",'Data invoice'!S553)</f>
        <v/>
      </c>
      <c r="K597" s="1238" t="str">
        <f>IF('Data invoice'!S553=0,"",'Data invoice'!T553)</f>
        <v/>
      </c>
      <c r="L597" s="275"/>
      <c r="M597" s="252"/>
      <c r="N597" s="252"/>
      <c r="O597" s="252"/>
      <c r="P597" s="252"/>
      <c r="Q597" s="252"/>
      <c r="R597" s="252"/>
      <c r="AK597" s="275"/>
      <c r="AL597" s="275"/>
      <c r="AM597" s="275"/>
      <c r="AN597" s="275"/>
      <c r="AO597" s="275"/>
      <c r="AP597" s="275"/>
      <c r="AQ597" s="275"/>
      <c r="AR597" s="275"/>
      <c r="AS597" s="275"/>
      <c r="AT597" s="275"/>
      <c r="AU597" s="275"/>
      <c r="AV597" s="275"/>
      <c r="AW597" s="275"/>
    </row>
    <row r="598" spans="2:49" s="414" customFormat="1" ht="15.75" customHeight="1">
      <c r="B598" s="1238" t="str">
        <f>IF('Data invoice'!J556=0,"",'Data invoice'!K556)</f>
        <v/>
      </c>
      <c r="C598" s="1238" t="str">
        <f>IF('Data invoice'!K554=0,"",'Data invoice'!L554)</f>
        <v/>
      </c>
      <c r="D598" s="1238" t="str">
        <f>IF('Data invoice'!L554=0,"",'Data invoice'!M554)</f>
        <v/>
      </c>
      <c r="E598" s="1238" t="str">
        <f>IF('Data invoice'!M554=0,"",'Data invoice'!N554)</f>
        <v/>
      </c>
      <c r="F598" s="1238" t="str">
        <f>IF('Data invoice'!N554=0,"",'Data invoice'!O554)</f>
        <v/>
      </c>
      <c r="G598" s="1238" t="str">
        <f>IF('Data invoice'!O554=0,"",'Data invoice'!P554)</f>
        <v/>
      </c>
      <c r="H598" s="1238" t="str">
        <f>IF('Data invoice'!P554=0,"",'Data invoice'!Q554)</f>
        <v/>
      </c>
      <c r="I598" s="1238" t="str">
        <f>IF('Data invoice'!Q554=0,"",'Data invoice'!R554)</f>
        <v/>
      </c>
      <c r="J598" s="1239" t="str">
        <f>IF('Data invoice'!R554=0,"",'Data invoice'!S554)</f>
        <v/>
      </c>
      <c r="K598" s="1238" t="str">
        <f>IF('Data invoice'!S554=0,"",'Data invoice'!T554)</f>
        <v/>
      </c>
      <c r="L598" s="275"/>
      <c r="M598" s="252"/>
      <c r="N598" s="252"/>
      <c r="O598" s="252"/>
      <c r="P598" s="252"/>
      <c r="Q598" s="252"/>
      <c r="R598" s="252"/>
      <c r="AK598" s="275"/>
      <c r="AL598" s="275"/>
      <c r="AM598" s="275"/>
      <c r="AN598" s="275"/>
      <c r="AO598" s="275"/>
      <c r="AP598" s="275"/>
      <c r="AQ598" s="275"/>
      <c r="AR598" s="275"/>
      <c r="AS598" s="275"/>
      <c r="AT598" s="275"/>
      <c r="AU598" s="275"/>
      <c r="AV598" s="275"/>
      <c r="AW598" s="275"/>
    </row>
    <row r="599" spans="2:49" s="414" customFormat="1" ht="15.75" customHeight="1">
      <c r="B599" s="1238" t="str">
        <f>IF('Data invoice'!J557=0,"",'Data invoice'!K557)</f>
        <v/>
      </c>
      <c r="C599" s="1238" t="str">
        <f>IF('Data invoice'!K555=0,"",'Data invoice'!L555)</f>
        <v/>
      </c>
      <c r="D599" s="1238" t="str">
        <f>IF('Data invoice'!L555=0,"",'Data invoice'!M555)</f>
        <v/>
      </c>
      <c r="E599" s="1238" t="str">
        <f>IF('Data invoice'!M555=0,"",'Data invoice'!N555)</f>
        <v/>
      </c>
      <c r="F599" s="1238" t="str">
        <f>IF('Data invoice'!N555=0,"",'Data invoice'!O555)</f>
        <v/>
      </c>
      <c r="G599" s="1238" t="str">
        <f>IF('Data invoice'!O555=0,"",'Data invoice'!P555)</f>
        <v/>
      </c>
      <c r="H599" s="1238" t="str">
        <f>IF('Data invoice'!P555=0,"",'Data invoice'!Q555)</f>
        <v/>
      </c>
      <c r="I599" s="1238" t="str">
        <f>IF('Data invoice'!Q555=0,"",'Data invoice'!R555)</f>
        <v/>
      </c>
      <c r="J599" s="1239" t="str">
        <f>IF('Data invoice'!R555=0,"",'Data invoice'!S555)</f>
        <v/>
      </c>
      <c r="K599" s="1238" t="str">
        <f>IF('Data invoice'!S555=0,"",'Data invoice'!T555)</f>
        <v/>
      </c>
      <c r="L599" s="275"/>
      <c r="M599" s="252"/>
      <c r="N599" s="252"/>
      <c r="O599" s="252"/>
      <c r="P599" s="252"/>
      <c r="Q599" s="252"/>
      <c r="R599" s="252"/>
      <c r="AK599" s="275"/>
      <c r="AL599" s="275"/>
      <c r="AM599" s="275"/>
      <c r="AN599" s="275"/>
      <c r="AO599" s="275"/>
      <c r="AP599" s="275"/>
      <c r="AQ599" s="275"/>
      <c r="AR599" s="275"/>
      <c r="AS599" s="275"/>
      <c r="AT599" s="275"/>
      <c r="AU599" s="275"/>
      <c r="AV599" s="275"/>
      <c r="AW599" s="275"/>
    </row>
    <row r="600" spans="2:49" s="414" customFormat="1" ht="15.75" customHeight="1">
      <c r="B600" s="1238" t="str">
        <f>IF('Data invoice'!J558=0,"",'Data invoice'!K558)</f>
        <v/>
      </c>
      <c r="C600" s="1238" t="str">
        <f>IF('Data invoice'!K556=0,"",'Data invoice'!L556)</f>
        <v/>
      </c>
      <c r="D600" s="1238" t="str">
        <f>IF('Data invoice'!L556=0,"",'Data invoice'!M556)</f>
        <v/>
      </c>
      <c r="E600" s="1238" t="str">
        <f>IF('Data invoice'!M556=0,"",'Data invoice'!N556)</f>
        <v/>
      </c>
      <c r="F600" s="1238" t="str">
        <f>IF('Data invoice'!N556=0,"",'Data invoice'!O556)</f>
        <v/>
      </c>
      <c r="G600" s="1238" t="str">
        <f>IF('Data invoice'!O556=0,"",'Data invoice'!P556)</f>
        <v/>
      </c>
      <c r="H600" s="1238" t="str">
        <f>IF('Data invoice'!P556=0,"",'Data invoice'!Q556)</f>
        <v/>
      </c>
      <c r="I600" s="1238" t="str">
        <f>IF('Data invoice'!Q556=0,"",'Data invoice'!R556)</f>
        <v/>
      </c>
      <c r="J600" s="1239" t="str">
        <f>IF('Data invoice'!R556=0,"",'Data invoice'!S556)</f>
        <v/>
      </c>
      <c r="K600" s="1238" t="str">
        <f>IF('Data invoice'!S556=0,"",'Data invoice'!T556)</f>
        <v/>
      </c>
      <c r="L600" s="275"/>
      <c r="M600" s="252"/>
      <c r="N600" s="252"/>
      <c r="O600" s="252"/>
      <c r="P600" s="252"/>
      <c r="Q600" s="252"/>
      <c r="R600" s="252"/>
      <c r="AK600" s="275"/>
      <c r="AL600" s="275"/>
      <c r="AM600" s="275"/>
      <c r="AN600" s="275"/>
      <c r="AO600" s="275"/>
      <c r="AP600" s="275"/>
      <c r="AQ600" s="275"/>
      <c r="AR600" s="275"/>
      <c r="AS600" s="275"/>
      <c r="AT600" s="275"/>
      <c r="AU600" s="275"/>
      <c r="AV600" s="275"/>
      <c r="AW600" s="275"/>
    </row>
    <row r="601" spans="2:49" s="414" customFormat="1" ht="15.75" customHeight="1">
      <c r="B601" s="1238" t="str">
        <f>IF('Data invoice'!J559=0,"",'Data invoice'!K559)</f>
        <v/>
      </c>
      <c r="C601" s="1238" t="str">
        <f>IF('Data invoice'!K557=0,"",'Data invoice'!L557)</f>
        <v/>
      </c>
      <c r="D601" s="1238" t="str">
        <f>IF('Data invoice'!L557=0,"",'Data invoice'!M557)</f>
        <v/>
      </c>
      <c r="E601" s="1238" t="str">
        <f>IF('Data invoice'!M557=0,"",'Data invoice'!N557)</f>
        <v/>
      </c>
      <c r="F601" s="1238" t="str">
        <f>IF('Data invoice'!N557=0,"",'Data invoice'!O557)</f>
        <v/>
      </c>
      <c r="G601" s="1238" t="str">
        <f>IF('Data invoice'!O557=0,"",'Data invoice'!P557)</f>
        <v/>
      </c>
      <c r="H601" s="1238" t="str">
        <f>IF('Data invoice'!P557=0,"",'Data invoice'!Q557)</f>
        <v/>
      </c>
      <c r="I601" s="1238" t="str">
        <f>IF('Data invoice'!Q557=0,"",'Data invoice'!R557)</f>
        <v/>
      </c>
      <c r="J601" s="1239" t="str">
        <f>IF('Data invoice'!R557=0,"",'Data invoice'!S557)</f>
        <v/>
      </c>
      <c r="K601" s="1238" t="str">
        <f>IF('Data invoice'!S557=0,"",'Data invoice'!T557)</f>
        <v/>
      </c>
      <c r="L601" s="275"/>
      <c r="M601" s="252"/>
      <c r="N601" s="252"/>
      <c r="O601" s="252"/>
      <c r="P601" s="252"/>
      <c r="Q601" s="252"/>
      <c r="R601" s="252"/>
      <c r="AK601" s="275"/>
      <c r="AL601" s="275"/>
      <c r="AM601" s="275"/>
      <c r="AN601" s="275"/>
      <c r="AO601" s="275"/>
      <c r="AP601" s="275"/>
      <c r="AQ601" s="275"/>
      <c r="AR601" s="275"/>
      <c r="AS601" s="275"/>
      <c r="AT601" s="275"/>
      <c r="AU601" s="275"/>
      <c r="AV601" s="275"/>
      <c r="AW601" s="275"/>
    </row>
    <row r="602" spans="2:49" s="414" customFormat="1" ht="15.75" customHeight="1">
      <c r="B602" s="1238" t="str">
        <f>IF('Data invoice'!J560=0,"",'Data invoice'!K560)</f>
        <v/>
      </c>
      <c r="C602" s="1238" t="str">
        <f>IF('Data invoice'!K558=0,"",'Data invoice'!L558)</f>
        <v/>
      </c>
      <c r="D602" s="1238" t="str">
        <f>IF('Data invoice'!L558=0,"",'Data invoice'!M558)</f>
        <v/>
      </c>
      <c r="E602" s="1238" t="str">
        <f>IF('Data invoice'!M558=0,"",'Data invoice'!N558)</f>
        <v/>
      </c>
      <c r="F602" s="1238" t="str">
        <f>IF('Data invoice'!N558=0,"",'Data invoice'!O558)</f>
        <v/>
      </c>
      <c r="G602" s="1238" t="str">
        <f>IF('Data invoice'!O558=0,"",'Data invoice'!P558)</f>
        <v/>
      </c>
      <c r="H602" s="1238" t="str">
        <f>IF('Data invoice'!P558=0,"",'Data invoice'!Q558)</f>
        <v/>
      </c>
      <c r="I602" s="1238" t="str">
        <f>IF('Data invoice'!Q558=0,"",'Data invoice'!R558)</f>
        <v/>
      </c>
      <c r="J602" s="1239" t="str">
        <f>IF('Data invoice'!R558=0,"",'Data invoice'!S558)</f>
        <v/>
      </c>
      <c r="K602" s="1238" t="str">
        <f>IF('Data invoice'!S558=0,"",'Data invoice'!T558)</f>
        <v/>
      </c>
      <c r="L602" s="275"/>
      <c r="M602" s="252"/>
      <c r="N602" s="252"/>
      <c r="O602" s="252"/>
      <c r="P602" s="252"/>
      <c r="Q602" s="252"/>
      <c r="R602" s="252"/>
      <c r="AK602" s="275"/>
      <c r="AL602" s="275"/>
      <c r="AM602" s="275"/>
      <c r="AN602" s="275"/>
      <c r="AO602" s="275"/>
      <c r="AP602" s="275"/>
      <c r="AQ602" s="275"/>
      <c r="AR602" s="275"/>
      <c r="AS602" s="275"/>
      <c r="AT602" s="275"/>
      <c r="AU602" s="275"/>
      <c r="AV602" s="275"/>
      <c r="AW602" s="275"/>
    </row>
    <row r="603" spans="2:49" s="414" customFormat="1" ht="15.75" customHeight="1">
      <c r="B603" s="1238" t="str">
        <f>IF('Data invoice'!J561=0,"",'Data invoice'!K561)</f>
        <v/>
      </c>
      <c r="C603" s="1238" t="str">
        <f>IF('Data invoice'!K559=0,"",'Data invoice'!L559)</f>
        <v/>
      </c>
      <c r="D603" s="1238" t="str">
        <f>IF('Data invoice'!L559=0,"",'Data invoice'!M559)</f>
        <v/>
      </c>
      <c r="E603" s="1238" t="str">
        <f>IF('Data invoice'!M559=0,"",'Data invoice'!N559)</f>
        <v/>
      </c>
      <c r="F603" s="1238" t="str">
        <f>IF('Data invoice'!N559=0,"",'Data invoice'!O559)</f>
        <v/>
      </c>
      <c r="G603" s="1238" t="str">
        <f>IF('Data invoice'!O559=0,"",'Data invoice'!P559)</f>
        <v/>
      </c>
      <c r="H603" s="1238" t="str">
        <f>IF('Data invoice'!P559=0,"",'Data invoice'!Q559)</f>
        <v/>
      </c>
      <c r="I603" s="1238" t="str">
        <f>IF('Data invoice'!Q559=0,"",'Data invoice'!R559)</f>
        <v/>
      </c>
      <c r="J603" s="1239" t="str">
        <f>IF('Data invoice'!R559=0,"",'Data invoice'!S559)</f>
        <v/>
      </c>
      <c r="K603" s="1238" t="str">
        <f>IF('Data invoice'!S559=0,"",'Data invoice'!T559)</f>
        <v/>
      </c>
      <c r="L603" s="275"/>
      <c r="M603" s="252"/>
      <c r="N603" s="252"/>
      <c r="O603" s="252"/>
      <c r="P603" s="252"/>
      <c r="Q603" s="252"/>
      <c r="R603" s="252"/>
      <c r="AK603" s="275"/>
      <c r="AL603" s="275"/>
      <c r="AM603" s="275"/>
      <c r="AN603" s="275"/>
      <c r="AO603" s="275"/>
      <c r="AP603" s="275"/>
      <c r="AQ603" s="275"/>
      <c r="AR603" s="275"/>
      <c r="AS603" s="275"/>
      <c r="AT603" s="275"/>
      <c r="AU603" s="275"/>
      <c r="AV603" s="275"/>
      <c r="AW603" s="275"/>
    </row>
    <row r="604" spans="2:49" s="414" customFormat="1" ht="15.75" customHeight="1">
      <c r="B604" s="1238" t="str">
        <f>IF('Data invoice'!J562=0,"",'Data invoice'!K562)</f>
        <v/>
      </c>
      <c r="C604" s="1238" t="str">
        <f>IF('Data invoice'!K560=0,"",'Data invoice'!L560)</f>
        <v/>
      </c>
      <c r="D604" s="1238" t="str">
        <f>IF('Data invoice'!L560=0,"",'Data invoice'!M560)</f>
        <v/>
      </c>
      <c r="E604" s="1238" t="str">
        <f>IF('Data invoice'!M560=0,"",'Data invoice'!N560)</f>
        <v/>
      </c>
      <c r="F604" s="1238" t="str">
        <f>IF('Data invoice'!N560=0,"",'Data invoice'!O560)</f>
        <v/>
      </c>
      <c r="G604" s="1238" t="str">
        <f>IF('Data invoice'!O560=0,"",'Data invoice'!P560)</f>
        <v/>
      </c>
      <c r="H604" s="1238" t="str">
        <f>IF('Data invoice'!P560=0,"",'Data invoice'!Q560)</f>
        <v/>
      </c>
      <c r="I604" s="1238" t="str">
        <f>IF('Data invoice'!Q560=0,"",'Data invoice'!R560)</f>
        <v/>
      </c>
      <c r="J604" s="1239" t="str">
        <f>IF('Data invoice'!R560=0,"",'Data invoice'!S560)</f>
        <v/>
      </c>
      <c r="K604" s="1238" t="str">
        <f>IF('Data invoice'!S560=0,"",'Data invoice'!T560)</f>
        <v/>
      </c>
      <c r="L604" s="275"/>
      <c r="M604" s="252"/>
      <c r="N604" s="252"/>
      <c r="O604" s="252"/>
      <c r="P604" s="252"/>
      <c r="Q604" s="252"/>
      <c r="R604" s="252"/>
      <c r="AK604" s="275"/>
      <c r="AL604" s="275"/>
      <c r="AM604" s="275"/>
      <c r="AN604" s="275"/>
      <c r="AO604" s="275"/>
      <c r="AP604" s="275"/>
      <c r="AQ604" s="275"/>
      <c r="AR604" s="275"/>
      <c r="AS604" s="275"/>
      <c r="AT604" s="275"/>
      <c r="AU604" s="275"/>
      <c r="AV604" s="275"/>
      <c r="AW604" s="275"/>
    </row>
    <row r="605" spans="2:49" s="414" customFormat="1" ht="15.75" customHeight="1">
      <c r="B605" s="1238" t="str">
        <f>IF('Data invoice'!J563=0,"",'Data invoice'!K563)</f>
        <v/>
      </c>
      <c r="C605" s="1238" t="str">
        <f>IF('Data invoice'!K561=0,"",'Data invoice'!L561)</f>
        <v/>
      </c>
      <c r="D605" s="1238" t="str">
        <f>IF('Data invoice'!L561=0,"",'Data invoice'!M561)</f>
        <v/>
      </c>
      <c r="E605" s="1238" t="str">
        <f>IF('Data invoice'!M561=0,"",'Data invoice'!N561)</f>
        <v/>
      </c>
      <c r="F605" s="1238" t="str">
        <f>IF('Data invoice'!N561=0,"",'Data invoice'!O561)</f>
        <v/>
      </c>
      <c r="G605" s="1238" t="str">
        <f>IF('Data invoice'!O561=0,"",'Data invoice'!P561)</f>
        <v/>
      </c>
      <c r="H605" s="1238" t="str">
        <f>IF('Data invoice'!P561=0,"",'Data invoice'!Q561)</f>
        <v/>
      </c>
      <c r="I605" s="1238" t="str">
        <f>IF('Data invoice'!Q561=0,"",'Data invoice'!R561)</f>
        <v/>
      </c>
      <c r="J605" s="1239" t="str">
        <f>IF('Data invoice'!R561=0,"",'Data invoice'!S561)</f>
        <v/>
      </c>
      <c r="K605" s="1238" t="str">
        <f>IF('Data invoice'!S561=0,"",'Data invoice'!T561)</f>
        <v/>
      </c>
      <c r="L605" s="275"/>
      <c r="M605" s="252"/>
      <c r="N605" s="252"/>
      <c r="O605" s="252"/>
      <c r="P605" s="252"/>
      <c r="Q605" s="252"/>
      <c r="R605" s="252"/>
      <c r="AK605" s="275"/>
      <c r="AL605" s="275"/>
      <c r="AM605" s="275"/>
      <c r="AN605" s="275"/>
      <c r="AO605" s="275"/>
      <c r="AP605" s="275"/>
      <c r="AQ605" s="275"/>
      <c r="AR605" s="275"/>
      <c r="AS605" s="275"/>
      <c r="AT605" s="275"/>
      <c r="AU605" s="275"/>
      <c r="AV605" s="275"/>
      <c r="AW605" s="275"/>
    </row>
    <row r="606" spans="2:49" s="414" customFormat="1" ht="15.75" customHeight="1">
      <c r="B606" s="1238" t="str">
        <f>IF('Data invoice'!J564=0,"",'Data invoice'!K564)</f>
        <v/>
      </c>
      <c r="C606" s="1238" t="str">
        <f>IF('Data invoice'!K562=0,"",'Data invoice'!L562)</f>
        <v/>
      </c>
      <c r="D606" s="1238" t="str">
        <f>IF('Data invoice'!L562=0,"",'Data invoice'!M562)</f>
        <v/>
      </c>
      <c r="E606" s="1238" t="str">
        <f>IF('Data invoice'!M562=0,"",'Data invoice'!N562)</f>
        <v/>
      </c>
      <c r="F606" s="1238" t="str">
        <f>IF('Data invoice'!N562=0,"",'Data invoice'!O562)</f>
        <v/>
      </c>
      <c r="G606" s="1238" t="str">
        <f>IF('Data invoice'!O562=0,"",'Data invoice'!P562)</f>
        <v/>
      </c>
      <c r="H606" s="1238" t="str">
        <f>IF('Data invoice'!P562=0,"",'Data invoice'!Q562)</f>
        <v/>
      </c>
      <c r="I606" s="1238" t="str">
        <f>IF('Data invoice'!Q562=0,"",'Data invoice'!R562)</f>
        <v/>
      </c>
      <c r="J606" s="1239" t="str">
        <f>IF('Data invoice'!R562=0,"",'Data invoice'!S562)</f>
        <v/>
      </c>
      <c r="K606" s="1238" t="str">
        <f>IF('Data invoice'!S562=0,"",'Data invoice'!T562)</f>
        <v/>
      </c>
      <c r="L606" s="275"/>
      <c r="M606" s="252"/>
      <c r="N606" s="252"/>
      <c r="O606" s="252"/>
      <c r="P606" s="252"/>
      <c r="Q606" s="252"/>
      <c r="R606" s="252"/>
      <c r="AK606" s="275"/>
      <c r="AL606" s="275"/>
      <c r="AM606" s="275"/>
      <c r="AN606" s="275"/>
      <c r="AO606" s="275"/>
      <c r="AP606" s="275"/>
      <c r="AQ606" s="275"/>
      <c r="AR606" s="275"/>
      <c r="AS606" s="275"/>
      <c r="AT606" s="275"/>
      <c r="AU606" s="275"/>
      <c r="AV606" s="275"/>
      <c r="AW606" s="275"/>
    </row>
    <row r="607" spans="2:49" s="414" customFormat="1" ht="15.75" customHeight="1">
      <c r="B607" s="1238" t="str">
        <f>IF('Data invoice'!J565=0,"",'Data invoice'!K565)</f>
        <v/>
      </c>
      <c r="C607" s="1238" t="str">
        <f>IF('Data invoice'!K563=0,"",'Data invoice'!L563)</f>
        <v/>
      </c>
      <c r="D607" s="1238" t="str">
        <f>IF('Data invoice'!L563=0,"",'Data invoice'!M563)</f>
        <v/>
      </c>
      <c r="E607" s="1238" t="str">
        <f>IF('Data invoice'!M563=0,"",'Data invoice'!N563)</f>
        <v/>
      </c>
      <c r="F607" s="1238" t="str">
        <f>IF('Data invoice'!N563=0,"",'Data invoice'!O563)</f>
        <v/>
      </c>
      <c r="G607" s="1238" t="str">
        <f>IF('Data invoice'!O563=0,"",'Data invoice'!P563)</f>
        <v/>
      </c>
      <c r="H607" s="1238" t="str">
        <f>IF('Data invoice'!P563=0,"",'Data invoice'!Q563)</f>
        <v/>
      </c>
      <c r="I607" s="1238" t="str">
        <f>IF('Data invoice'!Q563=0,"",'Data invoice'!R563)</f>
        <v/>
      </c>
      <c r="J607" s="1239" t="str">
        <f>IF('Data invoice'!R563=0,"",'Data invoice'!S563)</f>
        <v/>
      </c>
      <c r="K607" s="1238" t="str">
        <f>IF('Data invoice'!S563=0,"",'Data invoice'!T563)</f>
        <v/>
      </c>
      <c r="L607" s="275"/>
      <c r="M607" s="252"/>
      <c r="N607" s="252"/>
      <c r="O607" s="252"/>
      <c r="P607" s="252"/>
      <c r="Q607" s="252"/>
      <c r="R607" s="252"/>
      <c r="AK607" s="275"/>
      <c r="AL607" s="275"/>
      <c r="AM607" s="275"/>
      <c r="AN607" s="275"/>
      <c r="AO607" s="275"/>
      <c r="AP607" s="275"/>
      <c r="AQ607" s="275"/>
      <c r="AR607" s="275"/>
      <c r="AS607" s="275"/>
      <c r="AT607" s="275"/>
      <c r="AU607" s="275"/>
      <c r="AV607" s="275"/>
      <c r="AW607" s="275"/>
    </row>
    <row r="608" spans="2:49" s="414" customFormat="1" ht="15.75" customHeight="1">
      <c r="B608" s="1238" t="str">
        <f>IF('Data invoice'!J566=0,"",'Data invoice'!K566)</f>
        <v/>
      </c>
      <c r="C608" s="1238" t="str">
        <f>IF('Data invoice'!K564=0,"",'Data invoice'!L564)</f>
        <v/>
      </c>
      <c r="D608" s="1238" t="str">
        <f>IF('Data invoice'!L564=0,"",'Data invoice'!M564)</f>
        <v/>
      </c>
      <c r="E608" s="1238" t="str">
        <f>IF('Data invoice'!M564=0,"",'Data invoice'!N564)</f>
        <v/>
      </c>
      <c r="F608" s="1238" t="str">
        <f>IF('Data invoice'!N564=0,"",'Data invoice'!O564)</f>
        <v/>
      </c>
      <c r="G608" s="1238" t="str">
        <f>IF('Data invoice'!O564=0,"",'Data invoice'!P564)</f>
        <v/>
      </c>
      <c r="H608" s="1238" t="str">
        <f>IF('Data invoice'!P564=0,"",'Data invoice'!Q564)</f>
        <v/>
      </c>
      <c r="I608" s="1238" t="str">
        <f>IF('Data invoice'!Q564=0,"",'Data invoice'!R564)</f>
        <v/>
      </c>
      <c r="J608" s="1239" t="str">
        <f>IF('Data invoice'!R564=0,"",'Data invoice'!S564)</f>
        <v/>
      </c>
      <c r="K608" s="1238" t="str">
        <f>IF('Data invoice'!S564=0,"",'Data invoice'!T564)</f>
        <v/>
      </c>
      <c r="L608" s="275"/>
      <c r="M608" s="252"/>
      <c r="N608" s="252"/>
      <c r="O608" s="252"/>
      <c r="P608" s="252"/>
      <c r="Q608" s="252"/>
      <c r="R608" s="252"/>
      <c r="AK608" s="275"/>
      <c r="AL608" s="275"/>
      <c r="AM608" s="275"/>
      <c r="AN608" s="275"/>
      <c r="AO608" s="275"/>
      <c r="AP608" s="275"/>
      <c r="AQ608" s="275"/>
      <c r="AR608" s="275"/>
      <c r="AS608" s="275"/>
      <c r="AT608" s="275"/>
      <c r="AU608" s="275"/>
      <c r="AV608" s="275"/>
      <c r="AW608" s="275"/>
    </row>
    <row r="609" spans="2:49" s="414" customFormat="1" ht="15.75" customHeight="1">
      <c r="B609" s="1238" t="str">
        <f>IF('Data invoice'!J567=0,"",'Data invoice'!K567)</f>
        <v/>
      </c>
      <c r="C609" s="1238" t="str">
        <f>IF('Data invoice'!K565=0,"",'Data invoice'!L565)</f>
        <v/>
      </c>
      <c r="D609" s="1238" t="str">
        <f>IF('Data invoice'!L565=0,"",'Data invoice'!M565)</f>
        <v/>
      </c>
      <c r="E609" s="1238" t="str">
        <f>IF('Data invoice'!M565=0,"",'Data invoice'!N565)</f>
        <v/>
      </c>
      <c r="F609" s="1238" t="str">
        <f>IF('Data invoice'!N565=0,"",'Data invoice'!O565)</f>
        <v/>
      </c>
      <c r="G609" s="1238" t="str">
        <f>IF('Data invoice'!O565=0,"",'Data invoice'!P565)</f>
        <v/>
      </c>
      <c r="H609" s="1238" t="str">
        <f>IF('Data invoice'!P565=0,"",'Data invoice'!Q565)</f>
        <v/>
      </c>
      <c r="I609" s="1238" t="str">
        <f>IF('Data invoice'!Q565=0,"",'Data invoice'!R565)</f>
        <v/>
      </c>
      <c r="J609" s="1239" t="str">
        <f>IF('Data invoice'!R565=0,"",'Data invoice'!S565)</f>
        <v/>
      </c>
      <c r="K609" s="1238" t="str">
        <f>IF('Data invoice'!S565=0,"",'Data invoice'!T565)</f>
        <v/>
      </c>
      <c r="L609" s="275"/>
      <c r="M609" s="252"/>
      <c r="N609" s="252"/>
      <c r="O609" s="252"/>
      <c r="P609" s="252"/>
      <c r="Q609" s="252"/>
      <c r="R609" s="252"/>
      <c r="AK609" s="275"/>
      <c r="AL609" s="275"/>
      <c r="AM609" s="275"/>
      <c r="AN609" s="275"/>
      <c r="AO609" s="275"/>
      <c r="AP609" s="275"/>
      <c r="AQ609" s="275"/>
      <c r="AR609" s="275"/>
      <c r="AS609" s="275"/>
      <c r="AT609" s="275"/>
      <c r="AU609" s="275"/>
      <c r="AV609" s="275"/>
      <c r="AW609" s="275"/>
    </row>
    <row r="610" spans="2:49" s="414" customFormat="1" ht="15.75" customHeight="1">
      <c r="B610" s="1238" t="str">
        <f>IF('Data invoice'!J568=0,"",'Data invoice'!K568)</f>
        <v/>
      </c>
      <c r="C610" s="1238" t="str">
        <f>IF('Data invoice'!K566=0,"",'Data invoice'!L566)</f>
        <v/>
      </c>
      <c r="D610" s="1238" t="str">
        <f>IF('Data invoice'!L566=0,"",'Data invoice'!M566)</f>
        <v/>
      </c>
      <c r="E610" s="1238" t="str">
        <f>IF('Data invoice'!M566=0,"",'Data invoice'!N566)</f>
        <v/>
      </c>
      <c r="F610" s="1238" t="str">
        <f>IF('Data invoice'!N566=0,"",'Data invoice'!O566)</f>
        <v/>
      </c>
      <c r="G610" s="1238" t="str">
        <f>IF('Data invoice'!O566=0,"",'Data invoice'!P566)</f>
        <v/>
      </c>
      <c r="H610" s="1238" t="str">
        <f>IF('Data invoice'!P566=0,"",'Data invoice'!Q566)</f>
        <v/>
      </c>
      <c r="I610" s="1238" t="str">
        <f>IF('Data invoice'!Q566=0,"",'Data invoice'!R566)</f>
        <v/>
      </c>
      <c r="J610" s="1239" t="str">
        <f>IF('Data invoice'!R566=0,"",'Data invoice'!S566)</f>
        <v/>
      </c>
      <c r="K610" s="1238" t="str">
        <f>IF('Data invoice'!S566=0,"",'Data invoice'!T566)</f>
        <v/>
      </c>
      <c r="L610" s="275"/>
      <c r="M610" s="252"/>
      <c r="N610" s="252"/>
      <c r="O610" s="252"/>
      <c r="P610" s="252"/>
      <c r="Q610" s="252"/>
      <c r="R610" s="252"/>
      <c r="AK610" s="275"/>
      <c r="AL610" s="275"/>
      <c r="AM610" s="275"/>
      <c r="AN610" s="275"/>
      <c r="AO610" s="275"/>
      <c r="AP610" s="275"/>
      <c r="AQ610" s="275"/>
      <c r="AR610" s="275"/>
      <c r="AS610" s="275"/>
      <c r="AT610" s="275"/>
      <c r="AU610" s="275"/>
      <c r="AV610" s="275"/>
      <c r="AW610" s="275"/>
    </row>
    <row r="611" spans="2:49" s="414" customFormat="1" ht="15.75" customHeight="1">
      <c r="B611" s="1238" t="str">
        <f>IF('Data invoice'!J569=0,"",'Data invoice'!K569)</f>
        <v/>
      </c>
      <c r="C611" s="1238" t="str">
        <f>IF('Data invoice'!K567=0,"",'Data invoice'!L567)</f>
        <v/>
      </c>
      <c r="D611" s="1238" t="str">
        <f>IF('Data invoice'!L567=0,"",'Data invoice'!M567)</f>
        <v/>
      </c>
      <c r="E611" s="1238" t="str">
        <f>IF('Data invoice'!M567=0,"",'Data invoice'!N567)</f>
        <v/>
      </c>
      <c r="F611" s="1238" t="str">
        <f>IF('Data invoice'!N567=0,"",'Data invoice'!O567)</f>
        <v/>
      </c>
      <c r="G611" s="1238" t="str">
        <f>IF('Data invoice'!O567=0,"",'Data invoice'!P567)</f>
        <v/>
      </c>
      <c r="H611" s="1238" t="str">
        <f>IF('Data invoice'!P567=0,"",'Data invoice'!Q567)</f>
        <v/>
      </c>
      <c r="I611" s="1238" t="str">
        <f>IF('Data invoice'!Q567=0,"",'Data invoice'!R567)</f>
        <v/>
      </c>
      <c r="J611" s="1239" t="str">
        <f>IF('Data invoice'!R567=0,"",'Data invoice'!S567)</f>
        <v/>
      </c>
      <c r="K611" s="1238" t="str">
        <f>IF('Data invoice'!S567=0,"",'Data invoice'!T567)</f>
        <v/>
      </c>
      <c r="L611" s="275"/>
      <c r="M611" s="252"/>
      <c r="N611" s="252"/>
      <c r="O611" s="252"/>
      <c r="P611" s="252"/>
      <c r="Q611" s="252"/>
      <c r="R611" s="252"/>
      <c r="AK611" s="275"/>
      <c r="AL611" s="275"/>
      <c r="AM611" s="275"/>
      <c r="AN611" s="275"/>
      <c r="AO611" s="275"/>
      <c r="AP611" s="275"/>
      <c r="AQ611" s="275"/>
      <c r="AR611" s="275"/>
      <c r="AS611" s="275"/>
      <c r="AT611" s="275"/>
      <c r="AU611" s="275"/>
      <c r="AV611" s="275"/>
      <c r="AW611" s="275"/>
    </row>
    <row r="612" spans="2:49" s="414" customFormat="1" ht="15.75" customHeight="1">
      <c r="B612" s="1238" t="str">
        <f>IF('Data invoice'!J570=0,"",'Data invoice'!K570)</f>
        <v/>
      </c>
      <c r="C612" s="1238" t="str">
        <f>IF('Data invoice'!K568=0,"",'Data invoice'!L568)</f>
        <v/>
      </c>
      <c r="D612" s="1238" t="str">
        <f>IF('Data invoice'!L568=0,"",'Data invoice'!M568)</f>
        <v/>
      </c>
      <c r="E612" s="1238" t="str">
        <f>IF('Data invoice'!M568=0,"",'Data invoice'!N568)</f>
        <v/>
      </c>
      <c r="F612" s="1238" t="str">
        <f>IF('Data invoice'!N568=0,"",'Data invoice'!O568)</f>
        <v/>
      </c>
      <c r="G612" s="1238" t="str">
        <f>IF('Data invoice'!O568=0,"",'Data invoice'!P568)</f>
        <v/>
      </c>
      <c r="H612" s="1238" t="str">
        <f>IF('Data invoice'!P568=0,"",'Data invoice'!Q568)</f>
        <v/>
      </c>
      <c r="I612" s="1238" t="str">
        <f>IF('Data invoice'!Q568=0,"",'Data invoice'!R568)</f>
        <v/>
      </c>
      <c r="J612" s="1239" t="str">
        <f>IF('Data invoice'!R568=0,"",'Data invoice'!S568)</f>
        <v/>
      </c>
      <c r="K612" s="1238" t="str">
        <f>IF('Data invoice'!S568=0,"",'Data invoice'!T568)</f>
        <v/>
      </c>
      <c r="L612" s="275"/>
      <c r="M612" s="252"/>
      <c r="N612" s="252"/>
      <c r="O612" s="252"/>
      <c r="P612" s="252"/>
      <c r="Q612" s="252"/>
      <c r="R612" s="252"/>
      <c r="AK612" s="275"/>
      <c r="AL612" s="275"/>
      <c r="AM612" s="275"/>
      <c r="AN612" s="275"/>
      <c r="AO612" s="275"/>
      <c r="AP612" s="275"/>
      <c r="AQ612" s="275"/>
      <c r="AR612" s="275"/>
      <c r="AS612" s="275"/>
      <c r="AT612" s="275"/>
      <c r="AU612" s="275"/>
      <c r="AV612" s="275"/>
      <c r="AW612" s="275"/>
    </row>
    <row r="613" spans="2:49" s="414" customFormat="1" ht="15.75" customHeight="1">
      <c r="B613" s="1238" t="str">
        <f>IF('Data invoice'!J571=0,"",'Data invoice'!K571)</f>
        <v/>
      </c>
      <c r="C613" s="1238" t="str">
        <f>IF('Data invoice'!K569=0,"",'Data invoice'!L569)</f>
        <v/>
      </c>
      <c r="D613" s="1238" t="str">
        <f>IF('Data invoice'!L569=0,"",'Data invoice'!M569)</f>
        <v/>
      </c>
      <c r="E613" s="1238" t="str">
        <f>IF('Data invoice'!M569=0,"",'Data invoice'!N569)</f>
        <v/>
      </c>
      <c r="F613" s="1238" t="str">
        <f>IF('Data invoice'!N569=0,"",'Data invoice'!O569)</f>
        <v/>
      </c>
      <c r="G613" s="1238" t="str">
        <f>IF('Data invoice'!O569=0,"",'Data invoice'!P569)</f>
        <v/>
      </c>
      <c r="H613" s="1238" t="str">
        <f>IF('Data invoice'!P569=0,"",'Data invoice'!Q569)</f>
        <v/>
      </c>
      <c r="I613" s="1238" t="str">
        <f>IF('Data invoice'!Q569=0,"",'Data invoice'!R569)</f>
        <v/>
      </c>
      <c r="J613" s="1239" t="str">
        <f>IF('Data invoice'!R569=0,"",'Data invoice'!S569)</f>
        <v/>
      </c>
      <c r="K613" s="1238" t="str">
        <f>IF('Data invoice'!S569=0,"",'Data invoice'!T569)</f>
        <v/>
      </c>
      <c r="L613" s="275"/>
      <c r="M613" s="252"/>
      <c r="N613" s="252"/>
      <c r="O613" s="252"/>
      <c r="P613" s="252"/>
      <c r="Q613" s="252"/>
      <c r="R613" s="252"/>
      <c r="AK613" s="275"/>
      <c r="AL613" s="275"/>
      <c r="AM613" s="275"/>
      <c r="AN613" s="275"/>
      <c r="AO613" s="275"/>
      <c r="AP613" s="275"/>
      <c r="AQ613" s="275"/>
      <c r="AR613" s="275"/>
      <c r="AS613" s="275"/>
      <c r="AT613" s="275"/>
      <c r="AU613" s="275"/>
      <c r="AV613" s="275"/>
      <c r="AW613" s="275"/>
    </row>
    <row r="614" spans="2:49" s="414" customFormat="1" ht="15.75" customHeight="1">
      <c r="B614" s="1238" t="str">
        <f>IF('Data invoice'!J572=0,"",'Data invoice'!K572)</f>
        <v/>
      </c>
      <c r="C614" s="1238" t="str">
        <f>IF('Data invoice'!K570=0,"",'Data invoice'!L570)</f>
        <v/>
      </c>
      <c r="D614" s="1238" t="str">
        <f>IF('Data invoice'!L570=0,"",'Data invoice'!M570)</f>
        <v/>
      </c>
      <c r="E614" s="1238" t="str">
        <f>IF('Data invoice'!M570=0,"",'Data invoice'!N570)</f>
        <v/>
      </c>
      <c r="F614" s="1238" t="str">
        <f>IF('Data invoice'!N570=0,"",'Data invoice'!O570)</f>
        <v/>
      </c>
      <c r="G614" s="1238" t="str">
        <f>IF('Data invoice'!O570=0,"",'Data invoice'!P570)</f>
        <v/>
      </c>
      <c r="H614" s="1238" t="str">
        <f>IF('Data invoice'!P570=0,"",'Data invoice'!Q570)</f>
        <v/>
      </c>
      <c r="I614" s="1238" t="str">
        <f>IF('Data invoice'!Q570=0,"",'Data invoice'!R570)</f>
        <v/>
      </c>
      <c r="J614" s="1239" t="str">
        <f>IF('Data invoice'!R570=0,"",'Data invoice'!S570)</f>
        <v/>
      </c>
      <c r="K614" s="1238" t="str">
        <f>IF('Data invoice'!S570=0,"",'Data invoice'!T570)</f>
        <v/>
      </c>
      <c r="L614" s="275"/>
      <c r="M614" s="252"/>
      <c r="N614" s="252"/>
      <c r="O614" s="252"/>
      <c r="P614" s="252"/>
      <c r="Q614" s="252"/>
      <c r="R614" s="252"/>
      <c r="AK614" s="275"/>
      <c r="AL614" s="275"/>
      <c r="AM614" s="275"/>
      <c r="AN614" s="275"/>
      <c r="AO614" s="275"/>
      <c r="AP614" s="275"/>
      <c r="AQ614" s="275"/>
      <c r="AR614" s="275"/>
      <c r="AS614" s="275"/>
      <c r="AT614" s="275"/>
      <c r="AU614" s="275"/>
      <c r="AV614" s="275"/>
      <c r="AW614" s="275"/>
    </row>
    <row r="615" spans="2:49" s="414" customFormat="1" ht="15.75" customHeight="1">
      <c r="B615" s="1238" t="str">
        <f>IF('Data invoice'!J573=0,"",'Data invoice'!K573)</f>
        <v/>
      </c>
      <c r="C615" s="1238" t="str">
        <f>IF('Data invoice'!K571=0,"",'Data invoice'!L571)</f>
        <v/>
      </c>
      <c r="D615" s="1238" t="str">
        <f>IF('Data invoice'!L571=0,"",'Data invoice'!M571)</f>
        <v/>
      </c>
      <c r="E615" s="1238" t="str">
        <f>IF('Data invoice'!M571=0,"",'Data invoice'!N571)</f>
        <v/>
      </c>
      <c r="F615" s="1238" t="str">
        <f>IF('Data invoice'!N571=0,"",'Data invoice'!O571)</f>
        <v/>
      </c>
      <c r="G615" s="1238" t="str">
        <f>IF('Data invoice'!O571=0,"",'Data invoice'!P571)</f>
        <v/>
      </c>
      <c r="H615" s="1238" t="str">
        <f>IF('Data invoice'!P571=0,"",'Data invoice'!Q571)</f>
        <v/>
      </c>
      <c r="I615" s="1238" t="str">
        <f>IF('Data invoice'!Q571=0,"",'Data invoice'!R571)</f>
        <v/>
      </c>
      <c r="J615" s="1239" t="str">
        <f>IF('Data invoice'!R571=0,"",'Data invoice'!S571)</f>
        <v/>
      </c>
      <c r="K615" s="1238" t="str">
        <f>IF('Data invoice'!S571=0,"",'Data invoice'!T571)</f>
        <v/>
      </c>
      <c r="L615" s="275"/>
      <c r="M615" s="252"/>
      <c r="N615" s="252"/>
      <c r="O615" s="252"/>
      <c r="P615" s="252"/>
      <c r="Q615" s="252"/>
      <c r="R615" s="252"/>
      <c r="AK615" s="275"/>
      <c r="AL615" s="275"/>
      <c r="AM615" s="275"/>
      <c r="AN615" s="275"/>
      <c r="AO615" s="275"/>
      <c r="AP615" s="275"/>
      <c r="AQ615" s="275"/>
      <c r="AR615" s="275"/>
      <c r="AS615" s="275"/>
      <c r="AT615" s="275"/>
      <c r="AU615" s="275"/>
      <c r="AV615" s="275"/>
      <c r="AW615" s="275"/>
    </row>
    <row r="616" spans="2:49" s="414" customFormat="1" ht="15.75" customHeight="1">
      <c r="B616" s="1238" t="str">
        <f>IF('Data invoice'!J574=0,"",'Data invoice'!K574)</f>
        <v/>
      </c>
      <c r="C616" s="1238" t="str">
        <f>IF('Data invoice'!K572=0,"",'Data invoice'!L572)</f>
        <v/>
      </c>
      <c r="D616" s="1238" t="str">
        <f>IF('Data invoice'!L572=0,"",'Data invoice'!M572)</f>
        <v/>
      </c>
      <c r="E616" s="1238" t="str">
        <f>IF('Data invoice'!M572=0,"",'Data invoice'!N572)</f>
        <v/>
      </c>
      <c r="F616" s="1238" t="str">
        <f>IF('Data invoice'!N572=0,"",'Data invoice'!O572)</f>
        <v/>
      </c>
      <c r="G616" s="1238" t="str">
        <f>IF('Data invoice'!O572=0,"",'Data invoice'!P572)</f>
        <v/>
      </c>
      <c r="H616" s="1238" t="str">
        <f>IF('Data invoice'!P572=0,"",'Data invoice'!Q572)</f>
        <v/>
      </c>
      <c r="I616" s="1238" t="str">
        <f>IF('Data invoice'!Q572=0,"",'Data invoice'!R572)</f>
        <v/>
      </c>
      <c r="J616" s="1239" t="str">
        <f>IF('Data invoice'!R572=0,"",'Data invoice'!S572)</f>
        <v/>
      </c>
      <c r="K616" s="1238" t="str">
        <f>IF('Data invoice'!S572=0,"",'Data invoice'!T572)</f>
        <v/>
      </c>
      <c r="L616" s="275"/>
      <c r="M616" s="252"/>
      <c r="N616" s="252"/>
      <c r="O616" s="252"/>
      <c r="P616" s="252"/>
      <c r="Q616" s="252"/>
      <c r="R616" s="252"/>
      <c r="AK616" s="275"/>
      <c r="AL616" s="275"/>
      <c r="AM616" s="275"/>
      <c r="AN616" s="275"/>
      <c r="AO616" s="275"/>
      <c r="AP616" s="275"/>
      <c r="AQ616" s="275"/>
      <c r="AR616" s="275"/>
      <c r="AS616" s="275"/>
      <c r="AT616" s="275"/>
      <c r="AU616" s="275"/>
      <c r="AV616" s="275"/>
      <c r="AW616" s="275"/>
    </row>
    <row r="617" spans="2:49" s="414" customFormat="1" ht="15.75" customHeight="1">
      <c r="B617" s="1238" t="str">
        <f>IF('Data invoice'!J575=0,"",'Data invoice'!K575)</f>
        <v/>
      </c>
      <c r="C617" s="1238" t="str">
        <f>IF('Data invoice'!K573=0,"",'Data invoice'!L573)</f>
        <v/>
      </c>
      <c r="D617" s="1238" t="str">
        <f>IF('Data invoice'!L573=0,"",'Data invoice'!M573)</f>
        <v/>
      </c>
      <c r="E617" s="1238" t="str">
        <f>IF('Data invoice'!M573=0,"",'Data invoice'!N573)</f>
        <v/>
      </c>
      <c r="F617" s="1238" t="str">
        <f>IF('Data invoice'!N573=0,"",'Data invoice'!O573)</f>
        <v/>
      </c>
      <c r="G617" s="1238" t="str">
        <f>IF('Data invoice'!O573=0,"",'Data invoice'!P573)</f>
        <v/>
      </c>
      <c r="H617" s="1238" t="str">
        <f>IF('Data invoice'!P573=0,"",'Data invoice'!Q573)</f>
        <v/>
      </c>
      <c r="I617" s="1238" t="str">
        <f>IF('Data invoice'!Q573=0,"",'Data invoice'!R573)</f>
        <v/>
      </c>
      <c r="J617" s="1239" t="str">
        <f>IF('Data invoice'!R573=0,"",'Data invoice'!S573)</f>
        <v/>
      </c>
      <c r="K617" s="1238" t="str">
        <f>IF('Data invoice'!S573=0,"",'Data invoice'!T573)</f>
        <v/>
      </c>
      <c r="L617" s="275"/>
      <c r="M617" s="252"/>
      <c r="N617" s="252"/>
      <c r="O617" s="252"/>
      <c r="P617" s="252"/>
      <c r="Q617" s="252"/>
      <c r="R617" s="252"/>
      <c r="AK617" s="275"/>
      <c r="AL617" s="275"/>
      <c r="AM617" s="275"/>
      <c r="AN617" s="275"/>
      <c r="AO617" s="275"/>
      <c r="AP617" s="275"/>
      <c r="AQ617" s="275"/>
      <c r="AR617" s="275"/>
      <c r="AS617" s="275"/>
      <c r="AT617" s="275"/>
      <c r="AU617" s="275"/>
      <c r="AV617" s="275"/>
      <c r="AW617" s="275"/>
    </row>
    <row r="618" spans="2:49" s="414" customFormat="1" ht="15.75" customHeight="1">
      <c r="B618" s="1238" t="str">
        <f>IF('Data invoice'!J576=0,"",'Data invoice'!K576)</f>
        <v/>
      </c>
      <c r="C618" s="1238" t="str">
        <f>IF('Data invoice'!K574=0,"",'Data invoice'!L574)</f>
        <v/>
      </c>
      <c r="D618" s="1238" t="str">
        <f>IF('Data invoice'!L574=0,"",'Data invoice'!M574)</f>
        <v/>
      </c>
      <c r="E618" s="1238" t="str">
        <f>IF('Data invoice'!M574=0,"",'Data invoice'!N574)</f>
        <v/>
      </c>
      <c r="F618" s="1238" t="str">
        <f>IF('Data invoice'!N574=0,"",'Data invoice'!O574)</f>
        <v/>
      </c>
      <c r="G618" s="1238" t="str">
        <f>IF('Data invoice'!O574=0,"",'Data invoice'!P574)</f>
        <v/>
      </c>
      <c r="H618" s="1238" t="str">
        <f>IF('Data invoice'!P574=0,"",'Data invoice'!Q574)</f>
        <v/>
      </c>
      <c r="I618" s="1238" t="str">
        <f>IF('Data invoice'!Q574=0,"",'Data invoice'!R574)</f>
        <v/>
      </c>
      <c r="J618" s="1239" t="str">
        <f>IF('Data invoice'!R574=0,"",'Data invoice'!S574)</f>
        <v/>
      </c>
      <c r="K618" s="1238" t="str">
        <f>IF('Data invoice'!S574=0,"",'Data invoice'!T574)</f>
        <v/>
      </c>
      <c r="L618" s="275"/>
      <c r="M618" s="252"/>
      <c r="N618" s="252"/>
      <c r="O618" s="252"/>
      <c r="P618" s="252"/>
      <c r="Q618" s="252"/>
      <c r="R618" s="252"/>
      <c r="AK618" s="275"/>
      <c r="AL618" s="275"/>
      <c r="AM618" s="275"/>
      <c r="AN618" s="275"/>
      <c r="AO618" s="275"/>
      <c r="AP618" s="275"/>
      <c r="AQ618" s="275"/>
      <c r="AR618" s="275"/>
      <c r="AS618" s="275"/>
      <c r="AT618" s="275"/>
      <c r="AU618" s="275"/>
      <c r="AV618" s="275"/>
      <c r="AW618" s="275"/>
    </row>
    <row r="619" spans="2:49" s="414" customFormat="1" ht="15.75" customHeight="1">
      <c r="B619" s="1238" t="str">
        <f>IF('Data invoice'!J577=0,"",'Data invoice'!K577)</f>
        <v/>
      </c>
      <c r="C619" s="1238" t="str">
        <f>IF('Data invoice'!K575=0,"",'Data invoice'!L575)</f>
        <v/>
      </c>
      <c r="D619" s="1238" t="str">
        <f>IF('Data invoice'!L575=0,"",'Data invoice'!M575)</f>
        <v/>
      </c>
      <c r="E619" s="1238" t="str">
        <f>IF('Data invoice'!M575=0,"",'Data invoice'!N575)</f>
        <v/>
      </c>
      <c r="F619" s="1238" t="str">
        <f>IF('Data invoice'!N575=0,"",'Data invoice'!O575)</f>
        <v/>
      </c>
      <c r="G619" s="1238" t="str">
        <f>IF('Data invoice'!O575=0,"",'Data invoice'!P575)</f>
        <v/>
      </c>
      <c r="H619" s="1238" t="str">
        <f>IF('Data invoice'!P575=0,"",'Data invoice'!Q575)</f>
        <v/>
      </c>
      <c r="I619" s="1238" t="str">
        <f>IF('Data invoice'!Q575=0,"",'Data invoice'!R575)</f>
        <v/>
      </c>
      <c r="J619" s="1239" t="str">
        <f>IF('Data invoice'!R575=0,"",'Data invoice'!S575)</f>
        <v/>
      </c>
      <c r="K619" s="1238" t="str">
        <f>IF('Data invoice'!S575=0,"",'Data invoice'!T575)</f>
        <v/>
      </c>
      <c r="L619" s="275"/>
      <c r="M619" s="252"/>
      <c r="N619" s="252"/>
      <c r="O619" s="252"/>
      <c r="P619" s="252"/>
      <c r="Q619" s="252"/>
      <c r="R619" s="252"/>
      <c r="AK619" s="275"/>
      <c r="AL619" s="275"/>
      <c r="AM619" s="275"/>
      <c r="AN619" s="275"/>
      <c r="AO619" s="275"/>
      <c r="AP619" s="275"/>
      <c r="AQ619" s="275"/>
      <c r="AR619" s="275"/>
      <c r="AS619" s="275"/>
      <c r="AT619" s="275"/>
      <c r="AU619" s="275"/>
      <c r="AV619" s="275"/>
      <c r="AW619" s="275"/>
    </row>
    <row r="620" spans="2:49" s="414" customFormat="1" ht="15.75" customHeight="1">
      <c r="B620" s="1238" t="str">
        <f>IF('Data invoice'!J578=0,"",'Data invoice'!K578)</f>
        <v/>
      </c>
      <c r="C620" s="1238" t="str">
        <f>IF('Data invoice'!K576=0,"",'Data invoice'!L576)</f>
        <v/>
      </c>
      <c r="D620" s="1238" t="str">
        <f>IF('Data invoice'!L576=0,"",'Data invoice'!M576)</f>
        <v/>
      </c>
      <c r="E620" s="1238" t="str">
        <f>IF('Data invoice'!M576=0,"",'Data invoice'!N576)</f>
        <v/>
      </c>
      <c r="F620" s="1238" t="str">
        <f>IF('Data invoice'!N576=0,"",'Data invoice'!O576)</f>
        <v/>
      </c>
      <c r="G620" s="1238" t="str">
        <f>IF('Data invoice'!O576=0,"",'Data invoice'!P576)</f>
        <v/>
      </c>
      <c r="H620" s="1238" t="str">
        <f>IF('Data invoice'!P576=0,"",'Data invoice'!Q576)</f>
        <v/>
      </c>
      <c r="I620" s="1238" t="str">
        <f>IF('Data invoice'!Q576=0,"",'Data invoice'!R576)</f>
        <v/>
      </c>
      <c r="J620" s="1239" t="str">
        <f>IF('Data invoice'!R576=0,"",'Data invoice'!S576)</f>
        <v/>
      </c>
      <c r="K620" s="1238" t="str">
        <f>IF('Data invoice'!S576=0,"",'Data invoice'!T576)</f>
        <v/>
      </c>
      <c r="L620" s="275"/>
      <c r="M620" s="252"/>
      <c r="N620" s="252"/>
      <c r="O620" s="252"/>
      <c r="P620" s="252"/>
      <c r="Q620" s="252"/>
      <c r="R620" s="252"/>
      <c r="AK620" s="275"/>
      <c r="AL620" s="275"/>
      <c r="AM620" s="275"/>
      <c r="AN620" s="275"/>
      <c r="AO620" s="275"/>
      <c r="AP620" s="275"/>
      <c r="AQ620" s="275"/>
      <c r="AR620" s="275"/>
      <c r="AS620" s="275"/>
      <c r="AT620" s="275"/>
      <c r="AU620" s="275"/>
      <c r="AV620" s="275"/>
      <c r="AW620" s="275"/>
    </row>
    <row r="621" spans="2:49" s="414" customFormat="1" ht="15.75" customHeight="1">
      <c r="B621" s="1238" t="str">
        <f>IF('Data invoice'!J579=0,"",'Data invoice'!K579)</f>
        <v/>
      </c>
      <c r="C621" s="1238" t="str">
        <f>IF('Data invoice'!K577=0,"",'Data invoice'!L577)</f>
        <v/>
      </c>
      <c r="D621" s="1238" t="str">
        <f>IF('Data invoice'!L577=0,"",'Data invoice'!M577)</f>
        <v/>
      </c>
      <c r="E621" s="1238" t="str">
        <f>IF('Data invoice'!M577=0,"",'Data invoice'!N577)</f>
        <v/>
      </c>
      <c r="F621" s="1238" t="str">
        <f>IF('Data invoice'!N577=0,"",'Data invoice'!O577)</f>
        <v/>
      </c>
      <c r="G621" s="1238" t="str">
        <f>IF('Data invoice'!O577=0,"",'Data invoice'!P577)</f>
        <v/>
      </c>
      <c r="H621" s="1238" t="str">
        <f>IF('Data invoice'!P577=0,"",'Data invoice'!Q577)</f>
        <v/>
      </c>
      <c r="I621" s="1238" t="str">
        <f>IF('Data invoice'!Q577=0,"",'Data invoice'!R577)</f>
        <v/>
      </c>
      <c r="J621" s="1239" t="str">
        <f>IF('Data invoice'!R577=0,"",'Data invoice'!S577)</f>
        <v/>
      </c>
      <c r="K621" s="1238" t="str">
        <f>IF('Data invoice'!S577=0,"",'Data invoice'!T577)</f>
        <v/>
      </c>
      <c r="L621" s="275"/>
      <c r="M621" s="252"/>
      <c r="N621" s="252"/>
      <c r="O621" s="252"/>
      <c r="P621" s="252"/>
      <c r="Q621" s="252"/>
      <c r="R621" s="252"/>
      <c r="AK621" s="275"/>
      <c r="AL621" s="275"/>
      <c r="AM621" s="275"/>
      <c r="AN621" s="275"/>
      <c r="AO621" s="275"/>
      <c r="AP621" s="275"/>
      <c r="AQ621" s="275"/>
      <c r="AR621" s="275"/>
      <c r="AS621" s="275"/>
      <c r="AT621" s="275"/>
      <c r="AU621" s="275"/>
      <c r="AV621" s="275"/>
      <c r="AW621" s="275"/>
    </row>
    <row r="622" spans="2:49" s="414" customFormat="1" ht="15.75" customHeight="1">
      <c r="B622" s="1238" t="str">
        <f>IF('Data invoice'!J580=0,"",'Data invoice'!K580)</f>
        <v/>
      </c>
      <c r="C622" s="1238" t="str">
        <f>IF('Data invoice'!K578=0,"",'Data invoice'!L578)</f>
        <v/>
      </c>
      <c r="D622" s="1238" t="str">
        <f>IF('Data invoice'!L578=0,"",'Data invoice'!M578)</f>
        <v/>
      </c>
      <c r="E622" s="1238" t="str">
        <f>IF('Data invoice'!M578=0,"",'Data invoice'!N578)</f>
        <v/>
      </c>
      <c r="F622" s="1238" t="str">
        <f>IF('Data invoice'!N578=0,"",'Data invoice'!O578)</f>
        <v/>
      </c>
      <c r="G622" s="1238" t="str">
        <f>IF('Data invoice'!O578=0,"",'Data invoice'!P578)</f>
        <v/>
      </c>
      <c r="H622" s="1238" t="str">
        <f>IF('Data invoice'!P578=0,"",'Data invoice'!Q578)</f>
        <v/>
      </c>
      <c r="I622" s="1238" t="str">
        <f>IF('Data invoice'!Q578=0,"",'Data invoice'!R578)</f>
        <v/>
      </c>
      <c r="J622" s="1239" t="str">
        <f>IF('Data invoice'!R578=0,"",'Data invoice'!S578)</f>
        <v/>
      </c>
      <c r="K622" s="1238" t="str">
        <f>IF('Data invoice'!S578=0,"",'Data invoice'!T578)</f>
        <v/>
      </c>
      <c r="L622" s="275"/>
      <c r="M622" s="252"/>
      <c r="N622" s="252"/>
      <c r="O622" s="252"/>
      <c r="P622" s="252"/>
      <c r="Q622" s="252"/>
      <c r="R622" s="252"/>
      <c r="AK622" s="275"/>
      <c r="AL622" s="275"/>
      <c r="AM622" s="275"/>
      <c r="AN622" s="275"/>
      <c r="AO622" s="275"/>
      <c r="AP622" s="275"/>
      <c r="AQ622" s="275"/>
      <c r="AR622" s="275"/>
      <c r="AS622" s="275"/>
      <c r="AT622" s="275"/>
      <c r="AU622" s="275"/>
      <c r="AV622" s="275"/>
      <c r="AW622" s="275"/>
    </row>
    <row r="623" spans="2:49" s="414" customFormat="1" ht="15.75" customHeight="1">
      <c r="B623" s="1238" t="str">
        <f>IF('Data invoice'!J581=0,"",'Data invoice'!K581)</f>
        <v/>
      </c>
      <c r="C623" s="1238" t="str">
        <f>IF('Data invoice'!K579=0,"",'Data invoice'!L579)</f>
        <v/>
      </c>
      <c r="D623" s="1238" t="str">
        <f>IF('Data invoice'!L579=0,"",'Data invoice'!M579)</f>
        <v/>
      </c>
      <c r="E623" s="1238" t="str">
        <f>IF('Data invoice'!M579=0,"",'Data invoice'!N579)</f>
        <v/>
      </c>
      <c r="F623" s="1238" t="str">
        <f>IF('Data invoice'!N579=0,"",'Data invoice'!O579)</f>
        <v/>
      </c>
      <c r="G623" s="1238" t="str">
        <f>IF('Data invoice'!O579=0,"",'Data invoice'!P579)</f>
        <v/>
      </c>
      <c r="H623" s="1238" t="str">
        <f>IF('Data invoice'!P579=0,"",'Data invoice'!Q579)</f>
        <v/>
      </c>
      <c r="I623" s="1238" t="str">
        <f>IF('Data invoice'!Q579=0,"",'Data invoice'!R579)</f>
        <v/>
      </c>
      <c r="J623" s="1239" t="str">
        <f>IF('Data invoice'!R579=0,"",'Data invoice'!S579)</f>
        <v/>
      </c>
      <c r="K623" s="1238" t="str">
        <f>IF('Data invoice'!S579=0,"",'Data invoice'!T579)</f>
        <v/>
      </c>
      <c r="L623" s="275"/>
      <c r="M623" s="252"/>
      <c r="N623" s="252"/>
      <c r="O623" s="252"/>
      <c r="P623" s="252"/>
      <c r="Q623" s="252"/>
      <c r="R623" s="252"/>
      <c r="AK623" s="275"/>
      <c r="AL623" s="275"/>
      <c r="AM623" s="275"/>
      <c r="AN623" s="275"/>
      <c r="AO623" s="275"/>
      <c r="AP623" s="275"/>
      <c r="AQ623" s="275"/>
      <c r="AR623" s="275"/>
      <c r="AS623" s="275"/>
      <c r="AT623" s="275"/>
      <c r="AU623" s="275"/>
      <c r="AV623" s="275"/>
      <c r="AW623" s="275"/>
    </row>
    <row r="624" spans="2:49" s="414" customFormat="1" ht="15.75" customHeight="1">
      <c r="B624" s="1238" t="str">
        <f>IF('Data invoice'!J582=0,"",'Data invoice'!K582)</f>
        <v/>
      </c>
      <c r="C624" s="1238" t="str">
        <f>IF('Data invoice'!K580=0,"",'Data invoice'!L580)</f>
        <v/>
      </c>
      <c r="D624" s="1238" t="str">
        <f>IF('Data invoice'!L580=0,"",'Data invoice'!M580)</f>
        <v/>
      </c>
      <c r="E624" s="1238" t="str">
        <f>IF('Data invoice'!M580=0,"",'Data invoice'!N580)</f>
        <v/>
      </c>
      <c r="F624" s="1238" t="str">
        <f>IF('Data invoice'!N580=0,"",'Data invoice'!O580)</f>
        <v/>
      </c>
      <c r="G624" s="1238" t="str">
        <f>IF('Data invoice'!O580=0,"",'Data invoice'!P580)</f>
        <v/>
      </c>
      <c r="H624" s="1238" t="str">
        <f>IF('Data invoice'!P580=0,"",'Data invoice'!Q580)</f>
        <v/>
      </c>
      <c r="I624" s="1238" t="str">
        <f>IF('Data invoice'!Q580=0,"",'Data invoice'!R580)</f>
        <v/>
      </c>
      <c r="J624" s="1239" t="str">
        <f>IF('Data invoice'!R580=0,"",'Data invoice'!S580)</f>
        <v/>
      </c>
      <c r="K624" s="1238" t="str">
        <f>IF('Data invoice'!S580=0,"",'Data invoice'!T580)</f>
        <v/>
      </c>
      <c r="L624" s="275"/>
      <c r="M624" s="252"/>
      <c r="N624" s="252"/>
      <c r="O624" s="252"/>
      <c r="P624" s="252"/>
      <c r="Q624" s="252"/>
      <c r="R624" s="252"/>
      <c r="AK624" s="275"/>
      <c r="AL624" s="275"/>
      <c r="AM624" s="275"/>
      <c r="AN624" s="275"/>
      <c r="AO624" s="275"/>
      <c r="AP624" s="275"/>
      <c r="AQ624" s="275"/>
      <c r="AR624" s="275"/>
      <c r="AS624" s="275"/>
      <c r="AT624" s="275"/>
      <c r="AU624" s="275"/>
      <c r="AV624" s="275"/>
      <c r="AW624" s="275"/>
    </row>
    <row r="625" spans="2:49" s="414" customFormat="1" ht="15.75" customHeight="1">
      <c r="B625" s="1238" t="str">
        <f>IF('Data invoice'!J583=0,"",'Data invoice'!K583)</f>
        <v/>
      </c>
      <c r="C625" s="1238" t="str">
        <f>IF('Data invoice'!K581=0,"",'Data invoice'!L581)</f>
        <v/>
      </c>
      <c r="D625" s="1238" t="str">
        <f>IF('Data invoice'!L581=0,"",'Data invoice'!M581)</f>
        <v/>
      </c>
      <c r="E625" s="1238" t="str">
        <f>IF('Data invoice'!M581=0,"",'Data invoice'!N581)</f>
        <v/>
      </c>
      <c r="F625" s="1238" t="str">
        <f>IF('Data invoice'!N581=0,"",'Data invoice'!O581)</f>
        <v/>
      </c>
      <c r="G625" s="1238" t="str">
        <f>IF('Data invoice'!O581=0,"",'Data invoice'!P581)</f>
        <v/>
      </c>
      <c r="H625" s="1238" t="str">
        <f>IF('Data invoice'!P581=0,"",'Data invoice'!Q581)</f>
        <v/>
      </c>
      <c r="I625" s="1238" t="str">
        <f>IF('Data invoice'!Q581=0,"",'Data invoice'!R581)</f>
        <v/>
      </c>
      <c r="J625" s="1239" t="str">
        <f>IF('Data invoice'!R581=0,"",'Data invoice'!S581)</f>
        <v/>
      </c>
      <c r="K625" s="1238" t="str">
        <f>IF('Data invoice'!S581=0,"",'Data invoice'!T581)</f>
        <v/>
      </c>
      <c r="L625" s="275"/>
      <c r="M625" s="252"/>
      <c r="N625" s="252"/>
      <c r="O625" s="252"/>
      <c r="P625" s="252"/>
      <c r="Q625" s="252"/>
      <c r="R625" s="252"/>
      <c r="AK625" s="275"/>
      <c r="AL625" s="275"/>
      <c r="AM625" s="275"/>
      <c r="AN625" s="275"/>
      <c r="AO625" s="275"/>
      <c r="AP625" s="275"/>
      <c r="AQ625" s="275"/>
      <c r="AR625" s="275"/>
      <c r="AS625" s="275"/>
      <c r="AT625" s="275"/>
      <c r="AU625" s="275"/>
      <c r="AV625" s="275"/>
      <c r="AW625" s="275"/>
    </row>
    <row r="626" spans="2:49" s="414" customFormat="1" ht="15.75" customHeight="1">
      <c r="B626" s="1238" t="str">
        <f>IF('Data invoice'!J584=0,"",'Data invoice'!K584)</f>
        <v/>
      </c>
      <c r="C626" s="1238" t="str">
        <f>IF('Data invoice'!K582=0,"",'Data invoice'!L582)</f>
        <v/>
      </c>
      <c r="D626" s="1238" t="str">
        <f>IF('Data invoice'!L582=0,"",'Data invoice'!M582)</f>
        <v/>
      </c>
      <c r="E626" s="1238" t="str">
        <f>IF('Data invoice'!M582=0,"",'Data invoice'!N582)</f>
        <v/>
      </c>
      <c r="F626" s="1238" t="str">
        <f>IF('Data invoice'!N582=0,"",'Data invoice'!O582)</f>
        <v/>
      </c>
      <c r="G626" s="1238" t="str">
        <f>IF('Data invoice'!O582=0,"",'Data invoice'!P582)</f>
        <v/>
      </c>
      <c r="H626" s="1238" t="str">
        <f>IF('Data invoice'!P582=0,"",'Data invoice'!Q582)</f>
        <v/>
      </c>
      <c r="I626" s="1238" t="str">
        <f>IF('Data invoice'!Q582=0,"",'Data invoice'!R582)</f>
        <v/>
      </c>
      <c r="J626" s="1239" t="str">
        <f>IF('Data invoice'!R582=0,"",'Data invoice'!S582)</f>
        <v/>
      </c>
      <c r="K626" s="1238" t="str">
        <f>IF('Data invoice'!S582=0,"",'Data invoice'!T582)</f>
        <v/>
      </c>
      <c r="L626" s="275"/>
      <c r="M626" s="252"/>
      <c r="N626" s="252"/>
      <c r="O626" s="252"/>
      <c r="P626" s="252"/>
      <c r="Q626" s="252"/>
      <c r="R626" s="252"/>
      <c r="AK626" s="275"/>
      <c r="AL626" s="275"/>
      <c r="AM626" s="275"/>
      <c r="AN626" s="275"/>
      <c r="AO626" s="275"/>
      <c r="AP626" s="275"/>
      <c r="AQ626" s="275"/>
      <c r="AR626" s="275"/>
      <c r="AS626" s="275"/>
      <c r="AT626" s="275"/>
      <c r="AU626" s="275"/>
      <c r="AV626" s="275"/>
      <c r="AW626" s="275"/>
    </row>
    <row r="627" spans="2:49" s="414" customFormat="1" ht="15.75" customHeight="1">
      <c r="B627" s="1238" t="str">
        <f>IF('Data invoice'!J585=0,"",'Data invoice'!K585)</f>
        <v/>
      </c>
      <c r="C627" s="1238" t="str">
        <f>IF('Data invoice'!K583=0,"",'Data invoice'!L583)</f>
        <v/>
      </c>
      <c r="D627" s="1238" t="str">
        <f>IF('Data invoice'!L583=0,"",'Data invoice'!M583)</f>
        <v/>
      </c>
      <c r="E627" s="1238" t="str">
        <f>IF('Data invoice'!M583=0,"",'Data invoice'!N583)</f>
        <v/>
      </c>
      <c r="F627" s="1238" t="str">
        <f>IF('Data invoice'!N583=0,"",'Data invoice'!O583)</f>
        <v/>
      </c>
      <c r="G627" s="1238" t="str">
        <f>IF('Data invoice'!O583=0,"",'Data invoice'!P583)</f>
        <v/>
      </c>
      <c r="H627" s="1238" t="str">
        <f>IF('Data invoice'!P583=0,"",'Data invoice'!Q583)</f>
        <v/>
      </c>
      <c r="I627" s="1238" t="str">
        <f>IF('Data invoice'!Q583=0,"",'Data invoice'!R583)</f>
        <v/>
      </c>
      <c r="J627" s="1239" t="str">
        <f>IF('Data invoice'!R583=0,"",'Data invoice'!S583)</f>
        <v/>
      </c>
      <c r="K627" s="1238" t="str">
        <f>IF('Data invoice'!S583=0,"",'Data invoice'!T583)</f>
        <v/>
      </c>
      <c r="L627" s="275"/>
      <c r="M627" s="252"/>
      <c r="N627" s="252"/>
      <c r="O627" s="252"/>
      <c r="P627" s="252"/>
      <c r="Q627" s="252"/>
      <c r="R627" s="252"/>
      <c r="AK627" s="275"/>
      <c r="AL627" s="275"/>
      <c r="AM627" s="275"/>
      <c r="AN627" s="275"/>
      <c r="AO627" s="275"/>
      <c r="AP627" s="275"/>
      <c r="AQ627" s="275"/>
      <c r="AR627" s="275"/>
      <c r="AS627" s="275"/>
      <c r="AT627" s="275"/>
      <c r="AU627" s="275"/>
      <c r="AV627" s="275"/>
      <c r="AW627" s="275"/>
    </row>
    <row r="628" spans="2:49" s="414" customFormat="1" ht="15.75" customHeight="1">
      <c r="B628" s="1238" t="str">
        <f>IF('Data invoice'!J586=0,"",'Data invoice'!K586)</f>
        <v/>
      </c>
      <c r="C628" s="1238" t="str">
        <f>IF('Data invoice'!K584=0,"",'Data invoice'!L584)</f>
        <v/>
      </c>
      <c r="D628" s="1238" t="str">
        <f>IF('Data invoice'!L584=0,"",'Data invoice'!M584)</f>
        <v/>
      </c>
      <c r="E628" s="1238" t="str">
        <f>IF('Data invoice'!M584=0,"",'Data invoice'!N584)</f>
        <v/>
      </c>
      <c r="F628" s="1238" t="str">
        <f>IF('Data invoice'!N584=0,"",'Data invoice'!O584)</f>
        <v/>
      </c>
      <c r="G628" s="1238" t="str">
        <f>IF('Data invoice'!O584=0,"",'Data invoice'!P584)</f>
        <v/>
      </c>
      <c r="H628" s="1238" t="str">
        <f>IF('Data invoice'!P584=0,"",'Data invoice'!Q584)</f>
        <v/>
      </c>
      <c r="I628" s="1238" t="str">
        <f>IF('Data invoice'!Q584=0,"",'Data invoice'!R584)</f>
        <v/>
      </c>
      <c r="J628" s="1239" t="str">
        <f>IF('Data invoice'!R584=0,"",'Data invoice'!S584)</f>
        <v/>
      </c>
      <c r="K628" s="1238" t="str">
        <f>IF('Data invoice'!S584=0,"",'Data invoice'!T584)</f>
        <v/>
      </c>
      <c r="L628" s="275"/>
      <c r="M628" s="252"/>
      <c r="N628" s="252"/>
      <c r="O628" s="252"/>
      <c r="P628" s="252"/>
      <c r="Q628" s="252"/>
      <c r="R628" s="252"/>
      <c r="AK628" s="275"/>
      <c r="AL628" s="275"/>
      <c r="AM628" s="275"/>
      <c r="AN628" s="275"/>
      <c r="AO628" s="275"/>
      <c r="AP628" s="275"/>
      <c r="AQ628" s="275"/>
      <c r="AR628" s="275"/>
      <c r="AS628" s="275"/>
      <c r="AT628" s="275"/>
      <c r="AU628" s="275"/>
      <c r="AV628" s="275"/>
      <c r="AW628" s="275"/>
    </row>
    <row r="629" spans="2:49" s="414" customFormat="1" ht="15.75" customHeight="1">
      <c r="B629" s="1238" t="str">
        <f>IF('Data invoice'!J587=0,"",'Data invoice'!K587)</f>
        <v/>
      </c>
      <c r="C629" s="1238" t="str">
        <f>IF('Data invoice'!K585=0,"",'Data invoice'!L585)</f>
        <v/>
      </c>
      <c r="D629" s="1238" t="str">
        <f>IF('Data invoice'!L585=0,"",'Data invoice'!M585)</f>
        <v/>
      </c>
      <c r="E629" s="1238" t="str">
        <f>IF('Data invoice'!M585=0,"",'Data invoice'!N585)</f>
        <v/>
      </c>
      <c r="F629" s="1238" t="str">
        <f>IF('Data invoice'!N585=0,"",'Data invoice'!O585)</f>
        <v/>
      </c>
      <c r="G629" s="1238" t="str">
        <f>IF('Data invoice'!O585=0,"",'Data invoice'!P585)</f>
        <v/>
      </c>
      <c r="H629" s="1238" t="str">
        <f>IF('Data invoice'!P585=0,"",'Data invoice'!Q585)</f>
        <v/>
      </c>
      <c r="I629" s="1238" t="str">
        <f>IF('Data invoice'!Q585=0,"",'Data invoice'!R585)</f>
        <v/>
      </c>
      <c r="J629" s="1239" t="str">
        <f>IF('Data invoice'!R585=0,"",'Data invoice'!S585)</f>
        <v/>
      </c>
      <c r="K629" s="1238" t="str">
        <f>IF('Data invoice'!S585=0,"",'Data invoice'!T585)</f>
        <v/>
      </c>
      <c r="L629" s="275"/>
      <c r="M629" s="252"/>
      <c r="N629" s="252"/>
      <c r="O629" s="252"/>
      <c r="P629" s="252"/>
      <c r="Q629" s="252"/>
      <c r="R629" s="252"/>
      <c r="AK629" s="275"/>
      <c r="AL629" s="275"/>
      <c r="AM629" s="275"/>
      <c r="AN629" s="275"/>
      <c r="AO629" s="275"/>
      <c r="AP629" s="275"/>
      <c r="AQ629" s="275"/>
      <c r="AR629" s="275"/>
      <c r="AS629" s="275"/>
      <c r="AT629" s="275"/>
      <c r="AU629" s="275"/>
      <c r="AV629" s="275"/>
      <c r="AW629" s="275"/>
    </row>
    <row r="630" spans="2:49" s="414" customFormat="1" ht="15.75" customHeight="1">
      <c r="B630" s="1238" t="str">
        <f>IF('Data invoice'!J588=0,"",'Data invoice'!K588)</f>
        <v/>
      </c>
      <c r="C630" s="1238" t="str">
        <f>IF('Data invoice'!K586=0,"",'Data invoice'!L586)</f>
        <v/>
      </c>
      <c r="D630" s="1238" t="str">
        <f>IF('Data invoice'!L586=0,"",'Data invoice'!M586)</f>
        <v/>
      </c>
      <c r="E630" s="1238" t="str">
        <f>IF('Data invoice'!M586=0,"",'Data invoice'!N586)</f>
        <v/>
      </c>
      <c r="F630" s="1238" t="str">
        <f>IF('Data invoice'!N586=0,"",'Data invoice'!O586)</f>
        <v/>
      </c>
      <c r="G630" s="1238" t="str">
        <f>IF('Data invoice'!O586=0,"",'Data invoice'!P586)</f>
        <v/>
      </c>
      <c r="H630" s="1238" t="str">
        <f>IF('Data invoice'!P586=0,"",'Data invoice'!Q586)</f>
        <v/>
      </c>
      <c r="I630" s="1238" t="str">
        <f>IF('Data invoice'!Q586=0,"",'Data invoice'!R586)</f>
        <v/>
      </c>
      <c r="J630" s="1239" t="str">
        <f>IF('Data invoice'!R586=0,"",'Data invoice'!S586)</f>
        <v/>
      </c>
      <c r="K630" s="1238" t="str">
        <f>IF('Data invoice'!S586=0,"",'Data invoice'!T586)</f>
        <v/>
      </c>
      <c r="L630" s="275"/>
      <c r="M630" s="252"/>
      <c r="N630" s="252"/>
      <c r="O630" s="252"/>
      <c r="P630" s="252"/>
      <c r="Q630" s="252"/>
      <c r="R630" s="252"/>
      <c r="AK630" s="275"/>
      <c r="AL630" s="275"/>
      <c r="AM630" s="275"/>
      <c r="AN630" s="275"/>
      <c r="AO630" s="275"/>
      <c r="AP630" s="275"/>
      <c r="AQ630" s="275"/>
      <c r="AR630" s="275"/>
      <c r="AS630" s="275"/>
      <c r="AT630" s="275"/>
      <c r="AU630" s="275"/>
      <c r="AV630" s="275"/>
      <c r="AW630" s="275"/>
    </row>
    <row r="631" spans="2:49" s="414" customFormat="1" ht="15.75" customHeight="1">
      <c r="B631" s="1238" t="str">
        <f>IF('Data invoice'!J589=0,"",'Data invoice'!K589)</f>
        <v/>
      </c>
      <c r="C631" s="1238" t="str">
        <f>IF('Data invoice'!K587=0,"",'Data invoice'!L587)</f>
        <v/>
      </c>
      <c r="D631" s="1238" t="str">
        <f>IF('Data invoice'!L587=0,"",'Data invoice'!M587)</f>
        <v/>
      </c>
      <c r="E631" s="1238" t="str">
        <f>IF('Data invoice'!M587=0,"",'Data invoice'!N587)</f>
        <v/>
      </c>
      <c r="F631" s="1238" t="str">
        <f>IF('Data invoice'!N587=0,"",'Data invoice'!O587)</f>
        <v/>
      </c>
      <c r="G631" s="1238" t="str">
        <f>IF('Data invoice'!O587=0,"",'Data invoice'!P587)</f>
        <v/>
      </c>
      <c r="H631" s="1238" t="str">
        <f>IF('Data invoice'!P587=0,"",'Data invoice'!Q587)</f>
        <v/>
      </c>
      <c r="I631" s="1238" t="str">
        <f>IF('Data invoice'!Q587=0,"",'Data invoice'!R587)</f>
        <v/>
      </c>
      <c r="J631" s="1239" t="str">
        <f>IF('Data invoice'!R587=0,"",'Data invoice'!S587)</f>
        <v/>
      </c>
      <c r="K631" s="1238" t="str">
        <f>IF('Data invoice'!S587=0,"",'Data invoice'!T587)</f>
        <v/>
      </c>
      <c r="L631" s="275"/>
      <c r="M631" s="252"/>
      <c r="N631" s="252"/>
      <c r="O631" s="252"/>
      <c r="P631" s="252"/>
      <c r="Q631" s="252"/>
      <c r="R631" s="252"/>
      <c r="AK631" s="275"/>
      <c r="AL631" s="275"/>
      <c r="AM631" s="275"/>
      <c r="AN631" s="275"/>
      <c r="AO631" s="275"/>
      <c r="AP631" s="275"/>
      <c r="AQ631" s="275"/>
      <c r="AR631" s="275"/>
      <c r="AS631" s="275"/>
      <c r="AT631" s="275"/>
      <c r="AU631" s="275"/>
      <c r="AV631" s="275"/>
      <c r="AW631" s="275"/>
    </row>
    <row r="632" spans="2:49" s="414" customFormat="1" ht="15.75" customHeight="1">
      <c r="B632" s="1238" t="str">
        <f>IF('Data invoice'!J590=0,"",'Data invoice'!K590)</f>
        <v/>
      </c>
      <c r="C632" s="1238" t="str">
        <f>IF('Data invoice'!K588=0,"",'Data invoice'!L588)</f>
        <v/>
      </c>
      <c r="D632" s="1238" t="str">
        <f>IF('Data invoice'!L588=0,"",'Data invoice'!M588)</f>
        <v/>
      </c>
      <c r="E632" s="1238" t="str">
        <f>IF('Data invoice'!M588=0,"",'Data invoice'!N588)</f>
        <v/>
      </c>
      <c r="F632" s="1238" t="str">
        <f>IF('Data invoice'!N588=0,"",'Data invoice'!O588)</f>
        <v/>
      </c>
      <c r="G632" s="1238" t="str">
        <f>IF('Data invoice'!O588=0,"",'Data invoice'!P588)</f>
        <v/>
      </c>
      <c r="H632" s="1238" t="str">
        <f>IF('Data invoice'!P588=0,"",'Data invoice'!Q588)</f>
        <v/>
      </c>
      <c r="I632" s="1238" t="str">
        <f>IF('Data invoice'!Q588=0,"",'Data invoice'!R588)</f>
        <v/>
      </c>
      <c r="J632" s="1239" t="str">
        <f>IF('Data invoice'!R588=0,"",'Data invoice'!S588)</f>
        <v/>
      </c>
      <c r="K632" s="1238" t="str">
        <f>IF('Data invoice'!S588=0,"",'Data invoice'!T588)</f>
        <v/>
      </c>
      <c r="L632" s="275"/>
      <c r="M632" s="252"/>
      <c r="N632" s="252"/>
      <c r="O632" s="252"/>
      <c r="P632" s="252"/>
      <c r="Q632" s="252"/>
      <c r="R632" s="252"/>
      <c r="AK632" s="275"/>
      <c r="AL632" s="275"/>
      <c r="AM632" s="275"/>
      <c r="AN632" s="275"/>
      <c r="AO632" s="275"/>
      <c r="AP632" s="275"/>
      <c r="AQ632" s="275"/>
      <c r="AR632" s="275"/>
      <c r="AS632" s="275"/>
      <c r="AT632" s="275"/>
      <c r="AU632" s="275"/>
      <c r="AV632" s="275"/>
      <c r="AW632" s="275"/>
    </row>
    <row r="633" spans="2:49" s="414" customFormat="1" ht="15.75" customHeight="1">
      <c r="B633" s="1238" t="str">
        <f>IF('Data invoice'!J591=0,"",'Data invoice'!K591)</f>
        <v/>
      </c>
      <c r="C633" s="1238" t="str">
        <f>IF('Data invoice'!K589=0,"",'Data invoice'!L589)</f>
        <v/>
      </c>
      <c r="D633" s="1238" t="str">
        <f>IF('Data invoice'!L589=0,"",'Data invoice'!M589)</f>
        <v/>
      </c>
      <c r="E633" s="1238" t="str">
        <f>IF('Data invoice'!M589=0,"",'Data invoice'!N589)</f>
        <v/>
      </c>
      <c r="F633" s="1238" t="str">
        <f>IF('Data invoice'!N589=0,"",'Data invoice'!O589)</f>
        <v/>
      </c>
      <c r="G633" s="1238" t="str">
        <f>IF('Data invoice'!O589=0,"",'Data invoice'!P589)</f>
        <v/>
      </c>
      <c r="H633" s="1238" t="str">
        <f>IF('Data invoice'!P589=0,"",'Data invoice'!Q589)</f>
        <v/>
      </c>
      <c r="I633" s="1238" t="str">
        <f>IF('Data invoice'!Q589=0,"",'Data invoice'!R589)</f>
        <v/>
      </c>
      <c r="J633" s="1239" t="str">
        <f>IF('Data invoice'!R589=0,"",'Data invoice'!S589)</f>
        <v/>
      </c>
      <c r="K633" s="1238" t="str">
        <f>IF('Data invoice'!S589=0,"",'Data invoice'!T589)</f>
        <v/>
      </c>
      <c r="L633" s="275"/>
      <c r="M633" s="252"/>
      <c r="N633" s="252"/>
      <c r="O633" s="252"/>
      <c r="P633" s="252"/>
      <c r="Q633" s="252"/>
      <c r="R633" s="252"/>
      <c r="AK633" s="275"/>
      <c r="AL633" s="275"/>
      <c r="AM633" s="275"/>
      <c r="AN633" s="275"/>
      <c r="AO633" s="275"/>
      <c r="AP633" s="275"/>
      <c r="AQ633" s="275"/>
      <c r="AR633" s="275"/>
      <c r="AS633" s="275"/>
      <c r="AT633" s="275"/>
      <c r="AU633" s="275"/>
      <c r="AV633" s="275"/>
      <c r="AW633" s="275"/>
    </row>
    <row r="634" spans="2:49" s="414" customFormat="1" ht="15.75" customHeight="1">
      <c r="B634" s="1238" t="str">
        <f>IF('Data invoice'!J592=0,"",'Data invoice'!K592)</f>
        <v/>
      </c>
      <c r="C634" s="1238" t="str">
        <f>IF('Data invoice'!K590=0,"",'Data invoice'!L590)</f>
        <v/>
      </c>
      <c r="D634" s="1238" t="str">
        <f>IF('Data invoice'!L590=0,"",'Data invoice'!M590)</f>
        <v/>
      </c>
      <c r="E634" s="1238" t="str">
        <f>IF('Data invoice'!M590=0,"",'Data invoice'!N590)</f>
        <v/>
      </c>
      <c r="F634" s="1238" t="str">
        <f>IF('Data invoice'!N590=0,"",'Data invoice'!O590)</f>
        <v/>
      </c>
      <c r="G634" s="1238" t="str">
        <f>IF('Data invoice'!O590=0,"",'Data invoice'!P590)</f>
        <v/>
      </c>
      <c r="H634" s="1238" t="str">
        <f>IF('Data invoice'!P590=0,"",'Data invoice'!Q590)</f>
        <v/>
      </c>
      <c r="I634" s="1238" t="str">
        <f>IF('Data invoice'!Q590=0,"",'Data invoice'!R590)</f>
        <v/>
      </c>
      <c r="J634" s="1239" t="str">
        <f>IF('Data invoice'!R590=0,"",'Data invoice'!S590)</f>
        <v/>
      </c>
      <c r="K634" s="1238" t="str">
        <f>IF('Data invoice'!S590=0,"",'Data invoice'!T590)</f>
        <v/>
      </c>
      <c r="L634" s="275"/>
      <c r="M634" s="252"/>
      <c r="N634" s="252"/>
      <c r="O634" s="252"/>
      <c r="P634" s="252"/>
      <c r="Q634" s="252"/>
      <c r="R634" s="252"/>
      <c r="AK634" s="275"/>
      <c r="AL634" s="275"/>
      <c r="AM634" s="275"/>
      <c r="AN634" s="275"/>
      <c r="AO634" s="275"/>
      <c r="AP634" s="275"/>
      <c r="AQ634" s="275"/>
      <c r="AR634" s="275"/>
      <c r="AS634" s="275"/>
      <c r="AT634" s="275"/>
      <c r="AU634" s="275"/>
      <c r="AV634" s="275"/>
      <c r="AW634" s="275"/>
    </row>
    <row r="635" spans="2:49" s="414" customFormat="1" ht="15.75" customHeight="1">
      <c r="B635" s="1238" t="str">
        <f>IF('Data invoice'!J593=0,"",'Data invoice'!K593)</f>
        <v/>
      </c>
      <c r="C635" s="1238" t="str">
        <f>IF('Data invoice'!K591=0,"",'Data invoice'!L591)</f>
        <v/>
      </c>
      <c r="D635" s="1238" t="str">
        <f>IF('Data invoice'!L591=0,"",'Data invoice'!M591)</f>
        <v/>
      </c>
      <c r="E635" s="1238" t="str">
        <f>IF('Data invoice'!M591=0,"",'Data invoice'!N591)</f>
        <v/>
      </c>
      <c r="F635" s="1238" t="str">
        <f>IF('Data invoice'!N591=0,"",'Data invoice'!O591)</f>
        <v/>
      </c>
      <c r="G635" s="1238" t="str">
        <f>IF('Data invoice'!O591=0,"",'Data invoice'!P591)</f>
        <v/>
      </c>
      <c r="H635" s="1238" t="str">
        <f>IF('Data invoice'!P591=0,"",'Data invoice'!Q591)</f>
        <v/>
      </c>
      <c r="I635" s="1238" t="str">
        <f>IF('Data invoice'!Q591=0,"",'Data invoice'!R591)</f>
        <v/>
      </c>
      <c r="J635" s="1239" t="str">
        <f>IF('Data invoice'!R591=0,"",'Data invoice'!S591)</f>
        <v/>
      </c>
      <c r="K635" s="1238" t="str">
        <f>IF('Data invoice'!S591=0,"",'Data invoice'!T591)</f>
        <v/>
      </c>
      <c r="L635" s="275"/>
      <c r="M635" s="252"/>
      <c r="N635" s="252"/>
      <c r="O635" s="252"/>
      <c r="P635" s="252"/>
      <c r="Q635" s="252"/>
      <c r="R635" s="252"/>
      <c r="AK635" s="275"/>
      <c r="AL635" s="275"/>
      <c r="AM635" s="275"/>
      <c r="AN635" s="275"/>
      <c r="AO635" s="275"/>
      <c r="AP635" s="275"/>
      <c r="AQ635" s="275"/>
      <c r="AR635" s="275"/>
      <c r="AS635" s="275"/>
      <c r="AT635" s="275"/>
      <c r="AU635" s="275"/>
      <c r="AV635" s="275"/>
      <c r="AW635" s="275"/>
    </row>
    <row r="636" spans="2:49" s="414" customFormat="1" ht="15.75" customHeight="1">
      <c r="B636" s="1238" t="str">
        <f>IF('Data invoice'!J594=0,"",'Data invoice'!K594)</f>
        <v/>
      </c>
      <c r="C636" s="1238" t="str">
        <f>IF('Data invoice'!K592=0,"",'Data invoice'!L592)</f>
        <v/>
      </c>
      <c r="D636" s="1238" t="str">
        <f>IF('Data invoice'!L592=0,"",'Data invoice'!M592)</f>
        <v/>
      </c>
      <c r="E636" s="1238" t="str">
        <f>IF('Data invoice'!M592=0,"",'Data invoice'!N592)</f>
        <v/>
      </c>
      <c r="F636" s="1238" t="str">
        <f>IF('Data invoice'!N592=0,"",'Data invoice'!O592)</f>
        <v/>
      </c>
      <c r="G636" s="1238" t="str">
        <f>IF('Data invoice'!O592=0,"",'Data invoice'!P592)</f>
        <v/>
      </c>
      <c r="H636" s="1238" t="str">
        <f>IF('Data invoice'!P592=0,"",'Data invoice'!Q592)</f>
        <v/>
      </c>
      <c r="I636" s="1238" t="str">
        <f>IF('Data invoice'!Q592=0,"",'Data invoice'!R592)</f>
        <v/>
      </c>
      <c r="J636" s="1239" t="str">
        <f>IF('Data invoice'!R592=0,"",'Data invoice'!S592)</f>
        <v/>
      </c>
      <c r="K636" s="1238" t="str">
        <f>IF('Data invoice'!S592=0,"",'Data invoice'!T592)</f>
        <v/>
      </c>
      <c r="L636" s="275"/>
      <c r="M636" s="252"/>
      <c r="N636" s="252"/>
      <c r="O636" s="252"/>
      <c r="P636" s="252"/>
      <c r="Q636" s="252"/>
      <c r="R636" s="252"/>
      <c r="AK636" s="275"/>
      <c r="AL636" s="275"/>
      <c r="AM636" s="275"/>
      <c r="AN636" s="275"/>
      <c r="AO636" s="275"/>
      <c r="AP636" s="275"/>
      <c r="AQ636" s="275"/>
      <c r="AR636" s="275"/>
      <c r="AS636" s="275"/>
      <c r="AT636" s="275"/>
      <c r="AU636" s="275"/>
      <c r="AV636" s="275"/>
      <c r="AW636" s="275"/>
    </row>
    <row r="637" spans="2:49" s="414" customFormat="1" ht="15.75" customHeight="1">
      <c r="B637" s="1238" t="str">
        <f>IF('Data invoice'!J595=0,"",'Data invoice'!K595)</f>
        <v/>
      </c>
      <c r="C637" s="1238" t="str">
        <f>IF('Data invoice'!K593=0,"",'Data invoice'!L593)</f>
        <v/>
      </c>
      <c r="D637" s="1238" t="str">
        <f>IF('Data invoice'!L593=0,"",'Data invoice'!M593)</f>
        <v/>
      </c>
      <c r="E637" s="1238" t="str">
        <f>IF('Data invoice'!M593=0,"",'Data invoice'!N593)</f>
        <v/>
      </c>
      <c r="F637" s="1238" t="str">
        <f>IF('Data invoice'!N593=0,"",'Data invoice'!O593)</f>
        <v/>
      </c>
      <c r="G637" s="1238" t="str">
        <f>IF('Data invoice'!O593=0,"",'Data invoice'!P593)</f>
        <v/>
      </c>
      <c r="H637" s="1238" t="str">
        <f>IF('Data invoice'!P593=0,"",'Data invoice'!Q593)</f>
        <v/>
      </c>
      <c r="I637" s="1238" t="str">
        <f>IF('Data invoice'!Q593=0,"",'Data invoice'!R593)</f>
        <v/>
      </c>
      <c r="J637" s="1239" t="str">
        <f>IF('Data invoice'!R593=0,"",'Data invoice'!S593)</f>
        <v/>
      </c>
      <c r="K637" s="1238" t="str">
        <f>IF('Data invoice'!S593=0,"",'Data invoice'!T593)</f>
        <v/>
      </c>
      <c r="L637" s="275"/>
      <c r="M637" s="252"/>
      <c r="N637" s="252"/>
      <c r="O637" s="252"/>
      <c r="P637" s="252"/>
      <c r="Q637" s="252"/>
      <c r="R637" s="252"/>
      <c r="AK637" s="275"/>
      <c r="AL637" s="275"/>
      <c r="AM637" s="275"/>
      <c r="AN637" s="275"/>
      <c r="AO637" s="275"/>
      <c r="AP637" s="275"/>
      <c r="AQ637" s="275"/>
      <c r="AR637" s="275"/>
      <c r="AS637" s="275"/>
      <c r="AT637" s="275"/>
      <c r="AU637" s="275"/>
      <c r="AV637" s="275"/>
      <c r="AW637" s="275"/>
    </row>
    <row r="638" spans="2:49" s="414" customFormat="1" ht="15.75" customHeight="1">
      <c r="B638" s="1238" t="str">
        <f>IF('Data invoice'!J596=0,"",'Data invoice'!K596)</f>
        <v/>
      </c>
      <c r="C638" s="1238" t="str">
        <f>IF('Data invoice'!K594=0,"",'Data invoice'!L594)</f>
        <v/>
      </c>
      <c r="D638" s="1238" t="str">
        <f>IF('Data invoice'!L594=0,"",'Data invoice'!M594)</f>
        <v/>
      </c>
      <c r="E638" s="1238" t="str">
        <f>IF('Data invoice'!M594=0,"",'Data invoice'!N594)</f>
        <v/>
      </c>
      <c r="F638" s="1238" t="str">
        <f>IF('Data invoice'!N594=0,"",'Data invoice'!O594)</f>
        <v/>
      </c>
      <c r="G638" s="1238" t="str">
        <f>IF('Data invoice'!O594=0,"",'Data invoice'!P594)</f>
        <v/>
      </c>
      <c r="H638" s="1238" t="str">
        <f>IF('Data invoice'!P594=0,"",'Data invoice'!Q594)</f>
        <v/>
      </c>
      <c r="I638" s="1238" t="str">
        <f>IF('Data invoice'!Q594=0,"",'Data invoice'!R594)</f>
        <v/>
      </c>
      <c r="J638" s="1239" t="str">
        <f>IF('Data invoice'!R594=0,"",'Data invoice'!S594)</f>
        <v/>
      </c>
      <c r="K638" s="1238" t="str">
        <f>IF('Data invoice'!S594=0,"",'Data invoice'!T594)</f>
        <v/>
      </c>
      <c r="L638" s="275"/>
      <c r="M638" s="252"/>
      <c r="N638" s="252"/>
      <c r="O638" s="252"/>
      <c r="P638" s="252"/>
      <c r="Q638" s="252"/>
      <c r="R638" s="252"/>
      <c r="AK638" s="275"/>
      <c r="AL638" s="275"/>
      <c r="AM638" s="275"/>
      <c r="AN638" s="275"/>
      <c r="AO638" s="275"/>
      <c r="AP638" s="275"/>
      <c r="AQ638" s="275"/>
      <c r="AR638" s="275"/>
      <c r="AS638" s="275"/>
      <c r="AT638" s="275"/>
      <c r="AU638" s="275"/>
      <c r="AV638" s="275"/>
      <c r="AW638" s="275"/>
    </row>
    <row r="639" spans="2:49" s="414" customFormat="1" ht="15.75" customHeight="1">
      <c r="B639" s="1238" t="str">
        <f>IF('Data invoice'!J597=0,"",'Data invoice'!K597)</f>
        <v/>
      </c>
      <c r="C639" s="1238" t="str">
        <f>IF('Data invoice'!K595=0,"",'Data invoice'!L595)</f>
        <v/>
      </c>
      <c r="D639" s="1238" t="str">
        <f>IF('Data invoice'!L595=0,"",'Data invoice'!M595)</f>
        <v/>
      </c>
      <c r="E639" s="1238" t="str">
        <f>IF('Data invoice'!M595=0,"",'Data invoice'!N595)</f>
        <v/>
      </c>
      <c r="F639" s="1238" t="str">
        <f>IF('Data invoice'!N595=0,"",'Data invoice'!O595)</f>
        <v/>
      </c>
      <c r="G639" s="1238" t="str">
        <f>IF('Data invoice'!O595=0,"",'Data invoice'!P595)</f>
        <v/>
      </c>
      <c r="H639" s="1238" t="str">
        <f>IF('Data invoice'!P595=0,"",'Data invoice'!Q595)</f>
        <v/>
      </c>
      <c r="I639" s="1238" t="str">
        <f>IF('Data invoice'!Q595=0,"",'Data invoice'!R595)</f>
        <v/>
      </c>
      <c r="J639" s="1239" t="str">
        <f>IF('Data invoice'!R595=0,"",'Data invoice'!S595)</f>
        <v/>
      </c>
      <c r="K639" s="1238" t="str">
        <f>IF('Data invoice'!S595=0,"",'Data invoice'!T595)</f>
        <v/>
      </c>
      <c r="L639" s="275"/>
      <c r="M639" s="252"/>
      <c r="N639" s="252"/>
      <c r="O639" s="252"/>
      <c r="P639" s="252"/>
      <c r="Q639" s="252"/>
      <c r="R639" s="252"/>
      <c r="AK639" s="275"/>
      <c r="AL639" s="275"/>
      <c r="AM639" s="275"/>
      <c r="AN639" s="275"/>
      <c r="AO639" s="275"/>
      <c r="AP639" s="275"/>
      <c r="AQ639" s="275"/>
      <c r="AR639" s="275"/>
      <c r="AS639" s="275"/>
      <c r="AT639" s="275"/>
      <c r="AU639" s="275"/>
      <c r="AV639" s="275"/>
      <c r="AW639" s="275"/>
    </row>
    <row r="640" spans="2:49" s="414" customFormat="1" ht="15.75" customHeight="1">
      <c r="B640" s="1238" t="str">
        <f>IF('Data invoice'!J598=0,"",'Data invoice'!K598)</f>
        <v/>
      </c>
      <c r="C640" s="1238" t="str">
        <f>IF('Data invoice'!K596=0,"",'Data invoice'!L596)</f>
        <v/>
      </c>
      <c r="D640" s="1238" t="str">
        <f>IF('Data invoice'!L596=0,"",'Data invoice'!M596)</f>
        <v/>
      </c>
      <c r="E640" s="1238" t="str">
        <f>IF('Data invoice'!M596=0,"",'Data invoice'!N596)</f>
        <v/>
      </c>
      <c r="F640" s="1238" t="str">
        <f>IF('Data invoice'!N596=0,"",'Data invoice'!O596)</f>
        <v/>
      </c>
      <c r="G640" s="1238" t="str">
        <f>IF('Data invoice'!O596=0,"",'Data invoice'!P596)</f>
        <v/>
      </c>
      <c r="H640" s="1238" t="str">
        <f>IF('Data invoice'!P596=0,"",'Data invoice'!Q596)</f>
        <v/>
      </c>
      <c r="I640" s="1238" t="str">
        <f>IF('Data invoice'!Q596=0,"",'Data invoice'!R596)</f>
        <v/>
      </c>
      <c r="J640" s="1239" t="str">
        <f>IF('Data invoice'!R596=0,"",'Data invoice'!S596)</f>
        <v/>
      </c>
      <c r="K640" s="1238" t="str">
        <f>IF('Data invoice'!S596=0,"",'Data invoice'!T596)</f>
        <v/>
      </c>
      <c r="L640" s="275"/>
      <c r="M640" s="252"/>
      <c r="N640" s="252"/>
      <c r="O640" s="252"/>
      <c r="P640" s="252"/>
      <c r="Q640" s="252"/>
      <c r="R640" s="252"/>
      <c r="AK640" s="275"/>
      <c r="AL640" s="275"/>
      <c r="AM640" s="275"/>
      <c r="AN640" s="275"/>
      <c r="AO640" s="275"/>
      <c r="AP640" s="275"/>
      <c r="AQ640" s="275"/>
      <c r="AR640" s="275"/>
      <c r="AS640" s="275"/>
      <c r="AT640" s="275"/>
      <c r="AU640" s="275"/>
      <c r="AV640" s="275"/>
      <c r="AW640" s="275"/>
    </row>
    <row r="641" spans="2:49" s="414" customFormat="1" ht="15.75" customHeight="1">
      <c r="B641" s="1238" t="str">
        <f>IF('Data invoice'!J599=0,"",'Data invoice'!K599)</f>
        <v/>
      </c>
      <c r="C641" s="1238" t="str">
        <f>IF('Data invoice'!K597=0,"",'Data invoice'!L597)</f>
        <v/>
      </c>
      <c r="D641" s="1238" t="str">
        <f>IF('Data invoice'!L597=0,"",'Data invoice'!M597)</f>
        <v/>
      </c>
      <c r="E641" s="1238" t="str">
        <f>IF('Data invoice'!M597=0,"",'Data invoice'!N597)</f>
        <v/>
      </c>
      <c r="F641" s="1238" t="str">
        <f>IF('Data invoice'!N597=0,"",'Data invoice'!O597)</f>
        <v/>
      </c>
      <c r="G641" s="1238" t="str">
        <f>IF('Data invoice'!O597=0,"",'Data invoice'!P597)</f>
        <v/>
      </c>
      <c r="H641" s="1238" t="str">
        <f>IF('Data invoice'!P597=0,"",'Data invoice'!Q597)</f>
        <v/>
      </c>
      <c r="I641" s="1238" t="str">
        <f>IF('Data invoice'!Q597=0,"",'Data invoice'!R597)</f>
        <v/>
      </c>
      <c r="J641" s="1239" t="str">
        <f>IF('Data invoice'!R597=0,"",'Data invoice'!S597)</f>
        <v/>
      </c>
      <c r="K641" s="1238" t="str">
        <f>IF('Data invoice'!S597=0,"",'Data invoice'!T597)</f>
        <v/>
      </c>
      <c r="L641" s="275"/>
      <c r="M641" s="252"/>
      <c r="N641" s="252"/>
      <c r="O641" s="252"/>
      <c r="P641" s="252"/>
      <c r="Q641" s="252"/>
      <c r="R641" s="252"/>
      <c r="AK641" s="275"/>
      <c r="AL641" s="275"/>
      <c r="AM641" s="275"/>
      <c r="AN641" s="275"/>
      <c r="AO641" s="275"/>
      <c r="AP641" s="275"/>
      <c r="AQ641" s="275"/>
      <c r="AR641" s="275"/>
      <c r="AS641" s="275"/>
      <c r="AT641" s="275"/>
      <c r="AU641" s="275"/>
      <c r="AV641" s="275"/>
      <c r="AW641" s="275"/>
    </row>
    <row r="642" spans="2:49" s="414" customFormat="1" ht="15.75" customHeight="1">
      <c r="B642" s="1238" t="str">
        <f>IF('Data invoice'!J600=0,"",'Data invoice'!K600)</f>
        <v/>
      </c>
      <c r="C642" s="1238" t="str">
        <f>IF('Data invoice'!K598=0,"",'Data invoice'!L598)</f>
        <v/>
      </c>
      <c r="D642" s="1238" t="str">
        <f>IF('Data invoice'!L598=0,"",'Data invoice'!M598)</f>
        <v/>
      </c>
      <c r="E642" s="1238" t="str">
        <f>IF('Data invoice'!M598=0,"",'Data invoice'!N598)</f>
        <v/>
      </c>
      <c r="F642" s="1238" t="str">
        <f>IF('Data invoice'!N598=0,"",'Data invoice'!O598)</f>
        <v/>
      </c>
      <c r="G642" s="1238" t="str">
        <f>IF('Data invoice'!O598=0,"",'Data invoice'!P598)</f>
        <v/>
      </c>
      <c r="H642" s="1238" t="str">
        <f>IF('Data invoice'!P598=0,"",'Data invoice'!Q598)</f>
        <v/>
      </c>
      <c r="I642" s="1238" t="str">
        <f>IF('Data invoice'!Q598=0,"",'Data invoice'!R598)</f>
        <v/>
      </c>
      <c r="J642" s="1239" t="str">
        <f>IF('Data invoice'!R598=0,"",'Data invoice'!S598)</f>
        <v/>
      </c>
      <c r="K642" s="1238" t="str">
        <f>IF('Data invoice'!S598=0,"",'Data invoice'!T598)</f>
        <v/>
      </c>
      <c r="L642" s="275"/>
      <c r="M642" s="252"/>
      <c r="N642" s="252"/>
      <c r="O642" s="252"/>
      <c r="P642" s="252"/>
      <c r="Q642" s="252"/>
      <c r="R642" s="252"/>
      <c r="AK642" s="275"/>
      <c r="AL642" s="275"/>
      <c r="AM642" s="275"/>
      <c r="AN642" s="275"/>
      <c r="AO642" s="275"/>
      <c r="AP642" s="275"/>
      <c r="AQ642" s="275"/>
      <c r="AR642" s="275"/>
      <c r="AS642" s="275"/>
      <c r="AT642" s="275"/>
      <c r="AU642" s="275"/>
      <c r="AV642" s="275"/>
      <c r="AW642" s="275"/>
    </row>
    <row r="643" spans="2:49" s="414" customFormat="1" ht="15.75" customHeight="1">
      <c r="B643" s="1238" t="str">
        <f>IF('Data invoice'!J601=0,"",'Data invoice'!K601)</f>
        <v/>
      </c>
      <c r="C643" s="1238" t="str">
        <f>IF('Data invoice'!K599=0,"",'Data invoice'!L599)</f>
        <v/>
      </c>
      <c r="D643" s="1238" t="str">
        <f>IF('Data invoice'!L599=0,"",'Data invoice'!M599)</f>
        <v/>
      </c>
      <c r="E643" s="1238" t="str">
        <f>IF('Data invoice'!M599=0,"",'Data invoice'!N599)</f>
        <v/>
      </c>
      <c r="F643" s="1238" t="str">
        <f>IF('Data invoice'!N599=0,"",'Data invoice'!O599)</f>
        <v/>
      </c>
      <c r="G643" s="1238" t="str">
        <f>IF('Data invoice'!O599=0,"",'Data invoice'!P599)</f>
        <v/>
      </c>
      <c r="H643" s="1238" t="str">
        <f>IF('Data invoice'!P599=0,"",'Data invoice'!Q599)</f>
        <v/>
      </c>
      <c r="I643" s="1238" t="str">
        <f>IF('Data invoice'!Q599=0,"",'Data invoice'!R599)</f>
        <v/>
      </c>
      <c r="J643" s="1239" t="str">
        <f>IF('Data invoice'!R599=0,"",'Data invoice'!S599)</f>
        <v/>
      </c>
      <c r="K643" s="1238" t="str">
        <f>IF('Data invoice'!S599=0,"",'Data invoice'!T599)</f>
        <v/>
      </c>
      <c r="L643" s="275"/>
      <c r="M643" s="252"/>
      <c r="N643" s="252"/>
      <c r="O643" s="252"/>
      <c r="P643" s="252"/>
      <c r="Q643" s="252"/>
      <c r="R643" s="252"/>
      <c r="AK643" s="275"/>
      <c r="AL643" s="275"/>
      <c r="AM643" s="275"/>
      <c r="AN643" s="275"/>
      <c r="AO643" s="275"/>
      <c r="AP643" s="275"/>
      <c r="AQ643" s="275"/>
      <c r="AR643" s="275"/>
      <c r="AS643" s="275"/>
      <c r="AT643" s="275"/>
      <c r="AU643" s="275"/>
      <c r="AV643" s="275"/>
      <c r="AW643" s="275"/>
    </row>
    <row r="644" spans="2:49" s="414" customFormat="1" ht="15.75" customHeight="1">
      <c r="B644" s="1238" t="str">
        <f>IF('Data invoice'!J602=0,"",'Data invoice'!K602)</f>
        <v/>
      </c>
      <c r="C644" s="1238" t="str">
        <f>IF('Data invoice'!K600=0,"",'Data invoice'!L600)</f>
        <v/>
      </c>
      <c r="D644" s="1238" t="str">
        <f>IF('Data invoice'!L600=0,"",'Data invoice'!M600)</f>
        <v/>
      </c>
      <c r="E644" s="1238" t="str">
        <f>IF('Data invoice'!M600=0,"",'Data invoice'!N600)</f>
        <v/>
      </c>
      <c r="F644" s="1238" t="str">
        <f>IF('Data invoice'!N600=0,"",'Data invoice'!O600)</f>
        <v/>
      </c>
      <c r="G644" s="1238" t="str">
        <f>IF('Data invoice'!O600=0,"",'Data invoice'!P600)</f>
        <v/>
      </c>
      <c r="H644" s="1238" t="str">
        <f>IF('Data invoice'!P600=0,"",'Data invoice'!Q600)</f>
        <v/>
      </c>
      <c r="I644" s="1238" t="str">
        <f>IF('Data invoice'!Q600=0,"",'Data invoice'!R600)</f>
        <v/>
      </c>
      <c r="J644" s="1239" t="str">
        <f>IF('Data invoice'!R600=0,"",'Data invoice'!S600)</f>
        <v/>
      </c>
      <c r="K644" s="1238" t="str">
        <f>IF('Data invoice'!S600=0,"",'Data invoice'!T600)</f>
        <v/>
      </c>
      <c r="L644" s="275"/>
      <c r="M644" s="252"/>
      <c r="N644" s="252"/>
      <c r="O644" s="252"/>
      <c r="P644" s="252"/>
      <c r="Q644" s="252"/>
      <c r="R644" s="252"/>
      <c r="AK644" s="275"/>
      <c r="AL644" s="275"/>
      <c r="AM644" s="275"/>
      <c r="AN644" s="275"/>
      <c r="AO644" s="275"/>
      <c r="AP644" s="275"/>
      <c r="AQ644" s="275"/>
      <c r="AR644" s="275"/>
      <c r="AS644" s="275"/>
      <c r="AT644" s="275"/>
      <c r="AU644" s="275"/>
      <c r="AV644" s="275"/>
      <c r="AW644" s="275"/>
    </row>
    <row r="645" spans="2:49" s="414" customFormat="1" ht="15.75" customHeight="1">
      <c r="B645" s="1238" t="str">
        <f>IF('Data invoice'!J603=0,"",'Data invoice'!K603)</f>
        <v/>
      </c>
      <c r="C645" s="1238" t="str">
        <f>IF('Data invoice'!K601=0,"",'Data invoice'!L601)</f>
        <v/>
      </c>
      <c r="D645" s="1238" t="str">
        <f>IF('Data invoice'!L601=0,"",'Data invoice'!M601)</f>
        <v/>
      </c>
      <c r="E645" s="1238" t="str">
        <f>IF('Data invoice'!M601=0,"",'Data invoice'!N601)</f>
        <v/>
      </c>
      <c r="F645" s="1238" t="str">
        <f>IF('Data invoice'!N601=0,"",'Data invoice'!O601)</f>
        <v/>
      </c>
      <c r="G645" s="1238" t="str">
        <f>IF('Data invoice'!O601=0,"",'Data invoice'!P601)</f>
        <v/>
      </c>
      <c r="H645" s="1238" t="str">
        <f>IF('Data invoice'!P601=0,"",'Data invoice'!Q601)</f>
        <v/>
      </c>
      <c r="I645" s="1238" t="str">
        <f>IF('Data invoice'!Q601=0,"",'Data invoice'!R601)</f>
        <v/>
      </c>
      <c r="J645" s="1239" t="str">
        <f>IF('Data invoice'!R601=0,"",'Data invoice'!S601)</f>
        <v/>
      </c>
      <c r="K645" s="1238" t="str">
        <f>IF('Data invoice'!S601=0,"",'Data invoice'!T601)</f>
        <v/>
      </c>
      <c r="L645" s="275"/>
      <c r="M645" s="252"/>
      <c r="N645" s="252"/>
      <c r="O645" s="252"/>
      <c r="P645" s="252"/>
      <c r="Q645" s="252"/>
      <c r="R645" s="252"/>
      <c r="AK645" s="275"/>
      <c r="AL645" s="275"/>
      <c r="AM645" s="275"/>
      <c r="AN645" s="275"/>
      <c r="AO645" s="275"/>
      <c r="AP645" s="275"/>
      <c r="AQ645" s="275"/>
      <c r="AR645" s="275"/>
      <c r="AS645" s="275"/>
      <c r="AT645" s="275"/>
      <c r="AU645" s="275"/>
      <c r="AV645" s="275"/>
      <c r="AW645" s="275"/>
    </row>
    <row r="646" spans="2:49" s="414" customFormat="1" ht="15.75" customHeight="1">
      <c r="B646" s="1238" t="str">
        <f>IF('Data invoice'!J604=0,"",'Data invoice'!K604)</f>
        <v/>
      </c>
      <c r="C646" s="1238" t="str">
        <f>IF('Data invoice'!K602=0,"",'Data invoice'!L602)</f>
        <v/>
      </c>
      <c r="D646" s="1238" t="str">
        <f>IF('Data invoice'!L602=0,"",'Data invoice'!M602)</f>
        <v/>
      </c>
      <c r="E646" s="1238" t="str">
        <f>IF('Data invoice'!M602=0,"",'Data invoice'!N602)</f>
        <v/>
      </c>
      <c r="F646" s="1238" t="str">
        <f>IF('Data invoice'!N602=0,"",'Data invoice'!O602)</f>
        <v/>
      </c>
      <c r="G646" s="1238" t="str">
        <f>IF('Data invoice'!O602=0,"",'Data invoice'!P602)</f>
        <v/>
      </c>
      <c r="H646" s="1238" t="str">
        <f>IF('Data invoice'!P602=0,"",'Data invoice'!Q602)</f>
        <v/>
      </c>
      <c r="I646" s="1238" t="str">
        <f>IF('Data invoice'!Q602=0,"",'Data invoice'!R602)</f>
        <v/>
      </c>
      <c r="J646" s="1239" t="str">
        <f>IF('Data invoice'!R602=0,"",'Data invoice'!S602)</f>
        <v/>
      </c>
      <c r="K646" s="1238" t="str">
        <f>IF('Data invoice'!S602=0,"",'Data invoice'!T602)</f>
        <v/>
      </c>
      <c r="L646" s="275"/>
      <c r="M646" s="252"/>
      <c r="N646" s="252"/>
      <c r="O646" s="252"/>
      <c r="P646" s="252"/>
      <c r="Q646" s="252"/>
      <c r="R646" s="252"/>
      <c r="AK646" s="275"/>
      <c r="AL646" s="275"/>
      <c r="AM646" s="275"/>
      <c r="AN646" s="275"/>
      <c r="AO646" s="275"/>
      <c r="AP646" s="275"/>
      <c r="AQ646" s="275"/>
      <c r="AR646" s="275"/>
      <c r="AS646" s="275"/>
      <c r="AT646" s="275"/>
      <c r="AU646" s="275"/>
      <c r="AV646" s="275"/>
      <c r="AW646" s="275"/>
    </row>
    <row r="647" spans="2:49" s="414" customFormat="1" ht="15.75" customHeight="1">
      <c r="B647" s="1238" t="str">
        <f>IF('Data invoice'!J605=0,"",'Data invoice'!K605)</f>
        <v/>
      </c>
      <c r="C647" s="1238" t="str">
        <f>IF('Data invoice'!K603=0,"",'Data invoice'!L603)</f>
        <v/>
      </c>
      <c r="D647" s="1238" t="str">
        <f>IF('Data invoice'!L603=0,"",'Data invoice'!M603)</f>
        <v/>
      </c>
      <c r="E647" s="1238" t="str">
        <f>IF('Data invoice'!M603=0,"",'Data invoice'!N603)</f>
        <v/>
      </c>
      <c r="F647" s="1238" t="str">
        <f>IF('Data invoice'!N603=0,"",'Data invoice'!O603)</f>
        <v/>
      </c>
      <c r="G647" s="1238" t="str">
        <f>IF('Data invoice'!O603=0,"",'Data invoice'!P603)</f>
        <v/>
      </c>
      <c r="H647" s="1238" t="str">
        <f>IF('Data invoice'!P603=0,"",'Data invoice'!Q603)</f>
        <v/>
      </c>
      <c r="I647" s="1238" t="str">
        <f>IF('Data invoice'!Q603=0,"",'Data invoice'!R603)</f>
        <v/>
      </c>
      <c r="J647" s="1239" t="str">
        <f>IF('Data invoice'!R603=0,"",'Data invoice'!S603)</f>
        <v/>
      </c>
      <c r="K647" s="1238" t="str">
        <f>IF('Data invoice'!S603=0,"",'Data invoice'!T603)</f>
        <v/>
      </c>
      <c r="L647" s="275"/>
      <c r="M647" s="252"/>
      <c r="N647" s="252"/>
      <c r="O647" s="252"/>
      <c r="P647" s="252"/>
      <c r="Q647" s="252"/>
      <c r="R647" s="252"/>
      <c r="AK647" s="275"/>
      <c r="AL647" s="275"/>
      <c r="AM647" s="275"/>
      <c r="AN647" s="275"/>
      <c r="AO647" s="275"/>
      <c r="AP647" s="275"/>
      <c r="AQ647" s="275"/>
      <c r="AR647" s="275"/>
      <c r="AS647" s="275"/>
      <c r="AT647" s="275"/>
      <c r="AU647" s="275"/>
      <c r="AV647" s="275"/>
      <c r="AW647" s="275"/>
    </row>
    <row r="648" spans="2:49" s="414" customFormat="1" ht="15.75" customHeight="1">
      <c r="B648" s="1238" t="str">
        <f>IF('Data invoice'!J606=0,"",'Data invoice'!K606)</f>
        <v/>
      </c>
      <c r="C648" s="1238" t="str">
        <f>IF('Data invoice'!K604=0,"",'Data invoice'!L604)</f>
        <v/>
      </c>
      <c r="D648" s="1238" t="str">
        <f>IF('Data invoice'!L604=0,"",'Data invoice'!M604)</f>
        <v/>
      </c>
      <c r="E648" s="1238" t="str">
        <f>IF('Data invoice'!M604=0,"",'Data invoice'!N604)</f>
        <v/>
      </c>
      <c r="F648" s="1238" t="str">
        <f>IF('Data invoice'!N604=0,"",'Data invoice'!O604)</f>
        <v/>
      </c>
      <c r="G648" s="1238" t="str">
        <f>IF('Data invoice'!O604=0,"",'Data invoice'!P604)</f>
        <v/>
      </c>
      <c r="H648" s="1238" t="str">
        <f>IF('Data invoice'!P604=0,"",'Data invoice'!Q604)</f>
        <v/>
      </c>
      <c r="I648" s="1238" t="str">
        <f>IF('Data invoice'!Q604=0,"",'Data invoice'!R604)</f>
        <v/>
      </c>
      <c r="J648" s="1239" t="str">
        <f>IF('Data invoice'!R604=0,"",'Data invoice'!S604)</f>
        <v/>
      </c>
      <c r="K648" s="1238" t="str">
        <f>IF('Data invoice'!S604=0,"",'Data invoice'!T604)</f>
        <v/>
      </c>
      <c r="L648" s="275"/>
      <c r="M648" s="252"/>
      <c r="N648" s="252"/>
      <c r="O648" s="252"/>
      <c r="P648" s="252"/>
      <c r="Q648" s="252"/>
      <c r="R648" s="252"/>
      <c r="AK648" s="275"/>
      <c r="AL648" s="275"/>
      <c r="AM648" s="275"/>
      <c r="AN648" s="275"/>
      <c r="AO648" s="275"/>
      <c r="AP648" s="275"/>
      <c r="AQ648" s="275"/>
      <c r="AR648" s="275"/>
      <c r="AS648" s="275"/>
      <c r="AT648" s="275"/>
      <c r="AU648" s="275"/>
      <c r="AV648" s="275"/>
      <c r="AW648" s="275"/>
    </row>
    <row r="649" spans="2:49" s="414" customFormat="1" ht="15.75" customHeight="1">
      <c r="B649" s="1238" t="str">
        <f>IF('Data invoice'!J607=0,"",'Data invoice'!K607)</f>
        <v/>
      </c>
      <c r="C649" s="1238" t="str">
        <f>IF('Data invoice'!K605=0,"",'Data invoice'!L605)</f>
        <v/>
      </c>
      <c r="D649" s="1238" t="str">
        <f>IF('Data invoice'!L605=0,"",'Data invoice'!M605)</f>
        <v/>
      </c>
      <c r="E649" s="1238" t="str">
        <f>IF('Data invoice'!M605=0,"",'Data invoice'!N605)</f>
        <v/>
      </c>
      <c r="F649" s="1238" t="str">
        <f>IF('Data invoice'!N605=0,"",'Data invoice'!O605)</f>
        <v/>
      </c>
      <c r="G649" s="1238" t="str">
        <f>IF('Data invoice'!O605=0,"",'Data invoice'!P605)</f>
        <v/>
      </c>
      <c r="H649" s="1238" t="str">
        <f>IF('Data invoice'!P605=0,"",'Data invoice'!Q605)</f>
        <v/>
      </c>
      <c r="I649" s="1238" t="str">
        <f>IF('Data invoice'!Q605=0,"",'Data invoice'!R605)</f>
        <v/>
      </c>
      <c r="J649" s="1239" t="str">
        <f>IF('Data invoice'!R605=0,"",'Data invoice'!S605)</f>
        <v/>
      </c>
      <c r="K649" s="1238" t="str">
        <f>IF('Data invoice'!S605=0,"",'Data invoice'!T605)</f>
        <v/>
      </c>
      <c r="L649" s="275"/>
      <c r="M649" s="252"/>
      <c r="N649" s="252"/>
      <c r="O649" s="252"/>
      <c r="P649" s="252"/>
      <c r="Q649" s="252"/>
      <c r="R649" s="252"/>
      <c r="AK649" s="275"/>
      <c r="AL649" s="275"/>
      <c r="AM649" s="275"/>
      <c r="AN649" s="275"/>
      <c r="AO649" s="275"/>
      <c r="AP649" s="275"/>
      <c r="AQ649" s="275"/>
      <c r="AR649" s="275"/>
      <c r="AS649" s="275"/>
      <c r="AT649" s="275"/>
      <c r="AU649" s="275"/>
      <c r="AV649" s="275"/>
      <c r="AW649" s="275"/>
    </row>
    <row r="650" spans="2:49" s="414" customFormat="1" ht="15.75" customHeight="1">
      <c r="B650" s="1238" t="str">
        <f>IF('Data invoice'!J608=0,"",'Data invoice'!K608)</f>
        <v/>
      </c>
      <c r="C650" s="1238" t="str">
        <f>IF('Data invoice'!K606=0,"",'Data invoice'!L606)</f>
        <v/>
      </c>
      <c r="D650" s="1238" t="str">
        <f>IF('Data invoice'!L606=0,"",'Data invoice'!M606)</f>
        <v/>
      </c>
      <c r="E650" s="1238" t="str">
        <f>IF('Data invoice'!M606=0,"",'Data invoice'!N606)</f>
        <v/>
      </c>
      <c r="F650" s="1238" t="str">
        <f>IF('Data invoice'!N606=0,"",'Data invoice'!O606)</f>
        <v/>
      </c>
      <c r="G650" s="1238" t="str">
        <f>IF('Data invoice'!O606=0,"",'Data invoice'!P606)</f>
        <v/>
      </c>
      <c r="H650" s="1238" t="str">
        <f>IF('Data invoice'!P606=0,"",'Data invoice'!Q606)</f>
        <v/>
      </c>
      <c r="I650" s="1238" t="str">
        <f>IF('Data invoice'!Q606=0,"",'Data invoice'!R606)</f>
        <v/>
      </c>
      <c r="J650" s="1239" t="str">
        <f>IF('Data invoice'!R606=0,"",'Data invoice'!S606)</f>
        <v/>
      </c>
      <c r="K650" s="1238" t="str">
        <f>IF('Data invoice'!S606=0,"",'Data invoice'!T606)</f>
        <v/>
      </c>
      <c r="L650" s="275"/>
      <c r="M650" s="252"/>
      <c r="N650" s="252"/>
      <c r="O650" s="252"/>
      <c r="P650" s="252"/>
      <c r="Q650" s="252"/>
      <c r="R650" s="252"/>
      <c r="AK650" s="275"/>
      <c r="AL650" s="275"/>
      <c r="AM650" s="275"/>
      <c r="AN650" s="275"/>
      <c r="AO650" s="275"/>
      <c r="AP650" s="275"/>
      <c r="AQ650" s="275"/>
      <c r="AR650" s="275"/>
      <c r="AS650" s="275"/>
      <c r="AT650" s="275"/>
      <c r="AU650" s="275"/>
      <c r="AV650" s="275"/>
      <c r="AW650" s="275"/>
    </row>
    <row r="651" spans="2:49" s="414" customFormat="1" ht="15.75" customHeight="1">
      <c r="B651" s="1238" t="str">
        <f>IF('Data invoice'!J609=0,"",'Data invoice'!K609)</f>
        <v/>
      </c>
      <c r="C651" s="1238" t="str">
        <f>IF('Data invoice'!K607=0,"",'Data invoice'!L607)</f>
        <v/>
      </c>
      <c r="D651" s="1238" t="str">
        <f>IF('Data invoice'!L607=0,"",'Data invoice'!M607)</f>
        <v/>
      </c>
      <c r="E651" s="1238" t="str">
        <f>IF('Data invoice'!M607=0,"",'Data invoice'!N607)</f>
        <v/>
      </c>
      <c r="F651" s="1238" t="str">
        <f>IF('Data invoice'!N607=0,"",'Data invoice'!O607)</f>
        <v/>
      </c>
      <c r="G651" s="1238" t="str">
        <f>IF('Data invoice'!O607=0,"",'Data invoice'!P607)</f>
        <v/>
      </c>
      <c r="H651" s="1238" t="str">
        <f>IF('Data invoice'!P607=0,"",'Data invoice'!Q607)</f>
        <v/>
      </c>
      <c r="I651" s="1238" t="str">
        <f>IF('Data invoice'!Q607=0,"",'Data invoice'!R607)</f>
        <v/>
      </c>
      <c r="J651" s="1239" t="str">
        <f>IF('Data invoice'!R607=0,"",'Data invoice'!S607)</f>
        <v/>
      </c>
      <c r="K651" s="1238" t="str">
        <f>IF('Data invoice'!S607=0,"",'Data invoice'!T607)</f>
        <v/>
      </c>
      <c r="L651" s="275"/>
      <c r="M651" s="252"/>
      <c r="N651" s="252"/>
      <c r="O651" s="252"/>
      <c r="P651" s="252"/>
      <c r="Q651" s="252"/>
      <c r="R651" s="252"/>
      <c r="AK651" s="275"/>
      <c r="AL651" s="275"/>
      <c r="AM651" s="275"/>
      <c r="AN651" s="275"/>
      <c r="AO651" s="275"/>
      <c r="AP651" s="275"/>
      <c r="AQ651" s="275"/>
      <c r="AR651" s="275"/>
      <c r="AS651" s="275"/>
      <c r="AT651" s="275"/>
      <c r="AU651" s="275"/>
      <c r="AV651" s="275"/>
      <c r="AW651" s="275"/>
    </row>
    <row r="652" spans="2:49" s="414" customFormat="1" ht="15.75" customHeight="1">
      <c r="B652" s="1238" t="str">
        <f>IF('Data invoice'!J610=0,"",'Data invoice'!K610)</f>
        <v/>
      </c>
      <c r="C652" s="1238" t="str">
        <f>IF('Data invoice'!K608=0,"",'Data invoice'!L608)</f>
        <v/>
      </c>
      <c r="D652" s="1238" t="str">
        <f>IF('Data invoice'!L608=0,"",'Data invoice'!M608)</f>
        <v/>
      </c>
      <c r="E652" s="1238" t="str">
        <f>IF('Data invoice'!M608=0,"",'Data invoice'!N608)</f>
        <v/>
      </c>
      <c r="F652" s="1238" t="str">
        <f>IF('Data invoice'!N608=0,"",'Data invoice'!O608)</f>
        <v/>
      </c>
      <c r="G652" s="1238" t="str">
        <f>IF('Data invoice'!O608=0,"",'Data invoice'!P608)</f>
        <v/>
      </c>
      <c r="H652" s="1238" t="str">
        <f>IF('Data invoice'!P608=0,"",'Data invoice'!Q608)</f>
        <v/>
      </c>
      <c r="I652" s="1238" t="str">
        <f>IF('Data invoice'!Q608=0,"",'Data invoice'!R608)</f>
        <v/>
      </c>
      <c r="J652" s="1239" t="str">
        <f>IF('Data invoice'!R608=0,"",'Data invoice'!S608)</f>
        <v/>
      </c>
      <c r="K652" s="1238" t="str">
        <f>IF('Data invoice'!S608=0,"",'Data invoice'!T608)</f>
        <v/>
      </c>
      <c r="L652" s="275"/>
      <c r="M652" s="252"/>
      <c r="N652" s="252"/>
      <c r="O652" s="252"/>
      <c r="P652" s="252"/>
      <c r="Q652" s="252"/>
      <c r="R652" s="252"/>
      <c r="AK652" s="275"/>
      <c r="AL652" s="275"/>
      <c r="AM652" s="275"/>
      <c r="AN652" s="275"/>
      <c r="AO652" s="275"/>
      <c r="AP652" s="275"/>
      <c r="AQ652" s="275"/>
      <c r="AR652" s="275"/>
      <c r="AS652" s="275"/>
      <c r="AT652" s="275"/>
      <c r="AU652" s="275"/>
      <c r="AV652" s="275"/>
      <c r="AW652" s="275"/>
    </row>
    <row r="653" spans="2:49" s="414" customFormat="1" ht="15.75" customHeight="1">
      <c r="B653" s="1238" t="str">
        <f>IF('Data invoice'!J611=0,"",'Data invoice'!K611)</f>
        <v/>
      </c>
      <c r="C653" s="1238" t="str">
        <f>IF('Data invoice'!K609=0,"",'Data invoice'!L609)</f>
        <v/>
      </c>
      <c r="D653" s="1238" t="str">
        <f>IF('Data invoice'!L609=0,"",'Data invoice'!M609)</f>
        <v/>
      </c>
      <c r="E653" s="1238" t="str">
        <f>IF('Data invoice'!M609=0,"",'Data invoice'!N609)</f>
        <v/>
      </c>
      <c r="F653" s="1238" t="str">
        <f>IF('Data invoice'!N609=0,"",'Data invoice'!O609)</f>
        <v/>
      </c>
      <c r="G653" s="1238" t="str">
        <f>IF('Data invoice'!O609=0,"",'Data invoice'!P609)</f>
        <v/>
      </c>
      <c r="H653" s="1238" t="str">
        <f>IF('Data invoice'!P609=0,"",'Data invoice'!Q609)</f>
        <v/>
      </c>
      <c r="I653" s="1238" t="str">
        <f>IF('Data invoice'!Q609=0,"",'Data invoice'!R609)</f>
        <v/>
      </c>
      <c r="J653" s="1239" t="str">
        <f>IF('Data invoice'!R609=0,"",'Data invoice'!S609)</f>
        <v/>
      </c>
      <c r="K653" s="1238" t="str">
        <f>IF('Data invoice'!S609=0,"",'Data invoice'!T609)</f>
        <v/>
      </c>
      <c r="L653" s="275"/>
      <c r="M653" s="252"/>
      <c r="N653" s="252"/>
      <c r="O653" s="252"/>
      <c r="P653" s="252"/>
      <c r="Q653" s="252"/>
      <c r="R653" s="252"/>
      <c r="AK653" s="275"/>
      <c r="AL653" s="275"/>
      <c r="AM653" s="275"/>
      <c r="AN653" s="275"/>
      <c r="AO653" s="275"/>
      <c r="AP653" s="275"/>
      <c r="AQ653" s="275"/>
      <c r="AR653" s="275"/>
      <c r="AS653" s="275"/>
      <c r="AT653" s="275"/>
      <c r="AU653" s="275"/>
      <c r="AV653" s="275"/>
      <c r="AW653" s="275"/>
    </row>
    <row r="654" spans="2:49" s="414" customFormat="1" ht="15.75" customHeight="1">
      <c r="B654" s="1238" t="str">
        <f>IF('Data invoice'!J612=0,"",'Data invoice'!K612)</f>
        <v/>
      </c>
      <c r="C654" s="1238" t="str">
        <f>IF('Data invoice'!K610=0,"",'Data invoice'!L610)</f>
        <v/>
      </c>
      <c r="D654" s="1238" t="str">
        <f>IF('Data invoice'!L610=0,"",'Data invoice'!M610)</f>
        <v/>
      </c>
      <c r="E654" s="1238" t="str">
        <f>IF('Data invoice'!M610=0,"",'Data invoice'!N610)</f>
        <v/>
      </c>
      <c r="F654" s="1238" t="str">
        <f>IF('Data invoice'!N610=0,"",'Data invoice'!O610)</f>
        <v/>
      </c>
      <c r="G654" s="1238" t="str">
        <f>IF('Data invoice'!O610=0,"",'Data invoice'!P610)</f>
        <v/>
      </c>
      <c r="H654" s="1238" t="str">
        <f>IF('Data invoice'!P610=0,"",'Data invoice'!Q610)</f>
        <v/>
      </c>
      <c r="I654" s="1238" t="str">
        <f>IF('Data invoice'!Q610=0,"",'Data invoice'!R610)</f>
        <v/>
      </c>
      <c r="J654" s="1239" t="str">
        <f>IF('Data invoice'!R610=0,"",'Data invoice'!S610)</f>
        <v/>
      </c>
      <c r="K654" s="1238" t="str">
        <f>IF('Data invoice'!S610=0,"",'Data invoice'!T610)</f>
        <v/>
      </c>
      <c r="L654" s="275"/>
      <c r="M654" s="252"/>
      <c r="N654" s="252"/>
      <c r="O654" s="252"/>
      <c r="P654" s="252"/>
      <c r="Q654" s="252"/>
      <c r="R654" s="252"/>
      <c r="AK654" s="275"/>
      <c r="AL654" s="275"/>
      <c r="AM654" s="275"/>
      <c r="AN654" s="275"/>
      <c r="AO654" s="275"/>
      <c r="AP654" s="275"/>
      <c r="AQ654" s="275"/>
      <c r="AR654" s="275"/>
      <c r="AS654" s="275"/>
      <c r="AT654" s="275"/>
      <c r="AU654" s="275"/>
      <c r="AV654" s="275"/>
      <c r="AW654" s="275"/>
    </row>
    <row r="655" spans="2:49" s="414" customFormat="1" ht="15.75" customHeight="1">
      <c r="B655" s="1238" t="str">
        <f>IF('Data invoice'!J613=0,"",'Data invoice'!K613)</f>
        <v/>
      </c>
      <c r="C655" s="1238" t="str">
        <f>IF('Data invoice'!K611=0,"",'Data invoice'!L611)</f>
        <v/>
      </c>
      <c r="D655" s="1238" t="str">
        <f>IF('Data invoice'!L611=0,"",'Data invoice'!M611)</f>
        <v/>
      </c>
      <c r="E655" s="1238" t="str">
        <f>IF('Data invoice'!M611=0,"",'Data invoice'!N611)</f>
        <v/>
      </c>
      <c r="F655" s="1238" t="str">
        <f>IF('Data invoice'!N611=0,"",'Data invoice'!O611)</f>
        <v/>
      </c>
      <c r="G655" s="1238" t="str">
        <f>IF('Data invoice'!O611=0,"",'Data invoice'!P611)</f>
        <v/>
      </c>
      <c r="H655" s="1238" t="str">
        <f>IF('Data invoice'!P611=0,"",'Data invoice'!Q611)</f>
        <v/>
      </c>
      <c r="I655" s="1238" t="str">
        <f>IF('Data invoice'!Q611=0,"",'Data invoice'!R611)</f>
        <v/>
      </c>
      <c r="J655" s="1239" t="str">
        <f>IF('Data invoice'!R611=0,"",'Data invoice'!S611)</f>
        <v/>
      </c>
      <c r="K655" s="1238" t="str">
        <f>IF('Data invoice'!S611=0,"",'Data invoice'!T611)</f>
        <v/>
      </c>
      <c r="L655" s="275"/>
      <c r="M655" s="252"/>
      <c r="N655" s="252"/>
      <c r="O655" s="252"/>
      <c r="P655" s="252"/>
      <c r="Q655" s="252"/>
      <c r="R655" s="252"/>
      <c r="AK655" s="275"/>
      <c r="AL655" s="275"/>
      <c r="AM655" s="275"/>
      <c r="AN655" s="275"/>
      <c r="AO655" s="275"/>
      <c r="AP655" s="275"/>
      <c r="AQ655" s="275"/>
      <c r="AR655" s="275"/>
      <c r="AS655" s="275"/>
      <c r="AT655" s="275"/>
      <c r="AU655" s="275"/>
      <c r="AV655" s="275"/>
      <c r="AW655" s="275"/>
    </row>
    <row r="656" spans="2:49" s="414" customFormat="1" ht="15.75" customHeight="1">
      <c r="B656" s="1238" t="str">
        <f>IF('Data invoice'!J614=0,"",'Data invoice'!K614)</f>
        <v/>
      </c>
      <c r="C656" s="1238" t="str">
        <f>IF('Data invoice'!K612=0,"",'Data invoice'!L612)</f>
        <v/>
      </c>
      <c r="D656" s="1238" t="str">
        <f>IF('Data invoice'!L612=0,"",'Data invoice'!M612)</f>
        <v/>
      </c>
      <c r="E656" s="1238" t="str">
        <f>IF('Data invoice'!M612=0,"",'Data invoice'!N612)</f>
        <v/>
      </c>
      <c r="F656" s="1238" t="str">
        <f>IF('Data invoice'!N612=0,"",'Data invoice'!O612)</f>
        <v/>
      </c>
      <c r="G656" s="1238" t="str">
        <f>IF('Data invoice'!O612=0,"",'Data invoice'!P612)</f>
        <v/>
      </c>
      <c r="H656" s="1238" t="str">
        <f>IF('Data invoice'!P612=0,"",'Data invoice'!Q612)</f>
        <v/>
      </c>
      <c r="I656" s="1238" t="str">
        <f>IF('Data invoice'!Q612=0,"",'Data invoice'!R612)</f>
        <v/>
      </c>
      <c r="J656" s="1239" t="str">
        <f>IF('Data invoice'!R612=0,"",'Data invoice'!S612)</f>
        <v/>
      </c>
      <c r="K656" s="1238" t="str">
        <f>IF('Data invoice'!S612=0,"",'Data invoice'!T612)</f>
        <v/>
      </c>
      <c r="L656" s="275"/>
      <c r="M656" s="252"/>
      <c r="N656" s="252"/>
      <c r="O656" s="252"/>
      <c r="P656" s="252"/>
      <c r="Q656" s="252"/>
      <c r="R656" s="252"/>
      <c r="AK656" s="275"/>
      <c r="AL656" s="275"/>
      <c r="AM656" s="275"/>
      <c r="AN656" s="275"/>
      <c r="AO656" s="275"/>
      <c r="AP656" s="275"/>
      <c r="AQ656" s="275"/>
      <c r="AR656" s="275"/>
      <c r="AS656" s="275"/>
      <c r="AT656" s="275"/>
      <c r="AU656" s="275"/>
      <c r="AV656" s="275"/>
      <c r="AW656" s="275"/>
    </row>
    <row r="657" spans="2:49" s="414" customFormat="1" ht="15.75" customHeight="1">
      <c r="B657" s="1238" t="str">
        <f>IF('Data invoice'!J615=0,"",'Data invoice'!K615)</f>
        <v/>
      </c>
      <c r="C657" s="1238" t="str">
        <f>IF('Data invoice'!K613=0,"",'Data invoice'!L613)</f>
        <v/>
      </c>
      <c r="D657" s="1238" t="str">
        <f>IF('Data invoice'!L613=0,"",'Data invoice'!M613)</f>
        <v/>
      </c>
      <c r="E657" s="1238" t="str">
        <f>IF('Data invoice'!M613=0,"",'Data invoice'!N613)</f>
        <v/>
      </c>
      <c r="F657" s="1238" t="str">
        <f>IF('Data invoice'!N613=0,"",'Data invoice'!O613)</f>
        <v/>
      </c>
      <c r="G657" s="1238" t="str">
        <f>IF('Data invoice'!O613=0,"",'Data invoice'!P613)</f>
        <v/>
      </c>
      <c r="H657" s="1238" t="str">
        <f>IF('Data invoice'!P613=0,"",'Data invoice'!Q613)</f>
        <v/>
      </c>
      <c r="I657" s="1238" t="str">
        <f>IF('Data invoice'!Q613=0,"",'Data invoice'!R613)</f>
        <v/>
      </c>
      <c r="J657" s="1239" t="str">
        <f>IF('Data invoice'!R613=0,"",'Data invoice'!S613)</f>
        <v/>
      </c>
      <c r="K657" s="1238" t="str">
        <f>IF('Data invoice'!S613=0,"",'Data invoice'!T613)</f>
        <v/>
      </c>
      <c r="L657" s="275"/>
      <c r="M657" s="252"/>
      <c r="N657" s="252"/>
      <c r="O657" s="252"/>
      <c r="P657" s="252"/>
      <c r="Q657" s="252"/>
      <c r="R657" s="252"/>
      <c r="AK657" s="275"/>
      <c r="AL657" s="275"/>
      <c r="AM657" s="275"/>
      <c r="AN657" s="275"/>
      <c r="AO657" s="275"/>
      <c r="AP657" s="275"/>
      <c r="AQ657" s="275"/>
      <c r="AR657" s="275"/>
      <c r="AS657" s="275"/>
      <c r="AT657" s="275"/>
      <c r="AU657" s="275"/>
      <c r="AV657" s="275"/>
      <c r="AW657" s="275"/>
    </row>
    <row r="658" spans="2:49" s="414" customFormat="1" ht="15.75" customHeight="1">
      <c r="B658" s="1238" t="str">
        <f>IF('Data invoice'!J616=0,"",'Data invoice'!K616)</f>
        <v/>
      </c>
      <c r="C658" s="1238" t="str">
        <f>IF('Data invoice'!K614=0,"",'Data invoice'!L614)</f>
        <v/>
      </c>
      <c r="D658" s="1238" t="str">
        <f>IF('Data invoice'!L614=0,"",'Data invoice'!M614)</f>
        <v/>
      </c>
      <c r="E658" s="1238" t="str">
        <f>IF('Data invoice'!M614=0,"",'Data invoice'!N614)</f>
        <v/>
      </c>
      <c r="F658" s="1238" t="str">
        <f>IF('Data invoice'!N614=0,"",'Data invoice'!O614)</f>
        <v/>
      </c>
      <c r="G658" s="1238" t="str">
        <f>IF('Data invoice'!O614=0,"",'Data invoice'!P614)</f>
        <v/>
      </c>
      <c r="H658" s="1238" t="str">
        <f>IF('Data invoice'!P614=0,"",'Data invoice'!Q614)</f>
        <v/>
      </c>
      <c r="I658" s="1238" t="str">
        <f>IF('Data invoice'!Q614=0,"",'Data invoice'!R614)</f>
        <v/>
      </c>
      <c r="J658" s="1239" t="str">
        <f>IF('Data invoice'!R614=0,"",'Data invoice'!S614)</f>
        <v/>
      </c>
      <c r="K658" s="1238" t="str">
        <f>IF('Data invoice'!S614=0,"",'Data invoice'!T614)</f>
        <v/>
      </c>
      <c r="L658" s="275"/>
      <c r="M658" s="252"/>
      <c r="N658" s="252"/>
      <c r="O658" s="252"/>
      <c r="P658" s="252"/>
      <c r="Q658" s="252"/>
      <c r="R658" s="252"/>
      <c r="AK658" s="275"/>
      <c r="AL658" s="275"/>
      <c r="AM658" s="275"/>
      <c r="AN658" s="275"/>
      <c r="AO658" s="275"/>
      <c r="AP658" s="275"/>
      <c r="AQ658" s="275"/>
      <c r="AR658" s="275"/>
      <c r="AS658" s="275"/>
      <c r="AT658" s="275"/>
      <c r="AU658" s="275"/>
      <c r="AV658" s="275"/>
      <c r="AW658" s="275"/>
    </row>
    <row r="659" spans="2:49" s="414" customFormat="1" ht="15.75" customHeight="1">
      <c r="B659" s="1238" t="str">
        <f>IF('Data invoice'!J617=0,"",'Data invoice'!K617)</f>
        <v/>
      </c>
      <c r="C659" s="1238" t="str">
        <f>IF('Data invoice'!K615=0,"",'Data invoice'!L615)</f>
        <v/>
      </c>
      <c r="D659" s="1238" t="str">
        <f>IF('Data invoice'!L615=0,"",'Data invoice'!M615)</f>
        <v/>
      </c>
      <c r="E659" s="1238" t="str">
        <f>IF('Data invoice'!M615=0,"",'Data invoice'!N615)</f>
        <v/>
      </c>
      <c r="F659" s="1238" t="str">
        <f>IF('Data invoice'!N615=0,"",'Data invoice'!O615)</f>
        <v/>
      </c>
      <c r="G659" s="1238" t="str">
        <f>IF('Data invoice'!O615=0,"",'Data invoice'!P615)</f>
        <v/>
      </c>
      <c r="H659" s="1238" t="str">
        <f>IF('Data invoice'!P615=0,"",'Data invoice'!Q615)</f>
        <v/>
      </c>
      <c r="I659" s="1238" t="str">
        <f>IF('Data invoice'!Q615=0,"",'Data invoice'!R615)</f>
        <v/>
      </c>
      <c r="J659" s="1239" t="str">
        <f>IF('Data invoice'!R615=0,"",'Data invoice'!S615)</f>
        <v/>
      </c>
      <c r="K659" s="1238" t="str">
        <f>IF('Data invoice'!S615=0,"",'Data invoice'!T615)</f>
        <v/>
      </c>
      <c r="L659" s="275"/>
      <c r="M659" s="252"/>
      <c r="N659" s="252"/>
      <c r="O659" s="252"/>
      <c r="P659" s="252"/>
      <c r="Q659" s="252"/>
      <c r="R659" s="252"/>
      <c r="AK659" s="275"/>
      <c r="AL659" s="275"/>
      <c r="AM659" s="275"/>
      <c r="AN659" s="275"/>
      <c r="AO659" s="275"/>
      <c r="AP659" s="275"/>
      <c r="AQ659" s="275"/>
      <c r="AR659" s="275"/>
      <c r="AS659" s="275"/>
      <c r="AT659" s="275"/>
      <c r="AU659" s="275"/>
      <c r="AV659" s="275"/>
      <c r="AW659" s="275"/>
    </row>
    <row r="660" spans="2:49" s="414" customFormat="1" ht="15.75" customHeight="1">
      <c r="B660" s="1238" t="str">
        <f>IF('Data invoice'!J618=0,"",'Data invoice'!K618)</f>
        <v/>
      </c>
      <c r="C660" s="1238" t="str">
        <f>IF('Data invoice'!K616=0,"",'Data invoice'!L616)</f>
        <v/>
      </c>
      <c r="D660" s="1238" t="str">
        <f>IF('Data invoice'!L616=0,"",'Data invoice'!M616)</f>
        <v/>
      </c>
      <c r="E660" s="1238" t="str">
        <f>IF('Data invoice'!M616=0,"",'Data invoice'!N616)</f>
        <v/>
      </c>
      <c r="F660" s="1238" t="str">
        <f>IF('Data invoice'!N616=0,"",'Data invoice'!O616)</f>
        <v/>
      </c>
      <c r="G660" s="1238" t="str">
        <f>IF('Data invoice'!O616=0,"",'Data invoice'!P616)</f>
        <v/>
      </c>
      <c r="H660" s="1238" t="str">
        <f>IF('Data invoice'!P616=0,"",'Data invoice'!Q616)</f>
        <v/>
      </c>
      <c r="I660" s="1238" t="str">
        <f>IF('Data invoice'!Q616=0,"",'Data invoice'!R616)</f>
        <v/>
      </c>
      <c r="J660" s="1239" t="str">
        <f>IF('Data invoice'!R616=0,"",'Data invoice'!S616)</f>
        <v/>
      </c>
      <c r="K660" s="1238" t="str">
        <f>IF('Data invoice'!S616=0,"",'Data invoice'!T616)</f>
        <v/>
      </c>
      <c r="L660" s="275"/>
      <c r="M660" s="252"/>
      <c r="N660" s="252"/>
      <c r="O660" s="252"/>
      <c r="P660" s="252"/>
      <c r="Q660" s="252"/>
      <c r="R660" s="252"/>
      <c r="AK660" s="275"/>
      <c r="AL660" s="275"/>
      <c r="AM660" s="275"/>
      <c r="AN660" s="275"/>
      <c r="AO660" s="275"/>
      <c r="AP660" s="275"/>
      <c r="AQ660" s="275"/>
      <c r="AR660" s="275"/>
      <c r="AS660" s="275"/>
      <c r="AT660" s="275"/>
      <c r="AU660" s="275"/>
      <c r="AV660" s="275"/>
      <c r="AW660" s="275"/>
    </row>
    <row r="661" spans="2:49" s="414" customFormat="1" ht="15.75" customHeight="1">
      <c r="B661" s="1238" t="str">
        <f>IF('Data invoice'!J619=0,"",'Data invoice'!K619)</f>
        <v/>
      </c>
      <c r="C661" s="1238" t="str">
        <f>IF('Data invoice'!K617=0,"",'Data invoice'!L617)</f>
        <v/>
      </c>
      <c r="D661" s="1238" t="str">
        <f>IF('Data invoice'!L617=0,"",'Data invoice'!M617)</f>
        <v/>
      </c>
      <c r="E661" s="1238" t="str">
        <f>IF('Data invoice'!M617=0,"",'Data invoice'!N617)</f>
        <v/>
      </c>
      <c r="F661" s="1238" t="str">
        <f>IF('Data invoice'!N617=0,"",'Data invoice'!O617)</f>
        <v/>
      </c>
      <c r="G661" s="1238" t="str">
        <f>IF('Data invoice'!O617=0,"",'Data invoice'!P617)</f>
        <v/>
      </c>
      <c r="H661" s="1238" t="str">
        <f>IF('Data invoice'!P617=0,"",'Data invoice'!Q617)</f>
        <v/>
      </c>
      <c r="I661" s="1238" t="str">
        <f>IF('Data invoice'!Q617=0,"",'Data invoice'!R617)</f>
        <v/>
      </c>
      <c r="J661" s="1239" t="str">
        <f>IF('Data invoice'!R617=0,"",'Data invoice'!S617)</f>
        <v/>
      </c>
      <c r="K661" s="1238" t="str">
        <f>IF('Data invoice'!S617=0,"",'Data invoice'!T617)</f>
        <v/>
      </c>
      <c r="L661" s="275"/>
      <c r="M661" s="252"/>
      <c r="N661" s="252"/>
      <c r="O661" s="252"/>
      <c r="P661" s="252"/>
      <c r="Q661" s="252"/>
      <c r="R661" s="252"/>
      <c r="AK661" s="275"/>
      <c r="AL661" s="275"/>
      <c r="AM661" s="275"/>
      <c r="AN661" s="275"/>
      <c r="AO661" s="275"/>
      <c r="AP661" s="275"/>
      <c r="AQ661" s="275"/>
      <c r="AR661" s="275"/>
      <c r="AS661" s="275"/>
      <c r="AT661" s="275"/>
      <c r="AU661" s="275"/>
      <c r="AV661" s="275"/>
      <c r="AW661" s="275"/>
    </row>
    <row r="662" spans="2:49" s="414" customFormat="1" ht="15.75" customHeight="1">
      <c r="B662" s="1238" t="str">
        <f>IF('Data invoice'!J620=0,"",'Data invoice'!K620)</f>
        <v/>
      </c>
      <c r="C662" s="1238" t="str">
        <f>IF('Data invoice'!K618=0,"",'Data invoice'!L618)</f>
        <v/>
      </c>
      <c r="D662" s="1238" t="str">
        <f>IF('Data invoice'!L618=0,"",'Data invoice'!M618)</f>
        <v/>
      </c>
      <c r="E662" s="1238" t="str">
        <f>IF('Data invoice'!M618=0,"",'Data invoice'!N618)</f>
        <v/>
      </c>
      <c r="F662" s="1238" t="str">
        <f>IF('Data invoice'!N618=0,"",'Data invoice'!O618)</f>
        <v/>
      </c>
      <c r="G662" s="1238" t="str">
        <f>IF('Data invoice'!O618=0,"",'Data invoice'!P618)</f>
        <v/>
      </c>
      <c r="H662" s="1238" t="str">
        <f>IF('Data invoice'!P618=0,"",'Data invoice'!Q618)</f>
        <v/>
      </c>
      <c r="I662" s="1238" t="str">
        <f>IF('Data invoice'!Q618=0,"",'Data invoice'!R618)</f>
        <v/>
      </c>
      <c r="J662" s="1239" t="str">
        <f>IF('Data invoice'!R618=0,"",'Data invoice'!S618)</f>
        <v/>
      </c>
      <c r="K662" s="1238" t="str">
        <f>IF('Data invoice'!S618=0,"",'Data invoice'!T618)</f>
        <v/>
      </c>
      <c r="L662" s="275"/>
      <c r="M662" s="252"/>
      <c r="N662" s="252"/>
      <c r="O662" s="252"/>
      <c r="P662" s="252"/>
      <c r="Q662" s="252"/>
      <c r="R662" s="252"/>
      <c r="AK662" s="275"/>
      <c r="AL662" s="275"/>
      <c r="AM662" s="275"/>
      <c r="AN662" s="275"/>
      <c r="AO662" s="275"/>
      <c r="AP662" s="275"/>
      <c r="AQ662" s="275"/>
      <c r="AR662" s="275"/>
      <c r="AS662" s="275"/>
      <c r="AT662" s="275"/>
      <c r="AU662" s="275"/>
      <c r="AV662" s="275"/>
      <c r="AW662" s="275"/>
    </row>
    <row r="663" spans="2:49" s="414" customFormat="1" ht="15.75" customHeight="1">
      <c r="B663" s="1238" t="str">
        <f>IF('Data invoice'!J621=0,"",'Data invoice'!K621)</f>
        <v/>
      </c>
      <c r="C663" s="1238" t="str">
        <f>IF('Data invoice'!K619=0,"",'Data invoice'!L619)</f>
        <v/>
      </c>
      <c r="D663" s="1238" t="str">
        <f>IF('Data invoice'!L619=0,"",'Data invoice'!M619)</f>
        <v/>
      </c>
      <c r="E663" s="1238" t="str">
        <f>IF('Data invoice'!M619=0,"",'Data invoice'!N619)</f>
        <v/>
      </c>
      <c r="F663" s="1238" t="str">
        <f>IF('Data invoice'!N619=0,"",'Data invoice'!O619)</f>
        <v/>
      </c>
      <c r="G663" s="1238" t="str">
        <f>IF('Data invoice'!O619=0,"",'Data invoice'!P619)</f>
        <v/>
      </c>
      <c r="H663" s="1238" t="str">
        <f>IF('Data invoice'!P619=0,"",'Data invoice'!Q619)</f>
        <v/>
      </c>
      <c r="I663" s="1238" t="str">
        <f>IF('Data invoice'!Q619=0,"",'Data invoice'!R619)</f>
        <v/>
      </c>
      <c r="J663" s="1239" t="str">
        <f>IF('Data invoice'!R619=0,"",'Data invoice'!S619)</f>
        <v/>
      </c>
      <c r="K663" s="1238" t="str">
        <f>IF('Data invoice'!S619=0,"",'Data invoice'!T619)</f>
        <v/>
      </c>
      <c r="L663" s="275"/>
      <c r="M663" s="252"/>
      <c r="N663" s="252"/>
      <c r="O663" s="252"/>
      <c r="P663" s="252"/>
      <c r="Q663" s="252"/>
      <c r="R663" s="252"/>
      <c r="AK663" s="275"/>
      <c r="AL663" s="275"/>
      <c r="AM663" s="275"/>
      <c r="AN663" s="275"/>
      <c r="AO663" s="275"/>
      <c r="AP663" s="275"/>
      <c r="AQ663" s="275"/>
      <c r="AR663" s="275"/>
      <c r="AS663" s="275"/>
      <c r="AT663" s="275"/>
      <c r="AU663" s="275"/>
      <c r="AV663" s="275"/>
      <c r="AW663" s="275"/>
    </row>
    <row r="664" spans="2:49" s="414" customFormat="1" ht="15.75" customHeight="1">
      <c r="B664" s="1238" t="str">
        <f>IF('Data invoice'!J622=0,"",'Data invoice'!K622)</f>
        <v/>
      </c>
      <c r="C664" s="1238" t="str">
        <f>IF('Data invoice'!K620=0,"",'Data invoice'!L620)</f>
        <v/>
      </c>
      <c r="D664" s="1238" t="str">
        <f>IF('Data invoice'!L620=0,"",'Data invoice'!M620)</f>
        <v/>
      </c>
      <c r="E664" s="1238" t="str">
        <f>IF('Data invoice'!M620=0,"",'Data invoice'!N620)</f>
        <v/>
      </c>
      <c r="F664" s="1238" t="str">
        <f>IF('Data invoice'!N620=0,"",'Data invoice'!O620)</f>
        <v/>
      </c>
      <c r="G664" s="1238" t="str">
        <f>IF('Data invoice'!O620=0,"",'Data invoice'!P620)</f>
        <v/>
      </c>
      <c r="H664" s="1238" t="str">
        <f>IF('Data invoice'!P620=0,"",'Data invoice'!Q620)</f>
        <v/>
      </c>
      <c r="I664" s="1238" t="str">
        <f>IF('Data invoice'!Q620=0,"",'Data invoice'!R620)</f>
        <v/>
      </c>
      <c r="J664" s="1239" t="str">
        <f>IF('Data invoice'!R620=0,"",'Data invoice'!S620)</f>
        <v/>
      </c>
      <c r="K664" s="1238" t="str">
        <f>IF('Data invoice'!S620=0,"",'Data invoice'!T620)</f>
        <v/>
      </c>
      <c r="L664" s="275"/>
      <c r="M664" s="252"/>
      <c r="N664" s="252"/>
      <c r="O664" s="252"/>
      <c r="P664" s="252"/>
      <c r="Q664" s="252"/>
      <c r="R664" s="252"/>
      <c r="AK664" s="275"/>
      <c r="AL664" s="275"/>
      <c r="AM664" s="275"/>
      <c r="AN664" s="275"/>
      <c r="AO664" s="275"/>
      <c r="AP664" s="275"/>
      <c r="AQ664" s="275"/>
      <c r="AR664" s="275"/>
      <c r="AS664" s="275"/>
      <c r="AT664" s="275"/>
      <c r="AU664" s="275"/>
      <c r="AV664" s="275"/>
      <c r="AW664" s="275"/>
    </row>
    <row r="665" spans="2:49" s="414" customFormat="1" ht="15.75" customHeight="1">
      <c r="B665" s="1238" t="str">
        <f>IF('Data invoice'!J623=0,"",'Data invoice'!K623)</f>
        <v/>
      </c>
      <c r="C665" s="1238" t="str">
        <f>IF('Data invoice'!K621=0,"",'Data invoice'!L621)</f>
        <v/>
      </c>
      <c r="D665" s="1238" t="str">
        <f>IF('Data invoice'!L621=0,"",'Data invoice'!M621)</f>
        <v/>
      </c>
      <c r="E665" s="1238" t="str">
        <f>IF('Data invoice'!M621=0,"",'Data invoice'!N621)</f>
        <v/>
      </c>
      <c r="F665" s="1238" t="str">
        <f>IF('Data invoice'!N621=0,"",'Data invoice'!O621)</f>
        <v/>
      </c>
      <c r="G665" s="1238" t="str">
        <f>IF('Data invoice'!O621=0,"",'Data invoice'!P621)</f>
        <v/>
      </c>
      <c r="H665" s="1238" t="str">
        <f>IF('Data invoice'!P621=0,"",'Data invoice'!Q621)</f>
        <v/>
      </c>
      <c r="I665" s="1238" t="str">
        <f>IF('Data invoice'!Q621=0,"",'Data invoice'!R621)</f>
        <v/>
      </c>
      <c r="J665" s="1239" t="str">
        <f>IF('Data invoice'!R621=0,"",'Data invoice'!S621)</f>
        <v/>
      </c>
      <c r="K665" s="1238" t="str">
        <f>IF('Data invoice'!S621=0,"",'Data invoice'!T621)</f>
        <v/>
      </c>
      <c r="L665" s="275"/>
      <c r="M665" s="252"/>
      <c r="N665" s="252"/>
      <c r="O665" s="252"/>
      <c r="P665" s="252"/>
      <c r="Q665" s="252"/>
      <c r="R665" s="252"/>
      <c r="AK665" s="275"/>
      <c r="AL665" s="275"/>
      <c r="AM665" s="275"/>
      <c r="AN665" s="275"/>
      <c r="AO665" s="275"/>
      <c r="AP665" s="275"/>
      <c r="AQ665" s="275"/>
      <c r="AR665" s="275"/>
      <c r="AS665" s="275"/>
      <c r="AT665" s="275"/>
      <c r="AU665" s="275"/>
      <c r="AV665" s="275"/>
      <c r="AW665" s="275"/>
    </row>
    <row r="666" spans="2:49" s="414" customFormat="1" ht="15.75" customHeight="1">
      <c r="B666" s="1238" t="str">
        <f>IF('Data invoice'!J624=0,"",'Data invoice'!K624)</f>
        <v/>
      </c>
      <c r="C666" s="1238" t="str">
        <f>IF('Data invoice'!K622=0,"",'Data invoice'!L622)</f>
        <v/>
      </c>
      <c r="D666" s="1238" t="str">
        <f>IF('Data invoice'!L622=0,"",'Data invoice'!M622)</f>
        <v/>
      </c>
      <c r="E666" s="1238" t="str">
        <f>IF('Data invoice'!M622=0,"",'Data invoice'!N622)</f>
        <v/>
      </c>
      <c r="F666" s="1238" t="str">
        <f>IF('Data invoice'!N622=0,"",'Data invoice'!O622)</f>
        <v/>
      </c>
      <c r="G666" s="1238" t="str">
        <f>IF('Data invoice'!O622=0,"",'Data invoice'!P622)</f>
        <v/>
      </c>
      <c r="H666" s="1238" t="str">
        <f>IF('Data invoice'!P622=0,"",'Data invoice'!Q622)</f>
        <v/>
      </c>
      <c r="I666" s="1238" t="str">
        <f>IF('Data invoice'!Q622=0,"",'Data invoice'!R622)</f>
        <v/>
      </c>
      <c r="J666" s="1239" t="str">
        <f>IF('Data invoice'!R622=0,"",'Data invoice'!S622)</f>
        <v/>
      </c>
      <c r="K666" s="1238" t="str">
        <f>IF('Data invoice'!S622=0,"",'Data invoice'!T622)</f>
        <v/>
      </c>
      <c r="L666" s="275"/>
      <c r="M666" s="252"/>
      <c r="N666" s="252"/>
      <c r="O666" s="252"/>
      <c r="P666" s="252"/>
      <c r="Q666" s="252"/>
      <c r="R666" s="252"/>
      <c r="AK666" s="275"/>
      <c r="AL666" s="275"/>
      <c r="AM666" s="275"/>
      <c r="AN666" s="275"/>
      <c r="AO666" s="275"/>
      <c r="AP666" s="275"/>
      <c r="AQ666" s="275"/>
      <c r="AR666" s="275"/>
      <c r="AS666" s="275"/>
      <c r="AT666" s="275"/>
      <c r="AU666" s="275"/>
      <c r="AV666" s="275"/>
      <c r="AW666" s="275"/>
    </row>
    <row r="667" spans="2:49" s="414" customFormat="1" ht="15.75" customHeight="1">
      <c r="B667" s="1238" t="str">
        <f>IF('Data invoice'!J625=0,"",'Data invoice'!K625)</f>
        <v/>
      </c>
      <c r="C667" s="1238" t="str">
        <f>IF('Data invoice'!K623=0,"",'Data invoice'!L623)</f>
        <v/>
      </c>
      <c r="D667" s="1238" t="str">
        <f>IF('Data invoice'!L623=0,"",'Data invoice'!M623)</f>
        <v/>
      </c>
      <c r="E667" s="1238" t="str">
        <f>IF('Data invoice'!M623=0,"",'Data invoice'!N623)</f>
        <v/>
      </c>
      <c r="F667" s="1238" t="str">
        <f>IF('Data invoice'!N623=0,"",'Data invoice'!O623)</f>
        <v/>
      </c>
      <c r="G667" s="1238" t="str">
        <f>IF('Data invoice'!O623=0,"",'Data invoice'!P623)</f>
        <v/>
      </c>
      <c r="H667" s="1238" t="str">
        <f>IF('Data invoice'!P623=0,"",'Data invoice'!Q623)</f>
        <v/>
      </c>
      <c r="I667" s="1238" t="str">
        <f>IF('Data invoice'!Q623=0,"",'Data invoice'!R623)</f>
        <v/>
      </c>
      <c r="J667" s="1239" t="str">
        <f>IF('Data invoice'!R623=0,"",'Data invoice'!S623)</f>
        <v/>
      </c>
      <c r="K667" s="1238" t="str">
        <f>IF('Data invoice'!S623=0,"",'Data invoice'!T623)</f>
        <v/>
      </c>
      <c r="L667" s="275"/>
      <c r="M667" s="252"/>
      <c r="N667" s="252"/>
      <c r="O667" s="252"/>
      <c r="P667" s="252"/>
      <c r="Q667" s="252"/>
      <c r="R667" s="252"/>
      <c r="AK667" s="275"/>
      <c r="AL667" s="275"/>
      <c r="AM667" s="275"/>
      <c r="AN667" s="275"/>
      <c r="AO667" s="275"/>
      <c r="AP667" s="275"/>
      <c r="AQ667" s="275"/>
      <c r="AR667" s="275"/>
      <c r="AS667" s="275"/>
      <c r="AT667" s="275"/>
      <c r="AU667" s="275"/>
      <c r="AV667" s="275"/>
      <c r="AW667" s="275"/>
    </row>
    <row r="668" spans="2:49" s="414" customFormat="1" ht="15.75" customHeight="1">
      <c r="B668" s="1238" t="str">
        <f>IF('Data invoice'!J626=0,"",'Data invoice'!K626)</f>
        <v/>
      </c>
      <c r="C668" s="1238" t="str">
        <f>IF('Data invoice'!K624=0,"",'Data invoice'!L624)</f>
        <v/>
      </c>
      <c r="D668" s="1238" t="str">
        <f>IF('Data invoice'!L624=0,"",'Data invoice'!M624)</f>
        <v/>
      </c>
      <c r="E668" s="1238" t="str">
        <f>IF('Data invoice'!M624=0,"",'Data invoice'!N624)</f>
        <v/>
      </c>
      <c r="F668" s="1238" t="str">
        <f>IF('Data invoice'!N624=0,"",'Data invoice'!O624)</f>
        <v/>
      </c>
      <c r="G668" s="1238" t="str">
        <f>IF('Data invoice'!O624=0,"",'Data invoice'!P624)</f>
        <v/>
      </c>
      <c r="H668" s="1238" t="str">
        <f>IF('Data invoice'!P624=0,"",'Data invoice'!Q624)</f>
        <v/>
      </c>
      <c r="I668" s="1238" t="str">
        <f>IF('Data invoice'!Q624=0,"",'Data invoice'!R624)</f>
        <v/>
      </c>
      <c r="J668" s="1239" t="str">
        <f>IF('Data invoice'!R624=0,"",'Data invoice'!S624)</f>
        <v/>
      </c>
      <c r="K668" s="1238" t="str">
        <f>IF('Data invoice'!S624=0,"",'Data invoice'!T624)</f>
        <v/>
      </c>
      <c r="L668" s="275"/>
      <c r="M668" s="252"/>
      <c r="N668" s="252"/>
      <c r="O668" s="252"/>
      <c r="P668" s="252"/>
      <c r="Q668" s="252"/>
      <c r="R668" s="252"/>
      <c r="AK668" s="275"/>
      <c r="AL668" s="275"/>
      <c r="AM668" s="275"/>
      <c r="AN668" s="275"/>
      <c r="AO668" s="275"/>
      <c r="AP668" s="275"/>
      <c r="AQ668" s="275"/>
      <c r="AR668" s="275"/>
      <c r="AS668" s="275"/>
      <c r="AT668" s="275"/>
      <c r="AU668" s="275"/>
      <c r="AV668" s="275"/>
      <c r="AW668" s="275"/>
    </row>
    <row r="669" spans="2:49" s="414" customFormat="1" ht="15.75" customHeight="1">
      <c r="B669" s="1238" t="str">
        <f>IF('Data invoice'!J627=0,"",'Data invoice'!K627)</f>
        <v/>
      </c>
      <c r="C669" s="1238" t="str">
        <f>IF('Data invoice'!K625=0,"",'Data invoice'!L625)</f>
        <v/>
      </c>
      <c r="D669" s="1238" t="str">
        <f>IF('Data invoice'!L625=0,"",'Data invoice'!M625)</f>
        <v/>
      </c>
      <c r="E669" s="1238" t="str">
        <f>IF('Data invoice'!M625=0,"",'Data invoice'!N625)</f>
        <v/>
      </c>
      <c r="F669" s="1238" t="str">
        <f>IF('Data invoice'!N625=0,"",'Data invoice'!O625)</f>
        <v/>
      </c>
      <c r="G669" s="1238" t="str">
        <f>IF('Data invoice'!O625=0,"",'Data invoice'!P625)</f>
        <v/>
      </c>
      <c r="H669" s="1238" t="str">
        <f>IF('Data invoice'!P625=0,"",'Data invoice'!Q625)</f>
        <v/>
      </c>
      <c r="I669" s="1238" t="str">
        <f>IF('Data invoice'!Q625=0,"",'Data invoice'!R625)</f>
        <v/>
      </c>
      <c r="J669" s="1239" t="str">
        <f>IF('Data invoice'!R625=0,"",'Data invoice'!S625)</f>
        <v/>
      </c>
      <c r="K669" s="1238" t="str">
        <f>IF('Data invoice'!S625=0,"",'Data invoice'!T625)</f>
        <v/>
      </c>
      <c r="L669" s="275"/>
      <c r="M669" s="252"/>
      <c r="N669" s="252"/>
      <c r="O669" s="252"/>
      <c r="P669" s="252"/>
      <c r="Q669" s="252"/>
      <c r="R669" s="252"/>
      <c r="AK669" s="275"/>
      <c r="AL669" s="275"/>
      <c r="AM669" s="275"/>
      <c r="AN669" s="275"/>
      <c r="AO669" s="275"/>
      <c r="AP669" s="275"/>
      <c r="AQ669" s="275"/>
      <c r="AR669" s="275"/>
      <c r="AS669" s="275"/>
      <c r="AT669" s="275"/>
      <c r="AU669" s="275"/>
      <c r="AV669" s="275"/>
      <c r="AW669" s="275"/>
    </row>
    <row r="670" spans="2:49" s="414" customFormat="1" ht="15.75" customHeight="1">
      <c r="B670" s="1238" t="str">
        <f>IF('Data invoice'!J628=0,"",'Data invoice'!K628)</f>
        <v/>
      </c>
      <c r="C670" s="1238" t="str">
        <f>IF('Data invoice'!K626=0,"",'Data invoice'!L626)</f>
        <v/>
      </c>
      <c r="D670" s="1238" t="str">
        <f>IF('Data invoice'!L626=0,"",'Data invoice'!M626)</f>
        <v/>
      </c>
      <c r="E670" s="1238" t="str">
        <f>IF('Data invoice'!M626=0,"",'Data invoice'!N626)</f>
        <v/>
      </c>
      <c r="F670" s="1238" t="str">
        <f>IF('Data invoice'!N626=0,"",'Data invoice'!O626)</f>
        <v/>
      </c>
      <c r="G670" s="1238" t="str">
        <f>IF('Data invoice'!O626=0,"",'Data invoice'!P626)</f>
        <v/>
      </c>
      <c r="H670" s="1238" t="str">
        <f>IF('Data invoice'!P626=0,"",'Data invoice'!Q626)</f>
        <v/>
      </c>
      <c r="I670" s="1238" t="str">
        <f>IF('Data invoice'!Q626=0,"",'Data invoice'!R626)</f>
        <v/>
      </c>
      <c r="J670" s="1239" t="str">
        <f>IF('Data invoice'!R626=0,"",'Data invoice'!S626)</f>
        <v/>
      </c>
      <c r="K670" s="1238" t="str">
        <f>IF('Data invoice'!S626=0,"",'Data invoice'!T626)</f>
        <v/>
      </c>
      <c r="L670" s="275"/>
      <c r="M670" s="252"/>
      <c r="N670" s="252"/>
      <c r="O670" s="252"/>
      <c r="P670" s="252"/>
      <c r="Q670" s="252"/>
      <c r="R670" s="252"/>
      <c r="AK670" s="275"/>
      <c r="AL670" s="275"/>
      <c r="AM670" s="275"/>
      <c r="AN670" s="275"/>
      <c r="AO670" s="275"/>
      <c r="AP670" s="275"/>
      <c r="AQ670" s="275"/>
      <c r="AR670" s="275"/>
      <c r="AS670" s="275"/>
      <c r="AT670" s="275"/>
      <c r="AU670" s="275"/>
      <c r="AV670" s="275"/>
      <c r="AW670" s="275"/>
    </row>
    <row r="671" spans="2:49" s="414" customFormat="1" ht="15.75" customHeight="1">
      <c r="B671" s="1238" t="str">
        <f>IF('Data invoice'!J629=0,"",'Data invoice'!K629)</f>
        <v/>
      </c>
      <c r="C671" s="1238" t="str">
        <f>IF('Data invoice'!K627=0,"",'Data invoice'!L627)</f>
        <v/>
      </c>
      <c r="D671" s="1238" t="str">
        <f>IF('Data invoice'!L627=0,"",'Data invoice'!M627)</f>
        <v/>
      </c>
      <c r="E671" s="1238" t="str">
        <f>IF('Data invoice'!M627=0,"",'Data invoice'!N627)</f>
        <v/>
      </c>
      <c r="F671" s="1238" t="str">
        <f>IF('Data invoice'!N627=0,"",'Data invoice'!O627)</f>
        <v/>
      </c>
      <c r="G671" s="1238" t="str">
        <f>IF('Data invoice'!O627=0,"",'Data invoice'!P627)</f>
        <v/>
      </c>
      <c r="H671" s="1238" t="str">
        <f>IF('Data invoice'!P627=0,"",'Data invoice'!Q627)</f>
        <v/>
      </c>
      <c r="I671" s="1238" t="str">
        <f>IF('Data invoice'!Q627=0,"",'Data invoice'!R627)</f>
        <v/>
      </c>
      <c r="J671" s="1239" t="str">
        <f>IF('Data invoice'!R627=0,"",'Data invoice'!S627)</f>
        <v/>
      </c>
      <c r="K671" s="1238" t="str">
        <f>IF('Data invoice'!S627=0,"",'Data invoice'!T627)</f>
        <v/>
      </c>
      <c r="L671" s="275"/>
      <c r="M671" s="252"/>
      <c r="N671" s="252"/>
      <c r="O671" s="252"/>
      <c r="P671" s="252"/>
      <c r="Q671" s="252"/>
      <c r="R671" s="252"/>
      <c r="AK671" s="275"/>
      <c r="AL671" s="275"/>
      <c r="AM671" s="275"/>
      <c r="AN671" s="275"/>
      <c r="AO671" s="275"/>
      <c r="AP671" s="275"/>
      <c r="AQ671" s="275"/>
      <c r="AR671" s="275"/>
      <c r="AS671" s="275"/>
      <c r="AT671" s="275"/>
      <c r="AU671" s="275"/>
      <c r="AV671" s="275"/>
      <c r="AW671" s="275"/>
    </row>
    <row r="672" spans="2:49" s="414" customFormat="1" ht="15.75" customHeight="1">
      <c r="B672" s="1238" t="str">
        <f>IF('Data invoice'!J630=0,"",'Data invoice'!K630)</f>
        <v/>
      </c>
      <c r="C672" s="1238" t="str">
        <f>IF('Data invoice'!K628=0,"",'Data invoice'!L628)</f>
        <v/>
      </c>
      <c r="D672" s="1238" t="str">
        <f>IF('Data invoice'!L628=0,"",'Data invoice'!M628)</f>
        <v/>
      </c>
      <c r="E672" s="1238" t="str">
        <f>IF('Data invoice'!M628=0,"",'Data invoice'!N628)</f>
        <v/>
      </c>
      <c r="F672" s="1238" t="str">
        <f>IF('Data invoice'!N628=0,"",'Data invoice'!O628)</f>
        <v/>
      </c>
      <c r="G672" s="1238" t="str">
        <f>IF('Data invoice'!O628=0,"",'Data invoice'!P628)</f>
        <v/>
      </c>
      <c r="H672" s="1238" t="str">
        <f>IF('Data invoice'!P628=0,"",'Data invoice'!Q628)</f>
        <v/>
      </c>
      <c r="I672" s="1238" t="str">
        <f>IF('Data invoice'!Q628=0,"",'Data invoice'!R628)</f>
        <v/>
      </c>
      <c r="J672" s="1239" t="str">
        <f>IF('Data invoice'!R628=0,"",'Data invoice'!S628)</f>
        <v/>
      </c>
      <c r="K672" s="1238" t="str">
        <f>IF('Data invoice'!S628=0,"",'Data invoice'!T628)</f>
        <v/>
      </c>
      <c r="L672" s="275"/>
      <c r="M672" s="252"/>
      <c r="N672" s="252"/>
      <c r="O672" s="252"/>
      <c r="P672" s="252"/>
      <c r="Q672" s="252"/>
      <c r="R672" s="252"/>
      <c r="AK672" s="275"/>
      <c r="AL672" s="275"/>
      <c r="AM672" s="275"/>
      <c r="AN672" s="275"/>
      <c r="AO672" s="275"/>
      <c r="AP672" s="275"/>
      <c r="AQ672" s="275"/>
      <c r="AR672" s="275"/>
      <c r="AS672" s="275"/>
      <c r="AT672" s="275"/>
      <c r="AU672" s="275"/>
      <c r="AV672" s="275"/>
      <c r="AW672" s="275"/>
    </row>
    <row r="673" spans="2:49" s="414" customFormat="1" ht="15.75" customHeight="1">
      <c r="B673" s="1238" t="str">
        <f>IF('Data invoice'!J631=0,"",'Data invoice'!K631)</f>
        <v/>
      </c>
      <c r="C673" s="1238" t="str">
        <f>IF('Data invoice'!K629=0,"",'Data invoice'!L629)</f>
        <v/>
      </c>
      <c r="D673" s="1238" t="str">
        <f>IF('Data invoice'!L629=0,"",'Data invoice'!M629)</f>
        <v/>
      </c>
      <c r="E673" s="1238" t="str">
        <f>IF('Data invoice'!M629=0,"",'Data invoice'!N629)</f>
        <v/>
      </c>
      <c r="F673" s="1238" t="str">
        <f>IF('Data invoice'!N629=0,"",'Data invoice'!O629)</f>
        <v/>
      </c>
      <c r="G673" s="1238" t="str">
        <f>IF('Data invoice'!O629=0,"",'Data invoice'!P629)</f>
        <v/>
      </c>
      <c r="H673" s="1238" t="str">
        <f>IF('Data invoice'!P629=0,"",'Data invoice'!Q629)</f>
        <v/>
      </c>
      <c r="I673" s="1238" t="str">
        <f>IF('Data invoice'!Q629=0,"",'Data invoice'!R629)</f>
        <v/>
      </c>
      <c r="J673" s="1239" t="str">
        <f>IF('Data invoice'!R629=0,"",'Data invoice'!S629)</f>
        <v/>
      </c>
      <c r="K673" s="1238" t="str">
        <f>IF('Data invoice'!S629=0,"",'Data invoice'!T629)</f>
        <v/>
      </c>
      <c r="L673" s="275"/>
      <c r="M673" s="252"/>
      <c r="N673" s="252"/>
      <c r="O673" s="252"/>
      <c r="P673" s="252"/>
      <c r="Q673" s="252"/>
      <c r="R673" s="252"/>
      <c r="AK673" s="275"/>
      <c r="AL673" s="275"/>
      <c r="AM673" s="275"/>
      <c r="AN673" s="275"/>
      <c r="AO673" s="275"/>
      <c r="AP673" s="275"/>
      <c r="AQ673" s="275"/>
      <c r="AR673" s="275"/>
      <c r="AS673" s="275"/>
      <c r="AT673" s="275"/>
      <c r="AU673" s="275"/>
      <c r="AV673" s="275"/>
      <c r="AW673" s="275"/>
    </row>
    <row r="674" spans="2:49" s="414" customFormat="1" ht="15.75" customHeight="1">
      <c r="B674" s="1238" t="str">
        <f>IF('Data invoice'!J632=0,"",'Data invoice'!K632)</f>
        <v/>
      </c>
      <c r="C674" s="1238" t="str">
        <f>IF('Data invoice'!K630=0,"",'Data invoice'!L630)</f>
        <v/>
      </c>
      <c r="D674" s="1238" t="str">
        <f>IF('Data invoice'!L630=0,"",'Data invoice'!M630)</f>
        <v/>
      </c>
      <c r="E674" s="1238" t="str">
        <f>IF('Data invoice'!M630=0,"",'Data invoice'!N630)</f>
        <v/>
      </c>
      <c r="F674" s="1238" t="str">
        <f>IF('Data invoice'!N630=0,"",'Data invoice'!O630)</f>
        <v/>
      </c>
      <c r="G674" s="1238" t="str">
        <f>IF('Data invoice'!O630=0,"",'Data invoice'!P630)</f>
        <v/>
      </c>
      <c r="H674" s="1238" t="str">
        <f>IF('Data invoice'!P630=0,"",'Data invoice'!Q630)</f>
        <v/>
      </c>
      <c r="I674" s="1238" t="str">
        <f>IF('Data invoice'!Q630=0,"",'Data invoice'!R630)</f>
        <v/>
      </c>
      <c r="J674" s="1239" t="str">
        <f>IF('Data invoice'!R630=0,"",'Data invoice'!S630)</f>
        <v/>
      </c>
      <c r="K674" s="1238" t="str">
        <f>IF('Data invoice'!S630=0,"",'Data invoice'!T630)</f>
        <v/>
      </c>
      <c r="L674" s="275"/>
      <c r="M674" s="252"/>
      <c r="N674" s="252"/>
      <c r="O674" s="252"/>
      <c r="P674" s="252"/>
      <c r="Q674" s="252"/>
      <c r="R674" s="252"/>
      <c r="AK674" s="275"/>
      <c r="AL674" s="275"/>
      <c r="AM674" s="275"/>
      <c r="AN674" s="275"/>
      <c r="AO674" s="275"/>
      <c r="AP674" s="275"/>
      <c r="AQ674" s="275"/>
      <c r="AR674" s="275"/>
      <c r="AS674" s="275"/>
      <c r="AT674" s="275"/>
      <c r="AU674" s="275"/>
      <c r="AV674" s="275"/>
      <c r="AW674" s="275"/>
    </row>
    <row r="675" spans="2:49" s="414" customFormat="1" ht="15.75" customHeight="1">
      <c r="B675" s="1238" t="str">
        <f>IF('Data invoice'!J633=0,"",'Data invoice'!K633)</f>
        <v/>
      </c>
      <c r="C675" s="1238" t="str">
        <f>IF('Data invoice'!K631=0,"",'Data invoice'!L631)</f>
        <v/>
      </c>
      <c r="D675" s="1238" t="str">
        <f>IF('Data invoice'!L631=0,"",'Data invoice'!M631)</f>
        <v/>
      </c>
      <c r="E675" s="1238" t="str">
        <f>IF('Data invoice'!M631=0,"",'Data invoice'!N631)</f>
        <v/>
      </c>
      <c r="F675" s="1238" t="str">
        <f>IF('Data invoice'!N631=0,"",'Data invoice'!O631)</f>
        <v/>
      </c>
      <c r="G675" s="1238" t="str">
        <f>IF('Data invoice'!O631=0,"",'Data invoice'!P631)</f>
        <v/>
      </c>
      <c r="H675" s="1238" t="str">
        <f>IF('Data invoice'!P631=0,"",'Data invoice'!Q631)</f>
        <v/>
      </c>
      <c r="I675" s="1238" t="str">
        <f>IF('Data invoice'!Q631=0,"",'Data invoice'!R631)</f>
        <v/>
      </c>
      <c r="J675" s="1239" t="str">
        <f>IF('Data invoice'!R631=0,"",'Data invoice'!S631)</f>
        <v/>
      </c>
      <c r="K675" s="1238" t="str">
        <f>IF('Data invoice'!S631=0,"",'Data invoice'!T631)</f>
        <v/>
      </c>
      <c r="L675" s="275"/>
      <c r="M675" s="252"/>
      <c r="N675" s="252"/>
      <c r="O675" s="252"/>
      <c r="P675" s="252"/>
      <c r="Q675" s="252"/>
      <c r="R675" s="252"/>
      <c r="AK675" s="275"/>
      <c r="AL675" s="275"/>
      <c r="AM675" s="275"/>
      <c r="AN675" s="275"/>
      <c r="AO675" s="275"/>
      <c r="AP675" s="275"/>
      <c r="AQ675" s="275"/>
      <c r="AR675" s="275"/>
      <c r="AS675" s="275"/>
      <c r="AT675" s="275"/>
      <c r="AU675" s="275"/>
      <c r="AV675" s="275"/>
      <c r="AW675" s="275"/>
    </row>
    <row r="676" spans="2:49" s="414" customFormat="1" ht="15.75" customHeight="1">
      <c r="B676" s="1238" t="str">
        <f>IF('Data invoice'!J634=0,"",'Data invoice'!K634)</f>
        <v/>
      </c>
      <c r="C676" s="1238" t="str">
        <f>IF('Data invoice'!K632=0,"",'Data invoice'!L632)</f>
        <v/>
      </c>
      <c r="D676" s="1238" t="str">
        <f>IF('Data invoice'!L632=0,"",'Data invoice'!M632)</f>
        <v/>
      </c>
      <c r="E676" s="1238" t="str">
        <f>IF('Data invoice'!M632=0,"",'Data invoice'!N632)</f>
        <v/>
      </c>
      <c r="F676" s="1238" t="str">
        <f>IF('Data invoice'!N632=0,"",'Data invoice'!O632)</f>
        <v/>
      </c>
      <c r="G676" s="1238" t="str">
        <f>IF('Data invoice'!O632=0,"",'Data invoice'!P632)</f>
        <v/>
      </c>
      <c r="H676" s="1238" t="str">
        <f>IF('Data invoice'!P632=0,"",'Data invoice'!Q632)</f>
        <v/>
      </c>
      <c r="I676" s="1238" t="str">
        <f>IF('Data invoice'!Q632=0,"",'Data invoice'!R632)</f>
        <v/>
      </c>
      <c r="J676" s="1239" t="str">
        <f>IF('Data invoice'!R632=0,"",'Data invoice'!S632)</f>
        <v/>
      </c>
      <c r="K676" s="1238" t="str">
        <f>IF('Data invoice'!S632=0,"",'Data invoice'!T632)</f>
        <v/>
      </c>
      <c r="L676" s="275"/>
      <c r="M676" s="252"/>
      <c r="N676" s="252"/>
      <c r="O676" s="252"/>
      <c r="P676" s="252"/>
      <c r="Q676" s="252"/>
      <c r="R676" s="252"/>
      <c r="AK676" s="275"/>
      <c r="AL676" s="275"/>
      <c r="AM676" s="275"/>
      <c r="AN676" s="275"/>
      <c r="AO676" s="275"/>
      <c r="AP676" s="275"/>
      <c r="AQ676" s="275"/>
      <c r="AR676" s="275"/>
      <c r="AS676" s="275"/>
      <c r="AT676" s="275"/>
      <c r="AU676" s="275"/>
      <c r="AV676" s="275"/>
      <c r="AW676" s="275"/>
    </row>
    <row r="677" spans="2:49" s="414" customFormat="1" ht="15.75" customHeight="1">
      <c r="B677" s="1238" t="str">
        <f>IF('Data invoice'!J635=0,"",'Data invoice'!K635)</f>
        <v/>
      </c>
      <c r="C677" s="1238" t="str">
        <f>IF('Data invoice'!K633=0,"",'Data invoice'!L633)</f>
        <v/>
      </c>
      <c r="D677" s="1238" t="str">
        <f>IF('Data invoice'!L633=0,"",'Data invoice'!M633)</f>
        <v/>
      </c>
      <c r="E677" s="1238" t="str">
        <f>IF('Data invoice'!M633=0,"",'Data invoice'!N633)</f>
        <v/>
      </c>
      <c r="F677" s="1238" t="str">
        <f>IF('Data invoice'!N633=0,"",'Data invoice'!O633)</f>
        <v/>
      </c>
      <c r="G677" s="1238" t="str">
        <f>IF('Data invoice'!O633=0,"",'Data invoice'!P633)</f>
        <v/>
      </c>
      <c r="H677" s="1238" t="str">
        <f>IF('Data invoice'!P633=0,"",'Data invoice'!Q633)</f>
        <v/>
      </c>
      <c r="I677" s="1238" t="str">
        <f>IF('Data invoice'!Q633=0,"",'Data invoice'!R633)</f>
        <v/>
      </c>
      <c r="J677" s="1239" t="str">
        <f>IF('Data invoice'!R633=0,"",'Data invoice'!S633)</f>
        <v/>
      </c>
      <c r="K677" s="1238" t="str">
        <f>IF('Data invoice'!S633=0,"",'Data invoice'!T633)</f>
        <v/>
      </c>
      <c r="L677" s="275"/>
      <c r="M677" s="252"/>
      <c r="N677" s="252"/>
      <c r="O677" s="252"/>
      <c r="P677" s="252"/>
      <c r="Q677" s="252"/>
      <c r="R677" s="252"/>
      <c r="AK677" s="275"/>
      <c r="AL677" s="275"/>
      <c r="AM677" s="275"/>
      <c r="AN677" s="275"/>
      <c r="AO677" s="275"/>
      <c r="AP677" s="275"/>
      <c r="AQ677" s="275"/>
      <c r="AR677" s="275"/>
      <c r="AS677" s="275"/>
      <c r="AT677" s="275"/>
      <c r="AU677" s="275"/>
      <c r="AV677" s="275"/>
      <c r="AW677" s="275"/>
    </row>
    <row r="678" spans="2:49" s="414" customFormat="1" ht="15.75" customHeight="1">
      <c r="B678" s="1238" t="str">
        <f>IF('Data invoice'!J636=0,"",'Data invoice'!K636)</f>
        <v/>
      </c>
      <c r="C678" s="1238" t="str">
        <f>IF('Data invoice'!K634=0,"",'Data invoice'!L634)</f>
        <v/>
      </c>
      <c r="D678" s="1238" t="str">
        <f>IF('Data invoice'!L634=0,"",'Data invoice'!M634)</f>
        <v/>
      </c>
      <c r="E678" s="1238" t="str">
        <f>IF('Data invoice'!M634=0,"",'Data invoice'!N634)</f>
        <v/>
      </c>
      <c r="F678" s="1238" t="str">
        <f>IF('Data invoice'!N634=0,"",'Data invoice'!O634)</f>
        <v/>
      </c>
      <c r="G678" s="1238" t="str">
        <f>IF('Data invoice'!O634=0,"",'Data invoice'!P634)</f>
        <v/>
      </c>
      <c r="H678" s="1238" t="str">
        <f>IF('Data invoice'!P634=0,"",'Data invoice'!Q634)</f>
        <v/>
      </c>
      <c r="I678" s="1238" t="str">
        <f>IF('Data invoice'!Q634=0,"",'Data invoice'!R634)</f>
        <v/>
      </c>
      <c r="J678" s="1239" t="str">
        <f>IF('Data invoice'!R634=0,"",'Data invoice'!S634)</f>
        <v/>
      </c>
      <c r="K678" s="1238" t="str">
        <f>IF('Data invoice'!S634=0,"",'Data invoice'!T634)</f>
        <v/>
      </c>
      <c r="L678" s="275"/>
      <c r="M678" s="252"/>
      <c r="N678" s="252"/>
      <c r="O678" s="252"/>
      <c r="P678" s="252"/>
      <c r="Q678" s="252"/>
      <c r="R678" s="252"/>
      <c r="AK678" s="275"/>
      <c r="AL678" s="275"/>
      <c r="AM678" s="275"/>
      <c r="AN678" s="275"/>
      <c r="AO678" s="275"/>
      <c r="AP678" s="275"/>
      <c r="AQ678" s="275"/>
      <c r="AR678" s="275"/>
      <c r="AS678" s="275"/>
      <c r="AT678" s="275"/>
      <c r="AU678" s="275"/>
      <c r="AV678" s="275"/>
      <c r="AW678" s="275"/>
    </row>
    <row r="679" spans="2:49" s="414" customFormat="1" ht="15.75" customHeight="1">
      <c r="B679" s="1238" t="str">
        <f>IF('Data invoice'!J637=0,"",'Data invoice'!K637)</f>
        <v/>
      </c>
      <c r="C679" s="1238" t="str">
        <f>IF('Data invoice'!K635=0,"",'Data invoice'!L635)</f>
        <v/>
      </c>
      <c r="D679" s="1238" t="str">
        <f>IF('Data invoice'!L635=0,"",'Data invoice'!M635)</f>
        <v/>
      </c>
      <c r="E679" s="1238" t="str">
        <f>IF('Data invoice'!M635=0,"",'Data invoice'!N635)</f>
        <v/>
      </c>
      <c r="F679" s="1238" t="str">
        <f>IF('Data invoice'!N635=0,"",'Data invoice'!O635)</f>
        <v/>
      </c>
      <c r="G679" s="1238" t="str">
        <f>IF('Data invoice'!O635=0,"",'Data invoice'!P635)</f>
        <v/>
      </c>
      <c r="H679" s="1238" t="str">
        <f>IF('Data invoice'!P635=0,"",'Data invoice'!Q635)</f>
        <v/>
      </c>
      <c r="I679" s="1238" t="str">
        <f>IF('Data invoice'!Q635=0,"",'Data invoice'!R635)</f>
        <v/>
      </c>
      <c r="J679" s="1239" t="str">
        <f>IF('Data invoice'!R635=0,"",'Data invoice'!S635)</f>
        <v/>
      </c>
      <c r="K679" s="1238" t="str">
        <f>IF('Data invoice'!S635=0,"",'Data invoice'!T635)</f>
        <v/>
      </c>
      <c r="L679" s="275"/>
      <c r="M679" s="252"/>
      <c r="N679" s="252"/>
      <c r="O679" s="252"/>
      <c r="P679" s="252"/>
      <c r="Q679" s="252"/>
      <c r="R679" s="252"/>
      <c r="AK679" s="275"/>
      <c r="AL679" s="275"/>
      <c r="AM679" s="275"/>
      <c r="AN679" s="275"/>
      <c r="AO679" s="275"/>
      <c r="AP679" s="275"/>
      <c r="AQ679" s="275"/>
      <c r="AR679" s="275"/>
      <c r="AS679" s="275"/>
      <c r="AT679" s="275"/>
      <c r="AU679" s="275"/>
      <c r="AV679" s="275"/>
      <c r="AW679" s="275"/>
    </row>
    <row r="680" spans="2:49" s="414" customFormat="1" ht="15.75" customHeight="1">
      <c r="B680" s="1238" t="str">
        <f>IF('Data invoice'!J638=0,"",'Data invoice'!K638)</f>
        <v/>
      </c>
      <c r="C680" s="1238" t="str">
        <f>IF('Data invoice'!K636=0,"",'Data invoice'!L636)</f>
        <v/>
      </c>
      <c r="D680" s="1238" t="str">
        <f>IF('Data invoice'!L636=0,"",'Data invoice'!M636)</f>
        <v/>
      </c>
      <c r="E680" s="1238" t="str">
        <f>IF('Data invoice'!M636=0,"",'Data invoice'!N636)</f>
        <v/>
      </c>
      <c r="F680" s="1238" t="str">
        <f>IF('Data invoice'!N636=0,"",'Data invoice'!O636)</f>
        <v/>
      </c>
      <c r="G680" s="1238" t="str">
        <f>IF('Data invoice'!O636=0,"",'Data invoice'!P636)</f>
        <v/>
      </c>
      <c r="H680" s="1238" t="str">
        <f>IF('Data invoice'!P636=0,"",'Data invoice'!Q636)</f>
        <v/>
      </c>
      <c r="I680" s="1238" t="str">
        <f>IF('Data invoice'!Q636=0,"",'Data invoice'!R636)</f>
        <v/>
      </c>
      <c r="J680" s="1239" t="str">
        <f>IF('Data invoice'!R636=0,"",'Data invoice'!S636)</f>
        <v/>
      </c>
      <c r="K680" s="1238" t="str">
        <f>IF('Data invoice'!S636=0,"",'Data invoice'!T636)</f>
        <v/>
      </c>
      <c r="L680" s="275"/>
      <c r="M680" s="252"/>
      <c r="N680" s="252"/>
      <c r="O680" s="252"/>
      <c r="P680" s="252"/>
      <c r="Q680" s="252"/>
      <c r="R680" s="252"/>
      <c r="AK680" s="275"/>
      <c r="AL680" s="275"/>
      <c r="AM680" s="275"/>
      <c r="AN680" s="275"/>
      <c r="AO680" s="275"/>
      <c r="AP680" s="275"/>
      <c r="AQ680" s="275"/>
      <c r="AR680" s="275"/>
      <c r="AS680" s="275"/>
      <c r="AT680" s="275"/>
      <c r="AU680" s="275"/>
      <c r="AV680" s="275"/>
      <c r="AW680" s="275"/>
    </row>
    <row r="681" spans="2:49" s="414" customFormat="1" ht="15.75" customHeight="1">
      <c r="B681" s="1238" t="str">
        <f>IF('Data invoice'!J639=0,"",'Data invoice'!K639)</f>
        <v/>
      </c>
      <c r="C681" s="1238" t="str">
        <f>IF('Data invoice'!K637=0,"",'Data invoice'!L637)</f>
        <v/>
      </c>
      <c r="D681" s="1238" t="str">
        <f>IF('Data invoice'!L637=0,"",'Data invoice'!M637)</f>
        <v/>
      </c>
      <c r="E681" s="1238" t="str">
        <f>IF('Data invoice'!M637=0,"",'Data invoice'!N637)</f>
        <v/>
      </c>
      <c r="F681" s="1238" t="str">
        <f>IF('Data invoice'!N637=0,"",'Data invoice'!O637)</f>
        <v/>
      </c>
      <c r="G681" s="1238" t="str">
        <f>IF('Data invoice'!O637=0,"",'Data invoice'!P637)</f>
        <v/>
      </c>
      <c r="H681" s="1238" t="str">
        <f>IF('Data invoice'!P637=0,"",'Data invoice'!Q637)</f>
        <v/>
      </c>
      <c r="I681" s="1238" t="str">
        <f>IF('Data invoice'!Q637=0,"",'Data invoice'!R637)</f>
        <v/>
      </c>
      <c r="J681" s="1239" t="str">
        <f>IF('Data invoice'!R637=0,"",'Data invoice'!S637)</f>
        <v/>
      </c>
      <c r="K681" s="1238" t="str">
        <f>IF('Data invoice'!S637=0,"",'Data invoice'!T637)</f>
        <v/>
      </c>
      <c r="L681" s="275"/>
      <c r="M681" s="252"/>
      <c r="N681" s="252"/>
      <c r="O681" s="252"/>
      <c r="P681" s="252"/>
      <c r="Q681" s="252"/>
      <c r="R681" s="252"/>
      <c r="AK681" s="275"/>
      <c r="AL681" s="275"/>
      <c r="AM681" s="275"/>
      <c r="AN681" s="275"/>
      <c r="AO681" s="275"/>
      <c r="AP681" s="275"/>
      <c r="AQ681" s="275"/>
      <c r="AR681" s="275"/>
      <c r="AS681" s="275"/>
      <c r="AT681" s="275"/>
      <c r="AU681" s="275"/>
      <c r="AV681" s="275"/>
      <c r="AW681" s="275"/>
    </row>
    <row r="682" spans="2:49" s="414" customFormat="1" ht="15.75" customHeight="1">
      <c r="B682" s="1238" t="str">
        <f>IF('Data invoice'!J640=0,"",'Data invoice'!K640)</f>
        <v/>
      </c>
      <c r="C682" s="1238" t="str">
        <f>IF('Data invoice'!K638=0,"",'Data invoice'!L638)</f>
        <v/>
      </c>
      <c r="D682" s="1238" t="str">
        <f>IF('Data invoice'!L638=0,"",'Data invoice'!M638)</f>
        <v/>
      </c>
      <c r="E682" s="1238" t="str">
        <f>IF('Data invoice'!M638=0,"",'Data invoice'!N638)</f>
        <v/>
      </c>
      <c r="F682" s="1238" t="str">
        <f>IF('Data invoice'!N638=0,"",'Data invoice'!O638)</f>
        <v/>
      </c>
      <c r="G682" s="1238" t="str">
        <f>IF('Data invoice'!O638=0,"",'Data invoice'!P638)</f>
        <v/>
      </c>
      <c r="H682" s="1238" t="str">
        <f>IF('Data invoice'!P638=0,"",'Data invoice'!Q638)</f>
        <v/>
      </c>
      <c r="I682" s="1238" t="str">
        <f>IF('Data invoice'!Q638=0,"",'Data invoice'!R638)</f>
        <v/>
      </c>
      <c r="J682" s="1239" t="str">
        <f>IF('Data invoice'!R638=0,"",'Data invoice'!S638)</f>
        <v/>
      </c>
      <c r="K682" s="1238" t="str">
        <f>IF('Data invoice'!S638=0,"",'Data invoice'!T638)</f>
        <v/>
      </c>
      <c r="L682" s="275"/>
      <c r="M682" s="252"/>
      <c r="N682" s="252"/>
      <c r="O682" s="252"/>
      <c r="P682" s="252"/>
      <c r="Q682" s="252"/>
      <c r="R682" s="252"/>
      <c r="AK682" s="275"/>
      <c r="AL682" s="275"/>
      <c r="AM682" s="275"/>
      <c r="AN682" s="275"/>
      <c r="AO682" s="275"/>
      <c r="AP682" s="275"/>
      <c r="AQ682" s="275"/>
      <c r="AR682" s="275"/>
      <c r="AS682" s="275"/>
      <c r="AT682" s="275"/>
      <c r="AU682" s="275"/>
      <c r="AV682" s="275"/>
      <c r="AW682" s="275"/>
    </row>
    <row r="683" spans="2:49" s="414" customFormat="1" ht="15.75" customHeight="1">
      <c r="B683" s="1238" t="str">
        <f>IF('Data invoice'!J641=0,"",'Data invoice'!K641)</f>
        <v/>
      </c>
      <c r="C683" s="1238" t="str">
        <f>IF('Data invoice'!K639=0,"",'Data invoice'!L639)</f>
        <v/>
      </c>
      <c r="D683" s="1238" t="str">
        <f>IF('Data invoice'!L639=0,"",'Data invoice'!M639)</f>
        <v/>
      </c>
      <c r="E683" s="1238" t="str">
        <f>IF('Data invoice'!M639=0,"",'Data invoice'!N639)</f>
        <v/>
      </c>
      <c r="F683" s="1238" t="str">
        <f>IF('Data invoice'!N639=0,"",'Data invoice'!O639)</f>
        <v/>
      </c>
      <c r="G683" s="1238" t="str">
        <f>IF('Data invoice'!O639=0,"",'Data invoice'!P639)</f>
        <v/>
      </c>
      <c r="H683" s="1238" t="str">
        <f>IF('Data invoice'!P639=0,"",'Data invoice'!Q639)</f>
        <v/>
      </c>
      <c r="I683" s="1238" t="str">
        <f>IF('Data invoice'!Q639=0,"",'Data invoice'!R639)</f>
        <v/>
      </c>
      <c r="J683" s="1239" t="str">
        <f>IF('Data invoice'!R639=0,"",'Data invoice'!S639)</f>
        <v/>
      </c>
      <c r="K683" s="1238" t="str">
        <f>IF('Data invoice'!S639=0,"",'Data invoice'!T639)</f>
        <v/>
      </c>
      <c r="L683" s="275"/>
      <c r="M683" s="252"/>
      <c r="N683" s="252"/>
      <c r="O683" s="252"/>
      <c r="P683" s="252"/>
      <c r="Q683" s="252"/>
      <c r="R683" s="252"/>
      <c r="AK683" s="275"/>
      <c r="AL683" s="275"/>
      <c r="AM683" s="275"/>
      <c r="AN683" s="275"/>
      <c r="AO683" s="275"/>
      <c r="AP683" s="275"/>
      <c r="AQ683" s="275"/>
      <c r="AR683" s="275"/>
      <c r="AS683" s="275"/>
      <c r="AT683" s="275"/>
      <c r="AU683" s="275"/>
      <c r="AV683" s="275"/>
      <c r="AW683" s="275"/>
    </row>
    <row r="684" spans="2:49" s="414" customFormat="1" ht="15.75" customHeight="1">
      <c r="B684" s="1238" t="str">
        <f>IF('Data invoice'!J642=0,"",'Data invoice'!K642)</f>
        <v/>
      </c>
      <c r="C684" s="1238" t="str">
        <f>IF('Data invoice'!K640=0,"",'Data invoice'!L640)</f>
        <v/>
      </c>
      <c r="D684" s="1238" t="str">
        <f>IF('Data invoice'!L640=0,"",'Data invoice'!M640)</f>
        <v/>
      </c>
      <c r="E684" s="1238" t="str">
        <f>IF('Data invoice'!M640=0,"",'Data invoice'!N640)</f>
        <v/>
      </c>
      <c r="F684" s="1238" t="str">
        <f>IF('Data invoice'!N640=0,"",'Data invoice'!O640)</f>
        <v/>
      </c>
      <c r="G684" s="1238" t="str">
        <f>IF('Data invoice'!O640=0,"",'Data invoice'!P640)</f>
        <v/>
      </c>
      <c r="H684" s="1238" t="str">
        <f>IF('Data invoice'!P640=0,"",'Data invoice'!Q640)</f>
        <v/>
      </c>
      <c r="I684" s="1238" t="str">
        <f>IF('Data invoice'!Q640=0,"",'Data invoice'!R640)</f>
        <v/>
      </c>
      <c r="J684" s="1239" t="str">
        <f>IF('Data invoice'!R640=0,"",'Data invoice'!S640)</f>
        <v/>
      </c>
      <c r="K684" s="1238" t="str">
        <f>IF('Data invoice'!S640=0,"",'Data invoice'!T640)</f>
        <v/>
      </c>
      <c r="L684" s="275"/>
      <c r="M684" s="252"/>
      <c r="N684" s="252"/>
      <c r="O684" s="252"/>
      <c r="P684" s="252"/>
      <c r="Q684" s="252"/>
      <c r="R684" s="252"/>
      <c r="AK684" s="275"/>
      <c r="AL684" s="275"/>
      <c r="AM684" s="275"/>
      <c r="AN684" s="275"/>
      <c r="AO684" s="275"/>
      <c r="AP684" s="275"/>
      <c r="AQ684" s="275"/>
      <c r="AR684" s="275"/>
      <c r="AS684" s="275"/>
      <c r="AT684" s="275"/>
      <c r="AU684" s="275"/>
      <c r="AV684" s="275"/>
      <c r="AW684" s="275"/>
    </row>
    <row r="685" spans="2:49" s="414" customFormat="1" ht="15.75" customHeight="1">
      <c r="B685" s="1238" t="str">
        <f>IF('Data invoice'!J643=0,"",'Data invoice'!K643)</f>
        <v/>
      </c>
      <c r="C685" s="1238" t="str">
        <f>IF('Data invoice'!K641=0,"",'Data invoice'!L641)</f>
        <v/>
      </c>
      <c r="D685" s="1238" t="str">
        <f>IF('Data invoice'!L641=0,"",'Data invoice'!M641)</f>
        <v/>
      </c>
      <c r="E685" s="1238" t="str">
        <f>IF('Data invoice'!M641=0,"",'Data invoice'!N641)</f>
        <v/>
      </c>
      <c r="F685" s="1238" t="str">
        <f>IF('Data invoice'!N641=0,"",'Data invoice'!O641)</f>
        <v/>
      </c>
      <c r="G685" s="1238" t="str">
        <f>IF('Data invoice'!O641=0,"",'Data invoice'!P641)</f>
        <v/>
      </c>
      <c r="H685" s="1238" t="str">
        <f>IF('Data invoice'!P641=0,"",'Data invoice'!Q641)</f>
        <v/>
      </c>
      <c r="I685" s="1238" t="str">
        <f>IF('Data invoice'!Q641=0,"",'Data invoice'!R641)</f>
        <v/>
      </c>
      <c r="J685" s="1239" t="str">
        <f>IF('Data invoice'!R641=0,"",'Data invoice'!S641)</f>
        <v/>
      </c>
      <c r="K685" s="1238" t="str">
        <f>IF('Data invoice'!S641=0,"",'Data invoice'!T641)</f>
        <v/>
      </c>
      <c r="L685" s="275"/>
      <c r="M685" s="252"/>
      <c r="N685" s="252"/>
      <c r="O685" s="252"/>
      <c r="P685" s="252"/>
      <c r="Q685" s="252"/>
      <c r="R685" s="252"/>
      <c r="AK685" s="275"/>
      <c r="AL685" s="275"/>
      <c r="AM685" s="275"/>
      <c r="AN685" s="275"/>
      <c r="AO685" s="275"/>
      <c r="AP685" s="275"/>
      <c r="AQ685" s="275"/>
      <c r="AR685" s="275"/>
      <c r="AS685" s="275"/>
      <c r="AT685" s="275"/>
      <c r="AU685" s="275"/>
      <c r="AV685" s="275"/>
      <c r="AW685" s="275"/>
    </row>
    <row r="686" spans="2:49" s="414" customFormat="1" ht="15.75" customHeight="1">
      <c r="B686" s="1238" t="str">
        <f>IF('Data invoice'!J644=0,"",'Data invoice'!K644)</f>
        <v/>
      </c>
      <c r="C686" s="1238" t="str">
        <f>IF('Data invoice'!K642=0,"",'Data invoice'!L642)</f>
        <v/>
      </c>
      <c r="D686" s="1238" t="str">
        <f>IF('Data invoice'!L642=0,"",'Data invoice'!M642)</f>
        <v/>
      </c>
      <c r="E686" s="1238" t="str">
        <f>IF('Data invoice'!M642=0,"",'Data invoice'!N642)</f>
        <v/>
      </c>
      <c r="F686" s="1238" t="str">
        <f>IF('Data invoice'!N642=0,"",'Data invoice'!O642)</f>
        <v/>
      </c>
      <c r="G686" s="1238" t="str">
        <f>IF('Data invoice'!O642=0,"",'Data invoice'!P642)</f>
        <v/>
      </c>
      <c r="H686" s="1238" t="str">
        <f>IF('Data invoice'!P642=0,"",'Data invoice'!Q642)</f>
        <v/>
      </c>
      <c r="I686" s="1238" t="str">
        <f>IF('Data invoice'!Q642=0,"",'Data invoice'!R642)</f>
        <v/>
      </c>
      <c r="J686" s="1239" t="str">
        <f>IF('Data invoice'!R642=0,"",'Data invoice'!S642)</f>
        <v/>
      </c>
      <c r="K686" s="1238" t="str">
        <f>IF('Data invoice'!S642=0,"",'Data invoice'!T642)</f>
        <v/>
      </c>
      <c r="L686" s="275"/>
      <c r="M686" s="252"/>
      <c r="N686" s="252"/>
      <c r="O686" s="252"/>
      <c r="P686" s="252"/>
      <c r="Q686" s="252"/>
      <c r="R686" s="252"/>
      <c r="AK686" s="275"/>
      <c r="AL686" s="275"/>
      <c r="AM686" s="275"/>
      <c r="AN686" s="275"/>
      <c r="AO686" s="275"/>
      <c r="AP686" s="275"/>
      <c r="AQ686" s="275"/>
      <c r="AR686" s="275"/>
      <c r="AS686" s="275"/>
      <c r="AT686" s="275"/>
      <c r="AU686" s="275"/>
      <c r="AV686" s="275"/>
      <c r="AW686" s="275"/>
    </row>
    <row r="687" spans="2:49" s="414" customFormat="1" ht="15.75" customHeight="1">
      <c r="B687" s="1238" t="str">
        <f>IF('Data invoice'!J645=0,"",'Data invoice'!K645)</f>
        <v/>
      </c>
      <c r="C687" s="1238" t="str">
        <f>IF('Data invoice'!K643=0,"",'Data invoice'!L643)</f>
        <v/>
      </c>
      <c r="D687" s="1238" t="str">
        <f>IF('Data invoice'!L643=0,"",'Data invoice'!M643)</f>
        <v/>
      </c>
      <c r="E687" s="1238" t="str">
        <f>IF('Data invoice'!M643=0,"",'Data invoice'!N643)</f>
        <v/>
      </c>
      <c r="F687" s="1238" t="str">
        <f>IF('Data invoice'!N643=0,"",'Data invoice'!O643)</f>
        <v/>
      </c>
      <c r="G687" s="1238" t="str">
        <f>IF('Data invoice'!O643=0,"",'Data invoice'!P643)</f>
        <v/>
      </c>
      <c r="H687" s="1238" t="str">
        <f>IF('Data invoice'!P643=0,"",'Data invoice'!Q643)</f>
        <v/>
      </c>
      <c r="I687" s="1238" t="str">
        <f>IF('Data invoice'!Q643=0,"",'Data invoice'!R643)</f>
        <v/>
      </c>
      <c r="J687" s="1239" t="str">
        <f>IF('Data invoice'!R643=0,"",'Data invoice'!S643)</f>
        <v/>
      </c>
      <c r="K687" s="1238" t="str">
        <f>IF('Data invoice'!S643=0,"",'Data invoice'!T643)</f>
        <v/>
      </c>
      <c r="L687" s="275"/>
      <c r="M687" s="252"/>
      <c r="N687" s="252"/>
      <c r="O687" s="252"/>
      <c r="P687" s="252"/>
      <c r="Q687" s="252"/>
      <c r="R687" s="252"/>
      <c r="AK687" s="275"/>
      <c r="AL687" s="275"/>
      <c r="AM687" s="275"/>
      <c r="AN687" s="275"/>
      <c r="AO687" s="275"/>
      <c r="AP687" s="275"/>
      <c r="AQ687" s="275"/>
      <c r="AR687" s="275"/>
      <c r="AS687" s="275"/>
      <c r="AT687" s="275"/>
      <c r="AU687" s="275"/>
      <c r="AV687" s="275"/>
      <c r="AW687" s="275"/>
    </row>
    <row r="688" spans="2:49" s="414" customFormat="1" ht="15.75" customHeight="1">
      <c r="B688" s="1238" t="str">
        <f>IF('Data invoice'!J646=0,"",'Data invoice'!K646)</f>
        <v/>
      </c>
      <c r="C688" s="1238" t="str">
        <f>IF('Data invoice'!K644=0,"",'Data invoice'!L644)</f>
        <v/>
      </c>
      <c r="D688" s="1238" t="str">
        <f>IF('Data invoice'!L644=0,"",'Data invoice'!M644)</f>
        <v/>
      </c>
      <c r="E688" s="1238" t="str">
        <f>IF('Data invoice'!M644=0,"",'Data invoice'!N644)</f>
        <v/>
      </c>
      <c r="F688" s="1238" t="str">
        <f>IF('Data invoice'!N644=0,"",'Data invoice'!O644)</f>
        <v/>
      </c>
      <c r="G688" s="1238" t="str">
        <f>IF('Data invoice'!O644=0,"",'Data invoice'!P644)</f>
        <v/>
      </c>
      <c r="H688" s="1238" t="str">
        <f>IF('Data invoice'!P644=0,"",'Data invoice'!Q644)</f>
        <v/>
      </c>
      <c r="I688" s="1238" t="str">
        <f>IF('Data invoice'!Q644=0,"",'Data invoice'!R644)</f>
        <v/>
      </c>
      <c r="J688" s="1239" t="str">
        <f>IF('Data invoice'!R644=0,"",'Data invoice'!S644)</f>
        <v/>
      </c>
      <c r="K688" s="1238" t="str">
        <f>IF('Data invoice'!S644=0,"",'Data invoice'!T644)</f>
        <v/>
      </c>
      <c r="L688" s="275"/>
      <c r="M688" s="252"/>
      <c r="N688" s="252"/>
      <c r="O688" s="252"/>
      <c r="P688" s="252"/>
      <c r="Q688" s="252"/>
      <c r="R688" s="252"/>
      <c r="AK688" s="275"/>
      <c r="AL688" s="275"/>
      <c r="AM688" s="275"/>
      <c r="AN688" s="275"/>
      <c r="AO688" s="275"/>
      <c r="AP688" s="275"/>
      <c r="AQ688" s="275"/>
      <c r="AR688" s="275"/>
      <c r="AS688" s="275"/>
      <c r="AT688" s="275"/>
      <c r="AU688" s="275"/>
      <c r="AV688" s="275"/>
      <c r="AW688" s="275"/>
    </row>
    <row r="689" spans="2:49" s="414" customFormat="1" ht="15.75" customHeight="1">
      <c r="B689" s="1238" t="str">
        <f>IF('Data invoice'!J647=0,"",'Data invoice'!K647)</f>
        <v/>
      </c>
      <c r="C689" s="1238" t="str">
        <f>IF('Data invoice'!K645=0,"",'Data invoice'!L645)</f>
        <v/>
      </c>
      <c r="D689" s="1238" t="str">
        <f>IF('Data invoice'!L645=0,"",'Data invoice'!M645)</f>
        <v/>
      </c>
      <c r="E689" s="1238" t="str">
        <f>IF('Data invoice'!M645=0,"",'Data invoice'!N645)</f>
        <v/>
      </c>
      <c r="F689" s="1238" t="str">
        <f>IF('Data invoice'!N645=0,"",'Data invoice'!O645)</f>
        <v/>
      </c>
      <c r="G689" s="1238" t="str">
        <f>IF('Data invoice'!O645=0,"",'Data invoice'!P645)</f>
        <v/>
      </c>
      <c r="H689" s="1238" t="str">
        <f>IF('Data invoice'!P645=0,"",'Data invoice'!Q645)</f>
        <v/>
      </c>
      <c r="I689" s="1238" t="str">
        <f>IF('Data invoice'!Q645=0,"",'Data invoice'!R645)</f>
        <v/>
      </c>
      <c r="J689" s="1239" t="str">
        <f>IF('Data invoice'!R645=0,"",'Data invoice'!S645)</f>
        <v/>
      </c>
      <c r="K689" s="1238" t="str">
        <f>IF('Data invoice'!S645=0,"",'Data invoice'!T645)</f>
        <v/>
      </c>
      <c r="L689" s="275"/>
      <c r="M689" s="252"/>
      <c r="N689" s="252"/>
      <c r="O689" s="252"/>
      <c r="P689" s="252"/>
      <c r="Q689" s="252"/>
      <c r="R689" s="252"/>
      <c r="AK689" s="275"/>
      <c r="AL689" s="275"/>
      <c r="AM689" s="275"/>
      <c r="AN689" s="275"/>
      <c r="AO689" s="275"/>
      <c r="AP689" s="275"/>
      <c r="AQ689" s="275"/>
      <c r="AR689" s="275"/>
      <c r="AS689" s="275"/>
      <c r="AT689" s="275"/>
      <c r="AU689" s="275"/>
      <c r="AV689" s="275"/>
      <c r="AW689" s="275"/>
    </row>
    <row r="690" spans="2:49" s="414" customFormat="1" ht="15.75" customHeight="1">
      <c r="B690" s="1238" t="str">
        <f>IF('Data invoice'!J648=0,"",'Data invoice'!K648)</f>
        <v/>
      </c>
      <c r="C690" s="1238" t="str">
        <f>IF('Data invoice'!K646=0,"",'Data invoice'!L646)</f>
        <v/>
      </c>
      <c r="D690" s="1238" t="str">
        <f>IF('Data invoice'!L646=0,"",'Data invoice'!M646)</f>
        <v/>
      </c>
      <c r="E690" s="1238" t="str">
        <f>IF('Data invoice'!M646=0,"",'Data invoice'!N646)</f>
        <v/>
      </c>
      <c r="F690" s="1238" t="str">
        <f>IF('Data invoice'!N646=0,"",'Data invoice'!O646)</f>
        <v/>
      </c>
      <c r="G690" s="1238" t="str">
        <f>IF('Data invoice'!O646=0,"",'Data invoice'!P646)</f>
        <v/>
      </c>
      <c r="H690" s="1238" t="str">
        <f>IF('Data invoice'!P646=0,"",'Data invoice'!Q646)</f>
        <v/>
      </c>
      <c r="I690" s="1238" t="str">
        <f>IF('Data invoice'!Q646=0,"",'Data invoice'!R646)</f>
        <v/>
      </c>
      <c r="J690" s="1239" t="str">
        <f>IF('Data invoice'!R646=0,"",'Data invoice'!S646)</f>
        <v/>
      </c>
      <c r="K690" s="1238" t="str">
        <f>IF('Data invoice'!S646=0,"",'Data invoice'!T646)</f>
        <v/>
      </c>
      <c r="L690" s="275"/>
      <c r="M690" s="252"/>
      <c r="N690" s="252"/>
      <c r="O690" s="252"/>
      <c r="P690" s="252"/>
      <c r="Q690" s="252"/>
      <c r="R690" s="252"/>
      <c r="AK690" s="275"/>
      <c r="AL690" s="275"/>
      <c r="AM690" s="275"/>
      <c r="AN690" s="275"/>
      <c r="AO690" s="275"/>
      <c r="AP690" s="275"/>
      <c r="AQ690" s="275"/>
      <c r="AR690" s="275"/>
      <c r="AS690" s="275"/>
      <c r="AT690" s="275"/>
      <c r="AU690" s="275"/>
      <c r="AV690" s="275"/>
      <c r="AW690" s="275"/>
    </row>
    <row r="691" spans="2:49" s="414" customFormat="1" ht="15.75" customHeight="1">
      <c r="B691" s="1238" t="str">
        <f>IF('Data invoice'!J649=0,"",'Data invoice'!K649)</f>
        <v/>
      </c>
      <c r="C691" s="1238" t="str">
        <f>IF('Data invoice'!K647=0,"",'Data invoice'!L647)</f>
        <v/>
      </c>
      <c r="D691" s="1238" t="str">
        <f>IF('Data invoice'!L647=0,"",'Data invoice'!M647)</f>
        <v/>
      </c>
      <c r="E691" s="1238" t="str">
        <f>IF('Data invoice'!M647=0,"",'Data invoice'!N647)</f>
        <v/>
      </c>
      <c r="F691" s="1238" t="str">
        <f>IF('Data invoice'!N647=0,"",'Data invoice'!O647)</f>
        <v/>
      </c>
      <c r="G691" s="1238" t="str">
        <f>IF('Data invoice'!O647=0,"",'Data invoice'!P647)</f>
        <v/>
      </c>
      <c r="H691" s="1238" t="str">
        <f>IF('Data invoice'!P647=0,"",'Data invoice'!Q647)</f>
        <v/>
      </c>
      <c r="I691" s="1238" t="str">
        <f>IF('Data invoice'!Q647=0,"",'Data invoice'!R647)</f>
        <v/>
      </c>
      <c r="J691" s="1239" t="str">
        <f>IF('Data invoice'!R647=0,"",'Data invoice'!S647)</f>
        <v/>
      </c>
      <c r="K691" s="1238" t="str">
        <f>IF('Data invoice'!S647=0,"",'Data invoice'!T647)</f>
        <v/>
      </c>
      <c r="L691" s="275"/>
      <c r="M691" s="252"/>
      <c r="N691" s="252"/>
      <c r="O691" s="252"/>
      <c r="P691" s="252"/>
      <c r="Q691" s="252"/>
      <c r="R691" s="252"/>
      <c r="AK691" s="275"/>
      <c r="AL691" s="275"/>
      <c r="AM691" s="275"/>
      <c r="AN691" s="275"/>
      <c r="AO691" s="275"/>
      <c r="AP691" s="275"/>
      <c r="AQ691" s="275"/>
      <c r="AR691" s="275"/>
      <c r="AS691" s="275"/>
      <c r="AT691" s="275"/>
      <c r="AU691" s="275"/>
      <c r="AV691" s="275"/>
      <c r="AW691" s="275"/>
    </row>
    <row r="692" spans="2:49" s="414" customFormat="1" ht="15.75" customHeight="1">
      <c r="B692" s="1238" t="str">
        <f>IF('Data invoice'!J650=0,"",'Data invoice'!K650)</f>
        <v/>
      </c>
      <c r="C692" s="1238" t="str">
        <f>IF('Data invoice'!K648=0,"",'Data invoice'!L648)</f>
        <v/>
      </c>
      <c r="D692" s="1238" t="str">
        <f>IF('Data invoice'!L648=0,"",'Data invoice'!M648)</f>
        <v/>
      </c>
      <c r="E692" s="1238" t="str">
        <f>IF('Data invoice'!M648=0,"",'Data invoice'!N648)</f>
        <v/>
      </c>
      <c r="F692" s="1238" t="str">
        <f>IF('Data invoice'!N648=0,"",'Data invoice'!O648)</f>
        <v/>
      </c>
      <c r="G692" s="1238" t="str">
        <f>IF('Data invoice'!O648=0,"",'Data invoice'!P648)</f>
        <v/>
      </c>
      <c r="H692" s="1238" t="str">
        <f>IF('Data invoice'!P648=0,"",'Data invoice'!Q648)</f>
        <v/>
      </c>
      <c r="I692" s="1238" t="str">
        <f>IF('Data invoice'!Q648=0,"",'Data invoice'!R648)</f>
        <v/>
      </c>
      <c r="J692" s="1239" t="str">
        <f>IF('Data invoice'!R648=0,"",'Data invoice'!S648)</f>
        <v/>
      </c>
      <c r="K692" s="1238" t="str">
        <f>IF('Data invoice'!S648=0,"",'Data invoice'!T648)</f>
        <v/>
      </c>
      <c r="L692" s="275"/>
      <c r="M692" s="252"/>
      <c r="N692" s="252"/>
      <c r="O692" s="252"/>
      <c r="P692" s="252"/>
      <c r="Q692" s="252"/>
      <c r="R692" s="252"/>
      <c r="AK692" s="275"/>
      <c r="AL692" s="275"/>
      <c r="AM692" s="275"/>
      <c r="AN692" s="275"/>
      <c r="AO692" s="275"/>
      <c r="AP692" s="275"/>
      <c r="AQ692" s="275"/>
      <c r="AR692" s="275"/>
      <c r="AS692" s="275"/>
      <c r="AT692" s="275"/>
      <c r="AU692" s="275"/>
      <c r="AV692" s="275"/>
      <c r="AW692" s="275"/>
    </row>
    <row r="693" spans="2:49" s="414" customFormat="1" ht="15.75" customHeight="1">
      <c r="B693" s="1238" t="str">
        <f>IF('Data invoice'!J651=0,"",'Data invoice'!K651)</f>
        <v/>
      </c>
      <c r="C693" s="1238" t="str">
        <f>IF('Data invoice'!K649=0,"",'Data invoice'!L649)</f>
        <v/>
      </c>
      <c r="D693" s="1238" t="str">
        <f>IF('Data invoice'!L649=0,"",'Data invoice'!M649)</f>
        <v/>
      </c>
      <c r="E693" s="1238" t="str">
        <f>IF('Data invoice'!M649=0,"",'Data invoice'!N649)</f>
        <v/>
      </c>
      <c r="F693" s="1238" t="str">
        <f>IF('Data invoice'!N649=0,"",'Data invoice'!O649)</f>
        <v/>
      </c>
      <c r="G693" s="1238" t="str">
        <f>IF('Data invoice'!O649=0,"",'Data invoice'!P649)</f>
        <v/>
      </c>
      <c r="H693" s="1238" t="str">
        <f>IF('Data invoice'!P649=0,"",'Data invoice'!Q649)</f>
        <v/>
      </c>
      <c r="I693" s="1238" t="str">
        <f>IF('Data invoice'!Q649=0,"",'Data invoice'!R649)</f>
        <v/>
      </c>
      <c r="J693" s="1239" t="str">
        <f>IF('Data invoice'!R649=0,"",'Data invoice'!S649)</f>
        <v/>
      </c>
      <c r="K693" s="1238" t="str">
        <f>IF('Data invoice'!S649=0,"",'Data invoice'!T649)</f>
        <v/>
      </c>
      <c r="L693" s="275"/>
      <c r="M693" s="252"/>
      <c r="N693" s="252"/>
      <c r="O693" s="252"/>
      <c r="P693" s="252"/>
      <c r="Q693" s="252"/>
      <c r="R693" s="252"/>
      <c r="AK693" s="275"/>
      <c r="AL693" s="275"/>
      <c r="AM693" s="275"/>
      <c r="AN693" s="275"/>
      <c r="AO693" s="275"/>
      <c r="AP693" s="275"/>
      <c r="AQ693" s="275"/>
      <c r="AR693" s="275"/>
      <c r="AS693" s="275"/>
      <c r="AT693" s="275"/>
      <c r="AU693" s="275"/>
      <c r="AV693" s="275"/>
      <c r="AW693" s="275"/>
    </row>
    <row r="694" spans="2:49" s="414" customFormat="1" ht="15.75" customHeight="1">
      <c r="B694" s="1238" t="str">
        <f>IF('Data invoice'!J652=0,"",'Data invoice'!K652)</f>
        <v/>
      </c>
      <c r="C694" s="1238" t="str">
        <f>IF('Data invoice'!K650=0,"",'Data invoice'!L650)</f>
        <v/>
      </c>
      <c r="D694" s="1238" t="str">
        <f>IF('Data invoice'!L650=0,"",'Data invoice'!M650)</f>
        <v/>
      </c>
      <c r="E694" s="1238" t="str">
        <f>IF('Data invoice'!M650=0,"",'Data invoice'!N650)</f>
        <v/>
      </c>
      <c r="F694" s="1238" t="str">
        <f>IF('Data invoice'!N650=0,"",'Data invoice'!O650)</f>
        <v/>
      </c>
      <c r="G694" s="1238" t="str">
        <f>IF('Data invoice'!O650=0,"",'Data invoice'!P650)</f>
        <v/>
      </c>
      <c r="H694" s="1238" t="str">
        <f>IF('Data invoice'!P650=0,"",'Data invoice'!Q650)</f>
        <v/>
      </c>
      <c r="I694" s="1238" t="str">
        <f>IF('Data invoice'!Q650=0,"",'Data invoice'!R650)</f>
        <v/>
      </c>
      <c r="J694" s="1239" t="str">
        <f>IF('Data invoice'!R650=0,"",'Data invoice'!S650)</f>
        <v/>
      </c>
      <c r="K694" s="1238" t="str">
        <f>IF('Data invoice'!S650=0,"",'Data invoice'!T650)</f>
        <v/>
      </c>
      <c r="L694" s="275"/>
      <c r="M694" s="252"/>
      <c r="N694" s="252"/>
      <c r="O694" s="252"/>
      <c r="P694" s="252"/>
      <c r="Q694" s="252"/>
      <c r="R694" s="252"/>
      <c r="AK694" s="275"/>
      <c r="AL694" s="275"/>
      <c r="AM694" s="275"/>
      <c r="AN694" s="275"/>
      <c r="AO694" s="275"/>
      <c r="AP694" s="275"/>
      <c r="AQ694" s="275"/>
      <c r="AR694" s="275"/>
      <c r="AS694" s="275"/>
      <c r="AT694" s="275"/>
      <c r="AU694" s="275"/>
      <c r="AV694" s="275"/>
      <c r="AW694" s="275"/>
    </row>
    <row r="695" spans="2:49" s="414" customFormat="1" ht="15.75" customHeight="1">
      <c r="B695" s="1238" t="str">
        <f>IF('Data invoice'!J653=0,"",'Data invoice'!K653)</f>
        <v/>
      </c>
      <c r="C695" s="1238" t="str">
        <f>IF('Data invoice'!K651=0,"",'Data invoice'!L651)</f>
        <v/>
      </c>
      <c r="D695" s="1238" t="str">
        <f>IF('Data invoice'!L651=0,"",'Data invoice'!M651)</f>
        <v/>
      </c>
      <c r="E695" s="1238" t="str">
        <f>IF('Data invoice'!M651=0,"",'Data invoice'!N651)</f>
        <v/>
      </c>
      <c r="F695" s="1238" t="str">
        <f>IF('Data invoice'!N651=0,"",'Data invoice'!O651)</f>
        <v/>
      </c>
      <c r="G695" s="1238" t="str">
        <f>IF('Data invoice'!O651=0,"",'Data invoice'!P651)</f>
        <v/>
      </c>
      <c r="H695" s="1238" t="str">
        <f>IF('Data invoice'!P651=0,"",'Data invoice'!Q651)</f>
        <v/>
      </c>
      <c r="I695" s="1238" t="str">
        <f>IF('Data invoice'!Q651=0,"",'Data invoice'!R651)</f>
        <v/>
      </c>
      <c r="J695" s="1239" t="str">
        <f>IF('Data invoice'!R651=0,"",'Data invoice'!S651)</f>
        <v/>
      </c>
      <c r="K695" s="1238" t="str">
        <f>IF('Data invoice'!S651=0,"",'Data invoice'!T651)</f>
        <v/>
      </c>
      <c r="L695" s="275"/>
      <c r="M695" s="252"/>
      <c r="N695" s="252"/>
      <c r="O695" s="252"/>
      <c r="P695" s="252"/>
      <c r="Q695" s="252"/>
      <c r="R695" s="252"/>
      <c r="AK695" s="275"/>
      <c r="AL695" s="275"/>
      <c r="AM695" s="275"/>
      <c r="AN695" s="275"/>
      <c r="AO695" s="275"/>
      <c r="AP695" s="275"/>
      <c r="AQ695" s="275"/>
      <c r="AR695" s="275"/>
      <c r="AS695" s="275"/>
      <c r="AT695" s="275"/>
      <c r="AU695" s="275"/>
      <c r="AV695" s="275"/>
      <c r="AW695" s="275"/>
    </row>
    <row r="696" spans="2:49" s="414" customFormat="1" ht="15.75" customHeight="1">
      <c r="B696" s="1238" t="str">
        <f>IF('Data invoice'!J654=0,"",'Data invoice'!K654)</f>
        <v/>
      </c>
      <c r="C696" s="1238" t="str">
        <f>IF('Data invoice'!K652=0,"",'Data invoice'!L652)</f>
        <v/>
      </c>
      <c r="D696" s="1238" t="str">
        <f>IF('Data invoice'!L652=0,"",'Data invoice'!M652)</f>
        <v/>
      </c>
      <c r="E696" s="1238" t="str">
        <f>IF('Data invoice'!M652=0,"",'Data invoice'!N652)</f>
        <v/>
      </c>
      <c r="F696" s="1238" t="str">
        <f>IF('Data invoice'!N652=0,"",'Data invoice'!O652)</f>
        <v/>
      </c>
      <c r="G696" s="1238" t="str">
        <f>IF('Data invoice'!O652=0,"",'Data invoice'!P652)</f>
        <v/>
      </c>
      <c r="H696" s="1238" t="str">
        <f>IF('Data invoice'!P652=0,"",'Data invoice'!Q652)</f>
        <v/>
      </c>
      <c r="I696" s="1238" t="str">
        <f>IF('Data invoice'!Q652=0,"",'Data invoice'!R652)</f>
        <v/>
      </c>
      <c r="J696" s="1239" t="str">
        <f>IF('Data invoice'!R652=0,"",'Data invoice'!S652)</f>
        <v/>
      </c>
      <c r="K696" s="1238" t="str">
        <f>IF('Data invoice'!S652=0,"",'Data invoice'!T652)</f>
        <v/>
      </c>
      <c r="L696" s="275"/>
      <c r="M696" s="252"/>
      <c r="N696" s="252"/>
      <c r="O696" s="252"/>
      <c r="P696" s="252"/>
      <c r="Q696" s="252"/>
      <c r="R696" s="252"/>
      <c r="AK696" s="275"/>
      <c r="AL696" s="275"/>
      <c r="AM696" s="275"/>
      <c r="AN696" s="275"/>
      <c r="AO696" s="275"/>
      <c r="AP696" s="275"/>
      <c r="AQ696" s="275"/>
      <c r="AR696" s="275"/>
      <c r="AS696" s="275"/>
      <c r="AT696" s="275"/>
      <c r="AU696" s="275"/>
      <c r="AV696" s="275"/>
      <c r="AW696" s="275"/>
    </row>
    <row r="697" spans="2:49" s="414" customFormat="1" ht="15.75" customHeight="1">
      <c r="B697" s="1238" t="str">
        <f>IF('Data invoice'!J655=0,"",'Data invoice'!K655)</f>
        <v/>
      </c>
      <c r="C697" s="1238" t="str">
        <f>IF('Data invoice'!K653=0,"",'Data invoice'!L653)</f>
        <v/>
      </c>
      <c r="D697" s="1238" t="str">
        <f>IF('Data invoice'!L653=0,"",'Data invoice'!M653)</f>
        <v/>
      </c>
      <c r="E697" s="1238" t="str">
        <f>IF('Data invoice'!M653=0,"",'Data invoice'!N653)</f>
        <v/>
      </c>
      <c r="F697" s="1238" t="str">
        <f>IF('Data invoice'!N653=0,"",'Data invoice'!O653)</f>
        <v/>
      </c>
      <c r="G697" s="1238" t="str">
        <f>IF('Data invoice'!O653=0,"",'Data invoice'!P653)</f>
        <v/>
      </c>
      <c r="H697" s="1238" t="str">
        <f>IF('Data invoice'!P653=0,"",'Data invoice'!Q653)</f>
        <v/>
      </c>
      <c r="I697" s="1238" t="str">
        <f>IF('Data invoice'!Q653=0,"",'Data invoice'!R653)</f>
        <v/>
      </c>
      <c r="J697" s="1239" t="str">
        <f>IF('Data invoice'!R653=0,"",'Data invoice'!S653)</f>
        <v/>
      </c>
      <c r="K697" s="1238" t="str">
        <f>IF('Data invoice'!S653=0,"",'Data invoice'!T653)</f>
        <v/>
      </c>
      <c r="L697" s="275"/>
      <c r="M697" s="252"/>
      <c r="N697" s="252"/>
      <c r="O697" s="252"/>
      <c r="P697" s="252"/>
      <c r="Q697" s="252"/>
      <c r="R697" s="252"/>
      <c r="AK697" s="275"/>
      <c r="AL697" s="275"/>
      <c r="AM697" s="275"/>
      <c r="AN697" s="275"/>
      <c r="AO697" s="275"/>
      <c r="AP697" s="275"/>
      <c r="AQ697" s="275"/>
      <c r="AR697" s="275"/>
      <c r="AS697" s="275"/>
      <c r="AT697" s="275"/>
      <c r="AU697" s="275"/>
      <c r="AV697" s="275"/>
      <c r="AW697" s="275"/>
    </row>
    <row r="698" spans="2:49" s="414" customFormat="1" ht="15.75" customHeight="1">
      <c r="B698" s="1238" t="str">
        <f>IF('Data invoice'!J656=0,"",'Data invoice'!K656)</f>
        <v/>
      </c>
      <c r="C698" s="1238" t="str">
        <f>IF('Data invoice'!K654=0,"",'Data invoice'!L654)</f>
        <v/>
      </c>
      <c r="D698" s="1238" t="str">
        <f>IF('Data invoice'!L654=0,"",'Data invoice'!M654)</f>
        <v/>
      </c>
      <c r="E698" s="1238" t="str">
        <f>IF('Data invoice'!M654=0,"",'Data invoice'!N654)</f>
        <v/>
      </c>
      <c r="F698" s="1238" t="str">
        <f>IF('Data invoice'!N654=0,"",'Data invoice'!O654)</f>
        <v/>
      </c>
      <c r="G698" s="1238" t="str">
        <f>IF('Data invoice'!O654=0,"",'Data invoice'!P654)</f>
        <v/>
      </c>
      <c r="H698" s="1238" t="str">
        <f>IF('Data invoice'!P654=0,"",'Data invoice'!Q654)</f>
        <v/>
      </c>
      <c r="I698" s="1238" t="str">
        <f>IF('Data invoice'!Q654=0,"",'Data invoice'!R654)</f>
        <v/>
      </c>
      <c r="J698" s="1239" t="str">
        <f>IF('Data invoice'!R654=0,"",'Data invoice'!S654)</f>
        <v/>
      </c>
      <c r="K698" s="1238" t="str">
        <f>IF('Data invoice'!S654=0,"",'Data invoice'!T654)</f>
        <v/>
      </c>
      <c r="L698" s="275"/>
      <c r="M698" s="252"/>
      <c r="N698" s="252"/>
      <c r="O698" s="252"/>
      <c r="P698" s="252"/>
      <c r="Q698" s="252"/>
      <c r="R698" s="252"/>
      <c r="AK698" s="275"/>
      <c r="AL698" s="275"/>
      <c r="AM698" s="275"/>
      <c r="AN698" s="275"/>
      <c r="AO698" s="275"/>
      <c r="AP698" s="275"/>
      <c r="AQ698" s="275"/>
      <c r="AR698" s="275"/>
      <c r="AS698" s="275"/>
      <c r="AT698" s="275"/>
      <c r="AU698" s="275"/>
      <c r="AV698" s="275"/>
      <c r="AW698" s="275"/>
    </row>
    <row r="699" spans="2:49" s="414" customFormat="1" ht="15.75" customHeight="1">
      <c r="B699" s="1238" t="str">
        <f>IF('Data invoice'!J657=0,"",'Data invoice'!K657)</f>
        <v/>
      </c>
      <c r="C699" s="1238" t="str">
        <f>IF('Data invoice'!K655=0,"",'Data invoice'!L655)</f>
        <v/>
      </c>
      <c r="D699" s="1238" t="str">
        <f>IF('Data invoice'!L655=0,"",'Data invoice'!M655)</f>
        <v/>
      </c>
      <c r="E699" s="1238" t="str">
        <f>IF('Data invoice'!M655=0,"",'Data invoice'!N655)</f>
        <v/>
      </c>
      <c r="F699" s="1238" t="str">
        <f>IF('Data invoice'!N655=0,"",'Data invoice'!O655)</f>
        <v/>
      </c>
      <c r="G699" s="1238" t="str">
        <f>IF('Data invoice'!O655=0,"",'Data invoice'!P655)</f>
        <v/>
      </c>
      <c r="H699" s="1238" t="str">
        <f>IF('Data invoice'!P655=0,"",'Data invoice'!Q655)</f>
        <v/>
      </c>
      <c r="I699" s="1238" t="str">
        <f>IF('Data invoice'!Q655=0,"",'Data invoice'!R655)</f>
        <v/>
      </c>
      <c r="J699" s="1239" t="str">
        <f>IF('Data invoice'!R655=0,"",'Data invoice'!S655)</f>
        <v/>
      </c>
      <c r="K699" s="1238" t="str">
        <f>IF('Data invoice'!S655=0,"",'Data invoice'!T655)</f>
        <v/>
      </c>
      <c r="L699" s="275"/>
      <c r="M699" s="252"/>
      <c r="N699" s="252"/>
      <c r="O699" s="252"/>
      <c r="P699" s="252"/>
      <c r="Q699" s="252"/>
      <c r="R699" s="252"/>
      <c r="AK699" s="275"/>
      <c r="AL699" s="275"/>
      <c r="AM699" s="275"/>
      <c r="AN699" s="275"/>
      <c r="AO699" s="275"/>
      <c r="AP699" s="275"/>
      <c r="AQ699" s="275"/>
      <c r="AR699" s="275"/>
      <c r="AS699" s="275"/>
      <c r="AT699" s="275"/>
      <c r="AU699" s="275"/>
      <c r="AV699" s="275"/>
      <c r="AW699" s="275"/>
    </row>
    <row r="700" spans="2:49" s="414" customFormat="1" ht="15.75" customHeight="1">
      <c r="B700" s="1238" t="str">
        <f>IF('Data invoice'!J658=0,"",'Data invoice'!K658)</f>
        <v/>
      </c>
      <c r="C700" s="1238" t="str">
        <f>IF('Data invoice'!K656=0,"",'Data invoice'!L656)</f>
        <v/>
      </c>
      <c r="D700" s="1238" t="str">
        <f>IF('Data invoice'!L656=0,"",'Data invoice'!M656)</f>
        <v/>
      </c>
      <c r="E700" s="1238" t="str">
        <f>IF('Data invoice'!M656=0,"",'Data invoice'!N656)</f>
        <v/>
      </c>
      <c r="F700" s="1238" t="str">
        <f>IF('Data invoice'!N656=0,"",'Data invoice'!O656)</f>
        <v/>
      </c>
      <c r="G700" s="1238" t="str">
        <f>IF('Data invoice'!O656=0,"",'Data invoice'!P656)</f>
        <v/>
      </c>
      <c r="H700" s="1238" t="str">
        <f>IF('Data invoice'!P656=0,"",'Data invoice'!Q656)</f>
        <v/>
      </c>
      <c r="I700" s="1238" t="str">
        <f>IF('Data invoice'!Q656=0,"",'Data invoice'!R656)</f>
        <v/>
      </c>
      <c r="J700" s="1239" t="str">
        <f>IF('Data invoice'!R656=0,"",'Data invoice'!S656)</f>
        <v/>
      </c>
      <c r="K700" s="1238" t="str">
        <f>IF('Data invoice'!S656=0,"",'Data invoice'!T656)</f>
        <v/>
      </c>
      <c r="L700" s="275"/>
      <c r="M700" s="252"/>
      <c r="N700" s="252"/>
      <c r="O700" s="252"/>
      <c r="P700" s="252"/>
      <c r="Q700" s="252"/>
      <c r="R700" s="252"/>
      <c r="AK700" s="275"/>
      <c r="AL700" s="275"/>
      <c r="AM700" s="275"/>
      <c r="AN700" s="275"/>
      <c r="AO700" s="275"/>
      <c r="AP700" s="275"/>
      <c r="AQ700" s="275"/>
      <c r="AR700" s="275"/>
      <c r="AS700" s="275"/>
      <c r="AT700" s="275"/>
      <c r="AU700" s="275"/>
      <c r="AV700" s="275"/>
      <c r="AW700" s="275"/>
    </row>
    <row r="701" spans="2:49" s="414" customFormat="1" ht="15.75" customHeight="1">
      <c r="B701" s="1238" t="str">
        <f>IF('Data invoice'!J659=0,"",'Data invoice'!K659)</f>
        <v/>
      </c>
      <c r="C701" s="1238" t="str">
        <f>IF('Data invoice'!K657=0,"",'Data invoice'!L657)</f>
        <v/>
      </c>
      <c r="D701" s="1238" t="str">
        <f>IF('Data invoice'!L657=0,"",'Data invoice'!M657)</f>
        <v/>
      </c>
      <c r="E701" s="1238" t="str">
        <f>IF('Data invoice'!M657=0,"",'Data invoice'!N657)</f>
        <v/>
      </c>
      <c r="F701" s="1238" t="str">
        <f>IF('Data invoice'!N657=0,"",'Data invoice'!O657)</f>
        <v/>
      </c>
      <c r="G701" s="1238" t="str">
        <f>IF('Data invoice'!O657=0,"",'Data invoice'!P657)</f>
        <v/>
      </c>
      <c r="H701" s="1238" t="str">
        <f>IF('Data invoice'!P657=0,"",'Data invoice'!Q657)</f>
        <v/>
      </c>
      <c r="I701" s="1238" t="str">
        <f>IF('Data invoice'!Q657=0,"",'Data invoice'!R657)</f>
        <v/>
      </c>
      <c r="J701" s="1239" t="str">
        <f>IF('Data invoice'!R657=0,"",'Data invoice'!S657)</f>
        <v/>
      </c>
      <c r="K701" s="1238" t="str">
        <f>IF('Data invoice'!S657=0,"",'Data invoice'!T657)</f>
        <v/>
      </c>
      <c r="L701" s="275"/>
      <c r="M701" s="252"/>
      <c r="N701" s="252"/>
      <c r="O701" s="252"/>
      <c r="P701" s="252"/>
      <c r="Q701" s="252"/>
      <c r="R701" s="252"/>
      <c r="AK701" s="275"/>
      <c r="AL701" s="275"/>
      <c r="AM701" s="275"/>
      <c r="AN701" s="275"/>
      <c r="AO701" s="275"/>
      <c r="AP701" s="275"/>
      <c r="AQ701" s="275"/>
      <c r="AR701" s="275"/>
      <c r="AS701" s="275"/>
      <c r="AT701" s="275"/>
      <c r="AU701" s="275"/>
      <c r="AV701" s="275"/>
      <c r="AW701" s="275"/>
    </row>
    <row r="702" spans="2:49" s="414" customFormat="1" ht="15.75" customHeight="1">
      <c r="B702" s="1238" t="str">
        <f>IF('Data invoice'!J660=0,"",'Data invoice'!K660)</f>
        <v/>
      </c>
      <c r="C702" s="1238" t="str">
        <f>IF('Data invoice'!K658=0,"",'Data invoice'!L658)</f>
        <v/>
      </c>
      <c r="D702" s="1238" t="str">
        <f>IF('Data invoice'!L658=0,"",'Data invoice'!M658)</f>
        <v/>
      </c>
      <c r="E702" s="1238" t="str">
        <f>IF('Data invoice'!M658=0,"",'Data invoice'!N658)</f>
        <v/>
      </c>
      <c r="F702" s="1238" t="str">
        <f>IF('Data invoice'!N658=0,"",'Data invoice'!O658)</f>
        <v/>
      </c>
      <c r="G702" s="1238" t="str">
        <f>IF('Data invoice'!O658=0,"",'Data invoice'!P658)</f>
        <v/>
      </c>
      <c r="H702" s="1238" t="str">
        <f>IF('Data invoice'!P658=0,"",'Data invoice'!Q658)</f>
        <v/>
      </c>
      <c r="I702" s="1238" t="str">
        <f>IF('Data invoice'!Q658=0,"",'Data invoice'!R658)</f>
        <v/>
      </c>
      <c r="J702" s="1239" t="str">
        <f>IF('Data invoice'!R658=0,"",'Data invoice'!S658)</f>
        <v/>
      </c>
      <c r="K702" s="1238" t="str">
        <f>IF('Data invoice'!S658=0,"",'Data invoice'!T658)</f>
        <v/>
      </c>
      <c r="L702" s="275"/>
      <c r="M702" s="252"/>
      <c r="N702" s="252"/>
      <c r="O702" s="252"/>
      <c r="P702" s="252"/>
      <c r="Q702" s="252"/>
      <c r="R702" s="252"/>
      <c r="AK702" s="275"/>
      <c r="AL702" s="275"/>
      <c r="AM702" s="275"/>
      <c r="AN702" s="275"/>
      <c r="AO702" s="275"/>
      <c r="AP702" s="275"/>
      <c r="AQ702" s="275"/>
      <c r="AR702" s="275"/>
      <c r="AS702" s="275"/>
      <c r="AT702" s="275"/>
      <c r="AU702" s="275"/>
      <c r="AV702" s="275"/>
      <c r="AW702" s="275"/>
    </row>
    <row r="703" spans="2:49" s="414" customFormat="1" ht="15.75" customHeight="1">
      <c r="B703" s="1238" t="str">
        <f>IF('Data invoice'!J661=0,"",'Data invoice'!K661)</f>
        <v/>
      </c>
      <c r="C703" s="1238" t="str">
        <f>IF('Data invoice'!K659=0,"",'Data invoice'!L659)</f>
        <v/>
      </c>
      <c r="D703" s="1238" t="str">
        <f>IF('Data invoice'!L659=0,"",'Data invoice'!M659)</f>
        <v/>
      </c>
      <c r="E703" s="1238" t="str">
        <f>IF('Data invoice'!M659=0,"",'Data invoice'!N659)</f>
        <v/>
      </c>
      <c r="F703" s="1238" t="str">
        <f>IF('Data invoice'!N659=0,"",'Data invoice'!O659)</f>
        <v/>
      </c>
      <c r="G703" s="1238" t="str">
        <f>IF('Data invoice'!O659=0,"",'Data invoice'!P659)</f>
        <v/>
      </c>
      <c r="H703" s="1238" t="str">
        <f>IF('Data invoice'!P659=0,"",'Data invoice'!Q659)</f>
        <v/>
      </c>
      <c r="I703" s="1238" t="str">
        <f>IF('Data invoice'!Q659=0,"",'Data invoice'!R659)</f>
        <v/>
      </c>
      <c r="J703" s="1239" t="str">
        <f>IF('Data invoice'!R659=0,"",'Data invoice'!S659)</f>
        <v/>
      </c>
      <c r="K703" s="1238" t="str">
        <f>IF('Data invoice'!S659=0,"",'Data invoice'!T659)</f>
        <v/>
      </c>
      <c r="L703" s="275"/>
      <c r="M703" s="252"/>
      <c r="N703" s="252"/>
      <c r="O703" s="252"/>
      <c r="P703" s="252"/>
      <c r="Q703" s="252"/>
      <c r="R703" s="252"/>
      <c r="AK703" s="275"/>
      <c r="AL703" s="275"/>
      <c r="AM703" s="275"/>
      <c r="AN703" s="275"/>
      <c r="AO703" s="275"/>
      <c r="AP703" s="275"/>
      <c r="AQ703" s="275"/>
      <c r="AR703" s="275"/>
      <c r="AS703" s="275"/>
      <c r="AT703" s="275"/>
      <c r="AU703" s="275"/>
      <c r="AV703" s="275"/>
      <c r="AW703" s="275"/>
    </row>
    <row r="704" spans="2:49" s="414" customFormat="1" ht="15.75" customHeight="1">
      <c r="B704" s="1238" t="str">
        <f>IF('Data invoice'!J662=0,"",'Data invoice'!K662)</f>
        <v/>
      </c>
      <c r="C704" s="1238" t="str">
        <f>IF('Data invoice'!K660=0,"",'Data invoice'!L660)</f>
        <v/>
      </c>
      <c r="D704" s="1238" t="str">
        <f>IF('Data invoice'!L660=0,"",'Data invoice'!M660)</f>
        <v/>
      </c>
      <c r="E704" s="1238" t="str">
        <f>IF('Data invoice'!M660=0,"",'Data invoice'!N660)</f>
        <v/>
      </c>
      <c r="F704" s="1238" t="str">
        <f>IF('Data invoice'!N660=0,"",'Data invoice'!O660)</f>
        <v/>
      </c>
      <c r="G704" s="1238" t="str">
        <f>IF('Data invoice'!O660=0,"",'Data invoice'!P660)</f>
        <v/>
      </c>
      <c r="H704" s="1238" t="str">
        <f>IF('Data invoice'!P660=0,"",'Data invoice'!Q660)</f>
        <v/>
      </c>
      <c r="I704" s="1238" t="str">
        <f>IF('Data invoice'!Q660=0,"",'Data invoice'!R660)</f>
        <v/>
      </c>
      <c r="J704" s="1239" t="str">
        <f>IF('Data invoice'!R660=0,"",'Data invoice'!S660)</f>
        <v/>
      </c>
      <c r="K704" s="1238" t="str">
        <f>IF('Data invoice'!S660=0,"",'Data invoice'!T660)</f>
        <v/>
      </c>
      <c r="L704" s="275"/>
      <c r="M704" s="252"/>
      <c r="N704" s="252"/>
      <c r="O704" s="252"/>
      <c r="P704" s="252"/>
      <c r="Q704" s="252"/>
      <c r="R704" s="252"/>
      <c r="AK704" s="275"/>
      <c r="AL704" s="275"/>
      <c r="AM704" s="275"/>
      <c r="AN704" s="275"/>
      <c r="AO704" s="275"/>
      <c r="AP704" s="275"/>
      <c r="AQ704" s="275"/>
      <c r="AR704" s="275"/>
      <c r="AS704" s="275"/>
      <c r="AT704" s="275"/>
      <c r="AU704" s="275"/>
      <c r="AV704" s="275"/>
      <c r="AW704" s="275"/>
    </row>
    <row r="705" spans="2:49" s="414" customFormat="1" ht="15.75" customHeight="1">
      <c r="B705" s="1238" t="str">
        <f>IF('Data invoice'!J663=0,"",'Data invoice'!K663)</f>
        <v/>
      </c>
      <c r="C705" s="1238" t="str">
        <f>IF('Data invoice'!K661=0,"",'Data invoice'!L661)</f>
        <v/>
      </c>
      <c r="D705" s="1238" t="str">
        <f>IF('Data invoice'!L661=0,"",'Data invoice'!M661)</f>
        <v/>
      </c>
      <c r="E705" s="1238" t="str">
        <f>IF('Data invoice'!M661=0,"",'Data invoice'!N661)</f>
        <v/>
      </c>
      <c r="F705" s="1238" t="str">
        <f>IF('Data invoice'!N661=0,"",'Data invoice'!O661)</f>
        <v/>
      </c>
      <c r="G705" s="1238" t="str">
        <f>IF('Data invoice'!O661=0,"",'Data invoice'!P661)</f>
        <v/>
      </c>
      <c r="H705" s="1238" t="str">
        <f>IF('Data invoice'!P661=0,"",'Data invoice'!Q661)</f>
        <v/>
      </c>
      <c r="I705" s="1238" t="str">
        <f>IF('Data invoice'!Q661=0,"",'Data invoice'!R661)</f>
        <v/>
      </c>
      <c r="J705" s="1239" t="str">
        <f>IF('Data invoice'!R661=0,"",'Data invoice'!S661)</f>
        <v/>
      </c>
      <c r="K705" s="1238" t="str">
        <f>IF('Data invoice'!S661=0,"",'Data invoice'!T661)</f>
        <v/>
      </c>
      <c r="L705" s="275"/>
      <c r="M705" s="252"/>
      <c r="N705" s="252"/>
      <c r="O705" s="252"/>
      <c r="P705" s="252"/>
      <c r="Q705" s="252"/>
      <c r="R705" s="252"/>
      <c r="AK705" s="275"/>
      <c r="AL705" s="275"/>
      <c r="AM705" s="275"/>
      <c r="AN705" s="275"/>
      <c r="AO705" s="275"/>
      <c r="AP705" s="275"/>
      <c r="AQ705" s="275"/>
      <c r="AR705" s="275"/>
      <c r="AS705" s="275"/>
      <c r="AT705" s="275"/>
      <c r="AU705" s="275"/>
      <c r="AV705" s="275"/>
      <c r="AW705" s="275"/>
    </row>
    <row r="706" spans="2:49" s="414" customFormat="1" ht="15.75" customHeight="1">
      <c r="B706" s="1238" t="str">
        <f>IF('Data invoice'!J664=0,"",'Data invoice'!K664)</f>
        <v/>
      </c>
      <c r="C706" s="1238" t="str">
        <f>IF('Data invoice'!K662=0,"",'Data invoice'!L662)</f>
        <v/>
      </c>
      <c r="D706" s="1238" t="str">
        <f>IF('Data invoice'!L662=0,"",'Data invoice'!M662)</f>
        <v/>
      </c>
      <c r="E706" s="1238" t="str">
        <f>IF('Data invoice'!M662=0,"",'Data invoice'!N662)</f>
        <v/>
      </c>
      <c r="F706" s="1238" t="str">
        <f>IF('Data invoice'!N662=0,"",'Data invoice'!O662)</f>
        <v/>
      </c>
      <c r="G706" s="1238" t="str">
        <f>IF('Data invoice'!O662=0,"",'Data invoice'!P662)</f>
        <v/>
      </c>
      <c r="H706" s="1238" t="str">
        <f>IF('Data invoice'!P662=0,"",'Data invoice'!Q662)</f>
        <v/>
      </c>
      <c r="I706" s="1238" t="str">
        <f>IF('Data invoice'!Q662=0,"",'Data invoice'!R662)</f>
        <v/>
      </c>
      <c r="J706" s="1239" t="str">
        <f>IF('Data invoice'!R662=0,"",'Data invoice'!S662)</f>
        <v/>
      </c>
      <c r="K706" s="1238" t="str">
        <f>IF('Data invoice'!S662=0,"",'Data invoice'!T662)</f>
        <v/>
      </c>
      <c r="L706" s="275"/>
      <c r="M706" s="252"/>
      <c r="N706" s="252"/>
      <c r="O706" s="252"/>
      <c r="P706" s="252"/>
      <c r="Q706" s="252"/>
      <c r="R706" s="252"/>
      <c r="AK706" s="275"/>
      <c r="AL706" s="275"/>
      <c r="AM706" s="275"/>
      <c r="AN706" s="275"/>
      <c r="AO706" s="275"/>
      <c r="AP706" s="275"/>
      <c r="AQ706" s="275"/>
      <c r="AR706" s="275"/>
      <c r="AS706" s="275"/>
      <c r="AT706" s="275"/>
      <c r="AU706" s="275"/>
      <c r="AV706" s="275"/>
      <c r="AW706" s="275"/>
    </row>
    <row r="707" spans="2:49" s="414" customFormat="1" ht="15.75" customHeight="1">
      <c r="B707" s="1238" t="str">
        <f>IF('Data invoice'!J665=0,"",'Data invoice'!K665)</f>
        <v/>
      </c>
      <c r="C707" s="1238" t="str">
        <f>IF('Data invoice'!K663=0,"",'Data invoice'!L663)</f>
        <v/>
      </c>
      <c r="D707" s="1238" t="str">
        <f>IF('Data invoice'!L663=0,"",'Data invoice'!M663)</f>
        <v/>
      </c>
      <c r="E707" s="1238" t="str">
        <f>IF('Data invoice'!M663=0,"",'Data invoice'!N663)</f>
        <v/>
      </c>
      <c r="F707" s="1238" t="str">
        <f>IF('Data invoice'!N663=0,"",'Data invoice'!O663)</f>
        <v/>
      </c>
      <c r="G707" s="1238" t="str">
        <f>IF('Data invoice'!O663=0,"",'Data invoice'!P663)</f>
        <v/>
      </c>
      <c r="H707" s="1238" t="str">
        <f>IF('Data invoice'!P663=0,"",'Data invoice'!Q663)</f>
        <v/>
      </c>
      <c r="I707" s="1238" t="str">
        <f>IF('Data invoice'!Q663=0,"",'Data invoice'!R663)</f>
        <v/>
      </c>
      <c r="J707" s="1239" t="str">
        <f>IF('Data invoice'!R663=0,"",'Data invoice'!S663)</f>
        <v/>
      </c>
      <c r="K707" s="1238" t="str">
        <f>IF('Data invoice'!S663=0,"",'Data invoice'!T663)</f>
        <v/>
      </c>
      <c r="L707" s="275"/>
      <c r="M707" s="252"/>
      <c r="N707" s="252"/>
      <c r="O707" s="252"/>
      <c r="P707" s="252"/>
      <c r="Q707" s="252"/>
      <c r="R707" s="252"/>
      <c r="AK707" s="275"/>
      <c r="AL707" s="275"/>
      <c r="AM707" s="275"/>
      <c r="AN707" s="275"/>
      <c r="AO707" s="275"/>
      <c r="AP707" s="275"/>
      <c r="AQ707" s="275"/>
      <c r="AR707" s="275"/>
      <c r="AS707" s="275"/>
      <c r="AT707" s="275"/>
      <c r="AU707" s="275"/>
      <c r="AV707" s="275"/>
      <c r="AW707" s="275"/>
    </row>
    <row r="708" spans="2:49" s="414" customFormat="1" ht="15.75" customHeight="1">
      <c r="B708" s="1238" t="str">
        <f>IF('Data invoice'!J666=0,"",'Data invoice'!K666)</f>
        <v/>
      </c>
      <c r="C708" s="1238" t="str">
        <f>IF('Data invoice'!K664=0,"",'Data invoice'!L664)</f>
        <v/>
      </c>
      <c r="D708" s="1238" t="str">
        <f>IF('Data invoice'!L664=0,"",'Data invoice'!M664)</f>
        <v/>
      </c>
      <c r="E708" s="1238" t="str">
        <f>IF('Data invoice'!M664=0,"",'Data invoice'!N664)</f>
        <v/>
      </c>
      <c r="F708" s="1238" t="str">
        <f>IF('Data invoice'!N664=0,"",'Data invoice'!O664)</f>
        <v/>
      </c>
      <c r="G708" s="1238" t="str">
        <f>IF('Data invoice'!O664=0,"",'Data invoice'!P664)</f>
        <v/>
      </c>
      <c r="H708" s="1238" t="str">
        <f>IF('Data invoice'!P664=0,"",'Data invoice'!Q664)</f>
        <v/>
      </c>
      <c r="I708" s="1238" t="str">
        <f>IF('Data invoice'!Q664=0,"",'Data invoice'!R664)</f>
        <v/>
      </c>
      <c r="J708" s="1239" t="str">
        <f>IF('Data invoice'!R664=0,"",'Data invoice'!S664)</f>
        <v/>
      </c>
      <c r="K708" s="1238" t="str">
        <f>IF('Data invoice'!S664=0,"",'Data invoice'!T664)</f>
        <v/>
      </c>
      <c r="L708" s="275"/>
      <c r="M708" s="252"/>
      <c r="N708" s="252"/>
      <c r="O708" s="252"/>
      <c r="P708" s="252"/>
      <c r="Q708" s="252"/>
      <c r="R708" s="252"/>
      <c r="AK708" s="275"/>
      <c r="AL708" s="275"/>
      <c r="AM708" s="275"/>
      <c r="AN708" s="275"/>
      <c r="AO708" s="275"/>
      <c r="AP708" s="275"/>
      <c r="AQ708" s="275"/>
      <c r="AR708" s="275"/>
      <c r="AS708" s="275"/>
      <c r="AT708" s="275"/>
      <c r="AU708" s="275"/>
      <c r="AV708" s="275"/>
      <c r="AW708" s="275"/>
    </row>
    <row r="709" spans="2:49" s="414" customFormat="1" ht="15.75" customHeight="1">
      <c r="B709" s="1238" t="str">
        <f>IF('Data invoice'!J667=0,"",'Data invoice'!K667)</f>
        <v/>
      </c>
      <c r="C709" s="1238" t="str">
        <f>IF('Data invoice'!K665=0,"",'Data invoice'!L665)</f>
        <v/>
      </c>
      <c r="D709" s="1238" t="str">
        <f>IF('Data invoice'!L665=0,"",'Data invoice'!M665)</f>
        <v/>
      </c>
      <c r="E709" s="1238" t="str">
        <f>IF('Data invoice'!M665=0,"",'Data invoice'!N665)</f>
        <v/>
      </c>
      <c r="F709" s="1238" t="str">
        <f>IF('Data invoice'!N665=0,"",'Data invoice'!O665)</f>
        <v/>
      </c>
      <c r="G709" s="1238" t="str">
        <f>IF('Data invoice'!O665=0,"",'Data invoice'!P665)</f>
        <v/>
      </c>
      <c r="H709" s="1238" t="str">
        <f>IF('Data invoice'!P665=0,"",'Data invoice'!Q665)</f>
        <v/>
      </c>
      <c r="I709" s="1238" t="str">
        <f>IF('Data invoice'!Q665=0,"",'Data invoice'!R665)</f>
        <v/>
      </c>
      <c r="J709" s="1239" t="str">
        <f>IF('Data invoice'!R665=0,"",'Data invoice'!S665)</f>
        <v/>
      </c>
      <c r="K709" s="1238" t="str">
        <f>IF('Data invoice'!S665=0,"",'Data invoice'!T665)</f>
        <v/>
      </c>
      <c r="L709" s="275"/>
      <c r="M709" s="252"/>
      <c r="N709" s="252"/>
      <c r="O709" s="252"/>
      <c r="P709" s="252"/>
      <c r="Q709" s="252"/>
      <c r="R709" s="252"/>
      <c r="AK709" s="275"/>
      <c r="AL709" s="275"/>
      <c r="AM709" s="275"/>
      <c r="AN709" s="275"/>
      <c r="AO709" s="275"/>
      <c r="AP709" s="275"/>
      <c r="AQ709" s="275"/>
      <c r="AR709" s="275"/>
      <c r="AS709" s="275"/>
      <c r="AT709" s="275"/>
      <c r="AU709" s="275"/>
      <c r="AV709" s="275"/>
      <c r="AW709" s="275"/>
    </row>
    <row r="710" spans="2:49" s="414" customFormat="1" ht="15.75" customHeight="1">
      <c r="B710" s="1238" t="str">
        <f>IF('Data invoice'!J668=0,"",'Data invoice'!K668)</f>
        <v/>
      </c>
      <c r="C710" s="1238" t="str">
        <f>IF('Data invoice'!K666=0,"",'Data invoice'!L666)</f>
        <v/>
      </c>
      <c r="D710" s="1238" t="str">
        <f>IF('Data invoice'!L666=0,"",'Data invoice'!M666)</f>
        <v/>
      </c>
      <c r="E710" s="1238" t="str">
        <f>IF('Data invoice'!M666=0,"",'Data invoice'!N666)</f>
        <v/>
      </c>
      <c r="F710" s="1238" t="str">
        <f>IF('Data invoice'!N666=0,"",'Data invoice'!O666)</f>
        <v/>
      </c>
      <c r="G710" s="1238" t="str">
        <f>IF('Data invoice'!O666=0,"",'Data invoice'!P666)</f>
        <v/>
      </c>
      <c r="H710" s="1238" t="str">
        <f>IF('Data invoice'!P666=0,"",'Data invoice'!Q666)</f>
        <v/>
      </c>
      <c r="I710" s="1238" t="str">
        <f>IF('Data invoice'!Q666=0,"",'Data invoice'!R666)</f>
        <v/>
      </c>
      <c r="J710" s="1239" t="str">
        <f>IF('Data invoice'!R666=0,"",'Data invoice'!S666)</f>
        <v/>
      </c>
      <c r="K710" s="1238" t="str">
        <f>IF('Data invoice'!S666=0,"",'Data invoice'!T666)</f>
        <v/>
      </c>
      <c r="L710" s="275"/>
      <c r="M710" s="252"/>
      <c r="N710" s="252"/>
      <c r="O710" s="252"/>
      <c r="P710" s="252"/>
      <c r="Q710" s="252"/>
      <c r="R710" s="252"/>
      <c r="AK710" s="275"/>
      <c r="AL710" s="275"/>
      <c r="AM710" s="275"/>
      <c r="AN710" s="275"/>
      <c r="AO710" s="275"/>
      <c r="AP710" s="275"/>
      <c r="AQ710" s="275"/>
      <c r="AR710" s="275"/>
      <c r="AS710" s="275"/>
      <c r="AT710" s="275"/>
      <c r="AU710" s="275"/>
      <c r="AV710" s="275"/>
      <c r="AW710" s="275"/>
    </row>
    <row r="711" spans="2:49" s="414" customFormat="1" ht="15.75" customHeight="1">
      <c r="B711" s="1238" t="str">
        <f>IF('Data invoice'!J669=0,"",'Data invoice'!K669)</f>
        <v/>
      </c>
      <c r="C711" s="1238" t="str">
        <f>IF('Data invoice'!K667=0,"",'Data invoice'!L667)</f>
        <v/>
      </c>
      <c r="D711" s="1238" t="str">
        <f>IF('Data invoice'!L667=0,"",'Data invoice'!M667)</f>
        <v/>
      </c>
      <c r="E711" s="1238" t="str">
        <f>IF('Data invoice'!M667=0,"",'Data invoice'!N667)</f>
        <v/>
      </c>
      <c r="F711" s="1238" t="str">
        <f>IF('Data invoice'!N667=0,"",'Data invoice'!O667)</f>
        <v/>
      </c>
      <c r="G711" s="1238" t="str">
        <f>IF('Data invoice'!O667=0,"",'Data invoice'!P667)</f>
        <v/>
      </c>
      <c r="H711" s="1238" t="str">
        <f>IF('Data invoice'!P667=0,"",'Data invoice'!Q667)</f>
        <v/>
      </c>
      <c r="I711" s="1238" t="str">
        <f>IF('Data invoice'!Q667=0,"",'Data invoice'!R667)</f>
        <v/>
      </c>
      <c r="J711" s="1239" t="str">
        <f>IF('Data invoice'!R667=0,"",'Data invoice'!S667)</f>
        <v/>
      </c>
      <c r="K711" s="1238" t="str">
        <f>IF('Data invoice'!S667=0,"",'Data invoice'!T667)</f>
        <v/>
      </c>
      <c r="L711" s="275"/>
      <c r="M711" s="252"/>
      <c r="N711" s="252"/>
      <c r="O711" s="252"/>
      <c r="P711" s="252"/>
      <c r="Q711" s="252"/>
      <c r="R711" s="252"/>
      <c r="AK711" s="275"/>
      <c r="AL711" s="275"/>
      <c r="AM711" s="275"/>
      <c r="AN711" s="275"/>
      <c r="AO711" s="275"/>
      <c r="AP711" s="275"/>
      <c r="AQ711" s="275"/>
      <c r="AR711" s="275"/>
      <c r="AS711" s="275"/>
      <c r="AT711" s="275"/>
      <c r="AU711" s="275"/>
      <c r="AV711" s="275"/>
      <c r="AW711" s="275"/>
    </row>
    <row r="712" spans="2:49" s="414" customFormat="1" ht="15.75" customHeight="1">
      <c r="B712" s="1238" t="str">
        <f>IF('Data invoice'!J670=0,"",'Data invoice'!K670)</f>
        <v/>
      </c>
      <c r="C712" s="1238" t="str">
        <f>IF('Data invoice'!K668=0,"",'Data invoice'!L668)</f>
        <v/>
      </c>
      <c r="D712" s="1238" t="str">
        <f>IF('Data invoice'!L668=0,"",'Data invoice'!M668)</f>
        <v/>
      </c>
      <c r="E712" s="1238" t="str">
        <f>IF('Data invoice'!M668=0,"",'Data invoice'!N668)</f>
        <v/>
      </c>
      <c r="F712" s="1238" t="str">
        <f>IF('Data invoice'!N668=0,"",'Data invoice'!O668)</f>
        <v/>
      </c>
      <c r="G712" s="1238" t="str">
        <f>IF('Data invoice'!O668=0,"",'Data invoice'!P668)</f>
        <v/>
      </c>
      <c r="H712" s="1238" t="str">
        <f>IF('Data invoice'!P668=0,"",'Data invoice'!Q668)</f>
        <v/>
      </c>
      <c r="I712" s="1238" t="str">
        <f>IF('Data invoice'!Q668=0,"",'Data invoice'!R668)</f>
        <v/>
      </c>
      <c r="J712" s="1239" t="str">
        <f>IF('Data invoice'!R668=0,"",'Data invoice'!S668)</f>
        <v/>
      </c>
      <c r="K712" s="1238" t="str">
        <f>IF('Data invoice'!S668=0,"",'Data invoice'!T668)</f>
        <v/>
      </c>
      <c r="L712" s="275"/>
      <c r="M712" s="252"/>
      <c r="N712" s="252"/>
      <c r="O712" s="252"/>
      <c r="P712" s="252"/>
      <c r="Q712" s="252"/>
      <c r="R712" s="252"/>
      <c r="AK712" s="275"/>
      <c r="AL712" s="275"/>
      <c r="AM712" s="275"/>
      <c r="AN712" s="275"/>
      <c r="AO712" s="275"/>
      <c r="AP712" s="275"/>
      <c r="AQ712" s="275"/>
      <c r="AR712" s="275"/>
      <c r="AS712" s="275"/>
      <c r="AT712" s="275"/>
      <c r="AU712" s="275"/>
      <c r="AV712" s="275"/>
      <c r="AW712" s="275"/>
    </row>
    <row r="713" spans="2:49" s="414" customFormat="1" ht="15.75" customHeight="1">
      <c r="B713" s="1238" t="str">
        <f>IF('Data invoice'!J671=0,"",'Data invoice'!K671)</f>
        <v/>
      </c>
      <c r="C713" s="1238" t="str">
        <f>IF('Data invoice'!K669=0,"",'Data invoice'!L669)</f>
        <v/>
      </c>
      <c r="D713" s="1238" t="str">
        <f>IF('Data invoice'!L669=0,"",'Data invoice'!M669)</f>
        <v/>
      </c>
      <c r="E713" s="1238" t="str">
        <f>IF('Data invoice'!M669=0,"",'Data invoice'!N669)</f>
        <v/>
      </c>
      <c r="F713" s="1238" t="str">
        <f>IF('Data invoice'!N669=0,"",'Data invoice'!O669)</f>
        <v/>
      </c>
      <c r="G713" s="1238" t="str">
        <f>IF('Data invoice'!O669=0,"",'Data invoice'!P669)</f>
        <v/>
      </c>
      <c r="H713" s="1238" t="str">
        <f>IF('Data invoice'!P669=0,"",'Data invoice'!Q669)</f>
        <v/>
      </c>
      <c r="I713" s="1238" t="str">
        <f>IF('Data invoice'!Q669=0,"",'Data invoice'!R669)</f>
        <v/>
      </c>
      <c r="J713" s="1239" t="str">
        <f>IF('Data invoice'!R669=0,"",'Data invoice'!S669)</f>
        <v/>
      </c>
      <c r="K713" s="1238" t="str">
        <f>IF('Data invoice'!S669=0,"",'Data invoice'!T669)</f>
        <v/>
      </c>
      <c r="L713" s="275"/>
      <c r="M713" s="252"/>
      <c r="N713" s="252"/>
      <c r="O713" s="252"/>
      <c r="P713" s="252"/>
      <c r="Q713" s="252"/>
      <c r="R713" s="252"/>
      <c r="AK713" s="275"/>
      <c r="AL713" s="275"/>
      <c r="AM713" s="275"/>
      <c r="AN713" s="275"/>
      <c r="AO713" s="275"/>
      <c r="AP713" s="275"/>
      <c r="AQ713" s="275"/>
      <c r="AR713" s="275"/>
      <c r="AS713" s="275"/>
      <c r="AT713" s="275"/>
      <c r="AU713" s="275"/>
      <c r="AV713" s="275"/>
      <c r="AW713" s="275"/>
    </row>
    <row r="714" spans="2:49" s="414" customFormat="1" ht="15.75" customHeight="1">
      <c r="B714" s="1238" t="str">
        <f>IF('Data invoice'!J672=0,"",'Data invoice'!K672)</f>
        <v/>
      </c>
      <c r="C714" s="1238" t="str">
        <f>IF('Data invoice'!K670=0,"",'Data invoice'!L670)</f>
        <v/>
      </c>
      <c r="D714" s="1238" t="str">
        <f>IF('Data invoice'!L670=0,"",'Data invoice'!M670)</f>
        <v/>
      </c>
      <c r="E714" s="1238" t="str">
        <f>IF('Data invoice'!M670=0,"",'Data invoice'!N670)</f>
        <v/>
      </c>
      <c r="F714" s="1238" t="str">
        <f>IF('Data invoice'!N670=0,"",'Data invoice'!O670)</f>
        <v/>
      </c>
      <c r="G714" s="1238" t="str">
        <f>IF('Data invoice'!O670=0,"",'Data invoice'!P670)</f>
        <v/>
      </c>
      <c r="H714" s="1238" t="str">
        <f>IF('Data invoice'!P670=0,"",'Data invoice'!Q670)</f>
        <v/>
      </c>
      <c r="I714" s="1238" t="str">
        <f>IF('Data invoice'!Q670=0,"",'Data invoice'!R670)</f>
        <v/>
      </c>
      <c r="J714" s="1239" t="str">
        <f>IF('Data invoice'!R670=0,"",'Data invoice'!S670)</f>
        <v/>
      </c>
      <c r="K714" s="1238" t="str">
        <f>IF('Data invoice'!S670=0,"",'Data invoice'!T670)</f>
        <v/>
      </c>
      <c r="L714" s="275"/>
      <c r="M714" s="252"/>
      <c r="N714" s="252"/>
      <c r="O714" s="252"/>
      <c r="P714" s="252"/>
      <c r="Q714" s="252"/>
      <c r="R714" s="252"/>
      <c r="AK714" s="275"/>
      <c r="AL714" s="275"/>
      <c r="AM714" s="275"/>
      <c r="AN714" s="275"/>
      <c r="AO714" s="275"/>
      <c r="AP714" s="275"/>
      <c r="AQ714" s="275"/>
      <c r="AR714" s="275"/>
      <c r="AS714" s="275"/>
      <c r="AT714" s="275"/>
      <c r="AU714" s="275"/>
      <c r="AV714" s="275"/>
      <c r="AW714" s="275"/>
    </row>
    <row r="715" spans="2:49" s="414" customFormat="1" ht="15.75" customHeight="1">
      <c r="B715" s="1238" t="str">
        <f>IF('Data invoice'!J673=0,"",'Data invoice'!K673)</f>
        <v/>
      </c>
      <c r="C715" s="1238" t="str">
        <f>IF('Data invoice'!K671=0,"",'Data invoice'!L671)</f>
        <v/>
      </c>
      <c r="D715" s="1238" t="str">
        <f>IF('Data invoice'!L671=0,"",'Data invoice'!M671)</f>
        <v/>
      </c>
      <c r="E715" s="1238" t="str">
        <f>IF('Data invoice'!M671=0,"",'Data invoice'!N671)</f>
        <v/>
      </c>
      <c r="F715" s="1238" t="str">
        <f>IF('Data invoice'!N671=0,"",'Data invoice'!O671)</f>
        <v/>
      </c>
      <c r="G715" s="1238" t="str">
        <f>IF('Data invoice'!O671=0,"",'Data invoice'!P671)</f>
        <v/>
      </c>
      <c r="H715" s="1238" t="str">
        <f>IF('Data invoice'!P671=0,"",'Data invoice'!Q671)</f>
        <v/>
      </c>
      <c r="I715" s="1238" t="str">
        <f>IF('Data invoice'!Q671=0,"",'Data invoice'!R671)</f>
        <v/>
      </c>
      <c r="J715" s="1239" t="str">
        <f>IF('Data invoice'!R671=0,"",'Data invoice'!S671)</f>
        <v/>
      </c>
      <c r="K715" s="1238" t="str">
        <f>IF('Data invoice'!S671=0,"",'Data invoice'!T671)</f>
        <v/>
      </c>
      <c r="L715" s="275"/>
      <c r="M715" s="252"/>
      <c r="N715" s="252"/>
      <c r="O715" s="252"/>
      <c r="P715" s="252"/>
      <c r="Q715" s="252"/>
      <c r="R715" s="252"/>
      <c r="AK715" s="275"/>
      <c r="AL715" s="275"/>
      <c r="AM715" s="275"/>
      <c r="AN715" s="275"/>
      <c r="AO715" s="275"/>
      <c r="AP715" s="275"/>
      <c r="AQ715" s="275"/>
      <c r="AR715" s="275"/>
      <c r="AS715" s="275"/>
      <c r="AT715" s="275"/>
      <c r="AU715" s="275"/>
      <c r="AV715" s="275"/>
      <c r="AW715" s="275"/>
    </row>
    <row r="716" spans="2:49" s="414" customFormat="1" ht="15.75" customHeight="1">
      <c r="B716" s="1238" t="str">
        <f>IF('Data invoice'!J674=0,"",'Data invoice'!K674)</f>
        <v/>
      </c>
      <c r="C716" s="1238" t="str">
        <f>IF('Data invoice'!K672=0,"",'Data invoice'!L672)</f>
        <v/>
      </c>
      <c r="D716" s="1238" t="str">
        <f>IF('Data invoice'!L672=0,"",'Data invoice'!M672)</f>
        <v/>
      </c>
      <c r="E716" s="1238" t="str">
        <f>IF('Data invoice'!M672=0,"",'Data invoice'!N672)</f>
        <v/>
      </c>
      <c r="F716" s="1238" t="str">
        <f>IF('Data invoice'!N672=0,"",'Data invoice'!O672)</f>
        <v/>
      </c>
      <c r="G716" s="1238" t="str">
        <f>IF('Data invoice'!O672=0,"",'Data invoice'!P672)</f>
        <v/>
      </c>
      <c r="H716" s="1238" t="str">
        <f>IF('Data invoice'!P672=0,"",'Data invoice'!Q672)</f>
        <v/>
      </c>
      <c r="I716" s="1238" t="str">
        <f>IF('Data invoice'!Q672=0,"",'Data invoice'!R672)</f>
        <v/>
      </c>
      <c r="J716" s="1239" t="str">
        <f>IF('Data invoice'!R672=0,"",'Data invoice'!S672)</f>
        <v/>
      </c>
      <c r="K716" s="1238" t="str">
        <f>IF('Data invoice'!S672=0,"",'Data invoice'!T672)</f>
        <v/>
      </c>
      <c r="L716" s="275"/>
      <c r="M716" s="252"/>
      <c r="N716" s="252"/>
      <c r="O716" s="252"/>
      <c r="P716" s="252"/>
      <c r="Q716" s="252"/>
      <c r="R716" s="252"/>
      <c r="AK716" s="275"/>
      <c r="AL716" s="275"/>
      <c r="AM716" s="275"/>
      <c r="AN716" s="275"/>
      <c r="AO716" s="275"/>
      <c r="AP716" s="275"/>
      <c r="AQ716" s="275"/>
      <c r="AR716" s="275"/>
      <c r="AS716" s="275"/>
      <c r="AT716" s="275"/>
      <c r="AU716" s="275"/>
      <c r="AV716" s="275"/>
      <c r="AW716" s="275"/>
    </row>
    <row r="717" spans="2:49" s="414" customFormat="1" ht="15.75" customHeight="1">
      <c r="B717" s="1238" t="str">
        <f>IF('Data invoice'!J675=0,"",'Data invoice'!K675)</f>
        <v/>
      </c>
      <c r="C717" s="1238" t="str">
        <f>IF('Data invoice'!K673=0,"",'Data invoice'!L673)</f>
        <v/>
      </c>
      <c r="D717" s="1238" t="str">
        <f>IF('Data invoice'!L673=0,"",'Data invoice'!M673)</f>
        <v/>
      </c>
      <c r="E717" s="1238" t="str">
        <f>IF('Data invoice'!M673=0,"",'Data invoice'!N673)</f>
        <v/>
      </c>
      <c r="F717" s="1238" t="str">
        <f>IF('Data invoice'!N673=0,"",'Data invoice'!O673)</f>
        <v/>
      </c>
      <c r="G717" s="1238" t="str">
        <f>IF('Data invoice'!O673=0,"",'Data invoice'!P673)</f>
        <v/>
      </c>
      <c r="H717" s="1238" t="str">
        <f>IF('Data invoice'!P673=0,"",'Data invoice'!Q673)</f>
        <v/>
      </c>
      <c r="I717" s="1238" t="str">
        <f>IF('Data invoice'!Q673=0,"",'Data invoice'!R673)</f>
        <v/>
      </c>
      <c r="J717" s="1239" t="str">
        <f>IF('Data invoice'!R673=0,"",'Data invoice'!S673)</f>
        <v/>
      </c>
      <c r="K717" s="1238" t="str">
        <f>IF('Data invoice'!S673=0,"",'Data invoice'!T673)</f>
        <v/>
      </c>
      <c r="L717" s="275"/>
      <c r="M717" s="252"/>
      <c r="N717" s="252"/>
      <c r="O717" s="252"/>
      <c r="P717" s="252"/>
      <c r="Q717" s="252"/>
      <c r="R717" s="252"/>
      <c r="AK717" s="275"/>
      <c r="AL717" s="275"/>
      <c r="AM717" s="275"/>
      <c r="AN717" s="275"/>
      <c r="AO717" s="275"/>
      <c r="AP717" s="275"/>
      <c r="AQ717" s="275"/>
      <c r="AR717" s="275"/>
      <c r="AS717" s="275"/>
      <c r="AT717" s="275"/>
      <c r="AU717" s="275"/>
      <c r="AV717" s="275"/>
      <c r="AW717" s="275"/>
    </row>
    <row r="718" spans="2:49" s="414" customFormat="1" ht="15.75" customHeight="1">
      <c r="B718" s="1238" t="str">
        <f>IF('Data invoice'!J676=0,"",'Data invoice'!K676)</f>
        <v/>
      </c>
      <c r="C718" s="1238" t="str">
        <f>IF('Data invoice'!K674=0,"",'Data invoice'!L674)</f>
        <v/>
      </c>
      <c r="D718" s="1238" t="str">
        <f>IF('Data invoice'!L674=0,"",'Data invoice'!M674)</f>
        <v/>
      </c>
      <c r="E718" s="1238" t="str">
        <f>IF('Data invoice'!M674=0,"",'Data invoice'!N674)</f>
        <v/>
      </c>
      <c r="F718" s="1238" t="str">
        <f>IF('Data invoice'!N674=0,"",'Data invoice'!O674)</f>
        <v/>
      </c>
      <c r="G718" s="1238" t="str">
        <f>IF('Data invoice'!O674=0,"",'Data invoice'!P674)</f>
        <v/>
      </c>
      <c r="H718" s="1238" t="str">
        <f>IF('Data invoice'!P674=0,"",'Data invoice'!Q674)</f>
        <v/>
      </c>
      <c r="I718" s="1238" t="str">
        <f>IF('Data invoice'!Q674=0,"",'Data invoice'!R674)</f>
        <v/>
      </c>
      <c r="J718" s="1239" t="str">
        <f>IF('Data invoice'!R674=0,"",'Data invoice'!S674)</f>
        <v/>
      </c>
      <c r="K718" s="1238" t="str">
        <f>IF('Data invoice'!S674=0,"",'Data invoice'!T674)</f>
        <v/>
      </c>
      <c r="L718" s="275"/>
      <c r="M718" s="252"/>
      <c r="N718" s="252"/>
      <c r="O718" s="252"/>
      <c r="P718" s="252"/>
      <c r="Q718" s="252"/>
      <c r="R718" s="252"/>
      <c r="AK718" s="275"/>
      <c r="AL718" s="275"/>
      <c r="AM718" s="275"/>
      <c r="AN718" s="275"/>
      <c r="AO718" s="275"/>
      <c r="AP718" s="275"/>
      <c r="AQ718" s="275"/>
      <c r="AR718" s="275"/>
      <c r="AS718" s="275"/>
      <c r="AT718" s="275"/>
      <c r="AU718" s="275"/>
      <c r="AV718" s="275"/>
      <c r="AW718" s="275"/>
    </row>
    <row r="719" spans="2:49" s="414" customFormat="1" ht="15.75" customHeight="1">
      <c r="B719" s="1238" t="str">
        <f>IF('Data invoice'!J677=0,"",'Data invoice'!K677)</f>
        <v/>
      </c>
      <c r="C719" s="1238" t="str">
        <f>IF('Data invoice'!K675=0,"",'Data invoice'!L675)</f>
        <v/>
      </c>
      <c r="D719" s="1238" t="str">
        <f>IF('Data invoice'!L675=0,"",'Data invoice'!M675)</f>
        <v/>
      </c>
      <c r="E719" s="1238" t="str">
        <f>IF('Data invoice'!M675=0,"",'Data invoice'!N675)</f>
        <v/>
      </c>
      <c r="F719" s="1238" t="str">
        <f>IF('Data invoice'!N675=0,"",'Data invoice'!O675)</f>
        <v/>
      </c>
      <c r="G719" s="1238" t="str">
        <f>IF('Data invoice'!O675=0,"",'Data invoice'!P675)</f>
        <v/>
      </c>
      <c r="H719" s="1238" t="str">
        <f>IF('Data invoice'!P675=0,"",'Data invoice'!Q675)</f>
        <v/>
      </c>
      <c r="I719" s="1238" t="str">
        <f>IF('Data invoice'!Q675=0,"",'Data invoice'!R675)</f>
        <v/>
      </c>
      <c r="J719" s="1239" t="str">
        <f>IF('Data invoice'!R675=0,"",'Data invoice'!S675)</f>
        <v/>
      </c>
      <c r="K719" s="1238" t="str">
        <f>IF('Data invoice'!S675=0,"",'Data invoice'!T675)</f>
        <v/>
      </c>
      <c r="L719" s="275"/>
      <c r="M719" s="252"/>
      <c r="N719" s="252"/>
      <c r="O719" s="252"/>
      <c r="P719" s="252"/>
      <c r="Q719" s="252"/>
      <c r="R719" s="252"/>
      <c r="AK719" s="275"/>
      <c r="AL719" s="275"/>
      <c r="AM719" s="275"/>
      <c r="AN719" s="275"/>
      <c r="AO719" s="275"/>
      <c r="AP719" s="275"/>
      <c r="AQ719" s="275"/>
      <c r="AR719" s="275"/>
      <c r="AS719" s="275"/>
      <c r="AT719" s="275"/>
      <c r="AU719" s="275"/>
      <c r="AV719" s="275"/>
      <c r="AW719" s="275"/>
    </row>
    <row r="720" spans="2:49" s="414" customFormat="1" ht="15.75" customHeight="1">
      <c r="B720" s="1238" t="str">
        <f>IF('Data invoice'!J678=0,"",'Data invoice'!K678)</f>
        <v/>
      </c>
      <c r="C720" s="1238" t="str">
        <f>IF('Data invoice'!K676=0,"",'Data invoice'!L676)</f>
        <v/>
      </c>
      <c r="D720" s="1238" t="str">
        <f>IF('Data invoice'!L676=0,"",'Data invoice'!M676)</f>
        <v/>
      </c>
      <c r="E720" s="1238" t="str">
        <f>IF('Data invoice'!M676=0,"",'Data invoice'!N676)</f>
        <v/>
      </c>
      <c r="F720" s="1238" t="str">
        <f>IF('Data invoice'!N676=0,"",'Data invoice'!O676)</f>
        <v/>
      </c>
      <c r="G720" s="1238" t="str">
        <f>IF('Data invoice'!O676=0,"",'Data invoice'!P676)</f>
        <v/>
      </c>
      <c r="H720" s="1238" t="str">
        <f>IF('Data invoice'!P676=0,"",'Data invoice'!Q676)</f>
        <v/>
      </c>
      <c r="I720" s="1238" t="str">
        <f>IF('Data invoice'!Q676=0,"",'Data invoice'!R676)</f>
        <v/>
      </c>
      <c r="J720" s="1239" t="str">
        <f>IF('Data invoice'!R676=0,"",'Data invoice'!S676)</f>
        <v/>
      </c>
      <c r="K720" s="1238" t="str">
        <f>IF('Data invoice'!S676=0,"",'Data invoice'!T676)</f>
        <v/>
      </c>
      <c r="L720" s="275"/>
      <c r="M720" s="252"/>
      <c r="N720" s="252"/>
      <c r="O720" s="252"/>
      <c r="P720" s="252"/>
      <c r="Q720" s="252"/>
      <c r="R720" s="252"/>
      <c r="AK720" s="275"/>
      <c r="AL720" s="275"/>
      <c r="AM720" s="275"/>
      <c r="AN720" s="275"/>
      <c r="AO720" s="275"/>
      <c r="AP720" s="275"/>
      <c r="AQ720" s="275"/>
      <c r="AR720" s="275"/>
      <c r="AS720" s="275"/>
      <c r="AT720" s="275"/>
      <c r="AU720" s="275"/>
      <c r="AV720" s="275"/>
      <c r="AW720" s="275"/>
    </row>
    <row r="721" spans="2:49" s="414" customFormat="1" ht="15.75" customHeight="1">
      <c r="B721" s="1238" t="str">
        <f>IF('Data invoice'!J679=0,"",'Data invoice'!K679)</f>
        <v/>
      </c>
      <c r="C721" s="1238" t="str">
        <f>IF('Data invoice'!K677=0,"",'Data invoice'!L677)</f>
        <v/>
      </c>
      <c r="D721" s="1238" t="str">
        <f>IF('Data invoice'!L677=0,"",'Data invoice'!M677)</f>
        <v/>
      </c>
      <c r="E721" s="1238" t="str">
        <f>IF('Data invoice'!M677=0,"",'Data invoice'!N677)</f>
        <v/>
      </c>
      <c r="F721" s="1238" t="str">
        <f>IF('Data invoice'!N677=0,"",'Data invoice'!O677)</f>
        <v/>
      </c>
      <c r="G721" s="1238" t="str">
        <f>IF('Data invoice'!O677=0,"",'Data invoice'!P677)</f>
        <v/>
      </c>
      <c r="H721" s="1238" t="str">
        <f>IF('Data invoice'!P677=0,"",'Data invoice'!Q677)</f>
        <v/>
      </c>
      <c r="I721" s="1238" t="str">
        <f>IF('Data invoice'!Q677=0,"",'Data invoice'!R677)</f>
        <v/>
      </c>
      <c r="J721" s="1239" t="str">
        <f>IF('Data invoice'!R677=0,"",'Data invoice'!S677)</f>
        <v/>
      </c>
      <c r="K721" s="1238" t="str">
        <f>IF('Data invoice'!S677=0,"",'Data invoice'!T677)</f>
        <v/>
      </c>
      <c r="L721" s="275"/>
      <c r="M721" s="252"/>
      <c r="N721" s="252"/>
      <c r="O721" s="252"/>
      <c r="P721" s="252"/>
      <c r="Q721" s="252"/>
      <c r="R721" s="252"/>
      <c r="AK721" s="275"/>
      <c r="AL721" s="275"/>
      <c r="AM721" s="275"/>
      <c r="AN721" s="275"/>
      <c r="AO721" s="275"/>
      <c r="AP721" s="275"/>
      <c r="AQ721" s="275"/>
      <c r="AR721" s="275"/>
      <c r="AS721" s="275"/>
      <c r="AT721" s="275"/>
      <c r="AU721" s="275"/>
      <c r="AV721" s="275"/>
      <c r="AW721" s="275"/>
    </row>
    <row r="722" spans="2:49" s="414" customFormat="1" ht="15.75" customHeight="1">
      <c r="B722" s="1238" t="str">
        <f>IF('Data invoice'!J680=0,"",'Data invoice'!K680)</f>
        <v/>
      </c>
      <c r="C722" s="1238" t="str">
        <f>IF('Data invoice'!K678=0,"",'Data invoice'!L678)</f>
        <v/>
      </c>
      <c r="D722" s="1238" t="str">
        <f>IF('Data invoice'!L678=0,"",'Data invoice'!M678)</f>
        <v/>
      </c>
      <c r="E722" s="1238" t="str">
        <f>IF('Data invoice'!M678=0,"",'Data invoice'!N678)</f>
        <v/>
      </c>
      <c r="F722" s="1238" t="str">
        <f>IF('Data invoice'!N678=0,"",'Data invoice'!O678)</f>
        <v/>
      </c>
      <c r="G722" s="1238" t="str">
        <f>IF('Data invoice'!O678=0,"",'Data invoice'!P678)</f>
        <v/>
      </c>
      <c r="H722" s="1238" t="str">
        <f>IF('Data invoice'!P678=0,"",'Data invoice'!Q678)</f>
        <v/>
      </c>
      <c r="I722" s="1238" t="str">
        <f>IF('Data invoice'!Q678=0,"",'Data invoice'!R678)</f>
        <v/>
      </c>
      <c r="J722" s="1239" t="str">
        <f>IF('Data invoice'!R678=0,"",'Data invoice'!S678)</f>
        <v/>
      </c>
      <c r="K722" s="1238" t="str">
        <f>IF('Data invoice'!S678=0,"",'Data invoice'!T678)</f>
        <v/>
      </c>
      <c r="L722" s="275"/>
      <c r="M722" s="252"/>
      <c r="N722" s="252"/>
      <c r="O722" s="252"/>
      <c r="P722" s="252"/>
      <c r="Q722" s="252"/>
      <c r="R722" s="252"/>
      <c r="AK722" s="275"/>
      <c r="AL722" s="275"/>
      <c r="AM722" s="275"/>
      <c r="AN722" s="275"/>
      <c r="AO722" s="275"/>
      <c r="AP722" s="275"/>
      <c r="AQ722" s="275"/>
      <c r="AR722" s="275"/>
      <c r="AS722" s="275"/>
      <c r="AT722" s="275"/>
      <c r="AU722" s="275"/>
      <c r="AV722" s="275"/>
      <c r="AW722" s="275"/>
    </row>
    <row r="723" spans="2:49" s="414" customFormat="1" ht="15.75" customHeight="1">
      <c r="B723" s="1238" t="str">
        <f>IF('Data invoice'!J681=0,"",'Data invoice'!K681)</f>
        <v/>
      </c>
      <c r="C723" s="1238" t="str">
        <f>IF('Data invoice'!K679=0,"",'Data invoice'!L679)</f>
        <v/>
      </c>
      <c r="D723" s="1238" t="str">
        <f>IF('Data invoice'!L679=0,"",'Data invoice'!M679)</f>
        <v/>
      </c>
      <c r="E723" s="1238" t="str">
        <f>IF('Data invoice'!M679=0,"",'Data invoice'!N679)</f>
        <v/>
      </c>
      <c r="F723" s="1238" t="str">
        <f>IF('Data invoice'!N679=0,"",'Data invoice'!O679)</f>
        <v/>
      </c>
      <c r="G723" s="1238" t="str">
        <f>IF('Data invoice'!O679=0,"",'Data invoice'!P679)</f>
        <v/>
      </c>
      <c r="H723" s="1238" t="str">
        <f>IF('Data invoice'!P679=0,"",'Data invoice'!Q679)</f>
        <v/>
      </c>
      <c r="I723" s="1238" t="str">
        <f>IF('Data invoice'!Q679=0,"",'Data invoice'!R679)</f>
        <v/>
      </c>
      <c r="J723" s="1239" t="str">
        <f>IF('Data invoice'!R679=0,"",'Data invoice'!S679)</f>
        <v/>
      </c>
      <c r="K723" s="1238" t="str">
        <f>IF('Data invoice'!S679=0,"",'Data invoice'!T679)</f>
        <v/>
      </c>
      <c r="L723" s="275"/>
      <c r="M723" s="252"/>
      <c r="N723" s="252"/>
      <c r="O723" s="252"/>
      <c r="P723" s="252"/>
      <c r="Q723" s="252"/>
      <c r="R723" s="252"/>
      <c r="AK723" s="275"/>
      <c r="AL723" s="275"/>
      <c r="AM723" s="275"/>
      <c r="AN723" s="275"/>
      <c r="AO723" s="275"/>
      <c r="AP723" s="275"/>
      <c r="AQ723" s="275"/>
      <c r="AR723" s="275"/>
      <c r="AS723" s="275"/>
      <c r="AT723" s="275"/>
      <c r="AU723" s="275"/>
      <c r="AV723" s="275"/>
      <c r="AW723" s="275"/>
    </row>
    <row r="724" spans="2:49" s="414" customFormat="1" ht="15.75" customHeight="1">
      <c r="B724" s="1238" t="str">
        <f>IF('Data invoice'!J682=0,"",'Data invoice'!K682)</f>
        <v/>
      </c>
      <c r="C724" s="1238" t="str">
        <f>IF('Data invoice'!K680=0,"",'Data invoice'!L680)</f>
        <v/>
      </c>
      <c r="D724" s="1238" t="str">
        <f>IF('Data invoice'!L680=0,"",'Data invoice'!M680)</f>
        <v/>
      </c>
      <c r="E724" s="1238" t="str">
        <f>IF('Data invoice'!M680=0,"",'Data invoice'!N680)</f>
        <v/>
      </c>
      <c r="F724" s="1238" t="str">
        <f>IF('Data invoice'!N680=0,"",'Data invoice'!O680)</f>
        <v/>
      </c>
      <c r="G724" s="1238" t="str">
        <f>IF('Data invoice'!O680=0,"",'Data invoice'!P680)</f>
        <v/>
      </c>
      <c r="H724" s="1238" t="str">
        <f>IF('Data invoice'!P680=0,"",'Data invoice'!Q680)</f>
        <v/>
      </c>
      <c r="I724" s="1238" t="str">
        <f>IF('Data invoice'!Q680=0,"",'Data invoice'!R680)</f>
        <v/>
      </c>
      <c r="J724" s="1239" t="str">
        <f>IF('Data invoice'!R680=0,"",'Data invoice'!S680)</f>
        <v/>
      </c>
      <c r="K724" s="1238" t="str">
        <f>IF('Data invoice'!S680=0,"",'Data invoice'!T680)</f>
        <v/>
      </c>
      <c r="L724" s="275"/>
      <c r="M724" s="252"/>
      <c r="N724" s="252"/>
      <c r="O724" s="252"/>
      <c r="P724" s="252"/>
      <c r="Q724" s="252"/>
      <c r="R724" s="252"/>
      <c r="AK724" s="275"/>
      <c r="AL724" s="275"/>
      <c r="AM724" s="275"/>
      <c r="AN724" s="275"/>
      <c r="AO724" s="275"/>
      <c r="AP724" s="275"/>
      <c r="AQ724" s="275"/>
      <c r="AR724" s="275"/>
      <c r="AS724" s="275"/>
      <c r="AT724" s="275"/>
      <c r="AU724" s="275"/>
      <c r="AV724" s="275"/>
      <c r="AW724" s="275"/>
    </row>
    <row r="725" spans="2:49" s="414" customFormat="1" ht="15.75" customHeight="1">
      <c r="B725" s="1238" t="str">
        <f>IF('Data invoice'!J683=0,"",'Data invoice'!K683)</f>
        <v/>
      </c>
      <c r="C725" s="1238" t="str">
        <f>IF('Data invoice'!K681=0,"",'Data invoice'!L681)</f>
        <v/>
      </c>
      <c r="D725" s="1238" t="str">
        <f>IF('Data invoice'!L681=0,"",'Data invoice'!M681)</f>
        <v/>
      </c>
      <c r="E725" s="1238" t="str">
        <f>IF('Data invoice'!M681=0,"",'Data invoice'!N681)</f>
        <v/>
      </c>
      <c r="F725" s="1238" t="str">
        <f>IF('Data invoice'!N681=0,"",'Data invoice'!O681)</f>
        <v/>
      </c>
      <c r="G725" s="1238" t="str">
        <f>IF('Data invoice'!O681=0,"",'Data invoice'!P681)</f>
        <v/>
      </c>
      <c r="H725" s="1238" t="str">
        <f>IF('Data invoice'!P681=0,"",'Data invoice'!Q681)</f>
        <v/>
      </c>
      <c r="I725" s="1238" t="str">
        <f>IF('Data invoice'!Q681=0,"",'Data invoice'!R681)</f>
        <v/>
      </c>
      <c r="J725" s="1239" t="str">
        <f>IF('Data invoice'!R681=0,"",'Data invoice'!S681)</f>
        <v/>
      </c>
      <c r="K725" s="1238" t="str">
        <f>IF('Data invoice'!S681=0,"",'Data invoice'!T681)</f>
        <v/>
      </c>
      <c r="L725" s="275"/>
      <c r="M725" s="252"/>
      <c r="N725" s="252"/>
      <c r="O725" s="252"/>
      <c r="P725" s="252"/>
      <c r="Q725" s="252"/>
      <c r="R725" s="252"/>
      <c r="AK725" s="275"/>
      <c r="AL725" s="275"/>
      <c r="AM725" s="275"/>
      <c r="AN725" s="275"/>
      <c r="AO725" s="275"/>
      <c r="AP725" s="275"/>
      <c r="AQ725" s="275"/>
      <c r="AR725" s="275"/>
      <c r="AS725" s="275"/>
      <c r="AT725" s="275"/>
      <c r="AU725" s="275"/>
      <c r="AV725" s="275"/>
      <c r="AW725" s="275"/>
    </row>
    <row r="726" spans="2:49" s="414" customFormat="1" ht="15.75" customHeight="1">
      <c r="B726" s="1238" t="str">
        <f>IF('Data invoice'!J684=0,"",'Data invoice'!K684)</f>
        <v/>
      </c>
      <c r="C726" s="1238" t="str">
        <f>IF('Data invoice'!K682=0,"",'Data invoice'!L682)</f>
        <v/>
      </c>
      <c r="D726" s="1238" t="str">
        <f>IF('Data invoice'!L682=0,"",'Data invoice'!M682)</f>
        <v/>
      </c>
      <c r="E726" s="1238" t="str">
        <f>IF('Data invoice'!M682=0,"",'Data invoice'!N682)</f>
        <v/>
      </c>
      <c r="F726" s="1238" t="str">
        <f>IF('Data invoice'!N682=0,"",'Data invoice'!O682)</f>
        <v/>
      </c>
      <c r="G726" s="1238" t="str">
        <f>IF('Data invoice'!O682=0,"",'Data invoice'!P682)</f>
        <v/>
      </c>
      <c r="H726" s="1238" t="str">
        <f>IF('Data invoice'!P682=0,"",'Data invoice'!Q682)</f>
        <v/>
      </c>
      <c r="I726" s="1238" t="str">
        <f>IF('Data invoice'!Q682=0,"",'Data invoice'!R682)</f>
        <v/>
      </c>
      <c r="J726" s="1239" t="str">
        <f>IF('Data invoice'!R682=0,"",'Data invoice'!S682)</f>
        <v/>
      </c>
      <c r="K726" s="1238" t="str">
        <f>IF('Data invoice'!S682=0,"",'Data invoice'!T682)</f>
        <v/>
      </c>
      <c r="L726" s="275"/>
      <c r="M726" s="252"/>
      <c r="N726" s="252"/>
      <c r="O726" s="252"/>
      <c r="P726" s="252"/>
      <c r="Q726" s="252"/>
      <c r="R726" s="252"/>
      <c r="AK726" s="275"/>
      <c r="AL726" s="275"/>
      <c r="AM726" s="275"/>
      <c r="AN726" s="275"/>
      <c r="AO726" s="275"/>
      <c r="AP726" s="275"/>
      <c r="AQ726" s="275"/>
      <c r="AR726" s="275"/>
      <c r="AS726" s="275"/>
      <c r="AT726" s="275"/>
      <c r="AU726" s="275"/>
      <c r="AV726" s="275"/>
      <c r="AW726" s="275"/>
    </row>
    <row r="727" spans="2:49" s="414" customFormat="1" ht="15.75" customHeight="1">
      <c r="B727" s="1238" t="str">
        <f>IF('Data invoice'!J685=0,"",'Data invoice'!K685)</f>
        <v/>
      </c>
      <c r="C727" s="1238" t="str">
        <f>IF('Data invoice'!K683=0,"",'Data invoice'!L683)</f>
        <v/>
      </c>
      <c r="D727" s="1238" t="str">
        <f>IF('Data invoice'!L683=0,"",'Data invoice'!M683)</f>
        <v/>
      </c>
      <c r="E727" s="1238" t="str">
        <f>IF('Data invoice'!M683=0,"",'Data invoice'!N683)</f>
        <v/>
      </c>
      <c r="F727" s="1238" t="str">
        <f>IF('Data invoice'!N683=0,"",'Data invoice'!O683)</f>
        <v/>
      </c>
      <c r="G727" s="1238" t="str">
        <f>IF('Data invoice'!O683=0,"",'Data invoice'!P683)</f>
        <v/>
      </c>
      <c r="H727" s="1238" t="str">
        <f>IF('Data invoice'!P683=0,"",'Data invoice'!Q683)</f>
        <v/>
      </c>
      <c r="I727" s="1238" t="str">
        <f>IF('Data invoice'!Q683=0,"",'Data invoice'!R683)</f>
        <v/>
      </c>
      <c r="J727" s="1239" t="str">
        <f>IF('Data invoice'!R683=0,"",'Data invoice'!S683)</f>
        <v/>
      </c>
      <c r="K727" s="1238" t="str">
        <f>IF('Data invoice'!S683=0,"",'Data invoice'!T683)</f>
        <v/>
      </c>
      <c r="L727" s="275"/>
      <c r="M727" s="252"/>
      <c r="N727" s="252"/>
      <c r="O727" s="252"/>
      <c r="P727" s="252"/>
      <c r="Q727" s="252"/>
      <c r="R727" s="252"/>
      <c r="AK727" s="275"/>
      <c r="AL727" s="275"/>
      <c r="AM727" s="275"/>
      <c r="AN727" s="275"/>
      <c r="AO727" s="275"/>
      <c r="AP727" s="275"/>
      <c r="AQ727" s="275"/>
      <c r="AR727" s="275"/>
      <c r="AS727" s="275"/>
      <c r="AT727" s="275"/>
      <c r="AU727" s="275"/>
      <c r="AV727" s="275"/>
      <c r="AW727" s="275"/>
    </row>
    <row r="728" spans="2:49" s="414" customFormat="1" ht="15.75" customHeight="1">
      <c r="B728" s="1238" t="str">
        <f>IF('Data invoice'!J686=0,"",'Data invoice'!K686)</f>
        <v/>
      </c>
      <c r="C728" s="1238" t="str">
        <f>IF('Data invoice'!K684=0,"",'Data invoice'!L684)</f>
        <v/>
      </c>
      <c r="D728" s="1238" t="str">
        <f>IF('Data invoice'!L684=0,"",'Data invoice'!M684)</f>
        <v/>
      </c>
      <c r="E728" s="1238" t="str">
        <f>IF('Data invoice'!M684=0,"",'Data invoice'!N684)</f>
        <v/>
      </c>
      <c r="F728" s="1238" t="str">
        <f>IF('Data invoice'!N684=0,"",'Data invoice'!O684)</f>
        <v/>
      </c>
      <c r="G728" s="1238" t="str">
        <f>IF('Data invoice'!O684=0,"",'Data invoice'!P684)</f>
        <v/>
      </c>
      <c r="H728" s="1238" t="str">
        <f>IF('Data invoice'!P684=0,"",'Data invoice'!Q684)</f>
        <v/>
      </c>
      <c r="I728" s="1238" t="str">
        <f>IF('Data invoice'!Q684=0,"",'Data invoice'!R684)</f>
        <v/>
      </c>
      <c r="J728" s="1239" t="str">
        <f>IF('Data invoice'!R684=0,"",'Data invoice'!S684)</f>
        <v/>
      </c>
      <c r="K728" s="1238" t="str">
        <f>IF('Data invoice'!S684=0,"",'Data invoice'!T684)</f>
        <v/>
      </c>
      <c r="L728" s="275"/>
      <c r="M728" s="252"/>
      <c r="N728" s="252"/>
      <c r="O728" s="252"/>
      <c r="P728" s="252"/>
      <c r="Q728" s="252"/>
      <c r="R728" s="252"/>
      <c r="AK728" s="275"/>
      <c r="AL728" s="275"/>
      <c r="AM728" s="275"/>
      <c r="AN728" s="275"/>
      <c r="AO728" s="275"/>
      <c r="AP728" s="275"/>
      <c r="AQ728" s="275"/>
      <c r="AR728" s="275"/>
      <c r="AS728" s="275"/>
      <c r="AT728" s="275"/>
      <c r="AU728" s="275"/>
      <c r="AV728" s="275"/>
      <c r="AW728" s="275"/>
    </row>
    <row r="729" spans="2:49" s="414" customFormat="1" ht="15.75" customHeight="1">
      <c r="B729" s="1238" t="str">
        <f>IF('Data invoice'!J687=0,"",'Data invoice'!K687)</f>
        <v/>
      </c>
      <c r="C729" s="1238" t="str">
        <f>IF('Data invoice'!K685=0,"",'Data invoice'!L685)</f>
        <v/>
      </c>
      <c r="D729" s="1238" t="str">
        <f>IF('Data invoice'!L685=0,"",'Data invoice'!M685)</f>
        <v/>
      </c>
      <c r="E729" s="1238" t="str">
        <f>IF('Data invoice'!M685=0,"",'Data invoice'!N685)</f>
        <v/>
      </c>
      <c r="F729" s="1238" t="str">
        <f>IF('Data invoice'!N685=0,"",'Data invoice'!O685)</f>
        <v/>
      </c>
      <c r="G729" s="1238" t="str">
        <f>IF('Data invoice'!O685=0,"",'Data invoice'!P685)</f>
        <v/>
      </c>
      <c r="H729" s="1238" t="str">
        <f>IF('Data invoice'!P685=0,"",'Data invoice'!Q685)</f>
        <v/>
      </c>
      <c r="I729" s="1238" t="str">
        <f>IF('Data invoice'!Q685=0,"",'Data invoice'!R685)</f>
        <v/>
      </c>
      <c r="J729" s="1239" t="str">
        <f>IF('Data invoice'!R685=0,"",'Data invoice'!S685)</f>
        <v/>
      </c>
      <c r="K729" s="1238" t="str">
        <f>IF('Data invoice'!S685=0,"",'Data invoice'!T685)</f>
        <v/>
      </c>
      <c r="L729" s="275"/>
      <c r="M729" s="252"/>
      <c r="N729" s="252"/>
      <c r="O729" s="252"/>
      <c r="P729" s="252"/>
      <c r="Q729" s="252"/>
      <c r="R729" s="252"/>
      <c r="AK729" s="275"/>
      <c r="AL729" s="275"/>
      <c r="AM729" s="275"/>
      <c r="AN729" s="275"/>
      <c r="AO729" s="275"/>
      <c r="AP729" s="275"/>
      <c r="AQ729" s="275"/>
      <c r="AR729" s="275"/>
      <c r="AS729" s="275"/>
      <c r="AT729" s="275"/>
      <c r="AU729" s="275"/>
      <c r="AV729" s="275"/>
      <c r="AW729" s="275"/>
    </row>
    <row r="730" spans="2:49" s="414" customFormat="1" ht="15.75" customHeight="1">
      <c r="B730" s="1238" t="str">
        <f>IF('Data invoice'!J688=0,"",'Data invoice'!K688)</f>
        <v/>
      </c>
      <c r="C730" s="1238" t="str">
        <f>IF('Data invoice'!K686=0,"",'Data invoice'!L686)</f>
        <v/>
      </c>
      <c r="D730" s="1238" t="str">
        <f>IF('Data invoice'!L686=0,"",'Data invoice'!M686)</f>
        <v/>
      </c>
      <c r="E730" s="1238" t="str">
        <f>IF('Data invoice'!M686=0,"",'Data invoice'!N686)</f>
        <v/>
      </c>
      <c r="F730" s="1238" t="str">
        <f>IF('Data invoice'!N686=0,"",'Data invoice'!O686)</f>
        <v/>
      </c>
      <c r="G730" s="1238" t="str">
        <f>IF('Data invoice'!O686=0,"",'Data invoice'!P686)</f>
        <v/>
      </c>
      <c r="H730" s="1238" t="str">
        <f>IF('Data invoice'!P686=0,"",'Data invoice'!Q686)</f>
        <v/>
      </c>
      <c r="I730" s="1238" t="str">
        <f>IF('Data invoice'!Q686=0,"",'Data invoice'!R686)</f>
        <v/>
      </c>
      <c r="J730" s="1239" t="str">
        <f>IF('Data invoice'!R686=0,"",'Data invoice'!S686)</f>
        <v/>
      </c>
      <c r="K730" s="1238" t="str">
        <f>IF('Data invoice'!S686=0,"",'Data invoice'!T686)</f>
        <v/>
      </c>
      <c r="L730" s="275"/>
      <c r="M730" s="252"/>
      <c r="N730" s="252"/>
      <c r="O730" s="252"/>
      <c r="P730" s="252"/>
      <c r="Q730" s="252"/>
      <c r="R730" s="252"/>
      <c r="AK730" s="275"/>
      <c r="AL730" s="275"/>
      <c r="AM730" s="275"/>
      <c r="AN730" s="275"/>
      <c r="AO730" s="275"/>
      <c r="AP730" s="275"/>
      <c r="AQ730" s="275"/>
      <c r="AR730" s="275"/>
      <c r="AS730" s="275"/>
      <c r="AT730" s="275"/>
      <c r="AU730" s="275"/>
      <c r="AV730" s="275"/>
      <c r="AW730" s="275"/>
    </row>
    <row r="731" spans="2:49" s="414" customFormat="1" ht="15.75" customHeight="1">
      <c r="B731" s="1238" t="str">
        <f>IF('Data invoice'!J689=0,"",'Data invoice'!K689)</f>
        <v/>
      </c>
      <c r="C731" s="1238" t="str">
        <f>IF('Data invoice'!K687=0,"",'Data invoice'!L687)</f>
        <v/>
      </c>
      <c r="D731" s="1238" t="str">
        <f>IF('Data invoice'!L687=0,"",'Data invoice'!M687)</f>
        <v/>
      </c>
      <c r="E731" s="1238" t="str">
        <f>IF('Data invoice'!M687=0,"",'Data invoice'!N687)</f>
        <v/>
      </c>
      <c r="F731" s="1238" t="str">
        <f>IF('Data invoice'!N687=0,"",'Data invoice'!O687)</f>
        <v/>
      </c>
      <c r="G731" s="1238" t="str">
        <f>IF('Data invoice'!O687=0,"",'Data invoice'!P687)</f>
        <v/>
      </c>
      <c r="H731" s="1238" t="str">
        <f>IF('Data invoice'!P687=0,"",'Data invoice'!Q687)</f>
        <v/>
      </c>
      <c r="I731" s="1238" t="str">
        <f>IF('Data invoice'!Q687=0,"",'Data invoice'!R687)</f>
        <v/>
      </c>
      <c r="J731" s="1239" t="str">
        <f>IF('Data invoice'!R687=0,"",'Data invoice'!S687)</f>
        <v/>
      </c>
      <c r="K731" s="1238" t="str">
        <f>IF('Data invoice'!S687=0,"",'Data invoice'!T687)</f>
        <v/>
      </c>
      <c r="L731" s="275"/>
      <c r="M731" s="252"/>
      <c r="N731" s="252"/>
      <c r="O731" s="252"/>
      <c r="P731" s="252"/>
      <c r="Q731" s="252"/>
      <c r="R731" s="252"/>
      <c r="AK731" s="275"/>
      <c r="AL731" s="275"/>
      <c r="AM731" s="275"/>
      <c r="AN731" s="275"/>
      <c r="AO731" s="275"/>
      <c r="AP731" s="275"/>
      <c r="AQ731" s="275"/>
      <c r="AR731" s="275"/>
      <c r="AS731" s="275"/>
      <c r="AT731" s="275"/>
      <c r="AU731" s="275"/>
      <c r="AV731" s="275"/>
      <c r="AW731" s="275"/>
    </row>
    <row r="732" spans="2:49" s="414" customFormat="1" ht="15.75" customHeight="1">
      <c r="B732" s="1238" t="str">
        <f>IF('Data invoice'!J690=0,"",'Data invoice'!K690)</f>
        <v/>
      </c>
      <c r="C732" s="1238" t="str">
        <f>IF('Data invoice'!K688=0,"",'Data invoice'!L688)</f>
        <v/>
      </c>
      <c r="D732" s="1238" t="str">
        <f>IF('Data invoice'!L688=0,"",'Data invoice'!M688)</f>
        <v/>
      </c>
      <c r="E732" s="1238" t="str">
        <f>IF('Data invoice'!M688=0,"",'Data invoice'!N688)</f>
        <v/>
      </c>
      <c r="F732" s="1238" t="str">
        <f>IF('Data invoice'!N688=0,"",'Data invoice'!O688)</f>
        <v/>
      </c>
      <c r="G732" s="1238" t="str">
        <f>IF('Data invoice'!O688=0,"",'Data invoice'!P688)</f>
        <v/>
      </c>
      <c r="H732" s="1238" t="str">
        <f>IF('Data invoice'!P688=0,"",'Data invoice'!Q688)</f>
        <v/>
      </c>
      <c r="I732" s="1238" t="str">
        <f>IF('Data invoice'!Q688=0,"",'Data invoice'!R688)</f>
        <v/>
      </c>
      <c r="J732" s="1239" t="str">
        <f>IF('Data invoice'!R688=0,"",'Data invoice'!S688)</f>
        <v/>
      </c>
      <c r="K732" s="1238" t="str">
        <f>IF('Data invoice'!S688=0,"",'Data invoice'!T688)</f>
        <v/>
      </c>
      <c r="L732" s="275"/>
      <c r="M732" s="252"/>
      <c r="N732" s="252"/>
      <c r="O732" s="252"/>
      <c r="P732" s="252"/>
      <c r="Q732" s="252"/>
      <c r="R732" s="252"/>
      <c r="AK732" s="275"/>
      <c r="AL732" s="275"/>
      <c r="AM732" s="275"/>
      <c r="AN732" s="275"/>
      <c r="AO732" s="275"/>
      <c r="AP732" s="275"/>
      <c r="AQ732" s="275"/>
      <c r="AR732" s="275"/>
      <c r="AS732" s="275"/>
      <c r="AT732" s="275"/>
      <c r="AU732" s="275"/>
      <c r="AV732" s="275"/>
      <c r="AW732" s="275"/>
    </row>
    <row r="733" spans="2:49" s="414" customFormat="1" ht="15.75" customHeight="1">
      <c r="B733" s="1238" t="str">
        <f>IF('Data invoice'!J691=0,"",'Data invoice'!K691)</f>
        <v/>
      </c>
      <c r="C733" s="1238" t="str">
        <f>IF('Data invoice'!K689=0,"",'Data invoice'!L689)</f>
        <v/>
      </c>
      <c r="D733" s="1238" t="str">
        <f>IF('Data invoice'!L689=0,"",'Data invoice'!M689)</f>
        <v/>
      </c>
      <c r="E733" s="1238" t="str">
        <f>IF('Data invoice'!M689=0,"",'Data invoice'!N689)</f>
        <v/>
      </c>
      <c r="F733" s="1238" t="str">
        <f>IF('Data invoice'!N689=0,"",'Data invoice'!O689)</f>
        <v/>
      </c>
      <c r="G733" s="1238" t="str">
        <f>IF('Data invoice'!O689=0,"",'Data invoice'!P689)</f>
        <v/>
      </c>
      <c r="H733" s="1238" t="str">
        <f>IF('Data invoice'!P689=0,"",'Data invoice'!Q689)</f>
        <v/>
      </c>
      <c r="I733" s="1238" t="str">
        <f>IF('Data invoice'!Q689=0,"",'Data invoice'!R689)</f>
        <v/>
      </c>
      <c r="J733" s="1239" t="str">
        <f>IF('Data invoice'!R689=0,"",'Data invoice'!S689)</f>
        <v/>
      </c>
      <c r="K733" s="1238" t="str">
        <f>IF('Data invoice'!S689=0,"",'Data invoice'!T689)</f>
        <v/>
      </c>
      <c r="L733" s="275"/>
      <c r="M733" s="252"/>
      <c r="N733" s="252"/>
      <c r="O733" s="252"/>
      <c r="P733" s="252"/>
      <c r="Q733" s="252"/>
      <c r="R733" s="252"/>
      <c r="AK733" s="275"/>
      <c r="AL733" s="275"/>
      <c r="AM733" s="275"/>
      <c r="AN733" s="275"/>
      <c r="AO733" s="275"/>
      <c r="AP733" s="275"/>
      <c r="AQ733" s="275"/>
      <c r="AR733" s="275"/>
      <c r="AS733" s="275"/>
      <c r="AT733" s="275"/>
      <c r="AU733" s="275"/>
      <c r="AV733" s="275"/>
      <c r="AW733" s="275"/>
    </row>
    <row r="734" spans="2:49" s="414" customFormat="1" ht="15.75" customHeight="1">
      <c r="B734" s="1238" t="str">
        <f>IF('Data invoice'!J692=0,"",'Data invoice'!K692)</f>
        <v/>
      </c>
      <c r="C734" s="1238" t="str">
        <f>IF('Data invoice'!K690=0,"",'Data invoice'!L690)</f>
        <v/>
      </c>
      <c r="D734" s="1238" t="str">
        <f>IF('Data invoice'!L690=0,"",'Data invoice'!M690)</f>
        <v/>
      </c>
      <c r="E734" s="1238" t="str">
        <f>IF('Data invoice'!M690=0,"",'Data invoice'!N690)</f>
        <v/>
      </c>
      <c r="F734" s="1238" t="str">
        <f>IF('Data invoice'!N690=0,"",'Data invoice'!O690)</f>
        <v/>
      </c>
      <c r="G734" s="1238" t="str">
        <f>IF('Data invoice'!O690=0,"",'Data invoice'!P690)</f>
        <v/>
      </c>
      <c r="H734" s="1238" t="str">
        <f>IF('Data invoice'!P690=0,"",'Data invoice'!Q690)</f>
        <v/>
      </c>
      <c r="I734" s="1238" t="str">
        <f>IF('Data invoice'!Q690=0,"",'Data invoice'!R690)</f>
        <v/>
      </c>
      <c r="J734" s="1239" t="str">
        <f>IF('Data invoice'!R690=0,"",'Data invoice'!S690)</f>
        <v/>
      </c>
      <c r="K734" s="1238" t="str">
        <f>IF('Data invoice'!S690=0,"",'Data invoice'!T690)</f>
        <v/>
      </c>
      <c r="L734" s="275"/>
      <c r="M734" s="252"/>
      <c r="N734" s="252"/>
      <c r="O734" s="252"/>
      <c r="P734" s="252"/>
      <c r="Q734" s="252"/>
      <c r="R734" s="252"/>
      <c r="AK734" s="275"/>
      <c r="AL734" s="275"/>
      <c r="AM734" s="275"/>
      <c r="AN734" s="275"/>
      <c r="AO734" s="275"/>
      <c r="AP734" s="275"/>
      <c r="AQ734" s="275"/>
      <c r="AR734" s="275"/>
      <c r="AS734" s="275"/>
      <c r="AT734" s="275"/>
      <c r="AU734" s="275"/>
      <c r="AV734" s="275"/>
      <c r="AW734" s="275"/>
    </row>
    <row r="735" spans="2:49" s="414" customFormat="1" ht="15.75" customHeight="1">
      <c r="B735" s="1238" t="str">
        <f>IF('Data invoice'!J693=0,"",'Data invoice'!K693)</f>
        <v/>
      </c>
      <c r="C735" s="1238" t="str">
        <f>IF('Data invoice'!K691=0,"",'Data invoice'!L691)</f>
        <v/>
      </c>
      <c r="D735" s="1238" t="str">
        <f>IF('Data invoice'!L691=0,"",'Data invoice'!M691)</f>
        <v/>
      </c>
      <c r="E735" s="1238" t="str">
        <f>IF('Data invoice'!M691=0,"",'Data invoice'!N691)</f>
        <v/>
      </c>
      <c r="F735" s="1238" t="str">
        <f>IF('Data invoice'!N691=0,"",'Data invoice'!O691)</f>
        <v/>
      </c>
      <c r="G735" s="1238" t="str">
        <f>IF('Data invoice'!O691=0,"",'Data invoice'!P691)</f>
        <v/>
      </c>
      <c r="H735" s="1238" t="str">
        <f>IF('Data invoice'!P691=0,"",'Data invoice'!Q691)</f>
        <v/>
      </c>
      <c r="I735" s="1238" t="str">
        <f>IF('Data invoice'!Q691=0,"",'Data invoice'!R691)</f>
        <v/>
      </c>
      <c r="J735" s="1239" t="str">
        <f>IF('Data invoice'!R691=0,"",'Data invoice'!S691)</f>
        <v/>
      </c>
      <c r="K735" s="1238" t="str">
        <f>IF('Data invoice'!S691=0,"",'Data invoice'!T691)</f>
        <v/>
      </c>
      <c r="L735" s="275"/>
      <c r="M735" s="252"/>
      <c r="N735" s="252"/>
      <c r="O735" s="252"/>
      <c r="P735" s="252"/>
      <c r="Q735" s="252"/>
      <c r="R735" s="252"/>
      <c r="AK735" s="275"/>
      <c r="AL735" s="275"/>
      <c r="AM735" s="275"/>
      <c r="AN735" s="275"/>
      <c r="AO735" s="275"/>
      <c r="AP735" s="275"/>
      <c r="AQ735" s="275"/>
      <c r="AR735" s="275"/>
      <c r="AS735" s="275"/>
      <c r="AT735" s="275"/>
      <c r="AU735" s="275"/>
      <c r="AV735" s="275"/>
      <c r="AW735" s="275"/>
    </row>
    <row r="736" spans="2:49" s="414" customFormat="1" ht="15.75" customHeight="1">
      <c r="B736" s="1238" t="str">
        <f>IF('Data invoice'!J694=0,"",'Data invoice'!K694)</f>
        <v/>
      </c>
      <c r="C736" s="1238" t="str">
        <f>IF('Data invoice'!K692=0,"",'Data invoice'!L692)</f>
        <v/>
      </c>
      <c r="D736" s="1238" t="str">
        <f>IF('Data invoice'!L692=0,"",'Data invoice'!M692)</f>
        <v/>
      </c>
      <c r="E736" s="1238" t="str">
        <f>IF('Data invoice'!M692=0,"",'Data invoice'!N692)</f>
        <v/>
      </c>
      <c r="F736" s="1238" t="str">
        <f>IF('Data invoice'!N692=0,"",'Data invoice'!O692)</f>
        <v/>
      </c>
      <c r="G736" s="1238" t="str">
        <f>IF('Data invoice'!O692=0,"",'Data invoice'!P692)</f>
        <v/>
      </c>
      <c r="H736" s="1238" t="str">
        <f>IF('Data invoice'!P692=0,"",'Data invoice'!Q692)</f>
        <v/>
      </c>
      <c r="I736" s="1238" t="str">
        <f>IF('Data invoice'!Q692=0,"",'Data invoice'!R692)</f>
        <v/>
      </c>
      <c r="J736" s="1239" t="str">
        <f>IF('Data invoice'!R692=0,"",'Data invoice'!S692)</f>
        <v/>
      </c>
      <c r="K736" s="1238" t="str">
        <f>IF('Data invoice'!S692=0,"",'Data invoice'!T692)</f>
        <v/>
      </c>
      <c r="L736" s="275"/>
      <c r="M736" s="252"/>
      <c r="N736" s="252"/>
      <c r="O736" s="252"/>
      <c r="P736" s="252"/>
      <c r="Q736" s="252"/>
      <c r="R736" s="252"/>
      <c r="AK736" s="275"/>
      <c r="AL736" s="275"/>
      <c r="AM736" s="275"/>
      <c r="AN736" s="275"/>
      <c r="AO736" s="275"/>
      <c r="AP736" s="275"/>
      <c r="AQ736" s="275"/>
      <c r="AR736" s="275"/>
      <c r="AS736" s="275"/>
      <c r="AT736" s="275"/>
      <c r="AU736" s="275"/>
      <c r="AV736" s="275"/>
      <c r="AW736" s="275"/>
    </row>
    <row r="737" spans="2:49" s="414" customFormat="1" ht="15.75" customHeight="1">
      <c r="B737" s="1238" t="str">
        <f>IF('Data invoice'!J695=0,"",'Data invoice'!K695)</f>
        <v/>
      </c>
      <c r="C737" s="1238" t="str">
        <f>IF('Data invoice'!K693=0,"",'Data invoice'!L693)</f>
        <v/>
      </c>
      <c r="D737" s="1238" t="str">
        <f>IF('Data invoice'!L693=0,"",'Data invoice'!M693)</f>
        <v/>
      </c>
      <c r="E737" s="1238" t="str">
        <f>IF('Data invoice'!M693=0,"",'Data invoice'!N693)</f>
        <v/>
      </c>
      <c r="F737" s="1238" t="str">
        <f>IF('Data invoice'!N693=0,"",'Data invoice'!O693)</f>
        <v/>
      </c>
      <c r="G737" s="1238" t="str">
        <f>IF('Data invoice'!O693=0,"",'Data invoice'!P693)</f>
        <v/>
      </c>
      <c r="H737" s="1238" t="str">
        <f>IF('Data invoice'!P693=0,"",'Data invoice'!Q693)</f>
        <v/>
      </c>
      <c r="I737" s="1238" t="str">
        <f>IF('Data invoice'!Q693=0,"",'Data invoice'!R693)</f>
        <v/>
      </c>
      <c r="J737" s="1239" t="str">
        <f>IF('Data invoice'!R693=0,"",'Data invoice'!S693)</f>
        <v/>
      </c>
      <c r="K737" s="1238" t="str">
        <f>IF('Data invoice'!S693=0,"",'Data invoice'!T693)</f>
        <v/>
      </c>
      <c r="L737" s="275"/>
      <c r="M737" s="252"/>
      <c r="N737" s="252"/>
      <c r="O737" s="252"/>
      <c r="P737" s="252"/>
      <c r="Q737" s="252"/>
      <c r="R737" s="252"/>
      <c r="AK737" s="275"/>
      <c r="AL737" s="275"/>
      <c r="AM737" s="275"/>
      <c r="AN737" s="275"/>
      <c r="AO737" s="275"/>
      <c r="AP737" s="275"/>
      <c r="AQ737" s="275"/>
      <c r="AR737" s="275"/>
      <c r="AS737" s="275"/>
      <c r="AT737" s="275"/>
      <c r="AU737" s="275"/>
      <c r="AV737" s="275"/>
      <c r="AW737" s="275"/>
    </row>
    <row r="738" spans="2:49" s="414" customFormat="1" ht="15.75" customHeight="1">
      <c r="B738" s="1238" t="str">
        <f>IF('Data invoice'!J696=0,"",'Data invoice'!K696)</f>
        <v/>
      </c>
      <c r="C738" s="1238" t="str">
        <f>IF('Data invoice'!K694=0,"",'Data invoice'!L694)</f>
        <v/>
      </c>
      <c r="D738" s="1238" t="str">
        <f>IF('Data invoice'!L694=0,"",'Data invoice'!M694)</f>
        <v/>
      </c>
      <c r="E738" s="1238" t="str">
        <f>IF('Data invoice'!M694=0,"",'Data invoice'!N694)</f>
        <v/>
      </c>
      <c r="F738" s="1238" t="str">
        <f>IF('Data invoice'!N694=0,"",'Data invoice'!O694)</f>
        <v/>
      </c>
      <c r="G738" s="1238" t="str">
        <f>IF('Data invoice'!O694=0,"",'Data invoice'!P694)</f>
        <v/>
      </c>
      <c r="H738" s="1238" t="str">
        <f>IF('Data invoice'!P694=0,"",'Data invoice'!Q694)</f>
        <v/>
      </c>
      <c r="I738" s="1238" t="str">
        <f>IF('Data invoice'!Q694=0,"",'Data invoice'!R694)</f>
        <v/>
      </c>
      <c r="J738" s="1239" t="str">
        <f>IF('Data invoice'!R694=0,"",'Data invoice'!S694)</f>
        <v/>
      </c>
      <c r="K738" s="1238" t="str">
        <f>IF('Data invoice'!S694=0,"",'Data invoice'!T694)</f>
        <v/>
      </c>
      <c r="L738" s="275"/>
      <c r="M738" s="252"/>
      <c r="N738" s="252"/>
      <c r="O738" s="252"/>
      <c r="P738" s="252"/>
      <c r="Q738" s="252"/>
      <c r="R738" s="252"/>
      <c r="AK738" s="275"/>
      <c r="AL738" s="275"/>
      <c r="AM738" s="275"/>
      <c r="AN738" s="275"/>
      <c r="AO738" s="275"/>
      <c r="AP738" s="275"/>
      <c r="AQ738" s="275"/>
      <c r="AR738" s="275"/>
      <c r="AS738" s="275"/>
      <c r="AT738" s="275"/>
      <c r="AU738" s="275"/>
      <c r="AV738" s="275"/>
      <c r="AW738" s="275"/>
    </row>
    <row r="739" spans="2:49" s="414" customFormat="1" ht="15.75" customHeight="1">
      <c r="B739" s="1238" t="str">
        <f>IF('Data invoice'!J697=0,"",'Data invoice'!K697)</f>
        <v/>
      </c>
      <c r="C739" s="1238" t="str">
        <f>IF('Data invoice'!K695=0,"",'Data invoice'!L695)</f>
        <v/>
      </c>
      <c r="D739" s="1238" t="str">
        <f>IF('Data invoice'!L695=0,"",'Data invoice'!M695)</f>
        <v/>
      </c>
      <c r="E739" s="1238" t="str">
        <f>IF('Data invoice'!M695=0,"",'Data invoice'!N695)</f>
        <v/>
      </c>
      <c r="F739" s="1238" t="str">
        <f>IF('Data invoice'!N695=0,"",'Data invoice'!O695)</f>
        <v/>
      </c>
      <c r="G739" s="1238" t="str">
        <f>IF('Data invoice'!O695=0,"",'Data invoice'!P695)</f>
        <v/>
      </c>
      <c r="H739" s="1238" t="str">
        <f>IF('Data invoice'!P695=0,"",'Data invoice'!Q695)</f>
        <v/>
      </c>
      <c r="I739" s="1238" t="str">
        <f>IF('Data invoice'!Q695=0,"",'Data invoice'!R695)</f>
        <v/>
      </c>
      <c r="J739" s="1239" t="str">
        <f>IF('Data invoice'!R695=0,"",'Data invoice'!S695)</f>
        <v/>
      </c>
      <c r="K739" s="1238" t="str">
        <f>IF('Data invoice'!S695=0,"",'Data invoice'!T695)</f>
        <v/>
      </c>
      <c r="L739" s="275"/>
      <c r="M739" s="252"/>
      <c r="N739" s="252"/>
      <c r="O739" s="252"/>
      <c r="P739" s="252"/>
      <c r="Q739" s="252"/>
      <c r="R739" s="252"/>
      <c r="AK739" s="275"/>
      <c r="AL739" s="275"/>
      <c r="AM739" s="275"/>
      <c r="AN739" s="275"/>
      <c r="AO739" s="275"/>
      <c r="AP739" s="275"/>
      <c r="AQ739" s="275"/>
      <c r="AR739" s="275"/>
      <c r="AS739" s="275"/>
      <c r="AT739" s="275"/>
      <c r="AU739" s="275"/>
      <c r="AV739" s="275"/>
      <c r="AW739" s="275"/>
    </row>
    <row r="740" spans="2:49" s="414" customFormat="1" ht="15.75" customHeight="1">
      <c r="B740" s="1238" t="str">
        <f>IF('Data invoice'!J698=0,"",'Data invoice'!K698)</f>
        <v/>
      </c>
      <c r="C740" s="1238" t="str">
        <f>IF('Data invoice'!K696=0,"",'Data invoice'!L696)</f>
        <v/>
      </c>
      <c r="D740" s="1238" t="str">
        <f>IF('Data invoice'!L696=0,"",'Data invoice'!M696)</f>
        <v/>
      </c>
      <c r="E740" s="1238" t="str">
        <f>IF('Data invoice'!M696=0,"",'Data invoice'!N696)</f>
        <v/>
      </c>
      <c r="F740" s="1238" t="str">
        <f>IF('Data invoice'!N696=0,"",'Data invoice'!O696)</f>
        <v/>
      </c>
      <c r="G740" s="1238" t="str">
        <f>IF('Data invoice'!O696=0,"",'Data invoice'!P696)</f>
        <v/>
      </c>
      <c r="H740" s="1238" t="str">
        <f>IF('Data invoice'!P696=0,"",'Data invoice'!Q696)</f>
        <v/>
      </c>
      <c r="I740" s="1238" t="str">
        <f>IF('Data invoice'!Q696=0,"",'Data invoice'!R696)</f>
        <v/>
      </c>
      <c r="J740" s="1239" t="str">
        <f>IF('Data invoice'!R696=0,"",'Data invoice'!S696)</f>
        <v/>
      </c>
      <c r="K740" s="1238" t="str">
        <f>IF('Data invoice'!S696=0,"",'Data invoice'!T696)</f>
        <v/>
      </c>
      <c r="L740" s="275"/>
      <c r="M740" s="252"/>
      <c r="N740" s="252"/>
      <c r="O740" s="252"/>
      <c r="P740" s="252"/>
      <c r="Q740" s="252"/>
      <c r="R740" s="252"/>
      <c r="AK740" s="275"/>
      <c r="AL740" s="275"/>
      <c r="AM740" s="275"/>
      <c r="AN740" s="275"/>
      <c r="AO740" s="275"/>
      <c r="AP740" s="275"/>
      <c r="AQ740" s="275"/>
      <c r="AR740" s="275"/>
      <c r="AS740" s="275"/>
      <c r="AT740" s="275"/>
      <c r="AU740" s="275"/>
      <c r="AV740" s="275"/>
      <c r="AW740" s="275"/>
    </row>
    <row r="741" spans="2:49" s="414" customFormat="1" ht="15.75" customHeight="1">
      <c r="B741" s="1238" t="str">
        <f>IF('Data invoice'!J699=0,"",'Data invoice'!K699)</f>
        <v/>
      </c>
      <c r="C741" s="1238" t="str">
        <f>IF('Data invoice'!K697=0,"",'Data invoice'!L697)</f>
        <v/>
      </c>
      <c r="D741" s="1238" t="str">
        <f>IF('Data invoice'!L697=0,"",'Data invoice'!M697)</f>
        <v/>
      </c>
      <c r="E741" s="1238" t="str">
        <f>IF('Data invoice'!M697=0,"",'Data invoice'!N697)</f>
        <v/>
      </c>
      <c r="F741" s="1238" t="str">
        <f>IF('Data invoice'!N697=0,"",'Data invoice'!O697)</f>
        <v/>
      </c>
      <c r="G741" s="1238" t="str">
        <f>IF('Data invoice'!O697=0,"",'Data invoice'!P697)</f>
        <v/>
      </c>
      <c r="H741" s="1238" t="str">
        <f>IF('Data invoice'!P697=0,"",'Data invoice'!Q697)</f>
        <v/>
      </c>
      <c r="I741" s="1238" t="str">
        <f>IF('Data invoice'!Q697=0,"",'Data invoice'!R697)</f>
        <v/>
      </c>
      <c r="J741" s="1239" t="str">
        <f>IF('Data invoice'!R697=0,"",'Data invoice'!S697)</f>
        <v/>
      </c>
      <c r="K741" s="1238" t="str">
        <f>IF('Data invoice'!S697=0,"",'Data invoice'!T697)</f>
        <v/>
      </c>
      <c r="L741" s="275"/>
      <c r="M741" s="252"/>
      <c r="N741" s="252"/>
      <c r="O741" s="252"/>
      <c r="P741" s="252"/>
      <c r="Q741" s="252"/>
      <c r="R741" s="252"/>
      <c r="AK741" s="275"/>
      <c r="AL741" s="275"/>
      <c r="AM741" s="275"/>
      <c r="AN741" s="275"/>
      <c r="AO741" s="275"/>
      <c r="AP741" s="275"/>
      <c r="AQ741" s="275"/>
      <c r="AR741" s="275"/>
      <c r="AS741" s="275"/>
      <c r="AT741" s="275"/>
      <c r="AU741" s="275"/>
      <c r="AV741" s="275"/>
      <c r="AW741" s="275"/>
    </row>
    <row r="742" spans="2:49" s="414" customFormat="1" ht="15.75" customHeight="1">
      <c r="B742" s="1238" t="str">
        <f>IF('Data invoice'!J700=0,"",'Data invoice'!K700)</f>
        <v/>
      </c>
      <c r="C742" s="1238" t="str">
        <f>IF('Data invoice'!K698=0,"",'Data invoice'!L698)</f>
        <v/>
      </c>
      <c r="D742" s="1238" t="str">
        <f>IF('Data invoice'!L698=0,"",'Data invoice'!M698)</f>
        <v/>
      </c>
      <c r="E742" s="1238" t="str">
        <f>IF('Data invoice'!M698=0,"",'Data invoice'!N698)</f>
        <v/>
      </c>
      <c r="F742" s="1238" t="str">
        <f>IF('Data invoice'!N698=0,"",'Data invoice'!O698)</f>
        <v/>
      </c>
      <c r="G742" s="1238" t="str">
        <f>IF('Data invoice'!O698=0,"",'Data invoice'!P698)</f>
        <v/>
      </c>
      <c r="H742" s="1238" t="str">
        <f>IF('Data invoice'!P698=0,"",'Data invoice'!Q698)</f>
        <v/>
      </c>
      <c r="I742" s="1238" t="str">
        <f>IF('Data invoice'!Q698=0,"",'Data invoice'!R698)</f>
        <v/>
      </c>
      <c r="J742" s="1239" t="str">
        <f>IF('Data invoice'!R698=0,"",'Data invoice'!S698)</f>
        <v/>
      </c>
      <c r="K742" s="1238" t="str">
        <f>IF('Data invoice'!S698=0,"",'Data invoice'!T698)</f>
        <v/>
      </c>
      <c r="L742" s="275"/>
      <c r="M742" s="252"/>
      <c r="N742" s="252"/>
      <c r="O742" s="252"/>
      <c r="P742" s="252"/>
      <c r="Q742" s="252"/>
      <c r="R742" s="252"/>
      <c r="AK742" s="275"/>
      <c r="AL742" s="275"/>
      <c r="AM742" s="275"/>
      <c r="AN742" s="275"/>
      <c r="AO742" s="275"/>
      <c r="AP742" s="275"/>
      <c r="AQ742" s="275"/>
      <c r="AR742" s="275"/>
      <c r="AS742" s="275"/>
      <c r="AT742" s="275"/>
      <c r="AU742" s="275"/>
      <c r="AV742" s="275"/>
      <c r="AW742" s="275"/>
    </row>
    <row r="743" spans="2:49" s="414" customFormat="1" ht="15.75" customHeight="1">
      <c r="B743" s="1238" t="str">
        <f>IF('Data invoice'!J701=0,"",'Data invoice'!K701)</f>
        <v/>
      </c>
      <c r="C743" s="1238" t="str">
        <f>IF('Data invoice'!K699=0,"",'Data invoice'!L699)</f>
        <v/>
      </c>
      <c r="D743" s="1238" t="str">
        <f>IF('Data invoice'!L699=0,"",'Data invoice'!M699)</f>
        <v/>
      </c>
      <c r="E743" s="1238" t="str">
        <f>IF('Data invoice'!M699=0,"",'Data invoice'!N699)</f>
        <v/>
      </c>
      <c r="F743" s="1238" t="str">
        <f>IF('Data invoice'!N699=0,"",'Data invoice'!O699)</f>
        <v/>
      </c>
      <c r="G743" s="1238" t="str">
        <f>IF('Data invoice'!O699=0,"",'Data invoice'!P699)</f>
        <v/>
      </c>
      <c r="H743" s="1238" t="str">
        <f>IF('Data invoice'!P699=0,"",'Data invoice'!Q699)</f>
        <v/>
      </c>
      <c r="I743" s="1238" t="str">
        <f>IF('Data invoice'!Q699=0,"",'Data invoice'!R699)</f>
        <v/>
      </c>
      <c r="J743" s="1239" t="str">
        <f>IF('Data invoice'!R699=0,"",'Data invoice'!S699)</f>
        <v/>
      </c>
      <c r="K743" s="1238" t="str">
        <f>IF('Data invoice'!S699=0,"",'Data invoice'!T699)</f>
        <v/>
      </c>
      <c r="L743" s="275"/>
      <c r="M743" s="252"/>
      <c r="N743" s="252"/>
      <c r="O743" s="252"/>
      <c r="P743" s="252"/>
      <c r="Q743" s="252"/>
      <c r="R743" s="252"/>
      <c r="AK743" s="275"/>
      <c r="AL743" s="275"/>
      <c r="AM743" s="275"/>
      <c r="AN743" s="275"/>
      <c r="AO743" s="275"/>
      <c r="AP743" s="275"/>
      <c r="AQ743" s="275"/>
      <c r="AR743" s="275"/>
      <c r="AS743" s="275"/>
      <c r="AT743" s="275"/>
      <c r="AU743" s="275"/>
      <c r="AV743" s="275"/>
      <c r="AW743" s="275"/>
    </row>
    <row r="744" spans="2:49" s="414" customFormat="1" ht="15.75" customHeight="1">
      <c r="B744" s="1238" t="str">
        <f>IF('Data invoice'!J702=0,"",'Data invoice'!K702)</f>
        <v/>
      </c>
      <c r="C744" s="1238" t="str">
        <f>IF('Data invoice'!K700=0,"",'Data invoice'!L700)</f>
        <v/>
      </c>
      <c r="D744" s="1238" t="str">
        <f>IF('Data invoice'!L700=0,"",'Data invoice'!M700)</f>
        <v/>
      </c>
      <c r="E744" s="1238" t="str">
        <f>IF('Data invoice'!M700=0,"",'Data invoice'!N700)</f>
        <v/>
      </c>
      <c r="F744" s="1238" t="str">
        <f>IF('Data invoice'!N700=0,"",'Data invoice'!O700)</f>
        <v/>
      </c>
      <c r="G744" s="1238" t="str">
        <f>IF('Data invoice'!O700=0,"",'Data invoice'!P700)</f>
        <v/>
      </c>
      <c r="H744" s="1238" t="str">
        <f>IF('Data invoice'!P700=0,"",'Data invoice'!Q700)</f>
        <v/>
      </c>
      <c r="I744" s="1238" t="str">
        <f>IF('Data invoice'!Q700=0,"",'Data invoice'!R700)</f>
        <v/>
      </c>
      <c r="J744" s="1239" t="str">
        <f>IF('Data invoice'!R700=0,"",'Data invoice'!S700)</f>
        <v/>
      </c>
      <c r="K744" s="1238" t="str">
        <f>IF('Data invoice'!S700=0,"",'Data invoice'!T700)</f>
        <v/>
      </c>
      <c r="L744" s="275"/>
      <c r="M744" s="252"/>
      <c r="N744" s="252"/>
      <c r="O744" s="252"/>
      <c r="P744" s="252"/>
      <c r="Q744" s="252"/>
      <c r="R744" s="252"/>
      <c r="AK744" s="275"/>
      <c r="AL744" s="275"/>
      <c r="AM744" s="275"/>
      <c r="AN744" s="275"/>
      <c r="AO744" s="275"/>
      <c r="AP744" s="275"/>
      <c r="AQ744" s="275"/>
      <c r="AR744" s="275"/>
      <c r="AS744" s="275"/>
      <c r="AT744" s="275"/>
      <c r="AU744" s="275"/>
      <c r="AV744" s="275"/>
      <c r="AW744" s="275"/>
    </row>
    <row r="745" spans="2:49" s="414" customFormat="1" ht="15.75" customHeight="1">
      <c r="B745" s="1238" t="str">
        <f>IF('Data invoice'!J703=0,"",'Data invoice'!K703)</f>
        <v/>
      </c>
      <c r="C745" s="1238" t="str">
        <f>IF('Data invoice'!K701=0,"",'Data invoice'!L701)</f>
        <v/>
      </c>
      <c r="D745" s="1238" t="str">
        <f>IF('Data invoice'!L701=0,"",'Data invoice'!M701)</f>
        <v/>
      </c>
      <c r="E745" s="1238" t="str">
        <f>IF('Data invoice'!M701=0,"",'Data invoice'!N701)</f>
        <v/>
      </c>
      <c r="F745" s="1238" t="str">
        <f>IF('Data invoice'!N701=0,"",'Data invoice'!O701)</f>
        <v/>
      </c>
      <c r="G745" s="1238" t="str">
        <f>IF('Data invoice'!O701=0,"",'Data invoice'!P701)</f>
        <v/>
      </c>
      <c r="H745" s="1238" t="str">
        <f>IF('Data invoice'!P701=0,"",'Data invoice'!Q701)</f>
        <v/>
      </c>
      <c r="I745" s="1238" t="str">
        <f>IF('Data invoice'!Q701=0,"",'Data invoice'!R701)</f>
        <v/>
      </c>
      <c r="J745" s="1239" t="str">
        <f>IF('Data invoice'!R701=0,"",'Data invoice'!S701)</f>
        <v/>
      </c>
      <c r="K745" s="1238" t="str">
        <f>IF('Data invoice'!S701=0,"",'Data invoice'!T701)</f>
        <v/>
      </c>
      <c r="L745" s="275"/>
      <c r="M745" s="252"/>
      <c r="N745" s="252"/>
      <c r="O745" s="252"/>
      <c r="P745" s="252"/>
      <c r="Q745" s="252"/>
      <c r="R745" s="252"/>
      <c r="AK745" s="275"/>
      <c r="AL745" s="275"/>
      <c r="AM745" s="275"/>
      <c r="AN745" s="275"/>
      <c r="AO745" s="275"/>
      <c r="AP745" s="275"/>
      <c r="AQ745" s="275"/>
      <c r="AR745" s="275"/>
      <c r="AS745" s="275"/>
      <c r="AT745" s="275"/>
      <c r="AU745" s="275"/>
      <c r="AV745" s="275"/>
      <c r="AW745" s="275"/>
    </row>
    <row r="746" spans="2:49" s="414" customFormat="1" ht="15.75" customHeight="1">
      <c r="B746" s="1238" t="str">
        <f>IF('Data invoice'!J704=0,"",'Data invoice'!K704)</f>
        <v/>
      </c>
      <c r="C746" s="1238" t="str">
        <f>IF('Data invoice'!K702=0,"",'Data invoice'!L702)</f>
        <v/>
      </c>
      <c r="D746" s="1238" t="str">
        <f>IF('Data invoice'!L702=0,"",'Data invoice'!M702)</f>
        <v/>
      </c>
      <c r="E746" s="1238" t="str">
        <f>IF('Data invoice'!M702=0,"",'Data invoice'!N702)</f>
        <v/>
      </c>
      <c r="F746" s="1238" t="str">
        <f>IF('Data invoice'!N702=0,"",'Data invoice'!O702)</f>
        <v/>
      </c>
      <c r="G746" s="1238" t="str">
        <f>IF('Data invoice'!O702=0,"",'Data invoice'!P702)</f>
        <v/>
      </c>
      <c r="H746" s="1238" t="str">
        <f>IF('Data invoice'!P702=0,"",'Data invoice'!Q702)</f>
        <v/>
      </c>
      <c r="I746" s="1238" t="str">
        <f>IF('Data invoice'!Q702=0,"",'Data invoice'!R702)</f>
        <v/>
      </c>
      <c r="J746" s="1239" t="str">
        <f>IF('Data invoice'!R702=0,"",'Data invoice'!S702)</f>
        <v/>
      </c>
      <c r="K746" s="1238" t="str">
        <f>IF('Data invoice'!S702=0,"",'Data invoice'!T702)</f>
        <v/>
      </c>
      <c r="L746" s="275"/>
      <c r="M746" s="252"/>
      <c r="N746" s="252"/>
      <c r="O746" s="252"/>
      <c r="P746" s="252"/>
      <c r="Q746" s="252"/>
      <c r="R746" s="252"/>
      <c r="AK746" s="275"/>
      <c r="AL746" s="275"/>
      <c r="AM746" s="275"/>
      <c r="AN746" s="275"/>
      <c r="AO746" s="275"/>
      <c r="AP746" s="275"/>
      <c r="AQ746" s="275"/>
      <c r="AR746" s="275"/>
      <c r="AS746" s="275"/>
      <c r="AT746" s="275"/>
      <c r="AU746" s="275"/>
      <c r="AV746" s="275"/>
      <c r="AW746" s="275"/>
    </row>
    <row r="747" spans="2:49" s="414" customFormat="1" ht="15.75" customHeight="1">
      <c r="B747" s="1238" t="str">
        <f>IF('Data invoice'!J705=0,"",'Data invoice'!K705)</f>
        <v/>
      </c>
      <c r="C747" s="1238" t="str">
        <f>IF('Data invoice'!K703=0,"",'Data invoice'!L703)</f>
        <v/>
      </c>
      <c r="D747" s="1238" t="str">
        <f>IF('Data invoice'!L703=0,"",'Data invoice'!M703)</f>
        <v/>
      </c>
      <c r="E747" s="1238" t="str">
        <f>IF('Data invoice'!M703=0,"",'Data invoice'!N703)</f>
        <v/>
      </c>
      <c r="F747" s="1238" t="str">
        <f>IF('Data invoice'!N703=0,"",'Data invoice'!O703)</f>
        <v/>
      </c>
      <c r="G747" s="1238" t="str">
        <f>IF('Data invoice'!O703=0,"",'Data invoice'!P703)</f>
        <v/>
      </c>
      <c r="H747" s="1238" t="str">
        <f>IF('Data invoice'!P703=0,"",'Data invoice'!Q703)</f>
        <v/>
      </c>
      <c r="I747" s="1238" t="str">
        <f>IF('Data invoice'!Q703=0,"",'Data invoice'!R703)</f>
        <v/>
      </c>
      <c r="J747" s="1239" t="str">
        <f>IF('Data invoice'!R703=0,"",'Data invoice'!S703)</f>
        <v/>
      </c>
      <c r="K747" s="1238" t="str">
        <f>IF('Data invoice'!S703=0,"",'Data invoice'!T703)</f>
        <v/>
      </c>
      <c r="L747" s="275"/>
      <c r="M747" s="252"/>
      <c r="N747" s="252"/>
      <c r="O747" s="252"/>
      <c r="P747" s="252"/>
      <c r="Q747" s="252"/>
      <c r="R747" s="252"/>
      <c r="AK747" s="275"/>
      <c r="AL747" s="275"/>
      <c r="AM747" s="275"/>
      <c r="AN747" s="275"/>
      <c r="AO747" s="275"/>
      <c r="AP747" s="275"/>
      <c r="AQ747" s="275"/>
      <c r="AR747" s="275"/>
      <c r="AS747" s="275"/>
      <c r="AT747" s="275"/>
      <c r="AU747" s="275"/>
      <c r="AV747" s="275"/>
      <c r="AW747" s="275"/>
    </row>
    <row r="748" spans="2:49" s="414" customFormat="1" ht="15.75" customHeight="1">
      <c r="B748" s="1238" t="str">
        <f>IF('Data invoice'!J706=0,"",'Data invoice'!K706)</f>
        <v/>
      </c>
      <c r="C748" s="1238" t="str">
        <f>IF('Data invoice'!K704=0,"",'Data invoice'!L704)</f>
        <v/>
      </c>
      <c r="D748" s="1238" t="str">
        <f>IF('Data invoice'!L704=0,"",'Data invoice'!M704)</f>
        <v/>
      </c>
      <c r="E748" s="1238" t="str">
        <f>IF('Data invoice'!M704=0,"",'Data invoice'!N704)</f>
        <v/>
      </c>
      <c r="F748" s="1238" t="str">
        <f>IF('Data invoice'!N704=0,"",'Data invoice'!O704)</f>
        <v/>
      </c>
      <c r="G748" s="1238" t="str">
        <f>IF('Data invoice'!O704=0,"",'Data invoice'!P704)</f>
        <v/>
      </c>
      <c r="H748" s="1238" t="str">
        <f>IF('Data invoice'!P704=0,"",'Data invoice'!Q704)</f>
        <v/>
      </c>
      <c r="I748" s="1238" t="str">
        <f>IF('Data invoice'!Q704=0,"",'Data invoice'!R704)</f>
        <v/>
      </c>
      <c r="J748" s="1239" t="str">
        <f>IF('Data invoice'!R704=0,"",'Data invoice'!S704)</f>
        <v/>
      </c>
      <c r="K748" s="1238" t="str">
        <f>IF('Data invoice'!S704=0,"",'Data invoice'!T704)</f>
        <v/>
      </c>
      <c r="L748" s="275"/>
      <c r="M748" s="252"/>
      <c r="N748" s="252"/>
      <c r="O748" s="252"/>
      <c r="P748" s="252"/>
      <c r="Q748" s="252"/>
      <c r="R748" s="252"/>
      <c r="AK748" s="275"/>
      <c r="AL748" s="275"/>
      <c r="AM748" s="275"/>
      <c r="AN748" s="275"/>
      <c r="AO748" s="275"/>
      <c r="AP748" s="275"/>
      <c r="AQ748" s="275"/>
      <c r="AR748" s="275"/>
      <c r="AS748" s="275"/>
      <c r="AT748" s="275"/>
      <c r="AU748" s="275"/>
      <c r="AV748" s="275"/>
      <c r="AW748" s="275"/>
    </row>
    <row r="749" spans="2:49" s="414" customFormat="1" ht="15.75" customHeight="1">
      <c r="B749" s="1238" t="str">
        <f>IF('Data invoice'!J707=0,"",'Data invoice'!K707)</f>
        <v/>
      </c>
      <c r="C749" s="1238" t="str">
        <f>IF('Data invoice'!K705=0,"",'Data invoice'!L705)</f>
        <v/>
      </c>
      <c r="D749" s="1238" t="str">
        <f>IF('Data invoice'!L705=0,"",'Data invoice'!M705)</f>
        <v/>
      </c>
      <c r="E749" s="1238" t="str">
        <f>IF('Data invoice'!M705=0,"",'Data invoice'!N705)</f>
        <v/>
      </c>
      <c r="F749" s="1238" t="str">
        <f>IF('Data invoice'!N705=0,"",'Data invoice'!O705)</f>
        <v/>
      </c>
      <c r="G749" s="1238" t="str">
        <f>IF('Data invoice'!O705=0,"",'Data invoice'!P705)</f>
        <v/>
      </c>
      <c r="H749" s="1238" t="str">
        <f>IF('Data invoice'!P705=0,"",'Data invoice'!Q705)</f>
        <v/>
      </c>
      <c r="I749" s="1238" t="str">
        <f>IF('Data invoice'!Q705=0,"",'Data invoice'!R705)</f>
        <v/>
      </c>
      <c r="J749" s="1239" t="str">
        <f>IF('Data invoice'!R705=0,"",'Data invoice'!S705)</f>
        <v/>
      </c>
      <c r="K749" s="1238" t="str">
        <f>IF('Data invoice'!S705=0,"",'Data invoice'!T705)</f>
        <v/>
      </c>
      <c r="L749" s="275"/>
      <c r="M749" s="252"/>
      <c r="N749" s="252"/>
      <c r="O749" s="252"/>
      <c r="P749" s="252"/>
      <c r="Q749" s="252"/>
      <c r="R749" s="252"/>
      <c r="AK749" s="275"/>
      <c r="AL749" s="275"/>
      <c r="AM749" s="275"/>
      <c r="AN749" s="275"/>
      <c r="AO749" s="275"/>
      <c r="AP749" s="275"/>
      <c r="AQ749" s="275"/>
      <c r="AR749" s="275"/>
      <c r="AS749" s="275"/>
      <c r="AT749" s="275"/>
      <c r="AU749" s="275"/>
      <c r="AV749" s="275"/>
      <c r="AW749" s="275"/>
    </row>
    <row r="750" spans="2:49" s="414" customFormat="1" ht="15.75" customHeight="1">
      <c r="B750" s="1238" t="str">
        <f>IF('Data invoice'!J708=0,"",'Data invoice'!K708)</f>
        <v/>
      </c>
      <c r="C750" s="1238" t="str">
        <f>IF('Data invoice'!K706=0,"",'Data invoice'!L706)</f>
        <v/>
      </c>
      <c r="D750" s="1238" t="str">
        <f>IF('Data invoice'!L706=0,"",'Data invoice'!M706)</f>
        <v/>
      </c>
      <c r="E750" s="1238" t="str">
        <f>IF('Data invoice'!M706=0,"",'Data invoice'!N706)</f>
        <v/>
      </c>
      <c r="F750" s="1238" t="str">
        <f>IF('Data invoice'!N706=0,"",'Data invoice'!O706)</f>
        <v/>
      </c>
      <c r="G750" s="1238" t="str">
        <f>IF('Data invoice'!O706=0,"",'Data invoice'!P706)</f>
        <v/>
      </c>
      <c r="H750" s="1238" t="str">
        <f>IF('Data invoice'!P706=0,"",'Data invoice'!Q706)</f>
        <v/>
      </c>
      <c r="I750" s="1238" t="str">
        <f>IF('Data invoice'!Q706=0,"",'Data invoice'!R706)</f>
        <v/>
      </c>
      <c r="J750" s="1239" t="str">
        <f>IF('Data invoice'!R706=0,"",'Data invoice'!S706)</f>
        <v/>
      </c>
      <c r="K750" s="1238" t="str">
        <f>IF('Data invoice'!S706=0,"",'Data invoice'!T706)</f>
        <v/>
      </c>
      <c r="L750" s="275"/>
      <c r="M750" s="252"/>
      <c r="N750" s="252"/>
      <c r="O750" s="252"/>
      <c r="P750" s="252"/>
      <c r="Q750" s="252"/>
      <c r="R750" s="252"/>
      <c r="AK750" s="275"/>
      <c r="AL750" s="275"/>
      <c r="AM750" s="275"/>
      <c r="AN750" s="275"/>
      <c r="AO750" s="275"/>
      <c r="AP750" s="275"/>
      <c r="AQ750" s="275"/>
      <c r="AR750" s="275"/>
      <c r="AS750" s="275"/>
      <c r="AT750" s="275"/>
      <c r="AU750" s="275"/>
      <c r="AV750" s="275"/>
      <c r="AW750" s="275"/>
    </row>
    <row r="751" spans="2:49" s="414" customFormat="1" ht="15.75" customHeight="1">
      <c r="B751" s="1238" t="str">
        <f>IF('Data invoice'!J709=0,"",'Data invoice'!K709)</f>
        <v/>
      </c>
      <c r="C751" s="1238" t="str">
        <f>IF('Data invoice'!K707=0,"",'Data invoice'!L707)</f>
        <v/>
      </c>
      <c r="D751" s="1238" t="str">
        <f>IF('Data invoice'!L707=0,"",'Data invoice'!M707)</f>
        <v/>
      </c>
      <c r="E751" s="1238" t="str">
        <f>IF('Data invoice'!M707=0,"",'Data invoice'!N707)</f>
        <v/>
      </c>
      <c r="F751" s="1238" t="str">
        <f>IF('Data invoice'!N707=0,"",'Data invoice'!O707)</f>
        <v/>
      </c>
      <c r="G751" s="1238" t="str">
        <f>IF('Data invoice'!O707=0,"",'Data invoice'!P707)</f>
        <v/>
      </c>
      <c r="H751" s="1238" t="str">
        <f>IF('Data invoice'!P707=0,"",'Data invoice'!Q707)</f>
        <v/>
      </c>
      <c r="I751" s="1238" t="str">
        <f>IF('Data invoice'!Q707=0,"",'Data invoice'!R707)</f>
        <v/>
      </c>
      <c r="J751" s="1239" t="str">
        <f>IF('Data invoice'!R707=0,"",'Data invoice'!S707)</f>
        <v/>
      </c>
      <c r="K751" s="1238" t="str">
        <f>IF('Data invoice'!S707=0,"",'Data invoice'!T707)</f>
        <v/>
      </c>
      <c r="L751" s="275"/>
      <c r="M751" s="252"/>
      <c r="N751" s="252"/>
      <c r="O751" s="252"/>
      <c r="P751" s="252"/>
      <c r="Q751" s="252"/>
      <c r="R751" s="252"/>
      <c r="AK751" s="275"/>
      <c r="AL751" s="275"/>
      <c r="AM751" s="275"/>
      <c r="AN751" s="275"/>
      <c r="AO751" s="275"/>
      <c r="AP751" s="275"/>
      <c r="AQ751" s="275"/>
      <c r="AR751" s="275"/>
      <c r="AS751" s="275"/>
      <c r="AT751" s="275"/>
      <c r="AU751" s="275"/>
      <c r="AV751" s="275"/>
      <c r="AW751" s="275"/>
    </row>
    <row r="752" spans="2:49" s="414" customFormat="1" ht="15.75" customHeight="1">
      <c r="B752" s="1238" t="str">
        <f>IF('Data invoice'!J710=0,"",'Data invoice'!K710)</f>
        <v/>
      </c>
      <c r="C752" s="1238" t="str">
        <f>IF('Data invoice'!K708=0,"",'Data invoice'!L708)</f>
        <v/>
      </c>
      <c r="D752" s="1238" t="str">
        <f>IF('Data invoice'!L708=0,"",'Data invoice'!M708)</f>
        <v/>
      </c>
      <c r="E752" s="1238" t="str">
        <f>IF('Data invoice'!M708=0,"",'Data invoice'!N708)</f>
        <v/>
      </c>
      <c r="F752" s="1238" t="str">
        <f>IF('Data invoice'!N708=0,"",'Data invoice'!O708)</f>
        <v/>
      </c>
      <c r="G752" s="1238" t="str">
        <f>IF('Data invoice'!O708=0,"",'Data invoice'!P708)</f>
        <v/>
      </c>
      <c r="H752" s="1238" t="str">
        <f>IF('Data invoice'!P708=0,"",'Data invoice'!Q708)</f>
        <v/>
      </c>
      <c r="I752" s="1238" t="str">
        <f>IF('Data invoice'!Q708=0,"",'Data invoice'!R708)</f>
        <v/>
      </c>
      <c r="J752" s="1239" t="str">
        <f>IF('Data invoice'!R708=0,"",'Data invoice'!S708)</f>
        <v/>
      </c>
      <c r="K752" s="1238" t="str">
        <f>IF('Data invoice'!S708=0,"",'Data invoice'!T708)</f>
        <v/>
      </c>
      <c r="L752" s="275"/>
      <c r="M752" s="252"/>
      <c r="N752" s="252"/>
      <c r="O752" s="252"/>
      <c r="P752" s="252"/>
      <c r="Q752" s="252"/>
      <c r="R752" s="252"/>
      <c r="AK752" s="275"/>
      <c r="AL752" s="275"/>
      <c r="AM752" s="275"/>
      <c r="AN752" s="275"/>
      <c r="AO752" s="275"/>
      <c r="AP752" s="275"/>
      <c r="AQ752" s="275"/>
      <c r="AR752" s="275"/>
      <c r="AS752" s="275"/>
      <c r="AT752" s="275"/>
      <c r="AU752" s="275"/>
      <c r="AV752" s="275"/>
      <c r="AW752" s="275"/>
    </row>
    <row r="753" spans="2:49" s="414" customFormat="1" ht="15.75" customHeight="1">
      <c r="B753" s="1238" t="str">
        <f>IF('Data invoice'!J711=0,"",'Data invoice'!K711)</f>
        <v/>
      </c>
      <c r="C753" s="1238" t="str">
        <f>IF('Data invoice'!K709=0,"",'Data invoice'!L709)</f>
        <v/>
      </c>
      <c r="D753" s="1238" t="str">
        <f>IF('Data invoice'!L709=0,"",'Data invoice'!M709)</f>
        <v/>
      </c>
      <c r="E753" s="1238" t="str">
        <f>IF('Data invoice'!M709=0,"",'Data invoice'!N709)</f>
        <v/>
      </c>
      <c r="F753" s="1238" t="str">
        <f>IF('Data invoice'!N709=0,"",'Data invoice'!O709)</f>
        <v/>
      </c>
      <c r="G753" s="1238" t="str">
        <f>IF('Data invoice'!O709=0,"",'Data invoice'!P709)</f>
        <v/>
      </c>
      <c r="H753" s="1238" t="str">
        <f>IF('Data invoice'!P709=0,"",'Data invoice'!Q709)</f>
        <v/>
      </c>
      <c r="I753" s="1238" t="str">
        <f>IF('Data invoice'!Q709=0,"",'Data invoice'!R709)</f>
        <v/>
      </c>
      <c r="J753" s="1239" t="str">
        <f>IF('Data invoice'!R709=0,"",'Data invoice'!S709)</f>
        <v/>
      </c>
      <c r="K753" s="1238" t="str">
        <f>IF('Data invoice'!S709=0,"",'Data invoice'!T709)</f>
        <v/>
      </c>
      <c r="L753" s="275"/>
      <c r="M753" s="252"/>
      <c r="N753" s="252"/>
      <c r="O753" s="252"/>
      <c r="P753" s="252"/>
      <c r="Q753" s="252"/>
      <c r="R753" s="252"/>
      <c r="AK753" s="275"/>
      <c r="AL753" s="275"/>
      <c r="AM753" s="275"/>
      <c r="AN753" s="275"/>
      <c r="AO753" s="275"/>
      <c r="AP753" s="275"/>
      <c r="AQ753" s="275"/>
      <c r="AR753" s="275"/>
      <c r="AS753" s="275"/>
      <c r="AT753" s="275"/>
      <c r="AU753" s="275"/>
      <c r="AV753" s="275"/>
      <c r="AW753" s="275"/>
    </row>
    <row r="754" spans="2:49" s="414" customFormat="1" ht="15.75" customHeight="1">
      <c r="B754" s="1238" t="str">
        <f>IF('Data invoice'!J712=0,"",'Data invoice'!K712)</f>
        <v/>
      </c>
      <c r="C754" s="1238" t="str">
        <f>IF('Data invoice'!K710=0,"",'Data invoice'!L710)</f>
        <v/>
      </c>
      <c r="D754" s="1238" t="str">
        <f>IF('Data invoice'!L710=0,"",'Data invoice'!M710)</f>
        <v/>
      </c>
      <c r="E754" s="1238" t="str">
        <f>IF('Data invoice'!M710=0,"",'Data invoice'!N710)</f>
        <v/>
      </c>
      <c r="F754" s="1238" t="str">
        <f>IF('Data invoice'!N710=0,"",'Data invoice'!O710)</f>
        <v/>
      </c>
      <c r="G754" s="1238" t="str">
        <f>IF('Data invoice'!O710=0,"",'Data invoice'!P710)</f>
        <v/>
      </c>
      <c r="H754" s="1238" t="str">
        <f>IF('Data invoice'!P710=0,"",'Data invoice'!Q710)</f>
        <v/>
      </c>
      <c r="I754" s="1238" t="str">
        <f>IF('Data invoice'!Q710=0,"",'Data invoice'!R710)</f>
        <v/>
      </c>
      <c r="J754" s="1239" t="str">
        <f>IF('Data invoice'!R710=0,"",'Data invoice'!S710)</f>
        <v/>
      </c>
      <c r="K754" s="1238" t="str">
        <f>IF('Data invoice'!S710=0,"",'Data invoice'!T710)</f>
        <v/>
      </c>
      <c r="L754" s="275"/>
      <c r="M754" s="252"/>
      <c r="N754" s="252"/>
      <c r="O754" s="252"/>
      <c r="P754" s="252"/>
      <c r="Q754" s="252"/>
      <c r="R754" s="252"/>
      <c r="AK754" s="275"/>
      <c r="AL754" s="275"/>
      <c r="AM754" s="275"/>
      <c r="AN754" s="275"/>
      <c r="AO754" s="275"/>
      <c r="AP754" s="275"/>
      <c r="AQ754" s="275"/>
      <c r="AR754" s="275"/>
      <c r="AS754" s="275"/>
      <c r="AT754" s="275"/>
      <c r="AU754" s="275"/>
      <c r="AV754" s="275"/>
      <c r="AW754" s="275"/>
    </row>
    <row r="755" spans="2:49" s="414" customFormat="1" ht="15.75" customHeight="1">
      <c r="B755" s="1238" t="str">
        <f>IF('Data invoice'!J713=0,"",'Data invoice'!K713)</f>
        <v/>
      </c>
      <c r="C755" s="1238" t="str">
        <f>IF('Data invoice'!K711=0,"",'Data invoice'!L711)</f>
        <v/>
      </c>
      <c r="D755" s="1238" t="str">
        <f>IF('Data invoice'!L711=0,"",'Data invoice'!M711)</f>
        <v/>
      </c>
      <c r="E755" s="1238" t="str">
        <f>IF('Data invoice'!M711=0,"",'Data invoice'!N711)</f>
        <v/>
      </c>
      <c r="F755" s="1238" t="str">
        <f>IF('Data invoice'!N711=0,"",'Data invoice'!O711)</f>
        <v/>
      </c>
      <c r="G755" s="1238" t="str">
        <f>IF('Data invoice'!O711=0,"",'Data invoice'!P711)</f>
        <v/>
      </c>
      <c r="H755" s="1238" t="str">
        <f>IF('Data invoice'!P711=0,"",'Data invoice'!Q711)</f>
        <v/>
      </c>
      <c r="I755" s="1238" t="str">
        <f>IF('Data invoice'!Q711=0,"",'Data invoice'!R711)</f>
        <v/>
      </c>
      <c r="J755" s="1239" t="str">
        <f>IF('Data invoice'!R711=0,"",'Data invoice'!S711)</f>
        <v/>
      </c>
      <c r="K755" s="1238" t="str">
        <f>IF('Data invoice'!S711=0,"",'Data invoice'!T711)</f>
        <v/>
      </c>
      <c r="L755" s="275"/>
      <c r="M755" s="252"/>
      <c r="N755" s="252"/>
      <c r="O755" s="252"/>
      <c r="P755" s="252"/>
      <c r="Q755" s="252"/>
      <c r="R755" s="252"/>
      <c r="AK755" s="275"/>
      <c r="AL755" s="275"/>
      <c r="AM755" s="275"/>
      <c r="AN755" s="275"/>
      <c r="AO755" s="275"/>
      <c r="AP755" s="275"/>
      <c r="AQ755" s="275"/>
      <c r="AR755" s="275"/>
      <c r="AS755" s="275"/>
      <c r="AT755" s="275"/>
      <c r="AU755" s="275"/>
      <c r="AV755" s="275"/>
      <c r="AW755" s="275"/>
    </row>
    <row r="756" spans="2:49" s="414" customFormat="1" ht="15.75" customHeight="1">
      <c r="B756" s="1238" t="str">
        <f>IF('Data invoice'!J714=0,"",'Data invoice'!K714)</f>
        <v/>
      </c>
      <c r="C756" s="1238" t="str">
        <f>IF('Data invoice'!K712=0,"",'Data invoice'!L712)</f>
        <v/>
      </c>
      <c r="D756" s="1238" t="str">
        <f>IF('Data invoice'!L712=0,"",'Data invoice'!M712)</f>
        <v/>
      </c>
      <c r="E756" s="1238" t="str">
        <f>IF('Data invoice'!M712=0,"",'Data invoice'!N712)</f>
        <v/>
      </c>
      <c r="F756" s="1238" t="str">
        <f>IF('Data invoice'!N712=0,"",'Data invoice'!O712)</f>
        <v/>
      </c>
      <c r="G756" s="1238" t="str">
        <f>IF('Data invoice'!O712=0,"",'Data invoice'!P712)</f>
        <v/>
      </c>
      <c r="H756" s="1238" t="str">
        <f>IF('Data invoice'!P712=0,"",'Data invoice'!Q712)</f>
        <v/>
      </c>
      <c r="I756" s="1238" t="str">
        <f>IF('Data invoice'!Q712=0,"",'Data invoice'!R712)</f>
        <v/>
      </c>
      <c r="J756" s="1239" t="str">
        <f>IF('Data invoice'!R712=0,"",'Data invoice'!S712)</f>
        <v/>
      </c>
      <c r="K756" s="1238" t="str">
        <f>IF('Data invoice'!S712=0,"",'Data invoice'!T712)</f>
        <v/>
      </c>
      <c r="L756" s="275"/>
      <c r="M756" s="252"/>
      <c r="N756" s="252"/>
      <c r="O756" s="252"/>
      <c r="P756" s="252"/>
      <c r="Q756" s="252"/>
      <c r="R756" s="252"/>
      <c r="AK756" s="275"/>
      <c r="AL756" s="275"/>
      <c r="AM756" s="275"/>
      <c r="AN756" s="275"/>
      <c r="AO756" s="275"/>
      <c r="AP756" s="275"/>
      <c r="AQ756" s="275"/>
      <c r="AR756" s="275"/>
      <c r="AS756" s="275"/>
      <c r="AT756" s="275"/>
      <c r="AU756" s="275"/>
      <c r="AV756" s="275"/>
      <c r="AW756" s="275"/>
    </row>
    <row r="757" spans="2:49" s="414" customFormat="1" ht="15.75" customHeight="1">
      <c r="B757" s="1238" t="str">
        <f>IF('Data invoice'!J715=0,"",'Data invoice'!K715)</f>
        <v/>
      </c>
      <c r="C757" s="1238" t="str">
        <f>IF('Data invoice'!K713=0,"",'Data invoice'!L713)</f>
        <v/>
      </c>
      <c r="D757" s="1238" t="str">
        <f>IF('Data invoice'!L713=0,"",'Data invoice'!M713)</f>
        <v/>
      </c>
      <c r="E757" s="1238" t="str">
        <f>IF('Data invoice'!M713=0,"",'Data invoice'!N713)</f>
        <v/>
      </c>
      <c r="F757" s="1238" t="str">
        <f>IF('Data invoice'!N713=0,"",'Data invoice'!O713)</f>
        <v/>
      </c>
      <c r="G757" s="1238" t="str">
        <f>IF('Data invoice'!O713=0,"",'Data invoice'!P713)</f>
        <v/>
      </c>
      <c r="H757" s="1238" t="str">
        <f>IF('Data invoice'!P713=0,"",'Data invoice'!Q713)</f>
        <v/>
      </c>
      <c r="I757" s="1238" t="str">
        <f>IF('Data invoice'!Q713=0,"",'Data invoice'!R713)</f>
        <v/>
      </c>
      <c r="J757" s="1239" t="str">
        <f>IF('Data invoice'!R713=0,"",'Data invoice'!S713)</f>
        <v/>
      </c>
      <c r="K757" s="1238" t="str">
        <f>IF('Data invoice'!S713=0,"",'Data invoice'!T713)</f>
        <v/>
      </c>
      <c r="L757" s="275"/>
      <c r="M757" s="252"/>
      <c r="N757" s="252"/>
      <c r="O757" s="252"/>
      <c r="P757" s="252"/>
      <c r="Q757" s="252"/>
      <c r="R757" s="252"/>
      <c r="AK757" s="275"/>
      <c r="AL757" s="275"/>
      <c r="AM757" s="275"/>
      <c r="AN757" s="275"/>
      <c r="AO757" s="275"/>
      <c r="AP757" s="275"/>
      <c r="AQ757" s="275"/>
      <c r="AR757" s="275"/>
      <c r="AS757" s="275"/>
      <c r="AT757" s="275"/>
      <c r="AU757" s="275"/>
      <c r="AV757" s="275"/>
      <c r="AW757" s="275"/>
    </row>
    <row r="758" spans="2:49" s="414" customFormat="1" ht="15.75" customHeight="1">
      <c r="B758" s="1238" t="str">
        <f>IF('Data invoice'!J716=0,"",'Data invoice'!K716)</f>
        <v/>
      </c>
      <c r="C758" s="1238" t="str">
        <f>IF('Data invoice'!K714=0,"",'Data invoice'!L714)</f>
        <v/>
      </c>
      <c r="D758" s="1238" t="str">
        <f>IF('Data invoice'!L714=0,"",'Data invoice'!M714)</f>
        <v/>
      </c>
      <c r="E758" s="1238" t="str">
        <f>IF('Data invoice'!M714=0,"",'Data invoice'!N714)</f>
        <v/>
      </c>
      <c r="F758" s="1238" t="str">
        <f>IF('Data invoice'!N714=0,"",'Data invoice'!O714)</f>
        <v/>
      </c>
      <c r="G758" s="1238" t="str">
        <f>IF('Data invoice'!O714=0,"",'Data invoice'!P714)</f>
        <v/>
      </c>
      <c r="H758" s="1238" t="str">
        <f>IF('Data invoice'!P714=0,"",'Data invoice'!Q714)</f>
        <v/>
      </c>
      <c r="I758" s="1238" t="str">
        <f>IF('Data invoice'!Q714=0,"",'Data invoice'!R714)</f>
        <v/>
      </c>
      <c r="J758" s="1239" t="str">
        <f>IF('Data invoice'!R714=0,"",'Data invoice'!S714)</f>
        <v/>
      </c>
      <c r="K758" s="1238" t="str">
        <f>IF('Data invoice'!S714=0,"",'Data invoice'!T714)</f>
        <v/>
      </c>
      <c r="L758" s="275"/>
      <c r="M758" s="252"/>
      <c r="N758" s="252"/>
      <c r="O758" s="252"/>
      <c r="P758" s="252"/>
      <c r="Q758" s="252"/>
      <c r="R758" s="252"/>
      <c r="AK758" s="275"/>
      <c r="AL758" s="275"/>
      <c r="AM758" s="275"/>
      <c r="AN758" s="275"/>
      <c r="AO758" s="275"/>
      <c r="AP758" s="275"/>
      <c r="AQ758" s="275"/>
      <c r="AR758" s="275"/>
      <c r="AS758" s="275"/>
      <c r="AT758" s="275"/>
      <c r="AU758" s="275"/>
      <c r="AV758" s="275"/>
      <c r="AW758" s="275"/>
    </row>
    <row r="759" spans="2:49" s="414" customFormat="1" ht="15.75" customHeight="1">
      <c r="B759" s="1238" t="str">
        <f>IF('Data invoice'!J717=0,"",'Data invoice'!K717)</f>
        <v/>
      </c>
      <c r="C759" s="1238" t="str">
        <f>IF('Data invoice'!K715=0,"",'Data invoice'!L715)</f>
        <v/>
      </c>
      <c r="D759" s="1238" t="str">
        <f>IF('Data invoice'!L715=0,"",'Data invoice'!M715)</f>
        <v/>
      </c>
      <c r="E759" s="1238" t="str">
        <f>IF('Data invoice'!M715=0,"",'Data invoice'!N715)</f>
        <v/>
      </c>
      <c r="F759" s="1238" t="str">
        <f>IF('Data invoice'!N715=0,"",'Data invoice'!O715)</f>
        <v/>
      </c>
      <c r="G759" s="1238" t="str">
        <f>IF('Data invoice'!O715=0,"",'Data invoice'!P715)</f>
        <v/>
      </c>
      <c r="H759" s="1238" t="str">
        <f>IF('Data invoice'!P715=0,"",'Data invoice'!Q715)</f>
        <v/>
      </c>
      <c r="I759" s="1238" t="str">
        <f>IF('Data invoice'!Q715=0,"",'Data invoice'!R715)</f>
        <v/>
      </c>
      <c r="J759" s="1239" t="str">
        <f>IF('Data invoice'!R715=0,"",'Data invoice'!S715)</f>
        <v/>
      </c>
      <c r="K759" s="1238" t="str">
        <f>IF('Data invoice'!S715=0,"",'Data invoice'!T715)</f>
        <v/>
      </c>
      <c r="L759" s="275"/>
      <c r="M759" s="252"/>
      <c r="N759" s="252"/>
      <c r="O759" s="252"/>
      <c r="P759" s="252"/>
      <c r="Q759" s="252"/>
      <c r="R759" s="252"/>
      <c r="AK759" s="275"/>
      <c r="AL759" s="275"/>
      <c r="AM759" s="275"/>
      <c r="AN759" s="275"/>
      <c r="AO759" s="275"/>
      <c r="AP759" s="275"/>
      <c r="AQ759" s="275"/>
      <c r="AR759" s="275"/>
      <c r="AS759" s="275"/>
      <c r="AT759" s="275"/>
      <c r="AU759" s="275"/>
      <c r="AV759" s="275"/>
      <c r="AW759" s="275"/>
    </row>
    <row r="760" spans="2:49" s="414" customFormat="1" ht="15.75" customHeight="1">
      <c r="B760" s="1238" t="str">
        <f>IF('Data invoice'!J718=0,"",'Data invoice'!K718)</f>
        <v/>
      </c>
      <c r="C760" s="1238" t="str">
        <f>IF('Data invoice'!K716=0,"",'Data invoice'!L716)</f>
        <v/>
      </c>
      <c r="D760" s="1238" t="str">
        <f>IF('Data invoice'!L716=0,"",'Data invoice'!M716)</f>
        <v/>
      </c>
      <c r="E760" s="1238" t="str">
        <f>IF('Data invoice'!M716=0,"",'Data invoice'!N716)</f>
        <v/>
      </c>
      <c r="F760" s="1238" t="str">
        <f>IF('Data invoice'!N716=0,"",'Data invoice'!O716)</f>
        <v/>
      </c>
      <c r="G760" s="1238" t="str">
        <f>IF('Data invoice'!O716=0,"",'Data invoice'!P716)</f>
        <v/>
      </c>
      <c r="H760" s="1238" t="str">
        <f>IF('Data invoice'!P716=0,"",'Data invoice'!Q716)</f>
        <v/>
      </c>
      <c r="I760" s="1238" t="str">
        <f>IF('Data invoice'!Q716=0,"",'Data invoice'!R716)</f>
        <v/>
      </c>
      <c r="J760" s="1239" t="str">
        <f>IF('Data invoice'!R716=0,"",'Data invoice'!S716)</f>
        <v/>
      </c>
      <c r="K760" s="1238" t="str">
        <f>IF('Data invoice'!S716=0,"",'Data invoice'!T716)</f>
        <v/>
      </c>
      <c r="L760" s="275"/>
      <c r="M760" s="252"/>
      <c r="N760" s="252"/>
      <c r="O760" s="252"/>
      <c r="P760" s="252"/>
      <c r="Q760" s="252"/>
      <c r="R760" s="252"/>
      <c r="AK760" s="275"/>
      <c r="AL760" s="275"/>
      <c r="AM760" s="275"/>
      <c r="AN760" s="275"/>
      <c r="AO760" s="275"/>
      <c r="AP760" s="275"/>
      <c r="AQ760" s="275"/>
      <c r="AR760" s="275"/>
      <c r="AS760" s="275"/>
      <c r="AT760" s="275"/>
      <c r="AU760" s="275"/>
      <c r="AV760" s="275"/>
      <c r="AW760" s="275"/>
    </row>
    <row r="761" spans="2:49" s="414" customFormat="1" ht="15.75" customHeight="1">
      <c r="B761" s="1238" t="str">
        <f>IF('Data invoice'!J719=0,"",'Data invoice'!K719)</f>
        <v/>
      </c>
      <c r="C761" s="1238" t="str">
        <f>IF('Data invoice'!K717=0,"",'Data invoice'!L717)</f>
        <v/>
      </c>
      <c r="D761" s="1238" t="str">
        <f>IF('Data invoice'!L717=0,"",'Data invoice'!M717)</f>
        <v/>
      </c>
      <c r="E761" s="1238" t="str">
        <f>IF('Data invoice'!M717=0,"",'Data invoice'!N717)</f>
        <v/>
      </c>
      <c r="F761" s="1238" t="str">
        <f>IF('Data invoice'!N717=0,"",'Data invoice'!O717)</f>
        <v/>
      </c>
      <c r="G761" s="1238" t="str">
        <f>IF('Data invoice'!O717=0,"",'Data invoice'!P717)</f>
        <v/>
      </c>
      <c r="H761" s="1238" t="str">
        <f>IF('Data invoice'!P717=0,"",'Data invoice'!Q717)</f>
        <v/>
      </c>
      <c r="I761" s="1238" t="str">
        <f>IF('Data invoice'!Q717=0,"",'Data invoice'!R717)</f>
        <v/>
      </c>
      <c r="J761" s="1239" t="str">
        <f>IF('Data invoice'!R717=0,"",'Data invoice'!S717)</f>
        <v/>
      </c>
      <c r="K761" s="1238" t="str">
        <f>IF('Data invoice'!S717=0,"",'Data invoice'!T717)</f>
        <v/>
      </c>
      <c r="L761" s="275"/>
      <c r="M761" s="252"/>
      <c r="N761" s="252"/>
      <c r="O761" s="252"/>
      <c r="P761" s="252"/>
      <c r="Q761" s="252"/>
      <c r="R761" s="252"/>
      <c r="AK761" s="275"/>
      <c r="AL761" s="275"/>
      <c r="AM761" s="275"/>
      <c r="AN761" s="275"/>
      <c r="AO761" s="275"/>
      <c r="AP761" s="275"/>
      <c r="AQ761" s="275"/>
      <c r="AR761" s="275"/>
      <c r="AS761" s="275"/>
      <c r="AT761" s="275"/>
      <c r="AU761" s="275"/>
      <c r="AV761" s="275"/>
      <c r="AW761" s="275"/>
    </row>
    <row r="762" spans="2:49" s="414" customFormat="1" ht="15.75" customHeight="1">
      <c r="B762" s="1238" t="str">
        <f>IF('Data invoice'!J720=0,"",'Data invoice'!K720)</f>
        <v/>
      </c>
      <c r="C762" s="1238" t="str">
        <f>IF('Data invoice'!K718=0,"",'Data invoice'!L718)</f>
        <v/>
      </c>
      <c r="D762" s="1238" t="str">
        <f>IF('Data invoice'!L718=0,"",'Data invoice'!M718)</f>
        <v/>
      </c>
      <c r="E762" s="1238" t="str">
        <f>IF('Data invoice'!M718=0,"",'Data invoice'!N718)</f>
        <v/>
      </c>
      <c r="F762" s="1238" t="str">
        <f>IF('Data invoice'!N718=0,"",'Data invoice'!O718)</f>
        <v/>
      </c>
      <c r="G762" s="1238" t="str">
        <f>IF('Data invoice'!O718=0,"",'Data invoice'!P718)</f>
        <v/>
      </c>
      <c r="H762" s="1238" t="str">
        <f>IF('Data invoice'!P718=0,"",'Data invoice'!Q718)</f>
        <v/>
      </c>
      <c r="I762" s="1238" t="str">
        <f>IF('Data invoice'!Q718=0,"",'Data invoice'!R718)</f>
        <v/>
      </c>
      <c r="J762" s="1239" t="str">
        <f>IF('Data invoice'!R718=0,"",'Data invoice'!S718)</f>
        <v/>
      </c>
      <c r="K762" s="1238" t="str">
        <f>IF('Data invoice'!S718=0,"",'Data invoice'!T718)</f>
        <v/>
      </c>
      <c r="L762" s="275"/>
      <c r="M762" s="252"/>
      <c r="N762" s="252"/>
      <c r="O762" s="252"/>
      <c r="P762" s="252"/>
      <c r="Q762" s="252"/>
      <c r="R762" s="252"/>
      <c r="AK762" s="275"/>
      <c r="AL762" s="275"/>
      <c r="AM762" s="275"/>
      <c r="AN762" s="275"/>
      <c r="AO762" s="275"/>
      <c r="AP762" s="275"/>
      <c r="AQ762" s="275"/>
      <c r="AR762" s="275"/>
      <c r="AS762" s="275"/>
      <c r="AT762" s="275"/>
      <c r="AU762" s="275"/>
      <c r="AV762" s="275"/>
      <c r="AW762" s="275"/>
    </row>
    <row r="763" spans="2:49" s="414" customFormat="1" ht="15.75" customHeight="1">
      <c r="B763" s="1238" t="str">
        <f>IF('Data invoice'!J721=0,"",'Data invoice'!K721)</f>
        <v/>
      </c>
      <c r="C763" s="1238" t="str">
        <f>IF('Data invoice'!K719=0,"",'Data invoice'!L719)</f>
        <v/>
      </c>
      <c r="D763" s="1238" t="str">
        <f>IF('Data invoice'!L719=0,"",'Data invoice'!M719)</f>
        <v/>
      </c>
      <c r="E763" s="1238" t="str">
        <f>IF('Data invoice'!M719=0,"",'Data invoice'!N719)</f>
        <v/>
      </c>
      <c r="F763" s="1238" t="str">
        <f>IF('Data invoice'!N719=0,"",'Data invoice'!O719)</f>
        <v/>
      </c>
      <c r="G763" s="1238" t="str">
        <f>IF('Data invoice'!O719=0,"",'Data invoice'!P719)</f>
        <v/>
      </c>
      <c r="H763" s="1238" t="str">
        <f>IF('Data invoice'!P719=0,"",'Data invoice'!Q719)</f>
        <v/>
      </c>
      <c r="I763" s="1238" t="str">
        <f>IF('Data invoice'!Q719=0,"",'Data invoice'!R719)</f>
        <v/>
      </c>
      <c r="J763" s="1239" t="str">
        <f>IF('Data invoice'!R719=0,"",'Data invoice'!S719)</f>
        <v/>
      </c>
      <c r="K763" s="1238" t="str">
        <f>IF('Data invoice'!S719=0,"",'Data invoice'!T719)</f>
        <v/>
      </c>
      <c r="L763" s="275"/>
      <c r="M763" s="252"/>
      <c r="N763" s="252"/>
      <c r="O763" s="252"/>
      <c r="P763" s="252"/>
      <c r="Q763" s="252"/>
      <c r="R763" s="252"/>
      <c r="AK763" s="275"/>
      <c r="AL763" s="275"/>
      <c r="AM763" s="275"/>
      <c r="AN763" s="275"/>
      <c r="AO763" s="275"/>
      <c r="AP763" s="275"/>
      <c r="AQ763" s="275"/>
      <c r="AR763" s="275"/>
      <c r="AS763" s="275"/>
      <c r="AT763" s="275"/>
      <c r="AU763" s="275"/>
      <c r="AV763" s="275"/>
      <c r="AW763" s="275"/>
    </row>
    <row r="764" spans="2:49" s="414" customFormat="1" ht="15.75" customHeight="1">
      <c r="B764" s="1238" t="str">
        <f>IF('Data invoice'!J722=0,"",'Data invoice'!K722)</f>
        <v/>
      </c>
      <c r="C764" s="1238" t="str">
        <f>IF('Data invoice'!K720=0,"",'Data invoice'!L720)</f>
        <v/>
      </c>
      <c r="D764" s="1238" t="str">
        <f>IF('Data invoice'!L720=0,"",'Data invoice'!M720)</f>
        <v/>
      </c>
      <c r="E764" s="1238" t="str">
        <f>IF('Data invoice'!M720=0,"",'Data invoice'!N720)</f>
        <v/>
      </c>
      <c r="F764" s="1238" t="str">
        <f>IF('Data invoice'!N720=0,"",'Data invoice'!O720)</f>
        <v/>
      </c>
      <c r="G764" s="1238" t="str">
        <f>IF('Data invoice'!O720=0,"",'Data invoice'!P720)</f>
        <v/>
      </c>
      <c r="H764" s="1238" t="str">
        <f>IF('Data invoice'!P720=0,"",'Data invoice'!Q720)</f>
        <v/>
      </c>
      <c r="I764" s="1238" t="str">
        <f>IF('Data invoice'!Q720=0,"",'Data invoice'!R720)</f>
        <v/>
      </c>
      <c r="J764" s="1239" t="str">
        <f>IF('Data invoice'!R720=0,"",'Data invoice'!S720)</f>
        <v/>
      </c>
      <c r="K764" s="1238" t="str">
        <f>IF('Data invoice'!S720=0,"",'Data invoice'!T720)</f>
        <v/>
      </c>
      <c r="L764" s="275"/>
      <c r="M764" s="252"/>
      <c r="N764" s="252"/>
      <c r="O764" s="252"/>
      <c r="P764" s="252"/>
      <c r="Q764" s="252"/>
      <c r="R764" s="252"/>
      <c r="AK764" s="275"/>
      <c r="AL764" s="275"/>
      <c r="AM764" s="275"/>
      <c r="AN764" s="275"/>
      <c r="AO764" s="275"/>
      <c r="AP764" s="275"/>
      <c r="AQ764" s="275"/>
      <c r="AR764" s="275"/>
      <c r="AS764" s="275"/>
      <c r="AT764" s="275"/>
      <c r="AU764" s="275"/>
      <c r="AV764" s="275"/>
      <c r="AW764" s="275"/>
    </row>
    <row r="765" spans="2:49" s="414" customFormat="1" ht="15.75" customHeight="1">
      <c r="B765" s="1238" t="str">
        <f>IF('Data invoice'!J723=0,"",'Data invoice'!K723)</f>
        <v/>
      </c>
      <c r="C765" s="1238" t="str">
        <f>IF('Data invoice'!K721=0,"",'Data invoice'!L721)</f>
        <v/>
      </c>
      <c r="D765" s="1238" t="str">
        <f>IF('Data invoice'!L721=0,"",'Data invoice'!M721)</f>
        <v/>
      </c>
      <c r="E765" s="1238" t="str">
        <f>IF('Data invoice'!M721=0,"",'Data invoice'!N721)</f>
        <v/>
      </c>
      <c r="F765" s="1238" t="str">
        <f>IF('Data invoice'!N721=0,"",'Data invoice'!O721)</f>
        <v/>
      </c>
      <c r="G765" s="1238" t="str">
        <f>IF('Data invoice'!O721=0,"",'Data invoice'!P721)</f>
        <v/>
      </c>
      <c r="H765" s="1238" t="str">
        <f>IF('Data invoice'!P721=0,"",'Data invoice'!Q721)</f>
        <v/>
      </c>
      <c r="I765" s="1238" t="str">
        <f>IF('Data invoice'!Q721=0,"",'Data invoice'!R721)</f>
        <v/>
      </c>
      <c r="J765" s="1239" t="str">
        <f>IF('Data invoice'!R721=0,"",'Data invoice'!S721)</f>
        <v/>
      </c>
      <c r="K765" s="1238" t="str">
        <f>IF('Data invoice'!S721=0,"",'Data invoice'!T721)</f>
        <v/>
      </c>
      <c r="L765" s="275"/>
      <c r="M765" s="252"/>
      <c r="N765" s="252"/>
      <c r="O765" s="252"/>
      <c r="P765" s="252"/>
      <c r="Q765" s="252"/>
      <c r="R765" s="252"/>
      <c r="AK765" s="275"/>
      <c r="AL765" s="275"/>
      <c r="AM765" s="275"/>
      <c r="AN765" s="275"/>
      <c r="AO765" s="275"/>
      <c r="AP765" s="275"/>
      <c r="AQ765" s="275"/>
      <c r="AR765" s="275"/>
      <c r="AS765" s="275"/>
      <c r="AT765" s="275"/>
      <c r="AU765" s="275"/>
      <c r="AV765" s="275"/>
      <c r="AW765" s="275"/>
    </row>
    <row r="766" spans="2:49" s="414" customFormat="1" ht="15.75" customHeight="1">
      <c r="B766" s="1238" t="str">
        <f>IF('Data invoice'!J724=0,"",'Data invoice'!K724)</f>
        <v/>
      </c>
      <c r="C766" s="1238" t="str">
        <f>IF('Data invoice'!K722=0,"",'Data invoice'!L722)</f>
        <v/>
      </c>
      <c r="D766" s="1238" t="str">
        <f>IF('Data invoice'!L722=0,"",'Data invoice'!M722)</f>
        <v/>
      </c>
      <c r="E766" s="1238" t="str">
        <f>IF('Data invoice'!M722=0,"",'Data invoice'!N722)</f>
        <v/>
      </c>
      <c r="F766" s="1238" t="str">
        <f>IF('Data invoice'!N722=0,"",'Data invoice'!O722)</f>
        <v/>
      </c>
      <c r="G766" s="1238" t="str">
        <f>IF('Data invoice'!O722=0,"",'Data invoice'!P722)</f>
        <v/>
      </c>
      <c r="H766" s="1238" t="str">
        <f>IF('Data invoice'!P722=0,"",'Data invoice'!Q722)</f>
        <v/>
      </c>
      <c r="I766" s="1238" t="str">
        <f>IF('Data invoice'!Q722=0,"",'Data invoice'!R722)</f>
        <v/>
      </c>
      <c r="J766" s="1239" t="str">
        <f>IF('Data invoice'!R722=0,"",'Data invoice'!S722)</f>
        <v/>
      </c>
      <c r="K766" s="1238" t="str">
        <f>IF('Data invoice'!S722=0,"",'Data invoice'!T722)</f>
        <v/>
      </c>
      <c r="L766" s="275"/>
      <c r="M766" s="252"/>
      <c r="N766" s="252"/>
      <c r="O766" s="252"/>
      <c r="P766" s="252"/>
      <c r="Q766" s="252"/>
      <c r="R766" s="252"/>
      <c r="AK766" s="275"/>
      <c r="AL766" s="275"/>
      <c r="AM766" s="275"/>
      <c r="AN766" s="275"/>
      <c r="AO766" s="275"/>
      <c r="AP766" s="275"/>
      <c r="AQ766" s="275"/>
      <c r="AR766" s="275"/>
      <c r="AS766" s="275"/>
      <c r="AT766" s="275"/>
      <c r="AU766" s="275"/>
      <c r="AV766" s="275"/>
      <c r="AW766" s="275"/>
    </row>
    <row r="767" spans="2:49" s="414" customFormat="1" ht="15.75" customHeight="1">
      <c r="B767" s="1238" t="str">
        <f>IF('Data invoice'!J725=0,"",'Data invoice'!K725)</f>
        <v/>
      </c>
      <c r="C767" s="1238" t="str">
        <f>IF('Data invoice'!K723=0,"",'Data invoice'!L723)</f>
        <v/>
      </c>
      <c r="D767" s="1238" t="str">
        <f>IF('Data invoice'!L723=0,"",'Data invoice'!M723)</f>
        <v/>
      </c>
      <c r="E767" s="1238" t="str">
        <f>IF('Data invoice'!M723=0,"",'Data invoice'!N723)</f>
        <v/>
      </c>
      <c r="F767" s="1238" t="str">
        <f>IF('Data invoice'!N723=0,"",'Data invoice'!O723)</f>
        <v/>
      </c>
      <c r="G767" s="1238" t="str">
        <f>IF('Data invoice'!O723=0,"",'Data invoice'!P723)</f>
        <v/>
      </c>
      <c r="H767" s="1238" t="str">
        <f>IF('Data invoice'!P723=0,"",'Data invoice'!Q723)</f>
        <v/>
      </c>
      <c r="I767" s="1238" t="str">
        <f>IF('Data invoice'!Q723=0,"",'Data invoice'!R723)</f>
        <v/>
      </c>
      <c r="J767" s="1239" t="str">
        <f>IF('Data invoice'!R723=0,"",'Data invoice'!S723)</f>
        <v/>
      </c>
      <c r="K767" s="1238" t="str">
        <f>IF('Data invoice'!S723=0,"",'Data invoice'!T723)</f>
        <v/>
      </c>
      <c r="L767" s="275"/>
      <c r="M767" s="252"/>
      <c r="N767" s="252"/>
      <c r="O767" s="252"/>
      <c r="P767" s="252"/>
      <c r="Q767" s="252"/>
      <c r="R767" s="252"/>
      <c r="AK767" s="275"/>
      <c r="AL767" s="275"/>
      <c r="AM767" s="275"/>
      <c r="AN767" s="275"/>
      <c r="AO767" s="275"/>
      <c r="AP767" s="275"/>
      <c r="AQ767" s="275"/>
      <c r="AR767" s="275"/>
      <c r="AS767" s="275"/>
      <c r="AT767" s="275"/>
      <c r="AU767" s="275"/>
      <c r="AV767" s="275"/>
      <c r="AW767" s="275"/>
    </row>
    <row r="768" spans="2:49" s="414" customFormat="1" ht="15.75" customHeight="1">
      <c r="B768" s="1238" t="str">
        <f>IF('Data invoice'!J726=0,"",'Data invoice'!K726)</f>
        <v/>
      </c>
      <c r="C768" s="1238" t="str">
        <f>IF('Data invoice'!K724=0,"",'Data invoice'!L724)</f>
        <v/>
      </c>
      <c r="D768" s="1238" t="str">
        <f>IF('Data invoice'!L724=0,"",'Data invoice'!M724)</f>
        <v/>
      </c>
      <c r="E768" s="1238" t="str">
        <f>IF('Data invoice'!M724=0,"",'Data invoice'!N724)</f>
        <v/>
      </c>
      <c r="F768" s="1238" t="str">
        <f>IF('Data invoice'!N724=0,"",'Data invoice'!O724)</f>
        <v/>
      </c>
      <c r="G768" s="1238" t="str">
        <f>IF('Data invoice'!O724=0,"",'Data invoice'!P724)</f>
        <v/>
      </c>
      <c r="H768" s="1238" t="str">
        <f>IF('Data invoice'!P724=0,"",'Data invoice'!Q724)</f>
        <v/>
      </c>
      <c r="I768" s="1238" t="str">
        <f>IF('Data invoice'!Q724=0,"",'Data invoice'!R724)</f>
        <v/>
      </c>
      <c r="J768" s="1239" t="str">
        <f>IF('Data invoice'!R724=0,"",'Data invoice'!S724)</f>
        <v/>
      </c>
      <c r="K768" s="1238" t="str">
        <f>IF('Data invoice'!S724=0,"",'Data invoice'!T724)</f>
        <v/>
      </c>
      <c r="L768" s="275"/>
      <c r="M768" s="252"/>
      <c r="N768" s="252"/>
      <c r="O768" s="252"/>
      <c r="P768" s="252"/>
      <c r="Q768" s="252"/>
      <c r="R768" s="252"/>
      <c r="AK768" s="275"/>
      <c r="AL768" s="275"/>
      <c r="AM768" s="275"/>
      <c r="AN768" s="275"/>
      <c r="AO768" s="275"/>
      <c r="AP768" s="275"/>
      <c r="AQ768" s="275"/>
      <c r="AR768" s="275"/>
      <c r="AS768" s="275"/>
      <c r="AT768" s="275"/>
      <c r="AU768" s="275"/>
      <c r="AV768" s="275"/>
      <c r="AW768" s="275"/>
    </row>
    <row r="769" spans="2:49" s="414" customFormat="1" ht="15.75" customHeight="1">
      <c r="B769" s="1238" t="str">
        <f>IF('Data invoice'!J727=0,"",'Data invoice'!K727)</f>
        <v/>
      </c>
      <c r="C769" s="1238" t="str">
        <f>IF('Data invoice'!K725=0,"",'Data invoice'!L725)</f>
        <v/>
      </c>
      <c r="D769" s="1238" t="str">
        <f>IF('Data invoice'!L725=0,"",'Data invoice'!M725)</f>
        <v/>
      </c>
      <c r="E769" s="1238" t="str">
        <f>IF('Data invoice'!M725=0,"",'Data invoice'!N725)</f>
        <v/>
      </c>
      <c r="F769" s="1238" t="str">
        <f>IF('Data invoice'!N725=0,"",'Data invoice'!O725)</f>
        <v/>
      </c>
      <c r="G769" s="1238" t="str">
        <f>IF('Data invoice'!O725=0,"",'Data invoice'!P725)</f>
        <v/>
      </c>
      <c r="H769" s="1238" t="str">
        <f>IF('Data invoice'!P725=0,"",'Data invoice'!Q725)</f>
        <v/>
      </c>
      <c r="I769" s="1238" t="str">
        <f>IF('Data invoice'!Q725=0,"",'Data invoice'!R725)</f>
        <v/>
      </c>
      <c r="J769" s="1239" t="str">
        <f>IF('Data invoice'!R725=0,"",'Data invoice'!S725)</f>
        <v/>
      </c>
      <c r="K769" s="1238" t="str">
        <f>IF('Data invoice'!S725=0,"",'Data invoice'!T725)</f>
        <v/>
      </c>
      <c r="L769" s="275"/>
      <c r="M769" s="252"/>
      <c r="N769" s="252"/>
      <c r="O769" s="252"/>
      <c r="P769" s="252"/>
      <c r="Q769" s="252"/>
      <c r="R769" s="252"/>
      <c r="AK769" s="275"/>
      <c r="AL769" s="275"/>
      <c r="AM769" s="275"/>
      <c r="AN769" s="275"/>
      <c r="AO769" s="275"/>
      <c r="AP769" s="275"/>
      <c r="AQ769" s="275"/>
      <c r="AR769" s="275"/>
      <c r="AS769" s="275"/>
      <c r="AT769" s="275"/>
      <c r="AU769" s="275"/>
      <c r="AV769" s="275"/>
      <c r="AW769" s="275"/>
    </row>
    <row r="770" spans="2:49" s="414" customFormat="1" ht="15.75" customHeight="1">
      <c r="B770" s="1238" t="str">
        <f>IF('Data invoice'!J728=0,"",'Data invoice'!K728)</f>
        <v/>
      </c>
      <c r="C770" s="1238" t="str">
        <f>IF('Data invoice'!K726=0,"",'Data invoice'!L726)</f>
        <v/>
      </c>
      <c r="D770" s="1238" t="str">
        <f>IF('Data invoice'!L726=0,"",'Data invoice'!M726)</f>
        <v/>
      </c>
      <c r="E770" s="1238" t="str">
        <f>IF('Data invoice'!M726=0,"",'Data invoice'!N726)</f>
        <v/>
      </c>
      <c r="F770" s="1238" t="str">
        <f>IF('Data invoice'!N726=0,"",'Data invoice'!O726)</f>
        <v/>
      </c>
      <c r="G770" s="1238" t="str">
        <f>IF('Data invoice'!O726=0,"",'Data invoice'!P726)</f>
        <v/>
      </c>
      <c r="H770" s="1238" t="str">
        <f>IF('Data invoice'!P726=0,"",'Data invoice'!Q726)</f>
        <v/>
      </c>
      <c r="I770" s="1238" t="str">
        <f>IF('Data invoice'!Q726=0,"",'Data invoice'!R726)</f>
        <v/>
      </c>
      <c r="J770" s="1239" t="str">
        <f>IF('Data invoice'!R726=0,"",'Data invoice'!S726)</f>
        <v/>
      </c>
      <c r="K770" s="1238" t="str">
        <f>IF('Data invoice'!S726=0,"",'Data invoice'!T726)</f>
        <v/>
      </c>
      <c r="L770" s="275"/>
      <c r="M770" s="252"/>
      <c r="N770" s="252"/>
      <c r="O770" s="252"/>
      <c r="P770" s="252"/>
      <c r="Q770" s="252"/>
      <c r="R770" s="252"/>
      <c r="AK770" s="275"/>
      <c r="AL770" s="275"/>
      <c r="AM770" s="275"/>
      <c r="AN770" s="275"/>
      <c r="AO770" s="275"/>
      <c r="AP770" s="275"/>
      <c r="AQ770" s="275"/>
      <c r="AR770" s="275"/>
      <c r="AS770" s="275"/>
      <c r="AT770" s="275"/>
      <c r="AU770" s="275"/>
      <c r="AV770" s="275"/>
      <c r="AW770" s="275"/>
    </row>
    <row r="771" spans="2:49" s="414" customFormat="1" ht="15.75" customHeight="1">
      <c r="B771" s="1238" t="str">
        <f>IF('Data invoice'!J729=0,"",'Data invoice'!K729)</f>
        <v/>
      </c>
      <c r="C771" s="1238" t="str">
        <f>IF('Data invoice'!K727=0,"",'Data invoice'!L727)</f>
        <v/>
      </c>
      <c r="D771" s="1238" t="str">
        <f>IF('Data invoice'!L727=0,"",'Data invoice'!M727)</f>
        <v/>
      </c>
      <c r="E771" s="1238" t="str">
        <f>IF('Data invoice'!M727=0,"",'Data invoice'!N727)</f>
        <v/>
      </c>
      <c r="F771" s="1238" t="str">
        <f>IF('Data invoice'!N727=0,"",'Data invoice'!O727)</f>
        <v/>
      </c>
      <c r="G771" s="1238" t="str">
        <f>IF('Data invoice'!O727=0,"",'Data invoice'!P727)</f>
        <v/>
      </c>
      <c r="H771" s="1238" t="str">
        <f>IF('Data invoice'!P727=0,"",'Data invoice'!Q727)</f>
        <v/>
      </c>
      <c r="I771" s="1238" t="str">
        <f>IF('Data invoice'!Q727=0,"",'Data invoice'!R727)</f>
        <v/>
      </c>
      <c r="J771" s="1239" t="str">
        <f>IF('Data invoice'!R727=0,"",'Data invoice'!S727)</f>
        <v/>
      </c>
      <c r="K771" s="1238" t="str">
        <f>IF('Data invoice'!S727=0,"",'Data invoice'!T727)</f>
        <v/>
      </c>
      <c r="L771" s="275"/>
      <c r="M771" s="252"/>
      <c r="N771" s="252"/>
      <c r="O771" s="252"/>
      <c r="P771" s="252"/>
      <c r="Q771" s="252"/>
      <c r="R771" s="252"/>
      <c r="AK771" s="275"/>
      <c r="AL771" s="275"/>
      <c r="AM771" s="275"/>
      <c r="AN771" s="275"/>
      <c r="AO771" s="275"/>
      <c r="AP771" s="275"/>
      <c r="AQ771" s="275"/>
      <c r="AR771" s="275"/>
      <c r="AS771" s="275"/>
      <c r="AT771" s="275"/>
      <c r="AU771" s="275"/>
      <c r="AV771" s="275"/>
      <c r="AW771" s="275"/>
    </row>
    <row r="772" spans="2:49" s="414" customFormat="1" ht="15.75" customHeight="1">
      <c r="B772" s="1238" t="str">
        <f>IF('Data invoice'!J730=0,"",'Data invoice'!K730)</f>
        <v/>
      </c>
      <c r="C772" s="1238" t="str">
        <f>IF('Data invoice'!K728=0,"",'Data invoice'!L728)</f>
        <v/>
      </c>
      <c r="D772" s="1238" t="str">
        <f>IF('Data invoice'!L728=0,"",'Data invoice'!M728)</f>
        <v/>
      </c>
      <c r="E772" s="1238" t="str">
        <f>IF('Data invoice'!M728=0,"",'Data invoice'!N728)</f>
        <v/>
      </c>
      <c r="F772" s="1238" t="str">
        <f>IF('Data invoice'!N728=0,"",'Data invoice'!O728)</f>
        <v/>
      </c>
      <c r="G772" s="1238" t="str">
        <f>IF('Data invoice'!O728=0,"",'Data invoice'!P728)</f>
        <v/>
      </c>
      <c r="H772" s="1238" t="str">
        <f>IF('Data invoice'!P728=0,"",'Data invoice'!Q728)</f>
        <v/>
      </c>
      <c r="I772" s="1238" t="str">
        <f>IF('Data invoice'!Q728=0,"",'Data invoice'!R728)</f>
        <v/>
      </c>
      <c r="J772" s="1239" t="str">
        <f>IF('Data invoice'!R728=0,"",'Data invoice'!S728)</f>
        <v/>
      </c>
      <c r="K772" s="1238" t="str">
        <f>IF('Data invoice'!S728=0,"",'Data invoice'!T728)</f>
        <v/>
      </c>
      <c r="L772" s="275"/>
      <c r="M772" s="252"/>
      <c r="N772" s="252"/>
      <c r="O772" s="252"/>
      <c r="P772" s="252"/>
      <c r="Q772" s="252"/>
      <c r="R772" s="252"/>
      <c r="AK772" s="275"/>
      <c r="AL772" s="275"/>
      <c r="AM772" s="275"/>
      <c r="AN772" s="275"/>
      <c r="AO772" s="275"/>
      <c r="AP772" s="275"/>
      <c r="AQ772" s="275"/>
      <c r="AR772" s="275"/>
      <c r="AS772" s="275"/>
      <c r="AT772" s="275"/>
      <c r="AU772" s="275"/>
      <c r="AV772" s="275"/>
      <c r="AW772" s="275"/>
    </row>
    <row r="773" spans="2:49" s="414" customFormat="1" ht="15.75" customHeight="1">
      <c r="B773" s="1238" t="str">
        <f>IF('Data invoice'!J731=0,"",'Data invoice'!K731)</f>
        <v/>
      </c>
      <c r="C773" s="1238" t="str">
        <f>IF('Data invoice'!K729=0,"",'Data invoice'!L729)</f>
        <v/>
      </c>
      <c r="D773" s="1238" t="str">
        <f>IF('Data invoice'!L729=0,"",'Data invoice'!M729)</f>
        <v/>
      </c>
      <c r="E773" s="1238" t="str">
        <f>IF('Data invoice'!M729=0,"",'Data invoice'!N729)</f>
        <v/>
      </c>
      <c r="F773" s="1238" t="str">
        <f>IF('Data invoice'!N729=0,"",'Data invoice'!O729)</f>
        <v/>
      </c>
      <c r="G773" s="1238" t="str">
        <f>IF('Data invoice'!O729=0,"",'Data invoice'!P729)</f>
        <v/>
      </c>
      <c r="H773" s="1238" t="str">
        <f>IF('Data invoice'!P729=0,"",'Data invoice'!Q729)</f>
        <v/>
      </c>
      <c r="I773" s="1238" t="str">
        <f>IF('Data invoice'!Q729=0,"",'Data invoice'!R729)</f>
        <v/>
      </c>
      <c r="J773" s="1239" t="str">
        <f>IF('Data invoice'!R729=0,"",'Data invoice'!S729)</f>
        <v/>
      </c>
      <c r="K773" s="1238" t="str">
        <f>IF('Data invoice'!S729=0,"",'Data invoice'!T729)</f>
        <v/>
      </c>
      <c r="L773" s="275"/>
      <c r="M773" s="252"/>
      <c r="N773" s="252"/>
      <c r="O773" s="252"/>
      <c r="P773" s="252"/>
      <c r="Q773" s="252"/>
      <c r="R773" s="252"/>
      <c r="AK773" s="275"/>
      <c r="AL773" s="275"/>
      <c r="AM773" s="275"/>
      <c r="AN773" s="275"/>
      <c r="AO773" s="275"/>
      <c r="AP773" s="275"/>
      <c r="AQ773" s="275"/>
      <c r="AR773" s="275"/>
      <c r="AS773" s="275"/>
      <c r="AT773" s="275"/>
      <c r="AU773" s="275"/>
      <c r="AV773" s="275"/>
      <c r="AW773" s="275"/>
    </row>
    <row r="774" spans="2:49" s="414" customFormat="1" ht="15.75" customHeight="1">
      <c r="B774" s="1238" t="str">
        <f>IF('Data invoice'!J732=0,"",'Data invoice'!K732)</f>
        <v/>
      </c>
      <c r="C774" s="1238" t="str">
        <f>IF('Data invoice'!K730=0,"",'Data invoice'!L730)</f>
        <v/>
      </c>
      <c r="D774" s="1238" t="str">
        <f>IF('Data invoice'!L730=0,"",'Data invoice'!M730)</f>
        <v/>
      </c>
      <c r="E774" s="1238" t="str">
        <f>IF('Data invoice'!M730=0,"",'Data invoice'!N730)</f>
        <v/>
      </c>
      <c r="F774" s="1238" t="str">
        <f>IF('Data invoice'!N730=0,"",'Data invoice'!O730)</f>
        <v/>
      </c>
      <c r="G774" s="1238" t="str">
        <f>IF('Data invoice'!O730=0,"",'Data invoice'!P730)</f>
        <v/>
      </c>
      <c r="H774" s="1238" t="str">
        <f>IF('Data invoice'!P730=0,"",'Data invoice'!Q730)</f>
        <v/>
      </c>
      <c r="I774" s="1238" t="str">
        <f>IF('Data invoice'!Q730=0,"",'Data invoice'!R730)</f>
        <v/>
      </c>
      <c r="J774" s="1239" t="str">
        <f>IF('Data invoice'!R730=0,"",'Data invoice'!S730)</f>
        <v/>
      </c>
      <c r="K774" s="1238" t="str">
        <f>IF('Data invoice'!S730=0,"",'Data invoice'!T730)</f>
        <v/>
      </c>
      <c r="L774" s="275"/>
      <c r="M774" s="252"/>
      <c r="N774" s="252"/>
      <c r="O774" s="252"/>
      <c r="P774" s="252"/>
      <c r="Q774" s="252"/>
      <c r="R774" s="252"/>
      <c r="AK774" s="275"/>
      <c r="AL774" s="275"/>
      <c r="AM774" s="275"/>
      <c r="AN774" s="275"/>
      <c r="AO774" s="275"/>
      <c r="AP774" s="275"/>
      <c r="AQ774" s="275"/>
      <c r="AR774" s="275"/>
      <c r="AS774" s="275"/>
      <c r="AT774" s="275"/>
      <c r="AU774" s="275"/>
      <c r="AV774" s="275"/>
      <c r="AW774" s="275"/>
    </row>
    <row r="775" spans="2:49" s="414" customFormat="1" ht="15.75" customHeight="1">
      <c r="B775" s="1238" t="str">
        <f>IF('Data invoice'!J733=0,"",'Data invoice'!K733)</f>
        <v/>
      </c>
      <c r="C775" s="1238" t="str">
        <f>IF('Data invoice'!K731=0,"",'Data invoice'!L731)</f>
        <v/>
      </c>
      <c r="D775" s="1238" t="str">
        <f>IF('Data invoice'!L731=0,"",'Data invoice'!M731)</f>
        <v/>
      </c>
      <c r="E775" s="1238" t="str">
        <f>IF('Data invoice'!M731=0,"",'Data invoice'!N731)</f>
        <v/>
      </c>
      <c r="F775" s="1238" t="str">
        <f>IF('Data invoice'!N731=0,"",'Data invoice'!O731)</f>
        <v/>
      </c>
      <c r="G775" s="1238" t="str">
        <f>IF('Data invoice'!O731=0,"",'Data invoice'!P731)</f>
        <v/>
      </c>
      <c r="H775" s="1238" t="str">
        <f>IF('Data invoice'!P731=0,"",'Data invoice'!Q731)</f>
        <v/>
      </c>
      <c r="I775" s="1238" t="str">
        <f>IF('Data invoice'!Q731=0,"",'Data invoice'!R731)</f>
        <v/>
      </c>
      <c r="J775" s="1239" t="str">
        <f>IF('Data invoice'!R731=0,"",'Data invoice'!S731)</f>
        <v/>
      </c>
      <c r="K775" s="1238" t="str">
        <f>IF('Data invoice'!S731=0,"",'Data invoice'!T731)</f>
        <v/>
      </c>
      <c r="L775" s="275"/>
      <c r="M775" s="252"/>
      <c r="N775" s="252"/>
      <c r="O775" s="252"/>
      <c r="P775" s="252"/>
      <c r="Q775" s="252"/>
      <c r="R775" s="252"/>
      <c r="AK775" s="275"/>
      <c r="AL775" s="275"/>
      <c r="AM775" s="275"/>
      <c r="AN775" s="275"/>
      <c r="AO775" s="275"/>
      <c r="AP775" s="275"/>
      <c r="AQ775" s="275"/>
      <c r="AR775" s="275"/>
      <c r="AS775" s="275"/>
      <c r="AT775" s="275"/>
      <c r="AU775" s="275"/>
      <c r="AV775" s="275"/>
      <c r="AW775" s="275"/>
    </row>
    <row r="776" spans="2:49" s="414" customFormat="1" ht="15.75" customHeight="1">
      <c r="B776" s="1238" t="str">
        <f>IF('Data invoice'!J734=0,"",'Data invoice'!K734)</f>
        <v/>
      </c>
      <c r="C776" s="1238" t="str">
        <f>IF('Data invoice'!K732=0,"",'Data invoice'!L732)</f>
        <v/>
      </c>
      <c r="D776" s="1238" t="str">
        <f>IF('Data invoice'!L732=0,"",'Data invoice'!M732)</f>
        <v/>
      </c>
      <c r="E776" s="1238" t="str">
        <f>IF('Data invoice'!M732=0,"",'Data invoice'!N732)</f>
        <v/>
      </c>
      <c r="F776" s="1238" t="str">
        <f>IF('Data invoice'!N732=0,"",'Data invoice'!O732)</f>
        <v/>
      </c>
      <c r="G776" s="1238" t="str">
        <f>IF('Data invoice'!O732=0,"",'Data invoice'!P732)</f>
        <v/>
      </c>
      <c r="H776" s="1238" t="str">
        <f>IF('Data invoice'!P732=0,"",'Data invoice'!Q732)</f>
        <v/>
      </c>
      <c r="I776" s="1238" t="str">
        <f>IF('Data invoice'!Q732=0,"",'Data invoice'!R732)</f>
        <v/>
      </c>
      <c r="J776" s="1239" t="str">
        <f>IF('Data invoice'!R732=0,"",'Data invoice'!S732)</f>
        <v/>
      </c>
      <c r="K776" s="1238" t="str">
        <f>IF('Data invoice'!S732=0,"",'Data invoice'!T732)</f>
        <v/>
      </c>
      <c r="L776" s="275"/>
      <c r="M776" s="252"/>
      <c r="N776" s="252"/>
      <c r="O776" s="252"/>
      <c r="P776" s="252"/>
      <c r="Q776" s="252"/>
      <c r="R776" s="252"/>
      <c r="AK776" s="275"/>
      <c r="AL776" s="275"/>
      <c r="AM776" s="275"/>
      <c r="AN776" s="275"/>
      <c r="AO776" s="275"/>
      <c r="AP776" s="275"/>
      <c r="AQ776" s="275"/>
      <c r="AR776" s="275"/>
      <c r="AS776" s="275"/>
      <c r="AT776" s="275"/>
      <c r="AU776" s="275"/>
      <c r="AV776" s="275"/>
      <c r="AW776" s="275"/>
    </row>
    <row r="777" spans="2:49" s="414" customFormat="1" ht="15.75" customHeight="1">
      <c r="B777" s="1238" t="str">
        <f>IF('Data invoice'!J735=0,"",'Data invoice'!K735)</f>
        <v/>
      </c>
      <c r="C777" s="1238" t="str">
        <f>IF('Data invoice'!K733=0,"",'Data invoice'!L733)</f>
        <v/>
      </c>
      <c r="D777" s="1238" t="str">
        <f>IF('Data invoice'!L733=0,"",'Data invoice'!M733)</f>
        <v/>
      </c>
      <c r="E777" s="1238" t="str">
        <f>IF('Data invoice'!M733=0,"",'Data invoice'!N733)</f>
        <v/>
      </c>
      <c r="F777" s="1238" t="str">
        <f>IF('Data invoice'!N733=0,"",'Data invoice'!O733)</f>
        <v/>
      </c>
      <c r="G777" s="1238" t="str">
        <f>IF('Data invoice'!O733=0,"",'Data invoice'!P733)</f>
        <v/>
      </c>
      <c r="H777" s="1238" t="str">
        <f>IF('Data invoice'!P733=0,"",'Data invoice'!Q733)</f>
        <v/>
      </c>
      <c r="I777" s="1238" t="str">
        <f>IF('Data invoice'!Q733=0,"",'Data invoice'!R733)</f>
        <v/>
      </c>
      <c r="J777" s="1239" t="str">
        <f>IF('Data invoice'!R733=0,"",'Data invoice'!S733)</f>
        <v/>
      </c>
      <c r="K777" s="1238" t="str">
        <f>IF('Data invoice'!S733=0,"",'Data invoice'!T733)</f>
        <v/>
      </c>
      <c r="L777" s="275"/>
      <c r="M777" s="252"/>
      <c r="N777" s="252"/>
      <c r="O777" s="252"/>
      <c r="P777" s="252"/>
      <c r="Q777" s="252"/>
      <c r="R777" s="252"/>
      <c r="AK777" s="275"/>
      <c r="AL777" s="275"/>
      <c r="AM777" s="275"/>
      <c r="AN777" s="275"/>
      <c r="AO777" s="275"/>
      <c r="AP777" s="275"/>
      <c r="AQ777" s="275"/>
      <c r="AR777" s="275"/>
      <c r="AS777" s="275"/>
      <c r="AT777" s="275"/>
      <c r="AU777" s="275"/>
      <c r="AV777" s="275"/>
      <c r="AW777" s="275"/>
    </row>
    <row r="778" spans="2:49" s="414" customFormat="1" ht="15.75" customHeight="1">
      <c r="B778" s="1238" t="str">
        <f>IF('Data invoice'!J736=0,"",'Data invoice'!K736)</f>
        <v/>
      </c>
      <c r="C778" s="1238" t="str">
        <f>IF('Data invoice'!K734=0,"",'Data invoice'!L734)</f>
        <v/>
      </c>
      <c r="D778" s="1238" t="str">
        <f>IF('Data invoice'!L734=0,"",'Data invoice'!M734)</f>
        <v/>
      </c>
      <c r="E778" s="1238" t="str">
        <f>IF('Data invoice'!M734=0,"",'Data invoice'!N734)</f>
        <v/>
      </c>
      <c r="F778" s="1238" t="str">
        <f>IF('Data invoice'!N734=0,"",'Data invoice'!O734)</f>
        <v/>
      </c>
      <c r="G778" s="1238" t="str">
        <f>IF('Data invoice'!O734=0,"",'Data invoice'!P734)</f>
        <v/>
      </c>
      <c r="H778" s="1238" t="str">
        <f>IF('Data invoice'!P734=0,"",'Data invoice'!Q734)</f>
        <v/>
      </c>
      <c r="I778" s="1238" t="str">
        <f>IF('Data invoice'!Q734=0,"",'Data invoice'!R734)</f>
        <v/>
      </c>
      <c r="J778" s="1239" t="str">
        <f>IF('Data invoice'!R734=0,"",'Data invoice'!S734)</f>
        <v/>
      </c>
      <c r="K778" s="1238" t="str">
        <f>IF('Data invoice'!S734=0,"",'Data invoice'!T734)</f>
        <v/>
      </c>
      <c r="L778" s="275"/>
      <c r="M778" s="252"/>
      <c r="N778" s="252"/>
      <c r="O778" s="252"/>
      <c r="P778" s="252"/>
      <c r="Q778" s="252"/>
      <c r="R778" s="252"/>
      <c r="AK778" s="275"/>
      <c r="AL778" s="275"/>
      <c r="AM778" s="275"/>
      <c r="AN778" s="275"/>
      <c r="AO778" s="275"/>
      <c r="AP778" s="275"/>
      <c r="AQ778" s="275"/>
      <c r="AR778" s="275"/>
      <c r="AS778" s="275"/>
      <c r="AT778" s="275"/>
      <c r="AU778" s="275"/>
      <c r="AV778" s="275"/>
      <c r="AW778" s="275"/>
    </row>
    <row r="779" spans="2:49" s="414" customFormat="1" ht="15.75" customHeight="1">
      <c r="B779" s="1238" t="str">
        <f>IF('Data invoice'!J737=0,"",'Data invoice'!K737)</f>
        <v/>
      </c>
      <c r="C779" s="1238" t="str">
        <f>IF('Data invoice'!K735=0,"",'Data invoice'!L735)</f>
        <v/>
      </c>
      <c r="D779" s="1238" t="str">
        <f>IF('Data invoice'!L735=0,"",'Data invoice'!M735)</f>
        <v/>
      </c>
      <c r="E779" s="1238" t="str">
        <f>IF('Data invoice'!M735=0,"",'Data invoice'!N735)</f>
        <v/>
      </c>
      <c r="F779" s="1238" t="str">
        <f>IF('Data invoice'!N735=0,"",'Data invoice'!O735)</f>
        <v/>
      </c>
      <c r="G779" s="1238" t="str">
        <f>IF('Data invoice'!O735=0,"",'Data invoice'!P735)</f>
        <v/>
      </c>
      <c r="H779" s="1238" t="str">
        <f>IF('Data invoice'!P735=0,"",'Data invoice'!Q735)</f>
        <v/>
      </c>
      <c r="I779" s="1238" t="str">
        <f>IF('Data invoice'!Q735=0,"",'Data invoice'!R735)</f>
        <v/>
      </c>
      <c r="J779" s="1239" t="str">
        <f>IF('Data invoice'!R735=0,"",'Data invoice'!S735)</f>
        <v/>
      </c>
      <c r="K779" s="1238" t="str">
        <f>IF('Data invoice'!S735=0,"",'Data invoice'!T735)</f>
        <v/>
      </c>
      <c r="L779" s="275"/>
      <c r="M779" s="252"/>
      <c r="N779" s="252"/>
      <c r="O779" s="252"/>
      <c r="P779" s="252"/>
      <c r="Q779" s="252"/>
      <c r="R779" s="252"/>
      <c r="AK779" s="275"/>
      <c r="AL779" s="275"/>
      <c r="AM779" s="275"/>
      <c r="AN779" s="275"/>
      <c r="AO779" s="275"/>
      <c r="AP779" s="275"/>
      <c r="AQ779" s="275"/>
      <c r="AR779" s="275"/>
      <c r="AS779" s="275"/>
      <c r="AT779" s="275"/>
      <c r="AU779" s="275"/>
      <c r="AV779" s="275"/>
      <c r="AW779" s="275"/>
    </row>
    <row r="780" spans="2:49" s="414" customFormat="1" ht="15.75" customHeight="1">
      <c r="B780" s="1238" t="str">
        <f>IF('Data invoice'!J738=0,"",'Data invoice'!K738)</f>
        <v/>
      </c>
      <c r="C780" s="1238" t="str">
        <f>IF('Data invoice'!K736=0,"",'Data invoice'!L736)</f>
        <v/>
      </c>
      <c r="D780" s="1238" t="str">
        <f>IF('Data invoice'!L736=0,"",'Data invoice'!M736)</f>
        <v/>
      </c>
      <c r="E780" s="1238" t="str">
        <f>IF('Data invoice'!M736=0,"",'Data invoice'!N736)</f>
        <v/>
      </c>
      <c r="F780" s="1238" t="str">
        <f>IF('Data invoice'!N736=0,"",'Data invoice'!O736)</f>
        <v/>
      </c>
      <c r="G780" s="1238" t="str">
        <f>IF('Data invoice'!O736=0,"",'Data invoice'!P736)</f>
        <v/>
      </c>
      <c r="H780" s="1238" t="str">
        <f>IF('Data invoice'!P736=0,"",'Data invoice'!Q736)</f>
        <v/>
      </c>
      <c r="I780" s="1238" t="str">
        <f>IF('Data invoice'!Q736=0,"",'Data invoice'!R736)</f>
        <v/>
      </c>
      <c r="J780" s="1239" t="str">
        <f>IF('Data invoice'!R736=0,"",'Data invoice'!S736)</f>
        <v/>
      </c>
      <c r="K780" s="1238" t="str">
        <f>IF('Data invoice'!S736=0,"",'Data invoice'!T736)</f>
        <v/>
      </c>
      <c r="L780" s="275"/>
      <c r="M780" s="252"/>
      <c r="N780" s="252"/>
      <c r="O780" s="252"/>
      <c r="P780" s="252"/>
      <c r="Q780" s="252"/>
      <c r="R780" s="252"/>
      <c r="AK780" s="275"/>
      <c r="AL780" s="275"/>
      <c r="AM780" s="275"/>
      <c r="AN780" s="275"/>
      <c r="AO780" s="275"/>
      <c r="AP780" s="275"/>
      <c r="AQ780" s="275"/>
      <c r="AR780" s="275"/>
      <c r="AS780" s="275"/>
      <c r="AT780" s="275"/>
      <c r="AU780" s="275"/>
      <c r="AV780" s="275"/>
      <c r="AW780" s="275"/>
    </row>
    <row r="781" spans="2:49" s="414" customFormat="1" ht="15.75" customHeight="1">
      <c r="B781" s="1238" t="str">
        <f>IF('Data invoice'!J739=0,"",'Data invoice'!K739)</f>
        <v/>
      </c>
      <c r="C781" s="1238" t="str">
        <f>IF('Data invoice'!K737=0,"",'Data invoice'!L737)</f>
        <v/>
      </c>
      <c r="D781" s="1238" t="str">
        <f>IF('Data invoice'!L737=0,"",'Data invoice'!M737)</f>
        <v/>
      </c>
      <c r="E781" s="1238" t="str">
        <f>IF('Data invoice'!M737=0,"",'Data invoice'!N737)</f>
        <v/>
      </c>
      <c r="F781" s="1238" t="str">
        <f>IF('Data invoice'!N737=0,"",'Data invoice'!O737)</f>
        <v/>
      </c>
      <c r="G781" s="1238" t="str">
        <f>IF('Data invoice'!O737=0,"",'Data invoice'!P737)</f>
        <v/>
      </c>
      <c r="H781" s="1238" t="str">
        <f>IF('Data invoice'!P737=0,"",'Data invoice'!Q737)</f>
        <v/>
      </c>
      <c r="I781" s="1238" t="str">
        <f>IF('Data invoice'!Q737=0,"",'Data invoice'!R737)</f>
        <v/>
      </c>
      <c r="J781" s="1239" t="str">
        <f>IF('Data invoice'!R737=0,"",'Data invoice'!S737)</f>
        <v/>
      </c>
      <c r="K781" s="1238" t="str">
        <f>IF('Data invoice'!S737=0,"",'Data invoice'!T737)</f>
        <v/>
      </c>
      <c r="L781" s="275"/>
      <c r="M781" s="252"/>
      <c r="N781" s="252"/>
      <c r="O781" s="252"/>
      <c r="P781" s="252"/>
      <c r="Q781" s="252"/>
      <c r="R781" s="252"/>
      <c r="AK781" s="275"/>
      <c r="AL781" s="275"/>
      <c r="AM781" s="275"/>
      <c r="AN781" s="275"/>
      <c r="AO781" s="275"/>
      <c r="AP781" s="275"/>
      <c r="AQ781" s="275"/>
      <c r="AR781" s="275"/>
      <c r="AS781" s="275"/>
      <c r="AT781" s="275"/>
      <c r="AU781" s="275"/>
      <c r="AV781" s="275"/>
      <c r="AW781" s="275"/>
    </row>
    <row r="782" spans="2:49" s="414" customFormat="1" ht="15.75" customHeight="1">
      <c r="B782" s="1238" t="str">
        <f>IF('Data invoice'!J740=0,"",'Data invoice'!K740)</f>
        <v/>
      </c>
      <c r="C782" s="1238" t="str">
        <f>IF('Data invoice'!K738=0,"",'Data invoice'!L738)</f>
        <v/>
      </c>
      <c r="D782" s="1238" t="str">
        <f>IF('Data invoice'!L738=0,"",'Data invoice'!M738)</f>
        <v/>
      </c>
      <c r="E782" s="1238" t="str">
        <f>IF('Data invoice'!M738=0,"",'Data invoice'!N738)</f>
        <v/>
      </c>
      <c r="F782" s="1238" t="str">
        <f>IF('Data invoice'!N738=0,"",'Data invoice'!O738)</f>
        <v/>
      </c>
      <c r="G782" s="1238" t="str">
        <f>IF('Data invoice'!O738=0,"",'Data invoice'!P738)</f>
        <v/>
      </c>
      <c r="H782" s="1238" t="str">
        <f>IF('Data invoice'!P738=0,"",'Data invoice'!Q738)</f>
        <v/>
      </c>
      <c r="I782" s="1238" t="str">
        <f>IF('Data invoice'!Q738=0,"",'Data invoice'!R738)</f>
        <v/>
      </c>
      <c r="J782" s="1239" t="str">
        <f>IF('Data invoice'!R738=0,"",'Data invoice'!S738)</f>
        <v/>
      </c>
      <c r="K782" s="1238" t="str">
        <f>IF('Data invoice'!S738=0,"",'Data invoice'!T738)</f>
        <v/>
      </c>
      <c r="L782" s="275"/>
      <c r="M782" s="252"/>
      <c r="N782" s="252"/>
      <c r="O782" s="252"/>
      <c r="P782" s="252"/>
      <c r="Q782" s="252"/>
      <c r="R782" s="252"/>
      <c r="AK782" s="275"/>
      <c r="AL782" s="275"/>
      <c r="AM782" s="275"/>
      <c r="AN782" s="275"/>
      <c r="AO782" s="275"/>
      <c r="AP782" s="275"/>
      <c r="AQ782" s="275"/>
      <c r="AR782" s="275"/>
      <c r="AS782" s="275"/>
      <c r="AT782" s="275"/>
      <c r="AU782" s="275"/>
      <c r="AV782" s="275"/>
      <c r="AW782" s="275"/>
    </row>
    <row r="783" spans="2:49" s="414" customFormat="1" ht="15.75" customHeight="1">
      <c r="B783" s="1238" t="str">
        <f>IF('Data invoice'!J741=0,"",'Data invoice'!K741)</f>
        <v/>
      </c>
      <c r="C783" s="1238" t="str">
        <f>IF('Data invoice'!K739=0,"",'Data invoice'!L739)</f>
        <v/>
      </c>
      <c r="D783" s="1238" t="str">
        <f>IF('Data invoice'!L739=0,"",'Data invoice'!M739)</f>
        <v/>
      </c>
      <c r="E783" s="1238" t="str">
        <f>IF('Data invoice'!M739=0,"",'Data invoice'!N739)</f>
        <v/>
      </c>
      <c r="F783" s="1238" t="str">
        <f>IF('Data invoice'!N739=0,"",'Data invoice'!O739)</f>
        <v/>
      </c>
      <c r="G783" s="1238" t="str">
        <f>IF('Data invoice'!O739=0,"",'Data invoice'!P739)</f>
        <v/>
      </c>
      <c r="H783" s="1238" t="str">
        <f>IF('Data invoice'!P739=0,"",'Data invoice'!Q739)</f>
        <v/>
      </c>
      <c r="I783" s="1238" t="str">
        <f>IF('Data invoice'!Q739=0,"",'Data invoice'!R739)</f>
        <v/>
      </c>
      <c r="J783" s="1239" t="str">
        <f>IF('Data invoice'!R739=0,"",'Data invoice'!S739)</f>
        <v/>
      </c>
      <c r="K783" s="1238" t="str">
        <f>IF('Data invoice'!S739=0,"",'Data invoice'!T739)</f>
        <v/>
      </c>
      <c r="L783" s="275"/>
      <c r="M783" s="252"/>
      <c r="N783" s="252"/>
      <c r="O783" s="252"/>
      <c r="P783" s="252"/>
      <c r="Q783" s="252"/>
      <c r="R783" s="252"/>
      <c r="AK783" s="275"/>
      <c r="AL783" s="275"/>
      <c r="AM783" s="275"/>
      <c r="AN783" s="275"/>
      <c r="AO783" s="275"/>
      <c r="AP783" s="275"/>
      <c r="AQ783" s="275"/>
      <c r="AR783" s="275"/>
      <c r="AS783" s="275"/>
      <c r="AT783" s="275"/>
      <c r="AU783" s="275"/>
      <c r="AV783" s="275"/>
      <c r="AW783" s="275"/>
    </row>
    <row r="784" spans="2:49" s="414" customFormat="1" ht="15.75" customHeight="1">
      <c r="B784" s="1238" t="str">
        <f>IF('Data invoice'!J742=0,"",'Data invoice'!K742)</f>
        <v/>
      </c>
      <c r="C784" s="1238" t="str">
        <f>IF('Data invoice'!K740=0,"",'Data invoice'!L740)</f>
        <v/>
      </c>
      <c r="D784" s="1238" t="str">
        <f>IF('Data invoice'!L740=0,"",'Data invoice'!M740)</f>
        <v/>
      </c>
      <c r="E784" s="1238" t="str">
        <f>IF('Data invoice'!M740=0,"",'Data invoice'!N740)</f>
        <v/>
      </c>
      <c r="F784" s="1238" t="str">
        <f>IF('Data invoice'!N740=0,"",'Data invoice'!O740)</f>
        <v/>
      </c>
      <c r="G784" s="1238" t="str">
        <f>IF('Data invoice'!O740=0,"",'Data invoice'!P740)</f>
        <v/>
      </c>
      <c r="H784" s="1238" t="str">
        <f>IF('Data invoice'!P740=0,"",'Data invoice'!Q740)</f>
        <v/>
      </c>
      <c r="I784" s="1238" t="str">
        <f>IF('Data invoice'!Q740=0,"",'Data invoice'!R740)</f>
        <v/>
      </c>
      <c r="J784" s="1239" t="str">
        <f>IF('Data invoice'!R740=0,"",'Data invoice'!S740)</f>
        <v/>
      </c>
      <c r="K784" s="1238" t="str">
        <f>IF('Data invoice'!S740=0,"",'Data invoice'!T740)</f>
        <v/>
      </c>
      <c r="L784" s="275"/>
      <c r="M784" s="252"/>
      <c r="N784" s="252"/>
      <c r="O784" s="252"/>
      <c r="P784" s="252"/>
      <c r="Q784" s="252"/>
      <c r="R784" s="252"/>
      <c r="AK784" s="275"/>
      <c r="AL784" s="275"/>
      <c r="AM784" s="275"/>
      <c r="AN784" s="275"/>
      <c r="AO784" s="275"/>
      <c r="AP784" s="275"/>
      <c r="AQ784" s="275"/>
      <c r="AR784" s="275"/>
      <c r="AS784" s="275"/>
      <c r="AT784" s="275"/>
      <c r="AU784" s="275"/>
      <c r="AV784" s="275"/>
      <c r="AW784" s="275"/>
    </row>
    <row r="785" spans="2:49" s="414" customFormat="1" ht="15.75" customHeight="1">
      <c r="B785" s="1238" t="str">
        <f>IF('Data invoice'!J743=0,"",'Data invoice'!K743)</f>
        <v/>
      </c>
      <c r="C785" s="1238" t="str">
        <f>IF('Data invoice'!K741=0,"",'Data invoice'!L741)</f>
        <v/>
      </c>
      <c r="D785" s="1238" t="str">
        <f>IF('Data invoice'!L741=0,"",'Data invoice'!M741)</f>
        <v/>
      </c>
      <c r="E785" s="1238" t="str">
        <f>IF('Data invoice'!M741=0,"",'Data invoice'!N741)</f>
        <v/>
      </c>
      <c r="F785" s="1238" t="str">
        <f>IF('Data invoice'!N741=0,"",'Data invoice'!O741)</f>
        <v/>
      </c>
      <c r="G785" s="1238" t="str">
        <f>IF('Data invoice'!O741=0,"",'Data invoice'!P741)</f>
        <v/>
      </c>
      <c r="H785" s="1238" t="str">
        <f>IF('Data invoice'!P741=0,"",'Data invoice'!Q741)</f>
        <v/>
      </c>
      <c r="I785" s="1238" t="str">
        <f>IF('Data invoice'!Q741=0,"",'Data invoice'!R741)</f>
        <v/>
      </c>
      <c r="J785" s="1239" t="str">
        <f>IF('Data invoice'!R741=0,"",'Data invoice'!S741)</f>
        <v/>
      </c>
      <c r="K785" s="1238" t="str">
        <f>IF('Data invoice'!S741=0,"",'Data invoice'!T741)</f>
        <v/>
      </c>
      <c r="L785" s="275"/>
      <c r="M785" s="252"/>
      <c r="N785" s="252"/>
      <c r="O785" s="252"/>
      <c r="P785" s="252"/>
      <c r="Q785" s="252"/>
      <c r="R785" s="252"/>
      <c r="AK785" s="275"/>
      <c r="AL785" s="275"/>
      <c r="AM785" s="275"/>
      <c r="AN785" s="275"/>
      <c r="AO785" s="275"/>
      <c r="AP785" s="275"/>
      <c r="AQ785" s="275"/>
      <c r="AR785" s="275"/>
      <c r="AS785" s="275"/>
      <c r="AT785" s="275"/>
      <c r="AU785" s="275"/>
      <c r="AV785" s="275"/>
      <c r="AW785" s="275"/>
    </row>
    <row r="786" spans="2:49" s="414" customFormat="1" ht="15.75" customHeight="1">
      <c r="B786" s="1238" t="str">
        <f>IF('Data invoice'!J744=0,"",'Data invoice'!K744)</f>
        <v/>
      </c>
      <c r="C786" s="1238" t="str">
        <f>IF('Data invoice'!K742=0,"",'Data invoice'!L742)</f>
        <v/>
      </c>
      <c r="D786" s="1238" t="str">
        <f>IF('Data invoice'!L742=0,"",'Data invoice'!M742)</f>
        <v/>
      </c>
      <c r="E786" s="1238" t="str">
        <f>IF('Data invoice'!M742=0,"",'Data invoice'!N742)</f>
        <v/>
      </c>
      <c r="F786" s="1238" t="str">
        <f>IF('Data invoice'!N742=0,"",'Data invoice'!O742)</f>
        <v/>
      </c>
      <c r="G786" s="1238" t="str">
        <f>IF('Data invoice'!O742=0,"",'Data invoice'!P742)</f>
        <v/>
      </c>
      <c r="H786" s="1238" t="str">
        <f>IF('Data invoice'!P742=0,"",'Data invoice'!Q742)</f>
        <v/>
      </c>
      <c r="I786" s="1238" t="str">
        <f>IF('Data invoice'!Q742=0,"",'Data invoice'!R742)</f>
        <v/>
      </c>
      <c r="J786" s="1239" t="str">
        <f>IF('Data invoice'!R742=0,"",'Data invoice'!S742)</f>
        <v/>
      </c>
      <c r="K786" s="1238" t="str">
        <f>IF('Data invoice'!S742=0,"",'Data invoice'!T742)</f>
        <v/>
      </c>
      <c r="L786" s="275"/>
      <c r="M786" s="252"/>
      <c r="N786" s="252"/>
      <c r="O786" s="252"/>
      <c r="P786" s="252"/>
      <c r="Q786" s="252"/>
      <c r="R786" s="252"/>
      <c r="AK786" s="275"/>
      <c r="AL786" s="275"/>
      <c r="AM786" s="275"/>
      <c r="AN786" s="275"/>
      <c r="AO786" s="275"/>
      <c r="AP786" s="275"/>
      <c r="AQ786" s="275"/>
      <c r="AR786" s="275"/>
      <c r="AS786" s="275"/>
      <c r="AT786" s="275"/>
      <c r="AU786" s="275"/>
      <c r="AV786" s="275"/>
      <c r="AW786" s="275"/>
    </row>
    <row r="787" spans="2:49" s="414" customFormat="1" ht="15.75" customHeight="1">
      <c r="B787" s="1238" t="str">
        <f>IF('Data invoice'!J745=0,"",'Data invoice'!K745)</f>
        <v/>
      </c>
      <c r="C787" s="1238" t="str">
        <f>IF('Data invoice'!K743=0,"",'Data invoice'!L743)</f>
        <v/>
      </c>
      <c r="D787" s="1238" t="str">
        <f>IF('Data invoice'!L743=0,"",'Data invoice'!M743)</f>
        <v/>
      </c>
      <c r="E787" s="1238" t="str">
        <f>IF('Data invoice'!M743=0,"",'Data invoice'!N743)</f>
        <v/>
      </c>
      <c r="F787" s="1238" t="str">
        <f>IF('Data invoice'!N743=0,"",'Data invoice'!O743)</f>
        <v/>
      </c>
      <c r="G787" s="1238" t="str">
        <f>IF('Data invoice'!O743=0,"",'Data invoice'!P743)</f>
        <v/>
      </c>
      <c r="H787" s="1238" t="str">
        <f>IF('Data invoice'!P743=0,"",'Data invoice'!Q743)</f>
        <v/>
      </c>
      <c r="I787" s="1238" t="str">
        <f>IF('Data invoice'!Q743=0,"",'Data invoice'!R743)</f>
        <v/>
      </c>
      <c r="J787" s="1239" t="str">
        <f>IF('Data invoice'!R743=0,"",'Data invoice'!S743)</f>
        <v/>
      </c>
      <c r="K787" s="1238" t="str">
        <f>IF('Data invoice'!S743=0,"",'Data invoice'!T743)</f>
        <v/>
      </c>
      <c r="L787" s="275"/>
      <c r="M787" s="252"/>
      <c r="N787" s="252"/>
      <c r="O787" s="252"/>
      <c r="P787" s="252"/>
      <c r="Q787" s="252"/>
      <c r="R787" s="252"/>
      <c r="AK787" s="275"/>
      <c r="AL787" s="275"/>
      <c r="AM787" s="275"/>
      <c r="AN787" s="275"/>
      <c r="AO787" s="275"/>
      <c r="AP787" s="275"/>
      <c r="AQ787" s="275"/>
      <c r="AR787" s="275"/>
      <c r="AS787" s="275"/>
      <c r="AT787" s="275"/>
      <c r="AU787" s="275"/>
      <c r="AV787" s="275"/>
      <c r="AW787" s="275"/>
    </row>
    <row r="788" spans="2:49" s="414" customFormat="1" ht="15.75" customHeight="1">
      <c r="B788" s="1238" t="str">
        <f>IF('Data invoice'!J746=0,"",'Data invoice'!K746)</f>
        <v/>
      </c>
      <c r="C788" s="1238" t="str">
        <f>IF('Data invoice'!K744=0,"",'Data invoice'!L744)</f>
        <v/>
      </c>
      <c r="D788" s="1238" t="str">
        <f>IF('Data invoice'!L744=0,"",'Data invoice'!M744)</f>
        <v/>
      </c>
      <c r="E788" s="1238" t="str">
        <f>IF('Data invoice'!M744=0,"",'Data invoice'!N744)</f>
        <v/>
      </c>
      <c r="F788" s="1238" t="str">
        <f>IF('Data invoice'!N744=0,"",'Data invoice'!O744)</f>
        <v/>
      </c>
      <c r="G788" s="1238" t="str">
        <f>IF('Data invoice'!O744=0,"",'Data invoice'!P744)</f>
        <v/>
      </c>
      <c r="H788" s="1238" t="str">
        <f>IF('Data invoice'!P744=0,"",'Data invoice'!Q744)</f>
        <v/>
      </c>
      <c r="I788" s="1238" t="str">
        <f>IF('Data invoice'!Q744=0,"",'Data invoice'!R744)</f>
        <v/>
      </c>
      <c r="J788" s="1239" t="str">
        <f>IF('Data invoice'!R744=0,"",'Data invoice'!S744)</f>
        <v/>
      </c>
      <c r="K788" s="1238" t="str">
        <f>IF('Data invoice'!S744=0,"",'Data invoice'!T744)</f>
        <v/>
      </c>
      <c r="L788" s="275"/>
      <c r="M788" s="252"/>
      <c r="N788" s="252"/>
      <c r="O788" s="252"/>
      <c r="P788" s="252"/>
      <c r="Q788" s="252"/>
      <c r="R788" s="252"/>
      <c r="AK788" s="275"/>
      <c r="AL788" s="275"/>
      <c r="AM788" s="275"/>
      <c r="AN788" s="275"/>
      <c r="AO788" s="275"/>
      <c r="AP788" s="275"/>
      <c r="AQ788" s="275"/>
      <c r="AR788" s="275"/>
      <c r="AS788" s="275"/>
      <c r="AT788" s="275"/>
      <c r="AU788" s="275"/>
      <c r="AV788" s="275"/>
      <c r="AW788" s="275"/>
    </row>
    <row r="789" spans="2:49" s="414" customFormat="1" ht="15.75" customHeight="1">
      <c r="B789" s="1238" t="str">
        <f>IF('Data invoice'!J747=0,"",'Data invoice'!K747)</f>
        <v/>
      </c>
      <c r="C789" s="1238" t="str">
        <f>IF('Data invoice'!K745=0,"",'Data invoice'!L745)</f>
        <v/>
      </c>
      <c r="D789" s="1238" t="str">
        <f>IF('Data invoice'!L745=0,"",'Data invoice'!M745)</f>
        <v/>
      </c>
      <c r="E789" s="1238" t="str">
        <f>IF('Data invoice'!M745=0,"",'Data invoice'!N745)</f>
        <v/>
      </c>
      <c r="F789" s="1238" t="str">
        <f>IF('Data invoice'!N745=0,"",'Data invoice'!O745)</f>
        <v/>
      </c>
      <c r="G789" s="1238" t="str">
        <f>IF('Data invoice'!O745=0,"",'Data invoice'!P745)</f>
        <v/>
      </c>
      <c r="H789" s="1238" t="str">
        <f>IF('Data invoice'!P745=0,"",'Data invoice'!Q745)</f>
        <v/>
      </c>
      <c r="I789" s="1238" t="str">
        <f>IF('Data invoice'!Q745=0,"",'Data invoice'!R745)</f>
        <v/>
      </c>
      <c r="J789" s="1239" t="str">
        <f>IF('Data invoice'!R745=0,"",'Data invoice'!S745)</f>
        <v/>
      </c>
      <c r="K789" s="1238" t="str">
        <f>IF('Data invoice'!S745=0,"",'Data invoice'!T745)</f>
        <v/>
      </c>
      <c r="L789" s="275"/>
      <c r="M789" s="252"/>
      <c r="N789" s="252"/>
      <c r="O789" s="252"/>
      <c r="P789" s="252"/>
      <c r="Q789" s="252"/>
      <c r="R789" s="252"/>
      <c r="AK789" s="275"/>
      <c r="AL789" s="275"/>
      <c r="AM789" s="275"/>
      <c r="AN789" s="275"/>
      <c r="AO789" s="275"/>
      <c r="AP789" s="275"/>
      <c r="AQ789" s="275"/>
      <c r="AR789" s="275"/>
      <c r="AS789" s="275"/>
      <c r="AT789" s="275"/>
      <c r="AU789" s="275"/>
      <c r="AV789" s="275"/>
      <c r="AW789" s="275"/>
    </row>
    <row r="790" spans="2:49" s="414" customFormat="1" ht="15.75" customHeight="1">
      <c r="B790" s="1238" t="str">
        <f>IF('Data invoice'!J748=0,"",'Data invoice'!K748)</f>
        <v/>
      </c>
      <c r="C790" s="1238" t="str">
        <f>IF('Data invoice'!K746=0,"",'Data invoice'!L746)</f>
        <v/>
      </c>
      <c r="D790" s="1238" t="str">
        <f>IF('Data invoice'!L746=0,"",'Data invoice'!M746)</f>
        <v/>
      </c>
      <c r="E790" s="1238" t="str">
        <f>IF('Data invoice'!M746=0,"",'Data invoice'!N746)</f>
        <v/>
      </c>
      <c r="F790" s="1238" t="str">
        <f>IF('Data invoice'!N746=0,"",'Data invoice'!O746)</f>
        <v/>
      </c>
      <c r="G790" s="1238" t="str">
        <f>IF('Data invoice'!O746=0,"",'Data invoice'!P746)</f>
        <v/>
      </c>
      <c r="H790" s="1238" t="str">
        <f>IF('Data invoice'!P746=0,"",'Data invoice'!Q746)</f>
        <v/>
      </c>
      <c r="I790" s="1238" t="str">
        <f>IF('Data invoice'!Q746=0,"",'Data invoice'!R746)</f>
        <v/>
      </c>
      <c r="J790" s="1239" t="str">
        <f>IF('Data invoice'!R746=0,"",'Data invoice'!S746)</f>
        <v/>
      </c>
      <c r="K790" s="1238" t="str">
        <f>IF('Data invoice'!S746=0,"",'Data invoice'!T746)</f>
        <v/>
      </c>
      <c r="L790" s="275"/>
      <c r="M790" s="252"/>
      <c r="N790" s="252"/>
      <c r="O790" s="252"/>
      <c r="P790" s="252"/>
      <c r="Q790" s="252"/>
      <c r="R790" s="252"/>
      <c r="AK790" s="275"/>
      <c r="AL790" s="275"/>
      <c r="AM790" s="275"/>
      <c r="AN790" s="275"/>
      <c r="AO790" s="275"/>
      <c r="AP790" s="275"/>
      <c r="AQ790" s="275"/>
      <c r="AR790" s="275"/>
      <c r="AS790" s="275"/>
      <c r="AT790" s="275"/>
      <c r="AU790" s="275"/>
      <c r="AV790" s="275"/>
      <c r="AW790" s="275"/>
    </row>
    <row r="791" spans="2:49" s="414" customFormat="1" ht="15.75" customHeight="1">
      <c r="B791" s="1238" t="str">
        <f>IF('Data invoice'!J749=0,"",'Data invoice'!K749)</f>
        <v/>
      </c>
      <c r="C791" s="1238" t="str">
        <f>IF('Data invoice'!K747=0,"",'Data invoice'!L747)</f>
        <v/>
      </c>
      <c r="D791" s="1238" t="str">
        <f>IF('Data invoice'!L747=0,"",'Data invoice'!M747)</f>
        <v/>
      </c>
      <c r="E791" s="1238" t="str">
        <f>IF('Data invoice'!M747=0,"",'Data invoice'!N747)</f>
        <v/>
      </c>
      <c r="F791" s="1238" t="str">
        <f>IF('Data invoice'!N747=0,"",'Data invoice'!O747)</f>
        <v/>
      </c>
      <c r="G791" s="1238" t="str">
        <f>IF('Data invoice'!O747=0,"",'Data invoice'!P747)</f>
        <v/>
      </c>
      <c r="H791" s="1238" t="str">
        <f>IF('Data invoice'!P747=0,"",'Data invoice'!Q747)</f>
        <v/>
      </c>
      <c r="I791" s="1238" t="str">
        <f>IF('Data invoice'!Q747=0,"",'Data invoice'!R747)</f>
        <v/>
      </c>
      <c r="J791" s="1239" t="str">
        <f>IF('Data invoice'!R747=0,"",'Data invoice'!S747)</f>
        <v/>
      </c>
      <c r="K791" s="1238" t="str">
        <f>IF('Data invoice'!S747=0,"",'Data invoice'!T747)</f>
        <v/>
      </c>
      <c r="L791" s="275"/>
      <c r="M791" s="252"/>
      <c r="N791" s="252"/>
      <c r="O791" s="252"/>
      <c r="P791" s="252"/>
      <c r="Q791" s="252"/>
      <c r="R791" s="252"/>
      <c r="AK791" s="275"/>
      <c r="AL791" s="275"/>
      <c r="AM791" s="275"/>
      <c r="AN791" s="275"/>
      <c r="AO791" s="275"/>
      <c r="AP791" s="275"/>
      <c r="AQ791" s="275"/>
      <c r="AR791" s="275"/>
      <c r="AS791" s="275"/>
      <c r="AT791" s="275"/>
      <c r="AU791" s="275"/>
      <c r="AV791" s="275"/>
      <c r="AW791" s="275"/>
    </row>
    <row r="792" spans="2:49" s="414" customFormat="1" ht="15.75" customHeight="1">
      <c r="B792" s="1238" t="str">
        <f>IF('Data invoice'!J750=0,"",'Data invoice'!K750)</f>
        <v/>
      </c>
      <c r="C792" s="1238" t="str">
        <f>IF('Data invoice'!K748=0,"",'Data invoice'!L748)</f>
        <v/>
      </c>
      <c r="D792" s="1238" t="str">
        <f>IF('Data invoice'!L748=0,"",'Data invoice'!M748)</f>
        <v/>
      </c>
      <c r="E792" s="1238" t="str">
        <f>IF('Data invoice'!M748=0,"",'Data invoice'!N748)</f>
        <v/>
      </c>
      <c r="F792" s="1238" t="str">
        <f>IF('Data invoice'!N748=0,"",'Data invoice'!O748)</f>
        <v/>
      </c>
      <c r="G792" s="1238" t="str">
        <f>IF('Data invoice'!O748=0,"",'Data invoice'!P748)</f>
        <v/>
      </c>
      <c r="H792" s="1238" t="str">
        <f>IF('Data invoice'!P748=0,"",'Data invoice'!Q748)</f>
        <v/>
      </c>
      <c r="I792" s="1238" t="str">
        <f>IF('Data invoice'!Q748=0,"",'Data invoice'!R748)</f>
        <v/>
      </c>
      <c r="J792" s="1239" t="str">
        <f>IF('Data invoice'!R748=0,"",'Data invoice'!S748)</f>
        <v/>
      </c>
      <c r="K792" s="1238" t="str">
        <f>IF('Data invoice'!S748=0,"",'Data invoice'!T748)</f>
        <v/>
      </c>
      <c r="L792" s="275"/>
      <c r="M792" s="252"/>
      <c r="N792" s="252"/>
      <c r="O792" s="252"/>
      <c r="P792" s="252"/>
      <c r="Q792" s="252"/>
      <c r="R792" s="252"/>
      <c r="AK792" s="275"/>
      <c r="AL792" s="275"/>
      <c r="AM792" s="275"/>
      <c r="AN792" s="275"/>
      <c r="AO792" s="275"/>
      <c r="AP792" s="275"/>
      <c r="AQ792" s="275"/>
      <c r="AR792" s="275"/>
      <c r="AS792" s="275"/>
      <c r="AT792" s="275"/>
      <c r="AU792" s="275"/>
      <c r="AV792" s="275"/>
      <c r="AW792" s="275"/>
    </row>
    <row r="793" spans="2:49" s="414" customFormat="1" ht="15.75" customHeight="1">
      <c r="B793" s="1238" t="str">
        <f>IF('Data invoice'!J751=0,"",'Data invoice'!K751)</f>
        <v/>
      </c>
      <c r="C793" s="1238" t="str">
        <f>IF('Data invoice'!K749=0,"",'Data invoice'!L749)</f>
        <v/>
      </c>
      <c r="D793" s="1238" t="str">
        <f>IF('Data invoice'!L749=0,"",'Data invoice'!M749)</f>
        <v/>
      </c>
      <c r="E793" s="1238" t="str">
        <f>IF('Data invoice'!M749=0,"",'Data invoice'!N749)</f>
        <v/>
      </c>
      <c r="F793" s="1238" t="str">
        <f>IF('Data invoice'!N749=0,"",'Data invoice'!O749)</f>
        <v/>
      </c>
      <c r="G793" s="1238" t="str">
        <f>IF('Data invoice'!O749=0,"",'Data invoice'!P749)</f>
        <v/>
      </c>
      <c r="H793" s="1238" t="str">
        <f>IF('Data invoice'!P749=0,"",'Data invoice'!Q749)</f>
        <v/>
      </c>
      <c r="I793" s="1238" t="str">
        <f>IF('Data invoice'!Q749=0,"",'Data invoice'!R749)</f>
        <v/>
      </c>
      <c r="J793" s="1239" t="str">
        <f>IF('Data invoice'!R749=0,"",'Data invoice'!S749)</f>
        <v/>
      </c>
      <c r="K793" s="1238" t="str">
        <f>IF('Data invoice'!S749=0,"",'Data invoice'!T749)</f>
        <v/>
      </c>
      <c r="L793" s="275"/>
      <c r="M793" s="252"/>
      <c r="N793" s="252"/>
      <c r="O793" s="252"/>
      <c r="P793" s="252"/>
      <c r="Q793" s="252"/>
      <c r="R793" s="252"/>
      <c r="AK793" s="275"/>
      <c r="AL793" s="275"/>
      <c r="AM793" s="275"/>
      <c r="AN793" s="275"/>
      <c r="AO793" s="275"/>
      <c r="AP793" s="275"/>
      <c r="AQ793" s="275"/>
      <c r="AR793" s="275"/>
      <c r="AS793" s="275"/>
      <c r="AT793" s="275"/>
      <c r="AU793" s="275"/>
      <c r="AV793" s="275"/>
      <c r="AW793" s="275"/>
    </row>
    <row r="794" spans="2:49" s="414" customFormat="1" ht="15.75" customHeight="1">
      <c r="B794" s="1238" t="str">
        <f>IF('Data invoice'!J752=0,"",'Data invoice'!K752)</f>
        <v/>
      </c>
      <c r="C794" s="1238" t="str">
        <f>IF('Data invoice'!K750=0,"",'Data invoice'!L750)</f>
        <v/>
      </c>
      <c r="D794" s="1238" t="str">
        <f>IF('Data invoice'!L750=0,"",'Data invoice'!M750)</f>
        <v/>
      </c>
      <c r="E794" s="1238" t="str">
        <f>IF('Data invoice'!M750=0,"",'Data invoice'!N750)</f>
        <v/>
      </c>
      <c r="F794" s="1238" t="str">
        <f>IF('Data invoice'!N750=0,"",'Data invoice'!O750)</f>
        <v/>
      </c>
      <c r="G794" s="1238" t="str">
        <f>IF('Data invoice'!O750=0,"",'Data invoice'!P750)</f>
        <v/>
      </c>
      <c r="H794" s="1238" t="str">
        <f>IF('Data invoice'!P750=0,"",'Data invoice'!Q750)</f>
        <v/>
      </c>
      <c r="I794" s="1238" t="str">
        <f>IF('Data invoice'!Q750=0,"",'Data invoice'!R750)</f>
        <v/>
      </c>
      <c r="J794" s="1239" t="str">
        <f>IF('Data invoice'!R750=0,"",'Data invoice'!S750)</f>
        <v/>
      </c>
      <c r="K794" s="1238" t="str">
        <f>IF('Data invoice'!S750=0,"",'Data invoice'!T750)</f>
        <v/>
      </c>
      <c r="L794" s="275"/>
      <c r="M794" s="252"/>
      <c r="N794" s="252"/>
      <c r="O794" s="252"/>
      <c r="P794" s="252"/>
      <c r="Q794" s="252"/>
      <c r="R794" s="252"/>
      <c r="AK794" s="275"/>
      <c r="AL794" s="275"/>
      <c r="AM794" s="275"/>
      <c r="AN794" s="275"/>
      <c r="AO794" s="275"/>
      <c r="AP794" s="275"/>
      <c r="AQ794" s="275"/>
      <c r="AR794" s="275"/>
      <c r="AS794" s="275"/>
      <c r="AT794" s="275"/>
      <c r="AU794" s="275"/>
      <c r="AV794" s="275"/>
      <c r="AW794" s="275"/>
    </row>
    <row r="795" spans="2:49" s="414" customFormat="1" ht="15.75" customHeight="1">
      <c r="B795" s="1238" t="str">
        <f>IF('Data invoice'!J753=0,"",'Data invoice'!K753)</f>
        <v/>
      </c>
      <c r="C795" s="1238" t="str">
        <f>IF('Data invoice'!K751=0,"",'Data invoice'!L751)</f>
        <v/>
      </c>
      <c r="D795" s="1238" t="str">
        <f>IF('Data invoice'!L751=0,"",'Data invoice'!M751)</f>
        <v/>
      </c>
      <c r="E795" s="1238" t="str">
        <f>IF('Data invoice'!M751=0,"",'Data invoice'!N751)</f>
        <v/>
      </c>
      <c r="F795" s="1238" t="str">
        <f>IF('Data invoice'!N751=0,"",'Data invoice'!O751)</f>
        <v/>
      </c>
      <c r="G795" s="1238" t="str">
        <f>IF('Data invoice'!O751=0,"",'Data invoice'!P751)</f>
        <v/>
      </c>
      <c r="H795" s="1238" t="str">
        <f>IF('Data invoice'!P751=0,"",'Data invoice'!Q751)</f>
        <v/>
      </c>
      <c r="I795" s="1238" t="str">
        <f>IF('Data invoice'!Q751=0,"",'Data invoice'!R751)</f>
        <v/>
      </c>
      <c r="J795" s="1239" t="str">
        <f>IF('Data invoice'!R751=0,"",'Data invoice'!S751)</f>
        <v/>
      </c>
      <c r="K795" s="1238" t="str">
        <f>IF('Data invoice'!S751=0,"",'Data invoice'!T751)</f>
        <v/>
      </c>
      <c r="L795" s="275"/>
      <c r="M795" s="252"/>
      <c r="N795" s="252"/>
      <c r="O795" s="252"/>
      <c r="P795" s="252"/>
      <c r="Q795" s="252"/>
      <c r="R795" s="252"/>
      <c r="AK795" s="275"/>
      <c r="AL795" s="275"/>
      <c r="AM795" s="275"/>
      <c r="AN795" s="275"/>
      <c r="AO795" s="275"/>
      <c r="AP795" s="275"/>
      <c r="AQ795" s="275"/>
      <c r="AR795" s="275"/>
      <c r="AS795" s="275"/>
      <c r="AT795" s="275"/>
      <c r="AU795" s="275"/>
      <c r="AV795" s="275"/>
      <c r="AW795" s="275"/>
    </row>
    <row r="796" spans="2:49" s="414" customFormat="1" ht="15.75" customHeight="1">
      <c r="B796" s="1238" t="str">
        <f>IF('Data invoice'!J754=0,"",'Data invoice'!K754)</f>
        <v/>
      </c>
      <c r="C796" s="1238" t="str">
        <f>IF('Data invoice'!K752=0,"",'Data invoice'!L752)</f>
        <v/>
      </c>
      <c r="D796" s="1238" t="str">
        <f>IF('Data invoice'!L752=0,"",'Data invoice'!M752)</f>
        <v/>
      </c>
      <c r="E796" s="1238" t="str">
        <f>IF('Data invoice'!M752=0,"",'Data invoice'!N752)</f>
        <v/>
      </c>
      <c r="F796" s="1238" t="str">
        <f>IF('Data invoice'!N752=0,"",'Data invoice'!O752)</f>
        <v/>
      </c>
      <c r="G796" s="1238" t="str">
        <f>IF('Data invoice'!O752=0,"",'Data invoice'!P752)</f>
        <v/>
      </c>
      <c r="H796" s="1238" t="str">
        <f>IF('Data invoice'!P752=0,"",'Data invoice'!Q752)</f>
        <v/>
      </c>
      <c r="I796" s="1238" t="str">
        <f>IF('Data invoice'!Q752=0,"",'Data invoice'!R752)</f>
        <v/>
      </c>
      <c r="J796" s="1239" t="str">
        <f>IF('Data invoice'!R752=0,"",'Data invoice'!S752)</f>
        <v/>
      </c>
      <c r="K796" s="1238" t="str">
        <f>IF('Data invoice'!S752=0,"",'Data invoice'!T752)</f>
        <v/>
      </c>
      <c r="L796" s="275"/>
      <c r="M796" s="252"/>
      <c r="N796" s="252"/>
      <c r="O796" s="252"/>
      <c r="P796" s="252"/>
      <c r="Q796" s="252"/>
      <c r="R796" s="252"/>
      <c r="AK796" s="275"/>
      <c r="AL796" s="275"/>
      <c r="AM796" s="275"/>
      <c r="AN796" s="275"/>
      <c r="AO796" s="275"/>
      <c r="AP796" s="275"/>
      <c r="AQ796" s="275"/>
      <c r="AR796" s="275"/>
      <c r="AS796" s="275"/>
      <c r="AT796" s="275"/>
      <c r="AU796" s="275"/>
      <c r="AV796" s="275"/>
      <c r="AW796" s="275"/>
    </row>
    <row r="797" spans="2:49" s="414" customFormat="1" ht="15.75" customHeight="1">
      <c r="B797" s="1238" t="str">
        <f>IF('Data invoice'!J755=0,"",'Data invoice'!K755)</f>
        <v/>
      </c>
      <c r="C797" s="1238" t="str">
        <f>IF('Data invoice'!K753=0,"",'Data invoice'!L753)</f>
        <v/>
      </c>
      <c r="D797" s="1238" t="str">
        <f>IF('Data invoice'!L753=0,"",'Data invoice'!M753)</f>
        <v/>
      </c>
      <c r="E797" s="1238" t="str">
        <f>IF('Data invoice'!M753=0,"",'Data invoice'!N753)</f>
        <v/>
      </c>
      <c r="F797" s="1238" t="str">
        <f>IF('Data invoice'!N753=0,"",'Data invoice'!O753)</f>
        <v/>
      </c>
      <c r="G797" s="1238" t="str">
        <f>IF('Data invoice'!O753=0,"",'Data invoice'!P753)</f>
        <v/>
      </c>
      <c r="H797" s="1238" t="str">
        <f>IF('Data invoice'!P753=0,"",'Data invoice'!Q753)</f>
        <v/>
      </c>
      <c r="I797" s="1238" t="str">
        <f>IF('Data invoice'!Q753=0,"",'Data invoice'!R753)</f>
        <v/>
      </c>
      <c r="J797" s="1239" t="str">
        <f>IF('Data invoice'!R753=0,"",'Data invoice'!S753)</f>
        <v/>
      </c>
      <c r="K797" s="1238" t="str">
        <f>IF('Data invoice'!S753=0,"",'Data invoice'!T753)</f>
        <v/>
      </c>
      <c r="L797" s="275"/>
      <c r="M797" s="252"/>
      <c r="N797" s="252"/>
      <c r="O797" s="252"/>
      <c r="P797" s="252"/>
      <c r="Q797" s="252"/>
      <c r="R797" s="252"/>
      <c r="AK797" s="275"/>
      <c r="AL797" s="275"/>
      <c r="AM797" s="275"/>
      <c r="AN797" s="275"/>
      <c r="AO797" s="275"/>
      <c r="AP797" s="275"/>
      <c r="AQ797" s="275"/>
      <c r="AR797" s="275"/>
      <c r="AS797" s="275"/>
      <c r="AT797" s="275"/>
      <c r="AU797" s="275"/>
      <c r="AV797" s="275"/>
      <c r="AW797" s="275"/>
    </row>
    <row r="798" spans="2:49" s="414" customFormat="1" ht="15.75" customHeight="1">
      <c r="B798" s="1238" t="str">
        <f>IF('Data invoice'!J756=0,"",'Data invoice'!K756)</f>
        <v/>
      </c>
      <c r="C798" s="1238" t="str">
        <f>IF('Data invoice'!K754=0,"",'Data invoice'!L754)</f>
        <v/>
      </c>
      <c r="D798" s="1238" t="str">
        <f>IF('Data invoice'!L754=0,"",'Data invoice'!M754)</f>
        <v/>
      </c>
      <c r="E798" s="1238" t="str">
        <f>IF('Data invoice'!M754=0,"",'Data invoice'!N754)</f>
        <v/>
      </c>
      <c r="F798" s="1238" t="str">
        <f>IF('Data invoice'!N754=0,"",'Data invoice'!O754)</f>
        <v/>
      </c>
      <c r="G798" s="1238" t="str">
        <f>IF('Data invoice'!O754=0,"",'Data invoice'!P754)</f>
        <v/>
      </c>
      <c r="H798" s="1238" t="str">
        <f>IF('Data invoice'!P754=0,"",'Data invoice'!Q754)</f>
        <v/>
      </c>
      <c r="I798" s="1238" t="str">
        <f>IF('Data invoice'!Q754=0,"",'Data invoice'!R754)</f>
        <v/>
      </c>
      <c r="J798" s="1239" t="str">
        <f>IF('Data invoice'!R754=0,"",'Data invoice'!S754)</f>
        <v/>
      </c>
      <c r="K798" s="1238" t="str">
        <f>IF('Data invoice'!S754=0,"",'Data invoice'!T754)</f>
        <v/>
      </c>
      <c r="L798" s="275"/>
      <c r="M798" s="252"/>
      <c r="N798" s="252"/>
      <c r="O798" s="252"/>
      <c r="P798" s="252"/>
      <c r="Q798" s="252"/>
      <c r="R798" s="252"/>
      <c r="AK798" s="275"/>
      <c r="AL798" s="275"/>
      <c r="AM798" s="275"/>
      <c r="AN798" s="275"/>
      <c r="AO798" s="275"/>
      <c r="AP798" s="275"/>
      <c r="AQ798" s="275"/>
      <c r="AR798" s="275"/>
      <c r="AS798" s="275"/>
      <c r="AT798" s="275"/>
      <c r="AU798" s="275"/>
      <c r="AV798" s="275"/>
      <c r="AW798" s="275"/>
    </row>
    <row r="799" spans="2:49" s="414" customFormat="1" ht="15.75" customHeight="1">
      <c r="B799" s="1238" t="str">
        <f>IF('Data invoice'!J757=0,"",'Data invoice'!K757)</f>
        <v/>
      </c>
      <c r="C799" s="1238" t="str">
        <f>IF('Data invoice'!K755=0,"",'Data invoice'!L755)</f>
        <v/>
      </c>
      <c r="D799" s="1238" t="str">
        <f>IF('Data invoice'!L755=0,"",'Data invoice'!M755)</f>
        <v/>
      </c>
      <c r="E799" s="1238" t="str">
        <f>IF('Data invoice'!M755=0,"",'Data invoice'!N755)</f>
        <v/>
      </c>
      <c r="F799" s="1238" t="str">
        <f>IF('Data invoice'!N755=0,"",'Data invoice'!O755)</f>
        <v/>
      </c>
      <c r="G799" s="1238" t="str">
        <f>IF('Data invoice'!O755=0,"",'Data invoice'!P755)</f>
        <v/>
      </c>
      <c r="H799" s="1238" t="str">
        <f>IF('Data invoice'!P755=0,"",'Data invoice'!Q755)</f>
        <v/>
      </c>
      <c r="I799" s="1238" t="str">
        <f>IF('Data invoice'!Q755=0,"",'Data invoice'!R755)</f>
        <v/>
      </c>
      <c r="J799" s="1239" t="str">
        <f>IF('Data invoice'!R755=0,"",'Data invoice'!S755)</f>
        <v/>
      </c>
      <c r="K799" s="1238" t="str">
        <f>IF('Data invoice'!S755=0,"",'Data invoice'!T755)</f>
        <v/>
      </c>
      <c r="L799" s="275"/>
      <c r="M799" s="252"/>
      <c r="N799" s="252"/>
      <c r="O799" s="252"/>
      <c r="P799" s="252"/>
      <c r="Q799" s="252"/>
      <c r="R799" s="252"/>
      <c r="AK799" s="275"/>
      <c r="AL799" s="275"/>
      <c r="AM799" s="275"/>
      <c r="AN799" s="275"/>
      <c r="AO799" s="275"/>
      <c r="AP799" s="275"/>
      <c r="AQ799" s="275"/>
      <c r="AR799" s="275"/>
      <c r="AS799" s="275"/>
      <c r="AT799" s="275"/>
      <c r="AU799" s="275"/>
      <c r="AV799" s="275"/>
      <c r="AW799" s="275"/>
    </row>
    <row r="800" spans="2:49" s="414" customFormat="1" ht="15.75" customHeight="1">
      <c r="B800" s="1238" t="str">
        <f>IF('Data invoice'!J758=0,"",'Data invoice'!K758)</f>
        <v/>
      </c>
      <c r="C800" s="1238" t="str">
        <f>IF('Data invoice'!K756=0,"",'Data invoice'!L756)</f>
        <v/>
      </c>
      <c r="D800" s="1238" t="str">
        <f>IF('Data invoice'!L756=0,"",'Data invoice'!M756)</f>
        <v/>
      </c>
      <c r="E800" s="1238" t="str">
        <f>IF('Data invoice'!M756=0,"",'Data invoice'!N756)</f>
        <v/>
      </c>
      <c r="F800" s="1238" t="str">
        <f>IF('Data invoice'!N756=0,"",'Data invoice'!O756)</f>
        <v/>
      </c>
      <c r="G800" s="1238" t="str">
        <f>IF('Data invoice'!O756=0,"",'Data invoice'!P756)</f>
        <v/>
      </c>
      <c r="H800" s="1238" t="str">
        <f>IF('Data invoice'!P756=0,"",'Data invoice'!Q756)</f>
        <v/>
      </c>
      <c r="I800" s="1238" t="str">
        <f>IF('Data invoice'!Q756=0,"",'Data invoice'!R756)</f>
        <v/>
      </c>
      <c r="J800" s="1239" t="str">
        <f>IF('Data invoice'!R756=0,"",'Data invoice'!S756)</f>
        <v/>
      </c>
      <c r="K800" s="1238" t="str">
        <f>IF('Data invoice'!S756=0,"",'Data invoice'!T756)</f>
        <v/>
      </c>
      <c r="L800" s="275"/>
      <c r="M800" s="252"/>
      <c r="N800" s="252"/>
      <c r="O800" s="252"/>
      <c r="P800" s="252"/>
      <c r="Q800" s="252"/>
      <c r="R800" s="252"/>
      <c r="AK800" s="275"/>
      <c r="AL800" s="275"/>
      <c r="AM800" s="275"/>
      <c r="AN800" s="275"/>
      <c r="AO800" s="275"/>
      <c r="AP800" s="275"/>
      <c r="AQ800" s="275"/>
      <c r="AR800" s="275"/>
      <c r="AS800" s="275"/>
      <c r="AT800" s="275"/>
      <c r="AU800" s="275"/>
      <c r="AV800" s="275"/>
      <c r="AW800" s="275"/>
    </row>
    <row r="801" spans="2:49" s="414" customFormat="1" ht="15.75" customHeight="1">
      <c r="B801" s="1238" t="str">
        <f>IF('Data invoice'!J759=0,"",'Data invoice'!K759)</f>
        <v/>
      </c>
      <c r="C801" s="1238" t="str">
        <f>IF('Data invoice'!K757=0,"",'Data invoice'!L757)</f>
        <v/>
      </c>
      <c r="D801" s="1238" t="str">
        <f>IF('Data invoice'!L757=0,"",'Data invoice'!M757)</f>
        <v/>
      </c>
      <c r="E801" s="1238" t="str">
        <f>IF('Data invoice'!M757=0,"",'Data invoice'!N757)</f>
        <v/>
      </c>
      <c r="F801" s="1238" t="str">
        <f>IF('Data invoice'!N757=0,"",'Data invoice'!O757)</f>
        <v/>
      </c>
      <c r="G801" s="1238" t="str">
        <f>IF('Data invoice'!O757=0,"",'Data invoice'!P757)</f>
        <v/>
      </c>
      <c r="H801" s="1238" t="str">
        <f>IF('Data invoice'!P757=0,"",'Data invoice'!Q757)</f>
        <v/>
      </c>
      <c r="I801" s="1238" t="str">
        <f>IF('Data invoice'!Q757=0,"",'Data invoice'!R757)</f>
        <v/>
      </c>
      <c r="J801" s="1239" t="str">
        <f>IF('Data invoice'!R757=0,"",'Data invoice'!S757)</f>
        <v/>
      </c>
      <c r="K801" s="1238" t="str">
        <f>IF('Data invoice'!S757=0,"",'Data invoice'!T757)</f>
        <v/>
      </c>
      <c r="L801" s="275"/>
      <c r="M801" s="252"/>
      <c r="N801" s="252"/>
      <c r="O801" s="252"/>
      <c r="P801" s="252"/>
      <c r="Q801" s="252"/>
      <c r="R801" s="252"/>
      <c r="AK801" s="275"/>
      <c r="AL801" s="275"/>
      <c r="AM801" s="275"/>
      <c r="AN801" s="275"/>
      <c r="AO801" s="275"/>
      <c r="AP801" s="275"/>
      <c r="AQ801" s="275"/>
      <c r="AR801" s="275"/>
      <c r="AS801" s="275"/>
      <c r="AT801" s="275"/>
      <c r="AU801" s="275"/>
      <c r="AV801" s="275"/>
      <c r="AW801" s="275"/>
    </row>
    <row r="802" spans="2:49" s="414" customFormat="1" ht="15.75" customHeight="1">
      <c r="B802" s="1238" t="str">
        <f>IF('Data invoice'!J760=0,"",'Data invoice'!K760)</f>
        <v/>
      </c>
      <c r="C802" s="1238" t="str">
        <f>IF('Data invoice'!K758=0,"",'Data invoice'!L758)</f>
        <v/>
      </c>
      <c r="D802" s="1238" t="str">
        <f>IF('Data invoice'!L758=0,"",'Data invoice'!M758)</f>
        <v/>
      </c>
      <c r="E802" s="1238" t="str">
        <f>IF('Data invoice'!M758=0,"",'Data invoice'!N758)</f>
        <v/>
      </c>
      <c r="F802" s="1238" t="str">
        <f>IF('Data invoice'!N758=0,"",'Data invoice'!O758)</f>
        <v/>
      </c>
      <c r="G802" s="1238" t="str">
        <f>IF('Data invoice'!O758=0,"",'Data invoice'!P758)</f>
        <v/>
      </c>
      <c r="H802" s="1238" t="str">
        <f>IF('Data invoice'!P758=0,"",'Data invoice'!Q758)</f>
        <v/>
      </c>
      <c r="I802" s="1238" t="str">
        <f>IF('Data invoice'!Q758=0,"",'Data invoice'!R758)</f>
        <v/>
      </c>
      <c r="J802" s="1239" t="str">
        <f>IF('Data invoice'!R758=0,"",'Data invoice'!S758)</f>
        <v/>
      </c>
      <c r="K802" s="1238" t="str">
        <f>IF('Data invoice'!S758=0,"",'Data invoice'!T758)</f>
        <v/>
      </c>
      <c r="L802" s="275"/>
      <c r="M802" s="252"/>
      <c r="N802" s="252"/>
      <c r="O802" s="252"/>
      <c r="P802" s="252"/>
      <c r="Q802" s="252"/>
      <c r="R802" s="252"/>
      <c r="AK802" s="275"/>
      <c r="AL802" s="275"/>
      <c r="AM802" s="275"/>
      <c r="AN802" s="275"/>
      <c r="AO802" s="275"/>
      <c r="AP802" s="275"/>
      <c r="AQ802" s="275"/>
      <c r="AR802" s="275"/>
      <c r="AS802" s="275"/>
      <c r="AT802" s="275"/>
      <c r="AU802" s="275"/>
      <c r="AV802" s="275"/>
      <c r="AW802" s="275"/>
    </row>
    <row r="803" spans="2:49" s="414" customFormat="1" ht="15.75" customHeight="1">
      <c r="B803" s="1238" t="str">
        <f>IF('Data invoice'!J761=0,"",'Data invoice'!K761)</f>
        <v/>
      </c>
      <c r="C803" s="1238" t="str">
        <f>IF('Data invoice'!K759=0,"",'Data invoice'!L759)</f>
        <v/>
      </c>
      <c r="D803" s="1238" t="str">
        <f>IF('Data invoice'!L759=0,"",'Data invoice'!M759)</f>
        <v/>
      </c>
      <c r="E803" s="1238" t="str">
        <f>IF('Data invoice'!M759=0,"",'Data invoice'!N759)</f>
        <v/>
      </c>
      <c r="F803" s="1238" t="str">
        <f>IF('Data invoice'!N759=0,"",'Data invoice'!O759)</f>
        <v/>
      </c>
      <c r="G803" s="1238" t="str">
        <f>IF('Data invoice'!O759=0,"",'Data invoice'!P759)</f>
        <v/>
      </c>
      <c r="H803" s="1238" t="str">
        <f>IF('Data invoice'!P759=0,"",'Data invoice'!Q759)</f>
        <v/>
      </c>
      <c r="I803" s="1238" t="str">
        <f>IF('Data invoice'!Q759=0,"",'Data invoice'!R759)</f>
        <v/>
      </c>
      <c r="J803" s="1239" t="str">
        <f>IF('Data invoice'!R759=0,"",'Data invoice'!S759)</f>
        <v/>
      </c>
      <c r="K803" s="1238" t="str">
        <f>IF('Data invoice'!S759=0,"",'Data invoice'!T759)</f>
        <v/>
      </c>
      <c r="L803" s="275"/>
      <c r="M803" s="252"/>
      <c r="N803" s="252"/>
      <c r="O803" s="252"/>
      <c r="P803" s="252"/>
      <c r="Q803" s="252"/>
      <c r="R803" s="252"/>
      <c r="AK803" s="275"/>
      <c r="AL803" s="275"/>
      <c r="AM803" s="275"/>
      <c r="AN803" s="275"/>
      <c r="AO803" s="275"/>
      <c r="AP803" s="275"/>
      <c r="AQ803" s="275"/>
      <c r="AR803" s="275"/>
      <c r="AS803" s="275"/>
      <c r="AT803" s="275"/>
      <c r="AU803" s="275"/>
      <c r="AV803" s="275"/>
      <c r="AW803" s="275"/>
    </row>
    <row r="804" spans="2:49" s="414" customFormat="1" ht="15.75" customHeight="1">
      <c r="B804" s="1238" t="str">
        <f>IF('Data invoice'!J762=0,"",'Data invoice'!K762)</f>
        <v/>
      </c>
      <c r="C804" s="1238" t="str">
        <f>IF('Data invoice'!K760=0,"",'Data invoice'!L760)</f>
        <v/>
      </c>
      <c r="D804" s="1238" t="str">
        <f>IF('Data invoice'!L760=0,"",'Data invoice'!M760)</f>
        <v/>
      </c>
      <c r="E804" s="1238" t="str">
        <f>IF('Data invoice'!M760=0,"",'Data invoice'!N760)</f>
        <v/>
      </c>
      <c r="F804" s="1238" t="str">
        <f>IF('Data invoice'!N760=0,"",'Data invoice'!O760)</f>
        <v/>
      </c>
      <c r="G804" s="1238" t="str">
        <f>IF('Data invoice'!O760=0,"",'Data invoice'!P760)</f>
        <v/>
      </c>
      <c r="H804" s="1238" t="str">
        <f>IF('Data invoice'!P760=0,"",'Data invoice'!Q760)</f>
        <v/>
      </c>
      <c r="I804" s="1238" t="str">
        <f>IF('Data invoice'!Q760=0,"",'Data invoice'!R760)</f>
        <v/>
      </c>
      <c r="J804" s="1239" t="str">
        <f>IF('Data invoice'!R760=0,"",'Data invoice'!S760)</f>
        <v/>
      </c>
      <c r="K804" s="1238" t="str">
        <f>IF('Data invoice'!S760=0,"",'Data invoice'!T760)</f>
        <v/>
      </c>
      <c r="L804" s="275"/>
      <c r="M804" s="252"/>
      <c r="N804" s="252"/>
      <c r="O804" s="252"/>
      <c r="P804" s="252"/>
      <c r="Q804" s="252"/>
      <c r="R804" s="252"/>
      <c r="AK804" s="275"/>
      <c r="AL804" s="275"/>
      <c r="AM804" s="275"/>
      <c r="AN804" s="275"/>
      <c r="AO804" s="275"/>
      <c r="AP804" s="275"/>
      <c r="AQ804" s="275"/>
      <c r="AR804" s="275"/>
      <c r="AS804" s="275"/>
      <c r="AT804" s="275"/>
      <c r="AU804" s="275"/>
      <c r="AV804" s="275"/>
      <c r="AW804" s="275"/>
    </row>
    <row r="805" spans="2:49" s="414" customFormat="1" ht="15.75" customHeight="1">
      <c r="B805" s="1238" t="str">
        <f>IF('Data invoice'!J763=0,"",'Data invoice'!K763)</f>
        <v/>
      </c>
      <c r="C805" s="1238" t="str">
        <f>IF('Data invoice'!K761=0,"",'Data invoice'!L761)</f>
        <v/>
      </c>
      <c r="D805" s="1238" t="str">
        <f>IF('Data invoice'!L761=0,"",'Data invoice'!M761)</f>
        <v/>
      </c>
      <c r="E805" s="1238" t="str">
        <f>IF('Data invoice'!M761=0,"",'Data invoice'!N761)</f>
        <v/>
      </c>
      <c r="F805" s="1238" t="str">
        <f>IF('Data invoice'!N761=0,"",'Data invoice'!O761)</f>
        <v/>
      </c>
      <c r="G805" s="1238" t="str">
        <f>IF('Data invoice'!O761=0,"",'Data invoice'!P761)</f>
        <v/>
      </c>
      <c r="H805" s="1238" t="str">
        <f>IF('Data invoice'!P761=0,"",'Data invoice'!Q761)</f>
        <v/>
      </c>
      <c r="I805" s="1238" t="str">
        <f>IF('Data invoice'!Q761=0,"",'Data invoice'!R761)</f>
        <v/>
      </c>
      <c r="J805" s="1239" t="str">
        <f>IF('Data invoice'!R761=0,"",'Data invoice'!S761)</f>
        <v/>
      </c>
      <c r="K805" s="1238" t="str">
        <f>IF('Data invoice'!S761=0,"",'Data invoice'!T761)</f>
        <v/>
      </c>
      <c r="L805" s="275"/>
      <c r="M805" s="252"/>
      <c r="N805" s="252"/>
      <c r="O805" s="252"/>
      <c r="P805" s="252"/>
      <c r="Q805" s="252"/>
      <c r="R805" s="252"/>
      <c r="AK805" s="275"/>
      <c r="AL805" s="275"/>
      <c r="AM805" s="275"/>
      <c r="AN805" s="275"/>
      <c r="AO805" s="275"/>
      <c r="AP805" s="275"/>
      <c r="AQ805" s="275"/>
      <c r="AR805" s="275"/>
      <c r="AS805" s="275"/>
      <c r="AT805" s="275"/>
      <c r="AU805" s="275"/>
      <c r="AV805" s="275"/>
      <c r="AW805" s="275"/>
    </row>
    <row r="806" spans="2:49" s="414" customFormat="1" ht="15.75" customHeight="1">
      <c r="B806" s="1238" t="str">
        <f>IF('Data invoice'!J764=0,"",'Data invoice'!K764)</f>
        <v/>
      </c>
      <c r="C806" s="1238" t="str">
        <f>IF('Data invoice'!K762=0,"",'Data invoice'!L762)</f>
        <v/>
      </c>
      <c r="D806" s="1238" t="str">
        <f>IF('Data invoice'!L762=0,"",'Data invoice'!M762)</f>
        <v/>
      </c>
      <c r="E806" s="1238" t="str">
        <f>IF('Data invoice'!M762=0,"",'Data invoice'!N762)</f>
        <v/>
      </c>
      <c r="F806" s="1238" t="str">
        <f>IF('Data invoice'!N762=0,"",'Data invoice'!O762)</f>
        <v/>
      </c>
      <c r="G806" s="1238" t="str">
        <f>IF('Data invoice'!O762=0,"",'Data invoice'!P762)</f>
        <v/>
      </c>
      <c r="H806" s="1238" t="str">
        <f>IF('Data invoice'!P762=0,"",'Data invoice'!Q762)</f>
        <v/>
      </c>
      <c r="I806" s="1238" t="str">
        <f>IF('Data invoice'!Q762=0,"",'Data invoice'!R762)</f>
        <v/>
      </c>
      <c r="J806" s="1239" t="str">
        <f>IF('Data invoice'!R762=0,"",'Data invoice'!S762)</f>
        <v/>
      </c>
      <c r="K806" s="1238" t="str">
        <f>IF('Data invoice'!S762=0,"",'Data invoice'!T762)</f>
        <v/>
      </c>
      <c r="L806" s="275"/>
      <c r="M806" s="252"/>
      <c r="N806" s="252"/>
      <c r="O806" s="252"/>
      <c r="P806" s="252"/>
      <c r="Q806" s="252"/>
      <c r="R806" s="252"/>
      <c r="AK806" s="275"/>
      <c r="AL806" s="275"/>
      <c r="AM806" s="275"/>
      <c r="AN806" s="275"/>
      <c r="AO806" s="275"/>
      <c r="AP806" s="275"/>
      <c r="AQ806" s="275"/>
      <c r="AR806" s="275"/>
      <c r="AS806" s="275"/>
      <c r="AT806" s="275"/>
      <c r="AU806" s="275"/>
      <c r="AV806" s="275"/>
      <c r="AW806" s="275"/>
    </row>
    <row r="807" spans="2:49" s="414" customFormat="1" ht="15.75" customHeight="1">
      <c r="B807" s="1238" t="str">
        <f>IF('Data invoice'!J765=0,"",'Data invoice'!K765)</f>
        <v/>
      </c>
      <c r="C807" s="1238" t="str">
        <f>IF('Data invoice'!K763=0,"",'Data invoice'!L763)</f>
        <v/>
      </c>
      <c r="D807" s="1238" t="str">
        <f>IF('Data invoice'!L763=0,"",'Data invoice'!M763)</f>
        <v/>
      </c>
      <c r="E807" s="1238" t="str">
        <f>IF('Data invoice'!M763=0,"",'Data invoice'!N763)</f>
        <v/>
      </c>
      <c r="F807" s="1238" t="str">
        <f>IF('Data invoice'!N763=0,"",'Data invoice'!O763)</f>
        <v/>
      </c>
      <c r="G807" s="1238" t="str">
        <f>IF('Data invoice'!O763=0,"",'Data invoice'!P763)</f>
        <v/>
      </c>
      <c r="H807" s="1238" t="str">
        <f>IF('Data invoice'!P763=0,"",'Data invoice'!Q763)</f>
        <v/>
      </c>
      <c r="I807" s="1238" t="str">
        <f>IF('Data invoice'!Q763=0,"",'Data invoice'!R763)</f>
        <v/>
      </c>
      <c r="J807" s="1239" t="str">
        <f>IF('Data invoice'!R763=0,"",'Data invoice'!S763)</f>
        <v/>
      </c>
      <c r="K807" s="1238" t="str">
        <f>IF('Data invoice'!S763=0,"",'Data invoice'!T763)</f>
        <v/>
      </c>
      <c r="L807" s="275"/>
      <c r="M807" s="252"/>
      <c r="N807" s="252"/>
      <c r="O807" s="252"/>
      <c r="P807" s="252"/>
      <c r="Q807" s="252"/>
      <c r="R807" s="252"/>
      <c r="AK807" s="275"/>
      <c r="AL807" s="275"/>
      <c r="AM807" s="275"/>
      <c r="AN807" s="275"/>
      <c r="AO807" s="275"/>
      <c r="AP807" s="275"/>
      <c r="AQ807" s="275"/>
      <c r="AR807" s="275"/>
      <c r="AS807" s="275"/>
      <c r="AT807" s="275"/>
      <c r="AU807" s="275"/>
      <c r="AV807" s="275"/>
      <c r="AW807" s="275"/>
    </row>
    <row r="808" spans="2:49" s="414" customFormat="1" ht="15.75" customHeight="1">
      <c r="B808" s="1238" t="str">
        <f>IF('Data invoice'!J766=0,"",'Data invoice'!K766)</f>
        <v/>
      </c>
      <c r="C808" s="1238" t="str">
        <f>IF('Data invoice'!K764=0,"",'Data invoice'!L764)</f>
        <v/>
      </c>
      <c r="D808" s="1238" t="str">
        <f>IF('Data invoice'!L764=0,"",'Data invoice'!M764)</f>
        <v/>
      </c>
      <c r="E808" s="1238" t="str">
        <f>IF('Data invoice'!M764=0,"",'Data invoice'!N764)</f>
        <v/>
      </c>
      <c r="F808" s="1238" t="str">
        <f>IF('Data invoice'!N764=0,"",'Data invoice'!O764)</f>
        <v/>
      </c>
      <c r="G808" s="1238" t="str">
        <f>IF('Data invoice'!O764=0,"",'Data invoice'!P764)</f>
        <v/>
      </c>
      <c r="H808" s="1238" t="str">
        <f>IF('Data invoice'!P764=0,"",'Data invoice'!Q764)</f>
        <v/>
      </c>
      <c r="I808" s="1238" t="str">
        <f>IF('Data invoice'!Q764=0,"",'Data invoice'!R764)</f>
        <v/>
      </c>
      <c r="J808" s="1239" t="str">
        <f>IF('Data invoice'!R764=0,"",'Data invoice'!S764)</f>
        <v/>
      </c>
      <c r="K808" s="1238" t="str">
        <f>IF('Data invoice'!S764=0,"",'Data invoice'!T764)</f>
        <v/>
      </c>
      <c r="L808" s="275"/>
      <c r="M808" s="252"/>
      <c r="N808" s="252"/>
      <c r="O808" s="252"/>
      <c r="P808" s="252"/>
      <c r="Q808" s="252"/>
      <c r="R808" s="252"/>
      <c r="AK808" s="275"/>
      <c r="AL808" s="275"/>
      <c r="AM808" s="275"/>
      <c r="AN808" s="275"/>
      <c r="AO808" s="275"/>
      <c r="AP808" s="275"/>
      <c r="AQ808" s="275"/>
      <c r="AR808" s="275"/>
      <c r="AS808" s="275"/>
      <c r="AT808" s="275"/>
      <c r="AU808" s="275"/>
      <c r="AV808" s="275"/>
      <c r="AW808" s="275"/>
    </row>
    <row r="809" spans="2:49" s="414" customFormat="1" ht="15.75" customHeight="1">
      <c r="B809" s="1238" t="str">
        <f>IF('Data invoice'!J767=0,"",'Data invoice'!K767)</f>
        <v/>
      </c>
      <c r="C809" s="1238" t="str">
        <f>IF('Data invoice'!K765=0,"",'Data invoice'!L765)</f>
        <v/>
      </c>
      <c r="D809" s="1238" t="str">
        <f>IF('Data invoice'!L765=0,"",'Data invoice'!M765)</f>
        <v/>
      </c>
      <c r="E809" s="1238" t="str">
        <f>IF('Data invoice'!M765=0,"",'Data invoice'!N765)</f>
        <v/>
      </c>
      <c r="F809" s="1238" t="str">
        <f>IF('Data invoice'!N765=0,"",'Data invoice'!O765)</f>
        <v/>
      </c>
      <c r="G809" s="1238" t="str">
        <f>IF('Data invoice'!O765=0,"",'Data invoice'!P765)</f>
        <v/>
      </c>
      <c r="H809" s="1238" t="str">
        <f>IF('Data invoice'!P765=0,"",'Data invoice'!Q765)</f>
        <v/>
      </c>
      <c r="I809" s="1238" t="str">
        <f>IF('Data invoice'!Q765=0,"",'Data invoice'!R765)</f>
        <v/>
      </c>
      <c r="J809" s="1239" t="str">
        <f>IF('Data invoice'!R765=0,"",'Data invoice'!S765)</f>
        <v/>
      </c>
      <c r="K809" s="1238" t="str">
        <f>IF('Data invoice'!S765=0,"",'Data invoice'!T765)</f>
        <v/>
      </c>
      <c r="L809" s="275"/>
      <c r="M809" s="252"/>
      <c r="N809" s="252"/>
      <c r="O809" s="252"/>
      <c r="P809" s="252"/>
      <c r="Q809" s="252"/>
      <c r="R809" s="252"/>
      <c r="AK809" s="275"/>
      <c r="AL809" s="275"/>
      <c r="AM809" s="275"/>
      <c r="AN809" s="275"/>
      <c r="AO809" s="275"/>
      <c r="AP809" s="275"/>
      <c r="AQ809" s="275"/>
      <c r="AR809" s="275"/>
      <c r="AS809" s="275"/>
      <c r="AT809" s="275"/>
      <c r="AU809" s="275"/>
      <c r="AV809" s="275"/>
      <c r="AW809" s="275"/>
    </row>
    <row r="810" spans="2:49" s="414" customFormat="1" ht="15.75" customHeight="1">
      <c r="B810" s="1238" t="str">
        <f>IF('Data invoice'!J768=0,"",'Data invoice'!K768)</f>
        <v/>
      </c>
      <c r="C810" s="1238" t="str">
        <f>IF('Data invoice'!K766=0,"",'Data invoice'!L766)</f>
        <v/>
      </c>
      <c r="D810" s="1238" t="str">
        <f>IF('Data invoice'!L766=0,"",'Data invoice'!M766)</f>
        <v/>
      </c>
      <c r="E810" s="1238" t="str">
        <f>IF('Data invoice'!M766=0,"",'Data invoice'!N766)</f>
        <v/>
      </c>
      <c r="F810" s="1238" t="str">
        <f>IF('Data invoice'!N766=0,"",'Data invoice'!O766)</f>
        <v/>
      </c>
      <c r="G810" s="1238" t="str">
        <f>IF('Data invoice'!O766=0,"",'Data invoice'!P766)</f>
        <v/>
      </c>
      <c r="H810" s="1238" t="str">
        <f>IF('Data invoice'!P766=0,"",'Data invoice'!Q766)</f>
        <v/>
      </c>
      <c r="I810" s="1238" t="str">
        <f>IF('Data invoice'!Q766=0,"",'Data invoice'!R766)</f>
        <v/>
      </c>
      <c r="J810" s="1239" t="str">
        <f>IF('Data invoice'!R766=0,"",'Data invoice'!S766)</f>
        <v/>
      </c>
      <c r="K810" s="1238" t="str">
        <f>IF('Data invoice'!S766=0,"",'Data invoice'!T766)</f>
        <v/>
      </c>
      <c r="L810" s="275"/>
      <c r="M810" s="252"/>
      <c r="N810" s="252"/>
      <c r="O810" s="252"/>
      <c r="P810" s="252"/>
      <c r="Q810" s="252"/>
      <c r="R810" s="252"/>
      <c r="AK810" s="275"/>
      <c r="AL810" s="275"/>
      <c r="AM810" s="275"/>
      <c r="AN810" s="275"/>
      <c r="AO810" s="275"/>
      <c r="AP810" s="275"/>
      <c r="AQ810" s="275"/>
      <c r="AR810" s="275"/>
      <c r="AS810" s="275"/>
      <c r="AT810" s="275"/>
      <c r="AU810" s="275"/>
      <c r="AV810" s="275"/>
      <c r="AW810" s="275"/>
    </row>
    <row r="811" spans="2:49" s="414" customFormat="1" ht="15.75" customHeight="1">
      <c r="B811" s="1238" t="str">
        <f>IF('Data invoice'!J769=0,"",'Data invoice'!K769)</f>
        <v/>
      </c>
      <c r="C811" s="1238" t="str">
        <f>IF('Data invoice'!K767=0,"",'Data invoice'!L767)</f>
        <v/>
      </c>
      <c r="D811" s="1238" t="str">
        <f>IF('Data invoice'!L767=0,"",'Data invoice'!M767)</f>
        <v/>
      </c>
      <c r="E811" s="1238" t="str">
        <f>IF('Data invoice'!M767=0,"",'Data invoice'!N767)</f>
        <v/>
      </c>
      <c r="F811" s="1238" t="str">
        <f>IF('Data invoice'!N767=0,"",'Data invoice'!O767)</f>
        <v/>
      </c>
      <c r="G811" s="1238" t="str">
        <f>IF('Data invoice'!O767=0,"",'Data invoice'!P767)</f>
        <v/>
      </c>
      <c r="H811" s="1238" t="str">
        <f>IF('Data invoice'!P767=0,"",'Data invoice'!Q767)</f>
        <v/>
      </c>
      <c r="I811" s="1238" t="str">
        <f>IF('Data invoice'!Q767=0,"",'Data invoice'!R767)</f>
        <v/>
      </c>
      <c r="J811" s="1239" t="str">
        <f>IF('Data invoice'!R767=0,"",'Data invoice'!S767)</f>
        <v/>
      </c>
      <c r="K811" s="1238" t="str">
        <f>IF('Data invoice'!S767=0,"",'Data invoice'!T767)</f>
        <v/>
      </c>
      <c r="L811" s="275"/>
      <c r="M811" s="252"/>
      <c r="N811" s="252"/>
      <c r="O811" s="252"/>
      <c r="P811" s="252"/>
      <c r="Q811" s="252"/>
      <c r="R811" s="252"/>
      <c r="AK811" s="275"/>
      <c r="AL811" s="275"/>
      <c r="AM811" s="275"/>
      <c r="AN811" s="275"/>
      <c r="AO811" s="275"/>
      <c r="AP811" s="275"/>
      <c r="AQ811" s="275"/>
      <c r="AR811" s="275"/>
      <c r="AS811" s="275"/>
      <c r="AT811" s="275"/>
      <c r="AU811" s="275"/>
      <c r="AV811" s="275"/>
      <c r="AW811" s="275"/>
    </row>
    <row r="812" spans="2:49" s="414" customFormat="1" ht="15.75" customHeight="1">
      <c r="B812" s="1238" t="str">
        <f>IF('Data invoice'!J770=0,"",'Data invoice'!K770)</f>
        <v/>
      </c>
      <c r="C812" s="1238" t="str">
        <f>IF('Data invoice'!K768=0,"",'Data invoice'!L768)</f>
        <v/>
      </c>
      <c r="D812" s="1238" t="str">
        <f>IF('Data invoice'!L768=0,"",'Data invoice'!M768)</f>
        <v/>
      </c>
      <c r="E812" s="1238" t="str">
        <f>IF('Data invoice'!M768=0,"",'Data invoice'!N768)</f>
        <v/>
      </c>
      <c r="F812" s="1238" t="str">
        <f>IF('Data invoice'!N768=0,"",'Data invoice'!O768)</f>
        <v/>
      </c>
      <c r="G812" s="1238" t="str">
        <f>IF('Data invoice'!O768=0,"",'Data invoice'!P768)</f>
        <v/>
      </c>
      <c r="H812" s="1238" t="str">
        <f>IF('Data invoice'!P768=0,"",'Data invoice'!Q768)</f>
        <v/>
      </c>
      <c r="I812" s="1238" t="str">
        <f>IF('Data invoice'!Q768=0,"",'Data invoice'!R768)</f>
        <v/>
      </c>
      <c r="J812" s="1239" t="str">
        <f>IF('Data invoice'!R768=0,"",'Data invoice'!S768)</f>
        <v/>
      </c>
      <c r="K812" s="1238" t="str">
        <f>IF('Data invoice'!S768=0,"",'Data invoice'!T768)</f>
        <v/>
      </c>
      <c r="L812" s="275"/>
      <c r="M812" s="252"/>
      <c r="N812" s="252"/>
      <c r="O812" s="252"/>
      <c r="P812" s="252"/>
      <c r="Q812" s="252"/>
      <c r="R812" s="252"/>
      <c r="AK812" s="275"/>
      <c r="AL812" s="275"/>
      <c r="AM812" s="275"/>
      <c r="AN812" s="275"/>
      <c r="AO812" s="275"/>
      <c r="AP812" s="275"/>
      <c r="AQ812" s="275"/>
      <c r="AR812" s="275"/>
      <c r="AS812" s="275"/>
      <c r="AT812" s="275"/>
      <c r="AU812" s="275"/>
      <c r="AV812" s="275"/>
      <c r="AW812" s="275"/>
    </row>
    <row r="813" spans="2:49" s="414" customFormat="1" ht="15.75" customHeight="1">
      <c r="B813" s="1238" t="str">
        <f>IF('Data invoice'!J771=0,"",'Data invoice'!K771)</f>
        <v/>
      </c>
      <c r="C813" s="1238" t="str">
        <f>IF('Data invoice'!K769=0,"",'Data invoice'!L769)</f>
        <v/>
      </c>
      <c r="D813" s="1238" t="str">
        <f>IF('Data invoice'!L769=0,"",'Data invoice'!M769)</f>
        <v/>
      </c>
      <c r="E813" s="1238" t="str">
        <f>IF('Data invoice'!M769=0,"",'Data invoice'!N769)</f>
        <v/>
      </c>
      <c r="F813" s="1238" t="str">
        <f>IF('Data invoice'!N769=0,"",'Data invoice'!O769)</f>
        <v/>
      </c>
      <c r="G813" s="1238" t="str">
        <f>IF('Data invoice'!O769=0,"",'Data invoice'!P769)</f>
        <v/>
      </c>
      <c r="H813" s="1238" t="str">
        <f>IF('Data invoice'!P769=0,"",'Data invoice'!Q769)</f>
        <v/>
      </c>
      <c r="I813" s="1238" t="str">
        <f>IF('Data invoice'!Q769=0,"",'Data invoice'!R769)</f>
        <v/>
      </c>
      <c r="J813" s="1239" t="str">
        <f>IF('Data invoice'!R769=0,"",'Data invoice'!S769)</f>
        <v/>
      </c>
      <c r="K813" s="1238" t="str">
        <f>IF('Data invoice'!S769=0,"",'Data invoice'!T769)</f>
        <v/>
      </c>
      <c r="L813" s="275"/>
      <c r="M813" s="252"/>
      <c r="N813" s="252"/>
      <c r="O813" s="252"/>
      <c r="P813" s="252"/>
      <c r="Q813" s="252"/>
      <c r="R813" s="252"/>
      <c r="AK813" s="275"/>
      <c r="AL813" s="275"/>
      <c r="AM813" s="275"/>
      <c r="AN813" s="275"/>
      <c r="AO813" s="275"/>
      <c r="AP813" s="275"/>
      <c r="AQ813" s="275"/>
      <c r="AR813" s="275"/>
      <c r="AS813" s="275"/>
      <c r="AT813" s="275"/>
      <c r="AU813" s="275"/>
      <c r="AV813" s="275"/>
      <c r="AW813" s="275"/>
    </row>
    <row r="814" spans="2:49" s="414" customFormat="1" ht="15.75" customHeight="1">
      <c r="B814" s="1238" t="str">
        <f>IF('Data invoice'!J772=0,"",'Data invoice'!K772)</f>
        <v/>
      </c>
      <c r="C814" s="1238" t="str">
        <f>IF('Data invoice'!K770=0,"",'Data invoice'!L770)</f>
        <v/>
      </c>
      <c r="D814" s="1238" t="str">
        <f>IF('Data invoice'!L770=0,"",'Data invoice'!M770)</f>
        <v/>
      </c>
      <c r="E814" s="1238" t="str">
        <f>IF('Data invoice'!M770=0,"",'Data invoice'!N770)</f>
        <v/>
      </c>
      <c r="F814" s="1238" t="str">
        <f>IF('Data invoice'!N770=0,"",'Data invoice'!O770)</f>
        <v/>
      </c>
      <c r="G814" s="1238" t="str">
        <f>IF('Data invoice'!O770=0,"",'Data invoice'!P770)</f>
        <v/>
      </c>
      <c r="H814" s="1238" t="str">
        <f>IF('Data invoice'!P770=0,"",'Data invoice'!Q770)</f>
        <v/>
      </c>
      <c r="I814" s="1238" t="str">
        <f>IF('Data invoice'!Q770=0,"",'Data invoice'!R770)</f>
        <v/>
      </c>
      <c r="J814" s="1239" t="str">
        <f>IF('Data invoice'!R770=0,"",'Data invoice'!S770)</f>
        <v/>
      </c>
      <c r="K814" s="1238" t="str">
        <f>IF('Data invoice'!S770=0,"",'Data invoice'!T770)</f>
        <v/>
      </c>
      <c r="L814" s="275"/>
      <c r="M814" s="252"/>
      <c r="N814" s="252"/>
      <c r="O814" s="252"/>
      <c r="P814" s="252"/>
      <c r="Q814" s="252"/>
      <c r="R814" s="252"/>
      <c r="AK814" s="275"/>
      <c r="AL814" s="275"/>
      <c r="AM814" s="275"/>
      <c r="AN814" s="275"/>
      <c r="AO814" s="275"/>
      <c r="AP814" s="275"/>
      <c r="AQ814" s="275"/>
      <c r="AR814" s="275"/>
      <c r="AS814" s="275"/>
      <c r="AT814" s="275"/>
      <c r="AU814" s="275"/>
      <c r="AV814" s="275"/>
      <c r="AW814" s="275"/>
    </row>
    <row r="815" spans="2:49" s="414" customFormat="1" ht="15.75" customHeight="1">
      <c r="B815" s="1238" t="str">
        <f>IF('Data invoice'!J773=0,"",'Data invoice'!K773)</f>
        <v/>
      </c>
      <c r="C815" s="1238" t="str">
        <f>IF('Data invoice'!K771=0,"",'Data invoice'!L771)</f>
        <v/>
      </c>
      <c r="D815" s="1238" t="str">
        <f>IF('Data invoice'!L771=0,"",'Data invoice'!M771)</f>
        <v/>
      </c>
      <c r="E815" s="1238" t="str">
        <f>IF('Data invoice'!M771=0,"",'Data invoice'!N771)</f>
        <v/>
      </c>
      <c r="F815" s="1238" t="str">
        <f>IF('Data invoice'!N771=0,"",'Data invoice'!O771)</f>
        <v/>
      </c>
      <c r="G815" s="1238" t="str">
        <f>IF('Data invoice'!O771=0,"",'Data invoice'!P771)</f>
        <v/>
      </c>
      <c r="H815" s="1238" t="str">
        <f>IF('Data invoice'!P771=0,"",'Data invoice'!Q771)</f>
        <v/>
      </c>
      <c r="I815" s="1238" t="str">
        <f>IF('Data invoice'!Q771=0,"",'Data invoice'!R771)</f>
        <v/>
      </c>
      <c r="J815" s="1239" t="str">
        <f>IF('Data invoice'!R771=0,"",'Data invoice'!S771)</f>
        <v/>
      </c>
      <c r="K815" s="1238" t="str">
        <f>IF('Data invoice'!S771=0,"",'Data invoice'!T771)</f>
        <v/>
      </c>
      <c r="L815" s="275"/>
      <c r="M815" s="252"/>
      <c r="N815" s="252"/>
      <c r="O815" s="252"/>
      <c r="P815" s="252"/>
      <c r="Q815" s="252"/>
      <c r="R815" s="252"/>
      <c r="AK815" s="275"/>
      <c r="AL815" s="275"/>
      <c r="AM815" s="275"/>
      <c r="AN815" s="275"/>
      <c r="AO815" s="275"/>
      <c r="AP815" s="275"/>
      <c r="AQ815" s="275"/>
      <c r="AR815" s="275"/>
      <c r="AS815" s="275"/>
      <c r="AT815" s="275"/>
      <c r="AU815" s="275"/>
      <c r="AV815" s="275"/>
      <c r="AW815" s="275"/>
    </row>
    <row r="816" spans="2:49" s="414" customFormat="1" ht="15.75" customHeight="1">
      <c r="B816" s="1238" t="str">
        <f>IF('Data invoice'!J774=0,"",'Data invoice'!K774)</f>
        <v/>
      </c>
      <c r="C816" s="1238" t="str">
        <f>IF('Data invoice'!K772=0,"",'Data invoice'!L772)</f>
        <v/>
      </c>
      <c r="D816" s="1238" t="str">
        <f>IF('Data invoice'!L772=0,"",'Data invoice'!M772)</f>
        <v/>
      </c>
      <c r="E816" s="1238" t="str">
        <f>IF('Data invoice'!M772=0,"",'Data invoice'!N772)</f>
        <v/>
      </c>
      <c r="F816" s="1238" t="str">
        <f>IF('Data invoice'!N772=0,"",'Data invoice'!O772)</f>
        <v/>
      </c>
      <c r="G816" s="1238" t="str">
        <f>IF('Data invoice'!O772=0,"",'Data invoice'!P772)</f>
        <v/>
      </c>
      <c r="H816" s="1238" t="str">
        <f>IF('Data invoice'!P772=0,"",'Data invoice'!Q772)</f>
        <v/>
      </c>
      <c r="I816" s="1238" t="str">
        <f>IF('Data invoice'!Q772=0,"",'Data invoice'!R772)</f>
        <v/>
      </c>
      <c r="J816" s="1239" t="str">
        <f>IF('Data invoice'!R772=0,"",'Data invoice'!S772)</f>
        <v/>
      </c>
      <c r="K816" s="1238" t="str">
        <f>IF('Data invoice'!S772=0,"",'Data invoice'!T772)</f>
        <v/>
      </c>
      <c r="L816" s="275"/>
      <c r="M816" s="252"/>
      <c r="N816" s="252"/>
      <c r="O816" s="252"/>
      <c r="P816" s="252"/>
      <c r="Q816" s="252"/>
      <c r="R816" s="252"/>
      <c r="AK816" s="275"/>
      <c r="AL816" s="275"/>
      <c r="AM816" s="275"/>
      <c r="AN816" s="275"/>
      <c r="AO816" s="275"/>
      <c r="AP816" s="275"/>
      <c r="AQ816" s="275"/>
      <c r="AR816" s="275"/>
      <c r="AS816" s="275"/>
      <c r="AT816" s="275"/>
      <c r="AU816" s="275"/>
      <c r="AV816" s="275"/>
      <c r="AW816" s="275"/>
    </row>
    <row r="817" spans="2:49" s="414" customFormat="1" ht="15.75" customHeight="1">
      <c r="B817" s="1238" t="str">
        <f>IF('Data invoice'!J775=0,"",'Data invoice'!K775)</f>
        <v/>
      </c>
      <c r="C817" s="1238" t="str">
        <f>IF('Data invoice'!K773=0,"",'Data invoice'!L773)</f>
        <v/>
      </c>
      <c r="D817" s="1238" t="str">
        <f>IF('Data invoice'!L773=0,"",'Data invoice'!M773)</f>
        <v/>
      </c>
      <c r="E817" s="1238" t="str">
        <f>IF('Data invoice'!M773=0,"",'Data invoice'!N773)</f>
        <v/>
      </c>
      <c r="F817" s="1238" t="str">
        <f>IF('Data invoice'!N773=0,"",'Data invoice'!O773)</f>
        <v/>
      </c>
      <c r="G817" s="1238" t="str">
        <f>IF('Data invoice'!O773=0,"",'Data invoice'!P773)</f>
        <v/>
      </c>
      <c r="H817" s="1238" t="str">
        <f>IF('Data invoice'!P773=0,"",'Data invoice'!Q773)</f>
        <v/>
      </c>
      <c r="I817" s="1238" t="str">
        <f>IF('Data invoice'!Q773=0,"",'Data invoice'!R773)</f>
        <v/>
      </c>
      <c r="J817" s="1239" t="str">
        <f>IF('Data invoice'!R773=0,"",'Data invoice'!S773)</f>
        <v/>
      </c>
      <c r="K817" s="1238" t="str">
        <f>IF('Data invoice'!S773=0,"",'Data invoice'!T773)</f>
        <v/>
      </c>
      <c r="L817" s="275"/>
      <c r="M817" s="252"/>
      <c r="N817" s="252"/>
      <c r="O817" s="252"/>
      <c r="P817" s="252"/>
      <c r="Q817" s="252"/>
      <c r="R817" s="252"/>
      <c r="AK817" s="275"/>
      <c r="AL817" s="275"/>
      <c r="AM817" s="275"/>
      <c r="AN817" s="275"/>
      <c r="AO817" s="275"/>
      <c r="AP817" s="275"/>
      <c r="AQ817" s="275"/>
      <c r="AR817" s="275"/>
      <c r="AS817" s="275"/>
      <c r="AT817" s="275"/>
      <c r="AU817" s="275"/>
      <c r="AV817" s="275"/>
      <c r="AW817" s="275"/>
    </row>
    <row r="818" spans="2:49" s="414" customFormat="1" ht="15.75" customHeight="1">
      <c r="B818" s="1238" t="str">
        <f>IF('Data invoice'!J776=0,"",'Data invoice'!K776)</f>
        <v/>
      </c>
      <c r="C818" s="1238" t="str">
        <f>IF('Data invoice'!K774=0,"",'Data invoice'!L774)</f>
        <v/>
      </c>
      <c r="D818" s="1238" t="str">
        <f>IF('Data invoice'!L774=0,"",'Data invoice'!M774)</f>
        <v/>
      </c>
      <c r="E818" s="1238" t="str">
        <f>IF('Data invoice'!M774=0,"",'Data invoice'!N774)</f>
        <v/>
      </c>
      <c r="F818" s="1238" t="str">
        <f>IF('Data invoice'!N774=0,"",'Data invoice'!O774)</f>
        <v/>
      </c>
      <c r="G818" s="1238" t="str">
        <f>IF('Data invoice'!O774=0,"",'Data invoice'!P774)</f>
        <v/>
      </c>
      <c r="H818" s="1238" t="str">
        <f>IF('Data invoice'!P774=0,"",'Data invoice'!Q774)</f>
        <v/>
      </c>
      <c r="I818" s="1238" t="str">
        <f>IF('Data invoice'!Q774=0,"",'Data invoice'!R774)</f>
        <v/>
      </c>
      <c r="J818" s="1239" t="str">
        <f>IF('Data invoice'!R774=0,"",'Data invoice'!S774)</f>
        <v/>
      </c>
      <c r="K818" s="1238" t="str">
        <f>IF('Data invoice'!S774=0,"",'Data invoice'!T774)</f>
        <v/>
      </c>
      <c r="L818" s="275"/>
      <c r="M818" s="252"/>
      <c r="N818" s="252"/>
      <c r="O818" s="252"/>
      <c r="P818" s="252"/>
      <c r="Q818" s="252"/>
      <c r="R818" s="252"/>
      <c r="AK818" s="275"/>
      <c r="AL818" s="275"/>
      <c r="AM818" s="275"/>
      <c r="AN818" s="275"/>
      <c r="AO818" s="275"/>
      <c r="AP818" s="275"/>
      <c r="AQ818" s="275"/>
      <c r="AR818" s="275"/>
      <c r="AS818" s="275"/>
      <c r="AT818" s="275"/>
      <c r="AU818" s="275"/>
      <c r="AV818" s="275"/>
      <c r="AW818" s="275"/>
    </row>
    <row r="819" spans="2:49" s="414" customFormat="1" ht="15.75" customHeight="1">
      <c r="B819" s="1238" t="str">
        <f>IF('Data invoice'!J777=0,"",'Data invoice'!K777)</f>
        <v/>
      </c>
      <c r="C819" s="1238" t="str">
        <f>IF('Data invoice'!K775=0,"",'Data invoice'!L775)</f>
        <v/>
      </c>
      <c r="D819" s="1238" t="str">
        <f>IF('Data invoice'!L775=0,"",'Data invoice'!M775)</f>
        <v/>
      </c>
      <c r="E819" s="1238" t="str">
        <f>IF('Data invoice'!M775=0,"",'Data invoice'!N775)</f>
        <v/>
      </c>
      <c r="F819" s="1238" t="str">
        <f>IF('Data invoice'!N775=0,"",'Data invoice'!O775)</f>
        <v/>
      </c>
      <c r="G819" s="1238" t="str">
        <f>IF('Data invoice'!O775=0,"",'Data invoice'!P775)</f>
        <v/>
      </c>
      <c r="H819" s="1238" t="str">
        <f>IF('Data invoice'!P775=0,"",'Data invoice'!Q775)</f>
        <v/>
      </c>
      <c r="I819" s="1238" t="str">
        <f>IF('Data invoice'!Q775=0,"",'Data invoice'!R775)</f>
        <v/>
      </c>
      <c r="J819" s="1239" t="str">
        <f>IF('Data invoice'!R775=0,"",'Data invoice'!S775)</f>
        <v/>
      </c>
      <c r="K819" s="1238" t="str">
        <f>IF('Data invoice'!S775=0,"",'Data invoice'!T775)</f>
        <v/>
      </c>
      <c r="L819" s="275"/>
      <c r="M819" s="252"/>
      <c r="N819" s="252"/>
      <c r="O819" s="252"/>
      <c r="P819" s="252"/>
      <c r="Q819" s="252"/>
      <c r="R819" s="252"/>
      <c r="AK819" s="275"/>
      <c r="AL819" s="275"/>
      <c r="AM819" s="275"/>
      <c r="AN819" s="275"/>
      <c r="AO819" s="275"/>
      <c r="AP819" s="275"/>
      <c r="AQ819" s="275"/>
      <c r="AR819" s="275"/>
      <c r="AS819" s="275"/>
      <c r="AT819" s="275"/>
      <c r="AU819" s="275"/>
      <c r="AV819" s="275"/>
      <c r="AW819" s="275"/>
    </row>
    <row r="820" spans="2:49" s="414" customFormat="1" ht="15.75" customHeight="1">
      <c r="B820" s="1238" t="str">
        <f>IF('Data invoice'!J778=0,"",'Data invoice'!K778)</f>
        <v/>
      </c>
      <c r="C820" s="1238" t="str">
        <f>IF('Data invoice'!K776=0,"",'Data invoice'!L776)</f>
        <v/>
      </c>
      <c r="D820" s="1238" t="str">
        <f>IF('Data invoice'!L776=0,"",'Data invoice'!M776)</f>
        <v/>
      </c>
      <c r="E820" s="1238" t="str">
        <f>IF('Data invoice'!M776=0,"",'Data invoice'!N776)</f>
        <v/>
      </c>
      <c r="F820" s="1238" t="str">
        <f>IF('Data invoice'!N776=0,"",'Data invoice'!O776)</f>
        <v/>
      </c>
      <c r="G820" s="1238" t="str">
        <f>IF('Data invoice'!O776=0,"",'Data invoice'!P776)</f>
        <v/>
      </c>
      <c r="H820" s="1238" t="str">
        <f>IF('Data invoice'!P776=0,"",'Data invoice'!Q776)</f>
        <v/>
      </c>
      <c r="I820" s="1238" t="str">
        <f>IF('Data invoice'!Q776=0,"",'Data invoice'!R776)</f>
        <v/>
      </c>
      <c r="J820" s="1239" t="str">
        <f>IF('Data invoice'!R776=0,"",'Data invoice'!S776)</f>
        <v/>
      </c>
      <c r="K820" s="1238" t="str">
        <f>IF('Data invoice'!S776=0,"",'Data invoice'!T776)</f>
        <v/>
      </c>
      <c r="L820" s="275"/>
      <c r="M820" s="252"/>
      <c r="N820" s="252"/>
      <c r="O820" s="252"/>
      <c r="P820" s="252"/>
      <c r="Q820" s="252"/>
      <c r="R820" s="252"/>
      <c r="AK820" s="275"/>
      <c r="AL820" s="275"/>
      <c r="AM820" s="275"/>
      <c r="AN820" s="275"/>
      <c r="AO820" s="275"/>
      <c r="AP820" s="275"/>
      <c r="AQ820" s="275"/>
      <c r="AR820" s="275"/>
      <c r="AS820" s="275"/>
      <c r="AT820" s="275"/>
      <c r="AU820" s="275"/>
      <c r="AV820" s="275"/>
      <c r="AW820" s="275"/>
    </row>
    <row r="821" spans="2:49" s="414" customFormat="1" ht="15.75" customHeight="1">
      <c r="B821" s="1238" t="str">
        <f>IF('Data invoice'!J779=0,"",'Data invoice'!K779)</f>
        <v/>
      </c>
      <c r="C821" s="1238" t="str">
        <f>IF('Data invoice'!K777=0,"",'Data invoice'!L777)</f>
        <v/>
      </c>
      <c r="D821" s="1238" t="str">
        <f>IF('Data invoice'!L777=0,"",'Data invoice'!M777)</f>
        <v/>
      </c>
      <c r="E821" s="1238" t="str">
        <f>IF('Data invoice'!M777=0,"",'Data invoice'!N777)</f>
        <v/>
      </c>
      <c r="F821" s="1238" t="str">
        <f>IF('Data invoice'!N777=0,"",'Data invoice'!O777)</f>
        <v/>
      </c>
      <c r="G821" s="1238" t="str">
        <f>IF('Data invoice'!O777=0,"",'Data invoice'!P777)</f>
        <v/>
      </c>
      <c r="H821" s="1238" t="str">
        <f>IF('Data invoice'!P777=0,"",'Data invoice'!Q777)</f>
        <v/>
      </c>
      <c r="I821" s="1238" t="str">
        <f>IF('Data invoice'!Q777=0,"",'Data invoice'!R777)</f>
        <v/>
      </c>
      <c r="J821" s="1239" t="str">
        <f>IF('Data invoice'!R777=0,"",'Data invoice'!S777)</f>
        <v/>
      </c>
      <c r="K821" s="1238" t="str">
        <f>IF('Data invoice'!S777=0,"",'Data invoice'!T777)</f>
        <v/>
      </c>
      <c r="L821" s="275"/>
      <c r="M821" s="252"/>
      <c r="N821" s="252"/>
      <c r="O821" s="252"/>
      <c r="P821" s="252"/>
      <c r="Q821" s="252"/>
      <c r="R821" s="252"/>
      <c r="AK821" s="275"/>
      <c r="AL821" s="275"/>
      <c r="AM821" s="275"/>
      <c r="AN821" s="275"/>
      <c r="AO821" s="275"/>
      <c r="AP821" s="275"/>
      <c r="AQ821" s="275"/>
      <c r="AR821" s="275"/>
      <c r="AS821" s="275"/>
      <c r="AT821" s="275"/>
      <c r="AU821" s="275"/>
      <c r="AV821" s="275"/>
      <c r="AW821" s="275"/>
    </row>
    <row r="822" spans="2:49" s="414" customFormat="1" ht="15.75" customHeight="1">
      <c r="B822" s="1238" t="str">
        <f>IF('Data invoice'!J780=0,"",'Data invoice'!K780)</f>
        <v/>
      </c>
      <c r="C822" s="1238" t="str">
        <f>IF('Data invoice'!K778=0,"",'Data invoice'!L778)</f>
        <v/>
      </c>
      <c r="D822" s="1238" t="str">
        <f>IF('Data invoice'!L778=0,"",'Data invoice'!M778)</f>
        <v/>
      </c>
      <c r="E822" s="1238" t="str">
        <f>IF('Data invoice'!M778=0,"",'Data invoice'!N778)</f>
        <v/>
      </c>
      <c r="F822" s="1238" t="str">
        <f>IF('Data invoice'!N778=0,"",'Data invoice'!O778)</f>
        <v/>
      </c>
      <c r="G822" s="1238" t="str">
        <f>IF('Data invoice'!O778=0,"",'Data invoice'!P778)</f>
        <v/>
      </c>
      <c r="H822" s="1238" t="str">
        <f>IF('Data invoice'!P778=0,"",'Data invoice'!Q778)</f>
        <v/>
      </c>
      <c r="I822" s="1238" t="str">
        <f>IF('Data invoice'!Q778=0,"",'Data invoice'!R778)</f>
        <v/>
      </c>
      <c r="J822" s="1239" t="str">
        <f>IF('Data invoice'!R778=0,"",'Data invoice'!S778)</f>
        <v/>
      </c>
      <c r="K822" s="1238" t="str">
        <f>IF('Data invoice'!S778=0,"",'Data invoice'!T778)</f>
        <v/>
      </c>
      <c r="L822" s="275"/>
      <c r="M822" s="252"/>
      <c r="N822" s="252"/>
      <c r="O822" s="252"/>
      <c r="P822" s="252"/>
      <c r="Q822" s="252"/>
      <c r="R822" s="252"/>
      <c r="AK822" s="275"/>
      <c r="AL822" s="275"/>
      <c r="AM822" s="275"/>
      <c r="AN822" s="275"/>
      <c r="AO822" s="275"/>
      <c r="AP822" s="275"/>
      <c r="AQ822" s="275"/>
      <c r="AR822" s="275"/>
      <c r="AS822" s="275"/>
      <c r="AT822" s="275"/>
      <c r="AU822" s="275"/>
      <c r="AV822" s="275"/>
      <c r="AW822" s="275"/>
    </row>
    <row r="823" spans="2:49" s="414" customFormat="1" ht="15.75" customHeight="1">
      <c r="B823" s="1238" t="str">
        <f>IF('Data invoice'!J781=0,"",'Data invoice'!K781)</f>
        <v/>
      </c>
      <c r="C823" s="1238" t="str">
        <f>IF('Data invoice'!K779=0,"",'Data invoice'!L779)</f>
        <v/>
      </c>
      <c r="D823" s="1238" t="str">
        <f>IF('Data invoice'!L779=0,"",'Data invoice'!M779)</f>
        <v/>
      </c>
      <c r="E823" s="1238" t="str">
        <f>IF('Data invoice'!M779=0,"",'Data invoice'!N779)</f>
        <v/>
      </c>
      <c r="F823" s="1238" t="str">
        <f>IF('Data invoice'!N779=0,"",'Data invoice'!O779)</f>
        <v/>
      </c>
      <c r="G823" s="1238" t="str">
        <f>IF('Data invoice'!O779=0,"",'Data invoice'!P779)</f>
        <v/>
      </c>
      <c r="H823" s="1238" t="str">
        <f>IF('Data invoice'!P779=0,"",'Data invoice'!Q779)</f>
        <v/>
      </c>
      <c r="I823" s="1238" t="str">
        <f>IF('Data invoice'!Q779=0,"",'Data invoice'!R779)</f>
        <v/>
      </c>
      <c r="J823" s="1239" t="str">
        <f>IF('Data invoice'!R779=0,"",'Data invoice'!S779)</f>
        <v/>
      </c>
      <c r="K823" s="1238" t="str">
        <f>IF('Data invoice'!S779=0,"",'Data invoice'!T779)</f>
        <v/>
      </c>
      <c r="L823" s="275"/>
      <c r="M823" s="252"/>
      <c r="N823" s="252"/>
      <c r="O823" s="252"/>
      <c r="P823" s="252"/>
      <c r="Q823" s="252"/>
      <c r="R823" s="252"/>
      <c r="AK823" s="275"/>
      <c r="AL823" s="275"/>
      <c r="AM823" s="275"/>
      <c r="AN823" s="275"/>
      <c r="AO823" s="275"/>
      <c r="AP823" s="275"/>
      <c r="AQ823" s="275"/>
      <c r="AR823" s="275"/>
      <c r="AS823" s="275"/>
      <c r="AT823" s="275"/>
      <c r="AU823" s="275"/>
      <c r="AV823" s="275"/>
      <c r="AW823" s="275"/>
    </row>
    <row r="824" spans="2:49" s="414" customFormat="1" ht="15.75" customHeight="1">
      <c r="B824" s="1238" t="str">
        <f>IF('Data invoice'!J782=0,"",'Data invoice'!K782)</f>
        <v/>
      </c>
      <c r="C824" s="1238" t="str">
        <f>IF('Data invoice'!K780=0,"",'Data invoice'!L780)</f>
        <v/>
      </c>
      <c r="D824" s="1238" t="str">
        <f>IF('Data invoice'!L780=0,"",'Data invoice'!M780)</f>
        <v/>
      </c>
      <c r="E824" s="1238" t="str">
        <f>IF('Data invoice'!M780=0,"",'Data invoice'!N780)</f>
        <v/>
      </c>
      <c r="F824" s="1238" t="str">
        <f>IF('Data invoice'!N780=0,"",'Data invoice'!O780)</f>
        <v/>
      </c>
      <c r="G824" s="1238" t="str">
        <f>IF('Data invoice'!O780=0,"",'Data invoice'!P780)</f>
        <v/>
      </c>
      <c r="H824" s="1238" t="str">
        <f>IF('Data invoice'!P780=0,"",'Data invoice'!Q780)</f>
        <v/>
      </c>
      <c r="I824" s="1238" t="str">
        <f>IF('Data invoice'!Q780=0,"",'Data invoice'!R780)</f>
        <v/>
      </c>
      <c r="J824" s="1239" t="str">
        <f>IF('Data invoice'!R780=0,"",'Data invoice'!S780)</f>
        <v/>
      </c>
      <c r="K824" s="1238" t="str">
        <f>IF('Data invoice'!S780=0,"",'Data invoice'!T780)</f>
        <v/>
      </c>
      <c r="L824" s="275"/>
      <c r="M824" s="252"/>
      <c r="N824" s="252"/>
      <c r="O824" s="252"/>
      <c r="P824" s="252"/>
      <c r="Q824" s="252"/>
      <c r="R824" s="252"/>
      <c r="AK824" s="275"/>
      <c r="AL824" s="275"/>
      <c r="AM824" s="275"/>
      <c r="AN824" s="275"/>
      <c r="AO824" s="275"/>
      <c r="AP824" s="275"/>
      <c r="AQ824" s="275"/>
      <c r="AR824" s="275"/>
      <c r="AS824" s="275"/>
      <c r="AT824" s="275"/>
      <c r="AU824" s="275"/>
      <c r="AV824" s="275"/>
      <c r="AW824" s="275"/>
    </row>
    <row r="825" spans="2:49" s="414" customFormat="1" ht="15.75" customHeight="1">
      <c r="B825" s="1238" t="str">
        <f>IF('Data invoice'!J783=0,"",'Data invoice'!K783)</f>
        <v/>
      </c>
      <c r="C825" s="1238" t="str">
        <f>IF('Data invoice'!K781=0,"",'Data invoice'!L781)</f>
        <v/>
      </c>
      <c r="D825" s="1238" t="str">
        <f>IF('Data invoice'!L781=0,"",'Data invoice'!M781)</f>
        <v/>
      </c>
      <c r="E825" s="1238" t="str">
        <f>IF('Data invoice'!M781=0,"",'Data invoice'!N781)</f>
        <v/>
      </c>
      <c r="F825" s="1238" t="str">
        <f>IF('Data invoice'!N781=0,"",'Data invoice'!O781)</f>
        <v/>
      </c>
      <c r="G825" s="1238" t="str">
        <f>IF('Data invoice'!O781=0,"",'Data invoice'!P781)</f>
        <v/>
      </c>
      <c r="H825" s="1238" t="str">
        <f>IF('Data invoice'!P781=0,"",'Data invoice'!Q781)</f>
        <v/>
      </c>
      <c r="I825" s="1238" t="str">
        <f>IF('Data invoice'!Q781=0,"",'Data invoice'!R781)</f>
        <v/>
      </c>
      <c r="J825" s="1239" t="str">
        <f>IF('Data invoice'!R781=0,"",'Data invoice'!S781)</f>
        <v/>
      </c>
      <c r="K825" s="1238" t="str">
        <f>IF('Data invoice'!S781=0,"",'Data invoice'!T781)</f>
        <v/>
      </c>
      <c r="L825" s="275"/>
      <c r="M825" s="252"/>
      <c r="N825" s="252"/>
      <c r="O825" s="252"/>
      <c r="P825" s="252"/>
      <c r="Q825" s="252"/>
      <c r="R825" s="252"/>
      <c r="AK825" s="275"/>
      <c r="AL825" s="275"/>
      <c r="AM825" s="275"/>
      <c r="AN825" s="275"/>
      <c r="AO825" s="275"/>
      <c r="AP825" s="275"/>
      <c r="AQ825" s="275"/>
      <c r="AR825" s="275"/>
      <c r="AS825" s="275"/>
      <c r="AT825" s="275"/>
      <c r="AU825" s="275"/>
      <c r="AV825" s="275"/>
      <c r="AW825" s="275"/>
    </row>
    <row r="826" spans="2:49" s="414" customFormat="1" ht="15.75" customHeight="1">
      <c r="B826" s="1238" t="str">
        <f>IF('Data invoice'!J784=0,"",'Data invoice'!K784)</f>
        <v/>
      </c>
      <c r="C826" s="1238" t="str">
        <f>IF('Data invoice'!K782=0,"",'Data invoice'!L782)</f>
        <v/>
      </c>
      <c r="D826" s="1238" t="str">
        <f>IF('Data invoice'!L782=0,"",'Data invoice'!M782)</f>
        <v/>
      </c>
      <c r="E826" s="1238" t="str">
        <f>IF('Data invoice'!M782=0,"",'Data invoice'!N782)</f>
        <v/>
      </c>
      <c r="F826" s="1238" t="str">
        <f>IF('Data invoice'!N782=0,"",'Data invoice'!O782)</f>
        <v/>
      </c>
      <c r="G826" s="1238" t="str">
        <f>IF('Data invoice'!O782=0,"",'Data invoice'!P782)</f>
        <v/>
      </c>
      <c r="H826" s="1238" t="str">
        <f>IF('Data invoice'!P782=0,"",'Data invoice'!Q782)</f>
        <v/>
      </c>
      <c r="I826" s="1238" t="str">
        <f>IF('Data invoice'!Q782=0,"",'Data invoice'!R782)</f>
        <v/>
      </c>
      <c r="J826" s="1239" t="str">
        <f>IF('Data invoice'!R782=0,"",'Data invoice'!S782)</f>
        <v/>
      </c>
      <c r="K826" s="1238" t="str">
        <f>IF('Data invoice'!S782=0,"",'Data invoice'!T782)</f>
        <v/>
      </c>
      <c r="L826" s="275"/>
      <c r="M826" s="252"/>
      <c r="N826" s="252"/>
      <c r="O826" s="252"/>
      <c r="P826" s="252"/>
      <c r="Q826" s="252"/>
      <c r="R826" s="252"/>
      <c r="AK826" s="275"/>
      <c r="AL826" s="275"/>
      <c r="AM826" s="275"/>
      <c r="AN826" s="275"/>
      <c r="AO826" s="275"/>
      <c r="AP826" s="275"/>
      <c r="AQ826" s="275"/>
      <c r="AR826" s="275"/>
      <c r="AS826" s="275"/>
      <c r="AT826" s="275"/>
      <c r="AU826" s="275"/>
      <c r="AV826" s="275"/>
      <c r="AW826" s="275"/>
    </row>
    <row r="827" spans="2:49" s="414" customFormat="1" ht="15.75" customHeight="1">
      <c r="B827" s="1238" t="str">
        <f>IF('Data invoice'!J785=0,"",'Data invoice'!K785)</f>
        <v/>
      </c>
      <c r="C827" s="1238" t="str">
        <f>IF('Data invoice'!K783=0,"",'Data invoice'!L783)</f>
        <v/>
      </c>
      <c r="D827" s="1238" t="str">
        <f>IF('Data invoice'!L783=0,"",'Data invoice'!M783)</f>
        <v/>
      </c>
      <c r="E827" s="1238" t="str">
        <f>IF('Data invoice'!M783=0,"",'Data invoice'!N783)</f>
        <v/>
      </c>
      <c r="F827" s="1238" t="str">
        <f>IF('Data invoice'!N783=0,"",'Data invoice'!O783)</f>
        <v/>
      </c>
      <c r="G827" s="1238" t="str">
        <f>IF('Data invoice'!O783=0,"",'Data invoice'!P783)</f>
        <v/>
      </c>
      <c r="H827" s="1238" t="str">
        <f>IF('Data invoice'!P783=0,"",'Data invoice'!Q783)</f>
        <v/>
      </c>
      <c r="I827" s="1238" t="str">
        <f>IF('Data invoice'!Q783=0,"",'Data invoice'!R783)</f>
        <v/>
      </c>
      <c r="J827" s="1239" t="str">
        <f>IF('Data invoice'!R783=0,"",'Data invoice'!S783)</f>
        <v/>
      </c>
      <c r="K827" s="1238" t="str">
        <f>IF('Data invoice'!S783=0,"",'Data invoice'!T783)</f>
        <v/>
      </c>
      <c r="L827" s="275"/>
      <c r="M827" s="252"/>
      <c r="N827" s="252"/>
      <c r="O827" s="252"/>
      <c r="P827" s="252"/>
      <c r="Q827" s="252"/>
      <c r="R827" s="252"/>
      <c r="AK827" s="275"/>
      <c r="AL827" s="275"/>
      <c r="AM827" s="275"/>
      <c r="AN827" s="275"/>
      <c r="AO827" s="275"/>
      <c r="AP827" s="275"/>
      <c r="AQ827" s="275"/>
      <c r="AR827" s="275"/>
      <c r="AS827" s="275"/>
      <c r="AT827" s="275"/>
      <c r="AU827" s="275"/>
      <c r="AV827" s="275"/>
      <c r="AW827" s="275"/>
    </row>
    <row r="828" spans="2:49" s="414" customFormat="1" ht="15.75" customHeight="1">
      <c r="B828" s="1238" t="str">
        <f>IF('Data invoice'!J786=0,"",'Data invoice'!K786)</f>
        <v/>
      </c>
      <c r="C828" s="1238" t="str">
        <f>IF('Data invoice'!K784=0,"",'Data invoice'!L784)</f>
        <v/>
      </c>
      <c r="D828" s="1238" t="str">
        <f>IF('Data invoice'!L784=0,"",'Data invoice'!M784)</f>
        <v/>
      </c>
      <c r="E828" s="1238" t="str">
        <f>IF('Data invoice'!M784=0,"",'Data invoice'!N784)</f>
        <v/>
      </c>
      <c r="F828" s="1238" t="str">
        <f>IF('Data invoice'!N784=0,"",'Data invoice'!O784)</f>
        <v/>
      </c>
      <c r="G828" s="1238" t="str">
        <f>IF('Data invoice'!O784=0,"",'Data invoice'!P784)</f>
        <v/>
      </c>
      <c r="H828" s="1238" t="str">
        <f>IF('Data invoice'!P784=0,"",'Data invoice'!Q784)</f>
        <v/>
      </c>
      <c r="I828" s="1238" t="str">
        <f>IF('Data invoice'!Q784=0,"",'Data invoice'!R784)</f>
        <v/>
      </c>
      <c r="J828" s="1239" t="str">
        <f>IF('Data invoice'!R784=0,"",'Data invoice'!S784)</f>
        <v/>
      </c>
      <c r="K828" s="1238" t="str">
        <f>IF('Data invoice'!S784=0,"",'Data invoice'!T784)</f>
        <v/>
      </c>
      <c r="L828" s="275"/>
      <c r="M828" s="252"/>
      <c r="N828" s="252"/>
      <c r="O828" s="252"/>
      <c r="P828" s="252"/>
      <c r="Q828" s="252"/>
      <c r="R828" s="252"/>
      <c r="AK828" s="275"/>
      <c r="AL828" s="275"/>
      <c r="AM828" s="275"/>
      <c r="AN828" s="275"/>
      <c r="AO828" s="275"/>
      <c r="AP828" s="275"/>
      <c r="AQ828" s="275"/>
      <c r="AR828" s="275"/>
      <c r="AS828" s="275"/>
      <c r="AT828" s="275"/>
      <c r="AU828" s="275"/>
      <c r="AV828" s="275"/>
      <c r="AW828" s="275"/>
    </row>
    <row r="829" spans="2:49" s="414" customFormat="1" ht="15.75" customHeight="1">
      <c r="B829" s="1238" t="str">
        <f>IF('Data invoice'!J787=0,"",'Data invoice'!K787)</f>
        <v/>
      </c>
      <c r="C829" s="1238" t="str">
        <f>IF('Data invoice'!K785=0,"",'Data invoice'!L785)</f>
        <v/>
      </c>
      <c r="D829" s="1238" t="str">
        <f>IF('Data invoice'!L785=0,"",'Data invoice'!M785)</f>
        <v/>
      </c>
      <c r="E829" s="1238" t="str">
        <f>IF('Data invoice'!M785=0,"",'Data invoice'!N785)</f>
        <v/>
      </c>
      <c r="F829" s="1238" t="str">
        <f>IF('Data invoice'!N785=0,"",'Data invoice'!O785)</f>
        <v/>
      </c>
      <c r="G829" s="1238" t="str">
        <f>IF('Data invoice'!O785=0,"",'Data invoice'!P785)</f>
        <v/>
      </c>
      <c r="H829" s="1238" t="str">
        <f>IF('Data invoice'!P785=0,"",'Data invoice'!Q785)</f>
        <v/>
      </c>
      <c r="I829" s="1238" t="str">
        <f>IF('Data invoice'!Q785=0,"",'Data invoice'!R785)</f>
        <v/>
      </c>
      <c r="J829" s="1239" t="str">
        <f>IF('Data invoice'!R785=0,"",'Data invoice'!S785)</f>
        <v/>
      </c>
      <c r="K829" s="1238" t="str">
        <f>IF('Data invoice'!S785=0,"",'Data invoice'!T785)</f>
        <v/>
      </c>
      <c r="L829" s="275"/>
      <c r="M829" s="252"/>
      <c r="N829" s="252"/>
      <c r="O829" s="252"/>
      <c r="P829" s="252"/>
      <c r="Q829" s="252"/>
      <c r="R829" s="252"/>
      <c r="AK829" s="275"/>
      <c r="AL829" s="275"/>
      <c r="AM829" s="275"/>
      <c r="AN829" s="275"/>
      <c r="AO829" s="275"/>
      <c r="AP829" s="275"/>
      <c r="AQ829" s="275"/>
      <c r="AR829" s="275"/>
      <c r="AS829" s="275"/>
      <c r="AT829" s="275"/>
      <c r="AU829" s="275"/>
      <c r="AV829" s="275"/>
      <c r="AW829" s="275"/>
    </row>
    <row r="830" spans="2:49" s="414" customFormat="1" ht="15.75" customHeight="1">
      <c r="B830" s="1238" t="str">
        <f>IF('Data invoice'!J788=0,"",'Data invoice'!K788)</f>
        <v/>
      </c>
      <c r="C830" s="1238" t="str">
        <f>IF('Data invoice'!K786=0,"",'Data invoice'!L786)</f>
        <v/>
      </c>
      <c r="D830" s="1238" t="str">
        <f>IF('Data invoice'!L786=0,"",'Data invoice'!M786)</f>
        <v/>
      </c>
      <c r="E830" s="1238" t="str">
        <f>IF('Data invoice'!M786=0,"",'Data invoice'!N786)</f>
        <v/>
      </c>
      <c r="F830" s="1238" t="str">
        <f>IF('Data invoice'!N786=0,"",'Data invoice'!O786)</f>
        <v/>
      </c>
      <c r="G830" s="1238" t="str">
        <f>IF('Data invoice'!O786=0,"",'Data invoice'!P786)</f>
        <v/>
      </c>
      <c r="H830" s="1238" t="str">
        <f>IF('Data invoice'!P786=0,"",'Data invoice'!Q786)</f>
        <v/>
      </c>
      <c r="I830" s="1238" t="str">
        <f>IF('Data invoice'!Q786=0,"",'Data invoice'!R786)</f>
        <v/>
      </c>
      <c r="J830" s="1239" t="str">
        <f>IF('Data invoice'!R786=0,"",'Data invoice'!S786)</f>
        <v/>
      </c>
      <c r="K830" s="1238" t="str">
        <f>IF('Data invoice'!S786=0,"",'Data invoice'!T786)</f>
        <v/>
      </c>
      <c r="L830" s="275"/>
      <c r="M830" s="252"/>
      <c r="N830" s="252"/>
      <c r="O830" s="252"/>
      <c r="P830" s="252"/>
      <c r="Q830" s="252"/>
      <c r="R830" s="252"/>
      <c r="AK830" s="275"/>
      <c r="AL830" s="275"/>
      <c r="AM830" s="275"/>
      <c r="AN830" s="275"/>
      <c r="AO830" s="275"/>
      <c r="AP830" s="275"/>
      <c r="AQ830" s="275"/>
      <c r="AR830" s="275"/>
      <c r="AS830" s="275"/>
      <c r="AT830" s="275"/>
      <c r="AU830" s="275"/>
      <c r="AV830" s="275"/>
      <c r="AW830" s="275"/>
    </row>
    <row r="831" spans="2:49" s="414" customFormat="1" ht="15.75" customHeight="1">
      <c r="B831" s="1238" t="str">
        <f>IF('Data invoice'!J789=0,"",'Data invoice'!K789)</f>
        <v/>
      </c>
      <c r="C831" s="1238" t="str">
        <f>IF('Data invoice'!K787=0,"",'Data invoice'!L787)</f>
        <v/>
      </c>
      <c r="D831" s="1238" t="str">
        <f>IF('Data invoice'!L787=0,"",'Data invoice'!M787)</f>
        <v/>
      </c>
      <c r="E831" s="1238" t="str">
        <f>IF('Data invoice'!M787=0,"",'Data invoice'!N787)</f>
        <v/>
      </c>
      <c r="F831" s="1238" t="str">
        <f>IF('Data invoice'!N787=0,"",'Data invoice'!O787)</f>
        <v/>
      </c>
      <c r="G831" s="1238" t="str">
        <f>IF('Data invoice'!O787=0,"",'Data invoice'!P787)</f>
        <v/>
      </c>
      <c r="H831" s="1238" t="str">
        <f>IF('Data invoice'!P787=0,"",'Data invoice'!Q787)</f>
        <v/>
      </c>
      <c r="I831" s="1238" t="str">
        <f>IF('Data invoice'!Q787=0,"",'Data invoice'!R787)</f>
        <v/>
      </c>
      <c r="J831" s="1239" t="str">
        <f>IF('Data invoice'!R787=0,"",'Data invoice'!S787)</f>
        <v/>
      </c>
      <c r="K831" s="1238" t="str">
        <f>IF('Data invoice'!S787=0,"",'Data invoice'!T787)</f>
        <v/>
      </c>
      <c r="L831" s="275"/>
      <c r="M831" s="252"/>
      <c r="N831" s="252"/>
      <c r="O831" s="252"/>
      <c r="P831" s="252"/>
      <c r="Q831" s="252"/>
      <c r="R831" s="252"/>
      <c r="AK831" s="275"/>
      <c r="AL831" s="275"/>
      <c r="AM831" s="275"/>
      <c r="AN831" s="275"/>
      <c r="AO831" s="275"/>
      <c r="AP831" s="275"/>
      <c r="AQ831" s="275"/>
      <c r="AR831" s="275"/>
      <c r="AS831" s="275"/>
      <c r="AT831" s="275"/>
      <c r="AU831" s="275"/>
      <c r="AV831" s="275"/>
      <c r="AW831" s="275"/>
    </row>
    <row r="832" spans="2:49" s="414" customFormat="1" ht="15.75" customHeight="1">
      <c r="B832" s="1238" t="str">
        <f>IF('Data invoice'!J790=0,"",'Data invoice'!K790)</f>
        <v/>
      </c>
      <c r="C832" s="1238" t="str">
        <f>IF('Data invoice'!K788=0,"",'Data invoice'!L788)</f>
        <v/>
      </c>
      <c r="D832" s="1238" t="str">
        <f>IF('Data invoice'!L788=0,"",'Data invoice'!M788)</f>
        <v/>
      </c>
      <c r="E832" s="1238" t="str">
        <f>IF('Data invoice'!M788=0,"",'Data invoice'!N788)</f>
        <v/>
      </c>
      <c r="F832" s="1238" t="str">
        <f>IF('Data invoice'!N788=0,"",'Data invoice'!O788)</f>
        <v/>
      </c>
      <c r="G832" s="1238" t="str">
        <f>IF('Data invoice'!O788=0,"",'Data invoice'!P788)</f>
        <v/>
      </c>
      <c r="H832" s="1238" t="str">
        <f>IF('Data invoice'!P788=0,"",'Data invoice'!Q788)</f>
        <v/>
      </c>
      <c r="I832" s="1238" t="str">
        <f>IF('Data invoice'!Q788=0,"",'Data invoice'!R788)</f>
        <v/>
      </c>
      <c r="J832" s="1239" t="str">
        <f>IF('Data invoice'!R788=0,"",'Data invoice'!S788)</f>
        <v/>
      </c>
      <c r="K832" s="1238" t="str">
        <f>IF('Data invoice'!S788=0,"",'Data invoice'!T788)</f>
        <v/>
      </c>
      <c r="L832" s="275"/>
      <c r="M832" s="252"/>
      <c r="N832" s="252"/>
      <c r="O832" s="252"/>
      <c r="P832" s="252"/>
      <c r="Q832" s="252"/>
      <c r="R832" s="252"/>
      <c r="AK832" s="275"/>
      <c r="AL832" s="275"/>
      <c r="AM832" s="275"/>
      <c r="AN832" s="275"/>
      <c r="AO832" s="275"/>
      <c r="AP832" s="275"/>
      <c r="AQ832" s="275"/>
      <c r="AR832" s="275"/>
      <c r="AS832" s="275"/>
      <c r="AT832" s="275"/>
      <c r="AU832" s="275"/>
      <c r="AV832" s="275"/>
      <c r="AW832" s="275"/>
    </row>
    <row r="833" spans="2:49" s="414" customFormat="1" ht="15.75" customHeight="1">
      <c r="B833" s="1238" t="str">
        <f>IF('Data invoice'!J791=0,"",'Data invoice'!K791)</f>
        <v/>
      </c>
      <c r="C833" s="1238" t="str">
        <f>IF('Data invoice'!K789=0,"",'Data invoice'!L789)</f>
        <v/>
      </c>
      <c r="D833" s="1238" t="str">
        <f>IF('Data invoice'!L789=0,"",'Data invoice'!M789)</f>
        <v/>
      </c>
      <c r="E833" s="1238" t="str">
        <f>IF('Data invoice'!M789=0,"",'Data invoice'!N789)</f>
        <v/>
      </c>
      <c r="F833" s="1238" t="str">
        <f>IF('Data invoice'!N789=0,"",'Data invoice'!O789)</f>
        <v/>
      </c>
      <c r="G833" s="1238" t="str">
        <f>IF('Data invoice'!O789=0,"",'Data invoice'!P789)</f>
        <v/>
      </c>
      <c r="H833" s="1238" t="str">
        <f>IF('Data invoice'!P789=0,"",'Data invoice'!Q789)</f>
        <v/>
      </c>
      <c r="I833" s="1238" t="str">
        <f>IF('Data invoice'!Q789=0,"",'Data invoice'!R789)</f>
        <v/>
      </c>
      <c r="J833" s="1239" t="str">
        <f>IF('Data invoice'!R789=0,"",'Data invoice'!S789)</f>
        <v/>
      </c>
      <c r="K833" s="1238" t="str">
        <f>IF('Data invoice'!S789=0,"",'Data invoice'!T789)</f>
        <v/>
      </c>
      <c r="L833" s="275"/>
      <c r="M833" s="252"/>
      <c r="N833" s="252"/>
      <c r="O833" s="252"/>
      <c r="P833" s="252"/>
      <c r="Q833" s="252"/>
      <c r="R833" s="252"/>
      <c r="AK833" s="275"/>
      <c r="AL833" s="275"/>
      <c r="AM833" s="275"/>
      <c r="AN833" s="275"/>
      <c r="AO833" s="275"/>
      <c r="AP833" s="275"/>
      <c r="AQ833" s="275"/>
      <c r="AR833" s="275"/>
      <c r="AS833" s="275"/>
      <c r="AT833" s="275"/>
      <c r="AU833" s="275"/>
      <c r="AV833" s="275"/>
      <c r="AW833" s="275"/>
    </row>
    <row r="834" spans="2:49" s="414" customFormat="1" ht="15.75" customHeight="1">
      <c r="B834" s="1238" t="str">
        <f>IF('Data invoice'!J792=0,"",'Data invoice'!K792)</f>
        <v/>
      </c>
      <c r="C834" s="1238" t="str">
        <f>IF('Data invoice'!K790=0,"",'Data invoice'!L790)</f>
        <v/>
      </c>
      <c r="D834" s="1238" t="str">
        <f>IF('Data invoice'!L790=0,"",'Data invoice'!M790)</f>
        <v/>
      </c>
      <c r="E834" s="1238" t="str">
        <f>IF('Data invoice'!M790=0,"",'Data invoice'!N790)</f>
        <v/>
      </c>
      <c r="F834" s="1238" t="str">
        <f>IF('Data invoice'!N790=0,"",'Data invoice'!O790)</f>
        <v/>
      </c>
      <c r="G834" s="1238" t="str">
        <f>IF('Data invoice'!O790=0,"",'Data invoice'!P790)</f>
        <v/>
      </c>
      <c r="H834" s="1238" t="str">
        <f>IF('Data invoice'!P790=0,"",'Data invoice'!Q790)</f>
        <v/>
      </c>
      <c r="I834" s="1238" t="str">
        <f>IF('Data invoice'!Q790=0,"",'Data invoice'!R790)</f>
        <v/>
      </c>
      <c r="J834" s="1239" t="str">
        <f>IF('Data invoice'!R790=0,"",'Data invoice'!S790)</f>
        <v/>
      </c>
      <c r="K834" s="1238" t="str">
        <f>IF('Data invoice'!S790=0,"",'Data invoice'!T790)</f>
        <v/>
      </c>
      <c r="L834" s="275"/>
      <c r="M834" s="252"/>
      <c r="N834" s="252"/>
      <c r="O834" s="252"/>
      <c r="P834" s="252"/>
      <c r="Q834" s="252"/>
      <c r="R834" s="252"/>
      <c r="AK834" s="275"/>
      <c r="AL834" s="275"/>
      <c r="AM834" s="275"/>
      <c r="AN834" s="275"/>
      <c r="AO834" s="275"/>
      <c r="AP834" s="275"/>
      <c r="AQ834" s="275"/>
      <c r="AR834" s="275"/>
      <c r="AS834" s="275"/>
      <c r="AT834" s="275"/>
      <c r="AU834" s="275"/>
      <c r="AV834" s="275"/>
      <c r="AW834" s="275"/>
    </row>
    <row r="835" spans="2:49" s="414" customFormat="1" ht="15.75" customHeight="1">
      <c r="B835" s="1238" t="str">
        <f>IF('Data invoice'!J793=0,"",'Data invoice'!K793)</f>
        <v/>
      </c>
      <c r="C835" s="1238" t="str">
        <f>IF('Data invoice'!K791=0,"",'Data invoice'!L791)</f>
        <v/>
      </c>
      <c r="D835" s="1238" t="str">
        <f>IF('Data invoice'!L791=0,"",'Data invoice'!M791)</f>
        <v/>
      </c>
      <c r="E835" s="1238" t="str">
        <f>IF('Data invoice'!M791=0,"",'Data invoice'!N791)</f>
        <v/>
      </c>
      <c r="F835" s="1238" t="str">
        <f>IF('Data invoice'!N791=0,"",'Data invoice'!O791)</f>
        <v/>
      </c>
      <c r="G835" s="1238" t="str">
        <f>IF('Data invoice'!O791=0,"",'Data invoice'!P791)</f>
        <v/>
      </c>
      <c r="H835" s="1238" t="str">
        <f>IF('Data invoice'!P791=0,"",'Data invoice'!Q791)</f>
        <v/>
      </c>
      <c r="I835" s="1238" t="str">
        <f>IF('Data invoice'!Q791=0,"",'Data invoice'!R791)</f>
        <v/>
      </c>
      <c r="J835" s="1239" t="str">
        <f>IF('Data invoice'!R791=0,"",'Data invoice'!S791)</f>
        <v/>
      </c>
      <c r="K835" s="1238" t="str">
        <f>IF('Data invoice'!S791=0,"",'Data invoice'!T791)</f>
        <v/>
      </c>
      <c r="L835" s="275"/>
      <c r="M835" s="252"/>
      <c r="N835" s="252"/>
      <c r="O835" s="252"/>
      <c r="P835" s="252"/>
      <c r="Q835" s="252"/>
      <c r="R835" s="252"/>
      <c r="AK835" s="275"/>
      <c r="AL835" s="275"/>
      <c r="AM835" s="275"/>
      <c r="AN835" s="275"/>
      <c r="AO835" s="275"/>
      <c r="AP835" s="275"/>
      <c r="AQ835" s="275"/>
      <c r="AR835" s="275"/>
      <c r="AS835" s="275"/>
      <c r="AT835" s="275"/>
      <c r="AU835" s="275"/>
      <c r="AV835" s="275"/>
      <c r="AW835" s="275"/>
    </row>
    <row r="836" spans="2:49" s="414" customFormat="1" ht="15.75" customHeight="1">
      <c r="B836" s="1238" t="str">
        <f>IF('Data invoice'!J794=0,"",'Data invoice'!K794)</f>
        <v/>
      </c>
      <c r="C836" s="1238" t="str">
        <f>IF('Data invoice'!K792=0,"",'Data invoice'!L792)</f>
        <v/>
      </c>
      <c r="D836" s="1238" t="str">
        <f>IF('Data invoice'!L792=0,"",'Data invoice'!M792)</f>
        <v/>
      </c>
      <c r="E836" s="1238" t="str">
        <f>IF('Data invoice'!M792=0,"",'Data invoice'!N792)</f>
        <v/>
      </c>
      <c r="F836" s="1238" t="str">
        <f>IF('Data invoice'!N792=0,"",'Data invoice'!O792)</f>
        <v/>
      </c>
      <c r="G836" s="1238" t="str">
        <f>IF('Data invoice'!O792=0,"",'Data invoice'!P792)</f>
        <v/>
      </c>
      <c r="H836" s="1238" t="str">
        <f>IF('Data invoice'!P792=0,"",'Data invoice'!Q792)</f>
        <v/>
      </c>
      <c r="I836" s="1238" t="str">
        <f>IF('Data invoice'!Q792=0,"",'Data invoice'!R792)</f>
        <v/>
      </c>
      <c r="J836" s="1239" t="str">
        <f>IF('Data invoice'!R792=0,"",'Data invoice'!S792)</f>
        <v/>
      </c>
      <c r="K836" s="1238" t="str">
        <f>IF('Data invoice'!S792=0,"",'Data invoice'!T792)</f>
        <v/>
      </c>
      <c r="L836" s="275"/>
      <c r="M836" s="252"/>
      <c r="N836" s="252"/>
      <c r="O836" s="252"/>
      <c r="P836" s="252"/>
      <c r="Q836" s="252"/>
      <c r="R836" s="252"/>
      <c r="AK836" s="275"/>
      <c r="AL836" s="275"/>
      <c r="AM836" s="275"/>
      <c r="AN836" s="275"/>
      <c r="AO836" s="275"/>
      <c r="AP836" s="275"/>
      <c r="AQ836" s="275"/>
      <c r="AR836" s="275"/>
      <c r="AS836" s="275"/>
      <c r="AT836" s="275"/>
      <c r="AU836" s="275"/>
      <c r="AV836" s="275"/>
      <c r="AW836" s="275"/>
    </row>
    <row r="837" spans="2:49" s="414" customFormat="1" ht="15.75" customHeight="1">
      <c r="B837" s="1238" t="str">
        <f>IF('Data invoice'!J795=0,"",'Data invoice'!K795)</f>
        <v/>
      </c>
      <c r="C837" s="1238" t="str">
        <f>IF('Data invoice'!K793=0,"",'Data invoice'!L793)</f>
        <v/>
      </c>
      <c r="D837" s="1238" t="str">
        <f>IF('Data invoice'!L793=0,"",'Data invoice'!M793)</f>
        <v/>
      </c>
      <c r="E837" s="1238" t="str">
        <f>IF('Data invoice'!M793=0,"",'Data invoice'!N793)</f>
        <v/>
      </c>
      <c r="F837" s="1238" t="str">
        <f>IF('Data invoice'!N793=0,"",'Data invoice'!O793)</f>
        <v/>
      </c>
      <c r="G837" s="1238" t="str">
        <f>IF('Data invoice'!O793=0,"",'Data invoice'!P793)</f>
        <v/>
      </c>
      <c r="H837" s="1238" t="str">
        <f>IF('Data invoice'!P793=0,"",'Data invoice'!Q793)</f>
        <v/>
      </c>
      <c r="I837" s="1238" t="str">
        <f>IF('Data invoice'!Q793=0,"",'Data invoice'!R793)</f>
        <v/>
      </c>
      <c r="J837" s="1239" t="str">
        <f>IF('Data invoice'!R793=0,"",'Data invoice'!S793)</f>
        <v/>
      </c>
      <c r="K837" s="1238" t="str">
        <f>IF('Data invoice'!S793=0,"",'Data invoice'!T793)</f>
        <v/>
      </c>
      <c r="L837" s="275"/>
      <c r="M837" s="252"/>
      <c r="N837" s="252"/>
      <c r="O837" s="252"/>
      <c r="P837" s="252"/>
      <c r="Q837" s="252"/>
      <c r="R837" s="252"/>
      <c r="AK837" s="275"/>
      <c r="AL837" s="275"/>
      <c r="AM837" s="275"/>
      <c r="AN837" s="275"/>
      <c r="AO837" s="275"/>
      <c r="AP837" s="275"/>
      <c r="AQ837" s="275"/>
      <c r="AR837" s="275"/>
      <c r="AS837" s="275"/>
      <c r="AT837" s="275"/>
      <c r="AU837" s="275"/>
      <c r="AV837" s="275"/>
      <c r="AW837" s="275"/>
    </row>
    <row r="838" spans="2:49" s="414" customFormat="1" ht="15.75" customHeight="1">
      <c r="B838" s="1238" t="str">
        <f>IF('Data invoice'!J796=0,"",'Data invoice'!K796)</f>
        <v/>
      </c>
      <c r="C838" s="1238" t="str">
        <f>IF('Data invoice'!K794=0,"",'Data invoice'!L794)</f>
        <v/>
      </c>
      <c r="D838" s="1238" t="str">
        <f>IF('Data invoice'!L794=0,"",'Data invoice'!M794)</f>
        <v/>
      </c>
      <c r="E838" s="1238" t="str">
        <f>IF('Data invoice'!M794=0,"",'Data invoice'!N794)</f>
        <v/>
      </c>
      <c r="F838" s="1238" t="str">
        <f>IF('Data invoice'!N794=0,"",'Data invoice'!O794)</f>
        <v/>
      </c>
      <c r="G838" s="1238" t="str">
        <f>IF('Data invoice'!O794=0,"",'Data invoice'!P794)</f>
        <v/>
      </c>
      <c r="H838" s="1238" t="str">
        <f>IF('Data invoice'!P794=0,"",'Data invoice'!Q794)</f>
        <v/>
      </c>
      <c r="I838" s="1238" t="str">
        <f>IF('Data invoice'!Q794=0,"",'Data invoice'!R794)</f>
        <v/>
      </c>
      <c r="J838" s="1239" t="str">
        <f>IF('Data invoice'!R794=0,"",'Data invoice'!S794)</f>
        <v/>
      </c>
      <c r="K838" s="1238" t="str">
        <f>IF('Data invoice'!S794=0,"",'Data invoice'!T794)</f>
        <v/>
      </c>
      <c r="L838" s="275"/>
      <c r="M838" s="252"/>
      <c r="N838" s="252"/>
      <c r="O838" s="252"/>
      <c r="P838" s="252"/>
      <c r="Q838" s="252"/>
      <c r="R838" s="252"/>
      <c r="AK838" s="275"/>
      <c r="AL838" s="275"/>
      <c r="AM838" s="275"/>
      <c r="AN838" s="275"/>
      <c r="AO838" s="275"/>
      <c r="AP838" s="275"/>
      <c r="AQ838" s="275"/>
      <c r="AR838" s="275"/>
      <c r="AS838" s="275"/>
      <c r="AT838" s="275"/>
      <c r="AU838" s="275"/>
      <c r="AV838" s="275"/>
      <c r="AW838" s="275"/>
    </row>
    <row r="839" spans="2:49" s="414" customFormat="1" ht="15.75" customHeight="1">
      <c r="B839" s="1238" t="str">
        <f>IF('Data invoice'!J797=0,"",'Data invoice'!K797)</f>
        <v/>
      </c>
      <c r="C839" s="1238" t="str">
        <f>IF('Data invoice'!K795=0,"",'Data invoice'!L795)</f>
        <v/>
      </c>
      <c r="D839" s="1238" t="str">
        <f>IF('Data invoice'!L795=0,"",'Data invoice'!M795)</f>
        <v/>
      </c>
      <c r="E839" s="1238" t="str">
        <f>IF('Data invoice'!M795=0,"",'Data invoice'!N795)</f>
        <v/>
      </c>
      <c r="F839" s="1238" t="str">
        <f>IF('Data invoice'!N795=0,"",'Data invoice'!O795)</f>
        <v/>
      </c>
      <c r="G839" s="1238" t="str">
        <f>IF('Data invoice'!O795=0,"",'Data invoice'!P795)</f>
        <v/>
      </c>
      <c r="H839" s="1238" t="str">
        <f>IF('Data invoice'!P795=0,"",'Data invoice'!Q795)</f>
        <v/>
      </c>
      <c r="I839" s="1238" t="str">
        <f>IF('Data invoice'!Q795=0,"",'Data invoice'!R795)</f>
        <v/>
      </c>
      <c r="J839" s="1239" t="str">
        <f>IF('Data invoice'!R795=0,"",'Data invoice'!S795)</f>
        <v/>
      </c>
      <c r="K839" s="1238" t="str">
        <f>IF('Data invoice'!S795=0,"",'Data invoice'!T795)</f>
        <v/>
      </c>
      <c r="L839" s="275"/>
      <c r="M839" s="252"/>
      <c r="N839" s="252"/>
      <c r="O839" s="252"/>
      <c r="P839" s="252"/>
      <c r="Q839" s="252"/>
      <c r="R839" s="252"/>
      <c r="AK839" s="275"/>
      <c r="AL839" s="275"/>
      <c r="AM839" s="275"/>
      <c r="AN839" s="275"/>
      <c r="AO839" s="275"/>
      <c r="AP839" s="275"/>
      <c r="AQ839" s="275"/>
      <c r="AR839" s="275"/>
      <c r="AS839" s="275"/>
      <c r="AT839" s="275"/>
      <c r="AU839" s="275"/>
      <c r="AV839" s="275"/>
      <c r="AW839" s="275"/>
    </row>
    <row r="840" spans="2:49" s="414" customFormat="1" ht="15.75" customHeight="1">
      <c r="B840" s="1238" t="str">
        <f>IF('Data invoice'!J798=0,"",'Data invoice'!K798)</f>
        <v/>
      </c>
      <c r="C840" s="1238" t="str">
        <f>IF('Data invoice'!K796=0,"",'Data invoice'!L796)</f>
        <v/>
      </c>
      <c r="D840" s="1238" t="str">
        <f>IF('Data invoice'!L796=0,"",'Data invoice'!M796)</f>
        <v/>
      </c>
      <c r="E840" s="1238" t="str">
        <f>IF('Data invoice'!M796=0,"",'Data invoice'!N796)</f>
        <v/>
      </c>
      <c r="F840" s="1238" t="str">
        <f>IF('Data invoice'!N796=0,"",'Data invoice'!O796)</f>
        <v/>
      </c>
      <c r="G840" s="1238" t="str">
        <f>IF('Data invoice'!O796=0,"",'Data invoice'!P796)</f>
        <v/>
      </c>
      <c r="H840" s="1238" t="str">
        <f>IF('Data invoice'!P796=0,"",'Data invoice'!Q796)</f>
        <v/>
      </c>
      <c r="I840" s="1238" t="str">
        <f>IF('Data invoice'!Q796=0,"",'Data invoice'!R796)</f>
        <v/>
      </c>
      <c r="J840" s="1239" t="str">
        <f>IF('Data invoice'!R796=0,"",'Data invoice'!S796)</f>
        <v/>
      </c>
      <c r="K840" s="1238" t="str">
        <f>IF('Data invoice'!S796=0,"",'Data invoice'!T796)</f>
        <v/>
      </c>
      <c r="L840" s="275"/>
      <c r="M840" s="252"/>
      <c r="N840" s="252"/>
      <c r="O840" s="252"/>
      <c r="P840" s="252"/>
      <c r="Q840" s="252"/>
      <c r="R840" s="252"/>
      <c r="AK840" s="275"/>
      <c r="AL840" s="275"/>
      <c r="AM840" s="275"/>
      <c r="AN840" s="275"/>
      <c r="AO840" s="275"/>
      <c r="AP840" s="275"/>
      <c r="AQ840" s="275"/>
      <c r="AR840" s="275"/>
      <c r="AS840" s="275"/>
      <c r="AT840" s="275"/>
      <c r="AU840" s="275"/>
      <c r="AV840" s="275"/>
      <c r="AW840" s="275"/>
    </row>
    <row r="841" spans="2:49" s="414" customFormat="1" ht="15.75" customHeight="1">
      <c r="B841" s="1238" t="str">
        <f>IF('Data invoice'!J799=0,"",'Data invoice'!K799)</f>
        <v/>
      </c>
      <c r="C841" s="1238" t="str">
        <f>IF('Data invoice'!K797=0,"",'Data invoice'!L797)</f>
        <v/>
      </c>
      <c r="D841" s="1238" t="str">
        <f>IF('Data invoice'!L797=0,"",'Data invoice'!M797)</f>
        <v/>
      </c>
      <c r="E841" s="1238" t="str">
        <f>IF('Data invoice'!M797=0,"",'Data invoice'!N797)</f>
        <v/>
      </c>
      <c r="F841" s="1238" t="str">
        <f>IF('Data invoice'!N797=0,"",'Data invoice'!O797)</f>
        <v/>
      </c>
      <c r="G841" s="1238" t="str">
        <f>IF('Data invoice'!O797=0,"",'Data invoice'!P797)</f>
        <v/>
      </c>
      <c r="H841" s="1238" t="str">
        <f>IF('Data invoice'!P797=0,"",'Data invoice'!Q797)</f>
        <v/>
      </c>
      <c r="I841" s="1238" t="str">
        <f>IF('Data invoice'!Q797=0,"",'Data invoice'!R797)</f>
        <v/>
      </c>
      <c r="J841" s="1239" t="str">
        <f>IF('Data invoice'!R797=0,"",'Data invoice'!S797)</f>
        <v/>
      </c>
      <c r="K841" s="1238" t="str">
        <f>IF('Data invoice'!S797=0,"",'Data invoice'!T797)</f>
        <v/>
      </c>
      <c r="L841" s="275"/>
      <c r="M841" s="252"/>
      <c r="N841" s="252"/>
      <c r="O841" s="252"/>
      <c r="P841" s="252"/>
      <c r="Q841" s="252"/>
      <c r="R841" s="252"/>
      <c r="AK841" s="275"/>
      <c r="AL841" s="275"/>
      <c r="AM841" s="275"/>
      <c r="AN841" s="275"/>
      <c r="AO841" s="275"/>
      <c r="AP841" s="275"/>
      <c r="AQ841" s="275"/>
      <c r="AR841" s="275"/>
      <c r="AS841" s="275"/>
      <c r="AT841" s="275"/>
      <c r="AU841" s="275"/>
      <c r="AV841" s="275"/>
      <c r="AW841" s="275"/>
    </row>
    <row r="842" spans="2:49" s="414" customFormat="1" ht="15.75" customHeight="1">
      <c r="B842" s="1238" t="str">
        <f>IF('Data invoice'!J800=0,"",'Data invoice'!K800)</f>
        <v/>
      </c>
      <c r="C842" s="1238" t="str">
        <f>IF('Data invoice'!K798=0,"",'Data invoice'!L798)</f>
        <v/>
      </c>
      <c r="D842" s="1238" t="str">
        <f>IF('Data invoice'!L798=0,"",'Data invoice'!M798)</f>
        <v/>
      </c>
      <c r="E842" s="1238" t="str">
        <f>IF('Data invoice'!M798=0,"",'Data invoice'!N798)</f>
        <v/>
      </c>
      <c r="F842" s="1238" t="str">
        <f>IF('Data invoice'!N798=0,"",'Data invoice'!O798)</f>
        <v/>
      </c>
      <c r="G842" s="1238" t="str">
        <f>IF('Data invoice'!O798=0,"",'Data invoice'!P798)</f>
        <v/>
      </c>
      <c r="H842" s="1238" t="str">
        <f>IF('Data invoice'!P798=0,"",'Data invoice'!Q798)</f>
        <v/>
      </c>
      <c r="I842" s="1238" t="str">
        <f>IF('Data invoice'!Q798=0,"",'Data invoice'!R798)</f>
        <v/>
      </c>
      <c r="J842" s="1239" t="str">
        <f>IF('Data invoice'!R798=0,"",'Data invoice'!S798)</f>
        <v/>
      </c>
      <c r="K842" s="1238" t="str">
        <f>IF('Data invoice'!S798=0,"",'Data invoice'!T798)</f>
        <v/>
      </c>
      <c r="L842" s="275"/>
      <c r="M842" s="252"/>
      <c r="N842" s="252"/>
      <c r="O842" s="252"/>
      <c r="P842" s="252"/>
      <c r="Q842" s="252"/>
      <c r="R842" s="252"/>
      <c r="AK842" s="275"/>
      <c r="AL842" s="275"/>
      <c r="AM842" s="275"/>
      <c r="AN842" s="275"/>
      <c r="AO842" s="275"/>
      <c r="AP842" s="275"/>
      <c r="AQ842" s="275"/>
      <c r="AR842" s="275"/>
      <c r="AS842" s="275"/>
      <c r="AT842" s="275"/>
      <c r="AU842" s="275"/>
      <c r="AV842" s="275"/>
      <c r="AW842" s="275"/>
    </row>
    <row r="843" spans="2:49" s="414" customFormat="1" ht="15.75" customHeight="1">
      <c r="B843" s="1238" t="str">
        <f>IF('Data invoice'!J801=0,"",'Data invoice'!K801)</f>
        <v/>
      </c>
      <c r="C843" s="1238" t="str">
        <f>IF('Data invoice'!K799=0,"",'Data invoice'!L799)</f>
        <v/>
      </c>
      <c r="D843" s="1238" t="str">
        <f>IF('Data invoice'!L799=0,"",'Data invoice'!M799)</f>
        <v/>
      </c>
      <c r="E843" s="1238" t="str">
        <f>IF('Data invoice'!M799=0,"",'Data invoice'!N799)</f>
        <v/>
      </c>
      <c r="F843" s="1238" t="str">
        <f>IF('Data invoice'!N799=0,"",'Data invoice'!O799)</f>
        <v/>
      </c>
      <c r="G843" s="1238" t="str">
        <f>IF('Data invoice'!O799=0,"",'Data invoice'!P799)</f>
        <v/>
      </c>
      <c r="H843" s="1238" t="str">
        <f>IF('Data invoice'!P799=0,"",'Data invoice'!Q799)</f>
        <v/>
      </c>
      <c r="I843" s="1238" t="str">
        <f>IF('Data invoice'!Q799=0,"",'Data invoice'!R799)</f>
        <v/>
      </c>
      <c r="J843" s="1239" t="str">
        <f>IF('Data invoice'!R799=0,"",'Data invoice'!S799)</f>
        <v/>
      </c>
      <c r="K843" s="1238" t="str">
        <f>IF('Data invoice'!S799=0,"",'Data invoice'!T799)</f>
        <v/>
      </c>
      <c r="L843" s="275"/>
      <c r="M843" s="252"/>
      <c r="N843" s="252"/>
      <c r="O843" s="252"/>
      <c r="P843" s="252"/>
      <c r="Q843" s="252"/>
      <c r="R843" s="252"/>
      <c r="AK843" s="275"/>
      <c r="AL843" s="275"/>
      <c r="AM843" s="275"/>
      <c r="AN843" s="275"/>
      <c r="AO843" s="275"/>
      <c r="AP843" s="275"/>
      <c r="AQ843" s="275"/>
      <c r="AR843" s="275"/>
      <c r="AS843" s="275"/>
      <c r="AT843" s="275"/>
      <c r="AU843" s="275"/>
      <c r="AV843" s="275"/>
      <c r="AW843" s="275"/>
    </row>
    <row r="844" spans="2:49" s="414" customFormat="1" ht="15.75" customHeight="1">
      <c r="B844" s="1238" t="str">
        <f>IF('Data invoice'!J802=0,"",'Data invoice'!K802)</f>
        <v/>
      </c>
      <c r="C844" s="1238" t="str">
        <f>IF('Data invoice'!K800=0,"",'Data invoice'!L800)</f>
        <v/>
      </c>
      <c r="D844" s="1238" t="str">
        <f>IF('Data invoice'!L800=0,"",'Data invoice'!M800)</f>
        <v/>
      </c>
      <c r="E844" s="1238" t="str">
        <f>IF('Data invoice'!M800=0,"",'Data invoice'!N800)</f>
        <v/>
      </c>
      <c r="F844" s="1238" t="str">
        <f>IF('Data invoice'!N800=0,"",'Data invoice'!O800)</f>
        <v/>
      </c>
      <c r="G844" s="1238" t="str">
        <f>IF('Data invoice'!O800=0,"",'Data invoice'!P800)</f>
        <v/>
      </c>
      <c r="H844" s="1238" t="str">
        <f>IF('Data invoice'!P800=0,"",'Data invoice'!Q800)</f>
        <v/>
      </c>
      <c r="I844" s="1238" t="str">
        <f>IF('Data invoice'!Q800=0,"",'Data invoice'!R800)</f>
        <v/>
      </c>
      <c r="J844" s="1239" t="str">
        <f>IF('Data invoice'!R800=0,"",'Data invoice'!S800)</f>
        <v/>
      </c>
      <c r="K844" s="1238" t="str">
        <f>IF('Data invoice'!S800=0,"",'Data invoice'!T800)</f>
        <v/>
      </c>
      <c r="L844" s="275"/>
      <c r="M844" s="252"/>
      <c r="N844" s="252"/>
      <c r="O844" s="252"/>
      <c r="P844" s="252"/>
      <c r="Q844" s="252"/>
      <c r="R844" s="252"/>
      <c r="AK844" s="275"/>
      <c r="AL844" s="275"/>
      <c r="AM844" s="275"/>
      <c r="AN844" s="275"/>
      <c r="AO844" s="275"/>
      <c r="AP844" s="275"/>
      <c r="AQ844" s="275"/>
      <c r="AR844" s="275"/>
      <c r="AS844" s="275"/>
      <c r="AT844" s="275"/>
      <c r="AU844" s="275"/>
      <c r="AV844" s="275"/>
      <c r="AW844" s="275"/>
    </row>
    <row r="845" spans="2:49" s="414" customFormat="1" ht="15.75" customHeight="1">
      <c r="B845" s="1238" t="str">
        <f>IF('Data invoice'!J803=0,"",'Data invoice'!K803)</f>
        <v/>
      </c>
      <c r="C845" s="1238" t="str">
        <f>IF('Data invoice'!K801=0,"",'Data invoice'!L801)</f>
        <v/>
      </c>
      <c r="D845" s="1238" t="str">
        <f>IF('Data invoice'!L801=0,"",'Data invoice'!M801)</f>
        <v/>
      </c>
      <c r="E845" s="1238" t="str">
        <f>IF('Data invoice'!M801=0,"",'Data invoice'!N801)</f>
        <v/>
      </c>
      <c r="F845" s="1238" t="str">
        <f>IF('Data invoice'!N801=0,"",'Data invoice'!O801)</f>
        <v/>
      </c>
      <c r="G845" s="1238" t="str">
        <f>IF('Data invoice'!O801=0,"",'Data invoice'!P801)</f>
        <v/>
      </c>
      <c r="H845" s="1238" t="str">
        <f>IF('Data invoice'!P801=0,"",'Data invoice'!Q801)</f>
        <v/>
      </c>
      <c r="I845" s="1238" t="str">
        <f>IF('Data invoice'!Q801=0,"",'Data invoice'!R801)</f>
        <v/>
      </c>
      <c r="J845" s="1239" t="str">
        <f>IF('Data invoice'!R801=0,"",'Data invoice'!S801)</f>
        <v/>
      </c>
      <c r="K845" s="1238" t="str">
        <f>IF('Data invoice'!S801=0,"",'Data invoice'!T801)</f>
        <v/>
      </c>
      <c r="L845" s="275"/>
      <c r="M845" s="252"/>
      <c r="N845" s="252"/>
      <c r="O845" s="252"/>
      <c r="P845" s="252"/>
      <c r="Q845" s="252"/>
      <c r="R845" s="252"/>
      <c r="AK845" s="275"/>
      <c r="AL845" s="275"/>
      <c r="AM845" s="275"/>
      <c r="AN845" s="275"/>
      <c r="AO845" s="275"/>
      <c r="AP845" s="275"/>
      <c r="AQ845" s="275"/>
      <c r="AR845" s="275"/>
      <c r="AS845" s="275"/>
      <c r="AT845" s="275"/>
      <c r="AU845" s="275"/>
      <c r="AV845" s="275"/>
      <c r="AW845" s="275"/>
    </row>
    <row r="846" spans="2:49" s="414" customFormat="1" ht="15.75" customHeight="1">
      <c r="B846" s="1238" t="str">
        <f>IF('Data invoice'!J804=0,"",'Data invoice'!K804)</f>
        <v/>
      </c>
      <c r="C846" s="1238" t="str">
        <f>IF('Data invoice'!K802=0,"",'Data invoice'!L802)</f>
        <v/>
      </c>
      <c r="D846" s="1238" t="str">
        <f>IF('Data invoice'!L802=0,"",'Data invoice'!M802)</f>
        <v/>
      </c>
      <c r="E846" s="1238" t="str">
        <f>IF('Data invoice'!M802=0,"",'Data invoice'!N802)</f>
        <v/>
      </c>
      <c r="F846" s="1238" t="str">
        <f>IF('Data invoice'!N802=0,"",'Data invoice'!O802)</f>
        <v/>
      </c>
      <c r="G846" s="1238" t="str">
        <f>IF('Data invoice'!O802=0,"",'Data invoice'!P802)</f>
        <v/>
      </c>
      <c r="H846" s="1238" t="str">
        <f>IF('Data invoice'!P802=0,"",'Data invoice'!Q802)</f>
        <v/>
      </c>
      <c r="I846" s="1238" t="str">
        <f>IF('Data invoice'!Q802=0,"",'Data invoice'!R802)</f>
        <v/>
      </c>
      <c r="J846" s="1239" t="str">
        <f>IF('Data invoice'!R802=0,"",'Data invoice'!S802)</f>
        <v/>
      </c>
      <c r="K846" s="1238" t="str">
        <f>IF('Data invoice'!S802=0,"",'Data invoice'!T802)</f>
        <v/>
      </c>
      <c r="L846" s="275"/>
      <c r="M846" s="252"/>
      <c r="N846" s="252"/>
      <c r="O846" s="252"/>
      <c r="P846" s="252"/>
      <c r="Q846" s="252"/>
      <c r="R846" s="252"/>
      <c r="AK846" s="275"/>
      <c r="AL846" s="275"/>
      <c r="AM846" s="275"/>
      <c r="AN846" s="275"/>
      <c r="AO846" s="275"/>
      <c r="AP846" s="275"/>
      <c r="AQ846" s="275"/>
      <c r="AR846" s="275"/>
      <c r="AS846" s="275"/>
      <c r="AT846" s="275"/>
      <c r="AU846" s="275"/>
      <c r="AV846" s="275"/>
      <c r="AW846" s="275"/>
    </row>
    <row r="847" spans="2:49" s="414" customFormat="1" ht="15.75" customHeight="1">
      <c r="B847" s="1238" t="str">
        <f>IF('Data invoice'!J805=0,"",'Data invoice'!K805)</f>
        <v/>
      </c>
      <c r="C847" s="1238" t="str">
        <f>IF('Data invoice'!K803=0,"",'Data invoice'!L803)</f>
        <v/>
      </c>
      <c r="D847" s="1238" t="str">
        <f>IF('Data invoice'!L803=0,"",'Data invoice'!M803)</f>
        <v/>
      </c>
      <c r="E847" s="1238" t="str">
        <f>IF('Data invoice'!M803=0,"",'Data invoice'!N803)</f>
        <v/>
      </c>
      <c r="F847" s="1238" t="str">
        <f>IF('Data invoice'!N803=0,"",'Data invoice'!O803)</f>
        <v/>
      </c>
      <c r="G847" s="1238" t="str">
        <f>IF('Data invoice'!O803=0,"",'Data invoice'!P803)</f>
        <v/>
      </c>
      <c r="H847" s="1238" t="str">
        <f>IF('Data invoice'!P803=0,"",'Data invoice'!Q803)</f>
        <v/>
      </c>
      <c r="I847" s="1238" t="str">
        <f>IF('Data invoice'!Q803=0,"",'Data invoice'!R803)</f>
        <v/>
      </c>
      <c r="J847" s="1239" t="str">
        <f>IF('Data invoice'!R803=0,"",'Data invoice'!S803)</f>
        <v/>
      </c>
      <c r="K847" s="1238" t="str">
        <f>IF('Data invoice'!S803=0,"",'Data invoice'!T803)</f>
        <v/>
      </c>
      <c r="L847" s="275"/>
      <c r="M847" s="252"/>
      <c r="N847" s="252"/>
      <c r="O847" s="252"/>
      <c r="P847" s="252"/>
      <c r="Q847" s="252"/>
      <c r="R847" s="252"/>
      <c r="AK847" s="275"/>
      <c r="AL847" s="275"/>
      <c r="AM847" s="275"/>
      <c r="AN847" s="275"/>
      <c r="AO847" s="275"/>
      <c r="AP847" s="275"/>
      <c r="AQ847" s="275"/>
      <c r="AR847" s="275"/>
      <c r="AS847" s="275"/>
      <c r="AT847" s="275"/>
      <c r="AU847" s="275"/>
      <c r="AV847" s="275"/>
      <c r="AW847" s="275"/>
    </row>
    <row r="848" spans="2:49" s="414" customFormat="1" ht="15.75" customHeight="1">
      <c r="B848" s="1238" t="str">
        <f>IF('Data invoice'!J806=0,"",'Data invoice'!K806)</f>
        <v/>
      </c>
      <c r="C848" s="1238" t="str">
        <f>IF('Data invoice'!K804=0,"",'Data invoice'!L804)</f>
        <v/>
      </c>
      <c r="D848" s="1238" t="str">
        <f>IF('Data invoice'!L804=0,"",'Data invoice'!M804)</f>
        <v/>
      </c>
      <c r="E848" s="1238" t="str">
        <f>IF('Data invoice'!M804=0,"",'Data invoice'!N804)</f>
        <v/>
      </c>
      <c r="F848" s="1238" t="str">
        <f>IF('Data invoice'!N804=0,"",'Data invoice'!O804)</f>
        <v/>
      </c>
      <c r="G848" s="1238" t="str">
        <f>IF('Data invoice'!O804=0,"",'Data invoice'!P804)</f>
        <v/>
      </c>
      <c r="H848" s="1238" t="str">
        <f>IF('Data invoice'!P804=0,"",'Data invoice'!Q804)</f>
        <v/>
      </c>
      <c r="I848" s="1238" t="str">
        <f>IF('Data invoice'!Q804=0,"",'Data invoice'!R804)</f>
        <v/>
      </c>
      <c r="J848" s="1239" t="str">
        <f>IF('Data invoice'!R804=0,"",'Data invoice'!S804)</f>
        <v/>
      </c>
      <c r="K848" s="1238" t="str">
        <f>IF('Data invoice'!S804=0,"",'Data invoice'!T804)</f>
        <v/>
      </c>
      <c r="L848" s="275"/>
      <c r="M848" s="252"/>
      <c r="N848" s="252"/>
      <c r="O848" s="252"/>
      <c r="P848" s="252"/>
      <c r="Q848" s="252"/>
      <c r="R848" s="252"/>
      <c r="AK848" s="275"/>
      <c r="AL848" s="275"/>
      <c r="AM848" s="275"/>
      <c r="AN848" s="275"/>
      <c r="AO848" s="275"/>
      <c r="AP848" s="275"/>
      <c r="AQ848" s="275"/>
      <c r="AR848" s="275"/>
      <c r="AS848" s="275"/>
      <c r="AT848" s="275"/>
      <c r="AU848" s="275"/>
      <c r="AV848" s="275"/>
      <c r="AW848" s="275"/>
    </row>
    <row r="849" spans="2:49" s="414" customFormat="1" ht="15.75" customHeight="1">
      <c r="B849" s="1238" t="str">
        <f>IF('Data invoice'!J807=0,"",'Data invoice'!K807)</f>
        <v/>
      </c>
      <c r="C849" s="1238" t="str">
        <f>IF('Data invoice'!K805=0,"",'Data invoice'!L805)</f>
        <v/>
      </c>
      <c r="D849" s="1238" t="str">
        <f>IF('Data invoice'!L805=0,"",'Data invoice'!M805)</f>
        <v/>
      </c>
      <c r="E849" s="1238" t="str">
        <f>IF('Data invoice'!M805=0,"",'Data invoice'!N805)</f>
        <v/>
      </c>
      <c r="F849" s="1238" t="str">
        <f>IF('Data invoice'!N805=0,"",'Data invoice'!O805)</f>
        <v/>
      </c>
      <c r="G849" s="1238" t="str">
        <f>IF('Data invoice'!O805=0,"",'Data invoice'!P805)</f>
        <v/>
      </c>
      <c r="H849" s="1238" t="str">
        <f>IF('Data invoice'!P805=0,"",'Data invoice'!Q805)</f>
        <v/>
      </c>
      <c r="I849" s="1238" t="str">
        <f>IF('Data invoice'!Q805=0,"",'Data invoice'!R805)</f>
        <v/>
      </c>
      <c r="J849" s="1239" t="str">
        <f>IF('Data invoice'!R805=0,"",'Data invoice'!S805)</f>
        <v/>
      </c>
      <c r="K849" s="1238" t="str">
        <f>IF('Data invoice'!S805=0,"",'Data invoice'!T805)</f>
        <v/>
      </c>
      <c r="L849" s="275"/>
      <c r="M849" s="252"/>
      <c r="N849" s="252"/>
      <c r="O849" s="252"/>
      <c r="P849" s="252"/>
      <c r="Q849" s="252"/>
      <c r="R849" s="252"/>
      <c r="AK849" s="275"/>
      <c r="AL849" s="275"/>
      <c r="AM849" s="275"/>
      <c r="AN849" s="275"/>
      <c r="AO849" s="275"/>
      <c r="AP849" s="275"/>
      <c r="AQ849" s="275"/>
      <c r="AR849" s="275"/>
      <c r="AS849" s="275"/>
      <c r="AT849" s="275"/>
      <c r="AU849" s="275"/>
      <c r="AV849" s="275"/>
      <c r="AW849" s="275"/>
    </row>
    <row r="850" spans="2:49" s="414" customFormat="1" ht="15.75" customHeight="1">
      <c r="B850" s="1238" t="str">
        <f>IF('Data invoice'!J808=0,"",'Data invoice'!K808)</f>
        <v/>
      </c>
      <c r="C850" s="1238" t="str">
        <f>IF('Data invoice'!K806=0,"",'Data invoice'!L806)</f>
        <v/>
      </c>
      <c r="D850" s="1238" t="str">
        <f>IF('Data invoice'!L806=0,"",'Data invoice'!M806)</f>
        <v/>
      </c>
      <c r="E850" s="1238" t="str">
        <f>IF('Data invoice'!M806=0,"",'Data invoice'!N806)</f>
        <v/>
      </c>
      <c r="F850" s="1238" t="str">
        <f>IF('Data invoice'!N806=0,"",'Data invoice'!O806)</f>
        <v/>
      </c>
      <c r="G850" s="1238" t="str">
        <f>IF('Data invoice'!O806=0,"",'Data invoice'!P806)</f>
        <v/>
      </c>
      <c r="H850" s="1238" t="str">
        <f>IF('Data invoice'!P806=0,"",'Data invoice'!Q806)</f>
        <v/>
      </c>
      <c r="I850" s="1238" t="str">
        <f>IF('Data invoice'!Q806=0,"",'Data invoice'!R806)</f>
        <v/>
      </c>
      <c r="J850" s="1239" t="str">
        <f>IF('Data invoice'!R806=0,"",'Data invoice'!S806)</f>
        <v/>
      </c>
      <c r="K850" s="1238" t="str">
        <f>IF('Data invoice'!S806=0,"",'Data invoice'!T806)</f>
        <v/>
      </c>
      <c r="L850" s="275"/>
      <c r="M850" s="252"/>
      <c r="N850" s="252"/>
      <c r="O850" s="252"/>
      <c r="P850" s="252"/>
      <c r="Q850" s="252"/>
      <c r="R850" s="252"/>
      <c r="AK850" s="275"/>
      <c r="AL850" s="275"/>
      <c r="AM850" s="275"/>
      <c r="AN850" s="275"/>
      <c r="AO850" s="275"/>
      <c r="AP850" s="275"/>
      <c r="AQ850" s="275"/>
      <c r="AR850" s="275"/>
      <c r="AS850" s="275"/>
      <c r="AT850" s="275"/>
      <c r="AU850" s="275"/>
      <c r="AV850" s="275"/>
      <c r="AW850" s="275"/>
    </row>
    <row r="851" spans="2:49" s="414" customFormat="1" ht="15.75" customHeight="1">
      <c r="B851" s="1238" t="str">
        <f>IF('Data invoice'!J809=0,"",'Data invoice'!K809)</f>
        <v/>
      </c>
      <c r="C851" s="1238" t="str">
        <f>IF('Data invoice'!K807=0,"",'Data invoice'!L807)</f>
        <v/>
      </c>
      <c r="D851" s="1238" t="str">
        <f>IF('Data invoice'!L807=0,"",'Data invoice'!M807)</f>
        <v/>
      </c>
      <c r="E851" s="1238" t="str">
        <f>IF('Data invoice'!M807=0,"",'Data invoice'!N807)</f>
        <v/>
      </c>
      <c r="F851" s="1238" t="str">
        <f>IF('Data invoice'!N807=0,"",'Data invoice'!O807)</f>
        <v/>
      </c>
      <c r="G851" s="1238" t="str">
        <f>IF('Data invoice'!O807=0,"",'Data invoice'!P807)</f>
        <v/>
      </c>
      <c r="H851" s="1238" t="str">
        <f>IF('Data invoice'!P807=0,"",'Data invoice'!Q807)</f>
        <v/>
      </c>
      <c r="I851" s="1238" t="str">
        <f>IF('Data invoice'!Q807=0,"",'Data invoice'!R807)</f>
        <v/>
      </c>
      <c r="J851" s="1239" t="str">
        <f>IF('Data invoice'!R807=0,"",'Data invoice'!S807)</f>
        <v/>
      </c>
      <c r="K851" s="1238" t="str">
        <f>IF('Data invoice'!S807=0,"",'Data invoice'!T807)</f>
        <v/>
      </c>
      <c r="L851" s="275"/>
      <c r="M851" s="252"/>
      <c r="N851" s="252"/>
      <c r="O851" s="252"/>
      <c r="P851" s="252"/>
      <c r="Q851" s="252"/>
      <c r="R851" s="252"/>
      <c r="AK851" s="275"/>
      <c r="AL851" s="275"/>
      <c r="AM851" s="275"/>
      <c r="AN851" s="275"/>
      <c r="AO851" s="275"/>
      <c r="AP851" s="275"/>
      <c r="AQ851" s="275"/>
      <c r="AR851" s="275"/>
      <c r="AS851" s="275"/>
      <c r="AT851" s="275"/>
      <c r="AU851" s="275"/>
      <c r="AV851" s="275"/>
      <c r="AW851" s="275"/>
    </row>
    <row r="852" spans="2:49" s="414" customFormat="1" ht="15.75" customHeight="1">
      <c r="B852" s="1238" t="str">
        <f>IF('Data invoice'!J810=0,"",'Data invoice'!K810)</f>
        <v/>
      </c>
      <c r="C852" s="1238" t="str">
        <f>IF('Data invoice'!K808=0,"",'Data invoice'!L808)</f>
        <v/>
      </c>
      <c r="D852" s="1238" t="str">
        <f>IF('Data invoice'!L808=0,"",'Data invoice'!M808)</f>
        <v/>
      </c>
      <c r="E852" s="1238" t="str">
        <f>IF('Data invoice'!M808=0,"",'Data invoice'!N808)</f>
        <v/>
      </c>
      <c r="F852" s="1238" t="str">
        <f>IF('Data invoice'!N808=0,"",'Data invoice'!O808)</f>
        <v/>
      </c>
      <c r="G852" s="1238" t="str">
        <f>IF('Data invoice'!O808=0,"",'Data invoice'!P808)</f>
        <v/>
      </c>
      <c r="H852" s="1238" t="str">
        <f>IF('Data invoice'!P808=0,"",'Data invoice'!Q808)</f>
        <v/>
      </c>
      <c r="I852" s="1238" t="str">
        <f>IF('Data invoice'!Q808=0,"",'Data invoice'!R808)</f>
        <v/>
      </c>
      <c r="J852" s="1239" t="str">
        <f>IF('Data invoice'!R808=0,"",'Data invoice'!S808)</f>
        <v/>
      </c>
      <c r="K852" s="1238" t="str">
        <f>IF('Data invoice'!S808=0,"",'Data invoice'!T808)</f>
        <v/>
      </c>
      <c r="L852" s="275"/>
      <c r="M852" s="252"/>
      <c r="N852" s="252"/>
      <c r="O852" s="252"/>
      <c r="P852" s="252"/>
      <c r="Q852" s="252"/>
      <c r="R852" s="252"/>
      <c r="AK852" s="275"/>
      <c r="AL852" s="275"/>
      <c r="AM852" s="275"/>
      <c r="AN852" s="275"/>
      <c r="AO852" s="275"/>
      <c r="AP852" s="275"/>
      <c r="AQ852" s="275"/>
      <c r="AR852" s="275"/>
      <c r="AS852" s="275"/>
      <c r="AT852" s="275"/>
      <c r="AU852" s="275"/>
      <c r="AV852" s="275"/>
      <c r="AW852" s="275"/>
    </row>
    <row r="853" spans="2:49" s="414" customFormat="1" ht="15.75" customHeight="1">
      <c r="B853" s="1238" t="str">
        <f>IF('Data invoice'!J811=0,"",'Data invoice'!K811)</f>
        <v/>
      </c>
      <c r="C853" s="1238" t="str">
        <f>IF('Data invoice'!K809=0,"",'Data invoice'!L809)</f>
        <v/>
      </c>
      <c r="D853" s="1238" t="str">
        <f>IF('Data invoice'!L809=0,"",'Data invoice'!M809)</f>
        <v/>
      </c>
      <c r="E853" s="1238" t="str">
        <f>IF('Data invoice'!M809=0,"",'Data invoice'!N809)</f>
        <v/>
      </c>
      <c r="F853" s="1238" t="str">
        <f>IF('Data invoice'!N809=0,"",'Data invoice'!O809)</f>
        <v/>
      </c>
      <c r="G853" s="1238" t="str">
        <f>IF('Data invoice'!O809=0,"",'Data invoice'!P809)</f>
        <v/>
      </c>
      <c r="H853" s="1238" t="str">
        <f>IF('Data invoice'!P809=0,"",'Data invoice'!Q809)</f>
        <v/>
      </c>
      <c r="I853" s="1238" t="str">
        <f>IF('Data invoice'!Q809=0,"",'Data invoice'!R809)</f>
        <v/>
      </c>
      <c r="J853" s="1239" t="str">
        <f>IF('Data invoice'!R809=0,"",'Data invoice'!S809)</f>
        <v/>
      </c>
      <c r="K853" s="1238" t="str">
        <f>IF('Data invoice'!S809=0,"",'Data invoice'!T809)</f>
        <v/>
      </c>
      <c r="L853" s="275"/>
      <c r="M853" s="252"/>
      <c r="N853" s="252"/>
      <c r="O853" s="252"/>
      <c r="P853" s="252"/>
      <c r="Q853" s="252"/>
      <c r="R853" s="252"/>
      <c r="AK853" s="275"/>
      <c r="AL853" s="275"/>
      <c r="AM853" s="275"/>
      <c r="AN853" s="275"/>
      <c r="AO853" s="275"/>
      <c r="AP853" s="275"/>
      <c r="AQ853" s="275"/>
      <c r="AR853" s="275"/>
      <c r="AS853" s="275"/>
      <c r="AT853" s="275"/>
      <c r="AU853" s="275"/>
      <c r="AV853" s="275"/>
      <c r="AW853" s="275"/>
    </row>
    <row r="854" spans="2:49" s="414" customFormat="1" ht="15.75" customHeight="1">
      <c r="B854" s="1238" t="str">
        <f>IF('Data invoice'!J812=0,"",'Data invoice'!K812)</f>
        <v/>
      </c>
      <c r="C854" s="1238" t="str">
        <f>IF('Data invoice'!K810=0,"",'Data invoice'!L810)</f>
        <v/>
      </c>
      <c r="D854" s="1238" t="str">
        <f>IF('Data invoice'!L810=0,"",'Data invoice'!M810)</f>
        <v/>
      </c>
      <c r="E854" s="1238" t="str">
        <f>IF('Data invoice'!M810=0,"",'Data invoice'!N810)</f>
        <v/>
      </c>
      <c r="F854" s="1238" t="str">
        <f>IF('Data invoice'!N810=0,"",'Data invoice'!O810)</f>
        <v/>
      </c>
      <c r="G854" s="1238" t="str">
        <f>IF('Data invoice'!O810=0,"",'Data invoice'!P810)</f>
        <v/>
      </c>
      <c r="H854" s="1238" t="str">
        <f>IF('Data invoice'!P810=0,"",'Data invoice'!Q810)</f>
        <v/>
      </c>
      <c r="I854" s="1238" t="str">
        <f>IF('Data invoice'!Q810=0,"",'Data invoice'!R810)</f>
        <v/>
      </c>
      <c r="J854" s="1239" t="str">
        <f>IF('Data invoice'!R810=0,"",'Data invoice'!S810)</f>
        <v/>
      </c>
      <c r="K854" s="1238" t="str">
        <f>IF('Data invoice'!S810=0,"",'Data invoice'!T810)</f>
        <v/>
      </c>
      <c r="L854" s="275"/>
      <c r="M854" s="252"/>
      <c r="N854" s="252"/>
      <c r="O854" s="252"/>
      <c r="P854" s="252"/>
      <c r="Q854" s="252"/>
      <c r="R854" s="252"/>
      <c r="AK854" s="275"/>
      <c r="AL854" s="275"/>
      <c r="AM854" s="275"/>
      <c r="AN854" s="275"/>
      <c r="AO854" s="275"/>
      <c r="AP854" s="275"/>
      <c r="AQ854" s="275"/>
      <c r="AR854" s="275"/>
      <c r="AS854" s="275"/>
      <c r="AT854" s="275"/>
      <c r="AU854" s="275"/>
      <c r="AV854" s="275"/>
      <c r="AW854" s="275"/>
    </row>
    <row r="855" spans="2:49" s="414" customFormat="1" ht="15.75" customHeight="1">
      <c r="B855" s="1238" t="str">
        <f>IF('Data invoice'!J813=0,"",'Data invoice'!K813)</f>
        <v/>
      </c>
      <c r="C855" s="1238" t="str">
        <f>IF('Data invoice'!K811=0,"",'Data invoice'!L811)</f>
        <v/>
      </c>
      <c r="D855" s="1238" t="str">
        <f>IF('Data invoice'!L811=0,"",'Data invoice'!M811)</f>
        <v/>
      </c>
      <c r="E855" s="1238" t="str">
        <f>IF('Data invoice'!M811=0,"",'Data invoice'!N811)</f>
        <v/>
      </c>
      <c r="F855" s="1238" t="str">
        <f>IF('Data invoice'!N811=0,"",'Data invoice'!O811)</f>
        <v/>
      </c>
      <c r="G855" s="1238" t="str">
        <f>IF('Data invoice'!O811=0,"",'Data invoice'!P811)</f>
        <v/>
      </c>
      <c r="H855" s="1238" t="str">
        <f>IF('Data invoice'!P811=0,"",'Data invoice'!Q811)</f>
        <v/>
      </c>
      <c r="I855" s="1238" t="str">
        <f>IF('Data invoice'!Q811=0,"",'Data invoice'!R811)</f>
        <v/>
      </c>
      <c r="J855" s="1239" t="str">
        <f>IF('Data invoice'!R811=0,"",'Data invoice'!S811)</f>
        <v/>
      </c>
      <c r="K855" s="1238" t="str">
        <f>IF('Data invoice'!S811=0,"",'Data invoice'!T811)</f>
        <v/>
      </c>
      <c r="L855" s="275"/>
      <c r="M855" s="252"/>
      <c r="N855" s="252"/>
      <c r="O855" s="252"/>
      <c r="P855" s="252"/>
      <c r="Q855" s="252"/>
      <c r="R855" s="252"/>
      <c r="AK855" s="275"/>
      <c r="AL855" s="275"/>
      <c r="AM855" s="275"/>
      <c r="AN855" s="275"/>
      <c r="AO855" s="275"/>
      <c r="AP855" s="275"/>
      <c r="AQ855" s="275"/>
      <c r="AR855" s="275"/>
      <c r="AS855" s="275"/>
      <c r="AT855" s="275"/>
      <c r="AU855" s="275"/>
      <c r="AV855" s="275"/>
      <c r="AW855" s="275"/>
    </row>
    <row r="856" spans="2:49" s="414" customFormat="1" ht="15.75" customHeight="1">
      <c r="B856" s="1238" t="str">
        <f>IF('Data invoice'!J814=0,"",'Data invoice'!K814)</f>
        <v/>
      </c>
      <c r="C856" s="1238" t="str">
        <f>IF('Data invoice'!K812=0,"",'Data invoice'!L812)</f>
        <v/>
      </c>
      <c r="D856" s="1238" t="str">
        <f>IF('Data invoice'!L812=0,"",'Data invoice'!M812)</f>
        <v/>
      </c>
      <c r="E856" s="1238" t="str">
        <f>IF('Data invoice'!M812=0,"",'Data invoice'!N812)</f>
        <v/>
      </c>
      <c r="F856" s="1238" t="str">
        <f>IF('Data invoice'!N812=0,"",'Data invoice'!O812)</f>
        <v/>
      </c>
      <c r="G856" s="1238" t="str">
        <f>IF('Data invoice'!O812=0,"",'Data invoice'!P812)</f>
        <v/>
      </c>
      <c r="H856" s="1238" t="str">
        <f>IF('Data invoice'!P812=0,"",'Data invoice'!Q812)</f>
        <v/>
      </c>
      <c r="I856" s="1238" t="str">
        <f>IF('Data invoice'!Q812=0,"",'Data invoice'!R812)</f>
        <v/>
      </c>
      <c r="J856" s="1239" t="str">
        <f>IF('Data invoice'!R812=0,"",'Data invoice'!S812)</f>
        <v/>
      </c>
      <c r="K856" s="1238" t="str">
        <f>IF('Data invoice'!S812=0,"",'Data invoice'!T812)</f>
        <v/>
      </c>
      <c r="L856" s="275"/>
      <c r="M856" s="252"/>
      <c r="N856" s="252"/>
      <c r="O856" s="252"/>
      <c r="P856" s="252"/>
      <c r="Q856" s="252"/>
      <c r="R856" s="252"/>
      <c r="AK856" s="275"/>
      <c r="AL856" s="275"/>
      <c r="AM856" s="275"/>
      <c r="AN856" s="275"/>
      <c r="AO856" s="275"/>
      <c r="AP856" s="275"/>
      <c r="AQ856" s="275"/>
      <c r="AR856" s="275"/>
      <c r="AS856" s="275"/>
      <c r="AT856" s="275"/>
      <c r="AU856" s="275"/>
      <c r="AV856" s="275"/>
      <c r="AW856" s="275"/>
    </row>
    <row r="857" spans="2:49" s="414" customFormat="1" ht="15.75" customHeight="1">
      <c r="B857" s="1238" t="str">
        <f>IF('Data invoice'!J815=0,"",'Data invoice'!K815)</f>
        <v/>
      </c>
      <c r="C857" s="1238" t="str">
        <f>IF('Data invoice'!K813=0,"",'Data invoice'!L813)</f>
        <v/>
      </c>
      <c r="D857" s="1238" t="str">
        <f>IF('Data invoice'!L813=0,"",'Data invoice'!M813)</f>
        <v/>
      </c>
      <c r="E857" s="1238" t="str">
        <f>IF('Data invoice'!M813=0,"",'Data invoice'!N813)</f>
        <v/>
      </c>
      <c r="F857" s="1238" t="str">
        <f>IF('Data invoice'!N813=0,"",'Data invoice'!O813)</f>
        <v/>
      </c>
      <c r="G857" s="1238" t="str">
        <f>IF('Data invoice'!O813=0,"",'Data invoice'!P813)</f>
        <v/>
      </c>
      <c r="H857" s="1238" t="str">
        <f>IF('Data invoice'!P813=0,"",'Data invoice'!Q813)</f>
        <v/>
      </c>
      <c r="I857" s="1238" t="str">
        <f>IF('Data invoice'!Q813=0,"",'Data invoice'!R813)</f>
        <v/>
      </c>
      <c r="J857" s="1239" t="str">
        <f>IF('Data invoice'!R813=0,"",'Data invoice'!S813)</f>
        <v/>
      </c>
      <c r="K857" s="1238" t="str">
        <f>IF('Data invoice'!S813=0,"",'Data invoice'!T813)</f>
        <v/>
      </c>
      <c r="L857" s="275"/>
      <c r="M857" s="252"/>
      <c r="N857" s="252"/>
      <c r="O857" s="252"/>
      <c r="P857" s="252"/>
      <c r="Q857" s="252"/>
      <c r="R857" s="252"/>
      <c r="AK857" s="275"/>
      <c r="AL857" s="275"/>
      <c r="AM857" s="275"/>
      <c r="AN857" s="275"/>
      <c r="AO857" s="275"/>
      <c r="AP857" s="275"/>
      <c r="AQ857" s="275"/>
      <c r="AR857" s="275"/>
      <c r="AS857" s="275"/>
      <c r="AT857" s="275"/>
      <c r="AU857" s="275"/>
      <c r="AV857" s="275"/>
      <c r="AW857" s="275"/>
    </row>
    <row r="858" spans="2:49" s="414" customFormat="1" ht="15.75" customHeight="1">
      <c r="B858" s="1238" t="str">
        <f>IF('Data invoice'!J816=0,"",'Data invoice'!K816)</f>
        <v/>
      </c>
      <c r="C858" s="1238" t="str">
        <f>IF('Data invoice'!K814=0,"",'Data invoice'!L814)</f>
        <v/>
      </c>
      <c r="D858" s="1238" t="str">
        <f>IF('Data invoice'!L814=0,"",'Data invoice'!M814)</f>
        <v/>
      </c>
      <c r="E858" s="1238" t="str">
        <f>IF('Data invoice'!M814=0,"",'Data invoice'!N814)</f>
        <v/>
      </c>
      <c r="F858" s="1238" t="str">
        <f>IF('Data invoice'!N814=0,"",'Data invoice'!O814)</f>
        <v/>
      </c>
      <c r="G858" s="1238" t="str">
        <f>IF('Data invoice'!O814=0,"",'Data invoice'!P814)</f>
        <v/>
      </c>
      <c r="H858" s="1238" t="str">
        <f>IF('Data invoice'!P814=0,"",'Data invoice'!Q814)</f>
        <v/>
      </c>
      <c r="I858" s="1238" t="str">
        <f>IF('Data invoice'!Q814=0,"",'Data invoice'!R814)</f>
        <v/>
      </c>
      <c r="J858" s="1239" t="str">
        <f>IF('Data invoice'!R814=0,"",'Data invoice'!S814)</f>
        <v/>
      </c>
      <c r="K858" s="1238" t="str">
        <f>IF('Data invoice'!S814=0,"",'Data invoice'!T814)</f>
        <v/>
      </c>
      <c r="L858" s="275"/>
      <c r="M858" s="252"/>
      <c r="N858" s="252"/>
      <c r="O858" s="252"/>
      <c r="P858" s="252"/>
      <c r="Q858" s="252"/>
      <c r="R858" s="252"/>
      <c r="AK858" s="275"/>
      <c r="AL858" s="275"/>
      <c r="AM858" s="275"/>
      <c r="AN858" s="275"/>
      <c r="AO858" s="275"/>
      <c r="AP858" s="275"/>
      <c r="AQ858" s="275"/>
      <c r="AR858" s="275"/>
      <c r="AS858" s="275"/>
      <c r="AT858" s="275"/>
      <c r="AU858" s="275"/>
      <c r="AV858" s="275"/>
      <c r="AW858" s="275"/>
    </row>
    <row r="859" spans="2:49" s="414" customFormat="1" ht="15.75" customHeight="1">
      <c r="B859" s="1238" t="str">
        <f>IF('Data invoice'!J817=0,"",'Data invoice'!K817)</f>
        <v/>
      </c>
      <c r="C859" s="1238" t="str">
        <f>IF('Data invoice'!K815=0,"",'Data invoice'!L815)</f>
        <v/>
      </c>
      <c r="D859" s="1238" t="str">
        <f>IF('Data invoice'!L815=0,"",'Data invoice'!M815)</f>
        <v/>
      </c>
      <c r="E859" s="1238" t="str">
        <f>IF('Data invoice'!M815=0,"",'Data invoice'!N815)</f>
        <v/>
      </c>
      <c r="F859" s="1238" t="str">
        <f>IF('Data invoice'!N815=0,"",'Data invoice'!O815)</f>
        <v/>
      </c>
      <c r="G859" s="1238" t="str">
        <f>IF('Data invoice'!O815=0,"",'Data invoice'!P815)</f>
        <v/>
      </c>
      <c r="H859" s="1238" t="str">
        <f>IF('Data invoice'!P815=0,"",'Data invoice'!Q815)</f>
        <v/>
      </c>
      <c r="I859" s="1238" t="str">
        <f>IF('Data invoice'!Q815=0,"",'Data invoice'!R815)</f>
        <v/>
      </c>
      <c r="J859" s="1239" t="str">
        <f>IF('Data invoice'!R815=0,"",'Data invoice'!S815)</f>
        <v/>
      </c>
      <c r="K859" s="1238" t="str">
        <f>IF('Data invoice'!S815=0,"",'Data invoice'!T815)</f>
        <v/>
      </c>
      <c r="L859" s="275"/>
      <c r="M859" s="252"/>
      <c r="N859" s="252"/>
      <c r="O859" s="252"/>
      <c r="P859" s="252"/>
      <c r="Q859" s="252"/>
      <c r="R859" s="252"/>
      <c r="AK859" s="275"/>
      <c r="AL859" s="275"/>
      <c r="AM859" s="275"/>
      <c r="AN859" s="275"/>
      <c r="AO859" s="275"/>
      <c r="AP859" s="275"/>
      <c r="AQ859" s="275"/>
      <c r="AR859" s="275"/>
      <c r="AS859" s="275"/>
      <c r="AT859" s="275"/>
      <c r="AU859" s="275"/>
      <c r="AV859" s="275"/>
      <c r="AW859" s="275"/>
    </row>
    <row r="860" spans="2:49" s="414" customFormat="1" ht="15.75" customHeight="1">
      <c r="B860" s="1238" t="str">
        <f>IF('Data invoice'!J818=0,"",'Data invoice'!K818)</f>
        <v/>
      </c>
      <c r="C860" s="1238" t="str">
        <f>IF('Data invoice'!K816=0,"",'Data invoice'!L816)</f>
        <v/>
      </c>
      <c r="D860" s="1238" t="str">
        <f>IF('Data invoice'!L816=0,"",'Data invoice'!M816)</f>
        <v/>
      </c>
      <c r="E860" s="1238" t="str">
        <f>IF('Data invoice'!M816=0,"",'Data invoice'!N816)</f>
        <v/>
      </c>
      <c r="F860" s="1238" t="str">
        <f>IF('Data invoice'!N816=0,"",'Data invoice'!O816)</f>
        <v/>
      </c>
      <c r="G860" s="1238" t="str">
        <f>IF('Data invoice'!O816=0,"",'Data invoice'!P816)</f>
        <v/>
      </c>
      <c r="H860" s="1238" t="str">
        <f>IF('Data invoice'!P816=0,"",'Data invoice'!Q816)</f>
        <v/>
      </c>
      <c r="I860" s="1238" t="str">
        <f>IF('Data invoice'!Q816=0,"",'Data invoice'!R816)</f>
        <v/>
      </c>
      <c r="J860" s="1239" t="str">
        <f>IF('Data invoice'!R816=0,"",'Data invoice'!S816)</f>
        <v/>
      </c>
      <c r="K860" s="1238" t="str">
        <f>IF('Data invoice'!S816=0,"",'Data invoice'!T816)</f>
        <v/>
      </c>
      <c r="L860" s="275"/>
      <c r="M860" s="252"/>
      <c r="N860" s="252"/>
      <c r="O860" s="252"/>
      <c r="P860" s="252"/>
      <c r="Q860" s="252"/>
      <c r="R860" s="252"/>
      <c r="AK860" s="275"/>
      <c r="AL860" s="275"/>
      <c r="AM860" s="275"/>
      <c r="AN860" s="275"/>
      <c r="AO860" s="275"/>
      <c r="AP860" s="275"/>
      <c r="AQ860" s="275"/>
      <c r="AR860" s="275"/>
      <c r="AS860" s="275"/>
      <c r="AT860" s="275"/>
      <c r="AU860" s="275"/>
      <c r="AV860" s="275"/>
      <c r="AW860" s="275"/>
    </row>
    <row r="861" spans="2:49" s="414" customFormat="1" ht="15.75" customHeight="1">
      <c r="B861" s="1238" t="str">
        <f>IF('Data invoice'!J819=0,"",'Data invoice'!K819)</f>
        <v/>
      </c>
      <c r="C861" s="1238" t="str">
        <f>IF('Data invoice'!K817=0,"",'Data invoice'!L817)</f>
        <v/>
      </c>
      <c r="D861" s="1238" t="str">
        <f>IF('Data invoice'!L817=0,"",'Data invoice'!M817)</f>
        <v/>
      </c>
      <c r="E861" s="1238" t="str">
        <f>IF('Data invoice'!M817=0,"",'Data invoice'!N817)</f>
        <v/>
      </c>
      <c r="F861" s="1238" t="str">
        <f>IF('Data invoice'!N817=0,"",'Data invoice'!O817)</f>
        <v/>
      </c>
      <c r="G861" s="1238" t="str">
        <f>IF('Data invoice'!O817=0,"",'Data invoice'!P817)</f>
        <v/>
      </c>
      <c r="H861" s="1238" t="str">
        <f>IF('Data invoice'!P817=0,"",'Data invoice'!Q817)</f>
        <v/>
      </c>
      <c r="I861" s="1238" t="str">
        <f>IF('Data invoice'!Q817=0,"",'Data invoice'!R817)</f>
        <v/>
      </c>
      <c r="J861" s="1239" t="str">
        <f>IF('Data invoice'!R817=0,"",'Data invoice'!S817)</f>
        <v/>
      </c>
      <c r="K861" s="1238" t="str">
        <f>IF('Data invoice'!S817=0,"",'Data invoice'!T817)</f>
        <v/>
      </c>
      <c r="L861" s="275"/>
      <c r="M861" s="252"/>
      <c r="N861" s="252"/>
      <c r="O861" s="252"/>
      <c r="P861" s="252"/>
      <c r="Q861" s="252"/>
      <c r="R861" s="252"/>
      <c r="AK861" s="275"/>
      <c r="AL861" s="275"/>
      <c r="AM861" s="275"/>
      <c r="AN861" s="275"/>
      <c r="AO861" s="275"/>
      <c r="AP861" s="275"/>
      <c r="AQ861" s="275"/>
      <c r="AR861" s="275"/>
      <c r="AS861" s="275"/>
      <c r="AT861" s="275"/>
      <c r="AU861" s="275"/>
      <c r="AV861" s="275"/>
      <c r="AW861" s="275"/>
    </row>
    <row r="862" spans="2:49" s="414" customFormat="1" ht="15.75" customHeight="1">
      <c r="B862" s="1238" t="str">
        <f>IF('Data invoice'!J820=0,"",'Data invoice'!K820)</f>
        <v/>
      </c>
      <c r="C862" s="1238" t="str">
        <f>IF('Data invoice'!K818=0,"",'Data invoice'!L818)</f>
        <v/>
      </c>
      <c r="D862" s="1238" t="str">
        <f>IF('Data invoice'!L818=0,"",'Data invoice'!M818)</f>
        <v/>
      </c>
      <c r="E862" s="1238" t="str">
        <f>IF('Data invoice'!M818=0,"",'Data invoice'!N818)</f>
        <v/>
      </c>
      <c r="F862" s="1238" t="str">
        <f>IF('Data invoice'!N818=0,"",'Data invoice'!O818)</f>
        <v/>
      </c>
      <c r="G862" s="1238" t="str">
        <f>IF('Data invoice'!O818=0,"",'Data invoice'!P818)</f>
        <v/>
      </c>
      <c r="H862" s="1238" t="str">
        <f>IF('Data invoice'!P818=0,"",'Data invoice'!Q818)</f>
        <v/>
      </c>
      <c r="I862" s="1238" t="str">
        <f>IF('Data invoice'!Q818=0,"",'Data invoice'!R818)</f>
        <v/>
      </c>
      <c r="J862" s="1239" t="str">
        <f>IF('Data invoice'!R818=0,"",'Data invoice'!S818)</f>
        <v/>
      </c>
      <c r="K862" s="1238" t="str">
        <f>IF('Data invoice'!S818=0,"",'Data invoice'!T818)</f>
        <v/>
      </c>
      <c r="L862" s="275"/>
      <c r="M862" s="252"/>
      <c r="N862" s="252"/>
      <c r="O862" s="252"/>
      <c r="P862" s="252"/>
      <c r="Q862" s="252"/>
      <c r="R862" s="252"/>
      <c r="AK862" s="275"/>
      <c r="AL862" s="275"/>
      <c r="AM862" s="275"/>
      <c r="AN862" s="275"/>
      <c r="AO862" s="275"/>
      <c r="AP862" s="275"/>
      <c r="AQ862" s="275"/>
      <c r="AR862" s="275"/>
      <c r="AS862" s="275"/>
      <c r="AT862" s="275"/>
      <c r="AU862" s="275"/>
      <c r="AV862" s="275"/>
      <c r="AW862" s="275"/>
    </row>
    <row r="863" spans="2:49" s="414" customFormat="1" ht="15.75" customHeight="1">
      <c r="B863" s="1238" t="str">
        <f>IF('Data invoice'!J821=0,"",'Data invoice'!K821)</f>
        <v/>
      </c>
      <c r="C863" s="1238" t="str">
        <f>IF('Data invoice'!K819=0,"",'Data invoice'!L819)</f>
        <v/>
      </c>
      <c r="D863" s="1238" t="str">
        <f>IF('Data invoice'!L819=0,"",'Data invoice'!M819)</f>
        <v/>
      </c>
      <c r="E863" s="1238" t="str">
        <f>IF('Data invoice'!M819=0,"",'Data invoice'!N819)</f>
        <v/>
      </c>
      <c r="F863" s="1238" t="str">
        <f>IF('Data invoice'!N819=0,"",'Data invoice'!O819)</f>
        <v/>
      </c>
      <c r="G863" s="1238" t="str">
        <f>IF('Data invoice'!O819=0,"",'Data invoice'!P819)</f>
        <v/>
      </c>
      <c r="H863" s="1238" t="str">
        <f>IF('Data invoice'!P819=0,"",'Data invoice'!Q819)</f>
        <v/>
      </c>
      <c r="I863" s="1238" t="str">
        <f>IF('Data invoice'!Q819=0,"",'Data invoice'!R819)</f>
        <v/>
      </c>
      <c r="J863" s="1239" t="str">
        <f>IF('Data invoice'!R819=0,"",'Data invoice'!S819)</f>
        <v/>
      </c>
      <c r="K863" s="1238" t="str">
        <f>IF('Data invoice'!S819=0,"",'Data invoice'!T819)</f>
        <v/>
      </c>
      <c r="L863" s="275"/>
      <c r="M863" s="252"/>
      <c r="N863" s="252"/>
      <c r="O863" s="252"/>
      <c r="P863" s="252"/>
      <c r="Q863" s="252"/>
      <c r="R863" s="252"/>
      <c r="AK863" s="275"/>
      <c r="AL863" s="275"/>
      <c r="AM863" s="275"/>
      <c r="AN863" s="275"/>
      <c r="AO863" s="275"/>
      <c r="AP863" s="275"/>
      <c r="AQ863" s="275"/>
      <c r="AR863" s="275"/>
      <c r="AS863" s="275"/>
      <c r="AT863" s="275"/>
      <c r="AU863" s="275"/>
      <c r="AV863" s="275"/>
      <c r="AW863" s="275"/>
    </row>
    <row r="864" spans="2:49" s="414" customFormat="1" ht="15.75" customHeight="1">
      <c r="B864" s="1238" t="str">
        <f>IF('Data invoice'!J822=0,"",'Data invoice'!K822)</f>
        <v/>
      </c>
      <c r="C864" s="1238" t="str">
        <f>IF('Data invoice'!K820=0,"",'Data invoice'!L820)</f>
        <v/>
      </c>
      <c r="D864" s="1238" t="str">
        <f>IF('Data invoice'!L820=0,"",'Data invoice'!M820)</f>
        <v/>
      </c>
      <c r="E864" s="1238" t="str">
        <f>IF('Data invoice'!M820=0,"",'Data invoice'!N820)</f>
        <v/>
      </c>
      <c r="F864" s="1238" t="str">
        <f>IF('Data invoice'!N820=0,"",'Data invoice'!O820)</f>
        <v/>
      </c>
      <c r="G864" s="1238" t="str">
        <f>IF('Data invoice'!O820=0,"",'Data invoice'!P820)</f>
        <v/>
      </c>
      <c r="H864" s="1238" t="str">
        <f>IF('Data invoice'!P820=0,"",'Data invoice'!Q820)</f>
        <v/>
      </c>
      <c r="I864" s="1238" t="str">
        <f>IF('Data invoice'!Q820=0,"",'Data invoice'!R820)</f>
        <v/>
      </c>
      <c r="J864" s="1239" t="str">
        <f>IF('Data invoice'!R820=0,"",'Data invoice'!S820)</f>
        <v/>
      </c>
      <c r="K864" s="1238" t="str">
        <f>IF('Data invoice'!S820=0,"",'Data invoice'!T820)</f>
        <v/>
      </c>
      <c r="L864" s="275"/>
      <c r="M864" s="252"/>
      <c r="N864" s="252"/>
      <c r="O864" s="252"/>
      <c r="P864" s="252"/>
      <c r="Q864" s="252"/>
      <c r="R864" s="252"/>
      <c r="AK864" s="275"/>
      <c r="AL864" s="275"/>
      <c r="AM864" s="275"/>
      <c r="AN864" s="275"/>
      <c r="AO864" s="275"/>
      <c r="AP864" s="275"/>
      <c r="AQ864" s="275"/>
      <c r="AR864" s="275"/>
      <c r="AS864" s="275"/>
      <c r="AT864" s="275"/>
      <c r="AU864" s="275"/>
      <c r="AV864" s="275"/>
      <c r="AW864" s="275"/>
    </row>
    <row r="865" spans="2:49" s="414" customFormat="1" ht="15.75" customHeight="1">
      <c r="B865" s="1238" t="str">
        <f>IF('Data invoice'!J823=0,"",'Data invoice'!K823)</f>
        <v/>
      </c>
      <c r="C865" s="1238" t="str">
        <f>IF('Data invoice'!K821=0,"",'Data invoice'!L821)</f>
        <v/>
      </c>
      <c r="D865" s="1238" t="str">
        <f>IF('Data invoice'!L821=0,"",'Data invoice'!M821)</f>
        <v/>
      </c>
      <c r="E865" s="1238" t="str">
        <f>IF('Data invoice'!M821=0,"",'Data invoice'!N821)</f>
        <v/>
      </c>
      <c r="F865" s="1238" t="str">
        <f>IF('Data invoice'!N821=0,"",'Data invoice'!O821)</f>
        <v/>
      </c>
      <c r="G865" s="1238" t="str">
        <f>IF('Data invoice'!O821=0,"",'Data invoice'!P821)</f>
        <v/>
      </c>
      <c r="H865" s="1238" t="str">
        <f>IF('Data invoice'!P821=0,"",'Data invoice'!Q821)</f>
        <v/>
      </c>
      <c r="I865" s="1238" t="str">
        <f>IF('Data invoice'!Q821=0,"",'Data invoice'!R821)</f>
        <v/>
      </c>
      <c r="J865" s="1239" t="str">
        <f>IF('Data invoice'!R821=0,"",'Data invoice'!S821)</f>
        <v/>
      </c>
      <c r="K865" s="1238" t="str">
        <f>IF('Data invoice'!S821=0,"",'Data invoice'!T821)</f>
        <v/>
      </c>
      <c r="L865" s="275"/>
      <c r="M865" s="252"/>
      <c r="N865" s="252"/>
      <c r="O865" s="252"/>
      <c r="P865" s="252"/>
      <c r="Q865" s="252"/>
      <c r="R865" s="252"/>
      <c r="AK865" s="275"/>
      <c r="AL865" s="275"/>
      <c r="AM865" s="275"/>
      <c r="AN865" s="275"/>
      <c r="AO865" s="275"/>
      <c r="AP865" s="275"/>
      <c r="AQ865" s="275"/>
      <c r="AR865" s="275"/>
      <c r="AS865" s="275"/>
      <c r="AT865" s="275"/>
      <c r="AU865" s="275"/>
      <c r="AV865" s="275"/>
      <c r="AW865" s="275"/>
    </row>
    <row r="866" spans="2:49" s="414" customFormat="1" ht="15.75" customHeight="1">
      <c r="B866" s="1238" t="str">
        <f>IF('Data invoice'!J824=0,"",'Data invoice'!K824)</f>
        <v/>
      </c>
      <c r="C866" s="1238" t="str">
        <f>IF('Data invoice'!K822=0,"",'Data invoice'!L822)</f>
        <v/>
      </c>
      <c r="D866" s="1238" t="str">
        <f>IF('Data invoice'!L822=0,"",'Data invoice'!M822)</f>
        <v/>
      </c>
      <c r="E866" s="1238" t="str">
        <f>IF('Data invoice'!M822=0,"",'Data invoice'!N822)</f>
        <v/>
      </c>
      <c r="F866" s="1238" t="str">
        <f>IF('Data invoice'!N822=0,"",'Data invoice'!O822)</f>
        <v/>
      </c>
      <c r="G866" s="1238" t="str">
        <f>IF('Data invoice'!O822=0,"",'Data invoice'!P822)</f>
        <v/>
      </c>
      <c r="H866" s="1238" t="str">
        <f>IF('Data invoice'!P822=0,"",'Data invoice'!Q822)</f>
        <v/>
      </c>
      <c r="I866" s="1238" t="str">
        <f>IF('Data invoice'!Q822=0,"",'Data invoice'!R822)</f>
        <v/>
      </c>
      <c r="J866" s="1239" t="str">
        <f>IF('Data invoice'!R822=0,"",'Data invoice'!S822)</f>
        <v/>
      </c>
      <c r="K866" s="1238" t="str">
        <f>IF('Data invoice'!S822=0,"",'Data invoice'!T822)</f>
        <v/>
      </c>
      <c r="L866" s="275"/>
      <c r="M866" s="252"/>
      <c r="N866" s="252"/>
      <c r="O866" s="252"/>
      <c r="P866" s="252"/>
      <c r="Q866" s="252"/>
      <c r="R866" s="252"/>
      <c r="AK866" s="275"/>
      <c r="AL866" s="275"/>
      <c r="AM866" s="275"/>
      <c r="AN866" s="275"/>
      <c r="AO866" s="275"/>
      <c r="AP866" s="275"/>
      <c r="AQ866" s="275"/>
      <c r="AR866" s="275"/>
      <c r="AS866" s="275"/>
      <c r="AT866" s="275"/>
      <c r="AU866" s="275"/>
      <c r="AV866" s="275"/>
      <c r="AW866" s="275"/>
    </row>
    <row r="867" spans="2:49" s="414" customFormat="1" ht="15.75" customHeight="1">
      <c r="B867" s="1238" t="str">
        <f>IF('Data invoice'!J825=0,"",'Data invoice'!K825)</f>
        <v/>
      </c>
      <c r="C867" s="1238" t="str">
        <f>IF('Data invoice'!K823=0,"",'Data invoice'!L823)</f>
        <v/>
      </c>
      <c r="D867" s="1238" t="str">
        <f>IF('Data invoice'!L823=0,"",'Data invoice'!M823)</f>
        <v/>
      </c>
      <c r="E867" s="1238" t="str">
        <f>IF('Data invoice'!M823=0,"",'Data invoice'!N823)</f>
        <v/>
      </c>
      <c r="F867" s="1238" t="str">
        <f>IF('Data invoice'!N823=0,"",'Data invoice'!O823)</f>
        <v/>
      </c>
      <c r="G867" s="1238" t="str">
        <f>IF('Data invoice'!O823=0,"",'Data invoice'!P823)</f>
        <v/>
      </c>
      <c r="H867" s="1238" t="str">
        <f>IF('Data invoice'!P823=0,"",'Data invoice'!Q823)</f>
        <v/>
      </c>
      <c r="I867" s="1238" t="str">
        <f>IF('Data invoice'!Q823=0,"",'Data invoice'!R823)</f>
        <v/>
      </c>
      <c r="J867" s="1239" t="str">
        <f>IF('Data invoice'!R823=0,"",'Data invoice'!S823)</f>
        <v/>
      </c>
      <c r="K867" s="1238" t="str">
        <f>IF('Data invoice'!S823=0,"",'Data invoice'!T823)</f>
        <v/>
      </c>
      <c r="L867" s="275"/>
      <c r="M867" s="252"/>
      <c r="N867" s="252"/>
      <c r="O867" s="252"/>
      <c r="P867" s="252"/>
      <c r="Q867" s="252"/>
      <c r="R867" s="252"/>
      <c r="AK867" s="275"/>
      <c r="AL867" s="275"/>
      <c r="AM867" s="275"/>
      <c r="AN867" s="275"/>
      <c r="AO867" s="275"/>
      <c r="AP867" s="275"/>
      <c r="AQ867" s="275"/>
      <c r="AR867" s="275"/>
      <c r="AS867" s="275"/>
      <c r="AT867" s="275"/>
      <c r="AU867" s="275"/>
      <c r="AV867" s="275"/>
      <c r="AW867" s="275"/>
    </row>
    <row r="868" spans="2:49" s="414" customFormat="1" ht="15.75" customHeight="1">
      <c r="B868" s="1238" t="str">
        <f>IF('Data invoice'!J826=0,"",'Data invoice'!K826)</f>
        <v/>
      </c>
      <c r="C868" s="1238" t="str">
        <f>IF('Data invoice'!K824=0,"",'Data invoice'!L824)</f>
        <v/>
      </c>
      <c r="D868" s="1238" t="str">
        <f>IF('Data invoice'!L824=0,"",'Data invoice'!M824)</f>
        <v/>
      </c>
      <c r="E868" s="1238" t="str">
        <f>IF('Data invoice'!M824=0,"",'Data invoice'!N824)</f>
        <v/>
      </c>
      <c r="F868" s="1238" t="str">
        <f>IF('Data invoice'!N824=0,"",'Data invoice'!O824)</f>
        <v/>
      </c>
      <c r="G868" s="1238" t="str">
        <f>IF('Data invoice'!O824=0,"",'Data invoice'!P824)</f>
        <v/>
      </c>
      <c r="H868" s="1238" t="str">
        <f>IF('Data invoice'!P824=0,"",'Data invoice'!Q824)</f>
        <v/>
      </c>
      <c r="I868" s="1238" t="str">
        <f>IF('Data invoice'!Q824=0,"",'Data invoice'!R824)</f>
        <v/>
      </c>
      <c r="J868" s="1239" t="str">
        <f>IF('Data invoice'!R824=0,"",'Data invoice'!S824)</f>
        <v/>
      </c>
      <c r="K868" s="1238" t="str">
        <f>IF('Data invoice'!S824=0,"",'Data invoice'!T824)</f>
        <v/>
      </c>
      <c r="L868" s="275"/>
      <c r="M868" s="252"/>
      <c r="N868" s="252"/>
      <c r="O868" s="252"/>
      <c r="P868" s="252"/>
      <c r="Q868" s="252"/>
      <c r="R868" s="252"/>
      <c r="AK868" s="275"/>
      <c r="AL868" s="275"/>
      <c r="AM868" s="275"/>
      <c r="AN868" s="275"/>
      <c r="AO868" s="275"/>
      <c r="AP868" s="275"/>
      <c r="AQ868" s="275"/>
      <c r="AR868" s="275"/>
      <c r="AS868" s="275"/>
      <c r="AT868" s="275"/>
      <c r="AU868" s="275"/>
      <c r="AV868" s="275"/>
      <c r="AW868" s="275"/>
    </row>
    <row r="869" spans="2:49" s="414" customFormat="1" ht="15.75" customHeight="1">
      <c r="B869" s="1238" t="str">
        <f>IF('Data invoice'!J827=0,"",'Data invoice'!K827)</f>
        <v/>
      </c>
      <c r="C869" s="1238" t="str">
        <f>IF('Data invoice'!K825=0,"",'Data invoice'!L825)</f>
        <v/>
      </c>
      <c r="D869" s="1238" t="str">
        <f>IF('Data invoice'!L825=0,"",'Data invoice'!M825)</f>
        <v/>
      </c>
      <c r="E869" s="1238" t="str">
        <f>IF('Data invoice'!M825=0,"",'Data invoice'!N825)</f>
        <v/>
      </c>
      <c r="F869" s="1238" t="str">
        <f>IF('Data invoice'!N825=0,"",'Data invoice'!O825)</f>
        <v/>
      </c>
      <c r="G869" s="1238" t="str">
        <f>IF('Data invoice'!O825=0,"",'Data invoice'!P825)</f>
        <v/>
      </c>
      <c r="H869" s="1238" t="str">
        <f>IF('Data invoice'!P825=0,"",'Data invoice'!Q825)</f>
        <v/>
      </c>
      <c r="I869" s="1238" t="str">
        <f>IF('Data invoice'!Q825=0,"",'Data invoice'!R825)</f>
        <v/>
      </c>
      <c r="J869" s="1239" t="str">
        <f>IF('Data invoice'!R825=0,"",'Data invoice'!S825)</f>
        <v/>
      </c>
      <c r="K869" s="1238" t="str">
        <f>IF('Data invoice'!S825=0,"",'Data invoice'!T825)</f>
        <v/>
      </c>
      <c r="L869" s="275"/>
      <c r="M869" s="252"/>
      <c r="N869" s="252"/>
      <c r="O869" s="252"/>
      <c r="P869" s="252"/>
      <c r="Q869" s="252"/>
      <c r="R869" s="252"/>
      <c r="AK869" s="275"/>
      <c r="AL869" s="275"/>
      <c r="AM869" s="275"/>
      <c r="AN869" s="275"/>
      <c r="AO869" s="275"/>
      <c r="AP869" s="275"/>
      <c r="AQ869" s="275"/>
      <c r="AR869" s="275"/>
      <c r="AS869" s="275"/>
      <c r="AT869" s="275"/>
      <c r="AU869" s="275"/>
      <c r="AV869" s="275"/>
      <c r="AW869" s="275"/>
    </row>
    <row r="870" spans="2:49" s="414" customFormat="1" ht="15.75" customHeight="1">
      <c r="B870" s="1238" t="str">
        <f>IF('Data invoice'!J828=0,"",'Data invoice'!K828)</f>
        <v/>
      </c>
      <c r="C870" s="1238" t="str">
        <f>IF('Data invoice'!K826=0,"",'Data invoice'!L826)</f>
        <v/>
      </c>
      <c r="D870" s="1238" t="str">
        <f>IF('Data invoice'!L826=0,"",'Data invoice'!M826)</f>
        <v/>
      </c>
      <c r="E870" s="1238" t="str">
        <f>IF('Data invoice'!M826=0,"",'Data invoice'!N826)</f>
        <v/>
      </c>
      <c r="F870" s="1238" t="str">
        <f>IF('Data invoice'!N826=0,"",'Data invoice'!O826)</f>
        <v/>
      </c>
      <c r="G870" s="1238" t="str">
        <f>IF('Data invoice'!O826=0,"",'Data invoice'!P826)</f>
        <v/>
      </c>
      <c r="H870" s="1238" t="str">
        <f>IF('Data invoice'!P826=0,"",'Data invoice'!Q826)</f>
        <v/>
      </c>
      <c r="I870" s="1238" t="str">
        <f>IF('Data invoice'!Q826=0,"",'Data invoice'!R826)</f>
        <v/>
      </c>
      <c r="J870" s="1239" t="str">
        <f>IF('Data invoice'!R826=0,"",'Data invoice'!S826)</f>
        <v/>
      </c>
      <c r="K870" s="1238" t="str">
        <f>IF('Data invoice'!S826=0,"",'Data invoice'!T826)</f>
        <v/>
      </c>
      <c r="L870" s="275"/>
      <c r="M870" s="252"/>
      <c r="N870" s="252"/>
      <c r="O870" s="252"/>
      <c r="P870" s="252"/>
      <c r="Q870" s="252"/>
      <c r="R870" s="252"/>
      <c r="AK870" s="275"/>
      <c r="AL870" s="275"/>
      <c r="AM870" s="275"/>
      <c r="AN870" s="275"/>
      <c r="AO870" s="275"/>
      <c r="AP870" s="275"/>
      <c r="AQ870" s="275"/>
      <c r="AR870" s="275"/>
      <c r="AS870" s="275"/>
      <c r="AT870" s="275"/>
      <c r="AU870" s="275"/>
      <c r="AV870" s="275"/>
      <c r="AW870" s="275"/>
    </row>
    <row r="871" spans="2:49" s="414" customFormat="1" ht="15.75" customHeight="1">
      <c r="B871" s="1238" t="str">
        <f>IF('Data invoice'!J829=0,"",'Data invoice'!K829)</f>
        <v/>
      </c>
      <c r="C871" s="1238" t="str">
        <f>IF('Data invoice'!K827=0,"",'Data invoice'!L827)</f>
        <v/>
      </c>
      <c r="D871" s="1238" t="str">
        <f>IF('Data invoice'!L827=0,"",'Data invoice'!M827)</f>
        <v/>
      </c>
      <c r="E871" s="1238" t="str">
        <f>IF('Data invoice'!M827=0,"",'Data invoice'!N827)</f>
        <v/>
      </c>
      <c r="F871" s="1238" t="str">
        <f>IF('Data invoice'!N827=0,"",'Data invoice'!O827)</f>
        <v/>
      </c>
      <c r="G871" s="1238" t="str">
        <f>IF('Data invoice'!O827=0,"",'Data invoice'!P827)</f>
        <v/>
      </c>
      <c r="H871" s="1238" t="str">
        <f>IF('Data invoice'!P827=0,"",'Data invoice'!Q827)</f>
        <v/>
      </c>
      <c r="I871" s="1238" t="str">
        <f>IF('Data invoice'!Q827=0,"",'Data invoice'!R827)</f>
        <v/>
      </c>
      <c r="J871" s="1239" t="str">
        <f>IF('Data invoice'!R827=0,"",'Data invoice'!S827)</f>
        <v/>
      </c>
      <c r="K871" s="1238" t="str">
        <f>IF('Data invoice'!S827=0,"",'Data invoice'!T827)</f>
        <v/>
      </c>
      <c r="L871" s="275"/>
      <c r="M871" s="252"/>
      <c r="N871" s="252"/>
      <c r="O871" s="252"/>
      <c r="P871" s="252"/>
      <c r="Q871" s="252"/>
      <c r="R871" s="252"/>
      <c r="AK871" s="275"/>
      <c r="AL871" s="275"/>
      <c r="AM871" s="275"/>
      <c r="AN871" s="275"/>
      <c r="AO871" s="275"/>
      <c r="AP871" s="275"/>
      <c r="AQ871" s="275"/>
      <c r="AR871" s="275"/>
      <c r="AS871" s="275"/>
      <c r="AT871" s="275"/>
      <c r="AU871" s="275"/>
      <c r="AV871" s="275"/>
      <c r="AW871" s="275"/>
    </row>
    <row r="872" spans="2:49" s="414" customFormat="1" ht="15.75" customHeight="1">
      <c r="B872" s="1238" t="str">
        <f>IF('Data invoice'!J830=0,"",'Data invoice'!K830)</f>
        <v/>
      </c>
      <c r="C872" s="1238" t="str">
        <f>IF('Data invoice'!K828=0,"",'Data invoice'!L828)</f>
        <v/>
      </c>
      <c r="D872" s="1238" t="str">
        <f>IF('Data invoice'!L828=0,"",'Data invoice'!M828)</f>
        <v/>
      </c>
      <c r="E872" s="1238" t="str">
        <f>IF('Data invoice'!M828=0,"",'Data invoice'!N828)</f>
        <v/>
      </c>
      <c r="F872" s="1238" t="str">
        <f>IF('Data invoice'!N828=0,"",'Data invoice'!O828)</f>
        <v/>
      </c>
      <c r="G872" s="1238" t="str">
        <f>IF('Data invoice'!O828=0,"",'Data invoice'!P828)</f>
        <v/>
      </c>
      <c r="H872" s="1238" t="str">
        <f>IF('Data invoice'!P828=0,"",'Data invoice'!Q828)</f>
        <v/>
      </c>
      <c r="I872" s="1238" t="str">
        <f>IF('Data invoice'!Q828=0,"",'Data invoice'!R828)</f>
        <v/>
      </c>
      <c r="J872" s="1239" t="str">
        <f>IF('Data invoice'!R828=0,"",'Data invoice'!S828)</f>
        <v/>
      </c>
      <c r="K872" s="1238" t="str">
        <f>IF('Data invoice'!S828=0,"",'Data invoice'!T828)</f>
        <v/>
      </c>
      <c r="L872" s="275"/>
      <c r="M872" s="252"/>
      <c r="N872" s="252"/>
      <c r="O872" s="252"/>
      <c r="P872" s="252"/>
      <c r="Q872" s="252"/>
      <c r="R872" s="252"/>
      <c r="AK872" s="275"/>
      <c r="AL872" s="275"/>
      <c r="AM872" s="275"/>
      <c r="AN872" s="275"/>
      <c r="AO872" s="275"/>
      <c r="AP872" s="275"/>
      <c r="AQ872" s="275"/>
      <c r="AR872" s="275"/>
      <c r="AS872" s="275"/>
      <c r="AT872" s="275"/>
      <c r="AU872" s="275"/>
      <c r="AV872" s="275"/>
      <c r="AW872" s="275"/>
    </row>
    <row r="873" spans="2:49" s="414" customFormat="1" ht="15.75" customHeight="1">
      <c r="B873" s="1238" t="str">
        <f>IF('Data invoice'!J831=0,"",'Data invoice'!K831)</f>
        <v/>
      </c>
      <c r="C873" s="1238" t="str">
        <f>IF('Data invoice'!K829=0,"",'Data invoice'!L829)</f>
        <v/>
      </c>
      <c r="D873" s="1238" t="str">
        <f>IF('Data invoice'!L829=0,"",'Data invoice'!M829)</f>
        <v/>
      </c>
      <c r="E873" s="1238" t="str">
        <f>IF('Data invoice'!M829=0,"",'Data invoice'!N829)</f>
        <v/>
      </c>
      <c r="F873" s="1238" t="str">
        <f>IF('Data invoice'!N829=0,"",'Data invoice'!O829)</f>
        <v/>
      </c>
      <c r="G873" s="1238" t="str">
        <f>IF('Data invoice'!O829=0,"",'Data invoice'!P829)</f>
        <v/>
      </c>
      <c r="H873" s="1238" t="str">
        <f>IF('Data invoice'!P829=0,"",'Data invoice'!Q829)</f>
        <v/>
      </c>
      <c r="I873" s="1238" t="str">
        <f>IF('Data invoice'!Q829=0,"",'Data invoice'!R829)</f>
        <v/>
      </c>
      <c r="J873" s="1239" t="str">
        <f>IF('Data invoice'!R829=0,"",'Data invoice'!S829)</f>
        <v/>
      </c>
      <c r="K873" s="1238" t="str">
        <f>IF('Data invoice'!S829=0,"",'Data invoice'!T829)</f>
        <v/>
      </c>
      <c r="L873" s="275"/>
      <c r="M873" s="252"/>
      <c r="N873" s="252"/>
      <c r="O873" s="252"/>
      <c r="P873" s="252"/>
      <c r="Q873" s="252"/>
      <c r="R873" s="252"/>
      <c r="AK873" s="275"/>
      <c r="AL873" s="275"/>
      <c r="AM873" s="275"/>
      <c r="AN873" s="275"/>
      <c r="AO873" s="275"/>
      <c r="AP873" s="275"/>
      <c r="AQ873" s="275"/>
      <c r="AR873" s="275"/>
      <c r="AS873" s="275"/>
      <c r="AT873" s="275"/>
      <c r="AU873" s="275"/>
      <c r="AV873" s="275"/>
      <c r="AW873" s="275"/>
    </row>
    <row r="874" spans="2:49" s="414" customFormat="1" ht="15.75" customHeight="1">
      <c r="B874" s="1238" t="str">
        <f>IF('Data invoice'!J832=0,"",'Data invoice'!K832)</f>
        <v/>
      </c>
      <c r="C874" s="1238" t="str">
        <f>IF('Data invoice'!K830=0,"",'Data invoice'!L830)</f>
        <v/>
      </c>
      <c r="D874" s="1238" t="str">
        <f>IF('Data invoice'!L830=0,"",'Data invoice'!M830)</f>
        <v/>
      </c>
      <c r="E874" s="1238" t="str">
        <f>IF('Data invoice'!M830=0,"",'Data invoice'!N830)</f>
        <v/>
      </c>
      <c r="F874" s="1238" t="str">
        <f>IF('Data invoice'!N830=0,"",'Data invoice'!O830)</f>
        <v/>
      </c>
      <c r="G874" s="1238" t="str">
        <f>IF('Data invoice'!O830=0,"",'Data invoice'!P830)</f>
        <v/>
      </c>
      <c r="H874" s="1238" t="str">
        <f>IF('Data invoice'!P830=0,"",'Data invoice'!Q830)</f>
        <v/>
      </c>
      <c r="I874" s="1238" t="str">
        <f>IF('Data invoice'!Q830=0,"",'Data invoice'!R830)</f>
        <v/>
      </c>
      <c r="J874" s="1239" t="str">
        <f>IF('Data invoice'!R830=0,"",'Data invoice'!S830)</f>
        <v/>
      </c>
      <c r="K874" s="1238" t="str">
        <f>IF('Data invoice'!S830=0,"",'Data invoice'!T830)</f>
        <v/>
      </c>
      <c r="L874" s="275"/>
      <c r="M874" s="252"/>
      <c r="N874" s="252"/>
      <c r="O874" s="252"/>
      <c r="P874" s="252"/>
      <c r="Q874" s="252"/>
      <c r="R874" s="252"/>
      <c r="AK874" s="275"/>
      <c r="AL874" s="275"/>
      <c r="AM874" s="275"/>
      <c r="AN874" s="275"/>
      <c r="AO874" s="275"/>
      <c r="AP874" s="275"/>
      <c r="AQ874" s="275"/>
      <c r="AR874" s="275"/>
      <c r="AS874" s="275"/>
      <c r="AT874" s="275"/>
      <c r="AU874" s="275"/>
      <c r="AV874" s="275"/>
      <c r="AW874" s="275"/>
    </row>
    <row r="875" spans="2:49" s="414" customFormat="1" ht="15.75" customHeight="1">
      <c r="B875" s="1238" t="str">
        <f>IF('Data invoice'!J833=0,"",'Data invoice'!K833)</f>
        <v/>
      </c>
      <c r="C875" s="1238" t="str">
        <f>IF('Data invoice'!K831=0,"",'Data invoice'!L831)</f>
        <v/>
      </c>
      <c r="D875" s="1238" t="str">
        <f>IF('Data invoice'!L831=0,"",'Data invoice'!M831)</f>
        <v/>
      </c>
      <c r="E875" s="1238" t="str">
        <f>IF('Data invoice'!M831=0,"",'Data invoice'!N831)</f>
        <v/>
      </c>
      <c r="F875" s="1238" t="str">
        <f>IF('Data invoice'!N831=0,"",'Data invoice'!O831)</f>
        <v/>
      </c>
      <c r="G875" s="1238" t="str">
        <f>IF('Data invoice'!O831=0,"",'Data invoice'!P831)</f>
        <v/>
      </c>
      <c r="H875" s="1238" t="str">
        <f>IF('Data invoice'!P831=0,"",'Data invoice'!Q831)</f>
        <v/>
      </c>
      <c r="I875" s="1238" t="str">
        <f>IF('Data invoice'!Q831=0,"",'Data invoice'!R831)</f>
        <v/>
      </c>
      <c r="J875" s="1239" t="str">
        <f>IF('Data invoice'!R831=0,"",'Data invoice'!S831)</f>
        <v/>
      </c>
      <c r="K875" s="1238" t="str">
        <f>IF('Data invoice'!S831=0,"",'Data invoice'!T831)</f>
        <v/>
      </c>
      <c r="L875" s="275"/>
      <c r="M875" s="252"/>
      <c r="N875" s="252"/>
      <c r="O875" s="252"/>
      <c r="P875" s="252"/>
      <c r="Q875" s="252"/>
      <c r="R875" s="252"/>
      <c r="AK875" s="275"/>
      <c r="AL875" s="275"/>
      <c r="AM875" s="275"/>
      <c r="AN875" s="275"/>
      <c r="AO875" s="275"/>
      <c r="AP875" s="275"/>
      <c r="AQ875" s="275"/>
      <c r="AR875" s="275"/>
      <c r="AS875" s="275"/>
      <c r="AT875" s="275"/>
      <c r="AU875" s="275"/>
      <c r="AV875" s="275"/>
      <c r="AW875" s="275"/>
    </row>
    <row r="876" spans="2:49" s="414" customFormat="1" ht="15.75" customHeight="1">
      <c r="B876" s="1238" t="str">
        <f>IF('Data invoice'!J834=0,"",'Data invoice'!K834)</f>
        <v/>
      </c>
      <c r="C876" s="1238" t="str">
        <f>IF('Data invoice'!K832=0,"",'Data invoice'!L832)</f>
        <v/>
      </c>
      <c r="D876" s="1238" t="str">
        <f>IF('Data invoice'!L832=0,"",'Data invoice'!M832)</f>
        <v/>
      </c>
      <c r="E876" s="1238" t="str">
        <f>IF('Data invoice'!M832=0,"",'Data invoice'!N832)</f>
        <v/>
      </c>
      <c r="F876" s="1238" t="str">
        <f>IF('Data invoice'!N832=0,"",'Data invoice'!O832)</f>
        <v/>
      </c>
      <c r="G876" s="1238" t="str">
        <f>IF('Data invoice'!O832=0,"",'Data invoice'!P832)</f>
        <v/>
      </c>
      <c r="H876" s="1238" t="str">
        <f>IF('Data invoice'!P832=0,"",'Data invoice'!Q832)</f>
        <v/>
      </c>
      <c r="I876" s="1238" t="str">
        <f>IF('Data invoice'!Q832=0,"",'Data invoice'!R832)</f>
        <v/>
      </c>
      <c r="J876" s="1239" t="str">
        <f>IF('Data invoice'!R832=0,"",'Data invoice'!S832)</f>
        <v/>
      </c>
      <c r="K876" s="1238" t="str">
        <f>IF('Data invoice'!S832=0,"",'Data invoice'!T832)</f>
        <v/>
      </c>
      <c r="L876" s="275"/>
      <c r="M876" s="252"/>
      <c r="N876" s="252"/>
      <c r="O876" s="252"/>
      <c r="P876" s="252"/>
      <c r="Q876" s="252"/>
      <c r="R876" s="252"/>
      <c r="AK876" s="275"/>
      <c r="AL876" s="275"/>
      <c r="AM876" s="275"/>
      <c r="AN876" s="275"/>
      <c r="AO876" s="275"/>
      <c r="AP876" s="275"/>
      <c r="AQ876" s="275"/>
      <c r="AR876" s="275"/>
      <c r="AS876" s="275"/>
      <c r="AT876" s="275"/>
      <c r="AU876" s="275"/>
      <c r="AV876" s="275"/>
      <c r="AW876" s="275"/>
    </row>
    <row r="877" spans="2:49" s="414" customFormat="1" ht="15.75" customHeight="1">
      <c r="B877" s="1238" t="str">
        <f>IF('Data invoice'!J835=0,"",'Data invoice'!K835)</f>
        <v/>
      </c>
      <c r="C877" s="1238" t="str">
        <f>IF('Data invoice'!K833=0,"",'Data invoice'!L833)</f>
        <v/>
      </c>
      <c r="D877" s="1238" t="str">
        <f>IF('Data invoice'!L833=0,"",'Data invoice'!M833)</f>
        <v/>
      </c>
      <c r="E877" s="1238" t="str">
        <f>IF('Data invoice'!M833=0,"",'Data invoice'!N833)</f>
        <v/>
      </c>
      <c r="F877" s="1238" t="str">
        <f>IF('Data invoice'!N833=0,"",'Data invoice'!O833)</f>
        <v/>
      </c>
      <c r="G877" s="1238" t="str">
        <f>IF('Data invoice'!O833=0,"",'Data invoice'!P833)</f>
        <v/>
      </c>
      <c r="H877" s="1238" t="str">
        <f>IF('Data invoice'!P833=0,"",'Data invoice'!Q833)</f>
        <v/>
      </c>
      <c r="I877" s="1238" t="str">
        <f>IF('Data invoice'!Q833=0,"",'Data invoice'!R833)</f>
        <v/>
      </c>
      <c r="J877" s="1239" t="str">
        <f>IF('Data invoice'!R833=0,"",'Data invoice'!S833)</f>
        <v/>
      </c>
      <c r="K877" s="1238" t="str">
        <f>IF('Data invoice'!S833=0,"",'Data invoice'!T833)</f>
        <v/>
      </c>
      <c r="L877" s="275"/>
      <c r="M877" s="252"/>
      <c r="N877" s="252"/>
      <c r="O877" s="252"/>
      <c r="P877" s="252"/>
      <c r="Q877" s="252"/>
      <c r="R877" s="252"/>
      <c r="AK877" s="275"/>
      <c r="AL877" s="275"/>
      <c r="AM877" s="275"/>
      <c r="AN877" s="275"/>
      <c r="AO877" s="275"/>
      <c r="AP877" s="275"/>
      <c r="AQ877" s="275"/>
      <c r="AR877" s="275"/>
      <c r="AS877" s="275"/>
      <c r="AT877" s="275"/>
      <c r="AU877" s="275"/>
      <c r="AV877" s="275"/>
      <c r="AW877" s="275"/>
    </row>
    <row r="878" spans="2:49" s="414" customFormat="1" ht="15.75" customHeight="1">
      <c r="B878" s="1238" t="str">
        <f>IF('Data invoice'!J836=0,"",'Data invoice'!K836)</f>
        <v/>
      </c>
      <c r="C878" s="1238" t="str">
        <f>IF('Data invoice'!K834=0,"",'Data invoice'!L834)</f>
        <v/>
      </c>
      <c r="D878" s="1238" t="str">
        <f>IF('Data invoice'!L834=0,"",'Data invoice'!M834)</f>
        <v/>
      </c>
      <c r="E878" s="1238" t="str">
        <f>IF('Data invoice'!M834=0,"",'Data invoice'!N834)</f>
        <v/>
      </c>
      <c r="F878" s="1238" t="str">
        <f>IF('Data invoice'!N834=0,"",'Data invoice'!O834)</f>
        <v/>
      </c>
      <c r="G878" s="1238" t="str">
        <f>IF('Data invoice'!O834=0,"",'Data invoice'!P834)</f>
        <v/>
      </c>
      <c r="H878" s="1238" t="str">
        <f>IF('Data invoice'!P834=0,"",'Data invoice'!Q834)</f>
        <v/>
      </c>
      <c r="I878" s="1238" t="str">
        <f>IF('Data invoice'!Q834=0,"",'Data invoice'!R834)</f>
        <v/>
      </c>
      <c r="J878" s="1239" t="str">
        <f>IF('Data invoice'!R834=0,"",'Data invoice'!S834)</f>
        <v/>
      </c>
      <c r="K878" s="1238" t="str">
        <f>IF('Data invoice'!S834=0,"",'Data invoice'!T834)</f>
        <v/>
      </c>
      <c r="L878" s="275"/>
      <c r="M878" s="252"/>
      <c r="N878" s="252"/>
      <c r="O878" s="252"/>
      <c r="P878" s="252"/>
      <c r="Q878" s="252"/>
      <c r="R878" s="252"/>
      <c r="AK878" s="275"/>
      <c r="AL878" s="275"/>
      <c r="AM878" s="275"/>
      <c r="AN878" s="275"/>
      <c r="AO878" s="275"/>
      <c r="AP878" s="275"/>
      <c r="AQ878" s="275"/>
      <c r="AR878" s="275"/>
      <c r="AS878" s="275"/>
      <c r="AT878" s="275"/>
      <c r="AU878" s="275"/>
      <c r="AV878" s="275"/>
      <c r="AW878" s="275"/>
    </row>
    <row r="879" spans="2:49" s="414" customFormat="1" ht="15.75" customHeight="1">
      <c r="B879" s="1238" t="str">
        <f>IF('Data invoice'!J837=0,"",'Data invoice'!K837)</f>
        <v/>
      </c>
      <c r="C879" s="1238" t="str">
        <f>IF('Data invoice'!K835=0,"",'Data invoice'!L835)</f>
        <v/>
      </c>
      <c r="D879" s="1238" t="str">
        <f>IF('Data invoice'!L835=0,"",'Data invoice'!M835)</f>
        <v/>
      </c>
      <c r="E879" s="1238" t="str">
        <f>IF('Data invoice'!M835=0,"",'Data invoice'!N835)</f>
        <v/>
      </c>
      <c r="F879" s="1238" t="str">
        <f>IF('Data invoice'!N835=0,"",'Data invoice'!O835)</f>
        <v/>
      </c>
      <c r="G879" s="1238" t="str">
        <f>IF('Data invoice'!O835=0,"",'Data invoice'!P835)</f>
        <v/>
      </c>
      <c r="H879" s="1238" t="str">
        <f>IF('Data invoice'!P835=0,"",'Data invoice'!Q835)</f>
        <v/>
      </c>
      <c r="I879" s="1238" t="str">
        <f>IF('Data invoice'!Q835=0,"",'Data invoice'!R835)</f>
        <v/>
      </c>
      <c r="J879" s="1239" t="str">
        <f>IF('Data invoice'!R835=0,"",'Data invoice'!S835)</f>
        <v/>
      </c>
      <c r="K879" s="1238" t="str">
        <f>IF('Data invoice'!S835=0,"",'Data invoice'!T835)</f>
        <v/>
      </c>
      <c r="L879" s="275"/>
      <c r="M879" s="252"/>
      <c r="N879" s="252"/>
      <c r="O879" s="252"/>
      <c r="P879" s="252"/>
      <c r="Q879" s="252"/>
      <c r="R879" s="252"/>
      <c r="AK879" s="275"/>
      <c r="AL879" s="275"/>
      <c r="AM879" s="275"/>
      <c r="AN879" s="275"/>
      <c r="AO879" s="275"/>
      <c r="AP879" s="275"/>
      <c r="AQ879" s="275"/>
      <c r="AR879" s="275"/>
      <c r="AS879" s="275"/>
      <c r="AT879" s="275"/>
      <c r="AU879" s="275"/>
      <c r="AV879" s="275"/>
      <c r="AW879" s="275"/>
    </row>
    <row r="880" spans="2:49" s="414" customFormat="1" ht="15.75" customHeight="1">
      <c r="B880" s="1238" t="str">
        <f>IF('Data invoice'!J838=0,"",'Data invoice'!K838)</f>
        <v/>
      </c>
      <c r="C880" s="1238" t="str">
        <f>IF('Data invoice'!K836=0,"",'Data invoice'!L836)</f>
        <v/>
      </c>
      <c r="D880" s="1238" t="str">
        <f>IF('Data invoice'!L836=0,"",'Data invoice'!M836)</f>
        <v/>
      </c>
      <c r="E880" s="1238" t="str">
        <f>IF('Data invoice'!M836=0,"",'Data invoice'!N836)</f>
        <v/>
      </c>
      <c r="F880" s="1238" t="str">
        <f>IF('Data invoice'!N836=0,"",'Data invoice'!O836)</f>
        <v/>
      </c>
      <c r="G880" s="1238" t="str">
        <f>IF('Data invoice'!O836=0,"",'Data invoice'!P836)</f>
        <v/>
      </c>
      <c r="H880" s="1238" t="str">
        <f>IF('Data invoice'!P836=0,"",'Data invoice'!Q836)</f>
        <v/>
      </c>
      <c r="I880" s="1238" t="str">
        <f>IF('Data invoice'!Q836=0,"",'Data invoice'!R836)</f>
        <v/>
      </c>
      <c r="J880" s="1239" t="str">
        <f>IF('Data invoice'!R836=0,"",'Data invoice'!S836)</f>
        <v/>
      </c>
      <c r="K880" s="1238" t="str">
        <f>IF('Data invoice'!S836=0,"",'Data invoice'!T836)</f>
        <v/>
      </c>
      <c r="L880" s="275"/>
      <c r="M880" s="252"/>
      <c r="N880" s="252"/>
      <c r="O880" s="252"/>
      <c r="P880" s="252"/>
      <c r="Q880" s="252"/>
      <c r="R880" s="252"/>
      <c r="AK880" s="275"/>
      <c r="AL880" s="275"/>
      <c r="AM880" s="275"/>
      <c r="AN880" s="275"/>
      <c r="AO880" s="275"/>
      <c r="AP880" s="275"/>
      <c r="AQ880" s="275"/>
      <c r="AR880" s="275"/>
      <c r="AS880" s="275"/>
      <c r="AT880" s="275"/>
      <c r="AU880" s="275"/>
      <c r="AV880" s="275"/>
      <c r="AW880" s="275"/>
    </row>
    <row r="881" spans="2:49" s="414" customFormat="1" ht="15.75" customHeight="1">
      <c r="B881" s="1238" t="str">
        <f>IF('Data invoice'!J839=0,"",'Data invoice'!K839)</f>
        <v/>
      </c>
      <c r="C881" s="1238" t="str">
        <f>IF('Data invoice'!K837=0,"",'Data invoice'!L837)</f>
        <v/>
      </c>
      <c r="D881" s="1238" t="str">
        <f>IF('Data invoice'!L837=0,"",'Data invoice'!M837)</f>
        <v/>
      </c>
      <c r="E881" s="1238" t="str">
        <f>IF('Data invoice'!M837=0,"",'Data invoice'!N837)</f>
        <v/>
      </c>
      <c r="F881" s="1238" t="str">
        <f>IF('Data invoice'!N837=0,"",'Data invoice'!O837)</f>
        <v/>
      </c>
      <c r="G881" s="1238" t="str">
        <f>IF('Data invoice'!O837=0,"",'Data invoice'!P837)</f>
        <v/>
      </c>
      <c r="H881" s="1238" t="str">
        <f>IF('Data invoice'!P837=0,"",'Data invoice'!Q837)</f>
        <v/>
      </c>
      <c r="I881" s="1238" t="str">
        <f>IF('Data invoice'!Q837=0,"",'Data invoice'!R837)</f>
        <v/>
      </c>
      <c r="J881" s="1239" t="str">
        <f>IF('Data invoice'!R837=0,"",'Data invoice'!S837)</f>
        <v/>
      </c>
      <c r="K881" s="1238" t="str">
        <f>IF('Data invoice'!S837=0,"",'Data invoice'!T837)</f>
        <v/>
      </c>
      <c r="L881" s="275"/>
      <c r="M881" s="252"/>
      <c r="N881" s="252"/>
      <c r="O881" s="252"/>
      <c r="P881" s="252"/>
      <c r="Q881" s="252"/>
      <c r="R881" s="252"/>
      <c r="AK881" s="275"/>
      <c r="AL881" s="275"/>
      <c r="AM881" s="275"/>
      <c r="AN881" s="275"/>
      <c r="AO881" s="275"/>
      <c r="AP881" s="275"/>
      <c r="AQ881" s="275"/>
      <c r="AR881" s="275"/>
      <c r="AS881" s="275"/>
      <c r="AT881" s="275"/>
      <c r="AU881" s="275"/>
      <c r="AV881" s="275"/>
      <c r="AW881" s="275"/>
    </row>
    <row r="882" spans="2:49" s="414" customFormat="1" ht="15.75" customHeight="1">
      <c r="B882" s="1238" t="str">
        <f>IF('Data invoice'!J840=0,"",'Data invoice'!K840)</f>
        <v/>
      </c>
      <c r="C882" s="1238" t="str">
        <f>IF('Data invoice'!K838=0,"",'Data invoice'!L838)</f>
        <v/>
      </c>
      <c r="D882" s="1238" t="str">
        <f>IF('Data invoice'!L838=0,"",'Data invoice'!M838)</f>
        <v/>
      </c>
      <c r="E882" s="1238" t="str">
        <f>IF('Data invoice'!M838=0,"",'Data invoice'!N838)</f>
        <v/>
      </c>
      <c r="F882" s="1238" t="str">
        <f>IF('Data invoice'!N838=0,"",'Data invoice'!O838)</f>
        <v/>
      </c>
      <c r="G882" s="1238" t="str">
        <f>IF('Data invoice'!O838=0,"",'Data invoice'!P838)</f>
        <v/>
      </c>
      <c r="H882" s="1238" t="str">
        <f>IF('Data invoice'!P838=0,"",'Data invoice'!Q838)</f>
        <v/>
      </c>
      <c r="I882" s="1238" t="str">
        <f>IF('Data invoice'!Q838=0,"",'Data invoice'!R838)</f>
        <v/>
      </c>
      <c r="J882" s="1239" t="str">
        <f>IF('Data invoice'!R838=0,"",'Data invoice'!S838)</f>
        <v/>
      </c>
      <c r="K882" s="1238" t="str">
        <f>IF('Data invoice'!S838=0,"",'Data invoice'!T838)</f>
        <v/>
      </c>
      <c r="L882" s="275"/>
      <c r="M882" s="252"/>
      <c r="N882" s="252"/>
      <c r="O882" s="252"/>
      <c r="P882" s="252"/>
      <c r="Q882" s="252"/>
      <c r="R882" s="252"/>
      <c r="AK882" s="275"/>
      <c r="AL882" s="275"/>
      <c r="AM882" s="275"/>
      <c r="AN882" s="275"/>
      <c r="AO882" s="275"/>
      <c r="AP882" s="275"/>
      <c r="AQ882" s="275"/>
      <c r="AR882" s="275"/>
      <c r="AS882" s="275"/>
      <c r="AT882" s="275"/>
      <c r="AU882" s="275"/>
      <c r="AV882" s="275"/>
      <c r="AW882" s="275"/>
    </row>
    <row r="883" spans="2:49" s="414" customFormat="1" ht="15.75" customHeight="1">
      <c r="B883" s="1238" t="str">
        <f>IF('Data invoice'!J841=0,"",'Data invoice'!K841)</f>
        <v/>
      </c>
      <c r="C883" s="1238" t="str">
        <f>IF('Data invoice'!K839=0,"",'Data invoice'!L839)</f>
        <v/>
      </c>
      <c r="D883" s="1238" t="str">
        <f>IF('Data invoice'!L839=0,"",'Data invoice'!M839)</f>
        <v/>
      </c>
      <c r="E883" s="1238" t="str">
        <f>IF('Data invoice'!M839=0,"",'Data invoice'!N839)</f>
        <v/>
      </c>
      <c r="F883" s="1238" t="str">
        <f>IF('Data invoice'!N839=0,"",'Data invoice'!O839)</f>
        <v/>
      </c>
      <c r="G883" s="1238" t="str">
        <f>IF('Data invoice'!O839=0,"",'Data invoice'!P839)</f>
        <v/>
      </c>
      <c r="H883" s="1238" t="str">
        <f>IF('Data invoice'!P839=0,"",'Data invoice'!Q839)</f>
        <v/>
      </c>
      <c r="I883" s="1238" t="str">
        <f>IF('Data invoice'!Q839=0,"",'Data invoice'!R839)</f>
        <v/>
      </c>
      <c r="J883" s="1239" t="str">
        <f>IF('Data invoice'!R839=0,"",'Data invoice'!S839)</f>
        <v/>
      </c>
      <c r="K883" s="1238" t="str">
        <f>IF('Data invoice'!S839=0,"",'Data invoice'!T839)</f>
        <v/>
      </c>
      <c r="L883" s="275"/>
      <c r="M883" s="252"/>
      <c r="N883" s="252"/>
      <c r="O883" s="252"/>
      <c r="P883" s="252"/>
      <c r="Q883" s="252"/>
      <c r="R883" s="252"/>
      <c r="AK883" s="275"/>
      <c r="AL883" s="275"/>
      <c r="AM883" s="275"/>
      <c r="AN883" s="275"/>
      <c r="AO883" s="275"/>
      <c r="AP883" s="275"/>
      <c r="AQ883" s="275"/>
      <c r="AR883" s="275"/>
      <c r="AS883" s="275"/>
      <c r="AT883" s="275"/>
      <c r="AU883" s="275"/>
      <c r="AV883" s="275"/>
      <c r="AW883" s="275"/>
    </row>
    <row r="884" spans="2:49" s="414" customFormat="1" ht="15.75" customHeight="1">
      <c r="B884" s="1238" t="str">
        <f>IF('Data invoice'!J842=0,"",'Data invoice'!K842)</f>
        <v/>
      </c>
      <c r="C884" s="1238" t="str">
        <f>IF('Data invoice'!K840=0,"",'Data invoice'!L840)</f>
        <v/>
      </c>
      <c r="D884" s="1238" t="str">
        <f>IF('Data invoice'!L840=0,"",'Data invoice'!M840)</f>
        <v/>
      </c>
      <c r="E884" s="1238" t="str">
        <f>IF('Data invoice'!M840=0,"",'Data invoice'!N840)</f>
        <v/>
      </c>
      <c r="F884" s="1238" t="str">
        <f>IF('Data invoice'!N840=0,"",'Data invoice'!O840)</f>
        <v/>
      </c>
      <c r="G884" s="1238" t="str">
        <f>IF('Data invoice'!O840=0,"",'Data invoice'!P840)</f>
        <v/>
      </c>
      <c r="H884" s="1238" t="str">
        <f>IF('Data invoice'!P840=0,"",'Data invoice'!Q840)</f>
        <v/>
      </c>
      <c r="I884" s="1238" t="str">
        <f>IF('Data invoice'!Q840=0,"",'Data invoice'!R840)</f>
        <v/>
      </c>
      <c r="J884" s="1239" t="str">
        <f>IF('Data invoice'!R840=0,"",'Data invoice'!S840)</f>
        <v/>
      </c>
      <c r="K884" s="1238" t="str">
        <f>IF('Data invoice'!S840=0,"",'Data invoice'!T840)</f>
        <v/>
      </c>
      <c r="L884" s="275"/>
      <c r="M884" s="252"/>
      <c r="N884" s="252"/>
      <c r="O884" s="252"/>
      <c r="P884" s="252"/>
      <c r="Q884" s="252"/>
      <c r="R884" s="252"/>
      <c r="AK884" s="275"/>
      <c r="AL884" s="275"/>
      <c r="AM884" s="275"/>
      <c r="AN884" s="275"/>
      <c r="AO884" s="275"/>
      <c r="AP884" s="275"/>
      <c r="AQ884" s="275"/>
      <c r="AR884" s="275"/>
      <c r="AS884" s="275"/>
      <c r="AT884" s="275"/>
      <c r="AU884" s="275"/>
      <c r="AV884" s="275"/>
      <c r="AW884" s="275"/>
    </row>
    <row r="885" spans="2:49" s="414" customFormat="1" ht="15.75" customHeight="1">
      <c r="B885" s="1238" t="str">
        <f>IF('Data invoice'!J843=0,"",'Data invoice'!K843)</f>
        <v/>
      </c>
      <c r="C885" s="1238" t="str">
        <f>IF('Data invoice'!K841=0,"",'Data invoice'!L841)</f>
        <v/>
      </c>
      <c r="D885" s="1238" t="str">
        <f>IF('Data invoice'!L841=0,"",'Data invoice'!M841)</f>
        <v/>
      </c>
      <c r="E885" s="1238" t="str">
        <f>IF('Data invoice'!M841=0,"",'Data invoice'!N841)</f>
        <v/>
      </c>
      <c r="F885" s="1238" t="str">
        <f>IF('Data invoice'!N841=0,"",'Data invoice'!O841)</f>
        <v/>
      </c>
      <c r="G885" s="1238" t="str">
        <f>IF('Data invoice'!O841=0,"",'Data invoice'!P841)</f>
        <v/>
      </c>
      <c r="H885" s="1238" t="str">
        <f>IF('Data invoice'!P841=0,"",'Data invoice'!Q841)</f>
        <v/>
      </c>
      <c r="I885" s="1238" t="str">
        <f>IF('Data invoice'!Q841=0,"",'Data invoice'!R841)</f>
        <v/>
      </c>
      <c r="J885" s="1239" t="str">
        <f>IF('Data invoice'!R841=0,"",'Data invoice'!S841)</f>
        <v/>
      </c>
      <c r="K885" s="1238" t="str">
        <f>IF('Data invoice'!S841=0,"",'Data invoice'!T841)</f>
        <v/>
      </c>
      <c r="L885" s="275"/>
      <c r="M885" s="252"/>
      <c r="N885" s="252"/>
      <c r="O885" s="252"/>
      <c r="P885" s="252"/>
      <c r="Q885" s="252"/>
      <c r="R885" s="252"/>
      <c r="AK885" s="275"/>
      <c r="AL885" s="275"/>
      <c r="AM885" s="275"/>
      <c r="AN885" s="275"/>
      <c r="AO885" s="275"/>
      <c r="AP885" s="275"/>
      <c r="AQ885" s="275"/>
      <c r="AR885" s="275"/>
      <c r="AS885" s="275"/>
      <c r="AT885" s="275"/>
      <c r="AU885" s="275"/>
      <c r="AV885" s="275"/>
      <c r="AW885" s="275"/>
    </row>
    <row r="886" spans="2:49" s="414" customFormat="1" ht="15.75" customHeight="1">
      <c r="B886" s="1238" t="str">
        <f>IF('Data invoice'!J844=0,"",'Data invoice'!K844)</f>
        <v/>
      </c>
      <c r="C886" s="1238" t="str">
        <f>IF('Data invoice'!K842=0,"",'Data invoice'!L842)</f>
        <v/>
      </c>
      <c r="D886" s="1238" t="str">
        <f>IF('Data invoice'!L842=0,"",'Data invoice'!M842)</f>
        <v/>
      </c>
      <c r="E886" s="1238" t="str">
        <f>IF('Data invoice'!M842=0,"",'Data invoice'!N842)</f>
        <v/>
      </c>
      <c r="F886" s="1238" t="str">
        <f>IF('Data invoice'!N842=0,"",'Data invoice'!O842)</f>
        <v/>
      </c>
      <c r="G886" s="1238" t="str">
        <f>IF('Data invoice'!O842=0,"",'Data invoice'!P842)</f>
        <v/>
      </c>
      <c r="H886" s="1238" t="str">
        <f>IF('Data invoice'!P842=0,"",'Data invoice'!Q842)</f>
        <v/>
      </c>
      <c r="I886" s="1238" t="str">
        <f>IF('Data invoice'!Q842=0,"",'Data invoice'!R842)</f>
        <v/>
      </c>
      <c r="J886" s="1239" t="str">
        <f>IF('Data invoice'!R842=0,"",'Data invoice'!S842)</f>
        <v/>
      </c>
      <c r="K886" s="1238" t="str">
        <f>IF('Data invoice'!S842=0,"",'Data invoice'!T842)</f>
        <v/>
      </c>
      <c r="L886" s="275"/>
      <c r="M886" s="252"/>
      <c r="N886" s="252"/>
      <c r="O886" s="252"/>
      <c r="P886" s="252"/>
      <c r="Q886" s="252"/>
      <c r="R886" s="252"/>
      <c r="AK886" s="275"/>
      <c r="AL886" s="275"/>
      <c r="AM886" s="275"/>
      <c r="AN886" s="275"/>
      <c r="AO886" s="275"/>
      <c r="AP886" s="275"/>
      <c r="AQ886" s="275"/>
      <c r="AR886" s="275"/>
      <c r="AS886" s="275"/>
      <c r="AT886" s="275"/>
      <c r="AU886" s="275"/>
      <c r="AV886" s="275"/>
      <c r="AW886" s="275"/>
    </row>
    <row r="887" spans="2:49" s="414" customFormat="1" ht="15.75" customHeight="1">
      <c r="B887" s="1238" t="str">
        <f>IF('Data invoice'!J845=0,"",'Data invoice'!K845)</f>
        <v/>
      </c>
      <c r="C887" s="1238" t="str">
        <f>IF('Data invoice'!K843=0,"",'Data invoice'!L843)</f>
        <v/>
      </c>
      <c r="D887" s="1238" t="str">
        <f>IF('Data invoice'!L843=0,"",'Data invoice'!M843)</f>
        <v/>
      </c>
      <c r="E887" s="1238" t="str">
        <f>IF('Data invoice'!M843=0,"",'Data invoice'!N843)</f>
        <v/>
      </c>
      <c r="F887" s="1238" t="str">
        <f>IF('Data invoice'!N843=0,"",'Data invoice'!O843)</f>
        <v/>
      </c>
      <c r="G887" s="1238" t="str">
        <f>IF('Data invoice'!O843=0,"",'Data invoice'!P843)</f>
        <v/>
      </c>
      <c r="H887" s="1238" t="str">
        <f>IF('Data invoice'!P843=0,"",'Data invoice'!Q843)</f>
        <v/>
      </c>
      <c r="I887" s="1238" t="str">
        <f>IF('Data invoice'!Q843=0,"",'Data invoice'!R843)</f>
        <v/>
      </c>
      <c r="J887" s="1239" t="str">
        <f>IF('Data invoice'!R843=0,"",'Data invoice'!S843)</f>
        <v/>
      </c>
      <c r="K887" s="1238" t="str">
        <f>IF('Data invoice'!S843=0,"",'Data invoice'!T843)</f>
        <v/>
      </c>
      <c r="L887" s="275"/>
      <c r="M887" s="252"/>
      <c r="N887" s="252"/>
      <c r="O887" s="252"/>
      <c r="P887" s="252"/>
      <c r="Q887" s="252"/>
      <c r="R887" s="252"/>
      <c r="AK887" s="275"/>
      <c r="AL887" s="275"/>
      <c r="AM887" s="275"/>
      <c r="AN887" s="275"/>
      <c r="AO887" s="275"/>
      <c r="AP887" s="275"/>
      <c r="AQ887" s="275"/>
      <c r="AR887" s="275"/>
      <c r="AS887" s="275"/>
      <c r="AT887" s="275"/>
      <c r="AU887" s="275"/>
      <c r="AV887" s="275"/>
      <c r="AW887" s="275"/>
    </row>
    <row r="888" spans="2:49" s="414" customFormat="1" ht="15.75" customHeight="1">
      <c r="B888" s="1238" t="str">
        <f>IF('Data invoice'!J846=0,"",'Data invoice'!K846)</f>
        <v/>
      </c>
      <c r="C888" s="1238" t="str">
        <f>IF('Data invoice'!K844=0,"",'Data invoice'!L844)</f>
        <v/>
      </c>
      <c r="D888" s="1238" t="str">
        <f>IF('Data invoice'!L844=0,"",'Data invoice'!M844)</f>
        <v/>
      </c>
      <c r="E888" s="1238" t="str">
        <f>IF('Data invoice'!M844=0,"",'Data invoice'!N844)</f>
        <v/>
      </c>
      <c r="F888" s="1238" t="str">
        <f>IF('Data invoice'!N844=0,"",'Data invoice'!O844)</f>
        <v/>
      </c>
      <c r="G888" s="1238" t="str">
        <f>IF('Data invoice'!O844=0,"",'Data invoice'!P844)</f>
        <v/>
      </c>
      <c r="H888" s="1238" t="str">
        <f>IF('Data invoice'!P844=0,"",'Data invoice'!Q844)</f>
        <v/>
      </c>
      <c r="I888" s="1238" t="str">
        <f>IF('Data invoice'!Q844=0,"",'Data invoice'!R844)</f>
        <v/>
      </c>
      <c r="J888" s="1239" t="str">
        <f>IF('Data invoice'!R844=0,"",'Data invoice'!S844)</f>
        <v/>
      </c>
      <c r="K888" s="1238" t="str">
        <f>IF('Data invoice'!S844=0,"",'Data invoice'!T844)</f>
        <v/>
      </c>
      <c r="L888" s="275"/>
      <c r="M888" s="252"/>
      <c r="N888" s="252"/>
      <c r="O888" s="252"/>
      <c r="P888" s="252"/>
      <c r="Q888" s="252"/>
      <c r="R888" s="252"/>
      <c r="AK888" s="275"/>
      <c r="AL888" s="275"/>
      <c r="AM888" s="275"/>
      <c r="AN888" s="275"/>
      <c r="AO888" s="275"/>
      <c r="AP888" s="275"/>
      <c r="AQ888" s="275"/>
      <c r="AR888" s="275"/>
      <c r="AS888" s="275"/>
      <c r="AT888" s="275"/>
      <c r="AU888" s="275"/>
      <c r="AV888" s="275"/>
      <c r="AW888" s="275"/>
    </row>
    <row r="889" spans="2:49" s="414" customFormat="1" ht="15.75" customHeight="1">
      <c r="B889" s="1238" t="str">
        <f>IF('Data invoice'!J847=0,"",'Data invoice'!K847)</f>
        <v/>
      </c>
      <c r="C889" s="1238" t="str">
        <f>IF('Data invoice'!K845=0,"",'Data invoice'!L845)</f>
        <v/>
      </c>
      <c r="D889" s="1238" t="str">
        <f>IF('Data invoice'!L845=0,"",'Data invoice'!M845)</f>
        <v/>
      </c>
      <c r="E889" s="1238" t="str">
        <f>IF('Data invoice'!M845=0,"",'Data invoice'!N845)</f>
        <v/>
      </c>
      <c r="F889" s="1238" t="str">
        <f>IF('Data invoice'!N845=0,"",'Data invoice'!O845)</f>
        <v/>
      </c>
      <c r="G889" s="1238" t="str">
        <f>IF('Data invoice'!O845=0,"",'Data invoice'!P845)</f>
        <v/>
      </c>
      <c r="H889" s="1238" t="str">
        <f>IF('Data invoice'!P845=0,"",'Data invoice'!Q845)</f>
        <v/>
      </c>
      <c r="I889" s="1238" t="str">
        <f>IF('Data invoice'!Q845=0,"",'Data invoice'!R845)</f>
        <v/>
      </c>
      <c r="J889" s="1239" t="str">
        <f>IF('Data invoice'!R845=0,"",'Data invoice'!S845)</f>
        <v/>
      </c>
      <c r="K889" s="1238" t="str">
        <f>IF('Data invoice'!S845=0,"",'Data invoice'!T845)</f>
        <v/>
      </c>
      <c r="L889" s="275"/>
      <c r="M889" s="252"/>
      <c r="N889" s="252"/>
      <c r="O889" s="252"/>
      <c r="P889" s="252"/>
      <c r="Q889" s="252"/>
      <c r="R889" s="252"/>
      <c r="AK889" s="275"/>
      <c r="AL889" s="275"/>
      <c r="AM889" s="275"/>
      <c r="AN889" s="275"/>
      <c r="AO889" s="275"/>
      <c r="AP889" s="275"/>
      <c r="AQ889" s="275"/>
      <c r="AR889" s="275"/>
      <c r="AS889" s="275"/>
      <c r="AT889" s="275"/>
      <c r="AU889" s="275"/>
      <c r="AV889" s="275"/>
      <c r="AW889" s="275"/>
    </row>
    <row r="890" spans="2:49" s="414" customFormat="1" ht="15.75" customHeight="1">
      <c r="B890" s="1238" t="str">
        <f>IF('Data invoice'!J848=0,"",'Data invoice'!K848)</f>
        <v/>
      </c>
      <c r="C890" s="1238" t="str">
        <f>IF('Data invoice'!K846=0,"",'Data invoice'!L846)</f>
        <v/>
      </c>
      <c r="D890" s="1238" t="str">
        <f>IF('Data invoice'!L846=0,"",'Data invoice'!M846)</f>
        <v/>
      </c>
      <c r="E890" s="1238" t="str">
        <f>IF('Data invoice'!M846=0,"",'Data invoice'!N846)</f>
        <v/>
      </c>
      <c r="F890" s="1238" t="str">
        <f>IF('Data invoice'!N846=0,"",'Data invoice'!O846)</f>
        <v/>
      </c>
      <c r="G890" s="1238" t="str">
        <f>IF('Data invoice'!O846=0,"",'Data invoice'!P846)</f>
        <v/>
      </c>
      <c r="H890" s="1238" t="str">
        <f>IF('Data invoice'!P846=0,"",'Data invoice'!Q846)</f>
        <v/>
      </c>
      <c r="I890" s="1238" t="str">
        <f>IF('Data invoice'!Q846=0,"",'Data invoice'!R846)</f>
        <v/>
      </c>
      <c r="J890" s="1239" t="str">
        <f>IF('Data invoice'!R846=0,"",'Data invoice'!S846)</f>
        <v/>
      </c>
      <c r="K890" s="1238" t="str">
        <f>IF('Data invoice'!S846=0,"",'Data invoice'!T846)</f>
        <v/>
      </c>
      <c r="L890" s="275"/>
      <c r="M890" s="252"/>
      <c r="N890" s="252"/>
      <c r="O890" s="252"/>
      <c r="P890" s="252"/>
      <c r="Q890" s="252"/>
      <c r="R890" s="252"/>
      <c r="AK890" s="275"/>
      <c r="AL890" s="275"/>
      <c r="AM890" s="275"/>
      <c r="AN890" s="275"/>
      <c r="AO890" s="275"/>
      <c r="AP890" s="275"/>
      <c r="AQ890" s="275"/>
      <c r="AR890" s="275"/>
      <c r="AS890" s="275"/>
      <c r="AT890" s="275"/>
      <c r="AU890" s="275"/>
      <c r="AV890" s="275"/>
      <c r="AW890" s="275"/>
    </row>
    <row r="891" spans="2:49" s="414" customFormat="1" ht="15.75" customHeight="1">
      <c r="B891" s="1238" t="str">
        <f>IF('Data invoice'!J849=0,"",'Data invoice'!K849)</f>
        <v/>
      </c>
      <c r="C891" s="1238" t="str">
        <f>IF('Data invoice'!K847=0,"",'Data invoice'!L847)</f>
        <v/>
      </c>
      <c r="D891" s="1238" t="str">
        <f>IF('Data invoice'!L847=0,"",'Data invoice'!M847)</f>
        <v/>
      </c>
      <c r="E891" s="1238" t="str">
        <f>IF('Data invoice'!M847=0,"",'Data invoice'!N847)</f>
        <v/>
      </c>
      <c r="F891" s="1238" t="str">
        <f>IF('Data invoice'!N847=0,"",'Data invoice'!O847)</f>
        <v/>
      </c>
      <c r="G891" s="1238" t="str">
        <f>IF('Data invoice'!O847=0,"",'Data invoice'!P847)</f>
        <v/>
      </c>
      <c r="H891" s="1238" t="str">
        <f>IF('Data invoice'!P847=0,"",'Data invoice'!Q847)</f>
        <v/>
      </c>
      <c r="I891" s="1238" t="str">
        <f>IF('Data invoice'!Q847=0,"",'Data invoice'!R847)</f>
        <v/>
      </c>
      <c r="J891" s="1239" t="str">
        <f>IF('Data invoice'!R847=0,"",'Data invoice'!S847)</f>
        <v/>
      </c>
      <c r="K891" s="1238" t="str">
        <f>IF('Data invoice'!S847=0,"",'Data invoice'!T847)</f>
        <v/>
      </c>
      <c r="L891" s="275"/>
      <c r="M891" s="252"/>
      <c r="N891" s="252"/>
      <c r="O891" s="252"/>
      <c r="P891" s="252"/>
      <c r="Q891" s="252"/>
      <c r="R891" s="252"/>
      <c r="AK891" s="275"/>
      <c r="AL891" s="275"/>
      <c r="AM891" s="275"/>
      <c r="AN891" s="275"/>
      <c r="AO891" s="275"/>
      <c r="AP891" s="275"/>
      <c r="AQ891" s="275"/>
      <c r="AR891" s="275"/>
      <c r="AS891" s="275"/>
      <c r="AT891" s="275"/>
      <c r="AU891" s="275"/>
      <c r="AV891" s="275"/>
      <c r="AW891" s="275"/>
    </row>
    <row r="892" spans="2:49" s="414" customFormat="1" ht="15.75" customHeight="1">
      <c r="B892" s="1238" t="str">
        <f>IF('Data invoice'!J850=0,"",'Data invoice'!K850)</f>
        <v/>
      </c>
      <c r="C892" s="1238" t="str">
        <f>IF('Data invoice'!K848=0,"",'Data invoice'!L848)</f>
        <v/>
      </c>
      <c r="D892" s="1238" t="str">
        <f>IF('Data invoice'!L848=0,"",'Data invoice'!M848)</f>
        <v/>
      </c>
      <c r="E892" s="1238" t="str">
        <f>IF('Data invoice'!M848=0,"",'Data invoice'!N848)</f>
        <v/>
      </c>
      <c r="F892" s="1238" t="str">
        <f>IF('Data invoice'!N848=0,"",'Data invoice'!O848)</f>
        <v/>
      </c>
      <c r="G892" s="1238" t="str">
        <f>IF('Data invoice'!O848=0,"",'Data invoice'!P848)</f>
        <v/>
      </c>
      <c r="H892" s="1238" t="str">
        <f>IF('Data invoice'!P848=0,"",'Data invoice'!Q848)</f>
        <v/>
      </c>
      <c r="I892" s="1238" t="str">
        <f>IF('Data invoice'!Q848=0,"",'Data invoice'!R848)</f>
        <v/>
      </c>
      <c r="J892" s="1239" t="str">
        <f>IF('Data invoice'!R848=0,"",'Data invoice'!S848)</f>
        <v/>
      </c>
      <c r="K892" s="1238" t="str">
        <f>IF('Data invoice'!S848=0,"",'Data invoice'!T848)</f>
        <v/>
      </c>
      <c r="L892" s="275"/>
      <c r="M892" s="252"/>
      <c r="N892" s="252"/>
      <c r="O892" s="252"/>
      <c r="P892" s="252"/>
      <c r="Q892" s="252"/>
      <c r="R892" s="252"/>
      <c r="AK892" s="275"/>
      <c r="AL892" s="275"/>
      <c r="AM892" s="275"/>
      <c r="AN892" s="275"/>
      <c r="AO892" s="275"/>
      <c r="AP892" s="275"/>
      <c r="AQ892" s="275"/>
      <c r="AR892" s="275"/>
      <c r="AS892" s="275"/>
      <c r="AT892" s="275"/>
      <c r="AU892" s="275"/>
      <c r="AV892" s="275"/>
      <c r="AW892" s="275"/>
    </row>
    <row r="893" spans="2:49" s="414" customFormat="1" ht="15.75" customHeight="1">
      <c r="B893" s="1238" t="str">
        <f>IF('Data invoice'!J851=0,"",'Data invoice'!K851)</f>
        <v/>
      </c>
      <c r="C893" s="1238" t="str">
        <f>IF('Data invoice'!K849=0,"",'Data invoice'!L849)</f>
        <v/>
      </c>
      <c r="D893" s="1238" t="str">
        <f>IF('Data invoice'!L849=0,"",'Data invoice'!M849)</f>
        <v/>
      </c>
      <c r="E893" s="1238" t="str">
        <f>IF('Data invoice'!M849=0,"",'Data invoice'!N849)</f>
        <v/>
      </c>
      <c r="F893" s="1238" t="str">
        <f>IF('Data invoice'!N849=0,"",'Data invoice'!O849)</f>
        <v/>
      </c>
      <c r="G893" s="1238" t="str">
        <f>IF('Data invoice'!O849=0,"",'Data invoice'!P849)</f>
        <v/>
      </c>
      <c r="H893" s="1238" t="str">
        <f>IF('Data invoice'!P849=0,"",'Data invoice'!Q849)</f>
        <v/>
      </c>
      <c r="I893" s="1238" t="str">
        <f>IF('Data invoice'!Q849=0,"",'Data invoice'!R849)</f>
        <v/>
      </c>
      <c r="J893" s="1239" t="str">
        <f>IF('Data invoice'!R849=0,"",'Data invoice'!S849)</f>
        <v/>
      </c>
      <c r="K893" s="1238" t="str">
        <f>IF('Data invoice'!S849=0,"",'Data invoice'!T849)</f>
        <v/>
      </c>
      <c r="L893" s="275"/>
      <c r="M893" s="252"/>
      <c r="N893" s="252"/>
      <c r="O893" s="252"/>
      <c r="P893" s="252"/>
      <c r="Q893" s="252"/>
      <c r="R893" s="252"/>
      <c r="AK893" s="275"/>
      <c r="AL893" s="275"/>
      <c r="AM893" s="275"/>
      <c r="AN893" s="275"/>
      <c r="AO893" s="275"/>
      <c r="AP893" s="275"/>
      <c r="AQ893" s="275"/>
      <c r="AR893" s="275"/>
      <c r="AS893" s="275"/>
      <c r="AT893" s="275"/>
      <c r="AU893" s="275"/>
      <c r="AV893" s="275"/>
      <c r="AW893" s="275"/>
    </row>
    <row r="894" spans="2:49" s="414" customFormat="1" ht="15.75" customHeight="1">
      <c r="B894" s="1238" t="str">
        <f>IF('Data invoice'!J852=0,"",'Data invoice'!K852)</f>
        <v/>
      </c>
      <c r="C894" s="1238" t="str">
        <f>IF('Data invoice'!K850=0,"",'Data invoice'!L850)</f>
        <v/>
      </c>
      <c r="D894" s="1238" t="str">
        <f>IF('Data invoice'!L850=0,"",'Data invoice'!M850)</f>
        <v/>
      </c>
      <c r="E894" s="1238" t="str">
        <f>IF('Data invoice'!M850=0,"",'Data invoice'!N850)</f>
        <v/>
      </c>
      <c r="F894" s="1238" t="str">
        <f>IF('Data invoice'!N850=0,"",'Data invoice'!O850)</f>
        <v/>
      </c>
      <c r="G894" s="1238" t="str">
        <f>IF('Data invoice'!O850=0,"",'Data invoice'!P850)</f>
        <v/>
      </c>
      <c r="H894" s="1238" t="str">
        <f>IF('Data invoice'!P850=0,"",'Data invoice'!Q850)</f>
        <v/>
      </c>
      <c r="I894" s="1238" t="str">
        <f>IF('Data invoice'!Q850=0,"",'Data invoice'!R850)</f>
        <v/>
      </c>
      <c r="J894" s="1239" t="str">
        <f>IF('Data invoice'!R850=0,"",'Data invoice'!S850)</f>
        <v/>
      </c>
      <c r="K894" s="1238" t="str">
        <f>IF('Data invoice'!S850=0,"",'Data invoice'!T850)</f>
        <v/>
      </c>
      <c r="L894" s="275"/>
      <c r="M894" s="252"/>
      <c r="N894" s="252"/>
      <c r="O894" s="252"/>
      <c r="P894" s="252"/>
      <c r="Q894" s="252"/>
      <c r="R894" s="252"/>
      <c r="AK894" s="275"/>
      <c r="AL894" s="275"/>
      <c r="AM894" s="275"/>
      <c r="AN894" s="275"/>
      <c r="AO894" s="275"/>
      <c r="AP894" s="275"/>
      <c r="AQ894" s="275"/>
      <c r="AR894" s="275"/>
      <c r="AS894" s="275"/>
      <c r="AT894" s="275"/>
      <c r="AU894" s="275"/>
      <c r="AV894" s="275"/>
      <c r="AW894" s="275"/>
    </row>
    <row r="895" spans="2:49" s="414" customFormat="1" ht="15.75" customHeight="1">
      <c r="B895" s="1238" t="str">
        <f>IF('Data invoice'!J853=0,"",'Data invoice'!K853)</f>
        <v/>
      </c>
      <c r="C895" s="1238" t="str">
        <f>IF('Data invoice'!K851=0,"",'Data invoice'!L851)</f>
        <v/>
      </c>
      <c r="D895" s="1238" t="str">
        <f>IF('Data invoice'!L851=0,"",'Data invoice'!M851)</f>
        <v/>
      </c>
      <c r="E895" s="1238" t="str">
        <f>IF('Data invoice'!M851=0,"",'Data invoice'!N851)</f>
        <v/>
      </c>
      <c r="F895" s="1238" t="str">
        <f>IF('Data invoice'!N851=0,"",'Data invoice'!O851)</f>
        <v/>
      </c>
      <c r="G895" s="1238" t="str">
        <f>IF('Data invoice'!O851=0,"",'Data invoice'!P851)</f>
        <v/>
      </c>
      <c r="H895" s="1238" t="str">
        <f>IF('Data invoice'!P851=0,"",'Data invoice'!Q851)</f>
        <v/>
      </c>
      <c r="I895" s="1238" t="str">
        <f>IF('Data invoice'!Q851=0,"",'Data invoice'!R851)</f>
        <v/>
      </c>
      <c r="J895" s="1239" t="str">
        <f>IF('Data invoice'!R851=0,"",'Data invoice'!S851)</f>
        <v/>
      </c>
      <c r="K895" s="1238" t="str">
        <f>IF('Data invoice'!S851=0,"",'Data invoice'!T851)</f>
        <v/>
      </c>
      <c r="L895" s="275"/>
      <c r="M895" s="252"/>
      <c r="N895" s="252"/>
      <c r="O895" s="252"/>
      <c r="P895" s="252"/>
      <c r="Q895" s="252"/>
      <c r="R895" s="252"/>
      <c r="AK895" s="275"/>
      <c r="AL895" s="275"/>
      <c r="AM895" s="275"/>
      <c r="AN895" s="275"/>
      <c r="AO895" s="275"/>
      <c r="AP895" s="275"/>
      <c r="AQ895" s="275"/>
      <c r="AR895" s="275"/>
      <c r="AS895" s="275"/>
      <c r="AT895" s="275"/>
      <c r="AU895" s="275"/>
      <c r="AV895" s="275"/>
      <c r="AW895" s="275"/>
    </row>
    <row r="896" spans="2:49" s="414" customFormat="1" ht="15.75" customHeight="1">
      <c r="B896" s="1238" t="str">
        <f>IF('Data invoice'!J854=0,"",'Data invoice'!K854)</f>
        <v/>
      </c>
      <c r="C896" s="1238" t="str">
        <f>IF('Data invoice'!K852=0,"",'Data invoice'!L852)</f>
        <v/>
      </c>
      <c r="D896" s="1238" t="str">
        <f>IF('Data invoice'!L852=0,"",'Data invoice'!M852)</f>
        <v/>
      </c>
      <c r="E896" s="1238" t="str">
        <f>IF('Data invoice'!M852=0,"",'Data invoice'!N852)</f>
        <v/>
      </c>
      <c r="F896" s="1238" t="str">
        <f>IF('Data invoice'!N852=0,"",'Data invoice'!O852)</f>
        <v/>
      </c>
      <c r="G896" s="1238" t="str">
        <f>IF('Data invoice'!O852=0,"",'Data invoice'!P852)</f>
        <v/>
      </c>
      <c r="H896" s="1238" t="str">
        <f>IF('Data invoice'!P852=0,"",'Data invoice'!Q852)</f>
        <v/>
      </c>
      <c r="I896" s="1238" t="str">
        <f>IF('Data invoice'!Q852=0,"",'Data invoice'!R852)</f>
        <v/>
      </c>
      <c r="J896" s="1239" t="str">
        <f>IF('Data invoice'!R852=0,"",'Data invoice'!S852)</f>
        <v/>
      </c>
      <c r="K896" s="1238" t="str">
        <f>IF('Data invoice'!S852=0,"",'Data invoice'!T852)</f>
        <v/>
      </c>
      <c r="L896" s="275"/>
      <c r="M896" s="252"/>
      <c r="N896" s="252"/>
      <c r="O896" s="252"/>
      <c r="P896" s="252"/>
      <c r="Q896" s="252"/>
      <c r="R896" s="252"/>
      <c r="AK896" s="275"/>
      <c r="AL896" s="275"/>
      <c r="AM896" s="275"/>
      <c r="AN896" s="275"/>
      <c r="AO896" s="275"/>
      <c r="AP896" s="275"/>
      <c r="AQ896" s="275"/>
      <c r="AR896" s="275"/>
      <c r="AS896" s="275"/>
      <c r="AT896" s="275"/>
      <c r="AU896" s="275"/>
      <c r="AV896" s="275"/>
      <c r="AW896" s="275"/>
    </row>
    <row r="897" spans="2:49" s="414" customFormat="1" ht="15.75" customHeight="1">
      <c r="B897" s="1238" t="str">
        <f>IF('Data invoice'!J855=0,"",'Data invoice'!K855)</f>
        <v/>
      </c>
      <c r="C897" s="1238" t="str">
        <f>IF('Data invoice'!K853=0,"",'Data invoice'!L853)</f>
        <v/>
      </c>
      <c r="D897" s="1238" t="str">
        <f>IF('Data invoice'!L853=0,"",'Data invoice'!M853)</f>
        <v/>
      </c>
      <c r="E897" s="1238" t="str">
        <f>IF('Data invoice'!M853=0,"",'Data invoice'!N853)</f>
        <v/>
      </c>
      <c r="F897" s="1238" t="str">
        <f>IF('Data invoice'!N853=0,"",'Data invoice'!O853)</f>
        <v/>
      </c>
      <c r="G897" s="1238" t="str">
        <f>IF('Data invoice'!O853=0,"",'Data invoice'!P853)</f>
        <v/>
      </c>
      <c r="H897" s="1238" t="str">
        <f>IF('Data invoice'!P853=0,"",'Data invoice'!Q853)</f>
        <v/>
      </c>
      <c r="I897" s="1238" t="str">
        <f>IF('Data invoice'!Q853=0,"",'Data invoice'!R853)</f>
        <v/>
      </c>
      <c r="J897" s="1239" t="str">
        <f>IF('Data invoice'!R853=0,"",'Data invoice'!S853)</f>
        <v/>
      </c>
      <c r="K897" s="1238" t="str">
        <f>IF('Data invoice'!S853=0,"",'Data invoice'!T853)</f>
        <v/>
      </c>
      <c r="L897" s="275"/>
      <c r="M897" s="252"/>
      <c r="N897" s="252"/>
      <c r="O897" s="252"/>
      <c r="P897" s="252"/>
      <c r="Q897" s="252"/>
      <c r="R897" s="252"/>
      <c r="AK897" s="275"/>
      <c r="AL897" s="275"/>
      <c r="AM897" s="275"/>
      <c r="AN897" s="275"/>
      <c r="AO897" s="275"/>
      <c r="AP897" s="275"/>
      <c r="AQ897" s="275"/>
      <c r="AR897" s="275"/>
      <c r="AS897" s="275"/>
      <c r="AT897" s="275"/>
      <c r="AU897" s="275"/>
      <c r="AV897" s="275"/>
      <c r="AW897" s="275"/>
    </row>
    <row r="898" spans="2:49" s="414" customFormat="1" ht="15.75" customHeight="1">
      <c r="B898" s="1238" t="str">
        <f>IF('Data invoice'!J856=0,"",'Data invoice'!K856)</f>
        <v/>
      </c>
      <c r="C898" s="1238" t="str">
        <f>IF('Data invoice'!K854=0,"",'Data invoice'!L854)</f>
        <v/>
      </c>
      <c r="D898" s="1238" t="str">
        <f>IF('Data invoice'!L854=0,"",'Data invoice'!M854)</f>
        <v/>
      </c>
      <c r="E898" s="1238" t="str">
        <f>IF('Data invoice'!M854=0,"",'Data invoice'!N854)</f>
        <v/>
      </c>
      <c r="F898" s="1238" t="str">
        <f>IF('Data invoice'!N854=0,"",'Data invoice'!O854)</f>
        <v/>
      </c>
      <c r="G898" s="1238" t="str">
        <f>IF('Data invoice'!O854=0,"",'Data invoice'!P854)</f>
        <v/>
      </c>
      <c r="H898" s="1238" t="str">
        <f>IF('Data invoice'!P854=0,"",'Data invoice'!Q854)</f>
        <v/>
      </c>
      <c r="I898" s="1238" t="str">
        <f>IF('Data invoice'!Q854=0,"",'Data invoice'!R854)</f>
        <v/>
      </c>
      <c r="J898" s="1239" t="str">
        <f>IF('Data invoice'!R854=0,"",'Data invoice'!S854)</f>
        <v/>
      </c>
      <c r="K898" s="1238" t="str">
        <f>IF('Data invoice'!S854=0,"",'Data invoice'!T854)</f>
        <v/>
      </c>
      <c r="L898" s="275"/>
      <c r="M898" s="252"/>
      <c r="N898" s="252"/>
      <c r="O898" s="252"/>
      <c r="P898" s="252"/>
      <c r="Q898" s="252"/>
      <c r="R898" s="252"/>
      <c r="AK898" s="275"/>
      <c r="AL898" s="275"/>
      <c r="AM898" s="275"/>
      <c r="AN898" s="275"/>
      <c r="AO898" s="275"/>
      <c r="AP898" s="275"/>
      <c r="AQ898" s="275"/>
      <c r="AR898" s="275"/>
      <c r="AS898" s="275"/>
      <c r="AT898" s="275"/>
      <c r="AU898" s="275"/>
      <c r="AV898" s="275"/>
      <c r="AW898" s="275"/>
    </row>
    <row r="899" spans="2:49" s="414" customFormat="1" ht="15.75" customHeight="1">
      <c r="B899" s="1238" t="str">
        <f>IF('Data invoice'!J857=0,"",'Data invoice'!K857)</f>
        <v/>
      </c>
      <c r="C899" s="1238" t="str">
        <f>IF('Data invoice'!K855=0,"",'Data invoice'!L855)</f>
        <v/>
      </c>
      <c r="D899" s="1238" t="str">
        <f>IF('Data invoice'!L855=0,"",'Data invoice'!M855)</f>
        <v/>
      </c>
      <c r="E899" s="1238" t="str">
        <f>IF('Data invoice'!M855=0,"",'Data invoice'!N855)</f>
        <v/>
      </c>
      <c r="F899" s="1238" t="str">
        <f>IF('Data invoice'!N855=0,"",'Data invoice'!O855)</f>
        <v/>
      </c>
      <c r="G899" s="1238" t="str">
        <f>IF('Data invoice'!O855=0,"",'Data invoice'!P855)</f>
        <v/>
      </c>
      <c r="H899" s="1238" t="str">
        <f>IF('Data invoice'!P855=0,"",'Data invoice'!Q855)</f>
        <v/>
      </c>
      <c r="I899" s="1238" t="str">
        <f>IF('Data invoice'!Q855=0,"",'Data invoice'!R855)</f>
        <v/>
      </c>
      <c r="J899" s="1239" t="str">
        <f>IF('Data invoice'!R855=0,"",'Data invoice'!S855)</f>
        <v/>
      </c>
      <c r="K899" s="1238" t="str">
        <f>IF('Data invoice'!S855=0,"",'Data invoice'!T855)</f>
        <v/>
      </c>
      <c r="L899" s="275"/>
      <c r="M899" s="252"/>
      <c r="N899" s="252"/>
      <c r="O899" s="252"/>
      <c r="P899" s="252"/>
      <c r="Q899" s="252"/>
      <c r="R899" s="252"/>
      <c r="AK899" s="275"/>
      <c r="AL899" s="275"/>
      <c r="AM899" s="275"/>
      <c r="AN899" s="275"/>
      <c r="AO899" s="275"/>
      <c r="AP899" s="275"/>
      <c r="AQ899" s="275"/>
      <c r="AR899" s="275"/>
      <c r="AS899" s="275"/>
      <c r="AT899" s="275"/>
      <c r="AU899" s="275"/>
      <c r="AV899" s="275"/>
      <c r="AW899" s="275"/>
    </row>
    <row r="900" spans="2:49" s="414" customFormat="1" ht="15.75" customHeight="1">
      <c r="B900" s="1238" t="str">
        <f>IF('Data invoice'!J858=0,"",'Data invoice'!K858)</f>
        <v/>
      </c>
      <c r="C900" s="1238" t="str">
        <f>IF('Data invoice'!K856=0,"",'Data invoice'!L856)</f>
        <v/>
      </c>
      <c r="D900" s="1238" t="str">
        <f>IF('Data invoice'!L856=0,"",'Data invoice'!M856)</f>
        <v/>
      </c>
      <c r="E900" s="1238" t="str">
        <f>IF('Data invoice'!M856=0,"",'Data invoice'!N856)</f>
        <v/>
      </c>
      <c r="F900" s="1238" t="str">
        <f>IF('Data invoice'!N856=0,"",'Data invoice'!O856)</f>
        <v/>
      </c>
      <c r="G900" s="1238" t="str">
        <f>IF('Data invoice'!O856=0,"",'Data invoice'!P856)</f>
        <v/>
      </c>
      <c r="H900" s="1238" t="str">
        <f>IF('Data invoice'!P856=0,"",'Data invoice'!Q856)</f>
        <v/>
      </c>
      <c r="I900" s="1238" t="str">
        <f>IF('Data invoice'!Q856=0,"",'Data invoice'!R856)</f>
        <v/>
      </c>
      <c r="J900" s="1239" t="str">
        <f>IF('Data invoice'!R856=0,"",'Data invoice'!S856)</f>
        <v/>
      </c>
      <c r="K900" s="1238" t="str">
        <f>IF('Data invoice'!S856=0,"",'Data invoice'!T856)</f>
        <v/>
      </c>
      <c r="L900" s="275"/>
      <c r="M900" s="252"/>
      <c r="N900" s="252"/>
      <c r="O900" s="252"/>
      <c r="P900" s="252"/>
      <c r="Q900" s="252"/>
      <c r="R900" s="252"/>
      <c r="AK900" s="275"/>
      <c r="AL900" s="275"/>
      <c r="AM900" s="275"/>
      <c r="AN900" s="275"/>
      <c r="AO900" s="275"/>
      <c r="AP900" s="275"/>
      <c r="AQ900" s="275"/>
      <c r="AR900" s="275"/>
      <c r="AS900" s="275"/>
      <c r="AT900" s="275"/>
      <c r="AU900" s="275"/>
      <c r="AV900" s="275"/>
      <c r="AW900" s="275"/>
    </row>
    <row r="901" spans="2:49" s="414" customFormat="1" ht="15.75" customHeight="1">
      <c r="B901" s="1238" t="str">
        <f>IF('Data invoice'!J859=0,"",'Data invoice'!K859)</f>
        <v/>
      </c>
      <c r="C901" s="1238" t="str">
        <f>IF('Data invoice'!K857=0,"",'Data invoice'!L857)</f>
        <v/>
      </c>
      <c r="D901" s="1238" t="str">
        <f>IF('Data invoice'!L857=0,"",'Data invoice'!M857)</f>
        <v/>
      </c>
      <c r="E901" s="1238" t="str">
        <f>IF('Data invoice'!M857=0,"",'Data invoice'!N857)</f>
        <v/>
      </c>
      <c r="F901" s="1238" t="str">
        <f>IF('Data invoice'!N857=0,"",'Data invoice'!O857)</f>
        <v/>
      </c>
      <c r="G901" s="1238" t="str">
        <f>IF('Data invoice'!O857=0,"",'Data invoice'!P857)</f>
        <v/>
      </c>
      <c r="H901" s="1238" t="str">
        <f>IF('Data invoice'!P857=0,"",'Data invoice'!Q857)</f>
        <v/>
      </c>
      <c r="I901" s="1238" t="str">
        <f>IF('Data invoice'!Q857=0,"",'Data invoice'!R857)</f>
        <v/>
      </c>
      <c r="J901" s="1239" t="str">
        <f>IF('Data invoice'!R857=0,"",'Data invoice'!S857)</f>
        <v/>
      </c>
      <c r="K901" s="1238" t="str">
        <f>IF('Data invoice'!S857=0,"",'Data invoice'!T857)</f>
        <v/>
      </c>
      <c r="L901" s="275"/>
      <c r="M901" s="252"/>
      <c r="N901" s="252"/>
      <c r="O901" s="252"/>
      <c r="P901" s="252"/>
      <c r="Q901" s="252"/>
      <c r="R901" s="252"/>
      <c r="AK901" s="275"/>
      <c r="AL901" s="275"/>
      <c r="AM901" s="275"/>
      <c r="AN901" s="275"/>
      <c r="AO901" s="275"/>
      <c r="AP901" s="275"/>
      <c r="AQ901" s="275"/>
      <c r="AR901" s="275"/>
      <c r="AS901" s="275"/>
      <c r="AT901" s="275"/>
      <c r="AU901" s="275"/>
      <c r="AV901" s="275"/>
      <c r="AW901" s="275"/>
    </row>
    <row r="902" spans="2:49" s="414" customFormat="1" ht="15.75" customHeight="1">
      <c r="B902" s="1238" t="str">
        <f>IF('Data invoice'!J860=0,"",'Data invoice'!K860)</f>
        <v/>
      </c>
      <c r="C902" s="1238" t="str">
        <f>IF('Data invoice'!K858=0,"",'Data invoice'!L858)</f>
        <v/>
      </c>
      <c r="D902" s="1238" t="str">
        <f>IF('Data invoice'!L858=0,"",'Data invoice'!M858)</f>
        <v/>
      </c>
      <c r="E902" s="1238" t="str">
        <f>IF('Data invoice'!M858=0,"",'Data invoice'!N858)</f>
        <v/>
      </c>
      <c r="F902" s="1238" t="str">
        <f>IF('Data invoice'!N858=0,"",'Data invoice'!O858)</f>
        <v/>
      </c>
      <c r="G902" s="1238" t="str">
        <f>IF('Data invoice'!O858=0,"",'Data invoice'!P858)</f>
        <v/>
      </c>
      <c r="H902" s="1238" t="str">
        <f>IF('Data invoice'!P858=0,"",'Data invoice'!Q858)</f>
        <v/>
      </c>
      <c r="I902" s="1238" t="str">
        <f>IF('Data invoice'!Q858=0,"",'Data invoice'!R858)</f>
        <v/>
      </c>
      <c r="J902" s="1239" t="str">
        <f>IF('Data invoice'!R858=0,"",'Data invoice'!S858)</f>
        <v/>
      </c>
      <c r="K902" s="1238" t="str">
        <f>IF('Data invoice'!S858=0,"",'Data invoice'!T858)</f>
        <v/>
      </c>
      <c r="L902" s="275"/>
      <c r="M902" s="252"/>
      <c r="N902" s="252"/>
      <c r="O902" s="252"/>
      <c r="P902" s="252"/>
      <c r="Q902" s="252"/>
      <c r="R902" s="252"/>
      <c r="AK902" s="275"/>
      <c r="AL902" s="275"/>
      <c r="AM902" s="275"/>
      <c r="AN902" s="275"/>
      <c r="AO902" s="275"/>
      <c r="AP902" s="275"/>
      <c r="AQ902" s="275"/>
      <c r="AR902" s="275"/>
      <c r="AS902" s="275"/>
      <c r="AT902" s="275"/>
      <c r="AU902" s="275"/>
      <c r="AV902" s="275"/>
      <c r="AW902" s="275"/>
    </row>
    <row r="903" spans="2:49" s="414" customFormat="1" ht="15.75" customHeight="1">
      <c r="B903" s="1238" t="str">
        <f>IF('Data invoice'!J861=0,"",'Data invoice'!K861)</f>
        <v/>
      </c>
      <c r="C903" s="1238" t="str">
        <f>IF('Data invoice'!K859=0,"",'Data invoice'!L859)</f>
        <v/>
      </c>
      <c r="D903" s="1238" t="str">
        <f>IF('Data invoice'!L859=0,"",'Data invoice'!M859)</f>
        <v/>
      </c>
      <c r="E903" s="1238" t="str">
        <f>IF('Data invoice'!M859=0,"",'Data invoice'!N859)</f>
        <v/>
      </c>
      <c r="F903" s="1238" t="str">
        <f>IF('Data invoice'!N859=0,"",'Data invoice'!O859)</f>
        <v/>
      </c>
      <c r="G903" s="1238" t="str">
        <f>IF('Data invoice'!O859=0,"",'Data invoice'!P859)</f>
        <v/>
      </c>
      <c r="H903" s="1238" t="str">
        <f>IF('Data invoice'!P859=0,"",'Data invoice'!Q859)</f>
        <v/>
      </c>
      <c r="I903" s="1238" t="str">
        <f>IF('Data invoice'!Q859=0,"",'Data invoice'!R859)</f>
        <v/>
      </c>
      <c r="J903" s="1239" t="str">
        <f>IF('Data invoice'!R859=0,"",'Data invoice'!S859)</f>
        <v/>
      </c>
      <c r="K903" s="1238" t="str">
        <f>IF('Data invoice'!S859=0,"",'Data invoice'!T859)</f>
        <v/>
      </c>
      <c r="L903" s="275"/>
      <c r="M903" s="252"/>
      <c r="N903" s="252"/>
      <c r="O903" s="252"/>
      <c r="P903" s="252"/>
      <c r="Q903" s="252"/>
      <c r="R903" s="252"/>
      <c r="AK903" s="275"/>
      <c r="AL903" s="275"/>
      <c r="AM903" s="275"/>
      <c r="AN903" s="275"/>
      <c r="AO903" s="275"/>
      <c r="AP903" s="275"/>
      <c r="AQ903" s="275"/>
      <c r="AR903" s="275"/>
      <c r="AS903" s="275"/>
      <c r="AT903" s="275"/>
      <c r="AU903" s="275"/>
      <c r="AV903" s="275"/>
      <c r="AW903" s="275"/>
    </row>
    <row r="904" spans="2:49" s="414" customFormat="1" ht="15.75" customHeight="1">
      <c r="B904" s="1238" t="str">
        <f>IF('Data invoice'!J862=0,"",'Data invoice'!K862)</f>
        <v/>
      </c>
      <c r="C904" s="1238" t="str">
        <f>IF('Data invoice'!K860=0,"",'Data invoice'!L860)</f>
        <v/>
      </c>
      <c r="D904" s="1238" t="str">
        <f>IF('Data invoice'!L860=0,"",'Data invoice'!M860)</f>
        <v/>
      </c>
      <c r="E904" s="1238" t="str">
        <f>IF('Data invoice'!M860=0,"",'Data invoice'!N860)</f>
        <v/>
      </c>
      <c r="F904" s="1238" t="str">
        <f>IF('Data invoice'!N860=0,"",'Data invoice'!O860)</f>
        <v/>
      </c>
      <c r="G904" s="1238" t="str">
        <f>IF('Data invoice'!O860=0,"",'Data invoice'!P860)</f>
        <v/>
      </c>
      <c r="H904" s="1238" t="str">
        <f>IF('Data invoice'!P860=0,"",'Data invoice'!Q860)</f>
        <v/>
      </c>
      <c r="I904" s="1238" t="str">
        <f>IF('Data invoice'!Q860=0,"",'Data invoice'!R860)</f>
        <v/>
      </c>
      <c r="J904" s="1239" t="str">
        <f>IF('Data invoice'!R860=0,"",'Data invoice'!S860)</f>
        <v/>
      </c>
      <c r="K904" s="1238" t="str">
        <f>IF('Data invoice'!S860=0,"",'Data invoice'!T860)</f>
        <v/>
      </c>
      <c r="L904" s="275"/>
      <c r="M904" s="252"/>
      <c r="N904" s="252"/>
      <c r="O904" s="252"/>
      <c r="P904" s="252"/>
      <c r="Q904" s="252"/>
      <c r="R904" s="252"/>
      <c r="AK904" s="275"/>
      <c r="AL904" s="275"/>
      <c r="AM904" s="275"/>
      <c r="AN904" s="275"/>
      <c r="AO904" s="275"/>
      <c r="AP904" s="275"/>
      <c r="AQ904" s="275"/>
      <c r="AR904" s="275"/>
      <c r="AS904" s="275"/>
      <c r="AT904" s="275"/>
      <c r="AU904" s="275"/>
      <c r="AV904" s="275"/>
      <c r="AW904" s="275"/>
    </row>
    <row r="905" spans="2:49" s="414" customFormat="1" ht="15.75" customHeight="1">
      <c r="B905" s="1238" t="str">
        <f>IF('Data invoice'!J863=0,"",'Data invoice'!K863)</f>
        <v/>
      </c>
      <c r="C905" s="1238" t="str">
        <f>IF('Data invoice'!K861=0,"",'Data invoice'!L861)</f>
        <v/>
      </c>
      <c r="D905" s="1238" t="str">
        <f>IF('Data invoice'!L861=0,"",'Data invoice'!M861)</f>
        <v/>
      </c>
      <c r="E905" s="1238" t="str">
        <f>IF('Data invoice'!M861=0,"",'Data invoice'!N861)</f>
        <v/>
      </c>
      <c r="F905" s="1238" t="str">
        <f>IF('Data invoice'!N861=0,"",'Data invoice'!O861)</f>
        <v/>
      </c>
      <c r="G905" s="1238" t="str">
        <f>IF('Data invoice'!O861=0,"",'Data invoice'!P861)</f>
        <v/>
      </c>
      <c r="H905" s="1238" t="str">
        <f>IF('Data invoice'!P861=0,"",'Data invoice'!Q861)</f>
        <v/>
      </c>
      <c r="I905" s="1238" t="str">
        <f>IF('Data invoice'!Q861=0,"",'Data invoice'!R861)</f>
        <v/>
      </c>
      <c r="J905" s="1239" t="str">
        <f>IF('Data invoice'!R861=0,"",'Data invoice'!S861)</f>
        <v/>
      </c>
      <c r="K905" s="1238" t="str">
        <f>IF('Data invoice'!S861=0,"",'Data invoice'!T861)</f>
        <v/>
      </c>
      <c r="L905" s="275"/>
      <c r="M905" s="252"/>
      <c r="N905" s="252"/>
      <c r="O905" s="252"/>
      <c r="P905" s="252"/>
      <c r="Q905" s="252"/>
      <c r="R905" s="252"/>
      <c r="AK905" s="275"/>
      <c r="AL905" s="275"/>
      <c r="AM905" s="275"/>
      <c r="AN905" s="275"/>
      <c r="AO905" s="275"/>
      <c r="AP905" s="275"/>
      <c r="AQ905" s="275"/>
      <c r="AR905" s="275"/>
      <c r="AS905" s="275"/>
      <c r="AT905" s="275"/>
      <c r="AU905" s="275"/>
      <c r="AV905" s="275"/>
      <c r="AW905" s="275"/>
    </row>
    <row r="906" spans="2:49" s="414" customFormat="1" ht="15.75" customHeight="1">
      <c r="B906" s="1238" t="str">
        <f>IF('Data invoice'!J864=0,"",'Data invoice'!K864)</f>
        <v/>
      </c>
      <c r="C906" s="1238" t="str">
        <f>IF('Data invoice'!K862=0,"",'Data invoice'!L862)</f>
        <v/>
      </c>
      <c r="D906" s="1238" t="str">
        <f>IF('Data invoice'!L862=0,"",'Data invoice'!M862)</f>
        <v/>
      </c>
      <c r="E906" s="1238" t="str">
        <f>IF('Data invoice'!M862=0,"",'Data invoice'!N862)</f>
        <v/>
      </c>
      <c r="F906" s="1238" t="str">
        <f>IF('Data invoice'!N862=0,"",'Data invoice'!O862)</f>
        <v/>
      </c>
      <c r="G906" s="1238" t="str">
        <f>IF('Data invoice'!O862=0,"",'Data invoice'!P862)</f>
        <v/>
      </c>
      <c r="H906" s="1238" t="str">
        <f>IF('Data invoice'!P862=0,"",'Data invoice'!Q862)</f>
        <v/>
      </c>
      <c r="I906" s="1238" t="str">
        <f>IF('Data invoice'!Q862=0,"",'Data invoice'!R862)</f>
        <v/>
      </c>
      <c r="J906" s="1239" t="str">
        <f>IF('Data invoice'!R862=0,"",'Data invoice'!S862)</f>
        <v/>
      </c>
      <c r="K906" s="1238" t="str">
        <f>IF('Data invoice'!S862=0,"",'Data invoice'!T862)</f>
        <v/>
      </c>
      <c r="L906" s="275"/>
      <c r="M906" s="252"/>
      <c r="N906" s="252"/>
      <c r="O906" s="252"/>
      <c r="P906" s="252"/>
      <c r="Q906" s="252"/>
      <c r="R906" s="252"/>
      <c r="AK906" s="275"/>
      <c r="AL906" s="275"/>
      <c r="AM906" s="275"/>
      <c r="AN906" s="275"/>
      <c r="AO906" s="275"/>
      <c r="AP906" s="275"/>
      <c r="AQ906" s="275"/>
      <c r="AR906" s="275"/>
      <c r="AS906" s="275"/>
      <c r="AT906" s="275"/>
      <c r="AU906" s="275"/>
      <c r="AV906" s="275"/>
      <c r="AW906" s="275"/>
    </row>
    <row r="907" spans="2:49" s="414" customFormat="1" ht="15.75" customHeight="1">
      <c r="B907" s="1238" t="str">
        <f>IF('Data invoice'!J865=0,"",'Data invoice'!K865)</f>
        <v/>
      </c>
      <c r="C907" s="1238" t="str">
        <f>IF('Data invoice'!K863=0,"",'Data invoice'!L863)</f>
        <v/>
      </c>
      <c r="D907" s="1238" t="str">
        <f>IF('Data invoice'!L863=0,"",'Data invoice'!M863)</f>
        <v/>
      </c>
      <c r="E907" s="1238" t="str">
        <f>IF('Data invoice'!M863=0,"",'Data invoice'!N863)</f>
        <v/>
      </c>
      <c r="F907" s="1238" t="str">
        <f>IF('Data invoice'!N863=0,"",'Data invoice'!O863)</f>
        <v/>
      </c>
      <c r="G907" s="1238" t="str">
        <f>IF('Data invoice'!O863=0,"",'Data invoice'!P863)</f>
        <v/>
      </c>
      <c r="H907" s="1238" t="str">
        <f>IF('Data invoice'!P863=0,"",'Data invoice'!Q863)</f>
        <v/>
      </c>
      <c r="I907" s="1238" t="str">
        <f>IF('Data invoice'!Q863=0,"",'Data invoice'!R863)</f>
        <v/>
      </c>
      <c r="J907" s="1239" t="str">
        <f>IF('Data invoice'!R863=0,"",'Data invoice'!S863)</f>
        <v/>
      </c>
      <c r="K907" s="1238" t="str">
        <f>IF('Data invoice'!S863=0,"",'Data invoice'!T863)</f>
        <v/>
      </c>
      <c r="L907" s="275"/>
      <c r="M907" s="252"/>
      <c r="N907" s="252"/>
      <c r="O907" s="252"/>
      <c r="P907" s="252"/>
      <c r="Q907" s="252"/>
      <c r="R907" s="252"/>
      <c r="AK907" s="275"/>
      <c r="AL907" s="275"/>
      <c r="AM907" s="275"/>
      <c r="AN907" s="275"/>
      <c r="AO907" s="275"/>
      <c r="AP907" s="275"/>
      <c r="AQ907" s="275"/>
      <c r="AR907" s="275"/>
      <c r="AS907" s="275"/>
      <c r="AT907" s="275"/>
      <c r="AU907" s="275"/>
      <c r="AV907" s="275"/>
      <c r="AW907" s="275"/>
    </row>
    <row r="908" spans="2:49" s="414" customFormat="1" ht="15.75" customHeight="1">
      <c r="B908" s="1238" t="str">
        <f>IF('Data invoice'!J866=0,"",'Data invoice'!K866)</f>
        <v/>
      </c>
      <c r="C908" s="1238" t="str">
        <f>IF('Data invoice'!K864=0,"",'Data invoice'!L864)</f>
        <v/>
      </c>
      <c r="D908" s="1238" t="str">
        <f>IF('Data invoice'!L864=0,"",'Data invoice'!M864)</f>
        <v/>
      </c>
      <c r="E908" s="1238" t="str">
        <f>IF('Data invoice'!M864=0,"",'Data invoice'!N864)</f>
        <v/>
      </c>
      <c r="F908" s="1238" t="str">
        <f>IF('Data invoice'!N864=0,"",'Data invoice'!O864)</f>
        <v/>
      </c>
      <c r="G908" s="1238" t="str">
        <f>IF('Data invoice'!O864=0,"",'Data invoice'!P864)</f>
        <v/>
      </c>
      <c r="H908" s="1238" t="str">
        <f>IF('Data invoice'!P864=0,"",'Data invoice'!Q864)</f>
        <v/>
      </c>
      <c r="I908" s="1238" t="str">
        <f>IF('Data invoice'!Q864=0,"",'Data invoice'!R864)</f>
        <v/>
      </c>
      <c r="J908" s="1239" t="str">
        <f>IF('Data invoice'!R864=0,"",'Data invoice'!S864)</f>
        <v/>
      </c>
      <c r="K908" s="1238" t="str">
        <f>IF('Data invoice'!S864=0,"",'Data invoice'!T864)</f>
        <v/>
      </c>
      <c r="L908" s="275"/>
      <c r="M908" s="252"/>
      <c r="N908" s="252"/>
      <c r="O908" s="252"/>
      <c r="P908" s="252"/>
      <c r="Q908" s="252"/>
      <c r="R908" s="252"/>
      <c r="AK908" s="275"/>
      <c r="AL908" s="275"/>
      <c r="AM908" s="275"/>
      <c r="AN908" s="275"/>
      <c r="AO908" s="275"/>
      <c r="AP908" s="275"/>
      <c r="AQ908" s="275"/>
      <c r="AR908" s="275"/>
      <c r="AS908" s="275"/>
      <c r="AT908" s="275"/>
      <c r="AU908" s="275"/>
      <c r="AV908" s="275"/>
      <c r="AW908" s="275"/>
    </row>
    <row r="909" spans="2:49" s="414" customFormat="1" ht="15.75" customHeight="1">
      <c r="B909" s="1238" t="str">
        <f>IF('Data invoice'!J867=0,"",'Data invoice'!K867)</f>
        <v/>
      </c>
      <c r="C909" s="1238" t="str">
        <f>IF('Data invoice'!K865=0,"",'Data invoice'!L865)</f>
        <v/>
      </c>
      <c r="D909" s="1238" t="str">
        <f>IF('Data invoice'!L865=0,"",'Data invoice'!M865)</f>
        <v/>
      </c>
      <c r="E909" s="1238" t="str">
        <f>IF('Data invoice'!M865=0,"",'Data invoice'!N865)</f>
        <v/>
      </c>
      <c r="F909" s="1238" t="str">
        <f>IF('Data invoice'!N865=0,"",'Data invoice'!O865)</f>
        <v/>
      </c>
      <c r="G909" s="1238" t="str">
        <f>IF('Data invoice'!O865=0,"",'Data invoice'!P865)</f>
        <v/>
      </c>
      <c r="H909" s="1238" t="str">
        <f>IF('Data invoice'!P865=0,"",'Data invoice'!Q865)</f>
        <v/>
      </c>
      <c r="I909" s="1238" t="str">
        <f>IF('Data invoice'!Q865=0,"",'Data invoice'!R865)</f>
        <v/>
      </c>
      <c r="J909" s="1239" t="str">
        <f>IF('Data invoice'!R865=0,"",'Data invoice'!S865)</f>
        <v/>
      </c>
      <c r="K909" s="1238" t="str">
        <f>IF('Data invoice'!S865=0,"",'Data invoice'!T865)</f>
        <v/>
      </c>
      <c r="L909" s="275"/>
      <c r="M909" s="252"/>
      <c r="N909" s="252"/>
      <c r="O909" s="252"/>
      <c r="P909" s="252"/>
      <c r="Q909" s="252"/>
      <c r="R909" s="252"/>
      <c r="AK909" s="275"/>
      <c r="AL909" s="275"/>
      <c r="AM909" s="275"/>
      <c r="AN909" s="275"/>
      <c r="AO909" s="275"/>
      <c r="AP909" s="275"/>
      <c r="AQ909" s="275"/>
      <c r="AR909" s="275"/>
      <c r="AS909" s="275"/>
      <c r="AT909" s="275"/>
      <c r="AU909" s="275"/>
      <c r="AV909" s="275"/>
      <c r="AW909" s="275"/>
    </row>
    <row r="910" spans="2:49" s="414" customFormat="1" ht="15.75" customHeight="1">
      <c r="B910" s="1238" t="str">
        <f>IF('Data invoice'!J868=0,"",'Data invoice'!K868)</f>
        <v/>
      </c>
      <c r="C910" s="1238" t="str">
        <f>IF('Data invoice'!K866=0,"",'Data invoice'!L866)</f>
        <v/>
      </c>
      <c r="D910" s="1238" t="str">
        <f>IF('Data invoice'!L866=0,"",'Data invoice'!M866)</f>
        <v/>
      </c>
      <c r="E910" s="1238" t="str">
        <f>IF('Data invoice'!M866=0,"",'Data invoice'!N866)</f>
        <v/>
      </c>
      <c r="F910" s="1238" t="str">
        <f>IF('Data invoice'!N866=0,"",'Data invoice'!O866)</f>
        <v/>
      </c>
      <c r="G910" s="1238" t="str">
        <f>IF('Data invoice'!O866=0,"",'Data invoice'!P866)</f>
        <v/>
      </c>
      <c r="H910" s="1238" t="str">
        <f>IF('Data invoice'!P866=0,"",'Data invoice'!Q866)</f>
        <v/>
      </c>
      <c r="I910" s="1238" t="str">
        <f>IF('Data invoice'!Q866=0,"",'Data invoice'!R866)</f>
        <v/>
      </c>
      <c r="J910" s="1239" t="str">
        <f>IF('Data invoice'!R866=0,"",'Data invoice'!S866)</f>
        <v/>
      </c>
      <c r="K910" s="1238" t="str">
        <f>IF('Data invoice'!S866=0,"",'Data invoice'!T866)</f>
        <v/>
      </c>
      <c r="L910" s="275"/>
      <c r="M910" s="252"/>
      <c r="N910" s="252"/>
      <c r="O910" s="252"/>
      <c r="P910" s="252"/>
      <c r="Q910" s="252"/>
      <c r="R910" s="252"/>
      <c r="AK910" s="275"/>
      <c r="AL910" s="275"/>
      <c r="AM910" s="275"/>
      <c r="AN910" s="275"/>
      <c r="AO910" s="275"/>
      <c r="AP910" s="275"/>
      <c r="AQ910" s="275"/>
      <c r="AR910" s="275"/>
      <c r="AS910" s="275"/>
      <c r="AT910" s="275"/>
      <c r="AU910" s="275"/>
      <c r="AV910" s="275"/>
      <c r="AW910" s="275"/>
    </row>
    <row r="911" spans="2:49" s="414" customFormat="1" ht="15.75" customHeight="1">
      <c r="B911" s="1238" t="str">
        <f>IF('Data invoice'!J869=0,"",'Data invoice'!K869)</f>
        <v/>
      </c>
      <c r="C911" s="1238" t="str">
        <f>IF('Data invoice'!K867=0,"",'Data invoice'!L867)</f>
        <v/>
      </c>
      <c r="D911" s="1238" t="str">
        <f>IF('Data invoice'!L867=0,"",'Data invoice'!M867)</f>
        <v/>
      </c>
      <c r="E911" s="1238" t="str">
        <f>IF('Data invoice'!M867=0,"",'Data invoice'!N867)</f>
        <v/>
      </c>
      <c r="F911" s="1238" t="str">
        <f>IF('Data invoice'!N867=0,"",'Data invoice'!O867)</f>
        <v/>
      </c>
      <c r="G911" s="1238" t="str">
        <f>IF('Data invoice'!O867=0,"",'Data invoice'!P867)</f>
        <v/>
      </c>
      <c r="H911" s="1238" t="str">
        <f>IF('Data invoice'!P867=0,"",'Data invoice'!Q867)</f>
        <v/>
      </c>
      <c r="I911" s="1238" t="str">
        <f>IF('Data invoice'!Q867=0,"",'Data invoice'!R867)</f>
        <v/>
      </c>
      <c r="J911" s="1239" t="str">
        <f>IF('Data invoice'!R867=0,"",'Data invoice'!S867)</f>
        <v/>
      </c>
      <c r="K911" s="1238" t="str">
        <f>IF('Data invoice'!S867=0,"",'Data invoice'!T867)</f>
        <v/>
      </c>
      <c r="L911" s="275"/>
      <c r="M911" s="252"/>
      <c r="N911" s="252"/>
      <c r="O911" s="252"/>
      <c r="P911" s="252"/>
      <c r="Q911" s="252"/>
      <c r="R911" s="252"/>
      <c r="AK911" s="275"/>
      <c r="AL911" s="275"/>
      <c r="AM911" s="275"/>
      <c r="AN911" s="275"/>
      <c r="AO911" s="275"/>
      <c r="AP911" s="275"/>
      <c r="AQ911" s="275"/>
      <c r="AR911" s="275"/>
      <c r="AS911" s="275"/>
      <c r="AT911" s="275"/>
      <c r="AU911" s="275"/>
      <c r="AV911" s="275"/>
      <c r="AW911" s="275"/>
    </row>
    <row r="912" spans="2:49" s="414" customFormat="1" ht="15.75" customHeight="1">
      <c r="B912" s="1238" t="str">
        <f>IF('Data invoice'!J870=0,"",'Data invoice'!K870)</f>
        <v/>
      </c>
      <c r="C912" s="1238" t="str">
        <f>IF('Data invoice'!K868=0,"",'Data invoice'!L868)</f>
        <v/>
      </c>
      <c r="D912" s="1238" t="str">
        <f>IF('Data invoice'!L868=0,"",'Data invoice'!M868)</f>
        <v/>
      </c>
      <c r="E912" s="1238" t="str">
        <f>IF('Data invoice'!M868=0,"",'Data invoice'!N868)</f>
        <v/>
      </c>
      <c r="F912" s="1238" t="str">
        <f>IF('Data invoice'!N868=0,"",'Data invoice'!O868)</f>
        <v/>
      </c>
      <c r="G912" s="1238" t="str">
        <f>IF('Data invoice'!O868=0,"",'Data invoice'!P868)</f>
        <v/>
      </c>
      <c r="H912" s="1238" t="str">
        <f>IF('Data invoice'!P868=0,"",'Data invoice'!Q868)</f>
        <v/>
      </c>
      <c r="I912" s="1238" t="str">
        <f>IF('Data invoice'!Q868=0,"",'Data invoice'!R868)</f>
        <v/>
      </c>
      <c r="J912" s="1239" t="str">
        <f>IF('Data invoice'!R868=0,"",'Data invoice'!S868)</f>
        <v/>
      </c>
      <c r="K912" s="1238" t="str">
        <f>IF('Data invoice'!S868=0,"",'Data invoice'!T868)</f>
        <v/>
      </c>
      <c r="L912" s="275"/>
      <c r="M912" s="252"/>
      <c r="N912" s="252"/>
      <c r="O912" s="252"/>
      <c r="P912" s="252"/>
      <c r="Q912" s="252"/>
      <c r="R912" s="252"/>
      <c r="AK912" s="275"/>
      <c r="AL912" s="275"/>
      <c r="AM912" s="275"/>
      <c r="AN912" s="275"/>
      <c r="AO912" s="275"/>
      <c r="AP912" s="275"/>
      <c r="AQ912" s="275"/>
      <c r="AR912" s="275"/>
      <c r="AS912" s="275"/>
      <c r="AT912" s="275"/>
      <c r="AU912" s="275"/>
      <c r="AV912" s="275"/>
      <c r="AW912" s="275"/>
    </row>
    <row r="913" spans="2:49" s="414" customFormat="1" ht="15.75" customHeight="1">
      <c r="B913" s="1238" t="str">
        <f>IF('Data invoice'!J871=0,"",'Data invoice'!K871)</f>
        <v/>
      </c>
      <c r="C913" s="1238" t="str">
        <f>IF('Data invoice'!K869=0,"",'Data invoice'!L869)</f>
        <v/>
      </c>
      <c r="D913" s="1238" t="str">
        <f>IF('Data invoice'!L869=0,"",'Data invoice'!M869)</f>
        <v/>
      </c>
      <c r="E913" s="1238" t="str">
        <f>IF('Data invoice'!M869=0,"",'Data invoice'!N869)</f>
        <v/>
      </c>
      <c r="F913" s="1238" t="str">
        <f>IF('Data invoice'!N869=0,"",'Data invoice'!O869)</f>
        <v/>
      </c>
      <c r="G913" s="1238" t="str">
        <f>IF('Data invoice'!O869=0,"",'Data invoice'!P869)</f>
        <v/>
      </c>
      <c r="H913" s="1238" t="str">
        <f>IF('Data invoice'!P869=0,"",'Data invoice'!Q869)</f>
        <v/>
      </c>
      <c r="I913" s="1238" t="str">
        <f>IF('Data invoice'!Q869=0,"",'Data invoice'!R869)</f>
        <v/>
      </c>
      <c r="J913" s="1239" t="str">
        <f>IF('Data invoice'!R869=0,"",'Data invoice'!S869)</f>
        <v/>
      </c>
      <c r="K913" s="1238" t="str">
        <f>IF('Data invoice'!S869=0,"",'Data invoice'!T869)</f>
        <v/>
      </c>
      <c r="L913" s="275"/>
      <c r="M913" s="252"/>
      <c r="N913" s="252"/>
      <c r="O913" s="252"/>
      <c r="P913" s="252"/>
      <c r="Q913" s="252"/>
      <c r="R913" s="252"/>
      <c r="AK913" s="275"/>
      <c r="AL913" s="275"/>
      <c r="AM913" s="275"/>
      <c r="AN913" s="275"/>
      <c r="AO913" s="275"/>
      <c r="AP913" s="275"/>
      <c r="AQ913" s="275"/>
      <c r="AR913" s="275"/>
      <c r="AS913" s="275"/>
      <c r="AT913" s="275"/>
      <c r="AU913" s="275"/>
      <c r="AV913" s="275"/>
      <c r="AW913" s="275"/>
    </row>
    <row r="914" spans="2:49" s="414" customFormat="1" ht="15.75" customHeight="1">
      <c r="B914" s="1238" t="str">
        <f>IF('Data invoice'!J872=0,"",'Data invoice'!K872)</f>
        <v/>
      </c>
      <c r="C914" s="1238" t="str">
        <f>IF('Data invoice'!K870=0,"",'Data invoice'!L870)</f>
        <v/>
      </c>
      <c r="D914" s="1238" t="str">
        <f>IF('Data invoice'!L870=0,"",'Data invoice'!M870)</f>
        <v/>
      </c>
      <c r="E914" s="1238" t="str">
        <f>IF('Data invoice'!M870=0,"",'Data invoice'!N870)</f>
        <v/>
      </c>
      <c r="F914" s="1238" t="str">
        <f>IF('Data invoice'!N870=0,"",'Data invoice'!O870)</f>
        <v/>
      </c>
      <c r="G914" s="1238" t="str">
        <f>IF('Data invoice'!O870=0,"",'Data invoice'!P870)</f>
        <v/>
      </c>
      <c r="H914" s="1238" t="str">
        <f>IF('Data invoice'!P870=0,"",'Data invoice'!Q870)</f>
        <v/>
      </c>
      <c r="I914" s="1238" t="str">
        <f>IF('Data invoice'!Q870=0,"",'Data invoice'!R870)</f>
        <v/>
      </c>
      <c r="J914" s="1239" t="str">
        <f>IF('Data invoice'!R870=0,"",'Data invoice'!S870)</f>
        <v/>
      </c>
      <c r="K914" s="1238" t="str">
        <f>IF('Data invoice'!S870=0,"",'Data invoice'!T870)</f>
        <v/>
      </c>
      <c r="L914" s="275"/>
      <c r="M914" s="252"/>
      <c r="N914" s="252"/>
      <c r="O914" s="252"/>
      <c r="P914" s="252"/>
      <c r="Q914" s="252"/>
      <c r="R914" s="252"/>
      <c r="AK914" s="275"/>
      <c r="AL914" s="275"/>
      <c r="AM914" s="275"/>
      <c r="AN914" s="275"/>
      <c r="AO914" s="275"/>
      <c r="AP914" s="275"/>
      <c r="AQ914" s="275"/>
      <c r="AR914" s="275"/>
      <c r="AS914" s="275"/>
      <c r="AT914" s="275"/>
      <c r="AU914" s="275"/>
      <c r="AV914" s="275"/>
      <c r="AW914" s="275"/>
    </row>
    <row r="915" spans="2:49" s="414" customFormat="1" ht="15.75" customHeight="1">
      <c r="B915" s="1238" t="str">
        <f>IF('Data invoice'!J873=0,"",'Data invoice'!K873)</f>
        <v/>
      </c>
      <c r="C915" s="1238" t="str">
        <f>IF('Data invoice'!K871=0,"",'Data invoice'!L871)</f>
        <v/>
      </c>
      <c r="D915" s="1238" t="str">
        <f>IF('Data invoice'!L871=0,"",'Data invoice'!M871)</f>
        <v/>
      </c>
      <c r="E915" s="1238" t="str">
        <f>IF('Data invoice'!M871=0,"",'Data invoice'!N871)</f>
        <v/>
      </c>
      <c r="F915" s="1238" t="str">
        <f>IF('Data invoice'!N871=0,"",'Data invoice'!O871)</f>
        <v/>
      </c>
      <c r="G915" s="1238" t="str">
        <f>IF('Data invoice'!O871=0,"",'Data invoice'!P871)</f>
        <v/>
      </c>
      <c r="H915" s="1238" t="str">
        <f>IF('Data invoice'!P871=0,"",'Data invoice'!Q871)</f>
        <v/>
      </c>
      <c r="I915" s="1238" t="str">
        <f>IF('Data invoice'!Q871=0,"",'Data invoice'!R871)</f>
        <v/>
      </c>
      <c r="J915" s="1239" t="str">
        <f>IF('Data invoice'!R871=0,"",'Data invoice'!S871)</f>
        <v/>
      </c>
      <c r="K915" s="1238" t="str">
        <f>IF('Data invoice'!S871=0,"",'Data invoice'!T871)</f>
        <v/>
      </c>
      <c r="L915" s="275"/>
      <c r="M915" s="252"/>
      <c r="N915" s="252"/>
      <c r="O915" s="252"/>
      <c r="P915" s="252"/>
      <c r="Q915" s="252"/>
      <c r="R915" s="252"/>
      <c r="AK915" s="275"/>
      <c r="AL915" s="275"/>
      <c r="AM915" s="275"/>
      <c r="AN915" s="275"/>
      <c r="AO915" s="275"/>
      <c r="AP915" s="275"/>
      <c r="AQ915" s="275"/>
      <c r="AR915" s="275"/>
      <c r="AS915" s="275"/>
      <c r="AT915" s="275"/>
      <c r="AU915" s="275"/>
      <c r="AV915" s="275"/>
      <c r="AW915" s="275"/>
    </row>
    <row r="916" spans="2:49" s="414" customFormat="1" ht="15.75" customHeight="1">
      <c r="B916" s="1238" t="str">
        <f>IF('Data invoice'!J874=0,"",'Data invoice'!K874)</f>
        <v/>
      </c>
      <c r="C916" s="1238" t="str">
        <f>IF('Data invoice'!K872=0,"",'Data invoice'!L872)</f>
        <v/>
      </c>
      <c r="D916" s="1238" t="str">
        <f>IF('Data invoice'!L872=0,"",'Data invoice'!M872)</f>
        <v/>
      </c>
      <c r="E916" s="1238" t="str">
        <f>IF('Data invoice'!M872=0,"",'Data invoice'!N872)</f>
        <v/>
      </c>
      <c r="F916" s="1238" t="str">
        <f>IF('Data invoice'!N872=0,"",'Data invoice'!O872)</f>
        <v/>
      </c>
      <c r="G916" s="1238" t="str">
        <f>IF('Data invoice'!O872=0,"",'Data invoice'!P872)</f>
        <v/>
      </c>
      <c r="H916" s="1238" t="str">
        <f>IF('Data invoice'!P872=0,"",'Data invoice'!Q872)</f>
        <v/>
      </c>
      <c r="I916" s="1238" t="str">
        <f>IF('Data invoice'!Q872=0,"",'Data invoice'!R872)</f>
        <v/>
      </c>
      <c r="J916" s="1239" t="str">
        <f>IF('Data invoice'!R872=0,"",'Data invoice'!S872)</f>
        <v/>
      </c>
      <c r="K916" s="1238" t="str">
        <f>IF('Data invoice'!S872=0,"",'Data invoice'!T872)</f>
        <v/>
      </c>
      <c r="L916" s="275"/>
      <c r="M916" s="252"/>
      <c r="N916" s="252"/>
      <c r="O916" s="252"/>
      <c r="P916" s="252"/>
      <c r="Q916" s="252"/>
      <c r="R916" s="252"/>
      <c r="AK916" s="275"/>
      <c r="AL916" s="275"/>
      <c r="AM916" s="275"/>
      <c r="AN916" s="275"/>
      <c r="AO916" s="275"/>
      <c r="AP916" s="275"/>
      <c r="AQ916" s="275"/>
      <c r="AR916" s="275"/>
      <c r="AS916" s="275"/>
      <c r="AT916" s="275"/>
      <c r="AU916" s="275"/>
      <c r="AV916" s="275"/>
      <c r="AW916" s="275"/>
    </row>
    <row r="917" spans="2:49" s="414" customFormat="1" ht="15.75" customHeight="1">
      <c r="B917" s="1238" t="str">
        <f>IF('Data invoice'!J875=0,"",'Data invoice'!K875)</f>
        <v/>
      </c>
      <c r="C917" s="1238" t="str">
        <f>IF('Data invoice'!K873=0,"",'Data invoice'!L873)</f>
        <v/>
      </c>
      <c r="D917" s="1238" t="str">
        <f>IF('Data invoice'!L873=0,"",'Data invoice'!M873)</f>
        <v/>
      </c>
      <c r="E917" s="1238" t="str">
        <f>IF('Data invoice'!M873=0,"",'Data invoice'!N873)</f>
        <v/>
      </c>
      <c r="F917" s="1238" t="str">
        <f>IF('Data invoice'!N873=0,"",'Data invoice'!O873)</f>
        <v/>
      </c>
      <c r="G917" s="1238" t="str">
        <f>IF('Data invoice'!O873=0,"",'Data invoice'!P873)</f>
        <v/>
      </c>
      <c r="H917" s="1238" t="str">
        <f>IF('Data invoice'!P873=0,"",'Data invoice'!Q873)</f>
        <v/>
      </c>
      <c r="I917" s="1238" t="str">
        <f>IF('Data invoice'!Q873=0,"",'Data invoice'!R873)</f>
        <v/>
      </c>
      <c r="J917" s="1239" t="str">
        <f>IF('Data invoice'!R873=0,"",'Data invoice'!S873)</f>
        <v/>
      </c>
      <c r="K917" s="1238" t="str">
        <f>IF('Data invoice'!S873=0,"",'Data invoice'!T873)</f>
        <v/>
      </c>
      <c r="L917" s="275"/>
      <c r="M917" s="252"/>
      <c r="N917" s="252"/>
      <c r="O917" s="252"/>
      <c r="P917" s="252"/>
      <c r="Q917" s="252"/>
      <c r="R917" s="252"/>
      <c r="AK917" s="275"/>
      <c r="AL917" s="275"/>
      <c r="AM917" s="275"/>
      <c r="AN917" s="275"/>
      <c r="AO917" s="275"/>
      <c r="AP917" s="275"/>
      <c r="AQ917" s="275"/>
      <c r="AR917" s="275"/>
      <c r="AS917" s="275"/>
      <c r="AT917" s="275"/>
      <c r="AU917" s="275"/>
      <c r="AV917" s="275"/>
      <c r="AW917" s="275"/>
    </row>
    <row r="918" spans="2:49" s="414" customFormat="1" ht="15.75" customHeight="1">
      <c r="B918" s="1238" t="str">
        <f>IF('Data invoice'!J876=0,"",'Data invoice'!K876)</f>
        <v/>
      </c>
      <c r="C918" s="1238" t="str">
        <f>IF('Data invoice'!K874=0,"",'Data invoice'!L874)</f>
        <v/>
      </c>
      <c r="D918" s="1238" t="str">
        <f>IF('Data invoice'!L874=0,"",'Data invoice'!M874)</f>
        <v/>
      </c>
      <c r="E918" s="1238" t="str">
        <f>IF('Data invoice'!M874=0,"",'Data invoice'!N874)</f>
        <v/>
      </c>
      <c r="F918" s="1238" t="str">
        <f>IF('Data invoice'!N874=0,"",'Data invoice'!O874)</f>
        <v/>
      </c>
      <c r="G918" s="1238" t="str">
        <f>IF('Data invoice'!O874=0,"",'Data invoice'!P874)</f>
        <v/>
      </c>
      <c r="H918" s="1238" t="str">
        <f>IF('Data invoice'!P874=0,"",'Data invoice'!Q874)</f>
        <v/>
      </c>
      <c r="I918" s="1238" t="str">
        <f>IF('Data invoice'!Q874=0,"",'Data invoice'!R874)</f>
        <v/>
      </c>
      <c r="J918" s="1239" t="str">
        <f>IF('Data invoice'!R874=0,"",'Data invoice'!S874)</f>
        <v/>
      </c>
      <c r="K918" s="1238" t="str">
        <f>IF('Data invoice'!S874=0,"",'Data invoice'!T874)</f>
        <v/>
      </c>
      <c r="L918" s="275"/>
      <c r="M918" s="252"/>
      <c r="N918" s="252"/>
      <c r="O918" s="252"/>
      <c r="P918" s="252"/>
      <c r="Q918" s="252"/>
      <c r="R918" s="252"/>
      <c r="AK918" s="275"/>
      <c r="AL918" s="275"/>
      <c r="AM918" s="275"/>
      <c r="AN918" s="275"/>
      <c r="AO918" s="275"/>
      <c r="AP918" s="275"/>
      <c r="AQ918" s="275"/>
      <c r="AR918" s="275"/>
      <c r="AS918" s="275"/>
      <c r="AT918" s="275"/>
      <c r="AU918" s="275"/>
      <c r="AV918" s="275"/>
      <c r="AW918" s="275"/>
    </row>
    <row r="919" spans="2:49" s="414" customFormat="1" ht="15.75" customHeight="1">
      <c r="B919" s="1238" t="str">
        <f>IF('Data invoice'!J877=0,"",'Data invoice'!K877)</f>
        <v/>
      </c>
      <c r="C919" s="1238" t="str">
        <f>IF('Data invoice'!K875=0,"",'Data invoice'!L875)</f>
        <v/>
      </c>
      <c r="D919" s="1238" t="str">
        <f>IF('Data invoice'!L875=0,"",'Data invoice'!M875)</f>
        <v/>
      </c>
      <c r="E919" s="1238" t="str">
        <f>IF('Data invoice'!M875=0,"",'Data invoice'!N875)</f>
        <v/>
      </c>
      <c r="F919" s="1238" t="str">
        <f>IF('Data invoice'!N875=0,"",'Data invoice'!O875)</f>
        <v/>
      </c>
      <c r="G919" s="1238" t="str">
        <f>IF('Data invoice'!O875=0,"",'Data invoice'!P875)</f>
        <v/>
      </c>
      <c r="H919" s="1238" t="str">
        <f>IF('Data invoice'!P875=0,"",'Data invoice'!Q875)</f>
        <v/>
      </c>
      <c r="I919" s="1238" t="str">
        <f>IF('Data invoice'!Q875=0,"",'Data invoice'!R875)</f>
        <v/>
      </c>
      <c r="J919" s="1239" t="str">
        <f>IF('Data invoice'!R875=0,"",'Data invoice'!S875)</f>
        <v/>
      </c>
      <c r="K919" s="1238" t="str">
        <f>IF('Data invoice'!S875=0,"",'Data invoice'!T875)</f>
        <v/>
      </c>
      <c r="L919" s="275"/>
      <c r="M919" s="252"/>
      <c r="N919" s="252"/>
      <c r="O919" s="252"/>
      <c r="P919" s="252"/>
      <c r="Q919" s="252"/>
      <c r="R919" s="252"/>
      <c r="AK919" s="275"/>
      <c r="AL919" s="275"/>
      <c r="AM919" s="275"/>
      <c r="AN919" s="275"/>
      <c r="AO919" s="275"/>
      <c r="AP919" s="275"/>
      <c r="AQ919" s="275"/>
      <c r="AR919" s="275"/>
      <c r="AS919" s="275"/>
      <c r="AT919" s="275"/>
      <c r="AU919" s="275"/>
      <c r="AV919" s="275"/>
      <c r="AW919" s="275"/>
    </row>
    <row r="920" spans="2:49" s="414" customFormat="1" ht="15.75" customHeight="1">
      <c r="B920" s="1238" t="str">
        <f>IF('Data invoice'!J878=0,"",'Data invoice'!K878)</f>
        <v/>
      </c>
      <c r="C920" s="1238" t="str">
        <f>IF('Data invoice'!K876=0,"",'Data invoice'!L876)</f>
        <v/>
      </c>
      <c r="D920" s="1238" t="str">
        <f>IF('Data invoice'!L876=0,"",'Data invoice'!M876)</f>
        <v/>
      </c>
      <c r="E920" s="1238" t="str">
        <f>IF('Data invoice'!M876=0,"",'Data invoice'!N876)</f>
        <v/>
      </c>
      <c r="F920" s="1238" t="str">
        <f>IF('Data invoice'!N876=0,"",'Data invoice'!O876)</f>
        <v/>
      </c>
      <c r="G920" s="1238" t="str">
        <f>IF('Data invoice'!O876=0,"",'Data invoice'!P876)</f>
        <v/>
      </c>
      <c r="H920" s="1238" t="str">
        <f>IF('Data invoice'!P876=0,"",'Data invoice'!Q876)</f>
        <v/>
      </c>
      <c r="I920" s="1238" t="str">
        <f>IF('Data invoice'!Q876=0,"",'Data invoice'!R876)</f>
        <v/>
      </c>
      <c r="J920" s="1239" t="str">
        <f>IF('Data invoice'!R876=0,"",'Data invoice'!S876)</f>
        <v/>
      </c>
      <c r="K920" s="1238" t="str">
        <f>IF('Data invoice'!S876=0,"",'Data invoice'!T876)</f>
        <v/>
      </c>
      <c r="L920" s="275"/>
      <c r="M920" s="252"/>
      <c r="N920" s="252"/>
      <c r="O920" s="252"/>
      <c r="P920" s="252"/>
      <c r="Q920" s="252"/>
      <c r="R920" s="252"/>
      <c r="AK920" s="275"/>
      <c r="AL920" s="275"/>
      <c r="AM920" s="275"/>
      <c r="AN920" s="275"/>
      <c r="AO920" s="275"/>
      <c r="AP920" s="275"/>
      <c r="AQ920" s="275"/>
      <c r="AR920" s="275"/>
      <c r="AS920" s="275"/>
      <c r="AT920" s="275"/>
      <c r="AU920" s="275"/>
      <c r="AV920" s="275"/>
      <c r="AW920" s="275"/>
    </row>
    <row r="921" spans="2:49" s="414" customFormat="1" ht="15.75" customHeight="1">
      <c r="B921" s="1238" t="str">
        <f>IF('Data invoice'!J879=0,"",'Data invoice'!K879)</f>
        <v/>
      </c>
      <c r="C921" s="1238" t="str">
        <f>IF('Data invoice'!K877=0,"",'Data invoice'!L877)</f>
        <v/>
      </c>
      <c r="D921" s="1238" t="str">
        <f>IF('Data invoice'!L877=0,"",'Data invoice'!M877)</f>
        <v/>
      </c>
      <c r="E921" s="1238" t="str">
        <f>IF('Data invoice'!M877=0,"",'Data invoice'!N877)</f>
        <v/>
      </c>
      <c r="F921" s="1238" t="str">
        <f>IF('Data invoice'!N877=0,"",'Data invoice'!O877)</f>
        <v/>
      </c>
      <c r="G921" s="1238" t="str">
        <f>IF('Data invoice'!O877=0,"",'Data invoice'!P877)</f>
        <v/>
      </c>
      <c r="H921" s="1238" t="str">
        <f>IF('Data invoice'!P877=0,"",'Data invoice'!Q877)</f>
        <v/>
      </c>
      <c r="I921" s="1238" t="str">
        <f>IF('Data invoice'!Q877=0,"",'Data invoice'!R877)</f>
        <v/>
      </c>
      <c r="J921" s="1239" t="str">
        <f>IF('Data invoice'!R877=0,"",'Data invoice'!S877)</f>
        <v/>
      </c>
      <c r="K921" s="1238" t="str">
        <f>IF('Data invoice'!S877=0,"",'Data invoice'!T877)</f>
        <v/>
      </c>
      <c r="L921" s="275"/>
      <c r="M921" s="252"/>
      <c r="N921" s="252"/>
      <c r="O921" s="252"/>
      <c r="P921" s="252"/>
      <c r="Q921" s="252"/>
      <c r="R921" s="252"/>
      <c r="AK921" s="275"/>
      <c r="AL921" s="275"/>
      <c r="AM921" s="275"/>
      <c r="AN921" s="275"/>
      <c r="AO921" s="275"/>
      <c r="AP921" s="275"/>
      <c r="AQ921" s="275"/>
      <c r="AR921" s="275"/>
      <c r="AS921" s="275"/>
      <c r="AT921" s="275"/>
      <c r="AU921" s="275"/>
      <c r="AV921" s="275"/>
      <c r="AW921" s="275"/>
    </row>
    <row r="922" spans="2:49" s="414" customFormat="1" ht="15.75" customHeight="1">
      <c r="B922" s="1238" t="str">
        <f>IF('Data invoice'!J880=0,"",'Data invoice'!K880)</f>
        <v/>
      </c>
      <c r="C922" s="1238" t="str">
        <f>IF('Data invoice'!K878=0,"",'Data invoice'!L878)</f>
        <v/>
      </c>
      <c r="D922" s="1238" t="str">
        <f>IF('Data invoice'!L878=0,"",'Data invoice'!M878)</f>
        <v/>
      </c>
      <c r="E922" s="1238" t="str">
        <f>IF('Data invoice'!M878=0,"",'Data invoice'!N878)</f>
        <v/>
      </c>
      <c r="F922" s="1238" t="str">
        <f>IF('Data invoice'!N878=0,"",'Data invoice'!O878)</f>
        <v/>
      </c>
      <c r="G922" s="1238" t="str">
        <f>IF('Data invoice'!O878=0,"",'Data invoice'!P878)</f>
        <v/>
      </c>
      <c r="H922" s="1238" t="str">
        <f>IF('Data invoice'!P878=0,"",'Data invoice'!Q878)</f>
        <v/>
      </c>
      <c r="I922" s="1238" t="str">
        <f>IF('Data invoice'!Q878=0,"",'Data invoice'!R878)</f>
        <v/>
      </c>
      <c r="J922" s="1239" t="str">
        <f>IF('Data invoice'!R878=0,"",'Data invoice'!S878)</f>
        <v/>
      </c>
      <c r="K922" s="1238" t="str">
        <f>IF('Data invoice'!S878=0,"",'Data invoice'!T878)</f>
        <v/>
      </c>
      <c r="L922" s="275"/>
      <c r="M922" s="252"/>
      <c r="N922" s="252"/>
      <c r="O922" s="252"/>
      <c r="P922" s="252"/>
      <c r="Q922" s="252"/>
      <c r="R922" s="252"/>
      <c r="AK922" s="275"/>
      <c r="AL922" s="275"/>
      <c r="AM922" s="275"/>
      <c r="AN922" s="275"/>
      <c r="AO922" s="275"/>
      <c r="AP922" s="275"/>
      <c r="AQ922" s="275"/>
      <c r="AR922" s="275"/>
      <c r="AS922" s="275"/>
      <c r="AT922" s="275"/>
      <c r="AU922" s="275"/>
      <c r="AV922" s="275"/>
      <c r="AW922" s="275"/>
    </row>
    <row r="923" spans="2:49" s="414" customFormat="1" ht="15.75" customHeight="1">
      <c r="B923" s="1238" t="str">
        <f>IF('Data invoice'!J881=0,"",'Data invoice'!K881)</f>
        <v/>
      </c>
      <c r="C923" s="1238" t="str">
        <f>IF('Data invoice'!K879=0,"",'Data invoice'!L879)</f>
        <v/>
      </c>
      <c r="D923" s="1238" t="str">
        <f>IF('Data invoice'!L879=0,"",'Data invoice'!M879)</f>
        <v/>
      </c>
      <c r="E923" s="1238" t="str">
        <f>IF('Data invoice'!M879=0,"",'Data invoice'!N879)</f>
        <v/>
      </c>
      <c r="F923" s="1238" t="str">
        <f>IF('Data invoice'!N879=0,"",'Data invoice'!O879)</f>
        <v/>
      </c>
      <c r="G923" s="1238" t="str">
        <f>IF('Data invoice'!O879=0,"",'Data invoice'!P879)</f>
        <v/>
      </c>
      <c r="H923" s="1238" t="str">
        <f>IF('Data invoice'!P879=0,"",'Data invoice'!Q879)</f>
        <v/>
      </c>
      <c r="I923" s="1238" t="str">
        <f>IF('Data invoice'!Q879=0,"",'Data invoice'!R879)</f>
        <v/>
      </c>
      <c r="J923" s="1239" t="str">
        <f>IF('Data invoice'!R879=0,"",'Data invoice'!S879)</f>
        <v/>
      </c>
      <c r="K923" s="1238" t="str">
        <f>IF('Data invoice'!S879=0,"",'Data invoice'!T879)</f>
        <v/>
      </c>
      <c r="L923" s="275"/>
      <c r="M923" s="252"/>
      <c r="N923" s="252"/>
      <c r="O923" s="252"/>
      <c r="P923" s="252"/>
      <c r="Q923" s="252"/>
      <c r="R923" s="252"/>
      <c r="AK923" s="275"/>
      <c r="AL923" s="275"/>
      <c r="AM923" s="275"/>
      <c r="AN923" s="275"/>
      <c r="AO923" s="275"/>
      <c r="AP923" s="275"/>
      <c r="AQ923" s="275"/>
      <c r="AR923" s="275"/>
      <c r="AS923" s="275"/>
      <c r="AT923" s="275"/>
      <c r="AU923" s="275"/>
      <c r="AV923" s="275"/>
      <c r="AW923" s="275"/>
    </row>
    <row r="924" spans="2:49" s="414" customFormat="1" ht="15.75" customHeight="1">
      <c r="B924" s="1238" t="str">
        <f>IF('Data invoice'!J882=0,"",'Data invoice'!K882)</f>
        <v/>
      </c>
      <c r="C924" s="1238" t="str">
        <f>IF('Data invoice'!K880=0,"",'Data invoice'!L880)</f>
        <v/>
      </c>
      <c r="D924" s="1238" t="str">
        <f>IF('Data invoice'!L880=0,"",'Data invoice'!M880)</f>
        <v/>
      </c>
      <c r="E924" s="1238" t="str">
        <f>IF('Data invoice'!M880=0,"",'Data invoice'!N880)</f>
        <v/>
      </c>
      <c r="F924" s="1238" t="str">
        <f>IF('Data invoice'!N880=0,"",'Data invoice'!O880)</f>
        <v/>
      </c>
      <c r="G924" s="1238" t="str">
        <f>IF('Data invoice'!O880=0,"",'Data invoice'!P880)</f>
        <v/>
      </c>
      <c r="H924" s="1238" t="str">
        <f>IF('Data invoice'!P880=0,"",'Data invoice'!Q880)</f>
        <v/>
      </c>
      <c r="I924" s="1238" t="str">
        <f>IF('Data invoice'!Q880=0,"",'Data invoice'!R880)</f>
        <v/>
      </c>
      <c r="J924" s="1239" t="str">
        <f>IF('Data invoice'!R880=0,"",'Data invoice'!S880)</f>
        <v/>
      </c>
      <c r="K924" s="1238" t="str">
        <f>IF('Data invoice'!S880=0,"",'Data invoice'!T880)</f>
        <v/>
      </c>
      <c r="L924" s="275"/>
      <c r="M924" s="252"/>
      <c r="N924" s="252"/>
      <c r="O924" s="252"/>
      <c r="P924" s="252"/>
      <c r="Q924" s="252"/>
      <c r="R924" s="252"/>
      <c r="AK924" s="275"/>
      <c r="AL924" s="275"/>
      <c r="AM924" s="275"/>
      <c r="AN924" s="275"/>
      <c r="AO924" s="275"/>
      <c r="AP924" s="275"/>
      <c r="AQ924" s="275"/>
      <c r="AR924" s="275"/>
      <c r="AS924" s="275"/>
      <c r="AT924" s="275"/>
      <c r="AU924" s="275"/>
      <c r="AV924" s="275"/>
      <c r="AW924" s="275"/>
    </row>
    <row r="925" spans="2:49" s="414" customFormat="1" ht="15.75" customHeight="1">
      <c r="B925" s="1238" t="str">
        <f>IF('Data invoice'!J883=0,"",'Data invoice'!K883)</f>
        <v/>
      </c>
      <c r="C925" s="1238" t="str">
        <f>IF('Data invoice'!K881=0,"",'Data invoice'!L881)</f>
        <v/>
      </c>
      <c r="D925" s="1238" t="str">
        <f>IF('Data invoice'!L881=0,"",'Data invoice'!M881)</f>
        <v/>
      </c>
      <c r="E925" s="1238" t="str">
        <f>IF('Data invoice'!M881=0,"",'Data invoice'!N881)</f>
        <v/>
      </c>
      <c r="F925" s="1238" t="str">
        <f>IF('Data invoice'!N881=0,"",'Data invoice'!O881)</f>
        <v/>
      </c>
      <c r="G925" s="1238" t="str">
        <f>IF('Data invoice'!O881=0,"",'Data invoice'!P881)</f>
        <v/>
      </c>
      <c r="H925" s="1238" t="str">
        <f>IF('Data invoice'!P881=0,"",'Data invoice'!Q881)</f>
        <v/>
      </c>
      <c r="I925" s="1238" t="str">
        <f>IF('Data invoice'!Q881=0,"",'Data invoice'!R881)</f>
        <v/>
      </c>
      <c r="J925" s="1239" t="str">
        <f>IF('Data invoice'!R881=0,"",'Data invoice'!S881)</f>
        <v/>
      </c>
      <c r="K925" s="1238" t="str">
        <f>IF('Data invoice'!S881=0,"",'Data invoice'!T881)</f>
        <v/>
      </c>
      <c r="L925" s="275"/>
      <c r="M925" s="252"/>
      <c r="N925" s="252"/>
      <c r="O925" s="252"/>
      <c r="P925" s="252"/>
      <c r="Q925" s="252"/>
      <c r="R925" s="252"/>
      <c r="AK925" s="275"/>
      <c r="AL925" s="275"/>
      <c r="AM925" s="275"/>
      <c r="AN925" s="275"/>
      <c r="AO925" s="275"/>
      <c r="AP925" s="275"/>
      <c r="AQ925" s="275"/>
      <c r="AR925" s="275"/>
      <c r="AS925" s="275"/>
      <c r="AT925" s="275"/>
      <c r="AU925" s="275"/>
      <c r="AV925" s="275"/>
      <c r="AW925" s="275"/>
    </row>
    <row r="926" spans="2:49" s="414" customFormat="1" ht="15.75" customHeight="1">
      <c r="B926" s="1238" t="str">
        <f>IF('Data invoice'!J884=0,"",'Data invoice'!K884)</f>
        <v/>
      </c>
      <c r="C926" s="1238" t="str">
        <f>IF('Data invoice'!K882=0,"",'Data invoice'!L882)</f>
        <v/>
      </c>
      <c r="D926" s="1238" t="str">
        <f>IF('Data invoice'!L882=0,"",'Data invoice'!M882)</f>
        <v/>
      </c>
      <c r="E926" s="1238" t="str">
        <f>IF('Data invoice'!M882=0,"",'Data invoice'!N882)</f>
        <v/>
      </c>
      <c r="F926" s="1238" t="str">
        <f>IF('Data invoice'!N882=0,"",'Data invoice'!O882)</f>
        <v/>
      </c>
      <c r="G926" s="1238" t="str">
        <f>IF('Data invoice'!O882=0,"",'Data invoice'!P882)</f>
        <v/>
      </c>
      <c r="H926" s="1238" t="str">
        <f>IF('Data invoice'!P882=0,"",'Data invoice'!Q882)</f>
        <v/>
      </c>
      <c r="I926" s="1238" t="str">
        <f>IF('Data invoice'!Q882=0,"",'Data invoice'!R882)</f>
        <v/>
      </c>
      <c r="J926" s="1239" t="str">
        <f>IF('Data invoice'!R882=0,"",'Data invoice'!S882)</f>
        <v/>
      </c>
      <c r="K926" s="1238" t="str">
        <f>IF('Data invoice'!S882=0,"",'Data invoice'!T882)</f>
        <v/>
      </c>
      <c r="L926" s="275"/>
      <c r="M926" s="252"/>
      <c r="N926" s="252"/>
      <c r="O926" s="252"/>
      <c r="P926" s="252"/>
      <c r="Q926" s="252"/>
      <c r="R926" s="252"/>
      <c r="AK926" s="275"/>
      <c r="AL926" s="275"/>
      <c r="AM926" s="275"/>
      <c r="AN926" s="275"/>
      <c r="AO926" s="275"/>
      <c r="AP926" s="275"/>
      <c r="AQ926" s="275"/>
      <c r="AR926" s="275"/>
      <c r="AS926" s="275"/>
      <c r="AT926" s="275"/>
      <c r="AU926" s="275"/>
      <c r="AV926" s="275"/>
      <c r="AW926" s="275"/>
    </row>
    <row r="927" spans="2:49" s="414" customFormat="1" ht="15.75" customHeight="1">
      <c r="B927" s="1238" t="str">
        <f>IF('Data invoice'!J885=0,"",'Data invoice'!K885)</f>
        <v/>
      </c>
      <c r="C927" s="1238" t="str">
        <f>IF('Data invoice'!K883=0,"",'Data invoice'!L883)</f>
        <v/>
      </c>
      <c r="D927" s="1238" t="str">
        <f>IF('Data invoice'!L883=0,"",'Data invoice'!M883)</f>
        <v/>
      </c>
      <c r="E927" s="1238" t="str">
        <f>IF('Data invoice'!M883=0,"",'Data invoice'!N883)</f>
        <v/>
      </c>
      <c r="F927" s="1238" t="str">
        <f>IF('Data invoice'!N883=0,"",'Data invoice'!O883)</f>
        <v/>
      </c>
      <c r="G927" s="1238" t="str">
        <f>IF('Data invoice'!O883=0,"",'Data invoice'!P883)</f>
        <v/>
      </c>
      <c r="H927" s="1238" t="str">
        <f>IF('Data invoice'!P883=0,"",'Data invoice'!Q883)</f>
        <v/>
      </c>
      <c r="I927" s="1238" t="str">
        <f>IF('Data invoice'!Q883=0,"",'Data invoice'!R883)</f>
        <v/>
      </c>
      <c r="J927" s="1239" t="str">
        <f>IF('Data invoice'!R883=0,"",'Data invoice'!S883)</f>
        <v/>
      </c>
      <c r="K927" s="1238" t="str">
        <f>IF('Data invoice'!S883=0,"",'Data invoice'!T883)</f>
        <v/>
      </c>
      <c r="L927" s="275"/>
      <c r="M927" s="252"/>
      <c r="N927" s="252"/>
      <c r="O927" s="252"/>
      <c r="P927" s="252"/>
      <c r="Q927" s="252"/>
      <c r="R927" s="252"/>
      <c r="AK927" s="275"/>
      <c r="AL927" s="275"/>
      <c r="AM927" s="275"/>
      <c r="AN927" s="275"/>
      <c r="AO927" s="275"/>
      <c r="AP927" s="275"/>
      <c r="AQ927" s="275"/>
      <c r="AR927" s="275"/>
      <c r="AS927" s="275"/>
      <c r="AT927" s="275"/>
      <c r="AU927" s="275"/>
      <c r="AV927" s="275"/>
      <c r="AW927" s="275"/>
    </row>
    <row r="928" spans="2:49" s="414" customFormat="1" ht="15.75" customHeight="1">
      <c r="B928" s="1238" t="str">
        <f>IF('Data invoice'!J886=0,"",'Data invoice'!K886)</f>
        <v/>
      </c>
      <c r="C928" s="1238" t="str">
        <f>IF('Data invoice'!K884=0,"",'Data invoice'!L884)</f>
        <v/>
      </c>
      <c r="D928" s="1238" t="str">
        <f>IF('Data invoice'!L884=0,"",'Data invoice'!M884)</f>
        <v/>
      </c>
      <c r="E928" s="1238" t="str">
        <f>IF('Data invoice'!M884=0,"",'Data invoice'!N884)</f>
        <v/>
      </c>
      <c r="F928" s="1238" t="str">
        <f>IF('Data invoice'!N884=0,"",'Data invoice'!O884)</f>
        <v/>
      </c>
      <c r="G928" s="1238" t="str">
        <f>IF('Data invoice'!O884=0,"",'Data invoice'!P884)</f>
        <v/>
      </c>
      <c r="H928" s="1238" t="str">
        <f>IF('Data invoice'!P884=0,"",'Data invoice'!Q884)</f>
        <v/>
      </c>
      <c r="I928" s="1238" t="str">
        <f>IF('Data invoice'!Q884=0,"",'Data invoice'!R884)</f>
        <v/>
      </c>
      <c r="J928" s="1239" t="str">
        <f>IF('Data invoice'!R884=0,"",'Data invoice'!S884)</f>
        <v/>
      </c>
      <c r="K928" s="1238" t="str">
        <f>IF('Data invoice'!S884=0,"",'Data invoice'!T884)</f>
        <v/>
      </c>
      <c r="L928" s="275"/>
      <c r="M928" s="252"/>
      <c r="N928" s="252"/>
      <c r="O928" s="252"/>
      <c r="P928" s="252"/>
      <c r="Q928" s="252"/>
      <c r="R928" s="252"/>
      <c r="AK928" s="275"/>
      <c r="AL928" s="275"/>
      <c r="AM928" s="275"/>
      <c r="AN928" s="275"/>
      <c r="AO928" s="275"/>
      <c r="AP928" s="275"/>
      <c r="AQ928" s="275"/>
      <c r="AR928" s="275"/>
      <c r="AS928" s="275"/>
      <c r="AT928" s="275"/>
      <c r="AU928" s="275"/>
      <c r="AV928" s="275"/>
      <c r="AW928" s="275"/>
    </row>
    <row r="929" spans="2:49" s="414" customFormat="1" ht="15.75" customHeight="1">
      <c r="B929" s="1238" t="str">
        <f>IF('Data invoice'!J887=0,"",'Data invoice'!K887)</f>
        <v/>
      </c>
      <c r="C929" s="1238" t="str">
        <f>IF('Data invoice'!K885=0,"",'Data invoice'!L885)</f>
        <v/>
      </c>
      <c r="D929" s="1238" t="str">
        <f>IF('Data invoice'!L885=0,"",'Data invoice'!M885)</f>
        <v/>
      </c>
      <c r="E929" s="1238" t="str">
        <f>IF('Data invoice'!M885=0,"",'Data invoice'!N885)</f>
        <v/>
      </c>
      <c r="F929" s="1238" t="str">
        <f>IF('Data invoice'!N885=0,"",'Data invoice'!O885)</f>
        <v/>
      </c>
      <c r="G929" s="1238" t="str">
        <f>IF('Data invoice'!O885=0,"",'Data invoice'!P885)</f>
        <v/>
      </c>
      <c r="H929" s="1238" t="str">
        <f>IF('Data invoice'!P885=0,"",'Data invoice'!Q885)</f>
        <v/>
      </c>
      <c r="I929" s="1238" t="str">
        <f>IF('Data invoice'!Q885=0,"",'Data invoice'!R885)</f>
        <v/>
      </c>
      <c r="J929" s="1239" t="str">
        <f>IF('Data invoice'!R885=0,"",'Data invoice'!S885)</f>
        <v/>
      </c>
      <c r="K929" s="1238" t="str">
        <f>IF('Data invoice'!S885=0,"",'Data invoice'!T885)</f>
        <v/>
      </c>
      <c r="L929" s="275"/>
      <c r="M929" s="252"/>
      <c r="N929" s="252"/>
      <c r="O929" s="252"/>
      <c r="P929" s="252"/>
      <c r="Q929" s="252"/>
      <c r="R929" s="252"/>
      <c r="AK929" s="275"/>
      <c r="AL929" s="275"/>
      <c r="AM929" s="275"/>
      <c r="AN929" s="275"/>
      <c r="AO929" s="275"/>
      <c r="AP929" s="275"/>
      <c r="AQ929" s="275"/>
      <c r="AR929" s="275"/>
      <c r="AS929" s="275"/>
      <c r="AT929" s="275"/>
      <c r="AU929" s="275"/>
      <c r="AV929" s="275"/>
      <c r="AW929" s="275"/>
    </row>
    <row r="930" spans="2:49" s="414" customFormat="1" ht="15.75" customHeight="1">
      <c r="B930" s="1238" t="str">
        <f>IF('Data invoice'!J888=0,"",'Data invoice'!K888)</f>
        <v/>
      </c>
      <c r="C930" s="1238" t="str">
        <f>IF('Data invoice'!K886=0,"",'Data invoice'!L886)</f>
        <v/>
      </c>
      <c r="D930" s="1238" t="str">
        <f>IF('Data invoice'!L886=0,"",'Data invoice'!M886)</f>
        <v/>
      </c>
      <c r="E930" s="1238" t="str">
        <f>IF('Data invoice'!M886=0,"",'Data invoice'!N886)</f>
        <v/>
      </c>
      <c r="F930" s="1238" t="str">
        <f>IF('Data invoice'!N886=0,"",'Data invoice'!O886)</f>
        <v/>
      </c>
      <c r="G930" s="1238" t="str">
        <f>IF('Data invoice'!O886=0,"",'Data invoice'!P886)</f>
        <v/>
      </c>
      <c r="H930" s="1238" t="str">
        <f>IF('Data invoice'!P886=0,"",'Data invoice'!Q886)</f>
        <v/>
      </c>
      <c r="I930" s="1238" t="str">
        <f>IF('Data invoice'!Q886=0,"",'Data invoice'!R886)</f>
        <v/>
      </c>
      <c r="J930" s="1239" t="str">
        <f>IF('Data invoice'!R886=0,"",'Data invoice'!S886)</f>
        <v/>
      </c>
      <c r="K930" s="1238" t="str">
        <f>IF('Data invoice'!S886=0,"",'Data invoice'!T886)</f>
        <v/>
      </c>
      <c r="L930" s="275"/>
      <c r="M930" s="252"/>
      <c r="N930" s="252"/>
      <c r="O930" s="252"/>
      <c r="P930" s="252"/>
      <c r="Q930" s="252"/>
      <c r="R930" s="252"/>
      <c r="AK930" s="275"/>
      <c r="AL930" s="275"/>
      <c r="AM930" s="275"/>
      <c r="AN930" s="275"/>
      <c r="AO930" s="275"/>
      <c r="AP930" s="275"/>
      <c r="AQ930" s="275"/>
      <c r="AR930" s="275"/>
      <c r="AS930" s="275"/>
      <c r="AT930" s="275"/>
      <c r="AU930" s="275"/>
      <c r="AV930" s="275"/>
      <c r="AW930" s="275"/>
    </row>
    <row r="931" spans="2:49" s="414" customFormat="1" ht="15.75" customHeight="1">
      <c r="B931" s="1238" t="str">
        <f>IF('Data invoice'!J889=0,"",'Data invoice'!K889)</f>
        <v/>
      </c>
      <c r="C931" s="1238" t="str">
        <f>IF('Data invoice'!K887=0,"",'Data invoice'!L887)</f>
        <v/>
      </c>
      <c r="D931" s="1238" t="str">
        <f>IF('Data invoice'!L887=0,"",'Data invoice'!M887)</f>
        <v/>
      </c>
      <c r="E931" s="1238" t="str">
        <f>IF('Data invoice'!M887=0,"",'Data invoice'!N887)</f>
        <v/>
      </c>
      <c r="F931" s="1238" t="str">
        <f>IF('Data invoice'!N887=0,"",'Data invoice'!O887)</f>
        <v/>
      </c>
      <c r="G931" s="1238" t="str">
        <f>IF('Data invoice'!O887=0,"",'Data invoice'!P887)</f>
        <v/>
      </c>
      <c r="H931" s="1238" t="str">
        <f>IF('Data invoice'!P887=0,"",'Data invoice'!Q887)</f>
        <v/>
      </c>
      <c r="I931" s="1238" t="str">
        <f>IF('Data invoice'!Q887=0,"",'Data invoice'!R887)</f>
        <v/>
      </c>
      <c r="J931" s="1239" t="str">
        <f>IF('Data invoice'!R887=0,"",'Data invoice'!S887)</f>
        <v/>
      </c>
      <c r="K931" s="1238" t="str">
        <f>IF('Data invoice'!S887=0,"",'Data invoice'!T887)</f>
        <v/>
      </c>
      <c r="L931" s="275"/>
      <c r="M931" s="252"/>
      <c r="N931" s="252"/>
      <c r="O931" s="252"/>
      <c r="P931" s="252"/>
      <c r="Q931" s="252"/>
      <c r="R931" s="252"/>
      <c r="AK931" s="275"/>
      <c r="AL931" s="275"/>
      <c r="AM931" s="275"/>
      <c r="AN931" s="275"/>
      <c r="AO931" s="275"/>
      <c r="AP931" s="275"/>
      <c r="AQ931" s="275"/>
      <c r="AR931" s="275"/>
      <c r="AS931" s="275"/>
      <c r="AT931" s="275"/>
      <c r="AU931" s="275"/>
      <c r="AV931" s="275"/>
      <c r="AW931" s="275"/>
    </row>
    <row r="932" spans="2:49" s="414" customFormat="1" ht="15.75" customHeight="1">
      <c r="B932" s="1238" t="str">
        <f>IF('Data invoice'!J890=0,"",'Data invoice'!K890)</f>
        <v/>
      </c>
      <c r="C932" s="1238" t="str">
        <f>IF('Data invoice'!K888=0,"",'Data invoice'!L888)</f>
        <v/>
      </c>
      <c r="D932" s="1238" t="str">
        <f>IF('Data invoice'!L888=0,"",'Data invoice'!M888)</f>
        <v/>
      </c>
      <c r="E932" s="1238" t="str">
        <f>IF('Data invoice'!M888=0,"",'Data invoice'!N888)</f>
        <v/>
      </c>
      <c r="F932" s="1238" t="str">
        <f>IF('Data invoice'!N888=0,"",'Data invoice'!O888)</f>
        <v/>
      </c>
      <c r="G932" s="1238" t="str">
        <f>IF('Data invoice'!O888=0,"",'Data invoice'!P888)</f>
        <v/>
      </c>
      <c r="H932" s="1238" t="str">
        <f>IF('Data invoice'!P888=0,"",'Data invoice'!Q888)</f>
        <v/>
      </c>
      <c r="I932" s="1238" t="str">
        <f>IF('Data invoice'!Q888=0,"",'Data invoice'!R888)</f>
        <v/>
      </c>
      <c r="J932" s="1239" t="str">
        <f>IF('Data invoice'!R888=0,"",'Data invoice'!S888)</f>
        <v/>
      </c>
      <c r="K932" s="1238" t="str">
        <f>IF('Data invoice'!S888=0,"",'Data invoice'!T888)</f>
        <v/>
      </c>
      <c r="L932" s="275"/>
      <c r="M932" s="252"/>
      <c r="N932" s="252"/>
      <c r="O932" s="252"/>
      <c r="P932" s="252"/>
      <c r="Q932" s="252"/>
      <c r="R932" s="252"/>
      <c r="AK932" s="275"/>
      <c r="AL932" s="275"/>
      <c r="AM932" s="275"/>
      <c r="AN932" s="275"/>
      <c r="AO932" s="275"/>
      <c r="AP932" s="275"/>
      <c r="AQ932" s="275"/>
      <c r="AR932" s="275"/>
      <c r="AS932" s="275"/>
      <c r="AT932" s="275"/>
      <c r="AU932" s="275"/>
      <c r="AV932" s="275"/>
      <c r="AW932" s="275"/>
    </row>
    <row r="933" spans="2:49" s="414" customFormat="1" ht="15.75" customHeight="1">
      <c r="B933" s="1238" t="str">
        <f>IF('Data invoice'!J891=0,"",'Data invoice'!K891)</f>
        <v/>
      </c>
      <c r="C933" s="1238" t="str">
        <f>IF('Data invoice'!K889=0,"",'Data invoice'!L889)</f>
        <v/>
      </c>
      <c r="D933" s="1238" t="str">
        <f>IF('Data invoice'!L889=0,"",'Data invoice'!M889)</f>
        <v/>
      </c>
      <c r="E933" s="1238" t="str">
        <f>IF('Data invoice'!M889=0,"",'Data invoice'!N889)</f>
        <v/>
      </c>
      <c r="F933" s="1238" t="str">
        <f>IF('Data invoice'!N889=0,"",'Data invoice'!O889)</f>
        <v/>
      </c>
      <c r="G933" s="1238" t="str">
        <f>IF('Data invoice'!O889=0,"",'Data invoice'!P889)</f>
        <v/>
      </c>
      <c r="H933" s="1238" t="str">
        <f>IF('Data invoice'!P889=0,"",'Data invoice'!Q889)</f>
        <v/>
      </c>
      <c r="I933" s="1238" t="str">
        <f>IF('Data invoice'!Q889=0,"",'Data invoice'!R889)</f>
        <v/>
      </c>
      <c r="J933" s="1239" t="str">
        <f>IF('Data invoice'!R889=0,"",'Data invoice'!S889)</f>
        <v/>
      </c>
      <c r="K933" s="1238" t="str">
        <f>IF('Data invoice'!S889=0,"",'Data invoice'!T889)</f>
        <v/>
      </c>
      <c r="L933" s="275"/>
      <c r="M933" s="252"/>
      <c r="N933" s="252"/>
      <c r="O933" s="252"/>
      <c r="P933" s="252"/>
      <c r="Q933" s="252"/>
      <c r="R933" s="252"/>
      <c r="AK933" s="275"/>
      <c r="AL933" s="275"/>
      <c r="AM933" s="275"/>
      <c r="AN933" s="275"/>
      <c r="AO933" s="275"/>
      <c r="AP933" s="275"/>
      <c r="AQ933" s="275"/>
      <c r="AR933" s="275"/>
      <c r="AS933" s="275"/>
      <c r="AT933" s="275"/>
      <c r="AU933" s="275"/>
      <c r="AV933" s="275"/>
      <c r="AW933" s="275"/>
    </row>
    <row r="934" spans="2:49" s="414" customFormat="1" ht="15.75" customHeight="1">
      <c r="B934" s="1238" t="str">
        <f>IF('Data invoice'!J892=0,"",'Data invoice'!K892)</f>
        <v/>
      </c>
      <c r="C934" s="1238" t="str">
        <f>IF('Data invoice'!K890=0,"",'Data invoice'!L890)</f>
        <v/>
      </c>
      <c r="D934" s="1238" t="str">
        <f>IF('Data invoice'!L890=0,"",'Data invoice'!M890)</f>
        <v/>
      </c>
      <c r="E934" s="1238" t="str">
        <f>IF('Data invoice'!M890=0,"",'Data invoice'!N890)</f>
        <v/>
      </c>
      <c r="F934" s="1238" t="str">
        <f>IF('Data invoice'!N890=0,"",'Data invoice'!O890)</f>
        <v/>
      </c>
      <c r="G934" s="1238" t="str">
        <f>IF('Data invoice'!O890=0,"",'Data invoice'!P890)</f>
        <v/>
      </c>
      <c r="H934" s="1238" t="str">
        <f>IF('Data invoice'!P890=0,"",'Data invoice'!Q890)</f>
        <v/>
      </c>
      <c r="I934" s="1238" t="str">
        <f>IF('Data invoice'!Q890=0,"",'Data invoice'!R890)</f>
        <v/>
      </c>
      <c r="J934" s="1239" t="str">
        <f>IF('Data invoice'!R890=0,"",'Data invoice'!S890)</f>
        <v/>
      </c>
      <c r="K934" s="1238" t="str">
        <f>IF('Data invoice'!S890=0,"",'Data invoice'!T890)</f>
        <v/>
      </c>
      <c r="L934" s="275"/>
      <c r="M934" s="252"/>
      <c r="N934" s="252"/>
      <c r="O934" s="252"/>
      <c r="P934" s="252"/>
      <c r="Q934" s="252"/>
      <c r="R934" s="252"/>
      <c r="AK934" s="275"/>
      <c r="AL934" s="275"/>
      <c r="AM934" s="275"/>
      <c r="AN934" s="275"/>
      <c r="AO934" s="275"/>
      <c r="AP934" s="275"/>
      <c r="AQ934" s="275"/>
      <c r="AR934" s="275"/>
      <c r="AS934" s="275"/>
      <c r="AT934" s="275"/>
      <c r="AU934" s="275"/>
      <c r="AV934" s="275"/>
      <c r="AW934" s="275"/>
    </row>
    <row r="935" spans="2:49" s="414" customFormat="1" ht="15.75" customHeight="1">
      <c r="B935" s="1238" t="str">
        <f>IF('Data invoice'!J893=0,"",'Data invoice'!K893)</f>
        <v/>
      </c>
      <c r="C935" s="1238" t="str">
        <f>IF('Data invoice'!K891=0,"",'Data invoice'!L891)</f>
        <v/>
      </c>
      <c r="D935" s="1238" t="str">
        <f>IF('Data invoice'!L891=0,"",'Data invoice'!M891)</f>
        <v/>
      </c>
      <c r="E935" s="1238" t="str">
        <f>IF('Data invoice'!M891=0,"",'Data invoice'!N891)</f>
        <v/>
      </c>
      <c r="F935" s="1238" t="str">
        <f>IF('Data invoice'!N891=0,"",'Data invoice'!O891)</f>
        <v/>
      </c>
      <c r="G935" s="1238" t="str">
        <f>IF('Data invoice'!O891=0,"",'Data invoice'!P891)</f>
        <v/>
      </c>
      <c r="H935" s="1238" t="str">
        <f>IF('Data invoice'!P891=0,"",'Data invoice'!Q891)</f>
        <v/>
      </c>
      <c r="I935" s="1238" t="str">
        <f>IF('Data invoice'!Q891=0,"",'Data invoice'!R891)</f>
        <v/>
      </c>
      <c r="J935" s="1239" t="str">
        <f>IF('Data invoice'!R891=0,"",'Data invoice'!S891)</f>
        <v/>
      </c>
      <c r="K935" s="1238" t="str">
        <f>IF('Data invoice'!S891=0,"",'Data invoice'!T891)</f>
        <v/>
      </c>
      <c r="L935" s="275"/>
      <c r="M935" s="252"/>
      <c r="N935" s="252"/>
      <c r="O935" s="252"/>
      <c r="P935" s="252"/>
      <c r="Q935" s="252"/>
      <c r="R935" s="252"/>
      <c r="AK935" s="275"/>
      <c r="AL935" s="275"/>
      <c r="AM935" s="275"/>
      <c r="AN935" s="275"/>
      <c r="AO935" s="275"/>
      <c r="AP935" s="275"/>
      <c r="AQ935" s="275"/>
      <c r="AR935" s="275"/>
      <c r="AS935" s="275"/>
      <c r="AT935" s="275"/>
      <c r="AU935" s="275"/>
      <c r="AV935" s="275"/>
      <c r="AW935" s="275"/>
    </row>
    <row r="936" spans="2:49" s="414" customFormat="1" ht="15.75" customHeight="1">
      <c r="B936" s="1238" t="str">
        <f>IF('Data invoice'!J894=0,"",'Data invoice'!K894)</f>
        <v/>
      </c>
      <c r="C936" s="1238" t="str">
        <f>IF('Data invoice'!K892=0,"",'Data invoice'!L892)</f>
        <v/>
      </c>
      <c r="D936" s="1238" t="str">
        <f>IF('Data invoice'!L892=0,"",'Data invoice'!M892)</f>
        <v/>
      </c>
      <c r="E936" s="1238" t="str">
        <f>IF('Data invoice'!M892=0,"",'Data invoice'!N892)</f>
        <v/>
      </c>
      <c r="F936" s="1238" t="str">
        <f>IF('Data invoice'!N892=0,"",'Data invoice'!O892)</f>
        <v/>
      </c>
      <c r="G936" s="1238" t="str">
        <f>IF('Data invoice'!O892=0,"",'Data invoice'!P892)</f>
        <v/>
      </c>
      <c r="H936" s="1238" t="str">
        <f>IF('Data invoice'!P892=0,"",'Data invoice'!Q892)</f>
        <v/>
      </c>
      <c r="I936" s="1238" t="str">
        <f>IF('Data invoice'!Q892=0,"",'Data invoice'!R892)</f>
        <v/>
      </c>
      <c r="J936" s="1239" t="str">
        <f>IF('Data invoice'!R892=0,"",'Data invoice'!S892)</f>
        <v/>
      </c>
      <c r="K936" s="1238" t="str">
        <f>IF('Data invoice'!S892=0,"",'Data invoice'!T892)</f>
        <v/>
      </c>
      <c r="L936" s="275"/>
      <c r="M936" s="252"/>
      <c r="N936" s="252"/>
      <c r="O936" s="252"/>
      <c r="P936" s="252"/>
      <c r="Q936" s="252"/>
      <c r="R936" s="252"/>
      <c r="AK936" s="275"/>
      <c r="AL936" s="275"/>
      <c r="AM936" s="275"/>
      <c r="AN936" s="275"/>
      <c r="AO936" s="275"/>
      <c r="AP936" s="275"/>
      <c r="AQ936" s="275"/>
      <c r="AR936" s="275"/>
      <c r="AS936" s="275"/>
      <c r="AT936" s="275"/>
      <c r="AU936" s="275"/>
      <c r="AV936" s="275"/>
      <c r="AW936" s="275"/>
    </row>
    <row r="937" spans="2:49" s="414" customFormat="1" ht="15.75" customHeight="1">
      <c r="B937" s="1238" t="str">
        <f>IF('Data invoice'!J895=0,"",'Data invoice'!K895)</f>
        <v/>
      </c>
      <c r="C937" s="1238" t="str">
        <f>IF('Data invoice'!K893=0,"",'Data invoice'!L893)</f>
        <v/>
      </c>
      <c r="D937" s="1238" t="str">
        <f>IF('Data invoice'!L893=0,"",'Data invoice'!M893)</f>
        <v/>
      </c>
      <c r="E937" s="1238" t="str">
        <f>IF('Data invoice'!M893=0,"",'Data invoice'!N893)</f>
        <v/>
      </c>
      <c r="F937" s="1238" t="str">
        <f>IF('Data invoice'!N893=0,"",'Data invoice'!O893)</f>
        <v/>
      </c>
      <c r="G937" s="1238" t="str">
        <f>IF('Data invoice'!O893=0,"",'Data invoice'!P893)</f>
        <v/>
      </c>
      <c r="H937" s="1238" t="str">
        <f>IF('Data invoice'!P893=0,"",'Data invoice'!Q893)</f>
        <v/>
      </c>
      <c r="I937" s="1238" t="str">
        <f>IF('Data invoice'!Q893=0,"",'Data invoice'!R893)</f>
        <v/>
      </c>
      <c r="J937" s="1239" t="str">
        <f>IF('Data invoice'!R893=0,"",'Data invoice'!S893)</f>
        <v/>
      </c>
      <c r="K937" s="1238" t="str">
        <f>IF('Data invoice'!S893=0,"",'Data invoice'!T893)</f>
        <v/>
      </c>
      <c r="L937" s="275"/>
      <c r="M937" s="252"/>
      <c r="N937" s="252"/>
      <c r="O937" s="252"/>
      <c r="P937" s="252"/>
      <c r="Q937" s="252"/>
      <c r="R937" s="252"/>
      <c r="AK937" s="275"/>
      <c r="AL937" s="275"/>
      <c r="AM937" s="275"/>
      <c r="AN937" s="275"/>
      <c r="AO937" s="275"/>
      <c r="AP937" s="275"/>
      <c r="AQ937" s="275"/>
      <c r="AR937" s="275"/>
      <c r="AS937" s="275"/>
      <c r="AT937" s="275"/>
      <c r="AU937" s="275"/>
      <c r="AV937" s="275"/>
      <c r="AW937" s="275"/>
    </row>
    <row r="938" spans="2:49" s="414" customFormat="1" ht="15.75" customHeight="1">
      <c r="B938" s="1238" t="str">
        <f>IF('Data invoice'!J896=0,"",'Data invoice'!K896)</f>
        <v/>
      </c>
      <c r="C938" s="1238" t="str">
        <f>IF('Data invoice'!K894=0,"",'Data invoice'!L894)</f>
        <v/>
      </c>
      <c r="D938" s="1238" t="str">
        <f>IF('Data invoice'!L894=0,"",'Data invoice'!M894)</f>
        <v/>
      </c>
      <c r="E938" s="1238" t="str">
        <f>IF('Data invoice'!M894=0,"",'Data invoice'!N894)</f>
        <v/>
      </c>
      <c r="F938" s="1238" t="str">
        <f>IF('Data invoice'!N894=0,"",'Data invoice'!O894)</f>
        <v/>
      </c>
      <c r="G938" s="1238" t="str">
        <f>IF('Data invoice'!O894=0,"",'Data invoice'!P894)</f>
        <v/>
      </c>
      <c r="H938" s="1238" t="str">
        <f>IF('Data invoice'!P894=0,"",'Data invoice'!Q894)</f>
        <v/>
      </c>
      <c r="I938" s="1238" t="str">
        <f>IF('Data invoice'!Q894=0,"",'Data invoice'!R894)</f>
        <v/>
      </c>
      <c r="J938" s="1239" t="str">
        <f>IF('Data invoice'!R894=0,"",'Data invoice'!S894)</f>
        <v/>
      </c>
      <c r="K938" s="1238" t="str">
        <f>IF('Data invoice'!S894=0,"",'Data invoice'!T894)</f>
        <v/>
      </c>
      <c r="L938" s="275"/>
      <c r="M938" s="252"/>
      <c r="N938" s="252"/>
      <c r="O938" s="252"/>
      <c r="P938" s="252"/>
      <c r="Q938" s="252"/>
      <c r="R938" s="252"/>
      <c r="AK938" s="275"/>
      <c r="AL938" s="275"/>
      <c r="AM938" s="275"/>
      <c r="AN938" s="275"/>
      <c r="AO938" s="275"/>
      <c r="AP938" s="275"/>
      <c r="AQ938" s="275"/>
      <c r="AR938" s="275"/>
      <c r="AS938" s="275"/>
      <c r="AT938" s="275"/>
      <c r="AU938" s="275"/>
      <c r="AV938" s="275"/>
      <c r="AW938" s="275"/>
    </row>
    <row r="939" spans="2:49" s="414" customFormat="1" ht="15.75" customHeight="1">
      <c r="B939" s="1238" t="str">
        <f>IF('Data invoice'!J897=0,"",'Data invoice'!K897)</f>
        <v/>
      </c>
      <c r="C939" s="1238" t="str">
        <f>IF('Data invoice'!K895=0,"",'Data invoice'!L895)</f>
        <v/>
      </c>
      <c r="D939" s="1238" t="str">
        <f>IF('Data invoice'!L895=0,"",'Data invoice'!M895)</f>
        <v/>
      </c>
      <c r="E939" s="1238" t="str">
        <f>IF('Data invoice'!M895=0,"",'Data invoice'!N895)</f>
        <v/>
      </c>
      <c r="F939" s="1238" t="str">
        <f>IF('Data invoice'!N895=0,"",'Data invoice'!O895)</f>
        <v/>
      </c>
      <c r="G939" s="1238" t="str">
        <f>IF('Data invoice'!O895=0,"",'Data invoice'!P895)</f>
        <v/>
      </c>
      <c r="H939" s="1238" t="str">
        <f>IF('Data invoice'!P895=0,"",'Data invoice'!Q895)</f>
        <v/>
      </c>
      <c r="I939" s="1238" t="str">
        <f>IF('Data invoice'!Q895=0,"",'Data invoice'!R895)</f>
        <v/>
      </c>
      <c r="J939" s="1239" t="str">
        <f>IF('Data invoice'!R895=0,"",'Data invoice'!S895)</f>
        <v/>
      </c>
      <c r="K939" s="1238" t="str">
        <f>IF('Data invoice'!S895=0,"",'Data invoice'!T895)</f>
        <v/>
      </c>
      <c r="L939" s="275"/>
      <c r="M939" s="252"/>
      <c r="N939" s="252"/>
      <c r="O939" s="252"/>
      <c r="P939" s="252"/>
      <c r="Q939" s="252"/>
      <c r="R939" s="252"/>
      <c r="AK939" s="275"/>
      <c r="AL939" s="275"/>
      <c r="AM939" s="275"/>
      <c r="AN939" s="275"/>
      <c r="AO939" s="275"/>
      <c r="AP939" s="275"/>
      <c r="AQ939" s="275"/>
      <c r="AR939" s="275"/>
      <c r="AS939" s="275"/>
      <c r="AT939" s="275"/>
      <c r="AU939" s="275"/>
      <c r="AV939" s="275"/>
      <c r="AW939" s="275"/>
    </row>
    <row r="940" spans="2:49" s="414" customFormat="1" ht="15.75" customHeight="1">
      <c r="B940" s="1238" t="str">
        <f>IF('Data invoice'!J898=0,"",'Data invoice'!K898)</f>
        <v/>
      </c>
      <c r="C940" s="1238" t="str">
        <f>IF('Data invoice'!K896=0,"",'Data invoice'!L896)</f>
        <v/>
      </c>
      <c r="D940" s="1238" t="str">
        <f>IF('Data invoice'!L896=0,"",'Data invoice'!M896)</f>
        <v/>
      </c>
      <c r="E940" s="1238" t="str">
        <f>IF('Data invoice'!M896=0,"",'Data invoice'!N896)</f>
        <v/>
      </c>
      <c r="F940" s="1238" t="str">
        <f>IF('Data invoice'!N896=0,"",'Data invoice'!O896)</f>
        <v/>
      </c>
      <c r="G940" s="1238" t="str">
        <f>IF('Data invoice'!O896=0,"",'Data invoice'!P896)</f>
        <v/>
      </c>
      <c r="H940" s="1238" t="str">
        <f>IF('Data invoice'!P896=0,"",'Data invoice'!Q896)</f>
        <v/>
      </c>
      <c r="I940" s="1238" t="str">
        <f>IF('Data invoice'!Q896=0,"",'Data invoice'!R896)</f>
        <v/>
      </c>
      <c r="J940" s="1239" t="str">
        <f>IF('Data invoice'!R896=0,"",'Data invoice'!S896)</f>
        <v/>
      </c>
      <c r="K940" s="1238" t="str">
        <f>IF('Data invoice'!S896=0,"",'Data invoice'!T896)</f>
        <v/>
      </c>
      <c r="L940" s="275"/>
      <c r="M940" s="252"/>
      <c r="N940" s="252"/>
      <c r="O940" s="252"/>
      <c r="P940" s="252"/>
      <c r="Q940" s="252"/>
      <c r="R940" s="252"/>
      <c r="AK940" s="275"/>
      <c r="AL940" s="275"/>
      <c r="AM940" s="275"/>
      <c r="AN940" s="275"/>
      <c r="AO940" s="275"/>
      <c r="AP940" s="275"/>
      <c r="AQ940" s="275"/>
      <c r="AR940" s="275"/>
      <c r="AS940" s="275"/>
      <c r="AT940" s="275"/>
      <c r="AU940" s="275"/>
      <c r="AV940" s="275"/>
      <c r="AW940" s="275"/>
    </row>
    <row r="941" spans="2:49" s="414" customFormat="1" ht="15.75" customHeight="1">
      <c r="B941" s="1238" t="str">
        <f>IF('Data invoice'!J899=0,"",'Data invoice'!K899)</f>
        <v/>
      </c>
      <c r="C941" s="1238" t="str">
        <f>IF('Data invoice'!K897=0,"",'Data invoice'!L897)</f>
        <v/>
      </c>
      <c r="D941" s="1238" t="str">
        <f>IF('Data invoice'!L897=0,"",'Data invoice'!M897)</f>
        <v/>
      </c>
      <c r="E941" s="1238" t="str">
        <f>IF('Data invoice'!M897=0,"",'Data invoice'!N897)</f>
        <v/>
      </c>
      <c r="F941" s="1238" t="str">
        <f>IF('Data invoice'!N897=0,"",'Data invoice'!O897)</f>
        <v/>
      </c>
      <c r="G941" s="1238" t="str">
        <f>IF('Data invoice'!O897=0,"",'Data invoice'!P897)</f>
        <v/>
      </c>
      <c r="H941" s="1238" t="str">
        <f>IF('Data invoice'!P897=0,"",'Data invoice'!Q897)</f>
        <v/>
      </c>
      <c r="I941" s="1238" t="str">
        <f>IF('Data invoice'!Q897=0,"",'Data invoice'!R897)</f>
        <v/>
      </c>
      <c r="J941" s="1239" t="str">
        <f>IF('Data invoice'!R897=0,"",'Data invoice'!S897)</f>
        <v/>
      </c>
      <c r="K941" s="1238" t="str">
        <f>IF('Data invoice'!S897=0,"",'Data invoice'!T897)</f>
        <v/>
      </c>
      <c r="L941" s="275"/>
      <c r="M941" s="252"/>
      <c r="N941" s="252"/>
      <c r="O941" s="252"/>
      <c r="P941" s="252"/>
      <c r="Q941" s="252"/>
      <c r="R941" s="252"/>
      <c r="AK941" s="275"/>
      <c r="AL941" s="275"/>
      <c r="AM941" s="275"/>
      <c r="AN941" s="275"/>
      <c r="AO941" s="275"/>
      <c r="AP941" s="275"/>
      <c r="AQ941" s="275"/>
      <c r="AR941" s="275"/>
      <c r="AS941" s="275"/>
      <c r="AT941" s="275"/>
      <c r="AU941" s="275"/>
      <c r="AV941" s="275"/>
      <c r="AW941" s="275"/>
    </row>
    <row r="942" spans="2:49" s="414" customFormat="1" ht="15.75" customHeight="1">
      <c r="B942" s="1238" t="str">
        <f>IF('Data invoice'!J900=0,"",'Data invoice'!K900)</f>
        <v/>
      </c>
      <c r="C942" s="1238" t="str">
        <f>IF('Data invoice'!K898=0,"",'Data invoice'!L898)</f>
        <v/>
      </c>
      <c r="D942" s="1238" t="str">
        <f>IF('Data invoice'!L898=0,"",'Data invoice'!M898)</f>
        <v/>
      </c>
      <c r="E942" s="1238" t="str">
        <f>IF('Data invoice'!M898=0,"",'Data invoice'!N898)</f>
        <v/>
      </c>
      <c r="F942" s="1238" t="str">
        <f>IF('Data invoice'!N898=0,"",'Data invoice'!O898)</f>
        <v/>
      </c>
      <c r="G942" s="1238" t="str">
        <f>IF('Data invoice'!O898=0,"",'Data invoice'!P898)</f>
        <v/>
      </c>
      <c r="H942" s="1238" t="str">
        <f>IF('Data invoice'!P898=0,"",'Data invoice'!Q898)</f>
        <v/>
      </c>
      <c r="I942" s="1238" t="str">
        <f>IF('Data invoice'!Q898=0,"",'Data invoice'!R898)</f>
        <v/>
      </c>
      <c r="J942" s="1239" t="str">
        <f>IF('Data invoice'!R898=0,"",'Data invoice'!S898)</f>
        <v/>
      </c>
      <c r="K942" s="1238" t="str">
        <f>IF('Data invoice'!S898=0,"",'Data invoice'!T898)</f>
        <v/>
      </c>
      <c r="L942" s="275"/>
      <c r="M942" s="252"/>
      <c r="N942" s="252"/>
      <c r="O942" s="252"/>
      <c r="P942" s="252"/>
      <c r="Q942" s="252"/>
      <c r="R942" s="252"/>
      <c r="AK942" s="275"/>
      <c r="AL942" s="275"/>
      <c r="AM942" s="275"/>
      <c r="AN942" s="275"/>
      <c r="AO942" s="275"/>
      <c r="AP942" s="275"/>
      <c r="AQ942" s="275"/>
      <c r="AR942" s="275"/>
      <c r="AS942" s="275"/>
      <c r="AT942" s="275"/>
      <c r="AU942" s="275"/>
      <c r="AV942" s="275"/>
      <c r="AW942" s="275"/>
    </row>
    <row r="943" spans="2:49" s="414" customFormat="1" ht="15.75" customHeight="1">
      <c r="B943" s="1238" t="str">
        <f>IF('Data invoice'!J901=0,"",'Data invoice'!K901)</f>
        <v/>
      </c>
      <c r="C943" s="1238" t="str">
        <f>IF('Data invoice'!K899=0,"",'Data invoice'!L899)</f>
        <v/>
      </c>
      <c r="D943" s="1238" t="str">
        <f>IF('Data invoice'!L899=0,"",'Data invoice'!M899)</f>
        <v/>
      </c>
      <c r="E943" s="1238" t="str">
        <f>IF('Data invoice'!M899=0,"",'Data invoice'!N899)</f>
        <v/>
      </c>
      <c r="F943" s="1238" t="str">
        <f>IF('Data invoice'!N899=0,"",'Data invoice'!O899)</f>
        <v/>
      </c>
      <c r="G943" s="1238" t="str">
        <f>IF('Data invoice'!O899=0,"",'Data invoice'!P899)</f>
        <v/>
      </c>
      <c r="H943" s="1238" t="str">
        <f>IF('Data invoice'!P899=0,"",'Data invoice'!Q899)</f>
        <v/>
      </c>
      <c r="I943" s="1238" t="str">
        <f>IF('Data invoice'!Q899=0,"",'Data invoice'!R899)</f>
        <v/>
      </c>
      <c r="J943" s="1239" t="str">
        <f>IF('Data invoice'!R899=0,"",'Data invoice'!S899)</f>
        <v/>
      </c>
      <c r="K943" s="1238" t="str">
        <f>IF('Data invoice'!S899=0,"",'Data invoice'!T899)</f>
        <v/>
      </c>
      <c r="L943" s="275"/>
      <c r="M943" s="252"/>
      <c r="N943" s="252"/>
      <c r="O943" s="252"/>
      <c r="P943" s="252"/>
      <c r="Q943" s="252"/>
      <c r="R943" s="252"/>
      <c r="AK943" s="275"/>
      <c r="AL943" s="275"/>
      <c r="AM943" s="275"/>
      <c r="AN943" s="275"/>
      <c r="AO943" s="275"/>
      <c r="AP943" s="275"/>
      <c r="AQ943" s="275"/>
      <c r="AR943" s="275"/>
      <c r="AS943" s="275"/>
      <c r="AT943" s="275"/>
      <c r="AU943" s="275"/>
      <c r="AV943" s="275"/>
      <c r="AW943" s="275"/>
    </row>
    <row r="944" spans="2:49" s="414" customFormat="1" ht="15.75" customHeight="1">
      <c r="B944" s="1238" t="str">
        <f>IF('Data invoice'!J902=0,"",'Data invoice'!K902)</f>
        <v/>
      </c>
      <c r="C944" s="1238" t="str">
        <f>IF('Data invoice'!K900=0,"",'Data invoice'!L900)</f>
        <v/>
      </c>
      <c r="D944" s="1238" t="str">
        <f>IF('Data invoice'!L900=0,"",'Data invoice'!M900)</f>
        <v/>
      </c>
      <c r="E944" s="1238" t="str">
        <f>IF('Data invoice'!M900=0,"",'Data invoice'!N900)</f>
        <v/>
      </c>
      <c r="F944" s="1238" t="str">
        <f>IF('Data invoice'!N900=0,"",'Data invoice'!O900)</f>
        <v/>
      </c>
      <c r="G944" s="1238" t="str">
        <f>IF('Data invoice'!O900=0,"",'Data invoice'!P900)</f>
        <v/>
      </c>
      <c r="H944" s="1238" t="str">
        <f>IF('Data invoice'!P900=0,"",'Data invoice'!Q900)</f>
        <v/>
      </c>
      <c r="I944" s="1238" t="str">
        <f>IF('Data invoice'!Q900=0,"",'Data invoice'!R900)</f>
        <v/>
      </c>
      <c r="J944" s="1239" t="str">
        <f>IF('Data invoice'!R900=0,"",'Data invoice'!S900)</f>
        <v/>
      </c>
      <c r="K944" s="1238" t="str">
        <f>IF('Data invoice'!S900=0,"",'Data invoice'!T900)</f>
        <v/>
      </c>
      <c r="L944" s="275"/>
      <c r="M944" s="252"/>
      <c r="N944" s="252"/>
      <c r="O944" s="252"/>
      <c r="P944" s="252"/>
      <c r="Q944" s="252"/>
      <c r="R944" s="252"/>
      <c r="AK944" s="275"/>
      <c r="AL944" s="275"/>
      <c r="AM944" s="275"/>
      <c r="AN944" s="275"/>
      <c r="AO944" s="275"/>
      <c r="AP944" s="275"/>
      <c r="AQ944" s="275"/>
      <c r="AR944" s="275"/>
      <c r="AS944" s="275"/>
      <c r="AT944" s="275"/>
      <c r="AU944" s="275"/>
      <c r="AV944" s="275"/>
      <c r="AW944" s="275"/>
    </row>
    <row r="945" spans="2:49" s="414" customFormat="1" ht="15.75" customHeight="1">
      <c r="B945" s="1238" t="str">
        <f>IF('Data invoice'!J903=0,"",'Data invoice'!K903)</f>
        <v/>
      </c>
      <c r="C945" s="1238" t="str">
        <f>IF('Data invoice'!K901=0,"",'Data invoice'!L901)</f>
        <v/>
      </c>
      <c r="D945" s="1238" t="str">
        <f>IF('Data invoice'!L901=0,"",'Data invoice'!M901)</f>
        <v/>
      </c>
      <c r="E945" s="1238" t="str">
        <f>IF('Data invoice'!M901=0,"",'Data invoice'!N901)</f>
        <v/>
      </c>
      <c r="F945" s="1238" t="str">
        <f>IF('Data invoice'!N901=0,"",'Data invoice'!O901)</f>
        <v/>
      </c>
      <c r="G945" s="1238" t="str">
        <f>IF('Data invoice'!O901=0,"",'Data invoice'!P901)</f>
        <v/>
      </c>
      <c r="H945" s="1238" t="str">
        <f>IF('Data invoice'!P901=0,"",'Data invoice'!Q901)</f>
        <v/>
      </c>
      <c r="I945" s="1238" t="str">
        <f>IF('Data invoice'!Q901=0,"",'Data invoice'!R901)</f>
        <v/>
      </c>
      <c r="J945" s="1239" t="str">
        <f>IF('Data invoice'!R901=0,"",'Data invoice'!S901)</f>
        <v/>
      </c>
      <c r="K945" s="1238" t="str">
        <f>IF('Data invoice'!S901=0,"",'Data invoice'!T901)</f>
        <v/>
      </c>
      <c r="L945" s="275"/>
      <c r="M945" s="252"/>
      <c r="N945" s="252"/>
      <c r="O945" s="252"/>
      <c r="P945" s="252"/>
      <c r="Q945" s="252"/>
      <c r="R945" s="252"/>
      <c r="AK945" s="275"/>
      <c r="AL945" s="275"/>
      <c r="AM945" s="275"/>
      <c r="AN945" s="275"/>
      <c r="AO945" s="275"/>
      <c r="AP945" s="275"/>
      <c r="AQ945" s="275"/>
      <c r="AR945" s="275"/>
      <c r="AS945" s="275"/>
      <c r="AT945" s="275"/>
      <c r="AU945" s="275"/>
      <c r="AV945" s="275"/>
      <c r="AW945" s="275"/>
    </row>
    <row r="946" spans="2:49" s="414" customFormat="1" ht="15.75" customHeight="1">
      <c r="B946" s="1238" t="str">
        <f>IF('Data invoice'!J904=0,"",'Data invoice'!K904)</f>
        <v/>
      </c>
      <c r="C946" s="1238" t="str">
        <f>IF('Data invoice'!K902=0,"",'Data invoice'!L902)</f>
        <v/>
      </c>
      <c r="D946" s="1238" t="str">
        <f>IF('Data invoice'!L902=0,"",'Data invoice'!M902)</f>
        <v/>
      </c>
      <c r="E946" s="1238" t="str">
        <f>IF('Data invoice'!M902=0,"",'Data invoice'!N902)</f>
        <v/>
      </c>
      <c r="F946" s="1238" t="str">
        <f>IF('Data invoice'!N902=0,"",'Data invoice'!O902)</f>
        <v/>
      </c>
      <c r="G946" s="1238" t="str">
        <f>IF('Data invoice'!O902=0,"",'Data invoice'!P902)</f>
        <v/>
      </c>
      <c r="H946" s="1238" t="str">
        <f>IF('Data invoice'!P902=0,"",'Data invoice'!Q902)</f>
        <v/>
      </c>
      <c r="I946" s="1238" t="str">
        <f>IF('Data invoice'!Q902=0,"",'Data invoice'!R902)</f>
        <v/>
      </c>
      <c r="J946" s="1239" t="str">
        <f>IF('Data invoice'!R902=0,"",'Data invoice'!S902)</f>
        <v/>
      </c>
      <c r="K946" s="1238" t="str">
        <f>IF('Data invoice'!S902=0,"",'Data invoice'!T902)</f>
        <v/>
      </c>
      <c r="L946" s="275"/>
      <c r="M946" s="252"/>
      <c r="N946" s="252"/>
      <c r="O946" s="252"/>
      <c r="P946" s="252"/>
      <c r="Q946" s="252"/>
      <c r="R946" s="252"/>
      <c r="AK946" s="275"/>
      <c r="AL946" s="275"/>
      <c r="AM946" s="275"/>
      <c r="AN946" s="275"/>
      <c r="AO946" s="275"/>
      <c r="AP946" s="275"/>
      <c r="AQ946" s="275"/>
      <c r="AR946" s="275"/>
      <c r="AS946" s="275"/>
      <c r="AT946" s="275"/>
      <c r="AU946" s="275"/>
      <c r="AV946" s="275"/>
      <c r="AW946" s="275"/>
    </row>
    <row r="947" spans="2:49" s="414" customFormat="1" ht="15.75" customHeight="1">
      <c r="B947" s="1238" t="str">
        <f>IF('Data invoice'!J905=0,"",'Data invoice'!K905)</f>
        <v/>
      </c>
      <c r="C947" s="1238" t="str">
        <f>IF('Data invoice'!K903=0,"",'Data invoice'!L903)</f>
        <v/>
      </c>
      <c r="D947" s="1238" t="str">
        <f>IF('Data invoice'!L903=0,"",'Data invoice'!M903)</f>
        <v/>
      </c>
      <c r="E947" s="1238" t="str">
        <f>IF('Data invoice'!M903=0,"",'Data invoice'!N903)</f>
        <v/>
      </c>
      <c r="F947" s="1238" t="str">
        <f>IF('Data invoice'!N903=0,"",'Data invoice'!O903)</f>
        <v/>
      </c>
      <c r="G947" s="1238" t="str">
        <f>IF('Data invoice'!O903=0,"",'Data invoice'!P903)</f>
        <v/>
      </c>
      <c r="H947" s="1238" t="str">
        <f>IF('Data invoice'!P903=0,"",'Data invoice'!Q903)</f>
        <v/>
      </c>
      <c r="I947" s="1238" t="str">
        <f>IF('Data invoice'!Q903=0,"",'Data invoice'!R903)</f>
        <v/>
      </c>
      <c r="J947" s="1239" t="str">
        <f>IF('Data invoice'!R903=0,"",'Data invoice'!S903)</f>
        <v/>
      </c>
      <c r="K947" s="1238" t="str">
        <f>IF('Data invoice'!S903=0,"",'Data invoice'!T903)</f>
        <v/>
      </c>
      <c r="L947" s="275"/>
      <c r="M947" s="252"/>
      <c r="N947" s="252"/>
      <c r="O947" s="252"/>
      <c r="P947" s="252"/>
      <c r="Q947" s="252"/>
      <c r="R947" s="252"/>
      <c r="AK947" s="275"/>
      <c r="AL947" s="275"/>
      <c r="AM947" s="275"/>
      <c r="AN947" s="275"/>
      <c r="AO947" s="275"/>
      <c r="AP947" s="275"/>
      <c r="AQ947" s="275"/>
      <c r="AR947" s="275"/>
      <c r="AS947" s="275"/>
      <c r="AT947" s="275"/>
      <c r="AU947" s="275"/>
      <c r="AV947" s="275"/>
      <c r="AW947" s="275"/>
    </row>
    <row r="948" spans="2:49" s="414" customFormat="1" ht="15.75" customHeight="1">
      <c r="B948" s="1238" t="str">
        <f>IF('Data invoice'!J906=0,"",'Data invoice'!K906)</f>
        <v/>
      </c>
      <c r="C948" s="1238" t="str">
        <f>IF('Data invoice'!K904=0,"",'Data invoice'!L904)</f>
        <v/>
      </c>
      <c r="D948" s="1238" t="str">
        <f>IF('Data invoice'!L904=0,"",'Data invoice'!M904)</f>
        <v/>
      </c>
      <c r="E948" s="1238" t="str">
        <f>IF('Data invoice'!M904=0,"",'Data invoice'!N904)</f>
        <v/>
      </c>
      <c r="F948" s="1238" t="str">
        <f>IF('Data invoice'!N904=0,"",'Data invoice'!O904)</f>
        <v/>
      </c>
      <c r="G948" s="1238" t="str">
        <f>IF('Data invoice'!O904=0,"",'Data invoice'!P904)</f>
        <v/>
      </c>
      <c r="H948" s="1238" t="str">
        <f>IF('Data invoice'!P904=0,"",'Data invoice'!Q904)</f>
        <v/>
      </c>
      <c r="I948" s="1238" t="str">
        <f>IF('Data invoice'!Q904=0,"",'Data invoice'!R904)</f>
        <v/>
      </c>
      <c r="J948" s="1239" t="str">
        <f>IF('Data invoice'!R904=0,"",'Data invoice'!S904)</f>
        <v/>
      </c>
      <c r="K948" s="1238" t="str">
        <f>IF('Data invoice'!S904=0,"",'Data invoice'!T904)</f>
        <v/>
      </c>
      <c r="L948" s="275"/>
      <c r="M948" s="252"/>
      <c r="N948" s="252"/>
      <c r="O948" s="252"/>
      <c r="P948" s="252"/>
      <c r="Q948" s="252"/>
      <c r="R948" s="252"/>
      <c r="AK948" s="275"/>
      <c r="AL948" s="275"/>
      <c r="AM948" s="275"/>
      <c r="AN948" s="275"/>
      <c r="AO948" s="275"/>
      <c r="AP948" s="275"/>
      <c r="AQ948" s="275"/>
      <c r="AR948" s="275"/>
      <c r="AS948" s="275"/>
      <c r="AT948" s="275"/>
      <c r="AU948" s="275"/>
      <c r="AV948" s="275"/>
      <c r="AW948" s="275"/>
    </row>
    <row r="949" spans="2:49" s="414" customFormat="1" ht="15.75" customHeight="1">
      <c r="B949" s="1238" t="str">
        <f>IF('Data invoice'!J907=0,"",'Data invoice'!K907)</f>
        <v/>
      </c>
      <c r="C949" s="1238" t="str">
        <f>IF('Data invoice'!K905=0,"",'Data invoice'!L905)</f>
        <v/>
      </c>
      <c r="D949" s="1238" t="str">
        <f>IF('Data invoice'!L905=0,"",'Data invoice'!M905)</f>
        <v/>
      </c>
      <c r="E949" s="1238" t="str">
        <f>IF('Data invoice'!M905=0,"",'Data invoice'!N905)</f>
        <v/>
      </c>
      <c r="F949" s="1238" t="str">
        <f>IF('Data invoice'!N905=0,"",'Data invoice'!O905)</f>
        <v/>
      </c>
      <c r="G949" s="1238" t="str">
        <f>IF('Data invoice'!O905=0,"",'Data invoice'!P905)</f>
        <v/>
      </c>
      <c r="H949" s="1238" t="str">
        <f>IF('Data invoice'!P905=0,"",'Data invoice'!Q905)</f>
        <v/>
      </c>
      <c r="I949" s="1238" t="str">
        <f>IF('Data invoice'!Q905=0,"",'Data invoice'!R905)</f>
        <v/>
      </c>
      <c r="J949" s="1239" t="str">
        <f>IF('Data invoice'!R905=0,"",'Data invoice'!S905)</f>
        <v/>
      </c>
      <c r="K949" s="1238" t="str">
        <f>IF('Data invoice'!S905=0,"",'Data invoice'!T905)</f>
        <v/>
      </c>
      <c r="L949" s="275"/>
      <c r="M949" s="252"/>
      <c r="N949" s="252"/>
      <c r="O949" s="252"/>
      <c r="P949" s="252"/>
      <c r="Q949" s="252"/>
      <c r="R949" s="252"/>
      <c r="AK949" s="275"/>
      <c r="AL949" s="275"/>
      <c r="AM949" s="275"/>
      <c r="AN949" s="275"/>
      <c r="AO949" s="275"/>
      <c r="AP949" s="275"/>
      <c r="AQ949" s="275"/>
      <c r="AR949" s="275"/>
      <c r="AS949" s="275"/>
      <c r="AT949" s="275"/>
      <c r="AU949" s="275"/>
      <c r="AV949" s="275"/>
      <c r="AW949" s="275"/>
    </row>
    <row r="950" spans="2:49" s="414" customFormat="1" ht="15.75" customHeight="1">
      <c r="B950" s="1238" t="str">
        <f>IF('Data invoice'!J908=0,"",'Data invoice'!K908)</f>
        <v/>
      </c>
      <c r="C950" s="1238" t="str">
        <f>IF('Data invoice'!K906=0,"",'Data invoice'!L906)</f>
        <v/>
      </c>
      <c r="D950" s="1238" t="str">
        <f>IF('Data invoice'!L906=0,"",'Data invoice'!M906)</f>
        <v/>
      </c>
      <c r="E950" s="1238" t="str">
        <f>IF('Data invoice'!M906=0,"",'Data invoice'!N906)</f>
        <v/>
      </c>
      <c r="F950" s="1238" t="str">
        <f>IF('Data invoice'!N906=0,"",'Data invoice'!O906)</f>
        <v/>
      </c>
      <c r="G950" s="1238" t="str">
        <f>IF('Data invoice'!O906=0,"",'Data invoice'!P906)</f>
        <v/>
      </c>
      <c r="H950" s="1238" t="str">
        <f>IF('Data invoice'!P906=0,"",'Data invoice'!Q906)</f>
        <v/>
      </c>
      <c r="I950" s="1238" t="str">
        <f>IF('Data invoice'!Q906=0,"",'Data invoice'!R906)</f>
        <v/>
      </c>
      <c r="J950" s="1239" t="str">
        <f>IF('Data invoice'!R906=0,"",'Data invoice'!S906)</f>
        <v/>
      </c>
      <c r="K950" s="1238" t="str">
        <f>IF('Data invoice'!S906=0,"",'Data invoice'!T906)</f>
        <v/>
      </c>
      <c r="L950" s="275"/>
      <c r="M950" s="252"/>
      <c r="N950" s="252"/>
      <c r="O950" s="252"/>
      <c r="P950" s="252"/>
      <c r="Q950" s="252"/>
      <c r="R950" s="252"/>
      <c r="AK950" s="275"/>
      <c r="AL950" s="275"/>
      <c r="AM950" s="275"/>
      <c r="AN950" s="275"/>
      <c r="AO950" s="275"/>
      <c r="AP950" s="275"/>
      <c r="AQ950" s="275"/>
      <c r="AR950" s="275"/>
      <c r="AS950" s="275"/>
      <c r="AT950" s="275"/>
      <c r="AU950" s="275"/>
      <c r="AV950" s="275"/>
      <c r="AW950" s="275"/>
    </row>
    <row r="951" spans="2:49" s="414" customFormat="1" ht="15.75" customHeight="1">
      <c r="B951" s="1238" t="str">
        <f>IF('Data invoice'!J909=0,"",'Data invoice'!K909)</f>
        <v/>
      </c>
      <c r="C951" s="1238" t="str">
        <f>IF('Data invoice'!K907=0,"",'Data invoice'!L907)</f>
        <v/>
      </c>
      <c r="D951" s="1238" t="str">
        <f>IF('Data invoice'!L907=0,"",'Data invoice'!M907)</f>
        <v/>
      </c>
      <c r="E951" s="1238" t="str">
        <f>IF('Data invoice'!M907=0,"",'Data invoice'!N907)</f>
        <v/>
      </c>
      <c r="F951" s="1238" t="str">
        <f>IF('Data invoice'!N907=0,"",'Data invoice'!O907)</f>
        <v/>
      </c>
      <c r="G951" s="1238" t="str">
        <f>IF('Data invoice'!O907=0,"",'Data invoice'!P907)</f>
        <v/>
      </c>
      <c r="H951" s="1238" t="str">
        <f>IF('Data invoice'!P907=0,"",'Data invoice'!Q907)</f>
        <v/>
      </c>
      <c r="I951" s="1238" t="str">
        <f>IF('Data invoice'!Q907=0,"",'Data invoice'!R907)</f>
        <v/>
      </c>
      <c r="J951" s="1239" t="str">
        <f>IF('Data invoice'!R907=0,"",'Data invoice'!S907)</f>
        <v/>
      </c>
      <c r="K951" s="1238" t="str">
        <f>IF('Data invoice'!S907=0,"",'Data invoice'!T907)</f>
        <v/>
      </c>
      <c r="L951" s="275"/>
      <c r="M951" s="252"/>
      <c r="N951" s="252"/>
      <c r="O951" s="252"/>
      <c r="P951" s="252"/>
      <c r="Q951" s="252"/>
      <c r="R951" s="252"/>
      <c r="AK951" s="275"/>
      <c r="AL951" s="275"/>
      <c r="AM951" s="275"/>
      <c r="AN951" s="275"/>
      <c r="AO951" s="275"/>
      <c r="AP951" s="275"/>
      <c r="AQ951" s="275"/>
      <c r="AR951" s="275"/>
      <c r="AS951" s="275"/>
      <c r="AT951" s="275"/>
      <c r="AU951" s="275"/>
      <c r="AV951" s="275"/>
      <c r="AW951" s="275"/>
    </row>
    <row r="952" spans="2:49" s="414" customFormat="1" ht="15.75" customHeight="1">
      <c r="B952" s="1238" t="str">
        <f>IF('Data invoice'!J910=0,"",'Data invoice'!K910)</f>
        <v/>
      </c>
      <c r="C952" s="1238" t="str">
        <f>IF('Data invoice'!K908=0,"",'Data invoice'!L908)</f>
        <v/>
      </c>
      <c r="D952" s="1238" t="str">
        <f>IF('Data invoice'!L908=0,"",'Data invoice'!M908)</f>
        <v/>
      </c>
      <c r="E952" s="1238" t="str">
        <f>IF('Data invoice'!M908=0,"",'Data invoice'!N908)</f>
        <v/>
      </c>
      <c r="F952" s="1238" t="str">
        <f>IF('Data invoice'!N908=0,"",'Data invoice'!O908)</f>
        <v/>
      </c>
      <c r="G952" s="1238" t="str">
        <f>IF('Data invoice'!O908=0,"",'Data invoice'!P908)</f>
        <v/>
      </c>
      <c r="H952" s="1238" t="str">
        <f>IF('Data invoice'!P908=0,"",'Data invoice'!Q908)</f>
        <v/>
      </c>
      <c r="I952" s="1238" t="str">
        <f>IF('Data invoice'!Q908=0,"",'Data invoice'!R908)</f>
        <v/>
      </c>
      <c r="J952" s="1239" t="str">
        <f>IF('Data invoice'!R908=0,"",'Data invoice'!S908)</f>
        <v/>
      </c>
      <c r="K952" s="1238" t="str">
        <f>IF('Data invoice'!S908=0,"",'Data invoice'!T908)</f>
        <v/>
      </c>
      <c r="L952" s="275"/>
      <c r="M952" s="252"/>
      <c r="N952" s="252"/>
      <c r="O952" s="252"/>
      <c r="P952" s="252"/>
      <c r="Q952" s="252"/>
      <c r="R952" s="252"/>
      <c r="AK952" s="275"/>
      <c r="AL952" s="275"/>
      <c r="AM952" s="275"/>
      <c r="AN952" s="275"/>
      <c r="AO952" s="275"/>
      <c r="AP952" s="275"/>
      <c r="AQ952" s="275"/>
      <c r="AR952" s="275"/>
      <c r="AS952" s="275"/>
      <c r="AT952" s="275"/>
      <c r="AU952" s="275"/>
      <c r="AV952" s="275"/>
      <c r="AW952" s="275"/>
    </row>
    <row r="953" spans="2:49" s="414" customFormat="1" ht="15.75" customHeight="1">
      <c r="B953" s="1238" t="str">
        <f>IF('Data invoice'!J911=0,"",'Data invoice'!K911)</f>
        <v/>
      </c>
      <c r="C953" s="1238" t="str">
        <f>IF('Data invoice'!K909=0,"",'Data invoice'!L909)</f>
        <v/>
      </c>
      <c r="D953" s="1238" t="str">
        <f>IF('Data invoice'!L909=0,"",'Data invoice'!M909)</f>
        <v/>
      </c>
      <c r="E953" s="1238" t="str">
        <f>IF('Data invoice'!M909=0,"",'Data invoice'!N909)</f>
        <v/>
      </c>
      <c r="F953" s="1238" t="str">
        <f>IF('Data invoice'!N909=0,"",'Data invoice'!O909)</f>
        <v/>
      </c>
      <c r="G953" s="1238" t="str">
        <f>IF('Data invoice'!O909=0,"",'Data invoice'!P909)</f>
        <v/>
      </c>
      <c r="H953" s="1238" t="str">
        <f>IF('Data invoice'!P909=0,"",'Data invoice'!Q909)</f>
        <v/>
      </c>
      <c r="I953" s="1238" t="str">
        <f>IF('Data invoice'!Q909=0,"",'Data invoice'!R909)</f>
        <v/>
      </c>
      <c r="J953" s="1239" t="str">
        <f>IF('Data invoice'!R909=0,"",'Data invoice'!S909)</f>
        <v/>
      </c>
      <c r="K953" s="1238" t="str">
        <f>IF('Data invoice'!S909=0,"",'Data invoice'!T909)</f>
        <v/>
      </c>
      <c r="L953" s="275"/>
      <c r="M953" s="252"/>
      <c r="N953" s="252"/>
      <c r="O953" s="252"/>
      <c r="P953" s="252"/>
      <c r="Q953" s="252"/>
      <c r="R953" s="252"/>
      <c r="AK953" s="275"/>
      <c r="AL953" s="275"/>
      <c r="AM953" s="275"/>
      <c r="AN953" s="275"/>
      <c r="AO953" s="275"/>
      <c r="AP953" s="275"/>
      <c r="AQ953" s="275"/>
      <c r="AR953" s="275"/>
      <c r="AS953" s="275"/>
      <c r="AT953" s="275"/>
      <c r="AU953" s="275"/>
      <c r="AV953" s="275"/>
      <c r="AW953" s="275"/>
    </row>
    <row r="954" spans="2:49" s="414" customFormat="1" ht="15.75" customHeight="1">
      <c r="B954" s="1238" t="str">
        <f>IF('Data invoice'!J912=0,"",'Data invoice'!K912)</f>
        <v/>
      </c>
      <c r="C954" s="1238" t="str">
        <f>IF('Data invoice'!K910=0,"",'Data invoice'!L910)</f>
        <v/>
      </c>
      <c r="D954" s="1238" t="str">
        <f>IF('Data invoice'!L910=0,"",'Data invoice'!M910)</f>
        <v/>
      </c>
      <c r="E954" s="1238" t="str">
        <f>IF('Data invoice'!M910=0,"",'Data invoice'!N910)</f>
        <v/>
      </c>
      <c r="F954" s="1238" t="str">
        <f>IF('Data invoice'!N910=0,"",'Data invoice'!O910)</f>
        <v/>
      </c>
      <c r="G954" s="1238" t="str">
        <f>IF('Data invoice'!O910=0,"",'Data invoice'!P910)</f>
        <v/>
      </c>
      <c r="H954" s="1238" t="str">
        <f>IF('Data invoice'!P910=0,"",'Data invoice'!Q910)</f>
        <v/>
      </c>
      <c r="I954" s="1238" t="str">
        <f>IF('Data invoice'!Q910=0,"",'Data invoice'!R910)</f>
        <v/>
      </c>
      <c r="J954" s="1239" t="str">
        <f>IF('Data invoice'!R910=0,"",'Data invoice'!S910)</f>
        <v/>
      </c>
      <c r="K954" s="1238" t="str">
        <f>IF('Data invoice'!S910=0,"",'Data invoice'!T910)</f>
        <v/>
      </c>
      <c r="L954" s="275"/>
      <c r="M954" s="252"/>
      <c r="N954" s="252"/>
      <c r="O954" s="252"/>
      <c r="P954" s="252"/>
      <c r="Q954" s="252"/>
      <c r="R954" s="252"/>
      <c r="AK954" s="275"/>
      <c r="AL954" s="275"/>
      <c r="AM954" s="275"/>
      <c r="AN954" s="275"/>
      <c r="AO954" s="275"/>
      <c r="AP954" s="275"/>
      <c r="AQ954" s="275"/>
      <c r="AR954" s="275"/>
      <c r="AS954" s="275"/>
      <c r="AT954" s="275"/>
      <c r="AU954" s="275"/>
      <c r="AV954" s="275"/>
      <c r="AW954" s="275"/>
    </row>
    <row r="955" spans="2:49" s="414" customFormat="1" ht="15.75" customHeight="1">
      <c r="B955" s="1238" t="str">
        <f>IF('Data invoice'!J913=0,"",'Data invoice'!K913)</f>
        <v/>
      </c>
      <c r="C955" s="1238" t="str">
        <f>IF('Data invoice'!K911=0,"",'Data invoice'!L911)</f>
        <v/>
      </c>
      <c r="D955" s="1238" t="str">
        <f>IF('Data invoice'!L911=0,"",'Data invoice'!M911)</f>
        <v/>
      </c>
      <c r="E955" s="1238" t="str">
        <f>IF('Data invoice'!M911=0,"",'Data invoice'!N911)</f>
        <v/>
      </c>
      <c r="F955" s="1238" t="str">
        <f>IF('Data invoice'!N911=0,"",'Data invoice'!O911)</f>
        <v/>
      </c>
      <c r="G955" s="1238" t="str">
        <f>IF('Data invoice'!O911=0,"",'Data invoice'!P911)</f>
        <v/>
      </c>
      <c r="H955" s="1238" t="str">
        <f>IF('Data invoice'!P911=0,"",'Data invoice'!Q911)</f>
        <v/>
      </c>
      <c r="I955" s="1238" t="str">
        <f>IF('Data invoice'!Q911=0,"",'Data invoice'!R911)</f>
        <v/>
      </c>
      <c r="J955" s="1239" t="str">
        <f>IF('Data invoice'!R911=0,"",'Data invoice'!S911)</f>
        <v/>
      </c>
      <c r="K955" s="1238" t="str">
        <f>IF('Data invoice'!S911=0,"",'Data invoice'!T911)</f>
        <v/>
      </c>
      <c r="L955" s="275"/>
      <c r="M955" s="252"/>
      <c r="N955" s="252"/>
      <c r="O955" s="252"/>
      <c r="P955" s="252"/>
      <c r="Q955" s="252"/>
      <c r="R955" s="252"/>
      <c r="AK955" s="275"/>
      <c r="AL955" s="275"/>
      <c r="AM955" s="275"/>
      <c r="AN955" s="275"/>
      <c r="AO955" s="275"/>
      <c r="AP955" s="275"/>
      <c r="AQ955" s="275"/>
      <c r="AR955" s="275"/>
      <c r="AS955" s="275"/>
      <c r="AT955" s="275"/>
      <c r="AU955" s="275"/>
      <c r="AV955" s="275"/>
      <c r="AW955" s="275"/>
    </row>
    <row r="956" spans="2:49" s="414" customFormat="1" ht="15.75" customHeight="1">
      <c r="B956" s="1238" t="str">
        <f>IF('Data invoice'!J914=0,"",'Data invoice'!K914)</f>
        <v/>
      </c>
      <c r="C956" s="1238" t="str">
        <f>IF('Data invoice'!K912=0,"",'Data invoice'!L912)</f>
        <v/>
      </c>
      <c r="D956" s="1238" t="str">
        <f>IF('Data invoice'!L912=0,"",'Data invoice'!M912)</f>
        <v/>
      </c>
      <c r="E956" s="1238" t="str">
        <f>IF('Data invoice'!M912=0,"",'Data invoice'!N912)</f>
        <v/>
      </c>
      <c r="F956" s="1238" t="str">
        <f>IF('Data invoice'!N912=0,"",'Data invoice'!O912)</f>
        <v/>
      </c>
      <c r="G956" s="1238" t="str">
        <f>IF('Data invoice'!O912=0,"",'Data invoice'!P912)</f>
        <v/>
      </c>
      <c r="H956" s="1238" t="str">
        <f>IF('Data invoice'!P912=0,"",'Data invoice'!Q912)</f>
        <v/>
      </c>
      <c r="I956" s="1238" t="str">
        <f>IF('Data invoice'!Q912=0,"",'Data invoice'!R912)</f>
        <v/>
      </c>
      <c r="J956" s="1239" t="str">
        <f>IF('Data invoice'!R912=0,"",'Data invoice'!S912)</f>
        <v/>
      </c>
      <c r="K956" s="1238" t="str">
        <f>IF('Data invoice'!S912=0,"",'Data invoice'!T912)</f>
        <v/>
      </c>
      <c r="L956" s="275"/>
      <c r="M956" s="252"/>
      <c r="N956" s="252"/>
      <c r="O956" s="252"/>
      <c r="P956" s="252"/>
      <c r="Q956" s="252"/>
      <c r="R956" s="252"/>
      <c r="AK956" s="275"/>
      <c r="AL956" s="275"/>
      <c r="AM956" s="275"/>
      <c r="AN956" s="275"/>
      <c r="AO956" s="275"/>
      <c r="AP956" s="275"/>
      <c r="AQ956" s="275"/>
      <c r="AR956" s="275"/>
      <c r="AS956" s="275"/>
      <c r="AT956" s="275"/>
      <c r="AU956" s="275"/>
      <c r="AV956" s="275"/>
      <c r="AW956" s="275"/>
    </row>
    <row r="957" spans="2:49" s="414" customFormat="1" ht="15.75" customHeight="1">
      <c r="B957" s="1238" t="str">
        <f>IF('Data invoice'!J915=0,"",'Data invoice'!K915)</f>
        <v/>
      </c>
      <c r="C957" s="1238" t="str">
        <f>IF('Data invoice'!K913=0,"",'Data invoice'!L913)</f>
        <v/>
      </c>
      <c r="D957" s="1238" t="str">
        <f>IF('Data invoice'!L913=0,"",'Data invoice'!M913)</f>
        <v/>
      </c>
      <c r="E957" s="1238" t="str">
        <f>IF('Data invoice'!M913=0,"",'Data invoice'!N913)</f>
        <v/>
      </c>
      <c r="F957" s="1238" t="str">
        <f>IF('Data invoice'!N913=0,"",'Data invoice'!O913)</f>
        <v/>
      </c>
      <c r="G957" s="1238" t="str">
        <f>IF('Data invoice'!O913=0,"",'Data invoice'!P913)</f>
        <v/>
      </c>
      <c r="H957" s="1238" t="str">
        <f>IF('Data invoice'!P913=0,"",'Data invoice'!Q913)</f>
        <v/>
      </c>
      <c r="I957" s="1238" t="str">
        <f>IF('Data invoice'!Q913=0,"",'Data invoice'!R913)</f>
        <v/>
      </c>
      <c r="J957" s="1239" t="str">
        <f>IF('Data invoice'!R913=0,"",'Data invoice'!S913)</f>
        <v/>
      </c>
      <c r="K957" s="1238" t="str">
        <f>IF('Data invoice'!S913=0,"",'Data invoice'!T913)</f>
        <v/>
      </c>
      <c r="L957" s="275"/>
      <c r="M957" s="252"/>
      <c r="N957" s="252"/>
      <c r="O957" s="252"/>
      <c r="P957" s="252"/>
      <c r="Q957" s="252"/>
      <c r="R957" s="252"/>
      <c r="AK957" s="275"/>
      <c r="AL957" s="275"/>
      <c r="AM957" s="275"/>
      <c r="AN957" s="275"/>
      <c r="AO957" s="275"/>
      <c r="AP957" s="275"/>
      <c r="AQ957" s="275"/>
      <c r="AR957" s="275"/>
      <c r="AS957" s="275"/>
      <c r="AT957" s="275"/>
      <c r="AU957" s="275"/>
      <c r="AV957" s="275"/>
      <c r="AW957" s="275"/>
    </row>
    <row r="958" spans="2:49" s="414" customFormat="1" ht="15.75" customHeight="1">
      <c r="B958" s="1238" t="str">
        <f>IF('Data invoice'!J916=0,"",'Data invoice'!K916)</f>
        <v/>
      </c>
      <c r="C958" s="1238" t="str">
        <f>IF('Data invoice'!K914=0,"",'Data invoice'!L914)</f>
        <v/>
      </c>
      <c r="D958" s="1238" t="str">
        <f>IF('Data invoice'!L914=0,"",'Data invoice'!M914)</f>
        <v/>
      </c>
      <c r="E958" s="1238" t="str">
        <f>IF('Data invoice'!M914=0,"",'Data invoice'!N914)</f>
        <v/>
      </c>
      <c r="F958" s="1238" t="str">
        <f>IF('Data invoice'!N914=0,"",'Data invoice'!O914)</f>
        <v/>
      </c>
      <c r="G958" s="1238" t="str">
        <f>IF('Data invoice'!O914=0,"",'Data invoice'!P914)</f>
        <v/>
      </c>
      <c r="H958" s="1238" t="str">
        <f>IF('Data invoice'!P914=0,"",'Data invoice'!Q914)</f>
        <v/>
      </c>
      <c r="I958" s="1238" t="str">
        <f>IF('Data invoice'!Q914=0,"",'Data invoice'!R914)</f>
        <v/>
      </c>
      <c r="J958" s="1239" t="str">
        <f>IF('Data invoice'!R914=0,"",'Data invoice'!S914)</f>
        <v/>
      </c>
      <c r="K958" s="1238" t="str">
        <f>IF('Data invoice'!S914=0,"",'Data invoice'!T914)</f>
        <v/>
      </c>
      <c r="L958" s="275"/>
      <c r="M958" s="252"/>
      <c r="N958" s="252"/>
      <c r="O958" s="252"/>
      <c r="P958" s="252"/>
      <c r="Q958" s="252"/>
      <c r="R958" s="252"/>
      <c r="AK958" s="275"/>
      <c r="AL958" s="275"/>
      <c r="AM958" s="275"/>
      <c r="AN958" s="275"/>
      <c r="AO958" s="275"/>
      <c r="AP958" s="275"/>
      <c r="AQ958" s="275"/>
      <c r="AR958" s="275"/>
      <c r="AS958" s="275"/>
      <c r="AT958" s="275"/>
      <c r="AU958" s="275"/>
      <c r="AV958" s="275"/>
      <c r="AW958" s="275"/>
    </row>
    <row r="959" spans="2:49" s="414" customFormat="1" ht="15.75" customHeight="1">
      <c r="B959" s="1238" t="str">
        <f>IF('Data invoice'!J917=0,"",'Data invoice'!K917)</f>
        <v/>
      </c>
      <c r="C959" s="1238" t="str">
        <f>IF('Data invoice'!K915=0,"",'Data invoice'!L915)</f>
        <v/>
      </c>
      <c r="D959" s="1238" t="str">
        <f>IF('Data invoice'!L915=0,"",'Data invoice'!M915)</f>
        <v/>
      </c>
      <c r="E959" s="1238" t="str">
        <f>IF('Data invoice'!M915=0,"",'Data invoice'!N915)</f>
        <v/>
      </c>
      <c r="F959" s="1238" t="str">
        <f>IF('Data invoice'!N915=0,"",'Data invoice'!O915)</f>
        <v/>
      </c>
      <c r="G959" s="1238" t="str">
        <f>IF('Data invoice'!O915=0,"",'Data invoice'!P915)</f>
        <v/>
      </c>
      <c r="H959" s="1238" t="str">
        <f>IF('Data invoice'!P915=0,"",'Data invoice'!Q915)</f>
        <v/>
      </c>
      <c r="I959" s="1238" t="str">
        <f>IF('Data invoice'!Q915=0,"",'Data invoice'!R915)</f>
        <v/>
      </c>
      <c r="J959" s="1239" t="str">
        <f>IF('Data invoice'!R915=0,"",'Data invoice'!S915)</f>
        <v/>
      </c>
      <c r="K959" s="1238" t="str">
        <f>IF('Data invoice'!S915=0,"",'Data invoice'!T915)</f>
        <v/>
      </c>
      <c r="L959" s="275"/>
      <c r="M959" s="252"/>
      <c r="N959" s="252"/>
      <c r="O959" s="252"/>
      <c r="P959" s="252"/>
      <c r="Q959" s="252"/>
      <c r="R959" s="252"/>
      <c r="AK959" s="275"/>
      <c r="AL959" s="275"/>
      <c r="AM959" s="275"/>
      <c r="AN959" s="275"/>
      <c r="AO959" s="275"/>
      <c r="AP959" s="275"/>
      <c r="AQ959" s="275"/>
      <c r="AR959" s="275"/>
      <c r="AS959" s="275"/>
      <c r="AT959" s="275"/>
      <c r="AU959" s="275"/>
      <c r="AV959" s="275"/>
      <c r="AW959" s="275"/>
    </row>
    <row r="960" spans="2:49" s="414" customFormat="1" ht="15.75" customHeight="1">
      <c r="B960" s="1238" t="str">
        <f>IF('Data invoice'!J918=0,"",'Data invoice'!K918)</f>
        <v/>
      </c>
      <c r="C960" s="1238" t="str">
        <f>IF('Data invoice'!K916=0,"",'Data invoice'!L916)</f>
        <v/>
      </c>
      <c r="D960" s="1238" t="str">
        <f>IF('Data invoice'!L916=0,"",'Data invoice'!M916)</f>
        <v/>
      </c>
      <c r="E960" s="1238" t="str">
        <f>IF('Data invoice'!M916=0,"",'Data invoice'!N916)</f>
        <v/>
      </c>
      <c r="F960" s="1238" t="str">
        <f>IF('Data invoice'!N916=0,"",'Data invoice'!O916)</f>
        <v/>
      </c>
      <c r="G960" s="1238" t="str">
        <f>IF('Data invoice'!O916=0,"",'Data invoice'!P916)</f>
        <v/>
      </c>
      <c r="H960" s="1238" t="str">
        <f>IF('Data invoice'!P916=0,"",'Data invoice'!Q916)</f>
        <v/>
      </c>
      <c r="I960" s="1238" t="str">
        <f>IF('Data invoice'!Q916=0,"",'Data invoice'!R916)</f>
        <v/>
      </c>
      <c r="J960" s="1239" t="str">
        <f>IF('Data invoice'!R916=0,"",'Data invoice'!S916)</f>
        <v/>
      </c>
      <c r="K960" s="1238" t="str">
        <f>IF('Data invoice'!S916=0,"",'Data invoice'!T916)</f>
        <v/>
      </c>
      <c r="L960" s="275"/>
      <c r="M960" s="252"/>
      <c r="N960" s="252"/>
      <c r="O960" s="252"/>
      <c r="P960" s="252"/>
      <c r="Q960" s="252"/>
      <c r="R960" s="252"/>
      <c r="AK960" s="275"/>
      <c r="AL960" s="275"/>
      <c r="AM960" s="275"/>
      <c r="AN960" s="275"/>
      <c r="AO960" s="275"/>
      <c r="AP960" s="275"/>
      <c r="AQ960" s="275"/>
      <c r="AR960" s="275"/>
      <c r="AS960" s="275"/>
      <c r="AT960" s="275"/>
      <c r="AU960" s="275"/>
      <c r="AV960" s="275"/>
      <c r="AW960" s="275"/>
    </row>
    <row r="961" spans="2:49" s="414" customFormat="1" ht="15.75" customHeight="1">
      <c r="B961" s="1238" t="str">
        <f>IF('Data invoice'!J919=0,"",'Data invoice'!K919)</f>
        <v/>
      </c>
      <c r="C961" s="1238" t="str">
        <f>IF('Data invoice'!K917=0,"",'Data invoice'!L917)</f>
        <v/>
      </c>
      <c r="D961" s="1238" t="str">
        <f>IF('Data invoice'!L917=0,"",'Data invoice'!M917)</f>
        <v/>
      </c>
      <c r="E961" s="1238" t="str">
        <f>IF('Data invoice'!M917=0,"",'Data invoice'!N917)</f>
        <v/>
      </c>
      <c r="F961" s="1238" t="str">
        <f>IF('Data invoice'!N917=0,"",'Data invoice'!O917)</f>
        <v/>
      </c>
      <c r="G961" s="1238" t="str">
        <f>IF('Data invoice'!O917=0,"",'Data invoice'!P917)</f>
        <v/>
      </c>
      <c r="H961" s="1238" t="str">
        <f>IF('Data invoice'!P917=0,"",'Data invoice'!Q917)</f>
        <v/>
      </c>
      <c r="I961" s="1238" t="str">
        <f>IF('Data invoice'!Q917=0,"",'Data invoice'!R917)</f>
        <v/>
      </c>
      <c r="J961" s="1239" t="str">
        <f>IF('Data invoice'!R917=0,"",'Data invoice'!S917)</f>
        <v/>
      </c>
      <c r="K961" s="1238" t="str">
        <f>IF('Data invoice'!S917=0,"",'Data invoice'!T917)</f>
        <v/>
      </c>
      <c r="L961" s="275"/>
      <c r="M961" s="252"/>
      <c r="N961" s="252"/>
      <c r="O961" s="252"/>
      <c r="P961" s="252"/>
      <c r="Q961" s="252"/>
      <c r="R961" s="252"/>
      <c r="AK961" s="275"/>
      <c r="AL961" s="275"/>
      <c r="AM961" s="275"/>
      <c r="AN961" s="275"/>
      <c r="AO961" s="275"/>
      <c r="AP961" s="275"/>
      <c r="AQ961" s="275"/>
      <c r="AR961" s="275"/>
      <c r="AS961" s="275"/>
      <c r="AT961" s="275"/>
      <c r="AU961" s="275"/>
      <c r="AV961" s="275"/>
      <c r="AW961" s="275"/>
    </row>
    <row r="962" spans="2:49" s="414" customFormat="1" ht="15.75" customHeight="1">
      <c r="B962" s="1238" t="str">
        <f>IF('Data invoice'!J920=0,"",'Data invoice'!K920)</f>
        <v/>
      </c>
      <c r="C962" s="1238" t="str">
        <f>IF('Data invoice'!K918=0,"",'Data invoice'!L918)</f>
        <v/>
      </c>
      <c r="D962" s="1238" t="str">
        <f>IF('Data invoice'!L918=0,"",'Data invoice'!M918)</f>
        <v/>
      </c>
      <c r="E962" s="1238" t="str">
        <f>IF('Data invoice'!M918=0,"",'Data invoice'!N918)</f>
        <v/>
      </c>
      <c r="F962" s="1238" t="str">
        <f>IF('Data invoice'!N918=0,"",'Data invoice'!O918)</f>
        <v/>
      </c>
      <c r="G962" s="1238" t="str">
        <f>IF('Data invoice'!O918=0,"",'Data invoice'!P918)</f>
        <v/>
      </c>
      <c r="H962" s="1238" t="str">
        <f>IF('Data invoice'!P918=0,"",'Data invoice'!Q918)</f>
        <v/>
      </c>
      <c r="I962" s="1238" t="str">
        <f>IF('Data invoice'!Q918=0,"",'Data invoice'!R918)</f>
        <v/>
      </c>
      <c r="J962" s="1239" t="str">
        <f>IF('Data invoice'!R918=0,"",'Data invoice'!S918)</f>
        <v/>
      </c>
      <c r="K962" s="1238" t="str">
        <f>IF('Data invoice'!S918=0,"",'Data invoice'!T918)</f>
        <v/>
      </c>
      <c r="L962" s="275"/>
      <c r="M962" s="252"/>
      <c r="N962" s="252"/>
      <c r="O962" s="252"/>
      <c r="P962" s="252"/>
      <c r="Q962" s="252"/>
      <c r="R962" s="252"/>
      <c r="AK962" s="275"/>
      <c r="AL962" s="275"/>
      <c r="AM962" s="275"/>
      <c r="AN962" s="275"/>
      <c r="AO962" s="275"/>
      <c r="AP962" s="275"/>
      <c r="AQ962" s="275"/>
      <c r="AR962" s="275"/>
      <c r="AS962" s="275"/>
      <c r="AT962" s="275"/>
      <c r="AU962" s="275"/>
      <c r="AV962" s="275"/>
      <c r="AW962" s="275"/>
    </row>
    <row r="963" spans="2:49" s="414" customFormat="1" ht="15.75" customHeight="1">
      <c r="B963" s="1238" t="str">
        <f>IF('Data invoice'!J921=0,"",'Data invoice'!K921)</f>
        <v/>
      </c>
      <c r="C963" s="1238" t="str">
        <f>IF('Data invoice'!K919=0,"",'Data invoice'!L919)</f>
        <v/>
      </c>
      <c r="D963" s="1238" t="str">
        <f>IF('Data invoice'!L919=0,"",'Data invoice'!M919)</f>
        <v/>
      </c>
      <c r="E963" s="1238" t="str">
        <f>IF('Data invoice'!M919=0,"",'Data invoice'!N919)</f>
        <v/>
      </c>
      <c r="F963" s="1238" t="str">
        <f>IF('Data invoice'!N919=0,"",'Data invoice'!O919)</f>
        <v/>
      </c>
      <c r="G963" s="1238" t="str">
        <f>IF('Data invoice'!O919=0,"",'Data invoice'!P919)</f>
        <v/>
      </c>
      <c r="H963" s="1238" t="str">
        <f>IF('Data invoice'!P919=0,"",'Data invoice'!Q919)</f>
        <v/>
      </c>
      <c r="I963" s="1238" t="str">
        <f>IF('Data invoice'!Q919=0,"",'Data invoice'!R919)</f>
        <v/>
      </c>
      <c r="J963" s="1239" t="str">
        <f>IF('Data invoice'!R919=0,"",'Data invoice'!S919)</f>
        <v/>
      </c>
      <c r="K963" s="1238" t="str">
        <f>IF('Data invoice'!S919=0,"",'Data invoice'!T919)</f>
        <v/>
      </c>
      <c r="L963" s="275"/>
      <c r="M963" s="252"/>
      <c r="N963" s="252"/>
      <c r="O963" s="252"/>
      <c r="P963" s="252"/>
      <c r="Q963" s="252"/>
      <c r="R963" s="252"/>
      <c r="AK963" s="275"/>
      <c r="AL963" s="275"/>
      <c r="AM963" s="275"/>
      <c r="AN963" s="275"/>
      <c r="AO963" s="275"/>
      <c r="AP963" s="275"/>
      <c r="AQ963" s="275"/>
      <c r="AR963" s="275"/>
      <c r="AS963" s="275"/>
      <c r="AT963" s="275"/>
      <c r="AU963" s="275"/>
      <c r="AV963" s="275"/>
      <c r="AW963" s="275"/>
    </row>
    <row r="964" spans="2:49" s="414" customFormat="1" ht="15.75" customHeight="1">
      <c r="B964" s="1238" t="str">
        <f>IF('Data invoice'!J922=0,"",'Data invoice'!K922)</f>
        <v/>
      </c>
      <c r="C964" s="1238" t="str">
        <f>IF('Data invoice'!K920=0,"",'Data invoice'!L920)</f>
        <v/>
      </c>
      <c r="D964" s="1238" t="str">
        <f>IF('Data invoice'!L920=0,"",'Data invoice'!M920)</f>
        <v/>
      </c>
      <c r="E964" s="1238" t="str">
        <f>IF('Data invoice'!M920=0,"",'Data invoice'!N920)</f>
        <v/>
      </c>
      <c r="F964" s="1238" t="str">
        <f>IF('Data invoice'!N920=0,"",'Data invoice'!O920)</f>
        <v/>
      </c>
      <c r="G964" s="1238" t="str">
        <f>IF('Data invoice'!O920=0,"",'Data invoice'!P920)</f>
        <v/>
      </c>
      <c r="H964" s="1238" t="str">
        <f>IF('Data invoice'!P920=0,"",'Data invoice'!Q920)</f>
        <v/>
      </c>
      <c r="I964" s="1238" t="str">
        <f>IF('Data invoice'!Q920=0,"",'Data invoice'!R920)</f>
        <v/>
      </c>
      <c r="J964" s="1239" t="str">
        <f>IF('Data invoice'!R920=0,"",'Data invoice'!S920)</f>
        <v/>
      </c>
      <c r="K964" s="1238" t="str">
        <f>IF('Data invoice'!S920=0,"",'Data invoice'!T920)</f>
        <v/>
      </c>
      <c r="L964" s="275"/>
      <c r="M964" s="252"/>
      <c r="N964" s="252"/>
      <c r="O964" s="252"/>
      <c r="P964" s="252"/>
      <c r="Q964" s="252"/>
      <c r="R964" s="252"/>
      <c r="AK964" s="275"/>
      <c r="AL964" s="275"/>
      <c r="AM964" s="275"/>
      <c r="AN964" s="275"/>
      <c r="AO964" s="275"/>
      <c r="AP964" s="275"/>
      <c r="AQ964" s="275"/>
      <c r="AR964" s="275"/>
      <c r="AS964" s="275"/>
      <c r="AT964" s="275"/>
      <c r="AU964" s="275"/>
      <c r="AV964" s="275"/>
      <c r="AW964" s="275"/>
    </row>
    <row r="965" spans="2:49" s="414" customFormat="1" ht="15.75" customHeight="1">
      <c r="B965" s="1238" t="str">
        <f>IF('Data invoice'!J923=0,"",'Data invoice'!K923)</f>
        <v/>
      </c>
      <c r="C965" s="1238" t="str">
        <f>IF('Data invoice'!K921=0,"",'Data invoice'!L921)</f>
        <v/>
      </c>
      <c r="D965" s="1238" t="str">
        <f>IF('Data invoice'!L921=0,"",'Data invoice'!M921)</f>
        <v/>
      </c>
      <c r="E965" s="1238" t="str">
        <f>IF('Data invoice'!M921=0,"",'Data invoice'!N921)</f>
        <v/>
      </c>
      <c r="F965" s="1238" t="str">
        <f>IF('Data invoice'!N921=0,"",'Data invoice'!O921)</f>
        <v/>
      </c>
      <c r="G965" s="1238" t="str">
        <f>IF('Data invoice'!O921=0,"",'Data invoice'!P921)</f>
        <v/>
      </c>
      <c r="H965" s="1238" t="str">
        <f>IF('Data invoice'!P921=0,"",'Data invoice'!Q921)</f>
        <v/>
      </c>
      <c r="I965" s="1238" t="str">
        <f>IF('Data invoice'!Q921=0,"",'Data invoice'!R921)</f>
        <v/>
      </c>
      <c r="J965" s="1239" t="str">
        <f>IF('Data invoice'!R921=0,"",'Data invoice'!S921)</f>
        <v/>
      </c>
      <c r="K965" s="1238" t="str">
        <f>IF('Data invoice'!S921=0,"",'Data invoice'!T921)</f>
        <v/>
      </c>
      <c r="L965" s="275"/>
      <c r="M965" s="252"/>
      <c r="N965" s="252"/>
      <c r="O965" s="252"/>
      <c r="P965" s="252"/>
      <c r="Q965" s="252"/>
      <c r="R965" s="252"/>
      <c r="AK965" s="275"/>
      <c r="AL965" s="275"/>
      <c r="AM965" s="275"/>
      <c r="AN965" s="275"/>
      <c r="AO965" s="275"/>
      <c r="AP965" s="275"/>
      <c r="AQ965" s="275"/>
      <c r="AR965" s="275"/>
      <c r="AS965" s="275"/>
      <c r="AT965" s="275"/>
      <c r="AU965" s="275"/>
      <c r="AV965" s="275"/>
      <c r="AW965" s="275"/>
    </row>
    <row r="966" spans="2:49" s="414" customFormat="1" ht="15.75" customHeight="1">
      <c r="B966" s="1238" t="str">
        <f>IF('Data invoice'!J924=0,"",'Data invoice'!K924)</f>
        <v/>
      </c>
      <c r="C966" s="1238" t="str">
        <f>IF('Data invoice'!K922=0,"",'Data invoice'!L922)</f>
        <v/>
      </c>
      <c r="D966" s="1238" t="str">
        <f>IF('Data invoice'!L922=0,"",'Data invoice'!M922)</f>
        <v/>
      </c>
      <c r="E966" s="1238" t="str">
        <f>IF('Data invoice'!M922=0,"",'Data invoice'!N922)</f>
        <v/>
      </c>
      <c r="F966" s="1238" t="str">
        <f>IF('Data invoice'!N922=0,"",'Data invoice'!O922)</f>
        <v/>
      </c>
      <c r="G966" s="1238" t="str">
        <f>IF('Data invoice'!O922=0,"",'Data invoice'!P922)</f>
        <v/>
      </c>
      <c r="H966" s="1238" t="str">
        <f>IF('Data invoice'!P922=0,"",'Data invoice'!Q922)</f>
        <v/>
      </c>
      <c r="I966" s="1238" t="str">
        <f>IF('Data invoice'!Q922=0,"",'Data invoice'!R922)</f>
        <v/>
      </c>
      <c r="J966" s="1239" t="str">
        <f>IF('Data invoice'!R922=0,"",'Data invoice'!S922)</f>
        <v/>
      </c>
      <c r="K966" s="1238" t="str">
        <f>IF('Data invoice'!S922=0,"",'Data invoice'!T922)</f>
        <v/>
      </c>
      <c r="L966" s="275"/>
      <c r="M966" s="252"/>
      <c r="N966" s="252"/>
      <c r="O966" s="252"/>
      <c r="P966" s="252"/>
      <c r="Q966" s="252"/>
      <c r="R966" s="252"/>
      <c r="AK966" s="275"/>
      <c r="AL966" s="275"/>
      <c r="AM966" s="275"/>
      <c r="AN966" s="275"/>
      <c r="AO966" s="275"/>
      <c r="AP966" s="275"/>
      <c r="AQ966" s="275"/>
      <c r="AR966" s="275"/>
      <c r="AS966" s="275"/>
      <c r="AT966" s="275"/>
      <c r="AU966" s="275"/>
      <c r="AV966" s="275"/>
      <c r="AW966" s="275"/>
    </row>
    <row r="967" spans="2:49" s="414" customFormat="1" ht="15.75" customHeight="1">
      <c r="B967" s="1238" t="str">
        <f>IF('Data invoice'!J925=0,"",'Data invoice'!K925)</f>
        <v/>
      </c>
      <c r="C967" s="1238" t="str">
        <f>IF('Data invoice'!K923=0,"",'Data invoice'!L923)</f>
        <v/>
      </c>
      <c r="D967" s="1238" t="str">
        <f>IF('Data invoice'!L923=0,"",'Data invoice'!M923)</f>
        <v/>
      </c>
      <c r="E967" s="1238" t="str">
        <f>IF('Data invoice'!M923=0,"",'Data invoice'!N923)</f>
        <v/>
      </c>
      <c r="F967" s="1238" t="str">
        <f>IF('Data invoice'!N923=0,"",'Data invoice'!O923)</f>
        <v/>
      </c>
      <c r="G967" s="1238" t="str">
        <f>IF('Data invoice'!O923=0,"",'Data invoice'!P923)</f>
        <v/>
      </c>
      <c r="H967" s="1238" t="str">
        <f>IF('Data invoice'!P923=0,"",'Data invoice'!Q923)</f>
        <v/>
      </c>
      <c r="I967" s="1238" t="str">
        <f>IF('Data invoice'!Q923=0,"",'Data invoice'!R923)</f>
        <v/>
      </c>
      <c r="J967" s="1239" t="str">
        <f>IF('Data invoice'!R923=0,"",'Data invoice'!S923)</f>
        <v/>
      </c>
      <c r="K967" s="1238" t="str">
        <f>IF('Data invoice'!S923=0,"",'Data invoice'!T923)</f>
        <v/>
      </c>
      <c r="L967" s="275"/>
      <c r="M967" s="252"/>
      <c r="N967" s="252"/>
      <c r="O967" s="252"/>
      <c r="P967" s="252"/>
      <c r="Q967" s="252"/>
      <c r="R967" s="252"/>
      <c r="AK967" s="275"/>
      <c r="AL967" s="275"/>
      <c r="AM967" s="275"/>
      <c r="AN967" s="275"/>
      <c r="AO967" s="275"/>
      <c r="AP967" s="275"/>
      <c r="AQ967" s="275"/>
      <c r="AR967" s="275"/>
      <c r="AS967" s="275"/>
      <c r="AT967" s="275"/>
      <c r="AU967" s="275"/>
      <c r="AV967" s="275"/>
      <c r="AW967" s="275"/>
    </row>
    <row r="968" spans="2:49" s="414" customFormat="1" ht="15.75" customHeight="1">
      <c r="B968" s="1238" t="str">
        <f>IF('Data invoice'!J926=0,"",'Data invoice'!K926)</f>
        <v/>
      </c>
      <c r="C968" s="1238" t="str">
        <f>IF('Data invoice'!K924=0,"",'Data invoice'!L924)</f>
        <v/>
      </c>
      <c r="D968" s="1238" t="str">
        <f>IF('Data invoice'!L924=0,"",'Data invoice'!M924)</f>
        <v/>
      </c>
      <c r="E968" s="1238" t="str">
        <f>IF('Data invoice'!M924=0,"",'Data invoice'!N924)</f>
        <v/>
      </c>
      <c r="F968" s="1238" t="str">
        <f>IF('Data invoice'!N924=0,"",'Data invoice'!O924)</f>
        <v/>
      </c>
      <c r="G968" s="1238" t="str">
        <f>IF('Data invoice'!O924=0,"",'Data invoice'!P924)</f>
        <v/>
      </c>
      <c r="H968" s="1238" t="str">
        <f>IF('Data invoice'!P924=0,"",'Data invoice'!Q924)</f>
        <v/>
      </c>
      <c r="I968" s="1238" t="str">
        <f>IF('Data invoice'!Q924=0,"",'Data invoice'!R924)</f>
        <v/>
      </c>
      <c r="J968" s="1239" t="str">
        <f>IF('Data invoice'!R924=0,"",'Data invoice'!S924)</f>
        <v/>
      </c>
      <c r="K968" s="1238" t="str">
        <f>IF('Data invoice'!S924=0,"",'Data invoice'!T924)</f>
        <v/>
      </c>
      <c r="L968" s="275"/>
      <c r="M968" s="252"/>
      <c r="N968" s="252"/>
      <c r="O968" s="252"/>
      <c r="P968" s="252"/>
      <c r="Q968" s="252"/>
      <c r="R968" s="252"/>
      <c r="AK968" s="275"/>
      <c r="AL968" s="275"/>
      <c r="AM968" s="275"/>
      <c r="AN968" s="275"/>
      <c r="AO968" s="275"/>
      <c r="AP968" s="275"/>
      <c r="AQ968" s="275"/>
      <c r="AR968" s="275"/>
      <c r="AS968" s="275"/>
      <c r="AT968" s="275"/>
      <c r="AU968" s="275"/>
      <c r="AV968" s="275"/>
      <c r="AW968" s="275"/>
    </row>
    <row r="969" spans="2:49" s="414" customFormat="1" ht="15.75" customHeight="1">
      <c r="B969" s="1238" t="str">
        <f>IF('Data invoice'!J927=0,"",'Data invoice'!K927)</f>
        <v/>
      </c>
      <c r="C969" s="1238" t="str">
        <f>IF('Data invoice'!K925=0,"",'Data invoice'!L925)</f>
        <v/>
      </c>
      <c r="D969" s="1238" t="str">
        <f>IF('Data invoice'!L925=0,"",'Data invoice'!M925)</f>
        <v/>
      </c>
      <c r="E969" s="1238" t="str">
        <f>IF('Data invoice'!M925=0,"",'Data invoice'!N925)</f>
        <v/>
      </c>
      <c r="F969" s="1238" t="str">
        <f>IF('Data invoice'!N925=0,"",'Data invoice'!O925)</f>
        <v/>
      </c>
      <c r="G969" s="1238" t="str">
        <f>IF('Data invoice'!O925=0,"",'Data invoice'!P925)</f>
        <v/>
      </c>
      <c r="H969" s="1238" t="str">
        <f>IF('Data invoice'!P925=0,"",'Data invoice'!Q925)</f>
        <v/>
      </c>
      <c r="I969" s="1238" t="str">
        <f>IF('Data invoice'!Q925=0,"",'Data invoice'!R925)</f>
        <v/>
      </c>
      <c r="J969" s="1239" t="str">
        <f>IF('Data invoice'!R925=0,"",'Data invoice'!S925)</f>
        <v/>
      </c>
      <c r="K969" s="1238" t="str">
        <f>IF('Data invoice'!S925=0,"",'Data invoice'!T925)</f>
        <v/>
      </c>
      <c r="L969" s="275"/>
      <c r="M969" s="252"/>
      <c r="N969" s="252"/>
      <c r="O969" s="252"/>
      <c r="P969" s="252"/>
      <c r="Q969" s="252"/>
      <c r="R969" s="252"/>
      <c r="AK969" s="275"/>
      <c r="AL969" s="275"/>
      <c r="AM969" s="275"/>
      <c r="AN969" s="275"/>
      <c r="AO969" s="275"/>
      <c r="AP969" s="275"/>
      <c r="AQ969" s="275"/>
      <c r="AR969" s="275"/>
      <c r="AS969" s="275"/>
      <c r="AT969" s="275"/>
      <c r="AU969" s="275"/>
      <c r="AV969" s="275"/>
      <c r="AW969" s="275"/>
    </row>
    <row r="970" spans="2:49" s="414" customFormat="1" ht="15.75" customHeight="1">
      <c r="B970" s="1238" t="str">
        <f>IF('Data invoice'!J928=0,"",'Data invoice'!K928)</f>
        <v/>
      </c>
      <c r="C970" s="1238" t="str">
        <f>IF('Data invoice'!K926=0,"",'Data invoice'!L926)</f>
        <v/>
      </c>
      <c r="D970" s="1238" t="str">
        <f>IF('Data invoice'!L926=0,"",'Data invoice'!M926)</f>
        <v/>
      </c>
      <c r="E970" s="1238" t="str">
        <f>IF('Data invoice'!M926=0,"",'Data invoice'!N926)</f>
        <v/>
      </c>
      <c r="F970" s="1238" t="str">
        <f>IF('Data invoice'!N926=0,"",'Data invoice'!O926)</f>
        <v/>
      </c>
      <c r="G970" s="1238" t="str">
        <f>IF('Data invoice'!O926=0,"",'Data invoice'!P926)</f>
        <v/>
      </c>
      <c r="H970" s="1238" t="str">
        <f>IF('Data invoice'!P926=0,"",'Data invoice'!Q926)</f>
        <v/>
      </c>
      <c r="I970" s="1238" t="str">
        <f>IF('Data invoice'!Q926=0,"",'Data invoice'!R926)</f>
        <v/>
      </c>
      <c r="J970" s="1239" t="str">
        <f>IF('Data invoice'!R926=0,"",'Data invoice'!S926)</f>
        <v/>
      </c>
      <c r="K970" s="1238" t="str">
        <f>IF('Data invoice'!S926=0,"",'Data invoice'!T926)</f>
        <v/>
      </c>
      <c r="L970" s="275"/>
      <c r="M970" s="252"/>
      <c r="N970" s="252"/>
      <c r="O970" s="252"/>
      <c r="P970" s="252"/>
      <c r="Q970" s="252"/>
      <c r="R970" s="252"/>
      <c r="AK970" s="275"/>
      <c r="AL970" s="275"/>
      <c r="AM970" s="275"/>
      <c r="AN970" s="275"/>
      <c r="AO970" s="275"/>
      <c r="AP970" s="275"/>
      <c r="AQ970" s="275"/>
      <c r="AR970" s="275"/>
      <c r="AS970" s="275"/>
      <c r="AT970" s="275"/>
      <c r="AU970" s="275"/>
      <c r="AV970" s="275"/>
      <c r="AW970" s="275"/>
    </row>
    <row r="971" spans="2:49" s="414" customFormat="1" ht="15.75" customHeight="1">
      <c r="B971" s="1238" t="str">
        <f>IF('Data invoice'!J929=0,"",'Data invoice'!K929)</f>
        <v/>
      </c>
      <c r="C971" s="1238" t="str">
        <f>IF('Data invoice'!K927=0,"",'Data invoice'!L927)</f>
        <v/>
      </c>
      <c r="D971" s="1238" t="str">
        <f>IF('Data invoice'!L927=0,"",'Data invoice'!M927)</f>
        <v/>
      </c>
      <c r="E971" s="1238" t="str">
        <f>IF('Data invoice'!M927=0,"",'Data invoice'!N927)</f>
        <v/>
      </c>
      <c r="F971" s="1238" t="str">
        <f>IF('Data invoice'!N927=0,"",'Data invoice'!O927)</f>
        <v/>
      </c>
      <c r="G971" s="1238" t="str">
        <f>IF('Data invoice'!O927=0,"",'Data invoice'!P927)</f>
        <v/>
      </c>
      <c r="H971" s="1238" t="str">
        <f>IF('Data invoice'!P927=0,"",'Data invoice'!Q927)</f>
        <v/>
      </c>
      <c r="I971" s="1238" t="str">
        <f>IF('Data invoice'!Q927=0,"",'Data invoice'!R927)</f>
        <v/>
      </c>
      <c r="J971" s="1239" t="str">
        <f>IF('Data invoice'!R927=0,"",'Data invoice'!S927)</f>
        <v/>
      </c>
      <c r="K971" s="1238" t="str">
        <f>IF('Data invoice'!S927=0,"",'Data invoice'!T927)</f>
        <v/>
      </c>
      <c r="L971" s="275"/>
      <c r="M971" s="252"/>
      <c r="N971" s="252"/>
      <c r="O971" s="252"/>
      <c r="P971" s="252"/>
      <c r="Q971" s="252"/>
      <c r="R971" s="252"/>
      <c r="AK971" s="275"/>
      <c r="AL971" s="275"/>
      <c r="AM971" s="275"/>
      <c r="AN971" s="275"/>
      <c r="AO971" s="275"/>
      <c r="AP971" s="275"/>
      <c r="AQ971" s="275"/>
      <c r="AR971" s="275"/>
      <c r="AS971" s="275"/>
      <c r="AT971" s="275"/>
      <c r="AU971" s="275"/>
      <c r="AV971" s="275"/>
      <c r="AW971" s="275"/>
    </row>
    <row r="972" spans="2:49" s="414" customFormat="1" ht="15.75" customHeight="1">
      <c r="B972" s="1238" t="str">
        <f>IF('Data invoice'!J930=0,"",'Data invoice'!K930)</f>
        <v/>
      </c>
      <c r="C972" s="1238" t="str">
        <f>IF('Data invoice'!K928=0,"",'Data invoice'!L928)</f>
        <v/>
      </c>
      <c r="D972" s="1238" t="str">
        <f>IF('Data invoice'!L928=0,"",'Data invoice'!M928)</f>
        <v/>
      </c>
      <c r="E972" s="1238" t="str">
        <f>IF('Data invoice'!M928=0,"",'Data invoice'!N928)</f>
        <v/>
      </c>
      <c r="F972" s="1238" t="str">
        <f>IF('Data invoice'!N928=0,"",'Data invoice'!O928)</f>
        <v/>
      </c>
      <c r="G972" s="1238" t="str">
        <f>IF('Data invoice'!O928=0,"",'Data invoice'!P928)</f>
        <v/>
      </c>
      <c r="H972" s="1238" t="str">
        <f>IF('Data invoice'!P928=0,"",'Data invoice'!Q928)</f>
        <v/>
      </c>
      <c r="I972" s="1238" t="str">
        <f>IF('Data invoice'!Q928=0,"",'Data invoice'!R928)</f>
        <v/>
      </c>
      <c r="J972" s="1239" t="str">
        <f>IF('Data invoice'!R928=0,"",'Data invoice'!S928)</f>
        <v/>
      </c>
      <c r="K972" s="1238" t="str">
        <f>IF('Data invoice'!S928=0,"",'Data invoice'!T928)</f>
        <v/>
      </c>
      <c r="L972" s="275"/>
      <c r="M972" s="252"/>
      <c r="N972" s="252"/>
      <c r="O972" s="252"/>
      <c r="P972" s="252"/>
      <c r="Q972" s="252"/>
      <c r="R972" s="252"/>
      <c r="AK972" s="275"/>
      <c r="AL972" s="275"/>
      <c r="AM972" s="275"/>
      <c r="AN972" s="275"/>
      <c r="AO972" s="275"/>
      <c r="AP972" s="275"/>
      <c r="AQ972" s="275"/>
      <c r="AR972" s="275"/>
      <c r="AS972" s="275"/>
      <c r="AT972" s="275"/>
      <c r="AU972" s="275"/>
      <c r="AV972" s="275"/>
      <c r="AW972" s="275"/>
    </row>
    <row r="973" spans="2:49" s="414" customFormat="1" ht="15.75" customHeight="1">
      <c r="B973" s="1238" t="str">
        <f>IF('Data invoice'!J931=0,"",'Data invoice'!K931)</f>
        <v/>
      </c>
      <c r="C973" s="1238" t="str">
        <f>IF('Data invoice'!K929=0,"",'Data invoice'!L929)</f>
        <v/>
      </c>
      <c r="D973" s="1238" t="str">
        <f>IF('Data invoice'!L929=0,"",'Data invoice'!M929)</f>
        <v/>
      </c>
      <c r="E973" s="1238" t="str">
        <f>IF('Data invoice'!M929=0,"",'Data invoice'!N929)</f>
        <v/>
      </c>
      <c r="F973" s="1238" t="str">
        <f>IF('Data invoice'!N929=0,"",'Data invoice'!O929)</f>
        <v/>
      </c>
      <c r="G973" s="1238" t="str">
        <f>IF('Data invoice'!O929=0,"",'Data invoice'!P929)</f>
        <v/>
      </c>
      <c r="H973" s="1238" t="str">
        <f>IF('Data invoice'!P929=0,"",'Data invoice'!Q929)</f>
        <v/>
      </c>
      <c r="I973" s="1238" t="str">
        <f>IF('Data invoice'!Q929=0,"",'Data invoice'!R929)</f>
        <v/>
      </c>
      <c r="J973" s="1239" t="str">
        <f>IF('Data invoice'!R929=0,"",'Data invoice'!S929)</f>
        <v/>
      </c>
      <c r="K973" s="1238" t="str">
        <f>IF('Data invoice'!S929=0,"",'Data invoice'!T929)</f>
        <v/>
      </c>
      <c r="L973" s="275"/>
      <c r="M973" s="252"/>
      <c r="N973" s="252"/>
      <c r="O973" s="252"/>
      <c r="P973" s="252"/>
      <c r="Q973" s="252"/>
      <c r="R973" s="252"/>
      <c r="AK973" s="275"/>
      <c r="AL973" s="275"/>
      <c r="AM973" s="275"/>
      <c r="AN973" s="275"/>
      <c r="AO973" s="275"/>
      <c r="AP973" s="275"/>
      <c r="AQ973" s="275"/>
      <c r="AR973" s="275"/>
      <c r="AS973" s="275"/>
      <c r="AT973" s="275"/>
      <c r="AU973" s="275"/>
      <c r="AV973" s="275"/>
      <c r="AW973" s="275"/>
    </row>
    <row r="974" spans="2:49" s="414" customFormat="1" ht="15.75" customHeight="1">
      <c r="B974" s="1238" t="str">
        <f>IF('Data invoice'!J932=0,"",'Data invoice'!K932)</f>
        <v/>
      </c>
      <c r="C974" s="1238" t="str">
        <f>IF('Data invoice'!K930=0,"",'Data invoice'!L930)</f>
        <v/>
      </c>
      <c r="D974" s="1238" t="str">
        <f>IF('Data invoice'!L930=0,"",'Data invoice'!M930)</f>
        <v/>
      </c>
      <c r="E974" s="1238" t="str">
        <f>IF('Data invoice'!M930=0,"",'Data invoice'!N930)</f>
        <v/>
      </c>
      <c r="F974" s="1238" t="str">
        <f>IF('Data invoice'!N930=0,"",'Data invoice'!O930)</f>
        <v/>
      </c>
      <c r="G974" s="1238" t="str">
        <f>IF('Data invoice'!O930=0,"",'Data invoice'!P930)</f>
        <v/>
      </c>
      <c r="H974" s="1238" t="str">
        <f>IF('Data invoice'!P930=0,"",'Data invoice'!Q930)</f>
        <v/>
      </c>
      <c r="I974" s="1238" t="str">
        <f>IF('Data invoice'!Q930=0,"",'Data invoice'!R930)</f>
        <v/>
      </c>
      <c r="J974" s="1239" t="str">
        <f>IF('Data invoice'!R930=0,"",'Data invoice'!S930)</f>
        <v/>
      </c>
      <c r="K974" s="1238" t="str">
        <f>IF('Data invoice'!S930=0,"",'Data invoice'!T930)</f>
        <v/>
      </c>
      <c r="L974" s="275"/>
      <c r="M974" s="252"/>
      <c r="N974" s="252"/>
      <c r="O974" s="252"/>
      <c r="P974" s="252"/>
      <c r="Q974" s="252"/>
      <c r="R974" s="252"/>
      <c r="AK974" s="275"/>
      <c r="AL974" s="275"/>
      <c r="AM974" s="275"/>
      <c r="AN974" s="275"/>
      <c r="AO974" s="275"/>
      <c r="AP974" s="275"/>
      <c r="AQ974" s="275"/>
      <c r="AR974" s="275"/>
      <c r="AS974" s="275"/>
      <c r="AT974" s="275"/>
      <c r="AU974" s="275"/>
      <c r="AV974" s="275"/>
      <c r="AW974" s="275"/>
    </row>
    <row r="975" spans="2:49" s="414" customFormat="1" ht="15.75" customHeight="1">
      <c r="B975" s="1238" t="str">
        <f>IF('Data invoice'!J933=0,"",'Data invoice'!K933)</f>
        <v/>
      </c>
      <c r="C975" s="1238" t="str">
        <f>IF('Data invoice'!K931=0,"",'Data invoice'!L931)</f>
        <v/>
      </c>
      <c r="D975" s="1238" t="str">
        <f>IF('Data invoice'!L931=0,"",'Data invoice'!M931)</f>
        <v/>
      </c>
      <c r="E975" s="1238" t="str">
        <f>IF('Data invoice'!M931=0,"",'Data invoice'!N931)</f>
        <v/>
      </c>
      <c r="F975" s="1238" t="str">
        <f>IF('Data invoice'!N931=0,"",'Data invoice'!O931)</f>
        <v/>
      </c>
      <c r="G975" s="1238" t="str">
        <f>IF('Data invoice'!O931=0,"",'Data invoice'!P931)</f>
        <v/>
      </c>
      <c r="H975" s="1238" t="str">
        <f>IF('Data invoice'!P931=0,"",'Data invoice'!Q931)</f>
        <v/>
      </c>
      <c r="I975" s="1238" t="str">
        <f>IF('Data invoice'!Q931=0,"",'Data invoice'!R931)</f>
        <v/>
      </c>
      <c r="J975" s="1239" t="str">
        <f>IF('Data invoice'!R931=0,"",'Data invoice'!S931)</f>
        <v/>
      </c>
      <c r="K975" s="1238" t="str">
        <f>IF('Data invoice'!S931=0,"",'Data invoice'!T931)</f>
        <v/>
      </c>
      <c r="L975" s="275"/>
      <c r="M975" s="252"/>
      <c r="N975" s="252"/>
      <c r="O975" s="252"/>
      <c r="P975" s="252"/>
      <c r="Q975" s="252"/>
      <c r="R975" s="252"/>
      <c r="AK975" s="275"/>
      <c r="AL975" s="275"/>
      <c r="AM975" s="275"/>
      <c r="AN975" s="275"/>
      <c r="AO975" s="275"/>
      <c r="AP975" s="275"/>
      <c r="AQ975" s="275"/>
      <c r="AR975" s="275"/>
      <c r="AS975" s="275"/>
      <c r="AT975" s="275"/>
      <c r="AU975" s="275"/>
      <c r="AV975" s="275"/>
      <c r="AW975" s="275"/>
    </row>
    <row r="976" spans="2:49" s="414" customFormat="1" ht="15.75" customHeight="1">
      <c r="B976" s="1238" t="str">
        <f>IF('Data invoice'!J934=0,"",'Data invoice'!K934)</f>
        <v/>
      </c>
      <c r="C976" s="1238" t="str">
        <f>IF('Data invoice'!K932=0,"",'Data invoice'!L932)</f>
        <v/>
      </c>
      <c r="D976" s="1238" t="str">
        <f>IF('Data invoice'!L932=0,"",'Data invoice'!M932)</f>
        <v/>
      </c>
      <c r="E976" s="1238" t="str">
        <f>IF('Data invoice'!M932=0,"",'Data invoice'!N932)</f>
        <v/>
      </c>
      <c r="F976" s="1238" t="str">
        <f>IF('Data invoice'!N932=0,"",'Data invoice'!O932)</f>
        <v/>
      </c>
      <c r="G976" s="1238" t="str">
        <f>IF('Data invoice'!O932=0,"",'Data invoice'!P932)</f>
        <v/>
      </c>
      <c r="H976" s="1238" t="str">
        <f>IF('Data invoice'!P932=0,"",'Data invoice'!Q932)</f>
        <v/>
      </c>
      <c r="I976" s="1238" t="str">
        <f>IF('Data invoice'!Q932=0,"",'Data invoice'!R932)</f>
        <v/>
      </c>
      <c r="J976" s="1239" t="str">
        <f>IF('Data invoice'!R932=0,"",'Data invoice'!S932)</f>
        <v/>
      </c>
      <c r="K976" s="1238" t="str">
        <f>IF('Data invoice'!S932=0,"",'Data invoice'!T932)</f>
        <v/>
      </c>
      <c r="L976" s="275"/>
      <c r="M976" s="252"/>
      <c r="N976" s="252"/>
      <c r="O976" s="252"/>
      <c r="P976" s="252"/>
      <c r="Q976" s="252"/>
      <c r="R976" s="252"/>
      <c r="AK976" s="275"/>
      <c r="AL976" s="275"/>
      <c r="AM976" s="275"/>
      <c r="AN976" s="275"/>
      <c r="AO976" s="275"/>
      <c r="AP976" s="275"/>
      <c r="AQ976" s="275"/>
      <c r="AR976" s="275"/>
      <c r="AS976" s="275"/>
      <c r="AT976" s="275"/>
      <c r="AU976" s="275"/>
      <c r="AV976" s="275"/>
      <c r="AW976" s="275"/>
    </row>
    <row r="977" spans="2:49" s="414" customFormat="1" ht="15.75" customHeight="1">
      <c r="B977" s="1238" t="str">
        <f>IF('Data invoice'!J935=0,"",'Data invoice'!K935)</f>
        <v/>
      </c>
      <c r="C977" s="1238" t="str">
        <f>IF('Data invoice'!K933=0,"",'Data invoice'!L933)</f>
        <v/>
      </c>
      <c r="D977" s="1238" t="str">
        <f>IF('Data invoice'!L933=0,"",'Data invoice'!M933)</f>
        <v/>
      </c>
      <c r="E977" s="1238" t="str">
        <f>IF('Data invoice'!M933=0,"",'Data invoice'!N933)</f>
        <v/>
      </c>
      <c r="F977" s="1238" t="str">
        <f>IF('Data invoice'!N933=0,"",'Data invoice'!O933)</f>
        <v/>
      </c>
      <c r="G977" s="1238" t="str">
        <f>IF('Data invoice'!O933=0,"",'Data invoice'!P933)</f>
        <v/>
      </c>
      <c r="H977" s="1238" t="str">
        <f>IF('Data invoice'!P933=0,"",'Data invoice'!Q933)</f>
        <v/>
      </c>
      <c r="I977" s="1238" t="str">
        <f>IF('Data invoice'!Q933=0,"",'Data invoice'!R933)</f>
        <v/>
      </c>
      <c r="J977" s="1239" t="str">
        <f>IF('Data invoice'!R933=0,"",'Data invoice'!S933)</f>
        <v/>
      </c>
      <c r="K977" s="1238" t="str">
        <f>IF('Data invoice'!S933=0,"",'Data invoice'!T933)</f>
        <v/>
      </c>
      <c r="L977" s="275"/>
      <c r="M977" s="252"/>
      <c r="N977" s="252"/>
      <c r="O977" s="252"/>
      <c r="P977" s="252"/>
      <c r="Q977" s="252"/>
      <c r="R977" s="252"/>
      <c r="AK977" s="275"/>
      <c r="AL977" s="275"/>
      <c r="AM977" s="275"/>
      <c r="AN977" s="275"/>
      <c r="AO977" s="275"/>
      <c r="AP977" s="275"/>
      <c r="AQ977" s="275"/>
      <c r="AR977" s="275"/>
      <c r="AS977" s="275"/>
      <c r="AT977" s="275"/>
      <c r="AU977" s="275"/>
      <c r="AV977" s="275"/>
      <c r="AW977" s="275"/>
    </row>
    <row r="978" spans="2:49" s="414" customFormat="1" ht="15.75" customHeight="1">
      <c r="B978" s="1238" t="str">
        <f>IF('Data invoice'!J936=0,"",'Data invoice'!K936)</f>
        <v/>
      </c>
      <c r="C978" s="1238" t="str">
        <f>IF('Data invoice'!K934=0,"",'Data invoice'!L934)</f>
        <v/>
      </c>
      <c r="D978" s="1238" t="str">
        <f>IF('Data invoice'!L934=0,"",'Data invoice'!M934)</f>
        <v/>
      </c>
      <c r="E978" s="1238" t="str">
        <f>IF('Data invoice'!M934=0,"",'Data invoice'!N934)</f>
        <v/>
      </c>
      <c r="F978" s="1238" t="str">
        <f>IF('Data invoice'!N934=0,"",'Data invoice'!O934)</f>
        <v/>
      </c>
      <c r="G978" s="1238" t="str">
        <f>IF('Data invoice'!O934=0,"",'Data invoice'!P934)</f>
        <v/>
      </c>
      <c r="H978" s="1238" t="str">
        <f>IF('Data invoice'!P934=0,"",'Data invoice'!Q934)</f>
        <v/>
      </c>
      <c r="I978" s="1238" t="str">
        <f>IF('Data invoice'!Q934=0,"",'Data invoice'!R934)</f>
        <v/>
      </c>
      <c r="J978" s="1239" t="str">
        <f>IF('Data invoice'!R934=0,"",'Data invoice'!S934)</f>
        <v/>
      </c>
      <c r="K978" s="1238" t="str">
        <f>IF('Data invoice'!S934=0,"",'Data invoice'!T934)</f>
        <v/>
      </c>
      <c r="L978" s="275"/>
      <c r="M978" s="252"/>
      <c r="N978" s="252"/>
      <c r="O978" s="252"/>
      <c r="P978" s="252"/>
      <c r="Q978" s="252"/>
      <c r="R978" s="252"/>
      <c r="AK978" s="275"/>
      <c r="AL978" s="275"/>
      <c r="AM978" s="275"/>
      <c r="AN978" s="275"/>
      <c r="AO978" s="275"/>
      <c r="AP978" s="275"/>
      <c r="AQ978" s="275"/>
      <c r="AR978" s="275"/>
      <c r="AS978" s="275"/>
      <c r="AT978" s="275"/>
      <c r="AU978" s="275"/>
      <c r="AV978" s="275"/>
      <c r="AW978" s="275"/>
    </row>
    <row r="979" spans="2:49" s="414" customFormat="1" ht="15.75" customHeight="1">
      <c r="B979" s="1238" t="str">
        <f>IF('Data invoice'!J937=0,"",'Data invoice'!K937)</f>
        <v/>
      </c>
      <c r="C979" s="1238" t="str">
        <f>IF('Data invoice'!K935=0,"",'Data invoice'!L935)</f>
        <v/>
      </c>
      <c r="D979" s="1238" t="str">
        <f>IF('Data invoice'!L935=0,"",'Data invoice'!M935)</f>
        <v/>
      </c>
      <c r="E979" s="1238" t="str">
        <f>IF('Data invoice'!M935=0,"",'Data invoice'!N935)</f>
        <v/>
      </c>
      <c r="F979" s="1238" t="str">
        <f>IF('Data invoice'!N935=0,"",'Data invoice'!O935)</f>
        <v/>
      </c>
      <c r="G979" s="1238" t="str">
        <f>IF('Data invoice'!O935=0,"",'Data invoice'!P935)</f>
        <v/>
      </c>
      <c r="H979" s="1238" t="str">
        <f>IF('Data invoice'!P935=0,"",'Data invoice'!Q935)</f>
        <v/>
      </c>
      <c r="I979" s="1238" t="str">
        <f>IF('Data invoice'!Q935=0,"",'Data invoice'!R935)</f>
        <v/>
      </c>
      <c r="J979" s="1239" t="str">
        <f>IF('Data invoice'!R935=0,"",'Data invoice'!S935)</f>
        <v/>
      </c>
      <c r="K979" s="1238" t="str">
        <f>IF('Data invoice'!S935=0,"",'Data invoice'!T935)</f>
        <v/>
      </c>
      <c r="L979" s="275"/>
      <c r="M979" s="252"/>
      <c r="N979" s="252"/>
      <c r="O979" s="252"/>
      <c r="P979" s="252"/>
      <c r="Q979" s="252"/>
      <c r="R979" s="252"/>
      <c r="AK979" s="275"/>
      <c r="AL979" s="275"/>
      <c r="AM979" s="275"/>
      <c r="AN979" s="275"/>
      <c r="AO979" s="275"/>
      <c r="AP979" s="275"/>
      <c r="AQ979" s="275"/>
      <c r="AR979" s="275"/>
      <c r="AS979" s="275"/>
      <c r="AT979" s="275"/>
      <c r="AU979" s="275"/>
      <c r="AV979" s="275"/>
      <c r="AW979" s="275"/>
    </row>
    <row r="980" spans="2:49" s="414" customFormat="1" ht="15.75" customHeight="1">
      <c r="B980" s="1238" t="str">
        <f>IF('Data invoice'!J938=0,"",'Data invoice'!K938)</f>
        <v/>
      </c>
      <c r="C980" s="1238" t="str">
        <f>IF('Data invoice'!K936=0,"",'Data invoice'!L936)</f>
        <v/>
      </c>
      <c r="D980" s="1238" t="str">
        <f>IF('Data invoice'!L936=0,"",'Data invoice'!M936)</f>
        <v/>
      </c>
      <c r="E980" s="1238" t="str">
        <f>IF('Data invoice'!M936=0,"",'Data invoice'!N936)</f>
        <v/>
      </c>
      <c r="F980" s="1238" t="str">
        <f>IF('Data invoice'!N936=0,"",'Data invoice'!O936)</f>
        <v/>
      </c>
      <c r="G980" s="1238" t="str">
        <f>IF('Data invoice'!O936=0,"",'Data invoice'!P936)</f>
        <v/>
      </c>
      <c r="H980" s="1238" t="str">
        <f>IF('Data invoice'!P936=0,"",'Data invoice'!Q936)</f>
        <v/>
      </c>
      <c r="I980" s="1238" t="str">
        <f>IF('Data invoice'!Q936=0,"",'Data invoice'!R936)</f>
        <v/>
      </c>
      <c r="J980" s="1239" t="str">
        <f>IF('Data invoice'!R936=0,"",'Data invoice'!S936)</f>
        <v/>
      </c>
      <c r="K980" s="1238" t="str">
        <f>IF('Data invoice'!S936=0,"",'Data invoice'!T936)</f>
        <v/>
      </c>
      <c r="L980" s="275"/>
      <c r="M980" s="252"/>
      <c r="N980" s="252"/>
      <c r="O980" s="252"/>
      <c r="P980" s="252"/>
      <c r="Q980" s="252"/>
      <c r="R980" s="252"/>
      <c r="AK980" s="275"/>
      <c r="AL980" s="275"/>
      <c r="AM980" s="275"/>
      <c r="AN980" s="275"/>
      <c r="AO980" s="275"/>
      <c r="AP980" s="275"/>
      <c r="AQ980" s="275"/>
      <c r="AR980" s="275"/>
      <c r="AS980" s="275"/>
      <c r="AT980" s="275"/>
      <c r="AU980" s="275"/>
      <c r="AV980" s="275"/>
      <c r="AW980" s="275"/>
    </row>
    <row r="981" spans="2:49" s="414" customFormat="1" ht="15.75" customHeight="1">
      <c r="B981" s="1238" t="str">
        <f>IF('Data invoice'!J939=0,"",'Data invoice'!K939)</f>
        <v/>
      </c>
      <c r="C981" s="1238" t="str">
        <f>IF('Data invoice'!K937=0,"",'Data invoice'!L937)</f>
        <v/>
      </c>
      <c r="D981" s="1238" t="str">
        <f>IF('Data invoice'!L937=0,"",'Data invoice'!M937)</f>
        <v/>
      </c>
      <c r="E981" s="1238" t="str">
        <f>IF('Data invoice'!M937=0,"",'Data invoice'!N937)</f>
        <v/>
      </c>
      <c r="F981" s="1238" t="str">
        <f>IF('Data invoice'!N937=0,"",'Data invoice'!O937)</f>
        <v/>
      </c>
      <c r="G981" s="1238" t="str">
        <f>IF('Data invoice'!O937=0,"",'Data invoice'!P937)</f>
        <v/>
      </c>
      <c r="H981" s="1238" t="str">
        <f>IF('Data invoice'!P937=0,"",'Data invoice'!Q937)</f>
        <v/>
      </c>
      <c r="I981" s="1238" t="str">
        <f>IF('Data invoice'!Q937=0,"",'Data invoice'!R937)</f>
        <v/>
      </c>
      <c r="J981" s="1239" t="str">
        <f>IF('Data invoice'!R937=0,"",'Data invoice'!S937)</f>
        <v/>
      </c>
      <c r="K981" s="1238" t="str">
        <f>IF('Data invoice'!S937=0,"",'Data invoice'!T937)</f>
        <v/>
      </c>
      <c r="L981" s="275"/>
      <c r="M981" s="252"/>
      <c r="N981" s="252"/>
      <c r="O981" s="252"/>
      <c r="P981" s="252"/>
      <c r="Q981" s="252"/>
      <c r="R981" s="252"/>
      <c r="AK981" s="275"/>
      <c r="AL981" s="275"/>
      <c r="AM981" s="275"/>
      <c r="AN981" s="275"/>
      <c r="AO981" s="275"/>
      <c r="AP981" s="275"/>
      <c r="AQ981" s="275"/>
      <c r="AR981" s="275"/>
      <c r="AS981" s="275"/>
      <c r="AT981" s="275"/>
      <c r="AU981" s="275"/>
      <c r="AV981" s="275"/>
      <c r="AW981" s="275"/>
    </row>
    <row r="982" spans="2:49" s="414" customFormat="1" ht="15.75" customHeight="1">
      <c r="B982" s="1238" t="str">
        <f>IF('Data invoice'!J940=0,"",'Data invoice'!K940)</f>
        <v/>
      </c>
      <c r="C982" s="1238" t="str">
        <f>IF('Data invoice'!K938=0,"",'Data invoice'!L938)</f>
        <v/>
      </c>
      <c r="D982" s="1238" t="str">
        <f>IF('Data invoice'!L938=0,"",'Data invoice'!M938)</f>
        <v/>
      </c>
      <c r="E982" s="1238" t="str">
        <f>IF('Data invoice'!M938=0,"",'Data invoice'!N938)</f>
        <v/>
      </c>
      <c r="F982" s="1238" t="str">
        <f>IF('Data invoice'!N938=0,"",'Data invoice'!O938)</f>
        <v/>
      </c>
      <c r="G982" s="1238" t="str">
        <f>IF('Data invoice'!O938=0,"",'Data invoice'!P938)</f>
        <v/>
      </c>
      <c r="H982" s="1238" t="str">
        <f>IF('Data invoice'!P938=0,"",'Data invoice'!Q938)</f>
        <v/>
      </c>
      <c r="I982" s="1238" t="str">
        <f>IF('Data invoice'!Q938=0,"",'Data invoice'!R938)</f>
        <v/>
      </c>
      <c r="J982" s="1239" t="str">
        <f>IF('Data invoice'!R938=0,"",'Data invoice'!S938)</f>
        <v/>
      </c>
      <c r="K982" s="1238" t="str">
        <f>IF('Data invoice'!S938=0,"",'Data invoice'!T938)</f>
        <v/>
      </c>
      <c r="L982" s="275"/>
      <c r="M982" s="252"/>
      <c r="N982" s="252"/>
      <c r="O982" s="252"/>
      <c r="P982" s="252"/>
      <c r="Q982" s="252"/>
      <c r="R982" s="252"/>
      <c r="AK982" s="275"/>
      <c r="AL982" s="275"/>
      <c r="AM982" s="275"/>
      <c r="AN982" s="275"/>
      <c r="AO982" s="275"/>
      <c r="AP982" s="275"/>
      <c r="AQ982" s="275"/>
      <c r="AR982" s="275"/>
      <c r="AS982" s="275"/>
      <c r="AT982" s="275"/>
      <c r="AU982" s="275"/>
      <c r="AV982" s="275"/>
      <c r="AW982" s="275"/>
    </row>
    <row r="983" spans="2:49" s="414" customFormat="1" ht="15.75" customHeight="1">
      <c r="B983" s="1238" t="str">
        <f>IF('Data invoice'!J941=0,"",'Data invoice'!K941)</f>
        <v/>
      </c>
      <c r="C983" s="1238" t="str">
        <f>IF('Data invoice'!K939=0,"",'Data invoice'!L939)</f>
        <v/>
      </c>
      <c r="D983" s="1238" t="str">
        <f>IF('Data invoice'!L939=0,"",'Data invoice'!M939)</f>
        <v/>
      </c>
      <c r="E983" s="1238" t="str">
        <f>IF('Data invoice'!M939=0,"",'Data invoice'!N939)</f>
        <v/>
      </c>
      <c r="F983" s="1238" t="str">
        <f>IF('Data invoice'!N939=0,"",'Data invoice'!O939)</f>
        <v/>
      </c>
      <c r="G983" s="1238" t="str">
        <f>IF('Data invoice'!O939=0,"",'Data invoice'!P939)</f>
        <v/>
      </c>
      <c r="H983" s="1238" t="str">
        <f>IF('Data invoice'!P939=0,"",'Data invoice'!Q939)</f>
        <v/>
      </c>
      <c r="I983" s="1238" t="str">
        <f>IF('Data invoice'!Q939=0,"",'Data invoice'!R939)</f>
        <v/>
      </c>
      <c r="J983" s="1239" t="str">
        <f>IF('Data invoice'!R939=0,"",'Data invoice'!S939)</f>
        <v/>
      </c>
      <c r="K983" s="1238" t="str">
        <f>IF('Data invoice'!S939=0,"",'Data invoice'!T939)</f>
        <v/>
      </c>
      <c r="L983" s="275"/>
      <c r="M983" s="252"/>
      <c r="N983" s="252"/>
      <c r="O983" s="252"/>
      <c r="P983" s="252"/>
      <c r="Q983" s="252"/>
      <c r="R983" s="252"/>
      <c r="AK983" s="275"/>
      <c r="AL983" s="275"/>
      <c r="AM983" s="275"/>
      <c r="AN983" s="275"/>
      <c r="AO983" s="275"/>
      <c r="AP983" s="275"/>
      <c r="AQ983" s="275"/>
      <c r="AR983" s="275"/>
      <c r="AS983" s="275"/>
      <c r="AT983" s="275"/>
      <c r="AU983" s="275"/>
      <c r="AV983" s="275"/>
      <c r="AW983" s="275"/>
    </row>
    <row r="984" spans="2:49" s="414" customFormat="1" ht="15.75" customHeight="1">
      <c r="B984" s="1238" t="str">
        <f>IF('Data invoice'!J942=0,"",'Data invoice'!K942)</f>
        <v/>
      </c>
      <c r="C984" s="1238" t="str">
        <f>IF('Data invoice'!K940=0,"",'Data invoice'!L940)</f>
        <v/>
      </c>
      <c r="D984" s="1238" t="str">
        <f>IF('Data invoice'!L940=0,"",'Data invoice'!M940)</f>
        <v/>
      </c>
      <c r="E984" s="1238" t="str">
        <f>IF('Data invoice'!M940=0,"",'Data invoice'!N940)</f>
        <v/>
      </c>
      <c r="F984" s="1238" t="str">
        <f>IF('Data invoice'!N940=0,"",'Data invoice'!O940)</f>
        <v/>
      </c>
      <c r="G984" s="1238" t="str">
        <f>IF('Data invoice'!O940=0,"",'Data invoice'!P940)</f>
        <v/>
      </c>
      <c r="H984" s="1238" t="str">
        <f>IF('Data invoice'!P940=0,"",'Data invoice'!Q940)</f>
        <v/>
      </c>
      <c r="I984" s="1238" t="str">
        <f>IF('Data invoice'!Q940=0,"",'Data invoice'!R940)</f>
        <v/>
      </c>
      <c r="J984" s="1239" t="str">
        <f>IF('Data invoice'!R940=0,"",'Data invoice'!S940)</f>
        <v/>
      </c>
      <c r="K984" s="1238" t="str">
        <f>IF('Data invoice'!S940=0,"",'Data invoice'!T940)</f>
        <v/>
      </c>
      <c r="L984" s="275"/>
      <c r="M984" s="252"/>
      <c r="N984" s="252"/>
      <c r="O984" s="252"/>
      <c r="P984" s="252"/>
      <c r="Q984" s="252"/>
      <c r="R984" s="252"/>
      <c r="AK984" s="275"/>
      <c r="AL984" s="275"/>
      <c r="AM984" s="275"/>
      <c r="AN984" s="275"/>
      <c r="AO984" s="275"/>
      <c r="AP984" s="275"/>
      <c r="AQ984" s="275"/>
      <c r="AR984" s="275"/>
      <c r="AS984" s="275"/>
      <c r="AT984" s="275"/>
      <c r="AU984" s="275"/>
      <c r="AV984" s="275"/>
      <c r="AW984" s="275"/>
    </row>
    <row r="985" spans="2:49" s="414" customFormat="1" ht="15.75" customHeight="1">
      <c r="B985" s="1238" t="str">
        <f>IF('Data invoice'!J943=0,"",'Data invoice'!K943)</f>
        <v/>
      </c>
      <c r="C985" s="1238" t="str">
        <f>IF('Data invoice'!K941=0,"",'Data invoice'!L941)</f>
        <v/>
      </c>
      <c r="D985" s="1238" t="str">
        <f>IF('Data invoice'!L941=0,"",'Data invoice'!M941)</f>
        <v/>
      </c>
      <c r="E985" s="1238" t="str">
        <f>IF('Data invoice'!M941=0,"",'Data invoice'!N941)</f>
        <v/>
      </c>
      <c r="F985" s="1238" t="str">
        <f>IF('Data invoice'!N941=0,"",'Data invoice'!O941)</f>
        <v/>
      </c>
      <c r="G985" s="1238" t="str">
        <f>IF('Data invoice'!O941=0,"",'Data invoice'!P941)</f>
        <v/>
      </c>
      <c r="H985" s="1238" t="str">
        <f>IF('Data invoice'!P941=0,"",'Data invoice'!Q941)</f>
        <v/>
      </c>
      <c r="I985" s="1238" t="str">
        <f>IF('Data invoice'!Q941=0,"",'Data invoice'!R941)</f>
        <v/>
      </c>
      <c r="J985" s="1239" t="str">
        <f>IF('Data invoice'!R941=0,"",'Data invoice'!S941)</f>
        <v/>
      </c>
      <c r="K985" s="1238" t="str">
        <f>IF('Data invoice'!S941=0,"",'Data invoice'!T941)</f>
        <v/>
      </c>
      <c r="L985" s="275"/>
      <c r="M985" s="252"/>
      <c r="N985" s="252"/>
      <c r="O985" s="252"/>
      <c r="P985" s="252"/>
      <c r="Q985" s="252"/>
      <c r="R985" s="252"/>
      <c r="AK985" s="275"/>
      <c r="AL985" s="275"/>
      <c r="AM985" s="275"/>
      <c r="AN985" s="275"/>
      <c r="AO985" s="275"/>
      <c r="AP985" s="275"/>
      <c r="AQ985" s="275"/>
      <c r="AR985" s="275"/>
      <c r="AS985" s="275"/>
      <c r="AT985" s="275"/>
      <c r="AU985" s="275"/>
      <c r="AV985" s="275"/>
      <c r="AW985" s="275"/>
    </row>
    <row r="986" spans="2:49" s="414" customFormat="1" ht="15.75" customHeight="1">
      <c r="B986" s="1238" t="str">
        <f>IF('Data invoice'!J944=0,"",'Data invoice'!K944)</f>
        <v/>
      </c>
      <c r="C986" s="1238" t="str">
        <f>IF('Data invoice'!K942=0,"",'Data invoice'!L942)</f>
        <v/>
      </c>
      <c r="D986" s="1238" t="str">
        <f>IF('Data invoice'!L942=0,"",'Data invoice'!M942)</f>
        <v/>
      </c>
      <c r="E986" s="1238" t="str">
        <f>IF('Data invoice'!M942=0,"",'Data invoice'!N942)</f>
        <v/>
      </c>
      <c r="F986" s="1238" t="str">
        <f>IF('Data invoice'!N942=0,"",'Data invoice'!O942)</f>
        <v/>
      </c>
      <c r="G986" s="1238" t="str">
        <f>IF('Data invoice'!O942=0,"",'Data invoice'!P942)</f>
        <v/>
      </c>
      <c r="H986" s="1238" t="str">
        <f>IF('Data invoice'!P942=0,"",'Data invoice'!Q942)</f>
        <v/>
      </c>
      <c r="I986" s="1238" t="str">
        <f>IF('Data invoice'!Q942=0,"",'Data invoice'!R942)</f>
        <v/>
      </c>
      <c r="J986" s="1239" t="str">
        <f>IF('Data invoice'!R942=0,"",'Data invoice'!S942)</f>
        <v/>
      </c>
      <c r="K986" s="1238" t="str">
        <f>IF('Data invoice'!S942=0,"",'Data invoice'!T942)</f>
        <v/>
      </c>
      <c r="L986" s="275"/>
      <c r="M986" s="252"/>
      <c r="N986" s="252"/>
      <c r="O986" s="252"/>
      <c r="P986" s="252"/>
      <c r="Q986" s="252"/>
      <c r="R986" s="252"/>
      <c r="AK986" s="275"/>
      <c r="AL986" s="275"/>
      <c r="AM986" s="275"/>
      <c r="AN986" s="275"/>
      <c r="AO986" s="275"/>
      <c r="AP986" s="275"/>
      <c r="AQ986" s="275"/>
      <c r="AR986" s="275"/>
      <c r="AS986" s="275"/>
      <c r="AT986" s="275"/>
      <c r="AU986" s="275"/>
      <c r="AV986" s="275"/>
      <c r="AW986" s="275"/>
    </row>
    <row r="987" spans="2:49" s="414" customFormat="1" ht="15.75" customHeight="1">
      <c r="B987" s="1238" t="str">
        <f>IF('Data invoice'!J945=0,"",'Data invoice'!K945)</f>
        <v/>
      </c>
      <c r="C987" s="1238" t="str">
        <f>IF('Data invoice'!K943=0,"",'Data invoice'!L943)</f>
        <v/>
      </c>
      <c r="D987" s="1238" t="str">
        <f>IF('Data invoice'!L943=0,"",'Data invoice'!M943)</f>
        <v/>
      </c>
      <c r="E987" s="1238" t="str">
        <f>IF('Data invoice'!M943=0,"",'Data invoice'!N943)</f>
        <v/>
      </c>
      <c r="F987" s="1238" t="str">
        <f>IF('Data invoice'!N943=0,"",'Data invoice'!O943)</f>
        <v/>
      </c>
      <c r="G987" s="1238" t="str">
        <f>IF('Data invoice'!O943=0,"",'Data invoice'!P943)</f>
        <v/>
      </c>
      <c r="H987" s="1238" t="str">
        <f>IF('Data invoice'!P943=0,"",'Data invoice'!Q943)</f>
        <v/>
      </c>
      <c r="I987" s="1238" t="str">
        <f>IF('Data invoice'!Q943=0,"",'Data invoice'!R943)</f>
        <v/>
      </c>
      <c r="J987" s="1239" t="str">
        <f>IF('Data invoice'!R943=0,"",'Data invoice'!S943)</f>
        <v/>
      </c>
      <c r="K987" s="1238" t="str">
        <f>IF('Data invoice'!S943=0,"",'Data invoice'!T943)</f>
        <v/>
      </c>
      <c r="L987" s="275"/>
      <c r="M987" s="252"/>
      <c r="N987" s="252"/>
      <c r="O987" s="252"/>
      <c r="P987" s="252"/>
      <c r="Q987" s="252"/>
      <c r="R987" s="252"/>
      <c r="AK987" s="275"/>
      <c r="AL987" s="275"/>
      <c r="AM987" s="275"/>
      <c r="AN987" s="275"/>
      <c r="AO987" s="275"/>
      <c r="AP987" s="275"/>
      <c r="AQ987" s="275"/>
      <c r="AR987" s="275"/>
      <c r="AS987" s="275"/>
      <c r="AT987" s="275"/>
      <c r="AU987" s="275"/>
      <c r="AV987" s="275"/>
      <c r="AW987" s="275"/>
    </row>
    <row r="988" spans="2:49" s="414" customFormat="1" ht="15.75" customHeight="1">
      <c r="B988" s="284" t="str">
        <f>IF('Data invoice'!J946=0,"",'Data invoice'!K946)</f>
        <v/>
      </c>
      <c r="C988" s="284" t="str">
        <f>IF('Data invoice'!K944=0,"",'Data invoice'!L944)</f>
        <v/>
      </c>
      <c r="D988" s="284" t="str">
        <f>IF('Data invoice'!L944=0,"",'Data invoice'!M944)</f>
        <v/>
      </c>
      <c r="E988" s="284" t="str">
        <f>IF('Data invoice'!M944=0,"",'Data invoice'!N944)</f>
        <v/>
      </c>
      <c r="F988" s="284" t="str">
        <f>IF('Data invoice'!N944=0,"",'Data invoice'!O944)</f>
        <v/>
      </c>
      <c r="G988" s="284" t="str">
        <f>IF('Data invoice'!O944=0,"",'Data invoice'!P944)</f>
        <v/>
      </c>
      <c r="H988" s="284" t="str">
        <f>IF('Data invoice'!P944=0,"",'Data invoice'!Q944)</f>
        <v/>
      </c>
      <c r="I988" s="350" t="str">
        <f>IF('Data invoice'!Q944=0,"",'Data invoice'!R944)</f>
        <v/>
      </c>
      <c r="J988" s="320" t="str">
        <f>IF('Data invoice'!R944=0,"",'Data invoice'!S944)</f>
        <v/>
      </c>
      <c r="K988" s="375" t="str">
        <f>IF('Data invoice'!S944=0,"",'Data invoice'!T944)</f>
        <v/>
      </c>
      <c r="L988" s="275"/>
      <c r="M988" s="252"/>
      <c r="N988" s="252"/>
      <c r="O988" s="252"/>
      <c r="P988" s="252"/>
      <c r="Q988" s="252"/>
      <c r="R988" s="252"/>
      <c r="AK988" s="275"/>
      <c r="AL988" s="275"/>
      <c r="AM988" s="275"/>
      <c r="AN988" s="275"/>
      <c r="AO988" s="275"/>
      <c r="AP988" s="275"/>
      <c r="AQ988" s="275"/>
      <c r="AR988" s="275"/>
      <c r="AS988" s="275"/>
      <c r="AT988" s="275"/>
      <c r="AU988" s="275"/>
      <c r="AV988" s="275"/>
      <c r="AW988" s="275"/>
    </row>
    <row r="989" spans="2:49" s="414" customFormat="1" ht="15.75" customHeight="1">
      <c r="B989" s="284" t="str">
        <f>IF('Data invoice'!J947=0,"",'Data invoice'!K947)</f>
        <v/>
      </c>
      <c r="C989" s="284" t="str">
        <f>IF('Data invoice'!K945=0,"",'Data invoice'!L945)</f>
        <v/>
      </c>
      <c r="D989" s="284" t="str">
        <f>IF('Data invoice'!L945=0,"",'Data invoice'!M945)</f>
        <v/>
      </c>
      <c r="E989" s="284" t="str">
        <f>IF('Data invoice'!M945=0,"",'Data invoice'!N945)</f>
        <v/>
      </c>
      <c r="F989" s="284" t="str">
        <f>IF('Data invoice'!N945=0,"",'Data invoice'!O945)</f>
        <v/>
      </c>
      <c r="G989" s="284" t="str">
        <f>IF('Data invoice'!O945=0,"",'Data invoice'!P945)</f>
        <v/>
      </c>
      <c r="H989" s="284" t="str">
        <f>IF('Data invoice'!P945=0,"",'Data invoice'!Q945)</f>
        <v/>
      </c>
      <c r="I989" s="350" t="str">
        <f>IF('Data invoice'!Q945=0,"",'Data invoice'!R945)</f>
        <v/>
      </c>
      <c r="J989" s="320" t="str">
        <f>IF('Data invoice'!R945=0,"",'Data invoice'!S945)</f>
        <v/>
      </c>
      <c r="K989" s="375" t="str">
        <f>IF('Data invoice'!S945=0,"",'Data invoice'!T945)</f>
        <v/>
      </c>
      <c r="L989" s="275"/>
      <c r="M989" s="252"/>
      <c r="N989" s="252"/>
      <c r="O989" s="252"/>
      <c r="P989" s="252"/>
      <c r="Q989" s="252"/>
      <c r="R989" s="252"/>
      <c r="AK989" s="275"/>
      <c r="AL989" s="275"/>
      <c r="AM989" s="275"/>
      <c r="AN989" s="275"/>
      <c r="AO989" s="275"/>
      <c r="AP989" s="275"/>
      <c r="AQ989" s="275"/>
      <c r="AR989" s="275"/>
      <c r="AS989" s="275"/>
      <c r="AT989" s="275"/>
      <c r="AU989" s="275"/>
      <c r="AV989" s="275"/>
      <c r="AW989" s="275"/>
    </row>
    <row r="990" spans="2:49" s="414" customFormat="1" ht="15.75" customHeight="1">
      <c r="B990" s="284" t="str">
        <f>IF('Data invoice'!J948=0,"",'Data invoice'!K948)</f>
        <v/>
      </c>
      <c r="C990" s="284" t="str">
        <f>IF('Data invoice'!K946=0,"",'Data invoice'!L946)</f>
        <v/>
      </c>
      <c r="D990" s="284" t="str">
        <f>IF('Data invoice'!L946=0,"",'Data invoice'!M946)</f>
        <v/>
      </c>
      <c r="E990" s="284" t="str">
        <f>IF('Data invoice'!M946=0,"",'Data invoice'!N946)</f>
        <v/>
      </c>
      <c r="F990" s="284" t="str">
        <f>IF('Data invoice'!N946=0,"",'Data invoice'!O946)</f>
        <v/>
      </c>
      <c r="G990" s="284" t="str">
        <f>IF('Data invoice'!O946=0,"",'Data invoice'!P946)</f>
        <v/>
      </c>
      <c r="H990" s="284" t="str">
        <f>IF('Data invoice'!P946=0,"",'Data invoice'!Q946)</f>
        <v/>
      </c>
      <c r="I990" s="350" t="str">
        <f>IF('Data invoice'!Q946=0,"",'Data invoice'!R946)</f>
        <v/>
      </c>
      <c r="J990" s="320" t="str">
        <f>IF('Data invoice'!R946=0,"",'Data invoice'!S946)</f>
        <v/>
      </c>
      <c r="K990" s="375" t="str">
        <f>IF('Data invoice'!S946=0,"",'Data invoice'!T946)</f>
        <v/>
      </c>
      <c r="L990" s="275"/>
      <c r="M990" s="252"/>
      <c r="N990" s="252"/>
      <c r="O990" s="252"/>
      <c r="P990" s="252"/>
      <c r="Q990" s="252"/>
      <c r="R990" s="252"/>
      <c r="AK990" s="275"/>
      <c r="AL990" s="275"/>
      <c r="AM990" s="275"/>
      <c r="AN990" s="275"/>
      <c r="AO990" s="275"/>
      <c r="AP990" s="275"/>
      <c r="AQ990" s="275"/>
      <c r="AR990" s="275"/>
      <c r="AS990" s="275"/>
      <c r="AT990" s="275"/>
      <c r="AU990" s="275"/>
      <c r="AV990" s="275"/>
      <c r="AW990" s="275"/>
    </row>
    <row r="991" spans="2:49" s="414" customFormat="1" ht="15.75" customHeight="1">
      <c r="B991" s="284" t="str">
        <f>IF('Data invoice'!J949=0,"",'Data invoice'!K949)</f>
        <v/>
      </c>
      <c r="C991" s="284" t="str">
        <f>IF('Data invoice'!K947=0,"",'Data invoice'!L947)</f>
        <v/>
      </c>
      <c r="D991" s="284" t="str">
        <f>IF('Data invoice'!L947=0,"",'Data invoice'!M947)</f>
        <v/>
      </c>
      <c r="E991" s="284" t="str">
        <f>IF('Data invoice'!M947=0,"",'Data invoice'!N947)</f>
        <v/>
      </c>
      <c r="F991" s="284" t="str">
        <f>IF('Data invoice'!N947=0,"",'Data invoice'!O947)</f>
        <v/>
      </c>
      <c r="G991" s="284" t="str">
        <f>IF('Data invoice'!O947=0,"",'Data invoice'!P947)</f>
        <v/>
      </c>
      <c r="H991" s="284" t="str">
        <f>IF('Data invoice'!P947=0,"",'Data invoice'!Q947)</f>
        <v/>
      </c>
      <c r="I991" s="350" t="str">
        <f>IF('Data invoice'!Q947=0,"",'Data invoice'!R947)</f>
        <v/>
      </c>
      <c r="J991" s="320" t="str">
        <f>IF('Data invoice'!R947=0,"",'Data invoice'!S947)</f>
        <v/>
      </c>
      <c r="K991" s="375" t="str">
        <f>IF('Data invoice'!S947=0,"",'Data invoice'!T947)</f>
        <v/>
      </c>
      <c r="L991" s="275"/>
      <c r="M991" s="252"/>
      <c r="N991" s="252"/>
      <c r="O991" s="252"/>
      <c r="P991" s="252"/>
      <c r="Q991" s="252"/>
      <c r="R991" s="252"/>
      <c r="AK991" s="275"/>
      <c r="AL991" s="275"/>
      <c r="AM991" s="275"/>
      <c r="AN991" s="275"/>
      <c r="AO991" s="275"/>
      <c r="AP991" s="275"/>
      <c r="AQ991" s="275"/>
      <c r="AR991" s="275"/>
      <c r="AS991" s="275"/>
      <c r="AT991" s="275"/>
      <c r="AU991" s="275"/>
      <c r="AV991" s="275"/>
      <c r="AW991" s="275"/>
    </row>
    <row r="992" spans="2:49" s="414" customFormat="1" ht="15.75" customHeight="1">
      <c r="B992" s="284" t="str">
        <f>IF('Data invoice'!J950=0,"",'Data invoice'!K950)</f>
        <v/>
      </c>
      <c r="C992" s="284" t="str">
        <f>IF('Data invoice'!K948=0,"",'Data invoice'!L948)</f>
        <v/>
      </c>
      <c r="D992" s="284" t="str">
        <f>IF('Data invoice'!L948=0,"",'Data invoice'!M948)</f>
        <v/>
      </c>
      <c r="E992" s="284" t="str">
        <f>IF('Data invoice'!M948=0,"",'Data invoice'!N948)</f>
        <v/>
      </c>
      <c r="F992" s="284" t="str">
        <f>IF('Data invoice'!N948=0,"",'Data invoice'!O948)</f>
        <v/>
      </c>
      <c r="G992" s="284" t="str">
        <f>IF('Data invoice'!O948=0,"",'Data invoice'!P948)</f>
        <v/>
      </c>
      <c r="H992" s="284" t="str">
        <f>IF('Data invoice'!P948=0,"",'Data invoice'!Q948)</f>
        <v/>
      </c>
      <c r="I992" s="350" t="str">
        <f>IF('Data invoice'!Q948=0,"",'Data invoice'!R948)</f>
        <v/>
      </c>
      <c r="J992" s="320" t="str">
        <f>IF('Data invoice'!R948=0,"",'Data invoice'!S948)</f>
        <v/>
      </c>
      <c r="K992" s="375" t="str">
        <f>IF('Data invoice'!S948=0,"",'Data invoice'!T948)</f>
        <v/>
      </c>
      <c r="L992" s="275"/>
      <c r="M992" s="252"/>
      <c r="N992" s="252"/>
      <c r="O992" s="252"/>
      <c r="P992" s="252"/>
      <c r="Q992" s="252"/>
      <c r="R992" s="252"/>
      <c r="AK992" s="275"/>
      <c r="AL992" s="275"/>
      <c r="AM992" s="275"/>
      <c r="AN992" s="275"/>
      <c r="AO992" s="275"/>
      <c r="AP992" s="275"/>
      <c r="AQ992" s="275"/>
      <c r="AR992" s="275"/>
      <c r="AS992" s="275"/>
      <c r="AT992" s="275"/>
      <c r="AU992" s="275"/>
      <c r="AV992" s="275"/>
      <c r="AW992" s="275"/>
    </row>
    <row r="993" spans="2:49" s="414" customFormat="1" ht="15.75" customHeight="1">
      <c r="B993" s="284" t="str">
        <f>IF('Data invoice'!J951=0,"",'Data invoice'!K951)</f>
        <v/>
      </c>
      <c r="C993" s="284" t="str">
        <f>IF('Data invoice'!K949=0,"",'Data invoice'!L949)</f>
        <v/>
      </c>
      <c r="D993" s="284" t="str">
        <f>IF('Data invoice'!L949=0,"",'Data invoice'!M949)</f>
        <v/>
      </c>
      <c r="E993" s="284" t="str">
        <f>IF('Data invoice'!M949=0,"",'Data invoice'!N949)</f>
        <v/>
      </c>
      <c r="F993" s="284" t="str">
        <f>IF('Data invoice'!N949=0,"",'Data invoice'!O949)</f>
        <v/>
      </c>
      <c r="G993" s="284" t="str">
        <f>IF('Data invoice'!O949=0,"",'Data invoice'!P949)</f>
        <v/>
      </c>
      <c r="H993" s="284" t="str">
        <f>IF('Data invoice'!P949=0,"",'Data invoice'!Q949)</f>
        <v/>
      </c>
      <c r="I993" s="350" t="str">
        <f>IF('Data invoice'!Q949=0,"",'Data invoice'!R949)</f>
        <v/>
      </c>
      <c r="J993" s="320" t="str">
        <f>IF('Data invoice'!R949=0,"",'Data invoice'!S949)</f>
        <v/>
      </c>
      <c r="K993" s="375" t="str">
        <f>IF('Data invoice'!S949=0,"",'Data invoice'!T949)</f>
        <v/>
      </c>
      <c r="L993" s="275"/>
      <c r="M993" s="252"/>
      <c r="N993" s="252"/>
      <c r="O993" s="252"/>
      <c r="P993" s="252"/>
      <c r="Q993" s="252"/>
      <c r="R993" s="252"/>
      <c r="AK993" s="275"/>
      <c r="AL993" s="275"/>
      <c r="AM993" s="275"/>
      <c r="AN993" s="275"/>
      <c r="AO993" s="275"/>
      <c r="AP993" s="275"/>
      <c r="AQ993" s="275"/>
      <c r="AR993" s="275"/>
      <c r="AS993" s="275"/>
      <c r="AT993" s="275"/>
      <c r="AU993" s="275"/>
      <c r="AV993" s="275"/>
      <c r="AW993" s="275"/>
    </row>
    <row r="994" spans="2:49" s="414" customFormat="1" ht="15.75" customHeight="1">
      <c r="B994" s="275"/>
      <c r="C994" s="275"/>
      <c r="D994" s="275"/>
      <c r="E994" s="275"/>
      <c r="F994" s="275"/>
      <c r="G994" s="275"/>
      <c r="H994" s="275"/>
      <c r="I994" s="352"/>
      <c r="J994" s="369"/>
      <c r="K994" s="160"/>
      <c r="L994" s="275"/>
      <c r="M994" s="252"/>
      <c r="N994" s="252"/>
      <c r="O994" s="252"/>
      <c r="P994" s="252"/>
      <c r="Q994" s="252"/>
      <c r="R994" s="252"/>
      <c r="AK994" s="275"/>
      <c r="AL994" s="275"/>
      <c r="AM994" s="275"/>
      <c r="AN994" s="275"/>
      <c r="AO994" s="275"/>
      <c r="AP994" s="275"/>
      <c r="AQ994" s="275"/>
      <c r="AR994" s="275"/>
      <c r="AS994" s="275"/>
      <c r="AT994" s="275"/>
      <c r="AU994" s="275"/>
      <c r="AV994" s="275"/>
      <c r="AW994" s="275"/>
    </row>
    <row r="995" spans="2:49" s="414" customFormat="1" ht="15.75" customHeight="1">
      <c r="B995" s="275"/>
      <c r="C995" s="275"/>
      <c r="D995" s="275"/>
      <c r="E995" s="275"/>
      <c r="F995" s="275"/>
      <c r="G995" s="275"/>
      <c r="H995" s="275"/>
      <c r="I995" s="352"/>
      <c r="J995" s="369"/>
      <c r="K995" s="160"/>
      <c r="L995" s="275"/>
      <c r="M995" s="252"/>
      <c r="N995" s="252"/>
      <c r="O995" s="252"/>
      <c r="P995" s="252"/>
      <c r="Q995" s="252"/>
      <c r="R995" s="252"/>
      <c r="AK995" s="275"/>
      <c r="AL995" s="275"/>
      <c r="AM995" s="275"/>
      <c r="AN995" s="275"/>
      <c r="AO995" s="275"/>
      <c r="AP995" s="275"/>
      <c r="AQ995" s="275"/>
      <c r="AR995" s="275"/>
      <c r="AS995" s="275"/>
      <c r="AT995" s="275"/>
      <c r="AU995" s="275"/>
      <c r="AV995" s="275"/>
      <c r="AW995" s="275"/>
    </row>
    <row r="996" spans="2:49" s="414" customFormat="1" ht="15.75" customHeight="1">
      <c r="B996" s="275"/>
      <c r="C996" s="275"/>
      <c r="D996" s="275"/>
      <c r="E996" s="275"/>
      <c r="F996" s="275"/>
      <c r="G996" s="275"/>
      <c r="H996" s="275"/>
      <c r="I996" s="352"/>
      <c r="J996" s="369"/>
      <c r="K996" s="160"/>
      <c r="L996" s="275"/>
      <c r="M996" s="252"/>
      <c r="N996" s="252"/>
      <c r="O996" s="252"/>
      <c r="P996" s="252"/>
      <c r="Q996" s="252"/>
      <c r="R996" s="252"/>
      <c r="AK996" s="275"/>
      <c r="AL996" s="275"/>
      <c r="AM996" s="275"/>
      <c r="AN996" s="275"/>
      <c r="AO996" s="275"/>
      <c r="AP996" s="275"/>
      <c r="AQ996" s="275"/>
      <c r="AR996" s="275"/>
      <c r="AS996" s="275"/>
      <c r="AT996" s="275"/>
      <c r="AU996" s="275"/>
      <c r="AV996" s="275"/>
      <c r="AW996" s="275"/>
    </row>
    <row r="997" spans="2:49" s="414" customFormat="1" ht="15.75" customHeight="1">
      <c r="B997" s="275"/>
      <c r="C997" s="275"/>
      <c r="D997" s="275"/>
      <c r="E997" s="275"/>
      <c r="F997" s="275"/>
      <c r="G997" s="275"/>
      <c r="H997" s="275"/>
      <c r="I997" s="352"/>
      <c r="J997" s="369"/>
      <c r="K997" s="160"/>
      <c r="L997" s="275"/>
      <c r="M997" s="252"/>
      <c r="N997" s="252"/>
      <c r="O997" s="252"/>
      <c r="P997" s="252"/>
      <c r="Q997" s="252"/>
      <c r="R997" s="252"/>
      <c r="AK997" s="275"/>
      <c r="AL997" s="275"/>
      <c r="AM997" s="275"/>
      <c r="AN997" s="275"/>
      <c r="AO997" s="275"/>
      <c r="AP997" s="275"/>
      <c r="AQ997" s="275"/>
      <c r="AR997" s="275"/>
      <c r="AS997" s="275"/>
      <c r="AT997" s="275"/>
      <c r="AU997" s="275"/>
      <c r="AV997" s="275"/>
      <c r="AW997" s="275"/>
    </row>
  </sheetData>
  <sheetProtection algorithmName="SHA-512" hashValue="gmudFQhtJrzdQIzbzWXnYWm8c6uNOYWGzuXHNe5YXAqQwzkNzrqgL3T/6DpyKRDq4D3UE/tidvDFbYmWTA7LEg==" saltValue="UQDeiyEbZeiizSbDJghovw==" spinCount="100000" sheet="1" formatColumns="0" formatRows="0" sort="0" autoFilter="0"/>
  <mergeCells count="15">
    <mergeCell ref="B53:O54"/>
    <mergeCell ref="B22:F22"/>
    <mergeCell ref="B13:J13"/>
    <mergeCell ref="B48:B49"/>
    <mergeCell ref="H14:I14"/>
    <mergeCell ref="B45:B46"/>
    <mergeCell ref="B35:B42"/>
    <mergeCell ref="C35:C36"/>
    <mergeCell ref="E8:J8"/>
    <mergeCell ref="E9:J9"/>
    <mergeCell ref="E3:J3"/>
    <mergeCell ref="E4:J4"/>
    <mergeCell ref="E5:J5"/>
    <mergeCell ref="E6:J6"/>
    <mergeCell ref="E7:J7"/>
  </mergeCells>
  <conditionalFormatting sqref="D39:D41">
    <cfRule type="containsText" dxfId="287" priority="136" operator="containsText" text="GRP">
      <formula>NOT(ISERROR(SEARCH("GRP",D39)))</formula>
    </cfRule>
    <cfRule type="endsWith" dxfId="286" priority="137" operator="endsWith" text="PE">
      <formula>RIGHT(D39,LEN("PE"))="PE"</formula>
    </cfRule>
    <cfRule type="endsWith" dxfId="285" priority="138" operator="endsWith" text="PU">
      <formula>RIGHT(D39,LEN("PU"))="PU"</formula>
    </cfRule>
    <cfRule type="containsText" dxfId="284" priority="139" operator="containsText" text="white">
      <formula>NOT(ISERROR(SEARCH("white",D39)))</formula>
    </cfRule>
  </conditionalFormatting>
  <conditionalFormatting sqref="D35:F36">
    <cfRule type="containsText" dxfId="283" priority="173" operator="containsText" text="GRP">
      <formula>NOT(ISERROR(SEARCH("GRP",D35)))</formula>
    </cfRule>
    <cfRule type="endsWith" dxfId="282" priority="174" operator="endsWith" text="PE">
      <formula>RIGHT(D35,LEN("PE"))="PE"</formula>
    </cfRule>
    <cfRule type="endsWith" dxfId="281" priority="175" operator="endsWith" text="PU">
      <formula>RIGHT(D35,LEN("PU"))="PU"</formula>
    </cfRule>
  </conditionalFormatting>
  <conditionalFormatting sqref="D42:F42">
    <cfRule type="containsText" dxfId="280" priority="2" operator="containsText" text="GRP">
      <formula>NOT(ISERROR(SEARCH("GRP",D42)))</formula>
    </cfRule>
    <cfRule type="endsWith" dxfId="279" priority="3" operator="endsWith" text="PE">
      <formula>RIGHT(D42,LEN("PE"))="PE"</formula>
    </cfRule>
    <cfRule type="endsWith" dxfId="278" priority="4" operator="endsWith" text="PU">
      <formula>RIGHT(D42,LEN("PU"))="PU"</formula>
    </cfRule>
  </conditionalFormatting>
  <conditionalFormatting sqref="E35">
    <cfRule type="containsText" dxfId="277" priority="179" operator="containsText" text="white">
      <formula>NOT(ISERROR(SEARCH("white",E35)))</formula>
    </cfRule>
  </conditionalFormatting>
  <conditionalFormatting sqref="E36">
    <cfRule type="containsText" dxfId="276" priority="172" operator="containsText" text="white">
      <formula>NOT(ISERROR(SEARCH("white",E36)))</formula>
    </cfRule>
  </conditionalFormatting>
  <conditionalFormatting sqref="E42">
    <cfRule type="containsText" dxfId="275" priority="1" operator="containsText" text="white">
      <formula>NOT(ISERROR(SEARCH("white",E42)))</formula>
    </cfRule>
  </conditionalFormatting>
  <conditionalFormatting sqref="F39:F41">
    <cfRule type="containsText" dxfId="274" priority="84" operator="containsText" text="GRP">
      <formula>NOT(ISERROR(SEARCH("GRP",F39)))</formula>
    </cfRule>
    <cfRule type="endsWith" dxfId="273" priority="85" operator="endsWith" text="PE">
      <formula>RIGHT(F39,LEN("PE"))="PE"</formula>
    </cfRule>
    <cfRule type="endsWith" dxfId="272" priority="86" operator="endsWith" text="PU">
      <formula>RIGHT(F39,LEN("PU"))="PU"</formula>
    </cfRule>
    <cfRule type="containsText" dxfId="271" priority="87" operator="containsText" text="white">
      <formula>NOT(ISERROR(SEARCH("white",F39)))</formula>
    </cfRule>
  </conditionalFormatting>
  <conditionalFormatting sqref="G40:J40">
    <cfRule type="containsText" dxfId="270" priority="68" operator="containsText" text="GRP">
      <formula>NOT(ISERROR(SEARCH("GRP",G40)))</formula>
    </cfRule>
    <cfRule type="endsWith" dxfId="269" priority="69" operator="endsWith" text="PE">
      <formula>RIGHT(G40,LEN("PE"))="PE"</formula>
    </cfRule>
    <cfRule type="endsWith" dxfId="268" priority="70" operator="endsWith" text="PU">
      <formula>RIGHT(G40,LEN("PU"))="PU"</formula>
    </cfRule>
    <cfRule type="containsText" dxfId="267" priority="71" operator="containsText" text="white">
      <formula>NOT(ISERROR(SEARCH("white",G40)))</formula>
    </cfRule>
  </conditionalFormatting>
  <conditionalFormatting sqref="I39:J39">
    <cfRule type="containsText" dxfId="266" priority="124" operator="containsText" text="GRP">
      <formula>NOT(ISERROR(SEARCH("GRP",I39)))</formula>
    </cfRule>
    <cfRule type="endsWith" dxfId="265" priority="125" operator="endsWith" text="PE">
      <formula>RIGHT(I39,LEN("PE"))="PE"</formula>
    </cfRule>
    <cfRule type="endsWith" dxfId="264" priority="126" operator="endsWith" text="PU">
      <formula>RIGHT(I39,LEN("PU"))="PU"</formula>
    </cfRule>
    <cfRule type="containsText" dxfId="263" priority="127" operator="containsText" text="white">
      <formula>NOT(ISERROR(SEARCH("white",I39)))</formula>
    </cfRule>
  </conditionalFormatting>
  <conditionalFormatting sqref="I41:J41">
    <cfRule type="containsText" dxfId="262" priority="104" operator="containsText" text="GRP">
      <formula>NOT(ISERROR(SEARCH("GRP",I41)))</formula>
    </cfRule>
    <cfRule type="endsWith" dxfId="261" priority="105" operator="endsWith" text="PE">
      <formula>RIGHT(I41,LEN("PE"))="PE"</formula>
    </cfRule>
    <cfRule type="endsWith" dxfId="260" priority="106" operator="endsWith" text="PU">
      <formula>RIGHT(I41,LEN("PU"))="PU"</formula>
    </cfRule>
    <cfRule type="containsText" dxfId="259" priority="107" operator="containsText" text="white">
      <formula>NOT(ISERROR(SEARCH("white",I41)))</formula>
    </cfRule>
  </conditionalFormatting>
  <conditionalFormatting sqref="I35:M36 Q35:T36 AG35:AG36 AI35:AP36">
    <cfRule type="containsText" dxfId="258" priority="189" operator="containsText" text="GRP">
      <formula>NOT(ISERROR(SEARCH("GRP",I35)))</formula>
    </cfRule>
    <cfRule type="endsWith" dxfId="257" priority="190" operator="endsWith" text="PE">
      <formula>RIGHT(I35,LEN("PE"))="PE"</formula>
    </cfRule>
    <cfRule type="endsWith" dxfId="256" priority="191" operator="endsWith" text="PU">
      <formula>RIGHT(I35,LEN("PU"))="PU"</formula>
    </cfRule>
  </conditionalFormatting>
  <conditionalFormatting sqref="I42:M42 Q42:T42">
    <cfRule type="containsText" dxfId="255" priority="9" operator="containsText" text="GRP">
      <formula>NOT(ISERROR(SEARCH("GRP",I42)))</formula>
    </cfRule>
    <cfRule type="endsWith" dxfId="254" priority="10" operator="endsWith" text="PE">
      <formula>RIGHT(I42,LEN("PE"))="PE"</formula>
    </cfRule>
    <cfRule type="endsWith" dxfId="253" priority="11" operator="endsWith" text="PU">
      <formula>RIGHT(I42,LEN("PU"))="PU"</formula>
    </cfRule>
  </conditionalFormatting>
  <conditionalFormatting sqref="K39:L41">
    <cfRule type="containsText" dxfId="252" priority="64" operator="containsText" text="GRP">
      <formula>NOT(ISERROR(SEARCH("GRP",K39)))</formula>
    </cfRule>
    <cfRule type="endsWith" dxfId="251" priority="65" operator="endsWith" text="PE">
      <formula>RIGHT(K39,LEN("PE"))="PE"</formula>
    </cfRule>
    <cfRule type="endsWith" dxfId="250" priority="66" operator="endsWith" text="PU">
      <formula>RIGHT(K39,LEN("PU"))="PU"</formula>
    </cfRule>
    <cfRule type="containsText" dxfId="249" priority="67" operator="containsText" text="white">
      <formula>NOT(ISERROR(SEARCH("white",K39)))</formula>
    </cfRule>
  </conditionalFormatting>
  <conditionalFormatting sqref="N40">
    <cfRule type="containsText" dxfId="248" priority="60" operator="containsText" text="GRP">
      <formula>NOT(ISERROR(SEARCH("GRP",N40)))</formula>
    </cfRule>
    <cfRule type="endsWith" dxfId="247" priority="61" operator="endsWith" text="PE">
      <formula>RIGHT(N40,LEN("PE"))="PE"</formula>
    </cfRule>
    <cfRule type="endsWith" dxfId="246" priority="62" operator="endsWith" text="PU">
      <formula>RIGHT(N40,LEN("PU"))="PU"</formula>
    </cfRule>
    <cfRule type="containsText" dxfId="245" priority="63" operator="containsText" text="white">
      <formula>NOT(ISERROR(SEARCH("white",N40)))</formula>
    </cfRule>
  </conditionalFormatting>
  <conditionalFormatting sqref="O35:O36 AA35:AC36 D37:J38 L37:O38 I35:M36 T35:T36 AG35:AG36 AI35:AP36 Q35:R38 D35:D36 F35:F36">
    <cfRule type="containsText" dxfId="244" priority="207" operator="containsText" text="white">
      <formula>NOT(ISERROR(SEARCH("white",D35)))</formula>
    </cfRule>
  </conditionalFormatting>
  <conditionalFormatting sqref="O35:O36 AA35:AC36 D37:O38">
    <cfRule type="containsText" dxfId="243" priority="204" operator="containsText" text="GRP">
      <formula>NOT(ISERROR(SEARCH("GRP",D35)))</formula>
    </cfRule>
    <cfRule type="endsWith" dxfId="242" priority="205" operator="endsWith" text="PE">
      <formula>RIGHT(D35,LEN("PE"))="PE"</formula>
    </cfRule>
    <cfRule type="endsWith" dxfId="241" priority="206" operator="endsWith" text="PU">
      <formula>RIGHT(D35,LEN("PU"))="PU"</formula>
    </cfRule>
  </conditionalFormatting>
  <conditionalFormatting sqref="O42 AA42:AC42 I42:M42 Q42:R42 T42 D42 F42">
    <cfRule type="containsText" dxfId="240" priority="15" operator="containsText" text="white">
      <formula>NOT(ISERROR(SEARCH("white",D42)))</formula>
    </cfRule>
  </conditionalFormatting>
  <conditionalFormatting sqref="O42 AA42:AC42">
    <cfRule type="containsText" dxfId="239" priority="12" operator="containsText" text="GRP">
      <formula>NOT(ISERROR(SEARCH("GRP",O42)))</formula>
    </cfRule>
    <cfRule type="endsWith" dxfId="238" priority="13" operator="endsWith" text="PE">
      <formula>RIGHT(O42,LEN("PE"))="PE"</formula>
    </cfRule>
    <cfRule type="endsWith" dxfId="237" priority="14" operator="endsWith" text="PU">
      <formula>RIGHT(O42,LEN("PU"))="PU"</formula>
    </cfRule>
  </conditionalFormatting>
  <conditionalFormatting sqref="P38">
    <cfRule type="containsText" dxfId="236" priority="164" operator="containsText" text="GRP">
      <formula>NOT(ISERROR(SEARCH("GRP",P38)))</formula>
    </cfRule>
    <cfRule type="endsWith" dxfId="235" priority="165" operator="endsWith" text="PE">
      <formula>RIGHT(P38,LEN("PE"))="PE"</formula>
    </cfRule>
    <cfRule type="endsWith" dxfId="234" priority="166" operator="endsWith" text="PU">
      <formula>RIGHT(P38,LEN("PU"))="PU"</formula>
    </cfRule>
    <cfRule type="containsText" dxfId="233" priority="167" operator="containsText" text="white">
      <formula>NOT(ISERROR(SEARCH("white",P38)))</formula>
    </cfRule>
  </conditionalFormatting>
  <conditionalFormatting sqref="P40:R40">
    <cfRule type="containsText" dxfId="232" priority="48" operator="containsText" text="GRP">
      <formula>NOT(ISERROR(SEARCH("GRP",P40)))</formula>
    </cfRule>
    <cfRule type="endsWith" dxfId="231" priority="49" operator="endsWith" text="PE">
      <formula>RIGHT(P40,LEN("PE"))="PE"</formula>
    </cfRule>
    <cfRule type="endsWith" dxfId="230" priority="50" operator="endsWith" text="PU">
      <formula>RIGHT(P40,LEN("PU"))="PU"</formula>
    </cfRule>
    <cfRule type="containsText" dxfId="229" priority="51" operator="containsText" text="white">
      <formula>NOT(ISERROR(SEARCH("white",P40)))</formula>
    </cfRule>
  </conditionalFormatting>
  <conditionalFormatting sqref="Q37:R39">
    <cfRule type="containsText" dxfId="228" priority="112" operator="containsText" text="GRP">
      <formula>NOT(ISERROR(SEARCH("GRP",Q37)))</formula>
    </cfRule>
    <cfRule type="endsWith" dxfId="227" priority="113" operator="endsWith" text="PE">
      <formula>RIGHT(Q37,LEN("PE"))="PE"</formula>
    </cfRule>
    <cfRule type="endsWith" dxfId="226" priority="114" operator="endsWith" text="PU">
      <formula>RIGHT(Q37,LEN("PU"))="PU"</formula>
    </cfRule>
  </conditionalFormatting>
  <conditionalFormatting sqref="Q39:R39">
    <cfRule type="containsText" dxfId="225" priority="115" operator="containsText" text="white">
      <formula>NOT(ISERROR(SEARCH("white",Q39)))</formula>
    </cfRule>
  </conditionalFormatting>
  <conditionalFormatting sqref="Q41:R41">
    <cfRule type="containsText" dxfId="224" priority="88" operator="containsText" text="GRP">
      <formula>NOT(ISERROR(SEARCH("GRP",Q41)))</formula>
    </cfRule>
    <cfRule type="endsWith" dxfId="223" priority="89" operator="endsWith" text="PE">
      <formula>RIGHT(Q41,LEN("PE"))="PE"</formula>
    </cfRule>
    <cfRule type="endsWith" dxfId="222" priority="90" operator="endsWith" text="PU">
      <formula>RIGHT(Q41,LEN("PU"))="PU"</formula>
    </cfRule>
    <cfRule type="containsText" dxfId="221" priority="91" operator="containsText" text="white">
      <formula>NOT(ISERROR(SEARCH("white",Q41)))</formula>
    </cfRule>
  </conditionalFormatting>
  <conditionalFormatting sqref="U40:W40">
    <cfRule type="containsText" dxfId="220" priority="36" operator="containsText" text="GRP">
      <formula>NOT(ISERROR(SEARCH("GRP",U40)))</formula>
    </cfRule>
    <cfRule type="endsWith" dxfId="219" priority="37" operator="endsWith" text="PE">
      <formula>RIGHT(U40,LEN("PE"))="PE"</formula>
    </cfRule>
    <cfRule type="endsWith" dxfId="218" priority="38" operator="endsWith" text="PU">
      <formula>RIGHT(U40,LEN("PU"))="PU"</formula>
    </cfRule>
    <cfRule type="containsText" dxfId="217" priority="39" operator="containsText" text="white">
      <formula>NOT(ISERROR(SEARCH("white",U40)))</formula>
    </cfRule>
  </conditionalFormatting>
  <conditionalFormatting sqref="U38:X38">
    <cfRule type="containsText" dxfId="216" priority="144" operator="containsText" text="GRP">
      <formula>NOT(ISERROR(SEARCH("GRP",U38)))</formula>
    </cfRule>
    <cfRule type="endsWith" dxfId="215" priority="145" operator="endsWith" text="PE">
      <formula>RIGHT(U38,LEN("PE"))="PE"</formula>
    </cfRule>
    <cfRule type="endsWith" dxfId="214" priority="146" operator="endsWith" text="PU">
      <formula>RIGHT(U38,LEN("PU"))="PU"</formula>
    </cfRule>
    <cfRule type="containsText" dxfId="213" priority="147" operator="containsText" text="white">
      <formula>NOT(ISERROR(SEARCH("white",U38)))</formula>
    </cfRule>
  </conditionalFormatting>
  <conditionalFormatting sqref="W35:X36">
    <cfRule type="containsText" dxfId="212" priority="184" operator="containsText" text="GRP">
      <formula>NOT(ISERROR(SEARCH("GRP",W35)))</formula>
    </cfRule>
    <cfRule type="endsWith" dxfId="211" priority="185" operator="endsWith" text="PE">
      <formula>RIGHT(W35,LEN("PE"))="PE"</formula>
    </cfRule>
    <cfRule type="endsWith" dxfId="210" priority="186" operator="endsWith" text="PU">
      <formula>RIGHT(W35,LEN("PU"))="PU"</formula>
    </cfRule>
    <cfRule type="containsText" dxfId="209" priority="187" operator="containsText" text="white">
      <formula>NOT(ISERROR(SEARCH("white",W35)))</formula>
    </cfRule>
  </conditionalFormatting>
  <conditionalFormatting sqref="W42:X42">
    <cfRule type="containsText" dxfId="208" priority="5" operator="containsText" text="GRP">
      <formula>NOT(ISERROR(SEARCH("GRP",W42)))</formula>
    </cfRule>
    <cfRule type="endsWith" dxfId="207" priority="6" operator="endsWith" text="PE">
      <formula>RIGHT(W42,LEN("PE"))="PE"</formula>
    </cfRule>
    <cfRule type="endsWith" dxfId="206" priority="7" operator="endsWith" text="PU">
      <formula>RIGHT(W42,LEN("PU"))="PU"</formula>
    </cfRule>
    <cfRule type="containsText" dxfId="205" priority="8" operator="containsText" text="white">
      <formula>NOT(ISERROR(SEARCH("white",W42)))</formula>
    </cfRule>
  </conditionalFormatting>
  <conditionalFormatting sqref="Y40:Z40">
    <cfRule type="containsText" dxfId="204" priority="28" operator="containsText" text="GRP">
      <formula>NOT(ISERROR(SEARCH("GRP",Y40)))</formula>
    </cfRule>
    <cfRule type="endsWith" dxfId="203" priority="29" operator="endsWith" text="PE">
      <formula>RIGHT(Y40,LEN("PE"))="PE"</formula>
    </cfRule>
    <cfRule type="endsWith" dxfId="202" priority="30" operator="endsWith" text="PU">
      <formula>RIGHT(Y40,LEN("PU"))="PU"</formula>
    </cfRule>
    <cfRule type="containsText" dxfId="201" priority="31" operator="containsText" text="white">
      <formula>NOT(ISERROR(SEARCH("white",Y40)))</formula>
    </cfRule>
  </conditionalFormatting>
  <conditionalFormatting sqref="Z38">
    <cfRule type="containsText" dxfId="200" priority="140" operator="containsText" text="GRP">
      <formula>NOT(ISERROR(SEARCH("GRP",Z38)))</formula>
    </cfRule>
    <cfRule type="endsWith" dxfId="199" priority="141" operator="endsWith" text="PE">
      <formula>RIGHT(Z38,LEN("PE"))="PE"</formula>
    </cfRule>
    <cfRule type="endsWith" dxfId="198" priority="142" operator="endsWith" text="PU">
      <formula>RIGHT(Z38,LEN("PU"))="PU"</formula>
    </cfRule>
    <cfRule type="containsText" dxfId="197" priority="143" operator="containsText" text="white">
      <formula>NOT(ISERROR(SEARCH("white",Z38)))</formula>
    </cfRule>
  </conditionalFormatting>
  <conditionalFormatting sqref="AB40:AD40">
    <cfRule type="containsText" dxfId="196" priority="16" operator="containsText" text="GRP">
      <formula>NOT(ISERROR(SEARCH("GRP",AB40)))</formula>
    </cfRule>
    <cfRule type="endsWith" dxfId="195" priority="17" operator="endsWith" text="PE">
      <formula>RIGHT(AB40,LEN("PE"))="PE"</formula>
    </cfRule>
    <cfRule type="endsWith" dxfId="194" priority="18" operator="endsWith" text="PU">
      <formula>RIGHT(AB40,LEN("PU"))="PU"</formula>
    </cfRule>
    <cfRule type="containsText" dxfId="193" priority="19" operator="containsText" text="white">
      <formula>NOT(ISERROR(SEARCH("white",AB40)))</formula>
    </cfRule>
  </conditionalFormatting>
  <pageMargins left="0.25" right="0.25" top="0.75" bottom="0.75" header="0.3" footer="0.3"/>
  <pageSetup paperSize="9" orientation="portrait" r:id="rId1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tabColor rgb="FF7030A0"/>
  </sheetPr>
  <dimension ref="A1:AL2280"/>
  <sheetViews>
    <sheetView showWhiteSpace="0" topLeftCell="A31" zoomScale="120" zoomScaleNormal="120" zoomScalePageLayoutView="160" workbookViewId="0">
      <selection activeCell="B49" sqref="B49:J53"/>
    </sheetView>
  </sheetViews>
  <sheetFormatPr baseColWidth="10" defaultColWidth="12.69921875" defaultRowHeight="15" customHeight="1"/>
  <cols>
    <col min="1" max="1" width="7.19921875" style="414" bestFit="1" customWidth="1"/>
    <col min="2" max="2" width="10.5" style="275" customWidth="1"/>
    <col min="3" max="3" width="12.69921875" style="275" customWidth="1"/>
    <col min="4" max="4" width="10.19921875" style="275" customWidth="1"/>
    <col min="5" max="5" width="12.69921875" style="275" customWidth="1"/>
    <col min="6" max="6" width="8.5" style="275" customWidth="1"/>
    <col min="7" max="7" width="8.09765625" style="275" customWidth="1"/>
    <col min="8" max="8" width="9.5" style="275" customWidth="1"/>
    <col min="9" max="9" width="5.69921875" style="275" customWidth="1"/>
    <col min="10" max="10" width="5.69921875" style="160" customWidth="1"/>
    <col min="11" max="11" width="7" style="329" customWidth="1"/>
    <col min="12" max="12" width="1.69921875" style="414" customWidth="1"/>
    <col min="13" max="13" width="12.19921875" style="275" customWidth="1"/>
    <col min="14" max="14" width="23.19921875" style="275" customWidth="1"/>
    <col min="15" max="15" width="10.69921875" style="414" customWidth="1"/>
    <col min="16" max="16" width="8.19921875" style="414" customWidth="1"/>
    <col min="17" max="17" width="8.69921875" style="414" customWidth="1"/>
    <col min="18" max="18" width="10.69921875" style="414" customWidth="1"/>
    <col min="19" max="19" width="14.19921875" style="414" customWidth="1"/>
    <col min="20" max="28" width="10.69921875" style="414" customWidth="1"/>
    <col min="29" max="38" width="10.69921875" style="275" customWidth="1"/>
    <col min="39" max="16384" width="12.69921875" style="275"/>
  </cols>
  <sheetData>
    <row r="1" spans="1:38" s="414" customFormat="1" ht="48.75" customHeight="1">
      <c r="A1" s="279"/>
      <c r="B1" s="279"/>
      <c r="C1" s="279"/>
      <c r="D1" s="279"/>
      <c r="E1" s="279"/>
      <c r="F1" s="294"/>
      <c r="G1" s="294"/>
      <c r="H1" s="279"/>
      <c r="I1" s="279"/>
      <c r="J1" s="295"/>
      <c r="K1" s="280"/>
      <c r="L1" s="279"/>
      <c r="M1" s="279"/>
      <c r="N1" s="280"/>
      <c r="O1" s="280"/>
      <c r="P1" s="280"/>
      <c r="Q1" s="280"/>
      <c r="R1" s="280"/>
      <c r="S1" s="280"/>
      <c r="T1" s="279"/>
      <c r="U1" s="279"/>
      <c r="V1" s="279"/>
      <c r="W1" s="279"/>
      <c r="X1" s="279"/>
      <c r="Y1" s="279"/>
      <c r="Z1" s="279"/>
      <c r="AA1" s="279"/>
      <c r="AB1" s="296"/>
      <c r="AC1" s="296"/>
      <c r="AD1" s="296"/>
      <c r="AE1" s="296"/>
      <c r="AF1" s="296"/>
      <c r="AG1" s="296"/>
      <c r="AH1" s="296"/>
    </row>
    <row r="2" spans="1:38" s="414" customFormat="1" ht="16.5" customHeight="1">
      <c r="A2" s="279"/>
      <c r="B2" s="325" t="s">
        <v>873</v>
      </c>
      <c r="C2" s="475"/>
      <c r="D2" s="326" t="s">
        <v>758</v>
      </c>
      <c r="E2" s="485"/>
      <c r="F2" s="327"/>
      <c r="G2" s="282" t="s">
        <v>0</v>
      </c>
      <c r="H2" s="1667">
        <f ca="1">TODAY()</f>
        <v>46184</v>
      </c>
      <c r="I2" s="1667"/>
      <c r="J2" s="1667"/>
      <c r="K2" s="280"/>
      <c r="L2" s="279"/>
      <c r="M2" s="279"/>
      <c r="N2" s="404"/>
      <c r="O2" s="301"/>
      <c r="P2" s="301"/>
      <c r="Q2" s="301"/>
      <c r="R2" s="301"/>
      <c r="S2" s="301"/>
      <c r="T2" s="303"/>
      <c r="U2" s="279"/>
      <c r="V2" s="279"/>
      <c r="W2" s="279"/>
      <c r="X2" s="279"/>
      <c r="Y2" s="279"/>
      <c r="Z2" s="279"/>
      <c r="AA2" s="279"/>
      <c r="AB2" s="296"/>
      <c r="AC2" s="296"/>
      <c r="AD2" s="296"/>
      <c r="AE2" s="296"/>
      <c r="AF2" s="296"/>
      <c r="AG2" s="296"/>
      <c r="AH2" s="296"/>
    </row>
    <row r="3" spans="1:38" s="414" customFormat="1" ht="16.5" customHeight="1">
      <c r="A3" s="279"/>
      <c r="B3" s="282"/>
      <c r="C3" s="282"/>
      <c r="D3" s="282"/>
      <c r="E3" s="282"/>
      <c r="F3" s="297"/>
      <c r="G3" s="297"/>
      <c r="H3" s="282"/>
      <c r="I3" s="282"/>
      <c r="J3" s="298"/>
      <c r="K3" s="280"/>
      <c r="L3" s="279"/>
      <c r="M3" s="274" t="s">
        <v>804</v>
      </c>
      <c r="N3" s="405"/>
      <c r="O3" s="406"/>
      <c r="P3" s="407"/>
      <c r="Q3" s="407"/>
      <c r="R3" s="407"/>
      <c r="S3" s="407"/>
      <c r="T3" s="303"/>
      <c r="U3" s="279"/>
      <c r="V3" s="279"/>
      <c r="W3" s="279"/>
      <c r="X3" s="279"/>
      <c r="Y3" s="279"/>
      <c r="Z3" s="279"/>
      <c r="AA3" s="279"/>
      <c r="AB3" s="296"/>
      <c r="AC3" s="296"/>
      <c r="AD3" s="296"/>
      <c r="AE3" s="296"/>
      <c r="AF3" s="296"/>
      <c r="AG3" s="296"/>
      <c r="AH3" s="296"/>
    </row>
    <row r="4" spans="1:38" ht="16.5" customHeight="1">
      <c r="A4" s="279"/>
      <c r="B4" s="466" t="s">
        <v>1</v>
      </c>
      <c r="C4" s="150"/>
      <c r="D4" s="151"/>
      <c r="E4" s="280"/>
      <c r="F4" s="486" t="s">
        <v>1034</v>
      </c>
      <c r="G4" s="487"/>
      <c r="H4" s="487"/>
      <c r="I4" s="487"/>
      <c r="J4" s="153"/>
      <c r="K4" s="304"/>
      <c r="L4" s="279"/>
      <c r="M4" s="1668" t="s">
        <v>795</v>
      </c>
      <c r="N4" s="408" t="s">
        <v>799</v>
      </c>
      <c r="O4" s="409">
        <v>0.2</v>
      </c>
      <c r="P4" s="311"/>
      <c r="Q4" s="311"/>
      <c r="R4" s="311"/>
      <c r="S4" s="311"/>
      <c r="T4" s="303"/>
      <c r="U4" s="305"/>
      <c r="V4" s="305"/>
      <c r="W4" s="305"/>
      <c r="X4" s="279"/>
      <c r="Y4" s="279"/>
      <c r="Z4" s="279"/>
      <c r="AA4" s="279"/>
      <c r="AB4" s="296"/>
      <c r="AC4" s="148"/>
      <c r="AD4" s="148"/>
      <c r="AE4" s="148"/>
      <c r="AF4" s="148"/>
      <c r="AG4" s="148"/>
      <c r="AH4" s="148"/>
    </row>
    <row r="5" spans="1:38" ht="16.5" customHeight="1">
      <c r="A5" s="279"/>
      <c r="B5" s="155" t="s">
        <v>2</v>
      </c>
      <c r="C5" s="156"/>
      <c r="D5" s="157"/>
      <c r="E5" s="280"/>
      <c r="F5" s="488" t="str">
        <f>VLOOKUP(F4, Clients!A:G, 2, FALSE)</f>
        <v>Adresse</v>
      </c>
      <c r="G5" s="377"/>
      <c r="H5" s="474"/>
      <c r="I5" s="474"/>
      <c r="J5" s="159"/>
      <c r="K5" s="304"/>
      <c r="L5" s="279"/>
      <c r="M5" s="1669"/>
      <c r="N5" s="408" t="s">
        <v>800</v>
      </c>
      <c r="O5" s="409">
        <v>0.2</v>
      </c>
      <c r="P5" s="311"/>
      <c r="Q5" s="311"/>
      <c r="R5" s="311"/>
      <c r="S5" s="311"/>
      <c r="T5" s="303"/>
      <c r="U5" s="305"/>
      <c r="V5" s="305"/>
      <c r="W5" s="305"/>
      <c r="X5" s="279"/>
      <c r="Y5" s="279"/>
      <c r="Z5" s="279"/>
      <c r="AA5" s="279"/>
      <c r="AB5" s="296"/>
      <c r="AC5" s="148"/>
      <c r="AD5" s="148"/>
      <c r="AE5" s="148"/>
      <c r="AF5" s="148"/>
      <c r="AG5" s="148"/>
      <c r="AH5" s="148"/>
    </row>
    <row r="6" spans="1:38" ht="16.5" customHeight="1">
      <c r="A6" s="279"/>
      <c r="B6" s="155" t="s">
        <v>3</v>
      </c>
      <c r="C6" s="156"/>
      <c r="D6" s="157"/>
      <c r="E6" s="280"/>
      <c r="F6" s="488" t="str">
        <f>VLOOKUP(F4, Clients!A:G, 3, FALSE)</f>
        <v>Code Postal</v>
      </c>
      <c r="G6" s="377"/>
      <c r="H6" s="474"/>
      <c r="I6" s="474"/>
      <c r="J6" s="159"/>
      <c r="K6" s="304"/>
      <c r="L6" s="279"/>
      <c r="M6" s="1669"/>
      <c r="N6" s="410" t="s">
        <v>801</v>
      </c>
      <c r="O6" s="409">
        <v>0.2</v>
      </c>
      <c r="P6" s="311"/>
      <c r="Q6" s="311"/>
      <c r="R6" s="311"/>
      <c r="S6" s="311"/>
      <c r="T6" s="303"/>
      <c r="U6" s="305"/>
      <c r="V6" s="305"/>
      <c r="W6" s="305"/>
      <c r="X6" s="279"/>
      <c r="Y6" s="279"/>
      <c r="Z6" s="279"/>
      <c r="AA6" s="279"/>
      <c r="AB6" s="296"/>
      <c r="AC6" s="148"/>
      <c r="AD6" s="148"/>
      <c r="AE6" s="148"/>
      <c r="AF6" s="148"/>
      <c r="AG6" s="148"/>
      <c r="AH6" s="148"/>
      <c r="AI6" s="148"/>
      <c r="AJ6" s="148"/>
      <c r="AK6" s="148"/>
      <c r="AL6" s="148"/>
    </row>
    <row r="7" spans="1:38" ht="16.5" customHeight="1">
      <c r="A7" s="279"/>
      <c r="B7" s="155" t="s">
        <v>5</v>
      </c>
      <c r="C7" s="156"/>
      <c r="D7" s="157"/>
      <c r="E7" s="280"/>
      <c r="F7" s="488" t="str">
        <f>VLOOKUP(F4, Clients!A:G, 4, FALSE)</f>
        <v>Pays</v>
      </c>
      <c r="G7" s="377"/>
      <c r="H7" s="474"/>
      <c r="I7" s="474"/>
      <c r="J7" s="159"/>
      <c r="K7" s="304"/>
      <c r="L7" s="279"/>
      <c r="M7" s="1669"/>
      <c r="N7" s="411" t="s">
        <v>21</v>
      </c>
      <c r="O7" s="409">
        <v>0.2</v>
      </c>
      <c r="P7" s="311"/>
      <c r="Q7" s="311"/>
      <c r="R7" s="311"/>
      <c r="S7" s="311"/>
      <c r="T7" s="303"/>
      <c r="U7" s="305"/>
      <c r="V7" s="305"/>
      <c r="W7" s="305"/>
      <c r="X7" s="279"/>
      <c r="Y7" s="279"/>
      <c r="Z7" s="279"/>
      <c r="AA7" s="279"/>
      <c r="AB7" s="296"/>
      <c r="AC7" s="148"/>
      <c r="AD7" s="148"/>
      <c r="AE7" s="148"/>
      <c r="AF7" s="148"/>
      <c r="AG7" s="148"/>
      <c r="AH7" s="148"/>
      <c r="AI7" s="148"/>
      <c r="AJ7" s="148"/>
      <c r="AK7" s="148"/>
      <c r="AL7" s="148"/>
    </row>
    <row r="8" spans="1:38" ht="16.5" customHeight="1">
      <c r="A8" s="279"/>
      <c r="B8" s="241" t="s">
        <v>767</v>
      </c>
      <c r="C8" s="156"/>
      <c r="D8" s="157"/>
      <c r="E8" s="280"/>
      <c r="F8" s="489" t="str">
        <f>VLOOKUP(F4, Clients!A:G, 5, FALSE)</f>
        <v>TVA</v>
      </c>
      <c r="G8" s="377"/>
      <c r="H8" s="474"/>
      <c r="I8" s="474"/>
      <c r="J8" s="159"/>
      <c r="K8" s="304"/>
      <c r="L8" s="279"/>
      <c r="M8" s="1669"/>
      <c r="N8" s="408" t="s">
        <v>22</v>
      </c>
      <c r="O8" s="409">
        <v>0</v>
      </c>
      <c r="P8" s="311"/>
      <c r="Q8" s="311"/>
      <c r="R8" s="311"/>
      <c r="S8" s="311"/>
      <c r="T8" s="303"/>
      <c r="U8" s="305"/>
      <c r="V8" s="305"/>
      <c r="W8" s="305"/>
      <c r="X8" s="279"/>
      <c r="Y8" s="279"/>
      <c r="Z8" s="279"/>
      <c r="AA8" s="279"/>
      <c r="AB8" s="296"/>
      <c r="AC8" s="148"/>
      <c r="AD8" s="148"/>
      <c r="AE8" s="148"/>
      <c r="AF8" s="148"/>
      <c r="AG8" s="148"/>
      <c r="AH8" s="148"/>
      <c r="AI8" s="148"/>
      <c r="AJ8" s="148"/>
      <c r="AK8" s="148"/>
      <c r="AL8" s="148"/>
    </row>
    <row r="9" spans="1:38" ht="16.5" customHeight="1">
      <c r="A9" s="279"/>
      <c r="B9" s="494" t="s">
        <v>7</v>
      </c>
      <c r="C9" s="156"/>
      <c r="D9" s="157"/>
      <c r="E9" s="280"/>
      <c r="F9" s="488" t="str">
        <f>VLOOKUP(F4, Clients!A:G, 6, FALSE)</f>
        <v>Contact</v>
      </c>
      <c r="G9" s="377"/>
      <c r="H9" s="474"/>
      <c r="I9" s="474"/>
      <c r="J9" s="159"/>
      <c r="K9" s="304"/>
      <c r="L9" s="279"/>
      <c r="M9" s="380" t="s">
        <v>752</v>
      </c>
      <c r="N9" s="425">
        <v>0</v>
      </c>
      <c r="O9" s="412"/>
      <c r="P9" s="334"/>
      <c r="Q9" s="311"/>
      <c r="R9" s="311"/>
      <c r="S9" s="311"/>
      <c r="T9" s="303"/>
      <c r="U9" s="305"/>
      <c r="V9" s="305"/>
      <c r="W9" s="305"/>
      <c r="X9" s="279"/>
      <c r="Y9" s="279"/>
      <c r="Z9" s="279"/>
      <c r="AA9" s="279"/>
      <c r="AB9" s="296"/>
      <c r="AC9" s="148"/>
      <c r="AD9" s="148"/>
      <c r="AE9" s="148"/>
      <c r="AF9" s="148"/>
      <c r="AG9" s="148"/>
      <c r="AH9" s="148"/>
      <c r="AI9" s="148"/>
      <c r="AJ9" s="148"/>
      <c r="AK9" s="148"/>
      <c r="AL9" s="148"/>
    </row>
    <row r="10" spans="1:38" ht="12.75" customHeight="1">
      <c r="A10" s="279"/>
      <c r="B10" s="155" t="s">
        <v>9</v>
      </c>
      <c r="C10" s="156"/>
      <c r="D10" s="157"/>
      <c r="E10" s="280"/>
      <c r="F10" s="488" t="str">
        <f>VLOOKUP(F4, Clients!A:G, 7, FALSE)</f>
        <v>Email</v>
      </c>
      <c r="G10" s="377"/>
      <c r="H10" s="474"/>
      <c r="I10" s="474"/>
      <c r="J10" s="159"/>
      <c r="K10" s="304"/>
      <c r="L10" s="279"/>
      <c r="M10" s="381" t="s">
        <v>753</v>
      </c>
      <c r="N10" s="426">
        <v>0</v>
      </c>
      <c r="O10" s="413"/>
      <c r="P10" s="311"/>
      <c r="Q10" s="311"/>
      <c r="R10" s="311"/>
      <c r="S10" s="311"/>
      <c r="T10" s="303"/>
      <c r="U10" s="303"/>
      <c r="V10" s="303"/>
      <c r="W10" s="303"/>
      <c r="X10" s="279"/>
      <c r="Y10" s="279"/>
      <c r="Z10" s="279"/>
      <c r="AA10" s="279"/>
      <c r="AB10" s="296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</row>
    <row r="11" spans="1:38" ht="14.7" customHeight="1">
      <c r="A11" s="279"/>
      <c r="B11" s="430" t="s">
        <v>11</v>
      </c>
      <c r="C11" s="161"/>
      <c r="D11" s="162"/>
      <c r="E11" s="280"/>
      <c r="F11" s="490"/>
      <c r="G11" s="491"/>
      <c r="H11" s="492"/>
      <c r="I11" s="492"/>
      <c r="J11" s="493"/>
      <c r="K11" s="304"/>
      <c r="L11" s="279"/>
      <c r="M11" s="381" t="s">
        <v>6</v>
      </c>
      <c r="N11" s="427">
        <v>0</v>
      </c>
      <c r="O11" s="413"/>
      <c r="P11" s="289"/>
      <c r="Q11" s="289"/>
      <c r="R11" s="289"/>
      <c r="S11" s="311"/>
      <c r="T11" s="303"/>
      <c r="U11" s="303"/>
      <c r="V11" s="303"/>
      <c r="W11" s="303"/>
      <c r="X11" s="279"/>
      <c r="Y11" s="279"/>
      <c r="Z11" s="279"/>
      <c r="AA11" s="279"/>
      <c r="AB11" s="296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</row>
    <row r="12" spans="1:38" s="414" customFormat="1" ht="18" customHeight="1">
      <c r="A12" s="279"/>
      <c r="B12" s="242"/>
      <c r="C12" s="242"/>
      <c r="D12" s="242"/>
      <c r="E12" s="281"/>
      <c r="F12" s="281"/>
      <c r="G12" s="281"/>
      <c r="H12" s="281"/>
      <c r="I12" s="281"/>
      <c r="J12" s="300"/>
      <c r="K12" s="280"/>
      <c r="L12" s="279"/>
      <c r="M12" s="423"/>
      <c r="N12" s="422"/>
      <c r="O12" s="422"/>
      <c r="P12" s="289"/>
      <c r="Q12" s="289"/>
      <c r="R12" s="289"/>
      <c r="S12" s="311"/>
      <c r="T12" s="303"/>
      <c r="U12" s="303"/>
      <c r="V12" s="303"/>
      <c r="W12" s="303"/>
      <c r="X12" s="279"/>
      <c r="Y12" s="279"/>
      <c r="Z12" s="279"/>
      <c r="AA12" s="279"/>
      <c r="AB12" s="296"/>
      <c r="AC12" s="296"/>
      <c r="AD12" s="296"/>
      <c r="AE12" s="296"/>
      <c r="AF12" s="296"/>
      <c r="AG12" s="296"/>
      <c r="AH12" s="296"/>
      <c r="AI12" s="296"/>
      <c r="AJ12" s="296"/>
      <c r="AK12" s="296"/>
      <c r="AL12" s="296"/>
    </row>
    <row r="13" spans="1:38" ht="21.75" customHeight="1">
      <c r="A13" s="279"/>
      <c r="B13" s="165" t="str">
        <f>'Data invoice'!X1</f>
        <v>Summary</v>
      </c>
      <c r="C13" s="166"/>
      <c r="D13" s="166"/>
      <c r="E13" s="166" t="str">
        <f>'Data invoice'!AA1</f>
        <v>Price</v>
      </c>
      <c r="F13" s="166"/>
      <c r="G13" s="166" t="s">
        <v>17</v>
      </c>
      <c r="H13" s="167" t="s">
        <v>16</v>
      </c>
      <c r="I13" s="167"/>
      <c r="J13" s="338" t="str">
        <f>'Summary(old)'!P12</f>
        <v>EUR</v>
      </c>
      <c r="K13" s="307"/>
      <c r="L13" s="279"/>
      <c r="M13" s="423"/>
      <c r="N13" s="424"/>
      <c r="O13" s="424"/>
      <c r="P13" s="289"/>
      <c r="Q13" s="289"/>
      <c r="R13" s="289"/>
      <c r="S13" s="311"/>
      <c r="T13" s="303"/>
      <c r="U13" s="303"/>
      <c r="V13" s="303"/>
      <c r="W13" s="303"/>
      <c r="X13" s="279"/>
      <c r="Y13" s="279"/>
      <c r="Z13" s="279"/>
      <c r="AA13" s="279"/>
      <c r="AB13" s="296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</row>
    <row r="14" spans="1:38" ht="15" customHeight="1">
      <c r="A14" s="279"/>
      <c r="B14" s="181" t="str">
        <f>'Data invoice'!X2</f>
        <v>HOLDS</v>
      </c>
      <c r="C14" s="220" t="str">
        <f>'Data invoice'!Y2</f>
        <v>Sets</v>
      </c>
      <c r="D14" s="220" t="str">
        <f>'Data invoice'!Z2</f>
        <v>Holds</v>
      </c>
      <c r="E14" s="221"/>
      <c r="F14" s="220"/>
      <c r="G14" s="221"/>
      <c r="H14" s="390"/>
      <c r="I14" s="237"/>
      <c r="J14" s="222"/>
      <c r="K14" s="307"/>
      <c r="L14" s="279"/>
      <c r="M14" s="423"/>
      <c r="N14" s="424"/>
      <c r="O14" s="424"/>
      <c r="P14" s="289"/>
      <c r="Q14" s="289"/>
      <c r="R14" s="289"/>
      <c r="S14" s="311"/>
      <c r="T14" s="303"/>
      <c r="U14" s="303"/>
      <c r="V14" s="303"/>
      <c r="W14" s="303"/>
      <c r="X14" s="279"/>
      <c r="Y14" s="279"/>
      <c r="Z14" s="279"/>
      <c r="AA14" s="279"/>
      <c r="AB14" s="296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</row>
    <row r="15" spans="1:38" ht="13.5" customHeight="1">
      <c r="A15" s="283"/>
      <c r="B15" s="219" t="str">
        <f>'Data invoice'!X3</f>
        <v>PU Holds</v>
      </c>
      <c r="C15" s="168">
        <f>'Data invoice'!Y3</f>
        <v>0</v>
      </c>
      <c r="D15" s="168">
        <f>'Data invoice'!Z3</f>
        <v>0</v>
      </c>
      <c r="E15" s="169">
        <f>'Data invoice'!AA3</f>
        <v>0</v>
      </c>
      <c r="F15" s="169"/>
      <c r="G15" s="388">
        <v>0</v>
      </c>
      <c r="H15" s="394">
        <f>E15*(1-G15)</f>
        <v>0</v>
      </c>
      <c r="I15" s="171"/>
      <c r="J15" s="157"/>
      <c r="K15" s="307"/>
      <c r="L15" s="283"/>
      <c r="M15" s="287"/>
      <c r="N15" s="289"/>
      <c r="O15" s="289"/>
      <c r="P15" s="289"/>
      <c r="Q15" s="289"/>
      <c r="R15" s="289"/>
      <c r="S15" s="329"/>
      <c r="T15" s="303"/>
      <c r="U15" s="303"/>
      <c r="V15" s="303"/>
      <c r="W15" s="303"/>
      <c r="X15" s="283"/>
      <c r="Y15" s="283"/>
      <c r="Z15" s="283"/>
      <c r="AA15" s="283"/>
      <c r="AB15" s="290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</row>
    <row r="16" spans="1:38" ht="13.5" customHeight="1">
      <c r="A16" s="283"/>
      <c r="B16" s="219" t="str">
        <f>'Data invoice'!X4</f>
        <v>PE Holds</v>
      </c>
      <c r="C16" s="168">
        <f>'Data invoice'!Y4</f>
        <v>0</v>
      </c>
      <c r="D16" s="168">
        <f>'Data invoice'!Z4</f>
        <v>0</v>
      </c>
      <c r="E16" s="169">
        <f>'Data invoice'!AA4</f>
        <v>0</v>
      </c>
      <c r="F16" s="169"/>
      <c r="G16" s="388">
        <v>0</v>
      </c>
      <c r="H16" s="392">
        <f>E16*(1-G16)</f>
        <v>0</v>
      </c>
      <c r="I16" s="171"/>
      <c r="J16" s="157"/>
      <c r="K16" s="307"/>
      <c r="L16" s="283"/>
      <c r="M16" s="287"/>
      <c r="N16" s="289"/>
      <c r="O16" s="289"/>
      <c r="P16" s="289"/>
      <c r="Q16" s="289"/>
      <c r="R16" s="289"/>
      <c r="S16" s="329"/>
      <c r="T16" s="303"/>
      <c r="U16" s="303"/>
      <c r="V16" s="303"/>
      <c r="W16" s="303"/>
      <c r="X16" s="283"/>
      <c r="Y16" s="283"/>
      <c r="Z16" s="283"/>
      <c r="AA16" s="283"/>
      <c r="AB16" s="290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</row>
    <row r="17" spans="1:38" ht="13.5" customHeight="1">
      <c r="A17" s="283"/>
      <c r="B17" s="223" t="str">
        <f>'Data invoice'!X5</f>
        <v>Total</v>
      </c>
      <c r="C17" s="224">
        <f>'Data invoice'!Y5</f>
        <v>0</v>
      </c>
      <c r="D17" s="225">
        <f>'Data invoice'!Z5</f>
        <v>0</v>
      </c>
      <c r="E17" s="226">
        <f>'Data invoice'!AA5</f>
        <v>0</v>
      </c>
      <c r="F17" s="226"/>
      <c r="G17" s="227"/>
      <c r="H17" s="483">
        <f>SUM(H15:H16)</f>
        <v>0</v>
      </c>
      <c r="I17" s="238"/>
      <c r="J17" s="173" t="str">
        <f>'Summary(old)'!P12</f>
        <v>EUR</v>
      </c>
      <c r="K17" s="307"/>
      <c r="L17" s="283"/>
      <c r="M17" s="287"/>
      <c r="N17" s="289"/>
      <c r="O17" s="289"/>
      <c r="P17" s="332"/>
      <c r="Q17" s="332"/>
      <c r="R17" s="332"/>
      <c r="S17" s="329"/>
      <c r="T17" s="303"/>
      <c r="U17" s="303"/>
      <c r="V17" s="303"/>
      <c r="W17" s="303"/>
      <c r="X17" s="283"/>
      <c r="Y17" s="283"/>
      <c r="Z17" s="283"/>
      <c r="AA17" s="283"/>
      <c r="AB17" s="290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</row>
    <row r="18" spans="1:38" ht="13.2" customHeight="1">
      <c r="A18" s="283"/>
      <c r="B18" s="171"/>
      <c r="C18" s="174"/>
      <c r="D18" s="174"/>
      <c r="E18" s="175"/>
      <c r="F18" s="175"/>
      <c r="G18" s="388"/>
      <c r="H18" s="170"/>
      <c r="I18" s="396"/>
      <c r="J18" s="396"/>
      <c r="K18" s="307"/>
      <c r="L18" s="283"/>
      <c r="M18" s="287"/>
      <c r="N18" s="289"/>
      <c r="O18" s="289"/>
      <c r="P18" s="332"/>
      <c r="Q18" s="332"/>
      <c r="R18" s="332"/>
      <c r="S18" s="329"/>
      <c r="T18" s="313"/>
      <c r="U18" s="303"/>
      <c r="V18" s="303"/>
      <c r="W18" s="303"/>
      <c r="X18" s="283"/>
      <c r="Y18" s="283"/>
      <c r="Z18" s="283"/>
      <c r="AA18" s="283"/>
      <c r="AB18" s="290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</row>
    <row r="19" spans="1:38" ht="12" customHeight="1">
      <c r="A19" s="283"/>
      <c r="B19" s="181" t="str">
        <f>'Data invoice'!X7</f>
        <v>GRP Macros</v>
      </c>
      <c r="C19" s="220"/>
      <c r="D19" s="220" t="str">
        <f>'Data invoice'!Z7</f>
        <v>Volumes</v>
      </c>
      <c r="E19" s="228"/>
      <c r="F19" s="228"/>
      <c r="G19" s="389"/>
      <c r="H19" s="390"/>
      <c r="I19" s="239"/>
      <c r="J19" s="229"/>
      <c r="K19" s="307"/>
      <c r="L19" s="283"/>
      <c r="M19" s="328"/>
      <c r="N19" s="289"/>
      <c r="O19" s="332"/>
      <c r="P19" s="332"/>
      <c r="Q19" s="332"/>
      <c r="R19" s="332"/>
      <c r="S19" s="329"/>
      <c r="T19" s="283"/>
      <c r="U19" s="303"/>
      <c r="V19" s="303"/>
      <c r="W19" s="303"/>
      <c r="X19" s="283"/>
      <c r="Y19" s="283"/>
      <c r="Z19" s="283"/>
      <c r="AA19" s="283"/>
      <c r="AB19" s="290"/>
      <c r="AC19" s="172"/>
      <c r="AD19" s="172"/>
      <c r="AE19" s="172"/>
      <c r="AF19" s="172"/>
      <c r="AG19" s="172"/>
      <c r="AH19" s="172"/>
      <c r="AI19" s="172"/>
      <c r="AJ19" s="172"/>
      <c r="AK19" s="172"/>
      <c r="AL19" s="172"/>
    </row>
    <row r="20" spans="1:38" ht="15" customHeight="1">
      <c r="A20" s="283"/>
      <c r="B20" s="219" t="str">
        <f>'Data invoice'!X8</f>
        <v>FULL FRICTION</v>
      </c>
      <c r="C20" s="177"/>
      <c r="D20" s="177">
        <f>'Data invoice'!Z8</f>
        <v>0</v>
      </c>
      <c r="E20" s="169">
        <f>'Data invoice'!AA8</f>
        <v>0</v>
      </c>
      <c r="F20" s="169"/>
      <c r="G20" s="388">
        <v>0</v>
      </c>
      <c r="H20" s="394">
        <f>E20*(1-G20)</f>
        <v>0</v>
      </c>
      <c r="I20" s="178"/>
      <c r="J20" s="230"/>
      <c r="K20" s="307"/>
      <c r="L20" s="283"/>
      <c r="M20" s="328"/>
      <c r="N20" s="289"/>
      <c r="O20" s="332"/>
      <c r="P20" s="332"/>
      <c r="Q20" s="332"/>
      <c r="R20" s="332"/>
      <c r="S20" s="329"/>
      <c r="T20" s="283"/>
      <c r="U20" s="303"/>
      <c r="V20" s="303"/>
      <c r="W20" s="303"/>
      <c r="X20" s="283"/>
      <c r="Y20" s="283"/>
      <c r="Z20" s="283"/>
      <c r="AA20" s="283"/>
      <c r="AB20" s="290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</row>
    <row r="21" spans="1:38" ht="13.2" customHeight="1">
      <c r="A21" s="283"/>
      <c r="B21" s="219" t="str">
        <f>'Data invoice'!X9</f>
        <v>DUAL TEXTURE</v>
      </c>
      <c r="C21" s="177"/>
      <c r="D21" s="177">
        <f>'Data invoice'!Z9</f>
        <v>0</v>
      </c>
      <c r="E21" s="169">
        <f>'Data invoice'!AA9</f>
        <v>0</v>
      </c>
      <c r="F21" s="169"/>
      <c r="G21" s="388">
        <v>0</v>
      </c>
      <c r="H21" s="393">
        <f>E21*(1-G21)</f>
        <v>0</v>
      </c>
      <c r="I21" s="178"/>
      <c r="J21" s="230"/>
      <c r="K21" s="307"/>
      <c r="L21" s="283"/>
      <c r="M21" s="328"/>
      <c r="N21" s="289"/>
      <c r="O21" s="332"/>
      <c r="P21" s="332"/>
      <c r="Q21" s="332"/>
      <c r="R21" s="332"/>
      <c r="S21" s="329"/>
      <c r="T21" s="283"/>
      <c r="U21" s="303"/>
      <c r="V21" s="303"/>
      <c r="W21" s="303"/>
      <c r="X21" s="283"/>
      <c r="Y21" s="283"/>
      <c r="Z21" s="283"/>
      <c r="AA21" s="283"/>
      <c r="AB21" s="290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</row>
    <row r="22" spans="1:38" ht="12" customHeight="1">
      <c r="A22" s="283"/>
      <c r="B22" s="223" t="str">
        <f>'Data invoice'!X10</f>
        <v>Total</v>
      </c>
      <c r="C22" s="225"/>
      <c r="D22" s="479">
        <v>0</v>
      </c>
      <c r="E22" s="482">
        <f>'Data invoice'!AA10</f>
        <v>0</v>
      </c>
      <c r="F22" s="480"/>
      <c r="G22" s="481"/>
      <c r="H22" s="391">
        <f>E22*(1-G22)</f>
        <v>0</v>
      </c>
      <c r="I22" s="240"/>
      <c r="J22" s="179" t="str">
        <f>'Summary(old)'!P12</f>
        <v>EUR</v>
      </c>
      <c r="K22" s="307"/>
      <c r="L22" s="283"/>
      <c r="M22" s="328"/>
      <c r="N22" s="289"/>
      <c r="O22" s="332"/>
      <c r="P22" s="332"/>
      <c r="Q22" s="332"/>
      <c r="R22" s="332"/>
      <c r="S22" s="329"/>
      <c r="T22" s="283"/>
      <c r="U22" s="303"/>
      <c r="V22" s="303"/>
      <c r="W22" s="303"/>
      <c r="X22" s="283"/>
      <c r="Y22" s="283"/>
      <c r="Z22" s="283"/>
      <c r="AA22" s="283"/>
      <c r="AB22" s="290"/>
      <c r="AC22" s="172"/>
      <c r="AD22" s="172"/>
      <c r="AE22" s="172"/>
      <c r="AF22" s="172"/>
      <c r="AG22" s="172"/>
      <c r="AH22" s="172"/>
      <c r="AI22" s="172"/>
      <c r="AJ22" s="172"/>
      <c r="AK22" s="172"/>
      <c r="AL22" s="172"/>
    </row>
    <row r="23" spans="1:38" ht="10.199999999999999" customHeight="1">
      <c r="A23" s="283"/>
      <c r="B23" s="171"/>
      <c r="C23" s="174"/>
      <c r="D23" s="174"/>
      <c r="E23" s="175"/>
      <c r="F23" s="175"/>
      <c r="G23" s="388"/>
      <c r="H23" s="170"/>
      <c r="I23" s="176"/>
      <c r="J23" s="176"/>
      <c r="K23" s="307"/>
      <c r="L23" s="283"/>
      <c r="M23" s="328"/>
      <c r="N23" s="289"/>
      <c r="O23" s="332"/>
      <c r="P23" s="332"/>
      <c r="Q23" s="332"/>
      <c r="R23" s="332"/>
      <c r="S23" s="329"/>
      <c r="T23" s="283"/>
      <c r="U23" s="303"/>
      <c r="V23" s="303"/>
      <c r="W23" s="303"/>
      <c r="X23" s="283"/>
      <c r="Y23" s="283"/>
      <c r="Z23" s="283"/>
      <c r="AA23" s="283"/>
      <c r="AB23" s="290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</row>
    <row r="24" spans="1:38" ht="11.7" customHeight="1">
      <c r="A24" s="283"/>
      <c r="B24" s="181" t="str">
        <f>'Data invoice'!X17</f>
        <v>RECYCLED ABS MACROS</v>
      </c>
      <c r="C24" s="181"/>
      <c r="D24" s="220" t="str">
        <f>'Data invoice'!Z17</f>
        <v>Volumes</v>
      </c>
      <c r="E24" s="228"/>
      <c r="F24" s="228"/>
      <c r="G24" s="389"/>
      <c r="H24" s="390"/>
      <c r="I24" s="239"/>
      <c r="J24" s="229"/>
      <c r="K24" s="307"/>
      <c r="U24" s="303"/>
      <c r="V24" s="303"/>
      <c r="W24" s="303"/>
      <c r="X24" s="283"/>
      <c r="Y24" s="283"/>
      <c r="Z24" s="283"/>
      <c r="AA24" s="283"/>
      <c r="AB24" s="290"/>
      <c r="AC24" s="172"/>
      <c r="AD24" s="172"/>
      <c r="AE24" s="172"/>
      <c r="AF24" s="172"/>
      <c r="AG24" s="172"/>
      <c r="AH24" s="172"/>
      <c r="AI24" s="172"/>
      <c r="AJ24" s="172"/>
      <c r="AK24" s="172"/>
      <c r="AL24" s="172"/>
    </row>
    <row r="25" spans="1:38" ht="10.199999999999999" customHeight="1">
      <c r="A25" s="283"/>
      <c r="B25" s="219" t="str">
        <f>'Data invoice'!X18</f>
        <v>NO TEXT</v>
      </c>
      <c r="C25" s="219"/>
      <c r="D25" s="168">
        <f>'Data invoice'!Z18</f>
        <v>0</v>
      </c>
      <c r="E25" s="169">
        <f>'Data invoice'!AA18</f>
        <v>0</v>
      </c>
      <c r="F25" s="169"/>
      <c r="G25" s="388">
        <v>0</v>
      </c>
      <c r="H25" s="394">
        <f>E25*(1-G25)</f>
        <v>0</v>
      </c>
      <c r="I25" s="178"/>
      <c r="J25" s="230"/>
      <c r="K25" s="307"/>
      <c r="U25" s="303"/>
      <c r="V25" s="303"/>
      <c r="W25" s="303"/>
      <c r="X25" s="283"/>
      <c r="Y25" s="283"/>
      <c r="Z25" s="283"/>
      <c r="AA25" s="283"/>
      <c r="AB25" s="290"/>
      <c r="AC25" s="172"/>
      <c r="AD25" s="172"/>
      <c r="AE25" s="172"/>
      <c r="AF25" s="172"/>
      <c r="AG25" s="172"/>
      <c r="AH25" s="172"/>
      <c r="AI25" s="172"/>
      <c r="AJ25" s="172"/>
      <c r="AK25" s="172"/>
      <c r="AL25" s="172"/>
    </row>
    <row r="26" spans="1:38" ht="15" customHeight="1">
      <c r="A26" s="283"/>
      <c r="B26" s="219" t="str">
        <f>'Data invoice'!X19</f>
        <v>FULL FRICTION</v>
      </c>
      <c r="C26" s="219"/>
      <c r="D26" s="168">
        <f>'Data invoice'!Z19</f>
        <v>0</v>
      </c>
      <c r="E26" s="169">
        <f>'Data invoice'!AA19</f>
        <v>0</v>
      </c>
      <c r="F26" s="169"/>
      <c r="G26" s="388">
        <v>0</v>
      </c>
      <c r="H26" s="392">
        <f>E26*(1-G26)</f>
        <v>0</v>
      </c>
      <c r="I26" s="178"/>
      <c r="J26" s="230"/>
      <c r="K26" s="307"/>
      <c r="U26" s="303"/>
      <c r="V26" s="303"/>
      <c r="W26" s="303"/>
      <c r="X26" s="283"/>
      <c r="Y26" s="283"/>
      <c r="Z26" s="283"/>
      <c r="AA26" s="283"/>
      <c r="AB26" s="290"/>
      <c r="AC26" s="172"/>
      <c r="AD26" s="172"/>
      <c r="AE26" s="172"/>
      <c r="AF26" s="172"/>
      <c r="AG26" s="172"/>
      <c r="AH26" s="172"/>
      <c r="AI26" s="172"/>
      <c r="AJ26" s="172"/>
      <c r="AK26" s="172"/>
      <c r="AL26" s="172"/>
    </row>
    <row r="27" spans="1:38" ht="13.5" customHeight="1">
      <c r="A27" s="283"/>
      <c r="B27" s="219" t="str">
        <f>'Data invoice'!X20</f>
        <v>DUAL TEXTURE</v>
      </c>
      <c r="C27" s="219"/>
      <c r="D27" s="168">
        <f>'Data invoice'!Z20</f>
        <v>0</v>
      </c>
      <c r="E27" s="169">
        <f>'Data invoice'!AA20</f>
        <v>0</v>
      </c>
      <c r="F27" s="169"/>
      <c r="G27" s="388">
        <v>0</v>
      </c>
      <c r="H27" s="392">
        <f>E27*(1-G27)</f>
        <v>0</v>
      </c>
      <c r="I27" s="178"/>
      <c r="J27" s="230"/>
      <c r="K27" s="307"/>
      <c r="U27" s="303"/>
      <c r="V27" s="303"/>
      <c r="W27" s="303"/>
      <c r="X27" s="283"/>
      <c r="Y27" s="283"/>
      <c r="Z27" s="283"/>
      <c r="AA27" s="283"/>
      <c r="AB27" s="290"/>
      <c r="AC27" s="172"/>
      <c r="AD27" s="172"/>
      <c r="AE27" s="172"/>
      <c r="AF27" s="172"/>
      <c r="AG27" s="172"/>
      <c r="AH27" s="172"/>
      <c r="AI27" s="172"/>
      <c r="AJ27" s="172"/>
      <c r="AK27" s="172"/>
      <c r="AL27" s="172"/>
    </row>
    <row r="28" spans="1:38" ht="13.5" customHeight="1">
      <c r="A28" s="283"/>
      <c r="B28" s="223" t="str">
        <f>'Data invoice'!X21</f>
        <v>Total</v>
      </c>
      <c r="C28" s="224"/>
      <c r="D28" s="225">
        <f>SUM(D25:D27)</f>
        <v>0</v>
      </c>
      <c r="E28" s="226">
        <f>'Data invoice'!AA21</f>
        <v>0</v>
      </c>
      <c r="F28" s="226"/>
      <c r="G28" s="227"/>
      <c r="H28" s="483">
        <f>E28*(1-G28)</f>
        <v>0</v>
      </c>
      <c r="I28" s="238"/>
      <c r="J28" s="534" t="s">
        <v>796</v>
      </c>
      <c r="K28" s="307"/>
      <c r="L28" s="283"/>
      <c r="M28" s="328"/>
      <c r="N28" s="289"/>
      <c r="O28" s="289"/>
      <c r="P28" s="289"/>
      <c r="Q28" s="289"/>
      <c r="R28" s="289"/>
      <c r="S28" s="329"/>
      <c r="T28" s="283"/>
      <c r="U28" s="303"/>
      <c r="V28" s="303"/>
      <c r="W28" s="303"/>
      <c r="X28" s="283"/>
      <c r="Y28" s="283"/>
      <c r="Z28" s="283"/>
      <c r="AA28" s="283"/>
      <c r="AB28" s="290"/>
      <c r="AC28" s="172"/>
      <c r="AD28" s="172"/>
      <c r="AE28" s="172"/>
      <c r="AF28" s="172"/>
      <c r="AG28" s="172"/>
      <c r="AH28" s="172"/>
      <c r="AI28" s="172"/>
      <c r="AJ28" s="172"/>
      <c r="AK28" s="172"/>
      <c r="AL28" s="172"/>
    </row>
    <row r="29" spans="1:38" ht="13.5" customHeight="1">
      <c r="A29" s="283"/>
      <c r="B29" s="171"/>
      <c r="C29" s="174"/>
      <c r="D29" s="174"/>
      <c r="E29" s="175"/>
      <c r="F29" s="175"/>
      <c r="G29" s="388"/>
      <c r="H29" s="170"/>
      <c r="I29" s="176"/>
      <c r="J29" s="170"/>
      <c r="K29" s="307"/>
      <c r="L29" s="283"/>
      <c r="M29" s="328"/>
      <c r="N29" s="289"/>
      <c r="O29" s="289"/>
      <c r="P29" s="289"/>
      <c r="Q29" s="289"/>
      <c r="R29" s="289"/>
      <c r="S29" s="329"/>
      <c r="T29" s="283"/>
      <c r="U29" s="303"/>
      <c r="V29" s="303"/>
      <c r="W29" s="303"/>
      <c r="X29" s="283"/>
      <c r="Y29" s="283"/>
      <c r="Z29" s="283"/>
      <c r="AA29" s="283"/>
      <c r="AB29" s="290"/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</row>
    <row r="30" spans="1:38" ht="13.5" customHeight="1">
      <c r="A30" s="283"/>
      <c r="B30" s="181" t="str">
        <f>'Data invoice'!X12</f>
        <v>WOODEN VOLUMES</v>
      </c>
      <c r="C30" s="181"/>
      <c r="D30" s="220" t="str">
        <f>'Data invoice'!Z12</f>
        <v>Volumes</v>
      </c>
      <c r="E30" s="228"/>
      <c r="F30" s="228"/>
      <c r="G30" s="389"/>
      <c r="H30" s="390"/>
      <c r="I30" s="239"/>
      <c r="J30" s="229"/>
      <c r="K30" s="307"/>
      <c r="L30" s="283"/>
      <c r="M30" s="328"/>
      <c r="N30" s="289"/>
      <c r="O30" s="289"/>
      <c r="P30" s="289"/>
      <c r="Q30" s="289"/>
      <c r="R30" s="289"/>
      <c r="S30" s="329"/>
      <c r="T30" s="283"/>
      <c r="U30" s="303"/>
      <c r="V30" s="303"/>
      <c r="W30" s="303"/>
      <c r="X30" s="283"/>
      <c r="Y30" s="283"/>
      <c r="Z30" s="283"/>
      <c r="AA30" s="283"/>
      <c r="AB30" s="290"/>
      <c r="AC30" s="172"/>
      <c r="AD30" s="172"/>
      <c r="AE30" s="172"/>
      <c r="AF30" s="172"/>
      <c r="AG30" s="172"/>
      <c r="AH30" s="172"/>
      <c r="AI30" s="172"/>
      <c r="AJ30" s="172"/>
      <c r="AK30" s="172"/>
      <c r="AL30" s="172"/>
    </row>
    <row r="31" spans="1:38" ht="13.5" customHeight="1">
      <c r="A31" s="283"/>
      <c r="B31" s="219" t="str">
        <f>'Data invoice'!X13</f>
        <v>FULL FRICTION</v>
      </c>
      <c r="C31" s="219"/>
      <c r="D31" s="168">
        <f ca="1">'Data invoice'!Z13</f>
        <v>0</v>
      </c>
      <c r="E31" s="169">
        <f>'Data invoice'!AA13</f>
        <v>0</v>
      </c>
      <c r="F31" s="169"/>
      <c r="G31" s="397">
        <v>0</v>
      </c>
      <c r="H31" s="394">
        <f>E31*(1-G31)</f>
        <v>0</v>
      </c>
      <c r="I31" s="178"/>
      <c r="J31" s="230"/>
      <c r="K31" s="307"/>
      <c r="L31" s="283"/>
      <c r="M31" s="328"/>
      <c r="N31" s="289"/>
      <c r="O31" s="289"/>
      <c r="P31" s="289"/>
      <c r="Q31" s="289"/>
      <c r="R31" s="289"/>
      <c r="S31" s="329"/>
      <c r="T31" s="283"/>
      <c r="U31" s="303"/>
      <c r="V31" s="303"/>
      <c r="W31" s="303"/>
      <c r="X31" s="283"/>
      <c r="Y31" s="283"/>
      <c r="Z31" s="283"/>
      <c r="AA31" s="283"/>
      <c r="AB31" s="290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</row>
    <row r="32" spans="1:38" ht="13.5" customHeight="1">
      <c r="A32" s="283"/>
      <c r="B32" s="219" t="str">
        <f>'Data invoice'!X14</f>
        <v>DUAL TEXTURE</v>
      </c>
      <c r="C32" s="219"/>
      <c r="D32" s="168">
        <f ca="1">'Data invoice'!Z14</f>
        <v>0</v>
      </c>
      <c r="E32" s="169">
        <f>'Data invoice'!AA14</f>
        <v>0</v>
      </c>
      <c r="F32" s="169"/>
      <c r="G32" s="397">
        <v>0</v>
      </c>
      <c r="H32" s="393">
        <f>E32*(1-G32)</f>
        <v>0</v>
      </c>
      <c r="I32" s="178"/>
      <c r="J32" s="230"/>
      <c r="K32" s="307"/>
      <c r="L32" s="283"/>
      <c r="M32" s="328"/>
      <c r="N32" s="289"/>
      <c r="O32" s="289"/>
      <c r="P32" s="289"/>
      <c r="Q32" s="289"/>
      <c r="R32" s="289"/>
      <c r="S32" s="329"/>
      <c r="T32" s="283"/>
      <c r="U32" s="303"/>
      <c r="V32" s="303"/>
      <c r="W32" s="303"/>
      <c r="X32" s="283"/>
      <c r="Y32" s="283"/>
      <c r="Z32" s="283"/>
      <c r="AA32" s="283"/>
      <c r="AB32" s="290"/>
      <c r="AC32" s="172"/>
      <c r="AD32" s="172"/>
      <c r="AE32" s="172"/>
      <c r="AF32" s="172"/>
      <c r="AG32" s="172"/>
      <c r="AH32" s="172"/>
      <c r="AI32" s="172"/>
      <c r="AJ32" s="172"/>
      <c r="AK32" s="172"/>
      <c r="AL32" s="172"/>
    </row>
    <row r="33" spans="1:38" ht="13.5" customHeight="1">
      <c r="A33" s="283"/>
      <c r="B33" s="223" t="str">
        <f>'Data invoice'!X15</f>
        <v>Total</v>
      </c>
      <c r="C33" s="223"/>
      <c r="D33" s="225">
        <f ca="1">'Data invoice'!Z15</f>
        <v>0</v>
      </c>
      <c r="E33" s="226">
        <f>'Data invoice'!AA15</f>
        <v>0</v>
      </c>
      <c r="F33" s="226"/>
      <c r="G33" s="227"/>
      <c r="H33" s="391">
        <f>H31+H32</f>
        <v>0</v>
      </c>
      <c r="I33" s="240"/>
      <c r="J33" s="179" t="str">
        <f>'Summary(old)'!P12</f>
        <v>EUR</v>
      </c>
      <c r="K33" s="307"/>
      <c r="L33" s="283"/>
      <c r="M33" s="328"/>
      <c r="N33" s="289"/>
      <c r="O33" s="289"/>
      <c r="P33" s="289"/>
      <c r="Q33" s="289"/>
      <c r="R33" s="289"/>
      <c r="S33" s="329"/>
      <c r="T33" s="283"/>
      <c r="U33" s="314"/>
      <c r="V33" s="316"/>
      <c r="W33" s="316"/>
      <c r="X33" s="283"/>
      <c r="Y33" s="283"/>
      <c r="Z33" s="283"/>
      <c r="AA33" s="283"/>
      <c r="AB33" s="290"/>
      <c r="AC33" s="172"/>
      <c r="AD33" s="172"/>
      <c r="AE33" s="172"/>
      <c r="AF33" s="172"/>
      <c r="AG33" s="172"/>
      <c r="AH33" s="172"/>
      <c r="AI33" s="172"/>
      <c r="AJ33" s="172"/>
      <c r="AK33" s="172"/>
      <c r="AL33" s="172"/>
    </row>
    <row r="34" spans="1:38" ht="13.5" customHeight="1">
      <c r="A34" s="283"/>
      <c r="B34" s="145"/>
      <c r="C34" s="145"/>
      <c r="D34" s="145"/>
      <c r="E34" s="145"/>
      <c r="F34" s="235"/>
      <c r="G34" s="235"/>
      <c r="H34" s="285"/>
      <c r="I34" s="308"/>
      <c r="J34" s="307"/>
      <c r="K34" s="307"/>
      <c r="L34" s="283"/>
      <c r="M34" s="328"/>
      <c r="N34" s="289"/>
      <c r="O34" s="289"/>
      <c r="P34" s="289"/>
      <c r="Q34" s="289"/>
      <c r="R34" s="289"/>
      <c r="S34" s="329"/>
      <c r="T34" s="283"/>
      <c r="U34" s="314"/>
      <c r="V34" s="316"/>
      <c r="W34" s="316"/>
      <c r="X34" s="283"/>
      <c r="Y34" s="283"/>
      <c r="Z34" s="283"/>
      <c r="AA34" s="283"/>
      <c r="AB34" s="290"/>
      <c r="AC34" s="172"/>
      <c r="AD34" s="172"/>
      <c r="AE34" s="172"/>
      <c r="AF34" s="172"/>
      <c r="AG34" s="172"/>
      <c r="AH34" s="172"/>
      <c r="AI34" s="172"/>
      <c r="AJ34" s="172"/>
      <c r="AK34" s="172"/>
      <c r="AL34" s="172"/>
    </row>
    <row r="35" spans="1:38" ht="13.95" customHeight="1">
      <c r="A35" s="283"/>
      <c r="B35" s="231" t="s">
        <v>765</v>
      </c>
      <c r="C35" s="232"/>
      <c r="D35" s="232"/>
      <c r="E35" s="233" t="str">
        <f>'Summary(old)'!P12</f>
        <v>EUR</v>
      </c>
      <c r="F35" s="235"/>
      <c r="G35" s="242"/>
      <c r="H35" s="285"/>
      <c r="I35" s="286"/>
      <c r="J35" s="307"/>
      <c r="K35" s="307"/>
      <c r="L35" s="283"/>
      <c r="M35" s="328"/>
      <c r="N35" s="289"/>
      <c r="O35" s="289"/>
      <c r="P35" s="289"/>
      <c r="Q35" s="289"/>
      <c r="R35" s="289"/>
      <c r="S35" s="280"/>
      <c r="T35" s="279"/>
      <c r="U35" s="283"/>
      <c r="V35" s="283"/>
      <c r="W35" s="283"/>
      <c r="X35" s="283"/>
      <c r="Y35" s="283"/>
      <c r="Z35" s="283"/>
      <c r="AA35" s="283"/>
      <c r="AB35" s="290"/>
      <c r="AC35" s="290"/>
      <c r="AD35" s="290"/>
      <c r="AE35" s="290"/>
      <c r="AF35" s="290"/>
      <c r="AG35" s="172"/>
      <c r="AH35" s="172"/>
      <c r="AI35" s="172"/>
      <c r="AJ35" s="172"/>
      <c r="AK35" s="172"/>
      <c r="AL35" s="172"/>
    </row>
    <row r="36" spans="1:38" ht="13.5" customHeight="1">
      <c r="A36" s="283"/>
      <c r="B36" s="234" t="s">
        <v>25</v>
      </c>
      <c r="C36" s="246">
        <f>H17+H22+H33+H28</f>
        <v>0</v>
      </c>
      <c r="D36" s="235"/>
      <c r="E36" s="250" t="str">
        <f>'Summary(old)'!P12</f>
        <v>EUR</v>
      </c>
      <c r="F36" s="235"/>
      <c r="G36" s="242"/>
      <c r="H36" s="285"/>
      <c r="I36" s="286"/>
      <c r="J36" s="287"/>
      <c r="K36" s="307"/>
      <c r="L36" s="283"/>
      <c r="M36" s="328"/>
      <c r="N36" s="289"/>
      <c r="O36" s="289"/>
      <c r="P36" s="289"/>
      <c r="Q36" s="289"/>
      <c r="R36" s="289"/>
      <c r="S36" s="331"/>
      <c r="T36" s="284"/>
      <c r="U36" s="283"/>
      <c r="V36" s="283"/>
      <c r="W36" s="283"/>
      <c r="X36" s="283"/>
      <c r="Y36" s="283"/>
      <c r="Z36" s="283"/>
      <c r="AA36" s="290"/>
      <c r="AB36" s="290"/>
      <c r="AC36" s="290"/>
      <c r="AD36" s="290"/>
      <c r="AE36" s="290"/>
      <c r="AF36" s="290"/>
      <c r="AG36" s="172"/>
      <c r="AH36" s="172"/>
      <c r="AI36" s="172"/>
      <c r="AJ36" s="172"/>
      <c r="AK36" s="172"/>
      <c r="AL36" s="172"/>
    </row>
    <row r="37" spans="1:38" ht="15" customHeight="1">
      <c r="A37" s="283"/>
      <c r="B37" s="234" t="str">
        <f>"VAT"&amp;". "&amp;N11*100&amp;"%"</f>
        <v>VAT. 0%</v>
      </c>
      <c r="C37" s="246">
        <f>C36*N11</f>
        <v>0</v>
      </c>
      <c r="D37" s="235"/>
      <c r="E37" s="236" t="str">
        <f>'Summary(old)'!P12</f>
        <v>EUR</v>
      </c>
      <c r="F37" s="235"/>
      <c r="G37" s="242"/>
      <c r="H37" s="285"/>
      <c r="I37" s="286"/>
      <c r="J37" s="287"/>
      <c r="K37" s="307"/>
      <c r="L37" s="283"/>
      <c r="M37" s="328"/>
      <c r="N37" s="289"/>
      <c r="O37" s="289"/>
      <c r="P37" s="289"/>
      <c r="Q37" s="289"/>
      <c r="R37" s="289"/>
      <c r="S37" s="331"/>
      <c r="T37" s="284"/>
      <c r="U37" s="283"/>
      <c r="V37" s="283"/>
      <c r="W37" s="283"/>
      <c r="X37" s="283"/>
      <c r="Y37" s="283"/>
      <c r="Z37" s="283"/>
      <c r="AA37" s="290"/>
      <c r="AB37" s="290"/>
      <c r="AC37" s="290"/>
      <c r="AD37" s="290"/>
      <c r="AE37" s="290"/>
      <c r="AF37" s="290"/>
      <c r="AG37" s="172"/>
      <c r="AH37" s="172"/>
      <c r="AI37" s="172"/>
      <c r="AJ37" s="172"/>
      <c r="AK37" s="172"/>
      <c r="AL37" s="172"/>
    </row>
    <row r="38" spans="1:38" ht="13.5" customHeight="1">
      <c r="A38" s="283"/>
      <c r="B38" s="243" t="s">
        <v>26</v>
      </c>
      <c r="C38" s="247">
        <f>C37+C36</f>
        <v>0</v>
      </c>
      <c r="D38" s="244"/>
      <c r="E38" s="245" t="str">
        <f>'Summary(old)'!P12</f>
        <v>EUR</v>
      </c>
      <c r="F38" s="235"/>
      <c r="G38" s="242"/>
      <c r="H38" s="285"/>
      <c r="I38" s="286"/>
      <c r="J38" s="287"/>
      <c r="K38" s="307"/>
      <c r="L38" s="283"/>
      <c r="M38" s="328"/>
      <c r="N38" s="289"/>
      <c r="O38" s="289"/>
      <c r="P38" s="289"/>
      <c r="Q38" s="289"/>
      <c r="R38" s="289"/>
      <c r="S38" s="331"/>
      <c r="T38" s="284"/>
      <c r="U38" s="283"/>
      <c r="V38" s="283"/>
      <c r="W38" s="283"/>
      <c r="X38" s="283"/>
      <c r="Y38" s="283"/>
      <c r="Z38" s="283"/>
      <c r="AA38" s="290"/>
      <c r="AB38" s="290"/>
      <c r="AC38" s="290"/>
      <c r="AD38" s="290"/>
      <c r="AE38" s="290"/>
      <c r="AF38" s="290"/>
      <c r="AG38" s="172"/>
      <c r="AH38" s="172"/>
      <c r="AI38" s="172"/>
      <c r="AJ38" s="172"/>
      <c r="AK38" s="172"/>
      <c r="AL38" s="172"/>
    </row>
    <row r="39" spans="1:38" ht="13.5" customHeight="1">
      <c r="A39" s="283"/>
      <c r="B39" s="234" t="s">
        <v>752</v>
      </c>
      <c r="C39" s="246">
        <v>0</v>
      </c>
      <c r="D39" s="235"/>
      <c r="E39" s="236" t="str">
        <f>'Summary(old)'!P12</f>
        <v>EUR</v>
      </c>
      <c r="F39" s="235"/>
      <c r="G39" s="242"/>
      <c r="H39" s="285"/>
      <c r="I39" s="286"/>
      <c r="J39" s="287"/>
      <c r="K39" s="287"/>
      <c r="L39" s="283"/>
      <c r="M39" s="330"/>
      <c r="N39" s="289"/>
      <c r="O39" s="289"/>
      <c r="P39" s="289"/>
      <c r="Q39" s="289"/>
      <c r="R39" s="289"/>
      <c r="S39" s="284"/>
      <c r="T39" s="284"/>
      <c r="U39" s="283"/>
      <c r="V39" s="283"/>
      <c r="W39" s="283"/>
      <c r="X39" s="283"/>
      <c r="Y39" s="283"/>
      <c r="Z39" s="283"/>
      <c r="AA39" s="290"/>
      <c r="AB39" s="290"/>
      <c r="AC39" s="290"/>
      <c r="AD39" s="290"/>
      <c r="AE39" s="290"/>
      <c r="AF39" s="290"/>
      <c r="AG39" s="172"/>
      <c r="AH39" s="172"/>
      <c r="AI39" s="172"/>
      <c r="AJ39" s="172"/>
      <c r="AK39" s="172"/>
      <c r="AL39" s="172"/>
    </row>
    <row r="40" spans="1:38" ht="13.5" customHeight="1">
      <c r="A40" s="283"/>
      <c r="B40" s="234" t="s">
        <v>753</v>
      </c>
      <c r="C40" s="246">
        <f>N10</f>
        <v>0</v>
      </c>
      <c r="D40" s="235"/>
      <c r="E40" s="236" t="str">
        <f>'Summary(old)'!P12</f>
        <v>EUR</v>
      </c>
      <c r="F40" s="235"/>
      <c r="G40" s="242"/>
      <c r="H40" s="285"/>
      <c r="I40" s="286"/>
      <c r="J40" s="287"/>
      <c r="K40" s="287"/>
      <c r="L40" s="283"/>
      <c r="M40" s="292"/>
      <c r="N40" s="289"/>
      <c r="O40" s="289"/>
      <c r="P40" s="289"/>
      <c r="Q40" s="289"/>
      <c r="R40" s="289"/>
      <c r="S40" s="284"/>
      <c r="T40" s="284"/>
      <c r="U40" s="283"/>
      <c r="V40" s="283"/>
      <c r="W40" s="283"/>
      <c r="X40" s="283"/>
      <c r="Y40" s="283"/>
      <c r="Z40" s="283"/>
      <c r="AA40" s="290"/>
      <c r="AB40" s="290"/>
      <c r="AC40" s="290"/>
      <c r="AD40" s="290"/>
      <c r="AE40" s="290"/>
      <c r="AF40" s="290"/>
      <c r="AG40" s="172"/>
      <c r="AH40" s="172"/>
      <c r="AI40" s="172"/>
      <c r="AJ40" s="172"/>
      <c r="AK40" s="172"/>
      <c r="AL40" s="172"/>
    </row>
    <row r="41" spans="1:38" ht="13.5" customHeight="1">
      <c r="A41" s="283"/>
      <c r="B41" s="243"/>
      <c r="C41" s="247"/>
      <c r="D41" s="244"/>
      <c r="E41" s="245"/>
      <c r="F41" s="235"/>
      <c r="G41" s="242"/>
      <c r="H41" s="285"/>
      <c r="I41" s="286"/>
      <c r="J41" s="287"/>
      <c r="K41" s="287"/>
      <c r="L41" s="283"/>
      <c r="M41" s="292"/>
      <c r="N41" s="289"/>
      <c r="O41" s="289"/>
      <c r="P41" s="284"/>
      <c r="Q41" s="284"/>
      <c r="R41" s="284"/>
      <c r="S41" s="284"/>
      <c r="T41" s="284"/>
      <c r="U41" s="283"/>
      <c r="V41" s="283"/>
      <c r="W41" s="283"/>
      <c r="X41" s="283"/>
      <c r="Y41" s="283"/>
      <c r="Z41" s="283"/>
      <c r="AA41" s="290"/>
      <c r="AB41" s="290"/>
      <c r="AC41" s="290"/>
      <c r="AD41" s="290"/>
      <c r="AE41" s="290"/>
      <c r="AF41" s="290"/>
      <c r="AG41" s="172"/>
      <c r="AH41" s="172"/>
      <c r="AI41" s="172"/>
      <c r="AJ41" s="172"/>
      <c r="AK41" s="172"/>
      <c r="AL41" s="172"/>
    </row>
    <row r="42" spans="1:38" ht="13.5" customHeight="1">
      <c r="A42" s="283"/>
      <c r="B42" s="243" t="s">
        <v>26</v>
      </c>
      <c r="C42" s="247">
        <f>C38+C39+C40-C41</f>
        <v>0</v>
      </c>
      <c r="D42" s="244"/>
      <c r="E42" s="245" t="str">
        <f>'Summary(old)'!P12</f>
        <v>EUR</v>
      </c>
      <c r="F42" s="235"/>
      <c r="G42" s="242"/>
      <c r="H42" s="285"/>
      <c r="I42" s="286"/>
      <c r="J42" s="287"/>
      <c r="K42" s="287"/>
      <c r="L42" s="283"/>
      <c r="M42" s="292"/>
      <c r="N42" s="289"/>
      <c r="O42" s="289"/>
      <c r="P42" s="284"/>
      <c r="Q42" s="284"/>
      <c r="R42" s="284"/>
      <c r="S42" s="284"/>
      <c r="T42" s="284"/>
      <c r="U42" s="283"/>
      <c r="V42" s="283"/>
      <c r="W42" s="283"/>
      <c r="X42" s="283"/>
      <c r="Y42" s="283"/>
      <c r="Z42" s="283"/>
      <c r="AA42" s="290"/>
      <c r="AB42" s="290"/>
      <c r="AC42" s="290"/>
      <c r="AD42" s="290"/>
      <c r="AE42" s="290"/>
      <c r="AF42" s="290"/>
      <c r="AG42" s="172"/>
      <c r="AH42" s="172"/>
      <c r="AI42" s="172"/>
      <c r="AJ42" s="172"/>
      <c r="AK42" s="172"/>
      <c r="AL42" s="172"/>
    </row>
    <row r="43" spans="1:38" ht="13.5" customHeight="1">
      <c r="A43" s="283"/>
      <c r="B43" s="243"/>
      <c r="C43" s="247"/>
      <c r="D43" s="244"/>
      <c r="E43" s="245"/>
      <c r="F43" s="235"/>
      <c r="G43" s="242"/>
      <c r="H43" s="285"/>
      <c r="I43" s="286"/>
      <c r="J43" s="287"/>
      <c r="K43" s="287"/>
      <c r="L43" s="283"/>
      <c r="M43" s="291"/>
      <c r="N43" s="284"/>
      <c r="O43" s="284"/>
      <c r="P43" s="284"/>
      <c r="Q43" s="284"/>
      <c r="R43" s="284"/>
      <c r="S43" s="284"/>
      <c r="T43" s="284"/>
      <c r="U43" s="283"/>
      <c r="V43" s="283"/>
      <c r="W43" s="283"/>
      <c r="X43" s="283"/>
      <c r="Y43" s="283"/>
      <c r="Z43" s="283"/>
      <c r="AA43" s="290"/>
      <c r="AB43" s="290"/>
      <c r="AC43" s="290"/>
      <c r="AD43" s="290"/>
      <c r="AE43" s="290"/>
      <c r="AF43" s="290"/>
      <c r="AG43" s="172"/>
      <c r="AH43" s="172"/>
      <c r="AI43" s="172"/>
      <c r="AJ43" s="172"/>
      <c r="AK43" s="172"/>
      <c r="AL43" s="172"/>
    </row>
    <row r="44" spans="1:38" ht="13.5" customHeight="1">
      <c r="A44" s="283"/>
      <c r="B44" s="532"/>
      <c r="C44" s="533"/>
      <c r="D44" s="532"/>
      <c r="E44" s="532"/>
      <c r="F44" s="235"/>
      <c r="G44" s="242"/>
      <c r="H44" s="285"/>
      <c r="I44" s="286"/>
      <c r="J44" s="287"/>
      <c r="K44" s="287"/>
      <c r="L44" s="283"/>
      <c r="M44" s="291"/>
      <c r="N44" s="284"/>
      <c r="O44" s="284"/>
      <c r="P44" s="284"/>
      <c r="Q44" s="284"/>
      <c r="R44" s="284"/>
      <c r="S44" s="284"/>
      <c r="T44" s="284"/>
      <c r="U44" s="283"/>
      <c r="V44" s="283"/>
      <c r="W44" s="283"/>
      <c r="X44" s="283"/>
      <c r="Y44" s="283"/>
      <c r="Z44" s="283"/>
      <c r="AA44" s="290"/>
      <c r="AB44" s="290"/>
      <c r="AC44" s="290"/>
      <c r="AD44" s="290"/>
      <c r="AE44" s="290"/>
      <c r="AF44" s="290"/>
      <c r="AG44" s="172"/>
      <c r="AH44" s="172"/>
      <c r="AI44" s="172"/>
      <c r="AJ44" s="172"/>
      <c r="AK44" s="172"/>
      <c r="AL44" s="172"/>
    </row>
    <row r="45" spans="1:38" ht="13.5" customHeight="1">
      <c r="A45" s="283"/>
      <c r="B45" s="532"/>
      <c r="C45" s="533"/>
      <c r="D45" s="532"/>
      <c r="E45" s="532"/>
      <c r="F45" s="235"/>
      <c r="G45" s="242"/>
      <c r="H45" s="285"/>
      <c r="I45" s="286"/>
      <c r="J45" s="287"/>
      <c r="K45" s="287"/>
      <c r="L45" s="283"/>
      <c r="M45" s="291"/>
      <c r="N45" s="284"/>
      <c r="O45" s="284"/>
      <c r="P45" s="284"/>
      <c r="Q45" s="284"/>
      <c r="R45" s="284"/>
      <c r="S45" s="284"/>
      <c r="T45" s="284"/>
      <c r="U45" s="283"/>
      <c r="V45" s="283"/>
      <c r="W45" s="283"/>
      <c r="X45" s="283"/>
      <c r="Y45" s="283"/>
      <c r="Z45" s="283"/>
      <c r="AA45" s="290"/>
      <c r="AB45" s="290"/>
      <c r="AC45" s="290"/>
      <c r="AD45" s="290"/>
      <c r="AE45" s="290"/>
      <c r="AF45" s="290"/>
      <c r="AG45" s="172"/>
      <c r="AH45" s="172"/>
      <c r="AI45" s="172"/>
      <c r="AJ45" s="172"/>
      <c r="AK45" s="172"/>
      <c r="AL45" s="172"/>
    </row>
    <row r="46" spans="1:38" ht="13.5" customHeight="1">
      <c r="A46" s="283"/>
      <c r="B46" s="532"/>
      <c r="C46" s="533"/>
      <c r="D46" s="532"/>
      <c r="E46" s="532"/>
      <c r="F46" s="235"/>
      <c r="G46" s="242"/>
      <c r="H46" s="285"/>
      <c r="I46" s="286"/>
      <c r="J46" s="287"/>
      <c r="K46" s="287"/>
      <c r="L46" s="283"/>
      <c r="M46" s="291"/>
      <c r="N46" s="284"/>
      <c r="O46" s="284"/>
      <c r="P46" s="284"/>
      <c r="Q46" s="284"/>
      <c r="R46" s="284"/>
      <c r="S46" s="284"/>
      <c r="T46" s="284"/>
      <c r="U46" s="283"/>
      <c r="V46" s="283"/>
      <c r="W46" s="283"/>
      <c r="X46" s="283"/>
      <c r="Y46" s="283"/>
      <c r="Z46" s="283"/>
      <c r="AA46" s="290"/>
      <c r="AB46" s="290"/>
      <c r="AC46" s="290"/>
      <c r="AD46" s="290"/>
      <c r="AE46" s="290"/>
      <c r="AF46" s="290"/>
      <c r="AG46" s="172"/>
      <c r="AH46" s="172"/>
      <c r="AI46" s="172"/>
      <c r="AJ46" s="172"/>
      <c r="AK46" s="172"/>
      <c r="AL46" s="172"/>
    </row>
    <row r="47" spans="1:38" ht="13.5" customHeight="1">
      <c r="A47" s="283"/>
      <c r="B47" s="532"/>
      <c r="C47" s="533"/>
      <c r="D47" s="532"/>
      <c r="E47" s="532"/>
      <c r="F47" s="235"/>
      <c r="G47" s="242"/>
      <c r="H47" s="285"/>
      <c r="I47" s="286"/>
      <c r="J47" s="287"/>
      <c r="K47" s="287"/>
      <c r="L47" s="283"/>
      <c r="M47" s="291"/>
      <c r="N47" s="284"/>
      <c r="O47" s="284"/>
      <c r="P47" s="284"/>
      <c r="Q47" s="284"/>
      <c r="R47" s="284"/>
      <c r="S47" s="284"/>
      <c r="T47" s="284"/>
      <c r="U47" s="283"/>
      <c r="V47" s="283"/>
      <c r="W47" s="283"/>
      <c r="X47" s="283"/>
      <c r="Y47" s="283"/>
      <c r="Z47" s="283"/>
      <c r="AA47" s="290"/>
      <c r="AB47" s="290"/>
      <c r="AC47" s="290"/>
      <c r="AD47" s="290"/>
      <c r="AE47" s="290"/>
      <c r="AF47" s="290"/>
      <c r="AG47" s="172"/>
      <c r="AH47" s="172"/>
      <c r="AI47" s="172"/>
      <c r="AJ47" s="172"/>
      <c r="AK47" s="172"/>
      <c r="AL47" s="172"/>
    </row>
    <row r="48" spans="1:38" ht="13.5" customHeight="1" thickBot="1">
      <c r="A48" s="283"/>
      <c r="B48" s="1664"/>
      <c r="C48" s="1665"/>
      <c r="D48" s="1665"/>
      <c r="E48" s="1665"/>
      <c r="F48" s="302"/>
      <c r="G48" s="302"/>
      <c r="H48" s="302"/>
      <c r="I48" s="302"/>
      <c r="J48" s="330"/>
      <c r="K48" s="287"/>
      <c r="L48" s="283"/>
      <c r="M48" s="291"/>
      <c r="N48" s="284"/>
      <c r="O48" s="284"/>
      <c r="P48" s="284"/>
      <c r="Q48" s="284"/>
      <c r="R48" s="284"/>
      <c r="S48" s="284"/>
      <c r="T48" s="284"/>
      <c r="U48" s="283"/>
      <c r="V48" s="283"/>
      <c r="W48" s="283"/>
      <c r="X48" s="283"/>
      <c r="Y48" s="283"/>
      <c r="Z48" s="283"/>
      <c r="AA48" s="290"/>
      <c r="AB48" s="290"/>
      <c r="AC48" s="290"/>
      <c r="AD48" s="290"/>
      <c r="AE48" s="290"/>
      <c r="AF48" s="290"/>
      <c r="AG48" s="172"/>
      <c r="AH48" s="172"/>
      <c r="AI48" s="172"/>
      <c r="AJ48" s="172"/>
      <c r="AK48" s="172"/>
      <c r="AL48" s="172"/>
    </row>
    <row r="49" spans="1:38" s="414" customFormat="1" ht="18" customHeight="1">
      <c r="A49" s="283"/>
      <c r="B49" s="1670" t="s">
        <v>3588</v>
      </c>
      <c r="C49" s="1671"/>
      <c r="D49" s="1671"/>
      <c r="E49" s="1671"/>
      <c r="F49" s="1671"/>
      <c r="G49" s="1671"/>
      <c r="H49" s="1671"/>
      <c r="I49" s="1671"/>
      <c r="J49" s="1672"/>
      <c r="K49" s="287"/>
      <c r="L49" s="288"/>
      <c r="M49" s="291"/>
      <c r="N49" s="284"/>
      <c r="O49" s="284"/>
      <c r="P49" s="279"/>
      <c r="Q49" s="279"/>
      <c r="R49" s="279"/>
      <c r="S49" s="284"/>
      <c r="T49" s="284"/>
      <c r="U49" s="279"/>
      <c r="V49" s="279"/>
      <c r="W49" s="279"/>
      <c r="X49" s="279"/>
      <c r="Y49" s="279"/>
      <c r="Z49" s="279"/>
      <c r="AA49" s="279"/>
      <c r="AB49" s="296"/>
      <c r="AC49" s="296"/>
      <c r="AD49" s="296"/>
      <c r="AE49" s="296"/>
      <c r="AF49" s="296"/>
      <c r="AG49" s="296"/>
      <c r="AH49" s="296"/>
      <c r="AI49" s="296"/>
      <c r="AJ49" s="296"/>
      <c r="AK49" s="296"/>
      <c r="AL49" s="296"/>
    </row>
    <row r="50" spans="1:38" s="414" customFormat="1" ht="13.5" customHeight="1">
      <c r="A50" s="283"/>
      <c r="B50" s="1673"/>
      <c r="C50" s="1674"/>
      <c r="D50" s="1674"/>
      <c r="E50" s="1674"/>
      <c r="F50" s="1674"/>
      <c r="G50" s="1674"/>
      <c r="H50" s="1674"/>
      <c r="I50" s="1674"/>
      <c r="J50" s="1675"/>
      <c r="K50" s="287"/>
      <c r="L50" s="291"/>
      <c r="M50" s="291"/>
      <c r="N50" s="284"/>
      <c r="O50" s="284"/>
      <c r="P50" s="279"/>
      <c r="Q50" s="279"/>
      <c r="R50" s="279"/>
      <c r="S50" s="284"/>
      <c r="T50" s="284"/>
      <c r="U50" s="284"/>
      <c r="V50" s="284"/>
      <c r="W50" s="284"/>
      <c r="X50" s="284"/>
      <c r="Y50" s="284"/>
      <c r="Z50" s="284"/>
      <c r="AA50" s="284"/>
      <c r="AB50" s="293"/>
      <c r="AC50" s="293"/>
      <c r="AD50" s="293"/>
      <c r="AE50" s="293"/>
      <c r="AF50" s="293"/>
      <c r="AG50" s="293"/>
      <c r="AH50" s="293"/>
      <c r="AI50" s="293"/>
      <c r="AJ50" s="293"/>
      <c r="AK50" s="293"/>
      <c r="AL50" s="293"/>
    </row>
    <row r="51" spans="1:38" s="414" customFormat="1" ht="6" customHeight="1">
      <c r="A51" s="279"/>
      <c r="B51" s="1673"/>
      <c r="C51" s="1674"/>
      <c r="D51" s="1674"/>
      <c r="E51" s="1674"/>
      <c r="F51" s="1674"/>
      <c r="G51" s="1674"/>
      <c r="H51" s="1674"/>
      <c r="I51" s="1674"/>
      <c r="J51" s="1675"/>
      <c r="K51" s="330"/>
      <c r="L51" s="291"/>
      <c r="M51" s="291"/>
      <c r="N51" s="279"/>
      <c r="O51" s="279"/>
      <c r="P51" s="284"/>
      <c r="Q51" s="284"/>
      <c r="R51" s="284"/>
      <c r="S51" s="284"/>
      <c r="T51" s="284"/>
      <c r="U51" s="284"/>
      <c r="V51" s="284"/>
      <c r="W51" s="284"/>
      <c r="X51" s="284"/>
      <c r="Y51" s="284"/>
      <c r="Z51" s="284"/>
      <c r="AA51" s="284"/>
      <c r="AB51" s="293"/>
      <c r="AC51" s="293"/>
      <c r="AD51" s="293"/>
      <c r="AE51" s="293"/>
      <c r="AF51" s="293"/>
      <c r="AG51" s="293"/>
      <c r="AH51" s="293"/>
      <c r="AI51" s="293"/>
      <c r="AJ51" s="293"/>
      <c r="AK51" s="293"/>
      <c r="AL51" s="293"/>
    </row>
    <row r="52" spans="1:38" s="414" customFormat="1" ht="13.5" customHeight="1">
      <c r="A52" s="284"/>
      <c r="B52" s="1673"/>
      <c r="C52" s="1674"/>
      <c r="D52" s="1674"/>
      <c r="E52" s="1674"/>
      <c r="F52" s="1674"/>
      <c r="G52" s="1674"/>
      <c r="H52" s="1674"/>
      <c r="I52" s="1674"/>
      <c r="J52" s="1675"/>
      <c r="K52" s="292"/>
      <c r="L52" s="291"/>
      <c r="M52" s="291"/>
      <c r="N52" s="279"/>
      <c r="O52" s="279"/>
      <c r="P52" s="284"/>
      <c r="Q52" s="284"/>
      <c r="R52" s="284"/>
      <c r="S52" s="284"/>
      <c r="T52" s="284"/>
      <c r="U52" s="284"/>
      <c r="V52" s="284"/>
      <c r="W52" s="284"/>
      <c r="X52" s="284"/>
      <c r="Y52" s="284"/>
      <c r="Z52" s="284"/>
      <c r="AA52" s="284"/>
      <c r="AB52" s="293"/>
      <c r="AC52" s="293"/>
      <c r="AD52" s="293"/>
      <c r="AE52" s="293"/>
      <c r="AF52" s="293"/>
      <c r="AG52" s="293"/>
      <c r="AH52" s="293"/>
      <c r="AI52" s="293"/>
      <c r="AJ52" s="293"/>
      <c r="AK52" s="293"/>
      <c r="AL52" s="293"/>
    </row>
    <row r="53" spans="1:38" s="414" customFormat="1" ht="13.5" customHeight="1" thickBot="1">
      <c r="A53" s="284"/>
      <c r="B53" s="1676"/>
      <c r="C53" s="1677"/>
      <c r="D53" s="1677"/>
      <c r="E53" s="1677"/>
      <c r="F53" s="1677"/>
      <c r="G53" s="1677"/>
      <c r="H53" s="1677"/>
      <c r="I53" s="1677"/>
      <c r="J53" s="1678"/>
      <c r="K53" s="292"/>
      <c r="L53" s="291"/>
      <c r="M53" s="291"/>
      <c r="N53" s="279"/>
      <c r="O53" s="279"/>
      <c r="P53" s="284"/>
      <c r="Q53" s="284"/>
      <c r="R53" s="284"/>
      <c r="S53" s="284"/>
      <c r="T53" s="284"/>
      <c r="U53" s="284"/>
      <c r="V53" s="284"/>
      <c r="W53" s="284"/>
      <c r="X53" s="284"/>
      <c r="Y53" s="284"/>
      <c r="Z53" s="284"/>
      <c r="AA53" s="284"/>
      <c r="AB53" s="293"/>
      <c r="AC53" s="293"/>
      <c r="AD53" s="293"/>
      <c r="AE53" s="293"/>
      <c r="AF53" s="293"/>
      <c r="AG53" s="293"/>
      <c r="AH53" s="293"/>
      <c r="AI53" s="293"/>
      <c r="AJ53" s="293"/>
      <c r="AK53" s="293"/>
      <c r="AL53" s="293"/>
    </row>
    <row r="54" spans="1:38" s="414" customFormat="1" ht="13.5" customHeight="1">
      <c r="A54" s="284"/>
      <c r="B54" s="291"/>
      <c r="C54" s="291"/>
      <c r="D54" s="291"/>
      <c r="E54" s="291"/>
      <c r="F54" s="291"/>
      <c r="G54" s="291"/>
      <c r="H54" s="291"/>
      <c r="I54" s="291"/>
      <c r="J54" s="291"/>
      <c r="K54" s="292"/>
      <c r="L54" s="291"/>
      <c r="M54" s="291"/>
      <c r="N54" s="279"/>
      <c r="O54" s="279"/>
      <c r="P54" s="284"/>
      <c r="Q54" s="284"/>
      <c r="R54" s="284"/>
      <c r="S54" s="284"/>
      <c r="T54" s="284"/>
      <c r="U54" s="284"/>
      <c r="V54" s="284"/>
      <c r="W54" s="284"/>
      <c r="X54" s="284"/>
      <c r="Y54" s="284"/>
      <c r="Z54" s="284"/>
      <c r="AA54" s="284"/>
      <c r="AB54" s="293"/>
      <c r="AC54" s="293"/>
      <c r="AD54" s="293"/>
      <c r="AE54" s="293"/>
      <c r="AF54" s="293"/>
      <c r="AG54" s="293"/>
      <c r="AH54" s="293"/>
      <c r="AI54" s="293"/>
      <c r="AJ54" s="293"/>
      <c r="AK54" s="293"/>
      <c r="AL54" s="293"/>
    </row>
    <row r="55" spans="1:38" s="414" customFormat="1" ht="13.5" customHeight="1">
      <c r="A55" s="284"/>
      <c r="B55" s="291"/>
      <c r="C55" s="291"/>
      <c r="D55" s="291"/>
      <c r="E55" s="291"/>
      <c r="F55" s="291"/>
      <c r="G55" s="291"/>
      <c r="H55" s="291"/>
      <c r="I55" s="291"/>
      <c r="J55" s="291"/>
      <c r="K55" s="292"/>
      <c r="L55" s="291"/>
      <c r="M55" s="291"/>
      <c r="N55" s="279"/>
      <c r="O55" s="279"/>
      <c r="P55" s="284"/>
      <c r="Q55" s="284"/>
      <c r="R55" s="284"/>
      <c r="S55" s="284"/>
      <c r="T55" s="284"/>
      <c r="U55" s="284"/>
      <c r="V55" s="284"/>
      <c r="W55" s="284"/>
      <c r="X55" s="284"/>
      <c r="Y55" s="284"/>
      <c r="Z55" s="284"/>
      <c r="AA55" s="284"/>
      <c r="AB55" s="293"/>
      <c r="AC55" s="293"/>
      <c r="AD55" s="293"/>
      <c r="AE55" s="293"/>
      <c r="AF55" s="293"/>
      <c r="AG55" s="293"/>
      <c r="AH55" s="293"/>
      <c r="AI55" s="293"/>
      <c r="AJ55" s="293"/>
      <c r="AK55" s="293"/>
      <c r="AL55" s="293"/>
    </row>
    <row r="56" spans="1:38" s="414" customFormat="1" ht="13.5" customHeight="1">
      <c r="A56" s="284"/>
      <c r="B56" s="291"/>
      <c r="C56" s="291"/>
      <c r="D56" s="291"/>
      <c r="E56" s="291"/>
      <c r="F56" s="291"/>
      <c r="G56" s="291"/>
      <c r="H56" s="291"/>
      <c r="I56" s="291"/>
      <c r="J56" s="291"/>
      <c r="K56" s="292"/>
      <c r="L56" s="291"/>
      <c r="M56" s="291"/>
      <c r="N56" s="279"/>
      <c r="O56" s="279"/>
      <c r="P56" s="284"/>
      <c r="Q56" s="284"/>
      <c r="R56" s="284"/>
      <c r="S56" s="284"/>
      <c r="T56" s="284"/>
      <c r="U56" s="284"/>
      <c r="V56" s="284"/>
      <c r="W56" s="284"/>
      <c r="X56" s="284"/>
      <c r="Y56" s="284"/>
      <c r="Z56" s="284"/>
      <c r="AA56" s="284"/>
      <c r="AB56" s="293"/>
      <c r="AC56" s="293"/>
      <c r="AD56" s="293"/>
      <c r="AE56" s="293"/>
      <c r="AF56" s="293"/>
      <c r="AG56" s="293"/>
      <c r="AH56" s="293"/>
      <c r="AI56" s="293"/>
      <c r="AJ56" s="293"/>
      <c r="AK56" s="293"/>
      <c r="AL56" s="293"/>
    </row>
    <row r="57" spans="1:38" s="414" customFormat="1" ht="6.6" customHeight="1">
      <c r="A57" s="284"/>
      <c r="B57" s="291"/>
      <c r="C57" s="291"/>
      <c r="D57" s="291"/>
      <c r="E57" s="291"/>
      <c r="F57" s="291"/>
      <c r="G57" s="291"/>
      <c r="H57" s="291"/>
      <c r="I57" s="291"/>
      <c r="J57" s="291"/>
      <c r="K57" s="292"/>
      <c r="L57" s="291"/>
      <c r="M57" s="291"/>
      <c r="N57" s="279"/>
      <c r="O57" s="279"/>
      <c r="P57" s="284"/>
      <c r="Q57" s="284"/>
      <c r="R57" s="284"/>
      <c r="S57" s="284"/>
      <c r="T57" s="284"/>
      <c r="U57" s="284"/>
      <c r="V57" s="284"/>
      <c r="W57" s="284"/>
      <c r="X57" s="284"/>
      <c r="Y57" s="284"/>
      <c r="Z57" s="284"/>
      <c r="AA57" s="284"/>
      <c r="AB57" s="293"/>
      <c r="AC57" s="293"/>
      <c r="AD57" s="293"/>
      <c r="AE57" s="293"/>
      <c r="AF57" s="293"/>
      <c r="AG57" s="293"/>
      <c r="AH57" s="293"/>
      <c r="AI57" s="293"/>
      <c r="AJ57" s="293"/>
      <c r="AK57" s="293"/>
      <c r="AL57" s="293"/>
    </row>
    <row r="58" spans="1:38" s="414" customFormat="1" ht="10.8" customHeight="1">
      <c r="A58" s="284"/>
      <c r="B58" s="291"/>
      <c r="C58" s="291"/>
      <c r="D58" s="291"/>
      <c r="E58" s="291"/>
      <c r="F58" s="291"/>
      <c r="G58" s="291"/>
      <c r="H58" s="291"/>
      <c r="I58" s="291"/>
      <c r="J58" s="291"/>
      <c r="K58" s="292"/>
      <c r="L58" s="291"/>
      <c r="M58" s="291"/>
      <c r="N58" s="279"/>
      <c r="O58" s="279"/>
      <c r="P58" s="284"/>
      <c r="Q58" s="284"/>
      <c r="R58" s="284"/>
      <c r="S58" s="284"/>
      <c r="T58" s="284"/>
      <c r="U58" s="284"/>
      <c r="V58" s="284"/>
      <c r="W58" s="284"/>
      <c r="X58" s="284"/>
      <c r="Y58" s="284"/>
      <c r="Z58" s="284"/>
      <c r="AA58" s="284"/>
      <c r="AB58" s="293"/>
      <c r="AC58" s="293"/>
      <c r="AD58" s="293"/>
      <c r="AE58" s="293"/>
      <c r="AF58" s="293"/>
      <c r="AG58" s="293"/>
      <c r="AH58" s="293"/>
      <c r="AI58" s="293"/>
      <c r="AJ58" s="293"/>
      <c r="AK58" s="293"/>
      <c r="AL58" s="293"/>
    </row>
    <row r="59" spans="1:38" s="414" customFormat="1" ht="13.2" hidden="1" customHeight="1">
      <c r="A59" s="284"/>
      <c r="B59" s="291"/>
      <c r="C59" s="291"/>
      <c r="D59" s="291"/>
      <c r="E59" s="291"/>
      <c r="F59" s="291"/>
      <c r="G59" s="291"/>
      <c r="H59" s="291"/>
      <c r="I59" s="291"/>
      <c r="J59" s="291"/>
      <c r="K59" s="292"/>
      <c r="L59" s="291"/>
      <c r="M59" s="291"/>
      <c r="N59" s="318"/>
      <c r="O59" s="284"/>
      <c r="P59" s="284"/>
      <c r="Q59" s="284"/>
      <c r="R59" s="284"/>
      <c r="S59" s="279"/>
      <c r="T59" s="279"/>
      <c r="U59" s="284"/>
      <c r="V59" s="284"/>
      <c r="W59" s="284"/>
      <c r="X59" s="284"/>
      <c r="Y59" s="284"/>
      <c r="Z59" s="284"/>
      <c r="AA59" s="284"/>
      <c r="AB59" s="293"/>
      <c r="AC59" s="293"/>
      <c r="AD59" s="293"/>
      <c r="AE59" s="293"/>
      <c r="AF59" s="293"/>
      <c r="AG59" s="293"/>
      <c r="AH59" s="293"/>
      <c r="AI59" s="293"/>
      <c r="AJ59" s="293"/>
      <c r="AK59" s="293"/>
      <c r="AL59" s="293"/>
    </row>
    <row r="60" spans="1:38" s="414" customFormat="1" ht="13.2" hidden="1" customHeight="1">
      <c r="A60" s="284"/>
      <c r="B60" s="291"/>
      <c r="C60" s="291"/>
      <c r="D60" s="291"/>
      <c r="E60" s="291"/>
      <c r="F60" s="291"/>
      <c r="G60" s="291"/>
      <c r="H60" s="291"/>
      <c r="I60" s="291"/>
      <c r="J60" s="291"/>
      <c r="K60" s="292"/>
      <c r="L60" s="291"/>
      <c r="M60" s="291"/>
      <c r="N60" s="284"/>
      <c r="O60" s="284"/>
      <c r="P60" s="284"/>
      <c r="Q60" s="284"/>
      <c r="R60" s="284"/>
      <c r="S60" s="279"/>
      <c r="T60" s="279"/>
      <c r="U60" s="284"/>
      <c r="V60" s="284"/>
      <c r="W60" s="284"/>
      <c r="X60" s="284"/>
      <c r="Y60" s="284"/>
      <c r="Z60" s="284"/>
      <c r="AA60" s="284"/>
      <c r="AB60" s="293"/>
      <c r="AC60" s="293"/>
      <c r="AD60" s="293"/>
      <c r="AE60" s="293"/>
      <c r="AF60" s="293"/>
      <c r="AG60" s="293"/>
      <c r="AH60" s="293"/>
      <c r="AI60" s="293"/>
      <c r="AJ60" s="293"/>
      <c r="AK60" s="293"/>
      <c r="AL60" s="293"/>
    </row>
    <row r="61" spans="1:38" s="414" customFormat="1" ht="13.2" hidden="1" customHeight="1">
      <c r="A61" s="284"/>
      <c r="B61" s="291"/>
      <c r="C61" s="291"/>
      <c r="D61" s="291"/>
      <c r="E61" s="291"/>
      <c r="F61" s="291"/>
      <c r="G61" s="291"/>
      <c r="H61" s="291"/>
      <c r="I61" s="291"/>
      <c r="J61" s="291"/>
      <c r="K61" s="292"/>
      <c r="L61" s="291"/>
      <c r="M61" s="291"/>
      <c r="N61" s="284"/>
      <c r="O61" s="284"/>
      <c r="P61" s="284"/>
      <c r="Q61" s="284"/>
      <c r="R61" s="284"/>
      <c r="S61" s="284"/>
      <c r="T61" s="284"/>
      <c r="U61" s="284"/>
      <c r="V61" s="284"/>
      <c r="W61" s="284"/>
      <c r="X61" s="284"/>
      <c r="Y61" s="284"/>
      <c r="Z61" s="284"/>
      <c r="AA61" s="284"/>
      <c r="AB61" s="293"/>
      <c r="AC61" s="293"/>
      <c r="AD61" s="293"/>
      <c r="AE61" s="293"/>
      <c r="AF61" s="293"/>
      <c r="AG61" s="293"/>
      <c r="AH61" s="293"/>
      <c r="AI61" s="293"/>
      <c r="AJ61" s="293"/>
      <c r="AK61" s="293"/>
      <c r="AL61" s="293"/>
    </row>
    <row r="62" spans="1:38" s="414" customFormat="1" ht="13.2" hidden="1" customHeight="1">
      <c r="A62" s="284"/>
      <c r="B62" s="291"/>
      <c r="C62" s="291"/>
      <c r="D62" s="291"/>
      <c r="E62" s="291"/>
      <c r="F62" s="291"/>
      <c r="G62" s="291"/>
      <c r="H62" s="291"/>
      <c r="I62" s="291"/>
      <c r="J62" s="291"/>
      <c r="K62" s="292"/>
      <c r="L62" s="291"/>
      <c r="M62" s="291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93"/>
      <c r="AC62" s="293"/>
      <c r="AD62" s="293"/>
      <c r="AE62" s="293"/>
      <c r="AF62" s="293"/>
      <c r="AG62" s="293"/>
      <c r="AH62" s="293"/>
      <c r="AI62" s="293"/>
      <c r="AJ62" s="293"/>
      <c r="AK62" s="293"/>
      <c r="AL62" s="293"/>
    </row>
    <row r="63" spans="1:38" s="414" customFormat="1" ht="13.2" hidden="1" customHeight="1">
      <c r="A63" s="284"/>
      <c r="B63" s="291"/>
      <c r="C63" s="291"/>
      <c r="D63" s="291"/>
      <c r="E63" s="291"/>
      <c r="F63" s="291"/>
      <c r="G63" s="291"/>
      <c r="H63" s="291"/>
      <c r="I63" s="291"/>
      <c r="J63" s="291"/>
      <c r="K63" s="292"/>
      <c r="L63" s="291"/>
      <c r="M63" s="279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93"/>
      <c r="AC63" s="293"/>
      <c r="AD63" s="293"/>
      <c r="AE63" s="293"/>
      <c r="AF63" s="293"/>
      <c r="AG63" s="293"/>
      <c r="AH63" s="293"/>
      <c r="AI63" s="293"/>
      <c r="AJ63" s="293"/>
      <c r="AK63" s="293"/>
      <c r="AL63" s="293"/>
    </row>
    <row r="64" spans="1:38" s="414" customFormat="1" ht="13.2" hidden="1" customHeight="1">
      <c r="A64" s="284"/>
      <c r="B64" s="291"/>
      <c r="C64" s="291"/>
      <c r="D64" s="291"/>
      <c r="E64" s="291"/>
      <c r="F64" s="291"/>
      <c r="G64" s="291"/>
      <c r="H64" s="291"/>
      <c r="I64" s="291"/>
      <c r="J64" s="291"/>
      <c r="K64" s="292"/>
      <c r="L64" s="291"/>
      <c r="M64" s="279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93"/>
      <c r="AC64" s="293"/>
      <c r="AD64" s="293"/>
      <c r="AE64" s="293"/>
      <c r="AF64" s="293"/>
      <c r="AG64" s="293"/>
      <c r="AH64" s="293"/>
      <c r="AI64" s="293"/>
      <c r="AJ64" s="293"/>
      <c r="AK64" s="293"/>
      <c r="AL64" s="293"/>
    </row>
    <row r="65" spans="1:38" s="414" customFormat="1" ht="18" customHeight="1">
      <c r="A65" s="284"/>
      <c r="B65" s="1666" t="s">
        <v>27</v>
      </c>
      <c r="C65" s="1665"/>
      <c r="D65" s="1665"/>
      <c r="E65" s="1665"/>
      <c r="F65" s="1665"/>
      <c r="G65" s="1665"/>
      <c r="H65" s="1665"/>
      <c r="I65" s="1665"/>
      <c r="J65" s="1665"/>
      <c r="K65" s="292"/>
      <c r="L65" s="291"/>
      <c r="M65" s="318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93"/>
      <c r="AC65" s="293"/>
      <c r="AD65" s="293"/>
      <c r="AE65" s="293"/>
      <c r="AF65" s="293"/>
      <c r="AG65" s="293"/>
      <c r="AH65" s="293"/>
      <c r="AI65" s="293"/>
      <c r="AJ65" s="293"/>
      <c r="AK65" s="293"/>
      <c r="AL65" s="293"/>
    </row>
    <row r="66" spans="1:38" s="414" customFormat="1" ht="7.2" customHeight="1">
      <c r="A66" s="284"/>
      <c r="B66" s="291"/>
      <c r="C66" s="291"/>
      <c r="D66" s="291"/>
      <c r="E66" s="291"/>
      <c r="F66" s="291"/>
      <c r="G66" s="291"/>
      <c r="H66" s="291"/>
      <c r="I66" s="291"/>
      <c r="J66" s="292"/>
      <c r="K66" s="292"/>
      <c r="L66" s="291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93"/>
      <c r="AC66" s="293"/>
      <c r="AD66" s="293"/>
      <c r="AE66" s="293"/>
      <c r="AF66" s="293"/>
      <c r="AG66" s="293"/>
      <c r="AH66" s="293"/>
      <c r="AI66" s="293"/>
      <c r="AJ66" s="293"/>
      <c r="AK66" s="293"/>
      <c r="AL66" s="293"/>
    </row>
    <row r="67" spans="1:38" s="414" customFormat="1" ht="1.95" customHeight="1">
      <c r="A67" s="284"/>
      <c r="B67" s="291"/>
      <c r="C67" s="291"/>
      <c r="D67" s="291"/>
      <c r="E67" s="291"/>
      <c r="F67" s="291"/>
      <c r="G67" s="291"/>
      <c r="H67" s="291"/>
      <c r="I67" s="291"/>
      <c r="J67" s="292"/>
      <c r="K67" s="292"/>
      <c r="L67" s="291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93"/>
      <c r="AC67" s="293"/>
      <c r="AD67" s="293"/>
      <c r="AE67" s="293"/>
      <c r="AF67" s="293"/>
      <c r="AG67" s="293"/>
      <c r="AH67" s="293"/>
      <c r="AI67" s="293"/>
      <c r="AJ67" s="293"/>
      <c r="AK67" s="293"/>
      <c r="AL67" s="293"/>
    </row>
    <row r="68" spans="1:38" s="414" customFormat="1" ht="24" customHeight="1">
      <c r="A68" s="284"/>
      <c r="B68" s="279"/>
      <c r="C68" s="279"/>
      <c r="D68" s="279"/>
      <c r="E68" s="279"/>
      <c r="F68" s="294"/>
      <c r="G68" s="294"/>
      <c r="H68" s="279"/>
      <c r="I68" s="279"/>
      <c r="J68" s="295"/>
      <c r="K68" s="292"/>
      <c r="L68" s="291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93"/>
      <c r="AC68" s="293"/>
      <c r="AD68" s="293"/>
      <c r="AE68" s="293"/>
      <c r="AF68" s="293"/>
      <c r="AG68" s="293"/>
      <c r="AH68" s="293"/>
      <c r="AI68" s="293"/>
      <c r="AJ68" s="293"/>
      <c r="AK68" s="293"/>
      <c r="AL68" s="293"/>
    </row>
    <row r="69" spans="1:38" s="414" customFormat="1" ht="24" customHeight="1">
      <c r="A69" s="284"/>
      <c r="B69" s="279"/>
      <c r="C69" s="279"/>
      <c r="D69" s="279"/>
      <c r="E69" s="279"/>
      <c r="F69" s="294"/>
      <c r="G69" s="294"/>
      <c r="H69" s="279"/>
      <c r="I69" s="279"/>
      <c r="J69" s="295"/>
      <c r="K69" s="292"/>
      <c r="L69" s="291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93"/>
      <c r="AC69" s="293"/>
      <c r="AD69" s="293"/>
      <c r="AE69" s="293"/>
      <c r="AF69" s="293"/>
      <c r="AG69" s="293"/>
      <c r="AH69" s="293"/>
      <c r="AI69" s="293"/>
      <c r="AJ69" s="293"/>
      <c r="AK69" s="293"/>
      <c r="AL69" s="293"/>
    </row>
    <row r="70" spans="1:38" s="414" customFormat="1" ht="24" customHeight="1">
      <c r="A70" s="284"/>
      <c r="B70" s="279"/>
      <c r="C70" s="279"/>
      <c r="D70" s="279"/>
      <c r="E70" s="279"/>
      <c r="F70" s="294"/>
      <c r="G70" s="294"/>
      <c r="H70" s="279"/>
      <c r="I70" s="279"/>
      <c r="J70" s="295"/>
      <c r="K70" s="292"/>
      <c r="L70" s="291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93"/>
      <c r="AC70" s="293"/>
      <c r="AD70" s="293"/>
      <c r="AE70" s="293"/>
      <c r="AF70" s="293"/>
      <c r="AG70" s="293"/>
      <c r="AH70" s="293"/>
      <c r="AI70" s="293"/>
      <c r="AJ70" s="293"/>
      <c r="AK70" s="293"/>
      <c r="AL70" s="293"/>
    </row>
    <row r="71" spans="1:38" s="414" customFormat="1" ht="13.95" customHeight="1">
      <c r="A71" s="284"/>
      <c r="B71" s="336" t="s">
        <v>28</v>
      </c>
      <c r="C71" s="336"/>
      <c r="D71" s="336" t="s">
        <v>29</v>
      </c>
      <c r="E71" s="337">
        <f>C2</f>
        <v>0</v>
      </c>
      <c r="F71" s="336"/>
      <c r="G71" s="336" t="s">
        <v>755</v>
      </c>
      <c r="H71" s="337">
        <f>E2</f>
        <v>0</v>
      </c>
      <c r="I71" s="336"/>
      <c r="J71" s="335"/>
      <c r="K71" s="292"/>
      <c r="L71" s="279"/>
      <c r="M71" s="284"/>
      <c r="N71" s="284"/>
      <c r="O71" s="284"/>
      <c r="P71" s="284"/>
      <c r="Q71" s="284"/>
      <c r="R71" s="284"/>
      <c r="S71" s="284"/>
      <c r="T71" s="284"/>
      <c r="U71" s="279"/>
      <c r="V71" s="279"/>
      <c r="W71" s="279"/>
      <c r="X71" s="279"/>
      <c r="Y71" s="279"/>
      <c r="Z71" s="279"/>
      <c r="AA71" s="279"/>
      <c r="AB71" s="296"/>
      <c r="AC71" s="296"/>
      <c r="AD71" s="296"/>
      <c r="AE71" s="296"/>
      <c r="AF71" s="296"/>
      <c r="AG71" s="296"/>
      <c r="AH71" s="296"/>
      <c r="AI71" s="296"/>
      <c r="AJ71" s="296"/>
      <c r="AK71" s="296"/>
      <c r="AL71" s="296"/>
    </row>
    <row r="72" spans="1:38" s="414" customFormat="1" ht="16.2" customHeight="1">
      <c r="A72" s="339" t="str">
        <f>'Data invoice'!K1</f>
        <v>Category</v>
      </c>
      <c r="B72" s="339" t="str">
        <f>'Data invoice'!L1</f>
        <v>Range</v>
      </c>
      <c r="C72" s="339" t="str">
        <f>'Data invoice'!M1</f>
        <v>Name</v>
      </c>
      <c r="D72" s="339" t="str">
        <f>'Data invoice'!N1</f>
        <v>Material</v>
      </c>
      <c r="E72" s="339" t="str">
        <f>'Data invoice'!O1</f>
        <v>Prod/sets</v>
      </c>
      <c r="F72" s="339" t="str">
        <f>'Data invoice'!P1</f>
        <v>Finition</v>
      </c>
      <c r="G72" s="339" t="str">
        <f>'Data invoice'!Q1</f>
        <v>Size</v>
      </c>
      <c r="H72" s="339" t="str">
        <f>'Data invoice'!R1</f>
        <v>Sets</v>
      </c>
      <c r="I72" s="476" t="str">
        <f>'Data invoice'!S1</f>
        <v>Price</v>
      </c>
      <c r="J72" s="476" t="str">
        <f>'Data invoice'!T1</f>
        <v>EUR</v>
      </c>
      <c r="L72" s="279"/>
      <c r="M72" s="284"/>
      <c r="N72" s="284"/>
      <c r="O72" s="284"/>
      <c r="P72" s="284"/>
      <c r="Q72" s="284"/>
      <c r="R72" s="284"/>
      <c r="S72" s="284"/>
      <c r="T72" s="284"/>
      <c r="U72" s="279"/>
      <c r="V72" s="279"/>
      <c r="W72" s="279"/>
      <c r="X72" s="279"/>
      <c r="Y72" s="279"/>
      <c r="Z72" s="279"/>
      <c r="AA72" s="279"/>
      <c r="AB72" s="296"/>
      <c r="AC72" s="296"/>
      <c r="AD72" s="296"/>
      <c r="AE72" s="296"/>
      <c r="AF72" s="296"/>
      <c r="AG72" s="296"/>
      <c r="AH72" s="296"/>
      <c r="AI72" s="296"/>
      <c r="AJ72" s="296"/>
      <c r="AK72" s="296"/>
      <c r="AL72" s="296"/>
    </row>
    <row r="73" spans="1:38" s="414" customFormat="1" ht="13.95" customHeight="1">
      <c r="A73" s="284" t="str">
        <f>IF('Data invoice'!J2=0,"",'Data invoice'!K2)</f>
        <v/>
      </c>
      <c r="B73" s="284" t="str">
        <f>IF('Data invoice'!K2=0,"",'Data invoice'!L2)</f>
        <v/>
      </c>
      <c r="C73" s="284" t="str">
        <f>IF('Data invoice'!L2=0,"",'Data invoice'!M2)</f>
        <v/>
      </c>
      <c r="D73" s="284" t="str">
        <f>IF('Data invoice'!M2=0,"",'Data invoice'!N2)</f>
        <v/>
      </c>
      <c r="E73" s="284" t="str">
        <f>IF('Data invoice'!N2=0,"",'Data invoice'!O2)</f>
        <v/>
      </c>
      <c r="F73" s="284" t="str">
        <f>IF('Data invoice'!O2=0,"",'Data invoice'!P2)</f>
        <v/>
      </c>
      <c r="G73" s="284" t="str">
        <f>IF('Data invoice'!P2=0,"",'Data invoice'!Q2)</f>
        <v/>
      </c>
      <c r="H73" s="284" t="str">
        <f>IF('Data invoice'!Q2=0,"",'Data invoice'!R2)</f>
        <v/>
      </c>
      <c r="I73" s="320" t="str">
        <f>IF('Data invoice'!R2=0,"",'Data invoice'!S2)</f>
        <v/>
      </c>
      <c r="J73" s="367" t="str">
        <f>IF('Data invoice'!S2=0,"",'Data invoice'!T2)</f>
        <v/>
      </c>
      <c r="L73" s="318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93"/>
      <c r="AC73" s="293"/>
      <c r="AD73" s="293"/>
      <c r="AE73" s="293"/>
      <c r="AF73" s="293"/>
      <c r="AG73" s="293"/>
      <c r="AH73" s="293"/>
      <c r="AI73" s="293"/>
      <c r="AJ73" s="293"/>
      <c r="AK73" s="293"/>
      <c r="AL73" s="293"/>
    </row>
    <row r="74" spans="1:38" s="414" customFormat="1" ht="13.95" customHeight="1">
      <c r="A74" s="284" t="str">
        <f>IF('Data invoice'!J3=0,"",'Data invoice'!K3)</f>
        <v/>
      </c>
      <c r="B74" s="284" t="str">
        <f>IF('Data invoice'!K3=0,"",'Data invoice'!L3)</f>
        <v/>
      </c>
      <c r="C74" s="284" t="str">
        <f>IF('Data invoice'!L3=0,"",'Data invoice'!M3)</f>
        <v/>
      </c>
      <c r="D74" s="284" t="str">
        <f>IF('Data invoice'!M3=0,"",'Data invoice'!N3)</f>
        <v/>
      </c>
      <c r="E74" s="284" t="str">
        <f>IF('Data invoice'!N3=0,"",'Data invoice'!O3)</f>
        <v/>
      </c>
      <c r="F74" s="284" t="str">
        <f>IF('Data invoice'!O3=0,"",'Data invoice'!P3)</f>
        <v/>
      </c>
      <c r="G74" s="284" t="str">
        <f>IF('Data invoice'!P3=0,"",'Data invoice'!Q3)</f>
        <v/>
      </c>
      <c r="H74" s="284" t="str">
        <f>IF('Data invoice'!Q3=0,"",'Data invoice'!R3)</f>
        <v/>
      </c>
      <c r="I74" s="320" t="str">
        <f>IF('Data invoice'!R3=0,"",'Data invoice'!S3)</f>
        <v/>
      </c>
      <c r="J74" s="367" t="str">
        <f>IF('Data invoice'!S3=0,"",'Data invoice'!T3)</f>
        <v/>
      </c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93"/>
      <c r="AC74" s="293"/>
      <c r="AD74" s="293"/>
      <c r="AE74" s="293"/>
      <c r="AF74" s="293"/>
      <c r="AG74" s="293"/>
      <c r="AH74" s="293"/>
      <c r="AI74" s="293"/>
      <c r="AJ74" s="293"/>
      <c r="AK74" s="293"/>
      <c r="AL74" s="293"/>
    </row>
    <row r="75" spans="1:38" s="414" customFormat="1" ht="13.95" customHeight="1">
      <c r="A75" s="284" t="str">
        <f>IF('Data invoice'!J4=0,"",'Data invoice'!K4)</f>
        <v/>
      </c>
      <c r="B75" s="284" t="str">
        <f>IF('Data invoice'!K4=0,"",'Data invoice'!L4)</f>
        <v/>
      </c>
      <c r="C75" s="284" t="str">
        <f>IF('Data invoice'!L4=0,"",'Data invoice'!M4)</f>
        <v/>
      </c>
      <c r="D75" s="284" t="str">
        <f>IF('Data invoice'!M4=0,"",'Data invoice'!N4)</f>
        <v/>
      </c>
      <c r="E75" s="284" t="str">
        <f>IF('Data invoice'!N4=0,"",'Data invoice'!O4)</f>
        <v/>
      </c>
      <c r="F75" s="284" t="str">
        <f>IF('Data invoice'!O4=0,"",'Data invoice'!P4)</f>
        <v/>
      </c>
      <c r="G75" s="284" t="str">
        <f>IF('Data invoice'!P4=0,"",'Data invoice'!Q4)</f>
        <v/>
      </c>
      <c r="H75" s="284" t="str">
        <f>IF('Data invoice'!Q4=0,"",'Data invoice'!R4)</f>
        <v/>
      </c>
      <c r="I75" s="320" t="str">
        <f>IF('Data invoice'!R4=0,"",'Data invoice'!S4)</f>
        <v/>
      </c>
      <c r="J75" s="367" t="str">
        <f>IF('Data invoice'!S4=0,"",'Data invoice'!T4)</f>
        <v/>
      </c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93"/>
      <c r="AB75" s="293"/>
      <c r="AC75" s="293"/>
      <c r="AD75" s="293"/>
      <c r="AE75" s="293"/>
      <c r="AF75" s="293"/>
      <c r="AG75" s="293"/>
      <c r="AH75" s="293"/>
      <c r="AI75" s="293"/>
      <c r="AJ75" s="293"/>
      <c r="AK75" s="293"/>
    </row>
    <row r="76" spans="1:38" s="414" customFormat="1" ht="16.5" customHeight="1">
      <c r="A76" s="284" t="str">
        <f>IF('Data invoice'!J5=0,"",'Data invoice'!K5)</f>
        <v/>
      </c>
      <c r="B76" s="284" t="str">
        <f>IF('Data invoice'!K5=0,"",'Data invoice'!L5)</f>
        <v/>
      </c>
      <c r="C76" s="284" t="str">
        <f>IF('Data invoice'!L5=0,"",'Data invoice'!M5)</f>
        <v/>
      </c>
      <c r="D76" s="284" t="str">
        <f>IF('Data invoice'!M5=0,"",'Data invoice'!N5)</f>
        <v/>
      </c>
      <c r="E76" s="284" t="str">
        <f>IF('Data invoice'!N5=0,"",'Data invoice'!O5)</f>
        <v/>
      </c>
      <c r="F76" s="284" t="str">
        <f>IF('Data invoice'!O5=0,"",'Data invoice'!P5)</f>
        <v/>
      </c>
      <c r="G76" s="284" t="str">
        <f>IF('Data invoice'!P5=0,"",'Data invoice'!Q5)</f>
        <v/>
      </c>
      <c r="H76" s="284" t="str">
        <f>IF('Data invoice'!Q5=0,"",'Data invoice'!R5)</f>
        <v/>
      </c>
      <c r="I76" s="320" t="str">
        <f>IF('Data invoice'!R5=0,"",'Data invoice'!S5)</f>
        <v/>
      </c>
      <c r="J76" s="367" t="str">
        <f>IF('Data invoice'!S5=0,"",'Data invoice'!T5)</f>
        <v/>
      </c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93"/>
      <c r="AC76" s="293"/>
      <c r="AD76" s="293"/>
      <c r="AE76" s="293"/>
      <c r="AF76" s="293"/>
      <c r="AG76" s="293"/>
      <c r="AH76" s="293"/>
      <c r="AI76" s="293"/>
      <c r="AJ76" s="293"/>
      <c r="AK76" s="293"/>
      <c r="AL76" s="293"/>
    </row>
    <row r="77" spans="1:38" s="414" customFormat="1" ht="16.5" customHeight="1">
      <c r="A77" s="284" t="str">
        <f>IF('Data invoice'!J6=0,"",'Data invoice'!K6)</f>
        <v/>
      </c>
      <c r="B77" s="284" t="str">
        <f>IF('Data invoice'!K6=0,"",'Data invoice'!L6)</f>
        <v/>
      </c>
      <c r="C77" s="284" t="str">
        <f>IF('Data invoice'!L6=0,"",'Data invoice'!M6)</f>
        <v/>
      </c>
      <c r="D77" s="284" t="str">
        <f>IF('Data invoice'!M6=0,"",'Data invoice'!N6)</f>
        <v/>
      </c>
      <c r="E77" s="284" t="str">
        <f>IF('Data invoice'!N6=0,"",'Data invoice'!O6)</f>
        <v/>
      </c>
      <c r="F77" s="284" t="str">
        <f>IF('Data invoice'!O6=0,"",'Data invoice'!P6)</f>
        <v/>
      </c>
      <c r="G77" s="284" t="str">
        <f>IF('Data invoice'!P6=0,"",'Data invoice'!Q6)</f>
        <v/>
      </c>
      <c r="H77" s="284" t="str">
        <f>IF('Data invoice'!Q6=0,"",'Data invoice'!R6)</f>
        <v/>
      </c>
      <c r="I77" s="320" t="str">
        <f>IF('Data invoice'!R6=0,"",'Data invoice'!S6)</f>
        <v/>
      </c>
      <c r="J77" s="367" t="str">
        <f>IF('Data invoice'!S6=0,"",'Data invoice'!T6)</f>
        <v/>
      </c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93"/>
      <c r="AC77" s="293"/>
      <c r="AD77" s="293"/>
      <c r="AE77" s="293"/>
      <c r="AF77" s="293"/>
      <c r="AG77" s="293"/>
      <c r="AH77" s="293"/>
      <c r="AI77" s="293"/>
      <c r="AJ77" s="293"/>
      <c r="AK77" s="293"/>
      <c r="AL77" s="293"/>
    </row>
    <row r="78" spans="1:38" s="414" customFormat="1" ht="16.5" customHeight="1">
      <c r="A78" s="284" t="str">
        <f>IF('Data invoice'!J7=0,"",'Data invoice'!K7)</f>
        <v/>
      </c>
      <c r="B78" s="284" t="str">
        <f>IF('Data invoice'!K7=0,"",'Data invoice'!L7)</f>
        <v/>
      </c>
      <c r="C78" s="284" t="str">
        <f>IF('Data invoice'!L7=0,"",'Data invoice'!M7)</f>
        <v/>
      </c>
      <c r="D78" s="284" t="str">
        <f>IF('Data invoice'!M7=0,"",'Data invoice'!N7)</f>
        <v/>
      </c>
      <c r="E78" s="284" t="str">
        <f>IF('Data invoice'!N7=0,"",'Data invoice'!O7)</f>
        <v/>
      </c>
      <c r="F78" s="284" t="str">
        <f>IF('Data invoice'!O7=0,"",'Data invoice'!P7)</f>
        <v/>
      </c>
      <c r="G78" s="284" t="str">
        <f>IF('Data invoice'!P7=0,"",'Data invoice'!Q7)</f>
        <v/>
      </c>
      <c r="H78" s="284" t="str">
        <f>IF('Data invoice'!Q7=0,"",'Data invoice'!R7)</f>
        <v/>
      </c>
      <c r="I78" s="320" t="str">
        <f>IF('Data invoice'!R7=0,"",'Data invoice'!S7)</f>
        <v/>
      </c>
      <c r="J78" s="367" t="str">
        <f>IF('Data invoice'!S7=0,"",'Data invoice'!T7)</f>
        <v/>
      </c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93"/>
      <c r="AC78" s="293"/>
      <c r="AD78" s="293"/>
      <c r="AE78" s="293"/>
      <c r="AF78" s="293"/>
      <c r="AG78" s="293"/>
      <c r="AH78" s="293"/>
      <c r="AI78" s="293"/>
      <c r="AJ78" s="293"/>
      <c r="AK78" s="293"/>
      <c r="AL78" s="293"/>
    </row>
    <row r="79" spans="1:38" s="414" customFormat="1" ht="16.5" customHeight="1">
      <c r="A79" s="284" t="str">
        <f>IF('Data invoice'!J8=0,"",'Data invoice'!K8)</f>
        <v/>
      </c>
      <c r="B79" s="284" t="str">
        <f>IF('Data invoice'!K8=0,"",'Data invoice'!L8)</f>
        <v/>
      </c>
      <c r="C79" s="284" t="str">
        <f>IF('Data invoice'!L8=0,"",'Data invoice'!M8)</f>
        <v/>
      </c>
      <c r="D79" s="284" t="str">
        <f>IF('Data invoice'!M8=0,"",'Data invoice'!N8)</f>
        <v/>
      </c>
      <c r="E79" s="284" t="str">
        <f>IF('Data invoice'!N8=0,"",'Data invoice'!O8)</f>
        <v/>
      </c>
      <c r="F79" s="284" t="str">
        <f>IF('Data invoice'!O8=0,"",'Data invoice'!P8)</f>
        <v/>
      </c>
      <c r="G79" s="284" t="str">
        <f>IF('Data invoice'!P8=0,"",'Data invoice'!Q8)</f>
        <v/>
      </c>
      <c r="H79" s="284" t="str">
        <f>IF('Data invoice'!Q8=0,"",'Data invoice'!R8)</f>
        <v/>
      </c>
      <c r="I79" s="320" t="str">
        <f>IF('Data invoice'!R8=0,"",'Data invoice'!S8)</f>
        <v/>
      </c>
      <c r="J79" s="367" t="str">
        <f>IF('Data invoice'!S8=0,"",'Data invoice'!T8)</f>
        <v/>
      </c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93"/>
      <c r="AC79" s="293"/>
      <c r="AD79" s="293"/>
      <c r="AE79" s="293"/>
      <c r="AF79" s="293"/>
      <c r="AG79" s="293"/>
      <c r="AH79" s="293"/>
      <c r="AI79" s="293"/>
      <c r="AJ79" s="293"/>
      <c r="AK79" s="293"/>
      <c r="AL79" s="293"/>
    </row>
    <row r="80" spans="1:38" s="414" customFormat="1" ht="16.2" customHeight="1">
      <c r="A80" s="284" t="str">
        <f>IF('Data invoice'!J9=0,"",'Data invoice'!K9)</f>
        <v/>
      </c>
      <c r="B80" s="284" t="str">
        <f>IF('Data invoice'!K9=0,"",'Data invoice'!L9)</f>
        <v/>
      </c>
      <c r="C80" s="284" t="str">
        <f>IF('Data invoice'!L9=0,"",'Data invoice'!M9)</f>
        <v/>
      </c>
      <c r="D80" s="284" t="str">
        <f>IF('Data invoice'!M9=0,"",'Data invoice'!N9)</f>
        <v/>
      </c>
      <c r="E80" s="284" t="str">
        <f>IF('Data invoice'!N9=0,"",'Data invoice'!O9)</f>
        <v/>
      </c>
      <c r="F80" s="284" t="str">
        <f>IF('Data invoice'!O9=0,"",'Data invoice'!P9)</f>
        <v/>
      </c>
      <c r="G80" s="284" t="str">
        <f>IF('Data invoice'!P9=0,"",'Data invoice'!Q9)</f>
        <v/>
      </c>
      <c r="H80" s="284" t="str">
        <f>IF('Data invoice'!Q9=0,"",'Data invoice'!R9)</f>
        <v/>
      </c>
      <c r="I80" s="320" t="str">
        <f>IF('Data invoice'!R9=0,"",'Data invoice'!S9)</f>
        <v/>
      </c>
      <c r="J80" s="367" t="str">
        <f>IF('Data invoice'!S9=0,"",'Data invoice'!T9)</f>
        <v/>
      </c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93"/>
      <c r="AC80" s="293"/>
      <c r="AD80" s="293"/>
      <c r="AE80" s="293"/>
      <c r="AF80" s="293"/>
      <c r="AG80" s="293"/>
      <c r="AH80" s="293"/>
      <c r="AI80" s="293"/>
      <c r="AJ80" s="293"/>
      <c r="AK80" s="293"/>
      <c r="AL80" s="293"/>
    </row>
    <row r="81" spans="1:38" s="414" customFormat="1" ht="16.5" customHeight="1">
      <c r="A81" s="284" t="str">
        <f>IF('Data invoice'!J10=0,"",'Data invoice'!K10)</f>
        <v/>
      </c>
      <c r="B81" s="284" t="str">
        <f>IF('Data invoice'!K10=0,"",'Data invoice'!L10)</f>
        <v/>
      </c>
      <c r="C81" s="284" t="str">
        <f>IF('Data invoice'!L10=0,"",'Data invoice'!M10)</f>
        <v/>
      </c>
      <c r="D81" s="284" t="str">
        <f>IF('Data invoice'!M10=0,"",'Data invoice'!N10)</f>
        <v/>
      </c>
      <c r="E81" s="284" t="str">
        <f>IF('Data invoice'!N10=0,"",'Data invoice'!O10)</f>
        <v/>
      </c>
      <c r="F81" s="284" t="str">
        <f>IF('Data invoice'!O10=0,"",'Data invoice'!P10)</f>
        <v/>
      </c>
      <c r="G81" s="284" t="str">
        <f>IF('Data invoice'!P10=0,"",'Data invoice'!Q10)</f>
        <v/>
      </c>
      <c r="H81" s="284" t="str">
        <f>IF('Data invoice'!Q10=0,"",'Data invoice'!R10)</f>
        <v/>
      </c>
      <c r="I81" s="320" t="str">
        <f>IF('Data invoice'!R10=0,"",'Data invoice'!S10)</f>
        <v/>
      </c>
      <c r="J81" s="367" t="str">
        <f>IF('Data invoice'!S10=0,"",'Data invoice'!T10)</f>
        <v/>
      </c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93"/>
      <c r="AC81" s="293"/>
      <c r="AD81" s="293"/>
      <c r="AE81" s="293"/>
      <c r="AF81" s="293"/>
      <c r="AG81" s="293"/>
      <c r="AH81" s="293"/>
      <c r="AI81" s="293"/>
      <c r="AJ81" s="293"/>
      <c r="AK81" s="293"/>
      <c r="AL81" s="293"/>
    </row>
    <row r="82" spans="1:38" s="414" customFormat="1" ht="16.5" customHeight="1">
      <c r="A82" s="284" t="str">
        <f>IF('Data invoice'!J11=0,"",'Data invoice'!K11)</f>
        <v/>
      </c>
      <c r="B82" s="284" t="str">
        <f>IF('Data invoice'!K11=0,"",'Data invoice'!L11)</f>
        <v/>
      </c>
      <c r="C82" s="284" t="str">
        <f>IF('Data invoice'!L11=0,"",'Data invoice'!M11)</f>
        <v/>
      </c>
      <c r="D82" s="284" t="str">
        <f>IF('Data invoice'!M11=0,"",'Data invoice'!N11)</f>
        <v/>
      </c>
      <c r="E82" s="284" t="str">
        <f>IF('Data invoice'!N11=0,"",'Data invoice'!O11)</f>
        <v/>
      </c>
      <c r="F82" s="284" t="str">
        <f>IF('Data invoice'!O11=0,"",'Data invoice'!P11)</f>
        <v/>
      </c>
      <c r="G82" s="284" t="str">
        <f>IF('Data invoice'!P11=0,"",'Data invoice'!Q11)</f>
        <v/>
      </c>
      <c r="H82" s="284" t="str">
        <f>IF('Data invoice'!Q11=0,"",'Data invoice'!R11)</f>
        <v/>
      </c>
      <c r="I82" s="320" t="str">
        <f>IF('Data invoice'!R11=0,"",'Data invoice'!S11)</f>
        <v/>
      </c>
      <c r="J82" s="367" t="str">
        <f>IF('Data invoice'!S11=0,"",'Data invoice'!T11)</f>
        <v/>
      </c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93"/>
      <c r="AC82" s="293"/>
      <c r="AD82" s="293"/>
      <c r="AE82" s="293"/>
      <c r="AF82" s="293"/>
      <c r="AG82" s="293"/>
      <c r="AH82" s="293"/>
      <c r="AI82" s="293"/>
      <c r="AJ82" s="293"/>
      <c r="AK82" s="293"/>
      <c r="AL82" s="293"/>
    </row>
    <row r="83" spans="1:38" s="414" customFormat="1" ht="16.5" customHeight="1">
      <c r="A83" s="284" t="str">
        <f>IF('Data invoice'!J12=0,"",'Data invoice'!K12)</f>
        <v/>
      </c>
      <c r="B83" s="284" t="str">
        <f>IF('Data invoice'!K12=0,"",'Data invoice'!L12)</f>
        <v/>
      </c>
      <c r="C83" s="284" t="str">
        <f>IF('Data invoice'!L12=0,"",'Data invoice'!M12)</f>
        <v/>
      </c>
      <c r="D83" s="284" t="str">
        <f>IF('Data invoice'!M12=0,"",'Data invoice'!N12)</f>
        <v/>
      </c>
      <c r="E83" s="284" t="str">
        <f>IF('Data invoice'!N12=0,"",'Data invoice'!O12)</f>
        <v/>
      </c>
      <c r="F83" s="284" t="str">
        <f>IF('Data invoice'!O12=0,"",'Data invoice'!P12)</f>
        <v/>
      </c>
      <c r="G83" s="284" t="str">
        <f>IF('Data invoice'!P12=0,"",'Data invoice'!Q12)</f>
        <v/>
      </c>
      <c r="H83" s="284" t="str">
        <f>IF('Data invoice'!Q12=0,"",'Data invoice'!R12)</f>
        <v/>
      </c>
      <c r="I83" s="320" t="str">
        <f>IF('Data invoice'!R12=0,"",'Data invoice'!S12)</f>
        <v/>
      </c>
      <c r="J83" s="367" t="str">
        <f>IF('Data invoice'!S12=0,"",'Data invoice'!T12)</f>
        <v/>
      </c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93"/>
      <c r="AC83" s="293"/>
      <c r="AD83" s="293"/>
      <c r="AE83" s="293"/>
      <c r="AF83" s="293"/>
      <c r="AG83" s="293"/>
      <c r="AH83" s="293"/>
      <c r="AI83" s="293"/>
      <c r="AJ83" s="293"/>
      <c r="AK83" s="293"/>
      <c r="AL83" s="293"/>
    </row>
    <row r="84" spans="1:38" s="414" customFormat="1" ht="16.5" customHeight="1">
      <c r="A84" s="284" t="str">
        <f>IF('Data invoice'!J13=0,"",'Data invoice'!K13)</f>
        <v/>
      </c>
      <c r="B84" s="284" t="str">
        <f>IF('Data invoice'!K13=0,"",'Data invoice'!L13)</f>
        <v/>
      </c>
      <c r="C84" s="284" t="str">
        <f>IF('Data invoice'!L13=0,"",'Data invoice'!M13)</f>
        <v/>
      </c>
      <c r="D84" s="284" t="str">
        <f>IF('Data invoice'!M13=0,"",'Data invoice'!N13)</f>
        <v/>
      </c>
      <c r="E84" s="284" t="str">
        <f>IF('Data invoice'!N13=0,"",'Data invoice'!O13)</f>
        <v/>
      </c>
      <c r="F84" s="284" t="str">
        <f>IF('Data invoice'!O13=0,"",'Data invoice'!P13)</f>
        <v/>
      </c>
      <c r="G84" s="284" t="str">
        <f>IF('Data invoice'!P13=0,"",'Data invoice'!Q13)</f>
        <v/>
      </c>
      <c r="H84" s="284" t="str">
        <f>IF('Data invoice'!Q13=0,"",'Data invoice'!R13)</f>
        <v/>
      </c>
      <c r="I84" s="320" t="str">
        <f>IF('Data invoice'!R13=0,"",'Data invoice'!S13)</f>
        <v/>
      </c>
      <c r="J84" s="367" t="str">
        <f>IF('Data invoice'!S13=0,"",'Data invoice'!T13)</f>
        <v/>
      </c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93"/>
      <c r="AC84" s="293"/>
      <c r="AD84" s="293"/>
      <c r="AE84" s="293"/>
      <c r="AF84" s="293"/>
      <c r="AG84" s="293"/>
      <c r="AH84" s="293"/>
      <c r="AI84" s="293"/>
      <c r="AJ84" s="293"/>
      <c r="AK84" s="293"/>
      <c r="AL84" s="293"/>
    </row>
    <row r="85" spans="1:38" s="414" customFormat="1" ht="16.5" customHeight="1">
      <c r="A85" s="284" t="str">
        <f>IF('Data invoice'!J14=0,"",'Data invoice'!K14)</f>
        <v/>
      </c>
      <c r="B85" s="284" t="str">
        <f>IF('Data invoice'!K14=0,"",'Data invoice'!L14)</f>
        <v/>
      </c>
      <c r="C85" s="284" t="str">
        <f>IF('Data invoice'!L14=0,"",'Data invoice'!M14)</f>
        <v/>
      </c>
      <c r="D85" s="284" t="str">
        <f>IF('Data invoice'!M14=0,"",'Data invoice'!N14)</f>
        <v/>
      </c>
      <c r="E85" s="284" t="str">
        <f>IF('Data invoice'!N14=0,"",'Data invoice'!O14)</f>
        <v/>
      </c>
      <c r="F85" s="284" t="str">
        <f>IF('Data invoice'!O14=0,"",'Data invoice'!P14)</f>
        <v/>
      </c>
      <c r="G85" s="284" t="str">
        <f>IF('Data invoice'!P14=0,"",'Data invoice'!Q14)</f>
        <v/>
      </c>
      <c r="H85" s="284" t="str">
        <f>IF('Data invoice'!Q14=0,"",'Data invoice'!R14)</f>
        <v/>
      </c>
      <c r="I85" s="320" t="str">
        <f>IF('Data invoice'!R14=0,"",'Data invoice'!S14)</f>
        <v/>
      </c>
      <c r="J85" s="367" t="str">
        <f>IF('Data invoice'!S14=0,"",'Data invoice'!T14)</f>
        <v/>
      </c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93"/>
      <c r="AC85" s="293"/>
      <c r="AD85" s="293"/>
      <c r="AE85" s="293"/>
      <c r="AF85" s="293"/>
      <c r="AG85" s="293"/>
      <c r="AH85" s="293"/>
      <c r="AI85" s="293"/>
      <c r="AJ85" s="293"/>
      <c r="AK85" s="293"/>
      <c r="AL85" s="293"/>
    </row>
    <row r="86" spans="1:38" s="414" customFormat="1" ht="16.5" customHeight="1">
      <c r="A86" s="284" t="str">
        <f>IF('Data invoice'!J15=0,"",'Data invoice'!K15)</f>
        <v/>
      </c>
      <c r="B86" s="284" t="str">
        <f>IF('Data invoice'!K15=0,"",'Data invoice'!L15)</f>
        <v/>
      </c>
      <c r="C86" s="284" t="str">
        <f>IF('Data invoice'!L15=0,"",'Data invoice'!M15)</f>
        <v/>
      </c>
      <c r="D86" s="284" t="str">
        <f>IF('Data invoice'!M15=0,"",'Data invoice'!N15)</f>
        <v/>
      </c>
      <c r="E86" s="284" t="str">
        <f>IF('Data invoice'!N15=0,"",'Data invoice'!O15)</f>
        <v/>
      </c>
      <c r="F86" s="284" t="str">
        <f>IF('Data invoice'!O15=0,"",'Data invoice'!P15)</f>
        <v/>
      </c>
      <c r="G86" s="284" t="str">
        <f>IF('Data invoice'!P15=0,"",'Data invoice'!Q15)</f>
        <v/>
      </c>
      <c r="H86" s="284" t="str">
        <f>IF('Data invoice'!Q15=0,"",'Data invoice'!R15)</f>
        <v/>
      </c>
      <c r="I86" s="320" t="str">
        <f>IF('Data invoice'!R15=0,"",'Data invoice'!S15)</f>
        <v/>
      </c>
      <c r="J86" s="367" t="str">
        <f>IF('Data invoice'!S15=0,"",'Data invoice'!T15)</f>
        <v/>
      </c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93"/>
      <c r="AC86" s="293"/>
      <c r="AD86" s="293"/>
      <c r="AE86" s="293"/>
      <c r="AF86" s="293"/>
      <c r="AG86" s="293"/>
      <c r="AH86" s="293"/>
      <c r="AI86" s="293"/>
      <c r="AJ86" s="293"/>
      <c r="AK86" s="293"/>
      <c r="AL86" s="293"/>
    </row>
    <row r="87" spans="1:38" s="414" customFormat="1" ht="16.5" customHeight="1">
      <c r="A87" s="284" t="str">
        <f>IF('Data invoice'!J16=0,"",'Data invoice'!K16)</f>
        <v/>
      </c>
      <c r="B87" s="284" t="str">
        <f>IF('Data invoice'!K16=0,"",'Data invoice'!L16)</f>
        <v/>
      </c>
      <c r="C87" s="284" t="str">
        <f>IF('Data invoice'!L16=0,"",'Data invoice'!M16)</f>
        <v/>
      </c>
      <c r="D87" s="284" t="str">
        <f>IF('Data invoice'!M16=0,"",'Data invoice'!N16)</f>
        <v/>
      </c>
      <c r="E87" s="284" t="str">
        <f>IF('Data invoice'!N16=0,"",'Data invoice'!O16)</f>
        <v/>
      </c>
      <c r="F87" s="284" t="str">
        <f>IF('Data invoice'!O16=0,"",'Data invoice'!P16)</f>
        <v/>
      </c>
      <c r="G87" s="284" t="str">
        <f>IF('Data invoice'!P16=0,"",'Data invoice'!Q16)</f>
        <v/>
      </c>
      <c r="H87" s="284" t="str">
        <f>IF('Data invoice'!Q16=0,"",'Data invoice'!R16)</f>
        <v/>
      </c>
      <c r="I87" s="320" t="str">
        <f>IF('Data invoice'!R16=0,"",'Data invoice'!S16)</f>
        <v/>
      </c>
      <c r="J87" s="367" t="str">
        <f>IF('Data invoice'!S16=0,"",'Data invoice'!T16)</f>
        <v/>
      </c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93"/>
      <c r="AC87" s="293"/>
      <c r="AD87" s="293"/>
      <c r="AE87" s="293"/>
      <c r="AF87" s="293"/>
      <c r="AG87" s="293"/>
      <c r="AH87" s="293"/>
      <c r="AI87" s="293"/>
      <c r="AJ87" s="293"/>
      <c r="AK87" s="293"/>
      <c r="AL87" s="293"/>
    </row>
    <row r="88" spans="1:38" s="414" customFormat="1" ht="16.5" customHeight="1">
      <c r="A88" s="284" t="str">
        <f>IF('Data invoice'!J17=0,"",'Data invoice'!K17)</f>
        <v/>
      </c>
      <c r="B88" s="284" t="str">
        <f>IF('Data invoice'!K17=0,"",'Data invoice'!L17)</f>
        <v/>
      </c>
      <c r="C88" s="284" t="str">
        <f>IF('Data invoice'!L17=0,"",'Data invoice'!M17)</f>
        <v/>
      </c>
      <c r="D88" s="284" t="str">
        <f>IF('Data invoice'!M17=0,"",'Data invoice'!N17)</f>
        <v/>
      </c>
      <c r="E88" s="284" t="str">
        <f>IF('Data invoice'!N17=0,"",'Data invoice'!O17)</f>
        <v/>
      </c>
      <c r="F88" s="284" t="str">
        <f>IF('Data invoice'!O17=0,"",'Data invoice'!P17)</f>
        <v/>
      </c>
      <c r="G88" s="284" t="str">
        <f>IF('Data invoice'!P17=0,"",'Data invoice'!Q17)</f>
        <v/>
      </c>
      <c r="H88" s="284" t="str">
        <f>IF('Data invoice'!Q17=0,"",'Data invoice'!R17)</f>
        <v/>
      </c>
      <c r="I88" s="320" t="str">
        <f>IF('Data invoice'!R17=0,"",'Data invoice'!S17)</f>
        <v/>
      </c>
      <c r="J88" s="367" t="str">
        <f>IF('Data invoice'!S17=0,"",'Data invoice'!T17)</f>
        <v/>
      </c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93"/>
      <c r="AC88" s="293"/>
      <c r="AD88" s="293"/>
      <c r="AE88" s="293"/>
      <c r="AF88" s="293"/>
      <c r="AG88" s="293"/>
      <c r="AH88" s="293"/>
      <c r="AI88" s="293"/>
      <c r="AJ88" s="293"/>
      <c r="AK88" s="293"/>
      <c r="AL88" s="293"/>
    </row>
    <row r="89" spans="1:38" s="414" customFormat="1" ht="16.5" customHeight="1">
      <c r="A89" s="284" t="str">
        <f>IF('Data invoice'!J18=0,"",'Data invoice'!K18)</f>
        <v/>
      </c>
      <c r="B89" s="284" t="str">
        <f>IF('Data invoice'!K18=0,"",'Data invoice'!L18)</f>
        <v/>
      </c>
      <c r="C89" s="284" t="str">
        <f>IF('Data invoice'!L18=0,"",'Data invoice'!M18)</f>
        <v/>
      </c>
      <c r="D89" s="284" t="str">
        <f>IF('Data invoice'!M18=0,"",'Data invoice'!N18)</f>
        <v/>
      </c>
      <c r="E89" s="284" t="str">
        <f>IF('Data invoice'!N18=0,"",'Data invoice'!O18)</f>
        <v/>
      </c>
      <c r="F89" s="284" t="str">
        <f>IF('Data invoice'!O18=0,"",'Data invoice'!P18)</f>
        <v/>
      </c>
      <c r="G89" s="284" t="str">
        <f>IF('Data invoice'!P18=0,"",'Data invoice'!Q18)</f>
        <v/>
      </c>
      <c r="H89" s="284" t="str">
        <f>IF('Data invoice'!Q18=0,"",'Data invoice'!R18)</f>
        <v/>
      </c>
      <c r="I89" s="320" t="str">
        <f>IF('Data invoice'!R18=0,"",'Data invoice'!S18)</f>
        <v/>
      </c>
      <c r="J89" s="367" t="str">
        <f>IF('Data invoice'!S18=0,"",'Data invoice'!T18)</f>
        <v/>
      </c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93"/>
      <c r="AC89" s="293"/>
      <c r="AD89" s="293"/>
      <c r="AE89" s="293"/>
      <c r="AF89" s="293"/>
      <c r="AG89" s="293"/>
      <c r="AH89" s="293"/>
      <c r="AI89" s="293"/>
      <c r="AJ89" s="293"/>
      <c r="AK89" s="293"/>
      <c r="AL89" s="293"/>
    </row>
    <row r="90" spans="1:38" s="414" customFormat="1" ht="16.5" customHeight="1">
      <c r="A90" s="284" t="str">
        <f>IF('Data invoice'!J19=0,"",'Data invoice'!K19)</f>
        <v/>
      </c>
      <c r="B90" s="284" t="str">
        <f>IF('Data invoice'!K19=0,"",'Data invoice'!L19)</f>
        <v/>
      </c>
      <c r="C90" s="284" t="str">
        <f>IF('Data invoice'!L19=0,"",'Data invoice'!M19)</f>
        <v/>
      </c>
      <c r="D90" s="284" t="str">
        <f>IF('Data invoice'!M19=0,"",'Data invoice'!N19)</f>
        <v/>
      </c>
      <c r="E90" s="284" t="str">
        <f>IF('Data invoice'!N19=0,"",'Data invoice'!O19)</f>
        <v/>
      </c>
      <c r="F90" s="284" t="str">
        <f>IF('Data invoice'!O19=0,"",'Data invoice'!P19)</f>
        <v/>
      </c>
      <c r="G90" s="284" t="str">
        <f>IF('Data invoice'!P19=0,"",'Data invoice'!Q19)</f>
        <v/>
      </c>
      <c r="H90" s="284" t="str">
        <f>IF('Data invoice'!Q19=0,"",'Data invoice'!R19)</f>
        <v/>
      </c>
      <c r="I90" s="320" t="str">
        <f>IF('Data invoice'!R19=0,"",'Data invoice'!S19)</f>
        <v/>
      </c>
      <c r="J90" s="367" t="str">
        <f>IF('Data invoice'!S19=0,"",'Data invoice'!T19)</f>
        <v/>
      </c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93"/>
      <c r="AC90" s="293"/>
      <c r="AD90" s="293"/>
      <c r="AE90" s="293"/>
      <c r="AF90" s="293"/>
      <c r="AG90" s="293"/>
      <c r="AH90" s="293"/>
      <c r="AI90" s="293"/>
      <c r="AJ90" s="293"/>
      <c r="AK90" s="293"/>
      <c r="AL90" s="293"/>
    </row>
    <row r="91" spans="1:38" s="414" customFormat="1" ht="16.5" customHeight="1">
      <c r="A91" s="284" t="str">
        <f>IF('Data invoice'!J20=0,"",'Data invoice'!K20)</f>
        <v/>
      </c>
      <c r="B91" s="284" t="str">
        <f>IF('Data invoice'!K20=0,"",'Data invoice'!L20)</f>
        <v/>
      </c>
      <c r="C91" s="284" t="str">
        <f>IF('Data invoice'!L20=0,"",'Data invoice'!M20)</f>
        <v/>
      </c>
      <c r="D91" s="284" t="str">
        <f>IF('Data invoice'!M20=0,"",'Data invoice'!N20)</f>
        <v/>
      </c>
      <c r="E91" s="284" t="str">
        <f>IF('Data invoice'!N20=0,"",'Data invoice'!O20)</f>
        <v/>
      </c>
      <c r="F91" s="284" t="str">
        <f>IF('Data invoice'!O20=0,"",'Data invoice'!P20)</f>
        <v/>
      </c>
      <c r="G91" s="284" t="str">
        <f>IF('Data invoice'!P20=0,"",'Data invoice'!Q20)</f>
        <v/>
      </c>
      <c r="H91" s="284" t="str">
        <f>IF('Data invoice'!Q20=0,"",'Data invoice'!R20)</f>
        <v/>
      </c>
      <c r="I91" s="320" t="str">
        <f>IF('Data invoice'!R20=0,"",'Data invoice'!S20)</f>
        <v/>
      </c>
      <c r="J91" s="367" t="str">
        <f>IF('Data invoice'!S20=0,"",'Data invoice'!T20)</f>
        <v/>
      </c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93"/>
      <c r="AC91" s="293"/>
      <c r="AD91" s="293"/>
      <c r="AE91" s="293"/>
      <c r="AF91" s="293"/>
      <c r="AG91" s="293"/>
      <c r="AH91" s="293"/>
      <c r="AI91" s="293"/>
      <c r="AJ91" s="293"/>
      <c r="AK91" s="293"/>
      <c r="AL91" s="293"/>
    </row>
    <row r="92" spans="1:38" s="414" customFormat="1" ht="16.5" customHeight="1">
      <c r="A92" s="284" t="str">
        <f>IF('Data invoice'!J21=0,"",'Data invoice'!K21)</f>
        <v/>
      </c>
      <c r="B92" s="284" t="str">
        <f>IF('Data invoice'!K21=0,"",'Data invoice'!L21)</f>
        <v/>
      </c>
      <c r="C92" s="284" t="str">
        <f>IF('Data invoice'!L21=0,"",'Data invoice'!M21)</f>
        <v/>
      </c>
      <c r="D92" s="284" t="str">
        <f>IF('Data invoice'!M21=0,"",'Data invoice'!N21)</f>
        <v/>
      </c>
      <c r="E92" s="284" t="str">
        <f>IF('Data invoice'!N21=0,"",'Data invoice'!O21)</f>
        <v/>
      </c>
      <c r="F92" s="284" t="str">
        <f>IF('Data invoice'!O21=0,"",'Data invoice'!P21)</f>
        <v/>
      </c>
      <c r="G92" s="284" t="str">
        <f>IF('Data invoice'!P21=0,"",'Data invoice'!Q21)</f>
        <v/>
      </c>
      <c r="H92" s="284" t="str">
        <f>IF('Data invoice'!Q21=0,"",'Data invoice'!R21)</f>
        <v/>
      </c>
      <c r="I92" s="320" t="str">
        <f>IF('Data invoice'!R21=0,"",'Data invoice'!S21)</f>
        <v/>
      </c>
      <c r="J92" s="367" t="str">
        <f>IF('Data invoice'!S21=0,"",'Data invoice'!T21)</f>
        <v/>
      </c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93"/>
      <c r="AC92" s="293"/>
      <c r="AD92" s="293"/>
      <c r="AE92" s="293"/>
      <c r="AF92" s="293"/>
      <c r="AG92" s="293"/>
      <c r="AH92" s="293"/>
      <c r="AI92" s="293"/>
      <c r="AJ92" s="293"/>
      <c r="AK92" s="293"/>
      <c r="AL92" s="293"/>
    </row>
    <row r="93" spans="1:38" s="414" customFormat="1" ht="16.5" customHeight="1">
      <c r="A93" s="284" t="str">
        <f>IF('Data invoice'!J22=0,"",'Data invoice'!K22)</f>
        <v/>
      </c>
      <c r="B93" s="284" t="str">
        <f>IF('Data invoice'!K22=0,"",'Data invoice'!L22)</f>
        <v/>
      </c>
      <c r="C93" s="284" t="str">
        <f>IF('Data invoice'!L22=0,"",'Data invoice'!M22)</f>
        <v/>
      </c>
      <c r="D93" s="284" t="str">
        <f>IF('Data invoice'!M22=0,"",'Data invoice'!N22)</f>
        <v/>
      </c>
      <c r="E93" s="284" t="str">
        <f>IF('Data invoice'!N22=0,"",'Data invoice'!O22)</f>
        <v/>
      </c>
      <c r="F93" s="284" t="str">
        <f>IF('Data invoice'!O22=0,"",'Data invoice'!P22)</f>
        <v/>
      </c>
      <c r="G93" s="284" t="str">
        <f>IF('Data invoice'!P22=0,"",'Data invoice'!Q22)</f>
        <v/>
      </c>
      <c r="H93" s="284" t="str">
        <f>IF('Data invoice'!Q22=0,"",'Data invoice'!R22)</f>
        <v/>
      </c>
      <c r="I93" s="320" t="str">
        <f>IF('Data invoice'!R22=0,"",'Data invoice'!S22)</f>
        <v/>
      </c>
      <c r="J93" s="367" t="str">
        <f>IF('Data invoice'!S22=0,"",'Data invoice'!T22)</f>
        <v/>
      </c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93"/>
      <c r="AC93" s="293"/>
      <c r="AD93" s="293"/>
      <c r="AE93" s="293"/>
      <c r="AF93" s="293"/>
      <c r="AG93" s="293"/>
      <c r="AH93" s="293"/>
      <c r="AI93" s="293"/>
      <c r="AJ93" s="293"/>
      <c r="AK93" s="293"/>
      <c r="AL93" s="293"/>
    </row>
    <row r="94" spans="1:38" s="414" customFormat="1" ht="16.5" customHeight="1">
      <c r="A94" s="284" t="str">
        <f>IF('Data invoice'!J23=0,"",'Data invoice'!K23)</f>
        <v/>
      </c>
      <c r="B94" s="284" t="str">
        <f>IF('Data invoice'!K23=0,"",'Data invoice'!L23)</f>
        <v/>
      </c>
      <c r="C94" s="284" t="str">
        <f>IF('Data invoice'!L23=0,"",'Data invoice'!M23)</f>
        <v/>
      </c>
      <c r="D94" s="284" t="str">
        <f>IF('Data invoice'!M23=0,"",'Data invoice'!N23)</f>
        <v/>
      </c>
      <c r="E94" s="284" t="str">
        <f>IF('Data invoice'!N23=0,"",'Data invoice'!O23)</f>
        <v/>
      </c>
      <c r="F94" s="284" t="str">
        <f>IF('Data invoice'!O23=0,"",'Data invoice'!P23)</f>
        <v/>
      </c>
      <c r="G94" s="284" t="str">
        <f>IF('Data invoice'!P23=0,"",'Data invoice'!Q23)</f>
        <v/>
      </c>
      <c r="H94" s="284" t="str">
        <f>IF('Data invoice'!Q23=0,"",'Data invoice'!R23)</f>
        <v/>
      </c>
      <c r="I94" s="320" t="str">
        <f>IF('Data invoice'!R23=0,"",'Data invoice'!S23)</f>
        <v/>
      </c>
      <c r="J94" s="367" t="str">
        <f>IF('Data invoice'!S23=0,"",'Data invoice'!T23)</f>
        <v/>
      </c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93"/>
      <c r="AC94" s="293"/>
      <c r="AD94" s="293"/>
      <c r="AE94" s="293"/>
      <c r="AF94" s="293"/>
      <c r="AG94" s="293"/>
      <c r="AH94" s="293"/>
      <c r="AI94" s="293"/>
      <c r="AJ94" s="293"/>
      <c r="AK94" s="293"/>
      <c r="AL94" s="293"/>
    </row>
    <row r="95" spans="1:38" s="414" customFormat="1" ht="16.5" customHeight="1">
      <c r="A95" s="284" t="str">
        <f>IF('Data invoice'!J24=0,"",'Data invoice'!K24)</f>
        <v/>
      </c>
      <c r="B95" s="284" t="str">
        <f>IF('Data invoice'!K24=0,"",'Data invoice'!L24)</f>
        <v/>
      </c>
      <c r="C95" s="284" t="str">
        <f>IF('Data invoice'!L24=0,"",'Data invoice'!M24)</f>
        <v/>
      </c>
      <c r="D95" s="284" t="str">
        <f>IF('Data invoice'!M24=0,"",'Data invoice'!N24)</f>
        <v/>
      </c>
      <c r="E95" s="284" t="str">
        <f>IF('Data invoice'!N24=0,"",'Data invoice'!O24)</f>
        <v/>
      </c>
      <c r="F95" s="284" t="str">
        <f>IF('Data invoice'!O24=0,"",'Data invoice'!P24)</f>
        <v/>
      </c>
      <c r="G95" s="284" t="str">
        <f>IF('Data invoice'!P24=0,"",'Data invoice'!Q24)</f>
        <v/>
      </c>
      <c r="H95" s="284" t="str">
        <f>IF('Data invoice'!Q24=0,"",'Data invoice'!R24)</f>
        <v/>
      </c>
      <c r="I95" s="320" t="str">
        <f>IF('Data invoice'!R24=0,"",'Data invoice'!S24)</f>
        <v/>
      </c>
      <c r="J95" s="367" t="str">
        <f>IF('Data invoice'!S24=0,"",'Data invoice'!T24)</f>
        <v/>
      </c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93"/>
      <c r="AC95" s="293"/>
      <c r="AD95" s="293"/>
      <c r="AE95" s="293"/>
      <c r="AF95" s="293"/>
      <c r="AG95" s="293"/>
      <c r="AH95" s="293"/>
      <c r="AI95" s="293"/>
      <c r="AJ95" s="293"/>
      <c r="AK95" s="293"/>
      <c r="AL95" s="293"/>
    </row>
    <row r="96" spans="1:38" s="414" customFormat="1" ht="16.5" customHeight="1">
      <c r="A96" s="284" t="str">
        <f>IF('Data invoice'!J25=0,"",'Data invoice'!K25)</f>
        <v/>
      </c>
      <c r="B96" s="284" t="str">
        <f>IF('Data invoice'!K25=0,"",'Data invoice'!L25)</f>
        <v/>
      </c>
      <c r="C96" s="284" t="str">
        <f>IF('Data invoice'!L25=0,"",'Data invoice'!M25)</f>
        <v/>
      </c>
      <c r="D96" s="284" t="str">
        <f>IF('Data invoice'!M25=0,"",'Data invoice'!N25)</f>
        <v/>
      </c>
      <c r="E96" s="284" t="str">
        <f>IF('Data invoice'!N25=0,"",'Data invoice'!O25)</f>
        <v/>
      </c>
      <c r="F96" s="284" t="str">
        <f>IF('Data invoice'!O25=0,"",'Data invoice'!P25)</f>
        <v/>
      </c>
      <c r="G96" s="284" t="str">
        <f>IF('Data invoice'!P25=0,"",'Data invoice'!Q25)</f>
        <v/>
      </c>
      <c r="H96" s="284" t="str">
        <f>IF('Data invoice'!Q25=0,"",'Data invoice'!R25)</f>
        <v/>
      </c>
      <c r="I96" s="320" t="str">
        <f>IF('Data invoice'!R25=0,"",'Data invoice'!S25)</f>
        <v/>
      </c>
      <c r="J96" s="367" t="str">
        <f>IF('Data invoice'!S25=0,"",'Data invoice'!T25)</f>
        <v/>
      </c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93"/>
      <c r="AC96" s="293"/>
      <c r="AD96" s="293"/>
      <c r="AE96" s="293"/>
      <c r="AF96" s="293"/>
      <c r="AG96" s="293"/>
      <c r="AH96" s="293"/>
      <c r="AI96" s="293"/>
      <c r="AJ96" s="293"/>
      <c r="AK96" s="293"/>
      <c r="AL96" s="293"/>
    </row>
    <row r="97" spans="1:38" s="414" customFormat="1" ht="16.5" customHeight="1">
      <c r="A97" s="284" t="str">
        <f>IF('Data invoice'!J26=0,"",'Data invoice'!K26)</f>
        <v/>
      </c>
      <c r="B97" s="284" t="str">
        <f>IF('Data invoice'!K26=0,"",'Data invoice'!L26)</f>
        <v/>
      </c>
      <c r="C97" s="284" t="str">
        <f>IF('Data invoice'!L26=0,"",'Data invoice'!M26)</f>
        <v/>
      </c>
      <c r="D97" s="284" t="str">
        <f>IF('Data invoice'!M26=0,"",'Data invoice'!N26)</f>
        <v/>
      </c>
      <c r="E97" s="284" t="str">
        <f>IF('Data invoice'!N26=0,"",'Data invoice'!O26)</f>
        <v/>
      </c>
      <c r="F97" s="284" t="str">
        <f>IF('Data invoice'!O26=0,"",'Data invoice'!P26)</f>
        <v/>
      </c>
      <c r="G97" s="284" t="str">
        <f>IF('Data invoice'!P26=0,"",'Data invoice'!Q26)</f>
        <v/>
      </c>
      <c r="H97" s="284" t="str">
        <f>IF('Data invoice'!Q26=0,"",'Data invoice'!R26)</f>
        <v/>
      </c>
      <c r="I97" s="320" t="str">
        <f>IF('Data invoice'!R26=0,"",'Data invoice'!S26)</f>
        <v/>
      </c>
      <c r="J97" s="367" t="str">
        <f>IF('Data invoice'!S26=0,"",'Data invoice'!T26)</f>
        <v/>
      </c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93"/>
      <c r="AC97" s="293"/>
      <c r="AD97" s="293"/>
      <c r="AE97" s="293"/>
      <c r="AF97" s="293"/>
      <c r="AG97" s="293"/>
      <c r="AH97" s="293"/>
      <c r="AI97" s="293"/>
      <c r="AJ97" s="293"/>
      <c r="AK97" s="293"/>
      <c r="AL97" s="293"/>
    </row>
    <row r="98" spans="1:38" s="414" customFormat="1" ht="16.5" customHeight="1">
      <c r="A98" s="284" t="str">
        <f>IF('Data invoice'!J27=0,"",'Data invoice'!K27)</f>
        <v/>
      </c>
      <c r="B98" s="284" t="str">
        <f>IF('Data invoice'!K27=0,"",'Data invoice'!L27)</f>
        <v/>
      </c>
      <c r="C98" s="284" t="str">
        <f>IF('Data invoice'!L27=0,"",'Data invoice'!M27)</f>
        <v/>
      </c>
      <c r="D98" s="284" t="str">
        <f>IF('Data invoice'!M27=0,"",'Data invoice'!N27)</f>
        <v/>
      </c>
      <c r="E98" s="284" t="str">
        <f>IF('Data invoice'!N27=0,"",'Data invoice'!O27)</f>
        <v/>
      </c>
      <c r="F98" s="284" t="str">
        <f>IF('Data invoice'!O27=0,"",'Data invoice'!P27)</f>
        <v/>
      </c>
      <c r="G98" s="284" t="str">
        <f>IF('Data invoice'!P27=0,"",'Data invoice'!Q27)</f>
        <v/>
      </c>
      <c r="H98" s="284" t="str">
        <f>IF('Data invoice'!Q27=0,"",'Data invoice'!R27)</f>
        <v/>
      </c>
      <c r="I98" s="320" t="str">
        <f>IF('Data invoice'!R27=0,"",'Data invoice'!S27)</f>
        <v/>
      </c>
      <c r="J98" s="367" t="str">
        <f>IF('Data invoice'!S27=0,"",'Data invoice'!T27)</f>
        <v/>
      </c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93"/>
      <c r="AC98" s="293"/>
      <c r="AD98" s="293"/>
      <c r="AE98" s="293"/>
      <c r="AF98" s="293"/>
      <c r="AG98" s="293"/>
      <c r="AH98" s="293"/>
      <c r="AI98" s="293"/>
      <c r="AJ98" s="293"/>
      <c r="AK98" s="293"/>
      <c r="AL98" s="293"/>
    </row>
    <row r="99" spans="1:38" s="414" customFormat="1" ht="16.5" customHeight="1">
      <c r="A99" s="284" t="str">
        <f>IF('Data invoice'!J28=0,"",'Data invoice'!K28)</f>
        <v/>
      </c>
      <c r="B99" s="284" t="str">
        <f>IF('Data invoice'!K28=0,"",'Data invoice'!L28)</f>
        <v/>
      </c>
      <c r="C99" s="284" t="str">
        <f>IF('Data invoice'!L28=0,"",'Data invoice'!M28)</f>
        <v/>
      </c>
      <c r="D99" s="284" t="str">
        <f>IF('Data invoice'!M28=0,"",'Data invoice'!N28)</f>
        <v/>
      </c>
      <c r="E99" s="284" t="str">
        <f>IF('Data invoice'!N28=0,"",'Data invoice'!O28)</f>
        <v/>
      </c>
      <c r="F99" s="284" t="str">
        <f>IF('Data invoice'!O28=0,"",'Data invoice'!P28)</f>
        <v/>
      </c>
      <c r="G99" s="284" t="str">
        <f>IF('Data invoice'!P28=0,"",'Data invoice'!Q28)</f>
        <v/>
      </c>
      <c r="H99" s="284" t="str">
        <f>IF('Data invoice'!Q28=0,"",'Data invoice'!R28)</f>
        <v/>
      </c>
      <c r="I99" s="320" t="str">
        <f>IF('Data invoice'!R28=0,"",'Data invoice'!S28)</f>
        <v/>
      </c>
      <c r="J99" s="367" t="str">
        <f>IF('Data invoice'!S28=0,"",'Data invoice'!T28)</f>
        <v/>
      </c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93"/>
      <c r="AC99" s="293"/>
      <c r="AD99" s="293"/>
      <c r="AE99" s="293"/>
      <c r="AF99" s="293"/>
      <c r="AG99" s="293"/>
      <c r="AH99" s="293"/>
      <c r="AI99" s="293"/>
      <c r="AJ99" s="293"/>
      <c r="AK99" s="293"/>
      <c r="AL99" s="293"/>
    </row>
    <row r="100" spans="1:38" s="414" customFormat="1" ht="16.5" customHeight="1">
      <c r="A100" s="284" t="str">
        <f>IF('Data invoice'!J29=0,"",'Data invoice'!K29)</f>
        <v/>
      </c>
      <c r="B100" s="284" t="str">
        <f>IF('Data invoice'!K29=0,"",'Data invoice'!L29)</f>
        <v/>
      </c>
      <c r="C100" s="284" t="str">
        <f>IF('Data invoice'!L29=0,"",'Data invoice'!M29)</f>
        <v/>
      </c>
      <c r="D100" s="284" t="str">
        <f>IF('Data invoice'!M29=0,"",'Data invoice'!N29)</f>
        <v/>
      </c>
      <c r="E100" s="284" t="str">
        <f>IF('Data invoice'!N29=0,"",'Data invoice'!O29)</f>
        <v/>
      </c>
      <c r="F100" s="284" t="str">
        <f>IF('Data invoice'!O29=0,"",'Data invoice'!P29)</f>
        <v/>
      </c>
      <c r="G100" s="284" t="str">
        <f>IF('Data invoice'!P29=0,"",'Data invoice'!Q29)</f>
        <v/>
      </c>
      <c r="H100" s="284" t="str">
        <f>IF('Data invoice'!Q29=0,"",'Data invoice'!R29)</f>
        <v/>
      </c>
      <c r="I100" s="320" t="str">
        <f>IF('Data invoice'!R29=0,"",'Data invoice'!S29)</f>
        <v/>
      </c>
      <c r="J100" s="367" t="str">
        <f>IF('Data invoice'!S29=0,"",'Data invoice'!T29)</f>
        <v/>
      </c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93"/>
      <c r="AC100" s="293"/>
      <c r="AD100" s="293"/>
      <c r="AE100" s="293"/>
      <c r="AF100" s="293"/>
      <c r="AG100" s="293"/>
      <c r="AH100" s="293"/>
      <c r="AI100" s="293"/>
      <c r="AJ100" s="293"/>
      <c r="AK100" s="293"/>
      <c r="AL100" s="293"/>
    </row>
    <row r="101" spans="1:38" s="414" customFormat="1" ht="16.5" customHeight="1">
      <c r="A101" s="284" t="str">
        <f>IF('Data invoice'!J30=0,"",'Data invoice'!K30)</f>
        <v/>
      </c>
      <c r="B101" s="284" t="str">
        <f>IF('Data invoice'!K30=0,"",'Data invoice'!L30)</f>
        <v/>
      </c>
      <c r="C101" s="284" t="str">
        <f>IF('Data invoice'!L30=0,"",'Data invoice'!M30)</f>
        <v/>
      </c>
      <c r="D101" s="284" t="str">
        <f>IF('Data invoice'!M30=0,"",'Data invoice'!N30)</f>
        <v/>
      </c>
      <c r="E101" s="284" t="str">
        <f>IF('Data invoice'!N30=0,"",'Data invoice'!O30)</f>
        <v/>
      </c>
      <c r="F101" s="284" t="str">
        <f>IF('Data invoice'!O30=0,"",'Data invoice'!P30)</f>
        <v/>
      </c>
      <c r="G101" s="284" t="str">
        <f>IF('Data invoice'!P30=0,"",'Data invoice'!Q30)</f>
        <v/>
      </c>
      <c r="H101" s="284" t="str">
        <f>IF('Data invoice'!Q30=0,"",'Data invoice'!R30)</f>
        <v/>
      </c>
      <c r="I101" s="320" t="str">
        <f>IF('Data invoice'!R30=0,"",'Data invoice'!S30)</f>
        <v/>
      </c>
      <c r="J101" s="367" t="str">
        <f>IF('Data invoice'!S30=0,"",'Data invoice'!T30)</f>
        <v/>
      </c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93"/>
      <c r="AC101" s="293"/>
      <c r="AD101" s="293"/>
      <c r="AE101" s="293"/>
      <c r="AF101" s="293"/>
      <c r="AG101" s="293"/>
      <c r="AH101" s="293"/>
      <c r="AI101" s="293"/>
      <c r="AJ101" s="293"/>
      <c r="AK101" s="293"/>
      <c r="AL101" s="293"/>
    </row>
    <row r="102" spans="1:38" s="414" customFormat="1" ht="16.5" customHeight="1">
      <c r="A102" s="284" t="str">
        <f>IF('Data invoice'!J31=0,"",'Data invoice'!K31)</f>
        <v/>
      </c>
      <c r="B102" s="284" t="str">
        <f>IF('Data invoice'!K31=0,"",'Data invoice'!L31)</f>
        <v/>
      </c>
      <c r="C102" s="284" t="str">
        <f>IF('Data invoice'!L31=0,"",'Data invoice'!M31)</f>
        <v/>
      </c>
      <c r="D102" s="284" t="str">
        <f>IF('Data invoice'!M31=0,"",'Data invoice'!N31)</f>
        <v/>
      </c>
      <c r="E102" s="284" t="str">
        <f>IF('Data invoice'!N31=0,"",'Data invoice'!O31)</f>
        <v/>
      </c>
      <c r="F102" s="284" t="str">
        <f>IF('Data invoice'!O31=0,"",'Data invoice'!P31)</f>
        <v/>
      </c>
      <c r="G102" s="284" t="str">
        <f>IF('Data invoice'!P31=0,"",'Data invoice'!Q31)</f>
        <v/>
      </c>
      <c r="H102" s="284" t="str">
        <f>IF('Data invoice'!Q31=0,"",'Data invoice'!R31)</f>
        <v/>
      </c>
      <c r="I102" s="320" t="str">
        <f>IF('Data invoice'!R31=0,"",'Data invoice'!S31)</f>
        <v/>
      </c>
      <c r="J102" s="367" t="str">
        <f>IF('Data invoice'!S31=0,"",'Data invoice'!T31)</f>
        <v/>
      </c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93"/>
      <c r="AC102" s="293"/>
      <c r="AD102" s="293"/>
      <c r="AE102" s="293"/>
      <c r="AF102" s="293"/>
      <c r="AG102" s="293"/>
      <c r="AH102" s="293"/>
      <c r="AI102" s="293"/>
      <c r="AJ102" s="293"/>
      <c r="AK102" s="293"/>
      <c r="AL102" s="293"/>
    </row>
    <row r="103" spans="1:38" s="414" customFormat="1" ht="16.5" customHeight="1">
      <c r="A103" s="284" t="str">
        <f>IF('Data invoice'!J32=0,"",'Data invoice'!K32)</f>
        <v/>
      </c>
      <c r="B103" s="284" t="str">
        <f>IF('Data invoice'!K32=0,"",'Data invoice'!L32)</f>
        <v/>
      </c>
      <c r="C103" s="284" t="str">
        <f>IF('Data invoice'!L32=0,"",'Data invoice'!M32)</f>
        <v/>
      </c>
      <c r="D103" s="284" t="str">
        <f>IF('Data invoice'!M32=0,"",'Data invoice'!N32)</f>
        <v/>
      </c>
      <c r="E103" s="284" t="str">
        <f>IF('Data invoice'!N32=0,"",'Data invoice'!O32)</f>
        <v/>
      </c>
      <c r="F103" s="284" t="str">
        <f>IF('Data invoice'!O32=0,"",'Data invoice'!P32)</f>
        <v/>
      </c>
      <c r="G103" s="284" t="str">
        <f>IF('Data invoice'!P32=0,"",'Data invoice'!Q32)</f>
        <v/>
      </c>
      <c r="H103" s="284" t="str">
        <f>IF('Data invoice'!Q32=0,"",'Data invoice'!R32)</f>
        <v/>
      </c>
      <c r="I103" s="320" t="str">
        <f>IF('Data invoice'!R32=0,"",'Data invoice'!S32)</f>
        <v/>
      </c>
      <c r="J103" s="367" t="str">
        <f>IF('Data invoice'!S32=0,"",'Data invoice'!T32)</f>
        <v/>
      </c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93"/>
      <c r="AC103" s="293"/>
      <c r="AD103" s="293"/>
      <c r="AE103" s="293"/>
      <c r="AF103" s="293"/>
      <c r="AG103" s="293"/>
      <c r="AH103" s="293"/>
      <c r="AI103" s="293"/>
      <c r="AJ103" s="293"/>
      <c r="AK103" s="293"/>
      <c r="AL103" s="293"/>
    </row>
    <row r="104" spans="1:38" s="414" customFormat="1" ht="16.5" customHeight="1">
      <c r="A104" s="284" t="str">
        <f>IF('Data invoice'!J33=0,"",'Data invoice'!K33)</f>
        <v/>
      </c>
      <c r="B104" s="284" t="str">
        <f>IF('Data invoice'!K33=0,"",'Data invoice'!L33)</f>
        <v/>
      </c>
      <c r="C104" s="284" t="str">
        <f>IF('Data invoice'!L33=0,"",'Data invoice'!M33)</f>
        <v/>
      </c>
      <c r="D104" s="284" t="str">
        <f>IF('Data invoice'!M33=0,"",'Data invoice'!N33)</f>
        <v/>
      </c>
      <c r="E104" s="284" t="str">
        <f>IF('Data invoice'!N33=0,"",'Data invoice'!O33)</f>
        <v/>
      </c>
      <c r="F104" s="284" t="str">
        <f>IF('Data invoice'!O33=0,"",'Data invoice'!P33)</f>
        <v/>
      </c>
      <c r="G104" s="284" t="str">
        <f>IF('Data invoice'!P33=0,"",'Data invoice'!Q33)</f>
        <v/>
      </c>
      <c r="H104" s="284" t="str">
        <f>IF('Data invoice'!Q33=0,"",'Data invoice'!R33)</f>
        <v/>
      </c>
      <c r="I104" s="320" t="str">
        <f>IF('Data invoice'!R33=0,"",'Data invoice'!S33)</f>
        <v/>
      </c>
      <c r="J104" s="367" t="str">
        <f>IF('Data invoice'!S33=0,"",'Data invoice'!T33)</f>
        <v/>
      </c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</row>
    <row r="105" spans="1:38" s="414" customFormat="1" ht="16.5" customHeight="1">
      <c r="A105" s="284" t="str">
        <f>IF('Data invoice'!J34=0,"",'Data invoice'!K34)</f>
        <v/>
      </c>
      <c r="B105" s="284" t="str">
        <f>IF('Data invoice'!K34=0,"",'Data invoice'!L34)</f>
        <v/>
      </c>
      <c r="C105" s="284" t="str">
        <f>IF('Data invoice'!L34=0,"",'Data invoice'!M34)</f>
        <v/>
      </c>
      <c r="D105" s="284" t="str">
        <f>IF('Data invoice'!M34=0,"",'Data invoice'!N34)</f>
        <v/>
      </c>
      <c r="E105" s="284" t="str">
        <f>IF('Data invoice'!N34=0,"",'Data invoice'!O34)</f>
        <v/>
      </c>
      <c r="F105" s="284" t="str">
        <f>IF('Data invoice'!O34=0,"",'Data invoice'!P34)</f>
        <v/>
      </c>
      <c r="G105" s="284" t="str">
        <f>IF('Data invoice'!P34=0,"",'Data invoice'!Q34)</f>
        <v/>
      </c>
      <c r="H105" s="284" t="str">
        <f>IF('Data invoice'!Q34=0,"",'Data invoice'!R34)</f>
        <v/>
      </c>
      <c r="I105" s="320" t="str">
        <f>IF('Data invoice'!R34=0,"",'Data invoice'!S34)</f>
        <v/>
      </c>
      <c r="J105" s="367" t="str">
        <f>IF('Data invoice'!S34=0,"",'Data invoice'!T34)</f>
        <v/>
      </c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93"/>
      <c r="AC105" s="293"/>
      <c r="AD105" s="293"/>
      <c r="AE105" s="293"/>
      <c r="AF105" s="293"/>
      <c r="AG105" s="293"/>
      <c r="AH105" s="293"/>
      <c r="AI105" s="293"/>
      <c r="AJ105" s="293"/>
      <c r="AK105" s="293"/>
      <c r="AL105" s="293"/>
    </row>
    <row r="106" spans="1:38" s="414" customFormat="1" ht="16.5" customHeight="1">
      <c r="A106" s="284" t="str">
        <f>IF('Data invoice'!J35=0,"",'Data invoice'!K35)</f>
        <v/>
      </c>
      <c r="B106" s="284" t="str">
        <f>IF('Data invoice'!K35=0,"",'Data invoice'!L35)</f>
        <v/>
      </c>
      <c r="C106" s="284" t="str">
        <f>IF('Data invoice'!L35=0,"",'Data invoice'!M35)</f>
        <v/>
      </c>
      <c r="D106" s="284" t="str">
        <f>IF('Data invoice'!M35=0,"",'Data invoice'!N35)</f>
        <v/>
      </c>
      <c r="E106" s="284" t="str">
        <f>IF('Data invoice'!N35=0,"",'Data invoice'!O35)</f>
        <v/>
      </c>
      <c r="F106" s="284" t="str">
        <f>IF('Data invoice'!O35=0,"",'Data invoice'!P35)</f>
        <v/>
      </c>
      <c r="G106" s="284" t="str">
        <f>IF('Data invoice'!P35=0,"",'Data invoice'!Q35)</f>
        <v/>
      </c>
      <c r="H106" s="284" t="str">
        <f>IF('Data invoice'!Q35=0,"",'Data invoice'!R35)</f>
        <v/>
      </c>
      <c r="I106" s="320" t="str">
        <f>IF('Data invoice'!R35=0,"",'Data invoice'!S35)</f>
        <v/>
      </c>
      <c r="J106" s="367" t="str">
        <f>IF('Data invoice'!S35=0,"",'Data invoice'!T35)</f>
        <v/>
      </c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93"/>
      <c r="AC106" s="293"/>
      <c r="AD106" s="293"/>
      <c r="AE106" s="293"/>
      <c r="AF106" s="293"/>
      <c r="AG106" s="293"/>
      <c r="AH106" s="293"/>
      <c r="AI106" s="293"/>
      <c r="AJ106" s="293"/>
      <c r="AK106" s="293"/>
      <c r="AL106" s="293"/>
    </row>
    <row r="107" spans="1:38" s="414" customFormat="1" ht="16.5" customHeight="1">
      <c r="A107" s="284" t="str">
        <f>IF('Data invoice'!J36=0,"",'Data invoice'!K36)</f>
        <v/>
      </c>
      <c r="B107" s="284" t="str">
        <f>IF('Data invoice'!K36=0,"",'Data invoice'!L36)</f>
        <v/>
      </c>
      <c r="C107" s="284" t="str">
        <f>IF('Data invoice'!L36=0,"",'Data invoice'!M36)</f>
        <v/>
      </c>
      <c r="D107" s="284" t="str">
        <f>IF('Data invoice'!M36=0,"",'Data invoice'!N36)</f>
        <v/>
      </c>
      <c r="E107" s="284" t="str">
        <f>IF('Data invoice'!N36=0,"",'Data invoice'!O36)</f>
        <v/>
      </c>
      <c r="F107" s="284" t="str">
        <f>IF('Data invoice'!O36=0,"",'Data invoice'!P36)</f>
        <v/>
      </c>
      <c r="G107" s="284" t="str">
        <f>IF('Data invoice'!P36=0,"",'Data invoice'!Q36)</f>
        <v/>
      </c>
      <c r="H107" s="284" t="str">
        <f>IF('Data invoice'!Q36=0,"",'Data invoice'!R36)</f>
        <v/>
      </c>
      <c r="I107" s="320" t="str">
        <f>IF('Data invoice'!R36=0,"",'Data invoice'!S36)</f>
        <v/>
      </c>
      <c r="J107" s="367" t="str">
        <f>IF('Data invoice'!S36=0,"",'Data invoice'!T36)</f>
        <v/>
      </c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93"/>
      <c r="AC107" s="293"/>
      <c r="AD107" s="293"/>
      <c r="AE107" s="293"/>
      <c r="AF107" s="293"/>
      <c r="AG107" s="293"/>
      <c r="AH107" s="293"/>
      <c r="AI107" s="293"/>
      <c r="AJ107" s="293"/>
      <c r="AK107" s="293"/>
      <c r="AL107" s="293"/>
    </row>
    <row r="108" spans="1:38" s="414" customFormat="1" ht="16.5" customHeight="1">
      <c r="A108" s="284" t="str">
        <f>IF('Data invoice'!J37=0,"",'Data invoice'!K37)</f>
        <v/>
      </c>
      <c r="B108" s="284" t="str">
        <f>IF('Data invoice'!K37=0,"",'Data invoice'!L37)</f>
        <v/>
      </c>
      <c r="C108" s="284" t="str">
        <f>IF('Data invoice'!L37=0,"",'Data invoice'!M37)</f>
        <v/>
      </c>
      <c r="D108" s="284" t="str">
        <f>IF('Data invoice'!M37=0,"",'Data invoice'!N37)</f>
        <v/>
      </c>
      <c r="E108" s="284" t="str">
        <f>IF('Data invoice'!N37=0,"",'Data invoice'!O37)</f>
        <v/>
      </c>
      <c r="F108" s="284" t="str">
        <f>IF('Data invoice'!O37=0,"",'Data invoice'!P37)</f>
        <v/>
      </c>
      <c r="G108" s="284" t="str">
        <f>IF('Data invoice'!P37=0,"",'Data invoice'!Q37)</f>
        <v/>
      </c>
      <c r="H108" s="284" t="str">
        <f>IF('Data invoice'!Q37=0,"",'Data invoice'!R37)</f>
        <v/>
      </c>
      <c r="I108" s="320" t="str">
        <f>IF('Data invoice'!R37=0,"",'Data invoice'!S37)</f>
        <v/>
      </c>
      <c r="J108" s="367" t="str">
        <f>IF('Data invoice'!S37=0,"",'Data invoice'!T37)</f>
        <v/>
      </c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93"/>
      <c r="AC108" s="293"/>
      <c r="AD108" s="293"/>
      <c r="AE108" s="293"/>
      <c r="AF108" s="293"/>
      <c r="AG108" s="293"/>
      <c r="AH108" s="293"/>
      <c r="AI108" s="293"/>
      <c r="AJ108" s="293"/>
      <c r="AK108" s="293"/>
      <c r="AL108" s="293"/>
    </row>
    <row r="109" spans="1:38" s="414" customFormat="1" ht="16.5" customHeight="1">
      <c r="A109" s="284" t="str">
        <f>IF('Data invoice'!J38=0,"",'Data invoice'!K38)</f>
        <v/>
      </c>
      <c r="B109" s="284" t="str">
        <f>IF('Data invoice'!K38=0,"",'Data invoice'!L38)</f>
        <v/>
      </c>
      <c r="C109" s="284" t="str">
        <f>IF('Data invoice'!L38=0,"",'Data invoice'!M38)</f>
        <v/>
      </c>
      <c r="D109" s="284" t="str">
        <f>IF('Data invoice'!M38=0,"",'Data invoice'!N38)</f>
        <v/>
      </c>
      <c r="E109" s="284" t="str">
        <f>IF('Data invoice'!N38=0,"",'Data invoice'!O38)</f>
        <v/>
      </c>
      <c r="F109" s="284" t="str">
        <f>IF('Data invoice'!O38=0,"",'Data invoice'!P38)</f>
        <v/>
      </c>
      <c r="G109" s="284" t="str">
        <f>IF('Data invoice'!P38=0,"",'Data invoice'!Q38)</f>
        <v/>
      </c>
      <c r="H109" s="284" t="str">
        <f>IF('Data invoice'!Q38=0,"",'Data invoice'!R38)</f>
        <v/>
      </c>
      <c r="I109" s="320" t="str">
        <f>IF('Data invoice'!R38=0,"",'Data invoice'!S38)</f>
        <v/>
      </c>
      <c r="J109" s="367" t="str">
        <f>IF('Data invoice'!S38=0,"",'Data invoice'!T38)</f>
        <v/>
      </c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93"/>
      <c r="AC109" s="293"/>
      <c r="AD109" s="293"/>
      <c r="AE109" s="293"/>
      <c r="AF109" s="293"/>
      <c r="AG109" s="293"/>
      <c r="AH109" s="293"/>
      <c r="AI109" s="293"/>
      <c r="AJ109" s="293"/>
      <c r="AK109" s="293"/>
      <c r="AL109" s="293"/>
    </row>
    <row r="110" spans="1:38" s="414" customFormat="1" ht="16.5" customHeight="1">
      <c r="A110" s="284" t="str">
        <f>IF('Data invoice'!J39=0,"",'Data invoice'!K39)</f>
        <v/>
      </c>
      <c r="B110" s="284" t="str">
        <f>IF('Data invoice'!K39=0,"",'Data invoice'!L39)</f>
        <v/>
      </c>
      <c r="C110" s="284" t="str">
        <f>IF('Data invoice'!L39=0,"",'Data invoice'!M39)</f>
        <v/>
      </c>
      <c r="D110" s="284" t="str">
        <f>IF('Data invoice'!M39=0,"",'Data invoice'!N39)</f>
        <v/>
      </c>
      <c r="E110" s="284" t="str">
        <f>IF('Data invoice'!N39=0,"",'Data invoice'!O39)</f>
        <v/>
      </c>
      <c r="F110" s="284" t="str">
        <f>IF('Data invoice'!O39=0,"",'Data invoice'!P39)</f>
        <v/>
      </c>
      <c r="G110" s="284" t="str">
        <f>IF('Data invoice'!P39=0,"",'Data invoice'!Q39)</f>
        <v/>
      </c>
      <c r="H110" s="284" t="str">
        <f>IF('Data invoice'!Q39=0,"",'Data invoice'!R39)</f>
        <v/>
      </c>
      <c r="I110" s="320" t="str">
        <f>IF('Data invoice'!R39=0,"",'Data invoice'!S39)</f>
        <v/>
      </c>
      <c r="J110" s="367" t="str">
        <f>IF('Data invoice'!S39=0,"",'Data invoice'!T39)</f>
        <v/>
      </c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93"/>
      <c r="AC110" s="293"/>
      <c r="AD110" s="293"/>
      <c r="AE110" s="293"/>
      <c r="AF110" s="293"/>
      <c r="AG110" s="293"/>
      <c r="AH110" s="293"/>
      <c r="AI110" s="293"/>
      <c r="AJ110" s="293"/>
      <c r="AK110" s="293"/>
      <c r="AL110" s="293"/>
    </row>
    <row r="111" spans="1:38" s="414" customFormat="1" ht="16.5" customHeight="1">
      <c r="A111" s="284" t="str">
        <f>IF('Data invoice'!J40=0,"",'Data invoice'!K40)</f>
        <v/>
      </c>
      <c r="B111" s="284" t="str">
        <f>IF('Data invoice'!K40=0,"",'Data invoice'!L40)</f>
        <v/>
      </c>
      <c r="C111" s="284" t="str">
        <f>IF('Data invoice'!L40=0,"",'Data invoice'!M40)</f>
        <v/>
      </c>
      <c r="D111" s="284" t="str">
        <f>IF('Data invoice'!M40=0,"",'Data invoice'!N40)</f>
        <v/>
      </c>
      <c r="E111" s="284" t="str">
        <f>IF('Data invoice'!N40=0,"",'Data invoice'!O40)</f>
        <v/>
      </c>
      <c r="F111" s="284" t="str">
        <f>IF('Data invoice'!O40=0,"",'Data invoice'!P40)</f>
        <v/>
      </c>
      <c r="G111" s="284" t="str">
        <f>IF('Data invoice'!P40=0,"",'Data invoice'!Q40)</f>
        <v/>
      </c>
      <c r="H111" s="284" t="str">
        <f>IF('Data invoice'!Q40=0,"",'Data invoice'!R40)</f>
        <v/>
      </c>
      <c r="I111" s="320" t="str">
        <f>IF('Data invoice'!R40=0,"",'Data invoice'!S40)</f>
        <v/>
      </c>
      <c r="J111" s="367" t="str">
        <f>IF('Data invoice'!S40=0,"",'Data invoice'!T40)</f>
        <v/>
      </c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93"/>
      <c r="AC111" s="293"/>
      <c r="AD111" s="293"/>
      <c r="AE111" s="293"/>
      <c r="AF111" s="293"/>
      <c r="AG111" s="293"/>
      <c r="AH111" s="293"/>
      <c r="AI111" s="293"/>
      <c r="AJ111" s="293"/>
      <c r="AK111" s="293"/>
      <c r="AL111" s="293"/>
    </row>
    <row r="112" spans="1:38" s="414" customFormat="1" ht="16.5" customHeight="1">
      <c r="A112" s="284" t="str">
        <f>IF('Data invoice'!J41=0,"",'Data invoice'!K41)</f>
        <v/>
      </c>
      <c r="B112" s="284" t="str">
        <f>IF('Data invoice'!K41=0,"",'Data invoice'!L41)</f>
        <v/>
      </c>
      <c r="C112" s="284" t="str">
        <f>IF('Data invoice'!L41=0,"",'Data invoice'!M41)</f>
        <v/>
      </c>
      <c r="D112" s="284" t="str">
        <f>IF('Data invoice'!M41=0,"",'Data invoice'!N41)</f>
        <v/>
      </c>
      <c r="E112" s="284" t="str">
        <f>IF('Data invoice'!N41=0,"",'Data invoice'!O41)</f>
        <v/>
      </c>
      <c r="F112" s="284" t="str">
        <f>IF('Data invoice'!O41=0,"",'Data invoice'!P41)</f>
        <v/>
      </c>
      <c r="G112" s="284" t="str">
        <f>IF('Data invoice'!P41=0,"",'Data invoice'!Q41)</f>
        <v/>
      </c>
      <c r="H112" s="284" t="str">
        <f>IF('Data invoice'!Q41=0,"",'Data invoice'!R41)</f>
        <v/>
      </c>
      <c r="I112" s="320" t="str">
        <f>IF('Data invoice'!R41=0,"",'Data invoice'!S41)</f>
        <v/>
      </c>
      <c r="J112" s="367" t="str">
        <f>IF('Data invoice'!S41=0,"",'Data invoice'!T41)</f>
        <v/>
      </c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93"/>
      <c r="AC112" s="293"/>
      <c r="AD112" s="293"/>
      <c r="AE112" s="293"/>
      <c r="AF112" s="293"/>
      <c r="AG112" s="293"/>
      <c r="AH112" s="293"/>
      <c r="AI112" s="293"/>
      <c r="AJ112" s="293"/>
      <c r="AK112" s="293"/>
      <c r="AL112" s="293"/>
    </row>
    <row r="113" spans="1:38" s="414" customFormat="1" ht="16.5" customHeight="1">
      <c r="A113" s="284" t="str">
        <f>IF('Data invoice'!J42=0,"",'Data invoice'!K42)</f>
        <v/>
      </c>
      <c r="B113" s="284" t="str">
        <f>IF('Data invoice'!K42=0,"",'Data invoice'!L42)</f>
        <v/>
      </c>
      <c r="C113" s="284" t="str">
        <f>IF('Data invoice'!L42=0,"",'Data invoice'!M42)</f>
        <v/>
      </c>
      <c r="D113" s="284" t="str">
        <f>IF('Data invoice'!M42=0,"",'Data invoice'!N42)</f>
        <v/>
      </c>
      <c r="E113" s="284" t="str">
        <f>IF('Data invoice'!N42=0,"",'Data invoice'!O42)</f>
        <v/>
      </c>
      <c r="F113" s="284" t="str">
        <f>IF('Data invoice'!O42=0,"",'Data invoice'!P42)</f>
        <v/>
      </c>
      <c r="G113" s="284" t="str">
        <f>IF('Data invoice'!P42=0,"",'Data invoice'!Q42)</f>
        <v/>
      </c>
      <c r="H113" s="284" t="str">
        <f>IF('Data invoice'!Q42=0,"",'Data invoice'!R42)</f>
        <v/>
      </c>
      <c r="I113" s="320" t="str">
        <f>IF('Data invoice'!R42=0,"",'Data invoice'!S42)</f>
        <v/>
      </c>
      <c r="J113" s="367" t="str">
        <f>IF('Data invoice'!S42=0,"",'Data invoice'!T42)</f>
        <v/>
      </c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93"/>
      <c r="AC113" s="293"/>
      <c r="AD113" s="293"/>
      <c r="AE113" s="293"/>
      <c r="AF113" s="293"/>
      <c r="AG113" s="293"/>
      <c r="AH113" s="293"/>
      <c r="AI113" s="293"/>
      <c r="AJ113" s="293"/>
      <c r="AK113" s="293"/>
      <c r="AL113" s="293"/>
    </row>
    <row r="114" spans="1:38" s="414" customFormat="1" ht="16.5" customHeight="1">
      <c r="A114" s="284" t="str">
        <f>IF('Data invoice'!J43=0,"",'Data invoice'!K43)</f>
        <v/>
      </c>
      <c r="B114" s="284" t="str">
        <f>IF('Data invoice'!K43=0,"",'Data invoice'!L43)</f>
        <v/>
      </c>
      <c r="C114" s="284" t="str">
        <f>IF('Data invoice'!L43=0,"",'Data invoice'!M43)</f>
        <v/>
      </c>
      <c r="D114" s="284" t="str">
        <f>IF('Data invoice'!M43=0,"",'Data invoice'!N43)</f>
        <v/>
      </c>
      <c r="E114" s="284" t="str">
        <f>IF('Data invoice'!N43=0,"",'Data invoice'!O43)</f>
        <v/>
      </c>
      <c r="F114" s="284" t="str">
        <f>IF('Data invoice'!O43=0,"",'Data invoice'!P43)</f>
        <v/>
      </c>
      <c r="G114" s="284" t="str">
        <f>IF('Data invoice'!P43=0,"",'Data invoice'!Q43)</f>
        <v/>
      </c>
      <c r="H114" s="284" t="str">
        <f>IF('Data invoice'!Q43=0,"",'Data invoice'!R43)</f>
        <v/>
      </c>
      <c r="I114" s="320" t="str">
        <f>IF('Data invoice'!R43=0,"",'Data invoice'!S43)</f>
        <v/>
      </c>
      <c r="J114" s="367" t="str">
        <f>IF('Data invoice'!S43=0,"",'Data invoice'!T43)</f>
        <v/>
      </c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93"/>
      <c r="AC114" s="293"/>
      <c r="AD114" s="293"/>
      <c r="AE114" s="293"/>
      <c r="AF114" s="293"/>
      <c r="AG114" s="293"/>
      <c r="AH114" s="293"/>
      <c r="AI114" s="293"/>
      <c r="AJ114" s="293"/>
      <c r="AK114" s="293"/>
      <c r="AL114" s="293"/>
    </row>
    <row r="115" spans="1:38" s="414" customFormat="1" ht="16.5" customHeight="1">
      <c r="A115" s="284" t="str">
        <f>IF('Data invoice'!J44=0,"",'Data invoice'!K44)</f>
        <v/>
      </c>
      <c r="B115" s="284" t="str">
        <f>IF('Data invoice'!K44=0,"",'Data invoice'!L44)</f>
        <v/>
      </c>
      <c r="C115" s="284" t="str">
        <f>IF('Data invoice'!L44=0,"",'Data invoice'!M44)</f>
        <v/>
      </c>
      <c r="D115" s="284" t="str">
        <f>IF('Data invoice'!M44=0,"",'Data invoice'!N44)</f>
        <v/>
      </c>
      <c r="E115" s="284" t="str">
        <f>IF('Data invoice'!N44=0,"",'Data invoice'!O44)</f>
        <v/>
      </c>
      <c r="F115" s="284" t="str">
        <f>IF('Data invoice'!O44=0,"",'Data invoice'!P44)</f>
        <v/>
      </c>
      <c r="G115" s="284" t="str">
        <f>IF('Data invoice'!P44=0,"",'Data invoice'!Q44)</f>
        <v/>
      </c>
      <c r="H115" s="284" t="str">
        <f>IF('Data invoice'!Q44=0,"",'Data invoice'!R44)</f>
        <v/>
      </c>
      <c r="I115" s="320" t="str">
        <f>IF('Data invoice'!R44=0,"",'Data invoice'!S44)</f>
        <v/>
      </c>
      <c r="J115" s="367" t="str">
        <f>IF('Data invoice'!S44=0,"",'Data invoice'!T44)</f>
        <v/>
      </c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93"/>
      <c r="AC115" s="293"/>
      <c r="AD115" s="293"/>
      <c r="AE115" s="293"/>
      <c r="AF115" s="293"/>
      <c r="AG115" s="293"/>
      <c r="AH115" s="293"/>
      <c r="AI115" s="293"/>
      <c r="AJ115" s="293"/>
      <c r="AK115" s="293"/>
      <c r="AL115" s="293"/>
    </row>
    <row r="116" spans="1:38" s="414" customFormat="1" ht="16.5" customHeight="1">
      <c r="A116" s="284" t="str">
        <f>IF('Data invoice'!J45=0,"",'Data invoice'!K45)</f>
        <v/>
      </c>
      <c r="B116" s="284" t="str">
        <f>IF('Data invoice'!K45=0,"",'Data invoice'!L45)</f>
        <v/>
      </c>
      <c r="C116" s="284" t="str">
        <f>IF('Data invoice'!L45=0,"",'Data invoice'!M45)</f>
        <v/>
      </c>
      <c r="D116" s="284" t="str">
        <f>IF('Data invoice'!M45=0,"",'Data invoice'!N45)</f>
        <v/>
      </c>
      <c r="E116" s="284" t="str">
        <f>IF('Data invoice'!N45=0,"",'Data invoice'!O45)</f>
        <v/>
      </c>
      <c r="F116" s="284" t="str">
        <f>IF('Data invoice'!O45=0,"",'Data invoice'!P45)</f>
        <v/>
      </c>
      <c r="G116" s="284" t="str">
        <f>IF('Data invoice'!P45=0,"",'Data invoice'!Q45)</f>
        <v/>
      </c>
      <c r="H116" s="284" t="str">
        <f>IF('Data invoice'!Q45=0,"",'Data invoice'!R45)</f>
        <v/>
      </c>
      <c r="I116" s="320" t="str">
        <f>IF('Data invoice'!R45=0,"",'Data invoice'!S45)</f>
        <v/>
      </c>
      <c r="J116" s="367" t="str">
        <f>IF('Data invoice'!S45=0,"",'Data invoice'!T45)</f>
        <v/>
      </c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93"/>
      <c r="AC116" s="293"/>
      <c r="AD116" s="293"/>
      <c r="AE116" s="293"/>
      <c r="AF116" s="293"/>
      <c r="AG116" s="293"/>
      <c r="AH116" s="293"/>
      <c r="AI116" s="293"/>
      <c r="AJ116" s="293"/>
      <c r="AK116" s="293"/>
      <c r="AL116" s="293"/>
    </row>
    <row r="117" spans="1:38" s="414" customFormat="1" ht="16.5" customHeight="1">
      <c r="A117" s="284" t="str">
        <f>IF('Data invoice'!J46=0,"",'Data invoice'!K46)</f>
        <v/>
      </c>
      <c r="B117" s="284" t="str">
        <f>IF('Data invoice'!K46=0,"",'Data invoice'!L46)</f>
        <v/>
      </c>
      <c r="C117" s="284" t="str">
        <f>IF('Data invoice'!L46=0,"",'Data invoice'!M46)</f>
        <v/>
      </c>
      <c r="D117" s="284" t="str">
        <f>IF('Data invoice'!M46=0,"",'Data invoice'!N46)</f>
        <v/>
      </c>
      <c r="E117" s="284" t="str">
        <f>IF('Data invoice'!N46=0,"",'Data invoice'!O46)</f>
        <v/>
      </c>
      <c r="F117" s="284" t="str">
        <f>IF('Data invoice'!O46=0,"",'Data invoice'!P46)</f>
        <v/>
      </c>
      <c r="G117" s="284" t="str">
        <f>IF('Data invoice'!P46=0,"",'Data invoice'!Q46)</f>
        <v/>
      </c>
      <c r="H117" s="284" t="str">
        <f>IF('Data invoice'!Q46=0,"",'Data invoice'!R46)</f>
        <v/>
      </c>
      <c r="I117" s="320" t="str">
        <f>IF('Data invoice'!R46=0,"",'Data invoice'!S46)</f>
        <v/>
      </c>
      <c r="J117" s="367" t="str">
        <f>IF('Data invoice'!S46=0,"",'Data invoice'!T46)</f>
        <v/>
      </c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93"/>
      <c r="AC117" s="293"/>
      <c r="AD117" s="293"/>
      <c r="AE117" s="293"/>
      <c r="AF117" s="293"/>
      <c r="AG117" s="293"/>
      <c r="AH117" s="293"/>
      <c r="AI117" s="293"/>
      <c r="AJ117" s="293"/>
      <c r="AK117" s="293"/>
      <c r="AL117" s="293"/>
    </row>
    <row r="118" spans="1:38" s="414" customFormat="1" ht="16.5" customHeight="1">
      <c r="A118" s="284" t="str">
        <f>IF('Data invoice'!J47=0,"",'Data invoice'!K47)</f>
        <v/>
      </c>
      <c r="B118" s="284" t="str">
        <f>IF('Data invoice'!K47=0,"",'Data invoice'!L47)</f>
        <v/>
      </c>
      <c r="C118" s="284" t="str">
        <f>IF('Data invoice'!L47=0,"",'Data invoice'!M47)</f>
        <v/>
      </c>
      <c r="D118" s="284" t="str">
        <f>IF('Data invoice'!M47=0,"",'Data invoice'!N47)</f>
        <v/>
      </c>
      <c r="E118" s="284" t="str">
        <f>IF('Data invoice'!N47=0,"",'Data invoice'!O47)</f>
        <v/>
      </c>
      <c r="F118" s="284" t="str">
        <f>IF('Data invoice'!O47=0,"",'Data invoice'!P47)</f>
        <v/>
      </c>
      <c r="G118" s="284" t="str">
        <f>IF('Data invoice'!P47=0,"",'Data invoice'!Q47)</f>
        <v/>
      </c>
      <c r="H118" s="284" t="str">
        <f>IF('Data invoice'!Q47=0,"",'Data invoice'!R47)</f>
        <v/>
      </c>
      <c r="I118" s="320" t="str">
        <f>IF('Data invoice'!R47=0,"",'Data invoice'!S47)</f>
        <v/>
      </c>
      <c r="J118" s="367" t="str">
        <f>IF('Data invoice'!S47=0,"",'Data invoice'!T47)</f>
        <v/>
      </c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93"/>
      <c r="AC118" s="293"/>
      <c r="AD118" s="293"/>
      <c r="AE118" s="293"/>
      <c r="AF118" s="293"/>
      <c r="AG118" s="293"/>
      <c r="AH118" s="293"/>
      <c r="AI118" s="293"/>
      <c r="AJ118" s="293"/>
      <c r="AK118" s="293"/>
      <c r="AL118" s="293"/>
    </row>
    <row r="119" spans="1:38" s="414" customFormat="1" ht="16.5" customHeight="1">
      <c r="A119" s="284" t="str">
        <f>IF('Data invoice'!J48=0,"",'Data invoice'!K48)</f>
        <v/>
      </c>
      <c r="B119" s="284" t="str">
        <f>IF('Data invoice'!K48=0,"",'Data invoice'!L48)</f>
        <v/>
      </c>
      <c r="C119" s="284" t="str">
        <f>IF('Data invoice'!L48=0,"",'Data invoice'!M48)</f>
        <v/>
      </c>
      <c r="D119" s="284" t="str">
        <f>IF('Data invoice'!M48=0,"",'Data invoice'!N48)</f>
        <v/>
      </c>
      <c r="E119" s="284" t="str">
        <f>IF('Data invoice'!N48=0,"",'Data invoice'!O48)</f>
        <v/>
      </c>
      <c r="F119" s="284" t="str">
        <f>IF('Data invoice'!O48=0,"",'Data invoice'!P48)</f>
        <v/>
      </c>
      <c r="G119" s="284" t="str">
        <f>IF('Data invoice'!P48=0,"",'Data invoice'!Q48)</f>
        <v/>
      </c>
      <c r="H119" s="284" t="str">
        <f>IF('Data invoice'!Q48=0,"",'Data invoice'!R48)</f>
        <v/>
      </c>
      <c r="I119" s="320" t="str">
        <f>IF('Data invoice'!R48=0,"",'Data invoice'!S48)</f>
        <v/>
      </c>
      <c r="J119" s="367" t="str">
        <f>IF('Data invoice'!S48=0,"",'Data invoice'!T48)</f>
        <v/>
      </c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93"/>
      <c r="AC119" s="293"/>
      <c r="AD119" s="293"/>
      <c r="AE119" s="293"/>
      <c r="AF119" s="293"/>
      <c r="AG119" s="293"/>
      <c r="AH119" s="293"/>
      <c r="AI119" s="293"/>
      <c r="AJ119" s="293"/>
      <c r="AK119" s="293"/>
      <c r="AL119" s="293"/>
    </row>
    <row r="120" spans="1:38" s="414" customFormat="1" ht="16.5" customHeight="1">
      <c r="A120" s="284" t="str">
        <f>IF('Data invoice'!J49=0,"",'Data invoice'!K49)</f>
        <v/>
      </c>
      <c r="B120" s="284" t="str">
        <f>IF('Data invoice'!K49=0,"",'Data invoice'!L49)</f>
        <v/>
      </c>
      <c r="C120" s="284" t="str">
        <f>IF('Data invoice'!L49=0,"",'Data invoice'!M49)</f>
        <v/>
      </c>
      <c r="D120" s="284" t="str">
        <f>IF('Data invoice'!M49=0,"",'Data invoice'!N49)</f>
        <v/>
      </c>
      <c r="E120" s="284" t="str">
        <f>IF('Data invoice'!N49=0,"",'Data invoice'!O49)</f>
        <v/>
      </c>
      <c r="F120" s="284" t="str">
        <f>IF('Data invoice'!O49=0,"",'Data invoice'!P49)</f>
        <v/>
      </c>
      <c r="G120" s="284" t="str">
        <f>IF('Data invoice'!P49=0,"",'Data invoice'!Q49)</f>
        <v/>
      </c>
      <c r="H120" s="284" t="str">
        <f>IF('Data invoice'!Q49=0,"",'Data invoice'!R49)</f>
        <v/>
      </c>
      <c r="I120" s="320" t="str">
        <f>IF('Data invoice'!R49=0,"",'Data invoice'!S49)</f>
        <v/>
      </c>
      <c r="J120" s="367" t="str">
        <f>IF('Data invoice'!S49=0,"",'Data invoice'!T49)</f>
        <v/>
      </c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93"/>
      <c r="AC120" s="293"/>
      <c r="AD120" s="293"/>
      <c r="AE120" s="293"/>
      <c r="AF120" s="293"/>
      <c r="AG120" s="293"/>
      <c r="AH120" s="293"/>
      <c r="AI120" s="293"/>
      <c r="AJ120" s="293"/>
      <c r="AK120" s="293"/>
      <c r="AL120" s="293"/>
    </row>
    <row r="121" spans="1:38" s="414" customFormat="1" ht="16.5" customHeight="1">
      <c r="A121" s="284" t="str">
        <f>IF('Data invoice'!J50=0,"",'Data invoice'!K50)</f>
        <v/>
      </c>
      <c r="B121" s="284" t="str">
        <f>IF('Data invoice'!K50=0,"",'Data invoice'!L50)</f>
        <v/>
      </c>
      <c r="C121" s="284" t="str">
        <f>IF('Data invoice'!L50=0,"",'Data invoice'!M50)</f>
        <v/>
      </c>
      <c r="D121" s="284" t="str">
        <f>IF('Data invoice'!M50=0,"",'Data invoice'!N50)</f>
        <v/>
      </c>
      <c r="E121" s="284" t="str">
        <f>IF('Data invoice'!N50=0,"",'Data invoice'!O50)</f>
        <v/>
      </c>
      <c r="F121" s="284" t="str">
        <f>IF('Data invoice'!O50=0,"",'Data invoice'!P50)</f>
        <v/>
      </c>
      <c r="G121" s="284" t="str">
        <f>IF('Data invoice'!P50=0,"",'Data invoice'!Q50)</f>
        <v/>
      </c>
      <c r="H121" s="284" t="str">
        <f>IF('Data invoice'!Q50=0,"",'Data invoice'!R50)</f>
        <v/>
      </c>
      <c r="I121" s="320" t="str">
        <f>IF('Data invoice'!R50=0,"",'Data invoice'!S50)</f>
        <v/>
      </c>
      <c r="J121" s="367" t="str">
        <f>IF('Data invoice'!S50=0,"",'Data invoice'!T50)</f>
        <v/>
      </c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93"/>
      <c r="AC121" s="293"/>
      <c r="AD121" s="293"/>
      <c r="AE121" s="293"/>
      <c r="AF121" s="293"/>
      <c r="AG121" s="293"/>
      <c r="AH121" s="293"/>
      <c r="AI121" s="293"/>
      <c r="AJ121" s="293"/>
      <c r="AK121" s="293"/>
      <c r="AL121" s="293"/>
    </row>
    <row r="122" spans="1:38" s="414" customFormat="1" ht="16.5" customHeight="1">
      <c r="A122" s="284" t="str">
        <f>IF('Data invoice'!J51=0,"",'Data invoice'!K51)</f>
        <v/>
      </c>
      <c r="B122" s="284" t="str">
        <f>IF('Data invoice'!K51=0,"",'Data invoice'!L51)</f>
        <v/>
      </c>
      <c r="C122" s="284" t="str">
        <f>IF('Data invoice'!L51=0,"",'Data invoice'!M51)</f>
        <v/>
      </c>
      <c r="D122" s="284" t="str">
        <f>IF('Data invoice'!M51=0,"",'Data invoice'!N51)</f>
        <v/>
      </c>
      <c r="E122" s="284" t="str">
        <f>IF('Data invoice'!N51=0,"",'Data invoice'!O51)</f>
        <v/>
      </c>
      <c r="F122" s="284" t="str">
        <f>IF('Data invoice'!O51=0,"",'Data invoice'!P51)</f>
        <v/>
      </c>
      <c r="G122" s="284" t="str">
        <f>IF('Data invoice'!P51=0,"",'Data invoice'!Q51)</f>
        <v/>
      </c>
      <c r="H122" s="284" t="str">
        <f>IF('Data invoice'!Q51=0,"",'Data invoice'!R51)</f>
        <v/>
      </c>
      <c r="I122" s="320" t="str">
        <f>IF('Data invoice'!R51=0,"",'Data invoice'!S51)</f>
        <v/>
      </c>
      <c r="J122" s="367" t="str">
        <f>IF('Data invoice'!S51=0,"",'Data invoice'!T51)</f>
        <v/>
      </c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93"/>
      <c r="AC122" s="293"/>
      <c r="AD122" s="293"/>
      <c r="AE122" s="293"/>
      <c r="AF122" s="293"/>
      <c r="AG122" s="293"/>
      <c r="AH122" s="293"/>
      <c r="AI122" s="293"/>
      <c r="AJ122" s="293"/>
      <c r="AK122" s="293"/>
      <c r="AL122" s="293"/>
    </row>
    <row r="123" spans="1:38" s="414" customFormat="1" ht="16.5" customHeight="1">
      <c r="A123" s="284" t="str">
        <f>IF('Data invoice'!J52=0,"",'Data invoice'!K52)</f>
        <v/>
      </c>
      <c r="B123" s="284" t="str">
        <f>IF('Data invoice'!K52=0,"",'Data invoice'!L52)</f>
        <v/>
      </c>
      <c r="C123" s="284" t="str">
        <f>IF('Data invoice'!L52=0,"",'Data invoice'!M52)</f>
        <v/>
      </c>
      <c r="D123" s="284" t="str">
        <f>IF('Data invoice'!M52=0,"",'Data invoice'!N52)</f>
        <v/>
      </c>
      <c r="E123" s="284" t="str">
        <f>IF('Data invoice'!N52=0,"",'Data invoice'!O52)</f>
        <v/>
      </c>
      <c r="F123" s="284" t="str">
        <f>IF('Data invoice'!O52=0,"",'Data invoice'!P52)</f>
        <v/>
      </c>
      <c r="G123" s="284" t="str">
        <f>IF('Data invoice'!P52=0,"",'Data invoice'!Q52)</f>
        <v/>
      </c>
      <c r="H123" s="284" t="str">
        <f>IF('Data invoice'!Q52=0,"",'Data invoice'!R52)</f>
        <v/>
      </c>
      <c r="I123" s="320" t="str">
        <f>IF('Data invoice'!R52=0,"",'Data invoice'!S52)</f>
        <v/>
      </c>
      <c r="J123" s="367" t="str">
        <f>IF('Data invoice'!S52=0,"",'Data invoice'!T52)</f>
        <v/>
      </c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93"/>
      <c r="AC123" s="293"/>
      <c r="AD123" s="293"/>
      <c r="AE123" s="293"/>
      <c r="AF123" s="293"/>
      <c r="AG123" s="293"/>
      <c r="AH123" s="293"/>
      <c r="AI123" s="293"/>
      <c r="AJ123" s="293"/>
      <c r="AK123" s="293"/>
      <c r="AL123" s="293"/>
    </row>
    <row r="124" spans="1:38" s="414" customFormat="1" ht="16.5" customHeight="1">
      <c r="A124" s="284" t="str">
        <f>IF('Data invoice'!J53=0,"",'Data invoice'!K53)</f>
        <v/>
      </c>
      <c r="B124" s="284" t="str">
        <f>IF('Data invoice'!K53=0,"",'Data invoice'!L53)</f>
        <v/>
      </c>
      <c r="C124" s="284" t="str">
        <f>IF('Data invoice'!L53=0,"",'Data invoice'!M53)</f>
        <v/>
      </c>
      <c r="D124" s="284" t="str">
        <f>IF('Data invoice'!M53=0,"",'Data invoice'!N53)</f>
        <v/>
      </c>
      <c r="E124" s="284" t="str">
        <f>IF('Data invoice'!N53=0,"",'Data invoice'!O53)</f>
        <v/>
      </c>
      <c r="F124" s="284" t="str">
        <f>IF('Data invoice'!O53=0,"",'Data invoice'!P53)</f>
        <v/>
      </c>
      <c r="G124" s="284" t="str">
        <f>IF('Data invoice'!P53=0,"",'Data invoice'!Q53)</f>
        <v/>
      </c>
      <c r="H124" s="284" t="str">
        <f>IF('Data invoice'!Q53=0,"",'Data invoice'!R53)</f>
        <v/>
      </c>
      <c r="I124" s="320" t="str">
        <f>IF('Data invoice'!R53=0,"",'Data invoice'!S53)</f>
        <v/>
      </c>
      <c r="J124" s="367" t="str">
        <f>IF('Data invoice'!S53=0,"",'Data invoice'!T53)</f>
        <v/>
      </c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93"/>
      <c r="AC124" s="293"/>
      <c r="AD124" s="293"/>
      <c r="AE124" s="293"/>
      <c r="AF124" s="293"/>
      <c r="AG124" s="293"/>
      <c r="AH124" s="293"/>
      <c r="AI124" s="293"/>
      <c r="AJ124" s="293"/>
      <c r="AK124" s="293"/>
      <c r="AL124" s="293"/>
    </row>
    <row r="125" spans="1:38" s="414" customFormat="1" ht="16.5" customHeight="1">
      <c r="A125" s="284" t="str">
        <f>IF('Data invoice'!J54=0,"",'Data invoice'!K54)</f>
        <v/>
      </c>
      <c r="B125" s="284" t="str">
        <f>IF('Data invoice'!K54=0,"",'Data invoice'!L54)</f>
        <v/>
      </c>
      <c r="C125" s="284" t="str">
        <f>IF('Data invoice'!L54=0,"",'Data invoice'!M54)</f>
        <v/>
      </c>
      <c r="D125" s="284" t="str">
        <f>IF('Data invoice'!M54=0,"",'Data invoice'!N54)</f>
        <v/>
      </c>
      <c r="E125" s="284" t="str">
        <f>IF('Data invoice'!N54=0,"",'Data invoice'!O54)</f>
        <v/>
      </c>
      <c r="F125" s="284" t="str">
        <f>IF('Data invoice'!O54=0,"",'Data invoice'!P54)</f>
        <v/>
      </c>
      <c r="G125" s="284" t="str">
        <f>IF('Data invoice'!P54=0,"",'Data invoice'!Q54)</f>
        <v/>
      </c>
      <c r="H125" s="284" t="str">
        <f>IF('Data invoice'!Q54=0,"",'Data invoice'!R54)</f>
        <v/>
      </c>
      <c r="I125" s="320" t="str">
        <f>IF('Data invoice'!R54=0,"",'Data invoice'!S54)</f>
        <v/>
      </c>
      <c r="J125" s="367" t="str">
        <f>IF('Data invoice'!S54=0,"",'Data invoice'!T54)</f>
        <v/>
      </c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93"/>
      <c r="AC125" s="293"/>
      <c r="AD125" s="293"/>
      <c r="AE125" s="293"/>
      <c r="AF125" s="293"/>
      <c r="AG125" s="293"/>
      <c r="AH125" s="293"/>
      <c r="AI125" s="293"/>
      <c r="AJ125" s="293"/>
      <c r="AK125" s="293"/>
      <c r="AL125" s="293"/>
    </row>
    <row r="126" spans="1:38" s="414" customFormat="1" ht="16.5" customHeight="1">
      <c r="A126" s="284" t="str">
        <f>IF('Data invoice'!J55=0,"",'Data invoice'!K55)</f>
        <v/>
      </c>
      <c r="B126" s="284" t="str">
        <f>IF('Data invoice'!K55=0,"",'Data invoice'!L55)</f>
        <v/>
      </c>
      <c r="C126" s="284" t="str">
        <f>IF('Data invoice'!L55=0,"",'Data invoice'!M55)</f>
        <v/>
      </c>
      <c r="D126" s="284" t="str">
        <f>IF('Data invoice'!M55=0,"",'Data invoice'!N55)</f>
        <v/>
      </c>
      <c r="E126" s="284" t="str">
        <f>IF('Data invoice'!N55=0,"",'Data invoice'!O55)</f>
        <v/>
      </c>
      <c r="F126" s="284" t="str">
        <f>IF('Data invoice'!O55=0,"",'Data invoice'!P55)</f>
        <v/>
      </c>
      <c r="G126" s="284" t="str">
        <f>IF('Data invoice'!P55=0,"",'Data invoice'!Q55)</f>
        <v/>
      </c>
      <c r="H126" s="284" t="str">
        <f>IF('Data invoice'!Q55=0,"",'Data invoice'!R55)</f>
        <v/>
      </c>
      <c r="I126" s="320" t="str">
        <f>IF('Data invoice'!R55=0,"",'Data invoice'!S55)</f>
        <v/>
      </c>
      <c r="J126" s="367" t="str">
        <f>IF('Data invoice'!S55=0,"",'Data invoice'!T55)</f>
        <v/>
      </c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93"/>
      <c r="AC126" s="293"/>
      <c r="AD126" s="293"/>
      <c r="AE126" s="293"/>
      <c r="AF126" s="293"/>
      <c r="AG126" s="293"/>
      <c r="AH126" s="293"/>
      <c r="AI126" s="293"/>
      <c r="AJ126" s="293"/>
      <c r="AK126" s="293"/>
      <c r="AL126" s="293"/>
    </row>
    <row r="127" spans="1:38" s="414" customFormat="1" ht="16.5" customHeight="1">
      <c r="A127" s="284" t="str">
        <f>IF('Data invoice'!J56=0,"",'Data invoice'!K56)</f>
        <v/>
      </c>
      <c r="B127" s="284" t="str">
        <f>IF('Data invoice'!K56=0,"",'Data invoice'!L56)</f>
        <v/>
      </c>
      <c r="C127" s="284" t="str">
        <f>IF('Data invoice'!L56=0,"",'Data invoice'!M56)</f>
        <v/>
      </c>
      <c r="D127" s="284" t="str">
        <f>IF('Data invoice'!M56=0,"",'Data invoice'!N56)</f>
        <v/>
      </c>
      <c r="E127" s="284" t="str">
        <f>IF('Data invoice'!N56=0,"",'Data invoice'!O56)</f>
        <v/>
      </c>
      <c r="F127" s="284" t="str">
        <f>IF('Data invoice'!O56=0,"",'Data invoice'!P56)</f>
        <v/>
      </c>
      <c r="G127" s="284" t="str">
        <f>IF('Data invoice'!P56=0,"",'Data invoice'!Q56)</f>
        <v/>
      </c>
      <c r="H127" s="284" t="str">
        <f>IF('Data invoice'!Q56=0,"",'Data invoice'!R56)</f>
        <v/>
      </c>
      <c r="I127" s="320" t="str">
        <f>IF('Data invoice'!R56=0,"",'Data invoice'!S56)</f>
        <v/>
      </c>
      <c r="J127" s="367" t="str">
        <f>IF('Data invoice'!S56=0,"",'Data invoice'!T56)</f>
        <v/>
      </c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93"/>
      <c r="AC127" s="293"/>
      <c r="AD127" s="293"/>
      <c r="AE127" s="293"/>
      <c r="AF127" s="293"/>
      <c r="AG127" s="293"/>
      <c r="AH127" s="293"/>
      <c r="AI127" s="293"/>
      <c r="AJ127" s="293"/>
      <c r="AK127" s="293"/>
      <c r="AL127" s="293"/>
    </row>
    <row r="128" spans="1:38" s="414" customFormat="1" ht="16.5" customHeight="1">
      <c r="A128" s="284" t="str">
        <f>IF('Data invoice'!J57=0,"",'Data invoice'!K57)</f>
        <v/>
      </c>
      <c r="B128" s="284" t="str">
        <f>IF('Data invoice'!K57=0,"",'Data invoice'!L57)</f>
        <v/>
      </c>
      <c r="C128" s="284" t="str">
        <f>IF('Data invoice'!L57=0,"",'Data invoice'!M57)</f>
        <v/>
      </c>
      <c r="D128" s="284" t="str">
        <f>IF('Data invoice'!M57=0,"",'Data invoice'!N57)</f>
        <v/>
      </c>
      <c r="E128" s="284" t="str">
        <f>IF('Data invoice'!N57=0,"",'Data invoice'!O57)</f>
        <v/>
      </c>
      <c r="F128" s="284" t="str">
        <f>IF('Data invoice'!O57=0,"",'Data invoice'!P57)</f>
        <v/>
      </c>
      <c r="G128" s="284" t="str">
        <f>IF('Data invoice'!P57=0,"",'Data invoice'!Q57)</f>
        <v/>
      </c>
      <c r="H128" s="284" t="str">
        <f>IF('Data invoice'!Q57=0,"",'Data invoice'!R57)</f>
        <v/>
      </c>
      <c r="I128" s="320" t="str">
        <f>IF('Data invoice'!R57=0,"",'Data invoice'!S57)</f>
        <v/>
      </c>
      <c r="J128" s="367" t="str">
        <f>IF('Data invoice'!S57=0,"",'Data invoice'!T57)</f>
        <v/>
      </c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93"/>
      <c r="AC128" s="293"/>
      <c r="AD128" s="293"/>
      <c r="AE128" s="293"/>
      <c r="AF128" s="293"/>
      <c r="AG128" s="293"/>
      <c r="AH128" s="293"/>
      <c r="AI128" s="293"/>
      <c r="AJ128" s="293"/>
      <c r="AK128" s="293"/>
      <c r="AL128" s="293"/>
    </row>
    <row r="129" spans="1:38" s="414" customFormat="1" ht="16.5" customHeight="1">
      <c r="A129" s="284" t="str">
        <f>IF('Data invoice'!J58=0,"",'Data invoice'!K58)</f>
        <v/>
      </c>
      <c r="B129" s="284" t="str">
        <f>IF('Data invoice'!K58=0,"",'Data invoice'!L58)</f>
        <v/>
      </c>
      <c r="C129" s="284" t="str">
        <f>IF('Data invoice'!L58=0,"",'Data invoice'!M58)</f>
        <v/>
      </c>
      <c r="D129" s="284" t="str">
        <f>IF('Data invoice'!M58=0,"",'Data invoice'!N58)</f>
        <v/>
      </c>
      <c r="E129" s="284" t="str">
        <f>IF('Data invoice'!N58=0,"",'Data invoice'!O58)</f>
        <v/>
      </c>
      <c r="F129" s="284" t="str">
        <f>IF('Data invoice'!O58=0,"",'Data invoice'!P58)</f>
        <v/>
      </c>
      <c r="G129" s="284" t="str">
        <f>IF('Data invoice'!P58=0,"",'Data invoice'!Q58)</f>
        <v/>
      </c>
      <c r="H129" s="284" t="str">
        <f>IF('Data invoice'!Q58=0,"",'Data invoice'!R58)</f>
        <v/>
      </c>
      <c r="I129" s="320" t="str">
        <f>IF('Data invoice'!R58=0,"",'Data invoice'!S58)</f>
        <v/>
      </c>
      <c r="J129" s="367" t="str">
        <f>IF('Data invoice'!S58=0,"",'Data invoice'!T58)</f>
        <v/>
      </c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93"/>
      <c r="AC129" s="293"/>
      <c r="AD129" s="293"/>
      <c r="AE129" s="293"/>
      <c r="AF129" s="293"/>
      <c r="AG129" s="293"/>
      <c r="AH129" s="293"/>
      <c r="AI129" s="293"/>
      <c r="AJ129" s="293"/>
      <c r="AK129" s="293"/>
      <c r="AL129" s="293"/>
    </row>
    <row r="130" spans="1:38" s="414" customFormat="1" ht="16.5" customHeight="1">
      <c r="A130" s="284" t="str">
        <f>IF('Data invoice'!J59=0,"",'Data invoice'!K59)</f>
        <v/>
      </c>
      <c r="B130" s="284" t="str">
        <f>IF('Data invoice'!K59=0,"",'Data invoice'!L59)</f>
        <v/>
      </c>
      <c r="C130" s="284" t="str">
        <f>IF('Data invoice'!L59=0,"",'Data invoice'!M59)</f>
        <v/>
      </c>
      <c r="D130" s="284" t="str">
        <f>IF('Data invoice'!M59=0,"",'Data invoice'!N59)</f>
        <v/>
      </c>
      <c r="E130" s="284" t="str">
        <f>IF('Data invoice'!N59=0,"",'Data invoice'!O59)</f>
        <v/>
      </c>
      <c r="F130" s="284" t="str">
        <f>IF('Data invoice'!O59=0,"",'Data invoice'!P59)</f>
        <v/>
      </c>
      <c r="G130" s="284" t="str">
        <f>IF('Data invoice'!P59=0,"",'Data invoice'!Q59)</f>
        <v/>
      </c>
      <c r="H130" s="284" t="str">
        <f>IF('Data invoice'!Q59=0,"",'Data invoice'!R59)</f>
        <v/>
      </c>
      <c r="I130" s="320" t="str">
        <f>IF('Data invoice'!R59=0,"",'Data invoice'!S59)</f>
        <v/>
      </c>
      <c r="J130" s="367" t="str">
        <f>IF('Data invoice'!S59=0,"",'Data invoice'!T59)</f>
        <v/>
      </c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93"/>
      <c r="AC130" s="293"/>
      <c r="AD130" s="293"/>
      <c r="AE130" s="293"/>
      <c r="AF130" s="293"/>
      <c r="AG130" s="293"/>
      <c r="AH130" s="293"/>
      <c r="AI130" s="293"/>
      <c r="AJ130" s="293"/>
      <c r="AK130" s="293"/>
      <c r="AL130" s="293"/>
    </row>
    <row r="131" spans="1:38" s="414" customFormat="1" ht="16.5" customHeight="1">
      <c r="A131" s="284" t="str">
        <f>IF('Data invoice'!J60=0,"",'Data invoice'!K60)</f>
        <v/>
      </c>
      <c r="B131" s="284" t="str">
        <f>IF('Data invoice'!K60=0,"",'Data invoice'!L60)</f>
        <v/>
      </c>
      <c r="C131" s="284" t="str">
        <f>IF('Data invoice'!L60=0,"",'Data invoice'!M60)</f>
        <v/>
      </c>
      <c r="D131" s="284" t="str">
        <f>IF('Data invoice'!M60=0,"",'Data invoice'!N60)</f>
        <v/>
      </c>
      <c r="E131" s="284" t="str">
        <f>IF('Data invoice'!N60=0,"",'Data invoice'!O60)</f>
        <v/>
      </c>
      <c r="F131" s="284" t="str">
        <f>IF('Data invoice'!O60=0,"",'Data invoice'!P60)</f>
        <v/>
      </c>
      <c r="G131" s="284" t="str">
        <f>IF('Data invoice'!P60=0,"",'Data invoice'!Q60)</f>
        <v/>
      </c>
      <c r="H131" s="284" t="str">
        <f>IF('Data invoice'!Q60=0,"",'Data invoice'!R60)</f>
        <v/>
      </c>
      <c r="I131" s="320" t="str">
        <f>IF('Data invoice'!R60=0,"",'Data invoice'!S60)</f>
        <v/>
      </c>
      <c r="J131" s="367" t="str">
        <f>IF('Data invoice'!S60=0,"",'Data invoice'!T60)</f>
        <v/>
      </c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93"/>
      <c r="AC131" s="293"/>
      <c r="AD131" s="293"/>
      <c r="AE131" s="293"/>
      <c r="AF131" s="293"/>
      <c r="AG131" s="293"/>
      <c r="AH131" s="293"/>
      <c r="AI131" s="293"/>
      <c r="AJ131" s="293"/>
      <c r="AK131" s="293"/>
      <c r="AL131" s="293"/>
    </row>
    <row r="132" spans="1:38" s="414" customFormat="1" ht="16.5" customHeight="1">
      <c r="A132" s="284" t="str">
        <f>IF('Data invoice'!J61=0,"",'Data invoice'!K61)</f>
        <v/>
      </c>
      <c r="B132" s="284" t="str">
        <f>IF('Data invoice'!K61=0,"",'Data invoice'!L61)</f>
        <v/>
      </c>
      <c r="C132" s="284" t="str">
        <f>IF('Data invoice'!L61=0,"",'Data invoice'!M61)</f>
        <v/>
      </c>
      <c r="D132" s="284" t="str">
        <f>IF('Data invoice'!M61=0,"",'Data invoice'!N61)</f>
        <v/>
      </c>
      <c r="E132" s="284" t="str">
        <f>IF('Data invoice'!N61=0,"",'Data invoice'!O61)</f>
        <v/>
      </c>
      <c r="F132" s="284" t="str">
        <f>IF('Data invoice'!O61=0,"",'Data invoice'!P61)</f>
        <v/>
      </c>
      <c r="G132" s="284" t="str">
        <f>IF('Data invoice'!P61=0,"",'Data invoice'!Q61)</f>
        <v/>
      </c>
      <c r="H132" s="284" t="str">
        <f>IF('Data invoice'!Q61=0,"",'Data invoice'!R61)</f>
        <v/>
      </c>
      <c r="I132" s="320" t="str">
        <f>IF('Data invoice'!R61=0,"",'Data invoice'!S61)</f>
        <v/>
      </c>
      <c r="J132" s="367" t="str">
        <f>IF('Data invoice'!S61=0,"",'Data invoice'!T61)</f>
        <v/>
      </c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93"/>
      <c r="AC132" s="293"/>
      <c r="AD132" s="293"/>
      <c r="AE132" s="293"/>
      <c r="AF132" s="293"/>
      <c r="AG132" s="293"/>
      <c r="AH132" s="293"/>
      <c r="AI132" s="293"/>
      <c r="AJ132" s="293"/>
      <c r="AK132" s="293"/>
      <c r="AL132" s="293"/>
    </row>
    <row r="133" spans="1:38" s="414" customFormat="1" ht="16.5" customHeight="1">
      <c r="A133" s="284" t="str">
        <f>IF('Data invoice'!J62=0,"",'Data invoice'!K62)</f>
        <v/>
      </c>
      <c r="B133" s="284" t="str">
        <f>IF('Data invoice'!K62=0,"",'Data invoice'!L62)</f>
        <v/>
      </c>
      <c r="C133" s="284" t="str">
        <f>IF('Data invoice'!L62=0,"",'Data invoice'!M62)</f>
        <v/>
      </c>
      <c r="D133" s="284" t="str">
        <f>IF('Data invoice'!M62=0,"",'Data invoice'!N62)</f>
        <v/>
      </c>
      <c r="E133" s="284" t="str">
        <f>IF('Data invoice'!N62=0,"",'Data invoice'!O62)</f>
        <v/>
      </c>
      <c r="F133" s="284" t="str">
        <f>IF('Data invoice'!O62=0,"",'Data invoice'!P62)</f>
        <v/>
      </c>
      <c r="G133" s="284" t="str">
        <f>IF('Data invoice'!P62=0,"",'Data invoice'!Q62)</f>
        <v/>
      </c>
      <c r="H133" s="284" t="str">
        <f>IF('Data invoice'!Q62=0,"",'Data invoice'!R62)</f>
        <v/>
      </c>
      <c r="I133" s="320" t="str">
        <f>IF('Data invoice'!R62=0,"",'Data invoice'!S62)</f>
        <v/>
      </c>
      <c r="J133" s="367" t="str">
        <f>IF('Data invoice'!S62=0,"",'Data invoice'!T62)</f>
        <v/>
      </c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93"/>
      <c r="AC133" s="293"/>
      <c r="AD133" s="293"/>
      <c r="AE133" s="293"/>
      <c r="AF133" s="293"/>
      <c r="AG133" s="293"/>
      <c r="AH133" s="293"/>
      <c r="AI133" s="293"/>
      <c r="AJ133" s="293"/>
      <c r="AK133" s="293"/>
      <c r="AL133" s="293"/>
    </row>
    <row r="134" spans="1:38" s="414" customFormat="1" ht="16.5" customHeight="1">
      <c r="A134" s="284" t="str">
        <f>IF('Data invoice'!J63=0,"",'Data invoice'!K63)</f>
        <v/>
      </c>
      <c r="B134" s="284" t="str">
        <f>IF('Data invoice'!K63=0,"",'Data invoice'!L63)</f>
        <v/>
      </c>
      <c r="C134" s="284" t="str">
        <f>IF('Data invoice'!L63=0,"",'Data invoice'!M63)</f>
        <v/>
      </c>
      <c r="D134" s="284" t="str">
        <f>IF('Data invoice'!M63=0,"",'Data invoice'!N63)</f>
        <v/>
      </c>
      <c r="E134" s="284" t="str">
        <f>IF('Data invoice'!N63=0,"",'Data invoice'!O63)</f>
        <v/>
      </c>
      <c r="F134" s="284" t="str">
        <f>IF('Data invoice'!O63=0,"",'Data invoice'!P63)</f>
        <v/>
      </c>
      <c r="G134" s="284" t="str">
        <f>IF('Data invoice'!P63=0,"",'Data invoice'!Q63)</f>
        <v/>
      </c>
      <c r="H134" s="284" t="str">
        <f>IF('Data invoice'!Q63=0,"",'Data invoice'!R63)</f>
        <v/>
      </c>
      <c r="I134" s="320" t="str">
        <f>IF('Data invoice'!R63=0,"",'Data invoice'!S63)</f>
        <v/>
      </c>
      <c r="J134" s="367" t="str">
        <f>IF('Data invoice'!S63=0,"",'Data invoice'!T63)</f>
        <v/>
      </c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93"/>
      <c r="AC134" s="293"/>
      <c r="AD134" s="293"/>
      <c r="AE134" s="293"/>
      <c r="AF134" s="293"/>
      <c r="AG134" s="293"/>
      <c r="AH134" s="293"/>
      <c r="AI134" s="293"/>
      <c r="AJ134" s="293"/>
      <c r="AK134" s="293"/>
      <c r="AL134" s="293"/>
    </row>
    <row r="135" spans="1:38" s="414" customFormat="1" ht="16.5" customHeight="1">
      <c r="A135" s="284" t="str">
        <f>IF('Data invoice'!J64=0,"",'Data invoice'!K64)</f>
        <v/>
      </c>
      <c r="B135" s="284" t="str">
        <f>IF('Data invoice'!K64=0,"",'Data invoice'!L64)</f>
        <v/>
      </c>
      <c r="C135" s="284" t="str">
        <f>IF('Data invoice'!L64=0,"",'Data invoice'!M64)</f>
        <v/>
      </c>
      <c r="D135" s="284" t="str">
        <f>IF('Data invoice'!M64=0,"",'Data invoice'!N64)</f>
        <v/>
      </c>
      <c r="E135" s="284" t="str">
        <f>IF('Data invoice'!N64=0,"",'Data invoice'!O64)</f>
        <v/>
      </c>
      <c r="F135" s="284" t="str">
        <f>IF('Data invoice'!O64=0,"",'Data invoice'!P64)</f>
        <v/>
      </c>
      <c r="G135" s="284" t="str">
        <f>IF('Data invoice'!P64=0,"",'Data invoice'!Q64)</f>
        <v/>
      </c>
      <c r="H135" s="284" t="str">
        <f>IF('Data invoice'!Q64=0,"",'Data invoice'!R64)</f>
        <v/>
      </c>
      <c r="I135" s="320" t="str">
        <f>IF('Data invoice'!R64=0,"",'Data invoice'!S64)</f>
        <v/>
      </c>
      <c r="J135" s="367" t="str">
        <f>IF('Data invoice'!S64=0,"",'Data invoice'!T64)</f>
        <v/>
      </c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93"/>
      <c r="AC135" s="293"/>
      <c r="AD135" s="293"/>
      <c r="AE135" s="293"/>
      <c r="AF135" s="293"/>
      <c r="AG135" s="293"/>
      <c r="AH135" s="293"/>
      <c r="AI135" s="293"/>
      <c r="AJ135" s="293"/>
      <c r="AK135" s="293"/>
      <c r="AL135" s="293"/>
    </row>
    <row r="136" spans="1:38" s="414" customFormat="1" ht="16.5" customHeight="1">
      <c r="A136" s="284" t="str">
        <f>IF('Data invoice'!J65=0,"",'Data invoice'!K65)</f>
        <v/>
      </c>
      <c r="B136" s="284" t="str">
        <f>IF('Data invoice'!K65=0,"",'Data invoice'!L65)</f>
        <v/>
      </c>
      <c r="C136" s="284" t="str">
        <f>IF('Data invoice'!L65=0,"",'Data invoice'!M65)</f>
        <v/>
      </c>
      <c r="D136" s="284" t="str">
        <f>IF('Data invoice'!M65=0,"",'Data invoice'!N65)</f>
        <v/>
      </c>
      <c r="E136" s="284" t="str">
        <f>IF('Data invoice'!N65=0,"",'Data invoice'!O65)</f>
        <v/>
      </c>
      <c r="F136" s="284" t="str">
        <f>IF('Data invoice'!O65=0,"",'Data invoice'!P65)</f>
        <v/>
      </c>
      <c r="G136" s="284" t="str">
        <f>IF('Data invoice'!P65=0,"",'Data invoice'!Q65)</f>
        <v/>
      </c>
      <c r="H136" s="284" t="str">
        <f>IF('Data invoice'!Q65=0,"",'Data invoice'!R65)</f>
        <v/>
      </c>
      <c r="I136" s="320" t="str">
        <f>IF('Data invoice'!R65=0,"",'Data invoice'!S65)</f>
        <v/>
      </c>
      <c r="J136" s="367" t="str">
        <f>IF('Data invoice'!S65=0,"",'Data invoice'!T65)</f>
        <v/>
      </c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93"/>
      <c r="AC136" s="293"/>
      <c r="AD136" s="293"/>
      <c r="AE136" s="293"/>
      <c r="AF136" s="293"/>
      <c r="AG136" s="293"/>
      <c r="AH136" s="293"/>
      <c r="AI136" s="293"/>
      <c r="AJ136" s="293"/>
      <c r="AK136" s="293"/>
      <c r="AL136" s="293"/>
    </row>
    <row r="137" spans="1:38" s="414" customFormat="1" ht="16.5" customHeight="1">
      <c r="A137" s="284" t="str">
        <f>IF('Data invoice'!J66=0,"",'Data invoice'!K66)</f>
        <v/>
      </c>
      <c r="B137" s="284" t="str">
        <f>IF('Data invoice'!K66=0,"",'Data invoice'!L66)</f>
        <v/>
      </c>
      <c r="C137" s="284" t="str">
        <f>IF('Data invoice'!L66=0,"",'Data invoice'!M66)</f>
        <v/>
      </c>
      <c r="D137" s="284" t="str">
        <f>IF('Data invoice'!M66=0,"",'Data invoice'!N66)</f>
        <v/>
      </c>
      <c r="E137" s="284" t="str">
        <f>IF('Data invoice'!N66=0,"",'Data invoice'!O66)</f>
        <v/>
      </c>
      <c r="F137" s="284" t="str">
        <f>IF('Data invoice'!O66=0,"",'Data invoice'!P66)</f>
        <v/>
      </c>
      <c r="G137" s="284" t="str">
        <f>IF('Data invoice'!P66=0,"",'Data invoice'!Q66)</f>
        <v/>
      </c>
      <c r="H137" s="284" t="str">
        <f>IF('Data invoice'!Q66=0,"",'Data invoice'!R66)</f>
        <v/>
      </c>
      <c r="I137" s="320" t="str">
        <f>IF('Data invoice'!R66=0,"",'Data invoice'!S66)</f>
        <v/>
      </c>
      <c r="J137" s="367" t="str">
        <f>IF('Data invoice'!S66=0,"",'Data invoice'!T66)</f>
        <v/>
      </c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93"/>
      <c r="AC137" s="293"/>
      <c r="AD137" s="293"/>
      <c r="AE137" s="293"/>
      <c r="AF137" s="293"/>
      <c r="AG137" s="293"/>
      <c r="AH137" s="293"/>
      <c r="AI137" s="293"/>
      <c r="AJ137" s="293"/>
      <c r="AK137" s="293"/>
      <c r="AL137" s="293"/>
    </row>
    <row r="138" spans="1:38" s="414" customFormat="1" ht="16.5" customHeight="1">
      <c r="A138" s="284" t="str">
        <f>IF('Data invoice'!J67=0,"",'Data invoice'!K67)</f>
        <v/>
      </c>
      <c r="B138" s="284" t="str">
        <f>IF('Data invoice'!K67=0,"",'Data invoice'!L67)</f>
        <v/>
      </c>
      <c r="C138" s="284" t="str">
        <f>IF('Data invoice'!L67=0,"",'Data invoice'!M67)</f>
        <v/>
      </c>
      <c r="D138" s="284" t="str">
        <f>IF('Data invoice'!M67=0,"",'Data invoice'!N67)</f>
        <v/>
      </c>
      <c r="E138" s="284" t="str">
        <f>IF('Data invoice'!N67=0,"",'Data invoice'!O67)</f>
        <v/>
      </c>
      <c r="F138" s="284" t="str">
        <f>IF('Data invoice'!O67=0,"",'Data invoice'!P67)</f>
        <v/>
      </c>
      <c r="G138" s="284" t="str">
        <f>IF('Data invoice'!P67=0,"",'Data invoice'!Q67)</f>
        <v/>
      </c>
      <c r="H138" s="284" t="str">
        <f>IF('Data invoice'!Q67=0,"",'Data invoice'!R67)</f>
        <v/>
      </c>
      <c r="I138" s="320" t="str">
        <f>IF('Data invoice'!R67=0,"",'Data invoice'!S67)</f>
        <v/>
      </c>
      <c r="J138" s="367" t="str">
        <f>IF('Data invoice'!S67=0,"",'Data invoice'!T67)</f>
        <v/>
      </c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93"/>
      <c r="AC138" s="293"/>
      <c r="AD138" s="293"/>
      <c r="AE138" s="293"/>
      <c r="AF138" s="293"/>
      <c r="AG138" s="293"/>
      <c r="AH138" s="293"/>
      <c r="AI138" s="293"/>
      <c r="AJ138" s="293"/>
      <c r="AK138" s="293"/>
      <c r="AL138" s="293"/>
    </row>
    <row r="139" spans="1:38" s="414" customFormat="1" ht="16.5" customHeight="1">
      <c r="A139" s="284" t="str">
        <f>IF('Data invoice'!J68=0,"",'Data invoice'!K68)</f>
        <v/>
      </c>
      <c r="B139" s="284" t="str">
        <f>IF('Data invoice'!K68=0,"",'Data invoice'!L68)</f>
        <v/>
      </c>
      <c r="C139" s="284" t="str">
        <f>IF('Data invoice'!L68=0,"",'Data invoice'!M68)</f>
        <v/>
      </c>
      <c r="D139" s="284" t="str">
        <f>IF('Data invoice'!M68=0,"",'Data invoice'!N68)</f>
        <v/>
      </c>
      <c r="E139" s="284" t="str">
        <f>IF('Data invoice'!N68=0,"",'Data invoice'!O68)</f>
        <v/>
      </c>
      <c r="F139" s="284" t="str">
        <f>IF('Data invoice'!O68=0,"",'Data invoice'!P68)</f>
        <v/>
      </c>
      <c r="G139" s="284" t="str">
        <f>IF('Data invoice'!P68=0,"",'Data invoice'!Q68)</f>
        <v/>
      </c>
      <c r="H139" s="284" t="str">
        <f>IF('Data invoice'!Q68=0,"",'Data invoice'!R68)</f>
        <v/>
      </c>
      <c r="I139" s="320" t="str">
        <f>IF('Data invoice'!R68=0,"",'Data invoice'!S68)</f>
        <v/>
      </c>
      <c r="J139" s="367" t="str">
        <f>IF('Data invoice'!S68=0,"",'Data invoice'!T68)</f>
        <v/>
      </c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93"/>
      <c r="AC139" s="293"/>
      <c r="AD139" s="293"/>
      <c r="AE139" s="293"/>
      <c r="AF139" s="293"/>
      <c r="AG139" s="293"/>
      <c r="AH139" s="293"/>
      <c r="AI139" s="293"/>
      <c r="AJ139" s="293"/>
      <c r="AK139" s="293"/>
      <c r="AL139" s="293"/>
    </row>
    <row r="140" spans="1:38" s="414" customFormat="1" ht="16.5" customHeight="1">
      <c r="A140" s="284" t="str">
        <f>IF('Data invoice'!J69=0,"",'Data invoice'!K69)</f>
        <v/>
      </c>
      <c r="B140" s="284" t="str">
        <f>IF('Data invoice'!K69=0,"",'Data invoice'!L69)</f>
        <v/>
      </c>
      <c r="C140" s="284" t="str">
        <f>IF('Data invoice'!L69=0,"",'Data invoice'!M69)</f>
        <v/>
      </c>
      <c r="D140" s="284" t="str">
        <f>IF('Data invoice'!M69=0,"",'Data invoice'!N69)</f>
        <v/>
      </c>
      <c r="E140" s="284" t="str">
        <f>IF('Data invoice'!N69=0,"",'Data invoice'!O69)</f>
        <v/>
      </c>
      <c r="F140" s="284" t="str">
        <f>IF('Data invoice'!O69=0,"",'Data invoice'!P69)</f>
        <v/>
      </c>
      <c r="G140" s="284" t="str">
        <f>IF('Data invoice'!P69=0,"",'Data invoice'!Q69)</f>
        <v/>
      </c>
      <c r="H140" s="284" t="str">
        <f>IF('Data invoice'!Q69=0,"",'Data invoice'!R69)</f>
        <v/>
      </c>
      <c r="I140" s="320" t="str">
        <f>IF('Data invoice'!R69=0,"",'Data invoice'!S69)</f>
        <v/>
      </c>
      <c r="J140" s="367" t="str">
        <f>IF('Data invoice'!S69=0,"",'Data invoice'!T69)</f>
        <v/>
      </c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93"/>
      <c r="AC140" s="293"/>
      <c r="AD140" s="293"/>
      <c r="AE140" s="293"/>
      <c r="AF140" s="293"/>
      <c r="AG140" s="293"/>
      <c r="AH140" s="293"/>
      <c r="AI140" s="293"/>
      <c r="AJ140" s="293"/>
      <c r="AK140" s="293"/>
      <c r="AL140" s="293"/>
    </row>
    <row r="141" spans="1:38" s="414" customFormat="1" ht="15.6" customHeight="1">
      <c r="A141" s="284" t="str">
        <f>IF('Data invoice'!J70=0,"",'Data invoice'!K70)</f>
        <v/>
      </c>
      <c r="B141" s="284" t="str">
        <f>IF('Data invoice'!K70=0,"",'Data invoice'!L70)</f>
        <v/>
      </c>
      <c r="C141" s="284" t="str">
        <f>IF('Data invoice'!L70=0,"",'Data invoice'!M70)</f>
        <v/>
      </c>
      <c r="D141" s="284" t="str">
        <f>IF('Data invoice'!M70=0,"",'Data invoice'!N70)</f>
        <v/>
      </c>
      <c r="E141" s="284" t="str">
        <f>IF('Data invoice'!N70=0,"",'Data invoice'!O70)</f>
        <v/>
      </c>
      <c r="F141" s="284" t="str">
        <f>IF('Data invoice'!O70=0,"",'Data invoice'!P70)</f>
        <v/>
      </c>
      <c r="G141" s="284" t="str">
        <f>IF('Data invoice'!P70=0,"",'Data invoice'!Q70)</f>
        <v/>
      </c>
      <c r="H141" s="284" t="str">
        <f>IF('Data invoice'!Q70=0,"",'Data invoice'!R70)</f>
        <v/>
      </c>
      <c r="I141" s="320" t="str">
        <f>IF('Data invoice'!R70=0,"",'Data invoice'!S70)</f>
        <v/>
      </c>
      <c r="J141" s="367" t="str">
        <f>IF('Data invoice'!S70=0,"",'Data invoice'!T70)</f>
        <v/>
      </c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93"/>
      <c r="AC141" s="293"/>
      <c r="AD141" s="293"/>
      <c r="AE141" s="293"/>
      <c r="AF141" s="293"/>
      <c r="AG141" s="293"/>
      <c r="AH141" s="293"/>
      <c r="AI141" s="293"/>
      <c r="AJ141" s="293"/>
      <c r="AK141" s="293"/>
      <c r="AL141" s="293"/>
    </row>
    <row r="142" spans="1:38" s="414" customFormat="1" ht="13.5" customHeight="1">
      <c r="A142" s="284" t="str">
        <f>IF('Data invoice'!J71=0,"",'Data invoice'!K71)</f>
        <v/>
      </c>
      <c r="B142" s="284" t="str">
        <f>IF('Data invoice'!K71=0,"",'Data invoice'!L71)</f>
        <v/>
      </c>
      <c r="C142" s="284" t="str">
        <f>IF('Data invoice'!L71=0,"",'Data invoice'!M71)</f>
        <v/>
      </c>
      <c r="D142" s="284" t="str">
        <f>IF('Data invoice'!M71=0,"",'Data invoice'!N71)</f>
        <v/>
      </c>
      <c r="E142" s="284" t="str">
        <f>IF('Data invoice'!N71=0,"",'Data invoice'!O71)</f>
        <v/>
      </c>
      <c r="F142" s="284" t="str">
        <f>IF('Data invoice'!O71=0,"",'Data invoice'!P71)</f>
        <v/>
      </c>
      <c r="G142" s="284" t="str">
        <f>IF('Data invoice'!P71=0,"",'Data invoice'!Q71)</f>
        <v/>
      </c>
      <c r="H142" s="284" t="str">
        <f>IF('Data invoice'!Q71=0,"",'Data invoice'!R71)</f>
        <v/>
      </c>
      <c r="I142" s="320" t="str">
        <f>IF('Data invoice'!R71=0,"",'Data invoice'!S71)</f>
        <v/>
      </c>
      <c r="J142" s="367" t="str">
        <f>IF('Data invoice'!S71=0,"",'Data invoice'!T71)</f>
        <v/>
      </c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93"/>
      <c r="AC142" s="293"/>
      <c r="AD142" s="293"/>
      <c r="AE142" s="293"/>
      <c r="AF142" s="293"/>
      <c r="AG142" s="293"/>
      <c r="AH142" s="293"/>
      <c r="AI142" s="293"/>
      <c r="AJ142" s="293"/>
      <c r="AK142" s="293"/>
      <c r="AL142" s="293"/>
    </row>
    <row r="143" spans="1:38" s="414" customFormat="1" ht="16.5" customHeight="1">
      <c r="A143" s="284" t="str">
        <f>IF('Data invoice'!J72=0,"",'Data invoice'!K72)</f>
        <v/>
      </c>
      <c r="B143" s="284" t="str">
        <f>IF('Data invoice'!K72=0,"",'Data invoice'!L72)</f>
        <v/>
      </c>
      <c r="C143" s="284" t="str">
        <f>IF('Data invoice'!L72=0,"",'Data invoice'!M72)</f>
        <v/>
      </c>
      <c r="D143" s="284" t="str">
        <f>IF('Data invoice'!M72=0,"",'Data invoice'!N72)</f>
        <v/>
      </c>
      <c r="E143" s="284" t="str">
        <f>IF('Data invoice'!N72=0,"",'Data invoice'!O72)</f>
        <v/>
      </c>
      <c r="F143" s="284" t="str">
        <f>IF('Data invoice'!O72=0,"",'Data invoice'!P72)</f>
        <v/>
      </c>
      <c r="G143" s="284" t="str">
        <f>IF('Data invoice'!P72=0,"",'Data invoice'!Q72)</f>
        <v/>
      </c>
      <c r="H143" s="284" t="str">
        <f>IF('Data invoice'!Q72=0,"",'Data invoice'!R72)</f>
        <v/>
      </c>
      <c r="I143" s="320" t="str">
        <f>IF('Data invoice'!R72=0,"",'Data invoice'!S72)</f>
        <v/>
      </c>
      <c r="J143" s="367" t="str">
        <f>IF('Data invoice'!S72=0,"",'Data invoice'!T72)</f>
        <v/>
      </c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93"/>
      <c r="AC143" s="293"/>
      <c r="AD143" s="293"/>
      <c r="AE143" s="293"/>
      <c r="AF143" s="293"/>
      <c r="AG143" s="293"/>
      <c r="AH143" s="293"/>
      <c r="AI143" s="293"/>
      <c r="AJ143" s="293"/>
      <c r="AK143" s="293"/>
      <c r="AL143" s="293"/>
    </row>
    <row r="144" spans="1:38" s="414" customFormat="1" ht="16.5" customHeight="1">
      <c r="A144" s="284" t="str">
        <f>IF('Data invoice'!J73=0,"",'Data invoice'!K73)</f>
        <v/>
      </c>
      <c r="B144" s="284" t="str">
        <f>IF('Data invoice'!K73=0,"",'Data invoice'!L73)</f>
        <v/>
      </c>
      <c r="C144" s="284" t="str">
        <f>IF('Data invoice'!L73=0,"",'Data invoice'!M73)</f>
        <v/>
      </c>
      <c r="D144" s="284" t="str">
        <f>IF('Data invoice'!M73=0,"",'Data invoice'!N73)</f>
        <v/>
      </c>
      <c r="E144" s="284" t="str">
        <f>IF('Data invoice'!N73=0,"",'Data invoice'!O73)</f>
        <v/>
      </c>
      <c r="F144" s="284" t="str">
        <f>IF('Data invoice'!O73=0,"",'Data invoice'!P73)</f>
        <v/>
      </c>
      <c r="G144" s="284" t="str">
        <f>IF('Data invoice'!P73=0,"",'Data invoice'!Q73)</f>
        <v/>
      </c>
      <c r="H144" s="284" t="str">
        <f>IF('Data invoice'!Q73=0,"",'Data invoice'!R73)</f>
        <v/>
      </c>
      <c r="I144" s="320" t="str">
        <f>IF('Data invoice'!R73=0,"",'Data invoice'!S73)</f>
        <v/>
      </c>
      <c r="J144" s="367" t="str">
        <f>IF('Data invoice'!S73=0,"",'Data invoice'!T73)</f>
        <v/>
      </c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93"/>
      <c r="AC144" s="293"/>
      <c r="AD144" s="293"/>
      <c r="AE144" s="293"/>
      <c r="AF144" s="293"/>
      <c r="AG144" s="293"/>
      <c r="AH144" s="293"/>
      <c r="AI144" s="293"/>
      <c r="AJ144" s="293"/>
      <c r="AK144" s="293"/>
      <c r="AL144" s="293"/>
    </row>
    <row r="145" spans="1:38" s="414" customFormat="1" ht="16.5" customHeight="1">
      <c r="A145" s="284" t="str">
        <f>IF('Data invoice'!J74=0,"",'Data invoice'!K74)</f>
        <v/>
      </c>
      <c r="B145" s="284" t="str">
        <f>IF('Data invoice'!K74=0,"",'Data invoice'!L74)</f>
        <v/>
      </c>
      <c r="C145" s="284" t="str">
        <f>IF('Data invoice'!L74=0,"",'Data invoice'!M74)</f>
        <v/>
      </c>
      <c r="D145" s="284" t="str">
        <f>IF('Data invoice'!M74=0,"",'Data invoice'!N74)</f>
        <v/>
      </c>
      <c r="E145" s="284" t="str">
        <f>IF('Data invoice'!N74=0,"",'Data invoice'!O74)</f>
        <v/>
      </c>
      <c r="F145" s="284" t="str">
        <f>IF('Data invoice'!O74=0,"",'Data invoice'!P74)</f>
        <v/>
      </c>
      <c r="G145" s="284" t="str">
        <f>IF('Data invoice'!P74=0,"",'Data invoice'!Q74)</f>
        <v/>
      </c>
      <c r="H145" s="284" t="str">
        <f>IF('Data invoice'!Q74=0,"",'Data invoice'!R74)</f>
        <v/>
      </c>
      <c r="I145" s="320" t="str">
        <f>IF('Data invoice'!R74=0,"",'Data invoice'!S74)</f>
        <v/>
      </c>
      <c r="J145" s="367" t="str">
        <f>IF('Data invoice'!S74=0,"",'Data invoice'!T74)</f>
        <v/>
      </c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93"/>
      <c r="AC145" s="293"/>
      <c r="AD145" s="293"/>
      <c r="AE145" s="293"/>
      <c r="AF145" s="293"/>
      <c r="AG145" s="293"/>
      <c r="AH145" s="293"/>
      <c r="AI145" s="293"/>
      <c r="AJ145" s="293"/>
      <c r="AK145" s="293"/>
      <c r="AL145" s="293"/>
    </row>
    <row r="146" spans="1:38" s="414" customFormat="1" ht="16.5" customHeight="1">
      <c r="A146" s="284" t="str">
        <f>IF('Data invoice'!J75=0,"",'Data invoice'!K75)</f>
        <v/>
      </c>
      <c r="B146" s="284" t="str">
        <f>IF('Data invoice'!K75=0,"",'Data invoice'!L75)</f>
        <v/>
      </c>
      <c r="C146" s="284" t="str">
        <f>IF('Data invoice'!L75=0,"",'Data invoice'!M75)</f>
        <v/>
      </c>
      <c r="D146" s="284" t="str">
        <f>IF('Data invoice'!M75=0,"",'Data invoice'!N75)</f>
        <v/>
      </c>
      <c r="E146" s="284" t="str">
        <f>IF('Data invoice'!N75=0,"",'Data invoice'!O75)</f>
        <v/>
      </c>
      <c r="F146" s="284" t="str">
        <f>IF('Data invoice'!O75=0,"",'Data invoice'!P75)</f>
        <v/>
      </c>
      <c r="G146" s="284" t="str">
        <f>IF('Data invoice'!P75=0,"",'Data invoice'!Q75)</f>
        <v/>
      </c>
      <c r="H146" s="284" t="str">
        <f>IF('Data invoice'!Q75=0,"",'Data invoice'!R75)</f>
        <v/>
      </c>
      <c r="I146" s="320" t="str">
        <f>IF('Data invoice'!R75=0,"",'Data invoice'!S75)</f>
        <v/>
      </c>
      <c r="J146" s="367" t="str">
        <f>IF('Data invoice'!S75=0,"",'Data invoice'!T75)</f>
        <v/>
      </c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93"/>
      <c r="AC146" s="293"/>
      <c r="AD146" s="293"/>
      <c r="AE146" s="293"/>
      <c r="AF146" s="293"/>
      <c r="AG146" s="293"/>
      <c r="AH146" s="293"/>
      <c r="AI146" s="293"/>
      <c r="AJ146" s="293"/>
      <c r="AK146" s="293"/>
      <c r="AL146" s="293"/>
    </row>
    <row r="147" spans="1:38" s="414" customFormat="1" ht="16.5" customHeight="1">
      <c r="A147" s="284" t="str">
        <f>IF('Data invoice'!J76=0,"",'Data invoice'!K76)</f>
        <v/>
      </c>
      <c r="B147" s="284" t="str">
        <f>IF('Data invoice'!K76=0,"",'Data invoice'!L76)</f>
        <v/>
      </c>
      <c r="C147" s="284" t="str">
        <f>IF('Data invoice'!L76=0,"",'Data invoice'!M76)</f>
        <v/>
      </c>
      <c r="D147" s="284" t="str">
        <f>IF('Data invoice'!M76=0,"",'Data invoice'!N76)</f>
        <v/>
      </c>
      <c r="E147" s="284" t="str">
        <f>IF('Data invoice'!N76=0,"",'Data invoice'!O76)</f>
        <v/>
      </c>
      <c r="F147" s="284" t="str">
        <f>IF('Data invoice'!O76=0,"",'Data invoice'!P76)</f>
        <v/>
      </c>
      <c r="G147" s="284" t="str">
        <f>IF('Data invoice'!P76=0,"",'Data invoice'!Q76)</f>
        <v/>
      </c>
      <c r="H147" s="284" t="str">
        <f>IF('Data invoice'!Q76=0,"",'Data invoice'!R76)</f>
        <v/>
      </c>
      <c r="I147" s="320" t="str">
        <f>IF('Data invoice'!R76=0,"",'Data invoice'!S76)</f>
        <v/>
      </c>
      <c r="J147" s="367" t="str">
        <f>IF('Data invoice'!S76=0,"",'Data invoice'!T76)</f>
        <v/>
      </c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93"/>
      <c r="AC147" s="293"/>
      <c r="AD147" s="293"/>
      <c r="AE147" s="293"/>
      <c r="AF147" s="293"/>
      <c r="AG147" s="293"/>
      <c r="AH147" s="293"/>
      <c r="AI147" s="293"/>
      <c r="AJ147" s="293"/>
      <c r="AK147" s="293"/>
      <c r="AL147" s="293"/>
    </row>
    <row r="148" spans="1:38" s="414" customFormat="1" ht="16.5" customHeight="1">
      <c r="A148" s="284" t="str">
        <f>IF('Data invoice'!J77=0,"",'Data invoice'!K77)</f>
        <v/>
      </c>
      <c r="B148" s="284" t="str">
        <f>IF('Data invoice'!K77=0,"",'Data invoice'!L77)</f>
        <v/>
      </c>
      <c r="C148" s="284" t="str">
        <f>IF('Data invoice'!L77=0,"",'Data invoice'!M77)</f>
        <v/>
      </c>
      <c r="D148" s="284" t="str">
        <f>IF('Data invoice'!M77=0,"",'Data invoice'!N77)</f>
        <v/>
      </c>
      <c r="E148" s="284" t="str">
        <f>IF('Data invoice'!N77=0,"",'Data invoice'!O77)</f>
        <v/>
      </c>
      <c r="F148" s="284" t="str">
        <f>IF('Data invoice'!O77=0,"",'Data invoice'!P77)</f>
        <v/>
      </c>
      <c r="G148" s="284" t="str">
        <f>IF('Data invoice'!P77=0,"",'Data invoice'!Q77)</f>
        <v/>
      </c>
      <c r="H148" s="284" t="str">
        <f>IF('Data invoice'!Q77=0,"",'Data invoice'!R77)</f>
        <v/>
      </c>
      <c r="I148" s="320" t="str">
        <f>IF('Data invoice'!R77=0,"",'Data invoice'!S77)</f>
        <v/>
      </c>
      <c r="J148" s="367" t="str">
        <f>IF('Data invoice'!S77=0,"",'Data invoice'!T77)</f>
        <v/>
      </c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93"/>
      <c r="AC148" s="293"/>
      <c r="AD148" s="293"/>
      <c r="AE148" s="293"/>
      <c r="AF148" s="293"/>
      <c r="AG148" s="293"/>
      <c r="AH148" s="293"/>
      <c r="AI148" s="293"/>
      <c r="AJ148" s="293"/>
      <c r="AK148" s="293"/>
      <c r="AL148" s="293"/>
    </row>
    <row r="149" spans="1:38" s="414" customFormat="1" ht="16.5" customHeight="1">
      <c r="A149" s="284" t="str">
        <f>IF('Data invoice'!J78=0,"",'Data invoice'!K78)</f>
        <v/>
      </c>
      <c r="B149" s="284" t="str">
        <f>IF('Data invoice'!K78=0,"",'Data invoice'!L78)</f>
        <v/>
      </c>
      <c r="C149" s="284" t="str">
        <f>IF('Data invoice'!L78=0,"",'Data invoice'!M78)</f>
        <v/>
      </c>
      <c r="D149" s="284" t="str">
        <f>IF('Data invoice'!M78=0,"",'Data invoice'!N78)</f>
        <v/>
      </c>
      <c r="E149" s="284" t="str">
        <f>IF('Data invoice'!N78=0,"",'Data invoice'!O78)</f>
        <v/>
      </c>
      <c r="F149" s="284" t="str">
        <f>IF('Data invoice'!O78=0,"",'Data invoice'!P78)</f>
        <v/>
      </c>
      <c r="G149" s="284" t="str">
        <f>IF('Data invoice'!P78=0,"",'Data invoice'!Q78)</f>
        <v/>
      </c>
      <c r="H149" s="284" t="str">
        <f>IF('Data invoice'!Q78=0,"",'Data invoice'!R78)</f>
        <v/>
      </c>
      <c r="I149" s="320" t="str">
        <f>IF('Data invoice'!R78=0,"",'Data invoice'!S78)</f>
        <v/>
      </c>
      <c r="J149" s="367" t="str">
        <f>IF('Data invoice'!S78=0,"",'Data invoice'!T78)</f>
        <v/>
      </c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93"/>
      <c r="AC149" s="293"/>
      <c r="AD149" s="293"/>
      <c r="AE149" s="293"/>
      <c r="AF149" s="293"/>
      <c r="AG149" s="293"/>
      <c r="AH149" s="293"/>
      <c r="AI149" s="293"/>
      <c r="AJ149" s="293"/>
      <c r="AK149" s="293"/>
      <c r="AL149" s="293"/>
    </row>
    <row r="150" spans="1:38" s="414" customFormat="1" ht="16.5" customHeight="1">
      <c r="A150" s="284" t="str">
        <f>IF('Data invoice'!J79=0,"",'Data invoice'!K79)</f>
        <v/>
      </c>
      <c r="B150" s="284" t="str">
        <f>IF('Data invoice'!K79=0,"",'Data invoice'!L79)</f>
        <v/>
      </c>
      <c r="C150" s="284" t="str">
        <f>IF('Data invoice'!L79=0,"",'Data invoice'!M79)</f>
        <v/>
      </c>
      <c r="D150" s="284" t="str">
        <f>IF('Data invoice'!M79=0,"",'Data invoice'!N79)</f>
        <v/>
      </c>
      <c r="E150" s="284" t="str">
        <f>IF('Data invoice'!N79=0,"",'Data invoice'!O79)</f>
        <v/>
      </c>
      <c r="F150" s="284" t="str">
        <f>IF('Data invoice'!O79=0,"",'Data invoice'!P79)</f>
        <v/>
      </c>
      <c r="G150" s="284" t="str">
        <f>IF('Data invoice'!P79=0,"",'Data invoice'!Q79)</f>
        <v/>
      </c>
      <c r="H150" s="284" t="str">
        <f>IF('Data invoice'!Q79=0,"",'Data invoice'!R79)</f>
        <v/>
      </c>
      <c r="I150" s="320" t="str">
        <f>IF('Data invoice'!R79=0,"",'Data invoice'!S79)</f>
        <v/>
      </c>
      <c r="J150" s="367" t="str">
        <f>IF('Data invoice'!S79=0,"",'Data invoice'!T79)</f>
        <v/>
      </c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93"/>
      <c r="AC150" s="293"/>
      <c r="AD150" s="293"/>
      <c r="AE150" s="293"/>
      <c r="AF150" s="293"/>
      <c r="AG150" s="293"/>
      <c r="AH150" s="293"/>
      <c r="AI150" s="293"/>
      <c r="AJ150" s="293"/>
      <c r="AK150" s="293"/>
      <c r="AL150" s="293"/>
    </row>
    <row r="151" spans="1:38" s="414" customFormat="1" ht="16.5" customHeight="1">
      <c r="A151" s="284" t="str">
        <f>IF('Data invoice'!J80=0,"",'Data invoice'!K80)</f>
        <v/>
      </c>
      <c r="B151" s="284" t="str">
        <f>IF('Data invoice'!K80=0,"",'Data invoice'!L80)</f>
        <v/>
      </c>
      <c r="C151" s="284" t="str">
        <f>IF('Data invoice'!L80=0,"",'Data invoice'!M80)</f>
        <v/>
      </c>
      <c r="D151" s="284" t="str">
        <f>IF('Data invoice'!M80=0,"",'Data invoice'!N80)</f>
        <v/>
      </c>
      <c r="E151" s="284" t="str">
        <f>IF('Data invoice'!N80=0,"",'Data invoice'!O80)</f>
        <v/>
      </c>
      <c r="F151" s="284" t="str">
        <f>IF('Data invoice'!O80=0,"",'Data invoice'!P80)</f>
        <v/>
      </c>
      <c r="G151" s="284" t="str">
        <f>IF('Data invoice'!P80=0,"",'Data invoice'!Q80)</f>
        <v/>
      </c>
      <c r="H151" s="284" t="str">
        <f>IF('Data invoice'!Q80=0,"",'Data invoice'!R80)</f>
        <v/>
      </c>
      <c r="I151" s="320" t="str">
        <f>IF('Data invoice'!R80=0,"",'Data invoice'!S80)</f>
        <v/>
      </c>
      <c r="J151" s="367" t="str">
        <f>IF('Data invoice'!S80=0,"",'Data invoice'!T80)</f>
        <v/>
      </c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93"/>
      <c r="AC151" s="293"/>
      <c r="AD151" s="293"/>
      <c r="AE151" s="293"/>
      <c r="AF151" s="293"/>
      <c r="AG151" s="293"/>
      <c r="AH151" s="293"/>
      <c r="AI151" s="293"/>
      <c r="AJ151" s="293"/>
      <c r="AK151" s="293"/>
      <c r="AL151" s="293"/>
    </row>
    <row r="152" spans="1:38" s="414" customFormat="1" ht="16.5" customHeight="1">
      <c r="A152" s="284" t="str">
        <f>IF('Data invoice'!J81=0,"",'Data invoice'!K81)</f>
        <v/>
      </c>
      <c r="B152" s="284" t="str">
        <f>IF('Data invoice'!K81=0,"",'Data invoice'!L81)</f>
        <v/>
      </c>
      <c r="C152" s="284" t="str">
        <f>IF('Data invoice'!L81=0,"",'Data invoice'!M81)</f>
        <v/>
      </c>
      <c r="D152" s="284" t="str">
        <f>IF('Data invoice'!M81=0,"",'Data invoice'!N81)</f>
        <v/>
      </c>
      <c r="E152" s="284" t="str">
        <f>IF('Data invoice'!N81=0,"",'Data invoice'!O81)</f>
        <v/>
      </c>
      <c r="F152" s="284" t="str">
        <f>IF('Data invoice'!O81=0,"",'Data invoice'!P81)</f>
        <v/>
      </c>
      <c r="G152" s="284" t="str">
        <f>IF('Data invoice'!P81=0,"",'Data invoice'!Q81)</f>
        <v/>
      </c>
      <c r="H152" s="284" t="str">
        <f>IF('Data invoice'!Q81=0,"",'Data invoice'!R81)</f>
        <v/>
      </c>
      <c r="I152" s="320" t="str">
        <f>IF('Data invoice'!R81=0,"",'Data invoice'!S81)</f>
        <v/>
      </c>
      <c r="J152" s="367" t="str">
        <f>IF('Data invoice'!S81=0,"",'Data invoice'!T81)</f>
        <v/>
      </c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93"/>
      <c r="AC152" s="293"/>
      <c r="AD152" s="293"/>
      <c r="AE152" s="293"/>
      <c r="AF152" s="293"/>
      <c r="AG152" s="293"/>
      <c r="AH152" s="293"/>
      <c r="AI152" s="293"/>
      <c r="AJ152" s="293"/>
      <c r="AK152" s="293"/>
      <c r="AL152" s="293"/>
    </row>
    <row r="153" spans="1:38" s="414" customFormat="1" ht="16.5" customHeight="1">
      <c r="A153" s="284" t="str">
        <f>IF('Data invoice'!J82=0,"",'Data invoice'!K82)</f>
        <v/>
      </c>
      <c r="B153" s="284" t="str">
        <f>IF('Data invoice'!K82=0,"",'Data invoice'!L82)</f>
        <v/>
      </c>
      <c r="C153" s="284" t="str">
        <f>IF('Data invoice'!L82=0,"",'Data invoice'!M82)</f>
        <v/>
      </c>
      <c r="D153" s="284" t="str">
        <f>IF('Data invoice'!M82=0,"",'Data invoice'!N82)</f>
        <v/>
      </c>
      <c r="E153" s="284" t="str">
        <f>IF('Data invoice'!N82=0,"",'Data invoice'!O82)</f>
        <v/>
      </c>
      <c r="F153" s="284" t="str">
        <f>IF('Data invoice'!O82=0,"",'Data invoice'!P82)</f>
        <v/>
      </c>
      <c r="G153" s="284" t="str">
        <f>IF('Data invoice'!P82=0,"",'Data invoice'!Q82)</f>
        <v/>
      </c>
      <c r="H153" s="284" t="str">
        <f>IF('Data invoice'!Q82=0,"",'Data invoice'!R82)</f>
        <v/>
      </c>
      <c r="I153" s="320" t="str">
        <f>IF('Data invoice'!R82=0,"",'Data invoice'!S82)</f>
        <v/>
      </c>
      <c r="J153" s="367" t="str">
        <f>IF('Data invoice'!S82=0,"",'Data invoice'!T82)</f>
        <v/>
      </c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93"/>
      <c r="AC153" s="293"/>
      <c r="AD153" s="293"/>
      <c r="AE153" s="293"/>
      <c r="AF153" s="293"/>
      <c r="AG153" s="293"/>
      <c r="AH153" s="293"/>
      <c r="AI153" s="293"/>
      <c r="AJ153" s="293"/>
      <c r="AK153" s="293"/>
      <c r="AL153" s="293"/>
    </row>
    <row r="154" spans="1:38" s="414" customFormat="1" ht="16.5" customHeight="1">
      <c r="A154" s="284" t="str">
        <f>IF('Data invoice'!J83=0,"",'Data invoice'!K83)</f>
        <v/>
      </c>
      <c r="B154" s="284" t="str">
        <f>IF('Data invoice'!K83=0,"",'Data invoice'!L83)</f>
        <v/>
      </c>
      <c r="C154" s="284" t="str">
        <f>IF('Data invoice'!L83=0,"",'Data invoice'!M83)</f>
        <v/>
      </c>
      <c r="D154" s="284" t="str">
        <f>IF('Data invoice'!M83=0,"",'Data invoice'!N83)</f>
        <v/>
      </c>
      <c r="E154" s="284" t="str">
        <f>IF('Data invoice'!N83=0,"",'Data invoice'!O83)</f>
        <v/>
      </c>
      <c r="F154" s="284" t="str">
        <f>IF('Data invoice'!O83=0,"",'Data invoice'!P83)</f>
        <v/>
      </c>
      <c r="G154" s="284" t="str">
        <f>IF('Data invoice'!P83=0,"",'Data invoice'!Q83)</f>
        <v/>
      </c>
      <c r="H154" s="284" t="str">
        <f>IF('Data invoice'!Q83=0,"",'Data invoice'!R83)</f>
        <v/>
      </c>
      <c r="I154" s="320" t="str">
        <f>IF('Data invoice'!R83=0,"",'Data invoice'!S83)</f>
        <v/>
      </c>
      <c r="J154" s="367" t="str">
        <f>IF('Data invoice'!S83=0,"",'Data invoice'!T83)</f>
        <v/>
      </c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93"/>
      <c r="AC154" s="293"/>
      <c r="AD154" s="293"/>
      <c r="AE154" s="293"/>
      <c r="AF154" s="293"/>
      <c r="AG154" s="293"/>
      <c r="AH154" s="293"/>
      <c r="AI154" s="293"/>
      <c r="AJ154" s="293"/>
      <c r="AK154" s="293"/>
      <c r="AL154" s="293"/>
    </row>
    <row r="155" spans="1:38" s="414" customFormat="1" ht="16.5" customHeight="1">
      <c r="A155" s="284" t="str">
        <f>IF('Data invoice'!J84=0,"",'Data invoice'!K84)</f>
        <v/>
      </c>
      <c r="B155" s="284" t="str">
        <f>IF('Data invoice'!K84=0,"",'Data invoice'!L84)</f>
        <v/>
      </c>
      <c r="C155" s="284" t="str">
        <f>IF('Data invoice'!L84=0,"",'Data invoice'!M84)</f>
        <v/>
      </c>
      <c r="D155" s="284" t="str">
        <f>IF('Data invoice'!M84=0,"",'Data invoice'!N84)</f>
        <v/>
      </c>
      <c r="E155" s="284" t="str">
        <f>IF('Data invoice'!N84=0,"",'Data invoice'!O84)</f>
        <v/>
      </c>
      <c r="F155" s="284" t="str">
        <f>IF('Data invoice'!O84=0,"",'Data invoice'!P84)</f>
        <v/>
      </c>
      <c r="G155" s="284" t="str">
        <f>IF('Data invoice'!P84=0,"",'Data invoice'!Q84)</f>
        <v/>
      </c>
      <c r="H155" s="284" t="str">
        <f>IF('Data invoice'!Q84=0,"",'Data invoice'!R84)</f>
        <v/>
      </c>
      <c r="I155" s="320" t="str">
        <f>IF('Data invoice'!R84=0,"",'Data invoice'!S84)</f>
        <v/>
      </c>
      <c r="J155" s="367" t="str">
        <f>IF('Data invoice'!S84=0,"",'Data invoice'!T84)</f>
        <v/>
      </c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93"/>
      <c r="AC155" s="293"/>
      <c r="AD155" s="293"/>
      <c r="AE155" s="293"/>
      <c r="AF155" s="293"/>
      <c r="AG155" s="293"/>
      <c r="AH155" s="293"/>
      <c r="AI155" s="293"/>
      <c r="AJ155" s="293"/>
      <c r="AK155" s="293"/>
      <c r="AL155" s="293"/>
    </row>
    <row r="156" spans="1:38" s="414" customFormat="1" ht="16.5" customHeight="1">
      <c r="A156" s="284" t="str">
        <f>IF('Data invoice'!J85=0,"",'Data invoice'!K85)</f>
        <v/>
      </c>
      <c r="B156" s="284" t="str">
        <f>IF('Data invoice'!K85=0,"",'Data invoice'!L85)</f>
        <v/>
      </c>
      <c r="C156" s="284" t="str">
        <f>IF('Data invoice'!L85=0,"",'Data invoice'!M85)</f>
        <v/>
      </c>
      <c r="D156" s="284" t="str">
        <f>IF('Data invoice'!M85=0,"",'Data invoice'!N85)</f>
        <v/>
      </c>
      <c r="E156" s="284" t="str">
        <f>IF('Data invoice'!N85=0,"",'Data invoice'!O85)</f>
        <v/>
      </c>
      <c r="F156" s="284" t="str">
        <f>IF('Data invoice'!O85=0,"",'Data invoice'!P85)</f>
        <v/>
      </c>
      <c r="G156" s="284" t="str">
        <f>IF('Data invoice'!P85=0,"",'Data invoice'!Q85)</f>
        <v/>
      </c>
      <c r="H156" s="284" t="str">
        <f>IF('Data invoice'!Q85=0,"",'Data invoice'!R85)</f>
        <v/>
      </c>
      <c r="I156" s="320" t="str">
        <f>IF('Data invoice'!R85=0,"",'Data invoice'!S85)</f>
        <v/>
      </c>
      <c r="J156" s="367" t="str">
        <f>IF('Data invoice'!S85=0,"",'Data invoice'!T85)</f>
        <v/>
      </c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93"/>
      <c r="AC156" s="293"/>
      <c r="AD156" s="293"/>
      <c r="AE156" s="293"/>
      <c r="AF156" s="293"/>
      <c r="AG156" s="293"/>
      <c r="AH156" s="293"/>
      <c r="AI156" s="293"/>
      <c r="AJ156" s="293"/>
      <c r="AK156" s="293"/>
      <c r="AL156" s="293"/>
    </row>
    <row r="157" spans="1:38" s="414" customFormat="1" ht="16.5" customHeight="1">
      <c r="A157" s="284" t="str">
        <f>IF('Data invoice'!J86=0,"",'Data invoice'!K86)</f>
        <v/>
      </c>
      <c r="B157" s="284" t="str">
        <f>IF('Data invoice'!K86=0,"",'Data invoice'!L86)</f>
        <v/>
      </c>
      <c r="C157" s="284" t="str">
        <f>IF('Data invoice'!L86=0,"",'Data invoice'!M86)</f>
        <v/>
      </c>
      <c r="D157" s="284" t="str">
        <f>IF('Data invoice'!M86=0,"",'Data invoice'!N86)</f>
        <v/>
      </c>
      <c r="E157" s="284" t="str">
        <f>IF('Data invoice'!N86=0,"",'Data invoice'!O86)</f>
        <v/>
      </c>
      <c r="F157" s="284" t="str">
        <f>IF('Data invoice'!O86=0,"",'Data invoice'!P86)</f>
        <v/>
      </c>
      <c r="G157" s="284" t="str">
        <f>IF('Data invoice'!P86=0,"",'Data invoice'!Q86)</f>
        <v/>
      </c>
      <c r="H157" s="284" t="str">
        <f>IF('Data invoice'!Q86=0,"",'Data invoice'!R86)</f>
        <v/>
      </c>
      <c r="I157" s="320" t="str">
        <f>IF('Data invoice'!R86=0,"",'Data invoice'!S86)</f>
        <v/>
      </c>
      <c r="J157" s="367" t="str">
        <f>IF('Data invoice'!S86=0,"",'Data invoice'!T86)</f>
        <v/>
      </c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93"/>
      <c r="AC157" s="293"/>
      <c r="AD157" s="293"/>
      <c r="AE157" s="293"/>
      <c r="AF157" s="293"/>
      <c r="AG157" s="293"/>
      <c r="AH157" s="293"/>
      <c r="AI157" s="293"/>
      <c r="AJ157" s="293"/>
      <c r="AK157" s="293"/>
      <c r="AL157" s="293"/>
    </row>
    <row r="158" spans="1:38" s="414" customFormat="1" ht="16.5" customHeight="1">
      <c r="A158" s="284" t="str">
        <f>IF('Data invoice'!J87=0,"",'Data invoice'!K87)</f>
        <v/>
      </c>
      <c r="B158" s="284" t="str">
        <f>IF('Data invoice'!K87=0,"",'Data invoice'!L87)</f>
        <v/>
      </c>
      <c r="C158" s="284" t="str">
        <f>IF('Data invoice'!L87=0,"",'Data invoice'!M87)</f>
        <v/>
      </c>
      <c r="D158" s="284" t="str">
        <f>IF('Data invoice'!M87=0,"",'Data invoice'!N87)</f>
        <v/>
      </c>
      <c r="E158" s="284" t="str">
        <f>IF('Data invoice'!N87=0,"",'Data invoice'!O87)</f>
        <v/>
      </c>
      <c r="F158" s="284" t="str">
        <f>IF('Data invoice'!O87=0,"",'Data invoice'!P87)</f>
        <v/>
      </c>
      <c r="G158" s="284" t="str">
        <f>IF('Data invoice'!P87=0,"",'Data invoice'!Q87)</f>
        <v/>
      </c>
      <c r="H158" s="284" t="str">
        <f>IF('Data invoice'!Q87=0,"",'Data invoice'!R87)</f>
        <v/>
      </c>
      <c r="I158" s="320" t="str">
        <f>IF('Data invoice'!R87=0,"",'Data invoice'!S87)</f>
        <v/>
      </c>
      <c r="J158" s="367" t="str">
        <f>IF('Data invoice'!S87=0,"",'Data invoice'!T87)</f>
        <v/>
      </c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93"/>
      <c r="AC158" s="293"/>
      <c r="AD158" s="293"/>
      <c r="AE158" s="293"/>
      <c r="AF158" s="293"/>
      <c r="AG158" s="293"/>
      <c r="AH158" s="293"/>
      <c r="AI158" s="293"/>
      <c r="AJ158" s="293"/>
      <c r="AK158" s="293"/>
      <c r="AL158" s="293"/>
    </row>
    <row r="159" spans="1:38" s="414" customFormat="1" ht="16.5" customHeight="1">
      <c r="A159" s="284" t="str">
        <f>IF('Data invoice'!J88=0,"",'Data invoice'!K88)</f>
        <v/>
      </c>
      <c r="B159" s="284" t="str">
        <f>IF('Data invoice'!K88=0,"",'Data invoice'!L88)</f>
        <v/>
      </c>
      <c r="C159" s="284" t="str">
        <f>IF('Data invoice'!L88=0,"",'Data invoice'!M88)</f>
        <v/>
      </c>
      <c r="D159" s="284" t="str">
        <f>IF('Data invoice'!M88=0,"",'Data invoice'!N88)</f>
        <v/>
      </c>
      <c r="E159" s="284" t="str">
        <f>IF('Data invoice'!N88=0,"",'Data invoice'!O88)</f>
        <v/>
      </c>
      <c r="F159" s="284" t="str">
        <f>IF('Data invoice'!O88=0,"",'Data invoice'!P88)</f>
        <v/>
      </c>
      <c r="G159" s="284" t="str">
        <f>IF('Data invoice'!P88=0,"",'Data invoice'!Q88)</f>
        <v/>
      </c>
      <c r="H159" s="284" t="str">
        <f>IF('Data invoice'!Q88=0,"",'Data invoice'!R88)</f>
        <v/>
      </c>
      <c r="I159" s="320" t="str">
        <f>IF('Data invoice'!R88=0,"",'Data invoice'!S88)</f>
        <v/>
      </c>
      <c r="J159" s="367" t="str">
        <f>IF('Data invoice'!S88=0,"",'Data invoice'!T88)</f>
        <v/>
      </c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93"/>
      <c r="AC159" s="293"/>
      <c r="AD159" s="293"/>
      <c r="AE159" s="293"/>
      <c r="AF159" s="293"/>
      <c r="AG159" s="293"/>
      <c r="AH159" s="293"/>
      <c r="AI159" s="293"/>
      <c r="AJ159" s="293"/>
      <c r="AK159" s="293"/>
      <c r="AL159" s="293"/>
    </row>
    <row r="160" spans="1:38" s="414" customFormat="1" ht="16.5" customHeight="1">
      <c r="A160" s="284" t="str">
        <f>IF('Data invoice'!J89=0,"",'Data invoice'!K89)</f>
        <v/>
      </c>
      <c r="B160" s="284" t="str">
        <f>IF('Data invoice'!K89=0,"",'Data invoice'!L89)</f>
        <v/>
      </c>
      <c r="C160" s="284" t="str">
        <f>IF('Data invoice'!L89=0,"",'Data invoice'!M89)</f>
        <v/>
      </c>
      <c r="D160" s="284" t="str">
        <f>IF('Data invoice'!M89=0,"",'Data invoice'!N89)</f>
        <v/>
      </c>
      <c r="E160" s="284" t="str">
        <f>IF('Data invoice'!N89=0,"",'Data invoice'!O89)</f>
        <v/>
      </c>
      <c r="F160" s="284" t="str">
        <f>IF('Data invoice'!O89=0,"",'Data invoice'!P89)</f>
        <v/>
      </c>
      <c r="G160" s="284" t="str">
        <f>IF('Data invoice'!P89=0,"",'Data invoice'!Q89)</f>
        <v/>
      </c>
      <c r="H160" s="284" t="str">
        <f>IF('Data invoice'!Q89=0,"",'Data invoice'!R89)</f>
        <v/>
      </c>
      <c r="I160" s="320" t="str">
        <f>IF('Data invoice'!R89=0,"",'Data invoice'!S89)</f>
        <v/>
      </c>
      <c r="J160" s="367" t="str">
        <f>IF('Data invoice'!S89=0,"",'Data invoice'!T89)</f>
        <v/>
      </c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93"/>
      <c r="AC160" s="293"/>
      <c r="AD160" s="293"/>
      <c r="AE160" s="293"/>
      <c r="AF160" s="293"/>
      <c r="AG160" s="293"/>
      <c r="AH160" s="293"/>
      <c r="AI160" s="293"/>
      <c r="AJ160" s="293"/>
      <c r="AK160" s="293"/>
      <c r="AL160" s="293"/>
    </row>
    <row r="161" spans="1:38" s="414" customFormat="1" ht="16.5" customHeight="1">
      <c r="A161" s="284" t="str">
        <f>IF('Data invoice'!J90=0,"",'Data invoice'!K90)</f>
        <v/>
      </c>
      <c r="B161" s="284" t="str">
        <f>IF('Data invoice'!K90=0,"",'Data invoice'!L90)</f>
        <v/>
      </c>
      <c r="C161" s="284" t="str">
        <f>IF('Data invoice'!L90=0,"",'Data invoice'!M90)</f>
        <v/>
      </c>
      <c r="D161" s="284" t="str">
        <f>IF('Data invoice'!M90=0,"",'Data invoice'!N90)</f>
        <v/>
      </c>
      <c r="E161" s="284" t="str">
        <f>IF('Data invoice'!N90=0,"",'Data invoice'!O90)</f>
        <v/>
      </c>
      <c r="F161" s="284" t="str">
        <f>IF('Data invoice'!O90=0,"",'Data invoice'!P90)</f>
        <v/>
      </c>
      <c r="G161" s="284" t="str">
        <f>IF('Data invoice'!P90=0,"",'Data invoice'!Q90)</f>
        <v/>
      </c>
      <c r="H161" s="284" t="str">
        <f>IF('Data invoice'!Q90=0,"",'Data invoice'!R90)</f>
        <v/>
      </c>
      <c r="I161" s="320" t="str">
        <f>IF('Data invoice'!R90=0,"",'Data invoice'!S90)</f>
        <v/>
      </c>
      <c r="J161" s="367" t="str">
        <f>IF('Data invoice'!S90=0,"",'Data invoice'!T90)</f>
        <v/>
      </c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93"/>
      <c r="AC161" s="293"/>
      <c r="AD161" s="293"/>
      <c r="AE161" s="293"/>
      <c r="AF161" s="293"/>
      <c r="AG161" s="293"/>
      <c r="AH161" s="293"/>
      <c r="AI161" s="293"/>
      <c r="AJ161" s="293"/>
      <c r="AK161" s="293"/>
      <c r="AL161" s="293"/>
    </row>
    <row r="162" spans="1:38" s="414" customFormat="1" ht="16.5" customHeight="1">
      <c r="A162" s="284" t="str">
        <f>IF('Data invoice'!J91=0,"",'Data invoice'!K91)</f>
        <v/>
      </c>
      <c r="B162" s="284" t="str">
        <f>IF('Data invoice'!K91=0,"",'Data invoice'!L91)</f>
        <v/>
      </c>
      <c r="C162" s="284" t="str">
        <f>IF('Data invoice'!L91=0,"",'Data invoice'!M91)</f>
        <v/>
      </c>
      <c r="D162" s="284" t="str">
        <f>IF('Data invoice'!M91=0,"",'Data invoice'!N91)</f>
        <v/>
      </c>
      <c r="E162" s="284" t="str">
        <f>IF('Data invoice'!N91=0,"",'Data invoice'!O91)</f>
        <v/>
      </c>
      <c r="F162" s="284" t="str">
        <f>IF('Data invoice'!O91=0,"",'Data invoice'!P91)</f>
        <v/>
      </c>
      <c r="G162" s="284" t="str">
        <f>IF('Data invoice'!P91=0,"",'Data invoice'!Q91)</f>
        <v/>
      </c>
      <c r="H162" s="284" t="str">
        <f>IF('Data invoice'!Q91=0,"",'Data invoice'!R91)</f>
        <v/>
      </c>
      <c r="I162" s="320" t="str">
        <f>IF('Data invoice'!R91=0,"",'Data invoice'!S91)</f>
        <v/>
      </c>
      <c r="J162" s="367" t="str">
        <f>IF('Data invoice'!S91=0,"",'Data invoice'!T91)</f>
        <v/>
      </c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93"/>
      <c r="AC162" s="293"/>
      <c r="AD162" s="293"/>
      <c r="AE162" s="293"/>
      <c r="AF162" s="293"/>
      <c r="AG162" s="293"/>
      <c r="AH162" s="293"/>
      <c r="AI162" s="293"/>
      <c r="AJ162" s="293"/>
      <c r="AK162" s="293"/>
      <c r="AL162" s="293"/>
    </row>
    <row r="163" spans="1:38" s="414" customFormat="1" ht="16.5" customHeight="1">
      <c r="A163" s="284" t="str">
        <f>IF('Data invoice'!J92=0,"",'Data invoice'!K92)</f>
        <v/>
      </c>
      <c r="B163" s="284" t="str">
        <f>IF('Data invoice'!K92=0,"",'Data invoice'!L92)</f>
        <v/>
      </c>
      <c r="C163" s="284" t="str">
        <f>IF('Data invoice'!L92=0,"",'Data invoice'!M92)</f>
        <v/>
      </c>
      <c r="D163" s="284" t="str">
        <f>IF('Data invoice'!M92=0,"",'Data invoice'!N92)</f>
        <v/>
      </c>
      <c r="E163" s="284" t="str">
        <f>IF('Data invoice'!N92=0,"",'Data invoice'!O92)</f>
        <v/>
      </c>
      <c r="F163" s="284" t="str">
        <f>IF('Data invoice'!O92=0,"",'Data invoice'!P92)</f>
        <v/>
      </c>
      <c r="G163" s="284" t="str">
        <f>IF('Data invoice'!P92=0,"",'Data invoice'!Q92)</f>
        <v/>
      </c>
      <c r="H163" s="284" t="str">
        <f>IF('Data invoice'!Q92=0,"",'Data invoice'!R92)</f>
        <v/>
      </c>
      <c r="I163" s="320" t="str">
        <f>IF('Data invoice'!R92=0,"",'Data invoice'!S92)</f>
        <v/>
      </c>
      <c r="J163" s="367" t="str">
        <f>IF('Data invoice'!S92=0,"",'Data invoice'!T92)</f>
        <v/>
      </c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93"/>
      <c r="AC163" s="293"/>
      <c r="AD163" s="293"/>
      <c r="AE163" s="293"/>
      <c r="AF163" s="293"/>
      <c r="AG163" s="293"/>
      <c r="AH163" s="293"/>
      <c r="AI163" s="293"/>
      <c r="AJ163" s="293"/>
      <c r="AK163" s="293"/>
      <c r="AL163" s="293"/>
    </row>
    <row r="164" spans="1:38" s="414" customFormat="1" ht="16.5" customHeight="1">
      <c r="A164" s="284" t="str">
        <f>IF('Data invoice'!J93=0,"",'Data invoice'!K93)</f>
        <v/>
      </c>
      <c r="B164" s="284" t="str">
        <f>IF('Data invoice'!K93=0,"",'Data invoice'!L93)</f>
        <v/>
      </c>
      <c r="C164" s="284" t="str">
        <f>IF('Data invoice'!L93=0,"",'Data invoice'!M93)</f>
        <v/>
      </c>
      <c r="D164" s="284" t="str">
        <f>IF('Data invoice'!M93=0,"",'Data invoice'!N93)</f>
        <v/>
      </c>
      <c r="E164" s="284" t="str">
        <f>IF('Data invoice'!N93=0,"",'Data invoice'!O93)</f>
        <v/>
      </c>
      <c r="F164" s="284" t="str">
        <f>IF('Data invoice'!O93=0,"",'Data invoice'!P93)</f>
        <v/>
      </c>
      <c r="G164" s="284" t="str">
        <f>IF('Data invoice'!P93=0,"",'Data invoice'!Q93)</f>
        <v/>
      </c>
      <c r="H164" s="284" t="str">
        <f>IF('Data invoice'!Q93=0,"",'Data invoice'!R93)</f>
        <v/>
      </c>
      <c r="I164" s="320" t="str">
        <f>IF('Data invoice'!R93=0,"",'Data invoice'!S93)</f>
        <v/>
      </c>
      <c r="J164" s="367" t="str">
        <f>IF('Data invoice'!S93=0,"",'Data invoice'!T93)</f>
        <v/>
      </c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93"/>
      <c r="AC164" s="293"/>
      <c r="AD164" s="293"/>
      <c r="AE164" s="293"/>
      <c r="AF164" s="293"/>
      <c r="AG164" s="293"/>
      <c r="AH164" s="293"/>
      <c r="AI164" s="293"/>
      <c r="AJ164" s="293"/>
      <c r="AK164" s="293"/>
      <c r="AL164" s="293"/>
    </row>
    <row r="165" spans="1:38" s="414" customFormat="1" ht="16.5" customHeight="1">
      <c r="A165" s="284" t="str">
        <f>IF('Data invoice'!J94=0,"",'Data invoice'!K94)</f>
        <v/>
      </c>
      <c r="B165" s="284" t="str">
        <f>IF('Data invoice'!K94=0,"",'Data invoice'!L94)</f>
        <v/>
      </c>
      <c r="C165" s="284" t="str">
        <f>IF('Data invoice'!L94=0,"",'Data invoice'!M94)</f>
        <v/>
      </c>
      <c r="D165" s="284" t="str">
        <f>IF('Data invoice'!M94=0,"",'Data invoice'!N94)</f>
        <v/>
      </c>
      <c r="E165" s="284" t="str">
        <f>IF('Data invoice'!N94=0,"",'Data invoice'!O94)</f>
        <v/>
      </c>
      <c r="F165" s="284" t="str">
        <f>IF('Data invoice'!O94=0,"",'Data invoice'!P94)</f>
        <v/>
      </c>
      <c r="G165" s="284" t="str">
        <f>IF('Data invoice'!P94=0,"",'Data invoice'!Q94)</f>
        <v/>
      </c>
      <c r="H165" s="284" t="str">
        <f>IF('Data invoice'!Q94=0,"",'Data invoice'!R94)</f>
        <v/>
      </c>
      <c r="I165" s="320" t="str">
        <f>IF('Data invoice'!R94=0,"",'Data invoice'!S94)</f>
        <v/>
      </c>
      <c r="J165" s="367" t="str">
        <f>IF('Data invoice'!S94=0,"",'Data invoice'!T94)</f>
        <v/>
      </c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93"/>
      <c r="AC165" s="293"/>
      <c r="AD165" s="293"/>
      <c r="AE165" s="293"/>
      <c r="AF165" s="293"/>
      <c r="AG165" s="293"/>
      <c r="AH165" s="293"/>
      <c r="AI165" s="293"/>
      <c r="AJ165" s="293"/>
      <c r="AK165" s="293"/>
      <c r="AL165" s="293"/>
    </row>
    <row r="166" spans="1:38" s="414" customFormat="1" ht="16.5" customHeight="1">
      <c r="A166" s="284" t="str">
        <f>IF('Data invoice'!J95=0,"",'Data invoice'!K95)</f>
        <v/>
      </c>
      <c r="B166" s="284" t="str">
        <f>IF('Data invoice'!K95=0,"",'Data invoice'!L95)</f>
        <v/>
      </c>
      <c r="C166" s="284" t="str">
        <f>IF('Data invoice'!L95=0,"",'Data invoice'!M95)</f>
        <v/>
      </c>
      <c r="D166" s="284" t="str">
        <f>IF('Data invoice'!M95=0,"",'Data invoice'!N95)</f>
        <v/>
      </c>
      <c r="E166" s="284" t="str">
        <f>IF('Data invoice'!N95=0,"",'Data invoice'!O95)</f>
        <v/>
      </c>
      <c r="F166" s="284" t="str">
        <f>IF('Data invoice'!O95=0,"",'Data invoice'!P95)</f>
        <v/>
      </c>
      <c r="G166" s="284" t="str">
        <f>IF('Data invoice'!P95=0,"",'Data invoice'!Q95)</f>
        <v/>
      </c>
      <c r="H166" s="284" t="str">
        <f>IF('Data invoice'!Q95=0,"",'Data invoice'!R95)</f>
        <v/>
      </c>
      <c r="I166" s="320" t="str">
        <f>IF('Data invoice'!R95=0,"",'Data invoice'!S95)</f>
        <v/>
      </c>
      <c r="J166" s="367" t="str">
        <f>IF('Data invoice'!S95=0,"",'Data invoice'!T95)</f>
        <v/>
      </c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93"/>
      <c r="AC166" s="293"/>
      <c r="AD166" s="293"/>
      <c r="AE166" s="293"/>
      <c r="AF166" s="293"/>
      <c r="AG166" s="293"/>
      <c r="AH166" s="293"/>
      <c r="AI166" s="293"/>
      <c r="AJ166" s="293"/>
      <c r="AK166" s="293"/>
      <c r="AL166" s="293"/>
    </row>
    <row r="167" spans="1:38" s="414" customFormat="1" ht="16.5" customHeight="1">
      <c r="A167" s="284" t="str">
        <f>IF('Data invoice'!J96=0,"",'Data invoice'!K96)</f>
        <v/>
      </c>
      <c r="B167" s="284" t="str">
        <f>IF('Data invoice'!K96=0,"",'Data invoice'!L96)</f>
        <v/>
      </c>
      <c r="C167" s="284" t="str">
        <f>IF('Data invoice'!L96=0,"",'Data invoice'!M96)</f>
        <v/>
      </c>
      <c r="D167" s="284" t="str">
        <f>IF('Data invoice'!M96=0,"",'Data invoice'!N96)</f>
        <v/>
      </c>
      <c r="E167" s="284" t="str">
        <f>IF('Data invoice'!N96=0,"",'Data invoice'!O96)</f>
        <v/>
      </c>
      <c r="F167" s="284" t="str">
        <f>IF('Data invoice'!O96=0,"",'Data invoice'!P96)</f>
        <v/>
      </c>
      <c r="G167" s="284" t="str">
        <f>IF('Data invoice'!P96=0,"",'Data invoice'!Q96)</f>
        <v/>
      </c>
      <c r="H167" s="284" t="str">
        <f>IF('Data invoice'!Q96=0,"",'Data invoice'!R96)</f>
        <v/>
      </c>
      <c r="I167" s="320" t="str">
        <f>IF('Data invoice'!R96=0,"",'Data invoice'!S96)</f>
        <v/>
      </c>
      <c r="J167" s="367" t="str">
        <f>IF('Data invoice'!S96=0,"",'Data invoice'!T96)</f>
        <v/>
      </c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93"/>
      <c r="AC167" s="293"/>
      <c r="AD167" s="293"/>
      <c r="AE167" s="293"/>
      <c r="AF167" s="293"/>
      <c r="AG167" s="293"/>
      <c r="AH167" s="293"/>
      <c r="AI167" s="293"/>
      <c r="AJ167" s="293"/>
      <c r="AK167" s="293"/>
      <c r="AL167" s="293"/>
    </row>
    <row r="168" spans="1:38" s="414" customFormat="1" ht="16.5" customHeight="1">
      <c r="A168" s="284" t="str">
        <f>IF('Data invoice'!J97=0,"",'Data invoice'!K97)</f>
        <v/>
      </c>
      <c r="B168" s="284" t="str">
        <f>IF('Data invoice'!K97=0,"",'Data invoice'!L97)</f>
        <v/>
      </c>
      <c r="C168" s="284" t="str">
        <f>IF('Data invoice'!L97=0,"",'Data invoice'!M97)</f>
        <v/>
      </c>
      <c r="D168" s="284" t="str">
        <f>IF('Data invoice'!M97=0,"",'Data invoice'!N97)</f>
        <v/>
      </c>
      <c r="E168" s="284" t="str">
        <f>IF('Data invoice'!N97=0,"",'Data invoice'!O97)</f>
        <v/>
      </c>
      <c r="F168" s="284" t="str">
        <f>IF('Data invoice'!O97=0,"",'Data invoice'!P97)</f>
        <v/>
      </c>
      <c r="G168" s="284" t="str">
        <f>IF('Data invoice'!P97=0,"",'Data invoice'!Q97)</f>
        <v/>
      </c>
      <c r="H168" s="284" t="str">
        <f>IF('Data invoice'!Q97=0,"",'Data invoice'!R97)</f>
        <v/>
      </c>
      <c r="I168" s="320" t="str">
        <f>IF('Data invoice'!R97=0,"",'Data invoice'!S97)</f>
        <v/>
      </c>
      <c r="J168" s="367" t="str">
        <f>IF('Data invoice'!S97=0,"",'Data invoice'!T97)</f>
        <v/>
      </c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93"/>
      <c r="AC168" s="293"/>
      <c r="AD168" s="293"/>
      <c r="AE168" s="293"/>
      <c r="AF168" s="293"/>
      <c r="AG168" s="293"/>
      <c r="AH168" s="293"/>
      <c r="AI168" s="293"/>
      <c r="AJ168" s="293"/>
      <c r="AK168" s="293"/>
      <c r="AL168" s="293"/>
    </row>
    <row r="169" spans="1:38" s="414" customFormat="1" ht="16.5" customHeight="1">
      <c r="A169" s="284" t="str">
        <f>IF('Data invoice'!J98=0,"",'Data invoice'!K98)</f>
        <v/>
      </c>
      <c r="B169" s="284" t="str">
        <f>IF('Data invoice'!K98=0,"",'Data invoice'!L98)</f>
        <v/>
      </c>
      <c r="C169" s="284" t="str">
        <f>IF('Data invoice'!L98=0,"",'Data invoice'!M98)</f>
        <v/>
      </c>
      <c r="D169" s="284" t="str">
        <f>IF('Data invoice'!M98=0,"",'Data invoice'!N98)</f>
        <v/>
      </c>
      <c r="E169" s="284" t="str">
        <f>IF('Data invoice'!N98=0,"",'Data invoice'!O98)</f>
        <v/>
      </c>
      <c r="F169" s="284" t="str">
        <f>IF('Data invoice'!O98=0,"",'Data invoice'!P98)</f>
        <v/>
      </c>
      <c r="G169" s="284" t="str">
        <f>IF('Data invoice'!P98=0,"",'Data invoice'!Q98)</f>
        <v/>
      </c>
      <c r="H169" s="284" t="str">
        <f>IF('Data invoice'!Q98=0,"",'Data invoice'!R98)</f>
        <v/>
      </c>
      <c r="I169" s="320" t="str">
        <f>IF('Data invoice'!R98=0,"",'Data invoice'!S98)</f>
        <v/>
      </c>
      <c r="J169" s="367" t="str">
        <f>IF('Data invoice'!S98=0,"",'Data invoice'!T98)</f>
        <v/>
      </c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93"/>
      <c r="AC169" s="293"/>
      <c r="AD169" s="293"/>
      <c r="AE169" s="293"/>
      <c r="AF169" s="293"/>
      <c r="AG169" s="293"/>
      <c r="AH169" s="293"/>
      <c r="AI169" s="293"/>
      <c r="AJ169" s="293"/>
      <c r="AK169" s="293"/>
      <c r="AL169" s="293"/>
    </row>
    <row r="170" spans="1:38" s="414" customFormat="1" ht="16.5" customHeight="1">
      <c r="A170" s="284" t="str">
        <f>IF('Data invoice'!J99=0,"",'Data invoice'!K99)</f>
        <v/>
      </c>
      <c r="B170" s="284" t="str">
        <f>IF('Data invoice'!K99=0,"",'Data invoice'!L99)</f>
        <v/>
      </c>
      <c r="C170" s="284" t="str">
        <f>IF('Data invoice'!L99=0,"",'Data invoice'!M99)</f>
        <v/>
      </c>
      <c r="D170" s="284" t="str">
        <f>IF('Data invoice'!M99=0,"",'Data invoice'!N99)</f>
        <v/>
      </c>
      <c r="E170" s="284" t="str">
        <f>IF('Data invoice'!N99=0,"",'Data invoice'!O99)</f>
        <v/>
      </c>
      <c r="F170" s="284" t="str">
        <f>IF('Data invoice'!O99=0,"",'Data invoice'!P99)</f>
        <v/>
      </c>
      <c r="G170" s="284" t="str">
        <f>IF('Data invoice'!P99=0,"",'Data invoice'!Q99)</f>
        <v/>
      </c>
      <c r="H170" s="284" t="str">
        <f>IF('Data invoice'!Q99=0,"",'Data invoice'!R99)</f>
        <v/>
      </c>
      <c r="I170" s="320" t="str">
        <f>IF('Data invoice'!R99=0,"",'Data invoice'!S99)</f>
        <v/>
      </c>
      <c r="J170" s="367" t="str">
        <f>IF('Data invoice'!S99=0,"",'Data invoice'!T99)</f>
        <v/>
      </c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93"/>
      <c r="AC170" s="293"/>
      <c r="AD170" s="293"/>
      <c r="AE170" s="293"/>
      <c r="AF170" s="293"/>
      <c r="AG170" s="293"/>
      <c r="AH170" s="293"/>
      <c r="AI170" s="293"/>
      <c r="AJ170" s="293"/>
      <c r="AK170" s="293"/>
      <c r="AL170" s="293"/>
    </row>
    <row r="171" spans="1:38" s="414" customFormat="1" ht="16.5" customHeight="1">
      <c r="A171" s="284" t="str">
        <f>IF('Data invoice'!J100=0,"",'Data invoice'!K100)</f>
        <v/>
      </c>
      <c r="B171" s="284" t="str">
        <f>IF('Data invoice'!K100=0,"",'Data invoice'!L100)</f>
        <v/>
      </c>
      <c r="C171" s="284" t="str">
        <f>IF('Data invoice'!L100=0,"",'Data invoice'!M100)</f>
        <v/>
      </c>
      <c r="D171" s="284" t="str">
        <f>IF('Data invoice'!M100=0,"",'Data invoice'!N100)</f>
        <v/>
      </c>
      <c r="E171" s="284" t="str">
        <f>IF('Data invoice'!N100=0,"",'Data invoice'!O100)</f>
        <v/>
      </c>
      <c r="F171" s="284" t="str">
        <f>IF('Data invoice'!O100=0,"",'Data invoice'!P100)</f>
        <v/>
      </c>
      <c r="G171" s="284" t="str">
        <f>IF('Data invoice'!P100=0,"",'Data invoice'!Q100)</f>
        <v/>
      </c>
      <c r="H171" s="284" t="str">
        <f>IF('Data invoice'!Q100=0,"",'Data invoice'!R100)</f>
        <v/>
      </c>
      <c r="I171" s="320" t="str">
        <f>IF('Data invoice'!R100=0,"",'Data invoice'!S100)</f>
        <v/>
      </c>
      <c r="J171" s="367" t="str">
        <f>IF('Data invoice'!S100=0,"",'Data invoice'!T100)</f>
        <v/>
      </c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93"/>
      <c r="AC171" s="293"/>
      <c r="AD171" s="293"/>
      <c r="AE171" s="293"/>
      <c r="AF171" s="293"/>
      <c r="AG171" s="293"/>
      <c r="AH171" s="293"/>
      <c r="AI171" s="293"/>
      <c r="AJ171" s="293"/>
      <c r="AK171" s="293"/>
      <c r="AL171" s="293"/>
    </row>
    <row r="172" spans="1:38" s="414" customFormat="1" ht="16.5" customHeight="1">
      <c r="A172" s="284" t="str">
        <f>IF('Data invoice'!J101=0,"",'Data invoice'!K101)</f>
        <v/>
      </c>
      <c r="B172" s="284" t="str">
        <f>IF('Data invoice'!K101=0,"",'Data invoice'!L101)</f>
        <v/>
      </c>
      <c r="C172" s="284" t="str">
        <f>IF('Data invoice'!L101=0,"",'Data invoice'!M101)</f>
        <v/>
      </c>
      <c r="D172" s="284" t="str">
        <f>IF('Data invoice'!M101=0,"",'Data invoice'!N101)</f>
        <v/>
      </c>
      <c r="E172" s="284" t="str">
        <f>IF('Data invoice'!N101=0,"",'Data invoice'!O101)</f>
        <v/>
      </c>
      <c r="F172" s="284" t="str">
        <f>IF('Data invoice'!O101=0,"",'Data invoice'!P101)</f>
        <v/>
      </c>
      <c r="G172" s="284" t="str">
        <f>IF('Data invoice'!P101=0,"",'Data invoice'!Q101)</f>
        <v/>
      </c>
      <c r="H172" s="284" t="str">
        <f>IF('Data invoice'!Q101=0,"",'Data invoice'!R101)</f>
        <v/>
      </c>
      <c r="I172" s="320" t="str">
        <f>IF('Data invoice'!R101=0,"",'Data invoice'!S101)</f>
        <v/>
      </c>
      <c r="J172" s="367" t="str">
        <f>IF('Data invoice'!S101=0,"",'Data invoice'!T101)</f>
        <v/>
      </c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93"/>
      <c r="AC172" s="293"/>
      <c r="AD172" s="293"/>
      <c r="AE172" s="293"/>
      <c r="AF172" s="293"/>
      <c r="AG172" s="293"/>
      <c r="AH172" s="293"/>
      <c r="AI172" s="293"/>
      <c r="AJ172" s="293"/>
      <c r="AK172" s="293"/>
      <c r="AL172" s="293"/>
    </row>
    <row r="173" spans="1:38" s="414" customFormat="1" ht="16.5" customHeight="1">
      <c r="A173" s="284" t="str">
        <f>IF('Data invoice'!J102=0,"",'Data invoice'!K102)</f>
        <v/>
      </c>
      <c r="B173" s="284" t="str">
        <f>IF('Data invoice'!K102=0,"",'Data invoice'!L102)</f>
        <v/>
      </c>
      <c r="C173" s="284" t="str">
        <f>IF('Data invoice'!L102=0,"",'Data invoice'!M102)</f>
        <v/>
      </c>
      <c r="D173" s="284" t="str">
        <f>IF('Data invoice'!M102=0,"",'Data invoice'!N102)</f>
        <v/>
      </c>
      <c r="E173" s="284" t="str">
        <f>IF('Data invoice'!N102=0,"",'Data invoice'!O102)</f>
        <v/>
      </c>
      <c r="F173" s="284" t="str">
        <f>IF('Data invoice'!O102=0,"",'Data invoice'!P102)</f>
        <v/>
      </c>
      <c r="G173" s="284" t="str">
        <f>IF('Data invoice'!P102=0,"",'Data invoice'!Q102)</f>
        <v/>
      </c>
      <c r="H173" s="284" t="str">
        <f>IF('Data invoice'!Q102=0,"",'Data invoice'!R102)</f>
        <v/>
      </c>
      <c r="I173" s="320" t="str">
        <f>IF('Data invoice'!R102=0,"",'Data invoice'!S102)</f>
        <v/>
      </c>
      <c r="J173" s="367" t="str">
        <f>IF('Data invoice'!S102=0,"",'Data invoice'!T102)</f>
        <v/>
      </c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93"/>
      <c r="AC173" s="293"/>
      <c r="AD173" s="293"/>
      <c r="AE173" s="293"/>
      <c r="AF173" s="293"/>
      <c r="AG173" s="293"/>
      <c r="AH173" s="293"/>
      <c r="AI173" s="293"/>
      <c r="AJ173" s="293"/>
      <c r="AK173" s="293"/>
      <c r="AL173" s="293"/>
    </row>
    <row r="174" spans="1:38" s="414" customFormat="1" ht="16.5" customHeight="1">
      <c r="A174" s="284" t="str">
        <f>IF('Data invoice'!J103=0,"",'Data invoice'!K103)</f>
        <v/>
      </c>
      <c r="B174" s="284" t="str">
        <f>IF('Data invoice'!K103=0,"",'Data invoice'!L103)</f>
        <v/>
      </c>
      <c r="C174" s="284" t="str">
        <f>IF('Data invoice'!L103=0,"",'Data invoice'!M103)</f>
        <v/>
      </c>
      <c r="D174" s="284" t="str">
        <f>IF('Data invoice'!M103=0,"",'Data invoice'!N103)</f>
        <v/>
      </c>
      <c r="E174" s="284" t="str">
        <f>IF('Data invoice'!N103=0,"",'Data invoice'!O103)</f>
        <v/>
      </c>
      <c r="F174" s="284" t="str">
        <f>IF('Data invoice'!O103=0,"",'Data invoice'!P103)</f>
        <v/>
      </c>
      <c r="G174" s="284" t="str">
        <f>IF('Data invoice'!P103=0,"",'Data invoice'!Q103)</f>
        <v/>
      </c>
      <c r="H174" s="284" t="str">
        <f>IF('Data invoice'!Q103=0,"",'Data invoice'!R103)</f>
        <v/>
      </c>
      <c r="I174" s="320" t="str">
        <f>IF('Data invoice'!R103=0,"",'Data invoice'!S103)</f>
        <v/>
      </c>
      <c r="J174" s="367" t="str">
        <f>IF('Data invoice'!S103=0,"",'Data invoice'!T103)</f>
        <v/>
      </c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93"/>
      <c r="AC174" s="293"/>
      <c r="AD174" s="293"/>
      <c r="AE174" s="293"/>
      <c r="AF174" s="293"/>
      <c r="AG174" s="293"/>
      <c r="AH174" s="293"/>
      <c r="AI174" s="293"/>
      <c r="AJ174" s="293"/>
      <c r="AK174" s="293"/>
      <c r="AL174" s="293"/>
    </row>
    <row r="175" spans="1:38" s="414" customFormat="1" ht="16.5" customHeight="1">
      <c r="A175" s="284" t="str">
        <f>IF('Data invoice'!J104=0,"",'Data invoice'!K104)</f>
        <v/>
      </c>
      <c r="B175" s="284" t="str">
        <f>IF('Data invoice'!K104=0,"",'Data invoice'!L104)</f>
        <v/>
      </c>
      <c r="C175" s="284" t="str">
        <f>IF('Data invoice'!L104=0,"",'Data invoice'!M104)</f>
        <v/>
      </c>
      <c r="D175" s="284" t="str">
        <f>IF('Data invoice'!M104=0,"",'Data invoice'!N104)</f>
        <v/>
      </c>
      <c r="E175" s="284" t="str">
        <f>IF('Data invoice'!N104=0,"",'Data invoice'!O104)</f>
        <v/>
      </c>
      <c r="F175" s="284" t="str">
        <f>IF('Data invoice'!O104=0,"",'Data invoice'!P104)</f>
        <v/>
      </c>
      <c r="G175" s="284" t="str">
        <f>IF('Data invoice'!P104=0,"",'Data invoice'!Q104)</f>
        <v/>
      </c>
      <c r="H175" s="284" t="str">
        <f>IF('Data invoice'!Q104=0,"",'Data invoice'!R104)</f>
        <v/>
      </c>
      <c r="I175" s="320" t="str">
        <f>IF('Data invoice'!R104=0,"",'Data invoice'!S104)</f>
        <v/>
      </c>
      <c r="J175" s="367" t="str">
        <f>IF('Data invoice'!S104=0,"",'Data invoice'!T104)</f>
        <v/>
      </c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93"/>
      <c r="AC175" s="293"/>
      <c r="AD175" s="293"/>
      <c r="AE175" s="293"/>
      <c r="AF175" s="293"/>
      <c r="AG175" s="293"/>
      <c r="AH175" s="293"/>
      <c r="AI175" s="293"/>
      <c r="AJ175" s="293"/>
      <c r="AK175" s="293"/>
      <c r="AL175" s="293"/>
    </row>
    <row r="176" spans="1:38" s="414" customFormat="1" ht="16.5" customHeight="1">
      <c r="A176" s="284" t="str">
        <f>IF('Data invoice'!J105=0,"",'Data invoice'!K105)</f>
        <v/>
      </c>
      <c r="B176" s="284" t="str">
        <f>IF('Data invoice'!K105=0,"",'Data invoice'!L105)</f>
        <v/>
      </c>
      <c r="C176" s="284" t="str">
        <f>IF('Data invoice'!L105=0,"",'Data invoice'!M105)</f>
        <v/>
      </c>
      <c r="D176" s="284" t="str">
        <f>IF('Data invoice'!M105=0,"",'Data invoice'!N105)</f>
        <v/>
      </c>
      <c r="E176" s="284" t="str">
        <f>IF('Data invoice'!N105=0,"",'Data invoice'!O105)</f>
        <v/>
      </c>
      <c r="F176" s="284" t="str">
        <f>IF('Data invoice'!O105=0,"",'Data invoice'!P105)</f>
        <v/>
      </c>
      <c r="G176" s="284" t="str">
        <f>IF('Data invoice'!P105=0,"",'Data invoice'!Q105)</f>
        <v/>
      </c>
      <c r="H176" s="284" t="str">
        <f>IF('Data invoice'!Q105=0,"",'Data invoice'!R105)</f>
        <v/>
      </c>
      <c r="I176" s="320" t="str">
        <f>IF('Data invoice'!R105=0,"",'Data invoice'!S105)</f>
        <v/>
      </c>
      <c r="J176" s="367" t="str">
        <f>IF('Data invoice'!S105=0,"",'Data invoice'!T105)</f>
        <v/>
      </c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93"/>
      <c r="AC176" s="293"/>
      <c r="AD176" s="293"/>
      <c r="AE176" s="293"/>
      <c r="AF176" s="293"/>
      <c r="AG176" s="293"/>
      <c r="AH176" s="293"/>
      <c r="AI176" s="293"/>
      <c r="AJ176" s="293"/>
      <c r="AK176" s="293"/>
      <c r="AL176" s="293"/>
    </row>
    <row r="177" spans="1:38" s="414" customFormat="1" ht="16.5" customHeight="1">
      <c r="A177" s="284" t="str">
        <f>IF('Data invoice'!J106=0,"",'Data invoice'!K106)</f>
        <v/>
      </c>
      <c r="B177" s="284" t="str">
        <f>IF('Data invoice'!K106=0,"",'Data invoice'!L106)</f>
        <v/>
      </c>
      <c r="C177" s="284" t="str">
        <f>IF('Data invoice'!L106=0,"",'Data invoice'!M106)</f>
        <v/>
      </c>
      <c r="D177" s="284" t="str">
        <f>IF('Data invoice'!M106=0,"",'Data invoice'!N106)</f>
        <v/>
      </c>
      <c r="E177" s="284" t="str">
        <f>IF('Data invoice'!N106=0,"",'Data invoice'!O106)</f>
        <v/>
      </c>
      <c r="F177" s="284" t="str">
        <f>IF('Data invoice'!O106=0,"",'Data invoice'!P106)</f>
        <v/>
      </c>
      <c r="G177" s="284" t="str">
        <f>IF('Data invoice'!P106=0,"",'Data invoice'!Q106)</f>
        <v/>
      </c>
      <c r="H177" s="284" t="str">
        <f>IF('Data invoice'!Q106=0,"",'Data invoice'!R106)</f>
        <v/>
      </c>
      <c r="I177" s="320" t="str">
        <f>IF('Data invoice'!R106=0,"",'Data invoice'!S106)</f>
        <v/>
      </c>
      <c r="J177" s="367" t="str">
        <f>IF('Data invoice'!S106=0,"",'Data invoice'!T106)</f>
        <v/>
      </c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93"/>
      <c r="AC177" s="293"/>
      <c r="AD177" s="293"/>
      <c r="AE177" s="293"/>
      <c r="AF177" s="293"/>
      <c r="AG177" s="293"/>
      <c r="AH177" s="293"/>
      <c r="AI177" s="293"/>
      <c r="AJ177" s="293"/>
      <c r="AK177" s="293"/>
      <c r="AL177" s="293"/>
    </row>
    <row r="178" spans="1:38" s="414" customFormat="1" ht="16.5" customHeight="1">
      <c r="A178" s="284" t="str">
        <f>IF('Data invoice'!J107=0,"",'Data invoice'!K107)</f>
        <v/>
      </c>
      <c r="B178" s="284" t="str">
        <f>IF('Data invoice'!K107=0,"",'Data invoice'!L107)</f>
        <v/>
      </c>
      <c r="C178" s="284" t="str">
        <f>IF('Data invoice'!L107=0,"",'Data invoice'!M107)</f>
        <v/>
      </c>
      <c r="D178" s="284" t="str">
        <f>IF('Data invoice'!M107=0,"",'Data invoice'!N107)</f>
        <v/>
      </c>
      <c r="E178" s="284" t="str">
        <f>IF('Data invoice'!N107=0,"",'Data invoice'!O107)</f>
        <v/>
      </c>
      <c r="F178" s="284" t="str">
        <f>IF('Data invoice'!O107=0,"",'Data invoice'!P107)</f>
        <v/>
      </c>
      <c r="G178" s="284" t="str">
        <f>IF('Data invoice'!P107=0,"",'Data invoice'!Q107)</f>
        <v/>
      </c>
      <c r="H178" s="284" t="str">
        <f>IF('Data invoice'!Q107=0,"",'Data invoice'!R107)</f>
        <v/>
      </c>
      <c r="I178" s="320" t="str">
        <f>IF('Data invoice'!R107=0,"",'Data invoice'!S107)</f>
        <v/>
      </c>
      <c r="J178" s="367" t="str">
        <f>IF('Data invoice'!S107=0,"",'Data invoice'!T107)</f>
        <v/>
      </c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93"/>
      <c r="AC178" s="293"/>
      <c r="AD178" s="293"/>
      <c r="AE178" s="293"/>
      <c r="AF178" s="293"/>
      <c r="AG178" s="293"/>
      <c r="AH178" s="293"/>
      <c r="AI178" s="293"/>
      <c r="AJ178" s="293"/>
      <c r="AK178" s="293"/>
      <c r="AL178" s="293"/>
    </row>
    <row r="179" spans="1:38" s="414" customFormat="1" ht="16.5" customHeight="1">
      <c r="A179" s="284" t="str">
        <f>IF('Data invoice'!J108=0,"",'Data invoice'!K108)</f>
        <v/>
      </c>
      <c r="B179" s="284" t="str">
        <f>IF('Data invoice'!K108=0,"",'Data invoice'!L108)</f>
        <v/>
      </c>
      <c r="C179" s="284" t="str">
        <f>IF('Data invoice'!L108=0,"",'Data invoice'!M108)</f>
        <v/>
      </c>
      <c r="D179" s="284" t="str">
        <f>IF('Data invoice'!M108=0,"",'Data invoice'!N108)</f>
        <v/>
      </c>
      <c r="E179" s="284" t="str">
        <f>IF('Data invoice'!N108=0,"",'Data invoice'!O108)</f>
        <v/>
      </c>
      <c r="F179" s="284" t="str">
        <f>IF('Data invoice'!O108=0,"",'Data invoice'!P108)</f>
        <v/>
      </c>
      <c r="G179" s="284" t="str">
        <f>IF('Data invoice'!P108=0,"",'Data invoice'!Q108)</f>
        <v/>
      </c>
      <c r="H179" s="284" t="str">
        <f>IF('Data invoice'!Q108=0,"",'Data invoice'!R108)</f>
        <v/>
      </c>
      <c r="I179" s="320" t="str">
        <f>IF('Data invoice'!R108=0,"",'Data invoice'!S108)</f>
        <v/>
      </c>
      <c r="J179" s="367" t="str">
        <f>IF('Data invoice'!S108=0,"",'Data invoice'!T108)</f>
        <v/>
      </c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93"/>
      <c r="AC179" s="293"/>
      <c r="AD179" s="293"/>
      <c r="AE179" s="293"/>
      <c r="AF179" s="293"/>
      <c r="AG179" s="293"/>
      <c r="AH179" s="293"/>
      <c r="AI179" s="293"/>
      <c r="AJ179" s="293"/>
      <c r="AK179" s="293"/>
      <c r="AL179" s="293"/>
    </row>
    <row r="180" spans="1:38" s="414" customFormat="1" ht="16.5" customHeight="1">
      <c r="A180" s="284" t="str">
        <f>IF('Data invoice'!J109=0,"",'Data invoice'!K109)</f>
        <v/>
      </c>
      <c r="B180" s="284" t="str">
        <f>IF('Data invoice'!K109=0,"",'Data invoice'!L109)</f>
        <v/>
      </c>
      <c r="C180" s="284" t="str">
        <f>IF('Data invoice'!L109=0,"",'Data invoice'!M109)</f>
        <v/>
      </c>
      <c r="D180" s="284" t="str">
        <f>IF('Data invoice'!M109=0,"",'Data invoice'!N109)</f>
        <v/>
      </c>
      <c r="E180" s="284" t="str">
        <f>IF('Data invoice'!N109=0,"",'Data invoice'!O109)</f>
        <v/>
      </c>
      <c r="F180" s="284" t="str">
        <f>IF('Data invoice'!O109=0,"",'Data invoice'!P109)</f>
        <v/>
      </c>
      <c r="G180" s="284" t="str">
        <f>IF('Data invoice'!P109=0,"",'Data invoice'!Q109)</f>
        <v/>
      </c>
      <c r="H180" s="284" t="str">
        <f>IF('Data invoice'!Q109=0,"",'Data invoice'!R109)</f>
        <v/>
      </c>
      <c r="I180" s="320" t="str">
        <f>IF('Data invoice'!R109=0,"",'Data invoice'!S109)</f>
        <v/>
      </c>
      <c r="J180" s="367" t="str">
        <f>IF('Data invoice'!S109=0,"",'Data invoice'!T109)</f>
        <v/>
      </c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93"/>
      <c r="AC180" s="293"/>
      <c r="AD180" s="293"/>
      <c r="AE180" s="293"/>
      <c r="AF180" s="293"/>
      <c r="AG180" s="293"/>
      <c r="AH180" s="293"/>
      <c r="AI180" s="293"/>
      <c r="AJ180" s="293"/>
      <c r="AK180" s="293"/>
      <c r="AL180" s="293"/>
    </row>
    <row r="181" spans="1:38" s="414" customFormat="1" ht="16.5" customHeight="1">
      <c r="A181" s="284" t="str">
        <f>IF('Data invoice'!J110=0,"",'Data invoice'!K110)</f>
        <v/>
      </c>
      <c r="B181" s="284" t="str">
        <f>IF('Data invoice'!K110=0,"",'Data invoice'!L110)</f>
        <v/>
      </c>
      <c r="C181" s="284" t="str">
        <f>IF('Data invoice'!L110=0,"",'Data invoice'!M110)</f>
        <v/>
      </c>
      <c r="D181" s="284" t="str">
        <f>IF('Data invoice'!M110=0,"",'Data invoice'!N110)</f>
        <v/>
      </c>
      <c r="E181" s="284" t="str">
        <f>IF('Data invoice'!N110=0,"",'Data invoice'!O110)</f>
        <v/>
      </c>
      <c r="F181" s="284" t="str">
        <f>IF('Data invoice'!O110=0,"",'Data invoice'!P110)</f>
        <v/>
      </c>
      <c r="G181" s="284" t="str">
        <f>IF('Data invoice'!P110=0,"",'Data invoice'!Q110)</f>
        <v/>
      </c>
      <c r="H181" s="284" t="str">
        <f>IF('Data invoice'!Q110=0,"",'Data invoice'!R110)</f>
        <v/>
      </c>
      <c r="I181" s="320" t="str">
        <f>IF('Data invoice'!R110=0,"",'Data invoice'!S110)</f>
        <v/>
      </c>
      <c r="J181" s="367" t="str">
        <f>IF('Data invoice'!S110=0,"",'Data invoice'!T110)</f>
        <v/>
      </c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93"/>
      <c r="AC181" s="293"/>
      <c r="AD181" s="293"/>
      <c r="AE181" s="293"/>
      <c r="AF181" s="293"/>
      <c r="AG181" s="293"/>
      <c r="AH181" s="293"/>
      <c r="AI181" s="293"/>
      <c r="AJ181" s="293"/>
      <c r="AK181" s="293"/>
      <c r="AL181" s="293"/>
    </row>
    <row r="182" spans="1:38" s="414" customFormat="1" ht="16.5" customHeight="1">
      <c r="A182" s="284" t="str">
        <f>IF('Data invoice'!J111=0,"",'Data invoice'!K111)</f>
        <v/>
      </c>
      <c r="B182" s="284" t="str">
        <f>IF('Data invoice'!K111=0,"",'Data invoice'!L111)</f>
        <v/>
      </c>
      <c r="C182" s="284" t="str">
        <f>IF('Data invoice'!L111=0,"",'Data invoice'!M111)</f>
        <v/>
      </c>
      <c r="D182" s="284" t="str">
        <f>IF('Data invoice'!M111=0,"",'Data invoice'!N111)</f>
        <v/>
      </c>
      <c r="E182" s="284" t="str">
        <f>IF('Data invoice'!N111=0,"",'Data invoice'!O111)</f>
        <v/>
      </c>
      <c r="F182" s="284" t="str">
        <f>IF('Data invoice'!O111=0,"",'Data invoice'!P111)</f>
        <v/>
      </c>
      <c r="G182" s="284" t="str">
        <f>IF('Data invoice'!P111=0,"",'Data invoice'!Q111)</f>
        <v/>
      </c>
      <c r="H182" s="284" t="str">
        <f>IF('Data invoice'!Q111=0,"",'Data invoice'!R111)</f>
        <v/>
      </c>
      <c r="I182" s="320" t="str">
        <f>IF('Data invoice'!R111=0,"",'Data invoice'!S111)</f>
        <v/>
      </c>
      <c r="J182" s="367" t="str">
        <f>IF('Data invoice'!S111=0,"",'Data invoice'!T111)</f>
        <v/>
      </c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93"/>
      <c r="AC182" s="293"/>
      <c r="AD182" s="293"/>
      <c r="AE182" s="293"/>
      <c r="AF182" s="293"/>
      <c r="AG182" s="293"/>
      <c r="AH182" s="293"/>
      <c r="AI182" s="293"/>
      <c r="AJ182" s="293"/>
      <c r="AK182" s="293"/>
      <c r="AL182" s="293"/>
    </row>
    <row r="183" spans="1:38" s="414" customFormat="1" ht="16.5" customHeight="1">
      <c r="A183" s="284" t="str">
        <f>IF('Data invoice'!J112=0,"",'Data invoice'!K112)</f>
        <v/>
      </c>
      <c r="B183" s="284" t="str">
        <f>IF('Data invoice'!K112=0,"",'Data invoice'!L112)</f>
        <v/>
      </c>
      <c r="C183" s="284" t="str">
        <f>IF('Data invoice'!L112=0,"",'Data invoice'!M112)</f>
        <v/>
      </c>
      <c r="D183" s="284" t="str">
        <f>IF('Data invoice'!M112=0,"",'Data invoice'!N112)</f>
        <v/>
      </c>
      <c r="E183" s="284" t="str">
        <f>IF('Data invoice'!N112=0,"",'Data invoice'!O112)</f>
        <v/>
      </c>
      <c r="F183" s="284" t="str">
        <f>IF('Data invoice'!O112=0,"",'Data invoice'!P112)</f>
        <v/>
      </c>
      <c r="G183" s="284" t="str">
        <f>IF('Data invoice'!P112=0,"",'Data invoice'!Q112)</f>
        <v/>
      </c>
      <c r="H183" s="284" t="str">
        <f>IF('Data invoice'!Q112=0,"",'Data invoice'!R112)</f>
        <v/>
      </c>
      <c r="I183" s="320" t="str">
        <f>IF('Data invoice'!R112=0,"",'Data invoice'!S112)</f>
        <v/>
      </c>
      <c r="J183" s="367" t="str">
        <f>IF('Data invoice'!S112=0,"",'Data invoice'!T112)</f>
        <v/>
      </c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93"/>
      <c r="AC183" s="293"/>
      <c r="AD183" s="293"/>
      <c r="AE183" s="293"/>
      <c r="AF183" s="293"/>
      <c r="AG183" s="293"/>
      <c r="AH183" s="293"/>
      <c r="AI183" s="293"/>
      <c r="AJ183" s="293"/>
      <c r="AK183" s="293"/>
      <c r="AL183" s="293"/>
    </row>
    <row r="184" spans="1:38" s="414" customFormat="1" ht="16.5" customHeight="1">
      <c r="A184" s="284" t="str">
        <f>IF('Data invoice'!J113=0,"",'Data invoice'!K113)</f>
        <v/>
      </c>
      <c r="B184" s="284" t="str">
        <f>IF('Data invoice'!K113=0,"",'Data invoice'!L113)</f>
        <v/>
      </c>
      <c r="C184" s="284" t="str">
        <f>IF('Data invoice'!L113=0,"",'Data invoice'!M113)</f>
        <v/>
      </c>
      <c r="D184" s="284" t="str">
        <f>IF('Data invoice'!M113=0,"",'Data invoice'!N113)</f>
        <v/>
      </c>
      <c r="E184" s="284" t="str">
        <f>IF('Data invoice'!N113=0,"",'Data invoice'!O113)</f>
        <v/>
      </c>
      <c r="F184" s="284" t="str">
        <f>IF('Data invoice'!O113=0,"",'Data invoice'!P113)</f>
        <v/>
      </c>
      <c r="G184" s="284" t="str">
        <f>IF('Data invoice'!P113=0,"",'Data invoice'!Q113)</f>
        <v/>
      </c>
      <c r="H184" s="284" t="str">
        <f>IF('Data invoice'!Q113=0,"",'Data invoice'!R113)</f>
        <v/>
      </c>
      <c r="I184" s="320" t="str">
        <f>IF('Data invoice'!R113=0,"",'Data invoice'!S113)</f>
        <v/>
      </c>
      <c r="J184" s="367" t="str">
        <f>IF('Data invoice'!S113=0,"",'Data invoice'!T113)</f>
        <v/>
      </c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93"/>
      <c r="AC184" s="293"/>
      <c r="AD184" s="293"/>
      <c r="AE184" s="293"/>
      <c r="AF184" s="293"/>
      <c r="AG184" s="293"/>
      <c r="AH184" s="293"/>
      <c r="AI184" s="293"/>
      <c r="AJ184" s="293"/>
      <c r="AK184" s="293"/>
      <c r="AL184" s="293"/>
    </row>
    <row r="185" spans="1:38" s="414" customFormat="1" ht="16.5" customHeight="1">
      <c r="A185" s="284" t="str">
        <f>IF('Data invoice'!J114=0,"",'Data invoice'!K114)</f>
        <v/>
      </c>
      <c r="B185" s="284" t="str">
        <f>IF('Data invoice'!K114=0,"",'Data invoice'!L114)</f>
        <v/>
      </c>
      <c r="C185" s="284" t="str">
        <f>IF('Data invoice'!L114=0,"",'Data invoice'!M114)</f>
        <v/>
      </c>
      <c r="D185" s="284" t="str">
        <f>IF('Data invoice'!M114=0,"",'Data invoice'!N114)</f>
        <v/>
      </c>
      <c r="E185" s="284" t="str">
        <f>IF('Data invoice'!N114=0,"",'Data invoice'!O114)</f>
        <v/>
      </c>
      <c r="F185" s="284" t="str">
        <f>IF('Data invoice'!O114=0,"",'Data invoice'!P114)</f>
        <v/>
      </c>
      <c r="G185" s="284" t="str">
        <f>IF('Data invoice'!P114=0,"",'Data invoice'!Q114)</f>
        <v/>
      </c>
      <c r="H185" s="284" t="str">
        <f>IF('Data invoice'!Q114=0,"",'Data invoice'!R114)</f>
        <v/>
      </c>
      <c r="I185" s="320" t="str">
        <f>IF('Data invoice'!R114=0,"",'Data invoice'!S114)</f>
        <v/>
      </c>
      <c r="J185" s="367" t="str">
        <f>IF('Data invoice'!S114=0,"",'Data invoice'!T114)</f>
        <v/>
      </c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93"/>
      <c r="AC185" s="293"/>
      <c r="AD185" s="293"/>
      <c r="AE185" s="293"/>
      <c r="AF185" s="293"/>
      <c r="AG185" s="293"/>
      <c r="AH185" s="293"/>
      <c r="AI185" s="293"/>
      <c r="AJ185" s="293"/>
      <c r="AK185" s="293"/>
      <c r="AL185" s="293"/>
    </row>
    <row r="186" spans="1:38" s="414" customFormat="1" ht="16.5" customHeight="1">
      <c r="A186" s="284" t="str">
        <f>IF('Data invoice'!J115=0,"",'Data invoice'!K115)</f>
        <v/>
      </c>
      <c r="B186" s="284" t="str">
        <f>IF('Data invoice'!K115=0,"",'Data invoice'!L115)</f>
        <v/>
      </c>
      <c r="C186" s="284" t="str">
        <f>IF('Data invoice'!L115=0,"",'Data invoice'!M115)</f>
        <v/>
      </c>
      <c r="D186" s="284" t="str">
        <f>IF('Data invoice'!M115=0,"",'Data invoice'!N115)</f>
        <v/>
      </c>
      <c r="E186" s="284" t="str">
        <f>IF('Data invoice'!N115=0,"",'Data invoice'!O115)</f>
        <v/>
      </c>
      <c r="F186" s="284" t="str">
        <f>IF('Data invoice'!O115=0,"",'Data invoice'!P115)</f>
        <v/>
      </c>
      <c r="G186" s="284" t="str">
        <f>IF('Data invoice'!P115=0,"",'Data invoice'!Q115)</f>
        <v/>
      </c>
      <c r="H186" s="284" t="str">
        <f>IF('Data invoice'!Q115=0,"",'Data invoice'!R115)</f>
        <v/>
      </c>
      <c r="I186" s="320" t="str">
        <f>IF('Data invoice'!R115=0,"",'Data invoice'!S115)</f>
        <v/>
      </c>
      <c r="J186" s="367" t="str">
        <f>IF('Data invoice'!S115=0,"",'Data invoice'!T115)</f>
        <v/>
      </c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93"/>
      <c r="AC186" s="293"/>
      <c r="AD186" s="293"/>
      <c r="AE186" s="293"/>
      <c r="AF186" s="293"/>
      <c r="AG186" s="293"/>
      <c r="AH186" s="293"/>
      <c r="AI186" s="293"/>
      <c r="AJ186" s="293"/>
      <c r="AK186" s="293"/>
      <c r="AL186" s="293"/>
    </row>
    <row r="187" spans="1:38" s="414" customFormat="1" ht="16.5" customHeight="1">
      <c r="A187" s="284" t="str">
        <f>IF('Data invoice'!J116=0,"",'Data invoice'!K116)</f>
        <v/>
      </c>
      <c r="B187" s="284" t="str">
        <f>IF('Data invoice'!K116=0,"",'Data invoice'!L116)</f>
        <v/>
      </c>
      <c r="C187" s="284" t="str">
        <f>IF('Data invoice'!L116=0,"",'Data invoice'!M116)</f>
        <v/>
      </c>
      <c r="D187" s="284" t="str">
        <f>IF('Data invoice'!M116=0,"",'Data invoice'!N116)</f>
        <v/>
      </c>
      <c r="E187" s="284" t="str">
        <f>IF('Data invoice'!N116=0,"",'Data invoice'!O116)</f>
        <v/>
      </c>
      <c r="F187" s="284" t="str">
        <f>IF('Data invoice'!O116=0,"",'Data invoice'!P116)</f>
        <v/>
      </c>
      <c r="G187" s="284" t="str">
        <f>IF('Data invoice'!P116=0,"",'Data invoice'!Q116)</f>
        <v/>
      </c>
      <c r="H187" s="284" t="str">
        <f>IF('Data invoice'!Q116=0,"",'Data invoice'!R116)</f>
        <v/>
      </c>
      <c r="I187" s="320" t="str">
        <f>IF('Data invoice'!R116=0,"",'Data invoice'!S116)</f>
        <v/>
      </c>
      <c r="J187" s="367" t="str">
        <f>IF('Data invoice'!S116=0,"",'Data invoice'!T116)</f>
        <v/>
      </c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93"/>
      <c r="AC187" s="293"/>
      <c r="AD187" s="293"/>
      <c r="AE187" s="293"/>
      <c r="AF187" s="293"/>
      <c r="AG187" s="293"/>
      <c r="AH187" s="293"/>
      <c r="AI187" s="293"/>
      <c r="AJ187" s="293"/>
      <c r="AK187" s="293"/>
      <c r="AL187" s="293"/>
    </row>
    <row r="188" spans="1:38" s="414" customFormat="1" ht="16.5" customHeight="1">
      <c r="A188" s="284" t="str">
        <f>IF('Data invoice'!J117=0,"",'Data invoice'!K117)</f>
        <v/>
      </c>
      <c r="B188" s="284" t="str">
        <f>IF('Data invoice'!K117=0,"",'Data invoice'!L117)</f>
        <v/>
      </c>
      <c r="C188" s="284" t="str">
        <f>IF('Data invoice'!L117=0,"",'Data invoice'!M117)</f>
        <v/>
      </c>
      <c r="D188" s="284" t="str">
        <f>IF('Data invoice'!M117=0,"",'Data invoice'!N117)</f>
        <v/>
      </c>
      <c r="E188" s="284" t="str">
        <f>IF('Data invoice'!N117=0,"",'Data invoice'!O117)</f>
        <v/>
      </c>
      <c r="F188" s="284" t="str">
        <f>IF('Data invoice'!O117=0,"",'Data invoice'!P117)</f>
        <v/>
      </c>
      <c r="G188" s="284" t="str">
        <f>IF('Data invoice'!P117=0,"",'Data invoice'!Q117)</f>
        <v/>
      </c>
      <c r="H188" s="284" t="str">
        <f>IF('Data invoice'!Q117=0,"",'Data invoice'!R117)</f>
        <v/>
      </c>
      <c r="I188" s="320" t="str">
        <f>IF('Data invoice'!R117=0,"",'Data invoice'!S117)</f>
        <v/>
      </c>
      <c r="J188" s="367" t="str">
        <f>IF('Data invoice'!S117=0,"",'Data invoice'!T117)</f>
        <v/>
      </c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93"/>
      <c r="AC188" s="293"/>
      <c r="AD188" s="293"/>
      <c r="AE188" s="293"/>
      <c r="AF188" s="293"/>
      <c r="AG188" s="293"/>
      <c r="AH188" s="293"/>
      <c r="AI188" s="293"/>
      <c r="AJ188" s="293"/>
      <c r="AK188" s="293"/>
      <c r="AL188" s="293"/>
    </row>
    <row r="189" spans="1:38" s="414" customFormat="1" ht="16.5" customHeight="1">
      <c r="A189" s="284" t="str">
        <f>IF('Data invoice'!J118=0,"",'Data invoice'!K118)</f>
        <v/>
      </c>
      <c r="B189" s="284" t="str">
        <f>IF('Data invoice'!K118=0,"",'Data invoice'!L118)</f>
        <v/>
      </c>
      <c r="C189" s="284" t="str">
        <f>IF('Data invoice'!L118=0,"",'Data invoice'!M118)</f>
        <v/>
      </c>
      <c r="D189" s="284" t="str">
        <f>IF('Data invoice'!M118=0,"",'Data invoice'!N118)</f>
        <v/>
      </c>
      <c r="E189" s="284" t="str">
        <f>IF('Data invoice'!N118=0,"",'Data invoice'!O118)</f>
        <v/>
      </c>
      <c r="F189" s="284" t="str">
        <f>IF('Data invoice'!O118=0,"",'Data invoice'!P118)</f>
        <v/>
      </c>
      <c r="G189" s="284" t="str">
        <f>IF('Data invoice'!P118=0,"",'Data invoice'!Q118)</f>
        <v/>
      </c>
      <c r="H189" s="284" t="str">
        <f>IF('Data invoice'!Q118=0,"",'Data invoice'!R118)</f>
        <v/>
      </c>
      <c r="I189" s="320" t="str">
        <f>IF('Data invoice'!R118=0,"",'Data invoice'!S118)</f>
        <v/>
      </c>
      <c r="J189" s="367" t="str">
        <f>IF('Data invoice'!S118=0,"",'Data invoice'!T118)</f>
        <v/>
      </c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93"/>
      <c r="AC189" s="293"/>
      <c r="AD189" s="293"/>
      <c r="AE189" s="293"/>
      <c r="AF189" s="293"/>
      <c r="AG189" s="293"/>
      <c r="AH189" s="293"/>
      <c r="AI189" s="293"/>
      <c r="AJ189" s="293"/>
      <c r="AK189" s="293"/>
      <c r="AL189" s="293"/>
    </row>
    <row r="190" spans="1:38" s="414" customFormat="1" ht="16.5" customHeight="1">
      <c r="A190" s="284" t="str">
        <f>IF('Data invoice'!J119=0,"",'Data invoice'!K119)</f>
        <v/>
      </c>
      <c r="B190" s="284" t="str">
        <f>IF('Data invoice'!K119=0,"",'Data invoice'!L119)</f>
        <v/>
      </c>
      <c r="C190" s="284" t="str">
        <f>IF('Data invoice'!L119=0,"",'Data invoice'!M119)</f>
        <v/>
      </c>
      <c r="D190" s="284" t="str">
        <f>IF('Data invoice'!M119=0,"",'Data invoice'!N119)</f>
        <v/>
      </c>
      <c r="E190" s="284" t="str">
        <f>IF('Data invoice'!N119=0,"",'Data invoice'!O119)</f>
        <v/>
      </c>
      <c r="F190" s="284" t="str">
        <f>IF('Data invoice'!O119=0,"",'Data invoice'!P119)</f>
        <v/>
      </c>
      <c r="G190" s="284" t="str">
        <f>IF('Data invoice'!P119=0,"",'Data invoice'!Q119)</f>
        <v/>
      </c>
      <c r="H190" s="284" t="str">
        <f>IF('Data invoice'!Q119=0,"",'Data invoice'!R119)</f>
        <v/>
      </c>
      <c r="I190" s="320" t="str">
        <f>IF('Data invoice'!R119=0,"",'Data invoice'!S119)</f>
        <v/>
      </c>
      <c r="J190" s="367" t="str">
        <f>IF('Data invoice'!S119=0,"",'Data invoice'!T119)</f>
        <v/>
      </c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93"/>
      <c r="AC190" s="293"/>
      <c r="AD190" s="293"/>
      <c r="AE190" s="293"/>
      <c r="AF190" s="293"/>
      <c r="AG190" s="293"/>
      <c r="AH190" s="293"/>
      <c r="AI190" s="293"/>
      <c r="AJ190" s="293"/>
      <c r="AK190" s="293"/>
      <c r="AL190" s="293"/>
    </row>
    <row r="191" spans="1:38" s="414" customFormat="1" ht="16.5" customHeight="1">
      <c r="A191" s="284" t="str">
        <f>IF('Data invoice'!J120=0,"",'Data invoice'!K120)</f>
        <v/>
      </c>
      <c r="B191" s="284" t="str">
        <f>IF('Data invoice'!K120=0,"",'Data invoice'!L120)</f>
        <v/>
      </c>
      <c r="C191" s="284" t="str">
        <f>IF('Data invoice'!L120=0,"",'Data invoice'!M120)</f>
        <v/>
      </c>
      <c r="D191" s="284" t="str">
        <f>IF('Data invoice'!M120=0,"",'Data invoice'!N120)</f>
        <v/>
      </c>
      <c r="E191" s="284" t="str">
        <f>IF('Data invoice'!N120=0,"",'Data invoice'!O120)</f>
        <v/>
      </c>
      <c r="F191" s="284" t="str">
        <f>IF('Data invoice'!O120=0,"",'Data invoice'!P120)</f>
        <v/>
      </c>
      <c r="G191" s="284" t="str">
        <f>IF('Data invoice'!P120=0,"",'Data invoice'!Q120)</f>
        <v/>
      </c>
      <c r="H191" s="284" t="str">
        <f>IF('Data invoice'!Q120=0,"",'Data invoice'!R120)</f>
        <v/>
      </c>
      <c r="I191" s="320" t="str">
        <f>IF('Data invoice'!R120=0,"",'Data invoice'!S120)</f>
        <v/>
      </c>
      <c r="J191" s="367" t="str">
        <f>IF('Data invoice'!S120=0,"",'Data invoice'!T120)</f>
        <v/>
      </c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93"/>
      <c r="AC191" s="293"/>
      <c r="AD191" s="293"/>
      <c r="AE191" s="293"/>
      <c r="AF191" s="293"/>
      <c r="AG191" s="293"/>
      <c r="AH191" s="293"/>
      <c r="AI191" s="293"/>
      <c r="AJ191" s="293"/>
      <c r="AK191" s="293"/>
      <c r="AL191" s="293"/>
    </row>
    <row r="192" spans="1:38" s="414" customFormat="1" ht="16.5" customHeight="1">
      <c r="A192" s="284" t="str">
        <f>IF('Data invoice'!J121=0,"",'Data invoice'!K121)</f>
        <v/>
      </c>
      <c r="B192" s="284" t="str">
        <f>IF('Data invoice'!K121=0,"",'Data invoice'!L121)</f>
        <v/>
      </c>
      <c r="C192" s="284" t="str">
        <f>IF('Data invoice'!L121=0,"",'Data invoice'!M121)</f>
        <v/>
      </c>
      <c r="D192" s="284" t="str">
        <f>IF('Data invoice'!M121=0,"",'Data invoice'!N121)</f>
        <v/>
      </c>
      <c r="E192" s="284" t="str">
        <f>IF('Data invoice'!N121=0,"",'Data invoice'!O121)</f>
        <v/>
      </c>
      <c r="F192" s="284" t="str">
        <f>IF('Data invoice'!O121=0,"",'Data invoice'!P121)</f>
        <v/>
      </c>
      <c r="G192" s="284" t="str">
        <f>IF('Data invoice'!P121=0,"",'Data invoice'!Q121)</f>
        <v/>
      </c>
      <c r="H192" s="284" t="str">
        <f>IF('Data invoice'!Q121=0,"",'Data invoice'!R121)</f>
        <v/>
      </c>
      <c r="I192" s="320" t="str">
        <f>IF('Data invoice'!R121=0,"",'Data invoice'!S121)</f>
        <v/>
      </c>
      <c r="J192" s="367" t="str">
        <f>IF('Data invoice'!S121=0,"",'Data invoice'!T121)</f>
        <v/>
      </c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93"/>
      <c r="AC192" s="293"/>
      <c r="AD192" s="293"/>
      <c r="AE192" s="293"/>
      <c r="AF192" s="293"/>
      <c r="AG192" s="293"/>
      <c r="AH192" s="293"/>
      <c r="AI192" s="293"/>
      <c r="AJ192" s="293"/>
      <c r="AK192" s="293"/>
      <c r="AL192" s="293"/>
    </row>
    <row r="193" spans="1:38" s="414" customFormat="1" ht="16.5" customHeight="1">
      <c r="A193" s="284" t="str">
        <f>IF('Data invoice'!J122=0,"",'Data invoice'!K122)</f>
        <v/>
      </c>
      <c r="B193" s="284" t="str">
        <f>IF('Data invoice'!K122=0,"",'Data invoice'!L122)</f>
        <v/>
      </c>
      <c r="C193" s="284" t="str">
        <f>IF('Data invoice'!L122=0,"",'Data invoice'!M122)</f>
        <v/>
      </c>
      <c r="D193" s="284" t="str">
        <f>IF('Data invoice'!M122=0,"",'Data invoice'!N122)</f>
        <v/>
      </c>
      <c r="E193" s="284" t="str">
        <f>IF('Data invoice'!N122=0,"",'Data invoice'!O122)</f>
        <v/>
      </c>
      <c r="F193" s="284" t="str">
        <f>IF('Data invoice'!O122=0,"",'Data invoice'!P122)</f>
        <v/>
      </c>
      <c r="G193" s="284" t="str">
        <f>IF('Data invoice'!P122=0,"",'Data invoice'!Q122)</f>
        <v/>
      </c>
      <c r="H193" s="284" t="str">
        <f>IF('Data invoice'!Q122=0,"",'Data invoice'!R122)</f>
        <v/>
      </c>
      <c r="I193" s="320" t="str">
        <f>IF('Data invoice'!R122=0,"",'Data invoice'!S122)</f>
        <v/>
      </c>
      <c r="J193" s="367" t="str">
        <f>IF('Data invoice'!S122=0,"",'Data invoice'!T122)</f>
        <v/>
      </c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93"/>
      <c r="AC193" s="293"/>
      <c r="AD193" s="293"/>
      <c r="AE193" s="293"/>
      <c r="AF193" s="293"/>
      <c r="AG193" s="293"/>
      <c r="AH193" s="293"/>
      <c r="AI193" s="293"/>
      <c r="AJ193" s="293"/>
      <c r="AK193" s="293"/>
      <c r="AL193" s="293"/>
    </row>
    <row r="194" spans="1:38" s="414" customFormat="1" ht="16.5" customHeight="1">
      <c r="A194" s="284" t="str">
        <f>IF('Data invoice'!J123=0,"",'Data invoice'!K123)</f>
        <v/>
      </c>
      <c r="B194" s="284" t="str">
        <f>IF('Data invoice'!K123=0,"",'Data invoice'!L123)</f>
        <v/>
      </c>
      <c r="C194" s="284" t="str">
        <f>IF('Data invoice'!L123=0,"",'Data invoice'!M123)</f>
        <v/>
      </c>
      <c r="D194" s="284" t="str">
        <f>IF('Data invoice'!M123=0,"",'Data invoice'!N123)</f>
        <v/>
      </c>
      <c r="E194" s="284" t="str">
        <f>IF('Data invoice'!N123=0,"",'Data invoice'!O123)</f>
        <v/>
      </c>
      <c r="F194" s="284" t="str">
        <f>IF('Data invoice'!O123=0,"",'Data invoice'!P123)</f>
        <v/>
      </c>
      <c r="G194" s="284" t="str">
        <f>IF('Data invoice'!P123=0,"",'Data invoice'!Q123)</f>
        <v/>
      </c>
      <c r="H194" s="284" t="str">
        <f>IF('Data invoice'!Q123=0,"",'Data invoice'!R123)</f>
        <v/>
      </c>
      <c r="I194" s="320" t="str">
        <f>IF('Data invoice'!R123=0,"",'Data invoice'!S123)</f>
        <v/>
      </c>
      <c r="J194" s="367" t="str">
        <f>IF('Data invoice'!S123=0,"",'Data invoice'!T123)</f>
        <v/>
      </c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93"/>
      <c r="AC194" s="293"/>
      <c r="AD194" s="293"/>
      <c r="AE194" s="293"/>
      <c r="AF194" s="293"/>
      <c r="AG194" s="293"/>
      <c r="AH194" s="293"/>
      <c r="AI194" s="293"/>
      <c r="AJ194" s="293"/>
      <c r="AK194" s="293"/>
      <c r="AL194" s="293"/>
    </row>
    <row r="195" spans="1:38" s="414" customFormat="1" ht="16.5" customHeight="1">
      <c r="A195" s="284" t="str">
        <f>IF('Data invoice'!J124=0,"",'Data invoice'!K124)</f>
        <v/>
      </c>
      <c r="B195" s="284" t="str">
        <f>IF('Data invoice'!K124=0,"",'Data invoice'!L124)</f>
        <v/>
      </c>
      <c r="C195" s="284" t="str">
        <f>IF('Data invoice'!L124=0,"",'Data invoice'!M124)</f>
        <v/>
      </c>
      <c r="D195" s="284" t="str">
        <f>IF('Data invoice'!M124=0,"",'Data invoice'!N124)</f>
        <v/>
      </c>
      <c r="E195" s="284" t="str">
        <f>IF('Data invoice'!N124=0,"",'Data invoice'!O124)</f>
        <v/>
      </c>
      <c r="F195" s="284" t="str">
        <f>IF('Data invoice'!O124=0,"",'Data invoice'!P124)</f>
        <v/>
      </c>
      <c r="G195" s="284" t="str">
        <f>IF('Data invoice'!P124=0,"",'Data invoice'!Q124)</f>
        <v/>
      </c>
      <c r="H195" s="284" t="str">
        <f>IF('Data invoice'!Q124=0,"",'Data invoice'!R124)</f>
        <v/>
      </c>
      <c r="I195" s="320" t="str">
        <f>IF('Data invoice'!R124=0,"",'Data invoice'!S124)</f>
        <v/>
      </c>
      <c r="J195" s="367" t="str">
        <f>IF('Data invoice'!S124=0,"",'Data invoice'!T124)</f>
        <v/>
      </c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93"/>
      <c r="AC195" s="293"/>
      <c r="AD195" s="293"/>
      <c r="AE195" s="293"/>
      <c r="AF195" s="293"/>
      <c r="AG195" s="293"/>
      <c r="AH195" s="293"/>
      <c r="AI195" s="293"/>
      <c r="AJ195" s="293"/>
      <c r="AK195" s="293"/>
      <c r="AL195" s="293"/>
    </row>
    <row r="196" spans="1:38" s="414" customFormat="1" ht="16.5" customHeight="1">
      <c r="A196" s="284" t="str">
        <f>IF('Data invoice'!J125=0,"",'Data invoice'!K125)</f>
        <v/>
      </c>
      <c r="B196" s="284" t="str">
        <f>IF('Data invoice'!K125=0,"",'Data invoice'!L125)</f>
        <v/>
      </c>
      <c r="C196" s="284" t="str">
        <f>IF('Data invoice'!L125=0,"",'Data invoice'!M125)</f>
        <v/>
      </c>
      <c r="D196" s="284" t="str">
        <f>IF('Data invoice'!M125=0,"",'Data invoice'!N125)</f>
        <v/>
      </c>
      <c r="E196" s="284" t="str">
        <f>IF('Data invoice'!N125=0,"",'Data invoice'!O125)</f>
        <v/>
      </c>
      <c r="F196" s="284" t="str">
        <f>IF('Data invoice'!O125=0,"",'Data invoice'!P125)</f>
        <v/>
      </c>
      <c r="G196" s="284" t="str">
        <f>IF('Data invoice'!P125=0,"",'Data invoice'!Q125)</f>
        <v/>
      </c>
      <c r="H196" s="284" t="str">
        <f>IF('Data invoice'!Q125=0,"",'Data invoice'!R125)</f>
        <v/>
      </c>
      <c r="I196" s="320" t="str">
        <f>IF('Data invoice'!R125=0,"",'Data invoice'!S125)</f>
        <v/>
      </c>
      <c r="J196" s="367" t="str">
        <f>IF('Data invoice'!S125=0,"",'Data invoice'!T125)</f>
        <v/>
      </c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93"/>
      <c r="AC196" s="293"/>
      <c r="AD196" s="293"/>
      <c r="AE196" s="293"/>
      <c r="AF196" s="293"/>
      <c r="AG196" s="293"/>
      <c r="AH196" s="293"/>
      <c r="AI196" s="293"/>
      <c r="AJ196" s="293"/>
      <c r="AK196" s="293"/>
      <c r="AL196" s="293"/>
    </row>
    <row r="197" spans="1:38" s="414" customFormat="1" ht="16.5" customHeight="1">
      <c r="A197" s="284" t="str">
        <f>IF('Data invoice'!J126=0,"",'Data invoice'!K126)</f>
        <v/>
      </c>
      <c r="B197" s="284" t="str">
        <f>IF('Data invoice'!K126=0,"",'Data invoice'!L126)</f>
        <v/>
      </c>
      <c r="C197" s="284" t="str">
        <f>IF('Data invoice'!L126=0,"",'Data invoice'!M126)</f>
        <v/>
      </c>
      <c r="D197" s="284" t="str">
        <f>IF('Data invoice'!M126=0,"",'Data invoice'!N126)</f>
        <v/>
      </c>
      <c r="E197" s="284" t="str">
        <f>IF('Data invoice'!N126=0,"",'Data invoice'!O126)</f>
        <v/>
      </c>
      <c r="F197" s="284" t="str">
        <f>IF('Data invoice'!O126=0,"",'Data invoice'!P126)</f>
        <v/>
      </c>
      <c r="G197" s="284" t="str">
        <f>IF('Data invoice'!P126=0,"",'Data invoice'!Q126)</f>
        <v/>
      </c>
      <c r="H197" s="284" t="str">
        <f>IF('Data invoice'!Q126=0,"",'Data invoice'!R126)</f>
        <v/>
      </c>
      <c r="I197" s="320" t="str">
        <f>IF('Data invoice'!R126=0,"",'Data invoice'!S126)</f>
        <v/>
      </c>
      <c r="J197" s="367" t="str">
        <f>IF('Data invoice'!S126=0,"",'Data invoice'!T126)</f>
        <v/>
      </c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93"/>
      <c r="AC197" s="293"/>
      <c r="AD197" s="293"/>
      <c r="AE197" s="293"/>
      <c r="AF197" s="293"/>
      <c r="AG197" s="293"/>
      <c r="AH197" s="293"/>
      <c r="AI197" s="293"/>
      <c r="AJ197" s="293"/>
      <c r="AK197" s="293"/>
      <c r="AL197" s="293"/>
    </row>
    <row r="198" spans="1:38" s="414" customFormat="1" ht="16.5" customHeight="1">
      <c r="A198" s="284" t="str">
        <f>IF('Data invoice'!J127=0,"",'Data invoice'!K127)</f>
        <v/>
      </c>
      <c r="B198" s="284" t="str">
        <f>IF('Data invoice'!K127=0,"",'Data invoice'!L127)</f>
        <v/>
      </c>
      <c r="C198" s="284" t="str">
        <f>IF('Data invoice'!L127=0,"",'Data invoice'!M127)</f>
        <v/>
      </c>
      <c r="D198" s="284" t="str">
        <f>IF('Data invoice'!M127=0,"",'Data invoice'!N127)</f>
        <v/>
      </c>
      <c r="E198" s="284" t="str">
        <f>IF('Data invoice'!N127=0,"",'Data invoice'!O127)</f>
        <v/>
      </c>
      <c r="F198" s="284" t="str">
        <f>IF('Data invoice'!O127=0,"",'Data invoice'!P127)</f>
        <v/>
      </c>
      <c r="G198" s="284" t="str">
        <f>IF('Data invoice'!P127=0,"",'Data invoice'!Q127)</f>
        <v/>
      </c>
      <c r="H198" s="284" t="str">
        <f>IF('Data invoice'!Q127=0,"",'Data invoice'!R127)</f>
        <v/>
      </c>
      <c r="I198" s="320" t="str">
        <f>IF('Data invoice'!R127=0,"",'Data invoice'!S127)</f>
        <v/>
      </c>
      <c r="J198" s="367" t="str">
        <f>IF('Data invoice'!S127=0,"",'Data invoice'!T127)</f>
        <v/>
      </c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93"/>
      <c r="AC198" s="293"/>
      <c r="AD198" s="293"/>
      <c r="AE198" s="293"/>
      <c r="AF198" s="293"/>
      <c r="AG198" s="293"/>
      <c r="AH198" s="293"/>
      <c r="AI198" s="293"/>
      <c r="AJ198" s="293"/>
      <c r="AK198" s="293"/>
      <c r="AL198" s="293"/>
    </row>
    <row r="199" spans="1:38" s="414" customFormat="1" ht="16.5" customHeight="1">
      <c r="A199" s="284" t="str">
        <f>IF('Data invoice'!J128=0,"",'Data invoice'!K128)</f>
        <v/>
      </c>
      <c r="B199" s="284" t="str">
        <f>IF('Data invoice'!K128=0,"",'Data invoice'!L128)</f>
        <v/>
      </c>
      <c r="C199" s="284" t="str">
        <f>IF('Data invoice'!L128=0,"",'Data invoice'!M128)</f>
        <v/>
      </c>
      <c r="D199" s="284" t="str">
        <f>IF('Data invoice'!M128=0,"",'Data invoice'!N128)</f>
        <v/>
      </c>
      <c r="E199" s="284" t="str">
        <f>IF('Data invoice'!N128=0,"",'Data invoice'!O128)</f>
        <v/>
      </c>
      <c r="F199" s="284" t="str">
        <f>IF('Data invoice'!O128=0,"",'Data invoice'!P128)</f>
        <v/>
      </c>
      <c r="G199" s="284" t="str">
        <f>IF('Data invoice'!P128=0,"",'Data invoice'!Q128)</f>
        <v/>
      </c>
      <c r="H199" s="284" t="str">
        <f>IF('Data invoice'!Q128=0,"",'Data invoice'!R128)</f>
        <v/>
      </c>
      <c r="I199" s="320" t="str">
        <f>IF('Data invoice'!R128=0,"",'Data invoice'!S128)</f>
        <v/>
      </c>
      <c r="J199" s="367" t="str">
        <f>IF('Data invoice'!S128=0,"",'Data invoice'!T128)</f>
        <v/>
      </c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93"/>
      <c r="AC199" s="293"/>
      <c r="AD199" s="293"/>
      <c r="AE199" s="293"/>
      <c r="AF199" s="293"/>
      <c r="AG199" s="293"/>
      <c r="AH199" s="293"/>
      <c r="AI199" s="293"/>
      <c r="AJ199" s="293"/>
      <c r="AK199" s="293"/>
      <c r="AL199" s="293"/>
    </row>
    <row r="200" spans="1:38" s="414" customFormat="1" ht="16.5" customHeight="1">
      <c r="A200" s="284" t="str">
        <f>IF('Data invoice'!J129=0,"",'Data invoice'!K129)</f>
        <v/>
      </c>
      <c r="B200" s="284" t="str">
        <f>IF('Data invoice'!K129=0,"",'Data invoice'!L129)</f>
        <v/>
      </c>
      <c r="C200" s="284" t="str">
        <f>IF('Data invoice'!L129=0,"",'Data invoice'!M129)</f>
        <v/>
      </c>
      <c r="D200" s="284" t="str">
        <f>IF('Data invoice'!M129=0,"",'Data invoice'!N129)</f>
        <v/>
      </c>
      <c r="E200" s="284" t="str">
        <f>IF('Data invoice'!N129=0,"",'Data invoice'!O129)</f>
        <v/>
      </c>
      <c r="F200" s="284" t="str">
        <f>IF('Data invoice'!O129=0,"",'Data invoice'!P129)</f>
        <v/>
      </c>
      <c r="G200" s="284" t="str">
        <f>IF('Data invoice'!P129=0,"",'Data invoice'!Q129)</f>
        <v/>
      </c>
      <c r="H200" s="284" t="str">
        <f>IF('Data invoice'!Q129=0,"",'Data invoice'!R129)</f>
        <v/>
      </c>
      <c r="I200" s="320" t="str">
        <f>IF('Data invoice'!R129=0,"",'Data invoice'!S129)</f>
        <v/>
      </c>
      <c r="J200" s="367" t="str">
        <f>IF('Data invoice'!S129=0,"",'Data invoice'!T129)</f>
        <v/>
      </c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93"/>
      <c r="AC200" s="293"/>
      <c r="AD200" s="293"/>
      <c r="AE200" s="293"/>
      <c r="AF200" s="293"/>
      <c r="AG200" s="293"/>
      <c r="AH200" s="293"/>
      <c r="AI200" s="293"/>
      <c r="AJ200" s="293"/>
      <c r="AK200" s="293"/>
      <c r="AL200" s="293"/>
    </row>
    <row r="201" spans="1:38" s="414" customFormat="1" ht="16.5" customHeight="1">
      <c r="A201" s="284" t="str">
        <f>IF('Data invoice'!J130=0,"",'Data invoice'!K130)</f>
        <v/>
      </c>
      <c r="B201" s="284" t="str">
        <f>IF('Data invoice'!K130=0,"",'Data invoice'!L130)</f>
        <v/>
      </c>
      <c r="C201" s="284" t="str">
        <f>IF('Data invoice'!L130=0,"",'Data invoice'!M130)</f>
        <v/>
      </c>
      <c r="D201" s="284" t="str">
        <f>IF('Data invoice'!M130=0,"",'Data invoice'!N130)</f>
        <v/>
      </c>
      <c r="E201" s="284" t="str">
        <f>IF('Data invoice'!N130=0,"",'Data invoice'!O130)</f>
        <v/>
      </c>
      <c r="F201" s="284" t="str">
        <f>IF('Data invoice'!O130=0,"",'Data invoice'!P130)</f>
        <v/>
      </c>
      <c r="G201" s="284" t="str">
        <f>IF('Data invoice'!P130=0,"",'Data invoice'!Q130)</f>
        <v/>
      </c>
      <c r="H201" s="284" t="str">
        <f>IF('Data invoice'!Q130=0,"",'Data invoice'!R130)</f>
        <v/>
      </c>
      <c r="I201" s="320" t="str">
        <f>IF('Data invoice'!R130=0,"",'Data invoice'!S130)</f>
        <v/>
      </c>
      <c r="J201" s="367" t="str">
        <f>IF('Data invoice'!S130=0,"",'Data invoice'!T130)</f>
        <v/>
      </c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93"/>
      <c r="AC201" s="293"/>
      <c r="AD201" s="293"/>
      <c r="AE201" s="293"/>
      <c r="AF201" s="293"/>
      <c r="AG201" s="293"/>
      <c r="AH201" s="293"/>
      <c r="AI201" s="293"/>
      <c r="AJ201" s="293"/>
      <c r="AK201" s="293"/>
      <c r="AL201" s="293"/>
    </row>
    <row r="202" spans="1:38" s="414" customFormat="1" ht="16.5" customHeight="1">
      <c r="A202" s="284" t="str">
        <f>IF('Data invoice'!J131=0,"",'Data invoice'!K131)</f>
        <v/>
      </c>
      <c r="B202" s="284" t="str">
        <f>IF('Data invoice'!K131=0,"",'Data invoice'!L131)</f>
        <v/>
      </c>
      <c r="C202" s="284" t="str">
        <f>IF('Data invoice'!L131=0,"",'Data invoice'!M131)</f>
        <v/>
      </c>
      <c r="D202" s="284" t="str">
        <f>IF('Data invoice'!M131=0,"",'Data invoice'!N131)</f>
        <v/>
      </c>
      <c r="E202" s="284" t="str">
        <f>IF('Data invoice'!N131=0,"",'Data invoice'!O131)</f>
        <v/>
      </c>
      <c r="F202" s="284" t="str">
        <f>IF('Data invoice'!O131=0,"",'Data invoice'!P131)</f>
        <v/>
      </c>
      <c r="G202" s="284" t="str">
        <f>IF('Data invoice'!P131=0,"",'Data invoice'!Q131)</f>
        <v/>
      </c>
      <c r="H202" s="284" t="str">
        <f>IF('Data invoice'!Q131=0,"",'Data invoice'!R131)</f>
        <v/>
      </c>
      <c r="I202" s="320" t="str">
        <f>IF('Data invoice'!R131=0,"",'Data invoice'!S131)</f>
        <v/>
      </c>
      <c r="J202" s="367" t="str">
        <f>IF('Data invoice'!S131=0,"",'Data invoice'!T131)</f>
        <v/>
      </c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93"/>
      <c r="AC202" s="293"/>
      <c r="AD202" s="293"/>
      <c r="AE202" s="293"/>
      <c r="AF202" s="293"/>
      <c r="AG202" s="293"/>
      <c r="AH202" s="293"/>
      <c r="AI202" s="293"/>
      <c r="AJ202" s="293"/>
      <c r="AK202" s="293"/>
      <c r="AL202" s="293"/>
    </row>
    <row r="203" spans="1:38" s="414" customFormat="1" ht="16.5" customHeight="1">
      <c r="A203" s="284" t="str">
        <f>IF('Data invoice'!J132=0,"",'Data invoice'!K132)</f>
        <v/>
      </c>
      <c r="B203" s="284" t="str">
        <f>IF('Data invoice'!K132=0,"",'Data invoice'!L132)</f>
        <v/>
      </c>
      <c r="C203" s="284" t="str">
        <f>IF('Data invoice'!L132=0,"",'Data invoice'!M132)</f>
        <v/>
      </c>
      <c r="D203" s="284" t="str">
        <f>IF('Data invoice'!M132=0,"",'Data invoice'!N132)</f>
        <v/>
      </c>
      <c r="E203" s="284" t="str">
        <f>IF('Data invoice'!N132=0,"",'Data invoice'!O132)</f>
        <v/>
      </c>
      <c r="F203" s="284" t="str">
        <f>IF('Data invoice'!O132=0,"",'Data invoice'!P132)</f>
        <v/>
      </c>
      <c r="G203" s="284" t="str">
        <f>IF('Data invoice'!P132=0,"",'Data invoice'!Q132)</f>
        <v/>
      </c>
      <c r="H203" s="284" t="str">
        <f>IF('Data invoice'!Q132=0,"",'Data invoice'!R132)</f>
        <v/>
      </c>
      <c r="I203" s="320" t="str">
        <f>IF('Data invoice'!R132=0,"",'Data invoice'!S132)</f>
        <v/>
      </c>
      <c r="J203" s="367" t="str">
        <f>IF('Data invoice'!S132=0,"",'Data invoice'!T132)</f>
        <v/>
      </c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93"/>
      <c r="AC203" s="293"/>
      <c r="AD203" s="293"/>
      <c r="AE203" s="293"/>
      <c r="AF203" s="293"/>
      <c r="AG203" s="293"/>
      <c r="AH203" s="293"/>
      <c r="AI203" s="293"/>
      <c r="AJ203" s="293"/>
      <c r="AK203" s="293"/>
      <c r="AL203" s="293"/>
    </row>
    <row r="204" spans="1:38" s="414" customFormat="1" ht="16.5" customHeight="1">
      <c r="A204" s="284" t="str">
        <f>IF('Data invoice'!J133=0,"",'Data invoice'!K133)</f>
        <v/>
      </c>
      <c r="B204" s="284" t="str">
        <f>IF('Data invoice'!K133=0,"",'Data invoice'!L133)</f>
        <v/>
      </c>
      <c r="C204" s="284" t="str">
        <f>IF('Data invoice'!L133=0,"",'Data invoice'!M133)</f>
        <v/>
      </c>
      <c r="D204" s="284" t="str">
        <f>IF('Data invoice'!M133=0,"",'Data invoice'!N133)</f>
        <v/>
      </c>
      <c r="E204" s="284" t="str">
        <f>IF('Data invoice'!N133=0,"",'Data invoice'!O133)</f>
        <v/>
      </c>
      <c r="F204" s="284" t="str">
        <f>IF('Data invoice'!O133=0,"",'Data invoice'!P133)</f>
        <v/>
      </c>
      <c r="G204" s="284" t="str">
        <f>IF('Data invoice'!P133=0,"",'Data invoice'!Q133)</f>
        <v/>
      </c>
      <c r="H204" s="284" t="str">
        <f>IF('Data invoice'!Q133=0,"",'Data invoice'!R133)</f>
        <v/>
      </c>
      <c r="I204" s="320" t="str">
        <f>IF('Data invoice'!R133=0,"",'Data invoice'!S133)</f>
        <v/>
      </c>
      <c r="J204" s="367" t="str">
        <f>IF('Data invoice'!S133=0,"",'Data invoice'!T133)</f>
        <v/>
      </c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93"/>
      <c r="AC204" s="293"/>
      <c r="AD204" s="293"/>
      <c r="AE204" s="293"/>
      <c r="AF204" s="293"/>
      <c r="AG204" s="293"/>
      <c r="AH204" s="293"/>
      <c r="AI204" s="293"/>
      <c r="AJ204" s="293"/>
      <c r="AK204" s="293"/>
      <c r="AL204" s="293"/>
    </row>
    <row r="205" spans="1:38" s="414" customFormat="1" ht="16.5" customHeight="1">
      <c r="A205" s="284" t="str">
        <f>IF('Data invoice'!J134=0,"",'Data invoice'!K134)</f>
        <v/>
      </c>
      <c r="B205" s="284" t="str">
        <f>IF('Data invoice'!K134=0,"",'Data invoice'!L134)</f>
        <v/>
      </c>
      <c r="C205" s="284" t="str">
        <f>IF('Data invoice'!L134=0,"",'Data invoice'!M134)</f>
        <v/>
      </c>
      <c r="D205" s="284" t="str">
        <f>IF('Data invoice'!M134=0,"",'Data invoice'!N134)</f>
        <v/>
      </c>
      <c r="E205" s="284" t="str">
        <f>IF('Data invoice'!N134=0,"",'Data invoice'!O134)</f>
        <v/>
      </c>
      <c r="F205" s="284" t="str">
        <f>IF('Data invoice'!O134=0,"",'Data invoice'!P134)</f>
        <v/>
      </c>
      <c r="G205" s="284" t="str">
        <f>IF('Data invoice'!P134=0,"",'Data invoice'!Q134)</f>
        <v/>
      </c>
      <c r="H205" s="284" t="str">
        <f>IF('Data invoice'!Q134=0,"",'Data invoice'!R134)</f>
        <v/>
      </c>
      <c r="I205" s="320" t="str">
        <f>IF('Data invoice'!R134=0,"",'Data invoice'!S134)</f>
        <v/>
      </c>
      <c r="J205" s="367" t="str">
        <f>IF('Data invoice'!S134=0,"",'Data invoice'!T134)</f>
        <v/>
      </c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93"/>
      <c r="AC205" s="293"/>
      <c r="AD205" s="293"/>
      <c r="AE205" s="293"/>
      <c r="AF205" s="293"/>
      <c r="AG205" s="293"/>
      <c r="AH205" s="293"/>
      <c r="AI205" s="293"/>
      <c r="AJ205" s="293"/>
      <c r="AK205" s="293"/>
      <c r="AL205" s="293"/>
    </row>
    <row r="206" spans="1:38" s="414" customFormat="1" ht="16.5" customHeight="1">
      <c r="A206" s="284" t="str">
        <f>IF('Data invoice'!J135=0,"",'Data invoice'!K135)</f>
        <v/>
      </c>
      <c r="B206" s="284" t="str">
        <f>IF('Data invoice'!K135=0,"",'Data invoice'!L135)</f>
        <v/>
      </c>
      <c r="C206" s="284" t="str">
        <f>IF('Data invoice'!L135=0,"",'Data invoice'!M135)</f>
        <v/>
      </c>
      <c r="D206" s="284" t="str">
        <f>IF('Data invoice'!M135=0,"",'Data invoice'!N135)</f>
        <v/>
      </c>
      <c r="E206" s="284" t="str">
        <f>IF('Data invoice'!N135=0,"",'Data invoice'!O135)</f>
        <v/>
      </c>
      <c r="F206" s="284" t="str">
        <f>IF('Data invoice'!O135=0,"",'Data invoice'!P135)</f>
        <v/>
      </c>
      <c r="G206" s="284" t="str">
        <f>IF('Data invoice'!P135=0,"",'Data invoice'!Q135)</f>
        <v/>
      </c>
      <c r="H206" s="284" t="str">
        <f>IF('Data invoice'!Q135=0,"",'Data invoice'!R135)</f>
        <v/>
      </c>
      <c r="I206" s="320" t="str">
        <f>IF('Data invoice'!R135=0,"",'Data invoice'!S135)</f>
        <v/>
      </c>
      <c r="J206" s="367" t="str">
        <f>IF('Data invoice'!S135=0,"",'Data invoice'!T135)</f>
        <v/>
      </c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93"/>
      <c r="AC206" s="293"/>
      <c r="AD206" s="293"/>
      <c r="AE206" s="293"/>
      <c r="AF206" s="293"/>
      <c r="AG206" s="293"/>
      <c r="AH206" s="293"/>
      <c r="AI206" s="293"/>
      <c r="AJ206" s="293"/>
      <c r="AK206" s="293"/>
      <c r="AL206" s="293"/>
    </row>
    <row r="207" spans="1:38" s="414" customFormat="1" ht="16.5" customHeight="1">
      <c r="A207" s="284" t="str">
        <f>IF('Data invoice'!J136=0,"",'Data invoice'!K136)</f>
        <v/>
      </c>
      <c r="B207" s="284" t="str">
        <f>IF('Data invoice'!K136=0,"",'Data invoice'!L136)</f>
        <v/>
      </c>
      <c r="C207" s="284" t="str">
        <f>IF('Data invoice'!L136=0,"",'Data invoice'!M136)</f>
        <v/>
      </c>
      <c r="D207" s="284" t="str">
        <f>IF('Data invoice'!M136=0,"",'Data invoice'!N136)</f>
        <v/>
      </c>
      <c r="E207" s="284" t="str">
        <f>IF('Data invoice'!N136=0,"",'Data invoice'!O136)</f>
        <v/>
      </c>
      <c r="F207" s="284" t="str">
        <f>IF('Data invoice'!O136=0,"",'Data invoice'!P136)</f>
        <v/>
      </c>
      <c r="G207" s="284" t="str">
        <f>IF('Data invoice'!P136=0,"",'Data invoice'!Q136)</f>
        <v/>
      </c>
      <c r="H207" s="284" t="str">
        <f>IF('Data invoice'!Q136=0,"",'Data invoice'!R136)</f>
        <v/>
      </c>
      <c r="I207" s="320" t="str">
        <f>IF('Data invoice'!R136=0,"",'Data invoice'!S136)</f>
        <v/>
      </c>
      <c r="J207" s="367" t="str">
        <f>IF('Data invoice'!S136=0,"",'Data invoice'!T136)</f>
        <v/>
      </c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93"/>
      <c r="AC207" s="293"/>
      <c r="AD207" s="293"/>
      <c r="AE207" s="293"/>
      <c r="AF207" s="293"/>
      <c r="AG207" s="293"/>
      <c r="AH207" s="293"/>
      <c r="AI207" s="293"/>
      <c r="AJ207" s="293"/>
      <c r="AK207" s="293"/>
      <c r="AL207" s="293"/>
    </row>
    <row r="208" spans="1:38" s="414" customFormat="1" ht="16.5" customHeight="1">
      <c r="A208" s="284" t="str">
        <f>IF('Data invoice'!J137=0,"",'Data invoice'!K137)</f>
        <v/>
      </c>
      <c r="B208" s="284" t="str">
        <f>IF('Data invoice'!K137=0,"",'Data invoice'!L137)</f>
        <v/>
      </c>
      <c r="C208" s="284" t="str">
        <f>IF('Data invoice'!L137=0,"",'Data invoice'!M137)</f>
        <v/>
      </c>
      <c r="D208" s="284" t="str">
        <f>IF('Data invoice'!M137=0,"",'Data invoice'!N137)</f>
        <v/>
      </c>
      <c r="E208" s="284" t="str">
        <f>IF('Data invoice'!N137=0,"",'Data invoice'!O137)</f>
        <v/>
      </c>
      <c r="F208" s="284" t="str">
        <f>IF('Data invoice'!O137=0,"",'Data invoice'!P137)</f>
        <v/>
      </c>
      <c r="G208" s="284" t="str">
        <f>IF('Data invoice'!P137=0,"",'Data invoice'!Q137)</f>
        <v/>
      </c>
      <c r="H208" s="284" t="str">
        <f>IF('Data invoice'!Q137=0,"",'Data invoice'!R137)</f>
        <v/>
      </c>
      <c r="I208" s="320" t="str">
        <f>IF('Data invoice'!R137=0,"",'Data invoice'!S137)</f>
        <v/>
      </c>
      <c r="J208" s="367" t="str">
        <f>IF('Data invoice'!S137=0,"",'Data invoice'!T137)</f>
        <v/>
      </c>
      <c r="L208" s="284"/>
      <c r="M208" s="284"/>
      <c r="N208" s="284"/>
      <c r="O208" s="284"/>
      <c r="P208" s="284"/>
      <c r="Q208" s="284"/>
      <c r="R208" s="284"/>
      <c r="S208" s="284"/>
      <c r="T208" s="284"/>
      <c r="U208" s="284"/>
      <c r="V208" s="284"/>
      <c r="W208" s="284"/>
      <c r="X208" s="284"/>
      <c r="Y208" s="284"/>
      <c r="Z208" s="284"/>
      <c r="AA208" s="284"/>
      <c r="AB208" s="293"/>
      <c r="AC208" s="293"/>
      <c r="AD208" s="293"/>
      <c r="AE208" s="293"/>
      <c r="AF208" s="293"/>
      <c r="AG208" s="293"/>
      <c r="AH208" s="293"/>
      <c r="AI208" s="293"/>
      <c r="AJ208" s="293"/>
      <c r="AK208" s="293"/>
      <c r="AL208" s="293"/>
    </row>
    <row r="209" spans="1:38" s="414" customFormat="1" ht="13.5" customHeight="1">
      <c r="A209" s="284" t="str">
        <f>IF('Data invoice'!J138=0,"",'Data invoice'!K138)</f>
        <v/>
      </c>
      <c r="B209" s="284" t="str">
        <f>IF('Data invoice'!K138=0,"",'Data invoice'!L138)</f>
        <v/>
      </c>
      <c r="C209" s="284" t="str">
        <f>IF('Data invoice'!L138=0,"",'Data invoice'!M138)</f>
        <v/>
      </c>
      <c r="D209" s="284" t="str">
        <f>IF('Data invoice'!M138=0,"",'Data invoice'!N138)</f>
        <v/>
      </c>
      <c r="E209" s="284" t="str">
        <f>IF('Data invoice'!N138=0,"",'Data invoice'!O138)</f>
        <v/>
      </c>
      <c r="F209" s="284" t="str">
        <f>IF('Data invoice'!O138=0,"",'Data invoice'!P138)</f>
        <v/>
      </c>
      <c r="G209" s="284" t="str">
        <f>IF('Data invoice'!P138=0,"",'Data invoice'!Q138)</f>
        <v/>
      </c>
      <c r="H209" s="284" t="str">
        <f>IF('Data invoice'!Q138=0,"",'Data invoice'!R138)</f>
        <v/>
      </c>
      <c r="I209" s="320" t="str">
        <f>IF('Data invoice'!R138=0,"",'Data invoice'!S138)</f>
        <v/>
      </c>
      <c r="J209" s="367" t="str">
        <f>IF('Data invoice'!S138=0,"",'Data invoice'!T138)</f>
        <v/>
      </c>
      <c r="L209" s="284"/>
      <c r="M209" s="284"/>
      <c r="N209" s="284"/>
      <c r="O209" s="284"/>
      <c r="P209" s="284"/>
      <c r="Q209" s="284"/>
      <c r="R209" s="284"/>
      <c r="S209" s="284"/>
      <c r="T209" s="284"/>
      <c r="U209" s="284"/>
      <c r="V209" s="284"/>
      <c r="W209" s="284"/>
      <c r="X209" s="284"/>
      <c r="Y209" s="284"/>
      <c r="Z209" s="284"/>
      <c r="AA209" s="284"/>
      <c r="AB209" s="293"/>
      <c r="AC209" s="293"/>
      <c r="AD209" s="293"/>
      <c r="AE209" s="293"/>
      <c r="AF209" s="293"/>
      <c r="AG209" s="293"/>
      <c r="AH209" s="293"/>
      <c r="AI209" s="293"/>
      <c r="AJ209" s="293"/>
      <c r="AK209" s="293"/>
      <c r="AL209" s="293"/>
    </row>
    <row r="210" spans="1:38" s="414" customFormat="1" ht="13.5" customHeight="1">
      <c r="A210" s="284" t="str">
        <f>IF('Data invoice'!J139=0,"",'Data invoice'!K139)</f>
        <v/>
      </c>
      <c r="B210" s="284" t="str">
        <f>IF('Data invoice'!K139=0,"",'Data invoice'!L139)</f>
        <v/>
      </c>
      <c r="C210" s="284" t="str">
        <f>IF('Data invoice'!L139=0,"",'Data invoice'!M139)</f>
        <v/>
      </c>
      <c r="D210" s="284" t="str">
        <f>IF('Data invoice'!M139=0,"",'Data invoice'!N139)</f>
        <v/>
      </c>
      <c r="E210" s="284" t="str">
        <f>IF('Data invoice'!N139=0,"",'Data invoice'!O139)</f>
        <v/>
      </c>
      <c r="F210" s="284" t="str">
        <f>IF('Data invoice'!O139=0,"",'Data invoice'!P139)</f>
        <v/>
      </c>
      <c r="G210" s="284" t="str">
        <f>IF('Data invoice'!P139=0,"",'Data invoice'!Q139)</f>
        <v/>
      </c>
      <c r="H210" s="284" t="str">
        <f>IF('Data invoice'!Q139=0,"",'Data invoice'!R139)</f>
        <v/>
      </c>
      <c r="I210" s="320" t="str">
        <f>IF('Data invoice'!R139=0,"",'Data invoice'!S139)</f>
        <v/>
      </c>
      <c r="J210" s="367" t="str">
        <f>IF('Data invoice'!S139=0,"",'Data invoice'!T139)</f>
        <v/>
      </c>
      <c r="L210" s="284"/>
      <c r="M210" s="284"/>
      <c r="N210" s="284"/>
      <c r="O210" s="284"/>
      <c r="P210" s="284"/>
      <c r="Q210" s="284"/>
      <c r="R210" s="284"/>
      <c r="S210" s="284"/>
      <c r="T210" s="284"/>
      <c r="U210" s="284"/>
      <c r="V210" s="284"/>
      <c r="W210" s="284"/>
      <c r="X210" s="284"/>
      <c r="Y210" s="284"/>
      <c r="Z210" s="284"/>
      <c r="AA210" s="284"/>
      <c r="AB210" s="293"/>
      <c r="AC210" s="293"/>
      <c r="AD210" s="293"/>
      <c r="AE210" s="293"/>
      <c r="AF210" s="293"/>
      <c r="AG210" s="293"/>
      <c r="AH210" s="293"/>
      <c r="AI210" s="293"/>
      <c r="AJ210" s="293"/>
      <c r="AK210" s="293"/>
      <c r="AL210" s="293"/>
    </row>
    <row r="211" spans="1:38" s="414" customFormat="1" ht="16.5" customHeight="1">
      <c r="A211" s="284" t="str">
        <f>IF('Data invoice'!J140=0,"",'Data invoice'!K140)</f>
        <v/>
      </c>
      <c r="B211" s="284" t="str">
        <f>IF('Data invoice'!K140=0,"",'Data invoice'!L140)</f>
        <v/>
      </c>
      <c r="C211" s="284" t="str">
        <f>IF('Data invoice'!L140=0,"",'Data invoice'!M140)</f>
        <v/>
      </c>
      <c r="D211" s="284" t="str">
        <f>IF('Data invoice'!M140=0,"",'Data invoice'!N140)</f>
        <v/>
      </c>
      <c r="E211" s="284" t="str">
        <f>IF('Data invoice'!N140=0,"",'Data invoice'!O140)</f>
        <v/>
      </c>
      <c r="F211" s="284" t="str">
        <f>IF('Data invoice'!O140=0,"",'Data invoice'!P140)</f>
        <v/>
      </c>
      <c r="G211" s="284" t="str">
        <f>IF('Data invoice'!P140=0,"",'Data invoice'!Q140)</f>
        <v/>
      </c>
      <c r="H211" s="284" t="str">
        <f>IF('Data invoice'!Q140=0,"",'Data invoice'!R140)</f>
        <v/>
      </c>
      <c r="I211" s="320" t="str">
        <f>IF('Data invoice'!R140=0,"",'Data invoice'!S140)</f>
        <v/>
      </c>
      <c r="J211" s="367" t="str">
        <f>IF('Data invoice'!S140=0,"",'Data invoice'!T140)</f>
        <v/>
      </c>
      <c r="L211" s="284"/>
      <c r="M211" s="284"/>
      <c r="N211" s="284"/>
      <c r="O211" s="284"/>
      <c r="P211" s="284"/>
      <c r="Q211" s="284"/>
      <c r="R211" s="284"/>
      <c r="S211" s="284"/>
      <c r="T211" s="284"/>
      <c r="U211" s="284"/>
      <c r="V211" s="284"/>
      <c r="W211" s="284"/>
      <c r="X211" s="284"/>
      <c r="Y211" s="284"/>
      <c r="Z211" s="284"/>
      <c r="AA211" s="284"/>
      <c r="AB211" s="293"/>
      <c r="AC211" s="293"/>
      <c r="AD211" s="293"/>
      <c r="AE211" s="293"/>
      <c r="AF211" s="293"/>
      <c r="AG211" s="293"/>
      <c r="AH211" s="293"/>
      <c r="AI211" s="293"/>
      <c r="AJ211" s="293"/>
      <c r="AK211" s="293"/>
      <c r="AL211" s="293"/>
    </row>
    <row r="212" spans="1:38" s="414" customFormat="1" ht="16.5" customHeight="1">
      <c r="A212" s="284" t="str">
        <f>IF('Data invoice'!J141=0,"",'Data invoice'!K141)</f>
        <v/>
      </c>
      <c r="B212" s="284" t="str">
        <f>IF('Data invoice'!K141=0,"",'Data invoice'!L141)</f>
        <v/>
      </c>
      <c r="C212" s="284" t="str">
        <f>IF('Data invoice'!L141=0,"",'Data invoice'!M141)</f>
        <v/>
      </c>
      <c r="D212" s="284" t="str">
        <f>IF('Data invoice'!M141=0,"",'Data invoice'!N141)</f>
        <v/>
      </c>
      <c r="E212" s="284" t="str">
        <f>IF('Data invoice'!N141=0,"",'Data invoice'!O141)</f>
        <v/>
      </c>
      <c r="F212" s="284" t="str">
        <f>IF('Data invoice'!O141=0,"",'Data invoice'!P141)</f>
        <v/>
      </c>
      <c r="G212" s="284" t="str">
        <f>IF('Data invoice'!P141=0,"",'Data invoice'!Q141)</f>
        <v/>
      </c>
      <c r="H212" s="284" t="str">
        <f>IF('Data invoice'!Q141=0,"",'Data invoice'!R141)</f>
        <v/>
      </c>
      <c r="I212" s="320" t="str">
        <f>IF('Data invoice'!R141=0,"",'Data invoice'!S141)</f>
        <v/>
      </c>
      <c r="J212" s="367" t="str">
        <f>IF('Data invoice'!S141=0,"",'Data invoice'!T141)</f>
        <v/>
      </c>
      <c r="L212" s="284"/>
      <c r="M212" s="284"/>
      <c r="N212" s="284"/>
      <c r="O212" s="284"/>
      <c r="P212" s="284"/>
      <c r="Q212" s="284"/>
      <c r="R212" s="284"/>
      <c r="S212" s="284"/>
      <c r="T212" s="284"/>
      <c r="U212" s="284"/>
      <c r="V212" s="284"/>
      <c r="W212" s="284"/>
      <c r="X212" s="284"/>
      <c r="Y212" s="284"/>
      <c r="Z212" s="284"/>
      <c r="AA212" s="284"/>
      <c r="AB212" s="293"/>
      <c r="AC212" s="293"/>
      <c r="AD212" s="293"/>
      <c r="AE212" s="293"/>
      <c r="AF212" s="293"/>
      <c r="AG212" s="293"/>
      <c r="AH212" s="293"/>
      <c r="AI212" s="293"/>
      <c r="AJ212" s="293"/>
      <c r="AK212" s="293"/>
      <c r="AL212" s="293"/>
    </row>
    <row r="213" spans="1:38" s="414" customFormat="1" ht="16.5" customHeight="1">
      <c r="A213" s="284" t="str">
        <f>IF('Data invoice'!J142=0,"",'Data invoice'!K142)</f>
        <v/>
      </c>
      <c r="B213" s="284" t="str">
        <f>IF('Data invoice'!K142=0,"",'Data invoice'!L142)</f>
        <v/>
      </c>
      <c r="C213" s="284" t="str">
        <f>IF('Data invoice'!L142=0,"",'Data invoice'!M142)</f>
        <v/>
      </c>
      <c r="D213" s="284" t="str">
        <f>IF('Data invoice'!M142=0,"",'Data invoice'!N142)</f>
        <v/>
      </c>
      <c r="E213" s="284" t="str">
        <f>IF('Data invoice'!N142=0,"",'Data invoice'!O142)</f>
        <v/>
      </c>
      <c r="F213" s="284" t="str">
        <f>IF('Data invoice'!O142=0,"",'Data invoice'!P142)</f>
        <v/>
      </c>
      <c r="G213" s="284" t="str">
        <f>IF('Data invoice'!P142=0,"",'Data invoice'!Q142)</f>
        <v/>
      </c>
      <c r="H213" s="284" t="str">
        <f>IF('Data invoice'!Q142=0,"",'Data invoice'!R142)</f>
        <v/>
      </c>
      <c r="I213" s="320" t="str">
        <f>IF('Data invoice'!R142=0,"",'Data invoice'!S142)</f>
        <v/>
      </c>
      <c r="J213" s="367" t="str">
        <f>IF('Data invoice'!S142=0,"",'Data invoice'!T142)</f>
        <v/>
      </c>
      <c r="L213" s="284"/>
      <c r="M213" s="284"/>
      <c r="N213" s="284"/>
      <c r="O213" s="284"/>
      <c r="P213" s="284"/>
      <c r="Q213" s="284"/>
      <c r="R213" s="284"/>
      <c r="S213" s="284"/>
      <c r="T213" s="284"/>
      <c r="U213" s="284"/>
      <c r="V213" s="284"/>
      <c r="W213" s="284"/>
      <c r="X213" s="284"/>
      <c r="Y213" s="284"/>
      <c r="Z213" s="284"/>
      <c r="AA213" s="284"/>
      <c r="AB213" s="293"/>
      <c r="AC213" s="293"/>
      <c r="AD213" s="293"/>
      <c r="AE213" s="293"/>
      <c r="AF213" s="293"/>
      <c r="AG213" s="293"/>
      <c r="AH213" s="293"/>
      <c r="AI213" s="293"/>
      <c r="AJ213" s="293"/>
      <c r="AK213" s="293"/>
      <c r="AL213" s="293"/>
    </row>
    <row r="214" spans="1:38" s="414" customFormat="1" ht="16.5" customHeight="1">
      <c r="A214" s="284" t="str">
        <f>IF('Data invoice'!J143=0,"",'Data invoice'!K143)</f>
        <v/>
      </c>
      <c r="B214" s="284" t="str">
        <f>IF('Data invoice'!K143=0,"",'Data invoice'!L143)</f>
        <v/>
      </c>
      <c r="C214" s="284" t="str">
        <f>IF('Data invoice'!L143=0,"",'Data invoice'!M143)</f>
        <v/>
      </c>
      <c r="D214" s="284" t="str">
        <f>IF('Data invoice'!M143=0,"",'Data invoice'!N143)</f>
        <v/>
      </c>
      <c r="E214" s="284" t="str">
        <f>IF('Data invoice'!N143=0,"",'Data invoice'!O143)</f>
        <v/>
      </c>
      <c r="F214" s="284" t="str">
        <f>IF('Data invoice'!O143=0,"",'Data invoice'!P143)</f>
        <v/>
      </c>
      <c r="G214" s="284" t="str">
        <f>IF('Data invoice'!P143=0,"",'Data invoice'!Q143)</f>
        <v/>
      </c>
      <c r="H214" s="284" t="str">
        <f>IF('Data invoice'!Q143=0,"",'Data invoice'!R143)</f>
        <v/>
      </c>
      <c r="I214" s="320" t="str">
        <f>IF('Data invoice'!R143=0,"",'Data invoice'!S143)</f>
        <v/>
      </c>
      <c r="J214" s="367" t="str">
        <f>IF('Data invoice'!S143=0,"",'Data invoice'!T143)</f>
        <v/>
      </c>
      <c r="L214" s="284"/>
      <c r="M214" s="284"/>
      <c r="N214" s="284"/>
      <c r="O214" s="284"/>
      <c r="P214" s="284"/>
      <c r="Q214" s="284"/>
      <c r="R214" s="284"/>
      <c r="S214" s="284"/>
      <c r="T214" s="284"/>
      <c r="U214" s="284"/>
      <c r="V214" s="284"/>
      <c r="W214" s="284"/>
      <c r="X214" s="284"/>
      <c r="Y214" s="284"/>
      <c r="Z214" s="284"/>
      <c r="AA214" s="284"/>
      <c r="AB214" s="293"/>
      <c r="AC214" s="293"/>
      <c r="AD214" s="293"/>
      <c r="AE214" s="293"/>
      <c r="AF214" s="293"/>
      <c r="AG214" s="293"/>
      <c r="AH214" s="293"/>
      <c r="AI214" s="293"/>
      <c r="AJ214" s="293"/>
      <c r="AK214" s="293"/>
      <c r="AL214" s="293"/>
    </row>
    <row r="215" spans="1:38" s="414" customFormat="1" ht="16.5" customHeight="1">
      <c r="A215" s="284" t="str">
        <f>IF('Data invoice'!J144=0,"",'Data invoice'!K144)</f>
        <v/>
      </c>
      <c r="B215" s="284" t="str">
        <f>IF('Data invoice'!K144=0,"",'Data invoice'!L144)</f>
        <v/>
      </c>
      <c r="C215" s="284" t="str">
        <f>IF('Data invoice'!L144=0,"",'Data invoice'!M144)</f>
        <v/>
      </c>
      <c r="D215" s="284" t="str">
        <f>IF('Data invoice'!M144=0,"",'Data invoice'!N144)</f>
        <v/>
      </c>
      <c r="E215" s="284" t="str">
        <f>IF('Data invoice'!N144=0,"",'Data invoice'!O144)</f>
        <v/>
      </c>
      <c r="F215" s="284" t="str">
        <f>IF('Data invoice'!O144=0,"",'Data invoice'!P144)</f>
        <v/>
      </c>
      <c r="G215" s="284" t="str">
        <f>IF('Data invoice'!P144=0,"",'Data invoice'!Q144)</f>
        <v/>
      </c>
      <c r="H215" s="284" t="str">
        <f>IF('Data invoice'!Q144=0,"",'Data invoice'!R144)</f>
        <v/>
      </c>
      <c r="I215" s="320" t="str">
        <f>IF('Data invoice'!R144=0,"",'Data invoice'!S144)</f>
        <v/>
      </c>
      <c r="J215" s="367" t="str">
        <f>IF('Data invoice'!S144=0,"",'Data invoice'!T144)</f>
        <v/>
      </c>
      <c r="L215" s="284"/>
      <c r="M215" s="284"/>
      <c r="N215" s="284"/>
      <c r="O215" s="284"/>
      <c r="P215" s="284"/>
      <c r="Q215" s="284"/>
      <c r="R215" s="284"/>
      <c r="S215" s="284"/>
      <c r="T215" s="284"/>
      <c r="U215" s="284"/>
      <c r="V215" s="284"/>
      <c r="W215" s="284"/>
      <c r="X215" s="284"/>
      <c r="Y215" s="284"/>
      <c r="Z215" s="284"/>
      <c r="AA215" s="284"/>
      <c r="AB215" s="293"/>
      <c r="AC215" s="293"/>
      <c r="AD215" s="293"/>
      <c r="AE215" s="293"/>
      <c r="AF215" s="293"/>
      <c r="AG215" s="293"/>
      <c r="AH215" s="293"/>
      <c r="AI215" s="293"/>
      <c r="AJ215" s="293"/>
      <c r="AK215" s="293"/>
      <c r="AL215" s="293"/>
    </row>
    <row r="216" spans="1:38" s="414" customFormat="1" ht="16.5" customHeight="1">
      <c r="A216" s="284" t="str">
        <f>IF('Data invoice'!J145=0,"",'Data invoice'!K145)</f>
        <v/>
      </c>
      <c r="B216" s="284" t="str">
        <f>IF('Data invoice'!K145=0,"",'Data invoice'!L145)</f>
        <v/>
      </c>
      <c r="C216" s="284" t="str">
        <f>IF('Data invoice'!L145=0,"",'Data invoice'!M145)</f>
        <v/>
      </c>
      <c r="D216" s="284" t="str">
        <f>IF('Data invoice'!M145=0,"",'Data invoice'!N145)</f>
        <v/>
      </c>
      <c r="E216" s="284" t="str">
        <f>IF('Data invoice'!N145=0,"",'Data invoice'!O145)</f>
        <v/>
      </c>
      <c r="F216" s="284" t="str">
        <f>IF('Data invoice'!O145=0,"",'Data invoice'!P145)</f>
        <v/>
      </c>
      <c r="G216" s="284" t="str">
        <f>IF('Data invoice'!P145=0,"",'Data invoice'!Q145)</f>
        <v/>
      </c>
      <c r="H216" s="284" t="str">
        <f>IF('Data invoice'!Q145=0,"",'Data invoice'!R145)</f>
        <v/>
      </c>
      <c r="I216" s="320" t="str">
        <f>IF('Data invoice'!R145=0,"",'Data invoice'!S145)</f>
        <v/>
      </c>
      <c r="J216" s="367" t="str">
        <f>IF('Data invoice'!S145=0,"",'Data invoice'!T145)</f>
        <v/>
      </c>
      <c r="L216" s="284"/>
      <c r="M216" s="284"/>
      <c r="N216" s="284"/>
      <c r="O216" s="284"/>
      <c r="P216" s="284"/>
      <c r="Q216" s="284"/>
      <c r="R216" s="284"/>
      <c r="S216" s="284"/>
      <c r="T216" s="284"/>
      <c r="U216" s="284"/>
      <c r="V216" s="284"/>
      <c r="W216" s="284"/>
      <c r="X216" s="284"/>
      <c r="Y216" s="284"/>
      <c r="Z216" s="284"/>
      <c r="AA216" s="284"/>
      <c r="AB216" s="293"/>
      <c r="AC216" s="293"/>
      <c r="AD216" s="293"/>
      <c r="AE216" s="293"/>
      <c r="AF216" s="293"/>
      <c r="AG216" s="293"/>
      <c r="AH216" s="293"/>
      <c r="AI216" s="293"/>
      <c r="AJ216" s="293"/>
      <c r="AK216" s="293"/>
      <c r="AL216" s="293"/>
    </row>
    <row r="217" spans="1:38" s="414" customFormat="1" ht="16.5" customHeight="1">
      <c r="A217" s="284" t="str">
        <f>IF('Data invoice'!J146=0,"",'Data invoice'!K146)</f>
        <v/>
      </c>
      <c r="B217" s="284" t="str">
        <f>IF('Data invoice'!K146=0,"",'Data invoice'!L146)</f>
        <v/>
      </c>
      <c r="C217" s="284" t="str">
        <f>IF('Data invoice'!L146=0,"",'Data invoice'!M146)</f>
        <v/>
      </c>
      <c r="D217" s="284" t="str">
        <f>IF('Data invoice'!M146=0,"",'Data invoice'!N146)</f>
        <v/>
      </c>
      <c r="E217" s="284" t="str">
        <f>IF('Data invoice'!N146=0,"",'Data invoice'!O146)</f>
        <v/>
      </c>
      <c r="F217" s="284" t="str">
        <f>IF('Data invoice'!O146=0,"",'Data invoice'!P146)</f>
        <v/>
      </c>
      <c r="G217" s="284" t="str">
        <f>IF('Data invoice'!P146=0,"",'Data invoice'!Q146)</f>
        <v/>
      </c>
      <c r="H217" s="284" t="str">
        <f>IF('Data invoice'!Q146=0,"",'Data invoice'!R146)</f>
        <v/>
      </c>
      <c r="I217" s="320" t="str">
        <f>IF('Data invoice'!R146=0,"",'Data invoice'!S146)</f>
        <v/>
      </c>
      <c r="J217" s="367" t="str">
        <f>IF('Data invoice'!S146=0,"",'Data invoice'!T146)</f>
        <v/>
      </c>
      <c r="L217" s="284"/>
      <c r="M217" s="284"/>
      <c r="N217" s="284"/>
      <c r="O217" s="284"/>
      <c r="P217" s="284"/>
      <c r="Q217" s="284"/>
      <c r="R217" s="284"/>
      <c r="S217" s="284"/>
      <c r="T217" s="284"/>
      <c r="U217" s="284"/>
      <c r="V217" s="284"/>
      <c r="W217" s="284"/>
      <c r="X217" s="284"/>
      <c r="Y217" s="284"/>
      <c r="Z217" s="284"/>
      <c r="AA217" s="284"/>
      <c r="AB217" s="293"/>
      <c r="AC217" s="293"/>
      <c r="AD217" s="293"/>
      <c r="AE217" s="293"/>
      <c r="AF217" s="293"/>
      <c r="AG217" s="293"/>
      <c r="AH217" s="293"/>
      <c r="AI217" s="293"/>
      <c r="AJ217" s="293"/>
      <c r="AK217" s="293"/>
      <c r="AL217" s="293"/>
    </row>
    <row r="218" spans="1:38" s="414" customFormat="1" ht="16.5" customHeight="1">
      <c r="A218" s="284" t="str">
        <f>IF('Data invoice'!J147=0,"",'Data invoice'!K147)</f>
        <v/>
      </c>
      <c r="B218" s="284" t="str">
        <f>IF('Data invoice'!K147=0,"",'Data invoice'!L147)</f>
        <v/>
      </c>
      <c r="C218" s="284" t="str">
        <f>IF('Data invoice'!L147=0,"",'Data invoice'!M147)</f>
        <v/>
      </c>
      <c r="D218" s="284" t="str">
        <f>IF('Data invoice'!M147=0,"",'Data invoice'!N147)</f>
        <v/>
      </c>
      <c r="E218" s="284" t="str">
        <f>IF('Data invoice'!N147=0,"",'Data invoice'!O147)</f>
        <v/>
      </c>
      <c r="F218" s="284" t="str">
        <f>IF('Data invoice'!O147=0,"",'Data invoice'!P147)</f>
        <v/>
      </c>
      <c r="G218" s="284" t="str">
        <f>IF('Data invoice'!P147=0,"",'Data invoice'!Q147)</f>
        <v/>
      </c>
      <c r="H218" s="284" t="str">
        <f>IF('Data invoice'!Q147=0,"",'Data invoice'!R147)</f>
        <v/>
      </c>
      <c r="I218" s="320" t="str">
        <f>IF('Data invoice'!R147=0,"",'Data invoice'!S147)</f>
        <v/>
      </c>
      <c r="J218" s="367" t="str">
        <f>IF('Data invoice'!S147=0,"",'Data invoice'!T147)</f>
        <v/>
      </c>
      <c r="L218" s="284"/>
      <c r="M218" s="284"/>
      <c r="N218" s="284"/>
      <c r="O218" s="284"/>
      <c r="P218" s="284"/>
      <c r="Q218" s="284"/>
      <c r="R218" s="284"/>
      <c r="S218" s="284"/>
      <c r="T218" s="284"/>
      <c r="U218" s="284"/>
      <c r="V218" s="284"/>
      <c r="W218" s="284"/>
      <c r="X218" s="284"/>
      <c r="Y218" s="284"/>
      <c r="Z218" s="284"/>
      <c r="AA218" s="284"/>
      <c r="AB218" s="293"/>
      <c r="AC218" s="293"/>
      <c r="AD218" s="293"/>
      <c r="AE218" s="293"/>
      <c r="AF218" s="293"/>
      <c r="AG218" s="293"/>
      <c r="AH218" s="293"/>
      <c r="AI218" s="293"/>
      <c r="AJ218" s="293"/>
      <c r="AK218" s="293"/>
      <c r="AL218" s="293"/>
    </row>
    <row r="219" spans="1:38" s="414" customFormat="1" ht="16.5" customHeight="1">
      <c r="A219" s="284" t="str">
        <f>IF('Data invoice'!J148=0,"",'Data invoice'!K148)</f>
        <v/>
      </c>
      <c r="B219" s="284" t="str">
        <f>IF('Data invoice'!K148=0,"",'Data invoice'!L148)</f>
        <v/>
      </c>
      <c r="C219" s="284" t="str">
        <f>IF('Data invoice'!L148=0,"",'Data invoice'!M148)</f>
        <v/>
      </c>
      <c r="D219" s="284" t="str">
        <f>IF('Data invoice'!M148=0,"",'Data invoice'!N148)</f>
        <v/>
      </c>
      <c r="E219" s="284" t="str">
        <f>IF('Data invoice'!N148=0,"",'Data invoice'!O148)</f>
        <v/>
      </c>
      <c r="F219" s="284" t="str">
        <f>IF('Data invoice'!O148=0,"",'Data invoice'!P148)</f>
        <v/>
      </c>
      <c r="G219" s="284" t="str">
        <f>IF('Data invoice'!P148=0,"",'Data invoice'!Q148)</f>
        <v/>
      </c>
      <c r="H219" s="284" t="str">
        <f>IF('Data invoice'!Q148=0,"",'Data invoice'!R148)</f>
        <v/>
      </c>
      <c r="I219" s="320" t="str">
        <f>IF('Data invoice'!R148=0,"",'Data invoice'!S148)</f>
        <v/>
      </c>
      <c r="J219" s="367" t="str">
        <f>IF('Data invoice'!S148=0,"",'Data invoice'!T148)</f>
        <v/>
      </c>
      <c r="L219" s="284"/>
      <c r="M219" s="284"/>
      <c r="N219" s="284"/>
      <c r="O219" s="284"/>
      <c r="P219" s="284"/>
      <c r="Q219" s="284"/>
      <c r="R219" s="284"/>
      <c r="S219" s="284"/>
      <c r="T219" s="284"/>
      <c r="U219" s="284"/>
      <c r="V219" s="284"/>
      <c r="W219" s="284"/>
      <c r="X219" s="284"/>
      <c r="Y219" s="284"/>
      <c r="Z219" s="284"/>
      <c r="AA219" s="284"/>
      <c r="AB219" s="293"/>
      <c r="AC219" s="293"/>
      <c r="AD219" s="293"/>
      <c r="AE219" s="293"/>
      <c r="AF219" s="293"/>
      <c r="AG219" s="293"/>
      <c r="AH219" s="293"/>
      <c r="AI219" s="293"/>
      <c r="AJ219" s="293"/>
      <c r="AK219" s="293"/>
      <c r="AL219" s="293"/>
    </row>
    <row r="220" spans="1:38" s="414" customFormat="1" ht="16.5" customHeight="1">
      <c r="A220" s="284" t="str">
        <f>IF('Data invoice'!J149=0,"",'Data invoice'!K149)</f>
        <v/>
      </c>
      <c r="B220" s="284" t="str">
        <f>IF('Data invoice'!K149=0,"",'Data invoice'!L149)</f>
        <v/>
      </c>
      <c r="C220" s="284" t="str">
        <f>IF('Data invoice'!L149=0,"",'Data invoice'!M149)</f>
        <v/>
      </c>
      <c r="D220" s="284" t="str">
        <f>IF('Data invoice'!M149=0,"",'Data invoice'!N149)</f>
        <v/>
      </c>
      <c r="E220" s="284" t="str">
        <f>IF('Data invoice'!N149=0,"",'Data invoice'!O149)</f>
        <v/>
      </c>
      <c r="F220" s="284" t="str">
        <f>IF('Data invoice'!O149=0,"",'Data invoice'!P149)</f>
        <v/>
      </c>
      <c r="G220" s="284" t="str">
        <f>IF('Data invoice'!P149=0,"",'Data invoice'!Q149)</f>
        <v/>
      </c>
      <c r="H220" s="284" t="str">
        <f>IF('Data invoice'!Q149=0,"",'Data invoice'!R149)</f>
        <v/>
      </c>
      <c r="I220" s="320" t="str">
        <f>IF('Data invoice'!R149=0,"",'Data invoice'!S149)</f>
        <v/>
      </c>
      <c r="J220" s="367" t="str">
        <f>IF('Data invoice'!S149=0,"",'Data invoice'!T149)</f>
        <v/>
      </c>
      <c r="L220" s="284"/>
      <c r="M220" s="284"/>
      <c r="N220" s="284"/>
      <c r="O220" s="284"/>
      <c r="P220" s="284"/>
      <c r="Q220" s="284"/>
      <c r="R220" s="284"/>
      <c r="S220" s="284"/>
      <c r="T220" s="284"/>
      <c r="U220" s="284"/>
      <c r="V220" s="284"/>
      <c r="W220" s="284"/>
      <c r="X220" s="284"/>
      <c r="Y220" s="284"/>
      <c r="Z220" s="284"/>
      <c r="AA220" s="284"/>
      <c r="AB220" s="293"/>
      <c r="AC220" s="293"/>
      <c r="AD220" s="293"/>
      <c r="AE220" s="293"/>
      <c r="AF220" s="293"/>
      <c r="AG220" s="293"/>
      <c r="AH220" s="293"/>
      <c r="AI220" s="293"/>
      <c r="AJ220" s="293"/>
      <c r="AK220" s="293"/>
      <c r="AL220" s="293"/>
    </row>
    <row r="221" spans="1:38" s="414" customFormat="1" ht="16.5" customHeight="1">
      <c r="A221" s="284" t="str">
        <f>IF('Data invoice'!J150=0,"",'Data invoice'!K150)</f>
        <v/>
      </c>
      <c r="B221" s="284" t="str">
        <f>IF('Data invoice'!K150=0,"",'Data invoice'!L150)</f>
        <v/>
      </c>
      <c r="C221" s="284" t="str">
        <f>IF('Data invoice'!L150=0,"",'Data invoice'!M150)</f>
        <v/>
      </c>
      <c r="D221" s="284" t="str">
        <f>IF('Data invoice'!M150=0,"",'Data invoice'!N150)</f>
        <v/>
      </c>
      <c r="E221" s="284" t="str">
        <f>IF('Data invoice'!N150=0,"",'Data invoice'!O150)</f>
        <v/>
      </c>
      <c r="F221" s="284" t="str">
        <f>IF('Data invoice'!O150=0,"",'Data invoice'!P150)</f>
        <v/>
      </c>
      <c r="G221" s="284" t="str">
        <f>IF('Data invoice'!P150=0,"",'Data invoice'!Q150)</f>
        <v/>
      </c>
      <c r="H221" s="284" t="str">
        <f>IF('Data invoice'!Q150=0,"",'Data invoice'!R150)</f>
        <v/>
      </c>
      <c r="I221" s="320" t="str">
        <f>IF('Data invoice'!R150=0,"",'Data invoice'!S150)</f>
        <v/>
      </c>
      <c r="J221" s="367" t="str">
        <f>IF('Data invoice'!S150=0,"",'Data invoice'!T150)</f>
        <v/>
      </c>
      <c r="L221" s="284"/>
      <c r="M221" s="284"/>
      <c r="N221" s="284"/>
      <c r="O221" s="284"/>
      <c r="P221" s="284"/>
      <c r="Q221" s="284"/>
      <c r="R221" s="284"/>
      <c r="S221" s="284"/>
      <c r="T221" s="284"/>
      <c r="U221" s="284"/>
      <c r="V221" s="284"/>
      <c r="W221" s="284"/>
      <c r="X221" s="284"/>
      <c r="Y221" s="284"/>
      <c r="Z221" s="284"/>
      <c r="AA221" s="284"/>
      <c r="AB221" s="293"/>
      <c r="AC221" s="293"/>
      <c r="AD221" s="293"/>
      <c r="AE221" s="293"/>
      <c r="AF221" s="293"/>
      <c r="AG221" s="293"/>
      <c r="AH221" s="293"/>
      <c r="AI221" s="293"/>
      <c r="AJ221" s="293"/>
      <c r="AK221" s="293"/>
      <c r="AL221" s="293"/>
    </row>
    <row r="222" spans="1:38" s="414" customFormat="1" ht="16.5" customHeight="1">
      <c r="A222" s="284" t="str">
        <f>IF('Data invoice'!J151=0,"",'Data invoice'!K151)</f>
        <v/>
      </c>
      <c r="B222" s="284" t="str">
        <f>IF('Data invoice'!K151=0,"",'Data invoice'!L151)</f>
        <v/>
      </c>
      <c r="C222" s="284" t="str">
        <f>IF('Data invoice'!L151=0,"",'Data invoice'!M151)</f>
        <v/>
      </c>
      <c r="D222" s="284" t="str">
        <f>IF('Data invoice'!M151=0,"",'Data invoice'!N151)</f>
        <v/>
      </c>
      <c r="E222" s="284" t="str">
        <f>IF('Data invoice'!N151=0,"",'Data invoice'!O151)</f>
        <v/>
      </c>
      <c r="F222" s="284" t="str">
        <f>IF('Data invoice'!O151=0,"",'Data invoice'!P151)</f>
        <v/>
      </c>
      <c r="G222" s="284" t="str">
        <f>IF('Data invoice'!P151=0,"",'Data invoice'!Q151)</f>
        <v/>
      </c>
      <c r="H222" s="284" t="str">
        <f>IF('Data invoice'!Q151=0,"",'Data invoice'!R151)</f>
        <v/>
      </c>
      <c r="I222" s="320" t="str">
        <f>IF('Data invoice'!R151=0,"",'Data invoice'!S151)</f>
        <v/>
      </c>
      <c r="J222" s="367" t="str">
        <f>IF('Data invoice'!S151=0,"",'Data invoice'!T151)</f>
        <v/>
      </c>
      <c r="L222" s="284"/>
      <c r="M222" s="284"/>
      <c r="N222" s="284"/>
      <c r="O222" s="284"/>
      <c r="P222" s="284"/>
      <c r="Q222" s="284"/>
      <c r="R222" s="284"/>
      <c r="S222" s="284"/>
      <c r="T222" s="284"/>
      <c r="U222" s="284"/>
      <c r="V222" s="284"/>
      <c r="W222" s="284"/>
      <c r="X222" s="284"/>
      <c r="Y222" s="284"/>
      <c r="Z222" s="284"/>
      <c r="AA222" s="284"/>
      <c r="AB222" s="293"/>
      <c r="AC222" s="293"/>
      <c r="AD222" s="293"/>
      <c r="AE222" s="293"/>
      <c r="AF222" s="293"/>
      <c r="AG222" s="293"/>
      <c r="AH222" s="293"/>
      <c r="AI222" s="293"/>
      <c r="AJ222" s="293"/>
      <c r="AK222" s="293"/>
      <c r="AL222" s="293"/>
    </row>
    <row r="223" spans="1:38" s="414" customFormat="1" ht="16.5" customHeight="1">
      <c r="A223" s="284" t="str">
        <f>IF('Data invoice'!J152=0,"",'Data invoice'!K152)</f>
        <v/>
      </c>
      <c r="B223" s="284" t="str">
        <f>IF('Data invoice'!K152=0,"",'Data invoice'!L152)</f>
        <v/>
      </c>
      <c r="C223" s="284" t="str">
        <f>IF('Data invoice'!L152=0,"",'Data invoice'!M152)</f>
        <v/>
      </c>
      <c r="D223" s="284" t="str">
        <f>IF('Data invoice'!M152=0,"",'Data invoice'!N152)</f>
        <v/>
      </c>
      <c r="E223" s="284" t="str">
        <f>IF('Data invoice'!N152=0,"",'Data invoice'!O152)</f>
        <v/>
      </c>
      <c r="F223" s="284" t="str">
        <f>IF('Data invoice'!O152=0,"",'Data invoice'!P152)</f>
        <v/>
      </c>
      <c r="G223" s="284" t="str">
        <f>IF('Data invoice'!P152=0,"",'Data invoice'!Q152)</f>
        <v/>
      </c>
      <c r="H223" s="284" t="str">
        <f>IF('Data invoice'!Q152=0,"",'Data invoice'!R152)</f>
        <v/>
      </c>
      <c r="I223" s="320" t="str">
        <f>IF('Data invoice'!R152=0,"",'Data invoice'!S152)</f>
        <v/>
      </c>
      <c r="J223" s="367" t="str">
        <f>IF('Data invoice'!S152=0,"",'Data invoice'!T152)</f>
        <v/>
      </c>
      <c r="L223" s="284"/>
      <c r="M223" s="284"/>
      <c r="N223" s="284"/>
      <c r="O223" s="284"/>
      <c r="P223" s="284"/>
      <c r="Q223" s="284"/>
      <c r="R223" s="284"/>
      <c r="S223" s="284"/>
      <c r="T223" s="284"/>
      <c r="U223" s="284"/>
      <c r="V223" s="284"/>
      <c r="W223" s="284"/>
      <c r="X223" s="284"/>
      <c r="Y223" s="284"/>
      <c r="Z223" s="284"/>
      <c r="AA223" s="284"/>
      <c r="AB223" s="293"/>
      <c r="AC223" s="293"/>
      <c r="AD223" s="293"/>
      <c r="AE223" s="293"/>
      <c r="AF223" s="293"/>
      <c r="AG223" s="293"/>
      <c r="AH223" s="293"/>
      <c r="AI223" s="293"/>
      <c r="AJ223" s="293"/>
      <c r="AK223" s="293"/>
      <c r="AL223" s="293"/>
    </row>
    <row r="224" spans="1:38" s="414" customFormat="1" ht="16.5" customHeight="1">
      <c r="A224" s="284" t="str">
        <f>IF('Data invoice'!J153=0,"",'Data invoice'!K153)</f>
        <v/>
      </c>
      <c r="B224" s="284" t="str">
        <f>IF('Data invoice'!K153=0,"",'Data invoice'!L153)</f>
        <v/>
      </c>
      <c r="C224" s="284" t="str">
        <f>IF('Data invoice'!L153=0,"",'Data invoice'!M153)</f>
        <v/>
      </c>
      <c r="D224" s="284" t="str">
        <f>IF('Data invoice'!M153=0,"",'Data invoice'!N153)</f>
        <v/>
      </c>
      <c r="E224" s="284" t="str">
        <f>IF('Data invoice'!N153=0,"",'Data invoice'!O153)</f>
        <v/>
      </c>
      <c r="F224" s="284" t="str">
        <f>IF('Data invoice'!O153=0,"",'Data invoice'!P153)</f>
        <v/>
      </c>
      <c r="G224" s="284" t="str">
        <f>IF('Data invoice'!P153=0,"",'Data invoice'!Q153)</f>
        <v/>
      </c>
      <c r="H224" s="284" t="str">
        <f>IF('Data invoice'!Q153=0,"",'Data invoice'!R153)</f>
        <v/>
      </c>
      <c r="I224" s="320" t="str">
        <f>IF('Data invoice'!R153=0,"",'Data invoice'!S153)</f>
        <v/>
      </c>
      <c r="J224" s="367" t="str">
        <f>IF('Data invoice'!S153=0,"",'Data invoice'!T153)</f>
        <v/>
      </c>
      <c r="L224" s="284"/>
      <c r="M224" s="284"/>
      <c r="N224" s="284"/>
      <c r="O224" s="284"/>
      <c r="P224" s="284"/>
      <c r="Q224" s="284"/>
      <c r="R224" s="284"/>
      <c r="S224" s="284"/>
      <c r="T224" s="284"/>
      <c r="U224" s="284"/>
      <c r="V224" s="284"/>
      <c r="W224" s="284"/>
      <c r="X224" s="284"/>
      <c r="Y224" s="284"/>
      <c r="Z224" s="284"/>
      <c r="AA224" s="284"/>
      <c r="AB224" s="293"/>
      <c r="AC224" s="293"/>
      <c r="AD224" s="293"/>
      <c r="AE224" s="293"/>
      <c r="AF224" s="293"/>
      <c r="AG224" s="293"/>
      <c r="AH224" s="293"/>
      <c r="AI224" s="293"/>
      <c r="AJ224" s="293"/>
      <c r="AK224" s="293"/>
      <c r="AL224" s="293"/>
    </row>
    <row r="225" spans="1:38" s="414" customFormat="1" ht="16.5" customHeight="1">
      <c r="A225" s="284" t="str">
        <f>IF('Data invoice'!J154=0,"",'Data invoice'!K154)</f>
        <v/>
      </c>
      <c r="B225" s="284" t="str">
        <f>IF('Data invoice'!K154=0,"",'Data invoice'!L154)</f>
        <v/>
      </c>
      <c r="C225" s="284" t="str">
        <f>IF('Data invoice'!L154=0,"",'Data invoice'!M154)</f>
        <v/>
      </c>
      <c r="D225" s="284" t="str">
        <f>IF('Data invoice'!M154=0,"",'Data invoice'!N154)</f>
        <v/>
      </c>
      <c r="E225" s="284" t="str">
        <f>IF('Data invoice'!N154=0,"",'Data invoice'!O154)</f>
        <v/>
      </c>
      <c r="F225" s="284" t="str">
        <f>IF('Data invoice'!O154=0,"",'Data invoice'!P154)</f>
        <v/>
      </c>
      <c r="G225" s="284" t="str">
        <f>IF('Data invoice'!P154=0,"",'Data invoice'!Q154)</f>
        <v/>
      </c>
      <c r="H225" s="284" t="str">
        <f>IF('Data invoice'!Q154=0,"",'Data invoice'!R154)</f>
        <v/>
      </c>
      <c r="I225" s="320" t="str">
        <f>IF('Data invoice'!R154=0,"",'Data invoice'!S154)</f>
        <v/>
      </c>
      <c r="J225" s="367" t="str">
        <f>IF('Data invoice'!S154=0,"",'Data invoice'!T154)</f>
        <v/>
      </c>
      <c r="L225" s="284"/>
      <c r="M225" s="284"/>
      <c r="N225" s="284"/>
      <c r="O225" s="284"/>
      <c r="P225" s="284"/>
      <c r="Q225" s="284"/>
      <c r="R225" s="284"/>
      <c r="S225" s="284"/>
      <c r="T225" s="284"/>
      <c r="U225" s="284"/>
      <c r="V225" s="284"/>
      <c r="W225" s="284"/>
      <c r="X225" s="284"/>
      <c r="Y225" s="284"/>
      <c r="Z225" s="284"/>
      <c r="AA225" s="284"/>
      <c r="AB225" s="293"/>
      <c r="AC225" s="293"/>
      <c r="AD225" s="293"/>
      <c r="AE225" s="293"/>
      <c r="AF225" s="293"/>
      <c r="AG225" s="293"/>
      <c r="AH225" s="293"/>
      <c r="AI225" s="293"/>
      <c r="AJ225" s="293"/>
      <c r="AK225" s="293"/>
      <c r="AL225" s="293"/>
    </row>
    <row r="226" spans="1:38" s="414" customFormat="1" ht="16.5" customHeight="1">
      <c r="A226" s="284" t="str">
        <f>IF('Data invoice'!J155=0,"",'Data invoice'!K155)</f>
        <v/>
      </c>
      <c r="B226" s="284" t="str">
        <f>IF('Data invoice'!K155=0,"",'Data invoice'!L155)</f>
        <v/>
      </c>
      <c r="C226" s="284" t="str">
        <f>IF('Data invoice'!L155=0,"",'Data invoice'!M155)</f>
        <v/>
      </c>
      <c r="D226" s="284" t="str">
        <f>IF('Data invoice'!M155=0,"",'Data invoice'!N155)</f>
        <v/>
      </c>
      <c r="E226" s="284" t="str">
        <f>IF('Data invoice'!N155=0,"",'Data invoice'!O155)</f>
        <v/>
      </c>
      <c r="F226" s="284" t="str">
        <f>IF('Data invoice'!O155=0,"",'Data invoice'!P155)</f>
        <v/>
      </c>
      <c r="G226" s="284" t="str">
        <f>IF('Data invoice'!P155=0,"",'Data invoice'!Q155)</f>
        <v/>
      </c>
      <c r="H226" s="284" t="str">
        <f>IF('Data invoice'!Q155=0,"",'Data invoice'!R155)</f>
        <v/>
      </c>
      <c r="I226" s="320" t="str">
        <f>IF('Data invoice'!R155=0,"",'Data invoice'!S155)</f>
        <v/>
      </c>
      <c r="J226" s="367" t="str">
        <f>IF('Data invoice'!S155=0,"",'Data invoice'!T155)</f>
        <v/>
      </c>
      <c r="L226" s="284"/>
      <c r="M226" s="284"/>
      <c r="N226" s="284"/>
      <c r="O226" s="284"/>
      <c r="P226" s="284"/>
      <c r="Q226" s="284"/>
      <c r="R226" s="284"/>
      <c r="S226" s="284"/>
      <c r="T226" s="284"/>
      <c r="U226" s="284"/>
      <c r="V226" s="284"/>
      <c r="W226" s="284"/>
      <c r="X226" s="284"/>
      <c r="Y226" s="284"/>
      <c r="Z226" s="284"/>
      <c r="AA226" s="284"/>
      <c r="AB226" s="293"/>
      <c r="AC226" s="293"/>
      <c r="AD226" s="293"/>
      <c r="AE226" s="293"/>
      <c r="AF226" s="293"/>
      <c r="AG226" s="293"/>
      <c r="AH226" s="293"/>
      <c r="AI226" s="293"/>
      <c r="AJ226" s="293"/>
      <c r="AK226" s="293"/>
      <c r="AL226" s="293"/>
    </row>
    <row r="227" spans="1:38" s="414" customFormat="1" ht="16.5" customHeight="1">
      <c r="A227" s="284" t="str">
        <f>IF('Data invoice'!J156=0,"",'Data invoice'!K156)</f>
        <v/>
      </c>
      <c r="B227" s="284" t="str">
        <f>IF('Data invoice'!K156=0,"",'Data invoice'!L156)</f>
        <v/>
      </c>
      <c r="C227" s="284" t="str">
        <f>IF('Data invoice'!L156=0,"",'Data invoice'!M156)</f>
        <v/>
      </c>
      <c r="D227" s="284" t="str">
        <f>IF('Data invoice'!M156=0,"",'Data invoice'!N156)</f>
        <v/>
      </c>
      <c r="E227" s="284" t="str">
        <f>IF('Data invoice'!N156=0,"",'Data invoice'!O156)</f>
        <v/>
      </c>
      <c r="F227" s="284" t="str">
        <f>IF('Data invoice'!O156=0,"",'Data invoice'!P156)</f>
        <v/>
      </c>
      <c r="G227" s="284" t="str">
        <f>IF('Data invoice'!P156=0,"",'Data invoice'!Q156)</f>
        <v/>
      </c>
      <c r="H227" s="284" t="str">
        <f>IF('Data invoice'!Q156=0,"",'Data invoice'!R156)</f>
        <v/>
      </c>
      <c r="I227" s="320" t="str">
        <f>IF('Data invoice'!R156=0,"",'Data invoice'!S156)</f>
        <v/>
      </c>
      <c r="J227" s="367" t="str">
        <f>IF('Data invoice'!S156=0,"",'Data invoice'!T156)</f>
        <v/>
      </c>
      <c r="L227" s="284"/>
      <c r="M227" s="284"/>
      <c r="N227" s="284"/>
      <c r="O227" s="284"/>
      <c r="P227" s="284"/>
      <c r="Q227" s="284"/>
      <c r="R227" s="284"/>
      <c r="S227" s="284"/>
      <c r="T227" s="284"/>
      <c r="U227" s="284"/>
      <c r="V227" s="284"/>
      <c r="W227" s="284"/>
      <c r="X227" s="284"/>
      <c r="Y227" s="284"/>
      <c r="Z227" s="284"/>
      <c r="AA227" s="284"/>
      <c r="AB227" s="293"/>
      <c r="AC227" s="293"/>
      <c r="AD227" s="293"/>
      <c r="AE227" s="293"/>
      <c r="AF227" s="293"/>
      <c r="AG227" s="293"/>
      <c r="AH227" s="293"/>
      <c r="AI227" s="293"/>
      <c r="AJ227" s="293"/>
      <c r="AK227" s="293"/>
      <c r="AL227" s="293"/>
    </row>
    <row r="228" spans="1:38" s="414" customFormat="1" ht="16.5" customHeight="1">
      <c r="A228" s="284" t="str">
        <f>IF('Data invoice'!J157=0,"",'Data invoice'!K157)</f>
        <v/>
      </c>
      <c r="B228" s="284" t="str">
        <f>IF('Data invoice'!K157=0,"",'Data invoice'!L157)</f>
        <v/>
      </c>
      <c r="C228" s="284" t="str">
        <f>IF('Data invoice'!L157=0,"",'Data invoice'!M157)</f>
        <v/>
      </c>
      <c r="D228" s="284" t="str">
        <f>IF('Data invoice'!M157=0,"",'Data invoice'!N157)</f>
        <v/>
      </c>
      <c r="E228" s="284" t="str">
        <f>IF('Data invoice'!N157=0,"",'Data invoice'!O157)</f>
        <v/>
      </c>
      <c r="F228" s="284" t="str">
        <f>IF('Data invoice'!O157=0,"",'Data invoice'!P157)</f>
        <v/>
      </c>
      <c r="G228" s="284" t="str">
        <f>IF('Data invoice'!P157=0,"",'Data invoice'!Q157)</f>
        <v/>
      </c>
      <c r="H228" s="284" t="str">
        <f>IF('Data invoice'!Q157=0,"",'Data invoice'!R157)</f>
        <v/>
      </c>
      <c r="I228" s="320" t="str">
        <f>IF('Data invoice'!R157=0,"",'Data invoice'!S157)</f>
        <v/>
      </c>
      <c r="J228" s="367" t="str">
        <f>IF('Data invoice'!S157=0,"",'Data invoice'!T157)</f>
        <v/>
      </c>
      <c r="L228" s="284"/>
      <c r="M228" s="284"/>
      <c r="N228" s="284"/>
      <c r="O228" s="284"/>
      <c r="P228" s="284"/>
      <c r="Q228" s="284"/>
      <c r="R228" s="284"/>
      <c r="S228" s="284"/>
      <c r="T228" s="284"/>
      <c r="U228" s="284"/>
      <c r="V228" s="284"/>
      <c r="W228" s="284"/>
      <c r="X228" s="284"/>
      <c r="Y228" s="284"/>
      <c r="Z228" s="284"/>
      <c r="AA228" s="284"/>
      <c r="AB228" s="293"/>
      <c r="AC228" s="293"/>
      <c r="AD228" s="293"/>
      <c r="AE228" s="293"/>
      <c r="AF228" s="293"/>
      <c r="AG228" s="293"/>
      <c r="AH228" s="293"/>
      <c r="AI228" s="293"/>
      <c r="AJ228" s="293"/>
      <c r="AK228" s="293"/>
      <c r="AL228" s="293"/>
    </row>
    <row r="229" spans="1:38" s="414" customFormat="1" ht="16.5" customHeight="1">
      <c r="A229" s="284" t="str">
        <f>IF('Data invoice'!J158=0,"",'Data invoice'!K158)</f>
        <v/>
      </c>
      <c r="B229" s="284" t="str">
        <f>IF('Data invoice'!K158=0,"",'Data invoice'!L158)</f>
        <v/>
      </c>
      <c r="C229" s="284" t="str">
        <f>IF('Data invoice'!L158=0,"",'Data invoice'!M158)</f>
        <v/>
      </c>
      <c r="D229" s="284" t="str">
        <f>IF('Data invoice'!M158=0,"",'Data invoice'!N158)</f>
        <v/>
      </c>
      <c r="E229" s="284" t="str">
        <f>IF('Data invoice'!N158=0,"",'Data invoice'!O158)</f>
        <v/>
      </c>
      <c r="F229" s="284" t="str">
        <f>IF('Data invoice'!O158=0,"",'Data invoice'!P158)</f>
        <v/>
      </c>
      <c r="G229" s="284" t="str">
        <f>IF('Data invoice'!P158=0,"",'Data invoice'!Q158)</f>
        <v/>
      </c>
      <c r="H229" s="284" t="str">
        <f>IF('Data invoice'!Q158=0,"",'Data invoice'!R158)</f>
        <v/>
      </c>
      <c r="I229" s="320" t="str">
        <f>IF('Data invoice'!R158=0,"",'Data invoice'!S158)</f>
        <v/>
      </c>
      <c r="J229" s="367" t="str">
        <f>IF('Data invoice'!S158=0,"",'Data invoice'!T158)</f>
        <v/>
      </c>
      <c r="L229" s="284"/>
      <c r="M229" s="284"/>
      <c r="N229" s="284"/>
      <c r="O229" s="284"/>
      <c r="P229" s="284"/>
      <c r="Q229" s="284"/>
      <c r="R229" s="284"/>
      <c r="S229" s="284"/>
      <c r="T229" s="284"/>
      <c r="U229" s="284"/>
      <c r="V229" s="284"/>
      <c r="W229" s="284"/>
      <c r="X229" s="284"/>
      <c r="Y229" s="284"/>
      <c r="Z229" s="284"/>
      <c r="AA229" s="284"/>
      <c r="AB229" s="293"/>
      <c r="AC229" s="293"/>
      <c r="AD229" s="293"/>
      <c r="AE229" s="293"/>
      <c r="AF229" s="293"/>
      <c r="AG229" s="293"/>
      <c r="AH229" s="293"/>
      <c r="AI229" s="293"/>
      <c r="AJ229" s="293"/>
      <c r="AK229" s="293"/>
      <c r="AL229" s="293"/>
    </row>
    <row r="230" spans="1:38" s="414" customFormat="1" ht="16.5" customHeight="1">
      <c r="A230" s="284" t="str">
        <f>IF('Data invoice'!J159=0,"",'Data invoice'!K159)</f>
        <v/>
      </c>
      <c r="B230" s="284" t="str">
        <f>IF('Data invoice'!K159=0,"",'Data invoice'!L159)</f>
        <v/>
      </c>
      <c r="C230" s="284" t="str">
        <f>IF('Data invoice'!L159=0,"",'Data invoice'!M159)</f>
        <v/>
      </c>
      <c r="D230" s="284" t="str">
        <f>IF('Data invoice'!M159=0,"",'Data invoice'!N159)</f>
        <v/>
      </c>
      <c r="E230" s="284" t="str">
        <f>IF('Data invoice'!N159=0,"",'Data invoice'!O159)</f>
        <v/>
      </c>
      <c r="F230" s="284" t="str">
        <f>IF('Data invoice'!O159=0,"",'Data invoice'!P159)</f>
        <v/>
      </c>
      <c r="G230" s="284" t="str">
        <f>IF('Data invoice'!P159=0,"",'Data invoice'!Q159)</f>
        <v/>
      </c>
      <c r="H230" s="284" t="str">
        <f>IF('Data invoice'!Q159=0,"",'Data invoice'!R159)</f>
        <v/>
      </c>
      <c r="I230" s="320" t="str">
        <f>IF('Data invoice'!R159=0,"",'Data invoice'!S159)</f>
        <v/>
      </c>
      <c r="J230" s="367" t="str">
        <f>IF('Data invoice'!S159=0,"",'Data invoice'!T159)</f>
        <v/>
      </c>
      <c r="L230" s="284"/>
      <c r="M230" s="284"/>
      <c r="N230" s="284"/>
      <c r="O230" s="284"/>
      <c r="P230" s="284"/>
      <c r="Q230" s="284"/>
      <c r="R230" s="284"/>
      <c r="S230" s="284"/>
      <c r="T230" s="284"/>
      <c r="U230" s="284"/>
      <c r="V230" s="284"/>
      <c r="W230" s="284"/>
      <c r="X230" s="284"/>
      <c r="Y230" s="284"/>
      <c r="Z230" s="284"/>
      <c r="AA230" s="284"/>
      <c r="AB230" s="293"/>
      <c r="AC230" s="293"/>
      <c r="AD230" s="293"/>
      <c r="AE230" s="293"/>
      <c r="AF230" s="293"/>
      <c r="AG230" s="293"/>
      <c r="AH230" s="293"/>
      <c r="AI230" s="293"/>
      <c r="AJ230" s="293"/>
      <c r="AK230" s="293"/>
      <c r="AL230" s="293"/>
    </row>
    <row r="231" spans="1:38" s="414" customFormat="1" ht="16.5" customHeight="1">
      <c r="A231" s="284" t="str">
        <f>IF('Data invoice'!J160=0,"",'Data invoice'!K160)</f>
        <v/>
      </c>
      <c r="B231" s="284" t="str">
        <f>IF('Data invoice'!K160=0,"",'Data invoice'!L160)</f>
        <v/>
      </c>
      <c r="C231" s="284" t="str">
        <f>IF('Data invoice'!L160=0,"",'Data invoice'!M160)</f>
        <v/>
      </c>
      <c r="D231" s="284" t="str">
        <f>IF('Data invoice'!M160=0,"",'Data invoice'!N160)</f>
        <v/>
      </c>
      <c r="E231" s="284" t="str">
        <f>IF('Data invoice'!N160=0,"",'Data invoice'!O160)</f>
        <v/>
      </c>
      <c r="F231" s="284" t="str">
        <f>IF('Data invoice'!O160=0,"",'Data invoice'!P160)</f>
        <v/>
      </c>
      <c r="G231" s="284" t="str">
        <f>IF('Data invoice'!P160=0,"",'Data invoice'!Q160)</f>
        <v/>
      </c>
      <c r="H231" s="284" t="str">
        <f>IF('Data invoice'!Q160=0,"",'Data invoice'!R160)</f>
        <v/>
      </c>
      <c r="I231" s="320" t="str">
        <f>IF('Data invoice'!R160=0,"",'Data invoice'!S160)</f>
        <v/>
      </c>
      <c r="J231" s="367" t="str">
        <f>IF('Data invoice'!S160=0,"",'Data invoice'!T160)</f>
        <v/>
      </c>
      <c r="L231" s="284"/>
      <c r="M231" s="284"/>
      <c r="N231" s="284"/>
      <c r="O231" s="284"/>
      <c r="P231" s="284"/>
      <c r="Q231" s="284"/>
      <c r="R231" s="284"/>
      <c r="S231" s="284"/>
      <c r="T231" s="284"/>
      <c r="U231" s="284"/>
      <c r="V231" s="284"/>
      <c r="W231" s="284"/>
      <c r="X231" s="284"/>
      <c r="Y231" s="284"/>
      <c r="Z231" s="284"/>
      <c r="AA231" s="284"/>
      <c r="AB231" s="293"/>
      <c r="AC231" s="293"/>
      <c r="AD231" s="293"/>
      <c r="AE231" s="293"/>
      <c r="AF231" s="293"/>
      <c r="AG231" s="293"/>
      <c r="AH231" s="293"/>
      <c r="AI231" s="293"/>
      <c r="AJ231" s="293"/>
      <c r="AK231" s="293"/>
      <c r="AL231" s="293"/>
    </row>
    <row r="232" spans="1:38" s="414" customFormat="1" ht="16.5" customHeight="1">
      <c r="A232" s="284" t="str">
        <f>IF('Data invoice'!J161=0,"",'Data invoice'!K161)</f>
        <v/>
      </c>
      <c r="B232" s="284" t="str">
        <f>IF('Data invoice'!K161=0,"",'Data invoice'!L161)</f>
        <v/>
      </c>
      <c r="C232" s="284" t="str">
        <f>IF('Data invoice'!L161=0,"",'Data invoice'!M161)</f>
        <v/>
      </c>
      <c r="D232" s="284" t="str">
        <f>IF('Data invoice'!M161=0,"",'Data invoice'!N161)</f>
        <v/>
      </c>
      <c r="E232" s="284" t="str">
        <f>IF('Data invoice'!N161=0,"",'Data invoice'!O161)</f>
        <v/>
      </c>
      <c r="F232" s="284" t="str">
        <f>IF('Data invoice'!O161=0,"",'Data invoice'!P161)</f>
        <v/>
      </c>
      <c r="G232" s="284" t="str">
        <f>IF('Data invoice'!P161=0,"",'Data invoice'!Q161)</f>
        <v/>
      </c>
      <c r="H232" s="284" t="str">
        <f>IF('Data invoice'!Q161=0,"",'Data invoice'!R161)</f>
        <v/>
      </c>
      <c r="I232" s="320" t="str">
        <f>IF('Data invoice'!R161=0,"",'Data invoice'!S161)</f>
        <v/>
      </c>
      <c r="J232" s="367" t="str">
        <f>IF('Data invoice'!S161=0,"",'Data invoice'!T161)</f>
        <v/>
      </c>
      <c r="L232" s="284"/>
      <c r="M232" s="284"/>
      <c r="N232" s="284"/>
      <c r="O232" s="284"/>
      <c r="P232" s="284"/>
      <c r="Q232" s="284"/>
      <c r="R232" s="284"/>
      <c r="S232" s="284"/>
      <c r="T232" s="284"/>
      <c r="U232" s="284"/>
      <c r="V232" s="284"/>
      <c r="W232" s="284"/>
      <c r="X232" s="284"/>
      <c r="Y232" s="284"/>
      <c r="Z232" s="284"/>
      <c r="AA232" s="284"/>
      <c r="AB232" s="293"/>
      <c r="AC232" s="293"/>
      <c r="AD232" s="293"/>
      <c r="AE232" s="293"/>
      <c r="AF232" s="293"/>
      <c r="AG232" s="293"/>
      <c r="AH232" s="293"/>
      <c r="AI232" s="293"/>
      <c r="AJ232" s="293"/>
      <c r="AK232" s="293"/>
      <c r="AL232" s="293"/>
    </row>
    <row r="233" spans="1:38" s="414" customFormat="1" ht="16.5" customHeight="1">
      <c r="A233" s="284" t="str">
        <f>IF('Data invoice'!J162=0,"",'Data invoice'!K162)</f>
        <v/>
      </c>
      <c r="B233" s="284" t="str">
        <f>IF('Data invoice'!K162=0,"",'Data invoice'!L162)</f>
        <v/>
      </c>
      <c r="C233" s="284" t="str">
        <f>IF('Data invoice'!L162=0,"",'Data invoice'!M162)</f>
        <v/>
      </c>
      <c r="D233" s="284" t="str">
        <f>IF('Data invoice'!M162=0,"",'Data invoice'!N162)</f>
        <v/>
      </c>
      <c r="E233" s="284" t="str">
        <f>IF('Data invoice'!N162=0,"",'Data invoice'!O162)</f>
        <v/>
      </c>
      <c r="F233" s="284" t="str">
        <f>IF('Data invoice'!O162=0,"",'Data invoice'!P162)</f>
        <v/>
      </c>
      <c r="G233" s="284" t="str">
        <f>IF('Data invoice'!P162=0,"",'Data invoice'!Q162)</f>
        <v/>
      </c>
      <c r="H233" s="284" t="str">
        <f>IF('Data invoice'!Q162=0,"",'Data invoice'!R162)</f>
        <v/>
      </c>
      <c r="I233" s="320" t="str">
        <f>IF('Data invoice'!R162=0,"",'Data invoice'!S162)</f>
        <v/>
      </c>
      <c r="J233" s="367" t="str">
        <f>IF('Data invoice'!S162=0,"",'Data invoice'!T162)</f>
        <v/>
      </c>
      <c r="L233" s="284"/>
      <c r="M233" s="284"/>
      <c r="N233" s="284"/>
      <c r="O233" s="284"/>
      <c r="P233" s="279"/>
      <c r="Q233" s="279"/>
      <c r="R233" s="279"/>
      <c r="S233" s="284"/>
      <c r="T233" s="284"/>
      <c r="U233" s="284"/>
      <c r="V233" s="284"/>
      <c r="W233" s="284"/>
      <c r="X233" s="284"/>
      <c r="Y233" s="284"/>
      <c r="Z233" s="284"/>
      <c r="AA233" s="284"/>
      <c r="AB233" s="293"/>
      <c r="AC233" s="293"/>
      <c r="AD233" s="293"/>
      <c r="AE233" s="293"/>
      <c r="AF233" s="293"/>
      <c r="AG233" s="293"/>
      <c r="AH233" s="293"/>
      <c r="AI233" s="293"/>
      <c r="AJ233" s="293"/>
      <c r="AK233" s="293"/>
      <c r="AL233" s="293"/>
    </row>
    <row r="234" spans="1:38" s="414" customFormat="1" ht="16.5" customHeight="1">
      <c r="A234" s="284" t="str">
        <f>IF('Data invoice'!J163=0,"",'Data invoice'!K163)</f>
        <v/>
      </c>
      <c r="B234" s="284" t="str">
        <f>IF('Data invoice'!K163=0,"",'Data invoice'!L163)</f>
        <v/>
      </c>
      <c r="C234" s="284" t="str">
        <f>IF('Data invoice'!L163=0,"",'Data invoice'!M163)</f>
        <v/>
      </c>
      <c r="D234" s="284" t="str">
        <f>IF('Data invoice'!M163=0,"",'Data invoice'!N163)</f>
        <v/>
      </c>
      <c r="E234" s="284" t="str">
        <f>IF('Data invoice'!N163=0,"",'Data invoice'!O163)</f>
        <v/>
      </c>
      <c r="F234" s="284" t="str">
        <f>IF('Data invoice'!O163=0,"",'Data invoice'!P163)</f>
        <v/>
      </c>
      <c r="G234" s="284" t="str">
        <f>IF('Data invoice'!P163=0,"",'Data invoice'!Q163)</f>
        <v/>
      </c>
      <c r="H234" s="284" t="str">
        <f>IF('Data invoice'!Q163=0,"",'Data invoice'!R163)</f>
        <v/>
      </c>
      <c r="I234" s="320" t="str">
        <f>IF('Data invoice'!R163=0,"",'Data invoice'!S163)</f>
        <v/>
      </c>
      <c r="J234" s="367" t="str">
        <f>IF('Data invoice'!S163=0,"",'Data invoice'!T163)</f>
        <v/>
      </c>
      <c r="L234" s="284"/>
      <c r="M234" s="284"/>
      <c r="N234" s="284"/>
      <c r="O234" s="284"/>
      <c r="P234" s="279"/>
      <c r="Q234" s="279"/>
      <c r="R234" s="279"/>
      <c r="S234" s="284"/>
      <c r="T234" s="284"/>
      <c r="U234" s="284"/>
      <c r="V234" s="284"/>
      <c r="W234" s="284"/>
      <c r="X234" s="284"/>
      <c r="Y234" s="284"/>
      <c r="Z234" s="284"/>
      <c r="AA234" s="284"/>
      <c r="AB234" s="293"/>
      <c r="AC234" s="293"/>
      <c r="AD234" s="293"/>
      <c r="AE234" s="293"/>
      <c r="AF234" s="293"/>
      <c r="AG234" s="293"/>
      <c r="AH234" s="293"/>
      <c r="AI234" s="293"/>
      <c r="AJ234" s="293"/>
      <c r="AK234" s="293"/>
      <c r="AL234" s="293"/>
    </row>
    <row r="235" spans="1:38" s="414" customFormat="1" ht="16.5" customHeight="1">
      <c r="A235" s="284" t="str">
        <f>IF('Data invoice'!J164=0,"",'Data invoice'!K164)</f>
        <v/>
      </c>
      <c r="B235" s="284" t="str">
        <f>IF('Data invoice'!K164=0,"",'Data invoice'!L164)</f>
        <v/>
      </c>
      <c r="C235" s="284" t="str">
        <f>IF('Data invoice'!L164=0,"",'Data invoice'!M164)</f>
        <v/>
      </c>
      <c r="D235" s="284" t="str">
        <f>IF('Data invoice'!M164=0,"",'Data invoice'!N164)</f>
        <v/>
      </c>
      <c r="E235" s="284" t="str">
        <f>IF('Data invoice'!N164=0,"",'Data invoice'!O164)</f>
        <v/>
      </c>
      <c r="F235" s="284" t="str">
        <f>IF('Data invoice'!O164=0,"",'Data invoice'!P164)</f>
        <v/>
      </c>
      <c r="G235" s="284" t="str">
        <f>IF('Data invoice'!P164=0,"",'Data invoice'!Q164)</f>
        <v/>
      </c>
      <c r="H235" s="284" t="str">
        <f>IF('Data invoice'!Q164=0,"",'Data invoice'!R164)</f>
        <v/>
      </c>
      <c r="I235" s="320" t="str">
        <f>IF('Data invoice'!R164=0,"",'Data invoice'!S164)</f>
        <v/>
      </c>
      <c r="J235" s="367" t="str">
        <f>IF('Data invoice'!S164=0,"",'Data invoice'!T164)</f>
        <v/>
      </c>
      <c r="L235" s="284"/>
      <c r="M235" s="284"/>
      <c r="N235" s="279"/>
      <c r="O235" s="279"/>
      <c r="P235" s="279"/>
      <c r="Q235" s="279"/>
      <c r="R235" s="279"/>
      <c r="S235" s="284"/>
      <c r="T235" s="284"/>
      <c r="U235" s="284"/>
      <c r="V235" s="284"/>
      <c r="W235" s="284"/>
      <c r="X235" s="284"/>
      <c r="Y235" s="284"/>
      <c r="Z235" s="284"/>
      <c r="AA235" s="284"/>
      <c r="AB235" s="293"/>
      <c r="AC235" s="293"/>
      <c r="AD235" s="293"/>
      <c r="AE235" s="293"/>
      <c r="AF235" s="293"/>
      <c r="AG235" s="293"/>
      <c r="AH235" s="293"/>
      <c r="AI235" s="293"/>
      <c r="AJ235" s="293"/>
      <c r="AK235" s="293"/>
      <c r="AL235" s="293"/>
    </row>
    <row r="236" spans="1:38" s="414" customFormat="1" ht="13.5" customHeight="1">
      <c r="A236" s="284" t="str">
        <f>IF('Data invoice'!J165=0,"",'Data invoice'!K165)</f>
        <v/>
      </c>
      <c r="B236" s="284" t="str">
        <f>IF('Data invoice'!K165=0,"",'Data invoice'!L165)</f>
        <v/>
      </c>
      <c r="C236" s="284" t="str">
        <f>IF('Data invoice'!L165=0,"",'Data invoice'!M165)</f>
        <v/>
      </c>
      <c r="D236" s="284" t="str">
        <f>IF('Data invoice'!M165=0,"",'Data invoice'!N165)</f>
        <v/>
      </c>
      <c r="E236" s="284" t="str">
        <f>IF('Data invoice'!N165=0,"",'Data invoice'!O165)</f>
        <v/>
      </c>
      <c r="F236" s="284" t="str">
        <f>IF('Data invoice'!O165=0,"",'Data invoice'!P165)</f>
        <v/>
      </c>
      <c r="G236" s="284" t="str">
        <f>IF('Data invoice'!P165=0,"",'Data invoice'!Q165)</f>
        <v/>
      </c>
      <c r="H236" s="284" t="str">
        <f>IF('Data invoice'!Q165=0,"",'Data invoice'!R165)</f>
        <v/>
      </c>
      <c r="I236" s="320" t="str">
        <f>IF('Data invoice'!R165=0,"",'Data invoice'!S165)</f>
        <v/>
      </c>
      <c r="J236" s="367" t="str">
        <f>IF('Data invoice'!S165=0,"",'Data invoice'!T165)</f>
        <v/>
      </c>
      <c r="L236" s="284"/>
      <c r="M236" s="284"/>
      <c r="N236" s="279"/>
      <c r="O236" s="279"/>
      <c r="P236" s="279"/>
      <c r="Q236" s="279"/>
      <c r="R236" s="279"/>
      <c r="S236" s="284"/>
      <c r="T236" s="284"/>
      <c r="U236" s="284"/>
      <c r="V236" s="284"/>
      <c r="W236" s="284"/>
      <c r="X236" s="284"/>
      <c r="Y236" s="284"/>
      <c r="Z236" s="284"/>
      <c r="AA236" s="284"/>
      <c r="AB236" s="293"/>
      <c r="AC236" s="293"/>
      <c r="AD236" s="293"/>
      <c r="AE236" s="293"/>
      <c r="AF236" s="293"/>
      <c r="AG236" s="293"/>
      <c r="AH236" s="293"/>
      <c r="AI236" s="293"/>
      <c r="AJ236" s="293"/>
      <c r="AK236" s="293"/>
      <c r="AL236" s="293"/>
    </row>
    <row r="237" spans="1:38" s="414" customFormat="1" ht="13.5" customHeight="1">
      <c r="A237" s="284" t="str">
        <f>IF('Data invoice'!J166=0,"",'Data invoice'!K166)</f>
        <v/>
      </c>
      <c r="B237" s="284" t="str">
        <f>IF('Data invoice'!K166=0,"",'Data invoice'!L166)</f>
        <v/>
      </c>
      <c r="C237" s="284" t="str">
        <f>IF('Data invoice'!L166=0,"",'Data invoice'!M166)</f>
        <v/>
      </c>
      <c r="D237" s="284" t="str">
        <f>IF('Data invoice'!M166=0,"",'Data invoice'!N166)</f>
        <v/>
      </c>
      <c r="E237" s="284" t="str">
        <f>IF('Data invoice'!N166=0,"",'Data invoice'!O166)</f>
        <v/>
      </c>
      <c r="F237" s="284" t="str">
        <f>IF('Data invoice'!O166=0,"",'Data invoice'!P166)</f>
        <v/>
      </c>
      <c r="G237" s="284" t="str">
        <f>IF('Data invoice'!P166=0,"",'Data invoice'!Q166)</f>
        <v/>
      </c>
      <c r="H237" s="284" t="str">
        <f>IF('Data invoice'!Q166=0,"",'Data invoice'!R166)</f>
        <v/>
      </c>
      <c r="I237" s="320" t="str">
        <f>IF('Data invoice'!R166=0,"",'Data invoice'!S166)</f>
        <v/>
      </c>
      <c r="J237" s="367" t="str">
        <f>IF('Data invoice'!S166=0,"",'Data invoice'!T166)</f>
        <v/>
      </c>
      <c r="L237" s="284"/>
      <c r="M237" s="284"/>
      <c r="N237" s="279"/>
      <c r="O237" s="279"/>
      <c r="P237" s="279"/>
      <c r="Q237" s="279"/>
      <c r="R237" s="279"/>
      <c r="S237" s="279"/>
      <c r="T237" s="279"/>
      <c r="U237" s="284"/>
      <c r="V237" s="284"/>
      <c r="W237" s="284"/>
      <c r="X237" s="284"/>
      <c r="Y237" s="284"/>
      <c r="Z237" s="284"/>
      <c r="AA237" s="284"/>
      <c r="AB237" s="293"/>
      <c r="AC237" s="293"/>
      <c r="AD237" s="293"/>
      <c r="AE237" s="293"/>
      <c r="AF237" s="293"/>
      <c r="AG237" s="293"/>
      <c r="AH237" s="293"/>
      <c r="AI237" s="293"/>
      <c r="AJ237" s="293"/>
      <c r="AK237" s="293"/>
      <c r="AL237" s="293"/>
    </row>
    <row r="238" spans="1:38" s="414" customFormat="1" ht="16.5" customHeight="1">
      <c r="A238" s="284" t="str">
        <f>IF('Data invoice'!J167=0,"",'Data invoice'!K167)</f>
        <v/>
      </c>
      <c r="B238" s="284" t="str">
        <f>IF('Data invoice'!K167=0,"",'Data invoice'!L167)</f>
        <v/>
      </c>
      <c r="C238" s="284" t="str">
        <f>IF('Data invoice'!L167=0,"",'Data invoice'!M167)</f>
        <v/>
      </c>
      <c r="D238" s="284" t="str">
        <f>IF('Data invoice'!M167=0,"",'Data invoice'!N167)</f>
        <v/>
      </c>
      <c r="E238" s="284" t="str">
        <f>IF('Data invoice'!N167=0,"",'Data invoice'!O167)</f>
        <v/>
      </c>
      <c r="F238" s="284" t="str">
        <f>IF('Data invoice'!O167=0,"",'Data invoice'!P167)</f>
        <v/>
      </c>
      <c r="G238" s="284" t="str">
        <f>IF('Data invoice'!P167=0,"",'Data invoice'!Q167)</f>
        <v/>
      </c>
      <c r="H238" s="284" t="str">
        <f>IF('Data invoice'!Q167=0,"",'Data invoice'!R167)</f>
        <v/>
      </c>
      <c r="I238" s="320" t="str">
        <f>IF('Data invoice'!R167=0,"",'Data invoice'!S167)</f>
        <v/>
      </c>
      <c r="J238" s="367" t="str">
        <f>IF('Data invoice'!S167=0,"",'Data invoice'!T167)</f>
        <v/>
      </c>
      <c r="L238" s="284"/>
      <c r="M238" s="284"/>
      <c r="N238" s="279"/>
      <c r="O238" s="279"/>
      <c r="P238" s="279"/>
      <c r="Q238" s="279"/>
      <c r="R238" s="279"/>
      <c r="S238" s="279"/>
      <c r="T238" s="279"/>
      <c r="U238" s="284"/>
      <c r="V238" s="284"/>
      <c r="W238" s="284"/>
      <c r="X238" s="284"/>
      <c r="Y238" s="284"/>
      <c r="Z238" s="284"/>
      <c r="AA238" s="284"/>
      <c r="AB238" s="293"/>
      <c r="AC238" s="293"/>
      <c r="AD238" s="293"/>
      <c r="AE238" s="293"/>
      <c r="AF238" s="293"/>
      <c r="AG238" s="293"/>
      <c r="AH238" s="293"/>
      <c r="AI238" s="293"/>
      <c r="AJ238" s="293"/>
      <c r="AK238" s="293"/>
      <c r="AL238" s="293"/>
    </row>
    <row r="239" spans="1:38" s="414" customFormat="1" ht="16.5" customHeight="1">
      <c r="A239" s="284" t="str">
        <f>IF('Data invoice'!J168=0,"",'Data invoice'!K168)</f>
        <v/>
      </c>
      <c r="B239" s="284" t="str">
        <f>IF('Data invoice'!K168=0,"",'Data invoice'!L168)</f>
        <v/>
      </c>
      <c r="C239" s="284" t="str">
        <f>IF('Data invoice'!L168=0,"",'Data invoice'!M168)</f>
        <v/>
      </c>
      <c r="D239" s="284" t="str">
        <f>IF('Data invoice'!M168=0,"",'Data invoice'!N168)</f>
        <v/>
      </c>
      <c r="E239" s="284" t="str">
        <f>IF('Data invoice'!N168=0,"",'Data invoice'!O168)</f>
        <v/>
      </c>
      <c r="F239" s="284" t="str">
        <f>IF('Data invoice'!O168=0,"",'Data invoice'!P168)</f>
        <v/>
      </c>
      <c r="G239" s="284" t="str">
        <f>IF('Data invoice'!P168=0,"",'Data invoice'!Q168)</f>
        <v/>
      </c>
      <c r="H239" s="284" t="str">
        <f>IF('Data invoice'!Q168=0,"",'Data invoice'!R168)</f>
        <v/>
      </c>
      <c r="I239" s="320" t="str">
        <f>IF('Data invoice'!R168=0,"",'Data invoice'!S168)</f>
        <v/>
      </c>
      <c r="J239" s="367" t="str">
        <f>IF('Data invoice'!S168=0,"",'Data invoice'!T168)</f>
        <v/>
      </c>
      <c r="L239" s="284"/>
      <c r="M239" s="284"/>
      <c r="N239" s="279"/>
      <c r="O239" s="279"/>
      <c r="P239" s="279"/>
      <c r="Q239" s="279"/>
      <c r="R239" s="279"/>
      <c r="S239" s="279"/>
      <c r="T239" s="279"/>
      <c r="U239" s="284"/>
      <c r="V239" s="284"/>
      <c r="W239" s="284"/>
      <c r="X239" s="284"/>
      <c r="Y239" s="284"/>
      <c r="Z239" s="284"/>
      <c r="AA239" s="284"/>
      <c r="AB239" s="293"/>
      <c r="AC239" s="293"/>
      <c r="AD239" s="293"/>
      <c r="AE239" s="293"/>
      <c r="AF239" s="293"/>
      <c r="AG239" s="293"/>
      <c r="AH239" s="293"/>
      <c r="AI239" s="293"/>
      <c r="AJ239" s="293"/>
      <c r="AK239" s="293"/>
      <c r="AL239" s="293"/>
    </row>
    <row r="240" spans="1:38" s="414" customFormat="1" ht="16.5" customHeight="1">
      <c r="A240" s="284" t="str">
        <f>IF('Data invoice'!J169=0,"",'Data invoice'!K169)</f>
        <v/>
      </c>
      <c r="B240" s="284" t="str">
        <f>IF('Data invoice'!K169=0,"",'Data invoice'!L169)</f>
        <v/>
      </c>
      <c r="C240" s="284" t="str">
        <f>IF('Data invoice'!L169=0,"",'Data invoice'!M169)</f>
        <v/>
      </c>
      <c r="D240" s="284" t="str">
        <f>IF('Data invoice'!M169=0,"",'Data invoice'!N169)</f>
        <v/>
      </c>
      <c r="E240" s="284" t="str">
        <f>IF('Data invoice'!N169=0,"",'Data invoice'!O169)</f>
        <v/>
      </c>
      <c r="F240" s="284" t="str">
        <f>IF('Data invoice'!O169=0,"",'Data invoice'!P169)</f>
        <v/>
      </c>
      <c r="G240" s="284" t="str">
        <f>IF('Data invoice'!P169=0,"",'Data invoice'!Q169)</f>
        <v/>
      </c>
      <c r="H240" s="284" t="str">
        <f>IF('Data invoice'!Q169=0,"",'Data invoice'!R169)</f>
        <v/>
      </c>
      <c r="I240" s="320" t="str">
        <f>IF('Data invoice'!R169=0,"",'Data invoice'!S169)</f>
        <v/>
      </c>
      <c r="J240" s="367" t="str">
        <f>IF('Data invoice'!S169=0,"",'Data invoice'!T169)</f>
        <v/>
      </c>
      <c r="L240" s="284"/>
      <c r="M240" s="284"/>
      <c r="N240" s="279"/>
      <c r="O240" s="279"/>
      <c r="P240" s="279"/>
      <c r="Q240" s="279"/>
      <c r="R240" s="279"/>
      <c r="S240" s="279"/>
      <c r="T240" s="279"/>
      <c r="U240" s="284"/>
      <c r="V240" s="284"/>
      <c r="W240" s="284"/>
      <c r="X240" s="284"/>
      <c r="Y240" s="284"/>
      <c r="Z240" s="284"/>
      <c r="AA240" s="284"/>
      <c r="AB240" s="293"/>
      <c r="AC240" s="293"/>
      <c r="AD240" s="293"/>
      <c r="AE240" s="293"/>
      <c r="AF240" s="293"/>
      <c r="AG240" s="293"/>
      <c r="AH240" s="293"/>
      <c r="AI240" s="293"/>
      <c r="AJ240" s="293"/>
      <c r="AK240" s="293"/>
      <c r="AL240" s="293"/>
    </row>
    <row r="241" spans="1:38" s="414" customFormat="1" ht="16.5" customHeight="1">
      <c r="A241" s="284" t="str">
        <f>IF('Data invoice'!J170=0,"",'Data invoice'!K170)</f>
        <v/>
      </c>
      <c r="B241" s="284" t="str">
        <f>IF('Data invoice'!K170=0,"",'Data invoice'!L170)</f>
        <v/>
      </c>
      <c r="C241" s="284" t="str">
        <f>IF('Data invoice'!L170=0,"",'Data invoice'!M170)</f>
        <v/>
      </c>
      <c r="D241" s="284" t="str">
        <f>IF('Data invoice'!M170=0,"",'Data invoice'!N170)</f>
        <v/>
      </c>
      <c r="E241" s="284" t="str">
        <f>IF('Data invoice'!N170=0,"",'Data invoice'!O170)</f>
        <v/>
      </c>
      <c r="F241" s="284" t="str">
        <f>IF('Data invoice'!O170=0,"",'Data invoice'!P170)</f>
        <v/>
      </c>
      <c r="G241" s="284" t="str">
        <f>IF('Data invoice'!P170=0,"",'Data invoice'!Q170)</f>
        <v/>
      </c>
      <c r="H241" s="284" t="str">
        <f>IF('Data invoice'!Q170=0,"",'Data invoice'!R170)</f>
        <v/>
      </c>
      <c r="I241" s="320" t="str">
        <f>IF('Data invoice'!R170=0,"",'Data invoice'!S170)</f>
        <v/>
      </c>
      <c r="J241" s="367" t="str">
        <f>IF('Data invoice'!S170=0,"",'Data invoice'!T170)</f>
        <v/>
      </c>
      <c r="L241" s="284"/>
      <c r="M241" s="279"/>
      <c r="N241" s="279"/>
      <c r="O241" s="279"/>
      <c r="P241" s="279"/>
      <c r="Q241" s="279"/>
      <c r="R241" s="279"/>
      <c r="S241" s="279"/>
      <c r="T241" s="279"/>
      <c r="U241" s="284"/>
      <c r="V241" s="284"/>
      <c r="W241" s="284"/>
      <c r="X241" s="284"/>
      <c r="Y241" s="284"/>
      <c r="Z241" s="284"/>
      <c r="AA241" s="284"/>
      <c r="AB241" s="293"/>
      <c r="AC241" s="293"/>
      <c r="AD241" s="293"/>
      <c r="AE241" s="293"/>
      <c r="AF241" s="293"/>
      <c r="AG241" s="293"/>
      <c r="AH241" s="293"/>
      <c r="AI241" s="293"/>
      <c r="AJ241" s="293"/>
      <c r="AK241" s="293"/>
      <c r="AL241" s="293"/>
    </row>
    <row r="242" spans="1:38" s="414" customFormat="1" ht="16.5" customHeight="1">
      <c r="A242" s="284" t="str">
        <f>IF('Data invoice'!J171=0,"",'Data invoice'!K171)</f>
        <v/>
      </c>
      <c r="B242" s="284" t="str">
        <f>IF('Data invoice'!K171=0,"",'Data invoice'!L171)</f>
        <v/>
      </c>
      <c r="C242" s="284" t="str">
        <f>IF('Data invoice'!L171=0,"",'Data invoice'!M171)</f>
        <v/>
      </c>
      <c r="D242" s="284" t="str">
        <f>IF('Data invoice'!M171=0,"",'Data invoice'!N171)</f>
        <v/>
      </c>
      <c r="E242" s="284" t="str">
        <f>IF('Data invoice'!N171=0,"",'Data invoice'!O171)</f>
        <v/>
      </c>
      <c r="F242" s="284" t="str">
        <f>IF('Data invoice'!O171=0,"",'Data invoice'!P171)</f>
        <v/>
      </c>
      <c r="G242" s="284" t="str">
        <f>IF('Data invoice'!P171=0,"",'Data invoice'!Q171)</f>
        <v/>
      </c>
      <c r="H242" s="284" t="str">
        <f>IF('Data invoice'!Q171=0,"",'Data invoice'!R171)</f>
        <v/>
      </c>
      <c r="I242" s="320" t="str">
        <f>IF('Data invoice'!R171=0,"",'Data invoice'!S171)</f>
        <v/>
      </c>
      <c r="J242" s="367" t="str">
        <f>IF('Data invoice'!S171=0,"",'Data invoice'!T171)</f>
        <v/>
      </c>
      <c r="L242" s="284"/>
      <c r="M242" s="279"/>
      <c r="N242" s="279"/>
      <c r="O242" s="279"/>
      <c r="P242" s="279"/>
      <c r="Q242" s="279"/>
      <c r="R242" s="279"/>
      <c r="S242" s="279"/>
      <c r="T242" s="279"/>
      <c r="U242" s="284"/>
      <c r="V242" s="284"/>
      <c r="W242" s="284"/>
      <c r="X242" s="284"/>
      <c r="Y242" s="284"/>
      <c r="Z242" s="284"/>
      <c r="AA242" s="284"/>
      <c r="AB242" s="293"/>
      <c r="AC242" s="293"/>
      <c r="AD242" s="293"/>
      <c r="AE242" s="293"/>
      <c r="AF242" s="293"/>
      <c r="AG242" s="293"/>
      <c r="AH242" s="293"/>
      <c r="AI242" s="293"/>
      <c r="AJ242" s="293"/>
      <c r="AK242" s="293"/>
      <c r="AL242" s="293"/>
    </row>
    <row r="243" spans="1:38" s="414" customFormat="1" ht="16.5" customHeight="1">
      <c r="A243" s="284" t="str">
        <f>IF('Data invoice'!J172=0,"",'Data invoice'!K172)</f>
        <v/>
      </c>
      <c r="B243" s="284" t="str">
        <f>IF('Data invoice'!K172=0,"",'Data invoice'!L172)</f>
        <v/>
      </c>
      <c r="C243" s="284" t="str">
        <f>IF('Data invoice'!L172=0,"",'Data invoice'!M172)</f>
        <v/>
      </c>
      <c r="D243" s="284" t="str">
        <f>IF('Data invoice'!M172=0,"",'Data invoice'!N172)</f>
        <v/>
      </c>
      <c r="E243" s="284" t="str">
        <f>IF('Data invoice'!N172=0,"",'Data invoice'!O172)</f>
        <v/>
      </c>
      <c r="F243" s="284" t="str">
        <f>IF('Data invoice'!O172=0,"",'Data invoice'!P172)</f>
        <v/>
      </c>
      <c r="G243" s="284" t="str">
        <f>IF('Data invoice'!P172=0,"",'Data invoice'!Q172)</f>
        <v/>
      </c>
      <c r="H243" s="284" t="str">
        <f>IF('Data invoice'!Q172=0,"",'Data invoice'!R172)</f>
        <v/>
      </c>
      <c r="I243" s="320" t="str">
        <f>IF('Data invoice'!R172=0,"",'Data invoice'!S172)</f>
        <v/>
      </c>
      <c r="J243" s="367" t="str">
        <f>IF('Data invoice'!S172=0,"",'Data invoice'!T172)</f>
        <v/>
      </c>
      <c r="L243" s="284"/>
      <c r="M243" s="279"/>
      <c r="N243" s="279"/>
      <c r="O243" s="279"/>
      <c r="P243" s="279"/>
      <c r="Q243" s="279"/>
      <c r="R243" s="279"/>
      <c r="S243" s="279"/>
      <c r="T243" s="279"/>
      <c r="U243" s="284"/>
      <c r="V243" s="284"/>
      <c r="W243" s="284"/>
      <c r="X243" s="284"/>
      <c r="Y243" s="284"/>
      <c r="Z243" s="284"/>
      <c r="AA243" s="284"/>
      <c r="AB243" s="293"/>
      <c r="AC243" s="293"/>
      <c r="AD243" s="293"/>
      <c r="AE243" s="293"/>
      <c r="AF243" s="293"/>
      <c r="AG243" s="293"/>
      <c r="AH243" s="293"/>
      <c r="AI243" s="293"/>
      <c r="AJ243" s="293"/>
      <c r="AK243" s="293"/>
      <c r="AL243" s="293"/>
    </row>
    <row r="244" spans="1:38" s="414" customFormat="1" ht="13.5" customHeight="1">
      <c r="A244" s="284" t="str">
        <f>IF('Data invoice'!J173=0,"",'Data invoice'!K173)</f>
        <v/>
      </c>
      <c r="B244" s="284" t="str">
        <f>IF('Data invoice'!K173=0,"",'Data invoice'!L173)</f>
        <v/>
      </c>
      <c r="C244" s="284" t="str">
        <f>IF('Data invoice'!L173=0,"",'Data invoice'!M173)</f>
        <v/>
      </c>
      <c r="D244" s="284" t="str">
        <f>IF('Data invoice'!M173=0,"",'Data invoice'!N173)</f>
        <v/>
      </c>
      <c r="E244" s="284" t="str">
        <f>IF('Data invoice'!N173=0,"",'Data invoice'!O173)</f>
        <v/>
      </c>
      <c r="F244" s="284" t="str">
        <f>IF('Data invoice'!O173=0,"",'Data invoice'!P173)</f>
        <v/>
      </c>
      <c r="G244" s="284" t="str">
        <f>IF('Data invoice'!P173=0,"",'Data invoice'!Q173)</f>
        <v/>
      </c>
      <c r="H244" s="284" t="str">
        <f>IF('Data invoice'!Q173=0,"",'Data invoice'!R173)</f>
        <v/>
      </c>
      <c r="I244" s="320" t="str">
        <f>IF('Data invoice'!R173=0,"",'Data invoice'!S173)</f>
        <v/>
      </c>
      <c r="J244" s="367" t="str">
        <f>IF('Data invoice'!S173=0,"",'Data invoice'!T173)</f>
        <v/>
      </c>
      <c r="L244" s="284"/>
      <c r="M244" s="279"/>
      <c r="N244" s="279"/>
      <c r="O244" s="279"/>
      <c r="P244" s="279"/>
      <c r="Q244" s="279"/>
      <c r="R244" s="279"/>
      <c r="S244" s="279"/>
      <c r="T244" s="279"/>
      <c r="U244" s="284"/>
      <c r="V244" s="284"/>
      <c r="W244" s="284"/>
      <c r="X244" s="284"/>
      <c r="Y244" s="284"/>
      <c r="Z244" s="284"/>
      <c r="AA244" s="284"/>
      <c r="AB244" s="293"/>
      <c r="AC244" s="293"/>
      <c r="AD244" s="293"/>
      <c r="AE244" s="293"/>
      <c r="AF244" s="293"/>
      <c r="AG244" s="293"/>
      <c r="AH244" s="293"/>
      <c r="AI244" s="293"/>
      <c r="AJ244" s="293"/>
      <c r="AK244" s="293"/>
      <c r="AL244" s="293"/>
    </row>
    <row r="245" spans="1:38" s="414" customFormat="1" ht="13.5" customHeight="1">
      <c r="A245" s="284" t="str">
        <f>IF('Data invoice'!J174=0,"",'Data invoice'!K174)</f>
        <v/>
      </c>
      <c r="B245" s="284" t="str">
        <f>IF('Data invoice'!K174=0,"",'Data invoice'!L174)</f>
        <v/>
      </c>
      <c r="C245" s="284" t="str">
        <f>IF('Data invoice'!L174=0,"",'Data invoice'!M174)</f>
        <v/>
      </c>
      <c r="D245" s="284" t="str">
        <f>IF('Data invoice'!M174=0,"",'Data invoice'!N174)</f>
        <v/>
      </c>
      <c r="E245" s="284" t="str">
        <f>IF('Data invoice'!N174=0,"",'Data invoice'!O174)</f>
        <v/>
      </c>
      <c r="F245" s="284" t="str">
        <f>IF('Data invoice'!O174=0,"",'Data invoice'!P174)</f>
        <v/>
      </c>
      <c r="G245" s="284" t="str">
        <f>IF('Data invoice'!P174=0,"",'Data invoice'!Q174)</f>
        <v/>
      </c>
      <c r="H245" s="284" t="str">
        <f>IF('Data invoice'!Q174=0,"",'Data invoice'!R174)</f>
        <v/>
      </c>
      <c r="I245" s="320" t="str">
        <f>IF('Data invoice'!R174=0,"",'Data invoice'!S174)</f>
        <v/>
      </c>
      <c r="J245" s="367" t="str">
        <f>IF('Data invoice'!S174=0,"",'Data invoice'!T174)</f>
        <v/>
      </c>
      <c r="L245" s="284"/>
      <c r="M245" s="279"/>
      <c r="N245" s="279"/>
      <c r="O245" s="279"/>
      <c r="P245" s="279"/>
      <c r="Q245" s="279"/>
      <c r="R245" s="279"/>
      <c r="S245" s="279"/>
      <c r="T245" s="279"/>
      <c r="U245" s="284"/>
      <c r="V245" s="284"/>
      <c r="W245" s="284"/>
      <c r="X245" s="284"/>
      <c r="Y245" s="284"/>
      <c r="Z245" s="284"/>
      <c r="AA245" s="284"/>
      <c r="AB245" s="293"/>
      <c r="AC245" s="293"/>
      <c r="AD245" s="293"/>
      <c r="AE245" s="293"/>
      <c r="AF245" s="293"/>
      <c r="AG245" s="293"/>
      <c r="AH245" s="293"/>
      <c r="AI245" s="293"/>
      <c r="AJ245" s="293"/>
      <c r="AK245" s="293"/>
      <c r="AL245" s="293"/>
    </row>
    <row r="246" spans="1:38" s="414" customFormat="1" ht="16.5" customHeight="1">
      <c r="A246" s="284" t="str">
        <f>IF('Data invoice'!J175=0,"",'Data invoice'!K175)</f>
        <v/>
      </c>
      <c r="B246" s="284" t="str">
        <f>IF('Data invoice'!K175=0,"",'Data invoice'!L175)</f>
        <v/>
      </c>
      <c r="C246" s="284" t="str">
        <f>IF('Data invoice'!L175=0,"",'Data invoice'!M175)</f>
        <v/>
      </c>
      <c r="D246" s="284" t="str">
        <f>IF('Data invoice'!M175=0,"",'Data invoice'!N175)</f>
        <v/>
      </c>
      <c r="E246" s="284" t="str">
        <f>IF('Data invoice'!N175=0,"",'Data invoice'!O175)</f>
        <v/>
      </c>
      <c r="F246" s="284" t="str">
        <f>IF('Data invoice'!O175=0,"",'Data invoice'!P175)</f>
        <v/>
      </c>
      <c r="G246" s="284" t="str">
        <f>IF('Data invoice'!P175=0,"",'Data invoice'!Q175)</f>
        <v/>
      </c>
      <c r="H246" s="284" t="str">
        <f>IF('Data invoice'!Q175=0,"",'Data invoice'!R175)</f>
        <v/>
      </c>
      <c r="I246" s="320" t="str">
        <f>IF('Data invoice'!R175=0,"",'Data invoice'!S175)</f>
        <v/>
      </c>
      <c r="J246" s="367" t="str">
        <f>IF('Data invoice'!S175=0,"",'Data invoice'!T175)</f>
        <v/>
      </c>
      <c r="L246" s="284"/>
      <c r="M246" s="279"/>
      <c r="N246" s="279"/>
      <c r="O246" s="279"/>
      <c r="P246" s="279"/>
      <c r="Q246" s="279"/>
      <c r="R246" s="279"/>
      <c r="S246" s="279"/>
      <c r="T246" s="279"/>
      <c r="U246" s="284"/>
      <c r="V246" s="284"/>
      <c r="W246" s="284"/>
      <c r="X246" s="284"/>
      <c r="Y246" s="284"/>
      <c r="Z246" s="284"/>
      <c r="AA246" s="284"/>
      <c r="AB246" s="293"/>
      <c r="AC246" s="293"/>
      <c r="AD246" s="293"/>
      <c r="AE246" s="293"/>
      <c r="AF246" s="293"/>
      <c r="AG246" s="293"/>
      <c r="AH246" s="293"/>
      <c r="AI246" s="293"/>
      <c r="AJ246" s="293"/>
      <c r="AK246" s="293"/>
      <c r="AL246" s="293"/>
    </row>
    <row r="247" spans="1:38" s="414" customFormat="1" ht="16.5" customHeight="1">
      <c r="A247" s="284" t="str">
        <f>IF('Data invoice'!J176=0,"",'Data invoice'!K176)</f>
        <v/>
      </c>
      <c r="B247" s="284" t="str">
        <f>IF('Data invoice'!K176=0,"",'Data invoice'!L176)</f>
        <v/>
      </c>
      <c r="C247" s="284" t="str">
        <f>IF('Data invoice'!L176=0,"",'Data invoice'!M176)</f>
        <v/>
      </c>
      <c r="D247" s="284" t="str">
        <f>IF('Data invoice'!M176=0,"",'Data invoice'!N176)</f>
        <v/>
      </c>
      <c r="E247" s="284" t="str">
        <f>IF('Data invoice'!N176=0,"",'Data invoice'!O176)</f>
        <v/>
      </c>
      <c r="F247" s="284" t="str">
        <f>IF('Data invoice'!O176=0,"",'Data invoice'!P176)</f>
        <v/>
      </c>
      <c r="G247" s="284" t="str">
        <f>IF('Data invoice'!P176=0,"",'Data invoice'!Q176)</f>
        <v/>
      </c>
      <c r="H247" s="284" t="str">
        <f>IF('Data invoice'!Q176=0,"",'Data invoice'!R176)</f>
        <v/>
      </c>
      <c r="I247" s="320" t="str">
        <f>IF('Data invoice'!R176=0,"",'Data invoice'!S176)</f>
        <v/>
      </c>
      <c r="J247" s="367" t="str">
        <f>IF('Data invoice'!S176=0,"",'Data invoice'!T176)</f>
        <v/>
      </c>
      <c r="L247" s="279"/>
      <c r="M247" s="279"/>
      <c r="N247" s="279"/>
      <c r="O247" s="279"/>
      <c r="P247" s="279"/>
      <c r="Q247" s="279"/>
      <c r="R247" s="279"/>
      <c r="S247" s="279"/>
      <c r="T247" s="279"/>
      <c r="U247" s="279"/>
      <c r="V247" s="279"/>
      <c r="W247" s="279"/>
      <c r="X247" s="279"/>
      <c r="Y247" s="279"/>
      <c r="Z247" s="279"/>
      <c r="AA247" s="279"/>
      <c r="AB247" s="296"/>
      <c r="AC247" s="296"/>
      <c r="AD247" s="296"/>
      <c r="AE247" s="296"/>
      <c r="AF247" s="296"/>
      <c r="AG247" s="296"/>
      <c r="AH247" s="296"/>
      <c r="AI247" s="296"/>
      <c r="AJ247" s="296"/>
      <c r="AK247" s="296"/>
      <c r="AL247" s="296"/>
    </row>
    <row r="248" spans="1:38" s="414" customFormat="1" ht="16.5" customHeight="1">
      <c r="A248" s="284" t="str">
        <f>IF('Data invoice'!J177=0,"",'Data invoice'!K177)</f>
        <v/>
      </c>
      <c r="B248" s="284" t="str">
        <f>IF('Data invoice'!K177=0,"",'Data invoice'!L177)</f>
        <v/>
      </c>
      <c r="C248" s="284" t="str">
        <f>IF('Data invoice'!L177=0,"",'Data invoice'!M177)</f>
        <v/>
      </c>
      <c r="D248" s="284" t="str">
        <f>IF('Data invoice'!M177=0,"",'Data invoice'!N177)</f>
        <v/>
      </c>
      <c r="E248" s="284" t="str">
        <f>IF('Data invoice'!N177=0,"",'Data invoice'!O177)</f>
        <v/>
      </c>
      <c r="F248" s="284" t="str">
        <f>IF('Data invoice'!O177=0,"",'Data invoice'!P177)</f>
        <v/>
      </c>
      <c r="G248" s="284" t="str">
        <f>IF('Data invoice'!P177=0,"",'Data invoice'!Q177)</f>
        <v/>
      </c>
      <c r="H248" s="284" t="str">
        <f>IF('Data invoice'!Q177=0,"",'Data invoice'!R177)</f>
        <v/>
      </c>
      <c r="I248" s="320" t="str">
        <f>IF('Data invoice'!R177=0,"",'Data invoice'!S177)</f>
        <v/>
      </c>
      <c r="J248" s="367" t="str">
        <f>IF('Data invoice'!S177=0,"",'Data invoice'!T177)</f>
        <v/>
      </c>
      <c r="L248" s="279"/>
      <c r="M248" s="279"/>
      <c r="N248" s="279"/>
      <c r="O248" s="279"/>
      <c r="P248" s="279"/>
      <c r="Q248" s="279"/>
      <c r="R248" s="279"/>
      <c r="S248" s="279"/>
      <c r="T248" s="279"/>
      <c r="U248" s="279"/>
      <c r="V248" s="279"/>
      <c r="W248" s="279"/>
      <c r="X248" s="279"/>
      <c r="Y248" s="279"/>
      <c r="Z248" s="279"/>
      <c r="AA248" s="279"/>
      <c r="AB248" s="296"/>
      <c r="AC248" s="296"/>
      <c r="AD248" s="296"/>
      <c r="AE248" s="296"/>
      <c r="AF248" s="296"/>
      <c r="AG248" s="296"/>
      <c r="AH248" s="296"/>
      <c r="AI248" s="296"/>
      <c r="AJ248" s="296"/>
      <c r="AK248" s="296"/>
      <c r="AL248" s="296"/>
    </row>
    <row r="249" spans="1:38" s="414" customFormat="1" ht="16.5" customHeight="1">
      <c r="A249" s="284" t="str">
        <f>IF('Data invoice'!J178=0,"",'Data invoice'!K178)</f>
        <v/>
      </c>
      <c r="B249" s="284" t="str">
        <f>IF('Data invoice'!K178=0,"",'Data invoice'!L178)</f>
        <v/>
      </c>
      <c r="C249" s="284" t="str">
        <f>IF('Data invoice'!L178=0,"",'Data invoice'!M178)</f>
        <v/>
      </c>
      <c r="D249" s="284" t="str">
        <f>IF('Data invoice'!M178=0,"",'Data invoice'!N178)</f>
        <v/>
      </c>
      <c r="E249" s="284" t="str">
        <f>IF('Data invoice'!N178=0,"",'Data invoice'!O178)</f>
        <v/>
      </c>
      <c r="F249" s="284" t="str">
        <f>IF('Data invoice'!O178=0,"",'Data invoice'!P178)</f>
        <v/>
      </c>
      <c r="G249" s="284" t="str">
        <f>IF('Data invoice'!P178=0,"",'Data invoice'!Q178)</f>
        <v/>
      </c>
      <c r="H249" s="284" t="str">
        <f>IF('Data invoice'!Q178=0,"",'Data invoice'!R178)</f>
        <v/>
      </c>
      <c r="I249" s="320" t="str">
        <f>IF('Data invoice'!R178=0,"",'Data invoice'!S178)</f>
        <v/>
      </c>
      <c r="J249" s="367" t="str">
        <f>IF('Data invoice'!S178=0,"",'Data invoice'!T178)</f>
        <v/>
      </c>
      <c r="L249" s="279"/>
      <c r="M249" s="279"/>
      <c r="N249" s="279"/>
      <c r="O249" s="279"/>
      <c r="P249" s="279"/>
      <c r="Q249" s="279"/>
      <c r="R249" s="279"/>
      <c r="S249" s="279"/>
      <c r="T249" s="279"/>
      <c r="U249" s="279"/>
      <c r="V249" s="279"/>
      <c r="W249" s="279"/>
      <c r="X249" s="279"/>
      <c r="Y249" s="279"/>
      <c r="Z249" s="279"/>
      <c r="AA249" s="279"/>
      <c r="AB249" s="296"/>
      <c r="AC249" s="296"/>
      <c r="AD249" s="296"/>
      <c r="AE249" s="296"/>
      <c r="AF249" s="296"/>
      <c r="AG249" s="296"/>
      <c r="AH249" s="296"/>
      <c r="AI249" s="296"/>
      <c r="AJ249" s="296"/>
      <c r="AK249" s="296"/>
      <c r="AL249" s="296"/>
    </row>
    <row r="250" spans="1:38" s="414" customFormat="1" ht="16.5" customHeight="1">
      <c r="A250" s="284" t="str">
        <f>IF('Data invoice'!J179=0,"",'Data invoice'!K179)</f>
        <v/>
      </c>
      <c r="B250" s="284" t="str">
        <f>IF('Data invoice'!K179=0,"",'Data invoice'!L179)</f>
        <v/>
      </c>
      <c r="C250" s="284" t="str">
        <f>IF('Data invoice'!L179=0,"",'Data invoice'!M179)</f>
        <v/>
      </c>
      <c r="D250" s="284" t="str">
        <f>IF('Data invoice'!M179=0,"",'Data invoice'!N179)</f>
        <v/>
      </c>
      <c r="E250" s="284" t="str">
        <f>IF('Data invoice'!N179=0,"",'Data invoice'!O179)</f>
        <v/>
      </c>
      <c r="F250" s="284" t="str">
        <f>IF('Data invoice'!O179=0,"",'Data invoice'!P179)</f>
        <v/>
      </c>
      <c r="G250" s="284" t="str">
        <f>IF('Data invoice'!P179=0,"",'Data invoice'!Q179)</f>
        <v/>
      </c>
      <c r="H250" s="284" t="str">
        <f>IF('Data invoice'!Q179=0,"",'Data invoice'!R179)</f>
        <v/>
      </c>
      <c r="I250" s="320" t="str">
        <f>IF('Data invoice'!R179=0,"",'Data invoice'!S179)</f>
        <v/>
      </c>
      <c r="J250" s="367" t="str">
        <f>IF('Data invoice'!S179=0,"",'Data invoice'!T179)</f>
        <v/>
      </c>
      <c r="L250" s="279"/>
      <c r="M250" s="279"/>
      <c r="N250" s="279"/>
      <c r="O250" s="279"/>
      <c r="P250" s="279"/>
      <c r="Q250" s="279"/>
      <c r="R250" s="279"/>
      <c r="S250" s="279"/>
      <c r="T250" s="279"/>
      <c r="U250" s="279"/>
      <c r="V250" s="279"/>
      <c r="W250" s="279"/>
      <c r="X250" s="279"/>
      <c r="Y250" s="279"/>
      <c r="Z250" s="279"/>
      <c r="AA250" s="279"/>
      <c r="AB250" s="296"/>
      <c r="AC250" s="296"/>
      <c r="AD250" s="296"/>
      <c r="AE250" s="296"/>
      <c r="AF250" s="296"/>
      <c r="AG250" s="296"/>
      <c r="AH250" s="296"/>
      <c r="AI250" s="296"/>
      <c r="AJ250" s="296"/>
      <c r="AK250" s="296"/>
      <c r="AL250" s="296"/>
    </row>
    <row r="251" spans="1:38" s="414" customFormat="1" ht="16.5" customHeight="1">
      <c r="A251" s="284" t="str">
        <f>IF('Data invoice'!J180=0,"",'Data invoice'!K180)</f>
        <v/>
      </c>
      <c r="B251" s="284" t="str">
        <f>IF('Data invoice'!K180=0,"",'Data invoice'!L180)</f>
        <v/>
      </c>
      <c r="C251" s="284" t="str">
        <f>IF('Data invoice'!L180=0,"",'Data invoice'!M180)</f>
        <v/>
      </c>
      <c r="D251" s="284" t="str">
        <f>IF('Data invoice'!M180=0,"",'Data invoice'!N180)</f>
        <v/>
      </c>
      <c r="E251" s="284" t="str">
        <f>IF('Data invoice'!N180=0,"",'Data invoice'!O180)</f>
        <v/>
      </c>
      <c r="F251" s="284" t="str">
        <f>IF('Data invoice'!O180=0,"",'Data invoice'!P180)</f>
        <v/>
      </c>
      <c r="G251" s="284" t="str">
        <f>IF('Data invoice'!P180=0,"",'Data invoice'!Q180)</f>
        <v/>
      </c>
      <c r="H251" s="284" t="str">
        <f>IF('Data invoice'!Q180=0,"",'Data invoice'!R180)</f>
        <v/>
      </c>
      <c r="I251" s="320" t="str">
        <f>IF('Data invoice'!R180=0,"",'Data invoice'!S180)</f>
        <v/>
      </c>
      <c r="J251" s="367" t="str">
        <f>IF('Data invoice'!S180=0,"",'Data invoice'!T180)</f>
        <v/>
      </c>
      <c r="L251" s="279"/>
      <c r="M251" s="279"/>
      <c r="N251" s="279"/>
      <c r="O251" s="279"/>
      <c r="P251" s="279"/>
      <c r="Q251" s="279"/>
      <c r="R251" s="279"/>
      <c r="S251" s="279"/>
      <c r="T251" s="279"/>
      <c r="U251" s="279"/>
      <c r="V251" s="279"/>
      <c r="W251" s="279"/>
      <c r="X251" s="279"/>
      <c r="Y251" s="279"/>
      <c r="Z251" s="279"/>
      <c r="AA251" s="279"/>
      <c r="AB251" s="296"/>
      <c r="AC251" s="296"/>
      <c r="AD251" s="296"/>
      <c r="AE251" s="296"/>
      <c r="AF251" s="296"/>
      <c r="AG251" s="296"/>
      <c r="AH251" s="296"/>
      <c r="AI251" s="296"/>
      <c r="AJ251" s="296"/>
      <c r="AK251" s="296"/>
      <c r="AL251" s="296"/>
    </row>
    <row r="252" spans="1:38" s="414" customFormat="1" ht="16.5" customHeight="1">
      <c r="A252" s="284" t="str">
        <f>IF('Data invoice'!J181=0,"",'Data invoice'!K181)</f>
        <v/>
      </c>
      <c r="B252" s="284" t="str">
        <f>IF('Data invoice'!K181=0,"",'Data invoice'!L181)</f>
        <v/>
      </c>
      <c r="C252" s="284" t="str">
        <f>IF('Data invoice'!L181=0,"",'Data invoice'!M181)</f>
        <v/>
      </c>
      <c r="D252" s="284" t="str">
        <f>IF('Data invoice'!M181=0,"",'Data invoice'!N181)</f>
        <v/>
      </c>
      <c r="E252" s="284" t="str">
        <f>IF('Data invoice'!N181=0,"",'Data invoice'!O181)</f>
        <v/>
      </c>
      <c r="F252" s="284" t="str">
        <f>IF('Data invoice'!O181=0,"",'Data invoice'!P181)</f>
        <v/>
      </c>
      <c r="G252" s="284" t="str">
        <f>IF('Data invoice'!P181=0,"",'Data invoice'!Q181)</f>
        <v/>
      </c>
      <c r="H252" s="284" t="str">
        <f>IF('Data invoice'!Q181=0,"",'Data invoice'!R181)</f>
        <v/>
      </c>
      <c r="I252" s="320" t="str">
        <f>IF('Data invoice'!R181=0,"",'Data invoice'!S181)</f>
        <v/>
      </c>
      <c r="J252" s="367" t="str">
        <f>IF('Data invoice'!S181=0,"",'Data invoice'!T181)</f>
        <v/>
      </c>
      <c r="L252" s="279"/>
      <c r="M252" s="279"/>
      <c r="N252" s="279"/>
      <c r="O252" s="279"/>
      <c r="P252" s="279"/>
      <c r="Q252" s="279"/>
      <c r="R252" s="279"/>
      <c r="S252" s="279"/>
      <c r="T252" s="279"/>
      <c r="U252" s="279"/>
      <c r="V252" s="279"/>
      <c r="W252" s="279"/>
      <c r="X252" s="279"/>
      <c r="Y252" s="279"/>
      <c r="Z252" s="279"/>
      <c r="AA252" s="279"/>
      <c r="AB252" s="296"/>
      <c r="AC252" s="296"/>
      <c r="AD252" s="296"/>
      <c r="AE252" s="296"/>
      <c r="AF252" s="296"/>
      <c r="AG252" s="296"/>
      <c r="AH252" s="296"/>
      <c r="AI252" s="296"/>
      <c r="AJ252" s="296"/>
      <c r="AK252" s="296"/>
      <c r="AL252" s="296"/>
    </row>
    <row r="253" spans="1:38" s="414" customFormat="1" ht="16.5" customHeight="1">
      <c r="A253" s="284" t="str">
        <f>IF('Data invoice'!J182=0,"",'Data invoice'!K182)</f>
        <v/>
      </c>
      <c r="B253" s="284" t="str">
        <f>IF('Data invoice'!K182=0,"",'Data invoice'!L182)</f>
        <v/>
      </c>
      <c r="C253" s="284" t="str">
        <f>IF('Data invoice'!L182=0,"",'Data invoice'!M182)</f>
        <v/>
      </c>
      <c r="D253" s="284" t="str">
        <f>IF('Data invoice'!M182=0,"",'Data invoice'!N182)</f>
        <v/>
      </c>
      <c r="E253" s="284" t="str">
        <f>IF('Data invoice'!N182=0,"",'Data invoice'!O182)</f>
        <v/>
      </c>
      <c r="F253" s="284" t="str">
        <f>IF('Data invoice'!O182=0,"",'Data invoice'!P182)</f>
        <v/>
      </c>
      <c r="G253" s="284" t="str">
        <f>IF('Data invoice'!P182=0,"",'Data invoice'!Q182)</f>
        <v/>
      </c>
      <c r="H253" s="284" t="str">
        <f>IF('Data invoice'!Q182=0,"",'Data invoice'!R182)</f>
        <v/>
      </c>
      <c r="I253" s="320" t="str">
        <f>IF('Data invoice'!R182=0,"",'Data invoice'!S182)</f>
        <v/>
      </c>
      <c r="J253" s="367" t="str">
        <f>IF('Data invoice'!S182=0,"",'Data invoice'!T182)</f>
        <v/>
      </c>
      <c r="L253" s="279"/>
      <c r="M253" s="279"/>
      <c r="N253" s="279"/>
      <c r="O253" s="279"/>
      <c r="P253" s="279"/>
      <c r="Q253" s="279"/>
      <c r="R253" s="279"/>
      <c r="S253" s="279"/>
      <c r="T253" s="279"/>
      <c r="U253" s="279"/>
      <c r="V253" s="279"/>
      <c r="W253" s="279"/>
      <c r="X253" s="279"/>
      <c r="Y253" s="279"/>
      <c r="Z253" s="279"/>
      <c r="AA253" s="279"/>
      <c r="AB253" s="296"/>
      <c r="AC253" s="296"/>
      <c r="AD253" s="296"/>
      <c r="AE253" s="296"/>
      <c r="AF253" s="296"/>
      <c r="AG253" s="296"/>
      <c r="AH253" s="296"/>
      <c r="AI253" s="296"/>
      <c r="AJ253" s="296"/>
      <c r="AK253" s="296"/>
      <c r="AL253" s="296"/>
    </row>
    <row r="254" spans="1:38" s="414" customFormat="1" ht="16.5" customHeight="1">
      <c r="A254" s="284" t="str">
        <f>IF('Data invoice'!J183=0,"",'Data invoice'!K183)</f>
        <v/>
      </c>
      <c r="B254" s="284" t="str">
        <f>IF('Data invoice'!K183=0,"",'Data invoice'!L183)</f>
        <v/>
      </c>
      <c r="C254" s="284" t="str">
        <f>IF('Data invoice'!L183=0,"",'Data invoice'!M183)</f>
        <v/>
      </c>
      <c r="D254" s="284" t="str">
        <f>IF('Data invoice'!M183=0,"",'Data invoice'!N183)</f>
        <v/>
      </c>
      <c r="E254" s="284" t="str">
        <f>IF('Data invoice'!N183=0,"",'Data invoice'!O183)</f>
        <v/>
      </c>
      <c r="F254" s="284" t="str">
        <f>IF('Data invoice'!O183=0,"",'Data invoice'!P183)</f>
        <v/>
      </c>
      <c r="G254" s="284" t="str">
        <f>IF('Data invoice'!P183=0,"",'Data invoice'!Q183)</f>
        <v/>
      </c>
      <c r="H254" s="284" t="str">
        <f>IF('Data invoice'!Q183=0,"",'Data invoice'!R183)</f>
        <v/>
      </c>
      <c r="I254" s="320" t="str">
        <f>IF('Data invoice'!R183=0,"",'Data invoice'!S183)</f>
        <v/>
      </c>
      <c r="J254" s="367" t="str">
        <f>IF('Data invoice'!S183=0,"",'Data invoice'!T183)</f>
        <v/>
      </c>
      <c r="L254" s="279"/>
      <c r="M254" s="279"/>
      <c r="N254" s="279"/>
      <c r="O254" s="279"/>
      <c r="P254" s="279"/>
      <c r="Q254" s="279"/>
      <c r="R254" s="279"/>
      <c r="S254" s="279"/>
      <c r="T254" s="279"/>
      <c r="U254" s="279"/>
      <c r="V254" s="279"/>
      <c r="W254" s="279"/>
      <c r="X254" s="279"/>
      <c r="Y254" s="279"/>
      <c r="Z254" s="279"/>
      <c r="AA254" s="279"/>
      <c r="AB254" s="296"/>
      <c r="AC254" s="296"/>
      <c r="AD254" s="296"/>
      <c r="AE254" s="296"/>
      <c r="AF254" s="296"/>
      <c r="AG254" s="296"/>
      <c r="AH254" s="296"/>
      <c r="AI254" s="296"/>
      <c r="AJ254" s="296"/>
      <c r="AK254" s="296"/>
      <c r="AL254" s="296"/>
    </row>
    <row r="255" spans="1:38" s="414" customFormat="1" ht="16.5" customHeight="1">
      <c r="A255" s="284" t="str">
        <f>IF('Data invoice'!J184=0,"",'Data invoice'!K184)</f>
        <v/>
      </c>
      <c r="B255" s="284" t="str">
        <f>IF('Data invoice'!K184=0,"",'Data invoice'!L184)</f>
        <v/>
      </c>
      <c r="C255" s="284" t="str">
        <f>IF('Data invoice'!L184=0,"",'Data invoice'!M184)</f>
        <v/>
      </c>
      <c r="D255" s="284" t="str">
        <f>IF('Data invoice'!M184=0,"",'Data invoice'!N184)</f>
        <v/>
      </c>
      <c r="E255" s="284" t="str">
        <f>IF('Data invoice'!N184=0,"",'Data invoice'!O184)</f>
        <v/>
      </c>
      <c r="F255" s="284" t="str">
        <f>IF('Data invoice'!O184=0,"",'Data invoice'!P184)</f>
        <v/>
      </c>
      <c r="G255" s="284" t="str">
        <f>IF('Data invoice'!P184=0,"",'Data invoice'!Q184)</f>
        <v/>
      </c>
      <c r="H255" s="284" t="str">
        <f>IF('Data invoice'!Q184=0,"",'Data invoice'!R184)</f>
        <v/>
      </c>
      <c r="I255" s="320" t="str">
        <f>IF('Data invoice'!R184=0,"",'Data invoice'!S184)</f>
        <v/>
      </c>
      <c r="J255" s="367" t="str">
        <f>IF('Data invoice'!S184=0,"",'Data invoice'!T184)</f>
        <v/>
      </c>
      <c r="L255" s="279"/>
      <c r="M255" s="279"/>
      <c r="N255" s="279"/>
      <c r="O255" s="279"/>
      <c r="P255" s="279"/>
      <c r="Q255" s="279"/>
      <c r="R255" s="279"/>
      <c r="S255" s="279"/>
      <c r="T255" s="279"/>
      <c r="U255" s="279"/>
      <c r="V255" s="279"/>
      <c r="W255" s="279"/>
      <c r="X255" s="279"/>
      <c r="Y255" s="279"/>
      <c r="Z255" s="279"/>
      <c r="AA255" s="279"/>
      <c r="AB255" s="296"/>
      <c r="AC255" s="296"/>
      <c r="AD255" s="296"/>
      <c r="AE255" s="296"/>
      <c r="AF255" s="296"/>
      <c r="AG255" s="296"/>
      <c r="AH255" s="296"/>
      <c r="AI255" s="296"/>
      <c r="AJ255" s="296"/>
      <c r="AK255" s="296"/>
      <c r="AL255" s="296"/>
    </row>
    <row r="256" spans="1:38" s="414" customFormat="1" ht="16.5" customHeight="1">
      <c r="A256" s="284" t="str">
        <f>IF('Data invoice'!J185=0,"",'Data invoice'!K185)</f>
        <v/>
      </c>
      <c r="B256" s="284" t="str">
        <f>IF('Data invoice'!K185=0,"",'Data invoice'!L185)</f>
        <v/>
      </c>
      <c r="C256" s="284" t="str">
        <f>IF('Data invoice'!L185=0,"",'Data invoice'!M185)</f>
        <v/>
      </c>
      <c r="D256" s="284" t="str">
        <f>IF('Data invoice'!M185=0,"",'Data invoice'!N185)</f>
        <v/>
      </c>
      <c r="E256" s="284" t="str">
        <f>IF('Data invoice'!N185=0,"",'Data invoice'!O185)</f>
        <v/>
      </c>
      <c r="F256" s="284" t="str">
        <f>IF('Data invoice'!O185=0,"",'Data invoice'!P185)</f>
        <v/>
      </c>
      <c r="G256" s="284" t="str">
        <f>IF('Data invoice'!P185=0,"",'Data invoice'!Q185)</f>
        <v/>
      </c>
      <c r="H256" s="284" t="str">
        <f>IF('Data invoice'!Q185=0,"",'Data invoice'!R185)</f>
        <v/>
      </c>
      <c r="I256" s="320" t="str">
        <f>IF('Data invoice'!R185=0,"",'Data invoice'!S185)</f>
        <v/>
      </c>
      <c r="J256" s="367" t="str">
        <f>IF('Data invoice'!S185=0,"",'Data invoice'!T185)</f>
        <v/>
      </c>
      <c r="L256" s="279"/>
      <c r="M256" s="279"/>
      <c r="N256" s="279"/>
      <c r="O256" s="279"/>
      <c r="P256" s="279"/>
      <c r="Q256" s="279"/>
      <c r="R256" s="279"/>
      <c r="S256" s="279"/>
      <c r="T256" s="279"/>
      <c r="U256" s="279"/>
      <c r="V256" s="279"/>
      <c r="W256" s="279"/>
      <c r="X256" s="279"/>
      <c r="Y256" s="279"/>
      <c r="Z256" s="279"/>
      <c r="AA256" s="279"/>
      <c r="AB256" s="296"/>
      <c r="AC256" s="296"/>
      <c r="AD256" s="296"/>
      <c r="AE256" s="296"/>
      <c r="AF256" s="296"/>
      <c r="AG256" s="296"/>
      <c r="AH256" s="296"/>
      <c r="AI256" s="296"/>
      <c r="AJ256" s="296"/>
      <c r="AK256" s="296"/>
      <c r="AL256" s="296"/>
    </row>
    <row r="257" spans="1:38" s="414" customFormat="1" ht="16.5" customHeight="1">
      <c r="A257" s="284" t="str">
        <f>IF('Data invoice'!J186=0,"",'Data invoice'!K186)</f>
        <v/>
      </c>
      <c r="B257" s="284" t="str">
        <f>IF('Data invoice'!K186=0,"",'Data invoice'!L186)</f>
        <v/>
      </c>
      <c r="C257" s="284" t="str">
        <f>IF('Data invoice'!L186=0,"",'Data invoice'!M186)</f>
        <v/>
      </c>
      <c r="D257" s="284" t="str">
        <f>IF('Data invoice'!M186=0,"",'Data invoice'!N186)</f>
        <v/>
      </c>
      <c r="E257" s="284" t="str">
        <f>IF('Data invoice'!N186=0,"",'Data invoice'!O186)</f>
        <v/>
      </c>
      <c r="F257" s="284" t="str">
        <f>IF('Data invoice'!O186=0,"",'Data invoice'!P186)</f>
        <v/>
      </c>
      <c r="G257" s="284" t="str">
        <f>IF('Data invoice'!P186=0,"",'Data invoice'!Q186)</f>
        <v/>
      </c>
      <c r="H257" s="284" t="str">
        <f>IF('Data invoice'!Q186=0,"",'Data invoice'!R186)</f>
        <v/>
      </c>
      <c r="I257" s="320" t="str">
        <f>IF('Data invoice'!R186=0,"",'Data invoice'!S186)</f>
        <v/>
      </c>
      <c r="J257" s="367" t="str">
        <f>IF('Data invoice'!S186=0,"",'Data invoice'!T186)</f>
        <v/>
      </c>
      <c r="L257" s="279"/>
      <c r="M257" s="279"/>
      <c r="N257" s="279"/>
      <c r="O257" s="279"/>
      <c r="P257" s="279"/>
      <c r="Q257" s="279"/>
      <c r="R257" s="279"/>
      <c r="S257" s="279"/>
      <c r="T257" s="279"/>
      <c r="U257" s="279"/>
      <c r="V257" s="279"/>
      <c r="W257" s="279"/>
      <c r="X257" s="279"/>
      <c r="Y257" s="279"/>
      <c r="Z257" s="279"/>
      <c r="AA257" s="279"/>
      <c r="AB257" s="296"/>
      <c r="AC257" s="296"/>
      <c r="AD257" s="296"/>
      <c r="AE257" s="296"/>
      <c r="AF257" s="296"/>
      <c r="AG257" s="296"/>
      <c r="AH257" s="296"/>
      <c r="AI257" s="296"/>
      <c r="AJ257" s="296"/>
      <c r="AK257" s="296"/>
      <c r="AL257" s="296"/>
    </row>
    <row r="258" spans="1:38" s="414" customFormat="1" ht="16.5" customHeight="1">
      <c r="A258" s="284" t="str">
        <f>IF('Data invoice'!J187=0,"",'Data invoice'!K187)</f>
        <v/>
      </c>
      <c r="B258" s="284" t="str">
        <f>IF('Data invoice'!K187=0,"",'Data invoice'!L187)</f>
        <v/>
      </c>
      <c r="C258" s="284" t="str">
        <f>IF('Data invoice'!L187=0,"",'Data invoice'!M187)</f>
        <v/>
      </c>
      <c r="D258" s="284" t="str">
        <f>IF('Data invoice'!M187=0,"",'Data invoice'!N187)</f>
        <v/>
      </c>
      <c r="E258" s="284" t="str">
        <f>IF('Data invoice'!N187=0,"",'Data invoice'!O187)</f>
        <v/>
      </c>
      <c r="F258" s="284" t="str">
        <f>IF('Data invoice'!O187=0,"",'Data invoice'!P187)</f>
        <v/>
      </c>
      <c r="G258" s="284" t="str">
        <f>IF('Data invoice'!P187=0,"",'Data invoice'!Q187)</f>
        <v/>
      </c>
      <c r="H258" s="284" t="str">
        <f>IF('Data invoice'!Q187=0,"",'Data invoice'!R187)</f>
        <v/>
      </c>
      <c r="I258" s="320" t="str">
        <f>IF('Data invoice'!R187=0,"",'Data invoice'!S187)</f>
        <v/>
      </c>
      <c r="J258" s="367" t="str">
        <f>IF('Data invoice'!S187=0,"",'Data invoice'!T187)</f>
        <v/>
      </c>
      <c r="L258" s="279"/>
      <c r="M258" s="279"/>
      <c r="N258" s="279"/>
      <c r="O258" s="279"/>
      <c r="P258" s="279"/>
      <c r="Q258" s="279"/>
      <c r="R258" s="279"/>
      <c r="S258" s="279"/>
      <c r="T258" s="279"/>
      <c r="U258" s="279"/>
      <c r="V258" s="279"/>
      <c r="W258" s="279"/>
      <c r="X258" s="279"/>
      <c r="Y258" s="279"/>
      <c r="Z258" s="279"/>
      <c r="AA258" s="279"/>
      <c r="AB258" s="296"/>
      <c r="AC258" s="296"/>
      <c r="AD258" s="296"/>
      <c r="AE258" s="296"/>
      <c r="AF258" s="296"/>
      <c r="AG258" s="296"/>
      <c r="AH258" s="296"/>
      <c r="AI258" s="296"/>
      <c r="AJ258" s="296"/>
      <c r="AK258" s="296"/>
      <c r="AL258" s="296"/>
    </row>
    <row r="259" spans="1:38" s="414" customFormat="1" ht="16.5" customHeight="1">
      <c r="A259" s="284" t="str">
        <f>IF('Data invoice'!J188=0,"",'Data invoice'!K188)</f>
        <v/>
      </c>
      <c r="B259" s="284" t="str">
        <f>IF('Data invoice'!K188=0,"",'Data invoice'!L188)</f>
        <v/>
      </c>
      <c r="C259" s="284" t="str">
        <f>IF('Data invoice'!L188=0,"",'Data invoice'!M188)</f>
        <v/>
      </c>
      <c r="D259" s="284" t="str">
        <f>IF('Data invoice'!M188=0,"",'Data invoice'!N188)</f>
        <v/>
      </c>
      <c r="E259" s="284" t="str">
        <f>IF('Data invoice'!N188=0,"",'Data invoice'!O188)</f>
        <v/>
      </c>
      <c r="F259" s="284" t="str">
        <f>IF('Data invoice'!O188=0,"",'Data invoice'!P188)</f>
        <v/>
      </c>
      <c r="G259" s="284" t="str">
        <f>IF('Data invoice'!P188=0,"",'Data invoice'!Q188)</f>
        <v/>
      </c>
      <c r="H259" s="284" t="str">
        <f>IF('Data invoice'!Q188=0,"",'Data invoice'!R188)</f>
        <v/>
      </c>
      <c r="I259" s="320" t="str">
        <f>IF('Data invoice'!R188=0,"",'Data invoice'!S188)</f>
        <v/>
      </c>
      <c r="J259" s="367" t="str">
        <f>IF('Data invoice'!S188=0,"",'Data invoice'!T188)</f>
        <v/>
      </c>
      <c r="L259" s="279"/>
      <c r="M259" s="279"/>
      <c r="N259" s="279"/>
      <c r="O259" s="279"/>
      <c r="P259" s="279"/>
      <c r="Q259" s="279"/>
      <c r="R259" s="279"/>
      <c r="S259" s="279"/>
      <c r="T259" s="279"/>
      <c r="U259" s="279"/>
      <c r="V259" s="279"/>
      <c r="W259" s="279"/>
      <c r="X259" s="279"/>
      <c r="Y259" s="279"/>
      <c r="Z259" s="279"/>
      <c r="AA259" s="279"/>
      <c r="AB259" s="296"/>
      <c r="AC259" s="296"/>
      <c r="AD259" s="296"/>
      <c r="AE259" s="296"/>
      <c r="AF259" s="296"/>
      <c r="AG259" s="296"/>
      <c r="AH259" s="296"/>
      <c r="AI259" s="296"/>
      <c r="AJ259" s="296"/>
      <c r="AK259" s="296"/>
      <c r="AL259" s="296"/>
    </row>
    <row r="260" spans="1:38" s="414" customFormat="1" ht="16.5" customHeight="1">
      <c r="A260" s="284" t="str">
        <f>IF('Data invoice'!J189=0,"",'Data invoice'!K189)</f>
        <v/>
      </c>
      <c r="B260" s="284" t="str">
        <f>IF('Data invoice'!K189=0,"",'Data invoice'!L189)</f>
        <v/>
      </c>
      <c r="C260" s="284" t="str">
        <f>IF('Data invoice'!L189=0,"",'Data invoice'!M189)</f>
        <v/>
      </c>
      <c r="D260" s="284" t="str">
        <f>IF('Data invoice'!M189=0,"",'Data invoice'!N189)</f>
        <v/>
      </c>
      <c r="E260" s="284" t="str">
        <f>IF('Data invoice'!N189=0,"",'Data invoice'!O189)</f>
        <v/>
      </c>
      <c r="F260" s="284" t="str">
        <f>IF('Data invoice'!O189=0,"",'Data invoice'!P189)</f>
        <v/>
      </c>
      <c r="G260" s="284" t="str">
        <f>IF('Data invoice'!P189=0,"",'Data invoice'!Q189)</f>
        <v/>
      </c>
      <c r="H260" s="284" t="str">
        <f>IF('Data invoice'!Q189=0,"",'Data invoice'!R189)</f>
        <v/>
      </c>
      <c r="I260" s="320" t="str">
        <f>IF('Data invoice'!R189=0,"",'Data invoice'!S189)</f>
        <v/>
      </c>
      <c r="J260" s="367" t="str">
        <f>IF('Data invoice'!S189=0,"",'Data invoice'!T189)</f>
        <v/>
      </c>
      <c r="L260" s="279"/>
      <c r="M260" s="279"/>
      <c r="N260" s="279"/>
      <c r="O260" s="279"/>
      <c r="P260" s="279"/>
      <c r="Q260" s="279"/>
      <c r="R260" s="279"/>
      <c r="S260" s="279"/>
      <c r="T260" s="279"/>
      <c r="U260" s="279"/>
      <c r="V260" s="279"/>
      <c r="W260" s="279"/>
      <c r="X260" s="279"/>
      <c r="Y260" s="279"/>
      <c r="Z260" s="279"/>
      <c r="AA260" s="279"/>
      <c r="AB260" s="296"/>
      <c r="AC260" s="296"/>
      <c r="AD260" s="296"/>
      <c r="AE260" s="296"/>
      <c r="AF260" s="296"/>
      <c r="AG260" s="296"/>
      <c r="AH260" s="296"/>
      <c r="AI260" s="296"/>
      <c r="AJ260" s="296"/>
      <c r="AK260" s="296"/>
      <c r="AL260" s="296"/>
    </row>
    <row r="261" spans="1:38" s="414" customFormat="1" ht="16.5" customHeight="1">
      <c r="A261" s="284" t="str">
        <f>IF('Data invoice'!J190=0,"",'Data invoice'!K190)</f>
        <v/>
      </c>
      <c r="B261" s="284" t="str">
        <f>IF('Data invoice'!K190=0,"",'Data invoice'!L190)</f>
        <v/>
      </c>
      <c r="C261" s="284" t="str">
        <f>IF('Data invoice'!L190=0,"",'Data invoice'!M190)</f>
        <v/>
      </c>
      <c r="D261" s="284" t="str">
        <f>IF('Data invoice'!M190=0,"",'Data invoice'!N190)</f>
        <v/>
      </c>
      <c r="E261" s="284" t="str">
        <f>IF('Data invoice'!N190=0,"",'Data invoice'!O190)</f>
        <v/>
      </c>
      <c r="F261" s="284" t="str">
        <f>IF('Data invoice'!O190=0,"",'Data invoice'!P190)</f>
        <v/>
      </c>
      <c r="G261" s="284" t="str">
        <f>IF('Data invoice'!P190=0,"",'Data invoice'!Q190)</f>
        <v/>
      </c>
      <c r="H261" s="284" t="str">
        <f>IF('Data invoice'!Q190=0,"",'Data invoice'!R190)</f>
        <v/>
      </c>
      <c r="I261" s="320" t="str">
        <f>IF('Data invoice'!R190=0,"",'Data invoice'!S190)</f>
        <v/>
      </c>
      <c r="J261" s="367" t="str">
        <f>IF('Data invoice'!S190=0,"",'Data invoice'!T190)</f>
        <v/>
      </c>
      <c r="L261" s="279"/>
      <c r="M261" s="279"/>
      <c r="N261" s="279"/>
      <c r="O261" s="279"/>
      <c r="P261" s="279"/>
      <c r="Q261" s="279"/>
      <c r="R261" s="279"/>
      <c r="S261" s="279"/>
      <c r="T261" s="279"/>
      <c r="U261" s="279"/>
      <c r="V261" s="279"/>
      <c r="W261" s="279"/>
      <c r="X261" s="279"/>
      <c r="Y261" s="279"/>
      <c r="Z261" s="279"/>
      <c r="AA261" s="279"/>
      <c r="AB261" s="296"/>
      <c r="AC261" s="296"/>
      <c r="AD261" s="296"/>
      <c r="AE261" s="296"/>
      <c r="AF261" s="296"/>
      <c r="AG261" s="296"/>
      <c r="AH261" s="296"/>
      <c r="AI261" s="296"/>
      <c r="AJ261" s="296"/>
      <c r="AK261" s="296"/>
      <c r="AL261" s="296"/>
    </row>
    <row r="262" spans="1:38" s="414" customFormat="1" ht="16.5" customHeight="1">
      <c r="A262" s="284" t="str">
        <f>IF('Data invoice'!J191=0,"",'Data invoice'!K191)</f>
        <v/>
      </c>
      <c r="B262" s="284" t="str">
        <f>IF('Data invoice'!K191=0,"",'Data invoice'!L191)</f>
        <v/>
      </c>
      <c r="C262" s="284" t="str">
        <f>IF('Data invoice'!L191=0,"",'Data invoice'!M191)</f>
        <v/>
      </c>
      <c r="D262" s="284" t="str">
        <f>IF('Data invoice'!M191=0,"",'Data invoice'!N191)</f>
        <v/>
      </c>
      <c r="E262" s="284" t="str">
        <f>IF('Data invoice'!N191=0,"",'Data invoice'!O191)</f>
        <v/>
      </c>
      <c r="F262" s="284" t="str">
        <f>IF('Data invoice'!O191=0,"",'Data invoice'!P191)</f>
        <v/>
      </c>
      <c r="G262" s="284" t="str">
        <f>IF('Data invoice'!P191=0,"",'Data invoice'!Q191)</f>
        <v/>
      </c>
      <c r="H262" s="284" t="str">
        <f>IF('Data invoice'!Q191=0,"",'Data invoice'!R191)</f>
        <v/>
      </c>
      <c r="I262" s="320" t="str">
        <f>IF('Data invoice'!R191=0,"",'Data invoice'!S191)</f>
        <v/>
      </c>
      <c r="J262" s="367" t="str">
        <f>IF('Data invoice'!S191=0,"",'Data invoice'!T191)</f>
        <v/>
      </c>
      <c r="L262" s="279"/>
      <c r="M262" s="279"/>
      <c r="N262" s="279"/>
      <c r="O262" s="279"/>
      <c r="P262" s="279"/>
      <c r="Q262" s="279"/>
      <c r="R262" s="279"/>
      <c r="S262" s="279"/>
      <c r="T262" s="279"/>
      <c r="U262" s="279"/>
      <c r="V262" s="279"/>
      <c r="W262" s="279"/>
      <c r="X262" s="279"/>
      <c r="Y262" s="279"/>
      <c r="Z262" s="279"/>
      <c r="AA262" s="279"/>
      <c r="AB262" s="296"/>
      <c r="AC262" s="296"/>
      <c r="AD262" s="296"/>
      <c r="AE262" s="296"/>
      <c r="AF262" s="296"/>
      <c r="AG262" s="296"/>
      <c r="AH262" s="296"/>
      <c r="AI262" s="296"/>
      <c r="AJ262" s="296"/>
      <c r="AK262" s="296"/>
      <c r="AL262" s="296"/>
    </row>
    <row r="263" spans="1:38" s="414" customFormat="1" ht="16.5" customHeight="1">
      <c r="A263" s="284" t="str">
        <f>IF('Data invoice'!J192=0,"",'Data invoice'!K192)</f>
        <v/>
      </c>
      <c r="B263" s="284" t="str">
        <f>IF('Data invoice'!K192=0,"",'Data invoice'!L192)</f>
        <v/>
      </c>
      <c r="C263" s="284" t="str">
        <f>IF('Data invoice'!L192=0,"",'Data invoice'!M192)</f>
        <v/>
      </c>
      <c r="D263" s="284" t="str">
        <f>IF('Data invoice'!M192=0,"",'Data invoice'!N192)</f>
        <v/>
      </c>
      <c r="E263" s="284" t="str">
        <f>IF('Data invoice'!N192=0,"",'Data invoice'!O192)</f>
        <v/>
      </c>
      <c r="F263" s="284" t="str">
        <f>IF('Data invoice'!O192=0,"",'Data invoice'!P192)</f>
        <v/>
      </c>
      <c r="G263" s="284" t="str">
        <f>IF('Data invoice'!P192=0,"",'Data invoice'!Q192)</f>
        <v/>
      </c>
      <c r="H263" s="284" t="str">
        <f>IF('Data invoice'!Q192=0,"",'Data invoice'!R192)</f>
        <v/>
      </c>
      <c r="I263" s="320" t="str">
        <f>IF('Data invoice'!R192=0,"",'Data invoice'!S192)</f>
        <v/>
      </c>
      <c r="J263" s="367" t="str">
        <f>IF('Data invoice'!S192=0,"",'Data invoice'!T192)</f>
        <v/>
      </c>
      <c r="L263" s="279"/>
      <c r="M263" s="279"/>
      <c r="N263" s="279"/>
      <c r="O263" s="279"/>
      <c r="P263" s="279"/>
      <c r="Q263" s="279"/>
      <c r="R263" s="279"/>
      <c r="S263" s="279"/>
      <c r="T263" s="279"/>
      <c r="U263" s="279"/>
      <c r="V263" s="279"/>
      <c r="W263" s="279"/>
      <c r="X263" s="279"/>
      <c r="Y263" s="279"/>
      <c r="Z263" s="279"/>
      <c r="AA263" s="279"/>
      <c r="AB263" s="296"/>
      <c r="AC263" s="296"/>
      <c r="AD263" s="296"/>
      <c r="AE263" s="296"/>
      <c r="AF263" s="296"/>
      <c r="AG263" s="296"/>
      <c r="AH263" s="296"/>
      <c r="AI263" s="296"/>
      <c r="AJ263" s="296"/>
      <c r="AK263" s="296"/>
      <c r="AL263" s="296"/>
    </row>
    <row r="264" spans="1:38" s="414" customFormat="1" ht="16.5" customHeight="1">
      <c r="A264" s="284" t="str">
        <f>IF('Data invoice'!J193=0,"",'Data invoice'!K193)</f>
        <v/>
      </c>
      <c r="B264" s="284" t="str">
        <f>IF('Data invoice'!K193=0,"",'Data invoice'!L193)</f>
        <v/>
      </c>
      <c r="C264" s="284" t="str">
        <f>IF('Data invoice'!L193=0,"",'Data invoice'!M193)</f>
        <v/>
      </c>
      <c r="D264" s="284" t="str">
        <f>IF('Data invoice'!M193=0,"",'Data invoice'!N193)</f>
        <v/>
      </c>
      <c r="E264" s="284" t="str">
        <f>IF('Data invoice'!N193=0,"",'Data invoice'!O193)</f>
        <v/>
      </c>
      <c r="F264" s="284" t="str">
        <f>IF('Data invoice'!O193=0,"",'Data invoice'!P193)</f>
        <v/>
      </c>
      <c r="G264" s="284" t="str">
        <f>IF('Data invoice'!P193=0,"",'Data invoice'!Q193)</f>
        <v/>
      </c>
      <c r="H264" s="284" t="str">
        <f>IF('Data invoice'!Q193=0,"",'Data invoice'!R193)</f>
        <v/>
      </c>
      <c r="I264" s="320" t="str">
        <f>IF('Data invoice'!R193=0,"",'Data invoice'!S193)</f>
        <v/>
      </c>
      <c r="J264" s="367" t="str">
        <f>IF('Data invoice'!S193=0,"",'Data invoice'!T193)</f>
        <v/>
      </c>
      <c r="L264" s="279"/>
      <c r="M264" s="279"/>
      <c r="N264" s="279"/>
      <c r="O264" s="279"/>
      <c r="P264" s="279"/>
      <c r="Q264" s="279"/>
      <c r="R264" s="279"/>
      <c r="S264" s="279"/>
      <c r="T264" s="279"/>
      <c r="U264" s="279"/>
      <c r="V264" s="279"/>
      <c r="W264" s="279"/>
      <c r="X264" s="279"/>
      <c r="Y264" s="279"/>
      <c r="Z264" s="279"/>
      <c r="AA264" s="279"/>
      <c r="AB264" s="296"/>
      <c r="AC264" s="296"/>
      <c r="AD264" s="296"/>
      <c r="AE264" s="296"/>
      <c r="AF264" s="296"/>
      <c r="AG264" s="296"/>
      <c r="AH264" s="296"/>
      <c r="AI264" s="296"/>
      <c r="AJ264" s="296"/>
      <c r="AK264" s="296"/>
      <c r="AL264" s="296"/>
    </row>
    <row r="265" spans="1:38" s="414" customFormat="1" ht="16.5" customHeight="1">
      <c r="A265" s="284" t="str">
        <f>IF('Data invoice'!J194=0,"",'Data invoice'!K194)</f>
        <v/>
      </c>
      <c r="B265" s="284" t="str">
        <f>IF('Data invoice'!K194=0,"",'Data invoice'!L194)</f>
        <v/>
      </c>
      <c r="C265" s="284" t="str">
        <f>IF('Data invoice'!L194=0,"",'Data invoice'!M194)</f>
        <v/>
      </c>
      <c r="D265" s="284" t="str">
        <f>IF('Data invoice'!M194=0,"",'Data invoice'!N194)</f>
        <v/>
      </c>
      <c r="E265" s="284" t="str">
        <f>IF('Data invoice'!N194=0,"",'Data invoice'!O194)</f>
        <v/>
      </c>
      <c r="F265" s="284" t="str">
        <f>IF('Data invoice'!O194=0,"",'Data invoice'!P194)</f>
        <v/>
      </c>
      <c r="G265" s="284" t="str">
        <f>IF('Data invoice'!P194=0,"",'Data invoice'!Q194)</f>
        <v/>
      </c>
      <c r="H265" s="284" t="str">
        <f>IF('Data invoice'!Q194=0,"",'Data invoice'!R194)</f>
        <v/>
      </c>
      <c r="I265" s="320" t="str">
        <f>IF('Data invoice'!R194=0,"",'Data invoice'!S194)</f>
        <v/>
      </c>
      <c r="J265" s="367" t="str">
        <f>IF('Data invoice'!S194=0,"",'Data invoice'!T194)</f>
        <v/>
      </c>
      <c r="L265" s="279"/>
      <c r="M265" s="279"/>
      <c r="N265" s="279"/>
      <c r="O265" s="279"/>
      <c r="P265" s="279"/>
      <c r="Q265" s="279"/>
      <c r="R265" s="279"/>
      <c r="S265" s="279"/>
      <c r="T265" s="279"/>
      <c r="U265" s="279"/>
      <c r="V265" s="279"/>
      <c r="W265" s="279"/>
      <c r="X265" s="279"/>
      <c r="Y265" s="279"/>
      <c r="Z265" s="279"/>
      <c r="AA265" s="279"/>
      <c r="AB265" s="296"/>
      <c r="AC265" s="296"/>
      <c r="AD265" s="296"/>
      <c r="AE265" s="296"/>
      <c r="AF265" s="296"/>
      <c r="AG265" s="296"/>
      <c r="AH265" s="296"/>
      <c r="AI265" s="296"/>
      <c r="AJ265" s="296"/>
      <c r="AK265" s="296"/>
      <c r="AL265" s="296"/>
    </row>
    <row r="266" spans="1:38" s="414" customFormat="1" ht="16.5" customHeight="1">
      <c r="A266" s="284" t="str">
        <f>IF('Data invoice'!J195=0,"",'Data invoice'!K195)</f>
        <v/>
      </c>
      <c r="B266" s="284" t="str">
        <f>IF('Data invoice'!K195=0,"",'Data invoice'!L195)</f>
        <v/>
      </c>
      <c r="C266" s="284" t="str">
        <f>IF('Data invoice'!L195=0,"",'Data invoice'!M195)</f>
        <v/>
      </c>
      <c r="D266" s="284" t="str">
        <f>IF('Data invoice'!M195=0,"",'Data invoice'!N195)</f>
        <v/>
      </c>
      <c r="E266" s="284" t="str">
        <f>IF('Data invoice'!N195=0,"",'Data invoice'!O195)</f>
        <v/>
      </c>
      <c r="F266" s="284" t="str">
        <f>IF('Data invoice'!O195=0,"",'Data invoice'!P195)</f>
        <v/>
      </c>
      <c r="G266" s="284" t="str">
        <f>IF('Data invoice'!P195=0,"",'Data invoice'!Q195)</f>
        <v/>
      </c>
      <c r="H266" s="284" t="str">
        <f>IF('Data invoice'!Q195=0,"",'Data invoice'!R195)</f>
        <v/>
      </c>
      <c r="I266" s="320" t="str">
        <f>IF('Data invoice'!R195=0,"",'Data invoice'!S195)</f>
        <v/>
      </c>
      <c r="J266" s="367" t="str">
        <f>IF('Data invoice'!S195=0,"",'Data invoice'!T195)</f>
        <v/>
      </c>
      <c r="L266" s="279"/>
      <c r="M266" s="279"/>
      <c r="N266" s="279"/>
      <c r="O266" s="279"/>
      <c r="P266" s="279"/>
      <c r="Q266" s="279"/>
      <c r="R266" s="279"/>
      <c r="S266" s="279"/>
      <c r="T266" s="279"/>
      <c r="U266" s="279"/>
      <c r="V266" s="279"/>
      <c r="W266" s="279"/>
      <c r="X266" s="279"/>
      <c r="Y266" s="279"/>
      <c r="Z266" s="279"/>
      <c r="AA266" s="279"/>
      <c r="AB266" s="296"/>
      <c r="AC266" s="296"/>
      <c r="AD266" s="296"/>
      <c r="AE266" s="296"/>
      <c r="AF266" s="296"/>
      <c r="AG266" s="296"/>
      <c r="AH266" s="296"/>
      <c r="AI266" s="296"/>
      <c r="AJ266" s="296"/>
      <c r="AK266" s="296"/>
      <c r="AL266" s="296"/>
    </row>
    <row r="267" spans="1:38" s="414" customFormat="1" ht="16.5" customHeight="1">
      <c r="A267" s="284" t="str">
        <f>IF('Data invoice'!J196=0,"",'Data invoice'!K196)</f>
        <v/>
      </c>
      <c r="B267" s="284" t="str">
        <f>IF('Data invoice'!K196=0,"",'Data invoice'!L196)</f>
        <v/>
      </c>
      <c r="C267" s="284" t="str">
        <f>IF('Data invoice'!L196=0,"",'Data invoice'!M196)</f>
        <v/>
      </c>
      <c r="D267" s="284" t="str">
        <f>IF('Data invoice'!M196=0,"",'Data invoice'!N196)</f>
        <v/>
      </c>
      <c r="E267" s="284" t="str">
        <f>IF('Data invoice'!N196=0,"",'Data invoice'!O196)</f>
        <v/>
      </c>
      <c r="F267" s="284" t="str">
        <f>IF('Data invoice'!O196=0,"",'Data invoice'!P196)</f>
        <v/>
      </c>
      <c r="G267" s="284" t="str">
        <f>IF('Data invoice'!P196=0,"",'Data invoice'!Q196)</f>
        <v/>
      </c>
      <c r="H267" s="284" t="str">
        <f>IF('Data invoice'!Q196=0,"",'Data invoice'!R196)</f>
        <v/>
      </c>
      <c r="I267" s="320" t="str">
        <f>IF('Data invoice'!R196=0,"",'Data invoice'!S196)</f>
        <v/>
      </c>
      <c r="J267" s="367" t="str">
        <f>IF('Data invoice'!S196=0,"",'Data invoice'!T196)</f>
        <v/>
      </c>
      <c r="L267" s="279"/>
      <c r="M267" s="279"/>
      <c r="N267" s="279"/>
      <c r="O267" s="279"/>
      <c r="P267" s="279"/>
      <c r="Q267" s="279"/>
      <c r="R267" s="279"/>
      <c r="S267" s="279"/>
      <c r="T267" s="279"/>
      <c r="U267" s="279"/>
      <c r="V267" s="279"/>
      <c r="W267" s="279"/>
      <c r="X267" s="279"/>
      <c r="Y267" s="279"/>
      <c r="Z267" s="279"/>
      <c r="AA267" s="279"/>
      <c r="AB267" s="296"/>
      <c r="AC267" s="296"/>
      <c r="AD267" s="296"/>
      <c r="AE267" s="296"/>
      <c r="AF267" s="296"/>
      <c r="AG267" s="296"/>
      <c r="AH267" s="296"/>
      <c r="AI267" s="296"/>
      <c r="AJ267" s="296"/>
      <c r="AK267" s="296"/>
      <c r="AL267" s="296"/>
    </row>
    <row r="268" spans="1:38" s="414" customFormat="1" ht="16.5" customHeight="1">
      <c r="A268" s="284" t="str">
        <f>IF('Data invoice'!J197=0,"",'Data invoice'!K197)</f>
        <v/>
      </c>
      <c r="B268" s="284" t="str">
        <f>IF('Data invoice'!K197=0,"",'Data invoice'!L197)</f>
        <v/>
      </c>
      <c r="C268" s="284" t="str">
        <f>IF('Data invoice'!L197=0,"",'Data invoice'!M197)</f>
        <v/>
      </c>
      <c r="D268" s="284" t="str">
        <f>IF('Data invoice'!M197=0,"",'Data invoice'!N197)</f>
        <v/>
      </c>
      <c r="E268" s="284" t="str">
        <f>IF('Data invoice'!N197=0,"",'Data invoice'!O197)</f>
        <v/>
      </c>
      <c r="F268" s="284" t="str">
        <f>IF('Data invoice'!O197=0,"",'Data invoice'!P197)</f>
        <v/>
      </c>
      <c r="G268" s="284" t="str">
        <f>IF('Data invoice'!P197=0,"",'Data invoice'!Q197)</f>
        <v/>
      </c>
      <c r="H268" s="284" t="str">
        <f>IF('Data invoice'!Q197=0,"",'Data invoice'!R197)</f>
        <v/>
      </c>
      <c r="I268" s="320" t="str">
        <f>IF('Data invoice'!R197=0,"",'Data invoice'!S197)</f>
        <v/>
      </c>
      <c r="J268" s="367" t="str">
        <f>IF('Data invoice'!S197=0,"",'Data invoice'!T197)</f>
        <v/>
      </c>
      <c r="L268" s="279"/>
      <c r="M268" s="279"/>
      <c r="N268" s="279"/>
      <c r="O268" s="279"/>
      <c r="P268" s="279"/>
      <c r="Q268" s="279"/>
      <c r="R268" s="279"/>
      <c r="S268" s="279"/>
      <c r="T268" s="279"/>
      <c r="U268" s="279"/>
      <c r="V268" s="279"/>
      <c r="W268" s="279"/>
      <c r="X268" s="279"/>
      <c r="Y268" s="279"/>
      <c r="Z268" s="279"/>
      <c r="AA268" s="279"/>
      <c r="AB268" s="296"/>
      <c r="AC268" s="296"/>
      <c r="AD268" s="296"/>
      <c r="AE268" s="296"/>
      <c r="AF268" s="296"/>
      <c r="AG268" s="296"/>
      <c r="AH268" s="296"/>
      <c r="AI268" s="296"/>
      <c r="AJ268" s="296"/>
      <c r="AK268" s="296"/>
      <c r="AL268" s="296"/>
    </row>
    <row r="269" spans="1:38" s="414" customFormat="1" ht="16.5" customHeight="1">
      <c r="A269" s="284" t="str">
        <f>IF('Data invoice'!J198=0,"",'Data invoice'!K198)</f>
        <v/>
      </c>
      <c r="B269" s="284" t="str">
        <f>IF('Data invoice'!K198=0,"",'Data invoice'!L198)</f>
        <v/>
      </c>
      <c r="C269" s="284" t="str">
        <f>IF('Data invoice'!L198=0,"",'Data invoice'!M198)</f>
        <v/>
      </c>
      <c r="D269" s="284" t="str">
        <f>IF('Data invoice'!M198=0,"",'Data invoice'!N198)</f>
        <v/>
      </c>
      <c r="E269" s="284" t="str">
        <f>IF('Data invoice'!N198=0,"",'Data invoice'!O198)</f>
        <v/>
      </c>
      <c r="F269" s="284" t="str">
        <f>IF('Data invoice'!O198=0,"",'Data invoice'!P198)</f>
        <v/>
      </c>
      <c r="G269" s="284" t="str">
        <f>IF('Data invoice'!P198=0,"",'Data invoice'!Q198)</f>
        <v/>
      </c>
      <c r="H269" s="284" t="str">
        <f>IF('Data invoice'!Q198=0,"",'Data invoice'!R198)</f>
        <v/>
      </c>
      <c r="I269" s="320" t="str">
        <f>IF('Data invoice'!R198=0,"",'Data invoice'!S198)</f>
        <v/>
      </c>
      <c r="J269" s="367" t="str">
        <f>IF('Data invoice'!S198=0,"",'Data invoice'!T198)</f>
        <v/>
      </c>
      <c r="L269" s="279"/>
      <c r="M269" s="279"/>
      <c r="N269" s="279"/>
      <c r="O269" s="279"/>
      <c r="P269" s="279"/>
      <c r="Q269" s="279"/>
      <c r="R269" s="279"/>
      <c r="S269" s="279"/>
      <c r="T269" s="279"/>
      <c r="U269" s="279"/>
      <c r="V269" s="279"/>
      <c r="W269" s="279"/>
      <c r="X269" s="279"/>
      <c r="Y269" s="279"/>
      <c r="Z269" s="279"/>
      <c r="AA269" s="279"/>
      <c r="AB269" s="296"/>
      <c r="AC269" s="296"/>
      <c r="AD269" s="296"/>
      <c r="AE269" s="296"/>
      <c r="AF269" s="296"/>
      <c r="AG269" s="296"/>
      <c r="AH269" s="296"/>
      <c r="AI269" s="296"/>
      <c r="AJ269" s="296"/>
      <c r="AK269" s="296"/>
      <c r="AL269" s="296"/>
    </row>
    <row r="270" spans="1:38" s="414" customFormat="1" ht="16.5" customHeight="1">
      <c r="A270" s="284" t="str">
        <f>IF('Data invoice'!J199=0,"",'Data invoice'!K199)</f>
        <v/>
      </c>
      <c r="B270" s="284" t="str">
        <f>IF('Data invoice'!K199=0,"",'Data invoice'!L199)</f>
        <v/>
      </c>
      <c r="C270" s="284" t="str">
        <f>IF('Data invoice'!L199=0,"",'Data invoice'!M199)</f>
        <v/>
      </c>
      <c r="D270" s="284" t="str">
        <f>IF('Data invoice'!M199=0,"",'Data invoice'!N199)</f>
        <v/>
      </c>
      <c r="E270" s="284" t="str">
        <f>IF('Data invoice'!N199=0,"",'Data invoice'!O199)</f>
        <v/>
      </c>
      <c r="F270" s="284" t="str">
        <f>IF('Data invoice'!O199=0,"",'Data invoice'!P199)</f>
        <v/>
      </c>
      <c r="G270" s="284" t="str">
        <f>IF('Data invoice'!P199=0,"",'Data invoice'!Q199)</f>
        <v/>
      </c>
      <c r="H270" s="284" t="str">
        <f>IF('Data invoice'!Q199=0,"",'Data invoice'!R199)</f>
        <v/>
      </c>
      <c r="I270" s="320" t="str">
        <f>IF('Data invoice'!R199=0,"",'Data invoice'!S199)</f>
        <v/>
      </c>
      <c r="J270" s="367" t="str">
        <f>IF('Data invoice'!S199=0,"",'Data invoice'!T199)</f>
        <v/>
      </c>
      <c r="L270" s="279"/>
      <c r="M270" s="279"/>
      <c r="N270" s="279"/>
      <c r="O270" s="279"/>
      <c r="P270" s="279"/>
      <c r="Q270" s="279"/>
      <c r="R270" s="279"/>
      <c r="S270" s="279"/>
      <c r="T270" s="279"/>
      <c r="U270" s="279"/>
      <c r="V270" s="279"/>
      <c r="W270" s="279"/>
      <c r="X270" s="279"/>
      <c r="Y270" s="279"/>
      <c r="Z270" s="279"/>
      <c r="AA270" s="279"/>
      <c r="AB270" s="296"/>
      <c r="AC270" s="296"/>
      <c r="AD270" s="296"/>
      <c r="AE270" s="296"/>
      <c r="AF270" s="296"/>
      <c r="AG270" s="296"/>
      <c r="AH270" s="296"/>
      <c r="AI270" s="296"/>
      <c r="AJ270" s="296"/>
      <c r="AK270" s="296"/>
      <c r="AL270" s="296"/>
    </row>
    <row r="271" spans="1:38" s="414" customFormat="1" ht="16.5" customHeight="1">
      <c r="A271" s="284" t="str">
        <f>IF('Data invoice'!J200=0,"",'Data invoice'!K200)</f>
        <v/>
      </c>
      <c r="B271" s="284" t="str">
        <f>IF('Data invoice'!K200=0,"",'Data invoice'!L200)</f>
        <v/>
      </c>
      <c r="C271" s="284" t="str">
        <f>IF('Data invoice'!L200=0,"",'Data invoice'!M200)</f>
        <v/>
      </c>
      <c r="D271" s="284" t="str">
        <f>IF('Data invoice'!M200=0,"",'Data invoice'!N200)</f>
        <v/>
      </c>
      <c r="E271" s="284" t="str">
        <f>IF('Data invoice'!N200=0,"",'Data invoice'!O200)</f>
        <v/>
      </c>
      <c r="F271" s="284" t="str">
        <f>IF('Data invoice'!O200=0,"",'Data invoice'!P200)</f>
        <v/>
      </c>
      <c r="G271" s="284" t="str">
        <f>IF('Data invoice'!P200=0,"",'Data invoice'!Q200)</f>
        <v/>
      </c>
      <c r="H271" s="284" t="str">
        <f>IF('Data invoice'!Q200=0,"",'Data invoice'!R200)</f>
        <v/>
      </c>
      <c r="I271" s="320" t="str">
        <f>IF('Data invoice'!R200=0,"",'Data invoice'!S200)</f>
        <v/>
      </c>
      <c r="J271" s="367" t="str">
        <f>IF('Data invoice'!S200=0,"",'Data invoice'!T200)</f>
        <v/>
      </c>
      <c r="L271" s="279"/>
      <c r="M271" s="279"/>
      <c r="N271" s="279"/>
      <c r="O271" s="279"/>
      <c r="P271" s="279"/>
      <c r="Q271" s="279"/>
      <c r="R271" s="279"/>
      <c r="S271" s="279"/>
      <c r="T271" s="279"/>
      <c r="U271" s="279"/>
      <c r="V271" s="279"/>
      <c r="W271" s="279"/>
      <c r="X271" s="279"/>
      <c r="Y271" s="279"/>
      <c r="Z271" s="279"/>
      <c r="AA271" s="279"/>
      <c r="AB271" s="296"/>
      <c r="AC271" s="296"/>
      <c r="AD271" s="296"/>
      <c r="AE271" s="296"/>
      <c r="AF271" s="296"/>
      <c r="AG271" s="296"/>
      <c r="AH271" s="296"/>
      <c r="AI271" s="296"/>
      <c r="AJ271" s="296"/>
      <c r="AK271" s="296"/>
      <c r="AL271" s="296"/>
    </row>
    <row r="272" spans="1:38" s="414" customFormat="1" ht="16.5" customHeight="1">
      <c r="A272" s="284" t="str">
        <f>IF('Data invoice'!J201=0,"",'Data invoice'!K201)</f>
        <v/>
      </c>
      <c r="B272" s="284" t="str">
        <f>IF('Data invoice'!K201=0,"",'Data invoice'!L201)</f>
        <v/>
      </c>
      <c r="C272" s="284" t="str">
        <f>IF('Data invoice'!L201=0,"",'Data invoice'!M201)</f>
        <v/>
      </c>
      <c r="D272" s="284" t="str">
        <f>IF('Data invoice'!M201=0,"",'Data invoice'!N201)</f>
        <v/>
      </c>
      <c r="E272" s="284" t="str">
        <f>IF('Data invoice'!N201=0,"",'Data invoice'!O201)</f>
        <v/>
      </c>
      <c r="F272" s="284" t="str">
        <f>IF('Data invoice'!O201=0,"",'Data invoice'!P201)</f>
        <v/>
      </c>
      <c r="G272" s="284" t="str">
        <f>IF('Data invoice'!P201=0,"",'Data invoice'!Q201)</f>
        <v/>
      </c>
      <c r="H272" s="284" t="str">
        <f>IF('Data invoice'!Q201=0,"",'Data invoice'!R201)</f>
        <v/>
      </c>
      <c r="I272" s="320" t="str">
        <f>IF('Data invoice'!R201=0,"",'Data invoice'!S201)</f>
        <v/>
      </c>
      <c r="J272" s="367" t="str">
        <f>IF('Data invoice'!S201=0,"",'Data invoice'!T201)</f>
        <v/>
      </c>
      <c r="L272" s="279"/>
      <c r="M272" s="279"/>
      <c r="N272" s="279"/>
      <c r="O272" s="279"/>
      <c r="P272" s="279"/>
      <c r="Q272" s="279"/>
      <c r="R272" s="279"/>
      <c r="S272" s="279"/>
      <c r="T272" s="279"/>
      <c r="U272" s="279"/>
      <c r="V272" s="279"/>
      <c r="W272" s="279"/>
      <c r="X272" s="279"/>
      <c r="Y272" s="279"/>
      <c r="Z272" s="279"/>
      <c r="AA272" s="279"/>
      <c r="AB272" s="296"/>
      <c r="AC272" s="296"/>
      <c r="AD272" s="296"/>
      <c r="AE272" s="296"/>
      <c r="AF272" s="296"/>
      <c r="AG272" s="296"/>
      <c r="AH272" s="296"/>
      <c r="AI272" s="296"/>
      <c r="AJ272" s="296"/>
      <c r="AK272" s="296"/>
      <c r="AL272" s="296"/>
    </row>
    <row r="273" spans="1:38" s="414" customFormat="1" ht="16.5" customHeight="1">
      <c r="A273" s="284" t="str">
        <f>IF('Data invoice'!J202=0,"",'Data invoice'!K202)</f>
        <v/>
      </c>
      <c r="B273" s="284" t="str">
        <f>IF('Data invoice'!K202=0,"",'Data invoice'!L202)</f>
        <v/>
      </c>
      <c r="C273" s="284" t="str">
        <f>IF('Data invoice'!L202=0,"",'Data invoice'!M202)</f>
        <v/>
      </c>
      <c r="D273" s="284" t="str">
        <f>IF('Data invoice'!M202=0,"",'Data invoice'!N202)</f>
        <v/>
      </c>
      <c r="E273" s="284" t="str">
        <f>IF('Data invoice'!N202=0,"",'Data invoice'!O202)</f>
        <v/>
      </c>
      <c r="F273" s="284" t="str">
        <f>IF('Data invoice'!O202=0,"",'Data invoice'!P202)</f>
        <v/>
      </c>
      <c r="G273" s="284" t="str">
        <f>IF('Data invoice'!P202=0,"",'Data invoice'!Q202)</f>
        <v/>
      </c>
      <c r="H273" s="284" t="str">
        <f>IF('Data invoice'!Q202=0,"",'Data invoice'!R202)</f>
        <v/>
      </c>
      <c r="I273" s="320" t="str">
        <f>IF('Data invoice'!R202=0,"",'Data invoice'!S202)</f>
        <v/>
      </c>
      <c r="J273" s="367" t="str">
        <f>IF('Data invoice'!S202=0,"",'Data invoice'!T202)</f>
        <v/>
      </c>
      <c r="L273" s="279"/>
      <c r="M273" s="279"/>
      <c r="N273" s="279"/>
      <c r="O273" s="279"/>
      <c r="P273" s="279"/>
      <c r="Q273" s="279"/>
      <c r="R273" s="279"/>
      <c r="S273" s="279"/>
      <c r="T273" s="279"/>
      <c r="U273" s="279"/>
      <c r="V273" s="279"/>
      <c r="W273" s="279"/>
      <c r="X273" s="279"/>
      <c r="Y273" s="279"/>
      <c r="Z273" s="279"/>
      <c r="AA273" s="279"/>
      <c r="AB273" s="296"/>
      <c r="AC273" s="296"/>
      <c r="AD273" s="296"/>
      <c r="AE273" s="296"/>
      <c r="AF273" s="296"/>
      <c r="AG273" s="296"/>
      <c r="AH273" s="296"/>
      <c r="AI273" s="296"/>
      <c r="AJ273" s="296"/>
      <c r="AK273" s="296"/>
      <c r="AL273" s="296"/>
    </row>
    <row r="274" spans="1:38" s="414" customFormat="1" ht="16.5" customHeight="1">
      <c r="A274" s="284" t="str">
        <f>IF('Data invoice'!J203=0,"",'Data invoice'!K203)</f>
        <v/>
      </c>
      <c r="B274" s="284" t="str">
        <f>IF('Data invoice'!K203=0,"",'Data invoice'!L203)</f>
        <v/>
      </c>
      <c r="C274" s="284" t="str">
        <f>IF('Data invoice'!L203=0,"",'Data invoice'!M203)</f>
        <v/>
      </c>
      <c r="D274" s="284" t="str">
        <f>IF('Data invoice'!M203=0,"",'Data invoice'!N203)</f>
        <v/>
      </c>
      <c r="E274" s="284" t="str">
        <f>IF('Data invoice'!N203=0,"",'Data invoice'!O203)</f>
        <v/>
      </c>
      <c r="F274" s="284" t="str">
        <f>IF('Data invoice'!O203=0,"",'Data invoice'!P203)</f>
        <v/>
      </c>
      <c r="G274" s="284" t="str">
        <f>IF('Data invoice'!P203=0,"",'Data invoice'!Q203)</f>
        <v/>
      </c>
      <c r="H274" s="284" t="str">
        <f>IF('Data invoice'!Q203=0,"",'Data invoice'!R203)</f>
        <v/>
      </c>
      <c r="I274" s="320" t="str">
        <f>IF('Data invoice'!R203=0,"",'Data invoice'!S203)</f>
        <v/>
      </c>
      <c r="J274" s="367" t="str">
        <f>IF('Data invoice'!S203=0,"",'Data invoice'!T203)</f>
        <v/>
      </c>
      <c r="L274" s="279"/>
      <c r="M274" s="279"/>
      <c r="N274" s="279"/>
      <c r="O274" s="279"/>
      <c r="P274" s="279"/>
      <c r="Q274" s="279"/>
      <c r="R274" s="279"/>
      <c r="S274" s="279"/>
      <c r="T274" s="279"/>
      <c r="U274" s="279"/>
      <c r="V274" s="279"/>
      <c r="W274" s="279"/>
      <c r="X274" s="279"/>
      <c r="Y274" s="279"/>
      <c r="Z274" s="279"/>
      <c r="AA274" s="279"/>
      <c r="AB274" s="296"/>
      <c r="AC274" s="296"/>
      <c r="AD274" s="296"/>
      <c r="AE274" s="296"/>
      <c r="AF274" s="296"/>
      <c r="AG274" s="296"/>
      <c r="AH274" s="296"/>
      <c r="AI274" s="296"/>
      <c r="AJ274" s="296"/>
      <c r="AK274" s="296"/>
      <c r="AL274" s="296"/>
    </row>
    <row r="275" spans="1:38" s="414" customFormat="1" ht="16.5" customHeight="1">
      <c r="A275" s="284" t="str">
        <f>IF('Data invoice'!J204=0,"",'Data invoice'!K204)</f>
        <v/>
      </c>
      <c r="B275" s="284" t="str">
        <f>IF('Data invoice'!K204=0,"",'Data invoice'!L204)</f>
        <v/>
      </c>
      <c r="C275" s="284" t="str">
        <f>IF('Data invoice'!L204=0,"",'Data invoice'!M204)</f>
        <v/>
      </c>
      <c r="D275" s="284" t="str">
        <f>IF('Data invoice'!M204=0,"",'Data invoice'!N204)</f>
        <v/>
      </c>
      <c r="E275" s="284" t="str">
        <f>IF('Data invoice'!N204=0,"",'Data invoice'!O204)</f>
        <v/>
      </c>
      <c r="F275" s="284" t="str">
        <f>IF('Data invoice'!O204=0,"",'Data invoice'!P204)</f>
        <v/>
      </c>
      <c r="G275" s="284" t="str">
        <f>IF('Data invoice'!P204=0,"",'Data invoice'!Q204)</f>
        <v/>
      </c>
      <c r="H275" s="284" t="str">
        <f>IF('Data invoice'!Q204=0,"",'Data invoice'!R204)</f>
        <v/>
      </c>
      <c r="I275" s="320" t="str">
        <f>IF('Data invoice'!R204=0,"",'Data invoice'!S204)</f>
        <v/>
      </c>
      <c r="J275" s="367" t="str">
        <f>IF('Data invoice'!S204=0,"",'Data invoice'!T204)</f>
        <v/>
      </c>
      <c r="L275" s="279"/>
      <c r="M275" s="279"/>
      <c r="N275" s="279"/>
      <c r="O275" s="279"/>
      <c r="P275" s="279"/>
      <c r="Q275" s="279"/>
      <c r="R275" s="279"/>
      <c r="S275" s="279"/>
      <c r="T275" s="279"/>
      <c r="U275" s="279"/>
      <c r="V275" s="279"/>
      <c r="W275" s="279"/>
      <c r="X275" s="279"/>
      <c r="Y275" s="279"/>
      <c r="Z275" s="279"/>
      <c r="AA275" s="279"/>
      <c r="AB275" s="296"/>
      <c r="AC275" s="296"/>
      <c r="AD275" s="296"/>
      <c r="AE275" s="296"/>
      <c r="AF275" s="296"/>
      <c r="AG275" s="296"/>
      <c r="AH275" s="296"/>
      <c r="AI275" s="296"/>
      <c r="AJ275" s="296"/>
      <c r="AK275" s="296"/>
      <c r="AL275" s="296"/>
    </row>
    <row r="276" spans="1:38" s="414" customFormat="1" ht="16.5" customHeight="1">
      <c r="A276" s="284" t="str">
        <f>IF('Data invoice'!J205=0,"",'Data invoice'!K205)</f>
        <v/>
      </c>
      <c r="B276" s="284" t="str">
        <f>IF('Data invoice'!K205=0,"",'Data invoice'!L205)</f>
        <v/>
      </c>
      <c r="C276" s="284" t="str">
        <f>IF('Data invoice'!L205=0,"",'Data invoice'!M205)</f>
        <v/>
      </c>
      <c r="D276" s="284" t="str">
        <f>IF('Data invoice'!M205=0,"",'Data invoice'!N205)</f>
        <v/>
      </c>
      <c r="E276" s="284" t="str">
        <f>IF('Data invoice'!N205=0,"",'Data invoice'!O205)</f>
        <v/>
      </c>
      <c r="F276" s="284" t="str">
        <f>IF('Data invoice'!O205=0,"",'Data invoice'!P205)</f>
        <v/>
      </c>
      <c r="G276" s="284" t="str">
        <f>IF('Data invoice'!P205=0,"",'Data invoice'!Q205)</f>
        <v/>
      </c>
      <c r="H276" s="284" t="str">
        <f>IF('Data invoice'!Q205=0,"",'Data invoice'!R205)</f>
        <v/>
      </c>
      <c r="I276" s="320" t="str">
        <f>IF('Data invoice'!R205=0,"",'Data invoice'!S205)</f>
        <v/>
      </c>
      <c r="J276" s="367" t="str">
        <f>IF('Data invoice'!S205=0,"",'Data invoice'!T205)</f>
        <v/>
      </c>
      <c r="L276" s="279"/>
      <c r="M276" s="279"/>
      <c r="N276" s="279"/>
      <c r="O276" s="279"/>
      <c r="P276" s="279"/>
      <c r="Q276" s="279"/>
      <c r="R276" s="279"/>
      <c r="S276" s="279"/>
      <c r="T276" s="279"/>
      <c r="U276" s="279"/>
      <c r="V276" s="279"/>
      <c r="W276" s="279"/>
      <c r="X276" s="279"/>
      <c r="Y276" s="279"/>
      <c r="Z276" s="279"/>
      <c r="AA276" s="279"/>
      <c r="AB276" s="296"/>
      <c r="AC276" s="296"/>
      <c r="AD276" s="296"/>
      <c r="AE276" s="296"/>
      <c r="AF276" s="296"/>
      <c r="AG276" s="296"/>
      <c r="AH276" s="296"/>
      <c r="AI276" s="296"/>
      <c r="AJ276" s="296"/>
      <c r="AK276" s="296"/>
      <c r="AL276" s="296"/>
    </row>
    <row r="277" spans="1:38" s="414" customFormat="1" ht="16.5" customHeight="1">
      <c r="A277" s="284" t="str">
        <f>IF('Data invoice'!J206=0,"",'Data invoice'!K206)</f>
        <v/>
      </c>
      <c r="B277" s="284" t="str">
        <f>IF('Data invoice'!K206=0,"",'Data invoice'!L206)</f>
        <v/>
      </c>
      <c r="C277" s="284" t="str">
        <f>IF('Data invoice'!L206=0,"",'Data invoice'!M206)</f>
        <v/>
      </c>
      <c r="D277" s="284" t="str">
        <f>IF('Data invoice'!M206=0,"",'Data invoice'!N206)</f>
        <v/>
      </c>
      <c r="E277" s="284" t="str">
        <f>IF('Data invoice'!N206=0,"",'Data invoice'!O206)</f>
        <v/>
      </c>
      <c r="F277" s="284" t="str">
        <f>IF('Data invoice'!O206=0,"",'Data invoice'!P206)</f>
        <v/>
      </c>
      <c r="G277" s="284" t="str">
        <f>IF('Data invoice'!P206=0,"",'Data invoice'!Q206)</f>
        <v/>
      </c>
      <c r="H277" s="284" t="str">
        <f>IF('Data invoice'!Q206=0,"",'Data invoice'!R206)</f>
        <v/>
      </c>
      <c r="I277" s="320" t="str">
        <f>IF('Data invoice'!R206=0,"",'Data invoice'!S206)</f>
        <v/>
      </c>
      <c r="J277" s="367" t="str">
        <f>IF('Data invoice'!S206=0,"",'Data invoice'!T206)</f>
        <v/>
      </c>
      <c r="L277" s="279"/>
      <c r="M277" s="279"/>
      <c r="N277" s="279"/>
      <c r="O277" s="279"/>
      <c r="P277" s="279"/>
      <c r="Q277" s="279"/>
      <c r="R277" s="279"/>
      <c r="S277" s="279"/>
      <c r="T277" s="279"/>
      <c r="U277" s="279"/>
      <c r="V277" s="279"/>
      <c r="W277" s="279"/>
      <c r="X277" s="279"/>
      <c r="Y277" s="279"/>
      <c r="Z277" s="279"/>
      <c r="AA277" s="279"/>
      <c r="AB277" s="296"/>
      <c r="AC277" s="296"/>
      <c r="AD277" s="296"/>
      <c r="AE277" s="296"/>
      <c r="AF277" s="296"/>
      <c r="AG277" s="296"/>
      <c r="AH277" s="296"/>
      <c r="AI277" s="296"/>
      <c r="AJ277" s="296"/>
      <c r="AK277" s="296"/>
      <c r="AL277" s="296"/>
    </row>
    <row r="278" spans="1:38" s="414" customFormat="1" ht="16.5" customHeight="1">
      <c r="A278" s="284" t="str">
        <f>IF('Data invoice'!J207=0,"",'Data invoice'!K207)</f>
        <v/>
      </c>
      <c r="B278" s="284" t="str">
        <f>IF('Data invoice'!K207=0,"",'Data invoice'!L207)</f>
        <v/>
      </c>
      <c r="C278" s="284" t="str">
        <f>IF('Data invoice'!L207=0,"",'Data invoice'!M207)</f>
        <v/>
      </c>
      <c r="D278" s="284" t="str">
        <f>IF('Data invoice'!M207=0,"",'Data invoice'!N207)</f>
        <v/>
      </c>
      <c r="E278" s="284" t="str">
        <f>IF('Data invoice'!N207=0,"",'Data invoice'!O207)</f>
        <v/>
      </c>
      <c r="F278" s="284" t="str">
        <f>IF('Data invoice'!O207=0,"",'Data invoice'!P207)</f>
        <v/>
      </c>
      <c r="G278" s="284" t="str">
        <f>IF('Data invoice'!P207=0,"",'Data invoice'!Q207)</f>
        <v/>
      </c>
      <c r="H278" s="284" t="str">
        <f>IF('Data invoice'!Q207=0,"",'Data invoice'!R207)</f>
        <v/>
      </c>
      <c r="I278" s="320" t="str">
        <f>IF('Data invoice'!R207=0,"",'Data invoice'!S207)</f>
        <v/>
      </c>
      <c r="J278" s="367" t="str">
        <f>IF('Data invoice'!S207=0,"",'Data invoice'!T207)</f>
        <v/>
      </c>
      <c r="L278" s="279"/>
      <c r="M278" s="279"/>
      <c r="N278" s="279"/>
      <c r="O278" s="279"/>
      <c r="P278" s="279"/>
      <c r="Q278" s="279"/>
      <c r="R278" s="279"/>
      <c r="S278" s="279"/>
      <c r="T278" s="279"/>
      <c r="U278" s="279"/>
      <c r="V278" s="279"/>
      <c r="W278" s="279"/>
      <c r="X278" s="279"/>
      <c r="Y278" s="279"/>
      <c r="Z278" s="279"/>
      <c r="AA278" s="279"/>
      <c r="AB278" s="296"/>
      <c r="AC278" s="296"/>
      <c r="AD278" s="296"/>
      <c r="AE278" s="296"/>
      <c r="AF278" s="296"/>
      <c r="AG278" s="296"/>
      <c r="AH278" s="296"/>
      <c r="AI278" s="296"/>
      <c r="AJ278" s="296"/>
      <c r="AK278" s="296"/>
      <c r="AL278" s="296"/>
    </row>
    <row r="279" spans="1:38" s="414" customFormat="1" ht="16.5" customHeight="1">
      <c r="A279" s="284" t="str">
        <f>IF('Data invoice'!J208=0,"",'Data invoice'!K208)</f>
        <v/>
      </c>
      <c r="B279" s="284" t="str">
        <f>IF('Data invoice'!K208=0,"",'Data invoice'!L208)</f>
        <v/>
      </c>
      <c r="C279" s="284" t="str">
        <f>IF('Data invoice'!L208=0,"",'Data invoice'!M208)</f>
        <v/>
      </c>
      <c r="D279" s="284" t="str">
        <f>IF('Data invoice'!M208=0,"",'Data invoice'!N208)</f>
        <v/>
      </c>
      <c r="E279" s="284" t="str">
        <f>IF('Data invoice'!N208=0,"",'Data invoice'!O208)</f>
        <v/>
      </c>
      <c r="F279" s="284" t="str">
        <f>IF('Data invoice'!O208=0,"",'Data invoice'!P208)</f>
        <v/>
      </c>
      <c r="G279" s="284" t="str">
        <f>IF('Data invoice'!P208=0,"",'Data invoice'!Q208)</f>
        <v/>
      </c>
      <c r="H279" s="284" t="str">
        <f>IF('Data invoice'!Q208=0,"",'Data invoice'!R208)</f>
        <v/>
      </c>
      <c r="I279" s="320" t="str">
        <f>IF('Data invoice'!R208=0,"",'Data invoice'!S208)</f>
        <v/>
      </c>
      <c r="J279" s="367" t="str">
        <f>IF('Data invoice'!S208=0,"",'Data invoice'!T208)</f>
        <v/>
      </c>
      <c r="L279" s="279"/>
      <c r="M279" s="279"/>
      <c r="N279" s="279"/>
      <c r="O279" s="279"/>
      <c r="P279" s="279"/>
      <c r="Q279" s="279"/>
      <c r="R279" s="279"/>
      <c r="S279" s="279"/>
      <c r="T279" s="279"/>
      <c r="U279" s="279"/>
      <c r="V279" s="279"/>
      <c r="W279" s="279"/>
      <c r="X279" s="279"/>
      <c r="Y279" s="279"/>
      <c r="Z279" s="279"/>
      <c r="AA279" s="279"/>
      <c r="AB279" s="296"/>
      <c r="AC279" s="296"/>
      <c r="AD279" s="296"/>
      <c r="AE279" s="296"/>
      <c r="AF279" s="296"/>
      <c r="AG279" s="296"/>
      <c r="AH279" s="296"/>
      <c r="AI279" s="296"/>
      <c r="AJ279" s="296"/>
      <c r="AK279" s="296"/>
      <c r="AL279" s="296"/>
    </row>
    <row r="280" spans="1:38" s="414" customFormat="1" ht="16.5" customHeight="1">
      <c r="A280" s="284" t="str">
        <f>IF('Data invoice'!J209=0,"",'Data invoice'!K209)</f>
        <v/>
      </c>
      <c r="B280" s="284" t="str">
        <f>IF('Data invoice'!K209=0,"",'Data invoice'!L209)</f>
        <v/>
      </c>
      <c r="C280" s="284" t="str">
        <f>IF('Data invoice'!L209=0,"",'Data invoice'!M209)</f>
        <v/>
      </c>
      <c r="D280" s="284" t="str">
        <f>IF('Data invoice'!M209=0,"",'Data invoice'!N209)</f>
        <v/>
      </c>
      <c r="E280" s="284" t="str">
        <f>IF('Data invoice'!N209=0,"",'Data invoice'!O209)</f>
        <v/>
      </c>
      <c r="F280" s="284" t="str">
        <f>IF('Data invoice'!O209=0,"",'Data invoice'!P209)</f>
        <v/>
      </c>
      <c r="G280" s="284" t="str">
        <f>IF('Data invoice'!P209=0,"",'Data invoice'!Q209)</f>
        <v/>
      </c>
      <c r="H280" s="284" t="str">
        <f>IF('Data invoice'!Q209=0,"",'Data invoice'!R209)</f>
        <v/>
      </c>
      <c r="I280" s="320" t="str">
        <f>IF('Data invoice'!R209=0,"",'Data invoice'!S209)</f>
        <v/>
      </c>
      <c r="J280" s="367" t="str">
        <f>IF('Data invoice'!S209=0,"",'Data invoice'!T209)</f>
        <v/>
      </c>
      <c r="L280" s="279"/>
      <c r="M280" s="279"/>
      <c r="N280" s="279"/>
      <c r="O280" s="279"/>
      <c r="P280" s="279"/>
      <c r="Q280" s="279"/>
      <c r="R280" s="279"/>
      <c r="S280" s="279"/>
      <c r="T280" s="279"/>
      <c r="U280" s="279"/>
      <c r="V280" s="279"/>
      <c r="W280" s="279"/>
      <c r="X280" s="279"/>
      <c r="Y280" s="279"/>
      <c r="Z280" s="279"/>
      <c r="AA280" s="279"/>
      <c r="AB280" s="296"/>
      <c r="AC280" s="296"/>
      <c r="AD280" s="296"/>
      <c r="AE280" s="296"/>
      <c r="AF280" s="296"/>
      <c r="AG280" s="296"/>
      <c r="AH280" s="296"/>
      <c r="AI280" s="296"/>
      <c r="AJ280" s="296"/>
      <c r="AK280" s="296"/>
      <c r="AL280" s="296"/>
    </row>
    <row r="281" spans="1:38" s="414" customFormat="1" ht="16.5" customHeight="1">
      <c r="A281" s="284" t="str">
        <f>IF('Data invoice'!J210=0,"",'Data invoice'!K210)</f>
        <v/>
      </c>
      <c r="B281" s="284" t="str">
        <f>IF('Data invoice'!K210=0,"",'Data invoice'!L210)</f>
        <v/>
      </c>
      <c r="C281" s="284" t="str">
        <f>IF('Data invoice'!L210=0,"",'Data invoice'!M210)</f>
        <v/>
      </c>
      <c r="D281" s="284" t="str">
        <f>IF('Data invoice'!M210=0,"",'Data invoice'!N210)</f>
        <v/>
      </c>
      <c r="E281" s="284" t="str">
        <f>IF('Data invoice'!N210=0,"",'Data invoice'!O210)</f>
        <v/>
      </c>
      <c r="F281" s="284" t="str">
        <f>IF('Data invoice'!O210=0,"",'Data invoice'!P210)</f>
        <v/>
      </c>
      <c r="G281" s="284" t="str">
        <f>IF('Data invoice'!P210=0,"",'Data invoice'!Q210)</f>
        <v/>
      </c>
      <c r="H281" s="284" t="str">
        <f>IF('Data invoice'!Q210=0,"",'Data invoice'!R210)</f>
        <v/>
      </c>
      <c r="I281" s="320" t="str">
        <f>IF('Data invoice'!R210=0,"",'Data invoice'!S210)</f>
        <v/>
      </c>
      <c r="J281" s="367" t="str">
        <f>IF('Data invoice'!S210=0,"",'Data invoice'!T210)</f>
        <v/>
      </c>
      <c r="L281" s="279"/>
      <c r="M281" s="279"/>
      <c r="N281" s="279"/>
      <c r="O281" s="279"/>
      <c r="P281" s="279"/>
      <c r="Q281" s="279"/>
      <c r="R281" s="279"/>
      <c r="S281" s="279"/>
      <c r="T281" s="279"/>
      <c r="U281" s="279"/>
      <c r="V281" s="279"/>
      <c r="W281" s="279"/>
      <c r="X281" s="279"/>
      <c r="Y281" s="279"/>
      <c r="Z281" s="279"/>
      <c r="AA281" s="279"/>
      <c r="AB281" s="296"/>
      <c r="AC281" s="296"/>
      <c r="AD281" s="296"/>
      <c r="AE281" s="296"/>
      <c r="AF281" s="296"/>
      <c r="AG281" s="296"/>
      <c r="AH281" s="296"/>
      <c r="AI281" s="296"/>
      <c r="AJ281" s="296"/>
      <c r="AK281" s="296"/>
      <c r="AL281" s="296"/>
    </row>
    <row r="282" spans="1:38" s="414" customFormat="1" ht="16.5" customHeight="1">
      <c r="A282" s="284" t="str">
        <f>IF('Data invoice'!J211=0,"",'Data invoice'!K211)</f>
        <v/>
      </c>
      <c r="B282" s="284" t="str">
        <f>IF('Data invoice'!K211=0,"",'Data invoice'!L211)</f>
        <v/>
      </c>
      <c r="C282" s="284" t="str">
        <f>IF('Data invoice'!L211=0,"",'Data invoice'!M211)</f>
        <v/>
      </c>
      <c r="D282" s="284" t="str">
        <f>IF('Data invoice'!M211=0,"",'Data invoice'!N211)</f>
        <v/>
      </c>
      <c r="E282" s="284" t="str">
        <f>IF('Data invoice'!N211=0,"",'Data invoice'!O211)</f>
        <v/>
      </c>
      <c r="F282" s="284" t="str">
        <f>IF('Data invoice'!O211=0,"",'Data invoice'!P211)</f>
        <v/>
      </c>
      <c r="G282" s="284" t="str">
        <f>IF('Data invoice'!P211=0,"",'Data invoice'!Q211)</f>
        <v/>
      </c>
      <c r="H282" s="284" t="str">
        <f>IF('Data invoice'!Q211=0,"",'Data invoice'!R211)</f>
        <v/>
      </c>
      <c r="I282" s="320" t="str">
        <f>IF('Data invoice'!R211=0,"",'Data invoice'!S211)</f>
        <v/>
      </c>
      <c r="J282" s="367" t="str">
        <f>IF('Data invoice'!S211=0,"",'Data invoice'!T211)</f>
        <v/>
      </c>
      <c r="L282" s="279"/>
      <c r="M282" s="279"/>
      <c r="N282" s="279"/>
      <c r="O282" s="279"/>
      <c r="P282" s="279"/>
      <c r="Q282" s="279"/>
      <c r="R282" s="279"/>
      <c r="S282" s="279"/>
      <c r="T282" s="279"/>
      <c r="U282" s="279"/>
      <c r="V282" s="279"/>
      <c r="W282" s="279"/>
      <c r="X282" s="279"/>
      <c r="Y282" s="279"/>
      <c r="Z282" s="279"/>
      <c r="AA282" s="279"/>
      <c r="AB282" s="296"/>
      <c r="AC282" s="296"/>
      <c r="AD282" s="296"/>
      <c r="AE282" s="296"/>
      <c r="AF282" s="296"/>
      <c r="AG282" s="296"/>
      <c r="AH282" s="296"/>
      <c r="AI282" s="296"/>
      <c r="AJ282" s="296"/>
      <c r="AK282" s="296"/>
      <c r="AL282" s="296"/>
    </row>
    <row r="283" spans="1:38" s="414" customFormat="1" ht="16.5" customHeight="1">
      <c r="A283" s="284" t="str">
        <f>IF('Data invoice'!J212=0,"",'Data invoice'!K212)</f>
        <v/>
      </c>
      <c r="B283" s="284" t="str">
        <f>IF('Data invoice'!K212=0,"",'Data invoice'!L212)</f>
        <v/>
      </c>
      <c r="C283" s="284" t="str">
        <f>IF('Data invoice'!L212=0,"",'Data invoice'!M212)</f>
        <v/>
      </c>
      <c r="D283" s="284" t="str">
        <f>IF('Data invoice'!M212=0,"",'Data invoice'!N212)</f>
        <v/>
      </c>
      <c r="E283" s="284" t="str">
        <f>IF('Data invoice'!N212=0,"",'Data invoice'!O212)</f>
        <v/>
      </c>
      <c r="F283" s="284" t="str">
        <f>IF('Data invoice'!O212=0,"",'Data invoice'!P212)</f>
        <v/>
      </c>
      <c r="G283" s="284" t="str">
        <f>IF('Data invoice'!P212=0,"",'Data invoice'!Q212)</f>
        <v/>
      </c>
      <c r="H283" s="284" t="str">
        <f>IF('Data invoice'!Q212=0,"",'Data invoice'!R212)</f>
        <v/>
      </c>
      <c r="I283" s="320" t="str">
        <f>IF('Data invoice'!R212=0,"",'Data invoice'!S212)</f>
        <v/>
      </c>
      <c r="J283" s="367" t="str">
        <f>IF('Data invoice'!S212=0,"",'Data invoice'!T212)</f>
        <v/>
      </c>
      <c r="L283" s="279"/>
      <c r="M283" s="279"/>
      <c r="N283" s="279"/>
      <c r="O283" s="279"/>
      <c r="P283" s="279"/>
      <c r="Q283" s="279"/>
      <c r="R283" s="279"/>
      <c r="S283" s="279"/>
      <c r="T283" s="279"/>
      <c r="U283" s="279"/>
      <c r="V283" s="279"/>
      <c r="W283" s="279"/>
      <c r="X283" s="279"/>
      <c r="Y283" s="279"/>
      <c r="Z283" s="279"/>
      <c r="AA283" s="279"/>
      <c r="AB283" s="296"/>
      <c r="AC283" s="296"/>
      <c r="AD283" s="296"/>
      <c r="AE283" s="296"/>
      <c r="AF283" s="296"/>
      <c r="AG283" s="296"/>
      <c r="AH283" s="296"/>
      <c r="AI283" s="296"/>
      <c r="AJ283" s="296"/>
      <c r="AK283" s="296"/>
      <c r="AL283" s="296"/>
    </row>
    <row r="284" spans="1:38" s="414" customFormat="1" ht="16.5" customHeight="1">
      <c r="A284" s="284" t="str">
        <f>IF('Data invoice'!J213=0,"",'Data invoice'!K213)</f>
        <v/>
      </c>
      <c r="B284" s="284" t="str">
        <f>IF('Data invoice'!K213=0,"",'Data invoice'!L213)</f>
        <v/>
      </c>
      <c r="C284" s="284" t="str">
        <f>IF('Data invoice'!L213=0,"",'Data invoice'!M213)</f>
        <v/>
      </c>
      <c r="D284" s="284" t="str">
        <f>IF('Data invoice'!M213=0,"",'Data invoice'!N213)</f>
        <v/>
      </c>
      <c r="E284" s="284" t="str">
        <f>IF('Data invoice'!N213=0,"",'Data invoice'!O213)</f>
        <v/>
      </c>
      <c r="F284" s="284" t="str">
        <f>IF('Data invoice'!O213=0,"",'Data invoice'!P213)</f>
        <v/>
      </c>
      <c r="G284" s="284" t="str">
        <f>IF('Data invoice'!P213=0,"",'Data invoice'!Q213)</f>
        <v/>
      </c>
      <c r="H284" s="284" t="str">
        <f>IF('Data invoice'!Q213=0,"",'Data invoice'!R213)</f>
        <v/>
      </c>
      <c r="I284" s="320" t="str">
        <f>IF('Data invoice'!R213=0,"",'Data invoice'!S213)</f>
        <v/>
      </c>
      <c r="J284" s="367" t="str">
        <f>IF('Data invoice'!S213=0,"",'Data invoice'!T213)</f>
        <v/>
      </c>
      <c r="L284" s="279"/>
      <c r="M284" s="279"/>
      <c r="N284" s="279"/>
      <c r="O284" s="279"/>
      <c r="P284" s="279"/>
      <c r="Q284" s="279"/>
      <c r="R284" s="279"/>
      <c r="S284" s="279"/>
      <c r="T284" s="279"/>
      <c r="U284" s="279"/>
      <c r="V284" s="279"/>
      <c r="W284" s="279"/>
      <c r="X284" s="279"/>
      <c r="Y284" s="279"/>
      <c r="Z284" s="279"/>
      <c r="AA284" s="279"/>
      <c r="AB284" s="296"/>
      <c r="AC284" s="296"/>
      <c r="AD284" s="296"/>
      <c r="AE284" s="296"/>
      <c r="AF284" s="296"/>
      <c r="AG284" s="296"/>
      <c r="AH284" s="296"/>
      <c r="AI284" s="296"/>
      <c r="AJ284" s="296"/>
      <c r="AK284" s="296"/>
      <c r="AL284" s="296"/>
    </row>
    <row r="285" spans="1:38" s="414" customFormat="1" ht="16.5" customHeight="1">
      <c r="A285" s="284" t="str">
        <f>IF('Data invoice'!J214=0,"",'Data invoice'!K214)</f>
        <v/>
      </c>
      <c r="B285" s="284" t="str">
        <f>IF('Data invoice'!K214=0,"",'Data invoice'!L214)</f>
        <v/>
      </c>
      <c r="C285" s="284" t="str">
        <f>IF('Data invoice'!L214=0,"",'Data invoice'!M214)</f>
        <v/>
      </c>
      <c r="D285" s="284" t="str">
        <f>IF('Data invoice'!M214=0,"",'Data invoice'!N214)</f>
        <v/>
      </c>
      <c r="E285" s="284" t="str">
        <f>IF('Data invoice'!N214=0,"",'Data invoice'!O214)</f>
        <v/>
      </c>
      <c r="F285" s="284" t="str">
        <f>IF('Data invoice'!O214=0,"",'Data invoice'!P214)</f>
        <v/>
      </c>
      <c r="G285" s="284" t="str">
        <f>IF('Data invoice'!P214=0,"",'Data invoice'!Q214)</f>
        <v/>
      </c>
      <c r="H285" s="284" t="str">
        <f>IF('Data invoice'!Q214=0,"",'Data invoice'!R214)</f>
        <v/>
      </c>
      <c r="I285" s="320" t="str">
        <f>IF('Data invoice'!R214=0,"",'Data invoice'!S214)</f>
        <v/>
      </c>
      <c r="J285" s="367" t="str">
        <f>IF('Data invoice'!S214=0,"",'Data invoice'!T214)</f>
        <v/>
      </c>
      <c r="L285" s="279"/>
      <c r="M285" s="279"/>
      <c r="N285" s="279"/>
      <c r="O285" s="279"/>
      <c r="P285" s="279"/>
      <c r="Q285" s="279"/>
      <c r="R285" s="279"/>
      <c r="S285" s="279"/>
      <c r="T285" s="279"/>
      <c r="U285" s="279"/>
      <c r="V285" s="279"/>
      <c r="W285" s="279"/>
      <c r="X285" s="279"/>
      <c r="Y285" s="279"/>
      <c r="Z285" s="279"/>
      <c r="AA285" s="279"/>
      <c r="AB285" s="296"/>
      <c r="AC285" s="296"/>
      <c r="AD285" s="296"/>
      <c r="AE285" s="296"/>
      <c r="AF285" s="296"/>
      <c r="AG285" s="296"/>
      <c r="AH285" s="296"/>
      <c r="AI285" s="296"/>
      <c r="AJ285" s="296"/>
      <c r="AK285" s="296"/>
      <c r="AL285" s="296"/>
    </row>
    <row r="286" spans="1:38" s="414" customFormat="1" ht="16.5" customHeight="1">
      <c r="A286" s="284" t="str">
        <f>IF('Data invoice'!J215=0,"",'Data invoice'!K215)</f>
        <v/>
      </c>
      <c r="B286" s="284" t="str">
        <f>IF('Data invoice'!K215=0,"",'Data invoice'!L215)</f>
        <v/>
      </c>
      <c r="C286" s="284" t="str">
        <f>IF('Data invoice'!L215=0,"",'Data invoice'!M215)</f>
        <v/>
      </c>
      <c r="D286" s="284" t="str">
        <f>IF('Data invoice'!M215=0,"",'Data invoice'!N215)</f>
        <v/>
      </c>
      <c r="E286" s="284" t="str">
        <f>IF('Data invoice'!N215=0,"",'Data invoice'!O215)</f>
        <v/>
      </c>
      <c r="F286" s="284" t="str">
        <f>IF('Data invoice'!O215=0,"",'Data invoice'!P215)</f>
        <v/>
      </c>
      <c r="G286" s="284" t="str">
        <f>IF('Data invoice'!P215=0,"",'Data invoice'!Q215)</f>
        <v/>
      </c>
      <c r="H286" s="284" t="str">
        <f>IF('Data invoice'!Q215=0,"",'Data invoice'!R215)</f>
        <v/>
      </c>
      <c r="I286" s="320" t="str">
        <f>IF('Data invoice'!R215=0,"",'Data invoice'!S215)</f>
        <v/>
      </c>
      <c r="J286" s="367" t="str">
        <f>IF('Data invoice'!S215=0,"",'Data invoice'!T215)</f>
        <v/>
      </c>
      <c r="L286" s="279"/>
      <c r="M286" s="279"/>
      <c r="N286" s="279"/>
      <c r="O286" s="279"/>
      <c r="P286" s="279"/>
      <c r="Q286" s="279"/>
      <c r="R286" s="279"/>
      <c r="S286" s="279"/>
      <c r="T286" s="279"/>
      <c r="U286" s="279"/>
      <c r="V286" s="279"/>
      <c r="W286" s="279"/>
      <c r="X286" s="279"/>
      <c r="Y286" s="279"/>
      <c r="Z286" s="279"/>
      <c r="AA286" s="279"/>
      <c r="AB286" s="296"/>
      <c r="AC286" s="296"/>
      <c r="AD286" s="296"/>
      <c r="AE286" s="296"/>
      <c r="AF286" s="296"/>
      <c r="AG286" s="296"/>
      <c r="AH286" s="296"/>
      <c r="AI286" s="296"/>
      <c r="AJ286" s="296"/>
      <c r="AK286" s="296"/>
      <c r="AL286" s="296"/>
    </row>
    <row r="287" spans="1:38" s="414" customFormat="1" ht="13.5" customHeight="1">
      <c r="A287" s="284" t="str">
        <f>IF('Data invoice'!J216=0,"",'Data invoice'!K216)</f>
        <v/>
      </c>
      <c r="B287" s="284" t="str">
        <f>IF('Data invoice'!K216=0,"",'Data invoice'!L216)</f>
        <v/>
      </c>
      <c r="C287" s="284" t="str">
        <f>IF('Data invoice'!L216=0,"",'Data invoice'!M216)</f>
        <v/>
      </c>
      <c r="D287" s="284" t="str">
        <f>IF('Data invoice'!M216=0,"",'Data invoice'!N216)</f>
        <v/>
      </c>
      <c r="E287" s="284" t="str">
        <f>IF('Data invoice'!N216=0,"",'Data invoice'!O216)</f>
        <v/>
      </c>
      <c r="F287" s="284" t="str">
        <f>IF('Data invoice'!O216=0,"",'Data invoice'!P216)</f>
        <v/>
      </c>
      <c r="G287" s="284" t="str">
        <f>IF('Data invoice'!P216=0,"",'Data invoice'!Q216)</f>
        <v/>
      </c>
      <c r="H287" s="284" t="str">
        <f>IF('Data invoice'!Q216=0,"",'Data invoice'!R216)</f>
        <v/>
      </c>
      <c r="I287" s="320" t="str">
        <f>IF('Data invoice'!R216=0,"",'Data invoice'!S216)</f>
        <v/>
      </c>
      <c r="J287" s="367" t="str">
        <f>IF('Data invoice'!S216=0,"",'Data invoice'!T216)</f>
        <v/>
      </c>
      <c r="L287" s="279"/>
      <c r="M287" s="279"/>
      <c r="N287" s="279"/>
      <c r="O287" s="279"/>
      <c r="P287" s="279"/>
      <c r="Q287" s="279"/>
      <c r="R287" s="279"/>
      <c r="S287" s="279"/>
      <c r="T287" s="279"/>
      <c r="U287" s="279"/>
      <c r="V287" s="279"/>
      <c r="W287" s="279"/>
      <c r="X287" s="279"/>
      <c r="Y287" s="279"/>
      <c r="Z287" s="279"/>
      <c r="AA287" s="279"/>
      <c r="AB287" s="296"/>
      <c r="AC287" s="296"/>
      <c r="AD287" s="296"/>
      <c r="AE287" s="296"/>
      <c r="AF287" s="296"/>
      <c r="AG287" s="296"/>
      <c r="AH287" s="296"/>
      <c r="AI287" s="296"/>
      <c r="AJ287" s="296"/>
      <c r="AK287" s="296"/>
      <c r="AL287" s="296"/>
    </row>
    <row r="288" spans="1:38" s="414" customFormat="1" ht="13.5" customHeight="1">
      <c r="A288" s="284" t="str">
        <f>IF('Data invoice'!J217=0,"",'Data invoice'!K217)</f>
        <v/>
      </c>
      <c r="B288" s="284" t="str">
        <f>IF('Data invoice'!K217=0,"",'Data invoice'!L217)</f>
        <v/>
      </c>
      <c r="C288" s="284" t="str">
        <f>IF('Data invoice'!L217=0,"",'Data invoice'!M217)</f>
        <v/>
      </c>
      <c r="D288" s="284" t="str">
        <f>IF('Data invoice'!M217=0,"",'Data invoice'!N217)</f>
        <v/>
      </c>
      <c r="E288" s="284" t="str">
        <f>IF('Data invoice'!N217=0,"",'Data invoice'!O217)</f>
        <v/>
      </c>
      <c r="F288" s="284" t="str">
        <f>IF('Data invoice'!O217=0,"",'Data invoice'!P217)</f>
        <v/>
      </c>
      <c r="G288" s="284" t="str">
        <f>IF('Data invoice'!P217=0,"",'Data invoice'!Q217)</f>
        <v/>
      </c>
      <c r="H288" s="284" t="str">
        <f>IF('Data invoice'!Q217=0,"",'Data invoice'!R217)</f>
        <v/>
      </c>
      <c r="I288" s="320" t="str">
        <f>IF('Data invoice'!R217=0,"",'Data invoice'!S217)</f>
        <v/>
      </c>
      <c r="J288" s="367" t="str">
        <f>IF('Data invoice'!S217=0,"",'Data invoice'!T217)</f>
        <v/>
      </c>
      <c r="L288" s="279"/>
      <c r="M288" s="279"/>
      <c r="N288" s="279"/>
      <c r="O288" s="279"/>
      <c r="P288" s="279"/>
      <c r="Q288" s="279"/>
      <c r="R288" s="279"/>
      <c r="S288" s="279"/>
      <c r="T288" s="279"/>
      <c r="U288" s="279"/>
      <c r="V288" s="279"/>
      <c r="W288" s="279"/>
      <c r="X288" s="279"/>
      <c r="Y288" s="279"/>
      <c r="Z288" s="279"/>
      <c r="AA288" s="279"/>
      <c r="AB288" s="296"/>
      <c r="AC288" s="296"/>
      <c r="AD288" s="296"/>
      <c r="AE288" s="296"/>
      <c r="AF288" s="296"/>
      <c r="AG288" s="296"/>
      <c r="AH288" s="296"/>
      <c r="AI288" s="296"/>
      <c r="AJ288" s="296"/>
      <c r="AK288" s="296"/>
      <c r="AL288" s="296"/>
    </row>
    <row r="289" spans="1:38" s="414" customFormat="1" ht="16.5" customHeight="1">
      <c r="A289" s="284" t="str">
        <f>IF('Data invoice'!J218=0,"",'Data invoice'!K218)</f>
        <v/>
      </c>
      <c r="B289" s="284" t="str">
        <f>IF('Data invoice'!K218=0,"",'Data invoice'!L218)</f>
        <v/>
      </c>
      <c r="C289" s="284" t="str">
        <f>IF('Data invoice'!L218=0,"",'Data invoice'!M218)</f>
        <v/>
      </c>
      <c r="D289" s="284" t="str">
        <f>IF('Data invoice'!M218=0,"",'Data invoice'!N218)</f>
        <v/>
      </c>
      <c r="E289" s="284" t="str">
        <f>IF('Data invoice'!N218=0,"",'Data invoice'!O218)</f>
        <v/>
      </c>
      <c r="F289" s="284" t="str">
        <f>IF('Data invoice'!O218=0,"",'Data invoice'!P218)</f>
        <v/>
      </c>
      <c r="G289" s="284" t="str">
        <f>IF('Data invoice'!P218=0,"",'Data invoice'!Q218)</f>
        <v/>
      </c>
      <c r="H289" s="284" t="str">
        <f>IF('Data invoice'!Q218=0,"",'Data invoice'!R218)</f>
        <v/>
      </c>
      <c r="I289" s="320" t="str">
        <f>IF('Data invoice'!R218=0,"",'Data invoice'!S218)</f>
        <v/>
      </c>
      <c r="J289" s="367" t="str">
        <f>IF('Data invoice'!S218=0,"",'Data invoice'!T218)</f>
        <v/>
      </c>
      <c r="L289" s="279"/>
      <c r="M289" s="279"/>
      <c r="N289" s="279"/>
      <c r="O289" s="279"/>
      <c r="P289" s="279"/>
      <c r="Q289" s="279"/>
      <c r="R289" s="279"/>
      <c r="S289" s="279"/>
      <c r="T289" s="279"/>
      <c r="U289" s="279"/>
      <c r="V289" s="279"/>
      <c r="W289" s="279"/>
      <c r="X289" s="279"/>
      <c r="Y289" s="279"/>
      <c r="Z289" s="279"/>
      <c r="AA289" s="279"/>
      <c r="AB289" s="296"/>
      <c r="AC289" s="296"/>
      <c r="AD289" s="296"/>
      <c r="AE289" s="296"/>
      <c r="AF289" s="296"/>
      <c r="AG289" s="296"/>
      <c r="AH289" s="296"/>
      <c r="AI289" s="296"/>
      <c r="AJ289" s="296"/>
      <c r="AK289" s="296"/>
      <c r="AL289" s="296"/>
    </row>
    <row r="290" spans="1:38" s="414" customFormat="1" ht="16.5" customHeight="1">
      <c r="A290" s="284" t="str">
        <f>IF('Data invoice'!J219=0,"",'Data invoice'!K219)</f>
        <v/>
      </c>
      <c r="B290" s="284" t="str">
        <f>IF('Data invoice'!K219=0,"",'Data invoice'!L219)</f>
        <v/>
      </c>
      <c r="C290" s="284" t="str">
        <f>IF('Data invoice'!L219=0,"",'Data invoice'!M219)</f>
        <v/>
      </c>
      <c r="D290" s="284" t="str">
        <f>IF('Data invoice'!M219=0,"",'Data invoice'!N219)</f>
        <v/>
      </c>
      <c r="E290" s="284" t="str">
        <f>IF('Data invoice'!N219=0,"",'Data invoice'!O219)</f>
        <v/>
      </c>
      <c r="F290" s="284" t="str">
        <f>IF('Data invoice'!O219=0,"",'Data invoice'!P219)</f>
        <v/>
      </c>
      <c r="G290" s="284" t="str">
        <f>IF('Data invoice'!P219=0,"",'Data invoice'!Q219)</f>
        <v/>
      </c>
      <c r="H290" s="284" t="str">
        <f>IF('Data invoice'!Q219=0,"",'Data invoice'!R219)</f>
        <v/>
      </c>
      <c r="I290" s="320" t="str">
        <f>IF('Data invoice'!R219=0,"",'Data invoice'!S219)</f>
        <v/>
      </c>
      <c r="J290" s="367" t="str">
        <f>IF('Data invoice'!S219=0,"",'Data invoice'!T219)</f>
        <v/>
      </c>
      <c r="L290" s="279"/>
      <c r="M290" s="279"/>
      <c r="N290" s="279"/>
      <c r="O290" s="279"/>
      <c r="P290" s="279"/>
      <c r="Q290" s="279"/>
      <c r="R290" s="279"/>
      <c r="S290" s="279"/>
      <c r="T290" s="279"/>
      <c r="U290" s="279"/>
      <c r="V290" s="279"/>
      <c r="W290" s="279"/>
      <c r="X290" s="279"/>
      <c r="Y290" s="279"/>
      <c r="Z290" s="279"/>
      <c r="AA290" s="279"/>
      <c r="AB290" s="296"/>
      <c r="AC290" s="296"/>
      <c r="AD290" s="296"/>
      <c r="AE290" s="296"/>
      <c r="AF290" s="296"/>
      <c r="AG290" s="296"/>
      <c r="AH290" s="296"/>
      <c r="AI290" s="296"/>
      <c r="AJ290" s="296"/>
      <c r="AK290" s="296"/>
      <c r="AL290" s="296"/>
    </row>
    <row r="291" spans="1:38" s="414" customFormat="1" ht="16.5" customHeight="1">
      <c r="A291" s="284" t="str">
        <f>IF('Data invoice'!J220=0,"",'Data invoice'!K220)</f>
        <v/>
      </c>
      <c r="B291" s="284" t="str">
        <f>IF('Data invoice'!K220=0,"",'Data invoice'!L220)</f>
        <v/>
      </c>
      <c r="C291" s="284" t="str">
        <f>IF('Data invoice'!L220=0,"",'Data invoice'!M220)</f>
        <v/>
      </c>
      <c r="D291" s="284" t="str">
        <f>IF('Data invoice'!M220=0,"",'Data invoice'!N220)</f>
        <v/>
      </c>
      <c r="E291" s="284" t="str">
        <f>IF('Data invoice'!N220=0,"",'Data invoice'!O220)</f>
        <v/>
      </c>
      <c r="F291" s="284" t="str">
        <f>IF('Data invoice'!O220=0,"",'Data invoice'!P220)</f>
        <v/>
      </c>
      <c r="G291" s="284" t="str">
        <f>IF('Data invoice'!P220=0,"",'Data invoice'!Q220)</f>
        <v/>
      </c>
      <c r="H291" s="284" t="str">
        <f>IF('Data invoice'!Q220=0,"",'Data invoice'!R220)</f>
        <v/>
      </c>
      <c r="I291" s="320" t="str">
        <f>IF('Data invoice'!R220=0,"",'Data invoice'!S220)</f>
        <v/>
      </c>
      <c r="J291" s="367" t="str">
        <f>IF('Data invoice'!S220=0,"",'Data invoice'!T220)</f>
        <v/>
      </c>
      <c r="L291" s="279"/>
      <c r="M291" s="279"/>
      <c r="N291" s="279"/>
      <c r="O291" s="279"/>
      <c r="P291" s="279"/>
      <c r="Q291" s="279"/>
      <c r="R291" s="279"/>
      <c r="S291" s="279"/>
      <c r="T291" s="279"/>
      <c r="U291" s="279"/>
      <c r="V291" s="279"/>
      <c r="W291" s="279"/>
      <c r="X291" s="279"/>
      <c r="Y291" s="279"/>
      <c r="Z291" s="279"/>
      <c r="AA291" s="279"/>
      <c r="AB291" s="296"/>
      <c r="AC291" s="296"/>
      <c r="AD291" s="296"/>
      <c r="AE291" s="296"/>
      <c r="AF291" s="296"/>
      <c r="AG291" s="296"/>
      <c r="AH291" s="296"/>
      <c r="AI291" s="296"/>
      <c r="AJ291" s="296"/>
      <c r="AK291" s="296"/>
      <c r="AL291" s="296"/>
    </row>
    <row r="292" spans="1:38" s="414" customFormat="1" ht="16.5" customHeight="1">
      <c r="A292" s="284" t="str">
        <f>IF('Data invoice'!J221=0,"",'Data invoice'!K221)</f>
        <v/>
      </c>
      <c r="B292" s="284" t="str">
        <f>IF('Data invoice'!K221=0,"",'Data invoice'!L221)</f>
        <v/>
      </c>
      <c r="C292" s="284" t="str">
        <f>IF('Data invoice'!L221=0,"",'Data invoice'!M221)</f>
        <v/>
      </c>
      <c r="D292" s="284" t="str">
        <f>IF('Data invoice'!M221=0,"",'Data invoice'!N221)</f>
        <v/>
      </c>
      <c r="E292" s="284" t="str">
        <f>IF('Data invoice'!N221=0,"",'Data invoice'!O221)</f>
        <v/>
      </c>
      <c r="F292" s="284" t="str">
        <f>IF('Data invoice'!O221=0,"",'Data invoice'!P221)</f>
        <v/>
      </c>
      <c r="G292" s="284" t="str">
        <f>IF('Data invoice'!P221=0,"",'Data invoice'!Q221)</f>
        <v/>
      </c>
      <c r="H292" s="284" t="str">
        <f>IF('Data invoice'!Q221=0,"",'Data invoice'!R221)</f>
        <v/>
      </c>
      <c r="I292" s="320" t="str">
        <f>IF('Data invoice'!R221=0,"",'Data invoice'!S221)</f>
        <v/>
      </c>
      <c r="J292" s="367" t="str">
        <f>IF('Data invoice'!S221=0,"",'Data invoice'!T221)</f>
        <v/>
      </c>
      <c r="L292" s="279"/>
      <c r="M292" s="279"/>
      <c r="N292" s="279"/>
      <c r="O292" s="279"/>
      <c r="P292" s="279"/>
      <c r="Q292" s="279"/>
      <c r="R292" s="279"/>
      <c r="S292" s="279"/>
      <c r="T292" s="279"/>
      <c r="U292" s="279"/>
      <c r="V292" s="279"/>
      <c r="W292" s="279"/>
      <c r="X292" s="279"/>
      <c r="Y292" s="279"/>
      <c r="Z292" s="279"/>
      <c r="AA292" s="279"/>
      <c r="AB292" s="296"/>
      <c r="AC292" s="296"/>
      <c r="AD292" s="296"/>
      <c r="AE292" s="296"/>
      <c r="AF292" s="296"/>
      <c r="AG292" s="296"/>
      <c r="AH292" s="296"/>
      <c r="AI292" s="296"/>
      <c r="AJ292" s="296"/>
      <c r="AK292" s="296"/>
      <c r="AL292" s="296"/>
    </row>
    <row r="293" spans="1:38" s="414" customFormat="1" ht="16.5" customHeight="1">
      <c r="A293" s="284" t="str">
        <f>IF('Data invoice'!J222=0,"",'Data invoice'!K222)</f>
        <v/>
      </c>
      <c r="B293" s="284" t="str">
        <f>IF('Data invoice'!K222=0,"",'Data invoice'!L222)</f>
        <v/>
      </c>
      <c r="C293" s="284" t="str">
        <f>IF('Data invoice'!L222=0,"",'Data invoice'!M222)</f>
        <v/>
      </c>
      <c r="D293" s="284" t="str">
        <f>IF('Data invoice'!M222=0,"",'Data invoice'!N222)</f>
        <v/>
      </c>
      <c r="E293" s="284" t="str">
        <f>IF('Data invoice'!N222=0,"",'Data invoice'!O222)</f>
        <v/>
      </c>
      <c r="F293" s="284" t="str">
        <f>IF('Data invoice'!O222=0,"",'Data invoice'!P222)</f>
        <v/>
      </c>
      <c r="G293" s="284" t="str">
        <f>IF('Data invoice'!P222=0,"",'Data invoice'!Q222)</f>
        <v/>
      </c>
      <c r="H293" s="284" t="str">
        <f>IF('Data invoice'!Q222=0,"",'Data invoice'!R222)</f>
        <v/>
      </c>
      <c r="I293" s="320" t="str">
        <f>IF('Data invoice'!R222=0,"",'Data invoice'!S222)</f>
        <v/>
      </c>
      <c r="J293" s="367" t="str">
        <f>IF('Data invoice'!S222=0,"",'Data invoice'!T222)</f>
        <v/>
      </c>
      <c r="L293" s="279"/>
      <c r="M293" s="279"/>
      <c r="N293" s="279"/>
      <c r="O293" s="279"/>
      <c r="P293" s="279"/>
      <c r="Q293" s="279"/>
      <c r="R293" s="279"/>
      <c r="S293" s="279"/>
      <c r="T293" s="279"/>
      <c r="U293" s="279"/>
      <c r="V293" s="279"/>
      <c r="W293" s="279"/>
      <c r="X293" s="279"/>
      <c r="Y293" s="279"/>
      <c r="Z293" s="279"/>
      <c r="AA293" s="279"/>
      <c r="AB293" s="296"/>
      <c r="AC293" s="296"/>
      <c r="AD293" s="296"/>
      <c r="AE293" s="296"/>
      <c r="AF293" s="296"/>
      <c r="AG293" s="296"/>
      <c r="AH293" s="296"/>
      <c r="AI293" s="296"/>
      <c r="AJ293" s="296"/>
      <c r="AK293" s="296"/>
      <c r="AL293" s="296"/>
    </row>
    <row r="294" spans="1:38" s="414" customFormat="1" ht="16.5" customHeight="1">
      <c r="A294" s="284" t="str">
        <f>IF('Data invoice'!J223=0,"",'Data invoice'!K223)</f>
        <v/>
      </c>
      <c r="B294" s="284" t="str">
        <f>IF('Data invoice'!K223=0,"",'Data invoice'!L223)</f>
        <v/>
      </c>
      <c r="C294" s="284" t="str">
        <f>IF('Data invoice'!L223=0,"",'Data invoice'!M223)</f>
        <v/>
      </c>
      <c r="D294" s="284" t="str">
        <f>IF('Data invoice'!M223=0,"",'Data invoice'!N223)</f>
        <v/>
      </c>
      <c r="E294" s="284" t="str">
        <f>IF('Data invoice'!N223=0,"",'Data invoice'!O223)</f>
        <v/>
      </c>
      <c r="F294" s="284" t="str">
        <f>IF('Data invoice'!O223=0,"",'Data invoice'!P223)</f>
        <v/>
      </c>
      <c r="G294" s="284" t="str">
        <f>IF('Data invoice'!P223=0,"",'Data invoice'!Q223)</f>
        <v/>
      </c>
      <c r="H294" s="284" t="str">
        <f>IF('Data invoice'!Q223=0,"",'Data invoice'!R223)</f>
        <v/>
      </c>
      <c r="I294" s="320" t="str">
        <f>IF('Data invoice'!R223=0,"",'Data invoice'!S223)</f>
        <v/>
      </c>
      <c r="J294" s="367" t="str">
        <f>IF('Data invoice'!S223=0,"",'Data invoice'!T223)</f>
        <v/>
      </c>
      <c r="L294" s="279"/>
      <c r="M294" s="279"/>
      <c r="N294" s="279"/>
      <c r="O294" s="279"/>
      <c r="P294" s="279"/>
      <c r="Q294" s="279"/>
      <c r="R294" s="279"/>
      <c r="S294" s="279"/>
      <c r="T294" s="279"/>
      <c r="U294" s="279"/>
      <c r="V294" s="279"/>
      <c r="W294" s="279"/>
      <c r="X294" s="279"/>
      <c r="Y294" s="279"/>
      <c r="Z294" s="279"/>
      <c r="AA294" s="279"/>
      <c r="AB294" s="296"/>
      <c r="AC294" s="296"/>
      <c r="AD294" s="296"/>
      <c r="AE294" s="296"/>
      <c r="AF294" s="296"/>
      <c r="AG294" s="296"/>
      <c r="AH294" s="296"/>
      <c r="AI294" s="296"/>
      <c r="AJ294" s="296"/>
      <c r="AK294" s="296"/>
      <c r="AL294" s="296"/>
    </row>
    <row r="295" spans="1:38" s="414" customFormat="1" ht="16.5" customHeight="1">
      <c r="A295" s="284" t="str">
        <f>IF('Data invoice'!J224=0,"",'Data invoice'!K224)</f>
        <v/>
      </c>
      <c r="B295" s="284" t="str">
        <f>IF('Data invoice'!K224=0,"",'Data invoice'!L224)</f>
        <v/>
      </c>
      <c r="C295" s="284" t="str">
        <f>IF('Data invoice'!L224=0,"",'Data invoice'!M224)</f>
        <v/>
      </c>
      <c r="D295" s="284" t="str">
        <f>IF('Data invoice'!M224=0,"",'Data invoice'!N224)</f>
        <v/>
      </c>
      <c r="E295" s="284" t="str">
        <f>IF('Data invoice'!N224=0,"",'Data invoice'!O224)</f>
        <v/>
      </c>
      <c r="F295" s="284" t="str">
        <f>IF('Data invoice'!O224=0,"",'Data invoice'!P224)</f>
        <v/>
      </c>
      <c r="G295" s="284" t="str">
        <f>IF('Data invoice'!P224=0,"",'Data invoice'!Q224)</f>
        <v/>
      </c>
      <c r="H295" s="284" t="str">
        <f>IF('Data invoice'!Q224=0,"",'Data invoice'!R224)</f>
        <v/>
      </c>
      <c r="I295" s="320" t="str">
        <f>IF('Data invoice'!R224=0,"",'Data invoice'!S224)</f>
        <v/>
      </c>
      <c r="J295" s="367" t="str">
        <f>IF('Data invoice'!S224=0,"",'Data invoice'!T224)</f>
        <v/>
      </c>
      <c r="L295" s="279"/>
      <c r="M295" s="279"/>
      <c r="N295" s="279"/>
      <c r="O295" s="279"/>
      <c r="P295" s="279"/>
      <c r="Q295" s="279"/>
      <c r="R295" s="279"/>
      <c r="S295" s="279"/>
      <c r="T295" s="279"/>
      <c r="U295" s="279"/>
      <c r="V295" s="279"/>
      <c r="W295" s="279"/>
      <c r="X295" s="279"/>
      <c r="Y295" s="279"/>
      <c r="Z295" s="279"/>
      <c r="AA295" s="279"/>
      <c r="AB295" s="296"/>
      <c r="AC295" s="296"/>
      <c r="AD295" s="296"/>
      <c r="AE295" s="296"/>
      <c r="AF295" s="296"/>
      <c r="AG295" s="296"/>
      <c r="AH295" s="296"/>
      <c r="AI295" s="296"/>
      <c r="AJ295" s="296"/>
      <c r="AK295" s="296"/>
      <c r="AL295" s="296"/>
    </row>
    <row r="296" spans="1:38" s="414" customFormat="1" ht="16.5" customHeight="1">
      <c r="A296" s="284" t="str">
        <f>IF('Data invoice'!J225=0,"",'Data invoice'!K225)</f>
        <v/>
      </c>
      <c r="B296" s="284" t="str">
        <f>IF('Data invoice'!K225=0,"",'Data invoice'!L225)</f>
        <v/>
      </c>
      <c r="C296" s="284" t="str">
        <f>IF('Data invoice'!L225=0,"",'Data invoice'!M225)</f>
        <v/>
      </c>
      <c r="D296" s="284" t="str">
        <f>IF('Data invoice'!M225=0,"",'Data invoice'!N225)</f>
        <v/>
      </c>
      <c r="E296" s="284" t="str">
        <f>IF('Data invoice'!N225=0,"",'Data invoice'!O225)</f>
        <v/>
      </c>
      <c r="F296" s="284" t="str">
        <f>IF('Data invoice'!O225=0,"",'Data invoice'!P225)</f>
        <v/>
      </c>
      <c r="G296" s="284" t="str">
        <f>IF('Data invoice'!P225=0,"",'Data invoice'!Q225)</f>
        <v/>
      </c>
      <c r="H296" s="284" t="str">
        <f>IF('Data invoice'!Q225=0,"",'Data invoice'!R225)</f>
        <v/>
      </c>
      <c r="I296" s="320" t="str">
        <f>IF('Data invoice'!R225=0,"",'Data invoice'!S225)</f>
        <v/>
      </c>
      <c r="J296" s="367" t="str">
        <f>IF('Data invoice'!S225=0,"",'Data invoice'!T225)</f>
        <v/>
      </c>
      <c r="L296" s="279"/>
      <c r="M296" s="279"/>
      <c r="N296" s="279"/>
      <c r="O296" s="279"/>
      <c r="P296" s="279"/>
      <c r="Q296" s="279"/>
      <c r="R296" s="279"/>
      <c r="S296" s="279"/>
      <c r="T296" s="279"/>
      <c r="U296" s="279"/>
      <c r="V296" s="279"/>
      <c r="W296" s="279"/>
      <c r="X296" s="279"/>
      <c r="Y296" s="279"/>
      <c r="Z296" s="279"/>
      <c r="AA296" s="279"/>
      <c r="AB296" s="296"/>
      <c r="AC296" s="296"/>
      <c r="AD296" s="296"/>
      <c r="AE296" s="296"/>
      <c r="AF296" s="296"/>
      <c r="AG296" s="296"/>
      <c r="AH296" s="296"/>
      <c r="AI296" s="296"/>
      <c r="AJ296" s="296"/>
      <c r="AK296" s="296"/>
      <c r="AL296" s="296"/>
    </row>
    <row r="297" spans="1:38" s="414" customFormat="1" ht="16.5" customHeight="1">
      <c r="A297" s="284" t="str">
        <f>IF('Data invoice'!J226=0,"",'Data invoice'!K226)</f>
        <v/>
      </c>
      <c r="B297" s="284" t="str">
        <f>IF('Data invoice'!K226=0,"",'Data invoice'!L226)</f>
        <v/>
      </c>
      <c r="C297" s="284" t="str">
        <f>IF('Data invoice'!L226=0,"",'Data invoice'!M226)</f>
        <v/>
      </c>
      <c r="D297" s="284" t="str">
        <f>IF('Data invoice'!M226=0,"",'Data invoice'!N226)</f>
        <v/>
      </c>
      <c r="E297" s="284" t="str">
        <f>IF('Data invoice'!N226=0,"",'Data invoice'!O226)</f>
        <v/>
      </c>
      <c r="F297" s="284" t="str">
        <f>IF('Data invoice'!O226=0,"",'Data invoice'!P226)</f>
        <v/>
      </c>
      <c r="G297" s="284" t="str">
        <f>IF('Data invoice'!P226=0,"",'Data invoice'!Q226)</f>
        <v/>
      </c>
      <c r="H297" s="284" t="str">
        <f>IF('Data invoice'!Q226=0,"",'Data invoice'!R226)</f>
        <v/>
      </c>
      <c r="I297" s="320" t="str">
        <f>IF('Data invoice'!R226=0,"",'Data invoice'!S226)</f>
        <v/>
      </c>
      <c r="J297" s="367" t="str">
        <f>IF('Data invoice'!S226=0,"",'Data invoice'!T226)</f>
        <v/>
      </c>
      <c r="L297" s="279"/>
      <c r="M297" s="279"/>
      <c r="N297" s="279"/>
      <c r="O297" s="279"/>
      <c r="P297" s="279"/>
      <c r="Q297" s="279"/>
      <c r="R297" s="279"/>
      <c r="S297" s="279"/>
      <c r="T297" s="279"/>
      <c r="U297" s="279"/>
      <c r="V297" s="279"/>
      <c r="W297" s="279"/>
      <c r="X297" s="279"/>
      <c r="Y297" s="279"/>
      <c r="Z297" s="279"/>
      <c r="AA297" s="279"/>
      <c r="AB297" s="296"/>
      <c r="AC297" s="296"/>
      <c r="AD297" s="296"/>
      <c r="AE297" s="296"/>
      <c r="AF297" s="296"/>
      <c r="AG297" s="296"/>
      <c r="AH297" s="296"/>
      <c r="AI297" s="296"/>
      <c r="AJ297" s="296"/>
      <c r="AK297" s="296"/>
      <c r="AL297" s="296"/>
    </row>
    <row r="298" spans="1:38" s="414" customFormat="1" ht="16.5" customHeight="1">
      <c r="A298" s="284" t="str">
        <f>IF('Data invoice'!J227=0,"",'Data invoice'!K227)</f>
        <v/>
      </c>
      <c r="B298" s="284" t="str">
        <f>IF('Data invoice'!K227=0,"",'Data invoice'!L227)</f>
        <v/>
      </c>
      <c r="C298" s="284" t="str">
        <f>IF('Data invoice'!L227=0,"",'Data invoice'!M227)</f>
        <v/>
      </c>
      <c r="D298" s="284" t="str">
        <f>IF('Data invoice'!M227=0,"",'Data invoice'!N227)</f>
        <v/>
      </c>
      <c r="E298" s="284" t="str">
        <f>IF('Data invoice'!N227=0,"",'Data invoice'!O227)</f>
        <v/>
      </c>
      <c r="F298" s="284" t="str">
        <f>IF('Data invoice'!O227=0,"",'Data invoice'!P227)</f>
        <v/>
      </c>
      <c r="G298" s="284" t="str">
        <f>IF('Data invoice'!P227=0,"",'Data invoice'!Q227)</f>
        <v/>
      </c>
      <c r="H298" s="284" t="str">
        <f>IF('Data invoice'!Q227=0,"",'Data invoice'!R227)</f>
        <v/>
      </c>
      <c r="I298" s="320" t="str">
        <f>IF('Data invoice'!R227=0,"",'Data invoice'!S227)</f>
        <v/>
      </c>
      <c r="J298" s="367" t="str">
        <f>IF('Data invoice'!S227=0,"",'Data invoice'!T227)</f>
        <v/>
      </c>
      <c r="L298" s="279"/>
      <c r="M298" s="279"/>
      <c r="N298" s="279"/>
      <c r="O298" s="279"/>
      <c r="P298" s="279"/>
      <c r="Q298" s="279"/>
      <c r="R298" s="279"/>
      <c r="S298" s="279"/>
      <c r="T298" s="279"/>
      <c r="U298" s="279"/>
      <c r="V298" s="279"/>
      <c r="W298" s="279"/>
      <c r="X298" s="279"/>
      <c r="Y298" s="279"/>
      <c r="Z298" s="279"/>
      <c r="AA298" s="279"/>
      <c r="AB298" s="296"/>
      <c r="AC298" s="296"/>
      <c r="AD298" s="296"/>
      <c r="AE298" s="296"/>
      <c r="AF298" s="296"/>
      <c r="AG298" s="296"/>
      <c r="AH298" s="296"/>
      <c r="AI298" s="296"/>
      <c r="AJ298" s="296"/>
      <c r="AK298" s="296"/>
      <c r="AL298" s="296"/>
    </row>
    <row r="299" spans="1:38" s="414" customFormat="1" ht="16.5" customHeight="1">
      <c r="A299" s="284" t="str">
        <f>IF('Data invoice'!J228=0,"",'Data invoice'!K228)</f>
        <v/>
      </c>
      <c r="B299" s="284" t="str">
        <f>IF('Data invoice'!K228=0,"",'Data invoice'!L228)</f>
        <v/>
      </c>
      <c r="C299" s="284" t="str">
        <f>IF('Data invoice'!L228=0,"",'Data invoice'!M228)</f>
        <v/>
      </c>
      <c r="D299" s="284" t="str">
        <f>IF('Data invoice'!M228=0,"",'Data invoice'!N228)</f>
        <v/>
      </c>
      <c r="E299" s="284" t="str">
        <f>IF('Data invoice'!N228=0,"",'Data invoice'!O228)</f>
        <v/>
      </c>
      <c r="F299" s="284" t="str">
        <f>IF('Data invoice'!O228=0,"",'Data invoice'!P228)</f>
        <v/>
      </c>
      <c r="G299" s="284" t="str">
        <f>IF('Data invoice'!P228=0,"",'Data invoice'!Q228)</f>
        <v/>
      </c>
      <c r="H299" s="284" t="str">
        <f>IF('Data invoice'!Q228=0,"",'Data invoice'!R228)</f>
        <v/>
      </c>
      <c r="I299" s="320" t="str">
        <f>IF('Data invoice'!R228=0,"",'Data invoice'!S228)</f>
        <v/>
      </c>
      <c r="J299" s="367" t="str">
        <f>IF('Data invoice'!S228=0,"",'Data invoice'!T228)</f>
        <v/>
      </c>
      <c r="L299" s="279"/>
      <c r="M299" s="279"/>
      <c r="N299" s="279"/>
      <c r="O299" s="279"/>
      <c r="P299" s="279"/>
      <c r="Q299" s="279"/>
      <c r="R299" s="279"/>
      <c r="S299" s="279"/>
      <c r="T299" s="279"/>
      <c r="U299" s="279"/>
      <c r="V299" s="279"/>
      <c r="W299" s="279"/>
      <c r="X299" s="279"/>
      <c r="Y299" s="279"/>
      <c r="Z299" s="279"/>
      <c r="AA299" s="279"/>
      <c r="AB299" s="296"/>
      <c r="AC299" s="296"/>
      <c r="AD299" s="296"/>
      <c r="AE299" s="296"/>
      <c r="AF299" s="296"/>
      <c r="AG299" s="296"/>
      <c r="AH299" s="296"/>
      <c r="AI299" s="296"/>
      <c r="AJ299" s="296"/>
      <c r="AK299" s="296"/>
      <c r="AL299" s="296"/>
    </row>
    <row r="300" spans="1:38" s="414" customFormat="1" ht="16.5" customHeight="1">
      <c r="A300" s="284" t="str">
        <f>IF('Data invoice'!J229=0,"",'Data invoice'!K229)</f>
        <v/>
      </c>
      <c r="B300" s="284" t="str">
        <f>IF('Data invoice'!K229=0,"",'Data invoice'!L229)</f>
        <v/>
      </c>
      <c r="C300" s="284" t="str">
        <f>IF('Data invoice'!L229=0,"",'Data invoice'!M229)</f>
        <v/>
      </c>
      <c r="D300" s="284" t="str">
        <f>IF('Data invoice'!M229=0,"",'Data invoice'!N229)</f>
        <v/>
      </c>
      <c r="E300" s="284" t="str">
        <f>IF('Data invoice'!N229=0,"",'Data invoice'!O229)</f>
        <v/>
      </c>
      <c r="F300" s="284" t="str">
        <f>IF('Data invoice'!O229=0,"",'Data invoice'!P229)</f>
        <v/>
      </c>
      <c r="G300" s="284" t="str">
        <f>IF('Data invoice'!P229=0,"",'Data invoice'!Q229)</f>
        <v/>
      </c>
      <c r="H300" s="284" t="str">
        <f>IF('Data invoice'!Q229=0,"",'Data invoice'!R229)</f>
        <v/>
      </c>
      <c r="I300" s="320" t="str">
        <f>IF('Data invoice'!R229=0,"",'Data invoice'!S229)</f>
        <v/>
      </c>
      <c r="J300" s="367" t="str">
        <f>IF('Data invoice'!S229=0,"",'Data invoice'!T229)</f>
        <v/>
      </c>
      <c r="L300" s="279"/>
      <c r="M300" s="279"/>
      <c r="N300" s="279"/>
      <c r="O300" s="279"/>
      <c r="P300" s="279"/>
      <c r="Q300" s="279"/>
      <c r="R300" s="279"/>
      <c r="S300" s="279"/>
      <c r="T300" s="279"/>
      <c r="U300" s="279"/>
      <c r="V300" s="279"/>
      <c r="W300" s="279"/>
      <c r="X300" s="279"/>
      <c r="Y300" s="279"/>
      <c r="Z300" s="279"/>
      <c r="AA300" s="279"/>
      <c r="AB300" s="296"/>
      <c r="AC300" s="296"/>
      <c r="AD300" s="296"/>
      <c r="AE300" s="296"/>
      <c r="AF300" s="296"/>
      <c r="AG300" s="296"/>
      <c r="AH300" s="296"/>
      <c r="AI300" s="296"/>
      <c r="AJ300" s="296"/>
      <c r="AK300" s="296"/>
      <c r="AL300" s="296"/>
    </row>
    <row r="301" spans="1:38" s="414" customFormat="1" ht="16.5" customHeight="1">
      <c r="A301" s="284" t="str">
        <f>IF('Data invoice'!J230=0,"",'Data invoice'!K230)</f>
        <v/>
      </c>
      <c r="B301" s="284" t="str">
        <f>IF('Data invoice'!K230=0,"",'Data invoice'!L230)</f>
        <v/>
      </c>
      <c r="C301" s="284" t="str">
        <f>IF('Data invoice'!L230=0,"",'Data invoice'!M230)</f>
        <v/>
      </c>
      <c r="D301" s="284" t="str">
        <f>IF('Data invoice'!M230=0,"",'Data invoice'!N230)</f>
        <v/>
      </c>
      <c r="E301" s="284" t="str">
        <f>IF('Data invoice'!N230=0,"",'Data invoice'!O230)</f>
        <v/>
      </c>
      <c r="F301" s="284" t="str">
        <f>IF('Data invoice'!O230=0,"",'Data invoice'!P230)</f>
        <v/>
      </c>
      <c r="G301" s="284" t="str">
        <f>IF('Data invoice'!P230=0,"",'Data invoice'!Q230)</f>
        <v/>
      </c>
      <c r="H301" s="284" t="str">
        <f>IF('Data invoice'!Q230=0,"",'Data invoice'!R230)</f>
        <v/>
      </c>
      <c r="I301" s="320" t="str">
        <f>IF('Data invoice'!R230=0,"",'Data invoice'!S230)</f>
        <v/>
      </c>
      <c r="J301" s="367" t="str">
        <f>IF('Data invoice'!S230=0,"",'Data invoice'!T230)</f>
        <v/>
      </c>
      <c r="L301" s="279"/>
      <c r="M301" s="279"/>
      <c r="N301" s="279"/>
      <c r="O301" s="279"/>
      <c r="P301" s="279"/>
      <c r="Q301" s="279"/>
      <c r="R301" s="279"/>
      <c r="S301" s="279"/>
      <c r="T301" s="279"/>
      <c r="U301" s="279"/>
      <c r="V301" s="279"/>
      <c r="W301" s="279"/>
      <c r="X301" s="279"/>
      <c r="Y301" s="279"/>
      <c r="Z301" s="279"/>
      <c r="AA301" s="279"/>
      <c r="AB301" s="296"/>
      <c r="AC301" s="296"/>
      <c r="AD301" s="296"/>
      <c r="AE301" s="296"/>
      <c r="AF301" s="296"/>
      <c r="AG301" s="296"/>
      <c r="AH301" s="296"/>
      <c r="AI301" s="296"/>
      <c r="AJ301" s="296"/>
      <c r="AK301" s="296"/>
      <c r="AL301" s="296"/>
    </row>
    <row r="302" spans="1:38" s="414" customFormat="1" ht="16.5" customHeight="1">
      <c r="A302" s="284" t="str">
        <f>IF('Data invoice'!J231=0,"",'Data invoice'!K231)</f>
        <v/>
      </c>
      <c r="B302" s="284" t="str">
        <f>IF('Data invoice'!K231=0,"",'Data invoice'!L231)</f>
        <v/>
      </c>
      <c r="C302" s="284" t="str">
        <f>IF('Data invoice'!L231=0,"",'Data invoice'!M231)</f>
        <v/>
      </c>
      <c r="D302" s="284" t="str">
        <f>IF('Data invoice'!M231=0,"",'Data invoice'!N231)</f>
        <v/>
      </c>
      <c r="E302" s="284" t="str">
        <f>IF('Data invoice'!N231=0,"",'Data invoice'!O231)</f>
        <v/>
      </c>
      <c r="F302" s="284" t="str">
        <f>IF('Data invoice'!O231=0,"",'Data invoice'!P231)</f>
        <v/>
      </c>
      <c r="G302" s="284" t="str">
        <f>IF('Data invoice'!P231=0,"",'Data invoice'!Q231)</f>
        <v/>
      </c>
      <c r="H302" s="284" t="str">
        <f>IF('Data invoice'!Q231=0,"",'Data invoice'!R231)</f>
        <v/>
      </c>
      <c r="I302" s="320" t="str">
        <f>IF('Data invoice'!R231=0,"",'Data invoice'!S231)</f>
        <v/>
      </c>
      <c r="J302" s="367" t="str">
        <f>IF('Data invoice'!S231=0,"",'Data invoice'!T231)</f>
        <v/>
      </c>
      <c r="L302" s="279"/>
      <c r="M302" s="279"/>
      <c r="N302" s="279"/>
      <c r="O302" s="279"/>
      <c r="P302" s="279"/>
      <c r="Q302" s="279"/>
      <c r="R302" s="279"/>
      <c r="S302" s="279"/>
      <c r="T302" s="279"/>
      <c r="U302" s="279"/>
      <c r="V302" s="279"/>
      <c r="W302" s="279"/>
      <c r="X302" s="279"/>
      <c r="Y302" s="279"/>
      <c r="Z302" s="279"/>
      <c r="AA302" s="279"/>
      <c r="AB302" s="296"/>
      <c r="AC302" s="296"/>
      <c r="AD302" s="296"/>
      <c r="AE302" s="296"/>
      <c r="AF302" s="296"/>
      <c r="AG302" s="296"/>
      <c r="AH302" s="296"/>
      <c r="AI302" s="296"/>
      <c r="AJ302" s="296"/>
      <c r="AK302" s="296"/>
      <c r="AL302" s="296"/>
    </row>
    <row r="303" spans="1:38" s="414" customFormat="1" ht="16.5" customHeight="1">
      <c r="A303" s="284" t="str">
        <f>IF('Data invoice'!J232=0,"",'Data invoice'!K232)</f>
        <v/>
      </c>
      <c r="B303" s="284" t="str">
        <f>IF('Data invoice'!K232=0,"",'Data invoice'!L232)</f>
        <v/>
      </c>
      <c r="C303" s="284" t="str">
        <f>IF('Data invoice'!L232=0,"",'Data invoice'!M232)</f>
        <v/>
      </c>
      <c r="D303" s="284" t="str">
        <f>IF('Data invoice'!M232=0,"",'Data invoice'!N232)</f>
        <v/>
      </c>
      <c r="E303" s="284" t="str">
        <f>IF('Data invoice'!N232=0,"",'Data invoice'!O232)</f>
        <v/>
      </c>
      <c r="F303" s="284" t="str">
        <f>IF('Data invoice'!O232=0,"",'Data invoice'!P232)</f>
        <v/>
      </c>
      <c r="G303" s="284" t="str">
        <f>IF('Data invoice'!P232=0,"",'Data invoice'!Q232)</f>
        <v/>
      </c>
      <c r="H303" s="284" t="str">
        <f>IF('Data invoice'!Q232=0,"",'Data invoice'!R232)</f>
        <v/>
      </c>
      <c r="I303" s="320" t="str">
        <f>IF('Data invoice'!R232=0,"",'Data invoice'!S232)</f>
        <v/>
      </c>
      <c r="J303" s="367" t="str">
        <f>IF('Data invoice'!S232=0,"",'Data invoice'!T232)</f>
        <v/>
      </c>
      <c r="L303" s="279"/>
      <c r="M303" s="279"/>
      <c r="N303" s="279"/>
      <c r="O303" s="279"/>
      <c r="P303" s="279"/>
      <c r="Q303" s="279"/>
      <c r="R303" s="279"/>
      <c r="S303" s="279"/>
      <c r="T303" s="279"/>
      <c r="U303" s="279"/>
      <c r="V303" s="279"/>
      <c r="W303" s="279"/>
      <c r="X303" s="279"/>
      <c r="Y303" s="279"/>
      <c r="Z303" s="279"/>
      <c r="AA303" s="279"/>
      <c r="AB303" s="296"/>
      <c r="AC303" s="296"/>
      <c r="AD303" s="296"/>
      <c r="AE303" s="296"/>
      <c r="AF303" s="296"/>
      <c r="AG303" s="296"/>
      <c r="AH303" s="296"/>
      <c r="AI303" s="296"/>
      <c r="AJ303" s="296"/>
      <c r="AK303" s="296"/>
      <c r="AL303" s="296"/>
    </row>
    <row r="304" spans="1:38" s="414" customFormat="1" ht="16.5" customHeight="1">
      <c r="A304" s="284" t="str">
        <f>IF('Data invoice'!J233=0,"",'Data invoice'!K233)</f>
        <v/>
      </c>
      <c r="B304" s="284" t="str">
        <f>IF('Data invoice'!K233=0,"",'Data invoice'!L233)</f>
        <v/>
      </c>
      <c r="C304" s="284" t="str">
        <f>IF('Data invoice'!L233=0,"",'Data invoice'!M233)</f>
        <v/>
      </c>
      <c r="D304" s="284" t="str">
        <f>IF('Data invoice'!M233=0,"",'Data invoice'!N233)</f>
        <v/>
      </c>
      <c r="E304" s="284" t="str">
        <f>IF('Data invoice'!N233=0,"",'Data invoice'!O233)</f>
        <v/>
      </c>
      <c r="F304" s="284" t="str">
        <f>IF('Data invoice'!O233=0,"",'Data invoice'!P233)</f>
        <v/>
      </c>
      <c r="G304" s="284" t="str">
        <f>IF('Data invoice'!P233=0,"",'Data invoice'!Q233)</f>
        <v/>
      </c>
      <c r="H304" s="284" t="str">
        <f>IF('Data invoice'!Q233=0,"",'Data invoice'!R233)</f>
        <v/>
      </c>
      <c r="I304" s="320" t="str">
        <f>IF('Data invoice'!R233=0,"",'Data invoice'!S233)</f>
        <v/>
      </c>
      <c r="J304" s="367" t="str">
        <f>IF('Data invoice'!S233=0,"",'Data invoice'!T233)</f>
        <v/>
      </c>
      <c r="L304" s="279"/>
      <c r="M304" s="279"/>
      <c r="N304" s="279"/>
      <c r="O304" s="279"/>
      <c r="P304" s="279"/>
      <c r="Q304" s="279"/>
      <c r="R304" s="279"/>
      <c r="S304" s="279"/>
      <c r="T304" s="279"/>
      <c r="U304" s="279"/>
      <c r="V304" s="279"/>
      <c r="W304" s="279"/>
      <c r="X304" s="279"/>
      <c r="Y304" s="279"/>
      <c r="Z304" s="279"/>
      <c r="AA304" s="279"/>
      <c r="AB304" s="296"/>
      <c r="AC304" s="296"/>
      <c r="AD304" s="296"/>
      <c r="AE304" s="296"/>
      <c r="AF304" s="296"/>
      <c r="AG304" s="296"/>
      <c r="AH304" s="296"/>
      <c r="AI304" s="296"/>
      <c r="AJ304" s="296"/>
      <c r="AK304" s="296"/>
      <c r="AL304" s="296"/>
    </row>
    <row r="305" spans="1:38" s="414" customFormat="1" ht="16.5" customHeight="1">
      <c r="A305" s="284" t="str">
        <f>IF('Data invoice'!J234=0,"",'Data invoice'!K234)</f>
        <v/>
      </c>
      <c r="B305" s="284" t="str">
        <f>IF('Data invoice'!K234=0,"",'Data invoice'!L234)</f>
        <v/>
      </c>
      <c r="C305" s="284" t="str">
        <f>IF('Data invoice'!L234=0,"",'Data invoice'!M234)</f>
        <v/>
      </c>
      <c r="D305" s="284" t="str">
        <f>IF('Data invoice'!M234=0,"",'Data invoice'!N234)</f>
        <v/>
      </c>
      <c r="E305" s="284" t="str">
        <f>IF('Data invoice'!N234=0,"",'Data invoice'!O234)</f>
        <v/>
      </c>
      <c r="F305" s="284" t="str">
        <f>IF('Data invoice'!O234=0,"",'Data invoice'!P234)</f>
        <v/>
      </c>
      <c r="G305" s="284" t="str">
        <f>IF('Data invoice'!P234=0,"",'Data invoice'!Q234)</f>
        <v/>
      </c>
      <c r="H305" s="284" t="str">
        <f>IF('Data invoice'!Q234=0,"",'Data invoice'!R234)</f>
        <v/>
      </c>
      <c r="I305" s="320" t="str">
        <f>IF('Data invoice'!R234=0,"",'Data invoice'!S234)</f>
        <v/>
      </c>
      <c r="J305" s="367" t="str">
        <f>IF('Data invoice'!S234=0,"",'Data invoice'!T234)</f>
        <v/>
      </c>
      <c r="L305" s="279"/>
      <c r="M305" s="279"/>
      <c r="N305" s="279"/>
      <c r="O305" s="279"/>
      <c r="P305" s="279"/>
      <c r="Q305" s="279"/>
      <c r="R305" s="279"/>
      <c r="S305" s="279"/>
      <c r="T305" s="279"/>
      <c r="U305" s="279"/>
      <c r="V305" s="279"/>
      <c r="W305" s="279"/>
      <c r="X305" s="279"/>
      <c r="Y305" s="279"/>
      <c r="Z305" s="279"/>
      <c r="AA305" s="279"/>
      <c r="AB305" s="296"/>
      <c r="AC305" s="296"/>
      <c r="AD305" s="296"/>
      <c r="AE305" s="296"/>
      <c r="AF305" s="296"/>
      <c r="AG305" s="296"/>
      <c r="AH305" s="296"/>
      <c r="AI305" s="296"/>
      <c r="AJ305" s="296"/>
      <c r="AK305" s="296"/>
      <c r="AL305" s="296"/>
    </row>
    <row r="306" spans="1:38" s="414" customFormat="1" ht="16.5" customHeight="1">
      <c r="A306" s="284" t="str">
        <f>IF('Data invoice'!J235=0,"",'Data invoice'!K235)</f>
        <v/>
      </c>
      <c r="B306" s="284" t="str">
        <f>IF('Data invoice'!K235=0,"",'Data invoice'!L235)</f>
        <v/>
      </c>
      <c r="C306" s="284" t="str">
        <f>IF('Data invoice'!L235=0,"",'Data invoice'!M235)</f>
        <v/>
      </c>
      <c r="D306" s="284" t="str">
        <f>IF('Data invoice'!M235=0,"",'Data invoice'!N235)</f>
        <v/>
      </c>
      <c r="E306" s="284" t="str">
        <f>IF('Data invoice'!N235=0,"",'Data invoice'!O235)</f>
        <v/>
      </c>
      <c r="F306" s="284" t="str">
        <f>IF('Data invoice'!O235=0,"",'Data invoice'!P235)</f>
        <v/>
      </c>
      <c r="G306" s="284" t="str">
        <f>IF('Data invoice'!P235=0,"",'Data invoice'!Q235)</f>
        <v/>
      </c>
      <c r="H306" s="284" t="str">
        <f>IF('Data invoice'!Q235=0,"",'Data invoice'!R235)</f>
        <v/>
      </c>
      <c r="I306" s="320" t="str">
        <f>IF('Data invoice'!R235=0,"",'Data invoice'!S235)</f>
        <v/>
      </c>
      <c r="J306" s="367" t="str">
        <f>IF('Data invoice'!S235=0,"",'Data invoice'!T235)</f>
        <v/>
      </c>
      <c r="L306" s="279"/>
      <c r="M306" s="279"/>
      <c r="N306" s="279"/>
      <c r="O306" s="279"/>
      <c r="P306" s="279"/>
      <c r="Q306" s="279"/>
      <c r="R306" s="279"/>
      <c r="S306" s="279"/>
      <c r="T306" s="279"/>
      <c r="U306" s="279"/>
      <c r="V306" s="279"/>
      <c r="W306" s="279"/>
      <c r="X306" s="279"/>
      <c r="Y306" s="279"/>
      <c r="Z306" s="279"/>
      <c r="AA306" s="279"/>
      <c r="AB306" s="296"/>
      <c r="AC306" s="296"/>
      <c r="AD306" s="296"/>
      <c r="AE306" s="296"/>
      <c r="AF306" s="296"/>
      <c r="AG306" s="296"/>
      <c r="AH306" s="296"/>
      <c r="AI306" s="296"/>
      <c r="AJ306" s="296"/>
      <c r="AK306" s="296"/>
      <c r="AL306" s="296"/>
    </row>
    <row r="307" spans="1:38" s="414" customFormat="1" ht="16.5" customHeight="1">
      <c r="A307" s="284" t="str">
        <f>IF('Data invoice'!J236=0,"",'Data invoice'!K236)</f>
        <v/>
      </c>
      <c r="B307" s="284" t="str">
        <f>IF('Data invoice'!K236=0,"",'Data invoice'!L236)</f>
        <v/>
      </c>
      <c r="C307" s="284" t="str">
        <f>IF('Data invoice'!L236=0,"",'Data invoice'!M236)</f>
        <v/>
      </c>
      <c r="D307" s="284" t="str">
        <f>IF('Data invoice'!M236=0,"",'Data invoice'!N236)</f>
        <v/>
      </c>
      <c r="E307" s="284" t="str">
        <f>IF('Data invoice'!N236=0,"",'Data invoice'!O236)</f>
        <v/>
      </c>
      <c r="F307" s="284" t="str">
        <f>IF('Data invoice'!O236=0,"",'Data invoice'!P236)</f>
        <v/>
      </c>
      <c r="G307" s="284" t="str">
        <f>IF('Data invoice'!P236=0,"",'Data invoice'!Q236)</f>
        <v/>
      </c>
      <c r="H307" s="284" t="str">
        <f>IF('Data invoice'!Q236=0,"",'Data invoice'!R236)</f>
        <v/>
      </c>
      <c r="I307" s="320" t="str">
        <f>IF('Data invoice'!R236=0,"",'Data invoice'!S236)</f>
        <v/>
      </c>
      <c r="J307" s="367" t="str">
        <f>IF('Data invoice'!S236=0,"",'Data invoice'!T236)</f>
        <v/>
      </c>
      <c r="L307" s="279"/>
      <c r="M307" s="279"/>
      <c r="N307" s="279"/>
      <c r="O307" s="279"/>
      <c r="P307" s="279"/>
      <c r="Q307" s="279"/>
      <c r="R307" s="279"/>
      <c r="S307" s="279"/>
      <c r="T307" s="279"/>
      <c r="U307" s="279"/>
      <c r="V307" s="279"/>
      <c r="W307" s="279"/>
      <c r="X307" s="279"/>
      <c r="Y307" s="279"/>
      <c r="Z307" s="279"/>
      <c r="AA307" s="279"/>
      <c r="AB307" s="296"/>
      <c r="AC307" s="296"/>
      <c r="AD307" s="296"/>
      <c r="AE307" s="296"/>
      <c r="AF307" s="296"/>
      <c r="AG307" s="296"/>
      <c r="AH307" s="296"/>
      <c r="AI307" s="296"/>
      <c r="AJ307" s="296"/>
      <c r="AK307" s="296"/>
      <c r="AL307" s="296"/>
    </row>
    <row r="308" spans="1:38" s="414" customFormat="1" ht="16.5" customHeight="1">
      <c r="A308" s="284" t="str">
        <f>IF('Data invoice'!J237=0,"",'Data invoice'!K237)</f>
        <v/>
      </c>
      <c r="B308" s="284" t="str">
        <f>IF('Data invoice'!K237=0,"",'Data invoice'!L237)</f>
        <v/>
      </c>
      <c r="C308" s="284" t="str">
        <f>IF('Data invoice'!L237=0,"",'Data invoice'!M237)</f>
        <v/>
      </c>
      <c r="D308" s="284" t="str">
        <f>IF('Data invoice'!M237=0,"",'Data invoice'!N237)</f>
        <v/>
      </c>
      <c r="E308" s="284" t="str">
        <f>IF('Data invoice'!N237=0,"",'Data invoice'!O237)</f>
        <v/>
      </c>
      <c r="F308" s="284" t="str">
        <f>IF('Data invoice'!O237=0,"",'Data invoice'!P237)</f>
        <v/>
      </c>
      <c r="G308" s="284" t="str">
        <f>IF('Data invoice'!P237=0,"",'Data invoice'!Q237)</f>
        <v/>
      </c>
      <c r="H308" s="284" t="str">
        <f>IF('Data invoice'!Q237=0,"",'Data invoice'!R237)</f>
        <v/>
      </c>
      <c r="I308" s="320" t="str">
        <f>IF('Data invoice'!R237=0,"",'Data invoice'!S237)</f>
        <v/>
      </c>
      <c r="J308" s="367" t="str">
        <f>IF('Data invoice'!S237=0,"",'Data invoice'!T237)</f>
        <v/>
      </c>
      <c r="L308" s="279"/>
      <c r="M308" s="279"/>
      <c r="N308" s="279"/>
      <c r="O308" s="279"/>
      <c r="P308" s="279"/>
      <c r="Q308" s="279"/>
      <c r="R308" s="279"/>
      <c r="S308" s="279"/>
      <c r="T308" s="279"/>
      <c r="U308" s="279"/>
      <c r="V308" s="279"/>
      <c r="W308" s="279"/>
      <c r="X308" s="279"/>
      <c r="Y308" s="279"/>
      <c r="Z308" s="279"/>
      <c r="AA308" s="279"/>
      <c r="AB308" s="296"/>
      <c r="AC308" s="296"/>
      <c r="AD308" s="296"/>
      <c r="AE308" s="296"/>
      <c r="AF308" s="296"/>
      <c r="AG308" s="296"/>
      <c r="AH308" s="296"/>
      <c r="AI308" s="296"/>
      <c r="AJ308" s="296"/>
      <c r="AK308" s="296"/>
      <c r="AL308" s="296"/>
    </row>
    <row r="309" spans="1:38" s="414" customFormat="1" ht="16.5" customHeight="1">
      <c r="A309" s="284" t="str">
        <f>IF('Data invoice'!J238=0,"",'Data invoice'!K238)</f>
        <v/>
      </c>
      <c r="B309" s="284" t="str">
        <f>IF('Data invoice'!K238=0,"",'Data invoice'!L238)</f>
        <v/>
      </c>
      <c r="C309" s="284" t="str">
        <f>IF('Data invoice'!L238=0,"",'Data invoice'!M238)</f>
        <v/>
      </c>
      <c r="D309" s="284" t="str">
        <f>IF('Data invoice'!M238=0,"",'Data invoice'!N238)</f>
        <v/>
      </c>
      <c r="E309" s="284" t="str">
        <f>IF('Data invoice'!N238=0,"",'Data invoice'!O238)</f>
        <v/>
      </c>
      <c r="F309" s="284" t="str">
        <f>IF('Data invoice'!O238=0,"",'Data invoice'!P238)</f>
        <v/>
      </c>
      <c r="G309" s="284" t="str">
        <f>IF('Data invoice'!P238=0,"",'Data invoice'!Q238)</f>
        <v/>
      </c>
      <c r="H309" s="284" t="str">
        <f>IF('Data invoice'!Q238=0,"",'Data invoice'!R238)</f>
        <v/>
      </c>
      <c r="I309" s="320" t="str">
        <f>IF('Data invoice'!R238=0,"",'Data invoice'!S238)</f>
        <v/>
      </c>
      <c r="J309" s="367" t="str">
        <f>IF('Data invoice'!S238=0,"",'Data invoice'!T238)</f>
        <v/>
      </c>
      <c r="L309" s="279"/>
      <c r="M309" s="279"/>
      <c r="N309" s="279"/>
      <c r="O309" s="279"/>
      <c r="P309" s="279"/>
      <c r="Q309" s="279"/>
      <c r="R309" s="279"/>
      <c r="S309" s="279"/>
      <c r="T309" s="279"/>
      <c r="U309" s="279"/>
      <c r="V309" s="279"/>
      <c r="W309" s="279"/>
      <c r="X309" s="279"/>
      <c r="Y309" s="279"/>
      <c r="Z309" s="279"/>
      <c r="AA309" s="279"/>
      <c r="AB309" s="296"/>
      <c r="AC309" s="296"/>
      <c r="AD309" s="296"/>
      <c r="AE309" s="296"/>
      <c r="AF309" s="296"/>
      <c r="AG309" s="296"/>
      <c r="AH309" s="296"/>
      <c r="AI309" s="296"/>
      <c r="AJ309" s="296"/>
      <c r="AK309" s="296"/>
      <c r="AL309" s="296"/>
    </row>
    <row r="310" spans="1:38" s="414" customFormat="1" ht="16.5" customHeight="1">
      <c r="A310" s="284" t="str">
        <f>IF('Data invoice'!J239=0,"",'Data invoice'!K239)</f>
        <v/>
      </c>
      <c r="B310" s="284" t="str">
        <f>IF('Data invoice'!K239=0,"",'Data invoice'!L239)</f>
        <v/>
      </c>
      <c r="C310" s="284" t="str">
        <f>IF('Data invoice'!L239=0,"",'Data invoice'!M239)</f>
        <v/>
      </c>
      <c r="D310" s="284" t="str">
        <f>IF('Data invoice'!M239=0,"",'Data invoice'!N239)</f>
        <v/>
      </c>
      <c r="E310" s="284" t="str">
        <f>IF('Data invoice'!N239=0,"",'Data invoice'!O239)</f>
        <v/>
      </c>
      <c r="F310" s="284" t="str">
        <f>IF('Data invoice'!O239=0,"",'Data invoice'!P239)</f>
        <v/>
      </c>
      <c r="G310" s="284" t="str">
        <f>IF('Data invoice'!P239=0,"",'Data invoice'!Q239)</f>
        <v/>
      </c>
      <c r="H310" s="284" t="str">
        <f>IF('Data invoice'!Q239=0,"",'Data invoice'!R239)</f>
        <v/>
      </c>
      <c r="I310" s="320" t="str">
        <f>IF('Data invoice'!R239=0,"",'Data invoice'!S239)</f>
        <v/>
      </c>
      <c r="J310" s="367" t="str">
        <f>IF('Data invoice'!S239=0,"",'Data invoice'!T239)</f>
        <v/>
      </c>
      <c r="L310" s="279"/>
      <c r="M310" s="279"/>
      <c r="N310" s="279"/>
      <c r="O310" s="279"/>
      <c r="P310" s="279"/>
      <c r="Q310" s="279"/>
      <c r="R310" s="279"/>
      <c r="S310" s="279"/>
      <c r="T310" s="279"/>
      <c r="U310" s="279"/>
      <c r="V310" s="279"/>
      <c r="W310" s="279"/>
      <c r="X310" s="279"/>
      <c r="Y310" s="279"/>
      <c r="Z310" s="279"/>
      <c r="AA310" s="279"/>
      <c r="AB310" s="296"/>
      <c r="AC310" s="296"/>
      <c r="AD310" s="296"/>
      <c r="AE310" s="296"/>
      <c r="AF310" s="296"/>
      <c r="AG310" s="296"/>
      <c r="AH310" s="296"/>
      <c r="AI310" s="296"/>
      <c r="AJ310" s="296"/>
      <c r="AK310" s="296"/>
      <c r="AL310" s="296"/>
    </row>
    <row r="311" spans="1:38" s="414" customFormat="1" ht="16.5" customHeight="1">
      <c r="A311" s="284" t="str">
        <f>IF('Data invoice'!J240=0,"",'Data invoice'!K240)</f>
        <v/>
      </c>
      <c r="B311" s="284" t="str">
        <f>IF('Data invoice'!K240=0,"",'Data invoice'!L240)</f>
        <v/>
      </c>
      <c r="C311" s="284" t="str">
        <f>IF('Data invoice'!L240=0,"",'Data invoice'!M240)</f>
        <v/>
      </c>
      <c r="D311" s="284" t="str">
        <f>IF('Data invoice'!M240=0,"",'Data invoice'!N240)</f>
        <v/>
      </c>
      <c r="E311" s="284" t="str">
        <f>IF('Data invoice'!N240=0,"",'Data invoice'!O240)</f>
        <v/>
      </c>
      <c r="F311" s="284" t="str">
        <f>IF('Data invoice'!O240=0,"",'Data invoice'!P240)</f>
        <v/>
      </c>
      <c r="G311" s="284" t="str">
        <f>IF('Data invoice'!P240=0,"",'Data invoice'!Q240)</f>
        <v/>
      </c>
      <c r="H311" s="284" t="str">
        <f>IF('Data invoice'!Q240=0,"",'Data invoice'!R240)</f>
        <v/>
      </c>
      <c r="I311" s="320" t="str">
        <f>IF('Data invoice'!R240=0,"",'Data invoice'!S240)</f>
        <v/>
      </c>
      <c r="J311" s="367" t="str">
        <f>IF('Data invoice'!S240=0,"",'Data invoice'!T240)</f>
        <v/>
      </c>
      <c r="L311" s="279"/>
      <c r="M311" s="279"/>
      <c r="N311" s="279"/>
      <c r="O311" s="279"/>
      <c r="P311" s="279"/>
      <c r="Q311" s="279"/>
      <c r="R311" s="279"/>
      <c r="S311" s="279"/>
      <c r="T311" s="279"/>
      <c r="U311" s="279"/>
      <c r="V311" s="279"/>
      <c r="W311" s="279"/>
      <c r="X311" s="279"/>
      <c r="Y311" s="279"/>
      <c r="Z311" s="279"/>
      <c r="AA311" s="279"/>
      <c r="AB311" s="296"/>
      <c r="AC311" s="296"/>
      <c r="AD311" s="296"/>
      <c r="AE311" s="296"/>
      <c r="AF311" s="296"/>
      <c r="AG311" s="296"/>
      <c r="AH311" s="296"/>
      <c r="AI311" s="296"/>
      <c r="AJ311" s="296"/>
      <c r="AK311" s="296"/>
      <c r="AL311" s="296"/>
    </row>
    <row r="312" spans="1:38" s="414" customFormat="1" ht="16.5" customHeight="1">
      <c r="A312" s="284" t="str">
        <f>IF('Data invoice'!J241=0,"",'Data invoice'!K241)</f>
        <v/>
      </c>
      <c r="B312" s="284" t="str">
        <f>IF('Data invoice'!K241=0,"",'Data invoice'!L241)</f>
        <v/>
      </c>
      <c r="C312" s="284" t="str">
        <f>IF('Data invoice'!L241=0,"",'Data invoice'!M241)</f>
        <v/>
      </c>
      <c r="D312" s="284" t="str">
        <f>IF('Data invoice'!M241=0,"",'Data invoice'!N241)</f>
        <v/>
      </c>
      <c r="E312" s="284" t="str">
        <f>IF('Data invoice'!N241=0,"",'Data invoice'!O241)</f>
        <v/>
      </c>
      <c r="F312" s="284" t="str">
        <f>IF('Data invoice'!O241=0,"",'Data invoice'!P241)</f>
        <v/>
      </c>
      <c r="G312" s="284" t="str">
        <f>IF('Data invoice'!P241=0,"",'Data invoice'!Q241)</f>
        <v/>
      </c>
      <c r="H312" s="284" t="str">
        <f>IF('Data invoice'!Q241=0,"",'Data invoice'!R241)</f>
        <v/>
      </c>
      <c r="I312" s="320" t="str">
        <f>IF('Data invoice'!R241=0,"",'Data invoice'!S241)</f>
        <v/>
      </c>
      <c r="J312" s="367" t="str">
        <f>IF('Data invoice'!S241=0,"",'Data invoice'!T241)</f>
        <v/>
      </c>
      <c r="L312" s="279"/>
      <c r="M312" s="279"/>
      <c r="N312" s="279"/>
      <c r="O312" s="279"/>
      <c r="P312" s="279"/>
      <c r="Q312" s="279"/>
      <c r="R312" s="279"/>
      <c r="S312" s="279"/>
      <c r="T312" s="279"/>
      <c r="U312" s="279"/>
      <c r="V312" s="279"/>
      <c r="W312" s="279"/>
      <c r="X312" s="279"/>
      <c r="Y312" s="279"/>
      <c r="Z312" s="279"/>
      <c r="AA312" s="279"/>
      <c r="AB312" s="296"/>
      <c r="AC312" s="296"/>
      <c r="AD312" s="296"/>
      <c r="AE312" s="296"/>
      <c r="AF312" s="296"/>
      <c r="AG312" s="296"/>
      <c r="AH312" s="296"/>
      <c r="AI312" s="296"/>
      <c r="AJ312" s="296"/>
      <c r="AK312" s="296"/>
      <c r="AL312" s="296"/>
    </row>
    <row r="313" spans="1:38" s="414" customFormat="1" ht="16.5" customHeight="1">
      <c r="A313" s="284" t="str">
        <f>IF('Data invoice'!J242=0,"",'Data invoice'!K242)</f>
        <v/>
      </c>
      <c r="B313" s="284" t="str">
        <f>IF('Data invoice'!K242=0,"",'Data invoice'!L242)</f>
        <v/>
      </c>
      <c r="C313" s="284" t="str">
        <f>IF('Data invoice'!L242=0,"",'Data invoice'!M242)</f>
        <v/>
      </c>
      <c r="D313" s="284" t="str">
        <f>IF('Data invoice'!M242=0,"",'Data invoice'!N242)</f>
        <v/>
      </c>
      <c r="E313" s="284" t="str">
        <f>IF('Data invoice'!N242=0,"",'Data invoice'!O242)</f>
        <v/>
      </c>
      <c r="F313" s="284" t="str">
        <f>IF('Data invoice'!O242=0,"",'Data invoice'!P242)</f>
        <v/>
      </c>
      <c r="G313" s="284" t="str">
        <f>IF('Data invoice'!P242=0,"",'Data invoice'!Q242)</f>
        <v/>
      </c>
      <c r="H313" s="284" t="str">
        <f>IF('Data invoice'!Q242=0,"",'Data invoice'!R242)</f>
        <v/>
      </c>
      <c r="I313" s="320" t="str">
        <f>IF('Data invoice'!R242=0,"",'Data invoice'!S242)</f>
        <v/>
      </c>
      <c r="J313" s="367" t="str">
        <f>IF('Data invoice'!S242=0,"",'Data invoice'!T242)</f>
        <v/>
      </c>
      <c r="L313" s="279"/>
      <c r="M313" s="279"/>
      <c r="N313" s="279"/>
      <c r="O313" s="279"/>
      <c r="P313" s="279"/>
      <c r="Q313" s="279"/>
      <c r="R313" s="279"/>
      <c r="S313" s="279"/>
      <c r="T313" s="279"/>
      <c r="U313" s="279"/>
      <c r="V313" s="279"/>
      <c r="W313" s="279"/>
      <c r="X313" s="279"/>
      <c r="Y313" s="279"/>
      <c r="Z313" s="279"/>
      <c r="AA313" s="279"/>
      <c r="AB313" s="296"/>
      <c r="AC313" s="296"/>
      <c r="AD313" s="296"/>
      <c r="AE313" s="296"/>
      <c r="AF313" s="296"/>
      <c r="AG313" s="296"/>
      <c r="AH313" s="296"/>
      <c r="AI313" s="296"/>
      <c r="AJ313" s="296"/>
      <c r="AK313" s="296"/>
      <c r="AL313" s="296"/>
    </row>
    <row r="314" spans="1:38" s="414" customFormat="1" ht="16.5" customHeight="1">
      <c r="A314" s="284" t="str">
        <f>IF('Data invoice'!J243=0,"",'Data invoice'!K243)</f>
        <v/>
      </c>
      <c r="B314" s="284" t="str">
        <f>IF('Data invoice'!K243=0,"",'Data invoice'!L243)</f>
        <v/>
      </c>
      <c r="C314" s="284" t="str">
        <f>IF('Data invoice'!L243=0,"",'Data invoice'!M243)</f>
        <v/>
      </c>
      <c r="D314" s="284" t="str">
        <f>IF('Data invoice'!M243=0,"",'Data invoice'!N243)</f>
        <v/>
      </c>
      <c r="E314" s="284" t="str">
        <f>IF('Data invoice'!N243=0,"",'Data invoice'!O243)</f>
        <v/>
      </c>
      <c r="F314" s="284" t="str">
        <f>IF('Data invoice'!O243=0,"",'Data invoice'!P243)</f>
        <v/>
      </c>
      <c r="G314" s="284" t="str">
        <f>IF('Data invoice'!P243=0,"",'Data invoice'!Q243)</f>
        <v/>
      </c>
      <c r="H314" s="284" t="str">
        <f>IF('Data invoice'!Q243=0,"",'Data invoice'!R243)</f>
        <v/>
      </c>
      <c r="I314" s="320" t="str">
        <f>IF('Data invoice'!R243=0,"",'Data invoice'!S243)</f>
        <v/>
      </c>
      <c r="J314" s="367" t="str">
        <f>IF('Data invoice'!S243=0,"",'Data invoice'!T243)</f>
        <v/>
      </c>
      <c r="L314" s="279"/>
      <c r="M314" s="279"/>
      <c r="N314" s="279"/>
      <c r="O314" s="279"/>
      <c r="P314" s="279"/>
      <c r="Q314" s="279"/>
      <c r="R314" s="279"/>
      <c r="S314" s="279"/>
      <c r="T314" s="279"/>
      <c r="U314" s="279"/>
      <c r="V314" s="279"/>
      <c r="W314" s="279"/>
      <c r="X314" s="279"/>
      <c r="Y314" s="279"/>
      <c r="Z314" s="279"/>
      <c r="AA314" s="279"/>
      <c r="AB314" s="296"/>
      <c r="AC314" s="296"/>
      <c r="AD314" s="296"/>
      <c r="AE314" s="296"/>
      <c r="AF314" s="296"/>
      <c r="AG314" s="296"/>
      <c r="AH314" s="296"/>
      <c r="AI314" s="296"/>
      <c r="AJ314" s="296"/>
      <c r="AK314" s="296"/>
      <c r="AL314" s="296"/>
    </row>
    <row r="315" spans="1:38" s="414" customFormat="1" ht="16.5" customHeight="1">
      <c r="A315" s="284" t="str">
        <f>IF('Data invoice'!J244=0,"",'Data invoice'!K244)</f>
        <v/>
      </c>
      <c r="B315" s="284" t="str">
        <f>IF('Data invoice'!K244=0,"",'Data invoice'!L244)</f>
        <v/>
      </c>
      <c r="C315" s="284" t="str">
        <f>IF('Data invoice'!L244=0,"",'Data invoice'!M244)</f>
        <v/>
      </c>
      <c r="D315" s="284" t="str">
        <f>IF('Data invoice'!M244=0,"",'Data invoice'!N244)</f>
        <v/>
      </c>
      <c r="E315" s="284" t="str">
        <f>IF('Data invoice'!N244=0,"",'Data invoice'!O244)</f>
        <v/>
      </c>
      <c r="F315" s="284" t="str">
        <f>IF('Data invoice'!O244=0,"",'Data invoice'!P244)</f>
        <v/>
      </c>
      <c r="G315" s="284" t="str">
        <f>IF('Data invoice'!P244=0,"",'Data invoice'!Q244)</f>
        <v/>
      </c>
      <c r="H315" s="284" t="str">
        <f>IF('Data invoice'!Q244=0,"",'Data invoice'!R244)</f>
        <v/>
      </c>
      <c r="I315" s="320" t="str">
        <f>IF('Data invoice'!R244=0,"",'Data invoice'!S244)</f>
        <v/>
      </c>
      <c r="J315" s="367" t="str">
        <f>IF('Data invoice'!S244=0,"",'Data invoice'!T244)</f>
        <v/>
      </c>
      <c r="L315" s="279"/>
      <c r="M315" s="279"/>
      <c r="N315" s="279"/>
      <c r="O315" s="279"/>
      <c r="P315" s="279"/>
      <c r="Q315" s="279"/>
      <c r="R315" s="279"/>
      <c r="S315" s="279"/>
      <c r="T315" s="279"/>
      <c r="U315" s="279"/>
      <c r="V315" s="279"/>
      <c r="W315" s="279"/>
      <c r="X315" s="279"/>
      <c r="Y315" s="279"/>
      <c r="Z315" s="279"/>
      <c r="AA315" s="279"/>
      <c r="AB315" s="296"/>
      <c r="AC315" s="296"/>
      <c r="AD315" s="296"/>
      <c r="AE315" s="296"/>
      <c r="AF315" s="296"/>
      <c r="AG315" s="296"/>
      <c r="AH315" s="296"/>
      <c r="AI315" s="296"/>
      <c r="AJ315" s="296"/>
      <c r="AK315" s="296"/>
      <c r="AL315" s="296"/>
    </row>
    <row r="316" spans="1:38" s="414" customFormat="1" ht="16.5" customHeight="1">
      <c r="A316" s="284" t="str">
        <f>IF('Data invoice'!J245=0,"",'Data invoice'!K245)</f>
        <v/>
      </c>
      <c r="B316" s="284" t="str">
        <f>IF('Data invoice'!K245=0,"",'Data invoice'!L245)</f>
        <v/>
      </c>
      <c r="C316" s="284" t="str">
        <f>IF('Data invoice'!L245=0,"",'Data invoice'!M245)</f>
        <v/>
      </c>
      <c r="D316" s="284" t="str">
        <f>IF('Data invoice'!M245=0,"",'Data invoice'!N245)</f>
        <v/>
      </c>
      <c r="E316" s="284" t="str">
        <f>IF('Data invoice'!N245=0,"",'Data invoice'!O245)</f>
        <v/>
      </c>
      <c r="F316" s="284" t="str">
        <f>IF('Data invoice'!O245=0,"",'Data invoice'!P245)</f>
        <v/>
      </c>
      <c r="G316" s="284" t="str">
        <f>IF('Data invoice'!P245=0,"",'Data invoice'!Q245)</f>
        <v/>
      </c>
      <c r="H316" s="284" t="str">
        <f>IF('Data invoice'!Q245=0,"",'Data invoice'!R245)</f>
        <v/>
      </c>
      <c r="I316" s="320" t="str">
        <f>IF('Data invoice'!R245=0,"",'Data invoice'!S245)</f>
        <v/>
      </c>
      <c r="J316" s="367" t="str">
        <f>IF('Data invoice'!S245=0,"",'Data invoice'!T245)</f>
        <v/>
      </c>
      <c r="L316" s="279"/>
      <c r="M316" s="279"/>
      <c r="N316" s="279"/>
      <c r="O316" s="279"/>
      <c r="P316" s="279"/>
      <c r="Q316" s="279"/>
      <c r="R316" s="279"/>
      <c r="S316" s="279"/>
      <c r="T316" s="279"/>
      <c r="U316" s="279"/>
      <c r="V316" s="279"/>
      <c r="W316" s="279"/>
      <c r="X316" s="279"/>
      <c r="Y316" s="279"/>
      <c r="Z316" s="279"/>
      <c r="AA316" s="279"/>
      <c r="AB316" s="296"/>
      <c r="AC316" s="296"/>
      <c r="AD316" s="296"/>
      <c r="AE316" s="296"/>
      <c r="AF316" s="296"/>
      <c r="AG316" s="296"/>
      <c r="AH316" s="296"/>
      <c r="AI316" s="296"/>
      <c r="AJ316" s="296"/>
      <c r="AK316" s="296"/>
      <c r="AL316" s="296"/>
    </row>
    <row r="317" spans="1:38" s="414" customFormat="1" ht="16.5" customHeight="1">
      <c r="A317" s="284" t="str">
        <f>IF('Data invoice'!J246=0,"",'Data invoice'!K246)</f>
        <v/>
      </c>
      <c r="B317" s="284" t="str">
        <f>IF('Data invoice'!K246=0,"",'Data invoice'!L246)</f>
        <v/>
      </c>
      <c r="C317" s="284" t="str">
        <f>IF('Data invoice'!L246=0,"",'Data invoice'!M246)</f>
        <v/>
      </c>
      <c r="D317" s="284" t="str">
        <f>IF('Data invoice'!M246=0,"",'Data invoice'!N246)</f>
        <v/>
      </c>
      <c r="E317" s="284" t="str">
        <f>IF('Data invoice'!N246=0,"",'Data invoice'!O246)</f>
        <v/>
      </c>
      <c r="F317" s="284" t="str">
        <f>IF('Data invoice'!O246=0,"",'Data invoice'!P246)</f>
        <v/>
      </c>
      <c r="G317" s="284" t="str">
        <f>IF('Data invoice'!P246=0,"",'Data invoice'!Q246)</f>
        <v/>
      </c>
      <c r="H317" s="284" t="str">
        <f>IF('Data invoice'!Q246=0,"",'Data invoice'!R246)</f>
        <v/>
      </c>
      <c r="I317" s="320" t="str">
        <f>IF('Data invoice'!R246=0,"",'Data invoice'!S246)</f>
        <v/>
      </c>
      <c r="J317" s="367" t="str">
        <f>IF('Data invoice'!S246=0,"",'Data invoice'!T246)</f>
        <v/>
      </c>
      <c r="L317" s="279"/>
      <c r="M317" s="279"/>
      <c r="N317" s="279"/>
      <c r="O317" s="279"/>
      <c r="P317" s="279"/>
      <c r="Q317" s="279"/>
      <c r="R317" s="279"/>
      <c r="S317" s="279"/>
      <c r="T317" s="279"/>
      <c r="U317" s="279"/>
      <c r="V317" s="279"/>
      <c r="W317" s="279"/>
      <c r="X317" s="279"/>
      <c r="Y317" s="279"/>
      <c r="Z317" s="279"/>
      <c r="AA317" s="279"/>
      <c r="AB317" s="296"/>
      <c r="AC317" s="296"/>
      <c r="AD317" s="296"/>
      <c r="AE317" s="296"/>
      <c r="AF317" s="296"/>
      <c r="AG317" s="296"/>
      <c r="AH317" s="296"/>
      <c r="AI317" s="296"/>
      <c r="AJ317" s="296"/>
      <c r="AK317" s="296"/>
      <c r="AL317" s="296"/>
    </row>
    <row r="318" spans="1:38" s="414" customFormat="1" ht="16.5" customHeight="1">
      <c r="A318" s="284" t="str">
        <f>IF('Data invoice'!J247=0,"",'Data invoice'!K247)</f>
        <v/>
      </c>
      <c r="B318" s="284" t="str">
        <f>IF('Data invoice'!K247=0,"",'Data invoice'!L247)</f>
        <v/>
      </c>
      <c r="C318" s="284" t="str">
        <f>IF('Data invoice'!L247=0,"",'Data invoice'!M247)</f>
        <v/>
      </c>
      <c r="D318" s="284" t="str">
        <f>IF('Data invoice'!M247=0,"",'Data invoice'!N247)</f>
        <v/>
      </c>
      <c r="E318" s="284" t="str">
        <f>IF('Data invoice'!N247=0,"",'Data invoice'!O247)</f>
        <v/>
      </c>
      <c r="F318" s="284" t="str">
        <f>IF('Data invoice'!O247=0,"",'Data invoice'!P247)</f>
        <v/>
      </c>
      <c r="G318" s="284" t="str">
        <f>IF('Data invoice'!P247=0,"",'Data invoice'!Q247)</f>
        <v/>
      </c>
      <c r="H318" s="284" t="str">
        <f>IF('Data invoice'!Q247=0,"",'Data invoice'!R247)</f>
        <v/>
      </c>
      <c r="I318" s="320" t="str">
        <f>IF('Data invoice'!R247=0,"",'Data invoice'!S247)</f>
        <v/>
      </c>
      <c r="J318" s="367" t="str">
        <f>IF('Data invoice'!S247=0,"",'Data invoice'!T247)</f>
        <v/>
      </c>
      <c r="L318" s="279"/>
      <c r="M318" s="279"/>
      <c r="N318" s="279"/>
      <c r="O318" s="279"/>
      <c r="P318" s="279"/>
      <c r="Q318" s="279"/>
      <c r="R318" s="279"/>
      <c r="S318" s="279"/>
      <c r="T318" s="279"/>
      <c r="U318" s="279"/>
      <c r="V318" s="279"/>
      <c r="W318" s="279"/>
      <c r="X318" s="279"/>
      <c r="Y318" s="279"/>
      <c r="Z318" s="279"/>
      <c r="AA318" s="279"/>
      <c r="AB318" s="296"/>
      <c r="AC318" s="296"/>
      <c r="AD318" s="296"/>
      <c r="AE318" s="296"/>
      <c r="AF318" s="296"/>
      <c r="AG318" s="296"/>
      <c r="AH318" s="296"/>
      <c r="AI318" s="296"/>
      <c r="AJ318" s="296"/>
      <c r="AK318" s="296"/>
      <c r="AL318" s="296"/>
    </row>
    <row r="319" spans="1:38" s="414" customFormat="1" ht="16.5" customHeight="1">
      <c r="A319" s="284" t="str">
        <f>IF('Data invoice'!J248=0,"",'Data invoice'!K248)</f>
        <v/>
      </c>
      <c r="B319" s="284" t="str">
        <f>IF('Data invoice'!K248=0,"",'Data invoice'!L248)</f>
        <v/>
      </c>
      <c r="C319" s="284" t="str">
        <f>IF('Data invoice'!L248=0,"",'Data invoice'!M248)</f>
        <v/>
      </c>
      <c r="D319" s="284" t="str">
        <f>IF('Data invoice'!M248=0,"",'Data invoice'!N248)</f>
        <v/>
      </c>
      <c r="E319" s="284" t="str">
        <f>IF('Data invoice'!N248=0,"",'Data invoice'!O248)</f>
        <v/>
      </c>
      <c r="F319" s="284" t="str">
        <f>IF('Data invoice'!O248=0,"",'Data invoice'!P248)</f>
        <v/>
      </c>
      <c r="G319" s="284" t="str">
        <f>IF('Data invoice'!P248=0,"",'Data invoice'!Q248)</f>
        <v/>
      </c>
      <c r="H319" s="284" t="str">
        <f>IF('Data invoice'!Q248=0,"",'Data invoice'!R248)</f>
        <v/>
      </c>
      <c r="I319" s="320" t="str">
        <f>IF('Data invoice'!R248=0,"",'Data invoice'!S248)</f>
        <v/>
      </c>
      <c r="J319" s="367" t="str">
        <f>IF('Data invoice'!S248=0,"",'Data invoice'!T248)</f>
        <v/>
      </c>
      <c r="L319" s="279"/>
      <c r="M319" s="279"/>
      <c r="N319" s="279"/>
      <c r="O319" s="279"/>
      <c r="P319" s="279"/>
      <c r="Q319" s="279"/>
      <c r="R319" s="279"/>
      <c r="S319" s="279"/>
      <c r="T319" s="279"/>
      <c r="U319" s="279"/>
      <c r="V319" s="279"/>
      <c r="W319" s="279"/>
      <c r="X319" s="279"/>
      <c r="Y319" s="279"/>
      <c r="Z319" s="279"/>
      <c r="AA319" s="279"/>
      <c r="AB319" s="296"/>
      <c r="AC319" s="296"/>
      <c r="AD319" s="296"/>
      <c r="AE319" s="296"/>
      <c r="AF319" s="296"/>
      <c r="AG319" s="296"/>
      <c r="AH319" s="296"/>
      <c r="AI319" s="296"/>
      <c r="AJ319" s="296"/>
      <c r="AK319" s="296"/>
      <c r="AL319" s="296"/>
    </row>
    <row r="320" spans="1:38" s="414" customFormat="1" ht="16.5" customHeight="1">
      <c r="A320" s="284" t="str">
        <f>IF('Data invoice'!J249=0,"",'Data invoice'!K249)</f>
        <v/>
      </c>
      <c r="B320" s="284" t="str">
        <f>IF('Data invoice'!K249=0,"",'Data invoice'!L249)</f>
        <v/>
      </c>
      <c r="C320" s="284" t="str">
        <f>IF('Data invoice'!L249=0,"",'Data invoice'!M249)</f>
        <v/>
      </c>
      <c r="D320" s="284" t="str">
        <f>IF('Data invoice'!M249=0,"",'Data invoice'!N249)</f>
        <v/>
      </c>
      <c r="E320" s="284" t="str">
        <f>IF('Data invoice'!N249=0,"",'Data invoice'!O249)</f>
        <v/>
      </c>
      <c r="F320" s="284" t="str">
        <f>IF('Data invoice'!O249=0,"",'Data invoice'!P249)</f>
        <v/>
      </c>
      <c r="G320" s="284" t="str">
        <f>IF('Data invoice'!P249=0,"",'Data invoice'!Q249)</f>
        <v/>
      </c>
      <c r="H320" s="284" t="str">
        <f>IF('Data invoice'!Q249=0,"",'Data invoice'!R249)</f>
        <v/>
      </c>
      <c r="I320" s="320" t="str">
        <f>IF('Data invoice'!R249=0,"",'Data invoice'!S249)</f>
        <v/>
      </c>
      <c r="J320" s="367" t="str">
        <f>IF('Data invoice'!S249=0,"",'Data invoice'!T249)</f>
        <v/>
      </c>
      <c r="L320" s="279"/>
      <c r="M320" s="279"/>
      <c r="N320" s="279"/>
      <c r="O320" s="279"/>
      <c r="P320" s="279"/>
      <c r="Q320" s="279"/>
      <c r="R320" s="279"/>
      <c r="S320" s="279"/>
      <c r="T320" s="279"/>
      <c r="U320" s="279"/>
      <c r="V320" s="279"/>
      <c r="W320" s="279"/>
      <c r="X320" s="279"/>
      <c r="Y320" s="279"/>
      <c r="Z320" s="279"/>
      <c r="AA320" s="279"/>
      <c r="AB320" s="296"/>
      <c r="AC320" s="296"/>
      <c r="AD320" s="296"/>
      <c r="AE320" s="296"/>
      <c r="AF320" s="296"/>
      <c r="AG320" s="296"/>
      <c r="AH320" s="296"/>
      <c r="AI320" s="296"/>
      <c r="AJ320" s="296"/>
      <c r="AK320" s="296"/>
      <c r="AL320" s="296"/>
    </row>
    <row r="321" spans="1:38" s="414" customFormat="1" ht="16.5" customHeight="1">
      <c r="A321" s="284" t="str">
        <f>IF('Data invoice'!J250=0,"",'Data invoice'!K250)</f>
        <v/>
      </c>
      <c r="B321" s="284" t="str">
        <f>IF('Data invoice'!K250=0,"",'Data invoice'!L250)</f>
        <v/>
      </c>
      <c r="C321" s="284" t="str">
        <f>IF('Data invoice'!L250=0,"",'Data invoice'!M250)</f>
        <v/>
      </c>
      <c r="D321" s="284" t="str">
        <f>IF('Data invoice'!M250=0,"",'Data invoice'!N250)</f>
        <v/>
      </c>
      <c r="E321" s="284" t="str">
        <f>IF('Data invoice'!N250=0,"",'Data invoice'!O250)</f>
        <v/>
      </c>
      <c r="F321" s="284" t="str">
        <f>IF('Data invoice'!O250=0,"",'Data invoice'!P250)</f>
        <v/>
      </c>
      <c r="G321" s="284" t="str">
        <f>IF('Data invoice'!P250=0,"",'Data invoice'!Q250)</f>
        <v/>
      </c>
      <c r="H321" s="284" t="str">
        <f>IF('Data invoice'!Q250=0,"",'Data invoice'!R250)</f>
        <v/>
      </c>
      <c r="I321" s="320" t="str">
        <f>IF('Data invoice'!R250=0,"",'Data invoice'!S250)</f>
        <v/>
      </c>
      <c r="J321" s="367" t="str">
        <f>IF('Data invoice'!S250=0,"",'Data invoice'!T250)</f>
        <v/>
      </c>
      <c r="L321" s="279"/>
      <c r="M321" s="279"/>
      <c r="N321" s="279"/>
      <c r="O321" s="279"/>
      <c r="P321" s="279"/>
      <c r="Q321" s="279"/>
      <c r="R321" s="279"/>
      <c r="S321" s="279"/>
      <c r="T321" s="279"/>
      <c r="U321" s="279"/>
      <c r="V321" s="279"/>
      <c r="W321" s="279"/>
      <c r="X321" s="279"/>
      <c r="Y321" s="279"/>
      <c r="Z321" s="279"/>
      <c r="AA321" s="279"/>
      <c r="AB321" s="296"/>
      <c r="AC321" s="296"/>
      <c r="AD321" s="296"/>
      <c r="AE321" s="296"/>
      <c r="AF321" s="296"/>
      <c r="AG321" s="296"/>
      <c r="AH321" s="296"/>
      <c r="AI321" s="296"/>
      <c r="AJ321" s="296"/>
      <c r="AK321" s="296"/>
      <c r="AL321" s="296"/>
    </row>
    <row r="322" spans="1:38" s="414" customFormat="1" ht="16.5" customHeight="1">
      <c r="A322" s="284" t="str">
        <f>IF('Data invoice'!J251=0,"",'Data invoice'!K251)</f>
        <v/>
      </c>
      <c r="B322" s="284" t="str">
        <f>IF('Data invoice'!K251=0,"",'Data invoice'!L251)</f>
        <v/>
      </c>
      <c r="C322" s="284" t="str">
        <f>IF('Data invoice'!L251=0,"",'Data invoice'!M251)</f>
        <v/>
      </c>
      <c r="D322" s="284" t="str">
        <f>IF('Data invoice'!M251=0,"",'Data invoice'!N251)</f>
        <v/>
      </c>
      <c r="E322" s="284" t="str">
        <f>IF('Data invoice'!N251=0,"",'Data invoice'!O251)</f>
        <v/>
      </c>
      <c r="F322" s="284" t="str">
        <f>IF('Data invoice'!O251=0,"",'Data invoice'!P251)</f>
        <v/>
      </c>
      <c r="G322" s="284" t="str">
        <f>IF('Data invoice'!P251=0,"",'Data invoice'!Q251)</f>
        <v/>
      </c>
      <c r="H322" s="284" t="str">
        <f>IF('Data invoice'!Q251=0,"",'Data invoice'!R251)</f>
        <v/>
      </c>
      <c r="I322" s="320" t="str">
        <f>IF('Data invoice'!R251=0,"",'Data invoice'!S251)</f>
        <v/>
      </c>
      <c r="J322" s="367" t="str">
        <f>IF('Data invoice'!S251=0,"",'Data invoice'!T251)</f>
        <v/>
      </c>
      <c r="L322" s="279"/>
      <c r="M322" s="279"/>
      <c r="N322" s="279"/>
      <c r="O322" s="279"/>
      <c r="P322" s="279"/>
      <c r="Q322" s="279"/>
      <c r="R322" s="279"/>
      <c r="S322" s="279"/>
      <c r="T322" s="279"/>
      <c r="U322" s="279"/>
      <c r="V322" s="279"/>
      <c r="W322" s="279"/>
      <c r="X322" s="279"/>
      <c r="Y322" s="279"/>
      <c r="Z322" s="279"/>
      <c r="AA322" s="279"/>
      <c r="AB322" s="296"/>
      <c r="AC322" s="296"/>
      <c r="AD322" s="296"/>
      <c r="AE322" s="296"/>
      <c r="AF322" s="296"/>
      <c r="AG322" s="296"/>
      <c r="AH322" s="296"/>
      <c r="AI322" s="296"/>
      <c r="AJ322" s="296"/>
      <c r="AK322" s="296"/>
      <c r="AL322" s="296"/>
    </row>
    <row r="323" spans="1:38" s="414" customFormat="1" ht="16.5" customHeight="1">
      <c r="A323" s="284" t="str">
        <f>IF('Data invoice'!J252=0,"",'Data invoice'!K252)</f>
        <v/>
      </c>
      <c r="B323" s="284" t="str">
        <f>IF('Data invoice'!K252=0,"",'Data invoice'!L252)</f>
        <v/>
      </c>
      <c r="C323" s="284" t="str">
        <f>IF('Data invoice'!L252=0,"",'Data invoice'!M252)</f>
        <v/>
      </c>
      <c r="D323" s="284" t="str">
        <f>IF('Data invoice'!M252=0,"",'Data invoice'!N252)</f>
        <v/>
      </c>
      <c r="E323" s="284" t="str">
        <f>IF('Data invoice'!N252=0,"",'Data invoice'!O252)</f>
        <v/>
      </c>
      <c r="F323" s="284" t="str">
        <f>IF('Data invoice'!O252=0,"",'Data invoice'!P252)</f>
        <v/>
      </c>
      <c r="G323" s="284" t="str">
        <f>IF('Data invoice'!P252=0,"",'Data invoice'!Q252)</f>
        <v/>
      </c>
      <c r="H323" s="284" t="str">
        <f>IF('Data invoice'!Q252=0,"",'Data invoice'!R252)</f>
        <v/>
      </c>
      <c r="I323" s="320" t="str">
        <f>IF('Data invoice'!R252=0,"",'Data invoice'!S252)</f>
        <v/>
      </c>
      <c r="J323" s="367" t="str">
        <f>IF('Data invoice'!S252=0,"",'Data invoice'!T252)</f>
        <v/>
      </c>
      <c r="L323" s="279"/>
      <c r="M323" s="279"/>
      <c r="N323" s="279"/>
      <c r="O323" s="279"/>
      <c r="P323" s="279"/>
      <c r="Q323" s="279"/>
      <c r="R323" s="279"/>
      <c r="S323" s="279"/>
      <c r="T323" s="279"/>
      <c r="U323" s="279"/>
      <c r="V323" s="279"/>
      <c r="W323" s="279"/>
      <c r="X323" s="279"/>
      <c r="Y323" s="279"/>
      <c r="Z323" s="279"/>
      <c r="AA323" s="279"/>
      <c r="AB323" s="296"/>
      <c r="AC323" s="296"/>
      <c r="AD323" s="296"/>
      <c r="AE323" s="296"/>
      <c r="AF323" s="296"/>
      <c r="AG323" s="296"/>
      <c r="AH323" s="296"/>
      <c r="AI323" s="296"/>
      <c r="AJ323" s="296"/>
      <c r="AK323" s="296"/>
      <c r="AL323" s="296"/>
    </row>
    <row r="324" spans="1:38" s="414" customFormat="1" ht="16.5" customHeight="1">
      <c r="A324" s="284" t="str">
        <f>IF('Data invoice'!J253=0,"",'Data invoice'!K253)</f>
        <v/>
      </c>
      <c r="B324" s="284" t="str">
        <f>IF('Data invoice'!K253=0,"",'Data invoice'!L253)</f>
        <v/>
      </c>
      <c r="C324" s="284" t="str">
        <f>IF('Data invoice'!L253=0,"",'Data invoice'!M253)</f>
        <v/>
      </c>
      <c r="D324" s="284" t="str">
        <f>IF('Data invoice'!M253=0,"",'Data invoice'!N253)</f>
        <v/>
      </c>
      <c r="E324" s="284" t="str">
        <f>IF('Data invoice'!N253=0,"",'Data invoice'!O253)</f>
        <v/>
      </c>
      <c r="F324" s="284" t="str">
        <f>IF('Data invoice'!O253=0,"",'Data invoice'!P253)</f>
        <v/>
      </c>
      <c r="G324" s="284" t="str">
        <f>IF('Data invoice'!P253=0,"",'Data invoice'!Q253)</f>
        <v/>
      </c>
      <c r="H324" s="284" t="str">
        <f>IF('Data invoice'!Q253=0,"",'Data invoice'!R253)</f>
        <v/>
      </c>
      <c r="I324" s="320" t="str">
        <f>IF('Data invoice'!R253=0,"",'Data invoice'!S253)</f>
        <v/>
      </c>
      <c r="J324" s="367" t="str">
        <f>IF('Data invoice'!S253=0,"",'Data invoice'!T253)</f>
        <v/>
      </c>
      <c r="L324" s="279"/>
      <c r="M324" s="279"/>
      <c r="N324" s="279"/>
      <c r="O324" s="279"/>
      <c r="P324" s="279"/>
      <c r="Q324" s="279"/>
      <c r="R324" s="279"/>
      <c r="S324" s="279"/>
      <c r="T324" s="279"/>
      <c r="U324" s="279"/>
      <c r="V324" s="279"/>
      <c r="W324" s="279"/>
      <c r="X324" s="279"/>
      <c r="Y324" s="279"/>
      <c r="Z324" s="279"/>
      <c r="AA324" s="279"/>
      <c r="AB324" s="296"/>
      <c r="AC324" s="296"/>
      <c r="AD324" s="296"/>
      <c r="AE324" s="296"/>
      <c r="AF324" s="296"/>
      <c r="AG324" s="296"/>
      <c r="AH324" s="296"/>
      <c r="AI324" s="296"/>
      <c r="AJ324" s="296"/>
      <c r="AK324" s="296"/>
      <c r="AL324" s="296"/>
    </row>
    <row r="325" spans="1:38" s="414" customFormat="1" ht="16.5" customHeight="1">
      <c r="A325" s="284" t="str">
        <f>IF('Data invoice'!J254=0,"",'Data invoice'!K254)</f>
        <v/>
      </c>
      <c r="B325" s="284" t="str">
        <f>IF('Data invoice'!K254=0,"",'Data invoice'!L254)</f>
        <v/>
      </c>
      <c r="C325" s="284" t="str">
        <f>IF('Data invoice'!L254=0,"",'Data invoice'!M254)</f>
        <v/>
      </c>
      <c r="D325" s="284" t="str">
        <f>IF('Data invoice'!M254=0,"",'Data invoice'!N254)</f>
        <v/>
      </c>
      <c r="E325" s="284" t="str">
        <f>IF('Data invoice'!N254=0,"",'Data invoice'!O254)</f>
        <v/>
      </c>
      <c r="F325" s="284" t="str">
        <f>IF('Data invoice'!O254=0,"",'Data invoice'!P254)</f>
        <v/>
      </c>
      <c r="G325" s="284" t="str">
        <f>IF('Data invoice'!P254=0,"",'Data invoice'!Q254)</f>
        <v/>
      </c>
      <c r="H325" s="284" t="str">
        <f>IF('Data invoice'!Q254=0,"",'Data invoice'!R254)</f>
        <v/>
      </c>
      <c r="I325" s="320" t="str">
        <f>IF('Data invoice'!R254=0,"",'Data invoice'!S254)</f>
        <v/>
      </c>
      <c r="J325" s="367" t="str">
        <f>IF('Data invoice'!S254=0,"",'Data invoice'!T254)</f>
        <v/>
      </c>
      <c r="L325" s="279"/>
      <c r="M325" s="279"/>
      <c r="N325" s="279"/>
      <c r="O325" s="279"/>
      <c r="P325" s="279"/>
      <c r="Q325" s="279"/>
      <c r="R325" s="279"/>
      <c r="S325" s="279"/>
      <c r="T325" s="279"/>
      <c r="U325" s="279"/>
      <c r="V325" s="279"/>
      <c r="W325" s="279"/>
      <c r="X325" s="279"/>
      <c r="Y325" s="279"/>
      <c r="Z325" s="279"/>
      <c r="AA325" s="279"/>
      <c r="AB325" s="296"/>
      <c r="AC325" s="296"/>
      <c r="AD325" s="296"/>
      <c r="AE325" s="296"/>
      <c r="AF325" s="296"/>
      <c r="AG325" s="296"/>
      <c r="AH325" s="296"/>
      <c r="AI325" s="296"/>
      <c r="AJ325" s="296"/>
      <c r="AK325" s="296"/>
      <c r="AL325" s="296"/>
    </row>
    <row r="326" spans="1:38" s="414" customFormat="1" ht="16.5" customHeight="1">
      <c r="A326" s="284" t="str">
        <f>IF('Data invoice'!J255=0,"",'Data invoice'!K255)</f>
        <v/>
      </c>
      <c r="B326" s="284" t="str">
        <f>IF('Data invoice'!K255=0,"",'Data invoice'!L255)</f>
        <v/>
      </c>
      <c r="C326" s="284" t="str">
        <f>IF('Data invoice'!L255=0,"",'Data invoice'!M255)</f>
        <v/>
      </c>
      <c r="D326" s="284" t="str">
        <f>IF('Data invoice'!M255=0,"",'Data invoice'!N255)</f>
        <v/>
      </c>
      <c r="E326" s="284" t="str">
        <f>IF('Data invoice'!N255=0,"",'Data invoice'!O255)</f>
        <v/>
      </c>
      <c r="F326" s="284" t="str">
        <f>IF('Data invoice'!O255=0,"",'Data invoice'!P255)</f>
        <v/>
      </c>
      <c r="G326" s="284" t="str">
        <f>IF('Data invoice'!P255=0,"",'Data invoice'!Q255)</f>
        <v/>
      </c>
      <c r="H326" s="284" t="str">
        <f>IF('Data invoice'!Q255=0,"",'Data invoice'!R255)</f>
        <v/>
      </c>
      <c r="I326" s="320" t="str">
        <f>IF('Data invoice'!R255=0,"",'Data invoice'!S255)</f>
        <v/>
      </c>
      <c r="J326" s="367" t="str">
        <f>IF('Data invoice'!S255=0,"",'Data invoice'!T255)</f>
        <v/>
      </c>
      <c r="L326" s="279"/>
      <c r="M326" s="279"/>
      <c r="N326" s="279"/>
      <c r="O326" s="279"/>
      <c r="P326" s="279"/>
      <c r="Q326" s="279"/>
      <c r="R326" s="279"/>
      <c r="S326" s="279"/>
      <c r="T326" s="279"/>
      <c r="U326" s="279"/>
      <c r="V326" s="279"/>
      <c r="W326" s="279"/>
      <c r="X326" s="279"/>
      <c r="Y326" s="279"/>
      <c r="Z326" s="279"/>
      <c r="AA326" s="279"/>
      <c r="AB326" s="296"/>
      <c r="AC326" s="296"/>
      <c r="AD326" s="296"/>
      <c r="AE326" s="296"/>
      <c r="AF326" s="296"/>
      <c r="AG326" s="296"/>
      <c r="AH326" s="296"/>
      <c r="AI326" s="296"/>
      <c r="AJ326" s="296"/>
      <c r="AK326" s="296"/>
      <c r="AL326" s="296"/>
    </row>
    <row r="327" spans="1:38" s="414" customFormat="1" ht="16.5" customHeight="1">
      <c r="A327" s="284" t="str">
        <f>IF('Data invoice'!J256=0,"",'Data invoice'!K256)</f>
        <v/>
      </c>
      <c r="B327" s="284" t="str">
        <f>IF('Data invoice'!K256=0,"",'Data invoice'!L256)</f>
        <v/>
      </c>
      <c r="C327" s="284" t="str">
        <f>IF('Data invoice'!L256=0,"",'Data invoice'!M256)</f>
        <v/>
      </c>
      <c r="D327" s="284" t="str">
        <f>IF('Data invoice'!M256=0,"",'Data invoice'!N256)</f>
        <v/>
      </c>
      <c r="E327" s="284" t="str">
        <f>IF('Data invoice'!N256=0,"",'Data invoice'!O256)</f>
        <v/>
      </c>
      <c r="F327" s="284" t="str">
        <f>IF('Data invoice'!O256=0,"",'Data invoice'!P256)</f>
        <v/>
      </c>
      <c r="G327" s="284" t="str">
        <f>IF('Data invoice'!P256=0,"",'Data invoice'!Q256)</f>
        <v/>
      </c>
      <c r="H327" s="284" t="str">
        <f>IF('Data invoice'!Q256=0,"",'Data invoice'!R256)</f>
        <v/>
      </c>
      <c r="I327" s="320" t="str">
        <f>IF('Data invoice'!R256=0,"",'Data invoice'!S256)</f>
        <v/>
      </c>
      <c r="J327" s="367" t="str">
        <f>IF('Data invoice'!S256=0,"",'Data invoice'!T256)</f>
        <v/>
      </c>
      <c r="L327" s="279"/>
      <c r="M327" s="279"/>
      <c r="N327" s="279"/>
      <c r="O327" s="279"/>
      <c r="P327" s="279"/>
      <c r="Q327" s="279"/>
      <c r="R327" s="279"/>
      <c r="S327" s="279"/>
      <c r="T327" s="279"/>
      <c r="U327" s="279"/>
      <c r="V327" s="279"/>
      <c r="W327" s="279"/>
      <c r="X327" s="279"/>
      <c r="Y327" s="279"/>
      <c r="Z327" s="279"/>
      <c r="AA327" s="279"/>
      <c r="AB327" s="296"/>
      <c r="AC327" s="296"/>
      <c r="AD327" s="296"/>
      <c r="AE327" s="296"/>
      <c r="AF327" s="296"/>
      <c r="AG327" s="296"/>
      <c r="AH327" s="296"/>
      <c r="AI327" s="296"/>
      <c r="AJ327" s="296"/>
      <c r="AK327" s="296"/>
      <c r="AL327" s="296"/>
    </row>
    <row r="328" spans="1:38" s="414" customFormat="1" ht="16.5" customHeight="1">
      <c r="A328" s="284" t="str">
        <f>IF('Data invoice'!J257=0,"",'Data invoice'!K257)</f>
        <v/>
      </c>
      <c r="B328" s="284" t="str">
        <f>IF('Data invoice'!K257=0,"",'Data invoice'!L257)</f>
        <v/>
      </c>
      <c r="C328" s="284" t="str">
        <f>IF('Data invoice'!L257=0,"",'Data invoice'!M257)</f>
        <v/>
      </c>
      <c r="D328" s="284" t="str">
        <f>IF('Data invoice'!M257=0,"",'Data invoice'!N257)</f>
        <v/>
      </c>
      <c r="E328" s="284" t="str">
        <f>IF('Data invoice'!N257=0,"",'Data invoice'!O257)</f>
        <v/>
      </c>
      <c r="F328" s="284" t="str">
        <f>IF('Data invoice'!O257=0,"",'Data invoice'!P257)</f>
        <v/>
      </c>
      <c r="G328" s="284" t="str">
        <f>IF('Data invoice'!P257=0,"",'Data invoice'!Q257)</f>
        <v/>
      </c>
      <c r="H328" s="284" t="str">
        <f>IF('Data invoice'!Q257=0,"",'Data invoice'!R257)</f>
        <v/>
      </c>
      <c r="I328" s="320" t="str">
        <f>IF('Data invoice'!R257=0,"",'Data invoice'!S257)</f>
        <v/>
      </c>
      <c r="J328" s="367" t="str">
        <f>IF('Data invoice'!S257=0,"",'Data invoice'!T257)</f>
        <v/>
      </c>
      <c r="L328" s="279"/>
      <c r="M328" s="279"/>
      <c r="N328" s="279"/>
      <c r="O328" s="279"/>
      <c r="P328" s="279"/>
      <c r="Q328" s="279"/>
      <c r="R328" s="279"/>
      <c r="S328" s="279"/>
      <c r="T328" s="279"/>
      <c r="U328" s="279"/>
      <c r="V328" s="279"/>
      <c r="W328" s="279"/>
      <c r="X328" s="279"/>
      <c r="Y328" s="279"/>
      <c r="Z328" s="279"/>
      <c r="AA328" s="279"/>
      <c r="AB328" s="296"/>
      <c r="AC328" s="296"/>
      <c r="AD328" s="296"/>
      <c r="AE328" s="296"/>
      <c r="AF328" s="296"/>
      <c r="AG328" s="296"/>
      <c r="AH328" s="296"/>
      <c r="AI328" s="296"/>
      <c r="AJ328" s="296"/>
      <c r="AK328" s="296"/>
      <c r="AL328" s="296"/>
    </row>
    <row r="329" spans="1:38" s="414" customFormat="1" ht="16.5" customHeight="1">
      <c r="A329" s="284" t="str">
        <f>IF('Data invoice'!J258=0,"",'Data invoice'!K258)</f>
        <v/>
      </c>
      <c r="B329" s="284" t="str">
        <f>IF('Data invoice'!K258=0,"",'Data invoice'!L258)</f>
        <v/>
      </c>
      <c r="C329" s="284" t="str">
        <f>IF('Data invoice'!L258=0,"",'Data invoice'!M258)</f>
        <v/>
      </c>
      <c r="D329" s="284" t="str">
        <f>IF('Data invoice'!M258=0,"",'Data invoice'!N258)</f>
        <v/>
      </c>
      <c r="E329" s="284" t="str">
        <f>IF('Data invoice'!N258=0,"",'Data invoice'!O258)</f>
        <v/>
      </c>
      <c r="F329" s="284" t="str">
        <f>IF('Data invoice'!O258=0,"",'Data invoice'!P258)</f>
        <v/>
      </c>
      <c r="G329" s="284" t="str">
        <f>IF('Data invoice'!P258=0,"",'Data invoice'!Q258)</f>
        <v/>
      </c>
      <c r="H329" s="284" t="str">
        <f>IF('Data invoice'!Q258=0,"",'Data invoice'!R258)</f>
        <v/>
      </c>
      <c r="I329" s="320" t="str">
        <f>IF('Data invoice'!R258=0,"",'Data invoice'!S258)</f>
        <v/>
      </c>
      <c r="J329" s="367" t="str">
        <f>IF('Data invoice'!S258=0,"",'Data invoice'!T258)</f>
        <v/>
      </c>
      <c r="L329" s="279"/>
      <c r="M329" s="279"/>
      <c r="N329" s="279"/>
      <c r="O329" s="279"/>
      <c r="P329" s="279"/>
      <c r="Q329" s="279"/>
      <c r="R329" s="279"/>
      <c r="S329" s="279"/>
      <c r="T329" s="279"/>
      <c r="U329" s="279"/>
      <c r="V329" s="279"/>
      <c r="W329" s="279"/>
      <c r="X329" s="279"/>
      <c r="Y329" s="279"/>
      <c r="Z329" s="279"/>
      <c r="AA329" s="279"/>
      <c r="AB329" s="296"/>
      <c r="AC329" s="296"/>
      <c r="AD329" s="296"/>
      <c r="AE329" s="296"/>
      <c r="AF329" s="296"/>
      <c r="AG329" s="296"/>
      <c r="AH329" s="296"/>
      <c r="AI329" s="296"/>
      <c r="AJ329" s="296"/>
      <c r="AK329" s="296"/>
      <c r="AL329" s="296"/>
    </row>
    <row r="330" spans="1:38" s="414" customFormat="1" ht="16.5" customHeight="1">
      <c r="A330" s="284" t="str">
        <f>IF('Data invoice'!J259=0,"",'Data invoice'!K259)</f>
        <v/>
      </c>
      <c r="B330" s="284" t="str">
        <f>IF('Data invoice'!K259=0,"",'Data invoice'!L259)</f>
        <v/>
      </c>
      <c r="C330" s="284" t="str">
        <f>IF('Data invoice'!L259=0,"",'Data invoice'!M259)</f>
        <v/>
      </c>
      <c r="D330" s="284" t="str">
        <f>IF('Data invoice'!M259=0,"",'Data invoice'!N259)</f>
        <v/>
      </c>
      <c r="E330" s="284" t="str">
        <f>IF('Data invoice'!N259=0,"",'Data invoice'!O259)</f>
        <v/>
      </c>
      <c r="F330" s="284" t="str">
        <f>IF('Data invoice'!O259=0,"",'Data invoice'!P259)</f>
        <v/>
      </c>
      <c r="G330" s="284" t="str">
        <f>IF('Data invoice'!P259=0,"",'Data invoice'!Q259)</f>
        <v/>
      </c>
      <c r="H330" s="284" t="str">
        <f>IF('Data invoice'!Q259=0,"",'Data invoice'!R259)</f>
        <v/>
      </c>
      <c r="I330" s="320" t="str">
        <f>IF('Data invoice'!R259=0,"",'Data invoice'!S259)</f>
        <v/>
      </c>
      <c r="J330" s="367" t="str">
        <f>IF('Data invoice'!S259=0,"",'Data invoice'!T259)</f>
        <v/>
      </c>
      <c r="L330" s="279"/>
      <c r="M330" s="279"/>
      <c r="N330" s="279"/>
      <c r="O330" s="279"/>
      <c r="P330" s="279"/>
      <c r="Q330" s="279"/>
      <c r="R330" s="279"/>
      <c r="S330" s="279"/>
      <c r="T330" s="279"/>
      <c r="U330" s="279"/>
      <c r="V330" s="279"/>
      <c r="W330" s="279"/>
      <c r="X330" s="279"/>
      <c r="Y330" s="279"/>
      <c r="Z330" s="279"/>
      <c r="AA330" s="279"/>
      <c r="AB330" s="296"/>
      <c r="AC330" s="296"/>
      <c r="AD330" s="296"/>
      <c r="AE330" s="296"/>
      <c r="AF330" s="296"/>
      <c r="AG330" s="296"/>
      <c r="AH330" s="296"/>
      <c r="AI330" s="296"/>
      <c r="AJ330" s="296"/>
      <c r="AK330" s="296"/>
      <c r="AL330" s="296"/>
    </row>
    <row r="331" spans="1:38" s="414" customFormat="1" ht="16.5" customHeight="1">
      <c r="A331" s="284" t="str">
        <f>IF('Data invoice'!J260=0,"",'Data invoice'!K260)</f>
        <v/>
      </c>
      <c r="B331" s="284" t="str">
        <f>IF('Data invoice'!K260=0,"",'Data invoice'!L260)</f>
        <v/>
      </c>
      <c r="C331" s="284" t="str">
        <f>IF('Data invoice'!L260=0,"",'Data invoice'!M260)</f>
        <v/>
      </c>
      <c r="D331" s="284" t="str">
        <f>IF('Data invoice'!M260=0,"",'Data invoice'!N260)</f>
        <v/>
      </c>
      <c r="E331" s="284" t="str">
        <f>IF('Data invoice'!N260=0,"",'Data invoice'!O260)</f>
        <v/>
      </c>
      <c r="F331" s="284" t="str">
        <f>IF('Data invoice'!O260=0,"",'Data invoice'!P260)</f>
        <v/>
      </c>
      <c r="G331" s="284" t="str">
        <f>IF('Data invoice'!P260=0,"",'Data invoice'!Q260)</f>
        <v/>
      </c>
      <c r="H331" s="284" t="str">
        <f>IF('Data invoice'!Q260=0,"",'Data invoice'!R260)</f>
        <v/>
      </c>
      <c r="I331" s="320" t="str">
        <f>IF('Data invoice'!R260=0,"",'Data invoice'!S260)</f>
        <v/>
      </c>
      <c r="J331" s="367" t="str">
        <f>IF('Data invoice'!S260=0,"",'Data invoice'!T260)</f>
        <v/>
      </c>
      <c r="L331" s="279"/>
      <c r="M331" s="279"/>
      <c r="N331" s="279"/>
      <c r="O331" s="279"/>
      <c r="P331" s="279"/>
      <c r="Q331" s="279"/>
      <c r="R331" s="279"/>
      <c r="S331" s="279"/>
      <c r="T331" s="279"/>
      <c r="U331" s="279"/>
      <c r="V331" s="279"/>
      <c r="W331" s="279"/>
      <c r="X331" s="279"/>
      <c r="Y331" s="279"/>
      <c r="Z331" s="279"/>
      <c r="AA331" s="279"/>
      <c r="AB331" s="296"/>
      <c r="AC331" s="296"/>
      <c r="AD331" s="296"/>
      <c r="AE331" s="296"/>
      <c r="AF331" s="296"/>
      <c r="AG331" s="296"/>
      <c r="AH331" s="296"/>
      <c r="AI331" s="296"/>
      <c r="AJ331" s="296"/>
      <c r="AK331" s="296"/>
      <c r="AL331" s="296"/>
    </row>
    <row r="332" spans="1:38" s="414" customFormat="1" ht="16.5" customHeight="1">
      <c r="A332" s="284" t="str">
        <f>IF('Data invoice'!J261=0,"",'Data invoice'!K261)</f>
        <v/>
      </c>
      <c r="B332" s="284" t="str">
        <f>IF('Data invoice'!K261=0,"",'Data invoice'!L261)</f>
        <v/>
      </c>
      <c r="C332" s="284" t="str">
        <f>IF('Data invoice'!L261=0,"",'Data invoice'!M261)</f>
        <v/>
      </c>
      <c r="D332" s="284" t="str">
        <f>IF('Data invoice'!M261=0,"",'Data invoice'!N261)</f>
        <v/>
      </c>
      <c r="E332" s="284" t="str">
        <f>IF('Data invoice'!N261=0,"",'Data invoice'!O261)</f>
        <v/>
      </c>
      <c r="F332" s="284" t="str">
        <f>IF('Data invoice'!O261=0,"",'Data invoice'!P261)</f>
        <v/>
      </c>
      <c r="G332" s="284" t="str">
        <f>IF('Data invoice'!P261=0,"",'Data invoice'!Q261)</f>
        <v/>
      </c>
      <c r="H332" s="284" t="str">
        <f>IF('Data invoice'!Q261=0,"",'Data invoice'!R261)</f>
        <v/>
      </c>
      <c r="I332" s="320" t="str">
        <f>IF('Data invoice'!R261=0,"",'Data invoice'!S261)</f>
        <v/>
      </c>
      <c r="J332" s="367" t="str">
        <f>IF('Data invoice'!S261=0,"",'Data invoice'!T261)</f>
        <v/>
      </c>
      <c r="L332" s="279"/>
      <c r="M332" s="279"/>
      <c r="N332" s="279"/>
      <c r="O332" s="279"/>
      <c r="P332" s="279"/>
      <c r="Q332" s="279"/>
      <c r="R332" s="279"/>
      <c r="S332" s="279"/>
      <c r="T332" s="279"/>
      <c r="U332" s="279"/>
      <c r="V332" s="279"/>
      <c r="W332" s="279"/>
      <c r="X332" s="279"/>
      <c r="Y332" s="279"/>
      <c r="Z332" s="279"/>
      <c r="AA332" s="279"/>
      <c r="AB332" s="296"/>
      <c r="AC332" s="296"/>
      <c r="AD332" s="296"/>
      <c r="AE332" s="296"/>
      <c r="AF332" s="296"/>
      <c r="AG332" s="296"/>
      <c r="AH332" s="296"/>
      <c r="AI332" s="296"/>
      <c r="AJ332" s="296"/>
      <c r="AK332" s="296"/>
      <c r="AL332" s="296"/>
    </row>
    <row r="333" spans="1:38" s="414" customFormat="1" ht="16.5" customHeight="1">
      <c r="A333" s="284" t="str">
        <f>IF('Data invoice'!J262=0,"",'Data invoice'!K262)</f>
        <v/>
      </c>
      <c r="B333" s="284" t="str">
        <f>IF('Data invoice'!K262=0,"",'Data invoice'!L262)</f>
        <v/>
      </c>
      <c r="C333" s="284" t="str">
        <f>IF('Data invoice'!L262=0,"",'Data invoice'!M262)</f>
        <v/>
      </c>
      <c r="D333" s="284" t="str">
        <f>IF('Data invoice'!M262=0,"",'Data invoice'!N262)</f>
        <v/>
      </c>
      <c r="E333" s="284" t="str">
        <f>IF('Data invoice'!N262=0,"",'Data invoice'!O262)</f>
        <v/>
      </c>
      <c r="F333" s="284" t="str">
        <f>IF('Data invoice'!O262=0,"",'Data invoice'!P262)</f>
        <v/>
      </c>
      <c r="G333" s="284" t="str">
        <f>IF('Data invoice'!P262=0,"",'Data invoice'!Q262)</f>
        <v/>
      </c>
      <c r="H333" s="284" t="str">
        <f>IF('Data invoice'!Q262=0,"",'Data invoice'!R262)</f>
        <v/>
      </c>
      <c r="I333" s="320" t="str">
        <f>IF('Data invoice'!R262=0,"",'Data invoice'!S262)</f>
        <v/>
      </c>
      <c r="J333" s="367" t="str">
        <f>IF('Data invoice'!S262=0,"",'Data invoice'!T262)</f>
        <v/>
      </c>
      <c r="L333" s="279"/>
      <c r="M333" s="279"/>
      <c r="N333" s="279"/>
      <c r="O333" s="279"/>
      <c r="P333" s="279"/>
      <c r="Q333" s="279"/>
      <c r="R333" s="279"/>
      <c r="S333" s="279"/>
      <c r="T333" s="279"/>
      <c r="U333" s="279"/>
      <c r="V333" s="279"/>
      <c r="W333" s="279"/>
      <c r="X333" s="279"/>
      <c r="Y333" s="279"/>
      <c r="Z333" s="279"/>
      <c r="AA333" s="279"/>
      <c r="AB333" s="296"/>
      <c r="AC333" s="296"/>
      <c r="AD333" s="296"/>
      <c r="AE333" s="296"/>
      <c r="AF333" s="296"/>
      <c r="AG333" s="296"/>
      <c r="AH333" s="296"/>
      <c r="AI333" s="296"/>
      <c r="AJ333" s="296"/>
      <c r="AK333" s="296"/>
      <c r="AL333" s="296"/>
    </row>
    <row r="334" spans="1:38" s="414" customFormat="1" ht="16.5" customHeight="1">
      <c r="A334" s="284" t="str">
        <f>IF('Data invoice'!J263=0,"",'Data invoice'!K263)</f>
        <v/>
      </c>
      <c r="B334" s="284" t="str">
        <f>IF('Data invoice'!K263=0,"",'Data invoice'!L263)</f>
        <v/>
      </c>
      <c r="C334" s="284" t="str">
        <f>IF('Data invoice'!L263=0,"",'Data invoice'!M263)</f>
        <v/>
      </c>
      <c r="D334" s="284" t="str">
        <f>IF('Data invoice'!M263=0,"",'Data invoice'!N263)</f>
        <v/>
      </c>
      <c r="E334" s="284" t="str">
        <f>IF('Data invoice'!N263=0,"",'Data invoice'!O263)</f>
        <v/>
      </c>
      <c r="F334" s="284" t="str">
        <f>IF('Data invoice'!O263=0,"",'Data invoice'!P263)</f>
        <v/>
      </c>
      <c r="G334" s="284" t="str">
        <f>IF('Data invoice'!P263=0,"",'Data invoice'!Q263)</f>
        <v/>
      </c>
      <c r="H334" s="284" t="str">
        <f>IF('Data invoice'!Q263=0,"",'Data invoice'!R263)</f>
        <v/>
      </c>
      <c r="I334" s="320" t="str">
        <f>IF('Data invoice'!R263=0,"",'Data invoice'!S263)</f>
        <v/>
      </c>
      <c r="J334" s="367" t="str">
        <f>IF('Data invoice'!S263=0,"",'Data invoice'!T263)</f>
        <v/>
      </c>
      <c r="L334" s="279"/>
      <c r="M334" s="279"/>
      <c r="N334" s="279"/>
      <c r="O334" s="279"/>
      <c r="P334" s="279"/>
      <c r="Q334" s="279"/>
      <c r="R334" s="279"/>
      <c r="S334" s="279"/>
      <c r="T334" s="279"/>
      <c r="U334" s="279"/>
      <c r="V334" s="279"/>
      <c r="W334" s="279"/>
      <c r="X334" s="279"/>
      <c r="Y334" s="279"/>
      <c r="Z334" s="279"/>
      <c r="AA334" s="279"/>
      <c r="AB334" s="296"/>
      <c r="AC334" s="296"/>
      <c r="AD334" s="296"/>
      <c r="AE334" s="296"/>
      <c r="AF334" s="296"/>
      <c r="AG334" s="296"/>
      <c r="AH334" s="296"/>
      <c r="AI334" s="296"/>
      <c r="AJ334" s="296"/>
      <c r="AK334" s="296"/>
      <c r="AL334" s="296"/>
    </row>
    <row r="335" spans="1:38" s="414" customFormat="1" ht="16.5" customHeight="1">
      <c r="A335" s="284" t="str">
        <f>IF('Data invoice'!J264=0,"",'Data invoice'!K264)</f>
        <v/>
      </c>
      <c r="B335" s="284" t="str">
        <f>IF('Data invoice'!K264=0,"",'Data invoice'!L264)</f>
        <v/>
      </c>
      <c r="C335" s="284" t="str">
        <f>IF('Data invoice'!L264=0,"",'Data invoice'!M264)</f>
        <v/>
      </c>
      <c r="D335" s="284" t="str">
        <f>IF('Data invoice'!M264=0,"",'Data invoice'!N264)</f>
        <v/>
      </c>
      <c r="E335" s="284" t="str">
        <f>IF('Data invoice'!N264=0,"",'Data invoice'!O264)</f>
        <v/>
      </c>
      <c r="F335" s="284" t="str">
        <f>IF('Data invoice'!O264=0,"",'Data invoice'!P264)</f>
        <v/>
      </c>
      <c r="G335" s="284" t="str">
        <f>IF('Data invoice'!P264=0,"",'Data invoice'!Q264)</f>
        <v/>
      </c>
      <c r="H335" s="284" t="str">
        <f>IF('Data invoice'!Q264=0,"",'Data invoice'!R264)</f>
        <v/>
      </c>
      <c r="I335" s="320" t="str">
        <f>IF('Data invoice'!R264=0,"",'Data invoice'!S264)</f>
        <v/>
      </c>
      <c r="J335" s="367" t="str">
        <f>IF('Data invoice'!S264=0,"",'Data invoice'!T264)</f>
        <v/>
      </c>
      <c r="L335" s="279"/>
      <c r="M335" s="279"/>
      <c r="N335" s="279"/>
      <c r="O335" s="279"/>
      <c r="P335" s="279"/>
      <c r="Q335" s="279"/>
      <c r="R335" s="279"/>
      <c r="S335" s="279"/>
      <c r="T335" s="279"/>
      <c r="U335" s="279"/>
      <c r="V335" s="279"/>
      <c r="W335" s="279"/>
      <c r="X335" s="279"/>
      <c r="Y335" s="279"/>
      <c r="Z335" s="279"/>
      <c r="AA335" s="279"/>
      <c r="AB335" s="296"/>
      <c r="AC335" s="296"/>
      <c r="AD335" s="296"/>
      <c r="AE335" s="296"/>
      <c r="AF335" s="296"/>
      <c r="AG335" s="296"/>
      <c r="AH335" s="296"/>
      <c r="AI335" s="296"/>
      <c r="AJ335" s="296"/>
      <c r="AK335" s="296"/>
      <c r="AL335" s="296"/>
    </row>
    <row r="336" spans="1:38" s="414" customFormat="1" ht="16.5" customHeight="1">
      <c r="A336" s="284" t="str">
        <f>IF('Data invoice'!J265=0,"",'Data invoice'!K265)</f>
        <v/>
      </c>
      <c r="B336" s="284" t="str">
        <f>IF('Data invoice'!K265=0,"",'Data invoice'!L265)</f>
        <v/>
      </c>
      <c r="C336" s="284" t="str">
        <f>IF('Data invoice'!L265=0,"",'Data invoice'!M265)</f>
        <v/>
      </c>
      <c r="D336" s="284" t="str">
        <f>IF('Data invoice'!M265=0,"",'Data invoice'!N265)</f>
        <v/>
      </c>
      <c r="E336" s="284" t="str">
        <f>IF('Data invoice'!N265=0,"",'Data invoice'!O265)</f>
        <v/>
      </c>
      <c r="F336" s="284" t="str">
        <f>IF('Data invoice'!O265=0,"",'Data invoice'!P265)</f>
        <v/>
      </c>
      <c r="G336" s="284" t="str">
        <f>IF('Data invoice'!P265=0,"",'Data invoice'!Q265)</f>
        <v/>
      </c>
      <c r="H336" s="284" t="str">
        <f>IF('Data invoice'!Q265=0,"",'Data invoice'!R265)</f>
        <v/>
      </c>
      <c r="I336" s="320" t="str">
        <f>IF('Data invoice'!R265=0,"",'Data invoice'!S265)</f>
        <v/>
      </c>
      <c r="J336" s="367" t="str">
        <f>IF('Data invoice'!S265=0,"",'Data invoice'!T265)</f>
        <v/>
      </c>
      <c r="L336" s="279"/>
      <c r="M336" s="279"/>
      <c r="N336" s="279"/>
      <c r="O336" s="279"/>
      <c r="P336" s="279"/>
      <c r="Q336" s="279"/>
      <c r="R336" s="279"/>
      <c r="S336" s="279"/>
      <c r="T336" s="279"/>
      <c r="U336" s="279"/>
      <c r="V336" s="279"/>
      <c r="W336" s="279"/>
      <c r="X336" s="279"/>
      <c r="Y336" s="279"/>
      <c r="Z336" s="279"/>
      <c r="AA336" s="279"/>
      <c r="AB336" s="296"/>
      <c r="AC336" s="296"/>
      <c r="AD336" s="296"/>
      <c r="AE336" s="296"/>
      <c r="AF336" s="296"/>
      <c r="AG336" s="296"/>
      <c r="AH336" s="296"/>
      <c r="AI336" s="296"/>
      <c r="AJ336" s="296"/>
      <c r="AK336" s="296"/>
      <c r="AL336" s="296"/>
    </row>
    <row r="337" spans="1:38" s="414" customFormat="1" ht="16.5" customHeight="1">
      <c r="A337" s="284" t="str">
        <f>IF('Data invoice'!J266=0,"",'Data invoice'!K266)</f>
        <v/>
      </c>
      <c r="B337" s="284" t="str">
        <f>IF('Data invoice'!K266=0,"",'Data invoice'!L266)</f>
        <v/>
      </c>
      <c r="C337" s="284" t="str">
        <f>IF('Data invoice'!L266=0,"",'Data invoice'!M266)</f>
        <v/>
      </c>
      <c r="D337" s="284" t="str">
        <f>IF('Data invoice'!M266=0,"",'Data invoice'!N266)</f>
        <v/>
      </c>
      <c r="E337" s="284" t="str">
        <f>IF('Data invoice'!N266=0,"",'Data invoice'!O266)</f>
        <v/>
      </c>
      <c r="F337" s="284" t="str">
        <f>IF('Data invoice'!O266=0,"",'Data invoice'!P266)</f>
        <v/>
      </c>
      <c r="G337" s="284" t="str">
        <f>IF('Data invoice'!P266=0,"",'Data invoice'!Q266)</f>
        <v/>
      </c>
      <c r="H337" s="284" t="str">
        <f>IF('Data invoice'!Q266=0,"",'Data invoice'!R266)</f>
        <v/>
      </c>
      <c r="I337" s="320" t="str">
        <f>IF('Data invoice'!R266=0,"",'Data invoice'!S266)</f>
        <v/>
      </c>
      <c r="J337" s="367" t="str">
        <f>IF('Data invoice'!S266=0,"",'Data invoice'!T266)</f>
        <v/>
      </c>
      <c r="L337" s="279"/>
      <c r="M337" s="279"/>
      <c r="N337" s="279"/>
      <c r="O337" s="279"/>
      <c r="P337" s="279"/>
      <c r="Q337" s="279"/>
      <c r="R337" s="279"/>
      <c r="S337" s="279"/>
      <c r="T337" s="279"/>
      <c r="U337" s="279"/>
      <c r="V337" s="279"/>
      <c r="W337" s="279"/>
      <c r="X337" s="279"/>
      <c r="Y337" s="279"/>
      <c r="Z337" s="279"/>
      <c r="AA337" s="279"/>
      <c r="AB337" s="296"/>
      <c r="AC337" s="296"/>
      <c r="AD337" s="296"/>
      <c r="AE337" s="296"/>
      <c r="AF337" s="296"/>
      <c r="AG337" s="296"/>
      <c r="AH337" s="296"/>
      <c r="AI337" s="296"/>
      <c r="AJ337" s="296"/>
      <c r="AK337" s="296"/>
      <c r="AL337" s="296"/>
    </row>
    <row r="338" spans="1:38" s="414" customFormat="1" ht="16.5" customHeight="1">
      <c r="A338" s="284" t="str">
        <f>IF('Data invoice'!J267=0,"",'Data invoice'!K267)</f>
        <v/>
      </c>
      <c r="B338" s="284" t="str">
        <f>IF('Data invoice'!K267=0,"",'Data invoice'!L267)</f>
        <v/>
      </c>
      <c r="C338" s="284" t="str">
        <f>IF('Data invoice'!L267=0,"",'Data invoice'!M267)</f>
        <v/>
      </c>
      <c r="D338" s="284" t="str">
        <f>IF('Data invoice'!M267=0,"",'Data invoice'!N267)</f>
        <v/>
      </c>
      <c r="E338" s="284" t="str">
        <f>IF('Data invoice'!N267=0,"",'Data invoice'!O267)</f>
        <v/>
      </c>
      <c r="F338" s="284" t="str">
        <f>IF('Data invoice'!O267=0,"",'Data invoice'!P267)</f>
        <v/>
      </c>
      <c r="G338" s="284" t="str">
        <f>IF('Data invoice'!P267=0,"",'Data invoice'!Q267)</f>
        <v/>
      </c>
      <c r="H338" s="284" t="str">
        <f>IF('Data invoice'!Q267=0,"",'Data invoice'!R267)</f>
        <v/>
      </c>
      <c r="I338" s="320" t="str">
        <f>IF('Data invoice'!R267=0,"",'Data invoice'!S267)</f>
        <v/>
      </c>
      <c r="J338" s="367" t="str">
        <f>IF('Data invoice'!S267=0,"",'Data invoice'!T267)</f>
        <v/>
      </c>
      <c r="L338" s="279"/>
      <c r="M338" s="279"/>
      <c r="N338" s="279"/>
      <c r="O338" s="279"/>
      <c r="P338" s="279"/>
      <c r="Q338" s="279"/>
      <c r="R338" s="279"/>
      <c r="S338" s="279"/>
      <c r="T338" s="279"/>
      <c r="U338" s="279"/>
      <c r="V338" s="279"/>
      <c r="W338" s="279"/>
      <c r="X338" s="279"/>
      <c r="Y338" s="279"/>
      <c r="Z338" s="279"/>
      <c r="AA338" s="279"/>
      <c r="AB338" s="296"/>
      <c r="AC338" s="296"/>
      <c r="AD338" s="296"/>
      <c r="AE338" s="296"/>
      <c r="AF338" s="296"/>
      <c r="AG338" s="296"/>
      <c r="AH338" s="296"/>
      <c r="AI338" s="296"/>
      <c r="AJ338" s="296"/>
      <c r="AK338" s="296"/>
      <c r="AL338" s="296"/>
    </row>
    <row r="339" spans="1:38" s="414" customFormat="1" ht="16.5" customHeight="1">
      <c r="A339" s="284" t="str">
        <f>IF('Data invoice'!J268=0,"",'Data invoice'!K268)</f>
        <v/>
      </c>
      <c r="B339" s="284" t="str">
        <f>IF('Data invoice'!K268=0,"",'Data invoice'!L268)</f>
        <v/>
      </c>
      <c r="C339" s="284" t="str">
        <f>IF('Data invoice'!L268=0,"",'Data invoice'!M268)</f>
        <v/>
      </c>
      <c r="D339" s="284" t="str">
        <f>IF('Data invoice'!M268=0,"",'Data invoice'!N268)</f>
        <v/>
      </c>
      <c r="E339" s="284" t="str">
        <f>IF('Data invoice'!N268=0,"",'Data invoice'!O268)</f>
        <v/>
      </c>
      <c r="F339" s="284" t="str">
        <f>IF('Data invoice'!O268=0,"",'Data invoice'!P268)</f>
        <v/>
      </c>
      <c r="G339" s="284" t="str">
        <f>IF('Data invoice'!P268=0,"",'Data invoice'!Q268)</f>
        <v/>
      </c>
      <c r="H339" s="284" t="str">
        <f>IF('Data invoice'!Q268=0,"",'Data invoice'!R268)</f>
        <v/>
      </c>
      <c r="I339" s="320" t="str">
        <f>IF('Data invoice'!R268=0,"",'Data invoice'!S268)</f>
        <v/>
      </c>
      <c r="J339" s="367" t="str">
        <f>IF('Data invoice'!S268=0,"",'Data invoice'!T268)</f>
        <v/>
      </c>
      <c r="L339" s="279"/>
      <c r="M339" s="279"/>
      <c r="N339" s="279"/>
      <c r="O339" s="279"/>
      <c r="P339" s="279"/>
      <c r="Q339" s="279"/>
      <c r="R339" s="279"/>
      <c r="S339" s="279"/>
      <c r="T339" s="279"/>
      <c r="U339" s="279"/>
      <c r="V339" s="279"/>
      <c r="W339" s="279"/>
      <c r="X339" s="279"/>
      <c r="Y339" s="279"/>
      <c r="Z339" s="279"/>
      <c r="AA339" s="279"/>
      <c r="AB339" s="296"/>
      <c r="AC339" s="296"/>
      <c r="AD339" s="296"/>
      <c r="AE339" s="296"/>
      <c r="AF339" s="296"/>
      <c r="AG339" s="296"/>
      <c r="AH339" s="296"/>
      <c r="AI339" s="296"/>
      <c r="AJ339" s="296"/>
      <c r="AK339" s="296"/>
      <c r="AL339" s="296"/>
    </row>
    <row r="340" spans="1:38" s="414" customFormat="1" ht="16.5" customHeight="1">
      <c r="A340" s="284" t="str">
        <f>IF('Data invoice'!J269=0,"",'Data invoice'!K269)</f>
        <v/>
      </c>
      <c r="B340" s="284" t="str">
        <f>IF('Data invoice'!K269=0,"",'Data invoice'!L269)</f>
        <v/>
      </c>
      <c r="C340" s="284" t="str">
        <f>IF('Data invoice'!L269=0,"",'Data invoice'!M269)</f>
        <v/>
      </c>
      <c r="D340" s="284" t="str">
        <f>IF('Data invoice'!M269=0,"",'Data invoice'!N269)</f>
        <v/>
      </c>
      <c r="E340" s="284" t="str">
        <f>IF('Data invoice'!N269=0,"",'Data invoice'!O269)</f>
        <v/>
      </c>
      <c r="F340" s="284" t="str">
        <f>IF('Data invoice'!O269=0,"",'Data invoice'!P269)</f>
        <v/>
      </c>
      <c r="G340" s="284" t="str">
        <f>IF('Data invoice'!P269=0,"",'Data invoice'!Q269)</f>
        <v/>
      </c>
      <c r="H340" s="284" t="str">
        <f>IF('Data invoice'!Q269=0,"",'Data invoice'!R269)</f>
        <v/>
      </c>
      <c r="I340" s="320" t="str">
        <f>IF('Data invoice'!R269=0,"",'Data invoice'!S269)</f>
        <v/>
      </c>
      <c r="J340" s="367" t="str">
        <f>IF('Data invoice'!S269=0,"",'Data invoice'!T269)</f>
        <v/>
      </c>
      <c r="L340" s="279"/>
      <c r="M340" s="279"/>
      <c r="N340" s="279"/>
      <c r="O340" s="279"/>
      <c r="P340" s="279"/>
      <c r="Q340" s="279"/>
      <c r="R340" s="279"/>
      <c r="S340" s="279"/>
      <c r="T340" s="279"/>
      <c r="U340" s="279"/>
      <c r="V340" s="279"/>
      <c r="W340" s="279"/>
      <c r="X340" s="279"/>
      <c r="Y340" s="279"/>
      <c r="Z340" s="279"/>
      <c r="AA340" s="279"/>
      <c r="AB340" s="296"/>
      <c r="AC340" s="296"/>
      <c r="AD340" s="296"/>
      <c r="AE340" s="296"/>
      <c r="AF340" s="296"/>
      <c r="AG340" s="296"/>
      <c r="AH340" s="296"/>
      <c r="AI340" s="296"/>
      <c r="AJ340" s="296"/>
      <c r="AK340" s="296"/>
      <c r="AL340" s="296"/>
    </row>
    <row r="341" spans="1:38" s="414" customFormat="1" ht="16.5" customHeight="1">
      <c r="A341" s="284" t="str">
        <f>IF('Data invoice'!J270=0,"",'Data invoice'!K270)</f>
        <v/>
      </c>
      <c r="B341" s="284" t="str">
        <f>IF('Data invoice'!K270=0,"",'Data invoice'!L270)</f>
        <v/>
      </c>
      <c r="C341" s="284" t="str">
        <f>IF('Data invoice'!L270=0,"",'Data invoice'!M270)</f>
        <v/>
      </c>
      <c r="D341" s="284" t="str">
        <f>IF('Data invoice'!M270=0,"",'Data invoice'!N270)</f>
        <v/>
      </c>
      <c r="E341" s="284" t="str">
        <f>IF('Data invoice'!N270=0,"",'Data invoice'!O270)</f>
        <v/>
      </c>
      <c r="F341" s="284" t="str">
        <f>IF('Data invoice'!O270=0,"",'Data invoice'!P270)</f>
        <v/>
      </c>
      <c r="G341" s="284" t="str">
        <f>IF('Data invoice'!P270=0,"",'Data invoice'!Q270)</f>
        <v/>
      </c>
      <c r="H341" s="284" t="str">
        <f>IF('Data invoice'!Q270=0,"",'Data invoice'!R270)</f>
        <v/>
      </c>
      <c r="I341" s="320" t="str">
        <f>IF('Data invoice'!R270=0,"",'Data invoice'!S270)</f>
        <v/>
      </c>
      <c r="J341" s="367" t="str">
        <f>IF('Data invoice'!S270=0,"",'Data invoice'!T270)</f>
        <v/>
      </c>
      <c r="L341" s="279"/>
      <c r="M341" s="279"/>
      <c r="N341" s="279"/>
      <c r="O341" s="279"/>
      <c r="P341" s="279"/>
      <c r="Q341" s="279"/>
      <c r="R341" s="279"/>
      <c r="S341" s="279"/>
      <c r="T341" s="279"/>
      <c r="U341" s="279"/>
      <c r="V341" s="279"/>
      <c r="W341" s="279"/>
      <c r="X341" s="279"/>
      <c r="Y341" s="279"/>
      <c r="Z341" s="279"/>
      <c r="AA341" s="279"/>
      <c r="AB341" s="296"/>
      <c r="AC341" s="296"/>
      <c r="AD341" s="296"/>
      <c r="AE341" s="296"/>
      <c r="AF341" s="296"/>
      <c r="AG341" s="296"/>
      <c r="AH341" s="296"/>
      <c r="AI341" s="296"/>
      <c r="AJ341" s="296"/>
      <c r="AK341" s="296"/>
      <c r="AL341" s="296"/>
    </row>
    <row r="342" spans="1:38" s="414" customFormat="1" ht="16.5" customHeight="1">
      <c r="A342" s="284" t="str">
        <f>IF('Data invoice'!J271=0,"",'Data invoice'!K271)</f>
        <v/>
      </c>
      <c r="B342" s="284" t="str">
        <f>IF('Data invoice'!K271=0,"",'Data invoice'!L271)</f>
        <v/>
      </c>
      <c r="C342" s="284" t="str">
        <f>IF('Data invoice'!L271=0,"",'Data invoice'!M271)</f>
        <v/>
      </c>
      <c r="D342" s="284" t="str">
        <f>IF('Data invoice'!M271=0,"",'Data invoice'!N271)</f>
        <v/>
      </c>
      <c r="E342" s="284" t="str">
        <f>IF('Data invoice'!N271=0,"",'Data invoice'!O271)</f>
        <v/>
      </c>
      <c r="F342" s="284" t="str">
        <f>IF('Data invoice'!O271=0,"",'Data invoice'!P271)</f>
        <v/>
      </c>
      <c r="G342" s="284" t="str">
        <f>IF('Data invoice'!P271=0,"",'Data invoice'!Q271)</f>
        <v/>
      </c>
      <c r="H342" s="284" t="str">
        <f>IF('Data invoice'!Q271=0,"",'Data invoice'!R271)</f>
        <v/>
      </c>
      <c r="I342" s="320" t="str">
        <f>IF('Data invoice'!R271=0,"",'Data invoice'!S271)</f>
        <v/>
      </c>
      <c r="J342" s="367" t="str">
        <f>IF('Data invoice'!S271=0,"",'Data invoice'!T271)</f>
        <v/>
      </c>
      <c r="L342" s="279"/>
      <c r="M342" s="279"/>
      <c r="N342" s="279"/>
      <c r="O342" s="279"/>
      <c r="P342" s="279"/>
      <c r="Q342" s="279"/>
      <c r="R342" s="279"/>
      <c r="S342" s="279"/>
      <c r="T342" s="279"/>
      <c r="U342" s="279"/>
      <c r="V342" s="279"/>
      <c r="W342" s="279"/>
      <c r="X342" s="279"/>
      <c r="Y342" s="279"/>
      <c r="Z342" s="279"/>
      <c r="AA342" s="279"/>
      <c r="AB342" s="296"/>
      <c r="AC342" s="296"/>
      <c r="AD342" s="296"/>
      <c r="AE342" s="296"/>
      <c r="AF342" s="296"/>
      <c r="AG342" s="296"/>
      <c r="AH342" s="296"/>
      <c r="AI342" s="296"/>
      <c r="AJ342" s="296"/>
      <c r="AK342" s="296"/>
      <c r="AL342" s="296"/>
    </row>
    <row r="343" spans="1:38" s="414" customFormat="1" ht="16.5" customHeight="1">
      <c r="A343" s="284" t="str">
        <f>IF('Data invoice'!J272=0,"",'Data invoice'!K272)</f>
        <v/>
      </c>
      <c r="B343" s="284" t="str">
        <f>IF('Data invoice'!K272=0,"",'Data invoice'!L272)</f>
        <v/>
      </c>
      <c r="C343" s="284" t="str">
        <f>IF('Data invoice'!L272=0,"",'Data invoice'!M272)</f>
        <v/>
      </c>
      <c r="D343" s="284" t="str">
        <f>IF('Data invoice'!M272=0,"",'Data invoice'!N272)</f>
        <v/>
      </c>
      <c r="E343" s="284" t="str">
        <f>IF('Data invoice'!N272=0,"",'Data invoice'!O272)</f>
        <v/>
      </c>
      <c r="F343" s="284" t="str">
        <f>IF('Data invoice'!O272=0,"",'Data invoice'!P272)</f>
        <v/>
      </c>
      <c r="G343" s="284" t="str">
        <f>IF('Data invoice'!P272=0,"",'Data invoice'!Q272)</f>
        <v/>
      </c>
      <c r="H343" s="284" t="str">
        <f>IF('Data invoice'!Q272=0,"",'Data invoice'!R272)</f>
        <v/>
      </c>
      <c r="I343" s="320" t="str">
        <f>IF('Data invoice'!R272=0,"",'Data invoice'!S272)</f>
        <v/>
      </c>
      <c r="J343" s="367" t="str">
        <f>IF('Data invoice'!S272=0,"",'Data invoice'!T272)</f>
        <v/>
      </c>
      <c r="L343" s="279"/>
      <c r="M343" s="279"/>
      <c r="N343" s="279"/>
      <c r="O343" s="279"/>
      <c r="P343" s="279"/>
      <c r="Q343" s="279"/>
      <c r="R343" s="279"/>
      <c r="S343" s="279"/>
      <c r="T343" s="279"/>
      <c r="U343" s="279"/>
      <c r="V343" s="279"/>
      <c r="W343" s="279"/>
      <c r="X343" s="279"/>
      <c r="Y343" s="279"/>
      <c r="Z343" s="279"/>
      <c r="AA343" s="279"/>
      <c r="AB343" s="296"/>
      <c r="AC343" s="296"/>
      <c r="AD343" s="296"/>
      <c r="AE343" s="296"/>
      <c r="AF343" s="296"/>
      <c r="AG343" s="296"/>
      <c r="AH343" s="296"/>
      <c r="AI343" s="296"/>
      <c r="AJ343" s="296"/>
      <c r="AK343" s="296"/>
      <c r="AL343" s="296"/>
    </row>
    <row r="344" spans="1:38" s="414" customFormat="1" ht="16.5" customHeight="1">
      <c r="A344" s="284" t="str">
        <f>IF('Data invoice'!J273=0,"",'Data invoice'!K273)</f>
        <v/>
      </c>
      <c r="B344" s="284" t="str">
        <f>IF('Data invoice'!K273=0,"",'Data invoice'!L273)</f>
        <v/>
      </c>
      <c r="C344" s="284" t="str">
        <f>IF('Data invoice'!L273=0,"",'Data invoice'!M273)</f>
        <v/>
      </c>
      <c r="D344" s="284" t="str">
        <f>IF('Data invoice'!M273=0,"",'Data invoice'!N273)</f>
        <v/>
      </c>
      <c r="E344" s="284" t="str">
        <f>IF('Data invoice'!N273=0,"",'Data invoice'!O273)</f>
        <v/>
      </c>
      <c r="F344" s="284" t="str">
        <f>IF('Data invoice'!O273=0,"",'Data invoice'!P273)</f>
        <v/>
      </c>
      <c r="G344" s="284" t="str">
        <f>IF('Data invoice'!P273=0,"",'Data invoice'!Q273)</f>
        <v/>
      </c>
      <c r="H344" s="284" t="str">
        <f>IF('Data invoice'!Q273=0,"",'Data invoice'!R273)</f>
        <v/>
      </c>
      <c r="I344" s="320" t="str">
        <f>IF('Data invoice'!R273=0,"",'Data invoice'!S273)</f>
        <v/>
      </c>
      <c r="J344" s="367" t="str">
        <f>IF('Data invoice'!S273=0,"",'Data invoice'!T273)</f>
        <v/>
      </c>
      <c r="L344" s="279"/>
      <c r="M344" s="279"/>
      <c r="N344" s="279"/>
      <c r="O344" s="279"/>
      <c r="P344" s="279"/>
      <c r="Q344" s="279"/>
      <c r="R344" s="279"/>
      <c r="S344" s="279"/>
      <c r="T344" s="279"/>
      <c r="U344" s="279"/>
      <c r="V344" s="279"/>
      <c r="W344" s="279"/>
      <c r="X344" s="279"/>
      <c r="Y344" s="279"/>
      <c r="Z344" s="279"/>
      <c r="AA344" s="279"/>
      <c r="AB344" s="296"/>
      <c r="AC344" s="296"/>
      <c r="AD344" s="296"/>
      <c r="AE344" s="296"/>
      <c r="AF344" s="296"/>
      <c r="AG344" s="296"/>
      <c r="AH344" s="296"/>
      <c r="AI344" s="296"/>
      <c r="AJ344" s="296"/>
      <c r="AK344" s="296"/>
      <c r="AL344" s="296"/>
    </row>
    <row r="345" spans="1:38" s="414" customFormat="1" ht="16.5" customHeight="1">
      <c r="A345" s="284" t="str">
        <f>IF('Data invoice'!J274=0,"",'Data invoice'!K274)</f>
        <v/>
      </c>
      <c r="B345" s="284" t="str">
        <f>IF('Data invoice'!K274=0,"",'Data invoice'!L274)</f>
        <v/>
      </c>
      <c r="C345" s="284" t="str">
        <f>IF('Data invoice'!L274=0,"",'Data invoice'!M274)</f>
        <v/>
      </c>
      <c r="D345" s="284" t="str">
        <f>IF('Data invoice'!M274=0,"",'Data invoice'!N274)</f>
        <v/>
      </c>
      <c r="E345" s="284" t="str">
        <f>IF('Data invoice'!N274=0,"",'Data invoice'!O274)</f>
        <v/>
      </c>
      <c r="F345" s="284" t="str">
        <f>IF('Data invoice'!O274=0,"",'Data invoice'!P274)</f>
        <v/>
      </c>
      <c r="G345" s="284" t="str">
        <f>IF('Data invoice'!P274=0,"",'Data invoice'!Q274)</f>
        <v/>
      </c>
      <c r="H345" s="284" t="str">
        <f>IF('Data invoice'!Q274=0,"",'Data invoice'!R274)</f>
        <v/>
      </c>
      <c r="I345" s="320" t="str">
        <f>IF('Data invoice'!R274=0,"",'Data invoice'!S274)</f>
        <v/>
      </c>
      <c r="J345" s="367" t="str">
        <f>IF('Data invoice'!S274=0,"",'Data invoice'!T274)</f>
        <v/>
      </c>
      <c r="L345" s="279"/>
      <c r="M345" s="279"/>
      <c r="N345" s="279"/>
      <c r="O345" s="279"/>
      <c r="P345" s="279"/>
      <c r="Q345" s="279"/>
      <c r="R345" s="279"/>
      <c r="S345" s="279"/>
      <c r="T345" s="279"/>
      <c r="U345" s="279"/>
      <c r="V345" s="279"/>
      <c r="W345" s="279"/>
      <c r="X345" s="279"/>
      <c r="Y345" s="279"/>
      <c r="Z345" s="279"/>
      <c r="AA345" s="279"/>
      <c r="AB345" s="296"/>
      <c r="AC345" s="296"/>
      <c r="AD345" s="296"/>
      <c r="AE345" s="296"/>
      <c r="AF345" s="296"/>
      <c r="AG345" s="296"/>
      <c r="AH345" s="296"/>
      <c r="AI345" s="296"/>
      <c r="AJ345" s="296"/>
      <c r="AK345" s="296"/>
      <c r="AL345" s="296"/>
    </row>
    <row r="346" spans="1:38" s="414" customFormat="1" ht="16.5" customHeight="1">
      <c r="A346" s="284" t="str">
        <f>IF('Data invoice'!J275=0,"",'Data invoice'!K275)</f>
        <v/>
      </c>
      <c r="B346" s="284" t="str">
        <f>IF('Data invoice'!K275=0,"",'Data invoice'!L275)</f>
        <v/>
      </c>
      <c r="C346" s="284" t="str">
        <f>IF('Data invoice'!L275=0,"",'Data invoice'!M275)</f>
        <v/>
      </c>
      <c r="D346" s="284" t="str">
        <f>IF('Data invoice'!M275=0,"",'Data invoice'!N275)</f>
        <v/>
      </c>
      <c r="E346" s="284" t="str">
        <f>IF('Data invoice'!N275=0,"",'Data invoice'!O275)</f>
        <v/>
      </c>
      <c r="F346" s="284" t="str">
        <f>IF('Data invoice'!O275=0,"",'Data invoice'!P275)</f>
        <v/>
      </c>
      <c r="G346" s="284" t="str">
        <f>IF('Data invoice'!P275=0,"",'Data invoice'!Q275)</f>
        <v/>
      </c>
      <c r="H346" s="284" t="str">
        <f>IF('Data invoice'!Q275=0,"",'Data invoice'!R275)</f>
        <v/>
      </c>
      <c r="I346" s="320" t="str">
        <f>IF('Data invoice'!R275=0,"",'Data invoice'!S275)</f>
        <v/>
      </c>
      <c r="J346" s="367" t="str">
        <f>IF('Data invoice'!S275=0,"",'Data invoice'!T275)</f>
        <v/>
      </c>
      <c r="L346" s="279"/>
      <c r="M346" s="279"/>
      <c r="N346" s="279"/>
      <c r="O346" s="279"/>
      <c r="P346" s="279"/>
      <c r="Q346" s="279"/>
      <c r="R346" s="279"/>
      <c r="S346" s="279"/>
      <c r="T346" s="279"/>
      <c r="U346" s="279"/>
      <c r="V346" s="279"/>
      <c r="W346" s="279"/>
      <c r="X346" s="279"/>
      <c r="Y346" s="279"/>
      <c r="Z346" s="279"/>
      <c r="AA346" s="279"/>
      <c r="AB346" s="296"/>
      <c r="AC346" s="296"/>
      <c r="AD346" s="296"/>
      <c r="AE346" s="296"/>
      <c r="AF346" s="296"/>
      <c r="AG346" s="296"/>
      <c r="AH346" s="296"/>
      <c r="AI346" s="296"/>
      <c r="AJ346" s="296"/>
      <c r="AK346" s="296"/>
      <c r="AL346" s="296"/>
    </row>
    <row r="347" spans="1:38" s="414" customFormat="1" ht="16.5" customHeight="1">
      <c r="A347" s="284" t="str">
        <f>IF('Data invoice'!J276=0,"",'Data invoice'!K276)</f>
        <v/>
      </c>
      <c r="B347" s="284" t="str">
        <f>IF('Data invoice'!K276=0,"",'Data invoice'!L276)</f>
        <v/>
      </c>
      <c r="C347" s="284" t="str">
        <f>IF('Data invoice'!L276=0,"",'Data invoice'!M276)</f>
        <v/>
      </c>
      <c r="D347" s="284" t="str">
        <f>IF('Data invoice'!M276=0,"",'Data invoice'!N276)</f>
        <v/>
      </c>
      <c r="E347" s="284" t="str">
        <f>IF('Data invoice'!N276=0,"",'Data invoice'!O276)</f>
        <v/>
      </c>
      <c r="F347" s="284" t="str">
        <f>IF('Data invoice'!O276=0,"",'Data invoice'!P276)</f>
        <v/>
      </c>
      <c r="G347" s="284" t="str">
        <f>IF('Data invoice'!P276=0,"",'Data invoice'!Q276)</f>
        <v/>
      </c>
      <c r="H347" s="284" t="str">
        <f>IF('Data invoice'!Q276=0,"",'Data invoice'!R276)</f>
        <v/>
      </c>
      <c r="I347" s="320" t="str">
        <f>IF('Data invoice'!R276=0,"",'Data invoice'!S276)</f>
        <v/>
      </c>
      <c r="J347" s="367" t="str">
        <f>IF('Data invoice'!S276=0,"",'Data invoice'!T276)</f>
        <v/>
      </c>
      <c r="L347" s="279"/>
      <c r="M347" s="279"/>
      <c r="N347" s="279"/>
      <c r="O347" s="279"/>
      <c r="P347" s="279"/>
      <c r="Q347" s="279"/>
      <c r="R347" s="279"/>
      <c r="S347" s="279"/>
      <c r="T347" s="279"/>
      <c r="U347" s="279"/>
      <c r="V347" s="279"/>
      <c r="W347" s="279"/>
      <c r="X347" s="279"/>
      <c r="Y347" s="279"/>
      <c r="Z347" s="279"/>
      <c r="AA347" s="279"/>
      <c r="AB347" s="296"/>
      <c r="AC347" s="296"/>
      <c r="AD347" s="296"/>
      <c r="AE347" s="296"/>
      <c r="AF347" s="296"/>
      <c r="AG347" s="296"/>
      <c r="AH347" s="296"/>
      <c r="AI347" s="296"/>
      <c r="AJ347" s="296"/>
      <c r="AK347" s="296"/>
      <c r="AL347" s="296"/>
    </row>
    <row r="348" spans="1:38" s="414" customFormat="1" ht="16.5" customHeight="1">
      <c r="A348" s="284" t="str">
        <f>IF('Data invoice'!J277=0,"",'Data invoice'!K277)</f>
        <v/>
      </c>
      <c r="B348" s="284" t="str">
        <f>IF('Data invoice'!K277=0,"",'Data invoice'!L277)</f>
        <v/>
      </c>
      <c r="C348" s="284" t="str">
        <f>IF('Data invoice'!L277=0,"",'Data invoice'!M277)</f>
        <v/>
      </c>
      <c r="D348" s="284" t="str">
        <f>IF('Data invoice'!M277=0,"",'Data invoice'!N277)</f>
        <v/>
      </c>
      <c r="E348" s="284" t="str">
        <f>IF('Data invoice'!N277=0,"",'Data invoice'!O277)</f>
        <v/>
      </c>
      <c r="F348" s="284" t="str">
        <f>IF('Data invoice'!O277=0,"",'Data invoice'!P277)</f>
        <v/>
      </c>
      <c r="G348" s="284" t="str">
        <f>IF('Data invoice'!P277=0,"",'Data invoice'!Q277)</f>
        <v/>
      </c>
      <c r="H348" s="284" t="str">
        <f>IF('Data invoice'!Q277=0,"",'Data invoice'!R277)</f>
        <v/>
      </c>
      <c r="I348" s="320" t="str">
        <f>IF('Data invoice'!R277=0,"",'Data invoice'!S277)</f>
        <v/>
      </c>
      <c r="J348" s="367" t="str">
        <f>IF('Data invoice'!S277=0,"",'Data invoice'!T277)</f>
        <v/>
      </c>
      <c r="L348" s="279"/>
      <c r="M348" s="279"/>
      <c r="N348" s="279"/>
      <c r="O348" s="279"/>
      <c r="P348" s="279"/>
      <c r="Q348" s="279"/>
      <c r="R348" s="279"/>
      <c r="S348" s="279"/>
      <c r="T348" s="279"/>
      <c r="U348" s="279"/>
      <c r="V348" s="279"/>
      <c r="W348" s="279"/>
      <c r="X348" s="279"/>
      <c r="Y348" s="279"/>
      <c r="Z348" s="279"/>
      <c r="AA348" s="279"/>
      <c r="AB348" s="296"/>
      <c r="AC348" s="296"/>
      <c r="AD348" s="296"/>
      <c r="AE348" s="296"/>
      <c r="AF348" s="296"/>
      <c r="AG348" s="296"/>
      <c r="AH348" s="296"/>
      <c r="AI348" s="296"/>
      <c r="AJ348" s="296"/>
      <c r="AK348" s="296"/>
      <c r="AL348" s="296"/>
    </row>
    <row r="349" spans="1:38" s="414" customFormat="1" ht="16.5" customHeight="1">
      <c r="A349" s="284" t="str">
        <f>IF('Data invoice'!J278=0,"",'Data invoice'!K278)</f>
        <v/>
      </c>
      <c r="B349" s="284" t="str">
        <f>IF('Data invoice'!K278=0,"",'Data invoice'!L278)</f>
        <v/>
      </c>
      <c r="C349" s="284" t="str">
        <f>IF('Data invoice'!L278=0,"",'Data invoice'!M278)</f>
        <v/>
      </c>
      <c r="D349" s="284" t="str">
        <f>IF('Data invoice'!M278=0,"",'Data invoice'!N278)</f>
        <v/>
      </c>
      <c r="E349" s="284" t="str">
        <f>IF('Data invoice'!N278=0,"",'Data invoice'!O278)</f>
        <v/>
      </c>
      <c r="F349" s="284" t="str">
        <f>IF('Data invoice'!O278=0,"",'Data invoice'!P278)</f>
        <v/>
      </c>
      <c r="G349" s="284" t="str">
        <f>IF('Data invoice'!P278=0,"",'Data invoice'!Q278)</f>
        <v/>
      </c>
      <c r="H349" s="284" t="str">
        <f>IF('Data invoice'!Q278=0,"",'Data invoice'!R278)</f>
        <v/>
      </c>
      <c r="I349" s="320" t="str">
        <f>IF('Data invoice'!R278=0,"",'Data invoice'!S278)</f>
        <v/>
      </c>
      <c r="J349" s="367" t="str">
        <f>IF('Data invoice'!S278=0,"",'Data invoice'!T278)</f>
        <v/>
      </c>
      <c r="L349" s="279"/>
      <c r="M349" s="279"/>
      <c r="N349" s="279"/>
      <c r="O349" s="279"/>
      <c r="P349" s="279"/>
      <c r="Q349" s="279"/>
      <c r="R349" s="279"/>
      <c r="S349" s="279"/>
      <c r="T349" s="279"/>
      <c r="U349" s="279"/>
      <c r="V349" s="279"/>
      <c r="W349" s="279"/>
      <c r="X349" s="279"/>
      <c r="Y349" s="279"/>
      <c r="Z349" s="279"/>
      <c r="AA349" s="279"/>
      <c r="AB349" s="296"/>
      <c r="AC349" s="296"/>
      <c r="AD349" s="296"/>
      <c r="AE349" s="296"/>
      <c r="AF349" s="296"/>
      <c r="AG349" s="296"/>
      <c r="AH349" s="296"/>
      <c r="AI349" s="296"/>
      <c r="AJ349" s="296"/>
      <c r="AK349" s="296"/>
      <c r="AL349" s="296"/>
    </row>
    <row r="350" spans="1:38" s="414" customFormat="1" ht="16.5" customHeight="1">
      <c r="A350" s="284" t="str">
        <f>IF('Data invoice'!J279=0,"",'Data invoice'!K279)</f>
        <v/>
      </c>
      <c r="B350" s="284" t="str">
        <f>IF('Data invoice'!K279=0,"",'Data invoice'!L279)</f>
        <v/>
      </c>
      <c r="C350" s="284" t="str">
        <f>IF('Data invoice'!L279=0,"",'Data invoice'!M279)</f>
        <v/>
      </c>
      <c r="D350" s="284" t="str">
        <f>IF('Data invoice'!M279=0,"",'Data invoice'!N279)</f>
        <v/>
      </c>
      <c r="E350" s="284" t="str">
        <f>IF('Data invoice'!N279=0,"",'Data invoice'!O279)</f>
        <v/>
      </c>
      <c r="F350" s="284" t="str">
        <f>IF('Data invoice'!O279=0,"",'Data invoice'!P279)</f>
        <v/>
      </c>
      <c r="G350" s="284" t="str">
        <f>IF('Data invoice'!P279=0,"",'Data invoice'!Q279)</f>
        <v/>
      </c>
      <c r="H350" s="284" t="str">
        <f>IF('Data invoice'!Q279=0,"",'Data invoice'!R279)</f>
        <v/>
      </c>
      <c r="I350" s="320" t="str">
        <f>IF('Data invoice'!R279=0,"",'Data invoice'!S279)</f>
        <v/>
      </c>
      <c r="J350" s="367" t="str">
        <f>IF('Data invoice'!S279=0,"",'Data invoice'!T279)</f>
        <v/>
      </c>
      <c r="L350" s="279"/>
      <c r="M350" s="279"/>
      <c r="N350" s="279"/>
      <c r="O350" s="279"/>
      <c r="P350" s="279"/>
      <c r="Q350" s="279"/>
      <c r="R350" s="279"/>
      <c r="S350" s="279"/>
      <c r="T350" s="279"/>
      <c r="U350" s="279"/>
      <c r="V350" s="279"/>
      <c r="W350" s="279"/>
      <c r="X350" s="279"/>
      <c r="Y350" s="279"/>
      <c r="Z350" s="279"/>
      <c r="AA350" s="279"/>
      <c r="AB350" s="296"/>
      <c r="AC350" s="296"/>
      <c r="AD350" s="296"/>
      <c r="AE350" s="296"/>
      <c r="AF350" s="296"/>
      <c r="AG350" s="296"/>
      <c r="AH350" s="296"/>
      <c r="AI350" s="296"/>
      <c r="AJ350" s="296"/>
      <c r="AK350" s="296"/>
      <c r="AL350" s="296"/>
    </row>
    <row r="351" spans="1:38" s="414" customFormat="1" ht="16.5" customHeight="1">
      <c r="A351" s="284" t="str">
        <f>IF('Data invoice'!J280=0,"",'Data invoice'!K280)</f>
        <v/>
      </c>
      <c r="B351" s="284" t="str">
        <f>IF('Data invoice'!K280=0,"",'Data invoice'!L280)</f>
        <v/>
      </c>
      <c r="C351" s="284" t="str">
        <f>IF('Data invoice'!L280=0,"",'Data invoice'!M280)</f>
        <v/>
      </c>
      <c r="D351" s="284" t="str">
        <f>IF('Data invoice'!M280=0,"",'Data invoice'!N280)</f>
        <v/>
      </c>
      <c r="E351" s="284" t="str">
        <f>IF('Data invoice'!N280=0,"",'Data invoice'!O280)</f>
        <v/>
      </c>
      <c r="F351" s="284" t="str">
        <f>IF('Data invoice'!O280=0,"",'Data invoice'!P280)</f>
        <v/>
      </c>
      <c r="G351" s="284" t="str">
        <f>IF('Data invoice'!P280=0,"",'Data invoice'!Q280)</f>
        <v/>
      </c>
      <c r="H351" s="284" t="str">
        <f>IF('Data invoice'!Q280=0,"",'Data invoice'!R280)</f>
        <v/>
      </c>
      <c r="I351" s="320" t="str">
        <f>IF('Data invoice'!R280=0,"",'Data invoice'!S280)</f>
        <v/>
      </c>
      <c r="J351" s="367" t="str">
        <f>IF('Data invoice'!S280=0,"",'Data invoice'!T280)</f>
        <v/>
      </c>
      <c r="L351" s="279"/>
      <c r="M351" s="279"/>
      <c r="N351" s="279"/>
      <c r="O351" s="279"/>
      <c r="P351" s="279"/>
      <c r="Q351" s="279"/>
      <c r="R351" s="279"/>
      <c r="S351" s="279"/>
      <c r="T351" s="279"/>
      <c r="U351" s="279"/>
      <c r="V351" s="279"/>
      <c r="W351" s="279"/>
      <c r="X351" s="279"/>
      <c r="Y351" s="279"/>
      <c r="Z351" s="279"/>
      <c r="AA351" s="279"/>
      <c r="AB351" s="296"/>
      <c r="AC351" s="296"/>
      <c r="AD351" s="296"/>
      <c r="AE351" s="296"/>
      <c r="AF351" s="296"/>
      <c r="AG351" s="296"/>
      <c r="AH351" s="296"/>
      <c r="AI351" s="296"/>
      <c r="AJ351" s="296"/>
      <c r="AK351" s="296"/>
      <c r="AL351" s="296"/>
    </row>
    <row r="352" spans="1:38" s="414" customFormat="1" ht="16.5" customHeight="1">
      <c r="A352" s="284" t="str">
        <f>IF('Data invoice'!J281=0,"",'Data invoice'!K281)</f>
        <v/>
      </c>
      <c r="B352" s="284" t="str">
        <f>IF('Data invoice'!K281=0,"",'Data invoice'!L281)</f>
        <v/>
      </c>
      <c r="C352" s="284" t="str">
        <f>IF('Data invoice'!L281=0,"",'Data invoice'!M281)</f>
        <v/>
      </c>
      <c r="D352" s="284" t="str">
        <f>IF('Data invoice'!M281=0,"",'Data invoice'!N281)</f>
        <v/>
      </c>
      <c r="E352" s="284" t="str">
        <f>IF('Data invoice'!N281=0,"",'Data invoice'!O281)</f>
        <v/>
      </c>
      <c r="F352" s="284" t="str">
        <f>IF('Data invoice'!O281=0,"",'Data invoice'!P281)</f>
        <v/>
      </c>
      <c r="G352" s="284" t="str">
        <f>IF('Data invoice'!P281=0,"",'Data invoice'!Q281)</f>
        <v/>
      </c>
      <c r="H352" s="284" t="str">
        <f>IF('Data invoice'!Q281=0,"",'Data invoice'!R281)</f>
        <v/>
      </c>
      <c r="I352" s="320" t="str">
        <f>IF('Data invoice'!R281=0,"",'Data invoice'!S281)</f>
        <v/>
      </c>
      <c r="J352" s="367" t="str">
        <f>IF('Data invoice'!S281=0,"",'Data invoice'!T281)</f>
        <v/>
      </c>
      <c r="L352" s="279"/>
      <c r="M352" s="279"/>
      <c r="N352" s="279"/>
      <c r="O352" s="279"/>
      <c r="P352" s="279"/>
      <c r="Q352" s="279"/>
      <c r="R352" s="279"/>
      <c r="S352" s="279"/>
      <c r="T352" s="279"/>
      <c r="U352" s="279"/>
      <c r="V352" s="279"/>
      <c r="W352" s="279"/>
      <c r="X352" s="279"/>
      <c r="Y352" s="279"/>
      <c r="Z352" s="279"/>
      <c r="AA352" s="279"/>
      <c r="AB352" s="296"/>
      <c r="AC352" s="296"/>
      <c r="AD352" s="296"/>
      <c r="AE352" s="296"/>
      <c r="AF352" s="296"/>
      <c r="AG352" s="296"/>
      <c r="AH352" s="296"/>
      <c r="AI352" s="296"/>
      <c r="AJ352" s="296"/>
      <c r="AK352" s="296"/>
      <c r="AL352" s="296"/>
    </row>
    <row r="353" spans="1:38" s="414" customFormat="1" ht="16.5" customHeight="1">
      <c r="A353" s="284" t="str">
        <f>IF('Data invoice'!J282=0,"",'Data invoice'!K282)</f>
        <v/>
      </c>
      <c r="B353" s="284" t="str">
        <f>IF('Data invoice'!K282=0,"",'Data invoice'!L282)</f>
        <v/>
      </c>
      <c r="C353" s="284" t="str">
        <f>IF('Data invoice'!L282=0,"",'Data invoice'!M282)</f>
        <v/>
      </c>
      <c r="D353" s="284" t="str">
        <f>IF('Data invoice'!M282=0,"",'Data invoice'!N282)</f>
        <v/>
      </c>
      <c r="E353" s="284" t="str">
        <f>IF('Data invoice'!N282=0,"",'Data invoice'!O282)</f>
        <v/>
      </c>
      <c r="F353" s="284" t="str">
        <f>IF('Data invoice'!O282=0,"",'Data invoice'!P282)</f>
        <v/>
      </c>
      <c r="G353" s="284" t="str">
        <f>IF('Data invoice'!P282=0,"",'Data invoice'!Q282)</f>
        <v/>
      </c>
      <c r="H353" s="284" t="str">
        <f>IF('Data invoice'!Q282=0,"",'Data invoice'!R282)</f>
        <v/>
      </c>
      <c r="I353" s="320" t="str">
        <f>IF('Data invoice'!R282=0,"",'Data invoice'!S282)</f>
        <v/>
      </c>
      <c r="J353" s="367" t="str">
        <f>IF('Data invoice'!S282=0,"",'Data invoice'!T282)</f>
        <v/>
      </c>
      <c r="L353" s="279"/>
      <c r="M353" s="279"/>
      <c r="N353" s="279"/>
      <c r="O353" s="279"/>
      <c r="P353" s="279"/>
      <c r="Q353" s="279"/>
      <c r="R353" s="279"/>
      <c r="S353" s="279"/>
      <c r="T353" s="279"/>
      <c r="U353" s="279"/>
      <c r="V353" s="279"/>
      <c r="W353" s="279"/>
      <c r="X353" s="279"/>
      <c r="Y353" s="279"/>
      <c r="Z353" s="279"/>
      <c r="AA353" s="279"/>
      <c r="AB353" s="296"/>
      <c r="AC353" s="296"/>
      <c r="AD353" s="296"/>
      <c r="AE353" s="296"/>
      <c r="AF353" s="296"/>
      <c r="AG353" s="296"/>
      <c r="AH353" s="296"/>
      <c r="AI353" s="296"/>
      <c r="AJ353" s="296"/>
      <c r="AK353" s="296"/>
      <c r="AL353" s="296"/>
    </row>
    <row r="354" spans="1:38" s="414" customFormat="1" ht="16.5" customHeight="1">
      <c r="A354" s="284" t="str">
        <f>IF('Data invoice'!J283=0,"",'Data invoice'!K283)</f>
        <v/>
      </c>
      <c r="B354" s="284" t="str">
        <f>IF('Data invoice'!K283=0,"",'Data invoice'!L283)</f>
        <v/>
      </c>
      <c r="C354" s="284" t="str">
        <f>IF('Data invoice'!L283=0,"",'Data invoice'!M283)</f>
        <v/>
      </c>
      <c r="D354" s="284" t="str">
        <f>IF('Data invoice'!M283=0,"",'Data invoice'!N283)</f>
        <v/>
      </c>
      <c r="E354" s="284" t="str">
        <f>IF('Data invoice'!N283=0,"",'Data invoice'!O283)</f>
        <v/>
      </c>
      <c r="F354" s="284" t="str">
        <f>IF('Data invoice'!O283=0,"",'Data invoice'!P283)</f>
        <v/>
      </c>
      <c r="G354" s="284" t="str">
        <f>IF('Data invoice'!P283=0,"",'Data invoice'!Q283)</f>
        <v/>
      </c>
      <c r="H354" s="284" t="str">
        <f>IF('Data invoice'!Q283=0,"",'Data invoice'!R283)</f>
        <v/>
      </c>
      <c r="I354" s="320" t="str">
        <f>IF('Data invoice'!R283=0,"",'Data invoice'!S283)</f>
        <v/>
      </c>
      <c r="J354" s="367" t="str">
        <f>IF('Data invoice'!S283=0,"",'Data invoice'!T283)</f>
        <v/>
      </c>
      <c r="L354" s="279"/>
      <c r="M354" s="279"/>
      <c r="N354" s="279"/>
      <c r="O354" s="279"/>
      <c r="P354" s="279"/>
      <c r="Q354" s="279"/>
      <c r="R354" s="279"/>
      <c r="S354" s="279"/>
      <c r="T354" s="279"/>
      <c r="U354" s="279"/>
      <c r="V354" s="279"/>
      <c r="W354" s="279"/>
      <c r="X354" s="279"/>
      <c r="Y354" s="279"/>
      <c r="Z354" s="279"/>
      <c r="AA354" s="279"/>
      <c r="AB354" s="296"/>
      <c r="AC354" s="296"/>
      <c r="AD354" s="296"/>
      <c r="AE354" s="296"/>
      <c r="AF354" s="296"/>
      <c r="AG354" s="296"/>
      <c r="AH354" s="296"/>
      <c r="AI354" s="296"/>
      <c r="AJ354" s="296"/>
      <c r="AK354" s="296"/>
      <c r="AL354" s="296"/>
    </row>
    <row r="355" spans="1:38" s="414" customFormat="1" ht="16.5" customHeight="1">
      <c r="A355" s="284" t="str">
        <f>IF('Data invoice'!J284=0,"",'Data invoice'!K284)</f>
        <v/>
      </c>
      <c r="B355" s="284" t="str">
        <f>IF('Data invoice'!K284=0,"",'Data invoice'!L284)</f>
        <v/>
      </c>
      <c r="C355" s="284" t="str">
        <f>IF('Data invoice'!L284=0,"",'Data invoice'!M284)</f>
        <v/>
      </c>
      <c r="D355" s="284" t="str">
        <f>IF('Data invoice'!M284=0,"",'Data invoice'!N284)</f>
        <v/>
      </c>
      <c r="E355" s="284" t="str">
        <f>IF('Data invoice'!N284=0,"",'Data invoice'!O284)</f>
        <v/>
      </c>
      <c r="F355" s="284" t="str">
        <f>IF('Data invoice'!O284=0,"",'Data invoice'!P284)</f>
        <v/>
      </c>
      <c r="G355" s="284" t="str">
        <f>IF('Data invoice'!P284=0,"",'Data invoice'!Q284)</f>
        <v/>
      </c>
      <c r="H355" s="284" t="str">
        <f>IF('Data invoice'!Q284=0,"",'Data invoice'!R284)</f>
        <v/>
      </c>
      <c r="I355" s="320" t="str">
        <f>IF('Data invoice'!R284=0,"",'Data invoice'!S284)</f>
        <v/>
      </c>
      <c r="J355" s="367" t="str">
        <f>IF('Data invoice'!S284=0,"",'Data invoice'!T284)</f>
        <v/>
      </c>
      <c r="L355" s="279"/>
      <c r="M355" s="279"/>
      <c r="N355" s="279"/>
      <c r="O355" s="279"/>
      <c r="P355" s="279"/>
      <c r="Q355" s="279"/>
      <c r="R355" s="279"/>
      <c r="S355" s="279"/>
      <c r="T355" s="279"/>
      <c r="U355" s="279"/>
      <c r="V355" s="279"/>
      <c r="W355" s="279"/>
      <c r="X355" s="279"/>
      <c r="Y355" s="279"/>
      <c r="Z355" s="279"/>
      <c r="AA355" s="279"/>
      <c r="AB355" s="296"/>
      <c r="AC355" s="296"/>
      <c r="AD355" s="296"/>
      <c r="AE355" s="296"/>
      <c r="AF355" s="296"/>
      <c r="AG355" s="296"/>
      <c r="AH355" s="296"/>
      <c r="AI355" s="296"/>
      <c r="AJ355" s="296"/>
      <c r="AK355" s="296"/>
      <c r="AL355" s="296"/>
    </row>
    <row r="356" spans="1:38" s="414" customFormat="1" ht="16.5" customHeight="1">
      <c r="A356" s="284" t="str">
        <f>IF('Data invoice'!J285=0,"",'Data invoice'!K285)</f>
        <v/>
      </c>
      <c r="B356" s="284" t="str">
        <f>IF('Data invoice'!K285=0,"",'Data invoice'!L285)</f>
        <v/>
      </c>
      <c r="C356" s="284" t="str">
        <f>IF('Data invoice'!L285=0,"",'Data invoice'!M285)</f>
        <v/>
      </c>
      <c r="D356" s="284" t="str">
        <f>IF('Data invoice'!M285=0,"",'Data invoice'!N285)</f>
        <v/>
      </c>
      <c r="E356" s="284" t="str">
        <f>IF('Data invoice'!N285=0,"",'Data invoice'!O285)</f>
        <v/>
      </c>
      <c r="F356" s="284" t="str">
        <f>IF('Data invoice'!O285=0,"",'Data invoice'!P285)</f>
        <v/>
      </c>
      <c r="G356" s="284" t="str">
        <f>IF('Data invoice'!P285=0,"",'Data invoice'!Q285)</f>
        <v/>
      </c>
      <c r="H356" s="284" t="str">
        <f>IF('Data invoice'!Q285=0,"",'Data invoice'!R285)</f>
        <v/>
      </c>
      <c r="I356" s="320" t="str">
        <f>IF('Data invoice'!R285=0,"",'Data invoice'!S285)</f>
        <v/>
      </c>
      <c r="J356" s="367" t="str">
        <f>IF('Data invoice'!S285=0,"",'Data invoice'!T285)</f>
        <v/>
      </c>
      <c r="L356" s="279"/>
      <c r="M356" s="279"/>
      <c r="N356" s="279"/>
      <c r="O356" s="279"/>
      <c r="P356" s="279"/>
      <c r="Q356" s="279"/>
      <c r="R356" s="279"/>
      <c r="S356" s="279"/>
      <c r="T356" s="279"/>
      <c r="U356" s="279"/>
      <c r="V356" s="279"/>
      <c r="W356" s="279"/>
      <c r="X356" s="279"/>
      <c r="Y356" s="279"/>
      <c r="Z356" s="279"/>
      <c r="AA356" s="279"/>
      <c r="AB356" s="296"/>
      <c r="AC356" s="296"/>
      <c r="AD356" s="296"/>
      <c r="AE356" s="296"/>
      <c r="AF356" s="296"/>
      <c r="AG356" s="296"/>
      <c r="AH356" s="296"/>
      <c r="AI356" s="296"/>
      <c r="AJ356" s="296"/>
      <c r="AK356" s="296"/>
      <c r="AL356" s="296"/>
    </row>
    <row r="357" spans="1:38" s="414" customFormat="1" ht="16.5" customHeight="1">
      <c r="A357" s="284" t="str">
        <f>IF('Data invoice'!J286=0,"",'Data invoice'!K286)</f>
        <v/>
      </c>
      <c r="B357" s="284" t="str">
        <f>IF('Data invoice'!K286=0,"",'Data invoice'!L286)</f>
        <v/>
      </c>
      <c r="C357" s="284" t="str">
        <f>IF('Data invoice'!L286=0,"",'Data invoice'!M286)</f>
        <v/>
      </c>
      <c r="D357" s="284" t="str">
        <f>IF('Data invoice'!M286=0,"",'Data invoice'!N286)</f>
        <v/>
      </c>
      <c r="E357" s="284" t="str">
        <f>IF('Data invoice'!N286=0,"",'Data invoice'!O286)</f>
        <v/>
      </c>
      <c r="F357" s="284" t="str">
        <f>IF('Data invoice'!O286=0,"",'Data invoice'!P286)</f>
        <v/>
      </c>
      <c r="G357" s="284" t="str">
        <f>IF('Data invoice'!P286=0,"",'Data invoice'!Q286)</f>
        <v/>
      </c>
      <c r="H357" s="284" t="str">
        <f>IF('Data invoice'!Q286=0,"",'Data invoice'!R286)</f>
        <v/>
      </c>
      <c r="I357" s="320" t="str">
        <f>IF('Data invoice'!R286=0,"",'Data invoice'!S286)</f>
        <v/>
      </c>
      <c r="J357" s="367" t="str">
        <f>IF('Data invoice'!S286=0,"",'Data invoice'!T286)</f>
        <v/>
      </c>
      <c r="L357" s="279"/>
      <c r="M357" s="279"/>
      <c r="N357" s="279"/>
      <c r="O357" s="279"/>
      <c r="P357" s="279"/>
      <c r="Q357" s="279"/>
      <c r="R357" s="279"/>
      <c r="S357" s="279"/>
      <c r="T357" s="279"/>
      <c r="U357" s="279"/>
      <c r="V357" s="279"/>
      <c r="W357" s="279"/>
      <c r="X357" s="279"/>
      <c r="Y357" s="279"/>
      <c r="Z357" s="279"/>
      <c r="AA357" s="279"/>
      <c r="AB357" s="296"/>
      <c r="AC357" s="296"/>
      <c r="AD357" s="296"/>
      <c r="AE357" s="296"/>
      <c r="AF357" s="296"/>
      <c r="AG357" s="296"/>
      <c r="AH357" s="296"/>
      <c r="AI357" s="296"/>
      <c r="AJ357" s="296"/>
      <c r="AK357" s="296"/>
      <c r="AL357" s="296"/>
    </row>
    <row r="358" spans="1:38" s="414" customFormat="1" ht="16.5" customHeight="1">
      <c r="A358" s="284" t="str">
        <f>IF('Data invoice'!J287=0,"",'Data invoice'!K287)</f>
        <v/>
      </c>
      <c r="B358" s="284" t="str">
        <f>IF('Data invoice'!K287=0,"",'Data invoice'!L287)</f>
        <v/>
      </c>
      <c r="C358" s="284" t="str">
        <f>IF('Data invoice'!L287=0,"",'Data invoice'!M287)</f>
        <v/>
      </c>
      <c r="D358" s="284" t="str">
        <f>IF('Data invoice'!M287=0,"",'Data invoice'!N287)</f>
        <v/>
      </c>
      <c r="E358" s="284" t="str">
        <f>IF('Data invoice'!N287=0,"",'Data invoice'!O287)</f>
        <v/>
      </c>
      <c r="F358" s="284" t="str">
        <f>IF('Data invoice'!O287=0,"",'Data invoice'!P287)</f>
        <v/>
      </c>
      <c r="G358" s="284" t="str">
        <f>IF('Data invoice'!P287=0,"",'Data invoice'!Q287)</f>
        <v/>
      </c>
      <c r="H358" s="284" t="str">
        <f>IF('Data invoice'!Q287=0,"",'Data invoice'!R287)</f>
        <v/>
      </c>
      <c r="I358" s="320" t="str">
        <f>IF('Data invoice'!R287=0,"",'Data invoice'!S287)</f>
        <v/>
      </c>
      <c r="J358" s="367" t="str">
        <f>IF('Data invoice'!S287=0,"",'Data invoice'!T287)</f>
        <v/>
      </c>
      <c r="L358" s="279"/>
      <c r="M358" s="279"/>
      <c r="N358" s="279"/>
      <c r="O358" s="279"/>
      <c r="P358" s="279"/>
      <c r="Q358" s="279"/>
      <c r="R358" s="279"/>
      <c r="S358" s="279"/>
      <c r="T358" s="279"/>
      <c r="U358" s="279"/>
      <c r="V358" s="279"/>
      <c r="W358" s="279"/>
      <c r="X358" s="279"/>
      <c r="Y358" s="279"/>
      <c r="Z358" s="279"/>
      <c r="AA358" s="279"/>
      <c r="AB358" s="296"/>
      <c r="AC358" s="296"/>
      <c r="AD358" s="296"/>
      <c r="AE358" s="296"/>
      <c r="AF358" s="296"/>
      <c r="AG358" s="296"/>
      <c r="AH358" s="296"/>
      <c r="AI358" s="296"/>
      <c r="AJ358" s="296"/>
      <c r="AK358" s="296"/>
      <c r="AL358" s="296"/>
    </row>
    <row r="359" spans="1:38" s="414" customFormat="1" ht="16.5" customHeight="1">
      <c r="A359" s="284" t="str">
        <f>IF('Data invoice'!J288=0,"",'Data invoice'!K288)</f>
        <v/>
      </c>
      <c r="B359" s="284" t="str">
        <f>IF('Data invoice'!K288=0,"",'Data invoice'!L288)</f>
        <v/>
      </c>
      <c r="C359" s="284" t="str">
        <f>IF('Data invoice'!L288=0,"",'Data invoice'!M288)</f>
        <v/>
      </c>
      <c r="D359" s="284" t="str">
        <f>IF('Data invoice'!M288=0,"",'Data invoice'!N288)</f>
        <v/>
      </c>
      <c r="E359" s="284" t="str">
        <f>IF('Data invoice'!N288=0,"",'Data invoice'!O288)</f>
        <v/>
      </c>
      <c r="F359" s="284" t="str">
        <f>IF('Data invoice'!O288=0,"",'Data invoice'!P288)</f>
        <v/>
      </c>
      <c r="G359" s="284" t="str">
        <f>IF('Data invoice'!P288=0,"",'Data invoice'!Q288)</f>
        <v/>
      </c>
      <c r="H359" s="284" t="str">
        <f>IF('Data invoice'!Q288=0,"",'Data invoice'!R288)</f>
        <v/>
      </c>
      <c r="I359" s="320" t="str">
        <f>IF('Data invoice'!R288=0,"",'Data invoice'!S288)</f>
        <v/>
      </c>
      <c r="J359" s="367" t="str">
        <f>IF('Data invoice'!S288=0,"",'Data invoice'!T288)</f>
        <v/>
      </c>
      <c r="L359" s="279"/>
      <c r="M359" s="279"/>
      <c r="N359" s="279"/>
      <c r="O359" s="279"/>
      <c r="P359" s="279"/>
      <c r="Q359" s="279"/>
      <c r="R359" s="279"/>
      <c r="S359" s="279"/>
      <c r="T359" s="279"/>
      <c r="U359" s="279"/>
      <c r="V359" s="279"/>
      <c r="W359" s="279"/>
      <c r="X359" s="279"/>
      <c r="Y359" s="279"/>
      <c r="Z359" s="279"/>
      <c r="AA359" s="279"/>
      <c r="AB359" s="296"/>
      <c r="AC359" s="296"/>
      <c r="AD359" s="296"/>
      <c r="AE359" s="296"/>
      <c r="AF359" s="296"/>
      <c r="AG359" s="296"/>
      <c r="AH359" s="296"/>
      <c r="AI359" s="296"/>
      <c r="AJ359" s="296"/>
      <c r="AK359" s="296"/>
      <c r="AL359" s="296"/>
    </row>
    <row r="360" spans="1:38" s="414" customFormat="1" ht="16.5" customHeight="1">
      <c r="A360" s="284" t="str">
        <f>IF('Data invoice'!J289=0,"",'Data invoice'!K289)</f>
        <v/>
      </c>
      <c r="B360" s="284" t="str">
        <f>IF('Data invoice'!K289=0,"",'Data invoice'!L289)</f>
        <v/>
      </c>
      <c r="C360" s="284" t="str">
        <f>IF('Data invoice'!L289=0,"",'Data invoice'!M289)</f>
        <v/>
      </c>
      <c r="D360" s="284" t="str">
        <f>IF('Data invoice'!M289=0,"",'Data invoice'!N289)</f>
        <v/>
      </c>
      <c r="E360" s="284" t="str">
        <f>IF('Data invoice'!N289=0,"",'Data invoice'!O289)</f>
        <v/>
      </c>
      <c r="F360" s="284" t="str">
        <f>IF('Data invoice'!O289=0,"",'Data invoice'!P289)</f>
        <v/>
      </c>
      <c r="G360" s="284" t="str">
        <f>IF('Data invoice'!P289=0,"",'Data invoice'!Q289)</f>
        <v/>
      </c>
      <c r="H360" s="284" t="str">
        <f>IF('Data invoice'!Q289=0,"",'Data invoice'!R289)</f>
        <v/>
      </c>
      <c r="I360" s="320" t="str">
        <f>IF('Data invoice'!R289=0,"",'Data invoice'!S289)</f>
        <v/>
      </c>
      <c r="J360" s="367" t="str">
        <f>IF('Data invoice'!S289=0,"",'Data invoice'!T289)</f>
        <v/>
      </c>
      <c r="L360" s="279"/>
      <c r="M360" s="279"/>
      <c r="N360" s="279"/>
      <c r="O360" s="279"/>
      <c r="P360" s="279"/>
      <c r="Q360" s="279"/>
      <c r="R360" s="279"/>
      <c r="S360" s="279"/>
      <c r="T360" s="279"/>
      <c r="U360" s="279"/>
      <c r="V360" s="279"/>
      <c r="W360" s="279"/>
      <c r="X360" s="279"/>
      <c r="Y360" s="279"/>
      <c r="Z360" s="279"/>
      <c r="AA360" s="279"/>
      <c r="AB360" s="296"/>
      <c r="AC360" s="296"/>
      <c r="AD360" s="296"/>
      <c r="AE360" s="296"/>
      <c r="AF360" s="296"/>
      <c r="AG360" s="296"/>
      <c r="AH360" s="296"/>
      <c r="AI360" s="296"/>
      <c r="AJ360" s="296"/>
      <c r="AK360" s="296"/>
      <c r="AL360" s="296"/>
    </row>
    <row r="361" spans="1:38" s="414" customFormat="1" ht="16.5" customHeight="1">
      <c r="A361" s="284" t="str">
        <f>IF('Data invoice'!J290=0,"",'Data invoice'!K290)</f>
        <v/>
      </c>
      <c r="B361" s="284" t="str">
        <f>IF('Data invoice'!K290=0,"",'Data invoice'!L290)</f>
        <v/>
      </c>
      <c r="C361" s="284" t="str">
        <f>IF('Data invoice'!L290=0,"",'Data invoice'!M290)</f>
        <v/>
      </c>
      <c r="D361" s="284" t="str">
        <f>IF('Data invoice'!M290=0,"",'Data invoice'!N290)</f>
        <v/>
      </c>
      <c r="E361" s="284" t="str">
        <f>IF('Data invoice'!N290=0,"",'Data invoice'!O290)</f>
        <v/>
      </c>
      <c r="F361" s="284" t="str">
        <f>IF('Data invoice'!O290=0,"",'Data invoice'!P290)</f>
        <v/>
      </c>
      <c r="G361" s="284" t="str">
        <f>IF('Data invoice'!P290=0,"",'Data invoice'!Q290)</f>
        <v/>
      </c>
      <c r="H361" s="284" t="str">
        <f>IF('Data invoice'!Q290=0,"",'Data invoice'!R290)</f>
        <v/>
      </c>
      <c r="I361" s="320" t="str">
        <f>IF('Data invoice'!R290=0,"",'Data invoice'!S290)</f>
        <v/>
      </c>
      <c r="J361" s="367" t="str">
        <f>IF('Data invoice'!S290=0,"",'Data invoice'!T290)</f>
        <v/>
      </c>
      <c r="L361" s="279"/>
      <c r="M361" s="279"/>
      <c r="N361" s="279"/>
      <c r="O361" s="279"/>
      <c r="P361" s="279"/>
      <c r="Q361" s="279"/>
      <c r="R361" s="279"/>
      <c r="S361" s="279"/>
      <c r="T361" s="279"/>
      <c r="U361" s="279"/>
      <c r="V361" s="279"/>
      <c r="W361" s="279"/>
      <c r="X361" s="279"/>
      <c r="Y361" s="279"/>
      <c r="Z361" s="279"/>
      <c r="AA361" s="279"/>
      <c r="AB361" s="296"/>
      <c r="AC361" s="296"/>
      <c r="AD361" s="296"/>
      <c r="AE361" s="296"/>
      <c r="AF361" s="296"/>
      <c r="AG361" s="296"/>
      <c r="AH361" s="296"/>
      <c r="AI361" s="296"/>
      <c r="AJ361" s="296"/>
      <c r="AK361" s="296"/>
      <c r="AL361" s="296"/>
    </row>
    <row r="362" spans="1:38" s="414" customFormat="1" ht="16.5" customHeight="1">
      <c r="A362" s="284" t="str">
        <f>IF('Data invoice'!J291=0,"",'Data invoice'!K291)</f>
        <v/>
      </c>
      <c r="B362" s="284" t="str">
        <f>IF('Data invoice'!K291=0,"",'Data invoice'!L291)</f>
        <v/>
      </c>
      <c r="C362" s="284" t="str">
        <f>IF('Data invoice'!L291=0,"",'Data invoice'!M291)</f>
        <v/>
      </c>
      <c r="D362" s="284" t="str">
        <f>IF('Data invoice'!M291=0,"",'Data invoice'!N291)</f>
        <v/>
      </c>
      <c r="E362" s="284" t="str">
        <f>IF('Data invoice'!N291=0,"",'Data invoice'!O291)</f>
        <v/>
      </c>
      <c r="F362" s="284" t="str">
        <f>IF('Data invoice'!O291=0,"",'Data invoice'!P291)</f>
        <v/>
      </c>
      <c r="G362" s="284" t="str">
        <f>IF('Data invoice'!P291=0,"",'Data invoice'!Q291)</f>
        <v/>
      </c>
      <c r="H362" s="284" t="str">
        <f>IF('Data invoice'!Q291=0,"",'Data invoice'!R291)</f>
        <v/>
      </c>
      <c r="I362" s="320" t="str">
        <f>IF('Data invoice'!R291=0,"",'Data invoice'!S291)</f>
        <v/>
      </c>
      <c r="J362" s="367" t="str">
        <f>IF('Data invoice'!S291=0,"",'Data invoice'!T291)</f>
        <v/>
      </c>
      <c r="L362" s="279"/>
      <c r="M362" s="279"/>
      <c r="N362" s="279"/>
      <c r="O362" s="279"/>
      <c r="P362" s="279"/>
      <c r="Q362" s="279"/>
      <c r="R362" s="279"/>
      <c r="S362" s="279"/>
      <c r="T362" s="279"/>
      <c r="U362" s="279"/>
      <c r="V362" s="279"/>
      <c r="W362" s="279"/>
      <c r="X362" s="279"/>
      <c r="Y362" s="279"/>
      <c r="Z362" s="279"/>
      <c r="AA362" s="279"/>
      <c r="AB362" s="296"/>
      <c r="AC362" s="296"/>
      <c r="AD362" s="296"/>
      <c r="AE362" s="296"/>
      <c r="AF362" s="296"/>
      <c r="AG362" s="296"/>
      <c r="AH362" s="296"/>
      <c r="AI362" s="296"/>
      <c r="AJ362" s="296"/>
      <c r="AK362" s="296"/>
      <c r="AL362" s="296"/>
    </row>
    <row r="363" spans="1:38" s="414" customFormat="1" ht="16.5" customHeight="1">
      <c r="A363" s="284" t="str">
        <f>IF('Data invoice'!J292=0,"",'Data invoice'!K292)</f>
        <v/>
      </c>
      <c r="B363" s="284" t="str">
        <f>IF('Data invoice'!K292=0,"",'Data invoice'!L292)</f>
        <v/>
      </c>
      <c r="C363" s="284" t="str">
        <f>IF('Data invoice'!L292=0,"",'Data invoice'!M292)</f>
        <v/>
      </c>
      <c r="D363" s="284" t="str">
        <f>IF('Data invoice'!M292=0,"",'Data invoice'!N292)</f>
        <v/>
      </c>
      <c r="E363" s="284" t="str">
        <f>IF('Data invoice'!N292=0,"",'Data invoice'!O292)</f>
        <v/>
      </c>
      <c r="F363" s="284" t="str">
        <f>IF('Data invoice'!O292=0,"",'Data invoice'!P292)</f>
        <v/>
      </c>
      <c r="G363" s="284" t="str">
        <f>IF('Data invoice'!P292=0,"",'Data invoice'!Q292)</f>
        <v/>
      </c>
      <c r="H363" s="284" t="str">
        <f>IF('Data invoice'!Q292=0,"",'Data invoice'!R292)</f>
        <v/>
      </c>
      <c r="I363" s="320" t="str">
        <f>IF('Data invoice'!R292=0,"",'Data invoice'!S292)</f>
        <v/>
      </c>
      <c r="J363" s="367" t="str">
        <f>IF('Data invoice'!S292=0,"",'Data invoice'!T292)</f>
        <v/>
      </c>
      <c r="L363" s="279"/>
      <c r="M363" s="279"/>
      <c r="N363" s="279"/>
      <c r="O363" s="279"/>
      <c r="P363" s="279"/>
      <c r="Q363" s="279"/>
      <c r="R363" s="279"/>
      <c r="S363" s="279"/>
      <c r="T363" s="279"/>
      <c r="U363" s="279"/>
      <c r="V363" s="279"/>
      <c r="W363" s="279"/>
      <c r="X363" s="279"/>
      <c r="Y363" s="279"/>
      <c r="Z363" s="279"/>
      <c r="AA363" s="279"/>
      <c r="AB363" s="296"/>
      <c r="AC363" s="296"/>
      <c r="AD363" s="296"/>
      <c r="AE363" s="296"/>
      <c r="AF363" s="296"/>
      <c r="AG363" s="296"/>
      <c r="AH363" s="296"/>
      <c r="AI363" s="296"/>
      <c r="AJ363" s="296"/>
      <c r="AK363" s="296"/>
      <c r="AL363" s="296"/>
    </row>
    <row r="364" spans="1:38" s="414" customFormat="1" ht="16.5" customHeight="1">
      <c r="A364" s="284" t="str">
        <f>IF('Data invoice'!J293=0,"",'Data invoice'!K293)</f>
        <v/>
      </c>
      <c r="B364" s="284" t="str">
        <f>IF('Data invoice'!K293=0,"",'Data invoice'!L293)</f>
        <v/>
      </c>
      <c r="C364" s="284" t="str">
        <f>IF('Data invoice'!L293=0,"",'Data invoice'!M293)</f>
        <v/>
      </c>
      <c r="D364" s="284" t="str">
        <f>IF('Data invoice'!M293=0,"",'Data invoice'!N293)</f>
        <v/>
      </c>
      <c r="E364" s="284" t="str">
        <f>IF('Data invoice'!N293=0,"",'Data invoice'!O293)</f>
        <v/>
      </c>
      <c r="F364" s="284" t="str">
        <f>IF('Data invoice'!O293=0,"",'Data invoice'!P293)</f>
        <v/>
      </c>
      <c r="G364" s="284" t="str">
        <f>IF('Data invoice'!P293=0,"",'Data invoice'!Q293)</f>
        <v/>
      </c>
      <c r="H364" s="284" t="str">
        <f>IF('Data invoice'!Q293=0,"",'Data invoice'!R293)</f>
        <v/>
      </c>
      <c r="I364" s="320" t="str">
        <f>IF('Data invoice'!R293=0,"",'Data invoice'!S293)</f>
        <v/>
      </c>
      <c r="J364" s="367" t="str">
        <f>IF('Data invoice'!S293=0,"",'Data invoice'!T293)</f>
        <v/>
      </c>
      <c r="L364" s="279"/>
      <c r="M364" s="279"/>
      <c r="N364" s="279"/>
      <c r="O364" s="279"/>
      <c r="P364" s="279"/>
      <c r="Q364" s="279"/>
      <c r="R364" s="279"/>
      <c r="S364" s="279"/>
      <c r="T364" s="279"/>
      <c r="U364" s="279"/>
      <c r="V364" s="279"/>
      <c r="W364" s="279"/>
      <c r="X364" s="279"/>
      <c r="Y364" s="279"/>
      <c r="Z364" s="279"/>
      <c r="AA364" s="279"/>
      <c r="AB364" s="296"/>
      <c r="AC364" s="296"/>
      <c r="AD364" s="296"/>
      <c r="AE364" s="296"/>
      <c r="AF364" s="296"/>
      <c r="AG364" s="296"/>
      <c r="AH364" s="296"/>
      <c r="AI364" s="296"/>
      <c r="AJ364" s="296"/>
      <c r="AK364" s="296"/>
      <c r="AL364" s="296"/>
    </row>
    <row r="365" spans="1:38" s="414" customFormat="1" ht="16.5" customHeight="1">
      <c r="A365" s="284" t="str">
        <f>IF('Data invoice'!J294=0,"",'Data invoice'!K294)</f>
        <v/>
      </c>
      <c r="B365" s="284" t="str">
        <f>IF('Data invoice'!K294=0,"",'Data invoice'!L294)</f>
        <v/>
      </c>
      <c r="C365" s="284" t="str">
        <f>IF('Data invoice'!L294=0,"",'Data invoice'!M294)</f>
        <v/>
      </c>
      <c r="D365" s="284" t="str">
        <f>IF('Data invoice'!M294=0,"",'Data invoice'!N294)</f>
        <v/>
      </c>
      <c r="E365" s="284" t="str">
        <f>IF('Data invoice'!N294=0,"",'Data invoice'!O294)</f>
        <v/>
      </c>
      <c r="F365" s="284" t="str">
        <f>IF('Data invoice'!O294=0,"",'Data invoice'!P294)</f>
        <v/>
      </c>
      <c r="G365" s="284" t="str">
        <f>IF('Data invoice'!P294=0,"",'Data invoice'!Q294)</f>
        <v/>
      </c>
      <c r="H365" s="284" t="str">
        <f>IF('Data invoice'!Q294=0,"",'Data invoice'!R294)</f>
        <v/>
      </c>
      <c r="I365" s="320" t="str">
        <f>IF('Data invoice'!R294=0,"",'Data invoice'!S294)</f>
        <v/>
      </c>
      <c r="J365" s="367" t="str">
        <f>IF('Data invoice'!S294=0,"",'Data invoice'!T294)</f>
        <v/>
      </c>
      <c r="L365" s="279"/>
      <c r="M365" s="279"/>
      <c r="N365" s="279"/>
      <c r="O365" s="279"/>
      <c r="P365" s="279"/>
      <c r="Q365" s="279"/>
      <c r="R365" s="279"/>
      <c r="S365" s="279"/>
      <c r="T365" s="279"/>
      <c r="U365" s="279"/>
      <c r="V365" s="279"/>
      <c r="W365" s="279"/>
      <c r="X365" s="279"/>
      <c r="Y365" s="279"/>
      <c r="Z365" s="279"/>
      <c r="AA365" s="279"/>
      <c r="AB365" s="296"/>
      <c r="AC365" s="296"/>
      <c r="AD365" s="296"/>
      <c r="AE365" s="296"/>
      <c r="AF365" s="296"/>
      <c r="AG365" s="296"/>
      <c r="AH365" s="296"/>
      <c r="AI365" s="296"/>
      <c r="AJ365" s="296"/>
      <c r="AK365" s="296"/>
      <c r="AL365" s="296"/>
    </row>
    <row r="366" spans="1:38" s="414" customFormat="1" ht="16.5" customHeight="1">
      <c r="A366" s="284" t="str">
        <f>IF('Data invoice'!J295=0,"",'Data invoice'!K295)</f>
        <v/>
      </c>
      <c r="B366" s="284" t="str">
        <f>IF('Data invoice'!K295=0,"",'Data invoice'!L295)</f>
        <v/>
      </c>
      <c r="C366" s="284" t="str">
        <f>IF('Data invoice'!L295=0,"",'Data invoice'!M295)</f>
        <v/>
      </c>
      <c r="D366" s="284" t="str">
        <f>IF('Data invoice'!M295=0,"",'Data invoice'!N295)</f>
        <v/>
      </c>
      <c r="E366" s="284" t="str">
        <f>IF('Data invoice'!N295=0,"",'Data invoice'!O295)</f>
        <v/>
      </c>
      <c r="F366" s="284" t="str">
        <f>IF('Data invoice'!O295=0,"",'Data invoice'!P295)</f>
        <v/>
      </c>
      <c r="G366" s="284" t="str">
        <f>IF('Data invoice'!P295=0,"",'Data invoice'!Q295)</f>
        <v/>
      </c>
      <c r="H366" s="284" t="str">
        <f>IF('Data invoice'!Q295=0,"",'Data invoice'!R295)</f>
        <v/>
      </c>
      <c r="I366" s="320" t="str">
        <f>IF('Data invoice'!R295=0,"",'Data invoice'!S295)</f>
        <v/>
      </c>
      <c r="J366" s="367" t="str">
        <f>IF('Data invoice'!S295=0,"",'Data invoice'!T295)</f>
        <v/>
      </c>
      <c r="L366" s="279"/>
      <c r="M366" s="279"/>
      <c r="N366" s="279"/>
      <c r="O366" s="279"/>
      <c r="P366" s="279"/>
      <c r="Q366" s="279"/>
      <c r="R366" s="279"/>
      <c r="S366" s="279"/>
      <c r="T366" s="279"/>
      <c r="U366" s="279"/>
      <c r="V366" s="279"/>
      <c r="W366" s="279"/>
      <c r="X366" s="279"/>
      <c r="Y366" s="279"/>
      <c r="Z366" s="279"/>
      <c r="AA366" s="279"/>
      <c r="AB366" s="296"/>
      <c r="AC366" s="296"/>
      <c r="AD366" s="296"/>
      <c r="AE366" s="296"/>
      <c r="AF366" s="296"/>
      <c r="AG366" s="296"/>
      <c r="AH366" s="296"/>
      <c r="AI366" s="296"/>
      <c r="AJ366" s="296"/>
      <c r="AK366" s="296"/>
      <c r="AL366" s="296"/>
    </row>
    <row r="367" spans="1:38" s="414" customFormat="1" ht="16.5" customHeight="1">
      <c r="A367" s="284" t="str">
        <f>IF('Data invoice'!J296=0,"",'Data invoice'!K296)</f>
        <v/>
      </c>
      <c r="B367" s="284" t="str">
        <f>IF('Data invoice'!K296=0,"",'Data invoice'!L296)</f>
        <v/>
      </c>
      <c r="C367" s="284" t="str">
        <f>IF('Data invoice'!L296=0,"",'Data invoice'!M296)</f>
        <v/>
      </c>
      <c r="D367" s="284" t="str">
        <f>IF('Data invoice'!M296=0,"",'Data invoice'!N296)</f>
        <v/>
      </c>
      <c r="E367" s="284" t="str">
        <f>IF('Data invoice'!N296=0,"",'Data invoice'!O296)</f>
        <v/>
      </c>
      <c r="F367" s="284" t="str">
        <f>IF('Data invoice'!O296=0,"",'Data invoice'!P296)</f>
        <v/>
      </c>
      <c r="G367" s="284" t="str">
        <f>IF('Data invoice'!P296=0,"",'Data invoice'!Q296)</f>
        <v/>
      </c>
      <c r="H367" s="284" t="str">
        <f>IF('Data invoice'!Q296=0,"",'Data invoice'!R296)</f>
        <v/>
      </c>
      <c r="I367" s="320" t="str">
        <f>IF('Data invoice'!R296=0,"",'Data invoice'!S296)</f>
        <v/>
      </c>
      <c r="J367" s="367" t="str">
        <f>IF('Data invoice'!S296=0,"",'Data invoice'!T296)</f>
        <v/>
      </c>
      <c r="L367" s="279"/>
      <c r="M367" s="279"/>
      <c r="N367" s="279"/>
      <c r="O367" s="279"/>
      <c r="P367" s="279"/>
      <c r="Q367" s="279"/>
      <c r="R367" s="279"/>
      <c r="S367" s="279"/>
      <c r="T367" s="279"/>
      <c r="U367" s="279"/>
      <c r="V367" s="279"/>
      <c r="W367" s="279"/>
      <c r="X367" s="279"/>
      <c r="Y367" s="279"/>
      <c r="Z367" s="279"/>
      <c r="AA367" s="279"/>
      <c r="AB367" s="296"/>
      <c r="AC367" s="296"/>
      <c r="AD367" s="296"/>
      <c r="AE367" s="296"/>
      <c r="AF367" s="296"/>
      <c r="AG367" s="296"/>
      <c r="AH367" s="296"/>
      <c r="AI367" s="296"/>
      <c r="AJ367" s="296"/>
      <c r="AK367" s="296"/>
      <c r="AL367" s="296"/>
    </row>
    <row r="368" spans="1:38" s="414" customFormat="1" ht="16.5" customHeight="1">
      <c r="A368" s="284" t="str">
        <f>IF('Data invoice'!J297=0,"",'Data invoice'!K297)</f>
        <v/>
      </c>
      <c r="B368" s="284" t="str">
        <f>IF('Data invoice'!K297=0,"",'Data invoice'!L297)</f>
        <v/>
      </c>
      <c r="C368" s="284" t="str">
        <f>IF('Data invoice'!L297=0,"",'Data invoice'!M297)</f>
        <v/>
      </c>
      <c r="D368" s="284" t="str">
        <f>IF('Data invoice'!M297=0,"",'Data invoice'!N297)</f>
        <v/>
      </c>
      <c r="E368" s="284" t="str">
        <f>IF('Data invoice'!N297=0,"",'Data invoice'!O297)</f>
        <v/>
      </c>
      <c r="F368" s="284" t="str">
        <f>IF('Data invoice'!O297=0,"",'Data invoice'!P297)</f>
        <v/>
      </c>
      <c r="G368" s="284" t="str">
        <f>IF('Data invoice'!P297=0,"",'Data invoice'!Q297)</f>
        <v/>
      </c>
      <c r="H368" s="284" t="str">
        <f>IF('Data invoice'!Q297=0,"",'Data invoice'!R297)</f>
        <v/>
      </c>
      <c r="I368" s="320" t="str">
        <f>IF('Data invoice'!R297=0,"",'Data invoice'!S297)</f>
        <v/>
      </c>
      <c r="J368" s="367" t="str">
        <f>IF('Data invoice'!S297=0,"",'Data invoice'!T297)</f>
        <v/>
      </c>
      <c r="L368" s="279"/>
      <c r="M368" s="279"/>
      <c r="N368" s="279"/>
      <c r="O368" s="279"/>
      <c r="P368" s="279"/>
      <c r="Q368" s="279"/>
      <c r="R368" s="279"/>
      <c r="S368" s="279"/>
      <c r="T368" s="279"/>
      <c r="U368" s="279"/>
      <c r="V368" s="279"/>
      <c r="W368" s="279"/>
      <c r="X368" s="279"/>
      <c r="Y368" s="279"/>
      <c r="Z368" s="279"/>
      <c r="AA368" s="279"/>
      <c r="AB368" s="296"/>
      <c r="AC368" s="296"/>
      <c r="AD368" s="296"/>
      <c r="AE368" s="296"/>
      <c r="AF368" s="296"/>
      <c r="AG368" s="296"/>
      <c r="AH368" s="296"/>
      <c r="AI368" s="296"/>
      <c r="AJ368" s="296"/>
      <c r="AK368" s="296"/>
      <c r="AL368" s="296"/>
    </row>
    <row r="369" spans="1:38" s="414" customFormat="1" ht="16.5" customHeight="1">
      <c r="A369" s="284" t="str">
        <f>IF('Data invoice'!J298=0,"",'Data invoice'!K298)</f>
        <v/>
      </c>
      <c r="B369" s="284" t="str">
        <f>IF('Data invoice'!K298=0,"",'Data invoice'!L298)</f>
        <v/>
      </c>
      <c r="C369" s="284" t="str">
        <f>IF('Data invoice'!L298=0,"",'Data invoice'!M298)</f>
        <v/>
      </c>
      <c r="D369" s="284" t="str">
        <f>IF('Data invoice'!M298=0,"",'Data invoice'!N298)</f>
        <v/>
      </c>
      <c r="E369" s="284" t="str">
        <f>IF('Data invoice'!N298=0,"",'Data invoice'!O298)</f>
        <v/>
      </c>
      <c r="F369" s="284" t="str">
        <f>IF('Data invoice'!O298=0,"",'Data invoice'!P298)</f>
        <v/>
      </c>
      <c r="G369" s="284" t="str">
        <f>IF('Data invoice'!P298=0,"",'Data invoice'!Q298)</f>
        <v/>
      </c>
      <c r="H369" s="284" t="str">
        <f>IF('Data invoice'!Q298=0,"",'Data invoice'!R298)</f>
        <v/>
      </c>
      <c r="I369" s="320" t="str">
        <f>IF('Data invoice'!R298=0,"",'Data invoice'!S298)</f>
        <v/>
      </c>
      <c r="J369" s="367" t="str">
        <f>IF('Data invoice'!S298=0,"",'Data invoice'!T298)</f>
        <v/>
      </c>
      <c r="L369" s="279"/>
      <c r="M369" s="279"/>
      <c r="N369" s="279"/>
      <c r="O369" s="279"/>
      <c r="P369" s="279"/>
      <c r="Q369" s="279"/>
      <c r="R369" s="279"/>
      <c r="S369" s="279"/>
      <c r="T369" s="279"/>
      <c r="U369" s="279"/>
      <c r="V369" s="279"/>
      <c r="W369" s="279"/>
      <c r="X369" s="279"/>
      <c r="Y369" s="279"/>
      <c r="Z369" s="279"/>
      <c r="AA369" s="279"/>
      <c r="AB369" s="296"/>
      <c r="AC369" s="296"/>
      <c r="AD369" s="296"/>
      <c r="AE369" s="296"/>
      <c r="AF369" s="296"/>
      <c r="AG369" s="296"/>
      <c r="AH369" s="296"/>
      <c r="AI369" s="296"/>
      <c r="AJ369" s="296"/>
      <c r="AK369" s="296"/>
      <c r="AL369" s="296"/>
    </row>
    <row r="370" spans="1:38" s="414" customFormat="1" ht="16.5" customHeight="1">
      <c r="A370" s="284" t="str">
        <f>IF('Data invoice'!J299=0,"",'Data invoice'!K299)</f>
        <v/>
      </c>
      <c r="B370" s="284" t="str">
        <f>IF('Data invoice'!K299=0,"",'Data invoice'!L299)</f>
        <v/>
      </c>
      <c r="C370" s="284" t="str">
        <f>IF('Data invoice'!L299=0,"",'Data invoice'!M299)</f>
        <v/>
      </c>
      <c r="D370" s="284" t="str">
        <f>IF('Data invoice'!M299=0,"",'Data invoice'!N299)</f>
        <v/>
      </c>
      <c r="E370" s="284" t="str">
        <f>IF('Data invoice'!N299=0,"",'Data invoice'!O299)</f>
        <v/>
      </c>
      <c r="F370" s="284" t="str">
        <f>IF('Data invoice'!O299=0,"",'Data invoice'!P299)</f>
        <v/>
      </c>
      <c r="G370" s="284" t="str">
        <f>IF('Data invoice'!P299=0,"",'Data invoice'!Q299)</f>
        <v/>
      </c>
      <c r="H370" s="284" t="str">
        <f>IF('Data invoice'!Q299=0,"",'Data invoice'!R299)</f>
        <v/>
      </c>
      <c r="I370" s="320" t="str">
        <f>IF('Data invoice'!R299=0,"",'Data invoice'!S299)</f>
        <v/>
      </c>
      <c r="J370" s="367" t="str">
        <f>IF('Data invoice'!S299=0,"",'Data invoice'!T299)</f>
        <v/>
      </c>
      <c r="L370" s="279"/>
      <c r="M370" s="279"/>
      <c r="N370" s="279"/>
      <c r="O370" s="279"/>
      <c r="P370" s="279"/>
      <c r="Q370" s="279"/>
      <c r="R370" s="279"/>
      <c r="S370" s="279"/>
      <c r="T370" s="279"/>
      <c r="U370" s="279"/>
      <c r="V370" s="279"/>
      <c r="W370" s="279"/>
      <c r="X370" s="279"/>
      <c r="Y370" s="279"/>
      <c r="Z370" s="279"/>
      <c r="AA370" s="279"/>
      <c r="AB370" s="296"/>
      <c r="AC370" s="296"/>
      <c r="AD370" s="296"/>
      <c r="AE370" s="296"/>
      <c r="AF370" s="296"/>
      <c r="AG370" s="296"/>
      <c r="AH370" s="296"/>
      <c r="AI370" s="296"/>
      <c r="AJ370" s="296"/>
      <c r="AK370" s="296"/>
      <c r="AL370" s="296"/>
    </row>
    <row r="371" spans="1:38" s="414" customFormat="1" ht="16.5" customHeight="1">
      <c r="A371" s="284" t="str">
        <f>IF('Data invoice'!J300=0,"",'Data invoice'!K300)</f>
        <v/>
      </c>
      <c r="B371" s="284" t="str">
        <f>IF('Data invoice'!K300=0,"",'Data invoice'!L300)</f>
        <v/>
      </c>
      <c r="C371" s="284" t="str">
        <f>IF('Data invoice'!L300=0,"",'Data invoice'!M300)</f>
        <v/>
      </c>
      <c r="D371" s="284" t="str">
        <f>IF('Data invoice'!M300=0,"",'Data invoice'!N300)</f>
        <v/>
      </c>
      <c r="E371" s="284" t="str">
        <f>IF('Data invoice'!N300=0,"",'Data invoice'!O300)</f>
        <v/>
      </c>
      <c r="F371" s="284" t="str">
        <f>IF('Data invoice'!O300=0,"",'Data invoice'!P300)</f>
        <v/>
      </c>
      <c r="G371" s="284" t="str">
        <f>IF('Data invoice'!P300=0,"",'Data invoice'!Q300)</f>
        <v/>
      </c>
      <c r="H371" s="284" t="str">
        <f>IF('Data invoice'!Q300=0,"",'Data invoice'!R300)</f>
        <v/>
      </c>
      <c r="I371" s="320" t="str">
        <f>IF('Data invoice'!R300=0,"",'Data invoice'!S300)</f>
        <v/>
      </c>
      <c r="J371" s="367" t="str">
        <f>IF('Data invoice'!S300=0,"",'Data invoice'!T300)</f>
        <v/>
      </c>
      <c r="L371" s="279"/>
      <c r="M371" s="279"/>
      <c r="N371" s="279"/>
      <c r="O371" s="279"/>
      <c r="P371" s="279"/>
      <c r="Q371" s="279"/>
      <c r="R371" s="279"/>
      <c r="S371" s="279"/>
      <c r="T371" s="279"/>
      <c r="U371" s="279"/>
      <c r="V371" s="279"/>
      <c r="W371" s="279"/>
      <c r="X371" s="279"/>
      <c r="Y371" s="279"/>
      <c r="Z371" s="279"/>
      <c r="AA371" s="279"/>
      <c r="AB371" s="296"/>
      <c r="AC371" s="296"/>
      <c r="AD371" s="296"/>
      <c r="AE371" s="296"/>
      <c r="AF371" s="296"/>
      <c r="AG371" s="296"/>
      <c r="AH371" s="296"/>
      <c r="AI371" s="296"/>
      <c r="AJ371" s="296"/>
      <c r="AK371" s="296"/>
      <c r="AL371" s="296"/>
    </row>
    <row r="372" spans="1:38" s="414" customFormat="1" ht="16.5" customHeight="1">
      <c r="A372" s="284" t="str">
        <f>IF('Data invoice'!J301=0,"",'Data invoice'!K301)</f>
        <v/>
      </c>
      <c r="B372" s="284" t="str">
        <f>IF('Data invoice'!K301=0,"",'Data invoice'!L301)</f>
        <v/>
      </c>
      <c r="C372" s="284" t="str">
        <f>IF('Data invoice'!L301=0,"",'Data invoice'!M301)</f>
        <v/>
      </c>
      <c r="D372" s="284" t="str">
        <f>IF('Data invoice'!M301=0,"",'Data invoice'!N301)</f>
        <v/>
      </c>
      <c r="E372" s="284" t="str">
        <f>IF('Data invoice'!N301=0,"",'Data invoice'!O301)</f>
        <v/>
      </c>
      <c r="F372" s="284" t="str">
        <f>IF('Data invoice'!O301=0,"",'Data invoice'!P301)</f>
        <v/>
      </c>
      <c r="G372" s="284" t="str">
        <f>IF('Data invoice'!P301=0,"",'Data invoice'!Q301)</f>
        <v/>
      </c>
      <c r="H372" s="284" t="str">
        <f>IF('Data invoice'!Q301=0,"",'Data invoice'!R301)</f>
        <v/>
      </c>
      <c r="I372" s="320" t="str">
        <f>IF('Data invoice'!R301=0,"",'Data invoice'!S301)</f>
        <v/>
      </c>
      <c r="J372" s="367" t="str">
        <f>IF('Data invoice'!S301=0,"",'Data invoice'!T301)</f>
        <v/>
      </c>
      <c r="L372" s="279"/>
      <c r="M372" s="279"/>
      <c r="N372" s="279"/>
      <c r="O372" s="279"/>
      <c r="P372" s="279"/>
      <c r="Q372" s="279"/>
      <c r="R372" s="279"/>
      <c r="S372" s="279"/>
      <c r="T372" s="279"/>
      <c r="U372" s="279"/>
      <c r="V372" s="279"/>
      <c r="W372" s="279"/>
      <c r="X372" s="279"/>
      <c r="Y372" s="279"/>
      <c r="Z372" s="279"/>
      <c r="AA372" s="279"/>
      <c r="AB372" s="296"/>
      <c r="AC372" s="296"/>
      <c r="AD372" s="296"/>
      <c r="AE372" s="296"/>
      <c r="AF372" s="296"/>
      <c r="AG372" s="296"/>
      <c r="AH372" s="296"/>
      <c r="AI372" s="296"/>
      <c r="AJ372" s="296"/>
      <c r="AK372" s="296"/>
      <c r="AL372" s="296"/>
    </row>
    <row r="373" spans="1:38" s="414" customFormat="1" ht="16.5" customHeight="1">
      <c r="A373" s="284" t="str">
        <f>IF('Data invoice'!J302=0,"",'Data invoice'!K302)</f>
        <v/>
      </c>
      <c r="B373" s="284" t="str">
        <f>IF('Data invoice'!K302=0,"",'Data invoice'!L302)</f>
        <v/>
      </c>
      <c r="C373" s="284" t="str">
        <f>IF('Data invoice'!L302=0,"",'Data invoice'!M302)</f>
        <v/>
      </c>
      <c r="D373" s="284" t="str">
        <f>IF('Data invoice'!M302=0,"",'Data invoice'!N302)</f>
        <v/>
      </c>
      <c r="E373" s="284" t="str">
        <f>IF('Data invoice'!N302=0,"",'Data invoice'!O302)</f>
        <v/>
      </c>
      <c r="F373" s="284" t="str">
        <f>IF('Data invoice'!O302=0,"",'Data invoice'!P302)</f>
        <v/>
      </c>
      <c r="G373" s="284" t="str">
        <f>IF('Data invoice'!P302=0,"",'Data invoice'!Q302)</f>
        <v/>
      </c>
      <c r="H373" s="284" t="str">
        <f>IF('Data invoice'!Q302=0,"",'Data invoice'!R302)</f>
        <v/>
      </c>
      <c r="I373" s="320" t="str">
        <f>IF('Data invoice'!R302=0,"",'Data invoice'!S302)</f>
        <v/>
      </c>
      <c r="J373" s="367" t="str">
        <f>IF('Data invoice'!S302=0,"",'Data invoice'!T302)</f>
        <v/>
      </c>
      <c r="L373" s="279"/>
      <c r="M373" s="279"/>
      <c r="N373" s="279"/>
      <c r="O373" s="279"/>
      <c r="P373" s="279"/>
      <c r="Q373" s="279"/>
      <c r="R373" s="279"/>
      <c r="S373" s="279"/>
      <c r="T373" s="279"/>
      <c r="U373" s="279"/>
      <c r="V373" s="279"/>
      <c r="W373" s="279"/>
      <c r="X373" s="279"/>
      <c r="Y373" s="279"/>
      <c r="Z373" s="279"/>
      <c r="AA373" s="279"/>
      <c r="AB373" s="296"/>
      <c r="AC373" s="296"/>
      <c r="AD373" s="296"/>
      <c r="AE373" s="296"/>
      <c r="AF373" s="296"/>
      <c r="AG373" s="296"/>
      <c r="AH373" s="296"/>
      <c r="AI373" s="296"/>
      <c r="AJ373" s="296"/>
      <c r="AK373" s="296"/>
      <c r="AL373" s="296"/>
    </row>
    <row r="374" spans="1:38" s="414" customFormat="1" ht="16.5" customHeight="1">
      <c r="A374" s="284" t="str">
        <f>IF('Data invoice'!J303=0,"",'Data invoice'!K303)</f>
        <v/>
      </c>
      <c r="B374" s="284" t="str">
        <f>IF('Data invoice'!K303=0,"",'Data invoice'!L303)</f>
        <v/>
      </c>
      <c r="C374" s="284" t="str">
        <f>IF('Data invoice'!L303=0,"",'Data invoice'!M303)</f>
        <v/>
      </c>
      <c r="D374" s="284" t="str">
        <f>IF('Data invoice'!M303=0,"",'Data invoice'!N303)</f>
        <v/>
      </c>
      <c r="E374" s="284" t="str">
        <f>IF('Data invoice'!N303=0,"",'Data invoice'!O303)</f>
        <v/>
      </c>
      <c r="F374" s="284" t="str">
        <f>IF('Data invoice'!O303=0,"",'Data invoice'!P303)</f>
        <v/>
      </c>
      <c r="G374" s="284" t="str">
        <f>IF('Data invoice'!P303=0,"",'Data invoice'!Q303)</f>
        <v/>
      </c>
      <c r="H374" s="284" t="str">
        <f>IF('Data invoice'!Q303=0,"",'Data invoice'!R303)</f>
        <v/>
      </c>
      <c r="I374" s="320" t="str">
        <f>IF('Data invoice'!R303=0,"",'Data invoice'!S303)</f>
        <v/>
      </c>
      <c r="J374" s="367" t="str">
        <f>IF('Data invoice'!S303=0,"",'Data invoice'!T303)</f>
        <v/>
      </c>
      <c r="L374" s="279"/>
      <c r="M374" s="279"/>
      <c r="N374" s="279"/>
      <c r="O374" s="279"/>
      <c r="P374" s="279"/>
      <c r="Q374" s="279"/>
      <c r="R374" s="279"/>
      <c r="S374" s="279"/>
      <c r="T374" s="279"/>
      <c r="U374" s="279"/>
      <c r="V374" s="279"/>
      <c r="W374" s="279"/>
      <c r="X374" s="279"/>
      <c r="Y374" s="279"/>
      <c r="Z374" s="279"/>
      <c r="AA374" s="279"/>
      <c r="AB374" s="296"/>
      <c r="AC374" s="296"/>
      <c r="AD374" s="296"/>
      <c r="AE374" s="296"/>
      <c r="AF374" s="296"/>
      <c r="AG374" s="296"/>
      <c r="AH374" s="296"/>
      <c r="AI374" s="296"/>
      <c r="AJ374" s="296"/>
      <c r="AK374" s="296"/>
      <c r="AL374" s="296"/>
    </row>
    <row r="375" spans="1:38" s="414" customFormat="1" ht="16.5" customHeight="1">
      <c r="A375" s="284" t="str">
        <f>IF('Data invoice'!J304=0,"",'Data invoice'!K304)</f>
        <v/>
      </c>
      <c r="B375" s="284" t="str">
        <f>IF('Data invoice'!K304=0,"",'Data invoice'!L304)</f>
        <v/>
      </c>
      <c r="C375" s="284" t="str">
        <f>IF('Data invoice'!L304=0,"",'Data invoice'!M304)</f>
        <v/>
      </c>
      <c r="D375" s="284" t="str">
        <f>IF('Data invoice'!M304=0,"",'Data invoice'!N304)</f>
        <v/>
      </c>
      <c r="E375" s="284" t="str">
        <f>IF('Data invoice'!N304=0,"",'Data invoice'!O304)</f>
        <v/>
      </c>
      <c r="F375" s="284" t="str">
        <f>IF('Data invoice'!O304=0,"",'Data invoice'!P304)</f>
        <v/>
      </c>
      <c r="G375" s="284" t="str">
        <f>IF('Data invoice'!P304=0,"",'Data invoice'!Q304)</f>
        <v/>
      </c>
      <c r="H375" s="284" t="str">
        <f>IF('Data invoice'!Q304=0,"",'Data invoice'!R304)</f>
        <v/>
      </c>
      <c r="I375" s="320" t="str">
        <f>IF('Data invoice'!R304=0,"",'Data invoice'!S304)</f>
        <v/>
      </c>
      <c r="J375" s="367" t="str">
        <f>IF('Data invoice'!S304=0,"",'Data invoice'!T304)</f>
        <v/>
      </c>
      <c r="L375" s="279"/>
      <c r="M375" s="279"/>
      <c r="N375" s="279"/>
      <c r="O375" s="279"/>
      <c r="P375" s="279"/>
      <c r="Q375" s="279"/>
      <c r="R375" s="279"/>
      <c r="S375" s="279"/>
      <c r="T375" s="279"/>
      <c r="U375" s="279"/>
      <c r="V375" s="279"/>
      <c r="W375" s="279"/>
      <c r="X375" s="279"/>
      <c r="Y375" s="279"/>
      <c r="Z375" s="279"/>
      <c r="AA375" s="279"/>
      <c r="AB375" s="296"/>
      <c r="AC375" s="296"/>
      <c r="AD375" s="296"/>
      <c r="AE375" s="296"/>
      <c r="AF375" s="296"/>
      <c r="AG375" s="296"/>
      <c r="AH375" s="296"/>
      <c r="AI375" s="296"/>
      <c r="AJ375" s="296"/>
      <c r="AK375" s="296"/>
      <c r="AL375" s="296"/>
    </row>
    <row r="376" spans="1:38" s="414" customFormat="1" ht="16.5" customHeight="1">
      <c r="A376" s="284" t="str">
        <f>IF('Data invoice'!J305=0,"",'Data invoice'!K305)</f>
        <v/>
      </c>
      <c r="B376" s="284" t="str">
        <f>IF('Data invoice'!K305=0,"",'Data invoice'!L305)</f>
        <v/>
      </c>
      <c r="C376" s="284" t="str">
        <f>IF('Data invoice'!L305=0,"",'Data invoice'!M305)</f>
        <v/>
      </c>
      <c r="D376" s="284" t="str">
        <f>IF('Data invoice'!M305=0,"",'Data invoice'!N305)</f>
        <v/>
      </c>
      <c r="E376" s="284" t="str">
        <f>IF('Data invoice'!N305=0,"",'Data invoice'!O305)</f>
        <v/>
      </c>
      <c r="F376" s="284" t="str">
        <f>IF('Data invoice'!O305=0,"",'Data invoice'!P305)</f>
        <v/>
      </c>
      <c r="G376" s="284" t="str">
        <f>IF('Data invoice'!P305=0,"",'Data invoice'!Q305)</f>
        <v/>
      </c>
      <c r="H376" s="284" t="str">
        <f>IF('Data invoice'!Q305=0,"",'Data invoice'!R305)</f>
        <v/>
      </c>
      <c r="I376" s="320" t="str">
        <f>IF('Data invoice'!R305=0,"",'Data invoice'!S305)</f>
        <v/>
      </c>
      <c r="J376" s="367" t="str">
        <f>IF('Data invoice'!S305=0,"",'Data invoice'!T305)</f>
        <v/>
      </c>
      <c r="L376" s="279"/>
      <c r="M376" s="279"/>
      <c r="N376" s="279"/>
      <c r="O376" s="279"/>
      <c r="P376" s="279"/>
      <c r="Q376" s="279"/>
      <c r="R376" s="279"/>
      <c r="S376" s="279"/>
      <c r="T376" s="279"/>
      <c r="U376" s="279"/>
      <c r="V376" s="279"/>
      <c r="W376" s="279"/>
      <c r="X376" s="279"/>
      <c r="Y376" s="279"/>
      <c r="Z376" s="279"/>
      <c r="AA376" s="279"/>
      <c r="AB376" s="296"/>
      <c r="AC376" s="296"/>
      <c r="AD376" s="296"/>
      <c r="AE376" s="296"/>
      <c r="AF376" s="296"/>
      <c r="AG376" s="296"/>
      <c r="AH376" s="296"/>
      <c r="AI376" s="296"/>
      <c r="AJ376" s="296"/>
      <c r="AK376" s="296"/>
      <c r="AL376" s="296"/>
    </row>
    <row r="377" spans="1:38" s="414" customFormat="1" ht="16.5" customHeight="1">
      <c r="A377" s="284" t="str">
        <f>IF('Data invoice'!J306=0,"",'Data invoice'!K306)</f>
        <v/>
      </c>
      <c r="B377" s="284" t="str">
        <f>IF('Data invoice'!K306=0,"",'Data invoice'!L306)</f>
        <v/>
      </c>
      <c r="C377" s="284" t="str">
        <f>IF('Data invoice'!L306=0,"",'Data invoice'!M306)</f>
        <v/>
      </c>
      <c r="D377" s="284" t="str">
        <f>IF('Data invoice'!M306=0,"",'Data invoice'!N306)</f>
        <v/>
      </c>
      <c r="E377" s="284" t="str">
        <f>IF('Data invoice'!N306=0,"",'Data invoice'!O306)</f>
        <v/>
      </c>
      <c r="F377" s="284" t="str">
        <f>IF('Data invoice'!O306=0,"",'Data invoice'!P306)</f>
        <v/>
      </c>
      <c r="G377" s="284" t="str">
        <f>IF('Data invoice'!P306=0,"",'Data invoice'!Q306)</f>
        <v/>
      </c>
      <c r="H377" s="284" t="str">
        <f>IF('Data invoice'!Q306=0,"",'Data invoice'!R306)</f>
        <v/>
      </c>
      <c r="I377" s="320" t="str">
        <f>IF('Data invoice'!R306=0,"",'Data invoice'!S306)</f>
        <v/>
      </c>
      <c r="J377" s="367" t="str">
        <f>IF('Data invoice'!S306=0,"",'Data invoice'!T306)</f>
        <v/>
      </c>
      <c r="L377" s="279"/>
      <c r="M377" s="279"/>
      <c r="N377" s="279"/>
      <c r="O377" s="279"/>
      <c r="P377" s="279"/>
      <c r="Q377" s="279"/>
      <c r="R377" s="279"/>
      <c r="S377" s="279"/>
      <c r="T377" s="279"/>
      <c r="U377" s="279"/>
      <c r="V377" s="279"/>
      <c r="W377" s="279"/>
      <c r="X377" s="279"/>
      <c r="Y377" s="279"/>
      <c r="Z377" s="279"/>
      <c r="AA377" s="279"/>
      <c r="AB377" s="296"/>
      <c r="AC377" s="296"/>
      <c r="AD377" s="296"/>
      <c r="AE377" s="296"/>
      <c r="AF377" s="296"/>
      <c r="AG377" s="296"/>
      <c r="AH377" s="296"/>
      <c r="AI377" s="296"/>
      <c r="AJ377" s="296"/>
      <c r="AK377" s="296"/>
      <c r="AL377" s="296"/>
    </row>
    <row r="378" spans="1:38" s="414" customFormat="1" ht="16.5" customHeight="1">
      <c r="A378" s="284" t="str">
        <f>IF('Data invoice'!J307=0,"",'Data invoice'!K307)</f>
        <v/>
      </c>
      <c r="B378" s="284" t="str">
        <f>IF('Data invoice'!K307=0,"",'Data invoice'!L307)</f>
        <v/>
      </c>
      <c r="C378" s="284" t="str">
        <f>IF('Data invoice'!L307=0,"",'Data invoice'!M307)</f>
        <v/>
      </c>
      <c r="D378" s="284" t="str">
        <f>IF('Data invoice'!M307=0,"",'Data invoice'!N307)</f>
        <v/>
      </c>
      <c r="E378" s="284" t="str">
        <f>IF('Data invoice'!N307=0,"",'Data invoice'!O307)</f>
        <v/>
      </c>
      <c r="F378" s="284" t="str">
        <f>IF('Data invoice'!O307=0,"",'Data invoice'!P307)</f>
        <v/>
      </c>
      <c r="G378" s="284" t="str">
        <f>IF('Data invoice'!P307=0,"",'Data invoice'!Q307)</f>
        <v/>
      </c>
      <c r="H378" s="284" t="str">
        <f>IF('Data invoice'!Q307=0,"",'Data invoice'!R307)</f>
        <v/>
      </c>
      <c r="I378" s="320" t="str">
        <f>IF('Data invoice'!R307=0,"",'Data invoice'!S307)</f>
        <v/>
      </c>
      <c r="J378" s="367" t="str">
        <f>IF('Data invoice'!S307=0,"",'Data invoice'!T307)</f>
        <v/>
      </c>
      <c r="L378" s="279"/>
      <c r="M378" s="279"/>
      <c r="N378" s="279"/>
      <c r="O378" s="279"/>
      <c r="P378" s="279"/>
      <c r="Q378" s="279"/>
      <c r="R378" s="279"/>
      <c r="S378" s="279"/>
      <c r="T378" s="279"/>
      <c r="U378" s="279"/>
      <c r="V378" s="279"/>
      <c r="W378" s="279"/>
      <c r="X378" s="279"/>
      <c r="Y378" s="279"/>
      <c r="Z378" s="279"/>
      <c r="AA378" s="279"/>
      <c r="AB378" s="296"/>
      <c r="AC378" s="296"/>
      <c r="AD378" s="296"/>
      <c r="AE378" s="296"/>
      <c r="AF378" s="296"/>
      <c r="AG378" s="296"/>
      <c r="AH378" s="296"/>
      <c r="AI378" s="296"/>
      <c r="AJ378" s="296"/>
      <c r="AK378" s="296"/>
      <c r="AL378" s="296"/>
    </row>
    <row r="379" spans="1:38" s="414" customFormat="1" ht="16.5" customHeight="1">
      <c r="A379" s="284" t="str">
        <f>IF('Data invoice'!J308=0,"",'Data invoice'!K308)</f>
        <v/>
      </c>
      <c r="B379" s="284" t="str">
        <f>IF('Data invoice'!K308=0,"",'Data invoice'!L308)</f>
        <v/>
      </c>
      <c r="C379" s="284" t="str">
        <f>IF('Data invoice'!L308=0,"",'Data invoice'!M308)</f>
        <v/>
      </c>
      <c r="D379" s="284" t="str">
        <f>IF('Data invoice'!M308=0,"",'Data invoice'!N308)</f>
        <v/>
      </c>
      <c r="E379" s="284" t="str">
        <f>IF('Data invoice'!N308=0,"",'Data invoice'!O308)</f>
        <v/>
      </c>
      <c r="F379" s="284" t="str">
        <f>IF('Data invoice'!O308=0,"",'Data invoice'!P308)</f>
        <v/>
      </c>
      <c r="G379" s="284" t="str">
        <f>IF('Data invoice'!P308=0,"",'Data invoice'!Q308)</f>
        <v/>
      </c>
      <c r="H379" s="284" t="str">
        <f>IF('Data invoice'!Q308=0,"",'Data invoice'!R308)</f>
        <v/>
      </c>
      <c r="I379" s="320" t="str">
        <f>IF('Data invoice'!R308=0,"",'Data invoice'!S308)</f>
        <v/>
      </c>
      <c r="J379" s="367" t="str">
        <f>IF('Data invoice'!S308=0,"",'Data invoice'!T308)</f>
        <v/>
      </c>
      <c r="L379" s="279"/>
      <c r="M379" s="279"/>
      <c r="N379" s="279"/>
      <c r="O379" s="279"/>
      <c r="P379" s="279"/>
      <c r="Q379" s="279"/>
      <c r="R379" s="279"/>
      <c r="S379" s="279"/>
      <c r="T379" s="279"/>
      <c r="U379" s="279"/>
      <c r="V379" s="279"/>
      <c r="W379" s="279"/>
      <c r="X379" s="279"/>
      <c r="Y379" s="279"/>
      <c r="Z379" s="279"/>
      <c r="AA379" s="279"/>
      <c r="AB379" s="296"/>
      <c r="AC379" s="296"/>
      <c r="AD379" s="296"/>
      <c r="AE379" s="296"/>
      <c r="AF379" s="296"/>
      <c r="AG379" s="296"/>
      <c r="AH379" s="296"/>
      <c r="AI379" s="296"/>
      <c r="AJ379" s="296"/>
      <c r="AK379" s="296"/>
      <c r="AL379" s="296"/>
    </row>
    <row r="380" spans="1:38" s="414" customFormat="1" ht="16.5" customHeight="1">
      <c r="A380" s="284" t="str">
        <f>IF('Data invoice'!J309=0,"",'Data invoice'!K309)</f>
        <v/>
      </c>
      <c r="B380" s="284" t="str">
        <f>IF('Data invoice'!K309=0,"",'Data invoice'!L309)</f>
        <v/>
      </c>
      <c r="C380" s="284" t="str">
        <f>IF('Data invoice'!L309=0,"",'Data invoice'!M309)</f>
        <v/>
      </c>
      <c r="D380" s="284" t="str">
        <f>IF('Data invoice'!M309=0,"",'Data invoice'!N309)</f>
        <v/>
      </c>
      <c r="E380" s="284" t="str">
        <f>IF('Data invoice'!N309=0,"",'Data invoice'!O309)</f>
        <v/>
      </c>
      <c r="F380" s="284" t="str">
        <f>IF('Data invoice'!O309=0,"",'Data invoice'!P309)</f>
        <v/>
      </c>
      <c r="G380" s="284" t="str">
        <f>IF('Data invoice'!P309=0,"",'Data invoice'!Q309)</f>
        <v/>
      </c>
      <c r="H380" s="284" t="str">
        <f>IF('Data invoice'!Q309=0,"",'Data invoice'!R309)</f>
        <v/>
      </c>
      <c r="I380" s="320" t="str">
        <f>IF('Data invoice'!R309=0,"",'Data invoice'!S309)</f>
        <v/>
      </c>
      <c r="J380" s="367" t="str">
        <f>IF('Data invoice'!S309=0,"",'Data invoice'!T309)</f>
        <v/>
      </c>
      <c r="L380" s="279"/>
      <c r="M380" s="279"/>
      <c r="N380" s="279"/>
      <c r="O380" s="279"/>
      <c r="P380" s="279"/>
      <c r="Q380" s="279"/>
      <c r="R380" s="279"/>
      <c r="S380" s="279"/>
      <c r="T380" s="279"/>
      <c r="U380" s="279"/>
      <c r="V380" s="279"/>
      <c r="W380" s="279"/>
      <c r="X380" s="279"/>
      <c r="Y380" s="279"/>
      <c r="Z380" s="279"/>
      <c r="AA380" s="279"/>
      <c r="AB380" s="296"/>
      <c r="AC380" s="296"/>
      <c r="AD380" s="296"/>
      <c r="AE380" s="296"/>
      <c r="AF380" s="296"/>
      <c r="AG380" s="296"/>
      <c r="AH380" s="296"/>
      <c r="AI380" s="296"/>
      <c r="AJ380" s="296"/>
      <c r="AK380" s="296"/>
      <c r="AL380" s="296"/>
    </row>
    <row r="381" spans="1:38" s="414" customFormat="1" ht="16.5" customHeight="1">
      <c r="A381" s="284" t="str">
        <f>IF('Data invoice'!J310=0,"",'Data invoice'!K310)</f>
        <v/>
      </c>
      <c r="B381" s="284" t="str">
        <f>IF('Data invoice'!K310=0,"",'Data invoice'!L310)</f>
        <v/>
      </c>
      <c r="C381" s="284" t="str">
        <f>IF('Data invoice'!L310=0,"",'Data invoice'!M310)</f>
        <v/>
      </c>
      <c r="D381" s="284" t="str">
        <f>IF('Data invoice'!M310=0,"",'Data invoice'!N310)</f>
        <v/>
      </c>
      <c r="E381" s="284" t="str">
        <f>IF('Data invoice'!N310=0,"",'Data invoice'!O310)</f>
        <v/>
      </c>
      <c r="F381" s="284" t="str">
        <f>IF('Data invoice'!O310=0,"",'Data invoice'!P310)</f>
        <v/>
      </c>
      <c r="G381" s="284" t="str">
        <f>IF('Data invoice'!P310=0,"",'Data invoice'!Q310)</f>
        <v/>
      </c>
      <c r="H381" s="284" t="str">
        <f>IF('Data invoice'!Q310=0,"",'Data invoice'!R310)</f>
        <v/>
      </c>
      <c r="I381" s="320" t="str">
        <f>IF('Data invoice'!R310=0,"",'Data invoice'!S310)</f>
        <v/>
      </c>
      <c r="J381" s="367" t="str">
        <f>IF('Data invoice'!S310=0,"",'Data invoice'!T310)</f>
        <v/>
      </c>
      <c r="L381" s="279"/>
      <c r="M381" s="279"/>
      <c r="N381" s="279"/>
      <c r="O381" s="279"/>
      <c r="P381" s="279"/>
      <c r="Q381" s="279"/>
      <c r="R381" s="279"/>
      <c r="S381" s="279"/>
      <c r="T381" s="279"/>
      <c r="U381" s="279"/>
      <c r="V381" s="279"/>
      <c r="W381" s="279"/>
      <c r="X381" s="279"/>
      <c r="Y381" s="279"/>
      <c r="Z381" s="279"/>
      <c r="AA381" s="279"/>
      <c r="AB381" s="296"/>
      <c r="AC381" s="296"/>
      <c r="AD381" s="296"/>
      <c r="AE381" s="296"/>
      <c r="AF381" s="296"/>
      <c r="AG381" s="296"/>
      <c r="AH381" s="296"/>
      <c r="AI381" s="296"/>
      <c r="AJ381" s="296"/>
      <c r="AK381" s="296"/>
      <c r="AL381" s="296"/>
    </row>
    <row r="382" spans="1:38" s="414" customFormat="1" ht="16.5" customHeight="1">
      <c r="A382" s="284" t="str">
        <f>IF('Data invoice'!J311=0,"",'Data invoice'!K311)</f>
        <v/>
      </c>
      <c r="B382" s="284" t="str">
        <f>IF('Data invoice'!K311=0,"",'Data invoice'!L311)</f>
        <v/>
      </c>
      <c r="C382" s="284" t="str">
        <f>IF('Data invoice'!L311=0,"",'Data invoice'!M311)</f>
        <v/>
      </c>
      <c r="D382" s="284" t="str">
        <f>IF('Data invoice'!M311=0,"",'Data invoice'!N311)</f>
        <v/>
      </c>
      <c r="E382" s="284" t="str">
        <f>IF('Data invoice'!N311=0,"",'Data invoice'!O311)</f>
        <v/>
      </c>
      <c r="F382" s="284" t="str">
        <f>IF('Data invoice'!O311=0,"",'Data invoice'!P311)</f>
        <v/>
      </c>
      <c r="G382" s="284" t="str">
        <f>IF('Data invoice'!P311=0,"",'Data invoice'!Q311)</f>
        <v/>
      </c>
      <c r="H382" s="284" t="str">
        <f>IF('Data invoice'!Q311=0,"",'Data invoice'!R311)</f>
        <v/>
      </c>
      <c r="I382" s="320" t="str">
        <f>IF('Data invoice'!R311=0,"",'Data invoice'!S311)</f>
        <v/>
      </c>
      <c r="J382" s="367" t="str">
        <f>IF('Data invoice'!S311=0,"",'Data invoice'!T311)</f>
        <v/>
      </c>
      <c r="L382" s="279"/>
      <c r="M382" s="279"/>
      <c r="N382" s="279"/>
      <c r="O382" s="279"/>
      <c r="P382" s="279"/>
      <c r="Q382" s="279"/>
      <c r="R382" s="279"/>
      <c r="S382" s="279"/>
      <c r="T382" s="279"/>
      <c r="U382" s="279"/>
      <c r="V382" s="279"/>
      <c r="W382" s="279"/>
      <c r="X382" s="279"/>
      <c r="Y382" s="279"/>
      <c r="Z382" s="279"/>
      <c r="AA382" s="279"/>
      <c r="AB382" s="296"/>
      <c r="AC382" s="296"/>
      <c r="AD382" s="296"/>
      <c r="AE382" s="296"/>
      <c r="AF382" s="296"/>
      <c r="AG382" s="296"/>
      <c r="AH382" s="296"/>
      <c r="AI382" s="296"/>
      <c r="AJ382" s="296"/>
      <c r="AK382" s="296"/>
      <c r="AL382" s="296"/>
    </row>
    <row r="383" spans="1:38" s="414" customFormat="1" ht="16.5" customHeight="1">
      <c r="A383" s="284" t="str">
        <f>IF('Data invoice'!J312=0,"",'Data invoice'!K312)</f>
        <v/>
      </c>
      <c r="B383" s="284" t="str">
        <f>IF('Data invoice'!K312=0,"",'Data invoice'!L312)</f>
        <v/>
      </c>
      <c r="C383" s="284" t="str">
        <f>IF('Data invoice'!L312=0,"",'Data invoice'!M312)</f>
        <v/>
      </c>
      <c r="D383" s="284" t="str">
        <f>IF('Data invoice'!M312=0,"",'Data invoice'!N312)</f>
        <v/>
      </c>
      <c r="E383" s="284" t="str">
        <f>IF('Data invoice'!N312=0,"",'Data invoice'!O312)</f>
        <v/>
      </c>
      <c r="F383" s="284" t="str">
        <f>IF('Data invoice'!O312=0,"",'Data invoice'!P312)</f>
        <v/>
      </c>
      <c r="G383" s="284" t="str">
        <f>IF('Data invoice'!P312=0,"",'Data invoice'!Q312)</f>
        <v/>
      </c>
      <c r="H383" s="284" t="str">
        <f>IF('Data invoice'!Q312=0,"",'Data invoice'!R312)</f>
        <v/>
      </c>
      <c r="I383" s="320" t="str">
        <f>IF('Data invoice'!R312=0,"",'Data invoice'!S312)</f>
        <v/>
      </c>
      <c r="J383" s="367" t="str">
        <f>IF('Data invoice'!S312=0,"",'Data invoice'!T312)</f>
        <v/>
      </c>
      <c r="L383" s="279"/>
      <c r="M383" s="279"/>
      <c r="N383" s="279"/>
      <c r="O383" s="279"/>
      <c r="P383" s="279"/>
      <c r="Q383" s="279"/>
      <c r="R383" s="279"/>
      <c r="S383" s="279"/>
      <c r="T383" s="279"/>
      <c r="U383" s="279"/>
      <c r="V383" s="279"/>
      <c r="W383" s="279"/>
      <c r="X383" s="279"/>
      <c r="Y383" s="279"/>
      <c r="Z383" s="279"/>
      <c r="AA383" s="279"/>
      <c r="AB383" s="296"/>
      <c r="AC383" s="296"/>
      <c r="AD383" s="296"/>
      <c r="AE383" s="296"/>
      <c r="AF383" s="296"/>
      <c r="AG383" s="296"/>
      <c r="AH383" s="296"/>
      <c r="AI383" s="296"/>
      <c r="AJ383" s="296"/>
      <c r="AK383" s="296"/>
      <c r="AL383" s="296"/>
    </row>
    <row r="384" spans="1:38" s="414" customFormat="1" ht="16.5" customHeight="1">
      <c r="A384" s="284" t="str">
        <f>IF('Data invoice'!J313=0,"",'Data invoice'!K313)</f>
        <v/>
      </c>
      <c r="B384" s="284" t="str">
        <f>IF('Data invoice'!K313=0,"",'Data invoice'!L313)</f>
        <v/>
      </c>
      <c r="C384" s="284" t="str">
        <f>IF('Data invoice'!L313=0,"",'Data invoice'!M313)</f>
        <v/>
      </c>
      <c r="D384" s="284" t="str">
        <f>IF('Data invoice'!M313=0,"",'Data invoice'!N313)</f>
        <v/>
      </c>
      <c r="E384" s="284" t="str">
        <f>IF('Data invoice'!N313=0,"",'Data invoice'!O313)</f>
        <v/>
      </c>
      <c r="F384" s="284" t="str">
        <f>IF('Data invoice'!O313=0,"",'Data invoice'!P313)</f>
        <v/>
      </c>
      <c r="G384" s="284" t="str">
        <f>IF('Data invoice'!P313=0,"",'Data invoice'!Q313)</f>
        <v/>
      </c>
      <c r="H384" s="284" t="str">
        <f>IF('Data invoice'!Q313=0,"",'Data invoice'!R313)</f>
        <v/>
      </c>
      <c r="I384" s="320" t="str">
        <f>IF('Data invoice'!R313=0,"",'Data invoice'!S313)</f>
        <v/>
      </c>
      <c r="J384" s="367" t="str">
        <f>IF('Data invoice'!S313=0,"",'Data invoice'!T313)</f>
        <v/>
      </c>
      <c r="L384" s="279"/>
      <c r="M384" s="279"/>
      <c r="N384" s="279"/>
      <c r="O384" s="279"/>
      <c r="P384" s="279"/>
      <c r="Q384" s="279"/>
      <c r="R384" s="279"/>
      <c r="S384" s="279"/>
      <c r="T384" s="279"/>
      <c r="U384" s="279"/>
      <c r="V384" s="279"/>
      <c r="W384" s="279"/>
      <c r="X384" s="279"/>
      <c r="Y384" s="279"/>
      <c r="Z384" s="279"/>
      <c r="AA384" s="279"/>
      <c r="AB384" s="296"/>
      <c r="AC384" s="296"/>
      <c r="AD384" s="296"/>
      <c r="AE384" s="296"/>
      <c r="AF384" s="296"/>
      <c r="AG384" s="296"/>
      <c r="AH384" s="296"/>
      <c r="AI384" s="296"/>
      <c r="AJ384" s="296"/>
      <c r="AK384" s="296"/>
      <c r="AL384" s="296"/>
    </row>
    <row r="385" spans="1:38" s="414" customFormat="1" ht="16.5" customHeight="1">
      <c r="A385" s="284" t="str">
        <f>IF('Data invoice'!J314=0,"",'Data invoice'!K314)</f>
        <v/>
      </c>
      <c r="B385" s="284" t="str">
        <f>IF('Data invoice'!K314=0,"",'Data invoice'!L314)</f>
        <v/>
      </c>
      <c r="C385" s="284" t="str">
        <f>IF('Data invoice'!L314=0,"",'Data invoice'!M314)</f>
        <v/>
      </c>
      <c r="D385" s="284" t="str">
        <f>IF('Data invoice'!M314=0,"",'Data invoice'!N314)</f>
        <v/>
      </c>
      <c r="E385" s="284" t="str">
        <f>IF('Data invoice'!N314=0,"",'Data invoice'!O314)</f>
        <v/>
      </c>
      <c r="F385" s="284" t="str">
        <f>IF('Data invoice'!O314=0,"",'Data invoice'!P314)</f>
        <v/>
      </c>
      <c r="G385" s="284" t="str">
        <f>IF('Data invoice'!P314=0,"",'Data invoice'!Q314)</f>
        <v/>
      </c>
      <c r="H385" s="284" t="str">
        <f>IF('Data invoice'!Q314=0,"",'Data invoice'!R314)</f>
        <v/>
      </c>
      <c r="I385" s="320" t="str">
        <f>IF('Data invoice'!R314=0,"",'Data invoice'!S314)</f>
        <v/>
      </c>
      <c r="J385" s="367" t="str">
        <f>IF('Data invoice'!S314=0,"",'Data invoice'!T314)</f>
        <v/>
      </c>
      <c r="L385" s="279"/>
      <c r="M385" s="279"/>
      <c r="N385" s="279"/>
      <c r="O385" s="279"/>
      <c r="P385" s="279"/>
      <c r="Q385" s="279"/>
      <c r="R385" s="279"/>
      <c r="S385" s="279"/>
      <c r="T385" s="279"/>
      <c r="U385" s="279"/>
      <c r="V385" s="279"/>
      <c r="W385" s="279"/>
      <c r="X385" s="279"/>
      <c r="Y385" s="279"/>
      <c r="Z385" s="279"/>
      <c r="AA385" s="279"/>
      <c r="AB385" s="296"/>
      <c r="AC385" s="296"/>
      <c r="AD385" s="296"/>
      <c r="AE385" s="296"/>
      <c r="AF385" s="296"/>
      <c r="AG385" s="296"/>
      <c r="AH385" s="296"/>
      <c r="AI385" s="296"/>
      <c r="AJ385" s="296"/>
      <c r="AK385" s="296"/>
      <c r="AL385" s="296"/>
    </row>
    <row r="386" spans="1:38" s="414" customFormat="1" ht="16.5" customHeight="1">
      <c r="A386" s="284" t="str">
        <f>IF('Data invoice'!J315=0,"",'Data invoice'!K315)</f>
        <v/>
      </c>
      <c r="B386" s="284" t="str">
        <f>IF('Data invoice'!K315=0,"",'Data invoice'!L315)</f>
        <v/>
      </c>
      <c r="C386" s="284" t="str">
        <f>IF('Data invoice'!L315=0,"",'Data invoice'!M315)</f>
        <v/>
      </c>
      <c r="D386" s="284" t="str">
        <f>IF('Data invoice'!M315=0,"",'Data invoice'!N315)</f>
        <v/>
      </c>
      <c r="E386" s="284" t="str">
        <f>IF('Data invoice'!N315=0,"",'Data invoice'!O315)</f>
        <v/>
      </c>
      <c r="F386" s="284" t="str">
        <f>IF('Data invoice'!O315=0,"",'Data invoice'!P315)</f>
        <v/>
      </c>
      <c r="G386" s="284" t="str">
        <f>IF('Data invoice'!P315=0,"",'Data invoice'!Q315)</f>
        <v/>
      </c>
      <c r="H386" s="284" t="str">
        <f>IF('Data invoice'!Q315=0,"",'Data invoice'!R315)</f>
        <v/>
      </c>
      <c r="I386" s="320" t="str">
        <f>IF('Data invoice'!R315=0,"",'Data invoice'!S315)</f>
        <v/>
      </c>
      <c r="J386" s="367" t="str">
        <f>IF('Data invoice'!S315=0,"",'Data invoice'!T315)</f>
        <v/>
      </c>
      <c r="L386" s="279"/>
      <c r="M386" s="279"/>
      <c r="N386" s="279"/>
      <c r="O386" s="279"/>
      <c r="P386" s="279"/>
      <c r="Q386" s="279"/>
      <c r="R386" s="279"/>
      <c r="S386" s="279"/>
      <c r="T386" s="279"/>
      <c r="U386" s="279"/>
      <c r="V386" s="279"/>
      <c r="W386" s="279"/>
      <c r="X386" s="279"/>
      <c r="Y386" s="279"/>
      <c r="Z386" s="279"/>
      <c r="AA386" s="279"/>
      <c r="AB386" s="296"/>
      <c r="AC386" s="296"/>
      <c r="AD386" s="296"/>
      <c r="AE386" s="296"/>
      <c r="AF386" s="296"/>
      <c r="AG386" s="296"/>
      <c r="AH386" s="296"/>
      <c r="AI386" s="296"/>
      <c r="AJ386" s="296"/>
      <c r="AK386" s="296"/>
      <c r="AL386" s="296"/>
    </row>
    <row r="387" spans="1:38" s="414" customFormat="1" ht="16.5" customHeight="1">
      <c r="A387" s="284" t="str">
        <f>IF('Data invoice'!J316=0,"",'Data invoice'!K316)</f>
        <v/>
      </c>
      <c r="B387" s="284" t="str">
        <f>IF('Data invoice'!K316=0,"",'Data invoice'!L316)</f>
        <v/>
      </c>
      <c r="C387" s="284" t="str">
        <f>IF('Data invoice'!L316=0,"",'Data invoice'!M316)</f>
        <v/>
      </c>
      <c r="D387" s="284" t="str">
        <f>IF('Data invoice'!M316=0,"",'Data invoice'!N316)</f>
        <v/>
      </c>
      <c r="E387" s="284" t="str">
        <f>IF('Data invoice'!N316=0,"",'Data invoice'!O316)</f>
        <v/>
      </c>
      <c r="F387" s="284" t="str">
        <f>IF('Data invoice'!O316=0,"",'Data invoice'!P316)</f>
        <v/>
      </c>
      <c r="G387" s="284" t="str">
        <f>IF('Data invoice'!P316=0,"",'Data invoice'!Q316)</f>
        <v/>
      </c>
      <c r="H387" s="284" t="str">
        <f>IF('Data invoice'!Q316=0,"",'Data invoice'!R316)</f>
        <v/>
      </c>
      <c r="I387" s="320" t="str">
        <f>IF('Data invoice'!R316=0,"",'Data invoice'!S316)</f>
        <v/>
      </c>
      <c r="J387" s="367" t="str">
        <f>IF('Data invoice'!S316=0,"",'Data invoice'!T316)</f>
        <v/>
      </c>
      <c r="L387" s="279"/>
      <c r="M387" s="279"/>
      <c r="N387" s="279"/>
      <c r="O387" s="279"/>
      <c r="P387" s="279"/>
      <c r="Q387" s="279"/>
      <c r="R387" s="279"/>
      <c r="S387" s="279"/>
      <c r="T387" s="279"/>
      <c r="U387" s="279"/>
      <c r="V387" s="279"/>
      <c r="W387" s="279"/>
      <c r="X387" s="279"/>
      <c r="Y387" s="279"/>
      <c r="Z387" s="279"/>
      <c r="AA387" s="279"/>
      <c r="AB387" s="296"/>
      <c r="AC387" s="296"/>
      <c r="AD387" s="296"/>
      <c r="AE387" s="296"/>
      <c r="AF387" s="296"/>
      <c r="AG387" s="296"/>
      <c r="AH387" s="296"/>
      <c r="AI387" s="296"/>
      <c r="AJ387" s="296"/>
      <c r="AK387" s="296"/>
      <c r="AL387" s="296"/>
    </row>
    <row r="388" spans="1:38" s="414" customFormat="1" ht="16.5" customHeight="1">
      <c r="A388" s="284" t="str">
        <f>IF('Data invoice'!J317=0,"",'Data invoice'!K317)</f>
        <v/>
      </c>
      <c r="B388" s="284" t="str">
        <f>IF('Data invoice'!K317=0,"",'Data invoice'!L317)</f>
        <v/>
      </c>
      <c r="C388" s="284" t="str">
        <f>IF('Data invoice'!L317=0,"",'Data invoice'!M317)</f>
        <v/>
      </c>
      <c r="D388" s="284" t="str">
        <f>IF('Data invoice'!M317=0,"",'Data invoice'!N317)</f>
        <v/>
      </c>
      <c r="E388" s="284" t="str">
        <f>IF('Data invoice'!N317=0,"",'Data invoice'!O317)</f>
        <v/>
      </c>
      <c r="F388" s="284" t="str">
        <f>IF('Data invoice'!O317=0,"",'Data invoice'!P317)</f>
        <v/>
      </c>
      <c r="G388" s="284" t="str">
        <f>IF('Data invoice'!P317=0,"",'Data invoice'!Q317)</f>
        <v/>
      </c>
      <c r="H388" s="284" t="str">
        <f>IF('Data invoice'!Q317=0,"",'Data invoice'!R317)</f>
        <v/>
      </c>
      <c r="I388" s="320" t="str">
        <f>IF('Data invoice'!R317=0,"",'Data invoice'!S317)</f>
        <v/>
      </c>
      <c r="J388" s="367" t="str">
        <f>IF('Data invoice'!S317=0,"",'Data invoice'!T317)</f>
        <v/>
      </c>
      <c r="L388" s="279"/>
      <c r="M388" s="279"/>
      <c r="N388" s="279"/>
      <c r="O388" s="279"/>
      <c r="P388" s="279"/>
      <c r="Q388" s="279"/>
      <c r="R388" s="279"/>
      <c r="S388" s="279"/>
      <c r="T388" s="279"/>
      <c r="U388" s="279"/>
      <c r="V388" s="279"/>
      <c r="W388" s="279"/>
      <c r="X388" s="279"/>
      <c r="Y388" s="279"/>
      <c r="Z388" s="279"/>
      <c r="AA388" s="279"/>
      <c r="AB388" s="296"/>
      <c r="AC388" s="296"/>
      <c r="AD388" s="296"/>
      <c r="AE388" s="296"/>
      <c r="AF388" s="296"/>
      <c r="AG388" s="296"/>
      <c r="AH388" s="296"/>
      <c r="AI388" s="296"/>
      <c r="AJ388" s="296"/>
      <c r="AK388" s="296"/>
      <c r="AL388" s="296"/>
    </row>
    <row r="389" spans="1:38" s="414" customFormat="1" ht="16.5" customHeight="1">
      <c r="A389" s="284" t="str">
        <f>IF('Data invoice'!J318=0,"",'Data invoice'!K318)</f>
        <v/>
      </c>
      <c r="B389" s="284" t="str">
        <f>IF('Data invoice'!K318=0,"",'Data invoice'!L318)</f>
        <v/>
      </c>
      <c r="C389" s="284" t="str">
        <f>IF('Data invoice'!L318=0,"",'Data invoice'!M318)</f>
        <v/>
      </c>
      <c r="D389" s="284" t="str">
        <f>IF('Data invoice'!M318=0,"",'Data invoice'!N318)</f>
        <v/>
      </c>
      <c r="E389" s="284" t="str">
        <f>IF('Data invoice'!N318=0,"",'Data invoice'!O318)</f>
        <v/>
      </c>
      <c r="F389" s="284" t="str">
        <f>IF('Data invoice'!O318=0,"",'Data invoice'!P318)</f>
        <v/>
      </c>
      <c r="G389" s="284" t="str">
        <f>IF('Data invoice'!P318=0,"",'Data invoice'!Q318)</f>
        <v/>
      </c>
      <c r="H389" s="284" t="str">
        <f>IF('Data invoice'!Q318=0,"",'Data invoice'!R318)</f>
        <v/>
      </c>
      <c r="I389" s="320" t="str">
        <f>IF('Data invoice'!R318=0,"",'Data invoice'!S318)</f>
        <v/>
      </c>
      <c r="J389" s="367" t="str">
        <f>IF('Data invoice'!S318=0,"",'Data invoice'!T318)</f>
        <v/>
      </c>
      <c r="L389" s="279"/>
      <c r="M389" s="279"/>
      <c r="N389" s="279"/>
      <c r="O389" s="279"/>
      <c r="P389" s="279"/>
      <c r="Q389" s="279"/>
      <c r="R389" s="279"/>
      <c r="S389" s="279"/>
      <c r="T389" s="279"/>
      <c r="U389" s="279"/>
      <c r="V389" s="279"/>
      <c r="W389" s="279"/>
      <c r="X389" s="279"/>
      <c r="Y389" s="279"/>
      <c r="Z389" s="279"/>
      <c r="AA389" s="279"/>
      <c r="AB389" s="296"/>
      <c r="AC389" s="296"/>
      <c r="AD389" s="296"/>
      <c r="AE389" s="296"/>
      <c r="AF389" s="296"/>
      <c r="AG389" s="296"/>
      <c r="AH389" s="296"/>
      <c r="AI389" s="296"/>
      <c r="AJ389" s="296"/>
      <c r="AK389" s="296"/>
      <c r="AL389" s="296"/>
    </row>
    <row r="390" spans="1:38" s="414" customFormat="1" ht="16.5" customHeight="1">
      <c r="A390" s="284" t="str">
        <f>IF('Data invoice'!J319=0,"",'Data invoice'!K319)</f>
        <v/>
      </c>
      <c r="B390" s="284" t="str">
        <f>IF('Data invoice'!K319=0,"",'Data invoice'!L319)</f>
        <v/>
      </c>
      <c r="C390" s="284" t="str">
        <f>IF('Data invoice'!L319=0,"",'Data invoice'!M319)</f>
        <v/>
      </c>
      <c r="D390" s="284" t="str">
        <f>IF('Data invoice'!M319=0,"",'Data invoice'!N319)</f>
        <v/>
      </c>
      <c r="E390" s="284" t="str">
        <f>IF('Data invoice'!N319=0,"",'Data invoice'!O319)</f>
        <v/>
      </c>
      <c r="F390" s="284" t="str">
        <f>IF('Data invoice'!O319=0,"",'Data invoice'!P319)</f>
        <v/>
      </c>
      <c r="G390" s="284" t="str">
        <f>IF('Data invoice'!P319=0,"",'Data invoice'!Q319)</f>
        <v/>
      </c>
      <c r="H390" s="284" t="str">
        <f>IF('Data invoice'!Q319=0,"",'Data invoice'!R319)</f>
        <v/>
      </c>
      <c r="I390" s="320" t="str">
        <f>IF('Data invoice'!R319=0,"",'Data invoice'!S319)</f>
        <v/>
      </c>
      <c r="J390" s="367" t="str">
        <f>IF('Data invoice'!S319=0,"",'Data invoice'!T319)</f>
        <v/>
      </c>
      <c r="L390" s="279"/>
      <c r="M390" s="279"/>
      <c r="N390" s="279"/>
      <c r="O390" s="279"/>
      <c r="P390" s="279"/>
      <c r="Q390" s="279"/>
      <c r="R390" s="279"/>
      <c r="S390" s="279"/>
      <c r="T390" s="279"/>
      <c r="U390" s="279"/>
      <c r="V390" s="279"/>
      <c r="W390" s="279"/>
      <c r="X390" s="279"/>
      <c r="Y390" s="279"/>
      <c r="Z390" s="279"/>
      <c r="AA390" s="279"/>
      <c r="AB390" s="296"/>
      <c r="AC390" s="296"/>
      <c r="AD390" s="296"/>
      <c r="AE390" s="296"/>
      <c r="AF390" s="296"/>
      <c r="AG390" s="296"/>
      <c r="AH390" s="296"/>
      <c r="AI390" s="296"/>
      <c r="AJ390" s="296"/>
      <c r="AK390" s="296"/>
      <c r="AL390" s="296"/>
    </row>
    <row r="391" spans="1:38" s="414" customFormat="1" ht="16.5" customHeight="1">
      <c r="A391" s="284" t="str">
        <f>IF('Data invoice'!J320=0,"",'Data invoice'!K320)</f>
        <v/>
      </c>
      <c r="B391" s="284" t="str">
        <f>IF('Data invoice'!K320=0,"",'Data invoice'!L320)</f>
        <v/>
      </c>
      <c r="C391" s="284" t="str">
        <f>IF('Data invoice'!L320=0,"",'Data invoice'!M320)</f>
        <v/>
      </c>
      <c r="D391" s="284" t="str">
        <f>IF('Data invoice'!M320=0,"",'Data invoice'!N320)</f>
        <v/>
      </c>
      <c r="E391" s="284" t="str">
        <f>IF('Data invoice'!N320=0,"",'Data invoice'!O320)</f>
        <v/>
      </c>
      <c r="F391" s="284" t="str">
        <f>IF('Data invoice'!O320=0,"",'Data invoice'!P320)</f>
        <v/>
      </c>
      <c r="G391" s="284" t="str">
        <f>IF('Data invoice'!P320=0,"",'Data invoice'!Q320)</f>
        <v/>
      </c>
      <c r="H391" s="284" t="str">
        <f>IF('Data invoice'!Q320=0,"",'Data invoice'!R320)</f>
        <v/>
      </c>
      <c r="I391" s="320" t="str">
        <f>IF('Data invoice'!R320=0,"",'Data invoice'!S320)</f>
        <v/>
      </c>
      <c r="J391" s="367" t="str">
        <f>IF('Data invoice'!S320=0,"",'Data invoice'!T320)</f>
        <v/>
      </c>
      <c r="L391" s="279"/>
      <c r="M391" s="279"/>
      <c r="N391" s="279"/>
      <c r="O391" s="279"/>
      <c r="P391" s="279"/>
      <c r="Q391" s="279"/>
      <c r="R391" s="279"/>
      <c r="S391" s="279"/>
      <c r="T391" s="279"/>
      <c r="U391" s="279"/>
      <c r="V391" s="279"/>
      <c r="W391" s="279"/>
      <c r="X391" s="279"/>
      <c r="Y391" s="279"/>
      <c r="Z391" s="279"/>
      <c r="AA391" s="279"/>
      <c r="AB391" s="296"/>
      <c r="AC391" s="296"/>
      <c r="AD391" s="296"/>
      <c r="AE391" s="296"/>
      <c r="AF391" s="296"/>
      <c r="AG391" s="296"/>
      <c r="AH391" s="296"/>
      <c r="AI391" s="296"/>
      <c r="AJ391" s="296"/>
      <c r="AK391" s="296"/>
      <c r="AL391" s="296"/>
    </row>
    <row r="392" spans="1:38" s="414" customFormat="1" ht="16.5" customHeight="1">
      <c r="A392" s="284" t="e">
        <f>IF('Data invoice'!#REF!=0,"",'Data invoice'!#REF!)</f>
        <v>#REF!</v>
      </c>
      <c r="B392" s="284" t="e">
        <f>IF('Data invoice'!#REF!=0,"",'Data invoice'!#REF!)</f>
        <v>#REF!</v>
      </c>
      <c r="C392" s="284" t="e">
        <f>IF('Data invoice'!#REF!=0,"",'Data invoice'!#REF!)</f>
        <v>#REF!</v>
      </c>
      <c r="D392" s="284" t="e">
        <f>IF('Data invoice'!#REF!=0,"",'Data invoice'!#REF!)</f>
        <v>#REF!</v>
      </c>
      <c r="E392" s="284" t="e">
        <f>IF('Data invoice'!#REF!=0,"",'Data invoice'!#REF!)</f>
        <v>#REF!</v>
      </c>
      <c r="F392" s="284" t="e">
        <f>IF('Data invoice'!#REF!=0,"",'Data invoice'!#REF!)</f>
        <v>#REF!</v>
      </c>
      <c r="G392" s="284" t="e">
        <f>IF('Data invoice'!#REF!=0,"",'Data invoice'!#REF!)</f>
        <v>#REF!</v>
      </c>
      <c r="H392" s="284" t="e">
        <f>IF('Data invoice'!#REF!=0,"",'Data invoice'!#REF!)</f>
        <v>#REF!</v>
      </c>
      <c r="I392" s="320" t="e">
        <f>IF('Data invoice'!#REF!=0,"",'Data invoice'!#REF!)</f>
        <v>#REF!</v>
      </c>
      <c r="J392" s="367" t="e">
        <f>IF('Data invoice'!#REF!=0,"",'Data invoice'!#REF!)</f>
        <v>#REF!</v>
      </c>
      <c r="L392" s="279"/>
      <c r="M392" s="279"/>
      <c r="N392" s="279"/>
      <c r="O392" s="279"/>
      <c r="P392" s="279"/>
      <c r="Q392" s="279"/>
      <c r="R392" s="279"/>
      <c r="S392" s="279"/>
      <c r="T392" s="279"/>
      <c r="U392" s="279"/>
      <c r="V392" s="279"/>
      <c r="W392" s="279"/>
      <c r="X392" s="279"/>
      <c r="Y392" s="279"/>
      <c r="Z392" s="279"/>
      <c r="AA392" s="279"/>
      <c r="AB392" s="296"/>
      <c r="AC392" s="296"/>
      <c r="AD392" s="296"/>
      <c r="AE392" s="296"/>
      <c r="AF392" s="296"/>
      <c r="AG392" s="296"/>
      <c r="AH392" s="296"/>
      <c r="AI392" s="296"/>
      <c r="AJ392" s="296"/>
      <c r="AK392" s="296"/>
      <c r="AL392" s="296"/>
    </row>
    <row r="393" spans="1:38" s="414" customFormat="1" ht="16.5" customHeight="1">
      <c r="A393" s="284" t="str">
        <f>IF('Data invoice'!J321=0,"",'Data invoice'!K321)</f>
        <v/>
      </c>
      <c r="B393" s="284" t="str">
        <f>IF('Data invoice'!K321=0,"",'Data invoice'!L321)</f>
        <v/>
      </c>
      <c r="C393" s="284" t="str">
        <f>IF('Data invoice'!L321=0,"",'Data invoice'!M321)</f>
        <v/>
      </c>
      <c r="D393" s="284" t="str">
        <f>IF('Data invoice'!M321=0,"",'Data invoice'!N321)</f>
        <v/>
      </c>
      <c r="E393" s="284" t="str">
        <f>IF('Data invoice'!N321=0,"",'Data invoice'!O321)</f>
        <v/>
      </c>
      <c r="F393" s="284" t="str">
        <f>IF('Data invoice'!O321=0,"",'Data invoice'!P321)</f>
        <v/>
      </c>
      <c r="G393" s="284" t="str">
        <f>IF('Data invoice'!P321=0,"",'Data invoice'!Q321)</f>
        <v/>
      </c>
      <c r="H393" s="284" t="str">
        <f>IF('Data invoice'!Q321=0,"",'Data invoice'!R321)</f>
        <v/>
      </c>
      <c r="I393" s="320" t="str">
        <f>IF('Data invoice'!R321=0,"",'Data invoice'!S321)</f>
        <v/>
      </c>
      <c r="J393" s="367" t="str">
        <f>IF('Data invoice'!S321=0,"",'Data invoice'!T321)</f>
        <v/>
      </c>
      <c r="L393" s="279"/>
      <c r="M393" s="279"/>
      <c r="N393" s="279"/>
      <c r="O393" s="279"/>
      <c r="P393" s="279"/>
      <c r="Q393" s="279"/>
      <c r="R393" s="279"/>
      <c r="S393" s="279"/>
      <c r="T393" s="279"/>
      <c r="U393" s="279"/>
      <c r="V393" s="279"/>
      <c r="W393" s="279"/>
      <c r="X393" s="279"/>
      <c r="Y393" s="279"/>
      <c r="Z393" s="279"/>
      <c r="AA393" s="279"/>
      <c r="AB393" s="296"/>
      <c r="AC393" s="296"/>
      <c r="AD393" s="296"/>
      <c r="AE393" s="296"/>
      <c r="AF393" s="296"/>
      <c r="AG393" s="296"/>
      <c r="AH393" s="296"/>
      <c r="AI393" s="296"/>
      <c r="AJ393" s="296"/>
      <c r="AK393" s="296"/>
      <c r="AL393" s="296"/>
    </row>
    <row r="394" spans="1:38" s="414" customFormat="1" ht="16.5" customHeight="1">
      <c r="A394" s="284" t="str">
        <f>IF('Data invoice'!J322=0,"",'Data invoice'!K322)</f>
        <v/>
      </c>
      <c r="B394" s="284" t="str">
        <f>IF('Data invoice'!K322=0,"",'Data invoice'!L322)</f>
        <v/>
      </c>
      <c r="C394" s="284" t="str">
        <f>IF('Data invoice'!L322=0,"",'Data invoice'!M322)</f>
        <v/>
      </c>
      <c r="D394" s="284" t="str">
        <f>IF('Data invoice'!M322=0,"",'Data invoice'!N322)</f>
        <v/>
      </c>
      <c r="E394" s="284" t="str">
        <f>IF('Data invoice'!N322=0,"",'Data invoice'!O322)</f>
        <v/>
      </c>
      <c r="F394" s="284" t="str">
        <f>IF('Data invoice'!O322=0,"",'Data invoice'!P322)</f>
        <v/>
      </c>
      <c r="G394" s="284" t="str">
        <f>IF('Data invoice'!P322=0,"",'Data invoice'!Q322)</f>
        <v/>
      </c>
      <c r="H394" s="284" t="str">
        <f>IF('Data invoice'!Q322=0,"",'Data invoice'!R322)</f>
        <v/>
      </c>
      <c r="I394" s="320" t="str">
        <f>IF('Data invoice'!R322=0,"",'Data invoice'!S322)</f>
        <v/>
      </c>
      <c r="J394" s="367" t="str">
        <f>IF('Data invoice'!S322=0,"",'Data invoice'!T322)</f>
        <v/>
      </c>
      <c r="L394" s="279"/>
      <c r="M394" s="279"/>
      <c r="N394" s="279"/>
      <c r="O394" s="279"/>
      <c r="P394" s="279"/>
      <c r="Q394" s="279"/>
      <c r="R394" s="279"/>
      <c r="S394" s="279"/>
      <c r="T394" s="279"/>
      <c r="U394" s="279"/>
      <c r="V394" s="279"/>
      <c r="W394" s="279"/>
      <c r="X394" s="279"/>
      <c r="Y394" s="279"/>
      <c r="Z394" s="279"/>
      <c r="AA394" s="279"/>
      <c r="AB394" s="296"/>
      <c r="AC394" s="296"/>
      <c r="AD394" s="296"/>
      <c r="AE394" s="296"/>
      <c r="AF394" s="296"/>
      <c r="AG394" s="296"/>
      <c r="AH394" s="296"/>
      <c r="AI394" s="296"/>
      <c r="AJ394" s="296"/>
      <c r="AK394" s="296"/>
      <c r="AL394" s="296"/>
    </row>
    <row r="395" spans="1:38" s="414" customFormat="1" ht="16.5" customHeight="1">
      <c r="A395" s="284" t="str">
        <f>IF('Data invoice'!J323=0,"",'Data invoice'!K323)</f>
        <v/>
      </c>
      <c r="B395" s="284" t="str">
        <f>IF('Data invoice'!K323=0,"",'Data invoice'!L323)</f>
        <v/>
      </c>
      <c r="C395" s="284" t="str">
        <f>IF('Data invoice'!L323=0,"",'Data invoice'!M323)</f>
        <v/>
      </c>
      <c r="D395" s="284" t="str">
        <f>IF('Data invoice'!M323=0,"",'Data invoice'!N323)</f>
        <v/>
      </c>
      <c r="E395" s="284" t="str">
        <f>IF('Data invoice'!N323=0,"",'Data invoice'!O323)</f>
        <v/>
      </c>
      <c r="F395" s="284" t="str">
        <f>IF('Data invoice'!O323=0,"",'Data invoice'!P323)</f>
        <v/>
      </c>
      <c r="G395" s="284" t="str">
        <f>IF('Data invoice'!P323=0,"",'Data invoice'!Q323)</f>
        <v/>
      </c>
      <c r="H395" s="284" t="str">
        <f>IF('Data invoice'!Q323=0,"",'Data invoice'!R323)</f>
        <v/>
      </c>
      <c r="I395" s="320" t="str">
        <f>IF('Data invoice'!R323=0,"",'Data invoice'!S323)</f>
        <v/>
      </c>
      <c r="J395" s="367" t="str">
        <f>IF('Data invoice'!S323=0,"",'Data invoice'!T323)</f>
        <v/>
      </c>
      <c r="L395" s="279"/>
      <c r="M395" s="279"/>
      <c r="N395" s="279"/>
      <c r="O395" s="279"/>
      <c r="P395" s="279"/>
      <c r="Q395" s="279"/>
      <c r="R395" s="279"/>
      <c r="S395" s="279"/>
      <c r="T395" s="279"/>
      <c r="U395" s="279"/>
      <c r="V395" s="279"/>
      <c r="W395" s="279"/>
      <c r="X395" s="279"/>
      <c r="Y395" s="279"/>
      <c r="Z395" s="279"/>
      <c r="AA395" s="279"/>
      <c r="AB395" s="296"/>
      <c r="AC395" s="296"/>
      <c r="AD395" s="296"/>
      <c r="AE395" s="296"/>
      <c r="AF395" s="296"/>
      <c r="AG395" s="296"/>
      <c r="AH395" s="296"/>
      <c r="AI395" s="296"/>
      <c r="AJ395" s="296"/>
      <c r="AK395" s="296"/>
      <c r="AL395" s="296"/>
    </row>
    <row r="396" spans="1:38" s="414" customFormat="1" ht="16.5" customHeight="1">
      <c r="A396" s="284" t="str">
        <f>IF('Data invoice'!J324=0,"",'Data invoice'!K324)</f>
        <v/>
      </c>
      <c r="B396" s="284" t="str">
        <f>IF('Data invoice'!K324=0,"",'Data invoice'!L324)</f>
        <v/>
      </c>
      <c r="C396" s="284" t="str">
        <f>IF('Data invoice'!L324=0,"",'Data invoice'!M324)</f>
        <v/>
      </c>
      <c r="D396" s="284" t="str">
        <f>IF('Data invoice'!M324=0,"",'Data invoice'!N324)</f>
        <v/>
      </c>
      <c r="E396" s="284" t="str">
        <f>IF('Data invoice'!N324=0,"",'Data invoice'!O324)</f>
        <v/>
      </c>
      <c r="F396" s="284" t="str">
        <f>IF('Data invoice'!O324=0,"",'Data invoice'!P324)</f>
        <v/>
      </c>
      <c r="G396" s="284" t="str">
        <f>IF('Data invoice'!P324=0,"",'Data invoice'!Q324)</f>
        <v/>
      </c>
      <c r="H396" s="284" t="str">
        <f>IF('Data invoice'!Q324=0,"",'Data invoice'!R324)</f>
        <v/>
      </c>
      <c r="I396" s="320" t="str">
        <f>IF('Data invoice'!R324=0,"",'Data invoice'!S324)</f>
        <v/>
      </c>
      <c r="J396" s="367" t="str">
        <f>IF('Data invoice'!S324=0,"",'Data invoice'!T324)</f>
        <v/>
      </c>
      <c r="L396" s="279"/>
      <c r="M396" s="279"/>
      <c r="N396" s="279"/>
      <c r="O396" s="279"/>
      <c r="P396" s="279"/>
      <c r="Q396" s="279"/>
      <c r="R396" s="279"/>
      <c r="S396" s="279"/>
      <c r="T396" s="279"/>
      <c r="U396" s="279"/>
      <c r="V396" s="279"/>
      <c r="W396" s="279"/>
      <c r="X396" s="279"/>
      <c r="Y396" s="279"/>
      <c r="Z396" s="279"/>
      <c r="AA396" s="279"/>
      <c r="AB396" s="296"/>
      <c r="AC396" s="296"/>
      <c r="AD396" s="296"/>
      <c r="AE396" s="296"/>
      <c r="AF396" s="296"/>
      <c r="AG396" s="296"/>
      <c r="AH396" s="296"/>
      <c r="AI396" s="296"/>
      <c r="AJ396" s="296"/>
      <c r="AK396" s="296"/>
      <c r="AL396" s="296"/>
    </row>
    <row r="397" spans="1:38" s="414" customFormat="1" ht="16.5" customHeight="1">
      <c r="A397" s="284" t="str">
        <f>IF('Data invoice'!J327=0,"",'Data invoice'!K327)</f>
        <v/>
      </c>
      <c r="B397" s="284" t="str">
        <f>IF('Data invoice'!K327=0,"",'Data invoice'!L327)</f>
        <v/>
      </c>
      <c r="C397" s="284" t="str">
        <f>IF('Data invoice'!L327=0,"",'Data invoice'!M327)</f>
        <v/>
      </c>
      <c r="D397" s="284" t="str">
        <f>IF('Data invoice'!M327=0,"",'Data invoice'!N327)</f>
        <v/>
      </c>
      <c r="E397" s="284" t="str">
        <f>IF('Data invoice'!N327=0,"",'Data invoice'!O327)</f>
        <v/>
      </c>
      <c r="F397" s="284" t="str">
        <f>IF('Data invoice'!O327=0,"",'Data invoice'!P327)</f>
        <v/>
      </c>
      <c r="G397" s="284" t="str">
        <f>IF('Data invoice'!P327=0,"",'Data invoice'!Q327)</f>
        <v/>
      </c>
      <c r="H397" s="284" t="str">
        <f>IF('Data invoice'!Q327=0,"",'Data invoice'!R327)</f>
        <v/>
      </c>
      <c r="I397" s="320" t="str">
        <f>IF('Data invoice'!R327=0,"",'Data invoice'!S327)</f>
        <v/>
      </c>
      <c r="J397" s="367" t="str">
        <f>IF('Data invoice'!S327=0,"",'Data invoice'!T327)</f>
        <v/>
      </c>
      <c r="L397" s="279"/>
      <c r="M397" s="279"/>
      <c r="N397" s="279"/>
      <c r="O397" s="279"/>
      <c r="P397" s="279"/>
      <c r="Q397" s="279"/>
      <c r="R397" s="279"/>
      <c r="S397" s="279"/>
      <c r="T397" s="279"/>
      <c r="U397" s="279"/>
      <c r="V397" s="279"/>
      <c r="W397" s="279"/>
      <c r="X397" s="279"/>
      <c r="Y397" s="279"/>
      <c r="Z397" s="279"/>
      <c r="AA397" s="279"/>
      <c r="AB397" s="296"/>
      <c r="AC397" s="296"/>
      <c r="AD397" s="296"/>
      <c r="AE397" s="296"/>
      <c r="AF397" s="296"/>
      <c r="AG397" s="296"/>
      <c r="AH397" s="296"/>
      <c r="AI397" s="296"/>
      <c r="AJ397" s="296"/>
      <c r="AK397" s="296"/>
      <c r="AL397" s="296"/>
    </row>
    <row r="398" spans="1:38" s="414" customFormat="1" ht="16.5" customHeight="1">
      <c r="A398" s="284" t="str">
        <f>IF('Data invoice'!J328=0,"",'Data invoice'!K328)</f>
        <v/>
      </c>
      <c r="B398" s="284" t="str">
        <f>IF('Data invoice'!K328=0,"",'Data invoice'!L328)</f>
        <v/>
      </c>
      <c r="C398" s="284" t="str">
        <f>IF('Data invoice'!L328=0,"",'Data invoice'!M328)</f>
        <v/>
      </c>
      <c r="D398" s="284" t="str">
        <f>IF('Data invoice'!M328=0,"",'Data invoice'!N328)</f>
        <v/>
      </c>
      <c r="E398" s="284" t="str">
        <f>IF('Data invoice'!N328=0,"",'Data invoice'!O328)</f>
        <v/>
      </c>
      <c r="F398" s="284" t="str">
        <f>IF('Data invoice'!O328=0,"",'Data invoice'!P328)</f>
        <v/>
      </c>
      <c r="G398" s="284" t="str">
        <f>IF('Data invoice'!P328=0,"",'Data invoice'!Q328)</f>
        <v/>
      </c>
      <c r="H398" s="284" t="str">
        <f>IF('Data invoice'!Q328=0,"",'Data invoice'!R328)</f>
        <v/>
      </c>
      <c r="I398" s="320" t="str">
        <f>IF('Data invoice'!R328=0,"",'Data invoice'!S328)</f>
        <v/>
      </c>
      <c r="J398" s="367" t="str">
        <f>IF('Data invoice'!S328=0,"",'Data invoice'!T328)</f>
        <v/>
      </c>
      <c r="L398" s="279"/>
      <c r="M398" s="279"/>
      <c r="N398" s="279"/>
      <c r="O398" s="279"/>
      <c r="P398" s="279"/>
      <c r="Q398" s="279"/>
      <c r="R398" s="279"/>
      <c r="S398" s="279"/>
      <c r="T398" s="279"/>
      <c r="U398" s="279"/>
      <c r="V398" s="279"/>
      <c r="W398" s="279"/>
      <c r="X398" s="279"/>
      <c r="Y398" s="279"/>
      <c r="Z398" s="279"/>
      <c r="AA398" s="279"/>
      <c r="AB398" s="296"/>
      <c r="AC398" s="296"/>
      <c r="AD398" s="296"/>
      <c r="AE398" s="296"/>
      <c r="AF398" s="296"/>
      <c r="AG398" s="296"/>
      <c r="AH398" s="296"/>
      <c r="AI398" s="296"/>
      <c r="AJ398" s="296"/>
      <c r="AK398" s="296"/>
      <c r="AL398" s="296"/>
    </row>
    <row r="399" spans="1:38" s="414" customFormat="1" ht="16.5" customHeight="1">
      <c r="A399" s="284" t="str">
        <f>IF('Data invoice'!J329=0,"",'Data invoice'!K329)</f>
        <v/>
      </c>
      <c r="B399" s="284" t="str">
        <f>IF('Data invoice'!K329=0,"",'Data invoice'!L329)</f>
        <v/>
      </c>
      <c r="C399" s="284" t="str">
        <f>IF('Data invoice'!L329=0,"",'Data invoice'!M329)</f>
        <v/>
      </c>
      <c r="D399" s="284" t="str">
        <f>IF('Data invoice'!M329=0,"",'Data invoice'!N329)</f>
        <v/>
      </c>
      <c r="E399" s="284" t="str">
        <f>IF('Data invoice'!N329=0,"",'Data invoice'!O329)</f>
        <v/>
      </c>
      <c r="F399" s="284" t="str">
        <f>IF('Data invoice'!O329=0,"",'Data invoice'!P329)</f>
        <v/>
      </c>
      <c r="G399" s="284" t="str">
        <f>IF('Data invoice'!P329=0,"",'Data invoice'!Q329)</f>
        <v/>
      </c>
      <c r="H399" s="284" t="str">
        <f>IF('Data invoice'!Q329=0,"",'Data invoice'!R329)</f>
        <v/>
      </c>
      <c r="I399" s="320" t="str">
        <f>IF('Data invoice'!R329=0,"",'Data invoice'!S329)</f>
        <v/>
      </c>
      <c r="J399" s="367" t="str">
        <f>IF('Data invoice'!S329=0,"",'Data invoice'!T329)</f>
        <v/>
      </c>
      <c r="L399" s="279"/>
      <c r="M399" s="279"/>
      <c r="N399" s="279"/>
      <c r="O399" s="279"/>
      <c r="P399" s="279"/>
      <c r="Q399" s="279"/>
      <c r="R399" s="279"/>
      <c r="S399" s="279"/>
      <c r="T399" s="279"/>
      <c r="U399" s="279"/>
      <c r="V399" s="279"/>
      <c r="W399" s="279"/>
      <c r="X399" s="279"/>
      <c r="Y399" s="279"/>
      <c r="Z399" s="279"/>
      <c r="AA399" s="279"/>
      <c r="AB399" s="296"/>
      <c r="AC399" s="296"/>
      <c r="AD399" s="296"/>
      <c r="AE399" s="296"/>
      <c r="AF399" s="296"/>
      <c r="AG399" s="296"/>
      <c r="AH399" s="296"/>
      <c r="AI399" s="296"/>
      <c r="AJ399" s="296"/>
      <c r="AK399" s="296"/>
      <c r="AL399" s="296"/>
    </row>
    <row r="400" spans="1:38" s="414" customFormat="1" ht="16.5" customHeight="1">
      <c r="A400" s="284" t="str">
        <f>IF('Data invoice'!J330=0,"",'Data invoice'!K330)</f>
        <v/>
      </c>
      <c r="B400" s="284" t="str">
        <f>IF('Data invoice'!K330=0,"",'Data invoice'!L330)</f>
        <v/>
      </c>
      <c r="C400" s="284" t="str">
        <f>IF('Data invoice'!L330=0,"",'Data invoice'!M330)</f>
        <v/>
      </c>
      <c r="D400" s="284" t="str">
        <f>IF('Data invoice'!M330=0,"",'Data invoice'!N330)</f>
        <v/>
      </c>
      <c r="E400" s="284" t="str">
        <f>IF('Data invoice'!N330=0,"",'Data invoice'!O330)</f>
        <v/>
      </c>
      <c r="F400" s="284" t="str">
        <f>IF('Data invoice'!O330=0,"",'Data invoice'!P330)</f>
        <v/>
      </c>
      <c r="G400" s="284" t="str">
        <f>IF('Data invoice'!P330=0,"",'Data invoice'!Q330)</f>
        <v/>
      </c>
      <c r="H400" s="284" t="str">
        <f>IF('Data invoice'!Q330=0,"",'Data invoice'!R330)</f>
        <v/>
      </c>
      <c r="I400" s="320" t="str">
        <f>IF('Data invoice'!R330=0,"",'Data invoice'!S330)</f>
        <v/>
      </c>
      <c r="J400" s="367" t="str">
        <f>IF('Data invoice'!S330=0,"",'Data invoice'!T330)</f>
        <v/>
      </c>
      <c r="L400" s="279"/>
      <c r="M400" s="279"/>
      <c r="N400" s="279"/>
      <c r="O400" s="279"/>
      <c r="P400" s="279"/>
      <c r="Q400" s="279"/>
      <c r="R400" s="279"/>
      <c r="S400" s="279"/>
      <c r="T400" s="279"/>
      <c r="U400" s="279"/>
      <c r="V400" s="279"/>
      <c r="W400" s="279"/>
      <c r="X400" s="279"/>
      <c r="Y400" s="279"/>
      <c r="Z400" s="279"/>
      <c r="AA400" s="279"/>
      <c r="AB400" s="296"/>
      <c r="AC400" s="296"/>
      <c r="AD400" s="296"/>
      <c r="AE400" s="296"/>
      <c r="AF400" s="296"/>
      <c r="AG400" s="296"/>
      <c r="AH400" s="296"/>
      <c r="AI400" s="296"/>
      <c r="AJ400" s="296"/>
      <c r="AK400" s="296"/>
      <c r="AL400" s="296"/>
    </row>
    <row r="401" spans="1:38" s="414" customFormat="1" ht="16.5" customHeight="1">
      <c r="A401" s="284" t="str">
        <f>IF('Data invoice'!J331=0,"",'Data invoice'!K331)</f>
        <v/>
      </c>
      <c r="B401" s="284" t="str">
        <f>IF('Data invoice'!K331=0,"",'Data invoice'!L331)</f>
        <v/>
      </c>
      <c r="C401" s="284" t="str">
        <f>IF('Data invoice'!L331=0,"",'Data invoice'!M331)</f>
        <v/>
      </c>
      <c r="D401" s="284" t="str">
        <f>IF('Data invoice'!M331=0,"",'Data invoice'!N331)</f>
        <v/>
      </c>
      <c r="E401" s="284" t="str">
        <f>IF('Data invoice'!N331=0,"",'Data invoice'!O331)</f>
        <v/>
      </c>
      <c r="F401" s="284" t="str">
        <f>IF('Data invoice'!O331=0,"",'Data invoice'!P331)</f>
        <v/>
      </c>
      <c r="G401" s="284" t="str">
        <f>IF('Data invoice'!P331=0,"",'Data invoice'!Q331)</f>
        <v/>
      </c>
      <c r="H401" s="284" t="str">
        <f>IF('Data invoice'!Q331=0,"",'Data invoice'!R331)</f>
        <v/>
      </c>
      <c r="I401" s="320" t="str">
        <f>IF('Data invoice'!R331=0,"",'Data invoice'!S331)</f>
        <v/>
      </c>
      <c r="J401" s="367" t="str">
        <f>IF('Data invoice'!S331=0,"",'Data invoice'!T331)</f>
        <v/>
      </c>
      <c r="L401" s="279"/>
      <c r="M401" s="279"/>
      <c r="N401" s="279"/>
      <c r="O401" s="279"/>
      <c r="P401" s="279"/>
      <c r="Q401" s="279"/>
      <c r="R401" s="279"/>
      <c r="S401" s="279"/>
      <c r="T401" s="279"/>
      <c r="U401" s="279"/>
      <c r="V401" s="279"/>
      <c r="W401" s="279"/>
      <c r="X401" s="279"/>
      <c r="Y401" s="279"/>
      <c r="Z401" s="279"/>
      <c r="AA401" s="279"/>
      <c r="AB401" s="296"/>
      <c r="AC401" s="296"/>
      <c r="AD401" s="296"/>
      <c r="AE401" s="296"/>
      <c r="AF401" s="296"/>
      <c r="AG401" s="296"/>
      <c r="AH401" s="296"/>
      <c r="AI401" s="296"/>
      <c r="AJ401" s="296"/>
      <c r="AK401" s="296"/>
      <c r="AL401" s="296"/>
    </row>
    <row r="402" spans="1:38" s="414" customFormat="1" ht="16.5" customHeight="1">
      <c r="A402" s="284" t="str">
        <f>IF('Data invoice'!J332=0,"",'Data invoice'!K332)</f>
        <v/>
      </c>
      <c r="B402" s="284" t="str">
        <f>IF('Data invoice'!K332=0,"",'Data invoice'!L332)</f>
        <v/>
      </c>
      <c r="C402" s="284" t="str">
        <f>IF('Data invoice'!L332=0,"",'Data invoice'!M332)</f>
        <v/>
      </c>
      <c r="D402" s="284" t="str">
        <f>IF('Data invoice'!M332=0,"",'Data invoice'!N332)</f>
        <v/>
      </c>
      <c r="E402" s="284" t="str">
        <f>IF('Data invoice'!N332=0,"",'Data invoice'!O332)</f>
        <v/>
      </c>
      <c r="F402" s="284" t="str">
        <f>IF('Data invoice'!O332=0,"",'Data invoice'!P332)</f>
        <v/>
      </c>
      <c r="G402" s="284" t="str">
        <f>IF('Data invoice'!P332=0,"",'Data invoice'!Q332)</f>
        <v/>
      </c>
      <c r="H402" s="284" t="str">
        <f>IF('Data invoice'!Q332=0,"",'Data invoice'!R332)</f>
        <v/>
      </c>
      <c r="I402" s="320" t="str">
        <f>IF('Data invoice'!R332=0,"",'Data invoice'!S332)</f>
        <v/>
      </c>
      <c r="J402" s="367" t="str">
        <f>IF('Data invoice'!S332=0,"",'Data invoice'!T332)</f>
        <v/>
      </c>
      <c r="L402" s="279"/>
      <c r="M402" s="279"/>
      <c r="N402" s="279"/>
      <c r="O402" s="279"/>
      <c r="P402" s="279"/>
      <c r="Q402" s="279"/>
      <c r="R402" s="279"/>
      <c r="S402" s="279"/>
      <c r="T402" s="279"/>
      <c r="U402" s="279"/>
      <c r="V402" s="279"/>
      <c r="W402" s="279"/>
      <c r="X402" s="279"/>
      <c r="Y402" s="279"/>
      <c r="Z402" s="279"/>
      <c r="AA402" s="279"/>
      <c r="AB402" s="296"/>
      <c r="AC402" s="296"/>
      <c r="AD402" s="296"/>
      <c r="AE402" s="296"/>
      <c r="AF402" s="296"/>
      <c r="AG402" s="296"/>
      <c r="AH402" s="296"/>
      <c r="AI402" s="296"/>
      <c r="AJ402" s="296"/>
      <c r="AK402" s="296"/>
      <c r="AL402" s="296"/>
    </row>
    <row r="403" spans="1:38" s="414" customFormat="1" ht="16.5" customHeight="1">
      <c r="A403" s="284" t="str">
        <f>IF('Data invoice'!J333=0,"",'Data invoice'!K333)</f>
        <v/>
      </c>
      <c r="B403" s="284" t="str">
        <f>IF('Data invoice'!K333=0,"",'Data invoice'!L333)</f>
        <v/>
      </c>
      <c r="C403" s="284" t="str">
        <f>IF('Data invoice'!L333=0,"",'Data invoice'!M333)</f>
        <v/>
      </c>
      <c r="D403" s="284" t="str">
        <f>IF('Data invoice'!M333=0,"",'Data invoice'!N333)</f>
        <v/>
      </c>
      <c r="E403" s="284" t="str">
        <f>IF('Data invoice'!N333=0,"",'Data invoice'!O333)</f>
        <v/>
      </c>
      <c r="F403" s="284" t="str">
        <f>IF('Data invoice'!O333=0,"",'Data invoice'!P333)</f>
        <v/>
      </c>
      <c r="G403" s="284" t="str">
        <f>IF('Data invoice'!P333=0,"",'Data invoice'!Q333)</f>
        <v/>
      </c>
      <c r="H403" s="284" t="str">
        <f>IF('Data invoice'!Q333=0,"",'Data invoice'!R333)</f>
        <v/>
      </c>
      <c r="I403" s="320" t="str">
        <f>IF('Data invoice'!R333=0,"",'Data invoice'!S333)</f>
        <v/>
      </c>
      <c r="J403" s="367" t="str">
        <f>IF('Data invoice'!S333=0,"",'Data invoice'!T333)</f>
        <v/>
      </c>
      <c r="L403" s="279"/>
      <c r="M403" s="279"/>
      <c r="N403" s="279"/>
      <c r="O403" s="279"/>
      <c r="P403" s="279"/>
      <c r="Q403" s="279"/>
      <c r="R403" s="279"/>
      <c r="S403" s="279"/>
      <c r="T403" s="279"/>
      <c r="U403" s="279"/>
      <c r="V403" s="279"/>
      <c r="W403" s="279"/>
      <c r="X403" s="279"/>
      <c r="Y403" s="279"/>
      <c r="Z403" s="279"/>
      <c r="AA403" s="279"/>
      <c r="AB403" s="296"/>
      <c r="AC403" s="296"/>
      <c r="AD403" s="296"/>
      <c r="AE403" s="296"/>
      <c r="AF403" s="296"/>
      <c r="AG403" s="296"/>
      <c r="AH403" s="296"/>
      <c r="AI403" s="296"/>
      <c r="AJ403" s="296"/>
      <c r="AK403" s="296"/>
      <c r="AL403" s="296"/>
    </row>
    <row r="404" spans="1:38" s="414" customFormat="1" ht="16.5" customHeight="1">
      <c r="A404" s="284" t="e">
        <f>IF('Data invoice'!#REF!=0,"",'Data invoice'!#REF!)</f>
        <v>#REF!</v>
      </c>
      <c r="B404" s="284" t="e">
        <f>IF('Data invoice'!#REF!=0,"",'Data invoice'!#REF!)</f>
        <v>#REF!</v>
      </c>
      <c r="C404" s="284" t="e">
        <f>IF('Data invoice'!#REF!=0,"",'Data invoice'!#REF!)</f>
        <v>#REF!</v>
      </c>
      <c r="D404" s="284" t="e">
        <f>IF('Data invoice'!#REF!=0,"",'Data invoice'!#REF!)</f>
        <v>#REF!</v>
      </c>
      <c r="E404" s="284" t="e">
        <f>IF('Data invoice'!#REF!=0,"",'Data invoice'!#REF!)</f>
        <v>#REF!</v>
      </c>
      <c r="F404" s="284" t="e">
        <f>IF('Data invoice'!#REF!=0,"",'Data invoice'!#REF!)</f>
        <v>#REF!</v>
      </c>
      <c r="G404" s="284" t="e">
        <f>IF('Data invoice'!#REF!=0,"",'Data invoice'!#REF!)</f>
        <v>#REF!</v>
      </c>
      <c r="H404" s="284" t="e">
        <f>IF('Data invoice'!#REF!=0,"",'Data invoice'!#REF!)</f>
        <v>#REF!</v>
      </c>
      <c r="I404" s="320" t="e">
        <f>IF('Data invoice'!#REF!=0,"",'Data invoice'!#REF!)</f>
        <v>#REF!</v>
      </c>
      <c r="J404" s="367" t="e">
        <f>IF('Data invoice'!#REF!=0,"",'Data invoice'!#REF!)</f>
        <v>#REF!</v>
      </c>
      <c r="L404" s="279"/>
      <c r="M404" s="279"/>
      <c r="N404" s="279"/>
      <c r="O404" s="279"/>
      <c r="P404" s="279"/>
      <c r="Q404" s="279"/>
      <c r="R404" s="279"/>
      <c r="S404" s="279"/>
      <c r="T404" s="279"/>
      <c r="U404" s="279"/>
      <c r="V404" s="279"/>
      <c r="W404" s="279"/>
      <c r="X404" s="279"/>
      <c r="Y404" s="279"/>
      <c r="Z404" s="279"/>
      <c r="AA404" s="279"/>
      <c r="AB404" s="296"/>
      <c r="AC404" s="296"/>
      <c r="AD404" s="296"/>
      <c r="AE404" s="296"/>
      <c r="AF404" s="296"/>
      <c r="AG404" s="296"/>
      <c r="AH404" s="296"/>
      <c r="AI404" s="296"/>
      <c r="AJ404" s="296"/>
      <c r="AK404" s="296"/>
      <c r="AL404" s="296"/>
    </row>
    <row r="405" spans="1:38" s="414" customFormat="1" ht="16.5" customHeight="1">
      <c r="A405" s="284" t="str">
        <f>IF('Data invoice'!J334=0,"",'Data invoice'!K334)</f>
        <v/>
      </c>
      <c r="B405" s="284" t="str">
        <f>IF('Data invoice'!K334=0,"",'Data invoice'!L334)</f>
        <v/>
      </c>
      <c r="C405" s="284" t="str">
        <f>IF('Data invoice'!L334=0,"",'Data invoice'!M334)</f>
        <v/>
      </c>
      <c r="D405" s="284" t="str">
        <f>IF('Data invoice'!M334=0,"",'Data invoice'!N334)</f>
        <v/>
      </c>
      <c r="E405" s="284" t="str">
        <f>IF('Data invoice'!N334=0,"",'Data invoice'!O334)</f>
        <v/>
      </c>
      <c r="F405" s="284" t="str">
        <f>IF('Data invoice'!O334=0,"",'Data invoice'!P334)</f>
        <v/>
      </c>
      <c r="G405" s="284" t="str">
        <f>IF('Data invoice'!P334=0,"",'Data invoice'!Q334)</f>
        <v/>
      </c>
      <c r="H405" s="284" t="str">
        <f>IF('Data invoice'!Q334=0,"",'Data invoice'!R334)</f>
        <v/>
      </c>
      <c r="I405" s="320" t="str">
        <f>IF('Data invoice'!R334=0,"",'Data invoice'!S334)</f>
        <v/>
      </c>
      <c r="J405" s="367" t="str">
        <f>IF('Data invoice'!S334=0,"",'Data invoice'!T334)</f>
        <v/>
      </c>
      <c r="L405" s="279"/>
      <c r="M405" s="279"/>
      <c r="N405" s="279"/>
      <c r="O405" s="279"/>
      <c r="P405" s="279"/>
      <c r="Q405" s="279"/>
      <c r="R405" s="279"/>
      <c r="S405" s="279"/>
      <c r="T405" s="279"/>
      <c r="U405" s="279"/>
      <c r="V405" s="279"/>
      <c r="W405" s="279"/>
      <c r="X405" s="279"/>
      <c r="Y405" s="279"/>
      <c r="Z405" s="279"/>
      <c r="AA405" s="279"/>
      <c r="AB405" s="296"/>
      <c r="AC405" s="296"/>
      <c r="AD405" s="296"/>
      <c r="AE405" s="296"/>
      <c r="AF405" s="296"/>
      <c r="AG405" s="296"/>
      <c r="AH405" s="296"/>
      <c r="AI405" s="296"/>
      <c r="AJ405" s="296"/>
      <c r="AK405" s="296"/>
      <c r="AL405" s="296"/>
    </row>
    <row r="406" spans="1:38" s="414" customFormat="1" ht="16.5" customHeight="1">
      <c r="A406" s="284" t="str">
        <f>IF('Data invoice'!J335=0,"",'Data invoice'!K335)</f>
        <v/>
      </c>
      <c r="B406" s="284" t="str">
        <f>IF('Data invoice'!K335=0,"",'Data invoice'!L335)</f>
        <v/>
      </c>
      <c r="C406" s="284" t="str">
        <f>IF('Data invoice'!L335=0,"",'Data invoice'!M335)</f>
        <v/>
      </c>
      <c r="D406" s="284" t="str">
        <f>IF('Data invoice'!M335=0,"",'Data invoice'!N335)</f>
        <v/>
      </c>
      <c r="E406" s="284" t="str">
        <f>IF('Data invoice'!N335=0,"",'Data invoice'!O335)</f>
        <v/>
      </c>
      <c r="F406" s="284" t="str">
        <f>IF('Data invoice'!O335=0,"",'Data invoice'!P335)</f>
        <v/>
      </c>
      <c r="G406" s="284" t="str">
        <f>IF('Data invoice'!P335=0,"",'Data invoice'!Q335)</f>
        <v/>
      </c>
      <c r="H406" s="284" t="str">
        <f>IF('Data invoice'!Q335=0,"",'Data invoice'!R335)</f>
        <v/>
      </c>
      <c r="I406" s="320" t="str">
        <f>IF('Data invoice'!R335=0,"",'Data invoice'!S335)</f>
        <v/>
      </c>
      <c r="J406" s="367" t="str">
        <f>IF('Data invoice'!S335=0,"",'Data invoice'!T335)</f>
        <v/>
      </c>
      <c r="L406" s="279"/>
      <c r="M406" s="279"/>
      <c r="N406" s="279"/>
      <c r="O406" s="279"/>
      <c r="P406" s="279"/>
      <c r="Q406" s="279"/>
      <c r="R406" s="279"/>
      <c r="S406" s="279"/>
      <c r="T406" s="279"/>
      <c r="U406" s="279"/>
      <c r="V406" s="279"/>
      <c r="W406" s="279"/>
      <c r="X406" s="279"/>
      <c r="Y406" s="279"/>
      <c r="Z406" s="279"/>
      <c r="AA406" s="279"/>
      <c r="AB406" s="296"/>
      <c r="AC406" s="296"/>
      <c r="AD406" s="296"/>
      <c r="AE406" s="296"/>
      <c r="AF406" s="296"/>
      <c r="AG406" s="296"/>
      <c r="AH406" s="296"/>
      <c r="AI406" s="296"/>
      <c r="AJ406" s="296"/>
      <c r="AK406" s="296"/>
      <c r="AL406" s="296"/>
    </row>
    <row r="407" spans="1:38" s="414" customFormat="1" ht="16.5" customHeight="1">
      <c r="A407" s="284" t="str">
        <f>IF('Data invoice'!J336=0,"",'Data invoice'!K336)</f>
        <v/>
      </c>
      <c r="B407" s="284" t="str">
        <f>IF('Data invoice'!K336=0,"",'Data invoice'!L336)</f>
        <v/>
      </c>
      <c r="C407" s="284" t="str">
        <f>IF('Data invoice'!L336=0,"",'Data invoice'!M336)</f>
        <v/>
      </c>
      <c r="D407" s="284" t="str">
        <f>IF('Data invoice'!M336=0,"",'Data invoice'!N336)</f>
        <v/>
      </c>
      <c r="E407" s="284" t="str">
        <f>IF('Data invoice'!N336=0,"",'Data invoice'!O336)</f>
        <v/>
      </c>
      <c r="F407" s="284" t="str">
        <f>IF('Data invoice'!O336=0,"",'Data invoice'!P336)</f>
        <v/>
      </c>
      <c r="G407" s="284" t="str">
        <f>IF('Data invoice'!P336=0,"",'Data invoice'!Q336)</f>
        <v/>
      </c>
      <c r="H407" s="284" t="str">
        <f>IF('Data invoice'!Q336=0,"",'Data invoice'!R336)</f>
        <v/>
      </c>
      <c r="I407" s="320" t="str">
        <f>IF('Data invoice'!R336=0,"",'Data invoice'!S336)</f>
        <v/>
      </c>
      <c r="J407" s="367" t="str">
        <f>IF('Data invoice'!S336=0,"",'Data invoice'!T336)</f>
        <v/>
      </c>
      <c r="L407" s="279"/>
      <c r="M407" s="279"/>
      <c r="N407" s="279"/>
      <c r="O407" s="279"/>
      <c r="P407" s="279"/>
      <c r="Q407" s="279"/>
      <c r="R407" s="279"/>
      <c r="S407" s="279"/>
      <c r="T407" s="279"/>
      <c r="U407" s="279"/>
      <c r="V407" s="279"/>
      <c r="W407" s="279"/>
      <c r="X407" s="279"/>
      <c r="Y407" s="279"/>
      <c r="Z407" s="279"/>
      <c r="AA407" s="279"/>
      <c r="AB407" s="296"/>
      <c r="AC407" s="296"/>
      <c r="AD407" s="296"/>
      <c r="AE407" s="296"/>
      <c r="AF407" s="296"/>
      <c r="AG407" s="296"/>
      <c r="AH407" s="296"/>
      <c r="AI407" s="296"/>
      <c r="AJ407" s="296"/>
      <c r="AK407" s="296"/>
      <c r="AL407" s="296"/>
    </row>
    <row r="408" spans="1:38" s="414" customFormat="1" ht="16.5" customHeight="1">
      <c r="A408" s="284" t="str">
        <f>IF('Data invoice'!J337=0,"",'Data invoice'!K337)</f>
        <v/>
      </c>
      <c r="B408" s="284" t="str">
        <f>IF('Data invoice'!K337=0,"",'Data invoice'!L337)</f>
        <v/>
      </c>
      <c r="C408" s="284" t="str">
        <f>IF('Data invoice'!L337=0,"",'Data invoice'!M337)</f>
        <v/>
      </c>
      <c r="D408" s="284" t="str">
        <f>IF('Data invoice'!M337=0,"",'Data invoice'!N337)</f>
        <v/>
      </c>
      <c r="E408" s="284" t="str">
        <f>IF('Data invoice'!N337=0,"",'Data invoice'!O337)</f>
        <v/>
      </c>
      <c r="F408" s="284" t="str">
        <f>IF('Data invoice'!O337=0,"",'Data invoice'!P337)</f>
        <v/>
      </c>
      <c r="G408" s="284" t="str">
        <f>IF('Data invoice'!P337=0,"",'Data invoice'!Q337)</f>
        <v/>
      </c>
      <c r="H408" s="284" t="str">
        <f>IF('Data invoice'!Q337=0,"",'Data invoice'!R337)</f>
        <v/>
      </c>
      <c r="I408" s="320" t="str">
        <f>IF('Data invoice'!R337=0,"",'Data invoice'!S337)</f>
        <v/>
      </c>
      <c r="J408" s="367" t="str">
        <f>IF('Data invoice'!S337=0,"",'Data invoice'!T337)</f>
        <v/>
      </c>
      <c r="L408" s="279"/>
      <c r="M408" s="279"/>
      <c r="N408" s="279"/>
      <c r="O408" s="279"/>
      <c r="P408" s="279"/>
      <c r="Q408" s="279"/>
      <c r="R408" s="279"/>
      <c r="S408" s="279"/>
      <c r="T408" s="279"/>
      <c r="U408" s="279"/>
      <c r="V408" s="279"/>
      <c r="W408" s="279"/>
      <c r="X408" s="279"/>
      <c r="Y408" s="279"/>
      <c r="Z408" s="279"/>
      <c r="AA408" s="279"/>
      <c r="AB408" s="296"/>
      <c r="AC408" s="296"/>
      <c r="AD408" s="296"/>
      <c r="AE408" s="296"/>
      <c r="AF408" s="296"/>
      <c r="AG408" s="296"/>
      <c r="AH408" s="296"/>
      <c r="AI408" s="296"/>
      <c r="AJ408" s="296"/>
      <c r="AK408" s="296"/>
      <c r="AL408" s="296"/>
    </row>
    <row r="409" spans="1:38" s="414" customFormat="1" ht="16.5" customHeight="1">
      <c r="A409" s="284" t="str">
        <f>IF('Data invoice'!J338=0,"",'Data invoice'!K338)</f>
        <v/>
      </c>
      <c r="B409" s="284" t="str">
        <f>IF('Data invoice'!K338=0,"",'Data invoice'!L338)</f>
        <v/>
      </c>
      <c r="C409" s="284" t="str">
        <f>IF('Data invoice'!L338=0,"",'Data invoice'!M338)</f>
        <v/>
      </c>
      <c r="D409" s="284" t="str">
        <f>IF('Data invoice'!M338=0,"",'Data invoice'!N338)</f>
        <v/>
      </c>
      <c r="E409" s="284" t="str">
        <f>IF('Data invoice'!N338=0,"",'Data invoice'!O338)</f>
        <v/>
      </c>
      <c r="F409" s="284" t="str">
        <f>IF('Data invoice'!O338=0,"",'Data invoice'!P338)</f>
        <v/>
      </c>
      <c r="G409" s="284" t="str">
        <f>IF('Data invoice'!P338=0,"",'Data invoice'!Q338)</f>
        <v/>
      </c>
      <c r="H409" s="284" t="str">
        <f>IF('Data invoice'!Q338=0,"",'Data invoice'!R338)</f>
        <v/>
      </c>
      <c r="I409" s="320" t="str">
        <f>IF('Data invoice'!R338=0,"",'Data invoice'!S338)</f>
        <v/>
      </c>
      <c r="J409" s="367" t="str">
        <f>IF('Data invoice'!S338=0,"",'Data invoice'!T338)</f>
        <v/>
      </c>
      <c r="L409" s="279"/>
      <c r="M409" s="279"/>
      <c r="N409" s="279"/>
      <c r="O409" s="279"/>
      <c r="P409" s="279"/>
      <c r="Q409" s="279"/>
      <c r="R409" s="279"/>
      <c r="S409" s="279"/>
      <c r="T409" s="279"/>
      <c r="U409" s="279"/>
      <c r="V409" s="279"/>
      <c r="W409" s="279"/>
      <c r="X409" s="279"/>
      <c r="Y409" s="279"/>
      <c r="Z409" s="279"/>
      <c r="AA409" s="279"/>
      <c r="AB409" s="296"/>
      <c r="AC409" s="296"/>
      <c r="AD409" s="296"/>
      <c r="AE409" s="296"/>
      <c r="AF409" s="296"/>
      <c r="AG409" s="296"/>
      <c r="AH409" s="296"/>
      <c r="AI409" s="296"/>
      <c r="AJ409" s="296"/>
      <c r="AK409" s="296"/>
      <c r="AL409" s="296"/>
    </row>
    <row r="410" spans="1:38" s="414" customFormat="1" ht="16.5" customHeight="1">
      <c r="A410" s="284" t="str">
        <f>IF('Data invoice'!J339=0,"",'Data invoice'!K339)</f>
        <v/>
      </c>
      <c r="B410" s="284" t="str">
        <f>IF('Data invoice'!K339=0,"",'Data invoice'!L339)</f>
        <v/>
      </c>
      <c r="C410" s="284" t="str">
        <f>IF('Data invoice'!L339=0,"",'Data invoice'!M339)</f>
        <v/>
      </c>
      <c r="D410" s="284" t="str">
        <f>IF('Data invoice'!M339=0,"",'Data invoice'!N339)</f>
        <v/>
      </c>
      <c r="E410" s="284" t="str">
        <f>IF('Data invoice'!N339=0,"",'Data invoice'!O339)</f>
        <v/>
      </c>
      <c r="F410" s="284" t="str">
        <f>IF('Data invoice'!O339=0,"",'Data invoice'!P339)</f>
        <v/>
      </c>
      <c r="G410" s="284" t="str">
        <f>IF('Data invoice'!P339=0,"",'Data invoice'!Q339)</f>
        <v/>
      </c>
      <c r="H410" s="284" t="str">
        <f>IF('Data invoice'!Q339=0,"",'Data invoice'!R339)</f>
        <v/>
      </c>
      <c r="I410" s="320" t="str">
        <f>IF('Data invoice'!R339=0,"",'Data invoice'!S339)</f>
        <v/>
      </c>
      <c r="J410" s="367" t="str">
        <f>IF('Data invoice'!S339=0,"",'Data invoice'!T339)</f>
        <v/>
      </c>
      <c r="L410" s="279"/>
      <c r="M410" s="279"/>
      <c r="N410" s="279"/>
      <c r="O410" s="279"/>
      <c r="P410" s="279"/>
      <c r="Q410" s="279"/>
      <c r="R410" s="279"/>
      <c r="S410" s="279"/>
      <c r="T410" s="279"/>
      <c r="U410" s="279"/>
      <c r="V410" s="279"/>
      <c r="W410" s="279"/>
      <c r="X410" s="279"/>
      <c r="Y410" s="279"/>
      <c r="Z410" s="279"/>
      <c r="AA410" s="279"/>
      <c r="AB410" s="296"/>
      <c r="AC410" s="296"/>
      <c r="AD410" s="296"/>
      <c r="AE410" s="296"/>
      <c r="AF410" s="296"/>
      <c r="AG410" s="296"/>
      <c r="AH410" s="296"/>
      <c r="AI410" s="296"/>
      <c r="AJ410" s="296"/>
      <c r="AK410" s="296"/>
      <c r="AL410" s="296"/>
    </row>
    <row r="411" spans="1:38" s="414" customFormat="1" ht="16.5" customHeight="1">
      <c r="A411" s="284" t="str">
        <f>IF('Data invoice'!J340=0,"",'Data invoice'!K340)</f>
        <v/>
      </c>
      <c r="B411" s="284" t="str">
        <f>IF('Data invoice'!K340=0,"",'Data invoice'!L340)</f>
        <v/>
      </c>
      <c r="C411" s="284" t="str">
        <f>IF('Data invoice'!L340=0,"",'Data invoice'!M340)</f>
        <v/>
      </c>
      <c r="D411" s="284" t="str">
        <f>IF('Data invoice'!M340=0,"",'Data invoice'!N340)</f>
        <v/>
      </c>
      <c r="E411" s="284" t="str">
        <f>IF('Data invoice'!N340=0,"",'Data invoice'!O340)</f>
        <v/>
      </c>
      <c r="F411" s="284" t="str">
        <f>IF('Data invoice'!O340=0,"",'Data invoice'!P340)</f>
        <v/>
      </c>
      <c r="G411" s="284" t="str">
        <f>IF('Data invoice'!P340=0,"",'Data invoice'!Q340)</f>
        <v/>
      </c>
      <c r="H411" s="284" t="str">
        <f>IF('Data invoice'!Q340=0,"",'Data invoice'!R340)</f>
        <v/>
      </c>
      <c r="I411" s="320" t="str">
        <f>IF('Data invoice'!R340=0,"",'Data invoice'!S340)</f>
        <v/>
      </c>
      <c r="J411" s="367" t="str">
        <f>IF('Data invoice'!S340=0,"",'Data invoice'!T340)</f>
        <v/>
      </c>
      <c r="L411" s="279"/>
      <c r="M411" s="279"/>
      <c r="N411" s="279"/>
      <c r="O411" s="279"/>
      <c r="P411" s="279"/>
      <c r="Q411" s="279"/>
      <c r="R411" s="279"/>
      <c r="S411" s="279"/>
      <c r="T411" s="279"/>
      <c r="U411" s="279"/>
      <c r="V411" s="279"/>
      <c r="W411" s="279"/>
      <c r="X411" s="279"/>
      <c r="Y411" s="279"/>
      <c r="Z411" s="279"/>
      <c r="AA411" s="279"/>
      <c r="AB411" s="296"/>
      <c r="AC411" s="296"/>
      <c r="AD411" s="296"/>
      <c r="AE411" s="296"/>
      <c r="AF411" s="296"/>
      <c r="AG411" s="296"/>
      <c r="AH411" s="296"/>
      <c r="AI411" s="296"/>
      <c r="AJ411" s="296"/>
      <c r="AK411" s="296"/>
      <c r="AL411" s="296"/>
    </row>
    <row r="412" spans="1:38" s="414" customFormat="1" ht="16.5" customHeight="1">
      <c r="A412" s="284" t="str">
        <f>IF('Data invoice'!J341=0,"",'Data invoice'!K341)</f>
        <v/>
      </c>
      <c r="B412" s="284" t="str">
        <f>IF('Data invoice'!K341=0,"",'Data invoice'!L341)</f>
        <v/>
      </c>
      <c r="C412" s="284" t="str">
        <f>IF('Data invoice'!L341=0,"",'Data invoice'!M341)</f>
        <v/>
      </c>
      <c r="D412" s="284" t="str">
        <f>IF('Data invoice'!M341=0,"",'Data invoice'!N341)</f>
        <v/>
      </c>
      <c r="E412" s="284" t="str">
        <f>IF('Data invoice'!N341=0,"",'Data invoice'!O341)</f>
        <v/>
      </c>
      <c r="F412" s="284" t="str">
        <f>IF('Data invoice'!O341=0,"",'Data invoice'!P341)</f>
        <v/>
      </c>
      <c r="G412" s="284" t="str">
        <f>IF('Data invoice'!P341=0,"",'Data invoice'!Q341)</f>
        <v/>
      </c>
      <c r="H412" s="284" t="str">
        <f>IF('Data invoice'!Q341=0,"",'Data invoice'!R341)</f>
        <v/>
      </c>
      <c r="I412" s="320" t="str">
        <f>IF('Data invoice'!R341=0,"",'Data invoice'!S341)</f>
        <v/>
      </c>
      <c r="J412" s="367" t="str">
        <f>IF('Data invoice'!S341=0,"",'Data invoice'!T341)</f>
        <v/>
      </c>
      <c r="L412" s="279"/>
      <c r="M412" s="279"/>
      <c r="N412" s="279"/>
      <c r="O412" s="279"/>
      <c r="P412" s="279"/>
      <c r="Q412" s="279"/>
      <c r="R412" s="279"/>
      <c r="S412" s="279"/>
      <c r="T412" s="279"/>
      <c r="U412" s="279"/>
      <c r="V412" s="279"/>
      <c r="W412" s="279"/>
      <c r="X412" s="279"/>
      <c r="Y412" s="279"/>
      <c r="Z412" s="279"/>
      <c r="AA412" s="279"/>
      <c r="AB412" s="296"/>
      <c r="AC412" s="296"/>
      <c r="AD412" s="296"/>
      <c r="AE412" s="296"/>
      <c r="AF412" s="296"/>
      <c r="AG412" s="296"/>
      <c r="AH412" s="296"/>
      <c r="AI412" s="296"/>
      <c r="AJ412" s="296"/>
      <c r="AK412" s="296"/>
      <c r="AL412" s="296"/>
    </row>
    <row r="413" spans="1:38" s="414" customFormat="1" ht="16.5" customHeight="1">
      <c r="A413" s="284" t="str">
        <f>IF('Data invoice'!J342=0,"",'Data invoice'!K342)</f>
        <v/>
      </c>
      <c r="B413" s="284" t="str">
        <f>IF('Data invoice'!K342=0,"",'Data invoice'!L342)</f>
        <v/>
      </c>
      <c r="C413" s="284" t="str">
        <f>IF('Data invoice'!L342=0,"",'Data invoice'!M342)</f>
        <v/>
      </c>
      <c r="D413" s="284" t="str">
        <f>IF('Data invoice'!M342=0,"",'Data invoice'!N342)</f>
        <v/>
      </c>
      <c r="E413" s="284" t="str">
        <f>IF('Data invoice'!N342=0,"",'Data invoice'!O342)</f>
        <v/>
      </c>
      <c r="F413" s="284" t="str">
        <f>IF('Data invoice'!O342=0,"",'Data invoice'!P342)</f>
        <v/>
      </c>
      <c r="G413" s="284" t="str">
        <f>IF('Data invoice'!P342=0,"",'Data invoice'!Q342)</f>
        <v/>
      </c>
      <c r="H413" s="284" t="str">
        <f>IF('Data invoice'!Q342=0,"",'Data invoice'!R342)</f>
        <v/>
      </c>
      <c r="I413" s="320" t="str">
        <f>IF('Data invoice'!R342=0,"",'Data invoice'!S342)</f>
        <v/>
      </c>
      <c r="J413" s="367" t="str">
        <f>IF('Data invoice'!S342=0,"",'Data invoice'!T342)</f>
        <v/>
      </c>
      <c r="L413" s="279"/>
      <c r="M413" s="279"/>
      <c r="N413" s="279"/>
      <c r="O413" s="279"/>
      <c r="P413" s="279"/>
      <c r="Q413" s="279"/>
      <c r="R413" s="279"/>
      <c r="S413" s="279"/>
      <c r="T413" s="279"/>
      <c r="U413" s="279"/>
      <c r="V413" s="279"/>
      <c r="W413" s="279"/>
      <c r="X413" s="279"/>
      <c r="Y413" s="279"/>
      <c r="Z413" s="279"/>
      <c r="AA413" s="279"/>
      <c r="AB413" s="296"/>
      <c r="AC413" s="296"/>
      <c r="AD413" s="296"/>
      <c r="AE413" s="296"/>
      <c r="AF413" s="296"/>
      <c r="AG413" s="296"/>
      <c r="AH413" s="296"/>
      <c r="AI413" s="296"/>
      <c r="AJ413" s="296"/>
      <c r="AK413" s="296"/>
      <c r="AL413" s="296"/>
    </row>
    <row r="414" spans="1:38" s="414" customFormat="1" ht="16.5" customHeight="1">
      <c r="A414" s="284" t="str">
        <f>IF('Data invoice'!J343=0,"",'Data invoice'!K343)</f>
        <v/>
      </c>
      <c r="B414" s="284" t="str">
        <f>IF('Data invoice'!K343=0,"",'Data invoice'!L343)</f>
        <v/>
      </c>
      <c r="C414" s="284" t="str">
        <f>IF('Data invoice'!L343=0,"",'Data invoice'!M343)</f>
        <v/>
      </c>
      <c r="D414" s="284" t="str">
        <f>IF('Data invoice'!M343=0,"",'Data invoice'!N343)</f>
        <v/>
      </c>
      <c r="E414" s="284" t="str">
        <f>IF('Data invoice'!N343=0,"",'Data invoice'!O343)</f>
        <v/>
      </c>
      <c r="F414" s="284" t="str">
        <f>IF('Data invoice'!O343=0,"",'Data invoice'!P343)</f>
        <v/>
      </c>
      <c r="G414" s="284" t="str">
        <f>IF('Data invoice'!P343=0,"",'Data invoice'!Q343)</f>
        <v/>
      </c>
      <c r="H414" s="284" t="str">
        <f>IF('Data invoice'!Q343=0,"",'Data invoice'!R343)</f>
        <v/>
      </c>
      <c r="I414" s="320" t="str">
        <f>IF('Data invoice'!R343=0,"",'Data invoice'!S343)</f>
        <v/>
      </c>
      <c r="J414" s="367" t="str">
        <f>IF('Data invoice'!S343=0,"",'Data invoice'!T343)</f>
        <v/>
      </c>
      <c r="L414" s="279"/>
      <c r="M414" s="279"/>
      <c r="N414" s="279"/>
      <c r="O414" s="279"/>
      <c r="P414" s="279"/>
      <c r="Q414" s="279"/>
      <c r="R414" s="279"/>
      <c r="S414" s="279"/>
      <c r="T414" s="279"/>
      <c r="U414" s="279"/>
      <c r="V414" s="279"/>
      <c r="W414" s="279"/>
      <c r="X414" s="279"/>
      <c r="Y414" s="279"/>
      <c r="Z414" s="279"/>
      <c r="AA414" s="279"/>
      <c r="AB414" s="296"/>
      <c r="AC414" s="296"/>
      <c r="AD414" s="296"/>
      <c r="AE414" s="296"/>
      <c r="AF414" s="296"/>
      <c r="AG414" s="296"/>
      <c r="AH414" s="296"/>
      <c r="AI414" s="296"/>
      <c r="AJ414" s="296"/>
      <c r="AK414" s="296"/>
      <c r="AL414" s="296"/>
    </row>
    <row r="415" spans="1:38" s="414" customFormat="1" ht="16.5" customHeight="1">
      <c r="A415" s="284" t="str">
        <f>IF('Data invoice'!J344=0,"",'Data invoice'!K344)</f>
        <v/>
      </c>
      <c r="B415" s="284" t="str">
        <f>IF('Data invoice'!K344=0,"",'Data invoice'!L344)</f>
        <v/>
      </c>
      <c r="C415" s="284" t="str">
        <f>IF('Data invoice'!L344=0,"",'Data invoice'!M344)</f>
        <v/>
      </c>
      <c r="D415" s="284" t="str">
        <f>IF('Data invoice'!M344=0,"",'Data invoice'!N344)</f>
        <v/>
      </c>
      <c r="E415" s="284" t="str">
        <f>IF('Data invoice'!N344=0,"",'Data invoice'!O344)</f>
        <v/>
      </c>
      <c r="F415" s="284" t="str">
        <f>IF('Data invoice'!O344=0,"",'Data invoice'!P344)</f>
        <v/>
      </c>
      <c r="G415" s="284" t="str">
        <f>IF('Data invoice'!P344=0,"",'Data invoice'!Q344)</f>
        <v/>
      </c>
      <c r="H415" s="284" t="str">
        <f>IF('Data invoice'!Q344=0,"",'Data invoice'!R344)</f>
        <v/>
      </c>
      <c r="I415" s="320" t="str">
        <f>IF('Data invoice'!R344=0,"",'Data invoice'!S344)</f>
        <v/>
      </c>
      <c r="J415" s="367" t="str">
        <f>IF('Data invoice'!S344=0,"",'Data invoice'!T344)</f>
        <v/>
      </c>
      <c r="L415" s="279"/>
      <c r="M415" s="279"/>
      <c r="N415" s="279"/>
      <c r="O415" s="279"/>
      <c r="P415" s="279"/>
      <c r="Q415" s="279"/>
      <c r="R415" s="279"/>
      <c r="S415" s="279"/>
      <c r="T415" s="279"/>
      <c r="U415" s="279"/>
      <c r="V415" s="279"/>
      <c r="W415" s="279"/>
      <c r="X415" s="279"/>
      <c r="Y415" s="279"/>
      <c r="Z415" s="279"/>
      <c r="AA415" s="279"/>
      <c r="AB415" s="296"/>
      <c r="AC415" s="296"/>
      <c r="AD415" s="296"/>
      <c r="AE415" s="296"/>
      <c r="AF415" s="296"/>
      <c r="AG415" s="296"/>
      <c r="AH415" s="296"/>
      <c r="AI415" s="296"/>
      <c r="AJ415" s="296"/>
      <c r="AK415" s="296"/>
      <c r="AL415" s="296"/>
    </row>
    <row r="416" spans="1:38" s="414" customFormat="1" ht="16.5" customHeight="1">
      <c r="A416" s="284" t="str">
        <f>IF('Data invoice'!J345=0,"",'Data invoice'!K345)</f>
        <v/>
      </c>
      <c r="B416" s="284" t="str">
        <f>IF('Data invoice'!K345=0,"",'Data invoice'!L345)</f>
        <v/>
      </c>
      <c r="C416" s="284" t="str">
        <f>IF('Data invoice'!L345=0,"",'Data invoice'!M345)</f>
        <v/>
      </c>
      <c r="D416" s="284" t="str">
        <f>IF('Data invoice'!M345=0,"",'Data invoice'!N345)</f>
        <v/>
      </c>
      <c r="E416" s="284" t="str">
        <f>IF('Data invoice'!N345=0,"",'Data invoice'!O345)</f>
        <v/>
      </c>
      <c r="F416" s="284" t="str">
        <f>IF('Data invoice'!O345=0,"",'Data invoice'!P345)</f>
        <v/>
      </c>
      <c r="G416" s="284" t="str">
        <f>IF('Data invoice'!P345=0,"",'Data invoice'!Q345)</f>
        <v/>
      </c>
      <c r="H416" s="284" t="str">
        <f>IF('Data invoice'!Q345=0,"",'Data invoice'!R345)</f>
        <v/>
      </c>
      <c r="I416" s="320" t="str">
        <f>IF('Data invoice'!R345=0,"",'Data invoice'!S345)</f>
        <v/>
      </c>
      <c r="J416" s="367" t="str">
        <f>IF('Data invoice'!S345=0,"",'Data invoice'!T345)</f>
        <v/>
      </c>
      <c r="L416" s="279"/>
      <c r="M416" s="279"/>
      <c r="N416" s="279"/>
      <c r="O416" s="279"/>
      <c r="P416" s="279"/>
      <c r="Q416" s="279"/>
      <c r="R416" s="279"/>
      <c r="S416" s="279"/>
      <c r="T416" s="279"/>
      <c r="U416" s="279"/>
      <c r="V416" s="279"/>
      <c r="W416" s="279"/>
      <c r="X416" s="279"/>
      <c r="Y416" s="279"/>
      <c r="Z416" s="279"/>
      <c r="AA416" s="279"/>
      <c r="AB416" s="296"/>
      <c r="AC416" s="296"/>
      <c r="AD416" s="296"/>
      <c r="AE416" s="296"/>
      <c r="AF416" s="296"/>
      <c r="AG416" s="296"/>
      <c r="AH416" s="296"/>
      <c r="AI416" s="296"/>
      <c r="AJ416" s="296"/>
      <c r="AK416" s="296"/>
      <c r="AL416" s="296"/>
    </row>
    <row r="417" spans="1:38" s="414" customFormat="1" ht="16.5" customHeight="1">
      <c r="A417" s="284" t="str">
        <f>IF('Data invoice'!J346=0,"",'Data invoice'!K346)</f>
        <v/>
      </c>
      <c r="B417" s="284" t="str">
        <f>IF('Data invoice'!K346=0,"",'Data invoice'!L346)</f>
        <v/>
      </c>
      <c r="C417" s="284" t="str">
        <f>IF('Data invoice'!L346=0,"",'Data invoice'!M346)</f>
        <v/>
      </c>
      <c r="D417" s="284" t="str">
        <f>IF('Data invoice'!M346=0,"",'Data invoice'!N346)</f>
        <v/>
      </c>
      <c r="E417" s="284" t="str">
        <f>IF('Data invoice'!N346=0,"",'Data invoice'!O346)</f>
        <v/>
      </c>
      <c r="F417" s="284" t="str">
        <f>IF('Data invoice'!O346=0,"",'Data invoice'!P346)</f>
        <v/>
      </c>
      <c r="G417" s="284" t="str">
        <f>IF('Data invoice'!P346=0,"",'Data invoice'!Q346)</f>
        <v/>
      </c>
      <c r="H417" s="284" t="str">
        <f>IF('Data invoice'!Q346=0,"",'Data invoice'!R346)</f>
        <v/>
      </c>
      <c r="I417" s="320" t="str">
        <f>IF('Data invoice'!R346=0,"",'Data invoice'!S346)</f>
        <v/>
      </c>
      <c r="J417" s="367" t="str">
        <f>IF('Data invoice'!S346=0,"",'Data invoice'!T346)</f>
        <v/>
      </c>
      <c r="L417" s="279"/>
      <c r="M417" s="279"/>
      <c r="N417" s="279"/>
      <c r="O417" s="279"/>
      <c r="P417" s="279"/>
      <c r="Q417" s="279"/>
      <c r="R417" s="279"/>
      <c r="S417" s="279"/>
      <c r="T417" s="279"/>
      <c r="U417" s="279"/>
      <c r="V417" s="279"/>
      <c r="W417" s="279"/>
      <c r="X417" s="279"/>
      <c r="Y417" s="279"/>
      <c r="Z417" s="279"/>
      <c r="AA417" s="279"/>
      <c r="AB417" s="296"/>
      <c r="AC417" s="296"/>
      <c r="AD417" s="296"/>
      <c r="AE417" s="296"/>
      <c r="AF417" s="296"/>
      <c r="AG417" s="296"/>
      <c r="AH417" s="296"/>
      <c r="AI417" s="296"/>
      <c r="AJ417" s="296"/>
      <c r="AK417" s="296"/>
      <c r="AL417" s="296"/>
    </row>
    <row r="418" spans="1:38" s="414" customFormat="1" ht="16.5" customHeight="1">
      <c r="A418" s="284" t="str">
        <f>IF('Data invoice'!J347=0,"",'Data invoice'!K347)</f>
        <v/>
      </c>
      <c r="B418" s="284" t="str">
        <f>IF('Data invoice'!K347=0,"",'Data invoice'!L347)</f>
        <v/>
      </c>
      <c r="C418" s="284" t="str">
        <f>IF('Data invoice'!L347=0,"",'Data invoice'!M347)</f>
        <v/>
      </c>
      <c r="D418" s="284" t="str">
        <f>IF('Data invoice'!M347=0,"",'Data invoice'!N347)</f>
        <v/>
      </c>
      <c r="E418" s="284" t="str">
        <f>IF('Data invoice'!N347=0,"",'Data invoice'!O347)</f>
        <v/>
      </c>
      <c r="F418" s="284" t="str">
        <f>IF('Data invoice'!O347=0,"",'Data invoice'!P347)</f>
        <v/>
      </c>
      <c r="G418" s="284" t="str">
        <f>IF('Data invoice'!P347=0,"",'Data invoice'!Q347)</f>
        <v/>
      </c>
      <c r="H418" s="284" t="str">
        <f>IF('Data invoice'!Q347=0,"",'Data invoice'!R347)</f>
        <v/>
      </c>
      <c r="I418" s="320" t="str">
        <f>IF('Data invoice'!R347=0,"",'Data invoice'!S347)</f>
        <v/>
      </c>
      <c r="J418" s="367" t="str">
        <f>IF('Data invoice'!S347=0,"",'Data invoice'!T347)</f>
        <v/>
      </c>
      <c r="L418" s="279"/>
      <c r="M418" s="279"/>
      <c r="N418" s="279"/>
      <c r="O418" s="279"/>
      <c r="P418" s="279"/>
      <c r="Q418" s="279"/>
      <c r="R418" s="279"/>
      <c r="S418" s="279"/>
      <c r="T418" s="279"/>
      <c r="U418" s="279"/>
      <c r="V418" s="279"/>
      <c r="W418" s="279"/>
      <c r="X418" s="279"/>
      <c r="Y418" s="279"/>
      <c r="Z418" s="279"/>
      <c r="AA418" s="279"/>
      <c r="AB418" s="296"/>
      <c r="AC418" s="296"/>
      <c r="AD418" s="296"/>
      <c r="AE418" s="296"/>
      <c r="AF418" s="296"/>
      <c r="AG418" s="296"/>
      <c r="AH418" s="296"/>
      <c r="AI418" s="296"/>
      <c r="AJ418" s="296"/>
      <c r="AK418" s="296"/>
      <c r="AL418" s="296"/>
    </row>
    <row r="419" spans="1:38" s="414" customFormat="1" ht="16.5" customHeight="1">
      <c r="A419" s="284" t="str">
        <f>IF('Data invoice'!J348=0,"",'Data invoice'!K348)</f>
        <v/>
      </c>
      <c r="B419" s="284" t="str">
        <f>IF('Data invoice'!K348=0,"",'Data invoice'!L348)</f>
        <v/>
      </c>
      <c r="C419" s="284" t="str">
        <f>IF('Data invoice'!L348=0,"",'Data invoice'!M348)</f>
        <v/>
      </c>
      <c r="D419" s="284" t="str">
        <f>IF('Data invoice'!M348=0,"",'Data invoice'!N348)</f>
        <v/>
      </c>
      <c r="E419" s="284" t="str">
        <f>IF('Data invoice'!N348=0,"",'Data invoice'!O348)</f>
        <v/>
      </c>
      <c r="F419" s="284" t="str">
        <f>IF('Data invoice'!O348=0,"",'Data invoice'!P348)</f>
        <v/>
      </c>
      <c r="G419" s="284" t="str">
        <f>IF('Data invoice'!P348=0,"",'Data invoice'!Q348)</f>
        <v/>
      </c>
      <c r="H419" s="284" t="str">
        <f>IF('Data invoice'!Q348=0,"",'Data invoice'!R348)</f>
        <v/>
      </c>
      <c r="I419" s="320" t="str">
        <f>IF('Data invoice'!R348=0,"",'Data invoice'!S348)</f>
        <v/>
      </c>
      <c r="J419" s="367" t="str">
        <f>IF('Data invoice'!S348=0,"",'Data invoice'!T348)</f>
        <v/>
      </c>
      <c r="L419" s="279"/>
      <c r="M419" s="279"/>
      <c r="N419" s="279"/>
      <c r="O419" s="279"/>
      <c r="P419" s="279"/>
      <c r="Q419" s="279"/>
      <c r="R419" s="279"/>
      <c r="S419" s="279"/>
      <c r="T419" s="279"/>
      <c r="U419" s="279"/>
      <c r="V419" s="279"/>
      <c r="W419" s="279"/>
      <c r="X419" s="279"/>
      <c r="Y419" s="279"/>
      <c r="Z419" s="279"/>
      <c r="AA419" s="279"/>
      <c r="AB419" s="296"/>
      <c r="AC419" s="296"/>
      <c r="AD419" s="296"/>
      <c r="AE419" s="296"/>
      <c r="AF419" s="296"/>
      <c r="AG419" s="296"/>
      <c r="AH419" s="296"/>
      <c r="AI419" s="296"/>
      <c r="AJ419" s="296"/>
      <c r="AK419" s="296"/>
      <c r="AL419" s="296"/>
    </row>
    <row r="420" spans="1:38" s="414" customFormat="1" ht="16.5" customHeight="1">
      <c r="A420" s="284" t="str">
        <f>IF('Data invoice'!J349=0,"",'Data invoice'!K349)</f>
        <v/>
      </c>
      <c r="B420" s="284" t="str">
        <f>IF('Data invoice'!K349=0,"",'Data invoice'!L349)</f>
        <v/>
      </c>
      <c r="C420" s="284" t="str">
        <f>IF('Data invoice'!L349=0,"",'Data invoice'!M349)</f>
        <v/>
      </c>
      <c r="D420" s="284" t="str">
        <f>IF('Data invoice'!M349=0,"",'Data invoice'!N349)</f>
        <v/>
      </c>
      <c r="E420" s="284" t="str">
        <f>IF('Data invoice'!N349=0,"",'Data invoice'!O349)</f>
        <v/>
      </c>
      <c r="F420" s="284" t="str">
        <f>IF('Data invoice'!O349=0,"",'Data invoice'!P349)</f>
        <v/>
      </c>
      <c r="G420" s="284" t="str">
        <f>IF('Data invoice'!P349=0,"",'Data invoice'!Q349)</f>
        <v/>
      </c>
      <c r="H420" s="284" t="str">
        <f>IF('Data invoice'!Q349=0,"",'Data invoice'!R349)</f>
        <v/>
      </c>
      <c r="I420" s="320" t="str">
        <f>IF('Data invoice'!R349=0,"",'Data invoice'!S349)</f>
        <v/>
      </c>
      <c r="J420" s="367" t="str">
        <f>IF('Data invoice'!S349=0,"",'Data invoice'!T349)</f>
        <v/>
      </c>
      <c r="L420" s="279"/>
      <c r="M420" s="279"/>
      <c r="N420" s="279"/>
      <c r="O420" s="279"/>
      <c r="P420" s="279"/>
      <c r="Q420" s="279"/>
      <c r="R420" s="279"/>
      <c r="S420" s="279"/>
      <c r="T420" s="279"/>
      <c r="U420" s="279"/>
      <c r="V420" s="279"/>
      <c r="W420" s="279"/>
      <c r="X420" s="279"/>
      <c r="Y420" s="279"/>
      <c r="Z420" s="279"/>
      <c r="AA420" s="279"/>
      <c r="AB420" s="296"/>
      <c r="AC420" s="296"/>
      <c r="AD420" s="296"/>
      <c r="AE420" s="296"/>
      <c r="AF420" s="296"/>
      <c r="AG420" s="296"/>
      <c r="AH420" s="296"/>
      <c r="AI420" s="296"/>
      <c r="AJ420" s="296"/>
      <c r="AK420" s="296"/>
      <c r="AL420" s="296"/>
    </row>
    <row r="421" spans="1:38" s="414" customFormat="1" ht="16.5" customHeight="1">
      <c r="A421" s="284" t="str">
        <f>IF('Data invoice'!J350=0,"",'Data invoice'!K350)</f>
        <v/>
      </c>
      <c r="B421" s="284" t="str">
        <f>IF('Data invoice'!K350=0,"",'Data invoice'!L350)</f>
        <v/>
      </c>
      <c r="C421" s="284" t="str">
        <f>IF('Data invoice'!L350=0,"",'Data invoice'!M350)</f>
        <v/>
      </c>
      <c r="D421" s="284" t="str">
        <f>IF('Data invoice'!M350=0,"",'Data invoice'!N350)</f>
        <v/>
      </c>
      <c r="E421" s="284" t="str">
        <f>IF('Data invoice'!N350=0,"",'Data invoice'!O350)</f>
        <v/>
      </c>
      <c r="F421" s="284" t="str">
        <f>IF('Data invoice'!O350=0,"",'Data invoice'!P350)</f>
        <v/>
      </c>
      <c r="G421" s="284" t="str">
        <f>IF('Data invoice'!P350=0,"",'Data invoice'!Q350)</f>
        <v/>
      </c>
      <c r="H421" s="284" t="str">
        <f>IF('Data invoice'!Q350=0,"",'Data invoice'!R350)</f>
        <v/>
      </c>
      <c r="I421" s="320" t="str">
        <f>IF('Data invoice'!R350=0,"",'Data invoice'!S350)</f>
        <v/>
      </c>
      <c r="J421" s="367" t="str">
        <f>IF('Data invoice'!S350=0,"",'Data invoice'!T350)</f>
        <v/>
      </c>
      <c r="L421" s="279"/>
      <c r="M421" s="279"/>
      <c r="N421" s="279"/>
      <c r="O421" s="279"/>
      <c r="P421" s="279"/>
      <c r="Q421" s="279"/>
      <c r="R421" s="279"/>
      <c r="S421" s="279"/>
      <c r="T421" s="279"/>
      <c r="U421" s="279"/>
      <c r="V421" s="279"/>
      <c r="W421" s="279"/>
      <c r="X421" s="279"/>
      <c r="Y421" s="279"/>
      <c r="Z421" s="279"/>
      <c r="AA421" s="279"/>
      <c r="AB421" s="296"/>
      <c r="AC421" s="296"/>
      <c r="AD421" s="296"/>
      <c r="AE421" s="296"/>
      <c r="AF421" s="296"/>
      <c r="AG421" s="296"/>
      <c r="AH421" s="296"/>
      <c r="AI421" s="296"/>
      <c r="AJ421" s="296"/>
      <c r="AK421" s="296"/>
      <c r="AL421" s="296"/>
    </row>
    <row r="422" spans="1:38" s="414" customFormat="1" ht="16.5" customHeight="1">
      <c r="A422" s="284" t="str">
        <f>IF('Data invoice'!J351=0,"",'Data invoice'!K351)</f>
        <v/>
      </c>
      <c r="B422" s="284" t="str">
        <f>IF('Data invoice'!K351=0,"",'Data invoice'!L351)</f>
        <v/>
      </c>
      <c r="C422" s="284" t="str">
        <f>IF('Data invoice'!L351=0,"",'Data invoice'!M351)</f>
        <v/>
      </c>
      <c r="D422" s="284" t="str">
        <f>IF('Data invoice'!M351=0,"",'Data invoice'!N351)</f>
        <v/>
      </c>
      <c r="E422" s="284" t="str">
        <f>IF('Data invoice'!N351=0,"",'Data invoice'!O351)</f>
        <v/>
      </c>
      <c r="F422" s="284" t="str">
        <f>IF('Data invoice'!O351=0,"",'Data invoice'!P351)</f>
        <v/>
      </c>
      <c r="G422" s="284" t="str">
        <f>IF('Data invoice'!P351=0,"",'Data invoice'!Q351)</f>
        <v/>
      </c>
      <c r="H422" s="284" t="str">
        <f>IF('Data invoice'!Q351=0,"",'Data invoice'!R351)</f>
        <v/>
      </c>
      <c r="I422" s="320" t="str">
        <f>IF('Data invoice'!R351=0,"",'Data invoice'!S351)</f>
        <v/>
      </c>
      <c r="J422" s="367" t="str">
        <f>IF('Data invoice'!S351=0,"",'Data invoice'!T351)</f>
        <v/>
      </c>
      <c r="L422" s="279"/>
      <c r="M422" s="279"/>
      <c r="N422" s="279"/>
      <c r="O422" s="279"/>
      <c r="P422" s="279"/>
      <c r="Q422" s="279"/>
      <c r="R422" s="279"/>
      <c r="S422" s="279"/>
      <c r="T422" s="279"/>
      <c r="U422" s="279"/>
      <c r="V422" s="279"/>
      <c r="W422" s="279"/>
      <c r="X422" s="279"/>
      <c r="Y422" s="279"/>
      <c r="Z422" s="279"/>
      <c r="AA422" s="279"/>
      <c r="AB422" s="296"/>
      <c r="AC422" s="296"/>
      <c r="AD422" s="296"/>
      <c r="AE422" s="296"/>
      <c r="AF422" s="296"/>
      <c r="AG422" s="296"/>
      <c r="AH422" s="296"/>
      <c r="AI422" s="296"/>
      <c r="AJ422" s="296"/>
      <c r="AK422" s="296"/>
      <c r="AL422" s="296"/>
    </row>
    <row r="423" spans="1:38" s="414" customFormat="1" ht="16.5" customHeight="1">
      <c r="A423" s="284" t="str">
        <f>IF('Data invoice'!J352=0,"",'Data invoice'!K352)</f>
        <v/>
      </c>
      <c r="B423" s="284" t="str">
        <f>IF('Data invoice'!K352=0,"",'Data invoice'!L352)</f>
        <v/>
      </c>
      <c r="C423" s="284" t="str">
        <f>IF('Data invoice'!L352=0,"",'Data invoice'!M352)</f>
        <v/>
      </c>
      <c r="D423" s="284" t="str">
        <f>IF('Data invoice'!M352=0,"",'Data invoice'!N352)</f>
        <v/>
      </c>
      <c r="E423" s="284" t="str">
        <f>IF('Data invoice'!N352=0,"",'Data invoice'!O352)</f>
        <v/>
      </c>
      <c r="F423" s="284" t="str">
        <f>IF('Data invoice'!O352=0,"",'Data invoice'!P352)</f>
        <v/>
      </c>
      <c r="G423" s="284" t="str">
        <f>IF('Data invoice'!P352=0,"",'Data invoice'!Q352)</f>
        <v/>
      </c>
      <c r="H423" s="284" t="str">
        <f>IF('Data invoice'!Q352=0,"",'Data invoice'!R352)</f>
        <v/>
      </c>
      <c r="I423" s="320" t="str">
        <f>IF('Data invoice'!R352=0,"",'Data invoice'!S352)</f>
        <v/>
      </c>
      <c r="J423" s="367" t="str">
        <f>IF('Data invoice'!S352=0,"",'Data invoice'!T352)</f>
        <v/>
      </c>
      <c r="L423" s="279"/>
      <c r="M423" s="279"/>
      <c r="N423" s="279"/>
      <c r="O423" s="279"/>
      <c r="P423" s="279"/>
      <c r="Q423" s="279"/>
      <c r="R423" s="279"/>
      <c r="S423" s="279"/>
      <c r="T423" s="279"/>
      <c r="U423" s="279"/>
      <c r="V423" s="279"/>
      <c r="W423" s="279"/>
      <c r="X423" s="279"/>
      <c r="Y423" s="279"/>
      <c r="Z423" s="279"/>
      <c r="AA423" s="279"/>
      <c r="AB423" s="296"/>
      <c r="AC423" s="296"/>
      <c r="AD423" s="296"/>
      <c r="AE423" s="296"/>
      <c r="AF423" s="296"/>
      <c r="AG423" s="296"/>
      <c r="AH423" s="296"/>
      <c r="AI423" s="296"/>
      <c r="AJ423" s="296"/>
      <c r="AK423" s="296"/>
      <c r="AL423" s="296"/>
    </row>
    <row r="424" spans="1:38" s="414" customFormat="1" ht="16.5" customHeight="1">
      <c r="A424" s="284" t="str">
        <f>IF('Data invoice'!J353=0,"",'Data invoice'!K353)</f>
        <v/>
      </c>
      <c r="B424" s="284" t="str">
        <f>IF('Data invoice'!K353=0,"",'Data invoice'!L353)</f>
        <v/>
      </c>
      <c r="C424" s="284" t="str">
        <f>IF('Data invoice'!L353=0,"",'Data invoice'!M353)</f>
        <v/>
      </c>
      <c r="D424" s="284" t="str">
        <f>IF('Data invoice'!M353=0,"",'Data invoice'!N353)</f>
        <v/>
      </c>
      <c r="E424" s="284" t="str">
        <f>IF('Data invoice'!N353=0,"",'Data invoice'!O353)</f>
        <v/>
      </c>
      <c r="F424" s="284" t="str">
        <f>IF('Data invoice'!O353=0,"",'Data invoice'!P353)</f>
        <v/>
      </c>
      <c r="G424" s="284" t="str">
        <f>IF('Data invoice'!P353=0,"",'Data invoice'!Q353)</f>
        <v/>
      </c>
      <c r="H424" s="284" t="str">
        <f>IF('Data invoice'!Q353=0,"",'Data invoice'!R353)</f>
        <v/>
      </c>
      <c r="I424" s="320" t="str">
        <f>IF('Data invoice'!R353=0,"",'Data invoice'!S353)</f>
        <v/>
      </c>
      <c r="J424" s="367" t="str">
        <f>IF('Data invoice'!S353=0,"",'Data invoice'!T353)</f>
        <v/>
      </c>
      <c r="L424" s="279"/>
      <c r="M424" s="279"/>
      <c r="N424" s="279"/>
      <c r="O424" s="279"/>
      <c r="P424" s="279"/>
      <c r="Q424" s="279"/>
      <c r="R424" s="279"/>
      <c r="S424" s="279"/>
      <c r="T424" s="279"/>
      <c r="U424" s="279"/>
      <c r="V424" s="279"/>
      <c r="W424" s="279"/>
      <c r="X424" s="279"/>
      <c r="Y424" s="279"/>
      <c r="Z424" s="279"/>
      <c r="AA424" s="279"/>
      <c r="AB424" s="296"/>
      <c r="AC424" s="296"/>
      <c r="AD424" s="296"/>
      <c r="AE424" s="296"/>
      <c r="AF424" s="296"/>
      <c r="AG424" s="296"/>
      <c r="AH424" s="296"/>
      <c r="AI424" s="296"/>
      <c r="AJ424" s="296"/>
      <c r="AK424" s="296"/>
      <c r="AL424" s="296"/>
    </row>
    <row r="425" spans="1:38" s="414" customFormat="1" ht="16.5" customHeight="1">
      <c r="A425" s="284" t="str">
        <f>IF('Data invoice'!J354=0,"",'Data invoice'!K354)</f>
        <v/>
      </c>
      <c r="B425" s="284" t="str">
        <f>IF('Data invoice'!K354=0,"",'Data invoice'!L354)</f>
        <v/>
      </c>
      <c r="C425" s="284" t="str">
        <f>IF('Data invoice'!L354=0,"",'Data invoice'!M354)</f>
        <v/>
      </c>
      <c r="D425" s="284" t="str">
        <f>IF('Data invoice'!M354=0,"",'Data invoice'!N354)</f>
        <v/>
      </c>
      <c r="E425" s="284" t="str">
        <f>IF('Data invoice'!N354=0,"",'Data invoice'!O354)</f>
        <v/>
      </c>
      <c r="F425" s="284" t="str">
        <f>IF('Data invoice'!O354=0,"",'Data invoice'!P354)</f>
        <v/>
      </c>
      <c r="G425" s="284" t="str">
        <f>IF('Data invoice'!P354=0,"",'Data invoice'!Q354)</f>
        <v/>
      </c>
      <c r="H425" s="284" t="str">
        <f>IF('Data invoice'!Q354=0,"",'Data invoice'!R354)</f>
        <v/>
      </c>
      <c r="I425" s="320" t="str">
        <f>IF('Data invoice'!R354=0,"",'Data invoice'!S354)</f>
        <v/>
      </c>
      <c r="J425" s="367" t="str">
        <f>IF('Data invoice'!S354=0,"",'Data invoice'!T354)</f>
        <v/>
      </c>
      <c r="L425" s="279"/>
      <c r="M425" s="279"/>
      <c r="N425" s="279"/>
      <c r="O425" s="279"/>
      <c r="P425" s="279"/>
      <c r="Q425" s="279"/>
      <c r="R425" s="279"/>
      <c r="S425" s="279"/>
      <c r="T425" s="279"/>
      <c r="U425" s="279"/>
      <c r="V425" s="279"/>
      <c r="W425" s="279"/>
      <c r="X425" s="279"/>
      <c r="Y425" s="279"/>
      <c r="Z425" s="279"/>
      <c r="AA425" s="279"/>
      <c r="AB425" s="296"/>
      <c r="AC425" s="296"/>
      <c r="AD425" s="296"/>
      <c r="AE425" s="296"/>
      <c r="AF425" s="296"/>
      <c r="AG425" s="296"/>
      <c r="AH425" s="296"/>
      <c r="AI425" s="296"/>
      <c r="AJ425" s="296"/>
      <c r="AK425" s="296"/>
      <c r="AL425" s="296"/>
    </row>
    <row r="426" spans="1:38" s="414" customFormat="1" ht="16.5" customHeight="1">
      <c r="A426" s="284" t="str">
        <f>IF('Data invoice'!J355=0,"",'Data invoice'!K355)</f>
        <v/>
      </c>
      <c r="B426" s="284" t="str">
        <f>IF('Data invoice'!K355=0,"",'Data invoice'!L355)</f>
        <v/>
      </c>
      <c r="C426" s="284" t="str">
        <f>IF('Data invoice'!L355=0,"",'Data invoice'!M355)</f>
        <v/>
      </c>
      <c r="D426" s="284" t="str">
        <f>IF('Data invoice'!M355=0,"",'Data invoice'!N355)</f>
        <v/>
      </c>
      <c r="E426" s="284" t="str">
        <f>IF('Data invoice'!N355=0,"",'Data invoice'!O355)</f>
        <v/>
      </c>
      <c r="F426" s="284" t="str">
        <f>IF('Data invoice'!O355=0,"",'Data invoice'!P355)</f>
        <v/>
      </c>
      <c r="G426" s="284" t="str">
        <f>IF('Data invoice'!P355=0,"",'Data invoice'!Q355)</f>
        <v/>
      </c>
      <c r="H426" s="284" t="str">
        <f>IF('Data invoice'!Q355=0,"",'Data invoice'!R355)</f>
        <v/>
      </c>
      <c r="I426" s="320" t="str">
        <f>IF('Data invoice'!R355=0,"",'Data invoice'!S355)</f>
        <v/>
      </c>
      <c r="J426" s="367" t="str">
        <f>IF('Data invoice'!S355=0,"",'Data invoice'!T355)</f>
        <v/>
      </c>
      <c r="L426" s="279"/>
      <c r="M426" s="279"/>
      <c r="N426" s="279"/>
      <c r="O426" s="279"/>
      <c r="P426" s="279"/>
      <c r="Q426" s="279"/>
      <c r="R426" s="279"/>
      <c r="S426" s="279"/>
      <c r="T426" s="279"/>
      <c r="U426" s="279"/>
      <c r="V426" s="279"/>
      <c r="W426" s="279"/>
      <c r="X426" s="279"/>
      <c r="Y426" s="279"/>
      <c r="Z426" s="279"/>
      <c r="AA426" s="279"/>
      <c r="AB426" s="296"/>
      <c r="AC426" s="296"/>
      <c r="AD426" s="296"/>
      <c r="AE426" s="296"/>
      <c r="AF426" s="296"/>
      <c r="AG426" s="296"/>
      <c r="AH426" s="296"/>
      <c r="AI426" s="296"/>
      <c r="AJ426" s="296"/>
      <c r="AK426" s="296"/>
      <c r="AL426" s="296"/>
    </row>
    <row r="427" spans="1:38" s="414" customFormat="1" ht="16.5" customHeight="1">
      <c r="A427" s="284" t="str">
        <f>IF('Data invoice'!J356=0,"",'Data invoice'!K356)</f>
        <v/>
      </c>
      <c r="B427" s="284" t="str">
        <f>IF('Data invoice'!K356=0,"",'Data invoice'!L356)</f>
        <v/>
      </c>
      <c r="C427" s="284" t="str">
        <f>IF('Data invoice'!L356=0,"",'Data invoice'!M356)</f>
        <v/>
      </c>
      <c r="D427" s="284" t="str">
        <f>IF('Data invoice'!M356=0,"",'Data invoice'!N356)</f>
        <v/>
      </c>
      <c r="E427" s="284" t="str">
        <f>IF('Data invoice'!N356=0,"",'Data invoice'!O356)</f>
        <v/>
      </c>
      <c r="F427" s="284" t="str">
        <f>IF('Data invoice'!O356=0,"",'Data invoice'!P356)</f>
        <v/>
      </c>
      <c r="G427" s="284" t="str">
        <f>IF('Data invoice'!P356=0,"",'Data invoice'!Q356)</f>
        <v/>
      </c>
      <c r="H427" s="284" t="str">
        <f>IF('Data invoice'!Q356=0,"",'Data invoice'!R356)</f>
        <v/>
      </c>
      <c r="I427" s="320" t="str">
        <f>IF('Data invoice'!R356=0,"",'Data invoice'!S356)</f>
        <v/>
      </c>
      <c r="J427" s="367" t="str">
        <f>IF('Data invoice'!S356=0,"",'Data invoice'!T356)</f>
        <v/>
      </c>
      <c r="L427" s="279"/>
      <c r="M427" s="279"/>
      <c r="N427" s="279"/>
      <c r="O427" s="279"/>
      <c r="P427" s="279"/>
      <c r="Q427" s="279"/>
      <c r="R427" s="279"/>
      <c r="S427" s="279"/>
      <c r="T427" s="279"/>
      <c r="U427" s="279"/>
      <c r="V427" s="279"/>
      <c r="W427" s="279"/>
      <c r="X427" s="279"/>
      <c r="Y427" s="279"/>
      <c r="Z427" s="279"/>
      <c r="AA427" s="279"/>
      <c r="AB427" s="296"/>
      <c r="AC427" s="296"/>
      <c r="AD427" s="296"/>
      <c r="AE427" s="296"/>
      <c r="AF427" s="296"/>
      <c r="AG427" s="296"/>
      <c r="AH427" s="296"/>
      <c r="AI427" s="296"/>
      <c r="AJ427" s="296"/>
      <c r="AK427" s="296"/>
      <c r="AL427" s="296"/>
    </row>
    <row r="428" spans="1:38" s="414" customFormat="1" ht="16.5" customHeight="1">
      <c r="A428" s="284" t="str">
        <f>IF('Data invoice'!J357=0,"",'Data invoice'!K357)</f>
        <v/>
      </c>
      <c r="B428" s="284" t="str">
        <f>IF('Data invoice'!K357=0,"",'Data invoice'!L357)</f>
        <v/>
      </c>
      <c r="C428" s="284" t="str">
        <f>IF('Data invoice'!L357=0,"",'Data invoice'!M357)</f>
        <v/>
      </c>
      <c r="D428" s="284" t="str">
        <f>IF('Data invoice'!M357=0,"",'Data invoice'!N357)</f>
        <v/>
      </c>
      <c r="E428" s="284" t="str">
        <f>IF('Data invoice'!N357=0,"",'Data invoice'!O357)</f>
        <v/>
      </c>
      <c r="F428" s="284" t="str">
        <f>IF('Data invoice'!O357=0,"",'Data invoice'!P357)</f>
        <v/>
      </c>
      <c r="G428" s="284" t="str">
        <f>IF('Data invoice'!P357=0,"",'Data invoice'!Q357)</f>
        <v/>
      </c>
      <c r="H428" s="284" t="str">
        <f>IF('Data invoice'!Q357=0,"",'Data invoice'!R357)</f>
        <v/>
      </c>
      <c r="I428" s="320" t="str">
        <f>IF('Data invoice'!R357=0,"",'Data invoice'!S357)</f>
        <v/>
      </c>
      <c r="J428" s="367" t="str">
        <f>IF('Data invoice'!S357=0,"",'Data invoice'!T357)</f>
        <v/>
      </c>
      <c r="L428" s="279"/>
      <c r="M428" s="279"/>
      <c r="N428" s="279"/>
      <c r="O428" s="279"/>
      <c r="P428" s="279"/>
      <c r="Q428" s="279"/>
      <c r="R428" s="279"/>
      <c r="S428" s="279"/>
      <c r="T428" s="279"/>
      <c r="U428" s="279"/>
      <c r="V428" s="279"/>
      <c r="W428" s="279"/>
      <c r="X428" s="279"/>
      <c r="Y428" s="279"/>
      <c r="Z428" s="279"/>
      <c r="AA428" s="279"/>
      <c r="AB428" s="296"/>
      <c r="AC428" s="296"/>
      <c r="AD428" s="296"/>
      <c r="AE428" s="296"/>
      <c r="AF428" s="296"/>
      <c r="AG428" s="296"/>
      <c r="AH428" s="296"/>
      <c r="AI428" s="296"/>
      <c r="AJ428" s="296"/>
      <c r="AK428" s="296"/>
      <c r="AL428" s="296"/>
    </row>
    <row r="429" spans="1:38" s="414" customFormat="1" ht="16.5" customHeight="1">
      <c r="A429" s="284" t="str">
        <f>IF('Data invoice'!J358=0,"",'Data invoice'!K358)</f>
        <v/>
      </c>
      <c r="B429" s="284" t="str">
        <f>IF('Data invoice'!K358=0,"",'Data invoice'!L358)</f>
        <v/>
      </c>
      <c r="C429" s="284" t="str">
        <f>IF('Data invoice'!L358=0,"",'Data invoice'!M358)</f>
        <v/>
      </c>
      <c r="D429" s="284" t="str">
        <f>IF('Data invoice'!M358=0,"",'Data invoice'!N358)</f>
        <v/>
      </c>
      <c r="E429" s="284" t="str">
        <f>IF('Data invoice'!N358=0,"",'Data invoice'!O358)</f>
        <v/>
      </c>
      <c r="F429" s="284" t="str">
        <f>IF('Data invoice'!O358=0,"",'Data invoice'!P358)</f>
        <v/>
      </c>
      <c r="G429" s="284" t="str">
        <f>IF('Data invoice'!P358=0,"",'Data invoice'!Q358)</f>
        <v/>
      </c>
      <c r="H429" s="284" t="str">
        <f>IF('Data invoice'!Q358=0,"",'Data invoice'!R358)</f>
        <v/>
      </c>
      <c r="I429" s="320" t="str">
        <f>IF('Data invoice'!R358=0,"",'Data invoice'!S358)</f>
        <v/>
      </c>
      <c r="J429" s="367" t="str">
        <f>IF('Data invoice'!S358=0,"",'Data invoice'!T358)</f>
        <v/>
      </c>
      <c r="L429" s="279"/>
      <c r="M429" s="279"/>
      <c r="N429" s="279"/>
      <c r="O429" s="279"/>
      <c r="P429" s="279"/>
      <c r="Q429" s="279"/>
      <c r="R429" s="279"/>
      <c r="S429" s="279"/>
      <c r="T429" s="279"/>
      <c r="U429" s="279"/>
      <c r="V429" s="279"/>
      <c r="W429" s="279"/>
      <c r="X429" s="279"/>
      <c r="Y429" s="279"/>
      <c r="Z429" s="279"/>
      <c r="AA429" s="279"/>
      <c r="AB429" s="296"/>
      <c r="AC429" s="296"/>
      <c r="AD429" s="296"/>
      <c r="AE429" s="296"/>
      <c r="AF429" s="296"/>
      <c r="AG429" s="296"/>
      <c r="AH429" s="296"/>
      <c r="AI429" s="296"/>
      <c r="AJ429" s="296"/>
      <c r="AK429" s="296"/>
      <c r="AL429" s="296"/>
    </row>
    <row r="430" spans="1:38" s="414" customFormat="1" ht="16.5" customHeight="1">
      <c r="A430" s="284" t="str">
        <f>IF('Data invoice'!J359=0,"",'Data invoice'!K359)</f>
        <v/>
      </c>
      <c r="B430" s="284" t="str">
        <f>IF('Data invoice'!K359=0,"",'Data invoice'!L359)</f>
        <v/>
      </c>
      <c r="C430" s="284" t="str">
        <f>IF('Data invoice'!L359=0,"",'Data invoice'!M359)</f>
        <v/>
      </c>
      <c r="D430" s="284" t="str">
        <f>IF('Data invoice'!M359=0,"",'Data invoice'!N359)</f>
        <v/>
      </c>
      <c r="E430" s="284" t="str">
        <f>IF('Data invoice'!N359=0,"",'Data invoice'!O359)</f>
        <v/>
      </c>
      <c r="F430" s="284" t="str">
        <f>IF('Data invoice'!O359=0,"",'Data invoice'!P359)</f>
        <v/>
      </c>
      <c r="G430" s="284" t="str">
        <f>IF('Data invoice'!P359=0,"",'Data invoice'!Q359)</f>
        <v/>
      </c>
      <c r="H430" s="284" t="str">
        <f>IF('Data invoice'!Q359=0,"",'Data invoice'!R359)</f>
        <v/>
      </c>
      <c r="I430" s="320" t="str">
        <f>IF('Data invoice'!R359=0,"",'Data invoice'!S359)</f>
        <v/>
      </c>
      <c r="J430" s="367" t="str">
        <f>IF('Data invoice'!S359=0,"",'Data invoice'!T359)</f>
        <v/>
      </c>
      <c r="L430" s="279"/>
      <c r="M430" s="279"/>
      <c r="N430" s="279"/>
      <c r="O430" s="279"/>
      <c r="P430" s="279"/>
      <c r="Q430" s="279"/>
      <c r="R430" s="279"/>
      <c r="S430" s="279"/>
      <c r="T430" s="279"/>
      <c r="U430" s="279"/>
      <c r="V430" s="279"/>
      <c r="W430" s="279"/>
      <c r="X430" s="279"/>
      <c r="Y430" s="279"/>
      <c r="Z430" s="279"/>
      <c r="AA430" s="279"/>
      <c r="AB430" s="296"/>
      <c r="AC430" s="296"/>
      <c r="AD430" s="296"/>
      <c r="AE430" s="296"/>
      <c r="AF430" s="296"/>
      <c r="AG430" s="296"/>
      <c r="AH430" s="296"/>
      <c r="AI430" s="296"/>
      <c r="AJ430" s="296"/>
      <c r="AK430" s="296"/>
      <c r="AL430" s="296"/>
    </row>
    <row r="431" spans="1:38" s="414" customFormat="1" ht="16.5" customHeight="1">
      <c r="A431" s="284" t="str">
        <f>IF('Data invoice'!J360=0,"",'Data invoice'!K360)</f>
        <v/>
      </c>
      <c r="B431" s="284" t="str">
        <f>IF('Data invoice'!K360=0,"",'Data invoice'!L360)</f>
        <v/>
      </c>
      <c r="C431" s="284" t="str">
        <f>IF('Data invoice'!L360=0,"",'Data invoice'!M360)</f>
        <v/>
      </c>
      <c r="D431" s="284" t="str">
        <f>IF('Data invoice'!M360=0,"",'Data invoice'!N360)</f>
        <v/>
      </c>
      <c r="E431" s="284" t="str">
        <f>IF('Data invoice'!N360=0,"",'Data invoice'!O360)</f>
        <v/>
      </c>
      <c r="F431" s="284" t="str">
        <f>IF('Data invoice'!O360=0,"",'Data invoice'!P360)</f>
        <v/>
      </c>
      <c r="G431" s="284" t="str">
        <f>IF('Data invoice'!P360=0,"",'Data invoice'!Q360)</f>
        <v/>
      </c>
      <c r="H431" s="284" t="str">
        <f>IF('Data invoice'!Q360=0,"",'Data invoice'!R360)</f>
        <v/>
      </c>
      <c r="I431" s="320" t="str">
        <f>IF('Data invoice'!R360=0,"",'Data invoice'!S360)</f>
        <v/>
      </c>
      <c r="J431" s="367" t="str">
        <f>IF('Data invoice'!S360=0,"",'Data invoice'!T360)</f>
        <v/>
      </c>
      <c r="L431" s="279"/>
      <c r="M431" s="279"/>
      <c r="N431" s="279"/>
      <c r="O431" s="279"/>
      <c r="P431" s="279"/>
      <c r="Q431" s="279"/>
      <c r="R431" s="279"/>
      <c r="S431" s="279"/>
      <c r="T431" s="279"/>
      <c r="U431" s="279"/>
      <c r="V431" s="279"/>
      <c r="W431" s="279"/>
      <c r="X431" s="279"/>
      <c r="Y431" s="279"/>
      <c r="Z431" s="279"/>
      <c r="AA431" s="279"/>
      <c r="AB431" s="296"/>
      <c r="AC431" s="296"/>
      <c r="AD431" s="296"/>
      <c r="AE431" s="296"/>
      <c r="AF431" s="296"/>
      <c r="AG431" s="296"/>
      <c r="AH431" s="296"/>
      <c r="AI431" s="296"/>
      <c r="AJ431" s="296"/>
      <c r="AK431" s="296"/>
      <c r="AL431" s="296"/>
    </row>
    <row r="432" spans="1:38" s="414" customFormat="1" ht="16.5" customHeight="1">
      <c r="A432" s="284" t="str">
        <f>IF('Data invoice'!J361=0,"",'Data invoice'!K361)</f>
        <v/>
      </c>
      <c r="B432" s="284" t="str">
        <f>IF('Data invoice'!K361=0,"",'Data invoice'!L361)</f>
        <v/>
      </c>
      <c r="C432" s="284" t="str">
        <f>IF('Data invoice'!L361=0,"",'Data invoice'!M361)</f>
        <v/>
      </c>
      <c r="D432" s="284" t="str">
        <f>IF('Data invoice'!M361=0,"",'Data invoice'!N361)</f>
        <v/>
      </c>
      <c r="E432" s="284" t="str">
        <f>IF('Data invoice'!N361=0,"",'Data invoice'!O361)</f>
        <v/>
      </c>
      <c r="F432" s="284" t="str">
        <f>IF('Data invoice'!O361=0,"",'Data invoice'!P361)</f>
        <v/>
      </c>
      <c r="G432" s="284" t="str">
        <f>IF('Data invoice'!P361=0,"",'Data invoice'!Q361)</f>
        <v/>
      </c>
      <c r="H432" s="284" t="str">
        <f>IF('Data invoice'!Q361=0,"",'Data invoice'!R361)</f>
        <v/>
      </c>
      <c r="I432" s="320" t="str">
        <f>IF('Data invoice'!R361=0,"",'Data invoice'!S361)</f>
        <v/>
      </c>
      <c r="J432" s="367" t="str">
        <f>IF('Data invoice'!S361=0,"",'Data invoice'!T361)</f>
        <v/>
      </c>
      <c r="L432" s="279"/>
      <c r="M432" s="279"/>
      <c r="N432" s="279"/>
      <c r="O432" s="279"/>
      <c r="P432" s="279"/>
      <c r="Q432" s="279"/>
      <c r="R432" s="279"/>
      <c r="S432" s="279"/>
      <c r="T432" s="279"/>
      <c r="U432" s="279"/>
      <c r="V432" s="279"/>
      <c r="W432" s="279"/>
      <c r="X432" s="279"/>
      <c r="Y432" s="279"/>
      <c r="Z432" s="279"/>
      <c r="AA432" s="279"/>
      <c r="AB432" s="296"/>
      <c r="AC432" s="296"/>
      <c r="AD432" s="296"/>
      <c r="AE432" s="296"/>
      <c r="AF432" s="296"/>
      <c r="AG432" s="296"/>
      <c r="AH432" s="296"/>
      <c r="AI432" s="296"/>
      <c r="AJ432" s="296"/>
      <c r="AK432" s="296"/>
      <c r="AL432" s="296"/>
    </row>
    <row r="433" spans="1:38" s="414" customFormat="1" ht="16.5" customHeight="1">
      <c r="A433" s="284" t="e">
        <f>IF('Data invoice'!#REF!=0,"",'Data invoice'!#REF!)</f>
        <v>#REF!</v>
      </c>
      <c r="B433" s="284" t="e">
        <f>IF('Data invoice'!#REF!=0,"",'Data invoice'!#REF!)</f>
        <v>#REF!</v>
      </c>
      <c r="C433" s="284" t="e">
        <f>IF('Data invoice'!#REF!=0,"",'Data invoice'!#REF!)</f>
        <v>#REF!</v>
      </c>
      <c r="D433" s="284" t="e">
        <f>IF('Data invoice'!#REF!=0,"",'Data invoice'!#REF!)</f>
        <v>#REF!</v>
      </c>
      <c r="E433" s="284" t="e">
        <f>IF('Data invoice'!#REF!=0,"",'Data invoice'!#REF!)</f>
        <v>#REF!</v>
      </c>
      <c r="F433" s="284" t="e">
        <f>IF('Data invoice'!#REF!=0,"",'Data invoice'!#REF!)</f>
        <v>#REF!</v>
      </c>
      <c r="G433" s="284" t="e">
        <f>IF('Data invoice'!#REF!=0,"",'Data invoice'!#REF!)</f>
        <v>#REF!</v>
      </c>
      <c r="H433" s="284" t="e">
        <f>IF('Data invoice'!#REF!=0,"",'Data invoice'!#REF!)</f>
        <v>#REF!</v>
      </c>
      <c r="I433" s="320" t="e">
        <f>IF('Data invoice'!#REF!=0,"",'Data invoice'!#REF!)</f>
        <v>#REF!</v>
      </c>
      <c r="J433" s="367" t="e">
        <f>IF('Data invoice'!#REF!=0,"",'Data invoice'!#REF!)</f>
        <v>#REF!</v>
      </c>
      <c r="L433" s="279"/>
      <c r="M433" s="279"/>
      <c r="N433" s="279"/>
      <c r="O433" s="279"/>
      <c r="P433" s="279"/>
      <c r="Q433" s="279"/>
      <c r="R433" s="279"/>
      <c r="S433" s="279"/>
      <c r="T433" s="279"/>
      <c r="U433" s="279"/>
      <c r="V433" s="279"/>
      <c r="W433" s="279"/>
      <c r="X433" s="279"/>
      <c r="Y433" s="279"/>
      <c r="Z433" s="279"/>
      <c r="AA433" s="279"/>
      <c r="AB433" s="296"/>
      <c r="AC433" s="296"/>
      <c r="AD433" s="296"/>
      <c r="AE433" s="296"/>
      <c r="AF433" s="296"/>
      <c r="AG433" s="296"/>
      <c r="AH433" s="296"/>
      <c r="AI433" s="296"/>
      <c r="AJ433" s="296"/>
      <c r="AK433" s="296"/>
      <c r="AL433" s="296"/>
    </row>
    <row r="434" spans="1:38" s="414" customFormat="1" ht="16.5" customHeight="1">
      <c r="A434" s="284" t="str">
        <f>IF('Data invoice'!J362=0,"",'Data invoice'!K362)</f>
        <v/>
      </c>
      <c r="B434" s="284" t="str">
        <f>IF('Data invoice'!K362=0,"",'Data invoice'!L362)</f>
        <v/>
      </c>
      <c r="C434" s="284" t="str">
        <f>IF('Data invoice'!L362=0,"",'Data invoice'!M362)</f>
        <v/>
      </c>
      <c r="D434" s="284" t="str">
        <f>IF('Data invoice'!M362=0,"",'Data invoice'!N362)</f>
        <v/>
      </c>
      <c r="E434" s="284" t="str">
        <f>IF('Data invoice'!N362=0,"",'Data invoice'!O362)</f>
        <v/>
      </c>
      <c r="F434" s="284" t="str">
        <f>IF('Data invoice'!O362=0,"",'Data invoice'!P362)</f>
        <v/>
      </c>
      <c r="G434" s="284" t="str">
        <f>IF('Data invoice'!P362=0,"",'Data invoice'!Q362)</f>
        <v/>
      </c>
      <c r="H434" s="284" t="str">
        <f>IF('Data invoice'!Q362=0,"",'Data invoice'!R362)</f>
        <v/>
      </c>
      <c r="I434" s="320" t="str">
        <f>IF('Data invoice'!R362=0,"",'Data invoice'!S362)</f>
        <v/>
      </c>
      <c r="J434" s="367" t="str">
        <f>IF('Data invoice'!S362=0,"",'Data invoice'!T362)</f>
        <v/>
      </c>
      <c r="L434" s="279"/>
      <c r="M434" s="279"/>
      <c r="N434" s="279"/>
      <c r="O434" s="279"/>
      <c r="P434" s="279"/>
      <c r="Q434" s="279"/>
      <c r="R434" s="279"/>
      <c r="S434" s="279"/>
      <c r="T434" s="279"/>
      <c r="U434" s="279"/>
      <c r="V434" s="279"/>
      <c r="W434" s="279"/>
      <c r="X434" s="279"/>
      <c r="Y434" s="279"/>
      <c r="Z434" s="279"/>
      <c r="AA434" s="279"/>
      <c r="AB434" s="296"/>
      <c r="AC434" s="296"/>
      <c r="AD434" s="296"/>
      <c r="AE434" s="296"/>
      <c r="AF434" s="296"/>
      <c r="AG434" s="296"/>
      <c r="AH434" s="296"/>
      <c r="AI434" s="296"/>
      <c r="AJ434" s="296"/>
      <c r="AK434" s="296"/>
      <c r="AL434" s="296"/>
    </row>
    <row r="435" spans="1:38" s="414" customFormat="1" ht="16.5" customHeight="1">
      <c r="A435" s="284" t="str">
        <f>IF('Data invoice'!J363=0,"",'Data invoice'!K363)</f>
        <v/>
      </c>
      <c r="B435" s="284" t="str">
        <f>IF('Data invoice'!K363=0,"",'Data invoice'!L363)</f>
        <v/>
      </c>
      <c r="C435" s="284" t="str">
        <f>IF('Data invoice'!L363=0,"",'Data invoice'!M363)</f>
        <v/>
      </c>
      <c r="D435" s="284" t="str">
        <f>IF('Data invoice'!M363=0,"",'Data invoice'!N363)</f>
        <v/>
      </c>
      <c r="E435" s="284" t="str">
        <f>IF('Data invoice'!N363=0,"",'Data invoice'!O363)</f>
        <v/>
      </c>
      <c r="F435" s="284" t="str">
        <f>IF('Data invoice'!O363=0,"",'Data invoice'!P363)</f>
        <v/>
      </c>
      <c r="G435" s="284" t="str">
        <f>IF('Data invoice'!P363=0,"",'Data invoice'!Q363)</f>
        <v/>
      </c>
      <c r="H435" s="284" t="str">
        <f>IF('Data invoice'!Q363=0,"",'Data invoice'!R363)</f>
        <v/>
      </c>
      <c r="I435" s="320" t="str">
        <f>IF('Data invoice'!R363=0,"",'Data invoice'!S363)</f>
        <v/>
      </c>
      <c r="J435" s="367" t="str">
        <f>IF('Data invoice'!S363=0,"",'Data invoice'!T363)</f>
        <v/>
      </c>
      <c r="L435" s="279"/>
      <c r="M435" s="279"/>
      <c r="N435" s="279"/>
      <c r="O435" s="279"/>
      <c r="P435" s="279"/>
      <c r="Q435" s="279"/>
      <c r="R435" s="279"/>
      <c r="S435" s="279"/>
      <c r="T435" s="279"/>
      <c r="U435" s="279"/>
      <c r="V435" s="279"/>
      <c r="W435" s="279"/>
      <c r="X435" s="279"/>
      <c r="Y435" s="279"/>
      <c r="Z435" s="279"/>
      <c r="AA435" s="279"/>
      <c r="AB435" s="296"/>
      <c r="AC435" s="296"/>
      <c r="AD435" s="296"/>
      <c r="AE435" s="296"/>
      <c r="AF435" s="296"/>
      <c r="AG435" s="296"/>
      <c r="AH435" s="296"/>
      <c r="AI435" s="296"/>
      <c r="AJ435" s="296"/>
      <c r="AK435" s="296"/>
      <c r="AL435" s="296"/>
    </row>
    <row r="436" spans="1:38" s="414" customFormat="1" ht="16.5" customHeight="1">
      <c r="A436" s="284" t="str">
        <f>IF('Data invoice'!J364=0,"",'Data invoice'!K364)</f>
        <v/>
      </c>
      <c r="B436" s="284" t="str">
        <f>IF('Data invoice'!K364=0,"",'Data invoice'!L364)</f>
        <v/>
      </c>
      <c r="C436" s="284" t="str">
        <f>IF('Data invoice'!L364=0,"",'Data invoice'!M364)</f>
        <v/>
      </c>
      <c r="D436" s="284" t="str">
        <f>IF('Data invoice'!M364=0,"",'Data invoice'!N364)</f>
        <v/>
      </c>
      <c r="E436" s="284" t="str">
        <f>IF('Data invoice'!N364=0,"",'Data invoice'!O364)</f>
        <v/>
      </c>
      <c r="F436" s="284" t="str">
        <f>IF('Data invoice'!O364=0,"",'Data invoice'!P364)</f>
        <v/>
      </c>
      <c r="G436" s="284" t="str">
        <f>IF('Data invoice'!P364=0,"",'Data invoice'!Q364)</f>
        <v/>
      </c>
      <c r="H436" s="284" t="str">
        <f>IF('Data invoice'!Q364=0,"",'Data invoice'!R364)</f>
        <v/>
      </c>
      <c r="I436" s="320" t="str">
        <f>IF('Data invoice'!R364=0,"",'Data invoice'!S364)</f>
        <v/>
      </c>
      <c r="J436" s="367" t="str">
        <f>IF('Data invoice'!S364=0,"",'Data invoice'!T364)</f>
        <v/>
      </c>
      <c r="L436" s="279"/>
      <c r="M436" s="279"/>
      <c r="N436" s="279"/>
      <c r="O436" s="279"/>
      <c r="P436" s="279"/>
      <c r="Q436" s="279"/>
      <c r="R436" s="279"/>
      <c r="S436" s="279"/>
      <c r="T436" s="279"/>
      <c r="U436" s="279"/>
      <c r="V436" s="279"/>
      <c r="W436" s="279"/>
      <c r="X436" s="279"/>
      <c r="Y436" s="279"/>
      <c r="Z436" s="279"/>
      <c r="AA436" s="279"/>
      <c r="AB436" s="296"/>
      <c r="AC436" s="296"/>
      <c r="AD436" s="296"/>
      <c r="AE436" s="296"/>
      <c r="AF436" s="296"/>
      <c r="AG436" s="296"/>
      <c r="AH436" s="296"/>
      <c r="AI436" s="296"/>
      <c r="AJ436" s="296"/>
      <c r="AK436" s="296"/>
      <c r="AL436" s="296"/>
    </row>
    <row r="437" spans="1:38" s="414" customFormat="1" ht="16.5" customHeight="1">
      <c r="A437" s="284" t="str">
        <f>IF('Data invoice'!J365=0,"",'Data invoice'!K365)</f>
        <v/>
      </c>
      <c r="B437" s="284" t="str">
        <f>IF('Data invoice'!K365=0,"",'Data invoice'!L365)</f>
        <v/>
      </c>
      <c r="C437" s="284" t="str">
        <f>IF('Data invoice'!L365=0,"",'Data invoice'!M365)</f>
        <v/>
      </c>
      <c r="D437" s="284" t="str">
        <f>IF('Data invoice'!M365=0,"",'Data invoice'!N365)</f>
        <v/>
      </c>
      <c r="E437" s="284" t="str">
        <f>IF('Data invoice'!N365=0,"",'Data invoice'!O365)</f>
        <v/>
      </c>
      <c r="F437" s="284" t="str">
        <f>IF('Data invoice'!O365=0,"",'Data invoice'!P365)</f>
        <v/>
      </c>
      <c r="G437" s="284" t="str">
        <f>IF('Data invoice'!P365=0,"",'Data invoice'!Q365)</f>
        <v/>
      </c>
      <c r="H437" s="284" t="str">
        <f>IF('Data invoice'!Q365=0,"",'Data invoice'!R365)</f>
        <v/>
      </c>
      <c r="I437" s="320" t="str">
        <f>IF('Data invoice'!R365=0,"",'Data invoice'!S365)</f>
        <v/>
      </c>
      <c r="J437" s="367" t="str">
        <f>IF('Data invoice'!S365=0,"",'Data invoice'!T365)</f>
        <v/>
      </c>
      <c r="L437" s="279"/>
      <c r="M437" s="279"/>
      <c r="N437" s="279"/>
      <c r="O437" s="279"/>
      <c r="P437" s="279"/>
      <c r="Q437" s="279"/>
      <c r="R437" s="279"/>
      <c r="S437" s="279"/>
      <c r="T437" s="279"/>
      <c r="U437" s="279"/>
      <c r="V437" s="279"/>
      <c r="W437" s="279"/>
      <c r="X437" s="279"/>
      <c r="Y437" s="279"/>
      <c r="Z437" s="279"/>
      <c r="AA437" s="279"/>
      <c r="AB437" s="296"/>
      <c r="AC437" s="296"/>
      <c r="AD437" s="296"/>
      <c r="AE437" s="296"/>
      <c r="AF437" s="296"/>
      <c r="AG437" s="296"/>
      <c r="AH437" s="296"/>
      <c r="AI437" s="296"/>
      <c r="AJ437" s="296"/>
      <c r="AK437" s="296"/>
      <c r="AL437" s="296"/>
    </row>
    <row r="438" spans="1:38" s="414" customFormat="1" ht="16.5" customHeight="1">
      <c r="A438" s="284" t="str">
        <f>IF('Data invoice'!J366=0,"",'Data invoice'!K366)</f>
        <v/>
      </c>
      <c r="B438" s="284" t="str">
        <f>IF('Data invoice'!K366=0,"",'Data invoice'!L366)</f>
        <v/>
      </c>
      <c r="C438" s="284" t="str">
        <f>IF('Data invoice'!L366=0,"",'Data invoice'!M366)</f>
        <v/>
      </c>
      <c r="D438" s="284" t="str">
        <f>IF('Data invoice'!M366=0,"",'Data invoice'!N366)</f>
        <v/>
      </c>
      <c r="E438" s="284" t="str">
        <f>IF('Data invoice'!N366=0,"",'Data invoice'!O366)</f>
        <v/>
      </c>
      <c r="F438" s="284" t="str">
        <f>IF('Data invoice'!O366=0,"",'Data invoice'!P366)</f>
        <v/>
      </c>
      <c r="G438" s="284" t="str">
        <f>IF('Data invoice'!P366=0,"",'Data invoice'!Q366)</f>
        <v/>
      </c>
      <c r="H438" s="284" t="str">
        <f>IF('Data invoice'!Q366=0,"",'Data invoice'!R366)</f>
        <v/>
      </c>
      <c r="I438" s="320" t="str">
        <f>IF('Data invoice'!R366=0,"",'Data invoice'!S366)</f>
        <v/>
      </c>
      <c r="J438" s="367" t="str">
        <f>IF('Data invoice'!S366=0,"",'Data invoice'!T366)</f>
        <v/>
      </c>
      <c r="L438" s="279"/>
      <c r="M438" s="279"/>
      <c r="N438" s="279"/>
      <c r="O438" s="279"/>
      <c r="P438" s="279"/>
      <c r="Q438" s="279"/>
      <c r="R438" s="279"/>
      <c r="S438" s="279"/>
      <c r="T438" s="279"/>
      <c r="U438" s="279"/>
      <c r="V438" s="279"/>
      <c r="W438" s="279"/>
      <c r="X438" s="279"/>
      <c r="Y438" s="279"/>
      <c r="Z438" s="279"/>
      <c r="AA438" s="279"/>
      <c r="AB438" s="296"/>
      <c r="AC438" s="296"/>
      <c r="AD438" s="296"/>
      <c r="AE438" s="296"/>
      <c r="AF438" s="296"/>
      <c r="AG438" s="296"/>
      <c r="AH438" s="296"/>
      <c r="AI438" s="296"/>
      <c r="AJ438" s="296"/>
      <c r="AK438" s="296"/>
      <c r="AL438" s="296"/>
    </row>
    <row r="439" spans="1:38" s="414" customFormat="1" ht="16.5" customHeight="1">
      <c r="A439" s="284" t="str">
        <f>IF('Data invoice'!J367=0,"",'Data invoice'!K367)</f>
        <v/>
      </c>
      <c r="B439" s="284" t="str">
        <f>IF('Data invoice'!K367=0,"",'Data invoice'!L367)</f>
        <v/>
      </c>
      <c r="C439" s="284" t="str">
        <f>IF('Data invoice'!L367=0,"",'Data invoice'!M367)</f>
        <v/>
      </c>
      <c r="D439" s="284" t="str">
        <f>IF('Data invoice'!M367=0,"",'Data invoice'!N367)</f>
        <v/>
      </c>
      <c r="E439" s="284" t="str">
        <f>IF('Data invoice'!N367=0,"",'Data invoice'!O367)</f>
        <v/>
      </c>
      <c r="F439" s="284" t="str">
        <f>IF('Data invoice'!O367=0,"",'Data invoice'!P367)</f>
        <v/>
      </c>
      <c r="G439" s="284" t="str">
        <f>IF('Data invoice'!P367=0,"",'Data invoice'!Q367)</f>
        <v/>
      </c>
      <c r="H439" s="284" t="str">
        <f>IF('Data invoice'!Q367=0,"",'Data invoice'!R367)</f>
        <v/>
      </c>
      <c r="I439" s="320" t="str">
        <f>IF('Data invoice'!R367=0,"",'Data invoice'!S367)</f>
        <v/>
      </c>
      <c r="J439" s="367" t="str">
        <f>IF('Data invoice'!S367=0,"",'Data invoice'!T367)</f>
        <v/>
      </c>
      <c r="L439" s="279"/>
      <c r="M439" s="279"/>
      <c r="N439" s="279"/>
      <c r="O439" s="279"/>
      <c r="P439" s="279"/>
      <c r="Q439" s="279"/>
      <c r="R439" s="279"/>
      <c r="S439" s="279"/>
      <c r="T439" s="279"/>
      <c r="U439" s="279"/>
      <c r="V439" s="279"/>
      <c r="W439" s="279"/>
      <c r="X439" s="279"/>
      <c r="Y439" s="279"/>
      <c r="Z439" s="279"/>
      <c r="AA439" s="279"/>
      <c r="AB439" s="296"/>
      <c r="AC439" s="296"/>
      <c r="AD439" s="296"/>
      <c r="AE439" s="296"/>
      <c r="AF439" s="296"/>
      <c r="AG439" s="296"/>
      <c r="AH439" s="296"/>
      <c r="AI439" s="296"/>
      <c r="AJ439" s="296"/>
      <c r="AK439" s="296"/>
      <c r="AL439" s="296"/>
    </row>
    <row r="440" spans="1:38" s="414" customFormat="1" ht="16.5" customHeight="1">
      <c r="A440" s="284" t="str">
        <f>IF('Data invoice'!J368=0,"",'Data invoice'!K368)</f>
        <v/>
      </c>
      <c r="B440" s="284" t="str">
        <f>IF('Data invoice'!K368=0,"",'Data invoice'!L368)</f>
        <v/>
      </c>
      <c r="C440" s="284" t="str">
        <f>IF('Data invoice'!L368=0,"",'Data invoice'!M368)</f>
        <v/>
      </c>
      <c r="D440" s="284" t="str">
        <f>IF('Data invoice'!M368=0,"",'Data invoice'!N368)</f>
        <v/>
      </c>
      <c r="E440" s="284" t="str">
        <f>IF('Data invoice'!N368=0,"",'Data invoice'!O368)</f>
        <v/>
      </c>
      <c r="F440" s="284" t="str">
        <f>IF('Data invoice'!O368=0,"",'Data invoice'!P368)</f>
        <v/>
      </c>
      <c r="G440" s="284" t="str">
        <f>IF('Data invoice'!P368=0,"",'Data invoice'!Q368)</f>
        <v/>
      </c>
      <c r="H440" s="284" t="str">
        <f>IF('Data invoice'!Q368=0,"",'Data invoice'!R368)</f>
        <v/>
      </c>
      <c r="I440" s="320" t="str">
        <f>IF('Data invoice'!R368=0,"",'Data invoice'!S368)</f>
        <v/>
      </c>
      <c r="J440" s="367" t="str">
        <f>IF('Data invoice'!S368=0,"",'Data invoice'!T368)</f>
        <v/>
      </c>
      <c r="L440" s="279"/>
      <c r="M440" s="279"/>
      <c r="N440" s="279"/>
      <c r="O440" s="279"/>
      <c r="P440" s="279"/>
      <c r="Q440" s="279"/>
      <c r="R440" s="279"/>
      <c r="S440" s="279"/>
      <c r="T440" s="279"/>
      <c r="U440" s="279"/>
      <c r="V440" s="279"/>
      <c r="W440" s="279"/>
      <c r="X440" s="279"/>
      <c r="Y440" s="279"/>
      <c r="Z440" s="279"/>
      <c r="AA440" s="279"/>
      <c r="AB440" s="296"/>
      <c r="AC440" s="296"/>
      <c r="AD440" s="296"/>
      <c r="AE440" s="296"/>
      <c r="AF440" s="296"/>
      <c r="AG440" s="296"/>
      <c r="AH440" s="296"/>
      <c r="AI440" s="296"/>
      <c r="AJ440" s="296"/>
      <c r="AK440" s="296"/>
      <c r="AL440" s="296"/>
    </row>
    <row r="441" spans="1:38" s="414" customFormat="1" ht="16.5" customHeight="1">
      <c r="A441" s="284" t="str">
        <f>IF('Data invoice'!J369=0,"",'Data invoice'!K369)</f>
        <v/>
      </c>
      <c r="B441" s="284" t="str">
        <f>IF('Data invoice'!K369=0,"",'Data invoice'!L369)</f>
        <v/>
      </c>
      <c r="C441" s="284" t="str">
        <f>IF('Data invoice'!L369=0,"",'Data invoice'!M369)</f>
        <v/>
      </c>
      <c r="D441" s="284" t="str">
        <f>IF('Data invoice'!M369=0,"",'Data invoice'!N369)</f>
        <v/>
      </c>
      <c r="E441" s="284" t="str">
        <f>IF('Data invoice'!N369=0,"",'Data invoice'!O369)</f>
        <v/>
      </c>
      <c r="F441" s="284" t="str">
        <f>IF('Data invoice'!O369=0,"",'Data invoice'!P369)</f>
        <v/>
      </c>
      <c r="G441" s="284" t="str">
        <f>IF('Data invoice'!P369=0,"",'Data invoice'!Q369)</f>
        <v/>
      </c>
      <c r="H441" s="284" t="str">
        <f>IF('Data invoice'!Q369=0,"",'Data invoice'!R369)</f>
        <v/>
      </c>
      <c r="I441" s="320" t="str">
        <f>IF('Data invoice'!R369=0,"",'Data invoice'!S369)</f>
        <v/>
      </c>
      <c r="J441" s="367" t="str">
        <f>IF('Data invoice'!S369=0,"",'Data invoice'!T369)</f>
        <v/>
      </c>
      <c r="L441" s="279"/>
      <c r="M441" s="279"/>
      <c r="N441" s="279"/>
      <c r="O441" s="279"/>
      <c r="P441" s="279"/>
      <c r="Q441" s="279"/>
      <c r="R441" s="279"/>
      <c r="S441" s="279"/>
      <c r="T441" s="279"/>
      <c r="U441" s="279"/>
      <c r="V441" s="279"/>
      <c r="W441" s="279"/>
      <c r="X441" s="279"/>
      <c r="Y441" s="279"/>
      <c r="Z441" s="279"/>
      <c r="AA441" s="279"/>
      <c r="AB441" s="296"/>
      <c r="AC441" s="296"/>
      <c r="AD441" s="296"/>
      <c r="AE441" s="296"/>
      <c r="AF441" s="296"/>
      <c r="AG441" s="296"/>
      <c r="AH441" s="296"/>
      <c r="AI441" s="296"/>
      <c r="AJ441" s="296"/>
      <c r="AK441" s="296"/>
      <c r="AL441" s="296"/>
    </row>
    <row r="442" spans="1:38" s="414" customFormat="1" ht="16.5" customHeight="1">
      <c r="A442" s="284" t="str">
        <f>IF('Data invoice'!J370=0,"",'Data invoice'!K370)</f>
        <v/>
      </c>
      <c r="B442" s="284" t="str">
        <f>IF('Data invoice'!K370=0,"",'Data invoice'!L370)</f>
        <v/>
      </c>
      <c r="C442" s="284" t="str">
        <f>IF('Data invoice'!L370=0,"",'Data invoice'!M370)</f>
        <v/>
      </c>
      <c r="D442" s="284" t="str">
        <f>IF('Data invoice'!M370=0,"",'Data invoice'!N370)</f>
        <v/>
      </c>
      <c r="E442" s="284" t="str">
        <f>IF('Data invoice'!N370=0,"",'Data invoice'!O370)</f>
        <v/>
      </c>
      <c r="F442" s="284" t="str">
        <f>IF('Data invoice'!O370=0,"",'Data invoice'!P370)</f>
        <v/>
      </c>
      <c r="G442" s="284" t="str">
        <f>IF('Data invoice'!P370=0,"",'Data invoice'!Q370)</f>
        <v/>
      </c>
      <c r="H442" s="284" t="str">
        <f>IF('Data invoice'!Q370=0,"",'Data invoice'!R370)</f>
        <v/>
      </c>
      <c r="I442" s="320" t="str">
        <f>IF('Data invoice'!R370=0,"",'Data invoice'!S370)</f>
        <v/>
      </c>
      <c r="J442" s="367" t="str">
        <f>IF('Data invoice'!S370=0,"",'Data invoice'!T370)</f>
        <v/>
      </c>
      <c r="L442" s="279"/>
      <c r="M442" s="279"/>
      <c r="N442" s="279"/>
      <c r="O442" s="279"/>
      <c r="P442" s="279"/>
      <c r="Q442" s="279"/>
      <c r="R442" s="279"/>
      <c r="S442" s="279"/>
      <c r="T442" s="279"/>
      <c r="U442" s="279"/>
      <c r="V442" s="279"/>
      <c r="W442" s="279"/>
      <c r="X442" s="279"/>
      <c r="Y442" s="279"/>
      <c r="Z442" s="279"/>
      <c r="AA442" s="279"/>
      <c r="AB442" s="296"/>
      <c r="AC442" s="296"/>
      <c r="AD442" s="296"/>
      <c r="AE442" s="296"/>
      <c r="AF442" s="296"/>
      <c r="AG442" s="296"/>
      <c r="AH442" s="296"/>
      <c r="AI442" s="296"/>
      <c r="AJ442" s="296"/>
      <c r="AK442" s="296"/>
      <c r="AL442" s="296"/>
    </row>
    <row r="443" spans="1:38" s="414" customFormat="1" ht="16.5" customHeight="1">
      <c r="A443" s="284" t="str">
        <f>IF('Data invoice'!J371=0,"",'Data invoice'!K371)</f>
        <v/>
      </c>
      <c r="B443" s="284" t="str">
        <f>IF('Data invoice'!K371=0,"",'Data invoice'!L371)</f>
        <v/>
      </c>
      <c r="C443" s="284" t="str">
        <f>IF('Data invoice'!L371=0,"",'Data invoice'!M371)</f>
        <v/>
      </c>
      <c r="D443" s="284" t="str">
        <f>IF('Data invoice'!M371=0,"",'Data invoice'!N371)</f>
        <v/>
      </c>
      <c r="E443" s="284" t="str">
        <f>IF('Data invoice'!N371=0,"",'Data invoice'!O371)</f>
        <v/>
      </c>
      <c r="F443" s="284" t="str">
        <f>IF('Data invoice'!O371=0,"",'Data invoice'!P371)</f>
        <v/>
      </c>
      <c r="G443" s="284" t="str">
        <f>IF('Data invoice'!P371=0,"",'Data invoice'!Q371)</f>
        <v/>
      </c>
      <c r="H443" s="284" t="str">
        <f>IF('Data invoice'!Q371=0,"",'Data invoice'!R371)</f>
        <v/>
      </c>
      <c r="I443" s="320" t="str">
        <f>IF('Data invoice'!R371=0,"",'Data invoice'!S371)</f>
        <v/>
      </c>
      <c r="J443" s="367" t="str">
        <f>IF('Data invoice'!S371=0,"",'Data invoice'!T371)</f>
        <v/>
      </c>
      <c r="L443" s="279"/>
      <c r="M443" s="279"/>
      <c r="N443" s="279"/>
      <c r="O443" s="279"/>
      <c r="P443" s="279"/>
      <c r="Q443" s="279"/>
      <c r="R443" s="279"/>
      <c r="S443" s="279"/>
      <c r="T443" s="279"/>
      <c r="U443" s="279"/>
      <c r="V443" s="279"/>
      <c r="W443" s="279"/>
      <c r="X443" s="279"/>
      <c r="Y443" s="279"/>
      <c r="Z443" s="279"/>
      <c r="AA443" s="279"/>
      <c r="AB443" s="296"/>
      <c r="AC443" s="296"/>
      <c r="AD443" s="296"/>
      <c r="AE443" s="296"/>
      <c r="AF443" s="296"/>
      <c r="AG443" s="296"/>
      <c r="AH443" s="296"/>
      <c r="AI443" s="296"/>
      <c r="AJ443" s="296"/>
      <c r="AK443" s="296"/>
      <c r="AL443" s="296"/>
    </row>
    <row r="444" spans="1:38" s="414" customFormat="1" ht="16.5" customHeight="1">
      <c r="A444" s="284" t="str">
        <f>IF('Data invoice'!J372=0,"",'Data invoice'!K372)</f>
        <v/>
      </c>
      <c r="B444" s="284" t="str">
        <f>IF('Data invoice'!K372=0,"",'Data invoice'!L372)</f>
        <v/>
      </c>
      <c r="C444" s="284" t="str">
        <f>IF('Data invoice'!L372=0,"",'Data invoice'!M372)</f>
        <v/>
      </c>
      <c r="D444" s="284" t="str">
        <f>IF('Data invoice'!M372=0,"",'Data invoice'!N372)</f>
        <v/>
      </c>
      <c r="E444" s="284" t="str">
        <f>IF('Data invoice'!N372=0,"",'Data invoice'!O372)</f>
        <v/>
      </c>
      <c r="F444" s="284" t="str">
        <f>IF('Data invoice'!O372=0,"",'Data invoice'!P372)</f>
        <v/>
      </c>
      <c r="G444" s="284" t="str">
        <f>IF('Data invoice'!P372=0,"",'Data invoice'!Q372)</f>
        <v/>
      </c>
      <c r="H444" s="284" t="str">
        <f>IF('Data invoice'!Q372=0,"",'Data invoice'!R372)</f>
        <v/>
      </c>
      <c r="I444" s="320" t="str">
        <f>IF('Data invoice'!R372=0,"",'Data invoice'!S372)</f>
        <v/>
      </c>
      <c r="J444" s="367" t="str">
        <f>IF('Data invoice'!S372=0,"",'Data invoice'!T372)</f>
        <v/>
      </c>
      <c r="L444" s="279"/>
      <c r="M444" s="279"/>
      <c r="N444" s="279"/>
      <c r="O444" s="279"/>
      <c r="P444" s="279"/>
      <c r="Q444" s="279"/>
      <c r="R444" s="279"/>
      <c r="S444" s="279"/>
      <c r="T444" s="279"/>
      <c r="U444" s="279"/>
      <c r="V444" s="279"/>
      <c r="W444" s="279"/>
      <c r="X444" s="279"/>
      <c r="Y444" s="279"/>
      <c r="Z444" s="279"/>
      <c r="AA444" s="279"/>
      <c r="AB444" s="296"/>
      <c r="AC444" s="296"/>
      <c r="AD444" s="296"/>
      <c r="AE444" s="296"/>
      <c r="AF444" s="296"/>
      <c r="AG444" s="296"/>
      <c r="AH444" s="296"/>
      <c r="AI444" s="296"/>
      <c r="AJ444" s="296"/>
      <c r="AK444" s="296"/>
      <c r="AL444" s="296"/>
    </row>
    <row r="445" spans="1:38" s="414" customFormat="1" ht="16.5" customHeight="1">
      <c r="A445" s="284" t="str">
        <f>IF('Data invoice'!J373=0,"",'Data invoice'!K373)</f>
        <v/>
      </c>
      <c r="B445" s="284" t="str">
        <f>IF('Data invoice'!K373=0,"",'Data invoice'!L373)</f>
        <v/>
      </c>
      <c r="C445" s="284" t="str">
        <f>IF('Data invoice'!L373=0,"",'Data invoice'!M373)</f>
        <v/>
      </c>
      <c r="D445" s="284" t="str">
        <f>IF('Data invoice'!M373=0,"",'Data invoice'!N373)</f>
        <v/>
      </c>
      <c r="E445" s="284" t="str">
        <f>IF('Data invoice'!N373=0,"",'Data invoice'!O373)</f>
        <v/>
      </c>
      <c r="F445" s="284" t="str">
        <f>IF('Data invoice'!O373=0,"",'Data invoice'!P373)</f>
        <v/>
      </c>
      <c r="G445" s="284" t="str">
        <f>IF('Data invoice'!P373=0,"",'Data invoice'!Q373)</f>
        <v/>
      </c>
      <c r="H445" s="284" t="str">
        <f>IF('Data invoice'!Q373=0,"",'Data invoice'!R373)</f>
        <v/>
      </c>
      <c r="I445" s="320" t="str">
        <f>IF('Data invoice'!R373=0,"",'Data invoice'!S373)</f>
        <v/>
      </c>
      <c r="J445" s="367" t="str">
        <f>IF('Data invoice'!S373=0,"",'Data invoice'!T373)</f>
        <v/>
      </c>
      <c r="L445" s="279"/>
      <c r="M445" s="279"/>
      <c r="N445" s="279"/>
      <c r="O445" s="279"/>
      <c r="P445" s="279"/>
      <c r="Q445" s="279"/>
      <c r="R445" s="279"/>
      <c r="S445" s="279"/>
      <c r="T445" s="279"/>
      <c r="U445" s="279"/>
      <c r="V445" s="279"/>
      <c r="W445" s="279"/>
      <c r="X445" s="279"/>
      <c r="Y445" s="279"/>
      <c r="Z445" s="279"/>
      <c r="AA445" s="279"/>
      <c r="AB445" s="296"/>
      <c r="AC445" s="296"/>
      <c r="AD445" s="296"/>
      <c r="AE445" s="296"/>
      <c r="AF445" s="296"/>
      <c r="AG445" s="296"/>
      <c r="AH445" s="296"/>
      <c r="AI445" s="296"/>
      <c r="AJ445" s="296"/>
      <c r="AK445" s="296"/>
      <c r="AL445" s="296"/>
    </row>
    <row r="446" spans="1:38" s="414" customFormat="1" ht="16.5" customHeight="1">
      <c r="A446" s="284" t="str">
        <f>IF('Data invoice'!J374=0,"",'Data invoice'!K374)</f>
        <v/>
      </c>
      <c r="B446" s="284" t="str">
        <f>IF('Data invoice'!K374=0,"",'Data invoice'!L374)</f>
        <v/>
      </c>
      <c r="C446" s="284" t="str">
        <f>IF('Data invoice'!L374=0,"",'Data invoice'!M374)</f>
        <v/>
      </c>
      <c r="D446" s="284" t="str">
        <f>IF('Data invoice'!M374=0,"",'Data invoice'!N374)</f>
        <v/>
      </c>
      <c r="E446" s="284" t="str">
        <f>IF('Data invoice'!N374=0,"",'Data invoice'!O374)</f>
        <v/>
      </c>
      <c r="F446" s="284" t="str">
        <f>IF('Data invoice'!O374=0,"",'Data invoice'!P374)</f>
        <v/>
      </c>
      <c r="G446" s="284" t="str">
        <f>IF('Data invoice'!P374=0,"",'Data invoice'!Q374)</f>
        <v/>
      </c>
      <c r="H446" s="284" t="str">
        <f>IF('Data invoice'!Q374=0,"",'Data invoice'!R374)</f>
        <v/>
      </c>
      <c r="I446" s="320" t="str">
        <f>IF('Data invoice'!R374=0,"",'Data invoice'!S374)</f>
        <v/>
      </c>
      <c r="J446" s="367" t="str">
        <f>IF('Data invoice'!S374=0,"",'Data invoice'!T374)</f>
        <v/>
      </c>
      <c r="L446" s="279"/>
      <c r="M446" s="279"/>
      <c r="N446" s="279"/>
      <c r="O446" s="279"/>
      <c r="P446" s="279"/>
      <c r="Q446" s="279"/>
      <c r="R446" s="279"/>
      <c r="S446" s="279"/>
      <c r="T446" s="279"/>
      <c r="U446" s="279"/>
      <c r="V446" s="279"/>
      <c r="W446" s="279"/>
      <c r="X446" s="279"/>
      <c r="Y446" s="279"/>
      <c r="Z446" s="279"/>
      <c r="AA446" s="279"/>
      <c r="AB446" s="296"/>
      <c r="AC446" s="296"/>
      <c r="AD446" s="296"/>
      <c r="AE446" s="296"/>
      <c r="AF446" s="296"/>
      <c r="AG446" s="296"/>
      <c r="AH446" s="296"/>
      <c r="AI446" s="296"/>
      <c r="AJ446" s="296"/>
      <c r="AK446" s="296"/>
      <c r="AL446" s="296"/>
    </row>
    <row r="447" spans="1:38" s="414" customFormat="1" ht="16.5" customHeight="1">
      <c r="A447" s="284" t="str">
        <f>IF('Data invoice'!J375=0,"",'Data invoice'!K375)</f>
        <v/>
      </c>
      <c r="B447" s="284" t="str">
        <f>IF('Data invoice'!K375=0,"",'Data invoice'!L375)</f>
        <v/>
      </c>
      <c r="C447" s="284" t="str">
        <f>IF('Data invoice'!L375=0,"",'Data invoice'!M375)</f>
        <v/>
      </c>
      <c r="D447" s="284" t="str">
        <f>IF('Data invoice'!M375=0,"",'Data invoice'!N375)</f>
        <v/>
      </c>
      <c r="E447" s="284" t="str">
        <f>IF('Data invoice'!N375=0,"",'Data invoice'!O375)</f>
        <v/>
      </c>
      <c r="F447" s="284" t="str">
        <f>IF('Data invoice'!O375=0,"",'Data invoice'!P375)</f>
        <v/>
      </c>
      <c r="G447" s="284" t="str">
        <f>IF('Data invoice'!P375=0,"",'Data invoice'!Q375)</f>
        <v/>
      </c>
      <c r="H447" s="284" t="str">
        <f>IF('Data invoice'!Q375=0,"",'Data invoice'!R375)</f>
        <v/>
      </c>
      <c r="I447" s="320" t="str">
        <f>IF('Data invoice'!R375=0,"",'Data invoice'!S375)</f>
        <v/>
      </c>
      <c r="J447" s="367" t="str">
        <f>IF('Data invoice'!S375=0,"",'Data invoice'!T375)</f>
        <v/>
      </c>
      <c r="L447" s="279"/>
      <c r="M447" s="279"/>
      <c r="N447" s="279"/>
      <c r="O447" s="279"/>
      <c r="P447" s="279"/>
      <c r="Q447" s="279"/>
      <c r="R447" s="279"/>
      <c r="S447" s="279"/>
      <c r="T447" s="279"/>
      <c r="U447" s="279"/>
      <c r="V447" s="279"/>
      <c r="W447" s="279"/>
      <c r="X447" s="279"/>
      <c r="Y447" s="279"/>
      <c r="Z447" s="279"/>
      <c r="AA447" s="279"/>
      <c r="AB447" s="296"/>
      <c r="AC447" s="296"/>
      <c r="AD447" s="296"/>
      <c r="AE447" s="296"/>
      <c r="AF447" s="296"/>
      <c r="AG447" s="296"/>
      <c r="AH447" s="296"/>
      <c r="AI447" s="296"/>
      <c r="AJ447" s="296"/>
      <c r="AK447" s="296"/>
      <c r="AL447" s="296"/>
    </row>
    <row r="448" spans="1:38" s="414" customFormat="1" ht="16.5" customHeight="1">
      <c r="A448" s="284" t="str">
        <f>IF('Data invoice'!J376=0,"",'Data invoice'!K376)</f>
        <v/>
      </c>
      <c r="B448" s="284" t="str">
        <f>IF('Data invoice'!K376=0,"",'Data invoice'!L376)</f>
        <v/>
      </c>
      <c r="C448" s="284" t="str">
        <f>IF('Data invoice'!L376=0,"",'Data invoice'!M376)</f>
        <v/>
      </c>
      <c r="D448" s="284" t="str">
        <f>IF('Data invoice'!M376=0,"",'Data invoice'!N376)</f>
        <v/>
      </c>
      <c r="E448" s="284" t="str">
        <f>IF('Data invoice'!N376=0,"",'Data invoice'!O376)</f>
        <v/>
      </c>
      <c r="F448" s="284" t="str">
        <f>IF('Data invoice'!O376=0,"",'Data invoice'!P376)</f>
        <v/>
      </c>
      <c r="G448" s="284" t="str">
        <f>IF('Data invoice'!P376=0,"",'Data invoice'!Q376)</f>
        <v/>
      </c>
      <c r="H448" s="284" t="str">
        <f>IF('Data invoice'!Q376=0,"",'Data invoice'!R376)</f>
        <v/>
      </c>
      <c r="I448" s="320" t="str">
        <f>IF('Data invoice'!R376=0,"",'Data invoice'!S376)</f>
        <v/>
      </c>
      <c r="J448" s="367" t="str">
        <f>IF('Data invoice'!S376=0,"",'Data invoice'!T376)</f>
        <v/>
      </c>
      <c r="L448" s="279"/>
      <c r="M448" s="279"/>
      <c r="N448" s="279"/>
      <c r="O448" s="279"/>
      <c r="P448" s="279"/>
      <c r="Q448" s="279"/>
      <c r="R448" s="279"/>
      <c r="S448" s="279"/>
      <c r="T448" s="279"/>
      <c r="U448" s="279"/>
      <c r="V448" s="279"/>
      <c r="W448" s="279"/>
      <c r="X448" s="279"/>
      <c r="Y448" s="279"/>
      <c r="Z448" s="279"/>
      <c r="AA448" s="279"/>
      <c r="AB448" s="296"/>
      <c r="AC448" s="296"/>
      <c r="AD448" s="296"/>
      <c r="AE448" s="296"/>
      <c r="AF448" s="296"/>
      <c r="AG448" s="296"/>
      <c r="AH448" s="296"/>
      <c r="AI448" s="296"/>
      <c r="AJ448" s="296"/>
      <c r="AK448" s="296"/>
      <c r="AL448" s="296"/>
    </row>
    <row r="449" spans="1:38" s="414" customFormat="1" ht="16.5" customHeight="1">
      <c r="A449" s="284" t="str">
        <f>IF('Data invoice'!J377=0,"",'Data invoice'!K377)</f>
        <v/>
      </c>
      <c r="B449" s="284" t="str">
        <f>IF('Data invoice'!K377=0,"",'Data invoice'!L377)</f>
        <v/>
      </c>
      <c r="C449" s="284" t="str">
        <f>IF('Data invoice'!L377=0,"",'Data invoice'!M377)</f>
        <v/>
      </c>
      <c r="D449" s="284" t="str">
        <f>IF('Data invoice'!M377=0,"",'Data invoice'!N377)</f>
        <v/>
      </c>
      <c r="E449" s="284" t="str">
        <f>IF('Data invoice'!N377=0,"",'Data invoice'!O377)</f>
        <v/>
      </c>
      <c r="F449" s="284" t="str">
        <f>IF('Data invoice'!O377=0,"",'Data invoice'!P377)</f>
        <v/>
      </c>
      <c r="G449" s="284" t="str">
        <f>IF('Data invoice'!P377=0,"",'Data invoice'!Q377)</f>
        <v/>
      </c>
      <c r="H449" s="284" t="str">
        <f>IF('Data invoice'!Q377=0,"",'Data invoice'!R377)</f>
        <v/>
      </c>
      <c r="I449" s="320" t="str">
        <f>IF('Data invoice'!R377=0,"",'Data invoice'!S377)</f>
        <v/>
      </c>
      <c r="J449" s="367" t="str">
        <f>IF('Data invoice'!S377=0,"",'Data invoice'!T377)</f>
        <v/>
      </c>
      <c r="L449" s="279"/>
      <c r="M449" s="279"/>
      <c r="N449" s="279"/>
      <c r="O449" s="279"/>
      <c r="P449" s="279"/>
      <c r="Q449" s="279"/>
      <c r="R449" s="279"/>
      <c r="S449" s="279"/>
      <c r="T449" s="279"/>
      <c r="U449" s="279"/>
      <c r="V449" s="279"/>
      <c r="W449" s="279"/>
      <c r="X449" s="279"/>
      <c r="Y449" s="279"/>
      <c r="Z449" s="279"/>
      <c r="AA449" s="279"/>
      <c r="AB449" s="296"/>
      <c r="AC449" s="296"/>
      <c r="AD449" s="296"/>
      <c r="AE449" s="296"/>
      <c r="AF449" s="296"/>
      <c r="AG449" s="296"/>
      <c r="AH449" s="296"/>
      <c r="AI449" s="296"/>
      <c r="AJ449" s="296"/>
      <c r="AK449" s="296"/>
      <c r="AL449" s="296"/>
    </row>
    <row r="450" spans="1:38" s="414" customFormat="1" ht="16.5" customHeight="1">
      <c r="A450" s="284" t="str">
        <f>IF('Data invoice'!J378=0,"",'Data invoice'!K378)</f>
        <v/>
      </c>
      <c r="B450" s="284" t="str">
        <f>IF('Data invoice'!K378=0,"",'Data invoice'!L378)</f>
        <v/>
      </c>
      <c r="C450" s="284" t="str">
        <f>IF('Data invoice'!L378=0,"",'Data invoice'!M378)</f>
        <v/>
      </c>
      <c r="D450" s="284" t="str">
        <f>IF('Data invoice'!M378=0,"",'Data invoice'!N378)</f>
        <v/>
      </c>
      <c r="E450" s="284" t="str">
        <f>IF('Data invoice'!N378=0,"",'Data invoice'!O378)</f>
        <v/>
      </c>
      <c r="F450" s="284" t="str">
        <f>IF('Data invoice'!O378=0,"",'Data invoice'!P378)</f>
        <v/>
      </c>
      <c r="G450" s="284" t="str">
        <f>IF('Data invoice'!P378=0,"",'Data invoice'!Q378)</f>
        <v/>
      </c>
      <c r="H450" s="284" t="str">
        <f>IF('Data invoice'!Q378=0,"",'Data invoice'!R378)</f>
        <v/>
      </c>
      <c r="I450" s="320" t="str">
        <f>IF('Data invoice'!R378=0,"",'Data invoice'!S378)</f>
        <v/>
      </c>
      <c r="J450" s="367" t="str">
        <f>IF('Data invoice'!S378=0,"",'Data invoice'!T378)</f>
        <v/>
      </c>
      <c r="L450" s="279"/>
      <c r="M450" s="279"/>
      <c r="N450" s="279"/>
      <c r="O450" s="279"/>
      <c r="P450" s="279"/>
      <c r="Q450" s="279"/>
      <c r="R450" s="279"/>
      <c r="S450" s="279"/>
      <c r="T450" s="279"/>
      <c r="U450" s="279"/>
      <c r="V450" s="279"/>
      <c r="W450" s="279"/>
      <c r="X450" s="279"/>
      <c r="Y450" s="279"/>
      <c r="Z450" s="279"/>
      <c r="AA450" s="279"/>
      <c r="AB450" s="296"/>
      <c r="AC450" s="296"/>
      <c r="AD450" s="296"/>
      <c r="AE450" s="296"/>
      <c r="AF450" s="296"/>
      <c r="AG450" s="296"/>
      <c r="AH450" s="296"/>
      <c r="AI450" s="296"/>
      <c r="AJ450" s="296"/>
      <c r="AK450" s="296"/>
      <c r="AL450" s="296"/>
    </row>
    <row r="451" spans="1:38" s="414" customFormat="1" ht="16.5" customHeight="1">
      <c r="A451" s="284" t="str">
        <f>IF('Data invoice'!J379=0,"",'Data invoice'!K379)</f>
        <v/>
      </c>
      <c r="B451" s="284" t="str">
        <f>IF('Data invoice'!K379=0,"",'Data invoice'!L379)</f>
        <v/>
      </c>
      <c r="C451" s="284" t="str">
        <f>IF('Data invoice'!L379=0,"",'Data invoice'!M379)</f>
        <v/>
      </c>
      <c r="D451" s="284" t="str">
        <f>IF('Data invoice'!M379=0,"",'Data invoice'!N379)</f>
        <v/>
      </c>
      <c r="E451" s="284" t="str">
        <f>IF('Data invoice'!N379=0,"",'Data invoice'!O379)</f>
        <v/>
      </c>
      <c r="F451" s="284" t="str">
        <f>IF('Data invoice'!O379=0,"",'Data invoice'!P379)</f>
        <v/>
      </c>
      <c r="G451" s="284" t="str">
        <f>IF('Data invoice'!P379=0,"",'Data invoice'!Q379)</f>
        <v/>
      </c>
      <c r="H451" s="284" t="str">
        <f>IF('Data invoice'!Q379=0,"",'Data invoice'!R379)</f>
        <v/>
      </c>
      <c r="I451" s="320" t="str">
        <f>IF('Data invoice'!R379=0,"",'Data invoice'!S379)</f>
        <v/>
      </c>
      <c r="J451" s="367" t="str">
        <f>IF('Data invoice'!S379=0,"",'Data invoice'!T379)</f>
        <v/>
      </c>
      <c r="L451" s="279"/>
      <c r="M451" s="279"/>
      <c r="N451" s="279"/>
      <c r="O451" s="279"/>
      <c r="P451" s="279"/>
      <c r="Q451" s="279"/>
      <c r="R451" s="279"/>
      <c r="S451" s="279"/>
      <c r="T451" s="279"/>
      <c r="U451" s="279"/>
      <c r="V451" s="279"/>
      <c r="W451" s="279"/>
      <c r="X451" s="279"/>
      <c r="Y451" s="279"/>
      <c r="Z451" s="279"/>
      <c r="AA451" s="279"/>
      <c r="AB451" s="296"/>
      <c r="AC451" s="296"/>
      <c r="AD451" s="296"/>
      <c r="AE451" s="296"/>
      <c r="AF451" s="296"/>
      <c r="AG451" s="296"/>
      <c r="AH451" s="296"/>
      <c r="AI451" s="296"/>
      <c r="AJ451" s="296"/>
      <c r="AK451" s="296"/>
      <c r="AL451" s="296"/>
    </row>
    <row r="452" spans="1:38" s="414" customFormat="1" ht="16.5" customHeight="1">
      <c r="A452" s="284" t="str">
        <f>IF('Data invoice'!J380=0,"",'Data invoice'!K380)</f>
        <v/>
      </c>
      <c r="B452" s="284" t="str">
        <f>IF('Data invoice'!K380=0,"",'Data invoice'!L380)</f>
        <v/>
      </c>
      <c r="C452" s="284" t="str">
        <f>IF('Data invoice'!L380=0,"",'Data invoice'!M380)</f>
        <v/>
      </c>
      <c r="D452" s="284" t="str">
        <f>IF('Data invoice'!M380=0,"",'Data invoice'!N380)</f>
        <v/>
      </c>
      <c r="E452" s="284" t="str">
        <f>IF('Data invoice'!N380=0,"",'Data invoice'!O380)</f>
        <v/>
      </c>
      <c r="F452" s="284" t="str">
        <f>IF('Data invoice'!O380=0,"",'Data invoice'!P380)</f>
        <v/>
      </c>
      <c r="G452" s="284" t="str">
        <f>IF('Data invoice'!P380=0,"",'Data invoice'!Q380)</f>
        <v/>
      </c>
      <c r="H452" s="284" t="str">
        <f>IF('Data invoice'!Q380=0,"",'Data invoice'!R380)</f>
        <v/>
      </c>
      <c r="I452" s="320" t="str">
        <f>IF('Data invoice'!R380=0,"",'Data invoice'!S380)</f>
        <v/>
      </c>
      <c r="J452" s="367" t="str">
        <f>IF('Data invoice'!S380=0,"",'Data invoice'!T380)</f>
        <v/>
      </c>
      <c r="L452" s="279"/>
      <c r="M452" s="279"/>
      <c r="N452" s="279"/>
      <c r="O452" s="279"/>
      <c r="P452" s="279"/>
      <c r="Q452" s="279"/>
      <c r="R452" s="279"/>
      <c r="S452" s="279"/>
      <c r="T452" s="279"/>
      <c r="U452" s="279"/>
      <c r="V452" s="279"/>
      <c r="W452" s="279"/>
      <c r="X452" s="279"/>
      <c r="Y452" s="279"/>
      <c r="Z452" s="279"/>
      <c r="AA452" s="279"/>
      <c r="AB452" s="296"/>
      <c r="AC452" s="296"/>
      <c r="AD452" s="296"/>
      <c r="AE452" s="296"/>
      <c r="AF452" s="296"/>
      <c r="AG452" s="296"/>
      <c r="AH452" s="296"/>
      <c r="AI452" s="296"/>
      <c r="AJ452" s="296"/>
      <c r="AK452" s="296"/>
      <c r="AL452" s="296"/>
    </row>
    <row r="453" spans="1:38" s="414" customFormat="1" ht="16.5" customHeight="1">
      <c r="A453" s="284" t="str">
        <f>IF('Data invoice'!J381=0,"",'Data invoice'!K381)</f>
        <v/>
      </c>
      <c r="B453" s="284" t="str">
        <f>IF('Data invoice'!K381=0,"",'Data invoice'!L381)</f>
        <v/>
      </c>
      <c r="C453" s="284" t="str">
        <f>IF('Data invoice'!L381=0,"",'Data invoice'!M381)</f>
        <v/>
      </c>
      <c r="D453" s="284" t="str">
        <f>IF('Data invoice'!M381=0,"",'Data invoice'!N381)</f>
        <v/>
      </c>
      <c r="E453" s="284" t="str">
        <f>IF('Data invoice'!N381=0,"",'Data invoice'!O381)</f>
        <v/>
      </c>
      <c r="F453" s="284" t="str">
        <f>IF('Data invoice'!O381=0,"",'Data invoice'!P381)</f>
        <v/>
      </c>
      <c r="G453" s="284" t="str">
        <f>IF('Data invoice'!P381=0,"",'Data invoice'!Q381)</f>
        <v/>
      </c>
      <c r="H453" s="284" t="str">
        <f>IF('Data invoice'!Q381=0,"",'Data invoice'!R381)</f>
        <v/>
      </c>
      <c r="I453" s="320" t="str">
        <f>IF('Data invoice'!R381=0,"",'Data invoice'!S381)</f>
        <v/>
      </c>
      <c r="J453" s="367" t="str">
        <f>IF('Data invoice'!S381=0,"",'Data invoice'!T381)</f>
        <v/>
      </c>
      <c r="L453" s="279"/>
      <c r="M453" s="279"/>
      <c r="N453" s="279"/>
      <c r="O453" s="279"/>
      <c r="P453" s="279"/>
      <c r="Q453" s="279"/>
      <c r="R453" s="279"/>
      <c r="S453" s="279"/>
      <c r="T453" s="279"/>
      <c r="U453" s="279"/>
      <c r="V453" s="279"/>
      <c r="W453" s="279"/>
      <c r="X453" s="279"/>
      <c r="Y453" s="279"/>
      <c r="Z453" s="279"/>
      <c r="AA453" s="279"/>
      <c r="AB453" s="296"/>
      <c r="AC453" s="296"/>
      <c r="AD453" s="296"/>
      <c r="AE453" s="296"/>
      <c r="AF453" s="296"/>
      <c r="AG453" s="296"/>
      <c r="AH453" s="296"/>
      <c r="AI453" s="296"/>
      <c r="AJ453" s="296"/>
      <c r="AK453" s="296"/>
      <c r="AL453" s="296"/>
    </row>
    <row r="454" spans="1:38" s="414" customFormat="1" ht="16.5" customHeight="1">
      <c r="A454" s="284" t="str">
        <f>IF('Data invoice'!J382=0,"",'Data invoice'!K382)</f>
        <v/>
      </c>
      <c r="B454" s="284" t="str">
        <f>IF('Data invoice'!K382=0,"",'Data invoice'!L382)</f>
        <v/>
      </c>
      <c r="C454" s="284" t="str">
        <f>IF('Data invoice'!L382=0,"",'Data invoice'!M382)</f>
        <v/>
      </c>
      <c r="D454" s="284" t="str">
        <f>IF('Data invoice'!M382=0,"",'Data invoice'!N382)</f>
        <v/>
      </c>
      <c r="E454" s="284" t="str">
        <f>IF('Data invoice'!N382=0,"",'Data invoice'!O382)</f>
        <v/>
      </c>
      <c r="F454" s="284" t="str">
        <f>IF('Data invoice'!O382=0,"",'Data invoice'!P382)</f>
        <v/>
      </c>
      <c r="G454" s="284" t="str">
        <f>IF('Data invoice'!P382=0,"",'Data invoice'!Q382)</f>
        <v/>
      </c>
      <c r="H454" s="284" t="str">
        <f>IF('Data invoice'!Q382=0,"",'Data invoice'!R382)</f>
        <v/>
      </c>
      <c r="I454" s="320" t="str">
        <f>IF('Data invoice'!R382=0,"",'Data invoice'!S382)</f>
        <v/>
      </c>
      <c r="J454" s="367" t="str">
        <f>IF('Data invoice'!S382=0,"",'Data invoice'!T382)</f>
        <v/>
      </c>
      <c r="L454" s="279"/>
      <c r="M454" s="279"/>
      <c r="N454" s="279"/>
      <c r="O454" s="279"/>
      <c r="P454" s="279"/>
      <c r="Q454" s="279"/>
      <c r="R454" s="279"/>
      <c r="S454" s="279"/>
      <c r="T454" s="279"/>
      <c r="U454" s="279"/>
      <c r="V454" s="279"/>
      <c r="W454" s="279"/>
      <c r="X454" s="279"/>
      <c r="Y454" s="279"/>
      <c r="Z454" s="279"/>
      <c r="AA454" s="279"/>
      <c r="AB454" s="296"/>
      <c r="AC454" s="296"/>
      <c r="AD454" s="296"/>
      <c r="AE454" s="296"/>
      <c r="AF454" s="296"/>
      <c r="AG454" s="296"/>
      <c r="AH454" s="296"/>
      <c r="AI454" s="296"/>
      <c r="AJ454" s="296"/>
      <c r="AK454" s="296"/>
      <c r="AL454" s="296"/>
    </row>
    <row r="455" spans="1:38" s="414" customFormat="1" ht="16.5" customHeight="1">
      <c r="A455" s="284" t="str">
        <f>IF('Data invoice'!J383=0,"",'Data invoice'!K383)</f>
        <v/>
      </c>
      <c r="B455" s="284" t="str">
        <f>IF('Data invoice'!K383=0,"",'Data invoice'!L383)</f>
        <v/>
      </c>
      <c r="C455" s="284" t="str">
        <f>IF('Data invoice'!L383=0,"",'Data invoice'!M383)</f>
        <v/>
      </c>
      <c r="D455" s="284" t="str">
        <f>IF('Data invoice'!M383=0,"",'Data invoice'!N383)</f>
        <v/>
      </c>
      <c r="E455" s="284" t="str">
        <f>IF('Data invoice'!N383=0,"",'Data invoice'!O383)</f>
        <v/>
      </c>
      <c r="F455" s="284" t="str">
        <f>IF('Data invoice'!O383=0,"",'Data invoice'!P383)</f>
        <v/>
      </c>
      <c r="G455" s="284" t="str">
        <f>IF('Data invoice'!P383=0,"",'Data invoice'!Q383)</f>
        <v/>
      </c>
      <c r="H455" s="284" t="str">
        <f>IF('Data invoice'!Q383=0,"",'Data invoice'!R383)</f>
        <v/>
      </c>
      <c r="I455" s="320" t="str">
        <f>IF('Data invoice'!R383=0,"",'Data invoice'!S383)</f>
        <v/>
      </c>
      <c r="J455" s="367" t="str">
        <f>IF('Data invoice'!S383=0,"",'Data invoice'!T383)</f>
        <v/>
      </c>
      <c r="L455" s="279"/>
      <c r="M455" s="279"/>
      <c r="N455" s="279"/>
      <c r="O455" s="279"/>
      <c r="P455" s="279"/>
      <c r="Q455" s="279"/>
      <c r="R455" s="279"/>
      <c r="S455" s="279"/>
      <c r="T455" s="279"/>
      <c r="U455" s="279"/>
      <c r="V455" s="279"/>
      <c r="W455" s="279"/>
      <c r="X455" s="279"/>
      <c r="Y455" s="279"/>
      <c r="Z455" s="279"/>
      <c r="AA455" s="279"/>
      <c r="AB455" s="296"/>
      <c r="AC455" s="296"/>
      <c r="AD455" s="296"/>
      <c r="AE455" s="296"/>
      <c r="AF455" s="296"/>
      <c r="AG455" s="296"/>
      <c r="AH455" s="296"/>
      <c r="AI455" s="296"/>
      <c r="AJ455" s="296"/>
      <c r="AK455" s="296"/>
      <c r="AL455" s="296"/>
    </row>
    <row r="456" spans="1:38" s="414" customFormat="1" ht="16.5" customHeight="1">
      <c r="A456" s="284" t="str">
        <f>IF('Data invoice'!J384=0,"",'Data invoice'!K384)</f>
        <v/>
      </c>
      <c r="B456" s="284" t="str">
        <f>IF('Data invoice'!K384=0,"",'Data invoice'!L384)</f>
        <v/>
      </c>
      <c r="C456" s="284" t="str">
        <f>IF('Data invoice'!L384=0,"",'Data invoice'!M384)</f>
        <v/>
      </c>
      <c r="D456" s="284" t="str">
        <f>IF('Data invoice'!M384=0,"",'Data invoice'!N384)</f>
        <v/>
      </c>
      <c r="E456" s="284" t="str">
        <f>IF('Data invoice'!N384=0,"",'Data invoice'!O384)</f>
        <v/>
      </c>
      <c r="F456" s="284" t="str">
        <f>IF('Data invoice'!O384=0,"",'Data invoice'!P384)</f>
        <v/>
      </c>
      <c r="G456" s="284" t="str">
        <f>IF('Data invoice'!P384=0,"",'Data invoice'!Q384)</f>
        <v/>
      </c>
      <c r="H456" s="284" t="str">
        <f>IF('Data invoice'!Q384=0,"",'Data invoice'!R384)</f>
        <v/>
      </c>
      <c r="I456" s="320" t="str">
        <f>IF('Data invoice'!R384=0,"",'Data invoice'!S384)</f>
        <v/>
      </c>
      <c r="J456" s="367" t="str">
        <f>IF('Data invoice'!S384=0,"",'Data invoice'!T384)</f>
        <v/>
      </c>
      <c r="L456" s="279"/>
      <c r="M456" s="279"/>
      <c r="N456" s="279"/>
      <c r="O456" s="279"/>
      <c r="P456" s="279"/>
      <c r="Q456" s="279"/>
      <c r="R456" s="279"/>
      <c r="S456" s="279"/>
      <c r="T456" s="279"/>
      <c r="U456" s="279"/>
      <c r="V456" s="279"/>
      <c r="W456" s="279"/>
      <c r="X456" s="279"/>
      <c r="Y456" s="279"/>
      <c r="Z456" s="279"/>
      <c r="AA456" s="279"/>
      <c r="AB456" s="296"/>
      <c r="AC456" s="296"/>
      <c r="AD456" s="296"/>
      <c r="AE456" s="296"/>
      <c r="AF456" s="296"/>
      <c r="AG456" s="296"/>
      <c r="AH456" s="296"/>
      <c r="AI456" s="296"/>
      <c r="AJ456" s="296"/>
      <c r="AK456" s="296"/>
      <c r="AL456" s="296"/>
    </row>
    <row r="457" spans="1:38" s="414" customFormat="1" ht="16.5" customHeight="1">
      <c r="A457" s="284" t="str">
        <f>IF('Data invoice'!J385=0,"",'Data invoice'!K385)</f>
        <v/>
      </c>
      <c r="B457" s="284" t="str">
        <f>IF('Data invoice'!K385=0,"",'Data invoice'!L385)</f>
        <v/>
      </c>
      <c r="C457" s="284" t="str">
        <f>IF('Data invoice'!L385=0,"",'Data invoice'!M385)</f>
        <v/>
      </c>
      <c r="D457" s="284" t="str">
        <f>IF('Data invoice'!M385=0,"",'Data invoice'!N385)</f>
        <v/>
      </c>
      <c r="E457" s="284" t="str">
        <f>IF('Data invoice'!N385=0,"",'Data invoice'!O385)</f>
        <v/>
      </c>
      <c r="F457" s="284" t="str">
        <f>IF('Data invoice'!O385=0,"",'Data invoice'!P385)</f>
        <v/>
      </c>
      <c r="G457" s="284" t="str">
        <f>IF('Data invoice'!P385=0,"",'Data invoice'!Q385)</f>
        <v/>
      </c>
      <c r="H457" s="284" t="str">
        <f>IF('Data invoice'!Q385=0,"",'Data invoice'!R385)</f>
        <v/>
      </c>
      <c r="I457" s="320" t="str">
        <f>IF('Data invoice'!R385=0,"",'Data invoice'!S385)</f>
        <v/>
      </c>
      <c r="J457" s="367" t="str">
        <f>IF('Data invoice'!S385=0,"",'Data invoice'!T385)</f>
        <v/>
      </c>
      <c r="L457" s="279"/>
      <c r="M457" s="279"/>
      <c r="N457" s="279"/>
      <c r="O457" s="279"/>
      <c r="P457" s="279"/>
      <c r="Q457" s="279"/>
      <c r="R457" s="279"/>
      <c r="S457" s="279"/>
      <c r="T457" s="279"/>
      <c r="U457" s="279"/>
      <c r="V457" s="279"/>
      <c r="W457" s="279"/>
      <c r="X457" s="279"/>
      <c r="Y457" s="279"/>
      <c r="Z457" s="279"/>
      <c r="AA457" s="279"/>
      <c r="AB457" s="296"/>
      <c r="AC457" s="296"/>
      <c r="AD457" s="296"/>
      <c r="AE457" s="296"/>
      <c r="AF457" s="296"/>
      <c r="AG457" s="296"/>
      <c r="AH457" s="296"/>
      <c r="AI457" s="296"/>
      <c r="AJ457" s="296"/>
      <c r="AK457" s="296"/>
      <c r="AL457" s="296"/>
    </row>
    <row r="458" spans="1:38" s="414" customFormat="1" ht="16.5" customHeight="1">
      <c r="A458" s="284" t="str">
        <f>IF('Data invoice'!J386=0,"",'Data invoice'!K386)</f>
        <v/>
      </c>
      <c r="B458" s="284" t="str">
        <f>IF('Data invoice'!K386=0,"",'Data invoice'!L386)</f>
        <v/>
      </c>
      <c r="C458" s="284" t="str">
        <f>IF('Data invoice'!L386=0,"",'Data invoice'!M386)</f>
        <v/>
      </c>
      <c r="D458" s="284" t="str">
        <f>IF('Data invoice'!M386=0,"",'Data invoice'!N386)</f>
        <v/>
      </c>
      <c r="E458" s="284" t="str">
        <f>IF('Data invoice'!N386=0,"",'Data invoice'!O386)</f>
        <v/>
      </c>
      <c r="F458" s="284" t="str">
        <f>IF('Data invoice'!O386=0,"",'Data invoice'!P386)</f>
        <v/>
      </c>
      <c r="G458" s="284" t="str">
        <f>IF('Data invoice'!P386=0,"",'Data invoice'!Q386)</f>
        <v/>
      </c>
      <c r="H458" s="284" t="str">
        <f>IF('Data invoice'!Q386=0,"",'Data invoice'!R386)</f>
        <v/>
      </c>
      <c r="I458" s="320" t="str">
        <f>IF('Data invoice'!R386=0,"",'Data invoice'!S386)</f>
        <v/>
      </c>
      <c r="J458" s="367" t="str">
        <f>IF('Data invoice'!S386=0,"",'Data invoice'!T386)</f>
        <v/>
      </c>
      <c r="L458" s="279"/>
      <c r="M458" s="279"/>
      <c r="N458" s="279"/>
      <c r="O458" s="279"/>
      <c r="P458" s="279"/>
      <c r="Q458" s="279"/>
      <c r="R458" s="279"/>
      <c r="S458" s="279"/>
      <c r="T458" s="279"/>
      <c r="U458" s="279"/>
      <c r="V458" s="279"/>
      <c r="W458" s="279"/>
      <c r="X458" s="279"/>
      <c r="Y458" s="279"/>
      <c r="Z458" s="279"/>
      <c r="AA458" s="279"/>
      <c r="AB458" s="296"/>
      <c r="AC458" s="296"/>
      <c r="AD458" s="296"/>
      <c r="AE458" s="296"/>
      <c r="AF458" s="296"/>
      <c r="AG458" s="296"/>
      <c r="AH458" s="296"/>
      <c r="AI458" s="296"/>
      <c r="AJ458" s="296"/>
      <c r="AK458" s="296"/>
      <c r="AL458" s="296"/>
    </row>
    <row r="459" spans="1:38" s="414" customFormat="1" ht="16.5" customHeight="1">
      <c r="A459" s="284" t="str">
        <f>IF('Data invoice'!J387=0,"",'Data invoice'!K387)</f>
        <v/>
      </c>
      <c r="B459" s="284" t="str">
        <f>IF('Data invoice'!K387=0,"",'Data invoice'!L387)</f>
        <v/>
      </c>
      <c r="C459" s="284" t="str">
        <f>IF('Data invoice'!L387=0,"",'Data invoice'!M387)</f>
        <v/>
      </c>
      <c r="D459" s="284" t="str">
        <f>IF('Data invoice'!M387=0,"",'Data invoice'!N387)</f>
        <v/>
      </c>
      <c r="E459" s="284" t="str">
        <f>IF('Data invoice'!N387=0,"",'Data invoice'!O387)</f>
        <v/>
      </c>
      <c r="F459" s="284" t="str">
        <f>IF('Data invoice'!O387=0,"",'Data invoice'!P387)</f>
        <v/>
      </c>
      <c r="G459" s="284" t="str">
        <f>IF('Data invoice'!P387=0,"",'Data invoice'!Q387)</f>
        <v/>
      </c>
      <c r="H459" s="284" t="str">
        <f>IF('Data invoice'!Q387=0,"",'Data invoice'!R387)</f>
        <v/>
      </c>
      <c r="I459" s="320" t="str">
        <f>IF('Data invoice'!R387=0,"",'Data invoice'!S387)</f>
        <v/>
      </c>
      <c r="J459" s="367" t="str">
        <f>IF('Data invoice'!S387=0,"",'Data invoice'!T387)</f>
        <v/>
      </c>
      <c r="L459" s="279"/>
      <c r="M459" s="279"/>
      <c r="N459" s="279"/>
      <c r="O459" s="279"/>
      <c r="P459" s="279"/>
      <c r="Q459" s="279"/>
      <c r="R459" s="279"/>
      <c r="S459" s="279"/>
      <c r="T459" s="279"/>
      <c r="U459" s="279"/>
      <c r="V459" s="279"/>
      <c r="W459" s="279"/>
      <c r="X459" s="279"/>
      <c r="Y459" s="279"/>
      <c r="Z459" s="279"/>
      <c r="AA459" s="279"/>
      <c r="AB459" s="296"/>
      <c r="AC459" s="296"/>
      <c r="AD459" s="296"/>
      <c r="AE459" s="296"/>
      <c r="AF459" s="296"/>
      <c r="AG459" s="296"/>
      <c r="AH459" s="296"/>
      <c r="AI459" s="296"/>
      <c r="AJ459" s="296"/>
      <c r="AK459" s="296"/>
      <c r="AL459" s="296"/>
    </row>
    <row r="460" spans="1:38" s="414" customFormat="1" ht="16.5" customHeight="1">
      <c r="A460" s="284" t="str">
        <f>IF('Data invoice'!J388=0,"",'Data invoice'!K388)</f>
        <v/>
      </c>
      <c r="B460" s="284" t="str">
        <f>IF('Data invoice'!K388=0,"",'Data invoice'!L388)</f>
        <v/>
      </c>
      <c r="C460" s="284" t="str">
        <f>IF('Data invoice'!L388=0,"",'Data invoice'!M388)</f>
        <v/>
      </c>
      <c r="D460" s="284" t="str">
        <f>IF('Data invoice'!M388=0,"",'Data invoice'!N388)</f>
        <v/>
      </c>
      <c r="E460" s="284" t="str">
        <f>IF('Data invoice'!N388=0,"",'Data invoice'!O388)</f>
        <v/>
      </c>
      <c r="F460" s="284" t="str">
        <f>IF('Data invoice'!O388=0,"",'Data invoice'!P388)</f>
        <v/>
      </c>
      <c r="G460" s="284" t="str">
        <f>IF('Data invoice'!P388=0,"",'Data invoice'!Q388)</f>
        <v/>
      </c>
      <c r="H460" s="284" t="str">
        <f>IF('Data invoice'!Q388=0,"",'Data invoice'!R388)</f>
        <v/>
      </c>
      <c r="I460" s="320" t="str">
        <f>IF('Data invoice'!R388=0,"",'Data invoice'!S388)</f>
        <v/>
      </c>
      <c r="J460" s="367" t="str">
        <f>IF('Data invoice'!S388=0,"",'Data invoice'!T388)</f>
        <v/>
      </c>
      <c r="L460" s="279"/>
      <c r="M460" s="279"/>
      <c r="N460" s="279"/>
      <c r="O460" s="279"/>
      <c r="P460" s="279"/>
      <c r="Q460" s="279"/>
      <c r="R460" s="279"/>
      <c r="S460" s="279"/>
      <c r="T460" s="279"/>
      <c r="U460" s="279"/>
      <c r="V460" s="279"/>
      <c r="W460" s="279"/>
      <c r="X460" s="279"/>
      <c r="Y460" s="279"/>
      <c r="Z460" s="279"/>
      <c r="AA460" s="279"/>
      <c r="AB460" s="296"/>
      <c r="AC460" s="296"/>
      <c r="AD460" s="296"/>
      <c r="AE460" s="296"/>
      <c r="AF460" s="296"/>
      <c r="AG460" s="296"/>
      <c r="AH460" s="296"/>
      <c r="AI460" s="296"/>
      <c r="AJ460" s="296"/>
      <c r="AK460" s="296"/>
      <c r="AL460" s="296"/>
    </row>
    <row r="461" spans="1:38" s="414" customFormat="1" ht="16.5" customHeight="1">
      <c r="A461" s="284" t="str">
        <f>IF('Data invoice'!J389=0,"",'Data invoice'!K389)</f>
        <v/>
      </c>
      <c r="B461" s="284" t="str">
        <f>IF('Data invoice'!K389=0,"",'Data invoice'!L389)</f>
        <v/>
      </c>
      <c r="C461" s="284" t="str">
        <f>IF('Data invoice'!L389=0,"",'Data invoice'!M389)</f>
        <v/>
      </c>
      <c r="D461" s="284" t="str">
        <f>IF('Data invoice'!M389=0,"",'Data invoice'!N389)</f>
        <v/>
      </c>
      <c r="E461" s="284" t="str">
        <f>IF('Data invoice'!N389=0,"",'Data invoice'!O389)</f>
        <v/>
      </c>
      <c r="F461" s="284" t="str">
        <f>IF('Data invoice'!O389=0,"",'Data invoice'!P389)</f>
        <v/>
      </c>
      <c r="G461" s="284" t="str">
        <f>IF('Data invoice'!P389=0,"",'Data invoice'!Q389)</f>
        <v/>
      </c>
      <c r="H461" s="284" t="str">
        <f>IF('Data invoice'!Q389=0,"",'Data invoice'!R389)</f>
        <v/>
      </c>
      <c r="I461" s="320" t="str">
        <f>IF('Data invoice'!R389=0,"",'Data invoice'!S389)</f>
        <v/>
      </c>
      <c r="J461" s="367" t="str">
        <f>IF('Data invoice'!S389=0,"",'Data invoice'!T389)</f>
        <v/>
      </c>
      <c r="L461" s="279"/>
      <c r="M461" s="279"/>
      <c r="N461" s="279"/>
      <c r="O461" s="279"/>
      <c r="P461" s="279"/>
      <c r="Q461" s="279"/>
      <c r="R461" s="279"/>
      <c r="S461" s="279"/>
      <c r="T461" s="279"/>
      <c r="U461" s="279"/>
      <c r="V461" s="279"/>
      <c r="W461" s="279"/>
      <c r="X461" s="279"/>
      <c r="Y461" s="279"/>
      <c r="Z461" s="279"/>
      <c r="AA461" s="279"/>
      <c r="AB461" s="296"/>
      <c r="AC461" s="296"/>
      <c r="AD461" s="296"/>
      <c r="AE461" s="296"/>
      <c r="AF461" s="296"/>
      <c r="AG461" s="296"/>
      <c r="AH461" s="296"/>
      <c r="AI461" s="296"/>
      <c r="AJ461" s="296"/>
      <c r="AK461" s="296"/>
      <c r="AL461" s="296"/>
    </row>
    <row r="462" spans="1:38" s="414" customFormat="1" ht="16.5" customHeight="1">
      <c r="A462" s="284" t="str">
        <f>IF('Data invoice'!J390=0,"",'Data invoice'!K390)</f>
        <v/>
      </c>
      <c r="B462" s="284" t="str">
        <f>IF('Data invoice'!K390=0,"",'Data invoice'!L390)</f>
        <v/>
      </c>
      <c r="C462" s="284" t="str">
        <f>IF('Data invoice'!L390=0,"",'Data invoice'!M390)</f>
        <v/>
      </c>
      <c r="D462" s="284" t="str">
        <f>IF('Data invoice'!M390=0,"",'Data invoice'!N390)</f>
        <v/>
      </c>
      <c r="E462" s="284" t="str">
        <f>IF('Data invoice'!N390=0,"",'Data invoice'!O390)</f>
        <v/>
      </c>
      <c r="F462" s="284" t="str">
        <f>IF('Data invoice'!O390=0,"",'Data invoice'!P390)</f>
        <v/>
      </c>
      <c r="G462" s="284" t="str">
        <f>IF('Data invoice'!P390=0,"",'Data invoice'!Q390)</f>
        <v/>
      </c>
      <c r="H462" s="284" t="str">
        <f>IF('Data invoice'!Q390=0,"",'Data invoice'!R390)</f>
        <v/>
      </c>
      <c r="I462" s="320" t="str">
        <f>IF('Data invoice'!R390=0,"",'Data invoice'!S390)</f>
        <v/>
      </c>
      <c r="J462" s="367" t="str">
        <f>IF('Data invoice'!S390=0,"",'Data invoice'!T390)</f>
        <v/>
      </c>
      <c r="L462" s="279"/>
      <c r="M462" s="279"/>
      <c r="N462" s="279"/>
      <c r="O462" s="279"/>
      <c r="P462" s="279"/>
      <c r="Q462" s="279"/>
      <c r="R462" s="279"/>
      <c r="S462" s="279"/>
      <c r="T462" s="279"/>
      <c r="U462" s="279"/>
      <c r="V462" s="279"/>
      <c r="W462" s="279"/>
      <c r="X462" s="279"/>
      <c r="Y462" s="279"/>
      <c r="Z462" s="279"/>
      <c r="AA462" s="279"/>
      <c r="AB462" s="296"/>
      <c r="AC462" s="296"/>
      <c r="AD462" s="296"/>
      <c r="AE462" s="296"/>
      <c r="AF462" s="296"/>
      <c r="AG462" s="296"/>
      <c r="AH462" s="296"/>
      <c r="AI462" s="296"/>
      <c r="AJ462" s="296"/>
      <c r="AK462" s="296"/>
      <c r="AL462" s="296"/>
    </row>
    <row r="463" spans="1:38" s="414" customFormat="1" ht="16.5" customHeight="1">
      <c r="A463" s="284" t="str">
        <f>IF('Data invoice'!J391=0,"",'Data invoice'!K391)</f>
        <v/>
      </c>
      <c r="B463" s="284" t="str">
        <f>IF('Data invoice'!K391=0,"",'Data invoice'!L391)</f>
        <v/>
      </c>
      <c r="C463" s="284" t="str">
        <f>IF('Data invoice'!L391=0,"",'Data invoice'!M391)</f>
        <v/>
      </c>
      <c r="D463" s="284" t="str">
        <f>IF('Data invoice'!M391=0,"",'Data invoice'!N391)</f>
        <v/>
      </c>
      <c r="E463" s="284" t="str">
        <f>IF('Data invoice'!N391=0,"",'Data invoice'!O391)</f>
        <v/>
      </c>
      <c r="F463" s="284" t="str">
        <f>IF('Data invoice'!O391=0,"",'Data invoice'!P391)</f>
        <v/>
      </c>
      <c r="G463" s="284" t="str">
        <f>IF('Data invoice'!P391=0,"",'Data invoice'!Q391)</f>
        <v/>
      </c>
      <c r="H463" s="284" t="str">
        <f>IF('Data invoice'!Q391=0,"",'Data invoice'!R391)</f>
        <v/>
      </c>
      <c r="I463" s="320" t="str">
        <f>IF('Data invoice'!R391=0,"",'Data invoice'!S391)</f>
        <v/>
      </c>
      <c r="J463" s="367" t="str">
        <f>IF('Data invoice'!S391=0,"",'Data invoice'!T391)</f>
        <v/>
      </c>
      <c r="L463" s="279"/>
      <c r="M463" s="279"/>
      <c r="N463" s="279"/>
      <c r="O463" s="279"/>
      <c r="P463" s="279"/>
      <c r="Q463" s="279"/>
      <c r="R463" s="279"/>
      <c r="S463" s="279"/>
      <c r="T463" s="279"/>
      <c r="U463" s="279"/>
      <c r="V463" s="279"/>
      <c r="W463" s="279"/>
      <c r="X463" s="279"/>
      <c r="Y463" s="279"/>
      <c r="Z463" s="279"/>
      <c r="AA463" s="279"/>
      <c r="AB463" s="296"/>
      <c r="AC463" s="296"/>
      <c r="AD463" s="296"/>
      <c r="AE463" s="296"/>
      <c r="AF463" s="296"/>
      <c r="AG463" s="296"/>
      <c r="AH463" s="296"/>
      <c r="AI463" s="296"/>
      <c r="AJ463" s="296"/>
      <c r="AK463" s="296"/>
      <c r="AL463" s="296"/>
    </row>
    <row r="464" spans="1:38" s="414" customFormat="1" ht="16.5" customHeight="1">
      <c r="A464" s="284" t="str">
        <f>IF('Data invoice'!J392=0,"",'Data invoice'!K392)</f>
        <v/>
      </c>
      <c r="B464" s="284" t="str">
        <f>IF('Data invoice'!K392=0,"",'Data invoice'!L392)</f>
        <v/>
      </c>
      <c r="C464" s="284" t="str">
        <f>IF('Data invoice'!L392=0,"",'Data invoice'!M392)</f>
        <v/>
      </c>
      <c r="D464" s="284" t="str">
        <f>IF('Data invoice'!M392=0,"",'Data invoice'!N392)</f>
        <v/>
      </c>
      <c r="E464" s="284" t="str">
        <f>IF('Data invoice'!N392=0,"",'Data invoice'!O392)</f>
        <v/>
      </c>
      <c r="F464" s="284" t="str">
        <f>IF('Data invoice'!O392=0,"",'Data invoice'!P392)</f>
        <v/>
      </c>
      <c r="G464" s="284" t="str">
        <f>IF('Data invoice'!P392=0,"",'Data invoice'!Q392)</f>
        <v/>
      </c>
      <c r="H464" s="284" t="str">
        <f>IF('Data invoice'!Q392=0,"",'Data invoice'!R392)</f>
        <v/>
      </c>
      <c r="I464" s="320" t="str">
        <f>IF('Data invoice'!R392=0,"",'Data invoice'!S392)</f>
        <v/>
      </c>
      <c r="J464" s="367" t="str">
        <f>IF('Data invoice'!S392=0,"",'Data invoice'!T392)</f>
        <v/>
      </c>
      <c r="L464" s="279"/>
      <c r="M464" s="279"/>
      <c r="N464" s="279"/>
      <c r="O464" s="279"/>
      <c r="P464" s="279"/>
      <c r="Q464" s="279"/>
      <c r="R464" s="279"/>
      <c r="S464" s="279"/>
      <c r="T464" s="279"/>
      <c r="U464" s="279"/>
      <c r="V464" s="279"/>
      <c r="W464" s="279"/>
      <c r="X464" s="279"/>
      <c r="Y464" s="279"/>
      <c r="Z464" s="279"/>
      <c r="AA464" s="279"/>
      <c r="AB464" s="296"/>
      <c r="AC464" s="296"/>
      <c r="AD464" s="296"/>
      <c r="AE464" s="296"/>
      <c r="AF464" s="296"/>
      <c r="AG464" s="296"/>
      <c r="AH464" s="296"/>
      <c r="AI464" s="296"/>
      <c r="AJ464" s="296"/>
      <c r="AK464" s="296"/>
      <c r="AL464" s="296"/>
    </row>
    <row r="465" spans="1:38" s="414" customFormat="1" ht="16.5" customHeight="1">
      <c r="A465" s="284" t="str">
        <f>IF('Data invoice'!J393=0,"",'Data invoice'!K393)</f>
        <v/>
      </c>
      <c r="B465" s="284" t="str">
        <f>IF('Data invoice'!K393=0,"",'Data invoice'!L393)</f>
        <v/>
      </c>
      <c r="C465" s="284" t="str">
        <f>IF('Data invoice'!L393=0,"",'Data invoice'!M393)</f>
        <v/>
      </c>
      <c r="D465" s="284" t="str">
        <f>IF('Data invoice'!M393=0,"",'Data invoice'!N393)</f>
        <v/>
      </c>
      <c r="E465" s="284" t="str">
        <f>IF('Data invoice'!N393=0,"",'Data invoice'!O393)</f>
        <v/>
      </c>
      <c r="F465" s="284" t="str">
        <f>IF('Data invoice'!O393=0,"",'Data invoice'!P393)</f>
        <v/>
      </c>
      <c r="G465" s="284" t="str">
        <f>IF('Data invoice'!P393=0,"",'Data invoice'!Q393)</f>
        <v/>
      </c>
      <c r="H465" s="284" t="str">
        <f>IF('Data invoice'!Q393=0,"",'Data invoice'!R393)</f>
        <v/>
      </c>
      <c r="I465" s="320" t="str">
        <f>IF('Data invoice'!R393=0,"",'Data invoice'!S393)</f>
        <v/>
      </c>
      <c r="J465" s="367" t="str">
        <f>IF('Data invoice'!S393=0,"",'Data invoice'!T393)</f>
        <v/>
      </c>
      <c r="L465" s="279"/>
      <c r="M465" s="279"/>
      <c r="N465" s="279"/>
      <c r="O465" s="279"/>
      <c r="P465" s="279"/>
      <c r="Q465" s="279"/>
      <c r="R465" s="279"/>
      <c r="S465" s="279"/>
      <c r="T465" s="279"/>
      <c r="U465" s="279"/>
      <c r="V465" s="279"/>
      <c r="W465" s="279"/>
      <c r="X465" s="279"/>
      <c r="Y465" s="279"/>
      <c r="Z465" s="279"/>
      <c r="AA465" s="279"/>
      <c r="AB465" s="296"/>
      <c r="AC465" s="296"/>
      <c r="AD465" s="296"/>
      <c r="AE465" s="296"/>
      <c r="AF465" s="296"/>
      <c r="AG465" s="296"/>
      <c r="AH465" s="296"/>
      <c r="AI465" s="296"/>
      <c r="AJ465" s="296"/>
      <c r="AK465" s="296"/>
      <c r="AL465" s="296"/>
    </row>
    <row r="466" spans="1:38" s="414" customFormat="1" ht="16.5" customHeight="1">
      <c r="A466" s="284" t="str">
        <f>IF('Data invoice'!J394=0,"",'Data invoice'!K394)</f>
        <v/>
      </c>
      <c r="B466" s="284" t="str">
        <f>IF('Data invoice'!K394=0,"",'Data invoice'!L394)</f>
        <v/>
      </c>
      <c r="C466" s="284" t="str">
        <f>IF('Data invoice'!L394=0,"",'Data invoice'!M394)</f>
        <v/>
      </c>
      <c r="D466" s="284" t="str">
        <f>IF('Data invoice'!M394=0,"",'Data invoice'!N394)</f>
        <v/>
      </c>
      <c r="E466" s="284" t="str">
        <f>IF('Data invoice'!N394=0,"",'Data invoice'!O394)</f>
        <v/>
      </c>
      <c r="F466" s="284" t="str">
        <f>IF('Data invoice'!O394=0,"",'Data invoice'!P394)</f>
        <v/>
      </c>
      <c r="G466" s="284" t="str">
        <f>IF('Data invoice'!P394=0,"",'Data invoice'!Q394)</f>
        <v/>
      </c>
      <c r="H466" s="284" t="str">
        <f>IF('Data invoice'!Q394=0,"",'Data invoice'!R394)</f>
        <v/>
      </c>
      <c r="I466" s="320" t="str">
        <f>IF('Data invoice'!R394=0,"",'Data invoice'!S394)</f>
        <v/>
      </c>
      <c r="J466" s="367" t="str">
        <f>IF('Data invoice'!S394=0,"",'Data invoice'!T394)</f>
        <v/>
      </c>
      <c r="L466" s="279"/>
      <c r="M466" s="279"/>
      <c r="N466" s="279"/>
      <c r="O466" s="279"/>
      <c r="P466" s="279"/>
      <c r="Q466" s="279"/>
      <c r="R466" s="279"/>
      <c r="S466" s="279"/>
      <c r="T466" s="279"/>
      <c r="U466" s="279"/>
      <c r="V466" s="279"/>
      <c r="W466" s="279"/>
      <c r="X466" s="279"/>
      <c r="Y466" s="279"/>
      <c r="Z466" s="279"/>
      <c r="AA466" s="279"/>
      <c r="AB466" s="296"/>
      <c r="AC466" s="296"/>
      <c r="AD466" s="296"/>
      <c r="AE466" s="296"/>
      <c r="AF466" s="296"/>
      <c r="AG466" s="296"/>
      <c r="AH466" s="296"/>
      <c r="AI466" s="296"/>
      <c r="AJ466" s="296"/>
      <c r="AK466" s="296"/>
      <c r="AL466" s="296"/>
    </row>
    <row r="467" spans="1:38" s="414" customFormat="1" ht="16.5" customHeight="1">
      <c r="A467" s="284" t="str">
        <f>IF('Data invoice'!J395=0,"",'Data invoice'!K395)</f>
        <v/>
      </c>
      <c r="B467" s="284" t="str">
        <f>IF('Data invoice'!K395=0,"",'Data invoice'!L395)</f>
        <v/>
      </c>
      <c r="C467" s="284" t="str">
        <f>IF('Data invoice'!L395=0,"",'Data invoice'!M395)</f>
        <v/>
      </c>
      <c r="D467" s="284" t="str">
        <f>IF('Data invoice'!M395=0,"",'Data invoice'!N395)</f>
        <v/>
      </c>
      <c r="E467" s="284" t="str">
        <f>IF('Data invoice'!N395=0,"",'Data invoice'!O395)</f>
        <v/>
      </c>
      <c r="F467" s="284" t="str">
        <f>IF('Data invoice'!O395=0,"",'Data invoice'!P395)</f>
        <v/>
      </c>
      <c r="G467" s="284" t="str">
        <f>IF('Data invoice'!P395=0,"",'Data invoice'!Q395)</f>
        <v/>
      </c>
      <c r="H467" s="284" t="str">
        <f>IF('Data invoice'!Q395=0,"",'Data invoice'!R395)</f>
        <v/>
      </c>
      <c r="I467" s="320" t="str">
        <f>IF('Data invoice'!R395=0,"",'Data invoice'!S395)</f>
        <v/>
      </c>
      <c r="J467" s="367" t="str">
        <f>IF('Data invoice'!S395=0,"",'Data invoice'!T395)</f>
        <v/>
      </c>
      <c r="L467" s="279"/>
      <c r="M467" s="279"/>
      <c r="N467" s="279"/>
      <c r="O467" s="279"/>
      <c r="P467" s="279"/>
      <c r="Q467" s="279"/>
      <c r="R467" s="279"/>
      <c r="S467" s="279"/>
      <c r="T467" s="279"/>
      <c r="U467" s="279"/>
      <c r="V467" s="279"/>
      <c r="W467" s="279"/>
      <c r="X467" s="279"/>
      <c r="Y467" s="279"/>
      <c r="Z467" s="279"/>
      <c r="AA467" s="279"/>
      <c r="AB467" s="296"/>
      <c r="AC467" s="296"/>
      <c r="AD467" s="296"/>
      <c r="AE467" s="296"/>
      <c r="AF467" s="296"/>
      <c r="AG467" s="296"/>
      <c r="AH467" s="296"/>
      <c r="AI467" s="296"/>
      <c r="AJ467" s="296"/>
      <c r="AK467" s="296"/>
      <c r="AL467" s="296"/>
    </row>
    <row r="468" spans="1:38" s="414" customFormat="1" ht="16.5" customHeight="1">
      <c r="A468" s="284" t="str">
        <f>IF('Data invoice'!J396=0,"",'Data invoice'!K396)</f>
        <v/>
      </c>
      <c r="B468" s="284" t="str">
        <f>IF('Data invoice'!K396=0,"",'Data invoice'!L396)</f>
        <v/>
      </c>
      <c r="C468" s="284" t="str">
        <f>IF('Data invoice'!L396=0,"",'Data invoice'!M396)</f>
        <v/>
      </c>
      <c r="D468" s="284" t="str">
        <f>IF('Data invoice'!M396=0,"",'Data invoice'!N396)</f>
        <v/>
      </c>
      <c r="E468" s="284" t="str">
        <f>IF('Data invoice'!N396=0,"",'Data invoice'!O396)</f>
        <v/>
      </c>
      <c r="F468" s="284" t="str">
        <f>IF('Data invoice'!O396=0,"",'Data invoice'!P396)</f>
        <v/>
      </c>
      <c r="G468" s="284" t="str">
        <f>IF('Data invoice'!P396=0,"",'Data invoice'!Q396)</f>
        <v/>
      </c>
      <c r="H468" s="284" t="str">
        <f>IF('Data invoice'!Q396=0,"",'Data invoice'!R396)</f>
        <v/>
      </c>
      <c r="I468" s="320" t="str">
        <f>IF('Data invoice'!R396=0,"",'Data invoice'!S396)</f>
        <v/>
      </c>
      <c r="J468" s="367" t="str">
        <f>IF('Data invoice'!S396=0,"",'Data invoice'!T396)</f>
        <v/>
      </c>
      <c r="L468" s="279"/>
      <c r="M468" s="279"/>
      <c r="N468" s="279"/>
      <c r="O468" s="279"/>
      <c r="P468" s="279"/>
      <c r="Q468" s="279"/>
      <c r="R468" s="279"/>
      <c r="S468" s="279"/>
      <c r="T468" s="279"/>
      <c r="U468" s="279"/>
      <c r="V468" s="279"/>
      <c r="W468" s="279"/>
      <c r="X468" s="279"/>
      <c r="Y468" s="279"/>
      <c r="Z468" s="279"/>
      <c r="AA468" s="279"/>
      <c r="AB468" s="296"/>
      <c r="AC468" s="296"/>
      <c r="AD468" s="296"/>
      <c r="AE468" s="296"/>
      <c r="AF468" s="296"/>
      <c r="AG468" s="296"/>
      <c r="AH468" s="296"/>
      <c r="AI468" s="296"/>
      <c r="AJ468" s="296"/>
      <c r="AK468" s="296"/>
      <c r="AL468" s="296"/>
    </row>
    <row r="469" spans="1:38" s="414" customFormat="1" ht="16.5" customHeight="1">
      <c r="A469" s="284" t="str">
        <f>IF('Data invoice'!J397=0,"",'Data invoice'!K397)</f>
        <v/>
      </c>
      <c r="B469" s="284" t="str">
        <f>IF('Data invoice'!K397=0,"",'Data invoice'!L397)</f>
        <v/>
      </c>
      <c r="C469" s="284" t="str">
        <f>IF('Data invoice'!L397=0,"",'Data invoice'!M397)</f>
        <v/>
      </c>
      <c r="D469" s="284" t="str">
        <f>IF('Data invoice'!M397=0,"",'Data invoice'!N397)</f>
        <v/>
      </c>
      <c r="E469" s="284" t="str">
        <f>IF('Data invoice'!N397=0,"",'Data invoice'!O397)</f>
        <v/>
      </c>
      <c r="F469" s="284" t="str">
        <f>IF('Data invoice'!O397=0,"",'Data invoice'!P397)</f>
        <v/>
      </c>
      <c r="G469" s="284" t="str">
        <f>IF('Data invoice'!P397=0,"",'Data invoice'!Q397)</f>
        <v/>
      </c>
      <c r="H469" s="284" t="str">
        <f>IF('Data invoice'!Q397=0,"",'Data invoice'!R397)</f>
        <v/>
      </c>
      <c r="I469" s="320" t="str">
        <f>IF('Data invoice'!R397=0,"",'Data invoice'!S397)</f>
        <v/>
      </c>
      <c r="J469" s="367" t="str">
        <f>IF('Data invoice'!S397=0,"",'Data invoice'!T397)</f>
        <v/>
      </c>
      <c r="L469" s="279"/>
      <c r="M469" s="279"/>
      <c r="N469" s="279"/>
      <c r="O469" s="279"/>
      <c r="P469" s="279"/>
      <c r="Q469" s="279"/>
      <c r="R469" s="279"/>
      <c r="S469" s="279"/>
      <c r="T469" s="279"/>
      <c r="U469" s="279"/>
      <c r="V469" s="279"/>
      <c r="W469" s="279"/>
      <c r="X469" s="279"/>
      <c r="Y469" s="279"/>
      <c r="Z469" s="279"/>
      <c r="AA469" s="279"/>
      <c r="AB469" s="296"/>
      <c r="AC469" s="296"/>
      <c r="AD469" s="296"/>
      <c r="AE469" s="296"/>
      <c r="AF469" s="296"/>
      <c r="AG469" s="296"/>
      <c r="AH469" s="296"/>
      <c r="AI469" s="296"/>
      <c r="AJ469" s="296"/>
      <c r="AK469" s="296"/>
      <c r="AL469" s="296"/>
    </row>
    <row r="470" spans="1:38" s="414" customFormat="1" ht="16.5" customHeight="1">
      <c r="A470" s="284" t="str">
        <f>IF('Data invoice'!J398=0,"",'Data invoice'!K398)</f>
        <v/>
      </c>
      <c r="B470" s="284" t="str">
        <f>IF('Data invoice'!K398=0,"",'Data invoice'!L398)</f>
        <v/>
      </c>
      <c r="C470" s="284" t="str">
        <f>IF('Data invoice'!L398=0,"",'Data invoice'!M398)</f>
        <v/>
      </c>
      <c r="D470" s="284" t="str">
        <f>IF('Data invoice'!M398=0,"",'Data invoice'!N398)</f>
        <v/>
      </c>
      <c r="E470" s="284" t="str">
        <f>IF('Data invoice'!N398=0,"",'Data invoice'!O398)</f>
        <v/>
      </c>
      <c r="F470" s="284" t="str">
        <f>IF('Data invoice'!O398=0,"",'Data invoice'!P398)</f>
        <v/>
      </c>
      <c r="G470" s="284" t="str">
        <f>IF('Data invoice'!P398=0,"",'Data invoice'!Q398)</f>
        <v/>
      </c>
      <c r="H470" s="284" t="str">
        <f>IF('Data invoice'!Q398=0,"",'Data invoice'!R398)</f>
        <v/>
      </c>
      <c r="I470" s="320" t="str">
        <f>IF('Data invoice'!R398=0,"",'Data invoice'!S398)</f>
        <v/>
      </c>
      <c r="J470" s="367" t="str">
        <f>IF('Data invoice'!S398=0,"",'Data invoice'!T398)</f>
        <v/>
      </c>
      <c r="L470" s="279"/>
      <c r="M470" s="279"/>
      <c r="N470" s="279"/>
      <c r="O470" s="279"/>
      <c r="P470" s="279"/>
      <c r="Q470" s="279"/>
      <c r="R470" s="279"/>
      <c r="S470" s="279"/>
      <c r="T470" s="279"/>
      <c r="U470" s="279"/>
      <c r="V470" s="279"/>
      <c r="W470" s="279"/>
      <c r="X470" s="279"/>
      <c r="Y470" s="279"/>
      <c r="Z470" s="279"/>
      <c r="AA470" s="279"/>
      <c r="AB470" s="296"/>
      <c r="AC470" s="296"/>
      <c r="AD470" s="296"/>
      <c r="AE470" s="296"/>
      <c r="AF470" s="296"/>
      <c r="AG470" s="296"/>
      <c r="AH470" s="296"/>
      <c r="AI470" s="296"/>
      <c r="AJ470" s="296"/>
      <c r="AK470" s="296"/>
      <c r="AL470" s="296"/>
    </row>
    <row r="471" spans="1:38" s="414" customFormat="1" ht="16.5" customHeight="1">
      <c r="A471" s="284" t="str">
        <f>IF('Data invoice'!J399=0,"",'Data invoice'!K399)</f>
        <v/>
      </c>
      <c r="B471" s="284" t="str">
        <f>IF('Data invoice'!K399=0,"",'Data invoice'!L399)</f>
        <v/>
      </c>
      <c r="C471" s="284" t="str">
        <f>IF('Data invoice'!L399=0,"",'Data invoice'!M399)</f>
        <v/>
      </c>
      <c r="D471" s="284" t="str">
        <f>IF('Data invoice'!M399=0,"",'Data invoice'!N399)</f>
        <v/>
      </c>
      <c r="E471" s="284" t="str">
        <f>IF('Data invoice'!N399=0,"",'Data invoice'!O399)</f>
        <v/>
      </c>
      <c r="F471" s="284" t="str">
        <f>IF('Data invoice'!O399=0,"",'Data invoice'!P399)</f>
        <v/>
      </c>
      <c r="G471" s="284" t="str">
        <f>IF('Data invoice'!P399=0,"",'Data invoice'!Q399)</f>
        <v/>
      </c>
      <c r="H471" s="284" t="str">
        <f>IF('Data invoice'!Q399=0,"",'Data invoice'!R399)</f>
        <v/>
      </c>
      <c r="I471" s="320" t="str">
        <f>IF('Data invoice'!R399=0,"",'Data invoice'!S399)</f>
        <v/>
      </c>
      <c r="J471" s="367" t="str">
        <f>IF('Data invoice'!S399=0,"",'Data invoice'!T399)</f>
        <v/>
      </c>
      <c r="L471" s="279"/>
      <c r="M471" s="279"/>
      <c r="N471" s="279"/>
      <c r="O471" s="279"/>
      <c r="P471" s="279"/>
      <c r="Q471" s="279"/>
      <c r="R471" s="279"/>
      <c r="S471" s="279"/>
      <c r="T471" s="279"/>
      <c r="U471" s="279"/>
      <c r="V471" s="279"/>
      <c r="W471" s="279"/>
      <c r="X471" s="279"/>
      <c r="Y471" s="279"/>
      <c r="Z471" s="279"/>
      <c r="AA471" s="279"/>
      <c r="AB471" s="296"/>
      <c r="AC471" s="296"/>
      <c r="AD471" s="296"/>
      <c r="AE471" s="296"/>
      <c r="AF471" s="296"/>
      <c r="AG471" s="296"/>
      <c r="AH471" s="296"/>
      <c r="AI471" s="296"/>
      <c r="AJ471" s="296"/>
      <c r="AK471" s="296"/>
      <c r="AL471" s="296"/>
    </row>
    <row r="472" spans="1:38" s="414" customFormat="1" ht="16.5" customHeight="1">
      <c r="A472" s="284" t="str">
        <f>IF('Data invoice'!J400=0,"",'Data invoice'!K400)</f>
        <v/>
      </c>
      <c r="B472" s="284" t="str">
        <f>IF('Data invoice'!K400=0,"",'Data invoice'!L400)</f>
        <v/>
      </c>
      <c r="C472" s="284" t="str">
        <f>IF('Data invoice'!L400=0,"",'Data invoice'!M400)</f>
        <v/>
      </c>
      <c r="D472" s="284" t="str">
        <f>IF('Data invoice'!M400=0,"",'Data invoice'!N400)</f>
        <v/>
      </c>
      <c r="E472" s="284" t="str">
        <f>IF('Data invoice'!N400=0,"",'Data invoice'!O400)</f>
        <v/>
      </c>
      <c r="F472" s="284" t="str">
        <f>IF('Data invoice'!O400=0,"",'Data invoice'!P400)</f>
        <v/>
      </c>
      <c r="G472" s="284" t="str">
        <f>IF('Data invoice'!P400=0,"",'Data invoice'!Q400)</f>
        <v/>
      </c>
      <c r="H472" s="284" t="str">
        <f>IF('Data invoice'!Q400=0,"",'Data invoice'!R400)</f>
        <v/>
      </c>
      <c r="I472" s="320" t="str">
        <f>IF('Data invoice'!R400=0,"",'Data invoice'!S400)</f>
        <v/>
      </c>
      <c r="J472" s="367" t="str">
        <f>IF('Data invoice'!S400=0,"",'Data invoice'!T400)</f>
        <v/>
      </c>
      <c r="L472" s="279"/>
      <c r="M472" s="279"/>
      <c r="N472" s="279"/>
      <c r="O472" s="279"/>
      <c r="P472" s="279"/>
      <c r="Q472" s="279"/>
      <c r="R472" s="279"/>
      <c r="S472" s="279"/>
      <c r="T472" s="279"/>
      <c r="U472" s="279"/>
      <c r="V472" s="279"/>
      <c r="W472" s="279"/>
      <c r="X472" s="279"/>
      <c r="Y472" s="279"/>
      <c r="Z472" s="279"/>
      <c r="AA472" s="279"/>
      <c r="AB472" s="296"/>
      <c r="AC472" s="296"/>
      <c r="AD472" s="296"/>
      <c r="AE472" s="296"/>
      <c r="AF472" s="296"/>
      <c r="AG472" s="296"/>
      <c r="AH472" s="296"/>
      <c r="AI472" s="296"/>
      <c r="AJ472" s="296"/>
      <c r="AK472" s="296"/>
      <c r="AL472" s="296"/>
    </row>
    <row r="473" spans="1:38" s="414" customFormat="1" ht="16.5" customHeight="1">
      <c r="A473" s="284" t="str">
        <f>IF('Data invoice'!J401=0,"",'Data invoice'!K401)</f>
        <v/>
      </c>
      <c r="B473" s="284" t="str">
        <f>IF('Data invoice'!K401=0,"",'Data invoice'!L401)</f>
        <v/>
      </c>
      <c r="C473" s="284" t="str">
        <f>IF('Data invoice'!L401=0,"",'Data invoice'!M401)</f>
        <v/>
      </c>
      <c r="D473" s="284" t="str">
        <f>IF('Data invoice'!M401=0,"",'Data invoice'!N401)</f>
        <v/>
      </c>
      <c r="E473" s="284" t="str">
        <f>IF('Data invoice'!N401=0,"",'Data invoice'!O401)</f>
        <v/>
      </c>
      <c r="F473" s="284" t="str">
        <f>IF('Data invoice'!O401=0,"",'Data invoice'!P401)</f>
        <v/>
      </c>
      <c r="G473" s="284" t="str">
        <f>IF('Data invoice'!P401=0,"",'Data invoice'!Q401)</f>
        <v/>
      </c>
      <c r="H473" s="284" t="str">
        <f>IF('Data invoice'!Q401=0,"",'Data invoice'!R401)</f>
        <v/>
      </c>
      <c r="I473" s="320" t="str">
        <f>IF('Data invoice'!R401=0,"",'Data invoice'!S401)</f>
        <v/>
      </c>
      <c r="J473" s="367" t="str">
        <f>IF('Data invoice'!S401=0,"",'Data invoice'!T401)</f>
        <v/>
      </c>
      <c r="L473" s="279"/>
      <c r="M473" s="279"/>
      <c r="N473" s="279"/>
      <c r="O473" s="279"/>
      <c r="P473" s="279"/>
      <c r="Q473" s="279"/>
      <c r="R473" s="279"/>
      <c r="S473" s="279"/>
      <c r="T473" s="279"/>
      <c r="U473" s="279"/>
      <c r="V473" s="279"/>
      <c r="W473" s="279"/>
      <c r="X473" s="279"/>
      <c r="Y473" s="279"/>
      <c r="Z473" s="279"/>
      <c r="AA473" s="279"/>
      <c r="AB473" s="296"/>
      <c r="AC473" s="296"/>
      <c r="AD473" s="296"/>
      <c r="AE473" s="296"/>
      <c r="AF473" s="296"/>
      <c r="AG473" s="296"/>
      <c r="AH473" s="296"/>
      <c r="AI473" s="296"/>
      <c r="AJ473" s="296"/>
      <c r="AK473" s="296"/>
      <c r="AL473" s="296"/>
    </row>
    <row r="474" spans="1:38" s="414" customFormat="1" ht="16.5" customHeight="1">
      <c r="A474" s="284" t="str">
        <f>IF('Data invoice'!J402=0,"",'Data invoice'!K402)</f>
        <v/>
      </c>
      <c r="B474" s="284" t="str">
        <f>IF('Data invoice'!K402=0,"",'Data invoice'!L402)</f>
        <v/>
      </c>
      <c r="C474" s="284" t="str">
        <f>IF('Data invoice'!L402=0,"",'Data invoice'!M402)</f>
        <v/>
      </c>
      <c r="D474" s="284" t="str">
        <f>IF('Data invoice'!M402=0,"",'Data invoice'!N402)</f>
        <v/>
      </c>
      <c r="E474" s="284" t="str">
        <f>IF('Data invoice'!N402=0,"",'Data invoice'!O402)</f>
        <v/>
      </c>
      <c r="F474" s="284" t="str">
        <f>IF('Data invoice'!O402=0,"",'Data invoice'!P402)</f>
        <v/>
      </c>
      <c r="G474" s="284" t="str">
        <f>IF('Data invoice'!P402=0,"",'Data invoice'!Q402)</f>
        <v/>
      </c>
      <c r="H474" s="284" t="str">
        <f>IF('Data invoice'!Q402=0,"",'Data invoice'!R402)</f>
        <v/>
      </c>
      <c r="I474" s="320" t="str">
        <f>IF('Data invoice'!R402=0,"",'Data invoice'!S402)</f>
        <v/>
      </c>
      <c r="J474" s="367" t="str">
        <f>IF('Data invoice'!S402=0,"",'Data invoice'!T402)</f>
        <v/>
      </c>
      <c r="L474" s="279"/>
      <c r="M474" s="279"/>
      <c r="N474" s="279"/>
      <c r="O474" s="279"/>
      <c r="P474" s="279"/>
      <c r="Q474" s="279"/>
      <c r="R474" s="279"/>
      <c r="S474" s="279"/>
      <c r="T474" s="279"/>
      <c r="U474" s="279"/>
      <c r="V474" s="279"/>
      <c r="W474" s="279"/>
      <c r="X474" s="279"/>
      <c r="Y474" s="279"/>
      <c r="Z474" s="279"/>
      <c r="AA474" s="279"/>
      <c r="AB474" s="296"/>
      <c r="AC474" s="296"/>
      <c r="AD474" s="296"/>
      <c r="AE474" s="296"/>
      <c r="AF474" s="296"/>
      <c r="AG474" s="296"/>
      <c r="AH474" s="296"/>
      <c r="AI474" s="296"/>
      <c r="AJ474" s="296"/>
      <c r="AK474" s="296"/>
      <c r="AL474" s="296"/>
    </row>
    <row r="475" spans="1:38" s="414" customFormat="1" ht="16.5" customHeight="1">
      <c r="A475" s="284" t="str">
        <f>IF('Data invoice'!J403=0,"",'Data invoice'!K403)</f>
        <v/>
      </c>
      <c r="B475" s="284" t="str">
        <f>IF('Data invoice'!K403=0,"",'Data invoice'!L403)</f>
        <v/>
      </c>
      <c r="C475" s="284" t="str">
        <f>IF('Data invoice'!L403=0,"",'Data invoice'!M403)</f>
        <v/>
      </c>
      <c r="D475" s="284" t="str">
        <f>IF('Data invoice'!M403=0,"",'Data invoice'!N403)</f>
        <v/>
      </c>
      <c r="E475" s="284" t="str">
        <f>IF('Data invoice'!N403=0,"",'Data invoice'!O403)</f>
        <v/>
      </c>
      <c r="F475" s="284" t="str">
        <f>IF('Data invoice'!O403=0,"",'Data invoice'!P403)</f>
        <v/>
      </c>
      <c r="G475" s="284" t="str">
        <f>IF('Data invoice'!P403=0,"",'Data invoice'!Q403)</f>
        <v/>
      </c>
      <c r="H475" s="284" t="str">
        <f>IF('Data invoice'!Q403=0,"",'Data invoice'!R403)</f>
        <v/>
      </c>
      <c r="I475" s="320" t="str">
        <f>IF('Data invoice'!R403=0,"",'Data invoice'!S403)</f>
        <v/>
      </c>
      <c r="J475" s="367" t="str">
        <f>IF('Data invoice'!S403=0,"",'Data invoice'!T403)</f>
        <v/>
      </c>
      <c r="L475" s="279"/>
      <c r="M475" s="279"/>
      <c r="N475" s="279"/>
      <c r="O475" s="279"/>
      <c r="P475" s="279"/>
      <c r="Q475" s="279"/>
      <c r="R475" s="279"/>
      <c r="S475" s="279"/>
      <c r="T475" s="279"/>
      <c r="U475" s="279"/>
      <c r="V475" s="279"/>
      <c r="W475" s="279"/>
      <c r="X475" s="279"/>
      <c r="Y475" s="279"/>
      <c r="Z475" s="279"/>
      <c r="AA475" s="279"/>
      <c r="AB475" s="296"/>
      <c r="AC475" s="296"/>
      <c r="AD475" s="296"/>
      <c r="AE475" s="296"/>
      <c r="AF475" s="296"/>
      <c r="AG475" s="296"/>
      <c r="AH475" s="296"/>
      <c r="AI475" s="296"/>
      <c r="AJ475" s="296"/>
      <c r="AK475" s="296"/>
      <c r="AL475" s="296"/>
    </row>
    <row r="476" spans="1:38" s="414" customFormat="1" ht="16.5" customHeight="1">
      <c r="A476" s="284" t="str">
        <f>IF('Data invoice'!J404=0,"",'Data invoice'!K404)</f>
        <v/>
      </c>
      <c r="B476" s="284" t="str">
        <f>IF('Data invoice'!K404=0,"",'Data invoice'!L404)</f>
        <v/>
      </c>
      <c r="C476" s="284" t="str">
        <f>IF('Data invoice'!L404=0,"",'Data invoice'!M404)</f>
        <v/>
      </c>
      <c r="D476" s="284" t="str">
        <f>IF('Data invoice'!M404=0,"",'Data invoice'!N404)</f>
        <v/>
      </c>
      <c r="E476" s="284" t="str">
        <f>IF('Data invoice'!N404=0,"",'Data invoice'!O404)</f>
        <v/>
      </c>
      <c r="F476" s="284" t="str">
        <f>IF('Data invoice'!O404=0,"",'Data invoice'!P404)</f>
        <v/>
      </c>
      <c r="G476" s="284" t="str">
        <f>IF('Data invoice'!P404=0,"",'Data invoice'!Q404)</f>
        <v/>
      </c>
      <c r="H476" s="284" t="str">
        <f>IF('Data invoice'!Q404=0,"",'Data invoice'!R404)</f>
        <v/>
      </c>
      <c r="I476" s="320" t="str">
        <f>IF('Data invoice'!R404=0,"",'Data invoice'!S404)</f>
        <v/>
      </c>
      <c r="J476" s="367" t="str">
        <f>IF('Data invoice'!S404=0,"",'Data invoice'!T404)</f>
        <v/>
      </c>
      <c r="L476" s="279"/>
      <c r="M476" s="279"/>
      <c r="N476" s="279"/>
      <c r="O476" s="279"/>
      <c r="P476" s="279"/>
      <c r="Q476" s="279"/>
      <c r="R476" s="279"/>
      <c r="S476" s="279"/>
      <c r="T476" s="279"/>
      <c r="U476" s="279"/>
      <c r="V476" s="279"/>
      <c r="W476" s="279"/>
      <c r="X476" s="279"/>
      <c r="Y476" s="279"/>
      <c r="Z476" s="279"/>
      <c r="AA476" s="279"/>
      <c r="AB476" s="296"/>
      <c r="AC476" s="296"/>
      <c r="AD476" s="296"/>
      <c r="AE476" s="296"/>
      <c r="AF476" s="296"/>
      <c r="AG476" s="296"/>
      <c r="AH476" s="296"/>
      <c r="AI476" s="296"/>
      <c r="AJ476" s="296"/>
      <c r="AK476" s="296"/>
      <c r="AL476" s="296"/>
    </row>
    <row r="477" spans="1:38" s="414" customFormat="1" ht="16.5" customHeight="1">
      <c r="A477" s="284" t="str">
        <f>IF('Data invoice'!J405=0,"",'Data invoice'!K405)</f>
        <v/>
      </c>
      <c r="B477" s="284" t="str">
        <f>IF('Data invoice'!K405=0,"",'Data invoice'!L405)</f>
        <v/>
      </c>
      <c r="C477" s="284" t="str">
        <f>IF('Data invoice'!L405=0,"",'Data invoice'!M405)</f>
        <v/>
      </c>
      <c r="D477" s="284" t="str">
        <f>IF('Data invoice'!M405=0,"",'Data invoice'!N405)</f>
        <v/>
      </c>
      <c r="E477" s="284" t="str">
        <f>IF('Data invoice'!N405=0,"",'Data invoice'!O405)</f>
        <v/>
      </c>
      <c r="F477" s="284" t="str">
        <f>IF('Data invoice'!O405=0,"",'Data invoice'!P405)</f>
        <v/>
      </c>
      <c r="G477" s="284" t="str">
        <f>IF('Data invoice'!P405=0,"",'Data invoice'!Q405)</f>
        <v/>
      </c>
      <c r="H477" s="284" t="str">
        <f>IF('Data invoice'!Q405=0,"",'Data invoice'!R405)</f>
        <v/>
      </c>
      <c r="I477" s="320" t="str">
        <f>IF('Data invoice'!R405=0,"",'Data invoice'!S405)</f>
        <v/>
      </c>
      <c r="J477" s="367" t="str">
        <f>IF('Data invoice'!S405=0,"",'Data invoice'!T405)</f>
        <v/>
      </c>
      <c r="L477" s="279"/>
      <c r="M477" s="279"/>
      <c r="N477" s="279"/>
      <c r="O477" s="279"/>
      <c r="P477" s="279"/>
      <c r="Q477" s="279"/>
      <c r="R477" s="279"/>
      <c r="S477" s="279"/>
      <c r="T477" s="279"/>
      <c r="U477" s="279"/>
      <c r="V477" s="279"/>
      <c r="W477" s="279"/>
      <c r="X477" s="279"/>
      <c r="Y477" s="279"/>
      <c r="Z477" s="279"/>
      <c r="AA477" s="279"/>
      <c r="AB477" s="296"/>
      <c r="AC477" s="296"/>
      <c r="AD477" s="296"/>
      <c r="AE477" s="296"/>
      <c r="AF477" s="296"/>
      <c r="AG477" s="296"/>
      <c r="AH477" s="296"/>
      <c r="AI477" s="296"/>
      <c r="AJ477" s="296"/>
      <c r="AK477" s="296"/>
      <c r="AL477" s="296"/>
    </row>
    <row r="478" spans="1:38" s="414" customFormat="1" ht="16.5" customHeight="1">
      <c r="A478" s="284" t="str">
        <f>IF('Data invoice'!J406=0,"",'Data invoice'!K406)</f>
        <v/>
      </c>
      <c r="B478" s="284" t="str">
        <f>IF('Data invoice'!K406=0,"",'Data invoice'!L406)</f>
        <v/>
      </c>
      <c r="C478" s="284" t="str">
        <f>IF('Data invoice'!L406=0,"",'Data invoice'!M406)</f>
        <v/>
      </c>
      <c r="D478" s="284" t="str">
        <f>IF('Data invoice'!M406=0,"",'Data invoice'!N406)</f>
        <v/>
      </c>
      <c r="E478" s="284" t="str">
        <f>IF('Data invoice'!N406=0,"",'Data invoice'!O406)</f>
        <v/>
      </c>
      <c r="F478" s="284" t="str">
        <f>IF('Data invoice'!O406=0,"",'Data invoice'!P406)</f>
        <v/>
      </c>
      <c r="G478" s="284" t="str">
        <f>IF('Data invoice'!P406=0,"",'Data invoice'!Q406)</f>
        <v/>
      </c>
      <c r="H478" s="284" t="str">
        <f>IF('Data invoice'!Q406=0,"",'Data invoice'!R406)</f>
        <v/>
      </c>
      <c r="I478" s="320" t="str">
        <f>IF('Data invoice'!R406=0,"",'Data invoice'!S406)</f>
        <v/>
      </c>
      <c r="J478" s="367" t="str">
        <f>IF('Data invoice'!S406=0,"",'Data invoice'!T406)</f>
        <v/>
      </c>
      <c r="L478" s="279"/>
      <c r="M478" s="279"/>
      <c r="N478" s="279"/>
      <c r="O478" s="279"/>
      <c r="P478" s="279"/>
      <c r="Q478" s="279"/>
      <c r="R478" s="279"/>
      <c r="S478" s="279"/>
      <c r="T478" s="279"/>
      <c r="U478" s="279"/>
      <c r="V478" s="279"/>
      <c r="W478" s="279"/>
      <c r="X478" s="279"/>
      <c r="Y478" s="279"/>
      <c r="Z478" s="279"/>
      <c r="AA478" s="279"/>
      <c r="AB478" s="296"/>
      <c r="AC478" s="296"/>
      <c r="AD478" s="296"/>
      <c r="AE478" s="296"/>
      <c r="AF478" s="296"/>
      <c r="AG478" s="296"/>
      <c r="AH478" s="296"/>
      <c r="AI478" s="296"/>
      <c r="AJ478" s="296"/>
      <c r="AK478" s="296"/>
      <c r="AL478" s="296"/>
    </row>
    <row r="479" spans="1:38" s="414" customFormat="1" ht="16.5" customHeight="1">
      <c r="A479" s="284" t="str">
        <f>IF('Data invoice'!J407=0,"",'Data invoice'!K407)</f>
        <v/>
      </c>
      <c r="B479" s="284" t="str">
        <f>IF('Data invoice'!K407=0,"",'Data invoice'!L407)</f>
        <v/>
      </c>
      <c r="C479" s="284" t="str">
        <f>IF('Data invoice'!L407=0,"",'Data invoice'!M407)</f>
        <v/>
      </c>
      <c r="D479" s="284" t="str">
        <f>IF('Data invoice'!M407=0,"",'Data invoice'!N407)</f>
        <v/>
      </c>
      <c r="E479" s="284" t="str">
        <f>IF('Data invoice'!N407=0,"",'Data invoice'!O407)</f>
        <v/>
      </c>
      <c r="F479" s="284" t="str">
        <f>IF('Data invoice'!O407=0,"",'Data invoice'!P407)</f>
        <v/>
      </c>
      <c r="G479" s="284" t="str">
        <f>IF('Data invoice'!P407=0,"",'Data invoice'!Q407)</f>
        <v/>
      </c>
      <c r="H479" s="284" t="str">
        <f>IF('Data invoice'!Q407=0,"",'Data invoice'!R407)</f>
        <v/>
      </c>
      <c r="I479" s="320" t="str">
        <f>IF('Data invoice'!R407=0,"",'Data invoice'!S407)</f>
        <v/>
      </c>
      <c r="J479" s="367" t="str">
        <f>IF('Data invoice'!S407=0,"",'Data invoice'!T407)</f>
        <v/>
      </c>
      <c r="L479" s="279"/>
      <c r="M479" s="279"/>
      <c r="N479" s="279"/>
      <c r="O479" s="279"/>
      <c r="P479" s="279"/>
      <c r="Q479" s="279"/>
      <c r="R479" s="279"/>
      <c r="S479" s="279"/>
      <c r="T479" s="279"/>
      <c r="U479" s="279"/>
      <c r="V479" s="279"/>
      <c r="W479" s="279"/>
      <c r="X479" s="279"/>
      <c r="Y479" s="279"/>
      <c r="Z479" s="279"/>
      <c r="AA479" s="279"/>
      <c r="AB479" s="296"/>
      <c r="AC479" s="296"/>
      <c r="AD479" s="296"/>
      <c r="AE479" s="296"/>
      <c r="AF479" s="296"/>
      <c r="AG479" s="296"/>
      <c r="AH479" s="296"/>
      <c r="AI479" s="296"/>
      <c r="AJ479" s="296"/>
      <c r="AK479" s="296"/>
      <c r="AL479" s="296"/>
    </row>
    <row r="480" spans="1:38" s="414" customFormat="1" ht="16.5" customHeight="1">
      <c r="A480" s="284" t="str">
        <f>IF('Data invoice'!J408=0,"",'Data invoice'!K408)</f>
        <v/>
      </c>
      <c r="B480" s="284" t="str">
        <f>IF('Data invoice'!K408=0,"",'Data invoice'!L408)</f>
        <v/>
      </c>
      <c r="C480" s="284" t="str">
        <f>IF('Data invoice'!L408=0,"",'Data invoice'!M408)</f>
        <v/>
      </c>
      <c r="D480" s="284" t="str">
        <f>IF('Data invoice'!M408=0,"",'Data invoice'!N408)</f>
        <v/>
      </c>
      <c r="E480" s="284" t="str">
        <f>IF('Data invoice'!N408=0,"",'Data invoice'!O408)</f>
        <v/>
      </c>
      <c r="F480" s="284" t="str">
        <f>IF('Data invoice'!O408=0,"",'Data invoice'!P408)</f>
        <v/>
      </c>
      <c r="G480" s="284" t="str">
        <f>IF('Data invoice'!P408=0,"",'Data invoice'!Q408)</f>
        <v/>
      </c>
      <c r="H480" s="284" t="str">
        <f>IF('Data invoice'!Q408=0,"",'Data invoice'!R408)</f>
        <v/>
      </c>
      <c r="I480" s="320" t="str">
        <f>IF('Data invoice'!R408=0,"",'Data invoice'!S408)</f>
        <v/>
      </c>
      <c r="J480" s="367" t="str">
        <f>IF('Data invoice'!S408=0,"",'Data invoice'!T408)</f>
        <v/>
      </c>
      <c r="L480" s="279"/>
      <c r="M480" s="279"/>
      <c r="N480" s="279"/>
      <c r="O480" s="279"/>
      <c r="P480" s="279"/>
      <c r="Q480" s="279"/>
      <c r="R480" s="279"/>
      <c r="S480" s="279"/>
      <c r="T480" s="279"/>
      <c r="U480" s="279"/>
      <c r="V480" s="279"/>
      <c r="W480" s="279"/>
      <c r="X480" s="279"/>
      <c r="Y480" s="279"/>
      <c r="Z480" s="279"/>
      <c r="AA480" s="279"/>
      <c r="AB480" s="296"/>
      <c r="AC480" s="296"/>
      <c r="AD480" s="296"/>
      <c r="AE480" s="296"/>
      <c r="AF480" s="296"/>
      <c r="AG480" s="296"/>
      <c r="AH480" s="296"/>
      <c r="AI480" s="296"/>
      <c r="AJ480" s="296"/>
      <c r="AK480" s="296"/>
      <c r="AL480" s="296"/>
    </row>
    <row r="481" spans="1:38" s="414" customFormat="1" ht="16.5" customHeight="1">
      <c r="A481" s="284" t="str">
        <f>IF('Data invoice'!J409=0,"",'Data invoice'!K409)</f>
        <v/>
      </c>
      <c r="B481" s="284" t="str">
        <f>IF('Data invoice'!K409=0,"",'Data invoice'!L409)</f>
        <v/>
      </c>
      <c r="C481" s="284" t="str">
        <f>IF('Data invoice'!L409=0,"",'Data invoice'!M409)</f>
        <v/>
      </c>
      <c r="D481" s="284" t="str">
        <f>IF('Data invoice'!M409=0,"",'Data invoice'!N409)</f>
        <v/>
      </c>
      <c r="E481" s="284" t="str">
        <f>IF('Data invoice'!N409=0,"",'Data invoice'!O409)</f>
        <v/>
      </c>
      <c r="F481" s="284" t="str">
        <f>IF('Data invoice'!O409=0,"",'Data invoice'!P409)</f>
        <v/>
      </c>
      <c r="G481" s="284" t="str">
        <f>IF('Data invoice'!P409=0,"",'Data invoice'!Q409)</f>
        <v/>
      </c>
      <c r="H481" s="284" t="str">
        <f>IF('Data invoice'!Q409=0,"",'Data invoice'!R409)</f>
        <v/>
      </c>
      <c r="I481" s="320" t="str">
        <f>IF('Data invoice'!R409=0,"",'Data invoice'!S409)</f>
        <v/>
      </c>
      <c r="J481" s="367" t="str">
        <f>IF('Data invoice'!S409=0,"",'Data invoice'!T409)</f>
        <v/>
      </c>
      <c r="L481" s="279"/>
      <c r="M481" s="279"/>
      <c r="N481" s="279"/>
      <c r="O481" s="279"/>
      <c r="P481" s="279"/>
      <c r="Q481" s="279"/>
      <c r="R481" s="279"/>
      <c r="S481" s="279"/>
      <c r="T481" s="279"/>
      <c r="U481" s="279"/>
      <c r="V481" s="279"/>
      <c r="W481" s="279"/>
      <c r="X481" s="279"/>
      <c r="Y481" s="279"/>
      <c r="Z481" s="279"/>
      <c r="AA481" s="279"/>
      <c r="AB481" s="296"/>
      <c r="AC481" s="296"/>
      <c r="AD481" s="296"/>
      <c r="AE481" s="296"/>
      <c r="AF481" s="296"/>
      <c r="AG481" s="296"/>
      <c r="AH481" s="296"/>
      <c r="AI481" s="296"/>
      <c r="AJ481" s="296"/>
      <c r="AK481" s="296"/>
      <c r="AL481" s="296"/>
    </row>
    <row r="482" spans="1:38" s="414" customFormat="1" ht="16.5" customHeight="1">
      <c r="A482" s="284" t="str">
        <f>IF('Data invoice'!J410=0,"",'Data invoice'!K410)</f>
        <v/>
      </c>
      <c r="B482" s="284" t="str">
        <f>IF('Data invoice'!K410=0,"",'Data invoice'!L410)</f>
        <v/>
      </c>
      <c r="C482" s="284" t="str">
        <f>IF('Data invoice'!L410=0,"",'Data invoice'!M410)</f>
        <v/>
      </c>
      <c r="D482" s="284" t="str">
        <f>IF('Data invoice'!M410=0,"",'Data invoice'!N410)</f>
        <v/>
      </c>
      <c r="E482" s="284" t="str">
        <f>IF('Data invoice'!N410=0,"",'Data invoice'!O410)</f>
        <v/>
      </c>
      <c r="F482" s="284" t="str">
        <f>IF('Data invoice'!O410=0,"",'Data invoice'!P410)</f>
        <v/>
      </c>
      <c r="G482" s="284" t="str">
        <f>IF('Data invoice'!P410=0,"",'Data invoice'!Q410)</f>
        <v/>
      </c>
      <c r="H482" s="284" t="str">
        <f>IF('Data invoice'!Q410=0,"",'Data invoice'!R410)</f>
        <v/>
      </c>
      <c r="I482" s="320" t="str">
        <f>IF('Data invoice'!R410=0,"",'Data invoice'!S410)</f>
        <v/>
      </c>
      <c r="J482" s="367" t="str">
        <f>IF('Data invoice'!S410=0,"",'Data invoice'!T410)</f>
        <v/>
      </c>
      <c r="L482" s="279"/>
      <c r="M482" s="279"/>
      <c r="N482" s="279"/>
      <c r="O482" s="279"/>
      <c r="P482" s="279"/>
      <c r="Q482" s="279"/>
      <c r="R482" s="279"/>
      <c r="S482" s="279"/>
      <c r="T482" s="279"/>
      <c r="U482" s="279"/>
      <c r="V482" s="279"/>
      <c r="W482" s="279"/>
      <c r="X482" s="279"/>
      <c r="Y482" s="279"/>
      <c r="Z482" s="279"/>
      <c r="AA482" s="279"/>
      <c r="AB482" s="296"/>
      <c r="AC482" s="296"/>
      <c r="AD482" s="296"/>
      <c r="AE482" s="296"/>
      <c r="AF482" s="296"/>
      <c r="AG482" s="296"/>
      <c r="AH482" s="296"/>
      <c r="AI482" s="296"/>
      <c r="AJ482" s="296"/>
      <c r="AK482" s="296"/>
      <c r="AL482" s="296"/>
    </row>
    <row r="483" spans="1:38" s="414" customFormat="1" ht="16.5" customHeight="1">
      <c r="A483" s="284" t="str">
        <f>IF('Data invoice'!J411=0,"",'Data invoice'!K411)</f>
        <v/>
      </c>
      <c r="B483" s="284" t="str">
        <f>IF('Data invoice'!K411=0,"",'Data invoice'!L411)</f>
        <v/>
      </c>
      <c r="C483" s="284" t="str">
        <f>IF('Data invoice'!L411=0,"",'Data invoice'!M411)</f>
        <v/>
      </c>
      <c r="D483" s="284" t="str">
        <f>IF('Data invoice'!M411=0,"",'Data invoice'!N411)</f>
        <v/>
      </c>
      <c r="E483" s="284" t="str">
        <f>IF('Data invoice'!N411=0,"",'Data invoice'!O411)</f>
        <v/>
      </c>
      <c r="F483" s="284" t="str">
        <f>IF('Data invoice'!O411=0,"",'Data invoice'!P411)</f>
        <v/>
      </c>
      <c r="G483" s="284" t="str">
        <f>IF('Data invoice'!P411=0,"",'Data invoice'!Q411)</f>
        <v/>
      </c>
      <c r="H483" s="284" t="str">
        <f>IF('Data invoice'!Q411=0,"",'Data invoice'!R411)</f>
        <v/>
      </c>
      <c r="I483" s="320" t="str">
        <f>IF('Data invoice'!R411=0,"",'Data invoice'!S411)</f>
        <v/>
      </c>
      <c r="J483" s="367" t="str">
        <f>IF('Data invoice'!S411=0,"",'Data invoice'!T411)</f>
        <v/>
      </c>
      <c r="L483" s="279"/>
      <c r="M483" s="279"/>
      <c r="N483" s="279"/>
      <c r="O483" s="279"/>
      <c r="P483" s="279"/>
      <c r="Q483" s="279"/>
      <c r="R483" s="279"/>
      <c r="S483" s="279"/>
      <c r="T483" s="279"/>
      <c r="U483" s="279"/>
      <c r="V483" s="279"/>
      <c r="W483" s="279"/>
      <c r="X483" s="279"/>
      <c r="Y483" s="279"/>
      <c r="Z483" s="279"/>
      <c r="AA483" s="279"/>
      <c r="AB483" s="296"/>
      <c r="AC483" s="296"/>
      <c r="AD483" s="296"/>
      <c r="AE483" s="296"/>
      <c r="AF483" s="296"/>
      <c r="AG483" s="296"/>
      <c r="AH483" s="296"/>
      <c r="AI483" s="296"/>
      <c r="AJ483" s="296"/>
      <c r="AK483" s="296"/>
      <c r="AL483" s="296"/>
    </row>
    <row r="484" spans="1:38" s="414" customFormat="1" ht="16.5" customHeight="1">
      <c r="A484" s="284" t="str">
        <f>IF('Data invoice'!J412=0,"",'Data invoice'!K412)</f>
        <v/>
      </c>
      <c r="B484" s="284" t="str">
        <f>IF('Data invoice'!K412=0,"",'Data invoice'!L412)</f>
        <v/>
      </c>
      <c r="C484" s="284" t="str">
        <f>IF('Data invoice'!L412=0,"",'Data invoice'!M412)</f>
        <v/>
      </c>
      <c r="D484" s="284" t="str">
        <f>IF('Data invoice'!M412=0,"",'Data invoice'!N412)</f>
        <v/>
      </c>
      <c r="E484" s="284" t="str">
        <f>IF('Data invoice'!N412=0,"",'Data invoice'!O412)</f>
        <v/>
      </c>
      <c r="F484" s="284" t="str">
        <f>IF('Data invoice'!O412=0,"",'Data invoice'!P412)</f>
        <v/>
      </c>
      <c r="G484" s="284" t="str">
        <f>IF('Data invoice'!P412=0,"",'Data invoice'!Q412)</f>
        <v/>
      </c>
      <c r="H484" s="284" t="str">
        <f>IF('Data invoice'!Q412=0,"",'Data invoice'!R412)</f>
        <v/>
      </c>
      <c r="I484" s="320" t="str">
        <f>IF('Data invoice'!R412=0,"",'Data invoice'!S412)</f>
        <v/>
      </c>
      <c r="J484" s="367" t="str">
        <f>IF('Data invoice'!S412=0,"",'Data invoice'!T412)</f>
        <v/>
      </c>
      <c r="L484" s="279"/>
      <c r="M484" s="279"/>
      <c r="N484" s="279"/>
      <c r="O484" s="279"/>
      <c r="P484" s="279"/>
      <c r="Q484" s="279"/>
      <c r="R484" s="279"/>
      <c r="S484" s="279"/>
      <c r="T484" s="279"/>
      <c r="U484" s="279"/>
      <c r="V484" s="279"/>
      <c r="W484" s="279"/>
      <c r="X484" s="279"/>
      <c r="Y484" s="279"/>
      <c r="Z484" s="279"/>
      <c r="AA484" s="279"/>
      <c r="AB484" s="296"/>
      <c r="AC484" s="296"/>
      <c r="AD484" s="296"/>
      <c r="AE484" s="296"/>
      <c r="AF484" s="296"/>
      <c r="AG484" s="296"/>
      <c r="AH484" s="296"/>
      <c r="AI484" s="296"/>
      <c r="AJ484" s="296"/>
      <c r="AK484" s="296"/>
      <c r="AL484" s="296"/>
    </row>
    <row r="485" spans="1:38" s="414" customFormat="1" ht="16.5" customHeight="1">
      <c r="A485" s="284" t="str">
        <f>IF('Data invoice'!J413=0,"",'Data invoice'!K413)</f>
        <v/>
      </c>
      <c r="B485" s="284" t="str">
        <f>IF('Data invoice'!K413=0,"",'Data invoice'!L413)</f>
        <v/>
      </c>
      <c r="C485" s="284" t="str">
        <f>IF('Data invoice'!L413=0,"",'Data invoice'!M413)</f>
        <v/>
      </c>
      <c r="D485" s="284" t="str">
        <f>IF('Data invoice'!M413=0,"",'Data invoice'!N413)</f>
        <v/>
      </c>
      <c r="E485" s="284" t="str">
        <f>IF('Data invoice'!N413=0,"",'Data invoice'!O413)</f>
        <v/>
      </c>
      <c r="F485" s="284" t="str">
        <f>IF('Data invoice'!O413=0,"",'Data invoice'!P413)</f>
        <v/>
      </c>
      <c r="G485" s="284" t="str">
        <f>IF('Data invoice'!P413=0,"",'Data invoice'!Q413)</f>
        <v/>
      </c>
      <c r="H485" s="284" t="str">
        <f>IF('Data invoice'!Q413=0,"",'Data invoice'!R413)</f>
        <v/>
      </c>
      <c r="I485" s="320" t="str">
        <f>IF('Data invoice'!R413=0,"",'Data invoice'!S413)</f>
        <v/>
      </c>
      <c r="J485" s="367" t="str">
        <f>IF('Data invoice'!S413=0,"",'Data invoice'!T413)</f>
        <v/>
      </c>
      <c r="L485" s="279"/>
      <c r="M485" s="279"/>
      <c r="N485" s="279"/>
      <c r="O485" s="279"/>
      <c r="P485" s="279"/>
      <c r="Q485" s="279"/>
      <c r="R485" s="279"/>
      <c r="S485" s="279"/>
      <c r="T485" s="279"/>
      <c r="U485" s="279"/>
      <c r="V485" s="279"/>
      <c r="W485" s="279"/>
      <c r="X485" s="279"/>
      <c r="Y485" s="279"/>
      <c r="Z485" s="279"/>
      <c r="AA485" s="279"/>
      <c r="AB485" s="296"/>
      <c r="AC485" s="296"/>
      <c r="AD485" s="296"/>
      <c r="AE485" s="296"/>
      <c r="AF485" s="296"/>
      <c r="AG485" s="296"/>
      <c r="AH485" s="296"/>
      <c r="AI485" s="296"/>
      <c r="AJ485" s="296"/>
      <c r="AK485" s="296"/>
      <c r="AL485" s="296"/>
    </row>
    <row r="486" spans="1:38" s="414" customFormat="1" ht="16.5" customHeight="1">
      <c r="A486" s="284" t="str">
        <f>IF('Data invoice'!J414=0,"",'Data invoice'!K414)</f>
        <v/>
      </c>
      <c r="B486" s="284" t="str">
        <f>IF('Data invoice'!K414=0,"",'Data invoice'!L414)</f>
        <v/>
      </c>
      <c r="C486" s="284" t="str">
        <f>IF('Data invoice'!L414=0,"",'Data invoice'!M414)</f>
        <v/>
      </c>
      <c r="D486" s="284" t="str">
        <f>IF('Data invoice'!M414=0,"",'Data invoice'!N414)</f>
        <v/>
      </c>
      <c r="E486" s="284" t="str">
        <f>IF('Data invoice'!N414=0,"",'Data invoice'!O414)</f>
        <v/>
      </c>
      <c r="F486" s="284" t="str">
        <f>IF('Data invoice'!O414=0,"",'Data invoice'!P414)</f>
        <v/>
      </c>
      <c r="G486" s="284" t="str">
        <f>IF('Data invoice'!P414=0,"",'Data invoice'!Q414)</f>
        <v/>
      </c>
      <c r="H486" s="284" t="str">
        <f>IF('Data invoice'!Q414=0,"",'Data invoice'!R414)</f>
        <v/>
      </c>
      <c r="I486" s="320" t="str">
        <f>IF('Data invoice'!R414=0,"",'Data invoice'!S414)</f>
        <v/>
      </c>
      <c r="J486" s="367" t="str">
        <f>IF('Data invoice'!S414=0,"",'Data invoice'!T414)</f>
        <v/>
      </c>
      <c r="L486" s="279"/>
      <c r="M486" s="279"/>
      <c r="N486" s="279"/>
      <c r="O486" s="279"/>
      <c r="P486" s="279"/>
      <c r="Q486" s="279"/>
      <c r="R486" s="279"/>
      <c r="S486" s="279"/>
      <c r="T486" s="279"/>
      <c r="U486" s="279"/>
      <c r="V486" s="279"/>
      <c r="W486" s="279"/>
      <c r="X486" s="279"/>
      <c r="Y486" s="279"/>
      <c r="Z486" s="279"/>
      <c r="AA486" s="279"/>
      <c r="AB486" s="296"/>
      <c r="AC486" s="296"/>
      <c r="AD486" s="296"/>
      <c r="AE486" s="296"/>
      <c r="AF486" s="296"/>
      <c r="AG486" s="296"/>
      <c r="AH486" s="296"/>
      <c r="AI486" s="296"/>
      <c r="AJ486" s="296"/>
      <c r="AK486" s="296"/>
      <c r="AL486" s="296"/>
    </row>
    <row r="487" spans="1:38" s="414" customFormat="1" ht="16.5" customHeight="1">
      <c r="A487" s="284" t="str">
        <f>IF('Data invoice'!J415=0,"",'Data invoice'!K415)</f>
        <v/>
      </c>
      <c r="B487" s="284" t="str">
        <f>IF('Data invoice'!K415=0,"",'Data invoice'!L415)</f>
        <v/>
      </c>
      <c r="C487" s="284" t="str">
        <f>IF('Data invoice'!L415=0,"",'Data invoice'!M415)</f>
        <v/>
      </c>
      <c r="D487" s="284" t="str">
        <f>IF('Data invoice'!M415=0,"",'Data invoice'!N415)</f>
        <v/>
      </c>
      <c r="E487" s="284" t="str">
        <f>IF('Data invoice'!N415=0,"",'Data invoice'!O415)</f>
        <v/>
      </c>
      <c r="F487" s="284" t="str">
        <f>IF('Data invoice'!O415=0,"",'Data invoice'!P415)</f>
        <v/>
      </c>
      <c r="G487" s="284" t="str">
        <f>IF('Data invoice'!P415=0,"",'Data invoice'!Q415)</f>
        <v/>
      </c>
      <c r="H487" s="284" t="str">
        <f>IF('Data invoice'!Q415=0,"",'Data invoice'!R415)</f>
        <v/>
      </c>
      <c r="I487" s="320" t="str">
        <f>IF('Data invoice'!R415=0,"",'Data invoice'!S415)</f>
        <v/>
      </c>
      <c r="J487" s="367" t="str">
        <f>IF('Data invoice'!S415=0,"",'Data invoice'!T415)</f>
        <v/>
      </c>
      <c r="L487" s="279"/>
      <c r="M487" s="279"/>
      <c r="N487" s="279"/>
      <c r="O487" s="279"/>
      <c r="S487" s="279"/>
      <c r="T487" s="279"/>
      <c r="U487" s="279"/>
      <c r="V487" s="279"/>
      <c r="W487" s="279"/>
      <c r="X487" s="279"/>
      <c r="Y487" s="279"/>
      <c r="Z487" s="279"/>
      <c r="AA487" s="279"/>
      <c r="AB487" s="296"/>
      <c r="AC487" s="296"/>
      <c r="AD487" s="296"/>
      <c r="AE487" s="296"/>
      <c r="AF487" s="296"/>
      <c r="AG487" s="296"/>
      <c r="AH487" s="296"/>
      <c r="AI487" s="296"/>
      <c r="AJ487" s="296"/>
      <c r="AK487" s="296"/>
      <c r="AL487" s="296"/>
    </row>
    <row r="488" spans="1:38" s="414" customFormat="1" ht="16.5" customHeight="1">
      <c r="A488" s="284" t="str">
        <f>IF('Data invoice'!J416=0,"",'Data invoice'!K416)</f>
        <v/>
      </c>
      <c r="B488" s="284" t="str">
        <f>IF('Data invoice'!K416=0,"",'Data invoice'!L416)</f>
        <v/>
      </c>
      <c r="C488" s="284" t="str">
        <f>IF('Data invoice'!L416=0,"",'Data invoice'!M416)</f>
        <v/>
      </c>
      <c r="D488" s="284" t="str">
        <f>IF('Data invoice'!M416=0,"",'Data invoice'!N416)</f>
        <v/>
      </c>
      <c r="E488" s="284" t="str">
        <f>IF('Data invoice'!N416=0,"",'Data invoice'!O416)</f>
        <v/>
      </c>
      <c r="F488" s="284" t="str">
        <f>IF('Data invoice'!O416=0,"",'Data invoice'!P416)</f>
        <v/>
      </c>
      <c r="G488" s="284" t="str">
        <f>IF('Data invoice'!P416=0,"",'Data invoice'!Q416)</f>
        <v/>
      </c>
      <c r="H488" s="284" t="str">
        <f>IF('Data invoice'!Q416=0,"",'Data invoice'!R416)</f>
        <v/>
      </c>
      <c r="I488" s="320" t="str">
        <f>IF('Data invoice'!R416=0,"",'Data invoice'!S416)</f>
        <v/>
      </c>
      <c r="J488" s="367" t="str">
        <f>IF('Data invoice'!S416=0,"",'Data invoice'!T416)</f>
        <v/>
      </c>
      <c r="L488" s="279"/>
      <c r="M488" s="279"/>
      <c r="N488" s="279"/>
      <c r="O488" s="279"/>
      <c r="S488" s="279"/>
      <c r="T488" s="279"/>
      <c r="U488" s="279"/>
      <c r="V488" s="279"/>
      <c r="W488" s="279"/>
      <c r="X488" s="279"/>
      <c r="Y488" s="279"/>
      <c r="Z488" s="279"/>
      <c r="AA488" s="279"/>
      <c r="AB488" s="296"/>
      <c r="AC488" s="296"/>
      <c r="AD488" s="296"/>
      <c r="AE488" s="296"/>
      <c r="AF488" s="296"/>
      <c r="AG488" s="296"/>
      <c r="AH488" s="296"/>
      <c r="AI488" s="296"/>
      <c r="AJ488" s="296"/>
      <c r="AK488" s="296"/>
      <c r="AL488" s="296"/>
    </row>
    <row r="489" spans="1:38" s="414" customFormat="1" ht="16.5" customHeight="1">
      <c r="A489" s="284" t="str">
        <f>IF('Data invoice'!J417=0,"",'Data invoice'!K417)</f>
        <v/>
      </c>
      <c r="B489" s="284" t="str">
        <f>IF('Data invoice'!K417=0,"",'Data invoice'!L417)</f>
        <v/>
      </c>
      <c r="C489" s="284" t="str">
        <f>IF('Data invoice'!L417=0,"",'Data invoice'!M417)</f>
        <v/>
      </c>
      <c r="D489" s="284" t="str">
        <f>IF('Data invoice'!M417=0,"",'Data invoice'!N417)</f>
        <v/>
      </c>
      <c r="E489" s="284" t="str">
        <f>IF('Data invoice'!N417=0,"",'Data invoice'!O417)</f>
        <v/>
      </c>
      <c r="F489" s="284" t="str">
        <f>IF('Data invoice'!O417=0,"",'Data invoice'!P417)</f>
        <v/>
      </c>
      <c r="G489" s="284" t="str">
        <f>IF('Data invoice'!P417=0,"",'Data invoice'!Q417)</f>
        <v/>
      </c>
      <c r="H489" s="284" t="str">
        <f>IF('Data invoice'!Q417=0,"",'Data invoice'!R417)</f>
        <v/>
      </c>
      <c r="I489" s="320" t="str">
        <f>IF('Data invoice'!R417=0,"",'Data invoice'!S417)</f>
        <v/>
      </c>
      <c r="J489" s="367" t="str">
        <f>IF('Data invoice'!S417=0,"",'Data invoice'!T417)</f>
        <v/>
      </c>
      <c r="L489" s="279"/>
      <c r="M489" s="279"/>
      <c r="S489" s="279"/>
      <c r="T489" s="279"/>
      <c r="U489" s="279"/>
      <c r="V489" s="279"/>
      <c r="W489" s="279"/>
      <c r="X489" s="279"/>
      <c r="Y489" s="279"/>
      <c r="Z489" s="279"/>
      <c r="AA489" s="279"/>
      <c r="AB489" s="296"/>
      <c r="AC489" s="296"/>
      <c r="AD489" s="296"/>
      <c r="AE489" s="296"/>
      <c r="AF489" s="296"/>
      <c r="AG489" s="296"/>
      <c r="AH489" s="296"/>
      <c r="AI489" s="296"/>
      <c r="AJ489" s="296"/>
      <c r="AK489" s="296"/>
      <c r="AL489" s="296"/>
    </row>
    <row r="490" spans="1:38" s="414" customFormat="1" ht="16.5" customHeight="1">
      <c r="A490" s="284" t="str">
        <f>IF('Data invoice'!J418=0,"",'Data invoice'!K418)</f>
        <v/>
      </c>
      <c r="B490" s="284" t="str">
        <f>IF('Data invoice'!K418=0,"",'Data invoice'!L418)</f>
        <v/>
      </c>
      <c r="C490" s="284" t="str">
        <f>IF('Data invoice'!L418=0,"",'Data invoice'!M418)</f>
        <v/>
      </c>
      <c r="D490" s="284" t="str">
        <f>IF('Data invoice'!M418=0,"",'Data invoice'!N418)</f>
        <v/>
      </c>
      <c r="E490" s="284" t="str">
        <f>IF('Data invoice'!N418=0,"",'Data invoice'!O418)</f>
        <v/>
      </c>
      <c r="F490" s="284" t="str">
        <f>IF('Data invoice'!O418=0,"",'Data invoice'!P418)</f>
        <v/>
      </c>
      <c r="G490" s="284" t="str">
        <f>IF('Data invoice'!P418=0,"",'Data invoice'!Q418)</f>
        <v/>
      </c>
      <c r="H490" s="284" t="str">
        <f>IF('Data invoice'!Q418=0,"",'Data invoice'!R418)</f>
        <v/>
      </c>
      <c r="I490" s="320" t="str">
        <f>IF('Data invoice'!R418=0,"",'Data invoice'!S418)</f>
        <v/>
      </c>
      <c r="J490" s="367" t="str">
        <f>IF('Data invoice'!S418=0,"",'Data invoice'!T418)</f>
        <v/>
      </c>
      <c r="L490" s="279"/>
      <c r="M490" s="279"/>
      <c r="S490" s="279"/>
      <c r="T490" s="279"/>
      <c r="U490" s="279"/>
      <c r="V490" s="279"/>
      <c r="W490" s="279"/>
      <c r="X490" s="279"/>
      <c r="Y490" s="279"/>
      <c r="Z490" s="279"/>
      <c r="AA490" s="279"/>
      <c r="AB490" s="296"/>
      <c r="AC490" s="296"/>
      <c r="AD490" s="296"/>
      <c r="AE490" s="296"/>
      <c r="AF490" s="296"/>
      <c r="AG490" s="296"/>
      <c r="AH490" s="296"/>
      <c r="AI490" s="296"/>
      <c r="AJ490" s="296"/>
      <c r="AK490" s="296"/>
      <c r="AL490" s="296"/>
    </row>
    <row r="491" spans="1:38" s="414" customFormat="1" ht="16.5" customHeight="1">
      <c r="A491" s="284" t="str">
        <f>IF('Data invoice'!J435=0,"",'Data invoice'!K435)</f>
        <v/>
      </c>
      <c r="B491" s="284" t="str">
        <f>IF('Data invoice'!K435=0,"",'Data invoice'!L435)</f>
        <v/>
      </c>
      <c r="C491" s="284" t="str">
        <f>IF('Data invoice'!L435=0,"",'Data invoice'!M435)</f>
        <v/>
      </c>
      <c r="D491" s="284" t="str">
        <f>IF('Data invoice'!M435=0,"",'Data invoice'!N435)</f>
        <v/>
      </c>
      <c r="E491" s="284" t="str">
        <f>IF('Data invoice'!N435=0,"",'Data invoice'!O435)</f>
        <v/>
      </c>
      <c r="F491" s="284" t="str">
        <f>IF('Data invoice'!O435=0,"",'Data invoice'!P435)</f>
        <v/>
      </c>
      <c r="G491" s="284" t="str">
        <f>IF('Data invoice'!P435=0,"",'Data invoice'!Q435)</f>
        <v/>
      </c>
      <c r="H491" s="284" t="str">
        <f>IF('Data invoice'!Q435=0,"",'Data invoice'!R435)</f>
        <v/>
      </c>
      <c r="I491" s="320" t="str">
        <f>IF('Data invoice'!R435=0,"",'Data invoice'!S435)</f>
        <v/>
      </c>
      <c r="J491" s="367" t="str">
        <f>IF('Data invoice'!S435=0,"",'Data invoice'!T435)</f>
        <v/>
      </c>
      <c r="L491" s="279"/>
      <c r="M491" s="279"/>
      <c r="U491" s="279"/>
      <c r="V491" s="279"/>
      <c r="W491" s="279"/>
      <c r="X491" s="279"/>
      <c r="Y491" s="279"/>
      <c r="Z491" s="279"/>
      <c r="AA491" s="279"/>
      <c r="AB491" s="296"/>
      <c r="AC491" s="296"/>
      <c r="AD491" s="296"/>
      <c r="AE491" s="296"/>
      <c r="AF491" s="296"/>
      <c r="AG491" s="296"/>
      <c r="AH491" s="296"/>
      <c r="AI491" s="296"/>
      <c r="AJ491" s="296"/>
      <c r="AK491" s="296"/>
      <c r="AL491" s="296"/>
    </row>
    <row r="492" spans="1:38" s="414" customFormat="1" ht="16.5" customHeight="1">
      <c r="A492" s="284" t="str">
        <f>IF('Data invoice'!J436=0,"",'Data invoice'!K436)</f>
        <v/>
      </c>
      <c r="B492" s="284" t="str">
        <f>IF('Data invoice'!K436=0,"",'Data invoice'!L436)</f>
        <v/>
      </c>
      <c r="C492" s="284" t="str">
        <f>IF('Data invoice'!L436=0,"",'Data invoice'!M436)</f>
        <v/>
      </c>
      <c r="D492" s="284" t="str">
        <f>IF('Data invoice'!M436=0,"",'Data invoice'!N436)</f>
        <v/>
      </c>
      <c r="E492" s="284" t="str">
        <f>IF('Data invoice'!N436=0,"",'Data invoice'!O436)</f>
        <v/>
      </c>
      <c r="F492" s="284" t="str">
        <f>IF('Data invoice'!O436=0,"",'Data invoice'!P436)</f>
        <v/>
      </c>
      <c r="G492" s="284" t="str">
        <f>IF('Data invoice'!P436=0,"",'Data invoice'!Q436)</f>
        <v/>
      </c>
      <c r="H492" s="284" t="str">
        <f>IF('Data invoice'!Q436=0,"",'Data invoice'!R436)</f>
        <v/>
      </c>
      <c r="I492" s="320" t="str">
        <f>IF('Data invoice'!R436=0,"",'Data invoice'!S436)</f>
        <v/>
      </c>
      <c r="J492" s="367" t="str">
        <f>IF('Data invoice'!S436=0,"",'Data invoice'!T436)</f>
        <v/>
      </c>
      <c r="L492" s="279"/>
      <c r="M492" s="279"/>
      <c r="U492" s="279"/>
      <c r="V492" s="279"/>
      <c r="W492" s="279"/>
      <c r="X492" s="279"/>
      <c r="Y492" s="279"/>
      <c r="Z492" s="279"/>
      <c r="AA492" s="279"/>
      <c r="AB492" s="296"/>
      <c r="AC492" s="296"/>
      <c r="AD492" s="296"/>
      <c r="AE492" s="296"/>
      <c r="AF492" s="296"/>
      <c r="AG492" s="296"/>
      <c r="AH492" s="296"/>
      <c r="AI492" s="296"/>
      <c r="AJ492" s="296"/>
      <c r="AK492" s="296"/>
      <c r="AL492" s="296"/>
    </row>
    <row r="493" spans="1:38" s="414" customFormat="1" ht="16.5" customHeight="1">
      <c r="A493" s="284" t="str">
        <f>IF('Data invoice'!J437=0,"",'Data invoice'!K437)</f>
        <v/>
      </c>
      <c r="B493" s="284" t="str">
        <f>IF('Data invoice'!K437=0,"",'Data invoice'!L437)</f>
        <v/>
      </c>
      <c r="C493" s="284" t="str">
        <f>IF('Data invoice'!L437=0,"",'Data invoice'!M437)</f>
        <v/>
      </c>
      <c r="D493" s="284" t="str">
        <f>IF('Data invoice'!M437=0,"",'Data invoice'!N437)</f>
        <v/>
      </c>
      <c r="E493" s="284" t="str">
        <f>IF('Data invoice'!N437=0,"",'Data invoice'!O437)</f>
        <v/>
      </c>
      <c r="F493" s="284" t="str">
        <f>IF('Data invoice'!O437=0,"",'Data invoice'!P437)</f>
        <v/>
      </c>
      <c r="G493" s="284" t="str">
        <f>IF('Data invoice'!P437=0,"",'Data invoice'!Q437)</f>
        <v/>
      </c>
      <c r="H493" s="284" t="str">
        <f>IF('Data invoice'!Q437=0,"",'Data invoice'!R437)</f>
        <v/>
      </c>
      <c r="I493" s="320" t="str">
        <f>IF('Data invoice'!R437=0,"",'Data invoice'!S437)</f>
        <v/>
      </c>
      <c r="J493" s="367" t="str">
        <f>IF('Data invoice'!S437=0,"",'Data invoice'!T437)</f>
        <v/>
      </c>
      <c r="L493" s="279"/>
      <c r="M493" s="279"/>
      <c r="U493" s="279"/>
      <c r="V493" s="279"/>
      <c r="W493" s="279"/>
      <c r="X493" s="279"/>
      <c r="Y493" s="279"/>
      <c r="Z493" s="279"/>
      <c r="AA493" s="279"/>
      <c r="AB493" s="296"/>
      <c r="AC493" s="296"/>
      <c r="AD493" s="296"/>
      <c r="AE493" s="296"/>
      <c r="AF493" s="296"/>
      <c r="AG493" s="296"/>
      <c r="AH493" s="296"/>
      <c r="AI493" s="296"/>
      <c r="AJ493" s="296"/>
      <c r="AK493" s="296"/>
      <c r="AL493" s="296"/>
    </row>
    <row r="494" spans="1:38" s="414" customFormat="1" ht="16.5" customHeight="1">
      <c r="A494" s="284" t="str">
        <f>IF('Data invoice'!J438=0,"",'Data invoice'!K438)</f>
        <v/>
      </c>
      <c r="B494" s="284" t="str">
        <f>IF('Data invoice'!K438=0,"",'Data invoice'!L438)</f>
        <v/>
      </c>
      <c r="C494" s="284" t="str">
        <f>IF('Data invoice'!L438=0,"",'Data invoice'!M438)</f>
        <v/>
      </c>
      <c r="D494" s="284" t="str">
        <f>IF('Data invoice'!M438=0,"",'Data invoice'!N438)</f>
        <v/>
      </c>
      <c r="E494" s="284" t="str">
        <f>IF('Data invoice'!N438=0,"",'Data invoice'!O438)</f>
        <v/>
      </c>
      <c r="F494" s="284" t="str">
        <f>IF('Data invoice'!O438=0,"",'Data invoice'!P438)</f>
        <v/>
      </c>
      <c r="G494" s="284" t="str">
        <f>IF('Data invoice'!P438=0,"",'Data invoice'!Q438)</f>
        <v/>
      </c>
      <c r="H494" s="284" t="str">
        <f>IF('Data invoice'!Q438=0,"",'Data invoice'!R438)</f>
        <v/>
      </c>
      <c r="I494" s="320" t="str">
        <f>IF('Data invoice'!R438=0,"",'Data invoice'!S438)</f>
        <v/>
      </c>
      <c r="J494" s="367" t="str">
        <f>IF('Data invoice'!S438=0,"",'Data invoice'!T438)</f>
        <v/>
      </c>
      <c r="L494" s="279"/>
      <c r="M494" s="279"/>
      <c r="U494" s="279"/>
      <c r="V494" s="279"/>
      <c r="W494" s="279"/>
      <c r="X494" s="279"/>
      <c r="Y494" s="279"/>
      <c r="Z494" s="279"/>
      <c r="AA494" s="279"/>
      <c r="AB494" s="296"/>
      <c r="AC494" s="296"/>
      <c r="AD494" s="296"/>
      <c r="AE494" s="296"/>
      <c r="AF494" s="296"/>
      <c r="AG494" s="296"/>
      <c r="AH494" s="296"/>
      <c r="AI494" s="296"/>
      <c r="AJ494" s="296"/>
      <c r="AK494" s="296"/>
      <c r="AL494" s="296"/>
    </row>
    <row r="495" spans="1:38" s="414" customFormat="1" ht="16.5" customHeight="1">
      <c r="A495" s="284" t="str">
        <f>IF('Data invoice'!J439=0,"",'Data invoice'!K439)</f>
        <v/>
      </c>
      <c r="B495" s="284" t="str">
        <f>IF('Data invoice'!K439=0,"",'Data invoice'!L439)</f>
        <v/>
      </c>
      <c r="C495" s="284" t="str">
        <f>IF('Data invoice'!L439=0,"",'Data invoice'!M439)</f>
        <v/>
      </c>
      <c r="D495" s="284" t="str">
        <f>IF('Data invoice'!M439=0,"",'Data invoice'!N439)</f>
        <v/>
      </c>
      <c r="E495" s="284" t="str">
        <f>IF('Data invoice'!N439=0,"",'Data invoice'!O439)</f>
        <v/>
      </c>
      <c r="F495" s="284" t="str">
        <f>IF('Data invoice'!O439=0,"",'Data invoice'!P439)</f>
        <v/>
      </c>
      <c r="G495" s="284" t="str">
        <f>IF('Data invoice'!P439=0,"",'Data invoice'!Q439)</f>
        <v/>
      </c>
      <c r="H495" s="284" t="str">
        <f>IF('Data invoice'!Q439=0,"",'Data invoice'!R439)</f>
        <v/>
      </c>
      <c r="I495" s="320" t="str">
        <f>IF('Data invoice'!R439=0,"",'Data invoice'!S439)</f>
        <v/>
      </c>
      <c r="J495" s="367" t="str">
        <f>IF('Data invoice'!S439=0,"",'Data invoice'!T439)</f>
        <v/>
      </c>
      <c r="L495" s="279"/>
      <c r="U495" s="279"/>
      <c r="V495" s="279"/>
      <c r="W495" s="279"/>
      <c r="X495" s="279"/>
      <c r="Y495" s="279"/>
      <c r="Z495" s="279"/>
      <c r="AA495" s="279"/>
      <c r="AB495" s="296"/>
      <c r="AC495" s="296"/>
      <c r="AD495" s="296"/>
      <c r="AE495" s="296"/>
      <c r="AF495" s="296"/>
      <c r="AG495" s="296"/>
      <c r="AH495" s="296"/>
      <c r="AI495" s="296"/>
      <c r="AJ495" s="296"/>
      <c r="AK495" s="296"/>
      <c r="AL495" s="296"/>
    </row>
    <row r="496" spans="1:38" s="414" customFormat="1" ht="16.5" customHeight="1">
      <c r="A496" s="284" t="str">
        <f>IF('Data invoice'!J440=0,"",'Data invoice'!K440)</f>
        <v/>
      </c>
      <c r="B496" s="284" t="str">
        <f>IF('Data invoice'!K440=0,"",'Data invoice'!L440)</f>
        <v/>
      </c>
      <c r="C496" s="284" t="str">
        <f>IF('Data invoice'!L440=0,"",'Data invoice'!M440)</f>
        <v/>
      </c>
      <c r="D496" s="284" t="str">
        <f>IF('Data invoice'!M440=0,"",'Data invoice'!N440)</f>
        <v/>
      </c>
      <c r="E496" s="284" t="str">
        <f>IF('Data invoice'!N440=0,"",'Data invoice'!O440)</f>
        <v/>
      </c>
      <c r="F496" s="284" t="str">
        <f>IF('Data invoice'!O440=0,"",'Data invoice'!P440)</f>
        <v/>
      </c>
      <c r="G496" s="284" t="str">
        <f>IF('Data invoice'!P440=0,"",'Data invoice'!Q440)</f>
        <v/>
      </c>
      <c r="H496" s="284" t="str">
        <f>IF('Data invoice'!Q440=0,"",'Data invoice'!R440)</f>
        <v/>
      </c>
      <c r="I496" s="320" t="str">
        <f>IF('Data invoice'!R440=0,"",'Data invoice'!S440)</f>
        <v/>
      </c>
      <c r="J496" s="367" t="str">
        <f>IF('Data invoice'!S440=0,"",'Data invoice'!T440)</f>
        <v/>
      </c>
      <c r="L496" s="279"/>
      <c r="U496" s="279"/>
      <c r="V496" s="279"/>
      <c r="W496" s="279"/>
      <c r="X496" s="279"/>
      <c r="Y496" s="279"/>
      <c r="Z496" s="279"/>
      <c r="AA496" s="279"/>
      <c r="AB496" s="296"/>
      <c r="AC496" s="296"/>
      <c r="AD496" s="296"/>
      <c r="AE496" s="296"/>
      <c r="AF496" s="296"/>
      <c r="AG496" s="296"/>
      <c r="AH496" s="296"/>
      <c r="AI496" s="296"/>
      <c r="AJ496" s="296"/>
      <c r="AK496" s="296"/>
      <c r="AL496" s="296"/>
    </row>
    <row r="497" spans="1:38" s="414" customFormat="1" ht="16.5" customHeight="1">
      <c r="A497" s="284" t="str">
        <f>IF('Data invoice'!J441=0,"",'Data invoice'!K441)</f>
        <v/>
      </c>
      <c r="B497" s="284" t="str">
        <f>IF('Data invoice'!K441=0,"",'Data invoice'!L441)</f>
        <v/>
      </c>
      <c r="C497" s="284" t="str">
        <f>IF('Data invoice'!L441=0,"",'Data invoice'!M441)</f>
        <v/>
      </c>
      <c r="D497" s="284" t="str">
        <f>IF('Data invoice'!M441=0,"",'Data invoice'!N441)</f>
        <v/>
      </c>
      <c r="E497" s="284" t="str">
        <f>IF('Data invoice'!N441=0,"",'Data invoice'!O441)</f>
        <v/>
      </c>
      <c r="F497" s="284" t="str">
        <f>IF('Data invoice'!O441=0,"",'Data invoice'!P441)</f>
        <v/>
      </c>
      <c r="G497" s="284" t="str">
        <f>IF('Data invoice'!P441=0,"",'Data invoice'!Q441)</f>
        <v/>
      </c>
      <c r="H497" s="284" t="str">
        <f>IF('Data invoice'!Q441=0,"",'Data invoice'!R441)</f>
        <v/>
      </c>
      <c r="I497" s="320" t="str">
        <f>IF('Data invoice'!R441=0,"",'Data invoice'!S441)</f>
        <v/>
      </c>
      <c r="J497" s="367" t="str">
        <f>IF('Data invoice'!S441=0,"",'Data invoice'!T441)</f>
        <v/>
      </c>
      <c r="L497" s="279"/>
      <c r="U497" s="279"/>
      <c r="V497" s="279"/>
      <c r="W497" s="279"/>
      <c r="X497" s="279"/>
      <c r="Y497" s="279"/>
      <c r="Z497" s="279"/>
      <c r="AA497" s="279"/>
      <c r="AB497" s="296"/>
      <c r="AC497" s="296"/>
      <c r="AD497" s="296"/>
      <c r="AE497" s="296"/>
      <c r="AF497" s="296"/>
      <c r="AG497" s="296"/>
      <c r="AH497" s="296"/>
      <c r="AI497" s="296"/>
      <c r="AJ497" s="296"/>
      <c r="AK497" s="296"/>
      <c r="AL497" s="296"/>
    </row>
    <row r="498" spans="1:38" s="414" customFormat="1" ht="16.5" customHeight="1">
      <c r="A498" s="284" t="str">
        <f>IF('Data invoice'!J442=0,"",'Data invoice'!K442)</f>
        <v/>
      </c>
      <c r="B498" s="284" t="str">
        <f>IF('Data invoice'!K442=0,"",'Data invoice'!L442)</f>
        <v/>
      </c>
      <c r="C498" s="284" t="str">
        <f>IF('Data invoice'!L442=0,"",'Data invoice'!M442)</f>
        <v/>
      </c>
      <c r="D498" s="284" t="str">
        <f>IF('Data invoice'!M442=0,"",'Data invoice'!N442)</f>
        <v/>
      </c>
      <c r="E498" s="284" t="str">
        <f>IF('Data invoice'!N442=0,"",'Data invoice'!O442)</f>
        <v/>
      </c>
      <c r="F498" s="284" t="str">
        <f>IF('Data invoice'!O442=0,"",'Data invoice'!P442)</f>
        <v/>
      </c>
      <c r="G498" s="284" t="str">
        <f>IF('Data invoice'!P442=0,"",'Data invoice'!Q442)</f>
        <v/>
      </c>
      <c r="H498" s="284" t="str">
        <f>IF('Data invoice'!Q442=0,"",'Data invoice'!R442)</f>
        <v/>
      </c>
      <c r="I498" s="320" t="str">
        <f>IF('Data invoice'!R442=0,"",'Data invoice'!S442)</f>
        <v/>
      </c>
      <c r="J498" s="367" t="str">
        <f>IF('Data invoice'!S442=0,"",'Data invoice'!T442)</f>
        <v/>
      </c>
      <c r="L498" s="279"/>
      <c r="U498" s="279"/>
      <c r="V498" s="279"/>
      <c r="W498" s="279"/>
      <c r="X498" s="279"/>
      <c r="Y498" s="279"/>
      <c r="Z498" s="279"/>
      <c r="AA498" s="279"/>
      <c r="AB498" s="296"/>
      <c r="AC498" s="296"/>
      <c r="AD498" s="296"/>
      <c r="AE498" s="296"/>
      <c r="AF498" s="296"/>
      <c r="AG498" s="296"/>
      <c r="AH498" s="296"/>
      <c r="AI498" s="296"/>
      <c r="AJ498" s="296"/>
      <c r="AK498" s="296"/>
      <c r="AL498" s="296"/>
    </row>
    <row r="499" spans="1:38" s="414" customFormat="1" ht="16.5" customHeight="1">
      <c r="A499" s="284" t="str">
        <f>IF('Data invoice'!J443=0,"",'Data invoice'!K443)</f>
        <v/>
      </c>
      <c r="B499" s="284" t="str">
        <f>IF('Data invoice'!K443=0,"",'Data invoice'!L443)</f>
        <v/>
      </c>
      <c r="C499" s="284" t="str">
        <f>IF('Data invoice'!L443=0,"",'Data invoice'!M443)</f>
        <v/>
      </c>
      <c r="D499" s="284" t="str">
        <f>IF('Data invoice'!M443=0,"",'Data invoice'!N443)</f>
        <v/>
      </c>
      <c r="E499" s="284" t="str">
        <f>IF('Data invoice'!N443=0,"",'Data invoice'!O443)</f>
        <v/>
      </c>
      <c r="F499" s="284" t="str">
        <f>IF('Data invoice'!O443=0,"",'Data invoice'!P443)</f>
        <v/>
      </c>
      <c r="G499" s="284" t="str">
        <f>IF('Data invoice'!P443=0,"",'Data invoice'!Q443)</f>
        <v/>
      </c>
      <c r="H499" s="284" t="str">
        <f>IF('Data invoice'!Q443=0,"",'Data invoice'!R443)</f>
        <v/>
      </c>
      <c r="I499" s="320" t="str">
        <f>IF('Data invoice'!R443=0,"",'Data invoice'!S443)</f>
        <v/>
      </c>
      <c r="J499" s="367" t="str">
        <f>IF('Data invoice'!S443=0,"",'Data invoice'!T443)</f>
        <v/>
      </c>
      <c r="L499" s="279"/>
      <c r="U499" s="279"/>
      <c r="V499" s="279"/>
      <c r="W499" s="279"/>
      <c r="X499" s="279"/>
      <c r="Y499" s="279"/>
      <c r="Z499" s="279"/>
      <c r="AA499" s="279"/>
      <c r="AB499" s="296"/>
      <c r="AC499" s="296"/>
      <c r="AD499" s="296"/>
      <c r="AE499" s="296"/>
      <c r="AF499" s="296"/>
      <c r="AG499" s="296"/>
      <c r="AH499" s="296"/>
      <c r="AI499" s="296"/>
      <c r="AJ499" s="296"/>
      <c r="AK499" s="296"/>
      <c r="AL499" s="296"/>
    </row>
    <row r="500" spans="1:38" s="414" customFormat="1" ht="16.5" customHeight="1">
      <c r="A500" s="284" t="str">
        <f>IF('Data invoice'!J444=0,"",'Data invoice'!K444)</f>
        <v/>
      </c>
      <c r="B500" s="284" t="str">
        <f>IF('Data invoice'!K444=0,"",'Data invoice'!L444)</f>
        <v/>
      </c>
      <c r="C500" s="284" t="str">
        <f>IF('Data invoice'!L444=0,"",'Data invoice'!M444)</f>
        <v/>
      </c>
      <c r="D500" s="284" t="str">
        <f>IF('Data invoice'!M444=0,"",'Data invoice'!N444)</f>
        <v/>
      </c>
      <c r="E500" s="284" t="str">
        <f>IF('Data invoice'!N444=0,"",'Data invoice'!O444)</f>
        <v/>
      </c>
      <c r="F500" s="284" t="str">
        <f>IF('Data invoice'!O444=0,"",'Data invoice'!P444)</f>
        <v/>
      </c>
      <c r="G500" s="284" t="str">
        <f>IF('Data invoice'!P444=0,"",'Data invoice'!Q444)</f>
        <v/>
      </c>
      <c r="H500" s="284" t="str">
        <f>IF('Data invoice'!Q444=0,"",'Data invoice'!R444)</f>
        <v/>
      </c>
      <c r="I500" s="320" t="str">
        <f>IF('Data invoice'!R444=0,"",'Data invoice'!S444)</f>
        <v/>
      </c>
      <c r="J500" s="367" t="str">
        <f>IF('Data invoice'!S444=0,"",'Data invoice'!T444)</f>
        <v/>
      </c>
      <c r="L500" s="279"/>
      <c r="U500" s="279"/>
      <c r="V500" s="279"/>
      <c r="W500" s="279"/>
      <c r="X500" s="279"/>
      <c r="Y500" s="279"/>
      <c r="Z500" s="279"/>
      <c r="AA500" s="279"/>
      <c r="AB500" s="296"/>
      <c r="AC500" s="296"/>
      <c r="AD500" s="296"/>
      <c r="AE500" s="296"/>
      <c r="AF500" s="296"/>
      <c r="AG500" s="296"/>
      <c r="AH500" s="296"/>
      <c r="AI500" s="296"/>
      <c r="AJ500" s="296"/>
      <c r="AK500" s="296"/>
      <c r="AL500" s="296"/>
    </row>
    <row r="501" spans="1:38" s="414" customFormat="1" ht="15.75" customHeight="1">
      <c r="A501" s="284" t="str">
        <f>IF('Data invoice'!J454=0,"",'Data invoice'!K454)</f>
        <v/>
      </c>
      <c r="B501" s="284" t="str">
        <f>IF('Data invoice'!K454=0,"",'Data invoice'!L454)</f>
        <v/>
      </c>
      <c r="C501" s="284" t="str">
        <f>IF('Data invoice'!L454=0,"",'Data invoice'!M454)</f>
        <v/>
      </c>
      <c r="D501" s="284" t="str">
        <f>IF('Data invoice'!M454=0,"",'Data invoice'!N454)</f>
        <v/>
      </c>
      <c r="E501" s="284" t="str">
        <f>IF('Data invoice'!N454=0,"",'Data invoice'!O454)</f>
        <v/>
      </c>
      <c r="F501" s="284" t="str">
        <f>IF('Data invoice'!O454=0,"",'Data invoice'!P454)</f>
        <v/>
      </c>
      <c r="G501" s="284" t="str">
        <f>IF('Data invoice'!P454=0,"",'Data invoice'!Q454)</f>
        <v/>
      </c>
      <c r="H501" s="284" t="str">
        <f>IF('Data invoice'!Q454=0,"",'Data invoice'!R454)</f>
        <v/>
      </c>
      <c r="I501" s="320" t="str">
        <f>IF('Data invoice'!R454=0,"",'Data invoice'!S454)</f>
        <v/>
      </c>
      <c r="J501" s="367" t="str">
        <f>IF('Data invoice'!S454=0,"",'Data invoice'!T454)</f>
        <v/>
      </c>
    </row>
    <row r="502" spans="1:38" s="414" customFormat="1" ht="15.75" customHeight="1">
      <c r="A502" s="284" t="str">
        <f>IF('Data invoice'!J455=0,"",'Data invoice'!K455)</f>
        <v/>
      </c>
      <c r="B502" s="284" t="str">
        <f>IF('Data invoice'!K455=0,"",'Data invoice'!L455)</f>
        <v/>
      </c>
      <c r="C502" s="284" t="str">
        <f>IF('Data invoice'!L455=0,"",'Data invoice'!M455)</f>
        <v/>
      </c>
      <c r="D502" s="284" t="str">
        <f>IF('Data invoice'!M455=0,"",'Data invoice'!N455)</f>
        <v/>
      </c>
      <c r="E502" s="284" t="str">
        <f>IF('Data invoice'!N455=0,"",'Data invoice'!O455)</f>
        <v/>
      </c>
      <c r="F502" s="284" t="str">
        <f>IF('Data invoice'!O455=0,"",'Data invoice'!P455)</f>
        <v/>
      </c>
      <c r="G502" s="284" t="str">
        <f>IF('Data invoice'!P455=0,"",'Data invoice'!Q455)</f>
        <v/>
      </c>
      <c r="H502" s="284" t="str">
        <f>IF('Data invoice'!Q455=0,"",'Data invoice'!R455)</f>
        <v/>
      </c>
      <c r="I502" s="320" t="str">
        <f>IF('Data invoice'!R455=0,"",'Data invoice'!S455)</f>
        <v/>
      </c>
      <c r="J502" s="367" t="str">
        <f>IF('Data invoice'!S455=0,"",'Data invoice'!T455)</f>
        <v/>
      </c>
    </row>
    <row r="503" spans="1:38" s="414" customFormat="1" ht="15.75" customHeight="1">
      <c r="A503" s="284" t="str">
        <f>IF('Data invoice'!J456=0,"",'Data invoice'!K456)</f>
        <v/>
      </c>
      <c r="B503" s="284" t="str">
        <f>IF('Data invoice'!K456=0,"",'Data invoice'!L456)</f>
        <v/>
      </c>
      <c r="C503" s="284" t="str">
        <f>IF('Data invoice'!L456=0,"",'Data invoice'!M456)</f>
        <v/>
      </c>
      <c r="D503" s="284" t="str">
        <f>IF('Data invoice'!M456=0,"",'Data invoice'!N456)</f>
        <v/>
      </c>
      <c r="E503" s="284" t="str">
        <f>IF('Data invoice'!N456=0,"",'Data invoice'!O456)</f>
        <v/>
      </c>
      <c r="F503" s="284" t="str">
        <f>IF('Data invoice'!O456=0,"",'Data invoice'!P456)</f>
        <v/>
      </c>
      <c r="G503" s="284" t="str">
        <f>IF('Data invoice'!P456=0,"",'Data invoice'!Q456)</f>
        <v/>
      </c>
      <c r="H503" s="284" t="str">
        <f>IF('Data invoice'!Q456=0,"",'Data invoice'!R456)</f>
        <v/>
      </c>
      <c r="I503" s="320" t="str">
        <f>IF('Data invoice'!R456=0,"",'Data invoice'!S456)</f>
        <v/>
      </c>
      <c r="J503" s="367" t="str">
        <f>IF('Data invoice'!S456=0,"",'Data invoice'!T456)</f>
        <v/>
      </c>
    </row>
    <row r="504" spans="1:38" s="414" customFormat="1" ht="15.75" customHeight="1">
      <c r="A504" s="284" t="str">
        <f>IF('Data invoice'!J457=0,"",'Data invoice'!K457)</f>
        <v/>
      </c>
      <c r="B504" s="284" t="str">
        <f>IF('Data invoice'!K457=0,"",'Data invoice'!L457)</f>
        <v/>
      </c>
      <c r="C504" s="284" t="str">
        <f>IF('Data invoice'!L457=0,"",'Data invoice'!M457)</f>
        <v/>
      </c>
      <c r="D504" s="284" t="str">
        <f>IF('Data invoice'!M457=0,"",'Data invoice'!N457)</f>
        <v/>
      </c>
      <c r="E504" s="284" t="str">
        <f>IF('Data invoice'!N457=0,"",'Data invoice'!O457)</f>
        <v/>
      </c>
      <c r="F504" s="284" t="str">
        <f>IF('Data invoice'!O457=0,"",'Data invoice'!P457)</f>
        <v/>
      </c>
      <c r="G504" s="284" t="str">
        <f>IF('Data invoice'!P457=0,"",'Data invoice'!Q457)</f>
        <v/>
      </c>
      <c r="H504" s="284" t="str">
        <f>IF('Data invoice'!Q457=0,"",'Data invoice'!R457)</f>
        <v/>
      </c>
      <c r="I504" s="320" t="str">
        <f>IF('Data invoice'!R457=0,"",'Data invoice'!S457)</f>
        <v/>
      </c>
      <c r="J504" s="367" t="str">
        <f>IF('Data invoice'!S457=0,"",'Data invoice'!T457)</f>
        <v/>
      </c>
    </row>
    <row r="505" spans="1:38" s="414" customFormat="1" ht="15.75" customHeight="1">
      <c r="A505" s="284" t="str">
        <f>IF('Data invoice'!J458=0,"",'Data invoice'!K458)</f>
        <v/>
      </c>
      <c r="B505" s="284" t="str">
        <f>IF('Data invoice'!K458=0,"",'Data invoice'!L458)</f>
        <v/>
      </c>
      <c r="C505" s="284" t="str">
        <f>IF('Data invoice'!L458=0,"",'Data invoice'!M458)</f>
        <v/>
      </c>
      <c r="D505" s="284" t="str">
        <f>IF('Data invoice'!M458=0,"",'Data invoice'!N458)</f>
        <v/>
      </c>
      <c r="E505" s="284" t="str">
        <f>IF('Data invoice'!N458=0,"",'Data invoice'!O458)</f>
        <v/>
      </c>
      <c r="F505" s="284" t="str">
        <f>IF('Data invoice'!O458=0,"",'Data invoice'!P458)</f>
        <v/>
      </c>
      <c r="G505" s="284" t="str">
        <f>IF('Data invoice'!P458=0,"",'Data invoice'!Q458)</f>
        <v/>
      </c>
      <c r="H505" s="284" t="str">
        <f>IF('Data invoice'!Q458=0,"",'Data invoice'!R458)</f>
        <v/>
      </c>
      <c r="I505" s="320" t="str">
        <f>IF('Data invoice'!R458=0,"",'Data invoice'!S458)</f>
        <v/>
      </c>
      <c r="J505" s="367" t="str">
        <f>IF('Data invoice'!S458=0,"",'Data invoice'!T458)</f>
        <v/>
      </c>
    </row>
    <row r="506" spans="1:38" s="414" customFormat="1" ht="15.75" customHeight="1">
      <c r="A506" s="284" t="str">
        <f>IF('Data invoice'!J459=0,"",'Data invoice'!K459)</f>
        <v/>
      </c>
      <c r="B506" s="284" t="str">
        <f>IF('Data invoice'!K459=0,"",'Data invoice'!L459)</f>
        <v/>
      </c>
      <c r="C506" s="284" t="str">
        <f>IF('Data invoice'!L459=0,"",'Data invoice'!M459)</f>
        <v/>
      </c>
      <c r="D506" s="284" t="str">
        <f>IF('Data invoice'!M459=0,"",'Data invoice'!N459)</f>
        <v/>
      </c>
      <c r="E506" s="284" t="str">
        <f>IF('Data invoice'!N459=0,"",'Data invoice'!O459)</f>
        <v/>
      </c>
      <c r="F506" s="284" t="str">
        <f>IF('Data invoice'!O459=0,"",'Data invoice'!P459)</f>
        <v/>
      </c>
      <c r="G506" s="284" t="str">
        <f>IF('Data invoice'!P459=0,"",'Data invoice'!Q459)</f>
        <v/>
      </c>
      <c r="H506" s="284" t="str">
        <f>IF('Data invoice'!Q459=0,"",'Data invoice'!R459)</f>
        <v/>
      </c>
      <c r="I506" s="320" t="str">
        <f>IF('Data invoice'!R459=0,"",'Data invoice'!S459)</f>
        <v/>
      </c>
      <c r="J506" s="367" t="str">
        <f>IF('Data invoice'!S459=0,"",'Data invoice'!T459)</f>
        <v/>
      </c>
    </row>
    <row r="507" spans="1:38" s="414" customFormat="1" ht="15.75" customHeight="1">
      <c r="A507" s="284" t="str">
        <f>IF('Data invoice'!J460=0,"",'Data invoice'!K460)</f>
        <v/>
      </c>
      <c r="B507" s="284" t="str">
        <f>IF('Data invoice'!K460=0,"",'Data invoice'!L460)</f>
        <v/>
      </c>
      <c r="C507" s="284" t="str">
        <f>IF('Data invoice'!L460=0,"",'Data invoice'!M460)</f>
        <v/>
      </c>
      <c r="D507" s="284" t="str">
        <f>IF('Data invoice'!M460=0,"",'Data invoice'!N460)</f>
        <v/>
      </c>
      <c r="E507" s="284" t="str">
        <f>IF('Data invoice'!N460=0,"",'Data invoice'!O460)</f>
        <v/>
      </c>
      <c r="F507" s="284" t="str">
        <f>IF('Data invoice'!O460=0,"",'Data invoice'!P460)</f>
        <v/>
      </c>
      <c r="G507" s="284" t="str">
        <f>IF('Data invoice'!P460=0,"",'Data invoice'!Q460)</f>
        <v/>
      </c>
      <c r="H507" s="284" t="str">
        <f>IF('Data invoice'!Q460=0,"",'Data invoice'!R460)</f>
        <v/>
      </c>
      <c r="I507" s="320" t="str">
        <f>IF('Data invoice'!R460=0,"",'Data invoice'!S460)</f>
        <v/>
      </c>
      <c r="J507" s="367" t="str">
        <f>IF('Data invoice'!S460=0,"",'Data invoice'!T460)</f>
        <v/>
      </c>
    </row>
    <row r="508" spans="1:38" s="414" customFormat="1" ht="15.75" customHeight="1">
      <c r="A508" s="284" t="str">
        <f>IF('Data invoice'!J461=0,"",'Data invoice'!K461)</f>
        <v/>
      </c>
      <c r="B508" s="284" t="str">
        <f>IF('Data invoice'!K461=0,"",'Data invoice'!L461)</f>
        <v/>
      </c>
      <c r="C508" s="284" t="str">
        <f>IF('Data invoice'!L461=0,"",'Data invoice'!M461)</f>
        <v/>
      </c>
      <c r="D508" s="284" t="str">
        <f>IF('Data invoice'!M461=0,"",'Data invoice'!N461)</f>
        <v/>
      </c>
      <c r="E508" s="284" t="str">
        <f>IF('Data invoice'!N461=0,"",'Data invoice'!O461)</f>
        <v/>
      </c>
      <c r="F508" s="284" t="str">
        <f>IF('Data invoice'!O461=0,"",'Data invoice'!P461)</f>
        <v/>
      </c>
      <c r="G508" s="284" t="str">
        <f>IF('Data invoice'!P461=0,"",'Data invoice'!Q461)</f>
        <v/>
      </c>
      <c r="H508" s="284" t="str">
        <f>IF('Data invoice'!Q461=0,"",'Data invoice'!R461)</f>
        <v/>
      </c>
      <c r="I508" s="320" t="str">
        <f>IF('Data invoice'!R461=0,"",'Data invoice'!S461)</f>
        <v/>
      </c>
      <c r="J508" s="367" t="str">
        <f>IF('Data invoice'!S461=0,"",'Data invoice'!T461)</f>
        <v/>
      </c>
    </row>
    <row r="509" spans="1:38" s="414" customFormat="1" ht="15.75" customHeight="1">
      <c r="A509" s="284" t="str">
        <f>IF('Data invoice'!J462=0,"",'Data invoice'!K462)</f>
        <v/>
      </c>
      <c r="B509" s="284" t="str">
        <f>IF('Data invoice'!K462=0,"",'Data invoice'!L462)</f>
        <v/>
      </c>
      <c r="C509" s="284" t="str">
        <f>IF('Data invoice'!L462=0,"",'Data invoice'!M462)</f>
        <v/>
      </c>
      <c r="D509" s="284" t="str">
        <f>IF('Data invoice'!M462=0,"",'Data invoice'!N462)</f>
        <v/>
      </c>
      <c r="E509" s="284" t="str">
        <f>IF('Data invoice'!N462=0,"",'Data invoice'!O462)</f>
        <v/>
      </c>
      <c r="F509" s="284" t="str">
        <f>IF('Data invoice'!O462=0,"",'Data invoice'!P462)</f>
        <v/>
      </c>
      <c r="G509" s="284" t="str">
        <f>IF('Data invoice'!P462=0,"",'Data invoice'!Q462)</f>
        <v/>
      </c>
      <c r="H509" s="284" t="str">
        <f>IF('Data invoice'!Q462=0,"",'Data invoice'!R462)</f>
        <v/>
      </c>
      <c r="I509" s="320" t="str">
        <f>IF('Data invoice'!R462=0,"",'Data invoice'!S462)</f>
        <v/>
      </c>
      <c r="J509" s="367" t="str">
        <f>IF('Data invoice'!S462=0,"",'Data invoice'!T462)</f>
        <v/>
      </c>
    </row>
    <row r="510" spans="1:38" s="414" customFormat="1" ht="15.75" customHeight="1">
      <c r="A510" s="284" t="str">
        <f>IF('Data invoice'!J463=0,"",'Data invoice'!K463)</f>
        <v/>
      </c>
      <c r="B510" s="284" t="str">
        <f>IF('Data invoice'!K463=0,"",'Data invoice'!L463)</f>
        <v/>
      </c>
      <c r="C510" s="284" t="str">
        <f>IF('Data invoice'!L463=0,"",'Data invoice'!M463)</f>
        <v/>
      </c>
      <c r="D510" s="284" t="str">
        <f>IF('Data invoice'!M463=0,"",'Data invoice'!N463)</f>
        <v/>
      </c>
      <c r="E510" s="284" t="str">
        <f>IF('Data invoice'!N463=0,"",'Data invoice'!O463)</f>
        <v/>
      </c>
      <c r="F510" s="284" t="str">
        <f>IF('Data invoice'!O463=0,"",'Data invoice'!P463)</f>
        <v/>
      </c>
      <c r="G510" s="284" t="str">
        <f>IF('Data invoice'!P463=0,"",'Data invoice'!Q463)</f>
        <v/>
      </c>
      <c r="H510" s="284" t="str">
        <f>IF('Data invoice'!Q463=0,"",'Data invoice'!R463)</f>
        <v/>
      </c>
      <c r="I510" s="320" t="str">
        <f>IF('Data invoice'!R463=0,"",'Data invoice'!S463)</f>
        <v/>
      </c>
      <c r="J510" s="367" t="str">
        <f>IF('Data invoice'!S463=0,"",'Data invoice'!T463)</f>
        <v/>
      </c>
    </row>
    <row r="511" spans="1:38" s="414" customFormat="1" ht="15.75" customHeight="1">
      <c r="A511" s="284" t="str">
        <f>IF('Data invoice'!J464=0,"",'Data invoice'!K464)</f>
        <v/>
      </c>
      <c r="B511" s="284" t="str">
        <f>IF('Data invoice'!K464=0,"",'Data invoice'!L464)</f>
        <v/>
      </c>
      <c r="C511" s="284" t="str">
        <f>IF('Data invoice'!L464=0,"",'Data invoice'!M464)</f>
        <v/>
      </c>
      <c r="D511" s="284" t="str">
        <f>IF('Data invoice'!M464=0,"",'Data invoice'!N464)</f>
        <v/>
      </c>
      <c r="E511" s="284" t="str">
        <f>IF('Data invoice'!N464=0,"",'Data invoice'!O464)</f>
        <v/>
      </c>
      <c r="F511" s="284" t="str">
        <f>IF('Data invoice'!O464=0,"",'Data invoice'!P464)</f>
        <v/>
      </c>
      <c r="G511" s="284" t="str">
        <f>IF('Data invoice'!P464=0,"",'Data invoice'!Q464)</f>
        <v/>
      </c>
      <c r="H511" s="284" t="str">
        <f>IF('Data invoice'!Q464=0,"",'Data invoice'!R464)</f>
        <v/>
      </c>
      <c r="I511" s="320" t="str">
        <f>IF('Data invoice'!R464=0,"",'Data invoice'!S464)</f>
        <v/>
      </c>
      <c r="J511" s="367" t="str">
        <f>IF('Data invoice'!S464=0,"",'Data invoice'!T464)</f>
        <v/>
      </c>
    </row>
    <row r="512" spans="1:38" s="414" customFormat="1" ht="15.75" customHeight="1">
      <c r="A512" s="284" t="str">
        <f>IF('Data invoice'!J465=0,"",'Data invoice'!K465)</f>
        <v/>
      </c>
      <c r="B512" s="284" t="str">
        <f>IF('Data invoice'!K465=0,"",'Data invoice'!L465)</f>
        <v/>
      </c>
      <c r="C512" s="284" t="str">
        <f>IF('Data invoice'!L465=0,"",'Data invoice'!M465)</f>
        <v/>
      </c>
      <c r="D512" s="284" t="str">
        <f>IF('Data invoice'!M465=0,"",'Data invoice'!N465)</f>
        <v/>
      </c>
      <c r="E512" s="284" t="str">
        <f>IF('Data invoice'!N465=0,"",'Data invoice'!O465)</f>
        <v/>
      </c>
      <c r="F512" s="284" t="str">
        <f>IF('Data invoice'!O465=0,"",'Data invoice'!P465)</f>
        <v/>
      </c>
      <c r="G512" s="284" t="str">
        <f>IF('Data invoice'!P465=0,"",'Data invoice'!Q465)</f>
        <v/>
      </c>
      <c r="H512" s="284" t="str">
        <f>IF('Data invoice'!Q465=0,"",'Data invoice'!R465)</f>
        <v/>
      </c>
      <c r="I512" s="320" t="str">
        <f>IF('Data invoice'!R465=0,"",'Data invoice'!S465)</f>
        <v/>
      </c>
      <c r="J512" s="367" t="str">
        <f>IF('Data invoice'!S465=0,"",'Data invoice'!T465)</f>
        <v/>
      </c>
    </row>
    <row r="513" spans="1:10" s="414" customFormat="1" ht="15.75" customHeight="1">
      <c r="A513" s="284" t="str">
        <f>IF('Data invoice'!J466=0,"",'Data invoice'!K466)</f>
        <v/>
      </c>
      <c r="B513" s="284" t="str">
        <f>IF('Data invoice'!K466=0,"",'Data invoice'!L466)</f>
        <v/>
      </c>
      <c r="C513" s="284" t="str">
        <f>IF('Data invoice'!L466=0,"",'Data invoice'!M466)</f>
        <v/>
      </c>
      <c r="D513" s="284" t="str">
        <f>IF('Data invoice'!M466=0,"",'Data invoice'!N466)</f>
        <v/>
      </c>
      <c r="E513" s="284" t="str">
        <f>IF('Data invoice'!N466=0,"",'Data invoice'!O466)</f>
        <v/>
      </c>
      <c r="F513" s="284" t="str">
        <f>IF('Data invoice'!O466=0,"",'Data invoice'!P466)</f>
        <v/>
      </c>
      <c r="G513" s="284" t="str">
        <f>IF('Data invoice'!P466=0,"",'Data invoice'!Q466)</f>
        <v/>
      </c>
      <c r="H513" s="284" t="str">
        <f>IF('Data invoice'!Q466=0,"",'Data invoice'!R466)</f>
        <v/>
      </c>
      <c r="I513" s="320" t="str">
        <f>IF('Data invoice'!R466=0,"",'Data invoice'!S466)</f>
        <v/>
      </c>
      <c r="J513" s="367" t="str">
        <f>IF('Data invoice'!S466=0,"",'Data invoice'!T466)</f>
        <v/>
      </c>
    </row>
    <row r="514" spans="1:10" s="414" customFormat="1" ht="15.75" customHeight="1">
      <c r="A514" s="284" t="str">
        <f>IF('Data invoice'!J467=0,"",'Data invoice'!K467)</f>
        <v/>
      </c>
      <c r="B514" s="284" t="str">
        <f>IF('Data invoice'!K467=0,"",'Data invoice'!L467)</f>
        <v/>
      </c>
      <c r="C514" s="284" t="str">
        <f>IF('Data invoice'!L467=0,"",'Data invoice'!M467)</f>
        <v/>
      </c>
      <c r="D514" s="284" t="str">
        <f>IF('Data invoice'!M467=0,"",'Data invoice'!N467)</f>
        <v/>
      </c>
      <c r="E514" s="284" t="str">
        <f>IF('Data invoice'!N467=0,"",'Data invoice'!O467)</f>
        <v/>
      </c>
      <c r="F514" s="284" t="str">
        <f>IF('Data invoice'!O467=0,"",'Data invoice'!P467)</f>
        <v/>
      </c>
      <c r="G514" s="284" t="str">
        <f>IF('Data invoice'!P467=0,"",'Data invoice'!Q467)</f>
        <v/>
      </c>
      <c r="H514" s="284" t="str">
        <f>IF('Data invoice'!Q467=0,"",'Data invoice'!R467)</f>
        <v/>
      </c>
      <c r="I514" s="320" t="str">
        <f>IF('Data invoice'!R467=0,"",'Data invoice'!S467)</f>
        <v/>
      </c>
      <c r="J514" s="367" t="str">
        <f>IF('Data invoice'!S467=0,"",'Data invoice'!T467)</f>
        <v/>
      </c>
    </row>
    <row r="515" spans="1:10" s="414" customFormat="1" ht="15.75" customHeight="1">
      <c r="A515" s="284" t="str">
        <f>IF('Data invoice'!J468=0,"",'Data invoice'!K468)</f>
        <v/>
      </c>
      <c r="B515" s="284" t="str">
        <f>IF('Data invoice'!K468=0,"",'Data invoice'!L468)</f>
        <v/>
      </c>
      <c r="C515" s="284" t="str">
        <f>IF('Data invoice'!L468=0,"",'Data invoice'!M468)</f>
        <v/>
      </c>
      <c r="D515" s="284" t="str">
        <f>IF('Data invoice'!M468=0,"",'Data invoice'!N468)</f>
        <v/>
      </c>
      <c r="E515" s="284" t="str">
        <f>IF('Data invoice'!N468=0,"",'Data invoice'!O468)</f>
        <v/>
      </c>
      <c r="F515" s="284" t="str">
        <f>IF('Data invoice'!O468=0,"",'Data invoice'!P468)</f>
        <v/>
      </c>
      <c r="G515" s="284" t="str">
        <f>IF('Data invoice'!P468=0,"",'Data invoice'!Q468)</f>
        <v/>
      </c>
      <c r="H515" s="284" t="str">
        <f>IF('Data invoice'!Q468=0,"",'Data invoice'!R468)</f>
        <v/>
      </c>
      <c r="I515" s="320" t="str">
        <f>IF('Data invoice'!R468=0,"",'Data invoice'!S468)</f>
        <v/>
      </c>
      <c r="J515" s="367" t="str">
        <f>IF('Data invoice'!S468=0,"",'Data invoice'!T468)</f>
        <v/>
      </c>
    </row>
    <row r="516" spans="1:10" s="414" customFormat="1" ht="15.75" customHeight="1">
      <c r="A516" s="284" t="str">
        <f>IF('Data invoice'!J469=0,"",'Data invoice'!K469)</f>
        <v/>
      </c>
      <c r="B516" s="284" t="str">
        <f>IF('Data invoice'!K469=0,"",'Data invoice'!L469)</f>
        <v/>
      </c>
      <c r="C516" s="284" t="str">
        <f>IF('Data invoice'!L469=0,"",'Data invoice'!M469)</f>
        <v/>
      </c>
      <c r="D516" s="284" t="str">
        <f>IF('Data invoice'!M469=0,"",'Data invoice'!N469)</f>
        <v/>
      </c>
      <c r="E516" s="284" t="str">
        <f>IF('Data invoice'!N469=0,"",'Data invoice'!O469)</f>
        <v/>
      </c>
      <c r="F516" s="284" t="str">
        <f>IF('Data invoice'!O469=0,"",'Data invoice'!P469)</f>
        <v/>
      </c>
      <c r="G516" s="284" t="str">
        <f>IF('Data invoice'!P469=0,"",'Data invoice'!Q469)</f>
        <v/>
      </c>
      <c r="H516" s="284" t="str">
        <f>IF('Data invoice'!Q469=0,"",'Data invoice'!R469)</f>
        <v/>
      </c>
      <c r="I516" s="320" t="str">
        <f>IF('Data invoice'!R469=0,"",'Data invoice'!S469)</f>
        <v/>
      </c>
      <c r="J516" s="367" t="str">
        <f>IF('Data invoice'!S469=0,"",'Data invoice'!T469)</f>
        <v/>
      </c>
    </row>
    <row r="517" spans="1:10" s="414" customFormat="1" ht="15.75" customHeight="1">
      <c r="A517" s="284" t="str">
        <f>IF('Data invoice'!J470=0,"",'Data invoice'!K470)</f>
        <v/>
      </c>
      <c r="B517" s="284" t="str">
        <f>IF('Data invoice'!K470=0,"",'Data invoice'!L470)</f>
        <v/>
      </c>
      <c r="C517" s="284" t="str">
        <f>IF('Data invoice'!L470=0,"",'Data invoice'!M470)</f>
        <v/>
      </c>
      <c r="D517" s="284" t="str">
        <f>IF('Data invoice'!M470=0,"",'Data invoice'!N470)</f>
        <v/>
      </c>
      <c r="E517" s="284" t="str">
        <f>IF('Data invoice'!N470=0,"",'Data invoice'!O470)</f>
        <v/>
      </c>
      <c r="F517" s="284" t="str">
        <f>IF('Data invoice'!O470=0,"",'Data invoice'!P470)</f>
        <v/>
      </c>
      <c r="G517" s="284" t="str">
        <f>IF('Data invoice'!P470=0,"",'Data invoice'!Q470)</f>
        <v/>
      </c>
      <c r="H517" s="284" t="str">
        <f>IF('Data invoice'!Q470=0,"",'Data invoice'!R470)</f>
        <v/>
      </c>
      <c r="I517" s="320" t="str">
        <f>IF('Data invoice'!R470=0,"",'Data invoice'!S470)</f>
        <v/>
      </c>
      <c r="J517" s="367" t="str">
        <f>IF('Data invoice'!S470=0,"",'Data invoice'!T470)</f>
        <v/>
      </c>
    </row>
    <row r="518" spans="1:10" s="414" customFormat="1" ht="15.75" customHeight="1">
      <c r="A518" s="284" t="str">
        <f>IF('Data invoice'!J471=0,"",'Data invoice'!K471)</f>
        <v/>
      </c>
      <c r="B518" s="284" t="str">
        <f>IF('Data invoice'!K471=0,"",'Data invoice'!L471)</f>
        <v/>
      </c>
      <c r="C518" s="284" t="str">
        <f>IF('Data invoice'!L471=0,"",'Data invoice'!M471)</f>
        <v/>
      </c>
      <c r="D518" s="284" t="str">
        <f>IF('Data invoice'!M471=0,"",'Data invoice'!N471)</f>
        <v/>
      </c>
      <c r="E518" s="284" t="str">
        <f>IF('Data invoice'!N471=0,"",'Data invoice'!O471)</f>
        <v/>
      </c>
      <c r="F518" s="284" t="str">
        <f>IF('Data invoice'!O471=0,"",'Data invoice'!P471)</f>
        <v/>
      </c>
      <c r="G518" s="284" t="str">
        <f>IF('Data invoice'!P471=0,"",'Data invoice'!Q471)</f>
        <v/>
      </c>
      <c r="H518" s="284" t="str">
        <f>IF('Data invoice'!Q471=0,"",'Data invoice'!R471)</f>
        <v/>
      </c>
      <c r="I518" s="320" t="str">
        <f>IF('Data invoice'!R471=0,"",'Data invoice'!S471)</f>
        <v/>
      </c>
      <c r="J518" s="367" t="str">
        <f>IF('Data invoice'!S471=0,"",'Data invoice'!T471)</f>
        <v/>
      </c>
    </row>
    <row r="519" spans="1:10" s="414" customFormat="1" ht="15.75" customHeight="1">
      <c r="A519" s="284" t="str">
        <f>IF('Data invoice'!J472=0,"",'Data invoice'!K472)</f>
        <v/>
      </c>
      <c r="B519" s="284" t="str">
        <f>IF('Data invoice'!K472=0,"",'Data invoice'!L472)</f>
        <v/>
      </c>
      <c r="C519" s="284" t="str">
        <f>IF('Data invoice'!L472=0,"",'Data invoice'!M472)</f>
        <v/>
      </c>
      <c r="D519" s="284" t="str">
        <f>IF('Data invoice'!M472=0,"",'Data invoice'!N472)</f>
        <v/>
      </c>
      <c r="E519" s="284" t="str">
        <f>IF('Data invoice'!N472=0,"",'Data invoice'!O472)</f>
        <v/>
      </c>
      <c r="F519" s="284" t="str">
        <f>IF('Data invoice'!O472=0,"",'Data invoice'!P472)</f>
        <v/>
      </c>
      <c r="G519" s="284" t="str">
        <f>IF('Data invoice'!P472=0,"",'Data invoice'!Q472)</f>
        <v/>
      </c>
      <c r="H519" s="284" t="str">
        <f>IF('Data invoice'!Q472=0,"",'Data invoice'!R472)</f>
        <v/>
      </c>
      <c r="I519" s="320" t="str">
        <f>IF('Data invoice'!R472=0,"",'Data invoice'!S472)</f>
        <v/>
      </c>
      <c r="J519" s="367" t="str">
        <f>IF('Data invoice'!S472=0,"",'Data invoice'!T472)</f>
        <v/>
      </c>
    </row>
    <row r="520" spans="1:10" s="414" customFormat="1" ht="15.75" customHeight="1">
      <c r="A520" s="284" t="str">
        <f>IF('Data invoice'!J473=0,"",'Data invoice'!K473)</f>
        <v/>
      </c>
      <c r="B520" s="284" t="str">
        <f>IF('Data invoice'!K473=0,"",'Data invoice'!L473)</f>
        <v/>
      </c>
      <c r="C520" s="284" t="str">
        <f>IF('Data invoice'!L473=0,"",'Data invoice'!M473)</f>
        <v/>
      </c>
      <c r="D520" s="284" t="str">
        <f>IF('Data invoice'!M473=0,"",'Data invoice'!N473)</f>
        <v/>
      </c>
      <c r="E520" s="284" t="str">
        <f>IF('Data invoice'!N473=0,"",'Data invoice'!O473)</f>
        <v/>
      </c>
      <c r="F520" s="284" t="str">
        <f>IF('Data invoice'!O473=0,"",'Data invoice'!P473)</f>
        <v/>
      </c>
      <c r="G520" s="284" t="str">
        <f>IF('Data invoice'!P473=0,"",'Data invoice'!Q473)</f>
        <v/>
      </c>
      <c r="H520" s="284" t="str">
        <f>IF('Data invoice'!Q473=0,"",'Data invoice'!R473)</f>
        <v/>
      </c>
      <c r="I520" s="320" t="str">
        <f>IF('Data invoice'!R473=0,"",'Data invoice'!S473)</f>
        <v/>
      </c>
      <c r="J520" s="367" t="str">
        <f>IF('Data invoice'!S473=0,"",'Data invoice'!T473)</f>
        <v/>
      </c>
    </row>
    <row r="521" spans="1:10" s="414" customFormat="1" ht="15.75" customHeight="1">
      <c r="A521" s="284" t="str">
        <f>IF('Data invoice'!J474=0,"",'Data invoice'!K474)</f>
        <v/>
      </c>
      <c r="B521" s="284" t="str">
        <f>IF('Data invoice'!K474=0,"",'Data invoice'!L474)</f>
        <v/>
      </c>
      <c r="C521" s="284" t="str">
        <f>IF('Data invoice'!L474=0,"",'Data invoice'!M474)</f>
        <v/>
      </c>
      <c r="D521" s="284" t="str">
        <f>IF('Data invoice'!M474=0,"",'Data invoice'!N474)</f>
        <v/>
      </c>
      <c r="E521" s="284" t="str">
        <f>IF('Data invoice'!N474=0,"",'Data invoice'!O474)</f>
        <v/>
      </c>
      <c r="F521" s="284" t="str">
        <f>IF('Data invoice'!O474=0,"",'Data invoice'!P474)</f>
        <v/>
      </c>
      <c r="G521" s="284" t="str">
        <f>IF('Data invoice'!P474=0,"",'Data invoice'!Q474)</f>
        <v/>
      </c>
      <c r="H521" s="284" t="str">
        <f>IF('Data invoice'!Q474=0,"",'Data invoice'!R474)</f>
        <v/>
      </c>
      <c r="I521" s="320" t="str">
        <f>IF('Data invoice'!R474=0,"",'Data invoice'!S474)</f>
        <v/>
      </c>
      <c r="J521" s="367" t="str">
        <f>IF('Data invoice'!S474=0,"",'Data invoice'!T474)</f>
        <v/>
      </c>
    </row>
    <row r="522" spans="1:10" s="414" customFormat="1" ht="15.75" customHeight="1">
      <c r="A522" s="284" t="str">
        <f>IF('Data invoice'!J475=0,"",'Data invoice'!K475)</f>
        <v/>
      </c>
      <c r="B522" s="284" t="str">
        <f>IF('Data invoice'!K475=0,"",'Data invoice'!L475)</f>
        <v/>
      </c>
      <c r="C522" s="284" t="str">
        <f>IF('Data invoice'!L475=0,"",'Data invoice'!M475)</f>
        <v/>
      </c>
      <c r="D522" s="284" t="str">
        <f>IF('Data invoice'!M475=0,"",'Data invoice'!N475)</f>
        <v/>
      </c>
      <c r="E522" s="284" t="str">
        <f>IF('Data invoice'!N475=0,"",'Data invoice'!O475)</f>
        <v/>
      </c>
      <c r="F522" s="284" t="str">
        <f>IF('Data invoice'!O475=0,"",'Data invoice'!P475)</f>
        <v/>
      </c>
      <c r="G522" s="284" t="str">
        <f>IF('Data invoice'!P475=0,"",'Data invoice'!Q475)</f>
        <v/>
      </c>
      <c r="H522" s="284" t="str">
        <f>IF('Data invoice'!Q475=0,"",'Data invoice'!R475)</f>
        <v/>
      </c>
      <c r="I522" s="320" t="str">
        <f>IF('Data invoice'!R475=0,"",'Data invoice'!S475)</f>
        <v/>
      </c>
      <c r="J522" s="367" t="str">
        <f>IF('Data invoice'!S475=0,"",'Data invoice'!T475)</f>
        <v/>
      </c>
    </row>
    <row r="523" spans="1:10" s="414" customFormat="1" ht="15.75" customHeight="1">
      <c r="A523" s="284" t="str">
        <f>IF('Data invoice'!J476=0,"",'Data invoice'!K476)</f>
        <v/>
      </c>
      <c r="B523" s="284" t="str">
        <f>IF('Data invoice'!K476=0,"",'Data invoice'!L476)</f>
        <v/>
      </c>
      <c r="C523" s="284" t="str">
        <f>IF('Data invoice'!L476=0,"",'Data invoice'!M476)</f>
        <v/>
      </c>
      <c r="D523" s="284" t="str">
        <f>IF('Data invoice'!M476=0,"",'Data invoice'!N476)</f>
        <v/>
      </c>
      <c r="E523" s="284" t="str">
        <f>IF('Data invoice'!N476=0,"",'Data invoice'!O476)</f>
        <v/>
      </c>
      <c r="F523" s="284" t="str">
        <f>IF('Data invoice'!O476=0,"",'Data invoice'!P476)</f>
        <v/>
      </c>
      <c r="G523" s="284" t="str">
        <f>IF('Data invoice'!P476=0,"",'Data invoice'!Q476)</f>
        <v/>
      </c>
      <c r="H523" s="284" t="str">
        <f>IF('Data invoice'!Q476=0,"",'Data invoice'!R476)</f>
        <v/>
      </c>
      <c r="I523" s="320" t="str">
        <f>IF('Data invoice'!R476=0,"",'Data invoice'!S476)</f>
        <v/>
      </c>
      <c r="J523" s="367" t="str">
        <f>IF('Data invoice'!S476=0,"",'Data invoice'!T476)</f>
        <v/>
      </c>
    </row>
    <row r="524" spans="1:10" s="414" customFormat="1" ht="15.75" customHeight="1">
      <c r="A524" s="284" t="str">
        <f>IF('Data invoice'!J477=0,"",'Data invoice'!K477)</f>
        <v/>
      </c>
      <c r="B524" s="284" t="str">
        <f>IF('Data invoice'!K477=0,"",'Data invoice'!L477)</f>
        <v/>
      </c>
      <c r="C524" s="284" t="str">
        <f>IF('Data invoice'!L477=0,"",'Data invoice'!M477)</f>
        <v/>
      </c>
      <c r="D524" s="284" t="str">
        <f>IF('Data invoice'!M477=0,"",'Data invoice'!N477)</f>
        <v/>
      </c>
      <c r="E524" s="284" t="str">
        <f>IF('Data invoice'!N477=0,"",'Data invoice'!O477)</f>
        <v/>
      </c>
      <c r="F524" s="284" t="str">
        <f>IF('Data invoice'!O477=0,"",'Data invoice'!P477)</f>
        <v/>
      </c>
      <c r="G524" s="284" t="str">
        <f>IF('Data invoice'!P477=0,"",'Data invoice'!Q477)</f>
        <v/>
      </c>
      <c r="H524" s="284" t="str">
        <f>IF('Data invoice'!Q477=0,"",'Data invoice'!R477)</f>
        <v/>
      </c>
      <c r="I524" s="320" t="str">
        <f>IF('Data invoice'!R477=0,"",'Data invoice'!S477)</f>
        <v/>
      </c>
      <c r="J524" s="367" t="str">
        <f>IF('Data invoice'!S477=0,"",'Data invoice'!T477)</f>
        <v/>
      </c>
    </row>
    <row r="525" spans="1:10" s="414" customFormat="1" ht="15.75" customHeight="1">
      <c r="A525" s="284" t="str">
        <f>IF('Data invoice'!J478=0,"",'Data invoice'!K478)</f>
        <v/>
      </c>
      <c r="B525" s="284" t="str">
        <f>IF('Data invoice'!K478=0,"",'Data invoice'!L478)</f>
        <v/>
      </c>
      <c r="C525" s="284" t="str">
        <f>IF('Data invoice'!L478=0,"",'Data invoice'!M478)</f>
        <v/>
      </c>
      <c r="D525" s="284" t="str">
        <f>IF('Data invoice'!M478=0,"",'Data invoice'!N478)</f>
        <v/>
      </c>
      <c r="E525" s="284" t="str">
        <f>IF('Data invoice'!N478=0,"",'Data invoice'!O478)</f>
        <v/>
      </c>
      <c r="F525" s="284" t="str">
        <f>IF('Data invoice'!O478=0,"",'Data invoice'!P478)</f>
        <v/>
      </c>
      <c r="G525" s="284" t="str">
        <f>IF('Data invoice'!P478=0,"",'Data invoice'!Q478)</f>
        <v/>
      </c>
      <c r="H525" s="284" t="str">
        <f>IF('Data invoice'!Q478=0,"",'Data invoice'!R478)</f>
        <v/>
      </c>
      <c r="I525" s="320" t="str">
        <f>IF('Data invoice'!R478=0,"",'Data invoice'!S478)</f>
        <v/>
      </c>
      <c r="J525" s="367" t="str">
        <f>IF('Data invoice'!S478=0,"",'Data invoice'!T478)</f>
        <v/>
      </c>
    </row>
    <row r="526" spans="1:10" s="414" customFormat="1" ht="15.75" customHeight="1">
      <c r="A526" s="284" t="str">
        <f>IF('Data invoice'!J479=0,"",'Data invoice'!K479)</f>
        <v/>
      </c>
      <c r="B526" s="284" t="str">
        <f>IF('Data invoice'!K479=0,"",'Data invoice'!L479)</f>
        <v/>
      </c>
      <c r="C526" s="284" t="str">
        <f>IF('Data invoice'!L479=0,"",'Data invoice'!M479)</f>
        <v/>
      </c>
      <c r="D526" s="284" t="str">
        <f>IF('Data invoice'!M479=0,"",'Data invoice'!N479)</f>
        <v/>
      </c>
      <c r="E526" s="284" t="str">
        <f>IF('Data invoice'!N479=0,"",'Data invoice'!O479)</f>
        <v/>
      </c>
      <c r="F526" s="284" t="str">
        <f>IF('Data invoice'!O479=0,"",'Data invoice'!P479)</f>
        <v/>
      </c>
      <c r="G526" s="284" t="str">
        <f>IF('Data invoice'!P479=0,"",'Data invoice'!Q479)</f>
        <v/>
      </c>
      <c r="H526" s="284" t="str">
        <f>IF('Data invoice'!Q479=0,"",'Data invoice'!R479)</f>
        <v/>
      </c>
      <c r="I526" s="320" t="str">
        <f>IF('Data invoice'!R479=0,"",'Data invoice'!S479)</f>
        <v/>
      </c>
      <c r="J526" s="367" t="str">
        <f>IF('Data invoice'!S479=0,"",'Data invoice'!T479)</f>
        <v/>
      </c>
    </row>
    <row r="527" spans="1:10" s="414" customFormat="1" ht="15.75" customHeight="1">
      <c r="A527" s="284" t="str">
        <f>IF('Data invoice'!J480=0,"",'Data invoice'!K480)</f>
        <v/>
      </c>
      <c r="B527" s="284" t="str">
        <f>IF('Data invoice'!K480=0,"",'Data invoice'!L480)</f>
        <v/>
      </c>
      <c r="C527" s="284" t="str">
        <f>IF('Data invoice'!L480=0,"",'Data invoice'!M480)</f>
        <v/>
      </c>
      <c r="D527" s="284" t="str">
        <f>IF('Data invoice'!M480=0,"",'Data invoice'!N480)</f>
        <v/>
      </c>
      <c r="E527" s="284" t="str">
        <f>IF('Data invoice'!N480=0,"",'Data invoice'!O480)</f>
        <v/>
      </c>
      <c r="F527" s="284" t="str">
        <f>IF('Data invoice'!O480=0,"",'Data invoice'!P480)</f>
        <v/>
      </c>
      <c r="G527" s="284" t="str">
        <f>IF('Data invoice'!P480=0,"",'Data invoice'!Q480)</f>
        <v/>
      </c>
      <c r="H527" s="284" t="str">
        <f>IF('Data invoice'!Q480=0,"",'Data invoice'!R480)</f>
        <v/>
      </c>
      <c r="I527" s="320" t="str">
        <f>IF('Data invoice'!R480=0,"",'Data invoice'!S480)</f>
        <v/>
      </c>
      <c r="J527" s="367" t="str">
        <f>IF('Data invoice'!S480=0,"",'Data invoice'!T480)</f>
        <v/>
      </c>
    </row>
    <row r="528" spans="1:10" s="414" customFormat="1" ht="15.75" customHeight="1">
      <c r="A528" s="284" t="str">
        <f>IF('Data invoice'!J481=0,"",'Data invoice'!K481)</f>
        <v/>
      </c>
      <c r="B528" s="284" t="str">
        <f>IF('Data invoice'!K481=0,"",'Data invoice'!L481)</f>
        <v/>
      </c>
      <c r="C528" s="284" t="str">
        <f>IF('Data invoice'!L481=0,"",'Data invoice'!M481)</f>
        <v/>
      </c>
      <c r="D528" s="284" t="str">
        <f>IF('Data invoice'!M481=0,"",'Data invoice'!N481)</f>
        <v/>
      </c>
      <c r="E528" s="284" t="str">
        <f>IF('Data invoice'!N481=0,"",'Data invoice'!O481)</f>
        <v/>
      </c>
      <c r="F528" s="284" t="str">
        <f>IF('Data invoice'!O481=0,"",'Data invoice'!P481)</f>
        <v/>
      </c>
      <c r="G528" s="284" t="str">
        <f>IF('Data invoice'!P481=0,"",'Data invoice'!Q481)</f>
        <v/>
      </c>
      <c r="H528" s="284" t="str">
        <f>IF('Data invoice'!Q481=0,"",'Data invoice'!R481)</f>
        <v/>
      </c>
      <c r="I528" s="320" t="str">
        <f>IF('Data invoice'!R481=0,"",'Data invoice'!S481)</f>
        <v/>
      </c>
      <c r="J528" s="367" t="str">
        <f>IF('Data invoice'!S481=0,"",'Data invoice'!T481)</f>
        <v/>
      </c>
    </row>
    <row r="529" spans="1:10" s="414" customFormat="1" ht="15.75" customHeight="1">
      <c r="A529" s="284" t="str">
        <f>IF('Data invoice'!J482=0,"",'Data invoice'!K482)</f>
        <v/>
      </c>
      <c r="B529" s="284" t="str">
        <f>IF('Data invoice'!K482=0,"",'Data invoice'!L482)</f>
        <v/>
      </c>
      <c r="C529" s="284" t="str">
        <f>IF('Data invoice'!L482=0,"",'Data invoice'!M482)</f>
        <v/>
      </c>
      <c r="D529" s="284" t="str">
        <f>IF('Data invoice'!M482=0,"",'Data invoice'!N482)</f>
        <v/>
      </c>
      <c r="E529" s="284" t="str">
        <f>IF('Data invoice'!N482=0,"",'Data invoice'!O482)</f>
        <v/>
      </c>
      <c r="F529" s="284" t="str">
        <f>IF('Data invoice'!O482=0,"",'Data invoice'!P482)</f>
        <v/>
      </c>
      <c r="G529" s="284" t="str">
        <f>IF('Data invoice'!P482=0,"",'Data invoice'!Q482)</f>
        <v/>
      </c>
      <c r="H529" s="284" t="str">
        <f>IF('Data invoice'!Q482=0,"",'Data invoice'!R482)</f>
        <v/>
      </c>
      <c r="I529" s="320" t="str">
        <f>IF('Data invoice'!R482=0,"",'Data invoice'!S482)</f>
        <v/>
      </c>
      <c r="J529" s="367" t="str">
        <f>IF('Data invoice'!S482=0,"",'Data invoice'!T482)</f>
        <v/>
      </c>
    </row>
    <row r="530" spans="1:10" s="414" customFormat="1" ht="15.75" customHeight="1">
      <c r="A530" s="284" t="str">
        <f>IF('Data invoice'!J483=0,"",'Data invoice'!K483)</f>
        <v/>
      </c>
      <c r="B530" s="284" t="str">
        <f>IF('Data invoice'!K483=0,"",'Data invoice'!L483)</f>
        <v/>
      </c>
      <c r="C530" s="284" t="str">
        <f>IF('Data invoice'!L483=0,"",'Data invoice'!M483)</f>
        <v/>
      </c>
      <c r="D530" s="284" t="str">
        <f>IF('Data invoice'!M483=0,"",'Data invoice'!N483)</f>
        <v/>
      </c>
      <c r="E530" s="284" t="str">
        <f>IF('Data invoice'!N483=0,"",'Data invoice'!O483)</f>
        <v/>
      </c>
      <c r="F530" s="284" t="str">
        <f>IF('Data invoice'!O483=0,"",'Data invoice'!P483)</f>
        <v/>
      </c>
      <c r="G530" s="284" t="str">
        <f>IF('Data invoice'!P483=0,"",'Data invoice'!Q483)</f>
        <v/>
      </c>
      <c r="H530" s="284" t="str">
        <f>IF('Data invoice'!Q483=0,"",'Data invoice'!R483)</f>
        <v/>
      </c>
      <c r="I530" s="320" t="str">
        <f>IF('Data invoice'!R483=0,"",'Data invoice'!S483)</f>
        <v/>
      </c>
      <c r="J530" s="367" t="str">
        <f>IF('Data invoice'!S483=0,"",'Data invoice'!T483)</f>
        <v/>
      </c>
    </row>
    <row r="531" spans="1:10" s="414" customFormat="1" ht="15.75" customHeight="1">
      <c r="A531" s="284" t="str">
        <f>IF('Data invoice'!J484=0,"",'Data invoice'!K484)</f>
        <v/>
      </c>
      <c r="B531" s="284" t="str">
        <f>IF('Data invoice'!K484=0,"",'Data invoice'!L484)</f>
        <v/>
      </c>
      <c r="C531" s="284" t="str">
        <f>IF('Data invoice'!L484=0,"",'Data invoice'!M484)</f>
        <v/>
      </c>
      <c r="D531" s="284" t="str">
        <f>IF('Data invoice'!M484=0,"",'Data invoice'!N484)</f>
        <v/>
      </c>
      <c r="E531" s="284" t="str">
        <f>IF('Data invoice'!N484=0,"",'Data invoice'!O484)</f>
        <v/>
      </c>
      <c r="F531" s="284" t="str">
        <f>IF('Data invoice'!O484=0,"",'Data invoice'!P484)</f>
        <v/>
      </c>
      <c r="G531" s="284" t="str">
        <f>IF('Data invoice'!P484=0,"",'Data invoice'!Q484)</f>
        <v/>
      </c>
      <c r="H531" s="284" t="str">
        <f>IF('Data invoice'!Q484=0,"",'Data invoice'!R484)</f>
        <v/>
      </c>
      <c r="I531" s="320" t="str">
        <f>IF('Data invoice'!R484=0,"",'Data invoice'!S484)</f>
        <v/>
      </c>
      <c r="J531" s="367" t="str">
        <f>IF('Data invoice'!S484=0,"",'Data invoice'!T484)</f>
        <v/>
      </c>
    </row>
    <row r="532" spans="1:10" s="414" customFormat="1" ht="15.75" customHeight="1">
      <c r="A532" s="284" t="str">
        <f>IF('Data invoice'!J485=0,"",'Data invoice'!K485)</f>
        <v/>
      </c>
      <c r="B532" s="284" t="str">
        <f>IF('Data invoice'!K485=0,"",'Data invoice'!L485)</f>
        <v/>
      </c>
      <c r="C532" s="284" t="str">
        <f>IF('Data invoice'!L485=0,"",'Data invoice'!M485)</f>
        <v/>
      </c>
      <c r="D532" s="284" t="str">
        <f>IF('Data invoice'!M485=0,"",'Data invoice'!N485)</f>
        <v/>
      </c>
      <c r="E532" s="284" t="str">
        <f>IF('Data invoice'!N485=0,"",'Data invoice'!O485)</f>
        <v/>
      </c>
      <c r="F532" s="284" t="str">
        <f>IF('Data invoice'!O485=0,"",'Data invoice'!P485)</f>
        <v/>
      </c>
      <c r="G532" s="284" t="str">
        <f>IF('Data invoice'!P485=0,"",'Data invoice'!Q485)</f>
        <v/>
      </c>
      <c r="H532" s="284" t="str">
        <f>IF('Data invoice'!Q485=0,"",'Data invoice'!R485)</f>
        <v/>
      </c>
      <c r="I532" s="320" t="str">
        <f>IF('Data invoice'!R485=0,"",'Data invoice'!S485)</f>
        <v/>
      </c>
      <c r="J532" s="367" t="str">
        <f>IF('Data invoice'!S485=0,"",'Data invoice'!T485)</f>
        <v/>
      </c>
    </row>
    <row r="533" spans="1:10" s="414" customFormat="1" ht="15.75" customHeight="1">
      <c r="A533" s="284" t="str">
        <f>IF('Data invoice'!J486=0,"",'Data invoice'!K486)</f>
        <v/>
      </c>
      <c r="B533" s="284" t="str">
        <f>IF('Data invoice'!K486=0,"",'Data invoice'!L486)</f>
        <v/>
      </c>
      <c r="C533" s="284" t="str">
        <f>IF('Data invoice'!L486=0,"",'Data invoice'!M486)</f>
        <v/>
      </c>
      <c r="D533" s="284" t="str">
        <f>IF('Data invoice'!M486=0,"",'Data invoice'!N486)</f>
        <v/>
      </c>
      <c r="E533" s="284" t="str">
        <f>IF('Data invoice'!N486=0,"",'Data invoice'!O486)</f>
        <v/>
      </c>
      <c r="F533" s="284" t="str">
        <f>IF('Data invoice'!O486=0,"",'Data invoice'!P486)</f>
        <v/>
      </c>
      <c r="G533" s="284" t="str">
        <f>IF('Data invoice'!P486=0,"",'Data invoice'!Q486)</f>
        <v/>
      </c>
      <c r="H533" s="284" t="str">
        <f>IF('Data invoice'!Q486=0,"",'Data invoice'!R486)</f>
        <v/>
      </c>
      <c r="I533" s="320" t="str">
        <f>IF('Data invoice'!R486=0,"",'Data invoice'!S486)</f>
        <v/>
      </c>
      <c r="J533" s="367" t="str">
        <f>IF('Data invoice'!S486=0,"",'Data invoice'!T486)</f>
        <v/>
      </c>
    </row>
    <row r="534" spans="1:10" s="414" customFormat="1" ht="15.75" customHeight="1">
      <c r="A534" s="284" t="str">
        <f>IF('Data invoice'!J487=0,"",'Data invoice'!K487)</f>
        <v/>
      </c>
      <c r="B534" s="284" t="str">
        <f>IF('Data invoice'!K487=0,"",'Data invoice'!L487)</f>
        <v/>
      </c>
      <c r="C534" s="284" t="str">
        <f>IF('Data invoice'!L487=0,"",'Data invoice'!M487)</f>
        <v/>
      </c>
      <c r="D534" s="284" t="str">
        <f>IF('Data invoice'!M487=0,"",'Data invoice'!N487)</f>
        <v/>
      </c>
      <c r="E534" s="284" t="str">
        <f>IF('Data invoice'!N487=0,"",'Data invoice'!O487)</f>
        <v/>
      </c>
      <c r="F534" s="284" t="str">
        <f>IF('Data invoice'!O487=0,"",'Data invoice'!P487)</f>
        <v/>
      </c>
      <c r="G534" s="284" t="str">
        <f>IF('Data invoice'!P487=0,"",'Data invoice'!Q487)</f>
        <v/>
      </c>
      <c r="H534" s="284" t="str">
        <f>IF('Data invoice'!Q487=0,"",'Data invoice'!R487)</f>
        <v/>
      </c>
      <c r="I534" s="320" t="str">
        <f>IF('Data invoice'!R487=0,"",'Data invoice'!S487)</f>
        <v/>
      </c>
      <c r="J534" s="367" t="str">
        <f>IF('Data invoice'!S487=0,"",'Data invoice'!T487)</f>
        <v/>
      </c>
    </row>
    <row r="535" spans="1:10" s="414" customFormat="1" ht="15.75" customHeight="1">
      <c r="A535" s="284" t="str">
        <f>IF('Data invoice'!J488=0,"",'Data invoice'!K488)</f>
        <v/>
      </c>
      <c r="B535" s="284" t="str">
        <f>IF('Data invoice'!K488=0,"",'Data invoice'!L488)</f>
        <v/>
      </c>
      <c r="C535" s="284" t="str">
        <f>IF('Data invoice'!L488=0,"",'Data invoice'!M488)</f>
        <v/>
      </c>
      <c r="D535" s="284" t="str">
        <f>IF('Data invoice'!M488=0,"",'Data invoice'!N488)</f>
        <v/>
      </c>
      <c r="E535" s="284" t="str">
        <f>IF('Data invoice'!N488=0,"",'Data invoice'!O488)</f>
        <v/>
      </c>
      <c r="F535" s="284" t="str">
        <f>IF('Data invoice'!O488=0,"",'Data invoice'!P488)</f>
        <v/>
      </c>
      <c r="G535" s="284" t="str">
        <f>IF('Data invoice'!P488=0,"",'Data invoice'!Q488)</f>
        <v/>
      </c>
      <c r="H535" s="284" t="str">
        <f>IF('Data invoice'!Q488=0,"",'Data invoice'!R488)</f>
        <v/>
      </c>
      <c r="I535" s="320" t="str">
        <f>IF('Data invoice'!R488=0,"",'Data invoice'!S488)</f>
        <v/>
      </c>
      <c r="J535" s="367" t="str">
        <f>IF('Data invoice'!S488=0,"",'Data invoice'!T488)</f>
        <v/>
      </c>
    </row>
    <row r="536" spans="1:10" s="414" customFormat="1" ht="15.75" customHeight="1">
      <c r="A536" s="284" t="str">
        <f>IF('Data invoice'!J489=0,"",'Data invoice'!K489)</f>
        <v/>
      </c>
      <c r="B536" s="284" t="str">
        <f>IF('Data invoice'!K489=0,"",'Data invoice'!L489)</f>
        <v/>
      </c>
      <c r="C536" s="284" t="str">
        <f>IF('Data invoice'!L489=0,"",'Data invoice'!M489)</f>
        <v/>
      </c>
      <c r="D536" s="284" t="str">
        <f>IF('Data invoice'!M489=0,"",'Data invoice'!N489)</f>
        <v/>
      </c>
      <c r="E536" s="284" t="str">
        <f>IF('Data invoice'!N489=0,"",'Data invoice'!O489)</f>
        <v/>
      </c>
      <c r="F536" s="284" t="str">
        <f>IF('Data invoice'!O489=0,"",'Data invoice'!P489)</f>
        <v/>
      </c>
      <c r="G536" s="284" t="str">
        <f>IF('Data invoice'!P489=0,"",'Data invoice'!Q489)</f>
        <v/>
      </c>
      <c r="H536" s="284" t="str">
        <f>IF('Data invoice'!Q489=0,"",'Data invoice'!R489)</f>
        <v/>
      </c>
      <c r="I536" s="320" t="str">
        <f>IF('Data invoice'!R489=0,"",'Data invoice'!S489)</f>
        <v/>
      </c>
      <c r="J536" s="367" t="str">
        <f>IF('Data invoice'!S489=0,"",'Data invoice'!T489)</f>
        <v/>
      </c>
    </row>
    <row r="537" spans="1:10" s="414" customFormat="1" ht="15.75" customHeight="1">
      <c r="A537" s="284" t="str">
        <f>IF('Data invoice'!J490=0,"",'Data invoice'!K490)</f>
        <v/>
      </c>
      <c r="B537" s="284" t="str">
        <f>IF('Data invoice'!K490=0,"",'Data invoice'!L490)</f>
        <v/>
      </c>
      <c r="C537" s="284" t="str">
        <f>IF('Data invoice'!L490=0,"",'Data invoice'!M490)</f>
        <v/>
      </c>
      <c r="D537" s="284" t="str">
        <f>IF('Data invoice'!M490=0,"",'Data invoice'!N490)</f>
        <v/>
      </c>
      <c r="E537" s="284" t="str">
        <f>IF('Data invoice'!N490=0,"",'Data invoice'!O490)</f>
        <v/>
      </c>
      <c r="F537" s="284" t="str">
        <f>IF('Data invoice'!O490=0,"",'Data invoice'!P490)</f>
        <v/>
      </c>
      <c r="G537" s="284" t="str">
        <f>IF('Data invoice'!P490=0,"",'Data invoice'!Q490)</f>
        <v/>
      </c>
      <c r="H537" s="284" t="str">
        <f>IF('Data invoice'!Q490=0,"",'Data invoice'!R490)</f>
        <v/>
      </c>
      <c r="I537" s="320" t="str">
        <f>IF('Data invoice'!R490=0,"",'Data invoice'!S490)</f>
        <v/>
      </c>
      <c r="J537" s="367" t="str">
        <f>IF('Data invoice'!S490=0,"",'Data invoice'!T490)</f>
        <v/>
      </c>
    </row>
    <row r="538" spans="1:10" s="414" customFormat="1" ht="15.75" customHeight="1">
      <c r="A538" s="284" t="str">
        <f>IF('Data invoice'!J491=0,"",'Data invoice'!K491)</f>
        <v/>
      </c>
      <c r="B538" s="284" t="str">
        <f>IF('Data invoice'!K491=0,"",'Data invoice'!L491)</f>
        <v/>
      </c>
      <c r="C538" s="284" t="str">
        <f>IF('Data invoice'!L491=0,"",'Data invoice'!M491)</f>
        <v/>
      </c>
      <c r="D538" s="284" t="str">
        <f>IF('Data invoice'!M491=0,"",'Data invoice'!N491)</f>
        <v/>
      </c>
      <c r="E538" s="284" t="str">
        <f>IF('Data invoice'!N491=0,"",'Data invoice'!O491)</f>
        <v/>
      </c>
      <c r="F538" s="284" t="str">
        <f>IF('Data invoice'!O491=0,"",'Data invoice'!P491)</f>
        <v/>
      </c>
      <c r="G538" s="284" t="str">
        <f>IF('Data invoice'!P491=0,"",'Data invoice'!Q491)</f>
        <v/>
      </c>
      <c r="H538" s="284" t="str">
        <f>IF('Data invoice'!Q491=0,"",'Data invoice'!R491)</f>
        <v/>
      </c>
      <c r="I538" s="320" t="str">
        <f>IF('Data invoice'!R491=0,"",'Data invoice'!S491)</f>
        <v/>
      </c>
      <c r="J538" s="367" t="str">
        <f>IF('Data invoice'!S491=0,"",'Data invoice'!T491)</f>
        <v/>
      </c>
    </row>
    <row r="539" spans="1:10" s="414" customFormat="1" ht="15.75" customHeight="1">
      <c r="A539" s="284" t="str">
        <f>IF('Data invoice'!J492=0,"",'Data invoice'!K492)</f>
        <v/>
      </c>
      <c r="B539" s="284" t="str">
        <f>IF('Data invoice'!K492=0,"",'Data invoice'!L492)</f>
        <v/>
      </c>
      <c r="C539" s="284" t="str">
        <f>IF('Data invoice'!L492=0,"",'Data invoice'!M492)</f>
        <v/>
      </c>
      <c r="D539" s="284" t="str">
        <f>IF('Data invoice'!M492=0,"",'Data invoice'!N492)</f>
        <v/>
      </c>
      <c r="E539" s="284" t="str">
        <f>IF('Data invoice'!N492=0,"",'Data invoice'!O492)</f>
        <v/>
      </c>
      <c r="F539" s="284" t="str">
        <f>IF('Data invoice'!O492=0,"",'Data invoice'!P492)</f>
        <v/>
      </c>
      <c r="G539" s="284" t="str">
        <f>IF('Data invoice'!P492=0,"",'Data invoice'!Q492)</f>
        <v/>
      </c>
      <c r="H539" s="284" t="str">
        <f>IF('Data invoice'!Q492=0,"",'Data invoice'!R492)</f>
        <v/>
      </c>
      <c r="I539" s="320" t="str">
        <f>IF('Data invoice'!R492=0,"",'Data invoice'!S492)</f>
        <v/>
      </c>
      <c r="J539" s="367" t="str">
        <f>IF('Data invoice'!S492=0,"",'Data invoice'!T492)</f>
        <v/>
      </c>
    </row>
    <row r="540" spans="1:10" s="414" customFormat="1" ht="15.75" customHeight="1">
      <c r="A540" s="284" t="str">
        <f>IF('Data invoice'!J493=0,"",'Data invoice'!K493)</f>
        <v/>
      </c>
      <c r="B540" s="284" t="str">
        <f>IF('Data invoice'!K493=0,"",'Data invoice'!L493)</f>
        <v/>
      </c>
      <c r="C540" s="284" t="str">
        <f>IF('Data invoice'!L493=0,"",'Data invoice'!M493)</f>
        <v/>
      </c>
      <c r="D540" s="284" t="str">
        <f>IF('Data invoice'!M493=0,"",'Data invoice'!N493)</f>
        <v/>
      </c>
      <c r="E540" s="284" t="str">
        <f>IF('Data invoice'!N493=0,"",'Data invoice'!O493)</f>
        <v/>
      </c>
      <c r="F540" s="284" t="str">
        <f>IF('Data invoice'!O493=0,"",'Data invoice'!P493)</f>
        <v/>
      </c>
      <c r="G540" s="284" t="str">
        <f>IF('Data invoice'!P493=0,"",'Data invoice'!Q493)</f>
        <v/>
      </c>
      <c r="H540" s="284" t="str">
        <f>IF('Data invoice'!Q493=0,"",'Data invoice'!R493)</f>
        <v/>
      </c>
      <c r="I540" s="320" t="str">
        <f>IF('Data invoice'!R493=0,"",'Data invoice'!S493)</f>
        <v/>
      </c>
      <c r="J540" s="367" t="str">
        <f>IF('Data invoice'!S493=0,"",'Data invoice'!T493)</f>
        <v/>
      </c>
    </row>
    <row r="541" spans="1:10" s="414" customFormat="1" ht="15.75" customHeight="1">
      <c r="A541" s="284" t="str">
        <f>IF('Data invoice'!J494=0,"",'Data invoice'!K494)</f>
        <v/>
      </c>
      <c r="B541" s="284" t="str">
        <f>IF('Data invoice'!K494=0,"",'Data invoice'!L494)</f>
        <v/>
      </c>
      <c r="C541" s="284" t="str">
        <f>IF('Data invoice'!L494=0,"",'Data invoice'!M494)</f>
        <v/>
      </c>
      <c r="D541" s="284" t="str">
        <f>IF('Data invoice'!M494=0,"",'Data invoice'!N494)</f>
        <v/>
      </c>
      <c r="E541" s="284" t="str">
        <f>IF('Data invoice'!N494=0,"",'Data invoice'!O494)</f>
        <v/>
      </c>
      <c r="F541" s="284" t="str">
        <f>IF('Data invoice'!O494=0,"",'Data invoice'!P494)</f>
        <v/>
      </c>
      <c r="G541" s="284" t="str">
        <f>IF('Data invoice'!P494=0,"",'Data invoice'!Q494)</f>
        <v/>
      </c>
      <c r="H541" s="284" t="str">
        <f>IF('Data invoice'!Q494=0,"",'Data invoice'!R494)</f>
        <v/>
      </c>
      <c r="I541" s="320" t="str">
        <f>IF('Data invoice'!R494=0,"",'Data invoice'!S494)</f>
        <v/>
      </c>
      <c r="J541" s="367" t="str">
        <f>IF('Data invoice'!S494=0,"",'Data invoice'!T494)</f>
        <v/>
      </c>
    </row>
    <row r="542" spans="1:10" s="414" customFormat="1" ht="15.75" customHeight="1">
      <c r="A542" s="284" t="str">
        <f>IF('Data invoice'!J495=0,"",'Data invoice'!K495)</f>
        <v/>
      </c>
      <c r="B542" s="284" t="str">
        <f>IF('Data invoice'!K495=0,"",'Data invoice'!L495)</f>
        <v/>
      </c>
      <c r="C542" s="284" t="str">
        <f>IF('Data invoice'!L495=0,"",'Data invoice'!M495)</f>
        <v/>
      </c>
      <c r="D542" s="284" t="str">
        <f>IF('Data invoice'!M495=0,"",'Data invoice'!N495)</f>
        <v/>
      </c>
      <c r="E542" s="284" t="str">
        <f>IF('Data invoice'!N495=0,"",'Data invoice'!O495)</f>
        <v/>
      </c>
      <c r="F542" s="284" t="str">
        <f>IF('Data invoice'!O495=0,"",'Data invoice'!P495)</f>
        <v/>
      </c>
      <c r="G542" s="284" t="str">
        <f>IF('Data invoice'!P495=0,"",'Data invoice'!Q495)</f>
        <v/>
      </c>
      <c r="H542" s="284" t="str">
        <f>IF('Data invoice'!Q495=0,"",'Data invoice'!R495)</f>
        <v/>
      </c>
      <c r="I542" s="320" t="str">
        <f>IF('Data invoice'!R495=0,"",'Data invoice'!S495)</f>
        <v/>
      </c>
      <c r="J542" s="367" t="str">
        <f>IF('Data invoice'!S495=0,"",'Data invoice'!T495)</f>
        <v/>
      </c>
    </row>
    <row r="543" spans="1:10" s="414" customFormat="1" ht="15.75" customHeight="1">
      <c r="A543" s="284" t="str">
        <f>IF('Data invoice'!J496=0,"",'Data invoice'!K496)</f>
        <v/>
      </c>
      <c r="B543" s="284" t="str">
        <f>IF('Data invoice'!K496=0,"",'Data invoice'!L496)</f>
        <v/>
      </c>
      <c r="C543" s="284" t="str">
        <f>IF('Data invoice'!L496=0,"",'Data invoice'!M496)</f>
        <v/>
      </c>
      <c r="D543" s="284" t="str">
        <f>IF('Data invoice'!M496=0,"",'Data invoice'!N496)</f>
        <v/>
      </c>
      <c r="E543" s="284" t="str">
        <f>IF('Data invoice'!N496=0,"",'Data invoice'!O496)</f>
        <v/>
      </c>
      <c r="F543" s="284" t="str">
        <f>IF('Data invoice'!O496=0,"",'Data invoice'!P496)</f>
        <v/>
      </c>
      <c r="G543" s="284" t="str">
        <f>IF('Data invoice'!P496=0,"",'Data invoice'!Q496)</f>
        <v/>
      </c>
      <c r="H543" s="284" t="str">
        <f>IF('Data invoice'!Q496=0,"",'Data invoice'!R496)</f>
        <v/>
      </c>
      <c r="I543" s="320" t="str">
        <f>IF('Data invoice'!R496=0,"",'Data invoice'!S496)</f>
        <v/>
      </c>
      <c r="J543" s="367" t="str">
        <f>IF('Data invoice'!S496=0,"",'Data invoice'!T496)</f>
        <v/>
      </c>
    </row>
    <row r="544" spans="1:10" s="414" customFormat="1" ht="15.75" customHeight="1">
      <c r="A544" s="284" t="str">
        <f>IF('Data invoice'!J497=0,"",'Data invoice'!K497)</f>
        <v/>
      </c>
      <c r="B544" s="284" t="str">
        <f>IF('Data invoice'!K497=0,"",'Data invoice'!L497)</f>
        <v/>
      </c>
      <c r="C544" s="284" t="str">
        <f>IF('Data invoice'!L497=0,"",'Data invoice'!M497)</f>
        <v/>
      </c>
      <c r="D544" s="284" t="str">
        <f>IF('Data invoice'!M497=0,"",'Data invoice'!N497)</f>
        <v/>
      </c>
      <c r="E544" s="284" t="str">
        <f>IF('Data invoice'!N497=0,"",'Data invoice'!O497)</f>
        <v/>
      </c>
      <c r="F544" s="284" t="str">
        <f>IF('Data invoice'!O497=0,"",'Data invoice'!P497)</f>
        <v/>
      </c>
      <c r="G544" s="284" t="str">
        <f>IF('Data invoice'!P497=0,"",'Data invoice'!Q497)</f>
        <v/>
      </c>
      <c r="H544" s="284" t="str">
        <f>IF('Data invoice'!Q497=0,"",'Data invoice'!R497)</f>
        <v/>
      </c>
      <c r="I544" s="320" t="str">
        <f>IF('Data invoice'!R497=0,"",'Data invoice'!S497)</f>
        <v/>
      </c>
      <c r="J544" s="367" t="str">
        <f>IF('Data invoice'!S497=0,"",'Data invoice'!T497)</f>
        <v/>
      </c>
    </row>
    <row r="545" spans="1:10" s="414" customFormat="1" ht="15.75" customHeight="1">
      <c r="A545" s="284" t="str">
        <f>IF('Data invoice'!J498=0,"",'Data invoice'!K498)</f>
        <v/>
      </c>
      <c r="B545" s="284" t="str">
        <f>IF('Data invoice'!K498=0,"",'Data invoice'!L498)</f>
        <v/>
      </c>
      <c r="C545" s="284" t="str">
        <f>IF('Data invoice'!L498=0,"",'Data invoice'!M498)</f>
        <v/>
      </c>
      <c r="D545" s="284" t="str">
        <f>IF('Data invoice'!M498=0,"",'Data invoice'!N498)</f>
        <v/>
      </c>
      <c r="E545" s="284" t="str">
        <f>IF('Data invoice'!N498=0,"",'Data invoice'!O498)</f>
        <v/>
      </c>
      <c r="F545" s="284" t="str">
        <f>IF('Data invoice'!O498=0,"",'Data invoice'!P498)</f>
        <v/>
      </c>
      <c r="G545" s="284" t="str">
        <f>IF('Data invoice'!P498=0,"",'Data invoice'!Q498)</f>
        <v/>
      </c>
      <c r="H545" s="284" t="str">
        <f>IF('Data invoice'!Q498=0,"",'Data invoice'!R498)</f>
        <v/>
      </c>
      <c r="I545" s="320" t="str">
        <f>IF('Data invoice'!R498=0,"",'Data invoice'!S498)</f>
        <v/>
      </c>
      <c r="J545" s="367" t="str">
        <f>IF('Data invoice'!S498=0,"",'Data invoice'!T498)</f>
        <v/>
      </c>
    </row>
    <row r="546" spans="1:10" s="414" customFormat="1" ht="15.75" customHeight="1">
      <c r="A546" s="284" t="str">
        <f>IF('Data invoice'!J499=0,"",'Data invoice'!K499)</f>
        <v/>
      </c>
      <c r="B546" s="284" t="str">
        <f>IF('Data invoice'!K499=0,"",'Data invoice'!L499)</f>
        <v/>
      </c>
      <c r="C546" s="284" t="str">
        <f>IF('Data invoice'!L499=0,"",'Data invoice'!M499)</f>
        <v/>
      </c>
      <c r="D546" s="284" t="str">
        <f>IF('Data invoice'!M499=0,"",'Data invoice'!N499)</f>
        <v/>
      </c>
      <c r="E546" s="284" t="str">
        <f>IF('Data invoice'!N499=0,"",'Data invoice'!O499)</f>
        <v/>
      </c>
      <c r="F546" s="284" t="str">
        <f>IF('Data invoice'!O499=0,"",'Data invoice'!P499)</f>
        <v/>
      </c>
      <c r="G546" s="284" t="str">
        <f>IF('Data invoice'!P499=0,"",'Data invoice'!Q499)</f>
        <v/>
      </c>
      <c r="H546" s="284" t="str">
        <f>IF('Data invoice'!Q499=0,"",'Data invoice'!R499)</f>
        <v/>
      </c>
      <c r="I546" s="320" t="str">
        <f>IF('Data invoice'!R499=0,"",'Data invoice'!S499)</f>
        <v/>
      </c>
      <c r="J546" s="367" t="str">
        <f>IF('Data invoice'!S499=0,"",'Data invoice'!T499)</f>
        <v/>
      </c>
    </row>
    <row r="547" spans="1:10" s="414" customFormat="1" ht="15.75" customHeight="1">
      <c r="A547" s="284" t="str">
        <f>IF('Data invoice'!J500=0,"",'Data invoice'!K500)</f>
        <v/>
      </c>
      <c r="B547" s="284" t="str">
        <f>IF('Data invoice'!K500=0,"",'Data invoice'!L500)</f>
        <v/>
      </c>
      <c r="C547" s="284" t="str">
        <f>IF('Data invoice'!L500=0,"",'Data invoice'!M500)</f>
        <v/>
      </c>
      <c r="D547" s="284" t="str">
        <f>IF('Data invoice'!M500=0,"",'Data invoice'!N500)</f>
        <v/>
      </c>
      <c r="E547" s="284" t="str">
        <f>IF('Data invoice'!N500=0,"",'Data invoice'!O500)</f>
        <v/>
      </c>
      <c r="F547" s="284" t="str">
        <f>IF('Data invoice'!O500=0,"",'Data invoice'!P500)</f>
        <v/>
      </c>
      <c r="G547" s="284" t="str">
        <f>IF('Data invoice'!P500=0,"",'Data invoice'!Q500)</f>
        <v/>
      </c>
      <c r="H547" s="284" t="str">
        <f>IF('Data invoice'!Q500=0,"",'Data invoice'!R500)</f>
        <v/>
      </c>
      <c r="I547" s="320" t="str">
        <f>IF('Data invoice'!R500=0,"",'Data invoice'!S500)</f>
        <v/>
      </c>
      <c r="J547" s="367" t="str">
        <f>IF('Data invoice'!S500=0,"",'Data invoice'!T500)</f>
        <v/>
      </c>
    </row>
    <row r="548" spans="1:10" s="414" customFormat="1" ht="15.75" customHeight="1">
      <c r="A548" s="284" t="str">
        <f>IF('Data invoice'!J501=0,"",'Data invoice'!K501)</f>
        <v/>
      </c>
      <c r="B548" s="284" t="str">
        <f>IF('Data invoice'!K501=0,"",'Data invoice'!L501)</f>
        <v/>
      </c>
      <c r="C548" s="284" t="str">
        <f>IF('Data invoice'!L501=0,"",'Data invoice'!M501)</f>
        <v/>
      </c>
      <c r="D548" s="284" t="str">
        <f>IF('Data invoice'!M501=0,"",'Data invoice'!N501)</f>
        <v/>
      </c>
      <c r="E548" s="284" t="str">
        <f>IF('Data invoice'!N501=0,"",'Data invoice'!O501)</f>
        <v/>
      </c>
      <c r="F548" s="284" t="str">
        <f>IF('Data invoice'!O501=0,"",'Data invoice'!P501)</f>
        <v/>
      </c>
      <c r="G548" s="284" t="str">
        <f>IF('Data invoice'!P501=0,"",'Data invoice'!Q501)</f>
        <v/>
      </c>
      <c r="H548" s="284" t="str">
        <f>IF('Data invoice'!Q501=0,"",'Data invoice'!R501)</f>
        <v/>
      </c>
      <c r="I548" s="320" t="str">
        <f>IF('Data invoice'!R501=0,"",'Data invoice'!S501)</f>
        <v/>
      </c>
      <c r="J548" s="367" t="str">
        <f>IF('Data invoice'!S501=0,"",'Data invoice'!T501)</f>
        <v/>
      </c>
    </row>
    <row r="549" spans="1:10" s="414" customFormat="1" ht="15.75" customHeight="1">
      <c r="A549" s="284" t="str">
        <f>IF('Data invoice'!J502=0,"",'Data invoice'!K502)</f>
        <v/>
      </c>
      <c r="B549" s="284" t="str">
        <f>IF('Data invoice'!K502=0,"",'Data invoice'!L502)</f>
        <v/>
      </c>
      <c r="C549" s="284" t="str">
        <f>IF('Data invoice'!L502=0,"",'Data invoice'!M502)</f>
        <v/>
      </c>
      <c r="D549" s="284" t="str">
        <f>IF('Data invoice'!M502=0,"",'Data invoice'!N502)</f>
        <v/>
      </c>
      <c r="E549" s="284" t="str">
        <f>IF('Data invoice'!N502=0,"",'Data invoice'!O502)</f>
        <v/>
      </c>
      <c r="F549" s="284" t="str">
        <f>IF('Data invoice'!O502=0,"",'Data invoice'!P502)</f>
        <v/>
      </c>
      <c r="G549" s="284" t="str">
        <f>IF('Data invoice'!P502=0,"",'Data invoice'!Q502)</f>
        <v/>
      </c>
      <c r="H549" s="284" t="str">
        <f>IF('Data invoice'!Q502=0,"",'Data invoice'!R502)</f>
        <v/>
      </c>
      <c r="I549" s="320" t="str">
        <f>IF('Data invoice'!R502=0,"",'Data invoice'!S502)</f>
        <v/>
      </c>
      <c r="J549" s="367" t="str">
        <f>IF('Data invoice'!S502=0,"",'Data invoice'!T502)</f>
        <v/>
      </c>
    </row>
    <row r="550" spans="1:10" s="414" customFormat="1" ht="15.75" customHeight="1">
      <c r="A550" s="284" t="str">
        <f>IF('Data invoice'!J503=0,"",'Data invoice'!K503)</f>
        <v/>
      </c>
      <c r="B550" s="284" t="str">
        <f>IF('Data invoice'!K503=0,"",'Data invoice'!L503)</f>
        <v/>
      </c>
      <c r="C550" s="284" t="str">
        <f>IF('Data invoice'!L503=0,"",'Data invoice'!M503)</f>
        <v/>
      </c>
      <c r="D550" s="284" t="str">
        <f>IF('Data invoice'!M503=0,"",'Data invoice'!N503)</f>
        <v/>
      </c>
      <c r="E550" s="284" t="str">
        <f>IF('Data invoice'!N503=0,"",'Data invoice'!O503)</f>
        <v/>
      </c>
      <c r="F550" s="284" t="str">
        <f>IF('Data invoice'!O503=0,"",'Data invoice'!P503)</f>
        <v/>
      </c>
      <c r="G550" s="284" t="str">
        <f>IF('Data invoice'!P503=0,"",'Data invoice'!Q503)</f>
        <v/>
      </c>
      <c r="H550" s="284" t="str">
        <f>IF('Data invoice'!Q503=0,"",'Data invoice'!R503)</f>
        <v/>
      </c>
      <c r="I550" s="320" t="str">
        <f>IF('Data invoice'!R503=0,"",'Data invoice'!S503)</f>
        <v/>
      </c>
      <c r="J550" s="367" t="str">
        <f>IF('Data invoice'!S503=0,"",'Data invoice'!T503)</f>
        <v/>
      </c>
    </row>
    <row r="551" spans="1:10" s="414" customFormat="1" ht="15.75" customHeight="1">
      <c r="A551" s="284" t="str">
        <f>IF('Data invoice'!J504=0,"",'Data invoice'!K504)</f>
        <v/>
      </c>
      <c r="B551" s="284" t="str">
        <f>IF('Data invoice'!K504=0,"",'Data invoice'!L504)</f>
        <v/>
      </c>
      <c r="C551" s="284" t="str">
        <f>IF('Data invoice'!L504=0,"",'Data invoice'!M504)</f>
        <v/>
      </c>
      <c r="D551" s="284" t="str">
        <f>IF('Data invoice'!M504=0,"",'Data invoice'!N504)</f>
        <v/>
      </c>
      <c r="E551" s="284" t="str">
        <f>IF('Data invoice'!N504=0,"",'Data invoice'!O504)</f>
        <v/>
      </c>
      <c r="F551" s="284" t="str">
        <f>IF('Data invoice'!O504=0,"",'Data invoice'!P504)</f>
        <v/>
      </c>
      <c r="G551" s="284" t="str">
        <f>IF('Data invoice'!P504=0,"",'Data invoice'!Q504)</f>
        <v/>
      </c>
      <c r="H551" s="284" t="str">
        <f>IF('Data invoice'!Q504=0,"",'Data invoice'!R504)</f>
        <v/>
      </c>
      <c r="I551" s="320" t="str">
        <f>IF('Data invoice'!R504=0,"",'Data invoice'!S504)</f>
        <v/>
      </c>
      <c r="J551" s="367" t="str">
        <f>IF('Data invoice'!S504=0,"",'Data invoice'!T504)</f>
        <v/>
      </c>
    </row>
    <row r="552" spans="1:10" s="414" customFormat="1" ht="15.75" customHeight="1">
      <c r="A552" s="284" t="str">
        <f>IF('Data invoice'!J505=0,"",'Data invoice'!K505)</f>
        <v/>
      </c>
      <c r="B552" s="284" t="str">
        <f>IF('Data invoice'!K505=0,"",'Data invoice'!L505)</f>
        <v/>
      </c>
      <c r="C552" s="284" t="str">
        <f>IF('Data invoice'!L505=0,"",'Data invoice'!M505)</f>
        <v/>
      </c>
      <c r="D552" s="284" t="str">
        <f>IF('Data invoice'!M505=0,"",'Data invoice'!N505)</f>
        <v/>
      </c>
      <c r="E552" s="284" t="str">
        <f>IF('Data invoice'!N505=0,"",'Data invoice'!O505)</f>
        <v/>
      </c>
      <c r="F552" s="284" t="str">
        <f>IF('Data invoice'!O505=0,"",'Data invoice'!P505)</f>
        <v/>
      </c>
      <c r="G552" s="284" t="str">
        <f>IF('Data invoice'!P505=0,"",'Data invoice'!Q505)</f>
        <v/>
      </c>
      <c r="H552" s="284" t="str">
        <f>IF('Data invoice'!Q505=0,"",'Data invoice'!R505)</f>
        <v/>
      </c>
      <c r="I552" s="320" t="str">
        <f>IF('Data invoice'!R505=0,"",'Data invoice'!S505)</f>
        <v/>
      </c>
      <c r="J552" s="367" t="str">
        <f>IF('Data invoice'!S505=0,"",'Data invoice'!T505)</f>
        <v/>
      </c>
    </row>
    <row r="553" spans="1:10" s="414" customFormat="1" ht="15.75" customHeight="1">
      <c r="A553" s="284" t="str">
        <f>IF('Data invoice'!J506=0,"",'Data invoice'!K506)</f>
        <v/>
      </c>
      <c r="B553" s="284" t="str">
        <f>IF('Data invoice'!K506=0,"",'Data invoice'!L506)</f>
        <v/>
      </c>
      <c r="C553" s="284" t="str">
        <f>IF('Data invoice'!L506=0,"",'Data invoice'!M506)</f>
        <v/>
      </c>
      <c r="D553" s="284" t="str">
        <f>IF('Data invoice'!M506=0,"",'Data invoice'!N506)</f>
        <v/>
      </c>
      <c r="E553" s="284" t="str">
        <f>IF('Data invoice'!N506=0,"",'Data invoice'!O506)</f>
        <v/>
      </c>
      <c r="F553" s="284" t="str">
        <f>IF('Data invoice'!O506=0,"",'Data invoice'!P506)</f>
        <v/>
      </c>
      <c r="G553" s="284" t="str">
        <f>IF('Data invoice'!P506=0,"",'Data invoice'!Q506)</f>
        <v/>
      </c>
      <c r="H553" s="284" t="str">
        <f>IF('Data invoice'!Q506=0,"",'Data invoice'!R506)</f>
        <v/>
      </c>
      <c r="I553" s="320" t="str">
        <f>IF('Data invoice'!R506=0,"",'Data invoice'!S506)</f>
        <v/>
      </c>
      <c r="J553" s="367" t="str">
        <f>IF('Data invoice'!S506=0,"",'Data invoice'!T506)</f>
        <v/>
      </c>
    </row>
    <row r="554" spans="1:10" s="414" customFormat="1" ht="15.75" customHeight="1">
      <c r="A554" s="284" t="str">
        <f>IF('Data invoice'!J507=0,"",'Data invoice'!K507)</f>
        <v/>
      </c>
      <c r="B554" s="284" t="str">
        <f>IF('Data invoice'!K507=0,"",'Data invoice'!L507)</f>
        <v/>
      </c>
      <c r="C554" s="284" t="str">
        <f>IF('Data invoice'!L507=0,"",'Data invoice'!M507)</f>
        <v/>
      </c>
      <c r="D554" s="284" t="str">
        <f>IF('Data invoice'!M507=0,"",'Data invoice'!N507)</f>
        <v/>
      </c>
      <c r="E554" s="284" t="str">
        <f>IF('Data invoice'!N507=0,"",'Data invoice'!O507)</f>
        <v/>
      </c>
      <c r="F554" s="284" t="str">
        <f>IF('Data invoice'!O507=0,"",'Data invoice'!P507)</f>
        <v/>
      </c>
      <c r="G554" s="284" t="str">
        <f>IF('Data invoice'!P507=0,"",'Data invoice'!Q507)</f>
        <v/>
      </c>
      <c r="H554" s="284" t="str">
        <f>IF('Data invoice'!Q507=0,"",'Data invoice'!R507)</f>
        <v/>
      </c>
      <c r="I554" s="320" t="str">
        <f>IF('Data invoice'!R507=0,"",'Data invoice'!S507)</f>
        <v/>
      </c>
      <c r="J554" s="367" t="str">
        <f>IF('Data invoice'!S507=0,"",'Data invoice'!T507)</f>
        <v/>
      </c>
    </row>
    <row r="555" spans="1:10" s="414" customFormat="1" ht="15.75" customHeight="1">
      <c r="A555" s="284" t="str">
        <f>IF('Data invoice'!J508=0,"",'Data invoice'!K508)</f>
        <v/>
      </c>
      <c r="B555" s="284" t="str">
        <f>IF('Data invoice'!K508=0,"",'Data invoice'!L508)</f>
        <v/>
      </c>
      <c r="C555" s="284" t="str">
        <f>IF('Data invoice'!L508=0,"",'Data invoice'!M508)</f>
        <v/>
      </c>
      <c r="D555" s="284" t="str">
        <f>IF('Data invoice'!M508=0,"",'Data invoice'!N508)</f>
        <v/>
      </c>
      <c r="E555" s="284" t="str">
        <f>IF('Data invoice'!N508=0,"",'Data invoice'!O508)</f>
        <v/>
      </c>
      <c r="F555" s="284" t="str">
        <f>IF('Data invoice'!O508=0,"",'Data invoice'!P508)</f>
        <v/>
      </c>
      <c r="G555" s="284" t="str">
        <f>IF('Data invoice'!P508=0,"",'Data invoice'!Q508)</f>
        <v/>
      </c>
      <c r="H555" s="284" t="str">
        <f>IF('Data invoice'!Q508=0,"",'Data invoice'!R508)</f>
        <v/>
      </c>
      <c r="I555" s="320" t="str">
        <f>IF('Data invoice'!R508=0,"",'Data invoice'!S508)</f>
        <v/>
      </c>
      <c r="J555" s="367" t="str">
        <f>IF('Data invoice'!S508=0,"",'Data invoice'!T508)</f>
        <v/>
      </c>
    </row>
    <row r="556" spans="1:10" s="414" customFormat="1" ht="15.75" customHeight="1">
      <c r="A556" s="284" t="str">
        <f>IF('Data invoice'!J509=0,"",'Data invoice'!K509)</f>
        <v/>
      </c>
      <c r="B556" s="284" t="str">
        <f>IF('Data invoice'!K509=0,"",'Data invoice'!L509)</f>
        <v/>
      </c>
      <c r="C556" s="284" t="str">
        <f>IF('Data invoice'!L509=0,"",'Data invoice'!M509)</f>
        <v/>
      </c>
      <c r="D556" s="284" t="str">
        <f>IF('Data invoice'!M509=0,"",'Data invoice'!N509)</f>
        <v/>
      </c>
      <c r="E556" s="284" t="str">
        <f>IF('Data invoice'!N509=0,"",'Data invoice'!O509)</f>
        <v/>
      </c>
      <c r="F556" s="284" t="str">
        <f>IF('Data invoice'!O509=0,"",'Data invoice'!P509)</f>
        <v/>
      </c>
      <c r="G556" s="284" t="str">
        <f>IF('Data invoice'!P509=0,"",'Data invoice'!Q509)</f>
        <v/>
      </c>
      <c r="H556" s="284" t="str">
        <f>IF('Data invoice'!Q509=0,"",'Data invoice'!R509)</f>
        <v/>
      </c>
      <c r="I556" s="320" t="str">
        <f>IF('Data invoice'!R509=0,"",'Data invoice'!S509)</f>
        <v/>
      </c>
      <c r="J556" s="367" t="str">
        <f>IF('Data invoice'!S509=0,"",'Data invoice'!T509)</f>
        <v/>
      </c>
    </row>
    <row r="557" spans="1:10" s="414" customFormat="1" ht="15.75" customHeight="1">
      <c r="A557" s="284" t="str">
        <f>IF('Data invoice'!J510=0,"",'Data invoice'!K510)</f>
        <v/>
      </c>
      <c r="B557" s="284" t="str">
        <f>IF('Data invoice'!K510=0,"",'Data invoice'!L510)</f>
        <v/>
      </c>
      <c r="C557" s="284" t="str">
        <f>IF('Data invoice'!L510=0,"",'Data invoice'!M510)</f>
        <v/>
      </c>
      <c r="D557" s="284" t="str">
        <f>IF('Data invoice'!M510=0,"",'Data invoice'!N510)</f>
        <v/>
      </c>
      <c r="E557" s="284" t="str">
        <f>IF('Data invoice'!N510=0,"",'Data invoice'!O510)</f>
        <v/>
      </c>
      <c r="F557" s="284" t="str">
        <f>IF('Data invoice'!O510=0,"",'Data invoice'!P510)</f>
        <v/>
      </c>
      <c r="G557" s="284" t="str">
        <f>IF('Data invoice'!P510=0,"",'Data invoice'!Q510)</f>
        <v/>
      </c>
      <c r="H557" s="284" t="str">
        <f>IF('Data invoice'!Q510=0,"",'Data invoice'!R510)</f>
        <v/>
      </c>
      <c r="I557" s="320" t="str">
        <f>IF('Data invoice'!R510=0,"",'Data invoice'!S510)</f>
        <v/>
      </c>
      <c r="J557" s="367" t="str">
        <f>IF('Data invoice'!S510=0,"",'Data invoice'!T510)</f>
        <v/>
      </c>
    </row>
    <row r="558" spans="1:10" s="414" customFormat="1" ht="15.75" customHeight="1">
      <c r="A558" s="284" t="str">
        <f>IF('Data invoice'!J511=0,"",'Data invoice'!K511)</f>
        <v/>
      </c>
      <c r="B558" s="284" t="str">
        <f>IF('Data invoice'!K511=0,"",'Data invoice'!L511)</f>
        <v/>
      </c>
      <c r="C558" s="284" t="str">
        <f>IF('Data invoice'!L511=0,"",'Data invoice'!M511)</f>
        <v/>
      </c>
      <c r="D558" s="284" t="str">
        <f>IF('Data invoice'!M511=0,"",'Data invoice'!N511)</f>
        <v/>
      </c>
      <c r="E558" s="284" t="str">
        <f>IF('Data invoice'!N511=0,"",'Data invoice'!O511)</f>
        <v/>
      </c>
      <c r="F558" s="284" t="str">
        <f>IF('Data invoice'!O511=0,"",'Data invoice'!P511)</f>
        <v/>
      </c>
      <c r="G558" s="284" t="str">
        <f>IF('Data invoice'!P511=0,"",'Data invoice'!Q511)</f>
        <v/>
      </c>
      <c r="H558" s="284" t="str">
        <f>IF('Data invoice'!Q511=0,"",'Data invoice'!R511)</f>
        <v/>
      </c>
      <c r="I558" s="320" t="str">
        <f>IF('Data invoice'!R511=0,"",'Data invoice'!S511)</f>
        <v/>
      </c>
      <c r="J558" s="367" t="str">
        <f>IF('Data invoice'!S511=0,"",'Data invoice'!T511)</f>
        <v/>
      </c>
    </row>
    <row r="559" spans="1:10" s="414" customFormat="1" ht="15.75" customHeight="1">
      <c r="A559" s="284" t="str">
        <f>IF('Data invoice'!J512=0,"",'Data invoice'!K512)</f>
        <v/>
      </c>
      <c r="B559" s="284" t="str">
        <f>IF('Data invoice'!K512=0,"",'Data invoice'!L512)</f>
        <v/>
      </c>
      <c r="C559" s="284" t="str">
        <f>IF('Data invoice'!L512=0,"",'Data invoice'!M512)</f>
        <v/>
      </c>
      <c r="D559" s="284" t="str">
        <f>IF('Data invoice'!M512=0,"",'Data invoice'!N512)</f>
        <v/>
      </c>
      <c r="E559" s="284" t="str">
        <f>IF('Data invoice'!N512=0,"",'Data invoice'!O512)</f>
        <v/>
      </c>
      <c r="F559" s="284" t="str">
        <f>IF('Data invoice'!O512=0,"",'Data invoice'!P512)</f>
        <v/>
      </c>
      <c r="G559" s="284" t="str">
        <f>IF('Data invoice'!P512=0,"",'Data invoice'!Q512)</f>
        <v/>
      </c>
      <c r="H559" s="284" t="str">
        <f>IF('Data invoice'!Q512=0,"",'Data invoice'!R512)</f>
        <v/>
      </c>
      <c r="I559" s="320" t="str">
        <f>IF('Data invoice'!R512=0,"",'Data invoice'!S512)</f>
        <v/>
      </c>
      <c r="J559" s="367" t="str">
        <f>IF('Data invoice'!S512=0,"",'Data invoice'!T512)</f>
        <v/>
      </c>
    </row>
    <row r="560" spans="1:10" s="414" customFormat="1" ht="15.75" customHeight="1">
      <c r="A560" s="284" t="str">
        <f>IF('Data invoice'!J513=0,"",'Data invoice'!K513)</f>
        <v/>
      </c>
      <c r="B560" s="284" t="str">
        <f>IF('Data invoice'!K513=0,"",'Data invoice'!L513)</f>
        <v/>
      </c>
      <c r="C560" s="284" t="str">
        <f>IF('Data invoice'!L513=0,"",'Data invoice'!M513)</f>
        <v/>
      </c>
      <c r="D560" s="284" t="str">
        <f>IF('Data invoice'!M513=0,"",'Data invoice'!N513)</f>
        <v/>
      </c>
      <c r="E560" s="284" t="str">
        <f>IF('Data invoice'!N513=0,"",'Data invoice'!O513)</f>
        <v/>
      </c>
      <c r="F560" s="284" t="str">
        <f>IF('Data invoice'!O513=0,"",'Data invoice'!P513)</f>
        <v/>
      </c>
      <c r="G560" s="284" t="str">
        <f>IF('Data invoice'!P513=0,"",'Data invoice'!Q513)</f>
        <v/>
      </c>
      <c r="H560" s="284" t="str">
        <f>IF('Data invoice'!Q513=0,"",'Data invoice'!R513)</f>
        <v/>
      </c>
      <c r="I560" s="320" t="str">
        <f>IF('Data invoice'!R513=0,"",'Data invoice'!S513)</f>
        <v/>
      </c>
      <c r="J560" s="367" t="str">
        <f>IF('Data invoice'!S513=0,"",'Data invoice'!T513)</f>
        <v/>
      </c>
    </row>
    <row r="561" spans="1:10" s="414" customFormat="1" ht="15.75" customHeight="1">
      <c r="A561" s="284" t="str">
        <f>IF('Data invoice'!J514=0,"",'Data invoice'!K514)</f>
        <v/>
      </c>
      <c r="B561" s="284" t="str">
        <f>IF('Data invoice'!K514=0,"",'Data invoice'!L514)</f>
        <v/>
      </c>
      <c r="C561" s="284" t="str">
        <f>IF('Data invoice'!L514=0,"",'Data invoice'!M514)</f>
        <v/>
      </c>
      <c r="D561" s="284" t="str">
        <f>IF('Data invoice'!M514=0,"",'Data invoice'!N514)</f>
        <v/>
      </c>
      <c r="E561" s="284" t="str">
        <f>IF('Data invoice'!N514=0,"",'Data invoice'!O514)</f>
        <v/>
      </c>
      <c r="F561" s="284" t="str">
        <f>IF('Data invoice'!O514=0,"",'Data invoice'!P514)</f>
        <v/>
      </c>
      <c r="G561" s="284" t="str">
        <f>IF('Data invoice'!P514=0,"",'Data invoice'!Q514)</f>
        <v/>
      </c>
      <c r="H561" s="284" t="str">
        <f>IF('Data invoice'!Q514=0,"",'Data invoice'!R514)</f>
        <v/>
      </c>
      <c r="I561" s="320" t="str">
        <f>IF('Data invoice'!R514=0,"",'Data invoice'!S514)</f>
        <v/>
      </c>
      <c r="J561" s="367" t="str">
        <f>IF('Data invoice'!S514=0,"",'Data invoice'!T514)</f>
        <v/>
      </c>
    </row>
    <row r="562" spans="1:10" s="414" customFormat="1" ht="15.75" customHeight="1">
      <c r="A562" s="284" t="str">
        <f>IF('Data invoice'!J515=0,"",'Data invoice'!K515)</f>
        <v/>
      </c>
      <c r="B562" s="284" t="str">
        <f>IF('Data invoice'!K515=0,"",'Data invoice'!L515)</f>
        <v/>
      </c>
      <c r="C562" s="284" t="str">
        <f>IF('Data invoice'!L515=0,"",'Data invoice'!M515)</f>
        <v/>
      </c>
      <c r="D562" s="284" t="str">
        <f>IF('Data invoice'!M515=0,"",'Data invoice'!N515)</f>
        <v/>
      </c>
      <c r="E562" s="284" t="str">
        <f>IF('Data invoice'!N515=0,"",'Data invoice'!O515)</f>
        <v/>
      </c>
      <c r="F562" s="284" t="str">
        <f>IF('Data invoice'!O515=0,"",'Data invoice'!P515)</f>
        <v/>
      </c>
      <c r="G562" s="284" t="str">
        <f>IF('Data invoice'!P515=0,"",'Data invoice'!Q515)</f>
        <v/>
      </c>
      <c r="H562" s="284" t="str">
        <f>IF('Data invoice'!Q515=0,"",'Data invoice'!R515)</f>
        <v/>
      </c>
      <c r="I562" s="320" t="str">
        <f>IF('Data invoice'!R515=0,"",'Data invoice'!S515)</f>
        <v/>
      </c>
      <c r="J562" s="367" t="str">
        <f>IF('Data invoice'!S515=0,"",'Data invoice'!T515)</f>
        <v/>
      </c>
    </row>
    <row r="563" spans="1:10" s="414" customFormat="1" ht="15.75" customHeight="1">
      <c r="A563" s="284" t="str">
        <f>IF('Data invoice'!J516=0,"",'Data invoice'!K516)</f>
        <v/>
      </c>
      <c r="B563" s="284" t="str">
        <f>IF('Data invoice'!K516=0,"",'Data invoice'!L516)</f>
        <v/>
      </c>
      <c r="C563" s="284" t="str">
        <f>IF('Data invoice'!L516=0,"",'Data invoice'!M516)</f>
        <v/>
      </c>
      <c r="D563" s="284" t="str">
        <f>IF('Data invoice'!M516=0,"",'Data invoice'!N516)</f>
        <v/>
      </c>
      <c r="E563" s="284" t="str">
        <f>IF('Data invoice'!N516=0,"",'Data invoice'!O516)</f>
        <v/>
      </c>
      <c r="F563" s="284" t="str">
        <f>IF('Data invoice'!O516=0,"",'Data invoice'!P516)</f>
        <v/>
      </c>
      <c r="G563" s="284" t="str">
        <f>IF('Data invoice'!P516=0,"",'Data invoice'!Q516)</f>
        <v/>
      </c>
      <c r="H563" s="284" t="str">
        <f>IF('Data invoice'!Q516=0,"",'Data invoice'!R516)</f>
        <v/>
      </c>
      <c r="I563" s="320" t="str">
        <f>IF('Data invoice'!R516=0,"",'Data invoice'!S516)</f>
        <v/>
      </c>
      <c r="J563" s="367" t="str">
        <f>IF('Data invoice'!S516=0,"",'Data invoice'!T516)</f>
        <v/>
      </c>
    </row>
    <row r="564" spans="1:10" s="414" customFormat="1" ht="15.75" customHeight="1">
      <c r="A564" s="284" t="str">
        <f>IF('Data invoice'!J517=0,"",'Data invoice'!K517)</f>
        <v/>
      </c>
      <c r="B564" s="284" t="str">
        <f>IF('Data invoice'!K517=0,"",'Data invoice'!L517)</f>
        <v/>
      </c>
      <c r="C564" s="284" t="str">
        <f>IF('Data invoice'!L517=0,"",'Data invoice'!M517)</f>
        <v/>
      </c>
      <c r="D564" s="284" t="str">
        <f>IF('Data invoice'!M517=0,"",'Data invoice'!N517)</f>
        <v/>
      </c>
      <c r="E564" s="284" t="str">
        <f>IF('Data invoice'!N517=0,"",'Data invoice'!O517)</f>
        <v/>
      </c>
      <c r="F564" s="284" t="str">
        <f>IF('Data invoice'!O517=0,"",'Data invoice'!P517)</f>
        <v/>
      </c>
      <c r="G564" s="284" t="str">
        <f>IF('Data invoice'!P517=0,"",'Data invoice'!Q517)</f>
        <v/>
      </c>
      <c r="H564" s="284" t="str">
        <f>IF('Data invoice'!Q517=0,"",'Data invoice'!R517)</f>
        <v/>
      </c>
      <c r="I564" s="320" t="str">
        <f>IF('Data invoice'!R517=0,"",'Data invoice'!S517)</f>
        <v/>
      </c>
      <c r="J564" s="367" t="str">
        <f>IF('Data invoice'!S517=0,"",'Data invoice'!T517)</f>
        <v/>
      </c>
    </row>
    <row r="565" spans="1:10" s="414" customFormat="1" ht="15.75" customHeight="1">
      <c r="A565" s="284" t="str">
        <f>IF('Data invoice'!J518=0,"",'Data invoice'!K518)</f>
        <v/>
      </c>
      <c r="B565" s="284" t="str">
        <f>IF('Data invoice'!K518=0,"",'Data invoice'!L518)</f>
        <v/>
      </c>
      <c r="C565" s="284" t="str">
        <f>IF('Data invoice'!L518=0,"",'Data invoice'!M518)</f>
        <v/>
      </c>
      <c r="D565" s="284" t="str">
        <f>IF('Data invoice'!M518=0,"",'Data invoice'!N518)</f>
        <v/>
      </c>
      <c r="E565" s="284" t="str">
        <f>IF('Data invoice'!N518=0,"",'Data invoice'!O518)</f>
        <v/>
      </c>
      <c r="F565" s="284" t="str">
        <f>IF('Data invoice'!O518=0,"",'Data invoice'!P518)</f>
        <v/>
      </c>
      <c r="G565" s="284" t="str">
        <f>IF('Data invoice'!P518=0,"",'Data invoice'!Q518)</f>
        <v/>
      </c>
      <c r="H565" s="284" t="str">
        <f>IF('Data invoice'!Q518=0,"",'Data invoice'!R518)</f>
        <v/>
      </c>
      <c r="I565" s="320" t="str">
        <f>IF('Data invoice'!R518=0,"",'Data invoice'!S518)</f>
        <v/>
      </c>
      <c r="J565" s="367" t="str">
        <f>IF('Data invoice'!S518=0,"",'Data invoice'!T518)</f>
        <v/>
      </c>
    </row>
    <row r="566" spans="1:10" s="414" customFormat="1" ht="15.75" customHeight="1">
      <c r="A566" s="284" t="str">
        <f>IF('Data invoice'!J519=0,"",'Data invoice'!K519)</f>
        <v/>
      </c>
      <c r="B566" s="284" t="str">
        <f>IF('Data invoice'!K519=0,"",'Data invoice'!L519)</f>
        <v/>
      </c>
      <c r="C566" s="284" t="str">
        <f>IF('Data invoice'!L519=0,"",'Data invoice'!M519)</f>
        <v/>
      </c>
      <c r="D566" s="284" t="str">
        <f>IF('Data invoice'!M519=0,"",'Data invoice'!N519)</f>
        <v/>
      </c>
      <c r="E566" s="284" t="str">
        <f>IF('Data invoice'!N519=0,"",'Data invoice'!O519)</f>
        <v/>
      </c>
      <c r="F566" s="284" t="str">
        <f>IF('Data invoice'!O519=0,"",'Data invoice'!P519)</f>
        <v/>
      </c>
      <c r="G566" s="284" t="str">
        <f>IF('Data invoice'!P519=0,"",'Data invoice'!Q519)</f>
        <v/>
      </c>
      <c r="H566" s="284" t="str">
        <f>IF('Data invoice'!Q519=0,"",'Data invoice'!R519)</f>
        <v/>
      </c>
      <c r="I566" s="320" t="str">
        <f>IF('Data invoice'!R519=0,"",'Data invoice'!S519)</f>
        <v/>
      </c>
      <c r="J566" s="367" t="str">
        <f>IF('Data invoice'!S519=0,"",'Data invoice'!T519)</f>
        <v/>
      </c>
    </row>
    <row r="567" spans="1:10" s="414" customFormat="1" ht="15.75" customHeight="1">
      <c r="A567" s="284" t="str">
        <f>IF('Data invoice'!J520=0,"",'Data invoice'!K520)</f>
        <v/>
      </c>
      <c r="B567" s="284" t="str">
        <f>IF('Data invoice'!K520=0,"",'Data invoice'!L520)</f>
        <v/>
      </c>
      <c r="C567" s="284" t="str">
        <f>IF('Data invoice'!L520=0,"",'Data invoice'!M520)</f>
        <v/>
      </c>
      <c r="D567" s="284" t="str">
        <f>IF('Data invoice'!M520=0,"",'Data invoice'!N520)</f>
        <v/>
      </c>
      <c r="E567" s="284" t="str">
        <f>IF('Data invoice'!N520=0,"",'Data invoice'!O520)</f>
        <v/>
      </c>
      <c r="F567" s="284" t="str">
        <f>IF('Data invoice'!O520=0,"",'Data invoice'!P520)</f>
        <v/>
      </c>
      <c r="G567" s="284" t="str">
        <f>IF('Data invoice'!P520=0,"",'Data invoice'!Q520)</f>
        <v/>
      </c>
      <c r="H567" s="284" t="str">
        <f>IF('Data invoice'!Q520=0,"",'Data invoice'!R520)</f>
        <v/>
      </c>
      <c r="I567" s="320" t="str">
        <f>IF('Data invoice'!R520=0,"",'Data invoice'!S520)</f>
        <v/>
      </c>
      <c r="J567" s="367" t="str">
        <f>IF('Data invoice'!S520=0,"",'Data invoice'!T520)</f>
        <v/>
      </c>
    </row>
    <row r="568" spans="1:10" s="414" customFormat="1" ht="15.75" customHeight="1">
      <c r="A568" s="284" t="str">
        <f>IF('Data invoice'!J521=0,"",'Data invoice'!K521)</f>
        <v/>
      </c>
      <c r="B568" s="284" t="str">
        <f>IF('Data invoice'!K521=0,"",'Data invoice'!L521)</f>
        <v/>
      </c>
      <c r="C568" s="284" t="str">
        <f>IF('Data invoice'!L521=0,"",'Data invoice'!M521)</f>
        <v/>
      </c>
      <c r="D568" s="284" t="str">
        <f>IF('Data invoice'!M521=0,"",'Data invoice'!N521)</f>
        <v/>
      </c>
      <c r="E568" s="284" t="str">
        <f>IF('Data invoice'!N521=0,"",'Data invoice'!O521)</f>
        <v/>
      </c>
      <c r="F568" s="284" t="str">
        <f>IF('Data invoice'!O521=0,"",'Data invoice'!P521)</f>
        <v/>
      </c>
      <c r="G568" s="284" t="str">
        <f>IF('Data invoice'!P521=0,"",'Data invoice'!Q521)</f>
        <v/>
      </c>
      <c r="H568" s="284" t="str">
        <f>IF('Data invoice'!Q521=0,"",'Data invoice'!R521)</f>
        <v/>
      </c>
      <c r="I568" s="320" t="str">
        <f>IF('Data invoice'!R521=0,"",'Data invoice'!S521)</f>
        <v/>
      </c>
      <c r="J568" s="367" t="str">
        <f>IF('Data invoice'!S521=0,"",'Data invoice'!T521)</f>
        <v/>
      </c>
    </row>
    <row r="569" spans="1:10" s="414" customFormat="1" ht="15.75" customHeight="1">
      <c r="A569" s="284" t="str">
        <f>IF('Data invoice'!J522=0,"",'Data invoice'!K522)</f>
        <v/>
      </c>
      <c r="B569" s="284" t="str">
        <f>IF('Data invoice'!K522=0,"",'Data invoice'!L522)</f>
        <v/>
      </c>
      <c r="C569" s="284" t="str">
        <f>IF('Data invoice'!L522=0,"",'Data invoice'!M522)</f>
        <v/>
      </c>
      <c r="D569" s="284" t="str">
        <f>IF('Data invoice'!M522=0,"",'Data invoice'!N522)</f>
        <v/>
      </c>
      <c r="E569" s="284" t="str">
        <f>IF('Data invoice'!N522=0,"",'Data invoice'!O522)</f>
        <v/>
      </c>
      <c r="F569" s="284" t="str">
        <f>IF('Data invoice'!O522=0,"",'Data invoice'!P522)</f>
        <v/>
      </c>
      <c r="G569" s="284" t="str">
        <f>IF('Data invoice'!P522=0,"",'Data invoice'!Q522)</f>
        <v/>
      </c>
      <c r="H569" s="284" t="str">
        <f>IF('Data invoice'!Q522=0,"",'Data invoice'!R522)</f>
        <v/>
      </c>
      <c r="I569" s="320" t="str">
        <f>IF('Data invoice'!R522=0,"",'Data invoice'!S522)</f>
        <v/>
      </c>
      <c r="J569" s="367" t="str">
        <f>IF('Data invoice'!S522=0,"",'Data invoice'!T522)</f>
        <v/>
      </c>
    </row>
    <row r="570" spans="1:10" s="414" customFormat="1" ht="15.75" customHeight="1">
      <c r="A570" s="284" t="str">
        <f>IF('Data invoice'!J523=0,"",'Data invoice'!K523)</f>
        <v/>
      </c>
      <c r="B570" s="284" t="str">
        <f>IF('Data invoice'!K523=0,"",'Data invoice'!L523)</f>
        <v/>
      </c>
      <c r="C570" s="284" t="str">
        <f>IF('Data invoice'!L523=0,"",'Data invoice'!M523)</f>
        <v/>
      </c>
      <c r="D570" s="284" t="str">
        <f>IF('Data invoice'!M523=0,"",'Data invoice'!N523)</f>
        <v/>
      </c>
      <c r="E570" s="284" t="str">
        <f>IF('Data invoice'!N523=0,"",'Data invoice'!O523)</f>
        <v/>
      </c>
      <c r="F570" s="284" t="str">
        <f>IF('Data invoice'!O523=0,"",'Data invoice'!P523)</f>
        <v/>
      </c>
      <c r="G570" s="284" t="str">
        <f>IF('Data invoice'!P523=0,"",'Data invoice'!Q523)</f>
        <v/>
      </c>
      <c r="H570" s="284" t="str">
        <f>IF('Data invoice'!Q523=0,"",'Data invoice'!R523)</f>
        <v/>
      </c>
      <c r="I570" s="320" t="str">
        <f>IF('Data invoice'!R523=0,"",'Data invoice'!S523)</f>
        <v/>
      </c>
      <c r="J570" s="367" t="str">
        <f>IF('Data invoice'!S523=0,"",'Data invoice'!T523)</f>
        <v/>
      </c>
    </row>
    <row r="571" spans="1:10" s="414" customFormat="1" ht="15.75" customHeight="1">
      <c r="A571" s="284" t="str">
        <f>IF('Data invoice'!J524=0,"",'Data invoice'!K524)</f>
        <v/>
      </c>
      <c r="B571" s="284" t="str">
        <f>IF('Data invoice'!K524=0,"",'Data invoice'!L524)</f>
        <v/>
      </c>
      <c r="C571" s="284" t="str">
        <f>IF('Data invoice'!L524=0,"",'Data invoice'!M524)</f>
        <v/>
      </c>
      <c r="D571" s="284" t="str">
        <f>IF('Data invoice'!M524=0,"",'Data invoice'!N524)</f>
        <v/>
      </c>
      <c r="E571" s="284" t="str">
        <f>IF('Data invoice'!N524=0,"",'Data invoice'!O524)</f>
        <v/>
      </c>
      <c r="F571" s="284" t="str">
        <f>IF('Data invoice'!O524=0,"",'Data invoice'!P524)</f>
        <v/>
      </c>
      <c r="G571" s="284" t="str">
        <f>IF('Data invoice'!P524=0,"",'Data invoice'!Q524)</f>
        <v/>
      </c>
      <c r="H571" s="284" t="str">
        <f>IF('Data invoice'!Q524=0,"",'Data invoice'!R524)</f>
        <v/>
      </c>
      <c r="I571" s="320" t="str">
        <f>IF('Data invoice'!R524=0,"",'Data invoice'!S524)</f>
        <v/>
      </c>
      <c r="J571" s="367" t="str">
        <f>IF('Data invoice'!S524=0,"",'Data invoice'!T524)</f>
        <v/>
      </c>
    </row>
    <row r="572" spans="1:10" s="414" customFormat="1" ht="15.75" customHeight="1">
      <c r="A572" s="284" t="str">
        <f>IF('Data invoice'!J525=0,"",'Data invoice'!K525)</f>
        <v/>
      </c>
      <c r="B572" s="284" t="str">
        <f>IF('Data invoice'!K525=0,"",'Data invoice'!L525)</f>
        <v/>
      </c>
      <c r="C572" s="284" t="str">
        <f>IF('Data invoice'!L525=0,"",'Data invoice'!M525)</f>
        <v/>
      </c>
      <c r="D572" s="284" t="str">
        <f>IF('Data invoice'!M525=0,"",'Data invoice'!N525)</f>
        <v/>
      </c>
      <c r="E572" s="284" t="str">
        <f>IF('Data invoice'!N525=0,"",'Data invoice'!O525)</f>
        <v/>
      </c>
      <c r="F572" s="284" t="str">
        <f>IF('Data invoice'!O525=0,"",'Data invoice'!P525)</f>
        <v/>
      </c>
      <c r="G572" s="284" t="str">
        <f>IF('Data invoice'!P525=0,"",'Data invoice'!Q525)</f>
        <v/>
      </c>
      <c r="H572" s="284" t="str">
        <f>IF('Data invoice'!Q525=0,"",'Data invoice'!R525)</f>
        <v/>
      </c>
      <c r="I572" s="320" t="str">
        <f>IF('Data invoice'!R525=0,"",'Data invoice'!S525)</f>
        <v/>
      </c>
      <c r="J572" s="367" t="str">
        <f>IF('Data invoice'!S525=0,"",'Data invoice'!T525)</f>
        <v/>
      </c>
    </row>
    <row r="573" spans="1:10" s="414" customFormat="1" ht="15.75" customHeight="1">
      <c r="A573" s="284" t="str">
        <f>IF('Data invoice'!J526=0,"",'Data invoice'!K526)</f>
        <v/>
      </c>
      <c r="B573" s="284" t="str">
        <f>IF('Data invoice'!K526=0,"",'Data invoice'!L526)</f>
        <v/>
      </c>
      <c r="C573" s="284" t="str">
        <f>IF('Data invoice'!L526=0,"",'Data invoice'!M526)</f>
        <v/>
      </c>
      <c r="D573" s="284" t="str">
        <f>IF('Data invoice'!M526=0,"",'Data invoice'!N526)</f>
        <v/>
      </c>
      <c r="E573" s="284" t="str">
        <f>IF('Data invoice'!N526=0,"",'Data invoice'!O526)</f>
        <v/>
      </c>
      <c r="F573" s="284" t="str">
        <f>IF('Data invoice'!O526=0,"",'Data invoice'!P526)</f>
        <v/>
      </c>
      <c r="G573" s="284" t="str">
        <f>IF('Data invoice'!P526=0,"",'Data invoice'!Q526)</f>
        <v/>
      </c>
      <c r="H573" s="284" t="str">
        <f>IF('Data invoice'!Q526=0,"",'Data invoice'!R526)</f>
        <v/>
      </c>
      <c r="I573" s="320" t="str">
        <f>IF('Data invoice'!R526=0,"",'Data invoice'!S526)</f>
        <v/>
      </c>
      <c r="J573" s="367" t="str">
        <f>IF('Data invoice'!S526=0,"",'Data invoice'!T526)</f>
        <v/>
      </c>
    </row>
    <row r="574" spans="1:10" s="414" customFormat="1" ht="15.75" customHeight="1">
      <c r="A574" s="284" t="str">
        <f>IF('Data invoice'!J527=0,"",'Data invoice'!K527)</f>
        <v/>
      </c>
      <c r="B574" s="284" t="str">
        <f>IF('Data invoice'!K527=0,"",'Data invoice'!L527)</f>
        <v/>
      </c>
      <c r="C574" s="284" t="str">
        <f>IF('Data invoice'!L527=0,"",'Data invoice'!M527)</f>
        <v/>
      </c>
      <c r="D574" s="284" t="str">
        <f>IF('Data invoice'!M527=0,"",'Data invoice'!N527)</f>
        <v/>
      </c>
      <c r="E574" s="284" t="str">
        <f>IF('Data invoice'!N527=0,"",'Data invoice'!O527)</f>
        <v/>
      </c>
      <c r="F574" s="284" t="str">
        <f>IF('Data invoice'!O527=0,"",'Data invoice'!P527)</f>
        <v/>
      </c>
      <c r="G574" s="284" t="str">
        <f>IF('Data invoice'!P527=0,"",'Data invoice'!Q527)</f>
        <v/>
      </c>
      <c r="H574" s="284" t="str">
        <f>IF('Data invoice'!Q527=0,"",'Data invoice'!R527)</f>
        <v/>
      </c>
      <c r="I574" s="320" t="str">
        <f>IF('Data invoice'!R527=0,"",'Data invoice'!S527)</f>
        <v/>
      </c>
      <c r="J574" s="367" t="str">
        <f>IF('Data invoice'!S527=0,"",'Data invoice'!T527)</f>
        <v/>
      </c>
    </row>
    <row r="575" spans="1:10" s="414" customFormat="1" ht="15.75" customHeight="1">
      <c r="A575" s="284" t="str">
        <f>IF('Data invoice'!J528=0,"",'Data invoice'!K528)</f>
        <v/>
      </c>
      <c r="B575" s="284" t="str">
        <f>IF('Data invoice'!K528=0,"",'Data invoice'!L528)</f>
        <v/>
      </c>
      <c r="C575" s="284" t="str">
        <f>IF('Data invoice'!L528=0,"",'Data invoice'!M528)</f>
        <v/>
      </c>
      <c r="D575" s="284" t="str">
        <f>IF('Data invoice'!M528=0,"",'Data invoice'!N528)</f>
        <v/>
      </c>
      <c r="E575" s="284" t="str">
        <f>IF('Data invoice'!N528=0,"",'Data invoice'!O528)</f>
        <v/>
      </c>
      <c r="F575" s="284" t="str">
        <f>IF('Data invoice'!O528=0,"",'Data invoice'!P528)</f>
        <v/>
      </c>
      <c r="G575" s="284" t="str">
        <f>IF('Data invoice'!P528=0,"",'Data invoice'!Q528)</f>
        <v/>
      </c>
      <c r="H575" s="284" t="str">
        <f>IF('Data invoice'!Q528=0,"",'Data invoice'!R528)</f>
        <v/>
      </c>
      <c r="I575" s="320" t="str">
        <f>IF('Data invoice'!R528=0,"",'Data invoice'!S528)</f>
        <v/>
      </c>
      <c r="J575" s="367" t="str">
        <f>IF('Data invoice'!S528=0,"",'Data invoice'!T528)</f>
        <v/>
      </c>
    </row>
    <row r="576" spans="1:10" s="414" customFormat="1" ht="15.75" customHeight="1">
      <c r="A576" s="284" t="str">
        <f>IF('Data invoice'!J529=0,"",'Data invoice'!K529)</f>
        <v/>
      </c>
      <c r="B576" s="284" t="str">
        <f>IF('Data invoice'!K529=0,"",'Data invoice'!L529)</f>
        <v/>
      </c>
      <c r="C576" s="284" t="str">
        <f>IF('Data invoice'!L529=0,"",'Data invoice'!M529)</f>
        <v/>
      </c>
      <c r="D576" s="284" t="str">
        <f>IF('Data invoice'!M529=0,"",'Data invoice'!N529)</f>
        <v/>
      </c>
      <c r="E576" s="284" t="str">
        <f>IF('Data invoice'!N529=0,"",'Data invoice'!O529)</f>
        <v/>
      </c>
      <c r="F576" s="284" t="str">
        <f>IF('Data invoice'!O529=0,"",'Data invoice'!P529)</f>
        <v/>
      </c>
      <c r="G576" s="284" t="str">
        <f>IF('Data invoice'!P529=0,"",'Data invoice'!Q529)</f>
        <v/>
      </c>
      <c r="H576" s="284" t="str">
        <f>IF('Data invoice'!Q529=0,"",'Data invoice'!R529)</f>
        <v/>
      </c>
      <c r="I576" s="320" t="str">
        <f>IF('Data invoice'!R529=0,"",'Data invoice'!S529)</f>
        <v/>
      </c>
      <c r="J576" s="367" t="str">
        <f>IF('Data invoice'!S529=0,"",'Data invoice'!T529)</f>
        <v/>
      </c>
    </row>
    <row r="577" spans="1:10" s="414" customFormat="1" ht="15.75" customHeight="1">
      <c r="A577" s="284" t="str">
        <f>IF('Data invoice'!J530=0,"",'Data invoice'!K530)</f>
        <v/>
      </c>
      <c r="B577" s="284" t="str">
        <f>IF('Data invoice'!K530=0,"",'Data invoice'!L530)</f>
        <v/>
      </c>
      <c r="C577" s="284" t="str">
        <f>IF('Data invoice'!L530=0,"",'Data invoice'!M530)</f>
        <v/>
      </c>
      <c r="D577" s="284" t="str">
        <f>IF('Data invoice'!M530=0,"",'Data invoice'!N530)</f>
        <v/>
      </c>
      <c r="E577" s="284" t="str">
        <f>IF('Data invoice'!N530=0,"",'Data invoice'!O530)</f>
        <v/>
      </c>
      <c r="F577" s="284" t="str">
        <f>IF('Data invoice'!O530=0,"",'Data invoice'!P530)</f>
        <v/>
      </c>
      <c r="G577" s="284" t="str">
        <f>IF('Data invoice'!P530=0,"",'Data invoice'!Q530)</f>
        <v/>
      </c>
      <c r="H577" s="284" t="str">
        <f>IF('Data invoice'!Q530=0,"",'Data invoice'!R530)</f>
        <v/>
      </c>
      <c r="I577" s="320" t="str">
        <f>IF('Data invoice'!R530=0,"",'Data invoice'!S530)</f>
        <v/>
      </c>
      <c r="J577" s="367" t="str">
        <f>IF('Data invoice'!S530=0,"",'Data invoice'!T530)</f>
        <v/>
      </c>
    </row>
    <row r="578" spans="1:10" s="414" customFormat="1" ht="15.75" customHeight="1">
      <c r="A578" s="284" t="str">
        <f>IF('Data invoice'!J531=0,"",'Data invoice'!K531)</f>
        <v/>
      </c>
      <c r="B578" s="284" t="str">
        <f>IF('Data invoice'!K531=0,"",'Data invoice'!L531)</f>
        <v/>
      </c>
      <c r="C578" s="284" t="str">
        <f>IF('Data invoice'!L531=0,"",'Data invoice'!M531)</f>
        <v/>
      </c>
      <c r="D578" s="284" t="str">
        <f>IF('Data invoice'!M531=0,"",'Data invoice'!N531)</f>
        <v/>
      </c>
      <c r="E578" s="284" t="str">
        <f>IF('Data invoice'!N531=0,"",'Data invoice'!O531)</f>
        <v/>
      </c>
      <c r="F578" s="284" t="str">
        <f>IF('Data invoice'!O531=0,"",'Data invoice'!P531)</f>
        <v/>
      </c>
      <c r="G578" s="284" t="str">
        <f>IF('Data invoice'!P531=0,"",'Data invoice'!Q531)</f>
        <v/>
      </c>
      <c r="H578" s="284" t="str">
        <f>IF('Data invoice'!Q531=0,"",'Data invoice'!R531)</f>
        <v/>
      </c>
      <c r="I578" s="320" t="str">
        <f>IF('Data invoice'!R531=0,"",'Data invoice'!S531)</f>
        <v/>
      </c>
      <c r="J578" s="367" t="str">
        <f>IF('Data invoice'!S531=0,"",'Data invoice'!T531)</f>
        <v/>
      </c>
    </row>
    <row r="579" spans="1:10" s="414" customFormat="1" ht="15.75" customHeight="1">
      <c r="A579" s="284" t="str">
        <f>IF('Data invoice'!J532=0,"",'Data invoice'!K532)</f>
        <v/>
      </c>
      <c r="B579" s="284" t="str">
        <f>IF('Data invoice'!K532=0,"",'Data invoice'!L532)</f>
        <v/>
      </c>
      <c r="C579" s="284" t="str">
        <f>IF('Data invoice'!L532=0,"",'Data invoice'!M532)</f>
        <v/>
      </c>
      <c r="D579" s="284" t="str">
        <f>IF('Data invoice'!M532=0,"",'Data invoice'!N532)</f>
        <v/>
      </c>
      <c r="E579" s="284" t="str">
        <f>IF('Data invoice'!N532=0,"",'Data invoice'!O532)</f>
        <v/>
      </c>
      <c r="F579" s="284" t="str">
        <f>IF('Data invoice'!O532=0,"",'Data invoice'!P532)</f>
        <v/>
      </c>
      <c r="G579" s="284" t="str">
        <f>IF('Data invoice'!P532=0,"",'Data invoice'!Q532)</f>
        <v/>
      </c>
      <c r="H579" s="284" t="str">
        <f>IF('Data invoice'!Q532=0,"",'Data invoice'!R532)</f>
        <v/>
      </c>
      <c r="I579" s="320" t="str">
        <f>IF('Data invoice'!R532=0,"",'Data invoice'!S532)</f>
        <v/>
      </c>
      <c r="J579" s="367" t="str">
        <f>IF('Data invoice'!S532=0,"",'Data invoice'!T532)</f>
        <v/>
      </c>
    </row>
    <row r="580" spans="1:10" s="414" customFormat="1" ht="15.75" customHeight="1">
      <c r="A580" s="284" t="str">
        <f>IF('Data invoice'!J533=0,"",'Data invoice'!K533)</f>
        <v/>
      </c>
      <c r="B580" s="284" t="str">
        <f>IF('Data invoice'!K533=0,"",'Data invoice'!L533)</f>
        <v/>
      </c>
      <c r="C580" s="284" t="str">
        <f>IF('Data invoice'!L533=0,"",'Data invoice'!M533)</f>
        <v/>
      </c>
      <c r="D580" s="284" t="str">
        <f>IF('Data invoice'!M533=0,"",'Data invoice'!N533)</f>
        <v/>
      </c>
      <c r="E580" s="284" t="str">
        <f>IF('Data invoice'!N533=0,"",'Data invoice'!O533)</f>
        <v/>
      </c>
      <c r="F580" s="284" t="str">
        <f>IF('Data invoice'!O533=0,"",'Data invoice'!P533)</f>
        <v/>
      </c>
      <c r="G580" s="284" t="str">
        <f>IF('Data invoice'!P533=0,"",'Data invoice'!Q533)</f>
        <v/>
      </c>
      <c r="H580" s="284" t="str">
        <f>IF('Data invoice'!Q533=0,"",'Data invoice'!R533)</f>
        <v/>
      </c>
      <c r="I580" s="320" t="str">
        <f>IF('Data invoice'!R533=0,"",'Data invoice'!S533)</f>
        <v/>
      </c>
      <c r="J580" s="367" t="str">
        <f>IF('Data invoice'!S533=0,"",'Data invoice'!T533)</f>
        <v/>
      </c>
    </row>
    <row r="581" spans="1:10" s="414" customFormat="1" ht="15.75" customHeight="1">
      <c r="A581" s="284" t="str">
        <f>IF('Data invoice'!J534=0,"",'Data invoice'!K534)</f>
        <v/>
      </c>
      <c r="B581" s="284" t="str">
        <f>IF('Data invoice'!K534=0,"",'Data invoice'!L534)</f>
        <v/>
      </c>
      <c r="C581" s="284" t="str">
        <f>IF('Data invoice'!L534=0,"",'Data invoice'!M534)</f>
        <v/>
      </c>
      <c r="D581" s="284" t="str">
        <f>IF('Data invoice'!M534=0,"",'Data invoice'!N534)</f>
        <v/>
      </c>
      <c r="E581" s="284" t="str">
        <f>IF('Data invoice'!N534=0,"",'Data invoice'!O534)</f>
        <v/>
      </c>
      <c r="F581" s="284" t="str">
        <f>IF('Data invoice'!O534=0,"",'Data invoice'!P534)</f>
        <v/>
      </c>
      <c r="G581" s="284" t="str">
        <f>IF('Data invoice'!P534=0,"",'Data invoice'!Q534)</f>
        <v/>
      </c>
      <c r="H581" s="284" t="str">
        <f>IF('Data invoice'!Q534=0,"",'Data invoice'!R534)</f>
        <v/>
      </c>
      <c r="I581" s="320" t="str">
        <f>IF('Data invoice'!R534=0,"",'Data invoice'!S534)</f>
        <v/>
      </c>
      <c r="J581" s="367" t="str">
        <f>IF('Data invoice'!S534=0,"",'Data invoice'!T534)</f>
        <v/>
      </c>
    </row>
    <row r="582" spans="1:10" s="414" customFormat="1" ht="15.75" customHeight="1">
      <c r="A582" s="284" t="str">
        <f>IF('Data invoice'!J535=0,"",'Data invoice'!K535)</f>
        <v/>
      </c>
      <c r="B582" s="284" t="str">
        <f>IF('Data invoice'!K535=0,"",'Data invoice'!L535)</f>
        <v/>
      </c>
      <c r="C582" s="284" t="str">
        <f>IF('Data invoice'!L535=0,"",'Data invoice'!M535)</f>
        <v/>
      </c>
      <c r="D582" s="284" t="str">
        <f>IF('Data invoice'!M535=0,"",'Data invoice'!N535)</f>
        <v/>
      </c>
      <c r="E582" s="284" t="str">
        <f>IF('Data invoice'!N535=0,"",'Data invoice'!O535)</f>
        <v/>
      </c>
      <c r="F582" s="284" t="str">
        <f>IF('Data invoice'!O535=0,"",'Data invoice'!P535)</f>
        <v/>
      </c>
      <c r="G582" s="284" t="str">
        <f>IF('Data invoice'!P535=0,"",'Data invoice'!Q535)</f>
        <v/>
      </c>
      <c r="H582" s="284" t="str">
        <f>IF('Data invoice'!Q535=0,"",'Data invoice'!R535)</f>
        <v/>
      </c>
      <c r="I582" s="320" t="str">
        <f>IF('Data invoice'!R535=0,"",'Data invoice'!S535)</f>
        <v/>
      </c>
      <c r="J582" s="367" t="str">
        <f>IF('Data invoice'!S535=0,"",'Data invoice'!T535)</f>
        <v/>
      </c>
    </row>
    <row r="583" spans="1:10" s="414" customFormat="1" ht="15.75" customHeight="1">
      <c r="A583" s="284" t="str">
        <f>IF('Data invoice'!J536=0,"",'Data invoice'!K536)</f>
        <v/>
      </c>
      <c r="B583" s="284" t="str">
        <f>IF('Data invoice'!K536=0,"",'Data invoice'!L536)</f>
        <v/>
      </c>
      <c r="C583" s="284" t="str">
        <f>IF('Data invoice'!L536=0,"",'Data invoice'!M536)</f>
        <v/>
      </c>
      <c r="D583" s="284" t="str">
        <f>IF('Data invoice'!M536=0,"",'Data invoice'!N536)</f>
        <v/>
      </c>
      <c r="E583" s="284" t="str">
        <f>IF('Data invoice'!N536=0,"",'Data invoice'!O536)</f>
        <v/>
      </c>
      <c r="F583" s="284" t="str">
        <f>IF('Data invoice'!O536=0,"",'Data invoice'!P536)</f>
        <v/>
      </c>
      <c r="G583" s="284" t="str">
        <f>IF('Data invoice'!P536=0,"",'Data invoice'!Q536)</f>
        <v/>
      </c>
      <c r="H583" s="284" t="str">
        <f>IF('Data invoice'!Q536=0,"",'Data invoice'!R536)</f>
        <v/>
      </c>
      <c r="I583" s="320" t="str">
        <f>IF('Data invoice'!R536=0,"",'Data invoice'!S536)</f>
        <v/>
      </c>
      <c r="J583" s="367" t="str">
        <f>IF('Data invoice'!S536=0,"",'Data invoice'!T536)</f>
        <v/>
      </c>
    </row>
    <row r="584" spans="1:10" s="414" customFormat="1" ht="15.75" customHeight="1">
      <c r="A584" s="284" t="str">
        <f>IF('Data invoice'!J537=0,"",'Data invoice'!K537)</f>
        <v/>
      </c>
      <c r="B584" s="284" t="str">
        <f>IF('Data invoice'!K537=0,"",'Data invoice'!L537)</f>
        <v/>
      </c>
      <c r="C584" s="284" t="str">
        <f>IF('Data invoice'!L537=0,"",'Data invoice'!M537)</f>
        <v/>
      </c>
      <c r="D584" s="284" t="str">
        <f>IF('Data invoice'!M537=0,"",'Data invoice'!N537)</f>
        <v/>
      </c>
      <c r="E584" s="284" t="str">
        <f>IF('Data invoice'!N537=0,"",'Data invoice'!O537)</f>
        <v/>
      </c>
      <c r="F584" s="284" t="str">
        <f>IF('Data invoice'!O537=0,"",'Data invoice'!P537)</f>
        <v/>
      </c>
      <c r="G584" s="284" t="str">
        <f>IF('Data invoice'!P537=0,"",'Data invoice'!Q537)</f>
        <v/>
      </c>
      <c r="H584" s="284" t="str">
        <f>IF('Data invoice'!Q537=0,"",'Data invoice'!R537)</f>
        <v/>
      </c>
      <c r="I584" s="320" t="str">
        <f>IF('Data invoice'!R537=0,"",'Data invoice'!S537)</f>
        <v/>
      </c>
      <c r="J584" s="367" t="str">
        <f>IF('Data invoice'!S537=0,"",'Data invoice'!T537)</f>
        <v/>
      </c>
    </row>
    <row r="585" spans="1:10" s="414" customFormat="1" ht="15.75" customHeight="1">
      <c r="A585" s="284" t="str">
        <f>IF('Data invoice'!J538=0,"",'Data invoice'!K538)</f>
        <v/>
      </c>
      <c r="B585" s="284" t="str">
        <f>IF('Data invoice'!K538=0,"",'Data invoice'!L538)</f>
        <v/>
      </c>
      <c r="C585" s="284" t="str">
        <f>IF('Data invoice'!L538=0,"",'Data invoice'!M538)</f>
        <v/>
      </c>
      <c r="D585" s="284" t="str">
        <f>IF('Data invoice'!M538=0,"",'Data invoice'!N538)</f>
        <v/>
      </c>
      <c r="E585" s="284" t="str">
        <f>IF('Data invoice'!N538=0,"",'Data invoice'!O538)</f>
        <v/>
      </c>
      <c r="F585" s="284" t="str">
        <f>IF('Data invoice'!O538=0,"",'Data invoice'!P538)</f>
        <v/>
      </c>
      <c r="G585" s="284" t="str">
        <f>IF('Data invoice'!P538=0,"",'Data invoice'!Q538)</f>
        <v/>
      </c>
      <c r="H585" s="284" t="str">
        <f>IF('Data invoice'!Q538=0,"",'Data invoice'!R538)</f>
        <v/>
      </c>
      <c r="I585" s="320" t="str">
        <f>IF('Data invoice'!R538=0,"",'Data invoice'!S538)</f>
        <v/>
      </c>
      <c r="J585" s="367" t="str">
        <f>IF('Data invoice'!S538=0,"",'Data invoice'!T538)</f>
        <v/>
      </c>
    </row>
    <row r="586" spans="1:10" s="414" customFormat="1" ht="15.75" customHeight="1">
      <c r="A586" s="284" t="str">
        <f>IF('Data invoice'!J539=0,"",'Data invoice'!K539)</f>
        <v/>
      </c>
      <c r="B586" s="284" t="str">
        <f>IF('Data invoice'!K539=0,"",'Data invoice'!L539)</f>
        <v/>
      </c>
      <c r="C586" s="284" t="str">
        <f>IF('Data invoice'!L539=0,"",'Data invoice'!M539)</f>
        <v/>
      </c>
      <c r="D586" s="284" t="str">
        <f>IF('Data invoice'!M539=0,"",'Data invoice'!N539)</f>
        <v/>
      </c>
      <c r="E586" s="284" t="str">
        <f>IF('Data invoice'!N539=0,"",'Data invoice'!O539)</f>
        <v/>
      </c>
      <c r="F586" s="284" t="str">
        <f>IF('Data invoice'!O539=0,"",'Data invoice'!P539)</f>
        <v/>
      </c>
      <c r="G586" s="284" t="str">
        <f>IF('Data invoice'!P539=0,"",'Data invoice'!Q539)</f>
        <v/>
      </c>
      <c r="H586" s="284" t="str">
        <f>IF('Data invoice'!Q539=0,"",'Data invoice'!R539)</f>
        <v/>
      </c>
      <c r="I586" s="320" t="str">
        <f>IF('Data invoice'!R539=0,"",'Data invoice'!S539)</f>
        <v/>
      </c>
      <c r="J586" s="367" t="str">
        <f>IF('Data invoice'!S539=0,"",'Data invoice'!T539)</f>
        <v/>
      </c>
    </row>
    <row r="587" spans="1:10" s="414" customFormat="1" ht="15.75" customHeight="1">
      <c r="A587" s="284" t="str">
        <f>IF('Data invoice'!J540=0,"",'Data invoice'!K540)</f>
        <v/>
      </c>
      <c r="B587" s="284" t="str">
        <f>IF('Data invoice'!K540=0,"",'Data invoice'!L540)</f>
        <v/>
      </c>
      <c r="C587" s="284" t="str">
        <f>IF('Data invoice'!L540=0,"",'Data invoice'!M540)</f>
        <v/>
      </c>
      <c r="D587" s="284" t="str">
        <f>IF('Data invoice'!M540=0,"",'Data invoice'!N540)</f>
        <v/>
      </c>
      <c r="E587" s="284" t="str">
        <f>IF('Data invoice'!N540=0,"",'Data invoice'!O540)</f>
        <v/>
      </c>
      <c r="F587" s="284" t="str">
        <f>IF('Data invoice'!O540=0,"",'Data invoice'!P540)</f>
        <v/>
      </c>
      <c r="G587" s="284" t="str">
        <f>IF('Data invoice'!P540=0,"",'Data invoice'!Q540)</f>
        <v/>
      </c>
      <c r="H587" s="284" t="str">
        <f>IF('Data invoice'!Q540=0,"",'Data invoice'!R540)</f>
        <v/>
      </c>
      <c r="I587" s="320" t="str">
        <f>IF('Data invoice'!R540=0,"",'Data invoice'!S540)</f>
        <v/>
      </c>
      <c r="J587" s="367" t="str">
        <f>IF('Data invoice'!S540=0,"",'Data invoice'!T540)</f>
        <v/>
      </c>
    </row>
    <row r="588" spans="1:10" s="414" customFormat="1" ht="15.75" customHeight="1">
      <c r="A588" s="284" t="str">
        <f>IF('Data invoice'!J541=0,"",'Data invoice'!K541)</f>
        <v/>
      </c>
      <c r="B588" s="284" t="str">
        <f>IF('Data invoice'!K541=0,"",'Data invoice'!L541)</f>
        <v/>
      </c>
      <c r="C588" s="284" t="str">
        <f>IF('Data invoice'!L541=0,"",'Data invoice'!M541)</f>
        <v/>
      </c>
      <c r="D588" s="284" t="str">
        <f>IF('Data invoice'!M541=0,"",'Data invoice'!N541)</f>
        <v/>
      </c>
      <c r="E588" s="284" t="str">
        <f>IF('Data invoice'!N541=0,"",'Data invoice'!O541)</f>
        <v/>
      </c>
      <c r="F588" s="284" t="str">
        <f>IF('Data invoice'!O541=0,"",'Data invoice'!P541)</f>
        <v/>
      </c>
      <c r="G588" s="284" t="str">
        <f>IF('Data invoice'!P541=0,"",'Data invoice'!Q541)</f>
        <v/>
      </c>
      <c r="H588" s="284" t="str">
        <f>IF('Data invoice'!Q541=0,"",'Data invoice'!R541)</f>
        <v/>
      </c>
      <c r="I588" s="320" t="str">
        <f>IF('Data invoice'!R541=0,"",'Data invoice'!S541)</f>
        <v/>
      </c>
      <c r="J588" s="367" t="str">
        <f>IF('Data invoice'!S541=0,"",'Data invoice'!T541)</f>
        <v/>
      </c>
    </row>
    <row r="589" spans="1:10" s="414" customFormat="1" ht="15.75" customHeight="1">
      <c r="A589" s="284" t="str">
        <f>IF('Data invoice'!J542=0,"",'Data invoice'!K542)</f>
        <v/>
      </c>
      <c r="B589" s="284" t="str">
        <f>IF('Data invoice'!K542=0,"",'Data invoice'!L542)</f>
        <v/>
      </c>
      <c r="C589" s="284" t="str">
        <f>IF('Data invoice'!L542=0,"",'Data invoice'!M542)</f>
        <v/>
      </c>
      <c r="D589" s="284" t="str">
        <f>IF('Data invoice'!M542=0,"",'Data invoice'!N542)</f>
        <v/>
      </c>
      <c r="E589" s="284" t="str">
        <f>IF('Data invoice'!N542=0,"",'Data invoice'!O542)</f>
        <v/>
      </c>
      <c r="F589" s="284" t="str">
        <f>IF('Data invoice'!O542=0,"",'Data invoice'!P542)</f>
        <v/>
      </c>
      <c r="G589" s="284" t="str">
        <f>IF('Data invoice'!P542=0,"",'Data invoice'!Q542)</f>
        <v/>
      </c>
      <c r="H589" s="284" t="str">
        <f>IF('Data invoice'!Q542=0,"",'Data invoice'!R542)</f>
        <v/>
      </c>
      <c r="I589" s="320" t="str">
        <f>IF('Data invoice'!R542=0,"",'Data invoice'!S542)</f>
        <v/>
      </c>
      <c r="J589" s="367" t="str">
        <f>IF('Data invoice'!S542=0,"",'Data invoice'!T542)</f>
        <v/>
      </c>
    </row>
    <row r="590" spans="1:10" s="414" customFormat="1" ht="15.75" customHeight="1">
      <c r="A590" s="284" t="str">
        <f>IF('Data invoice'!J543=0,"",'Data invoice'!K543)</f>
        <v/>
      </c>
      <c r="B590" s="284" t="str">
        <f>IF('Data invoice'!K543=0,"",'Data invoice'!L543)</f>
        <v/>
      </c>
      <c r="C590" s="284" t="str">
        <f>IF('Data invoice'!L543=0,"",'Data invoice'!M543)</f>
        <v/>
      </c>
      <c r="D590" s="284" t="str">
        <f>IF('Data invoice'!M543=0,"",'Data invoice'!N543)</f>
        <v/>
      </c>
      <c r="E590" s="284" t="str">
        <f>IF('Data invoice'!N543=0,"",'Data invoice'!O543)</f>
        <v/>
      </c>
      <c r="F590" s="284" t="str">
        <f>IF('Data invoice'!O543=0,"",'Data invoice'!P543)</f>
        <v/>
      </c>
      <c r="G590" s="284" t="str">
        <f>IF('Data invoice'!P543=0,"",'Data invoice'!Q543)</f>
        <v/>
      </c>
      <c r="H590" s="284" t="str">
        <f>IF('Data invoice'!Q543=0,"",'Data invoice'!R543)</f>
        <v/>
      </c>
      <c r="I590" s="320" t="str">
        <f>IF('Data invoice'!R543=0,"",'Data invoice'!S543)</f>
        <v/>
      </c>
      <c r="J590" s="367" t="str">
        <f>IF('Data invoice'!S543=0,"",'Data invoice'!T543)</f>
        <v/>
      </c>
    </row>
    <row r="591" spans="1:10" s="414" customFormat="1" ht="15.75" customHeight="1">
      <c r="A591" s="284" t="str">
        <f>IF('Data invoice'!J544=0,"",'Data invoice'!K544)</f>
        <v/>
      </c>
      <c r="B591" s="284" t="str">
        <f>IF('Data invoice'!K544=0,"",'Data invoice'!L544)</f>
        <v/>
      </c>
      <c r="C591" s="284" t="str">
        <f>IF('Data invoice'!L544=0,"",'Data invoice'!M544)</f>
        <v/>
      </c>
      <c r="D591" s="284" t="str">
        <f>IF('Data invoice'!M544=0,"",'Data invoice'!N544)</f>
        <v/>
      </c>
      <c r="E591" s="284" t="str">
        <f>IF('Data invoice'!N544=0,"",'Data invoice'!O544)</f>
        <v/>
      </c>
      <c r="F591" s="284" t="str">
        <f>IF('Data invoice'!O544=0,"",'Data invoice'!P544)</f>
        <v/>
      </c>
      <c r="G591" s="284" t="str">
        <f>IF('Data invoice'!P544=0,"",'Data invoice'!Q544)</f>
        <v/>
      </c>
      <c r="H591" s="284" t="str">
        <f>IF('Data invoice'!Q544=0,"",'Data invoice'!R544)</f>
        <v/>
      </c>
      <c r="I591" s="320" t="str">
        <f>IF('Data invoice'!R544=0,"",'Data invoice'!S544)</f>
        <v/>
      </c>
      <c r="J591" s="367" t="str">
        <f>IF('Data invoice'!S544=0,"",'Data invoice'!T544)</f>
        <v/>
      </c>
    </row>
    <row r="592" spans="1:10" s="414" customFormat="1" ht="15.75" customHeight="1">
      <c r="A592" s="284" t="str">
        <f>IF('Data invoice'!J545=0,"",'Data invoice'!K545)</f>
        <v/>
      </c>
      <c r="B592" s="284" t="str">
        <f>IF('Data invoice'!K545=0,"",'Data invoice'!L545)</f>
        <v/>
      </c>
      <c r="C592" s="284" t="str">
        <f>IF('Data invoice'!L545=0,"",'Data invoice'!M545)</f>
        <v/>
      </c>
      <c r="D592" s="284" t="str">
        <f>IF('Data invoice'!M545=0,"",'Data invoice'!N545)</f>
        <v/>
      </c>
      <c r="E592" s="284" t="str">
        <f>IF('Data invoice'!N545=0,"",'Data invoice'!O545)</f>
        <v/>
      </c>
      <c r="F592" s="284" t="str">
        <f>IF('Data invoice'!O545=0,"",'Data invoice'!P545)</f>
        <v/>
      </c>
      <c r="G592" s="284" t="str">
        <f>IF('Data invoice'!P545=0,"",'Data invoice'!Q545)</f>
        <v/>
      </c>
      <c r="H592" s="284" t="str">
        <f>IF('Data invoice'!Q545=0,"",'Data invoice'!R545)</f>
        <v/>
      </c>
      <c r="I592" s="320" t="str">
        <f>IF('Data invoice'!R545=0,"",'Data invoice'!S545)</f>
        <v/>
      </c>
      <c r="J592" s="367" t="str">
        <f>IF('Data invoice'!S545=0,"",'Data invoice'!T545)</f>
        <v/>
      </c>
    </row>
    <row r="593" spans="1:10" s="414" customFormat="1" ht="15.75" customHeight="1">
      <c r="A593" s="284" t="str">
        <f>IF('Data invoice'!J546=0,"",'Data invoice'!K546)</f>
        <v/>
      </c>
      <c r="B593" s="284" t="str">
        <f>IF('Data invoice'!K546=0,"",'Data invoice'!L546)</f>
        <v/>
      </c>
      <c r="C593" s="284" t="str">
        <f>IF('Data invoice'!L546=0,"",'Data invoice'!M546)</f>
        <v/>
      </c>
      <c r="D593" s="284" t="str">
        <f>IF('Data invoice'!M546=0,"",'Data invoice'!N546)</f>
        <v/>
      </c>
      <c r="E593" s="284" t="str">
        <f>IF('Data invoice'!N546=0,"",'Data invoice'!O546)</f>
        <v/>
      </c>
      <c r="F593" s="284" t="str">
        <f>IF('Data invoice'!O546=0,"",'Data invoice'!P546)</f>
        <v/>
      </c>
      <c r="G593" s="284" t="str">
        <f>IF('Data invoice'!P546=0,"",'Data invoice'!Q546)</f>
        <v/>
      </c>
      <c r="H593" s="284" t="str">
        <f>IF('Data invoice'!Q546=0,"",'Data invoice'!R546)</f>
        <v/>
      </c>
      <c r="I593" s="320" t="str">
        <f>IF('Data invoice'!R546=0,"",'Data invoice'!S546)</f>
        <v/>
      </c>
      <c r="J593" s="367" t="str">
        <f>IF('Data invoice'!S546=0,"",'Data invoice'!T546)</f>
        <v/>
      </c>
    </row>
    <row r="594" spans="1:10" s="414" customFormat="1" ht="15.75" customHeight="1">
      <c r="A594" s="284" t="str">
        <f>IF('Data invoice'!J547=0,"",'Data invoice'!K547)</f>
        <v/>
      </c>
      <c r="B594" s="284" t="str">
        <f>IF('Data invoice'!K547=0,"",'Data invoice'!L547)</f>
        <v/>
      </c>
      <c r="C594" s="284" t="str">
        <f>IF('Data invoice'!L547=0,"",'Data invoice'!M547)</f>
        <v/>
      </c>
      <c r="D594" s="284" t="str">
        <f>IF('Data invoice'!M547=0,"",'Data invoice'!N547)</f>
        <v/>
      </c>
      <c r="E594" s="284" t="str">
        <f>IF('Data invoice'!N547=0,"",'Data invoice'!O547)</f>
        <v/>
      </c>
      <c r="F594" s="284" t="str">
        <f>IF('Data invoice'!O547=0,"",'Data invoice'!P547)</f>
        <v/>
      </c>
      <c r="G594" s="284" t="str">
        <f>IF('Data invoice'!P547=0,"",'Data invoice'!Q547)</f>
        <v/>
      </c>
      <c r="H594" s="284" t="str">
        <f>IF('Data invoice'!Q547=0,"",'Data invoice'!R547)</f>
        <v/>
      </c>
      <c r="I594" s="320" t="str">
        <f>IF('Data invoice'!R547=0,"",'Data invoice'!S547)</f>
        <v/>
      </c>
      <c r="J594" s="367" t="str">
        <f>IF('Data invoice'!S547=0,"",'Data invoice'!T547)</f>
        <v/>
      </c>
    </row>
    <row r="595" spans="1:10" s="414" customFormat="1" ht="15.75" customHeight="1">
      <c r="A595" s="284" t="str">
        <f>IF('Data invoice'!J548=0,"",'Data invoice'!K548)</f>
        <v/>
      </c>
      <c r="B595" s="284" t="str">
        <f>IF('Data invoice'!K548=0,"",'Data invoice'!L548)</f>
        <v/>
      </c>
      <c r="C595" s="284" t="str">
        <f>IF('Data invoice'!L548=0,"",'Data invoice'!M548)</f>
        <v/>
      </c>
      <c r="D595" s="284" t="str">
        <f>IF('Data invoice'!M548=0,"",'Data invoice'!N548)</f>
        <v/>
      </c>
      <c r="E595" s="284" t="str">
        <f>IF('Data invoice'!N548=0,"",'Data invoice'!O548)</f>
        <v/>
      </c>
      <c r="F595" s="284" t="str">
        <f>IF('Data invoice'!O548=0,"",'Data invoice'!P548)</f>
        <v/>
      </c>
      <c r="G595" s="284" t="str">
        <f>IF('Data invoice'!P548=0,"",'Data invoice'!Q548)</f>
        <v/>
      </c>
      <c r="H595" s="284" t="str">
        <f>IF('Data invoice'!Q548=0,"",'Data invoice'!R548)</f>
        <v/>
      </c>
      <c r="I595" s="320" t="str">
        <f>IF('Data invoice'!R548=0,"",'Data invoice'!S548)</f>
        <v/>
      </c>
      <c r="J595" s="367" t="str">
        <f>IF('Data invoice'!S548=0,"",'Data invoice'!T548)</f>
        <v/>
      </c>
    </row>
    <row r="596" spans="1:10" s="414" customFormat="1" ht="15.75" customHeight="1">
      <c r="A596" s="284" t="str">
        <f>IF('Data invoice'!J549=0,"",'Data invoice'!K549)</f>
        <v/>
      </c>
      <c r="B596" s="284" t="str">
        <f>IF('Data invoice'!K549=0,"",'Data invoice'!L549)</f>
        <v/>
      </c>
      <c r="C596" s="284" t="str">
        <f>IF('Data invoice'!L549=0,"",'Data invoice'!M549)</f>
        <v/>
      </c>
      <c r="D596" s="284" t="str">
        <f>IF('Data invoice'!M549=0,"",'Data invoice'!N549)</f>
        <v/>
      </c>
      <c r="E596" s="284" t="str">
        <f>IF('Data invoice'!N549=0,"",'Data invoice'!O549)</f>
        <v/>
      </c>
      <c r="F596" s="284" t="str">
        <f>IF('Data invoice'!O549=0,"",'Data invoice'!P549)</f>
        <v/>
      </c>
      <c r="G596" s="284" t="str">
        <f>IF('Data invoice'!P549=0,"",'Data invoice'!Q549)</f>
        <v/>
      </c>
      <c r="H596" s="284" t="str">
        <f>IF('Data invoice'!Q549=0,"",'Data invoice'!R549)</f>
        <v/>
      </c>
      <c r="I596" s="320" t="str">
        <f>IF('Data invoice'!R549=0,"",'Data invoice'!S549)</f>
        <v/>
      </c>
      <c r="J596" s="367" t="str">
        <f>IF('Data invoice'!S549=0,"",'Data invoice'!T549)</f>
        <v/>
      </c>
    </row>
    <row r="597" spans="1:10" s="414" customFormat="1" ht="15.75" customHeight="1">
      <c r="A597" s="284" t="str">
        <f>IF('Data invoice'!J550=0,"",'Data invoice'!K550)</f>
        <v/>
      </c>
      <c r="B597" s="284" t="str">
        <f>IF('Data invoice'!K550=0,"",'Data invoice'!L550)</f>
        <v/>
      </c>
      <c r="C597" s="284" t="str">
        <f>IF('Data invoice'!L550=0,"",'Data invoice'!M550)</f>
        <v/>
      </c>
      <c r="D597" s="284" t="str">
        <f>IF('Data invoice'!M550=0,"",'Data invoice'!N550)</f>
        <v/>
      </c>
      <c r="E597" s="284" t="str">
        <f>IF('Data invoice'!N550=0,"",'Data invoice'!O550)</f>
        <v/>
      </c>
      <c r="F597" s="284" t="str">
        <f>IF('Data invoice'!O550=0,"",'Data invoice'!P550)</f>
        <v/>
      </c>
      <c r="G597" s="284" t="str">
        <f>IF('Data invoice'!P550=0,"",'Data invoice'!Q550)</f>
        <v/>
      </c>
      <c r="H597" s="284" t="str">
        <f>IF('Data invoice'!Q550=0,"",'Data invoice'!R550)</f>
        <v/>
      </c>
      <c r="I597" s="320" t="str">
        <f>IF('Data invoice'!R550=0,"",'Data invoice'!S550)</f>
        <v/>
      </c>
      <c r="J597" s="367" t="str">
        <f>IF('Data invoice'!S550=0,"",'Data invoice'!T550)</f>
        <v/>
      </c>
    </row>
    <row r="598" spans="1:10" s="414" customFormat="1" ht="15.75" customHeight="1">
      <c r="A598" s="284" t="str">
        <f>IF('Data invoice'!J551=0,"",'Data invoice'!K551)</f>
        <v/>
      </c>
      <c r="B598" s="284" t="str">
        <f>IF('Data invoice'!K551=0,"",'Data invoice'!L551)</f>
        <v/>
      </c>
      <c r="C598" s="284" t="str">
        <f>IF('Data invoice'!L551=0,"",'Data invoice'!M551)</f>
        <v/>
      </c>
      <c r="D598" s="284" t="str">
        <f>IF('Data invoice'!M551=0,"",'Data invoice'!N551)</f>
        <v/>
      </c>
      <c r="E598" s="284" t="str">
        <f>IF('Data invoice'!N551=0,"",'Data invoice'!O551)</f>
        <v/>
      </c>
      <c r="F598" s="284" t="str">
        <f>IF('Data invoice'!O551=0,"",'Data invoice'!P551)</f>
        <v/>
      </c>
      <c r="G598" s="284" t="str">
        <f>IF('Data invoice'!P551=0,"",'Data invoice'!Q551)</f>
        <v/>
      </c>
      <c r="H598" s="284" t="str">
        <f>IF('Data invoice'!Q551=0,"",'Data invoice'!R551)</f>
        <v/>
      </c>
      <c r="I598" s="320" t="str">
        <f>IF('Data invoice'!R551=0,"",'Data invoice'!S551)</f>
        <v/>
      </c>
      <c r="J598" s="367" t="str">
        <f>IF('Data invoice'!S551=0,"",'Data invoice'!T551)</f>
        <v/>
      </c>
    </row>
    <row r="599" spans="1:10" s="414" customFormat="1" ht="15.75" customHeight="1">
      <c r="A599" s="284" t="str">
        <f>IF('Data invoice'!J552=0,"",'Data invoice'!K552)</f>
        <v/>
      </c>
      <c r="B599" s="284" t="str">
        <f>IF('Data invoice'!K552=0,"",'Data invoice'!L552)</f>
        <v/>
      </c>
      <c r="C599" s="284" t="str">
        <f>IF('Data invoice'!L552=0,"",'Data invoice'!M552)</f>
        <v/>
      </c>
      <c r="D599" s="284" t="str">
        <f>IF('Data invoice'!M552=0,"",'Data invoice'!N552)</f>
        <v/>
      </c>
      <c r="E599" s="284" t="str">
        <f>IF('Data invoice'!N552=0,"",'Data invoice'!O552)</f>
        <v/>
      </c>
      <c r="F599" s="284" t="str">
        <f>IF('Data invoice'!O552=0,"",'Data invoice'!P552)</f>
        <v/>
      </c>
      <c r="G599" s="284" t="str">
        <f>IF('Data invoice'!P552=0,"",'Data invoice'!Q552)</f>
        <v/>
      </c>
      <c r="H599" s="284" t="str">
        <f>IF('Data invoice'!Q552=0,"",'Data invoice'!R552)</f>
        <v/>
      </c>
      <c r="I599" s="320" t="str">
        <f>IF('Data invoice'!R552=0,"",'Data invoice'!S552)</f>
        <v/>
      </c>
      <c r="J599" s="367" t="str">
        <f>IF('Data invoice'!S552=0,"",'Data invoice'!T552)</f>
        <v/>
      </c>
    </row>
    <row r="600" spans="1:10" s="414" customFormat="1" ht="15.75" customHeight="1">
      <c r="A600" s="284" t="str">
        <f>IF('Data invoice'!J553=0,"",'Data invoice'!K553)</f>
        <v/>
      </c>
      <c r="B600" s="284" t="str">
        <f>IF('Data invoice'!K553=0,"",'Data invoice'!L553)</f>
        <v/>
      </c>
      <c r="C600" s="284" t="str">
        <f>IF('Data invoice'!L553=0,"",'Data invoice'!M553)</f>
        <v/>
      </c>
      <c r="D600" s="284" t="str">
        <f>IF('Data invoice'!M553=0,"",'Data invoice'!N553)</f>
        <v/>
      </c>
      <c r="E600" s="284" t="str">
        <f>IF('Data invoice'!N553=0,"",'Data invoice'!O553)</f>
        <v/>
      </c>
      <c r="F600" s="284" t="str">
        <f>IF('Data invoice'!O553=0,"",'Data invoice'!P553)</f>
        <v/>
      </c>
      <c r="G600" s="284" t="str">
        <f>IF('Data invoice'!P553=0,"",'Data invoice'!Q553)</f>
        <v/>
      </c>
      <c r="H600" s="284" t="str">
        <f>IF('Data invoice'!Q553=0,"",'Data invoice'!R553)</f>
        <v/>
      </c>
      <c r="I600" s="320" t="str">
        <f>IF('Data invoice'!R553=0,"",'Data invoice'!S553)</f>
        <v/>
      </c>
      <c r="J600" s="367" t="str">
        <f>IF('Data invoice'!S553=0,"",'Data invoice'!T553)</f>
        <v/>
      </c>
    </row>
    <row r="601" spans="1:10" s="414" customFormat="1" ht="15.75" customHeight="1">
      <c r="A601" s="284" t="str">
        <f>IF('Data invoice'!J554=0,"",'Data invoice'!K554)</f>
        <v/>
      </c>
      <c r="B601" s="284" t="str">
        <f>IF('Data invoice'!K554=0,"",'Data invoice'!L554)</f>
        <v/>
      </c>
      <c r="C601" s="284" t="str">
        <f>IF('Data invoice'!L554=0,"",'Data invoice'!M554)</f>
        <v/>
      </c>
      <c r="D601" s="284" t="str">
        <f>IF('Data invoice'!M554=0,"",'Data invoice'!N554)</f>
        <v/>
      </c>
      <c r="E601" s="284" t="str">
        <f>IF('Data invoice'!N554=0,"",'Data invoice'!O554)</f>
        <v/>
      </c>
      <c r="F601" s="284" t="str">
        <f>IF('Data invoice'!O554=0,"",'Data invoice'!P554)</f>
        <v/>
      </c>
      <c r="G601" s="284" t="str">
        <f>IF('Data invoice'!P554=0,"",'Data invoice'!Q554)</f>
        <v/>
      </c>
      <c r="H601" s="284" t="str">
        <f>IF('Data invoice'!Q554=0,"",'Data invoice'!R554)</f>
        <v/>
      </c>
      <c r="I601" s="320" t="str">
        <f>IF('Data invoice'!R554=0,"",'Data invoice'!S554)</f>
        <v/>
      </c>
      <c r="J601" s="367" t="str">
        <f>IF('Data invoice'!S554=0,"",'Data invoice'!T554)</f>
        <v/>
      </c>
    </row>
    <row r="602" spans="1:10" s="414" customFormat="1" ht="15.75" customHeight="1">
      <c r="A602" s="284" t="str">
        <f>IF('Data invoice'!J555=0,"",'Data invoice'!K555)</f>
        <v/>
      </c>
      <c r="B602" s="284" t="str">
        <f>IF('Data invoice'!K555=0,"",'Data invoice'!L555)</f>
        <v/>
      </c>
      <c r="C602" s="284" t="str">
        <f>IF('Data invoice'!L555=0,"",'Data invoice'!M555)</f>
        <v/>
      </c>
      <c r="D602" s="284" t="str">
        <f>IF('Data invoice'!M555=0,"",'Data invoice'!N555)</f>
        <v/>
      </c>
      <c r="E602" s="284" t="str">
        <f>IF('Data invoice'!N555=0,"",'Data invoice'!O555)</f>
        <v/>
      </c>
      <c r="F602" s="284" t="str">
        <f>IF('Data invoice'!O555=0,"",'Data invoice'!P555)</f>
        <v/>
      </c>
      <c r="G602" s="284" t="str">
        <f>IF('Data invoice'!P555=0,"",'Data invoice'!Q555)</f>
        <v/>
      </c>
      <c r="H602" s="284" t="str">
        <f>IF('Data invoice'!Q555=0,"",'Data invoice'!R555)</f>
        <v/>
      </c>
      <c r="I602" s="320" t="str">
        <f>IF('Data invoice'!R555=0,"",'Data invoice'!S555)</f>
        <v/>
      </c>
      <c r="J602" s="367" t="str">
        <f>IF('Data invoice'!S555=0,"",'Data invoice'!T555)</f>
        <v/>
      </c>
    </row>
    <row r="603" spans="1:10" s="414" customFormat="1" ht="15.75" customHeight="1">
      <c r="A603" s="284" t="str">
        <f>IF('Data invoice'!J556=0,"",'Data invoice'!K556)</f>
        <v/>
      </c>
      <c r="B603" s="284" t="str">
        <f>IF('Data invoice'!K556=0,"",'Data invoice'!L556)</f>
        <v/>
      </c>
      <c r="C603" s="284" t="str">
        <f>IF('Data invoice'!L556=0,"",'Data invoice'!M556)</f>
        <v/>
      </c>
      <c r="D603" s="284" t="str">
        <f>IF('Data invoice'!M556=0,"",'Data invoice'!N556)</f>
        <v/>
      </c>
      <c r="E603" s="284" t="str">
        <f>IF('Data invoice'!N556=0,"",'Data invoice'!O556)</f>
        <v/>
      </c>
      <c r="F603" s="284" t="str">
        <f>IF('Data invoice'!O556=0,"",'Data invoice'!P556)</f>
        <v/>
      </c>
      <c r="G603" s="284" t="str">
        <f>IF('Data invoice'!P556=0,"",'Data invoice'!Q556)</f>
        <v/>
      </c>
      <c r="H603" s="284" t="str">
        <f>IF('Data invoice'!Q556=0,"",'Data invoice'!R556)</f>
        <v/>
      </c>
      <c r="I603" s="320" t="str">
        <f>IF('Data invoice'!R556=0,"",'Data invoice'!S556)</f>
        <v/>
      </c>
      <c r="J603" s="367" t="str">
        <f>IF('Data invoice'!S556=0,"",'Data invoice'!T556)</f>
        <v/>
      </c>
    </row>
    <row r="604" spans="1:10" s="414" customFormat="1" ht="15.75" customHeight="1">
      <c r="A604" s="284" t="str">
        <f>IF('Data invoice'!J557=0,"",'Data invoice'!K557)</f>
        <v/>
      </c>
      <c r="B604" s="284" t="str">
        <f>IF('Data invoice'!K557=0,"",'Data invoice'!L557)</f>
        <v/>
      </c>
      <c r="C604" s="284" t="str">
        <f>IF('Data invoice'!L557=0,"",'Data invoice'!M557)</f>
        <v/>
      </c>
      <c r="D604" s="284" t="str">
        <f>IF('Data invoice'!M557=0,"",'Data invoice'!N557)</f>
        <v/>
      </c>
      <c r="E604" s="284" t="str">
        <f>IF('Data invoice'!N557=0,"",'Data invoice'!O557)</f>
        <v/>
      </c>
      <c r="F604" s="284" t="str">
        <f>IF('Data invoice'!O557=0,"",'Data invoice'!P557)</f>
        <v/>
      </c>
      <c r="G604" s="284" t="str">
        <f>IF('Data invoice'!P557=0,"",'Data invoice'!Q557)</f>
        <v/>
      </c>
      <c r="H604" s="284" t="str">
        <f>IF('Data invoice'!Q557=0,"",'Data invoice'!R557)</f>
        <v/>
      </c>
      <c r="I604" s="320" t="str">
        <f>IF('Data invoice'!R557=0,"",'Data invoice'!S557)</f>
        <v/>
      </c>
      <c r="J604" s="367" t="str">
        <f>IF('Data invoice'!S557=0,"",'Data invoice'!T557)</f>
        <v/>
      </c>
    </row>
    <row r="605" spans="1:10" s="414" customFormat="1" ht="15.75" customHeight="1">
      <c r="A605" s="284" t="str">
        <f>IF('Data invoice'!J558=0,"",'Data invoice'!K558)</f>
        <v/>
      </c>
      <c r="B605" s="284" t="str">
        <f>IF('Data invoice'!K558=0,"",'Data invoice'!L558)</f>
        <v/>
      </c>
      <c r="C605" s="284" t="str">
        <f>IF('Data invoice'!L558=0,"",'Data invoice'!M558)</f>
        <v/>
      </c>
      <c r="D605" s="284" t="str">
        <f>IF('Data invoice'!M558=0,"",'Data invoice'!N558)</f>
        <v/>
      </c>
      <c r="E605" s="284" t="str">
        <f>IF('Data invoice'!N558=0,"",'Data invoice'!O558)</f>
        <v/>
      </c>
      <c r="F605" s="284" t="str">
        <f>IF('Data invoice'!O558=0,"",'Data invoice'!P558)</f>
        <v/>
      </c>
      <c r="G605" s="284" t="str">
        <f>IF('Data invoice'!P558=0,"",'Data invoice'!Q558)</f>
        <v/>
      </c>
      <c r="H605" s="284" t="str">
        <f>IF('Data invoice'!Q558=0,"",'Data invoice'!R558)</f>
        <v/>
      </c>
      <c r="I605" s="320" t="str">
        <f>IF('Data invoice'!R558=0,"",'Data invoice'!S558)</f>
        <v/>
      </c>
      <c r="J605" s="367" t="str">
        <f>IF('Data invoice'!S558=0,"",'Data invoice'!T558)</f>
        <v/>
      </c>
    </row>
    <row r="606" spans="1:10" s="414" customFormat="1" ht="15.75" customHeight="1">
      <c r="A606" s="284" t="str">
        <f>IF('Data invoice'!J559=0,"",'Data invoice'!K559)</f>
        <v/>
      </c>
      <c r="B606" s="284" t="str">
        <f>IF('Data invoice'!K559=0,"",'Data invoice'!L559)</f>
        <v/>
      </c>
      <c r="C606" s="284" t="str">
        <f>IF('Data invoice'!L559=0,"",'Data invoice'!M559)</f>
        <v/>
      </c>
      <c r="D606" s="284" t="str">
        <f>IF('Data invoice'!M559=0,"",'Data invoice'!N559)</f>
        <v/>
      </c>
      <c r="E606" s="284" t="str">
        <f>IF('Data invoice'!N559=0,"",'Data invoice'!O559)</f>
        <v/>
      </c>
      <c r="F606" s="284" t="str">
        <f>IF('Data invoice'!O559=0,"",'Data invoice'!P559)</f>
        <v/>
      </c>
      <c r="G606" s="284" t="str">
        <f>IF('Data invoice'!P559=0,"",'Data invoice'!Q559)</f>
        <v/>
      </c>
      <c r="H606" s="284" t="str">
        <f>IF('Data invoice'!Q559=0,"",'Data invoice'!R559)</f>
        <v/>
      </c>
      <c r="I606" s="320" t="str">
        <f>IF('Data invoice'!R559=0,"",'Data invoice'!S559)</f>
        <v/>
      </c>
      <c r="J606" s="367" t="str">
        <f>IF('Data invoice'!S559=0,"",'Data invoice'!T559)</f>
        <v/>
      </c>
    </row>
    <row r="607" spans="1:10" s="414" customFormat="1" ht="15.75" customHeight="1">
      <c r="A607" s="284" t="str">
        <f>IF('Data invoice'!J560=0,"",'Data invoice'!K560)</f>
        <v/>
      </c>
      <c r="B607" s="284" t="str">
        <f>IF('Data invoice'!K560=0,"",'Data invoice'!L560)</f>
        <v/>
      </c>
      <c r="C607" s="284" t="str">
        <f>IF('Data invoice'!L560=0,"",'Data invoice'!M560)</f>
        <v/>
      </c>
      <c r="D607" s="284" t="str">
        <f>IF('Data invoice'!M560=0,"",'Data invoice'!N560)</f>
        <v/>
      </c>
      <c r="E607" s="284" t="str">
        <f>IF('Data invoice'!N560=0,"",'Data invoice'!O560)</f>
        <v/>
      </c>
      <c r="F607" s="284" t="str">
        <f>IF('Data invoice'!O560=0,"",'Data invoice'!P560)</f>
        <v/>
      </c>
      <c r="G607" s="284" t="str">
        <f>IF('Data invoice'!P560=0,"",'Data invoice'!Q560)</f>
        <v/>
      </c>
      <c r="H607" s="284" t="str">
        <f>IF('Data invoice'!Q560=0,"",'Data invoice'!R560)</f>
        <v/>
      </c>
      <c r="I607" s="320" t="str">
        <f>IF('Data invoice'!R560=0,"",'Data invoice'!S560)</f>
        <v/>
      </c>
      <c r="J607" s="367" t="str">
        <f>IF('Data invoice'!S560=0,"",'Data invoice'!T560)</f>
        <v/>
      </c>
    </row>
    <row r="608" spans="1:10" s="414" customFormat="1" ht="15.75" customHeight="1">
      <c r="A608" s="284" t="str">
        <f>IF('Data invoice'!J561=0,"",'Data invoice'!K561)</f>
        <v/>
      </c>
      <c r="B608" s="284" t="str">
        <f>IF('Data invoice'!K561=0,"",'Data invoice'!L561)</f>
        <v/>
      </c>
      <c r="C608" s="284" t="str">
        <f>IF('Data invoice'!L561=0,"",'Data invoice'!M561)</f>
        <v/>
      </c>
      <c r="D608" s="284" t="str">
        <f>IF('Data invoice'!M561=0,"",'Data invoice'!N561)</f>
        <v/>
      </c>
      <c r="E608" s="284" t="str">
        <f>IF('Data invoice'!N561=0,"",'Data invoice'!O561)</f>
        <v/>
      </c>
      <c r="F608" s="284" t="str">
        <f>IF('Data invoice'!O561=0,"",'Data invoice'!P561)</f>
        <v/>
      </c>
      <c r="G608" s="284" t="str">
        <f>IF('Data invoice'!P561=0,"",'Data invoice'!Q561)</f>
        <v/>
      </c>
      <c r="H608" s="284" t="str">
        <f>IF('Data invoice'!Q561=0,"",'Data invoice'!R561)</f>
        <v/>
      </c>
      <c r="I608" s="320" t="str">
        <f>IF('Data invoice'!R561=0,"",'Data invoice'!S561)</f>
        <v/>
      </c>
      <c r="J608" s="367" t="str">
        <f>IF('Data invoice'!S561=0,"",'Data invoice'!T561)</f>
        <v/>
      </c>
    </row>
    <row r="609" spans="1:10" s="414" customFormat="1" ht="15.75" customHeight="1">
      <c r="A609" s="284" t="str">
        <f>IF('Data invoice'!J562=0,"",'Data invoice'!K562)</f>
        <v/>
      </c>
      <c r="B609" s="284" t="str">
        <f>IF('Data invoice'!K562=0,"",'Data invoice'!L562)</f>
        <v/>
      </c>
      <c r="C609" s="284" t="str">
        <f>IF('Data invoice'!L562=0,"",'Data invoice'!M562)</f>
        <v/>
      </c>
      <c r="D609" s="284" t="str">
        <f>IF('Data invoice'!M562=0,"",'Data invoice'!N562)</f>
        <v/>
      </c>
      <c r="E609" s="284" t="str">
        <f>IF('Data invoice'!N562=0,"",'Data invoice'!O562)</f>
        <v/>
      </c>
      <c r="F609" s="284" t="str">
        <f>IF('Data invoice'!O562=0,"",'Data invoice'!P562)</f>
        <v/>
      </c>
      <c r="G609" s="284" t="str">
        <f>IF('Data invoice'!P562=0,"",'Data invoice'!Q562)</f>
        <v/>
      </c>
      <c r="H609" s="284" t="str">
        <f>IF('Data invoice'!Q562=0,"",'Data invoice'!R562)</f>
        <v/>
      </c>
      <c r="I609" s="320" t="str">
        <f>IF('Data invoice'!R562=0,"",'Data invoice'!S562)</f>
        <v/>
      </c>
      <c r="J609" s="367" t="str">
        <f>IF('Data invoice'!S562=0,"",'Data invoice'!T562)</f>
        <v/>
      </c>
    </row>
    <row r="610" spans="1:10" s="414" customFormat="1" ht="15.75" customHeight="1">
      <c r="A610" s="284" t="str">
        <f>IF('Data invoice'!J563=0,"",'Data invoice'!K563)</f>
        <v/>
      </c>
      <c r="B610" s="284" t="str">
        <f>IF('Data invoice'!K563=0,"",'Data invoice'!L563)</f>
        <v/>
      </c>
      <c r="C610" s="284" t="str">
        <f>IF('Data invoice'!L563=0,"",'Data invoice'!M563)</f>
        <v/>
      </c>
      <c r="D610" s="284" t="str">
        <f>IF('Data invoice'!M563=0,"",'Data invoice'!N563)</f>
        <v/>
      </c>
      <c r="E610" s="284" t="str">
        <f>IF('Data invoice'!N563=0,"",'Data invoice'!O563)</f>
        <v/>
      </c>
      <c r="F610" s="284" t="str">
        <f>IF('Data invoice'!O563=0,"",'Data invoice'!P563)</f>
        <v/>
      </c>
      <c r="G610" s="284" t="str">
        <f>IF('Data invoice'!P563=0,"",'Data invoice'!Q563)</f>
        <v/>
      </c>
      <c r="H610" s="284" t="str">
        <f>IF('Data invoice'!Q563=0,"",'Data invoice'!R563)</f>
        <v/>
      </c>
      <c r="I610" s="320" t="str">
        <f>IF('Data invoice'!R563=0,"",'Data invoice'!S563)</f>
        <v/>
      </c>
      <c r="J610" s="367" t="str">
        <f>IF('Data invoice'!S563=0,"",'Data invoice'!T563)</f>
        <v/>
      </c>
    </row>
    <row r="611" spans="1:10" s="414" customFormat="1" ht="15.75" customHeight="1">
      <c r="A611" s="284" t="str">
        <f>IF('Data invoice'!J564=0,"",'Data invoice'!K564)</f>
        <v/>
      </c>
      <c r="B611" s="284" t="str">
        <f>IF('Data invoice'!K564=0,"",'Data invoice'!L564)</f>
        <v/>
      </c>
      <c r="C611" s="284" t="str">
        <f>IF('Data invoice'!L564=0,"",'Data invoice'!M564)</f>
        <v/>
      </c>
      <c r="D611" s="284" t="str">
        <f>IF('Data invoice'!M564=0,"",'Data invoice'!N564)</f>
        <v/>
      </c>
      <c r="E611" s="284" t="str">
        <f>IF('Data invoice'!N564=0,"",'Data invoice'!O564)</f>
        <v/>
      </c>
      <c r="F611" s="284" t="str">
        <f>IF('Data invoice'!O564=0,"",'Data invoice'!P564)</f>
        <v/>
      </c>
      <c r="G611" s="284" t="str">
        <f>IF('Data invoice'!P564=0,"",'Data invoice'!Q564)</f>
        <v/>
      </c>
      <c r="H611" s="284" t="str">
        <f>IF('Data invoice'!Q564=0,"",'Data invoice'!R564)</f>
        <v/>
      </c>
      <c r="I611" s="320" t="str">
        <f>IF('Data invoice'!R564=0,"",'Data invoice'!S564)</f>
        <v/>
      </c>
      <c r="J611" s="367" t="str">
        <f>IF('Data invoice'!S564=0,"",'Data invoice'!T564)</f>
        <v/>
      </c>
    </row>
    <row r="612" spans="1:10" s="414" customFormat="1" ht="15.75" customHeight="1">
      <c r="A612" s="284" t="str">
        <f>IF('Data invoice'!J565=0,"",'Data invoice'!K565)</f>
        <v/>
      </c>
      <c r="B612" s="284" t="str">
        <f>IF('Data invoice'!K565=0,"",'Data invoice'!L565)</f>
        <v/>
      </c>
      <c r="C612" s="284" t="str">
        <f>IF('Data invoice'!L565=0,"",'Data invoice'!M565)</f>
        <v/>
      </c>
      <c r="D612" s="284" t="str">
        <f>IF('Data invoice'!M565=0,"",'Data invoice'!N565)</f>
        <v/>
      </c>
      <c r="E612" s="284" t="str">
        <f>IF('Data invoice'!N565=0,"",'Data invoice'!O565)</f>
        <v/>
      </c>
      <c r="F612" s="284" t="str">
        <f>IF('Data invoice'!O565=0,"",'Data invoice'!P565)</f>
        <v/>
      </c>
      <c r="G612" s="284" t="str">
        <f>IF('Data invoice'!P565=0,"",'Data invoice'!Q565)</f>
        <v/>
      </c>
      <c r="H612" s="284" t="str">
        <f>IF('Data invoice'!Q565=0,"",'Data invoice'!R565)</f>
        <v/>
      </c>
      <c r="I612" s="320" t="str">
        <f>IF('Data invoice'!R565=0,"",'Data invoice'!S565)</f>
        <v/>
      </c>
      <c r="J612" s="367" t="str">
        <f>IF('Data invoice'!S565=0,"",'Data invoice'!T565)</f>
        <v/>
      </c>
    </row>
    <row r="613" spans="1:10" s="414" customFormat="1" ht="15.75" customHeight="1">
      <c r="A613" s="284" t="str">
        <f>IF('Data invoice'!J566=0,"",'Data invoice'!K566)</f>
        <v/>
      </c>
      <c r="B613" s="284" t="str">
        <f>IF('Data invoice'!K566=0,"",'Data invoice'!L566)</f>
        <v/>
      </c>
      <c r="C613" s="284" t="str">
        <f>IF('Data invoice'!L566=0,"",'Data invoice'!M566)</f>
        <v/>
      </c>
      <c r="D613" s="284" t="str">
        <f>IF('Data invoice'!M566=0,"",'Data invoice'!N566)</f>
        <v/>
      </c>
      <c r="E613" s="284" t="str">
        <f>IF('Data invoice'!N566=0,"",'Data invoice'!O566)</f>
        <v/>
      </c>
      <c r="F613" s="284" t="str">
        <f>IF('Data invoice'!O566=0,"",'Data invoice'!P566)</f>
        <v/>
      </c>
      <c r="G613" s="284" t="str">
        <f>IF('Data invoice'!P566=0,"",'Data invoice'!Q566)</f>
        <v/>
      </c>
      <c r="H613" s="284" t="str">
        <f>IF('Data invoice'!Q566=0,"",'Data invoice'!R566)</f>
        <v/>
      </c>
      <c r="I613" s="320" t="str">
        <f>IF('Data invoice'!R566=0,"",'Data invoice'!S566)</f>
        <v/>
      </c>
      <c r="J613" s="367" t="str">
        <f>IF('Data invoice'!S566=0,"",'Data invoice'!T566)</f>
        <v/>
      </c>
    </row>
    <row r="614" spans="1:10" s="414" customFormat="1" ht="15.75" customHeight="1">
      <c r="A614" s="284" t="str">
        <f>IF('Data invoice'!J567=0,"",'Data invoice'!K567)</f>
        <v/>
      </c>
      <c r="B614" s="284" t="str">
        <f>IF('Data invoice'!K567=0,"",'Data invoice'!L567)</f>
        <v/>
      </c>
      <c r="C614" s="284" t="str">
        <f>IF('Data invoice'!L567=0,"",'Data invoice'!M567)</f>
        <v/>
      </c>
      <c r="D614" s="284" t="str">
        <f>IF('Data invoice'!M567=0,"",'Data invoice'!N567)</f>
        <v/>
      </c>
      <c r="E614" s="284" t="str">
        <f>IF('Data invoice'!N567=0,"",'Data invoice'!O567)</f>
        <v/>
      </c>
      <c r="F614" s="284" t="str">
        <f>IF('Data invoice'!O567=0,"",'Data invoice'!P567)</f>
        <v/>
      </c>
      <c r="G614" s="284" t="str">
        <f>IF('Data invoice'!P567=0,"",'Data invoice'!Q567)</f>
        <v/>
      </c>
      <c r="H614" s="284" t="str">
        <f>IF('Data invoice'!Q567=0,"",'Data invoice'!R567)</f>
        <v/>
      </c>
      <c r="I614" s="320" t="str">
        <f>IF('Data invoice'!R567=0,"",'Data invoice'!S567)</f>
        <v/>
      </c>
      <c r="J614" s="367" t="str">
        <f>IF('Data invoice'!S567=0,"",'Data invoice'!T567)</f>
        <v/>
      </c>
    </row>
    <row r="615" spans="1:10" s="414" customFormat="1" ht="15.75" customHeight="1">
      <c r="A615" s="284" t="str">
        <f>IF('Data invoice'!J568=0,"",'Data invoice'!K568)</f>
        <v/>
      </c>
      <c r="B615" s="284" t="str">
        <f>IF('Data invoice'!K568=0,"",'Data invoice'!L568)</f>
        <v/>
      </c>
      <c r="C615" s="284" t="str">
        <f>IF('Data invoice'!L568=0,"",'Data invoice'!M568)</f>
        <v/>
      </c>
      <c r="D615" s="284" t="str">
        <f>IF('Data invoice'!M568=0,"",'Data invoice'!N568)</f>
        <v/>
      </c>
      <c r="E615" s="284" t="str">
        <f>IF('Data invoice'!N568=0,"",'Data invoice'!O568)</f>
        <v/>
      </c>
      <c r="F615" s="284" t="str">
        <f>IF('Data invoice'!O568=0,"",'Data invoice'!P568)</f>
        <v/>
      </c>
      <c r="G615" s="284" t="str">
        <f>IF('Data invoice'!P568=0,"",'Data invoice'!Q568)</f>
        <v/>
      </c>
      <c r="H615" s="284" t="str">
        <f>IF('Data invoice'!Q568=0,"",'Data invoice'!R568)</f>
        <v/>
      </c>
      <c r="I615" s="320" t="str">
        <f>IF('Data invoice'!R568=0,"",'Data invoice'!S568)</f>
        <v/>
      </c>
      <c r="J615" s="367" t="str">
        <f>IF('Data invoice'!S568=0,"",'Data invoice'!T568)</f>
        <v/>
      </c>
    </row>
    <row r="616" spans="1:10" s="414" customFormat="1" ht="15.75" customHeight="1">
      <c r="A616" s="284" t="str">
        <f>IF('Data invoice'!J569=0,"",'Data invoice'!K569)</f>
        <v/>
      </c>
      <c r="B616" s="284" t="str">
        <f>IF('Data invoice'!K569=0,"",'Data invoice'!L569)</f>
        <v/>
      </c>
      <c r="C616" s="284" t="str">
        <f>IF('Data invoice'!L569=0,"",'Data invoice'!M569)</f>
        <v/>
      </c>
      <c r="D616" s="284" t="str">
        <f>IF('Data invoice'!M569=0,"",'Data invoice'!N569)</f>
        <v/>
      </c>
      <c r="E616" s="284" t="str">
        <f>IF('Data invoice'!N569=0,"",'Data invoice'!O569)</f>
        <v/>
      </c>
      <c r="F616" s="284" t="str">
        <f>IF('Data invoice'!O569=0,"",'Data invoice'!P569)</f>
        <v/>
      </c>
      <c r="G616" s="284" t="str">
        <f>IF('Data invoice'!P569=0,"",'Data invoice'!Q569)</f>
        <v/>
      </c>
      <c r="H616" s="284" t="str">
        <f>IF('Data invoice'!Q569=0,"",'Data invoice'!R569)</f>
        <v/>
      </c>
      <c r="I616" s="320" t="str">
        <f>IF('Data invoice'!R569=0,"",'Data invoice'!S569)</f>
        <v/>
      </c>
      <c r="J616" s="367" t="str">
        <f>IF('Data invoice'!S569=0,"",'Data invoice'!T569)</f>
        <v/>
      </c>
    </row>
    <row r="617" spans="1:10" s="414" customFormat="1" ht="15.75" customHeight="1">
      <c r="A617" s="284" t="str">
        <f>IF('Data invoice'!J570=0,"",'Data invoice'!K570)</f>
        <v/>
      </c>
      <c r="B617" s="284" t="str">
        <f>IF('Data invoice'!K570=0,"",'Data invoice'!L570)</f>
        <v/>
      </c>
      <c r="C617" s="284" t="str">
        <f>IF('Data invoice'!L570=0,"",'Data invoice'!M570)</f>
        <v/>
      </c>
      <c r="D617" s="284" t="str">
        <f>IF('Data invoice'!M570=0,"",'Data invoice'!N570)</f>
        <v/>
      </c>
      <c r="E617" s="284" t="str">
        <f>IF('Data invoice'!N570=0,"",'Data invoice'!O570)</f>
        <v/>
      </c>
      <c r="F617" s="284" t="str">
        <f>IF('Data invoice'!O570=0,"",'Data invoice'!P570)</f>
        <v/>
      </c>
      <c r="G617" s="284" t="str">
        <f>IF('Data invoice'!P570=0,"",'Data invoice'!Q570)</f>
        <v/>
      </c>
      <c r="H617" s="284" t="str">
        <f>IF('Data invoice'!Q570=0,"",'Data invoice'!R570)</f>
        <v/>
      </c>
      <c r="I617" s="320" t="str">
        <f>IF('Data invoice'!R570=0,"",'Data invoice'!S570)</f>
        <v/>
      </c>
      <c r="J617" s="367" t="str">
        <f>IF('Data invoice'!S570=0,"",'Data invoice'!T570)</f>
        <v/>
      </c>
    </row>
    <row r="618" spans="1:10" s="414" customFormat="1" ht="15.75" customHeight="1">
      <c r="A618" s="284" t="str">
        <f>IF('Data invoice'!J571=0,"",'Data invoice'!K571)</f>
        <v/>
      </c>
      <c r="B618" s="284" t="str">
        <f>IF('Data invoice'!K571=0,"",'Data invoice'!L571)</f>
        <v/>
      </c>
      <c r="C618" s="284" t="str">
        <f>IF('Data invoice'!L571=0,"",'Data invoice'!M571)</f>
        <v/>
      </c>
      <c r="D618" s="284" t="str">
        <f>IF('Data invoice'!M571=0,"",'Data invoice'!N571)</f>
        <v/>
      </c>
      <c r="E618" s="284" t="str">
        <f>IF('Data invoice'!N571=0,"",'Data invoice'!O571)</f>
        <v/>
      </c>
      <c r="F618" s="284" t="str">
        <f>IF('Data invoice'!O571=0,"",'Data invoice'!P571)</f>
        <v/>
      </c>
      <c r="G618" s="284" t="str">
        <f>IF('Data invoice'!P571=0,"",'Data invoice'!Q571)</f>
        <v/>
      </c>
      <c r="H618" s="284" t="str">
        <f>IF('Data invoice'!Q571=0,"",'Data invoice'!R571)</f>
        <v/>
      </c>
      <c r="I618" s="320" t="str">
        <f>IF('Data invoice'!R571=0,"",'Data invoice'!S571)</f>
        <v/>
      </c>
      <c r="J618" s="367" t="str">
        <f>IF('Data invoice'!S571=0,"",'Data invoice'!T571)</f>
        <v/>
      </c>
    </row>
    <row r="619" spans="1:10" s="414" customFormat="1" ht="15.75" customHeight="1">
      <c r="A619" s="284" t="str">
        <f>IF('Data invoice'!J572=0,"",'Data invoice'!K572)</f>
        <v/>
      </c>
      <c r="B619" s="284" t="str">
        <f>IF('Data invoice'!K572=0,"",'Data invoice'!L572)</f>
        <v/>
      </c>
      <c r="C619" s="284" t="str">
        <f>IF('Data invoice'!L572=0,"",'Data invoice'!M572)</f>
        <v/>
      </c>
      <c r="D619" s="284" t="str">
        <f>IF('Data invoice'!M572=0,"",'Data invoice'!N572)</f>
        <v/>
      </c>
      <c r="E619" s="284" t="str">
        <f>IF('Data invoice'!N572=0,"",'Data invoice'!O572)</f>
        <v/>
      </c>
      <c r="F619" s="284" t="str">
        <f>IF('Data invoice'!O572=0,"",'Data invoice'!P572)</f>
        <v/>
      </c>
      <c r="G619" s="284" t="str">
        <f>IF('Data invoice'!P572=0,"",'Data invoice'!Q572)</f>
        <v/>
      </c>
      <c r="H619" s="284" t="str">
        <f>IF('Data invoice'!Q572=0,"",'Data invoice'!R572)</f>
        <v/>
      </c>
      <c r="I619" s="320" t="str">
        <f>IF('Data invoice'!R572=0,"",'Data invoice'!S572)</f>
        <v/>
      </c>
      <c r="J619" s="367" t="str">
        <f>IF('Data invoice'!S572=0,"",'Data invoice'!T572)</f>
        <v/>
      </c>
    </row>
    <row r="620" spans="1:10" s="414" customFormat="1" ht="15.75" customHeight="1">
      <c r="A620" s="284" t="str">
        <f>IF('Data invoice'!J573=0,"",'Data invoice'!K573)</f>
        <v/>
      </c>
      <c r="B620" s="284" t="str">
        <f>IF('Data invoice'!K573=0,"",'Data invoice'!L573)</f>
        <v/>
      </c>
      <c r="C620" s="284" t="str">
        <f>IF('Data invoice'!L573=0,"",'Data invoice'!M573)</f>
        <v/>
      </c>
      <c r="D620" s="284" t="str">
        <f>IF('Data invoice'!M573=0,"",'Data invoice'!N573)</f>
        <v/>
      </c>
      <c r="E620" s="284" t="str">
        <f>IF('Data invoice'!N573=0,"",'Data invoice'!O573)</f>
        <v/>
      </c>
      <c r="F620" s="284" t="str">
        <f>IF('Data invoice'!O573=0,"",'Data invoice'!P573)</f>
        <v/>
      </c>
      <c r="G620" s="284" t="str">
        <f>IF('Data invoice'!P573=0,"",'Data invoice'!Q573)</f>
        <v/>
      </c>
      <c r="H620" s="284" t="str">
        <f>IF('Data invoice'!Q573=0,"",'Data invoice'!R573)</f>
        <v/>
      </c>
      <c r="I620" s="320" t="str">
        <f>IF('Data invoice'!R573=0,"",'Data invoice'!S573)</f>
        <v/>
      </c>
      <c r="J620" s="367" t="str">
        <f>IF('Data invoice'!S573=0,"",'Data invoice'!T573)</f>
        <v/>
      </c>
    </row>
    <row r="621" spans="1:10" s="414" customFormat="1" ht="15.75" customHeight="1">
      <c r="A621" s="284" t="str">
        <f>IF('Data invoice'!J574=0,"",'Data invoice'!K574)</f>
        <v/>
      </c>
      <c r="B621" s="284" t="str">
        <f>IF('Data invoice'!K574=0,"",'Data invoice'!L574)</f>
        <v/>
      </c>
      <c r="C621" s="284" t="str">
        <f>IF('Data invoice'!L574=0,"",'Data invoice'!M574)</f>
        <v/>
      </c>
      <c r="D621" s="284" t="str">
        <f>IF('Data invoice'!M574=0,"",'Data invoice'!N574)</f>
        <v/>
      </c>
      <c r="E621" s="284" t="str">
        <f>IF('Data invoice'!N574=0,"",'Data invoice'!O574)</f>
        <v/>
      </c>
      <c r="F621" s="284" t="str">
        <f>IF('Data invoice'!O574=0,"",'Data invoice'!P574)</f>
        <v/>
      </c>
      <c r="G621" s="284" t="str">
        <f>IF('Data invoice'!P574=0,"",'Data invoice'!Q574)</f>
        <v/>
      </c>
      <c r="H621" s="284" t="str">
        <f>IF('Data invoice'!Q574=0,"",'Data invoice'!R574)</f>
        <v/>
      </c>
      <c r="I621" s="320" t="str">
        <f>IF('Data invoice'!R574=0,"",'Data invoice'!S574)</f>
        <v/>
      </c>
      <c r="J621" s="367" t="str">
        <f>IF('Data invoice'!S574=0,"",'Data invoice'!T574)</f>
        <v/>
      </c>
    </row>
    <row r="622" spans="1:10" s="414" customFormat="1" ht="15.75" customHeight="1">
      <c r="A622" s="284" t="str">
        <f>IF('Data invoice'!J575=0,"",'Data invoice'!K575)</f>
        <v/>
      </c>
      <c r="B622" s="284" t="str">
        <f>IF('Data invoice'!K575=0,"",'Data invoice'!L575)</f>
        <v/>
      </c>
      <c r="C622" s="284" t="str">
        <f>IF('Data invoice'!L575=0,"",'Data invoice'!M575)</f>
        <v/>
      </c>
      <c r="D622" s="284" t="str">
        <f>IF('Data invoice'!M575=0,"",'Data invoice'!N575)</f>
        <v/>
      </c>
      <c r="E622" s="284" t="str">
        <f>IF('Data invoice'!N575=0,"",'Data invoice'!O575)</f>
        <v/>
      </c>
      <c r="F622" s="284" t="str">
        <f>IF('Data invoice'!O575=0,"",'Data invoice'!P575)</f>
        <v/>
      </c>
      <c r="G622" s="284" t="str">
        <f>IF('Data invoice'!P575=0,"",'Data invoice'!Q575)</f>
        <v/>
      </c>
      <c r="H622" s="284" t="str">
        <f>IF('Data invoice'!Q575=0,"",'Data invoice'!R575)</f>
        <v/>
      </c>
      <c r="I622" s="320" t="str">
        <f>IF('Data invoice'!R575=0,"",'Data invoice'!S575)</f>
        <v/>
      </c>
      <c r="J622" s="367" t="str">
        <f>IF('Data invoice'!S575=0,"",'Data invoice'!T575)</f>
        <v/>
      </c>
    </row>
    <row r="623" spans="1:10" s="414" customFormat="1" ht="15.75" customHeight="1">
      <c r="A623" s="284" t="str">
        <f>IF('Data invoice'!J576=0,"",'Data invoice'!K576)</f>
        <v/>
      </c>
      <c r="B623" s="284" t="str">
        <f>IF('Data invoice'!K576=0,"",'Data invoice'!L576)</f>
        <v/>
      </c>
      <c r="C623" s="284" t="str">
        <f>IF('Data invoice'!L576=0,"",'Data invoice'!M576)</f>
        <v/>
      </c>
      <c r="D623" s="284" t="str">
        <f>IF('Data invoice'!M576=0,"",'Data invoice'!N576)</f>
        <v/>
      </c>
      <c r="E623" s="284" t="str">
        <f>IF('Data invoice'!N576=0,"",'Data invoice'!O576)</f>
        <v/>
      </c>
      <c r="F623" s="284" t="str">
        <f>IF('Data invoice'!O576=0,"",'Data invoice'!P576)</f>
        <v/>
      </c>
      <c r="G623" s="284" t="str">
        <f>IF('Data invoice'!P576=0,"",'Data invoice'!Q576)</f>
        <v/>
      </c>
      <c r="H623" s="284" t="str">
        <f>IF('Data invoice'!Q576=0,"",'Data invoice'!R576)</f>
        <v/>
      </c>
      <c r="I623" s="320" t="str">
        <f>IF('Data invoice'!R576=0,"",'Data invoice'!S576)</f>
        <v/>
      </c>
      <c r="J623" s="367" t="str">
        <f>IF('Data invoice'!S576=0,"",'Data invoice'!T576)</f>
        <v/>
      </c>
    </row>
    <row r="624" spans="1:10" s="414" customFormat="1" ht="15.75" customHeight="1">
      <c r="A624" s="284" t="str">
        <f>IF('Data invoice'!J577=0,"",'Data invoice'!K577)</f>
        <v/>
      </c>
      <c r="B624" s="284" t="str">
        <f>IF('Data invoice'!K577=0,"",'Data invoice'!L577)</f>
        <v/>
      </c>
      <c r="C624" s="284" t="str">
        <f>IF('Data invoice'!L577=0,"",'Data invoice'!M577)</f>
        <v/>
      </c>
      <c r="D624" s="284" t="str">
        <f>IF('Data invoice'!M577=0,"",'Data invoice'!N577)</f>
        <v/>
      </c>
      <c r="E624" s="284" t="str">
        <f>IF('Data invoice'!N577=0,"",'Data invoice'!O577)</f>
        <v/>
      </c>
      <c r="F624" s="284" t="str">
        <f>IF('Data invoice'!O577=0,"",'Data invoice'!P577)</f>
        <v/>
      </c>
      <c r="G624" s="284" t="str">
        <f>IF('Data invoice'!P577=0,"",'Data invoice'!Q577)</f>
        <v/>
      </c>
      <c r="H624" s="284" t="str">
        <f>IF('Data invoice'!Q577=0,"",'Data invoice'!R577)</f>
        <v/>
      </c>
      <c r="I624" s="320" t="str">
        <f>IF('Data invoice'!R577=0,"",'Data invoice'!S577)</f>
        <v/>
      </c>
      <c r="J624" s="367" t="str">
        <f>IF('Data invoice'!S577=0,"",'Data invoice'!T577)</f>
        <v/>
      </c>
    </row>
    <row r="625" spans="1:10" s="414" customFormat="1" ht="15.75" customHeight="1">
      <c r="A625" s="284" t="str">
        <f>IF('Data invoice'!J578=0,"",'Data invoice'!K578)</f>
        <v/>
      </c>
      <c r="B625" s="284" t="str">
        <f>IF('Data invoice'!K578=0,"",'Data invoice'!L578)</f>
        <v/>
      </c>
      <c r="C625" s="284" t="str">
        <f>IF('Data invoice'!L578=0,"",'Data invoice'!M578)</f>
        <v/>
      </c>
      <c r="D625" s="284" t="str">
        <f>IF('Data invoice'!M578=0,"",'Data invoice'!N578)</f>
        <v/>
      </c>
      <c r="E625" s="284" t="str">
        <f>IF('Data invoice'!N578=0,"",'Data invoice'!O578)</f>
        <v/>
      </c>
      <c r="F625" s="284" t="str">
        <f>IF('Data invoice'!O578=0,"",'Data invoice'!P578)</f>
        <v/>
      </c>
      <c r="G625" s="284" t="str">
        <f>IF('Data invoice'!P578=0,"",'Data invoice'!Q578)</f>
        <v/>
      </c>
      <c r="H625" s="284" t="str">
        <f>IF('Data invoice'!Q578=0,"",'Data invoice'!R578)</f>
        <v/>
      </c>
      <c r="I625" s="320" t="str">
        <f>IF('Data invoice'!R578=0,"",'Data invoice'!S578)</f>
        <v/>
      </c>
      <c r="J625" s="367" t="str">
        <f>IF('Data invoice'!S578=0,"",'Data invoice'!T578)</f>
        <v/>
      </c>
    </row>
    <row r="626" spans="1:10" s="414" customFormat="1" ht="15.75" customHeight="1">
      <c r="A626" s="284" t="str">
        <f>IF('Data invoice'!J579=0,"",'Data invoice'!K579)</f>
        <v/>
      </c>
      <c r="B626" s="284" t="str">
        <f>IF('Data invoice'!K579=0,"",'Data invoice'!L579)</f>
        <v/>
      </c>
      <c r="C626" s="284" t="str">
        <f>IF('Data invoice'!L579=0,"",'Data invoice'!M579)</f>
        <v/>
      </c>
      <c r="D626" s="284" t="str">
        <f>IF('Data invoice'!M579=0,"",'Data invoice'!N579)</f>
        <v/>
      </c>
      <c r="E626" s="284" t="str">
        <f>IF('Data invoice'!N579=0,"",'Data invoice'!O579)</f>
        <v/>
      </c>
      <c r="F626" s="284" t="str">
        <f>IF('Data invoice'!O579=0,"",'Data invoice'!P579)</f>
        <v/>
      </c>
      <c r="G626" s="284" t="str">
        <f>IF('Data invoice'!P579=0,"",'Data invoice'!Q579)</f>
        <v/>
      </c>
      <c r="H626" s="284" t="str">
        <f>IF('Data invoice'!Q579=0,"",'Data invoice'!R579)</f>
        <v/>
      </c>
      <c r="I626" s="320" t="str">
        <f>IF('Data invoice'!R579=0,"",'Data invoice'!S579)</f>
        <v/>
      </c>
      <c r="J626" s="367" t="str">
        <f>IF('Data invoice'!S579=0,"",'Data invoice'!T579)</f>
        <v/>
      </c>
    </row>
    <row r="627" spans="1:10" s="414" customFormat="1" ht="15.75" customHeight="1">
      <c r="A627" s="284" t="str">
        <f>IF('Data invoice'!J580=0,"",'Data invoice'!K580)</f>
        <v/>
      </c>
      <c r="B627" s="284" t="str">
        <f>IF('Data invoice'!K580=0,"",'Data invoice'!L580)</f>
        <v/>
      </c>
      <c r="C627" s="284" t="str">
        <f>IF('Data invoice'!L580=0,"",'Data invoice'!M580)</f>
        <v/>
      </c>
      <c r="D627" s="284" t="str">
        <f>IF('Data invoice'!M580=0,"",'Data invoice'!N580)</f>
        <v/>
      </c>
      <c r="E627" s="284" t="str">
        <f>IF('Data invoice'!N580=0,"",'Data invoice'!O580)</f>
        <v/>
      </c>
      <c r="F627" s="284" t="str">
        <f>IF('Data invoice'!O580=0,"",'Data invoice'!P580)</f>
        <v/>
      </c>
      <c r="G627" s="284" t="str">
        <f>IF('Data invoice'!P580=0,"",'Data invoice'!Q580)</f>
        <v/>
      </c>
      <c r="H627" s="284" t="str">
        <f>IF('Data invoice'!Q580=0,"",'Data invoice'!R580)</f>
        <v/>
      </c>
      <c r="I627" s="320" t="str">
        <f>IF('Data invoice'!R580=0,"",'Data invoice'!S580)</f>
        <v/>
      </c>
      <c r="J627" s="367" t="str">
        <f>IF('Data invoice'!S580=0,"",'Data invoice'!T580)</f>
        <v/>
      </c>
    </row>
    <row r="628" spans="1:10" s="414" customFormat="1" ht="15.75" customHeight="1">
      <c r="A628" s="284" t="str">
        <f>IF('Data invoice'!J581=0,"",'Data invoice'!K581)</f>
        <v/>
      </c>
      <c r="B628" s="284" t="str">
        <f>IF('Data invoice'!K581=0,"",'Data invoice'!L581)</f>
        <v/>
      </c>
      <c r="C628" s="284" t="str">
        <f>IF('Data invoice'!L581=0,"",'Data invoice'!M581)</f>
        <v/>
      </c>
      <c r="D628" s="284" t="str">
        <f>IF('Data invoice'!M581=0,"",'Data invoice'!N581)</f>
        <v/>
      </c>
      <c r="E628" s="284" t="str">
        <f>IF('Data invoice'!N581=0,"",'Data invoice'!O581)</f>
        <v/>
      </c>
      <c r="F628" s="284" t="str">
        <f>IF('Data invoice'!O581=0,"",'Data invoice'!P581)</f>
        <v/>
      </c>
      <c r="G628" s="284" t="str">
        <f>IF('Data invoice'!P581=0,"",'Data invoice'!Q581)</f>
        <v/>
      </c>
      <c r="H628" s="284" t="str">
        <f>IF('Data invoice'!Q581=0,"",'Data invoice'!R581)</f>
        <v/>
      </c>
      <c r="I628" s="320" t="str">
        <f>IF('Data invoice'!R581=0,"",'Data invoice'!S581)</f>
        <v/>
      </c>
      <c r="J628" s="367" t="str">
        <f>IF('Data invoice'!S581=0,"",'Data invoice'!T581)</f>
        <v/>
      </c>
    </row>
    <row r="629" spans="1:10" s="414" customFormat="1" ht="15.75" customHeight="1">
      <c r="A629" s="284" t="str">
        <f>IF('Data invoice'!J582=0,"",'Data invoice'!K582)</f>
        <v/>
      </c>
      <c r="B629" s="284" t="str">
        <f>IF('Data invoice'!K582=0,"",'Data invoice'!L582)</f>
        <v/>
      </c>
      <c r="C629" s="284" t="str">
        <f>IF('Data invoice'!L582=0,"",'Data invoice'!M582)</f>
        <v/>
      </c>
      <c r="D629" s="284" t="str">
        <f>IF('Data invoice'!M582=0,"",'Data invoice'!N582)</f>
        <v/>
      </c>
      <c r="E629" s="284" t="str">
        <f>IF('Data invoice'!N582=0,"",'Data invoice'!O582)</f>
        <v/>
      </c>
      <c r="F629" s="284" t="str">
        <f>IF('Data invoice'!O582=0,"",'Data invoice'!P582)</f>
        <v/>
      </c>
      <c r="G629" s="284" t="str">
        <f>IF('Data invoice'!P582=0,"",'Data invoice'!Q582)</f>
        <v/>
      </c>
      <c r="H629" s="284" t="str">
        <f>IF('Data invoice'!Q582=0,"",'Data invoice'!R582)</f>
        <v/>
      </c>
      <c r="I629" s="320" t="str">
        <f>IF('Data invoice'!R582=0,"",'Data invoice'!S582)</f>
        <v/>
      </c>
      <c r="J629" s="367" t="str">
        <f>IF('Data invoice'!S582=0,"",'Data invoice'!T582)</f>
        <v/>
      </c>
    </row>
    <row r="630" spans="1:10" s="414" customFormat="1" ht="15.75" customHeight="1">
      <c r="A630" s="284" t="str">
        <f>IF('Data invoice'!J583=0,"",'Data invoice'!K583)</f>
        <v/>
      </c>
      <c r="B630" s="284" t="str">
        <f>IF('Data invoice'!K583=0,"",'Data invoice'!L583)</f>
        <v/>
      </c>
      <c r="C630" s="284" t="str">
        <f>IF('Data invoice'!L583=0,"",'Data invoice'!M583)</f>
        <v/>
      </c>
      <c r="D630" s="284" t="str">
        <f>IF('Data invoice'!M583=0,"",'Data invoice'!N583)</f>
        <v/>
      </c>
      <c r="E630" s="284" t="str">
        <f>IF('Data invoice'!N583=0,"",'Data invoice'!O583)</f>
        <v/>
      </c>
      <c r="F630" s="284" t="str">
        <f>IF('Data invoice'!O583=0,"",'Data invoice'!P583)</f>
        <v/>
      </c>
      <c r="G630" s="284" t="str">
        <f>IF('Data invoice'!P583=0,"",'Data invoice'!Q583)</f>
        <v/>
      </c>
      <c r="H630" s="284" t="str">
        <f>IF('Data invoice'!Q583=0,"",'Data invoice'!R583)</f>
        <v/>
      </c>
      <c r="I630" s="320" t="str">
        <f>IF('Data invoice'!R583=0,"",'Data invoice'!S583)</f>
        <v/>
      </c>
      <c r="J630" s="367" t="str">
        <f>IF('Data invoice'!S583=0,"",'Data invoice'!T583)</f>
        <v/>
      </c>
    </row>
    <row r="631" spans="1:10" s="414" customFormat="1" ht="15.75" customHeight="1">
      <c r="A631" s="284" t="str">
        <f>IF('Data invoice'!J584=0,"",'Data invoice'!K584)</f>
        <v/>
      </c>
      <c r="B631" s="284" t="str">
        <f>IF('Data invoice'!K584=0,"",'Data invoice'!L584)</f>
        <v/>
      </c>
      <c r="C631" s="284" t="str">
        <f>IF('Data invoice'!L584=0,"",'Data invoice'!M584)</f>
        <v/>
      </c>
      <c r="D631" s="284" t="str">
        <f>IF('Data invoice'!M584=0,"",'Data invoice'!N584)</f>
        <v/>
      </c>
      <c r="E631" s="284" t="str">
        <f>IF('Data invoice'!N584=0,"",'Data invoice'!O584)</f>
        <v/>
      </c>
      <c r="F631" s="284" t="str">
        <f>IF('Data invoice'!O584=0,"",'Data invoice'!P584)</f>
        <v/>
      </c>
      <c r="G631" s="284" t="str">
        <f>IF('Data invoice'!P584=0,"",'Data invoice'!Q584)</f>
        <v/>
      </c>
      <c r="H631" s="284" t="str">
        <f>IF('Data invoice'!Q584=0,"",'Data invoice'!R584)</f>
        <v/>
      </c>
      <c r="I631" s="320" t="str">
        <f>IF('Data invoice'!R584=0,"",'Data invoice'!S584)</f>
        <v/>
      </c>
      <c r="J631" s="367" t="str">
        <f>IF('Data invoice'!S584=0,"",'Data invoice'!T584)</f>
        <v/>
      </c>
    </row>
    <row r="632" spans="1:10" s="414" customFormat="1" ht="15.75" customHeight="1">
      <c r="A632" s="284" t="str">
        <f>IF('Data invoice'!J585=0,"",'Data invoice'!K585)</f>
        <v/>
      </c>
      <c r="B632" s="284" t="str">
        <f>IF('Data invoice'!K585=0,"",'Data invoice'!L585)</f>
        <v/>
      </c>
      <c r="C632" s="284" t="str">
        <f>IF('Data invoice'!L585=0,"",'Data invoice'!M585)</f>
        <v/>
      </c>
      <c r="D632" s="284" t="str">
        <f>IF('Data invoice'!M585=0,"",'Data invoice'!N585)</f>
        <v/>
      </c>
      <c r="E632" s="284" t="str">
        <f>IF('Data invoice'!N585=0,"",'Data invoice'!O585)</f>
        <v/>
      </c>
      <c r="F632" s="284" t="str">
        <f>IF('Data invoice'!O585=0,"",'Data invoice'!P585)</f>
        <v/>
      </c>
      <c r="G632" s="284" t="str">
        <f>IF('Data invoice'!P585=0,"",'Data invoice'!Q585)</f>
        <v/>
      </c>
      <c r="H632" s="284" t="str">
        <f>IF('Data invoice'!Q585=0,"",'Data invoice'!R585)</f>
        <v/>
      </c>
      <c r="I632" s="320" t="str">
        <f>IF('Data invoice'!R585=0,"",'Data invoice'!S585)</f>
        <v/>
      </c>
      <c r="J632" s="367" t="str">
        <f>IF('Data invoice'!S585=0,"",'Data invoice'!T585)</f>
        <v/>
      </c>
    </row>
    <row r="633" spans="1:10" s="414" customFormat="1" ht="15.75" customHeight="1">
      <c r="A633" s="284" t="str">
        <f>IF('Data invoice'!J586=0,"",'Data invoice'!K586)</f>
        <v/>
      </c>
      <c r="B633" s="284" t="str">
        <f>IF('Data invoice'!K586=0,"",'Data invoice'!L586)</f>
        <v/>
      </c>
      <c r="C633" s="284" t="str">
        <f>IF('Data invoice'!L586=0,"",'Data invoice'!M586)</f>
        <v/>
      </c>
      <c r="D633" s="284" t="str">
        <f>IF('Data invoice'!M586=0,"",'Data invoice'!N586)</f>
        <v/>
      </c>
      <c r="E633" s="284" t="str">
        <f>IF('Data invoice'!N586=0,"",'Data invoice'!O586)</f>
        <v/>
      </c>
      <c r="F633" s="284" t="str">
        <f>IF('Data invoice'!O586=0,"",'Data invoice'!P586)</f>
        <v/>
      </c>
      <c r="G633" s="284" t="str">
        <f>IF('Data invoice'!P586=0,"",'Data invoice'!Q586)</f>
        <v/>
      </c>
      <c r="H633" s="284" t="str">
        <f>IF('Data invoice'!Q586=0,"",'Data invoice'!R586)</f>
        <v/>
      </c>
      <c r="I633" s="320" t="str">
        <f>IF('Data invoice'!R586=0,"",'Data invoice'!S586)</f>
        <v/>
      </c>
      <c r="J633" s="367" t="str">
        <f>IF('Data invoice'!S586=0,"",'Data invoice'!T586)</f>
        <v/>
      </c>
    </row>
    <row r="634" spans="1:10" s="414" customFormat="1" ht="15.75" customHeight="1">
      <c r="A634" s="284" t="str">
        <f>IF('Data invoice'!J587=0,"",'Data invoice'!K587)</f>
        <v/>
      </c>
      <c r="B634" s="284" t="str">
        <f>IF('Data invoice'!K587=0,"",'Data invoice'!L587)</f>
        <v/>
      </c>
      <c r="C634" s="284" t="str">
        <f>IF('Data invoice'!L587=0,"",'Data invoice'!M587)</f>
        <v/>
      </c>
      <c r="D634" s="284" t="str">
        <f>IF('Data invoice'!M587=0,"",'Data invoice'!N587)</f>
        <v/>
      </c>
      <c r="E634" s="284" t="str">
        <f>IF('Data invoice'!N587=0,"",'Data invoice'!O587)</f>
        <v/>
      </c>
      <c r="F634" s="284" t="str">
        <f>IF('Data invoice'!O587=0,"",'Data invoice'!P587)</f>
        <v/>
      </c>
      <c r="G634" s="284" t="str">
        <f>IF('Data invoice'!P587=0,"",'Data invoice'!Q587)</f>
        <v/>
      </c>
      <c r="H634" s="284" t="str">
        <f>IF('Data invoice'!Q587=0,"",'Data invoice'!R587)</f>
        <v/>
      </c>
      <c r="I634" s="320" t="str">
        <f>IF('Data invoice'!R587=0,"",'Data invoice'!S587)</f>
        <v/>
      </c>
      <c r="J634" s="367" t="str">
        <f>IF('Data invoice'!S587=0,"",'Data invoice'!T587)</f>
        <v/>
      </c>
    </row>
    <row r="635" spans="1:10" s="414" customFormat="1" ht="15.75" customHeight="1">
      <c r="A635" s="284" t="str">
        <f>IF('Data invoice'!J588=0,"",'Data invoice'!K588)</f>
        <v/>
      </c>
      <c r="B635" s="284" t="str">
        <f>IF('Data invoice'!K588=0,"",'Data invoice'!L588)</f>
        <v/>
      </c>
      <c r="C635" s="284" t="str">
        <f>IF('Data invoice'!L588=0,"",'Data invoice'!M588)</f>
        <v/>
      </c>
      <c r="D635" s="284" t="str">
        <f>IF('Data invoice'!M588=0,"",'Data invoice'!N588)</f>
        <v/>
      </c>
      <c r="E635" s="284" t="str">
        <f>IF('Data invoice'!N588=0,"",'Data invoice'!O588)</f>
        <v/>
      </c>
      <c r="F635" s="284" t="str">
        <f>IF('Data invoice'!O588=0,"",'Data invoice'!P588)</f>
        <v/>
      </c>
      <c r="G635" s="284" t="str">
        <f>IF('Data invoice'!P588=0,"",'Data invoice'!Q588)</f>
        <v/>
      </c>
      <c r="H635" s="284" t="str">
        <f>IF('Data invoice'!Q588=0,"",'Data invoice'!R588)</f>
        <v/>
      </c>
      <c r="I635" s="320" t="str">
        <f>IF('Data invoice'!R588=0,"",'Data invoice'!S588)</f>
        <v/>
      </c>
      <c r="J635" s="367" t="str">
        <f>IF('Data invoice'!S588=0,"",'Data invoice'!T588)</f>
        <v/>
      </c>
    </row>
    <row r="636" spans="1:10" s="414" customFormat="1" ht="15.75" customHeight="1">
      <c r="A636" s="284" t="str">
        <f>IF('Data invoice'!J589=0,"",'Data invoice'!K589)</f>
        <v/>
      </c>
      <c r="B636" s="284" t="str">
        <f>IF('Data invoice'!K589=0,"",'Data invoice'!L589)</f>
        <v/>
      </c>
      <c r="C636" s="284" t="str">
        <f>IF('Data invoice'!L589=0,"",'Data invoice'!M589)</f>
        <v/>
      </c>
      <c r="D636" s="284" t="str">
        <f>IF('Data invoice'!M589=0,"",'Data invoice'!N589)</f>
        <v/>
      </c>
      <c r="E636" s="284" t="str">
        <f>IF('Data invoice'!N589=0,"",'Data invoice'!O589)</f>
        <v/>
      </c>
      <c r="F636" s="284" t="str">
        <f>IF('Data invoice'!O589=0,"",'Data invoice'!P589)</f>
        <v/>
      </c>
      <c r="G636" s="284" t="str">
        <f>IF('Data invoice'!P589=0,"",'Data invoice'!Q589)</f>
        <v/>
      </c>
      <c r="H636" s="284" t="str">
        <f>IF('Data invoice'!Q589=0,"",'Data invoice'!R589)</f>
        <v/>
      </c>
      <c r="I636" s="320" t="str">
        <f>IF('Data invoice'!R589=0,"",'Data invoice'!S589)</f>
        <v/>
      </c>
      <c r="J636" s="367" t="str">
        <f>IF('Data invoice'!S589=0,"",'Data invoice'!T589)</f>
        <v/>
      </c>
    </row>
    <row r="637" spans="1:10" s="414" customFormat="1" ht="15.75" customHeight="1">
      <c r="A637" s="284" t="str">
        <f>IF('Data invoice'!J590=0,"",'Data invoice'!K590)</f>
        <v/>
      </c>
      <c r="B637" s="284" t="str">
        <f>IF('Data invoice'!K590=0,"",'Data invoice'!L590)</f>
        <v/>
      </c>
      <c r="C637" s="284" t="str">
        <f>IF('Data invoice'!L590=0,"",'Data invoice'!M590)</f>
        <v/>
      </c>
      <c r="D637" s="284" t="str">
        <f>IF('Data invoice'!M590=0,"",'Data invoice'!N590)</f>
        <v/>
      </c>
      <c r="E637" s="284" t="str">
        <f>IF('Data invoice'!N590=0,"",'Data invoice'!O590)</f>
        <v/>
      </c>
      <c r="F637" s="284" t="str">
        <f>IF('Data invoice'!O590=0,"",'Data invoice'!P590)</f>
        <v/>
      </c>
      <c r="G637" s="284" t="str">
        <f>IF('Data invoice'!P590=0,"",'Data invoice'!Q590)</f>
        <v/>
      </c>
      <c r="H637" s="284" t="str">
        <f>IF('Data invoice'!Q590=0,"",'Data invoice'!R590)</f>
        <v/>
      </c>
      <c r="I637" s="320" t="str">
        <f>IF('Data invoice'!R590=0,"",'Data invoice'!S590)</f>
        <v/>
      </c>
      <c r="J637" s="367" t="str">
        <f>IF('Data invoice'!S590=0,"",'Data invoice'!T590)</f>
        <v/>
      </c>
    </row>
    <row r="638" spans="1:10" s="414" customFormat="1" ht="15.75" customHeight="1">
      <c r="A638" s="284" t="str">
        <f>IF('Data invoice'!J591=0,"",'Data invoice'!K591)</f>
        <v/>
      </c>
      <c r="B638" s="284" t="str">
        <f>IF('Data invoice'!K591=0,"",'Data invoice'!L591)</f>
        <v/>
      </c>
      <c r="C638" s="284" t="str">
        <f>IF('Data invoice'!L591=0,"",'Data invoice'!M591)</f>
        <v/>
      </c>
      <c r="D638" s="284" t="str">
        <f>IF('Data invoice'!M591=0,"",'Data invoice'!N591)</f>
        <v/>
      </c>
      <c r="E638" s="284" t="str">
        <f>IF('Data invoice'!N591=0,"",'Data invoice'!O591)</f>
        <v/>
      </c>
      <c r="F638" s="284" t="str">
        <f>IF('Data invoice'!O591=0,"",'Data invoice'!P591)</f>
        <v/>
      </c>
      <c r="G638" s="284" t="str">
        <f>IF('Data invoice'!P591=0,"",'Data invoice'!Q591)</f>
        <v/>
      </c>
      <c r="H638" s="284" t="str">
        <f>IF('Data invoice'!Q591=0,"",'Data invoice'!R591)</f>
        <v/>
      </c>
      <c r="I638" s="320" t="str">
        <f>IF('Data invoice'!R591=0,"",'Data invoice'!S591)</f>
        <v/>
      </c>
      <c r="J638" s="367" t="str">
        <f>IF('Data invoice'!S591=0,"",'Data invoice'!T591)</f>
        <v/>
      </c>
    </row>
    <row r="639" spans="1:10" s="414" customFormat="1" ht="15.75" customHeight="1">
      <c r="A639" s="284" t="str">
        <f>IF('Data invoice'!J592=0,"",'Data invoice'!K592)</f>
        <v/>
      </c>
      <c r="B639" s="284" t="str">
        <f>IF('Data invoice'!K592=0,"",'Data invoice'!L592)</f>
        <v/>
      </c>
      <c r="C639" s="284" t="str">
        <f>IF('Data invoice'!L592=0,"",'Data invoice'!M592)</f>
        <v/>
      </c>
      <c r="D639" s="284" t="str">
        <f>IF('Data invoice'!M592=0,"",'Data invoice'!N592)</f>
        <v/>
      </c>
      <c r="E639" s="284" t="str">
        <f>IF('Data invoice'!N592=0,"",'Data invoice'!O592)</f>
        <v/>
      </c>
      <c r="F639" s="284" t="str">
        <f>IF('Data invoice'!O592=0,"",'Data invoice'!P592)</f>
        <v/>
      </c>
      <c r="G639" s="284" t="str">
        <f>IF('Data invoice'!P592=0,"",'Data invoice'!Q592)</f>
        <v/>
      </c>
      <c r="H639" s="284" t="str">
        <f>IF('Data invoice'!Q592=0,"",'Data invoice'!R592)</f>
        <v/>
      </c>
      <c r="I639" s="320" t="str">
        <f>IF('Data invoice'!R592=0,"",'Data invoice'!S592)</f>
        <v/>
      </c>
      <c r="J639" s="367" t="str">
        <f>IF('Data invoice'!S592=0,"",'Data invoice'!T592)</f>
        <v/>
      </c>
    </row>
    <row r="640" spans="1:10" s="414" customFormat="1" ht="15.75" customHeight="1">
      <c r="A640" s="284" t="str">
        <f>IF('Data invoice'!J593=0,"",'Data invoice'!K593)</f>
        <v/>
      </c>
      <c r="B640" s="284" t="str">
        <f>IF('Data invoice'!K593=0,"",'Data invoice'!L593)</f>
        <v/>
      </c>
      <c r="C640" s="284" t="str">
        <f>IF('Data invoice'!L593=0,"",'Data invoice'!M593)</f>
        <v/>
      </c>
      <c r="D640" s="284" t="str">
        <f>IF('Data invoice'!M593=0,"",'Data invoice'!N593)</f>
        <v/>
      </c>
      <c r="E640" s="284" t="str">
        <f>IF('Data invoice'!N593=0,"",'Data invoice'!O593)</f>
        <v/>
      </c>
      <c r="F640" s="284" t="str">
        <f>IF('Data invoice'!O593=0,"",'Data invoice'!P593)</f>
        <v/>
      </c>
      <c r="G640" s="284" t="str">
        <f>IF('Data invoice'!P593=0,"",'Data invoice'!Q593)</f>
        <v/>
      </c>
      <c r="H640" s="284" t="str">
        <f>IF('Data invoice'!Q593=0,"",'Data invoice'!R593)</f>
        <v/>
      </c>
      <c r="I640" s="320" t="str">
        <f>IF('Data invoice'!R593=0,"",'Data invoice'!S593)</f>
        <v/>
      </c>
      <c r="J640" s="367" t="str">
        <f>IF('Data invoice'!S593=0,"",'Data invoice'!T593)</f>
        <v/>
      </c>
    </row>
    <row r="641" spans="1:10" s="414" customFormat="1" ht="15.75" customHeight="1">
      <c r="A641" s="284" t="str">
        <f>IF('Data invoice'!J594=0,"",'Data invoice'!K594)</f>
        <v/>
      </c>
      <c r="B641" s="284" t="str">
        <f>IF('Data invoice'!K594=0,"",'Data invoice'!L594)</f>
        <v/>
      </c>
      <c r="C641" s="284" t="str">
        <f>IF('Data invoice'!L594=0,"",'Data invoice'!M594)</f>
        <v/>
      </c>
      <c r="D641" s="284" t="str">
        <f>IF('Data invoice'!M594=0,"",'Data invoice'!N594)</f>
        <v/>
      </c>
      <c r="E641" s="284" t="str">
        <f>IF('Data invoice'!N594=0,"",'Data invoice'!O594)</f>
        <v/>
      </c>
      <c r="F641" s="284" t="str">
        <f>IF('Data invoice'!O594=0,"",'Data invoice'!P594)</f>
        <v/>
      </c>
      <c r="G641" s="284" t="str">
        <f>IF('Data invoice'!P594=0,"",'Data invoice'!Q594)</f>
        <v/>
      </c>
      <c r="H641" s="284" t="str">
        <f>IF('Data invoice'!Q594=0,"",'Data invoice'!R594)</f>
        <v/>
      </c>
      <c r="I641" s="320" t="str">
        <f>IF('Data invoice'!R594=0,"",'Data invoice'!S594)</f>
        <v/>
      </c>
      <c r="J641" s="367" t="str">
        <f>IF('Data invoice'!S594=0,"",'Data invoice'!T594)</f>
        <v/>
      </c>
    </row>
    <row r="642" spans="1:10" s="414" customFormat="1" ht="15.75" customHeight="1">
      <c r="A642" s="284" t="str">
        <f>IF('Data invoice'!J595=0,"",'Data invoice'!K595)</f>
        <v/>
      </c>
      <c r="B642" s="284" t="str">
        <f>IF('Data invoice'!K595=0,"",'Data invoice'!L595)</f>
        <v/>
      </c>
      <c r="C642" s="284" t="str">
        <f>IF('Data invoice'!L595=0,"",'Data invoice'!M595)</f>
        <v/>
      </c>
      <c r="D642" s="284" t="str">
        <f>IF('Data invoice'!M595=0,"",'Data invoice'!N595)</f>
        <v/>
      </c>
      <c r="E642" s="284" t="str">
        <f>IF('Data invoice'!N595=0,"",'Data invoice'!O595)</f>
        <v/>
      </c>
      <c r="F642" s="284" t="str">
        <f>IF('Data invoice'!O595=0,"",'Data invoice'!P595)</f>
        <v/>
      </c>
      <c r="G642" s="284" t="str">
        <f>IF('Data invoice'!P595=0,"",'Data invoice'!Q595)</f>
        <v/>
      </c>
      <c r="H642" s="284" t="str">
        <f>IF('Data invoice'!Q595=0,"",'Data invoice'!R595)</f>
        <v/>
      </c>
      <c r="I642" s="320" t="str">
        <f>IF('Data invoice'!R595=0,"",'Data invoice'!S595)</f>
        <v/>
      </c>
      <c r="J642" s="367" t="str">
        <f>IF('Data invoice'!S595=0,"",'Data invoice'!T595)</f>
        <v/>
      </c>
    </row>
    <row r="643" spans="1:10" s="414" customFormat="1" ht="15.75" customHeight="1">
      <c r="A643" s="284" t="str">
        <f>IF('Data invoice'!J758=0,"",'Data invoice'!K758)</f>
        <v/>
      </c>
      <c r="B643" s="284" t="str">
        <f>IF('Data invoice'!K758=0,"",'Data invoice'!L758)</f>
        <v/>
      </c>
      <c r="C643" s="284" t="str">
        <f>IF('Data invoice'!L758=0,"",'Data invoice'!M758)</f>
        <v/>
      </c>
      <c r="D643" s="284" t="str">
        <f>IF('Data invoice'!M758=0,"",'Data invoice'!N758)</f>
        <v/>
      </c>
      <c r="E643" s="284" t="str">
        <f>IF('Data invoice'!N758=0,"",'Data invoice'!O758)</f>
        <v/>
      </c>
      <c r="F643" s="284" t="str">
        <f>IF('Data invoice'!O758=0,"",'Data invoice'!P758)</f>
        <v/>
      </c>
      <c r="G643" s="284" t="str">
        <f>IF('Data invoice'!P758=0,"",'Data invoice'!Q758)</f>
        <v/>
      </c>
      <c r="H643" s="284" t="str">
        <f>IF('Data invoice'!Q758=0,"",'Data invoice'!R758)</f>
        <v/>
      </c>
      <c r="I643" s="320" t="str">
        <f>IF('Data invoice'!R758=0,"",'Data invoice'!S758)</f>
        <v/>
      </c>
      <c r="J643" s="367" t="str">
        <f>IF('Data invoice'!S758=0,"",'Data invoice'!T758)</f>
        <v/>
      </c>
    </row>
    <row r="644" spans="1:10" s="414" customFormat="1" ht="15.75" customHeight="1">
      <c r="A644" s="284" t="str">
        <f>IF('Data invoice'!J759=0,"",'Data invoice'!K759)</f>
        <v/>
      </c>
      <c r="B644" s="284" t="str">
        <f>IF('Data invoice'!K759=0,"",'Data invoice'!L759)</f>
        <v/>
      </c>
      <c r="C644" s="284" t="str">
        <f>IF('Data invoice'!L759=0,"",'Data invoice'!M759)</f>
        <v/>
      </c>
      <c r="D644" s="284" t="str">
        <f>IF('Data invoice'!M759=0,"",'Data invoice'!N759)</f>
        <v/>
      </c>
      <c r="E644" s="284" t="str">
        <f>IF('Data invoice'!N759=0,"",'Data invoice'!O759)</f>
        <v/>
      </c>
      <c r="F644" s="284" t="str">
        <f>IF('Data invoice'!O759=0,"",'Data invoice'!P759)</f>
        <v/>
      </c>
      <c r="G644" s="284" t="str">
        <f>IF('Data invoice'!P759=0,"",'Data invoice'!Q759)</f>
        <v/>
      </c>
      <c r="H644" s="284" t="str">
        <f>IF('Data invoice'!Q759=0,"",'Data invoice'!R759)</f>
        <v/>
      </c>
      <c r="I644" s="320" t="str">
        <f>IF('Data invoice'!R759=0,"",'Data invoice'!S759)</f>
        <v/>
      </c>
      <c r="J644" s="367" t="str">
        <f>IF('Data invoice'!S759=0,"",'Data invoice'!T759)</f>
        <v/>
      </c>
    </row>
    <row r="645" spans="1:10" s="414" customFormat="1" ht="15.75" customHeight="1">
      <c r="A645" s="284" t="str">
        <f>IF('Data invoice'!J760=0,"",'Data invoice'!K760)</f>
        <v/>
      </c>
      <c r="B645" s="284" t="str">
        <f>IF('Data invoice'!K760=0,"",'Data invoice'!L760)</f>
        <v/>
      </c>
      <c r="C645" s="284" t="str">
        <f>IF('Data invoice'!L760=0,"",'Data invoice'!M760)</f>
        <v/>
      </c>
      <c r="D645" s="284" t="str">
        <f>IF('Data invoice'!M760=0,"",'Data invoice'!N760)</f>
        <v/>
      </c>
      <c r="E645" s="284" t="str">
        <f>IF('Data invoice'!N760=0,"",'Data invoice'!O760)</f>
        <v/>
      </c>
      <c r="F645" s="284" t="str">
        <f>IF('Data invoice'!O760=0,"",'Data invoice'!P760)</f>
        <v/>
      </c>
      <c r="G645" s="284" t="str">
        <f>IF('Data invoice'!P760=0,"",'Data invoice'!Q760)</f>
        <v/>
      </c>
      <c r="H645" s="284" t="str">
        <f>IF('Data invoice'!Q760=0,"",'Data invoice'!R760)</f>
        <v/>
      </c>
      <c r="I645" s="320" t="str">
        <f>IF('Data invoice'!R760=0,"",'Data invoice'!S760)</f>
        <v/>
      </c>
      <c r="J645" s="367" t="str">
        <f>IF('Data invoice'!S760=0,"",'Data invoice'!T760)</f>
        <v/>
      </c>
    </row>
    <row r="646" spans="1:10" s="414" customFormat="1" ht="15.75" customHeight="1">
      <c r="A646" s="284" t="str">
        <f>IF('Data invoice'!J761=0,"",'Data invoice'!K761)</f>
        <v/>
      </c>
      <c r="B646" s="284" t="str">
        <f>IF('Data invoice'!K761=0,"",'Data invoice'!L761)</f>
        <v/>
      </c>
      <c r="C646" s="284" t="str">
        <f>IF('Data invoice'!L761=0,"",'Data invoice'!M761)</f>
        <v/>
      </c>
      <c r="D646" s="284" t="str">
        <f>IF('Data invoice'!M761=0,"",'Data invoice'!N761)</f>
        <v/>
      </c>
      <c r="E646" s="284" t="str">
        <f>IF('Data invoice'!N761=0,"",'Data invoice'!O761)</f>
        <v/>
      </c>
      <c r="F646" s="284" t="str">
        <f>IF('Data invoice'!O761=0,"",'Data invoice'!P761)</f>
        <v/>
      </c>
      <c r="G646" s="284" t="str">
        <f>IF('Data invoice'!P761=0,"",'Data invoice'!Q761)</f>
        <v/>
      </c>
      <c r="H646" s="284" t="str">
        <f>IF('Data invoice'!Q761=0,"",'Data invoice'!R761)</f>
        <v/>
      </c>
      <c r="I646" s="320" t="str">
        <f>IF('Data invoice'!R761=0,"",'Data invoice'!S761)</f>
        <v/>
      </c>
      <c r="J646" s="367" t="str">
        <f>IF('Data invoice'!S761=0,"",'Data invoice'!T761)</f>
        <v/>
      </c>
    </row>
    <row r="647" spans="1:10" s="414" customFormat="1" ht="15.75" customHeight="1">
      <c r="A647" s="284" t="str">
        <f>IF('Data invoice'!J762=0,"",'Data invoice'!K762)</f>
        <v/>
      </c>
      <c r="B647" s="284" t="str">
        <f>IF('Data invoice'!K762=0,"",'Data invoice'!L762)</f>
        <v/>
      </c>
      <c r="C647" s="284" t="str">
        <f>IF('Data invoice'!L762=0,"",'Data invoice'!M762)</f>
        <v/>
      </c>
      <c r="D647" s="284" t="str">
        <f>IF('Data invoice'!M762=0,"",'Data invoice'!N762)</f>
        <v/>
      </c>
      <c r="E647" s="284" t="str">
        <f>IF('Data invoice'!N762=0,"",'Data invoice'!O762)</f>
        <v/>
      </c>
      <c r="F647" s="284" t="str">
        <f>IF('Data invoice'!O762=0,"",'Data invoice'!P762)</f>
        <v/>
      </c>
      <c r="G647" s="284" t="str">
        <f>IF('Data invoice'!P762=0,"",'Data invoice'!Q762)</f>
        <v/>
      </c>
      <c r="H647" s="284" t="str">
        <f>IF('Data invoice'!Q762=0,"",'Data invoice'!R762)</f>
        <v/>
      </c>
      <c r="I647" s="320" t="str">
        <f>IF('Data invoice'!R762=0,"",'Data invoice'!S762)</f>
        <v/>
      </c>
      <c r="J647" s="367" t="str">
        <f>IF('Data invoice'!S762=0,"",'Data invoice'!T762)</f>
        <v/>
      </c>
    </row>
    <row r="648" spans="1:10" s="414" customFormat="1" ht="15.75" customHeight="1">
      <c r="A648" s="284" t="str">
        <f>IF('Data invoice'!J763=0,"",'Data invoice'!K763)</f>
        <v/>
      </c>
      <c r="B648" s="284" t="str">
        <f>IF('Data invoice'!K763=0,"",'Data invoice'!L763)</f>
        <v/>
      </c>
      <c r="C648" s="284" t="str">
        <f>IF('Data invoice'!L763=0,"",'Data invoice'!M763)</f>
        <v/>
      </c>
      <c r="D648" s="284" t="str">
        <f>IF('Data invoice'!M763=0,"",'Data invoice'!N763)</f>
        <v/>
      </c>
      <c r="E648" s="284" t="str">
        <f>IF('Data invoice'!N763=0,"",'Data invoice'!O763)</f>
        <v/>
      </c>
      <c r="F648" s="284" t="str">
        <f>IF('Data invoice'!O763=0,"",'Data invoice'!P763)</f>
        <v/>
      </c>
      <c r="G648" s="284" t="str">
        <f>IF('Data invoice'!P763=0,"",'Data invoice'!Q763)</f>
        <v/>
      </c>
      <c r="H648" s="284" t="str">
        <f>IF('Data invoice'!Q763=0,"",'Data invoice'!R763)</f>
        <v/>
      </c>
      <c r="I648" s="320" t="str">
        <f>IF('Data invoice'!R763=0,"",'Data invoice'!S763)</f>
        <v/>
      </c>
      <c r="J648" s="367" t="str">
        <f>IF('Data invoice'!S763=0,"",'Data invoice'!T763)</f>
        <v/>
      </c>
    </row>
    <row r="649" spans="1:10" s="414" customFormat="1" ht="15.75" customHeight="1">
      <c r="A649" s="284" t="str">
        <f>IF('Data invoice'!J764=0,"",'Data invoice'!K764)</f>
        <v/>
      </c>
      <c r="B649" s="284" t="str">
        <f>IF('Data invoice'!K764=0,"",'Data invoice'!L764)</f>
        <v/>
      </c>
      <c r="C649" s="284" t="str">
        <f>IF('Data invoice'!L764=0,"",'Data invoice'!M764)</f>
        <v/>
      </c>
      <c r="D649" s="284" t="str">
        <f>IF('Data invoice'!M764=0,"",'Data invoice'!N764)</f>
        <v/>
      </c>
      <c r="E649" s="284" t="str">
        <f>IF('Data invoice'!N764=0,"",'Data invoice'!O764)</f>
        <v/>
      </c>
      <c r="F649" s="284" t="str">
        <f>IF('Data invoice'!O764=0,"",'Data invoice'!P764)</f>
        <v/>
      </c>
      <c r="G649" s="284" t="str">
        <f>IF('Data invoice'!P764=0,"",'Data invoice'!Q764)</f>
        <v/>
      </c>
      <c r="H649" s="284" t="str">
        <f>IF('Data invoice'!Q764=0,"",'Data invoice'!R764)</f>
        <v/>
      </c>
      <c r="I649" s="320" t="str">
        <f>IF('Data invoice'!R764=0,"",'Data invoice'!S764)</f>
        <v/>
      </c>
      <c r="J649" s="367" t="str">
        <f>IF('Data invoice'!S764=0,"",'Data invoice'!T764)</f>
        <v/>
      </c>
    </row>
    <row r="650" spans="1:10" s="414" customFormat="1" ht="15.75" customHeight="1">
      <c r="A650" s="284" t="str">
        <f>IF('Data invoice'!J765=0,"",'Data invoice'!K765)</f>
        <v/>
      </c>
      <c r="B650" s="284" t="str">
        <f>IF('Data invoice'!K765=0,"",'Data invoice'!L765)</f>
        <v/>
      </c>
      <c r="C650" s="284" t="str">
        <f>IF('Data invoice'!L765=0,"",'Data invoice'!M765)</f>
        <v/>
      </c>
      <c r="D650" s="284" t="str">
        <f>IF('Data invoice'!M765=0,"",'Data invoice'!N765)</f>
        <v/>
      </c>
      <c r="E650" s="284" t="str">
        <f>IF('Data invoice'!N765=0,"",'Data invoice'!O765)</f>
        <v/>
      </c>
      <c r="F650" s="284" t="str">
        <f>IF('Data invoice'!O765=0,"",'Data invoice'!P765)</f>
        <v/>
      </c>
      <c r="G650" s="284" t="str">
        <f>IF('Data invoice'!P765=0,"",'Data invoice'!Q765)</f>
        <v/>
      </c>
      <c r="H650" s="284" t="str">
        <f>IF('Data invoice'!Q765=0,"",'Data invoice'!R765)</f>
        <v/>
      </c>
      <c r="I650" s="320" t="str">
        <f>IF('Data invoice'!R765=0,"",'Data invoice'!S765)</f>
        <v/>
      </c>
      <c r="J650" s="367" t="str">
        <f>IF('Data invoice'!S765=0,"",'Data invoice'!T765)</f>
        <v/>
      </c>
    </row>
    <row r="651" spans="1:10" s="414" customFormat="1" ht="15.75" customHeight="1">
      <c r="A651" s="284" t="str">
        <f>IF('Data invoice'!J766=0,"",'Data invoice'!K766)</f>
        <v/>
      </c>
      <c r="B651" s="284" t="str">
        <f>IF('Data invoice'!K766=0,"",'Data invoice'!L766)</f>
        <v/>
      </c>
      <c r="C651" s="284" t="str">
        <f>IF('Data invoice'!L766=0,"",'Data invoice'!M766)</f>
        <v/>
      </c>
      <c r="D651" s="284" t="str">
        <f>IF('Data invoice'!M766=0,"",'Data invoice'!N766)</f>
        <v/>
      </c>
      <c r="E651" s="284" t="str">
        <f>IF('Data invoice'!N766=0,"",'Data invoice'!O766)</f>
        <v/>
      </c>
      <c r="F651" s="284" t="str">
        <f>IF('Data invoice'!O766=0,"",'Data invoice'!P766)</f>
        <v/>
      </c>
      <c r="G651" s="284" t="str">
        <f>IF('Data invoice'!P766=0,"",'Data invoice'!Q766)</f>
        <v/>
      </c>
      <c r="H651" s="284" t="str">
        <f>IF('Data invoice'!Q766=0,"",'Data invoice'!R766)</f>
        <v/>
      </c>
      <c r="I651" s="320" t="str">
        <f>IF('Data invoice'!R766=0,"",'Data invoice'!S766)</f>
        <v/>
      </c>
      <c r="J651" s="367" t="str">
        <f>IF('Data invoice'!S766=0,"",'Data invoice'!T766)</f>
        <v/>
      </c>
    </row>
    <row r="652" spans="1:10" s="414" customFormat="1" ht="15.75" customHeight="1">
      <c r="A652" s="284" t="str">
        <f>IF('Data invoice'!J767=0,"",'Data invoice'!K767)</f>
        <v/>
      </c>
      <c r="B652" s="284" t="str">
        <f>IF('Data invoice'!K767=0,"",'Data invoice'!L767)</f>
        <v/>
      </c>
      <c r="C652" s="284" t="str">
        <f>IF('Data invoice'!L767=0,"",'Data invoice'!M767)</f>
        <v/>
      </c>
      <c r="D652" s="284" t="str">
        <f>IF('Data invoice'!M767=0,"",'Data invoice'!N767)</f>
        <v/>
      </c>
      <c r="E652" s="284" t="str">
        <f>IF('Data invoice'!N767=0,"",'Data invoice'!O767)</f>
        <v/>
      </c>
      <c r="F652" s="284" t="str">
        <f>IF('Data invoice'!O767=0,"",'Data invoice'!P767)</f>
        <v/>
      </c>
      <c r="G652" s="284" t="str">
        <f>IF('Data invoice'!P767=0,"",'Data invoice'!Q767)</f>
        <v/>
      </c>
      <c r="H652" s="284" t="str">
        <f>IF('Data invoice'!Q767=0,"",'Data invoice'!R767)</f>
        <v/>
      </c>
      <c r="I652" s="320" t="str">
        <f>IF('Data invoice'!R767=0,"",'Data invoice'!S767)</f>
        <v/>
      </c>
      <c r="J652" s="367" t="str">
        <f>IF('Data invoice'!S767=0,"",'Data invoice'!T767)</f>
        <v/>
      </c>
    </row>
    <row r="653" spans="1:10" s="414" customFormat="1" ht="15.75" customHeight="1">
      <c r="A653" s="284" t="str">
        <f>IF('Data invoice'!J768=0,"",'Data invoice'!K768)</f>
        <v/>
      </c>
      <c r="B653" s="284" t="str">
        <f>IF('Data invoice'!K768=0,"",'Data invoice'!L768)</f>
        <v/>
      </c>
      <c r="C653" s="284" t="str">
        <f>IF('Data invoice'!L768=0,"",'Data invoice'!M768)</f>
        <v/>
      </c>
      <c r="D653" s="284" t="str">
        <f>IF('Data invoice'!M768=0,"",'Data invoice'!N768)</f>
        <v/>
      </c>
      <c r="E653" s="284" t="str">
        <f>IF('Data invoice'!N768=0,"",'Data invoice'!O768)</f>
        <v/>
      </c>
      <c r="F653" s="284" t="str">
        <f>IF('Data invoice'!O768=0,"",'Data invoice'!P768)</f>
        <v/>
      </c>
      <c r="G653" s="284" t="str">
        <f>IF('Data invoice'!P768=0,"",'Data invoice'!Q768)</f>
        <v/>
      </c>
      <c r="H653" s="284" t="str">
        <f>IF('Data invoice'!Q768=0,"",'Data invoice'!R768)</f>
        <v/>
      </c>
      <c r="I653" s="320" t="str">
        <f>IF('Data invoice'!R768=0,"",'Data invoice'!S768)</f>
        <v/>
      </c>
      <c r="J653" s="367" t="str">
        <f>IF('Data invoice'!S768=0,"",'Data invoice'!T768)</f>
        <v/>
      </c>
    </row>
    <row r="654" spans="1:10" s="414" customFormat="1" ht="15.75" customHeight="1">
      <c r="A654" s="284" t="str">
        <f>IF('Data invoice'!J769=0,"",'Data invoice'!K769)</f>
        <v/>
      </c>
      <c r="B654" s="284" t="str">
        <f>IF('Data invoice'!K769=0,"",'Data invoice'!L769)</f>
        <v/>
      </c>
      <c r="C654" s="284" t="str">
        <f>IF('Data invoice'!L769=0,"",'Data invoice'!M769)</f>
        <v/>
      </c>
      <c r="D654" s="284" t="str">
        <f>IF('Data invoice'!M769=0,"",'Data invoice'!N769)</f>
        <v/>
      </c>
      <c r="E654" s="284" t="str">
        <f>IF('Data invoice'!N769=0,"",'Data invoice'!O769)</f>
        <v/>
      </c>
      <c r="F654" s="284" t="str">
        <f>IF('Data invoice'!O769=0,"",'Data invoice'!P769)</f>
        <v/>
      </c>
      <c r="G654" s="284" t="str">
        <f>IF('Data invoice'!P769=0,"",'Data invoice'!Q769)</f>
        <v/>
      </c>
      <c r="H654" s="284" t="str">
        <f>IF('Data invoice'!Q769=0,"",'Data invoice'!R769)</f>
        <v/>
      </c>
      <c r="I654" s="320" t="str">
        <f>IF('Data invoice'!R769=0,"",'Data invoice'!S769)</f>
        <v/>
      </c>
      <c r="J654" s="367" t="str">
        <f>IF('Data invoice'!S769=0,"",'Data invoice'!T769)</f>
        <v/>
      </c>
    </row>
    <row r="655" spans="1:10" s="414" customFormat="1" ht="15.75" customHeight="1">
      <c r="A655" s="284" t="str">
        <f>IF('Data invoice'!J770=0,"",'Data invoice'!K770)</f>
        <v/>
      </c>
      <c r="B655" s="284" t="str">
        <f>IF('Data invoice'!K770=0,"",'Data invoice'!L770)</f>
        <v/>
      </c>
      <c r="C655" s="284" t="str">
        <f>IF('Data invoice'!L770=0,"",'Data invoice'!M770)</f>
        <v/>
      </c>
      <c r="D655" s="284" t="str">
        <f>IF('Data invoice'!M770=0,"",'Data invoice'!N770)</f>
        <v/>
      </c>
      <c r="E655" s="284" t="str">
        <f>IF('Data invoice'!N770=0,"",'Data invoice'!O770)</f>
        <v/>
      </c>
      <c r="F655" s="284" t="str">
        <f>IF('Data invoice'!O770=0,"",'Data invoice'!P770)</f>
        <v/>
      </c>
      <c r="G655" s="284" t="str">
        <f>IF('Data invoice'!P770=0,"",'Data invoice'!Q770)</f>
        <v/>
      </c>
      <c r="H655" s="284" t="str">
        <f>IF('Data invoice'!Q770=0,"",'Data invoice'!R770)</f>
        <v/>
      </c>
      <c r="I655" s="320" t="str">
        <f>IF('Data invoice'!R770=0,"",'Data invoice'!S770)</f>
        <v/>
      </c>
      <c r="J655" s="367" t="str">
        <f>IF('Data invoice'!S770=0,"",'Data invoice'!T770)</f>
        <v/>
      </c>
    </row>
    <row r="656" spans="1:10" s="414" customFormat="1" ht="15.75" customHeight="1">
      <c r="A656" s="284" t="str">
        <f>IF('Data invoice'!J771=0,"",'Data invoice'!K771)</f>
        <v/>
      </c>
      <c r="B656" s="284" t="str">
        <f>IF('Data invoice'!K771=0,"",'Data invoice'!L771)</f>
        <v/>
      </c>
      <c r="C656" s="284" t="str">
        <f>IF('Data invoice'!L771=0,"",'Data invoice'!M771)</f>
        <v/>
      </c>
      <c r="D656" s="284" t="str">
        <f>IF('Data invoice'!M771=0,"",'Data invoice'!N771)</f>
        <v/>
      </c>
      <c r="E656" s="284" t="str">
        <f>IF('Data invoice'!N771=0,"",'Data invoice'!O771)</f>
        <v/>
      </c>
      <c r="F656" s="284" t="str">
        <f>IF('Data invoice'!O771=0,"",'Data invoice'!P771)</f>
        <v/>
      </c>
      <c r="G656" s="284" t="str">
        <f>IF('Data invoice'!P771=0,"",'Data invoice'!Q771)</f>
        <v/>
      </c>
      <c r="H656" s="284" t="str">
        <f>IF('Data invoice'!Q771=0,"",'Data invoice'!R771)</f>
        <v/>
      </c>
      <c r="I656" s="320" t="str">
        <f>IF('Data invoice'!R771=0,"",'Data invoice'!S771)</f>
        <v/>
      </c>
      <c r="J656" s="367" t="str">
        <f>IF('Data invoice'!S771=0,"",'Data invoice'!T771)</f>
        <v/>
      </c>
    </row>
    <row r="657" spans="1:10" s="414" customFormat="1" ht="15.75" customHeight="1">
      <c r="A657" s="284" t="str">
        <f>IF('Data invoice'!J772=0,"",'Data invoice'!K772)</f>
        <v/>
      </c>
      <c r="B657" s="284" t="str">
        <f>IF('Data invoice'!K772=0,"",'Data invoice'!L772)</f>
        <v/>
      </c>
      <c r="C657" s="284" t="str">
        <f>IF('Data invoice'!L772=0,"",'Data invoice'!M772)</f>
        <v/>
      </c>
      <c r="D657" s="284" t="str">
        <f>IF('Data invoice'!M772=0,"",'Data invoice'!N772)</f>
        <v/>
      </c>
      <c r="E657" s="284" t="str">
        <f>IF('Data invoice'!N772=0,"",'Data invoice'!O772)</f>
        <v/>
      </c>
      <c r="F657" s="284" t="str">
        <f>IF('Data invoice'!O772=0,"",'Data invoice'!P772)</f>
        <v/>
      </c>
      <c r="G657" s="284" t="str">
        <f>IF('Data invoice'!P772=0,"",'Data invoice'!Q772)</f>
        <v/>
      </c>
      <c r="H657" s="284" t="str">
        <f>IF('Data invoice'!Q772=0,"",'Data invoice'!R772)</f>
        <v/>
      </c>
      <c r="I657" s="320" t="str">
        <f>IF('Data invoice'!R772=0,"",'Data invoice'!S772)</f>
        <v/>
      </c>
      <c r="J657" s="367" t="str">
        <f>IF('Data invoice'!S772=0,"",'Data invoice'!T772)</f>
        <v/>
      </c>
    </row>
    <row r="658" spans="1:10" s="414" customFormat="1" ht="15.75" customHeight="1">
      <c r="A658" s="284" t="str">
        <f>IF('Data invoice'!J773=0,"",'Data invoice'!K773)</f>
        <v/>
      </c>
      <c r="B658" s="284" t="str">
        <f>IF('Data invoice'!K773=0,"",'Data invoice'!L773)</f>
        <v/>
      </c>
      <c r="C658" s="284" t="str">
        <f>IF('Data invoice'!L773=0,"",'Data invoice'!M773)</f>
        <v/>
      </c>
      <c r="D658" s="284" t="str">
        <f>IF('Data invoice'!M773=0,"",'Data invoice'!N773)</f>
        <v/>
      </c>
      <c r="E658" s="284" t="str">
        <f>IF('Data invoice'!N773=0,"",'Data invoice'!O773)</f>
        <v/>
      </c>
      <c r="F658" s="284" t="str">
        <f>IF('Data invoice'!O773=0,"",'Data invoice'!P773)</f>
        <v/>
      </c>
      <c r="G658" s="284" t="str">
        <f>IF('Data invoice'!P773=0,"",'Data invoice'!Q773)</f>
        <v/>
      </c>
      <c r="H658" s="284" t="str">
        <f>IF('Data invoice'!Q773=0,"",'Data invoice'!R773)</f>
        <v/>
      </c>
      <c r="I658" s="320" t="str">
        <f>IF('Data invoice'!R773=0,"",'Data invoice'!S773)</f>
        <v/>
      </c>
      <c r="J658" s="367" t="str">
        <f>IF('Data invoice'!S773=0,"",'Data invoice'!T773)</f>
        <v/>
      </c>
    </row>
    <row r="659" spans="1:10" s="414" customFormat="1" ht="15.75" customHeight="1">
      <c r="A659" s="284" t="str">
        <f>IF('Data invoice'!J774=0,"",'Data invoice'!K774)</f>
        <v/>
      </c>
      <c r="B659" s="284" t="str">
        <f>IF('Data invoice'!K774=0,"",'Data invoice'!L774)</f>
        <v/>
      </c>
      <c r="C659" s="284" t="str">
        <f>IF('Data invoice'!L774=0,"",'Data invoice'!M774)</f>
        <v/>
      </c>
      <c r="D659" s="284" t="str">
        <f>IF('Data invoice'!M774=0,"",'Data invoice'!N774)</f>
        <v/>
      </c>
      <c r="E659" s="284" t="str">
        <f>IF('Data invoice'!N774=0,"",'Data invoice'!O774)</f>
        <v/>
      </c>
      <c r="F659" s="284" t="str">
        <f>IF('Data invoice'!O774=0,"",'Data invoice'!P774)</f>
        <v/>
      </c>
      <c r="G659" s="284" t="str">
        <f>IF('Data invoice'!P774=0,"",'Data invoice'!Q774)</f>
        <v/>
      </c>
      <c r="H659" s="284" t="str">
        <f>IF('Data invoice'!Q774=0,"",'Data invoice'!R774)</f>
        <v/>
      </c>
      <c r="I659" s="320" t="str">
        <f>IF('Data invoice'!R774=0,"",'Data invoice'!S774)</f>
        <v/>
      </c>
      <c r="J659" s="367" t="str">
        <f>IF('Data invoice'!S774=0,"",'Data invoice'!T774)</f>
        <v/>
      </c>
    </row>
    <row r="660" spans="1:10" s="414" customFormat="1" ht="15.75" customHeight="1">
      <c r="A660" s="284" t="str">
        <f>IF('Data invoice'!J775=0,"",'Data invoice'!K775)</f>
        <v/>
      </c>
      <c r="B660" s="284" t="str">
        <f>IF('Data invoice'!K775=0,"",'Data invoice'!L775)</f>
        <v/>
      </c>
      <c r="C660" s="284" t="str">
        <f>IF('Data invoice'!L775=0,"",'Data invoice'!M775)</f>
        <v/>
      </c>
      <c r="D660" s="284" t="str">
        <f>IF('Data invoice'!M775=0,"",'Data invoice'!N775)</f>
        <v/>
      </c>
      <c r="E660" s="284" t="str">
        <f>IF('Data invoice'!N775=0,"",'Data invoice'!O775)</f>
        <v/>
      </c>
      <c r="F660" s="284" t="str">
        <f>IF('Data invoice'!O775=0,"",'Data invoice'!P775)</f>
        <v/>
      </c>
      <c r="G660" s="284" t="str">
        <f>IF('Data invoice'!P775=0,"",'Data invoice'!Q775)</f>
        <v/>
      </c>
      <c r="H660" s="284" t="str">
        <f>IF('Data invoice'!Q775=0,"",'Data invoice'!R775)</f>
        <v/>
      </c>
      <c r="I660" s="320" t="str">
        <f>IF('Data invoice'!R775=0,"",'Data invoice'!S775)</f>
        <v/>
      </c>
      <c r="J660" s="367" t="str">
        <f>IF('Data invoice'!S775=0,"",'Data invoice'!T775)</f>
        <v/>
      </c>
    </row>
    <row r="661" spans="1:10" s="414" customFormat="1" ht="15.75" customHeight="1">
      <c r="A661" s="284" t="str">
        <f>IF('Data invoice'!J776=0,"",'Data invoice'!K776)</f>
        <v/>
      </c>
      <c r="B661" s="284" t="str">
        <f>IF('Data invoice'!K776=0,"",'Data invoice'!L776)</f>
        <v/>
      </c>
      <c r="C661" s="284" t="str">
        <f>IF('Data invoice'!L776=0,"",'Data invoice'!M776)</f>
        <v/>
      </c>
      <c r="D661" s="284" t="str">
        <f>IF('Data invoice'!M776=0,"",'Data invoice'!N776)</f>
        <v/>
      </c>
      <c r="E661" s="284" t="str">
        <f>IF('Data invoice'!N776=0,"",'Data invoice'!O776)</f>
        <v/>
      </c>
      <c r="F661" s="284" t="str">
        <f>IF('Data invoice'!O776=0,"",'Data invoice'!P776)</f>
        <v/>
      </c>
      <c r="G661" s="284" t="str">
        <f>IF('Data invoice'!P776=0,"",'Data invoice'!Q776)</f>
        <v/>
      </c>
      <c r="H661" s="284" t="str">
        <f>IF('Data invoice'!Q776=0,"",'Data invoice'!R776)</f>
        <v/>
      </c>
      <c r="I661" s="320" t="str">
        <f>IF('Data invoice'!R776=0,"",'Data invoice'!S776)</f>
        <v/>
      </c>
      <c r="J661" s="367" t="str">
        <f>IF('Data invoice'!S776=0,"",'Data invoice'!T776)</f>
        <v/>
      </c>
    </row>
    <row r="662" spans="1:10" s="414" customFormat="1" ht="15.75" customHeight="1">
      <c r="A662" s="284" t="str">
        <f>IF('Data invoice'!J777=0,"",'Data invoice'!K777)</f>
        <v/>
      </c>
      <c r="B662" s="284" t="str">
        <f>IF('Data invoice'!K777=0,"",'Data invoice'!L777)</f>
        <v/>
      </c>
      <c r="C662" s="284" t="str">
        <f>IF('Data invoice'!L777=0,"",'Data invoice'!M777)</f>
        <v/>
      </c>
      <c r="D662" s="284" t="str">
        <f>IF('Data invoice'!M777=0,"",'Data invoice'!N777)</f>
        <v/>
      </c>
      <c r="E662" s="284" t="str">
        <f>IF('Data invoice'!N777=0,"",'Data invoice'!O777)</f>
        <v/>
      </c>
      <c r="F662" s="284" t="str">
        <f>IF('Data invoice'!O777=0,"",'Data invoice'!P777)</f>
        <v/>
      </c>
      <c r="G662" s="284" t="str">
        <f>IF('Data invoice'!P777=0,"",'Data invoice'!Q777)</f>
        <v/>
      </c>
      <c r="H662" s="284" t="str">
        <f>IF('Data invoice'!Q777=0,"",'Data invoice'!R777)</f>
        <v/>
      </c>
      <c r="I662" s="320" t="str">
        <f>IF('Data invoice'!R777=0,"",'Data invoice'!S777)</f>
        <v/>
      </c>
      <c r="J662" s="367" t="str">
        <f>IF('Data invoice'!S777=0,"",'Data invoice'!T777)</f>
        <v/>
      </c>
    </row>
    <row r="663" spans="1:10" s="414" customFormat="1" ht="15.75" customHeight="1">
      <c r="A663" s="284" t="str">
        <f>IF('Data invoice'!J778=0,"",'Data invoice'!K778)</f>
        <v/>
      </c>
      <c r="B663" s="284" t="str">
        <f>IF('Data invoice'!K778=0,"",'Data invoice'!L778)</f>
        <v/>
      </c>
      <c r="C663" s="284" t="str">
        <f>IF('Data invoice'!L778=0,"",'Data invoice'!M778)</f>
        <v/>
      </c>
      <c r="D663" s="284" t="str">
        <f>IF('Data invoice'!M778=0,"",'Data invoice'!N778)</f>
        <v/>
      </c>
      <c r="E663" s="284" t="str">
        <f>IF('Data invoice'!N778=0,"",'Data invoice'!O778)</f>
        <v/>
      </c>
      <c r="F663" s="284" t="str">
        <f>IF('Data invoice'!O778=0,"",'Data invoice'!P778)</f>
        <v/>
      </c>
      <c r="G663" s="284" t="str">
        <f>IF('Data invoice'!P778=0,"",'Data invoice'!Q778)</f>
        <v/>
      </c>
      <c r="H663" s="284" t="str">
        <f>IF('Data invoice'!Q778=0,"",'Data invoice'!R778)</f>
        <v/>
      </c>
      <c r="I663" s="320" t="str">
        <f>IF('Data invoice'!R778=0,"",'Data invoice'!S778)</f>
        <v/>
      </c>
      <c r="J663" s="367" t="str">
        <f>IF('Data invoice'!S778=0,"",'Data invoice'!T778)</f>
        <v/>
      </c>
    </row>
    <row r="664" spans="1:10" s="414" customFormat="1" ht="15.75" customHeight="1">
      <c r="A664" s="284" t="str">
        <f>IF('Data invoice'!J779=0,"",'Data invoice'!K779)</f>
        <v/>
      </c>
      <c r="B664" s="284" t="str">
        <f>IF('Data invoice'!K779=0,"",'Data invoice'!L779)</f>
        <v/>
      </c>
      <c r="C664" s="284" t="str">
        <f>IF('Data invoice'!L779=0,"",'Data invoice'!M779)</f>
        <v/>
      </c>
      <c r="D664" s="284" t="str">
        <f>IF('Data invoice'!M779=0,"",'Data invoice'!N779)</f>
        <v/>
      </c>
      <c r="E664" s="284" t="str">
        <f>IF('Data invoice'!N779=0,"",'Data invoice'!O779)</f>
        <v/>
      </c>
      <c r="F664" s="284" t="str">
        <f>IF('Data invoice'!O779=0,"",'Data invoice'!P779)</f>
        <v/>
      </c>
      <c r="G664" s="284" t="str">
        <f>IF('Data invoice'!P779=0,"",'Data invoice'!Q779)</f>
        <v/>
      </c>
      <c r="H664" s="284" t="str">
        <f>IF('Data invoice'!Q779=0,"",'Data invoice'!R779)</f>
        <v/>
      </c>
      <c r="I664" s="320" t="str">
        <f>IF('Data invoice'!R779=0,"",'Data invoice'!S779)</f>
        <v/>
      </c>
      <c r="J664" s="367" t="str">
        <f>IF('Data invoice'!S779=0,"",'Data invoice'!T779)</f>
        <v/>
      </c>
    </row>
    <row r="665" spans="1:10" s="414" customFormat="1" ht="15.75" customHeight="1">
      <c r="A665" s="284" t="str">
        <f>IF('Data invoice'!J780=0,"",'Data invoice'!K780)</f>
        <v/>
      </c>
      <c r="B665" s="284" t="str">
        <f>IF('Data invoice'!K780=0,"",'Data invoice'!L780)</f>
        <v/>
      </c>
      <c r="C665" s="284" t="str">
        <f>IF('Data invoice'!L780=0,"",'Data invoice'!M780)</f>
        <v/>
      </c>
      <c r="D665" s="284" t="str">
        <f>IF('Data invoice'!M780=0,"",'Data invoice'!N780)</f>
        <v/>
      </c>
      <c r="E665" s="284" t="str">
        <f>IF('Data invoice'!N780=0,"",'Data invoice'!O780)</f>
        <v/>
      </c>
      <c r="F665" s="284" t="str">
        <f>IF('Data invoice'!O780=0,"",'Data invoice'!P780)</f>
        <v/>
      </c>
      <c r="G665" s="284" t="str">
        <f>IF('Data invoice'!P780=0,"",'Data invoice'!Q780)</f>
        <v/>
      </c>
      <c r="H665" s="284" t="str">
        <f>IF('Data invoice'!Q780=0,"",'Data invoice'!R780)</f>
        <v/>
      </c>
      <c r="I665" s="320" t="str">
        <f>IF('Data invoice'!R780=0,"",'Data invoice'!S780)</f>
        <v/>
      </c>
      <c r="J665" s="367" t="str">
        <f>IF('Data invoice'!S780=0,"",'Data invoice'!T780)</f>
        <v/>
      </c>
    </row>
    <row r="666" spans="1:10" s="414" customFormat="1" ht="15.75" customHeight="1">
      <c r="A666" s="284" t="str">
        <f>IF('Data invoice'!J781=0,"",'Data invoice'!K781)</f>
        <v/>
      </c>
      <c r="B666" s="284" t="str">
        <f>IF('Data invoice'!K781=0,"",'Data invoice'!L781)</f>
        <v/>
      </c>
      <c r="C666" s="284" t="str">
        <f>IF('Data invoice'!L781=0,"",'Data invoice'!M781)</f>
        <v/>
      </c>
      <c r="D666" s="284" t="str">
        <f>IF('Data invoice'!M781=0,"",'Data invoice'!N781)</f>
        <v/>
      </c>
      <c r="E666" s="284" t="str">
        <f>IF('Data invoice'!N781=0,"",'Data invoice'!O781)</f>
        <v/>
      </c>
      <c r="F666" s="284" t="str">
        <f>IF('Data invoice'!O781=0,"",'Data invoice'!P781)</f>
        <v/>
      </c>
      <c r="G666" s="284" t="str">
        <f>IF('Data invoice'!P781=0,"",'Data invoice'!Q781)</f>
        <v/>
      </c>
      <c r="H666" s="284" t="str">
        <f>IF('Data invoice'!Q781=0,"",'Data invoice'!R781)</f>
        <v/>
      </c>
      <c r="I666" s="320" t="str">
        <f>IF('Data invoice'!R781=0,"",'Data invoice'!S781)</f>
        <v/>
      </c>
      <c r="J666" s="367" t="str">
        <f>IF('Data invoice'!S781=0,"",'Data invoice'!T781)</f>
        <v/>
      </c>
    </row>
    <row r="667" spans="1:10" s="414" customFormat="1" ht="15.75" customHeight="1">
      <c r="A667" s="284" t="str">
        <f>IF('Data invoice'!J782=0,"",'Data invoice'!K782)</f>
        <v/>
      </c>
      <c r="B667" s="284" t="str">
        <f>IF('Data invoice'!K782=0,"",'Data invoice'!L782)</f>
        <v/>
      </c>
      <c r="C667" s="284" t="str">
        <f>IF('Data invoice'!L782=0,"",'Data invoice'!M782)</f>
        <v/>
      </c>
      <c r="D667" s="284" t="str">
        <f>IF('Data invoice'!M782=0,"",'Data invoice'!N782)</f>
        <v/>
      </c>
      <c r="E667" s="284" t="str">
        <f>IF('Data invoice'!N782=0,"",'Data invoice'!O782)</f>
        <v/>
      </c>
      <c r="F667" s="284" t="str">
        <f>IF('Data invoice'!O782=0,"",'Data invoice'!P782)</f>
        <v/>
      </c>
      <c r="G667" s="284" t="str">
        <f>IF('Data invoice'!P782=0,"",'Data invoice'!Q782)</f>
        <v/>
      </c>
      <c r="H667" s="284" t="str">
        <f>IF('Data invoice'!Q782=0,"",'Data invoice'!R782)</f>
        <v/>
      </c>
      <c r="I667" s="320" t="str">
        <f>IF('Data invoice'!R782=0,"",'Data invoice'!S782)</f>
        <v/>
      </c>
      <c r="J667" s="367" t="str">
        <f>IF('Data invoice'!S782=0,"",'Data invoice'!T782)</f>
        <v/>
      </c>
    </row>
    <row r="668" spans="1:10" s="414" customFormat="1" ht="15.75" customHeight="1">
      <c r="A668" s="284" t="str">
        <f>IF('Data invoice'!J783=0,"",'Data invoice'!K783)</f>
        <v/>
      </c>
      <c r="B668" s="284" t="str">
        <f>IF('Data invoice'!K783=0,"",'Data invoice'!L783)</f>
        <v/>
      </c>
      <c r="C668" s="284" t="str">
        <f>IF('Data invoice'!L783=0,"",'Data invoice'!M783)</f>
        <v/>
      </c>
      <c r="D668" s="284" t="str">
        <f>IF('Data invoice'!M783=0,"",'Data invoice'!N783)</f>
        <v/>
      </c>
      <c r="E668" s="284" t="str">
        <f>IF('Data invoice'!N783=0,"",'Data invoice'!O783)</f>
        <v/>
      </c>
      <c r="F668" s="284" t="str">
        <f>IF('Data invoice'!O783=0,"",'Data invoice'!P783)</f>
        <v/>
      </c>
      <c r="G668" s="284" t="str">
        <f>IF('Data invoice'!P783=0,"",'Data invoice'!Q783)</f>
        <v/>
      </c>
      <c r="H668" s="284" t="str">
        <f>IF('Data invoice'!Q783=0,"",'Data invoice'!R783)</f>
        <v/>
      </c>
      <c r="I668" s="320" t="str">
        <f>IF('Data invoice'!R783=0,"",'Data invoice'!S783)</f>
        <v/>
      </c>
      <c r="J668" s="367" t="str">
        <f>IF('Data invoice'!S783=0,"",'Data invoice'!T783)</f>
        <v/>
      </c>
    </row>
    <row r="669" spans="1:10" s="414" customFormat="1" ht="15.75" customHeight="1">
      <c r="A669" s="284" t="str">
        <f>IF('Data invoice'!J784=0,"",'Data invoice'!K784)</f>
        <v/>
      </c>
      <c r="B669" s="284" t="str">
        <f>IF('Data invoice'!K784=0,"",'Data invoice'!L784)</f>
        <v/>
      </c>
      <c r="C669" s="284" t="str">
        <f>IF('Data invoice'!L784=0,"",'Data invoice'!M784)</f>
        <v/>
      </c>
      <c r="D669" s="284" t="str">
        <f>IF('Data invoice'!M784=0,"",'Data invoice'!N784)</f>
        <v/>
      </c>
      <c r="E669" s="284" t="str">
        <f>IF('Data invoice'!N784=0,"",'Data invoice'!O784)</f>
        <v/>
      </c>
      <c r="F669" s="284" t="str">
        <f>IF('Data invoice'!O784=0,"",'Data invoice'!P784)</f>
        <v/>
      </c>
      <c r="G669" s="284" t="str">
        <f>IF('Data invoice'!P784=0,"",'Data invoice'!Q784)</f>
        <v/>
      </c>
      <c r="H669" s="284" t="str">
        <f>IF('Data invoice'!Q784=0,"",'Data invoice'!R784)</f>
        <v/>
      </c>
      <c r="I669" s="320" t="str">
        <f>IF('Data invoice'!R784=0,"",'Data invoice'!S784)</f>
        <v/>
      </c>
      <c r="J669" s="367" t="str">
        <f>IF('Data invoice'!S784=0,"",'Data invoice'!T784)</f>
        <v/>
      </c>
    </row>
    <row r="670" spans="1:10" s="414" customFormat="1" ht="15.75" customHeight="1">
      <c r="A670" s="284" t="str">
        <f>IF('Data invoice'!J785=0,"",'Data invoice'!K785)</f>
        <v/>
      </c>
      <c r="B670" s="284" t="str">
        <f>IF('Data invoice'!K785=0,"",'Data invoice'!L785)</f>
        <v/>
      </c>
      <c r="C670" s="284" t="str">
        <f>IF('Data invoice'!L785=0,"",'Data invoice'!M785)</f>
        <v/>
      </c>
      <c r="D670" s="284" t="str">
        <f>IF('Data invoice'!M785=0,"",'Data invoice'!N785)</f>
        <v/>
      </c>
      <c r="E670" s="284" t="str">
        <f>IF('Data invoice'!N785=0,"",'Data invoice'!O785)</f>
        <v/>
      </c>
      <c r="F670" s="284" t="str">
        <f>IF('Data invoice'!O785=0,"",'Data invoice'!P785)</f>
        <v/>
      </c>
      <c r="G670" s="284" t="str">
        <f>IF('Data invoice'!P785=0,"",'Data invoice'!Q785)</f>
        <v/>
      </c>
      <c r="H670" s="284" t="str">
        <f>IF('Data invoice'!Q785=0,"",'Data invoice'!R785)</f>
        <v/>
      </c>
      <c r="I670" s="320" t="str">
        <f>IF('Data invoice'!R785=0,"",'Data invoice'!S785)</f>
        <v/>
      </c>
      <c r="J670" s="367" t="str">
        <f>IF('Data invoice'!S785=0,"",'Data invoice'!T785)</f>
        <v/>
      </c>
    </row>
    <row r="671" spans="1:10" s="414" customFormat="1" ht="15.75" customHeight="1">
      <c r="A671" s="284" t="str">
        <f>IF('Data invoice'!J786=0,"",'Data invoice'!K786)</f>
        <v/>
      </c>
      <c r="B671" s="284" t="str">
        <f>IF('Data invoice'!K786=0,"",'Data invoice'!L786)</f>
        <v/>
      </c>
      <c r="C671" s="284" t="str">
        <f>IF('Data invoice'!L786=0,"",'Data invoice'!M786)</f>
        <v/>
      </c>
      <c r="D671" s="284" t="str">
        <f>IF('Data invoice'!M786=0,"",'Data invoice'!N786)</f>
        <v/>
      </c>
      <c r="E671" s="284" t="str">
        <f>IF('Data invoice'!N786=0,"",'Data invoice'!O786)</f>
        <v/>
      </c>
      <c r="F671" s="284" t="str">
        <f>IF('Data invoice'!O786=0,"",'Data invoice'!P786)</f>
        <v/>
      </c>
      <c r="G671" s="284" t="str">
        <f>IF('Data invoice'!P786=0,"",'Data invoice'!Q786)</f>
        <v/>
      </c>
      <c r="H671" s="284" t="str">
        <f>IF('Data invoice'!Q786=0,"",'Data invoice'!R786)</f>
        <v/>
      </c>
      <c r="I671" s="320" t="str">
        <f>IF('Data invoice'!R786=0,"",'Data invoice'!S786)</f>
        <v/>
      </c>
      <c r="J671" s="367" t="str">
        <f>IF('Data invoice'!S786=0,"",'Data invoice'!T786)</f>
        <v/>
      </c>
    </row>
    <row r="672" spans="1:10" s="414" customFormat="1" ht="15.75" customHeight="1">
      <c r="A672" s="284" t="str">
        <f>IF('Data invoice'!J787=0,"",'Data invoice'!K787)</f>
        <v/>
      </c>
      <c r="B672" s="284" t="str">
        <f>IF('Data invoice'!K787=0,"",'Data invoice'!L787)</f>
        <v/>
      </c>
      <c r="C672" s="284" t="str">
        <f>IF('Data invoice'!L787=0,"",'Data invoice'!M787)</f>
        <v/>
      </c>
      <c r="D672" s="284" t="str">
        <f>IF('Data invoice'!M787=0,"",'Data invoice'!N787)</f>
        <v/>
      </c>
      <c r="E672" s="284" t="str">
        <f>IF('Data invoice'!N787=0,"",'Data invoice'!O787)</f>
        <v/>
      </c>
      <c r="F672" s="284" t="str">
        <f>IF('Data invoice'!O787=0,"",'Data invoice'!P787)</f>
        <v/>
      </c>
      <c r="G672" s="284" t="str">
        <f>IF('Data invoice'!P787=0,"",'Data invoice'!Q787)</f>
        <v/>
      </c>
      <c r="H672" s="284" t="str">
        <f>IF('Data invoice'!Q787=0,"",'Data invoice'!R787)</f>
        <v/>
      </c>
      <c r="I672" s="320" t="str">
        <f>IF('Data invoice'!R787=0,"",'Data invoice'!S787)</f>
        <v/>
      </c>
      <c r="J672" s="367" t="str">
        <f>IF('Data invoice'!S787=0,"",'Data invoice'!T787)</f>
        <v/>
      </c>
    </row>
    <row r="673" spans="1:10" s="414" customFormat="1" ht="15.75" customHeight="1">
      <c r="A673" s="284" t="str">
        <f>IF('Data invoice'!J788=0,"",'Data invoice'!K788)</f>
        <v/>
      </c>
      <c r="B673" s="284" t="str">
        <f>IF('Data invoice'!K788=0,"",'Data invoice'!L788)</f>
        <v/>
      </c>
      <c r="C673" s="284" t="str">
        <f>IF('Data invoice'!L788=0,"",'Data invoice'!M788)</f>
        <v/>
      </c>
      <c r="D673" s="284" t="str">
        <f>IF('Data invoice'!M788=0,"",'Data invoice'!N788)</f>
        <v/>
      </c>
      <c r="E673" s="284" t="str">
        <f>IF('Data invoice'!N788=0,"",'Data invoice'!O788)</f>
        <v/>
      </c>
      <c r="F673" s="284" t="str">
        <f>IF('Data invoice'!O788=0,"",'Data invoice'!P788)</f>
        <v/>
      </c>
      <c r="G673" s="284" t="str">
        <f>IF('Data invoice'!P788=0,"",'Data invoice'!Q788)</f>
        <v/>
      </c>
      <c r="H673" s="284" t="str">
        <f>IF('Data invoice'!Q788=0,"",'Data invoice'!R788)</f>
        <v/>
      </c>
      <c r="I673" s="320" t="str">
        <f>IF('Data invoice'!R788=0,"",'Data invoice'!S788)</f>
        <v/>
      </c>
      <c r="J673" s="367" t="str">
        <f>IF('Data invoice'!S788=0,"",'Data invoice'!T788)</f>
        <v/>
      </c>
    </row>
    <row r="674" spans="1:10" s="414" customFormat="1" ht="15.75" customHeight="1">
      <c r="A674" s="284" t="str">
        <f>IF('Data invoice'!J789=0,"",'Data invoice'!K789)</f>
        <v/>
      </c>
      <c r="B674" s="284" t="str">
        <f>IF('Data invoice'!K789=0,"",'Data invoice'!L789)</f>
        <v/>
      </c>
      <c r="C674" s="284" t="str">
        <f>IF('Data invoice'!L789=0,"",'Data invoice'!M789)</f>
        <v/>
      </c>
      <c r="D674" s="284" t="str">
        <f>IF('Data invoice'!M789=0,"",'Data invoice'!N789)</f>
        <v/>
      </c>
      <c r="E674" s="284" t="str">
        <f>IF('Data invoice'!N789=0,"",'Data invoice'!O789)</f>
        <v/>
      </c>
      <c r="F674" s="284" t="str">
        <f>IF('Data invoice'!O789=0,"",'Data invoice'!P789)</f>
        <v/>
      </c>
      <c r="G674" s="284" t="str">
        <f>IF('Data invoice'!P789=0,"",'Data invoice'!Q789)</f>
        <v/>
      </c>
      <c r="H674" s="284" t="str">
        <f>IF('Data invoice'!Q789=0,"",'Data invoice'!R789)</f>
        <v/>
      </c>
      <c r="I674" s="320" t="str">
        <f>IF('Data invoice'!R789=0,"",'Data invoice'!S789)</f>
        <v/>
      </c>
      <c r="J674" s="367" t="str">
        <f>IF('Data invoice'!S789=0,"",'Data invoice'!T789)</f>
        <v/>
      </c>
    </row>
    <row r="675" spans="1:10" s="414" customFormat="1" ht="15.75" customHeight="1">
      <c r="A675" s="284" t="str">
        <f>IF('Data invoice'!J790=0,"",'Data invoice'!K790)</f>
        <v/>
      </c>
      <c r="B675" s="284" t="str">
        <f>IF('Data invoice'!K790=0,"",'Data invoice'!L790)</f>
        <v/>
      </c>
      <c r="C675" s="284" t="str">
        <f>IF('Data invoice'!L790=0,"",'Data invoice'!M790)</f>
        <v/>
      </c>
      <c r="D675" s="284" t="str">
        <f>IF('Data invoice'!M790=0,"",'Data invoice'!N790)</f>
        <v/>
      </c>
      <c r="E675" s="284" t="str">
        <f>IF('Data invoice'!N790=0,"",'Data invoice'!O790)</f>
        <v/>
      </c>
      <c r="F675" s="284" t="str">
        <f>IF('Data invoice'!O790=0,"",'Data invoice'!P790)</f>
        <v/>
      </c>
      <c r="G675" s="284" t="str">
        <f>IF('Data invoice'!P790=0,"",'Data invoice'!Q790)</f>
        <v/>
      </c>
      <c r="H675" s="284" t="str">
        <f>IF('Data invoice'!Q790=0,"",'Data invoice'!R790)</f>
        <v/>
      </c>
      <c r="I675" s="320" t="str">
        <f>IF('Data invoice'!R790=0,"",'Data invoice'!S790)</f>
        <v/>
      </c>
      <c r="J675" s="367" t="str">
        <f>IF('Data invoice'!S790=0,"",'Data invoice'!T790)</f>
        <v/>
      </c>
    </row>
    <row r="676" spans="1:10" s="414" customFormat="1" ht="15.75" customHeight="1">
      <c r="A676" s="284" t="str">
        <f>IF('Data invoice'!J791=0,"",'Data invoice'!K791)</f>
        <v/>
      </c>
      <c r="B676" s="284" t="str">
        <f>IF('Data invoice'!K791=0,"",'Data invoice'!L791)</f>
        <v/>
      </c>
      <c r="C676" s="284" t="str">
        <f>IF('Data invoice'!L791=0,"",'Data invoice'!M791)</f>
        <v/>
      </c>
      <c r="D676" s="284" t="str">
        <f>IF('Data invoice'!M791=0,"",'Data invoice'!N791)</f>
        <v/>
      </c>
      <c r="E676" s="284" t="str">
        <f>IF('Data invoice'!N791=0,"",'Data invoice'!O791)</f>
        <v/>
      </c>
      <c r="F676" s="284" t="str">
        <f>IF('Data invoice'!O791=0,"",'Data invoice'!P791)</f>
        <v/>
      </c>
      <c r="G676" s="284" t="str">
        <f>IF('Data invoice'!P791=0,"",'Data invoice'!Q791)</f>
        <v/>
      </c>
      <c r="H676" s="284" t="str">
        <f>IF('Data invoice'!Q791=0,"",'Data invoice'!R791)</f>
        <v/>
      </c>
      <c r="I676" s="320" t="str">
        <f>IF('Data invoice'!R791=0,"",'Data invoice'!S791)</f>
        <v/>
      </c>
      <c r="J676" s="367" t="str">
        <f>IF('Data invoice'!S791=0,"",'Data invoice'!T791)</f>
        <v/>
      </c>
    </row>
    <row r="677" spans="1:10" s="414" customFormat="1" ht="15.75" customHeight="1">
      <c r="A677" s="284" t="str">
        <f>IF('Data invoice'!J792=0,"",'Data invoice'!K792)</f>
        <v/>
      </c>
      <c r="B677" s="284" t="str">
        <f>IF('Data invoice'!K792=0,"",'Data invoice'!L792)</f>
        <v/>
      </c>
      <c r="C677" s="284" t="str">
        <f>IF('Data invoice'!L792=0,"",'Data invoice'!M792)</f>
        <v/>
      </c>
      <c r="D677" s="284" t="str">
        <f>IF('Data invoice'!M792=0,"",'Data invoice'!N792)</f>
        <v/>
      </c>
      <c r="E677" s="284" t="str">
        <f>IF('Data invoice'!N792=0,"",'Data invoice'!O792)</f>
        <v/>
      </c>
      <c r="F677" s="284" t="str">
        <f>IF('Data invoice'!O792=0,"",'Data invoice'!P792)</f>
        <v/>
      </c>
      <c r="G677" s="284" t="str">
        <f>IF('Data invoice'!P792=0,"",'Data invoice'!Q792)</f>
        <v/>
      </c>
      <c r="H677" s="284" t="str">
        <f>IF('Data invoice'!Q792=0,"",'Data invoice'!R792)</f>
        <v/>
      </c>
      <c r="I677" s="320" t="str">
        <f>IF('Data invoice'!R792=0,"",'Data invoice'!S792)</f>
        <v/>
      </c>
      <c r="J677" s="367" t="str">
        <f>IF('Data invoice'!S792=0,"",'Data invoice'!T792)</f>
        <v/>
      </c>
    </row>
    <row r="678" spans="1:10" s="414" customFormat="1" ht="15.75" customHeight="1">
      <c r="A678" s="284" t="str">
        <f>IF('Data invoice'!J793=0,"",'Data invoice'!K793)</f>
        <v/>
      </c>
      <c r="B678" s="284" t="str">
        <f>IF('Data invoice'!K793=0,"",'Data invoice'!L793)</f>
        <v/>
      </c>
      <c r="C678" s="284" t="str">
        <f>IF('Data invoice'!L793=0,"",'Data invoice'!M793)</f>
        <v/>
      </c>
      <c r="D678" s="284" t="str">
        <f>IF('Data invoice'!M793=0,"",'Data invoice'!N793)</f>
        <v/>
      </c>
      <c r="E678" s="284" t="str">
        <f>IF('Data invoice'!N793=0,"",'Data invoice'!O793)</f>
        <v/>
      </c>
      <c r="F678" s="284" t="str">
        <f>IF('Data invoice'!O793=0,"",'Data invoice'!P793)</f>
        <v/>
      </c>
      <c r="G678" s="284" t="str">
        <f>IF('Data invoice'!P793=0,"",'Data invoice'!Q793)</f>
        <v/>
      </c>
      <c r="H678" s="284" t="str">
        <f>IF('Data invoice'!Q793=0,"",'Data invoice'!R793)</f>
        <v/>
      </c>
      <c r="I678" s="320" t="str">
        <f>IF('Data invoice'!R793=0,"",'Data invoice'!S793)</f>
        <v/>
      </c>
      <c r="J678" s="367" t="str">
        <f>IF('Data invoice'!S793=0,"",'Data invoice'!T793)</f>
        <v/>
      </c>
    </row>
    <row r="679" spans="1:10" s="414" customFormat="1" ht="15.75" customHeight="1">
      <c r="A679" s="284" t="str">
        <f>IF('Data invoice'!J794=0,"",'Data invoice'!K794)</f>
        <v/>
      </c>
      <c r="B679" s="284" t="str">
        <f>IF('Data invoice'!K794=0,"",'Data invoice'!L794)</f>
        <v/>
      </c>
      <c r="C679" s="284" t="str">
        <f>IF('Data invoice'!L794=0,"",'Data invoice'!M794)</f>
        <v/>
      </c>
      <c r="D679" s="284" t="str">
        <f>IF('Data invoice'!M794=0,"",'Data invoice'!N794)</f>
        <v/>
      </c>
      <c r="E679" s="284" t="str">
        <f>IF('Data invoice'!N794=0,"",'Data invoice'!O794)</f>
        <v/>
      </c>
      <c r="F679" s="284" t="str">
        <f>IF('Data invoice'!O794=0,"",'Data invoice'!P794)</f>
        <v/>
      </c>
      <c r="G679" s="284" t="str">
        <f>IF('Data invoice'!P794=0,"",'Data invoice'!Q794)</f>
        <v/>
      </c>
      <c r="H679" s="284" t="str">
        <f>IF('Data invoice'!Q794=0,"",'Data invoice'!R794)</f>
        <v/>
      </c>
      <c r="I679" s="320" t="str">
        <f>IF('Data invoice'!R794=0,"",'Data invoice'!S794)</f>
        <v/>
      </c>
      <c r="J679" s="367" t="str">
        <f>IF('Data invoice'!S794=0,"",'Data invoice'!T794)</f>
        <v/>
      </c>
    </row>
    <row r="680" spans="1:10" s="414" customFormat="1" ht="15.75" customHeight="1">
      <c r="A680" s="284" t="str">
        <f>IF('Data invoice'!J795=0,"",'Data invoice'!K795)</f>
        <v/>
      </c>
      <c r="B680" s="284" t="str">
        <f>IF('Data invoice'!K795=0,"",'Data invoice'!L795)</f>
        <v/>
      </c>
      <c r="C680" s="284" t="str">
        <f>IF('Data invoice'!L795=0,"",'Data invoice'!M795)</f>
        <v/>
      </c>
      <c r="D680" s="284" t="str">
        <f>IF('Data invoice'!M795=0,"",'Data invoice'!N795)</f>
        <v/>
      </c>
      <c r="E680" s="284" t="str">
        <f>IF('Data invoice'!N795=0,"",'Data invoice'!O795)</f>
        <v/>
      </c>
      <c r="F680" s="284" t="str">
        <f>IF('Data invoice'!O795=0,"",'Data invoice'!P795)</f>
        <v/>
      </c>
      <c r="G680" s="284" t="str">
        <f>IF('Data invoice'!P795=0,"",'Data invoice'!Q795)</f>
        <v/>
      </c>
      <c r="H680" s="284" t="str">
        <f>IF('Data invoice'!Q795=0,"",'Data invoice'!R795)</f>
        <v/>
      </c>
      <c r="I680" s="320" t="str">
        <f>IF('Data invoice'!R795=0,"",'Data invoice'!S795)</f>
        <v/>
      </c>
      <c r="J680" s="367" t="str">
        <f>IF('Data invoice'!S795=0,"",'Data invoice'!T795)</f>
        <v/>
      </c>
    </row>
    <row r="681" spans="1:10" s="414" customFormat="1" ht="15.75" customHeight="1">
      <c r="A681" s="284" t="str">
        <f>IF('Data invoice'!J796=0,"",'Data invoice'!K796)</f>
        <v/>
      </c>
      <c r="B681" s="284" t="str">
        <f>IF('Data invoice'!K796=0,"",'Data invoice'!L796)</f>
        <v/>
      </c>
      <c r="C681" s="284" t="str">
        <f>IF('Data invoice'!L796=0,"",'Data invoice'!M796)</f>
        <v/>
      </c>
      <c r="D681" s="284" t="str">
        <f>IF('Data invoice'!M796=0,"",'Data invoice'!N796)</f>
        <v/>
      </c>
      <c r="E681" s="284" t="str">
        <f>IF('Data invoice'!N796=0,"",'Data invoice'!O796)</f>
        <v/>
      </c>
      <c r="F681" s="284" t="str">
        <f>IF('Data invoice'!O796=0,"",'Data invoice'!P796)</f>
        <v/>
      </c>
      <c r="G681" s="284" t="str">
        <f>IF('Data invoice'!P796=0,"",'Data invoice'!Q796)</f>
        <v/>
      </c>
      <c r="H681" s="284" t="str">
        <f>IF('Data invoice'!Q796=0,"",'Data invoice'!R796)</f>
        <v/>
      </c>
      <c r="I681" s="320" t="str">
        <f>IF('Data invoice'!R796=0,"",'Data invoice'!S796)</f>
        <v/>
      </c>
      <c r="J681" s="367" t="str">
        <f>IF('Data invoice'!S796=0,"",'Data invoice'!T796)</f>
        <v/>
      </c>
    </row>
    <row r="682" spans="1:10" s="414" customFormat="1" ht="15.75" customHeight="1">
      <c r="A682" s="284" t="str">
        <f>IF('Data invoice'!J797=0,"",'Data invoice'!K797)</f>
        <v/>
      </c>
      <c r="B682" s="284" t="str">
        <f>IF('Data invoice'!K797=0,"",'Data invoice'!L797)</f>
        <v/>
      </c>
      <c r="C682" s="284" t="str">
        <f>IF('Data invoice'!L797=0,"",'Data invoice'!M797)</f>
        <v/>
      </c>
      <c r="D682" s="284" t="str">
        <f>IF('Data invoice'!M797=0,"",'Data invoice'!N797)</f>
        <v/>
      </c>
      <c r="E682" s="284" t="str">
        <f>IF('Data invoice'!N797=0,"",'Data invoice'!O797)</f>
        <v/>
      </c>
      <c r="F682" s="284" t="str">
        <f>IF('Data invoice'!O797=0,"",'Data invoice'!P797)</f>
        <v/>
      </c>
      <c r="G682" s="284" t="str">
        <f>IF('Data invoice'!P797=0,"",'Data invoice'!Q797)</f>
        <v/>
      </c>
      <c r="H682" s="284" t="str">
        <f>IF('Data invoice'!Q797=0,"",'Data invoice'!R797)</f>
        <v/>
      </c>
      <c r="I682" s="320" t="str">
        <f>IF('Data invoice'!R797=0,"",'Data invoice'!S797)</f>
        <v/>
      </c>
      <c r="J682" s="367" t="str">
        <f>IF('Data invoice'!S797=0,"",'Data invoice'!T797)</f>
        <v/>
      </c>
    </row>
    <row r="683" spans="1:10" s="414" customFormat="1" ht="15.75" customHeight="1">
      <c r="A683" s="284" t="str">
        <f>IF('Data invoice'!J798=0,"",'Data invoice'!K798)</f>
        <v/>
      </c>
      <c r="B683" s="284" t="str">
        <f>IF('Data invoice'!K798=0,"",'Data invoice'!L798)</f>
        <v/>
      </c>
      <c r="C683" s="284" t="str">
        <f>IF('Data invoice'!L798=0,"",'Data invoice'!M798)</f>
        <v/>
      </c>
      <c r="D683" s="284" t="str">
        <f>IF('Data invoice'!M798=0,"",'Data invoice'!N798)</f>
        <v/>
      </c>
      <c r="E683" s="284" t="str">
        <f>IF('Data invoice'!N798=0,"",'Data invoice'!O798)</f>
        <v/>
      </c>
      <c r="F683" s="284" t="str">
        <f>IF('Data invoice'!O798=0,"",'Data invoice'!P798)</f>
        <v/>
      </c>
      <c r="G683" s="284" t="str">
        <f>IF('Data invoice'!P798=0,"",'Data invoice'!Q798)</f>
        <v/>
      </c>
      <c r="H683" s="284" t="str">
        <f>IF('Data invoice'!Q798=0,"",'Data invoice'!R798)</f>
        <v/>
      </c>
      <c r="I683" s="320" t="str">
        <f>IF('Data invoice'!R798=0,"",'Data invoice'!S798)</f>
        <v/>
      </c>
      <c r="J683" s="367" t="str">
        <f>IF('Data invoice'!S798=0,"",'Data invoice'!T798)</f>
        <v/>
      </c>
    </row>
    <row r="684" spans="1:10" s="414" customFormat="1" ht="15.75" customHeight="1">
      <c r="A684" s="284" t="str">
        <f>IF('Data invoice'!J799=0,"",'Data invoice'!K799)</f>
        <v/>
      </c>
      <c r="B684" s="284" t="str">
        <f>IF('Data invoice'!K799=0,"",'Data invoice'!L799)</f>
        <v/>
      </c>
      <c r="C684" s="284" t="str">
        <f>IF('Data invoice'!L799=0,"",'Data invoice'!M799)</f>
        <v/>
      </c>
      <c r="D684" s="284" t="str">
        <f>IF('Data invoice'!M799=0,"",'Data invoice'!N799)</f>
        <v/>
      </c>
      <c r="E684" s="284" t="str">
        <f>IF('Data invoice'!N799=0,"",'Data invoice'!O799)</f>
        <v/>
      </c>
      <c r="F684" s="284" t="str">
        <f>IF('Data invoice'!O799=0,"",'Data invoice'!P799)</f>
        <v/>
      </c>
      <c r="G684" s="284" t="str">
        <f>IF('Data invoice'!P799=0,"",'Data invoice'!Q799)</f>
        <v/>
      </c>
      <c r="H684" s="284" t="str">
        <f>IF('Data invoice'!Q799=0,"",'Data invoice'!R799)</f>
        <v/>
      </c>
      <c r="I684" s="320" t="str">
        <f>IF('Data invoice'!R799=0,"",'Data invoice'!S799)</f>
        <v/>
      </c>
      <c r="J684" s="367" t="str">
        <f>IF('Data invoice'!S799=0,"",'Data invoice'!T799)</f>
        <v/>
      </c>
    </row>
    <row r="685" spans="1:10" s="414" customFormat="1" ht="15.75" customHeight="1">
      <c r="A685" s="284" t="str">
        <f>IF('Data invoice'!J800=0,"",'Data invoice'!K800)</f>
        <v/>
      </c>
      <c r="B685" s="284" t="str">
        <f>IF('Data invoice'!K800=0,"",'Data invoice'!L800)</f>
        <v/>
      </c>
      <c r="C685" s="284" t="str">
        <f>IF('Data invoice'!L800=0,"",'Data invoice'!M800)</f>
        <v/>
      </c>
      <c r="D685" s="284" t="str">
        <f>IF('Data invoice'!M800=0,"",'Data invoice'!N800)</f>
        <v/>
      </c>
      <c r="E685" s="284" t="str">
        <f>IF('Data invoice'!N800=0,"",'Data invoice'!O800)</f>
        <v/>
      </c>
      <c r="F685" s="284" t="str">
        <f>IF('Data invoice'!O800=0,"",'Data invoice'!P800)</f>
        <v/>
      </c>
      <c r="G685" s="284" t="str">
        <f>IF('Data invoice'!P800=0,"",'Data invoice'!Q800)</f>
        <v/>
      </c>
      <c r="H685" s="284" t="str">
        <f>IF('Data invoice'!Q800=0,"",'Data invoice'!R800)</f>
        <v/>
      </c>
      <c r="I685" s="320" t="str">
        <f>IF('Data invoice'!R800=0,"",'Data invoice'!S800)</f>
        <v/>
      </c>
      <c r="J685" s="367" t="str">
        <f>IF('Data invoice'!S800=0,"",'Data invoice'!T800)</f>
        <v/>
      </c>
    </row>
    <row r="686" spans="1:10" s="414" customFormat="1" ht="15.75" customHeight="1">
      <c r="A686" s="284" t="str">
        <f>IF('Data invoice'!J801=0,"",'Data invoice'!K801)</f>
        <v/>
      </c>
      <c r="B686" s="284" t="str">
        <f>IF('Data invoice'!K801=0,"",'Data invoice'!L801)</f>
        <v/>
      </c>
      <c r="C686" s="284" t="str">
        <f>IF('Data invoice'!L801=0,"",'Data invoice'!M801)</f>
        <v/>
      </c>
      <c r="D686" s="284" t="str">
        <f>IF('Data invoice'!M801=0,"",'Data invoice'!N801)</f>
        <v/>
      </c>
      <c r="E686" s="284" t="str">
        <f>IF('Data invoice'!N801=0,"",'Data invoice'!O801)</f>
        <v/>
      </c>
      <c r="F686" s="284" t="str">
        <f>IF('Data invoice'!O801=0,"",'Data invoice'!P801)</f>
        <v/>
      </c>
      <c r="G686" s="284" t="str">
        <f>IF('Data invoice'!P801=0,"",'Data invoice'!Q801)</f>
        <v/>
      </c>
      <c r="H686" s="284" t="str">
        <f>IF('Data invoice'!Q801=0,"",'Data invoice'!R801)</f>
        <v/>
      </c>
      <c r="I686" s="320" t="str">
        <f>IF('Data invoice'!R801=0,"",'Data invoice'!S801)</f>
        <v/>
      </c>
      <c r="J686" s="367" t="str">
        <f>IF('Data invoice'!S801=0,"",'Data invoice'!T801)</f>
        <v/>
      </c>
    </row>
    <row r="687" spans="1:10" s="414" customFormat="1" ht="15.75" customHeight="1">
      <c r="A687" s="284" t="str">
        <f>IF('Data invoice'!J802=0,"",'Data invoice'!K802)</f>
        <v/>
      </c>
      <c r="B687" s="284" t="str">
        <f>IF('Data invoice'!K802=0,"",'Data invoice'!L802)</f>
        <v/>
      </c>
      <c r="C687" s="284" t="str">
        <f>IF('Data invoice'!L802=0,"",'Data invoice'!M802)</f>
        <v/>
      </c>
      <c r="D687" s="284" t="str">
        <f>IF('Data invoice'!M802=0,"",'Data invoice'!N802)</f>
        <v/>
      </c>
      <c r="E687" s="284" t="str">
        <f>IF('Data invoice'!N802=0,"",'Data invoice'!O802)</f>
        <v/>
      </c>
      <c r="F687" s="284" t="str">
        <f>IF('Data invoice'!O802=0,"",'Data invoice'!P802)</f>
        <v/>
      </c>
      <c r="G687" s="284" t="str">
        <f>IF('Data invoice'!P802=0,"",'Data invoice'!Q802)</f>
        <v/>
      </c>
      <c r="H687" s="284" t="str">
        <f>IF('Data invoice'!Q802=0,"",'Data invoice'!R802)</f>
        <v/>
      </c>
      <c r="I687" s="320" t="str">
        <f>IF('Data invoice'!R802=0,"",'Data invoice'!S802)</f>
        <v/>
      </c>
      <c r="J687" s="367" t="str">
        <f>IF('Data invoice'!S802=0,"",'Data invoice'!T802)</f>
        <v/>
      </c>
    </row>
    <row r="688" spans="1:10" s="414" customFormat="1" ht="15.75" customHeight="1">
      <c r="A688" s="284" t="str">
        <f>IF('Data invoice'!J803=0,"",'Data invoice'!K803)</f>
        <v/>
      </c>
      <c r="B688" s="284" t="str">
        <f>IF('Data invoice'!K803=0,"",'Data invoice'!L803)</f>
        <v/>
      </c>
      <c r="C688" s="284" t="str">
        <f>IF('Data invoice'!L803=0,"",'Data invoice'!M803)</f>
        <v/>
      </c>
      <c r="D688" s="284" t="str">
        <f>IF('Data invoice'!M803=0,"",'Data invoice'!N803)</f>
        <v/>
      </c>
      <c r="E688" s="284" t="str">
        <f>IF('Data invoice'!N803=0,"",'Data invoice'!O803)</f>
        <v/>
      </c>
      <c r="F688" s="284" t="str">
        <f>IF('Data invoice'!O803=0,"",'Data invoice'!P803)</f>
        <v/>
      </c>
      <c r="G688" s="284" t="str">
        <f>IF('Data invoice'!P803=0,"",'Data invoice'!Q803)</f>
        <v/>
      </c>
      <c r="H688" s="284" t="str">
        <f>IF('Data invoice'!Q803=0,"",'Data invoice'!R803)</f>
        <v/>
      </c>
      <c r="I688" s="320" t="str">
        <f>IF('Data invoice'!R803=0,"",'Data invoice'!S803)</f>
        <v/>
      </c>
      <c r="J688" s="367" t="str">
        <f>IF('Data invoice'!S803=0,"",'Data invoice'!T803)</f>
        <v/>
      </c>
    </row>
    <row r="689" spans="1:10" s="414" customFormat="1" ht="15.75" customHeight="1">
      <c r="A689" s="284" t="str">
        <f>IF('Data invoice'!J804=0,"",'Data invoice'!K804)</f>
        <v/>
      </c>
      <c r="B689" s="284" t="str">
        <f>IF('Data invoice'!K804=0,"",'Data invoice'!L804)</f>
        <v/>
      </c>
      <c r="C689" s="284" t="str">
        <f>IF('Data invoice'!L804=0,"",'Data invoice'!M804)</f>
        <v/>
      </c>
      <c r="D689" s="284" t="str">
        <f>IF('Data invoice'!M804=0,"",'Data invoice'!N804)</f>
        <v/>
      </c>
      <c r="E689" s="284" t="str">
        <f>IF('Data invoice'!N804=0,"",'Data invoice'!O804)</f>
        <v/>
      </c>
      <c r="F689" s="284" t="str">
        <f>IF('Data invoice'!O804=0,"",'Data invoice'!P804)</f>
        <v/>
      </c>
      <c r="G689" s="284" t="str">
        <f>IF('Data invoice'!P804=0,"",'Data invoice'!Q804)</f>
        <v/>
      </c>
      <c r="H689" s="284" t="str">
        <f>IF('Data invoice'!Q804=0,"",'Data invoice'!R804)</f>
        <v/>
      </c>
      <c r="I689" s="320" t="str">
        <f>IF('Data invoice'!R804=0,"",'Data invoice'!S804)</f>
        <v/>
      </c>
      <c r="J689" s="367" t="str">
        <f>IF('Data invoice'!S804=0,"",'Data invoice'!T804)</f>
        <v/>
      </c>
    </row>
    <row r="690" spans="1:10" s="414" customFormat="1" ht="15.75" customHeight="1">
      <c r="A690" s="284" t="str">
        <f>IF('Data invoice'!J805=0,"",'Data invoice'!K805)</f>
        <v/>
      </c>
      <c r="B690" s="284" t="str">
        <f>IF('Data invoice'!K805=0,"",'Data invoice'!L805)</f>
        <v/>
      </c>
      <c r="C690" s="284" t="str">
        <f>IF('Data invoice'!L805=0,"",'Data invoice'!M805)</f>
        <v/>
      </c>
      <c r="D690" s="284" t="str">
        <f>IF('Data invoice'!M805=0,"",'Data invoice'!N805)</f>
        <v/>
      </c>
      <c r="E690" s="284" t="str">
        <f>IF('Data invoice'!N805=0,"",'Data invoice'!O805)</f>
        <v/>
      </c>
      <c r="F690" s="284" t="str">
        <f>IF('Data invoice'!O805=0,"",'Data invoice'!P805)</f>
        <v/>
      </c>
      <c r="G690" s="284" t="str">
        <f>IF('Data invoice'!P805=0,"",'Data invoice'!Q805)</f>
        <v/>
      </c>
      <c r="H690" s="284" t="str">
        <f>IF('Data invoice'!Q805=0,"",'Data invoice'!R805)</f>
        <v/>
      </c>
      <c r="I690" s="320" t="str">
        <f>IF('Data invoice'!R805=0,"",'Data invoice'!S805)</f>
        <v/>
      </c>
      <c r="J690" s="367" t="str">
        <f>IF('Data invoice'!S805=0,"",'Data invoice'!T805)</f>
        <v/>
      </c>
    </row>
    <row r="691" spans="1:10" s="414" customFormat="1" ht="15.75" customHeight="1">
      <c r="A691" s="284" t="str">
        <f>IF('Data invoice'!J806=0,"",'Data invoice'!K806)</f>
        <v/>
      </c>
      <c r="B691" s="284" t="str">
        <f>IF('Data invoice'!K806=0,"",'Data invoice'!L806)</f>
        <v/>
      </c>
      <c r="C691" s="284" t="str">
        <f>IF('Data invoice'!L806=0,"",'Data invoice'!M806)</f>
        <v/>
      </c>
      <c r="D691" s="284" t="str">
        <f>IF('Data invoice'!M806=0,"",'Data invoice'!N806)</f>
        <v/>
      </c>
      <c r="E691" s="284" t="str">
        <f>IF('Data invoice'!N806=0,"",'Data invoice'!O806)</f>
        <v/>
      </c>
      <c r="F691" s="284" t="str">
        <f>IF('Data invoice'!O806=0,"",'Data invoice'!P806)</f>
        <v/>
      </c>
      <c r="G691" s="284" t="str">
        <f>IF('Data invoice'!P806=0,"",'Data invoice'!Q806)</f>
        <v/>
      </c>
      <c r="H691" s="284" t="str">
        <f>IF('Data invoice'!Q806=0,"",'Data invoice'!R806)</f>
        <v/>
      </c>
      <c r="I691" s="320" t="str">
        <f>IF('Data invoice'!R806=0,"",'Data invoice'!S806)</f>
        <v/>
      </c>
      <c r="J691" s="367" t="str">
        <f>IF('Data invoice'!S806=0,"",'Data invoice'!T806)</f>
        <v/>
      </c>
    </row>
    <row r="692" spans="1:10" s="414" customFormat="1" ht="15.75" customHeight="1">
      <c r="A692" s="284" t="str">
        <f>IF('Data invoice'!J807=0,"",'Data invoice'!K807)</f>
        <v/>
      </c>
      <c r="B692" s="284" t="str">
        <f>IF('Data invoice'!K807=0,"",'Data invoice'!L807)</f>
        <v/>
      </c>
      <c r="C692" s="284" t="str">
        <f>IF('Data invoice'!L807=0,"",'Data invoice'!M807)</f>
        <v/>
      </c>
      <c r="D692" s="284" t="str">
        <f>IF('Data invoice'!M807=0,"",'Data invoice'!N807)</f>
        <v/>
      </c>
      <c r="E692" s="284" t="str">
        <f>IF('Data invoice'!N807=0,"",'Data invoice'!O807)</f>
        <v/>
      </c>
      <c r="F692" s="284" t="str">
        <f>IF('Data invoice'!O807=0,"",'Data invoice'!P807)</f>
        <v/>
      </c>
      <c r="G692" s="284" t="str">
        <f>IF('Data invoice'!P807=0,"",'Data invoice'!Q807)</f>
        <v/>
      </c>
      <c r="H692" s="284" t="str">
        <f>IF('Data invoice'!Q807=0,"",'Data invoice'!R807)</f>
        <v/>
      </c>
      <c r="I692" s="320" t="str">
        <f>IF('Data invoice'!R807=0,"",'Data invoice'!S807)</f>
        <v/>
      </c>
      <c r="J692" s="367" t="str">
        <f>IF('Data invoice'!S807=0,"",'Data invoice'!T807)</f>
        <v/>
      </c>
    </row>
    <row r="693" spans="1:10" s="414" customFormat="1" ht="15.75" customHeight="1">
      <c r="A693" s="284" t="str">
        <f>IF('Data invoice'!J808=0,"",'Data invoice'!K808)</f>
        <v/>
      </c>
      <c r="B693" s="284" t="str">
        <f>IF('Data invoice'!K808=0,"",'Data invoice'!L808)</f>
        <v/>
      </c>
      <c r="C693" s="284" t="str">
        <f>IF('Data invoice'!L808=0,"",'Data invoice'!M808)</f>
        <v/>
      </c>
      <c r="D693" s="284" t="str">
        <f>IF('Data invoice'!M808=0,"",'Data invoice'!N808)</f>
        <v/>
      </c>
      <c r="E693" s="284" t="str">
        <f>IF('Data invoice'!N808=0,"",'Data invoice'!O808)</f>
        <v/>
      </c>
      <c r="F693" s="284" t="str">
        <f>IF('Data invoice'!O808=0,"",'Data invoice'!P808)</f>
        <v/>
      </c>
      <c r="G693" s="284" t="str">
        <f>IF('Data invoice'!P808=0,"",'Data invoice'!Q808)</f>
        <v/>
      </c>
      <c r="H693" s="284" t="str">
        <f>IF('Data invoice'!Q808=0,"",'Data invoice'!R808)</f>
        <v/>
      </c>
      <c r="I693" s="320" t="str">
        <f>IF('Data invoice'!R808=0,"",'Data invoice'!S808)</f>
        <v/>
      </c>
      <c r="J693" s="367" t="str">
        <f>IF('Data invoice'!S808=0,"",'Data invoice'!T808)</f>
        <v/>
      </c>
    </row>
    <row r="694" spans="1:10" s="414" customFormat="1" ht="15.75" customHeight="1">
      <c r="A694" s="284" t="str">
        <f>IF('Data invoice'!J809=0,"",'Data invoice'!K809)</f>
        <v/>
      </c>
      <c r="B694" s="284" t="str">
        <f>IF('Data invoice'!K809=0,"",'Data invoice'!L809)</f>
        <v/>
      </c>
      <c r="C694" s="284" t="str">
        <f>IF('Data invoice'!L809=0,"",'Data invoice'!M809)</f>
        <v/>
      </c>
      <c r="D694" s="284" t="str">
        <f>IF('Data invoice'!M809=0,"",'Data invoice'!N809)</f>
        <v/>
      </c>
      <c r="E694" s="284" t="str">
        <f>IF('Data invoice'!N809=0,"",'Data invoice'!O809)</f>
        <v/>
      </c>
      <c r="F694" s="284" t="str">
        <f>IF('Data invoice'!O809=0,"",'Data invoice'!P809)</f>
        <v/>
      </c>
      <c r="G694" s="284" t="str">
        <f>IF('Data invoice'!P809=0,"",'Data invoice'!Q809)</f>
        <v/>
      </c>
      <c r="H694" s="284" t="str">
        <f>IF('Data invoice'!Q809=0,"",'Data invoice'!R809)</f>
        <v/>
      </c>
      <c r="I694" s="320" t="str">
        <f>IF('Data invoice'!R809=0,"",'Data invoice'!S809)</f>
        <v/>
      </c>
      <c r="J694" s="367" t="str">
        <f>IF('Data invoice'!S809=0,"",'Data invoice'!T809)</f>
        <v/>
      </c>
    </row>
    <row r="695" spans="1:10" s="414" customFormat="1" ht="15.75" customHeight="1">
      <c r="A695" s="284" t="str">
        <f>IF('Data invoice'!J810=0,"",'Data invoice'!K810)</f>
        <v/>
      </c>
      <c r="B695" s="284" t="str">
        <f>IF('Data invoice'!K810=0,"",'Data invoice'!L810)</f>
        <v/>
      </c>
      <c r="C695" s="284" t="str">
        <f>IF('Data invoice'!L810=0,"",'Data invoice'!M810)</f>
        <v/>
      </c>
      <c r="D695" s="284" t="str">
        <f>IF('Data invoice'!M810=0,"",'Data invoice'!N810)</f>
        <v/>
      </c>
      <c r="E695" s="284" t="str">
        <f>IF('Data invoice'!N810=0,"",'Data invoice'!O810)</f>
        <v/>
      </c>
      <c r="F695" s="284" t="str">
        <f>IF('Data invoice'!O810=0,"",'Data invoice'!P810)</f>
        <v/>
      </c>
      <c r="G695" s="284" t="str">
        <f>IF('Data invoice'!P810=0,"",'Data invoice'!Q810)</f>
        <v/>
      </c>
      <c r="H695" s="284" t="str">
        <f>IF('Data invoice'!Q810=0,"",'Data invoice'!R810)</f>
        <v/>
      </c>
      <c r="I695" s="320" t="str">
        <f>IF('Data invoice'!R810=0,"",'Data invoice'!S810)</f>
        <v/>
      </c>
      <c r="J695" s="367" t="str">
        <f>IF('Data invoice'!S810=0,"",'Data invoice'!T810)</f>
        <v/>
      </c>
    </row>
    <row r="696" spans="1:10" s="414" customFormat="1" ht="15.75" customHeight="1">
      <c r="A696" s="284" t="str">
        <f>IF('Data invoice'!J811=0,"",'Data invoice'!K811)</f>
        <v/>
      </c>
      <c r="B696" s="284" t="str">
        <f>IF('Data invoice'!K811=0,"",'Data invoice'!L811)</f>
        <v/>
      </c>
      <c r="C696" s="284" t="str">
        <f>IF('Data invoice'!L811=0,"",'Data invoice'!M811)</f>
        <v/>
      </c>
      <c r="D696" s="284" t="str">
        <f>IF('Data invoice'!M811=0,"",'Data invoice'!N811)</f>
        <v/>
      </c>
      <c r="E696" s="284" t="str">
        <f>IF('Data invoice'!N811=0,"",'Data invoice'!O811)</f>
        <v/>
      </c>
      <c r="F696" s="284" t="str">
        <f>IF('Data invoice'!O811=0,"",'Data invoice'!P811)</f>
        <v/>
      </c>
      <c r="G696" s="284" t="str">
        <f>IF('Data invoice'!P811=0,"",'Data invoice'!Q811)</f>
        <v/>
      </c>
      <c r="H696" s="284" t="str">
        <f>IF('Data invoice'!Q811=0,"",'Data invoice'!R811)</f>
        <v/>
      </c>
      <c r="I696" s="320" t="str">
        <f>IF('Data invoice'!R811=0,"",'Data invoice'!S811)</f>
        <v/>
      </c>
      <c r="J696" s="367" t="str">
        <f>IF('Data invoice'!S811=0,"",'Data invoice'!T811)</f>
        <v/>
      </c>
    </row>
    <row r="697" spans="1:10" s="414" customFormat="1" ht="15.75" customHeight="1">
      <c r="A697" s="284" t="str">
        <f>IF('Data invoice'!J812=0,"",'Data invoice'!K812)</f>
        <v/>
      </c>
      <c r="B697" s="284" t="str">
        <f>IF('Data invoice'!K812=0,"",'Data invoice'!L812)</f>
        <v/>
      </c>
      <c r="C697" s="284" t="str">
        <f>IF('Data invoice'!L812=0,"",'Data invoice'!M812)</f>
        <v/>
      </c>
      <c r="D697" s="284" t="str">
        <f>IF('Data invoice'!M812=0,"",'Data invoice'!N812)</f>
        <v/>
      </c>
      <c r="E697" s="284" t="str">
        <f>IF('Data invoice'!N812=0,"",'Data invoice'!O812)</f>
        <v/>
      </c>
      <c r="F697" s="284" t="str">
        <f>IF('Data invoice'!O812=0,"",'Data invoice'!P812)</f>
        <v/>
      </c>
      <c r="G697" s="284" t="str">
        <f>IF('Data invoice'!P812=0,"",'Data invoice'!Q812)</f>
        <v/>
      </c>
      <c r="H697" s="284" t="str">
        <f>IF('Data invoice'!Q812=0,"",'Data invoice'!R812)</f>
        <v/>
      </c>
      <c r="I697" s="320" t="str">
        <f>IF('Data invoice'!R812=0,"",'Data invoice'!S812)</f>
        <v/>
      </c>
      <c r="J697" s="367" t="str">
        <f>IF('Data invoice'!S812=0,"",'Data invoice'!T812)</f>
        <v/>
      </c>
    </row>
    <row r="698" spans="1:10" s="414" customFormat="1" ht="15.75" customHeight="1">
      <c r="A698" s="284" t="str">
        <f>IF('Data invoice'!J813=0,"",'Data invoice'!K813)</f>
        <v/>
      </c>
      <c r="B698" s="284" t="str">
        <f>IF('Data invoice'!K813=0,"",'Data invoice'!L813)</f>
        <v/>
      </c>
      <c r="C698" s="284" t="str">
        <f>IF('Data invoice'!L813=0,"",'Data invoice'!M813)</f>
        <v/>
      </c>
      <c r="D698" s="284" t="str">
        <f>IF('Data invoice'!M813=0,"",'Data invoice'!N813)</f>
        <v/>
      </c>
      <c r="E698" s="284" t="str">
        <f>IF('Data invoice'!N813=0,"",'Data invoice'!O813)</f>
        <v/>
      </c>
      <c r="F698" s="284" t="str">
        <f>IF('Data invoice'!O813=0,"",'Data invoice'!P813)</f>
        <v/>
      </c>
      <c r="G698" s="284" t="str">
        <f>IF('Data invoice'!P813=0,"",'Data invoice'!Q813)</f>
        <v/>
      </c>
      <c r="H698" s="284" t="str">
        <f>IF('Data invoice'!Q813=0,"",'Data invoice'!R813)</f>
        <v/>
      </c>
      <c r="I698" s="320" t="str">
        <f>IF('Data invoice'!R813=0,"",'Data invoice'!S813)</f>
        <v/>
      </c>
      <c r="J698" s="367" t="str">
        <f>IF('Data invoice'!S813=0,"",'Data invoice'!T813)</f>
        <v/>
      </c>
    </row>
    <row r="699" spans="1:10" s="414" customFormat="1" ht="15.75" customHeight="1">
      <c r="A699" s="284" t="str">
        <f>IF('Data invoice'!J814=0,"",'Data invoice'!K814)</f>
        <v/>
      </c>
      <c r="B699" s="284" t="str">
        <f>IF('Data invoice'!K814=0,"",'Data invoice'!L814)</f>
        <v/>
      </c>
      <c r="C699" s="284" t="str">
        <f>IF('Data invoice'!L814=0,"",'Data invoice'!M814)</f>
        <v/>
      </c>
      <c r="D699" s="284" t="str">
        <f>IF('Data invoice'!M814=0,"",'Data invoice'!N814)</f>
        <v/>
      </c>
      <c r="E699" s="284" t="str">
        <f>IF('Data invoice'!N814=0,"",'Data invoice'!O814)</f>
        <v/>
      </c>
      <c r="F699" s="284" t="str">
        <f>IF('Data invoice'!O814=0,"",'Data invoice'!P814)</f>
        <v/>
      </c>
      <c r="G699" s="284" t="str">
        <f>IF('Data invoice'!P814=0,"",'Data invoice'!Q814)</f>
        <v/>
      </c>
      <c r="H699" s="284" t="str">
        <f>IF('Data invoice'!Q814=0,"",'Data invoice'!R814)</f>
        <v/>
      </c>
      <c r="I699" s="320" t="str">
        <f>IF('Data invoice'!R814=0,"",'Data invoice'!S814)</f>
        <v/>
      </c>
      <c r="J699" s="367" t="str">
        <f>IF('Data invoice'!S814=0,"",'Data invoice'!T814)</f>
        <v/>
      </c>
    </row>
    <row r="700" spans="1:10" s="414" customFormat="1" ht="15.75" customHeight="1">
      <c r="A700" s="284" t="str">
        <f>IF('Data invoice'!J815=0,"",'Data invoice'!K815)</f>
        <v/>
      </c>
      <c r="B700" s="284" t="str">
        <f>IF('Data invoice'!K815=0,"",'Data invoice'!L815)</f>
        <v/>
      </c>
      <c r="C700" s="284" t="str">
        <f>IF('Data invoice'!L815=0,"",'Data invoice'!M815)</f>
        <v/>
      </c>
      <c r="D700" s="284" t="str">
        <f>IF('Data invoice'!M815=0,"",'Data invoice'!N815)</f>
        <v/>
      </c>
      <c r="E700" s="284" t="str">
        <f>IF('Data invoice'!N815=0,"",'Data invoice'!O815)</f>
        <v/>
      </c>
      <c r="F700" s="284" t="str">
        <f>IF('Data invoice'!O815=0,"",'Data invoice'!P815)</f>
        <v/>
      </c>
      <c r="G700" s="284" t="str">
        <f>IF('Data invoice'!P815=0,"",'Data invoice'!Q815)</f>
        <v/>
      </c>
      <c r="H700" s="284" t="str">
        <f>IF('Data invoice'!Q815=0,"",'Data invoice'!R815)</f>
        <v/>
      </c>
      <c r="I700" s="320" t="str">
        <f>IF('Data invoice'!R815=0,"",'Data invoice'!S815)</f>
        <v/>
      </c>
      <c r="J700" s="367" t="str">
        <f>IF('Data invoice'!S815=0,"",'Data invoice'!T815)</f>
        <v/>
      </c>
    </row>
    <row r="701" spans="1:10" s="414" customFormat="1" ht="15.75" customHeight="1">
      <c r="A701" s="284" t="str">
        <f>IF('Data invoice'!J816=0,"",'Data invoice'!K816)</f>
        <v/>
      </c>
      <c r="B701" s="284" t="str">
        <f>IF('Data invoice'!K816=0,"",'Data invoice'!L816)</f>
        <v/>
      </c>
      <c r="C701" s="284" t="str">
        <f>IF('Data invoice'!L816=0,"",'Data invoice'!M816)</f>
        <v/>
      </c>
      <c r="D701" s="284" t="str">
        <f>IF('Data invoice'!M816=0,"",'Data invoice'!N816)</f>
        <v/>
      </c>
      <c r="E701" s="284" t="str">
        <f>IF('Data invoice'!N816=0,"",'Data invoice'!O816)</f>
        <v/>
      </c>
      <c r="F701" s="284" t="str">
        <f>IF('Data invoice'!O816=0,"",'Data invoice'!P816)</f>
        <v/>
      </c>
      <c r="G701" s="284" t="str">
        <f>IF('Data invoice'!P816=0,"",'Data invoice'!Q816)</f>
        <v/>
      </c>
      <c r="H701" s="284" t="str">
        <f>IF('Data invoice'!Q816=0,"",'Data invoice'!R816)</f>
        <v/>
      </c>
      <c r="I701" s="320" t="str">
        <f>IF('Data invoice'!R816=0,"",'Data invoice'!S816)</f>
        <v/>
      </c>
      <c r="J701" s="367" t="str">
        <f>IF('Data invoice'!S816=0,"",'Data invoice'!T816)</f>
        <v/>
      </c>
    </row>
    <row r="702" spans="1:10" s="414" customFormat="1" ht="15.75" customHeight="1">
      <c r="A702" s="284" t="str">
        <f>IF('Data invoice'!J817=0,"",'Data invoice'!K817)</f>
        <v/>
      </c>
      <c r="B702" s="284" t="str">
        <f>IF('Data invoice'!K817=0,"",'Data invoice'!L817)</f>
        <v/>
      </c>
      <c r="C702" s="284" t="str">
        <f>IF('Data invoice'!L817=0,"",'Data invoice'!M817)</f>
        <v/>
      </c>
      <c r="D702" s="284" t="str">
        <f>IF('Data invoice'!M817=0,"",'Data invoice'!N817)</f>
        <v/>
      </c>
      <c r="E702" s="284" t="str">
        <f>IF('Data invoice'!N817=0,"",'Data invoice'!O817)</f>
        <v/>
      </c>
      <c r="F702" s="284" t="str">
        <f>IF('Data invoice'!O817=0,"",'Data invoice'!P817)</f>
        <v/>
      </c>
      <c r="G702" s="284" t="str">
        <f>IF('Data invoice'!P817=0,"",'Data invoice'!Q817)</f>
        <v/>
      </c>
      <c r="H702" s="284" t="str">
        <f>IF('Data invoice'!Q817=0,"",'Data invoice'!R817)</f>
        <v/>
      </c>
      <c r="I702" s="320" t="str">
        <f>IF('Data invoice'!R817=0,"",'Data invoice'!S817)</f>
        <v/>
      </c>
      <c r="J702" s="367" t="str">
        <f>IF('Data invoice'!S817=0,"",'Data invoice'!T817)</f>
        <v/>
      </c>
    </row>
    <row r="703" spans="1:10" s="414" customFormat="1" ht="15.75" customHeight="1">
      <c r="A703" s="284" t="str">
        <f>IF('Data invoice'!J818=0,"",'Data invoice'!K818)</f>
        <v/>
      </c>
      <c r="B703" s="284" t="str">
        <f>IF('Data invoice'!K818=0,"",'Data invoice'!L818)</f>
        <v/>
      </c>
      <c r="C703" s="284" t="str">
        <f>IF('Data invoice'!L818=0,"",'Data invoice'!M818)</f>
        <v/>
      </c>
      <c r="D703" s="284" t="str">
        <f>IF('Data invoice'!M818=0,"",'Data invoice'!N818)</f>
        <v/>
      </c>
      <c r="E703" s="284" t="str">
        <f>IF('Data invoice'!N818=0,"",'Data invoice'!O818)</f>
        <v/>
      </c>
      <c r="F703" s="284" t="str">
        <f>IF('Data invoice'!O818=0,"",'Data invoice'!P818)</f>
        <v/>
      </c>
      <c r="G703" s="284" t="str">
        <f>IF('Data invoice'!P818=0,"",'Data invoice'!Q818)</f>
        <v/>
      </c>
      <c r="H703" s="284" t="str">
        <f>IF('Data invoice'!Q818=0,"",'Data invoice'!R818)</f>
        <v/>
      </c>
      <c r="I703" s="320" t="str">
        <f>IF('Data invoice'!R818=0,"",'Data invoice'!S818)</f>
        <v/>
      </c>
      <c r="J703" s="367" t="str">
        <f>IF('Data invoice'!S818=0,"",'Data invoice'!T818)</f>
        <v/>
      </c>
    </row>
    <row r="704" spans="1:10" s="414" customFormat="1" ht="15.75" customHeight="1">
      <c r="A704" s="284" t="str">
        <f>IF('Data invoice'!J819=0,"",'Data invoice'!K819)</f>
        <v/>
      </c>
      <c r="B704" s="284" t="str">
        <f>IF('Data invoice'!K819=0,"",'Data invoice'!L819)</f>
        <v/>
      </c>
      <c r="C704" s="284" t="str">
        <f>IF('Data invoice'!L819=0,"",'Data invoice'!M819)</f>
        <v/>
      </c>
      <c r="D704" s="284" t="str">
        <f>IF('Data invoice'!M819=0,"",'Data invoice'!N819)</f>
        <v/>
      </c>
      <c r="E704" s="284" t="str">
        <f>IF('Data invoice'!N819=0,"",'Data invoice'!O819)</f>
        <v/>
      </c>
      <c r="F704" s="284" t="str">
        <f>IF('Data invoice'!O819=0,"",'Data invoice'!P819)</f>
        <v/>
      </c>
      <c r="G704" s="284" t="str">
        <f>IF('Data invoice'!P819=0,"",'Data invoice'!Q819)</f>
        <v/>
      </c>
      <c r="H704" s="284" t="str">
        <f>IF('Data invoice'!Q819=0,"",'Data invoice'!R819)</f>
        <v/>
      </c>
      <c r="I704" s="320" t="str">
        <f>IF('Data invoice'!R819=0,"",'Data invoice'!S819)</f>
        <v/>
      </c>
      <c r="J704" s="367" t="str">
        <f>IF('Data invoice'!S819=0,"",'Data invoice'!T819)</f>
        <v/>
      </c>
    </row>
    <row r="705" spans="1:14" s="414" customFormat="1" ht="15.75" customHeight="1">
      <c r="A705" s="284" t="str">
        <f>IF('Data invoice'!J820=0,"",'Data invoice'!K820)</f>
        <v/>
      </c>
      <c r="B705" s="284" t="str">
        <f>IF('Data invoice'!K820=0,"",'Data invoice'!L820)</f>
        <v/>
      </c>
      <c r="C705" s="284" t="str">
        <f>IF('Data invoice'!L820=0,"",'Data invoice'!M820)</f>
        <v/>
      </c>
      <c r="D705" s="284" t="str">
        <f>IF('Data invoice'!M820=0,"",'Data invoice'!N820)</f>
        <v/>
      </c>
      <c r="E705" s="284" t="str">
        <f>IF('Data invoice'!N820=0,"",'Data invoice'!O820)</f>
        <v/>
      </c>
      <c r="F705" s="284" t="str">
        <f>IF('Data invoice'!O820=0,"",'Data invoice'!P820)</f>
        <v/>
      </c>
      <c r="G705" s="284" t="str">
        <f>IF('Data invoice'!P820=0,"",'Data invoice'!Q820)</f>
        <v/>
      </c>
      <c r="H705" s="284" t="str">
        <f>IF('Data invoice'!Q820=0,"",'Data invoice'!R820)</f>
        <v/>
      </c>
      <c r="I705" s="320" t="str">
        <f>IF('Data invoice'!R820=0,"",'Data invoice'!S820)</f>
        <v/>
      </c>
      <c r="J705" s="367" t="str">
        <f>IF('Data invoice'!S820=0,"",'Data invoice'!T820)</f>
        <v/>
      </c>
    </row>
    <row r="706" spans="1:14" s="414" customFormat="1" ht="15.75" customHeight="1">
      <c r="A706" s="284" t="str">
        <f>IF('Data invoice'!J821=0,"",'Data invoice'!K821)</f>
        <v/>
      </c>
      <c r="B706" s="284" t="str">
        <f>IF('Data invoice'!K821=0,"",'Data invoice'!L821)</f>
        <v/>
      </c>
      <c r="C706" s="284" t="str">
        <f>IF('Data invoice'!L821=0,"",'Data invoice'!M821)</f>
        <v/>
      </c>
      <c r="D706" s="284" t="str">
        <f>IF('Data invoice'!M821=0,"",'Data invoice'!N821)</f>
        <v/>
      </c>
      <c r="E706" s="284" t="str">
        <f>IF('Data invoice'!N821=0,"",'Data invoice'!O821)</f>
        <v/>
      </c>
      <c r="F706" s="284" t="str">
        <f>IF('Data invoice'!O821=0,"",'Data invoice'!P821)</f>
        <v/>
      </c>
      <c r="G706" s="284" t="str">
        <f>IF('Data invoice'!P821=0,"",'Data invoice'!Q821)</f>
        <v/>
      </c>
      <c r="H706" s="284" t="str">
        <f>IF('Data invoice'!Q821=0,"",'Data invoice'!R821)</f>
        <v/>
      </c>
      <c r="I706" s="320" t="str">
        <f>IF('Data invoice'!R821=0,"",'Data invoice'!S821)</f>
        <v/>
      </c>
      <c r="J706" s="367" t="str">
        <f>IF('Data invoice'!S821=0,"",'Data invoice'!T821)</f>
        <v/>
      </c>
      <c r="N706" s="275"/>
    </row>
    <row r="707" spans="1:14" s="414" customFormat="1" ht="15.75" customHeight="1">
      <c r="A707" s="284" t="str">
        <f>IF('Data invoice'!J822=0,"",'Data invoice'!K822)</f>
        <v/>
      </c>
      <c r="B707" s="284" t="str">
        <f>IF('Data invoice'!K822=0,"",'Data invoice'!L822)</f>
        <v/>
      </c>
      <c r="C707" s="284" t="str">
        <f>IF('Data invoice'!L822=0,"",'Data invoice'!M822)</f>
        <v/>
      </c>
      <c r="D707" s="284" t="str">
        <f>IF('Data invoice'!M822=0,"",'Data invoice'!N822)</f>
        <v/>
      </c>
      <c r="E707" s="284" t="str">
        <f>IF('Data invoice'!N822=0,"",'Data invoice'!O822)</f>
        <v/>
      </c>
      <c r="F707" s="284" t="str">
        <f>IF('Data invoice'!O822=0,"",'Data invoice'!P822)</f>
        <v/>
      </c>
      <c r="G707" s="284" t="str">
        <f>IF('Data invoice'!P822=0,"",'Data invoice'!Q822)</f>
        <v/>
      </c>
      <c r="H707" s="284" t="str">
        <f>IF('Data invoice'!Q822=0,"",'Data invoice'!R822)</f>
        <v/>
      </c>
      <c r="I707" s="320" t="str">
        <f>IF('Data invoice'!R822=0,"",'Data invoice'!S822)</f>
        <v/>
      </c>
      <c r="J707" s="367" t="str">
        <f>IF('Data invoice'!S822=0,"",'Data invoice'!T822)</f>
        <v/>
      </c>
      <c r="N707" s="275"/>
    </row>
    <row r="708" spans="1:14" s="414" customFormat="1" ht="15.75" customHeight="1">
      <c r="A708" s="284" t="str">
        <f>IF('Data invoice'!J823=0,"",'Data invoice'!K823)</f>
        <v/>
      </c>
      <c r="B708" s="284" t="str">
        <f>IF('Data invoice'!K823=0,"",'Data invoice'!L823)</f>
        <v/>
      </c>
      <c r="C708" s="284" t="str">
        <f>IF('Data invoice'!L823=0,"",'Data invoice'!M823)</f>
        <v/>
      </c>
      <c r="D708" s="284" t="str">
        <f>IF('Data invoice'!M823=0,"",'Data invoice'!N823)</f>
        <v/>
      </c>
      <c r="E708" s="284" t="str">
        <f>IF('Data invoice'!N823=0,"",'Data invoice'!O823)</f>
        <v/>
      </c>
      <c r="F708" s="284" t="str">
        <f>IF('Data invoice'!O823=0,"",'Data invoice'!P823)</f>
        <v/>
      </c>
      <c r="G708" s="284" t="str">
        <f>IF('Data invoice'!P823=0,"",'Data invoice'!Q823)</f>
        <v/>
      </c>
      <c r="H708" s="284" t="str">
        <f>IF('Data invoice'!Q823=0,"",'Data invoice'!R823)</f>
        <v/>
      </c>
      <c r="I708" s="320" t="str">
        <f>IF('Data invoice'!R823=0,"",'Data invoice'!S823)</f>
        <v/>
      </c>
      <c r="J708" s="367" t="str">
        <f>IF('Data invoice'!S823=0,"",'Data invoice'!T823)</f>
        <v/>
      </c>
      <c r="M708" s="275"/>
      <c r="N708" s="275"/>
    </row>
    <row r="709" spans="1:14" s="414" customFormat="1" ht="15.75" customHeight="1">
      <c r="A709" s="284" t="str">
        <f>IF('Data invoice'!J824=0,"",'Data invoice'!K824)</f>
        <v/>
      </c>
      <c r="B709" s="284" t="str">
        <f>IF('Data invoice'!K824=0,"",'Data invoice'!L824)</f>
        <v/>
      </c>
      <c r="C709" s="284" t="str">
        <f>IF('Data invoice'!L824=0,"",'Data invoice'!M824)</f>
        <v/>
      </c>
      <c r="D709" s="284" t="str">
        <f>IF('Data invoice'!M824=0,"",'Data invoice'!N824)</f>
        <v/>
      </c>
      <c r="E709" s="284" t="str">
        <f>IF('Data invoice'!N824=0,"",'Data invoice'!O824)</f>
        <v/>
      </c>
      <c r="F709" s="284" t="str">
        <f>IF('Data invoice'!O824=0,"",'Data invoice'!P824)</f>
        <v/>
      </c>
      <c r="G709" s="284" t="str">
        <f>IF('Data invoice'!P824=0,"",'Data invoice'!Q824)</f>
        <v/>
      </c>
      <c r="H709" s="284" t="str">
        <f>IF('Data invoice'!Q824=0,"",'Data invoice'!R824)</f>
        <v/>
      </c>
      <c r="I709" s="320" t="str">
        <f>IF('Data invoice'!R824=0,"",'Data invoice'!S824)</f>
        <v/>
      </c>
      <c r="J709" s="367" t="str">
        <f>IF('Data invoice'!S824=0,"",'Data invoice'!T824)</f>
        <v/>
      </c>
      <c r="M709" s="275"/>
      <c r="N709" s="275"/>
    </row>
    <row r="710" spans="1:14" s="414" customFormat="1" ht="15.75" customHeight="1">
      <c r="A710" s="284" t="str">
        <f>IF('Data invoice'!J825=0,"",'Data invoice'!K825)</f>
        <v/>
      </c>
      <c r="B710" s="284" t="str">
        <f>IF('Data invoice'!K825=0,"",'Data invoice'!L825)</f>
        <v/>
      </c>
      <c r="C710" s="284" t="str">
        <f>IF('Data invoice'!L825=0,"",'Data invoice'!M825)</f>
        <v/>
      </c>
      <c r="D710" s="284" t="str">
        <f>IF('Data invoice'!M825=0,"",'Data invoice'!N825)</f>
        <v/>
      </c>
      <c r="E710" s="284" t="str">
        <f>IF('Data invoice'!N825=0,"",'Data invoice'!O825)</f>
        <v/>
      </c>
      <c r="F710" s="284" t="str">
        <f>IF('Data invoice'!O825=0,"",'Data invoice'!P825)</f>
        <v/>
      </c>
      <c r="G710" s="284" t="str">
        <f>IF('Data invoice'!P825=0,"",'Data invoice'!Q825)</f>
        <v/>
      </c>
      <c r="H710" s="284" t="str">
        <f>IF('Data invoice'!Q825=0,"",'Data invoice'!R825)</f>
        <v/>
      </c>
      <c r="I710" s="320" t="str">
        <f>IF('Data invoice'!R825=0,"",'Data invoice'!S825)</f>
        <v/>
      </c>
      <c r="J710" s="367" t="str">
        <f>IF('Data invoice'!S825=0,"",'Data invoice'!T825)</f>
        <v/>
      </c>
      <c r="M710" s="275"/>
      <c r="N710" s="275"/>
    </row>
    <row r="711" spans="1:14" s="414" customFormat="1" ht="15.75" customHeight="1">
      <c r="A711" s="284" t="str">
        <f>IF('Data invoice'!J826=0,"",'Data invoice'!K826)</f>
        <v/>
      </c>
      <c r="B711" s="284" t="str">
        <f>IF('Data invoice'!K826=0,"",'Data invoice'!L826)</f>
        <v/>
      </c>
      <c r="C711" s="284" t="str">
        <f>IF('Data invoice'!L826=0,"",'Data invoice'!M826)</f>
        <v/>
      </c>
      <c r="D711" s="284" t="str">
        <f>IF('Data invoice'!M826=0,"",'Data invoice'!N826)</f>
        <v/>
      </c>
      <c r="E711" s="284" t="str">
        <f>IF('Data invoice'!N826=0,"",'Data invoice'!O826)</f>
        <v/>
      </c>
      <c r="F711" s="284" t="str">
        <f>IF('Data invoice'!O826=0,"",'Data invoice'!P826)</f>
        <v/>
      </c>
      <c r="G711" s="284" t="str">
        <f>IF('Data invoice'!P826=0,"",'Data invoice'!Q826)</f>
        <v/>
      </c>
      <c r="H711" s="284" t="str">
        <f>IF('Data invoice'!Q826=0,"",'Data invoice'!R826)</f>
        <v/>
      </c>
      <c r="I711" s="320" t="str">
        <f>IF('Data invoice'!R826=0,"",'Data invoice'!S826)</f>
        <v/>
      </c>
      <c r="J711" s="367" t="str">
        <f>IF('Data invoice'!S826=0,"",'Data invoice'!T826)</f>
        <v/>
      </c>
      <c r="M711" s="275"/>
      <c r="N711" s="275"/>
    </row>
    <row r="712" spans="1:14" s="414" customFormat="1" ht="15.75" customHeight="1">
      <c r="A712" s="284" t="str">
        <f>IF('Data invoice'!J827=0,"",'Data invoice'!K827)</f>
        <v/>
      </c>
      <c r="B712" s="284" t="str">
        <f>IF('Data invoice'!K827=0,"",'Data invoice'!L827)</f>
        <v/>
      </c>
      <c r="C712" s="284" t="str">
        <f>IF('Data invoice'!L827=0,"",'Data invoice'!M827)</f>
        <v/>
      </c>
      <c r="D712" s="284" t="str">
        <f>IF('Data invoice'!M827=0,"",'Data invoice'!N827)</f>
        <v/>
      </c>
      <c r="E712" s="284" t="str">
        <f>IF('Data invoice'!N827=0,"",'Data invoice'!O827)</f>
        <v/>
      </c>
      <c r="F712" s="284" t="str">
        <f>IF('Data invoice'!O827=0,"",'Data invoice'!P827)</f>
        <v/>
      </c>
      <c r="G712" s="284" t="str">
        <f>IF('Data invoice'!P827=0,"",'Data invoice'!Q827)</f>
        <v/>
      </c>
      <c r="H712" s="284" t="str">
        <f>IF('Data invoice'!Q827=0,"",'Data invoice'!R827)</f>
        <v/>
      </c>
      <c r="I712" s="320" t="str">
        <f>IF('Data invoice'!R827=0,"",'Data invoice'!S827)</f>
        <v/>
      </c>
      <c r="J712" s="367" t="str">
        <f>IF('Data invoice'!S827=0,"",'Data invoice'!T827)</f>
        <v/>
      </c>
      <c r="M712" s="275"/>
      <c r="N712" s="275"/>
    </row>
    <row r="713" spans="1:14" s="414" customFormat="1" ht="15.75" customHeight="1">
      <c r="A713" s="284" t="str">
        <f>IF('Data invoice'!J828=0,"",'Data invoice'!K828)</f>
        <v/>
      </c>
      <c r="B713" s="284" t="str">
        <f>IF('Data invoice'!K828=0,"",'Data invoice'!L828)</f>
        <v/>
      </c>
      <c r="C713" s="284" t="str">
        <f>IF('Data invoice'!L828=0,"",'Data invoice'!M828)</f>
        <v/>
      </c>
      <c r="D713" s="284" t="str">
        <f>IF('Data invoice'!M828=0,"",'Data invoice'!N828)</f>
        <v/>
      </c>
      <c r="E713" s="284" t="str">
        <f>IF('Data invoice'!N828=0,"",'Data invoice'!O828)</f>
        <v/>
      </c>
      <c r="F713" s="284" t="str">
        <f>IF('Data invoice'!O828=0,"",'Data invoice'!P828)</f>
        <v/>
      </c>
      <c r="G713" s="284" t="str">
        <f>IF('Data invoice'!P828=0,"",'Data invoice'!Q828)</f>
        <v/>
      </c>
      <c r="H713" s="284" t="str">
        <f>IF('Data invoice'!Q828=0,"",'Data invoice'!R828)</f>
        <v/>
      </c>
      <c r="I713" s="320" t="str">
        <f>IF('Data invoice'!R828=0,"",'Data invoice'!S828)</f>
        <v/>
      </c>
      <c r="J713" s="367" t="str">
        <f>IF('Data invoice'!S828=0,"",'Data invoice'!T828)</f>
        <v/>
      </c>
      <c r="M713" s="275"/>
      <c r="N713" s="275"/>
    </row>
    <row r="714" spans="1:14" ht="15.75" customHeight="1">
      <c r="A714" s="284" t="str">
        <f>IF('Data invoice'!J829=0,"",'Data invoice'!K829)</f>
        <v/>
      </c>
      <c r="B714" s="284" t="str">
        <f>IF('Data invoice'!K829=0,"",'Data invoice'!L829)</f>
        <v/>
      </c>
      <c r="C714" s="284" t="str">
        <f>IF('Data invoice'!L829=0,"",'Data invoice'!M829)</f>
        <v/>
      </c>
      <c r="D714" s="284" t="str">
        <f>IF('Data invoice'!M829=0,"",'Data invoice'!N829)</f>
        <v/>
      </c>
      <c r="E714" s="284" t="str">
        <f>IF('Data invoice'!N829=0,"",'Data invoice'!O829)</f>
        <v/>
      </c>
      <c r="F714" s="284" t="str">
        <f>IF('Data invoice'!O829=0,"",'Data invoice'!P829)</f>
        <v/>
      </c>
      <c r="G714" s="284" t="str">
        <f>IF('Data invoice'!P829=0,"",'Data invoice'!Q829)</f>
        <v/>
      </c>
      <c r="H714" s="284" t="str">
        <f>IF('Data invoice'!Q829=0,"",'Data invoice'!R829)</f>
        <v/>
      </c>
      <c r="I714" s="320" t="str">
        <f>IF('Data invoice'!R829=0,"",'Data invoice'!S829)</f>
        <v/>
      </c>
      <c r="J714" s="367" t="str">
        <f>IF('Data invoice'!S829=0,"",'Data invoice'!T829)</f>
        <v/>
      </c>
    </row>
    <row r="715" spans="1:14" ht="15.75" customHeight="1">
      <c r="A715" s="284" t="str">
        <f>IF('Data invoice'!J830=0,"",'Data invoice'!K830)</f>
        <v/>
      </c>
      <c r="B715" s="284" t="str">
        <f>IF('Data invoice'!K830=0,"",'Data invoice'!L830)</f>
        <v/>
      </c>
      <c r="C715" s="284" t="str">
        <f>IF('Data invoice'!L830=0,"",'Data invoice'!M830)</f>
        <v/>
      </c>
      <c r="D715" s="284" t="str">
        <f>IF('Data invoice'!M830=0,"",'Data invoice'!N830)</f>
        <v/>
      </c>
      <c r="E715" s="284" t="str">
        <f>IF('Data invoice'!N830=0,"",'Data invoice'!O830)</f>
        <v/>
      </c>
      <c r="F715" s="284" t="str">
        <f>IF('Data invoice'!O830=0,"",'Data invoice'!P830)</f>
        <v/>
      </c>
      <c r="G715" s="284" t="str">
        <f>IF('Data invoice'!P830=0,"",'Data invoice'!Q830)</f>
        <v/>
      </c>
      <c r="H715" s="284" t="str">
        <f>IF('Data invoice'!Q830=0,"",'Data invoice'!R830)</f>
        <v/>
      </c>
      <c r="I715" s="320" t="str">
        <f>IF('Data invoice'!R830=0,"",'Data invoice'!S830)</f>
        <v/>
      </c>
      <c r="J715" s="367" t="str">
        <f>IF('Data invoice'!S830=0,"",'Data invoice'!T830)</f>
        <v/>
      </c>
    </row>
    <row r="716" spans="1:14" ht="15.75" customHeight="1">
      <c r="A716" s="284" t="str">
        <f>IF('Data invoice'!J831=0,"",'Data invoice'!K831)</f>
        <v/>
      </c>
      <c r="B716" s="284" t="str">
        <f>IF('Data invoice'!K831=0,"",'Data invoice'!L831)</f>
        <v/>
      </c>
      <c r="C716" s="284" t="str">
        <f>IF('Data invoice'!L831=0,"",'Data invoice'!M831)</f>
        <v/>
      </c>
      <c r="D716" s="284" t="str">
        <f>IF('Data invoice'!M831=0,"",'Data invoice'!N831)</f>
        <v/>
      </c>
      <c r="E716" s="284" t="str">
        <f>IF('Data invoice'!N831=0,"",'Data invoice'!O831)</f>
        <v/>
      </c>
      <c r="F716" s="284" t="str">
        <f>IF('Data invoice'!O831=0,"",'Data invoice'!P831)</f>
        <v/>
      </c>
      <c r="G716" s="284" t="str">
        <f>IF('Data invoice'!P831=0,"",'Data invoice'!Q831)</f>
        <v/>
      </c>
      <c r="H716" s="284" t="str">
        <f>IF('Data invoice'!Q831=0,"",'Data invoice'!R831)</f>
        <v/>
      </c>
      <c r="I716" s="320" t="str">
        <f>IF('Data invoice'!R831=0,"",'Data invoice'!S831)</f>
        <v/>
      </c>
      <c r="J716" s="367" t="str">
        <f>IF('Data invoice'!S831=0,"",'Data invoice'!T831)</f>
        <v/>
      </c>
    </row>
    <row r="717" spans="1:14" ht="15.75" customHeight="1">
      <c r="A717" s="284" t="str">
        <f>IF('Data invoice'!J832=0,"",'Data invoice'!K832)</f>
        <v/>
      </c>
      <c r="B717" s="284" t="str">
        <f>IF('Data invoice'!K832=0,"",'Data invoice'!L832)</f>
        <v/>
      </c>
      <c r="C717" s="284" t="str">
        <f>IF('Data invoice'!L832=0,"",'Data invoice'!M832)</f>
        <v/>
      </c>
      <c r="D717" s="284" t="str">
        <f>IF('Data invoice'!M832=0,"",'Data invoice'!N832)</f>
        <v/>
      </c>
      <c r="E717" s="284" t="str">
        <f>IF('Data invoice'!N832=0,"",'Data invoice'!O832)</f>
        <v/>
      </c>
      <c r="F717" s="284" t="str">
        <f>IF('Data invoice'!O832=0,"",'Data invoice'!P832)</f>
        <v/>
      </c>
      <c r="G717" s="284" t="str">
        <f>IF('Data invoice'!P832=0,"",'Data invoice'!Q832)</f>
        <v/>
      </c>
      <c r="H717" s="284" t="str">
        <f>IF('Data invoice'!Q832=0,"",'Data invoice'!R832)</f>
        <v/>
      </c>
      <c r="I717" s="320" t="str">
        <f>IF('Data invoice'!R832=0,"",'Data invoice'!S832)</f>
        <v/>
      </c>
      <c r="J717" s="367" t="str">
        <f>IF('Data invoice'!S832=0,"",'Data invoice'!T832)</f>
        <v/>
      </c>
    </row>
    <row r="718" spans="1:14" ht="15.75" customHeight="1">
      <c r="A718" s="284" t="str">
        <f>IF('Data invoice'!J833=0,"",'Data invoice'!K833)</f>
        <v/>
      </c>
      <c r="B718" s="284" t="str">
        <f>IF('Data invoice'!K833=0,"",'Data invoice'!L833)</f>
        <v/>
      </c>
      <c r="C718" s="284" t="str">
        <f>IF('Data invoice'!L833=0,"",'Data invoice'!M833)</f>
        <v/>
      </c>
      <c r="D718" s="284" t="str">
        <f>IF('Data invoice'!M833=0,"",'Data invoice'!N833)</f>
        <v/>
      </c>
      <c r="E718" s="284" t="str">
        <f>IF('Data invoice'!N833=0,"",'Data invoice'!O833)</f>
        <v/>
      </c>
      <c r="F718" s="284" t="str">
        <f>IF('Data invoice'!O833=0,"",'Data invoice'!P833)</f>
        <v/>
      </c>
      <c r="G718" s="284" t="str">
        <f>IF('Data invoice'!P833=0,"",'Data invoice'!Q833)</f>
        <v/>
      </c>
      <c r="H718" s="284" t="str">
        <f>IF('Data invoice'!Q833=0,"",'Data invoice'!R833)</f>
        <v/>
      </c>
      <c r="I718" s="320" t="str">
        <f>IF('Data invoice'!R833=0,"",'Data invoice'!S833)</f>
        <v/>
      </c>
      <c r="J718" s="367" t="str">
        <f>IF('Data invoice'!S833=0,"",'Data invoice'!T833)</f>
        <v/>
      </c>
    </row>
    <row r="719" spans="1:14" ht="15.75" customHeight="1">
      <c r="A719" s="284" t="str">
        <f>IF('Data invoice'!J834=0,"",'Data invoice'!K834)</f>
        <v/>
      </c>
      <c r="B719" s="284" t="str">
        <f>IF('Data invoice'!K834=0,"",'Data invoice'!L834)</f>
        <v/>
      </c>
      <c r="C719" s="284" t="str">
        <f>IF('Data invoice'!L834=0,"",'Data invoice'!M834)</f>
        <v/>
      </c>
      <c r="D719" s="284" t="str">
        <f>IF('Data invoice'!M834=0,"",'Data invoice'!N834)</f>
        <v/>
      </c>
      <c r="E719" s="284" t="str">
        <f>IF('Data invoice'!N834=0,"",'Data invoice'!O834)</f>
        <v/>
      </c>
      <c r="F719" s="284" t="str">
        <f>IF('Data invoice'!O834=0,"",'Data invoice'!P834)</f>
        <v/>
      </c>
      <c r="G719" s="284" t="str">
        <f>IF('Data invoice'!P834=0,"",'Data invoice'!Q834)</f>
        <v/>
      </c>
      <c r="H719" s="284" t="str">
        <f>IF('Data invoice'!Q834=0,"",'Data invoice'!R834)</f>
        <v/>
      </c>
      <c r="I719" s="320" t="str">
        <f>IF('Data invoice'!R834=0,"",'Data invoice'!S834)</f>
        <v/>
      </c>
      <c r="J719" s="367" t="str">
        <f>IF('Data invoice'!S834=0,"",'Data invoice'!T834)</f>
        <v/>
      </c>
    </row>
    <row r="720" spans="1:14" ht="15.75" customHeight="1">
      <c r="A720" s="284" t="str">
        <f>IF('Data invoice'!J835=0,"",'Data invoice'!K835)</f>
        <v/>
      </c>
      <c r="B720" s="284" t="str">
        <f>IF('Data invoice'!K835=0,"",'Data invoice'!L835)</f>
        <v/>
      </c>
      <c r="C720" s="284" t="str">
        <f>IF('Data invoice'!L835=0,"",'Data invoice'!M835)</f>
        <v/>
      </c>
      <c r="D720" s="284" t="str">
        <f>IF('Data invoice'!M835=0,"",'Data invoice'!N835)</f>
        <v/>
      </c>
      <c r="E720" s="284" t="str">
        <f>IF('Data invoice'!N835=0,"",'Data invoice'!O835)</f>
        <v/>
      </c>
      <c r="F720" s="284" t="str">
        <f>IF('Data invoice'!O835=0,"",'Data invoice'!P835)</f>
        <v/>
      </c>
      <c r="G720" s="284" t="str">
        <f>IF('Data invoice'!P835=0,"",'Data invoice'!Q835)</f>
        <v/>
      </c>
      <c r="H720" s="284" t="str">
        <f>IF('Data invoice'!Q835=0,"",'Data invoice'!R835)</f>
        <v/>
      </c>
      <c r="I720" s="320" t="str">
        <f>IF('Data invoice'!R835=0,"",'Data invoice'!S835)</f>
        <v/>
      </c>
      <c r="J720" s="367" t="str">
        <f>IF('Data invoice'!S835=0,"",'Data invoice'!T835)</f>
        <v/>
      </c>
    </row>
    <row r="721" spans="1:10" ht="15.75" customHeight="1">
      <c r="A721" s="284" t="str">
        <f>IF('Data invoice'!J836=0,"",'Data invoice'!K836)</f>
        <v/>
      </c>
      <c r="B721" s="284" t="str">
        <f>IF('Data invoice'!K836=0,"",'Data invoice'!L836)</f>
        <v/>
      </c>
      <c r="C721" s="284" t="str">
        <f>IF('Data invoice'!L836=0,"",'Data invoice'!M836)</f>
        <v/>
      </c>
      <c r="D721" s="284" t="str">
        <f>IF('Data invoice'!M836=0,"",'Data invoice'!N836)</f>
        <v/>
      </c>
      <c r="E721" s="284" t="str">
        <f>IF('Data invoice'!N836=0,"",'Data invoice'!O836)</f>
        <v/>
      </c>
      <c r="F721" s="284" t="str">
        <f>IF('Data invoice'!O836=0,"",'Data invoice'!P836)</f>
        <v/>
      </c>
      <c r="G721" s="284" t="str">
        <f>IF('Data invoice'!P836=0,"",'Data invoice'!Q836)</f>
        <v/>
      </c>
      <c r="H721" s="284" t="str">
        <f>IF('Data invoice'!Q836=0,"",'Data invoice'!R836)</f>
        <v/>
      </c>
      <c r="I721" s="320" t="str">
        <f>IF('Data invoice'!R836=0,"",'Data invoice'!S836)</f>
        <v/>
      </c>
      <c r="J721" s="367" t="str">
        <f>IF('Data invoice'!S836=0,"",'Data invoice'!T836)</f>
        <v/>
      </c>
    </row>
    <row r="722" spans="1:10" ht="15.75" customHeight="1">
      <c r="A722" s="284" t="str">
        <f>IF('Data invoice'!J837=0,"",'Data invoice'!K837)</f>
        <v/>
      </c>
      <c r="B722" s="284" t="str">
        <f>IF('Data invoice'!K837=0,"",'Data invoice'!L837)</f>
        <v/>
      </c>
      <c r="C722" s="284" t="str">
        <f>IF('Data invoice'!L837=0,"",'Data invoice'!M837)</f>
        <v/>
      </c>
      <c r="D722" s="284" t="str">
        <f>IF('Data invoice'!M837=0,"",'Data invoice'!N837)</f>
        <v/>
      </c>
      <c r="E722" s="284" t="str">
        <f>IF('Data invoice'!N837=0,"",'Data invoice'!O837)</f>
        <v/>
      </c>
      <c r="F722" s="284" t="str">
        <f>IF('Data invoice'!O837=0,"",'Data invoice'!P837)</f>
        <v/>
      </c>
      <c r="G722" s="284" t="str">
        <f>IF('Data invoice'!P837=0,"",'Data invoice'!Q837)</f>
        <v/>
      </c>
      <c r="H722" s="284" t="str">
        <f>IF('Data invoice'!Q837=0,"",'Data invoice'!R837)</f>
        <v/>
      </c>
      <c r="I722" s="320" t="str">
        <f>IF('Data invoice'!R837=0,"",'Data invoice'!S837)</f>
        <v/>
      </c>
      <c r="J722" s="367" t="str">
        <f>IF('Data invoice'!S837=0,"",'Data invoice'!T837)</f>
        <v/>
      </c>
    </row>
    <row r="723" spans="1:10" ht="15.75" customHeight="1">
      <c r="A723" s="284" t="str">
        <f>IF('Data invoice'!J838=0,"",'Data invoice'!K838)</f>
        <v/>
      </c>
      <c r="B723" s="284" t="str">
        <f>IF('Data invoice'!K838=0,"",'Data invoice'!L838)</f>
        <v/>
      </c>
      <c r="C723" s="284" t="str">
        <f>IF('Data invoice'!L838=0,"",'Data invoice'!M838)</f>
        <v/>
      </c>
      <c r="D723" s="284" t="str">
        <f>IF('Data invoice'!M838=0,"",'Data invoice'!N838)</f>
        <v/>
      </c>
      <c r="E723" s="284" t="str">
        <f>IF('Data invoice'!N838=0,"",'Data invoice'!O838)</f>
        <v/>
      </c>
      <c r="F723" s="284" t="str">
        <f>IF('Data invoice'!O838=0,"",'Data invoice'!P838)</f>
        <v/>
      </c>
      <c r="G723" s="284" t="str">
        <f>IF('Data invoice'!P838=0,"",'Data invoice'!Q838)</f>
        <v/>
      </c>
      <c r="H723" s="284" t="str">
        <f>IF('Data invoice'!Q838=0,"",'Data invoice'!R838)</f>
        <v/>
      </c>
      <c r="I723" s="320" t="str">
        <f>IF('Data invoice'!R838=0,"",'Data invoice'!S838)</f>
        <v/>
      </c>
      <c r="J723" s="367" t="str">
        <f>IF('Data invoice'!S838=0,"",'Data invoice'!T838)</f>
        <v/>
      </c>
    </row>
    <row r="724" spans="1:10" ht="15.75" customHeight="1">
      <c r="A724" s="284" t="str">
        <f>IF('Data invoice'!J839=0,"",'Data invoice'!K839)</f>
        <v/>
      </c>
      <c r="B724" s="284" t="str">
        <f>IF('Data invoice'!K839=0,"",'Data invoice'!L839)</f>
        <v/>
      </c>
      <c r="C724" s="284" t="str">
        <f>IF('Data invoice'!L839=0,"",'Data invoice'!M839)</f>
        <v/>
      </c>
      <c r="D724" s="284" t="str">
        <f>IF('Data invoice'!M839=0,"",'Data invoice'!N839)</f>
        <v/>
      </c>
      <c r="E724" s="284" t="str">
        <f>IF('Data invoice'!N839=0,"",'Data invoice'!O839)</f>
        <v/>
      </c>
      <c r="F724" s="284" t="str">
        <f>IF('Data invoice'!O839=0,"",'Data invoice'!P839)</f>
        <v/>
      </c>
      <c r="G724" s="284" t="str">
        <f>IF('Data invoice'!P839=0,"",'Data invoice'!Q839)</f>
        <v/>
      </c>
      <c r="H724" s="284" t="str">
        <f>IF('Data invoice'!Q839=0,"",'Data invoice'!R839)</f>
        <v/>
      </c>
      <c r="I724" s="320" t="str">
        <f>IF('Data invoice'!R839=0,"",'Data invoice'!S839)</f>
        <v/>
      </c>
      <c r="J724" s="367" t="str">
        <f>IF('Data invoice'!S839=0,"",'Data invoice'!T839)</f>
        <v/>
      </c>
    </row>
    <row r="725" spans="1:10" ht="15.75" customHeight="1">
      <c r="A725" s="284" t="str">
        <f>IF('Data invoice'!J840=0,"",'Data invoice'!K840)</f>
        <v/>
      </c>
      <c r="B725" s="284" t="str">
        <f>IF('Data invoice'!K840=0,"",'Data invoice'!L840)</f>
        <v/>
      </c>
      <c r="C725" s="284" t="str">
        <f>IF('Data invoice'!L840=0,"",'Data invoice'!M840)</f>
        <v/>
      </c>
      <c r="D725" s="284" t="str">
        <f>IF('Data invoice'!M840=0,"",'Data invoice'!N840)</f>
        <v/>
      </c>
      <c r="E725" s="284" t="str">
        <f>IF('Data invoice'!N840=0,"",'Data invoice'!O840)</f>
        <v/>
      </c>
      <c r="F725" s="284" t="str">
        <f>IF('Data invoice'!O840=0,"",'Data invoice'!P840)</f>
        <v/>
      </c>
      <c r="G725" s="284" t="str">
        <f>IF('Data invoice'!P840=0,"",'Data invoice'!Q840)</f>
        <v/>
      </c>
      <c r="H725" s="284" t="str">
        <f>IF('Data invoice'!Q840=0,"",'Data invoice'!R840)</f>
        <v/>
      </c>
      <c r="I725" s="320" t="str">
        <f>IF('Data invoice'!R840=0,"",'Data invoice'!S840)</f>
        <v/>
      </c>
      <c r="J725" s="367" t="str">
        <f>IF('Data invoice'!S840=0,"",'Data invoice'!T840)</f>
        <v/>
      </c>
    </row>
    <row r="726" spans="1:10" ht="15.75" customHeight="1">
      <c r="A726" s="284" t="str">
        <f>IF('Data invoice'!J841=0,"",'Data invoice'!K841)</f>
        <v/>
      </c>
      <c r="B726" s="284" t="str">
        <f>IF('Data invoice'!K841=0,"",'Data invoice'!L841)</f>
        <v/>
      </c>
      <c r="C726" s="284" t="str">
        <f>IF('Data invoice'!L841=0,"",'Data invoice'!M841)</f>
        <v/>
      </c>
      <c r="D726" s="284" t="str">
        <f>IF('Data invoice'!M841=0,"",'Data invoice'!N841)</f>
        <v/>
      </c>
      <c r="E726" s="284" t="str">
        <f>IF('Data invoice'!N841=0,"",'Data invoice'!O841)</f>
        <v/>
      </c>
      <c r="F726" s="284" t="str">
        <f>IF('Data invoice'!O841=0,"",'Data invoice'!P841)</f>
        <v/>
      </c>
      <c r="G726" s="284" t="str">
        <f>IF('Data invoice'!P841=0,"",'Data invoice'!Q841)</f>
        <v/>
      </c>
      <c r="H726" s="284" t="str">
        <f>IF('Data invoice'!Q841=0,"",'Data invoice'!R841)</f>
        <v/>
      </c>
      <c r="I726" s="320" t="str">
        <f>IF('Data invoice'!R841=0,"",'Data invoice'!S841)</f>
        <v/>
      </c>
      <c r="J726" s="367" t="str">
        <f>IF('Data invoice'!S841=0,"",'Data invoice'!T841)</f>
        <v/>
      </c>
    </row>
    <row r="727" spans="1:10" ht="15.75" customHeight="1">
      <c r="A727" s="284" t="str">
        <f>IF('Data invoice'!J842=0,"",'Data invoice'!K842)</f>
        <v/>
      </c>
      <c r="B727" s="284" t="str">
        <f>IF('Data invoice'!K842=0,"",'Data invoice'!L842)</f>
        <v/>
      </c>
      <c r="C727" s="284" t="str">
        <f>IF('Data invoice'!L842=0,"",'Data invoice'!M842)</f>
        <v/>
      </c>
      <c r="D727" s="284" t="str">
        <f>IF('Data invoice'!M842=0,"",'Data invoice'!N842)</f>
        <v/>
      </c>
      <c r="E727" s="284" t="str">
        <f>IF('Data invoice'!N842=0,"",'Data invoice'!O842)</f>
        <v/>
      </c>
      <c r="F727" s="284" t="str">
        <f>IF('Data invoice'!O842=0,"",'Data invoice'!P842)</f>
        <v/>
      </c>
      <c r="G727" s="284" t="str">
        <f>IF('Data invoice'!P842=0,"",'Data invoice'!Q842)</f>
        <v/>
      </c>
      <c r="H727" s="284" t="str">
        <f>IF('Data invoice'!Q842=0,"",'Data invoice'!R842)</f>
        <v/>
      </c>
      <c r="I727" s="320" t="str">
        <f>IF('Data invoice'!R842=0,"",'Data invoice'!S842)</f>
        <v/>
      </c>
      <c r="J727" s="367" t="str">
        <f>IF('Data invoice'!S842=0,"",'Data invoice'!T842)</f>
        <v/>
      </c>
    </row>
    <row r="728" spans="1:10" ht="15.75" customHeight="1">
      <c r="A728" s="284" t="str">
        <f>IF('Data invoice'!J843=0,"",'Data invoice'!K843)</f>
        <v/>
      </c>
      <c r="B728" s="284" t="str">
        <f>IF('Data invoice'!K843=0,"",'Data invoice'!L843)</f>
        <v/>
      </c>
      <c r="C728" s="284" t="str">
        <f>IF('Data invoice'!L843=0,"",'Data invoice'!M843)</f>
        <v/>
      </c>
      <c r="D728" s="284" t="str">
        <f>IF('Data invoice'!M843=0,"",'Data invoice'!N843)</f>
        <v/>
      </c>
      <c r="E728" s="284" t="str">
        <f>IF('Data invoice'!N843=0,"",'Data invoice'!O843)</f>
        <v/>
      </c>
      <c r="F728" s="284" t="str">
        <f>IF('Data invoice'!O843=0,"",'Data invoice'!P843)</f>
        <v/>
      </c>
      <c r="G728" s="284" t="str">
        <f>IF('Data invoice'!P843=0,"",'Data invoice'!Q843)</f>
        <v/>
      </c>
      <c r="H728" s="284" t="str">
        <f>IF('Data invoice'!Q843=0,"",'Data invoice'!R843)</f>
        <v/>
      </c>
      <c r="I728" s="320" t="str">
        <f>IF('Data invoice'!R843=0,"",'Data invoice'!S843)</f>
        <v/>
      </c>
      <c r="J728" s="367" t="str">
        <f>IF('Data invoice'!S843=0,"",'Data invoice'!T843)</f>
        <v/>
      </c>
    </row>
    <row r="729" spans="1:10" ht="15.75" customHeight="1">
      <c r="A729" s="284" t="str">
        <f>IF('Data invoice'!J844=0,"",'Data invoice'!K844)</f>
        <v/>
      </c>
      <c r="B729" s="284" t="str">
        <f>IF('Data invoice'!K844=0,"",'Data invoice'!L844)</f>
        <v/>
      </c>
      <c r="C729" s="284" t="str">
        <f>IF('Data invoice'!L844=0,"",'Data invoice'!M844)</f>
        <v/>
      </c>
      <c r="D729" s="284" t="str">
        <f>IF('Data invoice'!M844=0,"",'Data invoice'!N844)</f>
        <v/>
      </c>
      <c r="E729" s="284" t="str">
        <f>IF('Data invoice'!N844=0,"",'Data invoice'!O844)</f>
        <v/>
      </c>
      <c r="F729" s="284" t="str">
        <f>IF('Data invoice'!O844=0,"",'Data invoice'!P844)</f>
        <v/>
      </c>
      <c r="G729" s="284" t="str">
        <f>IF('Data invoice'!P844=0,"",'Data invoice'!Q844)</f>
        <v/>
      </c>
      <c r="H729" s="284" t="str">
        <f>IF('Data invoice'!Q844=0,"",'Data invoice'!R844)</f>
        <v/>
      </c>
      <c r="I729" s="320" t="str">
        <f>IF('Data invoice'!R844=0,"",'Data invoice'!S844)</f>
        <v/>
      </c>
      <c r="J729" s="367" t="str">
        <f>IF('Data invoice'!S844=0,"",'Data invoice'!T844)</f>
        <v/>
      </c>
    </row>
    <row r="730" spans="1:10" ht="15.75" customHeight="1">
      <c r="A730" s="284" t="str">
        <f>IF('Data invoice'!J845=0,"",'Data invoice'!K845)</f>
        <v/>
      </c>
      <c r="B730" s="284" t="str">
        <f>IF('Data invoice'!K845=0,"",'Data invoice'!L845)</f>
        <v/>
      </c>
      <c r="C730" s="284" t="str">
        <f>IF('Data invoice'!L845=0,"",'Data invoice'!M845)</f>
        <v/>
      </c>
      <c r="D730" s="284" t="str">
        <f>IF('Data invoice'!M845=0,"",'Data invoice'!N845)</f>
        <v/>
      </c>
      <c r="E730" s="284" t="str">
        <f>IF('Data invoice'!N845=0,"",'Data invoice'!O845)</f>
        <v/>
      </c>
      <c r="F730" s="284" t="str">
        <f>IF('Data invoice'!O845=0,"",'Data invoice'!P845)</f>
        <v/>
      </c>
      <c r="G730" s="284" t="str">
        <f>IF('Data invoice'!P845=0,"",'Data invoice'!Q845)</f>
        <v/>
      </c>
      <c r="H730" s="284" t="str">
        <f>IF('Data invoice'!Q845=0,"",'Data invoice'!R845)</f>
        <v/>
      </c>
      <c r="I730" s="320" t="str">
        <f>IF('Data invoice'!R845=0,"",'Data invoice'!S845)</f>
        <v/>
      </c>
      <c r="J730" s="367" t="str">
        <f>IF('Data invoice'!S845=0,"",'Data invoice'!T845)</f>
        <v/>
      </c>
    </row>
    <row r="731" spans="1:10" ht="15.75" customHeight="1">
      <c r="A731" s="284" t="str">
        <f>IF('Data invoice'!J846=0,"",'Data invoice'!K846)</f>
        <v/>
      </c>
      <c r="B731" s="284" t="str">
        <f>IF('Data invoice'!K846=0,"",'Data invoice'!L846)</f>
        <v/>
      </c>
      <c r="C731" s="284" t="str">
        <f>IF('Data invoice'!L846=0,"",'Data invoice'!M846)</f>
        <v/>
      </c>
      <c r="D731" s="284" t="str">
        <f>IF('Data invoice'!M846=0,"",'Data invoice'!N846)</f>
        <v/>
      </c>
      <c r="E731" s="284" t="str">
        <f>IF('Data invoice'!N846=0,"",'Data invoice'!O846)</f>
        <v/>
      </c>
      <c r="F731" s="284" t="str">
        <f>IF('Data invoice'!O846=0,"",'Data invoice'!P846)</f>
        <v/>
      </c>
      <c r="G731" s="284" t="str">
        <f>IF('Data invoice'!P846=0,"",'Data invoice'!Q846)</f>
        <v/>
      </c>
      <c r="H731" s="284" t="str">
        <f>IF('Data invoice'!Q846=0,"",'Data invoice'!R846)</f>
        <v/>
      </c>
      <c r="I731" s="320" t="str">
        <f>IF('Data invoice'!R846=0,"",'Data invoice'!S846)</f>
        <v/>
      </c>
      <c r="J731" s="367" t="str">
        <f>IF('Data invoice'!S846=0,"",'Data invoice'!T846)</f>
        <v/>
      </c>
    </row>
    <row r="732" spans="1:10" ht="15.75" customHeight="1">
      <c r="A732" s="284" t="str">
        <f>IF('Data invoice'!J847=0,"",'Data invoice'!K847)</f>
        <v/>
      </c>
      <c r="B732" s="284" t="str">
        <f>IF('Data invoice'!K847=0,"",'Data invoice'!L847)</f>
        <v/>
      </c>
      <c r="C732" s="284" t="str">
        <f>IF('Data invoice'!L847=0,"",'Data invoice'!M847)</f>
        <v/>
      </c>
      <c r="D732" s="284" t="str">
        <f>IF('Data invoice'!M847=0,"",'Data invoice'!N847)</f>
        <v/>
      </c>
      <c r="E732" s="284" t="str">
        <f>IF('Data invoice'!N847=0,"",'Data invoice'!O847)</f>
        <v/>
      </c>
      <c r="F732" s="284" t="str">
        <f>IF('Data invoice'!O847=0,"",'Data invoice'!P847)</f>
        <v/>
      </c>
      <c r="G732" s="284" t="str">
        <f>IF('Data invoice'!P847=0,"",'Data invoice'!Q847)</f>
        <v/>
      </c>
      <c r="H732" s="284" t="str">
        <f>IF('Data invoice'!Q847=0,"",'Data invoice'!R847)</f>
        <v/>
      </c>
      <c r="I732" s="320" t="str">
        <f>IF('Data invoice'!R847=0,"",'Data invoice'!S847)</f>
        <v/>
      </c>
      <c r="J732" s="367" t="str">
        <f>IF('Data invoice'!S847=0,"",'Data invoice'!T847)</f>
        <v/>
      </c>
    </row>
    <row r="733" spans="1:10" ht="15.75" customHeight="1">
      <c r="A733" s="284" t="str">
        <f>IF('Data invoice'!J848=0,"",'Data invoice'!K848)</f>
        <v/>
      </c>
      <c r="B733" s="284" t="str">
        <f>IF('Data invoice'!K848=0,"",'Data invoice'!L848)</f>
        <v/>
      </c>
      <c r="C733" s="284" t="str">
        <f>IF('Data invoice'!L848=0,"",'Data invoice'!M848)</f>
        <v/>
      </c>
      <c r="D733" s="284" t="str">
        <f>IF('Data invoice'!M848=0,"",'Data invoice'!N848)</f>
        <v/>
      </c>
      <c r="E733" s="284" t="str">
        <f>IF('Data invoice'!N848=0,"",'Data invoice'!O848)</f>
        <v/>
      </c>
      <c r="F733" s="284" t="str">
        <f>IF('Data invoice'!O848=0,"",'Data invoice'!P848)</f>
        <v/>
      </c>
      <c r="G733" s="284" t="str">
        <f>IF('Data invoice'!P848=0,"",'Data invoice'!Q848)</f>
        <v/>
      </c>
      <c r="H733" s="284" t="str">
        <f>IF('Data invoice'!Q848=0,"",'Data invoice'!R848)</f>
        <v/>
      </c>
      <c r="I733" s="320" t="str">
        <f>IF('Data invoice'!R848=0,"",'Data invoice'!S848)</f>
        <v/>
      </c>
      <c r="J733" s="367" t="str">
        <f>IF('Data invoice'!S848=0,"",'Data invoice'!T848)</f>
        <v/>
      </c>
    </row>
    <row r="734" spans="1:10" ht="15.75" customHeight="1">
      <c r="A734" s="284" t="str">
        <f>IF('Data invoice'!J849=0,"",'Data invoice'!K849)</f>
        <v/>
      </c>
      <c r="B734" s="284" t="str">
        <f>IF('Data invoice'!K849=0,"",'Data invoice'!L849)</f>
        <v/>
      </c>
      <c r="C734" s="284" t="str">
        <f>IF('Data invoice'!L849=0,"",'Data invoice'!M849)</f>
        <v/>
      </c>
      <c r="D734" s="284" t="str">
        <f>IF('Data invoice'!M849=0,"",'Data invoice'!N849)</f>
        <v/>
      </c>
      <c r="E734" s="284" t="str">
        <f>IF('Data invoice'!N849=0,"",'Data invoice'!O849)</f>
        <v/>
      </c>
      <c r="F734" s="284" t="str">
        <f>IF('Data invoice'!O849=0,"",'Data invoice'!P849)</f>
        <v/>
      </c>
      <c r="G734" s="284" t="str">
        <f>IF('Data invoice'!P849=0,"",'Data invoice'!Q849)</f>
        <v/>
      </c>
      <c r="H734" s="284" t="str">
        <f>IF('Data invoice'!Q849=0,"",'Data invoice'!R849)</f>
        <v/>
      </c>
      <c r="I734" s="320" t="str">
        <f>IF('Data invoice'!R849=0,"",'Data invoice'!S849)</f>
        <v/>
      </c>
      <c r="J734" s="367" t="str">
        <f>IF('Data invoice'!S849=0,"",'Data invoice'!T849)</f>
        <v/>
      </c>
    </row>
    <row r="735" spans="1:10" ht="15.75" customHeight="1">
      <c r="A735" s="284" t="str">
        <f>IF('Data invoice'!J850=0,"",'Data invoice'!K850)</f>
        <v/>
      </c>
      <c r="B735" s="284" t="str">
        <f>IF('Data invoice'!K850=0,"",'Data invoice'!L850)</f>
        <v/>
      </c>
      <c r="C735" s="284" t="str">
        <f>IF('Data invoice'!L850=0,"",'Data invoice'!M850)</f>
        <v/>
      </c>
      <c r="D735" s="284" t="str">
        <f>IF('Data invoice'!M850=0,"",'Data invoice'!N850)</f>
        <v/>
      </c>
      <c r="E735" s="284" t="str">
        <f>IF('Data invoice'!N850=0,"",'Data invoice'!O850)</f>
        <v/>
      </c>
      <c r="F735" s="284" t="str">
        <f>IF('Data invoice'!O850=0,"",'Data invoice'!P850)</f>
        <v/>
      </c>
      <c r="G735" s="284" t="str">
        <f>IF('Data invoice'!P850=0,"",'Data invoice'!Q850)</f>
        <v/>
      </c>
      <c r="H735" s="284" t="str">
        <f>IF('Data invoice'!Q850=0,"",'Data invoice'!R850)</f>
        <v/>
      </c>
      <c r="I735" s="320" t="str">
        <f>IF('Data invoice'!R850=0,"",'Data invoice'!S850)</f>
        <v/>
      </c>
      <c r="J735" s="367" t="str">
        <f>IF('Data invoice'!S850=0,"",'Data invoice'!T850)</f>
        <v/>
      </c>
    </row>
    <row r="736" spans="1:10" ht="15.75" customHeight="1">
      <c r="A736" s="284" t="str">
        <f>IF('Data invoice'!J851=0,"",'Data invoice'!K851)</f>
        <v/>
      </c>
      <c r="B736" s="284" t="str">
        <f>IF('Data invoice'!K851=0,"",'Data invoice'!L851)</f>
        <v/>
      </c>
      <c r="C736" s="284" t="str">
        <f>IF('Data invoice'!L851=0,"",'Data invoice'!M851)</f>
        <v/>
      </c>
      <c r="D736" s="284" t="str">
        <f>IF('Data invoice'!M851=0,"",'Data invoice'!N851)</f>
        <v/>
      </c>
      <c r="E736" s="284" t="str">
        <f>IF('Data invoice'!N851=0,"",'Data invoice'!O851)</f>
        <v/>
      </c>
      <c r="F736" s="284" t="str">
        <f>IF('Data invoice'!O851=0,"",'Data invoice'!P851)</f>
        <v/>
      </c>
      <c r="G736" s="284" t="str">
        <f>IF('Data invoice'!P851=0,"",'Data invoice'!Q851)</f>
        <v/>
      </c>
      <c r="H736" s="284" t="str">
        <f>IF('Data invoice'!Q851=0,"",'Data invoice'!R851)</f>
        <v/>
      </c>
      <c r="I736" s="320" t="str">
        <f>IF('Data invoice'!R851=0,"",'Data invoice'!S851)</f>
        <v/>
      </c>
      <c r="J736" s="367" t="str">
        <f>IF('Data invoice'!S851=0,"",'Data invoice'!T851)</f>
        <v/>
      </c>
    </row>
    <row r="737" spans="1:10" ht="15.75" customHeight="1">
      <c r="A737" s="284" t="str">
        <f>IF('Data invoice'!J852=0,"",'Data invoice'!K852)</f>
        <v/>
      </c>
      <c r="B737" s="284" t="str">
        <f>IF('Data invoice'!K852=0,"",'Data invoice'!L852)</f>
        <v/>
      </c>
      <c r="C737" s="284" t="str">
        <f>IF('Data invoice'!L852=0,"",'Data invoice'!M852)</f>
        <v/>
      </c>
      <c r="D737" s="284" t="str">
        <f>IF('Data invoice'!M852=0,"",'Data invoice'!N852)</f>
        <v/>
      </c>
      <c r="E737" s="284" t="str">
        <f>IF('Data invoice'!N852=0,"",'Data invoice'!O852)</f>
        <v/>
      </c>
      <c r="F737" s="284" t="str">
        <f>IF('Data invoice'!O852=0,"",'Data invoice'!P852)</f>
        <v/>
      </c>
      <c r="G737" s="284" t="str">
        <f>IF('Data invoice'!P852=0,"",'Data invoice'!Q852)</f>
        <v/>
      </c>
      <c r="H737" s="284" t="str">
        <f>IF('Data invoice'!Q852=0,"",'Data invoice'!R852)</f>
        <v/>
      </c>
      <c r="I737" s="320" t="str">
        <f>IF('Data invoice'!R852=0,"",'Data invoice'!S852)</f>
        <v/>
      </c>
      <c r="J737" s="367" t="str">
        <f>IF('Data invoice'!S852=0,"",'Data invoice'!T852)</f>
        <v/>
      </c>
    </row>
    <row r="738" spans="1:10" ht="15.75" customHeight="1">
      <c r="A738" s="284" t="str">
        <f>IF('Data invoice'!J853=0,"",'Data invoice'!K853)</f>
        <v/>
      </c>
      <c r="B738" s="284" t="str">
        <f>IF('Data invoice'!K853=0,"",'Data invoice'!L853)</f>
        <v/>
      </c>
      <c r="C738" s="284" t="str">
        <f>IF('Data invoice'!L853=0,"",'Data invoice'!M853)</f>
        <v/>
      </c>
      <c r="D738" s="284" t="str">
        <f>IF('Data invoice'!M853=0,"",'Data invoice'!N853)</f>
        <v/>
      </c>
      <c r="E738" s="284" t="str">
        <f>IF('Data invoice'!N853=0,"",'Data invoice'!O853)</f>
        <v/>
      </c>
      <c r="F738" s="284" t="str">
        <f>IF('Data invoice'!O853=0,"",'Data invoice'!P853)</f>
        <v/>
      </c>
      <c r="G738" s="284" t="str">
        <f>IF('Data invoice'!P853=0,"",'Data invoice'!Q853)</f>
        <v/>
      </c>
      <c r="H738" s="284" t="str">
        <f>IF('Data invoice'!Q853=0,"",'Data invoice'!R853)</f>
        <v/>
      </c>
      <c r="I738" s="320" t="str">
        <f>IF('Data invoice'!R853=0,"",'Data invoice'!S853)</f>
        <v/>
      </c>
      <c r="J738" s="367" t="str">
        <f>IF('Data invoice'!S853=0,"",'Data invoice'!T853)</f>
        <v/>
      </c>
    </row>
    <row r="739" spans="1:10" ht="15.75" customHeight="1">
      <c r="A739" s="284" t="str">
        <f>IF('Data invoice'!J854=0,"",'Data invoice'!K854)</f>
        <v/>
      </c>
      <c r="B739" s="284" t="str">
        <f>IF('Data invoice'!K854=0,"",'Data invoice'!L854)</f>
        <v/>
      </c>
      <c r="C739" s="284" t="str">
        <f>IF('Data invoice'!L854=0,"",'Data invoice'!M854)</f>
        <v/>
      </c>
      <c r="D739" s="284" t="str">
        <f>IF('Data invoice'!M854=0,"",'Data invoice'!N854)</f>
        <v/>
      </c>
      <c r="E739" s="284" t="str">
        <f>IF('Data invoice'!N854=0,"",'Data invoice'!O854)</f>
        <v/>
      </c>
      <c r="F739" s="284" t="str">
        <f>IF('Data invoice'!O854=0,"",'Data invoice'!P854)</f>
        <v/>
      </c>
      <c r="G739" s="284" t="str">
        <f>IF('Data invoice'!P854=0,"",'Data invoice'!Q854)</f>
        <v/>
      </c>
      <c r="H739" s="284" t="str">
        <f>IF('Data invoice'!Q854=0,"",'Data invoice'!R854)</f>
        <v/>
      </c>
      <c r="I739" s="320" t="str">
        <f>IF('Data invoice'!R854=0,"",'Data invoice'!S854)</f>
        <v/>
      </c>
      <c r="J739" s="367" t="str">
        <f>IF('Data invoice'!S854=0,"",'Data invoice'!T854)</f>
        <v/>
      </c>
    </row>
    <row r="740" spans="1:10" ht="15.75" customHeight="1">
      <c r="A740" s="284" t="str">
        <f>IF('Data invoice'!J855=0,"",'Data invoice'!K855)</f>
        <v/>
      </c>
      <c r="B740" s="284" t="str">
        <f>IF('Data invoice'!K855=0,"",'Data invoice'!L855)</f>
        <v/>
      </c>
      <c r="C740" s="284" t="str">
        <f>IF('Data invoice'!L855=0,"",'Data invoice'!M855)</f>
        <v/>
      </c>
      <c r="D740" s="284" t="str">
        <f>IF('Data invoice'!M855=0,"",'Data invoice'!N855)</f>
        <v/>
      </c>
      <c r="E740" s="284" t="str">
        <f>IF('Data invoice'!N855=0,"",'Data invoice'!O855)</f>
        <v/>
      </c>
      <c r="F740" s="284" t="str">
        <f>IF('Data invoice'!O855=0,"",'Data invoice'!P855)</f>
        <v/>
      </c>
      <c r="G740" s="284" t="str">
        <f>IF('Data invoice'!P855=0,"",'Data invoice'!Q855)</f>
        <v/>
      </c>
      <c r="H740" s="284" t="str">
        <f>IF('Data invoice'!Q855=0,"",'Data invoice'!R855)</f>
        <v/>
      </c>
      <c r="I740" s="320" t="str">
        <f>IF('Data invoice'!R855=0,"",'Data invoice'!S855)</f>
        <v/>
      </c>
      <c r="J740" s="367" t="str">
        <f>IF('Data invoice'!S855=0,"",'Data invoice'!T855)</f>
        <v/>
      </c>
    </row>
    <row r="741" spans="1:10" ht="15.75" customHeight="1">
      <c r="A741" s="284" t="str">
        <f>IF('Data invoice'!J856=0,"",'Data invoice'!K856)</f>
        <v/>
      </c>
      <c r="B741" s="284" t="str">
        <f>IF('Data invoice'!K856=0,"",'Data invoice'!L856)</f>
        <v/>
      </c>
      <c r="C741" s="284" t="str">
        <f>IF('Data invoice'!L856=0,"",'Data invoice'!M856)</f>
        <v/>
      </c>
      <c r="D741" s="284" t="str">
        <f>IF('Data invoice'!M856=0,"",'Data invoice'!N856)</f>
        <v/>
      </c>
      <c r="E741" s="284" t="str">
        <f>IF('Data invoice'!N856=0,"",'Data invoice'!O856)</f>
        <v/>
      </c>
      <c r="F741" s="284" t="str">
        <f>IF('Data invoice'!O856=0,"",'Data invoice'!P856)</f>
        <v/>
      </c>
      <c r="G741" s="284" t="str">
        <f>IF('Data invoice'!P856=0,"",'Data invoice'!Q856)</f>
        <v/>
      </c>
      <c r="H741" s="284" t="str">
        <f>IF('Data invoice'!Q856=0,"",'Data invoice'!R856)</f>
        <v/>
      </c>
      <c r="I741" s="320" t="str">
        <f>IF('Data invoice'!R856=0,"",'Data invoice'!S856)</f>
        <v/>
      </c>
      <c r="J741" s="367" t="str">
        <f>IF('Data invoice'!S856=0,"",'Data invoice'!T856)</f>
        <v/>
      </c>
    </row>
    <row r="742" spans="1:10" ht="15.75" customHeight="1">
      <c r="A742" s="284" t="str">
        <f>IF('Data invoice'!J857=0,"",'Data invoice'!K857)</f>
        <v/>
      </c>
      <c r="B742" s="284" t="str">
        <f>IF('Data invoice'!K857=0,"",'Data invoice'!L857)</f>
        <v/>
      </c>
      <c r="C742" s="284" t="str">
        <f>IF('Data invoice'!L857=0,"",'Data invoice'!M857)</f>
        <v/>
      </c>
      <c r="D742" s="284" t="str">
        <f>IF('Data invoice'!M857=0,"",'Data invoice'!N857)</f>
        <v/>
      </c>
      <c r="E742" s="284" t="str">
        <f>IF('Data invoice'!N857=0,"",'Data invoice'!O857)</f>
        <v/>
      </c>
      <c r="F742" s="284" t="str">
        <f>IF('Data invoice'!O857=0,"",'Data invoice'!P857)</f>
        <v/>
      </c>
      <c r="G742" s="284" t="str">
        <f>IF('Data invoice'!P857=0,"",'Data invoice'!Q857)</f>
        <v/>
      </c>
      <c r="H742" s="284" t="str">
        <f>IF('Data invoice'!Q857=0,"",'Data invoice'!R857)</f>
        <v/>
      </c>
      <c r="I742" s="320" t="str">
        <f>IF('Data invoice'!R857=0,"",'Data invoice'!S857)</f>
        <v/>
      </c>
      <c r="J742" s="367" t="str">
        <f>IF('Data invoice'!S857=0,"",'Data invoice'!T857)</f>
        <v/>
      </c>
    </row>
    <row r="743" spans="1:10" ht="15.75" customHeight="1">
      <c r="A743" s="284" t="str">
        <f>IF('Data invoice'!J858=0,"",'Data invoice'!K858)</f>
        <v/>
      </c>
      <c r="B743" s="284" t="str">
        <f>IF('Data invoice'!K858=0,"",'Data invoice'!L858)</f>
        <v/>
      </c>
      <c r="C743" s="284" t="str">
        <f>IF('Data invoice'!L858=0,"",'Data invoice'!M858)</f>
        <v/>
      </c>
      <c r="D743" s="284" t="str">
        <f>IF('Data invoice'!M858=0,"",'Data invoice'!N858)</f>
        <v/>
      </c>
      <c r="E743" s="284" t="str">
        <f>IF('Data invoice'!N858=0,"",'Data invoice'!O858)</f>
        <v/>
      </c>
      <c r="F743" s="284" t="str">
        <f>IF('Data invoice'!O858=0,"",'Data invoice'!P858)</f>
        <v/>
      </c>
      <c r="G743" s="284" t="str">
        <f>IF('Data invoice'!P858=0,"",'Data invoice'!Q858)</f>
        <v/>
      </c>
      <c r="H743" s="284" t="str">
        <f>IF('Data invoice'!Q858=0,"",'Data invoice'!R858)</f>
        <v/>
      </c>
      <c r="I743" s="320" t="str">
        <f>IF('Data invoice'!R858=0,"",'Data invoice'!S858)</f>
        <v/>
      </c>
      <c r="J743" s="367" t="str">
        <f>IF('Data invoice'!S858=0,"",'Data invoice'!T858)</f>
        <v/>
      </c>
    </row>
    <row r="744" spans="1:10" ht="15.75" customHeight="1">
      <c r="A744" s="284" t="str">
        <f>IF('Data invoice'!J859=0,"",'Data invoice'!K859)</f>
        <v/>
      </c>
      <c r="B744" s="284" t="str">
        <f>IF('Data invoice'!K859=0,"",'Data invoice'!L859)</f>
        <v/>
      </c>
      <c r="C744" s="284" t="str">
        <f>IF('Data invoice'!L859=0,"",'Data invoice'!M859)</f>
        <v/>
      </c>
      <c r="D744" s="284" t="str">
        <f>IF('Data invoice'!M859=0,"",'Data invoice'!N859)</f>
        <v/>
      </c>
      <c r="E744" s="284" t="str">
        <f>IF('Data invoice'!N859=0,"",'Data invoice'!O859)</f>
        <v/>
      </c>
      <c r="F744" s="284" t="str">
        <f>IF('Data invoice'!O859=0,"",'Data invoice'!P859)</f>
        <v/>
      </c>
      <c r="G744" s="284" t="str">
        <f>IF('Data invoice'!P859=0,"",'Data invoice'!Q859)</f>
        <v/>
      </c>
      <c r="H744" s="284" t="str">
        <f>IF('Data invoice'!Q859=0,"",'Data invoice'!R859)</f>
        <v/>
      </c>
      <c r="I744" s="320" t="str">
        <f>IF('Data invoice'!R859=0,"",'Data invoice'!S859)</f>
        <v/>
      </c>
      <c r="J744" s="367" t="str">
        <f>IF('Data invoice'!S859=0,"",'Data invoice'!T859)</f>
        <v/>
      </c>
    </row>
    <row r="745" spans="1:10" ht="15.75" customHeight="1">
      <c r="A745" s="284" t="str">
        <f>IF('Data invoice'!J860=0,"",'Data invoice'!K860)</f>
        <v/>
      </c>
      <c r="B745" s="284" t="str">
        <f>IF('Data invoice'!K860=0,"",'Data invoice'!L860)</f>
        <v/>
      </c>
      <c r="C745" s="284" t="str">
        <f>IF('Data invoice'!L860=0,"",'Data invoice'!M860)</f>
        <v/>
      </c>
      <c r="D745" s="284" t="str">
        <f>IF('Data invoice'!M860=0,"",'Data invoice'!N860)</f>
        <v/>
      </c>
      <c r="E745" s="284" t="str">
        <f>IF('Data invoice'!N860=0,"",'Data invoice'!O860)</f>
        <v/>
      </c>
      <c r="F745" s="284" t="str">
        <f>IF('Data invoice'!O860=0,"",'Data invoice'!P860)</f>
        <v/>
      </c>
      <c r="G745" s="284" t="str">
        <f>IF('Data invoice'!P860=0,"",'Data invoice'!Q860)</f>
        <v/>
      </c>
      <c r="H745" s="284" t="str">
        <f>IF('Data invoice'!Q860=0,"",'Data invoice'!R860)</f>
        <v/>
      </c>
      <c r="I745" s="320" t="str">
        <f>IF('Data invoice'!R860=0,"",'Data invoice'!S860)</f>
        <v/>
      </c>
      <c r="J745" s="367" t="str">
        <f>IF('Data invoice'!S860=0,"",'Data invoice'!T860)</f>
        <v/>
      </c>
    </row>
    <row r="746" spans="1:10" ht="15.75" customHeight="1">
      <c r="A746" s="284" t="str">
        <f>IF('Data invoice'!J861=0,"",'Data invoice'!K861)</f>
        <v/>
      </c>
      <c r="B746" s="284" t="str">
        <f>IF('Data invoice'!K861=0,"",'Data invoice'!L861)</f>
        <v/>
      </c>
      <c r="C746" s="284" t="str">
        <f>IF('Data invoice'!L861=0,"",'Data invoice'!M861)</f>
        <v/>
      </c>
      <c r="D746" s="284" t="str">
        <f>IF('Data invoice'!M861=0,"",'Data invoice'!N861)</f>
        <v/>
      </c>
      <c r="E746" s="284" t="str">
        <f>IF('Data invoice'!N861=0,"",'Data invoice'!O861)</f>
        <v/>
      </c>
      <c r="F746" s="284" t="str">
        <f>IF('Data invoice'!O861=0,"",'Data invoice'!P861)</f>
        <v/>
      </c>
      <c r="G746" s="284" t="str">
        <f>IF('Data invoice'!P861=0,"",'Data invoice'!Q861)</f>
        <v/>
      </c>
      <c r="H746" s="284" t="str">
        <f>IF('Data invoice'!Q861=0,"",'Data invoice'!R861)</f>
        <v/>
      </c>
      <c r="I746" s="320" t="str">
        <f>IF('Data invoice'!R861=0,"",'Data invoice'!S861)</f>
        <v/>
      </c>
      <c r="J746" s="367" t="str">
        <f>IF('Data invoice'!S861=0,"",'Data invoice'!T861)</f>
        <v/>
      </c>
    </row>
    <row r="747" spans="1:10" ht="15.75" customHeight="1">
      <c r="A747" s="284" t="str">
        <f>IF('Data invoice'!J862=0,"",'Data invoice'!K862)</f>
        <v/>
      </c>
      <c r="B747" s="284" t="str">
        <f>IF('Data invoice'!K862=0,"",'Data invoice'!L862)</f>
        <v/>
      </c>
      <c r="C747" s="284" t="str">
        <f>IF('Data invoice'!L862=0,"",'Data invoice'!M862)</f>
        <v/>
      </c>
      <c r="D747" s="284" t="str">
        <f>IF('Data invoice'!M862=0,"",'Data invoice'!N862)</f>
        <v/>
      </c>
      <c r="E747" s="284" t="str">
        <f>IF('Data invoice'!N862=0,"",'Data invoice'!O862)</f>
        <v/>
      </c>
      <c r="F747" s="284" t="str">
        <f>IF('Data invoice'!O862=0,"",'Data invoice'!P862)</f>
        <v/>
      </c>
      <c r="G747" s="284" t="str">
        <f>IF('Data invoice'!P862=0,"",'Data invoice'!Q862)</f>
        <v/>
      </c>
      <c r="H747" s="284" t="str">
        <f>IF('Data invoice'!Q862=0,"",'Data invoice'!R862)</f>
        <v/>
      </c>
      <c r="I747" s="320" t="str">
        <f>IF('Data invoice'!R862=0,"",'Data invoice'!S862)</f>
        <v/>
      </c>
      <c r="J747" s="367" t="str">
        <f>IF('Data invoice'!S862=0,"",'Data invoice'!T862)</f>
        <v/>
      </c>
    </row>
    <row r="748" spans="1:10" ht="15.75" customHeight="1">
      <c r="A748" s="284" t="str">
        <f>IF('Data invoice'!J863=0,"",'Data invoice'!K863)</f>
        <v/>
      </c>
      <c r="B748" s="284" t="str">
        <f>IF('Data invoice'!K863=0,"",'Data invoice'!L863)</f>
        <v/>
      </c>
      <c r="C748" s="284" t="str">
        <f>IF('Data invoice'!L863=0,"",'Data invoice'!M863)</f>
        <v/>
      </c>
      <c r="D748" s="284" t="str">
        <f>IF('Data invoice'!M863=0,"",'Data invoice'!N863)</f>
        <v/>
      </c>
      <c r="E748" s="284" t="str">
        <f>IF('Data invoice'!N863=0,"",'Data invoice'!O863)</f>
        <v/>
      </c>
      <c r="F748" s="284" t="str">
        <f>IF('Data invoice'!O863=0,"",'Data invoice'!P863)</f>
        <v/>
      </c>
      <c r="G748" s="284" t="str">
        <f>IF('Data invoice'!P863=0,"",'Data invoice'!Q863)</f>
        <v/>
      </c>
      <c r="H748" s="284" t="str">
        <f>IF('Data invoice'!Q863=0,"",'Data invoice'!R863)</f>
        <v/>
      </c>
      <c r="I748" s="320" t="str">
        <f>IF('Data invoice'!R863=0,"",'Data invoice'!S863)</f>
        <v/>
      </c>
      <c r="J748" s="367" t="str">
        <f>IF('Data invoice'!S863=0,"",'Data invoice'!T863)</f>
        <v/>
      </c>
    </row>
    <row r="749" spans="1:10" ht="15.75" customHeight="1">
      <c r="A749" s="284" t="str">
        <f>IF('Data invoice'!J864=0,"",'Data invoice'!K864)</f>
        <v/>
      </c>
      <c r="B749" s="284" t="str">
        <f>IF('Data invoice'!K864=0,"",'Data invoice'!L864)</f>
        <v/>
      </c>
      <c r="C749" s="284" t="str">
        <f>IF('Data invoice'!L864=0,"",'Data invoice'!M864)</f>
        <v/>
      </c>
      <c r="D749" s="284" t="str">
        <f>IF('Data invoice'!M864=0,"",'Data invoice'!N864)</f>
        <v/>
      </c>
      <c r="E749" s="284" t="str">
        <f>IF('Data invoice'!N864=0,"",'Data invoice'!O864)</f>
        <v/>
      </c>
      <c r="F749" s="284" t="str">
        <f>IF('Data invoice'!O864=0,"",'Data invoice'!P864)</f>
        <v/>
      </c>
      <c r="G749" s="284" t="str">
        <f>IF('Data invoice'!P864=0,"",'Data invoice'!Q864)</f>
        <v/>
      </c>
      <c r="H749" s="284" t="str">
        <f>IF('Data invoice'!Q864=0,"",'Data invoice'!R864)</f>
        <v/>
      </c>
      <c r="I749" s="320" t="str">
        <f>IF('Data invoice'!R864=0,"",'Data invoice'!S864)</f>
        <v/>
      </c>
      <c r="J749" s="367" t="str">
        <f>IF('Data invoice'!S864=0,"",'Data invoice'!T864)</f>
        <v/>
      </c>
    </row>
    <row r="750" spans="1:10" ht="15.75" customHeight="1">
      <c r="A750" s="284" t="str">
        <f>IF('Data invoice'!J865=0,"",'Data invoice'!K865)</f>
        <v/>
      </c>
      <c r="B750" s="284" t="str">
        <f>IF('Data invoice'!K865=0,"",'Data invoice'!L865)</f>
        <v/>
      </c>
      <c r="C750" s="284" t="str">
        <f>IF('Data invoice'!L865=0,"",'Data invoice'!M865)</f>
        <v/>
      </c>
      <c r="D750" s="284" t="str">
        <f>IF('Data invoice'!M865=0,"",'Data invoice'!N865)</f>
        <v/>
      </c>
      <c r="E750" s="284" t="str">
        <f>IF('Data invoice'!N865=0,"",'Data invoice'!O865)</f>
        <v/>
      </c>
      <c r="F750" s="284" t="str">
        <f>IF('Data invoice'!O865=0,"",'Data invoice'!P865)</f>
        <v/>
      </c>
      <c r="G750" s="284" t="str">
        <f>IF('Data invoice'!P865=0,"",'Data invoice'!Q865)</f>
        <v/>
      </c>
      <c r="H750" s="284" t="str">
        <f>IF('Data invoice'!Q865=0,"",'Data invoice'!R865)</f>
        <v/>
      </c>
      <c r="I750" s="320" t="str">
        <f>IF('Data invoice'!R865=0,"",'Data invoice'!S865)</f>
        <v/>
      </c>
      <c r="J750" s="367" t="str">
        <f>IF('Data invoice'!S865=0,"",'Data invoice'!T865)</f>
        <v/>
      </c>
    </row>
    <row r="751" spans="1:10" ht="15.75" customHeight="1">
      <c r="A751" s="284" t="str">
        <f>IF('Data invoice'!J866=0,"",'Data invoice'!K866)</f>
        <v/>
      </c>
      <c r="B751" s="284" t="str">
        <f>IF('Data invoice'!K866=0,"",'Data invoice'!L866)</f>
        <v/>
      </c>
      <c r="C751" s="284" t="str">
        <f>IF('Data invoice'!L866=0,"",'Data invoice'!M866)</f>
        <v/>
      </c>
      <c r="D751" s="284" t="str">
        <f>IF('Data invoice'!M866=0,"",'Data invoice'!N866)</f>
        <v/>
      </c>
      <c r="E751" s="284" t="str">
        <f>IF('Data invoice'!N866=0,"",'Data invoice'!O866)</f>
        <v/>
      </c>
      <c r="F751" s="284" t="str">
        <f>IF('Data invoice'!O866=0,"",'Data invoice'!P866)</f>
        <v/>
      </c>
      <c r="G751" s="284" t="str">
        <f>IF('Data invoice'!P866=0,"",'Data invoice'!Q866)</f>
        <v/>
      </c>
      <c r="H751" s="284" t="str">
        <f>IF('Data invoice'!Q866=0,"",'Data invoice'!R866)</f>
        <v/>
      </c>
      <c r="I751" s="320" t="str">
        <f>IF('Data invoice'!R866=0,"",'Data invoice'!S866)</f>
        <v/>
      </c>
      <c r="J751" s="367" t="str">
        <f>IF('Data invoice'!S866=0,"",'Data invoice'!T866)</f>
        <v/>
      </c>
    </row>
    <row r="752" spans="1:10" ht="15.75" customHeight="1">
      <c r="A752" s="284" t="str">
        <f>IF('Data invoice'!J867=0,"",'Data invoice'!K867)</f>
        <v/>
      </c>
      <c r="B752" s="284" t="str">
        <f>IF('Data invoice'!K867=0,"",'Data invoice'!L867)</f>
        <v/>
      </c>
      <c r="C752" s="284" t="str">
        <f>IF('Data invoice'!L867=0,"",'Data invoice'!M867)</f>
        <v/>
      </c>
      <c r="D752" s="284" t="str">
        <f>IF('Data invoice'!M867=0,"",'Data invoice'!N867)</f>
        <v/>
      </c>
      <c r="E752" s="284" t="str">
        <f>IF('Data invoice'!N867=0,"",'Data invoice'!O867)</f>
        <v/>
      </c>
      <c r="F752" s="284" t="str">
        <f>IF('Data invoice'!O867=0,"",'Data invoice'!P867)</f>
        <v/>
      </c>
      <c r="G752" s="284" t="str">
        <f>IF('Data invoice'!P867=0,"",'Data invoice'!Q867)</f>
        <v/>
      </c>
      <c r="H752" s="284" t="str">
        <f>IF('Data invoice'!Q867=0,"",'Data invoice'!R867)</f>
        <v/>
      </c>
      <c r="I752" s="320" t="str">
        <f>IF('Data invoice'!R867=0,"",'Data invoice'!S867)</f>
        <v/>
      </c>
      <c r="J752" s="367" t="str">
        <f>IF('Data invoice'!S867=0,"",'Data invoice'!T867)</f>
        <v/>
      </c>
    </row>
    <row r="753" spans="1:10" ht="15.75" customHeight="1">
      <c r="A753" s="284" t="str">
        <f>IF('Data invoice'!J868=0,"",'Data invoice'!K868)</f>
        <v/>
      </c>
      <c r="B753" s="284" t="str">
        <f>IF('Data invoice'!K868=0,"",'Data invoice'!L868)</f>
        <v/>
      </c>
      <c r="C753" s="284" t="str">
        <f>IF('Data invoice'!L868=0,"",'Data invoice'!M868)</f>
        <v/>
      </c>
      <c r="D753" s="284" t="str">
        <f>IF('Data invoice'!M868=0,"",'Data invoice'!N868)</f>
        <v/>
      </c>
      <c r="E753" s="284" t="str">
        <f>IF('Data invoice'!N868=0,"",'Data invoice'!O868)</f>
        <v/>
      </c>
      <c r="F753" s="284" t="str">
        <f>IF('Data invoice'!O868=0,"",'Data invoice'!P868)</f>
        <v/>
      </c>
      <c r="G753" s="284" t="str">
        <f>IF('Data invoice'!P868=0,"",'Data invoice'!Q868)</f>
        <v/>
      </c>
      <c r="H753" s="284" t="str">
        <f>IF('Data invoice'!Q868=0,"",'Data invoice'!R868)</f>
        <v/>
      </c>
      <c r="I753" s="320" t="str">
        <f>IF('Data invoice'!R868=0,"",'Data invoice'!S868)</f>
        <v/>
      </c>
      <c r="J753" s="367" t="str">
        <f>IF('Data invoice'!S868=0,"",'Data invoice'!T868)</f>
        <v/>
      </c>
    </row>
    <row r="754" spans="1:10" ht="15.75" customHeight="1">
      <c r="A754" s="284" t="str">
        <f>IF('Data invoice'!J869=0,"",'Data invoice'!K869)</f>
        <v/>
      </c>
      <c r="B754" s="284" t="str">
        <f>IF('Data invoice'!K869=0,"",'Data invoice'!L869)</f>
        <v/>
      </c>
      <c r="C754" s="284" t="str">
        <f>IF('Data invoice'!L869=0,"",'Data invoice'!M869)</f>
        <v/>
      </c>
      <c r="D754" s="284" t="str">
        <f>IF('Data invoice'!M869=0,"",'Data invoice'!N869)</f>
        <v/>
      </c>
      <c r="E754" s="284" t="str">
        <f>IF('Data invoice'!N869=0,"",'Data invoice'!O869)</f>
        <v/>
      </c>
      <c r="F754" s="284" t="str">
        <f>IF('Data invoice'!O869=0,"",'Data invoice'!P869)</f>
        <v/>
      </c>
      <c r="G754" s="284" t="str">
        <f>IF('Data invoice'!P869=0,"",'Data invoice'!Q869)</f>
        <v/>
      </c>
      <c r="H754" s="284" t="str">
        <f>IF('Data invoice'!Q869=0,"",'Data invoice'!R869)</f>
        <v/>
      </c>
      <c r="I754" s="320" t="str">
        <f>IF('Data invoice'!R869=0,"",'Data invoice'!S869)</f>
        <v/>
      </c>
      <c r="J754" s="367" t="str">
        <f>IF('Data invoice'!S869=0,"",'Data invoice'!T869)</f>
        <v/>
      </c>
    </row>
    <row r="755" spans="1:10" ht="15.75" customHeight="1">
      <c r="A755" s="284" t="str">
        <f>IF('Data invoice'!J870=0,"",'Data invoice'!K870)</f>
        <v/>
      </c>
      <c r="B755" s="284" t="str">
        <f>IF('Data invoice'!K870=0,"",'Data invoice'!L870)</f>
        <v/>
      </c>
      <c r="C755" s="284" t="str">
        <f>IF('Data invoice'!L870=0,"",'Data invoice'!M870)</f>
        <v/>
      </c>
      <c r="D755" s="284" t="str">
        <f>IF('Data invoice'!M870=0,"",'Data invoice'!N870)</f>
        <v/>
      </c>
      <c r="E755" s="284" t="str">
        <f>IF('Data invoice'!N870=0,"",'Data invoice'!O870)</f>
        <v/>
      </c>
      <c r="F755" s="284" t="str">
        <f>IF('Data invoice'!O870=0,"",'Data invoice'!P870)</f>
        <v/>
      </c>
      <c r="G755" s="284" t="str">
        <f>IF('Data invoice'!P870=0,"",'Data invoice'!Q870)</f>
        <v/>
      </c>
      <c r="H755" s="284" t="str">
        <f>IF('Data invoice'!Q870=0,"",'Data invoice'!R870)</f>
        <v/>
      </c>
      <c r="I755" s="320" t="str">
        <f>IF('Data invoice'!R870=0,"",'Data invoice'!S870)</f>
        <v/>
      </c>
      <c r="J755" s="367" t="str">
        <f>IF('Data invoice'!S870=0,"",'Data invoice'!T870)</f>
        <v/>
      </c>
    </row>
    <row r="756" spans="1:10" ht="15.75" customHeight="1">
      <c r="A756" s="284" t="str">
        <f>IF('Data invoice'!J871=0,"",'Data invoice'!K871)</f>
        <v/>
      </c>
      <c r="B756" s="284" t="str">
        <f>IF('Data invoice'!K871=0,"",'Data invoice'!L871)</f>
        <v/>
      </c>
      <c r="C756" s="284" t="str">
        <f>IF('Data invoice'!L871=0,"",'Data invoice'!M871)</f>
        <v/>
      </c>
      <c r="D756" s="284" t="str">
        <f>IF('Data invoice'!M871=0,"",'Data invoice'!N871)</f>
        <v/>
      </c>
      <c r="E756" s="284" t="str">
        <f>IF('Data invoice'!N871=0,"",'Data invoice'!O871)</f>
        <v/>
      </c>
      <c r="F756" s="284" t="str">
        <f>IF('Data invoice'!O871=0,"",'Data invoice'!P871)</f>
        <v/>
      </c>
      <c r="G756" s="284" t="str">
        <f>IF('Data invoice'!P871=0,"",'Data invoice'!Q871)</f>
        <v/>
      </c>
      <c r="H756" s="284" t="str">
        <f>IF('Data invoice'!Q871=0,"",'Data invoice'!R871)</f>
        <v/>
      </c>
      <c r="I756" s="320" t="str">
        <f>IF('Data invoice'!R871=0,"",'Data invoice'!S871)</f>
        <v/>
      </c>
      <c r="J756" s="367" t="str">
        <f>IF('Data invoice'!S871=0,"",'Data invoice'!T871)</f>
        <v/>
      </c>
    </row>
    <row r="757" spans="1:10" ht="15.75" customHeight="1">
      <c r="A757" s="284" t="str">
        <f>IF('Data invoice'!J872=0,"",'Data invoice'!K872)</f>
        <v/>
      </c>
      <c r="B757" s="284" t="str">
        <f>IF('Data invoice'!K872=0,"",'Data invoice'!L872)</f>
        <v/>
      </c>
      <c r="C757" s="284" t="str">
        <f>IF('Data invoice'!L872=0,"",'Data invoice'!M872)</f>
        <v/>
      </c>
      <c r="D757" s="284" t="str">
        <f>IF('Data invoice'!M872=0,"",'Data invoice'!N872)</f>
        <v/>
      </c>
      <c r="E757" s="284" t="str">
        <f>IF('Data invoice'!N872=0,"",'Data invoice'!O872)</f>
        <v/>
      </c>
      <c r="F757" s="284" t="str">
        <f>IF('Data invoice'!O872=0,"",'Data invoice'!P872)</f>
        <v/>
      </c>
      <c r="G757" s="284" t="str">
        <f>IF('Data invoice'!P872=0,"",'Data invoice'!Q872)</f>
        <v/>
      </c>
      <c r="H757" s="284" t="str">
        <f>IF('Data invoice'!Q872=0,"",'Data invoice'!R872)</f>
        <v/>
      </c>
      <c r="I757" s="320" t="str">
        <f>IF('Data invoice'!R872=0,"",'Data invoice'!S872)</f>
        <v/>
      </c>
      <c r="J757" s="367" t="str">
        <f>IF('Data invoice'!S872=0,"",'Data invoice'!T872)</f>
        <v/>
      </c>
    </row>
    <row r="758" spans="1:10" ht="15.75" customHeight="1">
      <c r="A758" s="284" t="str">
        <f>IF('Data invoice'!J873=0,"",'Data invoice'!K873)</f>
        <v/>
      </c>
      <c r="B758" s="284" t="str">
        <f>IF('Data invoice'!K873=0,"",'Data invoice'!L873)</f>
        <v/>
      </c>
      <c r="C758" s="284" t="str">
        <f>IF('Data invoice'!L873=0,"",'Data invoice'!M873)</f>
        <v/>
      </c>
      <c r="D758" s="284" t="str">
        <f>IF('Data invoice'!M873=0,"",'Data invoice'!N873)</f>
        <v/>
      </c>
      <c r="E758" s="284" t="str">
        <f>IF('Data invoice'!N873=0,"",'Data invoice'!O873)</f>
        <v/>
      </c>
      <c r="F758" s="284" t="str">
        <f>IF('Data invoice'!O873=0,"",'Data invoice'!P873)</f>
        <v/>
      </c>
      <c r="G758" s="284" t="str">
        <f>IF('Data invoice'!P873=0,"",'Data invoice'!Q873)</f>
        <v/>
      </c>
      <c r="H758" s="284" t="str">
        <f>IF('Data invoice'!Q873=0,"",'Data invoice'!R873)</f>
        <v/>
      </c>
      <c r="I758" s="320" t="str">
        <f>IF('Data invoice'!R873=0,"",'Data invoice'!S873)</f>
        <v/>
      </c>
      <c r="J758" s="367" t="str">
        <f>IF('Data invoice'!S873=0,"",'Data invoice'!T873)</f>
        <v/>
      </c>
    </row>
    <row r="759" spans="1:10" ht="15.75" customHeight="1">
      <c r="A759" s="284" t="str">
        <f>IF('Data invoice'!J874=0,"",'Data invoice'!K874)</f>
        <v/>
      </c>
      <c r="B759" s="284" t="str">
        <f>IF('Data invoice'!K874=0,"",'Data invoice'!L874)</f>
        <v/>
      </c>
      <c r="C759" s="284" t="str">
        <f>IF('Data invoice'!L874=0,"",'Data invoice'!M874)</f>
        <v/>
      </c>
      <c r="D759" s="284" t="str">
        <f>IF('Data invoice'!M874=0,"",'Data invoice'!N874)</f>
        <v/>
      </c>
      <c r="E759" s="284" t="str">
        <f>IF('Data invoice'!N874=0,"",'Data invoice'!O874)</f>
        <v/>
      </c>
      <c r="F759" s="284" t="str">
        <f>IF('Data invoice'!O874=0,"",'Data invoice'!P874)</f>
        <v/>
      </c>
      <c r="G759" s="284" t="str">
        <f>IF('Data invoice'!P874=0,"",'Data invoice'!Q874)</f>
        <v/>
      </c>
      <c r="H759" s="284" t="str">
        <f>IF('Data invoice'!Q874=0,"",'Data invoice'!R874)</f>
        <v/>
      </c>
      <c r="I759" s="320" t="str">
        <f>IF('Data invoice'!R874=0,"",'Data invoice'!S874)</f>
        <v/>
      </c>
      <c r="J759" s="367" t="str">
        <f>IF('Data invoice'!S874=0,"",'Data invoice'!T874)</f>
        <v/>
      </c>
    </row>
    <row r="760" spans="1:10" ht="15.75" customHeight="1">
      <c r="A760" s="284" t="str">
        <f>IF('Data invoice'!J875=0,"",'Data invoice'!K875)</f>
        <v/>
      </c>
      <c r="B760" s="284" t="str">
        <f>IF('Data invoice'!K875=0,"",'Data invoice'!L875)</f>
        <v/>
      </c>
      <c r="C760" s="284" t="str">
        <f>IF('Data invoice'!L875=0,"",'Data invoice'!M875)</f>
        <v/>
      </c>
      <c r="D760" s="284" t="str">
        <f>IF('Data invoice'!M875=0,"",'Data invoice'!N875)</f>
        <v/>
      </c>
      <c r="E760" s="284" t="str">
        <f>IF('Data invoice'!N875=0,"",'Data invoice'!O875)</f>
        <v/>
      </c>
      <c r="F760" s="284" t="str">
        <f>IF('Data invoice'!O875=0,"",'Data invoice'!P875)</f>
        <v/>
      </c>
      <c r="G760" s="284" t="str">
        <f>IF('Data invoice'!P875=0,"",'Data invoice'!Q875)</f>
        <v/>
      </c>
      <c r="H760" s="284" t="str">
        <f>IF('Data invoice'!Q875=0,"",'Data invoice'!R875)</f>
        <v/>
      </c>
      <c r="I760" s="320" t="str">
        <f>IF('Data invoice'!R875=0,"",'Data invoice'!S875)</f>
        <v/>
      </c>
      <c r="J760" s="367" t="str">
        <f>IF('Data invoice'!S875=0,"",'Data invoice'!T875)</f>
        <v/>
      </c>
    </row>
    <row r="761" spans="1:10" ht="15.75" customHeight="1">
      <c r="A761" s="284" t="str">
        <f>IF('Data invoice'!J876=0,"",'Data invoice'!K876)</f>
        <v/>
      </c>
      <c r="B761" s="284" t="str">
        <f>IF('Data invoice'!K876=0,"",'Data invoice'!L876)</f>
        <v/>
      </c>
      <c r="C761" s="284" t="str">
        <f>IF('Data invoice'!L876=0,"",'Data invoice'!M876)</f>
        <v/>
      </c>
      <c r="D761" s="284" t="str">
        <f>IF('Data invoice'!M876=0,"",'Data invoice'!N876)</f>
        <v/>
      </c>
      <c r="E761" s="284" t="str">
        <f>IF('Data invoice'!N876=0,"",'Data invoice'!O876)</f>
        <v/>
      </c>
      <c r="F761" s="284" t="str">
        <f>IF('Data invoice'!O876=0,"",'Data invoice'!P876)</f>
        <v/>
      </c>
      <c r="G761" s="284" t="str">
        <f>IF('Data invoice'!P876=0,"",'Data invoice'!Q876)</f>
        <v/>
      </c>
      <c r="H761" s="284" t="str">
        <f>IF('Data invoice'!Q876=0,"",'Data invoice'!R876)</f>
        <v/>
      </c>
      <c r="I761" s="320" t="str">
        <f>IF('Data invoice'!R876=0,"",'Data invoice'!S876)</f>
        <v/>
      </c>
      <c r="J761" s="367" t="str">
        <f>IF('Data invoice'!S876=0,"",'Data invoice'!T876)</f>
        <v/>
      </c>
    </row>
    <row r="762" spans="1:10" ht="15.75" customHeight="1">
      <c r="A762" s="284" t="str">
        <f>IF('Data invoice'!J877=0,"",'Data invoice'!K877)</f>
        <v/>
      </c>
      <c r="B762" s="284" t="str">
        <f>IF('Data invoice'!K877=0,"",'Data invoice'!L877)</f>
        <v/>
      </c>
      <c r="C762" s="284" t="str">
        <f>IF('Data invoice'!L877=0,"",'Data invoice'!M877)</f>
        <v/>
      </c>
      <c r="D762" s="284" t="str">
        <f>IF('Data invoice'!M877=0,"",'Data invoice'!N877)</f>
        <v/>
      </c>
      <c r="E762" s="284" t="str">
        <f>IF('Data invoice'!N877=0,"",'Data invoice'!O877)</f>
        <v/>
      </c>
      <c r="F762" s="284" t="str">
        <f>IF('Data invoice'!O877=0,"",'Data invoice'!P877)</f>
        <v/>
      </c>
      <c r="G762" s="284" t="str">
        <f>IF('Data invoice'!P877=0,"",'Data invoice'!Q877)</f>
        <v/>
      </c>
      <c r="H762" s="284" t="str">
        <f>IF('Data invoice'!Q877=0,"",'Data invoice'!R877)</f>
        <v/>
      </c>
      <c r="I762" s="320" t="str">
        <f>IF('Data invoice'!R877=0,"",'Data invoice'!S877)</f>
        <v/>
      </c>
      <c r="J762" s="367" t="str">
        <f>IF('Data invoice'!S877=0,"",'Data invoice'!T877)</f>
        <v/>
      </c>
    </row>
    <row r="763" spans="1:10" ht="15.75" customHeight="1">
      <c r="A763" s="284" t="str">
        <f>IF('Data invoice'!J878=0,"",'Data invoice'!K878)</f>
        <v/>
      </c>
      <c r="B763" s="284" t="str">
        <f>IF('Data invoice'!K878=0,"",'Data invoice'!L878)</f>
        <v/>
      </c>
      <c r="C763" s="284" t="str">
        <f>IF('Data invoice'!L878=0,"",'Data invoice'!M878)</f>
        <v/>
      </c>
      <c r="D763" s="284" t="str">
        <f>IF('Data invoice'!M878=0,"",'Data invoice'!N878)</f>
        <v/>
      </c>
      <c r="E763" s="284" t="str">
        <f>IF('Data invoice'!N878=0,"",'Data invoice'!O878)</f>
        <v/>
      </c>
      <c r="F763" s="284" t="str">
        <f>IF('Data invoice'!O878=0,"",'Data invoice'!P878)</f>
        <v/>
      </c>
      <c r="G763" s="284" t="str">
        <f>IF('Data invoice'!P878=0,"",'Data invoice'!Q878)</f>
        <v/>
      </c>
      <c r="H763" s="284" t="str">
        <f>IF('Data invoice'!Q878=0,"",'Data invoice'!R878)</f>
        <v/>
      </c>
      <c r="I763" s="320" t="str">
        <f>IF('Data invoice'!R878=0,"",'Data invoice'!S878)</f>
        <v/>
      </c>
      <c r="J763" s="367" t="str">
        <f>IF('Data invoice'!S878=0,"",'Data invoice'!T878)</f>
        <v/>
      </c>
    </row>
    <row r="764" spans="1:10" ht="15.75" customHeight="1">
      <c r="A764" s="284" t="str">
        <f>IF('Data invoice'!J879=0,"",'Data invoice'!K879)</f>
        <v/>
      </c>
      <c r="B764" s="284" t="str">
        <f>IF('Data invoice'!K879=0,"",'Data invoice'!L879)</f>
        <v/>
      </c>
      <c r="C764" s="284" t="str">
        <f>IF('Data invoice'!L879=0,"",'Data invoice'!M879)</f>
        <v/>
      </c>
      <c r="D764" s="284" t="str">
        <f>IF('Data invoice'!M879=0,"",'Data invoice'!N879)</f>
        <v/>
      </c>
      <c r="E764" s="284" t="str">
        <f>IF('Data invoice'!N879=0,"",'Data invoice'!O879)</f>
        <v/>
      </c>
      <c r="F764" s="284" t="str">
        <f>IF('Data invoice'!O879=0,"",'Data invoice'!P879)</f>
        <v/>
      </c>
      <c r="G764" s="284" t="str">
        <f>IF('Data invoice'!P879=0,"",'Data invoice'!Q879)</f>
        <v/>
      </c>
      <c r="H764" s="284" t="str">
        <f>IF('Data invoice'!Q879=0,"",'Data invoice'!R879)</f>
        <v/>
      </c>
      <c r="I764" s="320" t="str">
        <f>IF('Data invoice'!R879=0,"",'Data invoice'!S879)</f>
        <v/>
      </c>
      <c r="J764" s="367" t="str">
        <f>IF('Data invoice'!S879=0,"",'Data invoice'!T879)</f>
        <v/>
      </c>
    </row>
    <row r="765" spans="1:10" ht="15.75" customHeight="1">
      <c r="A765" s="284" t="str">
        <f>IF('Data invoice'!J880=0,"",'Data invoice'!K880)</f>
        <v/>
      </c>
      <c r="B765" s="284" t="str">
        <f>IF('Data invoice'!K880=0,"",'Data invoice'!L880)</f>
        <v/>
      </c>
      <c r="C765" s="284" t="str">
        <f>IF('Data invoice'!L880=0,"",'Data invoice'!M880)</f>
        <v/>
      </c>
      <c r="D765" s="284" t="str">
        <f>IF('Data invoice'!M880=0,"",'Data invoice'!N880)</f>
        <v/>
      </c>
      <c r="E765" s="284" t="str">
        <f>IF('Data invoice'!N880=0,"",'Data invoice'!O880)</f>
        <v/>
      </c>
      <c r="F765" s="284" t="str">
        <f>IF('Data invoice'!O880=0,"",'Data invoice'!P880)</f>
        <v/>
      </c>
      <c r="G765" s="284" t="str">
        <f>IF('Data invoice'!P880=0,"",'Data invoice'!Q880)</f>
        <v/>
      </c>
      <c r="H765" s="284" t="str">
        <f>IF('Data invoice'!Q880=0,"",'Data invoice'!R880)</f>
        <v/>
      </c>
      <c r="I765" s="320" t="str">
        <f>IF('Data invoice'!R880=0,"",'Data invoice'!S880)</f>
        <v/>
      </c>
      <c r="J765" s="367" t="str">
        <f>IF('Data invoice'!S880=0,"",'Data invoice'!T880)</f>
        <v/>
      </c>
    </row>
    <row r="766" spans="1:10" ht="15.75" customHeight="1">
      <c r="A766" s="284" t="str">
        <f>IF('Data invoice'!J881=0,"",'Data invoice'!K881)</f>
        <v/>
      </c>
      <c r="B766" s="284" t="str">
        <f>IF('Data invoice'!K881=0,"",'Data invoice'!L881)</f>
        <v/>
      </c>
      <c r="C766" s="284" t="str">
        <f>IF('Data invoice'!L881=0,"",'Data invoice'!M881)</f>
        <v/>
      </c>
      <c r="D766" s="284" t="str">
        <f>IF('Data invoice'!M881=0,"",'Data invoice'!N881)</f>
        <v/>
      </c>
      <c r="E766" s="284" t="str">
        <f>IF('Data invoice'!N881=0,"",'Data invoice'!O881)</f>
        <v/>
      </c>
      <c r="F766" s="284" t="str">
        <f>IF('Data invoice'!O881=0,"",'Data invoice'!P881)</f>
        <v/>
      </c>
      <c r="G766" s="284" t="str">
        <f>IF('Data invoice'!P881=0,"",'Data invoice'!Q881)</f>
        <v/>
      </c>
      <c r="H766" s="284" t="str">
        <f>IF('Data invoice'!Q881=0,"",'Data invoice'!R881)</f>
        <v/>
      </c>
      <c r="I766" s="320" t="str">
        <f>IF('Data invoice'!R881=0,"",'Data invoice'!S881)</f>
        <v/>
      </c>
      <c r="J766" s="367" t="str">
        <f>IF('Data invoice'!S881=0,"",'Data invoice'!T881)</f>
        <v/>
      </c>
    </row>
    <row r="767" spans="1:10" ht="15.75" customHeight="1">
      <c r="A767" s="284" t="str">
        <f>IF('Data invoice'!J882=0,"",'Data invoice'!K882)</f>
        <v/>
      </c>
      <c r="B767" s="284" t="str">
        <f>IF('Data invoice'!K882=0,"",'Data invoice'!L882)</f>
        <v/>
      </c>
      <c r="C767" s="284" t="str">
        <f>IF('Data invoice'!L882=0,"",'Data invoice'!M882)</f>
        <v/>
      </c>
      <c r="D767" s="284" t="str">
        <f>IF('Data invoice'!M882=0,"",'Data invoice'!N882)</f>
        <v/>
      </c>
      <c r="E767" s="284" t="str">
        <f>IF('Data invoice'!N882=0,"",'Data invoice'!O882)</f>
        <v/>
      </c>
      <c r="F767" s="284" t="str">
        <f>IF('Data invoice'!O882=0,"",'Data invoice'!P882)</f>
        <v/>
      </c>
      <c r="G767" s="284" t="str">
        <f>IF('Data invoice'!P882=0,"",'Data invoice'!Q882)</f>
        <v/>
      </c>
      <c r="H767" s="284" t="str">
        <f>IF('Data invoice'!Q882=0,"",'Data invoice'!R882)</f>
        <v/>
      </c>
      <c r="I767" s="320" t="str">
        <f>IF('Data invoice'!R882=0,"",'Data invoice'!S882)</f>
        <v/>
      </c>
      <c r="J767" s="367" t="str">
        <f>IF('Data invoice'!S882=0,"",'Data invoice'!T882)</f>
        <v/>
      </c>
    </row>
    <row r="768" spans="1:10" ht="15.75" customHeight="1">
      <c r="A768" s="284" t="str">
        <f>IF('Data invoice'!J883=0,"",'Data invoice'!K883)</f>
        <v/>
      </c>
      <c r="B768" s="284" t="str">
        <f>IF('Data invoice'!K883=0,"",'Data invoice'!L883)</f>
        <v/>
      </c>
      <c r="C768" s="284" t="str">
        <f>IF('Data invoice'!L883=0,"",'Data invoice'!M883)</f>
        <v/>
      </c>
      <c r="D768" s="284" t="str">
        <f>IF('Data invoice'!M883=0,"",'Data invoice'!N883)</f>
        <v/>
      </c>
      <c r="E768" s="284" t="str">
        <f>IF('Data invoice'!N883=0,"",'Data invoice'!O883)</f>
        <v/>
      </c>
      <c r="F768" s="284" t="str">
        <f>IF('Data invoice'!O883=0,"",'Data invoice'!P883)</f>
        <v/>
      </c>
      <c r="G768" s="284" t="str">
        <f>IF('Data invoice'!P883=0,"",'Data invoice'!Q883)</f>
        <v/>
      </c>
      <c r="H768" s="284" t="str">
        <f>IF('Data invoice'!Q883=0,"",'Data invoice'!R883)</f>
        <v/>
      </c>
      <c r="I768" s="320" t="str">
        <f>IF('Data invoice'!R883=0,"",'Data invoice'!S883)</f>
        <v/>
      </c>
      <c r="J768" s="367" t="str">
        <f>IF('Data invoice'!S883=0,"",'Data invoice'!T883)</f>
        <v/>
      </c>
    </row>
    <row r="769" spans="1:10" ht="15.75" customHeight="1">
      <c r="A769" s="284" t="str">
        <f>IF('Data invoice'!J884=0,"",'Data invoice'!K884)</f>
        <v/>
      </c>
      <c r="B769" s="284" t="str">
        <f>IF('Data invoice'!K884=0,"",'Data invoice'!L884)</f>
        <v/>
      </c>
      <c r="C769" s="284" t="str">
        <f>IF('Data invoice'!L884=0,"",'Data invoice'!M884)</f>
        <v/>
      </c>
      <c r="D769" s="284" t="str">
        <f>IF('Data invoice'!M884=0,"",'Data invoice'!N884)</f>
        <v/>
      </c>
      <c r="E769" s="284" t="str">
        <f>IF('Data invoice'!N884=0,"",'Data invoice'!O884)</f>
        <v/>
      </c>
      <c r="F769" s="284" t="str">
        <f>IF('Data invoice'!O884=0,"",'Data invoice'!P884)</f>
        <v/>
      </c>
      <c r="G769" s="284" t="str">
        <f>IF('Data invoice'!P884=0,"",'Data invoice'!Q884)</f>
        <v/>
      </c>
      <c r="H769" s="284" t="str">
        <f>IF('Data invoice'!Q884=0,"",'Data invoice'!R884)</f>
        <v/>
      </c>
      <c r="I769" s="320" t="str">
        <f>IF('Data invoice'!R884=0,"",'Data invoice'!S884)</f>
        <v/>
      </c>
      <c r="J769" s="367" t="str">
        <f>IF('Data invoice'!S884=0,"",'Data invoice'!T884)</f>
        <v/>
      </c>
    </row>
    <row r="770" spans="1:10" ht="15.75" customHeight="1">
      <c r="A770" s="284" t="str">
        <f>IF('Data invoice'!J885=0,"",'Data invoice'!K885)</f>
        <v/>
      </c>
      <c r="B770" s="284" t="str">
        <f>IF('Data invoice'!K885=0,"",'Data invoice'!L885)</f>
        <v/>
      </c>
      <c r="C770" s="284" t="str">
        <f>IF('Data invoice'!L885=0,"",'Data invoice'!M885)</f>
        <v/>
      </c>
      <c r="D770" s="284" t="str">
        <f>IF('Data invoice'!M885=0,"",'Data invoice'!N885)</f>
        <v/>
      </c>
      <c r="E770" s="284" t="str">
        <f>IF('Data invoice'!N885=0,"",'Data invoice'!O885)</f>
        <v/>
      </c>
      <c r="F770" s="284" t="str">
        <f>IF('Data invoice'!O885=0,"",'Data invoice'!P885)</f>
        <v/>
      </c>
      <c r="G770" s="284" t="str">
        <f>IF('Data invoice'!P885=0,"",'Data invoice'!Q885)</f>
        <v/>
      </c>
      <c r="H770" s="284" t="str">
        <f>IF('Data invoice'!Q885=0,"",'Data invoice'!R885)</f>
        <v/>
      </c>
      <c r="I770" s="320" t="str">
        <f>IF('Data invoice'!R885=0,"",'Data invoice'!S885)</f>
        <v/>
      </c>
      <c r="J770" s="367" t="str">
        <f>IF('Data invoice'!S885=0,"",'Data invoice'!T885)</f>
        <v/>
      </c>
    </row>
    <row r="771" spans="1:10" ht="15.75" customHeight="1">
      <c r="A771" s="284" t="str">
        <f>IF('Data invoice'!J886=0,"",'Data invoice'!K886)</f>
        <v/>
      </c>
      <c r="B771" s="284" t="str">
        <f>IF('Data invoice'!K886=0,"",'Data invoice'!L886)</f>
        <v/>
      </c>
      <c r="C771" s="284" t="str">
        <f>IF('Data invoice'!L886=0,"",'Data invoice'!M886)</f>
        <v/>
      </c>
      <c r="D771" s="284" t="str">
        <f>IF('Data invoice'!M886=0,"",'Data invoice'!N886)</f>
        <v/>
      </c>
      <c r="E771" s="284" t="str">
        <f>IF('Data invoice'!N886=0,"",'Data invoice'!O886)</f>
        <v/>
      </c>
      <c r="F771" s="284" t="str">
        <f>IF('Data invoice'!O886=0,"",'Data invoice'!P886)</f>
        <v/>
      </c>
      <c r="G771" s="284" t="str">
        <f>IF('Data invoice'!P886=0,"",'Data invoice'!Q886)</f>
        <v/>
      </c>
      <c r="H771" s="284" t="str">
        <f>IF('Data invoice'!Q886=0,"",'Data invoice'!R886)</f>
        <v/>
      </c>
      <c r="I771" s="320" t="str">
        <f>IF('Data invoice'!R886=0,"",'Data invoice'!S886)</f>
        <v/>
      </c>
      <c r="J771" s="367" t="str">
        <f>IF('Data invoice'!S886=0,"",'Data invoice'!T886)</f>
        <v/>
      </c>
    </row>
    <row r="772" spans="1:10" ht="15.75" customHeight="1">
      <c r="A772" s="284" t="str">
        <f>IF('Data invoice'!J887=0,"",'Data invoice'!K887)</f>
        <v/>
      </c>
      <c r="B772" s="284" t="str">
        <f>IF('Data invoice'!K887=0,"",'Data invoice'!L887)</f>
        <v/>
      </c>
      <c r="C772" s="284" t="str">
        <f>IF('Data invoice'!L887=0,"",'Data invoice'!M887)</f>
        <v/>
      </c>
      <c r="D772" s="284" t="str">
        <f>IF('Data invoice'!M887=0,"",'Data invoice'!N887)</f>
        <v/>
      </c>
      <c r="E772" s="284" t="str">
        <f>IF('Data invoice'!N887=0,"",'Data invoice'!O887)</f>
        <v/>
      </c>
      <c r="F772" s="284" t="str">
        <f>IF('Data invoice'!O887=0,"",'Data invoice'!P887)</f>
        <v/>
      </c>
      <c r="G772" s="284" t="str">
        <f>IF('Data invoice'!P887=0,"",'Data invoice'!Q887)</f>
        <v/>
      </c>
      <c r="H772" s="284" t="str">
        <f>IF('Data invoice'!Q887=0,"",'Data invoice'!R887)</f>
        <v/>
      </c>
      <c r="I772" s="320" t="str">
        <f>IF('Data invoice'!R887=0,"",'Data invoice'!S887)</f>
        <v/>
      </c>
      <c r="J772" s="367" t="str">
        <f>IF('Data invoice'!S887=0,"",'Data invoice'!T887)</f>
        <v/>
      </c>
    </row>
    <row r="773" spans="1:10" ht="15.75" customHeight="1">
      <c r="A773" s="284" t="str">
        <f>IF('Data invoice'!J888=0,"",'Data invoice'!K888)</f>
        <v/>
      </c>
      <c r="B773" s="284" t="str">
        <f>IF('Data invoice'!K888=0,"",'Data invoice'!L888)</f>
        <v/>
      </c>
      <c r="C773" s="284" t="str">
        <f>IF('Data invoice'!L888=0,"",'Data invoice'!M888)</f>
        <v/>
      </c>
      <c r="D773" s="284" t="str">
        <f>IF('Data invoice'!M888=0,"",'Data invoice'!N888)</f>
        <v/>
      </c>
      <c r="E773" s="284" t="str">
        <f>IF('Data invoice'!N888=0,"",'Data invoice'!O888)</f>
        <v/>
      </c>
      <c r="F773" s="284" t="str">
        <f>IF('Data invoice'!O888=0,"",'Data invoice'!P888)</f>
        <v/>
      </c>
      <c r="G773" s="284" t="str">
        <f>IF('Data invoice'!P888=0,"",'Data invoice'!Q888)</f>
        <v/>
      </c>
      <c r="H773" s="284" t="str">
        <f>IF('Data invoice'!Q888=0,"",'Data invoice'!R888)</f>
        <v/>
      </c>
      <c r="I773" s="320" t="str">
        <f>IF('Data invoice'!R888=0,"",'Data invoice'!S888)</f>
        <v/>
      </c>
      <c r="J773" s="367" t="str">
        <f>IF('Data invoice'!S888=0,"",'Data invoice'!T888)</f>
        <v/>
      </c>
    </row>
    <row r="774" spans="1:10" ht="15.75" customHeight="1">
      <c r="A774" s="284" t="str">
        <f>IF('Data invoice'!J889=0,"",'Data invoice'!K889)</f>
        <v/>
      </c>
      <c r="B774" s="284" t="str">
        <f>IF('Data invoice'!K889=0,"",'Data invoice'!L889)</f>
        <v/>
      </c>
      <c r="C774" s="284" t="str">
        <f>IF('Data invoice'!L889=0,"",'Data invoice'!M889)</f>
        <v/>
      </c>
      <c r="D774" s="284" t="str">
        <f>IF('Data invoice'!M889=0,"",'Data invoice'!N889)</f>
        <v/>
      </c>
      <c r="E774" s="284" t="str">
        <f>IF('Data invoice'!N889=0,"",'Data invoice'!O889)</f>
        <v/>
      </c>
      <c r="F774" s="284" t="str">
        <f>IF('Data invoice'!O889=0,"",'Data invoice'!P889)</f>
        <v/>
      </c>
      <c r="G774" s="284" t="str">
        <f>IF('Data invoice'!P889=0,"",'Data invoice'!Q889)</f>
        <v/>
      </c>
      <c r="H774" s="284" t="str">
        <f>IF('Data invoice'!Q889=0,"",'Data invoice'!R889)</f>
        <v/>
      </c>
      <c r="I774" s="320" t="str">
        <f>IF('Data invoice'!R889=0,"",'Data invoice'!S889)</f>
        <v/>
      </c>
      <c r="J774" s="367" t="str">
        <f>IF('Data invoice'!S889=0,"",'Data invoice'!T889)</f>
        <v/>
      </c>
    </row>
    <row r="775" spans="1:10" ht="15.75" customHeight="1">
      <c r="A775" s="284" t="str">
        <f>IF('Data invoice'!J890=0,"",'Data invoice'!K890)</f>
        <v/>
      </c>
      <c r="B775" s="284" t="str">
        <f>IF('Data invoice'!K890=0,"",'Data invoice'!L890)</f>
        <v/>
      </c>
      <c r="C775" s="284" t="str">
        <f>IF('Data invoice'!L890=0,"",'Data invoice'!M890)</f>
        <v/>
      </c>
      <c r="D775" s="284" t="str">
        <f>IF('Data invoice'!M890=0,"",'Data invoice'!N890)</f>
        <v/>
      </c>
      <c r="E775" s="284" t="str">
        <f>IF('Data invoice'!N890=0,"",'Data invoice'!O890)</f>
        <v/>
      </c>
      <c r="F775" s="284" t="str">
        <f>IF('Data invoice'!O890=0,"",'Data invoice'!P890)</f>
        <v/>
      </c>
      <c r="G775" s="284" t="str">
        <f>IF('Data invoice'!P890=0,"",'Data invoice'!Q890)</f>
        <v/>
      </c>
      <c r="H775" s="284" t="str">
        <f>IF('Data invoice'!Q890=0,"",'Data invoice'!R890)</f>
        <v/>
      </c>
      <c r="I775" s="320" t="str">
        <f>IF('Data invoice'!R890=0,"",'Data invoice'!S890)</f>
        <v/>
      </c>
      <c r="J775" s="367" t="str">
        <f>IF('Data invoice'!S890=0,"",'Data invoice'!T890)</f>
        <v/>
      </c>
    </row>
    <row r="776" spans="1:10" ht="15.75" customHeight="1">
      <c r="A776" s="284" t="str">
        <f>IF('Data invoice'!J891=0,"",'Data invoice'!K891)</f>
        <v/>
      </c>
      <c r="B776" s="284" t="str">
        <f>IF('Data invoice'!K891=0,"",'Data invoice'!L891)</f>
        <v/>
      </c>
      <c r="C776" s="284" t="str">
        <f>IF('Data invoice'!L891=0,"",'Data invoice'!M891)</f>
        <v/>
      </c>
      <c r="D776" s="284" t="str">
        <f>IF('Data invoice'!M891=0,"",'Data invoice'!N891)</f>
        <v/>
      </c>
      <c r="E776" s="284" t="str">
        <f>IF('Data invoice'!N891=0,"",'Data invoice'!O891)</f>
        <v/>
      </c>
      <c r="F776" s="284" t="str">
        <f>IF('Data invoice'!O891=0,"",'Data invoice'!P891)</f>
        <v/>
      </c>
      <c r="G776" s="284" t="str">
        <f>IF('Data invoice'!P891=0,"",'Data invoice'!Q891)</f>
        <v/>
      </c>
      <c r="H776" s="284" t="str">
        <f>IF('Data invoice'!Q891=0,"",'Data invoice'!R891)</f>
        <v/>
      </c>
      <c r="I776" s="320" t="str">
        <f>IF('Data invoice'!R891=0,"",'Data invoice'!S891)</f>
        <v/>
      </c>
      <c r="J776" s="367" t="str">
        <f>IF('Data invoice'!S891=0,"",'Data invoice'!T891)</f>
        <v/>
      </c>
    </row>
    <row r="777" spans="1:10" ht="15.75" customHeight="1">
      <c r="A777" s="284" t="str">
        <f>IF('Data invoice'!J892=0,"",'Data invoice'!K892)</f>
        <v/>
      </c>
      <c r="B777" s="284" t="str">
        <f>IF('Data invoice'!K892=0,"",'Data invoice'!L892)</f>
        <v/>
      </c>
      <c r="C777" s="284" t="str">
        <f>IF('Data invoice'!L892=0,"",'Data invoice'!M892)</f>
        <v/>
      </c>
      <c r="D777" s="284" t="str">
        <f>IF('Data invoice'!M892=0,"",'Data invoice'!N892)</f>
        <v/>
      </c>
      <c r="E777" s="284" t="str">
        <f>IF('Data invoice'!N892=0,"",'Data invoice'!O892)</f>
        <v/>
      </c>
      <c r="F777" s="284" t="str">
        <f>IF('Data invoice'!O892=0,"",'Data invoice'!P892)</f>
        <v/>
      </c>
      <c r="G777" s="284" t="str">
        <f>IF('Data invoice'!P892=0,"",'Data invoice'!Q892)</f>
        <v/>
      </c>
      <c r="H777" s="284" t="str">
        <f>IF('Data invoice'!Q892=0,"",'Data invoice'!R892)</f>
        <v/>
      </c>
      <c r="I777" s="320" t="str">
        <f>IF('Data invoice'!R892=0,"",'Data invoice'!S892)</f>
        <v/>
      </c>
      <c r="J777" s="367" t="str">
        <f>IF('Data invoice'!S892=0,"",'Data invoice'!T892)</f>
        <v/>
      </c>
    </row>
    <row r="778" spans="1:10" ht="15.75" customHeight="1">
      <c r="A778" s="284" t="str">
        <f>IF('Data invoice'!J893=0,"",'Data invoice'!K893)</f>
        <v/>
      </c>
      <c r="B778" s="284" t="str">
        <f>IF('Data invoice'!K893=0,"",'Data invoice'!L893)</f>
        <v/>
      </c>
      <c r="C778" s="284" t="str">
        <f>IF('Data invoice'!L893=0,"",'Data invoice'!M893)</f>
        <v/>
      </c>
      <c r="D778" s="284" t="str">
        <f>IF('Data invoice'!M893=0,"",'Data invoice'!N893)</f>
        <v/>
      </c>
      <c r="E778" s="284" t="str">
        <f>IF('Data invoice'!N893=0,"",'Data invoice'!O893)</f>
        <v/>
      </c>
      <c r="F778" s="284" t="str">
        <f>IF('Data invoice'!O893=0,"",'Data invoice'!P893)</f>
        <v/>
      </c>
      <c r="G778" s="284" t="str">
        <f>IF('Data invoice'!P893=0,"",'Data invoice'!Q893)</f>
        <v/>
      </c>
      <c r="H778" s="284" t="str">
        <f>IF('Data invoice'!Q893=0,"",'Data invoice'!R893)</f>
        <v/>
      </c>
      <c r="I778" s="320" t="str">
        <f>IF('Data invoice'!R893=0,"",'Data invoice'!S893)</f>
        <v/>
      </c>
      <c r="J778" s="367" t="str">
        <f>IF('Data invoice'!S893=0,"",'Data invoice'!T893)</f>
        <v/>
      </c>
    </row>
    <row r="779" spans="1:10" ht="15.75" customHeight="1">
      <c r="A779" s="284" t="str">
        <f>IF('Data invoice'!J894=0,"",'Data invoice'!K894)</f>
        <v/>
      </c>
      <c r="B779" s="284" t="str">
        <f>IF('Data invoice'!K894=0,"",'Data invoice'!L894)</f>
        <v/>
      </c>
      <c r="C779" s="284" t="str">
        <f>IF('Data invoice'!L894=0,"",'Data invoice'!M894)</f>
        <v/>
      </c>
      <c r="D779" s="284" t="str">
        <f>IF('Data invoice'!M894=0,"",'Data invoice'!N894)</f>
        <v/>
      </c>
      <c r="E779" s="284" t="str">
        <f>IF('Data invoice'!N894=0,"",'Data invoice'!O894)</f>
        <v/>
      </c>
      <c r="F779" s="284" t="str">
        <f>IF('Data invoice'!O894=0,"",'Data invoice'!P894)</f>
        <v/>
      </c>
      <c r="G779" s="284" t="str">
        <f>IF('Data invoice'!P894=0,"",'Data invoice'!Q894)</f>
        <v/>
      </c>
      <c r="H779" s="284" t="str">
        <f>IF('Data invoice'!Q894=0,"",'Data invoice'!R894)</f>
        <v/>
      </c>
      <c r="I779" s="320" t="str">
        <f>IF('Data invoice'!R894=0,"",'Data invoice'!S894)</f>
        <v/>
      </c>
      <c r="J779" s="367" t="str">
        <f>IF('Data invoice'!S894=0,"",'Data invoice'!T894)</f>
        <v/>
      </c>
    </row>
    <row r="780" spans="1:10" ht="15.75" customHeight="1">
      <c r="A780" s="284" t="str">
        <f>IF('Data invoice'!J895=0,"",'Data invoice'!K895)</f>
        <v/>
      </c>
      <c r="B780" s="284" t="str">
        <f>IF('Data invoice'!K895=0,"",'Data invoice'!L895)</f>
        <v/>
      </c>
      <c r="C780" s="284" t="str">
        <f>IF('Data invoice'!L895=0,"",'Data invoice'!M895)</f>
        <v/>
      </c>
      <c r="D780" s="284" t="str">
        <f>IF('Data invoice'!M895=0,"",'Data invoice'!N895)</f>
        <v/>
      </c>
      <c r="E780" s="284" t="str">
        <f>IF('Data invoice'!N895=0,"",'Data invoice'!O895)</f>
        <v/>
      </c>
      <c r="F780" s="284" t="str">
        <f>IF('Data invoice'!O895=0,"",'Data invoice'!P895)</f>
        <v/>
      </c>
      <c r="G780" s="284" t="str">
        <f>IF('Data invoice'!P895=0,"",'Data invoice'!Q895)</f>
        <v/>
      </c>
      <c r="H780" s="284" t="str">
        <f>IF('Data invoice'!Q895=0,"",'Data invoice'!R895)</f>
        <v/>
      </c>
      <c r="I780" s="320" t="str">
        <f>IF('Data invoice'!R895=0,"",'Data invoice'!S895)</f>
        <v/>
      </c>
      <c r="J780" s="367" t="str">
        <f>IF('Data invoice'!S895=0,"",'Data invoice'!T895)</f>
        <v/>
      </c>
    </row>
    <row r="781" spans="1:10" ht="15.75" customHeight="1">
      <c r="A781" s="284" t="str">
        <f>IF('Data invoice'!J896=0,"",'Data invoice'!K896)</f>
        <v/>
      </c>
      <c r="B781" s="284" t="str">
        <f>IF('Data invoice'!K896=0,"",'Data invoice'!L896)</f>
        <v/>
      </c>
      <c r="C781" s="284" t="str">
        <f>IF('Data invoice'!L896=0,"",'Data invoice'!M896)</f>
        <v/>
      </c>
      <c r="D781" s="284" t="str">
        <f>IF('Data invoice'!M896=0,"",'Data invoice'!N896)</f>
        <v/>
      </c>
      <c r="E781" s="284" t="str">
        <f>IF('Data invoice'!N896=0,"",'Data invoice'!O896)</f>
        <v/>
      </c>
      <c r="F781" s="284" t="str">
        <f>IF('Data invoice'!O896=0,"",'Data invoice'!P896)</f>
        <v/>
      </c>
      <c r="G781" s="284" t="str">
        <f>IF('Data invoice'!P896=0,"",'Data invoice'!Q896)</f>
        <v/>
      </c>
      <c r="H781" s="284" t="str">
        <f>IF('Data invoice'!Q896=0,"",'Data invoice'!R896)</f>
        <v/>
      </c>
      <c r="I781" s="320" t="str">
        <f>IF('Data invoice'!R896=0,"",'Data invoice'!S896)</f>
        <v/>
      </c>
      <c r="J781" s="367" t="str">
        <f>IF('Data invoice'!S896=0,"",'Data invoice'!T896)</f>
        <v/>
      </c>
    </row>
    <row r="782" spans="1:10" ht="15.75" customHeight="1">
      <c r="A782" s="284" t="str">
        <f>IF('Data invoice'!J897=0,"",'Data invoice'!K897)</f>
        <v/>
      </c>
      <c r="B782" s="284" t="str">
        <f>IF('Data invoice'!K897=0,"",'Data invoice'!L897)</f>
        <v/>
      </c>
      <c r="C782" s="284" t="str">
        <f>IF('Data invoice'!L897=0,"",'Data invoice'!M897)</f>
        <v/>
      </c>
      <c r="D782" s="284" t="str">
        <f>IF('Data invoice'!M897=0,"",'Data invoice'!N897)</f>
        <v/>
      </c>
      <c r="E782" s="284" t="str">
        <f>IF('Data invoice'!N897=0,"",'Data invoice'!O897)</f>
        <v/>
      </c>
      <c r="F782" s="284" t="str">
        <f>IF('Data invoice'!O897=0,"",'Data invoice'!P897)</f>
        <v/>
      </c>
      <c r="G782" s="284" t="str">
        <f>IF('Data invoice'!P897=0,"",'Data invoice'!Q897)</f>
        <v/>
      </c>
      <c r="H782" s="284" t="str">
        <f>IF('Data invoice'!Q897=0,"",'Data invoice'!R897)</f>
        <v/>
      </c>
      <c r="I782" s="320" t="str">
        <f>IF('Data invoice'!R897=0,"",'Data invoice'!S897)</f>
        <v/>
      </c>
      <c r="J782" s="367" t="str">
        <f>IF('Data invoice'!S897=0,"",'Data invoice'!T897)</f>
        <v/>
      </c>
    </row>
    <row r="783" spans="1:10" ht="15.75" customHeight="1">
      <c r="A783" s="284" t="str">
        <f>IF('Data invoice'!J898=0,"",'Data invoice'!K898)</f>
        <v/>
      </c>
      <c r="B783" s="284" t="str">
        <f>IF('Data invoice'!K898=0,"",'Data invoice'!L898)</f>
        <v/>
      </c>
      <c r="C783" s="284" t="str">
        <f>IF('Data invoice'!L898=0,"",'Data invoice'!M898)</f>
        <v/>
      </c>
      <c r="D783" s="284" t="str">
        <f>IF('Data invoice'!M898=0,"",'Data invoice'!N898)</f>
        <v/>
      </c>
      <c r="E783" s="284" t="str">
        <f>IF('Data invoice'!N898=0,"",'Data invoice'!O898)</f>
        <v/>
      </c>
      <c r="F783" s="284" t="str">
        <f>IF('Data invoice'!O898=0,"",'Data invoice'!P898)</f>
        <v/>
      </c>
      <c r="G783" s="284" t="str">
        <f>IF('Data invoice'!P898=0,"",'Data invoice'!Q898)</f>
        <v/>
      </c>
      <c r="H783" s="284" t="str">
        <f>IF('Data invoice'!Q898=0,"",'Data invoice'!R898)</f>
        <v/>
      </c>
      <c r="I783" s="320" t="str">
        <f>IF('Data invoice'!R898=0,"",'Data invoice'!S898)</f>
        <v/>
      </c>
      <c r="J783" s="367" t="str">
        <f>IF('Data invoice'!S898=0,"",'Data invoice'!T898)</f>
        <v/>
      </c>
    </row>
    <row r="784" spans="1:10" ht="15.75" customHeight="1">
      <c r="A784" s="284" t="str">
        <f>IF('Data invoice'!J899=0,"",'Data invoice'!K899)</f>
        <v/>
      </c>
      <c r="B784" s="284" t="str">
        <f>IF('Data invoice'!K899=0,"",'Data invoice'!L899)</f>
        <v/>
      </c>
      <c r="C784" s="284" t="str">
        <f>IF('Data invoice'!L899=0,"",'Data invoice'!M899)</f>
        <v/>
      </c>
      <c r="D784" s="284" t="str">
        <f>IF('Data invoice'!M899=0,"",'Data invoice'!N899)</f>
        <v/>
      </c>
      <c r="E784" s="284" t="str">
        <f>IF('Data invoice'!N899=0,"",'Data invoice'!O899)</f>
        <v/>
      </c>
      <c r="F784" s="284" t="str">
        <f>IF('Data invoice'!O899=0,"",'Data invoice'!P899)</f>
        <v/>
      </c>
      <c r="G784" s="284" t="str">
        <f>IF('Data invoice'!P899=0,"",'Data invoice'!Q899)</f>
        <v/>
      </c>
      <c r="H784" s="284" t="str">
        <f>IF('Data invoice'!Q899=0,"",'Data invoice'!R899)</f>
        <v/>
      </c>
      <c r="I784" s="320" t="str">
        <f>IF('Data invoice'!R899=0,"",'Data invoice'!S899)</f>
        <v/>
      </c>
      <c r="J784" s="367" t="str">
        <f>IF('Data invoice'!S899=0,"",'Data invoice'!T899)</f>
        <v/>
      </c>
    </row>
    <row r="785" spans="1:10" ht="15.75" customHeight="1">
      <c r="A785" s="284" t="str">
        <f>IF('Data invoice'!J900=0,"",'Data invoice'!K900)</f>
        <v/>
      </c>
      <c r="B785" s="284" t="str">
        <f>IF('Data invoice'!K900=0,"",'Data invoice'!L900)</f>
        <v/>
      </c>
      <c r="C785" s="284" t="str">
        <f>IF('Data invoice'!L900=0,"",'Data invoice'!M900)</f>
        <v/>
      </c>
      <c r="D785" s="284" t="str">
        <f>IF('Data invoice'!M900=0,"",'Data invoice'!N900)</f>
        <v/>
      </c>
      <c r="E785" s="284" t="str">
        <f>IF('Data invoice'!N900=0,"",'Data invoice'!O900)</f>
        <v/>
      </c>
      <c r="F785" s="284" t="str">
        <f>IF('Data invoice'!O900=0,"",'Data invoice'!P900)</f>
        <v/>
      </c>
      <c r="G785" s="284" t="str">
        <f>IF('Data invoice'!P900=0,"",'Data invoice'!Q900)</f>
        <v/>
      </c>
      <c r="H785" s="284" t="str">
        <f>IF('Data invoice'!Q900=0,"",'Data invoice'!R900)</f>
        <v/>
      </c>
      <c r="I785" s="320" t="str">
        <f>IF('Data invoice'!R900=0,"",'Data invoice'!S900)</f>
        <v/>
      </c>
      <c r="J785" s="367" t="str">
        <f>IF('Data invoice'!S900=0,"",'Data invoice'!T900)</f>
        <v/>
      </c>
    </row>
    <row r="786" spans="1:10" ht="15.75" customHeight="1">
      <c r="A786" s="284" t="str">
        <f>IF('Data invoice'!J901=0,"",'Data invoice'!K901)</f>
        <v/>
      </c>
      <c r="B786" s="284" t="str">
        <f>IF('Data invoice'!K901=0,"",'Data invoice'!L901)</f>
        <v/>
      </c>
      <c r="C786" s="284" t="str">
        <f>IF('Data invoice'!L901=0,"",'Data invoice'!M901)</f>
        <v/>
      </c>
      <c r="D786" s="284" t="str">
        <f>IF('Data invoice'!M901=0,"",'Data invoice'!N901)</f>
        <v/>
      </c>
      <c r="E786" s="284" t="str">
        <f>IF('Data invoice'!N901=0,"",'Data invoice'!O901)</f>
        <v/>
      </c>
      <c r="F786" s="284" t="str">
        <f>IF('Data invoice'!O901=0,"",'Data invoice'!P901)</f>
        <v/>
      </c>
      <c r="G786" s="284" t="str">
        <f>IF('Data invoice'!P901=0,"",'Data invoice'!Q901)</f>
        <v/>
      </c>
      <c r="H786" s="284" t="str">
        <f>IF('Data invoice'!Q901=0,"",'Data invoice'!R901)</f>
        <v/>
      </c>
      <c r="I786" s="320" t="str">
        <f>IF('Data invoice'!R901=0,"",'Data invoice'!S901)</f>
        <v/>
      </c>
      <c r="J786" s="367" t="str">
        <f>IF('Data invoice'!S901=0,"",'Data invoice'!T901)</f>
        <v/>
      </c>
    </row>
    <row r="787" spans="1:10" ht="15.75" customHeight="1">
      <c r="A787" s="284" t="str">
        <f>IF('Data invoice'!J902=0,"",'Data invoice'!K902)</f>
        <v/>
      </c>
      <c r="B787" s="284" t="str">
        <f>IF('Data invoice'!K902=0,"",'Data invoice'!L902)</f>
        <v/>
      </c>
      <c r="C787" s="284" t="str">
        <f>IF('Data invoice'!L902=0,"",'Data invoice'!M902)</f>
        <v/>
      </c>
      <c r="D787" s="284" t="str">
        <f>IF('Data invoice'!M902=0,"",'Data invoice'!N902)</f>
        <v/>
      </c>
      <c r="E787" s="284" t="str">
        <f>IF('Data invoice'!N902=0,"",'Data invoice'!O902)</f>
        <v/>
      </c>
      <c r="F787" s="284" t="str">
        <f>IF('Data invoice'!O902=0,"",'Data invoice'!P902)</f>
        <v/>
      </c>
      <c r="G787" s="284" t="str">
        <f>IF('Data invoice'!P902=0,"",'Data invoice'!Q902)</f>
        <v/>
      </c>
      <c r="H787" s="284" t="str">
        <f>IF('Data invoice'!Q902=0,"",'Data invoice'!R902)</f>
        <v/>
      </c>
      <c r="I787" s="320" t="str">
        <f>IF('Data invoice'!R902=0,"",'Data invoice'!S902)</f>
        <v/>
      </c>
      <c r="J787" s="367" t="str">
        <f>IF('Data invoice'!S902=0,"",'Data invoice'!T902)</f>
        <v/>
      </c>
    </row>
    <row r="788" spans="1:10" ht="15.75" customHeight="1">
      <c r="A788" s="284" t="str">
        <f>IF('Data invoice'!J903=0,"",'Data invoice'!K903)</f>
        <v/>
      </c>
      <c r="B788" s="284" t="str">
        <f>IF('Data invoice'!K903=0,"",'Data invoice'!L903)</f>
        <v/>
      </c>
      <c r="C788" s="284" t="str">
        <f>IF('Data invoice'!L903=0,"",'Data invoice'!M903)</f>
        <v/>
      </c>
      <c r="D788" s="284" t="str">
        <f>IF('Data invoice'!M903=0,"",'Data invoice'!N903)</f>
        <v/>
      </c>
      <c r="E788" s="284" t="str">
        <f>IF('Data invoice'!N903=0,"",'Data invoice'!O903)</f>
        <v/>
      </c>
      <c r="F788" s="284" t="str">
        <f>IF('Data invoice'!O903=0,"",'Data invoice'!P903)</f>
        <v/>
      </c>
      <c r="G788" s="284" t="str">
        <f>IF('Data invoice'!P903=0,"",'Data invoice'!Q903)</f>
        <v/>
      </c>
      <c r="H788" s="284" t="str">
        <f>IF('Data invoice'!Q903=0,"",'Data invoice'!R903)</f>
        <v/>
      </c>
      <c r="I788" s="320" t="str">
        <f>IF('Data invoice'!R903=0,"",'Data invoice'!S903)</f>
        <v/>
      </c>
      <c r="J788" s="367" t="str">
        <f>IF('Data invoice'!S903=0,"",'Data invoice'!T903)</f>
        <v/>
      </c>
    </row>
    <row r="789" spans="1:10" ht="15.75" customHeight="1">
      <c r="A789" s="284" t="str">
        <f>IF('Data invoice'!J904=0,"",'Data invoice'!K904)</f>
        <v/>
      </c>
      <c r="B789" s="284" t="str">
        <f>IF('Data invoice'!K904=0,"",'Data invoice'!L904)</f>
        <v/>
      </c>
      <c r="C789" s="284" t="str">
        <f>IF('Data invoice'!L904=0,"",'Data invoice'!M904)</f>
        <v/>
      </c>
      <c r="D789" s="284" t="str">
        <f>IF('Data invoice'!M904=0,"",'Data invoice'!N904)</f>
        <v/>
      </c>
      <c r="E789" s="284" t="str">
        <f>IF('Data invoice'!N904=0,"",'Data invoice'!O904)</f>
        <v/>
      </c>
      <c r="F789" s="284" t="str">
        <f>IF('Data invoice'!O904=0,"",'Data invoice'!P904)</f>
        <v/>
      </c>
      <c r="G789" s="284" t="str">
        <f>IF('Data invoice'!P904=0,"",'Data invoice'!Q904)</f>
        <v/>
      </c>
      <c r="H789" s="284" t="str">
        <f>IF('Data invoice'!Q904=0,"",'Data invoice'!R904)</f>
        <v/>
      </c>
      <c r="I789" s="320" t="str">
        <f>IF('Data invoice'!R904=0,"",'Data invoice'!S904)</f>
        <v/>
      </c>
      <c r="J789" s="367" t="str">
        <f>IF('Data invoice'!S904=0,"",'Data invoice'!T904)</f>
        <v/>
      </c>
    </row>
    <row r="790" spans="1:10" ht="15.75" customHeight="1">
      <c r="A790" s="284" t="str">
        <f>IF('Data invoice'!J905=0,"",'Data invoice'!K905)</f>
        <v/>
      </c>
      <c r="B790" s="284" t="str">
        <f>IF('Data invoice'!K905=0,"",'Data invoice'!L905)</f>
        <v/>
      </c>
      <c r="C790" s="284" t="str">
        <f>IF('Data invoice'!L905=0,"",'Data invoice'!M905)</f>
        <v/>
      </c>
      <c r="D790" s="284" t="str">
        <f>IF('Data invoice'!M905=0,"",'Data invoice'!N905)</f>
        <v/>
      </c>
      <c r="E790" s="284" t="str">
        <f>IF('Data invoice'!N905=0,"",'Data invoice'!O905)</f>
        <v/>
      </c>
      <c r="F790" s="284" t="str">
        <f>IF('Data invoice'!O905=0,"",'Data invoice'!P905)</f>
        <v/>
      </c>
      <c r="G790" s="284" t="str">
        <f>IF('Data invoice'!P905=0,"",'Data invoice'!Q905)</f>
        <v/>
      </c>
      <c r="H790" s="284" t="str">
        <f>IF('Data invoice'!Q905=0,"",'Data invoice'!R905)</f>
        <v/>
      </c>
      <c r="I790" s="320" t="str">
        <f>IF('Data invoice'!R905=0,"",'Data invoice'!S905)</f>
        <v/>
      </c>
      <c r="J790" s="367" t="str">
        <f>IF('Data invoice'!S905=0,"",'Data invoice'!T905)</f>
        <v/>
      </c>
    </row>
    <row r="791" spans="1:10" ht="15.75" customHeight="1">
      <c r="A791" s="284" t="str">
        <f>IF('Data invoice'!J906=0,"",'Data invoice'!K906)</f>
        <v/>
      </c>
      <c r="B791" s="284" t="str">
        <f>IF('Data invoice'!K906=0,"",'Data invoice'!L906)</f>
        <v/>
      </c>
      <c r="C791" s="284" t="str">
        <f>IF('Data invoice'!L906=0,"",'Data invoice'!M906)</f>
        <v/>
      </c>
      <c r="D791" s="284" t="str">
        <f>IF('Data invoice'!M906=0,"",'Data invoice'!N906)</f>
        <v/>
      </c>
      <c r="E791" s="284" t="str">
        <f>IF('Data invoice'!N906=0,"",'Data invoice'!O906)</f>
        <v/>
      </c>
      <c r="F791" s="284" t="str">
        <f>IF('Data invoice'!O906=0,"",'Data invoice'!P906)</f>
        <v/>
      </c>
      <c r="G791" s="284" t="str">
        <f>IF('Data invoice'!P906=0,"",'Data invoice'!Q906)</f>
        <v/>
      </c>
      <c r="H791" s="284" t="str">
        <f>IF('Data invoice'!Q906=0,"",'Data invoice'!R906)</f>
        <v/>
      </c>
      <c r="I791" s="320" t="str">
        <f>IF('Data invoice'!R906=0,"",'Data invoice'!S906)</f>
        <v/>
      </c>
      <c r="J791" s="367" t="str">
        <f>IF('Data invoice'!S906=0,"",'Data invoice'!T906)</f>
        <v/>
      </c>
    </row>
    <row r="792" spans="1:10" ht="15.75" customHeight="1">
      <c r="A792" s="284" t="str">
        <f>IF('Data invoice'!J907=0,"",'Data invoice'!K907)</f>
        <v/>
      </c>
      <c r="B792" s="284" t="str">
        <f>IF('Data invoice'!K907=0,"",'Data invoice'!L907)</f>
        <v/>
      </c>
      <c r="C792" s="284" t="str">
        <f>IF('Data invoice'!L907=0,"",'Data invoice'!M907)</f>
        <v/>
      </c>
      <c r="D792" s="284" t="str">
        <f>IF('Data invoice'!M907=0,"",'Data invoice'!N907)</f>
        <v/>
      </c>
      <c r="E792" s="284" t="str">
        <f>IF('Data invoice'!N907=0,"",'Data invoice'!O907)</f>
        <v/>
      </c>
      <c r="F792" s="284" t="str">
        <f>IF('Data invoice'!O907=0,"",'Data invoice'!P907)</f>
        <v/>
      </c>
      <c r="G792" s="284" t="str">
        <f>IF('Data invoice'!P907=0,"",'Data invoice'!Q907)</f>
        <v/>
      </c>
      <c r="H792" s="284" t="str">
        <f>IF('Data invoice'!Q907=0,"",'Data invoice'!R907)</f>
        <v/>
      </c>
      <c r="I792" s="320" t="str">
        <f>IF('Data invoice'!R907=0,"",'Data invoice'!S907)</f>
        <v/>
      </c>
      <c r="J792" s="367" t="str">
        <f>IF('Data invoice'!S907=0,"",'Data invoice'!T907)</f>
        <v/>
      </c>
    </row>
    <row r="793" spans="1:10" ht="15.75" customHeight="1">
      <c r="A793" s="284" t="str">
        <f>IF('Data invoice'!J908=0,"",'Data invoice'!K908)</f>
        <v/>
      </c>
      <c r="B793" s="284" t="str">
        <f>IF('Data invoice'!K908=0,"",'Data invoice'!L908)</f>
        <v/>
      </c>
      <c r="C793" s="284" t="str">
        <f>IF('Data invoice'!L908=0,"",'Data invoice'!M908)</f>
        <v/>
      </c>
      <c r="D793" s="284" t="str">
        <f>IF('Data invoice'!M908=0,"",'Data invoice'!N908)</f>
        <v/>
      </c>
      <c r="E793" s="284" t="str">
        <f>IF('Data invoice'!N908=0,"",'Data invoice'!O908)</f>
        <v/>
      </c>
      <c r="F793" s="284" t="str">
        <f>IF('Data invoice'!O908=0,"",'Data invoice'!P908)</f>
        <v/>
      </c>
      <c r="G793" s="284" t="str">
        <f>IF('Data invoice'!P908=0,"",'Data invoice'!Q908)</f>
        <v/>
      </c>
      <c r="H793" s="284" t="str">
        <f>IF('Data invoice'!Q908=0,"",'Data invoice'!R908)</f>
        <v/>
      </c>
      <c r="I793" s="320" t="str">
        <f>IF('Data invoice'!R908=0,"",'Data invoice'!S908)</f>
        <v/>
      </c>
      <c r="J793" s="367" t="str">
        <f>IF('Data invoice'!S908=0,"",'Data invoice'!T908)</f>
        <v/>
      </c>
    </row>
    <row r="794" spans="1:10" ht="15.75" customHeight="1">
      <c r="A794" s="284" t="str">
        <f>IF('Data invoice'!J909=0,"",'Data invoice'!K909)</f>
        <v/>
      </c>
      <c r="B794" s="284" t="str">
        <f>IF('Data invoice'!K909=0,"",'Data invoice'!L909)</f>
        <v/>
      </c>
      <c r="C794" s="284" t="str">
        <f>IF('Data invoice'!L909=0,"",'Data invoice'!M909)</f>
        <v/>
      </c>
      <c r="D794" s="284" t="str">
        <f>IF('Data invoice'!M909=0,"",'Data invoice'!N909)</f>
        <v/>
      </c>
      <c r="E794" s="284" t="str">
        <f>IF('Data invoice'!N909=0,"",'Data invoice'!O909)</f>
        <v/>
      </c>
      <c r="F794" s="284" t="str">
        <f>IF('Data invoice'!O909=0,"",'Data invoice'!P909)</f>
        <v/>
      </c>
      <c r="G794" s="284" t="str">
        <f>IF('Data invoice'!P909=0,"",'Data invoice'!Q909)</f>
        <v/>
      </c>
      <c r="H794" s="284" t="str">
        <f>IF('Data invoice'!Q909=0,"",'Data invoice'!R909)</f>
        <v/>
      </c>
      <c r="I794" s="320" t="str">
        <f>IF('Data invoice'!R909=0,"",'Data invoice'!S909)</f>
        <v/>
      </c>
      <c r="J794" s="367" t="str">
        <f>IF('Data invoice'!S909=0,"",'Data invoice'!T909)</f>
        <v/>
      </c>
    </row>
    <row r="795" spans="1:10" ht="15.75" customHeight="1">
      <c r="A795" s="284" t="str">
        <f>IF('Data invoice'!J910=0,"",'Data invoice'!K910)</f>
        <v/>
      </c>
      <c r="B795" s="284" t="str">
        <f>IF('Data invoice'!K910=0,"",'Data invoice'!L910)</f>
        <v/>
      </c>
      <c r="C795" s="284" t="str">
        <f>IF('Data invoice'!L910=0,"",'Data invoice'!M910)</f>
        <v/>
      </c>
      <c r="D795" s="284" t="str">
        <f>IF('Data invoice'!M910=0,"",'Data invoice'!N910)</f>
        <v/>
      </c>
      <c r="E795" s="284" t="str">
        <f>IF('Data invoice'!N910=0,"",'Data invoice'!O910)</f>
        <v/>
      </c>
      <c r="F795" s="284" t="str">
        <f>IF('Data invoice'!O910=0,"",'Data invoice'!P910)</f>
        <v/>
      </c>
      <c r="G795" s="284" t="str">
        <f>IF('Data invoice'!P910=0,"",'Data invoice'!Q910)</f>
        <v/>
      </c>
      <c r="H795" s="284" t="str">
        <f>IF('Data invoice'!Q910=0,"",'Data invoice'!R910)</f>
        <v/>
      </c>
      <c r="I795" s="320" t="str">
        <f>IF('Data invoice'!R910=0,"",'Data invoice'!S910)</f>
        <v/>
      </c>
      <c r="J795" s="367" t="str">
        <f>IF('Data invoice'!S910=0,"",'Data invoice'!T910)</f>
        <v/>
      </c>
    </row>
    <row r="796" spans="1:10" ht="15.75" customHeight="1">
      <c r="A796" s="284" t="str">
        <f>IF('Data invoice'!J911=0,"",'Data invoice'!K911)</f>
        <v/>
      </c>
      <c r="B796" s="284" t="str">
        <f>IF('Data invoice'!K911=0,"",'Data invoice'!L911)</f>
        <v/>
      </c>
      <c r="C796" s="284" t="str">
        <f>IF('Data invoice'!L911=0,"",'Data invoice'!M911)</f>
        <v/>
      </c>
      <c r="D796" s="284" t="str">
        <f>IF('Data invoice'!M911=0,"",'Data invoice'!N911)</f>
        <v/>
      </c>
      <c r="E796" s="284" t="str">
        <f>IF('Data invoice'!N911=0,"",'Data invoice'!O911)</f>
        <v/>
      </c>
      <c r="F796" s="284" t="str">
        <f>IF('Data invoice'!O911=0,"",'Data invoice'!P911)</f>
        <v/>
      </c>
      <c r="G796" s="284" t="str">
        <f>IF('Data invoice'!P911=0,"",'Data invoice'!Q911)</f>
        <v/>
      </c>
      <c r="H796" s="284" t="str">
        <f>IF('Data invoice'!Q911=0,"",'Data invoice'!R911)</f>
        <v/>
      </c>
      <c r="I796" s="320" t="str">
        <f>IF('Data invoice'!R911=0,"",'Data invoice'!S911)</f>
        <v/>
      </c>
      <c r="J796" s="367" t="str">
        <f>IF('Data invoice'!S911=0,"",'Data invoice'!T911)</f>
        <v/>
      </c>
    </row>
    <row r="797" spans="1:10" ht="15.75" customHeight="1">
      <c r="A797" s="284" t="str">
        <f>IF('Data invoice'!J912=0,"",'Data invoice'!K912)</f>
        <v/>
      </c>
      <c r="B797" s="284" t="str">
        <f>IF('Data invoice'!K912=0,"",'Data invoice'!L912)</f>
        <v/>
      </c>
      <c r="C797" s="284" t="str">
        <f>IF('Data invoice'!L912=0,"",'Data invoice'!M912)</f>
        <v/>
      </c>
      <c r="D797" s="284" t="str">
        <f>IF('Data invoice'!M912=0,"",'Data invoice'!N912)</f>
        <v/>
      </c>
      <c r="E797" s="284" t="str">
        <f>IF('Data invoice'!N912=0,"",'Data invoice'!O912)</f>
        <v/>
      </c>
      <c r="F797" s="284" t="str">
        <f>IF('Data invoice'!O912=0,"",'Data invoice'!P912)</f>
        <v/>
      </c>
      <c r="G797" s="284" t="str">
        <f>IF('Data invoice'!P912=0,"",'Data invoice'!Q912)</f>
        <v/>
      </c>
      <c r="H797" s="284" t="str">
        <f>IF('Data invoice'!Q912=0,"",'Data invoice'!R912)</f>
        <v/>
      </c>
      <c r="I797" s="320" t="str">
        <f>IF('Data invoice'!R912=0,"",'Data invoice'!S912)</f>
        <v/>
      </c>
      <c r="J797" s="367" t="str">
        <f>IF('Data invoice'!S912=0,"",'Data invoice'!T912)</f>
        <v/>
      </c>
    </row>
    <row r="798" spans="1:10" ht="15.75" customHeight="1">
      <c r="A798" s="284" t="str">
        <f>IF('Data invoice'!J913=0,"",'Data invoice'!K913)</f>
        <v/>
      </c>
      <c r="B798" s="284" t="str">
        <f>IF('Data invoice'!K913=0,"",'Data invoice'!L913)</f>
        <v/>
      </c>
      <c r="C798" s="284" t="str">
        <f>IF('Data invoice'!L913=0,"",'Data invoice'!M913)</f>
        <v/>
      </c>
      <c r="D798" s="284" t="str">
        <f>IF('Data invoice'!M913=0,"",'Data invoice'!N913)</f>
        <v/>
      </c>
      <c r="E798" s="284" t="str">
        <f>IF('Data invoice'!N913=0,"",'Data invoice'!O913)</f>
        <v/>
      </c>
      <c r="F798" s="284" t="str">
        <f>IF('Data invoice'!O913=0,"",'Data invoice'!P913)</f>
        <v/>
      </c>
      <c r="G798" s="284" t="str">
        <f>IF('Data invoice'!P913=0,"",'Data invoice'!Q913)</f>
        <v/>
      </c>
      <c r="H798" s="284" t="str">
        <f>IF('Data invoice'!Q913=0,"",'Data invoice'!R913)</f>
        <v/>
      </c>
      <c r="I798" s="320" t="str">
        <f>IF('Data invoice'!R913=0,"",'Data invoice'!S913)</f>
        <v/>
      </c>
      <c r="J798" s="367" t="str">
        <f>IF('Data invoice'!S913=0,"",'Data invoice'!T913)</f>
        <v/>
      </c>
    </row>
    <row r="799" spans="1:10" ht="15.75" customHeight="1">
      <c r="A799" s="284" t="str">
        <f>IF('Data invoice'!J914=0,"",'Data invoice'!K914)</f>
        <v/>
      </c>
      <c r="B799" s="284" t="str">
        <f>IF('Data invoice'!K914=0,"",'Data invoice'!L914)</f>
        <v/>
      </c>
      <c r="C799" s="284" t="str">
        <f>IF('Data invoice'!L914=0,"",'Data invoice'!M914)</f>
        <v/>
      </c>
      <c r="D799" s="284" t="str">
        <f>IF('Data invoice'!M914=0,"",'Data invoice'!N914)</f>
        <v/>
      </c>
      <c r="E799" s="284" t="str">
        <f>IF('Data invoice'!N914=0,"",'Data invoice'!O914)</f>
        <v/>
      </c>
      <c r="F799" s="284" t="str">
        <f>IF('Data invoice'!O914=0,"",'Data invoice'!P914)</f>
        <v/>
      </c>
      <c r="G799" s="284" t="str">
        <f>IF('Data invoice'!P914=0,"",'Data invoice'!Q914)</f>
        <v/>
      </c>
      <c r="H799" s="284" t="str">
        <f>IF('Data invoice'!Q914=0,"",'Data invoice'!R914)</f>
        <v/>
      </c>
      <c r="I799" s="320" t="str">
        <f>IF('Data invoice'!R914=0,"",'Data invoice'!S914)</f>
        <v/>
      </c>
      <c r="J799" s="367" t="str">
        <f>IF('Data invoice'!S914=0,"",'Data invoice'!T914)</f>
        <v/>
      </c>
    </row>
    <row r="800" spans="1:10" ht="15.75" customHeight="1">
      <c r="A800" s="284" t="str">
        <f>IF('Data invoice'!J915=0,"",'Data invoice'!K915)</f>
        <v/>
      </c>
      <c r="B800" s="284" t="str">
        <f>IF('Data invoice'!K915=0,"",'Data invoice'!L915)</f>
        <v/>
      </c>
      <c r="C800" s="284" t="str">
        <f>IF('Data invoice'!L915=0,"",'Data invoice'!M915)</f>
        <v/>
      </c>
      <c r="D800" s="284" t="str">
        <f>IF('Data invoice'!M915=0,"",'Data invoice'!N915)</f>
        <v/>
      </c>
      <c r="E800" s="284" t="str">
        <f>IF('Data invoice'!N915=0,"",'Data invoice'!O915)</f>
        <v/>
      </c>
      <c r="F800" s="284" t="str">
        <f>IF('Data invoice'!O915=0,"",'Data invoice'!P915)</f>
        <v/>
      </c>
      <c r="G800" s="284" t="str">
        <f>IF('Data invoice'!P915=0,"",'Data invoice'!Q915)</f>
        <v/>
      </c>
      <c r="H800" s="284" t="str">
        <f>IF('Data invoice'!Q915=0,"",'Data invoice'!R915)</f>
        <v/>
      </c>
      <c r="I800" s="320" t="str">
        <f>IF('Data invoice'!R915=0,"",'Data invoice'!S915)</f>
        <v/>
      </c>
      <c r="J800" s="367" t="str">
        <f>IF('Data invoice'!S915=0,"",'Data invoice'!T915)</f>
        <v/>
      </c>
    </row>
    <row r="801" spans="1:10" ht="15.75" customHeight="1">
      <c r="A801" s="284" t="str">
        <f>IF('Data invoice'!J916=0,"",'Data invoice'!K916)</f>
        <v/>
      </c>
      <c r="B801" s="284" t="str">
        <f>IF('Data invoice'!K916=0,"",'Data invoice'!L916)</f>
        <v/>
      </c>
      <c r="C801" s="284" t="str">
        <f>IF('Data invoice'!L916=0,"",'Data invoice'!M916)</f>
        <v/>
      </c>
      <c r="D801" s="284" t="str">
        <f>IF('Data invoice'!M916=0,"",'Data invoice'!N916)</f>
        <v/>
      </c>
      <c r="E801" s="284" t="str">
        <f>IF('Data invoice'!N916=0,"",'Data invoice'!O916)</f>
        <v/>
      </c>
      <c r="F801" s="284" t="str">
        <f>IF('Data invoice'!O916=0,"",'Data invoice'!P916)</f>
        <v/>
      </c>
      <c r="G801" s="284" t="str">
        <f>IF('Data invoice'!P916=0,"",'Data invoice'!Q916)</f>
        <v/>
      </c>
      <c r="H801" s="284" t="str">
        <f>IF('Data invoice'!Q916=0,"",'Data invoice'!R916)</f>
        <v/>
      </c>
      <c r="I801" s="320" t="str">
        <f>IF('Data invoice'!R916=0,"",'Data invoice'!S916)</f>
        <v/>
      </c>
      <c r="J801" s="367" t="str">
        <f>IF('Data invoice'!S916=0,"",'Data invoice'!T916)</f>
        <v/>
      </c>
    </row>
    <row r="802" spans="1:10" ht="15.75" customHeight="1">
      <c r="A802" s="284" t="str">
        <f>IF('Data invoice'!J917=0,"",'Data invoice'!K917)</f>
        <v/>
      </c>
      <c r="B802" s="284" t="str">
        <f>IF('Data invoice'!K917=0,"",'Data invoice'!L917)</f>
        <v/>
      </c>
      <c r="C802" s="284" t="str">
        <f>IF('Data invoice'!L917=0,"",'Data invoice'!M917)</f>
        <v/>
      </c>
      <c r="D802" s="284" t="str">
        <f>IF('Data invoice'!M917=0,"",'Data invoice'!N917)</f>
        <v/>
      </c>
      <c r="E802" s="284" t="str">
        <f>IF('Data invoice'!N917=0,"",'Data invoice'!O917)</f>
        <v/>
      </c>
      <c r="F802" s="284" t="str">
        <f>IF('Data invoice'!O917=0,"",'Data invoice'!P917)</f>
        <v/>
      </c>
      <c r="G802" s="284" t="str">
        <f>IF('Data invoice'!P917=0,"",'Data invoice'!Q917)</f>
        <v/>
      </c>
      <c r="H802" s="284" t="str">
        <f>IF('Data invoice'!Q917=0,"",'Data invoice'!R917)</f>
        <v/>
      </c>
      <c r="I802" s="320" t="str">
        <f>IF('Data invoice'!R917=0,"",'Data invoice'!S917)</f>
        <v/>
      </c>
      <c r="J802" s="367" t="str">
        <f>IF('Data invoice'!S917=0,"",'Data invoice'!T917)</f>
        <v/>
      </c>
    </row>
    <row r="803" spans="1:10" ht="15.75" customHeight="1">
      <c r="A803" s="284" t="str">
        <f>IF('Data invoice'!J918=0,"",'Data invoice'!K918)</f>
        <v/>
      </c>
      <c r="B803" s="284" t="str">
        <f>IF('Data invoice'!K918=0,"",'Data invoice'!L918)</f>
        <v/>
      </c>
      <c r="C803" s="284" t="str">
        <f>IF('Data invoice'!L918=0,"",'Data invoice'!M918)</f>
        <v/>
      </c>
      <c r="D803" s="284" t="str">
        <f>IF('Data invoice'!M918=0,"",'Data invoice'!N918)</f>
        <v/>
      </c>
      <c r="E803" s="284" t="str">
        <f>IF('Data invoice'!N918=0,"",'Data invoice'!O918)</f>
        <v/>
      </c>
      <c r="F803" s="284" t="str">
        <f>IF('Data invoice'!O918=0,"",'Data invoice'!P918)</f>
        <v/>
      </c>
      <c r="G803" s="284" t="str">
        <f>IF('Data invoice'!P918=0,"",'Data invoice'!Q918)</f>
        <v/>
      </c>
      <c r="H803" s="284" t="str">
        <f>IF('Data invoice'!Q918=0,"",'Data invoice'!R918)</f>
        <v/>
      </c>
      <c r="I803" s="320" t="str">
        <f>IF('Data invoice'!R918=0,"",'Data invoice'!S918)</f>
        <v/>
      </c>
      <c r="J803" s="367" t="str">
        <f>IF('Data invoice'!S918=0,"",'Data invoice'!T918)</f>
        <v/>
      </c>
    </row>
    <row r="804" spans="1:10" ht="15.75" customHeight="1">
      <c r="A804" s="284" t="str">
        <f>IF('Data invoice'!J919=0,"",'Data invoice'!K919)</f>
        <v/>
      </c>
      <c r="B804" s="284" t="str">
        <f>IF('Data invoice'!K919=0,"",'Data invoice'!L919)</f>
        <v/>
      </c>
      <c r="C804" s="284" t="str">
        <f>IF('Data invoice'!L919=0,"",'Data invoice'!M919)</f>
        <v/>
      </c>
      <c r="D804" s="284" t="str">
        <f>IF('Data invoice'!M919=0,"",'Data invoice'!N919)</f>
        <v/>
      </c>
      <c r="E804" s="284" t="str">
        <f>IF('Data invoice'!N919=0,"",'Data invoice'!O919)</f>
        <v/>
      </c>
      <c r="F804" s="284" t="str">
        <f>IF('Data invoice'!O919=0,"",'Data invoice'!P919)</f>
        <v/>
      </c>
      <c r="G804" s="284" t="str">
        <f>IF('Data invoice'!P919=0,"",'Data invoice'!Q919)</f>
        <v/>
      </c>
      <c r="H804" s="284" t="str">
        <f>IF('Data invoice'!Q919=0,"",'Data invoice'!R919)</f>
        <v/>
      </c>
      <c r="I804" s="320" t="str">
        <f>IF('Data invoice'!R919=0,"",'Data invoice'!S919)</f>
        <v/>
      </c>
      <c r="J804" s="367" t="str">
        <f>IF('Data invoice'!S919=0,"",'Data invoice'!T919)</f>
        <v/>
      </c>
    </row>
    <row r="805" spans="1:10" ht="15.75" customHeight="1">
      <c r="A805" s="284" t="str">
        <f>IF('Data invoice'!J920=0,"",'Data invoice'!K920)</f>
        <v/>
      </c>
      <c r="B805" s="284" t="str">
        <f>IF('Data invoice'!K920=0,"",'Data invoice'!L920)</f>
        <v/>
      </c>
      <c r="C805" s="284" t="str">
        <f>IF('Data invoice'!L920=0,"",'Data invoice'!M920)</f>
        <v/>
      </c>
      <c r="D805" s="284" t="str">
        <f>IF('Data invoice'!M920=0,"",'Data invoice'!N920)</f>
        <v/>
      </c>
      <c r="E805" s="284" t="str">
        <f>IF('Data invoice'!N920=0,"",'Data invoice'!O920)</f>
        <v/>
      </c>
      <c r="F805" s="284" t="str">
        <f>IF('Data invoice'!O920=0,"",'Data invoice'!P920)</f>
        <v/>
      </c>
      <c r="G805" s="284" t="str">
        <f>IF('Data invoice'!P920=0,"",'Data invoice'!Q920)</f>
        <v/>
      </c>
      <c r="H805" s="284" t="str">
        <f>IF('Data invoice'!Q920=0,"",'Data invoice'!R920)</f>
        <v/>
      </c>
      <c r="I805" s="320" t="str">
        <f>IF('Data invoice'!R920=0,"",'Data invoice'!S920)</f>
        <v/>
      </c>
      <c r="J805" s="367" t="str">
        <f>IF('Data invoice'!S920=0,"",'Data invoice'!T920)</f>
        <v/>
      </c>
    </row>
    <row r="806" spans="1:10" ht="15.75" customHeight="1">
      <c r="A806" s="284" t="str">
        <f>IF('Data invoice'!J921=0,"",'Data invoice'!K921)</f>
        <v/>
      </c>
      <c r="B806" s="284" t="str">
        <f>IF('Data invoice'!K921=0,"",'Data invoice'!L921)</f>
        <v/>
      </c>
      <c r="C806" s="284" t="str">
        <f>IF('Data invoice'!L921=0,"",'Data invoice'!M921)</f>
        <v/>
      </c>
      <c r="D806" s="284" t="str">
        <f>IF('Data invoice'!M921=0,"",'Data invoice'!N921)</f>
        <v/>
      </c>
      <c r="E806" s="284" t="str">
        <f>IF('Data invoice'!N921=0,"",'Data invoice'!O921)</f>
        <v/>
      </c>
      <c r="F806" s="284" t="str">
        <f>IF('Data invoice'!O921=0,"",'Data invoice'!P921)</f>
        <v/>
      </c>
      <c r="G806" s="284" t="str">
        <f>IF('Data invoice'!P921=0,"",'Data invoice'!Q921)</f>
        <v/>
      </c>
      <c r="H806" s="284" t="str">
        <f>IF('Data invoice'!Q921=0,"",'Data invoice'!R921)</f>
        <v/>
      </c>
      <c r="I806" s="320" t="str">
        <f>IF('Data invoice'!R921=0,"",'Data invoice'!S921)</f>
        <v/>
      </c>
      <c r="J806" s="367" t="str">
        <f>IF('Data invoice'!S921=0,"",'Data invoice'!T921)</f>
        <v/>
      </c>
    </row>
    <row r="807" spans="1:10" ht="15.75" customHeight="1">
      <c r="A807" s="284" t="str">
        <f>IF('Data invoice'!J922=0,"",'Data invoice'!K922)</f>
        <v/>
      </c>
      <c r="B807" s="284" t="str">
        <f>IF('Data invoice'!K922=0,"",'Data invoice'!L922)</f>
        <v/>
      </c>
      <c r="C807" s="284" t="str">
        <f>IF('Data invoice'!L922=0,"",'Data invoice'!M922)</f>
        <v/>
      </c>
      <c r="D807" s="284" t="str">
        <f>IF('Data invoice'!M922=0,"",'Data invoice'!N922)</f>
        <v/>
      </c>
      <c r="E807" s="284" t="str">
        <f>IF('Data invoice'!N922=0,"",'Data invoice'!O922)</f>
        <v/>
      </c>
      <c r="F807" s="284" t="str">
        <f>IF('Data invoice'!O922=0,"",'Data invoice'!P922)</f>
        <v/>
      </c>
      <c r="G807" s="284" t="str">
        <f>IF('Data invoice'!P922=0,"",'Data invoice'!Q922)</f>
        <v/>
      </c>
      <c r="H807" s="284" t="str">
        <f>IF('Data invoice'!Q922=0,"",'Data invoice'!R922)</f>
        <v/>
      </c>
      <c r="I807" s="320" t="str">
        <f>IF('Data invoice'!R922=0,"",'Data invoice'!S922)</f>
        <v/>
      </c>
      <c r="J807" s="367" t="str">
        <f>IF('Data invoice'!S922=0,"",'Data invoice'!T922)</f>
        <v/>
      </c>
    </row>
    <row r="808" spans="1:10" ht="15.75" customHeight="1">
      <c r="A808" s="284" t="str">
        <f>IF('Data invoice'!J923=0,"",'Data invoice'!K923)</f>
        <v/>
      </c>
      <c r="B808" s="284" t="str">
        <f>IF('Data invoice'!K923=0,"",'Data invoice'!L923)</f>
        <v/>
      </c>
      <c r="C808" s="284" t="str">
        <f>IF('Data invoice'!L923=0,"",'Data invoice'!M923)</f>
        <v/>
      </c>
      <c r="D808" s="284" t="str">
        <f>IF('Data invoice'!M923=0,"",'Data invoice'!N923)</f>
        <v/>
      </c>
      <c r="E808" s="284" t="str">
        <f>IF('Data invoice'!N923=0,"",'Data invoice'!O923)</f>
        <v/>
      </c>
      <c r="F808" s="284" t="str">
        <f>IF('Data invoice'!O923=0,"",'Data invoice'!P923)</f>
        <v/>
      </c>
      <c r="G808" s="284" t="str">
        <f>IF('Data invoice'!P923=0,"",'Data invoice'!Q923)</f>
        <v/>
      </c>
      <c r="H808" s="284" t="str">
        <f>IF('Data invoice'!Q923=0,"",'Data invoice'!R923)</f>
        <v/>
      </c>
      <c r="I808" s="320" t="str">
        <f>IF('Data invoice'!R923=0,"",'Data invoice'!S923)</f>
        <v/>
      </c>
      <c r="J808" s="367" t="str">
        <f>IF('Data invoice'!S923=0,"",'Data invoice'!T923)</f>
        <v/>
      </c>
    </row>
    <row r="809" spans="1:10" ht="15.75" customHeight="1">
      <c r="A809" s="284" t="str">
        <f>IF('Data invoice'!J924=0,"",'Data invoice'!K924)</f>
        <v/>
      </c>
      <c r="B809" s="284" t="str">
        <f>IF('Data invoice'!K924=0,"",'Data invoice'!L924)</f>
        <v/>
      </c>
      <c r="C809" s="284" t="str">
        <f>IF('Data invoice'!L924=0,"",'Data invoice'!M924)</f>
        <v/>
      </c>
      <c r="D809" s="284" t="str">
        <f>IF('Data invoice'!M924=0,"",'Data invoice'!N924)</f>
        <v/>
      </c>
      <c r="E809" s="284" t="str">
        <f>IF('Data invoice'!N924=0,"",'Data invoice'!O924)</f>
        <v/>
      </c>
      <c r="F809" s="284" t="str">
        <f>IF('Data invoice'!O924=0,"",'Data invoice'!P924)</f>
        <v/>
      </c>
      <c r="G809" s="284" t="str">
        <f>IF('Data invoice'!P924=0,"",'Data invoice'!Q924)</f>
        <v/>
      </c>
      <c r="H809" s="284" t="str">
        <f>IF('Data invoice'!Q924=0,"",'Data invoice'!R924)</f>
        <v/>
      </c>
      <c r="I809" s="320" t="str">
        <f>IF('Data invoice'!R924=0,"",'Data invoice'!S924)</f>
        <v/>
      </c>
      <c r="J809" s="367" t="str">
        <f>IF('Data invoice'!S924=0,"",'Data invoice'!T924)</f>
        <v/>
      </c>
    </row>
    <row r="810" spans="1:10" ht="15.75" customHeight="1">
      <c r="A810" s="284" t="str">
        <f>IF('Data invoice'!J925=0,"",'Data invoice'!K925)</f>
        <v/>
      </c>
      <c r="B810" s="284" t="str">
        <f>IF('Data invoice'!K925=0,"",'Data invoice'!L925)</f>
        <v/>
      </c>
      <c r="C810" s="284" t="str">
        <f>IF('Data invoice'!L925=0,"",'Data invoice'!M925)</f>
        <v/>
      </c>
      <c r="D810" s="284" t="str">
        <f>IF('Data invoice'!M925=0,"",'Data invoice'!N925)</f>
        <v/>
      </c>
      <c r="E810" s="284" t="str">
        <f>IF('Data invoice'!N925=0,"",'Data invoice'!O925)</f>
        <v/>
      </c>
      <c r="F810" s="284" t="str">
        <f>IF('Data invoice'!O925=0,"",'Data invoice'!P925)</f>
        <v/>
      </c>
      <c r="G810" s="284" t="str">
        <f>IF('Data invoice'!P925=0,"",'Data invoice'!Q925)</f>
        <v/>
      </c>
      <c r="H810" s="284" t="str">
        <f>IF('Data invoice'!Q925=0,"",'Data invoice'!R925)</f>
        <v/>
      </c>
      <c r="I810" s="320" t="str">
        <f>IF('Data invoice'!R925=0,"",'Data invoice'!S925)</f>
        <v/>
      </c>
      <c r="J810" s="367" t="str">
        <f>IF('Data invoice'!S925=0,"",'Data invoice'!T925)</f>
        <v/>
      </c>
    </row>
    <row r="811" spans="1:10" ht="15.75" customHeight="1">
      <c r="A811" s="284" t="str">
        <f>IF('Data invoice'!J926=0,"",'Data invoice'!K926)</f>
        <v/>
      </c>
      <c r="B811" s="284" t="str">
        <f>IF('Data invoice'!K926=0,"",'Data invoice'!L926)</f>
        <v/>
      </c>
      <c r="C811" s="284" t="str">
        <f>IF('Data invoice'!L926=0,"",'Data invoice'!M926)</f>
        <v/>
      </c>
      <c r="D811" s="284" t="str">
        <f>IF('Data invoice'!M926=0,"",'Data invoice'!N926)</f>
        <v/>
      </c>
      <c r="E811" s="284" t="str">
        <f>IF('Data invoice'!N926=0,"",'Data invoice'!O926)</f>
        <v/>
      </c>
      <c r="F811" s="284" t="str">
        <f>IF('Data invoice'!O926=0,"",'Data invoice'!P926)</f>
        <v/>
      </c>
      <c r="G811" s="284" t="str">
        <f>IF('Data invoice'!P926=0,"",'Data invoice'!Q926)</f>
        <v/>
      </c>
      <c r="H811" s="284" t="str">
        <f>IF('Data invoice'!Q926=0,"",'Data invoice'!R926)</f>
        <v/>
      </c>
      <c r="I811" s="320" t="str">
        <f>IF('Data invoice'!R926=0,"",'Data invoice'!S926)</f>
        <v/>
      </c>
      <c r="J811" s="367" t="str">
        <f>IF('Data invoice'!S926=0,"",'Data invoice'!T926)</f>
        <v/>
      </c>
    </row>
    <row r="812" spans="1:10" ht="15.75" customHeight="1">
      <c r="A812" s="284" t="str">
        <f>IF('Data invoice'!J927=0,"",'Data invoice'!K927)</f>
        <v/>
      </c>
      <c r="B812" s="284" t="str">
        <f>IF('Data invoice'!K927=0,"",'Data invoice'!L927)</f>
        <v/>
      </c>
      <c r="C812" s="284" t="str">
        <f>IF('Data invoice'!L927=0,"",'Data invoice'!M927)</f>
        <v/>
      </c>
      <c r="D812" s="284" t="str">
        <f>IF('Data invoice'!M927=0,"",'Data invoice'!N927)</f>
        <v/>
      </c>
      <c r="E812" s="284" t="str">
        <f>IF('Data invoice'!N927=0,"",'Data invoice'!O927)</f>
        <v/>
      </c>
      <c r="F812" s="284" t="str">
        <f>IF('Data invoice'!O927=0,"",'Data invoice'!P927)</f>
        <v/>
      </c>
      <c r="G812" s="284" t="str">
        <f>IF('Data invoice'!P927=0,"",'Data invoice'!Q927)</f>
        <v/>
      </c>
      <c r="H812" s="284" t="str">
        <f>IF('Data invoice'!Q927=0,"",'Data invoice'!R927)</f>
        <v/>
      </c>
      <c r="I812" s="320" t="str">
        <f>IF('Data invoice'!R927=0,"",'Data invoice'!S927)</f>
        <v/>
      </c>
      <c r="J812" s="367" t="str">
        <f>IF('Data invoice'!S927=0,"",'Data invoice'!T927)</f>
        <v/>
      </c>
    </row>
    <row r="813" spans="1:10" ht="15.75" customHeight="1">
      <c r="A813" s="284" t="str">
        <f>IF('Data invoice'!J928=0,"",'Data invoice'!K928)</f>
        <v/>
      </c>
      <c r="B813" s="284" t="str">
        <f>IF('Data invoice'!K928=0,"",'Data invoice'!L928)</f>
        <v/>
      </c>
      <c r="C813" s="284" t="str">
        <f>IF('Data invoice'!L928=0,"",'Data invoice'!M928)</f>
        <v/>
      </c>
      <c r="D813" s="284" t="str">
        <f>IF('Data invoice'!M928=0,"",'Data invoice'!N928)</f>
        <v/>
      </c>
      <c r="E813" s="284" t="str">
        <f>IF('Data invoice'!N928=0,"",'Data invoice'!O928)</f>
        <v/>
      </c>
      <c r="F813" s="284" t="str">
        <f>IF('Data invoice'!O928=0,"",'Data invoice'!P928)</f>
        <v/>
      </c>
      <c r="G813" s="284" t="str">
        <f>IF('Data invoice'!P928=0,"",'Data invoice'!Q928)</f>
        <v/>
      </c>
      <c r="H813" s="284" t="str">
        <f>IF('Data invoice'!Q928=0,"",'Data invoice'!R928)</f>
        <v/>
      </c>
      <c r="I813" s="320" t="str">
        <f>IF('Data invoice'!R928=0,"",'Data invoice'!S928)</f>
        <v/>
      </c>
      <c r="J813" s="367" t="str">
        <f>IF('Data invoice'!S928=0,"",'Data invoice'!T928)</f>
        <v/>
      </c>
    </row>
    <row r="814" spans="1:10" ht="15.75" customHeight="1">
      <c r="A814" s="284" t="str">
        <f>IF('Data invoice'!J929=0,"",'Data invoice'!K929)</f>
        <v/>
      </c>
      <c r="B814" s="284" t="str">
        <f>IF('Data invoice'!K929=0,"",'Data invoice'!L929)</f>
        <v/>
      </c>
      <c r="C814" s="284" t="str">
        <f>IF('Data invoice'!L929=0,"",'Data invoice'!M929)</f>
        <v/>
      </c>
      <c r="D814" s="284" t="str">
        <f>IF('Data invoice'!M929=0,"",'Data invoice'!N929)</f>
        <v/>
      </c>
      <c r="E814" s="284" t="str">
        <f>IF('Data invoice'!N929=0,"",'Data invoice'!O929)</f>
        <v/>
      </c>
      <c r="F814" s="284" t="str">
        <f>IF('Data invoice'!O929=0,"",'Data invoice'!P929)</f>
        <v/>
      </c>
      <c r="G814" s="284" t="str">
        <f>IF('Data invoice'!P929=0,"",'Data invoice'!Q929)</f>
        <v/>
      </c>
      <c r="H814" s="284" t="str">
        <f>IF('Data invoice'!Q929=0,"",'Data invoice'!R929)</f>
        <v/>
      </c>
      <c r="I814" s="320" t="str">
        <f>IF('Data invoice'!R929=0,"",'Data invoice'!S929)</f>
        <v/>
      </c>
      <c r="J814" s="367" t="str">
        <f>IF('Data invoice'!S929=0,"",'Data invoice'!T929)</f>
        <v/>
      </c>
    </row>
    <row r="815" spans="1:10" ht="15.75" customHeight="1">
      <c r="A815" s="284" t="str">
        <f>IF('Data invoice'!J930=0,"",'Data invoice'!K930)</f>
        <v/>
      </c>
      <c r="B815" s="284" t="str">
        <f>IF('Data invoice'!K930=0,"",'Data invoice'!L930)</f>
        <v/>
      </c>
      <c r="C815" s="284" t="str">
        <f>IF('Data invoice'!L930=0,"",'Data invoice'!M930)</f>
        <v/>
      </c>
      <c r="D815" s="284" t="str">
        <f>IF('Data invoice'!M930=0,"",'Data invoice'!N930)</f>
        <v/>
      </c>
      <c r="E815" s="284" t="str">
        <f>IF('Data invoice'!N930=0,"",'Data invoice'!O930)</f>
        <v/>
      </c>
      <c r="F815" s="284" t="str">
        <f>IF('Data invoice'!O930=0,"",'Data invoice'!P930)</f>
        <v/>
      </c>
      <c r="G815" s="284" t="str">
        <f>IF('Data invoice'!P930=0,"",'Data invoice'!Q930)</f>
        <v/>
      </c>
      <c r="H815" s="284" t="str">
        <f>IF('Data invoice'!Q930=0,"",'Data invoice'!R930)</f>
        <v/>
      </c>
      <c r="I815" s="320" t="str">
        <f>IF('Data invoice'!R930=0,"",'Data invoice'!S930)</f>
        <v/>
      </c>
      <c r="J815" s="367" t="str">
        <f>IF('Data invoice'!S930=0,"",'Data invoice'!T930)</f>
        <v/>
      </c>
    </row>
    <row r="816" spans="1:10" ht="15.75" customHeight="1">
      <c r="A816" s="284" t="str">
        <f>IF('Data invoice'!J931=0,"",'Data invoice'!K931)</f>
        <v/>
      </c>
      <c r="B816" s="284" t="str">
        <f>IF('Data invoice'!K931=0,"",'Data invoice'!L931)</f>
        <v/>
      </c>
      <c r="C816" s="284" t="str">
        <f>IF('Data invoice'!L931=0,"",'Data invoice'!M931)</f>
        <v/>
      </c>
      <c r="D816" s="284" t="str">
        <f>IF('Data invoice'!M931=0,"",'Data invoice'!N931)</f>
        <v/>
      </c>
      <c r="E816" s="284" t="str">
        <f>IF('Data invoice'!N931=0,"",'Data invoice'!O931)</f>
        <v/>
      </c>
      <c r="F816" s="284" t="str">
        <f>IF('Data invoice'!O931=0,"",'Data invoice'!P931)</f>
        <v/>
      </c>
      <c r="G816" s="284" t="str">
        <f>IF('Data invoice'!P931=0,"",'Data invoice'!Q931)</f>
        <v/>
      </c>
      <c r="H816" s="284" t="str">
        <f>IF('Data invoice'!Q931=0,"",'Data invoice'!R931)</f>
        <v/>
      </c>
      <c r="I816" s="320" t="str">
        <f>IF('Data invoice'!R931=0,"",'Data invoice'!S931)</f>
        <v/>
      </c>
      <c r="J816" s="367" t="str">
        <f>IF('Data invoice'!S931=0,"",'Data invoice'!T931)</f>
        <v/>
      </c>
    </row>
    <row r="817" spans="1:10" ht="15.75" customHeight="1">
      <c r="A817" s="284" t="str">
        <f>IF('Data invoice'!J932=0,"",'Data invoice'!K932)</f>
        <v/>
      </c>
      <c r="B817" s="284" t="str">
        <f>IF('Data invoice'!K932=0,"",'Data invoice'!L932)</f>
        <v/>
      </c>
      <c r="C817" s="284" t="str">
        <f>IF('Data invoice'!L932=0,"",'Data invoice'!M932)</f>
        <v/>
      </c>
      <c r="D817" s="284" t="str">
        <f>IF('Data invoice'!M932=0,"",'Data invoice'!N932)</f>
        <v/>
      </c>
      <c r="E817" s="284" t="str">
        <f>IF('Data invoice'!N932=0,"",'Data invoice'!O932)</f>
        <v/>
      </c>
      <c r="F817" s="284" t="str">
        <f>IF('Data invoice'!O932=0,"",'Data invoice'!P932)</f>
        <v/>
      </c>
      <c r="G817" s="284" t="str">
        <f>IF('Data invoice'!P932=0,"",'Data invoice'!Q932)</f>
        <v/>
      </c>
      <c r="H817" s="284" t="str">
        <f>IF('Data invoice'!Q932=0,"",'Data invoice'!R932)</f>
        <v/>
      </c>
      <c r="I817" s="320" t="str">
        <f>IF('Data invoice'!R932=0,"",'Data invoice'!S932)</f>
        <v/>
      </c>
      <c r="J817" s="367" t="str">
        <f>IF('Data invoice'!S932=0,"",'Data invoice'!T932)</f>
        <v/>
      </c>
    </row>
    <row r="818" spans="1:10" ht="15.75" customHeight="1">
      <c r="A818" s="284" t="str">
        <f>IF('Data invoice'!J933=0,"",'Data invoice'!K933)</f>
        <v/>
      </c>
      <c r="B818" s="284" t="str">
        <f>IF('Data invoice'!K933=0,"",'Data invoice'!L933)</f>
        <v/>
      </c>
      <c r="C818" s="284" t="str">
        <f>IF('Data invoice'!L933=0,"",'Data invoice'!M933)</f>
        <v/>
      </c>
      <c r="D818" s="284" t="str">
        <f>IF('Data invoice'!M933=0,"",'Data invoice'!N933)</f>
        <v/>
      </c>
      <c r="E818" s="284" t="str">
        <f>IF('Data invoice'!N933=0,"",'Data invoice'!O933)</f>
        <v/>
      </c>
      <c r="F818" s="284" t="str">
        <f>IF('Data invoice'!O933=0,"",'Data invoice'!P933)</f>
        <v/>
      </c>
      <c r="G818" s="284" t="str">
        <f>IF('Data invoice'!P933=0,"",'Data invoice'!Q933)</f>
        <v/>
      </c>
      <c r="H818" s="284" t="str">
        <f>IF('Data invoice'!Q933=0,"",'Data invoice'!R933)</f>
        <v/>
      </c>
      <c r="I818" s="320" t="str">
        <f>IF('Data invoice'!R933=0,"",'Data invoice'!S933)</f>
        <v/>
      </c>
      <c r="J818" s="367" t="str">
        <f>IF('Data invoice'!S933=0,"",'Data invoice'!T933)</f>
        <v/>
      </c>
    </row>
    <row r="819" spans="1:10" ht="15.75" customHeight="1">
      <c r="A819" s="284" t="str">
        <f>IF('Data invoice'!J934=0,"",'Data invoice'!K934)</f>
        <v/>
      </c>
      <c r="B819" s="284" t="str">
        <f>IF('Data invoice'!K934=0,"",'Data invoice'!L934)</f>
        <v/>
      </c>
      <c r="C819" s="284" t="str">
        <f>IF('Data invoice'!L934=0,"",'Data invoice'!M934)</f>
        <v/>
      </c>
      <c r="D819" s="284" t="str">
        <f>IF('Data invoice'!M934=0,"",'Data invoice'!N934)</f>
        <v/>
      </c>
      <c r="E819" s="284" t="str">
        <f>IF('Data invoice'!N934=0,"",'Data invoice'!O934)</f>
        <v/>
      </c>
      <c r="F819" s="284" t="str">
        <f>IF('Data invoice'!O934=0,"",'Data invoice'!P934)</f>
        <v/>
      </c>
      <c r="G819" s="284" t="str">
        <f>IF('Data invoice'!P934=0,"",'Data invoice'!Q934)</f>
        <v/>
      </c>
      <c r="H819" s="284" t="str">
        <f>IF('Data invoice'!Q934=0,"",'Data invoice'!R934)</f>
        <v/>
      </c>
      <c r="I819" s="320" t="str">
        <f>IF('Data invoice'!R934=0,"",'Data invoice'!S934)</f>
        <v/>
      </c>
      <c r="J819" s="367" t="str">
        <f>IF('Data invoice'!S934=0,"",'Data invoice'!T934)</f>
        <v/>
      </c>
    </row>
    <row r="820" spans="1:10" ht="15.75" customHeight="1">
      <c r="A820" s="284" t="str">
        <f>IF('Data invoice'!J935=0,"",'Data invoice'!K935)</f>
        <v/>
      </c>
      <c r="B820" s="284" t="str">
        <f>IF('Data invoice'!K935=0,"",'Data invoice'!L935)</f>
        <v/>
      </c>
      <c r="C820" s="284" t="str">
        <f>IF('Data invoice'!L935=0,"",'Data invoice'!M935)</f>
        <v/>
      </c>
      <c r="D820" s="284" t="str">
        <f>IF('Data invoice'!M935=0,"",'Data invoice'!N935)</f>
        <v/>
      </c>
      <c r="E820" s="284" t="str">
        <f>IF('Data invoice'!N935=0,"",'Data invoice'!O935)</f>
        <v/>
      </c>
      <c r="F820" s="284" t="str">
        <f>IF('Data invoice'!O935=0,"",'Data invoice'!P935)</f>
        <v/>
      </c>
      <c r="G820" s="284" t="str">
        <f>IF('Data invoice'!P935=0,"",'Data invoice'!Q935)</f>
        <v/>
      </c>
      <c r="H820" s="284" t="str">
        <f>IF('Data invoice'!Q935=0,"",'Data invoice'!R935)</f>
        <v/>
      </c>
      <c r="I820" s="320" t="str">
        <f>IF('Data invoice'!R935=0,"",'Data invoice'!S935)</f>
        <v/>
      </c>
      <c r="J820" s="367" t="str">
        <f>IF('Data invoice'!S935=0,"",'Data invoice'!T935)</f>
        <v/>
      </c>
    </row>
    <row r="821" spans="1:10" ht="15.75" customHeight="1">
      <c r="A821" s="284" t="str">
        <f>IF('Data invoice'!J936=0,"",'Data invoice'!K936)</f>
        <v/>
      </c>
      <c r="B821" s="284" t="str">
        <f>IF('Data invoice'!K936=0,"",'Data invoice'!L936)</f>
        <v/>
      </c>
      <c r="C821" s="284" t="str">
        <f>IF('Data invoice'!L936=0,"",'Data invoice'!M936)</f>
        <v/>
      </c>
      <c r="D821" s="284" t="str">
        <f>IF('Data invoice'!M936=0,"",'Data invoice'!N936)</f>
        <v/>
      </c>
      <c r="E821" s="284" t="str">
        <f>IF('Data invoice'!N936=0,"",'Data invoice'!O936)</f>
        <v/>
      </c>
      <c r="F821" s="284" t="str">
        <f>IF('Data invoice'!O936=0,"",'Data invoice'!P936)</f>
        <v/>
      </c>
      <c r="G821" s="284" t="str">
        <f>IF('Data invoice'!P936=0,"",'Data invoice'!Q936)</f>
        <v/>
      </c>
      <c r="H821" s="284" t="str">
        <f>IF('Data invoice'!Q936=0,"",'Data invoice'!R936)</f>
        <v/>
      </c>
      <c r="I821" s="320" t="str">
        <f>IF('Data invoice'!R936=0,"",'Data invoice'!S936)</f>
        <v/>
      </c>
      <c r="J821" s="367" t="str">
        <f>IF('Data invoice'!S936=0,"",'Data invoice'!T936)</f>
        <v/>
      </c>
    </row>
    <row r="822" spans="1:10" ht="15.75" customHeight="1">
      <c r="A822" s="284" t="str">
        <f>IF('Data invoice'!J937=0,"",'Data invoice'!K937)</f>
        <v/>
      </c>
      <c r="B822" s="284" t="str">
        <f>IF('Data invoice'!K937=0,"",'Data invoice'!L937)</f>
        <v/>
      </c>
      <c r="C822" s="284" t="str">
        <f>IF('Data invoice'!L937=0,"",'Data invoice'!M937)</f>
        <v/>
      </c>
      <c r="D822" s="284" t="str">
        <f>IF('Data invoice'!M937=0,"",'Data invoice'!N937)</f>
        <v/>
      </c>
      <c r="E822" s="284" t="str">
        <f>IF('Data invoice'!N937=0,"",'Data invoice'!O937)</f>
        <v/>
      </c>
      <c r="F822" s="284" t="str">
        <f>IF('Data invoice'!O937=0,"",'Data invoice'!P937)</f>
        <v/>
      </c>
      <c r="G822" s="284" t="str">
        <f>IF('Data invoice'!P937=0,"",'Data invoice'!Q937)</f>
        <v/>
      </c>
      <c r="H822" s="284" t="str">
        <f>IF('Data invoice'!Q937=0,"",'Data invoice'!R937)</f>
        <v/>
      </c>
      <c r="I822" s="320" t="str">
        <f>IF('Data invoice'!R937=0,"",'Data invoice'!S937)</f>
        <v/>
      </c>
      <c r="J822" s="367" t="str">
        <f>IF('Data invoice'!S937=0,"",'Data invoice'!T937)</f>
        <v/>
      </c>
    </row>
    <row r="823" spans="1:10" ht="15.75" customHeight="1">
      <c r="A823" s="284" t="str">
        <f>IF('Data invoice'!J938=0,"",'Data invoice'!K938)</f>
        <v/>
      </c>
      <c r="B823" s="284" t="str">
        <f>IF('Data invoice'!K938=0,"",'Data invoice'!L938)</f>
        <v/>
      </c>
      <c r="C823" s="284" t="str">
        <f>IF('Data invoice'!L938=0,"",'Data invoice'!M938)</f>
        <v/>
      </c>
      <c r="D823" s="284" t="str">
        <f>IF('Data invoice'!M938=0,"",'Data invoice'!N938)</f>
        <v/>
      </c>
      <c r="E823" s="284" t="str">
        <f>IF('Data invoice'!N938=0,"",'Data invoice'!O938)</f>
        <v/>
      </c>
      <c r="F823" s="284" t="str">
        <f>IF('Data invoice'!O938=0,"",'Data invoice'!P938)</f>
        <v/>
      </c>
      <c r="G823" s="284" t="str">
        <f>IF('Data invoice'!P938=0,"",'Data invoice'!Q938)</f>
        <v/>
      </c>
      <c r="H823" s="284" t="str">
        <f>IF('Data invoice'!Q938=0,"",'Data invoice'!R938)</f>
        <v/>
      </c>
      <c r="I823" s="320" t="str">
        <f>IF('Data invoice'!R938=0,"",'Data invoice'!S938)</f>
        <v/>
      </c>
      <c r="J823" s="367" t="str">
        <f>IF('Data invoice'!S938=0,"",'Data invoice'!T938)</f>
        <v/>
      </c>
    </row>
    <row r="824" spans="1:10" ht="15.75" customHeight="1">
      <c r="A824" s="284" t="str">
        <f>IF('Data invoice'!J939=0,"",'Data invoice'!K939)</f>
        <v/>
      </c>
      <c r="B824" s="284" t="str">
        <f>IF('Data invoice'!K939=0,"",'Data invoice'!L939)</f>
        <v/>
      </c>
      <c r="C824" s="284" t="str">
        <f>IF('Data invoice'!L939=0,"",'Data invoice'!M939)</f>
        <v/>
      </c>
      <c r="D824" s="284" t="str">
        <f>IF('Data invoice'!M939=0,"",'Data invoice'!N939)</f>
        <v/>
      </c>
      <c r="E824" s="284" t="str">
        <f>IF('Data invoice'!N939=0,"",'Data invoice'!O939)</f>
        <v/>
      </c>
      <c r="F824" s="284" t="str">
        <f>IF('Data invoice'!O939=0,"",'Data invoice'!P939)</f>
        <v/>
      </c>
      <c r="G824" s="284" t="str">
        <f>IF('Data invoice'!P939=0,"",'Data invoice'!Q939)</f>
        <v/>
      </c>
      <c r="H824" s="284" t="str">
        <f>IF('Data invoice'!Q939=0,"",'Data invoice'!R939)</f>
        <v/>
      </c>
      <c r="I824" s="320" t="str">
        <f>IF('Data invoice'!R939=0,"",'Data invoice'!S939)</f>
        <v/>
      </c>
      <c r="J824" s="367" t="str">
        <f>IF('Data invoice'!S939=0,"",'Data invoice'!T939)</f>
        <v/>
      </c>
    </row>
    <row r="825" spans="1:10" ht="15.75" customHeight="1">
      <c r="A825" s="284" t="str">
        <f>IF('Data invoice'!J940=0,"",'Data invoice'!K940)</f>
        <v/>
      </c>
      <c r="B825" s="284" t="str">
        <f>IF('Data invoice'!K940=0,"",'Data invoice'!L940)</f>
        <v/>
      </c>
      <c r="C825" s="284" t="str">
        <f>IF('Data invoice'!L940=0,"",'Data invoice'!M940)</f>
        <v/>
      </c>
      <c r="D825" s="284" t="str">
        <f>IF('Data invoice'!M940=0,"",'Data invoice'!N940)</f>
        <v/>
      </c>
      <c r="E825" s="284" t="str">
        <f>IF('Data invoice'!N940=0,"",'Data invoice'!O940)</f>
        <v/>
      </c>
      <c r="F825" s="284" t="str">
        <f>IF('Data invoice'!O940=0,"",'Data invoice'!P940)</f>
        <v/>
      </c>
      <c r="G825" s="284" t="str">
        <f>IF('Data invoice'!P940=0,"",'Data invoice'!Q940)</f>
        <v/>
      </c>
      <c r="H825" s="284" t="str">
        <f>IF('Data invoice'!Q940=0,"",'Data invoice'!R940)</f>
        <v/>
      </c>
      <c r="I825" s="320" t="str">
        <f>IF('Data invoice'!R940=0,"",'Data invoice'!S940)</f>
        <v/>
      </c>
      <c r="J825" s="367" t="str">
        <f>IF('Data invoice'!S940=0,"",'Data invoice'!T940)</f>
        <v/>
      </c>
    </row>
    <row r="826" spans="1:10" ht="15.75" customHeight="1">
      <c r="A826" s="284" t="str">
        <f>IF('Data invoice'!J941=0,"",'Data invoice'!K941)</f>
        <v/>
      </c>
      <c r="B826" s="284" t="str">
        <f>IF('Data invoice'!K941=0,"",'Data invoice'!L941)</f>
        <v/>
      </c>
      <c r="C826" s="284" t="str">
        <f>IF('Data invoice'!L941=0,"",'Data invoice'!M941)</f>
        <v/>
      </c>
      <c r="D826" s="284" t="str">
        <f>IF('Data invoice'!M941=0,"",'Data invoice'!N941)</f>
        <v/>
      </c>
      <c r="E826" s="284" t="str">
        <f>IF('Data invoice'!N941=0,"",'Data invoice'!O941)</f>
        <v/>
      </c>
      <c r="F826" s="284" t="str">
        <f>IF('Data invoice'!O941=0,"",'Data invoice'!P941)</f>
        <v/>
      </c>
      <c r="G826" s="284" t="str">
        <f>IF('Data invoice'!P941=0,"",'Data invoice'!Q941)</f>
        <v/>
      </c>
      <c r="H826" s="284" t="str">
        <f>IF('Data invoice'!Q941=0,"",'Data invoice'!R941)</f>
        <v/>
      </c>
      <c r="I826" s="320" t="str">
        <f>IF('Data invoice'!R941=0,"",'Data invoice'!S941)</f>
        <v/>
      </c>
      <c r="J826" s="367" t="str">
        <f>IF('Data invoice'!S941=0,"",'Data invoice'!T941)</f>
        <v/>
      </c>
    </row>
    <row r="827" spans="1:10" ht="15.75" customHeight="1">
      <c r="A827" s="284" t="str">
        <f>IF('Data invoice'!J942=0,"",'Data invoice'!K942)</f>
        <v/>
      </c>
      <c r="B827" s="284" t="str">
        <f>IF('Data invoice'!K942=0,"",'Data invoice'!L942)</f>
        <v/>
      </c>
      <c r="C827" s="284" t="str">
        <f>IF('Data invoice'!L942=0,"",'Data invoice'!M942)</f>
        <v/>
      </c>
      <c r="D827" s="284" t="str">
        <f>IF('Data invoice'!M942=0,"",'Data invoice'!N942)</f>
        <v/>
      </c>
      <c r="E827" s="284" t="str">
        <f>IF('Data invoice'!N942=0,"",'Data invoice'!O942)</f>
        <v/>
      </c>
      <c r="F827" s="284" t="str">
        <f>IF('Data invoice'!O942=0,"",'Data invoice'!P942)</f>
        <v/>
      </c>
      <c r="G827" s="284" t="str">
        <f>IF('Data invoice'!P942=0,"",'Data invoice'!Q942)</f>
        <v/>
      </c>
      <c r="H827" s="284" t="str">
        <f>IF('Data invoice'!Q942=0,"",'Data invoice'!R942)</f>
        <v/>
      </c>
      <c r="I827" s="320" t="str">
        <f>IF('Data invoice'!R942=0,"",'Data invoice'!S942)</f>
        <v/>
      </c>
      <c r="J827" s="367" t="str">
        <f>IF('Data invoice'!S942=0,"",'Data invoice'!T942)</f>
        <v/>
      </c>
    </row>
    <row r="828" spans="1:10" ht="15.75" customHeight="1">
      <c r="A828" s="284" t="str">
        <f>IF('Data invoice'!J943=0,"",'Data invoice'!K943)</f>
        <v/>
      </c>
      <c r="B828" s="284" t="str">
        <f>IF('Data invoice'!K943=0,"",'Data invoice'!L943)</f>
        <v/>
      </c>
      <c r="C828" s="284" t="str">
        <f>IF('Data invoice'!L943=0,"",'Data invoice'!M943)</f>
        <v/>
      </c>
      <c r="D828" s="284" t="str">
        <f>IF('Data invoice'!M943=0,"",'Data invoice'!N943)</f>
        <v/>
      </c>
      <c r="E828" s="284" t="str">
        <f>IF('Data invoice'!N943=0,"",'Data invoice'!O943)</f>
        <v/>
      </c>
      <c r="F828" s="284" t="str">
        <f>IF('Data invoice'!O943=0,"",'Data invoice'!P943)</f>
        <v/>
      </c>
      <c r="G828" s="284" t="str">
        <f>IF('Data invoice'!P943=0,"",'Data invoice'!Q943)</f>
        <v/>
      </c>
      <c r="H828" s="284" t="str">
        <f>IF('Data invoice'!Q943=0,"",'Data invoice'!R943)</f>
        <v/>
      </c>
      <c r="I828" s="320" t="str">
        <f>IF('Data invoice'!R943=0,"",'Data invoice'!S943)</f>
        <v/>
      </c>
      <c r="J828" s="367" t="str">
        <f>IF('Data invoice'!S943=0,"",'Data invoice'!T943)</f>
        <v/>
      </c>
    </row>
    <row r="829" spans="1:10" ht="15.75" customHeight="1">
      <c r="A829" s="284" t="str">
        <f>IF('Data invoice'!J944=0,"",'Data invoice'!K944)</f>
        <v/>
      </c>
      <c r="B829" s="284" t="str">
        <f>IF('Data invoice'!K944=0,"",'Data invoice'!L944)</f>
        <v/>
      </c>
      <c r="C829" s="284" t="str">
        <f>IF('Data invoice'!L944=0,"",'Data invoice'!M944)</f>
        <v/>
      </c>
      <c r="D829" s="284" t="str">
        <f>IF('Data invoice'!M944=0,"",'Data invoice'!N944)</f>
        <v/>
      </c>
      <c r="E829" s="284" t="str">
        <f>IF('Data invoice'!N944=0,"",'Data invoice'!O944)</f>
        <v/>
      </c>
      <c r="F829" s="284" t="str">
        <f>IF('Data invoice'!O944=0,"",'Data invoice'!P944)</f>
        <v/>
      </c>
      <c r="G829" s="284" t="str">
        <f>IF('Data invoice'!P944=0,"",'Data invoice'!Q944)</f>
        <v/>
      </c>
      <c r="H829" s="284" t="str">
        <f>IF('Data invoice'!Q944=0,"",'Data invoice'!R944)</f>
        <v/>
      </c>
      <c r="I829" s="320" t="str">
        <f>IF('Data invoice'!R944=0,"",'Data invoice'!S944)</f>
        <v/>
      </c>
      <c r="J829" s="367" t="str">
        <f>IF('Data invoice'!S944=0,"",'Data invoice'!T944)</f>
        <v/>
      </c>
    </row>
    <row r="830" spans="1:10" ht="15.75" customHeight="1">
      <c r="A830" s="284" t="str">
        <f>IF('Data invoice'!J945=0,"",'Data invoice'!K945)</f>
        <v/>
      </c>
      <c r="B830" s="284" t="str">
        <f>IF('Data invoice'!K945=0,"",'Data invoice'!L945)</f>
        <v/>
      </c>
      <c r="C830" s="284" t="str">
        <f>IF('Data invoice'!L945=0,"",'Data invoice'!M945)</f>
        <v/>
      </c>
      <c r="D830" s="284" t="str">
        <f>IF('Data invoice'!M945=0,"",'Data invoice'!N945)</f>
        <v/>
      </c>
      <c r="E830" s="284" t="str">
        <f>IF('Data invoice'!N945=0,"",'Data invoice'!O945)</f>
        <v/>
      </c>
      <c r="F830" s="284" t="str">
        <f>IF('Data invoice'!O945=0,"",'Data invoice'!P945)</f>
        <v/>
      </c>
      <c r="G830" s="284" t="str">
        <f>IF('Data invoice'!P945=0,"",'Data invoice'!Q945)</f>
        <v/>
      </c>
      <c r="H830" s="284" t="str">
        <f>IF('Data invoice'!Q945=0,"",'Data invoice'!R945)</f>
        <v/>
      </c>
      <c r="I830" s="320" t="str">
        <f>IF('Data invoice'!R945=0,"",'Data invoice'!S945)</f>
        <v/>
      </c>
      <c r="J830" s="367" t="str">
        <f>IF('Data invoice'!S945=0,"",'Data invoice'!T945)</f>
        <v/>
      </c>
    </row>
    <row r="831" spans="1:10" ht="15.75" customHeight="1">
      <c r="A831" s="284" t="str">
        <f>IF('Data invoice'!J946=0,"",'Data invoice'!K946)</f>
        <v/>
      </c>
      <c r="B831" s="284" t="str">
        <f>IF('Data invoice'!K946=0,"",'Data invoice'!L946)</f>
        <v/>
      </c>
      <c r="C831" s="284" t="str">
        <f>IF('Data invoice'!L946=0,"",'Data invoice'!M946)</f>
        <v/>
      </c>
      <c r="D831" s="284" t="str">
        <f>IF('Data invoice'!M946=0,"",'Data invoice'!N946)</f>
        <v/>
      </c>
      <c r="E831" s="284" t="str">
        <f>IF('Data invoice'!N946=0,"",'Data invoice'!O946)</f>
        <v/>
      </c>
      <c r="F831" s="284" t="str">
        <f>IF('Data invoice'!O946=0,"",'Data invoice'!P946)</f>
        <v/>
      </c>
      <c r="G831" s="284" t="str">
        <f>IF('Data invoice'!P946=0,"",'Data invoice'!Q946)</f>
        <v/>
      </c>
      <c r="H831" s="284" t="str">
        <f>IF('Data invoice'!Q946=0,"",'Data invoice'!R946)</f>
        <v/>
      </c>
      <c r="I831" s="320" t="str">
        <f>IF('Data invoice'!R946=0,"",'Data invoice'!S946)</f>
        <v/>
      </c>
      <c r="J831" s="367" t="str">
        <f>IF('Data invoice'!S946=0,"",'Data invoice'!T946)</f>
        <v/>
      </c>
    </row>
    <row r="832" spans="1:10" ht="15.75" customHeight="1">
      <c r="A832" s="284" t="str">
        <f>IF('Data invoice'!J947=0,"",'Data invoice'!K947)</f>
        <v/>
      </c>
      <c r="B832" s="284" t="str">
        <f>IF('Data invoice'!K947=0,"",'Data invoice'!L947)</f>
        <v/>
      </c>
      <c r="C832" s="284" t="str">
        <f>IF('Data invoice'!L947=0,"",'Data invoice'!M947)</f>
        <v/>
      </c>
      <c r="D832" s="284" t="str">
        <f>IF('Data invoice'!M947=0,"",'Data invoice'!N947)</f>
        <v/>
      </c>
      <c r="E832" s="284" t="str">
        <f>IF('Data invoice'!N947=0,"",'Data invoice'!O947)</f>
        <v/>
      </c>
      <c r="F832" s="284" t="str">
        <f>IF('Data invoice'!O947=0,"",'Data invoice'!P947)</f>
        <v/>
      </c>
      <c r="G832" s="284" t="str">
        <f>IF('Data invoice'!P947=0,"",'Data invoice'!Q947)</f>
        <v/>
      </c>
      <c r="H832" s="284" t="str">
        <f>IF('Data invoice'!Q947=0,"",'Data invoice'!R947)</f>
        <v/>
      </c>
      <c r="I832" s="320" t="str">
        <f>IF('Data invoice'!R947=0,"",'Data invoice'!S947)</f>
        <v/>
      </c>
      <c r="J832" s="367" t="str">
        <f>IF('Data invoice'!S947=0,"",'Data invoice'!T947)</f>
        <v/>
      </c>
    </row>
    <row r="833" spans="1:10" ht="15.75" customHeight="1">
      <c r="A833" s="284" t="str">
        <f>IF('Data invoice'!J948=0,"",'Data invoice'!K948)</f>
        <v/>
      </c>
      <c r="B833" s="284" t="str">
        <f>IF('Data invoice'!K948=0,"",'Data invoice'!L948)</f>
        <v/>
      </c>
      <c r="C833" s="284" t="str">
        <f>IF('Data invoice'!L948=0,"",'Data invoice'!M948)</f>
        <v/>
      </c>
      <c r="D833" s="284" t="str">
        <f>IF('Data invoice'!M948=0,"",'Data invoice'!N948)</f>
        <v/>
      </c>
      <c r="E833" s="284" t="str">
        <f>IF('Data invoice'!N948=0,"",'Data invoice'!O948)</f>
        <v/>
      </c>
      <c r="F833" s="284" t="str">
        <f>IF('Data invoice'!O948=0,"",'Data invoice'!P948)</f>
        <v/>
      </c>
      <c r="G833" s="284" t="str">
        <f>IF('Data invoice'!P948=0,"",'Data invoice'!Q948)</f>
        <v/>
      </c>
      <c r="H833" s="284" t="str">
        <f>IF('Data invoice'!Q948=0,"",'Data invoice'!R948)</f>
        <v/>
      </c>
      <c r="I833" s="320" t="str">
        <f>IF('Data invoice'!R948=0,"",'Data invoice'!S948)</f>
        <v/>
      </c>
      <c r="J833" s="367" t="str">
        <f>IF('Data invoice'!S948=0,"",'Data invoice'!T948)</f>
        <v/>
      </c>
    </row>
    <row r="834" spans="1:10" ht="15.75" customHeight="1">
      <c r="A834" s="284" t="str">
        <f>IF('Data invoice'!J949=0,"",'Data invoice'!K949)</f>
        <v/>
      </c>
      <c r="B834" s="284" t="str">
        <f>IF('Data invoice'!K949=0,"",'Data invoice'!L949)</f>
        <v/>
      </c>
      <c r="C834" s="284" t="str">
        <f>IF('Data invoice'!L949=0,"",'Data invoice'!M949)</f>
        <v/>
      </c>
      <c r="D834" s="284" t="str">
        <f>IF('Data invoice'!M949=0,"",'Data invoice'!N949)</f>
        <v/>
      </c>
      <c r="E834" s="284" t="str">
        <f>IF('Data invoice'!N949=0,"",'Data invoice'!O949)</f>
        <v/>
      </c>
      <c r="F834" s="284" t="str">
        <f>IF('Data invoice'!O949=0,"",'Data invoice'!P949)</f>
        <v/>
      </c>
      <c r="G834" s="284" t="str">
        <f>IF('Data invoice'!P949=0,"",'Data invoice'!Q949)</f>
        <v/>
      </c>
      <c r="H834" s="284" t="str">
        <f>IF('Data invoice'!Q949=0,"",'Data invoice'!R949)</f>
        <v/>
      </c>
      <c r="I834" s="320" t="str">
        <f>IF('Data invoice'!R949=0,"",'Data invoice'!S949)</f>
        <v/>
      </c>
      <c r="J834" s="367" t="str">
        <f>IF('Data invoice'!S949=0,"",'Data invoice'!T949)</f>
        <v/>
      </c>
    </row>
    <row r="835" spans="1:10" ht="15.75" customHeight="1">
      <c r="A835" s="284" t="str">
        <f>IF('Data invoice'!J950=0,"",'Data invoice'!K950)</f>
        <v/>
      </c>
      <c r="B835" s="284" t="str">
        <f>IF('Data invoice'!K950=0,"",'Data invoice'!L950)</f>
        <v/>
      </c>
      <c r="C835" s="284" t="str">
        <f>IF('Data invoice'!L950=0,"",'Data invoice'!M950)</f>
        <v/>
      </c>
      <c r="D835" s="284" t="str">
        <f>IF('Data invoice'!M950=0,"",'Data invoice'!N950)</f>
        <v/>
      </c>
      <c r="E835" s="284" t="str">
        <f>IF('Data invoice'!N950=0,"",'Data invoice'!O950)</f>
        <v/>
      </c>
      <c r="F835" s="284" t="str">
        <f>IF('Data invoice'!O950=0,"",'Data invoice'!P950)</f>
        <v/>
      </c>
      <c r="G835" s="284" t="str">
        <f>IF('Data invoice'!P950=0,"",'Data invoice'!Q950)</f>
        <v/>
      </c>
      <c r="H835" s="284" t="str">
        <f>IF('Data invoice'!Q950=0,"",'Data invoice'!R950)</f>
        <v/>
      </c>
      <c r="I835" s="320" t="str">
        <f>IF('Data invoice'!R950=0,"",'Data invoice'!S950)</f>
        <v/>
      </c>
      <c r="J835" s="367" t="str">
        <f>IF('Data invoice'!S950=0,"",'Data invoice'!T950)</f>
        <v/>
      </c>
    </row>
    <row r="836" spans="1:10" ht="15.75" customHeight="1">
      <c r="A836" s="284" t="str">
        <f>IF('Data invoice'!J951=0,"",'Data invoice'!K951)</f>
        <v/>
      </c>
      <c r="B836" s="284" t="str">
        <f>IF('Data invoice'!K951=0,"",'Data invoice'!L951)</f>
        <v/>
      </c>
      <c r="C836" s="284" t="str">
        <f>IF('Data invoice'!L951=0,"",'Data invoice'!M951)</f>
        <v/>
      </c>
      <c r="D836" s="284" t="str">
        <f>IF('Data invoice'!M951=0,"",'Data invoice'!N951)</f>
        <v/>
      </c>
      <c r="E836" s="284" t="str">
        <f>IF('Data invoice'!N951=0,"",'Data invoice'!O951)</f>
        <v/>
      </c>
      <c r="F836" s="284" t="str">
        <f>IF('Data invoice'!O951=0,"",'Data invoice'!P951)</f>
        <v/>
      </c>
      <c r="G836" s="284" t="str">
        <f>IF('Data invoice'!P951=0,"",'Data invoice'!Q951)</f>
        <v/>
      </c>
      <c r="H836" s="284" t="str">
        <f>IF('Data invoice'!Q951=0,"",'Data invoice'!R951)</f>
        <v/>
      </c>
      <c r="I836" s="320" t="str">
        <f>IF('Data invoice'!R951=0,"",'Data invoice'!S951)</f>
        <v/>
      </c>
      <c r="J836" s="367" t="str">
        <f>IF('Data invoice'!S951=0,"",'Data invoice'!T951)</f>
        <v/>
      </c>
    </row>
    <row r="837" spans="1:10" ht="15.75" customHeight="1">
      <c r="A837" s="284" t="str">
        <f>IF('Data invoice'!J952=0,"",'Data invoice'!K952)</f>
        <v/>
      </c>
      <c r="B837" s="284" t="str">
        <f>IF('Data invoice'!K952=0,"",'Data invoice'!L952)</f>
        <v/>
      </c>
      <c r="C837" s="284" t="str">
        <f>IF('Data invoice'!L952=0,"",'Data invoice'!M952)</f>
        <v/>
      </c>
      <c r="D837" s="284" t="str">
        <f>IF('Data invoice'!M952=0,"",'Data invoice'!N952)</f>
        <v/>
      </c>
      <c r="E837" s="284" t="str">
        <f>IF('Data invoice'!N952=0,"",'Data invoice'!O952)</f>
        <v/>
      </c>
      <c r="F837" s="284" t="str">
        <f>IF('Data invoice'!O952=0,"",'Data invoice'!P952)</f>
        <v/>
      </c>
      <c r="G837" s="284" t="str">
        <f>IF('Data invoice'!P952=0,"",'Data invoice'!Q952)</f>
        <v/>
      </c>
      <c r="H837" s="284" t="str">
        <f>IF('Data invoice'!Q952=0,"",'Data invoice'!R952)</f>
        <v/>
      </c>
      <c r="I837" s="320" t="str">
        <f>IF('Data invoice'!R952=0,"",'Data invoice'!S952)</f>
        <v/>
      </c>
      <c r="J837" s="367" t="str">
        <f>IF('Data invoice'!S952=0,"",'Data invoice'!T952)</f>
        <v/>
      </c>
    </row>
    <row r="838" spans="1:10" ht="15.75" customHeight="1">
      <c r="A838" s="284" t="str">
        <f>IF('Data invoice'!J953=0,"",'Data invoice'!K953)</f>
        <v/>
      </c>
      <c r="B838" s="284" t="str">
        <f>IF('Data invoice'!K953=0,"",'Data invoice'!L953)</f>
        <v/>
      </c>
      <c r="C838" s="284" t="str">
        <f>IF('Data invoice'!L953=0,"",'Data invoice'!M953)</f>
        <v/>
      </c>
      <c r="D838" s="284" t="str">
        <f>IF('Data invoice'!M953=0,"",'Data invoice'!N953)</f>
        <v/>
      </c>
      <c r="E838" s="284" t="str">
        <f>IF('Data invoice'!N953=0,"",'Data invoice'!O953)</f>
        <v/>
      </c>
      <c r="F838" s="284" t="str">
        <f>IF('Data invoice'!O953=0,"",'Data invoice'!P953)</f>
        <v/>
      </c>
      <c r="G838" s="284" t="str">
        <f>IF('Data invoice'!P953=0,"",'Data invoice'!Q953)</f>
        <v/>
      </c>
      <c r="H838" s="284" t="str">
        <f>IF('Data invoice'!Q953=0,"",'Data invoice'!R953)</f>
        <v/>
      </c>
      <c r="I838" s="320" t="str">
        <f>IF('Data invoice'!R953=0,"",'Data invoice'!S953)</f>
        <v/>
      </c>
      <c r="J838" s="367" t="str">
        <f>IF('Data invoice'!S953=0,"",'Data invoice'!T953)</f>
        <v/>
      </c>
    </row>
    <row r="839" spans="1:10" ht="15.75" customHeight="1">
      <c r="A839" s="284" t="str">
        <f>IF('Data invoice'!J954=0,"",'Data invoice'!K954)</f>
        <v/>
      </c>
      <c r="B839" s="284" t="str">
        <f>IF('Data invoice'!K954=0,"",'Data invoice'!L954)</f>
        <v/>
      </c>
      <c r="C839" s="284" t="str">
        <f>IF('Data invoice'!L954=0,"",'Data invoice'!M954)</f>
        <v/>
      </c>
      <c r="D839" s="284" t="str">
        <f>IF('Data invoice'!M954=0,"",'Data invoice'!N954)</f>
        <v/>
      </c>
      <c r="E839" s="284" t="str">
        <f>IF('Data invoice'!N954=0,"",'Data invoice'!O954)</f>
        <v/>
      </c>
      <c r="F839" s="284" t="str">
        <f>IF('Data invoice'!O954=0,"",'Data invoice'!P954)</f>
        <v/>
      </c>
      <c r="G839" s="284" t="str">
        <f>IF('Data invoice'!P954=0,"",'Data invoice'!Q954)</f>
        <v/>
      </c>
      <c r="H839" s="284" t="str">
        <f>IF('Data invoice'!Q954=0,"",'Data invoice'!R954)</f>
        <v/>
      </c>
      <c r="I839" s="320" t="str">
        <f>IF('Data invoice'!R954=0,"",'Data invoice'!S954)</f>
        <v/>
      </c>
      <c r="J839" s="367" t="str">
        <f>IF('Data invoice'!S954=0,"",'Data invoice'!T954)</f>
        <v/>
      </c>
    </row>
    <row r="840" spans="1:10" ht="15.75" customHeight="1">
      <c r="A840" s="284" t="str">
        <f>IF('Data invoice'!J955=0,"",'Data invoice'!K955)</f>
        <v/>
      </c>
      <c r="B840" s="284" t="str">
        <f>IF('Data invoice'!K955=0,"",'Data invoice'!L955)</f>
        <v/>
      </c>
      <c r="C840" s="284" t="str">
        <f>IF('Data invoice'!L955=0,"",'Data invoice'!M955)</f>
        <v/>
      </c>
      <c r="D840" s="284" t="str">
        <f>IF('Data invoice'!M955=0,"",'Data invoice'!N955)</f>
        <v/>
      </c>
      <c r="E840" s="284" t="str">
        <f>IF('Data invoice'!N955=0,"",'Data invoice'!O955)</f>
        <v/>
      </c>
      <c r="F840" s="284" t="str">
        <f>IF('Data invoice'!O955=0,"",'Data invoice'!P955)</f>
        <v/>
      </c>
      <c r="G840" s="284" t="str">
        <f>IF('Data invoice'!P955=0,"",'Data invoice'!Q955)</f>
        <v/>
      </c>
      <c r="H840" s="284" t="str">
        <f>IF('Data invoice'!Q955=0,"",'Data invoice'!R955)</f>
        <v/>
      </c>
      <c r="I840" s="320" t="str">
        <f>IF('Data invoice'!R955=0,"",'Data invoice'!S955)</f>
        <v/>
      </c>
      <c r="J840" s="367" t="str">
        <f>IF('Data invoice'!S955=0,"",'Data invoice'!T955)</f>
        <v/>
      </c>
    </row>
    <row r="841" spans="1:10" ht="15.75" customHeight="1">
      <c r="A841" s="284" t="str">
        <f>IF('Data invoice'!J956=0,"",'Data invoice'!K956)</f>
        <v/>
      </c>
      <c r="B841" s="284" t="str">
        <f>IF('Data invoice'!K956=0,"",'Data invoice'!L956)</f>
        <v/>
      </c>
      <c r="C841" s="284" t="str">
        <f>IF('Data invoice'!L956=0,"",'Data invoice'!M956)</f>
        <v/>
      </c>
      <c r="D841" s="284" t="str">
        <f>IF('Data invoice'!M956=0,"",'Data invoice'!N956)</f>
        <v/>
      </c>
      <c r="E841" s="284" t="str">
        <f>IF('Data invoice'!N956=0,"",'Data invoice'!O956)</f>
        <v/>
      </c>
      <c r="F841" s="284" t="str">
        <f>IF('Data invoice'!O956=0,"",'Data invoice'!P956)</f>
        <v/>
      </c>
      <c r="G841" s="284" t="str">
        <f>IF('Data invoice'!P956=0,"",'Data invoice'!Q956)</f>
        <v/>
      </c>
      <c r="H841" s="284" t="str">
        <f>IF('Data invoice'!Q956=0,"",'Data invoice'!R956)</f>
        <v/>
      </c>
      <c r="I841" s="320" t="str">
        <f>IF('Data invoice'!R956=0,"",'Data invoice'!S956)</f>
        <v/>
      </c>
      <c r="J841" s="367" t="str">
        <f>IF('Data invoice'!S956=0,"",'Data invoice'!T956)</f>
        <v/>
      </c>
    </row>
    <row r="842" spans="1:10" ht="15.75" customHeight="1">
      <c r="A842" s="284" t="str">
        <f>IF('Data invoice'!J957=0,"",'Data invoice'!K957)</f>
        <v/>
      </c>
      <c r="B842" s="284" t="str">
        <f>IF('Data invoice'!K957=0,"",'Data invoice'!L957)</f>
        <v/>
      </c>
      <c r="C842" s="284" t="str">
        <f>IF('Data invoice'!L957=0,"",'Data invoice'!M957)</f>
        <v/>
      </c>
      <c r="D842" s="284" t="str">
        <f>IF('Data invoice'!M957=0,"",'Data invoice'!N957)</f>
        <v/>
      </c>
      <c r="E842" s="284" t="str">
        <f>IF('Data invoice'!N957=0,"",'Data invoice'!O957)</f>
        <v/>
      </c>
      <c r="F842" s="284" t="str">
        <f>IF('Data invoice'!O957=0,"",'Data invoice'!P957)</f>
        <v/>
      </c>
      <c r="G842" s="284" t="str">
        <f>IF('Data invoice'!P957=0,"",'Data invoice'!Q957)</f>
        <v/>
      </c>
      <c r="H842" s="284" t="str">
        <f>IF('Data invoice'!Q957=0,"",'Data invoice'!R957)</f>
        <v/>
      </c>
      <c r="I842" s="320" t="str">
        <f>IF('Data invoice'!R957=0,"",'Data invoice'!S957)</f>
        <v/>
      </c>
      <c r="J842" s="367" t="str">
        <f>IF('Data invoice'!S957=0,"",'Data invoice'!T957)</f>
        <v/>
      </c>
    </row>
    <row r="843" spans="1:10" ht="15.75" customHeight="1">
      <c r="A843" s="284" t="str">
        <f>IF('Data invoice'!J958=0,"",'Data invoice'!K958)</f>
        <v/>
      </c>
      <c r="B843" s="284" t="str">
        <f>IF('Data invoice'!K958=0,"",'Data invoice'!L958)</f>
        <v/>
      </c>
      <c r="C843" s="284" t="str">
        <f>IF('Data invoice'!L958=0,"",'Data invoice'!M958)</f>
        <v/>
      </c>
      <c r="D843" s="284" t="str">
        <f>IF('Data invoice'!M958=0,"",'Data invoice'!N958)</f>
        <v/>
      </c>
      <c r="E843" s="284" t="str">
        <f>IF('Data invoice'!N958=0,"",'Data invoice'!O958)</f>
        <v/>
      </c>
      <c r="F843" s="284" t="str">
        <f>IF('Data invoice'!O958=0,"",'Data invoice'!P958)</f>
        <v/>
      </c>
      <c r="G843" s="284" t="str">
        <f>IF('Data invoice'!P958=0,"",'Data invoice'!Q958)</f>
        <v/>
      </c>
      <c r="H843" s="284" t="str">
        <f>IF('Data invoice'!Q958=0,"",'Data invoice'!R958)</f>
        <v/>
      </c>
      <c r="I843" s="320" t="str">
        <f>IF('Data invoice'!R958=0,"",'Data invoice'!S958)</f>
        <v/>
      </c>
      <c r="J843" s="367" t="str">
        <f>IF('Data invoice'!S958=0,"",'Data invoice'!T958)</f>
        <v/>
      </c>
    </row>
    <row r="844" spans="1:10" ht="15.75" customHeight="1">
      <c r="A844" s="284" t="str">
        <f>IF('Data invoice'!J959=0,"",'Data invoice'!K959)</f>
        <v/>
      </c>
      <c r="B844" s="284" t="str">
        <f>IF('Data invoice'!K959=0,"",'Data invoice'!L959)</f>
        <v/>
      </c>
      <c r="C844" s="284" t="str">
        <f>IF('Data invoice'!L959=0,"",'Data invoice'!M959)</f>
        <v/>
      </c>
      <c r="D844" s="284" t="str">
        <f>IF('Data invoice'!M959=0,"",'Data invoice'!N959)</f>
        <v/>
      </c>
      <c r="E844" s="284" t="str">
        <f>IF('Data invoice'!N959=0,"",'Data invoice'!O959)</f>
        <v/>
      </c>
      <c r="F844" s="284" t="str">
        <f>IF('Data invoice'!O959=0,"",'Data invoice'!P959)</f>
        <v/>
      </c>
      <c r="G844" s="284" t="str">
        <f>IF('Data invoice'!P959=0,"",'Data invoice'!Q959)</f>
        <v/>
      </c>
      <c r="H844" s="284" t="str">
        <f>IF('Data invoice'!Q959=0,"",'Data invoice'!R959)</f>
        <v/>
      </c>
      <c r="I844" s="320" t="str">
        <f>IF('Data invoice'!R959=0,"",'Data invoice'!S959)</f>
        <v/>
      </c>
      <c r="J844" s="367" t="str">
        <f>IF('Data invoice'!S959=0,"",'Data invoice'!T959)</f>
        <v/>
      </c>
    </row>
    <row r="845" spans="1:10" ht="15.75" customHeight="1">
      <c r="A845" s="284" t="str">
        <f>IF('Data invoice'!J960=0,"",'Data invoice'!K960)</f>
        <v/>
      </c>
      <c r="B845" s="284" t="str">
        <f>IF('Data invoice'!K960=0,"",'Data invoice'!L960)</f>
        <v/>
      </c>
      <c r="C845" s="284" t="str">
        <f>IF('Data invoice'!L960=0,"",'Data invoice'!M960)</f>
        <v/>
      </c>
      <c r="D845" s="284" t="str">
        <f>IF('Data invoice'!M960=0,"",'Data invoice'!N960)</f>
        <v/>
      </c>
      <c r="E845" s="284" t="str">
        <f>IF('Data invoice'!N960=0,"",'Data invoice'!O960)</f>
        <v/>
      </c>
      <c r="F845" s="284" t="str">
        <f>IF('Data invoice'!O960=0,"",'Data invoice'!P960)</f>
        <v/>
      </c>
      <c r="G845" s="284" t="str">
        <f>IF('Data invoice'!P960=0,"",'Data invoice'!Q960)</f>
        <v/>
      </c>
      <c r="H845" s="284" t="str">
        <f>IF('Data invoice'!Q960=0,"",'Data invoice'!R960)</f>
        <v/>
      </c>
      <c r="I845" s="320" t="str">
        <f>IF('Data invoice'!R960=0,"",'Data invoice'!S960)</f>
        <v/>
      </c>
      <c r="J845" s="367" t="str">
        <f>IF('Data invoice'!S960=0,"",'Data invoice'!T960)</f>
        <v/>
      </c>
    </row>
    <row r="846" spans="1:10" ht="15.75" customHeight="1">
      <c r="A846" s="284" t="str">
        <f>IF('Data invoice'!J961=0,"",'Data invoice'!K961)</f>
        <v/>
      </c>
      <c r="B846" s="284" t="str">
        <f>IF('Data invoice'!K961=0,"",'Data invoice'!L961)</f>
        <v/>
      </c>
      <c r="C846" s="284" t="str">
        <f>IF('Data invoice'!L961=0,"",'Data invoice'!M961)</f>
        <v/>
      </c>
      <c r="D846" s="284" t="str">
        <f>IF('Data invoice'!M961=0,"",'Data invoice'!N961)</f>
        <v/>
      </c>
      <c r="E846" s="284" t="str">
        <f>IF('Data invoice'!N961=0,"",'Data invoice'!O961)</f>
        <v/>
      </c>
      <c r="F846" s="284" t="str">
        <f>IF('Data invoice'!O961=0,"",'Data invoice'!P961)</f>
        <v/>
      </c>
      <c r="G846" s="284" t="str">
        <f>IF('Data invoice'!P961=0,"",'Data invoice'!Q961)</f>
        <v/>
      </c>
      <c r="H846" s="284" t="str">
        <f>IF('Data invoice'!Q961=0,"",'Data invoice'!R961)</f>
        <v/>
      </c>
      <c r="I846" s="320" t="str">
        <f>IF('Data invoice'!R961=0,"",'Data invoice'!S961)</f>
        <v/>
      </c>
      <c r="J846" s="367" t="str">
        <f>IF('Data invoice'!S961=0,"",'Data invoice'!T961)</f>
        <v/>
      </c>
    </row>
    <row r="847" spans="1:10" ht="15.75" customHeight="1">
      <c r="A847" s="284" t="str">
        <f>IF('Data invoice'!J962=0,"",'Data invoice'!K962)</f>
        <v/>
      </c>
      <c r="B847" s="284" t="str">
        <f>IF('Data invoice'!K962=0,"",'Data invoice'!L962)</f>
        <v/>
      </c>
      <c r="C847" s="284" t="str">
        <f>IF('Data invoice'!L962=0,"",'Data invoice'!M962)</f>
        <v/>
      </c>
      <c r="D847" s="284" t="str">
        <f>IF('Data invoice'!M962=0,"",'Data invoice'!N962)</f>
        <v/>
      </c>
      <c r="E847" s="284" t="str">
        <f>IF('Data invoice'!N962=0,"",'Data invoice'!O962)</f>
        <v/>
      </c>
      <c r="F847" s="284" t="str">
        <f>IF('Data invoice'!O962=0,"",'Data invoice'!P962)</f>
        <v/>
      </c>
      <c r="G847" s="284" t="str">
        <f>IF('Data invoice'!P962=0,"",'Data invoice'!Q962)</f>
        <v/>
      </c>
      <c r="H847" s="284" t="str">
        <f>IF('Data invoice'!Q962=0,"",'Data invoice'!R962)</f>
        <v/>
      </c>
      <c r="I847" s="320" t="str">
        <f>IF('Data invoice'!R962=0,"",'Data invoice'!S962)</f>
        <v/>
      </c>
      <c r="J847" s="367" t="str">
        <f>IF('Data invoice'!S962=0,"",'Data invoice'!T962)</f>
        <v/>
      </c>
    </row>
    <row r="848" spans="1:10" ht="15.75" customHeight="1">
      <c r="A848" s="284" t="str">
        <f>IF('Data invoice'!J963=0,"",'Data invoice'!K963)</f>
        <v/>
      </c>
      <c r="B848" s="284" t="str">
        <f>IF('Data invoice'!K963=0,"",'Data invoice'!L963)</f>
        <v/>
      </c>
      <c r="C848" s="284" t="str">
        <f>IF('Data invoice'!L963=0,"",'Data invoice'!M963)</f>
        <v/>
      </c>
      <c r="D848" s="284" t="str">
        <f>IF('Data invoice'!M963=0,"",'Data invoice'!N963)</f>
        <v/>
      </c>
      <c r="E848" s="284" t="str">
        <f>IF('Data invoice'!N963=0,"",'Data invoice'!O963)</f>
        <v/>
      </c>
      <c r="F848" s="284" t="str">
        <f>IF('Data invoice'!O963=0,"",'Data invoice'!P963)</f>
        <v/>
      </c>
      <c r="G848" s="284" t="str">
        <f>IF('Data invoice'!P963=0,"",'Data invoice'!Q963)</f>
        <v/>
      </c>
      <c r="H848" s="284" t="str">
        <f>IF('Data invoice'!Q963=0,"",'Data invoice'!R963)</f>
        <v/>
      </c>
      <c r="I848" s="320" t="str">
        <f>IF('Data invoice'!R963=0,"",'Data invoice'!S963)</f>
        <v/>
      </c>
      <c r="J848" s="367" t="str">
        <f>IF('Data invoice'!S963=0,"",'Data invoice'!T963)</f>
        <v/>
      </c>
    </row>
    <row r="849" spans="1:10" ht="15.75" customHeight="1">
      <c r="A849" s="284" t="str">
        <f>IF('Data invoice'!J964=0,"",'Data invoice'!K964)</f>
        <v/>
      </c>
      <c r="B849" s="284" t="str">
        <f>IF('Data invoice'!K964=0,"",'Data invoice'!L964)</f>
        <v/>
      </c>
      <c r="C849" s="284" t="str">
        <f>IF('Data invoice'!L964=0,"",'Data invoice'!M964)</f>
        <v/>
      </c>
      <c r="D849" s="284" t="str">
        <f>IF('Data invoice'!M964=0,"",'Data invoice'!N964)</f>
        <v/>
      </c>
      <c r="E849" s="284" t="str">
        <f>IF('Data invoice'!N964=0,"",'Data invoice'!O964)</f>
        <v/>
      </c>
      <c r="F849" s="284" t="str">
        <f>IF('Data invoice'!O964=0,"",'Data invoice'!P964)</f>
        <v/>
      </c>
      <c r="G849" s="284" t="str">
        <f>IF('Data invoice'!P964=0,"",'Data invoice'!Q964)</f>
        <v/>
      </c>
      <c r="H849" s="284" t="str">
        <f>IF('Data invoice'!Q964=0,"",'Data invoice'!R964)</f>
        <v/>
      </c>
      <c r="I849" s="320" t="str">
        <f>IF('Data invoice'!R964=0,"",'Data invoice'!S964)</f>
        <v/>
      </c>
      <c r="J849" s="367" t="str">
        <f>IF('Data invoice'!S964=0,"",'Data invoice'!T964)</f>
        <v/>
      </c>
    </row>
    <row r="850" spans="1:10" ht="15.75" customHeight="1">
      <c r="A850" s="284" t="str">
        <f>IF('Data invoice'!J965=0,"",'Data invoice'!K965)</f>
        <v/>
      </c>
      <c r="B850" s="284" t="str">
        <f>IF('Data invoice'!K965=0,"",'Data invoice'!L965)</f>
        <v/>
      </c>
      <c r="C850" s="284" t="str">
        <f>IF('Data invoice'!L965=0,"",'Data invoice'!M965)</f>
        <v/>
      </c>
      <c r="D850" s="284" t="str">
        <f>IF('Data invoice'!M965=0,"",'Data invoice'!N965)</f>
        <v/>
      </c>
      <c r="E850" s="284" t="str">
        <f>IF('Data invoice'!N965=0,"",'Data invoice'!O965)</f>
        <v/>
      </c>
      <c r="F850" s="284" t="str">
        <f>IF('Data invoice'!O965=0,"",'Data invoice'!P965)</f>
        <v/>
      </c>
      <c r="G850" s="284" t="str">
        <f>IF('Data invoice'!P965=0,"",'Data invoice'!Q965)</f>
        <v/>
      </c>
      <c r="H850" s="284" t="str">
        <f>IF('Data invoice'!Q965=0,"",'Data invoice'!R965)</f>
        <v/>
      </c>
      <c r="I850" s="320" t="str">
        <f>IF('Data invoice'!R965=0,"",'Data invoice'!S965)</f>
        <v/>
      </c>
      <c r="J850" s="367" t="str">
        <f>IF('Data invoice'!S965=0,"",'Data invoice'!T965)</f>
        <v/>
      </c>
    </row>
    <row r="851" spans="1:10" ht="15.75" customHeight="1">
      <c r="A851" s="284" t="str">
        <f>IF('Data invoice'!J966=0,"",'Data invoice'!K966)</f>
        <v/>
      </c>
      <c r="B851" s="284" t="str">
        <f>IF('Data invoice'!K966=0,"",'Data invoice'!L966)</f>
        <v/>
      </c>
      <c r="C851" s="284" t="str">
        <f>IF('Data invoice'!L966=0,"",'Data invoice'!M966)</f>
        <v/>
      </c>
      <c r="D851" s="284" t="str">
        <f>IF('Data invoice'!M966=0,"",'Data invoice'!N966)</f>
        <v/>
      </c>
      <c r="E851" s="284" t="str">
        <f>IF('Data invoice'!N966=0,"",'Data invoice'!O966)</f>
        <v/>
      </c>
      <c r="F851" s="284" t="str">
        <f>IF('Data invoice'!O966=0,"",'Data invoice'!P966)</f>
        <v/>
      </c>
      <c r="G851" s="284" t="str">
        <f>IF('Data invoice'!P966=0,"",'Data invoice'!Q966)</f>
        <v/>
      </c>
      <c r="H851" s="284" t="str">
        <f>IF('Data invoice'!Q966=0,"",'Data invoice'!R966)</f>
        <v/>
      </c>
      <c r="I851" s="320" t="str">
        <f>IF('Data invoice'!R966=0,"",'Data invoice'!S966)</f>
        <v/>
      </c>
      <c r="J851" s="367" t="str">
        <f>IF('Data invoice'!S966=0,"",'Data invoice'!T966)</f>
        <v/>
      </c>
    </row>
    <row r="852" spans="1:10" ht="15.75" customHeight="1">
      <c r="A852" s="284" t="str">
        <f>IF('Data invoice'!J967=0,"",'Data invoice'!K967)</f>
        <v/>
      </c>
      <c r="B852" s="284" t="str">
        <f>IF('Data invoice'!K967=0,"",'Data invoice'!L967)</f>
        <v/>
      </c>
      <c r="C852" s="284" t="str">
        <f>IF('Data invoice'!L967=0,"",'Data invoice'!M967)</f>
        <v/>
      </c>
      <c r="D852" s="284" t="str">
        <f>IF('Data invoice'!M967=0,"",'Data invoice'!N967)</f>
        <v/>
      </c>
      <c r="E852" s="284" t="str">
        <f>IF('Data invoice'!N967=0,"",'Data invoice'!O967)</f>
        <v/>
      </c>
      <c r="F852" s="284" t="str">
        <f>IF('Data invoice'!O967=0,"",'Data invoice'!P967)</f>
        <v/>
      </c>
      <c r="G852" s="284" t="str">
        <f>IF('Data invoice'!P967=0,"",'Data invoice'!Q967)</f>
        <v/>
      </c>
      <c r="H852" s="284" t="str">
        <f>IF('Data invoice'!Q967=0,"",'Data invoice'!R967)</f>
        <v/>
      </c>
      <c r="I852" s="320" t="str">
        <f>IF('Data invoice'!R967=0,"",'Data invoice'!S967)</f>
        <v/>
      </c>
      <c r="J852" s="367" t="str">
        <f>IF('Data invoice'!S967=0,"",'Data invoice'!T967)</f>
        <v/>
      </c>
    </row>
    <row r="853" spans="1:10" ht="15.75" customHeight="1">
      <c r="A853" s="284" t="str">
        <f>IF('Data invoice'!J968=0,"",'Data invoice'!K968)</f>
        <v/>
      </c>
      <c r="B853" s="284" t="str">
        <f>IF('Data invoice'!K968=0,"",'Data invoice'!L968)</f>
        <v/>
      </c>
      <c r="C853" s="284" t="str">
        <f>IF('Data invoice'!L968=0,"",'Data invoice'!M968)</f>
        <v/>
      </c>
      <c r="D853" s="284" t="str">
        <f>IF('Data invoice'!M968=0,"",'Data invoice'!N968)</f>
        <v/>
      </c>
      <c r="E853" s="284" t="str">
        <f>IF('Data invoice'!N968=0,"",'Data invoice'!O968)</f>
        <v/>
      </c>
      <c r="F853" s="284" t="str">
        <f>IF('Data invoice'!O968=0,"",'Data invoice'!P968)</f>
        <v/>
      </c>
      <c r="G853" s="284" t="str">
        <f>IF('Data invoice'!P968=0,"",'Data invoice'!Q968)</f>
        <v/>
      </c>
      <c r="H853" s="284" t="str">
        <f>IF('Data invoice'!Q968=0,"",'Data invoice'!R968)</f>
        <v/>
      </c>
      <c r="I853" s="320" t="str">
        <f>IF('Data invoice'!R968=0,"",'Data invoice'!S968)</f>
        <v/>
      </c>
      <c r="J853" s="367" t="str">
        <f>IF('Data invoice'!S968=0,"",'Data invoice'!T968)</f>
        <v/>
      </c>
    </row>
    <row r="854" spans="1:10" ht="15.75" customHeight="1">
      <c r="A854" s="284" t="str">
        <f>IF('Data invoice'!J969=0,"",'Data invoice'!K969)</f>
        <v/>
      </c>
      <c r="B854" s="284" t="str">
        <f>IF('Data invoice'!K969=0,"",'Data invoice'!L969)</f>
        <v/>
      </c>
      <c r="C854" s="284" t="str">
        <f>IF('Data invoice'!L969=0,"",'Data invoice'!M969)</f>
        <v/>
      </c>
      <c r="D854" s="284" t="str">
        <f>IF('Data invoice'!M969=0,"",'Data invoice'!N969)</f>
        <v/>
      </c>
      <c r="E854" s="284" t="str">
        <f>IF('Data invoice'!N969=0,"",'Data invoice'!O969)</f>
        <v/>
      </c>
      <c r="F854" s="284" t="str">
        <f>IF('Data invoice'!O969=0,"",'Data invoice'!P969)</f>
        <v/>
      </c>
      <c r="G854" s="284" t="str">
        <f>IF('Data invoice'!P969=0,"",'Data invoice'!Q969)</f>
        <v/>
      </c>
      <c r="H854" s="284" t="str">
        <f>IF('Data invoice'!Q969=0,"",'Data invoice'!R969)</f>
        <v/>
      </c>
      <c r="I854" s="320" t="str">
        <f>IF('Data invoice'!R969=0,"",'Data invoice'!S969)</f>
        <v/>
      </c>
      <c r="J854" s="367" t="str">
        <f>IF('Data invoice'!S969=0,"",'Data invoice'!T969)</f>
        <v/>
      </c>
    </row>
    <row r="855" spans="1:10" ht="15.75" customHeight="1">
      <c r="A855" s="284" t="str">
        <f>IF('Data invoice'!J970=0,"",'Data invoice'!K970)</f>
        <v/>
      </c>
      <c r="B855" s="284" t="str">
        <f>IF('Data invoice'!K970=0,"",'Data invoice'!L970)</f>
        <v/>
      </c>
      <c r="C855" s="284" t="str">
        <f>IF('Data invoice'!L970=0,"",'Data invoice'!M970)</f>
        <v/>
      </c>
      <c r="D855" s="284" t="str">
        <f>IF('Data invoice'!M970=0,"",'Data invoice'!N970)</f>
        <v/>
      </c>
      <c r="E855" s="284" t="str">
        <f>IF('Data invoice'!N970=0,"",'Data invoice'!O970)</f>
        <v/>
      </c>
      <c r="F855" s="284" t="str">
        <f>IF('Data invoice'!O970=0,"",'Data invoice'!P970)</f>
        <v/>
      </c>
      <c r="G855" s="284" t="str">
        <f>IF('Data invoice'!P970=0,"",'Data invoice'!Q970)</f>
        <v/>
      </c>
      <c r="H855" s="284" t="str">
        <f>IF('Data invoice'!Q970=0,"",'Data invoice'!R970)</f>
        <v/>
      </c>
      <c r="I855" s="320" t="str">
        <f>IF('Data invoice'!R970=0,"",'Data invoice'!S970)</f>
        <v/>
      </c>
      <c r="J855" s="367" t="str">
        <f>IF('Data invoice'!S970=0,"",'Data invoice'!T970)</f>
        <v/>
      </c>
    </row>
    <row r="856" spans="1:10" ht="15.75" customHeight="1">
      <c r="A856" s="284" t="str">
        <f>IF('Data invoice'!J971=0,"",'Data invoice'!K971)</f>
        <v/>
      </c>
      <c r="B856" s="284" t="str">
        <f>IF('Data invoice'!K971=0,"",'Data invoice'!L971)</f>
        <v/>
      </c>
      <c r="C856" s="284" t="str">
        <f>IF('Data invoice'!L971=0,"",'Data invoice'!M971)</f>
        <v/>
      </c>
      <c r="D856" s="284" t="str">
        <f>IF('Data invoice'!M971=0,"",'Data invoice'!N971)</f>
        <v/>
      </c>
      <c r="E856" s="284" t="str">
        <f>IF('Data invoice'!N971=0,"",'Data invoice'!O971)</f>
        <v/>
      </c>
      <c r="F856" s="284" t="str">
        <f>IF('Data invoice'!O971=0,"",'Data invoice'!P971)</f>
        <v/>
      </c>
      <c r="G856" s="284" t="str">
        <f>IF('Data invoice'!P971=0,"",'Data invoice'!Q971)</f>
        <v/>
      </c>
      <c r="H856" s="284" t="str">
        <f>IF('Data invoice'!Q971=0,"",'Data invoice'!R971)</f>
        <v/>
      </c>
      <c r="I856" s="320" t="str">
        <f>IF('Data invoice'!R971=0,"",'Data invoice'!S971)</f>
        <v/>
      </c>
      <c r="J856" s="367" t="str">
        <f>IF('Data invoice'!S971=0,"",'Data invoice'!T971)</f>
        <v/>
      </c>
    </row>
    <row r="857" spans="1:10" ht="15.75" customHeight="1">
      <c r="A857" s="284" t="str">
        <f>IF('Data invoice'!J972=0,"",'Data invoice'!K972)</f>
        <v/>
      </c>
      <c r="B857" s="284" t="str">
        <f>IF('Data invoice'!K972=0,"",'Data invoice'!L972)</f>
        <v/>
      </c>
      <c r="C857" s="284" t="str">
        <f>IF('Data invoice'!L972=0,"",'Data invoice'!M972)</f>
        <v/>
      </c>
      <c r="D857" s="284" t="str">
        <f>IF('Data invoice'!M972=0,"",'Data invoice'!N972)</f>
        <v/>
      </c>
      <c r="E857" s="284" t="str">
        <f>IF('Data invoice'!N972=0,"",'Data invoice'!O972)</f>
        <v/>
      </c>
      <c r="F857" s="284" t="str">
        <f>IF('Data invoice'!O972=0,"",'Data invoice'!P972)</f>
        <v/>
      </c>
      <c r="G857" s="284" t="str">
        <f>IF('Data invoice'!P972=0,"",'Data invoice'!Q972)</f>
        <v/>
      </c>
      <c r="H857" s="284" t="str">
        <f>IF('Data invoice'!Q972=0,"",'Data invoice'!R972)</f>
        <v/>
      </c>
      <c r="I857" s="320" t="str">
        <f>IF('Data invoice'!R972=0,"",'Data invoice'!S972)</f>
        <v/>
      </c>
      <c r="J857" s="367" t="str">
        <f>IF('Data invoice'!S972=0,"",'Data invoice'!T972)</f>
        <v/>
      </c>
    </row>
    <row r="858" spans="1:10" ht="15.75" customHeight="1">
      <c r="A858" s="284" t="str">
        <f>IF('Data invoice'!J973=0,"",'Data invoice'!K973)</f>
        <v/>
      </c>
      <c r="B858" s="284" t="str">
        <f>IF('Data invoice'!K973=0,"",'Data invoice'!L973)</f>
        <v/>
      </c>
      <c r="C858" s="284" t="str">
        <f>IF('Data invoice'!L973=0,"",'Data invoice'!M973)</f>
        <v/>
      </c>
      <c r="D858" s="284" t="str">
        <f>IF('Data invoice'!M973=0,"",'Data invoice'!N973)</f>
        <v/>
      </c>
      <c r="E858" s="284" t="str">
        <f>IF('Data invoice'!N973=0,"",'Data invoice'!O973)</f>
        <v/>
      </c>
      <c r="F858" s="284" t="str">
        <f>IF('Data invoice'!O973=0,"",'Data invoice'!P973)</f>
        <v/>
      </c>
      <c r="G858" s="284" t="str">
        <f>IF('Data invoice'!P973=0,"",'Data invoice'!Q973)</f>
        <v/>
      </c>
      <c r="H858" s="284" t="str">
        <f>IF('Data invoice'!Q973=0,"",'Data invoice'!R973)</f>
        <v/>
      </c>
      <c r="I858" s="320" t="str">
        <f>IF('Data invoice'!R973=0,"",'Data invoice'!S973)</f>
        <v/>
      </c>
      <c r="J858" s="367" t="str">
        <f>IF('Data invoice'!S973=0,"",'Data invoice'!T973)</f>
        <v/>
      </c>
    </row>
    <row r="859" spans="1:10" ht="15.75" customHeight="1">
      <c r="A859" s="284" t="str">
        <f>IF('Data invoice'!J974=0,"",'Data invoice'!K974)</f>
        <v/>
      </c>
      <c r="B859" s="284" t="str">
        <f>IF('Data invoice'!K974=0,"",'Data invoice'!L974)</f>
        <v/>
      </c>
      <c r="C859" s="284" t="str">
        <f>IF('Data invoice'!L974=0,"",'Data invoice'!M974)</f>
        <v/>
      </c>
      <c r="D859" s="284" t="str">
        <f>IF('Data invoice'!M974=0,"",'Data invoice'!N974)</f>
        <v/>
      </c>
      <c r="E859" s="284" t="str">
        <f>IF('Data invoice'!N974=0,"",'Data invoice'!O974)</f>
        <v/>
      </c>
      <c r="F859" s="284" t="str">
        <f>IF('Data invoice'!O974=0,"",'Data invoice'!P974)</f>
        <v/>
      </c>
      <c r="G859" s="284" t="str">
        <f>IF('Data invoice'!P974=0,"",'Data invoice'!Q974)</f>
        <v/>
      </c>
      <c r="H859" s="284" t="str">
        <f>IF('Data invoice'!Q974=0,"",'Data invoice'!R974)</f>
        <v/>
      </c>
      <c r="I859" s="320" t="str">
        <f>IF('Data invoice'!R974=0,"",'Data invoice'!S974)</f>
        <v/>
      </c>
      <c r="J859" s="367" t="str">
        <f>IF('Data invoice'!S974=0,"",'Data invoice'!T974)</f>
        <v/>
      </c>
    </row>
    <row r="860" spans="1:10" ht="15.75" customHeight="1">
      <c r="A860" s="284" t="str">
        <f>IF('Data invoice'!J975=0,"",'Data invoice'!K975)</f>
        <v/>
      </c>
      <c r="B860" s="284" t="str">
        <f>IF('Data invoice'!K975=0,"",'Data invoice'!L975)</f>
        <v/>
      </c>
      <c r="C860" s="284" t="str">
        <f>IF('Data invoice'!L975=0,"",'Data invoice'!M975)</f>
        <v/>
      </c>
      <c r="D860" s="284" t="str">
        <f>IF('Data invoice'!M975=0,"",'Data invoice'!N975)</f>
        <v/>
      </c>
      <c r="E860" s="284" t="str">
        <f>IF('Data invoice'!N975=0,"",'Data invoice'!O975)</f>
        <v/>
      </c>
      <c r="F860" s="284" t="str">
        <f>IF('Data invoice'!O975=0,"",'Data invoice'!P975)</f>
        <v/>
      </c>
      <c r="G860" s="284" t="str">
        <f>IF('Data invoice'!P975=0,"",'Data invoice'!Q975)</f>
        <v/>
      </c>
      <c r="H860" s="284" t="str">
        <f>IF('Data invoice'!Q975=0,"",'Data invoice'!R975)</f>
        <v/>
      </c>
      <c r="I860" s="320" t="str">
        <f>IF('Data invoice'!R975=0,"",'Data invoice'!S975)</f>
        <v/>
      </c>
      <c r="J860" s="367" t="str">
        <f>IF('Data invoice'!S975=0,"",'Data invoice'!T975)</f>
        <v/>
      </c>
    </row>
    <row r="861" spans="1:10" ht="15.75" customHeight="1">
      <c r="A861" s="284" t="str">
        <f>IF('Data invoice'!J976=0,"",'Data invoice'!K976)</f>
        <v/>
      </c>
      <c r="B861" s="284" t="str">
        <f>IF('Data invoice'!K976=0,"",'Data invoice'!L976)</f>
        <v/>
      </c>
      <c r="C861" s="284" t="str">
        <f>IF('Data invoice'!L976=0,"",'Data invoice'!M976)</f>
        <v/>
      </c>
      <c r="D861" s="284" t="str">
        <f>IF('Data invoice'!M976=0,"",'Data invoice'!N976)</f>
        <v/>
      </c>
      <c r="E861" s="284" t="str">
        <f>IF('Data invoice'!N976=0,"",'Data invoice'!O976)</f>
        <v/>
      </c>
      <c r="F861" s="284" t="str">
        <f>IF('Data invoice'!O976=0,"",'Data invoice'!P976)</f>
        <v/>
      </c>
      <c r="G861" s="284" t="str">
        <f>IF('Data invoice'!P976=0,"",'Data invoice'!Q976)</f>
        <v/>
      </c>
      <c r="H861" s="284" t="str">
        <f>IF('Data invoice'!Q976=0,"",'Data invoice'!R976)</f>
        <v/>
      </c>
      <c r="I861" s="320" t="str">
        <f>IF('Data invoice'!R976=0,"",'Data invoice'!S976)</f>
        <v/>
      </c>
      <c r="J861" s="367" t="str">
        <f>IF('Data invoice'!S976=0,"",'Data invoice'!T976)</f>
        <v/>
      </c>
    </row>
    <row r="862" spans="1:10" ht="15.75" customHeight="1">
      <c r="A862" s="284" t="str">
        <f>IF('Data invoice'!J977=0,"",'Data invoice'!K977)</f>
        <v/>
      </c>
      <c r="B862" s="284" t="str">
        <f>IF('Data invoice'!K977=0,"",'Data invoice'!L977)</f>
        <v/>
      </c>
      <c r="C862" s="284" t="str">
        <f>IF('Data invoice'!L977=0,"",'Data invoice'!M977)</f>
        <v/>
      </c>
      <c r="D862" s="284" t="str">
        <f>IF('Data invoice'!M977=0,"",'Data invoice'!N977)</f>
        <v/>
      </c>
      <c r="E862" s="284" t="str">
        <f>IF('Data invoice'!N977=0,"",'Data invoice'!O977)</f>
        <v/>
      </c>
      <c r="F862" s="284" t="str">
        <f>IF('Data invoice'!O977=0,"",'Data invoice'!P977)</f>
        <v/>
      </c>
      <c r="G862" s="284" t="str">
        <f>IF('Data invoice'!P977=0,"",'Data invoice'!Q977)</f>
        <v/>
      </c>
      <c r="H862" s="284" t="str">
        <f>IF('Data invoice'!Q977=0,"",'Data invoice'!R977)</f>
        <v/>
      </c>
      <c r="I862" s="320" t="str">
        <f>IF('Data invoice'!R977=0,"",'Data invoice'!S977)</f>
        <v/>
      </c>
      <c r="J862" s="367" t="str">
        <f>IF('Data invoice'!S977=0,"",'Data invoice'!T977)</f>
        <v/>
      </c>
    </row>
    <row r="863" spans="1:10" ht="15.75" customHeight="1">
      <c r="A863" s="284" t="str">
        <f>IF('Data invoice'!J978=0,"",'Data invoice'!K978)</f>
        <v/>
      </c>
      <c r="B863" s="284" t="str">
        <f>IF('Data invoice'!K978=0,"",'Data invoice'!L978)</f>
        <v/>
      </c>
      <c r="C863" s="284" t="str">
        <f>IF('Data invoice'!L978=0,"",'Data invoice'!M978)</f>
        <v/>
      </c>
      <c r="D863" s="284" t="str">
        <f>IF('Data invoice'!M978=0,"",'Data invoice'!N978)</f>
        <v/>
      </c>
      <c r="E863" s="284" t="str">
        <f>IF('Data invoice'!N978=0,"",'Data invoice'!O978)</f>
        <v/>
      </c>
      <c r="F863" s="284" t="str">
        <f>IF('Data invoice'!O978=0,"",'Data invoice'!P978)</f>
        <v/>
      </c>
      <c r="G863" s="284" t="str">
        <f>IF('Data invoice'!P978=0,"",'Data invoice'!Q978)</f>
        <v/>
      </c>
      <c r="H863" s="284" t="str">
        <f>IF('Data invoice'!Q978=0,"",'Data invoice'!R978)</f>
        <v/>
      </c>
      <c r="I863" s="320" t="str">
        <f>IF('Data invoice'!R978=0,"",'Data invoice'!S978)</f>
        <v/>
      </c>
      <c r="J863" s="367" t="str">
        <f>IF('Data invoice'!S978=0,"",'Data invoice'!T978)</f>
        <v/>
      </c>
    </row>
    <row r="864" spans="1:10" ht="15.75" customHeight="1">
      <c r="A864" s="284" t="str">
        <f>IF('Data invoice'!J979=0,"",'Data invoice'!K979)</f>
        <v/>
      </c>
      <c r="B864" s="284" t="str">
        <f>IF('Data invoice'!K979=0,"",'Data invoice'!L979)</f>
        <v/>
      </c>
      <c r="C864" s="284" t="str">
        <f>IF('Data invoice'!L979=0,"",'Data invoice'!M979)</f>
        <v/>
      </c>
      <c r="D864" s="284" t="str">
        <f>IF('Data invoice'!M979=0,"",'Data invoice'!N979)</f>
        <v/>
      </c>
      <c r="E864" s="284" t="str">
        <f>IF('Data invoice'!N979=0,"",'Data invoice'!O979)</f>
        <v/>
      </c>
      <c r="F864" s="284" t="str">
        <f>IF('Data invoice'!O979=0,"",'Data invoice'!P979)</f>
        <v/>
      </c>
      <c r="G864" s="284" t="str">
        <f>IF('Data invoice'!P979=0,"",'Data invoice'!Q979)</f>
        <v/>
      </c>
      <c r="H864" s="284" t="str">
        <f>IF('Data invoice'!Q979=0,"",'Data invoice'!R979)</f>
        <v/>
      </c>
      <c r="I864" s="320" t="str">
        <f>IF('Data invoice'!R979=0,"",'Data invoice'!S979)</f>
        <v/>
      </c>
      <c r="J864" s="367" t="str">
        <f>IF('Data invoice'!S979=0,"",'Data invoice'!T979)</f>
        <v/>
      </c>
    </row>
    <row r="865" spans="1:10" ht="15.75" customHeight="1">
      <c r="A865" s="284" t="str">
        <f>IF('Data invoice'!J980=0,"",'Data invoice'!K980)</f>
        <v/>
      </c>
      <c r="B865" s="284" t="str">
        <f>IF('Data invoice'!K980=0,"",'Data invoice'!L980)</f>
        <v/>
      </c>
      <c r="C865" s="284" t="str">
        <f>IF('Data invoice'!L980=0,"",'Data invoice'!M980)</f>
        <v/>
      </c>
      <c r="D865" s="284" t="str">
        <f>IF('Data invoice'!M980=0,"",'Data invoice'!N980)</f>
        <v/>
      </c>
      <c r="E865" s="284" t="str">
        <f>IF('Data invoice'!N980=0,"",'Data invoice'!O980)</f>
        <v/>
      </c>
      <c r="F865" s="284" t="str">
        <f>IF('Data invoice'!O980=0,"",'Data invoice'!P980)</f>
        <v/>
      </c>
      <c r="G865" s="284" t="str">
        <f>IF('Data invoice'!P980=0,"",'Data invoice'!Q980)</f>
        <v/>
      </c>
      <c r="H865" s="284" t="str">
        <f>IF('Data invoice'!Q980=0,"",'Data invoice'!R980)</f>
        <v/>
      </c>
      <c r="I865" s="320" t="str">
        <f>IF('Data invoice'!R980=0,"",'Data invoice'!S980)</f>
        <v/>
      </c>
      <c r="J865" s="367" t="str">
        <f>IF('Data invoice'!S980=0,"",'Data invoice'!T980)</f>
        <v/>
      </c>
    </row>
    <row r="866" spans="1:10" ht="15.75" customHeight="1">
      <c r="A866" s="284" t="str">
        <f>IF('Data invoice'!J981=0,"",'Data invoice'!K981)</f>
        <v/>
      </c>
      <c r="B866" s="284" t="str">
        <f>IF('Data invoice'!K981=0,"",'Data invoice'!L981)</f>
        <v/>
      </c>
      <c r="C866" s="284" t="str">
        <f>IF('Data invoice'!L981=0,"",'Data invoice'!M981)</f>
        <v/>
      </c>
      <c r="D866" s="284" t="str">
        <f>IF('Data invoice'!M981=0,"",'Data invoice'!N981)</f>
        <v/>
      </c>
      <c r="E866" s="284" t="str">
        <f>IF('Data invoice'!N981=0,"",'Data invoice'!O981)</f>
        <v/>
      </c>
      <c r="F866" s="284" t="str">
        <f>IF('Data invoice'!O981=0,"",'Data invoice'!P981)</f>
        <v/>
      </c>
      <c r="G866" s="284" t="str">
        <f>IF('Data invoice'!P981=0,"",'Data invoice'!Q981)</f>
        <v/>
      </c>
      <c r="H866" s="284" t="str">
        <f>IF('Data invoice'!Q981=0,"",'Data invoice'!R981)</f>
        <v/>
      </c>
      <c r="I866" s="320" t="str">
        <f>IF('Data invoice'!R981=0,"",'Data invoice'!S981)</f>
        <v/>
      </c>
      <c r="J866" s="367" t="str">
        <f>IF('Data invoice'!S981=0,"",'Data invoice'!T981)</f>
        <v/>
      </c>
    </row>
    <row r="867" spans="1:10" ht="15.75" customHeight="1">
      <c r="A867" s="284" t="str">
        <f>IF('Data invoice'!J982=0,"",'Data invoice'!K982)</f>
        <v/>
      </c>
      <c r="B867" s="284" t="str">
        <f>IF('Data invoice'!K982=0,"",'Data invoice'!L982)</f>
        <v/>
      </c>
      <c r="C867" s="284" t="str">
        <f>IF('Data invoice'!L982=0,"",'Data invoice'!M982)</f>
        <v/>
      </c>
      <c r="D867" s="284" t="str">
        <f>IF('Data invoice'!M982=0,"",'Data invoice'!N982)</f>
        <v/>
      </c>
      <c r="E867" s="284" t="str">
        <f>IF('Data invoice'!N982=0,"",'Data invoice'!O982)</f>
        <v/>
      </c>
      <c r="F867" s="284" t="str">
        <f>IF('Data invoice'!O982=0,"",'Data invoice'!P982)</f>
        <v/>
      </c>
      <c r="G867" s="284" t="str">
        <f>IF('Data invoice'!P982=0,"",'Data invoice'!Q982)</f>
        <v/>
      </c>
      <c r="H867" s="284" t="str">
        <f>IF('Data invoice'!Q982=0,"",'Data invoice'!R982)</f>
        <v/>
      </c>
      <c r="I867" s="320" t="str">
        <f>IF('Data invoice'!R982=0,"",'Data invoice'!S982)</f>
        <v/>
      </c>
      <c r="J867" s="367" t="str">
        <f>IF('Data invoice'!S982=0,"",'Data invoice'!T982)</f>
        <v/>
      </c>
    </row>
    <row r="868" spans="1:10" ht="15.75" customHeight="1">
      <c r="A868" s="284" t="str">
        <f>IF('Data invoice'!J983=0,"",'Data invoice'!K983)</f>
        <v/>
      </c>
      <c r="B868" s="284" t="str">
        <f>IF('Data invoice'!K983=0,"",'Data invoice'!L983)</f>
        <v/>
      </c>
      <c r="C868" s="284" t="str">
        <f>IF('Data invoice'!L983=0,"",'Data invoice'!M983)</f>
        <v/>
      </c>
      <c r="D868" s="284" t="str">
        <f>IF('Data invoice'!M983=0,"",'Data invoice'!N983)</f>
        <v/>
      </c>
      <c r="E868" s="284" t="str">
        <f>IF('Data invoice'!N983=0,"",'Data invoice'!O983)</f>
        <v/>
      </c>
      <c r="F868" s="284" t="str">
        <f>IF('Data invoice'!O983=0,"",'Data invoice'!P983)</f>
        <v/>
      </c>
      <c r="G868" s="284" t="str">
        <f>IF('Data invoice'!P983=0,"",'Data invoice'!Q983)</f>
        <v/>
      </c>
      <c r="H868" s="284" t="str">
        <f>IF('Data invoice'!Q983=0,"",'Data invoice'!R983)</f>
        <v/>
      </c>
      <c r="I868" s="320" t="str">
        <f>IF('Data invoice'!R983=0,"",'Data invoice'!S983)</f>
        <v/>
      </c>
      <c r="J868" s="367" t="str">
        <f>IF('Data invoice'!S983=0,"",'Data invoice'!T983)</f>
        <v/>
      </c>
    </row>
    <row r="869" spans="1:10" ht="15.75" customHeight="1">
      <c r="A869" s="284" t="str">
        <f>IF('Data invoice'!J984=0,"",'Data invoice'!K984)</f>
        <v/>
      </c>
      <c r="B869" s="284" t="str">
        <f>IF('Data invoice'!K984=0,"",'Data invoice'!L984)</f>
        <v/>
      </c>
      <c r="C869" s="284" t="str">
        <f>IF('Data invoice'!L984=0,"",'Data invoice'!M984)</f>
        <v/>
      </c>
      <c r="D869" s="284" t="str">
        <f>IF('Data invoice'!M984=0,"",'Data invoice'!N984)</f>
        <v/>
      </c>
      <c r="E869" s="284" t="str">
        <f>IF('Data invoice'!N984=0,"",'Data invoice'!O984)</f>
        <v/>
      </c>
      <c r="F869" s="284" t="str">
        <f>IF('Data invoice'!O984=0,"",'Data invoice'!P984)</f>
        <v/>
      </c>
      <c r="G869" s="284" t="str">
        <f>IF('Data invoice'!P984=0,"",'Data invoice'!Q984)</f>
        <v/>
      </c>
      <c r="H869" s="284" t="str">
        <f>IF('Data invoice'!Q984=0,"",'Data invoice'!R984)</f>
        <v/>
      </c>
      <c r="I869" s="320" t="str">
        <f>IF('Data invoice'!R984=0,"",'Data invoice'!S984)</f>
        <v/>
      </c>
      <c r="J869" s="367" t="str">
        <f>IF('Data invoice'!S984=0,"",'Data invoice'!T984)</f>
        <v/>
      </c>
    </row>
    <row r="870" spans="1:10" ht="15.75" customHeight="1">
      <c r="A870" s="284" t="str">
        <f>IF('Data invoice'!J985=0,"",'Data invoice'!K985)</f>
        <v/>
      </c>
      <c r="B870" s="284" t="str">
        <f>IF('Data invoice'!K985=0,"",'Data invoice'!L985)</f>
        <v/>
      </c>
      <c r="C870" s="284" t="str">
        <f>IF('Data invoice'!L985=0,"",'Data invoice'!M985)</f>
        <v/>
      </c>
      <c r="D870" s="284" t="str">
        <f>IF('Data invoice'!M985=0,"",'Data invoice'!N985)</f>
        <v/>
      </c>
      <c r="E870" s="284" t="str">
        <f>IF('Data invoice'!N985=0,"",'Data invoice'!O985)</f>
        <v/>
      </c>
      <c r="F870" s="284" t="str">
        <f>IF('Data invoice'!O985=0,"",'Data invoice'!P985)</f>
        <v/>
      </c>
      <c r="G870" s="284" t="str">
        <f>IF('Data invoice'!P985=0,"",'Data invoice'!Q985)</f>
        <v/>
      </c>
      <c r="H870" s="284" t="str">
        <f>IF('Data invoice'!Q985=0,"",'Data invoice'!R985)</f>
        <v/>
      </c>
      <c r="I870" s="320" t="str">
        <f>IF('Data invoice'!R985=0,"",'Data invoice'!S985)</f>
        <v/>
      </c>
      <c r="J870" s="367" t="str">
        <f>IF('Data invoice'!S985=0,"",'Data invoice'!T985)</f>
        <v/>
      </c>
    </row>
    <row r="871" spans="1:10" ht="15.75" customHeight="1">
      <c r="A871" s="284" t="str">
        <f>IF('Data invoice'!J986=0,"",'Data invoice'!K986)</f>
        <v/>
      </c>
      <c r="B871" s="284" t="str">
        <f>IF('Data invoice'!K986=0,"",'Data invoice'!L986)</f>
        <v/>
      </c>
      <c r="C871" s="284" t="str">
        <f>IF('Data invoice'!L986=0,"",'Data invoice'!M986)</f>
        <v/>
      </c>
      <c r="D871" s="284" t="str">
        <f>IF('Data invoice'!M986=0,"",'Data invoice'!N986)</f>
        <v/>
      </c>
      <c r="E871" s="284" t="str">
        <f>IF('Data invoice'!N986=0,"",'Data invoice'!O986)</f>
        <v/>
      </c>
      <c r="F871" s="284" t="str">
        <f>IF('Data invoice'!O986=0,"",'Data invoice'!P986)</f>
        <v/>
      </c>
      <c r="G871" s="284" t="str">
        <f>IF('Data invoice'!P986=0,"",'Data invoice'!Q986)</f>
        <v/>
      </c>
      <c r="H871" s="284" t="str">
        <f>IF('Data invoice'!Q986=0,"",'Data invoice'!R986)</f>
        <v/>
      </c>
      <c r="I871" s="320" t="str">
        <f>IF('Data invoice'!R986=0,"",'Data invoice'!S986)</f>
        <v/>
      </c>
      <c r="J871" s="367" t="str">
        <f>IF('Data invoice'!S986=0,"",'Data invoice'!T986)</f>
        <v/>
      </c>
    </row>
    <row r="872" spans="1:10" ht="15.75" customHeight="1">
      <c r="A872" s="284" t="str">
        <f>IF('Data invoice'!J987=0,"",'Data invoice'!K987)</f>
        <v/>
      </c>
      <c r="B872" s="284" t="str">
        <f>IF('Data invoice'!K987=0,"",'Data invoice'!L987)</f>
        <v/>
      </c>
      <c r="C872" s="284" t="str">
        <f>IF('Data invoice'!L987=0,"",'Data invoice'!M987)</f>
        <v/>
      </c>
      <c r="D872" s="284" t="str">
        <f>IF('Data invoice'!M987=0,"",'Data invoice'!N987)</f>
        <v/>
      </c>
      <c r="E872" s="284" t="str">
        <f>IF('Data invoice'!N987=0,"",'Data invoice'!O987)</f>
        <v/>
      </c>
      <c r="F872" s="284" t="str">
        <f>IF('Data invoice'!O987=0,"",'Data invoice'!P987)</f>
        <v/>
      </c>
      <c r="G872" s="284" t="str">
        <f>IF('Data invoice'!P987=0,"",'Data invoice'!Q987)</f>
        <v/>
      </c>
      <c r="H872" s="284" t="str">
        <f>IF('Data invoice'!Q987=0,"",'Data invoice'!R987)</f>
        <v/>
      </c>
      <c r="I872" s="320" t="str">
        <f>IF('Data invoice'!R987=0,"",'Data invoice'!S987)</f>
        <v/>
      </c>
      <c r="J872" s="367" t="str">
        <f>IF('Data invoice'!S987=0,"",'Data invoice'!T987)</f>
        <v/>
      </c>
    </row>
    <row r="873" spans="1:10" ht="15.75" customHeight="1">
      <c r="A873" s="284" t="str">
        <f>IF('Data invoice'!J988=0,"",'Data invoice'!K988)</f>
        <v/>
      </c>
      <c r="B873" s="284" t="str">
        <f>IF('Data invoice'!K988=0,"",'Data invoice'!L988)</f>
        <v/>
      </c>
      <c r="C873" s="284" t="str">
        <f>IF('Data invoice'!L988=0,"",'Data invoice'!M988)</f>
        <v/>
      </c>
      <c r="D873" s="284" t="str">
        <f>IF('Data invoice'!M988=0,"",'Data invoice'!N988)</f>
        <v/>
      </c>
      <c r="E873" s="284" t="str">
        <f>IF('Data invoice'!N988=0,"",'Data invoice'!O988)</f>
        <v/>
      </c>
      <c r="F873" s="284" t="str">
        <f>IF('Data invoice'!O988=0,"",'Data invoice'!P988)</f>
        <v/>
      </c>
      <c r="G873" s="284" t="str">
        <f>IF('Data invoice'!P988=0,"",'Data invoice'!Q988)</f>
        <v/>
      </c>
      <c r="H873" s="284" t="str">
        <f>IF('Data invoice'!Q988=0,"",'Data invoice'!R988)</f>
        <v/>
      </c>
      <c r="I873" s="320" t="str">
        <f>IF('Data invoice'!R988=0,"",'Data invoice'!S988)</f>
        <v/>
      </c>
      <c r="J873" s="367" t="str">
        <f>IF('Data invoice'!S988=0,"",'Data invoice'!T988)</f>
        <v/>
      </c>
    </row>
    <row r="874" spans="1:10" ht="15.75" customHeight="1">
      <c r="A874" s="284" t="str">
        <f>IF('Data invoice'!J989=0,"",'Data invoice'!K989)</f>
        <v/>
      </c>
      <c r="B874" s="284" t="str">
        <f>IF('Data invoice'!K989=0,"",'Data invoice'!L989)</f>
        <v/>
      </c>
      <c r="C874" s="284" t="str">
        <f>IF('Data invoice'!L989=0,"",'Data invoice'!M989)</f>
        <v/>
      </c>
      <c r="D874" s="284" t="str">
        <f>IF('Data invoice'!M989=0,"",'Data invoice'!N989)</f>
        <v/>
      </c>
      <c r="E874" s="284" t="str">
        <f>IF('Data invoice'!N989=0,"",'Data invoice'!O989)</f>
        <v/>
      </c>
      <c r="F874" s="284" t="str">
        <f>IF('Data invoice'!O989=0,"",'Data invoice'!P989)</f>
        <v/>
      </c>
      <c r="G874" s="284" t="str">
        <f>IF('Data invoice'!P989=0,"",'Data invoice'!Q989)</f>
        <v/>
      </c>
      <c r="H874" s="284" t="str">
        <f>IF('Data invoice'!Q989=0,"",'Data invoice'!R989)</f>
        <v/>
      </c>
      <c r="I874" s="320" t="str">
        <f>IF('Data invoice'!R989=0,"",'Data invoice'!S989)</f>
        <v/>
      </c>
      <c r="J874" s="367" t="str">
        <f>IF('Data invoice'!S989=0,"",'Data invoice'!T989)</f>
        <v/>
      </c>
    </row>
    <row r="875" spans="1:10" ht="15.75" customHeight="1">
      <c r="A875" s="284" t="str">
        <f>IF('Data invoice'!J990=0,"",'Data invoice'!K990)</f>
        <v/>
      </c>
      <c r="B875" s="284" t="str">
        <f>IF('Data invoice'!K990=0,"",'Data invoice'!L990)</f>
        <v/>
      </c>
      <c r="C875" s="284" t="str">
        <f>IF('Data invoice'!L990=0,"",'Data invoice'!M990)</f>
        <v/>
      </c>
      <c r="D875" s="284" t="str">
        <f>IF('Data invoice'!M990=0,"",'Data invoice'!N990)</f>
        <v/>
      </c>
      <c r="E875" s="284" t="str">
        <f>IF('Data invoice'!N990=0,"",'Data invoice'!O990)</f>
        <v/>
      </c>
      <c r="F875" s="284" t="str">
        <f>IF('Data invoice'!O990=0,"",'Data invoice'!P990)</f>
        <v/>
      </c>
      <c r="G875" s="284" t="str">
        <f>IF('Data invoice'!P990=0,"",'Data invoice'!Q990)</f>
        <v/>
      </c>
      <c r="H875" s="284" t="str">
        <f>IF('Data invoice'!Q990=0,"",'Data invoice'!R990)</f>
        <v/>
      </c>
      <c r="I875" s="320" t="str">
        <f>IF('Data invoice'!R990=0,"",'Data invoice'!S990)</f>
        <v/>
      </c>
      <c r="J875" s="367" t="str">
        <f>IF('Data invoice'!S990=0,"",'Data invoice'!T990)</f>
        <v/>
      </c>
    </row>
    <row r="876" spans="1:10" ht="15.75" customHeight="1">
      <c r="A876" s="284" t="str">
        <f>IF('Data invoice'!J991=0,"",'Data invoice'!K991)</f>
        <v/>
      </c>
      <c r="B876" s="284" t="str">
        <f>IF('Data invoice'!K991=0,"",'Data invoice'!L991)</f>
        <v/>
      </c>
      <c r="C876" s="284" t="str">
        <f>IF('Data invoice'!L991=0,"",'Data invoice'!M991)</f>
        <v/>
      </c>
      <c r="D876" s="284" t="str">
        <f>IF('Data invoice'!M991=0,"",'Data invoice'!N991)</f>
        <v/>
      </c>
      <c r="E876" s="284" t="str">
        <f>IF('Data invoice'!N991=0,"",'Data invoice'!O991)</f>
        <v/>
      </c>
      <c r="F876" s="284" t="str">
        <f>IF('Data invoice'!O991=0,"",'Data invoice'!P991)</f>
        <v/>
      </c>
      <c r="G876" s="284" t="str">
        <f>IF('Data invoice'!P991=0,"",'Data invoice'!Q991)</f>
        <v/>
      </c>
      <c r="H876" s="284" t="str">
        <f>IF('Data invoice'!Q991=0,"",'Data invoice'!R991)</f>
        <v/>
      </c>
      <c r="I876" s="320" t="str">
        <f>IF('Data invoice'!R991=0,"",'Data invoice'!S991)</f>
        <v/>
      </c>
      <c r="J876" s="367" t="str">
        <f>IF('Data invoice'!S991=0,"",'Data invoice'!T991)</f>
        <v/>
      </c>
    </row>
    <row r="877" spans="1:10" ht="15.75" customHeight="1">
      <c r="A877" s="284" t="str">
        <f>IF('Data invoice'!J992=0,"",'Data invoice'!K992)</f>
        <v/>
      </c>
      <c r="B877" s="284" t="str">
        <f>IF('Data invoice'!K992=0,"",'Data invoice'!L992)</f>
        <v/>
      </c>
      <c r="C877" s="284" t="str">
        <f>IF('Data invoice'!L992=0,"",'Data invoice'!M992)</f>
        <v/>
      </c>
      <c r="D877" s="284" t="str">
        <f>IF('Data invoice'!M992=0,"",'Data invoice'!N992)</f>
        <v/>
      </c>
      <c r="E877" s="284" t="str">
        <f>IF('Data invoice'!N992=0,"",'Data invoice'!O992)</f>
        <v/>
      </c>
      <c r="F877" s="284" t="str">
        <f>IF('Data invoice'!O992=0,"",'Data invoice'!P992)</f>
        <v/>
      </c>
      <c r="G877" s="284" t="str">
        <f>IF('Data invoice'!P992=0,"",'Data invoice'!Q992)</f>
        <v/>
      </c>
      <c r="H877" s="284" t="str">
        <f>IF('Data invoice'!Q992=0,"",'Data invoice'!R992)</f>
        <v/>
      </c>
      <c r="I877" s="320" t="str">
        <f>IF('Data invoice'!R992=0,"",'Data invoice'!S992)</f>
        <v/>
      </c>
      <c r="J877" s="367" t="str">
        <f>IF('Data invoice'!S992=0,"",'Data invoice'!T992)</f>
        <v/>
      </c>
    </row>
    <row r="878" spans="1:10" ht="15.75" customHeight="1">
      <c r="A878" s="284" t="str">
        <f>IF('Data invoice'!J993=0,"",'Data invoice'!K993)</f>
        <v/>
      </c>
      <c r="B878" s="284" t="str">
        <f>IF('Data invoice'!K993=0,"",'Data invoice'!L993)</f>
        <v/>
      </c>
      <c r="C878" s="284" t="str">
        <f>IF('Data invoice'!L993=0,"",'Data invoice'!M993)</f>
        <v/>
      </c>
      <c r="D878" s="284" t="str">
        <f>IF('Data invoice'!M993=0,"",'Data invoice'!N993)</f>
        <v/>
      </c>
      <c r="E878" s="284" t="str">
        <f>IF('Data invoice'!N993=0,"",'Data invoice'!O993)</f>
        <v/>
      </c>
      <c r="F878" s="284" t="str">
        <f>IF('Data invoice'!O993=0,"",'Data invoice'!P993)</f>
        <v/>
      </c>
      <c r="G878" s="284" t="str">
        <f>IF('Data invoice'!P993=0,"",'Data invoice'!Q993)</f>
        <v/>
      </c>
      <c r="H878" s="284" t="str">
        <f>IF('Data invoice'!Q993=0,"",'Data invoice'!R993)</f>
        <v/>
      </c>
      <c r="I878" s="320" t="str">
        <f>IF('Data invoice'!R993=0,"",'Data invoice'!S993)</f>
        <v/>
      </c>
      <c r="J878" s="367" t="str">
        <f>IF('Data invoice'!S993=0,"",'Data invoice'!T993)</f>
        <v/>
      </c>
    </row>
    <row r="879" spans="1:10" ht="15.75" customHeight="1">
      <c r="A879" s="284" t="str">
        <f>IF('Data invoice'!J994=0,"",'Data invoice'!K994)</f>
        <v/>
      </c>
      <c r="B879" s="284" t="str">
        <f>IF('Data invoice'!K994=0,"",'Data invoice'!L994)</f>
        <v/>
      </c>
      <c r="C879" s="284" t="str">
        <f>IF('Data invoice'!L994=0,"",'Data invoice'!M994)</f>
        <v/>
      </c>
      <c r="D879" s="284" t="str">
        <f>IF('Data invoice'!M994=0,"",'Data invoice'!N994)</f>
        <v/>
      </c>
      <c r="E879" s="284" t="str">
        <f>IF('Data invoice'!N994=0,"",'Data invoice'!O994)</f>
        <v/>
      </c>
      <c r="F879" s="284" t="str">
        <f>IF('Data invoice'!O994=0,"",'Data invoice'!P994)</f>
        <v/>
      </c>
      <c r="G879" s="284" t="str">
        <f>IF('Data invoice'!P994=0,"",'Data invoice'!Q994)</f>
        <v/>
      </c>
      <c r="H879" s="284" t="str">
        <f>IF('Data invoice'!Q994=0,"",'Data invoice'!R994)</f>
        <v/>
      </c>
      <c r="I879" s="320" t="str">
        <f>IF('Data invoice'!R994=0,"",'Data invoice'!S994)</f>
        <v/>
      </c>
      <c r="J879" s="367" t="str">
        <f>IF('Data invoice'!S994=0,"",'Data invoice'!T994)</f>
        <v/>
      </c>
    </row>
    <row r="880" spans="1:10" ht="15.75" customHeight="1">
      <c r="A880" s="284" t="str">
        <f>IF('Data invoice'!J995=0,"",'Data invoice'!K995)</f>
        <v/>
      </c>
      <c r="B880" s="284" t="str">
        <f>IF('Data invoice'!K995=0,"",'Data invoice'!L995)</f>
        <v/>
      </c>
      <c r="C880" s="284" t="str">
        <f>IF('Data invoice'!L995=0,"",'Data invoice'!M995)</f>
        <v/>
      </c>
      <c r="D880" s="284" t="str">
        <f>IF('Data invoice'!M995=0,"",'Data invoice'!N995)</f>
        <v/>
      </c>
      <c r="E880" s="284" t="str">
        <f>IF('Data invoice'!N995=0,"",'Data invoice'!O995)</f>
        <v/>
      </c>
      <c r="F880" s="284" t="str">
        <f>IF('Data invoice'!O995=0,"",'Data invoice'!P995)</f>
        <v/>
      </c>
      <c r="G880" s="284" t="str">
        <f>IF('Data invoice'!P995=0,"",'Data invoice'!Q995)</f>
        <v/>
      </c>
      <c r="H880" s="284" t="str">
        <f>IF('Data invoice'!Q995=0,"",'Data invoice'!R995)</f>
        <v/>
      </c>
      <c r="I880" s="320" t="str">
        <f>IF('Data invoice'!R995=0,"",'Data invoice'!S995)</f>
        <v/>
      </c>
      <c r="J880" s="367" t="str">
        <f>IF('Data invoice'!S995=0,"",'Data invoice'!T995)</f>
        <v/>
      </c>
    </row>
    <row r="881" spans="1:10" ht="15.75" customHeight="1">
      <c r="A881" s="284" t="str">
        <f>IF('Data invoice'!J996=0,"",'Data invoice'!K996)</f>
        <v/>
      </c>
      <c r="B881" s="284" t="str">
        <f>IF('Data invoice'!K996=0,"",'Data invoice'!L996)</f>
        <v/>
      </c>
      <c r="C881" s="284" t="str">
        <f>IF('Data invoice'!L996=0,"",'Data invoice'!M996)</f>
        <v/>
      </c>
      <c r="D881" s="284" t="str">
        <f>IF('Data invoice'!M996=0,"",'Data invoice'!N996)</f>
        <v/>
      </c>
      <c r="E881" s="284" t="str">
        <f>IF('Data invoice'!N996=0,"",'Data invoice'!O996)</f>
        <v/>
      </c>
      <c r="F881" s="284" t="str">
        <f>IF('Data invoice'!O996=0,"",'Data invoice'!P996)</f>
        <v/>
      </c>
      <c r="G881" s="284" t="str">
        <f>IF('Data invoice'!P996=0,"",'Data invoice'!Q996)</f>
        <v/>
      </c>
      <c r="H881" s="284" t="str">
        <f>IF('Data invoice'!Q996=0,"",'Data invoice'!R996)</f>
        <v/>
      </c>
      <c r="I881" s="320" t="str">
        <f>IF('Data invoice'!R996=0,"",'Data invoice'!S996)</f>
        <v/>
      </c>
      <c r="J881" s="367" t="str">
        <f>IF('Data invoice'!S996=0,"",'Data invoice'!T996)</f>
        <v/>
      </c>
    </row>
    <row r="882" spans="1:10" ht="15.75" customHeight="1">
      <c r="A882" s="284" t="str">
        <f>IF('Data invoice'!J997=0,"",'Data invoice'!K997)</f>
        <v/>
      </c>
      <c r="B882" s="284" t="str">
        <f>IF('Data invoice'!K997=0,"",'Data invoice'!L997)</f>
        <v/>
      </c>
      <c r="C882" s="284" t="str">
        <f>IF('Data invoice'!L997=0,"",'Data invoice'!M997)</f>
        <v/>
      </c>
      <c r="D882" s="284" t="str">
        <f>IF('Data invoice'!M997=0,"",'Data invoice'!N997)</f>
        <v/>
      </c>
      <c r="E882" s="284" t="str">
        <f>IF('Data invoice'!N997=0,"",'Data invoice'!O997)</f>
        <v/>
      </c>
      <c r="F882" s="284" t="str">
        <f>IF('Data invoice'!O997=0,"",'Data invoice'!P997)</f>
        <v/>
      </c>
      <c r="G882" s="284" t="str">
        <f>IF('Data invoice'!P997=0,"",'Data invoice'!Q997)</f>
        <v/>
      </c>
      <c r="H882" s="284" t="str">
        <f>IF('Data invoice'!Q997=0,"",'Data invoice'!R997)</f>
        <v/>
      </c>
      <c r="I882" s="320" t="str">
        <f>IF('Data invoice'!R997=0,"",'Data invoice'!S997)</f>
        <v/>
      </c>
      <c r="J882" s="367" t="str">
        <f>IF('Data invoice'!S997=0,"",'Data invoice'!T997)</f>
        <v/>
      </c>
    </row>
    <row r="883" spans="1:10" ht="15.75" customHeight="1">
      <c r="A883" s="284" t="str">
        <f>IF('Data invoice'!J998=0,"",'Data invoice'!K998)</f>
        <v/>
      </c>
      <c r="B883" s="284" t="str">
        <f>IF('Data invoice'!K998=0,"",'Data invoice'!L998)</f>
        <v/>
      </c>
      <c r="C883" s="284" t="str">
        <f>IF('Data invoice'!L998=0,"",'Data invoice'!M998)</f>
        <v/>
      </c>
      <c r="D883" s="284" t="str">
        <f>IF('Data invoice'!M998=0,"",'Data invoice'!N998)</f>
        <v/>
      </c>
      <c r="E883" s="284" t="str">
        <f>IF('Data invoice'!N998=0,"",'Data invoice'!O998)</f>
        <v/>
      </c>
      <c r="F883" s="284" t="str">
        <f>IF('Data invoice'!O998=0,"",'Data invoice'!P998)</f>
        <v/>
      </c>
      <c r="G883" s="284" t="str">
        <f>IF('Data invoice'!P998=0,"",'Data invoice'!Q998)</f>
        <v/>
      </c>
      <c r="H883" s="284" t="str">
        <f>IF('Data invoice'!Q998=0,"",'Data invoice'!R998)</f>
        <v/>
      </c>
      <c r="I883" s="320" t="str">
        <f>IF('Data invoice'!R998=0,"",'Data invoice'!S998)</f>
        <v/>
      </c>
      <c r="J883" s="367" t="str">
        <f>IF('Data invoice'!S998=0,"",'Data invoice'!T998)</f>
        <v/>
      </c>
    </row>
    <row r="884" spans="1:10" ht="15.75" customHeight="1">
      <c r="A884" s="284" t="str">
        <f>IF('Data invoice'!J999=0,"",'Data invoice'!K999)</f>
        <v/>
      </c>
      <c r="B884" s="284" t="str">
        <f>IF('Data invoice'!K999=0,"",'Data invoice'!L999)</f>
        <v/>
      </c>
      <c r="C884" s="284" t="str">
        <f>IF('Data invoice'!L999=0,"",'Data invoice'!M999)</f>
        <v/>
      </c>
      <c r="D884" s="284" t="str">
        <f>IF('Data invoice'!M999=0,"",'Data invoice'!N999)</f>
        <v/>
      </c>
      <c r="E884" s="284" t="str">
        <f>IF('Data invoice'!N999=0,"",'Data invoice'!O999)</f>
        <v/>
      </c>
      <c r="F884" s="284" t="str">
        <f>IF('Data invoice'!O999=0,"",'Data invoice'!P999)</f>
        <v/>
      </c>
      <c r="G884" s="284" t="str">
        <f>IF('Data invoice'!P999=0,"",'Data invoice'!Q999)</f>
        <v/>
      </c>
      <c r="H884" s="284" t="str">
        <f>IF('Data invoice'!Q999=0,"",'Data invoice'!R999)</f>
        <v/>
      </c>
      <c r="I884" s="320" t="str">
        <f>IF('Data invoice'!R999=0,"",'Data invoice'!S999)</f>
        <v/>
      </c>
      <c r="J884" s="367" t="str">
        <f>IF('Data invoice'!S999=0,"",'Data invoice'!T999)</f>
        <v/>
      </c>
    </row>
    <row r="885" spans="1:10" ht="15.75" customHeight="1">
      <c r="A885" s="284" t="str">
        <f>IF('Data invoice'!J1000=0,"",'Data invoice'!K1000)</f>
        <v/>
      </c>
      <c r="B885" s="284" t="str">
        <f>IF('Data invoice'!K1000=0,"",'Data invoice'!L1000)</f>
        <v/>
      </c>
      <c r="C885" s="284" t="str">
        <f>IF('Data invoice'!L1000=0,"",'Data invoice'!M1000)</f>
        <v/>
      </c>
      <c r="D885" s="284" t="str">
        <f>IF('Data invoice'!M1000=0,"",'Data invoice'!N1000)</f>
        <v/>
      </c>
      <c r="E885" s="284" t="str">
        <f>IF('Data invoice'!N1000=0,"",'Data invoice'!O1000)</f>
        <v/>
      </c>
      <c r="F885" s="284" t="str">
        <f>IF('Data invoice'!O1000=0,"",'Data invoice'!P1000)</f>
        <v/>
      </c>
      <c r="G885" s="284" t="str">
        <f>IF('Data invoice'!P1000=0,"",'Data invoice'!Q1000)</f>
        <v/>
      </c>
      <c r="H885" s="284" t="str">
        <f>IF('Data invoice'!Q1000=0,"",'Data invoice'!R1000)</f>
        <v/>
      </c>
      <c r="I885" s="320" t="str">
        <f>IF('Data invoice'!R1000=0,"",'Data invoice'!S1000)</f>
        <v/>
      </c>
      <c r="J885" s="367" t="str">
        <f>IF('Data invoice'!S1000=0,"",'Data invoice'!T1000)</f>
        <v/>
      </c>
    </row>
    <row r="886" spans="1:10" ht="15.75" customHeight="1">
      <c r="A886" s="284" t="str">
        <f>IF('Data invoice'!J1001=0,"",'Data invoice'!K1001)</f>
        <v/>
      </c>
      <c r="B886" s="284" t="str">
        <f>IF('Data invoice'!K1001=0,"",'Data invoice'!L1001)</f>
        <v/>
      </c>
      <c r="C886" s="284" t="str">
        <f>IF('Data invoice'!L1001=0,"",'Data invoice'!M1001)</f>
        <v/>
      </c>
      <c r="D886" s="284" t="str">
        <f>IF('Data invoice'!M1001=0,"",'Data invoice'!N1001)</f>
        <v/>
      </c>
      <c r="E886" s="284" t="str">
        <f>IF('Data invoice'!N1001=0,"",'Data invoice'!O1001)</f>
        <v/>
      </c>
      <c r="F886" s="284" t="str">
        <f>IF('Data invoice'!O1001=0,"",'Data invoice'!P1001)</f>
        <v/>
      </c>
      <c r="G886" s="284" t="str">
        <f>IF('Data invoice'!P1001=0,"",'Data invoice'!Q1001)</f>
        <v/>
      </c>
      <c r="H886" s="284" t="str">
        <f>IF('Data invoice'!Q1001=0,"",'Data invoice'!R1001)</f>
        <v/>
      </c>
      <c r="I886" s="320" t="str">
        <f>IF('Data invoice'!R1001=0,"",'Data invoice'!S1001)</f>
        <v/>
      </c>
      <c r="J886" s="367" t="str">
        <f>IF('Data invoice'!S1001=0,"",'Data invoice'!T1001)</f>
        <v/>
      </c>
    </row>
    <row r="887" spans="1:10" ht="15.75" customHeight="1">
      <c r="A887" s="284" t="str">
        <f>IF('Data invoice'!J1002=0,"",'Data invoice'!K1002)</f>
        <v/>
      </c>
      <c r="B887" s="284" t="str">
        <f>IF('Data invoice'!K1002=0,"",'Data invoice'!L1002)</f>
        <v/>
      </c>
      <c r="C887" s="284" t="str">
        <f>IF('Data invoice'!L1002=0,"",'Data invoice'!M1002)</f>
        <v/>
      </c>
      <c r="D887" s="284" t="str">
        <f>IF('Data invoice'!M1002=0,"",'Data invoice'!N1002)</f>
        <v/>
      </c>
      <c r="E887" s="284" t="str">
        <f>IF('Data invoice'!N1002=0,"",'Data invoice'!O1002)</f>
        <v/>
      </c>
      <c r="F887" s="284" t="str">
        <f>IF('Data invoice'!O1002=0,"",'Data invoice'!P1002)</f>
        <v/>
      </c>
      <c r="G887" s="284" t="str">
        <f>IF('Data invoice'!P1002=0,"",'Data invoice'!Q1002)</f>
        <v/>
      </c>
      <c r="H887" s="284" t="str">
        <f>IF('Data invoice'!Q1002=0,"",'Data invoice'!R1002)</f>
        <v/>
      </c>
      <c r="I887" s="320" t="str">
        <f>IF('Data invoice'!R1002=0,"",'Data invoice'!S1002)</f>
        <v/>
      </c>
      <c r="J887" s="367" t="str">
        <f>IF('Data invoice'!S1002=0,"",'Data invoice'!T1002)</f>
        <v/>
      </c>
    </row>
    <row r="888" spans="1:10" ht="15.75" customHeight="1">
      <c r="A888" s="284" t="str">
        <f>IF('Data invoice'!J1003=0,"",'Data invoice'!K1003)</f>
        <v/>
      </c>
      <c r="B888" s="284" t="str">
        <f>IF('Data invoice'!K1003=0,"",'Data invoice'!L1003)</f>
        <v/>
      </c>
      <c r="C888" s="284" t="str">
        <f>IF('Data invoice'!L1003=0,"",'Data invoice'!M1003)</f>
        <v/>
      </c>
      <c r="D888" s="284" t="str">
        <f>IF('Data invoice'!M1003=0,"",'Data invoice'!N1003)</f>
        <v/>
      </c>
      <c r="E888" s="284" t="str">
        <f>IF('Data invoice'!N1003=0,"",'Data invoice'!O1003)</f>
        <v/>
      </c>
      <c r="F888" s="284" t="str">
        <f>IF('Data invoice'!O1003=0,"",'Data invoice'!P1003)</f>
        <v/>
      </c>
      <c r="G888" s="284" t="str">
        <f>IF('Data invoice'!P1003=0,"",'Data invoice'!Q1003)</f>
        <v/>
      </c>
      <c r="H888" s="284" t="str">
        <f>IF('Data invoice'!Q1003=0,"",'Data invoice'!R1003)</f>
        <v/>
      </c>
      <c r="I888" s="320" t="str">
        <f>IF('Data invoice'!R1003=0,"",'Data invoice'!S1003)</f>
        <v/>
      </c>
      <c r="J888" s="367" t="str">
        <f>IF('Data invoice'!S1003=0,"",'Data invoice'!T1003)</f>
        <v/>
      </c>
    </row>
    <row r="889" spans="1:10" ht="15.75" customHeight="1">
      <c r="A889" s="284" t="str">
        <f>IF('Data invoice'!J1004=0,"",'Data invoice'!K1004)</f>
        <v/>
      </c>
      <c r="B889" s="284" t="str">
        <f>IF('Data invoice'!K1004=0,"",'Data invoice'!L1004)</f>
        <v/>
      </c>
      <c r="C889" s="284" t="str">
        <f>IF('Data invoice'!L1004=0,"",'Data invoice'!M1004)</f>
        <v/>
      </c>
      <c r="D889" s="284" t="str">
        <f>IF('Data invoice'!M1004=0,"",'Data invoice'!N1004)</f>
        <v/>
      </c>
      <c r="E889" s="284" t="str">
        <f>IF('Data invoice'!N1004=0,"",'Data invoice'!O1004)</f>
        <v/>
      </c>
      <c r="F889" s="284" t="str">
        <f>IF('Data invoice'!O1004=0,"",'Data invoice'!P1004)</f>
        <v/>
      </c>
      <c r="G889" s="284" t="str">
        <f>IF('Data invoice'!P1004=0,"",'Data invoice'!Q1004)</f>
        <v/>
      </c>
      <c r="H889" s="284" t="str">
        <f>IF('Data invoice'!Q1004=0,"",'Data invoice'!R1004)</f>
        <v/>
      </c>
      <c r="I889" s="320" t="str">
        <f>IF('Data invoice'!R1004=0,"",'Data invoice'!S1004)</f>
        <v/>
      </c>
      <c r="J889" s="367" t="str">
        <f>IF('Data invoice'!S1004=0,"",'Data invoice'!T1004)</f>
        <v/>
      </c>
    </row>
    <row r="890" spans="1:10" ht="15.75" customHeight="1">
      <c r="A890" s="284" t="str">
        <f>IF('Data invoice'!J1005=0,"",'Data invoice'!K1005)</f>
        <v/>
      </c>
      <c r="B890" s="284" t="str">
        <f>IF('Data invoice'!K1005=0,"",'Data invoice'!L1005)</f>
        <v/>
      </c>
      <c r="C890" s="284" t="str">
        <f>IF('Data invoice'!L1005=0,"",'Data invoice'!M1005)</f>
        <v/>
      </c>
      <c r="D890" s="284" t="str">
        <f>IF('Data invoice'!M1005=0,"",'Data invoice'!N1005)</f>
        <v/>
      </c>
      <c r="E890" s="284" t="str">
        <f>IF('Data invoice'!N1005=0,"",'Data invoice'!O1005)</f>
        <v/>
      </c>
      <c r="F890" s="284" t="str">
        <f>IF('Data invoice'!O1005=0,"",'Data invoice'!P1005)</f>
        <v/>
      </c>
      <c r="G890" s="284" t="str">
        <f>IF('Data invoice'!P1005=0,"",'Data invoice'!Q1005)</f>
        <v/>
      </c>
      <c r="H890" s="284" t="str">
        <f>IF('Data invoice'!Q1005=0,"",'Data invoice'!R1005)</f>
        <v/>
      </c>
      <c r="I890" s="320" t="str">
        <f>IF('Data invoice'!R1005=0,"",'Data invoice'!S1005)</f>
        <v/>
      </c>
      <c r="J890" s="367" t="str">
        <f>IF('Data invoice'!S1005=0,"",'Data invoice'!T1005)</f>
        <v/>
      </c>
    </row>
    <row r="891" spans="1:10" ht="15.75" customHeight="1">
      <c r="A891" s="284" t="str">
        <f>IF('Data invoice'!J1006=0,"",'Data invoice'!K1006)</f>
        <v/>
      </c>
      <c r="B891" s="284" t="str">
        <f>IF('Data invoice'!K1006=0,"",'Data invoice'!L1006)</f>
        <v/>
      </c>
      <c r="C891" s="284" t="str">
        <f>IF('Data invoice'!L1006=0,"",'Data invoice'!M1006)</f>
        <v/>
      </c>
      <c r="D891" s="284" t="str">
        <f>IF('Data invoice'!M1006=0,"",'Data invoice'!N1006)</f>
        <v/>
      </c>
      <c r="E891" s="284" t="str">
        <f>IF('Data invoice'!N1006=0,"",'Data invoice'!O1006)</f>
        <v/>
      </c>
      <c r="F891" s="284" t="str">
        <f>IF('Data invoice'!O1006=0,"",'Data invoice'!P1006)</f>
        <v/>
      </c>
      <c r="G891" s="284" t="str">
        <f>IF('Data invoice'!P1006=0,"",'Data invoice'!Q1006)</f>
        <v/>
      </c>
      <c r="H891" s="284" t="str">
        <f>IF('Data invoice'!Q1006=0,"",'Data invoice'!R1006)</f>
        <v/>
      </c>
      <c r="I891" s="320" t="str">
        <f>IF('Data invoice'!R1006=0,"",'Data invoice'!S1006)</f>
        <v/>
      </c>
      <c r="J891" s="367" t="str">
        <f>IF('Data invoice'!S1006=0,"",'Data invoice'!T1006)</f>
        <v/>
      </c>
    </row>
    <row r="892" spans="1:10" ht="15.75" customHeight="1">
      <c r="A892" s="284" t="str">
        <f>IF('Data invoice'!J1007=0,"",'Data invoice'!K1007)</f>
        <v/>
      </c>
      <c r="B892" s="284" t="str">
        <f>IF('Data invoice'!K1007=0,"",'Data invoice'!L1007)</f>
        <v/>
      </c>
      <c r="C892" s="284" t="str">
        <f>IF('Data invoice'!L1007=0,"",'Data invoice'!M1007)</f>
        <v/>
      </c>
      <c r="D892" s="284" t="str">
        <f>IF('Data invoice'!M1007=0,"",'Data invoice'!N1007)</f>
        <v/>
      </c>
      <c r="E892" s="284" t="str">
        <f>IF('Data invoice'!N1007=0,"",'Data invoice'!O1007)</f>
        <v/>
      </c>
      <c r="F892" s="284" t="str">
        <f>IF('Data invoice'!O1007=0,"",'Data invoice'!P1007)</f>
        <v/>
      </c>
      <c r="G892" s="284" t="str">
        <f>IF('Data invoice'!P1007=0,"",'Data invoice'!Q1007)</f>
        <v/>
      </c>
      <c r="H892" s="284" t="str">
        <f>IF('Data invoice'!Q1007=0,"",'Data invoice'!R1007)</f>
        <v/>
      </c>
      <c r="I892" s="320" t="str">
        <f>IF('Data invoice'!R1007=0,"",'Data invoice'!S1007)</f>
        <v/>
      </c>
      <c r="J892" s="367" t="str">
        <f>IF('Data invoice'!S1007=0,"",'Data invoice'!T1007)</f>
        <v/>
      </c>
    </row>
    <row r="893" spans="1:10" ht="15.75" customHeight="1">
      <c r="A893" s="284" t="str">
        <f>IF('Data invoice'!J1008=0,"",'Data invoice'!K1008)</f>
        <v/>
      </c>
      <c r="B893" s="284" t="str">
        <f>IF('Data invoice'!K1008=0,"",'Data invoice'!L1008)</f>
        <v/>
      </c>
      <c r="C893" s="284" t="str">
        <f>IF('Data invoice'!L1008=0,"",'Data invoice'!M1008)</f>
        <v/>
      </c>
      <c r="D893" s="284" t="str">
        <f>IF('Data invoice'!M1008=0,"",'Data invoice'!N1008)</f>
        <v/>
      </c>
      <c r="E893" s="284" t="str">
        <f>IF('Data invoice'!N1008=0,"",'Data invoice'!O1008)</f>
        <v/>
      </c>
      <c r="F893" s="284" t="str">
        <f>IF('Data invoice'!O1008=0,"",'Data invoice'!P1008)</f>
        <v/>
      </c>
      <c r="G893" s="284" t="str">
        <f>IF('Data invoice'!P1008=0,"",'Data invoice'!Q1008)</f>
        <v/>
      </c>
      <c r="H893" s="284" t="str">
        <f>IF('Data invoice'!Q1008=0,"",'Data invoice'!R1008)</f>
        <v/>
      </c>
      <c r="I893" s="320" t="str">
        <f>IF('Data invoice'!R1008=0,"",'Data invoice'!S1008)</f>
        <v/>
      </c>
      <c r="J893" s="367" t="str">
        <f>IF('Data invoice'!S1008=0,"",'Data invoice'!T1008)</f>
        <v/>
      </c>
    </row>
    <row r="894" spans="1:10" ht="15.75" customHeight="1">
      <c r="A894" s="284" t="str">
        <f>IF('Data invoice'!J1009=0,"",'Data invoice'!K1009)</f>
        <v/>
      </c>
      <c r="B894" s="284" t="str">
        <f>IF('Data invoice'!K1009=0,"",'Data invoice'!L1009)</f>
        <v/>
      </c>
      <c r="C894" s="284" t="str">
        <f>IF('Data invoice'!L1009=0,"",'Data invoice'!M1009)</f>
        <v/>
      </c>
      <c r="D894" s="284" t="str">
        <f>IF('Data invoice'!M1009=0,"",'Data invoice'!N1009)</f>
        <v/>
      </c>
      <c r="E894" s="284" t="str">
        <f>IF('Data invoice'!N1009=0,"",'Data invoice'!O1009)</f>
        <v/>
      </c>
      <c r="F894" s="284" t="str">
        <f>IF('Data invoice'!O1009=0,"",'Data invoice'!P1009)</f>
        <v/>
      </c>
      <c r="G894" s="284" t="str">
        <f>IF('Data invoice'!P1009=0,"",'Data invoice'!Q1009)</f>
        <v/>
      </c>
      <c r="H894" s="284" t="str">
        <f>IF('Data invoice'!Q1009=0,"",'Data invoice'!R1009)</f>
        <v/>
      </c>
      <c r="I894" s="320" t="str">
        <f>IF('Data invoice'!R1009=0,"",'Data invoice'!S1009)</f>
        <v/>
      </c>
      <c r="J894" s="367" t="str">
        <f>IF('Data invoice'!S1009=0,"",'Data invoice'!T1009)</f>
        <v/>
      </c>
    </row>
    <row r="895" spans="1:10" ht="15.75" customHeight="1">
      <c r="A895" s="284" t="str">
        <f>IF('Data invoice'!J1010=0,"",'Data invoice'!K1010)</f>
        <v/>
      </c>
      <c r="B895" s="284" t="str">
        <f>IF('Data invoice'!K1010=0,"",'Data invoice'!L1010)</f>
        <v/>
      </c>
      <c r="C895" s="284" t="str">
        <f>IF('Data invoice'!L1010=0,"",'Data invoice'!M1010)</f>
        <v/>
      </c>
      <c r="D895" s="284" t="str">
        <f>IF('Data invoice'!M1010=0,"",'Data invoice'!N1010)</f>
        <v/>
      </c>
      <c r="E895" s="284" t="str">
        <f>IF('Data invoice'!N1010=0,"",'Data invoice'!O1010)</f>
        <v/>
      </c>
      <c r="F895" s="284" t="str">
        <f>IF('Data invoice'!O1010=0,"",'Data invoice'!P1010)</f>
        <v/>
      </c>
      <c r="G895" s="284" t="str">
        <f>IF('Data invoice'!P1010=0,"",'Data invoice'!Q1010)</f>
        <v/>
      </c>
      <c r="H895" s="284" t="str">
        <f>IF('Data invoice'!Q1010=0,"",'Data invoice'!R1010)</f>
        <v/>
      </c>
      <c r="I895" s="320" t="str">
        <f>IF('Data invoice'!R1010=0,"",'Data invoice'!S1010)</f>
        <v/>
      </c>
      <c r="J895" s="367" t="str">
        <f>IF('Data invoice'!S1010=0,"",'Data invoice'!T1010)</f>
        <v/>
      </c>
    </row>
    <row r="896" spans="1:10" ht="15.75" customHeight="1">
      <c r="A896" s="284" t="str">
        <f>IF('Data invoice'!J1011=0,"",'Data invoice'!K1011)</f>
        <v/>
      </c>
      <c r="B896" s="284" t="str">
        <f>IF('Data invoice'!K1011=0,"",'Data invoice'!L1011)</f>
        <v/>
      </c>
      <c r="C896" s="284" t="str">
        <f>IF('Data invoice'!L1011=0,"",'Data invoice'!M1011)</f>
        <v/>
      </c>
      <c r="D896" s="284" t="str">
        <f>IF('Data invoice'!M1011=0,"",'Data invoice'!N1011)</f>
        <v/>
      </c>
      <c r="E896" s="284" t="str">
        <f>IF('Data invoice'!N1011=0,"",'Data invoice'!O1011)</f>
        <v/>
      </c>
      <c r="F896" s="284" t="str">
        <f>IF('Data invoice'!O1011=0,"",'Data invoice'!P1011)</f>
        <v/>
      </c>
      <c r="G896" s="284" t="str">
        <f>IF('Data invoice'!P1011=0,"",'Data invoice'!Q1011)</f>
        <v/>
      </c>
      <c r="H896" s="284" t="str">
        <f>IF('Data invoice'!Q1011=0,"",'Data invoice'!R1011)</f>
        <v/>
      </c>
      <c r="I896" s="320" t="str">
        <f>IF('Data invoice'!R1011=0,"",'Data invoice'!S1011)</f>
        <v/>
      </c>
      <c r="J896" s="367" t="str">
        <f>IF('Data invoice'!S1011=0,"",'Data invoice'!T1011)</f>
        <v/>
      </c>
    </row>
    <row r="897" spans="1:10" ht="15.75" customHeight="1">
      <c r="A897" s="284" t="str">
        <f>IF('Data invoice'!J1012=0,"",'Data invoice'!K1012)</f>
        <v/>
      </c>
      <c r="B897" s="284" t="str">
        <f>IF('Data invoice'!K1012=0,"",'Data invoice'!L1012)</f>
        <v/>
      </c>
      <c r="C897" s="284" t="str">
        <f>IF('Data invoice'!L1012=0,"",'Data invoice'!M1012)</f>
        <v/>
      </c>
      <c r="D897" s="284" t="str">
        <f>IF('Data invoice'!M1012=0,"",'Data invoice'!N1012)</f>
        <v/>
      </c>
      <c r="E897" s="284" t="str">
        <f>IF('Data invoice'!N1012=0,"",'Data invoice'!O1012)</f>
        <v/>
      </c>
      <c r="F897" s="284" t="str">
        <f>IF('Data invoice'!O1012=0,"",'Data invoice'!P1012)</f>
        <v/>
      </c>
      <c r="G897" s="284" t="str">
        <f>IF('Data invoice'!P1012=0,"",'Data invoice'!Q1012)</f>
        <v/>
      </c>
      <c r="H897" s="284" t="str">
        <f>IF('Data invoice'!Q1012=0,"",'Data invoice'!R1012)</f>
        <v/>
      </c>
      <c r="I897" s="320" t="str">
        <f>IF('Data invoice'!R1012=0,"",'Data invoice'!S1012)</f>
        <v/>
      </c>
      <c r="J897" s="367" t="str">
        <f>IF('Data invoice'!S1012=0,"",'Data invoice'!T1012)</f>
        <v/>
      </c>
    </row>
    <row r="898" spans="1:10" ht="15.75" customHeight="1">
      <c r="A898" s="284" t="str">
        <f>IF('Data invoice'!J1013=0,"",'Data invoice'!K1013)</f>
        <v/>
      </c>
      <c r="B898" s="284" t="str">
        <f>IF('Data invoice'!K1013=0,"",'Data invoice'!L1013)</f>
        <v/>
      </c>
      <c r="C898" s="284" t="str">
        <f>IF('Data invoice'!L1013=0,"",'Data invoice'!M1013)</f>
        <v/>
      </c>
      <c r="D898" s="284" t="str">
        <f>IF('Data invoice'!M1013=0,"",'Data invoice'!N1013)</f>
        <v/>
      </c>
      <c r="E898" s="284" t="str">
        <f>IF('Data invoice'!N1013=0,"",'Data invoice'!O1013)</f>
        <v/>
      </c>
      <c r="F898" s="284" t="str">
        <f>IF('Data invoice'!O1013=0,"",'Data invoice'!P1013)</f>
        <v/>
      </c>
      <c r="G898" s="284" t="str">
        <f>IF('Data invoice'!P1013=0,"",'Data invoice'!Q1013)</f>
        <v/>
      </c>
      <c r="H898" s="284" t="str">
        <f>IF('Data invoice'!Q1013=0,"",'Data invoice'!R1013)</f>
        <v/>
      </c>
      <c r="I898" s="320" t="str">
        <f>IF('Data invoice'!R1013=0,"",'Data invoice'!S1013)</f>
        <v/>
      </c>
      <c r="J898" s="367" t="str">
        <f>IF('Data invoice'!S1013=0,"",'Data invoice'!T1013)</f>
        <v/>
      </c>
    </row>
    <row r="899" spans="1:10" ht="15.75" customHeight="1">
      <c r="A899" s="284" t="str">
        <f>IF('Data invoice'!J1014=0,"",'Data invoice'!K1014)</f>
        <v/>
      </c>
      <c r="B899" s="284" t="str">
        <f>IF('Data invoice'!K1014=0,"",'Data invoice'!L1014)</f>
        <v/>
      </c>
      <c r="C899" s="284" t="str">
        <f>IF('Data invoice'!L1014=0,"",'Data invoice'!M1014)</f>
        <v/>
      </c>
      <c r="D899" s="284" t="str">
        <f>IF('Data invoice'!M1014=0,"",'Data invoice'!N1014)</f>
        <v/>
      </c>
      <c r="E899" s="284" t="str">
        <f>IF('Data invoice'!N1014=0,"",'Data invoice'!O1014)</f>
        <v/>
      </c>
      <c r="F899" s="284" t="str">
        <f>IF('Data invoice'!O1014=0,"",'Data invoice'!P1014)</f>
        <v/>
      </c>
      <c r="G899" s="284" t="str">
        <f>IF('Data invoice'!P1014=0,"",'Data invoice'!Q1014)</f>
        <v/>
      </c>
      <c r="H899" s="284" t="str">
        <f>IF('Data invoice'!Q1014=0,"",'Data invoice'!R1014)</f>
        <v/>
      </c>
      <c r="I899" s="320" t="str">
        <f>IF('Data invoice'!R1014=0,"",'Data invoice'!S1014)</f>
        <v/>
      </c>
      <c r="J899" s="367" t="str">
        <f>IF('Data invoice'!S1014=0,"",'Data invoice'!T1014)</f>
        <v/>
      </c>
    </row>
    <row r="900" spans="1:10" ht="15.75" customHeight="1">
      <c r="A900" s="284" t="str">
        <f>IF('Data invoice'!J1015=0,"",'Data invoice'!K1015)</f>
        <v/>
      </c>
      <c r="B900" s="284" t="str">
        <f>IF('Data invoice'!K1015=0,"",'Data invoice'!L1015)</f>
        <v/>
      </c>
      <c r="C900" s="284" t="str">
        <f>IF('Data invoice'!L1015=0,"",'Data invoice'!M1015)</f>
        <v/>
      </c>
      <c r="D900" s="284" t="str">
        <f>IF('Data invoice'!M1015=0,"",'Data invoice'!N1015)</f>
        <v/>
      </c>
      <c r="E900" s="284" t="str">
        <f>IF('Data invoice'!N1015=0,"",'Data invoice'!O1015)</f>
        <v/>
      </c>
      <c r="F900" s="284" t="str">
        <f>IF('Data invoice'!O1015=0,"",'Data invoice'!P1015)</f>
        <v/>
      </c>
      <c r="G900" s="284" t="str">
        <f>IF('Data invoice'!P1015=0,"",'Data invoice'!Q1015)</f>
        <v/>
      </c>
      <c r="H900" s="284" t="str">
        <f>IF('Data invoice'!Q1015=0,"",'Data invoice'!R1015)</f>
        <v/>
      </c>
      <c r="I900" s="320" t="str">
        <f>IF('Data invoice'!R1015=0,"",'Data invoice'!S1015)</f>
        <v/>
      </c>
      <c r="J900" s="367" t="str">
        <f>IF('Data invoice'!S1015=0,"",'Data invoice'!T1015)</f>
        <v/>
      </c>
    </row>
    <row r="901" spans="1:10" ht="15.75" customHeight="1">
      <c r="A901" s="284" t="str">
        <f>IF('Data invoice'!J1016=0,"",'Data invoice'!K1016)</f>
        <v/>
      </c>
      <c r="B901" s="284" t="str">
        <f>IF('Data invoice'!K1016=0,"",'Data invoice'!L1016)</f>
        <v/>
      </c>
      <c r="C901" s="284" t="str">
        <f>IF('Data invoice'!L1016=0,"",'Data invoice'!M1016)</f>
        <v/>
      </c>
      <c r="D901" s="284" t="str">
        <f>IF('Data invoice'!M1016=0,"",'Data invoice'!N1016)</f>
        <v/>
      </c>
      <c r="E901" s="284" t="str">
        <f>IF('Data invoice'!N1016=0,"",'Data invoice'!O1016)</f>
        <v/>
      </c>
      <c r="F901" s="284" t="str">
        <f>IF('Data invoice'!O1016=0,"",'Data invoice'!P1016)</f>
        <v/>
      </c>
      <c r="G901" s="284" t="str">
        <f>IF('Data invoice'!P1016=0,"",'Data invoice'!Q1016)</f>
        <v/>
      </c>
      <c r="H901" s="284" t="str">
        <f>IF('Data invoice'!Q1016=0,"",'Data invoice'!R1016)</f>
        <v/>
      </c>
      <c r="I901" s="320" t="str">
        <f>IF('Data invoice'!R1016=0,"",'Data invoice'!S1016)</f>
        <v/>
      </c>
      <c r="J901" s="367" t="str">
        <f>IF('Data invoice'!S1016=0,"",'Data invoice'!T1016)</f>
        <v/>
      </c>
    </row>
    <row r="902" spans="1:10" ht="15.75" customHeight="1">
      <c r="A902" s="284" t="str">
        <f>IF('Data invoice'!J1017=0,"",'Data invoice'!K1017)</f>
        <v/>
      </c>
      <c r="B902" s="284" t="str">
        <f>IF('Data invoice'!K1017=0,"",'Data invoice'!L1017)</f>
        <v/>
      </c>
      <c r="C902" s="284" t="str">
        <f>IF('Data invoice'!L1017=0,"",'Data invoice'!M1017)</f>
        <v/>
      </c>
      <c r="D902" s="284" t="str">
        <f>IF('Data invoice'!M1017=0,"",'Data invoice'!N1017)</f>
        <v/>
      </c>
      <c r="E902" s="284" t="str">
        <f>IF('Data invoice'!N1017=0,"",'Data invoice'!O1017)</f>
        <v/>
      </c>
      <c r="F902" s="284" t="str">
        <f>IF('Data invoice'!O1017=0,"",'Data invoice'!P1017)</f>
        <v/>
      </c>
      <c r="G902" s="284" t="str">
        <f>IF('Data invoice'!P1017=0,"",'Data invoice'!Q1017)</f>
        <v/>
      </c>
      <c r="H902" s="284" t="str">
        <f>IF('Data invoice'!Q1017=0,"",'Data invoice'!R1017)</f>
        <v/>
      </c>
      <c r="I902" s="320" t="str">
        <f>IF('Data invoice'!R1017=0,"",'Data invoice'!S1017)</f>
        <v/>
      </c>
      <c r="J902" s="367" t="str">
        <f>IF('Data invoice'!S1017=0,"",'Data invoice'!T1017)</f>
        <v/>
      </c>
    </row>
    <row r="903" spans="1:10" ht="15.75" customHeight="1">
      <c r="A903" s="284" t="str">
        <f>IF('Data invoice'!J1018=0,"",'Data invoice'!K1018)</f>
        <v/>
      </c>
      <c r="B903" s="284" t="str">
        <f>IF('Data invoice'!K1018=0,"",'Data invoice'!L1018)</f>
        <v/>
      </c>
      <c r="C903" s="284" t="str">
        <f>IF('Data invoice'!L1018=0,"",'Data invoice'!M1018)</f>
        <v/>
      </c>
      <c r="D903" s="284" t="str">
        <f>IF('Data invoice'!M1018=0,"",'Data invoice'!N1018)</f>
        <v/>
      </c>
      <c r="E903" s="284" t="str">
        <f>IF('Data invoice'!N1018=0,"",'Data invoice'!O1018)</f>
        <v/>
      </c>
      <c r="F903" s="284" t="str">
        <f>IF('Data invoice'!O1018=0,"",'Data invoice'!P1018)</f>
        <v/>
      </c>
      <c r="G903" s="284" t="str">
        <f>IF('Data invoice'!P1018=0,"",'Data invoice'!Q1018)</f>
        <v/>
      </c>
      <c r="H903" s="284" t="str">
        <f>IF('Data invoice'!Q1018=0,"",'Data invoice'!R1018)</f>
        <v/>
      </c>
      <c r="I903" s="320" t="str">
        <f>IF('Data invoice'!R1018=0,"",'Data invoice'!S1018)</f>
        <v/>
      </c>
      <c r="J903" s="367" t="str">
        <f>IF('Data invoice'!S1018=0,"",'Data invoice'!T1018)</f>
        <v/>
      </c>
    </row>
    <row r="904" spans="1:10" ht="15.75" customHeight="1">
      <c r="A904" s="284" t="str">
        <f>IF('Data invoice'!J1019=0,"",'Data invoice'!K1019)</f>
        <v/>
      </c>
      <c r="B904" s="284" t="str">
        <f>IF('Data invoice'!K1019=0,"",'Data invoice'!L1019)</f>
        <v/>
      </c>
      <c r="C904" s="284" t="str">
        <f>IF('Data invoice'!L1019=0,"",'Data invoice'!M1019)</f>
        <v/>
      </c>
      <c r="D904" s="284" t="str">
        <f>IF('Data invoice'!M1019=0,"",'Data invoice'!N1019)</f>
        <v/>
      </c>
      <c r="E904" s="284" t="str">
        <f>IF('Data invoice'!N1019=0,"",'Data invoice'!O1019)</f>
        <v/>
      </c>
      <c r="F904" s="284" t="str">
        <f>IF('Data invoice'!O1019=0,"",'Data invoice'!P1019)</f>
        <v/>
      </c>
      <c r="G904" s="284" t="str">
        <f>IF('Data invoice'!P1019=0,"",'Data invoice'!Q1019)</f>
        <v/>
      </c>
      <c r="H904" s="284" t="str">
        <f>IF('Data invoice'!Q1019=0,"",'Data invoice'!R1019)</f>
        <v/>
      </c>
      <c r="I904" s="320" t="str">
        <f>IF('Data invoice'!R1019=0,"",'Data invoice'!S1019)</f>
        <v/>
      </c>
      <c r="J904" s="367" t="str">
        <f>IF('Data invoice'!S1019=0,"",'Data invoice'!T1019)</f>
        <v/>
      </c>
    </row>
    <row r="905" spans="1:10" ht="15.75" customHeight="1">
      <c r="A905" s="284" t="str">
        <f>IF('Data invoice'!J1020=0,"",'Data invoice'!K1020)</f>
        <v/>
      </c>
      <c r="B905" s="284" t="str">
        <f>IF('Data invoice'!K1020=0,"",'Data invoice'!L1020)</f>
        <v/>
      </c>
      <c r="C905" s="284" t="str">
        <f>IF('Data invoice'!L1020=0,"",'Data invoice'!M1020)</f>
        <v/>
      </c>
      <c r="D905" s="284" t="str">
        <f>IF('Data invoice'!M1020=0,"",'Data invoice'!N1020)</f>
        <v/>
      </c>
      <c r="E905" s="284" t="str">
        <f>IF('Data invoice'!N1020=0,"",'Data invoice'!O1020)</f>
        <v/>
      </c>
      <c r="F905" s="284" t="str">
        <f>IF('Data invoice'!O1020=0,"",'Data invoice'!P1020)</f>
        <v/>
      </c>
      <c r="G905" s="284" t="str">
        <f>IF('Data invoice'!P1020=0,"",'Data invoice'!Q1020)</f>
        <v/>
      </c>
      <c r="H905" s="284" t="str">
        <f>IF('Data invoice'!Q1020=0,"",'Data invoice'!R1020)</f>
        <v/>
      </c>
      <c r="I905" s="320" t="str">
        <f>IF('Data invoice'!R1020=0,"",'Data invoice'!S1020)</f>
        <v/>
      </c>
      <c r="J905" s="367" t="str">
        <f>IF('Data invoice'!S1020=0,"",'Data invoice'!T1020)</f>
        <v/>
      </c>
    </row>
    <row r="906" spans="1:10" ht="15.75" customHeight="1">
      <c r="A906" s="284" t="str">
        <f>IF('Data invoice'!J1021=0,"",'Data invoice'!K1021)</f>
        <v/>
      </c>
      <c r="B906" s="284" t="str">
        <f>IF('Data invoice'!K1021=0,"",'Data invoice'!L1021)</f>
        <v/>
      </c>
      <c r="C906" s="284" t="str">
        <f>IF('Data invoice'!L1021=0,"",'Data invoice'!M1021)</f>
        <v/>
      </c>
      <c r="D906" s="284" t="str">
        <f>IF('Data invoice'!M1021=0,"",'Data invoice'!N1021)</f>
        <v/>
      </c>
      <c r="E906" s="284" t="str">
        <f>IF('Data invoice'!N1021=0,"",'Data invoice'!O1021)</f>
        <v/>
      </c>
      <c r="F906" s="284" t="str">
        <f>IF('Data invoice'!O1021=0,"",'Data invoice'!P1021)</f>
        <v/>
      </c>
      <c r="G906" s="284" t="str">
        <f>IF('Data invoice'!P1021=0,"",'Data invoice'!Q1021)</f>
        <v/>
      </c>
      <c r="H906" s="284" t="str">
        <f>IF('Data invoice'!Q1021=0,"",'Data invoice'!R1021)</f>
        <v/>
      </c>
      <c r="I906" s="320" t="str">
        <f>IF('Data invoice'!R1021=0,"",'Data invoice'!S1021)</f>
        <v/>
      </c>
      <c r="J906" s="367" t="str">
        <f>IF('Data invoice'!S1021=0,"",'Data invoice'!T1021)</f>
        <v/>
      </c>
    </row>
    <row r="907" spans="1:10" ht="15.75" customHeight="1">
      <c r="A907" s="284" t="str">
        <f>IF('Data invoice'!J1022=0,"",'Data invoice'!K1022)</f>
        <v/>
      </c>
      <c r="B907" s="284" t="str">
        <f>IF('Data invoice'!K1022=0,"",'Data invoice'!L1022)</f>
        <v/>
      </c>
      <c r="C907" s="284" t="str">
        <f>IF('Data invoice'!L1022=0,"",'Data invoice'!M1022)</f>
        <v/>
      </c>
      <c r="D907" s="284" t="str">
        <f>IF('Data invoice'!M1022=0,"",'Data invoice'!N1022)</f>
        <v/>
      </c>
      <c r="E907" s="284" t="str">
        <f>IF('Data invoice'!N1022=0,"",'Data invoice'!O1022)</f>
        <v/>
      </c>
      <c r="F907" s="284" t="str">
        <f>IF('Data invoice'!O1022=0,"",'Data invoice'!P1022)</f>
        <v/>
      </c>
      <c r="G907" s="284" t="str">
        <f>IF('Data invoice'!P1022=0,"",'Data invoice'!Q1022)</f>
        <v/>
      </c>
      <c r="H907" s="284" t="str">
        <f>IF('Data invoice'!Q1022=0,"",'Data invoice'!R1022)</f>
        <v/>
      </c>
      <c r="I907" s="320" t="str">
        <f>IF('Data invoice'!R1022=0,"",'Data invoice'!S1022)</f>
        <v/>
      </c>
      <c r="J907" s="367" t="str">
        <f>IF('Data invoice'!S1022=0,"",'Data invoice'!T1022)</f>
        <v/>
      </c>
    </row>
    <row r="908" spans="1:10" ht="15.75" customHeight="1">
      <c r="A908" s="284" t="str">
        <f>IF('Data invoice'!J1023=0,"",'Data invoice'!K1023)</f>
        <v/>
      </c>
      <c r="B908" s="284" t="str">
        <f>IF('Data invoice'!K1023=0,"",'Data invoice'!L1023)</f>
        <v/>
      </c>
      <c r="C908" s="284" t="str">
        <f>IF('Data invoice'!L1023=0,"",'Data invoice'!M1023)</f>
        <v/>
      </c>
      <c r="D908" s="284" t="str">
        <f>IF('Data invoice'!M1023=0,"",'Data invoice'!N1023)</f>
        <v/>
      </c>
      <c r="E908" s="284" t="str">
        <f>IF('Data invoice'!N1023=0,"",'Data invoice'!O1023)</f>
        <v/>
      </c>
      <c r="F908" s="284" t="str">
        <f>IF('Data invoice'!O1023=0,"",'Data invoice'!P1023)</f>
        <v/>
      </c>
      <c r="G908" s="284" t="str">
        <f>IF('Data invoice'!P1023=0,"",'Data invoice'!Q1023)</f>
        <v/>
      </c>
      <c r="H908" s="284" t="str">
        <f>IF('Data invoice'!Q1023=0,"",'Data invoice'!R1023)</f>
        <v/>
      </c>
      <c r="I908" s="320" t="str">
        <f>IF('Data invoice'!R1023=0,"",'Data invoice'!S1023)</f>
        <v/>
      </c>
      <c r="J908" s="367" t="str">
        <f>IF('Data invoice'!S1023=0,"",'Data invoice'!T1023)</f>
        <v/>
      </c>
    </row>
    <row r="909" spans="1:10" ht="15.75" customHeight="1">
      <c r="A909" s="284" t="str">
        <f>IF('Data invoice'!J1024=0,"",'Data invoice'!K1024)</f>
        <v/>
      </c>
      <c r="B909" s="284" t="str">
        <f>IF('Data invoice'!K1024=0,"",'Data invoice'!L1024)</f>
        <v/>
      </c>
      <c r="C909" s="284" t="str">
        <f>IF('Data invoice'!L1024=0,"",'Data invoice'!M1024)</f>
        <v/>
      </c>
      <c r="D909" s="284" t="str">
        <f>IF('Data invoice'!M1024=0,"",'Data invoice'!N1024)</f>
        <v/>
      </c>
      <c r="E909" s="284" t="str">
        <f>IF('Data invoice'!N1024=0,"",'Data invoice'!O1024)</f>
        <v/>
      </c>
      <c r="F909" s="284" t="str">
        <f>IF('Data invoice'!O1024=0,"",'Data invoice'!P1024)</f>
        <v/>
      </c>
      <c r="G909" s="284" t="str">
        <f>IF('Data invoice'!P1024=0,"",'Data invoice'!Q1024)</f>
        <v/>
      </c>
      <c r="H909" s="284" t="str">
        <f>IF('Data invoice'!Q1024=0,"",'Data invoice'!R1024)</f>
        <v/>
      </c>
      <c r="I909" s="320" t="str">
        <f>IF('Data invoice'!R1024=0,"",'Data invoice'!S1024)</f>
        <v/>
      </c>
      <c r="J909" s="367" t="str">
        <f>IF('Data invoice'!S1024=0,"",'Data invoice'!T1024)</f>
        <v/>
      </c>
    </row>
    <row r="910" spans="1:10" ht="15.75" customHeight="1">
      <c r="A910" s="284" t="str">
        <f>IF('Data invoice'!J1025=0,"",'Data invoice'!K1025)</f>
        <v/>
      </c>
      <c r="B910" s="284" t="str">
        <f>IF('Data invoice'!K1025=0,"",'Data invoice'!L1025)</f>
        <v/>
      </c>
      <c r="C910" s="284" t="str">
        <f>IF('Data invoice'!L1025=0,"",'Data invoice'!M1025)</f>
        <v/>
      </c>
      <c r="D910" s="284" t="str">
        <f>IF('Data invoice'!M1025=0,"",'Data invoice'!N1025)</f>
        <v/>
      </c>
      <c r="E910" s="284" t="str">
        <f>IF('Data invoice'!N1025=0,"",'Data invoice'!O1025)</f>
        <v/>
      </c>
      <c r="F910" s="284" t="str">
        <f>IF('Data invoice'!O1025=0,"",'Data invoice'!P1025)</f>
        <v/>
      </c>
      <c r="G910" s="284" t="str">
        <f>IF('Data invoice'!P1025=0,"",'Data invoice'!Q1025)</f>
        <v/>
      </c>
      <c r="H910" s="284" t="str">
        <f>IF('Data invoice'!Q1025=0,"",'Data invoice'!R1025)</f>
        <v/>
      </c>
      <c r="I910" s="320" t="str">
        <f>IF('Data invoice'!R1025=0,"",'Data invoice'!S1025)</f>
        <v/>
      </c>
      <c r="J910" s="367" t="str">
        <f>IF('Data invoice'!S1025=0,"",'Data invoice'!T1025)</f>
        <v/>
      </c>
    </row>
    <row r="911" spans="1:10" ht="15.75" customHeight="1">
      <c r="A911" s="284" t="str">
        <f>IF('Data invoice'!J1026=0,"",'Data invoice'!K1026)</f>
        <v/>
      </c>
      <c r="B911" s="284" t="str">
        <f>IF('Data invoice'!K1026=0,"",'Data invoice'!L1026)</f>
        <v/>
      </c>
      <c r="C911" s="284" t="str">
        <f>IF('Data invoice'!L1026=0,"",'Data invoice'!M1026)</f>
        <v/>
      </c>
      <c r="D911" s="284" t="str">
        <f>IF('Data invoice'!M1026=0,"",'Data invoice'!N1026)</f>
        <v/>
      </c>
      <c r="E911" s="284" t="str">
        <f>IF('Data invoice'!N1026=0,"",'Data invoice'!O1026)</f>
        <v/>
      </c>
      <c r="F911" s="284" t="str">
        <f>IF('Data invoice'!O1026=0,"",'Data invoice'!P1026)</f>
        <v/>
      </c>
      <c r="G911" s="284" t="str">
        <f>IF('Data invoice'!P1026=0,"",'Data invoice'!Q1026)</f>
        <v/>
      </c>
      <c r="H911" s="284" t="str">
        <f>IF('Data invoice'!Q1026=0,"",'Data invoice'!R1026)</f>
        <v/>
      </c>
      <c r="I911" s="320" t="str">
        <f>IF('Data invoice'!R1026=0,"",'Data invoice'!S1026)</f>
        <v/>
      </c>
      <c r="J911" s="367" t="str">
        <f>IF('Data invoice'!S1026=0,"",'Data invoice'!T1026)</f>
        <v/>
      </c>
    </row>
    <row r="912" spans="1:10" ht="15.75" customHeight="1">
      <c r="A912" s="284" t="str">
        <f>IF('Data invoice'!J1027=0,"",'Data invoice'!K1027)</f>
        <v/>
      </c>
      <c r="B912" s="284" t="str">
        <f>IF('Data invoice'!K1027=0,"",'Data invoice'!L1027)</f>
        <v/>
      </c>
      <c r="C912" s="284" t="str">
        <f>IF('Data invoice'!L1027=0,"",'Data invoice'!M1027)</f>
        <v/>
      </c>
      <c r="D912" s="284" t="str">
        <f>IF('Data invoice'!M1027=0,"",'Data invoice'!N1027)</f>
        <v/>
      </c>
      <c r="E912" s="284" t="str">
        <f>IF('Data invoice'!N1027=0,"",'Data invoice'!O1027)</f>
        <v/>
      </c>
      <c r="F912" s="284" t="str">
        <f>IF('Data invoice'!O1027=0,"",'Data invoice'!P1027)</f>
        <v/>
      </c>
      <c r="G912" s="284" t="str">
        <f>IF('Data invoice'!P1027=0,"",'Data invoice'!Q1027)</f>
        <v/>
      </c>
      <c r="H912" s="284" t="str">
        <f>IF('Data invoice'!Q1027=0,"",'Data invoice'!R1027)</f>
        <v/>
      </c>
      <c r="I912" s="320" t="str">
        <f>IF('Data invoice'!R1027=0,"",'Data invoice'!S1027)</f>
        <v/>
      </c>
      <c r="J912" s="367" t="str">
        <f>IF('Data invoice'!S1027=0,"",'Data invoice'!T1027)</f>
        <v/>
      </c>
    </row>
    <row r="913" spans="1:10" ht="15.75" customHeight="1">
      <c r="A913" s="284" t="str">
        <f>IF('Data invoice'!J1028=0,"",'Data invoice'!K1028)</f>
        <v/>
      </c>
      <c r="B913" s="284" t="str">
        <f>IF('Data invoice'!K1028=0,"",'Data invoice'!L1028)</f>
        <v/>
      </c>
      <c r="C913" s="284" t="str">
        <f>IF('Data invoice'!L1028=0,"",'Data invoice'!M1028)</f>
        <v/>
      </c>
      <c r="D913" s="284" t="str">
        <f>IF('Data invoice'!M1028=0,"",'Data invoice'!N1028)</f>
        <v/>
      </c>
      <c r="E913" s="284" t="str">
        <f>IF('Data invoice'!N1028=0,"",'Data invoice'!O1028)</f>
        <v/>
      </c>
      <c r="F913" s="284" t="str">
        <f>IF('Data invoice'!O1028=0,"",'Data invoice'!P1028)</f>
        <v/>
      </c>
      <c r="G913" s="284" t="str">
        <f>IF('Data invoice'!P1028=0,"",'Data invoice'!Q1028)</f>
        <v/>
      </c>
      <c r="H913" s="284" t="str">
        <f>IF('Data invoice'!Q1028=0,"",'Data invoice'!R1028)</f>
        <v/>
      </c>
      <c r="I913" s="320" t="str">
        <f>IF('Data invoice'!R1028=0,"",'Data invoice'!S1028)</f>
        <v/>
      </c>
      <c r="J913" s="367" t="str">
        <f>IF('Data invoice'!S1028=0,"",'Data invoice'!T1028)</f>
        <v/>
      </c>
    </row>
    <row r="914" spans="1:10" ht="15.75" customHeight="1">
      <c r="A914" s="284" t="str">
        <f>IF('Data invoice'!J1029=0,"",'Data invoice'!K1029)</f>
        <v/>
      </c>
      <c r="B914" s="284" t="str">
        <f>IF('Data invoice'!K1029=0,"",'Data invoice'!L1029)</f>
        <v/>
      </c>
      <c r="C914" s="284" t="str">
        <f>IF('Data invoice'!L1029=0,"",'Data invoice'!M1029)</f>
        <v/>
      </c>
      <c r="D914" s="284" t="str">
        <f>IF('Data invoice'!M1029=0,"",'Data invoice'!N1029)</f>
        <v/>
      </c>
      <c r="E914" s="284" t="str">
        <f>IF('Data invoice'!N1029=0,"",'Data invoice'!O1029)</f>
        <v/>
      </c>
      <c r="F914" s="284" t="str">
        <f>IF('Data invoice'!O1029=0,"",'Data invoice'!P1029)</f>
        <v/>
      </c>
      <c r="G914" s="284" t="str">
        <f>IF('Data invoice'!P1029=0,"",'Data invoice'!Q1029)</f>
        <v/>
      </c>
      <c r="H914" s="284" t="str">
        <f>IF('Data invoice'!Q1029=0,"",'Data invoice'!R1029)</f>
        <v/>
      </c>
      <c r="I914" s="320" t="str">
        <f>IF('Data invoice'!R1029=0,"",'Data invoice'!S1029)</f>
        <v/>
      </c>
      <c r="J914" s="367" t="str">
        <f>IF('Data invoice'!S1029=0,"",'Data invoice'!T1029)</f>
        <v/>
      </c>
    </row>
    <row r="915" spans="1:10" ht="15.75" customHeight="1">
      <c r="A915" s="284" t="str">
        <f>IF('Data invoice'!J1030=0,"",'Data invoice'!K1030)</f>
        <v/>
      </c>
      <c r="B915" s="284" t="str">
        <f>IF('Data invoice'!K1030=0,"",'Data invoice'!L1030)</f>
        <v/>
      </c>
      <c r="C915" s="284" t="str">
        <f>IF('Data invoice'!L1030=0,"",'Data invoice'!M1030)</f>
        <v/>
      </c>
      <c r="D915" s="284" t="str">
        <f>IF('Data invoice'!M1030=0,"",'Data invoice'!N1030)</f>
        <v/>
      </c>
      <c r="E915" s="284" t="str">
        <f>IF('Data invoice'!N1030=0,"",'Data invoice'!O1030)</f>
        <v/>
      </c>
      <c r="F915" s="284" t="str">
        <f>IF('Data invoice'!O1030=0,"",'Data invoice'!P1030)</f>
        <v/>
      </c>
      <c r="G915" s="284" t="str">
        <f>IF('Data invoice'!P1030=0,"",'Data invoice'!Q1030)</f>
        <v/>
      </c>
      <c r="H915" s="284" t="str">
        <f>IF('Data invoice'!Q1030=0,"",'Data invoice'!R1030)</f>
        <v/>
      </c>
      <c r="I915" s="320" t="str">
        <f>IF('Data invoice'!R1030=0,"",'Data invoice'!S1030)</f>
        <v/>
      </c>
      <c r="J915" s="367" t="str">
        <f>IF('Data invoice'!S1030=0,"",'Data invoice'!T1030)</f>
        <v/>
      </c>
    </row>
    <row r="916" spans="1:10" ht="15.75" customHeight="1">
      <c r="A916" s="284" t="str">
        <f>IF('Data invoice'!J1031=0,"",'Data invoice'!K1031)</f>
        <v/>
      </c>
      <c r="B916" s="284" t="str">
        <f>IF('Data invoice'!K1031=0,"",'Data invoice'!L1031)</f>
        <v/>
      </c>
      <c r="C916" s="284" t="str">
        <f>IF('Data invoice'!L1031=0,"",'Data invoice'!M1031)</f>
        <v/>
      </c>
      <c r="D916" s="284" t="str">
        <f>IF('Data invoice'!M1031=0,"",'Data invoice'!N1031)</f>
        <v/>
      </c>
      <c r="E916" s="284" t="str">
        <f>IF('Data invoice'!N1031=0,"",'Data invoice'!O1031)</f>
        <v/>
      </c>
      <c r="F916" s="284" t="str">
        <f>IF('Data invoice'!O1031=0,"",'Data invoice'!P1031)</f>
        <v/>
      </c>
      <c r="G916" s="284" t="str">
        <f>IF('Data invoice'!P1031=0,"",'Data invoice'!Q1031)</f>
        <v/>
      </c>
      <c r="H916" s="284" t="str">
        <f>IF('Data invoice'!Q1031=0,"",'Data invoice'!R1031)</f>
        <v/>
      </c>
      <c r="I916" s="320" t="str">
        <f>IF('Data invoice'!R1031=0,"",'Data invoice'!S1031)</f>
        <v/>
      </c>
      <c r="J916" s="367" t="str">
        <f>IF('Data invoice'!S1031=0,"",'Data invoice'!T1031)</f>
        <v/>
      </c>
    </row>
    <row r="917" spans="1:10" ht="15.75" customHeight="1">
      <c r="A917" s="284" t="str">
        <f>IF('Data invoice'!J1032=0,"",'Data invoice'!K1032)</f>
        <v/>
      </c>
      <c r="B917" s="284" t="str">
        <f>IF('Data invoice'!K1032=0,"",'Data invoice'!L1032)</f>
        <v/>
      </c>
      <c r="C917" s="284" t="str">
        <f>IF('Data invoice'!L1032=0,"",'Data invoice'!M1032)</f>
        <v/>
      </c>
      <c r="D917" s="284" t="str">
        <f>IF('Data invoice'!M1032=0,"",'Data invoice'!N1032)</f>
        <v/>
      </c>
      <c r="E917" s="284" t="str">
        <f>IF('Data invoice'!N1032=0,"",'Data invoice'!O1032)</f>
        <v/>
      </c>
      <c r="F917" s="284" t="str">
        <f>IF('Data invoice'!O1032=0,"",'Data invoice'!P1032)</f>
        <v/>
      </c>
      <c r="G917" s="284" t="str">
        <f>IF('Data invoice'!P1032=0,"",'Data invoice'!Q1032)</f>
        <v/>
      </c>
      <c r="H917" s="284" t="str">
        <f>IF('Data invoice'!Q1032=0,"",'Data invoice'!R1032)</f>
        <v/>
      </c>
      <c r="I917" s="320" t="str">
        <f>IF('Data invoice'!R1032=0,"",'Data invoice'!S1032)</f>
        <v/>
      </c>
      <c r="J917" s="367" t="str">
        <f>IF('Data invoice'!S1032=0,"",'Data invoice'!T1032)</f>
        <v/>
      </c>
    </row>
    <row r="918" spans="1:10" ht="15.75" customHeight="1">
      <c r="A918" s="284" t="str">
        <f>IF('Data invoice'!J1033=0,"",'Data invoice'!K1033)</f>
        <v/>
      </c>
      <c r="B918" s="284" t="str">
        <f>IF('Data invoice'!K1033=0,"",'Data invoice'!L1033)</f>
        <v/>
      </c>
      <c r="C918" s="284" t="str">
        <f>IF('Data invoice'!L1033=0,"",'Data invoice'!M1033)</f>
        <v/>
      </c>
      <c r="D918" s="284" t="str">
        <f>IF('Data invoice'!M1033=0,"",'Data invoice'!N1033)</f>
        <v/>
      </c>
      <c r="E918" s="284" t="str">
        <f>IF('Data invoice'!N1033=0,"",'Data invoice'!O1033)</f>
        <v/>
      </c>
      <c r="F918" s="284" t="str">
        <f>IF('Data invoice'!O1033=0,"",'Data invoice'!P1033)</f>
        <v/>
      </c>
      <c r="G918" s="284" t="str">
        <f>IF('Data invoice'!P1033=0,"",'Data invoice'!Q1033)</f>
        <v/>
      </c>
      <c r="H918" s="284" t="str">
        <f>IF('Data invoice'!Q1033=0,"",'Data invoice'!R1033)</f>
        <v/>
      </c>
      <c r="I918" s="320" t="str">
        <f>IF('Data invoice'!R1033=0,"",'Data invoice'!S1033)</f>
        <v/>
      </c>
      <c r="J918" s="367" t="str">
        <f>IF('Data invoice'!S1033=0,"",'Data invoice'!T1033)</f>
        <v/>
      </c>
    </row>
    <row r="919" spans="1:10" ht="15.75" customHeight="1">
      <c r="A919" s="284" t="str">
        <f>IF('Data invoice'!J1034=0,"",'Data invoice'!K1034)</f>
        <v/>
      </c>
      <c r="B919" s="284" t="str">
        <f>IF('Data invoice'!K1034=0,"",'Data invoice'!L1034)</f>
        <v/>
      </c>
      <c r="C919" s="284" t="str">
        <f>IF('Data invoice'!L1034=0,"",'Data invoice'!M1034)</f>
        <v/>
      </c>
      <c r="D919" s="284" t="str">
        <f>IF('Data invoice'!M1034=0,"",'Data invoice'!N1034)</f>
        <v/>
      </c>
      <c r="E919" s="284" t="str">
        <f>IF('Data invoice'!N1034=0,"",'Data invoice'!O1034)</f>
        <v/>
      </c>
      <c r="F919" s="284" t="str">
        <f>IF('Data invoice'!O1034=0,"",'Data invoice'!P1034)</f>
        <v/>
      </c>
      <c r="G919" s="284" t="str">
        <f>IF('Data invoice'!P1034=0,"",'Data invoice'!Q1034)</f>
        <v/>
      </c>
      <c r="H919" s="284" t="str">
        <f>IF('Data invoice'!Q1034=0,"",'Data invoice'!R1034)</f>
        <v/>
      </c>
      <c r="I919" s="320" t="str">
        <f>IF('Data invoice'!R1034=0,"",'Data invoice'!S1034)</f>
        <v/>
      </c>
      <c r="J919" s="367" t="str">
        <f>IF('Data invoice'!S1034=0,"",'Data invoice'!T1034)</f>
        <v/>
      </c>
    </row>
    <row r="920" spans="1:10" ht="15.75" customHeight="1">
      <c r="A920" s="284" t="str">
        <f>IF('Data invoice'!J1035=0,"",'Data invoice'!K1035)</f>
        <v/>
      </c>
      <c r="B920" s="284" t="str">
        <f>IF('Data invoice'!K1035=0,"",'Data invoice'!L1035)</f>
        <v/>
      </c>
      <c r="C920" s="284" t="str">
        <f>IF('Data invoice'!L1035=0,"",'Data invoice'!M1035)</f>
        <v/>
      </c>
      <c r="D920" s="284" t="str">
        <f>IF('Data invoice'!M1035=0,"",'Data invoice'!N1035)</f>
        <v/>
      </c>
      <c r="E920" s="284" t="str">
        <f>IF('Data invoice'!N1035=0,"",'Data invoice'!O1035)</f>
        <v/>
      </c>
      <c r="F920" s="284" t="str">
        <f>IF('Data invoice'!O1035=0,"",'Data invoice'!P1035)</f>
        <v/>
      </c>
      <c r="G920" s="284" t="str">
        <f>IF('Data invoice'!P1035=0,"",'Data invoice'!Q1035)</f>
        <v/>
      </c>
      <c r="H920" s="284" t="str">
        <f>IF('Data invoice'!Q1035=0,"",'Data invoice'!R1035)</f>
        <v/>
      </c>
      <c r="I920" s="320" t="str">
        <f>IF('Data invoice'!R1035=0,"",'Data invoice'!S1035)</f>
        <v/>
      </c>
      <c r="J920" s="367" t="str">
        <f>IF('Data invoice'!S1035=0,"",'Data invoice'!T1035)</f>
        <v/>
      </c>
    </row>
    <row r="921" spans="1:10" ht="15.75" customHeight="1">
      <c r="A921" s="284" t="str">
        <f>IF('Data invoice'!J1036=0,"",'Data invoice'!K1036)</f>
        <v/>
      </c>
      <c r="B921" s="284" t="str">
        <f>IF('Data invoice'!K1036=0,"",'Data invoice'!L1036)</f>
        <v/>
      </c>
      <c r="C921" s="284" t="str">
        <f>IF('Data invoice'!L1036=0,"",'Data invoice'!M1036)</f>
        <v/>
      </c>
      <c r="D921" s="284" t="str">
        <f>IF('Data invoice'!M1036=0,"",'Data invoice'!N1036)</f>
        <v/>
      </c>
      <c r="E921" s="284" t="str">
        <f>IF('Data invoice'!N1036=0,"",'Data invoice'!O1036)</f>
        <v/>
      </c>
      <c r="F921" s="284" t="str">
        <f>IF('Data invoice'!O1036=0,"",'Data invoice'!P1036)</f>
        <v/>
      </c>
      <c r="G921" s="284" t="str">
        <f>IF('Data invoice'!P1036=0,"",'Data invoice'!Q1036)</f>
        <v/>
      </c>
      <c r="H921" s="284" t="str">
        <f>IF('Data invoice'!Q1036=0,"",'Data invoice'!R1036)</f>
        <v/>
      </c>
      <c r="I921" s="320" t="str">
        <f>IF('Data invoice'!R1036=0,"",'Data invoice'!S1036)</f>
        <v/>
      </c>
      <c r="J921" s="367" t="str">
        <f>IF('Data invoice'!S1036=0,"",'Data invoice'!T1036)</f>
        <v/>
      </c>
    </row>
    <row r="922" spans="1:10" ht="15.75" customHeight="1">
      <c r="A922" s="284" t="str">
        <f>IF('Data invoice'!J1037=0,"",'Data invoice'!K1037)</f>
        <v/>
      </c>
      <c r="B922" s="284" t="str">
        <f>IF('Data invoice'!K1037=0,"",'Data invoice'!L1037)</f>
        <v/>
      </c>
      <c r="C922" s="284" t="str">
        <f>IF('Data invoice'!L1037=0,"",'Data invoice'!M1037)</f>
        <v/>
      </c>
      <c r="D922" s="284" t="str">
        <f>IF('Data invoice'!M1037=0,"",'Data invoice'!N1037)</f>
        <v/>
      </c>
      <c r="E922" s="284" t="str">
        <f>IF('Data invoice'!N1037=0,"",'Data invoice'!O1037)</f>
        <v/>
      </c>
      <c r="F922" s="284" t="str">
        <f>IF('Data invoice'!O1037=0,"",'Data invoice'!P1037)</f>
        <v/>
      </c>
      <c r="G922" s="284" t="str">
        <f>IF('Data invoice'!P1037=0,"",'Data invoice'!Q1037)</f>
        <v/>
      </c>
      <c r="H922" s="284" t="str">
        <f>IF('Data invoice'!Q1037=0,"",'Data invoice'!R1037)</f>
        <v/>
      </c>
      <c r="I922" s="320" t="str">
        <f>IF('Data invoice'!R1037=0,"",'Data invoice'!S1037)</f>
        <v/>
      </c>
      <c r="J922" s="367" t="str">
        <f>IF('Data invoice'!S1037=0,"",'Data invoice'!T1037)</f>
        <v/>
      </c>
    </row>
    <row r="923" spans="1:10" ht="15.75" customHeight="1">
      <c r="A923" s="284" t="str">
        <f>IF('Data invoice'!J1038=0,"",'Data invoice'!K1038)</f>
        <v/>
      </c>
      <c r="B923" s="284" t="str">
        <f>IF('Data invoice'!K1038=0,"",'Data invoice'!L1038)</f>
        <v/>
      </c>
      <c r="C923" s="284" t="str">
        <f>IF('Data invoice'!L1038=0,"",'Data invoice'!M1038)</f>
        <v/>
      </c>
      <c r="D923" s="284" t="str">
        <f>IF('Data invoice'!M1038=0,"",'Data invoice'!N1038)</f>
        <v/>
      </c>
      <c r="E923" s="284" t="str">
        <f>IF('Data invoice'!N1038=0,"",'Data invoice'!O1038)</f>
        <v/>
      </c>
      <c r="F923" s="284" t="str">
        <f>IF('Data invoice'!O1038=0,"",'Data invoice'!P1038)</f>
        <v/>
      </c>
      <c r="G923" s="284" t="str">
        <f>IF('Data invoice'!P1038=0,"",'Data invoice'!Q1038)</f>
        <v/>
      </c>
      <c r="H923" s="284" t="str">
        <f>IF('Data invoice'!Q1038=0,"",'Data invoice'!R1038)</f>
        <v/>
      </c>
      <c r="I923" s="320" t="str">
        <f>IF('Data invoice'!R1038=0,"",'Data invoice'!S1038)</f>
        <v/>
      </c>
      <c r="J923" s="367" t="str">
        <f>IF('Data invoice'!S1038=0,"",'Data invoice'!T1038)</f>
        <v/>
      </c>
    </row>
    <row r="924" spans="1:10" ht="15.75" customHeight="1">
      <c r="A924" s="284" t="str">
        <f>IF('Data invoice'!J1039=0,"",'Data invoice'!K1039)</f>
        <v/>
      </c>
      <c r="B924" s="284" t="str">
        <f>IF('Data invoice'!K1039=0,"",'Data invoice'!L1039)</f>
        <v/>
      </c>
      <c r="C924" s="284" t="str">
        <f>IF('Data invoice'!L1039=0,"",'Data invoice'!M1039)</f>
        <v/>
      </c>
      <c r="D924" s="284" t="str">
        <f>IF('Data invoice'!M1039=0,"",'Data invoice'!N1039)</f>
        <v/>
      </c>
      <c r="E924" s="284" t="str">
        <f>IF('Data invoice'!N1039=0,"",'Data invoice'!O1039)</f>
        <v/>
      </c>
      <c r="F924" s="284" t="str">
        <f>IF('Data invoice'!O1039=0,"",'Data invoice'!P1039)</f>
        <v/>
      </c>
      <c r="G924" s="284" t="str">
        <f>IF('Data invoice'!P1039=0,"",'Data invoice'!Q1039)</f>
        <v/>
      </c>
      <c r="H924" s="284" t="str">
        <f>IF('Data invoice'!Q1039=0,"",'Data invoice'!R1039)</f>
        <v/>
      </c>
      <c r="I924" s="320" t="str">
        <f>IF('Data invoice'!R1039=0,"",'Data invoice'!S1039)</f>
        <v/>
      </c>
      <c r="J924" s="367" t="str">
        <f>IF('Data invoice'!S1039=0,"",'Data invoice'!T1039)</f>
        <v/>
      </c>
    </row>
    <row r="925" spans="1:10" ht="15.75" customHeight="1">
      <c r="A925" s="284" t="str">
        <f>IF('Data invoice'!J1040=0,"",'Data invoice'!K1040)</f>
        <v/>
      </c>
      <c r="B925" s="284" t="str">
        <f>IF('Data invoice'!K1040=0,"",'Data invoice'!L1040)</f>
        <v/>
      </c>
      <c r="C925" s="284" t="str">
        <f>IF('Data invoice'!L1040=0,"",'Data invoice'!M1040)</f>
        <v/>
      </c>
      <c r="D925" s="284" t="str">
        <f>IF('Data invoice'!M1040=0,"",'Data invoice'!N1040)</f>
        <v/>
      </c>
      <c r="E925" s="284" t="str">
        <f>IF('Data invoice'!N1040=0,"",'Data invoice'!O1040)</f>
        <v/>
      </c>
      <c r="F925" s="284" t="str">
        <f>IF('Data invoice'!O1040=0,"",'Data invoice'!P1040)</f>
        <v/>
      </c>
      <c r="G925" s="284" t="str">
        <f>IF('Data invoice'!P1040=0,"",'Data invoice'!Q1040)</f>
        <v/>
      </c>
      <c r="H925" s="284" t="str">
        <f>IF('Data invoice'!Q1040=0,"",'Data invoice'!R1040)</f>
        <v/>
      </c>
      <c r="I925" s="320" t="str">
        <f>IF('Data invoice'!R1040=0,"",'Data invoice'!S1040)</f>
        <v/>
      </c>
      <c r="J925" s="367" t="str">
        <f>IF('Data invoice'!S1040=0,"",'Data invoice'!T1040)</f>
        <v/>
      </c>
    </row>
    <row r="926" spans="1:10" ht="15.75" customHeight="1">
      <c r="A926" s="284" t="str">
        <f>IF('Data invoice'!J1041=0,"",'Data invoice'!K1041)</f>
        <v/>
      </c>
      <c r="B926" s="284" t="str">
        <f>IF('Data invoice'!K1041=0,"",'Data invoice'!L1041)</f>
        <v/>
      </c>
      <c r="C926" s="284" t="str">
        <f>IF('Data invoice'!L1041=0,"",'Data invoice'!M1041)</f>
        <v/>
      </c>
      <c r="D926" s="284" t="str">
        <f>IF('Data invoice'!M1041=0,"",'Data invoice'!N1041)</f>
        <v/>
      </c>
      <c r="E926" s="284" t="str">
        <f>IF('Data invoice'!N1041=0,"",'Data invoice'!O1041)</f>
        <v/>
      </c>
      <c r="F926" s="284" t="str">
        <f>IF('Data invoice'!O1041=0,"",'Data invoice'!P1041)</f>
        <v/>
      </c>
      <c r="G926" s="284" t="str">
        <f>IF('Data invoice'!P1041=0,"",'Data invoice'!Q1041)</f>
        <v/>
      </c>
      <c r="H926" s="284" t="str">
        <f>IF('Data invoice'!Q1041=0,"",'Data invoice'!R1041)</f>
        <v/>
      </c>
      <c r="I926" s="320" t="str">
        <f>IF('Data invoice'!R1041=0,"",'Data invoice'!S1041)</f>
        <v/>
      </c>
      <c r="J926" s="367" t="str">
        <f>IF('Data invoice'!S1041=0,"",'Data invoice'!T1041)</f>
        <v/>
      </c>
    </row>
    <row r="927" spans="1:10" ht="15.75" customHeight="1">
      <c r="A927" s="284" t="str">
        <f>IF('Data invoice'!J1042=0,"",'Data invoice'!K1042)</f>
        <v/>
      </c>
      <c r="B927" s="284" t="str">
        <f>IF('Data invoice'!K1042=0,"",'Data invoice'!L1042)</f>
        <v/>
      </c>
      <c r="C927" s="284" t="str">
        <f>IF('Data invoice'!L1042=0,"",'Data invoice'!M1042)</f>
        <v/>
      </c>
      <c r="D927" s="284" t="str">
        <f>IF('Data invoice'!M1042=0,"",'Data invoice'!N1042)</f>
        <v/>
      </c>
      <c r="E927" s="284" t="str">
        <f>IF('Data invoice'!N1042=0,"",'Data invoice'!O1042)</f>
        <v/>
      </c>
      <c r="F927" s="284" t="str">
        <f>IF('Data invoice'!O1042=0,"",'Data invoice'!P1042)</f>
        <v/>
      </c>
      <c r="G927" s="284" t="str">
        <f>IF('Data invoice'!P1042=0,"",'Data invoice'!Q1042)</f>
        <v/>
      </c>
      <c r="H927" s="284" t="str">
        <f>IF('Data invoice'!Q1042=0,"",'Data invoice'!R1042)</f>
        <v/>
      </c>
      <c r="I927" s="320" t="str">
        <f>IF('Data invoice'!R1042=0,"",'Data invoice'!S1042)</f>
        <v/>
      </c>
      <c r="J927" s="367" t="str">
        <f>IF('Data invoice'!S1042=0,"",'Data invoice'!T1042)</f>
        <v/>
      </c>
    </row>
    <row r="928" spans="1:10" ht="15.75" customHeight="1">
      <c r="A928" s="284" t="str">
        <f>IF('Data invoice'!J1043=0,"",'Data invoice'!K1043)</f>
        <v/>
      </c>
      <c r="B928" s="284" t="str">
        <f>IF('Data invoice'!K1043=0,"",'Data invoice'!L1043)</f>
        <v/>
      </c>
      <c r="C928" s="284" t="str">
        <f>IF('Data invoice'!L1043=0,"",'Data invoice'!M1043)</f>
        <v/>
      </c>
      <c r="D928" s="284" t="str">
        <f>IF('Data invoice'!M1043=0,"",'Data invoice'!N1043)</f>
        <v/>
      </c>
      <c r="E928" s="284" t="str">
        <f>IF('Data invoice'!N1043=0,"",'Data invoice'!O1043)</f>
        <v/>
      </c>
      <c r="F928" s="284" t="str">
        <f>IF('Data invoice'!O1043=0,"",'Data invoice'!P1043)</f>
        <v/>
      </c>
      <c r="G928" s="284" t="str">
        <f>IF('Data invoice'!P1043=0,"",'Data invoice'!Q1043)</f>
        <v/>
      </c>
      <c r="H928" s="284" t="str">
        <f>IF('Data invoice'!Q1043=0,"",'Data invoice'!R1043)</f>
        <v/>
      </c>
      <c r="I928" s="320" t="str">
        <f>IF('Data invoice'!R1043=0,"",'Data invoice'!S1043)</f>
        <v/>
      </c>
      <c r="J928" s="367" t="str">
        <f>IF('Data invoice'!S1043=0,"",'Data invoice'!T1043)</f>
        <v/>
      </c>
    </row>
    <row r="929" spans="1:10" ht="15.75" customHeight="1">
      <c r="A929" s="284" t="str">
        <f>IF('Data invoice'!J1044=0,"",'Data invoice'!K1044)</f>
        <v/>
      </c>
      <c r="B929" s="284" t="str">
        <f>IF('Data invoice'!K1044=0,"",'Data invoice'!L1044)</f>
        <v/>
      </c>
      <c r="C929" s="284" t="str">
        <f>IF('Data invoice'!L1044=0,"",'Data invoice'!M1044)</f>
        <v/>
      </c>
      <c r="D929" s="284" t="str">
        <f>IF('Data invoice'!M1044=0,"",'Data invoice'!N1044)</f>
        <v/>
      </c>
      <c r="E929" s="284" t="str">
        <f>IF('Data invoice'!N1044=0,"",'Data invoice'!O1044)</f>
        <v/>
      </c>
      <c r="F929" s="284" t="str">
        <f>IF('Data invoice'!O1044=0,"",'Data invoice'!P1044)</f>
        <v/>
      </c>
      <c r="G929" s="284" t="str">
        <f>IF('Data invoice'!P1044=0,"",'Data invoice'!Q1044)</f>
        <v/>
      </c>
      <c r="H929" s="284" t="str">
        <f>IF('Data invoice'!Q1044=0,"",'Data invoice'!R1044)</f>
        <v/>
      </c>
      <c r="I929" s="320" t="str">
        <f>IF('Data invoice'!R1044=0,"",'Data invoice'!S1044)</f>
        <v/>
      </c>
      <c r="J929" s="367" t="str">
        <f>IF('Data invoice'!S1044=0,"",'Data invoice'!T1044)</f>
        <v/>
      </c>
    </row>
    <row r="930" spans="1:10" ht="15.75" customHeight="1">
      <c r="A930" s="284" t="str">
        <f>IF('Data invoice'!J1045=0,"",'Data invoice'!K1045)</f>
        <v/>
      </c>
      <c r="B930" s="284" t="str">
        <f>IF('Data invoice'!K1045=0,"",'Data invoice'!L1045)</f>
        <v/>
      </c>
      <c r="C930" s="284" t="str">
        <f>IF('Data invoice'!L1045=0,"",'Data invoice'!M1045)</f>
        <v/>
      </c>
      <c r="D930" s="284" t="str">
        <f>IF('Data invoice'!M1045=0,"",'Data invoice'!N1045)</f>
        <v/>
      </c>
      <c r="E930" s="284" t="str">
        <f>IF('Data invoice'!N1045=0,"",'Data invoice'!O1045)</f>
        <v/>
      </c>
      <c r="F930" s="284" t="str">
        <f>IF('Data invoice'!O1045=0,"",'Data invoice'!P1045)</f>
        <v/>
      </c>
      <c r="G930" s="284" t="str">
        <f>IF('Data invoice'!P1045=0,"",'Data invoice'!Q1045)</f>
        <v/>
      </c>
      <c r="H930" s="284" t="str">
        <f>IF('Data invoice'!Q1045=0,"",'Data invoice'!R1045)</f>
        <v/>
      </c>
      <c r="I930" s="320" t="str">
        <f>IF('Data invoice'!R1045=0,"",'Data invoice'!S1045)</f>
        <v/>
      </c>
      <c r="J930" s="367" t="str">
        <f>IF('Data invoice'!S1045=0,"",'Data invoice'!T1045)</f>
        <v/>
      </c>
    </row>
    <row r="931" spans="1:10" ht="15.75" customHeight="1">
      <c r="A931" s="284" t="str">
        <f>IF('Data invoice'!J1046=0,"",'Data invoice'!K1046)</f>
        <v/>
      </c>
      <c r="B931" s="284" t="str">
        <f>IF('Data invoice'!K1046=0,"",'Data invoice'!L1046)</f>
        <v/>
      </c>
      <c r="C931" s="284" t="str">
        <f>IF('Data invoice'!L1046=0,"",'Data invoice'!M1046)</f>
        <v/>
      </c>
      <c r="D931" s="284" t="str">
        <f>IF('Data invoice'!M1046=0,"",'Data invoice'!N1046)</f>
        <v/>
      </c>
      <c r="E931" s="284" t="str">
        <f>IF('Data invoice'!N1046=0,"",'Data invoice'!O1046)</f>
        <v/>
      </c>
      <c r="F931" s="284" t="str">
        <f>IF('Data invoice'!O1046=0,"",'Data invoice'!P1046)</f>
        <v/>
      </c>
      <c r="G931" s="284" t="str">
        <f>IF('Data invoice'!P1046=0,"",'Data invoice'!Q1046)</f>
        <v/>
      </c>
      <c r="H931" s="284" t="str">
        <f>IF('Data invoice'!Q1046=0,"",'Data invoice'!R1046)</f>
        <v/>
      </c>
      <c r="I931" s="320" t="str">
        <f>IF('Data invoice'!R1046=0,"",'Data invoice'!S1046)</f>
        <v/>
      </c>
      <c r="J931" s="367" t="str">
        <f>IF('Data invoice'!S1046=0,"",'Data invoice'!T1046)</f>
        <v/>
      </c>
    </row>
    <row r="932" spans="1:10" ht="15.75" customHeight="1">
      <c r="A932" s="284" t="str">
        <f>IF('Data invoice'!J1047=0,"",'Data invoice'!K1047)</f>
        <v/>
      </c>
      <c r="B932" s="284" t="str">
        <f>IF('Data invoice'!K1047=0,"",'Data invoice'!L1047)</f>
        <v/>
      </c>
      <c r="C932" s="284" t="str">
        <f>IF('Data invoice'!L1047=0,"",'Data invoice'!M1047)</f>
        <v/>
      </c>
      <c r="D932" s="284" t="str">
        <f>IF('Data invoice'!M1047=0,"",'Data invoice'!N1047)</f>
        <v/>
      </c>
      <c r="E932" s="284" t="str">
        <f>IF('Data invoice'!N1047=0,"",'Data invoice'!O1047)</f>
        <v/>
      </c>
      <c r="F932" s="284" t="str">
        <f>IF('Data invoice'!O1047=0,"",'Data invoice'!P1047)</f>
        <v/>
      </c>
      <c r="G932" s="284" t="str">
        <f>IF('Data invoice'!P1047=0,"",'Data invoice'!Q1047)</f>
        <v/>
      </c>
      <c r="H932" s="284" t="str">
        <f>IF('Data invoice'!Q1047=0,"",'Data invoice'!R1047)</f>
        <v/>
      </c>
      <c r="I932" s="320" t="str">
        <f>IF('Data invoice'!R1047=0,"",'Data invoice'!S1047)</f>
        <v/>
      </c>
      <c r="J932" s="367" t="str">
        <f>IF('Data invoice'!S1047=0,"",'Data invoice'!T1047)</f>
        <v/>
      </c>
    </row>
    <row r="933" spans="1:10" ht="15.75" customHeight="1">
      <c r="A933" s="284" t="str">
        <f>IF('Data invoice'!J1048=0,"",'Data invoice'!K1048)</f>
        <v/>
      </c>
      <c r="B933" s="284" t="str">
        <f>IF('Data invoice'!K1048=0,"",'Data invoice'!L1048)</f>
        <v/>
      </c>
      <c r="C933" s="284" t="str">
        <f>IF('Data invoice'!L1048=0,"",'Data invoice'!M1048)</f>
        <v/>
      </c>
      <c r="D933" s="284" t="str">
        <f>IF('Data invoice'!M1048=0,"",'Data invoice'!N1048)</f>
        <v/>
      </c>
      <c r="E933" s="284" t="str">
        <f>IF('Data invoice'!N1048=0,"",'Data invoice'!O1048)</f>
        <v/>
      </c>
      <c r="F933" s="284" t="str">
        <f>IF('Data invoice'!O1048=0,"",'Data invoice'!P1048)</f>
        <v/>
      </c>
      <c r="G933" s="284" t="str">
        <f>IF('Data invoice'!P1048=0,"",'Data invoice'!Q1048)</f>
        <v/>
      </c>
      <c r="H933" s="284" t="str">
        <f>IF('Data invoice'!Q1048=0,"",'Data invoice'!R1048)</f>
        <v/>
      </c>
      <c r="I933" s="320" t="str">
        <f>IF('Data invoice'!R1048=0,"",'Data invoice'!S1048)</f>
        <v/>
      </c>
      <c r="J933" s="367" t="str">
        <f>IF('Data invoice'!S1048=0,"",'Data invoice'!T1048)</f>
        <v/>
      </c>
    </row>
    <row r="934" spans="1:10" ht="15.75" customHeight="1">
      <c r="A934" s="284" t="str">
        <f>IF('Data invoice'!J1049=0,"",'Data invoice'!K1049)</f>
        <v/>
      </c>
      <c r="B934" s="284" t="str">
        <f>IF('Data invoice'!K1049=0,"",'Data invoice'!L1049)</f>
        <v/>
      </c>
      <c r="C934" s="284" t="str">
        <f>IF('Data invoice'!L1049=0,"",'Data invoice'!M1049)</f>
        <v/>
      </c>
      <c r="D934" s="284" t="str">
        <f>IF('Data invoice'!M1049=0,"",'Data invoice'!N1049)</f>
        <v/>
      </c>
      <c r="E934" s="284" t="str">
        <f>IF('Data invoice'!N1049=0,"",'Data invoice'!O1049)</f>
        <v/>
      </c>
      <c r="F934" s="284" t="str">
        <f>IF('Data invoice'!O1049=0,"",'Data invoice'!P1049)</f>
        <v/>
      </c>
      <c r="G934" s="284" t="str">
        <f>IF('Data invoice'!P1049=0,"",'Data invoice'!Q1049)</f>
        <v/>
      </c>
      <c r="H934" s="284" t="str">
        <f>IF('Data invoice'!Q1049=0,"",'Data invoice'!R1049)</f>
        <v/>
      </c>
      <c r="I934" s="320" t="str">
        <f>IF('Data invoice'!R1049=0,"",'Data invoice'!S1049)</f>
        <v/>
      </c>
      <c r="J934" s="367" t="str">
        <f>IF('Data invoice'!S1049=0,"",'Data invoice'!T1049)</f>
        <v/>
      </c>
    </row>
    <row r="935" spans="1:10" ht="15.75" customHeight="1">
      <c r="A935" s="284" t="str">
        <f>IF('Data invoice'!J1050=0,"",'Data invoice'!K1050)</f>
        <v/>
      </c>
      <c r="B935" s="284" t="str">
        <f>IF('Data invoice'!K1050=0,"",'Data invoice'!L1050)</f>
        <v/>
      </c>
      <c r="C935" s="284" t="str">
        <f>IF('Data invoice'!L1050=0,"",'Data invoice'!M1050)</f>
        <v/>
      </c>
      <c r="D935" s="284" t="str">
        <f>IF('Data invoice'!M1050=0,"",'Data invoice'!N1050)</f>
        <v/>
      </c>
      <c r="E935" s="284" t="str">
        <f>IF('Data invoice'!N1050=0,"",'Data invoice'!O1050)</f>
        <v/>
      </c>
      <c r="F935" s="284" t="str">
        <f>IF('Data invoice'!O1050=0,"",'Data invoice'!P1050)</f>
        <v/>
      </c>
      <c r="G935" s="284" t="str">
        <f>IF('Data invoice'!P1050=0,"",'Data invoice'!Q1050)</f>
        <v/>
      </c>
      <c r="H935" s="284" t="str">
        <f>IF('Data invoice'!Q1050=0,"",'Data invoice'!R1050)</f>
        <v/>
      </c>
      <c r="I935" s="320" t="str">
        <f>IF('Data invoice'!R1050=0,"",'Data invoice'!S1050)</f>
        <v/>
      </c>
      <c r="J935" s="367" t="str">
        <f>IF('Data invoice'!S1050=0,"",'Data invoice'!T1050)</f>
        <v/>
      </c>
    </row>
    <row r="936" spans="1:10" ht="15.75" customHeight="1">
      <c r="A936" s="284" t="str">
        <f>IF('Data invoice'!J1051=0,"",'Data invoice'!K1051)</f>
        <v/>
      </c>
      <c r="B936" s="284" t="str">
        <f>IF('Data invoice'!K1051=0,"",'Data invoice'!L1051)</f>
        <v/>
      </c>
      <c r="C936" s="284" t="str">
        <f>IF('Data invoice'!L1051=0,"",'Data invoice'!M1051)</f>
        <v/>
      </c>
      <c r="D936" s="284" t="str">
        <f>IF('Data invoice'!M1051=0,"",'Data invoice'!N1051)</f>
        <v/>
      </c>
      <c r="E936" s="284" t="str">
        <f>IF('Data invoice'!N1051=0,"",'Data invoice'!O1051)</f>
        <v/>
      </c>
      <c r="F936" s="284" t="str">
        <f>IF('Data invoice'!O1051=0,"",'Data invoice'!P1051)</f>
        <v/>
      </c>
      <c r="G936" s="284" t="str">
        <f>IF('Data invoice'!P1051=0,"",'Data invoice'!Q1051)</f>
        <v/>
      </c>
      <c r="H936" s="284" t="str">
        <f>IF('Data invoice'!Q1051=0,"",'Data invoice'!R1051)</f>
        <v/>
      </c>
      <c r="I936" s="320" t="str">
        <f>IF('Data invoice'!R1051=0,"",'Data invoice'!S1051)</f>
        <v/>
      </c>
      <c r="J936" s="367" t="str">
        <f>IF('Data invoice'!S1051=0,"",'Data invoice'!T1051)</f>
        <v/>
      </c>
    </row>
    <row r="937" spans="1:10" ht="15.75" customHeight="1">
      <c r="A937" s="284" t="str">
        <f>IF('Data invoice'!J1052=0,"",'Data invoice'!K1052)</f>
        <v/>
      </c>
      <c r="B937" s="284" t="str">
        <f>IF('Data invoice'!K1052=0,"",'Data invoice'!L1052)</f>
        <v/>
      </c>
      <c r="C937" s="284" t="str">
        <f>IF('Data invoice'!L1052=0,"",'Data invoice'!M1052)</f>
        <v/>
      </c>
      <c r="D937" s="284" t="str">
        <f>IF('Data invoice'!M1052=0,"",'Data invoice'!N1052)</f>
        <v/>
      </c>
      <c r="E937" s="284" t="str">
        <f>IF('Data invoice'!N1052=0,"",'Data invoice'!O1052)</f>
        <v/>
      </c>
      <c r="F937" s="284" t="str">
        <f>IF('Data invoice'!O1052=0,"",'Data invoice'!P1052)</f>
        <v/>
      </c>
      <c r="G937" s="284" t="str">
        <f>IF('Data invoice'!P1052=0,"",'Data invoice'!Q1052)</f>
        <v/>
      </c>
      <c r="H937" s="284" t="str">
        <f>IF('Data invoice'!Q1052=0,"",'Data invoice'!R1052)</f>
        <v/>
      </c>
      <c r="I937" s="320" t="str">
        <f>IF('Data invoice'!R1052=0,"",'Data invoice'!S1052)</f>
        <v/>
      </c>
      <c r="J937" s="367" t="str">
        <f>IF('Data invoice'!S1052=0,"",'Data invoice'!T1052)</f>
        <v/>
      </c>
    </row>
    <row r="938" spans="1:10" ht="15.75" customHeight="1">
      <c r="A938" s="284" t="str">
        <f>IF('Data invoice'!J1053=0,"",'Data invoice'!K1053)</f>
        <v/>
      </c>
      <c r="B938" s="284" t="str">
        <f>IF('Data invoice'!K1053=0,"",'Data invoice'!L1053)</f>
        <v/>
      </c>
      <c r="C938" s="284" t="str">
        <f>IF('Data invoice'!L1053=0,"",'Data invoice'!M1053)</f>
        <v/>
      </c>
      <c r="D938" s="284" t="str">
        <f>IF('Data invoice'!M1053=0,"",'Data invoice'!N1053)</f>
        <v/>
      </c>
      <c r="E938" s="284" t="str">
        <f>IF('Data invoice'!N1053=0,"",'Data invoice'!O1053)</f>
        <v/>
      </c>
      <c r="F938" s="284" t="str">
        <f>IF('Data invoice'!O1053=0,"",'Data invoice'!P1053)</f>
        <v/>
      </c>
      <c r="G938" s="284" t="str">
        <f>IF('Data invoice'!P1053=0,"",'Data invoice'!Q1053)</f>
        <v/>
      </c>
      <c r="H938" s="284" t="str">
        <f>IF('Data invoice'!Q1053=0,"",'Data invoice'!R1053)</f>
        <v/>
      </c>
      <c r="I938" s="320" t="str">
        <f>IF('Data invoice'!R1053=0,"",'Data invoice'!S1053)</f>
        <v/>
      </c>
      <c r="J938" s="367" t="str">
        <f>IF('Data invoice'!S1053=0,"",'Data invoice'!T1053)</f>
        <v/>
      </c>
    </row>
    <row r="939" spans="1:10" ht="15.75" customHeight="1">
      <c r="A939" s="284" t="str">
        <f>IF('Data invoice'!J1054=0,"",'Data invoice'!K1054)</f>
        <v/>
      </c>
      <c r="B939" s="284" t="str">
        <f>IF('Data invoice'!K1054=0,"",'Data invoice'!L1054)</f>
        <v/>
      </c>
      <c r="C939" s="284" t="str">
        <f>IF('Data invoice'!L1054=0,"",'Data invoice'!M1054)</f>
        <v/>
      </c>
      <c r="D939" s="284" t="str">
        <f>IF('Data invoice'!M1054=0,"",'Data invoice'!N1054)</f>
        <v/>
      </c>
      <c r="E939" s="284" t="str">
        <f>IF('Data invoice'!N1054=0,"",'Data invoice'!O1054)</f>
        <v/>
      </c>
      <c r="F939" s="284" t="str">
        <f>IF('Data invoice'!O1054=0,"",'Data invoice'!P1054)</f>
        <v/>
      </c>
      <c r="G939" s="284" t="str">
        <f>IF('Data invoice'!P1054=0,"",'Data invoice'!Q1054)</f>
        <v/>
      </c>
      <c r="H939" s="284" t="str">
        <f>IF('Data invoice'!Q1054=0,"",'Data invoice'!R1054)</f>
        <v/>
      </c>
      <c r="I939" s="320" t="str">
        <f>IF('Data invoice'!R1054=0,"",'Data invoice'!S1054)</f>
        <v/>
      </c>
      <c r="J939" s="367" t="str">
        <f>IF('Data invoice'!S1054=0,"",'Data invoice'!T1054)</f>
        <v/>
      </c>
    </row>
    <row r="940" spans="1:10" ht="15.75" customHeight="1">
      <c r="A940" s="284" t="str">
        <f>IF('Data invoice'!J1055=0,"",'Data invoice'!K1055)</f>
        <v/>
      </c>
      <c r="B940" s="284" t="str">
        <f>IF('Data invoice'!K1055=0,"",'Data invoice'!L1055)</f>
        <v/>
      </c>
      <c r="C940" s="284" t="str">
        <f>IF('Data invoice'!L1055=0,"",'Data invoice'!M1055)</f>
        <v/>
      </c>
      <c r="D940" s="284" t="str">
        <f>IF('Data invoice'!M1055=0,"",'Data invoice'!N1055)</f>
        <v/>
      </c>
      <c r="E940" s="284" t="str">
        <f>IF('Data invoice'!N1055=0,"",'Data invoice'!O1055)</f>
        <v/>
      </c>
      <c r="F940" s="284" t="str">
        <f>IF('Data invoice'!O1055=0,"",'Data invoice'!P1055)</f>
        <v/>
      </c>
      <c r="G940" s="284" t="str">
        <f>IF('Data invoice'!P1055=0,"",'Data invoice'!Q1055)</f>
        <v/>
      </c>
      <c r="H940" s="284" t="str">
        <f>IF('Data invoice'!Q1055=0,"",'Data invoice'!R1055)</f>
        <v/>
      </c>
      <c r="I940" s="320" t="str">
        <f>IF('Data invoice'!R1055=0,"",'Data invoice'!S1055)</f>
        <v/>
      </c>
      <c r="J940" s="367" t="str">
        <f>IF('Data invoice'!S1055=0,"",'Data invoice'!T1055)</f>
        <v/>
      </c>
    </row>
    <row r="941" spans="1:10" ht="15.75" customHeight="1">
      <c r="A941" s="284" t="str">
        <f>IF('Data invoice'!J1056=0,"",'Data invoice'!K1056)</f>
        <v/>
      </c>
      <c r="B941" s="284" t="str">
        <f>IF('Data invoice'!K1056=0,"",'Data invoice'!L1056)</f>
        <v/>
      </c>
      <c r="C941" s="284" t="str">
        <f>IF('Data invoice'!L1056=0,"",'Data invoice'!M1056)</f>
        <v/>
      </c>
      <c r="D941" s="284" t="str">
        <f>IF('Data invoice'!M1056=0,"",'Data invoice'!N1056)</f>
        <v/>
      </c>
      <c r="E941" s="284" t="str">
        <f>IF('Data invoice'!N1056=0,"",'Data invoice'!O1056)</f>
        <v/>
      </c>
      <c r="F941" s="284" t="str">
        <f>IF('Data invoice'!O1056=0,"",'Data invoice'!P1056)</f>
        <v/>
      </c>
      <c r="G941" s="284" t="str">
        <f>IF('Data invoice'!P1056=0,"",'Data invoice'!Q1056)</f>
        <v/>
      </c>
      <c r="H941" s="284" t="str">
        <f>IF('Data invoice'!Q1056=0,"",'Data invoice'!R1056)</f>
        <v/>
      </c>
      <c r="I941" s="320" t="str">
        <f>IF('Data invoice'!R1056=0,"",'Data invoice'!S1056)</f>
        <v/>
      </c>
      <c r="J941" s="367" t="str">
        <f>IF('Data invoice'!S1056=0,"",'Data invoice'!T1056)</f>
        <v/>
      </c>
    </row>
    <row r="942" spans="1:10" ht="15.75" customHeight="1">
      <c r="A942" s="284" t="str">
        <f>IF('Data invoice'!J1057=0,"",'Data invoice'!K1057)</f>
        <v/>
      </c>
      <c r="B942" s="284" t="str">
        <f>IF('Data invoice'!K1057=0,"",'Data invoice'!L1057)</f>
        <v/>
      </c>
      <c r="C942" s="284" t="str">
        <f>IF('Data invoice'!L1057=0,"",'Data invoice'!M1057)</f>
        <v/>
      </c>
      <c r="D942" s="284" t="str">
        <f>IF('Data invoice'!M1057=0,"",'Data invoice'!N1057)</f>
        <v/>
      </c>
      <c r="E942" s="284" t="str">
        <f>IF('Data invoice'!N1057=0,"",'Data invoice'!O1057)</f>
        <v/>
      </c>
      <c r="F942" s="284" t="str">
        <f>IF('Data invoice'!O1057=0,"",'Data invoice'!P1057)</f>
        <v/>
      </c>
      <c r="G942" s="284" t="str">
        <f>IF('Data invoice'!P1057=0,"",'Data invoice'!Q1057)</f>
        <v/>
      </c>
      <c r="H942" s="284" t="str">
        <f>IF('Data invoice'!Q1057=0,"",'Data invoice'!R1057)</f>
        <v/>
      </c>
      <c r="I942" s="320" t="str">
        <f>IF('Data invoice'!R1057=0,"",'Data invoice'!S1057)</f>
        <v/>
      </c>
      <c r="J942" s="367" t="str">
        <f>IF('Data invoice'!S1057=0,"",'Data invoice'!T1057)</f>
        <v/>
      </c>
    </row>
    <row r="943" spans="1:10" ht="15.75" customHeight="1">
      <c r="A943" s="284" t="str">
        <f>IF('Data invoice'!J1058=0,"",'Data invoice'!K1058)</f>
        <v/>
      </c>
      <c r="B943" s="284" t="str">
        <f>IF('Data invoice'!K1058=0,"",'Data invoice'!L1058)</f>
        <v/>
      </c>
      <c r="C943" s="284" t="str">
        <f>IF('Data invoice'!L1058=0,"",'Data invoice'!M1058)</f>
        <v/>
      </c>
      <c r="D943" s="284" t="str">
        <f>IF('Data invoice'!M1058=0,"",'Data invoice'!N1058)</f>
        <v/>
      </c>
      <c r="E943" s="284" t="str">
        <f>IF('Data invoice'!N1058=0,"",'Data invoice'!O1058)</f>
        <v/>
      </c>
      <c r="F943" s="284" t="str">
        <f>IF('Data invoice'!O1058=0,"",'Data invoice'!P1058)</f>
        <v/>
      </c>
      <c r="G943" s="284" t="str">
        <f>IF('Data invoice'!P1058=0,"",'Data invoice'!Q1058)</f>
        <v/>
      </c>
      <c r="H943" s="284" t="str">
        <f>IF('Data invoice'!Q1058=0,"",'Data invoice'!R1058)</f>
        <v/>
      </c>
      <c r="I943" s="320" t="str">
        <f>IF('Data invoice'!R1058=0,"",'Data invoice'!S1058)</f>
        <v/>
      </c>
      <c r="J943" s="367" t="str">
        <f>IF('Data invoice'!S1058=0,"",'Data invoice'!T1058)</f>
        <v/>
      </c>
    </row>
    <row r="944" spans="1:10" ht="15.75" customHeight="1">
      <c r="A944" s="284" t="str">
        <f>IF('Data invoice'!J1059=0,"",'Data invoice'!K1059)</f>
        <v/>
      </c>
      <c r="B944" s="284" t="str">
        <f>IF('Data invoice'!K1059=0,"",'Data invoice'!L1059)</f>
        <v/>
      </c>
      <c r="C944" s="284" t="str">
        <f>IF('Data invoice'!L1059=0,"",'Data invoice'!M1059)</f>
        <v/>
      </c>
      <c r="D944" s="284" t="str">
        <f>IF('Data invoice'!M1059=0,"",'Data invoice'!N1059)</f>
        <v/>
      </c>
      <c r="E944" s="284" t="str">
        <f>IF('Data invoice'!N1059=0,"",'Data invoice'!O1059)</f>
        <v/>
      </c>
      <c r="F944" s="284" t="str">
        <f>IF('Data invoice'!O1059=0,"",'Data invoice'!P1059)</f>
        <v/>
      </c>
      <c r="G944" s="284" t="str">
        <f>IF('Data invoice'!P1059=0,"",'Data invoice'!Q1059)</f>
        <v/>
      </c>
      <c r="H944" s="284" t="str">
        <f>IF('Data invoice'!Q1059=0,"",'Data invoice'!R1059)</f>
        <v/>
      </c>
      <c r="I944" s="320" t="str">
        <f>IF('Data invoice'!R1059=0,"",'Data invoice'!S1059)</f>
        <v/>
      </c>
      <c r="J944" s="367" t="str">
        <f>IF('Data invoice'!S1059=0,"",'Data invoice'!T1059)</f>
        <v/>
      </c>
    </row>
    <row r="945" spans="1:10" ht="15.75" customHeight="1">
      <c r="A945" s="284" t="str">
        <f>IF('Data invoice'!J1060=0,"",'Data invoice'!K1060)</f>
        <v/>
      </c>
      <c r="B945" s="284" t="str">
        <f>IF('Data invoice'!K1060=0,"",'Data invoice'!L1060)</f>
        <v/>
      </c>
      <c r="C945" s="284" t="str">
        <f>IF('Data invoice'!L1060=0,"",'Data invoice'!M1060)</f>
        <v/>
      </c>
      <c r="D945" s="284" t="str">
        <f>IF('Data invoice'!M1060=0,"",'Data invoice'!N1060)</f>
        <v/>
      </c>
      <c r="E945" s="284" t="str">
        <f>IF('Data invoice'!N1060=0,"",'Data invoice'!O1060)</f>
        <v/>
      </c>
      <c r="F945" s="284" t="str">
        <f>IF('Data invoice'!O1060=0,"",'Data invoice'!P1060)</f>
        <v/>
      </c>
      <c r="G945" s="284" t="str">
        <f>IF('Data invoice'!P1060=0,"",'Data invoice'!Q1060)</f>
        <v/>
      </c>
      <c r="H945" s="284" t="str">
        <f>IF('Data invoice'!Q1060=0,"",'Data invoice'!R1060)</f>
        <v/>
      </c>
      <c r="I945" s="320" t="str">
        <f>IF('Data invoice'!R1060=0,"",'Data invoice'!S1060)</f>
        <v/>
      </c>
      <c r="J945" s="367" t="str">
        <f>IF('Data invoice'!S1060=0,"",'Data invoice'!T1060)</f>
        <v/>
      </c>
    </row>
    <row r="946" spans="1:10" ht="15.75" customHeight="1">
      <c r="A946" s="284" t="str">
        <f>IF('Data invoice'!J1061=0,"",'Data invoice'!K1061)</f>
        <v/>
      </c>
      <c r="B946" s="284" t="str">
        <f>IF('Data invoice'!K1061=0,"",'Data invoice'!L1061)</f>
        <v/>
      </c>
      <c r="C946" s="284" t="str">
        <f>IF('Data invoice'!L1061=0,"",'Data invoice'!M1061)</f>
        <v/>
      </c>
      <c r="D946" s="284" t="str">
        <f>IF('Data invoice'!M1061=0,"",'Data invoice'!N1061)</f>
        <v/>
      </c>
      <c r="E946" s="284" t="str">
        <f>IF('Data invoice'!N1061=0,"",'Data invoice'!O1061)</f>
        <v/>
      </c>
      <c r="F946" s="284" t="str">
        <f>IF('Data invoice'!O1061=0,"",'Data invoice'!P1061)</f>
        <v/>
      </c>
      <c r="G946" s="284" t="str">
        <f>IF('Data invoice'!P1061=0,"",'Data invoice'!Q1061)</f>
        <v/>
      </c>
      <c r="H946" s="284" t="str">
        <f>IF('Data invoice'!Q1061=0,"",'Data invoice'!R1061)</f>
        <v/>
      </c>
      <c r="I946" s="320" t="str">
        <f>IF('Data invoice'!R1061=0,"",'Data invoice'!S1061)</f>
        <v/>
      </c>
      <c r="J946" s="367" t="str">
        <f>IF('Data invoice'!S1061=0,"",'Data invoice'!T1061)</f>
        <v/>
      </c>
    </row>
    <row r="947" spans="1:10" ht="15.75" customHeight="1">
      <c r="A947" s="284" t="str">
        <f>IF('Data invoice'!J1062=0,"",'Data invoice'!K1062)</f>
        <v/>
      </c>
      <c r="B947" s="284" t="str">
        <f>IF('Data invoice'!K1062=0,"",'Data invoice'!L1062)</f>
        <v/>
      </c>
      <c r="C947" s="284" t="str">
        <f>IF('Data invoice'!L1062=0,"",'Data invoice'!M1062)</f>
        <v/>
      </c>
      <c r="D947" s="284" t="str">
        <f>IF('Data invoice'!M1062=0,"",'Data invoice'!N1062)</f>
        <v/>
      </c>
      <c r="E947" s="284" t="str">
        <f>IF('Data invoice'!N1062=0,"",'Data invoice'!O1062)</f>
        <v/>
      </c>
      <c r="F947" s="284" t="str">
        <f>IF('Data invoice'!O1062=0,"",'Data invoice'!P1062)</f>
        <v/>
      </c>
      <c r="G947" s="284" t="str">
        <f>IF('Data invoice'!P1062=0,"",'Data invoice'!Q1062)</f>
        <v/>
      </c>
      <c r="H947" s="284" t="str">
        <f>IF('Data invoice'!Q1062=0,"",'Data invoice'!R1062)</f>
        <v/>
      </c>
      <c r="I947" s="320" t="str">
        <f>IF('Data invoice'!R1062=0,"",'Data invoice'!S1062)</f>
        <v/>
      </c>
      <c r="J947" s="367" t="str">
        <f>IF('Data invoice'!S1062=0,"",'Data invoice'!T1062)</f>
        <v/>
      </c>
    </row>
    <row r="948" spans="1:10" ht="15.75" customHeight="1">
      <c r="A948" s="284" t="str">
        <f>IF('Data invoice'!J1063=0,"",'Data invoice'!K1063)</f>
        <v/>
      </c>
      <c r="B948" s="284" t="str">
        <f>IF('Data invoice'!K1063=0,"",'Data invoice'!L1063)</f>
        <v/>
      </c>
      <c r="C948" s="284" t="str">
        <f>IF('Data invoice'!L1063=0,"",'Data invoice'!M1063)</f>
        <v/>
      </c>
      <c r="D948" s="284" t="str">
        <f>IF('Data invoice'!M1063=0,"",'Data invoice'!N1063)</f>
        <v/>
      </c>
      <c r="E948" s="284" t="str">
        <f>IF('Data invoice'!N1063=0,"",'Data invoice'!O1063)</f>
        <v/>
      </c>
      <c r="F948" s="284" t="str">
        <f>IF('Data invoice'!O1063=0,"",'Data invoice'!P1063)</f>
        <v/>
      </c>
      <c r="G948" s="284" t="str">
        <f>IF('Data invoice'!P1063=0,"",'Data invoice'!Q1063)</f>
        <v/>
      </c>
      <c r="H948" s="284" t="str">
        <f>IF('Data invoice'!Q1063=0,"",'Data invoice'!R1063)</f>
        <v/>
      </c>
      <c r="I948" s="320" t="str">
        <f>IF('Data invoice'!R1063=0,"",'Data invoice'!S1063)</f>
        <v/>
      </c>
      <c r="J948" s="367" t="str">
        <f>IF('Data invoice'!S1063=0,"",'Data invoice'!T1063)</f>
        <v/>
      </c>
    </row>
    <row r="949" spans="1:10" ht="15.75" customHeight="1">
      <c r="A949" s="284" t="str">
        <f>IF('Data invoice'!J1064=0,"",'Data invoice'!K1064)</f>
        <v/>
      </c>
      <c r="B949" s="284" t="str">
        <f>IF('Data invoice'!K1064=0,"",'Data invoice'!L1064)</f>
        <v/>
      </c>
      <c r="C949" s="284" t="str">
        <f>IF('Data invoice'!L1064=0,"",'Data invoice'!M1064)</f>
        <v/>
      </c>
      <c r="D949" s="284" t="str">
        <f>IF('Data invoice'!M1064=0,"",'Data invoice'!N1064)</f>
        <v/>
      </c>
      <c r="E949" s="284" t="str">
        <f>IF('Data invoice'!N1064=0,"",'Data invoice'!O1064)</f>
        <v/>
      </c>
      <c r="F949" s="284" t="str">
        <f>IF('Data invoice'!O1064=0,"",'Data invoice'!P1064)</f>
        <v/>
      </c>
      <c r="G949" s="284" t="str">
        <f>IF('Data invoice'!P1064=0,"",'Data invoice'!Q1064)</f>
        <v/>
      </c>
      <c r="H949" s="284" t="str">
        <f>IF('Data invoice'!Q1064=0,"",'Data invoice'!R1064)</f>
        <v/>
      </c>
      <c r="I949" s="320" t="str">
        <f>IF('Data invoice'!R1064=0,"",'Data invoice'!S1064)</f>
        <v/>
      </c>
      <c r="J949" s="367" t="str">
        <f>IF('Data invoice'!S1064=0,"",'Data invoice'!T1064)</f>
        <v/>
      </c>
    </row>
    <row r="950" spans="1:10" ht="15.75" customHeight="1">
      <c r="A950" s="284" t="str">
        <f>IF('Data invoice'!J1065=0,"",'Data invoice'!K1065)</f>
        <v/>
      </c>
      <c r="B950" s="284" t="str">
        <f>IF('Data invoice'!K1065=0,"",'Data invoice'!L1065)</f>
        <v/>
      </c>
      <c r="C950" s="284" t="str">
        <f>IF('Data invoice'!L1065=0,"",'Data invoice'!M1065)</f>
        <v/>
      </c>
      <c r="D950" s="284" t="str">
        <f>IF('Data invoice'!M1065=0,"",'Data invoice'!N1065)</f>
        <v/>
      </c>
      <c r="E950" s="284" t="str">
        <f>IF('Data invoice'!N1065=0,"",'Data invoice'!O1065)</f>
        <v/>
      </c>
      <c r="F950" s="284" t="str">
        <f>IF('Data invoice'!O1065=0,"",'Data invoice'!P1065)</f>
        <v/>
      </c>
      <c r="G950" s="284" t="str">
        <f>IF('Data invoice'!P1065=0,"",'Data invoice'!Q1065)</f>
        <v/>
      </c>
      <c r="H950" s="284" t="str">
        <f>IF('Data invoice'!Q1065=0,"",'Data invoice'!R1065)</f>
        <v/>
      </c>
      <c r="I950" s="320" t="str">
        <f>IF('Data invoice'!R1065=0,"",'Data invoice'!S1065)</f>
        <v/>
      </c>
      <c r="J950" s="367" t="str">
        <f>IF('Data invoice'!S1065=0,"",'Data invoice'!T1065)</f>
        <v/>
      </c>
    </row>
    <row r="951" spans="1:10" ht="15.75" customHeight="1">
      <c r="A951" s="284" t="str">
        <f>IF('Data invoice'!J1066=0,"",'Data invoice'!K1066)</f>
        <v/>
      </c>
      <c r="B951" s="284" t="str">
        <f>IF('Data invoice'!K1066=0,"",'Data invoice'!L1066)</f>
        <v/>
      </c>
      <c r="C951" s="284" t="str">
        <f>IF('Data invoice'!L1066=0,"",'Data invoice'!M1066)</f>
        <v/>
      </c>
      <c r="D951" s="284" t="str">
        <f>IF('Data invoice'!M1066=0,"",'Data invoice'!N1066)</f>
        <v/>
      </c>
      <c r="E951" s="284" t="str">
        <f>IF('Data invoice'!N1066=0,"",'Data invoice'!O1066)</f>
        <v/>
      </c>
      <c r="F951" s="284" t="str">
        <f>IF('Data invoice'!O1066=0,"",'Data invoice'!P1066)</f>
        <v/>
      </c>
      <c r="G951" s="284" t="str">
        <f>IF('Data invoice'!P1066=0,"",'Data invoice'!Q1066)</f>
        <v/>
      </c>
      <c r="H951" s="284" t="str">
        <f>IF('Data invoice'!Q1066=0,"",'Data invoice'!R1066)</f>
        <v/>
      </c>
      <c r="I951" s="320" t="str">
        <f>IF('Data invoice'!R1066=0,"",'Data invoice'!S1066)</f>
        <v/>
      </c>
      <c r="J951" s="367" t="str">
        <f>IF('Data invoice'!S1066=0,"",'Data invoice'!T1066)</f>
        <v/>
      </c>
    </row>
    <row r="952" spans="1:10" ht="15.75" customHeight="1">
      <c r="A952" s="284" t="str">
        <f>IF('Data invoice'!J1067=0,"",'Data invoice'!K1067)</f>
        <v/>
      </c>
      <c r="B952" s="284" t="str">
        <f>IF('Data invoice'!K1067=0,"",'Data invoice'!L1067)</f>
        <v/>
      </c>
      <c r="C952" s="284" t="str">
        <f>IF('Data invoice'!L1067=0,"",'Data invoice'!M1067)</f>
        <v/>
      </c>
      <c r="D952" s="284" t="str">
        <f>IF('Data invoice'!M1067=0,"",'Data invoice'!N1067)</f>
        <v/>
      </c>
      <c r="E952" s="284" t="str">
        <f>IF('Data invoice'!N1067=0,"",'Data invoice'!O1067)</f>
        <v/>
      </c>
      <c r="F952" s="284" t="str">
        <f>IF('Data invoice'!O1067=0,"",'Data invoice'!P1067)</f>
        <v/>
      </c>
      <c r="G952" s="284" t="str">
        <f>IF('Data invoice'!P1067=0,"",'Data invoice'!Q1067)</f>
        <v/>
      </c>
      <c r="H952" s="284" t="str">
        <f>IF('Data invoice'!Q1067=0,"",'Data invoice'!R1067)</f>
        <v/>
      </c>
      <c r="I952" s="320" t="str">
        <f>IF('Data invoice'!R1067=0,"",'Data invoice'!S1067)</f>
        <v/>
      </c>
      <c r="J952" s="367" t="str">
        <f>IF('Data invoice'!S1067=0,"",'Data invoice'!T1067)</f>
        <v/>
      </c>
    </row>
    <row r="953" spans="1:10" ht="15.75" customHeight="1">
      <c r="A953" s="284" t="str">
        <f>IF('Data invoice'!J1068=0,"",'Data invoice'!K1068)</f>
        <v/>
      </c>
      <c r="B953" s="284" t="str">
        <f>IF('Data invoice'!K1068=0,"",'Data invoice'!L1068)</f>
        <v/>
      </c>
      <c r="C953" s="284" t="str">
        <f>IF('Data invoice'!L1068=0,"",'Data invoice'!M1068)</f>
        <v/>
      </c>
      <c r="D953" s="284" t="str">
        <f>IF('Data invoice'!M1068=0,"",'Data invoice'!N1068)</f>
        <v/>
      </c>
      <c r="E953" s="284" t="str">
        <f>IF('Data invoice'!N1068=0,"",'Data invoice'!O1068)</f>
        <v/>
      </c>
      <c r="F953" s="284" t="str">
        <f>IF('Data invoice'!O1068=0,"",'Data invoice'!P1068)</f>
        <v/>
      </c>
      <c r="G953" s="284" t="str">
        <f>IF('Data invoice'!P1068=0,"",'Data invoice'!Q1068)</f>
        <v/>
      </c>
      <c r="H953" s="284" t="str">
        <f>IF('Data invoice'!Q1068=0,"",'Data invoice'!R1068)</f>
        <v/>
      </c>
      <c r="I953" s="320" t="str">
        <f>IF('Data invoice'!R1068=0,"",'Data invoice'!S1068)</f>
        <v/>
      </c>
      <c r="J953" s="367" t="str">
        <f>IF('Data invoice'!S1068=0,"",'Data invoice'!T1068)</f>
        <v/>
      </c>
    </row>
    <row r="954" spans="1:10" ht="15.75" customHeight="1">
      <c r="A954" s="284" t="str">
        <f>IF('Data invoice'!J1069=0,"",'Data invoice'!K1069)</f>
        <v/>
      </c>
      <c r="B954" s="284" t="str">
        <f>IF('Data invoice'!K1069=0,"",'Data invoice'!L1069)</f>
        <v/>
      </c>
      <c r="C954" s="284" t="str">
        <f>IF('Data invoice'!L1069=0,"",'Data invoice'!M1069)</f>
        <v/>
      </c>
      <c r="D954" s="284" t="str">
        <f>IF('Data invoice'!M1069=0,"",'Data invoice'!N1069)</f>
        <v/>
      </c>
      <c r="E954" s="284" t="str">
        <f>IF('Data invoice'!N1069=0,"",'Data invoice'!O1069)</f>
        <v/>
      </c>
      <c r="F954" s="284" t="str">
        <f>IF('Data invoice'!O1069=0,"",'Data invoice'!P1069)</f>
        <v/>
      </c>
      <c r="G954" s="284" t="str">
        <f>IF('Data invoice'!P1069=0,"",'Data invoice'!Q1069)</f>
        <v/>
      </c>
      <c r="H954" s="284" t="str">
        <f>IF('Data invoice'!Q1069=0,"",'Data invoice'!R1069)</f>
        <v/>
      </c>
      <c r="I954" s="320" t="str">
        <f>IF('Data invoice'!R1069=0,"",'Data invoice'!S1069)</f>
        <v/>
      </c>
      <c r="J954" s="367" t="str">
        <f>IF('Data invoice'!S1069=0,"",'Data invoice'!T1069)</f>
        <v/>
      </c>
    </row>
    <row r="955" spans="1:10" ht="15.75" customHeight="1">
      <c r="A955" s="284" t="str">
        <f>IF('Data invoice'!J1070=0,"",'Data invoice'!K1070)</f>
        <v/>
      </c>
      <c r="B955" s="284" t="str">
        <f>IF('Data invoice'!K1070=0,"",'Data invoice'!L1070)</f>
        <v/>
      </c>
      <c r="C955" s="284" t="str">
        <f>IF('Data invoice'!L1070=0,"",'Data invoice'!M1070)</f>
        <v/>
      </c>
      <c r="D955" s="284" t="str">
        <f>IF('Data invoice'!M1070=0,"",'Data invoice'!N1070)</f>
        <v/>
      </c>
      <c r="E955" s="284" t="str">
        <f>IF('Data invoice'!N1070=0,"",'Data invoice'!O1070)</f>
        <v/>
      </c>
      <c r="F955" s="284" t="str">
        <f>IF('Data invoice'!O1070=0,"",'Data invoice'!P1070)</f>
        <v/>
      </c>
      <c r="G955" s="284" t="str">
        <f>IF('Data invoice'!P1070=0,"",'Data invoice'!Q1070)</f>
        <v/>
      </c>
      <c r="H955" s="284" t="str">
        <f>IF('Data invoice'!Q1070=0,"",'Data invoice'!R1070)</f>
        <v/>
      </c>
      <c r="I955" s="320" t="str">
        <f>IF('Data invoice'!R1070=0,"",'Data invoice'!S1070)</f>
        <v/>
      </c>
      <c r="J955" s="367" t="str">
        <f>IF('Data invoice'!S1070=0,"",'Data invoice'!T1070)</f>
        <v/>
      </c>
    </row>
    <row r="956" spans="1:10" ht="15.75" customHeight="1">
      <c r="A956" s="284" t="str">
        <f>IF('Data invoice'!J1071=0,"",'Data invoice'!K1071)</f>
        <v/>
      </c>
      <c r="B956" s="284" t="str">
        <f>IF('Data invoice'!K1071=0,"",'Data invoice'!L1071)</f>
        <v/>
      </c>
      <c r="C956" s="284" t="str">
        <f>IF('Data invoice'!L1071=0,"",'Data invoice'!M1071)</f>
        <v/>
      </c>
      <c r="D956" s="284" t="str">
        <f>IF('Data invoice'!M1071=0,"",'Data invoice'!N1071)</f>
        <v/>
      </c>
      <c r="E956" s="284" t="str">
        <f>IF('Data invoice'!N1071=0,"",'Data invoice'!O1071)</f>
        <v/>
      </c>
      <c r="F956" s="284" t="str">
        <f>IF('Data invoice'!O1071=0,"",'Data invoice'!P1071)</f>
        <v/>
      </c>
      <c r="G956" s="284" t="str">
        <f>IF('Data invoice'!P1071=0,"",'Data invoice'!Q1071)</f>
        <v/>
      </c>
      <c r="H956" s="284" t="str">
        <f>IF('Data invoice'!Q1071=0,"",'Data invoice'!R1071)</f>
        <v/>
      </c>
      <c r="I956" s="320" t="str">
        <f>IF('Data invoice'!R1071=0,"",'Data invoice'!S1071)</f>
        <v/>
      </c>
      <c r="J956" s="367" t="str">
        <f>IF('Data invoice'!S1071=0,"",'Data invoice'!T1071)</f>
        <v/>
      </c>
    </row>
    <row r="957" spans="1:10" ht="15.75" customHeight="1">
      <c r="A957" s="284" t="str">
        <f>IF('Data invoice'!J1072=0,"",'Data invoice'!K1072)</f>
        <v/>
      </c>
      <c r="B957" s="284" t="str">
        <f>IF('Data invoice'!K1072=0,"",'Data invoice'!L1072)</f>
        <v/>
      </c>
      <c r="C957" s="284" t="str">
        <f>IF('Data invoice'!L1072=0,"",'Data invoice'!M1072)</f>
        <v/>
      </c>
      <c r="D957" s="284" t="str">
        <f>IF('Data invoice'!M1072=0,"",'Data invoice'!N1072)</f>
        <v/>
      </c>
      <c r="E957" s="284" t="str">
        <f>IF('Data invoice'!N1072=0,"",'Data invoice'!O1072)</f>
        <v/>
      </c>
      <c r="F957" s="284" t="str">
        <f>IF('Data invoice'!O1072=0,"",'Data invoice'!P1072)</f>
        <v/>
      </c>
      <c r="G957" s="284" t="str">
        <f>IF('Data invoice'!P1072=0,"",'Data invoice'!Q1072)</f>
        <v/>
      </c>
      <c r="H957" s="284" t="str">
        <f>IF('Data invoice'!Q1072=0,"",'Data invoice'!R1072)</f>
        <v/>
      </c>
      <c r="I957" s="320" t="str">
        <f>IF('Data invoice'!R1072=0,"",'Data invoice'!S1072)</f>
        <v/>
      </c>
      <c r="J957" s="367" t="str">
        <f>IF('Data invoice'!S1072=0,"",'Data invoice'!T1072)</f>
        <v/>
      </c>
    </row>
    <row r="958" spans="1:10" ht="15.75" customHeight="1">
      <c r="A958" s="284" t="str">
        <f>IF('Data invoice'!J1073=0,"",'Data invoice'!K1073)</f>
        <v/>
      </c>
      <c r="B958" s="284" t="str">
        <f>IF('Data invoice'!K1073=0,"",'Data invoice'!L1073)</f>
        <v/>
      </c>
      <c r="C958" s="284" t="str">
        <f>IF('Data invoice'!L1073=0,"",'Data invoice'!M1073)</f>
        <v/>
      </c>
      <c r="D958" s="284" t="str">
        <f>IF('Data invoice'!M1073=0,"",'Data invoice'!N1073)</f>
        <v/>
      </c>
      <c r="E958" s="284" t="str">
        <f>IF('Data invoice'!N1073=0,"",'Data invoice'!O1073)</f>
        <v/>
      </c>
      <c r="F958" s="284" t="str">
        <f>IF('Data invoice'!O1073=0,"",'Data invoice'!P1073)</f>
        <v/>
      </c>
      <c r="G958" s="284" t="str">
        <f>IF('Data invoice'!P1073=0,"",'Data invoice'!Q1073)</f>
        <v/>
      </c>
      <c r="H958" s="284" t="str">
        <f>IF('Data invoice'!Q1073=0,"",'Data invoice'!R1073)</f>
        <v/>
      </c>
      <c r="I958" s="320" t="str">
        <f>IF('Data invoice'!R1073=0,"",'Data invoice'!S1073)</f>
        <v/>
      </c>
      <c r="J958" s="367" t="str">
        <f>IF('Data invoice'!S1073=0,"",'Data invoice'!T1073)</f>
        <v/>
      </c>
    </row>
    <row r="959" spans="1:10" ht="15.75" customHeight="1">
      <c r="A959" s="284" t="str">
        <f>IF('Data invoice'!J1074=0,"",'Data invoice'!K1074)</f>
        <v/>
      </c>
      <c r="B959" s="284" t="str">
        <f>IF('Data invoice'!K1074=0,"",'Data invoice'!L1074)</f>
        <v/>
      </c>
      <c r="C959" s="284" t="str">
        <f>IF('Data invoice'!L1074=0,"",'Data invoice'!M1074)</f>
        <v/>
      </c>
      <c r="D959" s="284" t="str">
        <f>IF('Data invoice'!M1074=0,"",'Data invoice'!N1074)</f>
        <v/>
      </c>
      <c r="E959" s="284" t="str">
        <f>IF('Data invoice'!N1074=0,"",'Data invoice'!O1074)</f>
        <v/>
      </c>
      <c r="F959" s="284" t="str">
        <f>IF('Data invoice'!O1074=0,"",'Data invoice'!P1074)</f>
        <v/>
      </c>
      <c r="G959" s="284" t="str">
        <f>IF('Data invoice'!P1074=0,"",'Data invoice'!Q1074)</f>
        <v/>
      </c>
      <c r="H959" s="284" t="str">
        <f>IF('Data invoice'!Q1074=0,"",'Data invoice'!R1074)</f>
        <v/>
      </c>
      <c r="I959" s="320" t="str">
        <f>IF('Data invoice'!R1074=0,"",'Data invoice'!S1074)</f>
        <v/>
      </c>
      <c r="J959" s="367" t="str">
        <f>IF('Data invoice'!S1074=0,"",'Data invoice'!T1074)</f>
        <v/>
      </c>
    </row>
    <row r="960" spans="1:10" ht="15.75" customHeight="1">
      <c r="A960" s="284" t="str">
        <f>IF('Data invoice'!J1075=0,"",'Data invoice'!K1075)</f>
        <v/>
      </c>
      <c r="B960" s="284" t="str">
        <f>IF('Data invoice'!K1075=0,"",'Data invoice'!L1075)</f>
        <v/>
      </c>
      <c r="C960" s="284" t="str">
        <f>IF('Data invoice'!L1075=0,"",'Data invoice'!M1075)</f>
        <v/>
      </c>
      <c r="D960" s="284" t="str">
        <f>IF('Data invoice'!M1075=0,"",'Data invoice'!N1075)</f>
        <v/>
      </c>
      <c r="E960" s="284" t="str">
        <f>IF('Data invoice'!N1075=0,"",'Data invoice'!O1075)</f>
        <v/>
      </c>
      <c r="F960" s="284" t="str">
        <f>IF('Data invoice'!O1075=0,"",'Data invoice'!P1075)</f>
        <v/>
      </c>
      <c r="G960" s="284" t="str">
        <f>IF('Data invoice'!P1075=0,"",'Data invoice'!Q1075)</f>
        <v/>
      </c>
      <c r="H960" s="284" t="str">
        <f>IF('Data invoice'!Q1075=0,"",'Data invoice'!R1075)</f>
        <v/>
      </c>
      <c r="I960" s="320" t="str">
        <f>IF('Data invoice'!R1075=0,"",'Data invoice'!S1075)</f>
        <v/>
      </c>
      <c r="J960" s="367" t="str">
        <f>IF('Data invoice'!S1075=0,"",'Data invoice'!T1075)</f>
        <v/>
      </c>
    </row>
    <row r="961" spans="1:10" ht="15.75" customHeight="1">
      <c r="A961" s="284" t="str">
        <f>IF('Data invoice'!J1076=0,"",'Data invoice'!K1076)</f>
        <v/>
      </c>
      <c r="B961" s="284" t="str">
        <f>IF('Data invoice'!K1076=0,"",'Data invoice'!L1076)</f>
        <v/>
      </c>
      <c r="C961" s="284" t="str">
        <f>IF('Data invoice'!L1076=0,"",'Data invoice'!M1076)</f>
        <v/>
      </c>
      <c r="D961" s="284" t="str">
        <f>IF('Data invoice'!M1076=0,"",'Data invoice'!N1076)</f>
        <v/>
      </c>
      <c r="E961" s="284" t="str">
        <f>IF('Data invoice'!N1076=0,"",'Data invoice'!O1076)</f>
        <v/>
      </c>
      <c r="F961" s="284" t="str">
        <f>IF('Data invoice'!O1076=0,"",'Data invoice'!P1076)</f>
        <v/>
      </c>
      <c r="G961" s="284" t="str">
        <f>IF('Data invoice'!P1076=0,"",'Data invoice'!Q1076)</f>
        <v/>
      </c>
      <c r="H961" s="284" t="str">
        <f>IF('Data invoice'!Q1076=0,"",'Data invoice'!R1076)</f>
        <v/>
      </c>
      <c r="I961" s="320" t="str">
        <f>IF('Data invoice'!R1076=0,"",'Data invoice'!S1076)</f>
        <v/>
      </c>
      <c r="J961" s="367" t="str">
        <f>IF('Data invoice'!S1076=0,"",'Data invoice'!T1076)</f>
        <v/>
      </c>
    </row>
    <row r="962" spans="1:10" ht="15.75" customHeight="1">
      <c r="A962" s="284" t="str">
        <f>IF('Data invoice'!J1077=0,"",'Data invoice'!K1077)</f>
        <v/>
      </c>
      <c r="B962" s="284" t="str">
        <f>IF('Data invoice'!K1077=0,"",'Data invoice'!L1077)</f>
        <v/>
      </c>
      <c r="C962" s="284" t="str">
        <f>IF('Data invoice'!L1077=0,"",'Data invoice'!M1077)</f>
        <v/>
      </c>
      <c r="D962" s="284" t="str">
        <f>IF('Data invoice'!M1077=0,"",'Data invoice'!N1077)</f>
        <v/>
      </c>
      <c r="E962" s="284" t="str">
        <f>IF('Data invoice'!N1077=0,"",'Data invoice'!O1077)</f>
        <v/>
      </c>
      <c r="F962" s="284" t="str">
        <f>IF('Data invoice'!O1077=0,"",'Data invoice'!P1077)</f>
        <v/>
      </c>
      <c r="G962" s="284" t="str">
        <f>IF('Data invoice'!P1077=0,"",'Data invoice'!Q1077)</f>
        <v/>
      </c>
      <c r="H962" s="284" t="str">
        <f>IF('Data invoice'!Q1077=0,"",'Data invoice'!R1077)</f>
        <v/>
      </c>
      <c r="I962" s="320" t="str">
        <f>IF('Data invoice'!R1077=0,"",'Data invoice'!S1077)</f>
        <v/>
      </c>
      <c r="J962" s="367" t="str">
        <f>IF('Data invoice'!S1077=0,"",'Data invoice'!T1077)</f>
        <v/>
      </c>
    </row>
    <row r="963" spans="1:10" ht="15.75" customHeight="1">
      <c r="A963" s="284" t="str">
        <f>IF('Data invoice'!J1078=0,"",'Data invoice'!K1078)</f>
        <v/>
      </c>
      <c r="B963" s="284" t="str">
        <f>IF('Data invoice'!K1078=0,"",'Data invoice'!L1078)</f>
        <v/>
      </c>
      <c r="C963" s="284" t="str">
        <f>IF('Data invoice'!L1078=0,"",'Data invoice'!M1078)</f>
        <v/>
      </c>
      <c r="D963" s="284" t="str">
        <f>IF('Data invoice'!M1078=0,"",'Data invoice'!N1078)</f>
        <v/>
      </c>
      <c r="E963" s="284" t="str">
        <f>IF('Data invoice'!N1078=0,"",'Data invoice'!O1078)</f>
        <v/>
      </c>
      <c r="F963" s="284" t="str">
        <f>IF('Data invoice'!O1078=0,"",'Data invoice'!P1078)</f>
        <v/>
      </c>
      <c r="G963" s="284" t="str">
        <f>IF('Data invoice'!P1078=0,"",'Data invoice'!Q1078)</f>
        <v/>
      </c>
      <c r="H963" s="284" t="str">
        <f>IF('Data invoice'!Q1078=0,"",'Data invoice'!R1078)</f>
        <v/>
      </c>
      <c r="I963" s="320" t="str">
        <f>IF('Data invoice'!R1078=0,"",'Data invoice'!S1078)</f>
        <v/>
      </c>
      <c r="J963" s="367" t="str">
        <f>IF('Data invoice'!S1078=0,"",'Data invoice'!T1078)</f>
        <v/>
      </c>
    </row>
    <row r="964" spans="1:10" ht="15.75" customHeight="1">
      <c r="A964" s="284" t="str">
        <f>IF('Data invoice'!J1079=0,"",'Data invoice'!K1079)</f>
        <v/>
      </c>
      <c r="B964" s="284" t="str">
        <f>IF('Data invoice'!K1079=0,"",'Data invoice'!L1079)</f>
        <v/>
      </c>
      <c r="C964" s="284" t="str">
        <f>IF('Data invoice'!L1079=0,"",'Data invoice'!M1079)</f>
        <v/>
      </c>
      <c r="D964" s="284" t="str">
        <f>IF('Data invoice'!M1079=0,"",'Data invoice'!N1079)</f>
        <v/>
      </c>
      <c r="E964" s="284" t="str">
        <f>IF('Data invoice'!N1079=0,"",'Data invoice'!O1079)</f>
        <v/>
      </c>
      <c r="F964" s="284" t="str">
        <f>IF('Data invoice'!O1079=0,"",'Data invoice'!P1079)</f>
        <v/>
      </c>
      <c r="G964" s="284" t="str">
        <f>IF('Data invoice'!P1079=0,"",'Data invoice'!Q1079)</f>
        <v/>
      </c>
      <c r="H964" s="284" t="str">
        <f>IF('Data invoice'!Q1079=0,"",'Data invoice'!R1079)</f>
        <v/>
      </c>
      <c r="I964" s="320" t="str">
        <f>IF('Data invoice'!R1079=0,"",'Data invoice'!S1079)</f>
        <v/>
      </c>
      <c r="J964" s="367" t="str">
        <f>IF('Data invoice'!S1079=0,"",'Data invoice'!T1079)</f>
        <v/>
      </c>
    </row>
    <row r="965" spans="1:10" ht="15.75" customHeight="1">
      <c r="A965" s="284" t="str">
        <f>IF('Data invoice'!J1080=0,"",'Data invoice'!K1080)</f>
        <v/>
      </c>
      <c r="B965" s="284" t="str">
        <f>IF('Data invoice'!K1080=0,"",'Data invoice'!L1080)</f>
        <v/>
      </c>
      <c r="C965" s="284" t="str">
        <f>IF('Data invoice'!L1080=0,"",'Data invoice'!M1080)</f>
        <v/>
      </c>
      <c r="D965" s="284" t="str">
        <f>IF('Data invoice'!M1080=0,"",'Data invoice'!N1080)</f>
        <v/>
      </c>
      <c r="E965" s="284" t="str">
        <f>IF('Data invoice'!N1080=0,"",'Data invoice'!O1080)</f>
        <v/>
      </c>
      <c r="F965" s="284" t="str">
        <f>IF('Data invoice'!O1080=0,"",'Data invoice'!P1080)</f>
        <v/>
      </c>
      <c r="G965" s="284" t="str">
        <f>IF('Data invoice'!P1080=0,"",'Data invoice'!Q1080)</f>
        <v/>
      </c>
      <c r="H965" s="284" t="str">
        <f>IF('Data invoice'!Q1080=0,"",'Data invoice'!R1080)</f>
        <v/>
      </c>
      <c r="I965" s="320" t="str">
        <f>IF('Data invoice'!R1080=0,"",'Data invoice'!S1080)</f>
        <v/>
      </c>
      <c r="J965" s="367" t="str">
        <f>IF('Data invoice'!S1080=0,"",'Data invoice'!T1080)</f>
        <v/>
      </c>
    </row>
    <row r="966" spans="1:10" ht="15.75" customHeight="1">
      <c r="A966" s="284" t="str">
        <f>IF('Data invoice'!J1081=0,"",'Data invoice'!K1081)</f>
        <v/>
      </c>
      <c r="B966" s="284" t="str">
        <f>IF('Data invoice'!K1081=0,"",'Data invoice'!L1081)</f>
        <v/>
      </c>
      <c r="C966" s="284" t="str">
        <f>IF('Data invoice'!L1081=0,"",'Data invoice'!M1081)</f>
        <v/>
      </c>
      <c r="D966" s="284" t="str">
        <f>IF('Data invoice'!M1081=0,"",'Data invoice'!N1081)</f>
        <v/>
      </c>
      <c r="E966" s="284" t="str">
        <f>IF('Data invoice'!N1081=0,"",'Data invoice'!O1081)</f>
        <v/>
      </c>
      <c r="F966" s="284" t="str">
        <f>IF('Data invoice'!O1081=0,"",'Data invoice'!P1081)</f>
        <v/>
      </c>
      <c r="G966" s="284" t="str">
        <f>IF('Data invoice'!P1081=0,"",'Data invoice'!Q1081)</f>
        <v/>
      </c>
      <c r="H966" s="284" t="str">
        <f>IF('Data invoice'!Q1081=0,"",'Data invoice'!R1081)</f>
        <v/>
      </c>
      <c r="I966" s="320" t="str">
        <f>IF('Data invoice'!R1081=0,"",'Data invoice'!S1081)</f>
        <v/>
      </c>
      <c r="J966" s="367" t="str">
        <f>IF('Data invoice'!S1081=0,"",'Data invoice'!T1081)</f>
        <v/>
      </c>
    </row>
    <row r="967" spans="1:10" ht="15.75" customHeight="1">
      <c r="A967" s="284" t="str">
        <f>IF('Data invoice'!J1082=0,"",'Data invoice'!K1082)</f>
        <v/>
      </c>
      <c r="B967" s="284" t="str">
        <f>IF('Data invoice'!K1082=0,"",'Data invoice'!L1082)</f>
        <v/>
      </c>
      <c r="C967" s="284" t="str">
        <f>IF('Data invoice'!L1082=0,"",'Data invoice'!M1082)</f>
        <v/>
      </c>
      <c r="D967" s="284" t="str">
        <f>IF('Data invoice'!M1082=0,"",'Data invoice'!N1082)</f>
        <v/>
      </c>
      <c r="E967" s="284" t="str">
        <f>IF('Data invoice'!N1082=0,"",'Data invoice'!O1082)</f>
        <v/>
      </c>
      <c r="F967" s="284" t="str">
        <f>IF('Data invoice'!O1082=0,"",'Data invoice'!P1082)</f>
        <v/>
      </c>
      <c r="G967" s="284" t="str">
        <f>IF('Data invoice'!P1082=0,"",'Data invoice'!Q1082)</f>
        <v/>
      </c>
      <c r="H967" s="284" t="str">
        <f>IF('Data invoice'!Q1082=0,"",'Data invoice'!R1082)</f>
        <v/>
      </c>
      <c r="I967" s="320" t="str">
        <f>IF('Data invoice'!R1082=0,"",'Data invoice'!S1082)</f>
        <v/>
      </c>
      <c r="J967" s="367" t="str">
        <f>IF('Data invoice'!S1082=0,"",'Data invoice'!T1082)</f>
        <v/>
      </c>
    </row>
    <row r="968" spans="1:10" ht="15.75" customHeight="1">
      <c r="A968" s="284" t="str">
        <f>IF('Data invoice'!J1083=0,"",'Data invoice'!K1083)</f>
        <v/>
      </c>
      <c r="B968" s="284" t="str">
        <f>IF('Data invoice'!K1083=0,"",'Data invoice'!L1083)</f>
        <v/>
      </c>
      <c r="C968" s="284" t="str">
        <f>IF('Data invoice'!L1083=0,"",'Data invoice'!M1083)</f>
        <v/>
      </c>
      <c r="D968" s="284" t="str">
        <f>IF('Data invoice'!M1083=0,"",'Data invoice'!N1083)</f>
        <v/>
      </c>
      <c r="E968" s="284" t="str">
        <f>IF('Data invoice'!N1083=0,"",'Data invoice'!O1083)</f>
        <v/>
      </c>
      <c r="F968" s="284" t="str">
        <f>IF('Data invoice'!O1083=0,"",'Data invoice'!P1083)</f>
        <v/>
      </c>
      <c r="G968" s="284" t="str">
        <f>IF('Data invoice'!P1083=0,"",'Data invoice'!Q1083)</f>
        <v/>
      </c>
      <c r="H968" s="284" t="str">
        <f>IF('Data invoice'!Q1083=0,"",'Data invoice'!R1083)</f>
        <v/>
      </c>
      <c r="I968" s="320" t="str">
        <f>IF('Data invoice'!R1083=0,"",'Data invoice'!S1083)</f>
        <v/>
      </c>
      <c r="J968" s="367" t="str">
        <f>IF('Data invoice'!S1083=0,"",'Data invoice'!T1083)</f>
        <v/>
      </c>
    </row>
    <row r="969" spans="1:10" ht="15.75" customHeight="1">
      <c r="A969" s="284" t="str">
        <f>IF('Data invoice'!J1084=0,"",'Data invoice'!K1084)</f>
        <v/>
      </c>
      <c r="B969" s="284" t="str">
        <f>IF('Data invoice'!K1084=0,"",'Data invoice'!L1084)</f>
        <v/>
      </c>
      <c r="C969" s="284" t="str">
        <f>IF('Data invoice'!L1084=0,"",'Data invoice'!M1084)</f>
        <v/>
      </c>
      <c r="D969" s="284" t="str">
        <f>IF('Data invoice'!M1084=0,"",'Data invoice'!N1084)</f>
        <v/>
      </c>
      <c r="E969" s="284" t="str">
        <f>IF('Data invoice'!N1084=0,"",'Data invoice'!O1084)</f>
        <v/>
      </c>
      <c r="F969" s="284" t="str">
        <f>IF('Data invoice'!O1084=0,"",'Data invoice'!P1084)</f>
        <v/>
      </c>
      <c r="G969" s="284" t="str">
        <f>IF('Data invoice'!P1084=0,"",'Data invoice'!Q1084)</f>
        <v/>
      </c>
      <c r="H969" s="284" t="str">
        <f>IF('Data invoice'!Q1084=0,"",'Data invoice'!R1084)</f>
        <v/>
      </c>
      <c r="I969" s="320" t="str">
        <f>IF('Data invoice'!R1084=0,"",'Data invoice'!S1084)</f>
        <v/>
      </c>
      <c r="J969" s="367" t="str">
        <f>IF('Data invoice'!S1084=0,"",'Data invoice'!T1084)</f>
        <v/>
      </c>
    </row>
    <row r="970" spans="1:10" ht="15.75" customHeight="1">
      <c r="A970" s="284" t="str">
        <f>IF('Data invoice'!J1085=0,"",'Data invoice'!K1085)</f>
        <v/>
      </c>
      <c r="B970" s="284" t="str">
        <f>IF('Data invoice'!K1085=0,"",'Data invoice'!L1085)</f>
        <v/>
      </c>
      <c r="C970" s="284" t="str">
        <f>IF('Data invoice'!L1085=0,"",'Data invoice'!M1085)</f>
        <v/>
      </c>
      <c r="D970" s="284" t="str">
        <f>IF('Data invoice'!M1085=0,"",'Data invoice'!N1085)</f>
        <v/>
      </c>
      <c r="E970" s="284" t="str">
        <f>IF('Data invoice'!N1085=0,"",'Data invoice'!O1085)</f>
        <v/>
      </c>
      <c r="F970" s="284" t="str">
        <f>IF('Data invoice'!O1085=0,"",'Data invoice'!P1085)</f>
        <v/>
      </c>
      <c r="G970" s="284" t="str">
        <f>IF('Data invoice'!P1085=0,"",'Data invoice'!Q1085)</f>
        <v/>
      </c>
      <c r="H970" s="284" t="str">
        <f>IF('Data invoice'!Q1085=0,"",'Data invoice'!R1085)</f>
        <v/>
      </c>
      <c r="I970" s="320" t="str">
        <f>IF('Data invoice'!R1085=0,"",'Data invoice'!S1085)</f>
        <v/>
      </c>
      <c r="J970" s="367" t="str">
        <f>IF('Data invoice'!S1085=0,"",'Data invoice'!T1085)</f>
        <v/>
      </c>
    </row>
    <row r="971" spans="1:10" ht="15.75" customHeight="1">
      <c r="A971" s="284" t="str">
        <f>IF('Data invoice'!J1086=0,"",'Data invoice'!K1086)</f>
        <v/>
      </c>
      <c r="B971" s="284" t="str">
        <f>IF('Data invoice'!K1086=0,"",'Data invoice'!L1086)</f>
        <v/>
      </c>
      <c r="C971" s="284" t="str">
        <f>IF('Data invoice'!L1086=0,"",'Data invoice'!M1086)</f>
        <v/>
      </c>
      <c r="D971" s="284" t="str">
        <f>IF('Data invoice'!M1086=0,"",'Data invoice'!N1086)</f>
        <v/>
      </c>
      <c r="E971" s="284" t="str">
        <f>IF('Data invoice'!N1086=0,"",'Data invoice'!O1086)</f>
        <v/>
      </c>
      <c r="F971" s="284" t="str">
        <f>IF('Data invoice'!O1086=0,"",'Data invoice'!P1086)</f>
        <v/>
      </c>
      <c r="G971" s="284" t="str">
        <f>IF('Data invoice'!P1086=0,"",'Data invoice'!Q1086)</f>
        <v/>
      </c>
      <c r="H971" s="284" t="str">
        <f>IF('Data invoice'!Q1086=0,"",'Data invoice'!R1086)</f>
        <v/>
      </c>
      <c r="I971" s="320" t="str">
        <f>IF('Data invoice'!R1086=0,"",'Data invoice'!S1086)</f>
        <v/>
      </c>
      <c r="J971" s="367" t="str">
        <f>IF('Data invoice'!S1086=0,"",'Data invoice'!T1086)</f>
        <v/>
      </c>
    </row>
    <row r="972" spans="1:10" ht="15.75" customHeight="1">
      <c r="A972" s="284" t="str">
        <f>IF('Data invoice'!J1087=0,"",'Data invoice'!K1087)</f>
        <v/>
      </c>
      <c r="B972" s="284" t="str">
        <f>IF('Data invoice'!K1087=0,"",'Data invoice'!L1087)</f>
        <v/>
      </c>
      <c r="C972" s="284" t="str">
        <f>IF('Data invoice'!L1087=0,"",'Data invoice'!M1087)</f>
        <v/>
      </c>
      <c r="D972" s="284" t="str">
        <f>IF('Data invoice'!M1087=0,"",'Data invoice'!N1087)</f>
        <v/>
      </c>
      <c r="E972" s="284" t="str">
        <f>IF('Data invoice'!N1087=0,"",'Data invoice'!O1087)</f>
        <v/>
      </c>
      <c r="F972" s="284" t="str">
        <f>IF('Data invoice'!O1087=0,"",'Data invoice'!P1087)</f>
        <v/>
      </c>
      <c r="G972" s="284" t="str">
        <f>IF('Data invoice'!P1087=0,"",'Data invoice'!Q1087)</f>
        <v/>
      </c>
      <c r="H972" s="284" t="str">
        <f>IF('Data invoice'!Q1087=0,"",'Data invoice'!R1087)</f>
        <v/>
      </c>
      <c r="I972" s="320" t="str">
        <f>IF('Data invoice'!R1087=0,"",'Data invoice'!S1087)</f>
        <v/>
      </c>
      <c r="J972" s="367" t="str">
        <f>IF('Data invoice'!S1087=0,"",'Data invoice'!T1087)</f>
        <v/>
      </c>
    </row>
    <row r="973" spans="1:10" ht="15.75" customHeight="1">
      <c r="A973" s="284" t="str">
        <f>IF('Data invoice'!J1088=0,"",'Data invoice'!K1088)</f>
        <v/>
      </c>
      <c r="B973" s="284" t="str">
        <f>IF('Data invoice'!K1088=0,"",'Data invoice'!L1088)</f>
        <v/>
      </c>
      <c r="C973" s="284" t="str">
        <f>IF('Data invoice'!L1088=0,"",'Data invoice'!M1088)</f>
        <v/>
      </c>
      <c r="D973" s="284" t="str">
        <f>IF('Data invoice'!M1088=0,"",'Data invoice'!N1088)</f>
        <v/>
      </c>
      <c r="E973" s="284" t="str">
        <f>IF('Data invoice'!N1088=0,"",'Data invoice'!O1088)</f>
        <v/>
      </c>
      <c r="F973" s="284" t="str">
        <f>IF('Data invoice'!O1088=0,"",'Data invoice'!P1088)</f>
        <v/>
      </c>
      <c r="G973" s="284" t="str">
        <f>IF('Data invoice'!P1088=0,"",'Data invoice'!Q1088)</f>
        <v/>
      </c>
      <c r="H973" s="284" t="str">
        <f>IF('Data invoice'!Q1088=0,"",'Data invoice'!R1088)</f>
        <v/>
      </c>
      <c r="I973" s="320" t="str">
        <f>IF('Data invoice'!R1088=0,"",'Data invoice'!S1088)</f>
        <v/>
      </c>
      <c r="J973" s="367" t="str">
        <f>IF('Data invoice'!S1088=0,"",'Data invoice'!T1088)</f>
        <v/>
      </c>
    </row>
    <row r="974" spans="1:10" ht="15.75" customHeight="1">
      <c r="A974" s="284" t="str">
        <f>IF('Data invoice'!J1089=0,"",'Data invoice'!K1089)</f>
        <v/>
      </c>
      <c r="B974" s="284" t="str">
        <f>IF('Data invoice'!K1089=0,"",'Data invoice'!L1089)</f>
        <v/>
      </c>
      <c r="C974" s="284" t="str">
        <f>IF('Data invoice'!L1089=0,"",'Data invoice'!M1089)</f>
        <v/>
      </c>
      <c r="D974" s="284" t="str">
        <f>IF('Data invoice'!M1089=0,"",'Data invoice'!N1089)</f>
        <v/>
      </c>
      <c r="E974" s="284" t="str">
        <f>IF('Data invoice'!N1089=0,"",'Data invoice'!O1089)</f>
        <v/>
      </c>
      <c r="F974" s="284" t="str">
        <f>IF('Data invoice'!O1089=0,"",'Data invoice'!P1089)</f>
        <v/>
      </c>
      <c r="G974" s="284" t="str">
        <f>IF('Data invoice'!P1089=0,"",'Data invoice'!Q1089)</f>
        <v/>
      </c>
      <c r="H974" s="284" t="str">
        <f>IF('Data invoice'!Q1089=0,"",'Data invoice'!R1089)</f>
        <v/>
      </c>
      <c r="I974" s="320" t="str">
        <f>IF('Data invoice'!R1089=0,"",'Data invoice'!S1089)</f>
        <v/>
      </c>
      <c r="J974" s="367" t="str">
        <f>IF('Data invoice'!S1089=0,"",'Data invoice'!T1089)</f>
        <v/>
      </c>
    </row>
    <row r="975" spans="1:10" ht="15.75" customHeight="1">
      <c r="A975" s="284" t="str">
        <f>IF('Data invoice'!J1090=0,"",'Data invoice'!K1090)</f>
        <v/>
      </c>
      <c r="B975" s="284" t="str">
        <f>IF('Data invoice'!K1090=0,"",'Data invoice'!L1090)</f>
        <v/>
      </c>
      <c r="C975" s="284" t="str">
        <f>IF('Data invoice'!L1090=0,"",'Data invoice'!M1090)</f>
        <v/>
      </c>
      <c r="D975" s="284" t="str">
        <f>IF('Data invoice'!M1090=0,"",'Data invoice'!N1090)</f>
        <v/>
      </c>
      <c r="E975" s="284" t="str">
        <f>IF('Data invoice'!N1090=0,"",'Data invoice'!O1090)</f>
        <v/>
      </c>
      <c r="F975" s="284" t="str">
        <f>IF('Data invoice'!O1090=0,"",'Data invoice'!P1090)</f>
        <v/>
      </c>
      <c r="G975" s="284" t="str">
        <f>IF('Data invoice'!P1090=0,"",'Data invoice'!Q1090)</f>
        <v/>
      </c>
      <c r="H975" s="284" t="str">
        <f>IF('Data invoice'!Q1090=0,"",'Data invoice'!R1090)</f>
        <v/>
      </c>
      <c r="I975" s="320" t="str">
        <f>IF('Data invoice'!R1090=0,"",'Data invoice'!S1090)</f>
        <v/>
      </c>
      <c r="J975" s="367" t="str">
        <f>IF('Data invoice'!S1090=0,"",'Data invoice'!T1090)</f>
        <v/>
      </c>
    </row>
    <row r="976" spans="1:10" ht="15.75" customHeight="1">
      <c r="A976" s="284" t="str">
        <f>IF('Data invoice'!J1091=0,"",'Data invoice'!K1091)</f>
        <v/>
      </c>
      <c r="B976" s="284" t="str">
        <f>IF('Data invoice'!K1091=0,"",'Data invoice'!L1091)</f>
        <v/>
      </c>
      <c r="C976" s="284" t="str">
        <f>IF('Data invoice'!L1091=0,"",'Data invoice'!M1091)</f>
        <v/>
      </c>
      <c r="D976" s="284" t="str">
        <f>IF('Data invoice'!M1091=0,"",'Data invoice'!N1091)</f>
        <v/>
      </c>
      <c r="E976" s="284" t="str">
        <f>IF('Data invoice'!N1091=0,"",'Data invoice'!O1091)</f>
        <v/>
      </c>
      <c r="F976" s="284" t="str">
        <f>IF('Data invoice'!O1091=0,"",'Data invoice'!P1091)</f>
        <v/>
      </c>
      <c r="G976" s="284" t="str">
        <f>IF('Data invoice'!P1091=0,"",'Data invoice'!Q1091)</f>
        <v/>
      </c>
      <c r="H976" s="284" t="str">
        <f>IF('Data invoice'!Q1091=0,"",'Data invoice'!R1091)</f>
        <v/>
      </c>
      <c r="I976" s="320" t="str">
        <f>IF('Data invoice'!R1091=0,"",'Data invoice'!S1091)</f>
        <v/>
      </c>
      <c r="J976" s="367" t="str">
        <f>IF('Data invoice'!S1091=0,"",'Data invoice'!T1091)</f>
        <v/>
      </c>
    </row>
    <row r="977" spans="1:10" ht="15.75" customHeight="1">
      <c r="A977" s="284" t="str">
        <f>IF('Data invoice'!J1092=0,"",'Data invoice'!K1092)</f>
        <v/>
      </c>
      <c r="B977" s="284" t="str">
        <f>IF('Data invoice'!K1092=0,"",'Data invoice'!L1092)</f>
        <v/>
      </c>
      <c r="C977" s="284" t="str">
        <f>IF('Data invoice'!L1092=0,"",'Data invoice'!M1092)</f>
        <v/>
      </c>
      <c r="D977" s="284" t="str">
        <f>IF('Data invoice'!M1092=0,"",'Data invoice'!N1092)</f>
        <v/>
      </c>
      <c r="E977" s="284" t="str">
        <f>IF('Data invoice'!N1092=0,"",'Data invoice'!O1092)</f>
        <v/>
      </c>
      <c r="F977" s="284" t="str">
        <f>IF('Data invoice'!O1092=0,"",'Data invoice'!P1092)</f>
        <v/>
      </c>
      <c r="G977" s="284" t="str">
        <f>IF('Data invoice'!P1092=0,"",'Data invoice'!Q1092)</f>
        <v/>
      </c>
      <c r="H977" s="284" t="str">
        <f>IF('Data invoice'!Q1092=0,"",'Data invoice'!R1092)</f>
        <v/>
      </c>
      <c r="I977" s="320" t="str">
        <f>IF('Data invoice'!R1092=0,"",'Data invoice'!S1092)</f>
        <v/>
      </c>
      <c r="J977" s="367" t="str">
        <f>IF('Data invoice'!S1092=0,"",'Data invoice'!T1092)</f>
        <v/>
      </c>
    </row>
    <row r="978" spans="1:10" ht="15.75" customHeight="1">
      <c r="A978" s="284" t="str">
        <f>IF('Data invoice'!J1093=0,"",'Data invoice'!K1093)</f>
        <v/>
      </c>
      <c r="B978" s="284" t="str">
        <f>IF('Data invoice'!K1093=0,"",'Data invoice'!L1093)</f>
        <v/>
      </c>
      <c r="C978" s="284" t="str">
        <f>IF('Data invoice'!L1093=0,"",'Data invoice'!M1093)</f>
        <v/>
      </c>
      <c r="D978" s="284" t="str">
        <f>IF('Data invoice'!M1093=0,"",'Data invoice'!N1093)</f>
        <v/>
      </c>
      <c r="E978" s="284" t="str">
        <f>IF('Data invoice'!N1093=0,"",'Data invoice'!O1093)</f>
        <v/>
      </c>
      <c r="F978" s="284" t="str">
        <f>IF('Data invoice'!O1093=0,"",'Data invoice'!P1093)</f>
        <v/>
      </c>
      <c r="G978" s="284" t="str">
        <f>IF('Data invoice'!P1093=0,"",'Data invoice'!Q1093)</f>
        <v/>
      </c>
      <c r="H978" s="284" t="str">
        <f>IF('Data invoice'!Q1093=0,"",'Data invoice'!R1093)</f>
        <v/>
      </c>
      <c r="I978" s="320" t="str">
        <f>IF('Data invoice'!R1093=0,"",'Data invoice'!S1093)</f>
        <v/>
      </c>
      <c r="J978" s="367" t="str">
        <f>IF('Data invoice'!S1093=0,"",'Data invoice'!T1093)</f>
        <v/>
      </c>
    </row>
    <row r="979" spans="1:10" ht="15.75" customHeight="1">
      <c r="A979" s="284" t="str">
        <f>IF('Data invoice'!J1094=0,"",'Data invoice'!K1094)</f>
        <v/>
      </c>
      <c r="B979" s="284" t="str">
        <f>IF('Data invoice'!K1094=0,"",'Data invoice'!L1094)</f>
        <v/>
      </c>
      <c r="C979" s="284" t="str">
        <f>IF('Data invoice'!L1094=0,"",'Data invoice'!M1094)</f>
        <v/>
      </c>
      <c r="D979" s="284" t="str">
        <f>IF('Data invoice'!M1094=0,"",'Data invoice'!N1094)</f>
        <v/>
      </c>
      <c r="E979" s="284" t="str">
        <f>IF('Data invoice'!N1094=0,"",'Data invoice'!O1094)</f>
        <v/>
      </c>
      <c r="F979" s="284" t="str">
        <f>IF('Data invoice'!O1094=0,"",'Data invoice'!P1094)</f>
        <v/>
      </c>
      <c r="G979" s="284" t="str">
        <f>IF('Data invoice'!P1094=0,"",'Data invoice'!Q1094)</f>
        <v/>
      </c>
      <c r="H979" s="284" t="str">
        <f>IF('Data invoice'!Q1094=0,"",'Data invoice'!R1094)</f>
        <v/>
      </c>
      <c r="I979" s="320" t="str">
        <f>IF('Data invoice'!R1094=0,"",'Data invoice'!S1094)</f>
        <v/>
      </c>
      <c r="J979" s="367" t="str">
        <f>IF('Data invoice'!S1094=0,"",'Data invoice'!T1094)</f>
        <v/>
      </c>
    </row>
    <row r="980" spans="1:10" ht="15.75" customHeight="1">
      <c r="A980" s="284" t="str">
        <f>IF('Data invoice'!J1095=0,"",'Data invoice'!K1095)</f>
        <v/>
      </c>
      <c r="B980" s="284" t="str">
        <f>IF('Data invoice'!K1095=0,"",'Data invoice'!L1095)</f>
        <v/>
      </c>
      <c r="C980" s="284" t="str">
        <f>IF('Data invoice'!L1095=0,"",'Data invoice'!M1095)</f>
        <v/>
      </c>
      <c r="D980" s="284" t="str">
        <f>IF('Data invoice'!M1095=0,"",'Data invoice'!N1095)</f>
        <v/>
      </c>
      <c r="E980" s="284" t="str">
        <f>IF('Data invoice'!N1095=0,"",'Data invoice'!O1095)</f>
        <v/>
      </c>
      <c r="F980" s="284" t="str">
        <f>IF('Data invoice'!O1095=0,"",'Data invoice'!P1095)</f>
        <v/>
      </c>
      <c r="G980" s="284" t="str">
        <f>IF('Data invoice'!P1095=0,"",'Data invoice'!Q1095)</f>
        <v/>
      </c>
      <c r="H980" s="284" t="str">
        <f>IF('Data invoice'!Q1095=0,"",'Data invoice'!R1095)</f>
        <v/>
      </c>
      <c r="I980" s="320" t="str">
        <f>IF('Data invoice'!R1095=0,"",'Data invoice'!S1095)</f>
        <v/>
      </c>
      <c r="J980" s="367" t="str">
        <f>IF('Data invoice'!S1095=0,"",'Data invoice'!T1095)</f>
        <v/>
      </c>
    </row>
    <row r="981" spans="1:10" ht="15.75" customHeight="1">
      <c r="A981" s="284" t="str">
        <f>IF('Data invoice'!J1096=0,"",'Data invoice'!K1096)</f>
        <v/>
      </c>
      <c r="B981" s="284" t="str">
        <f>IF('Data invoice'!K1096=0,"",'Data invoice'!L1096)</f>
        <v/>
      </c>
      <c r="C981" s="284" t="str">
        <f>IF('Data invoice'!L1096=0,"",'Data invoice'!M1096)</f>
        <v/>
      </c>
      <c r="D981" s="284" t="str">
        <f>IF('Data invoice'!M1096=0,"",'Data invoice'!N1096)</f>
        <v/>
      </c>
      <c r="E981" s="284" t="str">
        <f>IF('Data invoice'!N1096=0,"",'Data invoice'!O1096)</f>
        <v/>
      </c>
      <c r="F981" s="284" t="str">
        <f>IF('Data invoice'!O1096=0,"",'Data invoice'!P1096)</f>
        <v/>
      </c>
      <c r="G981" s="284" t="str">
        <f>IF('Data invoice'!P1096=0,"",'Data invoice'!Q1096)</f>
        <v/>
      </c>
      <c r="H981" s="284" t="str">
        <f>IF('Data invoice'!Q1096=0,"",'Data invoice'!R1096)</f>
        <v/>
      </c>
      <c r="I981" s="320" t="str">
        <f>IF('Data invoice'!R1096=0,"",'Data invoice'!S1096)</f>
        <v/>
      </c>
      <c r="J981" s="367" t="str">
        <f>IF('Data invoice'!S1096=0,"",'Data invoice'!T1096)</f>
        <v/>
      </c>
    </row>
    <row r="982" spans="1:10" ht="15.75" customHeight="1">
      <c r="A982" s="284" t="str">
        <f>IF('Data invoice'!J1097=0,"",'Data invoice'!K1097)</f>
        <v/>
      </c>
      <c r="B982" s="284" t="str">
        <f>IF('Data invoice'!K1097=0,"",'Data invoice'!L1097)</f>
        <v/>
      </c>
      <c r="C982" s="284" t="str">
        <f>IF('Data invoice'!L1097=0,"",'Data invoice'!M1097)</f>
        <v/>
      </c>
      <c r="D982" s="284" t="str">
        <f>IF('Data invoice'!M1097=0,"",'Data invoice'!N1097)</f>
        <v/>
      </c>
      <c r="E982" s="284" t="str">
        <f>IF('Data invoice'!N1097=0,"",'Data invoice'!O1097)</f>
        <v/>
      </c>
      <c r="F982" s="284" t="str">
        <f>IF('Data invoice'!O1097=0,"",'Data invoice'!P1097)</f>
        <v/>
      </c>
      <c r="G982" s="284" t="str">
        <f>IF('Data invoice'!P1097=0,"",'Data invoice'!Q1097)</f>
        <v/>
      </c>
      <c r="H982" s="284" t="str">
        <f>IF('Data invoice'!Q1097=0,"",'Data invoice'!R1097)</f>
        <v/>
      </c>
      <c r="I982" s="320" t="str">
        <f>IF('Data invoice'!R1097=0,"",'Data invoice'!S1097)</f>
        <v/>
      </c>
      <c r="J982" s="367" t="str">
        <f>IF('Data invoice'!S1097=0,"",'Data invoice'!T1097)</f>
        <v/>
      </c>
    </row>
    <row r="983" spans="1:10" ht="15.75" customHeight="1">
      <c r="A983" s="284" t="str">
        <f>IF('Data invoice'!J1098=0,"",'Data invoice'!K1098)</f>
        <v/>
      </c>
      <c r="B983" s="284" t="str">
        <f>IF('Data invoice'!K1098=0,"",'Data invoice'!L1098)</f>
        <v/>
      </c>
      <c r="C983" s="284" t="str">
        <f>IF('Data invoice'!L1098=0,"",'Data invoice'!M1098)</f>
        <v/>
      </c>
      <c r="D983" s="284" t="str">
        <f>IF('Data invoice'!M1098=0,"",'Data invoice'!N1098)</f>
        <v/>
      </c>
      <c r="E983" s="284" t="str">
        <f>IF('Data invoice'!N1098=0,"",'Data invoice'!O1098)</f>
        <v/>
      </c>
      <c r="F983" s="284" t="str">
        <f>IF('Data invoice'!O1098=0,"",'Data invoice'!P1098)</f>
        <v/>
      </c>
      <c r="G983" s="284" t="str">
        <f>IF('Data invoice'!P1098=0,"",'Data invoice'!Q1098)</f>
        <v/>
      </c>
      <c r="H983" s="284" t="str">
        <f>IF('Data invoice'!Q1098=0,"",'Data invoice'!R1098)</f>
        <v/>
      </c>
      <c r="I983" s="320" t="str">
        <f>IF('Data invoice'!R1098=0,"",'Data invoice'!S1098)</f>
        <v/>
      </c>
      <c r="J983" s="367" t="str">
        <f>IF('Data invoice'!S1098=0,"",'Data invoice'!T1098)</f>
        <v/>
      </c>
    </row>
    <row r="984" spans="1:10" ht="15.75" customHeight="1">
      <c r="A984" s="284" t="str">
        <f>IF('Data invoice'!J1099=0,"",'Data invoice'!K1099)</f>
        <v/>
      </c>
      <c r="B984" s="284" t="str">
        <f>IF('Data invoice'!K1099=0,"",'Data invoice'!L1099)</f>
        <v/>
      </c>
      <c r="C984" s="284" t="str">
        <f>IF('Data invoice'!L1099=0,"",'Data invoice'!M1099)</f>
        <v/>
      </c>
      <c r="D984" s="284" t="str">
        <f>IF('Data invoice'!M1099=0,"",'Data invoice'!N1099)</f>
        <v/>
      </c>
      <c r="E984" s="284" t="str">
        <f>IF('Data invoice'!N1099=0,"",'Data invoice'!O1099)</f>
        <v/>
      </c>
      <c r="F984" s="284" t="str">
        <f>IF('Data invoice'!O1099=0,"",'Data invoice'!P1099)</f>
        <v/>
      </c>
      <c r="G984" s="284" t="str">
        <f>IF('Data invoice'!P1099=0,"",'Data invoice'!Q1099)</f>
        <v/>
      </c>
      <c r="H984" s="284" t="str">
        <f>IF('Data invoice'!Q1099=0,"",'Data invoice'!R1099)</f>
        <v/>
      </c>
      <c r="I984" s="320" t="str">
        <f>IF('Data invoice'!R1099=0,"",'Data invoice'!S1099)</f>
        <v/>
      </c>
      <c r="J984" s="367" t="str">
        <f>IF('Data invoice'!S1099=0,"",'Data invoice'!T1099)</f>
        <v/>
      </c>
    </row>
    <row r="985" spans="1:10" ht="15.75" customHeight="1">
      <c r="A985" s="284" t="str">
        <f>IF('Data invoice'!J1100=0,"",'Data invoice'!K1100)</f>
        <v/>
      </c>
      <c r="B985" s="284" t="str">
        <f>IF('Data invoice'!K1100=0,"",'Data invoice'!L1100)</f>
        <v/>
      </c>
      <c r="C985" s="284" t="str">
        <f>IF('Data invoice'!L1100=0,"",'Data invoice'!M1100)</f>
        <v/>
      </c>
      <c r="D985" s="284" t="str">
        <f>IF('Data invoice'!M1100=0,"",'Data invoice'!N1100)</f>
        <v/>
      </c>
      <c r="E985" s="284" t="str">
        <f>IF('Data invoice'!N1100=0,"",'Data invoice'!O1100)</f>
        <v/>
      </c>
      <c r="F985" s="284" t="str">
        <f>IF('Data invoice'!O1100=0,"",'Data invoice'!P1100)</f>
        <v/>
      </c>
      <c r="G985" s="284" t="str">
        <f>IF('Data invoice'!P1100=0,"",'Data invoice'!Q1100)</f>
        <v/>
      </c>
      <c r="H985" s="284" t="str">
        <f>IF('Data invoice'!Q1100=0,"",'Data invoice'!R1100)</f>
        <v/>
      </c>
      <c r="I985" s="320" t="str">
        <f>IF('Data invoice'!R1100=0,"",'Data invoice'!S1100)</f>
        <v/>
      </c>
      <c r="J985" s="367" t="str">
        <f>IF('Data invoice'!S1100=0,"",'Data invoice'!T1100)</f>
        <v/>
      </c>
    </row>
    <row r="986" spans="1:10" ht="15.75" customHeight="1">
      <c r="A986" s="284" t="str">
        <f>IF('Data invoice'!J1101=0,"",'Data invoice'!K1101)</f>
        <v/>
      </c>
      <c r="B986" s="284" t="str">
        <f>IF('Data invoice'!K1101=0,"",'Data invoice'!L1101)</f>
        <v/>
      </c>
      <c r="C986" s="284" t="str">
        <f>IF('Data invoice'!L1101=0,"",'Data invoice'!M1101)</f>
        <v/>
      </c>
      <c r="D986" s="284" t="str">
        <f>IF('Data invoice'!M1101=0,"",'Data invoice'!N1101)</f>
        <v/>
      </c>
      <c r="E986" s="284" t="str">
        <f>IF('Data invoice'!N1101=0,"",'Data invoice'!O1101)</f>
        <v/>
      </c>
      <c r="F986" s="284" t="str">
        <f>IF('Data invoice'!O1101=0,"",'Data invoice'!P1101)</f>
        <v/>
      </c>
      <c r="G986" s="284" t="str">
        <f>IF('Data invoice'!P1101=0,"",'Data invoice'!Q1101)</f>
        <v/>
      </c>
      <c r="H986" s="284" t="str">
        <f>IF('Data invoice'!Q1101=0,"",'Data invoice'!R1101)</f>
        <v/>
      </c>
      <c r="I986" s="320" t="str">
        <f>IF('Data invoice'!R1101=0,"",'Data invoice'!S1101)</f>
        <v/>
      </c>
      <c r="J986" s="367" t="str">
        <f>IF('Data invoice'!S1101=0,"",'Data invoice'!T1101)</f>
        <v/>
      </c>
    </row>
    <row r="987" spans="1:10" ht="15.75" customHeight="1">
      <c r="A987" s="284" t="str">
        <f>IF('Data invoice'!J1102=0,"",'Data invoice'!K1102)</f>
        <v/>
      </c>
      <c r="B987" s="284" t="str">
        <f>IF('Data invoice'!K1102=0,"",'Data invoice'!L1102)</f>
        <v/>
      </c>
      <c r="C987" s="284" t="str">
        <f>IF('Data invoice'!L1102=0,"",'Data invoice'!M1102)</f>
        <v/>
      </c>
      <c r="D987" s="284" t="str">
        <f>IF('Data invoice'!M1102=0,"",'Data invoice'!N1102)</f>
        <v/>
      </c>
      <c r="E987" s="284" t="str">
        <f>IF('Data invoice'!N1102=0,"",'Data invoice'!O1102)</f>
        <v/>
      </c>
      <c r="F987" s="284" t="str">
        <f>IF('Data invoice'!O1102=0,"",'Data invoice'!P1102)</f>
        <v/>
      </c>
      <c r="G987" s="284" t="str">
        <f>IF('Data invoice'!P1102=0,"",'Data invoice'!Q1102)</f>
        <v/>
      </c>
      <c r="H987" s="284" t="str">
        <f>IF('Data invoice'!Q1102=0,"",'Data invoice'!R1102)</f>
        <v/>
      </c>
      <c r="I987" s="320" t="str">
        <f>IF('Data invoice'!R1102=0,"",'Data invoice'!S1102)</f>
        <v/>
      </c>
      <c r="J987" s="367" t="str">
        <f>IF('Data invoice'!S1102=0,"",'Data invoice'!T1102)</f>
        <v/>
      </c>
    </row>
    <row r="988" spans="1:10" ht="15.75" customHeight="1">
      <c r="A988" s="284" t="str">
        <f>IF('Data invoice'!J1103=0,"",'Data invoice'!K1103)</f>
        <v/>
      </c>
      <c r="B988" s="284" t="str">
        <f>IF('Data invoice'!K1103=0,"",'Data invoice'!L1103)</f>
        <v/>
      </c>
      <c r="C988" s="284" t="str">
        <f>IF('Data invoice'!L1103=0,"",'Data invoice'!M1103)</f>
        <v/>
      </c>
      <c r="D988" s="284" t="str">
        <f>IF('Data invoice'!M1103=0,"",'Data invoice'!N1103)</f>
        <v/>
      </c>
      <c r="E988" s="284" t="str">
        <f>IF('Data invoice'!N1103=0,"",'Data invoice'!O1103)</f>
        <v/>
      </c>
      <c r="F988" s="284" t="str">
        <f>IF('Data invoice'!O1103=0,"",'Data invoice'!P1103)</f>
        <v/>
      </c>
      <c r="G988" s="284" t="str">
        <f>IF('Data invoice'!P1103=0,"",'Data invoice'!Q1103)</f>
        <v/>
      </c>
      <c r="H988" s="284" t="str">
        <f>IF('Data invoice'!Q1103=0,"",'Data invoice'!R1103)</f>
        <v/>
      </c>
      <c r="I988" s="320" t="str">
        <f>IF('Data invoice'!R1103=0,"",'Data invoice'!S1103)</f>
        <v/>
      </c>
      <c r="J988" s="367" t="str">
        <f>IF('Data invoice'!S1103=0,"",'Data invoice'!T1103)</f>
        <v/>
      </c>
    </row>
    <row r="989" spans="1:10" ht="15.75" customHeight="1">
      <c r="A989" s="284" t="str">
        <f>IF('Data invoice'!J1104=0,"",'Data invoice'!K1104)</f>
        <v/>
      </c>
      <c r="B989" s="284" t="str">
        <f>IF('Data invoice'!K1104=0,"",'Data invoice'!L1104)</f>
        <v/>
      </c>
      <c r="C989" s="284" t="str">
        <f>IF('Data invoice'!L1104=0,"",'Data invoice'!M1104)</f>
        <v/>
      </c>
      <c r="D989" s="284" t="str">
        <f>IF('Data invoice'!M1104=0,"",'Data invoice'!N1104)</f>
        <v/>
      </c>
      <c r="E989" s="284" t="str">
        <f>IF('Data invoice'!N1104=0,"",'Data invoice'!O1104)</f>
        <v/>
      </c>
      <c r="F989" s="284" t="str">
        <f>IF('Data invoice'!O1104=0,"",'Data invoice'!P1104)</f>
        <v/>
      </c>
      <c r="G989" s="284" t="str">
        <f>IF('Data invoice'!P1104=0,"",'Data invoice'!Q1104)</f>
        <v/>
      </c>
      <c r="H989" s="284" t="str">
        <f>IF('Data invoice'!Q1104=0,"",'Data invoice'!R1104)</f>
        <v/>
      </c>
      <c r="I989" s="320" t="str">
        <f>IF('Data invoice'!R1104=0,"",'Data invoice'!S1104)</f>
        <v/>
      </c>
      <c r="J989" s="367" t="str">
        <f>IF('Data invoice'!S1104=0,"",'Data invoice'!T1104)</f>
        <v/>
      </c>
    </row>
    <row r="990" spans="1:10" ht="15.75" customHeight="1">
      <c r="A990" s="284" t="str">
        <f>IF('Data invoice'!J1105=0,"",'Data invoice'!K1105)</f>
        <v/>
      </c>
      <c r="B990" s="284" t="str">
        <f>IF('Data invoice'!K1105=0,"",'Data invoice'!L1105)</f>
        <v/>
      </c>
      <c r="C990" s="284" t="str">
        <f>IF('Data invoice'!L1105=0,"",'Data invoice'!M1105)</f>
        <v/>
      </c>
      <c r="D990" s="284" t="str">
        <f>IF('Data invoice'!M1105=0,"",'Data invoice'!N1105)</f>
        <v/>
      </c>
      <c r="E990" s="284" t="str">
        <f>IF('Data invoice'!N1105=0,"",'Data invoice'!O1105)</f>
        <v/>
      </c>
      <c r="F990" s="284" t="str">
        <f>IF('Data invoice'!O1105=0,"",'Data invoice'!P1105)</f>
        <v/>
      </c>
      <c r="G990" s="284" t="str">
        <f>IF('Data invoice'!P1105=0,"",'Data invoice'!Q1105)</f>
        <v/>
      </c>
      <c r="H990" s="284" t="str">
        <f>IF('Data invoice'!Q1105=0,"",'Data invoice'!R1105)</f>
        <v/>
      </c>
      <c r="I990" s="320" t="str">
        <f>IF('Data invoice'!R1105=0,"",'Data invoice'!S1105)</f>
        <v/>
      </c>
      <c r="J990" s="367" t="str">
        <f>IF('Data invoice'!S1105=0,"",'Data invoice'!T1105)</f>
        <v/>
      </c>
    </row>
    <row r="991" spans="1:10" ht="15.75" customHeight="1">
      <c r="A991" s="284" t="str">
        <f>IF('Data invoice'!J1106=0,"",'Data invoice'!K1106)</f>
        <v/>
      </c>
      <c r="B991" s="284" t="str">
        <f>IF('Data invoice'!K1106=0,"",'Data invoice'!L1106)</f>
        <v/>
      </c>
      <c r="C991" s="284" t="str">
        <f>IF('Data invoice'!L1106=0,"",'Data invoice'!M1106)</f>
        <v/>
      </c>
      <c r="D991" s="284" t="str">
        <f>IF('Data invoice'!M1106=0,"",'Data invoice'!N1106)</f>
        <v/>
      </c>
      <c r="E991" s="284" t="str">
        <f>IF('Data invoice'!N1106=0,"",'Data invoice'!O1106)</f>
        <v/>
      </c>
      <c r="F991" s="284" t="str">
        <f>IF('Data invoice'!O1106=0,"",'Data invoice'!P1106)</f>
        <v/>
      </c>
      <c r="G991" s="284" t="str">
        <f>IF('Data invoice'!P1106=0,"",'Data invoice'!Q1106)</f>
        <v/>
      </c>
      <c r="H991" s="284" t="str">
        <f>IF('Data invoice'!Q1106=0,"",'Data invoice'!R1106)</f>
        <v/>
      </c>
      <c r="I991" s="320" t="str">
        <f>IF('Data invoice'!R1106=0,"",'Data invoice'!S1106)</f>
        <v/>
      </c>
      <c r="J991" s="367" t="str">
        <f>IF('Data invoice'!S1106=0,"",'Data invoice'!T1106)</f>
        <v/>
      </c>
    </row>
    <row r="992" spans="1:10" ht="15.75" customHeight="1">
      <c r="A992" s="284" t="str">
        <f>IF('Data invoice'!J1107=0,"",'Data invoice'!K1107)</f>
        <v/>
      </c>
      <c r="B992" s="284" t="str">
        <f>IF('Data invoice'!K1107=0,"",'Data invoice'!L1107)</f>
        <v/>
      </c>
      <c r="C992" s="284" t="str">
        <f>IF('Data invoice'!L1107=0,"",'Data invoice'!M1107)</f>
        <v/>
      </c>
      <c r="D992" s="284" t="str">
        <f>IF('Data invoice'!M1107=0,"",'Data invoice'!N1107)</f>
        <v/>
      </c>
      <c r="E992" s="284" t="str">
        <f>IF('Data invoice'!N1107=0,"",'Data invoice'!O1107)</f>
        <v/>
      </c>
      <c r="F992" s="284" t="str">
        <f>IF('Data invoice'!O1107=0,"",'Data invoice'!P1107)</f>
        <v/>
      </c>
      <c r="G992" s="284" t="str">
        <f>IF('Data invoice'!P1107=0,"",'Data invoice'!Q1107)</f>
        <v/>
      </c>
      <c r="H992" s="284" t="str">
        <f>IF('Data invoice'!Q1107=0,"",'Data invoice'!R1107)</f>
        <v/>
      </c>
      <c r="I992" s="320" t="str">
        <f>IF('Data invoice'!R1107=0,"",'Data invoice'!S1107)</f>
        <v/>
      </c>
      <c r="J992" s="367" t="str">
        <f>IF('Data invoice'!S1107=0,"",'Data invoice'!T1107)</f>
        <v/>
      </c>
    </row>
    <row r="993" spans="1:10" ht="15.75" customHeight="1">
      <c r="A993" s="284" t="str">
        <f>IF('Data invoice'!J1108=0,"",'Data invoice'!K1108)</f>
        <v/>
      </c>
      <c r="B993" s="284" t="str">
        <f>IF('Data invoice'!K1108=0,"",'Data invoice'!L1108)</f>
        <v/>
      </c>
      <c r="C993" s="284" t="str">
        <f>IF('Data invoice'!L1108=0,"",'Data invoice'!M1108)</f>
        <v/>
      </c>
      <c r="D993" s="284" t="str">
        <f>IF('Data invoice'!M1108=0,"",'Data invoice'!N1108)</f>
        <v/>
      </c>
      <c r="E993" s="284" t="str">
        <f>IF('Data invoice'!N1108=0,"",'Data invoice'!O1108)</f>
        <v/>
      </c>
      <c r="F993" s="284" t="str">
        <f>IF('Data invoice'!O1108=0,"",'Data invoice'!P1108)</f>
        <v/>
      </c>
      <c r="G993" s="284" t="str">
        <f>IF('Data invoice'!P1108=0,"",'Data invoice'!Q1108)</f>
        <v/>
      </c>
      <c r="H993" s="284" t="str">
        <f>IF('Data invoice'!Q1108=0,"",'Data invoice'!R1108)</f>
        <v/>
      </c>
      <c r="I993" s="320" t="str">
        <f>IF('Data invoice'!R1108=0,"",'Data invoice'!S1108)</f>
        <v/>
      </c>
      <c r="J993" s="367" t="str">
        <f>IF('Data invoice'!S1108=0,"",'Data invoice'!T1108)</f>
        <v/>
      </c>
    </row>
    <row r="994" spans="1:10" ht="15.75" customHeight="1">
      <c r="A994" s="284" t="str">
        <f>IF('Data invoice'!J1109=0,"",'Data invoice'!K1109)</f>
        <v/>
      </c>
      <c r="B994" s="284" t="str">
        <f>IF('Data invoice'!K1109=0,"",'Data invoice'!L1109)</f>
        <v/>
      </c>
      <c r="C994" s="284" t="str">
        <f>IF('Data invoice'!L1109=0,"",'Data invoice'!M1109)</f>
        <v/>
      </c>
      <c r="D994" s="284" t="str">
        <f>IF('Data invoice'!M1109=0,"",'Data invoice'!N1109)</f>
        <v/>
      </c>
      <c r="E994" s="284" t="str">
        <f>IF('Data invoice'!N1109=0,"",'Data invoice'!O1109)</f>
        <v/>
      </c>
      <c r="F994" s="284" t="str">
        <f>IF('Data invoice'!O1109=0,"",'Data invoice'!P1109)</f>
        <v/>
      </c>
      <c r="G994" s="284" t="str">
        <f>IF('Data invoice'!P1109=0,"",'Data invoice'!Q1109)</f>
        <v/>
      </c>
      <c r="H994" s="284" t="str">
        <f>IF('Data invoice'!Q1109=0,"",'Data invoice'!R1109)</f>
        <v/>
      </c>
      <c r="I994" s="320" t="str">
        <f>IF('Data invoice'!R1109=0,"",'Data invoice'!S1109)</f>
        <v/>
      </c>
      <c r="J994" s="367" t="str">
        <f>IF('Data invoice'!S1109=0,"",'Data invoice'!T1109)</f>
        <v/>
      </c>
    </row>
    <row r="995" spans="1:10" ht="15.75" customHeight="1">
      <c r="A995" s="284" t="str">
        <f>IF('Data invoice'!J1110=0,"",'Data invoice'!K1110)</f>
        <v/>
      </c>
      <c r="B995" s="284" t="str">
        <f>IF('Data invoice'!K1110=0,"",'Data invoice'!L1110)</f>
        <v/>
      </c>
      <c r="C995" s="284" t="str">
        <f>IF('Data invoice'!L1110=0,"",'Data invoice'!M1110)</f>
        <v/>
      </c>
      <c r="D995" s="284" t="str">
        <f>IF('Data invoice'!M1110=0,"",'Data invoice'!N1110)</f>
        <v/>
      </c>
      <c r="E995" s="284" t="str">
        <f>IF('Data invoice'!N1110=0,"",'Data invoice'!O1110)</f>
        <v/>
      </c>
      <c r="F995" s="284" t="str">
        <f>IF('Data invoice'!O1110=0,"",'Data invoice'!P1110)</f>
        <v/>
      </c>
      <c r="G995" s="284" t="str">
        <f>IF('Data invoice'!P1110=0,"",'Data invoice'!Q1110)</f>
        <v/>
      </c>
      <c r="H995" s="284" t="str">
        <f>IF('Data invoice'!Q1110=0,"",'Data invoice'!R1110)</f>
        <v/>
      </c>
      <c r="I995" s="320" t="str">
        <f>IF('Data invoice'!R1110=0,"",'Data invoice'!S1110)</f>
        <v/>
      </c>
      <c r="J995" s="367" t="str">
        <f>IF('Data invoice'!S1110=0,"",'Data invoice'!T1110)</f>
        <v/>
      </c>
    </row>
    <row r="996" spans="1:10" ht="15.75" customHeight="1">
      <c r="A996" s="284" t="str">
        <f>IF('Data invoice'!J1111=0,"",'Data invoice'!K1111)</f>
        <v/>
      </c>
      <c r="B996" s="284" t="str">
        <f>IF('Data invoice'!K1111=0,"",'Data invoice'!L1111)</f>
        <v/>
      </c>
      <c r="C996" s="284" t="str">
        <f>IF('Data invoice'!L1111=0,"",'Data invoice'!M1111)</f>
        <v/>
      </c>
      <c r="D996" s="284" t="str">
        <f>IF('Data invoice'!M1111=0,"",'Data invoice'!N1111)</f>
        <v/>
      </c>
      <c r="E996" s="284" t="str">
        <f>IF('Data invoice'!N1111=0,"",'Data invoice'!O1111)</f>
        <v/>
      </c>
      <c r="F996" s="284" t="str">
        <f>IF('Data invoice'!O1111=0,"",'Data invoice'!P1111)</f>
        <v/>
      </c>
      <c r="G996" s="284" t="str">
        <f>IF('Data invoice'!P1111=0,"",'Data invoice'!Q1111)</f>
        <v/>
      </c>
      <c r="H996" s="284" t="str">
        <f>IF('Data invoice'!Q1111=0,"",'Data invoice'!R1111)</f>
        <v/>
      </c>
      <c r="I996" s="320" t="str">
        <f>IF('Data invoice'!R1111=0,"",'Data invoice'!S1111)</f>
        <v/>
      </c>
      <c r="J996" s="367" t="str">
        <f>IF('Data invoice'!S1111=0,"",'Data invoice'!T1111)</f>
        <v/>
      </c>
    </row>
    <row r="997" spans="1:10" ht="15.75" customHeight="1">
      <c r="A997" s="284" t="str">
        <f>IF('Data invoice'!J1112=0,"",'Data invoice'!K1112)</f>
        <v/>
      </c>
      <c r="B997" s="284" t="str">
        <f>IF('Data invoice'!K1112=0,"",'Data invoice'!L1112)</f>
        <v/>
      </c>
      <c r="C997" s="284" t="str">
        <f>IF('Data invoice'!L1112=0,"",'Data invoice'!M1112)</f>
        <v/>
      </c>
      <c r="D997" s="284" t="str">
        <f>IF('Data invoice'!M1112=0,"",'Data invoice'!N1112)</f>
        <v/>
      </c>
      <c r="E997" s="284" t="str">
        <f>IF('Data invoice'!N1112=0,"",'Data invoice'!O1112)</f>
        <v/>
      </c>
      <c r="F997" s="284" t="str">
        <f>IF('Data invoice'!O1112=0,"",'Data invoice'!P1112)</f>
        <v/>
      </c>
      <c r="G997" s="284" t="str">
        <f>IF('Data invoice'!P1112=0,"",'Data invoice'!Q1112)</f>
        <v/>
      </c>
      <c r="H997" s="284" t="str">
        <f>IF('Data invoice'!Q1112=0,"",'Data invoice'!R1112)</f>
        <v/>
      </c>
      <c r="I997" s="320" t="str">
        <f>IF('Data invoice'!R1112=0,"",'Data invoice'!S1112)</f>
        <v/>
      </c>
      <c r="J997" s="367" t="str">
        <f>IF('Data invoice'!S1112=0,"",'Data invoice'!T1112)</f>
        <v/>
      </c>
    </row>
    <row r="998" spans="1:10" ht="15.75" customHeight="1">
      <c r="A998" s="284" t="str">
        <f>IF('Data invoice'!J1113=0,"",'Data invoice'!K1113)</f>
        <v/>
      </c>
      <c r="B998" s="284" t="str">
        <f>IF('Data invoice'!K1113=0,"",'Data invoice'!L1113)</f>
        <v/>
      </c>
      <c r="C998" s="284" t="str">
        <f>IF('Data invoice'!L1113=0,"",'Data invoice'!M1113)</f>
        <v/>
      </c>
      <c r="D998" s="284" t="str">
        <f>IF('Data invoice'!M1113=0,"",'Data invoice'!N1113)</f>
        <v/>
      </c>
      <c r="E998" s="284" t="str">
        <f>IF('Data invoice'!N1113=0,"",'Data invoice'!O1113)</f>
        <v/>
      </c>
      <c r="F998" s="284" t="str">
        <f>IF('Data invoice'!O1113=0,"",'Data invoice'!P1113)</f>
        <v/>
      </c>
      <c r="G998" s="284" t="str">
        <f>IF('Data invoice'!P1113=0,"",'Data invoice'!Q1113)</f>
        <v/>
      </c>
      <c r="H998" s="284" t="str">
        <f>IF('Data invoice'!Q1113=0,"",'Data invoice'!R1113)</f>
        <v/>
      </c>
      <c r="I998" s="320" t="str">
        <f>IF('Data invoice'!R1113=0,"",'Data invoice'!S1113)</f>
        <v/>
      </c>
      <c r="J998" s="367" t="str">
        <f>IF('Data invoice'!S1113=0,"",'Data invoice'!T1113)</f>
        <v/>
      </c>
    </row>
    <row r="999" spans="1:10" ht="15.75" customHeight="1">
      <c r="A999" s="284" t="str">
        <f>IF('Data invoice'!J1114=0,"",'Data invoice'!K1114)</f>
        <v/>
      </c>
      <c r="B999" s="284" t="str">
        <f>IF('Data invoice'!K1114=0,"",'Data invoice'!L1114)</f>
        <v/>
      </c>
      <c r="C999" s="284" t="str">
        <f>IF('Data invoice'!L1114=0,"",'Data invoice'!M1114)</f>
        <v/>
      </c>
      <c r="D999" s="284" t="str">
        <f>IF('Data invoice'!M1114=0,"",'Data invoice'!N1114)</f>
        <v/>
      </c>
      <c r="E999" s="284" t="str">
        <f>IF('Data invoice'!N1114=0,"",'Data invoice'!O1114)</f>
        <v/>
      </c>
      <c r="F999" s="284" t="str">
        <f>IF('Data invoice'!O1114=0,"",'Data invoice'!P1114)</f>
        <v/>
      </c>
      <c r="G999" s="284" t="str">
        <f>IF('Data invoice'!P1114=0,"",'Data invoice'!Q1114)</f>
        <v/>
      </c>
      <c r="H999" s="284" t="str">
        <f>IF('Data invoice'!Q1114=0,"",'Data invoice'!R1114)</f>
        <v/>
      </c>
      <c r="I999" s="320" t="str">
        <f>IF('Data invoice'!R1114=0,"",'Data invoice'!S1114)</f>
        <v/>
      </c>
      <c r="J999" s="367" t="str">
        <f>IF('Data invoice'!S1114=0,"",'Data invoice'!T1114)</f>
        <v/>
      </c>
    </row>
    <row r="1000" spans="1:10" ht="15.75" customHeight="1">
      <c r="A1000" s="284" t="str">
        <f>IF('Data invoice'!J1115=0,"",'Data invoice'!K1115)</f>
        <v/>
      </c>
      <c r="B1000" s="284" t="str">
        <f>IF('Data invoice'!K1115=0,"",'Data invoice'!L1115)</f>
        <v/>
      </c>
      <c r="C1000" s="284" t="str">
        <f>IF('Data invoice'!L1115=0,"",'Data invoice'!M1115)</f>
        <v/>
      </c>
      <c r="D1000" s="284" t="str">
        <f>IF('Data invoice'!M1115=0,"",'Data invoice'!N1115)</f>
        <v/>
      </c>
      <c r="E1000" s="284" t="str">
        <f>IF('Data invoice'!N1115=0,"",'Data invoice'!O1115)</f>
        <v/>
      </c>
      <c r="F1000" s="284" t="str">
        <f>IF('Data invoice'!O1115=0,"",'Data invoice'!P1115)</f>
        <v/>
      </c>
      <c r="G1000" s="284" t="str">
        <f>IF('Data invoice'!P1115=0,"",'Data invoice'!Q1115)</f>
        <v/>
      </c>
      <c r="H1000" s="284" t="str">
        <f>IF('Data invoice'!Q1115=0,"",'Data invoice'!R1115)</f>
        <v/>
      </c>
      <c r="I1000" s="320" t="str">
        <f>IF('Data invoice'!R1115=0,"",'Data invoice'!S1115)</f>
        <v/>
      </c>
      <c r="J1000" s="367" t="str">
        <f>IF('Data invoice'!S1115=0,"",'Data invoice'!T1115)</f>
        <v/>
      </c>
    </row>
    <row r="1001" spans="1:10" ht="15.75" customHeight="1">
      <c r="A1001" s="284" t="str">
        <f>IF('Data invoice'!J1116=0,"",'Data invoice'!K1116)</f>
        <v/>
      </c>
      <c r="B1001" s="284" t="str">
        <f>IF('Data invoice'!K1116=0,"",'Data invoice'!L1116)</f>
        <v/>
      </c>
      <c r="C1001" s="284" t="str">
        <f>IF('Data invoice'!L1116=0,"",'Data invoice'!M1116)</f>
        <v/>
      </c>
      <c r="D1001" s="284" t="str">
        <f>IF('Data invoice'!M1116=0,"",'Data invoice'!N1116)</f>
        <v/>
      </c>
      <c r="E1001" s="284" t="str">
        <f>IF('Data invoice'!N1116=0,"",'Data invoice'!O1116)</f>
        <v/>
      </c>
      <c r="F1001" s="284" t="str">
        <f>IF('Data invoice'!O1116=0,"",'Data invoice'!P1116)</f>
        <v/>
      </c>
      <c r="G1001" s="284" t="str">
        <f>IF('Data invoice'!P1116=0,"",'Data invoice'!Q1116)</f>
        <v/>
      </c>
      <c r="H1001" s="284" t="str">
        <f>IF('Data invoice'!Q1116=0,"",'Data invoice'!R1116)</f>
        <v/>
      </c>
      <c r="I1001" s="320" t="str">
        <f>IF('Data invoice'!R1116=0,"",'Data invoice'!S1116)</f>
        <v/>
      </c>
      <c r="J1001" s="367" t="str">
        <f>IF('Data invoice'!S1116=0,"",'Data invoice'!T1116)</f>
        <v/>
      </c>
    </row>
    <row r="1002" spans="1:10" ht="15.75" customHeight="1">
      <c r="A1002" s="284" t="str">
        <f>IF('Data invoice'!J1117=0,"",'Data invoice'!K1117)</f>
        <v/>
      </c>
      <c r="B1002" s="284" t="str">
        <f>IF('Data invoice'!K1117=0,"",'Data invoice'!L1117)</f>
        <v/>
      </c>
      <c r="C1002" s="284" t="str">
        <f>IF('Data invoice'!L1117=0,"",'Data invoice'!M1117)</f>
        <v/>
      </c>
      <c r="D1002" s="284" t="str">
        <f>IF('Data invoice'!M1117=0,"",'Data invoice'!N1117)</f>
        <v/>
      </c>
      <c r="E1002" s="284" t="str">
        <f>IF('Data invoice'!N1117=0,"",'Data invoice'!O1117)</f>
        <v/>
      </c>
      <c r="F1002" s="284" t="str">
        <f>IF('Data invoice'!O1117=0,"",'Data invoice'!P1117)</f>
        <v/>
      </c>
      <c r="G1002" s="284" t="str">
        <f>IF('Data invoice'!P1117=0,"",'Data invoice'!Q1117)</f>
        <v/>
      </c>
      <c r="H1002" s="284" t="str">
        <f>IF('Data invoice'!Q1117=0,"",'Data invoice'!R1117)</f>
        <v/>
      </c>
      <c r="I1002" s="320" t="str">
        <f>IF('Data invoice'!R1117=0,"",'Data invoice'!S1117)</f>
        <v/>
      </c>
      <c r="J1002" s="367" t="str">
        <f>IF('Data invoice'!S1117=0,"",'Data invoice'!T1117)</f>
        <v/>
      </c>
    </row>
    <row r="1003" spans="1:10" ht="15.75" customHeight="1">
      <c r="A1003" s="284" t="str">
        <f>IF('Data invoice'!J1118=0,"",'Data invoice'!K1118)</f>
        <v/>
      </c>
      <c r="B1003" s="284" t="str">
        <f>IF('Data invoice'!K1118=0,"",'Data invoice'!L1118)</f>
        <v/>
      </c>
      <c r="C1003" s="284" t="str">
        <f>IF('Data invoice'!L1118=0,"",'Data invoice'!M1118)</f>
        <v/>
      </c>
      <c r="D1003" s="284" t="str">
        <f>IF('Data invoice'!M1118=0,"",'Data invoice'!N1118)</f>
        <v/>
      </c>
      <c r="E1003" s="284" t="str">
        <f>IF('Data invoice'!N1118=0,"",'Data invoice'!O1118)</f>
        <v/>
      </c>
      <c r="F1003" s="284" t="str">
        <f>IF('Data invoice'!O1118=0,"",'Data invoice'!P1118)</f>
        <v/>
      </c>
      <c r="G1003" s="284" t="str">
        <f>IF('Data invoice'!P1118=0,"",'Data invoice'!Q1118)</f>
        <v/>
      </c>
      <c r="H1003" s="284" t="str">
        <f>IF('Data invoice'!Q1118=0,"",'Data invoice'!R1118)</f>
        <v/>
      </c>
      <c r="I1003" s="320" t="str">
        <f>IF('Data invoice'!R1118=0,"",'Data invoice'!S1118)</f>
        <v/>
      </c>
      <c r="J1003" s="367" t="str">
        <f>IF('Data invoice'!S1118=0,"",'Data invoice'!T1118)</f>
        <v/>
      </c>
    </row>
    <row r="1004" spans="1:10" ht="15.75" customHeight="1">
      <c r="A1004" s="284" t="str">
        <f>IF('Data invoice'!J1119=0,"",'Data invoice'!K1119)</f>
        <v/>
      </c>
      <c r="B1004" s="284" t="str">
        <f>IF('Data invoice'!K1119=0,"",'Data invoice'!L1119)</f>
        <v/>
      </c>
      <c r="C1004" s="284" t="str">
        <f>IF('Data invoice'!L1119=0,"",'Data invoice'!M1119)</f>
        <v/>
      </c>
      <c r="D1004" s="284" t="str">
        <f>IF('Data invoice'!M1119=0,"",'Data invoice'!N1119)</f>
        <v/>
      </c>
      <c r="E1004" s="284" t="str">
        <f>IF('Data invoice'!N1119=0,"",'Data invoice'!O1119)</f>
        <v/>
      </c>
      <c r="F1004" s="284" t="str">
        <f>IF('Data invoice'!O1119=0,"",'Data invoice'!P1119)</f>
        <v/>
      </c>
      <c r="G1004" s="284" t="str">
        <f>IF('Data invoice'!P1119=0,"",'Data invoice'!Q1119)</f>
        <v/>
      </c>
      <c r="H1004" s="284" t="str">
        <f>IF('Data invoice'!Q1119=0,"",'Data invoice'!R1119)</f>
        <v/>
      </c>
      <c r="I1004" s="320" t="str">
        <f>IF('Data invoice'!R1119=0,"",'Data invoice'!S1119)</f>
        <v/>
      </c>
      <c r="J1004" s="367" t="str">
        <f>IF('Data invoice'!S1119=0,"",'Data invoice'!T1119)</f>
        <v/>
      </c>
    </row>
    <row r="1005" spans="1:10" ht="15.75" customHeight="1">
      <c r="A1005" s="284" t="str">
        <f>IF('Data invoice'!J1120=0,"",'Data invoice'!K1120)</f>
        <v/>
      </c>
      <c r="B1005" s="284" t="str">
        <f>IF('Data invoice'!K1120=0,"",'Data invoice'!L1120)</f>
        <v/>
      </c>
      <c r="C1005" s="284" t="str">
        <f>IF('Data invoice'!L1120=0,"",'Data invoice'!M1120)</f>
        <v/>
      </c>
      <c r="D1005" s="284" t="str">
        <f>IF('Data invoice'!M1120=0,"",'Data invoice'!N1120)</f>
        <v/>
      </c>
      <c r="E1005" s="284" t="str">
        <f>IF('Data invoice'!N1120=0,"",'Data invoice'!O1120)</f>
        <v/>
      </c>
      <c r="F1005" s="284" t="str">
        <f>IF('Data invoice'!O1120=0,"",'Data invoice'!P1120)</f>
        <v/>
      </c>
      <c r="G1005" s="284" t="str">
        <f>IF('Data invoice'!P1120=0,"",'Data invoice'!Q1120)</f>
        <v/>
      </c>
      <c r="H1005" s="284" t="str">
        <f>IF('Data invoice'!Q1120=0,"",'Data invoice'!R1120)</f>
        <v/>
      </c>
      <c r="I1005" s="320" t="str">
        <f>IF('Data invoice'!R1120=0,"",'Data invoice'!S1120)</f>
        <v/>
      </c>
      <c r="J1005" s="367" t="str">
        <f>IF('Data invoice'!S1120=0,"",'Data invoice'!T1120)</f>
        <v/>
      </c>
    </row>
    <row r="1006" spans="1:10" ht="15.75" customHeight="1">
      <c r="A1006" s="284" t="str">
        <f>IF('Data invoice'!J1121=0,"",'Data invoice'!K1121)</f>
        <v/>
      </c>
      <c r="B1006" s="284" t="str">
        <f>IF('Data invoice'!K1121=0,"",'Data invoice'!L1121)</f>
        <v/>
      </c>
      <c r="C1006" s="284" t="str">
        <f>IF('Data invoice'!L1121=0,"",'Data invoice'!M1121)</f>
        <v/>
      </c>
      <c r="D1006" s="284" t="str">
        <f>IF('Data invoice'!M1121=0,"",'Data invoice'!N1121)</f>
        <v/>
      </c>
      <c r="E1006" s="284" t="str">
        <f>IF('Data invoice'!N1121=0,"",'Data invoice'!O1121)</f>
        <v/>
      </c>
      <c r="F1006" s="284" t="str">
        <f>IF('Data invoice'!O1121=0,"",'Data invoice'!P1121)</f>
        <v/>
      </c>
      <c r="G1006" s="284" t="str">
        <f>IF('Data invoice'!P1121=0,"",'Data invoice'!Q1121)</f>
        <v/>
      </c>
      <c r="H1006" s="284" t="str">
        <f>IF('Data invoice'!Q1121=0,"",'Data invoice'!R1121)</f>
        <v/>
      </c>
      <c r="I1006" s="320" t="str">
        <f>IF('Data invoice'!R1121=0,"",'Data invoice'!S1121)</f>
        <v/>
      </c>
      <c r="J1006" s="367" t="str">
        <f>IF('Data invoice'!S1121=0,"",'Data invoice'!T1121)</f>
        <v/>
      </c>
    </row>
    <row r="1007" spans="1:10" ht="15.75" customHeight="1">
      <c r="A1007" s="284" t="str">
        <f>IF('Data invoice'!J1122=0,"",'Data invoice'!K1122)</f>
        <v/>
      </c>
      <c r="B1007" s="284" t="str">
        <f>IF('Data invoice'!K1122=0,"",'Data invoice'!L1122)</f>
        <v/>
      </c>
      <c r="C1007" s="284" t="str">
        <f>IF('Data invoice'!L1122=0,"",'Data invoice'!M1122)</f>
        <v/>
      </c>
      <c r="D1007" s="284" t="str">
        <f>IF('Data invoice'!M1122=0,"",'Data invoice'!N1122)</f>
        <v/>
      </c>
      <c r="E1007" s="284" t="str">
        <f>IF('Data invoice'!N1122=0,"",'Data invoice'!O1122)</f>
        <v/>
      </c>
      <c r="F1007" s="284" t="str">
        <f>IF('Data invoice'!O1122=0,"",'Data invoice'!P1122)</f>
        <v/>
      </c>
      <c r="G1007" s="284" t="str">
        <f>IF('Data invoice'!P1122=0,"",'Data invoice'!Q1122)</f>
        <v/>
      </c>
      <c r="H1007" s="284" t="str">
        <f>IF('Data invoice'!Q1122=0,"",'Data invoice'!R1122)</f>
        <v/>
      </c>
      <c r="I1007" s="320" t="str">
        <f>IF('Data invoice'!R1122=0,"",'Data invoice'!S1122)</f>
        <v/>
      </c>
      <c r="J1007" s="367" t="str">
        <f>IF('Data invoice'!S1122=0,"",'Data invoice'!T1122)</f>
        <v/>
      </c>
    </row>
    <row r="1008" spans="1:10" ht="15.75" customHeight="1">
      <c r="A1008" s="284" t="str">
        <f>IF('Data invoice'!J1123=0,"",'Data invoice'!K1123)</f>
        <v/>
      </c>
      <c r="B1008" s="284" t="str">
        <f>IF('Data invoice'!K1123=0,"",'Data invoice'!L1123)</f>
        <v/>
      </c>
      <c r="C1008" s="284" t="str">
        <f>IF('Data invoice'!L1123=0,"",'Data invoice'!M1123)</f>
        <v/>
      </c>
      <c r="D1008" s="284" t="str">
        <f>IF('Data invoice'!M1123=0,"",'Data invoice'!N1123)</f>
        <v/>
      </c>
      <c r="E1008" s="284" t="str">
        <f>IF('Data invoice'!N1123=0,"",'Data invoice'!O1123)</f>
        <v/>
      </c>
      <c r="F1008" s="284" t="str">
        <f>IF('Data invoice'!O1123=0,"",'Data invoice'!P1123)</f>
        <v/>
      </c>
      <c r="G1008" s="284" t="str">
        <f>IF('Data invoice'!P1123=0,"",'Data invoice'!Q1123)</f>
        <v/>
      </c>
      <c r="H1008" s="284" t="str">
        <f>IF('Data invoice'!Q1123=0,"",'Data invoice'!R1123)</f>
        <v/>
      </c>
      <c r="I1008" s="320" t="str">
        <f>IF('Data invoice'!R1123=0,"",'Data invoice'!S1123)</f>
        <v/>
      </c>
      <c r="J1008" s="367" t="str">
        <f>IF('Data invoice'!S1123=0,"",'Data invoice'!T1123)</f>
        <v/>
      </c>
    </row>
    <row r="1009" spans="1:10" ht="15.75" customHeight="1">
      <c r="A1009" s="284" t="str">
        <f>IF('Data invoice'!J1124=0,"",'Data invoice'!K1124)</f>
        <v/>
      </c>
      <c r="B1009" s="284" t="str">
        <f>IF('Data invoice'!K1124=0,"",'Data invoice'!L1124)</f>
        <v/>
      </c>
      <c r="C1009" s="284" t="str">
        <f>IF('Data invoice'!L1124=0,"",'Data invoice'!M1124)</f>
        <v/>
      </c>
      <c r="D1009" s="284" t="str">
        <f>IF('Data invoice'!M1124=0,"",'Data invoice'!N1124)</f>
        <v/>
      </c>
      <c r="E1009" s="284" t="str">
        <f>IF('Data invoice'!N1124=0,"",'Data invoice'!O1124)</f>
        <v/>
      </c>
      <c r="F1009" s="284" t="str">
        <f>IF('Data invoice'!O1124=0,"",'Data invoice'!P1124)</f>
        <v/>
      </c>
      <c r="G1009" s="284" t="str">
        <f>IF('Data invoice'!P1124=0,"",'Data invoice'!Q1124)</f>
        <v/>
      </c>
      <c r="H1009" s="284" t="str">
        <f>IF('Data invoice'!Q1124=0,"",'Data invoice'!R1124)</f>
        <v/>
      </c>
      <c r="I1009" s="320" t="str">
        <f>IF('Data invoice'!R1124=0,"",'Data invoice'!S1124)</f>
        <v/>
      </c>
      <c r="J1009" s="367" t="str">
        <f>IF('Data invoice'!S1124=0,"",'Data invoice'!T1124)</f>
        <v/>
      </c>
    </row>
    <row r="1010" spans="1:10" ht="15.75" customHeight="1">
      <c r="A1010" s="284" t="str">
        <f>IF('Data invoice'!J1125=0,"",'Data invoice'!K1125)</f>
        <v/>
      </c>
      <c r="B1010" s="284" t="str">
        <f>IF('Data invoice'!K1125=0,"",'Data invoice'!L1125)</f>
        <v/>
      </c>
      <c r="C1010" s="284" t="str">
        <f>IF('Data invoice'!L1125=0,"",'Data invoice'!M1125)</f>
        <v/>
      </c>
      <c r="D1010" s="284" t="str">
        <f>IF('Data invoice'!M1125=0,"",'Data invoice'!N1125)</f>
        <v/>
      </c>
      <c r="E1010" s="284" t="str">
        <f>IF('Data invoice'!N1125=0,"",'Data invoice'!O1125)</f>
        <v/>
      </c>
      <c r="F1010" s="284" t="str">
        <f>IF('Data invoice'!O1125=0,"",'Data invoice'!P1125)</f>
        <v/>
      </c>
      <c r="G1010" s="284" t="str">
        <f>IF('Data invoice'!P1125=0,"",'Data invoice'!Q1125)</f>
        <v/>
      </c>
      <c r="H1010" s="284" t="str">
        <f>IF('Data invoice'!Q1125=0,"",'Data invoice'!R1125)</f>
        <v/>
      </c>
      <c r="I1010" s="320" t="str">
        <f>IF('Data invoice'!R1125=0,"",'Data invoice'!S1125)</f>
        <v/>
      </c>
      <c r="J1010" s="367" t="str">
        <f>IF('Data invoice'!S1125=0,"",'Data invoice'!T1125)</f>
        <v/>
      </c>
    </row>
    <row r="1011" spans="1:10" ht="15.75" customHeight="1">
      <c r="A1011" s="284" t="str">
        <f>IF('Data invoice'!J1126=0,"",'Data invoice'!K1126)</f>
        <v/>
      </c>
      <c r="B1011" s="284" t="str">
        <f>IF('Data invoice'!K1126=0,"",'Data invoice'!L1126)</f>
        <v/>
      </c>
      <c r="C1011" s="284" t="str">
        <f>IF('Data invoice'!L1126=0,"",'Data invoice'!M1126)</f>
        <v/>
      </c>
      <c r="D1011" s="284" t="str">
        <f>IF('Data invoice'!M1126=0,"",'Data invoice'!N1126)</f>
        <v/>
      </c>
      <c r="E1011" s="284" t="str">
        <f>IF('Data invoice'!N1126=0,"",'Data invoice'!O1126)</f>
        <v/>
      </c>
      <c r="F1011" s="284" t="str">
        <f>IF('Data invoice'!O1126=0,"",'Data invoice'!P1126)</f>
        <v/>
      </c>
      <c r="G1011" s="284" t="str">
        <f>IF('Data invoice'!P1126=0,"",'Data invoice'!Q1126)</f>
        <v/>
      </c>
      <c r="H1011" s="284" t="str">
        <f>IF('Data invoice'!Q1126=0,"",'Data invoice'!R1126)</f>
        <v/>
      </c>
      <c r="I1011" s="320" t="str">
        <f>IF('Data invoice'!R1126=0,"",'Data invoice'!S1126)</f>
        <v/>
      </c>
      <c r="J1011" s="367" t="str">
        <f>IF('Data invoice'!S1126=0,"",'Data invoice'!T1126)</f>
        <v/>
      </c>
    </row>
    <row r="1012" spans="1:10" ht="15.75" customHeight="1">
      <c r="A1012" s="284" t="str">
        <f>IF('Data invoice'!J1127=0,"",'Data invoice'!K1127)</f>
        <v/>
      </c>
      <c r="B1012" s="284" t="str">
        <f>IF('Data invoice'!K1127=0,"",'Data invoice'!L1127)</f>
        <v/>
      </c>
      <c r="C1012" s="284" t="str">
        <f>IF('Data invoice'!L1127=0,"",'Data invoice'!M1127)</f>
        <v/>
      </c>
      <c r="D1012" s="284" t="str">
        <f>IF('Data invoice'!M1127=0,"",'Data invoice'!N1127)</f>
        <v/>
      </c>
      <c r="E1012" s="284" t="str">
        <f>IF('Data invoice'!N1127=0,"",'Data invoice'!O1127)</f>
        <v/>
      </c>
      <c r="F1012" s="284" t="str">
        <f>IF('Data invoice'!O1127=0,"",'Data invoice'!P1127)</f>
        <v/>
      </c>
      <c r="G1012" s="284" t="str">
        <f>IF('Data invoice'!P1127=0,"",'Data invoice'!Q1127)</f>
        <v/>
      </c>
      <c r="H1012" s="284" t="str">
        <f>IF('Data invoice'!Q1127=0,"",'Data invoice'!R1127)</f>
        <v/>
      </c>
      <c r="I1012" s="320" t="str">
        <f>IF('Data invoice'!R1127=0,"",'Data invoice'!S1127)</f>
        <v/>
      </c>
      <c r="J1012" s="367" t="str">
        <f>IF('Data invoice'!S1127=0,"",'Data invoice'!T1127)</f>
        <v/>
      </c>
    </row>
    <row r="1013" spans="1:10" ht="15.75" customHeight="1">
      <c r="A1013" s="284" t="str">
        <f>IF('Data invoice'!J1128=0,"",'Data invoice'!K1128)</f>
        <v/>
      </c>
      <c r="B1013" s="284" t="str">
        <f>IF('Data invoice'!K1128=0,"",'Data invoice'!L1128)</f>
        <v/>
      </c>
      <c r="C1013" s="284" t="str">
        <f>IF('Data invoice'!L1128=0,"",'Data invoice'!M1128)</f>
        <v/>
      </c>
      <c r="D1013" s="284" t="str">
        <f>IF('Data invoice'!M1128=0,"",'Data invoice'!N1128)</f>
        <v/>
      </c>
      <c r="E1013" s="284" t="str">
        <f>IF('Data invoice'!N1128=0,"",'Data invoice'!O1128)</f>
        <v/>
      </c>
      <c r="F1013" s="284" t="str">
        <f>IF('Data invoice'!O1128=0,"",'Data invoice'!P1128)</f>
        <v/>
      </c>
      <c r="G1013" s="284" t="str">
        <f>IF('Data invoice'!P1128=0,"",'Data invoice'!Q1128)</f>
        <v/>
      </c>
      <c r="H1013" s="284" t="str">
        <f>IF('Data invoice'!Q1128=0,"",'Data invoice'!R1128)</f>
        <v/>
      </c>
      <c r="I1013" s="320" t="str">
        <f>IF('Data invoice'!R1128=0,"",'Data invoice'!S1128)</f>
        <v/>
      </c>
      <c r="J1013" s="367" t="str">
        <f>IF('Data invoice'!S1128=0,"",'Data invoice'!T1128)</f>
        <v/>
      </c>
    </row>
    <row r="1014" spans="1:10" ht="15.75" customHeight="1">
      <c r="A1014" s="284" t="str">
        <f>IF('Data invoice'!J1129=0,"",'Data invoice'!K1129)</f>
        <v/>
      </c>
      <c r="B1014" s="284" t="str">
        <f>IF('Data invoice'!K1129=0,"",'Data invoice'!L1129)</f>
        <v/>
      </c>
      <c r="C1014" s="284" t="str">
        <f>IF('Data invoice'!L1129=0,"",'Data invoice'!M1129)</f>
        <v/>
      </c>
      <c r="D1014" s="284" t="str">
        <f>IF('Data invoice'!M1129=0,"",'Data invoice'!N1129)</f>
        <v/>
      </c>
      <c r="E1014" s="284" t="str">
        <f>IF('Data invoice'!N1129=0,"",'Data invoice'!O1129)</f>
        <v/>
      </c>
      <c r="F1014" s="284" t="str">
        <f>IF('Data invoice'!O1129=0,"",'Data invoice'!P1129)</f>
        <v/>
      </c>
      <c r="G1014" s="284" t="str">
        <f>IF('Data invoice'!P1129=0,"",'Data invoice'!Q1129)</f>
        <v/>
      </c>
      <c r="H1014" s="284" t="str">
        <f>IF('Data invoice'!Q1129=0,"",'Data invoice'!R1129)</f>
        <v/>
      </c>
      <c r="I1014" s="320" t="str">
        <f>IF('Data invoice'!R1129=0,"",'Data invoice'!S1129)</f>
        <v/>
      </c>
      <c r="J1014" s="367" t="str">
        <f>IF('Data invoice'!S1129=0,"",'Data invoice'!T1129)</f>
        <v/>
      </c>
    </row>
    <row r="1015" spans="1:10" ht="15.75" customHeight="1">
      <c r="A1015" s="284" t="str">
        <f>IF('Data invoice'!J1130=0,"",'Data invoice'!K1130)</f>
        <v/>
      </c>
      <c r="B1015" s="284" t="str">
        <f>IF('Data invoice'!K1130=0,"",'Data invoice'!L1130)</f>
        <v/>
      </c>
      <c r="C1015" s="284" t="str">
        <f>IF('Data invoice'!L1130=0,"",'Data invoice'!M1130)</f>
        <v/>
      </c>
      <c r="D1015" s="284" t="str">
        <f>IF('Data invoice'!M1130=0,"",'Data invoice'!N1130)</f>
        <v/>
      </c>
      <c r="E1015" s="284" t="str">
        <f>IF('Data invoice'!N1130=0,"",'Data invoice'!O1130)</f>
        <v/>
      </c>
      <c r="F1015" s="284" t="str">
        <f>IF('Data invoice'!O1130=0,"",'Data invoice'!P1130)</f>
        <v/>
      </c>
      <c r="G1015" s="284" t="str">
        <f>IF('Data invoice'!P1130=0,"",'Data invoice'!Q1130)</f>
        <v/>
      </c>
      <c r="H1015" s="284" t="str">
        <f>IF('Data invoice'!Q1130=0,"",'Data invoice'!R1130)</f>
        <v/>
      </c>
      <c r="I1015" s="320" t="str">
        <f>IF('Data invoice'!R1130=0,"",'Data invoice'!S1130)</f>
        <v/>
      </c>
      <c r="J1015" s="367" t="str">
        <f>IF('Data invoice'!S1130=0,"",'Data invoice'!T1130)</f>
        <v/>
      </c>
    </row>
    <row r="1016" spans="1:10" ht="15.75" customHeight="1">
      <c r="A1016" s="284" t="str">
        <f>IF('Data invoice'!J1131=0,"",'Data invoice'!K1131)</f>
        <v/>
      </c>
      <c r="B1016" s="284" t="str">
        <f>IF('Data invoice'!K1131=0,"",'Data invoice'!L1131)</f>
        <v/>
      </c>
      <c r="C1016" s="284" t="str">
        <f>IF('Data invoice'!L1131=0,"",'Data invoice'!M1131)</f>
        <v/>
      </c>
      <c r="D1016" s="284" t="str">
        <f>IF('Data invoice'!M1131=0,"",'Data invoice'!N1131)</f>
        <v/>
      </c>
      <c r="E1016" s="284" t="str">
        <f>IF('Data invoice'!N1131=0,"",'Data invoice'!O1131)</f>
        <v/>
      </c>
      <c r="F1016" s="284" t="str">
        <f>IF('Data invoice'!O1131=0,"",'Data invoice'!P1131)</f>
        <v/>
      </c>
      <c r="G1016" s="284" t="str">
        <f>IF('Data invoice'!P1131=0,"",'Data invoice'!Q1131)</f>
        <v/>
      </c>
      <c r="H1016" s="284" t="str">
        <f>IF('Data invoice'!Q1131=0,"",'Data invoice'!R1131)</f>
        <v/>
      </c>
      <c r="I1016" s="320" t="str">
        <f>IF('Data invoice'!R1131=0,"",'Data invoice'!S1131)</f>
        <v/>
      </c>
      <c r="J1016" s="367" t="str">
        <f>IF('Data invoice'!S1131=0,"",'Data invoice'!T1131)</f>
        <v/>
      </c>
    </row>
    <row r="1017" spans="1:10" ht="15" customHeight="1">
      <c r="A1017" s="284" t="str">
        <f>IF('Data invoice'!J1132=0,"",'Data invoice'!K1132)</f>
        <v/>
      </c>
      <c r="B1017" s="284" t="str">
        <f>IF('Data invoice'!K1132=0,"",'Data invoice'!L1132)</f>
        <v/>
      </c>
      <c r="C1017" s="284" t="str">
        <f>IF('Data invoice'!L1132=0,"",'Data invoice'!M1132)</f>
        <v/>
      </c>
      <c r="D1017" s="284" t="str">
        <f>IF('Data invoice'!M1132=0,"",'Data invoice'!N1132)</f>
        <v/>
      </c>
      <c r="E1017" s="284" t="str">
        <f>IF('Data invoice'!N1132=0,"",'Data invoice'!O1132)</f>
        <v/>
      </c>
      <c r="F1017" s="284" t="str">
        <f>IF('Data invoice'!O1132=0,"",'Data invoice'!P1132)</f>
        <v/>
      </c>
      <c r="G1017" s="284" t="str">
        <f>IF('Data invoice'!P1132=0,"",'Data invoice'!Q1132)</f>
        <v/>
      </c>
      <c r="H1017" s="284" t="str">
        <f>IF('Data invoice'!Q1132=0,"",'Data invoice'!R1132)</f>
        <v/>
      </c>
      <c r="I1017" s="320" t="str">
        <f>IF('Data invoice'!R1132=0,"",'Data invoice'!S1132)</f>
        <v/>
      </c>
      <c r="J1017" s="367" t="str">
        <f>IF('Data invoice'!S1132=0,"",'Data invoice'!T1132)</f>
        <v/>
      </c>
    </row>
    <row r="1018" spans="1:10" ht="15" customHeight="1">
      <c r="A1018" s="284" t="str">
        <f>IF('Data invoice'!J1133=0,"",'Data invoice'!K1133)</f>
        <v/>
      </c>
      <c r="B1018" s="284" t="str">
        <f>IF('Data invoice'!K1133=0,"",'Data invoice'!L1133)</f>
        <v/>
      </c>
      <c r="C1018" s="284" t="str">
        <f>IF('Data invoice'!L1133=0,"",'Data invoice'!M1133)</f>
        <v/>
      </c>
      <c r="D1018" s="284" t="str">
        <f>IF('Data invoice'!M1133=0,"",'Data invoice'!N1133)</f>
        <v/>
      </c>
      <c r="E1018" s="284" t="str">
        <f>IF('Data invoice'!N1133=0,"",'Data invoice'!O1133)</f>
        <v/>
      </c>
      <c r="F1018" s="284" t="str">
        <f>IF('Data invoice'!O1133=0,"",'Data invoice'!P1133)</f>
        <v/>
      </c>
      <c r="G1018" s="284" t="str">
        <f>IF('Data invoice'!P1133=0,"",'Data invoice'!Q1133)</f>
        <v/>
      </c>
      <c r="H1018" s="284" t="str">
        <f>IF('Data invoice'!Q1133=0,"",'Data invoice'!R1133)</f>
        <v/>
      </c>
      <c r="I1018" s="320" t="str">
        <f>IF('Data invoice'!R1133=0,"",'Data invoice'!S1133)</f>
        <v/>
      </c>
      <c r="J1018" s="367" t="str">
        <f>IF('Data invoice'!S1133=0,"",'Data invoice'!T1133)</f>
        <v/>
      </c>
    </row>
    <row r="1019" spans="1:10" ht="15" customHeight="1">
      <c r="A1019" s="284" t="str">
        <f>IF('Data invoice'!J1134=0,"",'Data invoice'!K1134)</f>
        <v/>
      </c>
      <c r="B1019" s="284" t="str">
        <f>IF('Data invoice'!K1134=0,"",'Data invoice'!L1134)</f>
        <v/>
      </c>
      <c r="C1019" s="284" t="str">
        <f>IF('Data invoice'!L1134=0,"",'Data invoice'!M1134)</f>
        <v/>
      </c>
      <c r="D1019" s="284" t="str">
        <f>IF('Data invoice'!M1134=0,"",'Data invoice'!N1134)</f>
        <v/>
      </c>
      <c r="E1019" s="284" t="str">
        <f>IF('Data invoice'!N1134=0,"",'Data invoice'!O1134)</f>
        <v/>
      </c>
      <c r="F1019" s="284" t="str">
        <f>IF('Data invoice'!O1134=0,"",'Data invoice'!P1134)</f>
        <v/>
      </c>
      <c r="G1019" s="284" t="str">
        <f>IF('Data invoice'!P1134=0,"",'Data invoice'!Q1134)</f>
        <v/>
      </c>
      <c r="H1019" s="284" t="str">
        <f>IF('Data invoice'!Q1134=0,"",'Data invoice'!R1134)</f>
        <v/>
      </c>
      <c r="I1019" s="320" t="str">
        <f>IF('Data invoice'!R1134=0,"",'Data invoice'!S1134)</f>
        <v/>
      </c>
      <c r="J1019" s="367" t="str">
        <f>IF('Data invoice'!S1134=0,"",'Data invoice'!T1134)</f>
        <v/>
      </c>
    </row>
    <row r="1020" spans="1:10" ht="15" customHeight="1">
      <c r="A1020" s="284" t="str">
        <f>IF('Data invoice'!J1135=0,"",'Data invoice'!K1135)</f>
        <v/>
      </c>
      <c r="B1020" s="284" t="str">
        <f>IF('Data invoice'!K1135=0,"",'Data invoice'!L1135)</f>
        <v/>
      </c>
      <c r="C1020" s="284" t="str">
        <f>IF('Data invoice'!L1135=0,"",'Data invoice'!M1135)</f>
        <v/>
      </c>
      <c r="D1020" s="284" t="str">
        <f>IF('Data invoice'!M1135=0,"",'Data invoice'!N1135)</f>
        <v/>
      </c>
      <c r="E1020" s="284" t="str">
        <f>IF('Data invoice'!N1135=0,"",'Data invoice'!O1135)</f>
        <v/>
      </c>
      <c r="F1020" s="284" t="str">
        <f>IF('Data invoice'!O1135=0,"",'Data invoice'!P1135)</f>
        <v/>
      </c>
      <c r="G1020" s="284" t="str">
        <f>IF('Data invoice'!P1135=0,"",'Data invoice'!Q1135)</f>
        <v/>
      </c>
      <c r="H1020" s="284" t="str">
        <f>IF('Data invoice'!Q1135=0,"",'Data invoice'!R1135)</f>
        <v/>
      </c>
      <c r="I1020" s="320" t="str">
        <f>IF('Data invoice'!R1135=0,"",'Data invoice'!S1135)</f>
        <v/>
      </c>
      <c r="J1020" s="367" t="str">
        <f>IF('Data invoice'!S1135=0,"",'Data invoice'!T1135)</f>
        <v/>
      </c>
    </row>
    <row r="1021" spans="1:10" ht="15" customHeight="1">
      <c r="A1021" s="284" t="str">
        <f>IF('Data invoice'!J1136=0,"",'Data invoice'!K1136)</f>
        <v/>
      </c>
      <c r="B1021" s="284" t="str">
        <f>IF('Data invoice'!K1136=0,"",'Data invoice'!L1136)</f>
        <v/>
      </c>
      <c r="C1021" s="284" t="str">
        <f>IF('Data invoice'!L1136=0,"",'Data invoice'!M1136)</f>
        <v/>
      </c>
      <c r="D1021" s="284" t="str">
        <f>IF('Data invoice'!M1136=0,"",'Data invoice'!N1136)</f>
        <v/>
      </c>
      <c r="E1021" s="284" t="str">
        <f>IF('Data invoice'!N1136=0,"",'Data invoice'!O1136)</f>
        <v/>
      </c>
      <c r="F1021" s="284" t="str">
        <f>IF('Data invoice'!O1136=0,"",'Data invoice'!P1136)</f>
        <v/>
      </c>
      <c r="G1021" s="284" t="str">
        <f>IF('Data invoice'!P1136=0,"",'Data invoice'!Q1136)</f>
        <v/>
      </c>
      <c r="H1021" s="284" t="str">
        <f>IF('Data invoice'!Q1136=0,"",'Data invoice'!R1136)</f>
        <v/>
      </c>
      <c r="I1021" s="320" t="str">
        <f>IF('Data invoice'!R1136=0,"",'Data invoice'!S1136)</f>
        <v/>
      </c>
      <c r="J1021" s="367" t="str">
        <f>IF('Data invoice'!S1136=0,"",'Data invoice'!T1136)</f>
        <v/>
      </c>
    </row>
    <row r="1022" spans="1:10" ht="15" customHeight="1">
      <c r="A1022" s="284" t="str">
        <f>IF('Data invoice'!J1137=0,"",'Data invoice'!K1137)</f>
        <v/>
      </c>
      <c r="B1022" s="284" t="str">
        <f>IF('Data invoice'!K1137=0,"",'Data invoice'!L1137)</f>
        <v/>
      </c>
      <c r="C1022" s="284" t="str">
        <f>IF('Data invoice'!L1137=0,"",'Data invoice'!M1137)</f>
        <v/>
      </c>
      <c r="D1022" s="284" t="str">
        <f>IF('Data invoice'!M1137=0,"",'Data invoice'!N1137)</f>
        <v/>
      </c>
      <c r="E1022" s="284" t="str">
        <f>IF('Data invoice'!N1137=0,"",'Data invoice'!O1137)</f>
        <v/>
      </c>
      <c r="F1022" s="284" t="str">
        <f>IF('Data invoice'!O1137=0,"",'Data invoice'!P1137)</f>
        <v/>
      </c>
      <c r="G1022" s="284" t="str">
        <f>IF('Data invoice'!P1137=0,"",'Data invoice'!Q1137)</f>
        <v/>
      </c>
      <c r="H1022" s="284" t="str">
        <f>IF('Data invoice'!Q1137=0,"",'Data invoice'!R1137)</f>
        <v/>
      </c>
      <c r="I1022" s="320" t="str">
        <f>IF('Data invoice'!R1137=0,"",'Data invoice'!S1137)</f>
        <v/>
      </c>
      <c r="J1022" s="367" t="str">
        <f>IF('Data invoice'!S1137=0,"",'Data invoice'!T1137)</f>
        <v/>
      </c>
    </row>
    <row r="1023" spans="1:10" ht="15" customHeight="1">
      <c r="A1023" s="284" t="str">
        <f>IF('Data invoice'!J1138=0,"",'Data invoice'!K1138)</f>
        <v/>
      </c>
      <c r="B1023" s="284" t="str">
        <f>IF('Data invoice'!K1138=0,"",'Data invoice'!L1138)</f>
        <v/>
      </c>
      <c r="C1023" s="284" t="str">
        <f>IF('Data invoice'!L1138=0,"",'Data invoice'!M1138)</f>
        <v/>
      </c>
      <c r="D1023" s="284" t="str">
        <f>IF('Data invoice'!M1138=0,"",'Data invoice'!N1138)</f>
        <v/>
      </c>
      <c r="E1023" s="284" t="str">
        <f>IF('Data invoice'!N1138=0,"",'Data invoice'!O1138)</f>
        <v/>
      </c>
      <c r="F1023" s="284" t="str">
        <f>IF('Data invoice'!O1138=0,"",'Data invoice'!P1138)</f>
        <v/>
      </c>
      <c r="G1023" s="284" t="str">
        <f>IF('Data invoice'!P1138=0,"",'Data invoice'!Q1138)</f>
        <v/>
      </c>
      <c r="H1023" s="284" t="str">
        <f>IF('Data invoice'!Q1138=0,"",'Data invoice'!R1138)</f>
        <v/>
      </c>
      <c r="I1023" s="320" t="str">
        <f>IF('Data invoice'!R1138=0,"",'Data invoice'!S1138)</f>
        <v/>
      </c>
      <c r="J1023" s="367" t="str">
        <f>IF('Data invoice'!S1138=0,"",'Data invoice'!T1138)</f>
        <v/>
      </c>
    </row>
    <row r="1024" spans="1:10" ht="15" customHeight="1">
      <c r="A1024" s="284" t="str">
        <f>IF('Data invoice'!J1139=0,"",'Data invoice'!K1139)</f>
        <v/>
      </c>
      <c r="B1024" s="284" t="str">
        <f>IF('Data invoice'!K1139=0,"",'Data invoice'!L1139)</f>
        <v/>
      </c>
      <c r="C1024" s="284" t="str">
        <f>IF('Data invoice'!L1139=0,"",'Data invoice'!M1139)</f>
        <v/>
      </c>
      <c r="D1024" s="284" t="str">
        <f>IF('Data invoice'!M1139=0,"",'Data invoice'!N1139)</f>
        <v/>
      </c>
      <c r="E1024" s="284" t="str">
        <f>IF('Data invoice'!N1139=0,"",'Data invoice'!O1139)</f>
        <v/>
      </c>
      <c r="F1024" s="284" t="str">
        <f>IF('Data invoice'!O1139=0,"",'Data invoice'!P1139)</f>
        <v/>
      </c>
      <c r="G1024" s="284" t="str">
        <f>IF('Data invoice'!P1139=0,"",'Data invoice'!Q1139)</f>
        <v/>
      </c>
      <c r="H1024" s="284" t="str">
        <f>IF('Data invoice'!Q1139=0,"",'Data invoice'!R1139)</f>
        <v/>
      </c>
      <c r="I1024" s="320" t="str">
        <f>IF('Data invoice'!R1139=0,"",'Data invoice'!S1139)</f>
        <v/>
      </c>
      <c r="J1024" s="367" t="str">
        <f>IF('Data invoice'!S1139=0,"",'Data invoice'!T1139)</f>
        <v/>
      </c>
    </row>
    <row r="1025" spans="1:10" ht="15" customHeight="1">
      <c r="A1025" s="284" t="str">
        <f>IF('Data invoice'!J1140=0,"",'Data invoice'!K1140)</f>
        <v/>
      </c>
      <c r="B1025" s="284" t="str">
        <f>IF('Data invoice'!K1140=0,"",'Data invoice'!L1140)</f>
        <v/>
      </c>
      <c r="C1025" s="284" t="str">
        <f>IF('Data invoice'!L1140=0,"",'Data invoice'!M1140)</f>
        <v/>
      </c>
      <c r="D1025" s="284" t="str">
        <f>IF('Data invoice'!M1140=0,"",'Data invoice'!N1140)</f>
        <v/>
      </c>
      <c r="E1025" s="284" t="str">
        <f>IF('Data invoice'!N1140=0,"",'Data invoice'!O1140)</f>
        <v/>
      </c>
      <c r="F1025" s="284" t="str">
        <f>IF('Data invoice'!O1140=0,"",'Data invoice'!P1140)</f>
        <v/>
      </c>
      <c r="G1025" s="284" t="str">
        <f>IF('Data invoice'!P1140=0,"",'Data invoice'!Q1140)</f>
        <v/>
      </c>
      <c r="H1025" s="284" t="str">
        <f>IF('Data invoice'!Q1140=0,"",'Data invoice'!R1140)</f>
        <v/>
      </c>
      <c r="I1025" s="320" t="str">
        <f>IF('Data invoice'!R1140=0,"",'Data invoice'!S1140)</f>
        <v/>
      </c>
      <c r="J1025" s="367" t="str">
        <f>IF('Data invoice'!S1140=0,"",'Data invoice'!T1140)</f>
        <v/>
      </c>
    </row>
    <row r="1026" spans="1:10" ht="15" customHeight="1">
      <c r="A1026" s="284" t="str">
        <f>IF('Data invoice'!J1141=0,"",'Data invoice'!K1141)</f>
        <v/>
      </c>
      <c r="B1026" s="284" t="str">
        <f>IF('Data invoice'!K1141=0,"",'Data invoice'!L1141)</f>
        <v/>
      </c>
      <c r="C1026" s="284" t="str">
        <f>IF('Data invoice'!L1141=0,"",'Data invoice'!M1141)</f>
        <v/>
      </c>
      <c r="D1026" s="284" t="str">
        <f>IF('Data invoice'!M1141=0,"",'Data invoice'!N1141)</f>
        <v/>
      </c>
      <c r="E1026" s="284" t="str">
        <f>IF('Data invoice'!N1141=0,"",'Data invoice'!O1141)</f>
        <v/>
      </c>
      <c r="F1026" s="284" t="str">
        <f>IF('Data invoice'!O1141=0,"",'Data invoice'!P1141)</f>
        <v/>
      </c>
      <c r="G1026" s="284" t="str">
        <f>IF('Data invoice'!P1141=0,"",'Data invoice'!Q1141)</f>
        <v/>
      </c>
      <c r="H1026" s="284" t="str">
        <f>IF('Data invoice'!Q1141=0,"",'Data invoice'!R1141)</f>
        <v/>
      </c>
      <c r="I1026" s="320" t="str">
        <f>IF('Data invoice'!R1141=0,"",'Data invoice'!S1141)</f>
        <v/>
      </c>
      <c r="J1026" s="367" t="str">
        <f>IF('Data invoice'!S1141=0,"",'Data invoice'!T1141)</f>
        <v/>
      </c>
    </row>
    <row r="1027" spans="1:10" ht="15" customHeight="1">
      <c r="A1027" s="284" t="str">
        <f>IF('Data invoice'!J1142=0,"",'Data invoice'!K1142)</f>
        <v/>
      </c>
      <c r="B1027" s="284" t="str">
        <f>IF('Data invoice'!K1142=0,"",'Data invoice'!L1142)</f>
        <v/>
      </c>
      <c r="C1027" s="284" t="str">
        <f>IF('Data invoice'!L1142=0,"",'Data invoice'!M1142)</f>
        <v/>
      </c>
      <c r="D1027" s="284" t="str">
        <f>IF('Data invoice'!M1142=0,"",'Data invoice'!N1142)</f>
        <v/>
      </c>
      <c r="E1027" s="284" t="str">
        <f>IF('Data invoice'!N1142=0,"",'Data invoice'!O1142)</f>
        <v/>
      </c>
      <c r="F1027" s="284" t="str">
        <f>IF('Data invoice'!O1142=0,"",'Data invoice'!P1142)</f>
        <v/>
      </c>
      <c r="G1027" s="284" t="str">
        <f>IF('Data invoice'!P1142=0,"",'Data invoice'!Q1142)</f>
        <v/>
      </c>
      <c r="H1027" s="284" t="str">
        <f>IF('Data invoice'!Q1142=0,"",'Data invoice'!R1142)</f>
        <v/>
      </c>
      <c r="I1027" s="320" t="str">
        <f>IF('Data invoice'!R1142=0,"",'Data invoice'!S1142)</f>
        <v/>
      </c>
      <c r="J1027" s="367" t="str">
        <f>IF('Data invoice'!S1142=0,"",'Data invoice'!T1142)</f>
        <v/>
      </c>
    </row>
    <row r="1028" spans="1:10" ht="15" customHeight="1">
      <c r="A1028" s="284" t="str">
        <f>IF('Data invoice'!J1143=0,"",'Data invoice'!K1143)</f>
        <v/>
      </c>
      <c r="B1028" s="284" t="str">
        <f>IF('Data invoice'!K1143=0,"",'Data invoice'!L1143)</f>
        <v/>
      </c>
      <c r="C1028" s="284" t="str">
        <f>IF('Data invoice'!L1143=0,"",'Data invoice'!M1143)</f>
        <v/>
      </c>
      <c r="D1028" s="284" t="str">
        <f>IF('Data invoice'!M1143=0,"",'Data invoice'!N1143)</f>
        <v/>
      </c>
      <c r="E1028" s="284" t="str">
        <f>IF('Data invoice'!N1143=0,"",'Data invoice'!O1143)</f>
        <v/>
      </c>
      <c r="F1028" s="284" t="str">
        <f>IF('Data invoice'!O1143=0,"",'Data invoice'!P1143)</f>
        <v/>
      </c>
      <c r="G1028" s="284" t="str">
        <f>IF('Data invoice'!P1143=0,"",'Data invoice'!Q1143)</f>
        <v/>
      </c>
      <c r="H1028" s="284" t="str">
        <f>IF('Data invoice'!Q1143=0,"",'Data invoice'!R1143)</f>
        <v/>
      </c>
      <c r="I1028" s="320" t="str">
        <f>IF('Data invoice'!R1143=0,"",'Data invoice'!S1143)</f>
        <v/>
      </c>
      <c r="J1028" s="367" t="str">
        <f>IF('Data invoice'!S1143=0,"",'Data invoice'!T1143)</f>
        <v/>
      </c>
    </row>
    <row r="1029" spans="1:10" ht="15" customHeight="1">
      <c r="A1029" s="284" t="str">
        <f>IF('Data invoice'!J1144=0,"",'Data invoice'!K1144)</f>
        <v/>
      </c>
      <c r="B1029" s="284" t="str">
        <f>IF('Data invoice'!K1144=0,"",'Data invoice'!L1144)</f>
        <v/>
      </c>
      <c r="C1029" s="284" t="str">
        <f>IF('Data invoice'!L1144=0,"",'Data invoice'!M1144)</f>
        <v/>
      </c>
      <c r="D1029" s="284" t="str">
        <f>IF('Data invoice'!M1144=0,"",'Data invoice'!N1144)</f>
        <v/>
      </c>
      <c r="E1029" s="284" t="str">
        <f>IF('Data invoice'!N1144=0,"",'Data invoice'!O1144)</f>
        <v/>
      </c>
      <c r="F1029" s="284" t="str">
        <f>IF('Data invoice'!O1144=0,"",'Data invoice'!P1144)</f>
        <v/>
      </c>
      <c r="G1029" s="284" t="str">
        <f>IF('Data invoice'!P1144=0,"",'Data invoice'!Q1144)</f>
        <v/>
      </c>
      <c r="H1029" s="284" t="str">
        <f>IF('Data invoice'!Q1144=0,"",'Data invoice'!R1144)</f>
        <v/>
      </c>
      <c r="I1029" s="320" t="str">
        <f>IF('Data invoice'!R1144=0,"",'Data invoice'!S1144)</f>
        <v/>
      </c>
      <c r="J1029" s="367" t="str">
        <f>IF('Data invoice'!S1144=0,"",'Data invoice'!T1144)</f>
        <v/>
      </c>
    </row>
    <row r="1030" spans="1:10" ht="15" customHeight="1">
      <c r="A1030" s="284" t="str">
        <f>IF('Data invoice'!J1145=0,"",'Data invoice'!K1145)</f>
        <v/>
      </c>
      <c r="B1030" s="284" t="str">
        <f>IF('Data invoice'!K1145=0,"",'Data invoice'!L1145)</f>
        <v/>
      </c>
      <c r="C1030" s="284" t="str">
        <f>IF('Data invoice'!L1145=0,"",'Data invoice'!M1145)</f>
        <v/>
      </c>
      <c r="D1030" s="284" t="str">
        <f>IF('Data invoice'!M1145=0,"",'Data invoice'!N1145)</f>
        <v/>
      </c>
      <c r="E1030" s="284" t="str">
        <f>IF('Data invoice'!N1145=0,"",'Data invoice'!O1145)</f>
        <v/>
      </c>
      <c r="F1030" s="284" t="str">
        <f>IF('Data invoice'!O1145=0,"",'Data invoice'!P1145)</f>
        <v/>
      </c>
      <c r="G1030" s="284" t="str">
        <f>IF('Data invoice'!P1145=0,"",'Data invoice'!Q1145)</f>
        <v/>
      </c>
      <c r="H1030" s="284" t="str">
        <f>IF('Data invoice'!Q1145=0,"",'Data invoice'!R1145)</f>
        <v/>
      </c>
      <c r="I1030" s="320" t="str">
        <f>IF('Data invoice'!R1145=0,"",'Data invoice'!S1145)</f>
        <v/>
      </c>
      <c r="J1030" s="367" t="str">
        <f>IF('Data invoice'!S1145=0,"",'Data invoice'!T1145)</f>
        <v/>
      </c>
    </row>
    <row r="1031" spans="1:10" ht="15" customHeight="1">
      <c r="A1031" s="284" t="str">
        <f>IF('Data invoice'!J1146=0,"",'Data invoice'!K1146)</f>
        <v/>
      </c>
      <c r="B1031" s="284" t="str">
        <f>IF('Data invoice'!K1146=0,"",'Data invoice'!L1146)</f>
        <v/>
      </c>
      <c r="C1031" s="284" t="str">
        <f>IF('Data invoice'!L1146=0,"",'Data invoice'!M1146)</f>
        <v/>
      </c>
      <c r="D1031" s="284" t="str">
        <f>IF('Data invoice'!M1146=0,"",'Data invoice'!N1146)</f>
        <v/>
      </c>
      <c r="E1031" s="284" t="str">
        <f>IF('Data invoice'!N1146=0,"",'Data invoice'!O1146)</f>
        <v/>
      </c>
      <c r="F1031" s="284" t="str">
        <f>IF('Data invoice'!O1146=0,"",'Data invoice'!P1146)</f>
        <v/>
      </c>
      <c r="G1031" s="284" t="str">
        <f>IF('Data invoice'!P1146=0,"",'Data invoice'!Q1146)</f>
        <v/>
      </c>
      <c r="H1031" s="284" t="str">
        <f>IF('Data invoice'!Q1146=0,"",'Data invoice'!R1146)</f>
        <v/>
      </c>
      <c r="I1031" s="320" t="str">
        <f>IF('Data invoice'!R1146=0,"",'Data invoice'!S1146)</f>
        <v/>
      </c>
      <c r="J1031" s="367" t="str">
        <f>IF('Data invoice'!S1146=0,"",'Data invoice'!T1146)</f>
        <v/>
      </c>
    </row>
    <row r="1032" spans="1:10" ht="15" customHeight="1">
      <c r="A1032" s="284" t="str">
        <f>IF('Data invoice'!J1147=0,"",'Data invoice'!K1147)</f>
        <v/>
      </c>
      <c r="B1032" s="284" t="str">
        <f>IF('Data invoice'!K1147=0,"",'Data invoice'!L1147)</f>
        <v/>
      </c>
      <c r="C1032" s="284" t="str">
        <f>IF('Data invoice'!L1147=0,"",'Data invoice'!M1147)</f>
        <v/>
      </c>
      <c r="D1032" s="284" t="str">
        <f>IF('Data invoice'!M1147=0,"",'Data invoice'!N1147)</f>
        <v/>
      </c>
      <c r="E1032" s="284" t="str">
        <f>IF('Data invoice'!N1147=0,"",'Data invoice'!O1147)</f>
        <v/>
      </c>
      <c r="F1032" s="284" t="str">
        <f>IF('Data invoice'!O1147=0,"",'Data invoice'!P1147)</f>
        <v/>
      </c>
      <c r="G1032" s="284" t="str">
        <f>IF('Data invoice'!P1147=0,"",'Data invoice'!Q1147)</f>
        <v/>
      </c>
      <c r="H1032" s="284" t="str">
        <f>IF('Data invoice'!Q1147=0,"",'Data invoice'!R1147)</f>
        <v/>
      </c>
      <c r="I1032" s="320" t="str">
        <f>IF('Data invoice'!R1147=0,"",'Data invoice'!S1147)</f>
        <v/>
      </c>
      <c r="J1032" s="367" t="str">
        <f>IF('Data invoice'!S1147=0,"",'Data invoice'!T1147)</f>
        <v/>
      </c>
    </row>
    <row r="1033" spans="1:10" ht="15" customHeight="1">
      <c r="A1033" s="284" t="str">
        <f>IF('Data invoice'!J1148=0,"",'Data invoice'!K1148)</f>
        <v/>
      </c>
      <c r="B1033" s="284" t="str">
        <f>IF('Data invoice'!K1148=0,"",'Data invoice'!L1148)</f>
        <v/>
      </c>
      <c r="C1033" s="284" t="str">
        <f>IF('Data invoice'!L1148=0,"",'Data invoice'!M1148)</f>
        <v/>
      </c>
      <c r="D1033" s="284" t="str">
        <f>IF('Data invoice'!M1148=0,"",'Data invoice'!N1148)</f>
        <v/>
      </c>
      <c r="E1033" s="284" t="str">
        <f>IF('Data invoice'!N1148=0,"",'Data invoice'!O1148)</f>
        <v/>
      </c>
      <c r="F1033" s="284" t="str">
        <f>IF('Data invoice'!O1148=0,"",'Data invoice'!P1148)</f>
        <v/>
      </c>
      <c r="G1033" s="284" t="str">
        <f>IF('Data invoice'!P1148=0,"",'Data invoice'!Q1148)</f>
        <v/>
      </c>
      <c r="H1033" s="284" t="str">
        <f>IF('Data invoice'!Q1148=0,"",'Data invoice'!R1148)</f>
        <v/>
      </c>
      <c r="I1033" s="320" t="str">
        <f>IF('Data invoice'!R1148=0,"",'Data invoice'!S1148)</f>
        <v/>
      </c>
      <c r="J1033" s="367" t="str">
        <f>IF('Data invoice'!S1148=0,"",'Data invoice'!T1148)</f>
        <v/>
      </c>
    </row>
    <row r="1034" spans="1:10" ht="15" customHeight="1">
      <c r="A1034" s="284" t="str">
        <f>IF('Data invoice'!J1149=0,"",'Data invoice'!K1149)</f>
        <v/>
      </c>
      <c r="B1034" s="284" t="str">
        <f>IF('Data invoice'!K1149=0,"",'Data invoice'!L1149)</f>
        <v/>
      </c>
      <c r="C1034" s="284" t="str">
        <f>IF('Data invoice'!L1149=0,"",'Data invoice'!M1149)</f>
        <v/>
      </c>
      <c r="D1034" s="284" t="str">
        <f>IF('Data invoice'!M1149=0,"",'Data invoice'!N1149)</f>
        <v/>
      </c>
      <c r="E1034" s="284" t="str">
        <f>IF('Data invoice'!N1149=0,"",'Data invoice'!O1149)</f>
        <v/>
      </c>
      <c r="F1034" s="284" t="str">
        <f>IF('Data invoice'!O1149=0,"",'Data invoice'!P1149)</f>
        <v/>
      </c>
      <c r="G1034" s="284" t="str">
        <f>IF('Data invoice'!P1149=0,"",'Data invoice'!Q1149)</f>
        <v/>
      </c>
      <c r="H1034" s="284" t="str">
        <f>IF('Data invoice'!Q1149=0,"",'Data invoice'!R1149)</f>
        <v/>
      </c>
      <c r="I1034" s="320" t="str">
        <f>IF('Data invoice'!R1149=0,"",'Data invoice'!S1149)</f>
        <v/>
      </c>
      <c r="J1034" s="367" t="str">
        <f>IF('Data invoice'!S1149=0,"",'Data invoice'!T1149)</f>
        <v/>
      </c>
    </row>
    <row r="1035" spans="1:10" ht="15" customHeight="1">
      <c r="A1035" s="284" t="str">
        <f>IF('Data invoice'!J1150=0,"",'Data invoice'!K1150)</f>
        <v/>
      </c>
      <c r="B1035" s="284" t="str">
        <f>IF('Data invoice'!K1150=0,"",'Data invoice'!L1150)</f>
        <v/>
      </c>
      <c r="C1035" s="284" t="str">
        <f>IF('Data invoice'!L1150=0,"",'Data invoice'!M1150)</f>
        <v/>
      </c>
      <c r="D1035" s="284" t="str">
        <f>IF('Data invoice'!M1150=0,"",'Data invoice'!N1150)</f>
        <v/>
      </c>
      <c r="E1035" s="284" t="str">
        <f>IF('Data invoice'!N1150=0,"",'Data invoice'!O1150)</f>
        <v/>
      </c>
      <c r="F1035" s="284" t="str">
        <f>IF('Data invoice'!O1150=0,"",'Data invoice'!P1150)</f>
        <v/>
      </c>
      <c r="G1035" s="284" t="str">
        <f>IF('Data invoice'!P1150=0,"",'Data invoice'!Q1150)</f>
        <v/>
      </c>
      <c r="H1035" s="284" t="str">
        <f>IF('Data invoice'!Q1150=0,"",'Data invoice'!R1150)</f>
        <v/>
      </c>
      <c r="I1035" s="320" t="str">
        <f>IF('Data invoice'!R1150=0,"",'Data invoice'!S1150)</f>
        <v/>
      </c>
      <c r="J1035" s="367" t="str">
        <f>IF('Data invoice'!S1150=0,"",'Data invoice'!T1150)</f>
        <v/>
      </c>
    </row>
    <row r="1036" spans="1:10" ht="15" customHeight="1">
      <c r="A1036" s="284" t="str">
        <f>IF('Data invoice'!J1151=0,"",'Data invoice'!K1151)</f>
        <v/>
      </c>
      <c r="B1036" s="284" t="str">
        <f>IF('Data invoice'!K1151=0,"",'Data invoice'!L1151)</f>
        <v/>
      </c>
      <c r="C1036" s="284" t="str">
        <f>IF('Data invoice'!L1151=0,"",'Data invoice'!M1151)</f>
        <v/>
      </c>
      <c r="D1036" s="284" t="str">
        <f>IF('Data invoice'!M1151=0,"",'Data invoice'!N1151)</f>
        <v/>
      </c>
      <c r="E1036" s="284" t="str">
        <f>IF('Data invoice'!N1151=0,"",'Data invoice'!O1151)</f>
        <v/>
      </c>
      <c r="F1036" s="284" t="str">
        <f>IF('Data invoice'!O1151=0,"",'Data invoice'!P1151)</f>
        <v/>
      </c>
      <c r="G1036" s="284" t="str">
        <f>IF('Data invoice'!P1151=0,"",'Data invoice'!Q1151)</f>
        <v/>
      </c>
      <c r="H1036" s="284" t="str">
        <f>IF('Data invoice'!Q1151=0,"",'Data invoice'!R1151)</f>
        <v/>
      </c>
      <c r="I1036" s="320" t="str">
        <f>IF('Data invoice'!R1151=0,"",'Data invoice'!S1151)</f>
        <v/>
      </c>
      <c r="J1036" s="367" t="str">
        <f>IF('Data invoice'!S1151=0,"",'Data invoice'!T1151)</f>
        <v/>
      </c>
    </row>
    <row r="1037" spans="1:10" ht="15" customHeight="1">
      <c r="A1037" s="284" t="str">
        <f>IF('Data invoice'!J1152=0,"",'Data invoice'!K1152)</f>
        <v/>
      </c>
      <c r="B1037" s="284" t="str">
        <f>IF('Data invoice'!K1152=0,"",'Data invoice'!L1152)</f>
        <v/>
      </c>
      <c r="C1037" s="284" t="str">
        <f>IF('Data invoice'!L1152=0,"",'Data invoice'!M1152)</f>
        <v/>
      </c>
      <c r="D1037" s="284" t="str">
        <f>IF('Data invoice'!M1152=0,"",'Data invoice'!N1152)</f>
        <v/>
      </c>
      <c r="E1037" s="284" t="str">
        <f>IF('Data invoice'!N1152=0,"",'Data invoice'!O1152)</f>
        <v/>
      </c>
      <c r="F1037" s="284" t="str">
        <f>IF('Data invoice'!O1152=0,"",'Data invoice'!P1152)</f>
        <v/>
      </c>
      <c r="G1037" s="284" t="str">
        <f>IF('Data invoice'!P1152=0,"",'Data invoice'!Q1152)</f>
        <v/>
      </c>
      <c r="H1037" s="284" t="str">
        <f>IF('Data invoice'!Q1152=0,"",'Data invoice'!R1152)</f>
        <v/>
      </c>
      <c r="I1037" s="320" t="str">
        <f>IF('Data invoice'!R1152=0,"",'Data invoice'!S1152)</f>
        <v/>
      </c>
      <c r="J1037" s="367" t="str">
        <f>IF('Data invoice'!S1152=0,"",'Data invoice'!T1152)</f>
        <v/>
      </c>
    </row>
    <row r="1038" spans="1:10" ht="15" customHeight="1">
      <c r="A1038" s="284" t="str">
        <f>IF('Data invoice'!J1153=0,"",'Data invoice'!K1153)</f>
        <v/>
      </c>
      <c r="B1038" s="284" t="str">
        <f>IF('Data invoice'!K1153=0,"",'Data invoice'!L1153)</f>
        <v/>
      </c>
      <c r="C1038" s="284" t="str">
        <f>IF('Data invoice'!L1153=0,"",'Data invoice'!M1153)</f>
        <v/>
      </c>
      <c r="D1038" s="284" t="str">
        <f>IF('Data invoice'!M1153=0,"",'Data invoice'!N1153)</f>
        <v/>
      </c>
      <c r="E1038" s="284" t="str">
        <f>IF('Data invoice'!N1153=0,"",'Data invoice'!O1153)</f>
        <v/>
      </c>
      <c r="F1038" s="284" t="str">
        <f>IF('Data invoice'!O1153=0,"",'Data invoice'!P1153)</f>
        <v/>
      </c>
      <c r="G1038" s="284" t="str">
        <f>IF('Data invoice'!P1153=0,"",'Data invoice'!Q1153)</f>
        <v/>
      </c>
      <c r="H1038" s="284" t="str">
        <f>IF('Data invoice'!Q1153=0,"",'Data invoice'!R1153)</f>
        <v/>
      </c>
      <c r="I1038" s="320" t="str">
        <f>IF('Data invoice'!R1153=0,"",'Data invoice'!S1153)</f>
        <v/>
      </c>
      <c r="J1038" s="367" t="str">
        <f>IF('Data invoice'!S1153=0,"",'Data invoice'!T1153)</f>
        <v/>
      </c>
    </row>
    <row r="1039" spans="1:10" ht="15" customHeight="1">
      <c r="A1039" s="284" t="str">
        <f>IF('Data invoice'!J1154=0,"",'Data invoice'!K1154)</f>
        <v/>
      </c>
      <c r="B1039" s="284" t="str">
        <f>IF('Data invoice'!K1154=0,"",'Data invoice'!L1154)</f>
        <v/>
      </c>
      <c r="C1039" s="284" t="str">
        <f>IF('Data invoice'!L1154=0,"",'Data invoice'!M1154)</f>
        <v/>
      </c>
      <c r="D1039" s="284" t="str">
        <f>IF('Data invoice'!M1154=0,"",'Data invoice'!N1154)</f>
        <v/>
      </c>
      <c r="E1039" s="284" t="str">
        <f>IF('Data invoice'!N1154=0,"",'Data invoice'!O1154)</f>
        <v/>
      </c>
      <c r="F1039" s="284" t="str">
        <f>IF('Data invoice'!O1154=0,"",'Data invoice'!P1154)</f>
        <v/>
      </c>
      <c r="G1039" s="284" t="str">
        <f>IF('Data invoice'!P1154=0,"",'Data invoice'!Q1154)</f>
        <v/>
      </c>
      <c r="H1039" s="284" t="str">
        <f>IF('Data invoice'!Q1154=0,"",'Data invoice'!R1154)</f>
        <v/>
      </c>
      <c r="I1039" s="320" t="str">
        <f>IF('Data invoice'!R1154=0,"",'Data invoice'!S1154)</f>
        <v/>
      </c>
      <c r="J1039" s="367" t="str">
        <f>IF('Data invoice'!S1154=0,"",'Data invoice'!T1154)</f>
        <v/>
      </c>
    </row>
    <row r="1040" spans="1:10" ht="15" customHeight="1">
      <c r="A1040" s="284" t="str">
        <f>IF('Data invoice'!J1155=0,"",'Data invoice'!K1155)</f>
        <v/>
      </c>
      <c r="B1040" s="284" t="str">
        <f>IF('Data invoice'!K1155=0,"",'Data invoice'!L1155)</f>
        <v/>
      </c>
      <c r="C1040" s="284" t="str">
        <f>IF('Data invoice'!L1155=0,"",'Data invoice'!M1155)</f>
        <v/>
      </c>
      <c r="D1040" s="284" t="str">
        <f>IF('Data invoice'!M1155=0,"",'Data invoice'!N1155)</f>
        <v/>
      </c>
      <c r="E1040" s="284" t="str">
        <f>IF('Data invoice'!N1155=0,"",'Data invoice'!O1155)</f>
        <v/>
      </c>
      <c r="F1040" s="284" t="str">
        <f>IF('Data invoice'!O1155=0,"",'Data invoice'!P1155)</f>
        <v/>
      </c>
      <c r="G1040" s="284" t="str">
        <f>IF('Data invoice'!P1155=0,"",'Data invoice'!Q1155)</f>
        <v/>
      </c>
      <c r="H1040" s="284" t="str">
        <f>IF('Data invoice'!Q1155=0,"",'Data invoice'!R1155)</f>
        <v/>
      </c>
      <c r="I1040" s="320" t="str">
        <f>IF('Data invoice'!R1155=0,"",'Data invoice'!S1155)</f>
        <v/>
      </c>
      <c r="J1040" s="367" t="str">
        <f>IF('Data invoice'!S1155=0,"",'Data invoice'!T1155)</f>
        <v/>
      </c>
    </row>
    <row r="1041" spans="1:10" ht="15" customHeight="1">
      <c r="A1041" s="284" t="str">
        <f>IF('Data invoice'!J1156=0,"",'Data invoice'!K1156)</f>
        <v/>
      </c>
      <c r="B1041" s="284" t="str">
        <f>IF('Data invoice'!K1156=0,"",'Data invoice'!L1156)</f>
        <v/>
      </c>
      <c r="C1041" s="284" t="str">
        <f>IF('Data invoice'!L1156=0,"",'Data invoice'!M1156)</f>
        <v/>
      </c>
      <c r="D1041" s="284" t="str">
        <f>IF('Data invoice'!M1156=0,"",'Data invoice'!N1156)</f>
        <v/>
      </c>
      <c r="E1041" s="284" t="str">
        <f>IF('Data invoice'!N1156=0,"",'Data invoice'!O1156)</f>
        <v/>
      </c>
      <c r="F1041" s="284" t="str">
        <f>IF('Data invoice'!O1156=0,"",'Data invoice'!P1156)</f>
        <v/>
      </c>
      <c r="G1041" s="284" t="str">
        <f>IF('Data invoice'!P1156=0,"",'Data invoice'!Q1156)</f>
        <v/>
      </c>
      <c r="H1041" s="284" t="str">
        <f>IF('Data invoice'!Q1156=0,"",'Data invoice'!R1156)</f>
        <v/>
      </c>
      <c r="I1041" s="320" t="str">
        <f>IF('Data invoice'!R1156=0,"",'Data invoice'!S1156)</f>
        <v/>
      </c>
      <c r="J1041" s="367" t="str">
        <f>IF('Data invoice'!S1156=0,"",'Data invoice'!T1156)</f>
        <v/>
      </c>
    </row>
    <row r="1042" spans="1:10" ht="15" customHeight="1">
      <c r="A1042" s="284" t="str">
        <f>IF('Data invoice'!J1157=0,"",'Data invoice'!K1157)</f>
        <v/>
      </c>
      <c r="B1042" s="284" t="str">
        <f>IF('Data invoice'!K1157=0,"",'Data invoice'!L1157)</f>
        <v/>
      </c>
      <c r="C1042" s="284" t="str">
        <f>IF('Data invoice'!L1157=0,"",'Data invoice'!M1157)</f>
        <v/>
      </c>
      <c r="D1042" s="284" t="str">
        <f>IF('Data invoice'!M1157=0,"",'Data invoice'!N1157)</f>
        <v/>
      </c>
      <c r="E1042" s="284" t="str">
        <f>IF('Data invoice'!N1157=0,"",'Data invoice'!O1157)</f>
        <v/>
      </c>
      <c r="F1042" s="284" t="str">
        <f>IF('Data invoice'!O1157=0,"",'Data invoice'!P1157)</f>
        <v/>
      </c>
      <c r="G1042" s="284" t="str">
        <f>IF('Data invoice'!P1157=0,"",'Data invoice'!Q1157)</f>
        <v/>
      </c>
      <c r="H1042" s="284" t="str">
        <f>IF('Data invoice'!Q1157=0,"",'Data invoice'!R1157)</f>
        <v/>
      </c>
      <c r="I1042" s="320" t="str">
        <f>IF('Data invoice'!R1157=0,"",'Data invoice'!S1157)</f>
        <v/>
      </c>
      <c r="J1042" s="367" t="str">
        <f>IF('Data invoice'!S1157=0,"",'Data invoice'!T1157)</f>
        <v/>
      </c>
    </row>
    <row r="1043" spans="1:10" ht="15" customHeight="1">
      <c r="A1043" s="284" t="str">
        <f>IF('Data invoice'!J1158=0,"",'Data invoice'!K1158)</f>
        <v/>
      </c>
      <c r="B1043" s="284" t="str">
        <f>IF('Data invoice'!K1158=0,"",'Data invoice'!L1158)</f>
        <v/>
      </c>
      <c r="C1043" s="284" t="str">
        <f>IF('Data invoice'!L1158=0,"",'Data invoice'!M1158)</f>
        <v/>
      </c>
      <c r="D1043" s="284" t="str">
        <f>IF('Data invoice'!M1158=0,"",'Data invoice'!N1158)</f>
        <v/>
      </c>
      <c r="E1043" s="284" t="str">
        <f>IF('Data invoice'!N1158=0,"",'Data invoice'!O1158)</f>
        <v/>
      </c>
      <c r="F1043" s="284" t="str">
        <f>IF('Data invoice'!O1158=0,"",'Data invoice'!P1158)</f>
        <v/>
      </c>
      <c r="G1043" s="284" t="str">
        <f>IF('Data invoice'!P1158=0,"",'Data invoice'!Q1158)</f>
        <v/>
      </c>
      <c r="H1043" s="284" t="str">
        <f>IF('Data invoice'!Q1158=0,"",'Data invoice'!R1158)</f>
        <v/>
      </c>
      <c r="I1043" s="320" t="str">
        <f>IF('Data invoice'!R1158=0,"",'Data invoice'!S1158)</f>
        <v/>
      </c>
      <c r="J1043" s="367" t="str">
        <f>IF('Data invoice'!S1158=0,"",'Data invoice'!T1158)</f>
        <v/>
      </c>
    </row>
    <row r="1044" spans="1:10" ht="15" customHeight="1">
      <c r="A1044" s="284" t="str">
        <f>IF('Data invoice'!J1159=0,"",'Data invoice'!K1159)</f>
        <v/>
      </c>
      <c r="B1044" s="284" t="str">
        <f>IF('Data invoice'!K1159=0,"",'Data invoice'!L1159)</f>
        <v/>
      </c>
      <c r="C1044" s="284" t="str">
        <f>IF('Data invoice'!L1159=0,"",'Data invoice'!M1159)</f>
        <v/>
      </c>
      <c r="D1044" s="284" t="str">
        <f>IF('Data invoice'!M1159=0,"",'Data invoice'!N1159)</f>
        <v/>
      </c>
      <c r="E1044" s="284" t="str">
        <f>IF('Data invoice'!N1159=0,"",'Data invoice'!O1159)</f>
        <v/>
      </c>
      <c r="F1044" s="284" t="str">
        <f>IF('Data invoice'!O1159=0,"",'Data invoice'!P1159)</f>
        <v/>
      </c>
      <c r="G1044" s="284" t="str">
        <f>IF('Data invoice'!P1159=0,"",'Data invoice'!Q1159)</f>
        <v/>
      </c>
      <c r="H1044" s="284" t="str">
        <f>IF('Data invoice'!Q1159=0,"",'Data invoice'!R1159)</f>
        <v/>
      </c>
      <c r="I1044" s="320" t="str">
        <f>IF('Data invoice'!R1159=0,"",'Data invoice'!S1159)</f>
        <v/>
      </c>
      <c r="J1044" s="367" t="str">
        <f>IF('Data invoice'!S1159=0,"",'Data invoice'!T1159)</f>
        <v/>
      </c>
    </row>
    <row r="1045" spans="1:10" ht="15" customHeight="1">
      <c r="A1045" s="284" t="str">
        <f>IF('Data invoice'!J1160=0,"",'Data invoice'!K1160)</f>
        <v/>
      </c>
      <c r="B1045" s="284" t="str">
        <f>IF('Data invoice'!K1160=0,"",'Data invoice'!L1160)</f>
        <v/>
      </c>
      <c r="C1045" s="284" t="str">
        <f>IF('Data invoice'!L1160=0,"",'Data invoice'!M1160)</f>
        <v/>
      </c>
      <c r="D1045" s="284" t="str">
        <f>IF('Data invoice'!M1160=0,"",'Data invoice'!N1160)</f>
        <v/>
      </c>
      <c r="E1045" s="284" t="str">
        <f>IF('Data invoice'!N1160=0,"",'Data invoice'!O1160)</f>
        <v/>
      </c>
      <c r="F1045" s="284" t="str">
        <f>IF('Data invoice'!O1160=0,"",'Data invoice'!P1160)</f>
        <v/>
      </c>
      <c r="G1045" s="284" t="str">
        <f>IF('Data invoice'!P1160=0,"",'Data invoice'!Q1160)</f>
        <v/>
      </c>
      <c r="H1045" s="284" t="str">
        <f>IF('Data invoice'!Q1160=0,"",'Data invoice'!R1160)</f>
        <v/>
      </c>
      <c r="I1045" s="320" t="str">
        <f>IF('Data invoice'!R1160=0,"",'Data invoice'!S1160)</f>
        <v/>
      </c>
      <c r="J1045" s="367" t="str">
        <f>IF('Data invoice'!S1160=0,"",'Data invoice'!T1160)</f>
        <v/>
      </c>
    </row>
    <row r="1046" spans="1:10" ht="15" customHeight="1">
      <c r="A1046" s="284" t="str">
        <f>IF('Data invoice'!J1161=0,"",'Data invoice'!K1161)</f>
        <v/>
      </c>
      <c r="B1046" s="284" t="str">
        <f>IF('Data invoice'!K1161=0,"",'Data invoice'!L1161)</f>
        <v/>
      </c>
      <c r="C1046" s="284" t="str">
        <f>IF('Data invoice'!L1161=0,"",'Data invoice'!M1161)</f>
        <v/>
      </c>
      <c r="D1046" s="284" t="str">
        <f>IF('Data invoice'!M1161=0,"",'Data invoice'!N1161)</f>
        <v/>
      </c>
      <c r="E1046" s="284" t="str">
        <f>IF('Data invoice'!N1161=0,"",'Data invoice'!O1161)</f>
        <v/>
      </c>
      <c r="F1046" s="284" t="str">
        <f>IF('Data invoice'!O1161=0,"",'Data invoice'!P1161)</f>
        <v/>
      </c>
      <c r="G1046" s="284" t="str">
        <f>IF('Data invoice'!P1161=0,"",'Data invoice'!Q1161)</f>
        <v/>
      </c>
      <c r="H1046" s="284" t="str">
        <f>IF('Data invoice'!Q1161=0,"",'Data invoice'!R1161)</f>
        <v/>
      </c>
      <c r="I1046" s="320" t="str">
        <f>IF('Data invoice'!R1161=0,"",'Data invoice'!S1161)</f>
        <v/>
      </c>
      <c r="J1046" s="367" t="str">
        <f>IF('Data invoice'!S1161=0,"",'Data invoice'!T1161)</f>
        <v/>
      </c>
    </row>
    <row r="1047" spans="1:10" ht="15" customHeight="1">
      <c r="A1047" s="284" t="str">
        <f>IF('Data invoice'!J1162=0,"",'Data invoice'!K1162)</f>
        <v/>
      </c>
      <c r="B1047" s="284" t="str">
        <f>IF('Data invoice'!K1162=0,"",'Data invoice'!L1162)</f>
        <v/>
      </c>
      <c r="C1047" s="284" t="str">
        <f>IF('Data invoice'!L1162=0,"",'Data invoice'!M1162)</f>
        <v/>
      </c>
      <c r="D1047" s="284" t="str">
        <f>IF('Data invoice'!M1162=0,"",'Data invoice'!N1162)</f>
        <v/>
      </c>
      <c r="E1047" s="284" t="str">
        <f>IF('Data invoice'!N1162=0,"",'Data invoice'!O1162)</f>
        <v/>
      </c>
      <c r="F1047" s="284" t="str">
        <f>IF('Data invoice'!O1162=0,"",'Data invoice'!P1162)</f>
        <v/>
      </c>
      <c r="G1047" s="284" t="str">
        <f>IF('Data invoice'!P1162=0,"",'Data invoice'!Q1162)</f>
        <v/>
      </c>
      <c r="H1047" s="284" t="str">
        <f>IF('Data invoice'!Q1162=0,"",'Data invoice'!R1162)</f>
        <v/>
      </c>
      <c r="I1047" s="320" t="str">
        <f>IF('Data invoice'!R1162=0,"",'Data invoice'!S1162)</f>
        <v/>
      </c>
      <c r="J1047" s="367" t="str">
        <f>IF('Data invoice'!S1162=0,"",'Data invoice'!T1162)</f>
        <v/>
      </c>
    </row>
    <row r="1048" spans="1:10" ht="15" customHeight="1">
      <c r="A1048" s="284" t="str">
        <f>IF('Data invoice'!J1163=0,"",'Data invoice'!K1163)</f>
        <v/>
      </c>
      <c r="B1048" s="284" t="str">
        <f>IF('Data invoice'!K1163=0,"",'Data invoice'!L1163)</f>
        <v/>
      </c>
      <c r="C1048" s="284" t="str">
        <f>IF('Data invoice'!L1163=0,"",'Data invoice'!M1163)</f>
        <v/>
      </c>
      <c r="D1048" s="284" t="str">
        <f>IF('Data invoice'!M1163=0,"",'Data invoice'!N1163)</f>
        <v/>
      </c>
      <c r="E1048" s="284" t="str">
        <f>IF('Data invoice'!N1163=0,"",'Data invoice'!O1163)</f>
        <v/>
      </c>
      <c r="F1048" s="284" t="str">
        <f>IF('Data invoice'!O1163=0,"",'Data invoice'!P1163)</f>
        <v/>
      </c>
      <c r="G1048" s="284" t="str">
        <f>IF('Data invoice'!P1163=0,"",'Data invoice'!Q1163)</f>
        <v/>
      </c>
      <c r="H1048" s="284" t="str">
        <f>IF('Data invoice'!Q1163=0,"",'Data invoice'!R1163)</f>
        <v/>
      </c>
      <c r="I1048" s="320" t="str">
        <f>IF('Data invoice'!R1163=0,"",'Data invoice'!S1163)</f>
        <v/>
      </c>
      <c r="J1048" s="367" t="str">
        <f>IF('Data invoice'!S1163=0,"",'Data invoice'!T1163)</f>
        <v/>
      </c>
    </row>
    <row r="1049" spans="1:10" ht="15" customHeight="1">
      <c r="A1049" s="284" t="str">
        <f>IF('Data invoice'!J1164=0,"",'Data invoice'!K1164)</f>
        <v/>
      </c>
      <c r="B1049" s="284" t="str">
        <f>IF('Data invoice'!K1164=0,"",'Data invoice'!L1164)</f>
        <v/>
      </c>
      <c r="C1049" s="284" t="str">
        <f>IF('Data invoice'!L1164=0,"",'Data invoice'!M1164)</f>
        <v/>
      </c>
      <c r="D1049" s="284" t="str">
        <f>IF('Data invoice'!M1164=0,"",'Data invoice'!N1164)</f>
        <v/>
      </c>
      <c r="E1049" s="284" t="str">
        <f>IF('Data invoice'!N1164=0,"",'Data invoice'!O1164)</f>
        <v/>
      </c>
      <c r="F1049" s="284" t="str">
        <f>IF('Data invoice'!O1164=0,"",'Data invoice'!P1164)</f>
        <v/>
      </c>
      <c r="G1049" s="284" t="str">
        <f>IF('Data invoice'!P1164=0,"",'Data invoice'!Q1164)</f>
        <v/>
      </c>
      <c r="H1049" s="284" t="str">
        <f>IF('Data invoice'!Q1164=0,"",'Data invoice'!R1164)</f>
        <v/>
      </c>
      <c r="I1049" s="320" t="str">
        <f>IF('Data invoice'!R1164=0,"",'Data invoice'!S1164)</f>
        <v/>
      </c>
      <c r="J1049" s="367" t="str">
        <f>IF('Data invoice'!S1164=0,"",'Data invoice'!T1164)</f>
        <v/>
      </c>
    </row>
    <row r="1050" spans="1:10" ht="15" customHeight="1">
      <c r="A1050" s="284" t="str">
        <f>IF('Data invoice'!J1165=0,"",'Data invoice'!K1165)</f>
        <v/>
      </c>
      <c r="B1050" s="284" t="str">
        <f>IF('Data invoice'!K1165=0,"",'Data invoice'!L1165)</f>
        <v/>
      </c>
      <c r="C1050" s="284" t="str">
        <f>IF('Data invoice'!L1165=0,"",'Data invoice'!M1165)</f>
        <v/>
      </c>
      <c r="D1050" s="284" t="str">
        <f>IF('Data invoice'!M1165=0,"",'Data invoice'!N1165)</f>
        <v/>
      </c>
      <c r="E1050" s="284" t="str">
        <f>IF('Data invoice'!N1165=0,"",'Data invoice'!O1165)</f>
        <v/>
      </c>
      <c r="F1050" s="284" t="str">
        <f>IF('Data invoice'!O1165=0,"",'Data invoice'!P1165)</f>
        <v/>
      </c>
      <c r="G1050" s="284" t="str">
        <f>IF('Data invoice'!P1165=0,"",'Data invoice'!Q1165)</f>
        <v/>
      </c>
      <c r="H1050" s="284" t="str">
        <f>IF('Data invoice'!Q1165=0,"",'Data invoice'!R1165)</f>
        <v/>
      </c>
      <c r="I1050" s="320" t="str">
        <f>IF('Data invoice'!R1165=0,"",'Data invoice'!S1165)</f>
        <v/>
      </c>
      <c r="J1050" s="367" t="str">
        <f>IF('Data invoice'!S1165=0,"",'Data invoice'!T1165)</f>
        <v/>
      </c>
    </row>
    <row r="1051" spans="1:10" ht="15" customHeight="1">
      <c r="A1051" s="284" t="str">
        <f>IF('Data invoice'!J1166=0,"",'Data invoice'!K1166)</f>
        <v/>
      </c>
      <c r="B1051" s="284" t="str">
        <f>IF('Data invoice'!K1166=0,"",'Data invoice'!L1166)</f>
        <v/>
      </c>
      <c r="C1051" s="284" t="str">
        <f>IF('Data invoice'!L1166=0,"",'Data invoice'!M1166)</f>
        <v/>
      </c>
      <c r="D1051" s="284" t="str">
        <f>IF('Data invoice'!M1166=0,"",'Data invoice'!N1166)</f>
        <v/>
      </c>
      <c r="E1051" s="284" t="str">
        <f>IF('Data invoice'!N1166=0,"",'Data invoice'!O1166)</f>
        <v/>
      </c>
      <c r="F1051" s="284" t="str">
        <f>IF('Data invoice'!O1166=0,"",'Data invoice'!P1166)</f>
        <v/>
      </c>
      <c r="G1051" s="284" t="str">
        <f>IF('Data invoice'!P1166=0,"",'Data invoice'!Q1166)</f>
        <v/>
      </c>
      <c r="H1051" s="284" t="str">
        <f>IF('Data invoice'!Q1166=0,"",'Data invoice'!R1166)</f>
        <v/>
      </c>
      <c r="I1051" s="320" t="str">
        <f>IF('Data invoice'!R1166=0,"",'Data invoice'!S1166)</f>
        <v/>
      </c>
      <c r="J1051" s="367" t="str">
        <f>IF('Data invoice'!S1166=0,"",'Data invoice'!T1166)</f>
        <v/>
      </c>
    </row>
    <row r="1052" spans="1:10" ht="15" customHeight="1">
      <c r="A1052" s="284" t="str">
        <f>IF('Data invoice'!J1167=0,"",'Data invoice'!K1167)</f>
        <v/>
      </c>
      <c r="B1052" s="284" t="str">
        <f>IF('Data invoice'!K1167=0,"",'Data invoice'!L1167)</f>
        <v/>
      </c>
      <c r="C1052" s="284" t="str">
        <f>IF('Data invoice'!L1167=0,"",'Data invoice'!M1167)</f>
        <v/>
      </c>
      <c r="D1052" s="284" t="str">
        <f>IF('Data invoice'!M1167=0,"",'Data invoice'!N1167)</f>
        <v/>
      </c>
      <c r="E1052" s="284" t="str">
        <f>IF('Data invoice'!N1167=0,"",'Data invoice'!O1167)</f>
        <v/>
      </c>
      <c r="F1052" s="284" t="str">
        <f>IF('Data invoice'!O1167=0,"",'Data invoice'!P1167)</f>
        <v/>
      </c>
      <c r="G1052" s="284" t="str">
        <f>IF('Data invoice'!P1167=0,"",'Data invoice'!Q1167)</f>
        <v/>
      </c>
      <c r="H1052" s="284" t="str">
        <f>IF('Data invoice'!Q1167=0,"",'Data invoice'!R1167)</f>
        <v/>
      </c>
      <c r="I1052" s="320" t="str">
        <f>IF('Data invoice'!R1167=0,"",'Data invoice'!S1167)</f>
        <v/>
      </c>
      <c r="J1052" s="367" t="str">
        <f>IF('Data invoice'!S1167=0,"",'Data invoice'!T1167)</f>
        <v/>
      </c>
    </row>
    <row r="1053" spans="1:10" ht="15" customHeight="1">
      <c r="A1053" s="284" t="str">
        <f>IF('Data invoice'!J1168=0,"",'Data invoice'!K1168)</f>
        <v/>
      </c>
      <c r="B1053" s="284" t="str">
        <f>IF('Data invoice'!K1168=0,"",'Data invoice'!L1168)</f>
        <v/>
      </c>
      <c r="C1053" s="284" t="str">
        <f>IF('Data invoice'!L1168=0,"",'Data invoice'!M1168)</f>
        <v/>
      </c>
      <c r="D1053" s="284" t="str">
        <f>IF('Data invoice'!M1168=0,"",'Data invoice'!N1168)</f>
        <v/>
      </c>
      <c r="E1053" s="284" t="str">
        <f>IF('Data invoice'!N1168=0,"",'Data invoice'!O1168)</f>
        <v/>
      </c>
      <c r="F1053" s="284" t="str">
        <f>IF('Data invoice'!O1168=0,"",'Data invoice'!P1168)</f>
        <v/>
      </c>
      <c r="G1053" s="284" t="str">
        <f>IF('Data invoice'!P1168=0,"",'Data invoice'!Q1168)</f>
        <v/>
      </c>
      <c r="H1053" s="284" t="str">
        <f>IF('Data invoice'!Q1168=0,"",'Data invoice'!R1168)</f>
        <v/>
      </c>
      <c r="I1053" s="320" t="str">
        <f>IF('Data invoice'!R1168=0,"",'Data invoice'!S1168)</f>
        <v/>
      </c>
      <c r="J1053" s="367" t="str">
        <f>IF('Data invoice'!S1168=0,"",'Data invoice'!T1168)</f>
        <v/>
      </c>
    </row>
    <row r="1054" spans="1:10" ht="15" customHeight="1">
      <c r="A1054" s="284" t="str">
        <f>IF('Data invoice'!J1169=0,"",'Data invoice'!K1169)</f>
        <v/>
      </c>
      <c r="B1054" s="284" t="str">
        <f>IF('Data invoice'!K1169=0,"",'Data invoice'!L1169)</f>
        <v/>
      </c>
      <c r="C1054" s="284" t="str">
        <f>IF('Data invoice'!L1169=0,"",'Data invoice'!M1169)</f>
        <v/>
      </c>
      <c r="D1054" s="284" t="str">
        <f>IF('Data invoice'!M1169=0,"",'Data invoice'!N1169)</f>
        <v/>
      </c>
      <c r="E1054" s="284" t="str">
        <f>IF('Data invoice'!N1169=0,"",'Data invoice'!O1169)</f>
        <v/>
      </c>
      <c r="F1054" s="284" t="str">
        <f>IF('Data invoice'!O1169=0,"",'Data invoice'!P1169)</f>
        <v/>
      </c>
      <c r="G1054" s="284" t="str">
        <f>IF('Data invoice'!P1169=0,"",'Data invoice'!Q1169)</f>
        <v/>
      </c>
      <c r="H1054" s="284" t="str">
        <f>IF('Data invoice'!Q1169=0,"",'Data invoice'!R1169)</f>
        <v/>
      </c>
      <c r="I1054" s="320" t="str">
        <f>IF('Data invoice'!R1169=0,"",'Data invoice'!S1169)</f>
        <v/>
      </c>
      <c r="J1054" s="367" t="str">
        <f>IF('Data invoice'!S1169=0,"",'Data invoice'!T1169)</f>
        <v/>
      </c>
    </row>
    <row r="1055" spans="1:10" ht="15" customHeight="1">
      <c r="A1055" s="284" t="str">
        <f>IF('Data invoice'!J1170=0,"",'Data invoice'!K1170)</f>
        <v/>
      </c>
      <c r="B1055" s="284" t="str">
        <f>IF('Data invoice'!K1170=0,"",'Data invoice'!L1170)</f>
        <v/>
      </c>
      <c r="C1055" s="284" t="str">
        <f>IF('Data invoice'!L1170=0,"",'Data invoice'!M1170)</f>
        <v/>
      </c>
      <c r="D1055" s="284" t="str">
        <f>IF('Data invoice'!M1170=0,"",'Data invoice'!N1170)</f>
        <v/>
      </c>
      <c r="E1055" s="284" t="str">
        <f>IF('Data invoice'!N1170=0,"",'Data invoice'!O1170)</f>
        <v/>
      </c>
      <c r="F1055" s="284" t="str">
        <f>IF('Data invoice'!O1170=0,"",'Data invoice'!P1170)</f>
        <v/>
      </c>
      <c r="G1055" s="284" t="str">
        <f>IF('Data invoice'!P1170=0,"",'Data invoice'!Q1170)</f>
        <v/>
      </c>
      <c r="H1055" s="284" t="str">
        <f>IF('Data invoice'!Q1170=0,"",'Data invoice'!R1170)</f>
        <v/>
      </c>
      <c r="I1055" s="320" t="str">
        <f>IF('Data invoice'!R1170=0,"",'Data invoice'!S1170)</f>
        <v/>
      </c>
      <c r="J1055" s="367" t="str">
        <f>IF('Data invoice'!S1170=0,"",'Data invoice'!T1170)</f>
        <v/>
      </c>
    </row>
    <row r="1056" spans="1:10" ht="15" customHeight="1">
      <c r="A1056" s="284" t="str">
        <f>IF('Data invoice'!J1171=0,"",'Data invoice'!K1171)</f>
        <v/>
      </c>
      <c r="B1056" s="284" t="str">
        <f>IF('Data invoice'!K1171=0,"",'Data invoice'!L1171)</f>
        <v/>
      </c>
      <c r="C1056" s="284" t="str">
        <f>IF('Data invoice'!L1171=0,"",'Data invoice'!M1171)</f>
        <v/>
      </c>
      <c r="D1056" s="284" t="str">
        <f>IF('Data invoice'!M1171=0,"",'Data invoice'!N1171)</f>
        <v/>
      </c>
      <c r="E1056" s="284" t="str">
        <f>IF('Data invoice'!N1171=0,"",'Data invoice'!O1171)</f>
        <v/>
      </c>
      <c r="F1056" s="284" t="str">
        <f>IF('Data invoice'!O1171=0,"",'Data invoice'!P1171)</f>
        <v/>
      </c>
      <c r="G1056" s="284" t="str">
        <f>IF('Data invoice'!P1171=0,"",'Data invoice'!Q1171)</f>
        <v/>
      </c>
      <c r="H1056" s="284" t="str">
        <f>IF('Data invoice'!Q1171=0,"",'Data invoice'!R1171)</f>
        <v/>
      </c>
      <c r="I1056" s="320" t="str">
        <f>IF('Data invoice'!R1171=0,"",'Data invoice'!S1171)</f>
        <v/>
      </c>
      <c r="J1056" s="367" t="str">
        <f>IF('Data invoice'!S1171=0,"",'Data invoice'!T1171)</f>
        <v/>
      </c>
    </row>
    <row r="1057" spans="1:10" ht="15" customHeight="1">
      <c r="A1057" s="284" t="str">
        <f>IF('Data invoice'!J1172=0,"",'Data invoice'!K1172)</f>
        <v/>
      </c>
      <c r="B1057" s="284" t="str">
        <f>IF('Data invoice'!K1172=0,"",'Data invoice'!L1172)</f>
        <v/>
      </c>
      <c r="C1057" s="284" t="str">
        <f>IF('Data invoice'!L1172=0,"",'Data invoice'!M1172)</f>
        <v/>
      </c>
      <c r="D1057" s="284" t="str">
        <f>IF('Data invoice'!M1172=0,"",'Data invoice'!N1172)</f>
        <v/>
      </c>
      <c r="E1057" s="284" t="str">
        <f>IF('Data invoice'!N1172=0,"",'Data invoice'!O1172)</f>
        <v/>
      </c>
      <c r="F1057" s="284" t="str">
        <f>IF('Data invoice'!O1172=0,"",'Data invoice'!P1172)</f>
        <v/>
      </c>
      <c r="G1057" s="284" t="str">
        <f>IF('Data invoice'!P1172=0,"",'Data invoice'!Q1172)</f>
        <v/>
      </c>
      <c r="H1057" s="284" t="str">
        <f>IF('Data invoice'!Q1172=0,"",'Data invoice'!R1172)</f>
        <v/>
      </c>
      <c r="I1057" s="320" t="str">
        <f>IF('Data invoice'!R1172=0,"",'Data invoice'!S1172)</f>
        <v/>
      </c>
      <c r="J1057" s="367" t="str">
        <f>IF('Data invoice'!S1172=0,"",'Data invoice'!T1172)</f>
        <v/>
      </c>
    </row>
    <row r="1058" spans="1:10" ht="15" customHeight="1">
      <c r="A1058" s="284" t="str">
        <f>IF('Data invoice'!J1173=0,"",'Data invoice'!K1173)</f>
        <v/>
      </c>
      <c r="B1058" s="284" t="str">
        <f>IF('Data invoice'!K1173=0,"",'Data invoice'!L1173)</f>
        <v/>
      </c>
      <c r="C1058" s="284" t="str">
        <f>IF('Data invoice'!L1173=0,"",'Data invoice'!M1173)</f>
        <v/>
      </c>
      <c r="D1058" s="284" t="str">
        <f>IF('Data invoice'!M1173=0,"",'Data invoice'!N1173)</f>
        <v/>
      </c>
      <c r="E1058" s="284" t="str">
        <f>IF('Data invoice'!N1173=0,"",'Data invoice'!O1173)</f>
        <v/>
      </c>
      <c r="F1058" s="284" t="str">
        <f>IF('Data invoice'!O1173=0,"",'Data invoice'!P1173)</f>
        <v/>
      </c>
      <c r="G1058" s="284" t="str">
        <f>IF('Data invoice'!P1173=0,"",'Data invoice'!Q1173)</f>
        <v/>
      </c>
      <c r="H1058" s="284" t="str">
        <f>IF('Data invoice'!Q1173=0,"",'Data invoice'!R1173)</f>
        <v/>
      </c>
      <c r="I1058" s="320" t="str">
        <f>IF('Data invoice'!R1173=0,"",'Data invoice'!S1173)</f>
        <v/>
      </c>
      <c r="J1058" s="367" t="str">
        <f>IF('Data invoice'!S1173=0,"",'Data invoice'!T1173)</f>
        <v/>
      </c>
    </row>
    <row r="1059" spans="1:10" ht="15" customHeight="1">
      <c r="A1059" s="284" t="str">
        <f>IF('Data invoice'!J1174=0,"",'Data invoice'!K1174)</f>
        <v/>
      </c>
      <c r="B1059" s="284" t="str">
        <f>IF('Data invoice'!K1174=0,"",'Data invoice'!L1174)</f>
        <v/>
      </c>
      <c r="C1059" s="284" t="str">
        <f>IF('Data invoice'!L1174=0,"",'Data invoice'!M1174)</f>
        <v/>
      </c>
      <c r="D1059" s="284" t="str">
        <f>IF('Data invoice'!M1174=0,"",'Data invoice'!N1174)</f>
        <v/>
      </c>
      <c r="E1059" s="284" t="str">
        <f>IF('Data invoice'!N1174=0,"",'Data invoice'!O1174)</f>
        <v/>
      </c>
      <c r="F1059" s="284" t="str">
        <f>IF('Data invoice'!O1174=0,"",'Data invoice'!P1174)</f>
        <v/>
      </c>
      <c r="G1059" s="284" t="str">
        <f>IF('Data invoice'!P1174=0,"",'Data invoice'!Q1174)</f>
        <v/>
      </c>
      <c r="H1059" s="284" t="str">
        <f>IF('Data invoice'!Q1174=0,"",'Data invoice'!R1174)</f>
        <v/>
      </c>
      <c r="I1059" s="320" t="str">
        <f>IF('Data invoice'!R1174=0,"",'Data invoice'!S1174)</f>
        <v/>
      </c>
      <c r="J1059" s="367" t="str">
        <f>IF('Data invoice'!S1174=0,"",'Data invoice'!T1174)</f>
        <v/>
      </c>
    </row>
    <row r="1060" spans="1:10" ht="15" customHeight="1">
      <c r="A1060" s="284" t="str">
        <f>IF('Data invoice'!J1175=0,"",'Data invoice'!K1175)</f>
        <v/>
      </c>
      <c r="B1060" s="284" t="str">
        <f>IF('Data invoice'!K1175=0,"",'Data invoice'!L1175)</f>
        <v/>
      </c>
      <c r="C1060" s="284" t="str">
        <f>IF('Data invoice'!L1175=0,"",'Data invoice'!M1175)</f>
        <v/>
      </c>
      <c r="D1060" s="284" t="str">
        <f>IF('Data invoice'!M1175=0,"",'Data invoice'!N1175)</f>
        <v/>
      </c>
      <c r="E1060" s="284" t="str">
        <f>IF('Data invoice'!N1175=0,"",'Data invoice'!O1175)</f>
        <v/>
      </c>
      <c r="F1060" s="284" t="str">
        <f>IF('Data invoice'!O1175=0,"",'Data invoice'!P1175)</f>
        <v/>
      </c>
      <c r="G1060" s="284" t="str">
        <f>IF('Data invoice'!P1175=0,"",'Data invoice'!Q1175)</f>
        <v/>
      </c>
      <c r="H1060" s="284" t="str">
        <f>IF('Data invoice'!Q1175=0,"",'Data invoice'!R1175)</f>
        <v/>
      </c>
      <c r="I1060" s="320" t="str">
        <f>IF('Data invoice'!R1175=0,"",'Data invoice'!S1175)</f>
        <v/>
      </c>
      <c r="J1060" s="367" t="str">
        <f>IF('Data invoice'!S1175=0,"",'Data invoice'!T1175)</f>
        <v/>
      </c>
    </row>
    <row r="1061" spans="1:10" ht="15" customHeight="1">
      <c r="A1061" s="284" t="str">
        <f>IF('Data invoice'!J1176=0,"",'Data invoice'!K1176)</f>
        <v/>
      </c>
      <c r="B1061" s="284" t="str">
        <f>IF('Data invoice'!K1176=0,"",'Data invoice'!L1176)</f>
        <v/>
      </c>
      <c r="C1061" s="284" t="str">
        <f>IF('Data invoice'!L1176=0,"",'Data invoice'!M1176)</f>
        <v/>
      </c>
      <c r="D1061" s="284" t="str">
        <f>IF('Data invoice'!M1176=0,"",'Data invoice'!N1176)</f>
        <v/>
      </c>
      <c r="E1061" s="284" t="str">
        <f>IF('Data invoice'!N1176=0,"",'Data invoice'!O1176)</f>
        <v/>
      </c>
      <c r="F1061" s="284" t="str">
        <f>IF('Data invoice'!O1176=0,"",'Data invoice'!P1176)</f>
        <v/>
      </c>
      <c r="G1061" s="284" t="str">
        <f>IF('Data invoice'!P1176=0,"",'Data invoice'!Q1176)</f>
        <v/>
      </c>
      <c r="H1061" s="284" t="str">
        <f>IF('Data invoice'!Q1176=0,"",'Data invoice'!R1176)</f>
        <v/>
      </c>
      <c r="I1061" s="320" t="str">
        <f>IF('Data invoice'!R1176=0,"",'Data invoice'!S1176)</f>
        <v/>
      </c>
      <c r="J1061" s="367" t="str">
        <f>IF('Data invoice'!S1176=0,"",'Data invoice'!T1176)</f>
        <v/>
      </c>
    </row>
    <row r="1062" spans="1:10" ht="15" customHeight="1">
      <c r="A1062" s="284" t="str">
        <f>IF('Data invoice'!J1177=0,"",'Data invoice'!K1177)</f>
        <v/>
      </c>
      <c r="B1062" s="284" t="str">
        <f>IF('Data invoice'!K1177=0,"",'Data invoice'!L1177)</f>
        <v/>
      </c>
      <c r="C1062" s="284" t="str">
        <f>IF('Data invoice'!L1177=0,"",'Data invoice'!M1177)</f>
        <v/>
      </c>
      <c r="D1062" s="284" t="str">
        <f>IF('Data invoice'!M1177=0,"",'Data invoice'!N1177)</f>
        <v/>
      </c>
      <c r="E1062" s="284" t="str">
        <f>IF('Data invoice'!N1177=0,"",'Data invoice'!O1177)</f>
        <v/>
      </c>
      <c r="F1062" s="284" t="str">
        <f>IF('Data invoice'!O1177=0,"",'Data invoice'!P1177)</f>
        <v/>
      </c>
      <c r="G1062" s="284" t="str">
        <f>IF('Data invoice'!P1177=0,"",'Data invoice'!Q1177)</f>
        <v/>
      </c>
      <c r="H1062" s="284" t="str">
        <f>IF('Data invoice'!Q1177=0,"",'Data invoice'!R1177)</f>
        <v/>
      </c>
      <c r="I1062" s="320" t="str">
        <f>IF('Data invoice'!R1177=0,"",'Data invoice'!S1177)</f>
        <v/>
      </c>
      <c r="J1062" s="367" t="str">
        <f>IF('Data invoice'!S1177=0,"",'Data invoice'!T1177)</f>
        <v/>
      </c>
    </row>
    <row r="1063" spans="1:10" ht="15" customHeight="1">
      <c r="A1063" s="284" t="str">
        <f>IF('Data invoice'!J1178=0,"",'Data invoice'!K1178)</f>
        <v/>
      </c>
      <c r="B1063" s="284" t="str">
        <f>IF('Data invoice'!K1178=0,"",'Data invoice'!L1178)</f>
        <v/>
      </c>
      <c r="C1063" s="284" t="str">
        <f>IF('Data invoice'!L1178=0,"",'Data invoice'!M1178)</f>
        <v/>
      </c>
      <c r="D1063" s="284" t="str">
        <f>IF('Data invoice'!M1178=0,"",'Data invoice'!N1178)</f>
        <v/>
      </c>
      <c r="E1063" s="284" t="str">
        <f>IF('Data invoice'!N1178=0,"",'Data invoice'!O1178)</f>
        <v/>
      </c>
      <c r="F1063" s="284" t="str">
        <f>IF('Data invoice'!O1178=0,"",'Data invoice'!P1178)</f>
        <v/>
      </c>
      <c r="G1063" s="284" t="str">
        <f>IF('Data invoice'!P1178=0,"",'Data invoice'!Q1178)</f>
        <v/>
      </c>
      <c r="H1063" s="284" t="str">
        <f>IF('Data invoice'!Q1178=0,"",'Data invoice'!R1178)</f>
        <v/>
      </c>
      <c r="I1063" s="320" t="str">
        <f>IF('Data invoice'!R1178=0,"",'Data invoice'!S1178)</f>
        <v/>
      </c>
      <c r="J1063" s="367" t="str">
        <f>IF('Data invoice'!S1178=0,"",'Data invoice'!T1178)</f>
        <v/>
      </c>
    </row>
    <row r="1064" spans="1:10" ht="15" customHeight="1">
      <c r="A1064" s="284" t="str">
        <f>IF('Data invoice'!J1179=0,"",'Data invoice'!K1179)</f>
        <v/>
      </c>
      <c r="B1064" s="284" t="str">
        <f>IF('Data invoice'!K1179=0,"",'Data invoice'!L1179)</f>
        <v/>
      </c>
      <c r="C1064" s="284" t="str">
        <f>IF('Data invoice'!L1179=0,"",'Data invoice'!M1179)</f>
        <v/>
      </c>
      <c r="D1064" s="284" t="str">
        <f>IF('Data invoice'!M1179=0,"",'Data invoice'!N1179)</f>
        <v/>
      </c>
      <c r="E1064" s="284" t="str">
        <f>IF('Data invoice'!N1179=0,"",'Data invoice'!O1179)</f>
        <v/>
      </c>
      <c r="F1064" s="284" t="str">
        <f>IF('Data invoice'!O1179=0,"",'Data invoice'!P1179)</f>
        <v/>
      </c>
      <c r="G1064" s="284" t="str">
        <f>IF('Data invoice'!P1179=0,"",'Data invoice'!Q1179)</f>
        <v/>
      </c>
      <c r="H1064" s="284" t="str">
        <f>IF('Data invoice'!Q1179=0,"",'Data invoice'!R1179)</f>
        <v/>
      </c>
      <c r="I1064" s="320" t="str">
        <f>IF('Data invoice'!R1179=0,"",'Data invoice'!S1179)</f>
        <v/>
      </c>
      <c r="J1064" s="367" t="str">
        <f>IF('Data invoice'!S1179=0,"",'Data invoice'!T1179)</f>
        <v/>
      </c>
    </row>
    <row r="1065" spans="1:10" ht="15" customHeight="1">
      <c r="A1065" s="284" t="str">
        <f>IF('Data invoice'!J1180=0,"",'Data invoice'!K1180)</f>
        <v/>
      </c>
      <c r="B1065" s="284" t="str">
        <f>IF('Data invoice'!K1180=0,"",'Data invoice'!L1180)</f>
        <v/>
      </c>
      <c r="C1065" s="284" t="str">
        <f>IF('Data invoice'!L1180=0,"",'Data invoice'!M1180)</f>
        <v/>
      </c>
      <c r="D1065" s="284" t="str">
        <f>IF('Data invoice'!M1180=0,"",'Data invoice'!N1180)</f>
        <v/>
      </c>
      <c r="E1065" s="284" t="str">
        <f>IF('Data invoice'!N1180=0,"",'Data invoice'!O1180)</f>
        <v/>
      </c>
      <c r="F1065" s="284" t="str">
        <f>IF('Data invoice'!O1180=0,"",'Data invoice'!P1180)</f>
        <v/>
      </c>
      <c r="G1065" s="284" t="str">
        <f>IF('Data invoice'!P1180=0,"",'Data invoice'!Q1180)</f>
        <v/>
      </c>
      <c r="H1065" s="284" t="str">
        <f>IF('Data invoice'!Q1180=0,"",'Data invoice'!R1180)</f>
        <v/>
      </c>
      <c r="I1065" s="320" t="str">
        <f>IF('Data invoice'!R1180=0,"",'Data invoice'!S1180)</f>
        <v/>
      </c>
      <c r="J1065" s="367" t="str">
        <f>IF('Data invoice'!S1180=0,"",'Data invoice'!T1180)</f>
        <v/>
      </c>
    </row>
    <row r="1066" spans="1:10" ht="15" customHeight="1">
      <c r="A1066" s="284" t="str">
        <f>IF('Data invoice'!J1181=0,"",'Data invoice'!K1181)</f>
        <v/>
      </c>
      <c r="B1066" s="284" t="str">
        <f>IF('Data invoice'!K1181=0,"",'Data invoice'!L1181)</f>
        <v/>
      </c>
      <c r="C1066" s="284" t="str">
        <f>IF('Data invoice'!L1181=0,"",'Data invoice'!M1181)</f>
        <v/>
      </c>
      <c r="D1066" s="284" t="str">
        <f>IF('Data invoice'!M1181=0,"",'Data invoice'!N1181)</f>
        <v/>
      </c>
      <c r="E1066" s="284" t="str">
        <f>IF('Data invoice'!N1181=0,"",'Data invoice'!O1181)</f>
        <v/>
      </c>
      <c r="F1066" s="284" t="str">
        <f>IF('Data invoice'!O1181=0,"",'Data invoice'!P1181)</f>
        <v/>
      </c>
      <c r="G1066" s="284" t="str">
        <f>IF('Data invoice'!P1181=0,"",'Data invoice'!Q1181)</f>
        <v/>
      </c>
      <c r="H1066" s="284" t="str">
        <f>IF('Data invoice'!Q1181=0,"",'Data invoice'!R1181)</f>
        <v/>
      </c>
      <c r="I1066" s="320" t="str">
        <f>IF('Data invoice'!R1181=0,"",'Data invoice'!S1181)</f>
        <v/>
      </c>
      <c r="J1066" s="367" t="str">
        <f>IF('Data invoice'!S1181=0,"",'Data invoice'!T1181)</f>
        <v/>
      </c>
    </row>
    <row r="1067" spans="1:10" ht="15" customHeight="1">
      <c r="A1067" s="284" t="str">
        <f>IF('Data invoice'!J1182=0,"",'Data invoice'!K1182)</f>
        <v/>
      </c>
      <c r="B1067" s="284" t="str">
        <f>IF('Data invoice'!K1182=0,"",'Data invoice'!L1182)</f>
        <v/>
      </c>
      <c r="C1067" s="284" t="str">
        <f>IF('Data invoice'!L1182=0,"",'Data invoice'!M1182)</f>
        <v/>
      </c>
      <c r="D1067" s="284" t="str">
        <f>IF('Data invoice'!M1182=0,"",'Data invoice'!N1182)</f>
        <v/>
      </c>
      <c r="E1067" s="284" t="str">
        <f>IF('Data invoice'!N1182=0,"",'Data invoice'!O1182)</f>
        <v/>
      </c>
      <c r="F1067" s="284" t="str">
        <f>IF('Data invoice'!O1182=0,"",'Data invoice'!P1182)</f>
        <v/>
      </c>
      <c r="G1067" s="284" t="str">
        <f>IF('Data invoice'!P1182=0,"",'Data invoice'!Q1182)</f>
        <v/>
      </c>
      <c r="H1067" s="284" t="str">
        <f>IF('Data invoice'!Q1182=0,"",'Data invoice'!R1182)</f>
        <v/>
      </c>
      <c r="I1067" s="320" t="str">
        <f>IF('Data invoice'!R1182=0,"",'Data invoice'!S1182)</f>
        <v/>
      </c>
      <c r="J1067" s="367" t="str">
        <f>IF('Data invoice'!S1182=0,"",'Data invoice'!T1182)</f>
        <v/>
      </c>
    </row>
    <row r="1068" spans="1:10" ht="15" customHeight="1">
      <c r="A1068" s="284" t="str">
        <f>IF('Data invoice'!J1183=0,"",'Data invoice'!K1183)</f>
        <v/>
      </c>
      <c r="B1068" s="284" t="str">
        <f>IF('Data invoice'!K1183=0,"",'Data invoice'!L1183)</f>
        <v/>
      </c>
      <c r="C1068" s="284" t="str">
        <f>IF('Data invoice'!L1183=0,"",'Data invoice'!M1183)</f>
        <v/>
      </c>
      <c r="D1068" s="284" t="str">
        <f>IF('Data invoice'!M1183=0,"",'Data invoice'!N1183)</f>
        <v/>
      </c>
      <c r="E1068" s="284" t="str">
        <f>IF('Data invoice'!N1183=0,"",'Data invoice'!O1183)</f>
        <v/>
      </c>
      <c r="F1068" s="284" t="str">
        <f>IF('Data invoice'!O1183=0,"",'Data invoice'!P1183)</f>
        <v/>
      </c>
      <c r="G1068" s="284" t="str">
        <f>IF('Data invoice'!P1183=0,"",'Data invoice'!Q1183)</f>
        <v/>
      </c>
      <c r="H1068" s="284" t="str">
        <f>IF('Data invoice'!Q1183=0,"",'Data invoice'!R1183)</f>
        <v/>
      </c>
      <c r="I1068" s="320" t="str">
        <f>IF('Data invoice'!R1183=0,"",'Data invoice'!S1183)</f>
        <v/>
      </c>
      <c r="J1068" s="367" t="str">
        <f>IF('Data invoice'!S1183=0,"",'Data invoice'!T1183)</f>
        <v/>
      </c>
    </row>
    <row r="1069" spans="1:10" ht="15" customHeight="1">
      <c r="A1069" s="284" t="str">
        <f>IF('Data invoice'!J1184=0,"",'Data invoice'!K1184)</f>
        <v/>
      </c>
      <c r="B1069" s="284" t="str">
        <f>IF('Data invoice'!K1184=0,"",'Data invoice'!L1184)</f>
        <v/>
      </c>
      <c r="C1069" s="284" t="str">
        <f>IF('Data invoice'!L1184=0,"",'Data invoice'!M1184)</f>
        <v/>
      </c>
      <c r="D1069" s="284" t="str">
        <f>IF('Data invoice'!M1184=0,"",'Data invoice'!N1184)</f>
        <v/>
      </c>
      <c r="E1069" s="284" t="str">
        <f>IF('Data invoice'!N1184=0,"",'Data invoice'!O1184)</f>
        <v/>
      </c>
      <c r="F1069" s="284" t="str">
        <f>IF('Data invoice'!O1184=0,"",'Data invoice'!P1184)</f>
        <v/>
      </c>
      <c r="G1069" s="284" t="str">
        <f>IF('Data invoice'!P1184=0,"",'Data invoice'!Q1184)</f>
        <v/>
      </c>
      <c r="H1069" s="284" t="str">
        <f>IF('Data invoice'!Q1184=0,"",'Data invoice'!R1184)</f>
        <v/>
      </c>
      <c r="I1069" s="320" t="str">
        <f>IF('Data invoice'!R1184=0,"",'Data invoice'!S1184)</f>
        <v/>
      </c>
      <c r="J1069" s="367" t="str">
        <f>IF('Data invoice'!S1184=0,"",'Data invoice'!T1184)</f>
        <v/>
      </c>
    </row>
    <row r="1070" spans="1:10" ht="15" customHeight="1">
      <c r="A1070" s="284" t="str">
        <f>IF('Data invoice'!J1185=0,"",'Data invoice'!K1185)</f>
        <v/>
      </c>
      <c r="B1070" s="284" t="str">
        <f>IF('Data invoice'!K1185=0,"",'Data invoice'!L1185)</f>
        <v/>
      </c>
      <c r="C1070" s="284" t="str">
        <f>IF('Data invoice'!L1185=0,"",'Data invoice'!M1185)</f>
        <v/>
      </c>
      <c r="D1070" s="284" t="str">
        <f>IF('Data invoice'!M1185=0,"",'Data invoice'!N1185)</f>
        <v/>
      </c>
      <c r="E1070" s="284" t="str">
        <f>IF('Data invoice'!N1185=0,"",'Data invoice'!O1185)</f>
        <v/>
      </c>
      <c r="F1070" s="284" t="str">
        <f>IF('Data invoice'!O1185=0,"",'Data invoice'!P1185)</f>
        <v/>
      </c>
      <c r="G1070" s="284" t="str">
        <f>IF('Data invoice'!P1185=0,"",'Data invoice'!Q1185)</f>
        <v/>
      </c>
      <c r="H1070" s="284" t="str">
        <f>IF('Data invoice'!Q1185=0,"",'Data invoice'!R1185)</f>
        <v/>
      </c>
      <c r="I1070" s="320" t="str">
        <f>IF('Data invoice'!R1185=0,"",'Data invoice'!S1185)</f>
        <v/>
      </c>
      <c r="J1070" s="367" t="str">
        <f>IF('Data invoice'!S1185=0,"",'Data invoice'!T1185)</f>
        <v/>
      </c>
    </row>
    <row r="1071" spans="1:10" ht="15" customHeight="1">
      <c r="A1071" s="284" t="str">
        <f>IF('Data invoice'!J1186=0,"",'Data invoice'!K1186)</f>
        <v/>
      </c>
      <c r="B1071" s="284" t="str">
        <f>IF('Data invoice'!K1186=0,"",'Data invoice'!L1186)</f>
        <v/>
      </c>
      <c r="C1071" s="284" t="str">
        <f>IF('Data invoice'!L1186=0,"",'Data invoice'!M1186)</f>
        <v/>
      </c>
      <c r="D1071" s="284" t="str">
        <f>IF('Data invoice'!M1186=0,"",'Data invoice'!N1186)</f>
        <v/>
      </c>
      <c r="E1071" s="284" t="str">
        <f>IF('Data invoice'!N1186=0,"",'Data invoice'!O1186)</f>
        <v/>
      </c>
      <c r="F1071" s="284" t="str">
        <f>IF('Data invoice'!O1186=0,"",'Data invoice'!P1186)</f>
        <v/>
      </c>
      <c r="G1071" s="284" t="str">
        <f>IF('Data invoice'!P1186=0,"",'Data invoice'!Q1186)</f>
        <v/>
      </c>
      <c r="H1071" s="284" t="str">
        <f>IF('Data invoice'!Q1186=0,"",'Data invoice'!R1186)</f>
        <v/>
      </c>
      <c r="I1071" s="320" t="str">
        <f>IF('Data invoice'!R1186=0,"",'Data invoice'!S1186)</f>
        <v/>
      </c>
      <c r="J1071" s="367" t="str">
        <f>IF('Data invoice'!S1186=0,"",'Data invoice'!T1186)</f>
        <v/>
      </c>
    </row>
    <row r="1072" spans="1:10" ht="15" customHeight="1">
      <c r="A1072" s="284" t="str">
        <f>IF('Data invoice'!J1187=0,"",'Data invoice'!K1187)</f>
        <v/>
      </c>
      <c r="B1072" s="284" t="str">
        <f>IF('Data invoice'!K1187=0,"",'Data invoice'!L1187)</f>
        <v/>
      </c>
      <c r="C1072" s="284" t="str">
        <f>IF('Data invoice'!L1187=0,"",'Data invoice'!M1187)</f>
        <v/>
      </c>
      <c r="D1072" s="284" t="str">
        <f>IF('Data invoice'!M1187=0,"",'Data invoice'!N1187)</f>
        <v/>
      </c>
      <c r="E1072" s="284" t="str">
        <f>IF('Data invoice'!N1187=0,"",'Data invoice'!O1187)</f>
        <v/>
      </c>
      <c r="F1072" s="284" t="str">
        <f>IF('Data invoice'!O1187=0,"",'Data invoice'!P1187)</f>
        <v/>
      </c>
      <c r="G1072" s="284" t="str">
        <f>IF('Data invoice'!P1187=0,"",'Data invoice'!Q1187)</f>
        <v/>
      </c>
      <c r="H1072" s="284" t="str">
        <f>IF('Data invoice'!Q1187=0,"",'Data invoice'!R1187)</f>
        <v/>
      </c>
      <c r="I1072" s="320" t="str">
        <f>IF('Data invoice'!R1187=0,"",'Data invoice'!S1187)</f>
        <v/>
      </c>
      <c r="J1072" s="367" t="str">
        <f>IF('Data invoice'!S1187=0,"",'Data invoice'!T1187)</f>
        <v/>
      </c>
    </row>
    <row r="1073" spans="1:10" ht="15" customHeight="1">
      <c r="A1073" s="284" t="str">
        <f>IF('Data invoice'!J1188=0,"",'Data invoice'!K1188)</f>
        <v/>
      </c>
      <c r="B1073" s="284" t="str">
        <f>IF('Data invoice'!K1188=0,"",'Data invoice'!L1188)</f>
        <v/>
      </c>
      <c r="C1073" s="284" t="str">
        <f>IF('Data invoice'!L1188=0,"",'Data invoice'!M1188)</f>
        <v/>
      </c>
      <c r="D1073" s="284" t="str">
        <f>IF('Data invoice'!M1188=0,"",'Data invoice'!N1188)</f>
        <v/>
      </c>
      <c r="E1073" s="284" t="str">
        <f>IF('Data invoice'!N1188=0,"",'Data invoice'!O1188)</f>
        <v/>
      </c>
      <c r="F1073" s="284" t="str">
        <f>IF('Data invoice'!O1188=0,"",'Data invoice'!P1188)</f>
        <v/>
      </c>
      <c r="G1073" s="284" t="str">
        <f>IF('Data invoice'!P1188=0,"",'Data invoice'!Q1188)</f>
        <v/>
      </c>
      <c r="H1073" s="284" t="str">
        <f>IF('Data invoice'!Q1188=0,"",'Data invoice'!R1188)</f>
        <v/>
      </c>
      <c r="I1073" s="320" t="str">
        <f>IF('Data invoice'!R1188=0,"",'Data invoice'!S1188)</f>
        <v/>
      </c>
      <c r="J1073" s="367" t="str">
        <f>IF('Data invoice'!S1188=0,"",'Data invoice'!T1188)</f>
        <v/>
      </c>
    </row>
    <row r="1074" spans="1:10" ht="15" customHeight="1">
      <c r="A1074" s="284" t="str">
        <f>IF('Data invoice'!J1189=0,"",'Data invoice'!K1189)</f>
        <v/>
      </c>
      <c r="B1074" s="284" t="str">
        <f>IF('Data invoice'!K1189=0,"",'Data invoice'!L1189)</f>
        <v/>
      </c>
      <c r="C1074" s="284" t="str">
        <f>IF('Data invoice'!L1189=0,"",'Data invoice'!M1189)</f>
        <v/>
      </c>
      <c r="D1074" s="284" t="str">
        <f>IF('Data invoice'!M1189=0,"",'Data invoice'!N1189)</f>
        <v/>
      </c>
      <c r="E1074" s="284" t="str">
        <f>IF('Data invoice'!N1189=0,"",'Data invoice'!O1189)</f>
        <v/>
      </c>
      <c r="F1074" s="284" t="str">
        <f>IF('Data invoice'!O1189=0,"",'Data invoice'!P1189)</f>
        <v/>
      </c>
      <c r="G1074" s="284" t="str">
        <f>IF('Data invoice'!P1189=0,"",'Data invoice'!Q1189)</f>
        <v/>
      </c>
      <c r="H1074" s="284" t="str">
        <f>IF('Data invoice'!Q1189=0,"",'Data invoice'!R1189)</f>
        <v/>
      </c>
      <c r="I1074" s="320" t="str">
        <f>IF('Data invoice'!R1189=0,"",'Data invoice'!S1189)</f>
        <v/>
      </c>
      <c r="J1074" s="367" t="str">
        <f>IF('Data invoice'!S1189=0,"",'Data invoice'!T1189)</f>
        <v/>
      </c>
    </row>
    <row r="1075" spans="1:10" ht="15" customHeight="1">
      <c r="A1075" s="284" t="str">
        <f>IF('Data invoice'!J1190=0,"",'Data invoice'!K1190)</f>
        <v/>
      </c>
      <c r="B1075" s="284" t="str">
        <f>IF('Data invoice'!K1190=0,"",'Data invoice'!L1190)</f>
        <v/>
      </c>
      <c r="C1075" s="284" t="str">
        <f>IF('Data invoice'!L1190=0,"",'Data invoice'!M1190)</f>
        <v/>
      </c>
      <c r="D1075" s="284" t="str">
        <f>IF('Data invoice'!M1190=0,"",'Data invoice'!N1190)</f>
        <v/>
      </c>
      <c r="E1075" s="284" t="str">
        <f>IF('Data invoice'!N1190=0,"",'Data invoice'!O1190)</f>
        <v/>
      </c>
      <c r="F1075" s="284" t="str">
        <f>IF('Data invoice'!O1190=0,"",'Data invoice'!P1190)</f>
        <v/>
      </c>
      <c r="G1075" s="284" t="str">
        <f>IF('Data invoice'!P1190=0,"",'Data invoice'!Q1190)</f>
        <v/>
      </c>
      <c r="H1075" s="284" t="str">
        <f>IF('Data invoice'!Q1190=0,"",'Data invoice'!R1190)</f>
        <v/>
      </c>
      <c r="I1075" s="320" t="str">
        <f>IF('Data invoice'!R1190=0,"",'Data invoice'!S1190)</f>
        <v/>
      </c>
      <c r="J1075" s="367" t="str">
        <f>IF('Data invoice'!S1190=0,"",'Data invoice'!T1190)</f>
        <v/>
      </c>
    </row>
    <row r="1076" spans="1:10" ht="15" customHeight="1">
      <c r="A1076" s="284" t="str">
        <f>IF('Data invoice'!J1191=0,"",'Data invoice'!K1191)</f>
        <v/>
      </c>
      <c r="B1076" s="284" t="str">
        <f>IF('Data invoice'!K1191=0,"",'Data invoice'!L1191)</f>
        <v/>
      </c>
      <c r="C1076" s="284" t="str">
        <f>IF('Data invoice'!L1191=0,"",'Data invoice'!M1191)</f>
        <v/>
      </c>
      <c r="D1076" s="284" t="str">
        <f>IF('Data invoice'!M1191=0,"",'Data invoice'!N1191)</f>
        <v/>
      </c>
      <c r="E1076" s="284" t="str">
        <f>IF('Data invoice'!N1191=0,"",'Data invoice'!O1191)</f>
        <v/>
      </c>
      <c r="F1076" s="284" t="str">
        <f>IF('Data invoice'!O1191=0,"",'Data invoice'!P1191)</f>
        <v/>
      </c>
      <c r="G1076" s="284" t="str">
        <f>IF('Data invoice'!P1191=0,"",'Data invoice'!Q1191)</f>
        <v/>
      </c>
      <c r="H1076" s="284" t="str">
        <f>IF('Data invoice'!Q1191=0,"",'Data invoice'!R1191)</f>
        <v/>
      </c>
      <c r="I1076" s="320" t="str">
        <f>IF('Data invoice'!R1191=0,"",'Data invoice'!S1191)</f>
        <v/>
      </c>
      <c r="J1076" s="367" t="str">
        <f>IF('Data invoice'!S1191=0,"",'Data invoice'!T1191)</f>
        <v/>
      </c>
    </row>
    <row r="1077" spans="1:10" ht="15" customHeight="1">
      <c r="A1077" s="284" t="str">
        <f>IF('Data invoice'!J1192=0,"",'Data invoice'!K1192)</f>
        <v/>
      </c>
      <c r="B1077" s="284" t="str">
        <f>IF('Data invoice'!K1192=0,"",'Data invoice'!L1192)</f>
        <v/>
      </c>
      <c r="C1077" s="284" t="str">
        <f>IF('Data invoice'!L1192=0,"",'Data invoice'!M1192)</f>
        <v/>
      </c>
      <c r="D1077" s="284" t="str">
        <f>IF('Data invoice'!M1192=0,"",'Data invoice'!N1192)</f>
        <v/>
      </c>
      <c r="E1077" s="284" t="str">
        <f>IF('Data invoice'!N1192=0,"",'Data invoice'!O1192)</f>
        <v/>
      </c>
      <c r="F1077" s="284" t="str">
        <f>IF('Data invoice'!O1192=0,"",'Data invoice'!P1192)</f>
        <v/>
      </c>
      <c r="G1077" s="284" t="str">
        <f>IF('Data invoice'!P1192=0,"",'Data invoice'!Q1192)</f>
        <v/>
      </c>
      <c r="H1077" s="284" t="str">
        <f>IF('Data invoice'!Q1192=0,"",'Data invoice'!R1192)</f>
        <v/>
      </c>
      <c r="I1077" s="320" t="str">
        <f>IF('Data invoice'!R1192=0,"",'Data invoice'!S1192)</f>
        <v/>
      </c>
      <c r="J1077" s="367" t="str">
        <f>IF('Data invoice'!S1192=0,"",'Data invoice'!T1192)</f>
        <v/>
      </c>
    </row>
    <row r="1078" spans="1:10" ht="15" customHeight="1">
      <c r="A1078" s="284" t="str">
        <f>IF('Data invoice'!J1193=0,"",'Data invoice'!K1193)</f>
        <v/>
      </c>
      <c r="B1078" s="284" t="str">
        <f>IF('Data invoice'!K1193=0,"",'Data invoice'!L1193)</f>
        <v/>
      </c>
      <c r="C1078" s="284" t="str">
        <f>IF('Data invoice'!L1193=0,"",'Data invoice'!M1193)</f>
        <v/>
      </c>
      <c r="D1078" s="284" t="str">
        <f>IF('Data invoice'!M1193=0,"",'Data invoice'!N1193)</f>
        <v/>
      </c>
      <c r="E1078" s="284" t="str">
        <f>IF('Data invoice'!N1193=0,"",'Data invoice'!O1193)</f>
        <v/>
      </c>
      <c r="F1078" s="284" t="str">
        <f>IF('Data invoice'!O1193=0,"",'Data invoice'!P1193)</f>
        <v/>
      </c>
      <c r="G1078" s="284" t="str">
        <f>IF('Data invoice'!P1193=0,"",'Data invoice'!Q1193)</f>
        <v/>
      </c>
      <c r="H1078" s="284" t="str">
        <f>IF('Data invoice'!Q1193=0,"",'Data invoice'!R1193)</f>
        <v/>
      </c>
      <c r="I1078" s="320" t="str">
        <f>IF('Data invoice'!R1193=0,"",'Data invoice'!S1193)</f>
        <v/>
      </c>
      <c r="J1078" s="367" t="str">
        <f>IF('Data invoice'!S1193=0,"",'Data invoice'!T1193)</f>
        <v/>
      </c>
    </row>
    <row r="1079" spans="1:10" ht="15" customHeight="1">
      <c r="A1079" s="284" t="str">
        <f>IF('Data invoice'!J1194=0,"",'Data invoice'!K1194)</f>
        <v/>
      </c>
      <c r="B1079" s="284" t="str">
        <f>IF('Data invoice'!K1194=0,"",'Data invoice'!L1194)</f>
        <v/>
      </c>
      <c r="C1079" s="284" t="str">
        <f>IF('Data invoice'!L1194=0,"",'Data invoice'!M1194)</f>
        <v/>
      </c>
      <c r="D1079" s="284" t="str">
        <f>IF('Data invoice'!M1194=0,"",'Data invoice'!N1194)</f>
        <v/>
      </c>
      <c r="E1079" s="284" t="str">
        <f>IF('Data invoice'!N1194=0,"",'Data invoice'!O1194)</f>
        <v/>
      </c>
      <c r="F1079" s="284" t="str">
        <f>IF('Data invoice'!O1194=0,"",'Data invoice'!P1194)</f>
        <v/>
      </c>
      <c r="G1079" s="284" t="str">
        <f>IF('Data invoice'!P1194=0,"",'Data invoice'!Q1194)</f>
        <v/>
      </c>
      <c r="H1079" s="284" t="str">
        <f>IF('Data invoice'!Q1194=0,"",'Data invoice'!R1194)</f>
        <v/>
      </c>
      <c r="I1079" s="320" t="str">
        <f>IF('Data invoice'!R1194=0,"",'Data invoice'!S1194)</f>
        <v/>
      </c>
      <c r="J1079" s="367" t="str">
        <f>IF('Data invoice'!S1194=0,"",'Data invoice'!T1194)</f>
        <v/>
      </c>
    </row>
    <row r="1080" spans="1:10" ht="15" customHeight="1">
      <c r="A1080" s="284" t="str">
        <f>IF('Data invoice'!J1195=0,"",'Data invoice'!K1195)</f>
        <v/>
      </c>
      <c r="B1080" s="284" t="str">
        <f>IF('Data invoice'!K1195=0,"",'Data invoice'!L1195)</f>
        <v/>
      </c>
      <c r="C1080" s="284" t="str">
        <f>IF('Data invoice'!L1195=0,"",'Data invoice'!M1195)</f>
        <v/>
      </c>
      <c r="D1080" s="284" t="str">
        <f>IF('Data invoice'!M1195=0,"",'Data invoice'!N1195)</f>
        <v/>
      </c>
      <c r="E1080" s="284" t="str">
        <f>IF('Data invoice'!N1195=0,"",'Data invoice'!O1195)</f>
        <v/>
      </c>
      <c r="F1080" s="284" t="str">
        <f>IF('Data invoice'!O1195=0,"",'Data invoice'!P1195)</f>
        <v/>
      </c>
      <c r="G1080" s="284" t="str">
        <f>IF('Data invoice'!P1195=0,"",'Data invoice'!Q1195)</f>
        <v/>
      </c>
      <c r="H1080" s="284" t="str">
        <f>IF('Data invoice'!Q1195=0,"",'Data invoice'!R1195)</f>
        <v/>
      </c>
      <c r="I1080" s="320" t="str">
        <f>IF('Data invoice'!R1195=0,"",'Data invoice'!S1195)</f>
        <v/>
      </c>
      <c r="J1080" s="367" t="str">
        <f>IF('Data invoice'!S1195=0,"",'Data invoice'!T1195)</f>
        <v/>
      </c>
    </row>
    <row r="1081" spans="1:10" ht="15" customHeight="1">
      <c r="A1081" s="284" t="str">
        <f>IF('Data invoice'!J1196=0,"",'Data invoice'!K1196)</f>
        <v/>
      </c>
      <c r="B1081" s="284" t="str">
        <f>IF('Data invoice'!K1196=0,"",'Data invoice'!L1196)</f>
        <v/>
      </c>
      <c r="C1081" s="284" t="str">
        <f>IF('Data invoice'!L1196=0,"",'Data invoice'!M1196)</f>
        <v/>
      </c>
      <c r="D1081" s="284" t="str">
        <f>IF('Data invoice'!M1196=0,"",'Data invoice'!N1196)</f>
        <v/>
      </c>
      <c r="E1081" s="284" t="str">
        <f>IF('Data invoice'!N1196=0,"",'Data invoice'!O1196)</f>
        <v/>
      </c>
      <c r="F1081" s="284" t="str">
        <f>IF('Data invoice'!O1196=0,"",'Data invoice'!P1196)</f>
        <v/>
      </c>
      <c r="G1081" s="284" t="str">
        <f>IF('Data invoice'!P1196=0,"",'Data invoice'!Q1196)</f>
        <v/>
      </c>
      <c r="H1081" s="284" t="str">
        <f>IF('Data invoice'!Q1196=0,"",'Data invoice'!R1196)</f>
        <v/>
      </c>
      <c r="I1081" s="320" t="str">
        <f>IF('Data invoice'!R1196=0,"",'Data invoice'!S1196)</f>
        <v/>
      </c>
      <c r="J1081" s="367" t="str">
        <f>IF('Data invoice'!S1196=0,"",'Data invoice'!T1196)</f>
        <v/>
      </c>
    </row>
    <row r="1082" spans="1:10" ht="15" customHeight="1">
      <c r="A1082" s="284" t="str">
        <f>IF('Data invoice'!J1197=0,"",'Data invoice'!K1197)</f>
        <v/>
      </c>
      <c r="B1082" s="284" t="str">
        <f>IF('Data invoice'!K1197=0,"",'Data invoice'!L1197)</f>
        <v/>
      </c>
      <c r="C1082" s="284" t="str">
        <f>IF('Data invoice'!L1197=0,"",'Data invoice'!M1197)</f>
        <v/>
      </c>
      <c r="D1082" s="284" t="str">
        <f>IF('Data invoice'!M1197=0,"",'Data invoice'!N1197)</f>
        <v/>
      </c>
      <c r="E1082" s="284" t="str">
        <f>IF('Data invoice'!N1197=0,"",'Data invoice'!O1197)</f>
        <v/>
      </c>
      <c r="F1082" s="284" t="str">
        <f>IF('Data invoice'!O1197=0,"",'Data invoice'!P1197)</f>
        <v/>
      </c>
      <c r="G1082" s="284" t="str">
        <f>IF('Data invoice'!P1197=0,"",'Data invoice'!Q1197)</f>
        <v/>
      </c>
      <c r="H1082" s="284" t="str">
        <f>IF('Data invoice'!Q1197=0,"",'Data invoice'!R1197)</f>
        <v/>
      </c>
      <c r="I1082" s="320" t="str">
        <f>IF('Data invoice'!R1197=0,"",'Data invoice'!S1197)</f>
        <v/>
      </c>
      <c r="J1082" s="367" t="str">
        <f>IF('Data invoice'!S1197=0,"",'Data invoice'!T1197)</f>
        <v/>
      </c>
    </row>
    <row r="1083" spans="1:10" ht="15" customHeight="1">
      <c r="A1083" s="284" t="str">
        <f>IF('Data invoice'!J1198=0,"",'Data invoice'!K1198)</f>
        <v/>
      </c>
      <c r="B1083" s="284" t="str">
        <f>IF('Data invoice'!K1198=0,"",'Data invoice'!L1198)</f>
        <v/>
      </c>
      <c r="C1083" s="284" t="str">
        <f>IF('Data invoice'!L1198=0,"",'Data invoice'!M1198)</f>
        <v/>
      </c>
      <c r="D1083" s="284" t="str">
        <f>IF('Data invoice'!M1198=0,"",'Data invoice'!N1198)</f>
        <v/>
      </c>
      <c r="E1083" s="284" t="str">
        <f>IF('Data invoice'!N1198=0,"",'Data invoice'!O1198)</f>
        <v/>
      </c>
      <c r="F1083" s="284" t="str">
        <f>IF('Data invoice'!O1198=0,"",'Data invoice'!P1198)</f>
        <v/>
      </c>
      <c r="G1083" s="284" t="str">
        <f>IF('Data invoice'!P1198=0,"",'Data invoice'!Q1198)</f>
        <v/>
      </c>
      <c r="H1083" s="284" t="str">
        <f>IF('Data invoice'!Q1198=0,"",'Data invoice'!R1198)</f>
        <v/>
      </c>
      <c r="I1083" s="320" t="str">
        <f>IF('Data invoice'!R1198=0,"",'Data invoice'!S1198)</f>
        <v/>
      </c>
      <c r="J1083" s="367" t="str">
        <f>IF('Data invoice'!S1198=0,"",'Data invoice'!T1198)</f>
        <v/>
      </c>
    </row>
    <row r="1084" spans="1:10" ht="15" customHeight="1">
      <c r="A1084" s="284" t="str">
        <f>IF('Data invoice'!J1199=0,"",'Data invoice'!K1199)</f>
        <v/>
      </c>
      <c r="B1084" s="284" t="str">
        <f>IF('Data invoice'!K1199=0,"",'Data invoice'!L1199)</f>
        <v/>
      </c>
      <c r="C1084" s="284" t="str">
        <f>IF('Data invoice'!L1199=0,"",'Data invoice'!M1199)</f>
        <v/>
      </c>
      <c r="D1084" s="284" t="str">
        <f>IF('Data invoice'!M1199=0,"",'Data invoice'!N1199)</f>
        <v/>
      </c>
      <c r="E1084" s="284" t="str">
        <f>IF('Data invoice'!N1199=0,"",'Data invoice'!O1199)</f>
        <v/>
      </c>
      <c r="F1084" s="284" t="str">
        <f>IF('Data invoice'!O1199=0,"",'Data invoice'!P1199)</f>
        <v/>
      </c>
      <c r="G1084" s="284" t="str">
        <f>IF('Data invoice'!P1199=0,"",'Data invoice'!Q1199)</f>
        <v/>
      </c>
      <c r="H1084" s="284" t="str">
        <f>IF('Data invoice'!Q1199=0,"",'Data invoice'!R1199)</f>
        <v/>
      </c>
      <c r="I1084" s="320" t="str">
        <f>IF('Data invoice'!R1199=0,"",'Data invoice'!S1199)</f>
        <v/>
      </c>
      <c r="J1084" s="367" t="str">
        <f>IF('Data invoice'!S1199=0,"",'Data invoice'!T1199)</f>
        <v/>
      </c>
    </row>
    <row r="1085" spans="1:10" ht="15" customHeight="1">
      <c r="A1085" s="284" t="str">
        <f>IF('Data invoice'!J1200=0,"",'Data invoice'!K1200)</f>
        <v/>
      </c>
      <c r="B1085" s="284" t="str">
        <f>IF('Data invoice'!K1200=0,"",'Data invoice'!L1200)</f>
        <v/>
      </c>
      <c r="C1085" s="284" t="str">
        <f>IF('Data invoice'!L1200=0,"",'Data invoice'!M1200)</f>
        <v/>
      </c>
      <c r="D1085" s="284" t="str">
        <f>IF('Data invoice'!M1200=0,"",'Data invoice'!N1200)</f>
        <v/>
      </c>
      <c r="E1085" s="284" t="str">
        <f>IF('Data invoice'!N1200=0,"",'Data invoice'!O1200)</f>
        <v/>
      </c>
      <c r="F1085" s="284" t="str">
        <f>IF('Data invoice'!O1200=0,"",'Data invoice'!P1200)</f>
        <v/>
      </c>
      <c r="G1085" s="284" t="str">
        <f>IF('Data invoice'!P1200=0,"",'Data invoice'!Q1200)</f>
        <v/>
      </c>
      <c r="H1085" s="284" t="str">
        <f>IF('Data invoice'!Q1200=0,"",'Data invoice'!R1200)</f>
        <v/>
      </c>
      <c r="I1085" s="320" t="str">
        <f>IF('Data invoice'!R1200=0,"",'Data invoice'!S1200)</f>
        <v/>
      </c>
      <c r="J1085" s="367" t="str">
        <f>IF('Data invoice'!S1200=0,"",'Data invoice'!T1200)</f>
        <v/>
      </c>
    </row>
    <row r="1086" spans="1:10" ht="15" customHeight="1">
      <c r="A1086" s="284" t="str">
        <f>IF('Data invoice'!J1201=0,"",'Data invoice'!K1201)</f>
        <v/>
      </c>
      <c r="B1086" s="284" t="str">
        <f>IF('Data invoice'!K1201=0,"",'Data invoice'!L1201)</f>
        <v/>
      </c>
      <c r="C1086" s="284" t="str">
        <f>IF('Data invoice'!L1201=0,"",'Data invoice'!M1201)</f>
        <v/>
      </c>
      <c r="D1086" s="284" t="str">
        <f>IF('Data invoice'!M1201=0,"",'Data invoice'!N1201)</f>
        <v/>
      </c>
      <c r="E1086" s="284" t="str">
        <f>IF('Data invoice'!N1201=0,"",'Data invoice'!O1201)</f>
        <v/>
      </c>
      <c r="F1086" s="284" t="str">
        <f>IF('Data invoice'!O1201=0,"",'Data invoice'!P1201)</f>
        <v/>
      </c>
      <c r="G1086" s="284" t="str">
        <f>IF('Data invoice'!P1201=0,"",'Data invoice'!Q1201)</f>
        <v/>
      </c>
      <c r="H1086" s="284" t="str">
        <f>IF('Data invoice'!Q1201=0,"",'Data invoice'!R1201)</f>
        <v/>
      </c>
      <c r="I1086" s="320" t="str">
        <f>IF('Data invoice'!R1201=0,"",'Data invoice'!S1201)</f>
        <v/>
      </c>
      <c r="J1086" s="367" t="str">
        <f>IF('Data invoice'!S1201=0,"",'Data invoice'!T1201)</f>
        <v/>
      </c>
    </row>
    <row r="1087" spans="1:10" ht="15" customHeight="1">
      <c r="A1087" s="284" t="str">
        <f>IF('Data invoice'!J1202=0,"",'Data invoice'!K1202)</f>
        <v/>
      </c>
      <c r="B1087" s="284" t="str">
        <f>IF('Data invoice'!K1202=0,"",'Data invoice'!L1202)</f>
        <v/>
      </c>
      <c r="C1087" s="284" t="str">
        <f>IF('Data invoice'!L1202=0,"",'Data invoice'!M1202)</f>
        <v/>
      </c>
      <c r="D1087" s="284" t="str">
        <f>IF('Data invoice'!M1202=0,"",'Data invoice'!N1202)</f>
        <v/>
      </c>
      <c r="E1087" s="284" t="str">
        <f>IF('Data invoice'!N1202=0,"",'Data invoice'!O1202)</f>
        <v/>
      </c>
      <c r="F1087" s="284" t="str">
        <f>IF('Data invoice'!O1202=0,"",'Data invoice'!P1202)</f>
        <v/>
      </c>
      <c r="G1087" s="284" t="str">
        <f>IF('Data invoice'!P1202=0,"",'Data invoice'!Q1202)</f>
        <v/>
      </c>
      <c r="H1087" s="284" t="str">
        <f>IF('Data invoice'!Q1202=0,"",'Data invoice'!R1202)</f>
        <v/>
      </c>
      <c r="I1087" s="320" t="str">
        <f>IF('Data invoice'!R1202=0,"",'Data invoice'!S1202)</f>
        <v/>
      </c>
      <c r="J1087" s="367" t="str">
        <f>IF('Data invoice'!S1202=0,"",'Data invoice'!T1202)</f>
        <v/>
      </c>
    </row>
    <row r="1088" spans="1:10" ht="15" customHeight="1">
      <c r="A1088" s="284" t="str">
        <f>IF('Data invoice'!J1203=0,"",'Data invoice'!K1203)</f>
        <v/>
      </c>
      <c r="B1088" s="284" t="str">
        <f>IF('Data invoice'!K1203=0,"",'Data invoice'!L1203)</f>
        <v/>
      </c>
      <c r="C1088" s="284" t="str">
        <f>IF('Data invoice'!L1203=0,"",'Data invoice'!M1203)</f>
        <v/>
      </c>
      <c r="D1088" s="284" t="str">
        <f>IF('Data invoice'!M1203=0,"",'Data invoice'!N1203)</f>
        <v/>
      </c>
      <c r="E1088" s="284" t="str">
        <f>IF('Data invoice'!N1203=0,"",'Data invoice'!O1203)</f>
        <v/>
      </c>
      <c r="F1088" s="284" t="str">
        <f>IF('Data invoice'!O1203=0,"",'Data invoice'!P1203)</f>
        <v/>
      </c>
      <c r="G1088" s="284" t="str">
        <f>IF('Data invoice'!P1203=0,"",'Data invoice'!Q1203)</f>
        <v/>
      </c>
      <c r="H1088" s="284" t="str">
        <f>IF('Data invoice'!Q1203=0,"",'Data invoice'!R1203)</f>
        <v/>
      </c>
      <c r="I1088" s="320" t="str">
        <f>IF('Data invoice'!R1203=0,"",'Data invoice'!S1203)</f>
        <v/>
      </c>
      <c r="J1088" s="367" t="str">
        <f>IF('Data invoice'!S1203=0,"",'Data invoice'!T1203)</f>
        <v/>
      </c>
    </row>
    <row r="1089" spans="1:10" ht="15" customHeight="1">
      <c r="A1089" s="284" t="str">
        <f>IF('Data invoice'!J1204=0,"",'Data invoice'!K1204)</f>
        <v/>
      </c>
      <c r="B1089" s="284" t="str">
        <f>IF('Data invoice'!K1204=0,"",'Data invoice'!L1204)</f>
        <v/>
      </c>
      <c r="C1089" s="284" t="str">
        <f>IF('Data invoice'!L1204=0,"",'Data invoice'!M1204)</f>
        <v/>
      </c>
      <c r="D1089" s="284" t="str">
        <f>IF('Data invoice'!M1204=0,"",'Data invoice'!N1204)</f>
        <v/>
      </c>
      <c r="E1089" s="284" t="str">
        <f>IF('Data invoice'!N1204=0,"",'Data invoice'!O1204)</f>
        <v/>
      </c>
      <c r="F1089" s="284" t="str">
        <f>IF('Data invoice'!O1204=0,"",'Data invoice'!P1204)</f>
        <v/>
      </c>
      <c r="G1089" s="284" t="str">
        <f>IF('Data invoice'!P1204=0,"",'Data invoice'!Q1204)</f>
        <v/>
      </c>
      <c r="H1089" s="284" t="str">
        <f>IF('Data invoice'!Q1204=0,"",'Data invoice'!R1204)</f>
        <v/>
      </c>
      <c r="I1089" s="320" t="str">
        <f>IF('Data invoice'!R1204=0,"",'Data invoice'!S1204)</f>
        <v/>
      </c>
      <c r="J1089" s="367" t="str">
        <f>IF('Data invoice'!S1204=0,"",'Data invoice'!T1204)</f>
        <v/>
      </c>
    </row>
    <row r="1090" spans="1:10" ht="15" customHeight="1">
      <c r="A1090" s="284" t="str">
        <f>IF('Data invoice'!J1205=0,"",'Data invoice'!K1205)</f>
        <v/>
      </c>
      <c r="B1090" s="284" t="str">
        <f>IF('Data invoice'!K1205=0,"",'Data invoice'!L1205)</f>
        <v/>
      </c>
      <c r="C1090" s="284" t="str">
        <f>IF('Data invoice'!L1205=0,"",'Data invoice'!M1205)</f>
        <v/>
      </c>
      <c r="D1090" s="284" t="str">
        <f>IF('Data invoice'!M1205=0,"",'Data invoice'!N1205)</f>
        <v/>
      </c>
      <c r="E1090" s="284" t="str">
        <f>IF('Data invoice'!N1205=0,"",'Data invoice'!O1205)</f>
        <v/>
      </c>
      <c r="F1090" s="284" t="str">
        <f>IF('Data invoice'!O1205=0,"",'Data invoice'!P1205)</f>
        <v/>
      </c>
      <c r="G1090" s="284" t="str">
        <f>IF('Data invoice'!P1205=0,"",'Data invoice'!Q1205)</f>
        <v/>
      </c>
      <c r="H1090" s="284" t="str">
        <f>IF('Data invoice'!Q1205=0,"",'Data invoice'!R1205)</f>
        <v/>
      </c>
      <c r="I1090" s="320" t="str">
        <f>IF('Data invoice'!R1205=0,"",'Data invoice'!S1205)</f>
        <v/>
      </c>
      <c r="J1090" s="367" t="str">
        <f>IF('Data invoice'!S1205=0,"",'Data invoice'!T1205)</f>
        <v/>
      </c>
    </row>
    <row r="1091" spans="1:10" ht="15" customHeight="1">
      <c r="A1091" s="284" t="str">
        <f>IF('Data invoice'!J1206=0,"",'Data invoice'!K1206)</f>
        <v/>
      </c>
      <c r="B1091" s="284" t="str">
        <f>IF('Data invoice'!K1206=0,"",'Data invoice'!L1206)</f>
        <v/>
      </c>
      <c r="C1091" s="284" t="str">
        <f>IF('Data invoice'!L1206=0,"",'Data invoice'!M1206)</f>
        <v/>
      </c>
      <c r="D1091" s="284" t="str">
        <f>IF('Data invoice'!M1206=0,"",'Data invoice'!N1206)</f>
        <v/>
      </c>
      <c r="E1091" s="284" t="str">
        <f>IF('Data invoice'!N1206=0,"",'Data invoice'!O1206)</f>
        <v/>
      </c>
      <c r="F1091" s="284" t="str">
        <f>IF('Data invoice'!O1206=0,"",'Data invoice'!P1206)</f>
        <v/>
      </c>
      <c r="G1091" s="284" t="str">
        <f>IF('Data invoice'!P1206=0,"",'Data invoice'!Q1206)</f>
        <v/>
      </c>
      <c r="H1091" s="284" t="str">
        <f>IF('Data invoice'!Q1206=0,"",'Data invoice'!R1206)</f>
        <v/>
      </c>
      <c r="I1091" s="320" t="str">
        <f>IF('Data invoice'!R1206=0,"",'Data invoice'!S1206)</f>
        <v/>
      </c>
      <c r="J1091" s="367" t="str">
        <f>IF('Data invoice'!S1206=0,"",'Data invoice'!T1206)</f>
        <v/>
      </c>
    </row>
    <row r="1092" spans="1:10" ht="15" customHeight="1">
      <c r="A1092" s="284" t="str">
        <f>IF('Data invoice'!J1207=0,"",'Data invoice'!K1207)</f>
        <v/>
      </c>
      <c r="B1092" s="284" t="str">
        <f>IF('Data invoice'!K1207=0,"",'Data invoice'!L1207)</f>
        <v/>
      </c>
      <c r="C1092" s="284" t="str">
        <f>IF('Data invoice'!L1207=0,"",'Data invoice'!M1207)</f>
        <v/>
      </c>
      <c r="D1092" s="284" t="str">
        <f>IF('Data invoice'!M1207=0,"",'Data invoice'!N1207)</f>
        <v/>
      </c>
      <c r="E1092" s="284" t="str">
        <f>IF('Data invoice'!N1207=0,"",'Data invoice'!O1207)</f>
        <v/>
      </c>
      <c r="F1092" s="284" t="str">
        <f>IF('Data invoice'!O1207=0,"",'Data invoice'!P1207)</f>
        <v/>
      </c>
      <c r="G1092" s="284" t="str">
        <f>IF('Data invoice'!P1207=0,"",'Data invoice'!Q1207)</f>
        <v/>
      </c>
      <c r="H1092" s="284" t="str">
        <f>IF('Data invoice'!Q1207=0,"",'Data invoice'!R1207)</f>
        <v/>
      </c>
      <c r="I1092" s="320" t="str">
        <f>IF('Data invoice'!R1207=0,"",'Data invoice'!S1207)</f>
        <v/>
      </c>
      <c r="J1092" s="367" t="str">
        <f>IF('Data invoice'!S1207=0,"",'Data invoice'!T1207)</f>
        <v/>
      </c>
    </row>
    <row r="1093" spans="1:10" ht="15" customHeight="1">
      <c r="A1093" s="284" t="str">
        <f>IF('Data invoice'!J1208=0,"",'Data invoice'!K1208)</f>
        <v/>
      </c>
      <c r="B1093" s="284" t="str">
        <f>IF('Data invoice'!K1208=0,"",'Data invoice'!L1208)</f>
        <v/>
      </c>
      <c r="C1093" s="284" t="str">
        <f>IF('Data invoice'!L1208=0,"",'Data invoice'!M1208)</f>
        <v/>
      </c>
      <c r="D1093" s="284" t="str">
        <f>IF('Data invoice'!M1208=0,"",'Data invoice'!N1208)</f>
        <v/>
      </c>
      <c r="E1093" s="284" t="str">
        <f>IF('Data invoice'!N1208=0,"",'Data invoice'!O1208)</f>
        <v/>
      </c>
      <c r="F1093" s="284" t="str">
        <f>IF('Data invoice'!O1208=0,"",'Data invoice'!P1208)</f>
        <v/>
      </c>
      <c r="G1093" s="284" t="str">
        <f>IF('Data invoice'!P1208=0,"",'Data invoice'!Q1208)</f>
        <v/>
      </c>
      <c r="H1093" s="284" t="str">
        <f>IF('Data invoice'!Q1208=0,"",'Data invoice'!R1208)</f>
        <v/>
      </c>
      <c r="I1093" s="320" t="str">
        <f>IF('Data invoice'!R1208=0,"",'Data invoice'!S1208)</f>
        <v/>
      </c>
      <c r="J1093" s="367" t="str">
        <f>IF('Data invoice'!S1208=0,"",'Data invoice'!T1208)</f>
        <v/>
      </c>
    </row>
    <row r="1094" spans="1:10" ht="15" customHeight="1">
      <c r="A1094" s="284" t="str">
        <f>IF('Data invoice'!J1209=0,"",'Data invoice'!K1209)</f>
        <v/>
      </c>
      <c r="B1094" s="284" t="str">
        <f>IF('Data invoice'!K1209=0,"",'Data invoice'!L1209)</f>
        <v/>
      </c>
      <c r="C1094" s="284" t="str">
        <f>IF('Data invoice'!L1209=0,"",'Data invoice'!M1209)</f>
        <v/>
      </c>
      <c r="D1094" s="284" t="str">
        <f>IF('Data invoice'!M1209=0,"",'Data invoice'!N1209)</f>
        <v/>
      </c>
      <c r="E1094" s="284" t="str">
        <f>IF('Data invoice'!N1209=0,"",'Data invoice'!O1209)</f>
        <v/>
      </c>
      <c r="F1094" s="284" t="str">
        <f>IF('Data invoice'!O1209=0,"",'Data invoice'!P1209)</f>
        <v/>
      </c>
      <c r="G1094" s="284" t="str">
        <f>IF('Data invoice'!P1209=0,"",'Data invoice'!Q1209)</f>
        <v/>
      </c>
      <c r="H1094" s="284" t="str">
        <f>IF('Data invoice'!Q1209=0,"",'Data invoice'!R1209)</f>
        <v/>
      </c>
      <c r="I1094" s="320" t="str">
        <f>IF('Data invoice'!R1209=0,"",'Data invoice'!S1209)</f>
        <v/>
      </c>
      <c r="J1094" s="367" t="str">
        <f>IF('Data invoice'!S1209=0,"",'Data invoice'!T1209)</f>
        <v/>
      </c>
    </row>
    <row r="1095" spans="1:10" ht="15" customHeight="1">
      <c r="A1095" s="284" t="str">
        <f>IF('Data invoice'!J1210=0,"",'Data invoice'!K1210)</f>
        <v/>
      </c>
      <c r="B1095" s="284" t="str">
        <f>IF('Data invoice'!K1210=0,"",'Data invoice'!L1210)</f>
        <v/>
      </c>
      <c r="C1095" s="284" t="str">
        <f>IF('Data invoice'!L1210=0,"",'Data invoice'!M1210)</f>
        <v/>
      </c>
      <c r="D1095" s="284" t="str">
        <f>IF('Data invoice'!M1210=0,"",'Data invoice'!N1210)</f>
        <v/>
      </c>
      <c r="E1095" s="284" t="str">
        <f>IF('Data invoice'!N1210=0,"",'Data invoice'!O1210)</f>
        <v/>
      </c>
      <c r="F1095" s="284" t="str">
        <f>IF('Data invoice'!O1210=0,"",'Data invoice'!P1210)</f>
        <v/>
      </c>
      <c r="G1095" s="284" t="str">
        <f>IF('Data invoice'!P1210=0,"",'Data invoice'!Q1210)</f>
        <v/>
      </c>
      <c r="H1095" s="284" t="str">
        <f>IF('Data invoice'!Q1210=0,"",'Data invoice'!R1210)</f>
        <v/>
      </c>
      <c r="I1095" s="320" t="str">
        <f>IF('Data invoice'!R1210=0,"",'Data invoice'!S1210)</f>
        <v/>
      </c>
      <c r="J1095" s="367" t="str">
        <f>IF('Data invoice'!S1210=0,"",'Data invoice'!T1210)</f>
        <v/>
      </c>
    </row>
    <row r="1096" spans="1:10" ht="15" customHeight="1">
      <c r="A1096" s="284" t="str">
        <f>IF('Data invoice'!J1211=0,"",'Data invoice'!K1211)</f>
        <v/>
      </c>
      <c r="B1096" s="284" t="str">
        <f>IF('Data invoice'!K1211=0,"",'Data invoice'!L1211)</f>
        <v/>
      </c>
      <c r="C1096" s="284" t="str">
        <f>IF('Data invoice'!L1211=0,"",'Data invoice'!M1211)</f>
        <v/>
      </c>
      <c r="D1096" s="284" t="str">
        <f>IF('Data invoice'!M1211=0,"",'Data invoice'!N1211)</f>
        <v/>
      </c>
      <c r="E1096" s="284" t="str">
        <f>IF('Data invoice'!N1211=0,"",'Data invoice'!O1211)</f>
        <v/>
      </c>
      <c r="F1096" s="284" t="str">
        <f>IF('Data invoice'!O1211=0,"",'Data invoice'!P1211)</f>
        <v/>
      </c>
      <c r="G1096" s="284" t="str">
        <f>IF('Data invoice'!P1211=0,"",'Data invoice'!Q1211)</f>
        <v/>
      </c>
      <c r="H1096" s="284" t="str">
        <f>IF('Data invoice'!Q1211=0,"",'Data invoice'!R1211)</f>
        <v/>
      </c>
      <c r="I1096" s="320" t="str">
        <f>IF('Data invoice'!R1211=0,"",'Data invoice'!S1211)</f>
        <v/>
      </c>
      <c r="J1096" s="367" t="str">
        <f>IF('Data invoice'!S1211=0,"",'Data invoice'!T1211)</f>
        <v/>
      </c>
    </row>
    <row r="1097" spans="1:10" ht="15" customHeight="1">
      <c r="A1097" s="284" t="str">
        <f>IF('Data invoice'!J1212=0,"",'Data invoice'!K1212)</f>
        <v/>
      </c>
      <c r="B1097" s="284" t="str">
        <f>IF('Data invoice'!K1212=0,"",'Data invoice'!L1212)</f>
        <v/>
      </c>
      <c r="C1097" s="284" t="str">
        <f>IF('Data invoice'!L1212=0,"",'Data invoice'!M1212)</f>
        <v/>
      </c>
      <c r="D1097" s="284" t="str">
        <f>IF('Data invoice'!M1212=0,"",'Data invoice'!N1212)</f>
        <v/>
      </c>
      <c r="E1097" s="284" t="str">
        <f>IF('Data invoice'!N1212=0,"",'Data invoice'!O1212)</f>
        <v/>
      </c>
      <c r="F1097" s="284" t="str">
        <f>IF('Data invoice'!O1212=0,"",'Data invoice'!P1212)</f>
        <v/>
      </c>
      <c r="G1097" s="284" t="str">
        <f>IF('Data invoice'!P1212=0,"",'Data invoice'!Q1212)</f>
        <v/>
      </c>
      <c r="H1097" s="284" t="str">
        <f>IF('Data invoice'!Q1212=0,"",'Data invoice'!R1212)</f>
        <v/>
      </c>
      <c r="I1097" s="320" t="str">
        <f>IF('Data invoice'!R1212=0,"",'Data invoice'!S1212)</f>
        <v/>
      </c>
      <c r="J1097" s="367" t="str">
        <f>IF('Data invoice'!S1212=0,"",'Data invoice'!T1212)</f>
        <v/>
      </c>
    </row>
    <row r="1098" spans="1:10" ht="15" customHeight="1">
      <c r="A1098" s="284" t="str">
        <f>IF('Data invoice'!J1213=0,"",'Data invoice'!K1213)</f>
        <v/>
      </c>
      <c r="B1098" s="284" t="str">
        <f>IF('Data invoice'!K1213=0,"",'Data invoice'!L1213)</f>
        <v/>
      </c>
      <c r="C1098" s="284" t="str">
        <f>IF('Data invoice'!L1213=0,"",'Data invoice'!M1213)</f>
        <v/>
      </c>
      <c r="D1098" s="284" t="str">
        <f>IF('Data invoice'!M1213=0,"",'Data invoice'!N1213)</f>
        <v/>
      </c>
      <c r="E1098" s="284" t="str">
        <f>IF('Data invoice'!N1213=0,"",'Data invoice'!O1213)</f>
        <v/>
      </c>
      <c r="F1098" s="284" t="str">
        <f>IF('Data invoice'!O1213=0,"",'Data invoice'!P1213)</f>
        <v/>
      </c>
      <c r="G1098" s="284" t="str">
        <f>IF('Data invoice'!P1213=0,"",'Data invoice'!Q1213)</f>
        <v/>
      </c>
      <c r="H1098" s="284" t="str">
        <f>IF('Data invoice'!Q1213=0,"",'Data invoice'!R1213)</f>
        <v/>
      </c>
      <c r="I1098" s="320" t="str">
        <f>IF('Data invoice'!R1213=0,"",'Data invoice'!S1213)</f>
        <v/>
      </c>
      <c r="J1098" s="367" t="str">
        <f>IF('Data invoice'!S1213=0,"",'Data invoice'!T1213)</f>
        <v/>
      </c>
    </row>
    <row r="1099" spans="1:10" ht="15" customHeight="1">
      <c r="A1099" s="284" t="str">
        <f>IF('Data invoice'!J1214=0,"",'Data invoice'!K1214)</f>
        <v/>
      </c>
      <c r="B1099" s="284" t="str">
        <f>IF('Data invoice'!K1214=0,"",'Data invoice'!L1214)</f>
        <v/>
      </c>
      <c r="C1099" s="284" t="str">
        <f>IF('Data invoice'!L1214=0,"",'Data invoice'!M1214)</f>
        <v/>
      </c>
      <c r="D1099" s="284" t="str">
        <f>IF('Data invoice'!M1214=0,"",'Data invoice'!N1214)</f>
        <v/>
      </c>
      <c r="E1099" s="284" t="str">
        <f>IF('Data invoice'!N1214=0,"",'Data invoice'!O1214)</f>
        <v/>
      </c>
      <c r="F1099" s="284" t="str">
        <f>IF('Data invoice'!O1214=0,"",'Data invoice'!P1214)</f>
        <v/>
      </c>
      <c r="G1099" s="284" t="str">
        <f>IF('Data invoice'!P1214=0,"",'Data invoice'!Q1214)</f>
        <v/>
      </c>
      <c r="H1099" s="284" t="str">
        <f>IF('Data invoice'!Q1214=0,"",'Data invoice'!R1214)</f>
        <v/>
      </c>
      <c r="I1099" s="320" t="str">
        <f>IF('Data invoice'!R1214=0,"",'Data invoice'!S1214)</f>
        <v/>
      </c>
      <c r="J1099" s="367" t="str">
        <f>IF('Data invoice'!S1214=0,"",'Data invoice'!T1214)</f>
        <v/>
      </c>
    </row>
    <row r="1100" spans="1:10" ht="15" customHeight="1">
      <c r="A1100" s="284" t="str">
        <f>IF('Data invoice'!J1215=0,"",'Data invoice'!K1215)</f>
        <v/>
      </c>
      <c r="B1100" s="284" t="str">
        <f>IF('Data invoice'!K1215=0,"",'Data invoice'!L1215)</f>
        <v/>
      </c>
      <c r="C1100" s="284" t="str">
        <f>IF('Data invoice'!L1215=0,"",'Data invoice'!M1215)</f>
        <v/>
      </c>
      <c r="D1100" s="284" t="str">
        <f>IF('Data invoice'!M1215=0,"",'Data invoice'!N1215)</f>
        <v/>
      </c>
      <c r="E1100" s="284" t="str">
        <f>IF('Data invoice'!N1215=0,"",'Data invoice'!O1215)</f>
        <v/>
      </c>
      <c r="F1100" s="284" t="str">
        <f>IF('Data invoice'!O1215=0,"",'Data invoice'!P1215)</f>
        <v/>
      </c>
      <c r="G1100" s="284" t="str">
        <f>IF('Data invoice'!P1215=0,"",'Data invoice'!Q1215)</f>
        <v/>
      </c>
      <c r="H1100" s="284" t="str">
        <f>IF('Data invoice'!Q1215=0,"",'Data invoice'!R1215)</f>
        <v/>
      </c>
      <c r="I1100" s="320" t="str">
        <f>IF('Data invoice'!R1215=0,"",'Data invoice'!S1215)</f>
        <v/>
      </c>
      <c r="J1100" s="367" t="str">
        <f>IF('Data invoice'!S1215=0,"",'Data invoice'!T1215)</f>
        <v/>
      </c>
    </row>
    <row r="1101" spans="1:10" ht="15" customHeight="1">
      <c r="A1101" s="284" t="str">
        <f>IF('Data invoice'!J1216=0,"",'Data invoice'!K1216)</f>
        <v/>
      </c>
      <c r="B1101" s="284" t="str">
        <f>IF('Data invoice'!K1216=0,"",'Data invoice'!L1216)</f>
        <v/>
      </c>
      <c r="C1101" s="284" t="str">
        <f>IF('Data invoice'!L1216=0,"",'Data invoice'!M1216)</f>
        <v/>
      </c>
      <c r="D1101" s="284" t="str">
        <f>IF('Data invoice'!M1216=0,"",'Data invoice'!N1216)</f>
        <v/>
      </c>
      <c r="E1101" s="284" t="str">
        <f>IF('Data invoice'!N1216=0,"",'Data invoice'!O1216)</f>
        <v/>
      </c>
      <c r="F1101" s="284" t="str">
        <f>IF('Data invoice'!O1216=0,"",'Data invoice'!P1216)</f>
        <v/>
      </c>
      <c r="G1101" s="284" t="str">
        <f>IF('Data invoice'!P1216=0,"",'Data invoice'!Q1216)</f>
        <v/>
      </c>
      <c r="H1101" s="284" t="str">
        <f>IF('Data invoice'!Q1216=0,"",'Data invoice'!R1216)</f>
        <v/>
      </c>
      <c r="I1101" s="320" t="str">
        <f>IF('Data invoice'!R1216=0,"",'Data invoice'!S1216)</f>
        <v/>
      </c>
      <c r="J1101" s="367" t="str">
        <f>IF('Data invoice'!S1216=0,"",'Data invoice'!T1216)</f>
        <v/>
      </c>
    </row>
    <row r="1102" spans="1:10" ht="15" customHeight="1">
      <c r="A1102" s="284" t="str">
        <f>IF('Data invoice'!J1217=0,"",'Data invoice'!K1217)</f>
        <v/>
      </c>
      <c r="B1102" s="284" t="str">
        <f>IF('Data invoice'!K1217=0,"",'Data invoice'!L1217)</f>
        <v/>
      </c>
      <c r="C1102" s="284" t="str">
        <f>IF('Data invoice'!L1217=0,"",'Data invoice'!M1217)</f>
        <v/>
      </c>
      <c r="D1102" s="284" t="str">
        <f>IF('Data invoice'!M1217=0,"",'Data invoice'!N1217)</f>
        <v/>
      </c>
      <c r="E1102" s="284" t="str">
        <f>IF('Data invoice'!N1217=0,"",'Data invoice'!O1217)</f>
        <v/>
      </c>
      <c r="F1102" s="284" t="str">
        <f>IF('Data invoice'!O1217=0,"",'Data invoice'!P1217)</f>
        <v/>
      </c>
      <c r="G1102" s="284" t="str">
        <f>IF('Data invoice'!P1217=0,"",'Data invoice'!Q1217)</f>
        <v/>
      </c>
      <c r="H1102" s="284" t="str">
        <f>IF('Data invoice'!Q1217=0,"",'Data invoice'!R1217)</f>
        <v/>
      </c>
      <c r="I1102" s="320" t="str">
        <f>IF('Data invoice'!R1217=0,"",'Data invoice'!S1217)</f>
        <v/>
      </c>
      <c r="J1102" s="367" t="str">
        <f>IF('Data invoice'!S1217=0,"",'Data invoice'!T1217)</f>
        <v/>
      </c>
    </row>
    <row r="1103" spans="1:10" ht="15" customHeight="1">
      <c r="A1103" s="284" t="str">
        <f>IF('Data invoice'!J1218=0,"",'Data invoice'!K1218)</f>
        <v/>
      </c>
      <c r="B1103" s="284" t="str">
        <f>IF('Data invoice'!K1218=0,"",'Data invoice'!L1218)</f>
        <v/>
      </c>
      <c r="C1103" s="284" t="str">
        <f>IF('Data invoice'!L1218=0,"",'Data invoice'!M1218)</f>
        <v/>
      </c>
      <c r="D1103" s="284" t="str">
        <f>IF('Data invoice'!M1218=0,"",'Data invoice'!N1218)</f>
        <v/>
      </c>
      <c r="E1103" s="284" t="str">
        <f>IF('Data invoice'!N1218=0,"",'Data invoice'!O1218)</f>
        <v/>
      </c>
      <c r="F1103" s="284" t="str">
        <f>IF('Data invoice'!O1218=0,"",'Data invoice'!P1218)</f>
        <v/>
      </c>
      <c r="G1103" s="284" t="str">
        <f>IF('Data invoice'!P1218=0,"",'Data invoice'!Q1218)</f>
        <v/>
      </c>
      <c r="H1103" s="284" t="str">
        <f>IF('Data invoice'!Q1218=0,"",'Data invoice'!R1218)</f>
        <v/>
      </c>
      <c r="I1103" s="320" t="str">
        <f>IF('Data invoice'!R1218=0,"",'Data invoice'!S1218)</f>
        <v/>
      </c>
      <c r="J1103" s="367" t="str">
        <f>IF('Data invoice'!S1218=0,"",'Data invoice'!T1218)</f>
        <v/>
      </c>
    </row>
    <row r="1104" spans="1:10" ht="15" customHeight="1">
      <c r="A1104" s="284" t="str">
        <f>IF('Data invoice'!J1219=0,"",'Data invoice'!K1219)</f>
        <v/>
      </c>
      <c r="B1104" s="284" t="str">
        <f>IF('Data invoice'!K1219=0,"",'Data invoice'!L1219)</f>
        <v/>
      </c>
      <c r="C1104" s="284" t="str">
        <f>IF('Data invoice'!L1219=0,"",'Data invoice'!M1219)</f>
        <v/>
      </c>
      <c r="D1104" s="284" t="str">
        <f>IF('Data invoice'!M1219=0,"",'Data invoice'!N1219)</f>
        <v/>
      </c>
      <c r="E1104" s="284" t="str">
        <f>IF('Data invoice'!N1219=0,"",'Data invoice'!O1219)</f>
        <v/>
      </c>
      <c r="F1104" s="284" t="str">
        <f>IF('Data invoice'!O1219=0,"",'Data invoice'!P1219)</f>
        <v/>
      </c>
      <c r="G1104" s="284" t="str">
        <f>IF('Data invoice'!P1219=0,"",'Data invoice'!Q1219)</f>
        <v/>
      </c>
      <c r="H1104" s="284" t="str">
        <f>IF('Data invoice'!Q1219=0,"",'Data invoice'!R1219)</f>
        <v/>
      </c>
      <c r="I1104" s="320" t="str">
        <f>IF('Data invoice'!R1219=0,"",'Data invoice'!S1219)</f>
        <v/>
      </c>
      <c r="J1104" s="367" t="str">
        <f>IF('Data invoice'!S1219=0,"",'Data invoice'!T1219)</f>
        <v/>
      </c>
    </row>
    <row r="1105" spans="1:10" ht="15" customHeight="1">
      <c r="A1105" s="284" t="str">
        <f>IF('Data invoice'!J1220=0,"",'Data invoice'!K1220)</f>
        <v/>
      </c>
      <c r="B1105" s="284" t="str">
        <f>IF('Data invoice'!K1220=0,"",'Data invoice'!L1220)</f>
        <v/>
      </c>
      <c r="C1105" s="284" t="str">
        <f>IF('Data invoice'!L1220=0,"",'Data invoice'!M1220)</f>
        <v/>
      </c>
      <c r="D1105" s="284" t="str">
        <f>IF('Data invoice'!M1220=0,"",'Data invoice'!N1220)</f>
        <v/>
      </c>
      <c r="E1105" s="284" t="str">
        <f>IF('Data invoice'!N1220=0,"",'Data invoice'!O1220)</f>
        <v/>
      </c>
      <c r="F1105" s="284" t="str">
        <f>IF('Data invoice'!O1220=0,"",'Data invoice'!P1220)</f>
        <v/>
      </c>
      <c r="G1105" s="284" t="str">
        <f>IF('Data invoice'!P1220=0,"",'Data invoice'!Q1220)</f>
        <v/>
      </c>
      <c r="H1105" s="284" t="str">
        <f>IF('Data invoice'!Q1220=0,"",'Data invoice'!R1220)</f>
        <v/>
      </c>
      <c r="I1105" s="320" t="str">
        <f>IF('Data invoice'!R1220=0,"",'Data invoice'!S1220)</f>
        <v/>
      </c>
      <c r="J1105" s="367" t="str">
        <f>IF('Data invoice'!S1220=0,"",'Data invoice'!T1220)</f>
        <v/>
      </c>
    </row>
    <row r="1106" spans="1:10" ht="15" customHeight="1">
      <c r="A1106" s="284" t="str">
        <f>IF('Data invoice'!J1221=0,"",'Data invoice'!K1221)</f>
        <v/>
      </c>
      <c r="B1106" s="284" t="str">
        <f>IF('Data invoice'!K1221=0,"",'Data invoice'!L1221)</f>
        <v/>
      </c>
      <c r="C1106" s="284" t="str">
        <f>IF('Data invoice'!L1221=0,"",'Data invoice'!M1221)</f>
        <v/>
      </c>
      <c r="D1106" s="284" t="str">
        <f>IF('Data invoice'!M1221=0,"",'Data invoice'!N1221)</f>
        <v/>
      </c>
      <c r="E1106" s="284" t="str">
        <f>IF('Data invoice'!N1221=0,"",'Data invoice'!O1221)</f>
        <v/>
      </c>
      <c r="F1106" s="284" t="str">
        <f>IF('Data invoice'!O1221=0,"",'Data invoice'!P1221)</f>
        <v/>
      </c>
      <c r="G1106" s="284" t="str">
        <f>IF('Data invoice'!P1221=0,"",'Data invoice'!Q1221)</f>
        <v/>
      </c>
      <c r="H1106" s="284" t="str">
        <f>IF('Data invoice'!Q1221=0,"",'Data invoice'!R1221)</f>
        <v/>
      </c>
      <c r="I1106" s="320" t="str">
        <f>IF('Data invoice'!R1221=0,"",'Data invoice'!S1221)</f>
        <v/>
      </c>
      <c r="J1106" s="367" t="str">
        <f>IF('Data invoice'!S1221=0,"",'Data invoice'!T1221)</f>
        <v/>
      </c>
    </row>
    <row r="1107" spans="1:10" ht="15" customHeight="1">
      <c r="A1107" s="284" t="str">
        <f>IF('Data invoice'!J1222=0,"",'Data invoice'!K1222)</f>
        <v/>
      </c>
      <c r="B1107" s="284" t="str">
        <f>IF('Data invoice'!K1222=0,"",'Data invoice'!L1222)</f>
        <v/>
      </c>
      <c r="C1107" s="284" t="str">
        <f>IF('Data invoice'!L1222=0,"",'Data invoice'!M1222)</f>
        <v/>
      </c>
      <c r="D1107" s="284" t="str">
        <f>IF('Data invoice'!M1222=0,"",'Data invoice'!N1222)</f>
        <v/>
      </c>
      <c r="E1107" s="284" t="str">
        <f>IF('Data invoice'!N1222=0,"",'Data invoice'!O1222)</f>
        <v/>
      </c>
      <c r="F1107" s="284" t="str">
        <f>IF('Data invoice'!O1222=0,"",'Data invoice'!P1222)</f>
        <v/>
      </c>
      <c r="G1107" s="284" t="str">
        <f>IF('Data invoice'!P1222=0,"",'Data invoice'!Q1222)</f>
        <v/>
      </c>
      <c r="H1107" s="284" t="str">
        <f>IF('Data invoice'!Q1222=0,"",'Data invoice'!R1222)</f>
        <v/>
      </c>
      <c r="I1107" s="320" t="str">
        <f>IF('Data invoice'!R1222=0,"",'Data invoice'!S1222)</f>
        <v/>
      </c>
      <c r="J1107" s="367" t="str">
        <f>IF('Data invoice'!S1222=0,"",'Data invoice'!T1222)</f>
        <v/>
      </c>
    </row>
    <row r="1108" spans="1:10" ht="15" customHeight="1">
      <c r="A1108" s="284" t="str">
        <f>IF('Data invoice'!J1223=0,"",'Data invoice'!K1223)</f>
        <v/>
      </c>
      <c r="B1108" s="284" t="str">
        <f>IF('Data invoice'!K1223=0,"",'Data invoice'!L1223)</f>
        <v/>
      </c>
      <c r="C1108" s="284" t="str">
        <f>IF('Data invoice'!L1223=0,"",'Data invoice'!M1223)</f>
        <v/>
      </c>
      <c r="D1108" s="284" t="str">
        <f>IF('Data invoice'!M1223=0,"",'Data invoice'!N1223)</f>
        <v/>
      </c>
      <c r="E1108" s="284" t="str">
        <f>IF('Data invoice'!N1223=0,"",'Data invoice'!O1223)</f>
        <v/>
      </c>
      <c r="F1108" s="284" t="str">
        <f>IF('Data invoice'!O1223=0,"",'Data invoice'!P1223)</f>
        <v/>
      </c>
      <c r="G1108" s="284" t="str">
        <f>IF('Data invoice'!P1223=0,"",'Data invoice'!Q1223)</f>
        <v/>
      </c>
      <c r="H1108" s="284" t="str">
        <f>IF('Data invoice'!Q1223=0,"",'Data invoice'!R1223)</f>
        <v/>
      </c>
      <c r="I1108" s="320" t="str">
        <f>IF('Data invoice'!R1223=0,"",'Data invoice'!S1223)</f>
        <v/>
      </c>
      <c r="J1108" s="367" t="str">
        <f>IF('Data invoice'!S1223=0,"",'Data invoice'!T1223)</f>
        <v/>
      </c>
    </row>
    <row r="1109" spans="1:10" ht="15" customHeight="1">
      <c r="A1109" s="284" t="str">
        <f>IF('Data invoice'!J1224=0,"",'Data invoice'!K1224)</f>
        <v/>
      </c>
      <c r="B1109" s="284" t="str">
        <f>IF('Data invoice'!K1224=0,"",'Data invoice'!L1224)</f>
        <v/>
      </c>
      <c r="C1109" s="284" t="str">
        <f>IF('Data invoice'!L1224=0,"",'Data invoice'!M1224)</f>
        <v/>
      </c>
      <c r="D1109" s="284" t="str">
        <f>IF('Data invoice'!M1224=0,"",'Data invoice'!N1224)</f>
        <v/>
      </c>
      <c r="E1109" s="284" t="str">
        <f>IF('Data invoice'!N1224=0,"",'Data invoice'!O1224)</f>
        <v/>
      </c>
      <c r="F1109" s="284" t="str">
        <f>IF('Data invoice'!O1224=0,"",'Data invoice'!P1224)</f>
        <v/>
      </c>
      <c r="G1109" s="284" t="str">
        <f>IF('Data invoice'!P1224=0,"",'Data invoice'!Q1224)</f>
        <v/>
      </c>
      <c r="H1109" s="284" t="str">
        <f>IF('Data invoice'!Q1224=0,"",'Data invoice'!R1224)</f>
        <v/>
      </c>
      <c r="I1109" s="320" t="str">
        <f>IF('Data invoice'!R1224=0,"",'Data invoice'!S1224)</f>
        <v/>
      </c>
      <c r="J1109" s="367" t="str">
        <f>IF('Data invoice'!S1224=0,"",'Data invoice'!T1224)</f>
        <v/>
      </c>
    </row>
    <row r="1110" spans="1:10" ht="15" customHeight="1">
      <c r="A1110" s="284" t="str">
        <f>IF('Data invoice'!J1225=0,"",'Data invoice'!K1225)</f>
        <v/>
      </c>
      <c r="B1110" s="284" t="str">
        <f>IF('Data invoice'!K1225=0,"",'Data invoice'!L1225)</f>
        <v/>
      </c>
      <c r="C1110" s="284" t="str">
        <f>IF('Data invoice'!L1225=0,"",'Data invoice'!M1225)</f>
        <v/>
      </c>
      <c r="D1110" s="284" t="str">
        <f>IF('Data invoice'!M1225=0,"",'Data invoice'!N1225)</f>
        <v/>
      </c>
      <c r="E1110" s="284" t="str">
        <f>IF('Data invoice'!N1225=0,"",'Data invoice'!O1225)</f>
        <v/>
      </c>
      <c r="F1110" s="284" t="str">
        <f>IF('Data invoice'!O1225=0,"",'Data invoice'!P1225)</f>
        <v/>
      </c>
      <c r="G1110" s="284" t="str">
        <f>IF('Data invoice'!P1225=0,"",'Data invoice'!Q1225)</f>
        <v/>
      </c>
      <c r="H1110" s="284" t="str">
        <f>IF('Data invoice'!Q1225=0,"",'Data invoice'!R1225)</f>
        <v/>
      </c>
      <c r="I1110" s="320" t="str">
        <f>IF('Data invoice'!R1225=0,"",'Data invoice'!S1225)</f>
        <v/>
      </c>
      <c r="J1110" s="367" t="str">
        <f>IF('Data invoice'!S1225=0,"",'Data invoice'!T1225)</f>
        <v/>
      </c>
    </row>
    <row r="1111" spans="1:10" ht="15" customHeight="1">
      <c r="A1111" s="284" t="str">
        <f>IF('Data invoice'!J1226=0,"",'Data invoice'!K1226)</f>
        <v/>
      </c>
      <c r="B1111" s="284" t="str">
        <f>IF('Data invoice'!K1226=0,"",'Data invoice'!L1226)</f>
        <v/>
      </c>
      <c r="C1111" s="284" t="str">
        <f>IF('Data invoice'!L1226=0,"",'Data invoice'!M1226)</f>
        <v/>
      </c>
      <c r="D1111" s="284" t="str">
        <f>IF('Data invoice'!M1226=0,"",'Data invoice'!N1226)</f>
        <v/>
      </c>
      <c r="E1111" s="284" t="str">
        <f>IF('Data invoice'!N1226=0,"",'Data invoice'!O1226)</f>
        <v/>
      </c>
      <c r="F1111" s="284" t="str">
        <f>IF('Data invoice'!O1226=0,"",'Data invoice'!P1226)</f>
        <v/>
      </c>
      <c r="G1111" s="284" t="str">
        <f>IF('Data invoice'!P1226=0,"",'Data invoice'!Q1226)</f>
        <v/>
      </c>
      <c r="H1111" s="284" t="str">
        <f>IF('Data invoice'!Q1226=0,"",'Data invoice'!R1226)</f>
        <v/>
      </c>
      <c r="I1111" s="320" t="str">
        <f>IF('Data invoice'!R1226=0,"",'Data invoice'!S1226)</f>
        <v/>
      </c>
      <c r="J1111" s="367" t="str">
        <f>IF('Data invoice'!S1226=0,"",'Data invoice'!T1226)</f>
        <v/>
      </c>
    </row>
    <row r="1112" spans="1:10" ht="15" customHeight="1">
      <c r="A1112" s="284" t="str">
        <f>IF('Data invoice'!J1227=0,"",'Data invoice'!K1227)</f>
        <v/>
      </c>
      <c r="B1112" s="284" t="str">
        <f>IF('Data invoice'!K1227=0,"",'Data invoice'!L1227)</f>
        <v/>
      </c>
      <c r="C1112" s="284" t="str">
        <f>IF('Data invoice'!L1227=0,"",'Data invoice'!M1227)</f>
        <v/>
      </c>
      <c r="D1112" s="284" t="str">
        <f>IF('Data invoice'!M1227=0,"",'Data invoice'!N1227)</f>
        <v/>
      </c>
      <c r="E1112" s="284" t="str">
        <f>IF('Data invoice'!N1227=0,"",'Data invoice'!O1227)</f>
        <v/>
      </c>
      <c r="F1112" s="284" t="str">
        <f>IF('Data invoice'!O1227=0,"",'Data invoice'!P1227)</f>
        <v/>
      </c>
      <c r="G1112" s="284" t="str">
        <f>IF('Data invoice'!P1227=0,"",'Data invoice'!Q1227)</f>
        <v/>
      </c>
      <c r="H1112" s="284" t="str">
        <f>IF('Data invoice'!Q1227=0,"",'Data invoice'!R1227)</f>
        <v/>
      </c>
      <c r="I1112" s="320" t="str">
        <f>IF('Data invoice'!R1227=0,"",'Data invoice'!S1227)</f>
        <v/>
      </c>
      <c r="J1112" s="367" t="str">
        <f>IF('Data invoice'!S1227=0,"",'Data invoice'!T1227)</f>
        <v/>
      </c>
    </row>
    <row r="1113" spans="1:10" ht="15" customHeight="1">
      <c r="A1113" s="284" t="str">
        <f>IF('Data invoice'!J1228=0,"",'Data invoice'!K1228)</f>
        <v/>
      </c>
      <c r="B1113" s="284" t="str">
        <f>IF('Data invoice'!K1228=0,"",'Data invoice'!L1228)</f>
        <v/>
      </c>
      <c r="C1113" s="284" t="str">
        <f>IF('Data invoice'!L1228=0,"",'Data invoice'!M1228)</f>
        <v/>
      </c>
      <c r="D1113" s="284" t="str">
        <f>IF('Data invoice'!M1228=0,"",'Data invoice'!N1228)</f>
        <v/>
      </c>
      <c r="E1113" s="284" t="str">
        <f>IF('Data invoice'!N1228=0,"",'Data invoice'!O1228)</f>
        <v/>
      </c>
      <c r="F1113" s="284" t="str">
        <f>IF('Data invoice'!O1228=0,"",'Data invoice'!P1228)</f>
        <v/>
      </c>
      <c r="G1113" s="284" t="str">
        <f>IF('Data invoice'!P1228=0,"",'Data invoice'!Q1228)</f>
        <v/>
      </c>
      <c r="H1113" s="284" t="str">
        <f>IF('Data invoice'!Q1228=0,"",'Data invoice'!R1228)</f>
        <v/>
      </c>
      <c r="I1113" s="320" t="str">
        <f>IF('Data invoice'!R1228=0,"",'Data invoice'!S1228)</f>
        <v/>
      </c>
      <c r="J1113" s="367" t="str">
        <f>IF('Data invoice'!S1228=0,"",'Data invoice'!T1228)</f>
        <v/>
      </c>
    </row>
    <row r="1114" spans="1:10" ht="15" customHeight="1">
      <c r="A1114" s="284" t="str">
        <f>IF('Data invoice'!J1229=0,"",'Data invoice'!K1229)</f>
        <v/>
      </c>
      <c r="B1114" s="284" t="str">
        <f>IF('Data invoice'!K1229=0,"",'Data invoice'!L1229)</f>
        <v/>
      </c>
      <c r="C1114" s="284" t="str">
        <f>IF('Data invoice'!L1229=0,"",'Data invoice'!M1229)</f>
        <v/>
      </c>
      <c r="D1114" s="284" t="str">
        <f>IF('Data invoice'!M1229=0,"",'Data invoice'!N1229)</f>
        <v/>
      </c>
      <c r="E1114" s="284" t="str">
        <f>IF('Data invoice'!N1229=0,"",'Data invoice'!O1229)</f>
        <v/>
      </c>
      <c r="F1114" s="284" t="str">
        <f>IF('Data invoice'!O1229=0,"",'Data invoice'!P1229)</f>
        <v/>
      </c>
      <c r="G1114" s="284" t="str">
        <f>IF('Data invoice'!P1229=0,"",'Data invoice'!Q1229)</f>
        <v/>
      </c>
      <c r="H1114" s="284" t="str">
        <f>IF('Data invoice'!Q1229=0,"",'Data invoice'!R1229)</f>
        <v/>
      </c>
      <c r="I1114" s="320" t="str">
        <f>IF('Data invoice'!R1229=0,"",'Data invoice'!S1229)</f>
        <v/>
      </c>
      <c r="J1114" s="367" t="str">
        <f>IF('Data invoice'!S1229=0,"",'Data invoice'!T1229)</f>
        <v/>
      </c>
    </row>
    <row r="1115" spans="1:10" ht="15" customHeight="1">
      <c r="A1115" s="284" t="str">
        <f>IF('Data invoice'!J1230=0,"",'Data invoice'!K1230)</f>
        <v/>
      </c>
      <c r="B1115" s="284" t="str">
        <f>IF('Data invoice'!K1230=0,"",'Data invoice'!L1230)</f>
        <v/>
      </c>
      <c r="C1115" s="284" t="str">
        <f>IF('Data invoice'!L1230=0,"",'Data invoice'!M1230)</f>
        <v/>
      </c>
      <c r="D1115" s="284" t="str">
        <f>IF('Data invoice'!M1230=0,"",'Data invoice'!N1230)</f>
        <v/>
      </c>
      <c r="E1115" s="284" t="str">
        <f>IF('Data invoice'!N1230=0,"",'Data invoice'!O1230)</f>
        <v/>
      </c>
      <c r="F1115" s="284" t="str">
        <f>IF('Data invoice'!O1230=0,"",'Data invoice'!P1230)</f>
        <v/>
      </c>
      <c r="G1115" s="284" t="str">
        <f>IF('Data invoice'!P1230=0,"",'Data invoice'!Q1230)</f>
        <v/>
      </c>
      <c r="H1115" s="284" t="str">
        <f>IF('Data invoice'!Q1230=0,"",'Data invoice'!R1230)</f>
        <v/>
      </c>
      <c r="I1115" s="320" t="str">
        <f>IF('Data invoice'!R1230=0,"",'Data invoice'!S1230)</f>
        <v/>
      </c>
      <c r="J1115" s="367" t="str">
        <f>IF('Data invoice'!S1230=0,"",'Data invoice'!T1230)</f>
        <v/>
      </c>
    </row>
    <row r="1116" spans="1:10" ht="15" customHeight="1">
      <c r="A1116" s="284" t="str">
        <f>IF('Data invoice'!J1231=0,"",'Data invoice'!K1231)</f>
        <v/>
      </c>
      <c r="B1116" s="284" t="str">
        <f>IF('Data invoice'!K1231=0,"",'Data invoice'!L1231)</f>
        <v/>
      </c>
      <c r="C1116" s="284" t="str">
        <f>IF('Data invoice'!L1231=0,"",'Data invoice'!M1231)</f>
        <v/>
      </c>
      <c r="D1116" s="284" t="str">
        <f>IF('Data invoice'!M1231=0,"",'Data invoice'!N1231)</f>
        <v/>
      </c>
      <c r="E1116" s="284" t="str">
        <f>IF('Data invoice'!N1231=0,"",'Data invoice'!O1231)</f>
        <v/>
      </c>
      <c r="F1116" s="284" t="str">
        <f>IF('Data invoice'!O1231=0,"",'Data invoice'!P1231)</f>
        <v/>
      </c>
      <c r="G1116" s="284" t="str">
        <f>IF('Data invoice'!P1231=0,"",'Data invoice'!Q1231)</f>
        <v/>
      </c>
      <c r="H1116" s="284" t="str">
        <f>IF('Data invoice'!Q1231=0,"",'Data invoice'!R1231)</f>
        <v/>
      </c>
      <c r="I1116" s="320" t="str">
        <f>IF('Data invoice'!R1231=0,"",'Data invoice'!S1231)</f>
        <v/>
      </c>
      <c r="J1116" s="367" t="str">
        <f>IF('Data invoice'!S1231=0,"",'Data invoice'!T1231)</f>
        <v/>
      </c>
    </row>
    <row r="1117" spans="1:10" ht="15" customHeight="1">
      <c r="A1117" s="284" t="str">
        <f>IF('Data invoice'!J1232=0,"",'Data invoice'!K1232)</f>
        <v/>
      </c>
      <c r="B1117" s="284" t="str">
        <f>IF('Data invoice'!K1232=0,"",'Data invoice'!L1232)</f>
        <v/>
      </c>
      <c r="C1117" s="284" t="str">
        <f>IF('Data invoice'!L1232=0,"",'Data invoice'!M1232)</f>
        <v/>
      </c>
      <c r="D1117" s="284" t="str">
        <f>IF('Data invoice'!M1232=0,"",'Data invoice'!N1232)</f>
        <v/>
      </c>
      <c r="E1117" s="284" t="str">
        <f>IF('Data invoice'!N1232=0,"",'Data invoice'!O1232)</f>
        <v/>
      </c>
      <c r="F1117" s="284" t="str">
        <f>IF('Data invoice'!O1232=0,"",'Data invoice'!P1232)</f>
        <v/>
      </c>
      <c r="G1117" s="284" t="str">
        <f>IF('Data invoice'!P1232=0,"",'Data invoice'!Q1232)</f>
        <v/>
      </c>
      <c r="H1117" s="284" t="str">
        <f>IF('Data invoice'!Q1232=0,"",'Data invoice'!R1232)</f>
        <v/>
      </c>
      <c r="I1117" s="320" t="str">
        <f>IF('Data invoice'!R1232=0,"",'Data invoice'!S1232)</f>
        <v/>
      </c>
      <c r="J1117" s="367" t="str">
        <f>IF('Data invoice'!S1232=0,"",'Data invoice'!T1232)</f>
        <v/>
      </c>
    </row>
    <row r="1118" spans="1:10" ht="15" customHeight="1">
      <c r="A1118" s="284" t="str">
        <f>IF('Data invoice'!J1233=0,"",'Data invoice'!K1233)</f>
        <v/>
      </c>
      <c r="B1118" s="284" t="str">
        <f>IF('Data invoice'!K1233=0,"",'Data invoice'!L1233)</f>
        <v/>
      </c>
      <c r="C1118" s="284" t="str">
        <f>IF('Data invoice'!L1233=0,"",'Data invoice'!M1233)</f>
        <v/>
      </c>
      <c r="D1118" s="284" t="str">
        <f>IF('Data invoice'!M1233=0,"",'Data invoice'!N1233)</f>
        <v/>
      </c>
      <c r="E1118" s="284" t="str">
        <f>IF('Data invoice'!N1233=0,"",'Data invoice'!O1233)</f>
        <v/>
      </c>
      <c r="F1118" s="284" t="str">
        <f>IF('Data invoice'!O1233=0,"",'Data invoice'!P1233)</f>
        <v/>
      </c>
      <c r="G1118" s="284" t="str">
        <f>IF('Data invoice'!P1233=0,"",'Data invoice'!Q1233)</f>
        <v/>
      </c>
      <c r="H1118" s="284" t="str">
        <f>IF('Data invoice'!Q1233=0,"",'Data invoice'!R1233)</f>
        <v/>
      </c>
      <c r="I1118" s="320" t="str">
        <f>IF('Data invoice'!R1233=0,"",'Data invoice'!S1233)</f>
        <v/>
      </c>
      <c r="J1118" s="367" t="str">
        <f>IF('Data invoice'!S1233=0,"",'Data invoice'!T1233)</f>
        <v/>
      </c>
    </row>
    <row r="1119" spans="1:10" ht="15" customHeight="1">
      <c r="A1119" s="284" t="str">
        <f>IF('Data invoice'!J1234=0,"",'Data invoice'!K1234)</f>
        <v/>
      </c>
      <c r="B1119" s="284" t="str">
        <f>IF('Data invoice'!K1234=0,"",'Data invoice'!L1234)</f>
        <v/>
      </c>
      <c r="C1119" s="284" t="str">
        <f>IF('Data invoice'!L1234=0,"",'Data invoice'!M1234)</f>
        <v/>
      </c>
      <c r="D1119" s="284" t="str">
        <f>IF('Data invoice'!M1234=0,"",'Data invoice'!N1234)</f>
        <v/>
      </c>
      <c r="E1119" s="284" t="str">
        <f>IF('Data invoice'!N1234=0,"",'Data invoice'!O1234)</f>
        <v/>
      </c>
      <c r="F1119" s="284" t="str">
        <f>IF('Data invoice'!O1234=0,"",'Data invoice'!P1234)</f>
        <v/>
      </c>
      <c r="G1119" s="284" t="str">
        <f>IF('Data invoice'!P1234=0,"",'Data invoice'!Q1234)</f>
        <v/>
      </c>
      <c r="H1119" s="284" t="str">
        <f>IF('Data invoice'!Q1234=0,"",'Data invoice'!R1234)</f>
        <v/>
      </c>
      <c r="I1119" s="320" t="str">
        <f>IF('Data invoice'!R1234=0,"",'Data invoice'!S1234)</f>
        <v/>
      </c>
      <c r="J1119" s="367" t="str">
        <f>IF('Data invoice'!S1234=0,"",'Data invoice'!T1234)</f>
        <v/>
      </c>
    </row>
    <row r="1120" spans="1:10" ht="15" customHeight="1">
      <c r="A1120" s="284" t="str">
        <f>IF('Data invoice'!J1235=0,"",'Data invoice'!K1235)</f>
        <v/>
      </c>
      <c r="B1120" s="284" t="str">
        <f>IF('Data invoice'!K1235=0,"",'Data invoice'!L1235)</f>
        <v/>
      </c>
      <c r="C1120" s="284" t="str">
        <f>IF('Data invoice'!L1235=0,"",'Data invoice'!M1235)</f>
        <v/>
      </c>
      <c r="D1120" s="284" t="str">
        <f>IF('Data invoice'!M1235=0,"",'Data invoice'!N1235)</f>
        <v/>
      </c>
      <c r="E1120" s="284" t="str">
        <f>IF('Data invoice'!N1235=0,"",'Data invoice'!O1235)</f>
        <v/>
      </c>
      <c r="F1120" s="284" t="str">
        <f>IF('Data invoice'!O1235=0,"",'Data invoice'!P1235)</f>
        <v/>
      </c>
      <c r="G1120" s="284" t="str">
        <f>IF('Data invoice'!P1235=0,"",'Data invoice'!Q1235)</f>
        <v/>
      </c>
      <c r="H1120" s="284" t="str">
        <f>IF('Data invoice'!Q1235=0,"",'Data invoice'!R1235)</f>
        <v/>
      </c>
      <c r="I1120" s="320" t="str">
        <f>IF('Data invoice'!R1235=0,"",'Data invoice'!S1235)</f>
        <v/>
      </c>
      <c r="J1120" s="367" t="str">
        <f>IF('Data invoice'!S1235=0,"",'Data invoice'!T1235)</f>
        <v/>
      </c>
    </row>
    <row r="1121" spans="1:10" ht="15" customHeight="1">
      <c r="A1121" s="284" t="str">
        <f>IF('Data invoice'!J1236=0,"",'Data invoice'!K1236)</f>
        <v/>
      </c>
      <c r="B1121" s="284" t="str">
        <f>IF('Data invoice'!K1236=0,"",'Data invoice'!L1236)</f>
        <v/>
      </c>
      <c r="C1121" s="284" t="str">
        <f>IF('Data invoice'!L1236=0,"",'Data invoice'!M1236)</f>
        <v/>
      </c>
      <c r="D1121" s="284" t="str">
        <f>IF('Data invoice'!M1236=0,"",'Data invoice'!N1236)</f>
        <v/>
      </c>
      <c r="E1121" s="284" t="str">
        <f>IF('Data invoice'!N1236=0,"",'Data invoice'!O1236)</f>
        <v/>
      </c>
      <c r="F1121" s="284" t="str">
        <f>IF('Data invoice'!O1236=0,"",'Data invoice'!P1236)</f>
        <v/>
      </c>
      <c r="G1121" s="284" t="str">
        <f>IF('Data invoice'!P1236=0,"",'Data invoice'!Q1236)</f>
        <v/>
      </c>
      <c r="H1121" s="284" t="str">
        <f>IF('Data invoice'!Q1236=0,"",'Data invoice'!R1236)</f>
        <v/>
      </c>
      <c r="I1121" s="320" t="str">
        <f>IF('Data invoice'!R1236=0,"",'Data invoice'!S1236)</f>
        <v/>
      </c>
      <c r="J1121" s="367" t="str">
        <f>IF('Data invoice'!S1236=0,"",'Data invoice'!T1236)</f>
        <v/>
      </c>
    </row>
    <row r="1122" spans="1:10" ht="15" customHeight="1">
      <c r="A1122" s="284" t="str">
        <f>IF('Data invoice'!J1237=0,"",'Data invoice'!K1237)</f>
        <v/>
      </c>
      <c r="B1122" s="284" t="str">
        <f>IF('Data invoice'!K1237=0,"",'Data invoice'!L1237)</f>
        <v/>
      </c>
      <c r="C1122" s="284" t="str">
        <f>IF('Data invoice'!L1237=0,"",'Data invoice'!M1237)</f>
        <v/>
      </c>
      <c r="D1122" s="284" t="str">
        <f>IF('Data invoice'!M1237=0,"",'Data invoice'!N1237)</f>
        <v/>
      </c>
      <c r="E1122" s="284" t="str">
        <f>IF('Data invoice'!N1237=0,"",'Data invoice'!O1237)</f>
        <v/>
      </c>
      <c r="F1122" s="284" t="str">
        <f>IF('Data invoice'!O1237=0,"",'Data invoice'!P1237)</f>
        <v/>
      </c>
      <c r="G1122" s="284" t="str">
        <f>IF('Data invoice'!P1237=0,"",'Data invoice'!Q1237)</f>
        <v/>
      </c>
      <c r="H1122" s="284" t="str">
        <f>IF('Data invoice'!Q1237=0,"",'Data invoice'!R1237)</f>
        <v/>
      </c>
      <c r="I1122" s="320" t="str">
        <f>IF('Data invoice'!R1237=0,"",'Data invoice'!S1237)</f>
        <v/>
      </c>
      <c r="J1122" s="367" t="str">
        <f>IF('Data invoice'!S1237=0,"",'Data invoice'!T1237)</f>
        <v/>
      </c>
    </row>
    <row r="1123" spans="1:10" ht="15" customHeight="1">
      <c r="A1123" s="284" t="str">
        <f>IF('Data invoice'!J1238=0,"",'Data invoice'!K1238)</f>
        <v/>
      </c>
      <c r="B1123" s="284" t="str">
        <f>IF('Data invoice'!K1238=0,"",'Data invoice'!L1238)</f>
        <v/>
      </c>
      <c r="C1123" s="284" t="str">
        <f>IF('Data invoice'!L1238=0,"",'Data invoice'!M1238)</f>
        <v/>
      </c>
      <c r="D1123" s="284" t="str">
        <f>IF('Data invoice'!M1238=0,"",'Data invoice'!N1238)</f>
        <v/>
      </c>
      <c r="E1123" s="284" t="str">
        <f>IF('Data invoice'!N1238=0,"",'Data invoice'!O1238)</f>
        <v/>
      </c>
      <c r="F1123" s="284" t="str">
        <f>IF('Data invoice'!O1238=0,"",'Data invoice'!P1238)</f>
        <v/>
      </c>
      <c r="G1123" s="284" t="str">
        <f>IF('Data invoice'!P1238=0,"",'Data invoice'!Q1238)</f>
        <v/>
      </c>
      <c r="H1123" s="284" t="str">
        <f>IF('Data invoice'!Q1238=0,"",'Data invoice'!R1238)</f>
        <v/>
      </c>
      <c r="I1123" s="320" t="str">
        <f>IF('Data invoice'!R1238=0,"",'Data invoice'!S1238)</f>
        <v/>
      </c>
      <c r="J1123" s="367" t="str">
        <f>IF('Data invoice'!S1238=0,"",'Data invoice'!T1238)</f>
        <v/>
      </c>
    </row>
    <row r="1124" spans="1:10" ht="15" customHeight="1">
      <c r="A1124" s="284" t="str">
        <f>IF('Data invoice'!J1239=0,"",'Data invoice'!K1239)</f>
        <v/>
      </c>
      <c r="B1124" s="284" t="str">
        <f>IF('Data invoice'!K1239=0,"",'Data invoice'!L1239)</f>
        <v/>
      </c>
      <c r="C1124" s="284" t="str">
        <f>IF('Data invoice'!L1239=0,"",'Data invoice'!M1239)</f>
        <v/>
      </c>
      <c r="D1124" s="284" t="str">
        <f>IF('Data invoice'!M1239=0,"",'Data invoice'!N1239)</f>
        <v/>
      </c>
      <c r="E1124" s="284" t="str">
        <f>IF('Data invoice'!N1239=0,"",'Data invoice'!O1239)</f>
        <v/>
      </c>
      <c r="F1124" s="284" t="str">
        <f>IF('Data invoice'!O1239=0,"",'Data invoice'!P1239)</f>
        <v/>
      </c>
      <c r="G1124" s="284" t="str">
        <f>IF('Data invoice'!P1239=0,"",'Data invoice'!Q1239)</f>
        <v/>
      </c>
      <c r="H1124" s="284" t="str">
        <f>IF('Data invoice'!Q1239=0,"",'Data invoice'!R1239)</f>
        <v/>
      </c>
      <c r="I1124" s="320" t="str">
        <f>IF('Data invoice'!R1239=0,"",'Data invoice'!S1239)</f>
        <v/>
      </c>
      <c r="J1124" s="367" t="str">
        <f>IF('Data invoice'!S1239=0,"",'Data invoice'!T1239)</f>
        <v/>
      </c>
    </row>
    <row r="1125" spans="1:10" ht="15" customHeight="1">
      <c r="A1125" s="284" t="str">
        <f>IF('Data invoice'!J1240=0,"",'Data invoice'!K1240)</f>
        <v/>
      </c>
      <c r="B1125" s="284" t="str">
        <f>IF('Data invoice'!K1240=0,"",'Data invoice'!L1240)</f>
        <v/>
      </c>
      <c r="C1125" s="284" t="str">
        <f>IF('Data invoice'!L1240=0,"",'Data invoice'!M1240)</f>
        <v/>
      </c>
      <c r="D1125" s="284" t="str">
        <f>IF('Data invoice'!M1240=0,"",'Data invoice'!N1240)</f>
        <v/>
      </c>
      <c r="E1125" s="284" t="str">
        <f>IF('Data invoice'!N1240=0,"",'Data invoice'!O1240)</f>
        <v/>
      </c>
      <c r="F1125" s="284" t="str">
        <f>IF('Data invoice'!O1240=0,"",'Data invoice'!P1240)</f>
        <v/>
      </c>
      <c r="G1125" s="284" t="str">
        <f>IF('Data invoice'!P1240=0,"",'Data invoice'!Q1240)</f>
        <v/>
      </c>
      <c r="H1125" s="284" t="str">
        <f>IF('Data invoice'!Q1240=0,"",'Data invoice'!R1240)</f>
        <v/>
      </c>
      <c r="I1125" s="320" t="str">
        <f>IF('Data invoice'!R1240=0,"",'Data invoice'!S1240)</f>
        <v/>
      </c>
      <c r="J1125" s="367" t="str">
        <f>IF('Data invoice'!S1240=0,"",'Data invoice'!T1240)</f>
        <v/>
      </c>
    </row>
    <row r="1126" spans="1:10" ht="15" customHeight="1">
      <c r="A1126" s="284" t="str">
        <f>IF('Data invoice'!J1241=0,"",'Data invoice'!K1241)</f>
        <v/>
      </c>
      <c r="B1126" s="284" t="str">
        <f>IF('Data invoice'!K1241=0,"",'Data invoice'!L1241)</f>
        <v/>
      </c>
      <c r="C1126" s="284" t="str">
        <f>IF('Data invoice'!L1241=0,"",'Data invoice'!M1241)</f>
        <v/>
      </c>
      <c r="D1126" s="284" t="str">
        <f>IF('Data invoice'!M1241=0,"",'Data invoice'!N1241)</f>
        <v/>
      </c>
      <c r="E1126" s="284" t="str">
        <f>IF('Data invoice'!N1241=0,"",'Data invoice'!O1241)</f>
        <v/>
      </c>
      <c r="F1126" s="284" t="str">
        <f>IF('Data invoice'!O1241=0,"",'Data invoice'!P1241)</f>
        <v/>
      </c>
      <c r="G1126" s="284" t="str">
        <f>IF('Data invoice'!P1241=0,"",'Data invoice'!Q1241)</f>
        <v/>
      </c>
      <c r="H1126" s="284" t="str">
        <f>IF('Data invoice'!Q1241=0,"",'Data invoice'!R1241)</f>
        <v/>
      </c>
      <c r="I1126" s="320" t="str">
        <f>IF('Data invoice'!R1241=0,"",'Data invoice'!S1241)</f>
        <v/>
      </c>
      <c r="J1126" s="367" t="str">
        <f>IF('Data invoice'!S1241=0,"",'Data invoice'!T1241)</f>
        <v/>
      </c>
    </row>
    <row r="1127" spans="1:10" ht="15" customHeight="1">
      <c r="A1127" s="284" t="str">
        <f>IF('Data invoice'!J1242=0,"",'Data invoice'!K1242)</f>
        <v/>
      </c>
      <c r="B1127" s="284" t="str">
        <f>IF('Data invoice'!K1242=0,"",'Data invoice'!L1242)</f>
        <v/>
      </c>
      <c r="C1127" s="284" t="str">
        <f>IF('Data invoice'!L1242=0,"",'Data invoice'!M1242)</f>
        <v/>
      </c>
      <c r="D1127" s="284" t="str">
        <f>IF('Data invoice'!M1242=0,"",'Data invoice'!N1242)</f>
        <v/>
      </c>
      <c r="E1127" s="284" t="str">
        <f>IF('Data invoice'!N1242=0,"",'Data invoice'!O1242)</f>
        <v/>
      </c>
      <c r="F1127" s="284" t="str">
        <f>IF('Data invoice'!O1242=0,"",'Data invoice'!P1242)</f>
        <v/>
      </c>
      <c r="G1127" s="284" t="str">
        <f>IF('Data invoice'!P1242=0,"",'Data invoice'!Q1242)</f>
        <v/>
      </c>
      <c r="H1127" s="284" t="str">
        <f>IF('Data invoice'!Q1242=0,"",'Data invoice'!R1242)</f>
        <v/>
      </c>
      <c r="I1127" s="320" t="str">
        <f>IF('Data invoice'!R1242=0,"",'Data invoice'!S1242)</f>
        <v/>
      </c>
      <c r="J1127" s="367" t="str">
        <f>IF('Data invoice'!S1242=0,"",'Data invoice'!T1242)</f>
        <v/>
      </c>
    </row>
    <row r="1128" spans="1:10" ht="15" customHeight="1">
      <c r="A1128" s="284" t="str">
        <f>IF('Data invoice'!J1243=0,"",'Data invoice'!K1243)</f>
        <v/>
      </c>
      <c r="B1128" s="284" t="str">
        <f>IF('Data invoice'!K1243=0,"",'Data invoice'!L1243)</f>
        <v/>
      </c>
      <c r="C1128" s="284" t="str">
        <f>IF('Data invoice'!L1243=0,"",'Data invoice'!M1243)</f>
        <v/>
      </c>
      <c r="D1128" s="284" t="str">
        <f>IF('Data invoice'!M1243=0,"",'Data invoice'!N1243)</f>
        <v/>
      </c>
      <c r="E1128" s="284" t="str">
        <f>IF('Data invoice'!N1243=0,"",'Data invoice'!O1243)</f>
        <v/>
      </c>
      <c r="F1128" s="284" t="str">
        <f>IF('Data invoice'!O1243=0,"",'Data invoice'!P1243)</f>
        <v/>
      </c>
      <c r="G1128" s="284" t="str">
        <f>IF('Data invoice'!P1243=0,"",'Data invoice'!Q1243)</f>
        <v/>
      </c>
      <c r="H1128" s="284" t="str">
        <f>IF('Data invoice'!Q1243=0,"",'Data invoice'!R1243)</f>
        <v/>
      </c>
      <c r="I1128" s="320" t="str">
        <f>IF('Data invoice'!R1243=0,"",'Data invoice'!S1243)</f>
        <v/>
      </c>
      <c r="J1128" s="367" t="str">
        <f>IF('Data invoice'!S1243=0,"",'Data invoice'!T1243)</f>
        <v/>
      </c>
    </row>
    <row r="1129" spans="1:10" ht="15" customHeight="1">
      <c r="A1129" s="284" t="str">
        <f>IF('Data invoice'!J1244=0,"",'Data invoice'!K1244)</f>
        <v/>
      </c>
      <c r="B1129" s="284" t="str">
        <f>IF('Data invoice'!K1244=0,"",'Data invoice'!L1244)</f>
        <v/>
      </c>
      <c r="C1129" s="284" t="str">
        <f>IF('Data invoice'!L1244=0,"",'Data invoice'!M1244)</f>
        <v/>
      </c>
      <c r="D1129" s="284" t="str">
        <f>IF('Data invoice'!M1244=0,"",'Data invoice'!N1244)</f>
        <v/>
      </c>
      <c r="E1129" s="284" t="str">
        <f>IF('Data invoice'!N1244=0,"",'Data invoice'!O1244)</f>
        <v/>
      </c>
      <c r="F1129" s="284" t="str">
        <f>IF('Data invoice'!O1244=0,"",'Data invoice'!P1244)</f>
        <v/>
      </c>
      <c r="G1129" s="284" t="str">
        <f>IF('Data invoice'!P1244=0,"",'Data invoice'!Q1244)</f>
        <v/>
      </c>
      <c r="H1129" s="284" t="str">
        <f>IF('Data invoice'!Q1244=0,"",'Data invoice'!R1244)</f>
        <v/>
      </c>
      <c r="I1129" s="320" t="str">
        <f>IF('Data invoice'!R1244=0,"",'Data invoice'!S1244)</f>
        <v/>
      </c>
      <c r="J1129" s="367" t="str">
        <f>IF('Data invoice'!S1244=0,"",'Data invoice'!T1244)</f>
        <v/>
      </c>
    </row>
    <row r="1130" spans="1:10" ht="15" customHeight="1">
      <c r="A1130" s="284" t="str">
        <f>IF('Data invoice'!J1245=0,"",'Data invoice'!K1245)</f>
        <v/>
      </c>
      <c r="B1130" s="284" t="str">
        <f>IF('Data invoice'!K1245=0,"",'Data invoice'!L1245)</f>
        <v/>
      </c>
      <c r="C1130" s="284" t="str">
        <f>IF('Data invoice'!L1245=0,"",'Data invoice'!M1245)</f>
        <v/>
      </c>
      <c r="D1130" s="284" t="str">
        <f>IF('Data invoice'!M1245=0,"",'Data invoice'!N1245)</f>
        <v/>
      </c>
      <c r="E1130" s="284" t="str">
        <f>IF('Data invoice'!N1245=0,"",'Data invoice'!O1245)</f>
        <v/>
      </c>
      <c r="F1130" s="284" t="str">
        <f>IF('Data invoice'!O1245=0,"",'Data invoice'!P1245)</f>
        <v/>
      </c>
      <c r="G1130" s="284" t="str">
        <f>IF('Data invoice'!P1245=0,"",'Data invoice'!Q1245)</f>
        <v/>
      </c>
      <c r="H1130" s="284" t="str">
        <f>IF('Data invoice'!Q1245=0,"",'Data invoice'!R1245)</f>
        <v/>
      </c>
      <c r="I1130" s="320" t="str">
        <f>IF('Data invoice'!R1245=0,"",'Data invoice'!S1245)</f>
        <v/>
      </c>
      <c r="J1130" s="367" t="str">
        <f>IF('Data invoice'!S1245=0,"",'Data invoice'!T1245)</f>
        <v/>
      </c>
    </row>
    <row r="1131" spans="1:10" ht="15" customHeight="1">
      <c r="A1131" s="284" t="str">
        <f>IF('Data invoice'!J1246=0,"",'Data invoice'!K1246)</f>
        <v/>
      </c>
      <c r="B1131" s="284" t="str">
        <f>IF('Data invoice'!K1246=0,"",'Data invoice'!L1246)</f>
        <v/>
      </c>
      <c r="C1131" s="284" t="str">
        <f>IF('Data invoice'!L1246=0,"",'Data invoice'!M1246)</f>
        <v/>
      </c>
      <c r="D1131" s="284" t="str">
        <f>IF('Data invoice'!M1246=0,"",'Data invoice'!N1246)</f>
        <v/>
      </c>
      <c r="E1131" s="284" t="str">
        <f>IF('Data invoice'!N1246=0,"",'Data invoice'!O1246)</f>
        <v/>
      </c>
      <c r="F1131" s="284" t="str">
        <f>IF('Data invoice'!O1246=0,"",'Data invoice'!P1246)</f>
        <v/>
      </c>
      <c r="G1131" s="284" t="str">
        <f>IF('Data invoice'!P1246=0,"",'Data invoice'!Q1246)</f>
        <v/>
      </c>
      <c r="H1131" s="284" t="str">
        <f>IF('Data invoice'!Q1246=0,"",'Data invoice'!R1246)</f>
        <v/>
      </c>
      <c r="I1131" s="320" t="str">
        <f>IF('Data invoice'!R1246=0,"",'Data invoice'!S1246)</f>
        <v/>
      </c>
      <c r="J1131" s="367" t="str">
        <f>IF('Data invoice'!S1246=0,"",'Data invoice'!T1246)</f>
        <v/>
      </c>
    </row>
    <row r="1132" spans="1:10" ht="15" customHeight="1">
      <c r="A1132" s="284" t="str">
        <f>IF('Data invoice'!J1247=0,"",'Data invoice'!K1247)</f>
        <v/>
      </c>
      <c r="B1132" s="284" t="str">
        <f>IF('Data invoice'!K1247=0,"",'Data invoice'!L1247)</f>
        <v/>
      </c>
      <c r="C1132" s="284" t="str">
        <f>IF('Data invoice'!L1247=0,"",'Data invoice'!M1247)</f>
        <v/>
      </c>
      <c r="D1132" s="284" t="str">
        <f>IF('Data invoice'!M1247=0,"",'Data invoice'!N1247)</f>
        <v/>
      </c>
      <c r="E1132" s="284" t="str">
        <f>IF('Data invoice'!N1247=0,"",'Data invoice'!O1247)</f>
        <v/>
      </c>
      <c r="F1132" s="284" t="str">
        <f>IF('Data invoice'!O1247=0,"",'Data invoice'!P1247)</f>
        <v/>
      </c>
      <c r="G1132" s="284" t="str">
        <f>IF('Data invoice'!P1247=0,"",'Data invoice'!Q1247)</f>
        <v/>
      </c>
      <c r="H1132" s="284" t="str">
        <f>IF('Data invoice'!Q1247=0,"",'Data invoice'!R1247)</f>
        <v/>
      </c>
      <c r="I1132" s="320" t="str">
        <f>IF('Data invoice'!R1247=0,"",'Data invoice'!S1247)</f>
        <v/>
      </c>
      <c r="J1132" s="367" t="str">
        <f>IF('Data invoice'!S1247=0,"",'Data invoice'!T1247)</f>
        <v/>
      </c>
    </row>
    <row r="1133" spans="1:10" ht="15" customHeight="1">
      <c r="A1133" s="284" t="str">
        <f>IF('Data invoice'!J1248=0,"",'Data invoice'!K1248)</f>
        <v/>
      </c>
      <c r="B1133" s="284" t="str">
        <f>IF('Data invoice'!K1248=0,"",'Data invoice'!L1248)</f>
        <v/>
      </c>
      <c r="C1133" s="284" t="str">
        <f>IF('Data invoice'!L1248=0,"",'Data invoice'!M1248)</f>
        <v/>
      </c>
      <c r="D1133" s="284" t="str">
        <f>IF('Data invoice'!M1248=0,"",'Data invoice'!N1248)</f>
        <v/>
      </c>
      <c r="E1133" s="284" t="str">
        <f>IF('Data invoice'!N1248=0,"",'Data invoice'!O1248)</f>
        <v/>
      </c>
      <c r="F1133" s="284" t="str">
        <f>IF('Data invoice'!O1248=0,"",'Data invoice'!P1248)</f>
        <v/>
      </c>
      <c r="G1133" s="284" t="str">
        <f>IF('Data invoice'!P1248=0,"",'Data invoice'!Q1248)</f>
        <v/>
      </c>
      <c r="H1133" s="284" t="str">
        <f>IF('Data invoice'!Q1248=0,"",'Data invoice'!R1248)</f>
        <v/>
      </c>
      <c r="I1133" s="320" t="str">
        <f>IF('Data invoice'!R1248=0,"",'Data invoice'!S1248)</f>
        <v/>
      </c>
      <c r="J1133" s="367" t="str">
        <f>IF('Data invoice'!S1248=0,"",'Data invoice'!T1248)</f>
        <v/>
      </c>
    </row>
    <row r="1134" spans="1:10" ht="15" customHeight="1">
      <c r="A1134" s="284" t="str">
        <f>IF('Data invoice'!J1249=0,"",'Data invoice'!K1249)</f>
        <v/>
      </c>
      <c r="B1134" s="284" t="str">
        <f>IF('Data invoice'!K1249=0,"",'Data invoice'!L1249)</f>
        <v/>
      </c>
      <c r="C1134" s="284" t="str">
        <f>IF('Data invoice'!L1249=0,"",'Data invoice'!M1249)</f>
        <v/>
      </c>
      <c r="D1134" s="284" t="str">
        <f>IF('Data invoice'!M1249=0,"",'Data invoice'!N1249)</f>
        <v/>
      </c>
      <c r="E1134" s="284" t="str">
        <f>IF('Data invoice'!N1249=0,"",'Data invoice'!O1249)</f>
        <v/>
      </c>
      <c r="F1134" s="284" t="str">
        <f>IF('Data invoice'!O1249=0,"",'Data invoice'!P1249)</f>
        <v/>
      </c>
      <c r="G1134" s="284" t="str">
        <f>IF('Data invoice'!P1249=0,"",'Data invoice'!Q1249)</f>
        <v/>
      </c>
      <c r="H1134" s="284" t="str">
        <f>IF('Data invoice'!Q1249=0,"",'Data invoice'!R1249)</f>
        <v/>
      </c>
      <c r="I1134" s="320" t="str">
        <f>IF('Data invoice'!R1249=0,"",'Data invoice'!S1249)</f>
        <v/>
      </c>
      <c r="J1134" s="367" t="str">
        <f>IF('Data invoice'!S1249=0,"",'Data invoice'!T1249)</f>
        <v/>
      </c>
    </row>
    <row r="1135" spans="1:10" ht="15" customHeight="1">
      <c r="A1135" s="284" t="str">
        <f>IF('Data invoice'!J1250=0,"",'Data invoice'!K1250)</f>
        <v/>
      </c>
      <c r="B1135" s="284" t="str">
        <f>IF('Data invoice'!K1250=0,"",'Data invoice'!L1250)</f>
        <v/>
      </c>
      <c r="C1135" s="284" t="str">
        <f>IF('Data invoice'!L1250=0,"",'Data invoice'!M1250)</f>
        <v/>
      </c>
      <c r="D1135" s="284" t="str">
        <f>IF('Data invoice'!M1250=0,"",'Data invoice'!N1250)</f>
        <v/>
      </c>
      <c r="E1135" s="284" t="str">
        <f>IF('Data invoice'!N1250=0,"",'Data invoice'!O1250)</f>
        <v/>
      </c>
      <c r="F1135" s="284" t="str">
        <f>IF('Data invoice'!O1250=0,"",'Data invoice'!P1250)</f>
        <v/>
      </c>
      <c r="G1135" s="284" t="str">
        <f>IF('Data invoice'!P1250=0,"",'Data invoice'!Q1250)</f>
        <v/>
      </c>
      <c r="H1135" s="284" t="str">
        <f>IF('Data invoice'!Q1250=0,"",'Data invoice'!R1250)</f>
        <v/>
      </c>
      <c r="I1135" s="320" t="str">
        <f>IF('Data invoice'!R1250=0,"",'Data invoice'!S1250)</f>
        <v/>
      </c>
      <c r="J1135" s="367" t="str">
        <f>IF('Data invoice'!S1250=0,"",'Data invoice'!T1250)</f>
        <v/>
      </c>
    </row>
    <row r="1136" spans="1:10" ht="15" customHeight="1">
      <c r="A1136" s="284" t="str">
        <f>IF('Data invoice'!J1251=0,"",'Data invoice'!K1251)</f>
        <v/>
      </c>
      <c r="B1136" s="284" t="str">
        <f>IF('Data invoice'!K1251=0,"",'Data invoice'!L1251)</f>
        <v/>
      </c>
      <c r="C1136" s="284" t="str">
        <f>IF('Data invoice'!L1251=0,"",'Data invoice'!M1251)</f>
        <v/>
      </c>
      <c r="D1136" s="284" t="str">
        <f>IF('Data invoice'!M1251=0,"",'Data invoice'!N1251)</f>
        <v/>
      </c>
      <c r="E1136" s="284" t="str">
        <f>IF('Data invoice'!N1251=0,"",'Data invoice'!O1251)</f>
        <v/>
      </c>
      <c r="F1136" s="284" t="str">
        <f>IF('Data invoice'!O1251=0,"",'Data invoice'!P1251)</f>
        <v/>
      </c>
      <c r="G1136" s="284" t="str">
        <f>IF('Data invoice'!P1251=0,"",'Data invoice'!Q1251)</f>
        <v/>
      </c>
      <c r="H1136" s="284" t="str">
        <f>IF('Data invoice'!Q1251=0,"",'Data invoice'!R1251)</f>
        <v/>
      </c>
      <c r="I1136" s="320" t="str">
        <f>IF('Data invoice'!R1251=0,"",'Data invoice'!S1251)</f>
        <v/>
      </c>
      <c r="J1136" s="367" t="str">
        <f>IF('Data invoice'!S1251=0,"",'Data invoice'!T1251)</f>
        <v/>
      </c>
    </row>
    <row r="1137" spans="1:10" ht="15" customHeight="1">
      <c r="A1137" s="284" t="str">
        <f>IF('Data invoice'!J1252=0,"",'Data invoice'!K1252)</f>
        <v/>
      </c>
      <c r="B1137" s="284" t="str">
        <f>IF('Data invoice'!K1252=0,"",'Data invoice'!L1252)</f>
        <v/>
      </c>
      <c r="C1137" s="284" t="str">
        <f>IF('Data invoice'!L1252=0,"",'Data invoice'!M1252)</f>
        <v/>
      </c>
      <c r="D1137" s="284" t="str">
        <f>IF('Data invoice'!M1252=0,"",'Data invoice'!N1252)</f>
        <v/>
      </c>
      <c r="E1137" s="284" t="str">
        <f>IF('Data invoice'!N1252=0,"",'Data invoice'!O1252)</f>
        <v/>
      </c>
      <c r="F1137" s="284" t="str">
        <f>IF('Data invoice'!O1252=0,"",'Data invoice'!P1252)</f>
        <v/>
      </c>
      <c r="G1137" s="284" t="str">
        <f>IF('Data invoice'!P1252=0,"",'Data invoice'!Q1252)</f>
        <v/>
      </c>
      <c r="H1137" s="284" t="str">
        <f>IF('Data invoice'!Q1252=0,"",'Data invoice'!R1252)</f>
        <v/>
      </c>
      <c r="I1137" s="320" t="str">
        <f>IF('Data invoice'!R1252=0,"",'Data invoice'!S1252)</f>
        <v/>
      </c>
      <c r="J1137" s="367" t="str">
        <f>IF('Data invoice'!S1252=0,"",'Data invoice'!T1252)</f>
        <v/>
      </c>
    </row>
    <row r="1138" spans="1:10" ht="15" customHeight="1">
      <c r="A1138" s="284" t="str">
        <f>IF('Data invoice'!J1253=0,"",'Data invoice'!K1253)</f>
        <v/>
      </c>
      <c r="B1138" s="284" t="str">
        <f>IF('Data invoice'!K1253=0,"",'Data invoice'!L1253)</f>
        <v/>
      </c>
      <c r="C1138" s="284" t="str">
        <f>IF('Data invoice'!L1253=0,"",'Data invoice'!M1253)</f>
        <v/>
      </c>
      <c r="D1138" s="284" t="str">
        <f>IF('Data invoice'!M1253=0,"",'Data invoice'!N1253)</f>
        <v/>
      </c>
      <c r="E1138" s="284" t="str">
        <f>IF('Data invoice'!N1253=0,"",'Data invoice'!O1253)</f>
        <v/>
      </c>
      <c r="F1138" s="284" t="str">
        <f>IF('Data invoice'!O1253=0,"",'Data invoice'!P1253)</f>
        <v/>
      </c>
      <c r="G1138" s="284" t="str">
        <f>IF('Data invoice'!P1253=0,"",'Data invoice'!Q1253)</f>
        <v/>
      </c>
      <c r="H1138" s="284" t="str">
        <f>IF('Data invoice'!Q1253=0,"",'Data invoice'!R1253)</f>
        <v/>
      </c>
      <c r="I1138" s="320" t="str">
        <f>IF('Data invoice'!R1253=0,"",'Data invoice'!S1253)</f>
        <v/>
      </c>
      <c r="J1138" s="367" t="str">
        <f>IF('Data invoice'!S1253=0,"",'Data invoice'!T1253)</f>
        <v/>
      </c>
    </row>
    <row r="1139" spans="1:10" ht="15" customHeight="1">
      <c r="A1139" s="284" t="str">
        <f>IF('Data invoice'!J1254=0,"",'Data invoice'!K1254)</f>
        <v/>
      </c>
      <c r="B1139" s="284" t="str">
        <f>IF('Data invoice'!K1254=0,"",'Data invoice'!L1254)</f>
        <v/>
      </c>
      <c r="C1139" s="284" t="str">
        <f>IF('Data invoice'!L1254=0,"",'Data invoice'!M1254)</f>
        <v/>
      </c>
      <c r="D1139" s="284" t="str">
        <f>IF('Data invoice'!M1254=0,"",'Data invoice'!N1254)</f>
        <v/>
      </c>
      <c r="E1139" s="284" t="str">
        <f>IF('Data invoice'!N1254=0,"",'Data invoice'!O1254)</f>
        <v/>
      </c>
      <c r="F1139" s="284" t="str">
        <f>IF('Data invoice'!O1254=0,"",'Data invoice'!P1254)</f>
        <v/>
      </c>
      <c r="G1139" s="284" t="str">
        <f>IF('Data invoice'!P1254=0,"",'Data invoice'!Q1254)</f>
        <v/>
      </c>
      <c r="H1139" s="284" t="str">
        <f>IF('Data invoice'!Q1254=0,"",'Data invoice'!R1254)</f>
        <v/>
      </c>
      <c r="I1139" s="320" t="str">
        <f>IF('Data invoice'!R1254=0,"",'Data invoice'!S1254)</f>
        <v/>
      </c>
      <c r="J1139" s="367" t="str">
        <f>IF('Data invoice'!S1254=0,"",'Data invoice'!T1254)</f>
        <v/>
      </c>
    </row>
    <row r="1140" spans="1:10" ht="15" customHeight="1">
      <c r="A1140" s="284" t="str">
        <f>IF('Data invoice'!J1255=0,"",'Data invoice'!K1255)</f>
        <v/>
      </c>
      <c r="B1140" s="284" t="str">
        <f>IF('Data invoice'!K1255=0,"",'Data invoice'!L1255)</f>
        <v/>
      </c>
      <c r="C1140" s="284" t="str">
        <f>IF('Data invoice'!L1255=0,"",'Data invoice'!M1255)</f>
        <v/>
      </c>
      <c r="D1140" s="284" t="str">
        <f>IF('Data invoice'!M1255=0,"",'Data invoice'!N1255)</f>
        <v/>
      </c>
      <c r="E1140" s="284" t="str">
        <f>IF('Data invoice'!N1255=0,"",'Data invoice'!O1255)</f>
        <v/>
      </c>
      <c r="F1140" s="284" t="str">
        <f>IF('Data invoice'!O1255=0,"",'Data invoice'!P1255)</f>
        <v/>
      </c>
      <c r="G1140" s="284" t="str">
        <f>IF('Data invoice'!P1255=0,"",'Data invoice'!Q1255)</f>
        <v/>
      </c>
      <c r="H1140" s="284" t="str">
        <f>IF('Data invoice'!Q1255=0,"",'Data invoice'!R1255)</f>
        <v/>
      </c>
      <c r="I1140" s="320" t="str">
        <f>IF('Data invoice'!R1255=0,"",'Data invoice'!S1255)</f>
        <v/>
      </c>
      <c r="J1140" s="367" t="str">
        <f>IF('Data invoice'!S1255=0,"",'Data invoice'!T1255)</f>
        <v/>
      </c>
    </row>
    <row r="1141" spans="1:10" ht="15" customHeight="1">
      <c r="A1141" s="284" t="str">
        <f>IF('Data invoice'!J1256=0,"",'Data invoice'!K1256)</f>
        <v/>
      </c>
      <c r="B1141" s="284" t="str">
        <f>IF('Data invoice'!K1256=0,"",'Data invoice'!L1256)</f>
        <v/>
      </c>
      <c r="C1141" s="284" t="str">
        <f>IF('Data invoice'!L1256=0,"",'Data invoice'!M1256)</f>
        <v/>
      </c>
      <c r="D1141" s="284" t="str">
        <f>IF('Data invoice'!M1256=0,"",'Data invoice'!N1256)</f>
        <v/>
      </c>
      <c r="E1141" s="284" t="str">
        <f>IF('Data invoice'!N1256=0,"",'Data invoice'!O1256)</f>
        <v/>
      </c>
      <c r="F1141" s="284" t="str">
        <f>IF('Data invoice'!O1256=0,"",'Data invoice'!P1256)</f>
        <v/>
      </c>
      <c r="G1141" s="284" t="str">
        <f>IF('Data invoice'!P1256=0,"",'Data invoice'!Q1256)</f>
        <v/>
      </c>
      <c r="H1141" s="284" t="str">
        <f>IF('Data invoice'!Q1256=0,"",'Data invoice'!R1256)</f>
        <v/>
      </c>
      <c r="I1141" s="320" t="str">
        <f>IF('Data invoice'!R1256=0,"",'Data invoice'!S1256)</f>
        <v/>
      </c>
      <c r="J1141" s="367" t="str">
        <f>IF('Data invoice'!S1256=0,"",'Data invoice'!T1256)</f>
        <v/>
      </c>
    </row>
    <row r="1142" spans="1:10" ht="15" customHeight="1">
      <c r="A1142" s="284" t="str">
        <f>IF('Data invoice'!J1257=0,"",'Data invoice'!K1257)</f>
        <v/>
      </c>
      <c r="B1142" s="284" t="str">
        <f>IF('Data invoice'!K1257=0,"",'Data invoice'!L1257)</f>
        <v/>
      </c>
      <c r="C1142" s="284" t="str">
        <f>IF('Data invoice'!L1257=0,"",'Data invoice'!M1257)</f>
        <v/>
      </c>
      <c r="D1142" s="284" t="str">
        <f>IF('Data invoice'!M1257=0,"",'Data invoice'!N1257)</f>
        <v/>
      </c>
      <c r="E1142" s="284" t="str">
        <f>IF('Data invoice'!N1257=0,"",'Data invoice'!O1257)</f>
        <v/>
      </c>
      <c r="F1142" s="284" t="str">
        <f>IF('Data invoice'!O1257=0,"",'Data invoice'!P1257)</f>
        <v/>
      </c>
      <c r="G1142" s="284" t="str">
        <f>IF('Data invoice'!P1257=0,"",'Data invoice'!Q1257)</f>
        <v/>
      </c>
      <c r="H1142" s="284" t="str">
        <f>IF('Data invoice'!Q1257=0,"",'Data invoice'!R1257)</f>
        <v/>
      </c>
      <c r="I1142" s="320" t="str">
        <f>IF('Data invoice'!R1257=0,"",'Data invoice'!S1257)</f>
        <v/>
      </c>
      <c r="J1142" s="367" t="str">
        <f>IF('Data invoice'!S1257=0,"",'Data invoice'!T1257)</f>
        <v/>
      </c>
    </row>
    <row r="1143" spans="1:10" ht="15" customHeight="1">
      <c r="A1143" s="284" t="str">
        <f>IF('Data invoice'!J1258=0,"",'Data invoice'!K1258)</f>
        <v/>
      </c>
      <c r="B1143" s="284" t="str">
        <f>IF('Data invoice'!K1258=0,"",'Data invoice'!L1258)</f>
        <v/>
      </c>
      <c r="C1143" s="284" t="str">
        <f>IF('Data invoice'!L1258=0,"",'Data invoice'!M1258)</f>
        <v/>
      </c>
      <c r="D1143" s="284" t="str">
        <f>IF('Data invoice'!M1258=0,"",'Data invoice'!N1258)</f>
        <v/>
      </c>
      <c r="E1143" s="284" t="str">
        <f>IF('Data invoice'!N1258=0,"",'Data invoice'!O1258)</f>
        <v/>
      </c>
      <c r="F1143" s="284" t="str">
        <f>IF('Data invoice'!O1258=0,"",'Data invoice'!P1258)</f>
        <v/>
      </c>
      <c r="G1143" s="284" t="str">
        <f>IF('Data invoice'!P1258=0,"",'Data invoice'!Q1258)</f>
        <v/>
      </c>
      <c r="H1143" s="284" t="str">
        <f>IF('Data invoice'!Q1258=0,"",'Data invoice'!R1258)</f>
        <v/>
      </c>
      <c r="I1143" s="320" t="str">
        <f>IF('Data invoice'!R1258=0,"",'Data invoice'!S1258)</f>
        <v/>
      </c>
      <c r="J1143" s="367" t="str">
        <f>IF('Data invoice'!S1258=0,"",'Data invoice'!T1258)</f>
        <v/>
      </c>
    </row>
    <row r="1144" spans="1:10" ht="15" customHeight="1">
      <c r="A1144" s="284" t="str">
        <f>IF('Data invoice'!J1259=0,"",'Data invoice'!K1259)</f>
        <v/>
      </c>
      <c r="B1144" s="284" t="str">
        <f>IF('Data invoice'!K1259=0,"",'Data invoice'!L1259)</f>
        <v/>
      </c>
      <c r="C1144" s="284" t="str">
        <f>IF('Data invoice'!L1259=0,"",'Data invoice'!M1259)</f>
        <v/>
      </c>
      <c r="D1144" s="284" t="str">
        <f>IF('Data invoice'!M1259=0,"",'Data invoice'!N1259)</f>
        <v/>
      </c>
      <c r="E1144" s="284" t="str">
        <f>IF('Data invoice'!N1259=0,"",'Data invoice'!O1259)</f>
        <v/>
      </c>
      <c r="F1144" s="284" t="str">
        <f>IF('Data invoice'!O1259=0,"",'Data invoice'!P1259)</f>
        <v/>
      </c>
      <c r="G1144" s="284" t="str">
        <f>IF('Data invoice'!P1259=0,"",'Data invoice'!Q1259)</f>
        <v/>
      </c>
      <c r="H1144" s="284" t="str">
        <f>IF('Data invoice'!Q1259=0,"",'Data invoice'!R1259)</f>
        <v/>
      </c>
      <c r="I1144" s="320" t="str">
        <f>IF('Data invoice'!R1259=0,"",'Data invoice'!S1259)</f>
        <v/>
      </c>
      <c r="J1144" s="367" t="str">
        <f>IF('Data invoice'!S1259=0,"",'Data invoice'!T1259)</f>
        <v/>
      </c>
    </row>
    <row r="1145" spans="1:10" ht="15" customHeight="1">
      <c r="A1145" s="284" t="str">
        <f>IF('Data invoice'!J1260=0,"",'Data invoice'!K1260)</f>
        <v/>
      </c>
      <c r="B1145" s="284" t="str">
        <f>IF('Data invoice'!K1260=0,"",'Data invoice'!L1260)</f>
        <v/>
      </c>
      <c r="C1145" s="284" t="str">
        <f>IF('Data invoice'!L1260=0,"",'Data invoice'!M1260)</f>
        <v/>
      </c>
      <c r="D1145" s="284" t="str">
        <f>IF('Data invoice'!M1260=0,"",'Data invoice'!N1260)</f>
        <v/>
      </c>
      <c r="E1145" s="284" t="str">
        <f>IF('Data invoice'!N1260=0,"",'Data invoice'!O1260)</f>
        <v/>
      </c>
      <c r="F1145" s="284" t="str">
        <f>IF('Data invoice'!O1260=0,"",'Data invoice'!P1260)</f>
        <v/>
      </c>
      <c r="G1145" s="284" t="str">
        <f>IF('Data invoice'!P1260=0,"",'Data invoice'!Q1260)</f>
        <v/>
      </c>
      <c r="H1145" s="284" t="str">
        <f>IF('Data invoice'!Q1260=0,"",'Data invoice'!R1260)</f>
        <v/>
      </c>
      <c r="I1145" s="320" t="str">
        <f>IF('Data invoice'!R1260=0,"",'Data invoice'!S1260)</f>
        <v/>
      </c>
      <c r="J1145" s="367" t="str">
        <f>IF('Data invoice'!S1260=0,"",'Data invoice'!T1260)</f>
        <v/>
      </c>
    </row>
    <row r="1146" spans="1:10" ht="15" customHeight="1">
      <c r="A1146" s="284" t="str">
        <f>IF('Data invoice'!J1261=0,"",'Data invoice'!K1261)</f>
        <v/>
      </c>
      <c r="B1146" s="284" t="str">
        <f>IF('Data invoice'!K1261=0,"",'Data invoice'!L1261)</f>
        <v/>
      </c>
      <c r="C1146" s="284" t="str">
        <f>IF('Data invoice'!L1261=0,"",'Data invoice'!M1261)</f>
        <v/>
      </c>
      <c r="D1146" s="284" t="str">
        <f>IF('Data invoice'!M1261=0,"",'Data invoice'!N1261)</f>
        <v/>
      </c>
      <c r="E1146" s="284" t="str">
        <f>IF('Data invoice'!N1261=0,"",'Data invoice'!O1261)</f>
        <v/>
      </c>
      <c r="F1146" s="284" t="str">
        <f>IF('Data invoice'!O1261=0,"",'Data invoice'!P1261)</f>
        <v/>
      </c>
      <c r="G1146" s="284" t="str">
        <f>IF('Data invoice'!P1261=0,"",'Data invoice'!Q1261)</f>
        <v/>
      </c>
      <c r="H1146" s="284" t="str">
        <f>IF('Data invoice'!Q1261=0,"",'Data invoice'!R1261)</f>
        <v/>
      </c>
      <c r="I1146" s="320" t="str">
        <f>IF('Data invoice'!R1261=0,"",'Data invoice'!S1261)</f>
        <v/>
      </c>
      <c r="J1146" s="367" t="str">
        <f>IF('Data invoice'!S1261=0,"",'Data invoice'!T1261)</f>
        <v/>
      </c>
    </row>
    <row r="1147" spans="1:10" ht="15" customHeight="1">
      <c r="A1147" s="284" t="str">
        <f>IF('Data invoice'!J1262=0,"",'Data invoice'!K1262)</f>
        <v/>
      </c>
      <c r="B1147" s="284" t="str">
        <f>IF('Data invoice'!K1262=0,"",'Data invoice'!L1262)</f>
        <v/>
      </c>
      <c r="C1147" s="284" t="str">
        <f>IF('Data invoice'!L1262=0,"",'Data invoice'!M1262)</f>
        <v/>
      </c>
      <c r="D1147" s="284" t="str">
        <f>IF('Data invoice'!M1262=0,"",'Data invoice'!N1262)</f>
        <v/>
      </c>
      <c r="E1147" s="284" t="str">
        <f>IF('Data invoice'!N1262=0,"",'Data invoice'!O1262)</f>
        <v/>
      </c>
      <c r="F1147" s="284" t="str">
        <f>IF('Data invoice'!O1262=0,"",'Data invoice'!P1262)</f>
        <v/>
      </c>
      <c r="G1147" s="284" t="str">
        <f>IF('Data invoice'!P1262=0,"",'Data invoice'!Q1262)</f>
        <v/>
      </c>
      <c r="H1147" s="284" t="str">
        <f>IF('Data invoice'!Q1262=0,"",'Data invoice'!R1262)</f>
        <v/>
      </c>
      <c r="I1147" s="320" t="str">
        <f>IF('Data invoice'!R1262=0,"",'Data invoice'!S1262)</f>
        <v/>
      </c>
      <c r="J1147" s="367" t="str">
        <f>IF('Data invoice'!S1262=0,"",'Data invoice'!T1262)</f>
        <v/>
      </c>
    </row>
    <row r="1148" spans="1:10" ht="15" customHeight="1">
      <c r="A1148" s="284" t="str">
        <f>IF('Data invoice'!J1263=0,"",'Data invoice'!K1263)</f>
        <v/>
      </c>
      <c r="B1148" s="284" t="str">
        <f>IF('Data invoice'!K1263=0,"",'Data invoice'!L1263)</f>
        <v/>
      </c>
      <c r="C1148" s="284" t="str">
        <f>IF('Data invoice'!L1263=0,"",'Data invoice'!M1263)</f>
        <v/>
      </c>
      <c r="D1148" s="284" t="str">
        <f>IF('Data invoice'!M1263=0,"",'Data invoice'!N1263)</f>
        <v/>
      </c>
      <c r="E1148" s="284" t="str">
        <f>IF('Data invoice'!N1263=0,"",'Data invoice'!O1263)</f>
        <v/>
      </c>
      <c r="F1148" s="284" t="str">
        <f>IF('Data invoice'!O1263=0,"",'Data invoice'!P1263)</f>
        <v/>
      </c>
      <c r="G1148" s="284" t="str">
        <f>IF('Data invoice'!P1263=0,"",'Data invoice'!Q1263)</f>
        <v/>
      </c>
      <c r="H1148" s="284" t="str">
        <f>IF('Data invoice'!Q1263=0,"",'Data invoice'!R1263)</f>
        <v/>
      </c>
      <c r="I1148" s="320" t="str">
        <f>IF('Data invoice'!R1263=0,"",'Data invoice'!S1263)</f>
        <v/>
      </c>
      <c r="J1148" s="367" t="str">
        <f>IF('Data invoice'!S1263=0,"",'Data invoice'!T1263)</f>
        <v/>
      </c>
    </row>
    <row r="1149" spans="1:10" ht="15" customHeight="1">
      <c r="A1149" s="284" t="str">
        <f>IF('Data invoice'!J1264=0,"",'Data invoice'!K1264)</f>
        <v/>
      </c>
      <c r="B1149" s="284" t="str">
        <f>IF('Data invoice'!K1264=0,"",'Data invoice'!L1264)</f>
        <v/>
      </c>
      <c r="C1149" s="284" t="str">
        <f>IF('Data invoice'!L1264=0,"",'Data invoice'!M1264)</f>
        <v/>
      </c>
      <c r="D1149" s="284" t="str">
        <f>IF('Data invoice'!M1264=0,"",'Data invoice'!N1264)</f>
        <v/>
      </c>
      <c r="E1149" s="284" t="str">
        <f>IF('Data invoice'!N1264=0,"",'Data invoice'!O1264)</f>
        <v/>
      </c>
      <c r="F1149" s="284" t="str">
        <f>IF('Data invoice'!O1264=0,"",'Data invoice'!P1264)</f>
        <v/>
      </c>
      <c r="G1149" s="284" t="str">
        <f>IF('Data invoice'!P1264=0,"",'Data invoice'!Q1264)</f>
        <v/>
      </c>
      <c r="H1149" s="284" t="str">
        <f>IF('Data invoice'!Q1264=0,"",'Data invoice'!R1264)</f>
        <v/>
      </c>
      <c r="I1149" s="320" t="str">
        <f>IF('Data invoice'!R1264=0,"",'Data invoice'!S1264)</f>
        <v/>
      </c>
      <c r="J1149" s="367" t="str">
        <f>IF('Data invoice'!S1264=0,"",'Data invoice'!T1264)</f>
        <v/>
      </c>
    </row>
    <row r="1150" spans="1:10" ht="15" customHeight="1">
      <c r="A1150" s="284" t="str">
        <f>IF('Data invoice'!J1265=0,"",'Data invoice'!K1265)</f>
        <v/>
      </c>
      <c r="B1150" s="284" t="str">
        <f>IF('Data invoice'!K1265=0,"",'Data invoice'!L1265)</f>
        <v/>
      </c>
      <c r="C1150" s="284" t="str">
        <f>IF('Data invoice'!L1265=0,"",'Data invoice'!M1265)</f>
        <v/>
      </c>
      <c r="D1150" s="284" t="str">
        <f>IF('Data invoice'!M1265=0,"",'Data invoice'!N1265)</f>
        <v/>
      </c>
      <c r="E1150" s="284" t="str">
        <f>IF('Data invoice'!N1265=0,"",'Data invoice'!O1265)</f>
        <v/>
      </c>
      <c r="F1150" s="284" t="str">
        <f>IF('Data invoice'!O1265=0,"",'Data invoice'!P1265)</f>
        <v/>
      </c>
      <c r="G1150" s="284" t="str">
        <f>IF('Data invoice'!P1265=0,"",'Data invoice'!Q1265)</f>
        <v/>
      </c>
      <c r="H1150" s="284" t="str">
        <f>IF('Data invoice'!Q1265=0,"",'Data invoice'!R1265)</f>
        <v/>
      </c>
      <c r="I1150" s="320" t="str">
        <f>IF('Data invoice'!R1265=0,"",'Data invoice'!S1265)</f>
        <v/>
      </c>
      <c r="J1150" s="367" t="str">
        <f>IF('Data invoice'!S1265=0,"",'Data invoice'!T1265)</f>
        <v/>
      </c>
    </row>
    <row r="1151" spans="1:10" ht="15" customHeight="1">
      <c r="A1151" s="284" t="str">
        <f>IF('Data invoice'!J1266=0,"",'Data invoice'!K1266)</f>
        <v/>
      </c>
      <c r="B1151" s="284" t="str">
        <f>IF('Data invoice'!K1266=0,"",'Data invoice'!L1266)</f>
        <v/>
      </c>
      <c r="C1151" s="284" t="str">
        <f>IF('Data invoice'!L1266=0,"",'Data invoice'!M1266)</f>
        <v/>
      </c>
      <c r="D1151" s="284" t="str">
        <f>IF('Data invoice'!M1266=0,"",'Data invoice'!N1266)</f>
        <v/>
      </c>
      <c r="E1151" s="284" t="str">
        <f>IF('Data invoice'!N1266=0,"",'Data invoice'!O1266)</f>
        <v/>
      </c>
      <c r="F1151" s="284" t="str">
        <f>IF('Data invoice'!O1266=0,"",'Data invoice'!P1266)</f>
        <v/>
      </c>
      <c r="G1151" s="284" t="str">
        <f>IF('Data invoice'!P1266=0,"",'Data invoice'!Q1266)</f>
        <v/>
      </c>
      <c r="H1151" s="284" t="str">
        <f>IF('Data invoice'!Q1266=0,"",'Data invoice'!R1266)</f>
        <v/>
      </c>
      <c r="I1151" s="320" t="str">
        <f>IF('Data invoice'!R1266=0,"",'Data invoice'!S1266)</f>
        <v/>
      </c>
      <c r="J1151" s="367" t="str">
        <f>IF('Data invoice'!S1266=0,"",'Data invoice'!T1266)</f>
        <v/>
      </c>
    </row>
    <row r="1152" spans="1:10" ht="15" customHeight="1">
      <c r="A1152" s="284" t="str">
        <f>IF('Data invoice'!J1267=0,"",'Data invoice'!K1267)</f>
        <v/>
      </c>
      <c r="B1152" s="284" t="str">
        <f>IF('Data invoice'!K1267=0,"",'Data invoice'!L1267)</f>
        <v/>
      </c>
      <c r="C1152" s="284" t="str">
        <f>IF('Data invoice'!L1267=0,"",'Data invoice'!M1267)</f>
        <v/>
      </c>
      <c r="D1152" s="284" t="str">
        <f>IF('Data invoice'!M1267=0,"",'Data invoice'!N1267)</f>
        <v/>
      </c>
      <c r="E1152" s="284" t="str">
        <f>IF('Data invoice'!N1267=0,"",'Data invoice'!O1267)</f>
        <v/>
      </c>
      <c r="F1152" s="284" t="str">
        <f>IF('Data invoice'!O1267=0,"",'Data invoice'!P1267)</f>
        <v/>
      </c>
      <c r="G1152" s="284" t="str">
        <f>IF('Data invoice'!P1267=0,"",'Data invoice'!Q1267)</f>
        <v/>
      </c>
      <c r="H1152" s="284" t="str">
        <f>IF('Data invoice'!Q1267=0,"",'Data invoice'!R1267)</f>
        <v/>
      </c>
      <c r="I1152" s="320" t="str">
        <f>IF('Data invoice'!R1267=0,"",'Data invoice'!S1267)</f>
        <v/>
      </c>
      <c r="J1152" s="367" t="str">
        <f>IF('Data invoice'!S1267=0,"",'Data invoice'!T1267)</f>
        <v/>
      </c>
    </row>
    <row r="1153" spans="1:10" ht="15" customHeight="1">
      <c r="A1153" s="284" t="str">
        <f>IF('Data invoice'!J1268=0,"",'Data invoice'!K1268)</f>
        <v/>
      </c>
      <c r="B1153" s="284" t="str">
        <f>IF('Data invoice'!K1268=0,"",'Data invoice'!L1268)</f>
        <v/>
      </c>
      <c r="C1153" s="284" t="str">
        <f>IF('Data invoice'!L1268=0,"",'Data invoice'!M1268)</f>
        <v/>
      </c>
      <c r="D1153" s="284" t="str">
        <f>IF('Data invoice'!M1268=0,"",'Data invoice'!N1268)</f>
        <v/>
      </c>
      <c r="E1153" s="284" t="str">
        <f>IF('Data invoice'!N1268=0,"",'Data invoice'!O1268)</f>
        <v/>
      </c>
      <c r="F1153" s="284" t="str">
        <f>IF('Data invoice'!O1268=0,"",'Data invoice'!P1268)</f>
        <v/>
      </c>
      <c r="G1153" s="284" t="str">
        <f>IF('Data invoice'!P1268=0,"",'Data invoice'!Q1268)</f>
        <v/>
      </c>
      <c r="H1153" s="284" t="str">
        <f>IF('Data invoice'!Q1268=0,"",'Data invoice'!R1268)</f>
        <v/>
      </c>
      <c r="I1153" s="320" t="str">
        <f>IF('Data invoice'!R1268=0,"",'Data invoice'!S1268)</f>
        <v/>
      </c>
      <c r="J1153" s="367" t="str">
        <f>IF('Data invoice'!S1268=0,"",'Data invoice'!T1268)</f>
        <v/>
      </c>
    </row>
    <row r="1154" spans="1:10" ht="15" customHeight="1">
      <c r="A1154" s="284" t="str">
        <f>IF('Data invoice'!J1269=0,"",'Data invoice'!K1269)</f>
        <v/>
      </c>
      <c r="B1154" s="284" t="str">
        <f>IF('Data invoice'!K1269=0,"",'Data invoice'!L1269)</f>
        <v/>
      </c>
      <c r="C1154" s="284" t="str">
        <f>IF('Data invoice'!L1269=0,"",'Data invoice'!M1269)</f>
        <v/>
      </c>
      <c r="D1154" s="284" t="str">
        <f>IF('Data invoice'!M1269=0,"",'Data invoice'!N1269)</f>
        <v/>
      </c>
      <c r="E1154" s="284" t="str">
        <f>IF('Data invoice'!N1269=0,"",'Data invoice'!O1269)</f>
        <v/>
      </c>
      <c r="F1154" s="284" t="str">
        <f>IF('Data invoice'!O1269=0,"",'Data invoice'!P1269)</f>
        <v/>
      </c>
      <c r="G1154" s="284" t="str">
        <f>IF('Data invoice'!P1269=0,"",'Data invoice'!Q1269)</f>
        <v/>
      </c>
      <c r="H1154" s="284" t="str">
        <f>IF('Data invoice'!Q1269=0,"",'Data invoice'!R1269)</f>
        <v/>
      </c>
      <c r="I1154" s="320" t="str">
        <f>IF('Data invoice'!R1269=0,"",'Data invoice'!S1269)</f>
        <v/>
      </c>
      <c r="J1154" s="367" t="str">
        <f>IF('Data invoice'!S1269=0,"",'Data invoice'!T1269)</f>
        <v/>
      </c>
    </row>
    <row r="1155" spans="1:10" ht="15" customHeight="1">
      <c r="A1155" s="284" t="str">
        <f>IF('Data invoice'!J1270=0,"",'Data invoice'!K1270)</f>
        <v/>
      </c>
      <c r="B1155" s="284" t="str">
        <f>IF('Data invoice'!K1270=0,"",'Data invoice'!L1270)</f>
        <v/>
      </c>
      <c r="C1155" s="284" t="str">
        <f>IF('Data invoice'!L1270=0,"",'Data invoice'!M1270)</f>
        <v/>
      </c>
      <c r="D1155" s="284" t="str">
        <f>IF('Data invoice'!M1270=0,"",'Data invoice'!N1270)</f>
        <v/>
      </c>
      <c r="E1155" s="284" t="str">
        <f>IF('Data invoice'!N1270=0,"",'Data invoice'!O1270)</f>
        <v/>
      </c>
      <c r="F1155" s="284" t="str">
        <f>IF('Data invoice'!O1270=0,"",'Data invoice'!P1270)</f>
        <v/>
      </c>
      <c r="G1155" s="284" t="str">
        <f>IF('Data invoice'!P1270=0,"",'Data invoice'!Q1270)</f>
        <v/>
      </c>
      <c r="H1155" s="284" t="str">
        <f>IF('Data invoice'!Q1270=0,"",'Data invoice'!R1270)</f>
        <v/>
      </c>
      <c r="I1155" s="320" t="str">
        <f>IF('Data invoice'!R1270=0,"",'Data invoice'!S1270)</f>
        <v/>
      </c>
      <c r="J1155" s="367" t="str">
        <f>IF('Data invoice'!S1270=0,"",'Data invoice'!T1270)</f>
        <v/>
      </c>
    </row>
    <row r="1156" spans="1:10" ht="15" customHeight="1">
      <c r="A1156" s="284" t="str">
        <f>IF('Data invoice'!J1271=0,"",'Data invoice'!K1271)</f>
        <v/>
      </c>
      <c r="B1156" s="284" t="str">
        <f>IF('Data invoice'!K1271=0,"",'Data invoice'!L1271)</f>
        <v/>
      </c>
      <c r="C1156" s="284" t="str">
        <f>IF('Data invoice'!L1271=0,"",'Data invoice'!M1271)</f>
        <v/>
      </c>
      <c r="D1156" s="284" t="str">
        <f>IF('Data invoice'!M1271=0,"",'Data invoice'!N1271)</f>
        <v/>
      </c>
      <c r="E1156" s="284" t="str">
        <f>IF('Data invoice'!N1271=0,"",'Data invoice'!O1271)</f>
        <v/>
      </c>
      <c r="F1156" s="284" t="str">
        <f>IF('Data invoice'!O1271=0,"",'Data invoice'!P1271)</f>
        <v/>
      </c>
      <c r="G1156" s="284" t="str">
        <f>IF('Data invoice'!P1271=0,"",'Data invoice'!Q1271)</f>
        <v/>
      </c>
      <c r="H1156" s="284" t="str">
        <f>IF('Data invoice'!Q1271=0,"",'Data invoice'!R1271)</f>
        <v/>
      </c>
      <c r="I1156" s="320" t="str">
        <f>IF('Data invoice'!R1271=0,"",'Data invoice'!S1271)</f>
        <v/>
      </c>
      <c r="J1156" s="367" t="str">
        <f>IF('Data invoice'!S1271=0,"",'Data invoice'!T1271)</f>
        <v/>
      </c>
    </row>
    <row r="1157" spans="1:10" ht="15" customHeight="1">
      <c r="A1157" s="284" t="str">
        <f>IF('Data invoice'!J1272=0,"",'Data invoice'!K1272)</f>
        <v/>
      </c>
      <c r="B1157" s="284" t="str">
        <f>IF('Data invoice'!K1272=0,"",'Data invoice'!L1272)</f>
        <v/>
      </c>
      <c r="C1157" s="284" t="str">
        <f>IF('Data invoice'!L1272=0,"",'Data invoice'!M1272)</f>
        <v/>
      </c>
      <c r="D1157" s="284" t="str">
        <f>IF('Data invoice'!M1272=0,"",'Data invoice'!N1272)</f>
        <v/>
      </c>
      <c r="E1157" s="284" t="str">
        <f>IF('Data invoice'!N1272=0,"",'Data invoice'!O1272)</f>
        <v/>
      </c>
      <c r="F1157" s="284" t="str">
        <f>IF('Data invoice'!O1272=0,"",'Data invoice'!P1272)</f>
        <v/>
      </c>
      <c r="G1157" s="284" t="str">
        <f>IF('Data invoice'!P1272=0,"",'Data invoice'!Q1272)</f>
        <v/>
      </c>
      <c r="H1157" s="284" t="str">
        <f>IF('Data invoice'!Q1272=0,"",'Data invoice'!R1272)</f>
        <v/>
      </c>
      <c r="I1157" s="320" t="str">
        <f>IF('Data invoice'!R1272=0,"",'Data invoice'!S1272)</f>
        <v/>
      </c>
      <c r="J1157" s="367" t="str">
        <f>IF('Data invoice'!S1272=0,"",'Data invoice'!T1272)</f>
        <v/>
      </c>
    </row>
    <row r="1158" spans="1:10" ht="15" customHeight="1">
      <c r="A1158" s="284" t="str">
        <f>IF('Data invoice'!J1273=0,"",'Data invoice'!K1273)</f>
        <v/>
      </c>
      <c r="B1158" s="284" t="str">
        <f>IF('Data invoice'!K1273=0,"",'Data invoice'!L1273)</f>
        <v/>
      </c>
      <c r="C1158" s="284" t="str">
        <f>IF('Data invoice'!L1273=0,"",'Data invoice'!M1273)</f>
        <v/>
      </c>
      <c r="D1158" s="284" t="str">
        <f>IF('Data invoice'!M1273=0,"",'Data invoice'!N1273)</f>
        <v/>
      </c>
      <c r="E1158" s="284" t="str">
        <f>IF('Data invoice'!N1273=0,"",'Data invoice'!O1273)</f>
        <v/>
      </c>
      <c r="F1158" s="284" t="str">
        <f>IF('Data invoice'!O1273=0,"",'Data invoice'!P1273)</f>
        <v/>
      </c>
      <c r="G1158" s="284" t="str">
        <f>IF('Data invoice'!P1273=0,"",'Data invoice'!Q1273)</f>
        <v/>
      </c>
      <c r="H1158" s="284" t="str">
        <f>IF('Data invoice'!Q1273=0,"",'Data invoice'!R1273)</f>
        <v/>
      </c>
      <c r="I1158" s="320" t="str">
        <f>IF('Data invoice'!R1273=0,"",'Data invoice'!S1273)</f>
        <v/>
      </c>
      <c r="J1158" s="367" t="str">
        <f>IF('Data invoice'!S1273=0,"",'Data invoice'!T1273)</f>
        <v/>
      </c>
    </row>
    <row r="1159" spans="1:10" ht="15" customHeight="1">
      <c r="A1159" s="284" t="str">
        <f>IF('Data invoice'!J1274=0,"",'Data invoice'!K1274)</f>
        <v/>
      </c>
      <c r="B1159" s="284" t="str">
        <f>IF('Data invoice'!K1274=0,"",'Data invoice'!L1274)</f>
        <v/>
      </c>
      <c r="C1159" s="284" t="str">
        <f>IF('Data invoice'!L1274=0,"",'Data invoice'!M1274)</f>
        <v/>
      </c>
      <c r="D1159" s="284" t="str">
        <f>IF('Data invoice'!M1274=0,"",'Data invoice'!N1274)</f>
        <v/>
      </c>
      <c r="E1159" s="284" t="str">
        <f>IF('Data invoice'!N1274=0,"",'Data invoice'!O1274)</f>
        <v/>
      </c>
      <c r="F1159" s="284" t="str">
        <f>IF('Data invoice'!O1274=0,"",'Data invoice'!P1274)</f>
        <v/>
      </c>
      <c r="G1159" s="284" t="str">
        <f>IF('Data invoice'!P1274=0,"",'Data invoice'!Q1274)</f>
        <v/>
      </c>
      <c r="H1159" s="284" t="str">
        <f>IF('Data invoice'!Q1274=0,"",'Data invoice'!R1274)</f>
        <v/>
      </c>
      <c r="I1159" s="320" t="str">
        <f>IF('Data invoice'!R1274=0,"",'Data invoice'!S1274)</f>
        <v/>
      </c>
      <c r="J1159" s="367" t="str">
        <f>IF('Data invoice'!S1274=0,"",'Data invoice'!T1274)</f>
        <v/>
      </c>
    </row>
    <row r="1160" spans="1:10" ht="15" customHeight="1">
      <c r="A1160" s="284" t="str">
        <f>IF('Data invoice'!J1275=0,"",'Data invoice'!K1275)</f>
        <v/>
      </c>
      <c r="B1160" s="284" t="str">
        <f>IF('Data invoice'!K1275=0,"",'Data invoice'!L1275)</f>
        <v/>
      </c>
      <c r="C1160" s="284" t="str">
        <f>IF('Data invoice'!L1275=0,"",'Data invoice'!M1275)</f>
        <v/>
      </c>
      <c r="D1160" s="284" t="str">
        <f>IF('Data invoice'!M1275=0,"",'Data invoice'!N1275)</f>
        <v/>
      </c>
      <c r="E1160" s="284" t="str">
        <f>IF('Data invoice'!N1275=0,"",'Data invoice'!O1275)</f>
        <v/>
      </c>
      <c r="F1160" s="284" t="str">
        <f>IF('Data invoice'!O1275=0,"",'Data invoice'!P1275)</f>
        <v/>
      </c>
      <c r="G1160" s="284" t="str">
        <f>IF('Data invoice'!P1275=0,"",'Data invoice'!Q1275)</f>
        <v/>
      </c>
      <c r="H1160" s="284" t="str">
        <f>IF('Data invoice'!Q1275=0,"",'Data invoice'!R1275)</f>
        <v/>
      </c>
      <c r="I1160" s="320" t="str">
        <f>IF('Data invoice'!R1275=0,"",'Data invoice'!S1275)</f>
        <v/>
      </c>
      <c r="J1160" s="367" t="str">
        <f>IF('Data invoice'!S1275=0,"",'Data invoice'!T1275)</f>
        <v/>
      </c>
    </row>
    <row r="1161" spans="1:10" ht="15" customHeight="1">
      <c r="A1161" s="284" t="str">
        <f>IF('Data invoice'!J1276=0,"",'Data invoice'!K1276)</f>
        <v/>
      </c>
      <c r="B1161" s="284" t="str">
        <f>IF('Data invoice'!K1276=0,"",'Data invoice'!L1276)</f>
        <v/>
      </c>
      <c r="C1161" s="284" t="str">
        <f>IF('Data invoice'!L1276=0,"",'Data invoice'!M1276)</f>
        <v/>
      </c>
      <c r="D1161" s="284" t="str">
        <f>IF('Data invoice'!M1276=0,"",'Data invoice'!N1276)</f>
        <v/>
      </c>
      <c r="E1161" s="284" t="str">
        <f>IF('Data invoice'!N1276=0,"",'Data invoice'!O1276)</f>
        <v/>
      </c>
      <c r="F1161" s="284" t="str">
        <f>IF('Data invoice'!O1276=0,"",'Data invoice'!P1276)</f>
        <v/>
      </c>
      <c r="G1161" s="284" t="str">
        <f>IF('Data invoice'!P1276=0,"",'Data invoice'!Q1276)</f>
        <v/>
      </c>
      <c r="H1161" s="284" t="str">
        <f>IF('Data invoice'!Q1276=0,"",'Data invoice'!R1276)</f>
        <v/>
      </c>
      <c r="I1161" s="320" t="str">
        <f>IF('Data invoice'!R1276=0,"",'Data invoice'!S1276)</f>
        <v/>
      </c>
      <c r="J1161" s="367" t="str">
        <f>IF('Data invoice'!S1276=0,"",'Data invoice'!T1276)</f>
        <v/>
      </c>
    </row>
    <row r="1162" spans="1:10" ht="15" customHeight="1">
      <c r="A1162" s="284" t="str">
        <f>IF('Data invoice'!J1277=0,"",'Data invoice'!K1277)</f>
        <v/>
      </c>
      <c r="B1162" s="284" t="str">
        <f>IF('Data invoice'!K1277=0,"",'Data invoice'!L1277)</f>
        <v/>
      </c>
      <c r="C1162" s="284" t="str">
        <f>IF('Data invoice'!L1277=0,"",'Data invoice'!M1277)</f>
        <v/>
      </c>
      <c r="D1162" s="284" t="str">
        <f>IF('Data invoice'!M1277=0,"",'Data invoice'!N1277)</f>
        <v/>
      </c>
      <c r="E1162" s="284" t="str">
        <f>IF('Data invoice'!N1277=0,"",'Data invoice'!O1277)</f>
        <v/>
      </c>
      <c r="F1162" s="284" t="str">
        <f>IF('Data invoice'!O1277=0,"",'Data invoice'!P1277)</f>
        <v/>
      </c>
      <c r="G1162" s="284" t="str">
        <f>IF('Data invoice'!P1277=0,"",'Data invoice'!Q1277)</f>
        <v/>
      </c>
      <c r="H1162" s="284" t="str">
        <f>IF('Data invoice'!Q1277=0,"",'Data invoice'!R1277)</f>
        <v/>
      </c>
      <c r="I1162" s="320" t="str">
        <f>IF('Data invoice'!R1277=0,"",'Data invoice'!S1277)</f>
        <v/>
      </c>
      <c r="J1162" s="367" t="str">
        <f>IF('Data invoice'!S1277=0,"",'Data invoice'!T1277)</f>
        <v/>
      </c>
    </row>
    <row r="1163" spans="1:10" ht="15" customHeight="1">
      <c r="A1163" s="284" t="str">
        <f>IF('Data invoice'!J1278=0,"",'Data invoice'!K1278)</f>
        <v/>
      </c>
      <c r="B1163" s="284" t="str">
        <f>IF('Data invoice'!K1278=0,"",'Data invoice'!L1278)</f>
        <v/>
      </c>
      <c r="C1163" s="284" t="str">
        <f>IF('Data invoice'!L1278=0,"",'Data invoice'!M1278)</f>
        <v/>
      </c>
      <c r="D1163" s="284" t="str">
        <f>IF('Data invoice'!M1278=0,"",'Data invoice'!N1278)</f>
        <v/>
      </c>
      <c r="E1163" s="284" t="str">
        <f>IF('Data invoice'!N1278=0,"",'Data invoice'!O1278)</f>
        <v/>
      </c>
      <c r="F1163" s="284" t="str">
        <f>IF('Data invoice'!O1278=0,"",'Data invoice'!P1278)</f>
        <v/>
      </c>
      <c r="G1163" s="284" t="str">
        <f>IF('Data invoice'!P1278=0,"",'Data invoice'!Q1278)</f>
        <v/>
      </c>
      <c r="H1163" s="284" t="str">
        <f>IF('Data invoice'!Q1278=0,"",'Data invoice'!R1278)</f>
        <v/>
      </c>
      <c r="I1163" s="320" t="str">
        <f>IF('Data invoice'!R1278=0,"",'Data invoice'!S1278)</f>
        <v/>
      </c>
      <c r="J1163" s="367" t="str">
        <f>IF('Data invoice'!S1278=0,"",'Data invoice'!T1278)</f>
        <v/>
      </c>
    </row>
    <row r="1164" spans="1:10" ht="15" customHeight="1">
      <c r="A1164" s="284" t="str">
        <f>IF('Data invoice'!J1279=0,"",'Data invoice'!K1279)</f>
        <v/>
      </c>
      <c r="B1164" s="284" t="str">
        <f>IF('Data invoice'!K1279=0,"",'Data invoice'!L1279)</f>
        <v/>
      </c>
      <c r="C1164" s="284" t="str">
        <f>IF('Data invoice'!L1279=0,"",'Data invoice'!M1279)</f>
        <v/>
      </c>
      <c r="D1164" s="284" t="str">
        <f>IF('Data invoice'!M1279=0,"",'Data invoice'!N1279)</f>
        <v/>
      </c>
      <c r="E1164" s="284" t="str">
        <f>IF('Data invoice'!N1279=0,"",'Data invoice'!O1279)</f>
        <v/>
      </c>
      <c r="F1164" s="284" t="str">
        <f>IF('Data invoice'!O1279=0,"",'Data invoice'!P1279)</f>
        <v/>
      </c>
      <c r="G1164" s="284" t="str">
        <f>IF('Data invoice'!P1279=0,"",'Data invoice'!Q1279)</f>
        <v/>
      </c>
      <c r="H1164" s="284" t="str">
        <f>IF('Data invoice'!Q1279=0,"",'Data invoice'!R1279)</f>
        <v/>
      </c>
      <c r="I1164" s="320" t="str">
        <f>IF('Data invoice'!R1279=0,"",'Data invoice'!S1279)</f>
        <v/>
      </c>
      <c r="J1164" s="367" t="str">
        <f>IF('Data invoice'!S1279=0,"",'Data invoice'!T1279)</f>
        <v/>
      </c>
    </row>
    <row r="1165" spans="1:10" ht="15" customHeight="1">
      <c r="A1165" s="284" t="str">
        <f>IF('Data invoice'!J1280=0,"",'Data invoice'!K1280)</f>
        <v/>
      </c>
      <c r="B1165" s="284" t="str">
        <f>IF('Data invoice'!K1280=0,"",'Data invoice'!L1280)</f>
        <v/>
      </c>
      <c r="C1165" s="284" t="str">
        <f>IF('Data invoice'!L1280=0,"",'Data invoice'!M1280)</f>
        <v/>
      </c>
      <c r="D1165" s="284" t="str">
        <f>IF('Data invoice'!M1280=0,"",'Data invoice'!N1280)</f>
        <v/>
      </c>
      <c r="E1165" s="284" t="str">
        <f>IF('Data invoice'!N1280=0,"",'Data invoice'!O1280)</f>
        <v/>
      </c>
      <c r="F1165" s="284" t="str">
        <f>IF('Data invoice'!O1280=0,"",'Data invoice'!P1280)</f>
        <v/>
      </c>
      <c r="G1165" s="284" t="str">
        <f>IF('Data invoice'!P1280=0,"",'Data invoice'!Q1280)</f>
        <v/>
      </c>
      <c r="H1165" s="284" t="str">
        <f>IF('Data invoice'!Q1280=0,"",'Data invoice'!R1280)</f>
        <v/>
      </c>
      <c r="I1165" s="320" t="str">
        <f>IF('Data invoice'!R1280=0,"",'Data invoice'!S1280)</f>
        <v/>
      </c>
      <c r="J1165" s="367" t="str">
        <f>IF('Data invoice'!S1280=0,"",'Data invoice'!T1280)</f>
        <v/>
      </c>
    </row>
    <row r="1166" spans="1:10" ht="15" customHeight="1">
      <c r="A1166" s="284" t="str">
        <f>IF('Data invoice'!J1281=0,"",'Data invoice'!K1281)</f>
        <v/>
      </c>
      <c r="B1166" s="284" t="str">
        <f>IF('Data invoice'!K1281=0,"",'Data invoice'!L1281)</f>
        <v/>
      </c>
      <c r="C1166" s="284" t="str">
        <f>IF('Data invoice'!L1281=0,"",'Data invoice'!M1281)</f>
        <v/>
      </c>
      <c r="D1166" s="284" t="str">
        <f>IF('Data invoice'!M1281=0,"",'Data invoice'!N1281)</f>
        <v/>
      </c>
      <c r="E1166" s="284" t="str">
        <f>IF('Data invoice'!N1281=0,"",'Data invoice'!O1281)</f>
        <v/>
      </c>
      <c r="F1166" s="284" t="str">
        <f>IF('Data invoice'!O1281=0,"",'Data invoice'!P1281)</f>
        <v/>
      </c>
      <c r="G1166" s="284" t="str">
        <f>IF('Data invoice'!P1281=0,"",'Data invoice'!Q1281)</f>
        <v/>
      </c>
      <c r="H1166" s="284" t="str">
        <f>IF('Data invoice'!Q1281=0,"",'Data invoice'!R1281)</f>
        <v/>
      </c>
      <c r="I1166" s="320" t="str">
        <f>IF('Data invoice'!R1281=0,"",'Data invoice'!S1281)</f>
        <v/>
      </c>
      <c r="J1166" s="367" t="str">
        <f>IF('Data invoice'!S1281=0,"",'Data invoice'!T1281)</f>
        <v/>
      </c>
    </row>
    <row r="1167" spans="1:10" ht="15" customHeight="1">
      <c r="A1167" s="284" t="str">
        <f>IF('Data invoice'!J1282=0,"",'Data invoice'!K1282)</f>
        <v/>
      </c>
      <c r="B1167" s="284" t="str">
        <f>IF('Data invoice'!K1282=0,"",'Data invoice'!L1282)</f>
        <v/>
      </c>
      <c r="C1167" s="284" t="str">
        <f>IF('Data invoice'!L1282=0,"",'Data invoice'!M1282)</f>
        <v/>
      </c>
      <c r="D1167" s="284" t="str">
        <f>IF('Data invoice'!M1282=0,"",'Data invoice'!N1282)</f>
        <v/>
      </c>
      <c r="E1167" s="284" t="str">
        <f>IF('Data invoice'!N1282=0,"",'Data invoice'!O1282)</f>
        <v/>
      </c>
      <c r="F1167" s="284" t="str">
        <f>IF('Data invoice'!O1282=0,"",'Data invoice'!P1282)</f>
        <v/>
      </c>
      <c r="G1167" s="284" t="str">
        <f>IF('Data invoice'!P1282=0,"",'Data invoice'!Q1282)</f>
        <v/>
      </c>
      <c r="H1167" s="284" t="str">
        <f>IF('Data invoice'!Q1282=0,"",'Data invoice'!R1282)</f>
        <v/>
      </c>
      <c r="I1167" s="320" t="str">
        <f>IF('Data invoice'!R1282=0,"",'Data invoice'!S1282)</f>
        <v/>
      </c>
      <c r="J1167" s="367" t="str">
        <f>IF('Data invoice'!S1282=0,"",'Data invoice'!T1282)</f>
        <v/>
      </c>
    </row>
    <row r="1168" spans="1:10" ht="15" customHeight="1">
      <c r="A1168" s="284" t="str">
        <f>IF('Data invoice'!J1283=0,"",'Data invoice'!K1283)</f>
        <v/>
      </c>
      <c r="B1168" s="284" t="str">
        <f>IF('Data invoice'!K1283=0,"",'Data invoice'!L1283)</f>
        <v/>
      </c>
      <c r="C1168" s="284" t="str">
        <f>IF('Data invoice'!L1283=0,"",'Data invoice'!M1283)</f>
        <v/>
      </c>
      <c r="D1168" s="284" t="str">
        <f>IF('Data invoice'!M1283=0,"",'Data invoice'!N1283)</f>
        <v/>
      </c>
      <c r="E1168" s="284" t="str">
        <f>IF('Data invoice'!N1283=0,"",'Data invoice'!O1283)</f>
        <v/>
      </c>
      <c r="F1168" s="284" t="str">
        <f>IF('Data invoice'!O1283=0,"",'Data invoice'!P1283)</f>
        <v/>
      </c>
      <c r="G1168" s="284" t="str">
        <f>IF('Data invoice'!P1283=0,"",'Data invoice'!Q1283)</f>
        <v/>
      </c>
      <c r="H1168" s="284" t="str">
        <f>IF('Data invoice'!Q1283=0,"",'Data invoice'!R1283)</f>
        <v/>
      </c>
      <c r="I1168" s="320" t="str">
        <f>IF('Data invoice'!R1283=0,"",'Data invoice'!S1283)</f>
        <v/>
      </c>
      <c r="J1168" s="367" t="str">
        <f>IF('Data invoice'!S1283=0,"",'Data invoice'!T1283)</f>
        <v/>
      </c>
    </row>
    <row r="1169" spans="1:10" ht="15" customHeight="1">
      <c r="A1169" s="284" t="str">
        <f>IF('Data invoice'!J1284=0,"",'Data invoice'!K1284)</f>
        <v/>
      </c>
      <c r="B1169" s="284" t="str">
        <f>IF('Data invoice'!K1284=0,"",'Data invoice'!L1284)</f>
        <v/>
      </c>
      <c r="C1169" s="284" t="str">
        <f>IF('Data invoice'!L1284=0,"",'Data invoice'!M1284)</f>
        <v/>
      </c>
      <c r="D1169" s="284" t="str">
        <f>IF('Data invoice'!M1284=0,"",'Data invoice'!N1284)</f>
        <v/>
      </c>
      <c r="E1169" s="284" t="str">
        <f>IF('Data invoice'!N1284=0,"",'Data invoice'!O1284)</f>
        <v/>
      </c>
      <c r="F1169" s="284" t="str">
        <f>IF('Data invoice'!O1284=0,"",'Data invoice'!P1284)</f>
        <v/>
      </c>
      <c r="G1169" s="284" t="str">
        <f>IF('Data invoice'!P1284=0,"",'Data invoice'!Q1284)</f>
        <v/>
      </c>
      <c r="H1169" s="284" t="str">
        <f>IF('Data invoice'!Q1284=0,"",'Data invoice'!R1284)</f>
        <v/>
      </c>
      <c r="I1169" s="320" t="str">
        <f>IF('Data invoice'!R1284=0,"",'Data invoice'!S1284)</f>
        <v/>
      </c>
      <c r="J1169" s="367" t="str">
        <f>IF('Data invoice'!S1284=0,"",'Data invoice'!T1284)</f>
        <v/>
      </c>
    </row>
    <row r="1170" spans="1:10" ht="15" customHeight="1">
      <c r="A1170" s="284" t="str">
        <f>IF('Data invoice'!J1285=0,"",'Data invoice'!K1285)</f>
        <v/>
      </c>
      <c r="B1170" s="284" t="str">
        <f>IF('Data invoice'!K1285=0,"",'Data invoice'!L1285)</f>
        <v/>
      </c>
      <c r="C1170" s="284" t="str">
        <f>IF('Data invoice'!L1285=0,"",'Data invoice'!M1285)</f>
        <v/>
      </c>
      <c r="D1170" s="284" t="str">
        <f>IF('Data invoice'!M1285=0,"",'Data invoice'!N1285)</f>
        <v/>
      </c>
      <c r="E1170" s="284" t="str">
        <f>IF('Data invoice'!N1285=0,"",'Data invoice'!O1285)</f>
        <v/>
      </c>
      <c r="F1170" s="284" t="str">
        <f>IF('Data invoice'!O1285=0,"",'Data invoice'!P1285)</f>
        <v/>
      </c>
      <c r="G1170" s="284" t="str">
        <f>IF('Data invoice'!P1285=0,"",'Data invoice'!Q1285)</f>
        <v/>
      </c>
      <c r="H1170" s="284" t="str">
        <f>IF('Data invoice'!Q1285=0,"",'Data invoice'!R1285)</f>
        <v/>
      </c>
      <c r="I1170" s="320" t="str">
        <f>IF('Data invoice'!R1285=0,"",'Data invoice'!S1285)</f>
        <v/>
      </c>
      <c r="J1170" s="367" t="str">
        <f>IF('Data invoice'!S1285=0,"",'Data invoice'!T1285)</f>
        <v/>
      </c>
    </row>
    <row r="1171" spans="1:10" ht="15" customHeight="1">
      <c r="A1171" s="284" t="str">
        <f>IF('Data invoice'!J1286=0,"",'Data invoice'!K1286)</f>
        <v/>
      </c>
      <c r="B1171" s="284" t="str">
        <f>IF('Data invoice'!K1286=0,"",'Data invoice'!L1286)</f>
        <v/>
      </c>
      <c r="C1171" s="284" t="str">
        <f>IF('Data invoice'!L1286=0,"",'Data invoice'!M1286)</f>
        <v/>
      </c>
      <c r="D1171" s="284" t="str">
        <f>IF('Data invoice'!M1286=0,"",'Data invoice'!N1286)</f>
        <v/>
      </c>
      <c r="E1171" s="284" t="str">
        <f>IF('Data invoice'!N1286=0,"",'Data invoice'!O1286)</f>
        <v/>
      </c>
      <c r="F1171" s="284" t="str">
        <f>IF('Data invoice'!O1286=0,"",'Data invoice'!P1286)</f>
        <v/>
      </c>
      <c r="G1171" s="284" t="str">
        <f>IF('Data invoice'!P1286=0,"",'Data invoice'!Q1286)</f>
        <v/>
      </c>
      <c r="H1171" s="284" t="str">
        <f>IF('Data invoice'!Q1286=0,"",'Data invoice'!R1286)</f>
        <v/>
      </c>
      <c r="I1171" s="320" t="str">
        <f>IF('Data invoice'!R1286=0,"",'Data invoice'!S1286)</f>
        <v/>
      </c>
      <c r="J1171" s="367" t="str">
        <f>IF('Data invoice'!S1286=0,"",'Data invoice'!T1286)</f>
        <v/>
      </c>
    </row>
    <row r="1172" spans="1:10" ht="15" customHeight="1">
      <c r="A1172" s="284" t="str">
        <f>IF('Data invoice'!J1287=0,"",'Data invoice'!K1287)</f>
        <v/>
      </c>
      <c r="B1172" s="284" t="str">
        <f>IF('Data invoice'!K1287=0,"",'Data invoice'!L1287)</f>
        <v/>
      </c>
      <c r="C1172" s="284" t="str">
        <f>IF('Data invoice'!L1287=0,"",'Data invoice'!M1287)</f>
        <v/>
      </c>
      <c r="D1172" s="284" t="str">
        <f>IF('Data invoice'!M1287=0,"",'Data invoice'!N1287)</f>
        <v/>
      </c>
      <c r="E1172" s="284" t="str">
        <f>IF('Data invoice'!N1287=0,"",'Data invoice'!O1287)</f>
        <v/>
      </c>
      <c r="F1172" s="284" t="str">
        <f>IF('Data invoice'!O1287=0,"",'Data invoice'!P1287)</f>
        <v/>
      </c>
      <c r="G1172" s="284" t="str">
        <f>IF('Data invoice'!P1287=0,"",'Data invoice'!Q1287)</f>
        <v/>
      </c>
      <c r="H1172" s="284" t="str">
        <f>IF('Data invoice'!Q1287=0,"",'Data invoice'!R1287)</f>
        <v/>
      </c>
      <c r="I1172" s="320" t="str">
        <f>IF('Data invoice'!R1287=0,"",'Data invoice'!S1287)</f>
        <v/>
      </c>
      <c r="J1172" s="367" t="str">
        <f>IF('Data invoice'!S1287=0,"",'Data invoice'!T1287)</f>
        <v/>
      </c>
    </row>
    <row r="1173" spans="1:10" ht="15" customHeight="1">
      <c r="A1173" s="284" t="str">
        <f>IF('Data invoice'!J1288=0,"",'Data invoice'!K1288)</f>
        <v/>
      </c>
      <c r="B1173" s="284" t="str">
        <f>IF('Data invoice'!K1288=0,"",'Data invoice'!L1288)</f>
        <v/>
      </c>
      <c r="C1173" s="284" t="str">
        <f>IF('Data invoice'!L1288=0,"",'Data invoice'!M1288)</f>
        <v/>
      </c>
      <c r="D1173" s="284" t="str">
        <f>IF('Data invoice'!M1288=0,"",'Data invoice'!N1288)</f>
        <v/>
      </c>
      <c r="E1173" s="284" t="str">
        <f>IF('Data invoice'!N1288=0,"",'Data invoice'!O1288)</f>
        <v/>
      </c>
      <c r="F1173" s="284" t="str">
        <f>IF('Data invoice'!O1288=0,"",'Data invoice'!P1288)</f>
        <v/>
      </c>
      <c r="G1173" s="284" t="str">
        <f>IF('Data invoice'!P1288=0,"",'Data invoice'!Q1288)</f>
        <v/>
      </c>
      <c r="H1173" s="284" t="str">
        <f>IF('Data invoice'!Q1288=0,"",'Data invoice'!R1288)</f>
        <v/>
      </c>
      <c r="I1173" s="320" t="str">
        <f>IF('Data invoice'!R1288=0,"",'Data invoice'!S1288)</f>
        <v/>
      </c>
      <c r="J1173" s="367" t="str">
        <f>IF('Data invoice'!S1288=0,"",'Data invoice'!T1288)</f>
        <v/>
      </c>
    </row>
    <row r="1174" spans="1:10" ht="15" customHeight="1">
      <c r="A1174" s="284" t="str">
        <f>IF('Data invoice'!J1289=0,"",'Data invoice'!K1289)</f>
        <v/>
      </c>
      <c r="B1174" s="284" t="str">
        <f>IF('Data invoice'!K1289=0,"",'Data invoice'!L1289)</f>
        <v/>
      </c>
      <c r="C1174" s="284" t="str">
        <f>IF('Data invoice'!L1289=0,"",'Data invoice'!M1289)</f>
        <v/>
      </c>
      <c r="D1174" s="284" t="str">
        <f>IF('Data invoice'!M1289=0,"",'Data invoice'!N1289)</f>
        <v/>
      </c>
      <c r="E1174" s="284" t="str">
        <f>IF('Data invoice'!N1289=0,"",'Data invoice'!O1289)</f>
        <v/>
      </c>
      <c r="F1174" s="284" t="str">
        <f>IF('Data invoice'!O1289=0,"",'Data invoice'!P1289)</f>
        <v/>
      </c>
      <c r="G1174" s="284" t="str">
        <f>IF('Data invoice'!P1289=0,"",'Data invoice'!Q1289)</f>
        <v/>
      </c>
      <c r="H1174" s="284" t="str">
        <f>IF('Data invoice'!Q1289=0,"",'Data invoice'!R1289)</f>
        <v/>
      </c>
      <c r="I1174" s="320" t="str">
        <f>IF('Data invoice'!R1289=0,"",'Data invoice'!S1289)</f>
        <v/>
      </c>
      <c r="J1174" s="367" t="str">
        <f>IF('Data invoice'!S1289=0,"",'Data invoice'!T1289)</f>
        <v/>
      </c>
    </row>
    <row r="1175" spans="1:10" ht="15" customHeight="1">
      <c r="A1175" s="284" t="str">
        <f>IF('Data invoice'!J1290=0,"",'Data invoice'!K1290)</f>
        <v/>
      </c>
      <c r="B1175" s="284" t="str">
        <f>IF('Data invoice'!K1290=0,"",'Data invoice'!L1290)</f>
        <v/>
      </c>
      <c r="C1175" s="284" t="str">
        <f>IF('Data invoice'!L1290=0,"",'Data invoice'!M1290)</f>
        <v/>
      </c>
      <c r="D1175" s="284" t="str">
        <f>IF('Data invoice'!M1290=0,"",'Data invoice'!N1290)</f>
        <v/>
      </c>
      <c r="E1175" s="284" t="str">
        <f>IF('Data invoice'!N1290=0,"",'Data invoice'!O1290)</f>
        <v/>
      </c>
      <c r="F1175" s="284" t="str">
        <f>IF('Data invoice'!O1290=0,"",'Data invoice'!P1290)</f>
        <v/>
      </c>
      <c r="G1175" s="284" t="str">
        <f>IF('Data invoice'!P1290=0,"",'Data invoice'!Q1290)</f>
        <v/>
      </c>
      <c r="H1175" s="284" t="str">
        <f>IF('Data invoice'!Q1290=0,"",'Data invoice'!R1290)</f>
        <v/>
      </c>
      <c r="I1175" s="320" t="str">
        <f>IF('Data invoice'!R1290=0,"",'Data invoice'!S1290)</f>
        <v/>
      </c>
      <c r="J1175" s="367" t="str">
        <f>IF('Data invoice'!S1290=0,"",'Data invoice'!T1290)</f>
        <v/>
      </c>
    </row>
    <row r="1176" spans="1:10" ht="15" customHeight="1">
      <c r="A1176" s="284" t="str">
        <f>IF('Data invoice'!J1291=0,"",'Data invoice'!K1291)</f>
        <v/>
      </c>
      <c r="B1176" s="284" t="str">
        <f>IF('Data invoice'!K1291=0,"",'Data invoice'!L1291)</f>
        <v/>
      </c>
      <c r="C1176" s="284" t="str">
        <f>IF('Data invoice'!L1291=0,"",'Data invoice'!M1291)</f>
        <v/>
      </c>
      <c r="D1176" s="284" t="str">
        <f>IF('Data invoice'!M1291=0,"",'Data invoice'!N1291)</f>
        <v/>
      </c>
      <c r="E1176" s="284" t="str">
        <f>IF('Data invoice'!N1291=0,"",'Data invoice'!O1291)</f>
        <v/>
      </c>
      <c r="F1176" s="284" t="str">
        <f>IF('Data invoice'!O1291=0,"",'Data invoice'!P1291)</f>
        <v/>
      </c>
      <c r="G1176" s="284" t="str">
        <f>IF('Data invoice'!P1291=0,"",'Data invoice'!Q1291)</f>
        <v/>
      </c>
      <c r="H1176" s="284" t="str">
        <f>IF('Data invoice'!Q1291=0,"",'Data invoice'!R1291)</f>
        <v/>
      </c>
      <c r="I1176" s="320" t="str">
        <f>IF('Data invoice'!R1291=0,"",'Data invoice'!S1291)</f>
        <v/>
      </c>
      <c r="J1176" s="367" t="str">
        <f>IF('Data invoice'!S1291=0,"",'Data invoice'!T1291)</f>
        <v/>
      </c>
    </row>
    <row r="1177" spans="1:10" ht="15" customHeight="1">
      <c r="A1177" s="284" t="str">
        <f>IF('Data invoice'!J1292=0,"",'Data invoice'!K1292)</f>
        <v/>
      </c>
      <c r="B1177" s="284" t="str">
        <f>IF('Data invoice'!K1292=0,"",'Data invoice'!L1292)</f>
        <v/>
      </c>
      <c r="C1177" s="284" t="str">
        <f>IF('Data invoice'!L1292=0,"",'Data invoice'!M1292)</f>
        <v/>
      </c>
      <c r="D1177" s="284" t="str">
        <f>IF('Data invoice'!M1292=0,"",'Data invoice'!N1292)</f>
        <v/>
      </c>
      <c r="E1177" s="284" t="str">
        <f>IF('Data invoice'!N1292=0,"",'Data invoice'!O1292)</f>
        <v/>
      </c>
      <c r="F1177" s="284" t="str">
        <f>IF('Data invoice'!O1292=0,"",'Data invoice'!P1292)</f>
        <v/>
      </c>
      <c r="G1177" s="284" t="str">
        <f>IF('Data invoice'!P1292=0,"",'Data invoice'!Q1292)</f>
        <v/>
      </c>
      <c r="H1177" s="284" t="str">
        <f>IF('Data invoice'!Q1292=0,"",'Data invoice'!R1292)</f>
        <v/>
      </c>
      <c r="I1177" s="320" t="str">
        <f>IF('Data invoice'!R1292=0,"",'Data invoice'!S1292)</f>
        <v/>
      </c>
      <c r="J1177" s="367" t="str">
        <f>IF('Data invoice'!S1292=0,"",'Data invoice'!T1292)</f>
        <v/>
      </c>
    </row>
    <row r="1178" spans="1:10" ht="15" customHeight="1">
      <c r="A1178" s="284" t="str">
        <f>IF('Data invoice'!J1293=0,"",'Data invoice'!K1293)</f>
        <v/>
      </c>
      <c r="B1178" s="284" t="str">
        <f>IF('Data invoice'!K1293=0,"",'Data invoice'!L1293)</f>
        <v/>
      </c>
      <c r="C1178" s="284" t="str">
        <f>IF('Data invoice'!L1293=0,"",'Data invoice'!M1293)</f>
        <v/>
      </c>
      <c r="D1178" s="284" t="str">
        <f>IF('Data invoice'!M1293=0,"",'Data invoice'!N1293)</f>
        <v/>
      </c>
      <c r="E1178" s="284" t="str">
        <f>IF('Data invoice'!N1293=0,"",'Data invoice'!O1293)</f>
        <v/>
      </c>
      <c r="F1178" s="284" t="str">
        <f>IF('Data invoice'!O1293=0,"",'Data invoice'!P1293)</f>
        <v/>
      </c>
      <c r="G1178" s="284" t="str">
        <f>IF('Data invoice'!P1293=0,"",'Data invoice'!Q1293)</f>
        <v/>
      </c>
      <c r="H1178" s="284" t="str">
        <f>IF('Data invoice'!Q1293=0,"",'Data invoice'!R1293)</f>
        <v/>
      </c>
      <c r="I1178" s="320" t="str">
        <f>IF('Data invoice'!R1293=0,"",'Data invoice'!S1293)</f>
        <v/>
      </c>
      <c r="J1178" s="367" t="str">
        <f>IF('Data invoice'!S1293=0,"",'Data invoice'!T1293)</f>
        <v/>
      </c>
    </row>
    <row r="1179" spans="1:10" ht="15" customHeight="1">
      <c r="A1179" s="284" t="str">
        <f>IF('Data invoice'!J1294=0,"",'Data invoice'!K1294)</f>
        <v/>
      </c>
      <c r="B1179" s="284" t="str">
        <f>IF('Data invoice'!K1294=0,"",'Data invoice'!L1294)</f>
        <v/>
      </c>
      <c r="C1179" s="284" t="str">
        <f>IF('Data invoice'!L1294=0,"",'Data invoice'!M1294)</f>
        <v/>
      </c>
      <c r="D1179" s="284" t="str">
        <f>IF('Data invoice'!M1294=0,"",'Data invoice'!N1294)</f>
        <v/>
      </c>
      <c r="E1179" s="284" t="str">
        <f>IF('Data invoice'!N1294=0,"",'Data invoice'!O1294)</f>
        <v/>
      </c>
      <c r="F1179" s="284" t="str">
        <f>IF('Data invoice'!O1294=0,"",'Data invoice'!P1294)</f>
        <v/>
      </c>
      <c r="G1179" s="284" t="str">
        <f>IF('Data invoice'!P1294=0,"",'Data invoice'!Q1294)</f>
        <v/>
      </c>
      <c r="H1179" s="284" t="str">
        <f>IF('Data invoice'!Q1294=0,"",'Data invoice'!R1294)</f>
        <v/>
      </c>
      <c r="I1179" s="320" t="str">
        <f>IF('Data invoice'!R1294=0,"",'Data invoice'!S1294)</f>
        <v/>
      </c>
      <c r="J1179" s="367" t="str">
        <f>IF('Data invoice'!S1294=0,"",'Data invoice'!T1294)</f>
        <v/>
      </c>
    </row>
    <row r="1180" spans="1:10" ht="15" customHeight="1">
      <c r="A1180" s="284" t="str">
        <f>IF('Data invoice'!J1295=0,"",'Data invoice'!K1295)</f>
        <v/>
      </c>
      <c r="B1180" s="284" t="str">
        <f>IF('Data invoice'!K1295=0,"",'Data invoice'!L1295)</f>
        <v/>
      </c>
      <c r="C1180" s="284" t="str">
        <f>IF('Data invoice'!L1295=0,"",'Data invoice'!M1295)</f>
        <v/>
      </c>
      <c r="D1180" s="284" t="str">
        <f>IF('Data invoice'!M1295=0,"",'Data invoice'!N1295)</f>
        <v/>
      </c>
      <c r="E1180" s="284" t="str">
        <f>IF('Data invoice'!N1295=0,"",'Data invoice'!O1295)</f>
        <v/>
      </c>
      <c r="F1180" s="284" t="str">
        <f>IF('Data invoice'!O1295=0,"",'Data invoice'!P1295)</f>
        <v/>
      </c>
      <c r="G1180" s="284" t="str">
        <f>IF('Data invoice'!P1295=0,"",'Data invoice'!Q1295)</f>
        <v/>
      </c>
      <c r="H1180" s="284" t="str">
        <f>IF('Data invoice'!Q1295=0,"",'Data invoice'!R1295)</f>
        <v/>
      </c>
      <c r="I1180" s="320" t="str">
        <f>IF('Data invoice'!R1295=0,"",'Data invoice'!S1295)</f>
        <v/>
      </c>
      <c r="J1180" s="367" t="str">
        <f>IF('Data invoice'!S1295=0,"",'Data invoice'!T1295)</f>
        <v/>
      </c>
    </row>
    <row r="1181" spans="1:10" ht="15" customHeight="1">
      <c r="A1181" s="284" t="str">
        <f>IF('Data invoice'!J1296=0,"",'Data invoice'!K1296)</f>
        <v/>
      </c>
      <c r="B1181" s="284" t="str">
        <f>IF('Data invoice'!K1296=0,"",'Data invoice'!L1296)</f>
        <v/>
      </c>
      <c r="C1181" s="284" t="str">
        <f>IF('Data invoice'!L1296=0,"",'Data invoice'!M1296)</f>
        <v/>
      </c>
      <c r="D1181" s="284" t="str">
        <f>IF('Data invoice'!M1296=0,"",'Data invoice'!N1296)</f>
        <v/>
      </c>
      <c r="E1181" s="284" t="str">
        <f>IF('Data invoice'!N1296=0,"",'Data invoice'!O1296)</f>
        <v/>
      </c>
      <c r="F1181" s="284" t="str">
        <f>IF('Data invoice'!O1296=0,"",'Data invoice'!P1296)</f>
        <v/>
      </c>
      <c r="G1181" s="284" t="str">
        <f>IF('Data invoice'!P1296=0,"",'Data invoice'!Q1296)</f>
        <v/>
      </c>
      <c r="H1181" s="284" t="str">
        <f>IF('Data invoice'!Q1296=0,"",'Data invoice'!R1296)</f>
        <v/>
      </c>
      <c r="I1181" s="320" t="str">
        <f>IF('Data invoice'!R1296=0,"",'Data invoice'!S1296)</f>
        <v/>
      </c>
      <c r="J1181" s="367" t="str">
        <f>IF('Data invoice'!S1296=0,"",'Data invoice'!T1296)</f>
        <v/>
      </c>
    </row>
    <row r="1182" spans="1:10" ht="15" customHeight="1">
      <c r="A1182" s="284" t="str">
        <f>IF('Data invoice'!J1297=0,"",'Data invoice'!K1297)</f>
        <v/>
      </c>
      <c r="B1182" s="284" t="str">
        <f>IF('Data invoice'!K1297=0,"",'Data invoice'!L1297)</f>
        <v/>
      </c>
      <c r="C1182" s="284" t="str">
        <f>IF('Data invoice'!L1297=0,"",'Data invoice'!M1297)</f>
        <v/>
      </c>
      <c r="D1182" s="284" t="str">
        <f>IF('Data invoice'!M1297=0,"",'Data invoice'!N1297)</f>
        <v/>
      </c>
      <c r="E1182" s="284" t="str">
        <f>IF('Data invoice'!N1297=0,"",'Data invoice'!O1297)</f>
        <v/>
      </c>
      <c r="F1182" s="284" t="str">
        <f>IF('Data invoice'!O1297=0,"",'Data invoice'!P1297)</f>
        <v/>
      </c>
      <c r="G1182" s="284" t="str">
        <f>IF('Data invoice'!P1297=0,"",'Data invoice'!Q1297)</f>
        <v/>
      </c>
      <c r="H1182" s="284" t="str">
        <f>IF('Data invoice'!Q1297=0,"",'Data invoice'!R1297)</f>
        <v/>
      </c>
      <c r="I1182" s="320" t="str">
        <f>IF('Data invoice'!R1297=0,"",'Data invoice'!S1297)</f>
        <v/>
      </c>
      <c r="J1182" s="367" t="str">
        <f>IF('Data invoice'!S1297=0,"",'Data invoice'!T1297)</f>
        <v/>
      </c>
    </row>
    <row r="1183" spans="1:10" ht="15" customHeight="1">
      <c r="A1183" s="284" t="str">
        <f>IF('Data invoice'!J1298=0,"",'Data invoice'!K1298)</f>
        <v/>
      </c>
      <c r="B1183" s="284" t="str">
        <f>IF('Data invoice'!K1298=0,"",'Data invoice'!L1298)</f>
        <v/>
      </c>
      <c r="C1183" s="284" t="str">
        <f>IF('Data invoice'!L1298=0,"",'Data invoice'!M1298)</f>
        <v/>
      </c>
      <c r="D1183" s="284" t="str">
        <f>IF('Data invoice'!M1298=0,"",'Data invoice'!N1298)</f>
        <v/>
      </c>
      <c r="E1183" s="284" t="str">
        <f>IF('Data invoice'!N1298=0,"",'Data invoice'!O1298)</f>
        <v/>
      </c>
      <c r="F1183" s="284" t="str">
        <f>IF('Data invoice'!O1298=0,"",'Data invoice'!P1298)</f>
        <v/>
      </c>
      <c r="G1183" s="284" t="str">
        <f>IF('Data invoice'!P1298=0,"",'Data invoice'!Q1298)</f>
        <v/>
      </c>
      <c r="H1183" s="284" t="str">
        <f>IF('Data invoice'!Q1298=0,"",'Data invoice'!R1298)</f>
        <v/>
      </c>
      <c r="I1183" s="320" t="str">
        <f>IF('Data invoice'!R1298=0,"",'Data invoice'!S1298)</f>
        <v/>
      </c>
      <c r="J1183" s="367" t="str">
        <f>IF('Data invoice'!S1298=0,"",'Data invoice'!T1298)</f>
        <v/>
      </c>
    </row>
    <row r="1184" spans="1:10" ht="15" customHeight="1">
      <c r="A1184" s="284" t="str">
        <f>IF('Data invoice'!J1299=0,"",'Data invoice'!K1299)</f>
        <v/>
      </c>
      <c r="B1184" s="284" t="str">
        <f>IF('Data invoice'!K1299=0,"",'Data invoice'!L1299)</f>
        <v/>
      </c>
      <c r="C1184" s="284" t="str">
        <f>IF('Data invoice'!L1299=0,"",'Data invoice'!M1299)</f>
        <v/>
      </c>
      <c r="D1184" s="284" t="str">
        <f>IF('Data invoice'!M1299=0,"",'Data invoice'!N1299)</f>
        <v/>
      </c>
      <c r="E1184" s="284" t="str">
        <f>IF('Data invoice'!N1299=0,"",'Data invoice'!O1299)</f>
        <v/>
      </c>
      <c r="F1184" s="284" t="str">
        <f>IF('Data invoice'!O1299=0,"",'Data invoice'!P1299)</f>
        <v/>
      </c>
      <c r="G1184" s="284" t="str">
        <f>IF('Data invoice'!P1299=0,"",'Data invoice'!Q1299)</f>
        <v/>
      </c>
      <c r="H1184" s="284" t="str">
        <f>IF('Data invoice'!Q1299=0,"",'Data invoice'!R1299)</f>
        <v/>
      </c>
      <c r="I1184" s="320" t="str">
        <f>IF('Data invoice'!R1299=0,"",'Data invoice'!S1299)</f>
        <v/>
      </c>
      <c r="J1184" s="367" t="str">
        <f>IF('Data invoice'!S1299=0,"",'Data invoice'!T1299)</f>
        <v/>
      </c>
    </row>
    <row r="1185" spans="1:10" ht="15" customHeight="1">
      <c r="A1185" s="284" t="str">
        <f>IF('Data invoice'!J1300=0,"",'Data invoice'!K1300)</f>
        <v/>
      </c>
      <c r="B1185" s="284" t="str">
        <f>IF('Data invoice'!K1300=0,"",'Data invoice'!L1300)</f>
        <v/>
      </c>
      <c r="C1185" s="284" t="str">
        <f>IF('Data invoice'!L1300=0,"",'Data invoice'!M1300)</f>
        <v/>
      </c>
      <c r="D1185" s="284" t="str">
        <f>IF('Data invoice'!M1300=0,"",'Data invoice'!N1300)</f>
        <v/>
      </c>
      <c r="E1185" s="284" t="str">
        <f>IF('Data invoice'!N1300=0,"",'Data invoice'!O1300)</f>
        <v/>
      </c>
      <c r="F1185" s="284" t="str">
        <f>IF('Data invoice'!O1300=0,"",'Data invoice'!P1300)</f>
        <v/>
      </c>
      <c r="G1185" s="284" t="str">
        <f>IF('Data invoice'!P1300=0,"",'Data invoice'!Q1300)</f>
        <v/>
      </c>
      <c r="H1185" s="284" t="str">
        <f>IF('Data invoice'!Q1300=0,"",'Data invoice'!R1300)</f>
        <v/>
      </c>
      <c r="I1185" s="320" t="str">
        <f>IF('Data invoice'!R1300=0,"",'Data invoice'!S1300)</f>
        <v/>
      </c>
      <c r="J1185" s="367" t="str">
        <f>IF('Data invoice'!S1300=0,"",'Data invoice'!T1300)</f>
        <v/>
      </c>
    </row>
    <row r="1186" spans="1:10" ht="15" customHeight="1">
      <c r="A1186" s="284" t="str">
        <f>IF('Data invoice'!J1301=0,"",'Data invoice'!K1301)</f>
        <v/>
      </c>
      <c r="B1186" s="284" t="str">
        <f>IF('Data invoice'!K1301=0,"",'Data invoice'!L1301)</f>
        <v/>
      </c>
      <c r="C1186" s="284" t="str">
        <f>IF('Data invoice'!L1301=0,"",'Data invoice'!M1301)</f>
        <v/>
      </c>
      <c r="D1186" s="284" t="str">
        <f>IF('Data invoice'!M1301=0,"",'Data invoice'!N1301)</f>
        <v/>
      </c>
      <c r="E1186" s="284" t="str">
        <f>IF('Data invoice'!N1301=0,"",'Data invoice'!O1301)</f>
        <v/>
      </c>
      <c r="F1186" s="284" t="str">
        <f>IF('Data invoice'!O1301=0,"",'Data invoice'!P1301)</f>
        <v/>
      </c>
      <c r="G1186" s="284" t="str">
        <f>IF('Data invoice'!P1301=0,"",'Data invoice'!Q1301)</f>
        <v/>
      </c>
      <c r="H1186" s="284" t="str">
        <f>IF('Data invoice'!Q1301=0,"",'Data invoice'!R1301)</f>
        <v/>
      </c>
      <c r="I1186" s="320" t="str">
        <f>IF('Data invoice'!R1301=0,"",'Data invoice'!S1301)</f>
        <v/>
      </c>
      <c r="J1186" s="367" t="str">
        <f>IF('Data invoice'!S1301=0,"",'Data invoice'!T1301)</f>
        <v/>
      </c>
    </row>
    <row r="1187" spans="1:10" ht="15" customHeight="1">
      <c r="A1187" s="284" t="str">
        <f>IF('Data invoice'!J1302=0,"",'Data invoice'!K1302)</f>
        <v/>
      </c>
      <c r="B1187" s="284" t="str">
        <f>IF('Data invoice'!K1302=0,"",'Data invoice'!L1302)</f>
        <v/>
      </c>
      <c r="C1187" s="284" t="str">
        <f>IF('Data invoice'!L1302=0,"",'Data invoice'!M1302)</f>
        <v/>
      </c>
      <c r="D1187" s="284" t="str">
        <f>IF('Data invoice'!M1302=0,"",'Data invoice'!N1302)</f>
        <v/>
      </c>
      <c r="E1187" s="284" t="str">
        <f>IF('Data invoice'!N1302=0,"",'Data invoice'!O1302)</f>
        <v/>
      </c>
      <c r="F1187" s="284" t="str">
        <f>IF('Data invoice'!O1302=0,"",'Data invoice'!P1302)</f>
        <v/>
      </c>
      <c r="G1187" s="284" t="str">
        <f>IF('Data invoice'!P1302=0,"",'Data invoice'!Q1302)</f>
        <v/>
      </c>
      <c r="H1187" s="284" t="str">
        <f>IF('Data invoice'!Q1302=0,"",'Data invoice'!R1302)</f>
        <v/>
      </c>
      <c r="I1187" s="320" t="str">
        <f>IF('Data invoice'!R1302=0,"",'Data invoice'!S1302)</f>
        <v/>
      </c>
      <c r="J1187" s="367" t="str">
        <f>IF('Data invoice'!S1302=0,"",'Data invoice'!T1302)</f>
        <v/>
      </c>
    </row>
    <row r="1188" spans="1:10" ht="15" customHeight="1">
      <c r="A1188" s="284" t="str">
        <f>IF('Data invoice'!J1303=0,"",'Data invoice'!K1303)</f>
        <v/>
      </c>
      <c r="B1188" s="284" t="str">
        <f>IF('Data invoice'!K1303=0,"",'Data invoice'!L1303)</f>
        <v/>
      </c>
      <c r="C1188" s="284" t="str">
        <f>IF('Data invoice'!L1303=0,"",'Data invoice'!M1303)</f>
        <v/>
      </c>
      <c r="D1188" s="284" t="str">
        <f>IF('Data invoice'!M1303=0,"",'Data invoice'!N1303)</f>
        <v/>
      </c>
      <c r="E1188" s="284" t="str">
        <f>IF('Data invoice'!N1303=0,"",'Data invoice'!O1303)</f>
        <v/>
      </c>
      <c r="F1188" s="284" t="str">
        <f>IF('Data invoice'!O1303=0,"",'Data invoice'!P1303)</f>
        <v/>
      </c>
      <c r="G1188" s="284" t="str">
        <f>IF('Data invoice'!P1303=0,"",'Data invoice'!Q1303)</f>
        <v/>
      </c>
      <c r="H1188" s="284" t="str">
        <f>IF('Data invoice'!Q1303=0,"",'Data invoice'!R1303)</f>
        <v/>
      </c>
      <c r="I1188" s="320" t="str">
        <f>IF('Data invoice'!R1303=0,"",'Data invoice'!S1303)</f>
        <v/>
      </c>
      <c r="J1188" s="367" t="str">
        <f>IF('Data invoice'!S1303=0,"",'Data invoice'!T1303)</f>
        <v/>
      </c>
    </row>
    <row r="1189" spans="1:10" ht="15" customHeight="1">
      <c r="A1189" s="284" t="str">
        <f>IF('Data invoice'!J1304=0,"",'Data invoice'!K1304)</f>
        <v/>
      </c>
      <c r="B1189" s="284" t="str">
        <f>IF('Data invoice'!K1304=0,"",'Data invoice'!L1304)</f>
        <v/>
      </c>
      <c r="C1189" s="284" t="str">
        <f>IF('Data invoice'!L1304=0,"",'Data invoice'!M1304)</f>
        <v/>
      </c>
      <c r="D1189" s="284" t="str">
        <f>IF('Data invoice'!M1304=0,"",'Data invoice'!N1304)</f>
        <v/>
      </c>
      <c r="E1189" s="284" t="str">
        <f>IF('Data invoice'!N1304=0,"",'Data invoice'!O1304)</f>
        <v/>
      </c>
      <c r="F1189" s="284" t="str">
        <f>IF('Data invoice'!O1304=0,"",'Data invoice'!P1304)</f>
        <v/>
      </c>
      <c r="G1189" s="284" t="str">
        <f>IF('Data invoice'!P1304=0,"",'Data invoice'!Q1304)</f>
        <v/>
      </c>
      <c r="H1189" s="284" t="str">
        <f>IF('Data invoice'!Q1304=0,"",'Data invoice'!R1304)</f>
        <v/>
      </c>
      <c r="I1189" s="320" t="str">
        <f>IF('Data invoice'!R1304=0,"",'Data invoice'!S1304)</f>
        <v/>
      </c>
      <c r="J1189" s="367" t="str">
        <f>IF('Data invoice'!S1304=0,"",'Data invoice'!T1304)</f>
        <v/>
      </c>
    </row>
    <row r="1190" spans="1:10" ht="15" customHeight="1">
      <c r="A1190" s="284" t="str">
        <f>IF('Data invoice'!J1305=0,"",'Data invoice'!K1305)</f>
        <v/>
      </c>
      <c r="B1190" s="284" t="str">
        <f>IF('Data invoice'!K1305=0,"",'Data invoice'!L1305)</f>
        <v/>
      </c>
      <c r="C1190" s="284" t="str">
        <f>IF('Data invoice'!L1305=0,"",'Data invoice'!M1305)</f>
        <v/>
      </c>
      <c r="D1190" s="284" t="str">
        <f>IF('Data invoice'!M1305=0,"",'Data invoice'!N1305)</f>
        <v/>
      </c>
      <c r="E1190" s="284" t="str">
        <f>IF('Data invoice'!N1305=0,"",'Data invoice'!O1305)</f>
        <v/>
      </c>
      <c r="F1190" s="284" t="str">
        <f>IF('Data invoice'!O1305=0,"",'Data invoice'!P1305)</f>
        <v/>
      </c>
      <c r="G1190" s="284" t="str">
        <f>IF('Data invoice'!P1305=0,"",'Data invoice'!Q1305)</f>
        <v/>
      </c>
      <c r="H1190" s="284" t="str">
        <f>IF('Data invoice'!Q1305=0,"",'Data invoice'!R1305)</f>
        <v/>
      </c>
      <c r="I1190" s="320" t="str">
        <f>IF('Data invoice'!R1305=0,"",'Data invoice'!S1305)</f>
        <v/>
      </c>
      <c r="J1190" s="367" t="str">
        <f>IF('Data invoice'!S1305=0,"",'Data invoice'!T1305)</f>
        <v/>
      </c>
    </row>
    <row r="1191" spans="1:10" ht="15" customHeight="1">
      <c r="A1191" s="284" t="str">
        <f>IF('Data invoice'!J1306=0,"",'Data invoice'!K1306)</f>
        <v/>
      </c>
      <c r="B1191" s="284" t="str">
        <f>IF('Data invoice'!K1306=0,"",'Data invoice'!L1306)</f>
        <v/>
      </c>
      <c r="C1191" s="284" t="str">
        <f>IF('Data invoice'!L1306=0,"",'Data invoice'!M1306)</f>
        <v/>
      </c>
      <c r="D1191" s="284" t="str">
        <f>IF('Data invoice'!M1306=0,"",'Data invoice'!N1306)</f>
        <v/>
      </c>
      <c r="E1191" s="284" t="str">
        <f>IF('Data invoice'!N1306=0,"",'Data invoice'!O1306)</f>
        <v/>
      </c>
      <c r="F1191" s="284" t="str">
        <f>IF('Data invoice'!O1306=0,"",'Data invoice'!P1306)</f>
        <v/>
      </c>
      <c r="G1191" s="284" t="str">
        <f>IF('Data invoice'!P1306=0,"",'Data invoice'!Q1306)</f>
        <v/>
      </c>
      <c r="H1191" s="284" t="str">
        <f>IF('Data invoice'!Q1306=0,"",'Data invoice'!R1306)</f>
        <v/>
      </c>
      <c r="I1191" s="320" t="str">
        <f>IF('Data invoice'!R1306=0,"",'Data invoice'!S1306)</f>
        <v/>
      </c>
      <c r="J1191" s="367" t="str">
        <f>IF('Data invoice'!S1306=0,"",'Data invoice'!T1306)</f>
        <v/>
      </c>
    </row>
    <row r="1192" spans="1:10" ht="15" customHeight="1">
      <c r="A1192" s="284" t="str">
        <f>IF('Data invoice'!J1307=0,"",'Data invoice'!K1307)</f>
        <v/>
      </c>
      <c r="B1192" s="284" t="str">
        <f>IF('Data invoice'!K1307=0,"",'Data invoice'!L1307)</f>
        <v/>
      </c>
      <c r="C1192" s="284" t="str">
        <f>IF('Data invoice'!L1307=0,"",'Data invoice'!M1307)</f>
        <v/>
      </c>
      <c r="D1192" s="284" t="str">
        <f>IF('Data invoice'!M1307=0,"",'Data invoice'!N1307)</f>
        <v/>
      </c>
      <c r="E1192" s="284" t="str">
        <f>IF('Data invoice'!N1307=0,"",'Data invoice'!O1307)</f>
        <v/>
      </c>
      <c r="F1192" s="284" t="str">
        <f>IF('Data invoice'!O1307=0,"",'Data invoice'!P1307)</f>
        <v/>
      </c>
      <c r="G1192" s="284" t="str">
        <f>IF('Data invoice'!P1307=0,"",'Data invoice'!Q1307)</f>
        <v/>
      </c>
      <c r="H1192" s="284" t="str">
        <f>IF('Data invoice'!Q1307=0,"",'Data invoice'!R1307)</f>
        <v/>
      </c>
      <c r="I1192" s="320" t="str">
        <f>IF('Data invoice'!R1307=0,"",'Data invoice'!S1307)</f>
        <v/>
      </c>
      <c r="J1192" s="367" t="str">
        <f>IF('Data invoice'!S1307=0,"",'Data invoice'!T1307)</f>
        <v/>
      </c>
    </row>
    <row r="1193" spans="1:10" ht="15" customHeight="1">
      <c r="A1193" s="284" t="str">
        <f>IF('Data invoice'!J1308=0,"",'Data invoice'!K1308)</f>
        <v/>
      </c>
      <c r="B1193" s="284" t="str">
        <f>IF('Data invoice'!K1308=0,"",'Data invoice'!L1308)</f>
        <v/>
      </c>
      <c r="C1193" s="284" t="str">
        <f>IF('Data invoice'!L1308=0,"",'Data invoice'!M1308)</f>
        <v/>
      </c>
      <c r="D1193" s="284" t="str">
        <f>IF('Data invoice'!M1308=0,"",'Data invoice'!N1308)</f>
        <v/>
      </c>
      <c r="E1193" s="284" t="str">
        <f>IF('Data invoice'!N1308=0,"",'Data invoice'!O1308)</f>
        <v/>
      </c>
      <c r="F1193" s="284" t="str">
        <f>IF('Data invoice'!O1308=0,"",'Data invoice'!P1308)</f>
        <v/>
      </c>
      <c r="G1193" s="284" t="str">
        <f>IF('Data invoice'!P1308=0,"",'Data invoice'!Q1308)</f>
        <v/>
      </c>
      <c r="H1193" s="284" t="str">
        <f>IF('Data invoice'!Q1308=0,"",'Data invoice'!R1308)</f>
        <v/>
      </c>
      <c r="I1193" s="320" t="str">
        <f>IF('Data invoice'!R1308=0,"",'Data invoice'!S1308)</f>
        <v/>
      </c>
      <c r="J1193" s="367" t="str">
        <f>IF('Data invoice'!S1308=0,"",'Data invoice'!T1308)</f>
        <v/>
      </c>
    </row>
    <row r="1194" spans="1:10" ht="15" customHeight="1">
      <c r="A1194" s="284" t="str">
        <f>IF('Data invoice'!J1309=0,"",'Data invoice'!K1309)</f>
        <v/>
      </c>
      <c r="B1194" s="284" t="str">
        <f>IF('Data invoice'!K1309=0,"",'Data invoice'!L1309)</f>
        <v/>
      </c>
      <c r="C1194" s="284" t="str">
        <f>IF('Data invoice'!L1309=0,"",'Data invoice'!M1309)</f>
        <v/>
      </c>
      <c r="D1194" s="284" t="str">
        <f>IF('Data invoice'!M1309=0,"",'Data invoice'!N1309)</f>
        <v/>
      </c>
      <c r="E1194" s="284" t="str">
        <f>IF('Data invoice'!N1309=0,"",'Data invoice'!O1309)</f>
        <v/>
      </c>
      <c r="F1194" s="284" t="str">
        <f>IF('Data invoice'!O1309=0,"",'Data invoice'!P1309)</f>
        <v/>
      </c>
      <c r="G1194" s="284" t="str">
        <f>IF('Data invoice'!P1309=0,"",'Data invoice'!Q1309)</f>
        <v/>
      </c>
      <c r="H1194" s="284" t="str">
        <f>IF('Data invoice'!Q1309=0,"",'Data invoice'!R1309)</f>
        <v/>
      </c>
      <c r="I1194" s="320" t="str">
        <f>IF('Data invoice'!R1309=0,"",'Data invoice'!S1309)</f>
        <v/>
      </c>
      <c r="J1194" s="367" t="str">
        <f>IF('Data invoice'!S1309=0,"",'Data invoice'!T1309)</f>
        <v/>
      </c>
    </row>
    <row r="1195" spans="1:10" ht="15" customHeight="1">
      <c r="A1195" s="284" t="str">
        <f>IF('Data invoice'!J1310=0,"",'Data invoice'!K1310)</f>
        <v/>
      </c>
      <c r="B1195" s="284" t="str">
        <f>IF('Data invoice'!K1310=0,"",'Data invoice'!L1310)</f>
        <v/>
      </c>
      <c r="C1195" s="284" t="str">
        <f>IF('Data invoice'!L1310=0,"",'Data invoice'!M1310)</f>
        <v/>
      </c>
      <c r="D1195" s="284" t="str">
        <f>IF('Data invoice'!M1310=0,"",'Data invoice'!N1310)</f>
        <v/>
      </c>
      <c r="E1195" s="284" t="str">
        <f>IF('Data invoice'!N1310=0,"",'Data invoice'!O1310)</f>
        <v/>
      </c>
      <c r="F1195" s="284" t="str">
        <f>IF('Data invoice'!O1310=0,"",'Data invoice'!P1310)</f>
        <v/>
      </c>
      <c r="G1195" s="284" t="str">
        <f>IF('Data invoice'!P1310=0,"",'Data invoice'!Q1310)</f>
        <v/>
      </c>
      <c r="H1195" s="284" t="str">
        <f>IF('Data invoice'!Q1310=0,"",'Data invoice'!R1310)</f>
        <v/>
      </c>
      <c r="I1195" s="320" t="str">
        <f>IF('Data invoice'!R1310=0,"",'Data invoice'!S1310)</f>
        <v/>
      </c>
      <c r="J1195" s="367" t="str">
        <f>IF('Data invoice'!S1310=0,"",'Data invoice'!T1310)</f>
        <v/>
      </c>
    </row>
    <row r="1196" spans="1:10" ht="15" customHeight="1">
      <c r="A1196" s="284" t="str">
        <f>IF('Data invoice'!J1311=0,"",'Data invoice'!K1311)</f>
        <v/>
      </c>
      <c r="B1196" s="284" t="str">
        <f>IF('Data invoice'!K1311=0,"",'Data invoice'!L1311)</f>
        <v/>
      </c>
      <c r="C1196" s="284" t="str">
        <f>IF('Data invoice'!L1311=0,"",'Data invoice'!M1311)</f>
        <v/>
      </c>
      <c r="D1196" s="284" t="str">
        <f>IF('Data invoice'!M1311=0,"",'Data invoice'!N1311)</f>
        <v/>
      </c>
      <c r="E1196" s="284" t="str">
        <f>IF('Data invoice'!N1311=0,"",'Data invoice'!O1311)</f>
        <v/>
      </c>
      <c r="F1196" s="284" t="str">
        <f>IF('Data invoice'!O1311=0,"",'Data invoice'!P1311)</f>
        <v/>
      </c>
      <c r="G1196" s="284" t="str">
        <f>IF('Data invoice'!P1311=0,"",'Data invoice'!Q1311)</f>
        <v/>
      </c>
      <c r="H1196" s="284" t="str">
        <f>IF('Data invoice'!Q1311=0,"",'Data invoice'!R1311)</f>
        <v/>
      </c>
      <c r="I1196" s="320" t="str">
        <f>IF('Data invoice'!R1311=0,"",'Data invoice'!S1311)</f>
        <v/>
      </c>
      <c r="J1196" s="367" t="str">
        <f>IF('Data invoice'!S1311=0,"",'Data invoice'!T1311)</f>
        <v/>
      </c>
    </row>
    <row r="1197" spans="1:10" ht="15" customHeight="1">
      <c r="A1197" s="284" t="str">
        <f>IF('Data invoice'!J1312=0,"",'Data invoice'!K1312)</f>
        <v/>
      </c>
      <c r="B1197" s="284" t="str">
        <f>IF('Data invoice'!K1312=0,"",'Data invoice'!L1312)</f>
        <v/>
      </c>
      <c r="C1197" s="284" t="str">
        <f>IF('Data invoice'!L1312=0,"",'Data invoice'!M1312)</f>
        <v/>
      </c>
      <c r="D1197" s="284" t="str">
        <f>IF('Data invoice'!M1312=0,"",'Data invoice'!N1312)</f>
        <v/>
      </c>
      <c r="E1197" s="284" t="str">
        <f>IF('Data invoice'!N1312=0,"",'Data invoice'!O1312)</f>
        <v/>
      </c>
      <c r="F1197" s="284" t="str">
        <f>IF('Data invoice'!O1312=0,"",'Data invoice'!P1312)</f>
        <v/>
      </c>
      <c r="G1197" s="284" t="str">
        <f>IF('Data invoice'!P1312=0,"",'Data invoice'!Q1312)</f>
        <v/>
      </c>
      <c r="H1197" s="284" t="str">
        <f>IF('Data invoice'!Q1312=0,"",'Data invoice'!R1312)</f>
        <v/>
      </c>
      <c r="I1197" s="320" t="str">
        <f>IF('Data invoice'!R1312=0,"",'Data invoice'!S1312)</f>
        <v/>
      </c>
      <c r="J1197" s="367" t="str">
        <f>IF('Data invoice'!S1312=0,"",'Data invoice'!T1312)</f>
        <v/>
      </c>
    </row>
    <row r="1198" spans="1:10" ht="15" customHeight="1">
      <c r="A1198" s="284" t="str">
        <f>IF('Data invoice'!J1313=0,"",'Data invoice'!K1313)</f>
        <v/>
      </c>
      <c r="B1198" s="284" t="str">
        <f>IF('Data invoice'!K1313=0,"",'Data invoice'!L1313)</f>
        <v/>
      </c>
      <c r="C1198" s="284" t="str">
        <f>IF('Data invoice'!L1313=0,"",'Data invoice'!M1313)</f>
        <v/>
      </c>
      <c r="D1198" s="284" t="str">
        <f>IF('Data invoice'!M1313=0,"",'Data invoice'!N1313)</f>
        <v/>
      </c>
      <c r="E1198" s="284" t="str">
        <f>IF('Data invoice'!N1313=0,"",'Data invoice'!O1313)</f>
        <v/>
      </c>
      <c r="F1198" s="284" t="str">
        <f>IF('Data invoice'!O1313=0,"",'Data invoice'!P1313)</f>
        <v/>
      </c>
      <c r="G1198" s="284" t="str">
        <f>IF('Data invoice'!P1313=0,"",'Data invoice'!Q1313)</f>
        <v/>
      </c>
      <c r="H1198" s="284" t="str">
        <f>IF('Data invoice'!Q1313=0,"",'Data invoice'!R1313)</f>
        <v/>
      </c>
      <c r="I1198" s="320" t="str">
        <f>IF('Data invoice'!R1313=0,"",'Data invoice'!S1313)</f>
        <v/>
      </c>
      <c r="J1198" s="367" t="str">
        <f>IF('Data invoice'!S1313=0,"",'Data invoice'!T1313)</f>
        <v/>
      </c>
    </row>
    <row r="1199" spans="1:10" ht="15" customHeight="1">
      <c r="A1199" s="284" t="str">
        <f>IF('Data invoice'!J1314=0,"",'Data invoice'!K1314)</f>
        <v/>
      </c>
      <c r="B1199" s="284" t="str">
        <f>IF('Data invoice'!K1314=0,"",'Data invoice'!L1314)</f>
        <v/>
      </c>
      <c r="C1199" s="284" t="str">
        <f>IF('Data invoice'!L1314=0,"",'Data invoice'!M1314)</f>
        <v/>
      </c>
      <c r="D1199" s="284" t="str">
        <f>IF('Data invoice'!M1314=0,"",'Data invoice'!N1314)</f>
        <v/>
      </c>
      <c r="E1199" s="284" t="str">
        <f>IF('Data invoice'!N1314=0,"",'Data invoice'!O1314)</f>
        <v/>
      </c>
      <c r="F1199" s="284" t="str">
        <f>IF('Data invoice'!O1314=0,"",'Data invoice'!P1314)</f>
        <v/>
      </c>
      <c r="G1199" s="284" t="str">
        <f>IF('Data invoice'!P1314=0,"",'Data invoice'!Q1314)</f>
        <v/>
      </c>
      <c r="H1199" s="284" t="str">
        <f>IF('Data invoice'!Q1314=0,"",'Data invoice'!R1314)</f>
        <v/>
      </c>
      <c r="I1199" s="320" t="str">
        <f>IF('Data invoice'!R1314=0,"",'Data invoice'!S1314)</f>
        <v/>
      </c>
      <c r="J1199" s="367" t="str">
        <f>IF('Data invoice'!S1314=0,"",'Data invoice'!T1314)</f>
        <v/>
      </c>
    </row>
    <row r="1200" spans="1:10" ht="15" customHeight="1">
      <c r="A1200" s="284" t="str">
        <f>IF('Data invoice'!J1315=0,"",'Data invoice'!K1315)</f>
        <v/>
      </c>
      <c r="B1200" s="284" t="str">
        <f>IF('Data invoice'!K1315=0,"",'Data invoice'!L1315)</f>
        <v/>
      </c>
      <c r="C1200" s="284" t="str">
        <f>IF('Data invoice'!L1315=0,"",'Data invoice'!M1315)</f>
        <v/>
      </c>
      <c r="D1200" s="284" t="str">
        <f>IF('Data invoice'!M1315=0,"",'Data invoice'!N1315)</f>
        <v/>
      </c>
      <c r="E1200" s="284" t="str">
        <f>IF('Data invoice'!N1315=0,"",'Data invoice'!O1315)</f>
        <v/>
      </c>
      <c r="F1200" s="284" t="str">
        <f>IF('Data invoice'!O1315=0,"",'Data invoice'!P1315)</f>
        <v/>
      </c>
      <c r="G1200" s="284" t="str">
        <f>IF('Data invoice'!P1315=0,"",'Data invoice'!Q1315)</f>
        <v/>
      </c>
      <c r="H1200" s="284" t="str">
        <f>IF('Data invoice'!Q1315=0,"",'Data invoice'!R1315)</f>
        <v/>
      </c>
      <c r="I1200" s="320" t="str">
        <f>IF('Data invoice'!R1315=0,"",'Data invoice'!S1315)</f>
        <v/>
      </c>
      <c r="J1200" s="367" t="str">
        <f>IF('Data invoice'!S1315=0,"",'Data invoice'!T1315)</f>
        <v/>
      </c>
    </row>
    <row r="1201" spans="1:10" ht="15" customHeight="1">
      <c r="A1201" s="284" t="str">
        <f>IF('Data invoice'!J1316=0,"",'Data invoice'!K1316)</f>
        <v/>
      </c>
      <c r="B1201" s="284" t="str">
        <f>IF('Data invoice'!K1316=0,"",'Data invoice'!L1316)</f>
        <v/>
      </c>
      <c r="C1201" s="284" t="str">
        <f>IF('Data invoice'!L1316=0,"",'Data invoice'!M1316)</f>
        <v/>
      </c>
      <c r="D1201" s="284" t="str">
        <f>IF('Data invoice'!M1316=0,"",'Data invoice'!N1316)</f>
        <v/>
      </c>
      <c r="E1201" s="284" t="str">
        <f>IF('Data invoice'!N1316=0,"",'Data invoice'!O1316)</f>
        <v/>
      </c>
      <c r="F1201" s="284" t="str">
        <f>IF('Data invoice'!O1316=0,"",'Data invoice'!P1316)</f>
        <v/>
      </c>
      <c r="G1201" s="284" t="str">
        <f>IF('Data invoice'!P1316=0,"",'Data invoice'!Q1316)</f>
        <v/>
      </c>
      <c r="H1201" s="284" t="str">
        <f>IF('Data invoice'!Q1316=0,"",'Data invoice'!R1316)</f>
        <v/>
      </c>
      <c r="I1201" s="320" t="str">
        <f>IF('Data invoice'!R1316=0,"",'Data invoice'!S1316)</f>
        <v/>
      </c>
      <c r="J1201" s="367" t="str">
        <f>IF('Data invoice'!S1316=0,"",'Data invoice'!T1316)</f>
        <v/>
      </c>
    </row>
    <row r="1202" spans="1:10" ht="15" customHeight="1">
      <c r="A1202" s="284" t="str">
        <f>IF('Data invoice'!J1317=0,"",'Data invoice'!K1317)</f>
        <v/>
      </c>
      <c r="B1202" s="284" t="str">
        <f>IF('Data invoice'!K1317=0,"",'Data invoice'!L1317)</f>
        <v/>
      </c>
      <c r="C1202" s="284" t="str">
        <f>IF('Data invoice'!L1317=0,"",'Data invoice'!M1317)</f>
        <v/>
      </c>
      <c r="D1202" s="284" t="str">
        <f>IF('Data invoice'!M1317=0,"",'Data invoice'!N1317)</f>
        <v/>
      </c>
      <c r="E1202" s="284" t="str">
        <f>IF('Data invoice'!N1317=0,"",'Data invoice'!O1317)</f>
        <v/>
      </c>
      <c r="F1202" s="284" t="str">
        <f>IF('Data invoice'!O1317=0,"",'Data invoice'!P1317)</f>
        <v/>
      </c>
      <c r="G1202" s="284" t="str">
        <f>IF('Data invoice'!P1317=0,"",'Data invoice'!Q1317)</f>
        <v/>
      </c>
      <c r="H1202" s="284" t="str">
        <f>IF('Data invoice'!Q1317=0,"",'Data invoice'!R1317)</f>
        <v/>
      </c>
      <c r="I1202" s="320" t="str">
        <f>IF('Data invoice'!R1317=0,"",'Data invoice'!S1317)</f>
        <v/>
      </c>
      <c r="J1202" s="367" t="str">
        <f>IF('Data invoice'!S1317=0,"",'Data invoice'!T1317)</f>
        <v/>
      </c>
    </row>
    <row r="1203" spans="1:10" ht="15" customHeight="1">
      <c r="A1203" s="284" t="str">
        <f>IF('Data invoice'!J1318=0,"",'Data invoice'!K1318)</f>
        <v/>
      </c>
      <c r="B1203" s="284" t="str">
        <f>IF('Data invoice'!K1318=0,"",'Data invoice'!L1318)</f>
        <v/>
      </c>
      <c r="C1203" s="284" t="str">
        <f>IF('Data invoice'!L1318=0,"",'Data invoice'!M1318)</f>
        <v/>
      </c>
      <c r="D1203" s="284" t="str">
        <f>IF('Data invoice'!M1318=0,"",'Data invoice'!N1318)</f>
        <v/>
      </c>
      <c r="E1203" s="284" t="str">
        <f>IF('Data invoice'!N1318=0,"",'Data invoice'!O1318)</f>
        <v/>
      </c>
      <c r="F1203" s="284" t="str">
        <f>IF('Data invoice'!O1318=0,"",'Data invoice'!P1318)</f>
        <v/>
      </c>
      <c r="G1203" s="284" t="str">
        <f>IF('Data invoice'!P1318=0,"",'Data invoice'!Q1318)</f>
        <v/>
      </c>
      <c r="H1203" s="284" t="str">
        <f>IF('Data invoice'!Q1318=0,"",'Data invoice'!R1318)</f>
        <v/>
      </c>
      <c r="I1203" s="320" t="str">
        <f>IF('Data invoice'!R1318=0,"",'Data invoice'!S1318)</f>
        <v/>
      </c>
      <c r="J1203" s="367" t="str">
        <f>IF('Data invoice'!S1318=0,"",'Data invoice'!T1318)</f>
        <v/>
      </c>
    </row>
    <row r="1204" spans="1:10" ht="15" customHeight="1">
      <c r="A1204" s="284" t="str">
        <f>IF('Data invoice'!J1319=0,"",'Data invoice'!K1319)</f>
        <v/>
      </c>
      <c r="B1204" s="284" t="str">
        <f>IF('Data invoice'!K1319=0,"",'Data invoice'!L1319)</f>
        <v/>
      </c>
      <c r="C1204" s="284" t="str">
        <f>IF('Data invoice'!L1319=0,"",'Data invoice'!M1319)</f>
        <v/>
      </c>
      <c r="D1204" s="284" t="str">
        <f>IF('Data invoice'!M1319=0,"",'Data invoice'!N1319)</f>
        <v/>
      </c>
      <c r="E1204" s="284" t="str">
        <f>IF('Data invoice'!N1319=0,"",'Data invoice'!O1319)</f>
        <v/>
      </c>
      <c r="F1204" s="284" t="str">
        <f>IF('Data invoice'!O1319=0,"",'Data invoice'!P1319)</f>
        <v/>
      </c>
      <c r="G1204" s="284" t="str">
        <f>IF('Data invoice'!P1319=0,"",'Data invoice'!Q1319)</f>
        <v/>
      </c>
      <c r="H1204" s="284" t="str">
        <f>IF('Data invoice'!Q1319=0,"",'Data invoice'!R1319)</f>
        <v/>
      </c>
      <c r="I1204" s="320" t="str">
        <f>IF('Data invoice'!R1319=0,"",'Data invoice'!S1319)</f>
        <v/>
      </c>
      <c r="J1204" s="367" t="str">
        <f>IF('Data invoice'!S1319=0,"",'Data invoice'!T1319)</f>
        <v/>
      </c>
    </row>
    <row r="1205" spans="1:10" ht="15" customHeight="1">
      <c r="A1205" s="284" t="str">
        <f>IF('Data invoice'!J1320=0,"",'Data invoice'!K1320)</f>
        <v/>
      </c>
      <c r="B1205" s="284" t="str">
        <f>IF('Data invoice'!K1320=0,"",'Data invoice'!L1320)</f>
        <v/>
      </c>
      <c r="C1205" s="284" t="str">
        <f>IF('Data invoice'!L1320=0,"",'Data invoice'!M1320)</f>
        <v/>
      </c>
      <c r="D1205" s="284" t="str">
        <f>IF('Data invoice'!M1320=0,"",'Data invoice'!N1320)</f>
        <v/>
      </c>
      <c r="E1205" s="284" t="str">
        <f>IF('Data invoice'!N1320=0,"",'Data invoice'!O1320)</f>
        <v/>
      </c>
      <c r="F1205" s="284" t="str">
        <f>IF('Data invoice'!O1320=0,"",'Data invoice'!P1320)</f>
        <v/>
      </c>
      <c r="G1205" s="284" t="str">
        <f>IF('Data invoice'!P1320=0,"",'Data invoice'!Q1320)</f>
        <v/>
      </c>
      <c r="H1205" s="284" t="str">
        <f>IF('Data invoice'!Q1320=0,"",'Data invoice'!R1320)</f>
        <v/>
      </c>
      <c r="I1205" s="320" t="str">
        <f>IF('Data invoice'!R1320=0,"",'Data invoice'!S1320)</f>
        <v/>
      </c>
      <c r="J1205" s="367" t="str">
        <f>IF('Data invoice'!S1320=0,"",'Data invoice'!T1320)</f>
        <v/>
      </c>
    </row>
    <row r="1206" spans="1:10" ht="15" customHeight="1">
      <c r="A1206" s="284" t="str">
        <f>IF('Data invoice'!J1321=0,"",'Data invoice'!K1321)</f>
        <v/>
      </c>
      <c r="B1206" s="284" t="str">
        <f>IF('Data invoice'!K1321=0,"",'Data invoice'!L1321)</f>
        <v/>
      </c>
      <c r="C1206" s="284" t="str">
        <f>IF('Data invoice'!L1321=0,"",'Data invoice'!M1321)</f>
        <v/>
      </c>
      <c r="D1206" s="284" t="str">
        <f>IF('Data invoice'!M1321=0,"",'Data invoice'!N1321)</f>
        <v/>
      </c>
      <c r="E1206" s="284" t="str">
        <f>IF('Data invoice'!N1321=0,"",'Data invoice'!O1321)</f>
        <v/>
      </c>
      <c r="F1206" s="284" t="str">
        <f>IF('Data invoice'!O1321=0,"",'Data invoice'!P1321)</f>
        <v/>
      </c>
      <c r="G1206" s="284" t="str">
        <f>IF('Data invoice'!P1321=0,"",'Data invoice'!Q1321)</f>
        <v/>
      </c>
      <c r="H1206" s="284" t="str">
        <f>IF('Data invoice'!Q1321=0,"",'Data invoice'!R1321)</f>
        <v/>
      </c>
      <c r="I1206" s="320" t="str">
        <f>IF('Data invoice'!R1321=0,"",'Data invoice'!S1321)</f>
        <v/>
      </c>
      <c r="J1206" s="367" t="str">
        <f>IF('Data invoice'!S1321=0,"",'Data invoice'!T1321)</f>
        <v/>
      </c>
    </row>
    <row r="1207" spans="1:10" ht="15" customHeight="1">
      <c r="A1207" s="284" t="str">
        <f>IF('Data invoice'!J1322=0,"",'Data invoice'!K1322)</f>
        <v/>
      </c>
      <c r="B1207" s="284" t="str">
        <f>IF('Data invoice'!K1322=0,"",'Data invoice'!L1322)</f>
        <v/>
      </c>
      <c r="C1207" s="284" t="str">
        <f>IF('Data invoice'!L1322=0,"",'Data invoice'!M1322)</f>
        <v/>
      </c>
      <c r="D1207" s="284" t="str">
        <f>IF('Data invoice'!M1322=0,"",'Data invoice'!N1322)</f>
        <v/>
      </c>
      <c r="E1207" s="284" t="str">
        <f>IF('Data invoice'!N1322=0,"",'Data invoice'!O1322)</f>
        <v/>
      </c>
      <c r="F1207" s="284" t="str">
        <f>IF('Data invoice'!O1322=0,"",'Data invoice'!P1322)</f>
        <v/>
      </c>
      <c r="G1207" s="284" t="str">
        <f>IF('Data invoice'!P1322=0,"",'Data invoice'!Q1322)</f>
        <v/>
      </c>
      <c r="H1207" s="284" t="str">
        <f>IF('Data invoice'!Q1322=0,"",'Data invoice'!R1322)</f>
        <v/>
      </c>
      <c r="I1207" s="320" t="str">
        <f>IF('Data invoice'!R1322=0,"",'Data invoice'!S1322)</f>
        <v/>
      </c>
      <c r="J1207" s="367" t="str">
        <f>IF('Data invoice'!S1322=0,"",'Data invoice'!T1322)</f>
        <v/>
      </c>
    </row>
    <row r="1208" spans="1:10" ht="15" customHeight="1">
      <c r="A1208" s="284" t="str">
        <f>IF('Data invoice'!J1323=0,"",'Data invoice'!K1323)</f>
        <v/>
      </c>
      <c r="B1208" s="284" t="str">
        <f>IF('Data invoice'!K1323=0,"",'Data invoice'!L1323)</f>
        <v/>
      </c>
      <c r="C1208" s="284" t="str">
        <f>IF('Data invoice'!L1323=0,"",'Data invoice'!M1323)</f>
        <v/>
      </c>
      <c r="D1208" s="284" t="str">
        <f>IF('Data invoice'!M1323=0,"",'Data invoice'!N1323)</f>
        <v/>
      </c>
      <c r="E1208" s="284" t="str">
        <f>IF('Data invoice'!N1323=0,"",'Data invoice'!O1323)</f>
        <v/>
      </c>
      <c r="F1208" s="284" t="str">
        <f>IF('Data invoice'!O1323=0,"",'Data invoice'!P1323)</f>
        <v/>
      </c>
      <c r="G1208" s="284" t="str">
        <f>IF('Data invoice'!P1323=0,"",'Data invoice'!Q1323)</f>
        <v/>
      </c>
      <c r="H1208" s="284" t="str">
        <f>IF('Data invoice'!Q1323=0,"",'Data invoice'!R1323)</f>
        <v/>
      </c>
      <c r="I1208" s="320" t="str">
        <f>IF('Data invoice'!R1323=0,"",'Data invoice'!S1323)</f>
        <v/>
      </c>
      <c r="J1208" s="367" t="str">
        <f>IF('Data invoice'!S1323=0,"",'Data invoice'!T1323)</f>
        <v/>
      </c>
    </row>
    <row r="1209" spans="1:10" ht="15" customHeight="1">
      <c r="A1209" s="284" t="str">
        <f>IF('Data invoice'!J1324=0,"",'Data invoice'!K1324)</f>
        <v/>
      </c>
      <c r="B1209" s="284" t="str">
        <f>IF('Data invoice'!K1324=0,"",'Data invoice'!L1324)</f>
        <v/>
      </c>
      <c r="C1209" s="284" t="str">
        <f>IF('Data invoice'!L1324=0,"",'Data invoice'!M1324)</f>
        <v/>
      </c>
      <c r="D1209" s="284" t="str">
        <f>IF('Data invoice'!M1324=0,"",'Data invoice'!N1324)</f>
        <v/>
      </c>
      <c r="E1209" s="284" t="str">
        <f>IF('Data invoice'!N1324=0,"",'Data invoice'!O1324)</f>
        <v/>
      </c>
      <c r="F1209" s="284" t="str">
        <f>IF('Data invoice'!O1324=0,"",'Data invoice'!P1324)</f>
        <v/>
      </c>
      <c r="G1209" s="284" t="str">
        <f>IF('Data invoice'!P1324=0,"",'Data invoice'!Q1324)</f>
        <v/>
      </c>
      <c r="H1209" s="284" t="str">
        <f>IF('Data invoice'!Q1324=0,"",'Data invoice'!R1324)</f>
        <v/>
      </c>
      <c r="I1209" s="320" t="str">
        <f>IF('Data invoice'!R1324=0,"",'Data invoice'!S1324)</f>
        <v/>
      </c>
      <c r="J1209" s="367" t="str">
        <f>IF('Data invoice'!S1324=0,"",'Data invoice'!T1324)</f>
        <v/>
      </c>
    </row>
    <row r="1210" spans="1:10" ht="15" customHeight="1">
      <c r="A1210" s="284" t="str">
        <f>IF('Data invoice'!J1325=0,"",'Data invoice'!K1325)</f>
        <v/>
      </c>
      <c r="B1210" s="284" t="str">
        <f>IF('Data invoice'!K1325=0,"",'Data invoice'!L1325)</f>
        <v/>
      </c>
      <c r="C1210" s="284" t="str">
        <f>IF('Data invoice'!L1325=0,"",'Data invoice'!M1325)</f>
        <v/>
      </c>
      <c r="D1210" s="284" t="str">
        <f>IF('Data invoice'!M1325=0,"",'Data invoice'!N1325)</f>
        <v/>
      </c>
      <c r="E1210" s="284" t="str">
        <f>IF('Data invoice'!N1325=0,"",'Data invoice'!O1325)</f>
        <v/>
      </c>
      <c r="F1210" s="284" t="str">
        <f>IF('Data invoice'!O1325=0,"",'Data invoice'!P1325)</f>
        <v/>
      </c>
      <c r="G1210" s="284" t="str">
        <f>IF('Data invoice'!P1325=0,"",'Data invoice'!Q1325)</f>
        <v/>
      </c>
      <c r="H1210" s="284" t="str">
        <f>IF('Data invoice'!Q1325=0,"",'Data invoice'!R1325)</f>
        <v/>
      </c>
      <c r="I1210" s="320" t="str">
        <f>IF('Data invoice'!R1325=0,"",'Data invoice'!S1325)</f>
        <v/>
      </c>
      <c r="J1210" s="367" t="str">
        <f>IF('Data invoice'!S1325=0,"",'Data invoice'!T1325)</f>
        <v/>
      </c>
    </row>
    <row r="1211" spans="1:10" ht="15" customHeight="1">
      <c r="A1211" s="284" t="str">
        <f>IF('Data invoice'!J1326=0,"",'Data invoice'!K1326)</f>
        <v/>
      </c>
      <c r="B1211" s="284" t="str">
        <f>IF('Data invoice'!K1326=0,"",'Data invoice'!L1326)</f>
        <v/>
      </c>
      <c r="C1211" s="284" t="str">
        <f>IF('Data invoice'!L1326=0,"",'Data invoice'!M1326)</f>
        <v/>
      </c>
      <c r="D1211" s="284" t="str">
        <f>IF('Data invoice'!M1326=0,"",'Data invoice'!N1326)</f>
        <v/>
      </c>
      <c r="E1211" s="284" t="str">
        <f>IF('Data invoice'!N1326=0,"",'Data invoice'!O1326)</f>
        <v/>
      </c>
      <c r="F1211" s="284" t="str">
        <f>IF('Data invoice'!O1326=0,"",'Data invoice'!P1326)</f>
        <v/>
      </c>
      <c r="G1211" s="284" t="str">
        <f>IF('Data invoice'!P1326=0,"",'Data invoice'!Q1326)</f>
        <v/>
      </c>
      <c r="H1211" s="284" t="str">
        <f>IF('Data invoice'!Q1326=0,"",'Data invoice'!R1326)</f>
        <v/>
      </c>
      <c r="I1211" s="320" t="str">
        <f>IF('Data invoice'!R1326=0,"",'Data invoice'!S1326)</f>
        <v/>
      </c>
      <c r="J1211" s="367" t="str">
        <f>IF('Data invoice'!S1326=0,"",'Data invoice'!T1326)</f>
        <v/>
      </c>
    </row>
    <row r="1212" spans="1:10" ht="15" customHeight="1">
      <c r="A1212" s="284" t="str">
        <f>IF('Data invoice'!J1327=0,"",'Data invoice'!K1327)</f>
        <v/>
      </c>
      <c r="B1212" s="284" t="str">
        <f>IF('Data invoice'!K1327=0,"",'Data invoice'!L1327)</f>
        <v/>
      </c>
      <c r="C1212" s="284" t="str">
        <f>IF('Data invoice'!L1327=0,"",'Data invoice'!M1327)</f>
        <v/>
      </c>
      <c r="D1212" s="284" t="str">
        <f>IF('Data invoice'!M1327=0,"",'Data invoice'!N1327)</f>
        <v/>
      </c>
      <c r="E1212" s="284" t="str">
        <f>IF('Data invoice'!N1327=0,"",'Data invoice'!O1327)</f>
        <v/>
      </c>
      <c r="F1212" s="284" t="str">
        <f>IF('Data invoice'!O1327=0,"",'Data invoice'!P1327)</f>
        <v/>
      </c>
      <c r="G1212" s="284" t="str">
        <f>IF('Data invoice'!P1327=0,"",'Data invoice'!Q1327)</f>
        <v/>
      </c>
      <c r="H1212" s="284" t="str">
        <f>IF('Data invoice'!Q1327=0,"",'Data invoice'!R1327)</f>
        <v/>
      </c>
      <c r="I1212" s="320" t="str">
        <f>IF('Data invoice'!R1327=0,"",'Data invoice'!S1327)</f>
        <v/>
      </c>
      <c r="J1212" s="367" t="str">
        <f>IF('Data invoice'!S1327=0,"",'Data invoice'!T1327)</f>
        <v/>
      </c>
    </row>
    <row r="1213" spans="1:10" ht="15" customHeight="1">
      <c r="A1213" s="284" t="str">
        <f>IF('Data invoice'!J1328=0,"",'Data invoice'!K1328)</f>
        <v/>
      </c>
      <c r="B1213" s="284" t="str">
        <f>IF('Data invoice'!K1328=0,"",'Data invoice'!L1328)</f>
        <v/>
      </c>
      <c r="C1213" s="284" t="str">
        <f>IF('Data invoice'!L1328=0,"",'Data invoice'!M1328)</f>
        <v/>
      </c>
      <c r="D1213" s="284" t="str">
        <f>IF('Data invoice'!M1328=0,"",'Data invoice'!N1328)</f>
        <v/>
      </c>
      <c r="E1213" s="284" t="str">
        <f>IF('Data invoice'!N1328=0,"",'Data invoice'!O1328)</f>
        <v/>
      </c>
      <c r="F1213" s="284" t="str">
        <f>IF('Data invoice'!O1328=0,"",'Data invoice'!P1328)</f>
        <v/>
      </c>
      <c r="G1213" s="284" t="str">
        <f>IF('Data invoice'!P1328=0,"",'Data invoice'!Q1328)</f>
        <v/>
      </c>
      <c r="H1213" s="284" t="str">
        <f>IF('Data invoice'!Q1328=0,"",'Data invoice'!R1328)</f>
        <v/>
      </c>
      <c r="I1213" s="320" t="str">
        <f>IF('Data invoice'!R1328=0,"",'Data invoice'!S1328)</f>
        <v/>
      </c>
      <c r="J1213" s="367" t="str">
        <f>IF('Data invoice'!S1328=0,"",'Data invoice'!T1328)</f>
        <v/>
      </c>
    </row>
    <row r="1214" spans="1:10" ht="15" customHeight="1">
      <c r="A1214" s="284" t="str">
        <f>IF('Data invoice'!J1329=0,"",'Data invoice'!K1329)</f>
        <v/>
      </c>
      <c r="B1214" s="284" t="str">
        <f>IF('Data invoice'!K1329=0,"",'Data invoice'!L1329)</f>
        <v/>
      </c>
      <c r="C1214" s="284" t="str">
        <f>IF('Data invoice'!L1329=0,"",'Data invoice'!M1329)</f>
        <v/>
      </c>
      <c r="D1214" s="284" t="str">
        <f>IF('Data invoice'!M1329=0,"",'Data invoice'!N1329)</f>
        <v/>
      </c>
      <c r="E1214" s="284" t="str">
        <f>IF('Data invoice'!N1329=0,"",'Data invoice'!O1329)</f>
        <v/>
      </c>
      <c r="F1214" s="284" t="str">
        <f>IF('Data invoice'!O1329=0,"",'Data invoice'!P1329)</f>
        <v/>
      </c>
      <c r="G1214" s="284" t="str">
        <f>IF('Data invoice'!P1329=0,"",'Data invoice'!Q1329)</f>
        <v/>
      </c>
      <c r="H1214" s="284" t="str">
        <f>IF('Data invoice'!Q1329=0,"",'Data invoice'!R1329)</f>
        <v/>
      </c>
      <c r="I1214" s="320" t="str">
        <f>IF('Data invoice'!R1329=0,"",'Data invoice'!S1329)</f>
        <v/>
      </c>
      <c r="J1214" s="367" t="str">
        <f>IF('Data invoice'!S1329=0,"",'Data invoice'!T1329)</f>
        <v/>
      </c>
    </row>
    <row r="1215" spans="1:10" ht="15" customHeight="1">
      <c r="A1215" s="284" t="str">
        <f>IF('Data invoice'!J1330=0,"",'Data invoice'!K1330)</f>
        <v/>
      </c>
      <c r="B1215" s="284" t="str">
        <f>IF('Data invoice'!K1330=0,"",'Data invoice'!L1330)</f>
        <v/>
      </c>
      <c r="C1215" s="284" t="str">
        <f>IF('Data invoice'!L1330=0,"",'Data invoice'!M1330)</f>
        <v/>
      </c>
      <c r="D1215" s="284" t="str">
        <f>IF('Data invoice'!M1330=0,"",'Data invoice'!N1330)</f>
        <v/>
      </c>
      <c r="E1215" s="284" t="str">
        <f>IF('Data invoice'!N1330=0,"",'Data invoice'!O1330)</f>
        <v/>
      </c>
      <c r="F1215" s="284" t="str">
        <f>IF('Data invoice'!O1330=0,"",'Data invoice'!P1330)</f>
        <v/>
      </c>
      <c r="G1215" s="284" t="str">
        <f>IF('Data invoice'!P1330=0,"",'Data invoice'!Q1330)</f>
        <v/>
      </c>
      <c r="H1215" s="284" t="str">
        <f>IF('Data invoice'!Q1330=0,"",'Data invoice'!R1330)</f>
        <v/>
      </c>
      <c r="I1215" s="320" t="str">
        <f>IF('Data invoice'!R1330=0,"",'Data invoice'!S1330)</f>
        <v/>
      </c>
      <c r="J1215" s="367" t="str">
        <f>IF('Data invoice'!S1330=0,"",'Data invoice'!T1330)</f>
        <v/>
      </c>
    </row>
    <row r="1216" spans="1:10" ht="15" customHeight="1">
      <c r="A1216" s="284" t="str">
        <f>IF('Data invoice'!J1331=0,"",'Data invoice'!K1331)</f>
        <v/>
      </c>
      <c r="B1216" s="284" t="str">
        <f>IF('Data invoice'!K1331=0,"",'Data invoice'!L1331)</f>
        <v/>
      </c>
      <c r="C1216" s="284" t="str">
        <f>IF('Data invoice'!L1331=0,"",'Data invoice'!M1331)</f>
        <v/>
      </c>
      <c r="D1216" s="284" t="str">
        <f>IF('Data invoice'!M1331=0,"",'Data invoice'!N1331)</f>
        <v/>
      </c>
      <c r="E1216" s="284" t="str">
        <f>IF('Data invoice'!N1331=0,"",'Data invoice'!O1331)</f>
        <v/>
      </c>
      <c r="F1216" s="284" t="str">
        <f>IF('Data invoice'!O1331=0,"",'Data invoice'!P1331)</f>
        <v/>
      </c>
      <c r="G1216" s="284" t="str">
        <f>IF('Data invoice'!P1331=0,"",'Data invoice'!Q1331)</f>
        <v/>
      </c>
      <c r="H1216" s="284" t="str">
        <f>IF('Data invoice'!Q1331=0,"",'Data invoice'!R1331)</f>
        <v/>
      </c>
      <c r="I1216" s="320" t="str">
        <f>IF('Data invoice'!R1331=0,"",'Data invoice'!S1331)</f>
        <v/>
      </c>
      <c r="J1216" s="367" t="str">
        <f>IF('Data invoice'!S1331=0,"",'Data invoice'!T1331)</f>
        <v/>
      </c>
    </row>
    <row r="1217" spans="1:10" ht="15" customHeight="1">
      <c r="A1217" s="284" t="str">
        <f>IF('Data invoice'!J1332=0,"",'Data invoice'!K1332)</f>
        <v/>
      </c>
      <c r="B1217" s="284" t="str">
        <f>IF('Data invoice'!K1332=0,"",'Data invoice'!L1332)</f>
        <v/>
      </c>
      <c r="C1217" s="284" t="str">
        <f>IF('Data invoice'!L1332=0,"",'Data invoice'!M1332)</f>
        <v/>
      </c>
      <c r="D1217" s="284" t="str">
        <f>IF('Data invoice'!M1332=0,"",'Data invoice'!N1332)</f>
        <v/>
      </c>
      <c r="E1217" s="284" t="str">
        <f>IF('Data invoice'!N1332=0,"",'Data invoice'!O1332)</f>
        <v/>
      </c>
      <c r="F1217" s="284" t="str">
        <f>IF('Data invoice'!O1332=0,"",'Data invoice'!P1332)</f>
        <v/>
      </c>
      <c r="G1217" s="284" t="str">
        <f>IF('Data invoice'!P1332=0,"",'Data invoice'!Q1332)</f>
        <v/>
      </c>
      <c r="H1217" s="284" t="str">
        <f>IF('Data invoice'!Q1332=0,"",'Data invoice'!R1332)</f>
        <v/>
      </c>
      <c r="I1217" s="320" t="str">
        <f>IF('Data invoice'!R1332=0,"",'Data invoice'!S1332)</f>
        <v/>
      </c>
      <c r="J1217" s="367" t="str">
        <f>IF('Data invoice'!S1332=0,"",'Data invoice'!T1332)</f>
        <v/>
      </c>
    </row>
    <row r="1218" spans="1:10" ht="15" customHeight="1">
      <c r="A1218" s="284" t="str">
        <f>IF('Data invoice'!J1333=0,"",'Data invoice'!K1333)</f>
        <v/>
      </c>
      <c r="B1218" s="284" t="str">
        <f>IF('Data invoice'!K1333=0,"",'Data invoice'!L1333)</f>
        <v/>
      </c>
      <c r="C1218" s="284" t="str">
        <f>IF('Data invoice'!L1333=0,"",'Data invoice'!M1333)</f>
        <v/>
      </c>
      <c r="D1218" s="284" t="str">
        <f>IF('Data invoice'!M1333=0,"",'Data invoice'!N1333)</f>
        <v/>
      </c>
      <c r="E1218" s="284" t="str">
        <f>IF('Data invoice'!N1333=0,"",'Data invoice'!O1333)</f>
        <v/>
      </c>
      <c r="F1218" s="284" t="str">
        <f>IF('Data invoice'!O1333=0,"",'Data invoice'!P1333)</f>
        <v/>
      </c>
      <c r="G1218" s="284" t="str">
        <f>IF('Data invoice'!P1333=0,"",'Data invoice'!Q1333)</f>
        <v/>
      </c>
      <c r="H1218" s="284" t="str">
        <f>IF('Data invoice'!Q1333=0,"",'Data invoice'!R1333)</f>
        <v/>
      </c>
      <c r="I1218" s="320" t="str">
        <f>IF('Data invoice'!R1333=0,"",'Data invoice'!S1333)</f>
        <v/>
      </c>
      <c r="J1218" s="367" t="str">
        <f>IF('Data invoice'!S1333=0,"",'Data invoice'!T1333)</f>
        <v/>
      </c>
    </row>
    <row r="1219" spans="1:10" ht="15" customHeight="1">
      <c r="A1219" s="284" t="str">
        <f>IF('Data invoice'!J1334=0,"",'Data invoice'!K1334)</f>
        <v/>
      </c>
      <c r="B1219" s="284" t="str">
        <f>IF('Data invoice'!K1334=0,"",'Data invoice'!L1334)</f>
        <v/>
      </c>
      <c r="C1219" s="284" t="str">
        <f>IF('Data invoice'!L1334=0,"",'Data invoice'!M1334)</f>
        <v/>
      </c>
      <c r="D1219" s="284" t="str">
        <f>IF('Data invoice'!M1334=0,"",'Data invoice'!N1334)</f>
        <v/>
      </c>
      <c r="E1219" s="284" t="str">
        <f>IF('Data invoice'!N1334=0,"",'Data invoice'!O1334)</f>
        <v/>
      </c>
      <c r="F1219" s="284" t="str">
        <f>IF('Data invoice'!O1334=0,"",'Data invoice'!P1334)</f>
        <v/>
      </c>
      <c r="G1219" s="284" t="str">
        <f>IF('Data invoice'!P1334=0,"",'Data invoice'!Q1334)</f>
        <v/>
      </c>
      <c r="H1219" s="284" t="str">
        <f>IF('Data invoice'!Q1334=0,"",'Data invoice'!R1334)</f>
        <v/>
      </c>
      <c r="I1219" s="320" t="str">
        <f>IF('Data invoice'!R1334=0,"",'Data invoice'!S1334)</f>
        <v/>
      </c>
      <c r="J1219" s="367" t="str">
        <f>IF('Data invoice'!S1334=0,"",'Data invoice'!T1334)</f>
        <v/>
      </c>
    </row>
    <row r="1220" spans="1:10" ht="15" customHeight="1">
      <c r="A1220" s="284" t="str">
        <f>IF('Data invoice'!J1335=0,"",'Data invoice'!K1335)</f>
        <v/>
      </c>
      <c r="B1220" s="284" t="str">
        <f>IF('Data invoice'!K1335=0,"",'Data invoice'!L1335)</f>
        <v/>
      </c>
      <c r="C1220" s="284" t="str">
        <f>IF('Data invoice'!L1335=0,"",'Data invoice'!M1335)</f>
        <v/>
      </c>
      <c r="D1220" s="284" t="str">
        <f>IF('Data invoice'!M1335=0,"",'Data invoice'!N1335)</f>
        <v/>
      </c>
      <c r="E1220" s="284" t="str">
        <f>IF('Data invoice'!N1335=0,"",'Data invoice'!O1335)</f>
        <v/>
      </c>
      <c r="F1220" s="284" t="str">
        <f>IF('Data invoice'!O1335=0,"",'Data invoice'!P1335)</f>
        <v/>
      </c>
      <c r="G1220" s="284" t="str">
        <f>IF('Data invoice'!P1335=0,"",'Data invoice'!Q1335)</f>
        <v/>
      </c>
      <c r="H1220" s="284" t="str">
        <f>IF('Data invoice'!Q1335=0,"",'Data invoice'!R1335)</f>
        <v/>
      </c>
      <c r="I1220" s="320" t="str">
        <f>IF('Data invoice'!R1335=0,"",'Data invoice'!S1335)</f>
        <v/>
      </c>
      <c r="J1220" s="367" t="str">
        <f>IF('Data invoice'!S1335=0,"",'Data invoice'!T1335)</f>
        <v/>
      </c>
    </row>
    <row r="1221" spans="1:10" ht="15" customHeight="1">
      <c r="A1221" s="284" t="str">
        <f>IF('Data invoice'!J1336=0,"",'Data invoice'!K1336)</f>
        <v/>
      </c>
      <c r="B1221" s="284" t="str">
        <f>IF('Data invoice'!K1336=0,"",'Data invoice'!L1336)</f>
        <v/>
      </c>
      <c r="C1221" s="284" t="str">
        <f>IF('Data invoice'!L1336=0,"",'Data invoice'!M1336)</f>
        <v/>
      </c>
      <c r="D1221" s="284" t="str">
        <f>IF('Data invoice'!M1336=0,"",'Data invoice'!N1336)</f>
        <v/>
      </c>
      <c r="E1221" s="284" t="str">
        <f>IF('Data invoice'!N1336=0,"",'Data invoice'!O1336)</f>
        <v/>
      </c>
      <c r="F1221" s="284" t="str">
        <f>IF('Data invoice'!O1336=0,"",'Data invoice'!P1336)</f>
        <v/>
      </c>
      <c r="G1221" s="284" t="str">
        <f>IF('Data invoice'!P1336=0,"",'Data invoice'!Q1336)</f>
        <v/>
      </c>
      <c r="H1221" s="284" t="str">
        <f>IF('Data invoice'!Q1336=0,"",'Data invoice'!R1336)</f>
        <v/>
      </c>
      <c r="I1221" s="320" t="str">
        <f>IF('Data invoice'!R1336=0,"",'Data invoice'!S1336)</f>
        <v/>
      </c>
      <c r="J1221" s="367" t="str">
        <f>IF('Data invoice'!S1336=0,"",'Data invoice'!T1336)</f>
        <v/>
      </c>
    </row>
    <row r="1222" spans="1:10" ht="15" customHeight="1">
      <c r="A1222" s="284" t="str">
        <f>IF('Data invoice'!J1337=0,"",'Data invoice'!K1337)</f>
        <v/>
      </c>
      <c r="B1222" s="284" t="str">
        <f>IF('Data invoice'!K1337=0,"",'Data invoice'!L1337)</f>
        <v/>
      </c>
      <c r="C1222" s="284" t="str">
        <f>IF('Data invoice'!L1337=0,"",'Data invoice'!M1337)</f>
        <v/>
      </c>
      <c r="D1222" s="284" t="str">
        <f>IF('Data invoice'!M1337=0,"",'Data invoice'!N1337)</f>
        <v/>
      </c>
      <c r="E1222" s="284" t="str">
        <f>IF('Data invoice'!N1337=0,"",'Data invoice'!O1337)</f>
        <v/>
      </c>
      <c r="F1222" s="284" t="str">
        <f>IF('Data invoice'!O1337=0,"",'Data invoice'!P1337)</f>
        <v/>
      </c>
      <c r="G1222" s="284" t="str">
        <f>IF('Data invoice'!P1337=0,"",'Data invoice'!Q1337)</f>
        <v/>
      </c>
      <c r="H1222" s="284" t="str">
        <f>IF('Data invoice'!Q1337=0,"",'Data invoice'!R1337)</f>
        <v/>
      </c>
      <c r="I1222" s="320" t="str">
        <f>IF('Data invoice'!R1337=0,"",'Data invoice'!S1337)</f>
        <v/>
      </c>
      <c r="J1222" s="367" t="str">
        <f>IF('Data invoice'!S1337=0,"",'Data invoice'!T1337)</f>
        <v/>
      </c>
    </row>
    <row r="1223" spans="1:10" ht="15" customHeight="1">
      <c r="A1223" s="284" t="str">
        <f>IF('Data invoice'!J1338=0,"",'Data invoice'!K1338)</f>
        <v/>
      </c>
      <c r="B1223" s="284" t="str">
        <f>IF('Data invoice'!K1338=0,"",'Data invoice'!L1338)</f>
        <v/>
      </c>
      <c r="C1223" s="284" t="str">
        <f>IF('Data invoice'!L1338=0,"",'Data invoice'!M1338)</f>
        <v/>
      </c>
      <c r="D1223" s="284" t="str">
        <f>IF('Data invoice'!M1338=0,"",'Data invoice'!N1338)</f>
        <v/>
      </c>
      <c r="E1223" s="284" t="str">
        <f>IF('Data invoice'!N1338=0,"",'Data invoice'!O1338)</f>
        <v/>
      </c>
      <c r="F1223" s="284" t="str">
        <f>IF('Data invoice'!O1338=0,"",'Data invoice'!P1338)</f>
        <v/>
      </c>
      <c r="G1223" s="284" t="str">
        <f>IF('Data invoice'!P1338=0,"",'Data invoice'!Q1338)</f>
        <v/>
      </c>
      <c r="H1223" s="284" t="str">
        <f>IF('Data invoice'!Q1338=0,"",'Data invoice'!R1338)</f>
        <v/>
      </c>
      <c r="I1223" s="320" t="str">
        <f>IF('Data invoice'!R1338=0,"",'Data invoice'!S1338)</f>
        <v/>
      </c>
      <c r="J1223" s="367" t="str">
        <f>IF('Data invoice'!S1338=0,"",'Data invoice'!T1338)</f>
        <v/>
      </c>
    </row>
    <row r="1224" spans="1:10" ht="15" customHeight="1">
      <c r="A1224" s="284" t="str">
        <f>IF('Data invoice'!J1339=0,"",'Data invoice'!K1339)</f>
        <v/>
      </c>
      <c r="B1224" s="284" t="str">
        <f>IF('Data invoice'!K1339=0,"",'Data invoice'!L1339)</f>
        <v/>
      </c>
      <c r="C1224" s="284" t="str">
        <f>IF('Data invoice'!L1339=0,"",'Data invoice'!M1339)</f>
        <v/>
      </c>
      <c r="D1224" s="284" t="str">
        <f>IF('Data invoice'!M1339=0,"",'Data invoice'!N1339)</f>
        <v/>
      </c>
      <c r="E1224" s="284" t="str">
        <f>IF('Data invoice'!N1339=0,"",'Data invoice'!O1339)</f>
        <v/>
      </c>
      <c r="F1224" s="284" t="str">
        <f>IF('Data invoice'!O1339=0,"",'Data invoice'!P1339)</f>
        <v/>
      </c>
      <c r="G1224" s="284" t="str">
        <f>IF('Data invoice'!P1339=0,"",'Data invoice'!Q1339)</f>
        <v/>
      </c>
      <c r="H1224" s="284" t="str">
        <f>IF('Data invoice'!Q1339=0,"",'Data invoice'!R1339)</f>
        <v/>
      </c>
      <c r="I1224" s="320" t="str">
        <f>IF('Data invoice'!R1339=0,"",'Data invoice'!S1339)</f>
        <v/>
      </c>
      <c r="J1224" s="367" t="str">
        <f>IF('Data invoice'!S1339=0,"",'Data invoice'!T1339)</f>
        <v/>
      </c>
    </row>
    <row r="1225" spans="1:10" ht="15" customHeight="1">
      <c r="A1225" s="284" t="str">
        <f>IF('Data invoice'!J1340=0,"",'Data invoice'!K1340)</f>
        <v/>
      </c>
      <c r="B1225" s="284" t="str">
        <f>IF('Data invoice'!K1340=0,"",'Data invoice'!L1340)</f>
        <v/>
      </c>
      <c r="C1225" s="284" t="str">
        <f>IF('Data invoice'!L1340=0,"",'Data invoice'!M1340)</f>
        <v/>
      </c>
      <c r="D1225" s="284" t="str">
        <f>IF('Data invoice'!M1340=0,"",'Data invoice'!N1340)</f>
        <v/>
      </c>
      <c r="E1225" s="284" t="str">
        <f>IF('Data invoice'!N1340=0,"",'Data invoice'!O1340)</f>
        <v/>
      </c>
      <c r="F1225" s="284" t="str">
        <f>IF('Data invoice'!O1340=0,"",'Data invoice'!P1340)</f>
        <v/>
      </c>
      <c r="G1225" s="284" t="str">
        <f>IF('Data invoice'!P1340=0,"",'Data invoice'!Q1340)</f>
        <v/>
      </c>
      <c r="H1225" s="284" t="str">
        <f>IF('Data invoice'!Q1340=0,"",'Data invoice'!R1340)</f>
        <v/>
      </c>
      <c r="I1225" s="320" t="str">
        <f>IF('Data invoice'!R1340=0,"",'Data invoice'!S1340)</f>
        <v/>
      </c>
      <c r="J1225" s="367" t="str">
        <f>IF('Data invoice'!S1340=0,"",'Data invoice'!T1340)</f>
        <v/>
      </c>
    </row>
    <row r="1226" spans="1:10" ht="15" customHeight="1">
      <c r="A1226" s="284" t="str">
        <f>IF('Data invoice'!J1341=0,"",'Data invoice'!K1341)</f>
        <v/>
      </c>
      <c r="B1226" s="284" t="str">
        <f>IF('Data invoice'!K1341=0,"",'Data invoice'!L1341)</f>
        <v/>
      </c>
      <c r="C1226" s="284" t="str">
        <f>IF('Data invoice'!L1341=0,"",'Data invoice'!M1341)</f>
        <v/>
      </c>
      <c r="D1226" s="284" t="str">
        <f>IF('Data invoice'!M1341=0,"",'Data invoice'!N1341)</f>
        <v/>
      </c>
      <c r="E1226" s="284" t="str">
        <f>IF('Data invoice'!N1341=0,"",'Data invoice'!O1341)</f>
        <v/>
      </c>
      <c r="F1226" s="284" t="str">
        <f>IF('Data invoice'!O1341=0,"",'Data invoice'!P1341)</f>
        <v/>
      </c>
      <c r="G1226" s="284" t="str">
        <f>IF('Data invoice'!P1341=0,"",'Data invoice'!Q1341)</f>
        <v/>
      </c>
      <c r="H1226" s="284" t="str">
        <f>IF('Data invoice'!Q1341=0,"",'Data invoice'!R1341)</f>
        <v/>
      </c>
      <c r="I1226" s="320" t="str">
        <f>IF('Data invoice'!R1341=0,"",'Data invoice'!S1341)</f>
        <v/>
      </c>
      <c r="J1226" s="367" t="str">
        <f>IF('Data invoice'!S1341=0,"",'Data invoice'!T1341)</f>
        <v/>
      </c>
    </row>
    <row r="1227" spans="1:10" ht="15" customHeight="1">
      <c r="A1227" s="284" t="str">
        <f>IF('Data invoice'!J1342=0,"",'Data invoice'!K1342)</f>
        <v/>
      </c>
      <c r="B1227" s="284" t="str">
        <f>IF('Data invoice'!K1342=0,"",'Data invoice'!L1342)</f>
        <v/>
      </c>
      <c r="C1227" s="284" t="str">
        <f>IF('Data invoice'!L1342=0,"",'Data invoice'!M1342)</f>
        <v/>
      </c>
      <c r="D1227" s="284" t="str">
        <f>IF('Data invoice'!M1342=0,"",'Data invoice'!N1342)</f>
        <v/>
      </c>
      <c r="E1227" s="284" t="str">
        <f>IF('Data invoice'!N1342=0,"",'Data invoice'!O1342)</f>
        <v/>
      </c>
      <c r="F1227" s="284" t="str">
        <f>IF('Data invoice'!O1342=0,"",'Data invoice'!P1342)</f>
        <v/>
      </c>
      <c r="G1227" s="284" t="str">
        <f>IF('Data invoice'!P1342=0,"",'Data invoice'!Q1342)</f>
        <v/>
      </c>
      <c r="H1227" s="284" t="str">
        <f>IF('Data invoice'!Q1342=0,"",'Data invoice'!R1342)</f>
        <v/>
      </c>
      <c r="I1227" s="320" t="str">
        <f>IF('Data invoice'!R1342=0,"",'Data invoice'!S1342)</f>
        <v/>
      </c>
      <c r="J1227" s="367" t="str">
        <f>IF('Data invoice'!S1342=0,"",'Data invoice'!T1342)</f>
        <v/>
      </c>
    </row>
    <row r="1228" spans="1:10" ht="15" customHeight="1">
      <c r="A1228" s="284" t="str">
        <f>IF('Data invoice'!J1343=0,"",'Data invoice'!K1343)</f>
        <v/>
      </c>
      <c r="B1228" s="284" t="str">
        <f>IF('Data invoice'!K1343=0,"",'Data invoice'!L1343)</f>
        <v/>
      </c>
      <c r="C1228" s="284" t="str">
        <f>IF('Data invoice'!L1343=0,"",'Data invoice'!M1343)</f>
        <v/>
      </c>
      <c r="D1228" s="284" t="str">
        <f>IF('Data invoice'!M1343=0,"",'Data invoice'!N1343)</f>
        <v/>
      </c>
      <c r="E1228" s="284" t="str">
        <f>IF('Data invoice'!N1343=0,"",'Data invoice'!O1343)</f>
        <v/>
      </c>
      <c r="F1228" s="284" t="str">
        <f>IF('Data invoice'!O1343=0,"",'Data invoice'!P1343)</f>
        <v/>
      </c>
      <c r="G1228" s="284" t="str">
        <f>IF('Data invoice'!P1343=0,"",'Data invoice'!Q1343)</f>
        <v/>
      </c>
      <c r="H1228" s="284" t="str">
        <f>IF('Data invoice'!Q1343=0,"",'Data invoice'!R1343)</f>
        <v/>
      </c>
      <c r="I1228" s="320" t="str">
        <f>IF('Data invoice'!R1343=0,"",'Data invoice'!S1343)</f>
        <v/>
      </c>
      <c r="J1228" s="367" t="str">
        <f>IF('Data invoice'!S1343=0,"",'Data invoice'!T1343)</f>
        <v/>
      </c>
    </row>
    <row r="1229" spans="1:10" ht="15" customHeight="1">
      <c r="A1229" s="284" t="str">
        <f>IF('Data invoice'!J1344=0,"",'Data invoice'!K1344)</f>
        <v/>
      </c>
      <c r="B1229" s="284" t="str">
        <f>IF('Data invoice'!K1344=0,"",'Data invoice'!L1344)</f>
        <v/>
      </c>
      <c r="C1229" s="284" t="str">
        <f>IF('Data invoice'!L1344=0,"",'Data invoice'!M1344)</f>
        <v/>
      </c>
      <c r="D1229" s="284" t="str">
        <f>IF('Data invoice'!M1344=0,"",'Data invoice'!N1344)</f>
        <v/>
      </c>
      <c r="E1229" s="284" t="str">
        <f>IF('Data invoice'!N1344=0,"",'Data invoice'!O1344)</f>
        <v/>
      </c>
      <c r="F1229" s="284" t="str">
        <f>IF('Data invoice'!O1344=0,"",'Data invoice'!P1344)</f>
        <v/>
      </c>
      <c r="G1229" s="284" t="str">
        <f>IF('Data invoice'!P1344=0,"",'Data invoice'!Q1344)</f>
        <v/>
      </c>
      <c r="H1229" s="284" t="str">
        <f>IF('Data invoice'!Q1344=0,"",'Data invoice'!R1344)</f>
        <v/>
      </c>
      <c r="I1229" s="320" t="str">
        <f>IF('Data invoice'!R1344=0,"",'Data invoice'!S1344)</f>
        <v/>
      </c>
      <c r="J1229" s="367" t="str">
        <f>IF('Data invoice'!S1344=0,"",'Data invoice'!T1344)</f>
        <v/>
      </c>
    </row>
    <row r="1230" spans="1:10" ht="15" customHeight="1">
      <c r="A1230" s="284" t="str">
        <f>IF('Data invoice'!J1345=0,"",'Data invoice'!K1345)</f>
        <v/>
      </c>
      <c r="B1230" s="284" t="str">
        <f>IF('Data invoice'!K1345=0,"",'Data invoice'!L1345)</f>
        <v/>
      </c>
      <c r="C1230" s="284" t="str">
        <f>IF('Data invoice'!L1345=0,"",'Data invoice'!M1345)</f>
        <v/>
      </c>
      <c r="D1230" s="284" t="str">
        <f>IF('Data invoice'!M1345=0,"",'Data invoice'!N1345)</f>
        <v/>
      </c>
      <c r="E1230" s="284" t="str">
        <f>IF('Data invoice'!N1345=0,"",'Data invoice'!O1345)</f>
        <v/>
      </c>
      <c r="F1230" s="284" t="str">
        <f>IF('Data invoice'!O1345=0,"",'Data invoice'!P1345)</f>
        <v/>
      </c>
      <c r="G1230" s="284" t="str">
        <f>IF('Data invoice'!P1345=0,"",'Data invoice'!Q1345)</f>
        <v/>
      </c>
      <c r="H1230" s="284" t="str">
        <f>IF('Data invoice'!Q1345=0,"",'Data invoice'!R1345)</f>
        <v/>
      </c>
      <c r="I1230" s="320" t="str">
        <f>IF('Data invoice'!R1345=0,"",'Data invoice'!S1345)</f>
        <v/>
      </c>
      <c r="J1230" s="367" t="str">
        <f>IF('Data invoice'!S1345=0,"",'Data invoice'!T1345)</f>
        <v/>
      </c>
    </row>
    <row r="1231" spans="1:10" ht="15" customHeight="1">
      <c r="A1231" s="284" t="str">
        <f>IF('Data invoice'!J1346=0,"",'Data invoice'!K1346)</f>
        <v/>
      </c>
      <c r="B1231" s="284" t="str">
        <f>IF('Data invoice'!K1346=0,"",'Data invoice'!L1346)</f>
        <v/>
      </c>
      <c r="C1231" s="284" t="str">
        <f>IF('Data invoice'!L1346=0,"",'Data invoice'!M1346)</f>
        <v/>
      </c>
      <c r="D1231" s="284" t="str">
        <f>IF('Data invoice'!M1346=0,"",'Data invoice'!N1346)</f>
        <v/>
      </c>
      <c r="E1231" s="284" t="str">
        <f>IF('Data invoice'!N1346=0,"",'Data invoice'!O1346)</f>
        <v/>
      </c>
      <c r="F1231" s="284" t="str">
        <f>IF('Data invoice'!O1346=0,"",'Data invoice'!P1346)</f>
        <v/>
      </c>
      <c r="G1231" s="284" t="str">
        <f>IF('Data invoice'!P1346=0,"",'Data invoice'!Q1346)</f>
        <v/>
      </c>
      <c r="H1231" s="284" t="str">
        <f>IF('Data invoice'!Q1346=0,"",'Data invoice'!R1346)</f>
        <v/>
      </c>
      <c r="I1231" s="320" t="str">
        <f>IF('Data invoice'!R1346=0,"",'Data invoice'!S1346)</f>
        <v/>
      </c>
      <c r="J1231" s="367" t="str">
        <f>IF('Data invoice'!S1346=0,"",'Data invoice'!T1346)</f>
        <v/>
      </c>
    </row>
    <row r="1232" spans="1:10" ht="15" customHeight="1">
      <c r="A1232" s="284" t="str">
        <f>IF('Data invoice'!J1347=0,"",'Data invoice'!K1347)</f>
        <v/>
      </c>
      <c r="B1232" s="284" t="str">
        <f>IF('Data invoice'!K1347=0,"",'Data invoice'!L1347)</f>
        <v/>
      </c>
      <c r="C1232" s="284" t="str">
        <f>IF('Data invoice'!L1347=0,"",'Data invoice'!M1347)</f>
        <v/>
      </c>
      <c r="D1232" s="284" t="str">
        <f>IF('Data invoice'!M1347=0,"",'Data invoice'!N1347)</f>
        <v/>
      </c>
      <c r="E1232" s="284" t="str">
        <f>IF('Data invoice'!N1347=0,"",'Data invoice'!O1347)</f>
        <v/>
      </c>
      <c r="F1232" s="284" t="str">
        <f>IF('Data invoice'!O1347=0,"",'Data invoice'!P1347)</f>
        <v/>
      </c>
      <c r="G1232" s="284" t="str">
        <f>IF('Data invoice'!P1347=0,"",'Data invoice'!Q1347)</f>
        <v/>
      </c>
      <c r="H1232" s="284" t="str">
        <f>IF('Data invoice'!Q1347=0,"",'Data invoice'!R1347)</f>
        <v/>
      </c>
      <c r="I1232" s="320" t="str">
        <f>IF('Data invoice'!R1347=0,"",'Data invoice'!S1347)</f>
        <v/>
      </c>
      <c r="J1232" s="367" t="str">
        <f>IF('Data invoice'!S1347=0,"",'Data invoice'!T1347)</f>
        <v/>
      </c>
    </row>
    <row r="1233" spans="1:10" ht="15" customHeight="1">
      <c r="A1233" s="284" t="str">
        <f>IF('Data invoice'!J1348=0,"",'Data invoice'!K1348)</f>
        <v/>
      </c>
      <c r="B1233" s="284" t="str">
        <f>IF('Data invoice'!K1348=0,"",'Data invoice'!L1348)</f>
        <v/>
      </c>
      <c r="C1233" s="284" t="str">
        <f>IF('Data invoice'!L1348=0,"",'Data invoice'!M1348)</f>
        <v/>
      </c>
      <c r="D1233" s="284" t="str">
        <f>IF('Data invoice'!M1348=0,"",'Data invoice'!N1348)</f>
        <v/>
      </c>
      <c r="E1233" s="284" t="str">
        <f>IF('Data invoice'!N1348=0,"",'Data invoice'!O1348)</f>
        <v/>
      </c>
      <c r="F1233" s="284" t="str">
        <f>IF('Data invoice'!O1348=0,"",'Data invoice'!P1348)</f>
        <v/>
      </c>
      <c r="G1233" s="284" t="str">
        <f>IF('Data invoice'!P1348=0,"",'Data invoice'!Q1348)</f>
        <v/>
      </c>
      <c r="H1233" s="284" t="str">
        <f>IF('Data invoice'!Q1348=0,"",'Data invoice'!R1348)</f>
        <v/>
      </c>
      <c r="I1233" s="320" t="str">
        <f>IF('Data invoice'!R1348=0,"",'Data invoice'!S1348)</f>
        <v/>
      </c>
      <c r="J1233" s="367" t="str">
        <f>IF('Data invoice'!S1348=0,"",'Data invoice'!T1348)</f>
        <v/>
      </c>
    </row>
    <row r="1234" spans="1:10" ht="15" customHeight="1">
      <c r="A1234" s="284" t="str">
        <f>IF('Data invoice'!J1349=0,"",'Data invoice'!K1349)</f>
        <v/>
      </c>
      <c r="B1234" s="284" t="str">
        <f>IF('Data invoice'!K1349=0,"",'Data invoice'!L1349)</f>
        <v/>
      </c>
      <c r="C1234" s="284" t="str">
        <f>IF('Data invoice'!L1349=0,"",'Data invoice'!M1349)</f>
        <v/>
      </c>
      <c r="D1234" s="284" t="str">
        <f>IF('Data invoice'!M1349=0,"",'Data invoice'!N1349)</f>
        <v/>
      </c>
      <c r="E1234" s="284" t="str">
        <f>IF('Data invoice'!N1349=0,"",'Data invoice'!O1349)</f>
        <v/>
      </c>
      <c r="F1234" s="284" t="str">
        <f>IF('Data invoice'!O1349=0,"",'Data invoice'!P1349)</f>
        <v/>
      </c>
      <c r="G1234" s="284" t="str">
        <f>IF('Data invoice'!P1349=0,"",'Data invoice'!Q1349)</f>
        <v/>
      </c>
      <c r="H1234" s="284" t="str">
        <f>IF('Data invoice'!Q1349=0,"",'Data invoice'!R1349)</f>
        <v/>
      </c>
      <c r="I1234" s="320" t="str">
        <f>IF('Data invoice'!R1349=0,"",'Data invoice'!S1349)</f>
        <v/>
      </c>
      <c r="J1234" s="367" t="str">
        <f>IF('Data invoice'!S1349=0,"",'Data invoice'!T1349)</f>
        <v/>
      </c>
    </row>
    <row r="1235" spans="1:10" ht="15" customHeight="1">
      <c r="A1235" s="284" t="str">
        <f>IF('Data invoice'!J1350=0,"",'Data invoice'!K1350)</f>
        <v/>
      </c>
      <c r="B1235" s="284" t="str">
        <f>IF('Data invoice'!K1350=0,"",'Data invoice'!L1350)</f>
        <v/>
      </c>
      <c r="C1235" s="284" t="str">
        <f>IF('Data invoice'!L1350=0,"",'Data invoice'!M1350)</f>
        <v/>
      </c>
      <c r="D1235" s="284" t="str">
        <f>IF('Data invoice'!M1350=0,"",'Data invoice'!N1350)</f>
        <v/>
      </c>
      <c r="E1235" s="284" t="str">
        <f>IF('Data invoice'!N1350=0,"",'Data invoice'!O1350)</f>
        <v/>
      </c>
      <c r="F1235" s="284" t="str">
        <f>IF('Data invoice'!O1350=0,"",'Data invoice'!P1350)</f>
        <v/>
      </c>
      <c r="G1235" s="284" t="str">
        <f>IF('Data invoice'!P1350=0,"",'Data invoice'!Q1350)</f>
        <v/>
      </c>
      <c r="H1235" s="284" t="str">
        <f>IF('Data invoice'!Q1350=0,"",'Data invoice'!R1350)</f>
        <v/>
      </c>
      <c r="I1235" s="320" t="str">
        <f>IF('Data invoice'!R1350=0,"",'Data invoice'!S1350)</f>
        <v/>
      </c>
      <c r="J1235" s="367" t="str">
        <f>IF('Data invoice'!S1350=0,"",'Data invoice'!T1350)</f>
        <v/>
      </c>
    </row>
    <row r="1236" spans="1:10" ht="15" customHeight="1">
      <c r="A1236" s="284" t="str">
        <f>IF('Data invoice'!J1351=0,"",'Data invoice'!K1351)</f>
        <v/>
      </c>
      <c r="B1236" s="284" t="str">
        <f>IF('Data invoice'!K1351=0,"",'Data invoice'!L1351)</f>
        <v/>
      </c>
      <c r="C1236" s="284" t="str">
        <f>IF('Data invoice'!L1351=0,"",'Data invoice'!M1351)</f>
        <v/>
      </c>
      <c r="D1236" s="284" t="str">
        <f>IF('Data invoice'!M1351=0,"",'Data invoice'!N1351)</f>
        <v/>
      </c>
      <c r="E1236" s="284" t="str">
        <f>IF('Data invoice'!N1351=0,"",'Data invoice'!O1351)</f>
        <v/>
      </c>
      <c r="F1236" s="284" t="str">
        <f>IF('Data invoice'!O1351=0,"",'Data invoice'!P1351)</f>
        <v/>
      </c>
      <c r="G1236" s="284" t="str">
        <f>IF('Data invoice'!P1351=0,"",'Data invoice'!Q1351)</f>
        <v/>
      </c>
      <c r="H1236" s="284" t="str">
        <f>IF('Data invoice'!Q1351=0,"",'Data invoice'!R1351)</f>
        <v/>
      </c>
      <c r="I1236" s="320" t="str">
        <f>IF('Data invoice'!R1351=0,"",'Data invoice'!S1351)</f>
        <v/>
      </c>
      <c r="J1236" s="367" t="str">
        <f>IF('Data invoice'!S1351=0,"",'Data invoice'!T1351)</f>
        <v/>
      </c>
    </row>
    <row r="1237" spans="1:10" ht="15" customHeight="1">
      <c r="A1237" s="284" t="str">
        <f>IF('Data invoice'!J1352=0,"",'Data invoice'!K1352)</f>
        <v/>
      </c>
      <c r="B1237" s="284" t="str">
        <f>IF('Data invoice'!K1352=0,"",'Data invoice'!L1352)</f>
        <v/>
      </c>
      <c r="C1237" s="284" t="str">
        <f>IF('Data invoice'!L1352=0,"",'Data invoice'!M1352)</f>
        <v/>
      </c>
      <c r="D1237" s="284" t="str">
        <f>IF('Data invoice'!M1352=0,"",'Data invoice'!N1352)</f>
        <v/>
      </c>
      <c r="E1237" s="284" t="str">
        <f>IF('Data invoice'!N1352=0,"",'Data invoice'!O1352)</f>
        <v/>
      </c>
      <c r="F1237" s="284" t="str">
        <f>IF('Data invoice'!O1352=0,"",'Data invoice'!P1352)</f>
        <v/>
      </c>
      <c r="G1237" s="284" t="str">
        <f>IF('Data invoice'!P1352=0,"",'Data invoice'!Q1352)</f>
        <v/>
      </c>
      <c r="H1237" s="284" t="str">
        <f>IF('Data invoice'!Q1352=0,"",'Data invoice'!R1352)</f>
        <v/>
      </c>
      <c r="I1237" s="320" t="str">
        <f>IF('Data invoice'!R1352=0,"",'Data invoice'!S1352)</f>
        <v/>
      </c>
      <c r="J1237" s="367" t="str">
        <f>IF('Data invoice'!S1352=0,"",'Data invoice'!T1352)</f>
        <v/>
      </c>
    </row>
    <row r="1238" spans="1:10" ht="15" customHeight="1">
      <c r="A1238" s="284" t="str">
        <f>IF('Data invoice'!J1353=0,"",'Data invoice'!K1353)</f>
        <v/>
      </c>
      <c r="B1238" s="284" t="str">
        <f>IF('Data invoice'!K1353=0,"",'Data invoice'!L1353)</f>
        <v/>
      </c>
      <c r="C1238" s="284" t="str">
        <f>IF('Data invoice'!L1353=0,"",'Data invoice'!M1353)</f>
        <v/>
      </c>
      <c r="D1238" s="284" t="str">
        <f>IF('Data invoice'!M1353=0,"",'Data invoice'!N1353)</f>
        <v/>
      </c>
      <c r="E1238" s="284" t="str">
        <f>IF('Data invoice'!N1353=0,"",'Data invoice'!O1353)</f>
        <v/>
      </c>
      <c r="F1238" s="284" t="str">
        <f>IF('Data invoice'!O1353=0,"",'Data invoice'!P1353)</f>
        <v/>
      </c>
      <c r="G1238" s="284" t="str">
        <f>IF('Data invoice'!P1353=0,"",'Data invoice'!Q1353)</f>
        <v/>
      </c>
      <c r="H1238" s="284" t="str">
        <f>IF('Data invoice'!Q1353=0,"",'Data invoice'!R1353)</f>
        <v/>
      </c>
      <c r="I1238" s="320" t="str">
        <f>IF('Data invoice'!R1353=0,"",'Data invoice'!S1353)</f>
        <v/>
      </c>
      <c r="J1238" s="367" t="str">
        <f>IF('Data invoice'!S1353=0,"",'Data invoice'!T1353)</f>
        <v/>
      </c>
    </row>
    <row r="1239" spans="1:10" ht="15" customHeight="1">
      <c r="A1239" s="284" t="str">
        <f>IF('Data invoice'!J1354=0,"",'Data invoice'!K1354)</f>
        <v/>
      </c>
      <c r="B1239" s="284" t="str">
        <f>IF('Data invoice'!K1354=0,"",'Data invoice'!L1354)</f>
        <v/>
      </c>
      <c r="C1239" s="284" t="str">
        <f>IF('Data invoice'!L1354=0,"",'Data invoice'!M1354)</f>
        <v/>
      </c>
      <c r="D1239" s="284" t="str">
        <f>IF('Data invoice'!M1354=0,"",'Data invoice'!N1354)</f>
        <v/>
      </c>
      <c r="E1239" s="284" t="str">
        <f>IF('Data invoice'!N1354=0,"",'Data invoice'!O1354)</f>
        <v/>
      </c>
      <c r="F1239" s="284" t="str">
        <f>IF('Data invoice'!O1354=0,"",'Data invoice'!P1354)</f>
        <v/>
      </c>
      <c r="G1239" s="284" t="str">
        <f>IF('Data invoice'!P1354=0,"",'Data invoice'!Q1354)</f>
        <v/>
      </c>
      <c r="H1239" s="284" t="str">
        <f>IF('Data invoice'!Q1354=0,"",'Data invoice'!R1354)</f>
        <v/>
      </c>
      <c r="I1239" s="320" t="str">
        <f>IF('Data invoice'!R1354=0,"",'Data invoice'!S1354)</f>
        <v/>
      </c>
      <c r="J1239" s="367" t="str">
        <f>IF('Data invoice'!S1354=0,"",'Data invoice'!T1354)</f>
        <v/>
      </c>
    </row>
    <row r="1240" spans="1:10" ht="15" customHeight="1">
      <c r="A1240" s="284" t="str">
        <f>IF('Data invoice'!J1355=0,"",'Data invoice'!K1355)</f>
        <v/>
      </c>
      <c r="B1240" s="284" t="str">
        <f>IF('Data invoice'!K1355=0,"",'Data invoice'!L1355)</f>
        <v/>
      </c>
      <c r="C1240" s="284" t="str">
        <f>IF('Data invoice'!L1355=0,"",'Data invoice'!M1355)</f>
        <v/>
      </c>
      <c r="D1240" s="284" t="str">
        <f>IF('Data invoice'!M1355=0,"",'Data invoice'!N1355)</f>
        <v/>
      </c>
      <c r="E1240" s="284" t="str">
        <f>IF('Data invoice'!N1355=0,"",'Data invoice'!O1355)</f>
        <v/>
      </c>
      <c r="F1240" s="284" t="str">
        <f>IF('Data invoice'!O1355=0,"",'Data invoice'!P1355)</f>
        <v/>
      </c>
      <c r="G1240" s="284" t="str">
        <f>IF('Data invoice'!P1355=0,"",'Data invoice'!Q1355)</f>
        <v/>
      </c>
      <c r="H1240" s="284" t="str">
        <f>IF('Data invoice'!Q1355=0,"",'Data invoice'!R1355)</f>
        <v/>
      </c>
      <c r="I1240" s="320" t="str">
        <f>IF('Data invoice'!R1355=0,"",'Data invoice'!S1355)</f>
        <v/>
      </c>
      <c r="J1240" s="367" t="str">
        <f>IF('Data invoice'!S1355=0,"",'Data invoice'!T1355)</f>
        <v/>
      </c>
    </row>
    <row r="1241" spans="1:10" ht="15" customHeight="1">
      <c r="A1241" s="284" t="str">
        <f>IF('Data invoice'!J1356=0,"",'Data invoice'!K1356)</f>
        <v/>
      </c>
      <c r="B1241" s="284" t="str">
        <f>IF('Data invoice'!K1356=0,"",'Data invoice'!L1356)</f>
        <v/>
      </c>
      <c r="C1241" s="284" t="str">
        <f>IF('Data invoice'!L1356=0,"",'Data invoice'!M1356)</f>
        <v/>
      </c>
      <c r="D1241" s="284" t="str">
        <f>IF('Data invoice'!M1356=0,"",'Data invoice'!N1356)</f>
        <v/>
      </c>
      <c r="E1241" s="284" t="str">
        <f>IF('Data invoice'!N1356=0,"",'Data invoice'!O1356)</f>
        <v/>
      </c>
      <c r="F1241" s="284" t="str">
        <f>IF('Data invoice'!O1356=0,"",'Data invoice'!P1356)</f>
        <v/>
      </c>
      <c r="G1241" s="284" t="str">
        <f>IF('Data invoice'!P1356=0,"",'Data invoice'!Q1356)</f>
        <v/>
      </c>
      <c r="H1241" s="284" t="str">
        <f>IF('Data invoice'!Q1356=0,"",'Data invoice'!R1356)</f>
        <v/>
      </c>
      <c r="I1241" s="320" t="str">
        <f>IF('Data invoice'!R1356=0,"",'Data invoice'!S1356)</f>
        <v/>
      </c>
      <c r="J1241" s="367" t="str">
        <f>IF('Data invoice'!S1356=0,"",'Data invoice'!T1356)</f>
        <v/>
      </c>
    </row>
    <row r="1242" spans="1:10" ht="15" customHeight="1">
      <c r="A1242" s="284" t="str">
        <f>IF('Data invoice'!J1357=0,"",'Data invoice'!K1357)</f>
        <v/>
      </c>
      <c r="B1242" s="284" t="str">
        <f>IF('Data invoice'!K1357=0,"",'Data invoice'!L1357)</f>
        <v/>
      </c>
      <c r="C1242" s="284" t="str">
        <f>IF('Data invoice'!L1357=0,"",'Data invoice'!M1357)</f>
        <v/>
      </c>
      <c r="D1242" s="284" t="str">
        <f>IF('Data invoice'!M1357=0,"",'Data invoice'!N1357)</f>
        <v/>
      </c>
      <c r="E1242" s="284" t="str">
        <f>IF('Data invoice'!N1357=0,"",'Data invoice'!O1357)</f>
        <v/>
      </c>
      <c r="F1242" s="284" t="str">
        <f>IF('Data invoice'!O1357=0,"",'Data invoice'!P1357)</f>
        <v/>
      </c>
      <c r="G1242" s="284" t="str">
        <f>IF('Data invoice'!P1357=0,"",'Data invoice'!Q1357)</f>
        <v/>
      </c>
      <c r="H1242" s="284" t="str">
        <f>IF('Data invoice'!Q1357=0,"",'Data invoice'!R1357)</f>
        <v/>
      </c>
      <c r="I1242" s="320" t="str">
        <f>IF('Data invoice'!R1357=0,"",'Data invoice'!S1357)</f>
        <v/>
      </c>
      <c r="J1242" s="367" t="str">
        <f>IF('Data invoice'!S1357=0,"",'Data invoice'!T1357)</f>
        <v/>
      </c>
    </row>
    <row r="1243" spans="1:10" ht="15" customHeight="1">
      <c r="A1243" s="284" t="str">
        <f>IF('Data invoice'!J1358=0,"",'Data invoice'!K1358)</f>
        <v/>
      </c>
      <c r="B1243" s="284" t="str">
        <f>IF('Data invoice'!K1358=0,"",'Data invoice'!L1358)</f>
        <v/>
      </c>
      <c r="C1243" s="284" t="str">
        <f>IF('Data invoice'!L1358=0,"",'Data invoice'!M1358)</f>
        <v/>
      </c>
      <c r="D1243" s="284" t="str">
        <f>IF('Data invoice'!M1358=0,"",'Data invoice'!N1358)</f>
        <v/>
      </c>
      <c r="E1243" s="284" t="str">
        <f>IF('Data invoice'!N1358=0,"",'Data invoice'!O1358)</f>
        <v/>
      </c>
      <c r="F1243" s="284" t="str">
        <f>IF('Data invoice'!O1358=0,"",'Data invoice'!P1358)</f>
        <v/>
      </c>
      <c r="G1243" s="284" t="str">
        <f>IF('Data invoice'!P1358=0,"",'Data invoice'!Q1358)</f>
        <v/>
      </c>
      <c r="H1243" s="284" t="str">
        <f>IF('Data invoice'!Q1358=0,"",'Data invoice'!R1358)</f>
        <v/>
      </c>
      <c r="I1243" s="320" t="str">
        <f>IF('Data invoice'!R1358=0,"",'Data invoice'!S1358)</f>
        <v/>
      </c>
      <c r="J1243" s="367" t="str">
        <f>IF('Data invoice'!S1358=0,"",'Data invoice'!T1358)</f>
        <v/>
      </c>
    </row>
    <row r="1244" spans="1:10" ht="15" customHeight="1">
      <c r="A1244" s="284" t="str">
        <f>IF('Data invoice'!J1359=0,"",'Data invoice'!K1359)</f>
        <v/>
      </c>
      <c r="B1244" s="284" t="str">
        <f>IF('Data invoice'!K1359=0,"",'Data invoice'!L1359)</f>
        <v/>
      </c>
      <c r="C1244" s="284" t="str">
        <f>IF('Data invoice'!L1359=0,"",'Data invoice'!M1359)</f>
        <v/>
      </c>
      <c r="D1244" s="284" t="str">
        <f>IF('Data invoice'!M1359=0,"",'Data invoice'!N1359)</f>
        <v/>
      </c>
      <c r="E1244" s="284" t="str">
        <f>IF('Data invoice'!N1359=0,"",'Data invoice'!O1359)</f>
        <v/>
      </c>
      <c r="F1244" s="284" t="str">
        <f>IF('Data invoice'!O1359=0,"",'Data invoice'!P1359)</f>
        <v/>
      </c>
      <c r="G1244" s="284" t="str">
        <f>IF('Data invoice'!P1359=0,"",'Data invoice'!Q1359)</f>
        <v/>
      </c>
      <c r="H1244" s="284" t="str">
        <f>IF('Data invoice'!Q1359=0,"",'Data invoice'!R1359)</f>
        <v/>
      </c>
      <c r="I1244" s="320" t="str">
        <f>IF('Data invoice'!R1359=0,"",'Data invoice'!S1359)</f>
        <v/>
      </c>
      <c r="J1244" s="367" t="str">
        <f>IF('Data invoice'!S1359=0,"",'Data invoice'!T1359)</f>
        <v/>
      </c>
    </row>
    <row r="1245" spans="1:10" ht="15" customHeight="1">
      <c r="A1245" s="284" t="str">
        <f>IF('Data invoice'!J1360=0,"",'Data invoice'!K1360)</f>
        <v/>
      </c>
      <c r="B1245" s="284" t="str">
        <f>IF('Data invoice'!K1360=0,"",'Data invoice'!L1360)</f>
        <v/>
      </c>
      <c r="C1245" s="284" t="str">
        <f>IF('Data invoice'!L1360=0,"",'Data invoice'!M1360)</f>
        <v/>
      </c>
      <c r="D1245" s="284" t="str">
        <f>IF('Data invoice'!M1360=0,"",'Data invoice'!N1360)</f>
        <v/>
      </c>
      <c r="E1245" s="284" t="str">
        <f>IF('Data invoice'!N1360=0,"",'Data invoice'!O1360)</f>
        <v/>
      </c>
      <c r="F1245" s="284" t="str">
        <f>IF('Data invoice'!O1360=0,"",'Data invoice'!P1360)</f>
        <v/>
      </c>
      <c r="G1245" s="284" t="str">
        <f>IF('Data invoice'!P1360=0,"",'Data invoice'!Q1360)</f>
        <v/>
      </c>
      <c r="H1245" s="284" t="str">
        <f>IF('Data invoice'!Q1360=0,"",'Data invoice'!R1360)</f>
        <v/>
      </c>
      <c r="I1245" s="320" t="str">
        <f>IF('Data invoice'!R1360=0,"",'Data invoice'!S1360)</f>
        <v/>
      </c>
      <c r="J1245" s="367" t="str">
        <f>IF('Data invoice'!S1360=0,"",'Data invoice'!T1360)</f>
        <v/>
      </c>
    </row>
    <row r="1246" spans="1:10" ht="15" customHeight="1">
      <c r="A1246" s="284" t="str">
        <f>IF('Data invoice'!J1361=0,"",'Data invoice'!K1361)</f>
        <v/>
      </c>
      <c r="B1246" s="284" t="str">
        <f>IF('Data invoice'!K1361=0,"",'Data invoice'!L1361)</f>
        <v/>
      </c>
      <c r="C1246" s="284" t="str">
        <f>IF('Data invoice'!L1361=0,"",'Data invoice'!M1361)</f>
        <v/>
      </c>
      <c r="D1246" s="284" t="str">
        <f>IF('Data invoice'!M1361=0,"",'Data invoice'!N1361)</f>
        <v/>
      </c>
      <c r="E1246" s="284" t="str">
        <f>IF('Data invoice'!N1361=0,"",'Data invoice'!O1361)</f>
        <v/>
      </c>
      <c r="F1246" s="284" t="str">
        <f>IF('Data invoice'!O1361=0,"",'Data invoice'!P1361)</f>
        <v/>
      </c>
      <c r="G1246" s="284" t="str">
        <f>IF('Data invoice'!P1361=0,"",'Data invoice'!Q1361)</f>
        <v/>
      </c>
      <c r="H1246" s="284" t="str">
        <f>IF('Data invoice'!Q1361=0,"",'Data invoice'!R1361)</f>
        <v/>
      </c>
      <c r="I1246" s="320" t="str">
        <f>IF('Data invoice'!R1361=0,"",'Data invoice'!S1361)</f>
        <v/>
      </c>
      <c r="J1246" s="367" t="str">
        <f>IF('Data invoice'!S1361=0,"",'Data invoice'!T1361)</f>
        <v/>
      </c>
    </row>
    <row r="1247" spans="1:10" ht="15" customHeight="1">
      <c r="A1247" s="284" t="str">
        <f>IF('Data invoice'!J1362=0,"",'Data invoice'!K1362)</f>
        <v/>
      </c>
      <c r="B1247" s="284" t="str">
        <f>IF('Data invoice'!K1362=0,"",'Data invoice'!L1362)</f>
        <v/>
      </c>
      <c r="C1247" s="284" t="str">
        <f>IF('Data invoice'!L1362=0,"",'Data invoice'!M1362)</f>
        <v/>
      </c>
      <c r="D1247" s="284" t="str">
        <f>IF('Data invoice'!M1362=0,"",'Data invoice'!N1362)</f>
        <v/>
      </c>
      <c r="E1247" s="284" t="str">
        <f>IF('Data invoice'!N1362=0,"",'Data invoice'!O1362)</f>
        <v/>
      </c>
      <c r="F1247" s="284" t="str">
        <f>IF('Data invoice'!O1362=0,"",'Data invoice'!P1362)</f>
        <v/>
      </c>
      <c r="G1247" s="284" t="str">
        <f>IF('Data invoice'!P1362=0,"",'Data invoice'!Q1362)</f>
        <v/>
      </c>
      <c r="H1247" s="284" t="str">
        <f>IF('Data invoice'!Q1362=0,"",'Data invoice'!R1362)</f>
        <v/>
      </c>
      <c r="I1247" s="320" t="str">
        <f>IF('Data invoice'!R1362=0,"",'Data invoice'!S1362)</f>
        <v/>
      </c>
      <c r="J1247" s="367" t="str">
        <f>IF('Data invoice'!S1362=0,"",'Data invoice'!T1362)</f>
        <v/>
      </c>
    </row>
    <row r="1248" spans="1:10" ht="15" customHeight="1">
      <c r="A1248" s="284" t="str">
        <f>IF('Data invoice'!J1363=0,"",'Data invoice'!K1363)</f>
        <v/>
      </c>
      <c r="B1248" s="284" t="str">
        <f>IF('Data invoice'!K1363=0,"",'Data invoice'!L1363)</f>
        <v/>
      </c>
      <c r="C1248" s="284" t="str">
        <f>IF('Data invoice'!L1363=0,"",'Data invoice'!M1363)</f>
        <v/>
      </c>
      <c r="D1248" s="284" t="str">
        <f>IF('Data invoice'!M1363=0,"",'Data invoice'!N1363)</f>
        <v/>
      </c>
      <c r="E1248" s="284" t="str">
        <f>IF('Data invoice'!N1363=0,"",'Data invoice'!O1363)</f>
        <v/>
      </c>
      <c r="F1248" s="284" t="str">
        <f>IF('Data invoice'!O1363=0,"",'Data invoice'!P1363)</f>
        <v/>
      </c>
      <c r="G1248" s="284" t="str">
        <f>IF('Data invoice'!P1363=0,"",'Data invoice'!Q1363)</f>
        <v/>
      </c>
      <c r="H1248" s="284" t="str">
        <f>IF('Data invoice'!Q1363=0,"",'Data invoice'!R1363)</f>
        <v/>
      </c>
      <c r="I1248" s="320" t="str">
        <f>IF('Data invoice'!R1363=0,"",'Data invoice'!S1363)</f>
        <v/>
      </c>
      <c r="J1248" s="367" t="str">
        <f>IF('Data invoice'!S1363=0,"",'Data invoice'!T1363)</f>
        <v/>
      </c>
    </row>
    <row r="1249" spans="1:10" ht="15" customHeight="1">
      <c r="A1249" s="284" t="str">
        <f>IF('Data invoice'!J1364=0,"",'Data invoice'!K1364)</f>
        <v/>
      </c>
      <c r="B1249" s="284" t="str">
        <f>IF('Data invoice'!K1364=0,"",'Data invoice'!L1364)</f>
        <v/>
      </c>
      <c r="C1249" s="284" t="str">
        <f>IF('Data invoice'!L1364=0,"",'Data invoice'!M1364)</f>
        <v/>
      </c>
      <c r="D1249" s="284" t="str">
        <f>IF('Data invoice'!M1364=0,"",'Data invoice'!N1364)</f>
        <v/>
      </c>
      <c r="E1249" s="284" t="str">
        <f>IF('Data invoice'!N1364=0,"",'Data invoice'!O1364)</f>
        <v/>
      </c>
      <c r="F1249" s="284" t="str">
        <f>IF('Data invoice'!O1364=0,"",'Data invoice'!P1364)</f>
        <v/>
      </c>
      <c r="G1249" s="284" t="str">
        <f>IF('Data invoice'!P1364=0,"",'Data invoice'!Q1364)</f>
        <v/>
      </c>
      <c r="H1249" s="284" t="str">
        <f>IF('Data invoice'!Q1364=0,"",'Data invoice'!R1364)</f>
        <v/>
      </c>
      <c r="I1249" s="320" t="str">
        <f>IF('Data invoice'!R1364=0,"",'Data invoice'!S1364)</f>
        <v/>
      </c>
      <c r="J1249" s="367" t="str">
        <f>IF('Data invoice'!S1364=0,"",'Data invoice'!T1364)</f>
        <v/>
      </c>
    </row>
    <row r="1250" spans="1:10" ht="15" customHeight="1">
      <c r="A1250" s="284" t="str">
        <f>IF('Data invoice'!J1365=0,"",'Data invoice'!K1365)</f>
        <v/>
      </c>
      <c r="B1250" s="284" t="str">
        <f>IF('Data invoice'!K1365=0,"",'Data invoice'!L1365)</f>
        <v/>
      </c>
      <c r="C1250" s="284" t="str">
        <f>IF('Data invoice'!L1365=0,"",'Data invoice'!M1365)</f>
        <v/>
      </c>
      <c r="D1250" s="284" t="str">
        <f>IF('Data invoice'!M1365=0,"",'Data invoice'!N1365)</f>
        <v/>
      </c>
      <c r="E1250" s="284" t="str">
        <f>IF('Data invoice'!N1365=0,"",'Data invoice'!O1365)</f>
        <v/>
      </c>
      <c r="F1250" s="284" t="str">
        <f>IF('Data invoice'!O1365=0,"",'Data invoice'!P1365)</f>
        <v/>
      </c>
      <c r="G1250" s="284" t="str">
        <f>IF('Data invoice'!P1365=0,"",'Data invoice'!Q1365)</f>
        <v/>
      </c>
      <c r="H1250" s="284" t="str">
        <f>IF('Data invoice'!Q1365=0,"",'Data invoice'!R1365)</f>
        <v/>
      </c>
      <c r="I1250" s="320" t="str">
        <f>IF('Data invoice'!R1365=0,"",'Data invoice'!S1365)</f>
        <v/>
      </c>
      <c r="J1250" s="367" t="str">
        <f>IF('Data invoice'!S1365=0,"",'Data invoice'!T1365)</f>
        <v/>
      </c>
    </row>
    <row r="1251" spans="1:10" ht="15" customHeight="1">
      <c r="A1251" s="284" t="str">
        <f>IF('Data invoice'!J1366=0,"",'Data invoice'!K1366)</f>
        <v/>
      </c>
      <c r="B1251" s="284" t="str">
        <f>IF('Data invoice'!K1366=0,"",'Data invoice'!L1366)</f>
        <v/>
      </c>
      <c r="C1251" s="284" t="str">
        <f>IF('Data invoice'!L1366=0,"",'Data invoice'!M1366)</f>
        <v/>
      </c>
      <c r="D1251" s="284" t="str">
        <f>IF('Data invoice'!M1366=0,"",'Data invoice'!N1366)</f>
        <v/>
      </c>
      <c r="E1251" s="284" t="str">
        <f>IF('Data invoice'!N1366=0,"",'Data invoice'!O1366)</f>
        <v/>
      </c>
      <c r="F1251" s="284" t="str">
        <f>IF('Data invoice'!O1366=0,"",'Data invoice'!P1366)</f>
        <v/>
      </c>
      <c r="G1251" s="284" t="str">
        <f>IF('Data invoice'!P1366=0,"",'Data invoice'!Q1366)</f>
        <v/>
      </c>
      <c r="H1251" s="284" t="str">
        <f>IF('Data invoice'!Q1366=0,"",'Data invoice'!R1366)</f>
        <v/>
      </c>
      <c r="I1251" s="320" t="str">
        <f>IF('Data invoice'!R1366=0,"",'Data invoice'!S1366)</f>
        <v/>
      </c>
      <c r="J1251" s="367" t="str">
        <f>IF('Data invoice'!S1366=0,"",'Data invoice'!T1366)</f>
        <v/>
      </c>
    </row>
    <row r="1252" spans="1:10" ht="15" customHeight="1">
      <c r="A1252" s="284" t="str">
        <f>IF('Data invoice'!J1367=0,"",'Data invoice'!K1367)</f>
        <v/>
      </c>
      <c r="B1252" s="284" t="str">
        <f>IF('Data invoice'!K1367=0,"",'Data invoice'!L1367)</f>
        <v/>
      </c>
      <c r="C1252" s="284" t="str">
        <f>IF('Data invoice'!L1367=0,"",'Data invoice'!M1367)</f>
        <v/>
      </c>
      <c r="D1252" s="284" t="str">
        <f>IF('Data invoice'!M1367=0,"",'Data invoice'!N1367)</f>
        <v/>
      </c>
      <c r="E1252" s="284" t="str">
        <f>IF('Data invoice'!N1367=0,"",'Data invoice'!O1367)</f>
        <v/>
      </c>
      <c r="F1252" s="284" t="str">
        <f>IF('Data invoice'!O1367=0,"",'Data invoice'!P1367)</f>
        <v/>
      </c>
      <c r="G1252" s="284" t="str">
        <f>IF('Data invoice'!P1367=0,"",'Data invoice'!Q1367)</f>
        <v/>
      </c>
      <c r="H1252" s="284" t="str">
        <f>IF('Data invoice'!Q1367=0,"",'Data invoice'!R1367)</f>
        <v/>
      </c>
      <c r="I1252" s="320" t="str">
        <f>IF('Data invoice'!R1367=0,"",'Data invoice'!S1367)</f>
        <v/>
      </c>
      <c r="J1252" s="367" t="str">
        <f>IF('Data invoice'!S1367=0,"",'Data invoice'!T1367)</f>
        <v/>
      </c>
    </row>
    <row r="1253" spans="1:10" ht="15" customHeight="1">
      <c r="A1253" s="284" t="str">
        <f>IF('Data invoice'!J1368=0,"",'Data invoice'!K1368)</f>
        <v/>
      </c>
      <c r="B1253" s="284" t="str">
        <f>IF('Data invoice'!K1368=0,"",'Data invoice'!L1368)</f>
        <v/>
      </c>
      <c r="C1253" s="284" t="str">
        <f>IF('Data invoice'!L1368=0,"",'Data invoice'!M1368)</f>
        <v/>
      </c>
      <c r="D1253" s="284" t="str">
        <f>IF('Data invoice'!M1368=0,"",'Data invoice'!N1368)</f>
        <v/>
      </c>
      <c r="E1253" s="284" t="str">
        <f>IF('Data invoice'!N1368=0,"",'Data invoice'!O1368)</f>
        <v/>
      </c>
      <c r="F1253" s="284" t="str">
        <f>IF('Data invoice'!O1368=0,"",'Data invoice'!P1368)</f>
        <v/>
      </c>
      <c r="G1253" s="284" t="str">
        <f>IF('Data invoice'!P1368=0,"",'Data invoice'!Q1368)</f>
        <v/>
      </c>
      <c r="H1253" s="284" t="str">
        <f>IF('Data invoice'!Q1368=0,"",'Data invoice'!R1368)</f>
        <v/>
      </c>
      <c r="I1253" s="320" t="str">
        <f>IF('Data invoice'!R1368=0,"",'Data invoice'!S1368)</f>
        <v/>
      </c>
      <c r="J1253" s="367" t="str">
        <f>IF('Data invoice'!S1368=0,"",'Data invoice'!T1368)</f>
        <v/>
      </c>
    </row>
    <row r="1254" spans="1:10" ht="15" customHeight="1">
      <c r="A1254" s="284" t="str">
        <f>IF('Data invoice'!J1369=0,"",'Data invoice'!K1369)</f>
        <v/>
      </c>
      <c r="B1254" s="284" t="str">
        <f>IF('Data invoice'!K1369=0,"",'Data invoice'!L1369)</f>
        <v/>
      </c>
      <c r="C1254" s="284" t="str">
        <f>IF('Data invoice'!L1369=0,"",'Data invoice'!M1369)</f>
        <v/>
      </c>
      <c r="D1254" s="284" t="str">
        <f>IF('Data invoice'!M1369=0,"",'Data invoice'!N1369)</f>
        <v/>
      </c>
      <c r="E1254" s="284" t="str">
        <f>IF('Data invoice'!N1369=0,"",'Data invoice'!O1369)</f>
        <v/>
      </c>
      <c r="F1254" s="284" t="str">
        <f>IF('Data invoice'!O1369=0,"",'Data invoice'!P1369)</f>
        <v/>
      </c>
      <c r="G1254" s="284" t="str">
        <f>IF('Data invoice'!P1369=0,"",'Data invoice'!Q1369)</f>
        <v/>
      </c>
      <c r="H1254" s="284" t="str">
        <f>IF('Data invoice'!Q1369=0,"",'Data invoice'!R1369)</f>
        <v/>
      </c>
      <c r="I1254" s="320" t="str">
        <f>IF('Data invoice'!R1369=0,"",'Data invoice'!S1369)</f>
        <v/>
      </c>
      <c r="J1254" s="367" t="str">
        <f>IF('Data invoice'!S1369=0,"",'Data invoice'!T1369)</f>
        <v/>
      </c>
    </row>
    <row r="1255" spans="1:10" ht="15" customHeight="1">
      <c r="A1255" s="284" t="str">
        <f>IF('Data invoice'!J1370=0,"",'Data invoice'!K1370)</f>
        <v/>
      </c>
      <c r="B1255" s="284" t="str">
        <f>IF('Data invoice'!K1370=0,"",'Data invoice'!L1370)</f>
        <v/>
      </c>
      <c r="C1255" s="284" t="str">
        <f>IF('Data invoice'!L1370=0,"",'Data invoice'!M1370)</f>
        <v/>
      </c>
      <c r="D1255" s="284" t="str">
        <f>IF('Data invoice'!M1370=0,"",'Data invoice'!N1370)</f>
        <v/>
      </c>
      <c r="E1255" s="284" t="str">
        <f>IF('Data invoice'!N1370=0,"",'Data invoice'!O1370)</f>
        <v/>
      </c>
      <c r="F1255" s="284" t="str">
        <f>IF('Data invoice'!O1370=0,"",'Data invoice'!P1370)</f>
        <v/>
      </c>
      <c r="G1255" s="284" t="str">
        <f>IF('Data invoice'!P1370=0,"",'Data invoice'!Q1370)</f>
        <v/>
      </c>
      <c r="H1255" s="284" t="str">
        <f>IF('Data invoice'!Q1370=0,"",'Data invoice'!R1370)</f>
        <v/>
      </c>
      <c r="I1255" s="320" t="str">
        <f>IF('Data invoice'!R1370=0,"",'Data invoice'!S1370)</f>
        <v/>
      </c>
      <c r="J1255" s="367" t="str">
        <f>IF('Data invoice'!S1370=0,"",'Data invoice'!T1370)</f>
        <v/>
      </c>
    </row>
    <row r="1256" spans="1:10" ht="15" customHeight="1">
      <c r="A1256" s="284" t="str">
        <f>IF('Data invoice'!J1371=0,"",'Data invoice'!K1371)</f>
        <v/>
      </c>
      <c r="B1256" s="284" t="str">
        <f>IF('Data invoice'!K1371=0,"",'Data invoice'!L1371)</f>
        <v/>
      </c>
      <c r="C1256" s="284" t="str">
        <f>IF('Data invoice'!L1371=0,"",'Data invoice'!M1371)</f>
        <v/>
      </c>
      <c r="D1256" s="284" t="str">
        <f>IF('Data invoice'!M1371=0,"",'Data invoice'!N1371)</f>
        <v/>
      </c>
      <c r="E1256" s="284" t="str">
        <f>IF('Data invoice'!N1371=0,"",'Data invoice'!O1371)</f>
        <v/>
      </c>
      <c r="F1256" s="284" t="str">
        <f>IF('Data invoice'!O1371=0,"",'Data invoice'!P1371)</f>
        <v/>
      </c>
      <c r="G1256" s="284" t="str">
        <f>IF('Data invoice'!P1371=0,"",'Data invoice'!Q1371)</f>
        <v/>
      </c>
      <c r="H1256" s="284" t="str">
        <f>IF('Data invoice'!Q1371=0,"",'Data invoice'!R1371)</f>
        <v/>
      </c>
      <c r="I1256" s="320" t="str">
        <f>IF('Data invoice'!R1371=0,"",'Data invoice'!S1371)</f>
        <v/>
      </c>
      <c r="J1256" s="367" t="str">
        <f>IF('Data invoice'!S1371=0,"",'Data invoice'!T1371)</f>
        <v/>
      </c>
    </row>
    <row r="1257" spans="1:10" ht="15" customHeight="1">
      <c r="A1257" s="284" t="str">
        <f>IF('Data invoice'!J1372=0,"",'Data invoice'!K1372)</f>
        <v/>
      </c>
      <c r="B1257" s="284" t="str">
        <f>IF('Data invoice'!K1372=0,"",'Data invoice'!L1372)</f>
        <v/>
      </c>
      <c r="C1257" s="284" t="str">
        <f>IF('Data invoice'!L1372=0,"",'Data invoice'!M1372)</f>
        <v/>
      </c>
      <c r="D1257" s="284" t="str">
        <f>IF('Data invoice'!M1372=0,"",'Data invoice'!N1372)</f>
        <v/>
      </c>
      <c r="E1257" s="284" t="str">
        <f>IF('Data invoice'!N1372=0,"",'Data invoice'!O1372)</f>
        <v/>
      </c>
      <c r="F1257" s="284" t="str">
        <f>IF('Data invoice'!O1372=0,"",'Data invoice'!P1372)</f>
        <v/>
      </c>
      <c r="G1257" s="284" t="str">
        <f>IF('Data invoice'!P1372=0,"",'Data invoice'!Q1372)</f>
        <v/>
      </c>
      <c r="H1257" s="284" t="str">
        <f>IF('Data invoice'!Q1372=0,"",'Data invoice'!R1372)</f>
        <v/>
      </c>
      <c r="I1257" s="320" t="str">
        <f>IF('Data invoice'!R1372=0,"",'Data invoice'!S1372)</f>
        <v/>
      </c>
      <c r="J1257" s="367" t="str">
        <f>IF('Data invoice'!S1372=0,"",'Data invoice'!T1372)</f>
        <v/>
      </c>
    </row>
    <row r="1258" spans="1:10" ht="15" customHeight="1">
      <c r="A1258" s="284" t="str">
        <f>IF('Data invoice'!J1373=0,"",'Data invoice'!K1373)</f>
        <v/>
      </c>
      <c r="B1258" s="284" t="str">
        <f>IF('Data invoice'!K1373=0,"",'Data invoice'!L1373)</f>
        <v/>
      </c>
      <c r="C1258" s="284" t="str">
        <f>IF('Data invoice'!L1373=0,"",'Data invoice'!M1373)</f>
        <v/>
      </c>
      <c r="D1258" s="284" t="str">
        <f>IF('Data invoice'!M1373=0,"",'Data invoice'!N1373)</f>
        <v/>
      </c>
      <c r="E1258" s="284" t="str">
        <f>IF('Data invoice'!N1373=0,"",'Data invoice'!O1373)</f>
        <v/>
      </c>
      <c r="F1258" s="284" t="str">
        <f>IF('Data invoice'!O1373=0,"",'Data invoice'!P1373)</f>
        <v/>
      </c>
      <c r="G1258" s="284" t="str">
        <f>IF('Data invoice'!P1373=0,"",'Data invoice'!Q1373)</f>
        <v/>
      </c>
      <c r="H1258" s="284" t="str">
        <f>IF('Data invoice'!Q1373=0,"",'Data invoice'!R1373)</f>
        <v/>
      </c>
      <c r="I1258" s="320" t="str">
        <f>IF('Data invoice'!R1373=0,"",'Data invoice'!S1373)</f>
        <v/>
      </c>
      <c r="J1258" s="367" t="str">
        <f>IF('Data invoice'!S1373=0,"",'Data invoice'!T1373)</f>
        <v/>
      </c>
    </row>
    <row r="1259" spans="1:10" ht="15" customHeight="1">
      <c r="A1259" s="284" t="str">
        <f>IF('Data invoice'!J1374=0,"",'Data invoice'!K1374)</f>
        <v/>
      </c>
      <c r="B1259" s="284" t="str">
        <f>IF('Data invoice'!K1374=0,"",'Data invoice'!L1374)</f>
        <v/>
      </c>
      <c r="C1259" s="284" t="str">
        <f>IF('Data invoice'!L1374=0,"",'Data invoice'!M1374)</f>
        <v/>
      </c>
      <c r="D1259" s="284" t="str">
        <f>IF('Data invoice'!M1374=0,"",'Data invoice'!N1374)</f>
        <v/>
      </c>
      <c r="E1259" s="284" t="str">
        <f>IF('Data invoice'!N1374=0,"",'Data invoice'!O1374)</f>
        <v/>
      </c>
      <c r="F1259" s="284" t="str">
        <f>IF('Data invoice'!O1374=0,"",'Data invoice'!P1374)</f>
        <v/>
      </c>
      <c r="G1259" s="284" t="str">
        <f>IF('Data invoice'!P1374=0,"",'Data invoice'!Q1374)</f>
        <v/>
      </c>
      <c r="H1259" s="284" t="str">
        <f>IF('Data invoice'!Q1374=0,"",'Data invoice'!R1374)</f>
        <v/>
      </c>
      <c r="I1259" s="320" t="str">
        <f>IF('Data invoice'!R1374=0,"",'Data invoice'!S1374)</f>
        <v/>
      </c>
      <c r="J1259" s="367" t="str">
        <f>IF('Data invoice'!S1374=0,"",'Data invoice'!T1374)</f>
        <v/>
      </c>
    </row>
    <row r="1260" spans="1:10" ht="15" customHeight="1">
      <c r="A1260" s="284" t="str">
        <f>IF('Data invoice'!J1375=0,"",'Data invoice'!K1375)</f>
        <v/>
      </c>
      <c r="B1260" s="284" t="str">
        <f>IF('Data invoice'!K1375=0,"",'Data invoice'!L1375)</f>
        <v/>
      </c>
      <c r="C1260" s="284" t="str">
        <f>IF('Data invoice'!L1375=0,"",'Data invoice'!M1375)</f>
        <v/>
      </c>
      <c r="D1260" s="284" t="str">
        <f>IF('Data invoice'!M1375=0,"",'Data invoice'!N1375)</f>
        <v/>
      </c>
      <c r="E1260" s="284" t="str">
        <f>IF('Data invoice'!N1375=0,"",'Data invoice'!O1375)</f>
        <v/>
      </c>
      <c r="F1260" s="284" t="str">
        <f>IF('Data invoice'!O1375=0,"",'Data invoice'!P1375)</f>
        <v/>
      </c>
      <c r="G1260" s="284" t="str">
        <f>IF('Data invoice'!P1375=0,"",'Data invoice'!Q1375)</f>
        <v/>
      </c>
      <c r="H1260" s="284" t="str">
        <f>IF('Data invoice'!Q1375=0,"",'Data invoice'!R1375)</f>
        <v/>
      </c>
      <c r="I1260" s="320" t="str">
        <f>IF('Data invoice'!R1375=0,"",'Data invoice'!S1375)</f>
        <v/>
      </c>
      <c r="J1260" s="367" t="str">
        <f>IF('Data invoice'!S1375=0,"",'Data invoice'!T1375)</f>
        <v/>
      </c>
    </row>
    <row r="1261" spans="1:10" ht="15" customHeight="1">
      <c r="A1261" s="284" t="str">
        <f>IF('Data invoice'!J1376=0,"",'Data invoice'!K1376)</f>
        <v/>
      </c>
      <c r="B1261" s="284" t="str">
        <f>IF('Data invoice'!K1376=0,"",'Data invoice'!L1376)</f>
        <v/>
      </c>
      <c r="C1261" s="284" t="str">
        <f>IF('Data invoice'!L1376=0,"",'Data invoice'!M1376)</f>
        <v/>
      </c>
      <c r="D1261" s="284" t="str">
        <f>IF('Data invoice'!M1376=0,"",'Data invoice'!N1376)</f>
        <v/>
      </c>
      <c r="E1261" s="284" t="str">
        <f>IF('Data invoice'!N1376=0,"",'Data invoice'!O1376)</f>
        <v/>
      </c>
      <c r="F1261" s="284" t="str">
        <f>IF('Data invoice'!O1376=0,"",'Data invoice'!P1376)</f>
        <v/>
      </c>
      <c r="G1261" s="284" t="str">
        <f>IF('Data invoice'!P1376=0,"",'Data invoice'!Q1376)</f>
        <v/>
      </c>
      <c r="H1261" s="284" t="str">
        <f>IF('Data invoice'!Q1376=0,"",'Data invoice'!R1376)</f>
        <v/>
      </c>
      <c r="I1261" s="320" t="str">
        <f>IF('Data invoice'!R1376=0,"",'Data invoice'!S1376)</f>
        <v/>
      </c>
      <c r="J1261" s="367" t="str">
        <f>IF('Data invoice'!S1376=0,"",'Data invoice'!T1376)</f>
        <v/>
      </c>
    </row>
    <row r="1262" spans="1:10" ht="15" customHeight="1">
      <c r="A1262" s="284" t="str">
        <f>IF('Data invoice'!J1377=0,"",'Data invoice'!K1377)</f>
        <v/>
      </c>
      <c r="B1262" s="284" t="str">
        <f>IF('Data invoice'!K1377=0,"",'Data invoice'!L1377)</f>
        <v/>
      </c>
      <c r="C1262" s="284" t="str">
        <f>IF('Data invoice'!L1377=0,"",'Data invoice'!M1377)</f>
        <v/>
      </c>
      <c r="D1262" s="284" t="str">
        <f>IF('Data invoice'!M1377=0,"",'Data invoice'!N1377)</f>
        <v/>
      </c>
      <c r="E1262" s="284" t="str">
        <f>IF('Data invoice'!N1377=0,"",'Data invoice'!O1377)</f>
        <v/>
      </c>
      <c r="F1262" s="284" t="str">
        <f>IF('Data invoice'!O1377=0,"",'Data invoice'!P1377)</f>
        <v/>
      </c>
      <c r="G1262" s="284" t="str">
        <f>IF('Data invoice'!P1377=0,"",'Data invoice'!Q1377)</f>
        <v/>
      </c>
      <c r="H1262" s="284" t="str">
        <f>IF('Data invoice'!Q1377=0,"",'Data invoice'!R1377)</f>
        <v/>
      </c>
      <c r="I1262" s="320" t="str">
        <f>IF('Data invoice'!R1377=0,"",'Data invoice'!S1377)</f>
        <v/>
      </c>
      <c r="J1262" s="367" t="str">
        <f>IF('Data invoice'!S1377=0,"",'Data invoice'!T1377)</f>
        <v/>
      </c>
    </row>
    <row r="1263" spans="1:10" ht="15" customHeight="1">
      <c r="A1263" s="284" t="str">
        <f>IF('Data invoice'!J1378=0,"",'Data invoice'!K1378)</f>
        <v/>
      </c>
      <c r="B1263" s="284" t="str">
        <f>IF('Data invoice'!K1378=0,"",'Data invoice'!L1378)</f>
        <v/>
      </c>
      <c r="C1263" s="284" t="str">
        <f>IF('Data invoice'!L1378=0,"",'Data invoice'!M1378)</f>
        <v/>
      </c>
      <c r="D1263" s="284" t="str">
        <f>IF('Data invoice'!M1378=0,"",'Data invoice'!N1378)</f>
        <v/>
      </c>
      <c r="E1263" s="284" t="str">
        <f>IF('Data invoice'!N1378=0,"",'Data invoice'!O1378)</f>
        <v/>
      </c>
      <c r="F1263" s="284" t="str">
        <f>IF('Data invoice'!O1378=0,"",'Data invoice'!P1378)</f>
        <v/>
      </c>
      <c r="G1263" s="284" t="str">
        <f>IF('Data invoice'!P1378=0,"",'Data invoice'!Q1378)</f>
        <v/>
      </c>
      <c r="H1263" s="284" t="str">
        <f>IF('Data invoice'!Q1378=0,"",'Data invoice'!R1378)</f>
        <v/>
      </c>
      <c r="I1263" s="320" t="str">
        <f>IF('Data invoice'!R1378=0,"",'Data invoice'!S1378)</f>
        <v/>
      </c>
      <c r="J1263" s="367" t="str">
        <f>IF('Data invoice'!S1378=0,"",'Data invoice'!T1378)</f>
        <v/>
      </c>
    </row>
    <row r="1264" spans="1:10" ht="15" customHeight="1">
      <c r="A1264" s="284" t="str">
        <f>IF('Data invoice'!J1379=0,"",'Data invoice'!K1379)</f>
        <v/>
      </c>
      <c r="B1264" s="284" t="str">
        <f>IF('Data invoice'!K1379=0,"",'Data invoice'!L1379)</f>
        <v/>
      </c>
      <c r="C1264" s="284" t="str">
        <f>IF('Data invoice'!L1379=0,"",'Data invoice'!M1379)</f>
        <v/>
      </c>
      <c r="D1264" s="284" t="str">
        <f>IF('Data invoice'!M1379=0,"",'Data invoice'!N1379)</f>
        <v/>
      </c>
      <c r="E1264" s="284" t="str">
        <f>IF('Data invoice'!N1379=0,"",'Data invoice'!O1379)</f>
        <v/>
      </c>
      <c r="F1264" s="284" t="str">
        <f>IF('Data invoice'!O1379=0,"",'Data invoice'!P1379)</f>
        <v/>
      </c>
      <c r="G1264" s="284" t="str">
        <f>IF('Data invoice'!P1379=0,"",'Data invoice'!Q1379)</f>
        <v/>
      </c>
      <c r="H1264" s="284" t="str">
        <f>IF('Data invoice'!Q1379=0,"",'Data invoice'!R1379)</f>
        <v/>
      </c>
      <c r="I1264" s="320" t="str">
        <f>IF('Data invoice'!R1379=0,"",'Data invoice'!S1379)</f>
        <v/>
      </c>
      <c r="J1264" s="367" t="str">
        <f>IF('Data invoice'!S1379=0,"",'Data invoice'!T1379)</f>
        <v/>
      </c>
    </row>
    <row r="1265" spans="1:10" ht="15" customHeight="1">
      <c r="A1265" s="284" t="str">
        <f>IF('Data invoice'!J1380=0,"",'Data invoice'!K1380)</f>
        <v/>
      </c>
      <c r="B1265" s="284" t="str">
        <f>IF('Data invoice'!K1380=0,"",'Data invoice'!L1380)</f>
        <v/>
      </c>
      <c r="C1265" s="284" t="str">
        <f>IF('Data invoice'!L1380=0,"",'Data invoice'!M1380)</f>
        <v/>
      </c>
      <c r="D1265" s="284" t="str">
        <f>IF('Data invoice'!M1380=0,"",'Data invoice'!N1380)</f>
        <v/>
      </c>
      <c r="E1265" s="284" t="str">
        <f>IF('Data invoice'!N1380=0,"",'Data invoice'!O1380)</f>
        <v/>
      </c>
      <c r="F1265" s="284" t="str">
        <f>IF('Data invoice'!O1380=0,"",'Data invoice'!P1380)</f>
        <v/>
      </c>
      <c r="G1265" s="284" t="str">
        <f>IF('Data invoice'!P1380=0,"",'Data invoice'!Q1380)</f>
        <v/>
      </c>
      <c r="H1265" s="284" t="str">
        <f>IF('Data invoice'!Q1380=0,"",'Data invoice'!R1380)</f>
        <v/>
      </c>
      <c r="I1265" s="320" t="str">
        <f>IF('Data invoice'!R1380=0,"",'Data invoice'!S1380)</f>
        <v/>
      </c>
      <c r="J1265" s="367" t="str">
        <f>IF('Data invoice'!S1380=0,"",'Data invoice'!T1380)</f>
        <v/>
      </c>
    </row>
    <row r="1266" spans="1:10" ht="15" customHeight="1">
      <c r="A1266" s="284" t="str">
        <f>IF('Data invoice'!J1381=0,"",'Data invoice'!K1381)</f>
        <v/>
      </c>
      <c r="B1266" s="284" t="str">
        <f>IF('Data invoice'!K1381=0,"",'Data invoice'!L1381)</f>
        <v/>
      </c>
      <c r="C1266" s="284" t="str">
        <f>IF('Data invoice'!L1381=0,"",'Data invoice'!M1381)</f>
        <v/>
      </c>
      <c r="D1266" s="284" t="str">
        <f>IF('Data invoice'!M1381=0,"",'Data invoice'!N1381)</f>
        <v/>
      </c>
      <c r="E1266" s="284" t="str">
        <f>IF('Data invoice'!N1381=0,"",'Data invoice'!O1381)</f>
        <v/>
      </c>
      <c r="F1266" s="284" t="str">
        <f>IF('Data invoice'!O1381=0,"",'Data invoice'!P1381)</f>
        <v/>
      </c>
      <c r="G1266" s="284" t="str">
        <f>IF('Data invoice'!P1381=0,"",'Data invoice'!Q1381)</f>
        <v/>
      </c>
      <c r="H1266" s="284" t="str">
        <f>IF('Data invoice'!Q1381=0,"",'Data invoice'!R1381)</f>
        <v/>
      </c>
      <c r="I1266" s="320" t="str">
        <f>IF('Data invoice'!R1381=0,"",'Data invoice'!S1381)</f>
        <v/>
      </c>
      <c r="J1266" s="367" t="str">
        <f>IF('Data invoice'!S1381=0,"",'Data invoice'!T1381)</f>
        <v/>
      </c>
    </row>
    <row r="1267" spans="1:10" ht="15" customHeight="1">
      <c r="A1267" s="284" t="str">
        <f>IF('Data invoice'!J1382=0,"",'Data invoice'!K1382)</f>
        <v/>
      </c>
      <c r="B1267" s="284" t="str">
        <f>IF('Data invoice'!K1382=0,"",'Data invoice'!L1382)</f>
        <v/>
      </c>
      <c r="C1267" s="284" t="str">
        <f>IF('Data invoice'!L1382=0,"",'Data invoice'!M1382)</f>
        <v/>
      </c>
      <c r="D1267" s="284" t="str">
        <f>IF('Data invoice'!M1382=0,"",'Data invoice'!N1382)</f>
        <v/>
      </c>
      <c r="E1267" s="284" t="str">
        <f>IF('Data invoice'!N1382=0,"",'Data invoice'!O1382)</f>
        <v/>
      </c>
      <c r="F1267" s="284" t="str">
        <f>IF('Data invoice'!O1382=0,"",'Data invoice'!P1382)</f>
        <v/>
      </c>
      <c r="G1267" s="284" t="str">
        <f>IF('Data invoice'!P1382=0,"",'Data invoice'!Q1382)</f>
        <v/>
      </c>
      <c r="H1267" s="284" t="str">
        <f>IF('Data invoice'!Q1382=0,"",'Data invoice'!R1382)</f>
        <v/>
      </c>
      <c r="I1267" s="320" t="str">
        <f>IF('Data invoice'!R1382=0,"",'Data invoice'!S1382)</f>
        <v/>
      </c>
      <c r="J1267" s="367" t="str">
        <f>IF('Data invoice'!S1382=0,"",'Data invoice'!T1382)</f>
        <v/>
      </c>
    </row>
    <row r="1268" spans="1:10" ht="15" customHeight="1">
      <c r="A1268" s="284" t="str">
        <f>IF('Data invoice'!J1383=0,"",'Data invoice'!K1383)</f>
        <v/>
      </c>
      <c r="B1268" s="284" t="str">
        <f>IF('Data invoice'!K1383=0,"",'Data invoice'!L1383)</f>
        <v/>
      </c>
      <c r="C1268" s="284" t="str">
        <f>IF('Data invoice'!L1383=0,"",'Data invoice'!M1383)</f>
        <v/>
      </c>
      <c r="D1268" s="284" t="str">
        <f>IF('Data invoice'!M1383=0,"",'Data invoice'!N1383)</f>
        <v/>
      </c>
      <c r="E1268" s="284" t="str">
        <f>IF('Data invoice'!N1383=0,"",'Data invoice'!O1383)</f>
        <v/>
      </c>
      <c r="F1268" s="284" t="str">
        <f>IF('Data invoice'!O1383=0,"",'Data invoice'!P1383)</f>
        <v/>
      </c>
      <c r="G1268" s="284" t="str">
        <f>IF('Data invoice'!P1383=0,"",'Data invoice'!Q1383)</f>
        <v/>
      </c>
      <c r="H1268" s="284" t="str">
        <f>IF('Data invoice'!Q1383=0,"",'Data invoice'!R1383)</f>
        <v/>
      </c>
      <c r="I1268" s="320" t="str">
        <f>IF('Data invoice'!R1383=0,"",'Data invoice'!S1383)</f>
        <v/>
      </c>
      <c r="J1268" s="367" t="str">
        <f>IF('Data invoice'!S1383=0,"",'Data invoice'!T1383)</f>
        <v/>
      </c>
    </row>
    <row r="1269" spans="1:10" ht="15" customHeight="1">
      <c r="A1269" s="284" t="str">
        <f>IF('Data invoice'!J1384=0,"",'Data invoice'!K1384)</f>
        <v/>
      </c>
      <c r="B1269" s="284" t="str">
        <f>IF('Data invoice'!K1384=0,"",'Data invoice'!L1384)</f>
        <v/>
      </c>
      <c r="C1269" s="284" t="str">
        <f>IF('Data invoice'!L1384=0,"",'Data invoice'!M1384)</f>
        <v/>
      </c>
      <c r="D1269" s="284" t="str">
        <f>IF('Data invoice'!M1384=0,"",'Data invoice'!N1384)</f>
        <v/>
      </c>
      <c r="E1269" s="284" t="str">
        <f>IF('Data invoice'!N1384=0,"",'Data invoice'!O1384)</f>
        <v/>
      </c>
      <c r="F1269" s="284" t="str">
        <f>IF('Data invoice'!O1384=0,"",'Data invoice'!P1384)</f>
        <v/>
      </c>
      <c r="G1269" s="284" t="str">
        <f>IF('Data invoice'!P1384=0,"",'Data invoice'!Q1384)</f>
        <v/>
      </c>
      <c r="H1269" s="284" t="str">
        <f>IF('Data invoice'!Q1384=0,"",'Data invoice'!R1384)</f>
        <v/>
      </c>
      <c r="I1269" s="320" t="str">
        <f>IF('Data invoice'!R1384=0,"",'Data invoice'!S1384)</f>
        <v/>
      </c>
      <c r="J1269" s="367" t="str">
        <f>IF('Data invoice'!S1384=0,"",'Data invoice'!T1384)</f>
        <v/>
      </c>
    </row>
    <row r="1270" spans="1:10" ht="15" customHeight="1">
      <c r="A1270" s="284" t="str">
        <f>IF('Data invoice'!J1385=0,"",'Data invoice'!K1385)</f>
        <v/>
      </c>
      <c r="B1270" s="284" t="str">
        <f>IF('Data invoice'!K1385=0,"",'Data invoice'!L1385)</f>
        <v/>
      </c>
      <c r="C1270" s="284" t="str">
        <f>IF('Data invoice'!L1385=0,"",'Data invoice'!M1385)</f>
        <v/>
      </c>
      <c r="D1270" s="284" t="str">
        <f>IF('Data invoice'!M1385=0,"",'Data invoice'!N1385)</f>
        <v/>
      </c>
      <c r="E1270" s="284" t="str">
        <f>IF('Data invoice'!N1385=0,"",'Data invoice'!O1385)</f>
        <v/>
      </c>
      <c r="F1270" s="284" t="str">
        <f>IF('Data invoice'!O1385=0,"",'Data invoice'!P1385)</f>
        <v/>
      </c>
      <c r="G1270" s="284" t="str">
        <f>IF('Data invoice'!P1385=0,"",'Data invoice'!Q1385)</f>
        <v/>
      </c>
      <c r="H1270" s="284" t="str">
        <f>IF('Data invoice'!Q1385=0,"",'Data invoice'!R1385)</f>
        <v/>
      </c>
      <c r="I1270" s="320" t="str">
        <f>IF('Data invoice'!R1385=0,"",'Data invoice'!S1385)</f>
        <v/>
      </c>
      <c r="J1270" s="367" t="str">
        <f>IF('Data invoice'!S1385=0,"",'Data invoice'!T1385)</f>
        <v/>
      </c>
    </row>
    <row r="1271" spans="1:10" ht="15" customHeight="1">
      <c r="A1271" s="284" t="str">
        <f>IF('Data invoice'!J1386=0,"",'Data invoice'!K1386)</f>
        <v/>
      </c>
      <c r="B1271" s="284" t="str">
        <f>IF('Data invoice'!K1386=0,"",'Data invoice'!L1386)</f>
        <v/>
      </c>
      <c r="C1271" s="284" t="str">
        <f>IF('Data invoice'!L1386=0,"",'Data invoice'!M1386)</f>
        <v/>
      </c>
      <c r="D1271" s="284" t="str">
        <f>IF('Data invoice'!M1386=0,"",'Data invoice'!N1386)</f>
        <v/>
      </c>
      <c r="E1271" s="284" t="str">
        <f>IF('Data invoice'!N1386=0,"",'Data invoice'!O1386)</f>
        <v/>
      </c>
      <c r="F1271" s="284" t="str">
        <f>IF('Data invoice'!O1386=0,"",'Data invoice'!P1386)</f>
        <v/>
      </c>
      <c r="G1271" s="284" t="str">
        <f>IF('Data invoice'!P1386=0,"",'Data invoice'!Q1386)</f>
        <v/>
      </c>
      <c r="H1271" s="284" t="str">
        <f>IF('Data invoice'!Q1386=0,"",'Data invoice'!R1386)</f>
        <v/>
      </c>
      <c r="I1271" s="320" t="str">
        <f>IF('Data invoice'!R1386=0,"",'Data invoice'!S1386)</f>
        <v/>
      </c>
      <c r="J1271" s="367" t="str">
        <f>IF('Data invoice'!S1386=0,"",'Data invoice'!T1386)</f>
        <v/>
      </c>
    </row>
    <row r="1272" spans="1:10" ht="15" customHeight="1">
      <c r="A1272" s="284" t="str">
        <f>IF('Data invoice'!J1387=0,"",'Data invoice'!K1387)</f>
        <v/>
      </c>
      <c r="B1272" s="284" t="str">
        <f>IF('Data invoice'!K1387=0,"",'Data invoice'!L1387)</f>
        <v/>
      </c>
      <c r="C1272" s="284" t="str">
        <f>IF('Data invoice'!L1387=0,"",'Data invoice'!M1387)</f>
        <v/>
      </c>
      <c r="D1272" s="284" t="str">
        <f>IF('Data invoice'!M1387=0,"",'Data invoice'!N1387)</f>
        <v/>
      </c>
      <c r="E1272" s="284" t="str">
        <f>IF('Data invoice'!N1387=0,"",'Data invoice'!O1387)</f>
        <v/>
      </c>
      <c r="F1272" s="284" t="str">
        <f>IF('Data invoice'!O1387=0,"",'Data invoice'!P1387)</f>
        <v/>
      </c>
      <c r="G1272" s="284" t="str">
        <f>IF('Data invoice'!P1387=0,"",'Data invoice'!Q1387)</f>
        <v/>
      </c>
      <c r="H1272" s="284" t="str">
        <f>IF('Data invoice'!Q1387=0,"",'Data invoice'!R1387)</f>
        <v/>
      </c>
      <c r="I1272" s="320" t="str">
        <f>IF('Data invoice'!R1387=0,"",'Data invoice'!S1387)</f>
        <v/>
      </c>
      <c r="J1272" s="367" t="str">
        <f>IF('Data invoice'!S1387=0,"",'Data invoice'!T1387)</f>
        <v/>
      </c>
    </row>
    <row r="1273" spans="1:10" ht="15" customHeight="1">
      <c r="A1273" s="284" t="str">
        <f>IF('Data invoice'!J1388=0,"",'Data invoice'!K1388)</f>
        <v/>
      </c>
      <c r="B1273" s="284" t="str">
        <f>IF('Data invoice'!K1388=0,"",'Data invoice'!L1388)</f>
        <v/>
      </c>
      <c r="C1273" s="284" t="str">
        <f>IF('Data invoice'!L1388=0,"",'Data invoice'!M1388)</f>
        <v/>
      </c>
      <c r="D1273" s="284" t="str">
        <f>IF('Data invoice'!M1388=0,"",'Data invoice'!N1388)</f>
        <v/>
      </c>
      <c r="E1273" s="284" t="str">
        <f>IF('Data invoice'!N1388=0,"",'Data invoice'!O1388)</f>
        <v/>
      </c>
      <c r="F1273" s="284" t="str">
        <f>IF('Data invoice'!O1388=0,"",'Data invoice'!P1388)</f>
        <v/>
      </c>
      <c r="G1273" s="284" t="str">
        <f>IF('Data invoice'!P1388=0,"",'Data invoice'!Q1388)</f>
        <v/>
      </c>
      <c r="H1273" s="284" t="str">
        <f>IF('Data invoice'!Q1388=0,"",'Data invoice'!R1388)</f>
        <v/>
      </c>
      <c r="I1273" s="320" t="str">
        <f>IF('Data invoice'!R1388=0,"",'Data invoice'!S1388)</f>
        <v/>
      </c>
      <c r="J1273" s="367" t="str">
        <f>IF('Data invoice'!S1388=0,"",'Data invoice'!T1388)</f>
        <v/>
      </c>
    </row>
    <row r="1274" spans="1:10" ht="15" customHeight="1">
      <c r="A1274" s="284" t="str">
        <f>IF('Data invoice'!J1389=0,"",'Data invoice'!K1389)</f>
        <v/>
      </c>
      <c r="B1274" s="284" t="str">
        <f>IF('Data invoice'!K1389=0,"",'Data invoice'!L1389)</f>
        <v/>
      </c>
      <c r="C1274" s="284" t="str">
        <f>IF('Data invoice'!L1389=0,"",'Data invoice'!M1389)</f>
        <v/>
      </c>
      <c r="D1274" s="284" t="str">
        <f>IF('Data invoice'!M1389=0,"",'Data invoice'!N1389)</f>
        <v/>
      </c>
      <c r="E1274" s="284" t="str">
        <f>IF('Data invoice'!N1389=0,"",'Data invoice'!O1389)</f>
        <v/>
      </c>
      <c r="F1274" s="284" t="str">
        <f>IF('Data invoice'!O1389=0,"",'Data invoice'!P1389)</f>
        <v/>
      </c>
      <c r="G1274" s="284" t="str">
        <f>IF('Data invoice'!P1389=0,"",'Data invoice'!Q1389)</f>
        <v/>
      </c>
      <c r="H1274" s="284" t="str">
        <f>IF('Data invoice'!Q1389=0,"",'Data invoice'!R1389)</f>
        <v/>
      </c>
      <c r="I1274" s="320" t="str">
        <f>IF('Data invoice'!R1389=0,"",'Data invoice'!S1389)</f>
        <v/>
      </c>
      <c r="J1274" s="367" t="str">
        <f>IF('Data invoice'!S1389=0,"",'Data invoice'!T1389)</f>
        <v/>
      </c>
    </row>
    <row r="1275" spans="1:10" ht="15" customHeight="1">
      <c r="A1275" s="284" t="str">
        <f>IF('Data invoice'!J1390=0,"",'Data invoice'!K1390)</f>
        <v/>
      </c>
      <c r="B1275" s="284" t="str">
        <f>IF('Data invoice'!K1390=0,"",'Data invoice'!L1390)</f>
        <v/>
      </c>
      <c r="C1275" s="284" t="str">
        <f>IF('Data invoice'!L1390=0,"",'Data invoice'!M1390)</f>
        <v/>
      </c>
      <c r="D1275" s="284" t="str">
        <f>IF('Data invoice'!M1390=0,"",'Data invoice'!N1390)</f>
        <v/>
      </c>
      <c r="E1275" s="284" t="str">
        <f>IF('Data invoice'!N1390=0,"",'Data invoice'!O1390)</f>
        <v/>
      </c>
      <c r="F1275" s="284" t="str">
        <f>IF('Data invoice'!O1390=0,"",'Data invoice'!P1390)</f>
        <v/>
      </c>
      <c r="G1275" s="284" t="str">
        <f>IF('Data invoice'!P1390=0,"",'Data invoice'!Q1390)</f>
        <v/>
      </c>
      <c r="H1275" s="284" t="str">
        <f>IF('Data invoice'!Q1390=0,"",'Data invoice'!R1390)</f>
        <v/>
      </c>
      <c r="I1275" s="320" t="str">
        <f>IF('Data invoice'!R1390=0,"",'Data invoice'!S1390)</f>
        <v/>
      </c>
      <c r="J1275" s="367" t="str">
        <f>IF('Data invoice'!S1390=0,"",'Data invoice'!T1390)</f>
        <v/>
      </c>
    </row>
    <row r="1276" spans="1:10" ht="15" customHeight="1">
      <c r="A1276" s="284" t="str">
        <f>IF('Data invoice'!J1391=0,"",'Data invoice'!K1391)</f>
        <v/>
      </c>
      <c r="B1276" s="284" t="str">
        <f>IF('Data invoice'!K1391=0,"",'Data invoice'!L1391)</f>
        <v/>
      </c>
      <c r="C1276" s="284" t="str">
        <f>IF('Data invoice'!L1391=0,"",'Data invoice'!M1391)</f>
        <v/>
      </c>
      <c r="D1276" s="284" t="str">
        <f>IF('Data invoice'!M1391=0,"",'Data invoice'!N1391)</f>
        <v/>
      </c>
      <c r="E1276" s="284" t="str">
        <f>IF('Data invoice'!N1391=0,"",'Data invoice'!O1391)</f>
        <v/>
      </c>
      <c r="F1276" s="284" t="str">
        <f>IF('Data invoice'!O1391=0,"",'Data invoice'!P1391)</f>
        <v/>
      </c>
      <c r="G1276" s="284" t="str">
        <f>IF('Data invoice'!P1391=0,"",'Data invoice'!Q1391)</f>
        <v/>
      </c>
      <c r="H1276" s="284" t="str">
        <f>IF('Data invoice'!Q1391=0,"",'Data invoice'!R1391)</f>
        <v/>
      </c>
      <c r="I1276" s="320" t="str">
        <f>IF('Data invoice'!R1391=0,"",'Data invoice'!S1391)</f>
        <v/>
      </c>
      <c r="J1276" s="367" t="str">
        <f>IF('Data invoice'!S1391=0,"",'Data invoice'!T1391)</f>
        <v/>
      </c>
    </row>
    <row r="1277" spans="1:10" ht="15" customHeight="1">
      <c r="A1277" s="284" t="str">
        <f>IF('Data invoice'!J1392=0,"",'Data invoice'!K1392)</f>
        <v/>
      </c>
      <c r="B1277" s="284" t="str">
        <f>IF('Data invoice'!K1392=0,"",'Data invoice'!L1392)</f>
        <v/>
      </c>
      <c r="C1277" s="284" t="str">
        <f>IF('Data invoice'!L1392=0,"",'Data invoice'!M1392)</f>
        <v/>
      </c>
      <c r="D1277" s="284" t="str">
        <f>IF('Data invoice'!M1392=0,"",'Data invoice'!N1392)</f>
        <v/>
      </c>
      <c r="E1277" s="284" t="str">
        <f>IF('Data invoice'!N1392=0,"",'Data invoice'!O1392)</f>
        <v/>
      </c>
      <c r="F1277" s="284" t="str">
        <f>IF('Data invoice'!O1392=0,"",'Data invoice'!P1392)</f>
        <v/>
      </c>
      <c r="G1277" s="284" t="str">
        <f>IF('Data invoice'!P1392=0,"",'Data invoice'!Q1392)</f>
        <v/>
      </c>
      <c r="H1277" s="284" t="str">
        <f>IF('Data invoice'!Q1392=0,"",'Data invoice'!R1392)</f>
        <v/>
      </c>
      <c r="I1277" s="320" t="str">
        <f>IF('Data invoice'!R1392=0,"",'Data invoice'!S1392)</f>
        <v/>
      </c>
      <c r="J1277" s="367" t="str">
        <f>IF('Data invoice'!S1392=0,"",'Data invoice'!T1392)</f>
        <v/>
      </c>
    </row>
    <row r="1278" spans="1:10" ht="15" customHeight="1">
      <c r="A1278" s="284" t="str">
        <f>IF('Data invoice'!J1393=0,"",'Data invoice'!K1393)</f>
        <v/>
      </c>
      <c r="B1278" s="284" t="str">
        <f>IF('Data invoice'!K1393=0,"",'Data invoice'!L1393)</f>
        <v/>
      </c>
      <c r="C1278" s="284" t="str">
        <f>IF('Data invoice'!L1393=0,"",'Data invoice'!M1393)</f>
        <v/>
      </c>
      <c r="D1278" s="284" t="str">
        <f>IF('Data invoice'!M1393=0,"",'Data invoice'!N1393)</f>
        <v/>
      </c>
      <c r="E1278" s="284" t="str">
        <f>IF('Data invoice'!N1393=0,"",'Data invoice'!O1393)</f>
        <v/>
      </c>
      <c r="F1278" s="284" t="str">
        <f>IF('Data invoice'!O1393=0,"",'Data invoice'!P1393)</f>
        <v/>
      </c>
      <c r="G1278" s="284" t="str">
        <f>IF('Data invoice'!P1393=0,"",'Data invoice'!Q1393)</f>
        <v/>
      </c>
      <c r="H1278" s="284" t="str">
        <f>IF('Data invoice'!Q1393=0,"",'Data invoice'!R1393)</f>
        <v/>
      </c>
      <c r="I1278" s="320" t="str">
        <f>IF('Data invoice'!R1393=0,"",'Data invoice'!S1393)</f>
        <v/>
      </c>
      <c r="J1278" s="367" t="str">
        <f>IF('Data invoice'!S1393=0,"",'Data invoice'!T1393)</f>
        <v/>
      </c>
    </row>
    <row r="1279" spans="1:10" ht="15" customHeight="1">
      <c r="A1279" s="284" t="str">
        <f>IF('Data invoice'!J1394=0,"",'Data invoice'!K1394)</f>
        <v/>
      </c>
      <c r="B1279" s="284" t="str">
        <f>IF('Data invoice'!K1394=0,"",'Data invoice'!L1394)</f>
        <v/>
      </c>
      <c r="C1279" s="284" t="str">
        <f>IF('Data invoice'!L1394=0,"",'Data invoice'!M1394)</f>
        <v/>
      </c>
      <c r="D1279" s="284" t="str">
        <f>IF('Data invoice'!M1394=0,"",'Data invoice'!N1394)</f>
        <v/>
      </c>
      <c r="E1279" s="284" t="str">
        <f>IF('Data invoice'!N1394=0,"",'Data invoice'!O1394)</f>
        <v/>
      </c>
      <c r="F1279" s="284" t="str">
        <f>IF('Data invoice'!O1394=0,"",'Data invoice'!P1394)</f>
        <v/>
      </c>
      <c r="G1279" s="284" t="str">
        <f>IF('Data invoice'!P1394=0,"",'Data invoice'!Q1394)</f>
        <v/>
      </c>
      <c r="H1279" s="284" t="str">
        <f>IF('Data invoice'!Q1394=0,"",'Data invoice'!R1394)</f>
        <v/>
      </c>
      <c r="I1279" s="320" t="str">
        <f>IF('Data invoice'!R1394=0,"",'Data invoice'!S1394)</f>
        <v/>
      </c>
      <c r="J1279" s="367" t="str">
        <f>IF('Data invoice'!S1394=0,"",'Data invoice'!T1394)</f>
        <v/>
      </c>
    </row>
    <row r="1280" spans="1:10" ht="15" customHeight="1">
      <c r="A1280" s="284" t="str">
        <f>IF('Data invoice'!J1395=0,"",'Data invoice'!K1395)</f>
        <v/>
      </c>
      <c r="B1280" s="284" t="str">
        <f>IF('Data invoice'!K1395=0,"",'Data invoice'!L1395)</f>
        <v/>
      </c>
      <c r="C1280" s="284" t="str">
        <f>IF('Data invoice'!L1395=0,"",'Data invoice'!M1395)</f>
        <v/>
      </c>
      <c r="D1280" s="284" t="str">
        <f>IF('Data invoice'!M1395=0,"",'Data invoice'!N1395)</f>
        <v/>
      </c>
      <c r="E1280" s="284" t="str">
        <f>IF('Data invoice'!N1395=0,"",'Data invoice'!O1395)</f>
        <v/>
      </c>
      <c r="F1280" s="284" t="str">
        <f>IF('Data invoice'!O1395=0,"",'Data invoice'!P1395)</f>
        <v/>
      </c>
      <c r="G1280" s="284" t="str">
        <f>IF('Data invoice'!P1395=0,"",'Data invoice'!Q1395)</f>
        <v/>
      </c>
      <c r="H1280" s="284" t="str">
        <f>IF('Data invoice'!Q1395=0,"",'Data invoice'!R1395)</f>
        <v/>
      </c>
      <c r="I1280" s="320" t="str">
        <f>IF('Data invoice'!R1395=0,"",'Data invoice'!S1395)</f>
        <v/>
      </c>
      <c r="J1280" s="367" t="str">
        <f>IF('Data invoice'!S1395=0,"",'Data invoice'!T1395)</f>
        <v/>
      </c>
    </row>
    <row r="1281" spans="1:10" ht="15" customHeight="1">
      <c r="A1281" s="284" t="str">
        <f>IF('Data invoice'!J1396=0,"",'Data invoice'!K1396)</f>
        <v/>
      </c>
      <c r="B1281" s="284" t="str">
        <f>IF('Data invoice'!K1396=0,"",'Data invoice'!L1396)</f>
        <v/>
      </c>
      <c r="C1281" s="284" t="str">
        <f>IF('Data invoice'!L1396=0,"",'Data invoice'!M1396)</f>
        <v/>
      </c>
      <c r="D1281" s="284" t="str">
        <f>IF('Data invoice'!M1396=0,"",'Data invoice'!N1396)</f>
        <v/>
      </c>
      <c r="E1281" s="284" t="str">
        <f>IF('Data invoice'!N1396=0,"",'Data invoice'!O1396)</f>
        <v/>
      </c>
      <c r="F1281" s="284" t="str">
        <f>IF('Data invoice'!O1396=0,"",'Data invoice'!P1396)</f>
        <v/>
      </c>
      <c r="G1281" s="284" t="str">
        <f>IF('Data invoice'!P1396=0,"",'Data invoice'!Q1396)</f>
        <v/>
      </c>
      <c r="H1281" s="284" t="str">
        <f>IF('Data invoice'!Q1396=0,"",'Data invoice'!R1396)</f>
        <v/>
      </c>
      <c r="I1281" s="320" t="str">
        <f>IF('Data invoice'!R1396=0,"",'Data invoice'!S1396)</f>
        <v/>
      </c>
      <c r="J1281" s="367" t="str">
        <f>IF('Data invoice'!S1396=0,"",'Data invoice'!T1396)</f>
        <v/>
      </c>
    </row>
    <row r="1282" spans="1:10" ht="15" customHeight="1">
      <c r="A1282" s="284" t="str">
        <f>IF('Data invoice'!J1397=0,"",'Data invoice'!K1397)</f>
        <v/>
      </c>
      <c r="B1282" s="284" t="str">
        <f>IF('Data invoice'!K1397=0,"",'Data invoice'!L1397)</f>
        <v/>
      </c>
      <c r="C1282" s="284" t="str">
        <f>IF('Data invoice'!L1397=0,"",'Data invoice'!M1397)</f>
        <v/>
      </c>
      <c r="D1282" s="284" t="str">
        <f>IF('Data invoice'!M1397=0,"",'Data invoice'!N1397)</f>
        <v/>
      </c>
      <c r="E1282" s="284" t="str">
        <f>IF('Data invoice'!N1397=0,"",'Data invoice'!O1397)</f>
        <v/>
      </c>
      <c r="F1282" s="284" t="str">
        <f>IF('Data invoice'!O1397=0,"",'Data invoice'!P1397)</f>
        <v/>
      </c>
      <c r="G1282" s="284" t="str">
        <f>IF('Data invoice'!P1397=0,"",'Data invoice'!Q1397)</f>
        <v/>
      </c>
      <c r="H1282" s="284" t="str">
        <f>IF('Data invoice'!Q1397=0,"",'Data invoice'!R1397)</f>
        <v/>
      </c>
      <c r="I1282" s="320" t="str">
        <f>IF('Data invoice'!R1397=0,"",'Data invoice'!S1397)</f>
        <v/>
      </c>
      <c r="J1282" s="367" t="str">
        <f>IF('Data invoice'!S1397=0,"",'Data invoice'!T1397)</f>
        <v/>
      </c>
    </row>
    <row r="1283" spans="1:10" ht="15" customHeight="1">
      <c r="A1283" s="284" t="str">
        <f>IF('Data invoice'!J1398=0,"",'Data invoice'!K1398)</f>
        <v/>
      </c>
      <c r="B1283" s="284" t="str">
        <f>IF('Data invoice'!K1398=0,"",'Data invoice'!L1398)</f>
        <v/>
      </c>
      <c r="C1283" s="284" t="str">
        <f>IF('Data invoice'!L1398=0,"",'Data invoice'!M1398)</f>
        <v/>
      </c>
      <c r="D1283" s="284" t="str">
        <f>IF('Data invoice'!M1398=0,"",'Data invoice'!N1398)</f>
        <v/>
      </c>
      <c r="E1283" s="284" t="str">
        <f>IF('Data invoice'!N1398=0,"",'Data invoice'!O1398)</f>
        <v/>
      </c>
      <c r="F1283" s="284" t="str">
        <f>IF('Data invoice'!O1398=0,"",'Data invoice'!P1398)</f>
        <v/>
      </c>
      <c r="G1283" s="284" t="str">
        <f>IF('Data invoice'!P1398=0,"",'Data invoice'!Q1398)</f>
        <v/>
      </c>
      <c r="H1283" s="284" t="str">
        <f>IF('Data invoice'!Q1398=0,"",'Data invoice'!R1398)</f>
        <v/>
      </c>
      <c r="I1283" s="320" t="str">
        <f>IF('Data invoice'!R1398=0,"",'Data invoice'!S1398)</f>
        <v/>
      </c>
      <c r="J1283" s="367" t="str">
        <f>IF('Data invoice'!S1398=0,"",'Data invoice'!T1398)</f>
        <v/>
      </c>
    </row>
    <row r="1284" spans="1:10" ht="15" customHeight="1">
      <c r="A1284" s="284" t="str">
        <f>IF('Data invoice'!J1399=0,"",'Data invoice'!K1399)</f>
        <v/>
      </c>
      <c r="B1284" s="284" t="str">
        <f>IF('Data invoice'!K1399=0,"",'Data invoice'!L1399)</f>
        <v/>
      </c>
      <c r="C1284" s="284" t="str">
        <f>IF('Data invoice'!L1399=0,"",'Data invoice'!M1399)</f>
        <v/>
      </c>
      <c r="D1284" s="284" t="str">
        <f>IF('Data invoice'!M1399=0,"",'Data invoice'!N1399)</f>
        <v/>
      </c>
      <c r="E1284" s="284" t="str">
        <f>IF('Data invoice'!N1399=0,"",'Data invoice'!O1399)</f>
        <v/>
      </c>
      <c r="F1284" s="284" t="str">
        <f>IF('Data invoice'!O1399=0,"",'Data invoice'!P1399)</f>
        <v/>
      </c>
      <c r="G1284" s="284" t="str">
        <f>IF('Data invoice'!P1399=0,"",'Data invoice'!Q1399)</f>
        <v/>
      </c>
      <c r="H1284" s="284" t="str">
        <f>IF('Data invoice'!Q1399=0,"",'Data invoice'!R1399)</f>
        <v/>
      </c>
      <c r="I1284" s="320" t="str">
        <f>IF('Data invoice'!R1399=0,"",'Data invoice'!S1399)</f>
        <v/>
      </c>
      <c r="J1284" s="367" t="str">
        <f>IF('Data invoice'!S1399=0,"",'Data invoice'!T1399)</f>
        <v/>
      </c>
    </row>
    <row r="1285" spans="1:10" ht="15" customHeight="1">
      <c r="A1285" s="284" t="str">
        <f>IF('Data invoice'!J1400=0,"",'Data invoice'!K1400)</f>
        <v/>
      </c>
      <c r="B1285" s="284" t="str">
        <f>IF('Data invoice'!K1400=0,"",'Data invoice'!L1400)</f>
        <v/>
      </c>
      <c r="C1285" s="284" t="str">
        <f>IF('Data invoice'!L1400=0,"",'Data invoice'!M1400)</f>
        <v/>
      </c>
      <c r="D1285" s="284" t="str">
        <f>IF('Data invoice'!M1400=0,"",'Data invoice'!N1400)</f>
        <v/>
      </c>
      <c r="E1285" s="284" t="str">
        <f>IF('Data invoice'!N1400=0,"",'Data invoice'!O1400)</f>
        <v/>
      </c>
      <c r="F1285" s="284" t="str">
        <f>IF('Data invoice'!O1400=0,"",'Data invoice'!P1400)</f>
        <v/>
      </c>
      <c r="G1285" s="284" t="str">
        <f>IF('Data invoice'!P1400=0,"",'Data invoice'!Q1400)</f>
        <v/>
      </c>
      <c r="H1285" s="284" t="str">
        <f>IF('Data invoice'!Q1400=0,"",'Data invoice'!R1400)</f>
        <v/>
      </c>
      <c r="I1285" s="320" t="str">
        <f>IF('Data invoice'!R1400=0,"",'Data invoice'!S1400)</f>
        <v/>
      </c>
      <c r="J1285" s="367" t="str">
        <f>IF('Data invoice'!S1400=0,"",'Data invoice'!T1400)</f>
        <v/>
      </c>
    </row>
    <row r="1286" spans="1:10" ht="15" customHeight="1">
      <c r="A1286" s="284" t="str">
        <f>IF('Data invoice'!J1401=0,"",'Data invoice'!K1401)</f>
        <v/>
      </c>
      <c r="B1286" s="284" t="str">
        <f>IF('Data invoice'!K1401=0,"",'Data invoice'!L1401)</f>
        <v/>
      </c>
      <c r="C1286" s="284" t="str">
        <f>IF('Data invoice'!L1401=0,"",'Data invoice'!M1401)</f>
        <v/>
      </c>
      <c r="D1286" s="284" t="str">
        <f>IF('Data invoice'!M1401=0,"",'Data invoice'!N1401)</f>
        <v/>
      </c>
      <c r="E1286" s="284" t="str">
        <f>IF('Data invoice'!N1401=0,"",'Data invoice'!O1401)</f>
        <v/>
      </c>
      <c r="F1286" s="284" t="str">
        <f>IF('Data invoice'!O1401=0,"",'Data invoice'!P1401)</f>
        <v/>
      </c>
      <c r="G1286" s="284" t="str">
        <f>IF('Data invoice'!P1401=0,"",'Data invoice'!Q1401)</f>
        <v/>
      </c>
      <c r="H1286" s="284" t="str">
        <f>IF('Data invoice'!Q1401=0,"",'Data invoice'!R1401)</f>
        <v/>
      </c>
      <c r="I1286" s="320" t="str">
        <f>IF('Data invoice'!R1401=0,"",'Data invoice'!S1401)</f>
        <v/>
      </c>
      <c r="J1286" s="367" t="str">
        <f>IF('Data invoice'!S1401=0,"",'Data invoice'!T1401)</f>
        <v/>
      </c>
    </row>
    <row r="1287" spans="1:10" ht="15" customHeight="1">
      <c r="A1287" s="284" t="str">
        <f>IF('Data invoice'!J1402=0,"",'Data invoice'!K1402)</f>
        <v/>
      </c>
      <c r="B1287" s="284" t="str">
        <f>IF('Data invoice'!K1402=0,"",'Data invoice'!L1402)</f>
        <v/>
      </c>
      <c r="C1287" s="284" t="str">
        <f>IF('Data invoice'!L1402=0,"",'Data invoice'!M1402)</f>
        <v/>
      </c>
      <c r="D1287" s="284" t="str">
        <f>IF('Data invoice'!M1402=0,"",'Data invoice'!N1402)</f>
        <v/>
      </c>
      <c r="E1287" s="284" t="str">
        <f>IF('Data invoice'!N1402=0,"",'Data invoice'!O1402)</f>
        <v/>
      </c>
      <c r="F1287" s="284" t="str">
        <f>IF('Data invoice'!O1402=0,"",'Data invoice'!P1402)</f>
        <v/>
      </c>
      <c r="G1287" s="284" t="str">
        <f>IF('Data invoice'!P1402=0,"",'Data invoice'!Q1402)</f>
        <v/>
      </c>
      <c r="H1287" s="284" t="str">
        <f>IF('Data invoice'!Q1402=0,"",'Data invoice'!R1402)</f>
        <v/>
      </c>
      <c r="I1287" s="320" t="str">
        <f>IF('Data invoice'!R1402=0,"",'Data invoice'!S1402)</f>
        <v/>
      </c>
      <c r="J1287" s="367" t="str">
        <f>IF('Data invoice'!S1402=0,"",'Data invoice'!T1402)</f>
        <v/>
      </c>
    </row>
    <row r="1288" spans="1:10" ht="15" customHeight="1">
      <c r="A1288" s="284" t="str">
        <f>IF('Data invoice'!J1403=0,"",'Data invoice'!K1403)</f>
        <v/>
      </c>
      <c r="B1288" s="284" t="str">
        <f>IF('Data invoice'!K1403=0,"",'Data invoice'!L1403)</f>
        <v/>
      </c>
      <c r="C1288" s="284" t="str">
        <f>IF('Data invoice'!L1403=0,"",'Data invoice'!M1403)</f>
        <v/>
      </c>
      <c r="D1288" s="284" t="str">
        <f>IF('Data invoice'!M1403=0,"",'Data invoice'!N1403)</f>
        <v/>
      </c>
      <c r="E1288" s="284" t="str">
        <f>IF('Data invoice'!N1403=0,"",'Data invoice'!O1403)</f>
        <v/>
      </c>
      <c r="F1288" s="284" t="str">
        <f>IF('Data invoice'!O1403=0,"",'Data invoice'!P1403)</f>
        <v/>
      </c>
      <c r="G1288" s="284" t="str">
        <f>IF('Data invoice'!P1403=0,"",'Data invoice'!Q1403)</f>
        <v/>
      </c>
      <c r="H1288" s="284" t="str">
        <f>IF('Data invoice'!Q1403=0,"",'Data invoice'!R1403)</f>
        <v/>
      </c>
      <c r="I1288" s="320" t="str">
        <f>IF('Data invoice'!R1403=0,"",'Data invoice'!S1403)</f>
        <v/>
      </c>
      <c r="J1288" s="367" t="str">
        <f>IF('Data invoice'!S1403=0,"",'Data invoice'!T1403)</f>
        <v/>
      </c>
    </row>
    <row r="1289" spans="1:10" ht="15" customHeight="1">
      <c r="A1289" s="284" t="str">
        <f>IF('Data invoice'!J1404=0,"",'Data invoice'!K1404)</f>
        <v/>
      </c>
      <c r="B1289" s="284" t="str">
        <f>IF('Data invoice'!K1404=0,"",'Data invoice'!L1404)</f>
        <v/>
      </c>
      <c r="C1289" s="284" t="str">
        <f>IF('Data invoice'!L1404=0,"",'Data invoice'!M1404)</f>
        <v/>
      </c>
      <c r="D1289" s="284" t="str">
        <f>IF('Data invoice'!M1404=0,"",'Data invoice'!N1404)</f>
        <v/>
      </c>
      <c r="E1289" s="284" t="str">
        <f>IF('Data invoice'!N1404=0,"",'Data invoice'!O1404)</f>
        <v/>
      </c>
      <c r="F1289" s="284" t="str">
        <f>IF('Data invoice'!O1404=0,"",'Data invoice'!P1404)</f>
        <v/>
      </c>
      <c r="G1289" s="284" t="str">
        <f>IF('Data invoice'!P1404=0,"",'Data invoice'!Q1404)</f>
        <v/>
      </c>
      <c r="H1289" s="284" t="str">
        <f>IF('Data invoice'!Q1404=0,"",'Data invoice'!R1404)</f>
        <v/>
      </c>
      <c r="I1289" s="320" t="str">
        <f>IF('Data invoice'!R1404=0,"",'Data invoice'!S1404)</f>
        <v/>
      </c>
      <c r="J1289" s="367" t="str">
        <f>IF('Data invoice'!S1404=0,"",'Data invoice'!T1404)</f>
        <v/>
      </c>
    </row>
    <row r="1290" spans="1:10" ht="15" customHeight="1">
      <c r="A1290" s="284" t="str">
        <f>IF('Data invoice'!J1405=0,"",'Data invoice'!K1405)</f>
        <v/>
      </c>
      <c r="B1290" s="284" t="str">
        <f>IF('Data invoice'!K1405=0,"",'Data invoice'!L1405)</f>
        <v/>
      </c>
      <c r="C1290" s="284" t="str">
        <f>IF('Data invoice'!L1405=0,"",'Data invoice'!M1405)</f>
        <v/>
      </c>
      <c r="D1290" s="284" t="str">
        <f>IF('Data invoice'!M1405=0,"",'Data invoice'!N1405)</f>
        <v/>
      </c>
      <c r="E1290" s="284" t="str">
        <f>IF('Data invoice'!N1405=0,"",'Data invoice'!O1405)</f>
        <v/>
      </c>
      <c r="F1290" s="284" t="str">
        <f>IF('Data invoice'!O1405=0,"",'Data invoice'!P1405)</f>
        <v/>
      </c>
      <c r="G1290" s="284" t="str">
        <f>IF('Data invoice'!P1405=0,"",'Data invoice'!Q1405)</f>
        <v/>
      </c>
      <c r="H1290" s="284" t="str">
        <f>IF('Data invoice'!Q1405=0,"",'Data invoice'!R1405)</f>
        <v/>
      </c>
      <c r="I1290" s="320" t="str">
        <f>IF('Data invoice'!R1405=0,"",'Data invoice'!S1405)</f>
        <v/>
      </c>
      <c r="J1290" s="367" t="str">
        <f>IF('Data invoice'!S1405=0,"",'Data invoice'!T1405)</f>
        <v/>
      </c>
    </row>
    <row r="1291" spans="1:10" ht="15" customHeight="1">
      <c r="A1291" s="284" t="str">
        <f>IF('Data invoice'!J1406=0,"",'Data invoice'!K1406)</f>
        <v/>
      </c>
      <c r="B1291" s="284" t="str">
        <f>IF('Data invoice'!K1406=0,"",'Data invoice'!L1406)</f>
        <v/>
      </c>
      <c r="C1291" s="284" t="str">
        <f>IF('Data invoice'!L1406=0,"",'Data invoice'!M1406)</f>
        <v/>
      </c>
      <c r="D1291" s="284" t="str">
        <f>IF('Data invoice'!M1406=0,"",'Data invoice'!N1406)</f>
        <v/>
      </c>
      <c r="E1291" s="284" t="str">
        <f>IF('Data invoice'!N1406=0,"",'Data invoice'!O1406)</f>
        <v/>
      </c>
      <c r="F1291" s="284" t="str">
        <f>IF('Data invoice'!O1406=0,"",'Data invoice'!P1406)</f>
        <v/>
      </c>
      <c r="G1291" s="284" t="str">
        <f>IF('Data invoice'!P1406=0,"",'Data invoice'!Q1406)</f>
        <v/>
      </c>
      <c r="H1291" s="284" t="str">
        <f>IF('Data invoice'!Q1406=0,"",'Data invoice'!R1406)</f>
        <v/>
      </c>
      <c r="I1291" s="320" t="str">
        <f>IF('Data invoice'!R1406=0,"",'Data invoice'!S1406)</f>
        <v/>
      </c>
      <c r="J1291" s="367" t="str">
        <f>IF('Data invoice'!S1406=0,"",'Data invoice'!T1406)</f>
        <v/>
      </c>
    </row>
    <row r="1292" spans="1:10" ht="15" customHeight="1">
      <c r="A1292" s="284" t="str">
        <f>IF('Data invoice'!J1407=0,"",'Data invoice'!K1407)</f>
        <v/>
      </c>
      <c r="B1292" s="284" t="str">
        <f>IF('Data invoice'!K1407=0,"",'Data invoice'!L1407)</f>
        <v/>
      </c>
      <c r="C1292" s="284" t="str">
        <f>IF('Data invoice'!L1407=0,"",'Data invoice'!M1407)</f>
        <v/>
      </c>
      <c r="D1292" s="284" t="str">
        <f>IF('Data invoice'!M1407=0,"",'Data invoice'!N1407)</f>
        <v/>
      </c>
      <c r="E1292" s="284" t="str">
        <f>IF('Data invoice'!N1407=0,"",'Data invoice'!O1407)</f>
        <v/>
      </c>
      <c r="F1292" s="284" t="str">
        <f>IF('Data invoice'!O1407=0,"",'Data invoice'!P1407)</f>
        <v/>
      </c>
      <c r="G1292" s="284" t="str">
        <f>IF('Data invoice'!P1407=0,"",'Data invoice'!Q1407)</f>
        <v/>
      </c>
      <c r="H1292" s="284" t="str">
        <f>IF('Data invoice'!Q1407=0,"",'Data invoice'!R1407)</f>
        <v/>
      </c>
      <c r="I1292" s="320" t="str">
        <f>IF('Data invoice'!R1407=0,"",'Data invoice'!S1407)</f>
        <v/>
      </c>
      <c r="J1292" s="367" t="str">
        <f>IF('Data invoice'!S1407=0,"",'Data invoice'!T1407)</f>
        <v/>
      </c>
    </row>
    <row r="1293" spans="1:10" ht="15" customHeight="1">
      <c r="A1293" s="284" t="str">
        <f>IF('Data invoice'!J1408=0,"",'Data invoice'!K1408)</f>
        <v/>
      </c>
      <c r="B1293" s="284" t="str">
        <f>IF('Data invoice'!K1408=0,"",'Data invoice'!L1408)</f>
        <v/>
      </c>
      <c r="C1293" s="284" t="str">
        <f>IF('Data invoice'!L1408=0,"",'Data invoice'!M1408)</f>
        <v/>
      </c>
      <c r="D1293" s="284" t="str">
        <f>IF('Data invoice'!M1408=0,"",'Data invoice'!N1408)</f>
        <v/>
      </c>
      <c r="E1293" s="284" t="str">
        <f>IF('Data invoice'!N1408=0,"",'Data invoice'!O1408)</f>
        <v/>
      </c>
      <c r="F1293" s="284" t="str">
        <f>IF('Data invoice'!O1408=0,"",'Data invoice'!P1408)</f>
        <v/>
      </c>
      <c r="G1293" s="284" t="str">
        <f>IF('Data invoice'!P1408=0,"",'Data invoice'!Q1408)</f>
        <v/>
      </c>
      <c r="H1293" s="284" t="str">
        <f>IF('Data invoice'!Q1408=0,"",'Data invoice'!R1408)</f>
        <v/>
      </c>
      <c r="I1293" s="320" t="str">
        <f>IF('Data invoice'!R1408=0,"",'Data invoice'!S1408)</f>
        <v/>
      </c>
      <c r="J1293" s="367" t="str">
        <f>IF('Data invoice'!S1408=0,"",'Data invoice'!T1408)</f>
        <v/>
      </c>
    </row>
    <row r="1294" spans="1:10" ht="15" customHeight="1">
      <c r="A1294" s="284" t="str">
        <f>IF('Data invoice'!J1409=0,"",'Data invoice'!K1409)</f>
        <v/>
      </c>
      <c r="B1294" s="284" t="str">
        <f>IF('Data invoice'!K1409=0,"",'Data invoice'!L1409)</f>
        <v/>
      </c>
      <c r="C1294" s="284" t="str">
        <f>IF('Data invoice'!L1409=0,"",'Data invoice'!M1409)</f>
        <v/>
      </c>
      <c r="D1294" s="284" t="str">
        <f>IF('Data invoice'!M1409=0,"",'Data invoice'!N1409)</f>
        <v/>
      </c>
      <c r="E1294" s="284" t="str">
        <f>IF('Data invoice'!N1409=0,"",'Data invoice'!O1409)</f>
        <v/>
      </c>
      <c r="F1294" s="284" t="str">
        <f>IF('Data invoice'!O1409=0,"",'Data invoice'!P1409)</f>
        <v/>
      </c>
      <c r="G1294" s="284" t="str">
        <f>IF('Data invoice'!P1409=0,"",'Data invoice'!Q1409)</f>
        <v/>
      </c>
      <c r="H1294" s="284" t="str">
        <f>IF('Data invoice'!Q1409=0,"",'Data invoice'!R1409)</f>
        <v/>
      </c>
      <c r="I1294" s="320" t="str">
        <f>IF('Data invoice'!R1409=0,"",'Data invoice'!S1409)</f>
        <v/>
      </c>
      <c r="J1294" s="367" t="str">
        <f>IF('Data invoice'!S1409=0,"",'Data invoice'!T1409)</f>
        <v/>
      </c>
    </row>
    <row r="1295" spans="1:10" ht="15" customHeight="1">
      <c r="A1295" s="284" t="str">
        <f>IF('Data invoice'!J1410=0,"",'Data invoice'!K1410)</f>
        <v/>
      </c>
      <c r="B1295" s="284" t="str">
        <f>IF('Data invoice'!K1410=0,"",'Data invoice'!L1410)</f>
        <v/>
      </c>
      <c r="C1295" s="284" t="str">
        <f>IF('Data invoice'!L1410=0,"",'Data invoice'!M1410)</f>
        <v/>
      </c>
      <c r="D1295" s="284" t="str">
        <f>IF('Data invoice'!M1410=0,"",'Data invoice'!N1410)</f>
        <v/>
      </c>
      <c r="E1295" s="284" t="str">
        <f>IF('Data invoice'!N1410=0,"",'Data invoice'!O1410)</f>
        <v/>
      </c>
      <c r="F1295" s="284" t="str">
        <f>IF('Data invoice'!O1410=0,"",'Data invoice'!P1410)</f>
        <v/>
      </c>
      <c r="G1295" s="284" t="str">
        <f>IF('Data invoice'!P1410=0,"",'Data invoice'!Q1410)</f>
        <v/>
      </c>
      <c r="H1295" s="284" t="str">
        <f>IF('Data invoice'!Q1410=0,"",'Data invoice'!R1410)</f>
        <v/>
      </c>
      <c r="I1295" s="320" t="str">
        <f>IF('Data invoice'!R1410=0,"",'Data invoice'!S1410)</f>
        <v/>
      </c>
      <c r="J1295" s="367" t="str">
        <f>IF('Data invoice'!S1410=0,"",'Data invoice'!T1410)</f>
        <v/>
      </c>
    </row>
    <row r="1296" spans="1:10" ht="15" customHeight="1">
      <c r="A1296" s="284" t="str">
        <f>IF('Data invoice'!J1411=0,"",'Data invoice'!K1411)</f>
        <v/>
      </c>
      <c r="B1296" s="284" t="str">
        <f>IF('Data invoice'!K1411=0,"",'Data invoice'!L1411)</f>
        <v/>
      </c>
      <c r="C1296" s="284" t="str">
        <f>IF('Data invoice'!L1411=0,"",'Data invoice'!M1411)</f>
        <v/>
      </c>
      <c r="D1296" s="284" t="str">
        <f>IF('Data invoice'!M1411=0,"",'Data invoice'!N1411)</f>
        <v/>
      </c>
      <c r="E1296" s="284" t="str">
        <f>IF('Data invoice'!N1411=0,"",'Data invoice'!O1411)</f>
        <v/>
      </c>
      <c r="F1296" s="284" t="str">
        <f>IF('Data invoice'!O1411=0,"",'Data invoice'!P1411)</f>
        <v/>
      </c>
      <c r="G1296" s="284" t="str">
        <f>IF('Data invoice'!P1411=0,"",'Data invoice'!Q1411)</f>
        <v/>
      </c>
      <c r="H1296" s="284" t="str">
        <f>IF('Data invoice'!Q1411=0,"",'Data invoice'!R1411)</f>
        <v/>
      </c>
      <c r="I1296" s="320" t="str">
        <f>IF('Data invoice'!R1411=0,"",'Data invoice'!S1411)</f>
        <v/>
      </c>
      <c r="J1296" s="367" t="str">
        <f>IF('Data invoice'!S1411=0,"",'Data invoice'!T1411)</f>
        <v/>
      </c>
    </row>
    <row r="1297" spans="1:10" ht="15" customHeight="1">
      <c r="A1297" s="284" t="str">
        <f>IF('Data invoice'!J1412=0,"",'Data invoice'!K1412)</f>
        <v/>
      </c>
      <c r="B1297" s="284" t="str">
        <f>IF('Data invoice'!K1412=0,"",'Data invoice'!L1412)</f>
        <v/>
      </c>
      <c r="C1297" s="284" t="str">
        <f>IF('Data invoice'!L1412=0,"",'Data invoice'!M1412)</f>
        <v/>
      </c>
      <c r="D1297" s="284" t="str">
        <f>IF('Data invoice'!M1412=0,"",'Data invoice'!N1412)</f>
        <v/>
      </c>
      <c r="E1297" s="284" t="str">
        <f>IF('Data invoice'!N1412=0,"",'Data invoice'!O1412)</f>
        <v/>
      </c>
      <c r="F1297" s="284" t="str">
        <f>IF('Data invoice'!O1412=0,"",'Data invoice'!P1412)</f>
        <v/>
      </c>
      <c r="G1297" s="284" t="str">
        <f>IF('Data invoice'!P1412=0,"",'Data invoice'!Q1412)</f>
        <v/>
      </c>
      <c r="H1297" s="284" t="str">
        <f>IF('Data invoice'!Q1412=0,"",'Data invoice'!R1412)</f>
        <v/>
      </c>
      <c r="I1297" s="320" t="str">
        <f>IF('Data invoice'!R1412=0,"",'Data invoice'!S1412)</f>
        <v/>
      </c>
      <c r="J1297" s="367" t="str">
        <f>IF('Data invoice'!S1412=0,"",'Data invoice'!T1412)</f>
        <v/>
      </c>
    </row>
    <row r="1298" spans="1:10" ht="15" customHeight="1">
      <c r="A1298" s="284" t="str">
        <f>IF('Data invoice'!J1413=0,"",'Data invoice'!K1413)</f>
        <v/>
      </c>
      <c r="B1298" s="284" t="str">
        <f>IF('Data invoice'!K1413=0,"",'Data invoice'!L1413)</f>
        <v/>
      </c>
      <c r="C1298" s="284" t="str">
        <f>IF('Data invoice'!L1413=0,"",'Data invoice'!M1413)</f>
        <v/>
      </c>
      <c r="D1298" s="284" t="str">
        <f>IF('Data invoice'!M1413=0,"",'Data invoice'!N1413)</f>
        <v/>
      </c>
      <c r="E1298" s="284" t="str">
        <f>IF('Data invoice'!N1413=0,"",'Data invoice'!O1413)</f>
        <v/>
      </c>
      <c r="F1298" s="284" t="str">
        <f>IF('Data invoice'!O1413=0,"",'Data invoice'!P1413)</f>
        <v/>
      </c>
      <c r="G1298" s="284" t="str">
        <f>IF('Data invoice'!P1413=0,"",'Data invoice'!Q1413)</f>
        <v/>
      </c>
      <c r="H1298" s="284" t="str">
        <f>IF('Data invoice'!Q1413=0,"",'Data invoice'!R1413)</f>
        <v/>
      </c>
      <c r="I1298" s="320" t="str">
        <f>IF('Data invoice'!R1413=0,"",'Data invoice'!S1413)</f>
        <v/>
      </c>
      <c r="J1298" s="367" t="str">
        <f>IF('Data invoice'!S1413=0,"",'Data invoice'!T1413)</f>
        <v/>
      </c>
    </row>
    <row r="1299" spans="1:10" ht="15" customHeight="1">
      <c r="A1299" s="284" t="str">
        <f>IF('Data invoice'!J1414=0,"",'Data invoice'!K1414)</f>
        <v/>
      </c>
      <c r="B1299" s="284" t="str">
        <f>IF('Data invoice'!K1414=0,"",'Data invoice'!L1414)</f>
        <v/>
      </c>
      <c r="C1299" s="284" t="str">
        <f>IF('Data invoice'!L1414=0,"",'Data invoice'!M1414)</f>
        <v/>
      </c>
      <c r="D1299" s="284" t="str">
        <f>IF('Data invoice'!M1414=0,"",'Data invoice'!N1414)</f>
        <v/>
      </c>
      <c r="E1299" s="284" t="str">
        <f>IF('Data invoice'!N1414=0,"",'Data invoice'!O1414)</f>
        <v/>
      </c>
      <c r="F1299" s="284" t="str">
        <f>IF('Data invoice'!O1414=0,"",'Data invoice'!P1414)</f>
        <v/>
      </c>
      <c r="G1299" s="284" t="str">
        <f>IF('Data invoice'!P1414=0,"",'Data invoice'!Q1414)</f>
        <v/>
      </c>
      <c r="H1299" s="284" t="str">
        <f>IF('Data invoice'!Q1414=0,"",'Data invoice'!R1414)</f>
        <v/>
      </c>
      <c r="I1299" s="320" t="str">
        <f>IF('Data invoice'!R1414=0,"",'Data invoice'!S1414)</f>
        <v/>
      </c>
      <c r="J1299" s="367" t="str">
        <f>IF('Data invoice'!S1414=0,"",'Data invoice'!T1414)</f>
        <v/>
      </c>
    </row>
    <row r="1300" spans="1:10" ht="15" customHeight="1">
      <c r="A1300" s="284" t="str">
        <f>IF('Data invoice'!J1415=0,"",'Data invoice'!K1415)</f>
        <v/>
      </c>
      <c r="B1300" s="284" t="str">
        <f>IF('Data invoice'!K1415=0,"",'Data invoice'!L1415)</f>
        <v/>
      </c>
      <c r="C1300" s="284" t="str">
        <f>IF('Data invoice'!L1415=0,"",'Data invoice'!M1415)</f>
        <v/>
      </c>
      <c r="D1300" s="284" t="str">
        <f>IF('Data invoice'!M1415=0,"",'Data invoice'!N1415)</f>
        <v/>
      </c>
      <c r="E1300" s="284" t="str">
        <f>IF('Data invoice'!N1415=0,"",'Data invoice'!O1415)</f>
        <v/>
      </c>
      <c r="F1300" s="284" t="str">
        <f>IF('Data invoice'!O1415=0,"",'Data invoice'!P1415)</f>
        <v/>
      </c>
      <c r="G1300" s="284" t="str">
        <f>IF('Data invoice'!P1415=0,"",'Data invoice'!Q1415)</f>
        <v/>
      </c>
      <c r="H1300" s="284" t="str">
        <f>IF('Data invoice'!Q1415=0,"",'Data invoice'!R1415)</f>
        <v/>
      </c>
      <c r="I1300" s="320" t="str">
        <f>IF('Data invoice'!R1415=0,"",'Data invoice'!S1415)</f>
        <v/>
      </c>
      <c r="J1300" s="367" t="str">
        <f>IF('Data invoice'!S1415=0,"",'Data invoice'!T1415)</f>
        <v/>
      </c>
    </row>
    <row r="1301" spans="1:10" ht="15" customHeight="1">
      <c r="A1301" s="284" t="str">
        <f>IF('Data invoice'!J1416=0,"",'Data invoice'!K1416)</f>
        <v/>
      </c>
      <c r="B1301" s="284" t="str">
        <f>IF('Data invoice'!K1416=0,"",'Data invoice'!L1416)</f>
        <v/>
      </c>
      <c r="C1301" s="284" t="str">
        <f>IF('Data invoice'!L1416=0,"",'Data invoice'!M1416)</f>
        <v/>
      </c>
      <c r="D1301" s="284" t="str">
        <f>IF('Data invoice'!M1416=0,"",'Data invoice'!N1416)</f>
        <v/>
      </c>
      <c r="E1301" s="284" t="str">
        <f>IF('Data invoice'!N1416=0,"",'Data invoice'!O1416)</f>
        <v/>
      </c>
      <c r="F1301" s="284" t="str">
        <f>IF('Data invoice'!O1416=0,"",'Data invoice'!P1416)</f>
        <v/>
      </c>
      <c r="G1301" s="284" t="str">
        <f>IF('Data invoice'!P1416=0,"",'Data invoice'!Q1416)</f>
        <v/>
      </c>
      <c r="H1301" s="284" t="str">
        <f>IF('Data invoice'!Q1416=0,"",'Data invoice'!R1416)</f>
        <v/>
      </c>
      <c r="I1301" s="320" t="str">
        <f>IF('Data invoice'!R1416=0,"",'Data invoice'!S1416)</f>
        <v/>
      </c>
      <c r="J1301" s="367" t="str">
        <f>IF('Data invoice'!S1416=0,"",'Data invoice'!T1416)</f>
        <v/>
      </c>
    </row>
    <row r="1302" spans="1:10" ht="15" customHeight="1">
      <c r="A1302" s="284" t="str">
        <f>IF('Data invoice'!J1417=0,"",'Data invoice'!K1417)</f>
        <v/>
      </c>
      <c r="B1302" s="284" t="str">
        <f>IF('Data invoice'!K1417=0,"",'Data invoice'!L1417)</f>
        <v/>
      </c>
      <c r="C1302" s="284" t="str">
        <f>IF('Data invoice'!L1417=0,"",'Data invoice'!M1417)</f>
        <v/>
      </c>
      <c r="D1302" s="284" t="str">
        <f>IF('Data invoice'!M1417=0,"",'Data invoice'!N1417)</f>
        <v/>
      </c>
      <c r="E1302" s="284" t="str">
        <f>IF('Data invoice'!N1417=0,"",'Data invoice'!O1417)</f>
        <v/>
      </c>
      <c r="F1302" s="284" t="str">
        <f>IF('Data invoice'!O1417=0,"",'Data invoice'!P1417)</f>
        <v/>
      </c>
      <c r="G1302" s="284" t="str">
        <f>IF('Data invoice'!P1417=0,"",'Data invoice'!Q1417)</f>
        <v/>
      </c>
      <c r="H1302" s="284" t="str">
        <f>IF('Data invoice'!Q1417=0,"",'Data invoice'!R1417)</f>
        <v/>
      </c>
      <c r="I1302" s="320" t="str">
        <f>IF('Data invoice'!R1417=0,"",'Data invoice'!S1417)</f>
        <v/>
      </c>
      <c r="J1302" s="367" t="str">
        <f>IF('Data invoice'!S1417=0,"",'Data invoice'!T1417)</f>
        <v/>
      </c>
    </row>
    <row r="1303" spans="1:10" ht="15" customHeight="1">
      <c r="A1303" s="284" t="str">
        <f>IF('Data invoice'!J1418=0,"",'Data invoice'!K1418)</f>
        <v/>
      </c>
      <c r="B1303" s="284" t="str">
        <f>IF('Data invoice'!K1418=0,"",'Data invoice'!L1418)</f>
        <v/>
      </c>
      <c r="C1303" s="284" t="str">
        <f>IF('Data invoice'!L1418=0,"",'Data invoice'!M1418)</f>
        <v/>
      </c>
      <c r="D1303" s="284" t="str">
        <f>IF('Data invoice'!M1418=0,"",'Data invoice'!N1418)</f>
        <v/>
      </c>
      <c r="E1303" s="284" t="str">
        <f>IF('Data invoice'!N1418=0,"",'Data invoice'!O1418)</f>
        <v/>
      </c>
      <c r="F1303" s="284" t="str">
        <f>IF('Data invoice'!O1418=0,"",'Data invoice'!P1418)</f>
        <v/>
      </c>
      <c r="G1303" s="284" t="str">
        <f>IF('Data invoice'!P1418=0,"",'Data invoice'!Q1418)</f>
        <v/>
      </c>
      <c r="H1303" s="284" t="str">
        <f>IF('Data invoice'!Q1418=0,"",'Data invoice'!R1418)</f>
        <v/>
      </c>
      <c r="I1303" s="320" t="str">
        <f>IF('Data invoice'!R1418=0,"",'Data invoice'!S1418)</f>
        <v/>
      </c>
      <c r="J1303" s="367" t="str">
        <f>IF('Data invoice'!S1418=0,"",'Data invoice'!T1418)</f>
        <v/>
      </c>
    </row>
    <row r="1304" spans="1:10" ht="15" customHeight="1">
      <c r="A1304" s="284" t="str">
        <f>IF('Data invoice'!J1419=0,"",'Data invoice'!K1419)</f>
        <v/>
      </c>
      <c r="B1304" s="284" t="str">
        <f>IF('Data invoice'!K1419=0,"",'Data invoice'!L1419)</f>
        <v/>
      </c>
      <c r="C1304" s="284" t="str">
        <f>IF('Data invoice'!L1419=0,"",'Data invoice'!M1419)</f>
        <v/>
      </c>
      <c r="D1304" s="284" t="str">
        <f>IF('Data invoice'!M1419=0,"",'Data invoice'!N1419)</f>
        <v/>
      </c>
      <c r="E1304" s="284" t="str">
        <f>IF('Data invoice'!N1419=0,"",'Data invoice'!O1419)</f>
        <v/>
      </c>
      <c r="F1304" s="284" t="str">
        <f>IF('Data invoice'!O1419=0,"",'Data invoice'!P1419)</f>
        <v/>
      </c>
      <c r="G1304" s="284" t="str">
        <f>IF('Data invoice'!P1419=0,"",'Data invoice'!Q1419)</f>
        <v/>
      </c>
      <c r="H1304" s="284" t="str">
        <f>IF('Data invoice'!Q1419=0,"",'Data invoice'!R1419)</f>
        <v/>
      </c>
      <c r="I1304" s="320" t="str">
        <f>IF('Data invoice'!R1419=0,"",'Data invoice'!S1419)</f>
        <v/>
      </c>
      <c r="J1304" s="367" t="str">
        <f>IF('Data invoice'!S1419=0,"",'Data invoice'!T1419)</f>
        <v/>
      </c>
    </row>
    <row r="1305" spans="1:10" ht="15" customHeight="1">
      <c r="A1305" s="284" t="str">
        <f>IF('Data invoice'!J1420=0,"",'Data invoice'!K1420)</f>
        <v/>
      </c>
      <c r="B1305" s="284" t="str">
        <f>IF('Data invoice'!K1420=0,"",'Data invoice'!L1420)</f>
        <v/>
      </c>
      <c r="C1305" s="284" t="str">
        <f>IF('Data invoice'!L1420=0,"",'Data invoice'!M1420)</f>
        <v/>
      </c>
      <c r="D1305" s="284" t="str">
        <f>IF('Data invoice'!M1420=0,"",'Data invoice'!N1420)</f>
        <v/>
      </c>
      <c r="E1305" s="284" t="str">
        <f>IF('Data invoice'!N1420=0,"",'Data invoice'!O1420)</f>
        <v/>
      </c>
      <c r="F1305" s="284" t="str">
        <f>IF('Data invoice'!O1420=0,"",'Data invoice'!P1420)</f>
        <v/>
      </c>
      <c r="G1305" s="284" t="str">
        <f>IF('Data invoice'!P1420=0,"",'Data invoice'!Q1420)</f>
        <v/>
      </c>
      <c r="H1305" s="284" t="str">
        <f>IF('Data invoice'!Q1420=0,"",'Data invoice'!R1420)</f>
        <v/>
      </c>
      <c r="I1305" s="320" t="str">
        <f>IF('Data invoice'!R1420=0,"",'Data invoice'!S1420)</f>
        <v/>
      </c>
      <c r="J1305" s="367" t="str">
        <f>IF('Data invoice'!S1420=0,"",'Data invoice'!T1420)</f>
        <v/>
      </c>
    </row>
    <row r="1306" spans="1:10" ht="15" customHeight="1">
      <c r="A1306" s="284" t="str">
        <f>IF('Data invoice'!J1421=0,"",'Data invoice'!K1421)</f>
        <v/>
      </c>
      <c r="B1306" s="284" t="str">
        <f>IF('Data invoice'!K1421=0,"",'Data invoice'!L1421)</f>
        <v/>
      </c>
      <c r="C1306" s="284" t="str">
        <f>IF('Data invoice'!L1421=0,"",'Data invoice'!M1421)</f>
        <v/>
      </c>
      <c r="D1306" s="284" t="str">
        <f>IF('Data invoice'!M1421=0,"",'Data invoice'!N1421)</f>
        <v/>
      </c>
      <c r="E1306" s="284" t="str">
        <f>IF('Data invoice'!N1421=0,"",'Data invoice'!O1421)</f>
        <v/>
      </c>
      <c r="F1306" s="284" t="str">
        <f>IF('Data invoice'!O1421=0,"",'Data invoice'!P1421)</f>
        <v/>
      </c>
      <c r="G1306" s="284" t="str">
        <f>IF('Data invoice'!P1421=0,"",'Data invoice'!Q1421)</f>
        <v/>
      </c>
      <c r="H1306" s="284" t="str">
        <f>IF('Data invoice'!Q1421=0,"",'Data invoice'!R1421)</f>
        <v/>
      </c>
      <c r="I1306" s="320" t="str">
        <f>IF('Data invoice'!R1421=0,"",'Data invoice'!S1421)</f>
        <v/>
      </c>
      <c r="J1306" s="367" t="str">
        <f>IF('Data invoice'!S1421=0,"",'Data invoice'!T1421)</f>
        <v/>
      </c>
    </row>
    <row r="1307" spans="1:10" ht="15" customHeight="1">
      <c r="A1307" s="284" t="str">
        <f>IF('Data invoice'!J1422=0,"",'Data invoice'!K1422)</f>
        <v/>
      </c>
      <c r="B1307" s="284" t="str">
        <f>IF('Data invoice'!K1422=0,"",'Data invoice'!L1422)</f>
        <v/>
      </c>
      <c r="C1307" s="284" t="str">
        <f>IF('Data invoice'!L1422=0,"",'Data invoice'!M1422)</f>
        <v/>
      </c>
      <c r="D1307" s="284" t="str">
        <f>IF('Data invoice'!M1422=0,"",'Data invoice'!N1422)</f>
        <v/>
      </c>
      <c r="E1307" s="284" t="str">
        <f>IF('Data invoice'!N1422=0,"",'Data invoice'!O1422)</f>
        <v/>
      </c>
      <c r="F1307" s="284" t="str">
        <f>IF('Data invoice'!O1422=0,"",'Data invoice'!P1422)</f>
        <v/>
      </c>
      <c r="G1307" s="284" t="str">
        <f>IF('Data invoice'!P1422=0,"",'Data invoice'!Q1422)</f>
        <v/>
      </c>
      <c r="H1307" s="284" t="str">
        <f>IF('Data invoice'!Q1422=0,"",'Data invoice'!R1422)</f>
        <v/>
      </c>
      <c r="I1307" s="320" t="str">
        <f>IF('Data invoice'!R1422=0,"",'Data invoice'!S1422)</f>
        <v/>
      </c>
      <c r="J1307" s="367" t="str">
        <f>IF('Data invoice'!S1422=0,"",'Data invoice'!T1422)</f>
        <v/>
      </c>
    </row>
    <row r="1308" spans="1:10" ht="15" customHeight="1">
      <c r="A1308" s="284" t="str">
        <f>IF('Data invoice'!J1423=0,"",'Data invoice'!K1423)</f>
        <v/>
      </c>
      <c r="B1308" s="284" t="str">
        <f>IF('Data invoice'!K1423=0,"",'Data invoice'!L1423)</f>
        <v/>
      </c>
      <c r="C1308" s="284" t="str">
        <f>IF('Data invoice'!L1423=0,"",'Data invoice'!M1423)</f>
        <v/>
      </c>
      <c r="D1308" s="284" t="str">
        <f>IF('Data invoice'!M1423=0,"",'Data invoice'!N1423)</f>
        <v/>
      </c>
      <c r="E1308" s="284" t="str">
        <f>IF('Data invoice'!N1423=0,"",'Data invoice'!O1423)</f>
        <v/>
      </c>
      <c r="F1308" s="284" t="str">
        <f>IF('Data invoice'!O1423=0,"",'Data invoice'!P1423)</f>
        <v/>
      </c>
      <c r="G1308" s="284" t="str">
        <f>IF('Data invoice'!P1423=0,"",'Data invoice'!Q1423)</f>
        <v/>
      </c>
      <c r="H1308" s="284" t="str">
        <f>IF('Data invoice'!Q1423=0,"",'Data invoice'!R1423)</f>
        <v/>
      </c>
      <c r="I1308" s="320" t="str">
        <f>IF('Data invoice'!R1423=0,"",'Data invoice'!S1423)</f>
        <v/>
      </c>
      <c r="J1308" s="367" t="str">
        <f>IF('Data invoice'!S1423=0,"",'Data invoice'!T1423)</f>
        <v/>
      </c>
    </row>
    <row r="1309" spans="1:10" ht="15" customHeight="1">
      <c r="A1309" s="284" t="str">
        <f>IF('Data invoice'!J1424=0,"",'Data invoice'!K1424)</f>
        <v/>
      </c>
      <c r="B1309" s="284" t="str">
        <f>IF('Data invoice'!K1424=0,"",'Data invoice'!L1424)</f>
        <v/>
      </c>
      <c r="C1309" s="284" t="str">
        <f>IF('Data invoice'!L1424=0,"",'Data invoice'!M1424)</f>
        <v/>
      </c>
      <c r="D1309" s="284" t="str">
        <f>IF('Data invoice'!M1424=0,"",'Data invoice'!N1424)</f>
        <v/>
      </c>
      <c r="E1309" s="284" t="str">
        <f>IF('Data invoice'!N1424=0,"",'Data invoice'!O1424)</f>
        <v/>
      </c>
      <c r="F1309" s="284" t="str">
        <f>IF('Data invoice'!O1424=0,"",'Data invoice'!P1424)</f>
        <v/>
      </c>
      <c r="G1309" s="284" t="str">
        <f>IF('Data invoice'!P1424=0,"",'Data invoice'!Q1424)</f>
        <v/>
      </c>
      <c r="H1309" s="284" t="str">
        <f>IF('Data invoice'!Q1424=0,"",'Data invoice'!R1424)</f>
        <v/>
      </c>
      <c r="I1309" s="320" t="str">
        <f>IF('Data invoice'!R1424=0,"",'Data invoice'!S1424)</f>
        <v/>
      </c>
      <c r="J1309" s="367" t="str">
        <f>IF('Data invoice'!S1424=0,"",'Data invoice'!T1424)</f>
        <v/>
      </c>
    </row>
    <row r="1310" spans="1:10" ht="15" customHeight="1">
      <c r="A1310" s="284" t="str">
        <f>IF('Data invoice'!J1425=0,"",'Data invoice'!K1425)</f>
        <v/>
      </c>
      <c r="B1310" s="284" t="str">
        <f>IF('Data invoice'!K1425=0,"",'Data invoice'!L1425)</f>
        <v/>
      </c>
      <c r="C1310" s="284" t="str">
        <f>IF('Data invoice'!L1425=0,"",'Data invoice'!M1425)</f>
        <v/>
      </c>
      <c r="D1310" s="284" t="str">
        <f>IF('Data invoice'!M1425=0,"",'Data invoice'!N1425)</f>
        <v/>
      </c>
      <c r="E1310" s="284" t="str">
        <f>IF('Data invoice'!N1425=0,"",'Data invoice'!O1425)</f>
        <v/>
      </c>
      <c r="F1310" s="284" t="str">
        <f>IF('Data invoice'!O1425=0,"",'Data invoice'!P1425)</f>
        <v/>
      </c>
      <c r="G1310" s="284" t="str">
        <f>IF('Data invoice'!P1425=0,"",'Data invoice'!Q1425)</f>
        <v/>
      </c>
      <c r="H1310" s="284" t="str">
        <f>IF('Data invoice'!Q1425=0,"",'Data invoice'!R1425)</f>
        <v/>
      </c>
      <c r="I1310" s="320" t="str">
        <f>IF('Data invoice'!R1425=0,"",'Data invoice'!S1425)</f>
        <v/>
      </c>
      <c r="J1310" s="367" t="str">
        <f>IF('Data invoice'!S1425=0,"",'Data invoice'!T1425)</f>
        <v/>
      </c>
    </row>
    <row r="1311" spans="1:10" ht="15" customHeight="1">
      <c r="A1311" s="284" t="str">
        <f>IF('Data invoice'!J1426=0,"",'Data invoice'!K1426)</f>
        <v/>
      </c>
      <c r="B1311" s="284" t="str">
        <f>IF('Data invoice'!K1426=0,"",'Data invoice'!L1426)</f>
        <v/>
      </c>
      <c r="C1311" s="284" t="str">
        <f>IF('Data invoice'!L1426=0,"",'Data invoice'!M1426)</f>
        <v/>
      </c>
      <c r="D1311" s="284" t="str">
        <f>IF('Data invoice'!M1426=0,"",'Data invoice'!N1426)</f>
        <v/>
      </c>
      <c r="E1311" s="284" t="str">
        <f>IF('Data invoice'!N1426=0,"",'Data invoice'!O1426)</f>
        <v/>
      </c>
      <c r="F1311" s="284" t="str">
        <f>IF('Data invoice'!O1426=0,"",'Data invoice'!P1426)</f>
        <v/>
      </c>
      <c r="G1311" s="284" t="str">
        <f>IF('Data invoice'!P1426=0,"",'Data invoice'!Q1426)</f>
        <v/>
      </c>
      <c r="H1311" s="284" t="str">
        <f>IF('Data invoice'!Q1426=0,"",'Data invoice'!R1426)</f>
        <v/>
      </c>
      <c r="I1311" s="320" t="str">
        <f>IF('Data invoice'!R1426=0,"",'Data invoice'!S1426)</f>
        <v/>
      </c>
      <c r="J1311" s="367" t="str">
        <f>IF('Data invoice'!S1426=0,"",'Data invoice'!T1426)</f>
        <v/>
      </c>
    </row>
    <row r="1312" spans="1:10" ht="15" customHeight="1">
      <c r="A1312" s="284" t="str">
        <f>IF('Data invoice'!J1427=0,"",'Data invoice'!K1427)</f>
        <v/>
      </c>
      <c r="B1312" s="284" t="str">
        <f>IF('Data invoice'!K1427=0,"",'Data invoice'!L1427)</f>
        <v/>
      </c>
      <c r="C1312" s="284" t="str">
        <f>IF('Data invoice'!L1427=0,"",'Data invoice'!M1427)</f>
        <v/>
      </c>
      <c r="D1312" s="284" t="str">
        <f>IF('Data invoice'!M1427=0,"",'Data invoice'!N1427)</f>
        <v/>
      </c>
      <c r="E1312" s="284" t="str">
        <f>IF('Data invoice'!N1427=0,"",'Data invoice'!O1427)</f>
        <v/>
      </c>
      <c r="F1312" s="284" t="str">
        <f>IF('Data invoice'!O1427=0,"",'Data invoice'!P1427)</f>
        <v/>
      </c>
      <c r="G1312" s="284" t="str">
        <f>IF('Data invoice'!P1427=0,"",'Data invoice'!Q1427)</f>
        <v/>
      </c>
      <c r="H1312" s="284" t="str">
        <f>IF('Data invoice'!Q1427=0,"",'Data invoice'!R1427)</f>
        <v/>
      </c>
      <c r="I1312" s="320" t="str">
        <f>IF('Data invoice'!R1427=0,"",'Data invoice'!S1427)</f>
        <v/>
      </c>
      <c r="J1312" s="367" t="str">
        <f>IF('Data invoice'!S1427=0,"",'Data invoice'!T1427)</f>
        <v/>
      </c>
    </row>
    <row r="1313" spans="1:10" ht="15" customHeight="1">
      <c r="A1313" s="284" t="str">
        <f>IF('Data invoice'!J1428=0,"",'Data invoice'!K1428)</f>
        <v/>
      </c>
      <c r="B1313" s="284" t="str">
        <f>IF('Data invoice'!K1428=0,"",'Data invoice'!L1428)</f>
        <v/>
      </c>
      <c r="C1313" s="284" t="str">
        <f>IF('Data invoice'!L1428=0,"",'Data invoice'!M1428)</f>
        <v/>
      </c>
      <c r="D1313" s="284" t="str">
        <f>IF('Data invoice'!M1428=0,"",'Data invoice'!N1428)</f>
        <v/>
      </c>
      <c r="E1313" s="284" t="str">
        <f>IF('Data invoice'!N1428=0,"",'Data invoice'!O1428)</f>
        <v/>
      </c>
      <c r="F1313" s="284" t="str">
        <f>IF('Data invoice'!O1428=0,"",'Data invoice'!P1428)</f>
        <v/>
      </c>
      <c r="G1313" s="284" t="str">
        <f>IF('Data invoice'!P1428=0,"",'Data invoice'!Q1428)</f>
        <v/>
      </c>
      <c r="H1313" s="284" t="str">
        <f>IF('Data invoice'!Q1428=0,"",'Data invoice'!R1428)</f>
        <v/>
      </c>
      <c r="I1313" s="320" t="str">
        <f>IF('Data invoice'!R1428=0,"",'Data invoice'!S1428)</f>
        <v/>
      </c>
      <c r="J1313" s="367" t="str">
        <f>IF('Data invoice'!S1428=0,"",'Data invoice'!T1428)</f>
        <v/>
      </c>
    </row>
    <row r="1314" spans="1:10" ht="15" customHeight="1">
      <c r="A1314" s="284" t="str">
        <f>IF('Data invoice'!J1429=0,"",'Data invoice'!K1429)</f>
        <v/>
      </c>
      <c r="B1314" s="284" t="str">
        <f>IF('Data invoice'!K1429=0,"",'Data invoice'!L1429)</f>
        <v/>
      </c>
      <c r="C1314" s="284" t="str">
        <f>IF('Data invoice'!L1429=0,"",'Data invoice'!M1429)</f>
        <v/>
      </c>
      <c r="D1314" s="284" t="str">
        <f>IF('Data invoice'!M1429=0,"",'Data invoice'!N1429)</f>
        <v/>
      </c>
      <c r="E1314" s="284" t="str">
        <f>IF('Data invoice'!N1429=0,"",'Data invoice'!O1429)</f>
        <v/>
      </c>
      <c r="F1314" s="284" t="str">
        <f>IF('Data invoice'!O1429=0,"",'Data invoice'!P1429)</f>
        <v/>
      </c>
      <c r="G1314" s="284" t="str">
        <f>IF('Data invoice'!P1429=0,"",'Data invoice'!Q1429)</f>
        <v/>
      </c>
      <c r="H1314" s="284" t="str">
        <f>IF('Data invoice'!Q1429=0,"",'Data invoice'!R1429)</f>
        <v/>
      </c>
      <c r="I1314" s="320" t="str">
        <f>IF('Data invoice'!R1429=0,"",'Data invoice'!S1429)</f>
        <v/>
      </c>
      <c r="J1314" s="367" t="str">
        <f>IF('Data invoice'!S1429=0,"",'Data invoice'!T1429)</f>
        <v/>
      </c>
    </row>
    <row r="1315" spans="1:10" ht="15" customHeight="1">
      <c r="A1315" s="284" t="str">
        <f>IF('Data invoice'!J1430=0,"",'Data invoice'!K1430)</f>
        <v/>
      </c>
      <c r="B1315" s="284" t="str">
        <f>IF('Data invoice'!K1430=0,"",'Data invoice'!L1430)</f>
        <v/>
      </c>
      <c r="C1315" s="284" t="str">
        <f>IF('Data invoice'!L1430=0,"",'Data invoice'!M1430)</f>
        <v/>
      </c>
      <c r="D1315" s="284" t="str">
        <f>IF('Data invoice'!M1430=0,"",'Data invoice'!N1430)</f>
        <v/>
      </c>
      <c r="E1315" s="284" t="str">
        <f>IF('Data invoice'!N1430=0,"",'Data invoice'!O1430)</f>
        <v/>
      </c>
      <c r="F1315" s="284" t="str">
        <f>IF('Data invoice'!O1430=0,"",'Data invoice'!P1430)</f>
        <v/>
      </c>
      <c r="G1315" s="284" t="str">
        <f>IF('Data invoice'!P1430=0,"",'Data invoice'!Q1430)</f>
        <v/>
      </c>
      <c r="H1315" s="284" t="str">
        <f>IF('Data invoice'!Q1430=0,"",'Data invoice'!R1430)</f>
        <v/>
      </c>
      <c r="I1315" s="320" t="str">
        <f>IF('Data invoice'!R1430=0,"",'Data invoice'!S1430)</f>
        <v/>
      </c>
      <c r="J1315" s="367" t="str">
        <f>IF('Data invoice'!S1430=0,"",'Data invoice'!T1430)</f>
        <v/>
      </c>
    </row>
    <row r="1316" spans="1:10" ht="15" customHeight="1">
      <c r="A1316" s="284" t="str">
        <f>IF('Data invoice'!J1431=0,"",'Data invoice'!K1431)</f>
        <v/>
      </c>
      <c r="B1316" s="284" t="str">
        <f>IF('Data invoice'!K1431=0,"",'Data invoice'!L1431)</f>
        <v/>
      </c>
      <c r="C1316" s="284" t="str">
        <f>IF('Data invoice'!L1431=0,"",'Data invoice'!M1431)</f>
        <v/>
      </c>
      <c r="D1316" s="284" t="str">
        <f>IF('Data invoice'!M1431=0,"",'Data invoice'!N1431)</f>
        <v/>
      </c>
      <c r="E1316" s="284" t="str">
        <f>IF('Data invoice'!N1431=0,"",'Data invoice'!O1431)</f>
        <v/>
      </c>
      <c r="F1316" s="284" t="str">
        <f>IF('Data invoice'!O1431=0,"",'Data invoice'!P1431)</f>
        <v/>
      </c>
      <c r="G1316" s="284" t="str">
        <f>IF('Data invoice'!P1431=0,"",'Data invoice'!Q1431)</f>
        <v/>
      </c>
      <c r="H1316" s="284" t="str">
        <f>IF('Data invoice'!Q1431=0,"",'Data invoice'!R1431)</f>
        <v/>
      </c>
      <c r="I1316" s="320" t="str">
        <f>IF('Data invoice'!R1431=0,"",'Data invoice'!S1431)</f>
        <v/>
      </c>
      <c r="J1316" s="367" t="str">
        <f>IF('Data invoice'!S1431=0,"",'Data invoice'!T1431)</f>
        <v/>
      </c>
    </row>
    <row r="1317" spans="1:10" ht="15" customHeight="1">
      <c r="A1317" s="284" t="str">
        <f>IF('Data invoice'!J1432=0,"",'Data invoice'!K1432)</f>
        <v/>
      </c>
      <c r="B1317" s="284" t="str">
        <f>IF('Data invoice'!K1432=0,"",'Data invoice'!L1432)</f>
        <v/>
      </c>
      <c r="C1317" s="284" t="str">
        <f>IF('Data invoice'!L1432=0,"",'Data invoice'!M1432)</f>
        <v/>
      </c>
      <c r="D1317" s="284" t="str">
        <f>IF('Data invoice'!M1432=0,"",'Data invoice'!N1432)</f>
        <v/>
      </c>
      <c r="E1317" s="284" t="str">
        <f>IF('Data invoice'!N1432=0,"",'Data invoice'!O1432)</f>
        <v/>
      </c>
      <c r="F1317" s="284" t="str">
        <f>IF('Data invoice'!O1432=0,"",'Data invoice'!P1432)</f>
        <v/>
      </c>
      <c r="G1317" s="284" t="str">
        <f>IF('Data invoice'!P1432=0,"",'Data invoice'!Q1432)</f>
        <v/>
      </c>
      <c r="H1317" s="284" t="str">
        <f>IF('Data invoice'!Q1432=0,"",'Data invoice'!R1432)</f>
        <v/>
      </c>
      <c r="I1317" s="320" t="str">
        <f>IF('Data invoice'!R1432=0,"",'Data invoice'!S1432)</f>
        <v/>
      </c>
      <c r="J1317" s="367" t="str">
        <f>IF('Data invoice'!S1432=0,"",'Data invoice'!T1432)</f>
        <v/>
      </c>
    </row>
    <row r="1318" spans="1:10" ht="15" customHeight="1">
      <c r="A1318" s="284" t="str">
        <f>IF('Data invoice'!J1433=0,"",'Data invoice'!K1433)</f>
        <v/>
      </c>
      <c r="B1318" s="284" t="str">
        <f>IF('Data invoice'!K1433=0,"",'Data invoice'!L1433)</f>
        <v/>
      </c>
      <c r="C1318" s="284" t="str">
        <f>IF('Data invoice'!L1433=0,"",'Data invoice'!M1433)</f>
        <v/>
      </c>
      <c r="D1318" s="284" t="str">
        <f>IF('Data invoice'!M1433=0,"",'Data invoice'!N1433)</f>
        <v/>
      </c>
      <c r="E1318" s="284" t="str">
        <f>IF('Data invoice'!N1433=0,"",'Data invoice'!O1433)</f>
        <v/>
      </c>
      <c r="F1318" s="284" t="str">
        <f>IF('Data invoice'!O1433=0,"",'Data invoice'!P1433)</f>
        <v/>
      </c>
      <c r="G1318" s="284" t="str">
        <f>IF('Data invoice'!P1433=0,"",'Data invoice'!Q1433)</f>
        <v/>
      </c>
      <c r="H1318" s="284" t="str">
        <f>IF('Data invoice'!Q1433=0,"",'Data invoice'!R1433)</f>
        <v/>
      </c>
      <c r="I1318" s="320" t="str">
        <f>IF('Data invoice'!R1433=0,"",'Data invoice'!S1433)</f>
        <v/>
      </c>
      <c r="J1318" s="367" t="str">
        <f>IF('Data invoice'!S1433=0,"",'Data invoice'!T1433)</f>
        <v/>
      </c>
    </row>
    <row r="1319" spans="1:10" ht="15" customHeight="1">
      <c r="A1319" s="284" t="str">
        <f>IF('Data invoice'!J1434=0,"",'Data invoice'!K1434)</f>
        <v/>
      </c>
      <c r="B1319" s="284" t="str">
        <f>IF('Data invoice'!K1434=0,"",'Data invoice'!L1434)</f>
        <v/>
      </c>
      <c r="C1319" s="284" t="str">
        <f>IF('Data invoice'!L1434=0,"",'Data invoice'!M1434)</f>
        <v/>
      </c>
      <c r="D1319" s="284" t="str">
        <f>IF('Data invoice'!M1434=0,"",'Data invoice'!N1434)</f>
        <v/>
      </c>
      <c r="E1319" s="284" t="str">
        <f>IF('Data invoice'!N1434=0,"",'Data invoice'!O1434)</f>
        <v/>
      </c>
      <c r="F1319" s="284" t="str">
        <f>IF('Data invoice'!O1434=0,"",'Data invoice'!P1434)</f>
        <v/>
      </c>
      <c r="G1319" s="284" t="str">
        <f>IF('Data invoice'!P1434=0,"",'Data invoice'!Q1434)</f>
        <v/>
      </c>
      <c r="H1319" s="284" t="str">
        <f>IF('Data invoice'!Q1434=0,"",'Data invoice'!R1434)</f>
        <v/>
      </c>
      <c r="I1319" s="320" t="str">
        <f>IF('Data invoice'!R1434=0,"",'Data invoice'!S1434)</f>
        <v/>
      </c>
      <c r="J1319" s="367" t="str">
        <f>IF('Data invoice'!S1434=0,"",'Data invoice'!T1434)</f>
        <v/>
      </c>
    </row>
    <row r="1320" spans="1:10" ht="15" customHeight="1">
      <c r="A1320" s="284" t="str">
        <f>IF('Data invoice'!J1435=0,"",'Data invoice'!K1435)</f>
        <v/>
      </c>
      <c r="B1320" s="284" t="str">
        <f>IF('Data invoice'!K1435=0,"",'Data invoice'!L1435)</f>
        <v/>
      </c>
      <c r="C1320" s="284" t="str">
        <f>IF('Data invoice'!L1435=0,"",'Data invoice'!M1435)</f>
        <v/>
      </c>
      <c r="D1320" s="284" t="str">
        <f>IF('Data invoice'!M1435=0,"",'Data invoice'!N1435)</f>
        <v/>
      </c>
      <c r="E1320" s="284" t="str">
        <f>IF('Data invoice'!N1435=0,"",'Data invoice'!O1435)</f>
        <v/>
      </c>
      <c r="F1320" s="284" t="str">
        <f>IF('Data invoice'!O1435=0,"",'Data invoice'!P1435)</f>
        <v/>
      </c>
      <c r="G1320" s="284" t="str">
        <f>IF('Data invoice'!P1435=0,"",'Data invoice'!Q1435)</f>
        <v/>
      </c>
      <c r="H1320" s="284" t="str">
        <f>IF('Data invoice'!Q1435=0,"",'Data invoice'!R1435)</f>
        <v/>
      </c>
      <c r="I1320" s="320" t="str">
        <f>IF('Data invoice'!R1435=0,"",'Data invoice'!S1435)</f>
        <v/>
      </c>
      <c r="J1320" s="367" t="str">
        <f>IF('Data invoice'!S1435=0,"",'Data invoice'!T1435)</f>
        <v/>
      </c>
    </row>
    <row r="1321" spans="1:10" ht="15" customHeight="1">
      <c r="A1321" s="284" t="str">
        <f>IF('Data invoice'!J1436=0,"",'Data invoice'!K1436)</f>
        <v/>
      </c>
      <c r="B1321" s="284" t="str">
        <f>IF('Data invoice'!K1436=0,"",'Data invoice'!L1436)</f>
        <v/>
      </c>
      <c r="C1321" s="284" t="str">
        <f>IF('Data invoice'!L1436=0,"",'Data invoice'!M1436)</f>
        <v/>
      </c>
      <c r="D1321" s="284" t="str">
        <f>IF('Data invoice'!M1436=0,"",'Data invoice'!N1436)</f>
        <v/>
      </c>
      <c r="E1321" s="284" t="str">
        <f>IF('Data invoice'!N1436=0,"",'Data invoice'!O1436)</f>
        <v/>
      </c>
      <c r="F1321" s="284" t="str">
        <f>IF('Data invoice'!O1436=0,"",'Data invoice'!P1436)</f>
        <v/>
      </c>
      <c r="G1321" s="284" t="str">
        <f>IF('Data invoice'!P1436=0,"",'Data invoice'!Q1436)</f>
        <v/>
      </c>
      <c r="H1321" s="284" t="str">
        <f>IF('Data invoice'!Q1436=0,"",'Data invoice'!R1436)</f>
        <v/>
      </c>
      <c r="I1321" s="320" t="str">
        <f>IF('Data invoice'!R1436=0,"",'Data invoice'!S1436)</f>
        <v/>
      </c>
      <c r="J1321" s="367" t="str">
        <f>IF('Data invoice'!S1436=0,"",'Data invoice'!T1436)</f>
        <v/>
      </c>
    </row>
    <row r="1322" spans="1:10" ht="15" customHeight="1">
      <c r="A1322" s="284" t="str">
        <f>IF('Data invoice'!J1437=0,"",'Data invoice'!K1437)</f>
        <v/>
      </c>
      <c r="B1322" s="284" t="str">
        <f>IF('Data invoice'!K1437=0,"",'Data invoice'!L1437)</f>
        <v/>
      </c>
      <c r="C1322" s="284" t="str">
        <f>IF('Data invoice'!L1437=0,"",'Data invoice'!M1437)</f>
        <v/>
      </c>
      <c r="D1322" s="284" t="str">
        <f>IF('Data invoice'!M1437=0,"",'Data invoice'!N1437)</f>
        <v/>
      </c>
      <c r="E1322" s="284" t="str">
        <f>IF('Data invoice'!N1437=0,"",'Data invoice'!O1437)</f>
        <v/>
      </c>
      <c r="F1322" s="284" t="str">
        <f>IF('Data invoice'!O1437=0,"",'Data invoice'!P1437)</f>
        <v/>
      </c>
      <c r="G1322" s="284" t="str">
        <f>IF('Data invoice'!P1437=0,"",'Data invoice'!Q1437)</f>
        <v/>
      </c>
      <c r="H1322" s="284" t="str">
        <f>IF('Data invoice'!Q1437=0,"",'Data invoice'!R1437)</f>
        <v/>
      </c>
      <c r="I1322" s="320" t="str">
        <f>IF('Data invoice'!R1437=0,"",'Data invoice'!S1437)</f>
        <v/>
      </c>
      <c r="J1322" s="367" t="str">
        <f>IF('Data invoice'!S1437=0,"",'Data invoice'!T1437)</f>
        <v/>
      </c>
    </row>
    <row r="1323" spans="1:10" ht="15" customHeight="1">
      <c r="A1323" s="284" t="str">
        <f>IF('Data invoice'!J1438=0,"",'Data invoice'!K1438)</f>
        <v/>
      </c>
      <c r="B1323" s="284" t="str">
        <f>IF('Data invoice'!K1438=0,"",'Data invoice'!L1438)</f>
        <v/>
      </c>
      <c r="C1323" s="284" t="str">
        <f>IF('Data invoice'!L1438=0,"",'Data invoice'!M1438)</f>
        <v/>
      </c>
      <c r="D1323" s="284" t="str">
        <f>IF('Data invoice'!M1438=0,"",'Data invoice'!N1438)</f>
        <v/>
      </c>
      <c r="E1323" s="284" t="str">
        <f>IF('Data invoice'!N1438=0,"",'Data invoice'!O1438)</f>
        <v/>
      </c>
      <c r="F1323" s="284" t="str">
        <f>IF('Data invoice'!O1438=0,"",'Data invoice'!P1438)</f>
        <v/>
      </c>
      <c r="G1323" s="284" t="str">
        <f>IF('Data invoice'!P1438=0,"",'Data invoice'!Q1438)</f>
        <v/>
      </c>
      <c r="H1323" s="284" t="str">
        <f>IF('Data invoice'!Q1438=0,"",'Data invoice'!R1438)</f>
        <v/>
      </c>
      <c r="I1323" s="320" t="str">
        <f>IF('Data invoice'!R1438=0,"",'Data invoice'!S1438)</f>
        <v/>
      </c>
      <c r="J1323" s="367" t="str">
        <f>IF('Data invoice'!S1438=0,"",'Data invoice'!T1438)</f>
        <v/>
      </c>
    </row>
    <row r="1324" spans="1:10" ht="15" customHeight="1">
      <c r="A1324" s="284" t="str">
        <f>IF('Data invoice'!J1439=0,"",'Data invoice'!K1439)</f>
        <v/>
      </c>
      <c r="B1324" s="284" t="str">
        <f>IF('Data invoice'!K1439=0,"",'Data invoice'!L1439)</f>
        <v/>
      </c>
      <c r="C1324" s="284" t="str">
        <f>IF('Data invoice'!L1439=0,"",'Data invoice'!M1439)</f>
        <v/>
      </c>
      <c r="D1324" s="284" t="str">
        <f>IF('Data invoice'!M1439=0,"",'Data invoice'!N1439)</f>
        <v/>
      </c>
      <c r="E1324" s="284" t="str">
        <f>IF('Data invoice'!N1439=0,"",'Data invoice'!O1439)</f>
        <v/>
      </c>
      <c r="F1324" s="284" t="str">
        <f>IF('Data invoice'!O1439=0,"",'Data invoice'!P1439)</f>
        <v/>
      </c>
      <c r="G1324" s="284" t="str">
        <f>IF('Data invoice'!P1439=0,"",'Data invoice'!Q1439)</f>
        <v/>
      </c>
      <c r="H1324" s="284" t="str">
        <f>IF('Data invoice'!Q1439=0,"",'Data invoice'!R1439)</f>
        <v/>
      </c>
      <c r="I1324" s="320" t="str">
        <f>IF('Data invoice'!R1439=0,"",'Data invoice'!S1439)</f>
        <v/>
      </c>
      <c r="J1324" s="367" t="str">
        <f>IF('Data invoice'!S1439=0,"",'Data invoice'!T1439)</f>
        <v/>
      </c>
    </row>
    <row r="1325" spans="1:10" ht="15" customHeight="1">
      <c r="A1325" s="284" t="str">
        <f>IF('Data invoice'!J1440=0,"",'Data invoice'!K1440)</f>
        <v/>
      </c>
      <c r="B1325" s="284" t="str">
        <f>IF('Data invoice'!K1440=0,"",'Data invoice'!L1440)</f>
        <v/>
      </c>
      <c r="C1325" s="284" t="str">
        <f>IF('Data invoice'!L1440=0,"",'Data invoice'!M1440)</f>
        <v/>
      </c>
      <c r="D1325" s="284" t="str">
        <f>IF('Data invoice'!M1440=0,"",'Data invoice'!N1440)</f>
        <v/>
      </c>
      <c r="E1325" s="284" t="str">
        <f>IF('Data invoice'!N1440=0,"",'Data invoice'!O1440)</f>
        <v/>
      </c>
      <c r="F1325" s="284" t="str">
        <f>IF('Data invoice'!O1440=0,"",'Data invoice'!P1440)</f>
        <v/>
      </c>
      <c r="G1325" s="284" t="str">
        <f>IF('Data invoice'!P1440=0,"",'Data invoice'!Q1440)</f>
        <v/>
      </c>
      <c r="H1325" s="284" t="str">
        <f>IF('Data invoice'!Q1440=0,"",'Data invoice'!R1440)</f>
        <v/>
      </c>
      <c r="I1325" s="320" t="str">
        <f>IF('Data invoice'!R1440=0,"",'Data invoice'!S1440)</f>
        <v/>
      </c>
      <c r="J1325" s="367" t="str">
        <f>IF('Data invoice'!S1440=0,"",'Data invoice'!T1440)</f>
        <v/>
      </c>
    </row>
    <row r="1326" spans="1:10" ht="15" customHeight="1">
      <c r="A1326" s="284" t="str">
        <f>IF('Data invoice'!J1441=0,"",'Data invoice'!K1441)</f>
        <v/>
      </c>
      <c r="B1326" s="284" t="str">
        <f>IF('Data invoice'!K1441=0,"",'Data invoice'!L1441)</f>
        <v/>
      </c>
      <c r="C1326" s="284" t="str">
        <f>IF('Data invoice'!L1441=0,"",'Data invoice'!M1441)</f>
        <v/>
      </c>
      <c r="D1326" s="284" t="str">
        <f>IF('Data invoice'!M1441=0,"",'Data invoice'!N1441)</f>
        <v/>
      </c>
      <c r="E1326" s="284" t="str">
        <f>IF('Data invoice'!N1441=0,"",'Data invoice'!O1441)</f>
        <v/>
      </c>
      <c r="F1326" s="284" t="str">
        <f>IF('Data invoice'!O1441=0,"",'Data invoice'!P1441)</f>
        <v/>
      </c>
      <c r="G1326" s="284" t="str">
        <f>IF('Data invoice'!P1441=0,"",'Data invoice'!Q1441)</f>
        <v/>
      </c>
      <c r="H1326" s="284" t="str">
        <f>IF('Data invoice'!Q1441=0,"",'Data invoice'!R1441)</f>
        <v/>
      </c>
      <c r="I1326" s="320" t="str">
        <f>IF('Data invoice'!R1441=0,"",'Data invoice'!S1441)</f>
        <v/>
      </c>
      <c r="J1326" s="367" t="str">
        <f>IF('Data invoice'!S1441=0,"",'Data invoice'!T1441)</f>
        <v/>
      </c>
    </row>
    <row r="1327" spans="1:10" ht="15" customHeight="1">
      <c r="A1327" s="284" t="str">
        <f>IF('Data invoice'!J1442=0,"",'Data invoice'!K1442)</f>
        <v/>
      </c>
      <c r="B1327" s="284" t="str">
        <f>IF('Data invoice'!K1442=0,"",'Data invoice'!L1442)</f>
        <v/>
      </c>
      <c r="C1327" s="284" t="str">
        <f>IF('Data invoice'!L1442=0,"",'Data invoice'!M1442)</f>
        <v/>
      </c>
      <c r="D1327" s="284" t="str">
        <f>IF('Data invoice'!M1442=0,"",'Data invoice'!N1442)</f>
        <v/>
      </c>
      <c r="E1327" s="284" t="str">
        <f>IF('Data invoice'!N1442=0,"",'Data invoice'!O1442)</f>
        <v/>
      </c>
      <c r="F1327" s="284" t="str">
        <f>IF('Data invoice'!O1442=0,"",'Data invoice'!P1442)</f>
        <v/>
      </c>
      <c r="G1327" s="284" t="str">
        <f>IF('Data invoice'!P1442=0,"",'Data invoice'!Q1442)</f>
        <v/>
      </c>
      <c r="H1327" s="284" t="str">
        <f>IF('Data invoice'!Q1442=0,"",'Data invoice'!R1442)</f>
        <v/>
      </c>
      <c r="I1327" s="320" t="str">
        <f>IF('Data invoice'!R1442=0,"",'Data invoice'!S1442)</f>
        <v/>
      </c>
      <c r="J1327" s="367" t="str">
        <f>IF('Data invoice'!S1442=0,"",'Data invoice'!T1442)</f>
        <v/>
      </c>
    </row>
    <row r="1328" spans="1:10" ht="15" customHeight="1">
      <c r="A1328" s="284" t="str">
        <f>IF('Data invoice'!J1443=0,"",'Data invoice'!K1443)</f>
        <v/>
      </c>
      <c r="B1328" s="284" t="str">
        <f>IF('Data invoice'!K1443=0,"",'Data invoice'!L1443)</f>
        <v/>
      </c>
      <c r="C1328" s="284" t="str">
        <f>IF('Data invoice'!L1443=0,"",'Data invoice'!M1443)</f>
        <v/>
      </c>
      <c r="D1328" s="284" t="str">
        <f>IF('Data invoice'!M1443=0,"",'Data invoice'!N1443)</f>
        <v/>
      </c>
      <c r="E1328" s="284" t="str">
        <f>IF('Data invoice'!N1443=0,"",'Data invoice'!O1443)</f>
        <v/>
      </c>
      <c r="F1328" s="284" t="str">
        <f>IF('Data invoice'!O1443=0,"",'Data invoice'!P1443)</f>
        <v/>
      </c>
      <c r="G1328" s="284" t="str">
        <f>IF('Data invoice'!P1443=0,"",'Data invoice'!Q1443)</f>
        <v/>
      </c>
      <c r="H1328" s="284" t="str">
        <f>IF('Data invoice'!Q1443=0,"",'Data invoice'!R1443)</f>
        <v/>
      </c>
      <c r="I1328" s="320" t="str">
        <f>IF('Data invoice'!R1443=0,"",'Data invoice'!S1443)</f>
        <v/>
      </c>
      <c r="J1328" s="367" t="str">
        <f>IF('Data invoice'!S1443=0,"",'Data invoice'!T1443)</f>
        <v/>
      </c>
    </row>
    <row r="1329" spans="1:10" ht="15" customHeight="1">
      <c r="A1329" s="284" t="str">
        <f>IF('Data invoice'!J1444=0,"",'Data invoice'!K1444)</f>
        <v/>
      </c>
      <c r="B1329" s="284" t="str">
        <f>IF('Data invoice'!K1444=0,"",'Data invoice'!L1444)</f>
        <v/>
      </c>
      <c r="C1329" s="284" t="str">
        <f>IF('Data invoice'!L1444=0,"",'Data invoice'!M1444)</f>
        <v/>
      </c>
      <c r="D1329" s="284" t="str">
        <f>IF('Data invoice'!M1444=0,"",'Data invoice'!N1444)</f>
        <v/>
      </c>
      <c r="E1329" s="284" t="str">
        <f>IF('Data invoice'!N1444=0,"",'Data invoice'!O1444)</f>
        <v/>
      </c>
      <c r="F1329" s="284" t="str">
        <f>IF('Data invoice'!O1444=0,"",'Data invoice'!P1444)</f>
        <v/>
      </c>
      <c r="G1329" s="284" t="str">
        <f>IF('Data invoice'!P1444=0,"",'Data invoice'!Q1444)</f>
        <v/>
      </c>
      <c r="H1329" s="284" t="str">
        <f>IF('Data invoice'!Q1444=0,"",'Data invoice'!R1444)</f>
        <v/>
      </c>
      <c r="I1329" s="320" t="str">
        <f>IF('Data invoice'!R1444=0,"",'Data invoice'!S1444)</f>
        <v/>
      </c>
      <c r="J1329" s="367" t="str">
        <f>IF('Data invoice'!S1444=0,"",'Data invoice'!T1444)</f>
        <v/>
      </c>
    </row>
    <row r="1330" spans="1:10" ht="15" customHeight="1">
      <c r="A1330" s="284" t="str">
        <f>IF('Data invoice'!J1445=0,"",'Data invoice'!K1445)</f>
        <v/>
      </c>
      <c r="B1330" s="284" t="str">
        <f>IF('Data invoice'!K1445=0,"",'Data invoice'!L1445)</f>
        <v/>
      </c>
      <c r="C1330" s="284" t="str">
        <f>IF('Data invoice'!L1445=0,"",'Data invoice'!M1445)</f>
        <v/>
      </c>
      <c r="D1330" s="284" t="str">
        <f>IF('Data invoice'!M1445=0,"",'Data invoice'!N1445)</f>
        <v/>
      </c>
      <c r="E1330" s="284" t="str">
        <f>IF('Data invoice'!N1445=0,"",'Data invoice'!O1445)</f>
        <v/>
      </c>
      <c r="F1330" s="284" t="str">
        <f>IF('Data invoice'!O1445=0,"",'Data invoice'!P1445)</f>
        <v/>
      </c>
      <c r="G1330" s="284" t="str">
        <f>IF('Data invoice'!P1445=0,"",'Data invoice'!Q1445)</f>
        <v/>
      </c>
      <c r="H1330" s="284" t="str">
        <f>IF('Data invoice'!Q1445=0,"",'Data invoice'!R1445)</f>
        <v/>
      </c>
      <c r="I1330" s="320" t="str">
        <f>IF('Data invoice'!R1445=0,"",'Data invoice'!S1445)</f>
        <v/>
      </c>
      <c r="J1330" s="367" t="str">
        <f>IF('Data invoice'!S1445=0,"",'Data invoice'!T1445)</f>
        <v/>
      </c>
    </row>
    <row r="1331" spans="1:10" ht="15" customHeight="1">
      <c r="A1331" s="284" t="str">
        <f>IF('Data invoice'!J1446=0,"",'Data invoice'!K1446)</f>
        <v/>
      </c>
      <c r="B1331" s="284" t="str">
        <f>IF('Data invoice'!K1446=0,"",'Data invoice'!L1446)</f>
        <v/>
      </c>
      <c r="C1331" s="284" t="str">
        <f>IF('Data invoice'!L1446=0,"",'Data invoice'!M1446)</f>
        <v/>
      </c>
      <c r="D1331" s="284" t="str">
        <f>IF('Data invoice'!M1446=0,"",'Data invoice'!N1446)</f>
        <v/>
      </c>
      <c r="E1331" s="284" t="str">
        <f>IF('Data invoice'!N1446=0,"",'Data invoice'!O1446)</f>
        <v/>
      </c>
      <c r="F1331" s="284" t="str">
        <f>IF('Data invoice'!O1446=0,"",'Data invoice'!P1446)</f>
        <v/>
      </c>
      <c r="G1331" s="284" t="str">
        <f>IF('Data invoice'!P1446=0,"",'Data invoice'!Q1446)</f>
        <v/>
      </c>
      <c r="H1331" s="284" t="str">
        <f>IF('Data invoice'!Q1446=0,"",'Data invoice'!R1446)</f>
        <v/>
      </c>
      <c r="I1331" s="320" t="str">
        <f>IF('Data invoice'!R1446=0,"",'Data invoice'!S1446)</f>
        <v/>
      </c>
      <c r="J1331" s="367" t="str">
        <f>IF('Data invoice'!S1446=0,"",'Data invoice'!T1446)</f>
        <v/>
      </c>
    </row>
    <row r="1332" spans="1:10" ht="15" customHeight="1">
      <c r="A1332" s="284" t="str">
        <f>IF('Data invoice'!J1447=0,"",'Data invoice'!K1447)</f>
        <v/>
      </c>
      <c r="B1332" s="284" t="str">
        <f>IF('Data invoice'!K1447=0,"",'Data invoice'!L1447)</f>
        <v/>
      </c>
      <c r="C1332" s="284" t="str">
        <f>IF('Data invoice'!L1447=0,"",'Data invoice'!M1447)</f>
        <v/>
      </c>
      <c r="D1332" s="284" t="str">
        <f>IF('Data invoice'!M1447=0,"",'Data invoice'!N1447)</f>
        <v/>
      </c>
      <c r="E1332" s="284" t="str">
        <f>IF('Data invoice'!N1447=0,"",'Data invoice'!O1447)</f>
        <v/>
      </c>
      <c r="F1332" s="284" t="str">
        <f>IF('Data invoice'!O1447=0,"",'Data invoice'!P1447)</f>
        <v/>
      </c>
      <c r="G1332" s="284" t="str">
        <f>IF('Data invoice'!P1447=0,"",'Data invoice'!Q1447)</f>
        <v/>
      </c>
      <c r="H1332" s="284" t="str">
        <f>IF('Data invoice'!Q1447=0,"",'Data invoice'!R1447)</f>
        <v/>
      </c>
      <c r="I1332" s="320" t="str">
        <f>IF('Data invoice'!R1447=0,"",'Data invoice'!S1447)</f>
        <v/>
      </c>
      <c r="J1332" s="367" t="str">
        <f>IF('Data invoice'!S1447=0,"",'Data invoice'!T1447)</f>
        <v/>
      </c>
    </row>
    <row r="1333" spans="1:10" ht="15" customHeight="1">
      <c r="A1333" s="284" t="str">
        <f>IF('Data invoice'!J1448=0,"",'Data invoice'!K1448)</f>
        <v/>
      </c>
      <c r="B1333" s="284" t="str">
        <f>IF('Data invoice'!K1448=0,"",'Data invoice'!L1448)</f>
        <v/>
      </c>
      <c r="C1333" s="284" t="str">
        <f>IF('Data invoice'!L1448=0,"",'Data invoice'!M1448)</f>
        <v/>
      </c>
      <c r="D1333" s="284" t="str">
        <f>IF('Data invoice'!M1448=0,"",'Data invoice'!N1448)</f>
        <v/>
      </c>
      <c r="E1333" s="284" t="str">
        <f>IF('Data invoice'!N1448=0,"",'Data invoice'!O1448)</f>
        <v/>
      </c>
      <c r="F1333" s="284" t="str">
        <f>IF('Data invoice'!O1448=0,"",'Data invoice'!P1448)</f>
        <v/>
      </c>
      <c r="G1333" s="284" t="str">
        <f>IF('Data invoice'!P1448=0,"",'Data invoice'!Q1448)</f>
        <v/>
      </c>
      <c r="H1333" s="284" t="str">
        <f>IF('Data invoice'!Q1448=0,"",'Data invoice'!R1448)</f>
        <v/>
      </c>
      <c r="I1333" s="320" t="str">
        <f>IF('Data invoice'!R1448=0,"",'Data invoice'!S1448)</f>
        <v/>
      </c>
      <c r="J1333" s="367" t="str">
        <f>IF('Data invoice'!S1448=0,"",'Data invoice'!T1448)</f>
        <v/>
      </c>
    </row>
    <row r="1334" spans="1:10" ht="15" customHeight="1">
      <c r="A1334" s="284" t="str">
        <f>IF('Data invoice'!J1449=0,"",'Data invoice'!K1449)</f>
        <v/>
      </c>
      <c r="B1334" s="284" t="str">
        <f>IF('Data invoice'!K1449=0,"",'Data invoice'!L1449)</f>
        <v/>
      </c>
      <c r="C1334" s="284" t="str">
        <f>IF('Data invoice'!L1449=0,"",'Data invoice'!M1449)</f>
        <v/>
      </c>
      <c r="D1334" s="284" t="str">
        <f>IF('Data invoice'!M1449=0,"",'Data invoice'!N1449)</f>
        <v/>
      </c>
      <c r="E1334" s="284" t="str">
        <f>IF('Data invoice'!N1449=0,"",'Data invoice'!O1449)</f>
        <v/>
      </c>
      <c r="F1334" s="284" t="str">
        <f>IF('Data invoice'!O1449=0,"",'Data invoice'!P1449)</f>
        <v/>
      </c>
      <c r="G1334" s="284" t="str">
        <f>IF('Data invoice'!P1449=0,"",'Data invoice'!Q1449)</f>
        <v/>
      </c>
      <c r="H1334" s="284" t="str">
        <f>IF('Data invoice'!Q1449=0,"",'Data invoice'!R1449)</f>
        <v/>
      </c>
      <c r="I1334" s="320" t="str">
        <f>IF('Data invoice'!R1449=0,"",'Data invoice'!S1449)</f>
        <v/>
      </c>
      <c r="J1334" s="367" t="str">
        <f>IF('Data invoice'!S1449=0,"",'Data invoice'!T1449)</f>
        <v/>
      </c>
    </row>
    <row r="1335" spans="1:10" ht="15" customHeight="1">
      <c r="A1335" s="284" t="str">
        <f>IF('Data invoice'!J1450=0,"",'Data invoice'!K1450)</f>
        <v/>
      </c>
      <c r="B1335" s="284" t="str">
        <f>IF('Data invoice'!K1450=0,"",'Data invoice'!L1450)</f>
        <v/>
      </c>
      <c r="C1335" s="284" t="str">
        <f>IF('Data invoice'!L1450=0,"",'Data invoice'!M1450)</f>
        <v/>
      </c>
      <c r="D1335" s="284" t="str">
        <f>IF('Data invoice'!M1450=0,"",'Data invoice'!N1450)</f>
        <v/>
      </c>
      <c r="E1335" s="284" t="str">
        <f>IF('Data invoice'!N1450=0,"",'Data invoice'!O1450)</f>
        <v/>
      </c>
      <c r="F1335" s="284" t="str">
        <f>IF('Data invoice'!O1450=0,"",'Data invoice'!P1450)</f>
        <v/>
      </c>
      <c r="G1335" s="284" t="str">
        <f>IF('Data invoice'!P1450=0,"",'Data invoice'!Q1450)</f>
        <v/>
      </c>
      <c r="H1335" s="284" t="str">
        <f>IF('Data invoice'!Q1450=0,"",'Data invoice'!R1450)</f>
        <v/>
      </c>
      <c r="I1335" s="320" t="str">
        <f>IF('Data invoice'!R1450=0,"",'Data invoice'!S1450)</f>
        <v/>
      </c>
      <c r="J1335" s="367" t="str">
        <f>IF('Data invoice'!S1450=0,"",'Data invoice'!T1450)</f>
        <v/>
      </c>
    </row>
    <row r="1336" spans="1:10" ht="15" customHeight="1">
      <c r="A1336" s="284" t="str">
        <f>IF('Data invoice'!J1451=0,"",'Data invoice'!K1451)</f>
        <v/>
      </c>
      <c r="B1336" s="284" t="str">
        <f>IF('Data invoice'!K1451=0,"",'Data invoice'!L1451)</f>
        <v/>
      </c>
      <c r="C1336" s="284" t="str">
        <f>IF('Data invoice'!L1451=0,"",'Data invoice'!M1451)</f>
        <v/>
      </c>
      <c r="D1336" s="284" t="str">
        <f>IF('Data invoice'!M1451=0,"",'Data invoice'!N1451)</f>
        <v/>
      </c>
      <c r="E1336" s="284" t="str">
        <f>IF('Data invoice'!N1451=0,"",'Data invoice'!O1451)</f>
        <v/>
      </c>
      <c r="F1336" s="284" t="str">
        <f>IF('Data invoice'!O1451=0,"",'Data invoice'!P1451)</f>
        <v/>
      </c>
      <c r="G1336" s="284" t="str">
        <f>IF('Data invoice'!P1451=0,"",'Data invoice'!Q1451)</f>
        <v/>
      </c>
      <c r="H1336" s="284" t="str">
        <f>IF('Data invoice'!Q1451=0,"",'Data invoice'!R1451)</f>
        <v/>
      </c>
      <c r="I1336" s="320" t="str">
        <f>IF('Data invoice'!R1451=0,"",'Data invoice'!S1451)</f>
        <v/>
      </c>
      <c r="J1336" s="367" t="str">
        <f>IF('Data invoice'!S1451=0,"",'Data invoice'!T1451)</f>
        <v/>
      </c>
    </row>
    <row r="1337" spans="1:10" ht="15" customHeight="1">
      <c r="A1337" s="284" t="str">
        <f>IF('Data invoice'!J1452=0,"",'Data invoice'!K1452)</f>
        <v/>
      </c>
      <c r="B1337" s="284" t="str">
        <f>IF('Data invoice'!K1452=0,"",'Data invoice'!L1452)</f>
        <v/>
      </c>
      <c r="C1337" s="284" t="str">
        <f>IF('Data invoice'!L1452=0,"",'Data invoice'!M1452)</f>
        <v/>
      </c>
      <c r="D1337" s="284" t="str">
        <f>IF('Data invoice'!M1452=0,"",'Data invoice'!N1452)</f>
        <v/>
      </c>
      <c r="E1337" s="284" t="str">
        <f>IF('Data invoice'!N1452=0,"",'Data invoice'!O1452)</f>
        <v/>
      </c>
      <c r="F1337" s="284" t="str">
        <f>IF('Data invoice'!O1452=0,"",'Data invoice'!P1452)</f>
        <v/>
      </c>
      <c r="G1337" s="284" t="str">
        <f>IF('Data invoice'!P1452=0,"",'Data invoice'!Q1452)</f>
        <v/>
      </c>
      <c r="H1337" s="284" t="str">
        <f>IF('Data invoice'!Q1452=0,"",'Data invoice'!R1452)</f>
        <v/>
      </c>
      <c r="I1337" s="320" t="str">
        <f>IF('Data invoice'!R1452=0,"",'Data invoice'!S1452)</f>
        <v/>
      </c>
      <c r="J1337" s="367" t="str">
        <f>IF('Data invoice'!S1452=0,"",'Data invoice'!T1452)</f>
        <v/>
      </c>
    </row>
    <row r="1338" spans="1:10" ht="15" customHeight="1">
      <c r="A1338" s="284" t="str">
        <f>IF('Data invoice'!J1453=0,"",'Data invoice'!K1453)</f>
        <v/>
      </c>
      <c r="B1338" s="284" t="str">
        <f>IF('Data invoice'!K1453=0,"",'Data invoice'!L1453)</f>
        <v/>
      </c>
      <c r="C1338" s="284" t="str">
        <f>IF('Data invoice'!L1453=0,"",'Data invoice'!M1453)</f>
        <v/>
      </c>
      <c r="D1338" s="284" t="str">
        <f>IF('Data invoice'!M1453=0,"",'Data invoice'!N1453)</f>
        <v/>
      </c>
      <c r="E1338" s="284" t="str">
        <f>IF('Data invoice'!N1453=0,"",'Data invoice'!O1453)</f>
        <v/>
      </c>
      <c r="F1338" s="284" t="str">
        <f>IF('Data invoice'!O1453=0,"",'Data invoice'!P1453)</f>
        <v/>
      </c>
      <c r="G1338" s="284" t="str">
        <f>IF('Data invoice'!P1453=0,"",'Data invoice'!Q1453)</f>
        <v/>
      </c>
      <c r="H1338" s="284" t="str">
        <f>IF('Data invoice'!Q1453=0,"",'Data invoice'!R1453)</f>
        <v/>
      </c>
      <c r="I1338" s="320" t="str">
        <f>IF('Data invoice'!R1453=0,"",'Data invoice'!S1453)</f>
        <v/>
      </c>
      <c r="J1338" s="367" t="str">
        <f>IF('Data invoice'!S1453=0,"",'Data invoice'!T1453)</f>
        <v/>
      </c>
    </row>
    <row r="1339" spans="1:10" ht="15" customHeight="1">
      <c r="A1339" s="284" t="str">
        <f>IF('Data invoice'!J1454=0,"",'Data invoice'!K1454)</f>
        <v/>
      </c>
      <c r="B1339" s="284" t="str">
        <f>IF('Data invoice'!K1454=0,"",'Data invoice'!L1454)</f>
        <v/>
      </c>
      <c r="C1339" s="284" t="str">
        <f>IF('Data invoice'!L1454=0,"",'Data invoice'!M1454)</f>
        <v/>
      </c>
      <c r="D1339" s="284" t="str">
        <f>IF('Data invoice'!M1454=0,"",'Data invoice'!N1454)</f>
        <v/>
      </c>
      <c r="E1339" s="284" t="str">
        <f>IF('Data invoice'!N1454=0,"",'Data invoice'!O1454)</f>
        <v/>
      </c>
      <c r="F1339" s="284" t="str">
        <f>IF('Data invoice'!O1454=0,"",'Data invoice'!P1454)</f>
        <v/>
      </c>
      <c r="G1339" s="284" t="str">
        <f>IF('Data invoice'!P1454=0,"",'Data invoice'!Q1454)</f>
        <v/>
      </c>
      <c r="H1339" s="284" t="str">
        <f>IF('Data invoice'!Q1454=0,"",'Data invoice'!R1454)</f>
        <v/>
      </c>
      <c r="I1339" s="320" t="str">
        <f>IF('Data invoice'!R1454=0,"",'Data invoice'!S1454)</f>
        <v/>
      </c>
      <c r="J1339" s="367" t="str">
        <f>IF('Data invoice'!S1454=0,"",'Data invoice'!T1454)</f>
        <v/>
      </c>
    </row>
    <row r="1340" spans="1:10" ht="15" customHeight="1">
      <c r="A1340" s="284" t="str">
        <f>IF('Data invoice'!J1455=0,"",'Data invoice'!K1455)</f>
        <v/>
      </c>
      <c r="B1340" s="284" t="str">
        <f>IF('Data invoice'!K1455=0,"",'Data invoice'!L1455)</f>
        <v/>
      </c>
      <c r="C1340" s="284" t="str">
        <f>IF('Data invoice'!L1455=0,"",'Data invoice'!M1455)</f>
        <v/>
      </c>
      <c r="D1340" s="284" t="str">
        <f>IF('Data invoice'!M1455=0,"",'Data invoice'!N1455)</f>
        <v/>
      </c>
      <c r="E1340" s="284" t="str">
        <f>IF('Data invoice'!N1455=0,"",'Data invoice'!O1455)</f>
        <v/>
      </c>
      <c r="F1340" s="284" t="str">
        <f>IF('Data invoice'!O1455=0,"",'Data invoice'!P1455)</f>
        <v/>
      </c>
      <c r="G1340" s="284" t="str">
        <f>IF('Data invoice'!P1455=0,"",'Data invoice'!Q1455)</f>
        <v/>
      </c>
      <c r="H1340" s="284" t="str">
        <f>IF('Data invoice'!Q1455=0,"",'Data invoice'!R1455)</f>
        <v/>
      </c>
      <c r="I1340" s="320" t="str">
        <f>IF('Data invoice'!R1455=0,"",'Data invoice'!S1455)</f>
        <v/>
      </c>
      <c r="J1340" s="367" t="str">
        <f>IF('Data invoice'!S1455=0,"",'Data invoice'!T1455)</f>
        <v/>
      </c>
    </row>
    <row r="1341" spans="1:10" ht="15" customHeight="1">
      <c r="A1341" s="284" t="str">
        <f>IF('Data invoice'!J1456=0,"",'Data invoice'!K1456)</f>
        <v/>
      </c>
      <c r="B1341" s="284" t="str">
        <f>IF('Data invoice'!K1456=0,"",'Data invoice'!L1456)</f>
        <v/>
      </c>
      <c r="C1341" s="284" t="str">
        <f>IF('Data invoice'!L1456=0,"",'Data invoice'!M1456)</f>
        <v/>
      </c>
      <c r="D1341" s="284" t="str">
        <f>IF('Data invoice'!M1456=0,"",'Data invoice'!N1456)</f>
        <v/>
      </c>
      <c r="E1341" s="284" t="str">
        <f>IF('Data invoice'!N1456=0,"",'Data invoice'!O1456)</f>
        <v/>
      </c>
      <c r="F1341" s="284" t="str">
        <f>IF('Data invoice'!O1456=0,"",'Data invoice'!P1456)</f>
        <v/>
      </c>
      <c r="G1341" s="284" t="str">
        <f>IF('Data invoice'!P1456=0,"",'Data invoice'!Q1456)</f>
        <v/>
      </c>
      <c r="H1341" s="284" t="str">
        <f>IF('Data invoice'!Q1456=0,"",'Data invoice'!R1456)</f>
        <v/>
      </c>
      <c r="I1341" s="320" t="str">
        <f>IF('Data invoice'!R1456=0,"",'Data invoice'!S1456)</f>
        <v/>
      </c>
      <c r="J1341" s="367" t="str">
        <f>IF('Data invoice'!S1456=0,"",'Data invoice'!T1456)</f>
        <v/>
      </c>
    </row>
    <row r="1342" spans="1:10" ht="15" customHeight="1">
      <c r="A1342" s="284" t="str">
        <f>IF('Data invoice'!J1457=0,"",'Data invoice'!K1457)</f>
        <v/>
      </c>
      <c r="B1342" s="284" t="str">
        <f>IF('Data invoice'!K1457=0,"",'Data invoice'!L1457)</f>
        <v/>
      </c>
      <c r="C1342" s="284" t="str">
        <f>IF('Data invoice'!L1457=0,"",'Data invoice'!M1457)</f>
        <v/>
      </c>
      <c r="D1342" s="284" t="str">
        <f>IF('Data invoice'!M1457=0,"",'Data invoice'!N1457)</f>
        <v/>
      </c>
      <c r="E1342" s="284" t="str">
        <f>IF('Data invoice'!N1457=0,"",'Data invoice'!O1457)</f>
        <v/>
      </c>
      <c r="F1342" s="284" t="str">
        <f>IF('Data invoice'!O1457=0,"",'Data invoice'!P1457)</f>
        <v/>
      </c>
      <c r="G1342" s="284" t="str">
        <f>IF('Data invoice'!P1457=0,"",'Data invoice'!Q1457)</f>
        <v/>
      </c>
      <c r="H1342" s="284" t="str">
        <f>IF('Data invoice'!Q1457=0,"",'Data invoice'!R1457)</f>
        <v/>
      </c>
      <c r="I1342" s="320" t="str">
        <f>IF('Data invoice'!R1457=0,"",'Data invoice'!S1457)</f>
        <v/>
      </c>
      <c r="J1342" s="367" t="str">
        <f>IF('Data invoice'!S1457=0,"",'Data invoice'!T1457)</f>
        <v/>
      </c>
    </row>
    <row r="1343" spans="1:10" ht="15" customHeight="1">
      <c r="A1343" s="284" t="str">
        <f>IF('Data invoice'!J1458=0,"",'Data invoice'!K1458)</f>
        <v/>
      </c>
      <c r="B1343" s="284" t="str">
        <f>IF('Data invoice'!K1458=0,"",'Data invoice'!L1458)</f>
        <v/>
      </c>
      <c r="C1343" s="284" t="str">
        <f>IF('Data invoice'!L1458=0,"",'Data invoice'!M1458)</f>
        <v/>
      </c>
      <c r="D1343" s="284" t="str">
        <f>IF('Data invoice'!M1458=0,"",'Data invoice'!N1458)</f>
        <v/>
      </c>
      <c r="E1343" s="284" t="str">
        <f>IF('Data invoice'!N1458=0,"",'Data invoice'!O1458)</f>
        <v/>
      </c>
      <c r="F1343" s="284" t="str">
        <f>IF('Data invoice'!O1458=0,"",'Data invoice'!P1458)</f>
        <v/>
      </c>
      <c r="G1343" s="284" t="str">
        <f>IF('Data invoice'!P1458=0,"",'Data invoice'!Q1458)</f>
        <v/>
      </c>
      <c r="H1343" s="284" t="str">
        <f>IF('Data invoice'!Q1458=0,"",'Data invoice'!R1458)</f>
        <v/>
      </c>
      <c r="I1343" s="320" t="str">
        <f>IF('Data invoice'!R1458=0,"",'Data invoice'!S1458)</f>
        <v/>
      </c>
      <c r="J1343" s="367" t="str">
        <f>IF('Data invoice'!S1458=0,"",'Data invoice'!T1458)</f>
        <v/>
      </c>
    </row>
    <row r="1344" spans="1:10" ht="15" customHeight="1">
      <c r="A1344" s="284" t="str">
        <f>IF('Data invoice'!J1459=0,"",'Data invoice'!K1459)</f>
        <v/>
      </c>
      <c r="B1344" s="284" t="str">
        <f>IF('Data invoice'!K1459=0,"",'Data invoice'!L1459)</f>
        <v/>
      </c>
      <c r="C1344" s="284" t="str">
        <f>IF('Data invoice'!L1459=0,"",'Data invoice'!M1459)</f>
        <v/>
      </c>
      <c r="D1344" s="284" t="str">
        <f>IF('Data invoice'!M1459=0,"",'Data invoice'!N1459)</f>
        <v/>
      </c>
      <c r="E1344" s="284" t="str">
        <f>IF('Data invoice'!N1459=0,"",'Data invoice'!O1459)</f>
        <v/>
      </c>
      <c r="F1344" s="284" t="str">
        <f>IF('Data invoice'!O1459=0,"",'Data invoice'!P1459)</f>
        <v/>
      </c>
      <c r="G1344" s="284" t="str">
        <f>IF('Data invoice'!P1459=0,"",'Data invoice'!Q1459)</f>
        <v/>
      </c>
      <c r="H1344" s="284" t="str">
        <f>IF('Data invoice'!Q1459=0,"",'Data invoice'!R1459)</f>
        <v/>
      </c>
      <c r="I1344" s="320" t="str">
        <f>IF('Data invoice'!R1459=0,"",'Data invoice'!S1459)</f>
        <v/>
      </c>
      <c r="J1344" s="367" t="str">
        <f>IF('Data invoice'!S1459=0,"",'Data invoice'!T1459)</f>
        <v/>
      </c>
    </row>
    <row r="1345" spans="1:10" ht="15" customHeight="1">
      <c r="A1345" s="284" t="str">
        <f>IF('Data invoice'!J1460=0,"",'Data invoice'!K1460)</f>
        <v/>
      </c>
      <c r="B1345" s="284" t="str">
        <f>IF('Data invoice'!K1460=0,"",'Data invoice'!L1460)</f>
        <v/>
      </c>
      <c r="C1345" s="284" t="str">
        <f>IF('Data invoice'!L1460=0,"",'Data invoice'!M1460)</f>
        <v/>
      </c>
      <c r="D1345" s="284" t="str">
        <f>IF('Data invoice'!M1460=0,"",'Data invoice'!N1460)</f>
        <v/>
      </c>
      <c r="E1345" s="284" t="str">
        <f>IF('Data invoice'!N1460=0,"",'Data invoice'!O1460)</f>
        <v/>
      </c>
      <c r="F1345" s="284" t="str">
        <f>IF('Data invoice'!O1460=0,"",'Data invoice'!P1460)</f>
        <v/>
      </c>
      <c r="G1345" s="284" t="str">
        <f>IF('Data invoice'!P1460=0,"",'Data invoice'!Q1460)</f>
        <v/>
      </c>
      <c r="H1345" s="284" t="str">
        <f>IF('Data invoice'!Q1460=0,"",'Data invoice'!R1460)</f>
        <v/>
      </c>
      <c r="I1345" s="320" t="str">
        <f>IF('Data invoice'!R1460=0,"",'Data invoice'!S1460)</f>
        <v/>
      </c>
      <c r="J1345" s="367" t="str">
        <f>IF('Data invoice'!S1460=0,"",'Data invoice'!T1460)</f>
        <v/>
      </c>
    </row>
    <row r="1346" spans="1:10" ht="15" customHeight="1">
      <c r="A1346" s="284" t="str">
        <f>IF('Data invoice'!J1461=0,"",'Data invoice'!K1461)</f>
        <v/>
      </c>
      <c r="B1346" s="284" t="str">
        <f>IF('Data invoice'!K1461=0,"",'Data invoice'!L1461)</f>
        <v/>
      </c>
      <c r="C1346" s="284" t="str">
        <f>IF('Data invoice'!L1461=0,"",'Data invoice'!M1461)</f>
        <v/>
      </c>
      <c r="D1346" s="284" t="str">
        <f>IF('Data invoice'!M1461=0,"",'Data invoice'!N1461)</f>
        <v/>
      </c>
      <c r="E1346" s="284" t="str">
        <f>IF('Data invoice'!N1461=0,"",'Data invoice'!O1461)</f>
        <v/>
      </c>
      <c r="F1346" s="284" t="str">
        <f>IF('Data invoice'!O1461=0,"",'Data invoice'!P1461)</f>
        <v/>
      </c>
      <c r="G1346" s="284" t="str">
        <f>IF('Data invoice'!P1461=0,"",'Data invoice'!Q1461)</f>
        <v/>
      </c>
      <c r="H1346" s="284" t="str">
        <f>IF('Data invoice'!Q1461=0,"",'Data invoice'!R1461)</f>
        <v/>
      </c>
      <c r="I1346" s="320" t="str">
        <f>IF('Data invoice'!R1461=0,"",'Data invoice'!S1461)</f>
        <v/>
      </c>
      <c r="J1346" s="367" t="str">
        <f>IF('Data invoice'!S1461=0,"",'Data invoice'!T1461)</f>
        <v/>
      </c>
    </row>
    <row r="1347" spans="1:10" ht="15" customHeight="1">
      <c r="A1347" s="284" t="str">
        <f>IF('Data invoice'!J1462=0,"",'Data invoice'!K1462)</f>
        <v/>
      </c>
      <c r="B1347" s="284" t="str">
        <f>IF('Data invoice'!K1462=0,"",'Data invoice'!L1462)</f>
        <v/>
      </c>
      <c r="C1347" s="284" t="str">
        <f>IF('Data invoice'!L1462=0,"",'Data invoice'!M1462)</f>
        <v/>
      </c>
      <c r="D1347" s="284" t="str">
        <f>IF('Data invoice'!M1462=0,"",'Data invoice'!N1462)</f>
        <v/>
      </c>
      <c r="E1347" s="284" t="str">
        <f>IF('Data invoice'!N1462=0,"",'Data invoice'!O1462)</f>
        <v/>
      </c>
      <c r="F1347" s="284" t="str">
        <f>IF('Data invoice'!O1462=0,"",'Data invoice'!P1462)</f>
        <v/>
      </c>
      <c r="G1347" s="284" t="str">
        <f>IF('Data invoice'!P1462=0,"",'Data invoice'!Q1462)</f>
        <v/>
      </c>
      <c r="H1347" s="284" t="str">
        <f>IF('Data invoice'!Q1462=0,"",'Data invoice'!R1462)</f>
        <v/>
      </c>
      <c r="I1347" s="320" t="str">
        <f>IF('Data invoice'!R1462=0,"",'Data invoice'!S1462)</f>
        <v/>
      </c>
      <c r="J1347" s="367" t="str">
        <f>IF('Data invoice'!S1462=0,"",'Data invoice'!T1462)</f>
        <v/>
      </c>
    </row>
    <row r="1348" spans="1:10" ht="15" customHeight="1">
      <c r="A1348" s="284" t="str">
        <f>IF('Data invoice'!J1463=0,"",'Data invoice'!K1463)</f>
        <v/>
      </c>
      <c r="B1348" s="284" t="str">
        <f>IF('Data invoice'!K1463=0,"",'Data invoice'!L1463)</f>
        <v/>
      </c>
      <c r="C1348" s="284" t="str">
        <f>IF('Data invoice'!L1463=0,"",'Data invoice'!M1463)</f>
        <v/>
      </c>
      <c r="D1348" s="284" t="str">
        <f>IF('Data invoice'!M1463=0,"",'Data invoice'!N1463)</f>
        <v/>
      </c>
      <c r="E1348" s="284" t="str">
        <f>IF('Data invoice'!N1463=0,"",'Data invoice'!O1463)</f>
        <v/>
      </c>
      <c r="F1348" s="284" t="str">
        <f>IF('Data invoice'!O1463=0,"",'Data invoice'!P1463)</f>
        <v/>
      </c>
      <c r="G1348" s="284" t="str">
        <f>IF('Data invoice'!P1463=0,"",'Data invoice'!Q1463)</f>
        <v/>
      </c>
      <c r="H1348" s="284" t="str">
        <f>IF('Data invoice'!Q1463=0,"",'Data invoice'!R1463)</f>
        <v/>
      </c>
      <c r="I1348" s="320" t="str">
        <f>IF('Data invoice'!R1463=0,"",'Data invoice'!S1463)</f>
        <v/>
      </c>
      <c r="J1348" s="367" t="str">
        <f>IF('Data invoice'!S1463=0,"",'Data invoice'!T1463)</f>
        <v/>
      </c>
    </row>
    <row r="1349" spans="1:10" ht="15" customHeight="1">
      <c r="A1349" s="284" t="str">
        <f>IF('Data invoice'!J1464=0,"",'Data invoice'!K1464)</f>
        <v/>
      </c>
      <c r="B1349" s="284" t="str">
        <f>IF('Data invoice'!K1464=0,"",'Data invoice'!L1464)</f>
        <v/>
      </c>
      <c r="C1349" s="284" t="str">
        <f>IF('Data invoice'!L1464=0,"",'Data invoice'!M1464)</f>
        <v/>
      </c>
      <c r="D1349" s="284" t="str">
        <f>IF('Data invoice'!M1464=0,"",'Data invoice'!N1464)</f>
        <v/>
      </c>
      <c r="E1349" s="284" t="str">
        <f>IF('Data invoice'!N1464=0,"",'Data invoice'!O1464)</f>
        <v/>
      </c>
      <c r="F1349" s="284" t="str">
        <f>IF('Data invoice'!O1464=0,"",'Data invoice'!P1464)</f>
        <v/>
      </c>
      <c r="G1349" s="284" t="str">
        <f>IF('Data invoice'!P1464=0,"",'Data invoice'!Q1464)</f>
        <v/>
      </c>
      <c r="H1349" s="284" t="str">
        <f>IF('Data invoice'!Q1464=0,"",'Data invoice'!R1464)</f>
        <v/>
      </c>
      <c r="I1349" s="320" t="str">
        <f>IF('Data invoice'!R1464=0,"",'Data invoice'!S1464)</f>
        <v/>
      </c>
      <c r="J1349" s="367" t="str">
        <f>IF('Data invoice'!S1464=0,"",'Data invoice'!T1464)</f>
        <v/>
      </c>
    </row>
    <row r="1350" spans="1:10" ht="15" customHeight="1">
      <c r="A1350" s="284" t="str">
        <f>IF('Data invoice'!J1465=0,"",'Data invoice'!K1465)</f>
        <v/>
      </c>
      <c r="B1350" s="284" t="str">
        <f>IF('Data invoice'!K1465=0,"",'Data invoice'!L1465)</f>
        <v/>
      </c>
      <c r="C1350" s="284" t="str">
        <f>IF('Data invoice'!L1465=0,"",'Data invoice'!M1465)</f>
        <v/>
      </c>
      <c r="D1350" s="284" t="str">
        <f>IF('Data invoice'!M1465=0,"",'Data invoice'!N1465)</f>
        <v/>
      </c>
      <c r="E1350" s="284" t="str">
        <f>IF('Data invoice'!N1465=0,"",'Data invoice'!O1465)</f>
        <v/>
      </c>
      <c r="F1350" s="284" t="str">
        <f>IF('Data invoice'!O1465=0,"",'Data invoice'!P1465)</f>
        <v/>
      </c>
      <c r="G1350" s="284" t="str">
        <f>IF('Data invoice'!P1465=0,"",'Data invoice'!Q1465)</f>
        <v/>
      </c>
      <c r="H1350" s="284" t="str">
        <f>IF('Data invoice'!Q1465=0,"",'Data invoice'!R1465)</f>
        <v/>
      </c>
      <c r="I1350" s="320" t="str">
        <f>IF('Data invoice'!R1465=0,"",'Data invoice'!S1465)</f>
        <v/>
      </c>
      <c r="J1350" s="367" t="str">
        <f>IF('Data invoice'!S1465=0,"",'Data invoice'!T1465)</f>
        <v/>
      </c>
    </row>
    <row r="1351" spans="1:10" ht="15" customHeight="1">
      <c r="A1351" s="284" t="str">
        <f>IF('Data invoice'!J1466=0,"",'Data invoice'!K1466)</f>
        <v/>
      </c>
      <c r="B1351" s="284" t="str">
        <f>IF('Data invoice'!K1466=0,"",'Data invoice'!L1466)</f>
        <v/>
      </c>
      <c r="C1351" s="284" t="str">
        <f>IF('Data invoice'!L1466=0,"",'Data invoice'!M1466)</f>
        <v/>
      </c>
      <c r="D1351" s="284" t="str">
        <f>IF('Data invoice'!M1466=0,"",'Data invoice'!N1466)</f>
        <v/>
      </c>
      <c r="E1351" s="284" t="str">
        <f>IF('Data invoice'!N1466=0,"",'Data invoice'!O1466)</f>
        <v/>
      </c>
      <c r="F1351" s="284" t="str">
        <f>IF('Data invoice'!O1466=0,"",'Data invoice'!P1466)</f>
        <v/>
      </c>
      <c r="G1351" s="284" t="str">
        <f>IF('Data invoice'!P1466=0,"",'Data invoice'!Q1466)</f>
        <v/>
      </c>
      <c r="H1351" s="284" t="str">
        <f>IF('Data invoice'!Q1466=0,"",'Data invoice'!R1466)</f>
        <v/>
      </c>
      <c r="I1351" s="320" t="str">
        <f>IF('Data invoice'!R1466=0,"",'Data invoice'!S1466)</f>
        <v/>
      </c>
      <c r="J1351" s="367" t="str">
        <f>IF('Data invoice'!S1466=0,"",'Data invoice'!T1466)</f>
        <v/>
      </c>
    </row>
    <row r="1352" spans="1:10" ht="15" customHeight="1">
      <c r="A1352" s="284" t="str">
        <f>IF('Data invoice'!J1467=0,"",'Data invoice'!K1467)</f>
        <v/>
      </c>
      <c r="B1352" s="284" t="str">
        <f>IF('Data invoice'!K1467=0,"",'Data invoice'!L1467)</f>
        <v/>
      </c>
      <c r="C1352" s="284" t="str">
        <f>IF('Data invoice'!L1467=0,"",'Data invoice'!M1467)</f>
        <v/>
      </c>
      <c r="D1352" s="284" t="str">
        <f>IF('Data invoice'!M1467=0,"",'Data invoice'!N1467)</f>
        <v/>
      </c>
      <c r="E1352" s="284" t="str">
        <f>IF('Data invoice'!N1467=0,"",'Data invoice'!O1467)</f>
        <v/>
      </c>
      <c r="F1352" s="284" t="str">
        <f>IF('Data invoice'!O1467=0,"",'Data invoice'!P1467)</f>
        <v/>
      </c>
      <c r="G1352" s="284" t="str">
        <f>IF('Data invoice'!P1467=0,"",'Data invoice'!Q1467)</f>
        <v/>
      </c>
      <c r="H1352" s="284" t="str">
        <f>IF('Data invoice'!Q1467=0,"",'Data invoice'!R1467)</f>
        <v/>
      </c>
      <c r="I1352" s="320" t="str">
        <f>IF('Data invoice'!R1467=0,"",'Data invoice'!S1467)</f>
        <v/>
      </c>
      <c r="J1352" s="367" t="str">
        <f>IF('Data invoice'!S1467=0,"",'Data invoice'!T1467)</f>
        <v/>
      </c>
    </row>
    <row r="1353" spans="1:10" ht="15" customHeight="1">
      <c r="A1353" s="284" t="str">
        <f>IF('Data invoice'!J1468=0,"",'Data invoice'!K1468)</f>
        <v/>
      </c>
      <c r="B1353" s="284" t="str">
        <f>IF('Data invoice'!K1468=0,"",'Data invoice'!L1468)</f>
        <v/>
      </c>
      <c r="C1353" s="284" t="str">
        <f>IF('Data invoice'!L1468=0,"",'Data invoice'!M1468)</f>
        <v/>
      </c>
      <c r="D1353" s="284" t="str">
        <f>IF('Data invoice'!M1468=0,"",'Data invoice'!N1468)</f>
        <v/>
      </c>
      <c r="E1353" s="284" t="str">
        <f>IF('Data invoice'!N1468=0,"",'Data invoice'!O1468)</f>
        <v/>
      </c>
      <c r="F1353" s="284" t="str">
        <f>IF('Data invoice'!O1468=0,"",'Data invoice'!P1468)</f>
        <v/>
      </c>
      <c r="G1353" s="284" t="str">
        <f>IF('Data invoice'!P1468=0,"",'Data invoice'!Q1468)</f>
        <v/>
      </c>
      <c r="H1353" s="284" t="str">
        <f>IF('Data invoice'!Q1468=0,"",'Data invoice'!R1468)</f>
        <v/>
      </c>
      <c r="I1353" s="320" t="str">
        <f>IF('Data invoice'!R1468=0,"",'Data invoice'!S1468)</f>
        <v/>
      </c>
      <c r="J1353" s="367" t="str">
        <f>IF('Data invoice'!S1468=0,"",'Data invoice'!T1468)</f>
        <v/>
      </c>
    </row>
    <row r="1354" spans="1:10" ht="15" customHeight="1">
      <c r="A1354" s="284" t="str">
        <f>IF('Data invoice'!J1469=0,"",'Data invoice'!K1469)</f>
        <v/>
      </c>
      <c r="B1354" s="284" t="str">
        <f>IF('Data invoice'!K1469=0,"",'Data invoice'!L1469)</f>
        <v/>
      </c>
      <c r="C1354" s="284" t="str">
        <f>IF('Data invoice'!L1469=0,"",'Data invoice'!M1469)</f>
        <v/>
      </c>
      <c r="D1354" s="284" t="str">
        <f>IF('Data invoice'!M1469=0,"",'Data invoice'!N1469)</f>
        <v/>
      </c>
      <c r="E1354" s="284" t="str">
        <f>IF('Data invoice'!N1469=0,"",'Data invoice'!O1469)</f>
        <v/>
      </c>
      <c r="F1354" s="284" t="str">
        <f>IF('Data invoice'!O1469=0,"",'Data invoice'!P1469)</f>
        <v/>
      </c>
      <c r="G1354" s="284" t="str">
        <f>IF('Data invoice'!P1469=0,"",'Data invoice'!Q1469)</f>
        <v/>
      </c>
      <c r="H1354" s="284" t="str">
        <f>IF('Data invoice'!Q1469=0,"",'Data invoice'!R1469)</f>
        <v/>
      </c>
      <c r="I1354" s="320" t="str">
        <f>IF('Data invoice'!R1469=0,"",'Data invoice'!S1469)</f>
        <v/>
      </c>
      <c r="J1354" s="367" t="str">
        <f>IF('Data invoice'!S1469=0,"",'Data invoice'!T1469)</f>
        <v/>
      </c>
    </row>
    <row r="1355" spans="1:10" ht="15" customHeight="1">
      <c r="A1355" s="284" t="str">
        <f>IF('Data invoice'!J1470=0,"",'Data invoice'!K1470)</f>
        <v/>
      </c>
      <c r="B1355" s="284" t="str">
        <f>IF('Data invoice'!K1470=0,"",'Data invoice'!L1470)</f>
        <v/>
      </c>
      <c r="C1355" s="284" t="str">
        <f>IF('Data invoice'!L1470=0,"",'Data invoice'!M1470)</f>
        <v/>
      </c>
      <c r="D1355" s="284" t="str">
        <f>IF('Data invoice'!M1470=0,"",'Data invoice'!N1470)</f>
        <v/>
      </c>
      <c r="E1355" s="284" t="str">
        <f>IF('Data invoice'!N1470=0,"",'Data invoice'!O1470)</f>
        <v/>
      </c>
      <c r="F1355" s="284" t="str">
        <f>IF('Data invoice'!O1470=0,"",'Data invoice'!P1470)</f>
        <v/>
      </c>
      <c r="G1355" s="284" t="str">
        <f>IF('Data invoice'!P1470=0,"",'Data invoice'!Q1470)</f>
        <v/>
      </c>
      <c r="H1355" s="284" t="str">
        <f>IF('Data invoice'!Q1470=0,"",'Data invoice'!R1470)</f>
        <v/>
      </c>
      <c r="I1355" s="320" t="str">
        <f>IF('Data invoice'!R1470=0,"",'Data invoice'!S1470)</f>
        <v/>
      </c>
      <c r="J1355" s="367" t="str">
        <f>IF('Data invoice'!S1470=0,"",'Data invoice'!T1470)</f>
        <v/>
      </c>
    </row>
    <row r="1356" spans="1:10" ht="15" customHeight="1">
      <c r="A1356" s="284" t="str">
        <f>IF('Data invoice'!J1471=0,"",'Data invoice'!K1471)</f>
        <v/>
      </c>
      <c r="B1356" s="284" t="str">
        <f>IF('Data invoice'!K1471=0,"",'Data invoice'!L1471)</f>
        <v/>
      </c>
      <c r="C1356" s="284" t="str">
        <f>IF('Data invoice'!L1471=0,"",'Data invoice'!M1471)</f>
        <v/>
      </c>
      <c r="D1356" s="284" t="str">
        <f>IF('Data invoice'!M1471=0,"",'Data invoice'!N1471)</f>
        <v/>
      </c>
      <c r="E1356" s="284" t="str">
        <f>IF('Data invoice'!N1471=0,"",'Data invoice'!O1471)</f>
        <v/>
      </c>
      <c r="F1356" s="284" t="str">
        <f>IF('Data invoice'!O1471=0,"",'Data invoice'!P1471)</f>
        <v/>
      </c>
      <c r="G1356" s="284" t="str">
        <f>IF('Data invoice'!P1471=0,"",'Data invoice'!Q1471)</f>
        <v/>
      </c>
      <c r="H1356" s="284" t="str">
        <f>IF('Data invoice'!Q1471=0,"",'Data invoice'!R1471)</f>
        <v/>
      </c>
      <c r="I1356" s="320" t="str">
        <f>IF('Data invoice'!R1471=0,"",'Data invoice'!S1471)</f>
        <v/>
      </c>
      <c r="J1356" s="367" t="str">
        <f>IF('Data invoice'!S1471=0,"",'Data invoice'!T1471)</f>
        <v/>
      </c>
    </row>
    <row r="1357" spans="1:10" ht="15" customHeight="1">
      <c r="A1357" s="284" t="str">
        <f>IF('Data invoice'!J1472=0,"",'Data invoice'!K1472)</f>
        <v/>
      </c>
      <c r="B1357" s="284" t="str">
        <f>IF('Data invoice'!K1472=0,"",'Data invoice'!L1472)</f>
        <v/>
      </c>
      <c r="C1357" s="284" t="str">
        <f>IF('Data invoice'!L1472=0,"",'Data invoice'!M1472)</f>
        <v/>
      </c>
      <c r="D1357" s="284" t="str">
        <f>IF('Data invoice'!M1472=0,"",'Data invoice'!N1472)</f>
        <v/>
      </c>
      <c r="E1357" s="284" t="str">
        <f>IF('Data invoice'!N1472=0,"",'Data invoice'!O1472)</f>
        <v/>
      </c>
      <c r="F1357" s="284" t="str">
        <f>IF('Data invoice'!O1472=0,"",'Data invoice'!P1472)</f>
        <v/>
      </c>
      <c r="G1357" s="284" t="str">
        <f>IF('Data invoice'!P1472=0,"",'Data invoice'!Q1472)</f>
        <v/>
      </c>
      <c r="H1357" s="284" t="str">
        <f>IF('Data invoice'!Q1472=0,"",'Data invoice'!R1472)</f>
        <v/>
      </c>
      <c r="I1357" s="320" t="str">
        <f>IF('Data invoice'!R1472=0,"",'Data invoice'!S1472)</f>
        <v/>
      </c>
      <c r="J1357" s="367" t="str">
        <f>IF('Data invoice'!S1472=0,"",'Data invoice'!T1472)</f>
        <v/>
      </c>
    </row>
    <row r="1358" spans="1:10" ht="15" customHeight="1">
      <c r="A1358" s="284" t="str">
        <f>IF('Data invoice'!J1473=0,"",'Data invoice'!K1473)</f>
        <v/>
      </c>
      <c r="B1358" s="284" t="str">
        <f>IF('Data invoice'!K1473=0,"",'Data invoice'!L1473)</f>
        <v/>
      </c>
      <c r="C1358" s="284" t="str">
        <f>IF('Data invoice'!L1473=0,"",'Data invoice'!M1473)</f>
        <v/>
      </c>
      <c r="D1358" s="284" t="str">
        <f>IF('Data invoice'!M1473=0,"",'Data invoice'!N1473)</f>
        <v/>
      </c>
      <c r="E1358" s="284" t="str">
        <f>IF('Data invoice'!N1473=0,"",'Data invoice'!O1473)</f>
        <v/>
      </c>
      <c r="F1358" s="284" t="str">
        <f>IF('Data invoice'!O1473=0,"",'Data invoice'!P1473)</f>
        <v/>
      </c>
      <c r="G1358" s="284" t="str">
        <f>IF('Data invoice'!P1473=0,"",'Data invoice'!Q1473)</f>
        <v/>
      </c>
      <c r="H1358" s="284" t="str">
        <f>IF('Data invoice'!Q1473=0,"",'Data invoice'!R1473)</f>
        <v/>
      </c>
      <c r="I1358" s="320" t="str">
        <f>IF('Data invoice'!R1473=0,"",'Data invoice'!S1473)</f>
        <v/>
      </c>
      <c r="J1358" s="367" t="str">
        <f>IF('Data invoice'!S1473=0,"",'Data invoice'!T1473)</f>
        <v/>
      </c>
    </row>
    <row r="1359" spans="1:10" ht="15" customHeight="1">
      <c r="A1359" s="284" t="str">
        <f>IF('Data invoice'!J1474=0,"",'Data invoice'!K1474)</f>
        <v/>
      </c>
      <c r="B1359" s="284" t="str">
        <f>IF('Data invoice'!K1474=0,"",'Data invoice'!L1474)</f>
        <v/>
      </c>
      <c r="C1359" s="284" t="str">
        <f>IF('Data invoice'!L1474=0,"",'Data invoice'!M1474)</f>
        <v/>
      </c>
      <c r="D1359" s="284" t="str">
        <f>IF('Data invoice'!M1474=0,"",'Data invoice'!N1474)</f>
        <v/>
      </c>
      <c r="E1359" s="284" t="str">
        <f>IF('Data invoice'!N1474=0,"",'Data invoice'!O1474)</f>
        <v/>
      </c>
      <c r="F1359" s="284" t="str">
        <f>IF('Data invoice'!O1474=0,"",'Data invoice'!P1474)</f>
        <v/>
      </c>
      <c r="G1359" s="284" t="str">
        <f>IF('Data invoice'!P1474=0,"",'Data invoice'!Q1474)</f>
        <v/>
      </c>
      <c r="H1359" s="284" t="str">
        <f>IF('Data invoice'!Q1474=0,"",'Data invoice'!R1474)</f>
        <v/>
      </c>
      <c r="I1359" s="320" t="str">
        <f>IF('Data invoice'!R1474=0,"",'Data invoice'!S1474)</f>
        <v/>
      </c>
      <c r="J1359" s="367" t="str">
        <f>IF('Data invoice'!S1474=0,"",'Data invoice'!T1474)</f>
        <v/>
      </c>
    </row>
    <row r="1360" spans="1:10" ht="15" customHeight="1">
      <c r="A1360" s="284" t="str">
        <f>IF('Data invoice'!J1475=0,"",'Data invoice'!K1475)</f>
        <v/>
      </c>
      <c r="B1360" s="284" t="str">
        <f>IF('Data invoice'!K1475=0,"",'Data invoice'!L1475)</f>
        <v/>
      </c>
      <c r="C1360" s="284" t="str">
        <f>IF('Data invoice'!L1475=0,"",'Data invoice'!M1475)</f>
        <v/>
      </c>
      <c r="D1360" s="284" t="str">
        <f>IF('Data invoice'!M1475=0,"",'Data invoice'!N1475)</f>
        <v/>
      </c>
      <c r="E1360" s="284" t="str">
        <f>IF('Data invoice'!N1475=0,"",'Data invoice'!O1475)</f>
        <v/>
      </c>
      <c r="F1360" s="284" t="str">
        <f>IF('Data invoice'!O1475=0,"",'Data invoice'!P1475)</f>
        <v/>
      </c>
      <c r="G1360" s="284" t="str">
        <f>IF('Data invoice'!P1475=0,"",'Data invoice'!Q1475)</f>
        <v/>
      </c>
      <c r="H1360" s="284" t="str">
        <f>IF('Data invoice'!Q1475=0,"",'Data invoice'!R1475)</f>
        <v/>
      </c>
      <c r="I1360" s="320" t="str">
        <f>IF('Data invoice'!R1475=0,"",'Data invoice'!S1475)</f>
        <v/>
      </c>
      <c r="J1360" s="367" t="str">
        <f>IF('Data invoice'!S1475=0,"",'Data invoice'!T1475)</f>
        <v/>
      </c>
    </row>
    <row r="1361" spans="1:10" ht="15" customHeight="1">
      <c r="A1361" s="284" t="str">
        <f>IF('Data invoice'!J1476=0,"",'Data invoice'!K1476)</f>
        <v/>
      </c>
      <c r="B1361" s="284" t="str">
        <f>IF('Data invoice'!K1476=0,"",'Data invoice'!L1476)</f>
        <v/>
      </c>
      <c r="C1361" s="284" t="str">
        <f>IF('Data invoice'!L1476=0,"",'Data invoice'!M1476)</f>
        <v/>
      </c>
      <c r="D1361" s="284" t="str">
        <f>IF('Data invoice'!M1476=0,"",'Data invoice'!N1476)</f>
        <v/>
      </c>
      <c r="E1361" s="284" t="str">
        <f>IF('Data invoice'!N1476=0,"",'Data invoice'!O1476)</f>
        <v/>
      </c>
      <c r="F1361" s="284" t="str">
        <f>IF('Data invoice'!O1476=0,"",'Data invoice'!P1476)</f>
        <v/>
      </c>
      <c r="G1361" s="284" t="str">
        <f>IF('Data invoice'!P1476=0,"",'Data invoice'!Q1476)</f>
        <v/>
      </c>
      <c r="H1361" s="284" t="str">
        <f>IF('Data invoice'!Q1476=0,"",'Data invoice'!R1476)</f>
        <v/>
      </c>
      <c r="I1361" s="320" t="str">
        <f>IF('Data invoice'!R1476=0,"",'Data invoice'!S1476)</f>
        <v/>
      </c>
      <c r="J1361" s="367" t="str">
        <f>IF('Data invoice'!S1476=0,"",'Data invoice'!T1476)</f>
        <v/>
      </c>
    </row>
    <row r="1362" spans="1:10" ht="15" customHeight="1">
      <c r="A1362" s="284" t="str">
        <f>IF('Data invoice'!J1477=0,"",'Data invoice'!K1477)</f>
        <v/>
      </c>
      <c r="B1362" s="284" t="str">
        <f>IF('Data invoice'!K1477=0,"",'Data invoice'!L1477)</f>
        <v/>
      </c>
      <c r="C1362" s="284" t="str">
        <f>IF('Data invoice'!L1477=0,"",'Data invoice'!M1477)</f>
        <v/>
      </c>
      <c r="D1362" s="284" t="str">
        <f>IF('Data invoice'!M1477=0,"",'Data invoice'!N1477)</f>
        <v/>
      </c>
      <c r="E1362" s="284" t="str">
        <f>IF('Data invoice'!N1477=0,"",'Data invoice'!O1477)</f>
        <v/>
      </c>
      <c r="F1362" s="284" t="str">
        <f>IF('Data invoice'!O1477=0,"",'Data invoice'!P1477)</f>
        <v/>
      </c>
      <c r="G1362" s="284" t="str">
        <f>IF('Data invoice'!P1477=0,"",'Data invoice'!Q1477)</f>
        <v/>
      </c>
      <c r="H1362" s="284" t="str">
        <f>IF('Data invoice'!Q1477=0,"",'Data invoice'!R1477)</f>
        <v/>
      </c>
      <c r="I1362" s="320" t="str">
        <f>IF('Data invoice'!R1477=0,"",'Data invoice'!S1477)</f>
        <v/>
      </c>
      <c r="J1362" s="367" t="str">
        <f>IF('Data invoice'!S1477=0,"",'Data invoice'!T1477)</f>
        <v/>
      </c>
    </row>
    <row r="1363" spans="1:10" ht="15" customHeight="1">
      <c r="A1363" s="284" t="str">
        <f>IF('Data invoice'!J1478=0,"",'Data invoice'!K1478)</f>
        <v/>
      </c>
      <c r="B1363" s="284" t="str">
        <f>IF('Data invoice'!K1478=0,"",'Data invoice'!L1478)</f>
        <v/>
      </c>
      <c r="C1363" s="284" t="str">
        <f>IF('Data invoice'!L1478=0,"",'Data invoice'!M1478)</f>
        <v/>
      </c>
      <c r="D1363" s="284" t="str">
        <f>IF('Data invoice'!M1478=0,"",'Data invoice'!N1478)</f>
        <v/>
      </c>
      <c r="E1363" s="284" t="str">
        <f>IF('Data invoice'!N1478=0,"",'Data invoice'!O1478)</f>
        <v/>
      </c>
      <c r="F1363" s="284" t="str">
        <f>IF('Data invoice'!O1478=0,"",'Data invoice'!P1478)</f>
        <v/>
      </c>
      <c r="G1363" s="284" t="str">
        <f>IF('Data invoice'!P1478=0,"",'Data invoice'!Q1478)</f>
        <v/>
      </c>
      <c r="H1363" s="284" t="str">
        <f>IF('Data invoice'!Q1478=0,"",'Data invoice'!R1478)</f>
        <v/>
      </c>
      <c r="I1363" s="320" t="str">
        <f>IF('Data invoice'!R1478=0,"",'Data invoice'!S1478)</f>
        <v/>
      </c>
      <c r="J1363" s="367" t="str">
        <f>IF('Data invoice'!S1478=0,"",'Data invoice'!T1478)</f>
        <v/>
      </c>
    </row>
    <row r="1364" spans="1:10" ht="15" customHeight="1">
      <c r="A1364" s="284" t="str">
        <f>IF('Data invoice'!J1479=0,"",'Data invoice'!K1479)</f>
        <v/>
      </c>
      <c r="B1364" s="284" t="str">
        <f>IF('Data invoice'!K1479=0,"",'Data invoice'!L1479)</f>
        <v/>
      </c>
      <c r="C1364" s="284" t="str">
        <f>IF('Data invoice'!L1479=0,"",'Data invoice'!M1479)</f>
        <v/>
      </c>
      <c r="D1364" s="284" t="str">
        <f>IF('Data invoice'!M1479=0,"",'Data invoice'!N1479)</f>
        <v/>
      </c>
      <c r="E1364" s="284" t="str">
        <f>IF('Data invoice'!N1479=0,"",'Data invoice'!O1479)</f>
        <v/>
      </c>
      <c r="F1364" s="284" t="str">
        <f>IF('Data invoice'!O1479=0,"",'Data invoice'!P1479)</f>
        <v/>
      </c>
      <c r="G1364" s="284" t="str">
        <f>IF('Data invoice'!P1479=0,"",'Data invoice'!Q1479)</f>
        <v/>
      </c>
      <c r="H1364" s="284" t="str">
        <f>IF('Data invoice'!Q1479=0,"",'Data invoice'!R1479)</f>
        <v/>
      </c>
      <c r="I1364" s="320" t="str">
        <f>IF('Data invoice'!R1479=0,"",'Data invoice'!S1479)</f>
        <v/>
      </c>
      <c r="J1364" s="367" t="str">
        <f>IF('Data invoice'!S1479=0,"",'Data invoice'!T1479)</f>
        <v/>
      </c>
    </row>
    <row r="1365" spans="1:10" ht="15" customHeight="1">
      <c r="A1365" s="284" t="str">
        <f>IF('Data invoice'!J1480=0,"",'Data invoice'!K1480)</f>
        <v/>
      </c>
      <c r="B1365" s="284" t="str">
        <f>IF('Data invoice'!K1480=0,"",'Data invoice'!L1480)</f>
        <v/>
      </c>
      <c r="C1365" s="284" t="str">
        <f>IF('Data invoice'!L1480=0,"",'Data invoice'!M1480)</f>
        <v/>
      </c>
      <c r="D1365" s="284" t="str">
        <f>IF('Data invoice'!M1480=0,"",'Data invoice'!N1480)</f>
        <v/>
      </c>
      <c r="E1365" s="284" t="str">
        <f>IF('Data invoice'!N1480=0,"",'Data invoice'!O1480)</f>
        <v/>
      </c>
      <c r="F1365" s="284" t="str">
        <f>IF('Data invoice'!O1480=0,"",'Data invoice'!P1480)</f>
        <v/>
      </c>
      <c r="G1365" s="284" t="str">
        <f>IF('Data invoice'!P1480=0,"",'Data invoice'!Q1480)</f>
        <v/>
      </c>
      <c r="H1365" s="284" t="str">
        <f>IF('Data invoice'!Q1480=0,"",'Data invoice'!R1480)</f>
        <v/>
      </c>
      <c r="I1365" s="320" t="str">
        <f>IF('Data invoice'!R1480=0,"",'Data invoice'!S1480)</f>
        <v/>
      </c>
      <c r="J1365" s="367" t="str">
        <f>IF('Data invoice'!S1480=0,"",'Data invoice'!T1480)</f>
        <v/>
      </c>
    </row>
    <row r="1366" spans="1:10" ht="15" customHeight="1">
      <c r="A1366" s="284" t="str">
        <f>IF('Data invoice'!J1481=0,"",'Data invoice'!K1481)</f>
        <v/>
      </c>
      <c r="B1366" s="284" t="str">
        <f>IF('Data invoice'!K1481=0,"",'Data invoice'!L1481)</f>
        <v/>
      </c>
      <c r="C1366" s="284" t="str">
        <f>IF('Data invoice'!L1481=0,"",'Data invoice'!M1481)</f>
        <v/>
      </c>
      <c r="D1366" s="284" t="str">
        <f>IF('Data invoice'!M1481=0,"",'Data invoice'!N1481)</f>
        <v/>
      </c>
      <c r="E1366" s="284" t="str">
        <f>IF('Data invoice'!N1481=0,"",'Data invoice'!O1481)</f>
        <v/>
      </c>
      <c r="F1366" s="284" t="str">
        <f>IF('Data invoice'!O1481=0,"",'Data invoice'!P1481)</f>
        <v/>
      </c>
      <c r="G1366" s="284" t="str">
        <f>IF('Data invoice'!P1481=0,"",'Data invoice'!Q1481)</f>
        <v/>
      </c>
      <c r="H1366" s="284" t="str">
        <f>IF('Data invoice'!Q1481=0,"",'Data invoice'!R1481)</f>
        <v/>
      </c>
      <c r="I1366" s="320" t="str">
        <f>IF('Data invoice'!R1481=0,"",'Data invoice'!S1481)</f>
        <v/>
      </c>
      <c r="J1366" s="367" t="str">
        <f>IF('Data invoice'!S1481=0,"",'Data invoice'!T1481)</f>
        <v/>
      </c>
    </row>
    <row r="1367" spans="1:10" ht="15" customHeight="1">
      <c r="A1367" s="284" t="str">
        <f>IF('Data invoice'!J1482=0,"",'Data invoice'!K1482)</f>
        <v/>
      </c>
      <c r="B1367" s="284" t="str">
        <f>IF('Data invoice'!K1482=0,"",'Data invoice'!L1482)</f>
        <v/>
      </c>
      <c r="C1367" s="284" t="str">
        <f>IF('Data invoice'!L1482=0,"",'Data invoice'!M1482)</f>
        <v/>
      </c>
      <c r="D1367" s="284" t="str">
        <f>IF('Data invoice'!M1482=0,"",'Data invoice'!N1482)</f>
        <v/>
      </c>
      <c r="E1367" s="284" t="str">
        <f>IF('Data invoice'!N1482=0,"",'Data invoice'!O1482)</f>
        <v/>
      </c>
      <c r="F1367" s="284" t="str">
        <f>IF('Data invoice'!O1482=0,"",'Data invoice'!P1482)</f>
        <v/>
      </c>
      <c r="G1367" s="284" t="str">
        <f>IF('Data invoice'!P1482=0,"",'Data invoice'!Q1482)</f>
        <v/>
      </c>
      <c r="H1367" s="284" t="str">
        <f>IF('Data invoice'!Q1482=0,"",'Data invoice'!R1482)</f>
        <v/>
      </c>
      <c r="I1367" s="320" t="str">
        <f>IF('Data invoice'!R1482=0,"",'Data invoice'!S1482)</f>
        <v/>
      </c>
      <c r="J1367" s="367" t="str">
        <f>IF('Data invoice'!S1482=0,"",'Data invoice'!T1482)</f>
        <v/>
      </c>
    </row>
    <row r="1368" spans="1:10" ht="15" customHeight="1">
      <c r="A1368" s="284" t="str">
        <f>IF('Data invoice'!J1483=0,"",'Data invoice'!K1483)</f>
        <v/>
      </c>
      <c r="B1368" s="284" t="str">
        <f>IF('Data invoice'!K1483=0,"",'Data invoice'!L1483)</f>
        <v/>
      </c>
      <c r="C1368" s="284" t="str">
        <f>IF('Data invoice'!L1483=0,"",'Data invoice'!M1483)</f>
        <v/>
      </c>
      <c r="D1368" s="284" t="str">
        <f>IF('Data invoice'!M1483=0,"",'Data invoice'!N1483)</f>
        <v/>
      </c>
      <c r="E1368" s="284" t="str">
        <f>IF('Data invoice'!N1483=0,"",'Data invoice'!O1483)</f>
        <v/>
      </c>
      <c r="F1368" s="284" t="str">
        <f>IF('Data invoice'!O1483=0,"",'Data invoice'!P1483)</f>
        <v/>
      </c>
      <c r="G1368" s="284" t="str">
        <f>IF('Data invoice'!P1483=0,"",'Data invoice'!Q1483)</f>
        <v/>
      </c>
      <c r="H1368" s="284" t="str">
        <f>IF('Data invoice'!Q1483=0,"",'Data invoice'!R1483)</f>
        <v/>
      </c>
      <c r="I1368" s="320" t="str">
        <f>IF('Data invoice'!R1483=0,"",'Data invoice'!S1483)</f>
        <v/>
      </c>
      <c r="J1368" s="367" t="str">
        <f>IF('Data invoice'!S1483=0,"",'Data invoice'!T1483)</f>
        <v/>
      </c>
    </row>
    <row r="1369" spans="1:10" ht="15" customHeight="1">
      <c r="A1369" s="284" t="str">
        <f>IF('Data invoice'!J1484=0,"",'Data invoice'!K1484)</f>
        <v/>
      </c>
      <c r="B1369" s="284" t="str">
        <f>IF('Data invoice'!K1484=0,"",'Data invoice'!L1484)</f>
        <v/>
      </c>
      <c r="C1369" s="284" t="str">
        <f>IF('Data invoice'!L1484=0,"",'Data invoice'!M1484)</f>
        <v/>
      </c>
      <c r="D1369" s="284" t="str">
        <f>IF('Data invoice'!M1484=0,"",'Data invoice'!N1484)</f>
        <v/>
      </c>
      <c r="E1369" s="284" t="str">
        <f>IF('Data invoice'!N1484=0,"",'Data invoice'!O1484)</f>
        <v/>
      </c>
      <c r="F1369" s="284" t="str">
        <f>IF('Data invoice'!O1484=0,"",'Data invoice'!P1484)</f>
        <v/>
      </c>
      <c r="G1369" s="284" t="str">
        <f>IF('Data invoice'!P1484=0,"",'Data invoice'!Q1484)</f>
        <v/>
      </c>
      <c r="H1369" s="284" t="str">
        <f>IF('Data invoice'!Q1484=0,"",'Data invoice'!R1484)</f>
        <v/>
      </c>
      <c r="I1369" s="320" t="str">
        <f>IF('Data invoice'!R1484=0,"",'Data invoice'!S1484)</f>
        <v/>
      </c>
      <c r="J1369" s="367" t="str">
        <f>IF('Data invoice'!S1484=0,"",'Data invoice'!T1484)</f>
        <v/>
      </c>
    </row>
    <row r="1370" spans="1:10" ht="15" customHeight="1">
      <c r="A1370" s="284" t="str">
        <f>IF('Data invoice'!J1485=0,"",'Data invoice'!K1485)</f>
        <v/>
      </c>
      <c r="B1370" s="284" t="str">
        <f>IF('Data invoice'!K1485=0,"",'Data invoice'!L1485)</f>
        <v/>
      </c>
      <c r="C1370" s="284" t="str">
        <f>IF('Data invoice'!L1485=0,"",'Data invoice'!M1485)</f>
        <v/>
      </c>
      <c r="D1370" s="284" t="str">
        <f>IF('Data invoice'!M1485=0,"",'Data invoice'!N1485)</f>
        <v/>
      </c>
      <c r="E1370" s="284" t="str">
        <f>IF('Data invoice'!N1485=0,"",'Data invoice'!O1485)</f>
        <v/>
      </c>
      <c r="F1370" s="284" t="str">
        <f>IF('Data invoice'!O1485=0,"",'Data invoice'!P1485)</f>
        <v/>
      </c>
      <c r="G1370" s="284" t="str">
        <f>IF('Data invoice'!P1485=0,"",'Data invoice'!Q1485)</f>
        <v/>
      </c>
      <c r="H1370" s="284" t="str">
        <f>IF('Data invoice'!Q1485=0,"",'Data invoice'!R1485)</f>
        <v/>
      </c>
      <c r="I1370" s="320" t="str">
        <f>IF('Data invoice'!R1485=0,"",'Data invoice'!S1485)</f>
        <v/>
      </c>
      <c r="J1370" s="367" t="str">
        <f>IF('Data invoice'!S1485=0,"",'Data invoice'!T1485)</f>
        <v/>
      </c>
    </row>
    <row r="1371" spans="1:10" ht="15" customHeight="1">
      <c r="A1371" s="284" t="str">
        <f>IF('Data invoice'!J1486=0,"",'Data invoice'!K1486)</f>
        <v/>
      </c>
      <c r="B1371" s="284" t="str">
        <f>IF('Data invoice'!K1486=0,"",'Data invoice'!L1486)</f>
        <v/>
      </c>
      <c r="C1371" s="284" t="str">
        <f>IF('Data invoice'!L1486=0,"",'Data invoice'!M1486)</f>
        <v/>
      </c>
      <c r="D1371" s="284" t="str">
        <f>IF('Data invoice'!M1486=0,"",'Data invoice'!N1486)</f>
        <v/>
      </c>
      <c r="E1371" s="284" t="str">
        <f>IF('Data invoice'!N1486=0,"",'Data invoice'!O1486)</f>
        <v/>
      </c>
      <c r="F1371" s="284" t="str">
        <f>IF('Data invoice'!O1486=0,"",'Data invoice'!P1486)</f>
        <v/>
      </c>
      <c r="G1371" s="284" t="str">
        <f>IF('Data invoice'!P1486=0,"",'Data invoice'!Q1486)</f>
        <v/>
      </c>
      <c r="H1371" s="284" t="str">
        <f>IF('Data invoice'!Q1486=0,"",'Data invoice'!R1486)</f>
        <v/>
      </c>
      <c r="I1371" s="320" t="str">
        <f>IF('Data invoice'!R1486=0,"",'Data invoice'!S1486)</f>
        <v/>
      </c>
      <c r="J1371" s="367" t="str">
        <f>IF('Data invoice'!S1486=0,"",'Data invoice'!T1486)</f>
        <v/>
      </c>
    </row>
    <row r="1372" spans="1:10" ht="15" customHeight="1">
      <c r="A1372" s="284" t="str">
        <f>IF('Data invoice'!J1487=0,"",'Data invoice'!K1487)</f>
        <v/>
      </c>
      <c r="B1372" s="284" t="str">
        <f>IF('Data invoice'!K1487=0,"",'Data invoice'!L1487)</f>
        <v/>
      </c>
      <c r="C1372" s="284" t="str">
        <f>IF('Data invoice'!L1487=0,"",'Data invoice'!M1487)</f>
        <v/>
      </c>
      <c r="D1372" s="284" t="str">
        <f>IF('Data invoice'!M1487=0,"",'Data invoice'!N1487)</f>
        <v/>
      </c>
      <c r="E1372" s="284" t="str">
        <f>IF('Data invoice'!N1487=0,"",'Data invoice'!O1487)</f>
        <v/>
      </c>
      <c r="F1372" s="284" t="str">
        <f>IF('Data invoice'!O1487=0,"",'Data invoice'!P1487)</f>
        <v/>
      </c>
      <c r="G1372" s="284" t="str">
        <f>IF('Data invoice'!P1487=0,"",'Data invoice'!Q1487)</f>
        <v/>
      </c>
      <c r="H1372" s="284" t="str">
        <f>IF('Data invoice'!Q1487=0,"",'Data invoice'!R1487)</f>
        <v/>
      </c>
      <c r="I1372" s="320" t="str">
        <f>IF('Data invoice'!R1487=0,"",'Data invoice'!S1487)</f>
        <v/>
      </c>
      <c r="J1372" s="367" t="str">
        <f>IF('Data invoice'!S1487=0,"",'Data invoice'!T1487)</f>
        <v/>
      </c>
    </row>
    <row r="1373" spans="1:10" ht="15" customHeight="1">
      <c r="A1373" s="284" t="str">
        <f>IF('Data invoice'!J1488=0,"",'Data invoice'!K1488)</f>
        <v/>
      </c>
      <c r="B1373" s="284" t="str">
        <f>IF('Data invoice'!K1488=0,"",'Data invoice'!L1488)</f>
        <v/>
      </c>
      <c r="C1373" s="284" t="str">
        <f>IF('Data invoice'!L1488=0,"",'Data invoice'!M1488)</f>
        <v/>
      </c>
      <c r="D1373" s="284" t="str">
        <f>IF('Data invoice'!M1488=0,"",'Data invoice'!N1488)</f>
        <v/>
      </c>
      <c r="E1373" s="284" t="str">
        <f>IF('Data invoice'!N1488=0,"",'Data invoice'!O1488)</f>
        <v/>
      </c>
      <c r="F1373" s="284" t="str">
        <f>IF('Data invoice'!O1488=0,"",'Data invoice'!P1488)</f>
        <v/>
      </c>
      <c r="G1373" s="284" t="str">
        <f>IF('Data invoice'!P1488=0,"",'Data invoice'!Q1488)</f>
        <v/>
      </c>
      <c r="H1373" s="284" t="str">
        <f>IF('Data invoice'!Q1488=0,"",'Data invoice'!R1488)</f>
        <v/>
      </c>
      <c r="I1373" s="320" t="str">
        <f>IF('Data invoice'!R1488=0,"",'Data invoice'!S1488)</f>
        <v/>
      </c>
      <c r="J1373" s="367" t="str">
        <f>IF('Data invoice'!S1488=0,"",'Data invoice'!T1488)</f>
        <v/>
      </c>
    </row>
    <row r="1374" spans="1:10" ht="15" customHeight="1">
      <c r="A1374" s="284" t="str">
        <f>IF('Data invoice'!J1489=0,"",'Data invoice'!K1489)</f>
        <v/>
      </c>
      <c r="B1374" s="284" t="str">
        <f>IF('Data invoice'!K1489=0,"",'Data invoice'!L1489)</f>
        <v/>
      </c>
      <c r="C1374" s="284" t="str">
        <f>IF('Data invoice'!L1489=0,"",'Data invoice'!M1489)</f>
        <v/>
      </c>
      <c r="D1374" s="284" t="str">
        <f>IF('Data invoice'!M1489=0,"",'Data invoice'!N1489)</f>
        <v/>
      </c>
      <c r="E1374" s="284" t="str">
        <f>IF('Data invoice'!N1489=0,"",'Data invoice'!O1489)</f>
        <v/>
      </c>
      <c r="F1374" s="284" t="str">
        <f>IF('Data invoice'!O1489=0,"",'Data invoice'!P1489)</f>
        <v/>
      </c>
      <c r="G1374" s="284" t="str">
        <f>IF('Data invoice'!P1489=0,"",'Data invoice'!Q1489)</f>
        <v/>
      </c>
      <c r="H1374" s="284" t="str">
        <f>IF('Data invoice'!Q1489=0,"",'Data invoice'!R1489)</f>
        <v/>
      </c>
      <c r="I1374" s="320" t="str">
        <f>IF('Data invoice'!R1489=0,"",'Data invoice'!S1489)</f>
        <v/>
      </c>
      <c r="J1374" s="367" t="str">
        <f>IF('Data invoice'!S1489=0,"",'Data invoice'!T1489)</f>
        <v/>
      </c>
    </row>
    <row r="1375" spans="1:10" ht="15" customHeight="1">
      <c r="A1375" s="284" t="str">
        <f>IF('Data invoice'!J1490=0,"",'Data invoice'!K1490)</f>
        <v/>
      </c>
      <c r="B1375" s="284" t="str">
        <f>IF('Data invoice'!K1490=0,"",'Data invoice'!L1490)</f>
        <v/>
      </c>
      <c r="C1375" s="284" t="str">
        <f>IF('Data invoice'!L1490=0,"",'Data invoice'!M1490)</f>
        <v/>
      </c>
      <c r="D1375" s="284" t="str">
        <f>IF('Data invoice'!M1490=0,"",'Data invoice'!N1490)</f>
        <v/>
      </c>
      <c r="E1375" s="284" t="str">
        <f>IF('Data invoice'!N1490=0,"",'Data invoice'!O1490)</f>
        <v/>
      </c>
      <c r="F1375" s="284" t="str">
        <f>IF('Data invoice'!O1490=0,"",'Data invoice'!P1490)</f>
        <v/>
      </c>
      <c r="G1375" s="284" t="str">
        <f>IF('Data invoice'!P1490=0,"",'Data invoice'!Q1490)</f>
        <v/>
      </c>
      <c r="H1375" s="284" t="str">
        <f>IF('Data invoice'!Q1490=0,"",'Data invoice'!R1490)</f>
        <v/>
      </c>
      <c r="I1375" s="320" t="str">
        <f>IF('Data invoice'!R1490=0,"",'Data invoice'!S1490)</f>
        <v/>
      </c>
      <c r="J1375" s="367" t="str">
        <f>IF('Data invoice'!S1490=0,"",'Data invoice'!T1490)</f>
        <v/>
      </c>
    </row>
    <row r="1376" spans="1:10" ht="15" customHeight="1">
      <c r="A1376" s="284" t="str">
        <f>IF('Data invoice'!J1491=0,"",'Data invoice'!K1491)</f>
        <v/>
      </c>
      <c r="B1376" s="284" t="str">
        <f>IF('Data invoice'!K1491=0,"",'Data invoice'!L1491)</f>
        <v/>
      </c>
      <c r="C1376" s="284" t="str">
        <f>IF('Data invoice'!L1491=0,"",'Data invoice'!M1491)</f>
        <v/>
      </c>
      <c r="D1376" s="284" t="str">
        <f>IF('Data invoice'!M1491=0,"",'Data invoice'!N1491)</f>
        <v/>
      </c>
      <c r="E1376" s="284" t="str">
        <f>IF('Data invoice'!N1491=0,"",'Data invoice'!O1491)</f>
        <v/>
      </c>
      <c r="F1376" s="284" t="str">
        <f>IF('Data invoice'!O1491=0,"",'Data invoice'!P1491)</f>
        <v/>
      </c>
      <c r="G1376" s="284" t="str">
        <f>IF('Data invoice'!P1491=0,"",'Data invoice'!Q1491)</f>
        <v/>
      </c>
      <c r="H1376" s="284" t="str">
        <f>IF('Data invoice'!Q1491=0,"",'Data invoice'!R1491)</f>
        <v/>
      </c>
      <c r="I1376" s="320" t="str">
        <f>IF('Data invoice'!R1491=0,"",'Data invoice'!S1491)</f>
        <v/>
      </c>
      <c r="J1376" s="367" t="str">
        <f>IF('Data invoice'!S1491=0,"",'Data invoice'!T1491)</f>
        <v/>
      </c>
    </row>
    <row r="1377" spans="1:10" ht="15" customHeight="1">
      <c r="A1377" s="284" t="str">
        <f>IF('Data invoice'!J1492=0,"",'Data invoice'!K1492)</f>
        <v/>
      </c>
      <c r="B1377" s="284" t="str">
        <f>IF('Data invoice'!K1492=0,"",'Data invoice'!L1492)</f>
        <v/>
      </c>
      <c r="C1377" s="284" t="str">
        <f>IF('Data invoice'!L1492=0,"",'Data invoice'!M1492)</f>
        <v/>
      </c>
      <c r="D1377" s="284" t="str">
        <f>IF('Data invoice'!M1492=0,"",'Data invoice'!N1492)</f>
        <v/>
      </c>
      <c r="E1377" s="284" t="str">
        <f>IF('Data invoice'!N1492=0,"",'Data invoice'!O1492)</f>
        <v/>
      </c>
      <c r="F1377" s="284" t="str">
        <f>IF('Data invoice'!O1492=0,"",'Data invoice'!P1492)</f>
        <v/>
      </c>
      <c r="G1377" s="284" t="str">
        <f>IF('Data invoice'!P1492=0,"",'Data invoice'!Q1492)</f>
        <v/>
      </c>
      <c r="H1377" s="284" t="str">
        <f>IF('Data invoice'!Q1492=0,"",'Data invoice'!R1492)</f>
        <v/>
      </c>
      <c r="I1377" s="320" t="str">
        <f>IF('Data invoice'!R1492=0,"",'Data invoice'!S1492)</f>
        <v/>
      </c>
      <c r="J1377" s="367" t="str">
        <f>IF('Data invoice'!S1492=0,"",'Data invoice'!T1492)</f>
        <v/>
      </c>
    </row>
    <row r="1378" spans="1:10" ht="15" customHeight="1">
      <c r="A1378" s="284" t="str">
        <f>IF('Data invoice'!J1493=0,"",'Data invoice'!K1493)</f>
        <v/>
      </c>
      <c r="B1378" s="284" t="str">
        <f>IF('Data invoice'!K1493=0,"",'Data invoice'!L1493)</f>
        <v/>
      </c>
      <c r="C1378" s="284" t="str">
        <f>IF('Data invoice'!L1493=0,"",'Data invoice'!M1493)</f>
        <v/>
      </c>
      <c r="D1378" s="284" t="str">
        <f>IF('Data invoice'!M1493=0,"",'Data invoice'!N1493)</f>
        <v/>
      </c>
      <c r="E1378" s="284" t="str">
        <f>IF('Data invoice'!N1493=0,"",'Data invoice'!O1493)</f>
        <v/>
      </c>
      <c r="F1378" s="284" t="str">
        <f>IF('Data invoice'!O1493=0,"",'Data invoice'!P1493)</f>
        <v/>
      </c>
      <c r="G1378" s="284" t="str">
        <f>IF('Data invoice'!P1493=0,"",'Data invoice'!Q1493)</f>
        <v/>
      </c>
      <c r="H1378" s="284" t="str">
        <f>IF('Data invoice'!Q1493=0,"",'Data invoice'!R1493)</f>
        <v/>
      </c>
      <c r="I1378" s="320" t="str">
        <f>IF('Data invoice'!R1493=0,"",'Data invoice'!S1493)</f>
        <v/>
      </c>
      <c r="J1378" s="367" t="str">
        <f>IF('Data invoice'!S1493=0,"",'Data invoice'!T1493)</f>
        <v/>
      </c>
    </row>
    <row r="1379" spans="1:10" ht="15" customHeight="1">
      <c r="A1379" s="284" t="str">
        <f>IF('Data invoice'!J1494=0,"",'Data invoice'!K1494)</f>
        <v/>
      </c>
      <c r="B1379" s="284" t="str">
        <f>IF('Data invoice'!K1494=0,"",'Data invoice'!L1494)</f>
        <v/>
      </c>
      <c r="C1379" s="284" t="str">
        <f>IF('Data invoice'!L1494=0,"",'Data invoice'!M1494)</f>
        <v/>
      </c>
      <c r="D1379" s="284" t="str">
        <f>IF('Data invoice'!M1494=0,"",'Data invoice'!N1494)</f>
        <v/>
      </c>
      <c r="E1379" s="284" t="str">
        <f>IF('Data invoice'!N1494=0,"",'Data invoice'!O1494)</f>
        <v/>
      </c>
      <c r="F1379" s="284" t="str">
        <f>IF('Data invoice'!O1494=0,"",'Data invoice'!P1494)</f>
        <v/>
      </c>
      <c r="G1379" s="284" t="str">
        <f>IF('Data invoice'!P1494=0,"",'Data invoice'!Q1494)</f>
        <v/>
      </c>
      <c r="H1379" s="284" t="str">
        <f>IF('Data invoice'!Q1494=0,"",'Data invoice'!R1494)</f>
        <v/>
      </c>
      <c r="I1379" s="320" t="str">
        <f>IF('Data invoice'!R1494=0,"",'Data invoice'!S1494)</f>
        <v/>
      </c>
      <c r="J1379" s="367" t="str">
        <f>IF('Data invoice'!S1494=0,"",'Data invoice'!T1494)</f>
        <v/>
      </c>
    </row>
    <row r="1380" spans="1:10" ht="15" customHeight="1">
      <c r="A1380" s="284" t="str">
        <f>IF('Data invoice'!J1495=0,"",'Data invoice'!K1495)</f>
        <v/>
      </c>
      <c r="B1380" s="284" t="str">
        <f>IF('Data invoice'!K1495=0,"",'Data invoice'!L1495)</f>
        <v/>
      </c>
      <c r="C1380" s="284" t="str">
        <f>IF('Data invoice'!L1495=0,"",'Data invoice'!M1495)</f>
        <v/>
      </c>
      <c r="D1380" s="284" t="str">
        <f>IF('Data invoice'!M1495=0,"",'Data invoice'!N1495)</f>
        <v/>
      </c>
      <c r="E1380" s="284" t="str">
        <f>IF('Data invoice'!N1495=0,"",'Data invoice'!O1495)</f>
        <v/>
      </c>
      <c r="F1380" s="284" t="str">
        <f>IF('Data invoice'!O1495=0,"",'Data invoice'!P1495)</f>
        <v/>
      </c>
      <c r="G1380" s="284" t="str">
        <f>IF('Data invoice'!P1495=0,"",'Data invoice'!Q1495)</f>
        <v/>
      </c>
      <c r="H1380" s="284" t="str">
        <f>IF('Data invoice'!Q1495=0,"",'Data invoice'!R1495)</f>
        <v/>
      </c>
      <c r="I1380" s="320" t="str">
        <f>IF('Data invoice'!R1495=0,"",'Data invoice'!S1495)</f>
        <v/>
      </c>
      <c r="J1380" s="367" t="str">
        <f>IF('Data invoice'!S1495=0,"",'Data invoice'!T1495)</f>
        <v/>
      </c>
    </row>
    <row r="1381" spans="1:10" ht="15" customHeight="1">
      <c r="A1381" s="284" t="str">
        <f>IF('Data invoice'!J1496=0,"",'Data invoice'!K1496)</f>
        <v/>
      </c>
      <c r="B1381" s="284" t="str">
        <f>IF('Data invoice'!K1496=0,"",'Data invoice'!L1496)</f>
        <v/>
      </c>
      <c r="C1381" s="284" t="str">
        <f>IF('Data invoice'!L1496=0,"",'Data invoice'!M1496)</f>
        <v/>
      </c>
      <c r="D1381" s="284" t="str">
        <f>IF('Data invoice'!M1496=0,"",'Data invoice'!N1496)</f>
        <v/>
      </c>
      <c r="E1381" s="284" t="str">
        <f>IF('Data invoice'!N1496=0,"",'Data invoice'!O1496)</f>
        <v/>
      </c>
      <c r="F1381" s="284" t="str">
        <f>IF('Data invoice'!O1496=0,"",'Data invoice'!P1496)</f>
        <v/>
      </c>
      <c r="G1381" s="284" t="str">
        <f>IF('Data invoice'!P1496=0,"",'Data invoice'!Q1496)</f>
        <v/>
      </c>
      <c r="H1381" s="284" t="str">
        <f>IF('Data invoice'!Q1496=0,"",'Data invoice'!R1496)</f>
        <v/>
      </c>
      <c r="I1381" s="320" t="str">
        <f>IF('Data invoice'!R1496=0,"",'Data invoice'!S1496)</f>
        <v/>
      </c>
      <c r="J1381" s="367" t="str">
        <f>IF('Data invoice'!S1496=0,"",'Data invoice'!T1496)</f>
        <v/>
      </c>
    </row>
    <row r="1382" spans="1:10" ht="15" customHeight="1">
      <c r="A1382" s="284" t="str">
        <f>IF('Data invoice'!J1497=0,"",'Data invoice'!K1497)</f>
        <v/>
      </c>
      <c r="B1382" s="284" t="str">
        <f>IF('Data invoice'!K1497=0,"",'Data invoice'!L1497)</f>
        <v/>
      </c>
      <c r="C1382" s="284" t="str">
        <f>IF('Data invoice'!L1497=0,"",'Data invoice'!M1497)</f>
        <v/>
      </c>
      <c r="D1382" s="284" t="str">
        <f>IF('Data invoice'!M1497=0,"",'Data invoice'!N1497)</f>
        <v/>
      </c>
      <c r="E1382" s="284" t="str">
        <f>IF('Data invoice'!N1497=0,"",'Data invoice'!O1497)</f>
        <v/>
      </c>
      <c r="F1382" s="284" t="str">
        <f>IF('Data invoice'!O1497=0,"",'Data invoice'!P1497)</f>
        <v/>
      </c>
      <c r="G1382" s="284" t="str">
        <f>IF('Data invoice'!P1497=0,"",'Data invoice'!Q1497)</f>
        <v/>
      </c>
      <c r="H1382" s="284" t="str">
        <f>IF('Data invoice'!Q1497=0,"",'Data invoice'!R1497)</f>
        <v/>
      </c>
      <c r="I1382" s="320" t="str">
        <f>IF('Data invoice'!R1497=0,"",'Data invoice'!S1497)</f>
        <v/>
      </c>
      <c r="J1382" s="367" t="str">
        <f>IF('Data invoice'!S1497=0,"",'Data invoice'!T1497)</f>
        <v/>
      </c>
    </row>
    <row r="1383" spans="1:10" ht="15" customHeight="1">
      <c r="A1383" s="284" t="str">
        <f>IF('Data invoice'!J1498=0,"",'Data invoice'!K1498)</f>
        <v/>
      </c>
      <c r="B1383" s="284" t="str">
        <f>IF('Data invoice'!K1498=0,"",'Data invoice'!L1498)</f>
        <v/>
      </c>
      <c r="C1383" s="284" t="str">
        <f>IF('Data invoice'!L1498=0,"",'Data invoice'!M1498)</f>
        <v/>
      </c>
      <c r="D1383" s="284" t="str">
        <f>IF('Data invoice'!M1498=0,"",'Data invoice'!N1498)</f>
        <v/>
      </c>
      <c r="E1383" s="284" t="str">
        <f>IF('Data invoice'!N1498=0,"",'Data invoice'!O1498)</f>
        <v/>
      </c>
      <c r="F1383" s="284" t="str">
        <f>IF('Data invoice'!O1498=0,"",'Data invoice'!P1498)</f>
        <v/>
      </c>
      <c r="G1383" s="284" t="str">
        <f>IF('Data invoice'!P1498=0,"",'Data invoice'!Q1498)</f>
        <v/>
      </c>
      <c r="H1383" s="284" t="str">
        <f>IF('Data invoice'!Q1498=0,"",'Data invoice'!R1498)</f>
        <v/>
      </c>
      <c r="I1383" s="320" t="str">
        <f>IF('Data invoice'!R1498=0,"",'Data invoice'!S1498)</f>
        <v/>
      </c>
      <c r="J1383" s="367" t="str">
        <f>IF('Data invoice'!S1498=0,"",'Data invoice'!T1498)</f>
        <v/>
      </c>
    </row>
    <row r="1384" spans="1:10" ht="15" customHeight="1">
      <c r="A1384" s="284" t="str">
        <f>IF('Data invoice'!J1499=0,"",'Data invoice'!K1499)</f>
        <v/>
      </c>
      <c r="B1384" s="284" t="str">
        <f>IF('Data invoice'!K1499=0,"",'Data invoice'!L1499)</f>
        <v/>
      </c>
      <c r="C1384" s="284" t="str">
        <f>IF('Data invoice'!L1499=0,"",'Data invoice'!M1499)</f>
        <v/>
      </c>
      <c r="D1384" s="284" t="str">
        <f>IF('Data invoice'!M1499=0,"",'Data invoice'!N1499)</f>
        <v/>
      </c>
      <c r="E1384" s="284" t="str">
        <f>IF('Data invoice'!N1499=0,"",'Data invoice'!O1499)</f>
        <v/>
      </c>
      <c r="F1384" s="284" t="str">
        <f>IF('Data invoice'!O1499=0,"",'Data invoice'!P1499)</f>
        <v/>
      </c>
      <c r="G1384" s="284" t="str">
        <f>IF('Data invoice'!P1499=0,"",'Data invoice'!Q1499)</f>
        <v/>
      </c>
      <c r="H1384" s="284" t="str">
        <f>IF('Data invoice'!Q1499=0,"",'Data invoice'!R1499)</f>
        <v/>
      </c>
      <c r="I1384" s="320" t="str">
        <f>IF('Data invoice'!R1499=0,"",'Data invoice'!S1499)</f>
        <v/>
      </c>
      <c r="J1384" s="367" t="str">
        <f>IF('Data invoice'!S1499=0,"",'Data invoice'!T1499)</f>
        <v/>
      </c>
    </row>
    <row r="1385" spans="1:10" ht="15" customHeight="1">
      <c r="A1385" s="284" t="str">
        <f>IF('Data invoice'!J1500=0,"",'Data invoice'!K1500)</f>
        <v/>
      </c>
      <c r="B1385" s="284" t="str">
        <f>IF('Data invoice'!K1500=0,"",'Data invoice'!L1500)</f>
        <v/>
      </c>
      <c r="C1385" s="284" t="str">
        <f>IF('Data invoice'!L1500=0,"",'Data invoice'!M1500)</f>
        <v/>
      </c>
      <c r="D1385" s="284" t="str">
        <f>IF('Data invoice'!M1500=0,"",'Data invoice'!N1500)</f>
        <v/>
      </c>
      <c r="E1385" s="284" t="str">
        <f>IF('Data invoice'!N1500=0,"",'Data invoice'!O1500)</f>
        <v/>
      </c>
      <c r="F1385" s="284" t="str">
        <f>IF('Data invoice'!O1500=0,"",'Data invoice'!P1500)</f>
        <v/>
      </c>
      <c r="G1385" s="284" t="str">
        <f>IF('Data invoice'!P1500=0,"",'Data invoice'!Q1500)</f>
        <v/>
      </c>
      <c r="H1385" s="284" t="str">
        <f>IF('Data invoice'!Q1500=0,"",'Data invoice'!R1500)</f>
        <v/>
      </c>
      <c r="I1385" s="320" t="str">
        <f>IF('Data invoice'!R1500=0,"",'Data invoice'!S1500)</f>
        <v/>
      </c>
      <c r="J1385" s="367" t="str">
        <f>IF('Data invoice'!S1500=0,"",'Data invoice'!T1500)</f>
        <v/>
      </c>
    </row>
    <row r="1386" spans="1:10" ht="15" customHeight="1">
      <c r="A1386" s="284" t="str">
        <f>IF('Data invoice'!J1501=0,"",'Data invoice'!K1501)</f>
        <v/>
      </c>
      <c r="B1386" s="284" t="str">
        <f>IF('Data invoice'!K1501=0,"",'Data invoice'!L1501)</f>
        <v/>
      </c>
      <c r="C1386" s="284" t="str">
        <f>IF('Data invoice'!L1501=0,"",'Data invoice'!M1501)</f>
        <v/>
      </c>
      <c r="D1386" s="284" t="str">
        <f>IF('Data invoice'!M1501=0,"",'Data invoice'!N1501)</f>
        <v/>
      </c>
      <c r="E1386" s="284" t="str">
        <f>IF('Data invoice'!N1501=0,"",'Data invoice'!O1501)</f>
        <v/>
      </c>
      <c r="F1386" s="284" t="str">
        <f>IF('Data invoice'!O1501=0,"",'Data invoice'!P1501)</f>
        <v/>
      </c>
      <c r="G1386" s="284" t="str">
        <f>IF('Data invoice'!P1501=0,"",'Data invoice'!Q1501)</f>
        <v/>
      </c>
      <c r="H1386" s="284" t="str">
        <f>IF('Data invoice'!Q1501=0,"",'Data invoice'!R1501)</f>
        <v/>
      </c>
      <c r="I1386" s="320" t="str">
        <f>IF('Data invoice'!R1501=0,"",'Data invoice'!S1501)</f>
        <v/>
      </c>
      <c r="J1386" s="367" t="str">
        <f>IF('Data invoice'!S1501=0,"",'Data invoice'!T1501)</f>
        <v/>
      </c>
    </row>
    <row r="1387" spans="1:10" ht="15" customHeight="1">
      <c r="A1387" s="284" t="str">
        <f>IF('Data invoice'!J1502=0,"",'Data invoice'!K1502)</f>
        <v/>
      </c>
      <c r="B1387" s="284" t="str">
        <f>IF('Data invoice'!K1502=0,"",'Data invoice'!L1502)</f>
        <v/>
      </c>
      <c r="C1387" s="284" t="str">
        <f>IF('Data invoice'!L1502=0,"",'Data invoice'!M1502)</f>
        <v/>
      </c>
      <c r="D1387" s="284" t="str">
        <f>IF('Data invoice'!M1502=0,"",'Data invoice'!N1502)</f>
        <v/>
      </c>
      <c r="E1387" s="284" t="str">
        <f>IF('Data invoice'!N1502=0,"",'Data invoice'!O1502)</f>
        <v/>
      </c>
      <c r="F1387" s="284" t="str">
        <f>IF('Data invoice'!O1502=0,"",'Data invoice'!P1502)</f>
        <v/>
      </c>
      <c r="G1387" s="284" t="str">
        <f>IF('Data invoice'!P1502=0,"",'Data invoice'!Q1502)</f>
        <v/>
      </c>
      <c r="H1387" s="284" t="str">
        <f>IF('Data invoice'!Q1502=0,"",'Data invoice'!R1502)</f>
        <v/>
      </c>
      <c r="I1387" s="320" t="str">
        <f>IF('Data invoice'!R1502=0,"",'Data invoice'!S1502)</f>
        <v/>
      </c>
      <c r="J1387" s="367" t="str">
        <f>IF('Data invoice'!S1502=0,"",'Data invoice'!T1502)</f>
        <v/>
      </c>
    </row>
    <row r="1388" spans="1:10" ht="15" customHeight="1">
      <c r="A1388" s="284" t="str">
        <f>IF('Data invoice'!J1503=0,"",'Data invoice'!K1503)</f>
        <v/>
      </c>
      <c r="B1388" s="284" t="str">
        <f>IF('Data invoice'!K1503=0,"",'Data invoice'!L1503)</f>
        <v/>
      </c>
      <c r="C1388" s="284" t="str">
        <f>IF('Data invoice'!L1503=0,"",'Data invoice'!M1503)</f>
        <v/>
      </c>
      <c r="D1388" s="284" t="str">
        <f>IF('Data invoice'!M1503=0,"",'Data invoice'!N1503)</f>
        <v/>
      </c>
      <c r="E1388" s="284" t="str">
        <f>IF('Data invoice'!N1503=0,"",'Data invoice'!O1503)</f>
        <v/>
      </c>
      <c r="F1388" s="284" t="str">
        <f>IF('Data invoice'!O1503=0,"",'Data invoice'!P1503)</f>
        <v/>
      </c>
      <c r="G1388" s="284" t="str">
        <f>IF('Data invoice'!P1503=0,"",'Data invoice'!Q1503)</f>
        <v/>
      </c>
      <c r="H1388" s="284" t="str">
        <f>IF('Data invoice'!Q1503=0,"",'Data invoice'!R1503)</f>
        <v/>
      </c>
      <c r="I1388" s="320" t="str">
        <f>IF('Data invoice'!R1503=0,"",'Data invoice'!S1503)</f>
        <v/>
      </c>
      <c r="J1388" s="367" t="str">
        <f>IF('Data invoice'!S1503=0,"",'Data invoice'!T1503)</f>
        <v/>
      </c>
    </row>
    <row r="1389" spans="1:10" ht="15" customHeight="1">
      <c r="A1389" s="284" t="str">
        <f>IF('Data invoice'!J1504=0,"",'Data invoice'!K1504)</f>
        <v/>
      </c>
      <c r="B1389" s="284" t="str">
        <f>IF('Data invoice'!K1504=0,"",'Data invoice'!L1504)</f>
        <v/>
      </c>
      <c r="C1389" s="284" t="str">
        <f>IF('Data invoice'!L1504=0,"",'Data invoice'!M1504)</f>
        <v/>
      </c>
      <c r="D1389" s="284" t="str">
        <f>IF('Data invoice'!M1504=0,"",'Data invoice'!N1504)</f>
        <v/>
      </c>
      <c r="E1389" s="284" t="str">
        <f>IF('Data invoice'!N1504=0,"",'Data invoice'!O1504)</f>
        <v/>
      </c>
      <c r="F1389" s="284" t="str">
        <f>IF('Data invoice'!O1504=0,"",'Data invoice'!P1504)</f>
        <v/>
      </c>
      <c r="G1389" s="284" t="str">
        <f>IF('Data invoice'!P1504=0,"",'Data invoice'!Q1504)</f>
        <v/>
      </c>
      <c r="H1389" s="284" t="str">
        <f>IF('Data invoice'!Q1504=0,"",'Data invoice'!R1504)</f>
        <v/>
      </c>
      <c r="I1389" s="320" t="str">
        <f>IF('Data invoice'!R1504=0,"",'Data invoice'!S1504)</f>
        <v/>
      </c>
      <c r="J1389" s="367" t="str">
        <f>IF('Data invoice'!S1504=0,"",'Data invoice'!T1504)</f>
        <v/>
      </c>
    </row>
    <row r="1390" spans="1:10" ht="15" customHeight="1">
      <c r="A1390" s="284" t="str">
        <f>IF('Data invoice'!J1505=0,"",'Data invoice'!K1505)</f>
        <v/>
      </c>
      <c r="B1390" s="284" t="str">
        <f>IF('Data invoice'!K1505=0,"",'Data invoice'!L1505)</f>
        <v/>
      </c>
      <c r="C1390" s="284" t="str">
        <f>IF('Data invoice'!L1505=0,"",'Data invoice'!M1505)</f>
        <v/>
      </c>
      <c r="D1390" s="284" t="str">
        <f>IF('Data invoice'!M1505=0,"",'Data invoice'!N1505)</f>
        <v/>
      </c>
      <c r="E1390" s="284" t="str">
        <f>IF('Data invoice'!N1505=0,"",'Data invoice'!O1505)</f>
        <v/>
      </c>
      <c r="F1390" s="284" t="str">
        <f>IF('Data invoice'!O1505=0,"",'Data invoice'!P1505)</f>
        <v/>
      </c>
      <c r="G1390" s="284" t="str">
        <f>IF('Data invoice'!P1505=0,"",'Data invoice'!Q1505)</f>
        <v/>
      </c>
      <c r="H1390" s="284" t="str">
        <f>IF('Data invoice'!Q1505=0,"",'Data invoice'!R1505)</f>
        <v/>
      </c>
      <c r="I1390" s="320" t="str">
        <f>IF('Data invoice'!R1505=0,"",'Data invoice'!S1505)</f>
        <v/>
      </c>
      <c r="J1390" s="367" t="str">
        <f>IF('Data invoice'!S1505=0,"",'Data invoice'!T1505)</f>
        <v/>
      </c>
    </row>
    <row r="1391" spans="1:10" ht="15" customHeight="1">
      <c r="A1391" s="284" t="str">
        <f>IF('Data invoice'!J1506=0,"",'Data invoice'!K1506)</f>
        <v/>
      </c>
      <c r="B1391" s="284" t="str">
        <f>IF('Data invoice'!K1506=0,"",'Data invoice'!L1506)</f>
        <v/>
      </c>
      <c r="C1391" s="284" t="str">
        <f>IF('Data invoice'!L1506=0,"",'Data invoice'!M1506)</f>
        <v/>
      </c>
      <c r="D1391" s="284" t="str">
        <f>IF('Data invoice'!M1506=0,"",'Data invoice'!N1506)</f>
        <v/>
      </c>
      <c r="E1391" s="284" t="str">
        <f>IF('Data invoice'!N1506=0,"",'Data invoice'!O1506)</f>
        <v/>
      </c>
      <c r="F1391" s="284" t="str">
        <f>IF('Data invoice'!O1506=0,"",'Data invoice'!P1506)</f>
        <v/>
      </c>
      <c r="G1391" s="284" t="str">
        <f>IF('Data invoice'!P1506=0,"",'Data invoice'!Q1506)</f>
        <v/>
      </c>
      <c r="H1391" s="284" t="str">
        <f>IF('Data invoice'!Q1506=0,"",'Data invoice'!R1506)</f>
        <v/>
      </c>
      <c r="I1391" s="320" t="str">
        <f>IF('Data invoice'!R1506=0,"",'Data invoice'!S1506)</f>
        <v/>
      </c>
      <c r="J1391" s="367" t="str">
        <f>IF('Data invoice'!S1506=0,"",'Data invoice'!T1506)</f>
        <v/>
      </c>
    </row>
    <row r="1392" spans="1:10" ht="15" customHeight="1">
      <c r="A1392" s="284" t="str">
        <f>IF('Data invoice'!J1507=0,"",'Data invoice'!K1507)</f>
        <v/>
      </c>
      <c r="B1392" s="284" t="str">
        <f>IF('Data invoice'!K1507=0,"",'Data invoice'!L1507)</f>
        <v/>
      </c>
      <c r="C1392" s="284" t="str">
        <f>IF('Data invoice'!L1507=0,"",'Data invoice'!M1507)</f>
        <v/>
      </c>
      <c r="D1392" s="284" t="str">
        <f>IF('Data invoice'!M1507=0,"",'Data invoice'!N1507)</f>
        <v/>
      </c>
      <c r="E1392" s="284" t="str">
        <f>IF('Data invoice'!N1507=0,"",'Data invoice'!O1507)</f>
        <v/>
      </c>
      <c r="F1392" s="284" t="str">
        <f>IF('Data invoice'!O1507=0,"",'Data invoice'!P1507)</f>
        <v/>
      </c>
      <c r="G1392" s="284" t="str">
        <f>IF('Data invoice'!P1507=0,"",'Data invoice'!Q1507)</f>
        <v/>
      </c>
      <c r="H1392" s="284" t="str">
        <f>IF('Data invoice'!Q1507=0,"",'Data invoice'!R1507)</f>
        <v/>
      </c>
      <c r="I1392" s="320" t="str">
        <f>IF('Data invoice'!R1507=0,"",'Data invoice'!S1507)</f>
        <v/>
      </c>
      <c r="J1392" s="367" t="str">
        <f>IF('Data invoice'!S1507=0,"",'Data invoice'!T1507)</f>
        <v/>
      </c>
    </row>
    <row r="1393" spans="1:10" ht="15" customHeight="1">
      <c r="A1393" s="284" t="str">
        <f>IF('Data invoice'!J1508=0,"",'Data invoice'!K1508)</f>
        <v/>
      </c>
      <c r="B1393" s="284" t="str">
        <f>IF('Data invoice'!K1508=0,"",'Data invoice'!L1508)</f>
        <v/>
      </c>
      <c r="C1393" s="284" t="str">
        <f>IF('Data invoice'!L1508=0,"",'Data invoice'!M1508)</f>
        <v/>
      </c>
      <c r="D1393" s="284" t="str">
        <f>IF('Data invoice'!M1508=0,"",'Data invoice'!N1508)</f>
        <v/>
      </c>
      <c r="E1393" s="284" t="str">
        <f>IF('Data invoice'!N1508=0,"",'Data invoice'!O1508)</f>
        <v/>
      </c>
      <c r="F1393" s="284" t="str">
        <f>IF('Data invoice'!O1508=0,"",'Data invoice'!P1508)</f>
        <v/>
      </c>
      <c r="G1393" s="284" t="str">
        <f>IF('Data invoice'!P1508=0,"",'Data invoice'!Q1508)</f>
        <v/>
      </c>
      <c r="H1393" s="284" t="str">
        <f>IF('Data invoice'!Q1508=0,"",'Data invoice'!R1508)</f>
        <v/>
      </c>
      <c r="I1393" s="320" t="str">
        <f>IF('Data invoice'!R1508=0,"",'Data invoice'!S1508)</f>
        <v/>
      </c>
      <c r="J1393" s="367" t="str">
        <f>IF('Data invoice'!S1508=0,"",'Data invoice'!T1508)</f>
        <v/>
      </c>
    </row>
    <row r="1394" spans="1:10" ht="15" customHeight="1">
      <c r="A1394" s="284" t="str">
        <f>IF('Data invoice'!J1509=0,"",'Data invoice'!K1509)</f>
        <v/>
      </c>
      <c r="B1394" s="284" t="str">
        <f>IF('Data invoice'!K1509=0,"",'Data invoice'!L1509)</f>
        <v/>
      </c>
      <c r="C1394" s="284" t="str">
        <f>IF('Data invoice'!L1509=0,"",'Data invoice'!M1509)</f>
        <v/>
      </c>
      <c r="D1394" s="284" t="str">
        <f>IF('Data invoice'!M1509=0,"",'Data invoice'!N1509)</f>
        <v/>
      </c>
      <c r="E1394" s="284" t="str">
        <f>IF('Data invoice'!N1509=0,"",'Data invoice'!O1509)</f>
        <v/>
      </c>
      <c r="F1394" s="284" t="str">
        <f>IF('Data invoice'!O1509=0,"",'Data invoice'!P1509)</f>
        <v/>
      </c>
      <c r="G1394" s="284" t="str">
        <f>IF('Data invoice'!P1509=0,"",'Data invoice'!Q1509)</f>
        <v/>
      </c>
      <c r="H1394" s="284" t="str">
        <f>IF('Data invoice'!Q1509=0,"",'Data invoice'!R1509)</f>
        <v/>
      </c>
      <c r="I1394" s="320" t="str">
        <f>IF('Data invoice'!R1509=0,"",'Data invoice'!S1509)</f>
        <v/>
      </c>
      <c r="J1394" s="367" t="str">
        <f>IF('Data invoice'!S1509=0,"",'Data invoice'!T1509)</f>
        <v/>
      </c>
    </row>
    <row r="1395" spans="1:10" ht="15" customHeight="1">
      <c r="A1395" s="284" t="str">
        <f>IF('Data invoice'!J1510=0,"",'Data invoice'!K1510)</f>
        <v/>
      </c>
      <c r="B1395" s="284" t="str">
        <f>IF('Data invoice'!K1510=0,"",'Data invoice'!L1510)</f>
        <v/>
      </c>
      <c r="C1395" s="284" t="str">
        <f>IF('Data invoice'!L1510=0,"",'Data invoice'!M1510)</f>
        <v/>
      </c>
      <c r="D1395" s="284" t="str">
        <f>IF('Data invoice'!M1510=0,"",'Data invoice'!N1510)</f>
        <v/>
      </c>
      <c r="E1395" s="284" t="str">
        <f>IF('Data invoice'!N1510=0,"",'Data invoice'!O1510)</f>
        <v/>
      </c>
      <c r="F1395" s="284" t="str">
        <f>IF('Data invoice'!O1510=0,"",'Data invoice'!P1510)</f>
        <v/>
      </c>
      <c r="G1395" s="284" t="str">
        <f>IF('Data invoice'!P1510=0,"",'Data invoice'!Q1510)</f>
        <v/>
      </c>
      <c r="H1395" s="284" t="str">
        <f>IF('Data invoice'!Q1510=0,"",'Data invoice'!R1510)</f>
        <v/>
      </c>
      <c r="I1395" s="320" t="str">
        <f>IF('Data invoice'!R1510=0,"",'Data invoice'!S1510)</f>
        <v/>
      </c>
      <c r="J1395" s="367" t="str">
        <f>IF('Data invoice'!S1510=0,"",'Data invoice'!T1510)</f>
        <v/>
      </c>
    </row>
    <row r="1396" spans="1:10" ht="15" customHeight="1">
      <c r="A1396" s="284" t="str">
        <f>IF('Data invoice'!J1511=0,"",'Data invoice'!K1511)</f>
        <v/>
      </c>
      <c r="B1396" s="284" t="str">
        <f>IF('Data invoice'!K1511=0,"",'Data invoice'!L1511)</f>
        <v/>
      </c>
      <c r="C1396" s="284" t="str">
        <f>IF('Data invoice'!L1511=0,"",'Data invoice'!M1511)</f>
        <v/>
      </c>
      <c r="D1396" s="284" t="str">
        <f>IF('Data invoice'!M1511=0,"",'Data invoice'!N1511)</f>
        <v/>
      </c>
      <c r="E1396" s="284" t="str">
        <f>IF('Data invoice'!N1511=0,"",'Data invoice'!O1511)</f>
        <v/>
      </c>
      <c r="F1396" s="284" t="str">
        <f>IF('Data invoice'!O1511=0,"",'Data invoice'!P1511)</f>
        <v/>
      </c>
      <c r="G1396" s="284" t="str">
        <f>IF('Data invoice'!P1511=0,"",'Data invoice'!Q1511)</f>
        <v/>
      </c>
      <c r="H1396" s="284" t="str">
        <f>IF('Data invoice'!Q1511=0,"",'Data invoice'!R1511)</f>
        <v/>
      </c>
      <c r="I1396" s="320" t="str">
        <f>IF('Data invoice'!R1511=0,"",'Data invoice'!S1511)</f>
        <v/>
      </c>
      <c r="J1396" s="367" t="str">
        <f>IF('Data invoice'!S1511=0,"",'Data invoice'!T1511)</f>
        <v/>
      </c>
    </row>
    <row r="1397" spans="1:10" ht="15" customHeight="1">
      <c r="A1397" s="284" t="str">
        <f>IF('Data invoice'!J1512=0,"",'Data invoice'!K1512)</f>
        <v/>
      </c>
      <c r="B1397" s="284" t="str">
        <f>IF('Data invoice'!K1512=0,"",'Data invoice'!L1512)</f>
        <v/>
      </c>
      <c r="C1397" s="284" t="str">
        <f>IF('Data invoice'!L1512=0,"",'Data invoice'!M1512)</f>
        <v/>
      </c>
      <c r="D1397" s="284" t="str">
        <f>IF('Data invoice'!M1512=0,"",'Data invoice'!N1512)</f>
        <v/>
      </c>
      <c r="E1397" s="284" t="str">
        <f>IF('Data invoice'!N1512=0,"",'Data invoice'!O1512)</f>
        <v/>
      </c>
      <c r="F1397" s="284" t="str">
        <f>IF('Data invoice'!O1512=0,"",'Data invoice'!P1512)</f>
        <v/>
      </c>
      <c r="G1397" s="284" t="str">
        <f>IF('Data invoice'!P1512=0,"",'Data invoice'!Q1512)</f>
        <v/>
      </c>
      <c r="H1397" s="284" t="str">
        <f>IF('Data invoice'!Q1512=0,"",'Data invoice'!R1512)</f>
        <v/>
      </c>
      <c r="I1397" s="320" t="str">
        <f>IF('Data invoice'!R1512=0,"",'Data invoice'!S1512)</f>
        <v/>
      </c>
      <c r="J1397" s="367" t="str">
        <f>IF('Data invoice'!S1512=0,"",'Data invoice'!T1512)</f>
        <v/>
      </c>
    </row>
    <row r="1398" spans="1:10" ht="15" customHeight="1">
      <c r="A1398" s="284" t="str">
        <f>IF('Data invoice'!J1513=0,"",'Data invoice'!K1513)</f>
        <v/>
      </c>
      <c r="B1398" s="284" t="str">
        <f>IF('Data invoice'!K1513=0,"",'Data invoice'!L1513)</f>
        <v/>
      </c>
      <c r="C1398" s="284" t="str">
        <f>IF('Data invoice'!L1513=0,"",'Data invoice'!M1513)</f>
        <v/>
      </c>
      <c r="D1398" s="284" t="str">
        <f>IF('Data invoice'!M1513=0,"",'Data invoice'!N1513)</f>
        <v/>
      </c>
      <c r="E1398" s="284" t="str">
        <f>IF('Data invoice'!N1513=0,"",'Data invoice'!O1513)</f>
        <v/>
      </c>
      <c r="F1398" s="284" t="str">
        <f>IF('Data invoice'!O1513=0,"",'Data invoice'!P1513)</f>
        <v/>
      </c>
      <c r="G1398" s="284" t="str">
        <f>IF('Data invoice'!P1513=0,"",'Data invoice'!Q1513)</f>
        <v/>
      </c>
      <c r="H1398" s="284" t="str">
        <f>IF('Data invoice'!Q1513=0,"",'Data invoice'!R1513)</f>
        <v/>
      </c>
      <c r="I1398" s="320" t="str">
        <f>IF('Data invoice'!R1513=0,"",'Data invoice'!S1513)</f>
        <v/>
      </c>
      <c r="J1398" s="367" t="str">
        <f>IF('Data invoice'!S1513=0,"",'Data invoice'!T1513)</f>
        <v/>
      </c>
    </row>
    <row r="1399" spans="1:10" ht="15" customHeight="1">
      <c r="A1399" s="284" t="str">
        <f>IF('Data invoice'!J1514=0,"",'Data invoice'!K1514)</f>
        <v/>
      </c>
      <c r="B1399" s="284" t="str">
        <f>IF('Data invoice'!K1514=0,"",'Data invoice'!L1514)</f>
        <v/>
      </c>
      <c r="C1399" s="284" t="str">
        <f>IF('Data invoice'!L1514=0,"",'Data invoice'!M1514)</f>
        <v/>
      </c>
      <c r="D1399" s="284" t="str">
        <f>IF('Data invoice'!M1514=0,"",'Data invoice'!N1514)</f>
        <v/>
      </c>
      <c r="E1399" s="284" t="str">
        <f>IF('Data invoice'!N1514=0,"",'Data invoice'!O1514)</f>
        <v/>
      </c>
      <c r="F1399" s="284" t="str">
        <f>IF('Data invoice'!O1514=0,"",'Data invoice'!P1514)</f>
        <v/>
      </c>
      <c r="G1399" s="284" t="str">
        <f>IF('Data invoice'!P1514=0,"",'Data invoice'!Q1514)</f>
        <v/>
      </c>
      <c r="H1399" s="284" t="str">
        <f>IF('Data invoice'!Q1514=0,"",'Data invoice'!R1514)</f>
        <v/>
      </c>
      <c r="I1399" s="320" t="str">
        <f>IF('Data invoice'!R1514=0,"",'Data invoice'!S1514)</f>
        <v/>
      </c>
      <c r="J1399" s="367" t="str">
        <f>IF('Data invoice'!S1514=0,"",'Data invoice'!T1514)</f>
        <v/>
      </c>
    </row>
    <row r="1400" spans="1:10" ht="15" customHeight="1">
      <c r="A1400" s="284" t="str">
        <f>IF('Data invoice'!J1515=0,"",'Data invoice'!K1515)</f>
        <v/>
      </c>
      <c r="B1400" s="284" t="str">
        <f>IF('Data invoice'!K1515=0,"",'Data invoice'!L1515)</f>
        <v/>
      </c>
      <c r="C1400" s="284" t="str">
        <f>IF('Data invoice'!L1515=0,"",'Data invoice'!M1515)</f>
        <v/>
      </c>
      <c r="D1400" s="284" t="str">
        <f>IF('Data invoice'!M1515=0,"",'Data invoice'!N1515)</f>
        <v/>
      </c>
      <c r="E1400" s="284" t="str">
        <f>IF('Data invoice'!N1515=0,"",'Data invoice'!O1515)</f>
        <v/>
      </c>
      <c r="F1400" s="284" t="str">
        <f>IF('Data invoice'!O1515=0,"",'Data invoice'!P1515)</f>
        <v/>
      </c>
      <c r="G1400" s="284" t="str">
        <f>IF('Data invoice'!P1515=0,"",'Data invoice'!Q1515)</f>
        <v/>
      </c>
      <c r="H1400" s="284" t="str">
        <f>IF('Data invoice'!Q1515=0,"",'Data invoice'!R1515)</f>
        <v/>
      </c>
      <c r="I1400" s="320" t="str">
        <f>IF('Data invoice'!R1515=0,"",'Data invoice'!S1515)</f>
        <v/>
      </c>
      <c r="J1400" s="367" t="str">
        <f>IF('Data invoice'!S1515=0,"",'Data invoice'!T1515)</f>
        <v/>
      </c>
    </row>
    <row r="1401" spans="1:10" ht="15" customHeight="1">
      <c r="A1401" s="284" t="str">
        <f>IF('Data invoice'!J1516=0,"",'Data invoice'!K1516)</f>
        <v/>
      </c>
      <c r="B1401" s="284" t="str">
        <f>IF('Data invoice'!K1516=0,"",'Data invoice'!L1516)</f>
        <v/>
      </c>
      <c r="C1401" s="284" t="str">
        <f>IF('Data invoice'!L1516=0,"",'Data invoice'!M1516)</f>
        <v/>
      </c>
      <c r="D1401" s="284" t="str">
        <f>IF('Data invoice'!M1516=0,"",'Data invoice'!N1516)</f>
        <v/>
      </c>
      <c r="E1401" s="284" t="str">
        <f>IF('Data invoice'!N1516=0,"",'Data invoice'!O1516)</f>
        <v/>
      </c>
      <c r="F1401" s="284" t="str">
        <f>IF('Data invoice'!O1516=0,"",'Data invoice'!P1516)</f>
        <v/>
      </c>
      <c r="G1401" s="284" t="str">
        <f>IF('Data invoice'!P1516=0,"",'Data invoice'!Q1516)</f>
        <v/>
      </c>
      <c r="H1401" s="284" t="str">
        <f>IF('Data invoice'!Q1516=0,"",'Data invoice'!R1516)</f>
        <v/>
      </c>
      <c r="I1401" s="320" t="str">
        <f>IF('Data invoice'!R1516=0,"",'Data invoice'!S1516)</f>
        <v/>
      </c>
      <c r="J1401" s="367" t="str">
        <f>IF('Data invoice'!S1516=0,"",'Data invoice'!T1516)</f>
        <v/>
      </c>
    </row>
    <row r="1402" spans="1:10" ht="15" customHeight="1">
      <c r="A1402" s="284" t="str">
        <f>IF('Data invoice'!J1517=0,"",'Data invoice'!K1517)</f>
        <v/>
      </c>
      <c r="B1402" s="284" t="str">
        <f>IF('Data invoice'!K1517=0,"",'Data invoice'!L1517)</f>
        <v/>
      </c>
      <c r="C1402" s="284" t="str">
        <f>IF('Data invoice'!L1517=0,"",'Data invoice'!M1517)</f>
        <v/>
      </c>
      <c r="D1402" s="284" t="str">
        <f>IF('Data invoice'!M1517=0,"",'Data invoice'!N1517)</f>
        <v/>
      </c>
      <c r="E1402" s="284" t="str">
        <f>IF('Data invoice'!N1517=0,"",'Data invoice'!O1517)</f>
        <v/>
      </c>
      <c r="F1402" s="284" t="str">
        <f>IF('Data invoice'!O1517=0,"",'Data invoice'!P1517)</f>
        <v/>
      </c>
      <c r="G1402" s="284" t="str">
        <f>IF('Data invoice'!P1517=0,"",'Data invoice'!Q1517)</f>
        <v/>
      </c>
      <c r="H1402" s="284" t="str">
        <f>IF('Data invoice'!Q1517=0,"",'Data invoice'!R1517)</f>
        <v/>
      </c>
      <c r="I1402" s="320" t="str">
        <f>IF('Data invoice'!R1517=0,"",'Data invoice'!S1517)</f>
        <v/>
      </c>
      <c r="J1402" s="367" t="str">
        <f>IF('Data invoice'!S1517=0,"",'Data invoice'!T1517)</f>
        <v/>
      </c>
    </row>
    <row r="1403" spans="1:10" ht="15" customHeight="1">
      <c r="A1403" s="284" t="str">
        <f>IF('Data invoice'!J1518=0,"",'Data invoice'!K1518)</f>
        <v/>
      </c>
      <c r="B1403" s="284" t="str">
        <f>IF('Data invoice'!K1518=0,"",'Data invoice'!L1518)</f>
        <v/>
      </c>
      <c r="C1403" s="284" t="str">
        <f>IF('Data invoice'!L1518=0,"",'Data invoice'!M1518)</f>
        <v/>
      </c>
      <c r="D1403" s="284" t="str">
        <f>IF('Data invoice'!M1518=0,"",'Data invoice'!N1518)</f>
        <v/>
      </c>
      <c r="E1403" s="284" t="str">
        <f>IF('Data invoice'!N1518=0,"",'Data invoice'!O1518)</f>
        <v/>
      </c>
      <c r="F1403" s="284" t="str">
        <f>IF('Data invoice'!O1518=0,"",'Data invoice'!P1518)</f>
        <v/>
      </c>
      <c r="G1403" s="284" t="str">
        <f>IF('Data invoice'!P1518=0,"",'Data invoice'!Q1518)</f>
        <v/>
      </c>
      <c r="H1403" s="284" t="str">
        <f>IF('Data invoice'!Q1518=0,"",'Data invoice'!R1518)</f>
        <v/>
      </c>
      <c r="I1403" s="320" t="str">
        <f>IF('Data invoice'!R1518=0,"",'Data invoice'!S1518)</f>
        <v/>
      </c>
      <c r="J1403" s="367" t="str">
        <f>IF('Data invoice'!S1518=0,"",'Data invoice'!T1518)</f>
        <v/>
      </c>
    </row>
    <row r="1404" spans="1:10" ht="15" customHeight="1">
      <c r="A1404" s="284" t="str">
        <f>IF('Data invoice'!J1519=0,"",'Data invoice'!K1519)</f>
        <v/>
      </c>
      <c r="B1404" s="284" t="str">
        <f>IF('Data invoice'!K1519=0,"",'Data invoice'!L1519)</f>
        <v/>
      </c>
      <c r="C1404" s="284" t="str">
        <f>IF('Data invoice'!L1519=0,"",'Data invoice'!M1519)</f>
        <v/>
      </c>
      <c r="D1404" s="284" t="str">
        <f>IF('Data invoice'!M1519=0,"",'Data invoice'!N1519)</f>
        <v/>
      </c>
      <c r="E1404" s="284" t="str">
        <f>IF('Data invoice'!N1519=0,"",'Data invoice'!O1519)</f>
        <v/>
      </c>
      <c r="F1404" s="284" t="str">
        <f>IF('Data invoice'!O1519=0,"",'Data invoice'!P1519)</f>
        <v/>
      </c>
      <c r="G1404" s="284" t="str">
        <f>IF('Data invoice'!P1519=0,"",'Data invoice'!Q1519)</f>
        <v/>
      </c>
      <c r="H1404" s="284" t="str">
        <f>IF('Data invoice'!Q1519=0,"",'Data invoice'!R1519)</f>
        <v/>
      </c>
      <c r="I1404" s="320" t="str">
        <f>IF('Data invoice'!R1519=0,"",'Data invoice'!S1519)</f>
        <v/>
      </c>
      <c r="J1404" s="367" t="str">
        <f>IF('Data invoice'!S1519=0,"",'Data invoice'!T1519)</f>
        <v/>
      </c>
    </row>
    <row r="1405" spans="1:10" ht="15" customHeight="1">
      <c r="A1405" s="284" t="str">
        <f>IF('Data invoice'!J1520=0,"",'Data invoice'!K1520)</f>
        <v/>
      </c>
      <c r="B1405" s="284" t="str">
        <f>IF('Data invoice'!K1520=0,"",'Data invoice'!L1520)</f>
        <v/>
      </c>
      <c r="C1405" s="284" t="str">
        <f>IF('Data invoice'!L1520=0,"",'Data invoice'!M1520)</f>
        <v/>
      </c>
      <c r="D1405" s="284" t="str">
        <f>IF('Data invoice'!M1520=0,"",'Data invoice'!N1520)</f>
        <v/>
      </c>
      <c r="E1405" s="284" t="str">
        <f>IF('Data invoice'!N1520=0,"",'Data invoice'!O1520)</f>
        <v/>
      </c>
      <c r="F1405" s="284" t="str">
        <f>IF('Data invoice'!O1520=0,"",'Data invoice'!P1520)</f>
        <v/>
      </c>
      <c r="G1405" s="284" t="str">
        <f>IF('Data invoice'!P1520=0,"",'Data invoice'!Q1520)</f>
        <v/>
      </c>
      <c r="H1405" s="284" t="str">
        <f>IF('Data invoice'!Q1520=0,"",'Data invoice'!R1520)</f>
        <v/>
      </c>
      <c r="I1405" s="320" t="str">
        <f>IF('Data invoice'!R1520=0,"",'Data invoice'!S1520)</f>
        <v/>
      </c>
      <c r="J1405" s="367" t="str">
        <f>IF('Data invoice'!S1520=0,"",'Data invoice'!T1520)</f>
        <v/>
      </c>
    </row>
    <row r="1406" spans="1:10" ht="15" customHeight="1">
      <c r="A1406" s="284" t="str">
        <f>IF('Data invoice'!J1521=0,"",'Data invoice'!K1521)</f>
        <v/>
      </c>
      <c r="B1406" s="284" t="str">
        <f>IF('Data invoice'!K1521=0,"",'Data invoice'!L1521)</f>
        <v/>
      </c>
      <c r="C1406" s="284" t="str">
        <f>IF('Data invoice'!L1521=0,"",'Data invoice'!M1521)</f>
        <v/>
      </c>
      <c r="D1406" s="284" t="str">
        <f>IF('Data invoice'!M1521=0,"",'Data invoice'!N1521)</f>
        <v/>
      </c>
      <c r="E1406" s="284" t="str">
        <f>IF('Data invoice'!N1521=0,"",'Data invoice'!O1521)</f>
        <v/>
      </c>
      <c r="F1406" s="284" t="str">
        <f>IF('Data invoice'!O1521=0,"",'Data invoice'!P1521)</f>
        <v/>
      </c>
      <c r="G1406" s="284" t="str">
        <f>IF('Data invoice'!P1521=0,"",'Data invoice'!Q1521)</f>
        <v/>
      </c>
      <c r="H1406" s="284" t="str">
        <f>IF('Data invoice'!Q1521=0,"",'Data invoice'!R1521)</f>
        <v/>
      </c>
      <c r="I1406" s="320" t="str">
        <f>IF('Data invoice'!R1521=0,"",'Data invoice'!S1521)</f>
        <v/>
      </c>
      <c r="J1406" s="367" t="str">
        <f>IF('Data invoice'!S1521=0,"",'Data invoice'!T1521)</f>
        <v/>
      </c>
    </row>
    <row r="1407" spans="1:10" ht="15" customHeight="1">
      <c r="A1407" s="284" t="str">
        <f>IF('Data invoice'!J1522=0,"",'Data invoice'!K1522)</f>
        <v/>
      </c>
      <c r="B1407" s="284" t="str">
        <f>IF('Data invoice'!K1522=0,"",'Data invoice'!L1522)</f>
        <v/>
      </c>
      <c r="C1407" s="284" t="str">
        <f>IF('Data invoice'!L1522=0,"",'Data invoice'!M1522)</f>
        <v/>
      </c>
      <c r="D1407" s="284" t="str">
        <f>IF('Data invoice'!M1522=0,"",'Data invoice'!N1522)</f>
        <v/>
      </c>
      <c r="E1407" s="284" t="str">
        <f>IF('Data invoice'!N1522=0,"",'Data invoice'!O1522)</f>
        <v/>
      </c>
      <c r="F1407" s="284" t="str">
        <f>IF('Data invoice'!O1522=0,"",'Data invoice'!P1522)</f>
        <v/>
      </c>
      <c r="G1407" s="284" t="str">
        <f>IF('Data invoice'!P1522=0,"",'Data invoice'!Q1522)</f>
        <v/>
      </c>
      <c r="H1407" s="284" t="str">
        <f>IF('Data invoice'!Q1522=0,"",'Data invoice'!R1522)</f>
        <v/>
      </c>
      <c r="I1407" s="320" t="str">
        <f>IF('Data invoice'!R1522=0,"",'Data invoice'!S1522)</f>
        <v/>
      </c>
      <c r="J1407" s="367" t="str">
        <f>IF('Data invoice'!S1522=0,"",'Data invoice'!T1522)</f>
        <v/>
      </c>
    </row>
    <row r="1408" spans="1:10" ht="15" customHeight="1">
      <c r="A1408" s="284" t="str">
        <f>IF('Data invoice'!J1523=0,"",'Data invoice'!K1523)</f>
        <v/>
      </c>
      <c r="B1408" s="284" t="str">
        <f>IF('Data invoice'!K1523=0,"",'Data invoice'!L1523)</f>
        <v/>
      </c>
      <c r="C1408" s="284" t="str">
        <f>IF('Data invoice'!L1523=0,"",'Data invoice'!M1523)</f>
        <v/>
      </c>
      <c r="D1408" s="284" t="str">
        <f>IF('Data invoice'!M1523=0,"",'Data invoice'!N1523)</f>
        <v/>
      </c>
      <c r="E1408" s="284" t="str">
        <f>IF('Data invoice'!N1523=0,"",'Data invoice'!O1523)</f>
        <v/>
      </c>
      <c r="F1408" s="284" t="str">
        <f>IF('Data invoice'!O1523=0,"",'Data invoice'!P1523)</f>
        <v/>
      </c>
      <c r="G1408" s="284" t="str">
        <f>IF('Data invoice'!P1523=0,"",'Data invoice'!Q1523)</f>
        <v/>
      </c>
      <c r="H1408" s="284" t="str">
        <f>IF('Data invoice'!Q1523=0,"",'Data invoice'!R1523)</f>
        <v/>
      </c>
      <c r="I1408" s="320" t="str">
        <f>IF('Data invoice'!R1523=0,"",'Data invoice'!S1523)</f>
        <v/>
      </c>
      <c r="J1408" s="367" t="str">
        <f>IF('Data invoice'!S1523=0,"",'Data invoice'!T1523)</f>
        <v/>
      </c>
    </row>
    <row r="1409" spans="1:10" ht="15" customHeight="1">
      <c r="A1409" s="284" t="str">
        <f>IF('Data invoice'!J1524=0,"",'Data invoice'!K1524)</f>
        <v/>
      </c>
      <c r="B1409" s="284" t="str">
        <f>IF('Data invoice'!K1524=0,"",'Data invoice'!L1524)</f>
        <v/>
      </c>
      <c r="C1409" s="284" t="str">
        <f>IF('Data invoice'!L1524=0,"",'Data invoice'!M1524)</f>
        <v/>
      </c>
      <c r="D1409" s="284" t="str">
        <f>IF('Data invoice'!M1524=0,"",'Data invoice'!N1524)</f>
        <v/>
      </c>
      <c r="E1409" s="284" t="str">
        <f>IF('Data invoice'!N1524=0,"",'Data invoice'!O1524)</f>
        <v/>
      </c>
      <c r="F1409" s="284" t="str">
        <f>IF('Data invoice'!O1524=0,"",'Data invoice'!P1524)</f>
        <v/>
      </c>
      <c r="G1409" s="284" t="str">
        <f>IF('Data invoice'!P1524=0,"",'Data invoice'!Q1524)</f>
        <v/>
      </c>
      <c r="H1409" s="284" t="str">
        <f>IF('Data invoice'!Q1524=0,"",'Data invoice'!R1524)</f>
        <v/>
      </c>
      <c r="I1409" s="320" t="str">
        <f>IF('Data invoice'!R1524=0,"",'Data invoice'!S1524)</f>
        <v/>
      </c>
      <c r="J1409" s="367" t="str">
        <f>IF('Data invoice'!S1524=0,"",'Data invoice'!T1524)</f>
        <v/>
      </c>
    </row>
    <row r="1410" spans="1:10" ht="15" customHeight="1">
      <c r="A1410" s="284" t="str">
        <f>IF('Data invoice'!J1525=0,"",'Data invoice'!K1525)</f>
        <v/>
      </c>
      <c r="B1410" s="284" t="str">
        <f>IF('Data invoice'!K1525=0,"",'Data invoice'!L1525)</f>
        <v/>
      </c>
      <c r="C1410" s="284" t="str">
        <f>IF('Data invoice'!L1525=0,"",'Data invoice'!M1525)</f>
        <v/>
      </c>
      <c r="D1410" s="284" t="str">
        <f>IF('Data invoice'!M1525=0,"",'Data invoice'!N1525)</f>
        <v/>
      </c>
      <c r="E1410" s="284" t="str">
        <f>IF('Data invoice'!N1525=0,"",'Data invoice'!O1525)</f>
        <v/>
      </c>
      <c r="F1410" s="284" t="str">
        <f>IF('Data invoice'!O1525=0,"",'Data invoice'!P1525)</f>
        <v/>
      </c>
      <c r="G1410" s="284" t="str">
        <f>IF('Data invoice'!P1525=0,"",'Data invoice'!Q1525)</f>
        <v/>
      </c>
      <c r="H1410" s="284" t="str">
        <f>IF('Data invoice'!Q1525=0,"",'Data invoice'!R1525)</f>
        <v/>
      </c>
      <c r="I1410" s="320" t="str">
        <f>IF('Data invoice'!R1525=0,"",'Data invoice'!S1525)</f>
        <v/>
      </c>
      <c r="J1410" s="367" t="str">
        <f>IF('Data invoice'!S1525=0,"",'Data invoice'!T1525)</f>
        <v/>
      </c>
    </row>
    <row r="1411" spans="1:10" ht="15" customHeight="1">
      <c r="A1411" s="284" t="str">
        <f>IF('Data invoice'!J1526=0,"",'Data invoice'!K1526)</f>
        <v/>
      </c>
      <c r="B1411" s="284" t="str">
        <f>IF('Data invoice'!K1526=0,"",'Data invoice'!L1526)</f>
        <v/>
      </c>
      <c r="C1411" s="284" t="str">
        <f>IF('Data invoice'!L1526=0,"",'Data invoice'!M1526)</f>
        <v/>
      </c>
      <c r="D1411" s="284" t="str">
        <f>IF('Data invoice'!M1526=0,"",'Data invoice'!N1526)</f>
        <v/>
      </c>
      <c r="E1411" s="284" t="str">
        <f>IF('Data invoice'!N1526=0,"",'Data invoice'!O1526)</f>
        <v/>
      </c>
      <c r="F1411" s="284" t="str">
        <f>IF('Data invoice'!O1526=0,"",'Data invoice'!P1526)</f>
        <v/>
      </c>
      <c r="G1411" s="284" t="str">
        <f>IF('Data invoice'!P1526=0,"",'Data invoice'!Q1526)</f>
        <v/>
      </c>
      <c r="H1411" s="284" t="str">
        <f>IF('Data invoice'!Q1526=0,"",'Data invoice'!R1526)</f>
        <v/>
      </c>
      <c r="I1411" s="320" t="str">
        <f>IF('Data invoice'!R1526=0,"",'Data invoice'!S1526)</f>
        <v/>
      </c>
      <c r="J1411" s="367" t="str">
        <f>IF('Data invoice'!S1526=0,"",'Data invoice'!T1526)</f>
        <v/>
      </c>
    </row>
    <row r="1412" spans="1:10" ht="15" customHeight="1">
      <c r="A1412" s="284" t="str">
        <f>IF('Data invoice'!J1527=0,"",'Data invoice'!K1527)</f>
        <v/>
      </c>
      <c r="B1412" s="284" t="str">
        <f>IF('Data invoice'!K1527=0,"",'Data invoice'!L1527)</f>
        <v/>
      </c>
      <c r="C1412" s="284" t="str">
        <f>IF('Data invoice'!L1527=0,"",'Data invoice'!M1527)</f>
        <v/>
      </c>
      <c r="D1412" s="284" t="str">
        <f>IF('Data invoice'!M1527=0,"",'Data invoice'!N1527)</f>
        <v/>
      </c>
      <c r="E1412" s="284" t="str">
        <f>IF('Data invoice'!N1527=0,"",'Data invoice'!O1527)</f>
        <v/>
      </c>
      <c r="F1412" s="284" t="str">
        <f>IF('Data invoice'!O1527=0,"",'Data invoice'!P1527)</f>
        <v/>
      </c>
      <c r="G1412" s="284" t="str">
        <f>IF('Data invoice'!P1527=0,"",'Data invoice'!Q1527)</f>
        <v/>
      </c>
      <c r="H1412" s="284" t="str">
        <f>IF('Data invoice'!Q1527=0,"",'Data invoice'!R1527)</f>
        <v/>
      </c>
      <c r="I1412" s="320" t="str">
        <f>IF('Data invoice'!R1527=0,"",'Data invoice'!S1527)</f>
        <v/>
      </c>
      <c r="J1412" s="367" t="str">
        <f>IF('Data invoice'!S1527=0,"",'Data invoice'!T1527)</f>
        <v/>
      </c>
    </row>
    <row r="1413" spans="1:10" ht="15" customHeight="1">
      <c r="A1413" s="284" t="str">
        <f>IF('Data invoice'!J1528=0,"",'Data invoice'!K1528)</f>
        <v/>
      </c>
      <c r="B1413" s="284" t="str">
        <f>IF('Data invoice'!K1528=0,"",'Data invoice'!L1528)</f>
        <v/>
      </c>
      <c r="C1413" s="284" t="str">
        <f>IF('Data invoice'!L1528=0,"",'Data invoice'!M1528)</f>
        <v/>
      </c>
      <c r="D1413" s="284" t="str">
        <f>IF('Data invoice'!M1528=0,"",'Data invoice'!N1528)</f>
        <v/>
      </c>
      <c r="E1413" s="284" t="str">
        <f>IF('Data invoice'!N1528=0,"",'Data invoice'!O1528)</f>
        <v/>
      </c>
      <c r="F1413" s="284" t="str">
        <f>IF('Data invoice'!O1528=0,"",'Data invoice'!P1528)</f>
        <v/>
      </c>
      <c r="G1413" s="284" t="str">
        <f>IF('Data invoice'!P1528=0,"",'Data invoice'!Q1528)</f>
        <v/>
      </c>
      <c r="H1413" s="284" t="str">
        <f>IF('Data invoice'!Q1528=0,"",'Data invoice'!R1528)</f>
        <v/>
      </c>
      <c r="I1413" s="320" t="str">
        <f>IF('Data invoice'!R1528=0,"",'Data invoice'!S1528)</f>
        <v/>
      </c>
      <c r="J1413" s="367" t="str">
        <f>IF('Data invoice'!S1528=0,"",'Data invoice'!T1528)</f>
        <v/>
      </c>
    </row>
    <row r="1414" spans="1:10" ht="15" customHeight="1">
      <c r="A1414" s="284" t="str">
        <f>IF('Data invoice'!J1529=0,"",'Data invoice'!K1529)</f>
        <v/>
      </c>
      <c r="B1414" s="284" t="str">
        <f>IF('Data invoice'!K1529=0,"",'Data invoice'!L1529)</f>
        <v/>
      </c>
      <c r="C1414" s="284" t="str">
        <f>IF('Data invoice'!L1529=0,"",'Data invoice'!M1529)</f>
        <v/>
      </c>
      <c r="D1414" s="284" t="str">
        <f>IF('Data invoice'!M1529=0,"",'Data invoice'!N1529)</f>
        <v/>
      </c>
      <c r="E1414" s="284" t="str">
        <f>IF('Data invoice'!N1529=0,"",'Data invoice'!O1529)</f>
        <v/>
      </c>
      <c r="F1414" s="284" t="str">
        <f>IF('Data invoice'!O1529=0,"",'Data invoice'!P1529)</f>
        <v/>
      </c>
      <c r="G1414" s="284" t="str">
        <f>IF('Data invoice'!P1529=0,"",'Data invoice'!Q1529)</f>
        <v/>
      </c>
      <c r="H1414" s="284" t="str">
        <f>IF('Data invoice'!Q1529=0,"",'Data invoice'!R1529)</f>
        <v/>
      </c>
      <c r="I1414" s="320" t="str">
        <f>IF('Data invoice'!R1529=0,"",'Data invoice'!S1529)</f>
        <v/>
      </c>
      <c r="J1414" s="367" t="str">
        <f>IF('Data invoice'!S1529=0,"",'Data invoice'!T1529)</f>
        <v/>
      </c>
    </row>
    <row r="1415" spans="1:10" ht="15" customHeight="1">
      <c r="A1415" s="284" t="str">
        <f>IF('Data invoice'!J1530=0,"",'Data invoice'!K1530)</f>
        <v/>
      </c>
      <c r="B1415" s="284" t="str">
        <f>IF('Data invoice'!K1530=0,"",'Data invoice'!L1530)</f>
        <v/>
      </c>
      <c r="C1415" s="284" t="str">
        <f>IF('Data invoice'!L1530=0,"",'Data invoice'!M1530)</f>
        <v/>
      </c>
      <c r="D1415" s="284" t="str">
        <f>IF('Data invoice'!M1530=0,"",'Data invoice'!N1530)</f>
        <v/>
      </c>
      <c r="E1415" s="284" t="str">
        <f>IF('Data invoice'!N1530=0,"",'Data invoice'!O1530)</f>
        <v/>
      </c>
      <c r="F1415" s="284" t="str">
        <f>IF('Data invoice'!O1530=0,"",'Data invoice'!P1530)</f>
        <v/>
      </c>
      <c r="G1415" s="284" t="str">
        <f>IF('Data invoice'!P1530=0,"",'Data invoice'!Q1530)</f>
        <v/>
      </c>
      <c r="H1415" s="284" t="str">
        <f>IF('Data invoice'!Q1530=0,"",'Data invoice'!R1530)</f>
        <v/>
      </c>
      <c r="I1415" s="320" t="str">
        <f>IF('Data invoice'!R1530=0,"",'Data invoice'!S1530)</f>
        <v/>
      </c>
      <c r="J1415" s="367" t="str">
        <f>IF('Data invoice'!S1530=0,"",'Data invoice'!T1530)</f>
        <v/>
      </c>
    </row>
    <row r="1416" spans="1:10" ht="15" customHeight="1">
      <c r="A1416" s="284" t="str">
        <f>IF('Data invoice'!J1531=0,"",'Data invoice'!K1531)</f>
        <v/>
      </c>
      <c r="B1416" s="284" t="str">
        <f>IF('Data invoice'!K1531=0,"",'Data invoice'!L1531)</f>
        <v/>
      </c>
      <c r="C1416" s="284" t="str">
        <f>IF('Data invoice'!L1531=0,"",'Data invoice'!M1531)</f>
        <v/>
      </c>
      <c r="D1416" s="284" t="str">
        <f>IF('Data invoice'!M1531=0,"",'Data invoice'!N1531)</f>
        <v/>
      </c>
      <c r="E1416" s="284" t="str">
        <f>IF('Data invoice'!N1531=0,"",'Data invoice'!O1531)</f>
        <v/>
      </c>
      <c r="F1416" s="284" t="str">
        <f>IF('Data invoice'!O1531=0,"",'Data invoice'!P1531)</f>
        <v/>
      </c>
      <c r="G1416" s="284" t="str">
        <f>IF('Data invoice'!P1531=0,"",'Data invoice'!Q1531)</f>
        <v/>
      </c>
      <c r="H1416" s="284" t="str">
        <f>IF('Data invoice'!Q1531=0,"",'Data invoice'!R1531)</f>
        <v/>
      </c>
      <c r="I1416" s="320" t="str">
        <f>IF('Data invoice'!R1531=0,"",'Data invoice'!S1531)</f>
        <v/>
      </c>
      <c r="J1416" s="367" t="str">
        <f>IF('Data invoice'!S1531=0,"",'Data invoice'!T1531)</f>
        <v/>
      </c>
    </row>
    <row r="1417" spans="1:10" ht="15" customHeight="1">
      <c r="A1417" s="284" t="str">
        <f>IF('Data invoice'!J1532=0,"",'Data invoice'!K1532)</f>
        <v/>
      </c>
      <c r="B1417" s="284" t="str">
        <f>IF('Data invoice'!K1532=0,"",'Data invoice'!L1532)</f>
        <v/>
      </c>
      <c r="C1417" s="284" t="str">
        <f>IF('Data invoice'!L1532=0,"",'Data invoice'!M1532)</f>
        <v/>
      </c>
      <c r="D1417" s="284" t="str">
        <f>IF('Data invoice'!M1532=0,"",'Data invoice'!N1532)</f>
        <v/>
      </c>
      <c r="E1417" s="284" t="str">
        <f>IF('Data invoice'!N1532=0,"",'Data invoice'!O1532)</f>
        <v/>
      </c>
      <c r="F1417" s="284" t="str">
        <f>IF('Data invoice'!O1532=0,"",'Data invoice'!P1532)</f>
        <v/>
      </c>
      <c r="G1417" s="284" t="str">
        <f>IF('Data invoice'!P1532=0,"",'Data invoice'!Q1532)</f>
        <v/>
      </c>
      <c r="H1417" s="284" t="str">
        <f>IF('Data invoice'!Q1532=0,"",'Data invoice'!R1532)</f>
        <v/>
      </c>
      <c r="I1417" s="320" t="str">
        <f>IF('Data invoice'!R1532=0,"",'Data invoice'!S1532)</f>
        <v/>
      </c>
      <c r="J1417" s="367" t="str">
        <f>IF('Data invoice'!S1532=0,"",'Data invoice'!T1532)</f>
        <v/>
      </c>
    </row>
    <row r="1418" spans="1:10" ht="15" customHeight="1">
      <c r="A1418" s="284" t="str">
        <f>IF('Data invoice'!J1533=0,"",'Data invoice'!K1533)</f>
        <v/>
      </c>
      <c r="B1418" s="284" t="str">
        <f>IF('Data invoice'!K1533=0,"",'Data invoice'!L1533)</f>
        <v/>
      </c>
      <c r="C1418" s="284" t="str">
        <f>IF('Data invoice'!L1533=0,"",'Data invoice'!M1533)</f>
        <v/>
      </c>
      <c r="D1418" s="284" t="str">
        <f>IF('Data invoice'!M1533=0,"",'Data invoice'!N1533)</f>
        <v/>
      </c>
      <c r="E1418" s="284" t="str">
        <f>IF('Data invoice'!N1533=0,"",'Data invoice'!O1533)</f>
        <v/>
      </c>
      <c r="F1418" s="284" t="str">
        <f>IF('Data invoice'!O1533=0,"",'Data invoice'!P1533)</f>
        <v/>
      </c>
      <c r="G1418" s="284" t="str">
        <f>IF('Data invoice'!P1533=0,"",'Data invoice'!Q1533)</f>
        <v/>
      </c>
      <c r="H1418" s="284" t="str">
        <f>IF('Data invoice'!Q1533=0,"",'Data invoice'!R1533)</f>
        <v/>
      </c>
      <c r="I1418" s="320" t="str">
        <f>IF('Data invoice'!R1533=0,"",'Data invoice'!S1533)</f>
        <v/>
      </c>
      <c r="J1418" s="367" t="str">
        <f>IF('Data invoice'!S1533=0,"",'Data invoice'!T1533)</f>
        <v/>
      </c>
    </row>
    <row r="1419" spans="1:10" ht="15" customHeight="1">
      <c r="A1419" s="284" t="str">
        <f>IF('Data invoice'!J1534=0,"",'Data invoice'!K1534)</f>
        <v/>
      </c>
      <c r="B1419" s="284" t="str">
        <f>IF('Data invoice'!K1534=0,"",'Data invoice'!L1534)</f>
        <v/>
      </c>
      <c r="C1419" s="284" t="str">
        <f>IF('Data invoice'!L1534=0,"",'Data invoice'!M1534)</f>
        <v/>
      </c>
      <c r="D1419" s="284" t="str">
        <f>IF('Data invoice'!M1534=0,"",'Data invoice'!N1534)</f>
        <v/>
      </c>
      <c r="E1419" s="284" t="str">
        <f>IF('Data invoice'!N1534=0,"",'Data invoice'!O1534)</f>
        <v/>
      </c>
      <c r="F1419" s="284" t="str">
        <f>IF('Data invoice'!O1534=0,"",'Data invoice'!P1534)</f>
        <v/>
      </c>
      <c r="G1419" s="284" t="str">
        <f>IF('Data invoice'!P1534=0,"",'Data invoice'!Q1534)</f>
        <v/>
      </c>
      <c r="H1419" s="284" t="str">
        <f>IF('Data invoice'!Q1534=0,"",'Data invoice'!R1534)</f>
        <v/>
      </c>
      <c r="I1419" s="320" t="str">
        <f>IF('Data invoice'!R1534=0,"",'Data invoice'!S1534)</f>
        <v/>
      </c>
      <c r="J1419" s="367" t="str">
        <f>IF('Data invoice'!S1534=0,"",'Data invoice'!T1534)</f>
        <v/>
      </c>
    </row>
    <row r="1420" spans="1:10" ht="15" customHeight="1">
      <c r="A1420" s="284" t="str">
        <f>IF('Data invoice'!J1535=0,"",'Data invoice'!K1535)</f>
        <v/>
      </c>
      <c r="B1420" s="284" t="str">
        <f>IF('Data invoice'!K1535=0,"",'Data invoice'!L1535)</f>
        <v/>
      </c>
      <c r="C1420" s="284" t="str">
        <f>IF('Data invoice'!L1535=0,"",'Data invoice'!M1535)</f>
        <v/>
      </c>
      <c r="D1420" s="284" t="str">
        <f>IF('Data invoice'!M1535=0,"",'Data invoice'!N1535)</f>
        <v/>
      </c>
      <c r="E1420" s="284" t="str">
        <f>IF('Data invoice'!N1535=0,"",'Data invoice'!O1535)</f>
        <v/>
      </c>
      <c r="F1420" s="284" t="str">
        <f>IF('Data invoice'!O1535=0,"",'Data invoice'!P1535)</f>
        <v/>
      </c>
      <c r="G1420" s="284" t="str">
        <f>IF('Data invoice'!P1535=0,"",'Data invoice'!Q1535)</f>
        <v/>
      </c>
      <c r="H1420" s="284" t="str">
        <f>IF('Data invoice'!Q1535=0,"",'Data invoice'!R1535)</f>
        <v/>
      </c>
      <c r="I1420" s="320" t="str">
        <f>IF('Data invoice'!R1535=0,"",'Data invoice'!S1535)</f>
        <v/>
      </c>
      <c r="J1420" s="367" t="str">
        <f>IF('Data invoice'!S1535=0,"",'Data invoice'!T1535)</f>
        <v/>
      </c>
    </row>
    <row r="1421" spans="1:10" ht="15" customHeight="1">
      <c r="A1421" s="284" t="str">
        <f>IF('Data invoice'!J1536=0,"",'Data invoice'!K1536)</f>
        <v/>
      </c>
      <c r="B1421" s="284" t="str">
        <f>IF('Data invoice'!K1536=0,"",'Data invoice'!L1536)</f>
        <v/>
      </c>
      <c r="C1421" s="284" t="str">
        <f>IF('Data invoice'!L1536=0,"",'Data invoice'!M1536)</f>
        <v/>
      </c>
      <c r="D1421" s="284" t="str">
        <f>IF('Data invoice'!M1536=0,"",'Data invoice'!N1536)</f>
        <v/>
      </c>
      <c r="E1421" s="284" t="str">
        <f>IF('Data invoice'!N1536=0,"",'Data invoice'!O1536)</f>
        <v/>
      </c>
      <c r="F1421" s="284" t="str">
        <f>IF('Data invoice'!O1536=0,"",'Data invoice'!P1536)</f>
        <v/>
      </c>
      <c r="G1421" s="284" t="str">
        <f>IF('Data invoice'!P1536=0,"",'Data invoice'!Q1536)</f>
        <v/>
      </c>
      <c r="H1421" s="284" t="str">
        <f>IF('Data invoice'!Q1536=0,"",'Data invoice'!R1536)</f>
        <v/>
      </c>
      <c r="I1421" s="320" t="str">
        <f>IF('Data invoice'!R1536=0,"",'Data invoice'!S1536)</f>
        <v/>
      </c>
      <c r="J1421" s="367" t="str">
        <f>IF('Data invoice'!S1536=0,"",'Data invoice'!T1536)</f>
        <v/>
      </c>
    </row>
    <row r="1422" spans="1:10" ht="15" customHeight="1">
      <c r="A1422" s="284" t="str">
        <f>IF('Data invoice'!J1537=0,"",'Data invoice'!K1537)</f>
        <v/>
      </c>
      <c r="B1422" s="284" t="str">
        <f>IF('Data invoice'!K1537=0,"",'Data invoice'!L1537)</f>
        <v/>
      </c>
      <c r="C1422" s="284" t="str">
        <f>IF('Data invoice'!L1537=0,"",'Data invoice'!M1537)</f>
        <v/>
      </c>
      <c r="D1422" s="284" t="str">
        <f>IF('Data invoice'!M1537=0,"",'Data invoice'!N1537)</f>
        <v/>
      </c>
      <c r="E1422" s="284" t="str">
        <f>IF('Data invoice'!N1537=0,"",'Data invoice'!O1537)</f>
        <v/>
      </c>
      <c r="F1422" s="284" t="str">
        <f>IF('Data invoice'!O1537=0,"",'Data invoice'!P1537)</f>
        <v/>
      </c>
      <c r="G1422" s="284" t="str">
        <f>IF('Data invoice'!P1537=0,"",'Data invoice'!Q1537)</f>
        <v/>
      </c>
      <c r="H1422" s="284" t="str">
        <f>IF('Data invoice'!Q1537=0,"",'Data invoice'!R1537)</f>
        <v/>
      </c>
      <c r="I1422" s="320" t="str">
        <f>IF('Data invoice'!R1537=0,"",'Data invoice'!S1537)</f>
        <v/>
      </c>
      <c r="J1422" s="367" t="str">
        <f>IF('Data invoice'!S1537=0,"",'Data invoice'!T1537)</f>
        <v/>
      </c>
    </row>
    <row r="1423" spans="1:10" ht="15" customHeight="1">
      <c r="A1423" s="284" t="str">
        <f>IF('Data invoice'!J1538=0,"",'Data invoice'!K1538)</f>
        <v/>
      </c>
      <c r="B1423" s="284" t="str">
        <f>IF('Data invoice'!K1538=0,"",'Data invoice'!L1538)</f>
        <v/>
      </c>
      <c r="C1423" s="284" t="str">
        <f>IF('Data invoice'!L1538=0,"",'Data invoice'!M1538)</f>
        <v/>
      </c>
      <c r="D1423" s="284" t="str">
        <f>IF('Data invoice'!M1538=0,"",'Data invoice'!N1538)</f>
        <v/>
      </c>
      <c r="E1423" s="284" t="str">
        <f>IF('Data invoice'!N1538=0,"",'Data invoice'!O1538)</f>
        <v/>
      </c>
      <c r="F1423" s="284" t="str">
        <f>IF('Data invoice'!O1538=0,"",'Data invoice'!P1538)</f>
        <v/>
      </c>
      <c r="G1423" s="284" t="str">
        <f>IF('Data invoice'!P1538=0,"",'Data invoice'!Q1538)</f>
        <v/>
      </c>
      <c r="H1423" s="284" t="str">
        <f>IF('Data invoice'!Q1538=0,"",'Data invoice'!R1538)</f>
        <v/>
      </c>
      <c r="I1423" s="320" t="str">
        <f>IF('Data invoice'!R1538=0,"",'Data invoice'!S1538)</f>
        <v/>
      </c>
      <c r="J1423" s="367" t="str">
        <f>IF('Data invoice'!S1538=0,"",'Data invoice'!T1538)</f>
        <v/>
      </c>
    </row>
    <row r="1424" spans="1:10" ht="15" customHeight="1">
      <c r="A1424" s="284" t="str">
        <f>IF('Data invoice'!J1539=0,"",'Data invoice'!K1539)</f>
        <v/>
      </c>
      <c r="B1424" s="284" t="str">
        <f>IF('Data invoice'!K1539=0,"",'Data invoice'!L1539)</f>
        <v/>
      </c>
      <c r="C1424" s="284" t="str">
        <f>IF('Data invoice'!L1539=0,"",'Data invoice'!M1539)</f>
        <v/>
      </c>
      <c r="D1424" s="284" t="str">
        <f>IF('Data invoice'!M1539=0,"",'Data invoice'!N1539)</f>
        <v/>
      </c>
      <c r="E1424" s="284" t="str">
        <f>IF('Data invoice'!N1539=0,"",'Data invoice'!O1539)</f>
        <v/>
      </c>
      <c r="F1424" s="284" t="str">
        <f>IF('Data invoice'!O1539=0,"",'Data invoice'!P1539)</f>
        <v/>
      </c>
      <c r="G1424" s="284" t="str">
        <f>IF('Data invoice'!P1539=0,"",'Data invoice'!Q1539)</f>
        <v/>
      </c>
      <c r="H1424" s="284" t="str">
        <f>IF('Data invoice'!Q1539=0,"",'Data invoice'!R1539)</f>
        <v/>
      </c>
      <c r="I1424" s="320" t="str">
        <f>IF('Data invoice'!R1539=0,"",'Data invoice'!S1539)</f>
        <v/>
      </c>
      <c r="J1424" s="367" t="str">
        <f>IF('Data invoice'!S1539=0,"",'Data invoice'!T1539)</f>
        <v/>
      </c>
    </row>
    <row r="1425" spans="1:10" ht="15" customHeight="1">
      <c r="A1425" s="284" t="str">
        <f>IF('Data invoice'!J1540=0,"",'Data invoice'!K1540)</f>
        <v/>
      </c>
      <c r="B1425" s="284" t="str">
        <f>IF('Data invoice'!K1540=0,"",'Data invoice'!L1540)</f>
        <v/>
      </c>
      <c r="C1425" s="284" t="str">
        <f>IF('Data invoice'!L1540=0,"",'Data invoice'!M1540)</f>
        <v/>
      </c>
      <c r="D1425" s="284" t="str">
        <f>IF('Data invoice'!M1540=0,"",'Data invoice'!N1540)</f>
        <v/>
      </c>
      <c r="E1425" s="284" t="str">
        <f>IF('Data invoice'!N1540=0,"",'Data invoice'!O1540)</f>
        <v/>
      </c>
      <c r="F1425" s="284" t="str">
        <f>IF('Data invoice'!O1540=0,"",'Data invoice'!P1540)</f>
        <v/>
      </c>
      <c r="G1425" s="284" t="str">
        <f>IF('Data invoice'!P1540=0,"",'Data invoice'!Q1540)</f>
        <v/>
      </c>
      <c r="H1425" s="284" t="str">
        <f>IF('Data invoice'!Q1540=0,"",'Data invoice'!R1540)</f>
        <v/>
      </c>
      <c r="I1425" s="320" t="str">
        <f>IF('Data invoice'!R1540=0,"",'Data invoice'!S1540)</f>
        <v/>
      </c>
      <c r="J1425" s="367" t="str">
        <f>IF('Data invoice'!S1540=0,"",'Data invoice'!T1540)</f>
        <v/>
      </c>
    </row>
    <row r="1426" spans="1:10" ht="15" customHeight="1">
      <c r="A1426" s="284" t="str">
        <f>IF('Data invoice'!J1541=0,"",'Data invoice'!K1541)</f>
        <v/>
      </c>
      <c r="B1426" s="284" t="str">
        <f>IF('Data invoice'!K1541=0,"",'Data invoice'!L1541)</f>
        <v/>
      </c>
      <c r="C1426" s="284" t="str">
        <f>IF('Data invoice'!L1541=0,"",'Data invoice'!M1541)</f>
        <v/>
      </c>
      <c r="D1426" s="284" t="str">
        <f>IF('Data invoice'!M1541=0,"",'Data invoice'!N1541)</f>
        <v/>
      </c>
      <c r="E1426" s="284" t="str">
        <f>IF('Data invoice'!N1541=0,"",'Data invoice'!O1541)</f>
        <v/>
      </c>
      <c r="F1426" s="284" t="str">
        <f>IF('Data invoice'!O1541=0,"",'Data invoice'!P1541)</f>
        <v/>
      </c>
      <c r="G1426" s="284" t="str">
        <f>IF('Data invoice'!P1541=0,"",'Data invoice'!Q1541)</f>
        <v/>
      </c>
      <c r="H1426" s="284" t="str">
        <f>IF('Data invoice'!Q1541=0,"",'Data invoice'!R1541)</f>
        <v/>
      </c>
      <c r="I1426" s="320" t="str">
        <f>IF('Data invoice'!R1541=0,"",'Data invoice'!S1541)</f>
        <v/>
      </c>
      <c r="J1426" s="367" t="str">
        <f>IF('Data invoice'!S1541=0,"",'Data invoice'!T1541)</f>
        <v/>
      </c>
    </row>
    <row r="1427" spans="1:10" ht="15" customHeight="1">
      <c r="A1427" s="284" t="str">
        <f>IF('Data invoice'!J1542=0,"",'Data invoice'!K1542)</f>
        <v/>
      </c>
      <c r="B1427" s="284" t="str">
        <f>IF('Data invoice'!K1542=0,"",'Data invoice'!L1542)</f>
        <v/>
      </c>
      <c r="C1427" s="284" t="str">
        <f>IF('Data invoice'!L1542=0,"",'Data invoice'!M1542)</f>
        <v/>
      </c>
      <c r="D1427" s="284" t="str">
        <f>IF('Data invoice'!M1542=0,"",'Data invoice'!N1542)</f>
        <v/>
      </c>
      <c r="E1427" s="284" t="str">
        <f>IF('Data invoice'!N1542=0,"",'Data invoice'!O1542)</f>
        <v/>
      </c>
      <c r="F1427" s="284" t="str">
        <f>IF('Data invoice'!O1542=0,"",'Data invoice'!P1542)</f>
        <v/>
      </c>
      <c r="G1427" s="284" t="str">
        <f>IF('Data invoice'!P1542=0,"",'Data invoice'!Q1542)</f>
        <v/>
      </c>
      <c r="H1427" s="284" t="str">
        <f>IF('Data invoice'!Q1542=0,"",'Data invoice'!R1542)</f>
        <v/>
      </c>
      <c r="I1427" s="320" t="str">
        <f>IF('Data invoice'!R1542=0,"",'Data invoice'!S1542)</f>
        <v/>
      </c>
      <c r="J1427" s="367" t="str">
        <f>IF('Data invoice'!S1542=0,"",'Data invoice'!T1542)</f>
        <v/>
      </c>
    </row>
    <row r="1428" spans="1:10" ht="15" customHeight="1">
      <c r="A1428" s="284" t="str">
        <f>IF('Data invoice'!J1543=0,"",'Data invoice'!K1543)</f>
        <v/>
      </c>
      <c r="B1428" s="284" t="str">
        <f>IF('Data invoice'!K1543=0,"",'Data invoice'!L1543)</f>
        <v/>
      </c>
      <c r="C1428" s="284" t="str">
        <f>IF('Data invoice'!L1543=0,"",'Data invoice'!M1543)</f>
        <v/>
      </c>
      <c r="D1428" s="284" t="str">
        <f>IF('Data invoice'!M1543=0,"",'Data invoice'!N1543)</f>
        <v/>
      </c>
      <c r="E1428" s="284" t="str">
        <f>IF('Data invoice'!N1543=0,"",'Data invoice'!O1543)</f>
        <v/>
      </c>
      <c r="F1428" s="284" t="str">
        <f>IF('Data invoice'!O1543=0,"",'Data invoice'!P1543)</f>
        <v/>
      </c>
      <c r="G1428" s="284" t="str">
        <f>IF('Data invoice'!P1543=0,"",'Data invoice'!Q1543)</f>
        <v/>
      </c>
      <c r="H1428" s="284" t="str">
        <f>IF('Data invoice'!Q1543=0,"",'Data invoice'!R1543)</f>
        <v/>
      </c>
      <c r="I1428" s="320" t="str">
        <f>IF('Data invoice'!R1543=0,"",'Data invoice'!S1543)</f>
        <v/>
      </c>
      <c r="J1428" s="367" t="str">
        <f>IF('Data invoice'!S1543=0,"",'Data invoice'!T1543)</f>
        <v/>
      </c>
    </row>
    <row r="1429" spans="1:10" ht="15" customHeight="1">
      <c r="A1429" s="284" t="str">
        <f>IF('Data invoice'!J1544=0,"",'Data invoice'!K1544)</f>
        <v/>
      </c>
      <c r="B1429" s="284" t="str">
        <f>IF('Data invoice'!K1544=0,"",'Data invoice'!L1544)</f>
        <v/>
      </c>
      <c r="C1429" s="284" t="str">
        <f>IF('Data invoice'!L1544=0,"",'Data invoice'!M1544)</f>
        <v/>
      </c>
      <c r="D1429" s="284" t="str">
        <f>IF('Data invoice'!M1544=0,"",'Data invoice'!N1544)</f>
        <v/>
      </c>
      <c r="E1429" s="284" t="str">
        <f>IF('Data invoice'!N1544=0,"",'Data invoice'!O1544)</f>
        <v/>
      </c>
      <c r="F1429" s="284" t="str">
        <f>IF('Data invoice'!O1544=0,"",'Data invoice'!P1544)</f>
        <v/>
      </c>
      <c r="G1429" s="284" t="str">
        <f>IF('Data invoice'!P1544=0,"",'Data invoice'!Q1544)</f>
        <v/>
      </c>
      <c r="H1429" s="284" t="str">
        <f>IF('Data invoice'!Q1544=0,"",'Data invoice'!R1544)</f>
        <v/>
      </c>
      <c r="I1429" s="320" t="str">
        <f>IF('Data invoice'!R1544=0,"",'Data invoice'!S1544)</f>
        <v/>
      </c>
      <c r="J1429" s="367" t="str">
        <f>IF('Data invoice'!S1544=0,"",'Data invoice'!T1544)</f>
        <v/>
      </c>
    </row>
    <row r="1430" spans="1:10" ht="15" customHeight="1">
      <c r="A1430" s="284" t="str">
        <f>IF('Data invoice'!J1545=0,"",'Data invoice'!K1545)</f>
        <v/>
      </c>
      <c r="B1430" s="284" t="str">
        <f>IF('Data invoice'!K1545=0,"",'Data invoice'!L1545)</f>
        <v/>
      </c>
      <c r="C1430" s="284" t="str">
        <f>IF('Data invoice'!L1545=0,"",'Data invoice'!M1545)</f>
        <v/>
      </c>
      <c r="D1430" s="284" t="str">
        <f>IF('Data invoice'!M1545=0,"",'Data invoice'!N1545)</f>
        <v/>
      </c>
      <c r="E1430" s="284" t="str">
        <f>IF('Data invoice'!N1545=0,"",'Data invoice'!O1545)</f>
        <v/>
      </c>
      <c r="F1430" s="284" t="str">
        <f>IF('Data invoice'!O1545=0,"",'Data invoice'!P1545)</f>
        <v/>
      </c>
      <c r="G1430" s="284" t="str">
        <f>IF('Data invoice'!P1545=0,"",'Data invoice'!Q1545)</f>
        <v/>
      </c>
      <c r="H1430" s="284" t="str">
        <f>IF('Data invoice'!Q1545=0,"",'Data invoice'!R1545)</f>
        <v/>
      </c>
      <c r="I1430" s="320" t="str">
        <f>IF('Data invoice'!R1545=0,"",'Data invoice'!S1545)</f>
        <v/>
      </c>
      <c r="J1430" s="367" t="str">
        <f>IF('Data invoice'!S1545=0,"",'Data invoice'!T1545)</f>
        <v/>
      </c>
    </row>
    <row r="1431" spans="1:10" ht="15" customHeight="1">
      <c r="A1431" s="284" t="str">
        <f>IF('Data invoice'!J1546=0,"",'Data invoice'!K1546)</f>
        <v/>
      </c>
      <c r="B1431" s="284" t="str">
        <f>IF('Data invoice'!K1546=0,"",'Data invoice'!L1546)</f>
        <v/>
      </c>
      <c r="C1431" s="284" t="str">
        <f>IF('Data invoice'!L1546=0,"",'Data invoice'!M1546)</f>
        <v/>
      </c>
      <c r="D1431" s="284" t="str">
        <f>IF('Data invoice'!M1546=0,"",'Data invoice'!N1546)</f>
        <v/>
      </c>
      <c r="E1431" s="284" t="str">
        <f>IF('Data invoice'!N1546=0,"",'Data invoice'!O1546)</f>
        <v/>
      </c>
      <c r="F1431" s="284" t="str">
        <f>IF('Data invoice'!O1546=0,"",'Data invoice'!P1546)</f>
        <v/>
      </c>
      <c r="G1431" s="284" t="str">
        <f>IF('Data invoice'!P1546=0,"",'Data invoice'!Q1546)</f>
        <v/>
      </c>
      <c r="H1431" s="284" t="str">
        <f>IF('Data invoice'!Q1546=0,"",'Data invoice'!R1546)</f>
        <v/>
      </c>
      <c r="I1431" s="320" t="str">
        <f>IF('Data invoice'!R1546=0,"",'Data invoice'!S1546)</f>
        <v/>
      </c>
      <c r="J1431" s="367" t="str">
        <f>IF('Data invoice'!S1546=0,"",'Data invoice'!T1546)</f>
        <v/>
      </c>
    </row>
    <row r="1432" spans="1:10" ht="15" customHeight="1">
      <c r="A1432" s="284" t="str">
        <f>IF('Data invoice'!J1547=0,"",'Data invoice'!K1547)</f>
        <v/>
      </c>
      <c r="B1432" s="284" t="str">
        <f>IF('Data invoice'!K1547=0,"",'Data invoice'!L1547)</f>
        <v/>
      </c>
      <c r="C1432" s="284" t="str">
        <f>IF('Data invoice'!L1547=0,"",'Data invoice'!M1547)</f>
        <v/>
      </c>
      <c r="D1432" s="284" t="str">
        <f>IF('Data invoice'!M1547=0,"",'Data invoice'!N1547)</f>
        <v/>
      </c>
      <c r="E1432" s="284" t="str">
        <f>IF('Data invoice'!N1547=0,"",'Data invoice'!O1547)</f>
        <v/>
      </c>
      <c r="F1432" s="284" t="str">
        <f>IF('Data invoice'!O1547=0,"",'Data invoice'!P1547)</f>
        <v/>
      </c>
      <c r="G1432" s="284" t="str">
        <f>IF('Data invoice'!P1547=0,"",'Data invoice'!Q1547)</f>
        <v/>
      </c>
      <c r="H1432" s="284" t="str">
        <f>IF('Data invoice'!Q1547=0,"",'Data invoice'!R1547)</f>
        <v/>
      </c>
      <c r="I1432" s="320" t="str">
        <f>IF('Data invoice'!R1547=0,"",'Data invoice'!S1547)</f>
        <v/>
      </c>
      <c r="J1432" s="367" t="str">
        <f>IF('Data invoice'!S1547=0,"",'Data invoice'!T1547)</f>
        <v/>
      </c>
    </row>
    <row r="1433" spans="1:10" ht="15" customHeight="1">
      <c r="A1433" s="284" t="str">
        <f>IF('Data invoice'!J1548=0,"",'Data invoice'!K1548)</f>
        <v/>
      </c>
      <c r="B1433" s="284" t="str">
        <f>IF('Data invoice'!K1548=0,"",'Data invoice'!L1548)</f>
        <v/>
      </c>
      <c r="C1433" s="284" t="str">
        <f>IF('Data invoice'!L1548=0,"",'Data invoice'!M1548)</f>
        <v/>
      </c>
      <c r="D1433" s="284" t="str">
        <f>IF('Data invoice'!M1548=0,"",'Data invoice'!N1548)</f>
        <v/>
      </c>
      <c r="E1433" s="284" t="str">
        <f>IF('Data invoice'!N1548=0,"",'Data invoice'!O1548)</f>
        <v/>
      </c>
      <c r="F1433" s="284" t="str">
        <f>IF('Data invoice'!O1548=0,"",'Data invoice'!P1548)</f>
        <v/>
      </c>
      <c r="G1433" s="284" t="str">
        <f>IF('Data invoice'!P1548=0,"",'Data invoice'!Q1548)</f>
        <v/>
      </c>
      <c r="H1433" s="284" t="str">
        <f>IF('Data invoice'!Q1548=0,"",'Data invoice'!R1548)</f>
        <v/>
      </c>
      <c r="I1433" s="320" t="str">
        <f>IF('Data invoice'!R1548=0,"",'Data invoice'!S1548)</f>
        <v/>
      </c>
      <c r="J1433" s="367" t="str">
        <f>IF('Data invoice'!S1548=0,"",'Data invoice'!T1548)</f>
        <v/>
      </c>
    </row>
    <row r="1434" spans="1:10" ht="15" customHeight="1">
      <c r="A1434" s="284" t="str">
        <f>IF('Data invoice'!J1549=0,"",'Data invoice'!K1549)</f>
        <v/>
      </c>
      <c r="B1434" s="284" t="str">
        <f>IF('Data invoice'!K1549=0,"",'Data invoice'!L1549)</f>
        <v/>
      </c>
      <c r="C1434" s="284" t="str">
        <f>IF('Data invoice'!L1549=0,"",'Data invoice'!M1549)</f>
        <v/>
      </c>
      <c r="D1434" s="284" t="str">
        <f>IF('Data invoice'!M1549=0,"",'Data invoice'!N1549)</f>
        <v/>
      </c>
      <c r="E1434" s="284" t="str">
        <f>IF('Data invoice'!N1549=0,"",'Data invoice'!O1549)</f>
        <v/>
      </c>
      <c r="F1434" s="284" t="str">
        <f>IF('Data invoice'!O1549=0,"",'Data invoice'!P1549)</f>
        <v/>
      </c>
      <c r="G1434" s="284" t="str">
        <f>IF('Data invoice'!P1549=0,"",'Data invoice'!Q1549)</f>
        <v/>
      </c>
      <c r="H1434" s="284" t="str">
        <f>IF('Data invoice'!Q1549=0,"",'Data invoice'!R1549)</f>
        <v/>
      </c>
      <c r="I1434" s="320" t="str">
        <f>IF('Data invoice'!R1549=0,"",'Data invoice'!S1549)</f>
        <v/>
      </c>
      <c r="J1434" s="367" t="str">
        <f>IF('Data invoice'!S1549=0,"",'Data invoice'!T1549)</f>
        <v/>
      </c>
    </row>
    <row r="1435" spans="1:10" ht="15" customHeight="1">
      <c r="A1435" s="284" t="str">
        <f>IF('Data invoice'!J1550=0,"",'Data invoice'!K1550)</f>
        <v/>
      </c>
      <c r="B1435" s="284" t="str">
        <f>IF('Data invoice'!K1550=0,"",'Data invoice'!L1550)</f>
        <v/>
      </c>
      <c r="C1435" s="284" t="str">
        <f>IF('Data invoice'!L1550=0,"",'Data invoice'!M1550)</f>
        <v/>
      </c>
      <c r="D1435" s="284" t="str">
        <f>IF('Data invoice'!M1550=0,"",'Data invoice'!N1550)</f>
        <v/>
      </c>
      <c r="E1435" s="284" t="str">
        <f>IF('Data invoice'!N1550=0,"",'Data invoice'!O1550)</f>
        <v/>
      </c>
      <c r="F1435" s="284" t="str">
        <f>IF('Data invoice'!O1550=0,"",'Data invoice'!P1550)</f>
        <v/>
      </c>
      <c r="G1435" s="284" t="str">
        <f>IF('Data invoice'!P1550=0,"",'Data invoice'!Q1550)</f>
        <v/>
      </c>
      <c r="H1435" s="284" t="str">
        <f>IF('Data invoice'!Q1550=0,"",'Data invoice'!R1550)</f>
        <v/>
      </c>
      <c r="I1435" s="320" t="str">
        <f>IF('Data invoice'!R1550=0,"",'Data invoice'!S1550)</f>
        <v/>
      </c>
      <c r="J1435" s="367" t="str">
        <f>IF('Data invoice'!S1550=0,"",'Data invoice'!T1550)</f>
        <v/>
      </c>
    </row>
    <row r="1436" spans="1:10" ht="15" customHeight="1">
      <c r="A1436" s="284" t="str">
        <f>IF('Data invoice'!J1551=0,"",'Data invoice'!K1551)</f>
        <v/>
      </c>
      <c r="B1436" s="284" t="str">
        <f>IF('Data invoice'!K1551=0,"",'Data invoice'!L1551)</f>
        <v/>
      </c>
      <c r="C1436" s="284" t="str">
        <f>IF('Data invoice'!L1551=0,"",'Data invoice'!M1551)</f>
        <v/>
      </c>
      <c r="D1436" s="284" t="str">
        <f>IF('Data invoice'!M1551=0,"",'Data invoice'!N1551)</f>
        <v/>
      </c>
      <c r="E1436" s="284" t="str">
        <f>IF('Data invoice'!N1551=0,"",'Data invoice'!O1551)</f>
        <v/>
      </c>
      <c r="F1436" s="284" t="str">
        <f>IF('Data invoice'!O1551=0,"",'Data invoice'!P1551)</f>
        <v/>
      </c>
      <c r="G1436" s="284" t="str">
        <f>IF('Data invoice'!P1551=0,"",'Data invoice'!Q1551)</f>
        <v/>
      </c>
      <c r="H1436" s="284" t="str">
        <f>IF('Data invoice'!Q1551=0,"",'Data invoice'!R1551)</f>
        <v/>
      </c>
      <c r="I1436" s="320" t="str">
        <f>IF('Data invoice'!R1551=0,"",'Data invoice'!S1551)</f>
        <v/>
      </c>
      <c r="J1436" s="367" t="str">
        <f>IF('Data invoice'!S1551=0,"",'Data invoice'!T1551)</f>
        <v/>
      </c>
    </row>
    <row r="1437" spans="1:10" ht="15" customHeight="1">
      <c r="A1437" s="284" t="str">
        <f>IF('Data invoice'!J1552=0,"",'Data invoice'!K1552)</f>
        <v/>
      </c>
      <c r="B1437" s="284" t="str">
        <f>IF('Data invoice'!K1552=0,"",'Data invoice'!L1552)</f>
        <v/>
      </c>
      <c r="C1437" s="284" t="str">
        <f>IF('Data invoice'!L1552=0,"",'Data invoice'!M1552)</f>
        <v/>
      </c>
      <c r="D1437" s="284" t="str">
        <f>IF('Data invoice'!M1552=0,"",'Data invoice'!N1552)</f>
        <v/>
      </c>
      <c r="E1437" s="284" t="str">
        <f>IF('Data invoice'!N1552=0,"",'Data invoice'!O1552)</f>
        <v/>
      </c>
      <c r="F1437" s="284" t="str">
        <f>IF('Data invoice'!O1552=0,"",'Data invoice'!P1552)</f>
        <v/>
      </c>
      <c r="G1437" s="284" t="str">
        <f>IF('Data invoice'!P1552=0,"",'Data invoice'!Q1552)</f>
        <v/>
      </c>
      <c r="H1437" s="284" t="str">
        <f>IF('Data invoice'!Q1552=0,"",'Data invoice'!R1552)</f>
        <v/>
      </c>
      <c r="I1437" s="320" t="str">
        <f>IF('Data invoice'!R1552=0,"",'Data invoice'!S1552)</f>
        <v/>
      </c>
      <c r="J1437" s="367" t="str">
        <f>IF('Data invoice'!S1552=0,"",'Data invoice'!T1552)</f>
        <v/>
      </c>
    </row>
    <row r="1438" spans="1:10" ht="15" customHeight="1">
      <c r="A1438" s="284" t="str">
        <f>IF('Data invoice'!J1553=0,"",'Data invoice'!K1553)</f>
        <v/>
      </c>
      <c r="B1438" s="284" t="str">
        <f>IF('Data invoice'!K1553=0,"",'Data invoice'!L1553)</f>
        <v/>
      </c>
      <c r="C1438" s="284" t="str">
        <f>IF('Data invoice'!L1553=0,"",'Data invoice'!M1553)</f>
        <v/>
      </c>
      <c r="D1438" s="284" t="str">
        <f>IF('Data invoice'!M1553=0,"",'Data invoice'!N1553)</f>
        <v/>
      </c>
      <c r="E1438" s="284" t="str">
        <f>IF('Data invoice'!N1553=0,"",'Data invoice'!O1553)</f>
        <v/>
      </c>
      <c r="F1438" s="284" t="str">
        <f>IF('Data invoice'!O1553=0,"",'Data invoice'!P1553)</f>
        <v/>
      </c>
      <c r="G1438" s="284" t="str">
        <f>IF('Data invoice'!P1553=0,"",'Data invoice'!Q1553)</f>
        <v/>
      </c>
      <c r="H1438" s="284" t="str">
        <f>IF('Data invoice'!Q1553=0,"",'Data invoice'!R1553)</f>
        <v/>
      </c>
      <c r="I1438" s="320" t="str">
        <f>IF('Data invoice'!R1553=0,"",'Data invoice'!S1553)</f>
        <v/>
      </c>
      <c r="J1438" s="367" t="str">
        <f>IF('Data invoice'!S1553=0,"",'Data invoice'!T1553)</f>
        <v/>
      </c>
    </row>
    <row r="1439" spans="1:10" ht="15" customHeight="1">
      <c r="A1439" s="284" t="str">
        <f>IF('Data invoice'!J1554=0,"",'Data invoice'!K1554)</f>
        <v/>
      </c>
      <c r="B1439" s="284" t="str">
        <f>IF('Data invoice'!K1554=0,"",'Data invoice'!L1554)</f>
        <v/>
      </c>
      <c r="C1439" s="284" t="str">
        <f>IF('Data invoice'!L1554=0,"",'Data invoice'!M1554)</f>
        <v/>
      </c>
      <c r="D1439" s="284" t="str">
        <f>IF('Data invoice'!M1554=0,"",'Data invoice'!N1554)</f>
        <v/>
      </c>
      <c r="E1439" s="284" t="str">
        <f>IF('Data invoice'!N1554=0,"",'Data invoice'!O1554)</f>
        <v/>
      </c>
      <c r="F1439" s="284" t="str">
        <f>IF('Data invoice'!O1554=0,"",'Data invoice'!P1554)</f>
        <v/>
      </c>
      <c r="G1439" s="284" t="str">
        <f>IF('Data invoice'!P1554=0,"",'Data invoice'!Q1554)</f>
        <v/>
      </c>
      <c r="H1439" s="284" t="str">
        <f>IF('Data invoice'!Q1554=0,"",'Data invoice'!R1554)</f>
        <v/>
      </c>
      <c r="I1439" s="320" t="str">
        <f>IF('Data invoice'!R1554=0,"",'Data invoice'!S1554)</f>
        <v/>
      </c>
      <c r="J1439" s="367" t="str">
        <f>IF('Data invoice'!S1554=0,"",'Data invoice'!T1554)</f>
        <v/>
      </c>
    </row>
    <row r="1440" spans="1:10" ht="15" customHeight="1">
      <c r="A1440" s="284" t="str">
        <f>IF('Data invoice'!J1555=0,"",'Data invoice'!K1555)</f>
        <v/>
      </c>
      <c r="B1440" s="284" t="str">
        <f>IF('Data invoice'!K1555=0,"",'Data invoice'!L1555)</f>
        <v/>
      </c>
      <c r="C1440" s="284" t="str">
        <f>IF('Data invoice'!L1555=0,"",'Data invoice'!M1555)</f>
        <v/>
      </c>
      <c r="D1440" s="284" t="str">
        <f>IF('Data invoice'!M1555=0,"",'Data invoice'!N1555)</f>
        <v/>
      </c>
      <c r="E1440" s="284" t="str">
        <f>IF('Data invoice'!N1555=0,"",'Data invoice'!O1555)</f>
        <v/>
      </c>
      <c r="F1440" s="284" t="str">
        <f>IF('Data invoice'!O1555=0,"",'Data invoice'!P1555)</f>
        <v/>
      </c>
      <c r="G1440" s="284" t="str">
        <f>IF('Data invoice'!P1555=0,"",'Data invoice'!Q1555)</f>
        <v/>
      </c>
      <c r="H1440" s="284" t="str">
        <f>IF('Data invoice'!Q1555=0,"",'Data invoice'!R1555)</f>
        <v/>
      </c>
      <c r="I1440" s="320" t="str">
        <f>IF('Data invoice'!R1555=0,"",'Data invoice'!S1555)</f>
        <v/>
      </c>
      <c r="J1440" s="367" t="str">
        <f>IF('Data invoice'!S1555=0,"",'Data invoice'!T1555)</f>
        <v/>
      </c>
    </row>
    <row r="1441" spans="1:10" ht="15" customHeight="1">
      <c r="A1441" s="284" t="str">
        <f>IF('Data invoice'!J1556=0,"",'Data invoice'!K1556)</f>
        <v/>
      </c>
      <c r="B1441" s="284" t="str">
        <f>IF('Data invoice'!K1556=0,"",'Data invoice'!L1556)</f>
        <v/>
      </c>
      <c r="C1441" s="284" t="str">
        <f>IF('Data invoice'!L1556=0,"",'Data invoice'!M1556)</f>
        <v/>
      </c>
      <c r="D1441" s="284" t="str">
        <f>IF('Data invoice'!M1556=0,"",'Data invoice'!N1556)</f>
        <v/>
      </c>
      <c r="E1441" s="284" t="str">
        <f>IF('Data invoice'!N1556=0,"",'Data invoice'!O1556)</f>
        <v/>
      </c>
      <c r="F1441" s="284" t="str">
        <f>IF('Data invoice'!O1556=0,"",'Data invoice'!P1556)</f>
        <v/>
      </c>
      <c r="G1441" s="284" t="str">
        <f>IF('Data invoice'!P1556=0,"",'Data invoice'!Q1556)</f>
        <v/>
      </c>
      <c r="H1441" s="284" t="str">
        <f>IF('Data invoice'!Q1556=0,"",'Data invoice'!R1556)</f>
        <v/>
      </c>
      <c r="I1441" s="320" t="str">
        <f>IF('Data invoice'!R1556=0,"",'Data invoice'!S1556)</f>
        <v/>
      </c>
      <c r="J1441" s="367" t="str">
        <f>IF('Data invoice'!S1556=0,"",'Data invoice'!T1556)</f>
        <v/>
      </c>
    </row>
    <row r="1442" spans="1:10" ht="15" customHeight="1">
      <c r="A1442" s="284" t="str">
        <f>IF('Data invoice'!J1557=0,"",'Data invoice'!K1557)</f>
        <v/>
      </c>
      <c r="B1442" s="284" t="str">
        <f>IF('Data invoice'!K1557=0,"",'Data invoice'!L1557)</f>
        <v/>
      </c>
      <c r="C1442" s="284" t="str">
        <f>IF('Data invoice'!L1557=0,"",'Data invoice'!M1557)</f>
        <v/>
      </c>
      <c r="D1442" s="284" t="str">
        <f>IF('Data invoice'!M1557=0,"",'Data invoice'!N1557)</f>
        <v/>
      </c>
      <c r="E1442" s="284" t="str">
        <f>IF('Data invoice'!N1557=0,"",'Data invoice'!O1557)</f>
        <v/>
      </c>
      <c r="F1442" s="284" t="str">
        <f>IF('Data invoice'!O1557=0,"",'Data invoice'!P1557)</f>
        <v/>
      </c>
      <c r="G1442" s="284" t="str">
        <f>IF('Data invoice'!P1557=0,"",'Data invoice'!Q1557)</f>
        <v/>
      </c>
      <c r="H1442" s="284" t="str">
        <f>IF('Data invoice'!Q1557=0,"",'Data invoice'!R1557)</f>
        <v/>
      </c>
      <c r="I1442" s="320" t="str">
        <f>IF('Data invoice'!R1557=0,"",'Data invoice'!S1557)</f>
        <v/>
      </c>
      <c r="J1442" s="367" t="str">
        <f>IF('Data invoice'!S1557=0,"",'Data invoice'!T1557)</f>
        <v/>
      </c>
    </row>
    <row r="1443" spans="1:10" ht="15" customHeight="1">
      <c r="A1443" s="284" t="str">
        <f>IF('Data invoice'!J1558=0,"",'Data invoice'!K1558)</f>
        <v/>
      </c>
      <c r="B1443" s="284" t="str">
        <f>IF('Data invoice'!K1558=0,"",'Data invoice'!L1558)</f>
        <v/>
      </c>
      <c r="C1443" s="284" t="str">
        <f>IF('Data invoice'!L1558=0,"",'Data invoice'!M1558)</f>
        <v/>
      </c>
      <c r="D1443" s="284" t="str">
        <f>IF('Data invoice'!M1558=0,"",'Data invoice'!N1558)</f>
        <v/>
      </c>
      <c r="E1443" s="284" t="str">
        <f>IF('Data invoice'!N1558=0,"",'Data invoice'!O1558)</f>
        <v/>
      </c>
      <c r="F1443" s="284" t="str">
        <f>IF('Data invoice'!O1558=0,"",'Data invoice'!P1558)</f>
        <v/>
      </c>
      <c r="G1443" s="284" t="str">
        <f>IF('Data invoice'!P1558=0,"",'Data invoice'!Q1558)</f>
        <v/>
      </c>
      <c r="H1443" s="284" t="str">
        <f>IF('Data invoice'!Q1558=0,"",'Data invoice'!R1558)</f>
        <v/>
      </c>
      <c r="I1443" s="320" t="str">
        <f>IF('Data invoice'!R1558=0,"",'Data invoice'!S1558)</f>
        <v/>
      </c>
      <c r="J1443" s="367" t="str">
        <f>IF('Data invoice'!S1558=0,"",'Data invoice'!T1558)</f>
        <v/>
      </c>
    </row>
    <row r="1444" spans="1:10" ht="15" customHeight="1">
      <c r="A1444" s="284" t="str">
        <f>IF('Data invoice'!J1559=0,"",'Data invoice'!K1559)</f>
        <v/>
      </c>
      <c r="B1444" s="284" t="str">
        <f>IF('Data invoice'!K1559=0,"",'Data invoice'!L1559)</f>
        <v/>
      </c>
      <c r="C1444" s="284" t="str">
        <f>IF('Data invoice'!L1559=0,"",'Data invoice'!M1559)</f>
        <v/>
      </c>
      <c r="D1444" s="284" t="str">
        <f>IF('Data invoice'!M1559=0,"",'Data invoice'!N1559)</f>
        <v/>
      </c>
      <c r="E1444" s="284" t="str">
        <f>IF('Data invoice'!N1559=0,"",'Data invoice'!O1559)</f>
        <v/>
      </c>
      <c r="F1444" s="284" t="str">
        <f>IF('Data invoice'!O1559=0,"",'Data invoice'!P1559)</f>
        <v/>
      </c>
      <c r="G1444" s="284" t="str">
        <f>IF('Data invoice'!P1559=0,"",'Data invoice'!Q1559)</f>
        <v/>
      </c>
      <c r="H1444" s="284" t="str">
        <f>IF('Data invoice'!Q1559=0,"",'Data invoice'!R1559)</f>
        <v/>
      </c>
      <c r="I1444" s="320" t="str">
        <f>IF('Data invoice'!R1559=0,"",'Data invoice'!S1559)</f>
        <v/>
      </c>
      <c r="J1444" s="367" t="str">
        <f>IF('Data invoice'!S1559=0,"",'Data invoice'!T1559)</f>
        <v/>
      </c>
    </row>
    <row r="1445" spans="1:10" ht="15" customHeight="1">
      <c r="A1445" s="284" t="str">
        <f>IF('Data invoice'!J1560=0,"",'Data invoice'!K1560)</f>
        <v/>
      </c>
      <c r="B1445" s="284" t="str">
        <f>IF('Data invoice'!K1560=0,"",'Data invoice'!L1560)</f>
        <v/>
      </c>
      <c r="C1445" s="284" t="str">
        <f>IF('Data invoice'!L1560=0,"",'Data invoice'!M1560)</f>
        <v/>
      </c>
      <c r="D1445" s="284" t="str">
        <f>IF('Data invoice'!M1560=0,"",'Data invoice'!N1560)</f>
        <v/>
      </c>
      <c r="E1445" s="284" t="str">
        <f>IF('Data invoice'!N1560=0,"",'Data invoice'!O1560)</f>
        <v/>
      </c>
      <c r="F1445" s="284" t="str">
        <f>IF('Data invoice'!O1560=0,"",'Data invoice'!P1560)</f>
        <v/>
      </c>
      <c r="G1445" s="284" t="str">
        <f>IF('Data invoice'!P1560=0,"",'Data invoice'!Q1560)</f>
        <v/>
      </c>
      <c r="H1445" s="284" t="str">
        <f>IF('Data invoice'!Q1560=0,"",'Data invoice'!R1560)</f>
        <v/>
      </c>
      <c r="I1445" s="320" t="str">
        <f>IF('Data invoice'!R1560=0,"",'Data invoice'!S1560)</f>
        <v/>
      </c>
      <c r="J1445" s="367" t="str">
        <f>IF('Data invoice'!S1560=0,"",'Data invoice'!T1560)</f>
        <v/>
      </c>
    </row>
    <row r="1446" spans="1:10" ht="15" customHeight="1">
      <c r="A1446" s="284" t="str">
        <f>IF('Data invoice'!J1561=0,"",'Data invoice'!K1561)</f>
        <v/>
      </c>
      <c r="B1446" s="284" t="str">
        <f>IF('Data invoice'!K1561=0,"",'Data invoice'!L1561)</f>
        <v/>
      </c>
      <c r="C1446" s="284" t="str">
        <f>IF('Data invoice'!L1561=0,"",'Data invoice'!M1561)</f>
        <v/>
      </c>
      <c r="D1446" s="284" t="str">
        <f>IF('Data invoice'!M1561=0,"",'Data invoice'!N1561)</f>
        <v/>
      </c>
      <c r="E1446" s="284" t="str">
        <f>IF('Data invoice'!N1561=0,"",'Data invoice'!O1561)</f>
        <v/>
      </c>
      <c r="F1446" s="284" t="str">
        <f>IF('Data invoice'!O1561=0,"",'Data invoice'!P1561)</f>
        <v/>
      </c>
      <c r="G1446" s="284" t="str">
        <f>IF('Data invoice'!P1561=0,"",'Data invoice'!Q1561)</f>
        <v/>
      </c>
      <c r="H1446" s="284" t="str">
        <f>IF('Data invoice'!Q1561=0,"",'Data invoice'!R1561)</f>
        <v/>
      </c>
      <c r="I1446" s="320" t="str">
        <f>IF('Data invoice'!R1561=0,"",'Data invoice'!S1561)</f>
        <v/>
      </c>
      <c r="J1446" s="367" t="str">
        <f>IF('Data invoice'!S1561=0,"",'Data invoice'!T1561)</f>
        <v/>
      </c>
    </row>
    <row r="1447" spans="1:10" ht="15" customHeight="1">
      <c r="A1447" s="284" t="str">
        <f>IF('Data invoice'!J1562=0,"",'Data invoice'!K1562)</f>
        <v/>
      </c>
      <c r="B1447" s="284" t="str">
        <f>IF('Data invoice'!K1562=0,"",'Data invoice'!L1562)</f>
        <v/>
      </c>
      <c r="C1447" s="284" t="str">
        <f>IF('Data invoice'!L1562=0,"",'Data invoice'!M1562)</f>
        <v/>
      </c>
      <c r="D1447" s="284" t="str">
        <f>IF('Data invoice'!M1562=0,"",'Data invoice'!N1562)</f>
        <v/>
      </c>
      <c r="E1447" s="284" t="str">
        <f>IF('Data invoice'!N1562=0,"",'Data invoice'!O1562)</f>
        <v/>
      </c>
      <c r="F1447" s="284" t="str">
        <f>IF('Data invoice'!O1562=0,"",'Data invoice'!P1562)</f>
        <v/>
      </c>
      <c r="G1447" s="284" t="str">
        <f>IF('Data invoice'!P1562=0,"",'Data invoice'!Q1562)</f>
        <v/>
      </c>
      <c r="H1447" s="284" t="str">
        <f>IF('Data invoice'!Q1562=0,"",'Data invoice'!R1562)</f>
        <v/>
      </c>
      <c r="I1447" s="320" t="str">
        <f>IF('Data invoice'!R1562=0,"",'Data invoice'!S1562)</f>
        <v/>
      </c>
      <c r="J1447" s="367" t="str">
        <f>IF('Data invoice'!S1562=0,"",'Data invoice'!T1562)</f>
        <v/>
      </c>
    </row>
    <row r="1448" spans="1:10" ht="15" customHeight="1">
      <c r="A1448" s="284" t="str">
        <f>IF('Data invoice'!J1563=0,"",'Data invoice'!K1563)</f>
        <v/>
      </c>
      <c r="B1448" s="284" t="str">
        <f>IF('Data invoice'!K1563=0,"",'Data invoice'!L1563)</f>
        <v/>
      </c>
      <c r="C1448" s="284" t="str">
        <f>IF('Data invoice'!L1563=0,"",'Data invoice'!M1563)</f>
        <v/>
      </c>
      <c r="D1448" s="284" t="str">
        <f>IF('Data invoice'!M1563=0,"",'Data invoice'!N1563)</f>
        <v/>
      </c>
      <c r="E1448" s="284" t="str">
        <f>IF('Data invoice'!N1563=0,"",'Data invoice'!O1563)</f>
        <v/>
      </c>
      <c r="F1448" s="284" t="str">
        <f>IF('Data invoice'!O1563=0,"",'Data invoice'!P1563)</f>
        <v/>
      </c>
      <c r="G1448" s="284" t="str">
        <f>IF('Data invoice'!P1563=0,"",'Data invoice'!Q1563)</f>
        <v/>
      </c>
      <c r="H1448" s="284" t="str">
        <f>IF('Data invoice'!Q1563=0,"",'Data invoice'!R1563)</f>
        <v/>
      </c>
      <c r="I1448" s="320" t="str">
        <f>IF('Data invoice'!R1563=0,"",'Data invoice'!S1563)</f>
        <v/>
      </c>
      <c r="J1448" s="367" t="str">
        <f>IF('Data invoice'!S1563=0,"",'Data invoice'!T1563)</f>
        <v/>
      </c>
    </row>
    <row r="1449" spans="1:10" ht="15" customHeight="1">
      <c r="A1449" s="284" t="str">
        <f>IF('Data invoice'!J1564=0,"",'Data invoice'!K1564)</f>
        <v/>
      </c>
      <c r="B1449" s="284" t="str">
        <f>IF('Data invoice'!K1564=0,"",'Data invoice'!L1564)</f>
        <v/>
      </c>
      <c r="C1449" s="284" t="str">
        <f>IF('Data invoice'!L1564=0,"",'Data invoice'!M1564)</f>
        <v/>
      </c>
      <c r="D1449" s="284" t="str">
        <f>IF('Data invoice'!M1564=0,"",'Data invoice'!N1564)</f>
        <v/>
      </c>
      <c r="E1449" s="284" t="str">
        <f>IF('Data invoice'!N1564=0,"",'Data invoice'!O1564)</f>
        <v/>
      </c>
      <c r="F1449" s="284" t="str">
        <f>IF('Data invoice'!O1564=0,"",'Data invoice'!P1564)</f>
        <v/>
      </c>
      <c r="G1449" s="284" t="str">
        <f>IF('Data invoice'!P1564=0,"",'Data invoice'!Q1564)</f>
        <v/>
      </c>
      <c r="H1449" s="284" t="str">
        <f>IF('Data invoice'!Q1564=0,"",'Data invoice'!R1564)</f>
        <v/>
      </c>
      <c r="I1449" s="320" t="str">
        <f>IF('Data invoice'!R1564=0,"",'Data invoice'!S1564)</f>
        <v/>
      </c>
      <c r="J1449" s="367" t="str">
        <f>IF('Data invoice'!S1564=0,"",'Data invoice'!T1564)</f>
        <v/>
      </c>
    </row>
    <row r="1450" spans="1:10" ht="15" customHeight="1">
      <c r="A1450" s="284" t="str">
        <f>IF('Data invoice'!J1565=0,"",'Data invoice'!K1565)</f>
        <v/>
      </c>
      <c r="B1450" s="284" t="str">
        <f>IF('Data invoice'!K1565=0,"",'Data invoice'!L1565)</f>
        <v/>
      </c>
      <c r="C1450" s="284" t="str">
        <f>IF('Data invoice'!L1565=0,"",'Data invoice'!M1565)</f>
        <v/>
      </c>
      <c r="D1450" s="284" t="str">
        <f>IF('Data invoice'!M1565=0,"",'Data invoice'!N1565)</f>
        <v/>
      </c>
      <c r="E1450" s="284" t="str">
        <f>IF('Data invoice'!N1565=0,"",'Data invoice'!O1565)</f>
        <v/>
      </c>
      <c r="F1450" s="284" t="str">
        <f>IF('Data invoice'!O1565=0,"",'Data invoice'!P1565)</f>
        <v/>
      </c>
      <c r="G1450" s="284" t="str">
        <f>IF('Data invoice'!P1565=0,"",'Data invoice'!Q1565)</f>
        <v/>
      </c>
      <c r="H1450" s="284" t="str">
        <f>IF('Data invoice'!Q1565=0,"",'Data invoice'!R1565)</f>
        <v/>
      </c>
      <c r="I1450" s="320" t="str">
        <f>IF('Data invoice'!R1565=0,"",'Data invoice'!S1565)</f>
        <v/>
      </c>
      <c r="J1450" s="367" t="str">
        <f>IF('Data invoice'!S1565=0,"",'Data invoice'!T1565)</f>
        <v/>
      </c>
    </row>
    <row r="1451" spans="1:10" ht="15" customHeight="1">
      <c r="A1451" s="284" t="str">
        <f>IF('Data invoice'!J1566=0,"",'Data invoice'!K1566)</f>
        <v/>
      </c>
      <c r="B1451" s="284" t="str">
        <f>IF('Data invoice'!K1566=0,"",'Data invoice'!L1566)</f>
        <v/>
      </c>
      <c r="C1451" s="284" t="str">
        <f>IF('Data invoice'!L1566=0,"",'Data invoice'!M1566)</f>
        <v/>
      </c>
      <c r="D1451" s="284" t="str">
        <f>IF('Data invoice'!M1566=0,"",'Data invoice'!N1566)</f>
        <v/>
      </c>
      <c r="E1451" s="284" t="str">
        <f>IF('Data invoice'!N1566=0,"",'Data invoice'!O1566)</f>
        <v/>
      </c>
      <c r="F1451" s="284" t="str">
        <f>IF('Data invoice'!O1566=0,"",'Data invoice'!P1566)</f>
        <v/>
      </c>
      <c r="G1451" s="284" t="str">
        <f>IF('Data invoice'!P1566=0,"",'Data invoice'!Q1566)</f>
        <v/>
      </c>
      <c r="H1451" s="284" t="str">
        <f>IF('Data invoice'!Q1566=0,"",'Data invoice'!R1566)</f>
        <v/>
      </c>
      <c r="I1451" s="320" t="str">
        <f>IF('Data invoice'!R1566=0,"",'Data invoice'!S1566)</f>
        <v/>
      </c>
      <c r="J1451" s="367" t="str">
        <f>IF('Data invoice'!S1566=0,"",'Data invoice'!T1566)</f>
        <v/>
      </c>
    </row>
    <row r="1452" spans="1:10" ht="15" customHeight="1">
      <c r="A1452" s="284" t="str">
        <f>IF('Data invoice'!J1567=0,"",'Data invoice'!K1567)</f>
        <v/>
      </c>
      <c r="B1452" s="284" t="str">
        <f>IF('Data invoice'!K1567=0,"",'Data invoice'!L1567)</f>
        <v/>
      </c>
      <c r="C1452" s="284" t="str">
        <f>IF('Data invoice'!L1567=0,"",'Data invoice'!M1567)</f>
        <v/>
      </c>
      <c r="D1452" s="284" t="str">
        <f>IF('Data invoice'!M1567=0,"",'Data invoice'!N1567)</f>
        <v/>
      </c>
      <c r="E1452" s="284" t="str">
        <f>IF('Data invoice'!N1567=0,"",'Data invoice'!O1567)</f>
        <v/>
      </c>
      <c r="F1452" s="284" t="str">
        <f>IF('Data invoice'!O1567=0,"",'Data invoice'!P1567)</f>
        <v/>
      </c>
      <c r="G1452" s="284" t="str">
        <f>IF('Data invoice'!P1567=0,"",'Data invoice'!Q1567)</f>
        <v/>
      </c>
      <c r="H1452" s="284" t="str">
        <f>IF('Data invoice'!Q1567=0,"",'Data invoice'!R1567)</f>
        <v/>
      </c>
      <c r="I1452" s="320" t="str">
        <f>IF('Data invoice'!R1567=0,"",'Data invoice'!S1567)</f>
        <v/>
      </c>
      <c r="J1452" s="367" t="str">
        <f>IF('Data invoice'!S1567=0,"",'Data invoice'!T1567)</f>
        <v/>
      </c>
    </row>
    <row r="1453" spans="1:10" ht="15" customHeight="1">
      <c r="A1453" s="284" t="str">
        <f>IF('Data invoice'!J1568=0,"",'Data invoice'!K1568)</f>
        <v/>
      </c>
      <c r="B1453" s="284" t="str">
        <f>IF('Data invoice'!K1568=0,"",'Data invoice'!L1568)</f>
        <v/>
      </c>
      <c r="C1453" s="284" t="str">
        <f>IF('Data invoice'!L1568=0,"",'Data invoice'!M1568)</f>
        <v/>
      </c>
      <c r="D1453" s="284" t="str">
        <f>IF('Data invoice'!M1568=0,"",'Data invoice'!N1568)</f>
        <v/>
      </c>
      <c r="E1453" s="284" t="str">
        <f>IF('Data invoice'!N1568=0,"",'Data invoice'!O1568)</f>
        <v/>
      </c>
      <c r="F1453" s="284" t="str">
        <f>IF('Data invoice'!O1568=0,"",'Data invoice'!P1568)</f>
        <v/>
      </c>
      <c r="G1453" s="284" t="str">
        <f>IF('Data invoice'!P1568=0,"",'Data invoice'!Q1568)</f>
        <v/>
      </c>
      <c r="H1453" s="284" t="str">
        <f>IF('Data invoice'!Q1568=0,"",'Data invoice'!R1568)</f>
        <v/>
      </c>
      <c r="I1453" s="320" t="str">
        <f>IF('Data invoice'!R1568=0,"",'Data invoice'!S1568)</f>
        <v/>
      </c>
      <c r="J1453" s="367" t="str">
        <f>IF('Data invoice'!S1568=0,"",'Data invoice'!T1568)</f>
        <v/>
      </c>
    </row>
    <row r="1454" spans="1:10" ht="15" customHeight="1">
      <c r="A1454" s="284" t="str">
        <f>IF('Data invoice'!J1569=0,"",'Data invoice'!K1569)</f>
        <v/>
      </c>
      <c r="B1454" s="284" t="str">
        <f>IF('Data invoice'!K1569=0,"",'Data invoice'!L1569)</f>
        <v/>
      </c>
      <c r="C1454" s="284" t="str">
        <f>IF('Data invoice'!L1569=0,"",'Data invoice'!M1569)</f>
        <v/>
      </c>
      <c r="D1454" s="284" t="str">
        <f>IF('Data invoice'!M1569=0,"",'Data invoice'!N1569)</f>
        <v/>
      </c>
      <c r="E1454" s="284" t="str">
        <f>IF('Data invoice'!N1569=0,"",'Data invoice'!O1569)</f>
        <v/>
      </c>
      <c r="F1454" s="284" t="str">
        <f>IF('Data invoice'!O1569=0,"",'Data invoice'!P1569)</f>
        <v/>
      </c>
      <c r="G1454" s="284" t="str">
        <f>IF('Data invoice'!P1569=0,"",'Data invoice'!Q1569)</f>
        <v/>
      </c>
      <c r="H1454" s="284" t="str">
        <f>IF('Data invoice'!Q1569=0,"",'Data invoice'!R1569)</f>
        <v/>
      </c>
      <c r="I1454" s="320" t="str">
        <f>IF('Data invoice'!R1569=0,"",'Data invoice'!S1569)</f>
        <v/>
      </c>
      <c r="J1454" s="367" t="str">
        <f>IF('Data invoice'!S1569=0,"",'Data invoice'!T1569)</f>
        <v/>
      </c>
    </row>
    <row r="1455" spans="1:10" ht="15" customHeight="1">
      <c r="A1455" s="284" t="str">
        <f>IF('Data invoice'!J1570=0,"",'Data invoice'!K1570)</f>
        <v/>
      </c>
      <c r="B1455" s="284" t="str">
        <f>IF('Data invoice'!K1570=0,"",'Data invoice'!L1570)</f>
        <v/>
      </c>
      <c r="C1455" s="284" t="str">
        <f>IF('Data invoice'!L1570=0,"",'Data invoice'!M1570)</f>
        <v/>
      </c>
      <c r="D1455" s="284" t="str">
        <f>IF('Data invoice'!M1570=0,"",'Data invoice'!N1570)</f>
        <v/>
      </c>
      <c r="E1455" s="284" t="str">
        <f>IF('Data invoice'!N1570=0,"",'Data invoice'!O1570)</f>
        <v/>
      </c>
      <c r="F1455" s="284" t="str">
        <f>IF('Data invoice'!O1570=0,"",'Data invoice'!P1570)</f>
        <v/>
      </c>
      <c r="G1455" s="284" t="str">
        <f>IF('Data invoice'!P1570=0,"",'Data invoice'!Q1570)</f>
        <v/>
      </c>
      <c r="H1455" s="284" t="str">
        <f>IF('Data invoice'!Q1570=0,"",'Data invoice'!R1570)</f>
        <v/>
      </c>
      <c r="I1455" s="320" t="str">
        <f>IF('Data invoice'!R1570=0,"",'Data invoice'!S1570)</f>
        <v/>
      </c>
      <c r="J1455" s="367" t="str">
        <f>IF('Data invoice'!S1570=0,"",'Data invoice'!T1570)</f>
        <v/>
      </c>
    </row>
    <row r="1456" spans="1:10" ht="15" customHeight="1">
      <c r="A1456" s="284" t="str">
        <f>IF('Data invoice'!J1571=0,"",'Data invoice'!K1571)</f>
        <v/>
      </c>
      <c r="B1456" s="284" t="str">
        <f>IF('Data invoice'!K1571=0,"",'Data invoice'!L1571)</f>
        <v/>
      </c>
      <c r="C1456" s="284" t="str">
        <f>IF('Data invoice'!L1571=0,"",'Data invoice'!M1571)</f>
        <v/>
      </c>
      <c r="D1456" s="284" t="str">
        <f>IF('Data invoice'!M1571=0,"",'Data invoice'!N1571)</f>
        <v/>
      </c>
      <c r="E1456" s="284" t="str">
        <f>IF('Data invoice'!N1571=0,"",'Data invoice'!O1571)</f>
        <v/>
      </c>
      <c r="F1456" s="284" t="str">
        <f>IF('Data invoice'!O1571=0,"",'Data invoice'!P1571)</f>
        <v/>
      </c>
      <c r="G1456" s="284" t="str">
        <f>IF('Data invoice'!P1571=0,"",'Data invoice'!Q1571)</f>
        <v/>
      </c>
      <c r="H1456" s="284" t="str">
        <f>IF('Data invoice'!Q1571=0,"",'Data invoice'!R1571)</f>
        <v/>
      </c>
      <c r="I1456" s="320" t="str">
        <f>IF('Data invoice'!R1571=0,"",'Data invoice'!S1571)</f>
        <v/>
      </c>
      <c r="J1456" s="367" t="str">
        <f>IF('Data invoice'!S1571=0,"",'Data invoice'!T1571)</f>
        <v/>
      </c>
    </row>
    <row r="1457" spans="1:10" ht="15" customHeight="1">
      <c r="A1457" s="284" t="str">
        <f>IF('Data invoice'!J1572=0,"",'Data invoice'!K1572)</f>
        <v/>
      </c>
      <c r="B1457" s="284" t="str">
        <f>IF('Data invoice'!K1572=0,"",'Data invoice'!L1572)</f>
        <v/>
      </c>
      <c r="C1457" s="284" t="str">
        <f>IF('Data invoice'!L1572=0,"",'Data invoice'!M1572)</f>
        <v/>
      </c>
      <c r="D1457" s="284" t="str">
        <f>IF('Data invoice'!M1572=0,"",'Data invoice'!N1572)</f>
        <v/>
      </c>
      <c r="E1457" s="284" t="str">
        <f>IF('Data invoice'!N1572=0,"",'Data invoice'!O1572)</f>
        <v/>
      </c>
      <c r="F1457" s="284" t="str">
        <f>IF('Data invoice'!O1572=0,"",'Data invoice'!P1572)</f>
        <v/>
      </c>
      <c r="G1457" s="284" t="str">
        <f>IF('Data invoice'!P1572=0,"",'Data invoice'!Q1572)</f>
        <v/>
      </c>
      <c r="H1457" s="284" t="str">
        <f>IF('Data invoice'!Q1572=0,"",'Data invoice'!R1572)</f>
        <v/>
      </c>
      <c r="I1457" s="320" t="str">
        <f>IF('Data invoice'!R1572=0,"",'Data invoice'!S1572)</f>
        <v/>
      </c>
      <c r="J1457" s="367" t="str">
        <f>IF('Data invoice'!S1572=0,"",'Data invoice'!T1572)</f>
        <v/>
      </c>
    </row>
    <row r="1458" spans="1:10" ht="15" customHeight="1">
      <c r="A1458" s="284" t="str">
        <f>IF('Data invoice'!J1573=0,"",'Data invoice'!K1573)</f>
        <v/>
      </c>
      <c r="B1458" s="284" t="str">
        <f>IF('Data invoice'!K1573=0,"",'Data invoice'!L1573)</f>
        <v/>
      </c>
      <c r="C1458" s="284" t="str">
        <f>IF('Data invoice'!L1573=0,"",'Data invoice'!M1573)</f>
        <v/>
      </c>
      <c r="D1458" s="284" t="str">
        <f>IF('Data invoice'!M1573=0,"",'Data invoice'!N1573)</f>
        <v/>
      </c>
      <c r="E1458" s="284" t="str">
        <f>IF('Data invoice'!N1573=0,"",'Data invoice'!O1573)</f>
        <v/>
      </c>
      <c r="F1458" s="284" t="str">
        <f>IF('Data invoice'!O1573=0,"",'Data invoice'!P1573)</f>
        <v/>
      </c>
      <c r="G1458" s="284" t="str">
        <f>IF('Data invoice'!P1573=0,"",'Data invoice'!Q1573)</f>
        <v/>
      </c>
      <c r="H1458" s="284" t="str">
        <f>IF('Data invoice'!Q1573=0,"",'Data invoice'!R1573)</f>
        <v/>
      </c>
      <c r="I1458" s="320" t="str">
        <f>IF('Data invoice'!R1573=0,"",'Data invoice'!S1573)</f>
        <v/>
      </c>
      <c r="J1458" s="367" t="str">
        <f>IF('Data invoice'!S1573=0,"",'Data invoice'!T1573)</f>
        <v/>
      </c>
    </row>
    <row r="1459" spans="1:10" ht="15" customHeight="1">
      <c r="A1459" s="284" t="str">
        <f>IF('Data invoice'!J1574=0,"",'Data invoice'!K1574)</f>
        <v/>
      </c>
      <c r="B1459" s="284" t="str">
        <f>IF('Data invoice'!K1574=0,"",'Data invoice'!L1574)</f>
        <v/>
      </c>
      <c r="C1459" s="284" t="str">
        <f>IF('Data invoice'!L1574=0,"",'Data invoice'!M1574)</f>
        <v/>
      </c>
      <c r="D1459" s="284" t="str">
        <f>IF('Data invoice'!M1574=0,"",'Data invoice'!N1574)</f>
        <v/>
      </c>
      <c r="E1459" s="284" t="str">
        <f>IF('Data invoice'!N1574=0,"",'Data invoice'!O1574)</f>
        <v/>
      </c>
      <c r="F1459" s="284" t="str">
        <f>IF('Data invoice'!O1574=0,"",'Data invoice'!P1574)</f>
        <v/>
      </c>
      <c r="G1459" s="284" t="str">
        <f>IF('Data invoice'!P1574=0,"",'Data invoice'!Q1574)</f>
        <v/>
      </c>
      <c r="H1459" s="284" t="str">
        <f>IF('Data invoice'!Q1574=0,"",'Data invoice'!R1574)</f>
        <v/>
      </c>
      <c r="I1459" s="320" t="str">
        <f>IF('Data invoice'!R1574=0,"",'Data invoice'!S1574)</f>
        <v/>
      </c>
      <c r="J1459" s="367" t="str">
        <f>IF('Data invoice'!S1574=0,"",'Data invoice'!T1574)</f>
        <v/>
      </c>
    </row>
    <row r="1460" spans="1:10" ht="15" customHeight="1">
      <c r="A1460" s="284" t="str">
        <f>IF('Data invoice'!J1575=0,"",'Data invoice'!K1575)</f>
        <v/>
      </c>
      <c r="B1460" s="284" t="str">
        <f>IF('Data invoice'!K1575=0,"",'Data invoice'!L1575)</f>
        <v/>
      </c>
      <c r="C1460" s="284" t="str">
        <f>IF('Data invoice'!L1575=0,"",'Data invoice'!M1575)</f>
        <v/>
      </c>
      <c r="D1460" s="284" t="str">
        <f>IF('Data invoice'!M1575=0,"",'Data invoice'!N1575)</f>
        <v/>
      </c>
      <c r="E1460" s="284" t="str">
        <f>IF('Data invoice'!N1575=0,"",'Data invoice'!O1575)</f>
        <v/>
      </c>
      <c r="F1460" s="284" t="str">
        <f>IF('Data invoice'!O1575=0,"",'Data invoice'!P1575)</f>
        <v/>
      </c>
      <c r="G1460" s="284" t="str">
        <f>IF('Data invoice'!P1575=0,"",'Data invoice'!Q1575)</f>
        <v/>
      </c>
      <c r="H1460" s="284" t="str">
        <f>IF('Data invoice'!Q1575=0,"",'Data invoice'!R1575)</f>
        <v/>
      </c>
      <c r="I1460" s="320" t="str">
        <f>IF('Data invoice'!R1575=0,"",'Data invoice'!S1575)</f>
        <v/>
      </c>
      <c r="J1460" s="367" t="str">
        <f>IF('Data invoice'!S1575=0,"",'Data invoice'!T1575)</f>
        <v/>
      </c>
    </row>
    <row r="1461" spans="1:10" ht="15" customHeight="1">
      <c r="A1461" s="284" t="str">
        <f>IF('Data invoice'!J1576=0,"",'Data invoice'!K1576)</f>
        <v/>
      </c>
      <c r="B1461" s="284" t="str">
        <f>IF('Data invoice'!K1576=0,"",'Data invoice'!L1576)</f>
        <v/>
      </c>
      <c r="C1461" s="284" t="str">
        <f>IF('Data invoice'!L1576=0,"",'Data invoice'!M1576)</f>
        <v/>
      </c>
      <c r="D1461" s="284" t="str">
        <f>IF('Data invoice'!M1576=0,"",'Data invoice'!N1576)</f>
        <v/>
      </c>
      <c r="E1461" s="284" t="str">
        <f>IF('Data invoice'!N1576=0,"",'Data invoice'!O1576)</f>
        <v/>
      </c>
      <c r="F1461" s="284" t="str">
        <f>IF('Data invoice'!O1576=0,"",'Data invoice'!P1576)</f>
        <v/>
      </c>
      <c r="G1461" s="284" t="str">
        <f>IF('Data invoice'!P1576=0,"",'Data invoice'!Q1576)</f>
        <v/>
      </c>
      <c r="H1461" s="284" t="str">
        <f>IF('Data invoice'!Q1576=0,"",'Data invoice'!R1576)</f>
        <v/>
      </c>
      <c r="I1461" s="320" t="str">
        <f>IF('Data invoice'!R1576=0,"",'Data invoice'!S1576)</f>
        <v/>
      </c>
      <c r="J1461" s="367" t="str">
        <f>IF('Data invoice'!S1576=0,"",'Data invoice'!T1576)</f>
        <v/>
      </c>
    </row>
    <row r="1462" spans="1:10" ht="15" customHeight="1">
      <c r="A1462" s="284" t="str">
        <f>IF('Data invoice'!J1577=0,"",'Data invoice'!K1577)</f>
        <v/>
      </c>
      <c r="B1462" s="284" t="str">
        <f>IF('Data invoice'!K1577=0,"",'Data invoice'!L1577)</f>
        <v/>
      </c>
      <c r="C1462" s="284" t="str">
        <f>IF('Data invoice'!L1577=0,"",'Data invoice'!M1577)</f>
        <v/>
      </c>
      <c r="D1462" s="284" t="str">
        <f>IF('Data invoice'!M1577=0,"",'Data invoice'!N1577)</f>
        <v/>
      </c>
      <c r="E1462" s="284" t="str">
        <f>IF('Data invoice'!N1577=0,"",'Data invoice'!O1577)</f>
        <v/>
      </c>
      <c r="F1462" s="284" t="str">
        <f>IF('Data invoice'!O1577=0,"",'Data invoice'!P1577)</f>
        <v/>
      </c>
      <c r="G1462" s="284" t="str">
        <f>IF('Data invoice'!P1577=0,"",'Data invoice'!Q1577)</f>
        <v/>
      </c>
      <c r="H1462" s="284" t="str">
        <f>IF('Data invoice'!Q1577=0,"",'Data invoice'!R1577)</f>
        <v/>
      </c>
      <c r="I1462" s="320" t="str">
        <f>IF('Data invoice'!R1577=0,"",'Data invoice'!S1577)</f>
        <v/>
      </c>
      <c r="J1462" s="367" t="str">
        <f>IF('Data invoice'!S1577=0,"",'Data invoice'!T1577)</f>
        <v/>
      </c>
    </row>
    <row r="1463" spans="1:10" ht="15" customHeight="1">
      <c r="A1463" s="284" t="str">
        <f>IF('Data invoice'!J1578=0,"",'Data invoice'!K1578)</f>
        <v/>
      </c>
      <c r="B1463" s="284" t="str">
        <f>IF('Data invoice'!K1578=0,"",'Data invoice'!L1578)</f>
        <v/>
      </c>
      <c r="C1463" s="284" t="str">
        <f>IF('Data invoice'!L1578=0,"",'Data invoice'!M1578)</f>
        <v/>
      </c>
      <c r="D1463" s="284" t="str">
        <f>IF('Data invoice'!M1578=0,"",'Data invoice'!N1578)</f>
        <v/>
      </c>
      <c r="E1463" s="284" t="str">
        <f>IF('Data invoice'!N1578=0,"",'Data invoice'!O1578)</f>
        <v/>
      </c>
      <c r="F1463" s="284" t="str">
        <f>IF('Data invoice'!O1578=0,"",'Data invoice'!P1578)</f>
        <v/>
      </c>
      <c r="G1463" s="284" t="str">
        <f>IF('Data invoice'!P1578=0,"",'Data invoice'!Q1578)</f>
        <v/>
      </c>
      <c r="H1463" s="284" t="str">
        <f>IF('Data invoice'!Q1578=0,"",'Data invoice'!R1578)</f>
        <v/>
      </c>
      <c r="I1463" s="320" t="str">
        <f>IF('Data invoice'!R1578=0,"",'Data invoice'!S1578)</f>
        <v/>
      </c>
      <c r="J1463" s="367" t="str">
        <f>IF('Data invoice'!S1578=0,"",'Data invoice'!T1578)</f>
        <v/>
      </c>
    </row>
    <row r="1464" spans="1:10" ht="15" customHeight="1">
      <c r="A1464" s="284" t="str">
        <f>IF('Data invoice'!J1579=0,"",'Data invoice'!K1579)</f>
        <v/>
      </c>
      <c r="B1464" s="284" t="str">
        <f>IF('Data invoice'!K1579=0,"",'Data invoice'!L1579)</f>
        <v/>
      </c>
      <c r="C1464" s="284" t="str">
        <f>IF('Data invoice'!L1579=0,"",'Data invoice'!M1579)</f>
        <v/>
      </c>
      <c r="D1464" s="284" t="str">
        <f>IF('Data invoice'!M1579=0,"",'Data invoice'!N1579)</f>
        <v/>
      </c>
      <c r="E1464" s="284" t="str">
        <f>IF('Data invoice'!N1579=0,"",'Data invoice'!O1579)</f>
        <v/>
      </c>
      <c r="F1464" s="284" t="str">
        <f>IF('Data invoice'!O1579=0,"",'Data invoice'!P1579)</f>
        <v/>
      </c>
      <c r="G1464" s="284" t="str">
        <f>IF('Data invoice'!P1579=0,"",'Data invoice'!Q1579)</f>
        <v/>
      </c>
      <c r="H1464" s="284" t="str">
        <f>IF('Data invoice'!Q1579=0,"",'Data invoice'!R1579)</f>
        <v/>
      </c>
      <c r="I1464" s="320" t="str">
        <f>IF('Data invoice'!R1579=0,"",'Data invoice'!S1579)</f>
        <v/>
      </c>
      <c r="J1464" s="367" t="str">
        <f>IF('Data invoice'!S1579=0,"",'Data invoice'!T1579)</f>
        <v/>
      </c>
    </row>
    <row r="1465" spans="1:10" ht="15" customHeight="1">
      <c r="A1465" s="284" t="str">
        <f>IF('Data invoice'!J1580=0,"",'Data invoice'!K1580)</f>
        <v/>
      </c>
      <c r="B1465" s="284" t="str">
        <f>IF('Data invoice'!K1580=0,"",'Data invoice'!L1580)</f>
        <v/>
      </c>
      <c r="C1465" s="284" t="str">
        <f>IF('Data invoice'!L1580=0,"",'Data invoice'!M1580)</f>
        <v/>
      </c>
      <c r="D1465" s="284" t="str">
        <f>IF('Data invoice'!M1580=0,"",'Data invoice'!N1580)</f>
        <v/>
      </c>
      <c r="E1465" s="284" t="str">
        <f>IF('Data invoice'!N1580=0,"",'Data invoice'!O1580)</f>
        <v/>
      </c>
      <c r="F1465" s="284" t="str">
        <f>IF('Data invoice'!O1580=0,"",'Data invoice'!P1580)</f>
        <v/>
      </c>
      <c r="G1465" s="284" t="str">
        <f>IF('Data invoice'!P1580=0,"",'Data invoice'!Q1580)</f>
        <v/>
      </c>
      <c r="H1465" s="284" t="str">
        <f>IF('Data invoice'!Q1580=0,"",'Data invoice'!R1580)</f>
        <v/>
      </c>
      <c r="I1465" s="320" t="str">
        <f>IF('Data invoice'!R1580=0,"",'Data invoice'!S1580)</f>
        <v/>
      </c>
      <c r="J1465" s="367" t="str">
        <f>IF('Data invoice'!S1580=0,"",'Data invoice'!T1580)</f>
        <v/>
      </c>
    </row>
    <row r="1466" spans="1:10" ht="15" customHeight="1">
      <c r="A1466" s="284" t="str">
        <f>IF('Data invoice'!J1581=0,"",'Data invoice'!K1581)</f>
        <v/>
      </c>
      <c r="B1466" s="284" t="str">
        <f>IF('Data invoice'!K1581=0,"",'Data invoice'!L1581)</f>
        <v/>
      </c>
      <c r="C1466" s="284" t="str">
        <f>IF('Data invoice'!L1581=0,"",'Data invoice'!M1581)</f>
        <v/>
      </c>
      <c r="D1466" s="284" t="str">
        <f>IF('Data invoice'!M1581=0,"",'Data invoice'!N1581)</f>
        <v/>
      </c>
      <c r="E1466" s="284" t="str">
        <f>IF('Data invoice'!N1581=0,"",'Data invoice'!O1581)</f>
        <v/>
      </c>
      <c r="F1466" s="284" t="str">
        <f>IF('Data invoice'!O1581=0,"",'Data invoice'!P1581)</f>
        <v/>
      </c>
      <c r="G1466" s="284" t="str">
        <f>IF('Data invoice'!P1581=0,"",'Data invoice'!Q1581)</f>
        <v/>
      </c>
      <c r="H1466" s="284" t="str">
        <f>IF('Data invoice'!Q1581=0,"",'Data invoice'!R1581)</f>
        <v/>
      </c>
      <c r="I1466" s="320" t="str">
        <f>IF('Data invoice'!R1581=0,"",'Data invoice'!S1581)</f>
        <v/>
      </c>
      <c r="J1466" s="367" t="str">
        <f>IF('Data invoice'!S1581=0,"",'Data invoice'!T1581)</f>
        <v/>
      </c>
    </row>
    <row r="1467" spans="1:10" ht="15" customHeight="1">
      <c r="A1467" s="284" t="str">
        <f>IF('Data invoice'!J1582=0,"",'Data invoice'!K1582)</f>
        <v/>
      </c>
      <c r="B1467" s="284" t="str">
        <f>IF('Data invoice'!K1582=0,"",'Data invoice'!L1582)</f>
        <v/>
      </c>
      <c r="C1467" s="284" t="str">
        <f>IF('Data invoice'!L1582=0,"",'Data invoice'!M1582)</f>
        <v/>
      </c>
      <c r="D1467" s="284" t="str">
        <f>IF('Data invoice'!M1582=0,"",'Data invoice'!N1582)</f>
        <v/>
      </c>
      <c r="E1467" s="284" t="str">
        <f>IF('Data invoice'!N1582=0,"",'Data invoice'!O1582)</f>
        <v/>
      </c>
      <c r="F1467" s="284" t="str">
        <f>IF('Data invoice'!O1582=0,"",'Data invoice'!P1582)</f>
        <v/>
      </c>
      <c r="G1467" s="284" t="str">
        <f>IF('Data invoice'!P1582=0,"",'Data invoice'!Q1582)</f>
        <v/>
      </c>
      <c r="H1467" s="284" t="str">
        <f>IF('Data invoice'!Q1582=0,"",'Data invoice'!R1582)</f>
        <v/>
      </c>
      <c r="I1467" s="320" t="str">
        <f>IF('Data invoice'!R1582=0,"",'Data invoice'!S1582)</f>
        <v/>
      </c>
      <c r="J1467" s="367" t="str">
        <f>IF('Data invoice'!S1582=0,"",'Data invoice'!T1582)</f>
        <v/>
      </c>
    </row>
    <row r="1468" spans="1:10" ht="15" customHeight="1">
      <c r="A1468" s="284" t="str">
        <f>IF('Data invoice'!J1583=0,"",'Data invoice'!K1583)</f>
        <v/>
      </c>
      <c r="B1468" s="284" t="str">
        <f>IF('Data invoice'!K1583=0,"",'Data invoice'!L1583)</f>
        <v/>
      </c>
      <c r="C1468" s="284" t="str">
        <f>IF('Data invoice'!L1583=0,"",'Data invoice'!M1583)</f>
        <v/>
      </c>
      <c r="D1468" s="284" t="str">
        <f>IF('Data invoice'!M1583=0,"",'Data invoice'!N1583)</f>
        <v/>
      </c>
      <c r="E1468" s="284" t="str">
        <f>IF('Data invoice'!N1583=0,"",'Data invoice'!O1583)</f>
        <v/>
      </c>
      <c r="F1468" s="284" t="str">
        <f>IF('Data invoice'!O1583=0,"",'Data invoice'!P1583)</f>
        <v/>
      </c>
      <c r="G1468" s="284" t="str">
        <f>IF('Data invoice'!P1583=0,"",'Data invoice'!Q1583)</f>
        <v/>
      </c>
      <c r="H1468" s="284" t="str">
        <f>IF('Data invoice'!Q1583=0,"",'Data invoice'!R1583)</f>
        <v/>
      </c>
      <c r="I1468" s="320" t="str">
        <f>IF('Data invoice'!R1583=0,"",'Data invoice'!S1583)</f>
        <v/>
      </c>
      <c r="J1468" s="367" t="str">
        <f>IF('Data invoice'!S1583=0,"",'Data invoice'!T1583)</f>
        <v/>
      </c>
    </row>
    <row r="1469" spans="1:10" ht="15" customHeight="1">
      <c r="A1469" s="284" t="str">
        <f>IF('Data invoice'!J1584=0,"",'Data invoice'!K1584)</f>
        <v/>
      </c>
      <c r="B1469" s="284" t="str">
        <f>IF('Data invoice'!K1584=0,"",'Data invoice'!L1584)</f>
        <v/>
      </c>
      <c r="C1469" s="284" t="str">
        <f>IF('Data invoice'!L1584=0,"",'Data invoice'!M1584)</f>
        <v/>
      </c>
      <c r="D1469" s="284" t="str">
        <f>IF('Data invoice'!M1584=0,"",'Data invoice'!N1584)</f>
        <v/>
      </c>
      <c r="E1469" s="284" t="str">
        <f>IF('Data invoice'!N1584=0,"",'Data invoice'!O1584)</f>
        <v/>
      </c>
      <c r="F1469" s="284" t="str">
        <f>IF('Data invoice'!O1584=0,"",'Data invoice'!P1584)</f>
        <v/>
      </c>
      <c r="G1469" s="284" t="str">
        <f>IF('Data invoice'!P1584=0,"",'Data invoice'!Q1584)</f>
        <v/>
      </c>
      <c r="H1469" s="284" t="str">
        <f>IF('Data invoice'!Q1584=0,"",'Data invoice'!R1584)</f>
        <v/>
      </c>
      <c r="I1469" s="320" t="str">
        <f>IF('Data invoice'!R1584=0,"",'Data invoice'!S1584)</f>
        <v/>
      </c>
      <c r="J1469" s="367" t="str">
        <f>IF('Data invoice'!S1584=0,"",'Data invoice'!T1584)</f>
        <v/>
      </c>
    </row>
    <row r="1470" spans="1:10" ht="15" customHeight="1">
      <c r="A1470" s="284" t="str">
        <f>IF('Data invoice'!J1585=0,"",'Data invoice'!K1585)</f>
        <v/>
      </c>
      <c r="B1470" s="284" t="str">
        <f>IF('Data invoice'!K1585=0,"",'Data invoice'!L1585)</f>
        <v/>
      </c>
      <c r="C1470" s="284" t="str">
        <f>IF('Data invoice'!L1585=0,"",'Data invoice'!M1585)</f>
        <v/>
      </c>
      <c r="D1470" s="284" t="str">
        <f>IF('Data invoice'!M1585=0,"",'Data invoice'!N1585)</f>
        <v/>
      </c>
      <c r="E1470" s="284" t="str">
        <f>IF('Data invoice'!N1585=0,"",'Data invoice'!O1585)</f>
        <v/>
      </c>
      <c r="F1470" s="284" t="str">
        <f>IF('Data invoice'!O1585=0,"",'Data invoice'!P1585)</f>
        <v/>
      </c>
      <c r="G1470" s="284" t="str">
        <f>IF('Data invoice'!P1585=0,"",'Data invoice'!Q1585)</f>
        <v/>
      </c>
      <c r="H1470" s="284" t="str">
        <f>IF('Data invoice'!Q1585=0,"",'Data invoice'!R1585)</f>
        <v/>
      </c>
      <c r="I1470" s="320" t="str">
        <f>IF('Data invoice'!R1585=0,"",'Data invoice'!S1585)</f>
        <v/>
      </c>
      <c r="J1470" s="367" t="str">
        <f>IF('Data invoice'!S1585=0,"",'Data invoice'!T1585)</f>
        <v/>
      </c>
    </row>
    <row r="1471" spans="1:10" ht="15" customHeight="1">
      <c r="A1471" s="284" t="str">
        <f>IF('Data invoice'!J1586=0,"",'Data invoice'!K1586)</f>
        <v/>
      </c>
      <c r="B1471" s="284" t="str">
        <f>IF('Data invoice'!K1586=0,"",'Data invoice'!L1586)</f>
        <v/>
      </c>
      <c r="C1471" s="284" t="str">
        <f>IF('Data invoice'!L1586=0,"",'Data invoice'!M1586)</f>
        <v/>
      </c>
      <c r="D1471" s="284" t="str">
        <f>IF('Data invoice'!M1586=0,"",'Data invoice'!N1586)</f>
        <v/>
      </c>
      <c r="E1471" s="284" t="str">
        <f>IF('Data invoice'!N1586=0,"",'Data invoice'!O1586)</f>
        <v/>
      </c>
      <c r="F1471" s="284" t="str">
        <f>IF('Data invoice'!O1586=0,"",'Data invoice'!P1586)</f>
        <v/>
      </c>
      <c r="G1471" s="284" t="str">
        <f>IF('Data invoice'!P1586=0,"",'Data invoice'!Q1586)</f>
        <v/>
      </c>
      <c r="H1471" s="284" t="str">
        <f>IF('Data invoice'!Q1586=0,"",'Data invoice'!R1586)</f>
        <v/>
      </c>
      <c r="I1471" s="320" t="str">
        <f>IF('Data invoice'!R1586=0,"",'Data invoice'!S1586)</f>
        <v/>
      </c>
      <c r="J1471" s="367" t="str">
        <f>IF('Data invoice'!S1586=0,"",'Data invoice'!T1586)</f>
        <v/>
      </c>
    </row>
    <row r="1472" spans="1:10" ht="15" customHeight="1">
      <c r="A1472" s="284" t="str">
        <f>IF('Data invoice'!J1587=0,"",'Data invoice'!K1587)</f>
        <v/>
      </c>
      <c r="B1472" s="284" t="str">
        <f>IF('Data invoice'!K1587=0,"",'Data invoice'!L1587)</f>
        <v/>
      </c>
      <c r="C1472" s="284" t="str">
        <f>IF('Data invoice'!L1587=0,"",'Data invoice'!M1587)</f>
        <v/>
      </c>
      <c r="D1472" s="284" t="str">
        <f>IF('Data invoice'!M1587=0,"",'Data invoice'!N1587)</f>
        <v/>
      </c>
      <c r="E1472" s="284" t="str">
        <f>IF('Data invoice'!N1587=0,"",'Data invoice'!O1587)</f>
        <v/>
      </c>
      <c r="F1472" s="284" t="str">
        <f>IF('Data invoice'!O1587=0,"",'Data invoice'!P1587)</f>
        <v/>
      </c>
      <c r="G1472" s="284" t="str">
        <f>IF('Data invoice'!P1587=0,"",'Data invoice'!Q1587)</f>
        <v/>
      </c>
      <c r="H1472" s="284" t="str">
        <f>IF('Data invoice'!Q1587=0,"",'Data invoice'!R1587)</f>
        <v/>
      </c>
      <c r="I1472" s="320" t="str">
        <f>IF('Data invoice'!R1587=0,"",'Data invoice'!S1587)</f>
        <v/>
      </c>
      <c r="J1472" s="367" t="str">
        <f>IF('Data invoice'!S1587=0,"",'Data invoice'!T1587)</f>
        <v/>
      </c>
    </row>
    <row r="1473" spans="1:10" ht="15" customHeight="1">
      <c r="A1473" s="284" t="str">
        <f>IF('Data invoice'!J1588=0,"",'Data invoice'!K1588)</f>
        <v/>
      </c>
      <c r="B1473" s="284" t="str">
        <f>IF('Data invoice'!K1588=0,"",'Data invoice'!L1588)</f>
        <v/>
      </c>
      <c r="C1473" s="284" t="str">
        <f>IF('Data invoice'!L1588=0,"",'Data invoice'!M1588)</f>
        <v/>
      </c>
      <c r="D1473" s="284" t="str">
        <f>IF('Data invoice'!M1588=0,"",'Data invoice'!N1588)</f>
        <v/>
      </c>
      <c r="E1473" s="284" t="str">
        <f>IF('Data invoice'!N1588=0,"",'Data invoice'!O1588)</f>
        <v/>
      </c>
      <c r="F1473" s="284" t="str">
        <f>IF('Data invoice'!O1588=0,"",'Data invoice'!P1588)</f>
        <v/>
      </c>
      <c r="G1473" s="284" t="str">
        <f>IF('Data invoice'!P1588=0,"",'Data invoice'!Q1588)</f>
        <v/>
      </c>
      <c r="H1473" s="284" t="str">
        <f>IF('Data invoice'!Q1588=0,"",'Data invoice'!R1588)</f>
        <v/>
      </c>
      <c r="I1473" s="320" t="str">
        <f>IF('Data invoice'!R1588=0,"",'Data invoice'!S1588)</f>
        <v/>
      </c>
      <c r="J1473" s="367" t="str">
        <f>IF('Data invoice'!S1588=0,"",'Data invoice'!T1588)</f>
        <v/>
      </c>
    </row>
    <row r="1474" spans="1:10" ht="15" customHeight="1">
      <c r="A1474" s="284" t="str">
        <f>IF('Data invoice'!J1589=0,"",'Data invoice'!K1589)</f>
        <v/>
      </c>
      <c r="B1474" s="284" t="str">
        <f>IF('Data invoice'!K1589=0,"",'Data invoice'!L1589)</f>
        <v/>
      </c>
      <c r="C1474" s="284" t="str">
        <f>IF('Data invoice'!L1589=0,"",'Data invoice'!M1589)</f>
        <v/>
      </c>
      <c r="D1474" s="284" t="str">
        <f>IF('Data invoice'!M1589=0,"",'Data invoice'!N1589)</f>
        <v/>
      </c>
      <c r="E1474" s="284" t="str">
        <f>IF('Data invoice'!N1589=0,"",'Data invoice'!O1589)</f>
        <v/>
      </c>
      <c r="F1474" s="284" t="str">
        <f>IF('Data invoice'!O1589=0,"",'Data invoice'!P1589)</f>
        <v/>
      </c>
      <c r="G1474" s="284" t="str">
        <f>IF('Data invoice'!P1589=0,"",'Data invoice'!Q1589)</f>
        <v/>
      </c>
      <c r="H1474" s="284" t="str">
        <f>IF('Data invoice'!Q1589=0,"",'Data invoice'!R1589)</f>
        <v/>
      </c>
      <c r="I1474" s="320" t="str">
        <f>IF('Data invoice'!R1589=0,"",'Data invoice'!S1589)</f>
        <v/>
      </c>
      <c r="J1474" s="367" t="str">
        <f>IF('Data invoice'!S1589=0,"",'Data invoice'!T1589)</f>
        <v/>
      </c>
    </row>
    <row r="1475" spans="1:10" ht="15" customHeight="1">
      <c r="A1475" s="284" t="str">
        <f>IF('Data invoice'!J1590=0,"",'Data invoice'!K1590)</f>
        <v/>
      </c>
      <c r="B1475" s="284" t="str">
        <f>IF('Data invoice'!K1590=0,"",'Data invoice'!L1590)</f>
        <v/>
      </c>
      <c r="C1475" s="284" t="str">
        <f>IF('Data invoice'!L1590=0,"",'Data invoice'!M1590)</f>
        <v/>
      </c>
      <c r="D1475" s="284" t="str">
        <f>IF('Data invoice'!M1590=0,"",'Data invoice'!N1590)</f>
        <v/>
      </c>
      <c r="E1475" s="284" t="str">
        <f>IF('Data invoice'!N1590=0,"",'Data invoice'!O1590)</f>
        <v/>
      </c>
      <c r="F1475" s="284" t="str">
        <f>IF('Data invoice'!O1590=0,"",'Data invoice'!P1590)</f>
        <v/>
      </c>
      <c r="G1475" s="284" t="str">
        <f>IF('Data invoice'!P1590=0,"",'Data invoice'!Q1590)</f>
        <v/>
      </c>
      <c r="H1475" s="284" t="str">
        <f>IF('Data invoice'!Q1590=0,"",'Data invoice'!R1590)</f>
        <v/>
      </c>
      <c r="I1475" s="320" t="str">
        <f>IF('Data invoice'!R1590=0,"",'Data invoice'!S1590)</f>
        <v/>
      </c>
      <c r="J1475" s="367" t="str">
        <f>IF('Data invoice'!S1590=0,"",'Data invoice'!T1590)</f>
        <v/>
      </c>
    </row>
    <row r="1476" spans="1:10" ht="15" customHeight="1">
      <c r="A1476" s="284" t="str">
        <f>IF('Data invoice'!J1591=0,"",'Data invoice'!K1591)</f>
        <v/>
      </c>
      <c r="B1476" s="284" t="str">
        <f>IF('Data invoice'!K1591=0,"",'Data invoice'!L1591)</f>
        <v/>
      </c>
      <c r="C1476" s="284" t="str">
        <f>IF('Data invoice'!L1591=0,"",'Data invoice'!M1591)</f>
        <v/>
      </c>
      <c r="D1476" s="284" t="str">
        <f>IF('Data invoice'!M1591=0,"",'Data invoice'!N1591)</f>
        <v/>
      </c>
      <c r="E1476" s="284" t="str">
        <f>IF('Data invoice'!N1591=0,"",'Data invoice'!O1591)</f>
        <v/>
      </c>
      <c r="F1476" s="284" t="str">
        <f>IF('Data invoice'!O1591=0,"",'Data invoice'!P1591)</f>
        <v/>
      </c>
      <c r="G1476" s="284" t="str">
        <f>IF('Data invoice'!P1591=0,"",'Data invoice'!Q1591)</f>
        <v/>
      </c>
      <c r="H1476" s="284" t="str">
        <f>IF('Data invoice'!Q1591=0,"",'Data invoice'!R1591)</f>
        <v/>
      </c>
      <c r="I1476" s="320" t="str">
        <f>IF('Data invoice'!R1591=0,"",'Data invoice'!S1591)</f>
        <v/>
      </c>
      <c r="J1476" s="367" t="str">
        <f>IF('Data invoice'!S1591=0,"",'Data invoice'!T1591)</f>
        <v/>
      </c>
    </row>
    <row r="1477" spans="1:10" ht="15" customHeight="1">
      <c r="A1477" s="284" t="str">
        <f>IF('Data invoice'!J1592=0,"",'Data invoice'!K1592)</f>
        <v/>
      </c>
      <c r="B1477" s="284" t="str">
        <f>IF('Data invoice'!K1592=0,"",'Data invoice'!L1592)</f>
        <v/>
      </c>
      <c r="C1477" s="284" t="str">
        <f>IF('Data invoice'!L1592=0,"",'Data invoice'!M1592)</f>
        <v/>
      </c>
      <c r="D1477" s="284" t="str">
        <f>IF('Data invoice'!M1592=0,"",'Data invoice'!N1592)</f>
        <v/>
      </c>
      <c r="E1477" s="284" t="str">
        <f>IF('Data invoice'!N1592=0,"",'Data invoice'!O1592)</f>
        <v/>
      </c>
      <c r="F1477" s="284" t="str">
        <f>IF('Data invoice'!O1592=0,"",'Data invoice'!P1592)</f>
        <v/>
      </c>
      <c r="G1477" s="284" t="str">
        <f>IF('Data invoice'!P1592=0,"",'Data invoice'!Q1592)</f>
        <v/>
      </c>
      <c r="H1477" s="284" t="str">
        <f>IF('Data invoice'!Q1592=0,"",'Data invoice'!R1592)</f>
        <v/>
      </c>
      <c r="I1477" s="320" t="str">
        <f>IF('Data invoice'!R1592=0,"",'Data invoice'!S1592)</f>
        <v/>
      </c>
      <c r="J1477" s="367" t="str">
        <f>IF('Data invoice'!S1592=0,"",'Data invoice'!T1592)</f>
        <v/>
      </c>
    </row>
    <row r="1478" spans="1:10" ht="15" customHeight="1">
      <c r="A1478" s="284" t="str">
        <f>IF('Data invoice'!J1593=0,"",'Data invoice'!K1593)</f>
        <v/>
      </c>
      <c r="B1478" s="284" t="str">
        <f>IF('Data invoice'!K1593=0,"",'Data invoice'!L1593)</f>
        <v/>
      </c>
      <c r="C1478" s="284" t="str">
        <f>IF('Data invoice'!L1593=0,"",'Data invoice'!M1593)</f>
        <v/>
      </c>
      <c r="D1478" s="284" t="str">
        <f>IF('Data invoice'!M1593=0,"",'Data invoice'!N1593)</f>
        <v/>
      </c>
      <c r="E1478" s="284" t="str">
        <f>IF('Data invoice'!N1593=0,"",'Data invoice'!O1593)</f>
        <v/>
      </c>
      <c r="F1478" s="284" t="str">
        <f>IF('Data invoice'!O1593=0,"",'Data invoice'!P1593)</f>
        <v/>
      </c>
      <c r="G1478" s="284" t="str">
        <f>IF('Data invoice'!P1593=0,"",'Data invoice'!Q1593)</f>
        <v/>
      </c>
      <c r="H1478" s="284" t="str">
        <f>IF('Data invoice'!Q1593=0,"",'Data invoice'!R1593)</f>
        <v/>
      </c>
      <c r="I1478" s="320" t="str">
        <f>IF('Data invoice'!R1593=0,"",'Data invoice'!S1593)</f>
        <v/>
      </c>
      <c r="J1478" s="367" t="str">
        <f>IF('Data invoice'!S1593=0,"",'Data invoice'!T1593)</f>
        <v/>
      </c>
    </row>
    <row r="1479" spans="1:10" ht="15" customHeight="1">
      <c r="A1479" s="284" t="str">
        <f>IF('Data invoice'!J1594=0,"",'Data invoice'!K1594)</f>
        <v/>
      </c>
      <c r="B1479" s="284" t="str">
        <f>IF('Data invoice'!K1594=0,"",'Data invoice'!L1594)</f>
        <v/>
      </c>
      <c r="C1479" s="284" t="str">
        <f>IF('Data invoice'!L1594=0,"",'Data invoice'!M1594)</f>
        <v/>
      </c>
      <c r="D1479" s="284" t="str">
        <f>IF('Data invoice'!M1594=0,"",'Data invoice'!N1594)</f>
        <v/>
      </c>
      <c r="E1479" s="284" t="str">
        <f>IF('Data invoice'!N1594=0,"",'Data invoice'!O1594)</f>
        <v/>
      </c>
      <c r="F1479" s="284" t="str">
        <f>IF('Data invoice'!O1594=0,"",'Data invoice'!P1594)</f>
        <v/>
      </c>
      <c r="G1479" s="284" t="str">
        <f>IF('Data invoice'!P1594=0,"",'Data invoice'!Q1594)</f>
        <v/>
      </c>
      <c r="H1479" s="284" t="str">
        <f>IF('Data invoice'!Q1594=0,"",'Data invoice'!R1594)</f>
        <v/>
      </c>
      <c r="I1479" s="320" t="str">
        <f>IF('Data invoice'!R1594=0,"",'Data invoice'!S1594)</f>
        <v/>
      </c>
      <c r="J1479" s="367" t="str">
        <f>IF('Data invoice'!S1594=0,"",'Data invoice'!T1594)</f>
        <v/>
      </c>
    </row>
    <row r="1480" spans="1:10" ht="15" customHeight="1">
      <c r="A1480" s="284" t="str">
        <f>IF('Data invoice'!J1595=0,"",'Data invoice'!K1595)</f>
        <v/>
      </c>
      <c r="B1480" s="284" t="str">
        <f>IF('Data invoice'!K1595=0,"",'Data invoice'!L1595)</f>
        <v/>
      </c>
      <c r="C1480" s="284" t="str">
        <f>IF('Data invoice'!L1595=0,"",'Data invoice'!M1595)</f>
        <v/>
      </c>
      <c r="D1480" s="284" t="str">
        <f>IF('Data invoice'!M1595=0,"",'Data invoice'!N1595)</f>
        <v/>
      </c>
      <c r="E1480" s="284" t="str">
        <f>IF('Data invoice'!N1595=0,"",'Data invoice'!O1595)</f>
        <v/>
      </c>
      <c r="F1480" s="284" t="str">
        <f>IF('Data invoice'!O1595=0,"",'Data invoice'!P1595)</f>
        <v/>
      </c>
      <c r="G1480" s="284" t="str">
        <f>IF('Data invoice'!P1595=0,"",'Data invoice'!Q1595)</f>
        <v/>
      </c>
      <c r="H1480" s="284" t="str">
        <f>IF('Data invoice'!Q1595=0,"",'Data invoice'!R1595)</f>
        <v/>
      </c>
      <c r="I1480" s="320" t="str">
        <f>IF('Data invoice'!R1595=0,"",'Data invoice'!S1595)</f>
        <v/>
      </c>
      <c r="J1480" s="367" t="str">
        <f>IF('Data invoice'!S1595=0,"",'Data invoice'!T1595)</f>
        <v/>
      </c>
    </row>
    <row r="1481" spans="1:10" ht="15" customHeight="1">
      <c r="A1481" s="284" t="str">
        <f>IF('Data invoice'!J1596=0,"",'Data invoice'!K1596)</f>
        <v/>
      </c>
      <c r="B1481" s="284" t="str">
        <f>IF('Data invoice'!K1596=0,"",'Data invoice'!L1596)</f>
        <v/>
      </c>
      <c r="C1481" s="284" t="str">
        <f>IF('Data invoice'!L1596=0,"",'Data invoice'!M1596)</f>
        <v/>
      </c>
      <c r="D1481" s="284" t="str">
        <f>IF('Data invoice'!M1596=0,"",'Data invoice'!N1596)</f>
        <v/>
      </c>
      <c r="E1481" s="284" t="str">
        <f>IF('Data invoice'!N1596=0,"",'Data invoice'!O1596)</f>
        <v/>
      </c>
      <c r="F1481" s="284" t="str">
        <f>IF('Data invoice'!O1596=0,"",'Data invoice'!P1596)</f>
        <v/>
      </c>
      <c r="G1481" s="284" t="str">
        <f>IF('Data invoice'!P1596=0,"",'Data invoice'!Q1596)</f>
        <v/>
      </c>
      <c r="H1481" s="284" t="str">
        <f>IF('Data invoice'!Q1596=0,"",'Data invoice'!R1596)</f>
        <v/>
      </c>
      <c r="I1481" s="320" t="str">
        <f>IF('Data invoice'!R1596=0,"",'Data invoice'!S1596)</f>
        <v/>
      </c>
      <c r="J1481" s="367" t="str">
        <f>IF('Data invoice'!S1596=0,"",'Data invoice'!T1596)</f>
        <v/>
      </c>
    </row>
    <row r="1482" spans="1:10" ht="15" customHeight="1">
      <c r="A1482" s="284" t="str">
        <f>IF('Data invoice'!J1597=0,"",'Data invoice'!K1597)</f>
        <v/>
      </c>
      <c r="B1482" s="284" t="str">
        <f>IF('Data invoice'!K1597=0,"",'Data invoice'!L1597)</f>
        <v/>
      </c>
      <c r="C1482" s="284" t="str">
        <f>IF('Data invoice'!L1597=0,"",'Data invoice'!M1597)</f>
        <v/>
      </c>
      <c r="D1482" s="284" t="str">
        <f>IF('Data invoice'!M1597=0,"",'Data invoice'!N1597)</f>
        <v/>
      </c>
      <c r="E1482" s="284" t="str">
        <f>IF('Data invoice'!N1597=0,"",'Data invoice'!O1597)</f>
        <v/>
      </c>
      <c r="F1482" s="284" t="str">
        <f>IF('Data invoice'!O1597=0,"",'Data invoice'!P1597)</f>
        <v/>
      </c>
      <c r="G1482" s="284" t="str">
        <f>IF('Data invoice'!P1597=0,"",'Data invoice'!Q1597)</f>
        <v/>
      </c>
      <c r="H1482" s="284" t="str">
        <f>IF('Data invoice'!Q1597=0,"",'Data invoice'!R1597)</f>
        <v/>
      </c>
      <c r="I1482" s="320" t="str">
        <f>IF('Data invoice'!R1597=0,"",'Data invoice'!S1597)</f>
        <v/>
      </c>
      <c r="J1482" s="367" t="str">
        <f>IF('Data invoice'!S1597=0,"",'Data invoice'!T1597)</f>
        <v/>
      </c>
    </row>
    <row r="1483" spans="1:10" ht="15" customHeight="1">
      <c r="A1483" s="284" t="str">
        <f>IF('Data invoice'!J1598=0,"",'Data invoice'!K1598)</f>
        <v/>
      </c>
      <c r="B1483" s="284" t="str">
        <f>IF('Data invoice'!K1598=0,"",'Data invoice'!L1598)</f>
        <v/>
      </c>
      <c r="C1483" s="284" t="str">
        <f>IF('Data invoice'!L1598=0,"",'Data invoice'!M1598)</f>
        <v/>
      </c>
      <c r="D1483" s="284" t="str">
        <f>IF('Data invoice'!M1598=0,"",'Data invoice'!N1598)</f>
        <v/>
      </c>
      <c r="E1483" s="284" t="str">
        <f>IF('Data invoice'!N1598=0,"",'Data invoice'!O1598)</f>
        <v/>
      </c>
      <c r="F1483" s="284" t="str">
        <f>IF('Data invoice'!O1598=0,"",'Data invoice'!P1598)</f>
        <v/>
      </c>
      <c r="G1483" s="284" t="str">
        <f>IF('Data invoice'!P1598=0,"",'Data invoice'!Q1598)</f>
        <v/>
      </c>
      <c r="H1483" s="284" t="str">
        <f>IF('Data invoice'!Q1598=0,"",'Data invoice'!R1598)</f>
        <v/>
      </c>
      <c r="I1483" s="320" t="str">
        <f>IF('Data invoice'!R1598=0,"",'Data invoice'!S1598)</f>
        <v/>
      </c>
      <c r="J1483" s="367" t="str">
        <f>IF('Data invoice'!S1598=0,"",'Data invoice'!T1598)</f>
        <v/>
      </c>
    </row>
    <row r="1484" spans="1:10" ht="15" customHeight="1">
      <c r="A1484" s="284" t="str">
        <f>IF('Data invoice'!J1599=0,"",'Data invoice'!K1599)</f>
        <v/>
      </c>
      <c r="B1484" s="284" t="str">
        <f>IF('Data invoice'!K1599=0,"",'Data invoice'!L1599)</f>
        <v/>
      </c>
      <c r="C1484" s="284" t="str">
        <f>IF('Data invoice'!L1599=0,"",'Data invoice'!M1599)</f>
        <v/>
      </c>
      <c r="D1484" s="284" t="str">
        <f>IF('Data invoice'!M1599=0,"",'Data invoice'!N1599)</f>
        <v/>
      </c>
      <c r="E1484" s="284" t="str">
        <f>IF('Data invoice'!N1599=0,"",'Data invoice'!O1599)</f>
        <v/>
      </c>
      <c r="F1484" s="284" t="str">
        <f>IF('Data invoice'!O1599=0,"",'Data invoice'!P1599)</f>
        <v/>
      </c>
      <c r="G1484" s="284" t="str">
        <f>IF('Data invoice'!P1599=0,"",'Data invoice'!Q1599)</f>
        <v/>
      </c>
      <c r="H1484" s="284" t="str">
        <f>IF('Data invoice'!Q1599=0,"",'Data invoice'!R1599)</f>
        <v/>
      </c>
      <c r="I1484" s="320" t="str">
        <f>IF('Data invoice'!R1599=0,"",'Data invoice'!S1599)</f>
        <v/>
      </c>
      <c r="J1484" s="367" t="str">
        <f>IF('Data invoice'!S1599=0,"",'Data invoice'!T1599)</f>
        <v/>
      </c>
    </row>
    <row r="1485" spans="1:10" ht="15" customHeight="1">
      <c r="A1485" s="284" t="str">
        <f>IF('Data invoice'!J1600=0,"",'Data invoice'!K1600)</f>
        <v/>
      </c>
      <c r="B1485" s="284" t="str">
        <f>IF('Data invoice'!K1600=0,"",'Data invoice'!L1600)</f>
        <v/>
      </c>
      <c r="C1485" s="284" t="str">
        <f>IF('Data invoice'!L1600=0,"",'Data invoice'!M1600)</f>
        <v/>
      </c>
      <c r="D1485" s="284" t="str">
        <f>IF('Data invoice'!M1600=0,"",'Data invoice'!N1600)</f>
        <v/>
      </c>
      <c r="E1485" s="284" t="str">
        <f>IF('Data invoice'!N1600=0,"",'Data invoice'!O1600)</f>
        <v/>
      </c>
      <c r="F1485" s="284" t="str">
        <f>IF('Data invoice'!O1600=0,"",'Data invoice'!P1600)</f>
        <v/>
      </c>
      <c r="G1485" s="284" t="str">
        <f>IF('Data invoice'!P1600=0,"",'Data invoice'!Q1600)</f>
        <v/>
      </c>
      <c r="H1485" s="284" t="str">
        <f>IF('Data invoice'!Q1600=0,"",'Data invoice'!R1600)</f>
        <v/>
      </c>
      <c r="I1485" s="320" t="str">
        <f>IF('Data invoice'!R1600=0,"",'Data invoice'!S1600)</f>
        <v/>
      </c>
      <c r="J1485" s="367" t="str">
        <f>IF('Data invoice'!S1600=0,"",'Data invoice'!T1600)</f>
        <v/>
      </c>
    </row>
    <row r="1486" spans="1:10" ht="15" customHeight="1">
      <c r="A1486" s="284" t="str">
        <f>IF('Data invoice'!J1601=0,"",'Data invoice'!K1601)</f>
        <v/>
      </c>
      <c r="B1486" s="284" t="str">
        <f>IF('Data invoice'!K1601=0,"",'Data invoice'!L1601)</f>
        <v/>
      </c>
      <c r="C1486" s="284" t="str">
        <f>IF('Data invoice'!L1601=0,"",'Data invoice'!M1601)</f>
        <v/>
      </c>
      <c r="D1486" s="284" t="str">
        <f>IF('Data invoice'!M1601=0,"",'Data invoice'!N1601)</f>
        <v/>
      </c>
      <c r="E1486" s="284" t="str">
        <f>IF('Data invoice'!N1601=0,"",'Data invoice'!O1601)</f>
        <v/>
      </c>
      <c r="F1486" s="284" t="str">
        <f>IF('Data invoice'!O1601=0,"",'Data invoice'!P1601)</f>
        <v/>
      </c>
      <c r="G1486" s="284" t="str">
        <f>IF('Data invoice'!P1601=0,"",'Data invoice'!Q1601)</f>
        <v/>
      </c>
      <c r="H1486" s="284" t="str">
        <f>IF('Data invoice'!Q1601=0,"",'Data invoice'!R1601)</f>
        <v/>
      </c>
      <c r="I1486" s="320" t="str">
        <f>IF('Data invoice'!R1601=0,"",'Data invoice'!S1601)</f>
        <v/>
      </c>
      <c r="J1486" s="367" t="str">
        <f>IF('Data invoice'!S1601=0,"",'Data invoice'!T1601)</f>
        <v/>
      </c>
    </row>
    <row r="1487" spans="1:10" ht="15" customHeight="1">
      <c r="A1487" s="284" t="str">
        <f>IF('Data invoice'!J1602=0,"",'Data invoice'!K1602)</f>
        <v/>
      </c>
      <c r="B1487" s="284" t="str">
        <f>IF('Data invoice'!K1602=0,"",'Data invoice'!L1602)</f>
        <v/>
      </c>
      <c r="C1487" s="284" t="str">
        <f>IF('Data invoice'!L1602=0,"",'Data invoice'!M1602)</f>
        <v/>
      </c>
      <c r="D1487" s="284" t="str">
        <f>IF('Data invoice'!M1602=0,"",'Data invoice'!N1602)</f>
        <v/>
      </c>
      <c r="E1487" s="284" t="str">
        <f>IF('Data invoice'!N1602=0,"",'Data invoice'!O1602)</f>
        <v/>
      </c>
      <c r="F1487" s="284" t="str">
        <f>IF('Data invoice'!O1602=0,"",'Data invoice'!P1602)</f>
        <v/>
      </c>
      <c r="G1487" s="284" t="str">
        <f>IF('Data invoice'!P1602=0,"",'Data invoice'!Q1602)</f>
        <v/>
      </c>
      <c r="H1487" s="284" t="str">
        <f>IF('Data invoice'!Q1602=0,"",'Data invoice'!R1602)</f>
        <v/>
      </c>
      <c r="I1487" s="320" t="str">
        <f>IF('Data invoice'!R1602=0,"",'Data invoice'!S1602)</f>
        <v/>
      </c>
      <c r="J1487" s="367" t="str">
        <f>IF('Data invoice'!S1602=0,"",'Data invoice'!T1602)</f>
        <v/>
      </c>
    </row>
    <row r="1488" spans="1:10" ht="15" customHeight="1">
      <c r="A1488" s="284" t="str">
        <f>IF('Data invoice'!J1603=0,"",'Data invoice'!K1603)</f>
        <v/>
      </c>
      <c r="B1488" s="284" t="str">
        <f>IF('Data invoice'!K1603=0,"",'Data invoice'!L1603)</f>
        <v/>
      </c>
      <c r="C1488" s="284" t="str">
        <f>IF('Data invoice'!L1603=0,"",'Data invoice'!M1603)</f>
        <v/>
      </c>
      <c r="D1488" s="284" t="str">
        <f>IF('Data invoice'!M1603=0,"",'Data invoice'!N1603)</f>
        <v/>
      </c>
      <c r="E1488" s="284" t="str">
        <f>IF('Data invoice'!N1603=0,"",'Data invoice'!O1603)</f>
        <v/>
      </c>
      <c r="F1488" s="284" t="str">
        <f>IF('Data invoice'!O1603=0,"",'Data invoice'!P1603)</f>
        <v/>
      </c>
      <c r="G1488" s="284" t="str">
        <f>IF('Data invoice'!P1603=0,"",'Data invoice'!Q1603)</f>
        <v/>
      </c>
      <c r="H1488" s="284" t="str">
        <f>IF('Data invoice'!Q1603=0,"",'Data invoice'!R1603)</f>
        <v/>
      </c>
      <c r="I1488" s="320" t="str">
        <f>IF('Data invoice'!R1603=0,"",'Data invoice'!S1603)</f>
        <v/>
      </c>
      <c r="J1488" s="367" t="str">
        <f>IF('Data invoice'!S1603=0,"",'Data invoice'!T1603)</f>
        <v/>
      </c>
    </row>
    <row r="1489" spans="1:10" ht="15" customHeight="1">
      <c r="A1489" s="284" t="str">
        <f>IF('Data invoice'!J1604=0,"",'Data invoice'!K1604)</f>
        <v/>
      </c>
      <c r="B1489" s="284" t="str">
        <f>IF('Data invoice'!K1604=0,"",'Data invoice'!L1604)</f>
        <v/>
      </c>
      <c r="C1489" s="284" t="str">
        <f>IF('Data invoice'!L1604=0,"",'Data invoice'!M1604)</f>
        <v/>
      </c>
      <c r="D1489" s="284" t="str">
        <f>IF('Data invoice'!M1604=0,"",'Data invoice'!N1604)</f>
        <v/>
      </c>
      <c r="E1489" s="284" t="str">
        <f>IF('Data invoice'!N1604=0,"",'Data invoice'!O1604)</f>
        <v/>
      </c>
      <c r="F1489" s="284" t="str">
        <f>IF('Data invoice'!O1604=0,"",'Data invoice'!P1604)</f>
        <v/>
      </c>
      <c r="G1489" s="284" t="str">
        <f>IF('Data invoice'!P1604=0,"",'Data invoice'!Q1604)</f>
        <v/>
      </c>
      <c r="H1489" s="284" t="str">
        <f>IF('Data invoice'!Q1604=0,"",'Data invoice'!R1604)</f>
        <v/>
      </c>
      <c r="I1489" s="320" t="str">
        <f>IF('Data invoice'!R1604=0,"",'Data invoice'!S1604)</f>
        <v/>
      </c>
      <c r="J1489" s="367" t="str">
        <f>IF('Data invoice'!S1604=0,"",'Data invoice'!T1604)</f>
        <v/>
      </c>
    </row>
    <row r="1490" spans="1:10" ht="15" customHeight="1">
      <c r="A1490" s="284" t="str">
        <f>IF('Data invoice'!J1605=0,"",'Data invoice'!K1605)</f>
        <v/>
      </c>
      <c r="B1490" s="284" t="str">
        <f>IF('Data invoice'!K1605=0,"",'Data invoice'!L1605)</f>
        <v/>
      </c>
      <c r="C1490" s="284" t="str">
        <f>IF('Data invoice'!L1605=0,"",'Data invoice'!M1605)</f>
        <v/>
      </c>
      <c r="D1490" s="284" t="str">
        <f>IF('Data invoice'!M1605=0,"",'Data invoice'!N1605)</f>
        <v/>
      </c>
      <c r="E1490" s="284" t="str">
        <f>IF('Data invoice'!N1605=0,"",'Data invoice'!O1605)</f>
        <v/>
      </c>
      <c r="F1490" s="284" t="str">
        <f>IF('Data invoice'!O1605=0,"",'Data invoice'!P1605)</f>
        <v/>
      </c>
      <c r="G1490" s="284" t="str">
        <f>IF('Data invoice'!P1605=0,"",'Data invoice'!Q1605)</f>
        <v/>
      </c>
      <c r="H1490" s="284" t="str">
        <f>IF('Data invoice'!Q1605=0,"",'Data invoice'!R1605)</f>
        <v/>
      </c>
      <c r="I1490" s="320" t="str">
        <f>IF('Data invoice'!R1605=0,"",'Data invoice'!S1605)</f>
        <v/>
      </c>
      <c r="J1490" s="367" t="str">
        <f>IF('Data invoice'!S1605=0,"",'Data invoice'!T1605)</f>
        <v/>
      </c>
    </row>
    <row r="1491" spans="1:10" ht="15" customHeight="1">
      <c r="A1491" s="284" t="str">
        <f>IF('Data invoice'!J1606=0,"",'Data invoice'!K1606)</f>
        <v/>
      </c>
      <c r="B1491" s="284" t="str">
        <f>IF('Data invoice'!K1606=0,"",'Data invoice'!L1606)</f>
        <v/>
      </c>
      <c r="C1491" s="284" t="str">
        <f>IF('Data invoice'!L1606=0,"",'Data invoice'!M1606)</f>
        <v/>
      </c>
      <c r="D1491" s="284" t="str">
        <f>IF('Data invoice'!M1606=0,"",'Data invoice'!N1606)</f>
        <v/>
      </c>
      <c r="E1491" s="284" t="str">
        <f>IF('Data invoice'!N1606=0,"",'Data invoice'!O1606)</f>
        <v/>
      </c>
      <c r="F1491" s="284" t="str">
        <f>IF('Data invoice'!O1606=0,"",'Data invoice'!P1606)</f>
        <v/>
      </c>
      <c r="G1491" s="284" t="str">
        <f>IF('Data invoice'!P1606=0,"",'Data invoice'!Q1606)</f>
        <v/>
      </c>
      <c r="H1491" s="284" t="str">
        <f>IF('Data invoice'!Q1606=0,"",'Data invoice'!R1606)</f>
        <v/>
      </c>
      <c r="I1491" s="320" t="str">
        <f>IF('Data invoice'!R1606=0,"",'Data invoice'!S1606)</f>
        <v/>
      </c>
      <c r="J1491" s="367" t="str">
        <f>IF('Data invoice'!S1606=0,"",'Data invoice'!T1606)</f>
        <v/>
      </c>
    </row>
    <row r="1492" spans="1:10" ht="15" customHeight="1">
      <c r="A1492" s="284" t="str">
        <f>IF('Data invoice'!J1607=0,"",'Data invoice'!K1607)</f>
        <v/>
      </c>
      <c r="B1492" s="284" t="str">
        <f>IF('Data invoice'!K1607=0,"",'Data invoice'!L1607)</f>
        <v/>
      </c>
      <c r="C1492" s="284" t="str">
        <f>IF('Data invoice'!L1607=0,"",'Data invoice'!M1607)</f>
        <v/>
      </c>
      <c r="D1492" s="284" t="str">
        <f>IF('Data invoice'!M1607=0,"",'Data invoice'!N1607)</f>
        <v/>
      </c>
      <c r="E1492" s="284" t="str">
        <f>IF('Data invoice'!N1607=0,"",'Data invoice'!O1607)</f>
        <v/>
      </c>
      <c r="F1492" s="284" t="str">
        <f>IF('Data invoice'!O1607=0,"",'Data invoice'!P1607)</f>
        <v/>
      </c>
      <c r="G1492" s="284" t="str">
        <f>IF('Data invoice'!P1607=0,"",'Data invoice'!Q1607)</f>
        <v/>
      </c>
      <c r="H1492" s="284" t="str">
        <f>IF('Data invoice'!Q1607=0,"",'Data invoice'!R1607)</f>
        <v/>
      </c>
      <c r="I1492" s="320" t="str">
        <f>IF('Data invoice'!R1607=0,"",'Data invoice'!S1607)</f>
        <v/>
      </c>
      <c r="J1492" s="367" t="str">
        <f>IF('Data invoice'!S1607=0,"",'Data invoice'!T1607)</f>
        <v/>
      </c>
    </row>
    <row r="1493" spans="1:10" ht="15" customHeight="1">
      <c r="A1493" s="284" t="str">
        <f>IF('Data invoice'!J1608=0,"",'Data invoice'!K1608)</f>
        <v/>
      </c>
      <c r="B1493" s="284" t="str">
        <f>IF('Data invoice'!K1608=0,"",'Data invoice'!L1608)</f>
        <v/>
      </c>
      <c r="C1493" s="284" t="str">
        <f>IF('Data invoice'!L1608=0,"",'Data invoice'!M1608)</f>
        <v/>
      </c>
      <c r="D1493" s="284" t="str">
        <f>IF('Data invoice'!M1608=0,"",'Data invoice'!N1608)</f>
        <v/>
      </c>
      <c r="E1493" s="284" t="str">
        <f>IF('Data invoice'!N1608=0,"",'Data invoice'!O1608)</f>
        <v/>
      </c>
      <c r="F1493" s="284" t="str">
        <f>IF('Data invoice'!O1608=0,"",'Data invoice'!P1608)</f>
        <v/>
      </c>
      <c r="G1493" s="284" t="str">
        <f>IF('Data invoice'!P1608=0,"",'Data invoice'!Q1608)</f>
        <v/>
      </c>
      <c r="H1493" s="284" t="str">
        <f>IF('Data invoice'!Q1608=0,"",'Data invoice'!R1608)</f>
        <v/>
      </c>
      <c r="I1493" s="320" t="str">
        <f>IF('Data invoice'!R1608=0,"",'Data invoice'!S1608)</f>
        <v/>
      </c>
      <c r="J1493" s="367" t="str">
        <f>IF('Data invoice'!S1608=0,"",'Data invoice'!T1608)</f>
        <v/>
      </c>
    </row>
    <row r="1494" spans="1:10" ht="15" customHeight="1">
      <c r="A1494" s="284" t="str">
        <f>IF('Data invoice'!J1609=0,"",'Data invoice'!K1609)</f>
        <v/>
      </c>
      <c r="B1494" s="284" t="str">
        <f>IF('Data invoice'!K1609=0,"",'Data invoice'!L1609)</f>
        <v/>
      </c>
      <c r="C1494" s="284" t="str">
        <f>IF('Data invoice'!L1609=0,"",'Data invoice'!M1609)</f>
        <v/>
      </c>
      <c r="D1494" s="284" t="str">
        <f>IF('Data invoice'!M1609=0,"",'Data invoice'!N1609)</f>
        <v/>
      </c>
      <c r="E1494" s="284" t="str">
        <f>IF('Data invoice'!N1609=0,"",'Data invoice'!O1609)</f>
        <v/>
      </c>
      <c r="F1494" s="284" t="str">
        <f>IF('Data invoice'!O1609=0,"",'Data invoice'!P1609)</f>
        <v/>
      </c>
      <c r="G1494" s="284" t="str">
        <f>IF('Data invoice'!P1609=0,"",'Data invoice'!Q1609)</f>
        <v/>
      </c>
      <c r="H1494" s="284" t="str">
        <f>IF('Data invoice'!Q1609=0,"",'Data invoice'!R1609)</f>
        <v/>
      </c>
      <c r="I1494" s="320" t="str">
        <f>IF('Data invoice'!R1609=0,"",'Data invoice'!S1609)</f>
        <v/>
      </c>
      <c r="J1494" s="367" t="str">
        <f>IF('Data invoice'!S1609=0,"",'Data invoice'!T1609)</f>
        <v/>
      </c>
    </row>
    <row r="1495" spans="1:10" ht="15" customHeight="1">
      <c r="A1495" s="284" t="str">
        <f>IF('Data invoice'!J1610=0,"",'Data invoice'!K1610)</f>
        <v/>
      </c>
      <c r="B1495" s="284" t="str">
        <f>IF('Data invoice'!K1610=0,"",'Data invoice'!L1610)</f>
        <v/>
      </c>
      <c r="C1495" s="284" t="str">
        <f>IF('Data invoice'!L1610=0,"",'Data invoice'!M1610)</f>
        <v/>
      </c>
      <c r="D1495" s="284" t="str">
        <f>IF('Data invoice'!M1610=0,"",'Data invoice'!N1610)</f>
        <v/>
      </c>
      <c r="E1495" s="284" t="str">
        <f>IF('Data invoice'!N1610=0,"",'Data invoice'!O1610)</f>
        <v/>
      </c>
      <c r="F1495" s="284" t="str">
        <f>IF('Data invoice'!O1610=0,"",'Data invoice'!P1610)</f>
        <v/>
      </c>
      <c r="G1495" s="284" t="str">
        <f>IF('Data invoice'!P1610=0,"",'Data invoice'!Q1610)</f>
        <v/>
      </c>
      <c r="H1495" s="284" t="str">
        <f>IF('Data invoice'!Q1610=0,"",'Data invoice'!R1610)</f>
        <v/>
      </c>
      <c r="I1495" s="320" t="str">
        <f>IF('Data invoice'!R1610=0,"",'Data invoice'!S1610)</f>
        <v/>
      </c>
      <c r="J1495" s="367" t="str">
        <f>IF('Data invoice'!S1610=0,"",'Data invoice'!T1610)</f>
        <v/>
      </c>
    </row>
    <row r="1496" spans="1:10" ht="15" customHeight="1">
      <c r="A1496" s="284" t="str">
        <f>IF('Data invoice'!J1611=0,"",'Data invoice'!K1611)</f>
        <v/>
      </c>
      <c r="B1496" s="284" t="str">
        <f>IF('Data invoice'!K1611=0,"",'Data invoice'!L1611)</f>
        <v/>
      </c>
      <c r="C1496" s="284" t="str">
        <f>IF('Data invoice'!L1611=0,"",'Data invoice'!M1611)</f>
        <v/>
      </c>
      <c r="D1496" s="284" t="str">
        <f>IF('Data invoice'!M1611=0,"",'Data invoice'!N1611)</f>
        <v/>
      </c>
      <c r="E1496" s="284" t="str">
        <f>IF('Data invoice'!N1611=0,"",'Data invoice'!O1611)</f>
        <v/>
      </c>
      <c r="F1496" s="284" t="str">
        <f>IF('Data invoice'!O1611=0,"",'Data invoice'!P1611)</f>
        <v/>
      </c>
      <c r="G1496" s="284" t="str">
        <f>IF('Data invoice'!P1611=0,"",'Data invoice'!Q1611)</f>
        <v/>
      </c>
      <c r="H1496" s="284" t="str">
        <f>IF('Data invoice'!Q1611=0,"",'Data invoice'!R1611)</f>
        <v/>
      </c>
      <c r="I1496" s="320" t="str">
        <f>IF('Data invoice'!R1611=0,"",'Data invoice'!S1611)</f>
        <v/>
      </c>
      <c r="J1496" s="367" t="str">
        <f>IF('Data invoice'!S1611=0,"",'Data invoice'!T1611)</f>
        <v/>
      </c>
    </row>
    <row r="1497" spans="1:10" ht="15" customHeight="1">
      <c r="A1497" s="284" t="str">
        <f>IF('Data invoice'!J1612=0,"",'Data invoice'!K1612)</f>
        <v/>
      </c>
      <c r="B1497" s="284" t="str">
        <f>IF('Data invoice'!K1612=0,"",'Data invoice'!L1612)</f>
        <v/>
      </c>
      <c r="C1497" s="284" t="str">
        <f>IF('Data invoice'!L1612=0,"",'Data invoice'!M1612)</f>
        <v/>
      </c>
      <c r="D1497" s="284" t="str">
        <f>IF('Data invoice'!M1612=0,"",'Data invoice'!N1612)</f>
        <v/>
      </c>
      <c r="E1497" s="284" t="str">
        <f>IF('Data invoice'!N1612=0,"",'Data invoice'!O1612)</f>
        <v/>
      </c>
      <c r="F1497" s="284" t="str">
        <f>IF('Data invoice'!O1612=0,"",'Data invoice'!P1612)</f>
        <v/>
      </c>
      <c r="G1497" s="284" t="str">
        <f>IF('Data invoice'!P1612=0,"",'Data invoice'!Q1612)</f>
        <v/>
      </c>
      <c r="H1497" s="284" t="str">
        <f>IF('Data invoice'!Q1612=0,"",'Data invoice'!R1612)</f>
        <v/>
      </c>
      <c r="I1497" s="320" t="str">
        <f>IF('Data invoice'!R1612=0,"",'Data invoice'!S1612)</f>
        <v/>
      </c>
      <c r="J1497" s="367" t="str">
        <f>IF('Data invoice'!S1612=0,"",'Data invoice'!T1612)</f>
        <v/>
      </c>
    </row>
    <row r="1498" spans="1:10" ht="15" customHeight="1">
      <c r="A1498" s="284" t="str">
        <f>IF('Data invoice'!J1613=0,"",'Data invoice'!K1613)</f>
        <v/>
      </c>
      <c r="B1498" s="284" t="str">
        <f>IF('Data invoice'!K1613=0,"",'Data invoice'!L1613)</f>
        <v/>
      </c>
      <c r="C1498" s="284" t="str">
        <f>IF('Data invoice'!L1613=0,"",'Data invoice'!M1613)</f>
        <v/>
      </c>
      <c r="D1498" s="284" t="str">
        <f>IF('Data invoice'!M1613=0,"",'Data invoice'!N1613)</f>
        <v/>
      </c>
      <c r="E1498" s="284" t="str">
        <f>IF('Data invoice'!N1613=0,"",'Data invoice'!O1613)</f>
        <v/>
      </c>
      <c r="F1498" s="284" t="str">
        <f>IF('Data invoice'!O1613=0,"",'Data invoice'!P1613)</f>
        <v/>
      </c>
      <c r="G1498" s="284" t="str">
        <f>IF('Data invoice'!P1613=0,"",'Data invoice'!Q1613)</f>
        <v/>
      </c>
      <c r="H1498" s="284" t="str">
        <f>IF('Data invoice'!Q1613=0,"",'Data invoice'!R1613)</f>
        <v/>
      </c>
      <c r="I1498" s="320" t="str">
        <f>IF('Data invoice'!R1613=0,"",'Data invoice'!S1613)</f>
        <v/>
      </c>
      <c r="J1498" s="367" t="str">
        <f>IF('Data invoice'!S1613=0,"",'Data invoice'!T1613)</f>
        <v/>
      </c>
    </row>
    <row r="1499" spans="1:10" ht="15" customHeight="1">
      <c r="A1499" s="284" t="str">
        <f>IF('Data invoice'!J1614=0,"",'Data invoice'!K1614)</f>
        <v/>
      </c>
      <c r="B1499" s="284" t="str">
        <f>IF('Data invoice'!K1614=0,"",'Data invoice'!L1614)</f>
        <v/>
      </c>
      <c r="C1499" s="284" t="str">
        <f>IF('Data invoice'!L1614=0,"",'Data invoice'!M1614)</f>
        <v/>
      </c>
      <c r="D1499" s="284" t="str">
        <f>IF('Data invoice'!M1614=0,"",'Data invoice'!N1614)</f>
        <v/>
      </c>
      <c r="E1499" s="284" t="str">
        <f>IF('Data invoice'!N1614=0,"",'Data invoice'!O1614)</f>
        <v/>
      </c>
      <c r="F1499" s="284" t="str">
        <f>IF('Data invoice'!O1614=0,"",'Data invoice'!P1614)</f>
        <v/>
      </c>
      <c r="G1499" s="284" t="str">
        <f>IF('Data invoice'!P1614=0,"",'Data invoice'!Q1614)</f>
        <v/>
      </c>
      <c r="H1499" s="284" t="str">
        <f>IF('Data invoice'!Q1614=0,"",'Data invoice'!R1614)</f>
        <v/>
      </c>
      <c r="I1499" s="320" t="str">
        <f>IF('Data invoice'!R1614=0,"",'Data invoice'!S1614)</f>
        <v/>
      </c>
      <c r="J1499" s="367" t="str">
        <f>IF('Data invoice'!S1614=0,"",'Data invoice'!T1614)</f>
        <v/>
      </c>
    </row>
    <row r="1500" spans="1:10" ht="15" customHeight="1">
      <c r="A1500" s="284" t="str">
        <f>IF('Data invoice'!J1615=0,"",'Data invoice'!K1615)</f>
        <v/>
      </c>
      <c r="B1500" s="284" t="str">
        <f>IF('Data invoice'!K1615=0,"",'Data invoice'!L1615)</f>
        <v/>
      </c>
      <c r="C1500" s="284" t="str">
        <f>IF('Data invoice'!L1615=0,"",'Data invoice'!M1615)</f>
        <v/>
      </c>
      <c r="D1500" s="284" t="str">
        <f>IF('Data invoice'!M1615=0,"",'Data invoice'!N1615)</f>
        <v/>
      </c>
      <c r="E1500" s="284" t="str">
        <f>IF('Data invoice'!N1615=0,"",'Data invoice'!O1615)</f>
        <v/>
      </c>
      <c r="F1500" s="284" t="str">
        <f>IF('Data invoice'!O1615=0,"",'Data invoice'!P1615)</f>
        <v/>
      </c>
      <c r="G1500" s="284" t="str">
        <f>IF('Data invoice'!P1615=0,"",'Data invoice'!Q1615)</f>
        <v/>
      </c>
      <c r="H1500" s="284" t="str">
        <f>IF('Data invoice'!Q1615=0,"",'Data invoice'!R1615)</f>
        <v/>
      </c>
      <c r="I1500" s="320" t="str">
        <f>IF('Data invoice'!R1615=0,"",'Data invoice'!S1615)</f>
        <v/>
      </c>
      <c r="J1500" s="367" t="str">
        <f>IF('Data invoice'!S1615=0,"",'Data invoice'!T1615)</f>
        <v/>
      </c>
    </row>
    <row r="1501" spans="1:10" ht="15" customHeight="1">
      <c r="A1501" s="284" t="str">
        <f>IF('Data invoice'!J1616=0,"",'Data invoice'!K1616)</f>
        <v/>
      </c>
      <c r="B1501" s="284" t="str">
        <f>IF('Data invoice'!K1616=0,"",'Data invoice'!L1616)</f>
        <v/>
      </c>
      <c r="C1501" s="284" t="str">
        <f>IF('Data invoice'!L1616=0,"",'Data invoice'!M1616)</f>
        <v/>
      </c>
      <c r="D1501" s="284" t="str">
        <f>IF('Data invoice'!M1616=0,"",'Data invoice'!N1616)</f>
        <v/>
      </c>
      <c r="E1501" s="284" t="str">
        <f>IF('Data invoice'!N1616=0,"",'Data invoice'!O1616)</f>
        <v/>
      </c>
      <c r="F1501" s="284" t="str">
        <f>IF('Data invoice'!O1616=0,"",'Data invoice'!P1616)</f>
        <v/>
      </c>
      <c r="G1501" s="284" t="str">
        <f>IF('Data invoice'!P1616=0,"",'Data invoice'!Q1616)</f>
        <v/>
      </c>
      <c r="H1501" s="284" t="str">
        <f>IF('Data invoice'!Q1616=0,"",'Data invoice'!R1616)</f>
        <v/>
      </c>
      <c r="I1501" s="320" t="str">
        <f>IF('Data invoice'!R1616=0,"",'Data invoice'!S1616)</f>
        <v/>
      </c>
      <c r="J1501" s="367" t="str">
        <f>IF('Data invoice'!S1616=0,"",'Data invoice'!T1616)</f>
        <v/>
      </c>
    </row>
    <row r="1502" spans="1:10" ht="15" customHeight="1">
      <c r="A1502" s="284" t="str">
        <f>IF('Data invoice'!J1617=0,"",'Data invoice'!K1617)</f>
        <v/>
      </c>
      <c r="B1502" s="284" t="str">
        <f>IF('Data invoice'!K1617=0,"",'Data invoice'!L1617)</f>
        <v/>
      </c>
      <c r="C1502" s="284" t="str">
        <f>IF('Data invoice'!L1617=0,"",'Data invoice'!M1617)</f>
        <v/>
      </c>
      <c r="D1502" s="284" t="str">
        <f>IF('Data invoice'!M1617=0,"",'Data invoice'!N1617)</f>
        <v/>
      </c>
      <c r="E1502" s="284" t="str">
        <f>IF('Data invoice'!N1617=0,"",'Data invoice'!O1617)</f>
        <v/>
      </c>
      <c r="F1502" s="284" t="str">
        <f>IF('Data invoice'!O1617=0,"",'Data invoice'!P1617)</f>
        <v/>
      </c>
      <c r="G1502" s="284" t="str">
        <f>IF('Data invoice'!P1617=0,"",'Data invoice'!Q1617)</f>
        <v/>
      </c>
      <c r="H1502" s="284" t="str">
        <f>IF('Data invoice'!Q1617=0,"",'Data invoice'!R1617)</f>
        <v/>
      </c>
      <c r="I1502" s="320" t="str">
        <f>IF('Data invoice'!R1617=0,"",'Data invoice'!S1617)</f>
        <v/>
      </c>
      <c r="J1502" s="367" t="str">
        <f>IF('Data invoice'!S1617=0,"",'Data invoice'!T1617)</f>
        <v/>
      </c>
    </row>
    <row r="1503" spans="1:10" ht="15" customHeight="1">
      <c r="A1503" s="284" t="str">
        <f>IF('Data invoice'!J1618=0,"",'Data invoice'!K1618)</f>
        <v/>
      </c>
      <c r="B1503" s="284" t="str">
        <f>IF('Data invoice'!K1618=0,"",'Data invoice'!L1618)</f>
        <v/>
      </c>
      <c r="C1503" s="284" t="str">
        <f>IF('Data invoice'!L1618=0,"",'Data invoice'!M1618)</f>
        <v/>
      </c>
      <c r="D1503" s="284" t="str">
        <f>IF('Data invoice'!M1618=0,"",'Data invoice'!N1618)</f>
        <v/>
      </c>
      <c r="E1503" s="284" t="str">
        <f>IF('Data invoice'!N1618=0,"",'Data invoice'!O1618)</f>
        <v/>
      </c>
      <c r="F1503" s="284" t="str">
        <f>IF('Data invoice'!O1618=0,"",'Data invoice'!P1618)</f>
        <v/>
      </c>
      <c r="G1503" s="284" t="str">
        <f>IF('Data invoice'!P1618=0,"",'Data invoice'!Q1618)</f>
        <v/>
      </c>
      <c r="H1503" s="284" t="str">
        <f>IF('Data invoice'!Q1618=0,"",'Data invoice'!R1618)</f>
        <v/>
      </c>
      <c r="I1503" s="320" t="str">
        <f>IF('Data invoice'!R1618=0,"",'Data invoice'!S1618)</f>
        <v/>
      </c>
      <c r="J1503" s="367" t="str">
        <f>IF('Data invoice'!S1618=0,"",'Data invoice'!T1618)</f>
        <v/>
      </c>
    </row>
    <row r="1504" spans="1:10" ht="15" customHeight="1">
      <c r="A1504" s="284" t="str">
        <f>IF('Data invoice'!J1619=0,"",'Data invoice'!K1619)</f>
        <v/>
      </c>
      <c r="B1504" s="284" t="str">
        <f>IF('Data invoice'!K1619=0,"",'Data invoice'!L1619)</f>
        <v/>
      </c>
      <c r="C1504" s="284" t="str">
        <f>IF('Data invoice'!L1619=0,"",'Data invoice'!M1619)</f>
        <v/>
      </c>
      <c r="D1504" s="284" t="str">
        <f>IF('Data invoice'!M1619=0,"",'Data invoice'!N1619)</f>
        <v/>
      </c>
      <c r="E1504" s="284" t="str">
        <f>IF('Data invoice'!N1619=0,"",'Data invoice'!O1619)</f>
        <v/>
      </c>
      <c r="F1504" s="284" t="str">
        <f>IF('Data invoice'!O1619=0,"",'Data invoice'!P1619)</f>
        <v/>
      </c>
      <c r="G1504" s="284" t="str">
        <f>IF('Data invoice'!P1619=0,"",'Data invoice'!Q1619)</f>
        <v/>
      </c>
      <c r="H1504" s="284" t="str">
        <f>IF('Data invoice'!Q1619=0,"",'Data invoice'!R1619)</f>
        <v/>
      </c>
      <c r="I1504" s="320" t="str">
        <f>IF('Data invoice'!R1619=0,"",'Data invoice'!S1619)</f>
        <v/>
      </c>
      <c r="J1504" s="367" t="str">
        <f>IF('Data invoice'!S1619=0,"",'Data invoice'!T1619)</f>
        <v/>
      </c>
    </row>
    <row r="1505" spans="1:10" ht="15" customHeight="1">
      <c r="A1505" s="284" t="str">
        <f>IF('Data invoice'!J1620=0,"",'Data invoice'!K1620)</f>
        <v/>
      </c>
      <c r="B1505" s="284" t="str">
        <f>IF('Data invoice'!K1620=0,"",'Data invoice'!L1620)</f>
        <v/>
      </c>
      <c r="C1505" s="284" t="str">
        <f>IF('Data invoice'!L1620=0,"",'Data invoice'!M1620)</f>
        <v/>
      </c>
      <c r="D1505" s="284" t="str">
        <f>IF('Data invoice'!M1620=0,"",'Data invoice'!N1620)</f>
        <v/>
      </c>
      <c r="E1505" s="284" t="str">
        <f>IF('Data invoice'!N1620=0,"",'Data invoice'!O1620)</f>
        <v/>
      </c>
      <c r="F1505" s="284" t="str">
        <f>IF('Data invoice'!O1620=0,"",'Data invoice'!P1620)</f>
        <v/>
      </c>
      <c r="G1505" s="284" t="str">
        <f>IF('Data invoice'!P1620=0,"",'Data invoice'!Q1620)</f>
        <v/>
      </c>
      <c r="H1505" s="284" t="str">
        <f>IF('Data invoice'!Q1620=0,"",'Data invoice'!R1620)</f>
        <v/>
      </c>
      <c r="I1505" s="320" t="str">
        <f>IF('Data invoice'!R1620=0,"",'Data invoice'!S1620)</f>
        <v/>
      </c>
      <c r="J1505" s="367" t="str">
        <f>IF('Data invoice'!S1620=0,"",'Data invoice'!T1620)</f>
        <v/>
      </c>
    </row>
    <row r="1506" spans="1:10" ht="15" customHeight="1">
      <c r="A1506" s="284" t="str">
        <f>IF('Data invoice'!J1621=0,"",'Data invoice'!K1621)</f>
        <v/>
      </c>
      <c r="B1506" s="284" t="str">
        <f>IF('Data invoice'!K1621=0,"",'Data invoice'!L1621)</f>
        <v/>
      </c>
      <c r="C1506" s="284" t="str">
        <f>IF('Data invoice'!L1621=0,"",'Data invoice'!M1621)</f>
        <v/>
      </c>
      <c r="D1506" s="284" t="str">
        <f>IF('Data invoice'!M1621=0,"",'Data invoice'!N1621)</f>
        <v/>
      </c>
      <c r="E1506" s="284" t="str">
        <f>IF('Data invoice'!N1621=0,"",'Data invoice'!O1621)</f>
        <v/>
      </c>
      <c r="F1506" s="284" t="str">
        <f>IF('Data invoice'!O1621=0,"",'Data invoice'!P1621)</f>
        <v/>
      </c>
      <c r="G1506" s="284" t="str">
        <f>IF('Data invoice'!P1621=0,"",'Data invoice'!Q1621)</f>
        <v/>
      </c>
      <c r="H1506" s="284" t="str">
        <f>IF('Data invoice'!Q1621=0,"",'Data invoice'!R1621)</f>
        <v/>
      </c>
      <c r="I1506" s="320" t="str">
        <f>IF('Data invoice'!R1621=0,"",'Data invoice'!S1621)</f>
        <v/>
      </c>
      <c r="J1506" s="367" t="str">
        <f>IF('Data invoice'!S1621=0,"",'Data invoice'!T1621)</f>
        <v/>
      </c>
    </row>
    <row r="1507" spans="1:10" ht="15" customHeight="1">
      <c r="A1507" s="284" t="str">
        <f>IF('Data invoice'!J1622=0,"",'Data invoice'!K1622)</f>
        <v/>
      </c>
      <c r="B1507" s="284" t="str">
        <f>IF('Data invoice'!K1622=0,"",'Data invoice'!L1622)</f>
        <v/>
      </c>
      <c r="C1507" s="284" t="str">
        <f>IF('Data invoice'!L1622=0,"",'Data invoice'!M1622)</f>
        <v/>
      </c>
      <c r="D1507" s="284" t="str">
        <f>IF('Data invoice'!M1622=0,"",'Data invoice'!N1622)</f>
        <v/>
      </c>
      <c r="E1507" s="284" t="str">
        <f>IF('Data invoice'!N1622=0,"",'Data invoice'!O1622)</f>
        <v/>
      </c>
      <c r="F1507" s="284" t="str">
        <f>IF('Data invoice'!O1622=0,"",'Data invoice'!P1622)</f>
        <v/>
      </c>
      <c r="G1507" s="284" t="str">
        <f>IF('Data invoice'!P1622=0,"",'Data invoice'!Q1622)</f>
        <v/>
      </c>
      <c r="H1507" s="284" t="str">
        <f>IF('Data invoice'!Q1622=0,"",'Data invoice'!R1622)</f>
        <v/>
      </c>
      <c r="I1507" s="320" t="str">
        <f>IF('Data invoice'!R1622=0,"",'Data invoice'!S1622)</f>
        <v/>
      </c>
      <c r="J1507" s="367" t="str">
        <f>IF('Data invoice'!S1622=0,"",'Data invoice'!T1622)</f>
        <v/>
      </c>
    </row>
    <row r="1508" spans="1:10" ht="15" customHeight="1">
      <c r="A1508" s="284" t="str">
        <f>IF('Data invoice'!J1623=0,"",'Data invoice'!K1623)</f>
        <v/>
      </c>
      <c r="B1508" s="284" t="str">
        <f>IF('Data invoice'!K1623=0,"",'Data invoice'!L1623)</f>
        <v/>
      </c>
      <c r="C1508" s="284" t="str">
        <f>IF('Data invoice'!L1623=0,"",'Data invoice'!M1623)</f>
        <v/>
      </c>
      <c r="D1508" s="284" t="str">
        <f>IF('Data invoice'!M1623=0,"",'Data invoice'!N1623)</f>
        <v/>
      </c>
      <c r="E1508" s="284" t="str">
        <f>IF('Data invoice'!N1623=0,"",'Data invoice'!O1623)</f>
        <v/>
      </c>
      <c r="F1508" s="284" t="str">
        <f>IF('Data invoice'!O1623=0,"",'Data invoice'!P1623)</f>
        <v/>
      </c>
      <c r="G1508" s="284" t="str">
        <f>IF('Data invoice'!P1623=0,"",'Data invoice'!Q1623)</f>
        <v/>
      </c>
      <c r="H1508" s="284" t="str">
        <f>IF('Data invoice'!Q1623=0,"",'Data invoice'!R1623)</f>
        <v/>
      </c>
      <c r="I1508" s="320" t="str">
        <f>IF('Data invoice'!R1623=0,"",'Data invoice'!S1623)</f>
        <v/>
      </c>
      <c r="J1508" s="367" t="str">
        <f>IF('Data invoice'!S1623=0,"",'Data invoice'!T1623)</f>
        <v/>
      </c>
    </row>
    <row r="1509" spans="1:10" ht="15" customHeight="1">
      <c r="A1509" s="284" t="str">
        <f>IF('Data invoice'!J1624=0,"",'Data invoice'!K1624)</f>
        <v/>
      </c>
      <c r="B1509" s="284" t="str">
        <f>IF('Data invoice'!K1624=0,"",'Data invoice'!L1624)</f>
        <v/>
      </c>
      <c r="C1509" s="284" t="str">
        <f>IF('Data invoice'!L1624=0,"",'Data invoice'!M1624)</f>
        <v/>
      </c>
      <c r="D1509" s="284" t="str">
        <f>IF('Data invoice'!M1624=0,"",'Data invoice'!N1624)</f>
        <v/>
      </c>
      <c r="E1509" s="284" t="str">
        <f>IF('Data invoice'!N1624=0,"",'Data invoice'!O1624)</f>
        <v/>
      </c>
      <c r="F1509" s="284" t="str">
        <f>IF('Data invoice'!O1624=0,"",'Data invoice'!P1624)</f>
        <v/>
      </c>
      <c r="G1509" s="284" t="str">
        <f>IF('Data invoice'!P1624=0,"",'Data invoice'!Q1624)</f>
        <v/>
      </c>
      <c r="H1509" s="284" t="str">
        <f>IF('Data invoice'!Q1624=0,"",'Data invoice'!R1624)</f>
        <v/>
      </c>
      <c r="I1509" s="320" t="str">
        <f>IF('Data invoice'!R1624=0,"",'Data invoice'!S1624)</f>
        <v/>
      </c>
      <c r="J1509" s="367" t="str">
        <f>IF('Data invoice'!S1624=0,"",'Data invoice'!T1624)</f>
        <v/>
      </c>
    </row>
    <row r="1510" spans="1:10" ht="15" customHeight="1">
      <c r="A1510" s="284" t="str">
        <f>IF('Data invoice'!J1625=0,"",'Data invoice'!K1625)</f>
        <v/>
      </c>
      <c r="B1510" s="284" t="str">
        <f>IF('Data invoice'!K1625=0,"",'Data invoice'!L1625)</f>
        <v/>
      </c>
      <c r="C1510" s="284" t="str">
        <f>IF('Data invoice'!L1625=0,"",'Data invoice'!M1625)</f>
        <v/>
      </c>
      <c r="D1510" s="284" t="str">
        <f>IF('Data invoice'!M1625=0,"",'Data invoice'!N1625)</f>
        <v/>
      </c>
      <c r="E1510" s="284" t="str">
        <f>IF('Data invoice'!N1625=0,"",'Data invoice'!O1625)</f>
        <v/>
      </c>
      <c r="F1510" s="284" t="str">
        <f>IF('Data invoice'!O1625=0,"",'Data invoice'!P1625)</f>
        <v/>
      </c>
      <c r="G1510" s="284" t="str">
        <f>IF('Data invoice'!P1625=0,"",'Data invoice'!Q1625)</f>
        <v/>
      </c>
      <c r="H1510" s="284" t="str">
        <f>IF('Data invoice'!Q1625=0,"",'Data invoice'!R1625)</f>
        <v/>
      </c>
      <c r="I1510" s="320" t="str">
        <f>IF('Data invoice'!R1625=0,"",'Data invoice'!S1625)</f>
        <v/>
      </c>
      <c r="J1510" s="367" t="str">
        <f>IF('Data invoice'!S1625=0,"",'Data invoice'!T1625)</f>
        <v/>
      </c>
    </row>
    <row r="1511" spans="1:10" ht="15" customHeight="1">
      <c r="A1511" s="284" t="str">
        <f>IF('Data invoice'!J1626=0,"",'Data invoice'!K1626)</f>
        <v/>
      </c>
      <c r="B1511" s="284" t="str">
        <f>IF('Data invoice'!K1626=0,"",'Data invoice'!L1626)</f>
        <v/>
      </c>
      <c r="C1511" s="284" t="str">
        <f>IF('Data invoice'!L1626=0,"",'Data invoice'!M1626)</f>
        <v/>
      </c>
      <c r="D1511" s="284" t="str">
        <f>IF('Data invoice'!M1626=0,"",'Data invoice'!N1626)</f>
        <v/>
      </c>
      <c r="E1511" s="284" t="str">
        <f>IF('Data invoice'!N1626=0,"",'Data invoice'!O1626)</f>
        <v/>
      </c>
      <c r="F1511" s="284" t="str">
        <f>IF('Data invoice'!O1626=0,"",'Data invoice'!P1626)</f>
        <v/>
      </c>
      <c r="G1511" s="284" t="str">
        <f>IF('Data invoice'!P1626=0,"",'Data invoice'!Q1626)</f>
        <v/>
      </c>
      <c r="H1511" s="284" t="str">
        <f>IF('Data invoice'!Q1626=0,"",'Data invoice'!R1626)</f>
        <v/>
      </c>
      <c r="I1511" s="320" t="str">
        <f>IF('Data invoice'!R1626=0,"",'Data invoice'!S1626)</f>
        <v/>
      </c>
      <c r="J1511" s="367" t="str">
        <f>IF('Data invoice'!S1626=0,"",'Data invoice'!T1626)</f>
        <v/>
      </c>
    </row>
    <row r="1512" spans="1:10" ht="15" customHeight="1">
      <c r="A1512" s="284" t="str">
        <f>IF('Data invoice'!J1627=0,"",'Data invoice'!K1627)</f>
        <v/>
      </c>
      <c r="B1512" s="284" t="str">
        <f>IF('Data invoice'!K1627=0,"",'Data invoice'!L1627)</f>
        <v/>
      </c>
      <c r="C1512" s="284" t="str">
        <f>IF('Data invoice'!L1627=0,"",'Data invoice'!M1627)</f>
        <v/>
      </c>
      <c r="D1512" s="284" t="str">
        <f>IF('Data invoice'!M1627=0,"",'Data invoice'!N1627)</f>
        <v/>
      </c>
      <c r="E1512" s="284" t="str">
        <f>IF('Data invoice'!N1627=0,"",'Data invoice'!O1627)</f>
        <v/>
      </c>
      <c r="F1512" s="284" t="str">
        <f>IF('Data invoice'!O1627=0,"",'Data invoice'!P1627)</f>
        <v/>
      </c>
      <c r="G1512" s="284" t="str">
        <f>IF('Data invoice'!P1627=0,"",'Data invoice'!Q1627)</f>
        <v/>
      </c>
      <c r="H1512" s="284" t="str">
        <f>IF('Data invoice'!Q1627=0,"",'Data invoice'!R1627)</f>
        <v/>
      </c>
      <c r="I1512" s="320" t="str">
        <f>IF('Data invoice'!R1627=0,"",'Data invoice'!S1627)</f>
        <v/>
      </c>
      <c r="J1512" s="367" t="str">
        <f>IF('Data invoice'!S1627=0,"",'Data invoice'!T1627)</f>
        <v/>
      </c>
    </row>
    <row r="1513" spans="1:10" ht="15" customHeight="1">
      <c r="A1513" s="284" t="str">
        <f>IF('Data invoice'!J1628=0,"",'Data invoice'!K1628)</f>
        <v/>
      </c>
      <c r="B1513" s="284" t="str">
        <f>IF('Data invoice'!K1628=0,"",'Data invoice'!L1628)</f>
        <v/>
      </c>
      <c r="C1513" s="284" t="str">
        <f>IF('Data invoice'!L1628=0,"",'Data invoice'!M1628)</f>
        <v/>
      </c>
      <c r="D1513" s="284" t="str">
        <f>IF('Data invoice'!M1628=0,"",'Data invoice'!N1628)</f>
        <v/>
      </c>
      <c r="E1513" s="284" t="str">
        <f>IF('Data invoice'!N1628=0,"",'Data invoice'!O1628)</f>
        <v/>
      </c>
      <c r="F1513" s="284" t="str">
        <f>IF('Data invoice'!O1628=0,"",'Data invoice'!P1628)</f>
        <v/>
      </c>
      <c r="G1513" s="284" t="str">
        <f>IF('Data invoice'!P1628=0,"",'Data invoice'!Q1628)</f>
        <v/>
      </c>
      <c r="H1513" s="284" t="str">
        <f>IF('Data invoice'!Q1628=0,"",'Data invoice'!R1628)</f>
        <v/>
      </c>
      <c r="I1513" s="320" t="str">
        <f>IF('Data invoice'!R1628=0,"",'Data invoice'!S1628)</f>
        <v/>
      </c>
      <c r="J1513" s="367" t="str">
        <f>IF('Data invoice'!S1628=0,"",'Data invoice'!T1628)</f>
        <v/>
      </c>
    </row>
    <row r="1514" spans="1:10" ht="15" customHeight="1">
      <c r="A1514" s="284" t="str">
        <f>IF('Data invoice'!J1629=0,"",'Data invoice'!K1629)</f>
        <v/>
      </c>
      <c r="B1514" s="284" t="str">
        <f>IF('Data invoice'!K1629=0,"",'Data invoice'!L1629)</f>
        <v/>
      </c>
      <c r="C1514" s="284" t="str">
        <f>IF('Data invoice'!L1629=0,"",'Data invoice'!M1629)</f>
        <v/>
      </c>
      <c r="D1514" s="284" t="str">
        <f>IF('Data invoice'!M1629=0,"",'Data invoice'!N1629)</f>
        <v/>
      </c>
      <c r="E1514" s="284" t="str">
        <f>IF('Data invoice'!N1629=0,"",'Data invoice'!O1629)</f>
        <v/>
      </c>
      <c r="F1514" s="284" t="str">
        <f>IF('Data invoice'!O1629=0,"",'Data invoice'!P1629)</f>
        <v/>
      </c>
      <c r="G1514" s="284" t="str">
        <f>IF('Data invoice'!P1629=0,"",'Data invoice'!Q1629)</f>
        <v/>
      </c>
      <c r="H1514" s="284" t="str">
        <f>IF('Data invoice'!Q1629=0,"",'Data invoice'!R1629)</f>
        <v/>
      </c>
      <c r="I1514" s="320" t="str">
        <f>IF('Data invoice'!R1629=0,"",'Data invoice'!S1629)</f>
        <v/>
      </c>
      <c r="J1514" s="367" t="str">
        <f>IF('Data invoice'!S1629=0,"",'Data invoice'!T1629)</f>
        <v/>
      </c>
    </row>
    <row r="1515" spans="1:10" ht="15" customHeight="1">
      <c r="A1515" s="284" t="str">
        <f>IF('Data invoice'!J1630=0,"",'Data invoice'!K1630)</f>
        <v/>
      </c>
      <c r="B1515" s="284" t="str">
        <f>IF('Data invoice'!K1630=0,"",'Data invoice'!L1630)</f>
        <v/>
      </c>
      <c r="C1515" s="284" t="str">
        <f>IF('Data invoice'!L1630=0,"",'Data invoice'!M1630)</f>
        <v/>
      </c>
      <c r="D1515" s="284" t="str">
        <f>IF('Data invoice'!M1630=0,"",'Data invoice'!N1630)</f>
        <v/>
      </c>
      <c r="E1515" s="284" t="str">
        <f>IF('Data invoice'!N1630=0,"",'Data invoice'!O1630)</f>
        <v/>
      </c>
      <c r="F1515" s="284" t="str">
        <f>IF('Data invoice'!O1630=0,"",'Data invoice'!P1630)</f>
        <v/>
      </c>
      <c r="G1515" s="284" t="str">
        <f>IF('Data invoice'!P1630=0,"",'Data invoice'!Q1630)</f>
        <v/>
      </c>
      <c r="H1515" s="284" t="str">
        <f>IF('Data invoice'!Q1630=0,"",'Data invoice'!R1630)</f>
        <v/>
      </c>
      <c r="I1515" s="320" t="str">
        <f>IF('Data invoice'!R1630=0,"",'Data invoice'!S1630)</f>
        <v/>
      </c>
      <c r="J1515" s="367" t="str">
        <f>IF('Data invoice'!S1630=0,"",'Data invoice'!T1630)</f>
        <v/>
      </c>
    </row>
    <row r="1516" spans="1:10" ht="15" customHeight="1">
      <c r="A1516" s="284" t="str">
        <f>IF('Data invoice'!J1631=0,"",'Data invoice'!K1631)</f>
        <v/>
      </c>
      <c r="B1516" s="284" t="str">
        <f>IF('Data invoice'!K1631=0,"",'Data invoice'!L1631)</f>
        <v/>
      </c>
      <c r="C1516" s="284" t="str">
        <f>IF('Data invoice'!L1631=0,"",'Data invoice'!M1631)</f>
        <v/>
      </c>
      <c r="D1516" s="284" t="str">
        <f>IF('Data invoice'!M1631=0,"",'Data invoice'!N1631)</f>
        <v/>
      </c>
      <c r="E1516" s="284" t="str">
        <f>IF('Data invoice'!N1631=0,"",'Data invoice'!O1631)</f>
        <v/>
      </c>
      <c r="F1516" s="284" t="str">
        <f>IF('Data invoice'!O1631=0,"",'Data invoice'!P1631)</f>
        <v/>
      </c>
      <c r="G1516" s="284" t="str">
        <f>IF('Data invoice'!P1631=0,"",'Data invoice'!Q1631)</f>
        <v/>
      </c>
      <c r="H1516" s="284" t="str">
        <f>IF('Data invoice'!Q1631=0,"",'Data invoice'!R1631)</f>
        <v/>
      </c>
      <c r="I1516" s="320" t="str">
        <f>IF('Data invoice'!R1631=0,"",'Data invoice'!S1631)</f>
        <v/>
      </c>
      <c r="J1516" s="367" t="str">
        <f>IF('Data invoice'!S1631=0,"",'Data invoice'!T1631)</f>
        <v/>
      </c>
    </row>
    <row r="1517" spans="1:10" ht="15" customHeight="1">
      <c r="A1517" s="284" t="str">
        <f>IF('Data invoice'!J1632=0,"",'Data invoice'!K1632)</f>
        <v/>
      </c>
      <c r="B1517" s="284" t="str">
        <f>IF('Data invoice'!K1632=0,"",'Data invoice'!L1632)</f>
        <v/>
      </c>
      <c r="C1517" s="284" t="str">
        <f>IF('Data invoice'!L1632=0,"",'Data invoice'!M1632)</f>
        <v/>
      </c>
      <c r="D1517" s="284" t="str">
        <f>IF('Data invoice'!M1632=0,"",'Data invoice'!N1632)</f>
        <v/>
      </c>
      <c r="E1517" s="284" t="str">
        <f>IF('Data invoice'!N1632=0,"",'Data invoice'!O1632)</f>
        <v/>
      </c>
      <c r="F1517" s="284" t="str">
        <f>IF('Data invoice'!O1632=0,"",'Data invoice'!P1632)</f>
        <v/>
      </c>
      <c r="G1517" s="284" t="str">
        <f>IF('Data invoice'!P1632=0,"",'Data invoice'!Q1632)</f>
        <v/>
      </c>
      <c r="H1517" s="284" t="str">
        <f>IF('Data invoice'!Q1632=0,"",'Data invoice'!R1632)</f>
        <v/>
      </c>
      <c r="I1517" s="320" t="str">
        <f>IF('Data invoice'!R1632=0,"",'Data invoice'!S1632)</f>
        <v/>
      </c>
      <c r="J1517" s="367" t="str">
        <f>IF('Data invoice'!S1632=0,"",'Data invoice'!T1632)</f>
        <v/>
      </c>
    </row>
    <row r="1518" spans="1:10" ht="15" customHeight="1">
      <c r="A1518" s="284" t="str">
        <f>IF('Data invoice'!J1633=0,"",'Data invoice'!K1633)</f>
        <v/>
      </c>
      <c r="B1518" s="284" t="str">
        <f>IF('Data invoice'!K1633=0,"",'Data invoice'!L1633)</f>
        <v/>
      </c>
      <c r="C1518" s="284" t="str">
        <f>IF('Data invoice'!L1633=0,"",'Data invoice'!M1633)</f>
        <v/>
      </c>
      <c r="D1518" s="284" t="str">
        <f>IF('Data invoice'!M1633=0,"",'Data invoice'!N1633)</f>
        <v/>
      </c>
      <c r="E1518" s="284" t="str">
        <f>IF('Data invoice'!N1633=0,"",'Data invoice'!O1633)</f>
        <v/>
      </c>
      <c r="F1518" s="284" t="str">
        <f>IF('Data invoice'!O1633=0,"",'Data invoice'!P1633)</f>
        <v/>
      </c>
      <c r="G1518" s="284" t="str">
        <f>IF('Data invoice'!P1633=0,"",'Data invoice'!Q1633)</f>
        <v/>
      </c>
      <c r="H1518" s="284" t="str">
        <f>IF('Data invoice'!Q1633=0,"",'Data invoice'!R1633)</f>
        <v/>
      </c>
      <c r="I1518" s="320" t="str">
        <f>IF('Data invoice'!R1633=0,"",'Data invoice'!S1633)</f>
        <v/>
      </c>
      <c r="J1518" s="367" t="str">
        <f>IF('Data invoice'!S1633=0,"",'Data invoice'!T1633)</f>
        <v/>
      </c>
    </row>
    <row r="1519" spans="1:10" ht="15" customHeight="1">
      <c r="A1519" s="284" t="str">
        <f>IF('Data invoice'!J1634=0,"",'Data invoice'!K1634)</f>
        <v/>
      </c>
      <c r="B1519" s="284" t="str">
        <f>IF('Data invoice'!K1634=0,"",'Data invoice'!L1634)</f>
        <v/>
      </c>
      <c r="C1519" s="284" t="str">
        <f>IF('Data invoice'!L1634=0,"",'Data invoice'!M1634)</f>
        <v/>
      </c>
      <c r="D1519" s="284" t="str">
        <f>IF('Data invoice'!M1634=0,"",'Data invoice'!N1634)</f>
        <v/>
      </c>
      <c r="E1519" s="284" t="str">
        <f>IF('Data invoice'!N1634=0,"",'Data invoice'!O1634)</f>
        <v/>
      </c>
      <c r="F1519" s="284" t="str">
        <f>IF('Data invoice'!O1634=0,"",'Data invoice'!P1634)</f>
        <v/>
      </c>
      <c r="G1519" s="284" t="str">
        <f>IF('Data invoice'!P1634=0,"",'Data invoice'!Q1634)</f>
        <v/>
      </c>
      <c r="H1519" s="284" t="str">
        <f>IF('Data invoice'!Q1634=0,"",'Data invoice'!R1634)</f>
        <v/>
      </c>
      <c r="I1519" s="320" t="str">
        <f>IF('Data invoice'!R1634=0,"",'Data invoice'!S1634)</f>
        <v/>
      </c>
      <c r="J1519" s="367" t="str">
        <f>IF('Data invoice'!S1634=0,"",'Data invoice'!T1634)</f>
        <v/>
      </c>
    </row>
    <row r="1520" spans="1:10" ht="15" customHeight="1">
      <c r="A1520" s="284" t="str">
        <f>IF('Data invoice'!J1635=0,"",'Data invoice'!K1635)</f>
        <v/>
      </c>
      <c r="B1520" s="284" t="str">
        <f>IF('Data invoice'!K1635=0,"",'Data invoice'!L1635)</f>
        <v/>
      </c>
      <c r="C1520" s="284" t="str">
        <f>IF('Data invoice'!L1635=0,"",'Data invoice'!M1635)</f>
        <v/>
      </c>
      <c r="D1520" s="284" t="str">
        <f>IF('Data invoice'!M1635=0,"",'Data invoice'!N1635)</f>
        <v/>
      </c>
      <c r="E1520" s="284" t="str">
        <f>IF('Data invoice'!N1635=0,"",'Data invoice'!O1635)</f>
        <v/>
      </c>
      <c r="F1520" s="284" t="str">
        <f>IF('Data invoice'!O1635=0,"",'Data invoice'!P1635)</f>
        <v/>
      </c>
      <c r="G1520" s="284" t="str">
        <f>IF('Data invoice'!P1635=0,"",'Data invoice'!Q1635)</f>
        <v/>
      </c>
      <c r="H1520" s="284" t="str">
        <f>IF('Data invoice'!Q1635=0,"",'Data invoice'!R1635)</f>
        <v/>
      </c>
      <c r="I1520" s="320" t="str">
        <f>IF('Data invoice'!R1635=0,"",'Data invoice'!S1635)</f>
        <v/>
      </c>
      <c r="J1520" s="367" t="str">
        <f>IF('Data invoice'!S1635=0,"",'Data invoice'!T1635)</f>
        <v/>
      </c>
    </row>
    <row r="1521" spans="1:10" ht="15" customHeight="1">
      <c r="A1521" s="284" t="str">
        <f>IF('Data invoice'!J1636=0,"",'Data invoice'!K1636)</f>
        <v/>
      </c>
      <c r="B1521" s="284" t="str">
        <f>IF('Data invoice'!K1636=0,"",'Data invoice'!L1636)</f>
        <v/>
      </c>
      <c r="C1521" s="284" t="str">
        <f>IF('Data invoice'!L1636=0,"",'Data invoice'!M1636)</f>
        <v/>
      </c>
      <c r="D1521" s="284" t="str">
        <f>IF('Data invoice'!M1636=0,"",'Data invoice'!N1636)</f>
        <v/>
      </c>
      <c r="E1521" s="284" t="str">
        <f>IF('Data invoice'!N1636=0,"",'Data invoice'!O1636)</f>
        <v/>
      </c>
      <c r="F1521" s="284" t="str">
        <f>IF('Data invoice'!O1636=0,"",'Data invoice'!P1636)</f>
        <v/>
      </c>
      <c r="G1521" s="284" t="str">
        <f>IF('Data invoice'!P1636=0,"",'Data invoice'!Q1636)</f>
        <v/>
      </c>
      <c r="H1521" s="284" t="str">
        <f>IF('Data invoice'!Q1636=0,"",'Data invoice'!R1636)</f>
        <v/>
      </c>
      <c r="I1521" s="320" t="str">
        <f>IF('Data invoice'!R1636=0,"",'Data invoice'!S1636)</f>
        <v/>
      </c>
      <c r="J1521" s="367" t="str">
        <f>IF('Data invoice'!S1636=0,"",'Data invoice'!T1636)</f>
        <v/>
      </c>
    </row>
    <row r="1522" spans="1:10" ht="15" customHeight="1">
      <c r="A1522" s="284" t="str">
        <f>IF('Data invoice'!J1637=0,"",'Data invoice'!K1637)</f>
        <v/>
      </c>
      <c r="B1522" s="284" t="str">
        <f>IF('Data invoice'!K1637=0,"",'Data invoice'!L1637)</f>
        <v/>
      </c>
      <c r="C1522" s="284" t="str">
        <f>IF('Data invoice'!L1637=0,"",'Data invoice'!M1637)</f>
        <v/>
      </c>
      <c r="D1522" s="284" t="str">
        <f>IF('Data invoice'!M1637=0,"",'Data invoice'!N1637)</f>
        <v/>
      </c>
      <c r="E1522" s="284" t="str">
        <f>IF('Data invoice'!N1637=0,"",'Data invoice'!O1637)</f>
        <v/>
      </c>
      <c r="F1522" s="284" t="str">
        <f>IF('Data invoice'!O1637=0,"",'Data invoice'!P1637)</f>
        <v/>
      </c>
      <c r="G1522" s="284" t="str">
        <f>IF('Data invoice'!P1637=0,"",'Data invoice'!Q1637)</f>
        <v/>
      </c>
      <c r="H1522" s="284" t="str">
        <f>IF('Data invoice'!Q1637=0,"",'Data invoice'!R1637)</f>
        <v/>
      </c>
      <c r="I1522" s="320" t="str">
        <f>IF('Data invoice'!R1637=0,"",'Data invoice'!S1637)</f>
        <v/>
      </c>
      <c r="J1522" s="367" t="str">
        <f>IF('Data invoice'!S1637=0,"",'Data invoice'!T1637)</f>
        <v/>
      </c>
    </row>
    <row r="1523" spans="1:10" ht="15" customHeight="1">
      <c r="A1523" s="284" t="str">
        <f>IF('Data invoice'!J1638=0,"",'Data invoice'!K1638)</f>
        <v/>
      </c>
      <c r="B1523" s="284" t="str">
        <f>IF('Data invoice'!K1638=0,"",'Data invoice'!L1638)</f>
        <v/>
      </c>
      <c r="C1523" s="284" t="str">
        <f>IF('Data invoice'!L1638=0,"",'Data invoice'!M1638)</f>
        <v/>
      </c>
      <c r="D1523" s="284" t="str">
        <f>IF('Data invoice'!M1638=0,"",'Data invoice'!N1638)</f>
        <v/>
      </c>
      <c r="E1523" s="284" t="str">
        <f>IF('Data invoice'!N1638=0,"",'Data invoice'!O1638)</f>
        <v/>
      </c>
      <c r="F1523" s="284" t="str">
        <f>IF('Data invoice'!O1638=0,"",'Data invoice'!P1638)</f>
        <v/>
      </c>
      <c r="G1523" s="284" t="str">
        <f>IF('Data invoice'!P1638=0,"",'Data invoice'!Q1638)</f>
        <v/>
      </c>
      <c r="H1523" s="284" t="str">
        <f>IF('Data invoice'!Q1638=0,"",'Data invoice'!R1638)</f>
        <v/>
      </c>
      <c r="I1523" s="320" t="str">
        <f>IF('Data invoice'!R1638=0,"",'Data invoice'!S1638)</f>
        <v/>
      </c>
      <c r="J1523" s="367" t="str">
        <f>IF('Data invoice'!S1638=0,"",'Data invoice'!T1638)</f>
        <v/>
      </c>
    </row>
    <row r="1524" spans="1:10" ht="15" customHeight="1">
      <c r="A1524" s="284" t="str">
        <f>IF('Data invoice'!J1639=0,"",'Data invoice'!K1639)</f>
        <v/>
      </c>
      <c r="B1524" s="284" t="str">
        <f>IF('Data invoice'!K1639=0,"",'Data invoice'!L1639)</f>
        <v/>
      </c>
      <c r="C1524" s="284" t="str">
        <f>IF('Data invoice'!L1639=0,"",'Data invoice'!M1639)</f>
        <v/>
      </c>
      <c r="D1524" s="284" t="str">
        <f>IF('Data invoice'!M1639=0,"",'Data invoice'!N1639)</f>
        <v/>
      </c>
      <c r="E1524" s="284" t="str">
        <f>IF('Data invoice'!N1639=0,"",'Data invoice'!O1639)</f>
        <v/>
      </c>
      <c r="F1524" s="284" t="str">
        <f>IF('Data invoice'!O1639=0,"",'Data invoice'!P1639)</f>
        <v/>
      </c>
      <c r="G1524" s="284" t="str">
        <f>IF('Data invoice'!P1639=0,"",'Data invoice'!Q1639)</f>
        <v/>
      </c>
      <c r="H1524" s="284" t="str">
        <f>IF('Data invoice'!Q1639=0,"",'Data invoice'!R1639)</f>
        <v/>
      </c>
      <c r="I1524" s="320" t="str">
        <f>IF('Data invoice'!R1639=0,"",'Data invoice'!S1639)</f>
        <v/>
      </c>
      <c r="J1524" s="367" t="str">
        <f>IF('Data invoice'!S1639=0,"",'Data invoice'!T1639)</f>
        <v/>
      </c>
    </row>
    <row r="1525" spans="1:10" ht="15" customHeight="1">
      <c r="A1525" s="284" t="str">
        <f>IF('Data invoice'!J1640=0,"",'Data invoice'!K1640)</f>
        <v/>
      </c>
      <c r="B1525" s="284" t="str">
        <f>IF('Data invoice'!K1640=0,"",'Data invoice'!L1640)</f>
        <v/>
      </c>
      <c r="C1525" s="284" t="str">
        <f>IF('Data invoice'!L1640=0,"",'Data invoice'!M1640)</f>
        <v/>
      </c>
      <c r="D1525" s="284" t="str">
        <f>IF('Data invoice'!M1640=0,"",'Data invoice'!N1640)</f>
        <v/>
      </c>
      <c r="E1525" s="284" t="str">
        <f>IF('Data invoice'!N1640=0,"",'Data invoice'!O1640)</f>
        <v/>
      </c>
      <c r="F1525" s="284" t="str">
        <f>IF('Data invoice'!O1640=0,"",'Data invoice'!P1640)</f>
        <v/>
      </c>
      <c r="G1525" s="284" t="str">
        <f>IF('Data invoice'!P1640=0,"",'Data invoice'!Q1640)</f>
        <v/>
      </c>
      <c r="H1525" s="284" t="str">
        <f>IF('Data invoice'!Q1640=0,"",'Data invoice'!R1640)</f>
        <v/>
      </c>
      <c r="I1525" s="320" t="str">
        <f>IF('Data invoice'!R1640=0,"",'Data invoice'!S1640)</f>
        <v/>
      </c>
      <c r="J1525" s="367" t="str">
        <f>IF('Data invoice'!S1640=0,"",'Data invoice'!T1640)</f>
        <v/>
      </c>
    </row>
    <row r="1526" spans="1:10" ht="15" customHeight="1">
      <c r="A1526" s="284" t="str">
        <f>IF('Data invoice'!J1641=0,"",'Data invoice'!K1641)</f>
        <v/>
      </c>
      <c r="B1526" s="284" t="str">
        <f>IF('Data invoice'!K1641=0,"",'Data invoice'!L1641)</f>
        <v/>
      </c>
      <c r="C1526" s="284" t="str">
        <f>IF('Data invoice'!L1641=0,"",'Data invoice'!M1641)</f>
        <v/>
      </c>
      <c r="D1526" s="284" t="str">
        <f>IF('Data invoice'!M1641=0,"",'Data invoice'!N1641)</f>
        <v/>
      </c>
      <c r="E1526" s="284" t="str">
        <f>IF('Data invoice'!N1641=0,"",'Data invoice'!O1641)</f>
        <v/>
      </c>
      <c r="F1526" s="284" t="str">
        <f>IF('Data invoice'!O1641=0,"",'Data invoice'!P1641)</f>
        <v/>
      </c>
      <c r="G1526" s="284" t="str">
        <f>IF('Data invoice'!P1641=0,"",'Data invoice'!Q1641)</f>
        <v/>
      </c>
      <c r="H1526" s="284" t="str">
        <f>IF('Data invoice'!Q1641=0,"",'Data invoice'!R1641)</f>
        <v/>
      </c>
      <c r="I1526" s="320" t="str">
        <f>IF('Data invoice'!R1641=0,"",'Data invoice'!S1641)</f>
        <v/>
      </c>
      <c r="J1526" s="367" t="str">
        <f>IF('Data invoice'!S1641=0,"",'Data invoice'!T1641)</f>
        <v/>
      </c>
    </row>
    <row r="1527" spans="1:10" ht="15" customHeight="1">
      <c r="A1527" s="284" t="str">
        <f>IF('Data invoice'!J1642=0,"",'Data invoice'!K1642)</f>
        <v/>
      </c>
      <c r="B1527" s="284" t="str">
        <f>IF('Data invoice'!K1642=0,"",'Data invoice'!L1642)</f>
        <v/>
      </c>
      <c r="C1527" s="284" t="str">
        <f>IF('Data invoice'!L1642=0,"",'Data invoice'!M1642)</f>
        <v/>
      </c>
      <c r="D1527" s="284" t="str">
        <f>IF('Data invoice'!M1642=0,"",'Data invoice'!N1642)</f>
        <v/>
      </c>
      <c r="E1527" s="284" t="str">
        <f>IF('Data invoice'!N1642=0,"",'Data invoice'!O1642)</f>
        <v/>
      </c>
      <c r="F1527" s="284" t="str">
        <f>IF('Data invoice'!O1642=0,"",'Data invoice'!P1642)</f>
        <v/>
      </c>
      <c r="G1527" s="284" t="str">
        <f>IF('Data invoice'!P1642=0,"",'Data invoice'!Q1642)</f>
        <v/>
      </c>
      <c r="H1527" s="284" t="str">
        <f>IF('Data invoice'!Q1642=0,"",'Data invoice'!R1642)</f>
        <v/>
      </c>
      <c r="I1527" s="320" t="str">
        <f>IF('Data invoice'!R1642=0,"",'Data invoice'!S1642)</f>
        <v/>
      </c>
      <c r="J1527" s="367" t="str">
        <f>IF('Data invoice'!S1642=0,"",'Data invoice'!T1642)</f>
        <v/>
      </c>
    </row>
    <row r="1528" spans="1:10" ht="15" customHeight="1">
      <c r="A1528" s="284" t="str">
        <f>IF('Data invoice'!J1643=0,"",'Data invoice'!K1643)</f>
        <v/>
      </c>
      <c r="B1528" s="284" t="str">
        <f>IF('Data invoice'!K1643=0,"",'Data invoice'!L1643)</f>
        <v/>
      </c>
      <c r="C1528" s="284" t="str">
        <f>IF('Data invoice'!L1643=0,"",'Data invoice'!M1643)</f>
        <v/>
      </c>
      <c r="D1528" s="284" t="str">
        <f>IF('Data invoice'!M1643=0,"",'Data invoice'!N1643)</f>
        <v/>
      </c>
      <c r="E1528" s="284" t="str">
        <f>IF('Data invoice'!N1643=0,"",'Data invoice'!O1643)</f>
        <v/>
      </c>
      <c r="F1528" s="284" t="str">
        <f>IF('Data invoice'!O1643=0,"",'Data invoice'!P1643)</f>
        <v/>
      </c>
      <c r="G1528" s="284" t="str">
        <f>IF('Data invoice'!P1643=0,"",'Data invoice'!Q1643)</f>
        <v/>
      </c>
      <c r="H1528" s="284" t="str">
        <f>IF('Data invoice'!Q1643=0,"",'Data invoice'!R1643)</f>
        <v/>
      </c>
      <c r="I1528" s="320" t="str">
        <f>IF('Data invoice'!R1643=0,"",'Data invoice'!S1643)</f>
        <v/>
      </c>
      <c r="J1528" s="367" t="str">
        <f>IF('Data invoice'!S1643=0,"",'Data invoice'!T1643)</f>
        <v/>
      </c>
    </row>
    <row r="1529" spans="1:10" ht="15" customHeight="1">
      <c r="A1529" s="284" t="str">
        <f>IF('Data invoice'!J1644=0,"",'Data invoice'!K1644)</f>
        <v/>
      </c>
      <c r="B1529" s="284" t="str">
        <f>IF('Data invoice'!K1644=0,"",'Data invoice'!L1644)</f>
        <v/>
      </c>
      <c r="C1529" s="284" t="str">
        <f>IF('Data invoice'!L1644=0,"",'Data invoice'!M1644)</f>
        <v/>
      </c>
      <c r="D1529" s="284" t="str">
        <f>IF('Data invoice'!M1644=0,"",'Data invoice'!N1644)</f>
        <v/>
      </c>
      <c r="E1529" s="284" t="str">
        <f>IF('Data invoice'!N1644=0,"",'Data invoice'!O1644)</f>
        <v/>
      </c>
      <c r="F1529" s="284" t="str">
        <f>IF('Data invoice'!O1644=0,"",'Data invoice'!P1644)</f>
        <v/>
      </c>
      <c r="G1529" s="284" t="str">
        <f>IF('Data invoice'!P1644=0,"",'Data invoice'!Q1644)</f>
        <v/>
      </c>
      <c r="H1529" s="284" t="str">
        <f>IF('Data invoice'!Q1644=0,"",'Data invoice'!R1644)</f>
        <v/>
      </c>
      <c r="I1529" s="320" t="str">
        <f>IF('Data invoice'!R1644=0,"",'Data invoice'!S1644)</f>
        <v/>
      </c>
      <c r="J1529" s="367" t="str">
        <f>IF('Data invoice'!S1644=0,"",'Data invoice'!T1644)</f>
        <v/>
      </c>
    </row>
    <row r="1530" spans="1:10" ht="15" customHeight="1">
      <c r="A1530" s="284" t="str">
        <f>IF('Data invoice'!J1645=0,"",'Data invoice'!K1645)</f>
        <v/>
      </c>
      <c r="B1530" s="284" t="str">
        <f>IF('Data invoice'!K1645=0,"",'Data invoice'!L1645)</f>
        <v/>
      </c>
      <c r="C1530" s="284" t="str">
        <f>IF('Data invoice'!L1645=0,"",'Data invoice'!M1645)</f>
        <v/>
      </c>
      <c r="D1530" s="284" t="str">
        <f>IF('Data invoice'!M1645=0,"",'Data invoice'!N1645)</f>
        <v/>
      </c>
      <c r="E1530" s="284" t="str">
        <f>IF('Data invoice'!N1645=0,"",'Data invoice'!O1645)</f>
        <v/>
      </c>
      <c r="F1530" s="284" t="str">
        <f>IF('Data invoice'!O1645=0,"",'Data invoice'!P1645)</f>
        <v/>
      </c>
      <c r="G1530" s="284" t="str">
        <f>IF('Data invoice'!P1645=0,"",'Data invoice'!Q1645)</f>
        <v/>
      </c>
      <c r="H1530" s="284" t="str">
        <f>IF('Data invoice'!Q1645=0,"",'Data invoice'!R1645)</f>
        <v/>
      </c>
      <c r="I1530" s="320" t="str">
        <f>IF('Data invoice'!R1645=0,"",'Data invoice'!S1645)</f>
        <v/>
      </c>
      <c r="J1530" s="367" t="str">
        <f>IF('Data invoice'!S1645=0,"",'Data invoice'!T1645)</f>
        <v/>
      </c>
    </row>
    <row r="1531" spans="1:10" ht="15" customHeight="1">
      <c r="A1531" s="284" t="str">
        <f>IF('Data invoice'!J1646=0,"",'Data invoice'!K1646)</f>
        <v/>
      </c>
      <c r="B1531" s="284" t="str">
        <f>IF('Data invoice'!K1646=0,"",'Data invoice'!L1646)</f>
        <v/>
      </c>
      <c r="C1531" s="284" t="str">
        <f>IF('Data invoice'!L1646=0,"",'Data invoice'!M1646)</f>
        <v/>
      </c>
      <c r="D1531" s="284" t="str">
        <f>IF('Data invoice'!M1646=0,"",'Data invoice'!N1646)</f>
        <v/>
      </c>
      <c r="E1531" s="284" t="str">
        <f>IF('Data invoice'!N1646=0,"",'Data invoice'!O1646)</f>
        <v/>
      </c>
      <c r="F1531" s="284" t="str">
        <f>IF('Data invoice'!O1646=0,"",'Data invoice'!P1646)</f>
        <v/>
      </c>
      <c r="G1531" s="284" t="str">
        <f>IF('Data invoice'!P1646=0,"",'Data invoice'!Q1646)</f>
        <v/>
      </c>
      <c r="H1531" s="284" t="str">
        <f>IF('Data invoice'!Q1646=0,"",'Data invoice'!R1646)</f>
        <v/>
      </c>
      <c r="I1531" s="320" t="str">
        <f>IF('Data invoice'!R1646=0,"",'Data invoice'!S1646)</f>
        <v/>
      </c>
      <c r="J1531" s="367" t="str">
        <f>IF('Data invoice'!S1646=0,"",'Data invoice'!T1646)</f>
        <v/>
      </c>
    </row>
    <row r="1532" spans="1:10" ht="15" customHeight="1">
      <c r="A1532" s="284" t="str">
        <f>IF('Data invoice'!J1647=0,"",'Data invoice'!K1647)</f>
        <v/>
      </c>
      <c r="B1532" s="284" t="str">
        <f>IF('Data invoice'!K1647=0,"",'Data invoice'!L1647)</f>
        <v/>
      </c>
      <c r="C1532" s="284" t="str">
        <f>IF('Data invoice'!L1647=0,"",'Data invoice'!M1647)</f>
        <v/>
      </c>
      <c r="D1532" s="284" t="str">
        <f>IF('Data invoice'!M1647=0,"",'Data invoice'!N1647)</f>
        <v/>
      </c>
      <c r="E1532" s="284" t="str">
        <f>IF('Data invoice'!N1647=0,"",'Data invoice'!O1647)</f>
        <v/>
      </c>
      <c r="F1532" s="284" t="str">
        <f>IF('Data invoice'!O1647=0,"",'Data invoice'!P1647)</f>
        <v/>
      </c>
      <c r="G1532" s="284" t="str">
        <f>IF('Data invoice'!P1647=0,"",'Data invoice'!Q1647)</f>
        <v/>
      </c>
      <c r="H1532" s="284" t="str">
        <f>IF('Data invoice'!Q1647=0,"",'Data invoice'!R1647)</f>
        <v/>
      </c>
      <c r="I1532" s="320" t="str">
        <f>IF('Data invoice'!R1647=0,"",'Data invoice'!S1647)</f>
        <v/>
      </c>
      <c r="J1532" s="367" t="str">
        <f>IF('Data invoice'!S1647=0,"",'Data invoice'!T1647)</f>
        <v/>
      </c>
    </row>
    <row r="1533" spans="1:10" ht="15" customHeight="1">
      <c r="A1533" s="284" t="str">
        <f>IF('Data invoice'!J1648=0,"",'Data invoice'!K1648)</f>
        <v/>
      </c>
      <c r="B1533" s="284" t="str">
        <f>IF('Data invoice'!K1648=0,"",'Data invoice'!L1648)</f>
        <v/>
      </c>
      <c r="C1533" s="284" t="str">
        <f>IF('Data invoice'!L1648=0,"",'Data invoice'!M1648)</f>
        <v/>
      </c>
      <c r="D1533" s="284" t="str">
        <f>IF('Data invoice'!M1648=0,"",'Data invoice'!N1648)</f>
        <v/>
      </c>
      <c r="E1533" s="284" t="str">
        <f>IF('Data invoice'!N1648=0,"",'Data invoice'!O1648)</f>
        <v/>
      </c>
      <c r="F1533" s="284" t="str">
        <f>IF('Data invoice'!O1648=0,"",'Data invoice'!P1648)</f>
        <v/>
      </c>
      <c r="G1533" s="284" t="str">
        <f>IF('Data invoice'!P1648=0,"",'Data invoice'!Q1648)</f>
        <v/>
      </c>
      <c r="H1533" s="284" t="str">
        <f>IF('Data invoice'!Q1648=0,"",'Data invoice'!R1648)</f>
        <v/>
      </c>
      <c r="I1533" s="320" t="str">
        <f>IF('Data invoice'!R1648=0,"",'Data invoice'!S1648)</f>
        <v/>
      </c>
      <c r="J1533" s="367" t="str">
        <f>IF('Data invoice'!S1648=0,"",'Data invoice'!T1648)</f>
        <v/>
      </c>
    </row>
    <row r="1534" spans="1:10" ht="15" customHeight="1">
      <c r="A1534" s="284" t="str">
        <f>IF('Data invoice'!J1649=0,"",'Data invoice'!K1649)</f>
        <v/>
      </c>
      <c r="B1534" s="284" t="str">
        <f>IF('Data invoice'!K1649=0,"",'Data invoice'!L1649)</f>
        <v/>
      </c>
      <c r="C1534" s="284" t="str">
        <f>IF('Data invoice'!L1649=0,"",'Data invoice'!M1649)</f>
        <v/>
      </c>
      <c r="D1534" s="284" t="str">
        <f>IF('Data invoice'!M1649=0,"",'Data invoice'!N1649)</f>
        <v/>
      </c>
      <c r="E1534" s="284" t="str">
        <f>IF('Data invoice'!N1649=0,"",'Data invoice'!O1649)</f>
        <v/>
      </c>
      <c r="F1534" s="284" t="str">
        <f>IF('Data invoice'!O1649=0,"",'Data invoice'!P1649)</f>
        <v/>
      </c>
      <c r="G1534" s="284" t="str">
        <f>IF('Data invoice'!P1649=0,"",'Data invoice'!Q1649)</f>
        <v/>
      </c>
      <c r="H1534" s="284" t="str">
        <f>IF('Data invoice'!Q1649=0,"",'Data invoice'!R1649)</f>
        <v/>
      </c>
      <c r="I1534" s="320" t="str">
        <f>IF('Data invoice'!R1649=0,"",'Data invoice'!S1649)</f>
        <v/>
      </c>
      <c r="J1534" s="367" t="str">
        <f>IF('Data invoice'!S1649=0,"",'Data invoice'!T1649)</f>
        <v/>
      </c>
    </row>
    <row r="1535" spans="1:10" ht="15" customHeight="1">
      <c r="A1535" s="284" t="str">
        <f>IF('Data invoice'!J1650=0,"",'Data invoice'!K1650)</f>
        <v/>
      </c>
      <c r="B1535" s="284" t="str">
        <f>IF('Data invoice'!K1650=0,"",'Data invoice'!L1650)</f>
        <v/>
      </c>
      <c r="C1535" s="284" t="str">
        <f>IF('Data invoice'!L1650=0,"",'Data invoice'!M1650)</f>
        <v/>
      </c>
      <c r="D1535" s="284" t="str">
        <f>IF('Data invoice'!M1650=0,"",'Data invoice'!N1650)</f>
        <v/>
      </c>
      <c r="E1535" s="284" t="str">
        <f>IF('Data invoice'!N1650=0,"",'Data invoice'!O1650)</f>
        <v/>
      </c>
      <c r="F1535" s="284" t="str">
        <f>IF('Data invoice'!O1650=0,"",'Data invoice'!P1650)</f>
        <v/>
      </c>
      <c r="G1535" s="284" t="str">
        <f>IF('Data invoice'!P1650=0,"",'Data invoice'!Q1650)</f>
        <v/>
      </c>
      <c r="H1535" s="284" t="str">
        <f>IF('Data invoice'!Q1650=0,"",'Data invoice'!R1650)</f>
        <v/>
      </c>
      <c r="I1535" s="320" t="str">
        <f>IF('Data invoice'!R1650=0,"",'Data invoice'!S1650)</f>
        <v/>
      </c>
      <c r="J1535" s="367" t="str">
        <f>IF('Data invoice'!S1650=0,"",'Data invoice'!T1650)</f>
        <v/>
      </c>
    </row>
    <row r="1536" spans="1:10" ht="15" customHeight="1">
      <c r="A1536" s="284" t="str">
        <f>IF('Data invoice'!J1651=0,"",'Data invoice'!K1651)</f>
        <v/>
      </c>
      <c r="B1536" s="284" t="str">
        <f>IF('Data invoice'!K1651=0,"",'Data invoice'!L1651)</f>
        <v/>
      </c>
      <c r="C1536" s="284" t="str">
        <f>IF('Data invoice'!L1651=0,"",'Data invoice'!M1651)</f>
        <v/>
      </c>
      <c r="D1536" s="284" t="str">
        <f>IF('Data invoice'!M1651=0,"",'Data invoice'!N1651)</f>
        <v/>
      </c>
      <c r="E1536" s="284" t="str">
        <f>IF('Data invoice'!N1651=0,"",'Data invoice'!O1651)</f>
        <v/>
      </c>
      <c r="F1536" s="284" t="str">
        <f>IF('Data invoice'!O1651=0,"",'Data invoice'!P1651)</f>
        <v/>
      </c>
      <c r="G1536" s="284" t="str">
        <f>IF('Data invoice'!P1651=0,"",'Data invoice'!Q1651)</f>
        <v/>
      </c>
      <c r="H1536" s="284" t="str">
        <f>IF('Data invoice'!Q1651=0,"",'Data invoice'!R1651)</f>
        <v/>
      </c>
      <c r="I1536" s="320" t="str">
        <f>IF('Data invoice'!R1651=0,"",'Data invoice'!S1651)</f>
        <v/>
      </c>
      <c r="J1536" s="367" t="str">
        <f>IF('Data invoice'!S1651=0,"",'Data invoice'!T1651)</f>
        <v/>
      </c>
    </row>
    <row r="1537" spans="1:10" ht="15" customHeight="1">
      <c r="A1537" s="284" t="str">
        <f>IF('Data invoice'!J1652=0,"",'Data invoice'!K1652)</f>
        <v/>
      </c>
      <c r="B1537" s="284" t="str">
        <f>IF('Data invoice'!K1652=0,"",'Data invoice'!L1652)</f>
        <v/>
      </c>
      <c r="C1537" s="284" t="str">
        <f>IF('Data invoice'!L1652=0,"",'Data invoice'!M1652)</f>
        <v/>
      </c>
      <c r="D1537" s="284" t="str">
        <f>IF('Data invoice'!M1652=0,"",'Data invoice'!N1652)</f>
        <v/>
      </c>
      <c r="E1537" s="284" t="str">
        <f>IF('Data invoice'!N1652=0,"",'Data invoice'!O1652)</f>
        <v/>
      </c>
      <c r="F1537" s="284" t="str">
        <f>IF('Data invoice'!O1652=0,"",'Data invoice'!P1652)</f>
        <v/>
      </c>
      <c r="G1537" s="284" t="str">
        <f>IF('Data invoice'!P1652=0,"",'Data invoice'!Q1652)</f>
        <v/>
      </c>
      <c r="H1537" s="284" t="str">
        <f>IF('Data invoice'!Q1652=0,"",'Data invoice'!R1652)</f>
        <v/>
      </c>
      <c r="I1537" s="320" t="str">
        <f>IF('Data invoice'!R1652=0,"",'Data invoice'!S1652)</f>
        <v/>
      </c>
      <c r="J1537" s="367" t="str">
        <f>IF('Data invoice'!S1652=0,"",'Data invoice'!T1652)</f>
        <v/>
      </c>
    </row>
    <row r="1538" spans="1:10" ht="15" customHeight="1">
      <c r="A1538" s="284" t="str">
        <f>IF('Data invoice'!J1653=0,"",'Data invoice'!K1653)</f>
        <v/>
      </c>
      <c r="B1538" s="284" t="str">
        <f>IF('Data invoice'!K1653=0,"",'Data invoice'!L1653)</f>
        <v/>
      </c>
      <c r="C1538" s="284" t="str">
        <f>IF('Data invoice'!L1653=0,"",'Data invoice'!M1653)</f>
        <v/>
      </c>
      <c r="D1538" s="284" t="str">
        <f>IF('Data invoice'!M1653=0,"",'Data invoice'!N1653)</f>
        <v/>
      </c>
      <c r="E1538" s="284" t="str">
        <f>IF('Data invoice'!N1653=0,"",'Data invoice'!O1653)</f>
        <v/>
      </c>
      <c r="F1538" s="284" t="str">
        <f>IF('Data invoice'!O1653=0,"",'Data invoice'!P1653)</f>
        <v/>
      </c>
      <c r="G1538" s="284" t="str">
        <f>IF('Data invoice'!P1653=0,"",'Data invoice'!Q1653)</f>
        <v/>
      </c>
      <c r="H1538" s="284" t="str">
        <f>IF('Data invoice'!Q1653=0,"",'Data invoice'!R1653)</f>
        <v/>
      </c>
      <c r="I1538" s="320" t="str">
        <f>IF('Data invoice'!R1653=0,"",'Data invoice'!S1653)</f>
        <v/>
      </c>
      <c r="J1538" s="367" t="str">
        <f>IF('Data invoice'!S1653=0,"",'Data invoice'!T1653)</f>
        <v/>
      </c>
    </row>
    <row r="1539" spans="1:10" ht="15" customHeight="1">
      <c r="A1539" s="284" t="str">
        <f>IF('Data invoice'!J1654=0,"",'Data invoice'!K1654)</f>
        <v/>
      </c>
      <c r="B1539" s="284" t="str">
        <f>IF('Data invoice'!K1654=0,"",'Data invoice'!L1654)</f>
        <v/>
      </c>
      <c r="C1539" s="284" t="str">
        <f>IF('Data invoice'!L1654=0,"",'Data invoice'!M1654)</f>
        <v/>
      </c>
      <c r="D1539" s="284" t="str">
        <f>IF('Data invoice'!M1654=0,"",'Data invoice'!N1654)</f>
        <v/>
      </c>
      <c r="E1539" s="284" t="str">
        <f>IF('Data invoice'!N1654=0,"",'Data invoice'!O1654)</f>
        <v/>
      </c>
      <c r="F1539" s="284" t="str">
        <f>IF('Data invoice'!O1654=0,"",'Data invoice'!P1654)</f>
        <v/>
      </c>
      <c r="G1539" s="284" t="str">
        <f>IF('Data invoice'!P1654=0,"",'Data invoice'!Q1654)</f>
        <v/>
      </c>
      <c r="H1539" s="284" t="str">
        <f>IF('Data invoice'!Q1654=0,"",'Data invoice'!R1654)</f>
        <v/>
      </c>
      <c r="I1539" s="320" t="str">
        <f>IF('Data invoice'!R1654=0,"",'Data invoice'!S1654)</f>
        <v/>
      </c>
      <c r="J1539" s="367" t="str">
        <f>IF('Data invoice'!S1654=0,"",'Data invoice'!T1654)</f>
        <v/>
      </c>
    </row>
    <row r="1540" spans="1:10" ht="15" customHeight="1">
      <c r="A1540" s="284" t="str">
        <f>IF('Data invoice'!J1655=0,"",'Data invoice'!K1655)</f>
        <v/>
      </c>
      <c r="B1540" s="284" t="str">
        <f>IF('Data invoice'!K1655=0,"",'Data invoice'!L1655)</f>
        <v/>
      </c>
      <c r="C1540" s="284" t="str">
        <f>IF('Data invoice'!L1655=0,"",'Data invoice'!M1655)</f>
        <v/>
      </c>
      <c r="D1540" s="284" t="str">
        <f>IF('Data invoice'!M1655=0,"",'Data invoice'!N1655)</f>
        <v/>
      </c>
      <c r="E1540" s="284" t="str">
        <f>IF('Data invoice'!N1655=0,"",'Data invoice'!O1655)</f>
        <v/>
      </c>
      <c r="F1540" s="284" t="str">
        <f>IF('Data invoice'!O1655=0,"",'Data invoice'!P1655)</f>
        <v/>
      </c>
      <c r="G1540" s="284" t="str">
        <f>IF('Data invoice'!P1655=0,"",'Data invoice'!Q1655)</f>
        <v/>
      </c>
      <c r="H1540" s="284" t="str">
        <f>IF('Data invoice'!Q1655=0,"",'Data invoice'!R1655)</f>
        <v/>
      </c>
      <c r="I1540" s="320" t="str">
        <f>IF('Data invoice'!R1655=0,"",'Data invoice'!S1655)</f>
        <v/>
      </c>
      <c r="J1540" s="367" t="str">
        <f>IF('Data invoice'!S1655=0,"",'Data invoice'!T1655)</f>
        <v/>
      </c>
    </row>
    <row r="1541" spans="1:10" ht="15" customHeight="1">
      <c r="A1541" s="284" t="str">
        <f>IF('Data invoice'!J1656=0,"",'Data invoice'!K1656)</f>
        <v/>
      </c>
      <c r="B1541" s="284" t="str">
        <f>IF('Data invoice'!K1656=0,"",'Data invoice'!L1656)</f>
        <v/>
      </c>
      <c r="C1541" s="284" t="str">
        <f>IF('Data invoice'!L1656=0,"",'Data invoice'!M1656)</f>
        <v/>
      </c>
      <c r="D1541" s="284" t="str">
        <f>IF('Data invoice'!M1656=0,"",'Data invoice'!N1656)</f>
        <v/>
      </c>
      <c r="E1541" s="284" t="str">
        <f>IF('Data invoice'!N1656=0,"",'Data invoice'!O1656)</f>
        <v/>
      </c>
      <c r="F1541" s="284" t="str">
        <f>IF('Data invoice'!O1656=0,"",'Data invoice'!P1656)</f>
        <v/>
      </c>
      <c r="G1541" s="284" t="str">
        <f>IF('Data invoice'!P1656=0,"",'Data invoice'!Q1656)</f>
        <v/>
      </c>
      <c r="H1541" s="284" t="str">
        <f>IF('Data invoice'!Q1656=0,"",'Data invoice'!R1656)</f>
        <v/>
      </c>
      <c r="I1541" s="320" t="str">
        <f>IF('Data invoice'!R1656=0,"",'Data invoice'!S1656)</f>
        <v/>
      </c>
      <c r="J1541" s="367" t="str">
        <f>IF('Data invoice'!S1656=0,"",'Data invoice'!T1656)</f>
        <v/>
      </c>
    </row>
    <row r="1542" spans="1:10" ht="15" customHeight="1">
      <c r="A1542" s="284" t="str">
        <f>IF('Data invoice'!J1657=0,"",'Data invoice'!K1657)</f>
        <v/>
      </c>
      <c r="B1542" s="284" t="str">
        <f>IF('Data invoice'!K1657=0,"",'Data invoice'!L1657)</f>
        <v/>
      </c>
      <c r="C1542" s="284" t="str">
        <f>IF('Data invoice'!L1657=0,"",'Data invoice'!M1657)</f>
        <v/>
      </c>
      <c r="D1542" s="284" t="str">
        <f>IF('Data invoice'!M1657=0,"",'Data invoice'!N1657)</f>
        <v/>
      </c>
      <c r="E1542" s="284" t="str">
        <f>IF('Data invoice'!N1657=0,"",'Data invoice'!O1657)</f>
        <v/>
      </c>
      <c r="F1542" s="284" t="str">
        <f>IF('Data invoice'!O1657=0,"",'Data invoice'!P1657)</f>
        <v/>
      </c>
      <c r="G1542" s="284" t="str">
        <f>IF('Data invoice'!P1657=0,"",'Data invoice'!Q1657)</f>
        <v/>
      </c>
      <c r="H1542" s="284" t="str">
        <f>IF('Data invoice'!Q1657=0,"",'Data invoice'!R1657)</f>
        <v/>
      </c>
      <c r="I1542" s="320" t="str">
        <f>IF('Data invoice'!R1657=0,"",'Data invoice'!S1657)</f>
        <v/>
      </c>
      <c r="J1542" s="367" t="str">
        <f>IF('Data invoice'!S1657=0,"",'Data invoice'!T1657)</f>
        <v/>
      </c>
    </row>
    <row r="1543" spans="1:10" ht="15" customHeight="1">
      <c r="A1543" s="284" t="str">
        <f>IF('Data invoice'!J1658=0,"",'Data invoice'!K1658)</f>
        <v/>
      </c>
      <c r="B1543" s="284" t="str">
        <f>IF('Data invoice'!K1658=0,"",'Data invoice'!L1658)</f>
        <v/>
      </c>
      <c r="C1543" s="284" t="str">
        <f>IF('Data invoice'!L1658=0,"",'Data invoice'!M1658)</f>
        <v/>
      </c>
      <c r="D1543" s="284" t="str">
        <f>IF('Data invoice'!M1658=0,"",'Data invoice'!N1658)</f>
        <v/>
      </c>
      <c r="E1543" s="284" t="str">
        <f>IF('Data invoice'!N1658=0,"",'Data invoice'!O1658)</f>
        <v/>
      </c>
      <c r="F1543" s="284" t="str">
        <f>IF('Data invoice'!O1658=0,"",'Data invoice'!P1658)</f>
        <v/>
      </c>
      <c r="G1543" s="284" t="str">
        <f>IF('Data invoice'!P1658=0,"",'Data invoice'!Q1658)</f>
        <v/>
      </c>
      <c r="H1543" s="284" t="str">
        <f>IF('Data invoice'!Q1658=0,"",'Data invoice'!R1658)</f>
        <v/>
      </c>
      <c r="I1543" s="320" t="str">
        <f>IF('Data invoice'!R1658=0,"",'Data invoice'!S1658)</f>
        <v/>
      </c>
      <c r="J1543" s="367" t="str">
        <f>IF('Data invoice'!S1658=0,"",'Data invoice'!T1658)</f>
        <v/>
      </c>
    </row>
    <row r="1544" spans="1:10" ht="15" customHeight="1">
      <c r="A1544" s="284" t="str">
        <f>IF('Data invoice'!J1659=0,"",'Data invoice'!K1659)</f>
        <v/>
      </c>
      <c r="B1544" s="284" t="str">
        <f>IF('Data invoice'!K1659=0,"",'Data invoice'!L1659)</f>
        <v/>
      </c>
      <c r="C1544" s="284" t="str">
        <f>IF('Data invoice'!L1659=0,"",'Data invoice'!M1659)</f>
        <v/>
      </c>
      <c r="D1544" s="284" t="str">
        <f>IF('Data invoice'!M1659=0,"",'Data invoice'!N1659)</f>
        <v/>
      </c>
      <c r="E1544" s="284" t="str">
        <f>IF('Data invoice'!N1659=0,"",'Data invoice'!O1659)</f>
        <v/>
      </c>
      <c r="F1544" s="284" t="str">
        <f>IF('Data invoice'!O1659=0,"",'Data invoice'!P1659)</f>
        <v/>
      </c>
      <c r="G1544" s="284" t="str">
        <f>IF('Data invoice'!P1659=0,"",'Data invoice'!Q1659)</f>
        <v/>
      </c>
      <c r="H1544" s="284" t="str">
        <f>IF('Data invoice'!Q1659=0,"",'Data invoice'!R1659)</f>
        <v/>
      </c>
      <c r="I1544" s="320" t="str">
        <f>IF('Data invoice'!R1659=0,"",'Data invoice'!S1659)</f>
        <v/>
      </c>
      <c r="J1544" s="367" t="str">
        <f>IF('Data invoice'!S1659=0,"",'Data invoice'!T1659)</f>
        <v/>
      </c>
    </row>
    <row r="1545" spans="1:10" ht="15" customHeight="1">
      <c r="A1545" s="284" t="str">
        <f>IF('Data invoice'!J1660=0,"",'Data invoice'!K1660)</f>
        <v/>
      </c>
      <c r="B1545" s="284" t="str">
        <f>IF('Data invoice'!K1660=0,"",'Data invoice'!L1660)</f>
        <v/>
      </c>
      <c r="C1545" s="284" t="str">
        <f>IF('Data invoice'!L1660=0,"",'Data invoice'!M1660)</f>
        <v/>
      </c>
      <c r="D1545" s="284" t="str">
        <f>IF('Data invoice'!M1660=0,"",'Data invoice'!N1660)</f>
        <v/>
      </c>
      <c r="E1545" s="284" t="str">
        <f>IF('Data invoice'!N1660=0,"",'Data invoice'!O1660)</f>
        <v/>
      </c>
      <c r="F1545" s="284" t="str">
        <f>IF('Data invoice'!O1660=0,"",'Data invoice'!P1660)</f>
        <v/>
      </c>
      <c r="G1545" s="284" t="str">
        <f>IF('Data invoice'!P1660=0,"",'Data invoice'!Q1660)</f>
        <v/>
      </c>
      <c r="H1545" s="284" t="str">
        <f>IF('Data invoice'!Q1660=0,"",'Data invoice'!R1660)</f>
        <v/>
      </c>
      <c r="I1545" s="320" t="str">
        <f>IF('Data invoice'!R1660=0,"",'Data invoice'!S1660)</f>
        <v/>
      </c>
      <c r="J1545" s="367" t="str">
        <f>IF('Data invoice'!S1660=0,"",'Data invoice'!T1660)</f>
        <v/>
      </c>
    </row>
    <row r="1546" spans="1:10" ht="15" customHeight="1">
      <c r="A1546" s="284" t="str">
        <f>IF('Data invoice'!J1661=0,"",'Data invoice'!K1661)</f>
        <v/>
      </c>
      <c r="B1546" s="284" t="str">
        <f>IF('Data invoice'!K1661=0,"",'Data invoice'!L1661)</f>
        <v/>
      </c>
      <c r="C1546" s="284" t="str">
        <f>IF('Data invoice'!L1661=0,"",'Data invoice'!M1661)</f>
        <v/>
      </c>
      <c r="D1546" s="284" t="str">
        <f>IF('Data invoice'!M1661=0,"",'Data invoice'!N1661)</f>
        <v/>
      </c>
      <c r="E1546" s="284" t="str">
        <f>IF('Data invoice'!N1661=0,"",'Data invoice'!O1661)</f>
        <v/>
      </c>
      <c r="F1546" s="284" t="str">
        <f>IF('Data invoice'!O1661=0,"",'Data invoice'!P1661)</f>
        <v/>
      </c>
      <c r="G1546" s="284" t="str">
        <f>IF('Data invoice'!P1661=0,"",'Data invoice'!Q1661)</f>
        <v/>
      </c>
      <c r="H1546" s="284" t="str">
        <f>IF('Data invoice'!Q1661=0,"",'Data invoice'!R1661)</f>
        <v/>
      </c>
      <c r="I1546" s="320" t="str">
        <f>IF('Data invoice'!R1661=0,"",'Data invoice'!S1661)</f>
        <v/>
      </c>
      <c r="J1546" s="367" t="str">
        <f>IF('Data invoice'!S1661=0,"",'Data invoice'!T1661)</f>
        <v/>
      </c>
    </row>
    <row r="1547" spans="1:10" ht="15" customHeight="1">
      <c r="A1547" s="284" t="str">
        <f>IF('Data invoice'!J1662=0,"",'Data invoice'!K1662)</f>
        <v/>
      </c>
      <c r="B1547" s="284" t="str">
        <f>IF('Data invoice'!K1662=0,"",'Data invoice'!L1662)</f>
        <v/>
      </c>
      <c r="C1547" s="284" t="str">
        <f>IF('Data invoice'!L1662=0,"",'Data invoice'!M1662)</f>
        <v/>
      </c>
      <c r="D1547" s="284" t="str">
        <f>IF('Data invoice'!M1662=0,"",'Data invoice'!N1662)</f>
        <v/>
      </c>
      <c r="E1547" s="284" t="str">
        <f>IF('Data invoice'!N1662=0,"",'Data invoice'!O1662)</f>
        <v/>
      </c>
      <c r="F1547" s="284" t="str">
        <f>IF('Data invoice'!O1662=0,"",'Data invoice'!P1662)</f>
        <v/>
      </c>
      <c r="G1547" s="284" t="str">
        <f>IF('Data invoice'!P1662=0,"",'Data invoice'!Q1662)</f>
        <v/>
      </c>
      <c r="H1547" s="284" t="str">
        <f>IF('Data invoice'!Q1662=0,"",'Data invoice'!R1662)</f>
        <v/>
      </c>
      <c r="I1547" s="320" t="str">
        <f>IF('Data invoice'!R1662=0,"",'Data invoice'!S1662)</f>
        <v/>
      </c>
      <c r="J1547" s="367" t="str">
        <f>IF('Data invoice'!S1662=0,"",'Data invoice'!T1662)</f>
        <v/>
      </c>
    </row>
    <row r="1548" spans="1:10" ht="15" customHeight="1">
      <c r="A1548" s="284" t="str">
        <f>IF('Data invoice'!J1663=0,"",'Data invoice'!K1663)</f>
        <v/>
      </c>
      <c r="B1548" s="284" t="str">
        <f>IF('Data invoice'!K1663=0,"",'Data invoice'!L1663)</f>
        <v/>
      </c>
      <c r="C1548" s="284" t="str">
        <f>IF('Data invoice'!L1663=0,"",'Data invoice'!M1663)</f>
        <v/>
      </c>
      <c r="D1548" s="284" t="str">
        <f>IF('Data invoice'!M1663=0,"",'Data invoice'!N1663)</f>
        <v/>
      </c>
      <c r="E1548" s="284" t="str">
        <f>IF('Data invoice'!N1663=0,"",'Data invoice'!O1663)</f>
        <v/>
      </c>
      <c r="F1548" s="284" t="str">
        <f>IF('Data invoice'!O1663=0,"",'Data invoice'!P1663)</f>
        <v/>
      </c>
      <c r="G1548" s="284" t="str">
        <f>IF('Data invoice'!P1663=0,"",'Data invoice'!Q1663)</f>
        <v/>
      </c>
      <c r="H1548" s="284" t="str">
        <f>IF('Data invoice'!Q1663=0,"",'Data invoice'!R1663)</f>
        <v/>
      </c>
      <c r="I1548" s="320" t="str">
        <f>IF('Data invoice'!R1663=0,"",'Data invoice'!S1663)</f>
        <v/>
      </c>
      <c r="J1548" s="367" t="str">
        <f>IF('Data invoice'!S1663=0,"",'Data invoice'!T1663)</f>
        <v/>
      </c>
    </row>
    <row r="1549" spans="1:10" ht="15" customHeight="1">
      <c r="A1549" s="284" t="str">
        <f>IF('Data invoice'!J1664=0,"",'Data invoice'!K1664)</f>
        <v/>
      </c>
      <c r="B1549" s="284" t="str">
        <f>IF('Data invoice'!K1664=0,"",'Data invoice'!L1664)</f>
        <v/>
      </c>
      <c r="C1549" s="284" t="str">
        <f>IF('Data invoice'!L1664=0,"",'Data invoice'!M1664)</f>
        <v/>
      </c>
      <c r="D1549" s="284" t="str">
        <f>IF('Data invoice'!M1664=0,"",'Data invoice'!N1664)</f>
        <v/>
      </c>
      <c r="E1549" s="284" t="str">
        <f>IF('Data invoice'!N1664=0,"",'Data invoice'!O1664)</f>
        <v/>
      </c>
      <c r="F1549" s="284" t="str">
        <f>IF('Data invoice'!O1664=0,"",'Data invoice'!P1664)</f>
        <v/>
      </c>
      <c r="G1549" s="284" t="str">
        <f>IF('Data invoice'!P1664=0,"",'Data invoice'!Q1664)</f>
        <v/>
      </c>
      <c r="H1549" s="284" t="str">
        <f>IF('Data invoice'!Q1664=0,"",'Data invoice'!R1664)</f>
        <v/>
      </c>
      <c r="I1549" s="320" t="str">
        <f>IF('Data invoice'!R1664=0,"",'Data invoice'!S1664)</f>
        <v/>
      </c>
      <c r="J1549" s="367" t="str">
        <f>IF('Data invoice'!S1664=0,"",'Data invoice'!T1664)</f>
        <v/>
      </c>
    </row>
    <row r="1550" spans="1:10" ht="15" customHeight="1">
      <c r="A1550" s="284" t="str">
        <f>IF('Data invoice'!J1665=0,"",'Data invoice'!K1665)</f>
        <v/>
      </c>
      <c r="B1550" s="284" t="str">
        <f>IF('Data invoice'!K1665=0,"",'Data invoice'!L1665)</f>
        <v/>
      </c>
      <c r="C1550" s="284" t="str">
        <f>IF('Data invoice'!L1665=0,"",'Data invoice'!M1665)</f>
        <v/>
      </c>
      <c r="D1550" s="284" t="str">
        <f>IF('Data invoice'!M1665=0,"",'Data invoice'!N1665)</f>
        <v/>
      </c>
      <c r="E1550" s="284" t="str">
        <f>IF('Data invoice'!N1665=0,"",'Data invoice'!O1665)</f>
        <v/>
      </c>
      <c r="F1550" s="284" t="str">
        <f>IF('Data invoice'!O1665=0,"",'Data invoice'!P1665)</f>
        <v/>
      </c>
      <c r="G1550" s="284" t="str">
        <f>IF('Data invoice'!P1665=0,"",'Data invoice'!Q1665)</f>
        <v/>
      </c>
      <c r="H1550" s="284" t="str">
        <f>IF('Data invoice'!Q1665=0,"",'Data invoice'!R1665)</f>
        <v/>
      </c>
      <c r="I1550" s="320" t="str">
        <f>IF('Data invoice'!R1665=0,"",'Data invoice'!S1665)</f>
        <v/>
      </c>
      <c r="J1550" s="367" t="str">
        <f>IF('Data invoice'!S1665=0,"",'Data invoice'!T1665)</f>
        <v/>
      </c>
    </row>
    <row r="1551" spans="1:10" ht="15" customHeight="1">
      <c r="A1551" s="284" t="str">
        <f>IF('Data invoice'!J1666=0,"",'Data invoice'!K1666)</f>
        <v/>
      </c>
      <c r="B1551" s="284" t="str">
        <f>IF('Data invoice'!K1666=0,"",'Data invoice'!L1666)</f>
        <v/>
      </c>
      <c r="C1551" s="284" t="str">
        <f>IF('Data invoice'!L1666=0,"",'Data invoice'!M1666)</f>
        <v/>
      </c>
      <c r="D1551" s="284" t="str">
        <f>IF('Data invoice'!M1666=0,"",'Data invoice'!N1666)</f>
        <v/>
      </c>
      <c r="E1551" s="284" t="str">
        <f>IF('Data invoice'!N1666=0,"",'Data invoice'!O1666)</f>
        <v/>
      </c>
      <c r="F1551" s="284" t="str">
        <f>IF('Data invoice'!O1666=0,"",'Data invoice'!P1666)</f>
        <v/>
      </c>
      <c r="G1551" s="284" t="str">
        <f>IF('Data invoice'!P1666=0,"",'Data invoice'!Q1666)</f>
        <v/>
      </c>
      <c r="H1551" s="284" t="str">
        <f>IF('Data invoice'!Q1666=0,"",'Data invoice'!R1666)</f>
        <v/>
      </c>
      <c r="I1551" s="320" t="str">
        <f>IF('Data invoice'!R1666=0,"",'Data invoice'!S1666)</f>
        <v/>
      </c>
      <c r="J1551" s="367" t="str">
        <f>IF('Data invoice'!S1666=0,"",'Data invoice'!T1666)</f>
        <v/>
      </c>
    </row>
    <row r="1552" spans="1:10" ht="15" customHeight="1">
      <c r="A1552" s="284" t="str">
        <f>IF('Data invoice'!J1667=0,"",'Data invoice'!K1667)</f>
        <v/>
      </c>
      <c r="B1552" s="284" t="str">
        <f>IF('Data invoice'!K1667=0,"",'Data invoice'!L1667)</f>
        <v/>
      </c>
      <c r="C1552" s="284" t="str">
        <f>IF('Data invoice'!L1667=0,"",'Data invoice'!M1667)</f>
        <v/>
      </c>
      <c r="D1552" s="284" t="str">
        <f>IF('Data invoice'!M1667=0,"",'Data invoice'!N1667)</f>
        <v/>
      </c>
      <c r="E1552" s="284" t="str">
        <f>IF('Data invoice'!N1667=0,"",'Data invoice'!O1667)</f>
        <v/>
      </c>
      <c r="F1552" s="284" t="str">
        <f>IF('Data invoice'!O1667=0,"",'Data invoice'!P1667)</f>
        <v/>
      </c>
      <c r="G1552" s="284" t="str">
        <f>IF('Data invoice'!P1667=0,"",'Data invoice'!Q1667)</f>
        <v/>
      </c>
      <c r="H1552" s="284" t="str">
        <f>IF('Data invoice'!Q1667=0,"",'Data invoice'!R1667)</f>
        <v/>
      </c>
      <c r="I1552" s="320" t="str">
        <f>IF('Data invoice'!R1667=0,"",'Data invoice'!S1667)</f>
        <v/>
      </c>
      <c r="J1552" s="367" t="str">
        <f>IF('Data invoice'!S1667=0,"",'Data invoice'!T1667)</f>
        <v/>
      </c>
    </row>
    <row r="1553" spans="1:10" ht="15" customHeight="1">
      <c r="A1553" s="284" t="str">
        <f>IF('Data invoice'!J1668=0,"",'Data invoice'!K1668)</f>
        <v/>
      </c>
      <c r="B1553" s="284" t="str">
        <f>IF('Data invoice'!K1668=0,"",'Data invoice'!L1668)</f>
        <v/>
      </c>
      <c r="C1553" s="284" t="str">
        <f>IF('Data invoice'!L1668=0,"",'Data invoice'!M1668)</f>
        <v/>
      </c>
      <c r="D1553" s="284" t="str">
        <f>IF('Data invoice'!M1668=0,"",'Data invoice'!N1668)</f>
        <v/>
      </c>
      <c r="E1553" s="284" t="str">
        <f>IF('Data invoice'!N1668=0,"",'Data invoice'!O1668)</f>
        <v/>
      </c>
      <c r="F1553" s="284" t="str">
        <f>IF('Data invoice'!O1668=0,"",'Data invoice'!P1668)</f>
        <v/>
      </c>
      <c r="G1553" s="284" t="str">
        <f>IF('Data invoice'!P1668=0,"",'Data invoice'!Q1668)</f>
        <v/>
      </c>
      <c r="H1553" s="284" t="str">
        <f>IF('Data invoice'!Q1668=0,"",'Data invoice'!R1668)</f>
        <v/>
      </c>
      <c r="I1553" s="320" t="str">
        <f>IF('Data invoice'!R1668=0,"",'Data invoice'!S1668)</f>
        <v/>
      </c>
      <c r="J1553" s="367" t="str">
        <f>IF('Data invoice'!S1668=0,"",'Data invoice'!T1668)</f>
        <v/>
      </c>
    </row>
    <row r="1554" spans="1:10" ht="15" customHeight="1">
      <c r="A1554" s="284" t="str">
        <f>IF('Data invoice'!J1669=0,"",'Data invoice'!K1669)</f>
        <v/>
      </c>
      <c r="B1554" s="284" t="str">
        <f>IF('Data invoice'!K1669=0,"",'Data invoice'!L1669)</f>
        <v/>
      </c>
      <c r="C1554" s="284" t="str">
        <f>IF('Data invoice'!L1669=0,"",'Data invoice'!M1669)</f>
        <v/>
      </c>
      <c r="D1554" s="284" t="str">
        <f>IF('Data invoice'!M1669=0,"",'Data invoice'!N1669)</f>
        <v/>
      </c>
      <c r="E1554" s="284" t="str">
        <f>IF('Data invoice'!N1669=0,"",'Data invoice'!O1669)</f>
        <v/>
      </c>
      <c r="F1554" s="284" t="str">
        <f>IF('Data invoice'!O1669=0,"",'Data invoice'!P1669)</f>
        <v/>
      </c>
      <c r="G1554" s="284" t="str">
        <f>IF('Data invoice'!P1669=0,"",'Data invoice'!Q1669)</f>
        <v/>
      </c>
      <c r="H1554" s="284" t="str">
        <f>IF('Data invoice'!Q1669=0,"",'Data invoice'!R1669)</f>
        <v/>
      </c>
      <c r="I1554" s="320" t="str">
        <f>IF('Data invoice'!R1669=0,"",'Data invoice'!S1669)</f>
        <v/>
      </c>
      <c r="J1554" s="367" t="str">
        <f>IF('Data invoice'!S1669=0,"",'Data invoice'!T1669)</f>
        <v/>
      </c>
    </row>
    <row r="1555" spans="1:10" ht="15" customHeight="1">
      <c r="A1555" s="284" t="str">
        <f>IF('Data invoice'!J1670=0,"",'Data invoice'!K1670)</f>
        <v/>
      </c>
      <c r="B1555" s="284" t="str">
        <f>IF('Data invoice'!K1670=0,"",'Data invoice'!L1670)</f>
        <v/>
      </c>
      <c r="C1555" s="284" t="str">
        <f>IF('Data invoice'!L1670=0,"",'Data invoice'!M1670)</f>
        <v/>
      </c>
      <c r="D1555" s="284" t="str">
        <f>IF('Data invoice'!M1670=0,"",'Data invoice'!N1670)</f>
        <v/>
      </c>
      <c r="E1555" s="284" t="str">
        <f>IF('Data invoice'!N1670=0,"",'Data invoice'!O1670)</f>
        <v/>
      </c>
      <c r="F1555" s="284" t="str">
        <f>IF('Data invoice'!O1670=0,"",'Data invoice'!P1670)</f>
        <v/>
      </c>
      <c r="G1555" s="284" t="str">
        <f>IF('Data invoice'!P1670=0,"",'Data invoice'!Q1670)</f>
        <v/>
      </c>
      <c r="H1555" s="284" t="str">
        <f>IF('Data invoice'!Q1670=0,"",'Data invoice'!R1670)</f>
        <v/>
      </c>
      <c r="I1555" s="320" t="str">
        <f>IF('Data invoice'!R1670=0,"",'Data invoice'!S1670)</f>
        <v/>
      </c>
      <c r="J1555" s="367" t="str">
        <f>IF('Data invoice'!S1670=0,"",'Data invoice'!T1670)</f>
        <v/>
      </c>
    </row>
    <row r="1556" spans="1:10" ht="15" customHeight="1">
      <c r="A1556" s="284" t="str">
        <f>IF('Data invoice'!J1671=0,"",'Data invoice'!K1671)</f>
        <v/>
      </c>
      <c r="B1556" s="284" t="str">
        <f>IF('Data invoice'!K1671=0,"",'Data invoice'!L1671)</f>
        <v/>
      </c>
      <c r="C1556" s="284" t="str">
        <f>IF('Data invoice'!L1671=0,"",'Data invoice'!M1671)</f>
        <v/>
      </c>
      <c r="D1556" s="284" t="str">
        <f>IF('Data invoice'!M1671=0,"",'Data invoice'!N1671)</f>
        <v/>
      </c>
      <c r="E1556" s="284" t="str">
        <f>IF('Data invoice'!N1671=0,"",'Data invoice'!O1671)</f>
        <v/>
      </c>
      <c r="F1556" s="284" t="str">
        <f>IF('Data invoice'!O1671=0,"",'Data invoice'!P1671)</f>
        <v/>
      </c>
      <c r="G1556" s="284" t="str">
        <f>IF('Data invoice'!P1671=0,"",'Data invoice'!Q1671)</f>
        <v/>
      </c>
      <c r="H1556" s="284" t="str">
        <f>IF('Data invoice'!Q1671=0,"",'Data invoice'!R1671)</f>
        <v/>
      </c>
      <c r="I1556" s="320" t="str">
        <f>IF('Data invoice'!R1671=0,"",'Data invoice'!S1671)</f>
        <v/>
      </c>
      <c r="J1556" s="367" t="str">
        <f>IF('Data invoice'!S1671=0,"",'Data invoice'!T1671)</f>
        <v/>
      </c>
    </row>
    <row r="1557" spans="1:10" ht="15" customHeight="1">
      <c r="A1557" s="284" t="str">
        <f>IF('Data invoice'!J1672=0,"",'Data invoice'!K1672)</f>
        <v/>
      </c>
      <c r="B1557" s="284" t="str">
        <f>IF('Data invoice'!K1672=0,"",'Data invoice'!L1672)</f>
        <v/>
      </c>
      <c r="C1557" s="284" t="str">
        <f>IF('Data invoice'!L1672=0,"",'Data invoice'!M1672)</f>
        <v/>
      </c>
      <c r="D1557" s="284" t="str">
        <f>IF('Data invoice'!M1672=0,"",'Data invoice'!N1672)</f>
        <v/>
      </c>
      <c r="E1557" s="284" t="str">
        <f>IF('Data invoice'!N1672=0,"",'Data invoice'!O1672)</f>
        <v/>
      </c>
      <c r="F1557" s="284" t="str">
        <f>IF('Data invoice'!O1672=0,"",'Data invoice'!P1672)</f>
        <v/>
      </c>
      <c r="G1557" s="284" t="str">
        <f>IF('Data invoice'!P1672=0,"",'Data invoice'!Q1672)</f>
        <v/>
      </c>
      <c r="H1557" s="284" t="str">
        <f>IF('Data invoice'!Q1672=0,"",'Data invoice'!R1672)</f>
        <v/>
      </c>
      <c r="I1557" s="320" t="str">
        <f>IF('Data invoice'!R1672=0,"",'Data invoice'!S1672)</f>
        <v/>
      </c>
      <c r="J1557" s="367" t="str">
        <f>IF('Data invoice'!S1672=0,"",'Data invoice'!T1672)</f>
        <v/>
      </c>
    </row>
    <row r="1558" spans="1:10" ht="15" customHeight="1">
      <c r="A1558" s="284" t="str">
        <f>IF('Data invoice'!J1673=0,"",'Data invoice'!K1673)</f>
        <v/>
      </c>
      <c r="B1558" s="284" t="str">
        <f>IF('Data invoice'!K1673=0,"",'Data invoice'!L1673)</f>
        <v/>
      </c>
      <c r="C1558" s="284" t="str">
        <f>IF('Data invoice'!L1673=0,"",'Data invoice'!M1673)</f>
        <v/>
      </c>
      <c r="D1558" s="284" t="str">
        <f>IF('Data invoice'!M1673=0,"",'Data invoice'!N1673)</f>
        <v/>
      </c>
      <c r="E1558" s="284" t="str">
        <f>IF('Data invoice'!N1673=0,"",'Data invoice'!O1673)</f>
        <v/>
      </c>
      <c r="F1558" s="284" t="str">
        <f>IF('Data invoice'!O1673=0,"",'Data invoice'!P1673)</f>
        <v/>
      </c>
      <c r="G1558" s="284" t="str">
        <f>IF('Data invoice'!P1673=0,"",'Data invoice'!Q1673)</f>
        <v/>
      </c>
      <c r="H1558" s="284" t="str">
        <f>IF('Data invoice'!Q1673=0,"",'Data invoice'!R1673)</f>
        <v/>
      </c>
      <c r="I1558" s="320" t="str">
        <f>IF('Data invoice'!R1673=0,"",'Data invoice'!S1673)</f>
        <v/>
      </c>
      <c r="J1558" s="367" t="str">
        <f>IF('Data invoice'!S1673=0,"",'Data invoice'!T1673)</f>
        <v/>
      </c>
    </row>
    <row r="1559" spans="1:10" ht="15" customHeight="1">
      <c r="A1559" s="284" t="str">
        <f>IF('Data invoice'!J1674=0,"",'Data invoice'!K1674)</f>
        <v/>
      </c>
      <c r="B1559" s="284" t="str">
        <f>IF('Data invoice'!K1674=0,"",'Data invoice'!L1674)</f>
        <v/>
      </c>
      <c r="C1559" s="284" t="str">
        <f>IF('Data invoice'!L1674=0,"",'Data invoice'!M1674)</f>
        <v/>
      </c>
      <c r="D1559" s="284" t="str">
        <f>IF('Data invoice'!M1674=0,"",'Data invoice'!N1674)</f>
        <v/>
      </c>
      <c r="E1559" s="284" t="str">
        <f>IF('Data invoice'!N1674=0,"",'Data invoice'!O1674)</f>
        <v/>
      </c>
      <c r="F1559" s="284" t="str">
        <f>IF('Data invoice'!O1674=0,"",'Data invoice'!P1674)</f>
        <v/>
      </c>
      <c r="G1559" s="284" t="str">
        <f>IF('Data invoice'!P1674=0,"",'Data invoice'!Q1674)</f>
        <v/>
      </c>
      <c r="H1559" s="284" t="str">
        <f>IF('Data invoice'!Q1674=0,"",'Data invoice'!R1674)</f>
        <v/>
      </c>
      <c r="I1559" s="320" t="str">
        <f>IF('Data invoice'!R1674=0,"",'Data invoice'!S1674)</f>
        <v/>
      </c>
      <c r="J1559" s="367" t="str">
        <f>IF('Data invoice'!S1674=0,"",'Data invoice'!T1674)</f>
        <v/>
      </c>
    </row>
    <row r="1560" spans="1:10" ht="15" customHeight="1">
      <c r="A1560" s="284" t="str">
        <f>IF('Data invoice'!J1675=0,"",'Data invoice'!K1675)</f>
        <v/>
      </c>
      <c r="B1560" s="284" t="str">
        <f>IF('Data invoice'!K1675=0,"",'Data invoice'!L1675)</f>
        <v/>
      </c>
      <c r="C1560" s="284" t="str">
        <f>IF('Data invoice'!L1675=0,"",'Data invoice'!M1675)</f>
        <v/>
      </c>
      <c r="D1560" s="284" t="str">
        <f>IF('Data invoice'!M1675=0,"",'Data invoice'!N1675)</f>
        <v/>
      </c>
      <c r="E1560" s="284" t="str">
        <f>IF('Data invoice'!N1675=0,"",'Data invoice'!O1675)</f>
        <v/>
      </c>
      <c r="F1560" s="284" t="str">
        <f>IF('Data invoice'!O1675=0,"",'Data invoice'!P1675)</f>
        <v/>
      </c>
      <c r="G1560" s="284" t="str">
        <f>IF('Data invoice'!P1675=0,"",'Data invoice'!Q1675)</f>
        <v/>
      </c>
      <c r="H1560" s="284" t="str">
        <f>IF('Data invoice'!Q1675=0,"",'Data invoice'!R1675)</f>
        <v/>
      </c>
      <c r="I1560" s="320" t="str">
        <f>IF('Data invoice'!R1675=0,"",'Data invoice'!S1675)</f>
        <v/>
      </c>
      <c r="J1560" s="367" t="str">
        <f>IF('Data invoice'!S1675=0,"",'Data invoice'!T1675)</f>
        <v/>
      </c>
    </row>
    <row r="1561" spans="1:10" ht="15" customHeight="1">
      <c r="A1561" s="284" t="str">
        <f>IF('Data invoice'!J1676=0,"",'Data invoice'!K1676)</f>
        <v/>
      </c>
      <c r="B1561" s="284" t="str">
        <f>IF('Data invoice'!K1676=0,"",'Data invoice'!L1676)</f>
        <v/>
      </c>
      <c r="C1561" s="284" t="str">
        <f>IF('Data invoice'!L1676=0,"",'Data invoice'!M1676)</f>
        <v/>
      </c>
      <c r="D1561" s="284" t="str">
        <f>IF('Data invoice'!M1676=0,"",'Data invoice'!N1676)</f>
        <v/>
      </c>
      <c r="E1561" s="284" t="str">
        <f>IF('Data invoice'!N1676=0,"",'Data invoice'!O1676)</f>
        <v/>
      </c>
      <c r="F1561" s="284" t="str">
        <f>IF('Data invoice'!O1676=0,"",'Data invoice'!P1676)</f>
        <v/>
      </c>
      <c r="G1561" s="284" t="str">
        <f>IF('Data invoice'!P1676=0,"",'Data invoice'!Q1676)</f>
        <v/>
      </c>
      <c r="H1561" s="284" t="str">
        <f>IF('Data invoice'!Q1676=0,"",'Data invoice'!R1676)</f>
        <v/>
      </c>
      <c r="I1561" s="320" t="str">
        <f>IF('Data invoice'!R1676=0,"",'Data invoice'!S1676)</f>
        <v/>
      </c>
      <c r="J1561" s="367" t="str">
        <f>IF('Data invoice'!S1676=0,"",'Data invoice'!T1676)</f>
        <v/>
      </c>
    </row>
    <row r="1562" spans="1:10" ht="15" customHeight="1">
      <c r="A1562" s="284" t="str">
        <f>IF('Data invoice'!J1677=0,"",'Data invoice'!K1677)</f>
        <v/>
      </c>
      <c r="B1562" s="284" t="str">
        <f>IF('Data invoice'!K1677=0,"",'Data invoice'!L1677)</f>
        <v/>
      </c>
      <c r="C1562" s="284" t="str">
        <f>IF('Data invoice'!L1677=0,"",'Data invoice'!M1677)</f>
        <v/>
      </c>
      <c r="D1562" s="284" t="str">
        <f>IF('Data invoice'!M1677=0,"",'Data invoice'!N1677)</f>
        <v/>
      </c>
      <c r="E1562" s="284" t="str">
        <f>IF('Data invoice'!N1677=0,"",'Data invoice'!O1677)</f>
        <v/>
      </c>
      <c r="F1562" s="284" t="str">
        <f>IF('Data invoice'!O1677=0,"",'Data invoice'!P1677)</f>
        <v/>
      </c>
      <c r="G1562" s="284" t="str">
        <f>IF('Data invoice'!P1677=0,"",'Data invoice'!Q1677)</f>
        <v/>
      </c>
      <c r="H1562" s="284" t="str">
        <f>IF('Data invoice'!Q1677=0,"",'Data invoice'!R1677)</f>
        <v/>
      </c>
      <c r="I1562" s="320" t="str">
        <f>IF('Data invoice'!R1677=0,"",'Data invoice'!S1677)</f>
        <v/>
      </c>
      <c r="J1562" s="367" t="str">
        <f>IF('Data invoice'!S1677=0,"",'Data invoice'!T1677)</f>
        <v/>
      </c>
    </row>
    <row r="1563" spans="1:10" ht="15" customHeight="1">
      <c r="A1563" s="284" t="str">
        <f>IF('Data invoice'!J1678=0,"",'Data invoice'!K1678)</f>
        <v/>
      </c>
      <c r="B1563" s="284" t="str">
        <f>IF('Data invoice'!K1678=0,"",'Data invoice'!L1678)</f>
        <v/>
      </c>
      <c r="C1563" s="284" t="str">
        <f>IF('Data invoice'!L1678=0,"",'Data invoice'!M1678)</f>
        <v/>
      </c>
      <c r="D1563" s="284" t="str">
        <f>IF('Data invoice'!M1678=0,"",'Data invoice'!N1678)</f>
        <v/>
      </c>
      <c r="E1563" s="284" t="str">
        <f>IF('Data invoice'!N1678=0,"",'Data invoice'!O1678)</f>
        <v/>
      </c>
      <c r="F1563" s="284" t="str">
        <f>IF('Data invoice'!O1678=0,"",'Data invoice'!P1678)</f>
        <v/>
      </c>
      <c r="G1563" s="284" t="str">
        <f>IF('Data invoice'!P1678=0,"",'Data invoice'!Q1678)</f>
        <v/>
      </c>
      <c r="H1563" s="284" t="str">
        <f>IF('Data invoice'!Q1678=0,"",'Data invoice'!R1678)</f>
        <v/>
      </c>
      <c r="I1563" s="320" t="str">
        <f>IF('Data invoice'!R1678=0,"",'Data invoice'!S1678)</f>
        <v/>
      </c>
      <c r="J1563" s="367" t="str">
        <f>IF('Data invoice'!S1678=0,"",'Data invoice'!T1678)</f>
        <v/>
      </c>
    </row>
    <row r="1564" spans="1:10" ht="15" customHeight="1">
      <c r="A1564" s="284" t="str">
        <f>IF('Data invoice'!J1679=0,"",'Data invoice'!K1679)</f>
        <v/>
      </c>
      <c r="B1564" s="284" t="str">
        <f>IF('Data invoice'!K1679=0,"",'Data invoice'!L1679)</f>
        <v/>
      </c>
      <c r="C1564" s="284" t="str">
        <f>IF('Data invoice'!L1679=0,"",'Data invoice'!M1679)</f>
        <v/>
      </c>
      <c r="D1564" s="284" t="str">
        <f>IF('Data invoice'!M1679=0,"",'Data invoice'!N1679)</f>
        <v/>
      </c>
      <c r="E1564" s="284" t="str">
        <f>IF('Data invoice'!N1679=0,"",'Data invoice'!O1679)</f>
        <v/>
      </c>
      <c r="F1564" s="284" t="str">
        <f>IF('Data invoice'!O1679=0,"",'Data invoice'!P1679)</f>
        <v/>
      </c>
      <c r="G1564" s="284" t="str">
        <f>IF('Data invoice'!P1679=0,"",'Data invoice'!Q1679)</f>
        <v/>
      </c>
      <c r="H1564" s="284" t="str">
        <f>IF('Data invoice'!Q1679=0,"",'Data invoice'!R1679)</f>
        <v/>
      </c>
      <c r="I1564" s="320" t="str">
        <f>IF('Data invoice'!R1679=0,"",'Data invoice'!S1679)</f>
        <v/>
      </c>
      <c r="J1564" s="367" t="str">
        <f>IF('Data invoice'!S1679=0,"",'Data invoice'!T1679)</f>
        <v/>
      </c>
    </row>
    <row r="1565" spans="1:10" ht="15" customHeight="1">
      <c r="A1565" s="284" t="str">
        <f>IF('Data invoice'!J1680=0,"",'Data invoice'!K1680)</f>
        <v/>
      </c>
      <c r="B1565" s="284" t="str">
        <f>IF('Data invoice'!K1680=0,"",'Data invoice'!L1680)</f>
        <v/>
      </c>
      <c r="C1565" s="284" t="str">
        <f>IF('Data invoice'!L1680=0,"",'Data invoice'!M1680)</f>
        <v/>
      </c>
      <c r="D1565" s="284" t="str">
        <f>IF('Data invoice'!M1680=0,"",'Data invoice'!N1680)</f>
        <v/>
      </c>
      <c r="E1565" s="284" t="str">
        <f>IF('Data invoice'!N1680=0,"",'Data invoice'!O1680)</f>
        <v/>
      </c>
      <c r="F1565" s="284" t="str">
        <f>IF('Data invoice'!O1680=0,"",'Data invoice'!P1680)</f>
        <v/>
      </c>
      <c r="G1565" s="284" t="str">
        <f>IF('Data invoice'!P1680=0,"",'Data invoice'!Q1680)</f>
        <v/>
      </c>
      <c r="H1565" s="284" t="str">
        <f>IF('Data invoice'!Q1680=0,"",'Data invoice'!R1680)</f>
        <v/>
      </c>
      <c r="I1565" s="320" t="str">
        <f>IF('Data invoice'!R1680=0,"",'Data invoice'!S1680)</f>
        <v/>
      </c>
      <c r="J1565" s="367" t="str">
        <f>IF('Data invoice'!S1680=0,"",'Data invoice'!T1680)</f>
        <v/>
      </c>
    </row>
    <row r="1566" spans="1:10" ht="15" customHeight="1">
      <c r="A1566" s="284" t="str">
        <f>IF('Data invoice'!J1681=0,"",'Data invoice'!K1681)</f>
        <v/>
      </c>
      <c r="B1566" s="284" t="str">
        <f>IF('Data invoice'!K1681=0,"",'Data invoice'!L1681)</f>
        <v/>
      </c>
      <c r="C1566" s="284" t="str">
        <f>IF('Data invoice'!L1681=0,"",'Data invoice'!M1681)</f>
        <v/>
      </c>
      <c r="D1566" s="284" t="str">
        <f>IF('Data invoice'!M1681=0,"",'Data invoice'!N1681)</f>
        <v/>
      </c>
      <c r="E1566" s="284" t="str">
        <f>IF('Data invoice'!N1681=0,"",'Data invoice'!O1681)</f>
        <v/>
      </c>
      <c r="F1566" s="284" t="str">
        <f>IF('Data invoice'!O1681=0,"",'Data invoice'!P1681)</f>
        <v/>
      </c>
      <c r="G1566" s="284" t="str">
        <f>IF('Data invoice'!P1681=0,"",'Data invoice'!Q1681)</f>
        <v/>
      </c>
      <c r="H1566" s="284" t="str">
        <f>IF('Data invoice'!Q1681=0,"",'Data invoice'!R1681)</f>
        <v/>
      </c>
      <c r="I1566" s="320" t="str">
        <f>IF('Data invoice'!R1681=0,"",'Data invoice'!S1681)</f>
        <v/>
      </c>
      <c r="J1566" s="367" t="str">
        <f>IF('Data invoice'!S1681=0,"",'Data invoice'!T1681)</f>
        <v/>
      </c>
    </row>
    <row r="1567" spans="1:10" ht="15" customHeight="1">
      <c r="A1567" s="284" t="str">
        <f>IF('Data invoice'!J1682=0,"",'Data invoice'!K1682)</f>
        <v/>
      </c>
      <c r="B1567" s="284" t="str">
        <f>IF('Data invoice'!K1682=0,"",'Data invoice'!L1682)</f>
        <v/>
      </c>
      <c r="C1567" s="284" t="str">
        <f>IF('Data invoice'!L1682=0,"",'Data invoice'!M1682)</f>
        <v/>
      </c>
      <c r="D1567" s="284" t="str">
        <f>IF('Data invoice'!M1682=0,"",'Data invoice'!N1682)</f>
        <v/>
      </c>
      <c r="E1567" s="284" t="str">
        <f>IF('Data invoice'!N1682=0,"",'Data invoice'!O1682)</f>
        <v/>
      </c>
      <c r="F1567" s="284" t="str">
        <f>IF('Data invoice'!O1682=0,"",'Data invoice'!P1682)</f>
        <v/>
      </c>
      <c r="G1567" s="284" t="str">
        <f>IF('Data invoice'!P1682=0,"",'Data invoice'!Q1682)</f>
        <v/>
      </c>
      <c r="H1567" s="284" t="str">
        <f>IF('Data invoice'!Q1682=0,"",'Data invoice'!R1682)</f>
        <v/>
      </c>
      <c r="I1567" s="320" t="str">
        <f>IF('Data invoice'!R1682=0,"",'Data invoice'!S1682)</f>
        <v/>
      </c>
      <c r="J1567" s="367" t="str">
        <f>IF('Data invoice'!S1682=0,"",'Data invoice'!T1682)</f>
        <v/>
      </c>
    </row>
    <row r="1568" spans="1:10" ht="15" customHeight="1">
      <c r="A1568" s="284" t="str">
        <f>IF('Data invoice'!J1683=0,"",'Data invoice'!K1683)</f>
        <v/>
      </c>
      <c r="B1568" s="284" t="str">
        <f>IF('Data invoice'!K1683=0,"",'Data invoice'!L1683)</f>
        <v/>
      </c>
      <c r="C1568" s="284" t="str">
        <f>IF('Data invoice'!L1683=0,"",'Data invoice'!M1683)</f>
        <v/>
      </c>
      <c r="D1568" s="284" t="str">
        <f>IF('Data invoice'!M1683=0,"",'Data invoice'!N1683)</f>
        <v/>
      </c>
      <c r="E1568" s="284" t="str">
        <f>IF('Data invoice'!N1683=0,"",'Data invoice'!O1683)</f>
        <v/>
      </c>
      <c r="F1568" s="284" t="str">
        <f>IF('Data invoice'!O1683=0,"",'Data invoice'!P1683)</f>
        <v/>
      </c>
      <c r="G1568" s="284" t="str">
        <f>IF('Data invoice'!P1683=0,"",'Data invoice'!Q1683)</f>
        <v/>
      </c>
      <c r="H1568" s="284" t="str">
        <f>IF('Data invoice'!Q1683=0,"",'Data invoice'!R1683)</f>
        <v/>
      </c>
      <c r="I1568" s="320" t="str">
        <f>IF('Data invoice'!R1683=0,"",'Data invoice'!S1683)</f>
        <v/>
      </c>
      <c r="J1568" s="367" t="str">
        <f>IF('Data invoice'!S1683=0,"",'Data invoice'!T1683)</f>
        <v/>
      </c>
    </row>
    <row r="1569" spans="1:10" ht="15" customHeight="1">
      <c r="A1569" s="284" t="str">
        <f>IF('Data invoice'!J1684=0,"",'Data invoice'!K1684)</f>
        <v/>
      </c>
      <c r="B1569" s="284" t="str">
        <f>IF('Data invoice'!K1684=0,"",'Data invoice'!L1684)</f>
        <v/>
      </c>
      <c r="C1569" s="284" t="str">
        <f>IF('Data invoice'!L1684=0,"",'Data invoice'!M1684)</f>
        <v/>
      </c>
      <c r="D1569" s="284" t="str">
        <f>IF('Data invoice'!M1684=0,"",'Data invoice'!N1684)</f>
        <v/>
      </c>
      <c r="E1569" s="284" t="str">
        <f>IF('Data invoice'!N1684=0,"",'Data invoice'!O1684)</f>
        <v/>
      </c>
      <c r="F1569" s="284" t="str">
        <f>IF('Data invoice'!O1684=0,"",'Data invoice'!P1684)</f>
        <v/>
      </c>
      <c r="G1569" s="284" t="str">
        <f>IF('Data invoice'!P1684=0,"",'Data invoice'!Q1684)</f>
        <v/>
      </c>
      <c r="H1569" s="284" t="str">
        <f>IF('Data invoice'!Q1684=0,"",'Data invoice'!R1684)</f>
        <v/>
      </c>
      <c r="I1569" s="320" t="str">
        <f>IF('Data invoice'!R1684=0,"",'Data invoice'!S1684)</f>
        <v/>
      </c>
      <c r="J1569" s="367" t="str">
        <f>IF('Data invoice'!S1684=0,"",'Data invoice'!T1684)</f>
        <v/>
      </c>
    </row>
    <row r="1570" spans="1:10" ht="15" customHeight="1">
      <c r="A1570" s="284" t="str">
        <f>IF('Data invoice'!J1685=0,"",'Data invoice'!K1685)</f>
        <v/>
      </c>
      <c r="B1570" s="284" t="str">
        <f>IF('Data invoice'!K1685=0,"",'Data invoice'!L1685)</f>
        <v/>
      </c>
      <c r="C1570" s="284" t="str">
        <f>IF('Data invoice'!L1685=0,"",'Data invoice'!M1685)</f>
        <v/>
      </c>
      <c r="D1570" s="284" t="str">
        <f>IF('Data invoice'!M1685=0,"",'Data invoice'!N1685)</f>
        <v/>
      </c>
      <c r="E1570" s="284" t="str">
        <f>IF('Data invoice'!N1685=0,"",'Data invoice'!O1685)</f>
        <v/>
      </c>
      <c r="F1570" s="284" t="str">
        <f>IF('Data invoice'!O1685=0,"",'Data invoice'!P1685)</f>
        <v/>
      </c>
      <c r="G1570" s="284" t="str">
        <f>IF('Data invoice'!P1685=0,"",'Data invoice'!Q1685)</f>
        <v/>
      </c>
      <c r="H1570" s="284" t="str">
        <f>IF('Data invoice'!Q1685=0,"",'Data invoice'!R1685)</f>
        <v/>
      </c>
      <c r="I1570" s="320" t="str">
        <f>IF('Data invoice'!R1685=0,"",'Data invoice'!S1685)</f>
        <v/>
      </c>
      <c r="J1570" s="367" t="str">
        <f>IF('Data invoice'!S1685=0,"",'Data invoice'!T1685)</f>
        <v/>
      </c>
    </row>
    <row r="1571" spans="1:10" ht="15" customHeight="1">
      <c r="A1571" s="284" t="str">
        <f>IF('Data invoice'!J1686=0,"",'Data invoice'!K1686)</f>
        <v/>
      </c>
      <c r="B1571" s="284" t="str">
        <f>IF('Data invoice'!K1686=0,"",'Data invoice'!L1686)</f>
        <v/>
      </c>
      <c r="C1571" s="284" t="str">
        <f>IF('Data invoice'!L1686=0,"",'Data invoice'!M1686)</f>
        <v/>
      </c>
      <c r="D1571" s="284" t="str">
        <f>IF('Data invoice'!M1686=0,"",'Data invoice'!N1686)</f>
        <v/>
      </c>
      <c r="E1571" s="284" t="str">
        <f>IF('Data invoice'!N1686=0,"",'Data invoice'!O1686)</f>
        <v/>
      </c>
      <c r="F1571" s="284" t="str">
        <f>IF('Data invoice'!O1686=0,"",'Data invoice'!P1686)</f>
        <v/>
      </c>
      <c r="G1571" s="284" t="str">
        <f>IF('Data invoice'!P1686=0,"",'Data invoice'!Q1686)</f>
        <v/>
      </c>
      <c r="H1571" s="284" t="str">
        <f>IF('Data invoice'!Q1686=0,"",'Data invoice'!R1686)</f>
        <v/>
      </c>
      <c r="I1571" s="320" t="str">
        <f>IF('Data invoice'!R1686=0,"",'Data invoice'!S1686)</f>
        <v/>
      </c>
      <c r="J1571" s="367" t="str">
        <f>IF('Data invoice'!S1686=0,"",'Data invoice'!T1686)</f>
        <v/>
      </c>
    </row>
    <row r="1572" spans="1:10" ht="15" customHeight="1">
      <c r="A1572" s="284" t="str">
        <f>IF('Data invoice'!J1687=0,"",'Data invoice'!K1687)</f>
        <v/>
      </c>
      <c r="B1572" s="284" t="str">
        <f>IF('Data invoice'!K1687=0,"",'Data invoice'!L1687)</f>
        <v/>
      </c>
      <c r="C1572" s="284" t="str">
        <f>IF('Data invoice'!L1687=0,"",'Data invoice'!M1687)</f>
        <v/>
      </c>
      <c r="D1572" s="284" t="str">
        <f>IF('Data invoice'!M1687=0,"",'Data invoice'!N1687)</f>
        <v/>
      </c>
      <c r="E1572" s="284" t="str">
        <f>IF('Data invoice'!N1687=0,"",'Data invoice'!O1687)</f>
        <v/>
      </c>
      <c r="F1572" s="284" t="str">
        <f>IF('Data invoice'!O1687=0,"",'Data invoice'!P1687)</f>
        <v/>
      </c>
      <c r="G1572" s="284" t="str">
        <f>IF('Data invoice'!P1687=0,"",'Data invoice'!Q1687)</f>
        <v/>
      </c>
      <c r="H1572" s="284" t="str">
        <f>IF('Data invoice'!Q1687=0,"",'Data invoice'!R1687)</f>
        <v/>
      </c>
      <c r="I1572" s="320" t="str">
        <f>IF('Data invoice'!R1687=0,"",'Data invoice'!S1687)</f>
        <v/>
      </c>
      <c r="J1572" s="367" t="str">
        <f>IF('Data invoice'!S1687=0,"",'Data invoice'!T1687)</f>
        <v/>
      </c>
    </row>
    <row r="1573" spans="1:10" ht="15" customHeight="1">
      <c r="A1573" s="284" t="str">
        <f>IF('Data invoice'!J1688=0,"",'Data invoice'!K1688)</f>
        <v/>
      </c>
      <c r="B1573" s="284" t="str">
        <f>IF('Data invoice'!K1688=0,"",'Data invoice'!L1688)</f>
        <v/>
      </c>
      <c r="C1573" s="284" t="str">
        <f>IF('Data invoice'!L1688=0,"",'Data invoice'!M1688)</f>
        <v/>
      </c>
      <c r="D1573" s="284" t="str">
        <f>IF('Data invoice'!M1688=0,"",'Data invoice'!N1688)</f>
        <v/>
      </c>
      <c r="E1573" s="284" t="str">
        <f>IF('Data invoice'!N1688=0,"",'Data invoice'!O1688)</f>
        <v/>
      </c>
      <c r="F1573" s="284" t="str">
        <f>IF('Data invoice'!O1688=0,"",'Data invoice'!P1688)</f>
        <v/>
      </c>
      <c r="G1573" s="284" t="str">
        <f>IF('Data invoice'!P1688=0,"",'Data invoice'!Q1688)</f>
        <v/>
      </c>
      <c r="H1573" s="284" t="str">
        <f>IF('Data invoice'!Q1688=0,"",'Data invoice'!R1688)</f>
        <v/>
      </c>
      <c r="I1573" s="320" t="str">
        <f>IF('Data invoice'!R1688=0,"",'Data invoice'!S1688)</f>
        <v/>
      </c>
      <c r="J1573" s="367" t="str">
        <f>IF('Data invoice'!S1688=0,"",'Data invoice'!T1688)</f>
        <v/>
      </c>
    </row>
    <row r="1574" spans="1:10" ht="15" customHeight="1">
      <c r="A1574" s="284" t="str">
        <f>IF('Data invoice'!J1689=0,"",'Data invoice'!K1689)</f>
        <v/>
      </c>
      <c r="B1574" s="284" t="str">
        <f>IF('Data invoice'!K1689=0,"",'Data invoice'!L1689)</f>
        <v/>
      </c>
      <c r="C1574" s="284" t="str">
        <f>IF('Data invoice'!L1689=0,"",'Data invoice'!M1689)</f>
        <v/>
      </c>
      <c r="D1574" s="284" t="str">
        <f>IF('Data invoice'!M1689=0,"",'Data invoice'!N1689)</f>
        <v/>
      </c>
      <c r="E1574" s="284" t="str">
        <f>IF('Data invoice'!N1689=0,"",'Data invoice'!O1689)</f>
        <v/>
      </c>
      <c r="F1574" s="284" t="str">
        <f>IF('Data invoice'!O1689=0,"",'Data invoice'!P1689)</f>
        <v/>
      </c>
      <c r="G1574" s="284" t="str">
        <f>IF('Data invoice'!P1689=0,"",'Data invoice'!Q1689)</f>
        <v/>
      </c>
      <c r="H1574" s="284" t="str">
        <f>IF('Data invoice'!Q1689=0,"",'Data invoice'!R1689)</f>
        <v/>
      </c>
      <c r="I1574" s="320" t="str">
        <f>IF('Data invoice'!R1689=0,"",'Data invoice'!S1689)</f>
        <v/>
      </c>
      <c r="J1574" s="367" t="str">
        <f>IF('Data invoice'!S1689=0,"",'Data invoice'!T1689)</f>
        <v/>
      </c>
    </row>
    <row r="1575" spans="1:10" ht="15" customHeight="1">
      <c r="A1575" s="284" t="str">
        <f>IF('Data invoice'!J1690=0,"",'Data invoice'!K1690)</f>
        <v/>
      </c>
      <c r="B1575" s="284" t="str">
        <f>IF('Data invoice'!K1690=0,"",'Data invoice'!L1690)</f>
        <v/>
      </c>
      <c r="C1575" s="284" t="str">
        <f>IF('Data invoice'!L1690=0,"",'Data invoice'!M1690)</f>
        <v/>
      </c>
      <c r="D1575" s="284" t="str">
        <f>IF('Data invoice'!M1690=0,"",'Data invoice'!N1690)</f>
        <v/>
      </c>
      <c r="E1575" s="284" t="str">
        <f>IF('Data invoice'!N1690=0,"",'Data invoice'!O1690)</f>
        <v/>
      </c>
      <c r="F1575" s="284" t="str">
        <f>IF('Data invoice'!O1690=0,"",'Data invoice'!P1690)</f>
        <v/>
      </c>
      <c r="G1575" s="284" t="str">
        <f>IF('Data invoice'!P1690=0,"",'Data invoice'!Q1690)</f>
        <v/>
      </c>
      <c r="H1575" s="284" t="str">
        <f>IF('Data invoice'!Q1690=0,"",'Data invoice'!R1690)</f>
        <v/>
      </c>
      <c r="I1575" s="320" t="str">
        <f>IF('Data invoice'!R1690=0,"",'Data invoice'!S1690)</f>
        <v/>
      </c>
      <c r="J1575" s="367" t="str">
        <f>IF('Data invoice'!S1690=0,"",'Data invoice'!T1690)</f>
        <v/>
      </c>
    </row>
    <row r="1576" spans="1:10" ht="15" customHeight="1">
      <c r="A1576" s="284" t="str">
        <f>IF('Data invoice'!J1691=0,"",'Data invoice'!K1691)</f>
        <v/>
      </c>
      <c r="B1576" s="284" t="str">
        <f>IF('Data invoice'!K1691=0,"",'Data invoice'!L1691)</f>
        <v/>
      </c>
      <c r="C1576" s="284" t="str">
        <f>IF('Data invoice'!L1691=0,"",'Data invoice'!M1691)</f>
        <v/>
      </c>
      <c r="D1576" s="284" t="str">
        <f>IF('Data invoice'!M1691=0,"",'Data invoice'!N1691)</f>
        <v/>
      </c>
      <c r="E1576" s="284" t="str">
        <f>IF('Data invoice'!N1691=0,"",'Data invoice'!O1691)</f>
        <v/>
      </c>
      <c r="F1576" s="284" t="str">
        <f>IF('Data invoice'!O1691=0,"",'Data invoice'!P1691)</f>
        <v/>
      </c>
      <c r="G1576" s="284" t="str">
        <f>IF('Data invoice'!P1691=0,"",'Data invoice'!Q1691)</f>
        <v/>
      </c>
      <c r="H1576" s="284" t="str">
        <f>IF('Data invoice'!Q1691=0,"",'Data invoice'!R1691)</f>
        <v/>
      </c>
      <c r="I1576" s="320" t="str">
        <f>IF('Data invoice'!R1691=0,"",'Data invoice'!S1691)</f>
        <v/>
      </c>
      <c r="J1576" s="367" t="str">
        <f>IF('Data invoice'!S1691=0,"",'Data invoice'!T1691)</f>
        <v/>
      </c>
    </row>
    <row r="1577" spans="1:10" ht="15" customHeight="1">
      <c r="A1577" s="284" t="str">
        <f>IF('Data invoice'!J1692=0,"",'Data invoice'!K1692)</f>
        <v/>
      </c>
      <c r="B1577" s="284" t="str">
        <f>IF('Data invoice'!K1692=0,"",'Data invoice'!L1692)</f>
        <v/>
      </c>
      <c r="C1577" s="284" t="str">
        <f>IF('Data invoice'!L1692=0,"",'Data invoice'!M1692)</f>
        <v/>
      </c>
      <c r="D1577" s="284" t="str">
        <f>IF('Data invoice'!M1692=0,"",'Data invoice'!N1692)</f>
        <v/>
      </c>
      <c r="E1577" s="284" t="str">
        <f>IF('Data invoice'!N1692=0,"",'Data invoice'!O1692)</f>
        <v/>
      </c>
      <c r="F1577" s="284" t="str">
        <f>IF('Data invoice'!O1692=0,"",'Data invoice'!P1692)</f>
        <v/>
      </c>
      <c r="G1577" s="284" t="str">
        <f>IF('Data invoice'!P1692=0,"",'Data invoice'!Q1692)</f>
        <v/>
      </c>
      <c r="H1577" s="284" t="str">
        <f>IF('Data invoice'!Q1692=0,"",'Data invoice'!R1692)</f>
        <v/>
      </c>
      <c r="I1577" s="320" t="str">
        <f>IF('Data invoice'!R1692=0,"",'Data invoice'!S1692)</f>
        <v/>
      </c>
      <c r="J1577" s="367" t="str">
        <f>IF('Data invoice'!S1692=0,"",'Data invoice'!T1692)</f>
        <v/>
      </c>
    </row>
    <row r="1578" spans="1:10" ht="15" customHeight="1">
      <c r="A1578" s="284" t="str">
        <f>IF('Data invoice'!J1693=0,"",'Data invoice'!K1693)</f>
        <v/>
      </c>
      <c r="B1578" s="284" t="str">
        <f>IF('Data invoice'!K1693=0,"",'Data invoice'!L1693)</f>
        <v/>
      </c>
      <c r="C1578" s="284" t="str">
        <f>IF('Data invoice'!L1693=0,"",'Data invoice'!M1693)</f>
        <v/>
      </c>
      <c r="D1578" s="284" t="str">
        <f>IF('Data invoice'!M1693=0,"",'Data invoice'!N1693)</f>
        <v/>
      </c>
      <c r="E1578" s="284" t="str">
        <f>IF('Data invoice'!N1693=0,"",'Data invoice'!O1693)</f>
        <v/>
      </c>
      <c r="F1578" s="284" t="str">
        <f>IF('Data invoice'!O1693=0,"",'Data invoice'!P1693)</f>
        <v/>
      </c>
      <c r="G1578" s="284" t="str">
        <f>IF('Data invoice'!P1693=0,"",'Data invoice'!Q1693)</f>
        <v/>
      </c>
      <c r="H1578" s="284" t="str">
        <f>IF('Data invoice'!Q1693=0,"",'Data invoice'!R1693)</f>
        <v/>
      </c>
      <c r="I1578" s="320" t="str">
        <f>IF('Data invoice'!R1693=0,"",'Data invoice'!S1693)</f>
        <v/>
      </c>
      <c r="J1578" s="367" t="str">
        <f>IF('Data invoice'!S1693=0,"",'Data invoice'!T1693)</f>
        <v/>
      </c>
    </row>
    <row r="1579" spans="1:10" ht="15" customHeight="1">
      <c r="A1579" s="284" t="str">
        <f>IF('Data invoice'!J1694=0,"",'Data invoice'!K1694)</f>
        <v/>
      </c>
      <c r="B1579" s="284" t="str">
        <f>IF('Data invoice'!K1694=0,"",'Data invoice'!L1694)</f>
        <v/>
      </c>
      <c r="C1579" s="284" t="str">
        <f>IF('Data invoice'!L1694=0,"",'Data invoice'!M1694)</f>
        <v/>
      </c>
      <c r="D1579" s="284" t="str">
        <f>IF('Data invoice'!M1694=0,"",'Data invoice'!N1694)</f>
        <v/>
      </c>
      <c r="E1579" s="284" t="str">
        <f>IF('Data invoice'!N1694=0,"",'Data invoice'!O1694)</f>
        <v/>
      </c>
      <c r="F1579" s="284" t="str">
        <f>IF('Data invoice'!O1694=0,"",'Data invoice'!P1694)</f>
        <v/>
      </c>
      <c r="G1579" s="284" t="str">
        <f>IF('Data invoice'!P1694=0,"",'Data invoice'!Q1694)</f>
        <v/>
      </c>
      <c r="H1579" s="284" t="str">
        <f>IF('Data invoice'!Q1694=0,"",'Data invoice'!R1694)</f>
        <v/>
      </c>
      <c r="I1579" s="320" t="str">
        <f>IF('Data invoice'!R1694=0,"",'Data invoice'!S1694)</f>
        <v/>
      </c>
      <c r="J1579" s="367" t="str">
        <f>IF('Data invoice'!S1694=0,"",'Data invoice'!T1694)</f>
        <v/>
      </c>
    </row>
    <row r="1580" spans="1:10" ht="15" customHeight="1">
      <c r="A1580" s="284" t="str">
        <f>IF('Data invoice'!J1695=0,"",'Data invoice'!K1695)</f>
        <v/>
      </c>
      <c r="B1580" s="284" t="str">
        <f>IF('Data invoice'!K1695=0,"",'Data invoice'!L1695)</f>
        <v/>
      </c>
      <c r="C1580" s="284" t="str">
        <f>IF('Data invoice'!L1695=0,"",'Data invoice'!M1695)</f>
        <v/>
      </c>
      <c r="D1580" s="284" t="str">
        <f>IF('Data invoice'!M1695=0,"",'Data invoice'!N1695)</f>
        <v/>
      </c>
      <c r="E1580" s="284" t="str">
        <f>IF('Data invoice'!N1695=0,"",'Data invoice'!O1695)</f>
        <v/>
      </c>
      <c r="F1580" s="284" t="str">
        <f>IF('Data invoice'!O1695=0,"",'Data invoice'!P1695)</f>
        <v/>
      </c>
      <c r="G1580" s="284" t="str">
        <f>IF('Data invoice'!P1695=0,"",'Data invoice'!Q1695)</f>
        <v/>
      </c>
      <c r="H1580" s="284" t="str">
        <f>IF('Data invoice'!Q1695=0,"",'Data invoice'!R1695)</f>
        <v/>
      </c>
      <c r="I1580" s="320" t="str">
        <f>IF('Data invoice'!R1695=0,"",'Data invoice'!S1695)</f>
        <v/>
      </c>
      <c r="J1580" s="367" t="str">
        <f>IF('Data invoice'!S1695=0,"",'Data invoice'!T1695)</f>
        <v/>
      </c>
    </row>
    <row r="1581" spans="1:10" ht="15" customHeight="1">
      <c r="A1581" s="284" t="str">
        <f>IF('Data invoice'!J1696=0,"",'Data invoice'!K1696)</f>
        <v/>
      </c>
      <c r="B1581" s="284" t="str">
        <f>IF('Data invoice'!K1696=0,"",'Data invoice'!L1696)</f>
        <v/>
      </c>
      <c r="C1581" s="284" t="str">
        <f>IF('Data invoice'!L1696=0,"",'Data invoice'!M1696)</f>
        <v/>
      </c>
      <c r="D1581" s="284" t="str">
        <f>IF('Data invoice'!M1696=0,"",'Data invoice'!N1696)</f>
        <v/>
      </c>
      <c r="E1581" s="284" t="str">
        <f>IF('Data invoice'!N1696=0,"",'Data invoice'!O1696)</f>
        <v/>
      </c>
      <c r="F1581" s="284" t="str">
        <f>IF('Data invoice'!O1696=0,"",'Data invoice'!P1696)</f>
        <v/>
      </c>
      <c r="G1581" s="284" t="str">
        <f>IF('Data invoice'!P1696=0,"",'Data invoice'!Q1696)</f>
        <v/>
      </c>
      <c r="H1581" s="284" t="str">
        <f>IF('Data invoice'!Q1696=0,"",'Data invoice'!R1696)</f>
        <v/>
      </c>
      <c r="I1581" s="320" t="str">
        <f>IF('Data invoice'!R1696=0,"",'Data invoice'!S1696)</f>
        <v/>
      </c>
      <c r="J1581" s="367" t="str">
        <f>IF('Data invoice'!S1696=0,"",'Data invoice'!T1696)</f>
        <v/>
      </c>
    </row>
    <row r="1582" spans="1:10" ht="15" customHeight="1">
      <c r="A1582" s="284" t="str">
        <f>IF('Data invoice'!J1697=0,"",'Data invoice'!K1697)</f>
        <v/>
      </c>
      <c r="B1582" s="284" t="str">
        <f>IF('Data invoice'!K1697=0,"",'Data invoice'!L1697)</f>
        <v/>
      </c>
      <c r="C1582" s="284" t="str">
        <f>IF('Data invoice'!L1697=0,"",'Data invoice'!M1697)</f>
        <v/>
      </c>
      <c r="D1582" s="284" t="str">
        <f>IF('Data invoice'!M1697=0,"",'Data invoice'!N1697)</f>
        <v/>
      </c>
      <c r="E1582" s="284" t="str">
        <f>IF('Data invoice'!N1697=0,"",'Data invoice'!O1697)</f>
        <v/>
      </c>
      <c r="F1582" s="284" t="str">
        <f>IF('Data invoice'!O1697=0,"",'Data invoice'!P1697)</f>
        <v/>
      </c>
      <c r="G1582" s="284" t="str">
        <f>IF('Data invoice'!P1697=0,"",'Data invoice'!Q1697)</f>
        <v/>
      </c>
      <c r="H1582" s="284" t="str">
        <f>IF('Data invoice'!Q1697=0,"",'Data invoice'!R1697)</f>
        <v/>
      </c>
      <c r="I1582" s="320" t="str">
        <f>IF('Data invoice'!R1697=0,"",'Data invoice'!S1697)</f>
        <v/>
      </c>
      <c r="J1582" s="367" t="str">
        <f>IF('Data invoice'!S1697=0,"",'Data invoice'!T1697)</f>
        <v/>
      </c>
    </row>
    <row r="1583" spans="1:10" ht="15" customHeight="1">
      <c r="A1583" s="284" t="str">
        <f>IF('Data invoice'!J1698=0,"",'Data invoice'!K1698)</f>
        <v/>
      </c>
      <c r="B1583" s="284" t="str">
        <f>IF('Data invoice'!K1698=0,"",'Data invoice'!L1698)</f>
        <v/>
      </c>
      <c r="C1583" s="284" t="str">
        <f>IF('Data invoice'!L1698=0,"",'Data invoice'!M1698)</f>
        <v/>
      </c>
      <c r="D1583" s="284" t="str">
        <f>IF('Data invoice'!M1698=0,"",'Data invoice'!N1698)</f>
        <v/>
      </c>
      <c r="E1583" s="284" t="str">
        <f>IF('Data invoice'!N1698=0,"",'Data invoice'!O1698)</f>
        <v/>
      </c>
      <c r="F1583" s="284" t="str">
        <f>IF('Data invoice'!O1698=0,"",'Data invoice'!P1698)</f>
        <v/>
      </c>
      <c r="G1583" s="284" t="str">
        <f>IF('Data invoice'!P1698=0,"",'Data invoice'!Q1698)</f>
        <v/>
      </c>
      <c r="H1583" s="284" t="str">
        <f>IF('Data invoice'!Q1698=0,"",'Data invoice'!R1698)</f>
        <v/>
      </c>
      <c r="I1583" s="320" t="str">
        <f>IF('Data invoice'!R1698=0,"",'Data invoice'!S1698)</f>
        <v/>
      </c>
      <c r="J1583" s="367" t="str">
        <f>IF('Data invoice'!S1698=0,"",'Data invoice'!T1698)</f>
        <v/>
      </c>
    </row>
    <row r="1584" spans="1:10" ht="15" customHeight="1">
      <c r="A1584" s="284" t="str">
        <f>IF('Data invoice'!J1699=0,"",'Data invoice'!K1699)</f>
        <v/>
      </c>
      <c r="B1584" s="284" t="str">
        <f>IF('Data invoice'!K1699=0,"",'Data invoice'!L1699)</f>
        <v/>
      </c>
      <c r="C1584" s="284" t="str">
        <f>IF('Data invoice'!L1699=0,"",'Data invoice'!M1699)</f>
        <v/>
      </c>
      <c r="D1584" s="284" t="str">
        <f>IF('Data invoice'!M1699=0,"",'Data invoice'!N1699)</f>
        <v/>
      </c>
      <c r="E1584" s="284" t="str">
        <f>IF('Data invoice'!N1699=0,"",'Data invoice'!O1699)</f>
        <v/>
      </c>
      <c r="F1584" s="284" t="str">
        <f>IF('Data invoice'!O1699=0,"",'Data invoice'!P1699)</f>
        <v/>
      </c>
      <c r="G1584" s="284" t="str">
        <f>IF('Data invoice'!P1699=0,"",'Data invoice'!Q1699)</f>
        <v/>
      </c>
      <c r="H1584" s="284" t="str">
        <f>IF('Data invoice'!Q1699=0,"",'Data invoice'!R1699)</f>
        <v/>
      </c>
      <c r="I1584" s="320" t="str">
        <f>IF('Data invoice'!R1699=0,"",'Data invoice'!S1699)</f>
        <v/>
      </c>
      <c r="J1584" s="367" t="str">
        <f>IF('Data invoice'!S1699=0,"",'Data invoice'!T1699)</f>
        <v/>
      </c>
    </row>
    <row r="1585" spans="1:10" ht="15" customHeight="1">
      <c r="A1585" s="284" t="str">
        <f>IF('Data invoice'!J1700=0,"",'Data invoice'!K1700)</f>
        <v/>
      </c>
      <c r="B1585" s="284" t="str">
        <f>IF('Data invoice'!K1700=0,"",'Data invoice'!L1700)</f>
        <v/>
      </c>
      <c r="C1585" s="284" t="str">
        <f>IF('Data invoice'!L1700=0,"",'Data invoice'!M1700)</f>
        <v/>
      </c>
      <c r="D1585" s="284" t="str">
        <f>IF('Data invoice'!M1700=0,"",'Data invoice'!N1700)</f>
        <v/>
      </c>
      <c r="E1585" s="284" t="str">
        <f>IF('Data invoice'!N1700=0,"",'Data invoice'!O1700)</f>
        <v/>
      </c>
      <c r="F1585" s="284" t="str">
        <f>IF('Data invoice'!O1700=0,"",'Data invoice'!P1700)</f>
        <v/>
      </c>
      <c r="G1585" s="284" t="str">
        <f>IF('Data invoice'!P1700=0,"",'Data invoice'!Q1700)</f>
        <v/>
      </c>
      <c r="H1585" s="284" t="str">
        <f>IF('Data invoice'!Q1700=0,"",'Data invoice'!R1700)</f>
        <v/>
      </c>
      <c r="I1585" s="320" t="str">
        <f>IF('Data invoice'!R1700=0,"",'Data invoice'!S1700)</f>
        <v/>
      </c>
      <c r="J1585" s="367" t="str">
        <f>IF('Data invoice'!S1700=0,"",'Data invoice'!T1700)</f>
        <v/>
      </c>
    </row>
    <row r="1586" spans="1:10" ht="15" customHeight="1">
      <c r="A1586" s="284" t="str">
        <f>IF('Data invoice'!J1701=0,"",'Data invoice'!K1701)</f>
        <v/>
      </c>
      <c r="B1586" s="284" t="str">
        <f>IF('Data invoice'!K1701=0,"",'Data invoice'!L1701)</f>
        <v/>
      </c>
      <c r="C1586" s="284" t="str">
        <f>IF('Data invoice'!L1701=0,"",'Data invoice'!M1701)</f>
        <v/>
      </c>
      <c r="D1586" s="284" t="str">
        <f>IF('Data invoice'!M1701=0,"",'Data invoice'!N1701)</f>
        <v/>
      </c>
      <c r="E1586" s="284" t="str">
        <f>IF('Data invoice'!N1701=0,"",'Data invoice'!O1701)</f>
        <v/>
      </c>
      <c r="F1586" s="284" t="str">
        <f>IF('Data invoice'!O1701=0,"",'Data invoice'!P1701)</f>
        <v/>
      </c>
      <c r="G1586" s="284" t="str">
        <f>IF('Data invoice'!P1701=0,"",'Data invoice'!Q1701)</f>
        <v/>
      </c>
      <c r="H1586" s="284" t="str">
        <f>IF('Data invoice'!Q1701=0,"",'Data invoice'!R1701)</f>
        <v/>
      </c>
      <c r="I1586" s="320" t="str">
        <f>IF('Data invoice'!R1701=0,"",'Data invoice'!S1701)</f>
        <v/>
      </c>
      <c r="J1586" s="367" t="str">
        <f>IF('Data invoice'!S1701=0,"",'Data invoice'!T1701)</f>
        <v/>
      </c>
    </row>
    <row r="1587" spans="1:10" ht="15" customHeight="1">
      <c r="A1587" s="284" t="str">
        <f>IF('Data invoice'!J1702=0,"",'Data invoice'!K1702)</f>
        <v/>
      </c>
      <c r="B1587" s="284" t="str">
        <f>IF('Data invoice'!K1702=0,"",'Data invoice'!L1702)</f>
        <v/>
      </c>
      <c r="C1587" s="284" t="str">
        <f>IF('Data invoice'!L1702=0,"",'Data invoice'!M1702)</f>
        <v/>
      </c>
      <c r="D1587" s="284" t="str">
        <f>IF('Data invoice'!M1702=0,"",'Data invoice'!N1702)</f>
        <v/>
      </c>
      <c r="E1587" s="284" t="str">
        <f>IF('Data invoice'!N1702=0,"",'Data invoice'!O1702)</f>
        <v/>
      </c>
      <c r="F1587" s="284" t="str">
        <f>IF('Data invoice'!O1702=0,"",'Data invoice'!P1702)</f>
        <v/>
      </c>
      <c r="G1587" s="284" t="str">
        <f>IF('Data invoice'!P1702=0,"",'Data invoice'!Q1702)</f>
        <v/>
      </c>
      <c r="H1587" s="284" t="str">
        <f>IF('Data invoice'!Q1702=0,"",'Data invoice'!R1702)</f>
        <v/>
      </c>
      <c r="I1587" s="320" t="str">
        <f>IF('Data invoice'!R1702=0,"",'Data invoice'!S1702)</f>
        <v/>
      </c>
      <c r="J1587" s="367" t="str">
        <f>IF('Data invoice'!S1702=0,"",'Data invoice'!T1702)</f>
        <v/>
      </c>
    </row>
    <row r="1588" spans="1:10" ht="15" customHeight="1">
      <c r="A1588" s="284" t="str">
        <f>IF('Data invoice'!J1703=0,"",'Data invoice'!K1703)</f>
        <v/>
      </c>
      <c r="B1588" s="284" t="str">
        <f>IF('Data invoice'!K1703=0,"",'Data invoice'!L1703)</f>
        <v/>
      </c>
      <c r="C1588" s="284" t="str">
        <f>IF('Data invoice'!L1703=0,"",'Data invoice'!M1703)</f>
        <v/>
      </c>
      <c r="D1588" s="284" t="str">
        <f>IF('Data invoice'!M1703=0,"",'Data invoice'!N1703)</f>
        <v/>
      </c>
      <c r="E1588" s="284" t="str">
        <f>IF('Data invoice'!N1703=0,"",'Data invoice'!O1703)</f>
        <v/>
      </c>
      <c r="F1588" s="284" t="str">
        <f>IF('Data invoice'!O1703=0,"",'Data invoice'!P1703)</f>
        <v/>
      </c>
      <c r="G1588" s="284" t="str">
        <f>IF('Data invoice'!P1703=0,"",'Data invoice'!Q1703)</f>
        <v/>
      </c>
      <c r="H1588" s="284" t="str">
        <f>IF('Data invoice'!Q1703=0,"",'Data invoice'!R1703)</f>
        <v/>
      </c>
      <c r="I1588" s="320" t="str">
        <f>IF('Data invoice'!R1703=0,"",'Data invoice'!S1703)</f>
        <v/>
      </c>
      <c r="J1588" s="367" t="str">
        <f>IF('Data invoice'!S1703=0,"",'Data invoice'!T1703)</f>
        <v/>
      </c>
    </row>
    <row r="1589" spans="1:10" ht="15" customHeight="1">
      <c r="A1589" s="284" t="str">
        <f>IF('Data invoice'!J1704=0,"",'Data invoice'!K1704)</f>
        <v/>
      </c>
      <c r="B1589" s="284" t="str">
        <f>IF('Data invoice'!K1704=0,"",'Data invoice'!L1704)</f>
        <v/>
      </c>
      <c r="C1589" s="284" t="str">
        <f>IF('Data invoice'!L1704=0,"",'Data invoice'!M1704)</f>
        <v/>
      </c>
      <c r="D1589" s="284" t="str">
        <f>IF('Data invoice'!M1704=0,"",'Data invoice'!N1704)</f>
        <v/>
      </c>
      <c r="E1589" s="284" t="str">
        <f>IF('Data invoice'!N1704=0,"",'Data invoice'!O1704)</f>
        <v/>
      </c>
      <c r="F1589" s="284" t="str">
        <f>IF('Data invoice'!O1704=0,"",'Data invoice'!P1704)</f>
        <v/>
      </c>
      <c r="G1589" s="284" t="str">
        <f>IF('Data invoice'!P1704=0,"",'Data invoice'!Q1704)</f>
        <v/>
      </c>
      <c r="H1589" s="284" t="str">
        <f>IF('Data invoice'!Q1704=0,"",'Data invoice'!R1704)</f>
        <v/>
      </c>
      <c r="I1589" s="320" t="str">
        <f>IF('Data invoice'!R1704=0,"",'Data invoice'!S1704)</f>
        <v/>
      </c>
      <c r="J1589" s="367" t="str">
        <f>IF('Data invoice'!S1704=0,"",'Data invoice'!T1704)</f>
        <v/>
      </c>
    </row>
    <row r="1590" spans="1:10" ht="15" customHeight="1">
      <c r="A1590" s="284" t="str">
        <f>IF('Data invoice'!J1705=0,"",'Data invoice'!K1705)</f>
        <v/>
      </c>
      <c r="B1590" s="284" t="str">
        <f>IF('Data invoice'!K1705=0,"",'Data invoice'!L1705)</f>
        <v/>
      </c>
      <c r="C1590" s="284" t="str">
        <f>IF('Data invoice'!L1705=0,"",'Data invoice'!M1705)</f>
        <v/>
      </c>
      <c r="D1590" s="284" t="str">
        <f>IF('Data invoice'!M1705=0,"",'Data invoice'!N1705)</f>
        <v/>
      </c>
      <c r="E1590" s="284" t="str">
        <f>IF('Data invoice'!N1705=0,"",'Data invoice'!O1705)</f>
        <v/>
      </c>
      <c r="F1590" s="284" t="str">
        <f>IF('Data invoice'!O1705=0,"",'Data invoice'!P1705)</f>
        <v/>
      </c>
      <c r="G1590" s="284" t="str">
        <f>IF('Data invoice'!P1705=0,"",'Data invoice'!Q1705)</f>
        <v/>
      </c>
      <c r="H1590" s="284" t="str">
        <f>IF('Data invoice'!Q1705=0,"",'Data invoice'!R1705)</f>
        <v/>
      </c>
      <c r="I1590" s="320" t="str">
        <f>IF('Data invoice'!R1705=0,"",'Data invoice'!S1705)</f>
        <v/>
      </c>
      <c r="J1590" s="367" t="str">
        <f>IF('Data invoice'!S1705=0,"",'Data invoice'!T1705)</f>
        <v/>
      </c>
    </row>
    <row r="1591" spans="1:10" ht="15" customHeight="1">
      <c r="A1591" s="284" t="str">
        <f>IF('Data invoice'!J1706=0,"",'Data invoice'!K1706)</f>
        <v/>
      </c>
      <c r="B1591" s="284" t="str">
        <f>IF('Data invoice'!K1706=0,"",'Data invoice'!L1706)</f>
        <v/>
      </c>
      <c r="C1591" s="284" t="str">
        <f>IF('Data invoice'!L1706=0,"",'Data invoice'!M1706)</f>
        <v/>
      </c>
      <c r="D1591" s="284" t="str">
        <f>IF('Data invoice'!M1706=0,"",'Data invoice'!N1706)</f>
        <v/>
      </c>
      <c r="E1591" s="284" t="str">
        <f>IF('Data invoice'!N1706=0,"",'Data invoice'!O1706)</f>
        <v/>
      </c>
      <c r="F1591" s="284" t="str">
        <f>IF('Data invoice'!O1706=0,"",'Data invoice'!P1706)</f>
        <v/>
      </c>
      <c r="G1591" s="284" t="str">
        <f>IF('Data invoice'!P1706=0,"",'Data invoice'!Q1706)</f>
        <v/>
      </c>
      <c r="H1591" s="284" t="str">
        <f>IF('Data invoice'!Q1706=0,"",'Data invoice'!R1706)</f>
        <v/>
      </c>
      <c r="I1591" s="320" t="str">
        <f>IF('Data invoice'!R1706=0,"",'Data invoice'!S1706)</f>
        <v/>
      </c>
      <c r="J1591" s="367" t="str">
        <f>IF('Data invoice'!S1706=0,"",'Data invoice'!T1706)</f>
        <v/>
      </c>
    </row>
    <row r="1592" spans="1:10" ht="15" customHeight="1">
      <c r="A1592" s="284" t="str">
        <f>IF('Data invoice'!J1707=0,"",'Data invoice'!K1707)</f>
        <v/>
      </c>
      <c r="B1592" s="284" t="str">
        <f>IF('Data invoice'!K1707=0,"",'Data invoice'!L1707)</f>
        <v/>
      </c>
      <c r="C1592" s="284" t="str">
        <f>IF('Data invoice'!L1707=0,"",'Data invoice'!M1707)</f>
        <v/>
      </c>
      <c r="D1592" s="284" t="str">
        <f>IF('Data invoice'!M1707=0,"",'Data invoice'!N1707)</f>
        <v/>
      </c>
      <c r="E1592" s="284" t="str">
        <f>IF('Data invoice'!N1707=0,"",'Data invoice'!O1707)</f>
        <v/>
      </c>
      <c r="F1592" s="284" t="str">
        <f>IF('Data invoice'!O1707=0,"",'Data invoice'!P1707)</f>
        <v/>
      </c>
      <c r="G1592" s="284" t="str">
        <f>IF('Data invoice'!P1707=0,"",'Data invoice'!Q1707)</f>
        <v/>
      </c>
      <c r="H1592" s="284" t="str">
        <f>IF('Data invoice'!Q1707=0,"",'Data invoice'!R1707)</f>
        <v/>
      </c>
      <c r="I1592" s="320" t="str">
        <f>IF('Data invoice'!R1707=0,"",'Data invoice'!S1707)</f>
        <v/>
      </c>
      <c r="J1592" s="367" t="str">
        <f>IF('Data invoice'!S1707=0,"",'Data invoice'!T1707)</f>
        <v/>
      </c>
    </row>
    <row r="1593" spans="1:10" ht="15" customHeight="1">
      <c r="A1593" s="284" t="str">
        <f>IF('Data invoice'!J1708=0,"",'Data invoice'!K1708)</f>
        <v/>
      </c>
      <c r="B1593" s="284" t="str">
        <f>IF('Data invoice'!K1708=0,"",'Data invoice'!L1708)</f>
        <v/>
      </c>
      <c r="C1593" s="284" t="str">
        <f>IF('Data invoice'!L1708=0,"",'Data invoice'!M1708)</f>
        <v/>
      </c>
      <c r="D1593" s="284" t="str">
        <f>IF('Data invoice'!M1708=0,"",'Data invoice'!N1708)</f>
        <v/>
      </c>
      <c r="E1593" s="284" t="str">
        <f>IF('Data invoice'!N1708=0,"",'Data invoice'!O1708)</f>
        <v/>
      </c>
      <c r="F1593" s="284" t="str">
        <f>IF('Data invoice'!O1708=0,"",'Data invoice'!P1708)</f>
        <v/>
      </c>
      <c r="G1593" s="284" t="str">
        <f>IF('Data invoice'!P1708=0,"",'Data invoice'!Q1708)</f>
        <v/>
      </c>
      <c r="H1593" s="284" t="str">
        <f>IF('Data invoice'!Q1708=0,"",'Data invoice'!R1708)</f>
        <v/>
      </c>
      <c r="I1593" s="320" t="str">
        <f>IF('Data invoice'!R1708=0,"",'Data invoice'!S1708)</f>
        <v/>
      </c>
      <c r="J1593" s="367" t="str">
        <f>IF('Data invoice'!S1708=0,"",'Data invoice'!T1708)</f>
        <v/>
      </c>
    </row>
    <row r="1594" spans="1:10" ht="15" customHeight="1">
      <c r="A1594" s="284" t="str">
        <f>IF('Data invoice'!J1709=0,"",'Data invoice'!K1709)</f>
        <v/>
      </c>
      <c r="B1594" s="284" t="str">
        <f>IF('Data invoice'!K1709=0,"",'Data invoice'!L1709)</f>
        <v/>
      </c>
      <c r="C1594" s="284" t="str">
        <f>IF('Data invoice'!L1709=0,"",'Data invoice'!M1709)</f>
        <v/>
      </c>
      <c r="D1594" s="284" t="str">
        <f>IF('Data invoice'!M1709=0,"",'Data invoice'!N1709)</f>
        <v/>
      </c>
      <c r="E1594" s="284" t="str">
        <f>IF('Data invoice'!N1709=0,"",'Data invoice'!O1709)</f>
        <v/>
      </c>
      <c r="F1594" s="284" t="str">
        <f>IF('Data invoice'!O1709=0,"",'Data invoice'!P1709)</f>
        <v/>
      </c>
      <c r="G1594" s="284" t="str">
        <f>IF('Data invoice'!P1709=0,"",'Data invoice'!Q1709)</f>
        <v/>
      </c>
      <c r="H1594" s="284" t="str">
        <f>IF('Data invoice'!Q1709=0,"",'Data invoice'!R1709)</f>
        <v/>
      </c>
      <c r="I1594" s="320" t="str">
        <f>IF('Data invoice'!R1709=0,"",'Data invoice'!S1709)</f>
        <v/>
      </c>
      <c r="J1594" s="367" t="str">
        <f>IF('Data invoice'!S1709=0,"",'Data invoice'!T1709)</f>
        <v/>
      </c>
    </row>
    <row r="1595" spans="1:10" ht="15" customHeight="1">
      <c r="A1595" s="284" t="str">
        <f>IF('Data invoice'!J1710=0,"",'Data invoice'!K1710)</f>
        <v/>
      </c>
      <c r="B1595" s="284" t="str">
        <f>IF('Data invoice'!K1710=0,"",'Data invoice'!L1710)</f>
        <v/>
      </c>
      <c r="C1595" s="284" t="str">
        <f>IF('Data invoice'!L1710=0,"",'Data invoice'!M1710)</f>
        <v/>
      </c>
      <c r="D1595" s="284" t="str">
        <f>IF('Data invoice'!M1710=0,"",'Data invoice'!N1710)</f>
        <v/>
      </c>
      <c r="E1595" s="284" t="str">
        <f>IF('Data invoice'!N1710=0,"",'Data invoice'!O1710)</f>
        <v/>
      </c>
      <c r="F1595" s="284" t="str">
        <f>IF('Data invoice'!O1710=0,"",'Data invoice'!P1710)</f>
        <v/>
      </c>
      <c r="G1595" s="284" t="str">
        <f>IF('Data invoice'!P1710=0,"",'Data invoice'!Q1710)</f>
        <v/>
      </c>
      <c r="H1595" s="284" t="str">
        <f>IF('Data invoice'!Q1710=0,"",'Data invoice'!R1710)</f>
        <v/>
      </c>
      <c r="I1595" s="320" t="str">
        <f>IF('Data invoice'!R1710=0,"",'Data invoice'!S1710)</f>
        <v/>
      </c>
      <c r="J1595" s="367" t="str">
        <f>IF('Data invoice'!S1710=0,"",'Data invoice'!T1710)</f>
        <v/>
      </c>
    </row>
    <row r="1596" spans="1:10" ht="15" customHeight="1">
      <c r="A1596" s="284" t="str">
        <f>IF('Data invoice'!J1711=0,"",'Data invoice'!K1711)</f>
        <v/>
      </c>
      <c r="B1596" s="284" t="str">
        <f>IF('Data invoice'!K1711=0,"",'Data invoice'!L1711)</f>
        <v/>
      </c>
      <c r="C1596" s="284" t="str">
        <f>IF('Data invoice'!L1711=0,"",'Data invoice'!M1711)</f>
        <v/>
      </c>
      <c r="D1596" s="284" t="str">
        <f>IF('Data invoice'!M1711=0,"",'Data invoice'!N1711)</f>
        <v/>
      </c>
      <c r="E1596" s="284" t="str">
        <f>IF('Data invoice'!N1711=0,"",'Data invoice'!O1711)</f>
        <v/>
      </c>
      <c r="F1596" s="284" t="str">
        <f>IF('Data invoice'!O1711=0,"",'Data invoice'!P1711)</f>
        <v/>
      </c>
      <c r="G1596" s="284" t="str">
        <f>IF('Data invoice'!P1711=0,"",'Data invoice'!Q1711)</f>
        <v/>
      </c>
      <c r="H1596" s="284" t="str">
        <f>IF('Data invoice'!Q1711=0,"",'Data invoice'!R1711)</f>
        <v/>
      </c>
      <c r="I1596" s="320" t="str">
        <f>IF('Data invoice'!R1711=0,"",'Data invoice'!S1711)</f>
        <v/>
      </c>
      <c r="J1596" s="367" t="str">
        <f>IF('Data invoice'!S1711=0,"",'Data invoice'!T1711)</f>
        <v/>
      </c>
    </row>
    <row r="1597" spans="1:10" ht="15" customHeight="1">
      <c r="A1597" s="284" t="str">
        <f>IF('Data invoice'!J1712=0,"",'Data invoice'!K1712)</f>
        <v/>
      </c>
      <c r="B1597" s="284" t="str">
        <f>IF('Data invoice'!K1712=0,"",'Data invoice'!L1712)</f>
        <v/>
      </c>
      <c r="C1597" s="284" t="str">
        <f>IF('Data invoice'!L1712=0,"",'Data invoice'!M1712)</f>
        <v/>
      </c>
      <c r="D1597" s="284" t="str">
        <f>IF('Data invoice'!M1712=0,"",'Data invoice'!N1712)</f>
        <v/>
      </c>
      <c r="E1597" s="284" t="str">
        <f>IF('Data invoice'!N1712=0,"",'Data invoice'!O1712)</f>
        <v/>
      </c>
      <c r="F1597" s="284" t="str">
        <f>IF('Data invoice'!O1712=0,"",'Data invoice'!P1712)</f>
        <v/>
      </c>
      <c r="G1597" s="284" t="str">
        <f>IF('Data invoice'!P1712=0,"",'Data invoice'!Q1712)</f>
        <v/>
      </c>
      <c r="H1597" s="284" t="str">
        <f>IF('Data invoice'!Q1712=0,"",'Data invoice'!R1712)</f>
        <v/>
      </c>
      <c r="I1597" s="320" t="str">
        <f>IF('Data invoice'!R1712=0,"",'Data invoice'!S1712)</f>
        <v/>
      </c>
      <c r="J1597" s="367" t="str">
        <f>IF('Data invoice'!S1712=0,"",'Data invoice'!T1712)</f>
        <v/>
      </c>
    </row>
    <row r="1598" spans="1:10" ht="15" customHeight="1">
      <c r="A1598" s="284" t="str">
        <f>IF('Data invoice'!J1713=0,"",'Data invoice'!K1713)</f>
        <v/>
      </c>
      <c r="B1598" s="284" t="str">
        <f>IF('Data invoice'!K1713=0,"",'Data invoice'!L1713)</f>
        <v/>
      </c>
      <c r="C1598" s="284" t="str">
        <f>IF('Data invoice'!L1713=0,"",'Data invoice'!M1713)</f>
        <v/>
      </c>
      <c r="D1598" s="284" t="str">
        <f>IF('Data invoice'!M1713=0,"",'Data invoice'!N1713)</f>
        <v/>
      </c>
      <c r="E1598" s="284" t="str">
        <f>IF('Data invoice'!N1713=0,"",'Data invoice'!O1713)</f>
        <v/>
      </c>
      <c r="F1598" s="284" t="str">
        <f>IF('Data invoice'!O1713=0,"",'Data invoice'!P1713)</f>
        <v/>
      </c>
      <c r="G1598" s="284" t="str">
        <f>IF('Data invoice'!P1713=0,"",'Data invoice'!Q1713)</f>
        <v/>
      </c>
      <c r="H1598" s="284" t="str">
        <f>IF('Data invoice'!Q1713=0,"",'Data invoice'!R1713)</f>
        <v/>
      </c>
      <c r="I1598" s="320" t="str">
        <f>IF('Data invoice'!R1713=0,"",'Data invoice'!S1713)</f>
        <v/>
      </c>
      <c r="J1598" s="367" t="str">
        <f>IF('Data invoice'!S1713=0,"",'Data invoice'!T1713)</f>
        <v/>
      </c>
    </row>
    <row r="1599" spans="1:10" ht="15" customHeight="1">
      <c r="A1599" s="284" t="str">
        <f>IF('Data invoice'!J1714=0,"",'Data invoice'!K1714)</f>
        <v/>
      </c>
      <c r="B1599" s="284" t="str">
        <f>IF('Data invoice'!K1714=0,"",'Data invoice'!L1714)</f>
        <v/>
      </c>
      <c r="C1599" s="284" t="str">
        <f>IF('Data invoice'!L1714=0,"",'Data invoice'!M1714)</f>
        <v/>
      </c>
      <c r="D1599" s="284" t="str">
        <f>IF('Data invoice'!M1714=0,"",'Data invoice'!N1714)</f>
        <v/>
      </c>
      <c r="E1599" s="284" t="str">
        <f>IF('Data invoice'!N1714=0,"",'Data invoice'!O1714)</f>
        <v/>
      </c>
      <c r="F1599" s="284" t="str">
        <f>IF('Data invoice'!O1714=0,"",'Data invoice'!P1714)</f>
        <v/>
      </c>
      <c r="G1599" s="284" t="str">
        <f>IF('Data invoice'!P1714=0,"",'Data invoice'!Q1714)</f>
        <v/>
      </c>
      <c r="H1599" s="284" t="str">
        <f>IF('Data invoice'!Q1714=0,"",'Data invoice'!R1714)</f>
        <v/>
      </c>
      <c r="I1599" s="320" t="str">
        <f>IF('Data invoice'!R1714=0,"",'Data invoice'!S1714)</f>
        <v/>
      </c>
      <c r="J1599" s="367" t="str">
        <f>IF('Data invoice'!S1714=0,"",'Data invoice'!T1714)</f>
        <v/>
      </c>
    </row>
    <row r="1600" spans="1:10" ht="15" customHeight="1">
      <c r="A1600" s="284" t="str">
        <f>IF('Data invoice'!J1715=0,"",'Data invoice'!K1715)</f>
        <v/>
      </c>
      <c r="B1600" s="284" t="str">
        <f>IF('Data invoice'!K1715=0,"",'Data invoice'!L1715)</f>
        <v/>
      </c>
      <c r="C1600" s="284" t="str">
        <f>IF('Data invoice'!L1715=0,"",'Data invoice'!M1715)</f>
        <v/>
      </c>
      <c r="D1600" s="284" t="str">
        <f>IF('Data invoice'!M1715=0,"",'Data invoice'!N1715)</f>
        <v/>
      </c>
      <c r="E1600" s="284" t="str">
        <f>IF('Data invoice'!N1715=0,"",'Data invoice'!O1715)</f>
        <v/>
      </c>
      <c r="F1600" s="284" t="str">
        <f>IF('Data invoice'!O1715=0,"",'Data invoice'!P1715)</f>
        <v/>
      </c>
      <c r="G1600" s="284" t="str">
        <f>IF('Data invoice'!P1715=0,"",'Data invoice'!Q1715)</f>
        <v/>
      </c>
      <c r="H1600" s="284" t="str">
        <f>IF('Data invoice'!Q1715=0,"",'Data invoice'!R1715)</f>
        <v/>
      </c>
      <c r="I1600" s="320" t="str">
        <f>IF('Data invoice'!R1715=0,"",'Data invoice'!S1715)</f>
        <v/>
      </c>
      <c r="J1600" s="367" t="str">
        <f>IF('Data invoice'!S1715=0,"",'Data invoice'!T1715)</f>
        <v/>
      </c>
    </row>
    <row r="1601" spans="1:10" ht="15" customHeight="1">
      <c r="A1601" s="284" t="str">
        <f>IF('Data invoice'!J1716=0,"",'Data invoice'!K1716)</f>
        <v/>
      </c>
      <c r="B1601" s="284" t="str">
        <f>IF('Data invoice'!K1716=0,"",'Data invoice'!L1716)</f>
        <v/>
      </c>
      <c r="C1601" s="284" t="str">
        <f>IF('Data invoice'!L1716=0,"",'Data invoice'!M1716)</f>
        <v/>
      </c>
      <c r="D1601" s="284" t="str">
        <f>IF('Data invoice'!M1716=0,"",'Data invoice'!N1716)</f>
        <v/>
      </c>
      <c r="E1601" s="284" t="str">
        <f>IF('Data invoice'!N1716=0,"",'Data invoice'!O1716)</f>
        <v/>
      </c>
      <c r="F1601" s="284" t="str">
        <f>IF('Data invoice'!O1716=0,"",'Data invoice'!P1716)</f>
        <v/>
      </c>
      <c r="G1601" s="284" t="str">
        <f>IF('Data invoice'!P1716=0,"",'Data invoice'!Q1716)</f>
        <v/>
      </c>
      <c r="H1601" s="284" t="str">
        <f>IF('Data invoice'!Q1716=0,"",'Data invoice'!R1716)</f>
        <v/>
      </c>
      <c r="I1601" s="320" t="str">
        <f>IF('Data invoice'!R1716=0,"",'Data invoice'!S1716)</f>
        <v/>
      </c>
      <c r="J1601" s="367" t="str">
        <f>IF('Data invoice'!S1716=0,"",'Data invoice'!T1716)</f>
        <v/>
      </c>
    </row>
    <row r="1602" spans="1:10" ht="15" customHeight="1">
      <c r="A1602" s="284" t="str">
        <f>IF('Data invoice'!J1717=0,"",'Data invoice'!K1717)</f>
        <v/>
      </c>
      <c r="B1602" s="284" t="str">
        <f>IF('Data invoice'!K1717=0,"",'Data invoice'!L1717)</f>
        <v/>
      </c>
      <c r="C1602" s="284" t="str">
        <f>IF('Data invoice'!L1717=0,"",'Data invoice'!M1717)</f>
        <v/>
      </c>
      <c r="D1602" s="284" t="str">
        <f>IF('Data invoice'!M1717=0,"",'Data invoice'!N1717)</f>
        <v/>
      </c>
      <c r="E1602" s="284" t="str">
        <f>IF('Data invoice'!N1717=0,"",'Data invoice'!O1717)</f>
        <v/>
      </c>
      <c r="F1602" s="284" t="str">
        <f>IF('Data invoice'!O1717=0,"",'Data invoice'!P1717)</f>
        <v/>
      </c>
      <c r="G1602" s="284" t="str">
        <f>IF('Data invoice'!P1717=0,"",'Data invoice'!Q1717)</f>
        <v/>
      </c>
      <c r="H1602" s="284" t="str">
        <f>IF('Data invoice'!Q1717=0,"",'Data invoice'!R1717)</f>
        <v/>
      </c>
      <c r="I1602" s="320" t="str">
        <f>IF('Data invoice'!R1717=0,"",'Data invoice'!S1717)</f>
        <v/>
      </c>
      <c r="J1602" s="367" t="str">
        <f>IF('Data invoice'!S1717=0,"",'Data invoice'!T1717)</f>
        <v/>
      </c>
    </row>
    <row r="1603" spans="1:10" ht="15" customHeight="1">
      <c r="A1603" s="284" t="str">
        <f>IF('Data invoice'!J1718=0,"",'Data invoice'!K1718)</f>
        <v/>
      </c>
      <c r="B1603" s="284" t="str">
        <f>IF('Data invoice'!K1718=0,"",'Data invoice'!L1718)</f>
        <v/>
      </c>
      <c r="C1603" s="284" t="str">
        <f>IF('Data invoice'!L1718=0,"",'Data invoice'!M1718)</f>
        <v/>
      </c>
      <c r="D1603" s="284" t="str">
        <f>IF('Data invoice'!M1718=0,"",'Data invoice'!N1718)</f>
        <v/>
      </c>
      <c r="E1603" s="284" t="str">
        <f>IF('Data invoice'!N1718=0,"",'Data invoice'!O1718)</f>
        <v/>
      </c>
      <c r="F1603" s="284" t="str">
        <f>IF('Data invoice'!O1718=0,"",'Data invoice'!P1718)</f>
        <v/>
      </c>
      <c r="G1603" s="284" t="str">
        <f>IF('Data invoice'!P1718=0,"",'Data invoice'!Q1718)</f>
        <v/>
      </c>
      <c r="H1603" s="284" t="str">
        <f>IF('Data invoice'!Q1718=0,"",'Data invoice'!R1718)</f>
        <v/>
      </c>
      <c r="I1603" s="320" t="str">
        <f>IF('Data invoice'!R1718=0,"",'Data invoice'!S1718)</f>
        <v/>
      </c>
      <c r="J1603" s="367" t="str">
        <f>IF('Data invoice'!S1718=0,"",'Data invoice'!T1718)</f>
        <v/>
      </c>
    </row>
    <row r="1604" spans="1:10" ht="15" customHeight="1">
      <c r="A1604" s="284" t="str">
        <f>IF('Data invoice'!J1719=0,"",'Data invoice'!K1719)</f>
        <v/>
      </c>
      <c r="B1604" s="284" t="str">
        <f>IF('Data invoice'!K1719=0,"",'Data invoice'!L1719)</f>
        <v/>
      </c>
      <c r="C1604" s="284" t="str">
        <f>IF('Data invoice'!L1719=0,"",'Data invoice'!M1719)</f>
        <v/>
      </c>
      <c r="D1604" s="284" t="str">
        <f>IF('Data invoice'!M1719=0,"",'Data invoice'!N1719)</f>
        <v/>
      </c>
      <c r="E1604" s="284" t="str">
        <f>IF('Data invoice'!N1719=0,"",'Data invoice'!O1719)</f>
        <v/>
      </c>
      <c r="F1604" s="284" t="str">
        <f>IF('Data invoice'!O1719=0,"",'Data invoice'!P1719)</f>
        <v/>
      </c>
      <c r="G1604" s="284" t="str">
        <f>IF('Data invoice'!P1719=0,"",'Data invoice'!Q1719)</f>
        <v/>
      </c>
      <c r="H1604" s="284" t="str">
        <f>IF('Data invoice'!Q1719=0,"",'Data invoice'!R1719)</f>
        <v/>
      </c>
      <c r="I1604" s="320" t="str">
        <f>IF('Data invoice'!R1719=0,"",'Data invoice'!S1719)</f>
        <v/>
      </c>
      <c r="J1604" s="367" t="str">
        <f>IF('Data invoice'!S1719=0,"",'Data invoice'!T1719)</f>
        <v/>
      </c>
    </row>
    <row r="1605" spans="1:10" ht="15" customHeight="1">
      <c r="A1605" s="284" t="str">
        <f>IF('Data invoice'!J1720=0,"",'Data invoice'!K1720)</f>
        <v/>
      </c>
      <c r="B1605" s="284" t="str">
        <f>IF('Data invoice'!K1720=0,"",'Data invoice'!L1720)</f>
        <v/>
      </c>
      <c r="C1605" s="284" t="str">
        <f>IF('Data invoice'!L1720=0,"",'Data invoice'!M1720)</f>
        <v/>
      </c>
      <c r="D1605" s="284" t="str">
        <f>IF('Data invoice'!M1720=0,"",'Data invoice'!N1720)</f>
        <v/>
      </c>
      <c r="E1605" s="284" t="str">
        <f>IF('Data invoice'!N1720=0,"",'Data invoice'!O1720)</f>
        <v/>
      </c>
      <c r="F1605" s="284" t="str">
        <f>IF('Data invoice'!O1720=0,"",'Data invoice'!P1720)</f>
        <v/>
      </c>
      <c r="G1605" s="284" t="str">
        <f>IF('Data invoice'!P1720=0,"",'Data invoice'!Q1720)</f>
        <v/>
      </c>
      <c r="H1605" s="284" t="str">
        <f>IF('Data invoice'!Q1720=0,"",'Data invoice'!R1720)</f>
        <v/>
      </c>
      <c r="I1605" s="320" t="str">
        <f>IF('Data invoice'!R1720=0,"",'Data invoice'!S1720)</f>
        <v/>
      </c>
      <c r="J1605" s="367" t="str">
        <f>IF('Data invoice'!S1720=0,"",'Data invoice'!T1720)</f>
        <v/>
      </c>
    </row>
    <row r="1606" spans="1:10" ht="15" customHeight="1">
      <c r="A1606" s="284" t="str">
        <f>IF('Data invoice'!J1721=0,"",'Data invoice'!K1721)</f>
        <v/>
      </c>
      <c r="B1606" s="284" t="str">
        <f>IF('Data invoice'!K1721=0,"",'Data invoice'!L1721)</f>
        <v/>
      </c>
      <c r="C1606" s="284" t="str">
        <f>IF('Data invoice'!L1721=0,"",'Data invoice'!M1721)</f>
        <v/>
      </c>
      <c r="D1606" s="284" t="str">
        <f>IF('Data invoice'!M1721=0,"",'Data invoice'!N1721)</f>
        <v/>
      </c>
      <c r="E1606" s="284" t="str">
        <f>IF('Data invoice'!N1721=0,"",'Data invoice'!O1721)</f>
        <v/>
      </c>
      <c r="F1606" s="284" t="str">
        <f>IF('Data invoice'!O1721=0,"",'Data invoice'!P1721)</f>
        <v/>
      </c>
      <c r="G1606" s="284" t="str">
        <f>IF('Data invoice'!P1721=0,"",'Data invoice'!Q1721)</f>
        <v/>
      </c>
      <c r="H1606" s="284" t="str">
        <f>IF('Data invoice'!Q1721=0,"",'Data invoice'!R1721)</f>
        <v/>
      </c>
      <c r="I1606" s="320" t="str">
        <f>IF('Data invoice'!R1721=0,"",'Data invoice'!S1721)</f>
        <v/>
      </c>
      <c r="J1606" s="367" t="str">
        <f>IF('Data invoice'!S1721=0,"",'Data invoice'!T1721)</f>
        <v/>
      </c>
    </row>
    <row r="1607" spans="1:10" ht="15" customHeight="1">
      <c r="A1607" s="284" t="str">
        <f>IF('Data invoice'!J1722=0,"",'Data invoice'!K1722)</f>
        <v/>
      </c>
      <c r="B1607" s="284" t="str">
        <f>IF('Data invoice'!K1722=0,"",'Data invoice'!L1722)</f>
        <v/>
      </c>
      <c r="C1607" s="284" t="str">
        <f>IF('Data invoice'!L1722=0,"",'Data invoice'!M1722)</f>
        <v/>
      </c>
      <c r="D1607" s="284" t="str">
        <f>IF('Data invoice'!M1722=0,"",'Data invoice'!N1722)</f>
        <v/>
      </c>
      <c r="E1607" s="284" t="str">
        <f>IF('Data invoice'!N1722=0,"",'Data invoice'!O1722)</f>
        <v/>
      </c>
      <c r="F1607" s="284" t="str">
        <f>IF('Data invoice'!O1722=0,"",'Data invoice'!P1722)</f>
        <v/>
      </c>
      <c r="G1607" s="284" t="str">
        <f>IF('Data invoice'!P1722=0,"",'Data invoice'!Q1722)</f>
        <v/>
      </c>
      <c r="H1607" s="284" t="str">
        <f>IF('Data invoice'!Q1722=0,"",'Data invoice'!R1722)</f>
        <v/>
      </c>
      <c r="I1607" s="320" t="str">
        <f>IF('Data invoice'!R1722=0,"",'Data invoice'!S1722)</f>
        <v/>
      </c>
      <c r="J1607" s="367" t="str">
        <f>IF('Data invoice'!S1722=0,"",'Data invoice'!T1722)</f>
        <v/>
      </c>
    </row>
    <row r="1608" spans="1:10" ht="15" customHeight="1">
      <c r="A1608" s="284" t="str">
        <f>IF('Data invoice'!J1723=0,"",'Data invoice'!K1723)</f>
        <v/>
      </c>
      <c r="B1608" s="284" t="str">
        <f>IF('Data invoice'!K1723=0,"",'Data invoice'!L1723)</f>
        <v/>
      </c>
      <c r="C1608" s="284" t="str">
        <f>IF('Data invoice'!L1723=0,"",'Data invoice'!M1723)</f>
        <v/>
      </c>
      <c r="D1608" s="284" t="str">
        <f>IF('Data invoice'!M1723=0,"",'Data invoice'!N1723)</f>
        <v/>
      </c>
      <c r="E1608" s="284" t="str">
        <f>IF('Data invoice'!N1723=0,"",'Data invoice'!O1723)</f>
        <v/>
      </c>
      <c r="F1608" s="284" t="str">
        <f>IF('Data invoice'!O1723=0,"",'Data invoice'!P1723)</f>
        <v/>
      </c>
      <c r="G1608" s="284" t="str">
        <f>IF('Data invoice'!P1723=0,"",'Data invoice'!Q1723)</f>
        <v/>
      </c>
      <c r="H1608" s="284" t="str">
        <f>IF('Data invoice'!Q1723=0,"",'Data invoice'!R1723)</f>
        <v/>
      </c>
      <c r="I1608" s="320" t="str">
        <f>IF('Data invoice'!R1723=0,"",'Data invoice'!S1723)</f>
        <v/>
      </c>
      <c r="J1608" s="367" t="str">
        <f>IF('Data invoice'!S1723=0,"",'Data invoice'!T1723)</f>
        <v/>
      </c>
    </row>
    <row r="1609" spans="1:10" ht="15" customHeight="1">
      <c r="A1609" s="284" t="str">
        <f>IF('Data invoice'!J1724=0,"",'Data invoice'!K1724)</f>
        <v/>
      </c>
      <c r="B1609" s="284" t="str">
        <f>IF('Data invoice'!K1724=0,"",'Data invoice'!L1724)</f>
        <v/>
      </c>
      <c r="C1609" s="284" t="str">
        <f>IF('Data invoice'!L1724=0,"",'Data invoice'!M1724)</f>
        <v/>
      </c>
      <c r="D1609" s="284" t="str">
        <f>IF('Data invoice'!M1724=0,"",'Data invoice'!N1724)</f>
        <v/>
      </c>
      <c r="E1609" s="284" t="str">
        <f>IF('Data invoice'!N1724=0,"",'Data invoice'!O1724)</f>
        <v/>
      </c>
      <c r="F1609" s="284" t="str">
        <f>IF('Data invoice'!O1724=0,"",'Data invoice'!P1724)</f>
        <v/>
      </c>
      <c r="G1609" s="284" t="str">
        <f>IF('Data invoice'!P1724=0,"",'Data invoice'!Q1724)</f>
        <v/>
      </c>
      <c r="H1609" s="284" t="str">
        <f>IF('Data invoice'!Q1724=0,"",'Data invoice'!R1724)</f>
        <v/>
      </c>
      <c r="I1609" s="320" t="str">
        <f>IF('Data invoice'!R1724=0,"",'Data invoice'!S1724)</f>
        <v/>
      </c>
      <c r="J1609" s="367" t="str">
        <f>IF('Data invoice'!S1724=0,"",'Data invoice'!T1724)</f>
        <v/>
      </c>
    </row>
    <row r="1610" spans="1:10" ht="15" customHeight="1">
      <c r="A1610" s="284" t="str">
        <f>IF('Data invoice'!J1725=0,"",'Data invoice'!K1725)</f>
        <v/>
      </c>
      <c r="B1610" s="284" t="str">
        <f>IF('Data invoice'!K1725=0,"",'Data invoice'!L1725)</f>
        <v/>
      </c>
      <c r="C1610" s="284" t="str">
        <f>IF('Data invoice'!L1725=0,"",'Data invoice'!M1725)</f>
        <v/>
      </c>
      <c r="D1610" s="284" t="str">
        <f>IF('Data invoice'!M1725=0,"",'Data invoice'!N1725)</f>
        <v/>
      </c>
      <c r="E1610" s="284" t="str">
        <f>IF('Data invoice'!N1725=0,"",'Data invoice'!O1725)</f>
        <v/>
      </c>
      <c r="F1610" s="284" t="str">
        <f>IF('Data invoice'!O1725=0,"",'Data invoice'!P1725)</f>
        <v/>
      </c>
      <c r="G1610" s="284" t="str">
        <f>IF('Data invoice'!P1725=0,"",'Data invoice'!Q1725)</f>
        <v/>
      </c>
      <c r="H1610" s="284" t="str">
        <f>IF('Data invoice'!Q1725=0,"",'Data invoice'!R1725)</f>
        <v/>
      </c>
      <c r="I1610" s="320" t="str">
        <f>IF('Data invoice'!R1725=0,"",'Data invoice'!S1725)</f>
        <v/>
      </c>
      <c r="J1610" s="367" t="str">
        <f>IF('Data invoice'!S1725=0,"",'Data invoice'!T1725)</f>
        <v/>
      </c>
    </row>
    <row r="1611" spans="1:10" ht="15" customHeight="1">
      <c r="A1611" s="284" t="str">
        <f>IF('Data invoice'!J1726=0,"",'Data invoice'!K1726)</f>
        <v/>
      </c>
      <c r="B1611" s="284" t="str">
        <f>IF('Data invoice'!K1726=0,"",'Data invoice'!L1726)</f>
        <v/>
      </c>
      <c r="C1611" s="284" t="str">
        <f>IF('Data invoice'!L1726=0,"",'Data invoice'!M1726)</f>
        <v/>
      </c>
      <c r="D1611" s="284" t="str">
        <f>IF('Data invoice'!M1726=0,"",'Data invoice'!N1726)</f>
        <v/>
      </c>
      <c r="E1611" s="284" t="str">
        <f>IF('Data invoice'!N1726=0,"",'Data invoice'!O1726)</f>
        <v/>
      </c>
      <c r="F1611" s="284" t="str">
        <f>IF('Data invoice'!O1726=0,"",'Data invoice'!P1726)</f>
        <v/>
      </c>
      <c r="G1611" s="284" t="str">
        <f>IF('Data invoice'!P1726=0,"",'Data invoice'!Q1726)</f>
        <v/>
      </c>
      <c r="H1611" s="284" t="str">
        <f>IF('Data invoice'!Q1726=0,"",'Data invoice'!R1726)</f>
        <v/>
      </c>
      <c r="I1611" s="320" t="str">
        <f>IF('Data invoice'!R1726=0,"",'Data invoice'!S1726)</f>
        <v/>
      </c>
      <c r="J1611" s="367" t="str">
        <f>IF('Data invoice'!S1726=0,"",'Data invoice'!T1726)</f>
        <v/>
      </c>
    </row>
    <row r="1612" spans="1:10" ht="15" customHeight="1">
      <c r="A1612" s="284" t="str">
        <f>IF('Data invoice'!J1727=0,"",'Data invoice'!K1727)</f>
        <v/>
      </c>
      <c r="B1612" s="284" t="str">
        <f>IF('Data invoice'!K1727=0,"",'Data invoice'!L1727)</f>
        <v/>
      </c>
      <c r="C1612" s="284" t="str">
        <f>IF('Data invoice'!L1727=0,"",'Data invoice'!M1727)</f>
        <v/>
      </c>
      <c r="D1612" s="284" t="str">
        <f>IF('Data invoice'!M1727=0,"",'Data invoice'!N1727)</f>
        <v/>
      </c>
      <c r="E1612" s="284" t="str">
        <f>IF('Data invoice'!N1727=0,"",'Data invoice'!O1727)</f>
        <v/>
      </c>
      <c r="F1612" s="284" t="str">
        <f>IF('Data invoice'!O1727=0,"",'Data invoice'!P1727)</f>
        <v/>
      </c>
      <c r="G1612" s="284" t="str">
        <f>IF('Data invoice'!P1727=0,"",'Data invoice'!Q1727)</f>
        <v/>
      </c>
      <c r="H1612" s="284" t="str">
        <f>IF('Data invoice'!Q1727=0,"",'Data invoice'!R1727)</f>
        <v/>
      </c>
      <c r="I1612" s="320" t="str">
        <f>IF('Data invoice'!R1727=0,"",'Data invoice'!S1727)</f>
        <v/>
      </c>
      <c r="J1612" s="367" t="str">
        <f>IF('Data invoice'!S1727=0,"",'Data invoice'!T1727)</f>
        <v/>
      </c>
    </row>
    <row r="1613" spans="1:10" ht="15" customHeight="1">
      <c r="A1613" s="284" t="str">
        <f>IF('Data invoice'!J1728=0,"",'Data invoice'!K1728)</f>
        <v/>
      </c>
      <c r="B1613" s="284" t="str">
        <f>IF('Data invoice'!K1728=0,"",'Data invoice'!L1728)</f>
        <v/>
      </c>
      <c r="C1613" s="284" t="str">
        <f>IF('Data invoice'!L1728=0,"",'Data invoice'!M1728)</f>
        <v/>
      </c>
      <c r="D1613" s="284" t="str">
        <f>IF('Data invoice'!M1728=0,"",'Data invoice'!N1728)</f>
        <v/>
      </c>
      <c r="E1613" s="284" t="str">
        <f>IF('Data invoice'!N1728=0,"",'Data invoice'!O1728)</f>
        <v/>
      </c>
      <c r="F1613" s="284" t="str">
        <f>IF('Data invoice'!O1728=0,"",'Data invoice'!P1728)</f>
        <v/>
      </c>
      <c r="G1613" s="284" t="str">
        <f>IF('Data invoice'!P1728=0,"",'Data invoice'!Q1728)</f>
        <v/>
      </c>
      <c r="H1613" s="284" t="str">
        <f>IF('Data invoice'!Q1728=0,"",'Data invoice'!R1728)</f>
        <v/>
      </c>
      <c r="I1613" s="320" t="str">
        <f>IF('Data invoice'!R1728=0,"",'Data invoice'!S1728)</f>
        <v/>
      </c>
      <c r="J1613" s="367" t="str">
        <f>IF('Data invoice'!S1728=0,"",'Data invoice'!T1728)</f>
        <v/>
      </c>
    </row>
    <row r="1614" spans="1:10" ht="15" customHeight="1">
      <c r="A1614" s="284" t="str">
        <f>IF('Data invoice'!J1729=0,"",'Data invoice'!K1729)</f>
        <v/>
      </c>
      <c r="B1614" s="284" t="str">
        <f>IF('Data invoice'!K1729=0,"",'Data invoice'!L1729)</f>
        <v/>
      </c>
      <c r="C1614" s="284" t="str">
        <f>IF('Data invoice'!L1729=0,"",'Data invoice'!M1729)</f>
        <v/>
      </c>
      <c r="D1614" s="284" t="str">
        <f>IF('Data invoice'!M1729=0,"",'Data invoice'!N1729)</f>
        <v/>
      </c>
      <c r="E1614" s="284" t="str">
        <f>IF('Data invoice'!N1729=0,"",'Data invoice'!O1729)</f>
        <v/>
      </c>
      <c r="F1614" s="284" t="str">
        <f>IF('Data invoice'!O1729=0,"",'Data invoice'!P1729)</f>
        <v/>
      </c>
      <c r="G1614" s="284" t="str">
        <f>IF('Data invoice'!P1729=0,"",'Data invoice'!Q1729)</f>
        <v/>
      </c>
      <c r="H1614" s="284" t="str">
        <f>IF('Data invoice'!Q1729=0,"",'Data invoice'!R1729)</f>
        <v/>
      </c>
      <c r="I1614" s="320" t="str">
        <f>IF('Data invoice'!R1729=0,"",'Data invoice'!S1729)</f>
        <v/>
      </c>
      <c r="J1614" s="367" t="str">
        <f>IF('Data invoice'!S1729=0,"",'Data invoice'!T1729)</f>
        <v/>
      </c>
    </row>
    <row r="1615" spans="1:10" ht="15" customHeight="1">
      <c r="A1615" s="284" t="str">
        <f>IF('Data invoice'!J1730=0,"",'Data invoice'!K1730)</f>
        <v/>
      </c>
      <c r="B1615" s="284" t="str">
        <f>IF('Data invoice'!K1730=0,"",'Data invoice'!L1730)</f>
        <v/>
      </c>
      <c r="C1615" s="284" t="str">
        <f>IF('Data invoice'!L1730=0,"",'Data invoice'!M1730)</f>
        <v/>
      </c>
      <c r="D1615" s="284" t="str">
        <f>IF('Data invoice'!M1730=0,"",'Data invoice'!N1730)</f>
        <v/>
      </c>
      <c r="E1615" s="284" t="str">
        <f>IF('Data invoice'!N1730=0,"",'Data invoice'!O1730)</f>
        <v/>
      </c>
      <c r="F1615" s="284" t="str">
        <f>IF('Data invoice'!O1730=0,"",'Data invoice'!P1730)</f>
        <v/>
      </c>
      <c r="G1615" s="284" t="str">
        <f>IF('Data invoice'!P1730=0,"",'Data invoice'!Q1730)</f>
        <v/>
      </c>
      <c r="H1615" s="284" t="str">
        <f>IF('Data invoice'!Q1730=0,"",'Data invoice'!R1730)</f>
        <v/>
      </c>
      <c r="I1615" s="320" t="str">
        <f>IF('Data invoice'!R1730=0,"",'Data invoice'!S1730)</f>
        <v/>
      </c>
      <c r="J1615" s="367" t="str">
        <f>IF('Data invoice'!S1730=0,"",'Data invoice'!T1730)</f>
        <v/>
      </c>
    </row>
    <row r="1616" spans="1:10" ht="15" customHeight="1">
      <c r="A1616" s="284" t="str">
        <f>IF('Data invoice'!J1731=0,"",'Data invoice'!K1731)</f>
        <v/>
      </c>
      <c r="B1616" s="284" t="str">
        <f>IF('Data invoice'!K1731=0,"",'Data invoice'!L1731)</f>
        <v/>
      </c>
      <c r="C1616" s="284" t="str">
        <f>IF('Data invoice'!L1731=0,"",'Data invoice'!M1731)</f>
        <v/>
      </c>
      <c r="D1616" s="284" t="str">
        <f>IF('Data invoice'!M1731=0,"",'Data invoice'!N1731)</f>
        <v/>
      </c>
      <c r="E1616" s="284" t="str">
        <f>IF('Data invoice'!N1731=0,"",'Data invoice'!O1731)</f>
        <v/>
      </c>
      <c r="F1616" s="284" t="str">
        <f>IF('Data invoice'!O1731=0,"",'Data invoice'!P1731)</f>
        <v/>
      </c>
      <c r="G1616" s="284" t="str">
        <f>IF('Data invoice'!P1731=0,"",'Data invoice'!Q1731)</f>
        <v/>
      </c>
      <c r="H1616" s="284" t="str">
        <f>IF('Data invoice'!Q1731=0,"",'Data invoice'!R1731)</f>
        <v/>
      </c>
      <c r="I1616" s="320" t="str">
        <f>IF('Data invoice'!R1731=0,"",'Data invoice'!S1731)</f>
        <v/>
      </c>
      <c r="J1616" s="367" t="str">
        <f>IF('Data invoice'!S1731=0,"",'Data invoice'!T1731)</f>
        <v/>
      </c>
    </row>
    <row r="1617" spans="1:10" ht="15" customHeight="1">
      <c r="A1617" s="284" t="str">
        <f>IF('Data invoice'!J1732=0,"",'Data invoice'!K1732)</f>
        <v/>
      </c>
      <c r="B1617" s="284" t="str">
        <f>IF('Data invoice'!K1732=0,"",'Data invoice'!L1732)</f>
        <v/>
      </c>
      <c r="C1617" s="284" t="str">
        <f>IF('Data invoice'!L1732=0,"",'Data invoice'!M1732)</f>
        <v/>
      </c>
      <c r="D1617" s="284" t="str">
        <f>IF('Data invoice'!M1732=0,"",'Data invoice'!N1732)</f>
        <v/>
      </c>
      <c r="E1617" s="284" t="str">
        <f>IF('Data invoice'!N1732=0,"",'Data invoice'!O1732)</f>
        <v/>
      </c>
      <c r="F1617" s="284" t="str">
        <f>IF('Data invoice'!O1732=0,"",'Data invoice'!P1732)</f>
        <v/>
      </c>
      <c r="G1617" s="284" t="str">
        <f>IF('Data invoice'!P1732=0,"",'Data invoice'!Q1732)</f>
        <v/>
      </c>
      <c r="H1617" s="284" t="str">
        <f>IF('Data invoice'!Q1732=0,"",'Data invoice'!R1732)</f>
        <v/>
      </c>
      <c r="I1617" s="320" t="str">
        <f>IF('Data invoice'!R1732=0,"",'Data invoice'!S1732)</f>
        <v/>
      </c>
      <c r="J1617" s="367" t="str">
        <f>IF('Data invoice'!S1732=0,"",'Data invoice'!T1732)</f>
        <v/>
      </c>
    </row>
    <row r="1618" spans="1:10" ht="15" customHeight="1">
      <c r="A1618" s="284" t="str">
        <f>IF('Data invoice'!J1733=0,"",'Data invoice'!K1733)</f>
        <v/>
      </c>
      <c r="B1618" s="284" t="str">
        <f>IF('Data invoice'!K1733=0,"",'Data invoice'!L1733)</f>
        <v/>
      </c>
      <c r="C1618" s="284" t="str">
        <f>IF('Data invoice'!L1733=0,"",'Data invoice'!M1733)</f>
        <v/>
      </c>
      <c r="D1618" s="284" t="str">
        <f>IF('Data invoice'!M1733=0,"",'Data invoice'!N1733)</f>
        <v/>
      </c>
      <c r="E1618" s="284" t="str">
        <f>IF('Data invoice'!N1733=0,"",'Data invoice'!O1733)</f>
        <v/>
      </c>
      <c r="F1618" s="284" t="str">
        <f>IF('Data invoice'!O1733=0,"",'Data invoice'!P1733)</f>
        <v/>
      </c>
      <c r="G1618" s="284" t="str">
        <f>IF('Data invoice'!P1733=0,"",'Data invoice'!Q1733)</f>
        <v/>
      </c>
      <c r="H1618" s="284" t="str">
        <f>IF('Data invoice'!Q1733=0,"",'Data invoice'!R1733)</f>
        <v/>
      </c>
      <c r="I1618" s="320" t="str">
        <f>IF('Data invoice'!R1733=0,"",'Data invoice'!S1733)</f>
        <v/>
      </c>
      <c r="J1618" s="367" t="str">
        <f>IF('Data invoice'!S1733=0,"",'Data invoice'!T1733)</f>
        <v/>
      </c>
    </row>
    <row r="1619" spans="1:10" ht="15" customHeight="1">
      <c r="A1619" s="284" t="str">
        <f>IF('Data invoice'!J1734=0,"",'Data invoice'!K1734)</f>
        <v/>
      </c>
      <c r="B1619" s="284" t="str">
        <f>IF('Data invoice'!K1734=0,"",'Data invoice'!L1734)</f>
        <v/>
      </c>
      <c r="C1619" s="284" t="str">
        <f>IF('Data invoice'!L1734=0,"",'Data invoice'!M1734)</f>
        <v/>
      </c>
      <c r="D1619" s="284" t="str">
        <f>IF('Data invoice'!M1734=0,"",'Data invoice'!N1734)</f>
        <v/>
      </c>
      <c r="E1619" s="284" t="str">
        <f>IF('Data invoice'!N1734=0,"",'Data invoice'!O1734)</f>
        <v/>
      </c>
      <c r="F1619" s="284" t="str">
        <f>IF('Data invoice'!O1734=0,"",'Data invoice'!P1734)</f>
        <v/>
      </c>
      <c r="G1619" s="284" t="str">
        <f>IF('Data invoice'!P1734=0,"",'Data invoice'!Q1734)</f>
        <v/>
      </c>
      <c r="H1619" s="284" t="str">
        <f>IF('Data invoice'!Q1734=0,"",'Data invoice'!R1734)</f>
        <v/>
      </c>
      <c r="I1619" s="320" t="str">
        <f>IF('Data invoice'!R1734=0,"",'Data invoice'!S1734)</f>
        <v/>
      </c>
      <c r="J1619" s="367" t="str">
        <f>IF('Data invoice'!S1734=0,"",'Data invoice'!T1734)</f>
        <v/>
      </c>
    </row>
    <row r="1620" spans="1:10" ht="15" customHeight="1">
      <c r="A1620" s="284" t="str">
        <f>IF('Data invoice'!J1735=0,"",'Data invoice'!K1735)</f>
        <v/>
      </c>
      <c r="B1620" s="284" t="str">
        <f>IF('Data invoice'!K1735=0,"",'Data invoice'!L1735)</f>
        <v/>
      </c>
      <c r="C1620" s="284" t="str">
        <f>IF('Data invoice'!L1735=0,"",'Data invoice'!M1735)</f>
        <v/>
      </c>
      <c r="D1620" s="284" t="str">
        <f>IF('Data invoice'!M1735=0,"",'Data invoice'!N1735)</f>
        <v/>
      </c>
      <c r="E1620" s="284" t="str">
        <f>IF('Data invoice'!N1735=0,"",'Data invoice'!O1735)</f>
        <v/>
      </c>
      <c r="F1620" s="284" t="str">
        <f>IF('Data invoice'!O1735=0,"",'Data invoice'!P1735)</f>
        <v/>
      </c>
      <c r="G1620" s="284" t="str">
        <f>IF('Data invoice'!P1735=0,"",'Data invoice'!Q1735)</f>
        <v/>
      </c>
      <c r="H1620" s="284" t="str">
        <f>IF('Data invoice'!Q1735=0,"",'Data invoice'!R1735)</f>
        <v/>
      </c>
      <c r="I1620" s="320" t="str">
        <f>IF('Data invoice'!R1735=0,"",'Data invoice'!S1735)</f>
        <v/>
      </c>
      <c r="J1620" s="367" t="str">
        <f>IF('Data invoice'!S1735=0,"",'Data invoice'!T1735)</f>
        <v/>
      </c>
    </row>
    <row r="1621" spans="1:10" ht="15" customHeight="1">
      <c r="A1621" s="284" t="str">
        <f>IF('Data invoice'!J1736=0,"",'Data invoice'!K1736)</f>
        <v/>
      </c>
      <c r="B1621" s="284" t="str">
        <f>IF('Data invoice'!K1736=0,"",'Data invoice'!L1736)</f>
        <v/>
      </c>
      <c r="C1621" s="284" t="str">
        <f>IF('Data invoice'!L1736=0,"",'Data invoice'!M1736)</f>
        <v/>
      </c>
      <c r="D1621" s="284" t="str">
        <f>IF('Data invoice'!M1736=0,"",'Data invoice'!N1736)</f>
        <v/>
      </c>
      <c r="E1621" s="284" t="str">
        <f>IF('Data invoice'!N1736=0,"",'Data invoice'!O1736)</f>
        <v/>
      </c>
      <c r="F1621" s="284" t="str">
        <f>IF('Data invoice'!O1736=0,"",'Data invoice'!P1736)</f>
        <v/>
      </c>
      <c r="G1621" s="284" t="str">
        <f>IF('Data invoice'!P1736=0,"",'Data invoice'!Q1736)</f>
        <v/>
      </c>
      <c r="H1621" s="284" t="str">
        <f>IF('Data invoice'!Q1736=0,"",'Data invoice'!R1736)</f>
        <v/>
      </c>
      <c r="I1621" s="320" t="str">
        <f>IF('Data invoice'!R1736=0,"",'Data invoice'!S1736)</f>
        <v/>
      </c>
      <c r="J1621" s="367" t="str">
        <f>IF('Data invoice'!S1736=0,"",'Data invoice'!T1736)</f>
        <v/>
      </c>
    </row>
    <row r="1622" spans="1:10" ht="15" customHeight="1">
      <c r="A1622" s="284" t="str">
        <f>IF('Data invoice'!J1737=0,"",'Data invoice'!K1737)</f>
        <v/>
      </c>
      <c r="B1622" s="284" t="str">
        <f>IF('Data invoice'!K1737=0,"",'Data invoice'!L1737)</f>
        <v/>
      </c>
      <c r="C1622" s="284" t="str">
        <f>IF('Data invoice'!L1737=0,"",'Data invoice'!M1737)</f>
        <v/>
      </c>
      <c r="D1622" s="284" t="str">
        <f>IF('Data invoice'!M1737=0,"",'Data invoice'!N1737)</f>
        <v/>
      </c>
      <c r="E1622" s="284" t="str">
        <f>IF('Data invoice'!N1737=0,"",'Data invoice'!O1737)</f>
        <v/>
      </c>
      <c r="F1622" s="284" t="str">
        <f>IF('Data invoice'!O1737=0,"",'Data invoice'!P1737)</f>
        <v/>
      </c>
      <c r="G1622" s="284" t="str">
        <f>IF('Data invoice'!P1737=0,"",'Data invoice'!Q1737)</f>
        <v/>
      </c>
      <c r="H1622" s="284" t="str">
        <f>IF('Data invoice'!Q1737=0,"",'Data invoice'!R1737)</f>
        <v/>
      </c>
      <c r="I1622" s="320" t="str">
        <f>IF('Data invoice'!R1737=0,"",'Data invoice'!S1737)</f>
        <v/>
      </c>
      <c r="J1622" s="367" t="str">
        <f>IF('Data invoice'!S1737=0,"",'Data invoice'!T1737)</f>
        <v/>
      </c>
    </row>
    <row r="1623" spans="1:10" ht="15" customHeight="1">
      <c r="A1623" s="284" t="str">
        <f>IF('Data invoice'!J1738=0,"",'Data invoice'!K1738)</f>
        <v/>
      </c>
      <c r="B1623" s="284" t="str">
        <f>IF('Data invoice'!K1738=0,"",'Data invoice'!L1738)</f>
        <v/>
      </c>
      <c r="C1623" s="284" t="str">
        <f>IF('Data invoice'!L1738=0,"",'Data invoice'!M1738)</f>
        <v/>
      </c>
      <c r="D1623" s="284" t="str">
        <f>IF('Data invoice'!M1738=0,"",'Data invoice'!N1738)</f>
        <v/>
      </c>
      <c r="E1623" s="284" t="str">
        <f>IF('Data invoice'!N1738=0,"",'Data invoice'!O1738)</f>
        <v/>
      </c>
      <c r="F1623" s="284" t="str">
        <f>IF('Data invoice'!O1738=0,"",'Data invoice'!P1738)</f>
        <v/>
      </c>
      <c r="G1623" s="284" t="str">
        <f>IF('Data invoice'!P1738=0,"",'Data invoice'!Q1738)</f>
        <v/>
      </c>
      <c r="H1623" s="284" t="str">
        <f>IF('Data invoice'!Q1738=0,"",'Data invoice'!R1738)</f>
        <v/>
      </c>
      <c r="I1623" s="320" t="str">
        <f>IF('Data invoice'!R1738=0,"",'Data invoice'!S1738)</f>
        <v/>
      </c>
      <c r="J1623" s="367" t="str">
        <f>IF('Data invoice'!S1738=0,"",'Data invoice'!T1738)</f>
        <v/>
      </c>
    </row>
    <row r="1624" spans="1:10" ht="15" customHeight="1">
      <c r="A1624" s="284" t="str">
        <f>IF('Data invoice'!J1739=0,"",'Data invoice'!K1739)</f>
        <v/>
      </c>
      <c r="B1624" s="284" t="str">
        <f>IF('Data invoice'!K1739=0,"",'Data invoice'!L1739)</f>
        <v/>
      </c>
      <c r="C1624" s="284" t="str">
        <f>IF('Data invoice'!L1739=0,"",'Data invoice'!M1739)</f>
        <v/>
      </c>
      <c r="D1624" s="284" t="str">
        <f>IF('Data invoice'!M1739=0,"",'Data invoice'!N1739)</f>
        <v/>
      </c>
      <c r="E1624" s="284" t="str">
        <f>IF('Data invoice'!N1739=0,"",'Data invoice'!O1739)</f>
        <v/>
      </c>
      <c r="F1624" s="284" t="str">
        <f>IF('Data invoice'!O1739=0,"",'Data invoice'!P1739)</f>
        <v/>
      </c>
      <c r="G1624" s="284" t="str">
        <f>IF('Data invoice'!P1739=0,"",'Data invoice'!Q1739)</f>
        <v/>
      </c>
      <c r="H1624" s="284" t="str">
        <f>IF('Data invoice'!Q1739=0,"",'Data invoice'!R1739)</f>
        <v/>
      </c>
      <c r="I1624" s="320" t="str">
        <f>IF('Data invoice'!R1739=0,"",'Data invoice'!S1739)</f>
        <v/>
      </c>
      <c r="J1624" s="367" t="str">
        <f>IF('Data invoice'!S1739=0,"",'Data invoice'!T1739)</f>
        <v/>
      </c>
    </row>
    <row r="1625" spans="1:10" ht="15" customHeight="1">
      <c r="A1625" s="284" t="str">
        <f>IF('Data invoice'!J1740=0,"",'Data invoice'!K1740)</f>
        <v/>
      </c>
      <c r="B1625" s="284" t="str">
        <f>IF('Data invoice'!K1740=0,"",'Data invoice'!L1740)</f>
        <v/>
      </c>
      <c r="C1625" s="284" t="str">
        <f>IF('Data invoice'!L1740=0,"",'Data invoice'!M1740)</f>
        <v/>
      </c>
      <c r="D1625" s="284" t="str">
        <f>IF('Data invoice'!M1740=0,"",'Data invoice'!N1740)</f>
        <v/>
      </c>
      <c r="E1625" s="284" t="str">
        <f>IF('Data invoice'!N1740=0,"",'Data invoice'!O1740)</f>
        <v/>
      </c>
      <c r="F1625" s="284" t="str">
        <f>IF('Data invoice'!O1740=0,"",'Data invoice'!P1740)</f>
        <v/>
      </c>
      <c r="G1625" s="284" t="str">
        <f>IF('Data invoice'!P1740=0,"",'Data invoice'!Q1740)</f>
        <v/>
      </c>
      <c r="H1625" s="284" t="str">
        <f>IF('Data invoice'!Q1740=0,"",'Data invoice'!R1740)</f>
        <v/>
      </c>
      <c r="I1625" s="320" t="str">
        <f>IF('Data invoice'!R1740=0,"",'Data invoice'!S1740)</f>
        <v/>
      </c>
      <c r="J1625" s="367" t="str">
        <f>IF('Data invoice'!S1740=0,"",'Data invoice'!T1740)</f>
        <v/>
      </c>
    </row>
    <row r="1626" spans="1:10" ht="15" customHeight="1">
      <c r="A1626" s="284" t="str">
        <f>IF('Data invoice'!J1741=0,"",'Data invoice'!K1741)</f>
        <v/>
      </c>
      <c r="B1626" s="284" t="str">
        <f>IF('Data invoice'!K1741=0,"",'Data invoice'!L1741)</f>
        <v/>
      </c>
      <c r="C1626" s="284" t="str">
        <f>IF('Data invoice'!L1741=0,"",'Data invoice'!M1741)</f>
        <v/>
      </c>
      <c r="D1626" s="284" t="str">
        <f>IF('Data invoice'!M1741=0,"",'Data invoice'!N1741)</f>
        <v/>
      </c>
      <c r="E1626" s="284" t="str">
        <f>IF('Data invoice'!N1741=0,"",'Data invoice'!O1741)</f>
        <v/>
      </c>
      <c r="F1626" s="284" t="str">
        <f>IF('Data invoice'!O1741=0,"",'Data invoice'!P1741)</f>
        <v/>
      </c>
      <c r="G1626" s="284" t="str">
        <f>IF('Data invoice'!P1741=0,"",'Data invoice'!Q1741)</f>
        <v/>
      </c>
      <c r="H1626" s="284" t="str">
        <f>IF('Data invoice'!Q1741=0,"",'Data invoice'!R1741)</f>
        <v/>
      </c>
      <c r="I1626" s="320" t="str">
        <f>IF('Data invoice'!R1741=0,"",'Data invoice'!S1741)</f>
        <v/>
      </c>
      <c r="J1626" s="367" t="str">
        <f>IF('Data invoice'!S1741=0,"",'Data invoice'!T1741)</f>
        <v/>
      </c>
    </row>
    <row r="1627" spans="1:10" ht="15" customHeight="1">
      <c r="A1627" s="284" t="str">
        <f>IF('Data invoice'!J1742=0,"",'Data invoice'!K1742)</f>
        <v/>
      </c>
      <c r="B1627" s="284" t="str">
        <f>IF('Data invoice'!K1742=0,"",'Data invoice'!L1742)</f>
        <v/>
      </c>
      <c r="C1627" s="284" t="str">
        <f>IF('Data invoice'!L1742=0,"",'Data invoice'!M1742)</f>
        <v/>
      </c>
      <c r="D1627" s="284" t="str">
        <f>IF('Data invoice'!M1742=0,"",'Data invoice'!N1742)</f>
        <v/>
      </c>
      <c r="E1627" s="284" t="str">
        <f>IF('Data invoice'!N1742=0,"",'Data invoice'!O1742)</f>
        <v/>
      </c>
      <c r="F1627" s="284" t="str">
        <f>IF('Data invoice'!O1742=0,"",'Data invoice'!P1742)</f>
        <v/>
      </c>
      <c r="G1627" s="284" t="str">
        <f>IF('Data invoice'!P1742=0,"",'Data invoice'!Q1742)</f>
        <v/>
      </c>
      <c r="H1627" s="284" t="str">
        <f>IF('Data invoice'!Q1742=0,"",'Data invoice'!R1742)</f>
        <v/>
      </c>
      <c r="I1627" s="320" t="str">
        <f>IF('Data invoice'!R1742=0,"",'Data invoice'!S1742)</f>
        <v/>
      </c>
      <c r="J1627" s="367" t="str">
        <f>IF('Data invoice'!S1742=0,"",'Data invoice'!T1742)</f>
        <v/>
      </c>
    </row>
    <row r="1628" spans="1:10" ht="15" customHeight="1">
      <c r="A1628" s="284" t="str">
        <f>IF('Data invoice'!J1743=0,"",'Data invoice'!K1743)</f>
        <v/>
      </c>
      <c r="B1628" s="284" t="str">
        <f>IF('Data invoice'!K1743=0,"",'Data invoice'!L1743)</f>
        <v/>
      </c>
      <c r="C1628" s="284" t="str">
        <f>IF('Data invoice'!L1743=0,"",'Data invoice'!M1743)</f>
        <v/>
      </c>
      <c r="D1628" s="284" t="str">
        <f>IF('Data invoice'!M1743=0,"",'Data invoice'!N1743)</f>
        <v/>
      </c>
      <c r="E1628" s="284" t="str">
        <f>IF('Data invoice'!N1743=0,"",'Data invoice'!O1743)</f>
        <v/>
      </c>
      <c r="F1628" s="284" t="str">
        <f>IF('Data invoice'!O1743=0,"",'Data invoice'!P1743)</f>
        <v/>
      </c>
      <c r="G1628" s="284" t="str">
        <f>IF('Data invoice'!P1743=0,"",'Data invoice'!Q1743)</f>
        <v/>
      </c>
      <c r="H1628" s="284" t="str">
        <f>IF('Data invoice'!Q1743=0,"",'Data invoice'!R1743)</f>
        <v/>
      </c>
      <c r="I1628" s="320" t="str">
        <f>IF('Data invoice'!R1743=0,"",'Data invoice'!S1743)</f>
        <v/>
      </c>
      <c r="J1628" s="367" t="str">
        <f>IF('Data invoice'!S1743=0,"",'Data invoice'!T1743)</f>
        <v/>
      </c>
    </row>
    <row r="1629" spans="1:10" ht="15" customHeight="1">
      <c r="A1629" s="284" t="str">
        <f>IF('Data invoice'!J1744=0,"",'Data invoice'!K1744)</f>
        <v/>
      </c>
      <c r="B1629" s="284" t="str">
        <f>IF('Data invoice'!K1744=0,"",'Data invoice'!L1744)</f>
        <v/>
      </c>
      <c r="C1629" s="284" t="str">
        <f>IF('Data invoice'!L1744=0,"",'Data invoice'!M1744)</f>
        <v/>
      </c>
      <c r="D1629" s="284" t="str">
        <f>IF('Data invoice'!M1744=0,"",'Data invoice'!N1744)</f>
        <v/>
      </c>
      <c r="E1629" s="284" t="str">
        <f>IF('Data invoice'!N1744=0,"",'Data invoice'!O1744)</f>
        <v/>
      </c>
      <c r="F1629" s="284" t="str">
        <f>IF('Data invoice'!O1744=0,"",'Data invoice'!P1744)</f>
        <v/>
      </c>
      <c r="G1629" s="284" t="str">
        <f>IF('Data invoice'!P1744=0,"",'Data invoice'!Q1744)</f>
        <v/>
      </c>
      <c r="H1629" s="284" t="str">
        <f>IF('Data invoice'!Q1744=0,"",'Data invoice'!R1744)</f>
        <v/>
      </c>
      <c r="I1629" s="320" t="str">
        <f>IF('Data invoice'!R1744=0,"",'Data invoice'!S1744)</f>
        <v/>
      </c>
      <c r="J1629" s="367" t="str">
        <f>IF('Data invoice'!S1744=0,"",'Data invoice'!T1744)</f>
        <v/>
      </c>
    </row>
    <row r="1630" spans="1:10" ht="15" customHeight="1">
      <c r="A1630" s="284" t="str">
        <f>IF('Data invoice'!J1745=0,"",'Data invoice'!K1745)</f>
        <v/>
      </c>
      <c r="B1630" s="284" t="str">
        <f>IF('Data invoice'!K1745=0,"",'Data invoice'!L1745)</f>
        <v/>
      </c>
      <c r="C1630" s="284" t="str">
        <f>IF('Data invoice'!L1745=0,"",'Data invoice'!M1745)</f>
        <v/>
      </c>
      <c r="D1630" s="284" t="str">
        <f>IF('Data invoice'!M1745=0,"",'Data invoice'!N1745)</f>
        <v/>
      </c>
      <c r="E1630" s="284" t="str">
        <f>IF('Data invoice'!N1745=0,"",'Data invoice'!O1745)</f>
        <v/>
      </c>
      <c r="F1630" s="284" t="str">
        <f>IF('Data invoice'!O1745=0,"",'Data invoice'!P1745)</f>
        <v/>
      </c>
      <c r="G1630" s="284" t="str">
        <f>IF('Data invoice'!P1745=0,"",'Data invoice'!Q1745)</f>
        <v/>
      </c>
      <c r="H1630" s="284" t="str">
        <f>IF('Data invoice'!Q1745=0,"",'Data invoice'!R1745)</f>
        <v/>
      </c>
      <c r="I1630" s="320" t="str">
        <f>IF('Data invoice'!R1745=0,"",'Data invoice'!S1745)</f>
        <v/>
      </c>
      <c r="J1630" s="367" t="str">
        <f>IF('Data invoice'!S1745=0,"",'Data invoice'!T1745)</f>
        <v/>
      </c>
    </row>
    <row r="1631" spans="1:10" ht="15" customHeight="1">
      <c r="A1631" s="284" t="str">
        <f>IF('Data invoice'!J1746=0,"",'Data invoice'!K1746)</f>
        <v/>
      </c>
      <c r="B1631" s="284" t="str">
        <f>IF('Data invoice'!K1746=0,"",'Data invoice'!L1746)</f>
        <v/>
      </c>
      <c r="C1631" s="284" t="str">
        <f>IF('Data invoice'!L1746=0,"",'Data invoice'!M1746)</f>
        <v/>
      </c>
      <c r="D1631" s="284" t="str">
        <f>IF('Data invoice'!M1746=0,"",'Data invoice'!N1746)</f>
        <v/>
      </c>
      <c r="E1631" s="284" t="str">
        <f>IF('Data invoice'!N1746=0,"",'Data invoice'!O1746)</f>
        <v/>
      </c>
      <c r="F1631" s="284" t="str">
        <f>IF('Data invoice'!O1746=0,"",'Data invoice'!P1746)</f>
        <v/>
      </c>
      <c r="G1631" s="284" t="str">
        <f>IF('Data invoice'!P1746=0,"",'Data invoice'!Q1746)</f>
        <v/>
      </c>
      <c r="H1631" s="284" t="str">
        <f>IF('Data invoice'!Q1746=0,"",'Data invoice'!R1746)</f>
        <v/>
      </c>
      <c r="I1631" s="320" t="str">
        <f>IF('Data invoice'!R1746=0,"",'Data invoice'!S1746)</f>
        <v/>
      </c>
      <c r="J1631" s="367" t="str">
        <f>IF('Data invoice'!S1746=0,"",'Data invoice'!T1746)</f>
        <v/>
      </c>
    </row>
    <row r="1632" spans="1:10" ht="15" customHeight="1">
      <c r="A1632" s="284" t="str">
        <f>IF('Data invoice'!J1747=0,"",'Data invoice'!K1747)</f>
        <v/>
      </c>
      <c r="B1632" s="284" t="str">
        <f>IF('Data invoice'!K1747=0,"",'Data invoice'!L1747)</f>
        <v/>
      </c>
      <c r="C1632" s="284" t="str">
        <f>IF('Data invoice'!L1747=0,"",'Data invoice'!M1747)</f>
        <v/>
      </c>
      <c r="D1632" s="284" t="str">
        <f>IF('Data invoice'!M1747=0,"",'Data invoice'!N1747)</f>
        <v/>
      </c>
      <c r="E1632" s="284" t="str">
        <f>IF('Data invoice'!N1747=0,"",'Data invoice'!O1747)</f>
        <v/>
      </c>
      <c r="F1632" s="284" t="str">
        <f>IF('Data invoice'!O1747=0,"",'Data invoice'!P1747)</f>
        <v/>
      </c>
      <c r="G1632" s="284" t="str">
        <f>IF('Data invoice'!P1747=0,"",'Data invoice'!Q1747)</f>
        <v/>
      </c>
      <c r="H1632" s="284" t="str">
        <f>IF('Data invoice'!Q1747=0,"",'Data invoice'!R1747)</f>
        <v/>
      </c>
      <c r="I1632" s="320" t="str">
        <f>IF('Data invoice'!R1747=0,"",'Data invoice'!S1747)</f>
        <v/>
      </c>
      <c r="J1632" s="367" t="str">
        <f>IF('Data invoice'!S1747=0,"",'Data invoice'!T1747)</f>
        <v/>
      </c>
    </row>
    <row r="1633" spans="1:10" ht="15" customHeight="1">
      <c r="A1633" s="284" t="str">
        <f>IF('Data invoice'!J1748=0,"",'Data invoice'!K1748)</f>
        <v/>
      </c>
      <c r="B1633" s="284" t="str">
        <f>IF('Data invoice'!K1748=0,"",'Data invoice'!L1748)</f>
        <v/>
      </c>
      <c r="C1633" s="284" t="str">
        <f>IF('Data invoice'!L1748=0,"",'Data invoice'!M1748)</f>
        <v/>
      </c>
      <c r="D1633" s="284" t="str">
        <f>IF('Data invoice'!M1748=0,"",'Data invoice'!N1748)</f>
        <v/>
      </c>
      <c r="E1633" s="284" t="str">
        <f>IF('Data invoice'!N1748=0,"",'Data invoice'!O1748)</f>
        <v/>
      </c>
      <c r="F1633" s="284" t="str">
        <f>IF('Data invoice'!O1748=0,"",'Data invoice'!P1748)</f>
        <v/>
      </c>
      <c r="G1633" s="284" t="str">
        <f>IF('Data invoice'!P1748=0,"",'Data invoice'!Q1748)</f>
        <v/>
      </c>
      <c r="H1633" s="284" t="str">
        <f>IF('Data invoice'!Q1748=0,"",'Data invoice'!R1748)</f>
        <v/>
      </c>
      <c r="I1633" s="320" t="str">
        <f>IF('Data invoice'!R1748=0,"",'Data invoice'!S1748)</f>
        <v/>
      </c>
      <c r="J1633" s="367" t="str">
        <f>IF('Data invoice'!S1748=0,"",'Data invoice'!T1748)</f>
        <v/>
      </c>
    </row>
    <row r="1634" spans="1:10" ht="15" customHeight="1">
      <c r="A1634" s="284" t="str">
        <f>IF('Data invoice'!J1749=0,"",'Data invoice'!K1749)</f>
        <v/>
      </c>
      <c r="B1634" s="284" t="str">
        <f>IF('Data invoice'!K1749=0,"",'Data invoice'!L1749)</f>
        <v/>
      </c>
      <c r="C1634" s="284" t="str">
        <f>IF('Data invoice'!L1749=0,"",'Data invoice'!M1749)</f>
        <v/>
      </c>
      <c r="D1634" s="284" t="str">
        <f>IF('Data invoice'!M1749=0,"",'Data invoice'!N1749)</f>
        <v/>
      </c>
      <c r="E1634" s="284" t="str">
        <f>IF('Data invoice'!N1749=0,"",'Data invoice'!O1749)</f>
        <v/>
      </c>
      <c r="F1634" s="284" t="str">
        <f>IF('Data invoice'!O1749=0,"",'Data invoice'!P1749)</f>
        <v/>
      </c>
      <c r="G1634" s="284" t="str">
        <f>IF('Data invoice'!P1749=0,"",'Data invoice'!Q1749)</f>
        <v/>
      </c>
      <c r="H1634" s="284" t="str">
        <f>IF('Data invoice'!Q1749=0,"",'Data invoice'!R1749)</f>
        <v/>
      </c>
      <c r="I1634" s="320" t="str">
        <f>IF('Data invoice'!R1749=0,"",'Data invoice'!S1749)</f>
        <v/>
      </c>
      <c r="J1634" s="367" t="str">
        <f>IF('Data invoice'!S1749=0,"",'Data invoice'!T1749)</f>
        <v/>
      </c>
    </row>
    <row r="1635" spans="1:10" ht="15" customHeight="1">
      <c r="A1635" s="284" t="str">
        <f>IF('Data invoice'!J1750=0,"",'Data invoice'!K1750)</f>
        <v/>
      </c>
      <c r="B1635" s="284" t="str">
        <f>IF('Data invoice'!K1750=0,"",'Data invoice'!L1750)</f>
        <v/>
      </c>
      <c r="C1635" s="284" t="str">
        <f>IF('Data invoice'!L1750=0,"",'Data invoice'!M1750)</f>
        <v/>
      </c>
      <c r="D1635" s="284" t="str">
        <f>IF('Data invoice'!M1750=0,"",'Data invoice'!N1750)</f>
        <v/>
      </c>
      <c r="E1635" s="284" t="str">
        <f>IF('Data invoice'!N1750=0,"",'Data invoice'!O1750)</f>
        <v/>
      </c>
      <c r="F1635" s="284" t="str">
        <f>IF('Data invoice'!O1750=0,"",'Data invoice'!P1750)</f>
        <v/>
      </c>
      <c r="G1635" s="284" t="str">
        <f>IF('Data invoice'!P1750=0,"",'Data invoice'!Q1750)</f>
        <v/>
      </c>
      <c r="H1635" s="284" t="str">
        <f>IF('Data invoice'!Q1750=0,"",'Data invoice'!R1750)</f>
        <v/>
      </c>
      <c r="I1635" s="320" t="str">
        <f>IF('Data invoice'!R1750=0,"",'Data invoice'!S1750)</f>
        <v/>
      </c>
      <c r="J1635" s="367" t="str">
        <f>IF('Data invoice'!S1750=0,"",'Data invoice'!T1750)</f>
        <v/>
      </c>
    </row>
    <row r="1636" spans="1:10" ht="15" customHeight="1">
      <c r="A1636" s="284" t="str">
        <f>IF('Data invoice'!J1751=0,"",'Data invoice'!K1751)</f>
        <v/>
      </c>
      <c r="B1636" s="284" t="str">
        <f>IF('Data invoice'!K1751=0,"",'Data invoice'!L1751)</f>
        <v/>
      </c>
      <c r="C1636" s="284" t="str">
        <f>IF('Data invoice'!L1751=0,"",'Data invoice'!M1751)</f>
        <v/>
      </c>
      <c r="D1636" s="284" t="str">
        <f>IF('Data invoice'!M1751=0,"",'Data invoice'!N1751)</f>
        <v/>
      </c>
      <c r="E1636" s="284" t="str">
        <f>IF('Data invoice'!N1751=0,"",'Data invoice'!O1751)</f>
        <v/>
      </c>
      <c r="F1636" s="284" t="str">
        <f>IF('Data invoice'!O1751=0,"",'Data invoice'!P1751)</f>
        <v/>
      </c>
      <c r="G1636" s="284" t="str">
        <f>IF('Data invoice'!P1751=0,"",'Data invoice'!Q1751)</f>
        <v/>
      </c>
      <c r="H1636" s="284" t="str">
        <f>IF('Data invoice'!Q1751=0,"",'Data invoice'!R1751)</f>
        <v/>
      </c>
      <c r="I1636" s="320" t="str">
        <f>IF('Data invoice'!R1751=0,"",'Data invoice'!S1751)</f>
        <v/>
      </c>
      <c r="J1636" s="367" t="str">
        <f>IF('Data invoice'!S1751=0,"",'Data invoice'!T1751)</f>
        <v/>
      </c>
    </row>
    <row r="1637" spans="1:10" ht="15" customHeight="1">
      <c r="A1637" s="284" t="str">
        <f>IF('Data invoice'!J1752=0,"",'Data invoice'!K1752)</f>
        <v/>
      </c>
      <c r="B1637" s="284" t="str">
        <f>IF('Data invoice'!K1752=0,"",'Data invoice'!L1752)</f>
        <v/>
      </c>
      <c r="C1637" s="284" t="str">
        <f>IF('Data invoice'!L1752=0,"",'Data invoice'!M1752)</f>
        <v/>
      </c>
      <c r="D1637" s="284" t="str">
        <f>IF('Data invoice'!M1752=0,"",'Data invoice'!N1752)</f>
        <v/>
      </c>
      <c r="E1637" s="284" t="str">
        <f>IF('Data invoice'!N1752=0,"",'Data invoice'!O1752)</f>
        <v/>
      </c>
      <c r="F1637" s="284" t="str">
        <f>IF('Data invoice'!O1752=0,"",'Data invoice'!P1752)</f>
        <v/>
      </c>
      <c r="G1637" s="284" t="str">
        <f>IF('Data invoice'!P1752=0,"",'Data invoice'!Q1752)</f>
        <v/>
      </c>
      <c r="H1637" s="284" t="str">
        <f>IF('Data invoice'!Q1752=0,"",'Data invoice'!R1752)</f>
        <v/>
      </c>
      <c r="I1637" s="320" t="str">
        <f>IF('Data invoice'!R1752=0,"",'Data invoice'!S1752)</f>
        <v/>
      </c>
      <c r="J1637" s="367" t="str">
        <f>IF('Data invoice'!S1752=0,"",'Data invoice'!T1752)</f>
        <v/>
      </c>
    </row>
    <row r="1638" spans="1:10" ht="15" customHeight="1">
      <c r="A1638" s="284" t="str">
        <f>IF('Data invoice'!J1753=0,"",'Data invoice'!K1753)</f>
        <v/>
      </c>
      <c r="B1638" s="284" t="str">
        <f>IF('Data invoice'!K1753=0,"",'Data invoice'!L1753)</f>
        <v/>
      </c>
      <c r="C1638" s="284" t="str">
        <f>IF('Data invoice'!L1753=0,"",'Data invoice'!M1753)</f>
        <v/>
      </c>
      <c r="D1638" s="284" t="str">
        <f>IF('Data invoice'!M1753=0,"",'Data invoice'!N1753)</f>
        <v/>
      </c>
      <c r="E1638" s="284" t="str">
        <f>IF('Data invoice'!N1753=0,"",'Data invoice'!O1753)</f>
        <v/>
      </c>
      <c r="F1638" s="284" t="str">
        <f>IF('Data invoice'!O1753=0,"",'Data invoice'!P1753)</f>
        <v/>
      </c>
      <c r="G1638" s="284" t="str">
        <f>IF('Data invoice'!P1753=0,"",'Data invoice'!Q1753)</f>
        <v/>
      </c>
      <c r="H1638" s="284" t="str">
        <f>IF('Data invoice'!Q1753=0,"",'Data invoice'!R1753)</f>
        <v/>
      </c>
      <c r="I1638" s="320" t="str">
        <f>IF('Data invoice'!R1753=0,"",'Data invoice'!S1753)</f>
        <v/>
      </c>
      <c r="J1638" s="367" t="str">
        <f>IF('Data invoice'!S1753=0,"",'Data invoice'!T1753)</f>
        <v/>
      </c>
    </row>
    <row r="1639" spans="1:10" ht="15" customHeight="1">
      <c r="A1639" s="284" t="str">
        <f>IF('Data invoice'!J1754=0,"",'Data invoice'!K1754)</f>
        <v/>
      </c>
      <c r="B1639" s="284" t="str">
        <f>IF('Data invoice'!K1754=0,"",'Data invoice'!L1754)</f>
        <v/>
      </c>
      <c r="C1639" s="284" t="str">
        <f>IF('Data invoice'!L1754=0,"",'Data invoice'!M1754)</f>
        <v/>
      </c>
      <c r="D1639" s="284" t="str">
        <f>IF('Data invoice'!M1754=0,"",'Data invoice'!N1754)</f>
        <v/>
      </c>
      <c r="E1639" s="284" t="str">
        <f>IF('Data invoice'!N1754=0,"",'Data invoice'!O1754)</f>
        <v/>
      </c>
      <c r="F1639" s="284" t="str">
        <f>IF('Data invoice'!O1754=0,"",'Data invoice'!P1754)</f>
        <v/>
      </c>
      <c r="G1639" s="284" t="str">
        <f>IF('Data invoice'!P1754=0,"",'Data invoice'!Q1754)</f>
        <v/>
      </c>
      <c r="H1639" s="284" t="str">
        <f>IF('Data invoice'!Q1754=0,"",'Data invoice'!R1754)</f>
        <v/>
      </c>
      <c r="I1639" s="320" t="str">
        <f>IF('Data invoice'!R1754=0,"",'Data invoice'!S1754)</f>
        <v/>
      </c>
      <c r="J1639" s="367" t="str">
        <f>IF('Data invoice'!S1754=0,"",'Data invoice'!T1754)</f>
        <v/>
      </c>
    </row>
    <row r="1640" spans="1:10" ht="15" customHeight="1">
      <c r="A1640" s="284" t="str">
        <f>IF('Data invoice'!J1755=0,"",'Data invoice'!K1755)</f>
        <v/>
      </c>
      <c r="B1640" s="284" t="str">
        <f>IF('Data invoice'!K1755=0,"",'Data invoice'!L1755)</f>
        <v/>
      </c>
      <c r="C1640" s="284" t="str">
        <f>IF('Data invoice'!L1755=0,"",'Data invoice'!M1755)</f>
        <v/>
      </c>
      <c r="D1640" s="284" t="str">
        <f>IF('Data invoice'!M1755=0,"",'Data invoice'!N1755)</f>
        <v/>
      </c>
      <c r="E1640" s="284" t="str">
        <f>IF('Data invoice'!N1755=0,"",'Data invoice'!O1755)</f>
        <v/>
      </c>
      <c r="F1640" s="284" t="str">
        <f>IF('Data invoice'!O1755=0,"",'Data invoice'!P1755)</f>
        <v/>
      </c>
      <c r="G1640" s="284" t="str">
        <f>IF('Data invoice'!P1755=0,"",'Data invoice'!Q1755)</f>
        <v/>
      </c>
      <c r="H1640" s="284" t="str">
        <f>IF('Data invoice'!Q1755=0,"",'Data invoice'!R1755)</f>
        <v/>
      </c>
      <c r="I1640" s="320" t="str">
        <f>IF('Data invoice'!R1755=0,"",'Data invoice'!S1755)</f>
        <v/>
      </c>
      <c r="J1640" s="367" t="str">
        <f>IF('Data invoice'!S1755=0,"",'Data invoice'!T1755)</f>
        <v/>
      </c>
    </row>
    <row r="1641" spans="1:10" ht="15" customHeight="1">
      <c r="A1641" s="284" t="str">
        <f>IF('Data invoice'!J1756=0,"",'Data invoice'!K1756)</f>
        <v/>
      </c>
      <c r="B1641" s="284" t="str">
        <f>IF('Data invoice'!K1756=0,"",'Data invoice'!L1756)</f>
        <v/>
      </c>
      <c r="C1641" s="284" t="str">
        <f>IF('Data invoice'!L1756=0,"",'Data invoice'!M1756)</f>
        <v/>
      </c>
      <c r="D1641" s="284" t="str">
        <f>IF('Data invoice'!M1756=0,"",'Data invoice'!N1756)</f>
        <v/>
      </c>
      <c r="E1641" s="284" t="str">
        <f>IF('Data invoice'!N1756=0,"",'Data invoice'!O1756)</f>
        <v/>
      </c>
      <c r="F1641" s="284" t="str">
        <f>IF('Data invoice'!O1756=0,"",'Data invoice'!P1756)</f>
        <v/>
      </c>
      <c r="G1641" s="284" t="str">
        <f>IF('Data invoice'!P1756=0,"",'Data invoice'!Q1756)</f>
        <v/>
      </c>
      <c r="H1641" s="284" t="str">
        <f>IF('Data invoice'!Q1756=0,"",'Data invoice'!R1756)</f>
        <v/>
      </c>
      <c r="I1641" s="320" t="str">
        <f>IF('Data invoice'!R1756=0,"",'Data invoice'!S1756)</f>
        <v/>
      </c>
      <c r="J1641" s="367" t="str">
        <f>IF('Data invoice'!S1756=0,"",'Data invoice'!T1756)</f>
        <v/>
      </c>
    </row>
    <row r="1642" spans="1:10" ht="15" customHeight="1">
      <c r="A1642" s="284" t="str">
        <f>IF('Data invoice'!J1757=0,"",'Data invoice'!K1757)</f>
        <v/>
      </c>
      <c r="B1642" s="284" t="str">
        <f>IF('Data invoice'!K1757=0,"",'Data invoice'!L1757)</f>
        <v/>
      </c>
      <c r="C1642" s="284" t="str">
        <f>IF('Data invoice'!L1757=0,"",'Data invoice'!M1757)</f>
        <v/>
      </c>
      <c r="D1642" s="284" t="str">
        <f>IF('Data invoice'!M1757=0,"",'Data invoice'!N1757)</f>
        <v/>
      </c>
      <c r="E1642" s="284" t="str">
        <f>IF('Data invoice'!N1757=0,"",'Data invoice'!O1757)</f>
        <v/>
      </c>
      <c r="F1642" s="284" t="str">
        <f>IF('Data invoice'!O1757=0,"",'Data invoice'!P1757)</f>
        <v/>
      </c>
      <c r="G1642" s="284" t="str">
        <f>IF('Data invoice'!P1757=0,"",'Data invoice'!Q1757)</f>
        <v/>
      </c>
      <c r="H1642" s="284" t="str">
        <f>IF('Data invoice'!Q1757=0,"",'Data invoice'!R1757)</f>
        <v/>
      </c>
      <c r="I1642" s="320" t="str">
        <f>IF('Data invoice'!R1757=0,"",'Data invoice'!S1757)</f>
        <v/>
      </c>
      <c r="J1642" s="367" t="str">
        <f>IF('Data invoice'!S1757=0,"",'Data invoice'!T1757)</f>
        <v/>
      </c>
    </row>
    <row r="1643" spans="1:10" ht="15" customHeight="1">
      <c r="A1643" s="284" t="str">
        <f>IF('Data invoice'!J1758=0,"",'Data invoice'!K1758)</f>
        <v/>
      </c>
      <c r="B1643" s="284" t="str">
        <f>IF('Data invoice'!K1758=0,"",'Data invoice'!L1758)</f>
        <v/>
      </c>
      <c r="C1643" s="284" t="str">
        <f>IF('Data invoice'!L1758=0,"",'Data invoice'!M1758)</f>
        <v/>
      </c>
      <c r="D1643" s="284" t="str">
        <f>IF('Data invoice'!M1758=0,"",'Data invoice'!N1758)</f>
        <v/>
      </c>
      <c r="E1643" s="284" t="str">
        <f>IF('Data invoice'!N1758=0,"",'Data invoice'!O1758)</f>
        <v/>
      </c>
      <c r="F1643" s="284" t="str">
        <f>IF('Data invoice'!O1758=0,"",'Data invoice'!P1758)</f>
        <v/>
      </c>
      <c r="G1643" s="284" t="str">
        <f>IF('Data invoice'!P1758=0,"",'Data invoice'!Q1758)</f>
        <v/>
      </c>
      <c r="H1643" s="284" t="str">
        <f>IF('Data invoice'!Q1758=0,"",'Data invoice'!R1758)</f>
        <v/>
      </c>
      <c r="I1643" s="320" t="str">
        <f>IF('Data invoice'!R1758=0,"",'Data invoice'!S1758)</f>
        <v/>
      </c>
      <c r="J1643" s="367" t="str">
        <f>IF('Data invoice'!S1758=0,"",'Data invoice'!T1758)</f>
        <v/>
      </c>
    </row>
    <row r="1644" spans="1:10" ht="15" customHeight="1">
      <c r="A1644" s="284" t="str">
        <f>IF('Data invoice'!J1759=0,"",'Data invoice'!K1759)</f>
        <v/>
      </c>
      <c r="B1644" s="284" t="str">
        <f>IF('Data invoice'!K1759=0,"",'Data invoice'!L1759)</f>
        <v/>
      </c>
      <c r="C1644" s="284" t="str">
        <f>IF('Data invoice'!L1759=0,"",'Data invoice'!M1759)</f>
        <v/>
      </c>
      <c r="D1644" s="284" t="str">
        <f>IF('Data invoice'!M1759=0,"",'Data invoice'!N1759)</f>
        <v/>
      </c>
      <c r="E1644" s="284" t="str">
        <f>IF('Data invoice'!N1759=0,"",'Data invoice'!O1759)</f>
        <v/>
      </c>
      <c r="F1644" s="284" t="str">
        <f>IF('Data invoice'!O1759=0,"",'Data invoice'!P1759)</f>
        <v/>
      </c>
      <c r="G1644" s="284" t="str">
        <f>IF('Data invoice'!P1759=0,"",'Data invoice'!Q1759)</f>
        <v/>
      </c>
      <c r="H1644" s="284" t="str">
        <f>IF('Data invoice'!Q1759=0,"",'Data invoice'!R1759)</f>
        <v/>
      </c>
      <c r="I1644" s="320" t="str">
        <f>IF('Data invoice'!R1759=0,"",'Data invoice'!S1759)</f>
        <v/>
      </c>
      <c r="J1644" s="367" t="str">
        <f>IF('Data invoice'!S1759=0,"",'Data invoice'!T1759)</f>
        <v/>
      </c>
    </row>
    <row r="1645" spans="1:10" ht="15" customHeight="1">
      <c r="A1645" s="284" t="str">
        <f>IF('Data invoice'!J1760=0,"",'Data invoice'!K1760)</f>
        <v/>
      </c>
      <c r="B1645" s="284" t="str">
        <f>IF('Data invoice'!K1760=0,"",'Data invoice'!L1760)</f>
        <v/>
      </c>
      <c r="C1645" s="284" t="str">
        <f>IF('Data invoice'!L1760=0,"",'Data invoice'!M1760)</f>
        <v/>
      </c>
      <c r="D1645" s="284" t="str">
        <f>IF('Data invoice'!M1760=0,"",'Data invoice'!N1760)</f>
        <v/>
      </c>
      <c r="E1645" s="284" t="str">
        <f>IF('Data invoice'!N1760=0,"",'Data invoice'!O1760)</f>
        <v/>
      </c>
      <c r="F1645" s="284" t="str">
        <f>IF('Data invoice'!O1760=0,"",'Data invoice'!P1760)</f>
        <v/>
      </c>
      <c r="G1645" s="284" t="str">
        <f>IF('Data invoice'!P1760=0,"",'Data invoice'!Q1760)</f>
        <v/>
      </c>
      <c r="H1645" s="284" t="str">
        <f>IF('Data invoice'!Q1760=0,"",'Data invoice'!R1760)</f>
        <v/>
      </c>
      <c r="I1645" s="320" t="str">
        <f>IF('Data invoice'!R1760=0,"",'Data invoice'!S1760)</f>
        <v/>
      </c>
      <c r="J1645" s="367" t="str">
        <f>IF('Data invoice'!S1760=0,"",'Data invoice'!T1760)</f>
        <v/>
      </c>
    </row>
    <row r="1646" spans="1:10" ht="15" customHeight="1">
      <c r="A1646" s="284" t="str">
        <f>IF('Data invoice'!J1761=0,"",'Data invoice'!K1761)</f>
        <v/>
      </c>
      <c r="B1646" s="284" t="str">
        <f>IF('Data invoice'!K1761=0,"",'Data invoice'!L1761)</f>
        <v/>
      </c>
      <c r="C1646" s="284" t="str">
        <f>IF('Data invoice'!L1761=0,"",'Data invoice'!M1761)</f>
        <v/>
      </c>
      <c r="D1646" s="284" t="str">
        <f>IF('Data invoice'!M1761=0,"",'Data invoice'!N1761)</f>
        <v/>
      </c>
      <c r="E1646" s="284" t="str">
        <f>IF('Data invoice'!N1761=0,"",'Data invoice'!O1761)</f>
        <v/>
      </c>
      <c r="F1646" s="284" t="str">
        <f>IF('Data invoice'!O1761=0,"",'Data invoice'!P1761)</f>
        <v/>
      </c>
      <c r="G1646" s="284" t="str">
        <f>IF('Data invoice'!P1761=0,"",'Data invoice'!Q1761)</f>
        <v/>
      </c>
      <c r="H1646" s="284" t="str">
        <f>IF('Data invoice'!Q1761=0,"",'Data invoice'!R1761)</f>
        <v/>
      </c>
      <c r="I1646" s="320" t="str">
        <f>IF('Data invoice'!R1761=0,"",'Data invoice'!S1761)</f>
        <v/>
      </c>
      <c r="J1646" s="367" t="str">
        <f>IF('Data invoice'!S1761=0,"",'Data invoice'!T1761)</f>
        <v/>
      </c>
    </row>
    <row r="1647" spans="1:10" ht="15" customHeight="1">
      <c r="A1647" s="284" t="str">
        <f>IF('Data invoice'!J1762=0,"",'Data invoice'!K1762)</f>
        <v/>
      </c>
      <c r="B1647" s="284" t="str">
        <f>IF('Data invoice'!K1762=0,"",'Data invoice'!L1762)</f>
        <v/>
      </c>
      <c r="C1647" s="284" t="str">
        <f>IF('Data invoice'!L1762=0,"",'Data invoice'!M1762)</f>
        <v/>
      </c>
      <c r="D1647" s="284" t="str">
        <f>IF('Data invoice'!M1762=0,"",'Data invoice'!N1762)</f>
        <v/>
      </c>
      <c r="E1647" s="284" t="str">
        <f>IF('Data invoice'!N1762=0,"",'Data invoice'!O1762)</f>
        <v/>
      </c>
      <c r="F1647" s="284" t="str">
        <f>IF('Data invoice'!O1762=0,"",'Data invoice'!P1762)</f>
        <v/>
      </c>
      <c r="G1647" s="284" t="str">
        <f>IF('Data invoice'!P1762=0,"",'Data invoice'!Q1762)</f>
        <v/>
      </c>
      <c r="H1647" s="284" t="str">
        <f>IF('Data invoice'!Q1762=0,"",'Data invoice'!R1762)</f>
        <v/>
      </c>
      <c r="I1647" s="320" t="str">
        <f>IF('Data invoice'!R1762=0,"",'Data invoice'!S1762)</f>
        <v/>
      </c>
      <c r="J1647" s="367" t="str">
        <f>IF('Data invoice'!S1762=0,"",'Data invoice'!T1762)</f>
        <v/>
      </c>
    </row>
    <row r="1648" spans="1:10" ht="15" customHeight="1">
      <c r="A1648" s="284" t="str">
        <f>IF('Data invoice'!J1763=0,"",'Data invoice'!K1763)</f>
        <v/>
      </c>
      <c r="B1648" s="284" t="str">
        <f>IF('Data invoice'!K1763=0,"",'Data invoice'!L1763)</f>
        <v/>
      </c>
      <c r="C1648" s="284" t="str">
        <f>IF('Data invoice'!L1763=0,"",'Data invoice'!M1763)</f>
        <v/>
      </c>
      <c r="D1648" s="284" t="str">
        <f>IF('Data invoice'!M1763=0,"",'Data invoice'!N1763)</f>
        <v/>
      </c>
      <c r="E1648" s="284" t="str">
        <f>IF('Data invoice'!N1763=0,"",'Data invoice'!O1763)</f>
        <v/>
      </c>
      <c r="F1648" s="284" t="str">
        <f>IF('Data invoice'!O1763=0,"",'Data invoice'!P1763)</f>
        <v/>
      </c>
      <c r="G1648" s="284" t="str">
        <f>IF('Data invoice'!P1763=0,"",'Data invoice'!Q1763)</f>
        <v/>
      </c>
      <c r="H1648" s="284" t="str">
        <f>IF('Data invoice'!Q1763=0,"",'Data invoice'!R1763)</f>
        <v/>
      </c>
      <c r="I1648" s="320" t="str">
        <f>IF('Data invoice'!R1763=0,"",'Data invoice'!S1763)</f>
        <v/>
      </c>
      <c r="J1648" s="367" t="str">
        <f>IF('Data invoice'!S1763=0,"",'Data invoice'!T1763)</f>
        <v/>
      </c>
    </row>
    <row r="1649" spans="1:10" ht="15" customHeight="1">
      <c r="A1649" s="284" t="str">
        <f>IF('Data invoice'!J1764=0,"",'Data invoice'!K1764)</f>
        <v/>
      </c>
      <c r="B1649" s="284" t="str">
        <f>IF('Data invoice'!K1764=0,"",'Data invoice'!L1764)</f>
        <v/>
      </c>
      <c r="C1649" s="284" t="str">
        <f>IF('Data invoice'!L1764=0,"",'Data invoice'!M1764)</f>
        <v/>
      </c>
      <c r="D1649" s="284" t="str">
        <f>IF('Data invoice'!M1764=0,"",'Data invoice'!N1764)</f>
        <v/>
      </c>
      <c r="E1649" s="284" t="str">
        <f>IF('Data invoice'!N1764=0,"",'Data invoice'!O1764)</f>
        <v/>
      </c>
      <c r="F1649" s="284" t="str">
        <f>IF('Data invoice'!O1764=0,"",'Data invoice'!P1764)</f>
        <v/>
      </c>
      <c r="G1649" s="284" t="str">
        <f>IF('Data invoice'!P1764=0,"",'Data invoice'!Q1764)</f>
        <v/>
      </c>
      <c r="H1649" s="284" t="str">
        <f>IF('Data invoice'!Q1764=0,"",'Data invoice'!R1764)</f>
        <v/>
      </c>
      <c r="I1649" s="320" t="str">
        <f>IF('Data invoice'!R1764=0,"",'Data invoice'!S1764)</f>
        <v/>
      </c>
      <c r="J1649" s="367" t="str">
        <f>IF('Data invoice'!S1764=0,"",'Data invoice'!T1764)</f>
        <v/>
      </c>
    </row>
    <row r="1650" spans="1:10" ht="15" customHeight="1">
      <c r="A1650" s="284" t="str">
        <f>IF('Data invoice'!J1765=0,"",'Data invoice'!K1765)</f>
        <v/>
      </c>
      <c r="B1650" s="284" t="str">
        <f>IF('Data invoice'!K1765=0,"",'Data invoice'!L1765)</f>
        <v/>
      </c>
      <c r="C1650" s="284" t="str">
        <f>IF('Data invoice'!L1765=0,"",'Data invoice'!M1765)</f>
        <v/>
      </c>
      <c r="D1650" s="284" t="str">
        <f>IF('Data invoice'!M1765=0,"",'Data invoice'!N1765)</f>
        <v/>
      </c>
      <c r="E1650" s="284" t="str">
        <f>IF('Data invoice'!N1765=0,"",'Data invoice'!O1765)</f>
        <v/>
      </c>
      <c r="F1650" s="284" t="str">
        <f>IF('Data invoice'!O1765=0,"",'Data invoice'!P1765)</f>
        <v/>
      </c>
      <c r="G1650" s="284" t="str">
        <f>IF('Data invoice'!P1765=0,"",'Data invoice'!Q1765)</f>
        <v/>
      </c>
      <c r="H1650" s="284" t="str">
        <f>IF('Data invoice'!Q1765=0,"",'Data invoice'!R1765)</f>
        <v/>
      </c>
      <c r="I1650" s="320" t="str">
        <f>IF('Data invoice'!R1765=0,"",'Data invoice'!S1765)</f>
        <v/>
      </c>
      <c r="J1650" s="367" t="str">
        <f>IF('Data invoice'!S1765=0,"",'Data invoice'!T1765)</f>
        <v/>
      </c>
    </row>
    <row r="1651" spans="1:10" ht="15" customHeight="1">
      <c r="A1651" s="284" t="str">
        <f>IF('Data invoice'!J1766=0,"",'Data invoice'!K1766)</f>
        <v/>
      </c>
      <c r="B1651" s="284" t="str">
        <f>IF('Data invoice'!K1766=0,"",'Data invoice'!L1766)</f>
        <v/>
      </c>
      <c r="C1651" s="284" t="str">
        <f>IF('Data invoice'!L1766=0,"",'Data invoice'!M1766)</f>
        <v/>
      </c>
      <c r="D1651" s="284" t="str">
        <f>IF('Data invoice'!M1766=0,"",'Data invoice'!N1766)</f>
        <v/>
      </c>
      <c r="E1651" s="284" t="str">
        <f>IF('Data invoice'!N1766=0,"",'Data invoice'!O1766)</f>
        <v/>
      </c>
      <c r="F1651" s="284" t="str">
        <f>IF('Data invoice'!O1766=0,"",'Data invoice'!P1766)</f>
        <v/>
      </c>
      <c r="G1651" s="284" t="str">
        <f>IF('Data invoice'!P1766=0,"",'Data invoice'!Q1766)</f>
        <v/>
      </c>
      <c r="H1651" s="284" t="str">
        <f>IF('Data invoice'!Q1766=0,"",'Data invoice'!R1766)</f>
        <v/>
      </c>
      <c r="I1651" s="320" t="str">
        <f>IF('Data invoice'!R1766=0,"",'Data invoice'!S1766)</f>
        <v/>
      </c>
      <c r="J1651" s="367" t="str">
        <f>IF('Data invoice'!S1766=0,"",'Data invoice'!T1766)</f>
        <v/>
      </c>
    </row>
    <row r="1652" spans="1:10" ht="15" customHeight="1">
      <c r="A1652" s="284" t="str">
        <f>IF('Data invoice'!J1767=0,"",'Data invoice'!K1767)</f>
        <v/>
      </c>
      <c r="B1652" s="284" t="str">
        <f>IF('Data invoice'!K1767=0,"",'Data invoice'!L1767)</f>
        <v/>
      </c>
      <c r="C1652" s="284" t="str">
        <f>IF('Data invoice'!L1767=0,"",'Data invoice'!M1767)</f>
        <v/>
      </c>
      <c r="D1652" s="284" t="str">
        <f>IF('Data invoice'!M1767=0,"",'Data invoice'!N1767)</f>
        <v/>
      </c>
      <c r="E1652" s="284" t="str">
        <f>IF('Data invoice'!N1767=0,"",'Data invoice'!O1767)</f>
        <v/>
      </c>
      <c r="F1652" s="284" t="str">
        <f>IF('Data invoice'!O1767=0,"",'Data invoice'!P1767)</f>
        <v/>
      </c>
      <c r="G1652" s="284" t="str">
        <f>IF('Data invoice'!P1767=0,"",'Data invoice'!Q1767)</f>
        <v/>
      </c>
      <c r="H1652" s="284" t="str">
        <f>IF('Data invoice'!Q1767=0,"",'Data invoice'!R1767)</f>
        <v/>
      </c>
      <c r="I1652" s="320" t="str">
        <f>IF('Data invoice'!R1767=0,"",'Data invoice'!S1767)</f>
        <v/>
      </c>
      <c r="J1652" s="367" t="str">
        <f>IF('Data invoice'!S1767=0,"",'Data invoice'!T1767)</f>
        <v/>
      </c>
    </row>
    <row r="1653" spans="1:10" ht="15" customHeight="1">
      <c r="A1653" s="284" t="str">
        <f>IF('Data invoice'!J1768=0,"",'Data invoice'!K1768)</f>
        <v/>
      </c>
      <c r="B1653" s="284" t="str">
        <f>IF('Data invoice'!K1768=0,"",'Data invoice'!L1768)</f>
        <v/>
      </c>
      <c r="C1653" s="284" t="str">
        <f>IF('Data invoice'!L1768=0,"",'Data invoice'!M1768)</f>
        <v/>
      </c>
      <c r="D1653" s="284" t="str">
        <f>IF('Data invoice'!M1768=0,"",'Data invoice'!N1768)</f>
        <v/>
      </c>
      <c r="E1653" s="284" t="str">
        <f>IF('Data invoice'!N1768=0,"",'Data invoice'!O1768)</f>
        <v/>
      </c>
      <c r="F1653" s="284" t="str">
        <f>IF('Data invoice'!O1768=0,"",'Data invoice'!P1768)</f>
        <v/>
      </c>
      <c r="G1653" s="284" t="str">
        <f>IF('Data invoice'!P1768=0,"",'Data invoice'!Q1768)</f>
        <v/>
      </c>
      <c r="H1653" s="284" t="str">
        <f>IF('Data invoice'!Q1768=0,"",'Data invoice'!R1768)</f>
        <v/>
      </c>
      <c r="I1653" s="320" t="str">
        <f>IF('Data invoice'!R1768=0,"",'Data invoice'!S1768)</f>
        <v/>
      </c>
      <c r="J1653" s="367" t="str">
        <f>IF('Data invoice'!S1768=0,"",'Data invoice'!T1768)</f>
        <v/>
      </c>
    </row>
    <row r="1654" spans="1:10" ht="15" customHeight="1">
      <c r="A1654" s="284" t="str">
        <f>IF('Data invoice'!J1769=0,"",'Data invoice'!K1769)</f>
        <v/>
      </c>
      <c r="B1654" s="284" t="str">
        <f>IF('Data invoice'!K1769=0,"",'Data invoice'!L1769)</f>
        <v/>
      </c>
      <c r="C1654" s="284" t="str">
        <f>IF('Data invoice'!L1769=0,"",'Data invoice'!M1769)</f>
        <v/>
      </c>
      <c r="D1654" s="284" t="str">
        <f>IF('Data invoice'!M1769=0,"",'Data invoice'!N1769)</f>
        <v/>
      </c>
      <c r="E1654" s="284" t="str">
        <f>IF('Data invoice'!N1769=0,"",'Data invoice'!O1769)</f>
        <v/>
      </c>
      <c r="F1654" s="284" t="str">
        <f>IF('Data invoice'!O1769=0,"",'Data invoice'!P1769)</f>
        <v/>
      </c>
      <c r="G1654" s="284" t="str">
        <f>IF('Data invoice'!P1769=0,"",'Data invoice'!Q1769)</f>
        <v/>
      </c>
      <c r="H1654" s="284" t="str">
        <f>IF('Data invoice'!Q1769=0,"",'Data invoice'!R1769)</f>
        <v/>
      </c>
      <c r="I1654" s="320" t="str">
        <f>IF('Data invoice'!R1769=0,"",'Data invoice'!S1769)</f>
        <v/>
      </c>
      <c r="J1654" s="367" t="str">
        <f>IF('Data invoice'!S1769=0,"",'Data invoice'!T1769)</f>
        <v/>
      </c>
    </row>
    <row r="1655" spans="1:10" ht="15" customHeight="1">
      <c r="A1655" s="284" t="str">
        <f>IF('Data invoice'!J1770=0,"",'Data invoice'!K1770)</f>
        <v/>
      </c>
      <c r="B1655" s="284" t="str">
        <f>IF('Data invoice'!K1770=0,"",'Data invoice'!L1770)</f>
        <v/>
      </c>
      <c r="C1655" s="284" t="str">
        <f>IF('Data invoice'!L1770=0,"",'Data invoice'!M1770)</f>
        <v/>
      </c>
      <c r="D1655" s="284" t="str">
        <f>IF('Data invoice'!M1770=0,"",'Data invoice'!N1770)</f>
        <v/>
      </c>
      <c r="E1655" s="284" t="str">
        <f>IF('Data invoice'!N1770=0,"",'Data invoice'!O1770)</f>
        <v/>
      </c>
      <c r="F1655" s="284" t="str">
        <f>IF('Data invoice'!O1770=0,"",'Data invoice'!P1770)</f>
        <v/>
      </c>
      <c r="G1655" s="284" t="str">
        <f>IF('Data invoice'!P1770=0,"",'Data invoice'!Q1770)</f>
        <v/>
      </c>
      <c r="H1655" s="284" t="str">
        <f>IF('Data invoice'!Q1770=0,"",'Data invoice'!R1770)</f>
        <v/>
      </c>
      <c r="I1655" s="320" t="str">
        <f>IF('Data invoice'!R1770=0,"",'Data invoice'!S1770)</f>
        <v/>
      </c>
      <c r="J1655" s="367" t="str">
        <f>IF('Data invoice'!S1770=0,"",'Data invoice'!T1770)</f>
        <v/>
      </c>
    </row>
    <row r="1656" spans="1:10" ht="15" customHeight="1">
      <c r="A1656" s="284" t="str">
        <f>IF('Data invoice'!J1771=0,"",'Data invoice'!K1771)</f>
        <v/>
      </c>
      <c r="B1656" s="284" t="str">
        <f>IF('Data invoice'!K1771=0,"",'Data invoice'!L1771)</f>
        <v/>
      </c>
      <c r="C1656" s="284" t="str">
        <f>IF('Data invoice'!L1771=0,"",'Data invoice'!M1771)</f>
        <v/>
      </c>
      <c r="D1656" s="284" t="str">
        <f>IF('Data invoice'!M1771=0,"",'Data invoice'!N1771)</f>
        <v/>
      </c>
      <c r="E1656" s="284" t="str">
        <f>IF('Data invoice'!N1771=0,"",'Data invoice'!O1771)</f>
        <v/>
      </c>
      <c r="F1656" s="284" t="str">
        <f>IF('Data invoice'!O1771=0,"",'Data invoice'!P1771)</f>
        <v/>
      </c>
      <c r="G1656" s="284" t="str">
        <f>IF('Data invoice'!P1771=0,"",'Data invoice'!Q1771)</f>
        <v/>
      </c>
      <c r="H1656" s="284" t="str">
        <f>IF('Data invoice'!Q1771=0,"",'Data invoice'!R1771)</f>
        <v/>
      </c>
      <c r="I1656" s="320" t="str">
        <f>IF('Data invoice'!R1771=0,"",'Data invoice'!S1771)</f>
        <v/>
      </c>
      <c r="J1656" s="367" t="str">
        <f>IF('Data invoice'!S1771=0,"",'Data invoice'!T1771)</f>
        <v/>
      </c>
    </row>
    <row r="1657" spans="1:10" ht="15" customHeight="1">
      <c r="A1657" s="284" t="str">
        <f>IF('Data invoice'!J1772=0,"",'Data invoice'!K1772)</f>
        <v/>
      </c>
      <c r="B1657" s="284" t="str">
        <f>IF('Data invoice'!K1772=0,"",'Data invoice'!L1772)</f>
        <v/>
      </c>
      <c r="C1657" s="284" t="str">
        <f>IF('Data invoice'!L1772=0,"",'Data invoice'!M1772)</f>
        <v/>
      </c>
      <c r="D1657" s="284" t="str">
        <f>IF('Data invoice'!M1772=0,"",'Data invoice'!N1772)</f>
        <v/>
      </c>
      <c r="E1657" s="284" t="str">
        <f>IF('Data invoice'!N1772=0,"",'Data invoice'!O1772)</f>
        <v/>
      </c>
      <c r="F1657" s="284" t="str">
        <f>IF('Data invoice'!O1772=0,"",'Data invoice'!P1772)</f>
        <v/>
      </c>
      <c r="G1657" s="284" t="str">
        <f>IF('Data invoice'!P1772=0,"",'Data invoice'!Q1772)</f>
        <v/>
      </c>
      <c r="H1657" s="284" t="str">
        <f>IF('Data invoice'!Q1772=0,"",'Data invoice'!R1772)</f>
        <v/>
      </c>
      <c r="I1657" s="320" t="str">
        <f>IF('Data invoice'!R1772=0,"",'Data invoice'!S1772)</f>
        <v/>
      </c>
      <c r="J1657" s="367" t="str">
        <f>IF('Data invoice'!S1772=0,"",'Data invoice'!T1772)</f>
        <v/>
      </c>
    </row>
    <row r="1658" spans="1:10" ht="15" customHeight="1">
      <c r="A1658" s="284" t="str">
        <f>IF('Data invoice'!J1773=0,"",'Data invoice'!K1773)</f>
        <v/>
      </c>
      <c r="B1658" s="284" t="str">
        <f>IF('Data invoice'!K1773=0,"",'Data invoice'!L1773)</f>
        <v/>
      </c>
      <c r="C1658" s="284" t="str">
        <f>IF('Data invoice'!L1773=0,"",'Data invoice'!M1773)</f>
        <v/>
      </c>
      <c r="D1658" s="284" t="str">
        <f>IF('Data invoice'!M1773=0,"",'Data invoice'!N1773)</f>
        <v/>
      </c>
      <c r="E1658" s="284" t="str">
        <f>IF('Data invoice'!N1773=0,"",'Data invoice'!O1773)</f>
        <v/>
      </c>
      <c r="F1658" s="284" t="str">
        <f>IF('Data invoice'!O1773=0,"",'Data invoice'!P1773)</f>
        <v/>
      </c>
      <c r="G1658" s="284" t="str">
        <f>IF('Data invoice'!P1773=0,"",'Data invoice'!Q1773)</f>
        <v/>
      </c>
      <c r="H1658" s="284" t="str">
        <f>IF('Data invoice'!Q1773=0,"",'Data invoice'!R1773)</f>
        <v/>
      </c>
      <c r="I1658" s="320" t="str">
        <f>IF('Data invoice'!R1773=0,"",'Data invoice'!S1773)</f>
        <v/>
      </c>
      <c r="J1658" s="367" t="str">
        <f>IF('Data invoice'!S1773=0,"",'Data invoice'!T1773)</f>
        <v/>
      </c>
    </row>
    <row r="1659" spans="1:10" ht="15" customHeight="1">
      <c r="A1659" s="284" t="str">
        <f>IF('Data invoice'!J1774=0,"",'Data invoice'!K1774)</f>
        <v/>
      </c>
      <c r="B1659" s="284" t="str">
        <f>IF('Data invoice'!K1774=0,"",'Data invoice'!L1774)</f>
        <v/>
      </c>
      <c r="C1659" s="284" t="str">
        <f>IF('Data invoice'!L1774=0,"",'Data invoice'!M1774)</f>
        <v/>
      </c>
      <c r="D1659" s="284" t="str">
        <f>IF('Data invoice'!M1774=0,"",'Data invoice'!N1774)</f>
        <v/>
      </c>
      <c r="E1659" s="284" t="str">
        <f>IF('Data invoice'!N1774=0,"",'Data invoice'!O1774)</f>
        <v/>
      </c>
      <c r="F1659" s="284" t="str">
        <f>IF('Data invoice'!O1774=0,"",'Data invoice'!P1774)</f>
        <v/>
      </c>
      <c r="G1659" s="284" t="str">
        <f>IF('Data invoice'!P1774=0,"",'Data invoice'!Q1774)</f>
        <v/>
      </c>
      <c r="H1659" s="284" t="str">
        <f>IF('Data invoice'!Q1774=0,"",'Data invoice'!R1774)</f>
        <v/>
      </c>
      <c r="I1659" s="320" t="str">
        <f>IF('Data invoice'!R1774=0,"",'Data invoice'!S1774)</f>
        <v/>
      </c>
      <c r="J1659" s="367" t="str">
        <f>IF('Data invoice'!S1774=0,"",'Data invoice'!T1774)</f>
        <v/>
      </c>
    </row>
    <row r="1660" spans="1:10" ht="15" customHeight="1">
      <c r="A1660" s="284" t="str">
        <f>IF('Data invoice'!J1775=0,"",'Data invoice'!K1775)</f>
        <v/>
      </c>
      <c r="B1660" s="284" t="str">
        <f>IF('Data invoice'!K1775=0,"",'Data invoice'!L1775)</f>
        <v/>
      </c>
      <c r="C1660" s="284" t="str">
        <f>IF('Data invoice'!L1775=0,"",'Data invoice'!M1775)</f>
        <v/>
      </c>
      <c r="D1660" s="284" t="str">
        <f>IF('Data invoice'!M1775=0,"",'Data invoice'!N1775)</f>
        <v/>
      </c>
      <c r="E1660" s="284" t="str">
        <f>IF('Data invoice'!N1775=0,"",'Data invoice'!O1775)</f>
        <v/>
      </c>
      <c r="F1660" s="284" t="str">
        <f>IF('Data invoice'!O1775=0,"",'Data invoice'!P1775)</f>
        <v/>
      </c>
      <c r="G1660" s="284" t="str">
        <f>IF('Data invoice'!P1775=0,"",'Data invoice'!Q1775)</f>
        <v/>
      </c>
      <c r="H1660" s="284" t="str">
        <f>IF('Data invoice'!Q1775=0,"",'Data invoice'!R1775)</f>
        <v/>
      </c>
      <c r="I1660" s="320" t="str">
        <f>IF('Data invoice'!R1775=0,"",'Data invoice'!S1775)</f>
        <v/>
      </c>
      <c r="J1660" s="367" t="str">
        <f>IF('Data invoice'!S1775=0,"",'Data invoice'!T1775)</f>
        <v/>
      </c>
    </row>
    <row r="1661" spans="1:10" ht="15" customHeight="1">
      <c r="A1661" s="284" t="str">
        <f>IF('Data invoice'!J1776=0,"",'Data invoice'!K1776)</f>
        <v/>
      </c>
      <c r="B1661" s="284" t="str">
        <f>IF('Data invoice'!K1776=0,"",'Data invoice'!L1776)</f>
        <v/>
      </c>
      <c r="C1661" s="284" t="str">
        <f>IF('Data invoice'!L1776=0,"",'Data invoice'!M1776)</f>
        <v/>
      </c>
      <c r="D1661" s="284" t="str">
        <f>IF('Data invoice'!M1776=0,"",'Data invoice'!N1776)</f>
        <v/>
      </c>
      <c r="E1661" s="284" t="str">
        <f>IF('Data invoice'!N1776=0,"",'Data invoice'!O1776)</f>
        <v/>
      </c>
      <c r="F1661" s="284" t="str">
        <f>IF('Data invoice'!O1776=0,"",'Data invoice'!P1776)</f>
        <v/>
      </c>
      <c r="G1661" s="284" t="str">
        <f>IF('Data invoice'!P1776=0,"",'Data invoice'!Q1776)</f>
        <v/>
      </c>
      <c r="H1661" s="284" t="str">
        <f>IF('Data invoice'!Q1776=0,"",'Data invoice'!R1776)</f>
        <v/>
      </c>
      <c r="I1661" s="320" t="str">
        <f>IF('Data invoice'!R1776=0,"",'Data invoice'!S1776)</f>
        <v/>
      </c>
      <c r="J1661" s="367" t="str">
        <f>IF('Data invoice'!S1776=0,"",'Data invoice'!T1776)</f>
        <v/>
      </c>
    </row>
    <row r="1662" spans="1:10" ht="15" customHeight="1">
      <c r="A1662" s="284" t="str">
        <f>IF('Data invoice'!J1777=0,"",'Data invoice'!K1777)</f>
        <v/>
      </c>
      <c r="B1662" s="284" t="str">
        <f>IF('Data invoice'!K1777=0,"",'Data invoice'!L1777)</f>
        <v/>
      </c>
      <c r="C1662" s="284" t="str">
        <f>IF('Data invoice'!L1777=0,"",'Data invoice'!M1777)</f>
        <v/>
      </c>
      <c r="D1662" s="284" t="str">
        <f>IF('Data invoice'!M1777=0,"",'Data invoice'!N1777)</f>
        <v/>
      </c>
      <c r="E1662" s="284" t="str">
        <f>IF('Data invoice'!N1777=0,"",'Data invoice'!O1777)</f>
        <v/>
      </c>
      <c r="F1662" s="284" t="str">
        <f>IF('Data invoice'!O1777=0,"",'Data invoice'!P1777)</f>
        <v/>
      </c>
      <c r="G1662" s="284" t="str">
        <f>IF('Data invoice'!P1777=0,"",'Data invoice'!Q1777)</f>
        <v/>
      </c>
      <c r="H1662" s="284" t="str">
        <f>IF('Data invoice'!Q1777=0,"",'Data invoice'!R1777)</f>
        <v/>
      </c>
      <c r="I1662" s="320" t="str">
        <f>IF('Data invoice'!R1777=0,"",'Data invoice'!S1777)</f>
        <v/>
      </c>
      <c r="J1662" s="367" t="str">
        <f>IF('Data invoice'!S1777=0,"",'Data invoice'!T1777)</f>
        <v/>
      </c>
    </row>
    <row r="1663" spans="1:10" ht="15" customHeight="1">
      <c r="A1663" s="284" t="str">
        <f>IF('Data invoice'!J1778=0,"",'Data invoice'!K1778)</f>
        <v/>
      </c>
      <c r="B1663" s="284" t="str">
        <f>IF('Data invoice'!K1778=0,"",'Data invoice'!L1778)</f>
        <v/>
      </c>
      <c r="C1663" s="284" t="str">
        <f>IF('Data invoice'!L1778=0,"",'Data invoice'!M1778)</f>
        <v/>
      </c>
      <c r="D1663" s="284" t="str">
        <f>IF('Data invoice'!M1778=0,"",'Data invoice'!N1778)</f>
        <v/>
      </c>
      <c r="E1663" s="284" t="str">
        <f>IF('Data invoice'!N1778=0,"",'Data invoice'!O1778)</f>
        <v/>
      </c>
      <c r="F1663" s="284" t="str">
        <f>IF('Data invoice'!O1778=0,"",'Data invoice'!P1778)</f>
        <v/>
      </c>
      <c r="G1663" s="284" t="str">
        <f>IF('Data invoice'!P1778=0,"",'Data invoice'!Q1778)</f>
        <v/>
      </c>
      <c r="H1663" s="284" t="str">
        <f>IF('Data invoice'!Q1778=0,"",'Data invoice'!R1778)</f>
        <v/>
      </c>
      <c r="I1663" s="320" t="str">
        <f>IF('Data invoice'!R1778=0,"",'Data invoice'!S1778)</f>
        <v/>
      </c>
      <c r="J1663" s="367" t="str">
        <f>IF('Data invoice'!S1778=0,"",'Data invoice'!T1778)</f>
        <v/>
      </c>
    </row>
    <row r="1664" spans="1:10" ht="15" customHeight="1">
      <c r="A1664" s="284" t="str">
        <f>IF('Data invoice'!J1779=0,"",'Data invoice'!K1779)</f>
        <v/>
      </c>
      <c r="B1664" s="284" t="str">
        <f>IF('Data invoice'!K1779=0,"",'Data invoice'!L1779)</f>
        <v/>
      </c>
      <c r="C1664" s="284" t="str">
        <f>IF('Data invoice'!L1779=0,"",'Data invoice'!M1779)</f>
        <v/>
      </c>
      <c r="D1664" s="284" t="str">
        <f>IF('Data invoice'!M1779=0,"",'Data invoice'!N1779)</f>
        <v/>
      </c>
      <c r="E1664" s="284" t="str">
        <f>IF('Data invoice'!N1779=0,"",'Data invoice'!O1779)</f>
        <v/>
      </c>
      <c r="F1664" s="284" t="str">
        <f>IF('Data invoice'!O1779=0,"",'Data invoice'!P1779)</f>
        <v/>
      </c>
      <c r="G1664" s="284" t="str">
        <f>IF('Data invoice'!P1779=0,"",'Data invoice'!Q1779)</f>
        <v/>
      </c>
      <c r="H1664" s="284" t="str">
        <f>IF('Data invoice'!Q1779=0,"",'Data invoice'!R1779)</f>
        <v/>
      </c>
      <c r="I1664" s="320" t="str">
        <f>IF('Data invoice'!R1779=0,"",'Data invoice'!S1779)</f>
        <v/>
      </c>
      <c r="J1664" s="367" t="str">
        <f>IF('Data invoice'!S1779=0,"",'Data invoice'!T1779)</f>
        <v/>
      </c>
    </row>
    <row r="1665" spans="1:10" ht="15" customHeight="1">
      <c r="A1665" s="284" t="str">
        <f>IF('Data invoice'!J1780=0,"",'Data invoice'!K1780)</f>
        <v/>
      </c>
      <c r="B1665" s="284" t="str">
        <f>IF('Data invoice'!K1780=0,"",'Data invoice'!L1780)</f>
        <v/>
      </c>
      <c r="C1665" s="284" t="str">
        <f>IF('Data invoice'!L1780=0,"",'Data invoice'!M1780)</f>
        <v/>
      </c>
      <c r="D1665" s="284" t="str">
        <f>IF('Data invoice'!M1780=0,"",'Data invoice'!N1780)</f>
        <v/>
      </c>
      <c r="E1665" s="284" t="str">
        <f>IF('Data invoice'!N1780=0,"",'Data invoice'!O1780)</f>
        <v/>
      </c>
      <c r="F1665" s="284" t="str">
        <f>IF('Data invoice'!O1780=0,"",'Data invoice'!P1780)</f>
        <v/>
      </c>
      <c r="G1665" s="284" t="str">
        <f>IF('Data invoice'!P1780=0,"",'Data invoice'!Q1780)</f>
        <v/>
      </c>
      <c r="H1665" s="284" t="str">
        <f>IF('Data invoice'!Q1780=0,"",'Data invoice'!R1780)</f>
        <v/>
      </c>
      <c r="I1665" s="320" t="str">
        <f>IF('Data invoice'!R1780=0,"",'Data invoice'!S1780)</f>
        <v/>
      </c>
      <c r="J1665" s="367" t="str">
        <f>IF('Data invoice'!S1780=0,"",'Data invoice'!T1780)</f>
        <v/>
      </c>
    </row>
    <row r="1666" spans="1:10" ht="15" customHeight="1">
      <c r="A1666" s="284" t="str">
        <f>IF('Data invoice'!J1781=0,"",'Data invoice'!K1781)</f>
        <v/>
      </c>
      <c r="B1666" s="284" t="str">
        <f>IF('Data invoice'!K1781=0,"",'Data invoice'!L1781)</f>
        <v/>
      </c>
      <c r="C1666" s="284" t="str">
        <f>IF('Data invoice'!L1781=0,"",'Data invoice'!M1781)</f>
        <v/>
      </c>
      <c r="D1666" s="284" t="str">
        <f>IF('Data invoice'!M1781=0,"",'Data invoice'!N1781)</f>
        <v/>
      </c>
      <c r="E1666" s="284" t="str">
        <f>IF('Data invoice'!N1781=0,"",'Data invoice'!O1781)</f>
        <v/>
      </c>
      <c r="F1666" s="284" t="str">
        <f>IF('Data invoice'!O1781=0,"",'Data invoice'!P1781)</f>
        <v/>
      </c>
      <c r="G1666" s="284" t="str">
        <f>IF('Data invoice'!P1781=0,"",'Data invoice'!Q1781)</f>
        <v/>
      </c>
      <c r="H1666" s="284" t="str">
        <f>IF('Data invoice'!Q1781=0,"",'Data invoice'!R1781)</f>
        <v/>
      </c>
      <c r="I1666" s="320" t="str">
        <f>IF('Data invoice'!R1781=0,"",'Data invoice'!S1781)</f>
        <v/>
      </c>
      <c r="J1666" s="367" t="str">
        <f>IF('Data invoice'!S1781=0,"",'Data invoice'!T1781)</f>
        <v/>
      </c>
    </row>
    <row r="1667" spans="1:10" ht="15" customHeight="1">
      <c r="A1667" s="284" t="str">
        <f>IF('Data invoice'!J1782=0,"",'Data invoice'!K1782)</f>
        <v/>
      </c>
      <c r="B1667" s="284" t="str">
        <f>IF('Data invoice'!K1782=0,"",'Data invoice'!L1782)</f>
        <v/>
      </c>
      <c r="C1667" s="284" t="str">
        <f>IF('Data invoice'!L1782=0,"",'Data invoice'!M1782)</f>
        <v/>
      </c>
      <c r="D1667" s="284" t="str">
        <f>IF('Data invoice'!M1782=0,"",'Data invoice'!N1782)</f>
        <v/>
      </c>
      <c r="E1667" s="284" t="str">
        <f>IF('Data invoice'!N1782=0,"",'Data invoice'!O1782)</f>
        <v/>
      </c>
      <c r="F1667" s="284" t="str">
        <f>IF('Data invoice'!O1782=0,"",'Data invoice'!P1782)</f>
        <v/>
      </c>
      <c r="G1667" s="284" t="str">
        <f>IF('Data invoice'!P1782=0,"",'Data invoice'!Q1782)</f>
        <v/>
      </c>
      <c r="H1667" s="284" t="str">
        <f>IF('Data invoice'!Q1782=0,"",'Data invoice'!R1782)</f>
        <v/>
      </c>
      <c r="I1667" s="320" t="str">
        <f>IF('Data invoice'!R1782=0,"",'Data invoice'!S1782)</f>
        <v/>
      </c>
      <c r="J1667" s="367" t="str">
        <f>IF('Data invoice'!S1782=0,"",'Data invoice'!T1782)</f>
        <v/>
      </c>
    </row>
    <row r="1668" spans="1:10" ht="15" customHeight="1">
      <c r="A1668" s="284" t="str">
        <f>IF('Data invoice'!J1783=0,"",'Data invoice'!K1783)</f>
        <v/>
      </c>
      <c r="B1668" s="284" t="str">
        <f>IF('Data invoice'!K1783=0,"",'Data invoice'!L1783)</f>
        <v/>
      </c>
      <c r="C1668" s="284" t="str">
        <f>IF('Data invoice'!L1783=0,"",'Data invoice'!M1783)</f>
        <v/>
      </c>
      <c r="D1668" s="284" t="str">
        <f>IF('Data invoice'!M1783=0,"",'Data invoice'!N1783)</f>
        <v/>
      </c>
      <c r="E1668" s="284" t="str">
        <f>IF('Data invoice'!N1783=0,"",'Data invoice'!O1783)</f>
        <v/>
      </c>
      <c r="F1668" s="284" t="str">
        <f>IF('Data invoice'!O1783=0,"",'Data invoice'!P1783)</f>
        <v/>
      </c>
      <c r="G1668" s="284" t="str">
        <f>IF('Data invoice'!P1783=0,"",'Data invoice'!Q1783)</f>
        <v/>
      </c>
      <c r="H1668" s="284" t="str">
        <f>IF('Data invoice'!Q1783=0,"",'Data invoice'!R1783)</f>
        <v/>
      </c>
      <c r="I1668" s="320" t="str">
        <f>IF('Data invoice'!R1783=0,"",'Data invoice'!S1783)</f>
        <v/>
      </c>
      <c r="J1668" s="367" t="str">
        <f>IF('Data invoice'!S1783=0,"",'Data invoice'!T1783)</f>
        <v/>
      </c>
    </row>
    <row r="1669" spans="1:10" ht="15" customHeight="1">
      <c r="A1669" s="284" t="str">
        <f>IF('Data invoice'!J1784=0,"",'Data invoice'!K1784)</f>
        <v/>
      </c>
      <c r="B1669" s="284" t="str">
        <f>IF('Data invoice'!K1784=0,"",'Data invoice'!L1784)</f>
        <v/>
      </c>
      <c r="C1669" s="284" t="str">
        <f>IF('Data invoice'!L1784=0,"",'Data invoice'!M1784)</f>
        <v/>
      </c>
      <c r="D1669" s="284" t="str">
        <f>IF('Data invoice'!M1784=0,"",'Data invoice'!N1784)</f>
        <v/>
      </c>
      <c r="E1669" s="284" t="str">
        <f>IF('Data invoice'!N1784=0,"",'Data invoice'!O1784)</f>
        <v/>
      </c>
      <c r="F1669" s="284" t="str">
        <f>IF('Data invoice'!O1784=0,"",'Data invoice'!P1784)</f>
        <v/>
      </c>
      <c r="G1669" s="284" t="str">
        <f>IF('Data invoice'!P1784=0,"",'Data invoice'!Q1784)</f>
        <v/>
      </c>
      <c r="H1669" s="284" t="str">
        <f>IF('Data invoice'!Q1784=0,"",'Data invoice'!R1784)</f>
        <v/>
      </c>
      <c r="I1669" s="320" t="str">
        <f>IF('Data invoice'!R1784=0,"",'Data invoice'!S1784)</f>
        <v/>
      </c>
      <c r="J1669" s="367" t="str">
        <f>IF('Data invoice'!S1784=0,"",'Data invoice'!T1784)</f>
        <v/>
      </c>
    </row>
    <row r="1670" spans="1:10" ht="15" customHeight="1">
      <c r="A1670" s="284" t="str">
        <f>IF('Data invoice'!J1785=0,"",'Data invoice'!K1785)</f>
        <v/>
      </c>
      <c r="B1670" s="284" t="str">
        <f>IF('Data invoice'!K1785=0,"",'Data invoice'!L1785)</f>
        <v/>
      </c>
      <c r="C1670" s="284" t="str">
        <f>IF('Data invoice'!L1785=0,"",'Data invoice'!M1785)</f>
        <v/>
      </c>
      <c r="D1670" s="284" t="str">
        <f>IF('Data invoice'!M1785=0,"",'Data invoice'!N1785)</f>
        <v/>
      </c>
      <c r="E1670" s="284" t="str">
        <f>IF('Data invoice'!N1785=0,"",'Data invoice'!O1785)</f>
        <v/>
      </c>
      <c r="F1670" s="284" t="str">
        <f>IF('Data invoice'!O1785=0,"",'Data invoice'!P1785)</f>
        <v/>
      </c>
      <c r="G1670" s="284" t="str">
        <f>IF('Data invoice'!P1785=0,"",'Data invoice'!Q1785)</f>
        <v/>
      </c>
      <c r="H1670" s="284" t="str">
        <f>IF('Data invoice'!Q1785=0,"",'Data invoice'!R1785)</f>
        <v/>
      </c>
      <c r="I1670" s="320" t="str">
        <f>IF('Data invoice'!R1785=0,"",'Data invoice'!S1785)</f>
        <v/>
      </c>
      <c r="J1670" s="367" t="str">
        <f>IF('Data invoice'!S1785=0,"",'Data invoice'!T1785)</f>
        <v/>
      </c>
    </row>
    <row r="1671" spans="1:10" ht="15" customHeight="1">
      <c r="A1671" s="284" t="str">
        <f>IF('Data invoice'!J1786=0,"",'Data invoice'!K1786)</f>
        <v/>
      </c>
      <c r="B1671" s="284" t="str">
        <f>IF('Data invoice'!K1786=0,"",'Data invoice'!L1786)</f>
        <v/>
      </c>
      <c r="C1671" s="284" t="str">
        <f>IF('Data invoice'!L1786=0,"",'Data invoice'!M1786)</f>
        <v/>
      </c>
      <c r="D1671" s="284" t="str">
        <f>IF('Data invoice'!M1786=0,"",'Data invoice'!N1786)</f>
        <v/>
      </c>
      <c r="E1671" s="284" t="str">
        <f>IF('Data invoice'!N1786=0,"",'Data invoice'!O1786)</f>
        <v/>
      </c>
      <c r="F1671" s="284" t="str">
        <f>IF('Data invoice'!O1786=0,"",'Data invoice'!P1786)</f>
        <v/>
      </c>
      <c r="G1671" s="284" t="str">
        <f>IF('Data invoice'!P1786=0,"",'Data invoice'!Q1786)</f>
        <v/>
      </c>
      <c r="H1671" s="284" t="str">
        <f>IF('Data invoice'!Q1786=0,"",'Data invoice'!R1786)</f>
        <v/>
      </c>
      <c r="I1671" s="320" t="str">
        <f>IF('Data invoice'!R1786=0,"",'Data invoice'!S1786)</f>
        <v/>
      </c>
      <c r="J1671" s="367" t="str">
        <f>IF('Data invoice'!S1786=0,"",'Data invoice'!T1786)</f>
        <v/>
      </c>
    </row>
    <row r="1672" spans="1:10" ht="15" customHeight="1">
      <c r="A1672" s="284" t="str">
        <f>IF('Data invoice'!J1787=0,"",'Data invoice'!K1787)</f>
        <v/>
      </c>
      <c r="B1672" s="284" t="str">
        <f>IF('Data invoice'!K1787=0,"",'Data invoice'!L1787)</f>
        <v/>
      </c>
      <c r="C1672" s="284" t="str">
        <f>IF('Data invoice'!L1787=0,"",'Data invoice'!M1787)</f>
        <v/>
      </c>
      <c r="D1672" s="284" t="str">
        <f>IF('Data invoice'!M1787=0,"",'Data invoice'!N1787)</f>
        <v/>
      </c>
      <c r="E1672" s="284" t="str">
        <f>IF('Data invoice'!N1787=0,"",'Data invoice'!O1787)</f>
        <v/>
      </c>
      <c r="F1672" s="284" t="str">
        <f>IF('Data invoice'!O1787=0,"",'Data invoice'!P1787)</f>
        <v/>
      </c>
      <c r="G1672" s="284" t="str">
        <f>IF('Data invoice'!P1787=0,"",'Data invoice'!Q1787)</f>
        <v/>
      </c>
      <c r="H1672" s="284" t="str">
        <f>IF('Data invoice'!Q1787=0,"",'Data invoice'!R1787)</f>
        <v/>
      </c>
      <c r="I1672" s="320" t="str">
        <f>IF('Data invoice'!R1787=0,"",'Data invoice'!S1787)</f>
        <v/>
      </c>
      <c r="J1672" s="367" t="str">
        <f>IF('Data invoice'!S1787=0,"",'Data invoice'!T1787)</f>
        <v/>
      </c>
    </row>
    <row r="1673" spans="1:10" ht="15" customHeight="1">
      <c r="A1673" s="284" t="str">
        <f>IF('Data invoice'!J1788=0,"",'Data invoice'!K1788)</f>
        <v/>
      </c>
      <c r="B1673" s="284" t="str">
        <f>IF('Data invoice'!K1788=0,"",'Data invoice'!L1788)</f>
        <v/>
      </c>
      <c r="C1673" s="284" t="str">
        <f>IF('Data invoice'!L1788=0,"",'Data invoice'!M1788)</f>
        <v/>
      </c>
      <c r="D1673" s="284" t="str">
        <f>IF('Data invoice'!M1788=0,"",'Data invoice'!N1788)</f>
        <v/>
      </c>
      <c r="E1673" s="284" t="str">
        <f>IF('Data invoice'!N1788=0,"",'Data invoice'!O1788)</f>
        <v/>
      </c>
      <c r="F1673" s="284" t="str">
        <f>IF('Data invoice'!O1788=0,"",'Data invoice'!P1788)</f>
        <v/>
      </c>
      <c r="G1673" s="284" t="str">
        <f>IF('Data invoice'!P1788=0,"",'Data invoice'!Q1788)</f>
        <v/>
      </c>
      <c r="H1673" s="284" t="str">
        <f>IF('Data invoice'!Q1788=0,"",'Data invoice'!R1788)</f>
        <v/>
      </c>
      <c r="I1673" s="320" t="str">
        <f>IF('Data invoice'!R1788=0,"",'Data invoice'!S1788)</f>
        <v/>
      </c>
      <c r="J1673" s="367" t="str">
        <f>IF('Data invoice'!S1788=0,"",'Data invoice'!T1788)</f>
        <v/>
      </c>
    </row>
    <row r="1674" spans="1:10" ht="15" customHeight="1">
      <c r="A1674" s="284" t="str">
        <f>IF('Data invoice'!J1789=0,"",'Data invoice'!K1789)</f>
        <v/>
      </c>
      <c r="B1674" s="284" t="str">
        <f>IF('Data invoice'!K1789=0,"",'Data invoice'!L1789)</f>
        <v/>
      </c>
      <c r="C1674" s="284" t="str">
        <f>IF('Data invoice'!L1789=0,"",'Data invoice'!M1789)</f>
        <v/>
      </c>
      <c r="D1674" s="284" t="str">
        <f>IF('Data invoice'!M1789=0,"",'Data invoice'!N1789)</f>
        <v/>
      </c>
      <c r="E1674" s="284" t="str">
        <f>IF('Data invoice'!N1789=0,"",'Data invoice'!O1789)</f>
        <v/>
      </c>
      <c r="F1674" s="284" t="str">
        <f>IF('Data invoice'!O1789=0,"",'Data invoice'!P1789)</f>
        <v/>
      </c>
      <c r="G1674" s="284" t="str">
        <f>IF('Data invoice'!P1789=0,"",'Data invoice'!Q1789)</f>
        <v/>
      </c>
      <c r="H1674" s="284" t="str">
        <f>IF('Data invoice'!Q1789=0,"",'Data invoice'!R1789)</f>
        <v/>
      </c>
      <c r="I1674" s="320" t="str">
        <f>IF('Data invoice'!R1789=0,"",'Data invoice'!S1789)</f>
        <v/>
      </c>
      <c r="J1674" s="367" t="str">
        <f>IF('Data invoice'!S1789=0,"",'Data invoice'!T1789)</f>
        <v/>
      </c>
    </row>
    <row r="1675" spans="1:10" ht="15" customHeight="1">
      <c r="A1675" s="284" t="str">
        <f>IF('Data invoice'!J1790=0,"",'Data invoice'!K1790)</f>
        <v/>
      </c>
      <c r="B1675" s="284" t="str">
        <f>IF('Data invoice'!K1790=0,"",'Data invoice'!L1790)</f>
        <v/>
      </c>
      <c r="C1675" s="284" t="str">
        <f>IF('Data invoice'!L1790=0,"",'Data invoice'!M1790)</f>
        <v/>
      </c>
      <c r="D1675" s="284" t="str">
        <f>IF('Data invoice'!M1790=0,"",'Data invoice'!N1790)</f>
        <v/>
      </c>
      <c r="E1675" s="284" t="str">
        <f>IF('Data invoice'!N1790=0,"",'Data invoice'!O1790)</f>
        <v/>
      </c>
      <c r="F1675" s="284" t="str">
        <f>IF('Data invoice'!O1790=0,"",'Data invoice'!P1790)</f>
        <v/>
      </c>
      <c r="G1675" s="284" t="str">
        <f>IF('Data invoice'!P1790=0,"",'Data invoice'!Q1790)</f>
        <v/>
      </c>
      <c r="H1675" s="284" t="str">
        <f>IF('Data invoice'!Q1790=0,"",'Data invoice'!R1790)</f>
        <v/>
      </c>
      <c r="I1675" s="320" t="str">
        <f>IF('Data invoice'!R1790=0,"",'Data invoice'!S1790)</f>
        <v/>
      </c>
      <c r="J1675" s="367" t="str">
        <f>IF('Data invoice'!S1790=0,"",'Data invoice'!T1790)</f>
        <v/>
      </c>
    </row>
    <row r="1676" spans="1:10" ht="15" customHeight="1">
      <c r="A1676" s="284" t="str">
        <f>IF('Data invoice'!J1791=0,"",'Data invoice'!K1791)</f>
        <v/>
      </c>
      <c r="B1676" s="284" t="str">
        <f>IF('Data invoice'!K1791=0,"",'Data invoice'!L1791)</f>
        <v/>
      </c>
      <c r="C1676" s="284" t="str">
        <f>IF('Data invoice'!L1791=0,"",'Data invoice'!M1791)</f>
        <v/>
      </c>
      <c r="D1676" s="284" t="str">
        <f>IF('Data invoice'!M1791=0,"",'Data invoice'!N1791)</f>
        <v/>
      </c>
      <c r="E1676" s="284" t="str">
        <f>IF('Data invoice'!N1791=0,"",'Data invoice'!O1791)</f>
        <v/>
      </c>
      <c r="F1676" s="284" t="str">
        <f>IF('Data invoice'!O1791=0,"",'Data invoice'!P1791)</f>
        <v/>
      </c>
      <c r="G1676" s="284" t="str">
        <f>IF('Data invoice'!P1791=0,"",'Data invoice'!Q1791)</f>
        <v/>
      </c>
      <c r="H1676" s="284" t="str">
        <f>IF('Data invoice'!Q1791=0,"",'Data invoice'!R1791)</f>
        <v/>
      </c>
      <c r="I1676" s="320" t="str">
        <f>IF('Data invoice'!R1791=0,"",'Data invoice'!S1791)</f>
        <v/>
      </c>
      <c r="J1676" s="367" t="str">
        <f>IF('Data invoice'!S1791=0,"",'Data invoice'!T1791)</f>
        <v/>
      </c>
    </row>
    <row r="1677" spans="1:10" ht="15" customHeight="1">
      <c r="A1677" s="284" t="str">
        <f>IF('Data invoice'!J1792=0,"",'Data invoice'!K1792)</f>
        <v/>
      </c>
      <c r="B1677" s="284" t="str">
        <f>IF('Data invoice'!K1792=0,"",'Data invoice'!L1792)</f>
        <v/>
      </c>
      <c r="C1677" s="284" t="str">
        <f>IF('Data invoice'!L1792=0,"",'Data invoice'!M1792)</f>
        <v/>
      </c>
      <c r="D1677" s="284" t="str">
        <f>IF('Data invoice'!M1792=0,"",'Data invoice'!N1792)</f>
        <v/>
      </c>
      <c r="E1677" s="284" t="str">
        <f>IF('Data invoice'!N1792=0,"",'Data invoice'!O1792)</f>
        <v/>
      </c>
      <c r="F1677" s="284" t="str">
        <f>IF('Data invoice'!O1792=0,"",'Data invoice'!P1792)</f>
        <v/>
      </c>
      <c r="G1677" s="284" t="str">
        <f>IF('Data invoice'!P1792=0,"",'Data invoice'!Q1792)</f>
        <v/>
      </c>
      <c r="H1677" s="284" t="str">
        <f>IF('Data invoice'!Q1792=0,"",'Data invoice'!R1792)</f>
        <v/>
      </c>
      <c r="I1677" s="320" t="str">
        <f>IF('Data invoice'!R1792=0,"",'Data invoice'!S1792)</f>
        <v/>
      </c>
      <c r="J1677" s="367" t="str">
        <f>IF('Data invoice'!S1792=0,"",'Data invoice'!T1792)</f>
        <v/>
      </c>
    </row>
    <row r="1678" spans="1:10" ht="15" customHeight="1">
      <c r="A1678" s="284" t="str">
        <f>IF('Data invoice'!J1793=0,"",'Data invoice'!K1793)</f>
        <v/>
      </c>
      <c r="B1678" s="284" t="str">
        <f>IF('Data invoice'!K1793=0,"",'Data invoice'!L1793)</f>
        <v/>
      </c>
      <c r="C1678" s="284" t="str">
        <f>IF('Data invoice'!L1793=0,"",'Data invoice'!M1793)</f>
        <v/>
      </c>
      <c r="D1678" s="284" t="str">
        <f>IF('Data invoice'!M1793=0,"",'Data invoice'!N1793)</f>
        <v/>
      </c>
      <c r="E1678" s="284" t="str">
        <f>IF('Data invoice'!N1793=0,"",'Data invoice'!O1793)</f>
        <v/>
      </c>
      <c r="F1678" s="284" t="str">
        <f>IF('Data invoice'!O1793=0,"",'Data invoice'!P1793)</f>
        <v/>
      </c>
      <c r="G1678" s="284" t="str">
        <f>IF('Data invoice'!P1793=0,"",'Data invoice'!Q1793)</f>
        <v/>
      </c>
      <c r="H1678" s="284" t="str">
        <f>IF('Data invoice'!Q1793=0,"",'Data invoice'!R1793)</f>
        <v/>
      </c>
      <c r="I1678" s="320" t="str">
        <f>IF('Data invoice'!R1793=0,"",'Data invoice'!S1793)</f>
        <v/>
      </c>
      <c r="J1678" s="367" t="str">
        <f>IF('Data invoice'!S1793=0,"",'Data invoice'!T1793)</f>
        <v/>
      </c>
    </row>
    <row r="1679" spans="1:10" ht="15" customHeight="1">
      <c r="A1679" s="284" t="str">
        <f>IF('Data invoice'!J1794=0,"",'Data invoice'!K1794)</f>
        <v/>
      </c>
      <c r="B1679" s="284" t="str">
        <f>IF('Data invoice'!K1794=0,"",'Data invoice'!L1794)</f>
        <v/>
      </c>
      <c r="C1679" s="284" t="str">
        <f>IF('Data invoice'!L1794=0,"",'Data invoice'!M1794)</f>
        <v/>
      </c>
      <c r="D1679" s="284" t="str">
        <f>IF('Data invoice'!M1794=0,"",'Data invoice'!N1794)</f>
        <v/>
      </c>
      <c r="E1679" s="284" t="str">
        <f>IF('Data invoice'!N1794=0,"",'Data invoice'!O1794)</f>
        <v/>
      </c>
      <c r="F1679" s="284" t="str">
        <f>IF('Data invoice'!O1794=0,"",'Data invoice'!P1794)</f>
        <v/>
      </c>
      <c r="G1679" s="284" t="str">
        <f>IF('Data invoice'!P1794=0,"",'Data invoice'!Q1794)</f>
        <v/>
      </c>
      <c r="H1679" s="284" t="str">
        <f>IF('Data invoice'!Q1794=0,"",'Data invoice'!R1794)</f>
        <v/>
      </c>
      <c r="I1679" s="320" t="str">
        <f>IF('Data invoice'!R1794=0,"",'Data invoice'!S1794)</f>
        <v/>
      </c>
      <c r="J1679" s="367" t="str">
        <f>IF('Data invoice'!S1794=0,"",'Data invoice'!T1794)</f>
        <v/>
      </c>
    </row>
    <row r="1680" spans="1:10" ht="15" customHeight="1">
      <c r="A1680" s="284" t="str">
        <f>IF('Data invoice'!J1795=0,"",'Data invoice'!K1795)</f>
        <v/>
      </c>
      <c r="B1680" s="284" t="str">
        <f>IF('Data invoice'!K1795=0,"",'Data invoice'!L1795)</f>
        <v/>
      </c>
      <c r="C1680" s="284" t="str">
        <f>IF('Data invoice'!L1795=0,"",'Data invoice'!M1795)</f>
        <v/>
      </c>
      <c r="D1680" s="284" t="str">
        <f>IF('Data invoice'!M1795=0,"",'Data invoice'!N1795)</f>
        <v/>
      </c>
      <c r="E1680" s="284" t="str">
        <f>IF('Data invoice'!N1795=0,"",'Data invoice'!O1795)</f>
        <v/>
      </c>
      <c r="F1680" s="284" t="str">
        <f>IF('Data invoice'!O1795=0,"",'Data invoice'!P1795)</f>
        <v/>
      </c>
      <c r="G1680" s="284" t="str">
        <f>IF('Data invoice'!P1795=0,"",'Data invoice'!Q1795)</f>
        <v/>
      </c>
      <c r="H1680" s="284" t="str">
        <f>IF('Data invoice'!Q1795=0,"",'Data invoice'!R1795)</f>
        <v/>
      </c>
      <c r="I1680" s="320" t="str">
        <f>IF('Data invoice'!R1795=0,"",'Data invoice'!S1795)</f>
        <v/>
      </c>
      <c r="J1680" s="367" t="str">
        <f>IF('Data invoice'!S1795=0,"",'Data invoice'!T1795)</f>
        <v/>
      </c>
    </row>
    <row r="1681" spans="1:10" ht="15" customHeight="1">
      <c r="A1681" s="284" t="str">
        <f>IF('Data invoice'!J1796=0,"",'Data invoice'!K1796)</f>
        <v/>
      </c>
      <c r="B1681" s="284" t="str">
        <f>IF('Data invoice'!K1796=0,"",'Data invoice'!L1796)</f>
        <v/>
      </c>
      <c r="C1681" s="284" t="str">
        <f>IF('Data invoice'!L1796=0,"",'Data invoice'!M1796)</f>
        <v/>
      </c>
      <c r="D1681" s="284" t="str">
        <f>IF('Data invoice'!M1796=0,"",'Data invoice'!N1796)</f>
        <v/>
      </c>
      <c r="E1681" s="284" t="str">
        <f>IF('Data invoice'!N1796=0,"",'Data invoice'!O1796)</f>
        <v/>
      </c>
      <c r="F1681" s="284" t="str">
        <f>IF('Data invoice'!O1796=0,"",'Data invoice'!P1796)</f>
        <v/>
      </c>
      <c r="G1681" s="284" t="str">
        <f>IF('Data invoice'!P1796=0,"",'Data invoice'!Q1796)</f>
        <v/>
      </c>
      <c r="H1681" s="284" t="str">
        <f>IF('Data invoice'!Q1796=0,"",'Data invoice'!R1796)</f>
        <v/>
      </c>
      <c r="I1681" s="320" t="str">
        <f>IF('Data invoice'!R1796=0,"",'Data invoice'!S1796)</f>
        <v/>
      </c>
      <c r="J1681" s="367" t="str">
        <f>IF('Data invoice'!S1796=0,"",'Data invoice'!T1796)</f>
        <v/>
      </c>
    </row>
    <row r="1682" spans="1:10" ht="15" customHeight="1">
      <c r="A1682" s="284" t="str">
        <f>IF('Data invoice'!J1797=0,"",'Data invoice'!K1797)</f>
        <v/>
      </c>
      <c r="B1682" s="284" t="str">
        <f>IF('Data invoice'!K1797=0,"",'Data invoice'!L1797)</f>
        <v/>
      </c>
      <c r="C1682" s="284" t="str">
        <f>IF('Data invoice'!L1797=0,"",'Data invoice'!M1797)</f>
        <v/>
      </c>
      <c r="D1682" s="284" t="str">
        <f>IF('Data invoice'!M1797=0,"",'Data invoice'!N1797)</f>
        <v/>
      </c>
      <c r="E1682" s="284" t="str">
        <f>IF('Data invoice'!N1797=0,"",'Data invoice'!O1797)</f>
        <v/>
      </c>
      <c r="F1682" s="284" t="str">
        <f>IF('Data invoice'!O1797=0,"",'Data invoice'!P1797)</f>
        <v/>
      </c>
      <c r="G1682" s="284" t="str">
        <f>IF('Data invoice'!P1797=0,"",'Data invoice'!Q1797)</f>
        <v/>
      </c>
      <c r="H1682" s="284" t="str">
        <f>IF('Data invoice'!Q1797=0,"",'Data invoice'!R1797)</f>
        <v/>
      </c>
      <c r="I1682" s="320" t="str">
        <f>IF('Data invoice'!R1797=0,"",'Data invoice'!S1797)</f>
        <v/>
      </c>
      <c r="J1682" s="367" t="str">
        <f>IF('Data invoice'!S1797=0,"",'Data invoice'!T1797)</f>
        <v/>
      </c>
    </row>
    <row r="1683" spans="1:10" ht="15" customHeight="1">
      <c r="A1683" s="284" t="str">
        <f>IF('Data invoice'!J1798=0,"",'Data invoice'!K1798)</f>
        <v/>
      </c>
      <c r="B1683" s="284" t="str">
        <f>IF('Data invoice'!K1798=0,"",'Data invoice'!L1798)</f>
        <v/>
      </c>
      <c r="C1683" s="284" t="str">
        <f>IF('Data invoice'!L1798=0,"",'Data invoice'!M1798)</f>
        <v/>
      </c>
      <c r="D1683" s="284" t="str">
        <f>IF('Data invoice'!M1798=0,"",'Data invoice'!N1798)</f>
        <v/>
      </c>
      <c r="E1683" s="284" t="str">
        <f>IF('Data invoice'!N1798=0,"",'Data invoice'!O1798)</f>
        <v/>
      </c>
      <c r="F1683" s="284" t="str">
        <f>IF('Data invoice'!O1798=0,"",'Data invoice'!P1798)</f>
        <v/>
      </c>
      <c r="G1683" s="284" t="str">
        <f>IF('Data invoice'!P1798=0,"",'Data invoice'!Q1798)</f>
        <v/>
      </c>
      <c r="H1683" s="284" t="str">
        <f>IF('Data invoice'!Q1798=0,"",'Data invoice'!R1798)</f>
        <v/>
      </c>
      <c r="I1683" s="320" t="str">
        <f>IF('Data invoice'!R1798=0,"",'Data invoice'!S1798)</f>
        <v/>
      </c>
      <c r="J1683" s="367" t="str">
        <f>IF('Data invoice'!S1798=0,"",'Data invoice'!T1798)</f>
        <v/>
      </c>
    </row>
    <row r="1684" spans="1:10" ht="15" customHeight="1">
      <c r="A1684" s="284" t="str">
        <f>IF('Data invoice'!J1799=0,"",'Data invoice'!K1799)</f>
        <v/>
      </c>
      <c r="B1684" s="284" t="str">
        <f>IF('Data invoice'!K1799=0,"",'Data invoice'!L1799)</f>
        <v/>
      </c>
      <c r="C1684" s="284" t="str">
        <f>IF('Data invoice'!L1799=0,"",'Data invoice'!M1799)</f>
        <v/>
      </c>
      <c r="D1684" s="284" t="str">
        <f>IF('Data invoice'!M1799=0,"",'Data invoice'!N1799)</f>
        <v/>
      </c>
      <c r="E1684" s="284" t="str">
        <f>IF('Data invoice'!N1799=0,"",'Data invoice'!O1799)</f>
        <v/>
      </c>
      <c r="F1684" s="284" t="str">
        <f>IF('Data invoice'!O1799=0,"",'Data invoice'!P1799)</f>
        <v/>
      </c>
      <c r="G1684" s="284" t="str">
        <f>IF('Data invoice'!P1799=0,"",'Data invoice'!Q1799)</f>
        <v/>
      </c>
      <c r="H1684" s="284" t="str">
        <f>IF('Data invoice'!Q1799=0,"",'Data invoice'!R1799)</f>
        <v/>
      </c>
      <c r="I1684" s="320" t="str">
        <f>IF('Data invoice'!R1799=0,"",'Data invoice'!S1799)</f>
        <v/>
      </c>
      <c r="J1684" s="367" t="str">
        <f>IF('Data invoice'!S1799=0,"",'Data invoice'!T1799)</f>
        <v/>
      </c>
    </row>
    <row r="1685" spans="1:10" ht="15" customHeight="1">
      <c r="A1685" s="284" t="str">
        <f>IF('Data invoice'!J1800=0,"",'Data invoice'!K1800)</f>
        <v/>
      </c>
      <c r="B1685" s="284" t="str">
        <f>IF('Data invoice'!K1800=0,"",'Data invoice'!L1800)</f>
        <v/>
      </c>
      <c r="C1685" s="284" t="str">
        <f>IF('Data invoice'!L1800=0,"",'Data invoice'!M1800)</f>
        <v/>
      </c>
      <c r="D1685" s="284" t="str">
        <f>IF('Data invoice'!M1800=0,"",'Data invoice'!N1800)</f>
        <v/>
      </c>
      <c r="E1685" s="284" t="str">
        <f>IF('Data invoice'!N1800=0,"",'Data invoice'!O1800)</f>
        <v/>
      </c>
      <c r="F1685" s="284" t="str">
        <f>IF('Data invoice'!O1800=0,"",'Data invoice'!P1800)</f>
        <v/>
      </c>
      <c r="G1685" s="284" t="str">
        <f>IF('Data invoice'!P1800=0,"",'Data invoice'!Q1800)</f>
        <v/>
      </c>
      <c r="H1685" s="284" t="str">
        <f>IF('Data invoice'!Q1800=0,"",'Data invoice'!R1800)</f>
        <v/>
      </c>
      <c r="I1685" s="320" t="str">
        <f>IF('Data invoice'!R1800=0,"",'Data invoice'!S1800)</f>
        <v/>
      </c>
      <c r="J1685" s="367" t="str">
        <f>IF('Data invoice'!S1800=0,"",'Data invoice'!T1800)</f>
        <v/>
      </c>
    </row>
    <row r="1686" spans="1:10" ht="15" customHeight="1">
      <c r="A1686" s="284" t="str">
        <f>IF('Data invoice'!J1801=0,"",'Data invoice'!K1801)</f>
        <v/>
      </c>
      <c r="B1686" s="284" t="str">
        <f>IF('Data invoice'!K1801=0,"",'Data invoice'!L1801)</f>
        <v/>
      </c>
      <c r="C1686" s="284" t="str">
        <f>IF('Data invoice'!L1801=0,"",'Data invoice'!M1801)</f>
        <v/>
      </c>
      <c r="D1686" s="284" t="str">
        <f>IF('Data invoice'!M1801=0,"",'Data invoice'!N1801)</f>
        <v/>
      </c>
      <c r="E1686" s="284" t="str">
        <f>IF('Data invoice'!N1801=0,"",'Data invoice'!O1801)</f>
        <v/>
      </c>
      <c r="F1686" s="284" t="str">
        <f>IF('Data invoice'!O1801=0,"",'Data invoice'!P1801)</f>
        <v/>
      </c>
      <c r="G1686" s="284" t="str">
        <f>IF('Data invoice'!P1801=0,"",'Data invoice'!Q1801)</f>
        <v/>
      </c>
      <c r="H1686" s="284" t="str">
        <f>IF('Data invoice'!Q1801=0,"",'Data invoice'!R1801)</f>
        <v/>
      </c>
      <c r="I1686" s="320" t="str">
        <f>IF('Data invoice'!R1801=0,"",'Data invoice'!S1801)</f>
        <v/>
      </c>
      <c r="J1686" s="367" t="str">
        <f>IF('Data invoice'!S1801=0,"",'Data invoice'!T1801)</f>
        <v/>
      </c>
    </row>
    <row r="1687" spans="1:10" ht="15" customHeight="1">
      <c r="A1687" s="284" t="str">
        <f>IF('Data invoice'!J1802=0,"",'Data invoice'!K1802)</f>
        <v/>
      </c>
      <c r="B1687" s="284" t="str">
        <f>IF('Data invoice'!K1802=0,"",'Data invoice'!L1802)</f>
        <v/>
      </c>
      <c r="C1687" s="284" t="str">
        <f>IF('Data invoice'!L1802=0,"",'Data invoice'!M1802)</f>
        <v/>
      </c>
      <c r="D1687" s="284" t="str">
        <f>IF('Data invoice'!M1802=0,"",'Data invoice'!N1802)</f>
        <v/>
      </c>
      <c r="E1687" s="284" t="str">
        <f>IF('Data invoice'!N1802=0,"",'Data invoice'!O1802)</f>
        <v/>
      </c>
      <c r="F1687" s="284" t="str">
        <f>IF('Data invoice'!O1802=0,"",'Data invoice'!P1802)</f>
        <v/>
      </c>
      <c r="G1687" s="284" t="str">
        <f>IF('Data invoice'!P1802=0,"",'Data invoice'!Q1802)</f>
        <v/>
      </c>
      <c r="H1687" s="284" t="str">
        <f>IF('Data invoice'!Q1802=0,"",'Data invoice'!R1802)</f>
        <v/>
      </c>
      <c r="I1687" s="320" t="str">
        <f>IF('Data invoice'!R1802=0,"",'Data invoice'!S1802)</f>
        <v/>
      </c>
      <c r="J1687" s="367" t="str">
        <f>IF('Data invoice'!S1802=0,"",'Data invoice'!T1802)</f>
        <v/>
      </c>
    </row>
    <row r="1688" spans="1:10" ht="15" customHeight="1">
      <c r="A1688" s="284" t="str">
        <f>IF('Data invoice'!J1803=0,"",'Data invoice'!K1803)</f>
        <v/>
      </c>
      <c r="B1688" s="284" t="str">
        <f>IF('Data invoice'!K1803=0,"",'Data invoice'!L1803)</f>
        <v/>
      </c>
      <c r="C1688" s="284" t="str">
        <f>IF('Data invoice'!L1803=0,"",'Data invoice'!M1803)</f>
        <v/>
      </c>
      <c r="D1688" s="284" t="str">
        <f>IF('Data invoice'!M1803=0,"",'Data invoice'!N1803)</f>
        <v/>
      </c>
      <c r="E1688" s="284" t="str">
        <f>IF('Data invoice'!N1803=0,"",'Data invoice'!O1803)</f>
        <v/>
      </c>
      <c r="F1688" s="284" t="str">
        <f>IF('Data invoice'!O1803=0,"",'Data invoice'!P1803)</f>
        <v/>
      </c>
      <c r="G1688" s="284" t="str">
        <f>IF('Data invoice'!P1803=0,"",'Data invoice'!Q1803)</f>
        <v/>
      </c>
      <c r="H1688" s="284" t="str">
        <f>IF('Data invoice'!Q1803=0,"",'Data invoice'!R1803)</f>
        <v/>
      </c>
      <c r="I1688" s="320" t="str">
        <f>IF('Data invoice'!R1803=0,"",'Data invoice'!S1803)</f>
        <v/>
      </c>
      <c r="J1688" s="367" t="str">
        <f>IF('Data invoice'!S1803=0,"",'Data invoice'!T1803)</f>
        <v/>
      </c>
    </row>
    <row r="1689" spans="1:10" ht="15" customHeight="1">
      <c r="A1689" s="284" t="str">
        <f>IF('Data invoice'!J1804=0,"",'Data invoice'!K1804)</f>
        <v/>
      </c>
      <c r="B1689" s="284" t="str">
        <f>IF('Data invoice'!K1804=0,"",'Data invoice'!L1804)</f>
        <v/>
      </c>
      <c r="C1689" s="284" t="str">
        <f>IF('Data invoice'!L1804=0,"",'Data invoice'!M1804)</f>
        <v/>
      </c>
      <c r="D1689" s="284" t="str">
        <f>IF('Data invoice'!M1804=0,"",'Data invoice'!N1804)</f>
        <v/>
      </c>
      <c r="E1689" s="284" t="str">
        <f>IF('Data invoice'!N1804=0,"",'Data invoice'!O1804)</f>
        <v/>
      </c>
      <c r="F1689" s="284" t="str">
        <f>IF('Data invoice'!O1804=0,"",'Data invoice'!P1804)</f>
        <v/>
      </c>
      <c r="G1689" s="284" t="str">
        <f>IF('Data invoice'!P1804=0,"",'Data invoice'!Q1804)</f>
        <v/>
      </c>
      <c r="H1689" s="284" t="str">
        <f>IF('Data invoice'!Q1804=0,"",'Data invoice'!R1804)</f>
        <v/>
      </c>
      <c r="I1689" s="320" t="str">
        <f>IF('Data invoice'!R1804=0,"",'Data invoice'!S1804)</f>
        <v/>
      </c>
      <c r="J1689" s="367" t="str">
        <f>IF('Data invoice'!S1804=0,"",'Data invoice'!T1804)</f>
        <v/>
      </c>
    </row>
    <row r="1690" spans="1:10" ht="15" customHeight="1">
      <c r="A1690" s="284" t="str">
        <f>IF('Data invoice'!J1805=0,"",'Data invoice'!K1805)</f>
        <v/>
      </c>
      <c r="B1690" s="284" t="str">
        <f>IF('Data invoice'!K1805=0,"",'Data invoice'!L1805)</f>
        <v/>
      </c>
      <c r="C1690" s="284" t="str">
        <f>IF('Data invoice'!L1805=0,"",'Data invoice'!M1805)</f>
        <v/>
      </c>
      <c r="D1690" s="284" t="str">
        <f>IF('Data invoice'!M1805=0,"",'Data invoice'!N1805)</f>
        <v/>
      </c>
      <c r="E1690" s="284" t="str">
        <f>IF('Data invoice'!N1805=0,"",'Data invoice'!O1805)</f>
        <v/>
      </c>
      <c r="F1690" s="284" t="str">
        <f>IF('Data invoice'!O1805=0,"",'Data invoice'!P1805)</f>
        <v/>
      </c>
      <c r="G1690" s="284" t="str">
        <f>IF('Data invoice'!P1805=0,"",'Data invoice'!Q1805)</f>
        <v/>
      </c>
      <c r="H1690" s="284" t="str">
        <f>IF('Data invoice'!Q1805=0,"",'Data invoice'!R1805)</f>
        <v/>
      </c>
      <c r="I1690" s="320" t="str">
        <f>IF('Data invoice'!R1805=0,"",'Data invoice'!S1805)</f>
        <v/>
      </c>
      <c r="J1690" s="367" t="str">
        <f>IF('Data invoice'!S1805=0,"",'Data invoice'!T1805)</f>
        <v/>
      </c>
    </row>
    <row r="1691" spans="1:10" ht="15" customHeight="1">
      <c r="A1691" s="284" t="str">
        <f>IF('Data invoice'!J1806=0,"",'Data invoice'!K1806)</f>
        <v/>
      </c>
      <c r="B1691" s="284" t="str">
        <f>IF('Data invoice'!K1806=0,"",'Data invoice'!L1806)</f>
        <v/>
      </c>
      <c r="C1691" s="284" t="str">
        <f>IF('Data invoice'!L1806=0,"",'Data invoice'!M1806)</f>
        <v/>
      </c>
      <c r="D1691" s="284" t="str">
        <f>IF('Data invoice'!M1806=0,"",'Data invoice'!N1806)</f>
        <v/>
      </c>
      <c r="E1691" s="284" t="str">
        <f>IF('Data invoice'!N1806=0,"",'Data invoice'!O1806)</f>
        <v/>
      </c>
      <c r="F1691" s="284" t="str">
        <f>IF('Data invoice'!O1806=0,"",'Data invoice'!P1806)</f>
        <v/>
      </c>
      <c r="G1691" s="284" t="str">
        <f>IF('Data invoice'!P1806=0,"",'Data invoice'!Q1806)</f>
        <v/>
      </c>
      <c r="H1691" s="284" t="str">
        <f>IF('Data invoice'!Q1806=0,"",'Data invoice'!R1806)</f>
        <v/>
      </c>
      <c r="I1691" s="320" t="str">
        <f>IF('Data invoice'!R1806=0,"",'Data invoice'!S1806)</f>
        <v/>
      </c>
      <c r="J1691" s="367" t="str">
        <f>IF('Data invoice'!S1806=0,"",'Data invoice'!T1806)</f>
        <v/>
      </c>
    </row>
    <row r="1692" spans="1:10" ht="15" customHeight="1">
      <c r="A1692" s="284" t="str">
        <f>IF('Data invoice'!J1807=0,"",'Data invoice'!K1807)</f>
        <v/>
      </c>
      <c r="B1692" s="284" t="str">
        <f>IF('Data invoice'!K1807=0,"",'Data invoice'!L1807)</f>
        <v/>
      </c>
      <c r="C1692" s="284" t="str">
        <f>IF('Data invoice'!L1807=0,"",'Data invoice'!M1807)</f>
        <v/>
      </c>
      <c r="D1692" s="284" t="str">
        <f>IF('Data invoice'!M1807=0,"",'Data invoice'!N1807)</f>
        <v/>
      </c>
      <c r="E1692" s="284" t="str">
        <f>IF('Data invoice'!N1807=0,"",'Data invoice'!O1807)</f>
        <v/>
      </c>
      <c r="F1692" s="284" t="str">
        <f>IF('Data invoice'!O1807=0,"",'Data invoice'!P1807)</f>
        <v/>
      </c>
      <c r="G1692" s="284" t="str">
        <f>IF('Data invoice'!P1807=0,"",'Data invoice'!Q1807)</f>
        <v/>
      </c>
      <c r="H1692" s="284" t="str">
        <f>IF('Data invoice'!Q1807=0,"",'Data invoice'!R1807)</f>
        <v/>
      </c>
      <c r="I1692" s="320" t="str">
        <f>IF('Data invoice'!R1807=0,"",'Data invoice'!S1807)</f>
        <v/>
      </c>
      <c r="J1692" s="367" t="str">
        <f>IF('Data invoice'!S1807=0,"",'Data invoice'!T1807)</f>
        <v/>
      </c>
    </row>
    <row r="1693" spans="1:10" ht="15" customHeight="1">
      <c r="A1693" s="284" t="str">
        <f>IF('Data invoice'!J1808=0,"",'Data invoice'!K1808)</f>
        <v/>
      </c>
      <c r="B1693" s="284" t="str">
        <f>IF('Data invoice'!K1808=0,"",'Data invoice'!L1808)</f>
        <v/>
      </c>
      <c r="C1693" s="284" t="str">
        <f>IF('Data invoice'!L1808=0,"",'Data invoice'!M1808)</f>
        <v/>
      </c>
      <c r="D1693" s="284" t="str">
        <f>IF('Data invoice'!M1808=0,"",'Data invoice'!N1808)</f>
        <v/>
      </c>
      <c r="E1693" s="284" t="str">
        <f>IF('Data invoice'!N1808=0,"",'Data invoice'!O1808)</f>
        <v/>
      </c>
      <c r="F1693" s="284" t="str">
        <f>IF('Data invoice'!O1808=0,"",'Data invoice'!P1808)</f>
        <v/>
      </c>
      <c r="G1693" s="284" t="str">
        <f>IF('Data invoice'!P1808=0,"",'Data invoice'!Q1808)</f>
        <v/>
      </c>
      <c r="H1693" s="284" t="str">
        <f>IF('Data invoice'!Q1808=0,"",'Data invoice'!R1808)</f>
        <v/>
      </c>
      <c r="I1693" s="320" t="str">
        <f>IF('Data invoice'!R1808=0,"",'Data invoice'!S1808)</f>
        <v/>
      </c>
      <c r="J1693" s="367" t="str">
        <f>IF('Data invoice'!S1808=0,"",'Data invoice'!T1808)</f>
        <v/>
      </c>
    </row>
    <row r="1694" spans="1:10" ht="15" customHeight="1">
      <c r="A1694" s="284" t="str">
        <f>IF('Data invoice'!J1809=0,"",'Data invoice'!K1809)</f>
        <v/>
      </c>
      <c r="B1694" s="284" t="str">
        <f>IF('Data invoice'!K1809=0,"",'Data invoice'!L1809)</f>
        <v/>
      </c>
      <c r="C1694" s="284" t="str">
        <f>IF('Data invoice'!L1809=0,"",'Data invoice'!M1809)</f>
        <v/>
      </c>
      <c r="D1694" s="284" t="str">
        <f>IF('Data invoice'!M1809=0,"",'Data invoice'!N1809)</f>
        <v/>
      </c>
      <c r="E1694" s="284" t="str">
        <f>IF('Data invoice'!N1809=0,"",'Data invoice'!O1809)</f>
        <v/>
      </c>
      <c r="F1694" s="284" t="str">
        <f>IF('Data invoice'!O1809=0,"",'Data invoice'!P1809)</f>
        <v/>
      </c>
      <c r="G1694" s="284" t="str">
        <f>IF('Data invoice'!P1809=0,"",'Data invoice'!Q1809)</f>
        <v/>
      </c>
      <c r="H1694" s="284" t="str">
        <f>IF('Data invoice'!Q1809=0,"",'Data invoice'!R1809)</f>
        <v/>
      </c>
      <c r="I1694" s="320" t="str">
        <f>IF('Data invoice'!R1809=0,"",'Data invoice'!S1809)</f>
        <v/>
      </c>
      <c r="J1694" s="367" t="str">
        <f>IF('Data invoice'!S1809=0,"",'Data invoice'!T1809)</f>
        <v/>
      </c>
    </row>
    <row r="1695" spans="1:10" ht="15" customHeight="1">
      <c r="A1695" s="284" t="str">
        <f>IF('Data invoice'!J1810=0,"",'Data invoice'!K1810)</f>
        <v/>
      </c>
      <c r="B1695" s="284" t="str">
        <f>IF('Data invoice'!K1810=0,"",'Data invoice'!L1810)</f>
        <v/>
      </c>
      <c r="C1695" s="284" t="str">
        <f>IF('Data invoice'!L1810=0,"",'Data invoice'!M1810)</f>
        <v/>
      </c>
      <c r="D1695" s="284" t="str">
        <f>IF('Data invoice'!M1810=0,"",'Data invoice'!N1810)</f>
        <v/>
      </c>
      <c r="E1695" s="284" t="str">
        <f>IF('Data invoice'!N1810=0,"",'Data invoice'!O1810)</f>
        <v/>
      </c>
      <c r="F1695" s="284" t="str">
        <f>IF('Data invoice'!O1810=0,"",'Data invoice'!P1810)</f>
        <v/>
      </c>
      <c r="G1695" s="284" t="str">
        <f>IF('Data invoice'!P1810=0,"",'Data invoice'!Q1810)</f>
        <v/>
      </c>
      <c r="H1695" s="284" t="str">
        <f>IF('Data invoice'!Q1810=0,"",'Data invoice'!R1810)</f>
        <v/>
      </c>
      <c r="I1695" s="320" t="str">
        <f>IF('Data invoice'!R1810=0,"",'Data invoice'!S1810)</f>
        <v/>
      </c>
      <c r="J1695" s="367" t="str">
        <f>IF('Data invoice'!S1810=0,"",'Data invoice'!T1810)</f>
        <v/>
      </c>
    </row>
    <row r="1696" spans="1:10" ht="15" customHeight="1">
      <c r="A1696" s="284" t="str">
        <f>IF('Data invoice'!J1811=0,"",'Data invoice'!K1811)</f>
        <v/>
      </c>
      <c r="B1696" s="284" t="str">
        <f>IF('Data invoice'!K1811=0,"",'Data invoice'!L1811)</f>
        <v/>
      </c>
      <c r="C1696" s="284" t="str">
        <f>IF('Data invoice'!L1811=0,"",'Data invoice'!M1811)</f>
        <v/>
      </c>
      <c r="D1696" s="284" t="str">
        <f>IF('Data invoice'!M1811=0,"",'Data invoice'!N1811)</f>
        <v/>
      </c>
      <c r="E1696" s="284" t="str">
        <f>IF('Data invoice'!N1811=0,"",'Data invoice'!O1811)</f>
        <v/>
      </c>
      <c r="F1696" s="284" t="str">
        <f>IF('Data invoice'!O1811=0,"",'Data invoice'!P1811)</f>
        <v/>
      </c>
      <c r="G1696" s="284" t="str">
        <f>IF('Data invoice'!P1811=0,"",'Data invoice'!Q1811)</f>
        <v/>
      </c>
      <c r="H1696" s="284" t="str">
        <f>IF('Data invoice'!Q1811=0,"",'Data invoice'!R1811)</f>
        <v/>
      </c>
      <c r="I1696" s="320" t="str">
        <f>IF('Data invoice'!R1811=0,"",'Data invoice'!S1811)</f>
        <v/>
      </c>
      <c r="J1696" s="367" t="str">
        <f>IF('Data invoice'!S1811=0,"",'Data invoice'!T1811)</f>
        <v/>
      </c>
    </row>
    <row r="1697" spans="1:10" ht="15" customHeight="1">
      <c r="A1697" s="284" t="str">
        <f>IF('Data invoice'!J1812=0,"",'Data invoice'!K1812)</f>
        <v/>
      </c>
      <c r="B1697" s="284" t="str">
        <f>IF('Data invoice'!K1812=0,"",'Data invoice'!L1812)</f>
        <v/>
      </c>
      <c r="C1697" s="284" t="str">
        <f>IF('Data invoice'!L1812=0,"",'Data invoice'!M1812)</f>
        <v/>
      </c>
      <c r="D1697" s="284" t="str">
        <f>IF('Data invoice'!M1812=0,"",'Data invoice'!N1812)</f>
        <v/>
      </c>
      <c r="E1697" s="284" t="str">
        <f>IF('Data invoice'!N1812=0,"",'Data invoice'!O1812)</f>
        <v/>
      </c>
      <c r="F1697" s="284" t="str">
        <f>IF('Data invoice'!O1812=0,"",'Data invoice'!P1812)</f>
        <v/>
      </c>
      <c r="G1697" s="284" t="str">
        <f>IF('Data invoice'!P1812=0,"",'Data invoice'!Q1812)</f>
        <v/>
      </c>
      <c r="H1697" s="284" t="str">
        <f>IF('Data invoice'!Q1812=0,"",'Data invoice'!R1812)</f>
        <v/>
      </c>
      <c r="I1697" s="320" t="str">
        <f>IF('Data invoice'!R1812=0,"",'Data invoice'!S1812)</f>
        <v/>
      </c>
      <c r="J1697" s="367" t="str">
        <f>IF('Data invoice'!S1812=0,"",'Data invoice'!T1812)</f>
        <v/>
      </c>
    </row>
    <row r="1698" spans="1:10" ht="15" customHeight="1">
      <c r="A1698" s="284" t="str">
        <f>IF('Data invoice'!J1813=0,"",'Data invoice'!K1813)</f>
        <v/>
      </c>
      <c r="B1698" s="284" t="str">
        <f>IF('Data invoice'!K1813=0,"",'Data invoice'!L1813)</f>
        <v/>
      </c>
      <c r="C1698" s="284" t="str">
        <f>IF('Data invoice'!L1813=0,"",'Data invoice'!M1813)</f>
        <v/>
      </c>
      <c r="D1698" s="284" t="str">
        <f>IF('Data invoice'!M1813=0,"",'Data invoice'!N1813)</f>
        <v/>
      </c>
      <c r="E1698" s="284" t="str">
        <f>IF('Data invoice'!N1813=0,"",'Data invoice'!O1813)</f>
        <v/>
      </c>
      <c r="F1698" s="284" t="str">
        <f>IF('Data invoice'!O1813=0,"",'Data invoice'!P1813)</f>
        <v/>
      </c>
      <c r="G1698" s="284" t="str">
        <f>IF('Data invoice'!P1813=0,"",'Data invoice'!Q1813)</f>
        <v/>
      </c>
      <c r="H1698" s="284" t="str">
        <f>IF('Data invoice'!Q1813=0,"",'Data invoice'!R1813)</f>
        <v/>
      </c>
      <c r="I1698" s="320" t="str">
        <f>IF('Data invoice'!R1813=0,"",'Data invoice'!S1813)</f>
        <v/>
      </c>
      <c r="J1698" s="367" t="str">
        <f>IF('Data invoice'!S1813=0,"",'Data invoice'!T1813)</f>
        <v/>
      </c>
    </row>
    <row r="1699" spans="1:10" ht="15" customHeight="1">
      <c r="A1699" s="284" t="str">
        <f>IF('Data invoice'!J1814=0,"",'Data invoice'!K1814)</f>
        <v/>
      </c>
      <c r="B1699" s="284" t="str">
        <f>IF('Data invoice'!K1814=0,"",'Data invoice'!L1814)</f>
        <v/>
      </c>
      <c r="C1699" s="284" t="str">
        <f>IF('Data invoice'!L1814=0,"",'Data invoice'!M1814)</f>
        <v/>
      </c>
      <c r="D1699" s="284" t="str">
        <f>IF('Data invoice'!M1814=0,"",'Data invoice'!N1814)</f>
        <v/>
      </c>
      <c r="E1699" s="284" t="str">
        <f>IF('Data invoice'!N1814=0,"",'Data invoice'!O1814)</f>
        <v/>
      </c>
      <c r="F1699" s="284" t="str">
        <f>IF('Data invoice'!O1814=0,"",'Data invoice'!P1814)</f>
        <v/>
      </c>
      <c r="G1699" s="284" t="str">
        <f>IF('Data invoice'!P1814=0,"",'Data invoice'!Q1814)</f>
        <v/>
      </c>
      <c r="H1699" s="284" t="str">
        <f>IF('Data invoice'!Q1814=0,"",'Data invoice'!R1814)</f>
        <v/>
      </c>
      <c r="I1699" s="320" t="str">
        <f>IF('Data invoice'!R1814=0,"",'Data invoice'!S1814)</f>
        <v/>
      </c>
      <c r="J1699" s="367" t="str">
        <f>IF('Data invoice'!S1814=0,"",'Data invoice'!T1814)</f>
        <v/>
      </c>
    </row>
    <row r="1700" spans="1:10" ht="15" customHeight="1">
      <c r="A1700" s="284" t="str">
        <f>IF('Data invoice'!J1815=0,"",'Data invoice'!K1815)</f>
        <v/>
      </c>
      <c r="B1700" s="284" t="str">
        <f>IF('Data invoice'!K1815=0,"",'Data invoice'!L1815)</f>
        <v/>
      </c>
      <c r="C1700" s="284" t="str">
        <f>IF('Data invoice'!L1815=0,"",'Data invoice'!M1815)</f>
        <v/>
      </c>
      <c r="D1700" s="284" t="str">
        <f>IF('Data invoice'!M1815=0,"",'Data invoice'!N1815)</f>
        <v/>
      </c>
      <c r="E1700" s="284" t="str">
        <f>IF('Data invoice'!N1815=0,"",'Data invoice'!O1815)</f>
        <v/>
      </c>
      <c r="F1700" s="284" t="str">
        <f>IF('Data invoice'!O1815=0,"",'Data invoice'!P1815)</f>
        <v/>
      </c>
      <c r="G1700" s="284" t="str">
        <f>IF('Data invoice'!P1815=0,"",'Data invoice'!Q1815)</f>
        <v/>
      </c>
      <c r="H1700" s="284" t="str">
        <f>IF('Data invoice'!Q1815=0,"",'Data invoice'!R1815)</f>
        <v/>
      </c>
      <c r="I1700" s="320" t="str">
        <f>IF('Data invoice'!R1815=0,"",'Data invoice'!S1815)</f>
        <v/>
      </c>
      <c r="J1700" s="367" t="str">
        <f>IF('Data invoice'!S1815=0,"",'Data invoice'!T1815)</f>
        <v/>
      </c>
    </row>
    <row r="1701" spans="1:10" ht="15" customHeight="1">
      <c r="A1701" s="284" t="str">
        <f>IF('Data invoice'!J1816=0,"",'Data invoice'!K1816)</f>
        <v/>
      </c>
      <c r="B1701" s="284" t="str">
        <f>IF('Data invoice'!K1816=0,"",'Data invoice'!L1816)</f>
        <v/>
      </c>
      <c r="C1701" s="284" t="str">
        <f>IF('Data invoice'!L1816=0,"",'Data invoice'!M1816)</f>
        <v/>
      </c>
      <c r="D1701" s="284" t="str">
        <f>IF('Data invoice'!M1816=0,"",'Data invoice'!N1816)</f>
        <v/>
      </c>
      <c r="E1701" s="284" t="str">
        <f>IF('Data invoice'!N1816=0,"",'Data invoice'!O1816)</f>
        <v/>
      </c>
      <c r="F1701" s="284" t="str">
        <f>IF('Data invoice'!O1816=0,"",'Data invoice'!P1816)</f>
        <v/>
      </c>
      <c r="G1701" s="284" t="str">
        <f>IF('Data invoice'!P1816=0,"",'Data invoice'!Q1816)</f>
        <v/>
      </c>
      <c r="H1701" s="284" t="str">
        <f>IF('Data invoice'!Q1816=0,"",'Data invoice'!R1816)</f>
        <v/>
      </c>
      <c r="I1701" s="320" t="str">
        <f>IF('Data invoice'!R1816=0,"",'Data invoice'!S1816)</f>
        <v/>
      </c>
      <c r="J1701" s="367" t="str">
        <f>IF('Data invoice'!S1816=0,"",'Data invoice'!T1816)</f>
        <v/>
      </c>
    </row>
    <row r="1702" spans="1:10" ht="15" customHeight="1">
      <c r="A1702" s="284" t="str">
        <f>IF('Data invoice'!J1817=0,"",'Data invoice'!K1817)</f>
        <v/>
      </c>
      <c r="B1702" s="284" t="str">
        <f>IF('Data invoice'!K1817=0,"",'Data invoice'!L1817)</f>
        <v/>
      </c>
      <c r="C1702" s="284" t="str">
        <f>IF('Data invoice'!L1817=0,"",'Data invoice'!M1817)</f>
        <v/>
      </c>
      <c r="D1702" s="284" t="str">
        <f>IF('Data invoice'!M1817=0,"",'Data invoice'!N1817)</f>
        <v/>
      </c>
      <c r="E1702" s="284" t="str">
        <f>IF('Data invoice'!N1817=0,"",'Data invoice'!O1817)</f>
        <v/>
      </c>
      <c r="F1702" s="284" t="str">
        <f>IF('Data invoice'!O1817=0,"",'Data invoice'!P1817)</f>
        <v/>
      </c>
      <c r="G1702" s="284" t="str">
        <f>IF('Data invoice'!P1817=0,"",'Data invoice'!Q1817)</f>
        <v/>
      </c>
      <c r="H1702" s="284" t="str">
        <f>IF('Data invoice'!Q1817=0,"",'Data invoice'!R1817)</f>
        <v/>
      </c>
      <c r="I1702" s="320" t="str">
        <f>IF('Data invoice'!R1817=0,"",'Data invoice'!S1817)</f>
        <v/>
      </c>
      <c r="J1702" s="367" t="str">
        <f>IF('Data invoice'!S1817=0,"",'Data invoice'!T1817)</f>
        <v/>
      </c>
    </row>
    <row r="1703" spans="1:10" ht="15" customHeight="1">
      <c r="A1703" s="284" t="str">
        <f>IF('Data invoice'!J1818=0,"",'Data invoice'!K1818)</f>
        <v/>
      </c>
      <c r="B1703" s="284" t="str">
        <f>IF('Data invoice'!K1818=0,"",'Data invoice'!L1818)</f>
        <v/>
      </c>
      <c r="C1703" s="284" t="str">
        <f>IF('Data invoice'!L1818=0,"",'Data invoice'!M1818)</f>
        <v/>
      </c>
      <c r="D1703" s="284" t="str">
        <f>IF('Data invoice'!M1818=0,"",'Data invoice'!N1818)</f>
        <v/>
      </c>
      <c r="E1703" s="284" t="str">
        <f>IF('Data invoice'!N1818=0,"",'Data invoice'!O1818)</f>
        <v/>
      </c>
      <c r="F1703" s="284" t="str">
        <f>IF('Data invoice'!O1818=0,"",'Data invoice'!P1818)</f>
        <v/>
      </c>
      <c r="G1703" s="284" t="str">
        <f>IF('Data invoice'!P1818=0,"",'Data invoice'!Q1818)</f>
        <v/>
      </c>
      <c r="H1703" s="284" t="str">
        <f>IF('Data invoice'!Q1818=0,"",'Data invoice'!R1818)</f>
        <v/>
      </c>
      <c r="I1703" s="320" t="str">
        <f>IF('Data invoice'!R1818=0,"",'Data invoice'!S1818)</f>
        <v/>
      </c>
      <c r="J1703" s="367" t="str">
        <f>IF('Data invoice'!S1818=0,"",'Data invoice'!T1818)</f>
        <v/>
      </c>
    </row>
    <row r="1704" spans="1:10" ht="15" customHeight="1">
      <c r="A1704" s="284" t="str">
        <f>IF('Data invoice'!J1819=0,"",'Data invoice'!K1819)</f>
        <v/>
      </c>
      <c r="B1704" s="284" t="str">
        <f>IF('Data invoice'!K1819=0,"",'Data invoice'!L1819)</f>
        <v/>
      </c>
      <c r="C1704" s="284" t="str">
        <f>IF('Data invoice'!L1819=0,"",'Data invoice'!M1819)</f>
        <v/>
      </c>
      <c r="D1704" s="284" t="str">
        <f>IF('Data invoice'!M1819=0,"",'Data invoice'!N1819)</f>
        <v/>
      </c>
      <c r="E1704" s="284" t="str">
        <f>IF('Data invoice'!N1819=0,"",'Data invoice'!O1819)</f>
        <v/>
      </c>
      <c r="F1704" s="284" t="str">
        <f>IF('Data invoice'!O1819=0,"",'Data invoice'!P1819)</f>
        <v/>
      </c>
      <c r="G1704" s="284" t="str">
        <f>IF('Data invoice'!P1819=0,"",'Data invoice'!Q1819)</f>
        <v/>
      </c>
      <c r="H1704" s="284" t="str">
        <f>IF('Data invoice'!Q1819=0,"",'Data invoice'!R1819)</f>
        <v/>
      </c>
      <c r="I1704" s="320" t="str">
        <f>IF('Data invoice'!R1819=0,"",'Data invoice'!S1819)</f>
        <v/>
      </c>
      <c r="J1704" s="367" t="str">
        <f>IF('Data invoice'!S1819=0,"",'Data invoice'!T1819)</f>
        <v/>
      </c>
    </row>
    <row r="1705" spans="1:10" ht="15" customHeight="1">
      <c r="A1705" s="284" t="str">
        <f>IF('Data invoice'!J1820=0,"",'Data invoice'!K1820)</f>
        <v/>
      </c>
      <c r="B1705" s="284" t="str">
        <f>IF('Data invoice'!K1820=0,"",'Data invoice'!L1820)</f>
        <v/>
      </c>
      <c r="C1705" s="284" t="str">
        <f>IF('Data invoice'!L1820=0,"",'Data invoice'!M1820)</f>
        <v/>
      </c>
      <c r="D1705" s="284" t="str">
        <f>IF('Data invoice'!M1820=0,"",'Data invoice'!N1820)</f>
        <v/>
      </c>
      <c r="E1705" s="284" t="str">
        <f>IF('Data invoice'!N1820=0,"",'Data invoice'!O1820)</f>
        <v/>
      </c>
      <c r="F1705" s="284" t="str">
        <f>IF('Data invoice'!O1820=0,"",'Data invoice'!P1820)</f>
        <v/>
      </c>
      <c r="G1705" s="284" t="str">
        <f>IF('Data invoice'!P1820=0,"",'Data invoice'!Q1820)</f>
        <v/>
      </c>
      <c r="H1705" s="284" t="str">
        <f>IF('Data invoice'!Q1820=0,"",'Data invoice'!R1820)</f>
        <v/>
      </c>
      <c r="I1705" s="320" t="str">
        <f>IF('Data invoice'!R1820=0,"",'Data invoice'!S1820)</f>
        <v/>
      </c>
      <c r="J1705" s="367" t="str">
        <f>IF('Data invoice'!S1820=0,"",'Data invoice'!T1820)</f>
        <v/>
      </c>
    </row>
    <row r="1706" spans="1:10" ht="15" customHeight="1">
      <c r="A1706" s="284" t="str">
        <f>IF('Data invoice'!J1821=0,"",'Data invoice'!K1821)</f>
        <v/>
      </c>
      <c r="B1706" s="284" t="str">
        <f>IF('Data invoice'!K1821=0,"",'Data invoice'!L1821)</f>
        <v/>
      </c>
      <c r="C1706" s="284" t="str">
        <f>IF('Data invoice'!L1821=0,"",'Data invoice'!M1821)</f>
        <v/>
      </c>
      <c r="D1706" s="284" t="str">
        <f>IF('Data invoice'!M1821=0,"",'Data invoice'!N1821)</f>
        <v/>
      </c>
      <c r="E1706" s="284" t="str">
        <f>IF('Data invoice'!N1821=0,"",'Data invoice'!O1821)</f>
        <v/>
      </c>
      <c r="F1706" s="284" t="str">
        <f>IF('Data invoice'!O1821=0,"",'Data invoice'!P1821)</f>
        <v/>
      </c>
      <c r="G1706" s="284" t="str">
        <f>IF('Data invoice'!P1821=0,"",'Data invoice'!Q1821)</f>
        <v/>
      </c>
      <c r="H1706" s="284" t="str">
        <f>IF('Data invoice'!Q1821=0,"",'Data invoice'!R1821)</f>
        <v/>
      </c>
      <c r="I1706" s="320" t="str">
        <f>IF('Data invoice'!R1821=0,"",'Data invoice'!S1821)</f>
        <v/>
      </c>
      <c r="J1706" s="367" t="str">
        <f>IF('Data invoice'!S1821=0,"",'Data invoice'!T1821)</f>
        <v/>
      </c>
    </row>
    <row r="1707" spans="1:10" ht="15" customHeight="1">
      <c r="A1707" s="284" t="str">
        <f>IF('Data invoice'!J1822=0,"",'Data invoice'!K1822)</f>
        <v/>
      </c>
      <c r="B1707" s="284" t="str">
        <f>IF('Data invoice'!K1822=0,"",'Data invoice'!L1822)</f>
        <v/>
      </c>
      <c r="C1707" s="284" t="str">
        <f>IF('Data invoice'!L1822=0,"",'Data invoice'!M1822)</f>
        <v/>
      </c>
      <c r="D1707" s="284" t="str">
        <f>IF('Data invoice'!M1822=0,"",'Data invoice'!N1822)</f>
        <v/>
      </c>
      <c r="E1707" s="284" t="str">
        <f>IF('Data invoice'!N1822=0,"",'Data invoice'!O1822)</f>
        <v/>
      </c>
      <c r="F1707" s="284" t="str">
        <f>IF('Data invoice'!O1822=0,"",'Data invoice'!P1822)</f>
        <v/>
      </c>
      <c r="G1707" s="284" t="str">
        <f>IF('Data invoice'!P1822=0,"",'Data invoice'!Q1822)</f>
        <v/>
      </c>
      <c r="H1707" s="284" t="str">
        <f>IF('Data invoice'!Q1822=0,"",'Data invoice'!R1822)</f>
        <v/>
      </c>
      <c r="I1707" s="320" t="str">
        <f>IF('Data invoice'!R1822=0,"",'Data invoice'!S1822)</f>
        <v/>
      </c>
      <c r="J1707" s="367" t="str">
        <f>IF('Data invoice'!S1822=0,"",'Data invoice'!T1822)</f>
        <v/>
      </c>
    </row>
    <row r="1708" spans="1:10" ht="15" customHeight="1">
      <c r="A1708" s="284" t="str">
        <f>IF('Data invoice'!J1823=0,"",'Data invoice'!K1823)</f>
        <v/>
      </c>
      <c r="B1708" s="284" t="str">
        <f>IF('Data invoice'!K1823=0,"",'Data invoice'!L1823)</f>
        <v/>
      </c>
      <c r="C1708" s="284" t="str">
        <f>IF('Data invoice'!L1823=0,"",'Data invoice'!M1823)</f>
        <v/>
      </c>
      <c r="D1708" s="284" t="str">
        <f>IF('Data invoice'!M1823=0,"",'Data invoice'!N1823)</f>
        <v/>
      </c>
      <c r="E1708" s="284" t="str">
        <f>IF('Data invoice'!N1823=0,"",'Data invoice'!O1823)</f>
        <v/>
      </c>
      <c r="F1708" s="284" t="str">
        <f>IF('Data invoice'!O1823=0,"",'Data invoice'!P1823)</f>
        <v/>
      </c>
      <c r="G1708" s="284" t="str">
        <f>IF('Data invoice'!P1823=0,"",'Data invoice'!Q1823)</f>
        <v/>
      </c>
      <c r="H1708" s="284" t="str">
        <f>IF('Data invoice'!Q1823=0,"",'Data invoice'!R1823)</f>
        <v/>
      </c>
      <c r="I1708" s="320" t="str">
        <f>IF('Data invoice'!R1823=0,"",'Data invoice'!S1823)</f>
        <v/>
      </c>
      <c r="J1708" s="367" t="str">
        <f>IF('Data invoice'!S1823=0,"",'Data invoice'!T1823)</f>
        <v/>
      </c>
    </row>
    <row r="1709" spans="1:10" ht="15" customHeight="1">
      <c r="A1709" s="284" t="str">
        <f>IF('Data invoice'!J1824=0,"",'Data invoice'!K1824)</f>
        <v/>
      </c>
      <c r="B1709" s="284" t="str">
        <f>IF('Data invoice'!K1824=0,"",'Data invoice'!L1824)</f>
        <v/>
      </c>
      <c r="C1709" s="284" t="str">
        <f>IF('Data invoice'!L1824=0,"",'Data invoice'!M1824)</f>
        <v/>
      </c>
      <c r="D1709" s="284" t="str">
        <f>IF('Data invoice'!M1824=0,"",'Data invoice'!N1824)</f>
        <v/>
      </c>
      <c r="E1709" s="284" t="str">
        <f>IF('Data invoice'!N1824=0,"",'Data invoice'!O1824)</f>
        <v/>
      </c>
      <c r="F1709" s="284" t="str">
        <f>IF('Data invoice'!O1824=0,"",'Data invoice'!P1824)</f>
        <v/>
      </c>
      <c r="G1709" s="284" t="str">
        <f>IF('Data invoice'!P1824=0,"",'Data invoice'!Q1824)</f>
        <v/>
      </c>
      <c r="H1709" s="284" t="str">
        <f>IF('Data invoice'!Q1824=0,"",'Data invoice'!R1824)</f>
        <v/>
      </c>
      <c r="I1709" s="320" t="str">
        <f>IF('Data invoice'!R1824=0,"",'Data invoice'!S1824)</f>
        <v/>
      </c>
      <c r="J1709" s="367" t="str">
        <f>IF('Data invoice'!S1824=0,"",'Data invoice'!T1824)</f>
        <v/>
      </c>
    </row>
    <row r="1710" spans="1:10" ht="15" customHeight="1">
      <c r="A1710" s="284" t="str">
        <f>IF('Data invoice'!J1825=0,"",'Data invoice'!K1825)</f>
        <v/>
      </c>
      <c r="B1710" s="284" t="str">
        <f>IF('Data invoice'!K1825=0,"",'Data invoice'!L1825)</f>
        <v/>
      </c>
      <c r="C1710" s="284" t="str">
        <f>IF('Data invoice'!L1825=0,"",'Data invoice'!M1825)</f>
        <v/>
      </c>
      <c r="D1710" s="284" t="str">
        <f>IF('Data invoice'!M1825=0,"",'Data invoice'!N1825)</f>
        <v/>
      </c>
      <c r="E1710" s="284" t="str">
        <f>IF('Data invoice'!N1825=0,"",'Data invoice'!O1825)</f>
        <v/>
      </c>
      <c r="F1710" s="284" t="str">
        <f>IF('Data invoice'!O1825=0,"",'Data invoice'!P1825)</f>
        <v/>
      </c>
      <c r="G1710" s="284" t="str">
        <f>IF('Data invoice'!P1825=0,"",'Data invoice'!Q1825)</f>
        <v/>
      </c>
      <c r="H1710" s="284" t="str">
        <f>IF('Data invoice'!Q1825=0,"",'Data invoice'!R1825)</f>
        <v/>
      </c>
      <c r="I1710" s="320" t="str">
        <f>IF('Data invoice'!R1825=0,"",'Data invoice'!S1825)</f>
        <v/>
      </c>
      <c r="J1710" s="367" t="str">
        <f>IF('Data invoice'!S1825=0,"",'Data invoice'!T1825)</f>
        <v/>
      </c>
    </row>
    <row r="1711" spans="1:10" ht="15" customHeight="1">
      <c r="A1711" s="284" t="str">
        <f>IF('Data invoice'!J1826=0,"",'Data invoice'!K1826)</f>
        <v/>
      </c>
      <c r="B1711" s="284" t="str">
        <f>IF('Data invoice'!K1826=0,"",'Data invoice'!L1826)</f>
        <v/>
      </c>
      <c r="C1711" s="284" t="str">
        <f>IF('Data invoice'!L1826=0,"",'Data invoice'!M1826)</f>
        <v/>
      </c>
      <c r="D1711" s="284" t="str">
        <f>IF('Data invoice'!M1826=0,"",'Data invoice'!N1826)</f>
        <v/>
      </c>
      <c r="E1711" s="284" t="str">
        <f>IF('Data invoice'!N1826=0,"",'Data invoice'!O1826)</f>
        <v/>
      </c>
      <c r="F1711" s="284" t="str">
        <f>IF('Data invoice'!O1826=0,"",'Data invoice'!P1826)</f>
        <v/>
      </c>
      <c r="G1711" s="284" t="str">
        <f>IF('Data invoice'!P1826=0,"",'Data invoice'!Q1826)</f>
        <v/>
      </c>
      <c r="H1711" s="284" t="str">
        <f>IF('Data invoice'!Q1826=0,"",'Data invoice'!R1826)</f>
        <v/>
      </c>
      <c r="I1711" s="320" t="str">
        <f>IF('Data invoice'!R1826=0,"",'Data invoice'!S1826)</f>
        <v/>
      </c>
      <c r="J1711" s="367" t="str">
        <f>IF('Data invoice'!S1826=0,"",'Data invoice'!T1826)</f>
        <v/>
      </c>
    </row>
    <row r="1712" spans="1:10" ht="15" customHeight="1">
      <c r="A1712" s="284" t="str">
        <f>IF('Data invoice'!J1827=0,"",'Data invoice'!K1827)</f>
        <v/>
      </c>
      <c r="B1712" s="284" t="str">
        <f>IF('Data invoice'!K1827=0,"",'Data invoice'!L1827)</f>
        <v/>
      </c>
      <c r="C1712" s="284" t="str">
        <f>IF('Data invoice'!L1827=0,"",'Data invoice'!M1827)</f>
        <v/>
      </c>
      <c r="D1712" s="284" t="str">
        <f>IF('Data invoice'!M1827=0,"",'Data invoice'!N1827)</f>
        <v/>
      </c>
      <c r="E1712" s="284" t="str">
        <f>IF('Data invoice'!N1827=0,"",'Data invoice'!O1827)</f>
        <v/>
      </c>
      <c r="F1712" s="284" t="str">
        <f>IF('Data invoice'!O1827=0,"",'Data invoice'!P1827)</f>
        <v/>
      </c>
      <c r="G1712" s="284" t="str">
        <f>IF('Data invoice'!P1827=0,"",'Data invoice'!Q1827)</f>
        <v/>
      </c>
      <c r="H1712" s="284" t="str">
        <f>IF('Data invoice'!Q1827=0,"",'Data invoice'!R1827)</f>
        <v/>
      </c>
      <c r="I1712" s="320" t="str">
        <f>IF('Data invoice'!R1827=0,"",'Data invoice'!S1827)</f>
        <v/>
      </c>
      <c r="J1712" s="367" t="str">
        <f>IF('Data invoice'!S1827=0,"",'Data invoice'!T1827)</f>
        <v/>
      </c>
    </row>
    <row r="1713" spans="1:10" ht="15" customHeight="1">
      <c r="A1713" s="284" t="str">
        <f>IF('Data invoice'!J1828=0,"",'Data invoice'!K1828)</f>
        <v/>
      </c>
      <c r="B1713" s="284" t="str">
        <f>IF('Data invoice'!K1828=0,"",'Data invoice'!L1828)</f>
        <v/>
      </c>
      <c r="C1713" s="284" t="str">
        <f>IF('Data invoice'!L1828=0,"",'Data invoice'!M1828)</f>
        <v/>
      </c>
      <c r="D1713" s="284" t="str">
        <f>IF('Data invoice'!M1828=0,"",'Data invoice'!N1828)</f>
        <v/>
      </c>
      <c r="E1713" s="284" t="str">
        <f>IF('Data invoice'!N1828=0,"",'Data invoice'!O1828)</f>
        <v/>
      </c>
      <c r="F1713" s="284" t="str">
        <f>IF('Data invoice'!O1828=0,"",'Data invoice'!P1828)</f>
        <v/>
      </c>
      <c r="G1713" s="284" t="str">
        <f>IF('Data invoice'!P1828=0,"",'Data invoice'!Q1828)</f>
        <v/>
      </c>
      <c r="H1713" s="284" t="str">
        <f>IF('Data invoice'!Q1828=0,"",'Data invoice'!R1828)</f>
        <v/>
      </c>
      <c r="I1713" s="320" t="str">
        <f>IF('Data invoice'!R1828=0,"",'Data invoice'!S1828)</f>
        <v/>
      </c>
      <c r="J1713" s="367" t="str">
        <f>IF('Data invoice'!S1828=0,"",'Data invoice'!T1828)</f>
        <v/>
      </c>
    </row>
    <row r="1714" spans="1:10" ht="15" customHeight="1">
      <c r="A1714" s="284" t="str">
        <f>IF('Data invoice'!J1829=0,"",'Data invoice'!K1829)</f>
        <v/>
      </c>
      <c r="B1714" s="284" t="str">
        <f>IF('Data invoice'!K1829=0,"",'Data invoice'!L1829)</f>
        <v/>
      </c>
      <c r="C1714" s="284" t="str">
        <f>IF('Data invoice'!L1829=0,"",'Data invoice'!M1829)</f>
        <v/>
      </c>
      <c r="D1714" s="284" t="str">
        <f>IF('Data invoice'!M1829=0,"",'Data invoice'!N1829)</f>
        <v/>
      </c>
      <c r="E1714" s="284" t="str">
        <f>IF('Data invoice'!N1829=0,"",'Data invoice'!O1829)</f>
        <v/>
      </c>
      <c r="F1714" s="284" t="str">
        <f>IF('Data invoice'!O1829=0,"",'Data invoice'!P1829)</f>
        <v/>
      </c>
      <c r="G1714" s="284" t="str">
        <f>IF('Data invoice'!P1829=0,"",'Data invoice'!Q1829)</f>
        <v/>
      </c>
      <c r="H1714" s="284" t="str">
        <f>IF('Data invoice'!Q1829=0,"",'Data invoice'!R1829)</f>
        <v/>
      </c>
      <c r="I1714" s="320" t="str">
        <f>IF('Data invoice'!R1829=0,"",'Data invoice'!S1829)</f>
        <v/>
      </c>
      <c r="J1714" s="367" t="str">
        <f>IF('Data invoice'!S1829=0,"",'Data invoice'!T1829)</f>
        <v/>
      </c>
    </row>
    <row r="1715" spans="1:10" ht="15" customHeight="1">
      <c r="A1715" s="284" t="str">
        <f>IF('Data invoice'!J1830=0,"",'Data invoice'!K1830)</f>
        <v/>
      </c>
      <c r="B1715" s="284" t="str">
        <f>IF('Data invoice'!K1830=0,"",'Data invoice'!L1830)</f>
        <v/>
      </c>
      <c r="C1715" s="284" t="str">
        <f>IF('Data invoice'!L1830=0,"",'Data invoice'!M1830)</f>
        <v/>
      </c>
      <c r="D1715" s="284" t="str">
        <f>IF('Data invoice'!M1830=0,"",'Data invoice'!N1830)</f>
        <v/>
      </c>
      <c r="E1715" s="284" t="str">
        <f>IF('Data invoice'!N1830=0,"",'Data invoice'!O1830)</f>
        <v/>
      </c>
      <c r="F1715" s="284" t="str">
        <f>IF('Data invoice'!O1830=0,"",'Data invoice'!P1830)</f>
        <v/>
      </c>
      <c r="G1715" s="284" t="str">
        <f>IF('Data invoice'!P1830=0,"",'Data invoice'!Q1830)</f>
        <v/>
      </c>
      <c r="H1715" s="284" t="str">
        <f>IF('Data invoice'!Q1830=0,"",'Data invoice'!R1830)</f>
        <v/>
      </c>
      <c r="I1715" s="320" t="str">
        <f>IF('Data invoice'!R1830=0,"",'Data invoice'!S1830)</f>
        <v/>
      </c>
      <c r="J1715" s="367" t="str">
        <f>IF('Data invoice'!S1830=0,"",'Data invoice'!T1830)</f>
        <v/>
      </c>
    </row>
    <row r="1716" spans="1:10" ht="15" customHeight="1">
      <c r="A1716" s="284" t="str">
        <f>IF('Data invoice'!J1831=0,"",'Data invoice'!K1831)</f>
        <v/>
      </c>
      <c r="B1716" s="284" t="str">
        <f>IF('Data invoice'!K1831=0,"",'Data invoice'!L1831)</f>
        <v/>
      </c>
      <c r="C1716" s="284" t="str">
        <f>IF('Data invoice'!L1831=0,"",'Data invoice'!M1831)</f>
        <v/>
      </c>
      <c r="D1716" s="284" t="str">
        <f>IF('Data invoice'!M1831=0,"",'Data invoice'!N1831)</f>
        <v/>
      </c>
      <c r="E1716" s="284" t="str">
        <f>IF('Data invoice'!N1831=0,"",'Data invoice'!O1831)</f>
        <v/>
      </c>
      <c r="F1716" s="284" t="str">
        <f>IF('Data invoice'!O1831=0,"",'Data invoice'!P1831)</f>
        <v/>
      </c>
      <c r="G1716" s="284" t="str">
        <f>IF('Data invoice'!P1831=0,"",'Data invoice'!Q1831)</f>
        <v/>
      </c>
      <c r="H1716" s="284" t="str">
        <f>IF('Data invoice'!Q1831=0,"",'Data invoice'!R1831)</f>
        <v/>
      </c>
      <c r="I1716" s="320" t="str">
        <f>IF('Data invoice'!R1831=0,"",'Data invoice'!S1831)</f>
        <v/>
      </c>
      <c r="J1716" s="367" t="str">
        <f>IF('Data invoice'!S1831=0,"",'Data invoice'!T1831)</f>
        <v/>
      </c>
    </row>
    <row r="1717" spans="1:10" ht="15" customHeight="1">
      <c r="A1717" s="284" t="str">
        <f>IF('Data invoice'!J1832=0,"",'Data invoice'!K1832)</f>
        <v/>
      </c>
      <c r="B1717" s="284" t="str">
        <f>IF('Data invoice'!K1832=0,"",'Data invoice'!L1832)</f>
        <v/>
      </c>
      <c r="C1717" s="284" t="str">
        <f>IF('Data invoice'!L1832=0,"",'Data invoice'!M1832)</f>
        <v/>
      </c>
      <c r="D1717" s="284" t="str">
        <f>IF('Data invoice'!M1832=0,"",'Data invoice'!N1832)</f>
        <v/>
      </c>
      <c r="E1717" s="284" t="str">
        <f>IF('Data invoice'!N1832=0,"",'Data invoice'!O1832)</f>
        <v/>
      </c>
      <c r="F1717" s="284" t="str">
        <f>IF('Data invoice'!O1832=0,"",'Data invoice'!P1832)</f>
        <v/>
      </c>
      <c r="G1717" s="284" t="str">
        <f>IF('Data invoice'!P1832=0,"",'Data invoice'!Q1832)</f>
        <v/>
      </c>
      <c r="H1717" s="284" t="str">
        <f>IF('Data invoice'!Q1832=0,"",'Data invoice'!R1832)</f>
        <v/>
      </c>
      <c r="I1717" s="320" t="str">
        <f>IF('Data invoice'!R1832=0,"",'Data invoice'!S1832)</f>
        <v/>
      </c>
      <c r="J1717" s="367" t="str">
        <f>IF('Data invoice'!S1832=0,"",'Data invoice'!T1832)</f>
        <v/>
      </c>
    </row>
    <row r="1718" spans="1:10" ht="15" customHeight="1">
      <c r="A1718" s="284" t="str">
        <f>IF('Data invoice'!J1833=0,"",'Data invoice'!K1833)</f>
        <v/>
      </c>
      <c r="B1718" s="284" t="str">
        <f>IF('Data invoice'!K1833=0,"",'Data invoice'!L1833)</f>
        <v/>
      </c>
      <c r="C1718" s="284" t="str">
        <f>IF('Data invoice'!L1833=0,"",'Data invoice'!M1833)</f>
        <v/>
      </c>
      <c r="D1718" s="284" t="str">
        <f>IF('Data invoice'!M1833=0,"",'Data invoice'!N1833)</f>
        <v/>
      </c>
      <c r="E1718" s="284" t="str">
        <f>IF('Data invoice'!N1833=0,"",'Data invoice'!O1833)</f>
        <v/>
      </c>
      <c r="F1718" s="284" t="str">
        <f>IF('Data invoice'!O1833=0,"",'Data invoice'!P1833)</f>
        <v/>
      </c>
      <c r="G1718" s="284" t="str">
        <f>IF('Data invoice'!P1833=0,"",'Data invoice'!Q1833)</f>
        <v/>
      </c>
      <c r="H1718" s="284" t="str">
        <f>IF('Data invoice'!Q1833=0,"",'Data invoice'!R1833)</f>
        <v/>
      </c>
      <c r="I1718" s="320" t="str">
        <f>IF('Data invoice'!R1833=0,"",'Data invoice'!S1833)</f>
        <v/>
      </c>
      <c r="J1718" s="367" t="str">
        <f>IF('Data invoice'!S1833=0,"",'Data invoice'!T1833)</f>
        <v/>
      </c>
    </row>
    <row r="1719" spans="1:10" ht="15" customHeight="1">
      <c r="A1719" s="284" t="str">
        <f>IF('Data invoice'!J1834=0,"",'Data invoice'!K1834)</f>
        <v/>
      </c>
      <c r="B1719" s="284" t="str">
        <f>IF('Data invoice'!K1834=0,"",'Data invoice'!L1834)</f>
        <v/>
      </c>
      <c r="C1719" s="284" t="str">
        <f>IF('Data invoice'!L1834=0,"",'Data invoice'!M1834)</f>
        <v/>
      </c>
      <c r="D1719" s="284" t="str">
        <f>IF('Data invoice'!M1834=0,"",'Data invoice'!N1834)</f>
        <v/>
      </c>
      <c r="E1719" s="284" t="str">
        <f>IF('Data invoice'!N1834=0,"",'Data invoice'!O1834)</f>
        <v/>
      </c>
      <c r="F1719" s="284" t="str">
        <f>IF('Data invoice'!O1834=0,"",'Data invoice'!P1834)</f>
        <v/>
      </c>
      <c r="G1719" s="284" t="str">
        <f>IF('Data invoice'!P1834=0,"",'Data invoice'!Q1834)</f>
        <v/>
      </c>
      <c r="H1719" s="284" t="str">
        <f>IF('Data invoice'!Q1834=0,"",'Data invoice'!R1834)</f>
        <v/>
      </c>
      <c r="I1719" s="320" t="str">
        <f>IF('Data invoice'!R1834=0,"",'Data invoice'!S1834)</f>
        <v/>
      </c>
      <c r="J1719" s="367" t="str">
        <f>IF('Data invoice'!S1834=0,"",'Data invoice'!T1834)</f>
        <v/>
      </c>
    </row>
    <row r="1720" spans="1:10" ht="15" customHeight="1">
      <c r="A1720" s="284" t="str">
        <f>IF('Data invoice'!J1835=0,"",'Data invoice'!K1835)</f>
        <v/>
      </c>
      <c r="B1720" s="284" t="str">
        <f>IF('Data invoice'!K1835=0,"",'Data invoice'!L1835)</f>
        <v/>
      </c>
      <c r="C1720" s="284" t="str">
        <f>IF('Data invoice'!L1835=0,"",'Data invoice'!M1835)</f>
        <v/>
      </c>
      <c r="D1720" s="284" t="str">
        <f>IF('Data invoice'!M1835=0,"",'Data invoice'!N1835)</f>
        <v/>
      </c>
      <c r="E1720" s="284" t="str">
        <f>IF('Data invoice'!N1835=0,"",'Data invoice'!O1835)</f>
        <v/>
      </c>
      <c r="F1720" s="284" t="str">
        <f>IF('Data invoice'!O1835=0,"",'Data invoice'!P1835)</f>
        <v/>
      </c>
      <c r="G1720" s="284" t="str">
        <f>IF('Data invoice'!P1835=0,"",'Data invoice'!Q1835)</f>
        <v/>
      </c>
      <c r="H1720" s="284" t="str">
        <f>IF('Data invoice'!Q1835=0,"",'Data invoice'!R1835)</f>
        <v/>
      </c>
      <c r="I1720" s="320" t="str">
        <f>IF('Data invoice'!R1835=0,"",'Data invoice'!S1835)</f>
        <v/>
      </c>
      <c r="J1720" s="367" t="str">
        <f>IF('Data invoice'!S1835=0,"",'Data invoice'!T1835)</f>
        <v/>
      </c>
    </row>
    <row r="1721" spans="1:10" ht="15" customHeight="1">
      <c r="A1721" s="284" t="str">
        <f>IF('Data invoice'!J1836=0,"",'Data invoice'!K1836)</f>
        <v/>
      </c>
      <c r="B1721" s="284" t="str">
        <f>IF('Data invoice'!K1836=0,"",'Data invoice'!L1836)</f>
        <v/>
      </c>
      <c r="C1721" s="284" t="str">
        <f>IF('Data invoice'!L1836=0,"",'Data invoice'!M1836)</f>
        <v/>
      </c>
      <c r="D1721" s="284" t="str">
        <f>IF('Data invoice'!M1836=0,"",'Data invoice'!N1836)</f>
        <v/>
      </c>
      <c r="E1721" s="284" t="str">
        <f>IF('Data invoice'!N1836=0,"",'Data invoice'!O1836)</f>
        <v/>
      </c>
      <c r="F1721" s="284" t="str">
        <f>IF('Data invoice'!O1836=0,"",'Data invoice'!P1836)</f>
        <v/>
      </c>
      <c r="G1721" s="284" t="str">
        <f>IF('Data invoice'!P1836=0,"",'Data invoice'!Q1836)</f>
        <v/>
      </c>
      <c r="H1721" s="284" t="str">
        <f>IF('Data invoice'!Q1836=0,"",'Data invoice'!R1836)</f>
        <v/>
      </c>
      <c r="I1721" s="320" t="str">
        <f>IF('Data invoice'!R1836=0,"",'Data invoice'!S1836)</f>
        <v/>
      </c>
      <c r="J1721" s="367" t="str">
        <f>IF('Data invoice'!S1836=0,"",'Data invoice'!T1836)</f>
        <v/>
      </c>
    </row>
    <row r="1722" spans="1:10" ht="15" customHeight="1">
      <c r="A1722" s="284" t="str">
        <f>IF('Data invoice'!J1837=0,"",'Data invoice'!K1837)</f>
        <v/>
      </c>
      <c r="B1722" s="284" t="str">
        <f>IF('Data invoice'!K1837=0,"",'Data invoice'!L1837)</f>
        <v/>
      </c>
      <c r="C1722" s="284" t="str">
        <f>IF('Data invoice'!L1837=0,"",'Data invoice'!M1837)</f>
        <v/>
      </c>
      <c r="D1722" s="284" t="str">
        <f>IF('Data invoice'!M1837=0,"",'Data invoice'!N1837)</f>
        <v/>
      </c>
      <c r="E1722" s="284" t="str">
        <f>IF('Data invoice'!N1837=0,"",'Data invoice'!O1837)</f>
        <v/>
      </c>
      <c r="F1722" s="284" t="str">
        <f>IF('Data invoice'!O1837=0,"",'Data invoice'!P1837)</f>
        <v/>
      </c>
      <c r="G1722" s="284" t="str">
        <f>IF('Data invoice'!P1837=0,"",'Data invoice'!Q1837)</f>
        <v/>
      </c>
      <c r="H1722" s="284" t="str">
        <f>IF('Data invoice'!Q1837=0,"",'Data invoice'!R1837)</f>
        <v/>
      </c>
      <c r="I1722" s="320" t="str">
        <f>IF('Data invoice'!R1837=0,"",'Data invoice'!S1837)</f>
        <v/>
      </c>
      <c r="J1722" s="367" t="str">
        <f>IF('Data invoice'!S1837=0,"",'Data invoice'!T1837)</f>
        <v/>
      </c>
    </row>
    <row r="1723" spans="1:10" ht="15" customHeight="1">
      <c r="A1723" s="284" t="str">
        <f>IF('Data invoice'!J1838=0,"",'Data invoice'!K1838)</f>
        <v/>
      </c>
      <c r="B1723" s="284" t="str">
        <f>IF('Data invoice'!K1838=0,"",'Data invoice'!L1838)</f>
        <v/>
      </c>
      <c r="C1723" s="284" t="str">
        <f>IF('Data invoice'!L1838=0,"",'Data invoice'!M1838)</f>
        <v/>
      </c>
      <c r="D1723" s="284" t="str">
        <f>IF('Data invoice'!M1838=0,"",'Data invoice'!N1838)</f>
        <v/>
      </c>
      <c r="E1723" s="284" t="str">
        <f>IF('Data invoice'!N1838=0,"",'Data invoice'!O1838)</f>
        <v/>
      </c>
      <c r="F1723" s="284" t="str">
        <f>IF('Data invoice'!O1838=0,"",'Data invoice'!P1838)</f>
        <v/>
      </c>
      <c r="G1723" s="284" t="str">
        <f>IF('Data invoice'!P1838=0,"",'Data invoice'!Q1838)</f>
        <v/>
      </c>
      <c r="H1723" s="284" t="str">
        <f>IF('Data invoice'!Q1838=0,"",'Data invoice'!R1838)</f>
        <v/>
      </c>
      <c r="I1723" s="320" t="str">
        <f>IF('Data invoice'!R1838=0,"",'Data invoice'!S1838)</f>
        <v/>
      </c>
      <c r="J1723" s="367" t="str">
        <f>IF('Data invoice'!S1838=0,"",'Data invoice'!T1838)</f>
        <v/>
      </c>
    </row>
    <row r="1724" spans="1:10" ht="15" customHeight="1">
      <c r="A1724" s="284" t="str">
        <f>IF('Data invoice'!J1839=0,"",'Data invoice'!K1839)</f>
        <v/>
      </c>
      <c r="B1724" s="284" t="str">
        <f>IF('Data invoice'!K1839=0,"",'Data invoice'!L1839)</f>
        <v/>
      </c>
      <c r="C1724" s="284" t="str">
        <f>IF('Data invoice'!L1839=0,"",'Data invoice'!M1839)</f>
        <v/>
      </c>
      <c r="D1724" s="284" t="str">
        <f>IF('Data invoice'!M1839=0,"",'Data invoice'!N1839)</f>
        <v/>
      </c>
      <c r="E1724" s="284" t="str">
        <f>IF('Data invoice'!N1839=0,"",'Data invoice'!O1839)</f>
        <v/>
      </c>
      <c r="F1724" s="284" t="str">
        <f>IF('Data invoice'!O1839=0,"",'Data invoice'!P1839)</f>
        <v/>
      </c>
      <c r="G1724" s="284" t="str">
        <f>IF('Data invoice'!P1839=0,"",'Data invoice'!Q1839)</f>
        <v/>
      </c>
      <c r="H1724" s="284" t="str">
        <f>IF('Data invoice'!Q1839=0,"",'Data invoice'!R1839)</f>
        <v/>
      </c>
      <c r="I1724" s="320" t="str">
        <f>IF('Data invoice'!R1839=0,"",'Data invoice'!S1839)</f>
        <v/>
      </c>
      <c r="J1724" s="367" t="str">
        <f>IF('Data invoice'!S1839=0,"",'Data invoice'!T1839)</f>
        <v/>
      </c>
    </row>
    <row r="1725" spans="1:10" ht="15" customHeight="1">
      <c r="A1725" s="284" t="str">
        <f>IF('Data invoice'!J1840=0,"",'Data invoice'!K1840)</f>
        <v/>
      </c>
      <c r="B1725" s="284" t="str">
        <f>IF('Data invoice'!K1840=0,"",'Data invoice'!L1840)</f>
        <v/>
      </c>
      <c r="C1725" s="284" t="str">
        <f>IF('Data invoice'!L1840=0,"",'Data invoice'!M1840)</f>
        <v/>
      </c>
      <c r="D1725" s="284" t="str">
        <f>IF('Data invoice'!M1840=0,"",'Data invoice'!N1840)</f>
        <v/>
      </c>
      <c r="E1725" s="284" t="str">
        <f>IF('Data invoice'!N1840=0,"",'Data invoice'!O1840)</f>
        <v/>
      </c>
      <c r="F1725" s="284" t="str">
        <f>IF('Data invoice'!O1840=0,"",'Data invoice'!P1840)</f>
        <v/>
      </c>
      <c r="G1725" s="284" t="str">
        <f>IF('Data invoice'!P1840=0,"",'Data invoice'!Q1840)</f>
        <v/>
      </c>
      <c r="H1725" s="284" t="str">
        <f>IF('Data invoice'!Q1840=0,"",'Data invoice'!R1840)</f>
        <v/>
      </c>
      <c r="I1725" s="320" t="str">
        <f>IF('Data invoice'!R1840=0,"",'Data invoice'!S1840)</f>
        <v/>
      </c>
      <c r="J1725" s="367" t="str">
        <f>IF('Data invoice'!S1840=0,"",'Data invoice'!T1840)</f>
        <v/>
      </c>
    </row>
    <row r="1726" spans="1:10" ht="15" customHeight="1">
      <c r="A1726" s="284" t="str">
        <f>IF('Data invoice'!J1841=0,"",'Data invoice'!K1841)</f>
        <v/>
      </c>
      <c r="B1726" s="284" t="str">
        <f>IF('Data invoice'!K1841=0,"",'Data invoice'!L1841)</f>
        <v/>
      </c>
      <c r="C1726" s="284" t="str">
        <f>IF('Data invoice'!L1841=0,"",'Data invoice'!M1841)</f>
        <v/>
      </c>
      <c r="D1726" s="284" t="str">
        <f>IF('Data invoice'!M1841=0,"",'Data invoice'!N1841)</f>
        <v/>
      </c>
      <c r="E1726" s="284" t="str">
        <f>IF('Data invoice'!N1841=0,"",'Data invoice'!O1841)</f>
        <v/>
      </c>
      <c r="F1726" s="284" t="str">
        <f>IF('Data invoice'!O1841=0,"",'Data invoice'!P1841)</f>
        <v/>
      </c>
      <c r="G1726" s="284" t="str">
        <f>IF('Data invoice'!P1841=0,"",'Data invoice'!Q1841)</f>
        <v/>
      </c>
      <c r="H1726" s="284" t="str">
        <f>IF('Data invoice'!Q1841=0,"",'Data invoice'!R1841)</f>
        <v/>
      </c>
      <c r="I1726" s="320" t="str">
        <f>IF('Data invoice'!R1841=0,"",'Data invoice'!S1841)</f>
        <v/>
      </c>
      <c r="J1726" s="367" t="str">
        <f>IF('Data invoice'!S1841=0,"",'Data invoice'!T1841)</f>
        <v/>
      </c>
    </row>
    <row r="1727" spans="1:10" ht="15" customHeight="1">
      <c r="A1727" s="284" t="str">
        <f>IF('Data invoice'!J1842=0,"",'Data invoice'!K1842)</f>
        <v/>
      </c>
      <c r="B1727" s="284" t="str">
        <f>IF('Data invoice'!K1842=0,"",'Data invoice'!L1842)</f>
        <v/>
      </c>
      <c r="C1727" s="284" t="str">
        <f>IF('Data invoice'!L1842=0,"",'Data invoice'!M1842)</f>
        <v/>
      </c>
      <c r="D1727" s="284" t="str">
        <f>IF('Data invoice'!M1842=0,"",'Data invoice'!N1842)</f>
        <v/>
      </c>
      <c r="E1727" s="284" t="str">
        <f>IF('Data invoice'!N1842=0,"",'Data invoice'!O1842)</f>
        <v/>
      </c>
      <c r="F1727" s="284" t="str">
        <f>IF('Data invoice'!O1842=0,"",'Data invoice'!P1842)</f>
        <v/>
      </c>
      <c r="G1727" s="284" t="str">
        <f>IF('Data invoice'!P1842=0,"",'Data invoice'!Q1842)</f>
        <v/>
      </c>
      <c r="H1727" s="284" t="str">
        <f>IF('Data invoice'!Q1842=0,"",'Data invoice'!R1842)</f>
        <v/>
      </c>
      <c r="I1727" s="320" t="str">
        <f>IF('Data invoice'!R1842=0,"",'Data invoice'!S1842)</f>
        <v/>
      </c>
      <c r="J1727" s="367" t="str">
        <f>IF('Data invoice'!S1842=0,"",'Data invoice'!T1842)</f>
        <v/>
      </c>
    </row>
    <row r="1728" spans="1:10" ht="15" customHeight="1">
      <c r="A1728" s="284" t="str">
        <f>IF('Data invoice'!J1843=0,"",'Data invoice'!K1843)</f>
        <v/>
      </c>
      <c r="B1728" s="284" t="str">
        <f>IF('Data invoice'!K1843=0,"",'Data invoice'!L1843)</f>
        <v/>
      </c>
      <c r="C1728" s="284" t="str">
        <f>IF('Data invoice'!L1843=0,"",'Data invoice'!M1843)</f>
        <v/>
      </c>
      <c r="D1728" s="284" t="str">
        <f>IF('Data invoice'!M1843=0,"",'Data invoice'!N1843)</f>
        <v/>
      </c>
      <c r="E1728" s="284" t="str">
        <f>IF('Data invoice'!N1843=0,"",'Data invoice'!O1843)</f>
        <v/>
      </c>
      <c r="F1728" s="284" t="str">
        <f>IF('Data invoice'!O1843=0,"",'Data invoice'!P1843)</f>
        <v/>
      </c>
      <c r="G1728" s="284" t="str">
        <f>IF('Data invoice'!P1843=0,"",'Data invoice'!Q1843)</f>
        <v/>
      </c>
      <c r="H1728" s="284" t="str">
        <f>IF('Data invoice'!Q1843=0,"",'Data invoice'!R1843)</f>
        <v/>
      </c>
      <c r="I1728" s="320" t="str">
        <f>IF('Data invoice'!R1843=0,"",'Data invoice'!S1843)</f>
        <v/>
      </c>
      <c r="J1728" s="367" t="str">
        <f>IF('Data invoice'!S1843=0,"",'Data invoice'!T1843)</f>
        <v/>
      </c>
    </row>
    <row r="1729" spans="1:10" ht="15" customHeight="1">
      <c r="A1729" s="284" t="str">
        <f>IF('Data invoice'!J1844=0,"",'Data invoice'!K1844)</f>
        <v/>
      </c>
      <c r="B1729" s="284" t="str">
        <f>IF('Data invoice'!K1844=0,"",'Data invoice'!L1844)</f>
        <v/>
      </c>
      <c r="C1729" s="284" t="str">
        <f>IF('Data invoice'!L1844=0,"",'Data invoice'!M1844)</f>
        <v/>
      </c>
      <c r="D1729" s="284" t="str">
        <f>IF('Data invoice'!M1844=0,"",'Data invoice'!N1844)</f>
        <v/>
      </c>
      <c r="E1729" s="284" t="str">
        <f>IF('Data invoice'!N1844=0,"",'Data invoice'!O1844)</f>
        <v/>
      </c>
      <c r="F1729" s="284" t="str">
        <f>IF('Data invoice'!O1844=0,"",'Data invoice'!P1844)</f>
        <v/>
      </c>
      <c r="G1729" s="284" t="str">
        <f>IF('Data invoice'!P1844=0,"",'Data invoice'!Q1844)</f>
        <v/>
      </c>
      <c r="H1729" s="284" t="str">
        <f>IF('Data invoice'!Q1844=0,"",'Data invoice'!R1844)</f>
        <v/>
      </c>
      <c r="I1729" s="320" t="str">
        <f>IF('Data invoice'!R1844=0,"",'Data invoice'!S1844)</f>
        <v/>
      </c>
      <c r="J1729" s="367" t="str">
        <f>IF('Data invoice'!S1844=0,"",'Data invoice'!T1844)</f>
        <v/>
      </c>
    </row>
    <row r="1730" spans="1:10" ht="15" customHeight="1">
      <c r="A1730" s="284" t="str">
        <f>IF('Data invoice'!J1845=0,"",'Data invoice'!K1845)</f>
        <v/>
      </c>
      <c r="B1730" s="284" t="str">
        <f>IF('Data invoice'!K1845=0,"",'Data invoice'!L1845)</f>
        <v/>
      </c>
      <c r="C1730" s="284" t="str">
        <f>IF('Data invoice'!L1845=0,"",'Data invoice'!M1845)</f>
        <v/>
      </c>
      <c r="D1730" s="284" t="str">
        <f>IF('Data invoice'!M1845=0,"",'Data invoice'!N1845)</f>
        <v/>
      </c>
      <c r="E1730" s="284" t="str">
        <f>IF('Data invoice'!N1845=0,"",'Data invoice'!O1845)</f>
        <v/>
      </c>
      <c r="F1730" s="284" t="str">
        <f>IF('Data invoice'!O1845=0,"",'Data invoice'!P1845)</f>
        <v/>
      </c>
      <c r="G1730" s="284" t="str">
        <f>IF('Data invoice'!P1845=0,"",'Data invoice'!Q1845)</f>
        <v/>
      </c>
      <c r="H1730" s="284" t="str">
        <f>IF('Data invoice'!Q1845=0,"",'Data invoice'!R1845)</f>
        <v/>
      </c>
      <c r="I1730" s="320" t="str">
        <f>IF('Data invoice'!R1845=0,"",'Data invoice'!S1845)</f>
        <v/>
      </c>
      <c r="J1730" s="367" t="str">
        <f>IF('Data invoice'!S1845=0,"",'Data invoice'!T1845)</f>
        <v/>
      </c>
    </row>
    <row r="1731" spans="1:10" ht="15" customHeight="1">
      <c r="A1731" s="284" t="str">
        <f>IF('Data invoice'!J1846=0,"",'Data invoice'!K1846)</f>
        <v/>
      </c>
      <c r="B1731" s="284" t="str">
        <f>IF('Data invoice'!K1846=0,"",'Data invoice'!L1846)</f>
        <v/>
      </c>
      <c r="C1731" s="284" t="str">
        <f>IF('Data invoice'!L1846=0,"",'Data invoice'!M1846)</f>
        <v/>
      </c>
      <c r="D1731" s="284" t="str">
        <f>IF('Data invoice'!M1846=0,"",'Data invoice'!N1846)</f>
        <v/>
      </c>
      <c r="E1731" s="284" t="str">
        <f>IF('Data invoice'!N1846=0,"",'Data invoice'!O1846)</f>
        <v/>
      </c>
      <c r="F1731" s="284" t="str">
        <f>IF('Data invoice'!O1846=0,"",'Data invoice'!P1846)</f>
        <v/>
      </c>
      <c r="G1731" s="284" t="str">
        <f>IF('Data invoice'!P1846=0,"",'Data invoice'!Q1846)</f>
        <v/>
      </c>
      <c r="H1731" s="284" t="str">
        <f>IF('Data invoice'!Q1846=0,"",'Data invoice'!R1846)</f>
        <v/>
      </c>
      <c r="I1731" s="320" t="str">
        <f>IF('Data invoice'!R1846=0,"",'Data invoice'!S1846)</f>
        <v/>
      </c>
      <c r="J1731" s="367" t="str">
        <f>IF('Data invoice'!S1846=0,"",'Data invoice'!T1846)</f>
        <v/>
      </c>
    </row>
    <row r="1732" spans="1:10" ht="15" customHeight="1">
      <c r="A1732" s="284" t="str">
        <f>IF('Data invoice'!J1847=0,"",'Data invoice'!K1847)</f>
        <v/>
      </c>
      <c r="B1732" s="284" t="str">
        <f>IF('Data invoice'!K1847=0,"",'Data invoice'!L1847)</f>
        <v/>
      </c>
      <c r="C1732" s="284" t="str">
        <f>IF('Data invoice'!L1847=0,"",'Data invoice'!M1847)</f>
        <v/>
      </c>
      <c r="D1732" s="284" t="str">
        <f>IF('Data invoice'!M1847=0,"",'Data invoice'!N1847)</f>
        <v/>
      </c>
      <c r="E1732" s="284" t="str">
        <f>IF('Data invoice'!N1847=0,"",'Data invoice'!O1847)</f>
        <v/>
      </c>
      <c r="F1732" s="284" t="str">
        <f>IF('Data invoice'!O1847=0,"",'Data invoice'!P1847)</f>
        <v/>
      </c>
      <c r="G1732" s="284" t="str">
        <f>IF('Data invoice'!P1847=0,"",'Data invoice'!Q1847)</f>
        <v/>
      </c>
      <c r="H1732" s="284" t="str">
        <f>IF('Data invoice'!Q1847=0,"",'Data invoice'!R1847)</f>
        <v/>
      </c>
      <c r="I1732" s="320" t="str">
        <f>IF('Data invoice'!R1847=0,"",'Data invoice'!S1847)</f>
        <v/>
      </c>
      <c r="J1732" s="367" t="str">
        <f>IF('Data invoice'!S1847=0,"",'Data invoice'!T1847)</f>
        <v/>
      </c>
    </row>
    <row r="1733" spans="1:10" ht="15" customHeight="1">
      <c r="A1733" s="284" t="str">
        <f>IF('Data invoice'!J1848=0,"",'Data invoice'!K1848)</f>
        <v/>
      </c>
      <c r="B1733" s="284" t="str">
        <f>IF('Data invoice'!K1848=0,"",'Data invoice'!L1848)</f>
        <v/>
      </c>
      <c r="C1733" s="284" t="str">
        <f>IF('Data invoice'!L1848=0,"",'Data invoice'!M1848)</f>
        <v/>
      </c>
      <c r="D1733" s="284" t="str">
        <f>IF('Data invoice'!M1848=0,"",'Data invoice'!N1848)</f>
        <v/>
      </c>
      <c r="E1733" s="284" t="str">
        <f>IF('Data invoice'!N1848=0,"",'Data invoice'!O1848)</f>
        <v/>
      </c>
      <c r="F1733" s="284" t="str">
        <f>IF('Data invoice'!O1848=0,"",'Data invoice'!P1848)</f>
        <v/>
      </c>
      <c r="G1733" s="284" t="str">
        <f>IF('Data invoice'!P1848=0,"",'Data invoice'!Q1848)</f>
        <v/>
      </c>
      <c r="H1733" s="284" t="str">
        <f>IF('Data invoice'!Q1848=0,"",'Data invoice'!R1848)</f>
        <v/>
      </c>
      <c r="I1733" s="320" t="str">
        <f>IF('Data invoice'!R1848=0,"",'Data invoice'!S1848)</f>
        <v/>
      </c>
      <c r="J1733" s="367" t="str">
        <f>IF('Data invoice'!S1848=0,"",'Data invoice'!T1848)</f>
        <v/>
      </c>
    </row>
    <row r="1734" spans="1:10" ht="15" customHeight="1">
      <c r="A1734" s="284" t="str">
        <f>IF('Data invoice'!J1849=0,"",'Data invoice'!K1849)</f>
        <v/>
      </c>
      <c r="B1734" s="284" t="str">
        <f>IF('Data invoice'!K1849=0,"",'Data invoice'!L1849)</f>
        <v/>
      </c>
      <c r="C1734" s="284" t="str">
        <f>IF('Data invoice'!L1849=0,"",'Data invoice'!M1849)</f>
        <v/>
      </c>
      <c r="D1734" s="284" t="str">
        <f>IF('Data invoice'!M1849=0,"",'Data invoice'!N1849)</f>
        <v/>
      </c>
      <c r="E1734" s="284" t="str">
        <f>IF('Data invoice'!N1849=0,"",'Data invoice'!O1849)</f>
        <v/>
      </c>
      <c r="F1734" s="284" t="str">
        <f>IF('Data invoice'!O1849=0,"",'Data invoice'!P1849)</f>
        <v/>
      </c>
      <c r="G1734" s="284" t="str">
        <f>IF('Data invoice'!P1849=0,"",'Data invoice'!Q1849)</f>
        <v/>
      </c>
      <c r="H1734" s="284" t="str">
        <f>IF('Data invoice'!Q1849=0,"",'Data invoice'!R1849)</f>
        <v/>
      </c>
      <c r="I1734" s="320" t="str">
        <f>IF('Data invoice'!R1849=0,"",'Data invoice'!S1849)</f>
        <v/>
      </c>
      <c r="J1734" s="367" t="str">
        <f>IF('Data invoice'!S1849=0,"",'Data invoice'!T1849)</f>
        <v/>
      </c>
    </row>
    <row r="1735" spans="1:10" ht="15" customHeight="1">
      <c r="A1735" s="284" t="str">
        <f>IF('Data invoice'!J1850=0,"",'Data invoice'!K1850)</f>
        <v/>
      </c>
      <c r="B1735" s="284" t="str">
        <f>IF('Data invoice'!K1850=0,"",'Data invoice'!L1850)</f>
        <v/>
      </c>
      <c r="C1735" s="284" t="str">
        <f>IF('Data invoice'!L1850=0,"",'Data invoice'!M1850)</f>
        <v/>
      </c>
      <c r="D1735" s="284" t="str">
        <f>IF('Data invoice'!M1850=0,"",'Data invoice'!N1850)</f>
        <v/>
      </c>
      <c r="E1735" s="284" t="str">
        <f>IF('Data invoice'!N1850=0,"",'Data invoice'!O1850)</f>
        <v/>
      </c>
      <c r="F1735" s="284" t="str">
        <f>IF('Data invoice'!O1850=0,"",'Data invoice'!P1850)</f>
        <v/>
      </c>
      <c r="G1735" s="284" t="str">
        <f>IF('Data invoice'!P1850=0,"",'Data invoice'!Q1850)</f>
        <v/>
      </c>
      <c r="H1735" s="284" t="str">
        <f>IF('Data invoice'!Q1850=0,"",'Data invoice'!R1850)</f>
        <v/>
      </c>
      <c r="I1735" s="320" t="str">
        <f>IF('Data invoice'!R1850=0,"",'Data invoice'!S1850)</f>
        <v/>
      </c>
      <c r="J1735" s="367" t="str">
        <f>IF('Data invoice'!S1850=0,"",'Data invoice'!T1850)</f>
        <v/>
      </c>
    </row>
    <row r="1736" spans="1:10" ht="15" customHeight="1">
      <c r="A1736" s="284" t="str">
        <f>IF('Data invoice'!J1851=0,"",'Data invoice'!K1851)</f>
        <v/>
      </c>
      <c r="B1736" s="284" t="str">
        <f>IF('Data invoice'!K1851=0,"",'Data invoice'!L1851)</f>
        <v/>
      </c>
      <c r="C1736" s="284" t="str">
        <f>IF('Data invoice'!L1851=0,"",'Data invoice'!M1851)</f>
        <v/>
      </c>
      <c r="D1736" s="284" t="str">
        <f>IF('Data invoice'!M1851=0,"",'Data invoice'!N1851)</f>
        <v/>
      </c>
      <c r="E1736" s="284" t="str">
        <f>IF('Data invoice'!N1851=0,"",'Data invoice'!O1851)</f>
        <v/>
      </c>
      <c r="F1736" s="284" t="str">
        <f>IF('Data invoice'!O1851=0,"",'Data invoice'!P1851)</f>
        <v/>
      </c>
      <c r="G1736" s="284" t="str">
        <f>IF('Data invoice'!P1851=0,"",'Data invoice'!Q1851)</f>
        <v/>
      </c>
      <c r="H1736" s="284" t="str">
        <f>IF('Data invoice'!Q1851=0,"",'Data invoice'!R1851)</f>
        <v/>
      </c>
      <c r="I1736" s="320" t="str">
        <f>IF('Data invoice'!R1851=0,"",'Data invoice'!S1851)</f>
        <v/>
      </c>
      <c r="J1736" s="367" t="str">
        <f>IF('Data invoice'!S1851=0,"",'Data invoice'!T1851)</f>
        <v/>
      </c>
    </row>
    <row r="1737" spans="1:10" ht="15" customHeight="1">
      <c r="A1737" s="284" t="str">
        <f>IF('Data invoice'!J1852=0,"",'Data invoice'!K1852)</f>
        <v/>
      </c>
      <c r="B1737" s="284" t="str">
        <f>IF('Data invoice'!K1852=0,"",'Data invoice'!L1852)</f>
        <v/>
      </c>
      <c r="C1737" s="284" t="str">
        <f>IF('Data invoice'!L1852=0,"",'Data invoice'!M1852)</f>
        <v/>
      </c>
      <c r="D1737" s="284" t="str">
        <f>IF('Data invoice'!M1852=0,"",'Data invoice'!N1852)</f>
        <v/>
      </c>
      <c r="E1737" s="284" t="str">
        <f>IF('Data invoice'!N1852=0,"",'Data invoice'!O1852)</f>
        <v/>
      </c>
      <c r="F1737" s="284" t="str">
        <f>IF('Data invoice'!O1852=0,"",'Data invoice'!P1852)</f>
        <v/>
      </c>
      <c r="G1737" s="284" t="str">
        <f>IF('Data invoice'!P1852=0,"",'Data invoice'!Q1852)</f>
        <v/>
      </c>
      <c r="H1737" s="284" t="str">
        <f>IF('Data invoice'!Q1852=0,"",'Data invoice'!R1852)</f>
        <v/>
      </c>
      <c r="I1737" s="320" t="str">
        <f>IF('Data invoice'!R1852=0,"",'Data invoice'!S1852)</f>
        <v/>
      </c>
      <c r="J1737" s="367" t="str">
        <f>IF('Data invoice'!S1852=0,"",'Data invoice'!T1852)</f>
        <v/>
      </c>
    </row>
    <row r="1738" spans="1:10" ht="15" customHeight="1">
      <c r="A1738" s="284" t="str">
        <f>IF('Data invoice'!J1853=0,"",'Data invoice'!K1853)</f>
        <v/>
      </c>
      <c r="B1738" s="284" t="str">
        <f>IF('Data invoice'!K1853=0,"",'Data invoice'!L1853)</f>
        <v/>
      </c>
      <c r="C1738" s="284" t="str">
        <f>IF('Data invoice'!L1853=0,"",'Data invoice'!M1853)</f>
        <v/>
      </c>
      <c r="D1738" s="284" t="str">
        <f>IF('Data invoice'!M1853=0,"",'Data invoice'!N1853)</f>
        <v/>
      </c>
      <c r="E1738" s="284" t="str">
        <f>IF('Data invoice'!N1853=0,"",'Data invoice'!O1853)</f>
        <v/>
      </c>
      <c r="F1738" s="284" t="str">
        <f>IF('Data invoice'!O1853=0,"",'Data invoice'!P1853)</f>
        <v/>
      </c>
      <c r="G1738" s="284" t="str">
        <f>IF('Data invoice'!P1853=0,"",'Data invoice'!Q1853)</f>
        <v/>
      </c>
      <c r="H1738" s="284" t="str">
        <f>IF('Data invoice'!Q1853=0,"",'Data invoice'!R1853)</f>
        <v/>
      </c>
      <c r="I1738" s="320" t="str">
        <f>IF('Data invoice'!R1853=0,"",'Data invoice'!S1853)</f>
        <v/>
      </c>
      <c r="J1738" s="367" t="str">
        <f>IF('Data invoice'!S1853=0,"",'Data invoice'!T1853)</f>
        <v/>
      </c>
    </row>
    <row r="1739" spans="1:10" ht="15" customHeight="1">
      <c r="A1739" s="284" t="str">
        <f>IF('Data invoice'!J1854=0,"",'Data invoice'!K1854)</f>
        <v/>
      </c>
      <c r="B1739" s="284" t="str">
        <f>IF('Data invoice'!K1854=0,"",'Data invoice'!L1854)</f>
        <v/>
      </c>
      <c r="C1739" s="284" t="str">
        <f>IF('Data invoice'!L1854=0,"",'Data invoice'!M1854)</f>
        <v/>
      </c>
      <c r="D1739" s="284" t="str">
        <f>IF('Data invoice'!M1854=0,"",'Data invoice'!N1854)</f>
        <v/>
      </c>
      <c r="E1739" s="284" t="str">
        <f>IF('Data invoice'!N1854=0,"",'Data invoice'!O1854)</f>
        <v/>
      </c>
      <c r="F1739" s="284" t="str">
        <f>IF('Data invoice'!O1854=0,"",'Data invoice'!P1854)</f>
        <v/>
      </c>
      <c r="G1739" s="284" t="str">
        <f>IF('Data invoice'!P1854=0,"",'Data invoice'!Q1854)</f>
        <v/>
      </c>
      <c r="H1739" s="284" t="str">
        <f>IF('Data invoice'!Q1854=0,"",'Data invoice'!R1854)</f>
        <v/>
      </c>
      <c r="I1739" s="320" t="str">
        <f>IF('Data invoice'!R1854=0,"",'Data invoice'!S1854)</f>
        <v/>
      </c>
      <c r="J1739" s="367" t="str">
        <f>IF('Data invoice'!S1854=0,"",'Data invoice'!T1854)</f>
        <v/>
      </c>
    </row>
    <row r="1740" spans="1:10" ht="15" customHeight="1">
      <c r="A1740" s="284" t="str">
        <f>IF('Data invoice'!J1855=0,"",'Data invoice'!K1855)</f>
        <v/>
      </c>
      <c r="B1740" s="284" t="str">
        <f>IF('Data invoice'!K1855=0,"",'Data invoice'!L1855)</f>
        <v/>
      </c>
      <c r="C1740" s="284" t="str">
        <f>IF('Data invoice'!L1855=0,"",'Data invoice'!M1855)</f>
        <v/>
      </c>
      <c r="D1740" s="284" t="str">
        <f>IF('Data invoice'!M1855=0,"",'Data invoice'!N1855)</f>
        <v/>
      </c>
      <c r="E1740" s="284" t="str">
        <f>IF('Data invoice'!N1855=0,"",'Data invoice'!O1855)</f>
        <v/>
      </c>
      <c r="F1740" s="284" t="str">
        <f>IF('Data invoice'!O1855=0,"",'Data invoice'!P1855)</f>
        <v/>
      </c>
      <c r="G1740" s="284" t="str">
        <f>IF('Data invoice'!P1855=0,"",'Data invoice'!Q1855)</f>
        <v/>
      </c>
      <c r="H1740" s="284" t="str">
        <f>IF('Data invoice'!Q1855=0,"",'Data invoice'!R1855)</f>
        <v/>
      </c>
      <c r="I1740" s="320" t="str">
        <f>IF('Data invoice'!R1855=0,"",'Data invoice'!S1855)</f>
        <v/>
      </c>
      <c r="J1740" s="367" t="str">
        <f>IF('Data invoice'!S1855=0,"",'Data invoice'!T1855)</f>
        <v/>
      </c>
    </row>
    <row r="1741" spans="1:10" ht="15" customHeight="1">
      <c r="A1741" s="284" t="str">
        <f>IF('Data invoice'!J1856=0,"",'Data invoice'!K1856)</f>
        <v/>
      </c>
      <c r="B1741" s="284" t="str">
        <f>IF('Data invoice'!K1856=0,"",'Data invoice'!L1856)</f>
        <v/>
      </c>
      <c r="C1741" s="284" t="str">
        <f>IF('Data invoice'!L1856=0,"",'Data invoice'!M1856)</f>
        <v/>
      </c>
      <c r="D1741" s="284" t="str">
        <f>IF('Data invoice'!M1856=0,"",'Data invoice'!N1856)</f>
        <v/>
      </c>
      <c r="E1741" s="284" t="str">
        <f>IF('Data invoice'!N1856=0,"",'Data invoice'!O1856)</f>
        <v/>
      </c>
      <c r="F1741" s="284" t="str">
        <f>IF('Data invoice'!O1856=0,"",'Data invoice'!P1856)</f>
        <v/>
      </c>
      <c r="G1741" s="284" t="str">
        <f>IF('Data invoice'!P1856=0,"",'Data invoice'!Q1856)</f>
        <v/>
      </c>
      <c r="H1741" s="284" t="str">
        <f>IF('Data invoice'!Q1856=0,"",'Data invoice'!R1856)</f>
        <v/>
      </c>
      <c r="I1741" s="320" t="str">
        <f>IF('Data invoice'!R1856=0,"",'Data invoice'!S1856)</f>
        <v/>
      </c>
      <c r="J1741" s="367" t="str">
        <f>IF('Data invoice'!S1856=0,"",'Data invoice'!T1856)</f>
        <v/>
      </c>
    </row>
    <row r="1742" spans="1:10" ht="15" customHeight="1">
      <c r="A1742" s="284" t="str">
        <f>IF('Data invoice'!J1857=0,"",'Data invoice'!K1857)</f>
        <v/>
      </c>
      <c r="B1742" s="284" t="str">
        <f>IF('Data invoice'!K1857=0,"",'Data invoice'!L1857)</f>
        <v/>
      </c>
      <c r="C1742" s="284" t="str">
        <f>IF('Data invoice'!L1857=0,"",'Data invoice'!M1857)</f>
        <v/>
      </c>
      <c r="D1742" s="284" t="str">
        <f>IF('Data invoice'!M1857=0,"",'Data invoice'!N1857)</f>
        <v/>
      </c>
      <c r="E1742" s="284" t="str">
        <f>IF('Data invoice'!N1857=0,"",'Data invoice'!O1857)</f>
        <v/>
      </c>
      <c r="F1742" s="284" t="str">
        <f>IF('Data invoice'!O1857=0,"",'Data invoice'!P1857)</f>
        <v/>
      </c>
      <c r="G1742" s="284" t="str">
        <f>IF('Data invoice'!P1857=0,"",'Data invoice'!Q1857)</f>
        <v/>
      </c>
      <c r="H1742" s="284" t="str">
        <f>IF('Data invoice'!Q1857=0,"",'Data invoice'!R1857)</f>
        <v/>
      </c>
      <c r="I1742" s="320" t="str">
        <f>IF('Data invoice'!R1857=0,"",'Data invoice'!S1857)</f>
        <v/>
      </c>
      <c r="J1742" s="367" t="str">
        <f>IF('Data invoice'!S1857=0,"",'Data invoice'!T1857)</f>
        <v/>
      </c>
    </row>
    <row r="1743" spans="1:10" ht="15" customHeight="1">
      <c r="A1743" s="284" t="str">
        <f>IF('Data invoice'!J1858=0,"",'Data invoice'!K1858)</f>
        <v/>
      </c>
      <c r="B1743" s="284" t="str">
        <f>IF('Data invoice'!K1858=0,"",'Data invoice'!L1858)</f>
        <v/>
      </c>
      <c r="C1743" s="284" t="str">
        <f>IF('Data invoice'!L1858=0,"",'Data invoice'!M1858)</f>
        <v/>
      </c>
      <c r="D1743" s="284" t="str">
        <f>IF('Data invoice'!M1858=0,"",'Data invoice'!N1858)</f>
        <v/>
      </c>
      <c r="E1743" s="284" t="str">
        <f>IF('Data invoice'!N1858=0,"",'Data invoice'!O1858)</f>
        <v/>
      </c>
      <c r="F1743" s="284" t="str">
        <f>IF('Data invoice'!O1858=0,"",'Data invoice'!P1858)</f>
        <v/>
      </c>
      <c r="G1743" s="284" t="str">
        <f>IF('Data invoice'!P1858=0,"",'Data invoice'!Q1858)</f>
        <v/>
      </c>
      <c r="H1743" s="284" t="str">
        <f>IF('Data invoice'!Q1858=0,"",'Data invoice'!R1858)</f>
        <v/>
      </c>
      <c r="I1743" s="320" t="str">
        <f>IF('Data invoice'!R1858=0,"",'Data invoice'!S1858)</f>
        <v/>
      </c>
      <c r="J1743" s="367" t="str">
        <f>IF('Data invoice'!S1858=0,"",'Data invoice'!T1858)</f>
        <v/>
      </c>
    </row>
    <row r="1744" spans="1:10" ht="15" customHeight="1">
      <c r="A1744" s="284" t="str">
        <f>IF('Data invoice'!J1859=0,"",'Data invoice'!K1859)</f>
        <v/>
      </c>
      <c r="B1744" s="284" t="str">
        <f>IF('Data invoice'!K1859=0,"",'Data invoice'!L1859)</f>
        <v/>
      </c>
      <c r="C1744" s="284" t="str">
        <f>IF('Data invoice'!L1859=0,"",'Data invoice'!M1859)</f>
        <v/>
      </c>
      <c r="D1744" s="284" t="str">
        <f>IF('Data invoice'!M1859=0,"",'Data invoice'!N1859)</f>
        <v/>
      </c>
      <c r="E1744" s="284" t="str">
        <f>IF('Data invoice'!N1859=0,"",'Data invoice'!O1859)</f>
        <v/>
      </c>
      <c r="F1744" s="284" t="str">
        <f>IF('Data invoice'!O1859=0,"",'Data invoice'!P1859)</f>
        <v/>
      </c>
      <c r="G1744" s="284" t="str">
        <f>IF('Data invoice'!P1859=0,"",'Data invoice'!Q1859)</f>
        <v/>
      </c>
      <c r="H1744" s="284" t="str">
        <f>IF('Data invoice'!Q1859=0,"",'Data invoice'!R1859)</f>
        <v/>
      </c>
      <c r="I1744" s="320" t="str">
        <f>IF('Data invoice'!R1859=0,"",'Data invoice'!S1859)</f>
        <v/>
      </c>
      <c r="J1744" s="367" t="str">
        <f>IF('Data invoice'!S1859=0,"",'Data invoice'!T1859)</f>
        <v/>
      </c>
    </row>
    <row r="1745" spans="1:10" ht="15" customHeight="1">
      <c r="A1745" s="284" t="str">
        <f>IF('Data invoice'!J1860=0,"",'Data invoice'!K1860)</f>
        <v/>
      </c>
      <c r="B1745" s="284" t="str">
        <f>IF('Data invoice'!K1860=0,"",'Data invoice'!L1860)</f>
        <v/>
      </c>
      <c r="C1745" s="284" t="str">
        <f>IF('Data invoice'!L1860=0,"",'Data invoice'!M1860)</f>
        <v/>
      </c>
      <c r="D1745" s="284" t="str">
        <f>IF('Data invoice'!M1860=0,"",'Data invoice'!N1860)</f>
        <v/>
      </c>
      <c r="E1745" s="284" t="str">
        <f>IF('Data invoice'!N1860=0,"",'Data invoice'!O1860)</f>
        <v/>
      </c>
      <c r="F1745" s="284" t="str">
        <f>IF('Data invoice'!O1860=0,"",'Data invoice'!P1860)</f>
        <v/>
      </c>
      <c r="G1745" s="284" t="str">
        <f>IF('Data invoice'!P1860=0,"",'Data invoice'!Q1860)</f>
        <v/>
      </c>
      <c r="H1745" s="284" t="str">
        <f>IF('Data invoice'!Q1860=0,"",'Data invoice'!R1860)</f>
        <v/>
      </c>
      <c r="I1745" s="320" t="str">
        <f>IF('Data invoice'!R1860=0,"",'Data invoice'!S1860)</f>
        <v/>
      </c>
      <c r="J1745" s="367" t="str">
        <f>IF('Data invoice'!S1860=0,"",'Data invoice'!T1860)</f>
        <v/>
      </c>
    </row>
    <row r="1746" spans="1:10" ht="15" customHeight="1">
      <c r="A1746" s="284" t="str">
        <f>IF('Data invoice'!J1861=0,"",'Data invoice'!K1861)</f>
        <v/>
      </c>
      <c r="B1746" s="284" t="str">
        <f>IF('Data invoice'!K1861=0,"",'Data invoice'!L1861)</f>
        <v/>
      </c>
      <c r="C1746" s="284" t="str">
        <f>IF('Data invoice'!L1861=0,"",'Data invoice'!M1861)</f>
        <v/>
      </c>
      <c r="D1746" s="284" t="str">
        <f>IF('Data invoice'!M1861=0,"",'Data invoice'!N1861)</f>
        <v/>
      </c>
      <c r="E1746" s="284" t="str">
        <f>IF('Data invoice'!N1861=0,"",'Data invoice'!O1861)</f>
        <v/>
      </c>
      <c r="F1746" s="284" t="str">
        <f>IF('Data invoice'!O1861=0,"",'Data invoice'!P1861)</f>
        <v/>
      </c>
      <c r="G1746" s="284" t="str">
        <f>IF('Data invoice'!P1861=0,"",'Data invoice'!Q1861)</f>
        <v/>
      </c>
      <c r="H1746" s="284" t="str">
        <f>IF('Data invoice'!Q1861=0,"",'Data invoice'!R1861)</f>
        <v/>
      </c>
      <c r="I1746" s="320" t="str">
        <f>IF('Data invoice'!R1861=0,"",'Data invoice'!S1861)</f>
        <v/>
      </c>
      <c r="J1746" s="367" t="str">
        <f>IF('Data invoice'!S1861=0,"",'Data invoice'!T1861)</f>
        <v/>
      </c>
    </row>
    <row r="1747" spans="1:10" ht="15" customHeight="1">
      <c r="A1747" s="284" t="str">
        <f>IF('Data invoice'!J1862=0,"",'Data invoice'!K1862)</f>
        <v/>
      </c>
      <c r="B1747" s="284" t="str">
        <f>IF('Data invoice'!K1862=0,"",'Data invoice'!L1862)</f>
        <v/>
      </c>
      <c r="C1747" s="284" t="str">
        <f>IF('Data invoice'!L1862=0,"",'Data invoice'!M1862)</f>
        <v/>
      </c>
      <c r="D1747" s="284" t="str">
        <f>IF('Data invoice'!M1862=0,"",'Data invoice'!N1862)</f>
        <v/>
      </c>
      <c r="E1747" s="284" t="str">
        <f>IF('Data invoice'!N1862=0,"",'Data invoice'!O1862)</f>
        <v/>
      </c>
      <c r="F1747" s="284" t="str">
        <f>IF('Data invoice'!O1862=0,"",'Data invoice'!P1862)</f>
        <v/>
      </c>
      <c r="G1747" s="284" t="str">
        <f>IF('Data invoice'!P1862=0,"",'Data invoice'!Q1862)</f>
        <v/>
      </c>
      <c r="H1747" s="284" t="str">
        <f>IF('Data invoice'!Q1862=0,"",'Data invoice'!R1862)</f>
        <v/>
      </c>
      <c r="I1747" s="320" t="str">
        <f>IF('Data invoice'!R1862=0,"",'Data invoice'!S1862)</f>
        <v/>
      </c>
      <c r="J1747" s="367" t="str">
        <f>IF('Data invoice'!S1862=0,"",'Data invoice'!T1862)</f>
        <v/>
      </c>
    </row>
    <row r="1748" spans="1:10" ht="15" customHeight="1">
      <c r="A1748" s="284" t="str">
        <f>IF('Data invoice'!J1863=0,"",'Data invoice'!K1863)</f>
        <v/>
      </c>
      <c r="B1748" s="284" t="str">
        <f>IF('Data invoice'!K1863=0,"",'Data invoice'!L1863)</f>
        <v/>
      </c>
      <c r="C1748" s="284" t="str">
        <f>IF('Data invoice'!L1863=0,"",'Data invoice'!M1863)</f>
        <v/>
      </c>
      <c r="D1748" s="284" t="str">
        <f>IF('Data invoice'!M1863=0,"",'Data invoice'!N1863)</f>
        <v/>
      </c>
      <c r="E1748" s="284" t="str">
        <f>IF('Data invoice'!N1863=0,"",'Data invoice'!O1863)</f>
        <v/>
      </c>
      <c r="F1748" s="284" t="str">
        <f>IF('Data invoice'!O1863=0,"",'Data invoice'!P1863)</f>
        <v/>
      </c>
      <c r="G1748" s="284" t="str">
        <f>IF('Data invoice'!P1863=0,"",'Data invoice'!Q1863)</f>
        <v/>
      </c>
      <c r="H1748" s="284" t="str">
        <f>IF('Data invoice'!Q1863=0,"",'Data invoice'!R1863)</f>
        <v/>
      </c>
      <c r="I1748" s="320" t="str">
        <f>IF('Data invoice'!R1863=0,"",'Data invoice'!S1863)</f>
        <v/>
      </c>
      <c r="J1748" s="367" t="str">
        <f>IF('Data invoice'!S1863=0,"",'Data invoice'!T1863)</f>
        <v/>
      </c>
    </row>
    <row r="1749" spans="1:10" ht="15" customHeight="1">
      <c r="A1749" s="284" t="str">
        <f>IF('Data invoice'!J1864=0,"",'Data invoice'!K1864)</f>
        <v/>
      </c>
      <c r="B1749" s="284" t="str">
        <f>IF('Data invoice'!K1864=0,"",'Data invoice'!L1864)</f>
        <v/>
      </c>
      <c r="C1749" s="284" t="str">
        <f>IF('Data invoice'!L1864=0,"",'Data invoice'!M1864)</f>
        <v/>
      </c>
      <c r="D1749" s="284" t="str">
        <f>IF('Data invoice'!M1864=0,"",'Data invoice'!N1864)</f>
        <v/>
      </c>
      <c r="E1749" s="284" t="str">
        <f>IF('Data invoice'!N1864=0,"",'Data invoice'!O1864)</f>
        <v/>
      </c>
      <c r="F1749" s="284" t="str">
        <f>IF('Data invoice'!O1864=0,"",'Data invoice'!P1864)</f>
        <v/>
      </c>
      <c r="G1749" s="284" t="str">
        <f>IF('Data invoice'!P1864=0,"",'Data invoice'!Q1864)</f>
        <v/>
      </c>
      <c r="H1749" s="284" t="str">
        <f>IF('Data invoice'!Q1864=0,"",'Data invoice'!R1864)</f>
        <v/>
      </c>
      <c r="I1749" s="320" t="str">
        <f>IF('Data invoice'!R1864=0,"",'Data invoice'!S1864)</f>
        <v/>
      </c>
      <c r="J1749" s="367" t="str">
        <f>IF('Data invoice'!S1864=0,"",'Data invoice'!T1864)</f>
        <v/>
      </c>
    </row>
    <row r="1750" spans="1:10" ht="15" customHeight="1">
      <c r="A1750" s="284" t="str">
        <f>IF('Data invoice'!J1865=0,"",'Data invoice'!K1865)</f>
        <v/>
      </c>
      <c r="B1750" s="284" t="str">
        <f>IF('Data invoice'!K1865=0,"",'Data invoice'!L1865)</f>
        <v/>
      </c>
      <c r="C1750" s="284" t="str">
        <f>IF('Data invoice'!L1865=0,"",'Data invoice'!M1865)</f>
        <v/>
      </c>
      <c r="D1750" s="284" t="str">
        <f>IF('Data invoice'!M1865=0,"",'Data invoice'!N1865)</f>
        <v/>
      </c>
      <c r="E1750" s="284" t="str">
        <f>IF('Data invoice'!N1865=0,"",'Data invoice'!O1865)</f>
        <v/>
      </c>
      <c r="F1750" s="284" t="str">
        <f>IF('Data invoice'!O1865=0,"",'Data invoice'!P1865)</f>
        <v/>
      </c>
      <c r="G1750" s="284" t="str">
        <f>IF('Data invoice'!P1865=0,"",'Data invoice'!Q1865)</f>
        <v/>
      </c>
      <c r="H1750" s="284" t="str">
        <f>IF('Data invoice'!Q1865=0,"",'Data invoice'!R1865)</f>
        <v/>
      </c>
      <c r="I1750" s="320" t="str">
        <f>IF('Data invoice'!R1865=0,"",'Data invoice'!S1865)</f>
        <v/>
      </c>
      <c r="J1750" s="367" t="str">
        <f>IF('Data invoice'!S1865=0,"",'Data invoice'!T1865)</f>
        <v/>
      </c>
    </row>
    <row r="1751" spans="1:10" ht="15" customHeight="1">
      <c r="A1751" s="284" t="str">
        <f>IF('Data invoice'!J1866=0,"",'Data invoice'!K1866)</f>
        <v/>
      </c>
      <c r="B1751" s="284" t="str">
        <f>IF('Data invoice'!K1866=0,"",'Data invoice'!L1866)</f>
        <v/>
      </c>
      <c r="C1751" s="284" t="str">
        <f>IF('Data invoice'!L1866=0,"",'Data invoice'!M1866)</f>
        <v/>
      </c>
      <c r="D1751" s="284" t="str">
        <f>IF('Data invoice'!M1866=0,"",'Data invoice'!N1866)</f>
        <v/>
      </c>
      <c r="E1751" s="284" t="str">
        <f>IF('Data invoice'!N1866=0,"",'Data invoice'!O1866)</f>
        <v/>
      </c>
      <c r="F1751" s="284" t="str">
        <f>IF('Data invoice'!O1866=0,"",'Data invoice'!P1866)</f>
        <v/>
      </c>
      <c r="G1751" s="284" t="str">
        <f>IF('Data invoice'!P1866=0,"",'Data invoice'!Q1866)</f>
        <v/>
      </c>
      <c r="H1751" s="284" t="str">
        <f>IF('Data invoice'!Q1866=0,"",'Data invoice'!R1866)</f>
        <v/>
      </c>
      <c r="I1751" s="320" t="str">
        <f>IF('Data invoice'!R1866=0,"",'Data invoice'!S1866)</f>
        <v/>
      </c>
      <c r="J1751" s="367" t="str">
        <f>IF('Data invoice'!S1866=0,"",'Data invoice'!T1866)</f>
        <v/>
      </c>
    </row>
    <row r="1752" spans="1:10" ht="15" customHeight="1">
      <c r="A1752" s="284" t="str">
        <f>IF('Data invoice'!J1867=0,"",'Data invoice'!K1867)</f>
        <v/>
      </c>
      <c r="B1752" s="284" t="str">
        <f>IF('Data invoice'!K1867=0,"",'Data invoice'!L1867)</f>
        <v/>
      </c>
      <c r="C1752" s="284" t="str">
        <f>IF('Data invoice'!L1867=0,"",'Data invoice'!M1867)</f>
        <v/>
      </c>
      <c r="D1752" s="284" t="str">
        <f>IF('Data invoice'!M1867=0,"",'Data invoice'!N1867)</f>
        <v/>
      </c>
      <c r="E1752" s="284" t="str">
        <f>IF('Data invoice'!N1867=0,"",'Data invoice'!O1867)</f>
        <v/>
      </c>
      <c r="F1752" s="284" t="str">
        <f>IF('Data invoice'!O1867=0,"",'Data invoice'!P1867)</f>
        <v/>
      </c>
      <c r="G1752" s="284" t="str">
        <f>IF('Data invoice'!P1867=0,"",'Data invoice'!Q1867)</f>
        <v/>
      </c>
      <c r="H1752" s="284" t="str">
        <f>IF('Data invoice'!Q1867=0,"",'Data invoice'!R1867)</f>
        <v/>
      </c>
      <c r="I1752" s="320" t="str">
        <f>IF('Data invoice'!R1867=0,"",'Data invoice'!S1867)</f>
        <v/>
      </c>
      <c r="J1752" s="367" t="str">
        <f>IF('Data invoice'!S1867=0,"",'Data invoice'!T1867)</f>
        <v/>
      </c>
    </row>
    <row r="1753" spans="1:10" ht="15" customHeight="1">
      <c r="A1753" s="284" t="str">
        <f>IF('Data invoice'!J1868=0,"",'Data invoice'!K1868)</f>
        <v/>
      </c>
      <c r="B1753" s="284" t="str">
        <f>IF('Data invoice'!K1868=0,"",'Data invoice'!L1868)</f>
        <v/>
      </c>
      <c r="C1753" s="284" t="str">
        <f>IF('Data invoice'!L1868=0,"",'Data invoice'!M1868)</f>
        <v/>
      </c>
      <c r="D1753" s="284" t="str">
        <f>IF('Data invoice'!M1868=0,"",'Data invoice'!N1868)</f>
        <v/>
      </c>
      <c r="E1753" s="284" t="str">
        <f>IF('Data invoice'!N1868=0,"",'Data invoice'!O1868)</f>
        <v/>
      </c>
      <c r="F1753" s="284" t="str">
        <f>IF('Data invoice'!O1868=0,"",'Data invoice'!P1868)</f>
        <v/>
      </c>
      <c r="G1753" s="284" t="str">
        <f>IF('Data invoice'!P1868=0,"",'Data invoice'!Q1868)</f>
        <v/>
      </c>
      <c r="H1753" s="284" t="str">
        <f>IF('Data invoice'!Q1868=0,"",'Data invoice'!R1868)</f>
        <v/>
      </c>
      <c r="I1753" s="320" t="str">
        <f>IF('Data invoice'!R1868=0,"",'Data invoice'!S1868)</f>
        <v/>
      </c>
      <c r="J1753" s="367" t="str">
        <f>IF('Data invoice'!S1868=0,"",'Data invoice'!T1868)</f>
        <v/>
      </c>
    </row>
    <row r="1754" spans="1:10" ht="15" customHeight="1">
      <c r="A1754" s="284" t="str">
        <f>IF('Data invoice'!J1869=0,"",'Data invoice'!K1869)</f>
        <v/>
      </c>
      <c r="B1754" s="284" t="str">
        <f>IF('Data invoice'!K1869=0,"",'Data invoice'!L1869)</f>
        <v/>
      </c>
      <c r="C1754" s="284" t="str">
        <f>IF('Data invoice'!L1869=0,"",'Data invoice'!M1869)</f>
        <v/>
      </c>
      <c r="D1754" s="284" t="str">
        <f>IF('Data invoice'!M1869=0,"",'Data invoice'!N1869)</f>
        <v/>
      </c>
      <c r="E1754" s="284" t="str">
        <f>IF('Data invoice'!N1869=0,"",'Data invoice'!O1869)</f>
        <v/>
      </c>
      <c r="F1754" s="284" t="str">
        <f>IF('Data invoice'!O1869=0,"",'Data invoice'!P1869)</f>
        <v/>
      </c>
      <c r="G1754" s="284" t="str">
        <f>IF('Data invoice'!P1869=0,"",'Data invoice'!Q1869)</f>
        <v/>
      </c>
      <c r="H1754" s="284" t="str">
        <f>IF('Data invoice'!Q1869=0,"",'Data invoice'!R1869)</f>
        <v/>
      </c>
      <c r="I1754" s="320" t="str">
        <f>IF('Data invoice'!R1869=0,"",'Data invoice'!S1869)</f>
        <v/>
      </c>
      <c r="J1754" s="367" t="str">
        <f>IF('Data invoice'!S1869=0,"",'Data invoice'!T1869)</f>
        <v/>
      </c>
    </row>
    <row r="1755" spans="1:10" ht="15" customHeight="1">
      <c r="A1755" s="284" t="str">
        <f>IF('Data invoice'!J1870=0,"",'Data invoice'!K1870)</f>
        <v/>
      </c>
      <c r="B1755" s="284" t="str">
        <f>IF('Data invoice'!K1870=0,"",'Data invoice'!L1870)</f>
        <v/>
      </c>
      <c r="C1755" s="284" t="str">
        <f>IF('Data invoice'!L1870=0,"",'Data invoice'!M1870)</f>
        <v/>
      </c>
      <c r="D1755" s="284" t="str">
        <f>IF('Data invoice'!M1870=0,"",'Data invoice'!N1870)</f>
        <v/>
      </c>
      <c r="E1755" s="284" t="str">
        <f>IF('Data invoice'!N1870=0,"",'Data invoice'!O1870)</f>
        <v/>
      </c>
      <c r="F1755" s="284" t="str">
        <f>IF('Data invoice'!O1870=0,"",'Data invoice'!P1870)</f>
        <v/>
      </c>
      <c r="G1755" s="284" t="str">
        <f>IF('Data invoice'!P1870=0,"",'Data invoice'!Q1870)</f>
        <v/>
      </c>
      <c r="H1755" s="284" t="str">
        <f>IF('Data invoice'!Q1870=0,"",'Data invoice'!R1870)</f>
        <v/>
      </c>
      <c r="I1755" s="320" t="str">
        <f>IF('Data invoice'!R1870=0,"",'Data invoice'!S1870)</f>
        <v/>
      </c>
      <c r="J1755" s="367" t="str">
        <f>IF('Data invoice'!S1870=0,"",'Data invoice'!T1870)</f>
        <v/>
      </c>
    </row>
    <row r="1756" spans="1:10" ht="15" customHeight="1">
      <c r="A1756" s="284" t="str">
        <f>IF('Data invoice'!J1871=0,"",'Data invoice'!K1871)</f>
        <v/>
      </c>
      <c r="B1756" s="284" t="str">
        <f>IF('Data invoice'!K1871=0,"",'Data invoice'!L1871)</f>
        <v/>
      </c>
      <c r="C1756" s="284" t="str">
        <f>IF('Data invoice'!L1871=0,"",'Data invoice'!M1871)</f>
        <v/>
      </c>
      <c r="D1756" s="284" t="str">
        <f>IF('Data invoice'!M1871=0,"",'Data invoice'!N1871)</f>
        <v/>
      </c>
      <c r="E1756" s="284" t="str">
        <f>IF('Data invoice'!N1871=0,"",'Data invoice'!O1871)</f>
        <v/>
      </c>
      <c r="F1756" s="284" t="str">
        <f>IF('Data invoice'!O1871=0,"",'Data invoice'!P1871)</f>
        <v/>
      </c>
      <c r="G1756" s="284" t="str">
        <f>IF('Data invoice'!P1871=0,"",'Data invoice'!Q1871)</f>
        <v/>
      </c>
      <c r="H1756" s="284" t="str">
        <f>IF('Data invoice'!Q1871=0,"",'Data invoice'!R1871)</f>
        <v/>
      </c>
      <c r="I1756" s="320" t="str">
        <f>IF('Data invoice'!R1871=0,"",'Data invoice'!S1871)</f>
        <v/>
      </c>
      <c r="J1756" s="367" t="str">
        <f>IF('Data invoice'!S1871=0,"",'Data invoice'!T1871)</f>
        <v/>
      </c>
    </row>
    <row r="1757" spans="1:10" ht="15" customHeight="1">
      <c r="A1757" s="284" t="str">
        <f>IF('Data invoice'!J1872=0,"",'Data invoice'!K1872)</f>
        <v/>
      </c>
      <c r="B1757" s="284" t="str">
        <f>IF('Data invoice'!K1872=0,"",'Data invoice'!L1872)</f>
        <v/>
      </c>
      <c r="C1757" s="284" t="str">
        <f>IF('Data invoice'!L1872=0,"",'Data invoice'!M1872)</f>
        <v/>
      </c>
      <c r="D1757" s="284" t="str">
        <f>IF('Data invoice'!M1872=0,"",'Data invoice'!N1872)</f>
        <v/>
      </c>
      <c r="E1757" s="284" t="str">
        <f>IF('Data invoice'!N1872=0,"",'Data invoice'!O1872)</f>
        <v/>
      </c>
      <c r="F1757" s="284" t="str">
        <f>IF('Data invoice'!O1872=0,"",'Data invoice'!P1872)</f>
        <v/>
      </c>
      <c r="G1757" s="284" t="str">
        <f>IF('Data invoice'!P1872=0,"",'Data invoice'!Q1872)</f>
        <v/>
      </c>
      <c r="H1757" s="284" t="str">
        <f>IF('Data invoice'!Q1872=0,"",'Data invoice'!R1872)</f>
        <v/>
      </c>
      <c r="I1757" s="320" t="str">
        <f>IF('Data invoice'!R1872=0,"",'Data invoice'!S1872)</f>
        <v/>
      </c>
      <c r="J1757" s="367" t="str">
        <f>IF('Data invoice'!S1872=0,"",'Data invoice'!T1872)</f>
        <v/>
      </c>
    </row>
    <row r="1758" spans="1:10" ht="15" customHeight="1">
      <c r="A1758" s="284" t="str">
        <f>IF('Data invoice'!J1873=0,"",'Data invoice'!K1873)</f>
        <v/>
      </c>
      <c r="B1758" s="284" t="str">
        <f>IF('Data invoice'!K1873=0,"",'Data invoice'!L1873)</f>
        <v/>
      </c>
      <c r="C1758" s="284" t="str">
        <f>IF('Data invoice'!L1873=0,"",'Data invoice'!M1873)</f>
        <v/>
      </c>
      <c r="D1758" s="284" t="str">
        <f>IF('Data invoice'!M1873=0,"",'Data invoice'!N1873)</f>
        <v/>
      </c>
      <c r="E1758" s="284" t="str">
        <f>IF('Data invoice'!N1873=0,"",'Data invoice'!O1873)</f>
        <v/>
      </c>
      <c r="F1758" s="284" t="str">
        <f>IF('Data invoice'!O1873=0,"",'Data invoice'!P1873)</f>
        <v/>
      </c>
      <c r="G1758" s="284" t="str">
        <f>IF('Data invoice'!P1873=0,"",'Data invoice'!Q1873)</f>
        <v/>
      </c>
      <c r="H1758" s="284" t="str">
        <f>IF('Data invoice'!Q1873=0,"",'Data invoice'!R1873)</f>
        <v/>
      </c>
      <c r="I1758" s="320" t="str">
        <f>IF('Data invoice'!R1873=0,"",'Data invoice'!S1873)</f>
        <v/>
      </c>
      <c r="J1758" s="367" t="str">
        <f>IF('Data invoice'!S1873=0,"",'Data invoice'!T1873)</f>
        <v/>
      </c>
    </row>
    <row r="1759" spans="1:10" ht="15" customHeight="1">
      <c r="A1759" s="284" t="str">
        <f>IF('Data invoice'!J1874=0,"",'Data invoice'!K1874)</f>
        <v/>
      </c>
      <c r="B1759" s="284" t="str">
        <f>IF('Data invoice'!K1874=0,"",'Data invoice'!L1874)</f>
        <v/>
      </c>
      <c r="C1759" s="284" t="str">
        <f>IF('Data invoice'!L1874=0,"",'Data invoice'!M1874)</f>
        <v/>
      </c>
      <c r="D1759" s="284" t="str">
        <f>IF('Data invoice'!M1874=0,"",'Data invoice'!N1874)</f>
        <v/>
      </c>
      <c r="E1759" s="284" t="str">
        <f>IF('Data invoice'!N1874=0,"",'Data invoice'!O1874)</f>
        <v/>
      </c>
      <c r="F1759" s="284" t="str">
        <f>IF('Data invoice'!O1874=0,"",'Data invoice'!P1874)</f>
        <v/>
      </c>
      <c r="G1759" s="284" t="str">
        <f>IF('Data invoice'!P1874=0,"",'Data invoice'!Q1874)</f>
        <v/>
      </c>
      <c r="H1759" s="284" t="str">
        <f>IF('Data invoice'!Q1874=0,"",'Data invoice'!R1874)</f>
        <v/>
      </c>
      <c r="I1759" s="320" t="str">
        <f>IF('Data invoice'!R1874=0,"",'Data invoice'!S1874)</f>
        <v/>
      </c>
      <c r="J1759" s="367" t="str">
        <f>IF('Data invoice'!S1874=0,"",'Data invoice'!T1874)</f>
        <v/>
      </c>
    </row>
    <row r="1760" spans="1:10" ht="15" customHeight="1">
      <c r="A1760" s="284" t="str">
        <f>IF('Data invoice'!J1875=0,"",'Data invoice'!K1875)</f>
        <v/>
      </c>
      <c r="B1760" s="284" t="str">
        <f>IF('Data invoice'!K1875=0,"",'Data invoice'!L1875)</f>
        <v/>
      </c>
      <c r="C1760" s="284" t="str">
        <f>IF('Data invoice'!L1875=0,"",'Data invoice'!M1875)</f>
        <v/>
      </c>
      <c r="D1760" s="284" t="str">
        <f>IF('Data invoice'!M1875=0,"",'Data invoice'!N1875)</f>
        <v/>
      </c>
      <c r="E1760" s="284" t="str">
        <f>IF('Data invoice'!N1875=0,"",'Data invoice'!O1875)</f>
        <v/>
      </c>
      <c r="F1760" s="284" t="str">
        <f>IF('Data invoice'!O1875=0,"",'Data invoice'!P1875)</f>
        <v/>
      </c>
      <c r="G1760" s="284" t="str">
        <f>IF('Data invoice'!P1875=0,"",'Data invoice'!Q1875)</f>
        <v/>
      </c>
      <c r="H1760" s="284" t="str">
        <f>IF('Data invoice'!Q1875=0,"",'Data invoice'!R1875)</f>
        <v/>
      </c>
      <c r="I1760" s="320" t="str">
        <f>IF('Data invoice'!R1875=0,"",'Data invoice'!S1875)</f>
        <v/>
      </c>
      <c r="J1760" s="367" t="str">
        <f>IF('Data invoice'!S1875=0,"",'Data invoice'!T1875)</f>
        <v/>
      </c>
    </row>
    <row r="1761" spans="1:10" ht="15" customHeight="1">
      <c r="A1761" s="284" t="str">
        <f>IF('Data invoice'!J1876=0,"",'Data invoice'!K1876)</f>
        <v/>
      </c>
      <c r="B1761" s="284" t="str">
        <f>IF('Data invoice'!K1876=0,"",'Data invoice'!L1876)</f>
        <v/>
      </c>
      <c r="C1761" s="284" t="str">
        <f>IF('Data invoice'!L1876=0,"",'Data invoice'!M1876)</f>
        <v/>
      </c>
      <c r="D1761" s="284" t="str">
        <f>IF('Data invoice'!M1876=0,"",'Data invoice'!N1876)</f>
        <v/>
      </c>
      <c r="E1761" s="284" t="str">
        <f>IF('Data invoice'!N1876=0,"",'Data invoice'!O1876)</f>
        <v/>
      </c>
      <c r="F1761" s="284" t="str">
        <f>IF('Data invoice'!O1876=0,"",'Data invoice'!P1876)</f>
        <v/>
      </c>
      <c r="G1761" s="284" t="str">
        <f>IF('Data invoice'!P1876=0,"",'Data invoice'!Q1876)</f>
        <v/>
      </c>
      <c r="H1761" s="284" t="str">
        <f>IF('Data invoice'!Q1876=0,"",'Data invoice'!R1876)</f>
        <v/>
      </c>
      <c r="I1761" s="320" t="str">
        <f>IF('Data invoice'!R1876=0,"",'Data invoice'!S1876)</f>
        <v/>
      </c>
      <c r="J1761" s="367" t="str">
        <f>IF('Data invoice'!S1876=0,"",'Data invoice'!T1876)</f>
        <v/>
      </c>
    </row>
    <row r="1762" spans="1:10" ht="15" customHeight="1">
      <c r="A1762" s="284" t="str">
        <f>IF('Data invoice'!J1877=0,"",'Data invoice'!K1877)</f>
        <v/>
      </c>
      <c r="B1762" s="284" t="str">
        <f>IF('Data invoice'!K1877=0,"",'Data invoice'!L1877)</f>
        <v/>
      </c>
      <c r="C1762" s="284" t="str">
        <f>IF('Data invoice'!L1877=0,"",'Data invoice'!M1877)</f>
        <v/>
      </c>
      <c r="D1762" s="284" t="str">
        <f>IF('Data invoice'!M1877=0,"",'Data invoice'!N1877)</f>
        <v/>
      </c>
      <c r="E1762" s="284" t="str">
        <f>IF('Data invoice'!N1877=0,"",'Data invoice'!O1877)</f>
        <v/>
      </c>
      <c r="F1762" s="284" t="str">
        <f>IF('Data invoice'!O1877=0,"",'Data invoice'!P1877)</f>
        <v/>
      </c>
      <c r="G1762" s="284" t="str">
        <f>IF('Data invoice'!P1877=0,"",'Data invoice'!Q1877)</f>
        <v/>
      </c>
      <c r="H1762" s="284" t="str">
        <f>IF('Data invoice'!Q1877=0,"",'Data invoice'!R1877)</f>
        <v/>
      </c>
      <c r="I1762" s="320" t="str">
        <f>IF('Data invoice'!R1877=0,"",'Data invoice'!S1877)</f>
        <v/>
      </c>
      <c r="J1762" s="367" t="str">
        <f>IF('Data invoice'!S1877=0,"",'Data invoice'!T1877)</f>
        <v/>
      </c>
    </row>
    <row r="1763" spans="1:10" ht="15" customHeight="1">
      <c r="A1763" s="284" t="str">
        <f>IF('Data invoice'!J1878=0,"",'Data invoice'!K1878)</f>
        <v/>
      </c>
      <c r="B1763" s="284" t="str">
        <f>IF('Data invoice'!K1878=0,"",'Data invoice'!L1878)</f>
        <v/>
      </c>
      <c r="C1763" s="284" t="str">
        <f>IF('Data invoice'!L1878=0,"",'Data invoice'!M1878)</f>
        <v/>
      </c>
      <c r="D1763" s="284" t="str">
        <f>IF('Data invoice'!M1878=0,"",'Data invoice'!N1878)</f>
        <v/>
      </c>
      <c r="E1763" s="284" t="str">
        <f>IF('Data invoice'!N1878=0,"",'Data invoice'!O1878)</f>
        <v/>
      </c>
      <c r="F1763" s="284" t="str">
        <f>IF('Data invoice'!O1878=0,"",'Data invoice'!P1878)</f>
        <v/>
      </c>
      <c r="G1763" s="284" t="str">
        <f>IF('Data invoice'!P1878=0,"",'Data invoice'!Q1878)</f>
        <v/>
      </c>
      <c r="H1763" s="284" t="str">
        <f>IF('Data invoice'!Q1878=0,"",'Data invoice'!R1878)</f>
        <v/>
      </c>
      <c r="I1763" s="320" t="str">
        <f>IF('Data invoice'!R1878=0,"",'Data invoice'!S1878)</f>
        <v/>
      </c>
      <c r="J1763" s="367" t="str">
        <f>IF('Data invoice'!S1878=0,"",'Data invoice'!T1878)</f>
        <v/>
      </c>
    </row>
    <row r="1764" spans="1:10" ht="15" customHeight="1">
      <c r="A1764" s="284" t="str">
        <f>IF('Data invoice'!J1879=0,"",'Data invoice'!K1879)</f>
        <v/>
      </c>
      <c r="B1764" s="284" t="str">
        <f>IF('Data invoice'!K1879=0,"",'Data invoice'!L1879)</f>
        <v/>
      </c>
      <c r="C1764" s="284" t="str">
        <f>IF('Data invoice'!L1879=0,"",'Data invoice'!M1879)</f>
        <v/>
      </c>
      <c r="D1764" s="284" t="str">
        <f>IF('Data invoice'!M1879=0,"",'Data invoice'!N1879)</f>
        <v/>
      </c>
      <c r="E1764" s="284" t="str">
        <f>IF('Data invoice'!N1879=0,"",'Data invoice'!O1879)</f>
        <v/>
      </c>
      <c r="F1764" s="284" t="str">
        <f>IF('Data invoice'!O1879=0,"",'Data invoice'!P1879)</f>
        <v/>
      </c>
      <c r="G1764" s="284" t="str">
        <f>IF('Data invoice'!P1879=0,"",'Data invoice'!Q1879)</f>
        <v/>
      </c>
      <c r="H1764" s="284" t="str">
        <f>IF('Data invoice'!Q1879=0,"",'Data invoice'!R1879)</f>
        <v/>
      </c>
      <c r="I1764" s="320" t="str">
        <f>IF('Data invoice'!R1879=0,"",'Data invoice'!S1879)</f>
        <v/>
      </c>
      <c r="J1764" s="367" t="str">
        <f>IF('Data invoice'!S1879=0,"",'Data invoice'!T1879)</f>
        <v/>
      </c>
    </row>
    <row r="1765" spans="1:10" ht="15" customHeight="1">
      <c r="A1765" s="284" t="str">
        <f>IF('Data invoice'!J1880=0,"",'Data invoice'!K1880)</f>
        <v/>
      </c>
      <c r="B1765" s="284" t="str">
        <f>IF('Data invoice'!K1880=0,"",'Data invoice'!L1880)</f>
        <v/>
      </c>
      <c r="C1765" s="284" t="str">
        <f>IF('Data invoice'!L1880=0,"",'Data invoice'!M1880)</f>
        <v/>
      </c>
      <c r="D1765" s="284" t="str">
        <f>IF('Data invoice'!M1880=0,"",'Data invoice'!N1880)</f>
        <v/>
      </c>
      <c r="E1765" s="284" t="str">
        <f>IF('Data invoice'!N1880=0,"",'Data invoice'!O1880)</f>
        <v/>
      </c>
      <c r="F1765" s="284" t="str">
        <f>IF('Data invoice'!O1880=0,"",'Data invoice'!P1880)</f>
        <v/>
      </c>
      <c r="G1765" s="284" t="str">
        <f>IF('Data invoice'!P1880=0,"",'Data invoice'!Q1880)</f>
        <v/>
      </c>
      <c r="H1765" s="284" t="str">
        <f>IF('Data invoice'!Q1880=0,"",'Data invoice'!R1880)</f>
        <v/>
      </c>
      <c r="I1765" s="320" t="str">
        <f>IF('Data invoice'!R1880=0,"",'Data invoice'!S1880)</f>
        <v/>
      </c>
      <c r="J1765" s="367" t="str">
        <f>IF('Data invoice'!S1880=0,"",'Data invoice'!T1880)</f>
        <v/>
      </c>
    </row>
    <row r="1766" spans="1:10" ht="15" customHeight="1">
      <c r="A1766" s="284" t="str">
        <f>IF('Data invoice'!J1881=0,"",'Data invoice'!K1881)</f>
        <v/>
      </c>
      <c r="B1766" s="284" t="str">
        <f>IF('Data invoice'!K1881=0,"",'Data invoice'!L1881)</f>
        <v/>
      </c>
      <c r="C1766" s="284" t="str">
        <f>IF('Data invoice'!L1881=0,"",'Data invoice'!M1881)</f>
        <v/>
      </c>
      <c r="D1766" s="284" t="str">
        <f>IF('Data invoice'!M1881=0,"",'Data invoice'!N1881)</f>
        <v/>
      </c>
      <c r="E1766" s="284" t="str">
        <f>IF('Data invoice'!N1881=0,"",'Data invoice'!O1881)</f>
        <v/>
      </c>
      <c r="F1766" s="284" t="str">
        <f>IF('Data invoice'!O1881=0,"",'Data invoice'!P1881)</f>
        <v/>
      </c>
      <c r="G1766" s="284" t="str">
        <f>IF('Data invoice'!P1881=0,"",'Data invoice'!Q1881)</f>
        <v/>
      </c>
      <c r="H1766" s="284" t="str">
        <f>IF('Data invoice'!Q1881=0,"",'Data invoice'!R1881)</f>
        <v/>
      </c>
      <c r="I1766" s="320" t="str">
        <f>IF('Data invoice'!R1881=0,"",'Data invoice'!S1881)</f>
        <v/>
      </c>
      <c r="J1766" s="367" t="str">
        <f>IF('Data invoice'!S1881=0,"",'Data invoice'!T1881)</f>
        <v/>
      </c>
    </row>
    <row r="1767" spans="1:10" ht="15" customHeight="1">
      <c r="A1767" s="284" t="str">
        <f>IF('Data invoice'!J1882=0,"",'Data invoice'!K1882)</f>
        <v/>
      </c>
      <c r="B1767" s="284" t="str">
        <f>IF('Data invoice'!K1882=0,"",'Data invoice'!L1882)</f>
        <v/>
      </c>
      <c r="C1767" s="284" t="str">
        <f>IF('Data invoice'!L1882=0,"",'Data invoice'!M1882)</f>
        <v/>
      </c>
      <c r="D1767" s="284" t="str">
        <f>IF('Data invoice'!M1882=0,"",'Data invoice'!N1882)</f>
        <v/>
      </c>
      <c r="E1767" s="284" t="str">
        <f>IF('Data invoice'!N1882=0,"",'Data invoice'!O1882)</f>
        <v/>
      </c>
      <c r="F1767" s="284" t="str">
        <f>IF('Data invoice'!O1882=0,"",'Data invoice'!P1882)</f>
        <v/>
      </c>
      <c r="G1767" s="284" t="str">
        <f>IF('Data invoice'!P1882=0,"",'Data invoice'!Q1882)</f>
        <v/>
      </c>
      <c r="H1767" s="284" t="str">
        <f>IF('Data invoice'!Q1882=0,"",'Data invoice'!R1882)</f>
        <v/>
      </c>
      <c r="I1767" s="320" t="str">
        <f>IF('Data invoice'!R1882=0,"",'Data invoice'!S1882)</f>
        <v/>
      </c>
      <c r="J1767" s="367" t="str">
        <f>IF('Data invoice'!S1882=0,"",'Data invoice'!T1882)</f>
        <v/>
      </c>
    </row>
    <row r="1768" spans="1:10" ht="15" customHeight="1">
      <c r="A1768" s="284" t="str">
        <f>IF('Data invoice'!J1883=0,"",'Data invoice'!K1883)</f>
        <v/>
      </c>
      <c r="B1768" s="284" t="str">
        <f>IF('Data invoice'!K1883=0,"",'Data invoice'!L1883)</f>
        <v/>
      </c>
      <c r="C1768" s="284" t="str">
        <f>IF('Data invoice'!L1883=0,"",'Data invoice'!M1883)</f>
        <v/>
      </c>
      <c r="D1768" s="284" t="str">
        <f>IF('Data invoice'!M1883=0,"",'Data invoice'!N1883)</f>
        <v/>
      </c>
      <c r="E1768" s="284" t="str">
        <f>IF('Data invoice'!N1883=0,"",'Data invoice'!O1883)</f>
        <v/>
      </c>
      <c r="F1768" s="284" t="str">
        <f>IF('Data invoice'!O1883=0,"",'Data invoice'!P1883)</f>
        <v/>
      </c>
      <c r="G1768" s="284" t="str">
        <f>IF('Data invoice'!P1883=0,"",'Data invoice'!Q1883)</f>
        <v/>
      </c>
      <c r="H1768" s="284" t="str">
        <f>IF('Data invoice'!Q1883=0,"",'Data invoice'!R1883)</f>
        <v/>
      </c>
      <c r="I1768" s="320" t="str">
        <f>IF('Data invoice'!R1883=0,"",'Data invoice'!S1883)</f>
        <v/>
      </c>
      <c r="J1768" s="367" t="str">
        <f>IF('Data invoice'!S1883=0,"",'Data invoice'!T1883)</f>
        <v/>
      </c>
    </row>
    <row r="1769" spans="1:10" ht="15" customHeight="1">
      <c r="A1769" s="284" t="str">
        <f>IF('Data invoice'!J1884=0,"",'Data invoice'!K1884)</f>
        <v/>
      </c>
      <c r="B1769" s="284" t="str">
        <f>IF('Data invoice'!K1884=0,"",'Data invoice'!L1884)</f>
        <v/>
      </c>
      <c r="C1769" s="284" t="str">
        <f>IF('Data invoice'!L1884=0,"",'Data invoice'!M1884)</f>
        <v/>
      </c>
      <c r="D1769" s="284" t="str">
        <f>IF('Data invoice'!M1884=0,"",'Data invoice'!N1884)</f>
        <v/>
      </c>
      <c r="E1769" s="284" t="str">
        <f>IF('Data invoice'!N1884=0,"",'Data invoice'!O1884)</f>
        <v/>
      </c>
      <c r="F1769" s="284" t="str">
        <f>IF('Data invoice'!O1884=0,"",'Data invoice'!P1884)</f>
        <v/>
      </c>
      <c r="G1769" s="284" t="str">
        <f>IF('Data invoice'!P1884=0,"",'Data invoice'!Q1884)</f>
        <v/>
      </c>
      <c r="H1769" s="284" t="str">
        <f>IF('Data invoice'!Q1884=0,"",'Data invoice'!R1884)</f>
        <v/>
      </c>
      <c r="I1769" s="320" t="str">
        <f>IF('Data invoice'!R1884=0,"",'Data invoice'!S1884)</f>
        <v/>
      </c>
      <c r="J1769" s="367" t="str">
        <f>IF('Data invoice'!S1884=0,"",'Data invoice'!T1884)</f>
        <v/>
      </c>
    </row>
    <row r="1770" spans="1:10" ht="15" customHeight="1">
      <c r="A1770" s="284" t="str">
        <f>IF('Data invoice'!J1885=0,"",'Data invoice'!K1885)</f>
        <v/>
      </c>
      <c r="B1770" s="284" t="str">
        <f>IF('Data invoice'!K1885=0,"",'Data invoice'!L1885)</f>
        <v/>
      </c>
      <c r="C1770" s="284" t="str">
        <f>IF('Data invoice'!L1885=0,"",'Data invoice'!M1885)</f>
        <v/>
      </c>
      <c r="D1770" s="284" t="str">
        <f>IF('Data invoice'!M1885=0,"",'Data invoice'!N1885)</f>
        <v/>
      </c>
      <c r="E1770" s="284" t="str">
        <f>IF('Data invoice'!N1885=0,"",'Data invoice'!O1885)</f>
        <v/>
      </c>
      <c r="F1770" s="284" t="str">
        <f>IF('Data invoice'!O1885=0,"",'Data invoice'!P1885)</f>
        <v/>
      </c>
      <c r="G1770" s="284" t="str">
        <f>IF('Data invoice'!P1885=0,"",'Data invoice'!Q1885)</f>
        <v/>
      </c>
      <c r="H1770" s="284" t="str">
        <f>IF('Data invoice'!Q1885=0,"",'Data invoice'!R1885)</f>
        <v/>
      </c>
      <c r="I1770" s="320" t="str">
        <f>IF('Data invoice'!R1885=0,"",'Data invoice'!S1885)</f>
        <v/>
      </c>
      <c r="J1770" s="367" t="str">
        <f>IF('Data invoice'!S1885=0,"",'Data invoice'!T1885)</f>
        <v/>
      </c>
    </row>
    <row r="1771" spans="1:10" ht="15" customHeight="1">
      <c r="A1771" s="284" t="str">
        <f>IF('Data invoice'!J1886=0,"",'Data invoice'!K1886)</f>
        <v/>
      </c>
      <c r="B1771" s="284" t="str">
        <f>IF('Data invoice'!K1886=0,"",'Data invoice'!L1886)</f>
        <v/>
      </c>
      <c r="C1771" s="284" t="str">
        <f>IF('Data invoice'!L1886=0,"",'Data invoice'!M1886)</f>
        <v/>
      </c>
      <c r="D1771" s="284" t="str">
        <f>IF('Data invoice'!M1886=0,"",'Data invoice'!N1886)</f>
        <v/>
      </c>
      <c r="E1771" s="284" t="str">
        <f>IF('Data invoice'!N1886=0,"",'Data invoice'!O1886)</f>
        <v/>
      </c>
      <c r="F1771" s="284" t="str">
        <f>IF('Data invoice'!O1886=0,"",'Data invoice'!P1886)</f>
        <v/>
      </c>
      <c r="G1771" s="284" t="str">
        <f>IF('Data invoice'!P1886=0,"",'Data invoice'!Q1886)</f>
        <v/>
      </c>
      <c r="H1771" s="284" t="str">
        <f>IF('Data invoice'!Q1886=0,"",'Data invoice'!R1886)</f>
        <v/>
      </c>
      <c r="I1771" s="320" t="str">
        <f>IF('Data invoice'!R1886=0,"",'Data invoice'!S1886)</f>
        <v/>
      </c>
      <c r="J1771" s="367" t="str">
        <f>IF('Data invoice'!S1886=0,"",'Data invoice'!T1886)</f>
        <v/>
      </c>
    </row>
    <row r="1772" spans="1:10" ht="15" customHeight="1">
      <c r="A1772" s="284" t="str">
        <f>IF('Data invoice'!J1887=0,"",'Data invoice'!K1887)</f>
        <v/>
      </c>
      <c r="B1772" s="284" t="str">
        <f>IF('Data invoice'!K1887=0,"",'Data invoice'!L1887)</f>
        <v/>
      </c>
      <c r="C1772" s="284" t="str">
        <f>IF('Data invoice'!L1887=0,"",'Data invoice'!M1887)</f>
        <v/>
      </c>
      <c r="D1772" s="284" t="str">
        <f>IF('Data invoice'!M1887=0,"",'Data invoice'!N1887)</f>
        <v/>
      </c>
      <c r="E1772" s="284" t="str">
        <f>IF('Data invoice'!N1887=0,"",'Data invoice'!O1887)</f>
        <v/>
      </c>
      <c r="F1772" s="284" t="str">
        <f>IF('Data invoice'!O1887=0,"",'Data invoice'!P1887)</f>
        <v/>
      </c>
      <c r="G1772" s="284" t="str">
        <f>IF('Data invoice'!P1887=0,"",'Data invoice'!Q1887)</f>
        <v/>
      </c>
      <c r="H1772" s="284" t="str">
        <f>IF('Data invoice'!Q1887=0,"",'Data invoice'!R1887)</f>
        <v/>
      </c>
      <c r="I1772" s="320" t="str">
        <f>IF('Data invoice'!R1887=0,"",'Data invoice'!S1887)</f>
        <v/>
      </c>
      <c r="J1772" s="367" t="str">
        <f>IF('Data invoice'!S1887=0,"",'Data invoice'!T1887)</f>
        <v/>
      </c>
    </row>
    <row r="1773" spans="1:10" ht="15" customHeight="1">
      <c r="A1773" s="284" t="str">
        <f>IF('Data invoice'!J1888=0,"",'Data invoice'!K1888)</f>
        <v/>
      </c>
      <c r="B1773" s="284" t="str">
        <f>IF('Data invoice'!K1888=0,"",'Data invoice'!L1888)</f>
        <v/>
      </c>
      <c r="C1773" s="284" t="str">
        <f>IF('Data invoice'!L1888=0,"",'Data invoice'!M1888)</f>
        <v/>
      </c>
      <c r="D1773" s="284" t="str">
        <f>IF('Data invoice'!M1888=0,"",'Data invoice'!N1888)</f>
        <v/>
      </c>
      <c r="E1773" s="284" t="str">
        <f>IF('Data invoice'!N1888=0,"",'Data invoice'!O1888)</f>
        <v/>
      </c>
      <c r="F1773" s="284" t="str">
        <f>IF('Data invoice'!O1888=0,"",'Data invoice'!P1888)</f>
        <v/>
      </c>
      <c r="G1773" s="284" t="str">
        <f>IF('Data invoice'!P1888=0,"",'Data invoice'!Q1888)</f>
        <v/>
      </c>
      <c r="H1773" s="284" t="str">
        <f>IF('Data invoice'!Q1888=0,"",'Data invoice'!R1888)</f>
        <v/>
      </c>
      <c r="I1773" s="320" t="str">
        <f>IF('Data invoice'!R1888=0,"",'Data invoice'!S1888)</f>
        <v/>
      </c>
      <c r="J1773" s="367" t="str">
        <f>IF('Data invoice'!S1888=0,"",'Data invoice'!T1888)</f>
        <v/>
      </c>
    </row>
    <row r="1774" spans="1:10" ht="15" customHeight="1">
      <c r="A1774" s="284" t="str">
        <f>IF('Data invoice'!J1889=0,"",'Data invoice'!K1889)</f>
        <v/>
      </c>
      <c r="B1774" s="284" t="str">
        <f>IF('Data invoice'!K1889=0,"",'Data invoice'!L1889)</f>
        <v/>
      </c>
      <c r="C1774" s="284" t="str">
        <f>IF('Data invoice'!L1889=0,"",'Data invoice'!M1889)</f>
        <v/>
      </c>
      <c r="D1774" s="284" t="str">
        <f>IF('Data invoice'!M1889=0,"",'Data invoice'!N1889)</f>
        <v/>
      </c>
      <c r="E1774" s="284" t="str">
        <f>IF('Data invoice'!N1889=0,"",'Data invoice'!O1889)</f>
        <v/>
      </c>
      <c r="F1774" s="284" t="str">
        <f>IF('Data invoice'!O1889=0,"",'Data invoice'!P1889)</f>
        <v/>
      </c>
      <c r="G1774" s="284" t="str">
        <f>IF('Data invoice'!P1889=0,"",'Data invoice'!Q1889)</f>
        <v/>
      </c>
      <c r="H1774" s="284" t="str">
        <f>IF('Data invoice'!Q1889=0,"",'Data invoice'!R1889)</f>
        <v/>
      </c>
      <c r="I1774" s="320" t="str">
        <f>IF('Data invoice'!R1889=0,"",'Data invoice'!S1889)</f>
        <v/>
      </c>
      <c r="J1774" s="367" t="str">
        <f>IF('Data invoice'!S1889=0,"",'Data invoice'!T1889)</f>
        <v/>
      </c>
    </row>
    <row r="1775" spans="1:10" ht="15" customHeight="1">
      <c r="A1775" s="284" t="str">
        <f>IF('Data invoice'!J1890=0,"",'Data invoice'!K1890)</f>
        <v/>
      </c>
      <c r="B1775" s="284" t="str">
        <f>IF('Data invoice'!K1890=0,"",'Data invoice'!L1890)</f>
        <v/>
      </c>
      <c r="C1775" s="284" t="str">
        <f>IF('Data invoice'!L1890=0,"",'Data invoice'!M1890)</f>
        <v/>
      </c>
      <c r="D1775" s="284" t="str">
        <f>IF('Data invoice'!M1890=0,"",'Data invoice'!N1890)</f>
        <v/>
      </c>
      <c r="E1775" s="284" t="str">
        <f>IF('Data invoice'!N1890=0,"",'Data invoice'!O1890)</f>
        <v/>
      </c>
      <c r="F1775" s="284" t="str">
        <f>IF('Data invoice'!O1890=0,"",'Data invoice'!P1890)</f>
        <v/>
      </c>
      <c r="G1775" s="284" t="str">
        <f>IF('Data invoice'!P1890=0,"",'Data invoice'!Q1890)</f>
        <v/>
      </c>
      <c r="H1775" s="284" t="str">
        <f>IF('Data invoice'!Q1890=0,"",'Data invoice'!R1890)</f>
        <v/>
      </c>
      <c r="I1775" s="320" t="str">
        <f>IF('Data invoice'!R1890=0,"",'Data invoice'!S1890)</f>
        <v/>
      </c>
      <c r="J1775" s="367" t="str">
        <f>IF('Data invoice'!S1890=0,"",'Data invoice'!T1890)</f>
        <v/>
      </c>
    </row>
    <row r="1776" spans="1:10" ht="15" customHeight="1">
      <c r="A1776" s="284" t="str">
        <f>IF('Data invoice'!J1891=0,"",'Data invoice'!K1891)</f>
        <v/>
      </c>
      <c r="B1776" s="284" t="str">
        <f>IF('Data invoice'!K1891=0,"",'Data invoice'!L1891)</f>
        <v/>
      </c>
      <c r="C1776" s="284" t="str">
        <f>IF('Data invoice'!L1891=0,"",'Data invoice'!M1891)</f>
        <v/>
      </c>
      <c r="D1776" s="284" t="str">
        <f>IF('Data invoice'!M1891=0,"",'Data invoice'!N1891)</f>
        <v/>
      </c>
      <c r="E1776" s="284" t="str">
        <f>IF('Data invoice'!N1891=0,"",'Data invoice'!O1891)</f>
        <v/>
      </c>
      <c r="F1776" s="284" t="str">
        <f>IF('Data invoice'!O1891=0,"",'Data invoice'!P1891)</f>
        <v/>
      </c>
      <c r="G1776" s="284" t="str">
        <f>IF('Data invoice'!P1891=0,"",'Data invoice'!Q1891)</f>
        <v/>
      </c>
      <c r="H1776" s="284" t="str">
        <f>IF('Data invoice'!Q1891=0,"",'Data invoice'!R1891)</f>
        <v/>
      </c>
      <c r="I1776" s="320" t="str">
        <f>IF('Data invoice'!R1891=0,"",'Data invoice'!S1891)</f>
        <v/>
      </c>
      <c r="J1776" s="367" t="str">
        <f>IF('Data invoice'!S1891=0,"",'Data invoice'!T1891)</f>
        <v/>
      </c>
    </row>
    <row r="1777" spans="1:10" ht="15" customHeight="1">
      <c r="A1777" s="284" t="str">
        <f>IF('Data invoice'!J1892=0,"",'Data invoice'!K1892)</f>
        <v/>
      </c>
      <c r="B1777" s="284" t="str">
        <f>IF('Data invoice'!K1892=0,"",'Data invoice'!L1892)</f>
        <v/>
      </c>
      <c r="C1777" s="284" t="str">
        <f>IF('Data invoice'!L1892=0,"",'Data invoice'!M1892)</f>
        <v/>
      </c>
      <c r="D1777" s="284" t="str">
        <f>IF('Data invoice'!M1892=0,"",'Data invoice'!N1892)</f>
        <v/>
      </c>
      <c r="E1777" s="284" t="str">
        <f>IF('Data invoice'!N1892=0,"",'Data invoice'!O1892)</f>
        <v/>
      </c>
      <c r="F1777" s="284" t="str">
        <f>IF('Data invoice'!O1892=0,"",'Data invoice'!P1892)</f>
        <v/>
      </c>
      <c r="G1777" s="284" t="str">
        <f>IF('Data invoice'!P1892=0,"",'Data invoice'!Q1892)</f>
        <v/>
      </c>
      <c r="H1777" s="284" t="str">
        <f>IF('Data invoice'!Q1892=0,"",'Data invoice'!R1892)</f>
        <v/>
      </c>
      <c r="I1777" s="320" t="str">
        <f>IF('Data invoice'!R1892=0,"",'Data invoice'!S1892)</f>
        <v/>
      </c>
      <c r="J1777" s="367" t="str">
        <f>IF('Data invoice'!S1892=0,"",'Data invoice'!T1892)</f>
        <v/>
      </c>
    </row>
    <row r="1778" spans="1:10" ht="15" customHeight="1">
      <c r="A1778" s="284" t="str">
        <f>IF('Data invoice'!J1893=0,"",'Data invoice'!K1893)</f>
        <v/>
      </c>
      <c r="B1778" s="284" t="str">
        <f>IF('Data invoice'!K1893=0,"",'Data invoice'!L1893)</f>
        <v/>
      </c>
      <c r="C1778" s="284" t="str">
        <f>IF('Data invoice'!L1893=0,"",'Data invoice'!M1893)</f>
        <v/>
      </c>
      <c r="D1778" s="284" t="str">
        <f>IF('Data invoice'!M1893=0,"",'Data invoice'!N1893)</f>
        <v/>
      </c>
      <c r="E1778" s="284" t="str">
        <f>IF('Data invoice'!N1893=0,"",'Data invoice'!O1893)</f>
        <v/>
      </c>
      <c r="F1778" s="284" t="str">
        <f>IF('Data invoice'!O1893=0,"",'Data invoice'!P1893)</f>
        <v/>
      </c>
      <c r="G1778" s="284" t="str">
        <f>IF('Data invoice'!P1893=0,"",'Data invoice'!Q1893)</f>
        <v/>
      </c>
      <c r="H1778" s="284" t="str">
        <f>IF('Data invoice'!Q1893=0,"",'Data invoice'!R1893)</f>
        <v/>
      </c>
      <c r="I1778" s="320" t="str">
        <f>IF('Data invoice'!R1893=0,"",'Data invoice'!S1893)</f>
        <v/>
      </c>
      <c r="J1778" s="367" t="str">
        <f>IF('Data invoice'!S1893=0,"",'Data invoice'!T1893)</f>
        <v/>
      </c>
    </row>
    <row r="1779" spans="1:10" ht="15" customHeight="1">
      <c r="A1779" s="284" t="str">
        <f>IF('Data invoice'!J1894=0,"",'Data invoice'!K1894)</f>
        <v/>
      </c>
      <c r="B1779" s="284" t="str">
        <f>IF('Data invoice'!K1894=0,"",'Data invoice'!L1894)</f>
        <v/>
      </c>
      <c r="C1779" s="284" t="str">
        <f>IF('Data invoice'!L1894=0,"",'Data invoice'!M1894)</f>
        <v/>
      </c>
      <c r="D1779" s="284" t="str">
        <f>IF('Data invoice'!M1894=0,"",'Data invoice'!N1894)</f>
        <v/>
      </c>
      <c r="E1779" s="284" t="str">
        <f>IF('Data invoice'!N1894=0,"",'Data invoice'!O1894)</f>
        <v/>
      </c>
      <c r="F1779" s="284" t="str">
        <f>IF('Data invoice'!O1894=0,"",'Data invoice'!P1894)</f>
        <v/>
      </c>
      <c r="G1779" s="284" t="str">
        <f>IF('Data invoice'!P1894=0,"",'Data invoice'!Q1894)</f>
        <v/>
      </c>
      <c r="H1779" s="284" t="str">
        <f>IF('Data invoice'!Q1894=0,"",'Data invoice'!R1894)</f>
        <v/>
      </c>
      <c r="I1779" s="320" t="str">
        <f>IF('Data invoice'!R1894=0,"",'Data invoice'!S1894)</f>
        <v/>
      </c>
      <c r="J1779" s="367" t="str">
        <f>IF('Data invoice'!S1894=0,"",'Data invoice'!T1894)</f>
        <v/>
      </c>
    </row>
    <row r="1780" spans="1:10" ht="15" customHeight="1">
      <c r="A1780" s="284" t="str">
        <f>IF('Data invoice'!J1895=0,"",'Data invoice'!K1895)</f>
        <v/>
      </c>
      <c r="B1780" s="284" t="str">
        <f>IF('Data invoice'!K1895=0,"",'Data invoice'!L1895)</f>
        <v/>
      </c>
      <c r="C1780" s="284" t="str">
        <f>IF('Data invoice'!L1895=0,"",'Data invoice'!M1895)</f>
        <v/>
      </c>
      <c r="D1780" s="284" t="str">
        <f>IF('Data invoice'!M1895=0,"",'Data invoice'!N1895)</f>
        <v/>
      </c>
      <c r="E1780" s="284" t="str">
        <f>IF('Data invoice'!N1895=0,"",'Data invoice'!O1895)</f>
        <v/>
      </c>
      <c r="F1780" s="284" t="str">
        <f>IF('Data invoice'!O1895=0,"",'Data invoice'!P1895)</f>
        <v/>
      </c>
      <c r="G1780" s="284" t="str">
        <f>IF('Data invoice'!P1895=0,"",'Data invoice'!Q1895)</f>
        <v/>
      </c>
      <c r="H1780" s="284" t="str">
        <f>IF('Data invoice'!Q1895=0,"",'Data invoice'!R1895)</f>
        <v/>
      </c>
      <c r="I1780" s="320" t="str">
        <f>IF('Data invoice'!R1895=0,"",'Data invoice'!S1895)</f>
        <v/>
      </c>
      <c r="J1780" s="367" t="str">
        <f>IF('Data invoice'!S1895=0,"",'Data invoice'!T1895)</f>
        <v/>
      </c>
    </row>
    <row r="1781" spans="1:10" ht="15" customHeight="1">
      <c r="A1781" s="284" t="str">
        <f>IF('Data invoice'!J1896=0,"",'Data invoice'!K1896)</f>
        <v/>
      </c>
      <c r="B1781" s="284" t="str">
        <f>IF('Data invoice'!K1896=0,"",'Data invoice'!L1896)</f>
        <v/>
      </c>
      <c r="C1781" s="284" t="str">
        <f>IF('Data invoice'!L1896=0,"",'Data invoice'!M1896)</f>
        <v/>
      </c>
      <c r="D1781" s="284" t="str">
        <f>IF('Data invoice'!M1896=0,"",'Data invoice'!N1896)</f>
        <v/>
      </c>
      <c r="E1781" s="284" t="str">
        <f>IF('Data invoice'!N1896=0,"",'Data invoice'!O1896)</f>
        <v/>
      </c>
      <c r="F1781" s="284" t="str">
        <f>IF('Data invoice'!O1896=0,"",'Data invoice'!P1896)</f>
        <v/>
      </c>
      <c r="G1781" s="284" t="str">
        <f>IF('Data invoice'!P1896=0,"",'Data invoice'!Q1896)</f>
        <v/>
      </c>
      <c r="H1781" s="284" t="str">
        <f>IF('Data invoice'!Q1896=0,"",'Data invoice'!R1896)</f>
        <v/>
      </c>
      <c r="I1781" s="320" t="str">
        <f>IF('Data invoice'!R1896=0,"",'Data invoice'!S1896)</f>
        <v/>
      </c>
      <c r="J1781" s="367" t="str">
        <f>IF('Data invoice'!S1896=0,"",'Data invoice'!T1896)</f>
        <v/>
      </c>
    </row>
    <row r="1782" spans="1:10" ht="15" customHeight="1">
      <c r="A1782" s="284" t="str">
        <f>IF('Data invoice'!J1897=0,"",'Data invoice'!K1897)</f>
        <v/>
      </c>
      <c r="B1782" s="284" t="str">
        <f>IF('Data invoice'!K1897=0,"",'Data invoice'!L1897)</f>
        <v/>
      </c>
      <c r="C1782" s="284" t="str">
        <f>IF('Data invoice'!L1897=0,"",'Data invoice'!M1897)</f>
        <v/>
      </c>
      <c r="D1782" s="284" t="str">
        <f>IF('Data invoice'!M1897=0,"",'Data invoice'!N1897)</f>
        <v/>
      </c>
      <c r="E1782" s="284" t="str">
        <f>IF('Data invoice'!N1897=0,"",'Data invoice'!O1897)</f>
        <v/>
      </c>
      <c r="F1782" s="284" t="str">
        <f>IF('Data invoice'!O1897=0,"",'Data invoice'!P1897)</f>
        <v/>
      </c>
      <c r="G1782" s="284" t="str">
        <f>IF('Data invoice'!P1897=0,"",'Data invoice'!Q1897)</f>
        <v/>
      </c>
      <c r="H1782" s="284" t="str">
        <f>IF('Data invoice'!Q1897=0,"",'Data invoice'!R1897)</f>
        <v/>
      </c>
      <c r="I1782" s="320" t="str">
        <f>IF('Data invoice'!R1897=0,"",'Data invoice'!S1897)</f>
        <v/>
      </c>
      <c r="J1782" s="367" t="str">
        <f>IF('Data invoice'!S1897=0,"",'Data invoice'!T1897)</f>
        <v/>
      </c>
    </row>
    <row r="1783" spans="1:10" ht="15" customHeight="1">
      <c r="A1783" s="284" t="str">
        <f>IF('Data invoice'!J1898=0,"",'Data invoice'!K1898)</f>
        <v/>
      </c>
      <c r="B1783" s="284" t="str">
        <f>IF('Data invoice'!K1898=0,"",'Data invoice'!L1898)</f>
        <v/>
      </c>
      <c r="C1783" s="284" t="str">
        <f>IF('Data invoice'!L1898=0,"",'Data invoice'!M1898)</f>
        <v/>
      </c>
      <c r="D1783" s="284" t="str">
        <f>IF('Data invoice'!M1898=0,"",'Data invoice'!N1898)</f>
        <v/>
      </c>
      <c r="E1783" s="284" t="str">
        <f>IF('Data invoice'!N1898=0,"",'Data invoice'!O1898)</f>
        <v/>
      </c>
      <c r="F1783" s="284" t="str">
        <f>IF('Data invoice'!O1898=0,"",'Data invoice'!P1898)</f>
        <v/>
      </c>
      <c r="G1783" s="284" t="str">
        <f>IF('Data invoice'!P1898=0,"",'Data invoice'!Q1898)</f>
        <v/>
      </c>
      <c r="H1783" s="284" t="str">
        <f>IF('Data invoice'!Q1898=0,"",'Data invoice'!R1898)</f>
        <v/>
      </c>
      <c r="I1783" s="320" t="str">
        <f>IF('Data invoice'!R1898=0,"",'Data invoice'!S1898)</f>
        <v/>
      </c>
      <c r="J1783" s="367" t="str">
        <f>IF('Data invoice'!S1898=0,"",'Data invoice'!T1898)</f>
        <v/>
      </c>
    </row>
    <row r="1784" spans="1:10" ht="15" customHeight="1">
      <c r="A1784" s="284" t="str">
        <f>IF('Data invoice'!J1899=0,"",'Data invoice'!K1899)</f>
        <v/>
      </c>
      <c r="B1784" s="284" t="str">
        <f>IF('Data invoice'!K1899=0,"",'Data invoice'!L1899)</f>
        <v/>
      </c>
      <c r="C1784" s="284" t="str">
        <f>IF('Data invoice'!L1899=0,"",'Data invoice'!M1899)</f>
        <v/>
      </c>
      <c r="D1784" s="284" t="str">
        <f>IF('Data invoice'!M1899=0,"",'Data invoice'!N1899)</f>
        <v/>
      </c>
      <c r="E1784" s="284" t="str">
        <f>IF('Data invoice'!N1899=0,"",'Data invoice'!O1899)</f>
        <v/>
      </c>
      <c r="F1784" s="284" t="str">
        <f>IF('Data invoice'!O1899=0,"",'Data invoice'!P1899)</f>
        <v/>
      </c>
      <c r="G1784" s="284" t="str">
        <f>IF('Data invoice'!P1899=0,"",'Data invoice'!Q1899)</f>
        <v/>
      </c>
      <c r="H1784" s="284" t="str">
        <f>IF('Data invoice'!Q1899=0,"",'Data invoice'!R1899)</f>
        <v/>
      </c>
      <c r="I1784" s="320" t="str">
        <f>IF('Data invoice'!R1899=0,"",'Data invoice'!S1899)</f>
        <v/>
      </c>
      <c r="J1784" s="367" t="str">
        <f>IF('Data invoice'!S1899=0,"",'Data invoice'!T1899)</f>
        <v/>
      </c>
    </row>
    <row r="1785" spans="1:10" ht="15" customHeight="1">
      <c r="A1785" s="284" t="str">
        <f>IF('Data invoice'!J1900=0,"",'Data invoice'!K1900)</f>
        <v/>
      </c>
      <c r="B1785" s="284" t="str">
        <f>IF('Data invoice'!K1900=0,"",'Data invoice'!L1900)</f>
        <v/>
      </c>
      <c r="C1785" s="284" t="str">
        <f>IF('Data invoice'!L1900=0,"",'Data invoice'!M1900)</f>
        <v/>
      </c>
      <c r="D1785" s="284" t="str">
        <f>IF('Data invoice'!M1900=0,"",'Data invoice'!N1900)</f>
        <v/>
      </c>
      <c r="E1785" s="284" t="str">
        <f>IF('Data invoice'!N1900=0,"",'Data invoice'!O1900)</f>
        <v/>
      </c>
      <c r="F1785" s="284" t="str">
        <f>IF('Data invoice'!O1900=0,"",'Data invoice'!P1900)</f>
        <v/>
      </c>
      <c r="G1785" s="284" t="str">
        <f>IF('Data invoice'!P1900=0,"",'Data invoice'!Q1900)</f>
        <v/>
      </c>
      <c r="H1785" s="284" t="str">
        <f>IF('Data invoice'!Q1900=0,"",'Data invoice'!R1900)</f>
        <v/>
      </c>
      <c r="I1785" s="320" t="str">
        <f>IF('Data invoice'!R1900=0,"",'Data invoice'!S1900)</f>
        <v/>
      </c>
      <c r="J1785" s="367" t="str">
        <f>IF('Data invoice'!S1900=0,"",'Data invoice'!T1900)</f>
        <v/>
      </c>
    </row>
    <row r="1786" spans="1:10" ht="15" customHeight="1">
      <c r="A1786" s="284" t="str">
        <f>IF('Data invoice'!J1901=0,"",'Data invoice'!K1901)</f>
        <v/>
      </c>
      <c r="B1786" s="284" t="str">
        <f>IF('Data invoice'!K1901=0,"",'Data invoice'!L1901)</f>
        <v/>
      </c>
      <c r="C1786" s="284" t="str">
        <f>IF('Data invoice'!L1901=0,"",'Data invoice'!M1901)</f>
        <v/>
      </c>
      <c r="D1786" s="284" t="str">
        <f>IF('Data invoice'!M1901=0,"",'Data invoice'!N1901)</f>
        <v/>
      </c>
      <c r="E1786" s="284" t="str">
        <f>IF('Data invoice'!N1901=0,"",'Data invoice'!O1901)</f>
        <v/>
      </c>
      <c r="F1786" s="284" t="str">
        <f>IF('Data invoice'!O1901=0,"",'Data invoice'!P1901)</f>
        <v/>
      </c>
      <c r="G1786" s="284" t="str">
        <f>IF('Data invoice'!P1901=0,"",'Data invoice'!Q1901)</f>
        <v/>
      </c>
      <c r="H1786" s="284" t="str">
        <f>IF('Data invoice'!Q1901=0,"",'Data invoice'!R1901)</f>
        <v/>
      </c>
      <c r="I1786" s="320" t="str">
        <f>IF('Data invoice'!R1901=0,"",'Data invoice'!S1901)</f>
        <v/>
      </c>
      <c r="J1786" s="367" t="str">
        <f>IF('Data invoice'!S1901=0,"",'Data invoice'!T1901)</f>
        <v/>
      </c>
    </row>
    <row r="1787" spans="1:10" ht="15" customHeight="1">
      <c r="A1787" s="284" t="str">
        <f>IF('Data invoice'!J1902=0,"",'Data invoice'!K1902)</f>
        <v/>
      </c>
      <c r="B1787" s="284" t="str">
        <f>IF('Data invoice'!K1902=0,"",'Data invoice'!L1902)</f>
        <v/>
      </c>
      <c r="C1787" s="284" t="str">
        <f>IF('Data invoice'!L1902=0,"",'Data invoice'!M1902)</f>
        <v/>
      </c>
      <c r="D1787" s="284" t="str">
        <f>IF('Data invoice'!M1902=0,"",'Data invoice'!N1902)</f>
        <v/>
      </c>
      <c r="E1787" s="284" t="str">
        <f>IF('Data invoice'!N1902=0,"",'Data invoice'!O1902)</f>
        <v/>
      </c>
      <c r="F1787" s="284" t="str">
        <f>IF('Data invoice'!O1902=0,"",'Data invoice'!P1902)</f>
        <v/>
      </c>
      <c r="G1787" s="284" t="str">
        <f>IF('Data invoice'!P1902=0,"",'Data invoice'!Q1902)</f>
        <v/>
      </c>
      <c r="H1787" s="284" t="str">
        <f>IF('Data invoice'!Q1902=0,"",'Data invoice'!R1902)</f>
        <v/>
      </c>
      <c r="I1787" s="320" t="str">
        <f>IF('Data invoice'!R1902=0,"",'Data invoice'!S1902)</f>
        <v/>
      </c>
      <c r="J1787" s="367" t="str">
        <f>IF('Data invoice'!S1902=0,"",'Data invoice'!T1902)</f>
        <v/>
      </c>
    </row>
    <row r="1788" spans="1:10" ht="15" customHeight="1">
      <c r="A1788" s="284" t="str">
        <f>IF('Data invoice'!J1903=0,"",'Data invoice'!K1903)</f>
        <v/>
      </c>
      <c r="B1788" s="284" t="str">
        <f>IF('Data invoice'!K1903=0,"",'Data invoice'!L1903)</f>
        <v/>
      </c>
      <c r="C1788" s="284" t="str">
        <f>IF('Data invoice'!L1903=0,"",'Data invoice'!M1903)</f>
        <v/>
      </c>
      <c r="D1788" s="284" t="str">
        <f>IF('Data invoice'!M1903=0,"",'Data invoice'!N1903)</f>
        <v/>
      </c>
      <c r="E1788" s="284" t="str">
        <f>IF('Data invoice'!N1903=0,"",'Data invoice'!O1903)</f>
        <v/>
      </c>
      <c r="F1788" s="284" t="str">
        <f>IF('Data invoice'!O1903=0,"",'Data invoice'!P1903)</f>
        <v/>
      </c>
      <c r="G1788" s="284" t="str">
        <f>IF('Data invoice'!P1903=0,"",'Data invoice'!Q1903)</f>
        <v/>
      </c>
      <c r="H1788" s="284" t="str">
        <f>IF('Data invoice'!Q1903=0,"",'Data invoice'!R1903)</f>
        <v/>
      </c>
      <c r="I1788" s="320" t="str">
        <f>IF('Data invoice'!R1903=0,"",'Data invoice'!S1903)</f>
        <v/>
      </c>
      <c r="J1788" s="367" t="str">
        <f>IF('Data invoice'!S1903=0,"",'Data invoice'!T1903)</f>
        <v/>
      </c>
    </row>
    <row r="1789" spans="1:10" ht="15" customHeight="1">
      <c r="A1789" s="284" t="str">
        <f>IF('Data invoice'!J1904=0,"",'Data invoice'!K1904)</f>
        <v/>
      </c>
      <c r="B1789" s="284" t="str">
        <f>IF('Data invoice'!K1904=0,"",'Data invoice'!L1904)</f>
        <v/>
      </c>
      <c r="C1789" s="284" t="str">
        <f>IF('Data invoice'!L1904=0,"",'Data invoice'!M1904)</f>
        <v/>
      </c>
      <c r="D1789" s="284" t="str">
        <f>IF('Data invoice'!M1904=0,"",'Data invoice'!N1904)</f>
        <v/>
      </c>
      <c r="E1789" s="284" t="str">
        <f>IF('Data invoice'!N1904=0,"",'Data invoice'!O1904)</f>
        <v/>
      </c>
      <c r="F1789" s="284" t="str">
        <f>IF('Data invoice'!O1904=0,"",'Data invoice'!P1904)</f>
        <v/>
      </c>
      <c r="G1789" s="284" t="str">
        <f>IF('Data invoice'!P1904=0,"",'Data invoice'!Q1904)</f>
        <v/>
      </c>
      <c r="H1789" s="284" t="str">
        <f>IF('Data invoice'!Q1904=0,"",'Data invoice'!R1904)</f>
        <v/>
      </c>
      <c r="I1789" s="320" t="str">
        <f>IF('Data invoice'!R1904=0,"",'Data invoice'!S1904)</f>
        <v/>
      </c>
      <c r="J1789" s="367" t="str">
        <f>IF('Data invoice'!S1904=0,"",'Data invoice'!T1904)</f>
        <v/>
      </c>
    </row>
    <row r="1790" spans="1:10" ht="15" customHeight="1">
      <c r="A1790" s="284" t="str">
        <f>IF('Data invoice'!J1905=0,"",'Data invoice'!K1905)</f>
        <v/>
      </c>
      <c r="B1790" s="284" t="str">
        <f>IF('Data invoice'!K1905=0,"",'Data invoice'!L1905)</f>
        <v/>
      </c>
      <c r="C1790" s="284" t="str">
        <f>IF('Data invoice'!L1905=0,"",'Data invoice'!M1905)</f>
        <v/>
      </c>
      <c r="D1790" s="284" t="str">
        <f>IF('Data invoice'!M1905=0,"",'Data invoice'!N1905)</f>
        <v/>
      </c>
      <c r="E1790" s="284" t="str">
        <f>IF('Data invoice'!N1905=0,"",'Data invoice'!O1905)</f>
        <v/>
      </c>
      <c r="F1790" s="284" t="str">
        <f>IF('Data invoice'!O1905=0,"",'Data invoice'!P1905)</f>
        <v/>
      </c>
      <c r="G1790" s="284" t="str">
        <f>IF('Data invoice'!P1905=0,"",'Data invoice'!Q1905)</f>
        <v/>
      </c>
      <c r="H1790" s="284" t="str">
        <f>IF('Data invoice'!Q1905=0,"",'Data invoice'!R1905)</f>
        <v/>
      </c>
      <c r="I1790" s="320" t="str">
        <f>IF('Data invoice'!R1905=0,"",'Data invoice'!S1905)</f>
        <v/>
      </c>
      <c r="J1790" s="367" t="str">
        <f>IF('Data invoice'!S1905=0,"",'Data invoice'!T1905)</f>
        <v/>
      </c>
    </row>
    <row r="1791" spans="1:10" ht="15" customHeight="1">
      <c r="A1791" s="284" t="str">
        <f>IF('Data invoice'!J1906=0,"",'Data invoice'!K1906)</f>
        <v/>
      </c>
      <c r="B1791" s="284" t="str">
        <f>IF('Data invoice'!K1906=0,"",'Data invoice'!L1906)</f>
        <v/>
      </c>
      <c r="C1791" s="284" t="str">
        <f>IF('Data invoice'!L1906=0,"",'Data invoice'!M1906)</f>
        <v/>
      </c>
      <c r="D1791" s="284" t="str">
        <f>IF('Data invoice'!M1906=0,"",'Data invoice'!N1906)</f>
        <v/>
      </c>
      <c r="E1791" s="284" t="str">
        <f>IF('Data invoice'!N1906=0,"",'Data invoice'!O1906)</f>
        <v/>
      </c>
      <c r="F1791" s="284" t="str">
        <f>IF('Data invoice'!O1906=0,"",'Data invoice'!P1906)</f>
        <v/>
      </c>
      <c r="G1791" s="284" t="str">
        <f>IF('Data invoice'!P1906=0,"",'Data invoice'!Q1906)</f>
        <v/>
      </c>
      <c r="H1791" s="284" t="str">
        <f>IF('Data invoice'!Q1906=0,"",'Data invoice'!R1906)</f>
        <v/>
      </c>
      <c r="I1791" s="320" t="str">
        <f>IF('Data invoice'!R1906=0,"",'Data invoice'!S1906)</f>
        <v/>
      </c>
      <c r="J1791" s="367" t="str">
        <f>IF('Data invoice'!S1906=0,"",'Data invoice'!T1906)</f>
        <v/>
      </c>
    </row>
    <row r="1792" spans="1:10" ht="15" customHeight="1">
      <c r="A1792" s="284" t="str">
        <f>IF('Data invoice'!J1907=0,"",'Data invoice'!K1907)</f>
        <v/>
      </c>
      <c r="B1792" s="284" t="str">
        <f>IF('Data invoice'!K1907=0,"",'Data invoice'!L1907)</f>
        <v/>
      </c>
      <c r="C1792" s="284" t="str">
        <f>IF('Data invoice'!L1907=0,"",'Data invoice'!M1907)</f>
        <v/>
      </c>
      <c r="D1792" s="284" t="str">
        <f>IF('Data invoice'!M1907=0,"",'Data invoice'!N1907)</f>
        <v/>
      </c>
      <c r="E1792" s="284" t="str">
        <f>IF('Data invoice'!N1907=0,"",'Data invoice'!O1907)</f>
        <v/>
      </c>
      <c r="F1792" s="284" t="str">
        <f>IF('Data invoice'!O1907=0,"",'Data invoice'!P1907)</f>
        <v/>
      </c>
      <c r="G1792" s="284" t="str">
        <f>IF('Data invoice'!P1907=0,"",'Data invoice'!Q1907)</f>
        <v/>
      </c>
      <c r="H1792" s="284" t="str">
        <f>IF('Data invoice'!Q1907=0,"",'Data invoice'!R1907)</f>
        <v/>
      </c>
      <c r="I1792" s="320" t="str">
        <f>IF('Data invoice'!R1907=0,"",'Data invoice'!S1907)</f>
        <v/>
      </c>
      <c r="J1792" s="367" t="str">
        <f>IF('Data invoice'!S1907=0,"",'Data invoice'!T1907)</f>
        <v/>
      </c>
    </row>
    <row r="1793" spans="1:10" ht="15" customHeight="1">
      <c r="A1793" s="284" t="str">
        <f>IF('Data invoice'!J1908=0,"",'Data invoice'!K1908)</f>
        <v/>
      </c>
      <c r="B1793" s="284" t="str">
        <f>IF('Data invoice'!K1908=0,"",'Data invoice'!L1908)</f>
        <v/>
      </c>
      <c r="C1793" s="284" t="str">
        <f>IF('Data invoice'!L1908=0,"",'Data invoice'!M1908)</f>
        <v/>
      </c>
      <c r="D1793" s="284" t="str">
        <f>IF('Data invoice'!M1908=0,"",'Data invoice'!N1908)</f>
        <v/>
      </c>
      <c r="E1793" s="284" t="str">
        <f>IF('Data invoice'!N1908=0,"",'Data invoice'!O1908)</f>
        <v/>
      </c>
      <c r="F1793" s="284" t="str">
        <f>IF('Data invoice'!O1908=0,"",'Data invoice'!P1908)</f>
        <v/>
      </c>
      <c r="G1793" s="284" t="str">
        <f>IF('Data invoice'!P1908=0,"",'Data invoice'!Q1908)</f>
        <v/>
      </c>
      <c r="H1793" s="284" t="str">
        <f>IF('Data invoice'!Q1908=0,"",'Data invoice'!R1908)</f>
        <v/>
      </c>
      <c r="I1793" s="320" t="str">
        <f>IF('Data invoice'!R1908=0,"",'Data invoice'!S1908)</f>
        <v/>
      </c>
      <c r="J1793" s="367" t="str">
        <f>IF('Data invoice'!S1908=0,"",'Data invoice'!T1908)</f>
        <v/>
      </c>
    </row>
    <row r="1794" spans="1:10" ht="15" customHeight="1">
      <c r="A1794" s="284" t="str">
        <f>IF('Data invoice'!J1909=0,"",'Data invoice'!K1909)</f>
        <v/>
      </c>
      <c r="B1794" s="284" t="str">
        <f>IF('Data invoice'!K1909=0,"",'Data invoice'!L1909)</f>
        <v/>
      </c>
      <c r="C1794" s="284" t="str">
        <f>IF('Data invoice'!L1909=0,"",'Data invoice'!M1909)</f>
        <v/>
      </c>
      <c r="D1794" s="284" t="str">
        <f>IF('Data invoice'!M1909=0,"",'Data invoice'!N1909)</f>
        <v/>
      </c>
      <c r="E1794" s="284" t="str">
        <f>IF('Data invoice'!N1909=0,"",'Data invoice'!O1909)</f>
        <v/>
      </c>
      <c r="F1794" s="284" t="str">
        <f>IF('Data invoice'!O1909=0,"",'Data invoice'!P1909)</f>
        <v/>
      </c>
      <c r="G1794" s="284" t="str">
        <f>IF('Data invoice'!P1909=0,"",'Data invoice'!Q1909)</f>
        <v/>
      </c>
      <c r="H1794" s="284" t="str">
        <f>IF('Data invoice'!Q1909=0,"",'Data invoice'!R1909)</f>
        <v/>
      </c>
      <c r="I1794" s="320" t="str">
        <f>IF('Data invoice'!R1909=0,"",'Data invoice'!S1909)</f>
        <v/>
      </c>
      <c r="J1794" s="367" t="str">
        <f>IF('Data invoice'!S1909=0,"",'Data invoice'!T1909)</f>
        <v/>
      </c>
    </row>
    <row r="1795" spans="1:10" ht="15" customHeight="1">
      <c r="A1795" s="284" t="str">
        <f>IF('Data invoice'!J1910=0,"",'Data invoice'!K1910)</f>
        <v/>
      </c>
      <c r="B1795" s="284" t="str">
        <f>IF('Data invoice'!K1910=0,"",'Data invoice'!L1910)</f>
        <v/>
      </c>
      <c r="C1795" s="284" t="str">
        <f>IF('Data invoice'!L1910=0,"",'Data invoice'!M1910)</f>
        <v/>
      </c>
      <c r="D1795" s="284" t="str">
        <f>IF('Data invoice'!M1910=0,"",'Data invoice'!N1910)</f>
        <v/>
      </c>
      <c r="E1795" s="284" t="str">
        <f>IF('Data invoice'!N1910=0,"",'Data invoice'!O1910)</f>
        <v/>
      </c>
      <c r="F1795" s="284" t="str">
        <f>IF('Data invoice'!O1910=0,"",'Data invoice'!P1910)</f>
        <v/>
      </c>
      <c r="G1795" s="284" t="str">
        <f>IF('Data invoice'!P1910=0,"",'Data invoice'!Q1910)</f>
        <v/>
      </c>
      <c r="H1795" s="284" t="str">
        <f>IF('Data invoice'!Q1910=0,"",'Data invoice'!R1910)</f>
        <v/>
      </c>
      <c r="I1795" s="320" t="str">
        <f>IF('Data invoice'!R1910=0,"",'Data invoice'!S1910)</f>
        <v/>
      </c>
      <c r="J1795" s="367" t="str">
        <f>IF('Data invoice'!S1910=0,"",'Data invoice'!T1910)</f>
        <v/>
      </c>
    </row>
    <row r="1796" spans="1:10" ht="15" customHeight="1">
      <c r="A1796" s="284" t="str">
        <f>IF('Data invoice'!J1911=0,"",'Data invoice'!K1911)</f>
        <v/>
      </c>
      <c r="B1796" s="284" t="str">
        <f>IF('Data invoice'!K1911=0,"",'Data invoice'!L1911)</f>
        <v/>
      </c>
      <c r="C1796" s="284" t="str">
        <f>IF('Data invoice'!L1911=0,"",'Data invoice'!M1911)</f>
        <v/>
      </c>
      <c r="D1796" s="284" t="str">
        <f>IF('Data invoice'!M1911=0,"",'Data invoice'!N1911)</f>
        <v/>
      </c>
      <c r="E1796" s="284" t="str">
        <f>IF('Data invoice'!N1911=0,"",'Data invoice'!O1911)</f>
        <v/>
      </c>
      <c r="F1796" s="284" t="str">
        <f>IF('Data invoice'!O1911=0,"",'Data invoice'!P1911)</f>
        <v/>
      </c>
      <c r="G1796" s="284" t="str">
        <f>IF('Data invoice'!P1911=0,"",'Data invoice'!Q1911)</f>
        <v/>
      </c>
      <c r="H1796" s="284" t="str">
        <f>IF('Data invoice'!Q1911=0,"",'Data invoice'!R1911)</f>
        <v/>
      </c>
      <c r="I1796" s="320" t="str">
        <f>IF('Data invoice'!R1911=0,"",'Data invoice'!S1911)</f>
        <v/>
      </c>
      <c r="J1796" s="367" t="str">
        <f>IF('Data invoice'!S1911=0,"",'Data invoice'!T1911)</f>
        <v/>
      </c>
    </row>
    <row r="1797" spans="1:10" ht="15" customHeight="1">
      <c r="A1797" s="284" t="str">
        <f>IF('Data invoice'!J1912=0,"",'Data invoice'!K1912)</f>
        <v/>
      </c>
      <c r="B1797" s="284" t="str">
        <f>IF('Data invoice'!K1912=0,"",'Data invoice'!L1912)</f>
        <v/>
      </c>
      <c r="C1797" s="284" t="str">
        <f>IF('Data invoice'!L1912=0,"",'Data invoice'!M1912)</f>
        <v/>
      </c>
      <c r="D1797" s="284" t="str">
        <f>IF('Data invoice'!M1912=0,"",'Data invoice'!N1912)</f>
        <v/>
      </c>
      <c r="E1797" s="284" t="str">
        <f>IF('Data invoice'!N1912=0,"",'Data invoice'!O1912)</f>
        <v/>
      </c>
      <c r="F1797" s="284" t="str">
        <f>IF('Data invoice'!O1912=0,"",'Data invoice'!P1912)</f>
        <v/>
      </c>
      <c r="G1797" s="284" t="str">
        <f>IF('Data invoice'!P1912=0,"",'Data invoice'!Q1912)</f>
        <v/>
      </c>
      <c r="H1797" s="284" t="str">
        <f>IF('Data invoice'!Q1912=0,"",'Data invoice'!R1912)</f>
        <v/>
      </c>
      <c r="I1797" s="320" t="str">
        <f>IF('Data invoice'!R1912=0,"",'Data invoice'!S1912)</f>
        <v/>
      </c>
      <c r="J1797" s="367" t="str">
        <f>IF('Data invoice'!S1912=0,"",'Data invoice'!T1912)</f>
        <v/>
      </c>
    </row>
    <row r="1798" spans="1:10" ht="15" customHeight="1">
      <c r="A1798" s="284" t="str">
        <f>IF('Data invoice'!J1913=0,"",'Data invoice'!K1913)</f>
        <v/>
      </c>
      <c r="B1798" s="284" t="str">
        <f>IF('Data invoice'!K1913=0,"",'Data invoice'!L1913)</f>
        <v/>
      </c>
      <c r="C1798" s="284" t="str">
        <f>IF('Data invoice'!L1913=0,"",'Data invoice'!M1913)</f>
        <v/>
      </c>
      <c r="D1798" s="284" t="str">
        <f>IF('Data invoice'!M1913=0,"",'Data invoice'!N1913)</f>
        <v/>
      </c>
      <c r="E1798" s="284" t="str">
        <f>IF('Data invoice'!N1913=0,"",'Data invoice'!O1913)</f>
        <v/>
      </c>
      <c r="F1798" s="284" t="str">
        <f>IF('Data invoice'!O1913=0,"",'Data invoice'!P1913)</f>
        <v/>
      </c>
      <c r="G1798" s="284" t="str">
        <f>IF('Data invoice'!P1913=0,"",'Data invoice'!Q1913)</f>
        <v/>
      </c>
      <c r="H1798" s="284" t="str">
        <f>IF('Data invoice'!Q1913=0,"",'Data invoice'!R1913)</f>
        <v/>
      </c>
      <c r="I1798" s="320" t="str">
        <f>IF('Data invoice'!R1913=0,"",'Data invoice'!S1913)</f>
        <v/>
      </c>
      <c r="J1798" s="367" t="str">
        <f>IF('Data invoice'!S1913=0,"",'Data invoice'!T1913)</f>
        <v/>
      </c>
    </row>
    <row r="1799" spans="1:10" ht="15" customHeight="1">
      <c r="A1799" s="284" t="str">
        <f>IF('Data invoice'!J1914=0,"",'Data invoice'!K1914)</f>
        <v/>
      </c>
      <c r="B1799" s="284" t="str">
        <f>IF('Data invoice'!K1914=0,"",'Data invoice'!L1914)</f>
        <v/>
      </c>
      <c r="C1799" s="284" t="str">
        <f>IF('Data invoice'!L1914=0,"",'Data invoice'!M1914)</f>
        <v/>
      </c>
      <c r="D1799" s="284" t="str">
        <f>IF('Data invoice'!M1914=0,"",'Data invoice'!N1914)</f>
        <v/>
      </c>
      <c r="E1799" s="284" t="str">
        <f>IF('Data invoice'!N1914=0,"",'Data invoice'!O1914)</f>
        <v/>
      </c>
      <c r="F1799" s="284" t="str">
        <f>IF('Data invoice'!O1914=0,"",'Data invoice'!P1914)</f>
        <v/>
      </c>
      <c r="G1799" s="284" t="str">
        <f>IF('Data invoice'!P1914=0,"",'Data invoice'!Q1914)</f>
        <v/>
      </c>
      <c r="H1799" s="284" t="str">
        <f>IF('Data invoice'!Q1914=0,"",'Data invoice'!R1914)</f>
        <v/>
      </c>
      <c r="I1799" s="320" t="str">
        <f>IF('Data invoice'!R1914=0,"",'Data invoice'!S1914)</f>
        <v/>
      </c>
      <c r="J1799" s="367" t="str">
        <f>IF('Data invoice'!S1914=0,"",'Data invoice'!T1914)</f>
        <v/>
      </c>
    </row>
    <row r="1800" spans="1:10" ht="15" customHeight="1">
      <c r="A1800" s="284" t="str">
        <f>IF('Data invoice'!J1915=0,"",'Data invoice'!K1915)</f>
        <v/>
      </c>
      <c r="B1800" s="284" t="str">
        <f>IF('Data invoice'!K1915=0,"",'Data invoice'!L1915)</f>
        <v/>
      </c>
      <c r="C1800" s="284" t="str">
        <f>IF('Data invoice'!L1915=0,"",'Data invoice'!M1915)</f>
        <v/>
      </c>
      <c r="D1800" s="284" t="str">
        <f>IF('Data invoice'!M1915=0,"",'Data invoice'!N1915)</f>
        <v/>
      </c>
      <c r="E1800" s="284" t="str">
        <f>IF('Data invoice'!N1915=0,"",'Data invoice'!O1915)</f>
        <v/>
      </c>
      <c r="F1800" s="284" t="str">
        <f>IF('Data invoice'!O1915=0,"",'Data invoice'!P1915)</f>
        <v/>
      </c>
      <c r="G1800" s="284" t="str">
        <f>IF('Data invoice'!P1915=0,"",'Data invoice'!Q1915)</f>
        <v/>
      </c>
      <c r="H1800" s="284" t="str">
        <f>IF('Data invoice'!Q1915=0,"",'Data invoice'!R1915)</f>
        <v/>
      </c>
      <c r="I1800" s="320" t="str">
        <f>IF('Data invoice'!R1915=0,"",'Data invoice'!S1915)</f>
        <v/>
      </c>
      <c r="J1800" s="367" t="str">
        <f>IF('Data invoice'!S1915=0,"",'Data invoice'!T1915)</f>
        <v/>
      </c>
    </row>
    <row r="1801" spans="1:10" ht="15" customHeight="1">
      <c r="A1801" s="284" t="str">
        <f>IF('Data invoice'!J1916=0,"",'Data invoice'!K1916)</f>
        <v/>
      </c>
      <c r="B1801" s="284" t="str">
        <f>IF('Data invoice'!K1916=0,"",'Data invoice'!L1916)</f>
        <v/>
      </c>
      <c r="C1801" s="284" t="str">
        <f>IF('Data invoice'!L1916=0,"",'Data invoice'!M1916)</f>
        <v/>
      </c>
      <c r="D1801" s="284" t="str">
        <f>IF('Data invoice'!M1916=0,"",'Data invoice'!N1916)</f>
        <v/>
      </c>
      <c r="E1801" s="284" t="str">
        <f>IF('Data invoice'!N1916=0,"",'Data invoice'!O1916)</f>
        <v/>
      </c>
      <c r="F1801" s="284" t="str">
        <f>IF('Data invoice'!O1916=0,"",'Data invoice'!P1916)</f>
        <v/>
      </c>
      <c r="G1801" s="284" t="str">
        <f>IF('Data invoice'!P1916=0,"",'Data invoice'!Q1916)</f>
        <v/>
      </c>
      <c r="H1801" s="284" t="str">
        <f>IF('Data invoice'!Q1916=0,"",'Data invoice'!R1916)</f>
        <v/>
      </c>
      <c r="I1801" s="320" t="str">
        <f>IF('Data invoice'!R1916=0,"",'Data invoice'!S1916)</f>
        <v/>
      </c>
      <c r="J1801" s="367" t="str">
        <f>IF('Data invoice'!S1916=0,"",'Data invoice'!T1916)</f>
        <v/>
      </c>
    </row>
    <row r="1802" spans="1:10" ht="15" customHeight="1">
      <c r="A1802" s="284" t="str">
        <f>IF('Data invoice'!J1917=0,"",'Data invoice'!K1917)</f>
        <v/>
      </c>
      <c r="B1802" s="284" t="str">
        <f>IF('Data invoice'!K1917=0,"",'Data invoice'!L1917)</f>
        <v/>
      </c>
      <c r="C1802" s="284" t="str">
        <f>IF('Data invoice'!L1917=0,"",'Data invoice'!M1917)</f>
        <v/>
      </c>
      <c r="D1802" s="284" t="str">
        <f>IF('Data invoice'!M1917=0,"",'Data invoice'!N1917)</f>
        <v/>
      </c>
      <c r="E1802" s="284" t="str">
        <f>IF('Data invoice'!N1917=0,"",'Data invoice'!O1917)</f>
        <v/>
      </c>
      <c r="F1802" s="284" t="str">
        <f>IF('Data invoice'!O1917=0,"",'Data invoice'!P1917)</f>
        <v/>
      </c>
      <c r="G1802" s="284" t="str">
        <f>IF('Data invoice'!P1917=0,"",'Data invoice'!Q1917)</f>
        <v/>
      </c>
      <c r="H1802" s="284" t="str">
        <f>IF('Data invoice'!Q1917=0,"",'Data invoice'!R1917)</f>
        <v/>
      </c>
      <c r="I1802" s="320" t="str">
        <f>IF('Data invoice'!R1917=0,"",'Data invoice'!S1917)</f>
        <v/>
      </c>
      <c r="J1802" s="367" t="str">
        <f>IF('Data invoice'!S1917=0,"",'Data invoice'!T1917)</f>
        <v/>
      </c>
    </row>
    <row r="1803" spans="1:10" ht="15" customHeight="1">
      <c r="A1803" s="284" t="str">
        <f>IF('Data invoice'!J1918=0,"",'Data invoice'!K1918)</f>
        <v/>
      </c>
      <c r="B1803" s="284" t="str">
        <f>IF('Data invoice'!K1918=0,"",'Data invoice'!L1918)</f>
        <v/>
      </c>
      <c r="C1803" s="284" t="str">
        <f>IF('Data invoice'!L1918=0,"",'Data invoice'!M1918)</f>
        <v/>
      </c>
      <c r="D1803" s="284" t="str">
        <f>IF('Data invoice'!M1918=0,"",'Data invoice'!N1918)</f>
        <v/>
      </c>
      <c r="E1803" s="284" t="str">
        <f>IF('Data invoice'!N1918=0,"",'Data invoice'!O1918)</f>
        <v/>
      </c>
      <c r="F1803" s="284" t="str">
        <f>IF('Data invoice'!O1918=0,"",'Data invoice'!P1918)</f>
        <v/>
      </c>
      <c r="G1803" s="284" t="str">
        <f>IF('Data invoice'!P1918=0,"",'Data invoice'!Q1918)</f>
        <v/>
      </c>
      <c r="H1803" s="284" t="str">
        <f>IF('Data invoice'!Q1918=0,"",'Data invoice'!R1918)</f>
        <v/>
      </c>
      <c r="I1803" s="320" t="str">
        <f>IF('Data invoice'!R1918=0,"",'Data invoice'!S1918)</f>
        <v/>
      </c>
      <c r="J1803" s="367" t="str">
        <f>IF('Data invoice'!S1918=0,"",'Data invoice'!T1918)</f>
        <v/>
      </c>
    </row>
    <row r="1804" spans="1:10" ht="15" customHeight="1">
      <c r="A1804" s="284" t="str">
        <f>IF('Data invoice'!J1919=0,"",'Data invoice'!K1919)</f>
        <v/>
      </c>
      <c r="B1804" s="284" t="str">
        <f>IF('Data invoice'!K1919=0,"",'Data invoice'!L1919)</f>
        <v/>
      </c>
      <c r="C1804" s="284" t="str">
        <f>IF('Data invoice'!L1919=0,"",'Data invoice'!M1919)</f>
        <v/>
      </c>
      <c r="D1804" s="284" t="str">
        <f>IF('Data invoice'!M1919=0,"",'Data invoice'!N1919)</f>
        <v/>
      </c>
      <c r="E1804" s="284" t="str">
        <f>IF('Data invoice'!N1919=0,"",'Data invoice'!O1919)</f>
        <v/>
      </c>
      <c r="F1804" s="284" t="str">
        <f>IF('Data invoice'!O1919=0,"",'Data invoice'!P1919)</f>
        <v/>
      </c>
      <c r="G1804" s="284" t="str">
        <f>IF('Data invoice'!P1919=0,"",'Data invoice'!Q1919)</f>
        <v/>
      </c>
      <c r="H1804" s="284" t="str">
        <f>IF('Data invoice'!Q1919=0,"",'Data invoice'!R1919)</f>
        <v/>
      </c>
      <c r="I1804" s="320" t="str">
        <f>IF('Data invoice'!R1919=0,"",'Data invoice'!S1919)</f>
        <v/>
      </c>
      <c r="J1804" s="367" t="str">
        <f>IF('Data invoice'!S1919=0,"",'Data invoice'!T1919)</f>
        <v/>
      </c>
    </row>
    <row r="1805" spans="1:10" ht="15" customHeight="1">
      <c r="A1805" s="284" t="str">
        <f>IF('Data invoice'!J1920=0,"",'Data invoice'!K1920)</f>
        <v/>
      </c>
      <c r="B1805" s="284" t="str">
        <f>IF('Data invoice'!K1920=0,"",'Data invoice'!L1920)</f>
        <v/>
      </c>
      <c r="C1805" s="284" t="str">
        <f>IF('Data invoice'!L1920=0,"",'Data invoice'!M1920)</f>
        <v/>
      </c>
      <c r="D1805" s="284" t="str">
        <f>IF('Data invoice'!M1920=0,"",'Data invoice'!N1920)</f>
        <v/>
      </c>
      <c r="E1805" s="284" t="str">
        <f>IF('Data invoice'!N1920=0,"",'Data invoice'!O1920)</f>
        <v/>
      </c>
      <c r="F1805" s="284" t="str">
        <f>IF('Data invoice'!O1920=0,"",'Data invoice'!P1920)</f>
        <v/>
      </c>
      <c r="G1805" s="284" t="str">
        <f>IF('Data invoice'!P1920=0,"",'Data invoice'!Q1920)</f>
        <v/>
      </c>
      <c r="H1805" s="284" t="str">
        <f>IF('Data invoice'!Q1920=0,"",'Data invoice'!R1920)</f>
        <v/>
      </c>
      <c r="I1805" s="320" t="str">
        <f>IF('Data invoice'!R1920=0,"",'Data invoice'!S1920)</f>
        <v/>
      </c>
      <c r="J1805" s="367" t="str">
        <f>IF('Data invoice'!S1920=0,"",'Data invoice'!T1920)</f>
        <v/>
      </c>
    </row>
    <row r="1806" spans="1:10" ht="15" customHeight="1">
      <c r="A1806" s="284" t="str">
        <f>IF('Data invoice'!J1921=0,"",'Data invoice'!K1921)</f>
        <v/>
      </c>
      <c r="B1806" s="284" t="str">
        <f>IF('Data invoice'!K1921=0,"",'Data invoice'!L1921)</f>
        <v/>
      </c>
      <c r="C1806" s="284" t="str">
        <f>IF('Data invoice'!L1921=0,"",'Data invoice'!M1921)</f>
        <v/>
      </c>
      <c r="D1806" s="284" t="str">
        <f>IF('Data invoice'!M1921=0,"",'Data invoice'!N1921)</f>
        <v/>
      </c>
      <c r="E1806" s="284" t="str">
        <f>IF('Data invoice'!N1921=0,"",'Data invoice'!O1921)</f>
        <v/>
      </c>
      <c r="F1806" s="284" t="str">
        <f>IF('Data invoice'!O1921=0,"",'Data invoice'!P1921)</f>
        <v/>
      </c>
      <c r="G1806" s="284" t="str">
        <f>IF('Data invoice'!P1921=0,"",'Data invoice'!Q1921)</f>
        <v/>
      </c>
      <c r="H1806" s="284" t="str">
        <f>IF('Data invoice'!Q1921=0,"",'Data invoice'!R1921)</f>
        <v/>
      </c>
      <c r="I1806" s="320" t="str">
        <f>IF('Data invoice'!R1921=0,"",'Data invoice'!S1921)</f>
        <v/>
      </c>
      <c r="J1806" s="367" t="str">
        <f>IF('Data invoice'!S1921=0,"",'Data invoice'!T1921)</f>
        <v/>
      </c>
    </row>
    <row r="1807" spans="1:10" ht="15" customHeight="1">
      <c r="A1807" s="284" t="str">
        <f>IF('Data invoice'!J1922=0,"",'Data invoice'!K1922)</f>
        <v/>
      </c>
      <c r="B1807" s="284" t="str">
        <f>IF('Data invoice'!K1922=0,"",'Data invoice'!L1922)</f>
        <v/>
      </c>
      <c r="C1807" s="284" t="str">
        <f>IF('Data invoice'!L1922=0,"",'Data invoice'!M1922)</f>
        <v/>
      </c>
      <c r="D1807" s="284" t="str">
        <f>IF('Data invoice'!M1922=0,"",'Data invoice'!N1922)</f>
        <v/>
      </c>
      <c r="E1807" s="284" t="str">
        <f>IF('Data invoice'!N1922=0,"",'Data invoice'!O1922)</f>
        <v/>
      </c>
      <c r="F1807" s="284" t="str">
        <f>IF('Data invoice'!O1922=0,"",'Data invoice'!P1922)</f>
        <v/>
      </c>
      <c r="G1807" s="284" t="str">
        <f>IF('Data invoice'!P1922=0,"",'Data invoice'!Q1922)</f>
        <v/>
      </c>
      <c r="H1807" s="284" t="str">
        <f>IF('Data invoice'!Q1922=0,"",'Data invoice'!R1922)</f>
        <v/>
      </c>
      <c r="I1807" s="320" t="str">
        <f>IF('Data invoice'!R1922=0,"",'Data invoice'!S1922)</f>
        <v/>
      </c>
      <c r="J1807" s="367" t="str">
        <f>IF('Data invoice'!S1922=0,"",'Data invoice'!T1922)</f>
        <v/>
      </c>
    </row>
    <row r="1808" spans="1:10" ht="15" customHeight="1">
      <c r="A1808" s="284" t="str">
        <f>IF('Data invoice'!J1923=0,"",'Data invoice'!K1923)</f>
        <v/>
      </c>
      <c r="B1808" s="284" t="str">
        <f>IF('Data invoice'!K1923=0,"",'Data invoice'!L1923)</f>
        <v/>
      </c>
      <c r="C1808" s="284" t="str">
        <f>IF('Data invoice'!L1923=0,"",'Data invoice'!M1923)</f>
        <v/>
      </c>
      <c r="D1808" s="284" t="str">
        <f>IF('Data invoice'!M1923=0,"",'Data invoice'!N1923)</f>
        <v/>
      </c>
      <c r="E1808" s="284" t="str">
        <f>IF('Data invoice'!N1923=0,"",'Data invoice'!O1923)</f>
        <v/>
      </c>
      <c r="F1808" s="284" t="str">
        <f>IF('Data invoice'!O1923=0,"",'Data invoice'!P1923)</f>
        <v/>
      </c>
      <c r="G1808" s="284" t="str">
        <f>IF('Data invoice'!P1923=0,"",'Data invoice'!Q1923)</f>
        <v/>
      </c>
      <c r="H1808" s="284" t="str">
        <f>IF('Data invoice'!Q1923=0,"",'Data invoice'!R1923)</f>
        <v/>
      </c>
      <c r="I1808" s="320" t="str">
        <f>IF('Data invoice'!R1923=0,"",'Data invoice'!S1923)</f>
        <v/>
      </c>
      <c r="J1808" s="367" t="str">
        <f>IF('Data invoice'!S1923=0,"",'Data invoice'!T1923)</f>
        <v/>
      </c>
    </row>
    <row r="1809" spans="1:10" ht="15" customHeight="1">
      <c r="A1809" s="284" t="str">
        <f>IF('Data invoice'!J1924=0,"",'Data invoice'!K1924)</f>
        <v/>
      </c>
      <c r="B1809" s="284" t="str">
        <f>IF('Data invoice'!K1924=0,"",'Data invoice'!L1924)</f>
        <v/>
      </c>
      <c r="C1809" s="284" t="str">
        <f>IF('Data invoice'!L1924=0,"",'Data invoice'!M1924)</f>
        <v/>
      </c>
      <c r="D1809" s="284" t="str">
        <f>IF('Data invoice'!M1924=0,"",'Data invoice'!N1924)</f>
        <v/>
      </c>
      <c r="E1809" s="284" t="str">
        <f>IF('Data invoice'!N1924=0,"",'Data invoice'!O1924)</f>
        <v/>
      </c>
      <c r="F1809" s="284" t="str">
        <f>IF('Data invoice'!O1924=0,"",'Data invoice'!P1924)</f>
        <v/>
      </c>
      <c r="G1809" s="284" t="str">
        <f>IF('Data invoice'!P1924=0,"",'Data invoice'!Q1924)</f>
        <v/>
      </c>
      <c r="H1809" s="284" t="str">
        <f>IF('Data invoice'!Q1924=0,"",'Data invoice'!R1924)</f>
        <v/>
      </c>
      <c r="I1809" s="320" t="str">
        <f>IF('Data invoice'!R1924=0,"",'Data invoice'!S1924)</f>
        <v/>
      </c>
      <c r="J1809" s="367" t="str">
        <f>IF('Data invoice'!S1924=0,"",'Data invoice'!T1924)</f>
        <v/>
      </c>
    </row>
    <row r="1810" spans="1:10" ht="15" customHeight="1">
      <c r="A1810" s="284" t="str">
        <f>IF('Data invoice'!J1925=0,"",'Data invoice'!K1925)</f>
        <v/>
      </c>
      <c r="B1810" s="284" t="str">
        <f>IF('Data invoice'!K1925=0,"",'Data invoice'!L1925)</f>
        <v/>
      </c>
      <c r="C1810" s="284" t="str">
        <f>IF('Data invoice'!L1925=0,"",'Data invoice'!M1925)</f>
        <v/>
      </c>
      <c r="D1810" s="284" t="str">
        <f>IF('Data invoice'!M1925=0,"",'Data invoice'!N1925)</f>
        <v/>
      </c>
      <c r="E1810" s="284" t="str">
        <f>IF('Data invoice'!N1925=0,"",'Data invoice'!O1925)</f>
        <v/>
      </c>
      <c r="F1810" s="284" t="str">
        <f>IF('Data invoice'!O1925=0,"",'Data invoice'!P1925)</f>
        <v/>
      </c>
      <c r="G1810" s="284" t="str">
        <f>IF('Data invoice'!P1925=0,"",'Data invoice'!Q1925)</f>
        <v/>
      </c>
      <c r="H1810" s="284" t="str">
        <f>IF('Data invoice'!Q1925=0,"",'Data invoice'!R1925)</f>
        <v/>
      </c>
      <c r="I1810" s="320" t="str">
        <f>IF('Data invoice'!R1925=0,"",'Data invoice'!S1925)</f>
        <v/>
      </c>
      <c r="J1810" s="367" t="str">
        <f>IF('Data invoice'!S1925=0,"",'Data invoice'!T1925)</f>
        <v/>
      </c>
    </row>
    <row r="1811" spans="1:10" ht="15" customHeight="1">
      <c r="A1811" s="284" t="str">
        <f>IF('Data invoice'!J1926=0,"",'Data invoice'!K1926)</f>
        <v/>
      </c>
      <c r="B1811" s="284" t="str">
        <f>IF('Data invoice'!K1926=0,"",'Data invoice'!L1926)</f>
        <v/>
      </c>
      <c r="C1811" s="284" t="str">
        <f>IF('Data invoice'!L1926=0,"",'Data invoice'!M1926)</f>
        <v/>
      </c>
      <c r="D1811" s="284" t="str">
        <f>IF('Data invoice'!M1926=0,"",'Data invoice'!N1926)</f>
        <v/>
      </c>
      <c r="E1811" s="284" t="str">
        <f>IF('Data invoice'!N1926=0,"",'Data invoice'!O1926)</f>
        <v/>
      </c>
      <c r="F1811" s="284" t="str">
        <f>IF('Data invoice'!O1926=0,"",'Data invoice'!P1926)</f>
        <v/>
      </c>
      <c r="G1811" s="284" t="str">
        <f>IF('Data invoice'!P1926=0,"",'Data invoice'!Q1926)</f>
        <v/>
      </c>
      <c r="H1811" s="284" t="str">
        <f>IF('Data invoice'!Q1926=0,"",'Data invoice'!R1926)</f>
        <v/>
      </c>
      <c r="I1811" s="320" t="str">
        <f>IF('Data invoice'!R1926=0,"",'Data invoice'!S1926)</f>
        <v/>
      </c>
      <c r="J1811" s="367" t="str">
        <f>IF('Data invoice'!S1926=0,"",'Data invoice'!T1926)</f>
        <v/>
      </c>
    </row>
    <row r="1812" spans="1:10" ht="15" customHeight="1">
      <c r="A1812" s="284" t="str">
        <f>IF('Data invoice'!J1927=0,"",'Data invoice'!K1927)</f>
        <v/>
      </c>
      <c r="B1812" s="284" t="str">
        <f>IF('Data invoice'!K1927=0,"",'Data invoice'!L1927)</f>
        <v/>
      </c>
      <c r="C1812" s="284" t="str">
        <f>IF('Data invoice'!L1927=0,"",'Data invoice'!M1927)</f>
        <v/>
      </c>
      <c r="D1812" s="284" t="str">
        <f>IF('Data invoice'!M1927=0,"",'Data invoice'!N1927)</f>
        <v/>
      </c>
      <c r="E1812" s="284" t="str">
        <f>IF('Data invoice'!N1927=0,"",'Data invoice'!O1927)</f>
        <v/>
      </c>
      <c r="F1812" s="284" t="str">
        <f>IF('Data invoice'!O1927=0,"",'Data invoice'!P1927)</f>
        <v/>
      </c>
      <c r="G1812" s="284" t="str">
        <f>IF('Data invoice'!P1927=0,"",'Data invoice'!Q1927)</f>
        <v/>
      </c>
      <c r="H1812" s="284" t="str">
        <f>IF('Data invoice'!Q1927=0,"",'Data invoice'!R1927)</f>
        <v/>
      </c>
      <c r="I1812" s="320" t="str">
        <f>IF('Data invoice'!R1927=0,"",'Data invoice'!S1927)</f>
        <v/>
      </c>
      <c r="J1812" s="367" t="str">
        <f>IF('Data invoice'!S1927=0,"",'Data invoice'!T1927)</f>
        <v/>
      </c>
    </row>
    <row r="1813" spans="1:10" ht="15" customHeight="1">
      <c r="A1813" s="284" t="str">
        <f>IF('Data invoice'!J1928=0,"",'Data invoice'!K1928)</f>
        <v/>
      </c>
      <c r="B1813" s="284" t="str">
        <f>IF('Data invoice'!K1928=0,"",'Data invoice'!L1928)</f>
        <v/>
      </c>
      <c r="C1813" s="284" t="str">
        <f>IF('Data invoice'!L1928=0,"",'Data invoice'!M1928)</f>
        <v/>
      </c>
      <c r="D1813" s="284" t="str">
        <f>IF('Data invoice'!M1928=0,"",'Data invoice'!N1928)</f>
        <v/>
      </c>
      <c r="E1813" s="284" t="str">
        <f>IF('Data invoice'!N1928=0,"",'Data invoice'!O1928)</f>
        <v/>
      </c>
      <c r="F1813" s="284" t="str">
        <f>IF('Data invoice'!O1928=0,"",'Data invoice'!P1928)</f>
        <v/>
      </c>
      <c r="G1813" s="284" t="str">
        <f>IF('Data invoice'!P1928=0,"",'Data invoice'!Q1928)</f>
        <v/>
      </c>
      <c r="H1813" s="284" t="str">
        <f>IF('Data invoice'!Q1928=0,"",'Data invoice'!R1928)</f>
        <v/>
      </c>
      <c r="I1813" s="320" t="str">
        <f>IF('Data invoice'!R1928=0,"",'Data invoice'!S1928)</f>
        <v/>
      </c>
      <c r="J1813" s="367" t="str">
        <f>IF('Data invoice'!S1928=0,"",'Data invoice'!T1928)</f>
        <v/>
      </c>
    </row>
    <row r="1814" spans="1:10" ht="15" customHeight="1">
      <c r="A1814" s="284" t="str">
        <f>IF('Data invoice'!J1929=0,"",'Data invoice'!K1929)</f>
        <v/>
      </c>
      <c r="B1814" s="284" t="str">
        <f>IF('Data invoice'!K1929=0,"",'Data invoice'!L1929)</f>
        <v/>
      </c>
      <c r="C1814" s="284" t="str">
        <f>IF('Data invoice'!L1929=0,"",'Data invoice'!M1929)</f>
        <v/>
      </c>
      <c r="D1814" s="284" t="str">
        <f>IF('Data invoice'!M1929=0,"",'Data invoice'!N1929)</f>
        <v/>
      </c>
      <c r="E1814" s="284" t="str">
        <f>IF('Data invoice'!N1929=0,"",'Data invoice'!O1929)</f>
        <v/>
      </c>
      <c r="F1814" s="284" t="str">
        <f>IF('Data invoice'!O1929=0,"",'Data invoice'!P1929)</f>
        <v/>
      </c>
      <c r="G1814" s="284" t="str">
        <f>IF('Data invoice'!P1929=0,"",'Data invoice'!Q1929)</f>
        <v/>
      </c>
      <c r="H1814" s="284" t="str">
        <f>IF('Data invoice'!Q1929=0,"",'Data invoice'!R1929)</f>
        <v/>
      </c>
      <c r="I1814" s="320" t="str">
        <f>IF('Data invoice'!R1929=0,"",'Data invoice'!S1929)</f>
        <v/>
      </c>
      <c r="J1814" s="367" t="str">
        <f>IF('Data invoice'!S1929=0,"",'Data invoice'!T1929)</f>
        <v/>
      </c>
    </row>
    <row r="1815" spans="1:10" ht="15" customHeight="1">
      <c r="A1815" s="284" t="str">
        <f>IF('Data invoice'!J1930=0,"",'Data invoice'!K1930)</f>
        <v/>
      </c>
      <c r="B1815" s="284" t="str">
        <f>IF('Data invoice'!K1930=0,"",'Data invoice'!L1930)</f>
        <v/>
      </c>
      <c r="C1815" s="284" t="str">
        <f>IF('Data invoice'!L1930=0,"",'Data invoice'!M1930)</f>
        <v/>
      </c>
      <c r="D1815" s="284" t="str">
        <f>IF('Data invoice'!M1930=0,"",'Data invoice'!N1930)</f>
        <v/>
      </c>
      <c r="E1815" s="284" t="str">
        <f>IF('Data invoice'!N1930=0,"",'Data invoice'!O1930)</f>
        <v/>
      </c>
      <c r="F1815" s="284" t="str">
        <f>IF('Data invoice'!O1930=0,"",'Data invoice'!P1930)</f>
        <v/>
      </c>
      <c r="G1815" s="284" t="str">
        <f>IF('Data invoice'!P1930=0,"",'Data invoice'!Q1930)</f>
        <v/>
      </c>
      <c r="H1815" s="284" t="str">
        <f>IF('Data invoice'!Q1930=0,"",'Data invoice'!R1930)</f>
        <v/>
      </c>
      <c r="I1815" s="320" t="str">
        <f>IF('Data invoice'!R1930=0,"",'Data invoice'!S1930)</f>
        <v/>
      </c>
      <c r="J1815" s="367" t="str">
        <f>IF('Data invoice'!S1930=0,"",'Data invoice'!T1930)</f>
        <v/>
      </c>
    </row>
    <row r="1816" spans="1:10" ht="15" customHeight="1">
      <c r="A1816" s="284" t="str">
        <f>IF('Data invoice'!J1931=0,"",'Data invoice'!K1931)</f>
        <v/>
      </c>
      <c r="B1816" s="284" t="str">
        <f>IF('Data invoice'!K1931=0,"",'Data invoice'!L1931)</f>
        <v/>
      </c>
      <c r="C1816" s="284" t="str">
        <f>IF('Data invoice'!L1931=0,"",'Data invoice'!M1931)</f>
        <v/>
      </c>
      <c r="D1816" s="284" t="str">
        <f>IF('Data invoice'!M1931=0,"",'Data invoice'!N1931)</f>
        <v/>
      </c>
      <c r="E1816" s="284" t="str">
        <f>IF('Data invoice'!N1931=0,"",'Data invoice'!O1931)</f>
        <v/>
      </c>
      <c r="F1816" s="284" t="str">
        <f>IF('Data invoice'!O1931=0,"",'Data invoice'!P1931)</f>
        <v/>
      </c>
      <c r="G1816" s="284" t="str">
        <f>IF('Data invoice'!P1931=0,"",'Data invoice'!Q1931)</f>
        <v/>
      </c>
      <c r="H1816" s="284" t="str">
        <f>IF('Data invoice'!Q1931=0,"",'Data invoice'!R1931)</f>
        <v/>
      </c>
      <c r="I1816" s="320" t="str">
        <f>IF('Data invoice'!R1931=0,"",'Data invoice'!S1931)</f>
        <v/>
      </c>
      <c r="J1816" s="367" t="str">
        <f>IF('Data invoice'!S1931=0,"",'Data invoice'!T1931)</f>
        <v/>
      </c>
    </row>
    <row r="1817" spans="1:10" ht="15" customHeight="1">
      <c r="A1817" s="284" t="str">
        <f>IF('Data invoice'!J1932=0,"",'Data invoice'!K1932)</f>
        <v/>
      </c>
      <c r="B1817" s="284" t="str">
        <f>IF('Data invoice'!K1932=0,"",'Data invoice'!L1932)</f>
        <v/>
      </c>
      <c r="C1817" s="284" t="str">
        <f>IF('Data invoice'!L1932=0,"",'Data invoice'!M1932)</f>
        <v/>
      </c>
      <c r="D1817" s="284" t="str">
        <f>IF('Data invoice'!M1932=0,"",'Data invoice'!N1932)</f>
        <v/>
      </c>
      <c r="E1817" s="284" t="str">
        <f>IF('Data invoice'!N1932=0,"",'Data invoice'!O1932)</f>
        <v/>
      </c>
      <c r="F1817" s="284" t="str">
        <f>IF('Data invoice'!O1932=0,"",'Data invoice'!P1932)</f>
        <v/>
      </c>
      <c r="G1817" s="284" t="str">
        <f>IF('Data invoice'!P1932=0,"",'Data invoice'!Q1932)</f>
        <v/>
      </c>
      <c r="H1817" s="284" t="str">
        <f>IF('Data invoice'!Q1932=0,"",'Data invoice'!R1932)</f>
        <v/>
      </c>
      <c r="I1817" s="320" t="str">
        <f>IF('Data invoice'!R1932=0,"",'Data invoice'!S1932)</f>
        <v/>
      </c>
      <c r="J1817" s="367" t="str">
        <f>IF('Data invoice'!S1932=0,"",'Data invoice'!T1932)</f>
        <v/>
      </c>
    </row>
    <row r="1818" spans="1:10" ht="15" customHeight="1">
      <c r="A1818" s="284" t="str">
        <f>IF('Data invoice'!J1933=0,"",'Data invoice'!K1933)</f>
        <v/>
      </c>
      <c r="B1818" s="284" t="str">
        <f>IF('Data invoice'!K1933=0,"",'Data invoice'!L1933)</f>
        <v/>
      </c>
      <c r="C1818" s="284" t="str">
        <f>IF('Data invoice'!L1933=0,"",'Data invoice'!M1933)</f>
        <v/>
      </c>
      <c r="D1818" s="284" t="str">
        <f>IF('Data invoice'!M1933=0,"",'Data invoice'!N1933)</f>
        <v/>
      </c>
      <c r="E1818" s="284" t="str">
        <f>IF('Data invoice'!N1933=0,"",'Data invoice'!O1933)</f>
        <v/>
      </c>
      <c r="F1818" s="284" t="str">
        <f>IF('Data invoice'!O1933=0,"",'Data invoice'!P1933)</f>
        <v/>
      </c>
      <c r="G1818" s="284" t="str">
        <f>IF('Data invoice'!P1933=0,"",'Data invoice'!Q1933)</f>
        <v/>
      </c>
      <c r="H1818" s="284" t="str">
        <f>IF('Data invoice'!Q1933=0,"",'Data invoice'!R1933)</f>
        <v/>
      </c>
      <c r="I1818" s="320" t="str">
        <f>IF('Data invoice'!R1933=0,"",'Data invoice'!S1933)</f>
        <v/>
      </c>
      <c r="J1818" s="367" t="str">
        <f>IF('Data invoice'!S1933=0,"",'Data invoice'!T1933)</f>
        <v/>
      </c>
    </row>
    <row r="1819" spans="1:10" ht="15" customHeight="1">
      <c r="A1819" s="284" t="str">
        <f>IF('Data invoice'!J1934=0,"",'Data invoice'!K1934)</f>
        <v/>
      </c>
      <c r="B1819" s="284" t="str">
        <f>IF('Data invoice'!K1934=0,"",'Data invoice'!L1934)</f>
        <v/>
      </c>
      <c r="C1819" s="284" t="str">
        <f>IF('Data invoice'!L1934=0,"",'Data invoice'!M1934)</f>
        <v/>
      </c>
      <c r="D1819" s="284" t="str">
        <f>IF('Data invoice'!M1934=0,"",'Data invoice'!N1934)</f>
        <v/>
      </c>
      <c r="E1819" s="284" t="str">
        <f>IF('Data invoice'!N1934=0,"",'Data invoice'!O1934)</f>
        <v/>
      </c>
      <c r="F1819" s="284" t="str">
        <f>IF('Data invoice'!O1934=0,"",'Data invoice'!P1934)</f>
        <v/>
      </c>
      <c r="G1819" s="284" t="str">
        <f>IF('Data invoice'!P1934=0,"",'Data invoice'!Q1934)</f>
        <v/>
      </c>
      <c r="H1819" s="284" t="str">
        <f>IF('Data invoice'!Q1934=0,"",'Data invoice'!R1934)</f>
        <v/>
      </c>
      <c r="I1819" s="320" t="str">
        <f>IF('Data invoice'!R1934=0,"",'Data invoice'!S1934)</f>
        <v/>
      </c>
      <c r="J1819" s="367" t="str">
        <f>IF('Data invoice'!S1934=0,"",'Data invoice'!T1934)</f>
        <v/>
      </c>
    </row>
    <row r="1820" spans="1:10" ht="15" customHeight="1">
      <c r="A1820" s="284" t="str">
        <f>IF('Data invoice'!J1935=0,"",'Data invoice'!K1935)</f>
        <v/>
      </c>
      <c r="B1820" s="284" t="str">
        <f>IF('Data invoice'!K1935=0,"",'Data invoice'!L1935)</f>
        <v/>
      </c>
      <c r="C1820" s="284" t="str">
        <f>IF('Data invoice'!L1935=0,"",'Data invoice'!M1935)</f>
        <v/>
      </c>
      <c r="D1820" s="284" t="str">
        <f>IF('Data invoice'!M1935=0,"",'Data invoice'!N1935)</f>
        <v/>
      </c>
      <c r="E1820" s="284" t="str">
        <f>IF('Data invoice'!N1935=0,"",'Data invoice'!O1935)</f>
        <v/>
      </c>
      <c r="F1820" s="284" t="str">
        <f>IF('Data invoice'!O1935=0,"",'Data invoice'!P1935)</f>
        <v/>
      </c>
      <c r="G1820" s="284" t="str">
        <f>IF('Data invoice'!P1935=0,"",'Data invoice'!Q1935)</f>
        <v/>
      </c>
      <c r="H1820" s="284" t="str">
        <f>IF('Data invoice'!Q1935=0,"",'Data invoice'!R1935)</f>
        <v/>
      </c>
      <c r="I1820" s="320" t="str">
        <f>IF('Data invoice'!R1935=0,"",'Data invoice'!S1935)</f>
        <v/>
      </c>
      <c r="J1820" s="367" t="str">
        <f>IF('Data invoice'!S1935=0,"",'Data invoice'!T1935)</f>
        <v/>
      </c>
    </row>
    <row r="1821" spans="1:10" ht="15" customHeight="1">
      <c r="A1821" s="284" t="str">
        <f>IF('Data invoice'!J1936=0,"",'Data invoice'!K1936)</f>
        <v/>
      </c>
      <c r="B1821" s="284" t="str">
        <f>IF('Data invoice'!K1936=0,"",'Data invoice'!L1936)</f>
        <v/>
      </c>
      <c r="C1821" s="284" t="str">
        <f>IF('Data invoice'!L1936=0,"",'Data invoice'!M1936)</f>
        <v/>
      </c>
      <c r="D1821" s="284" t="str">
        <f>IF('Data invoice'!M1936=0,"",'Data invoice'!N1936)</f>
        <v/>
      </c>
      <c r="E1821" s="284" t="str">
        <f>IF('Data invoice'!N1936=0,"",'Data invoice'!O1936)</f>
        <v/>
      </c>
      <c r="F1821" s="284" t="str">
        <f>IF('Data invoice'!O1936=0,"",'Data invoice'!P1936)</f>
        <v/>
      </c>
      <c r="G1821" s="284" t="str">
        <f>IF('Data invoice'!P1936=0,"",'Data invoice'!Q1936)</f>
        <v/>
      </c>
      <c r="H1821" s="284" t="str">
        <f>IF('Data invoice'!Q1936=0,"",'Data invoice'!R1936)</f>
        <v/>
      </c>
      <c r="I1821" s="320" t="str">
        <f>IF('Data invoice'!R1936=0,"",'Data invoice'!S1936)</f>
        <v/>
      </c>
      <c r="J1821" s="367" t="str">
        <f>IF('Data invoice'!S1936=0,"",'Data invoice'!T1936)</f>
        <v/>
      </c>
    </row>
    <row r="1822" spans="1:10" ht="15" customHeight="1">
      <c r="A1822" s="284" t="str">
        <f>IF('Data invoice'!J1937=0,"",'Data invoice'!K1937)</f>
        <v/>
      </c>
      <c r="B1822" s="284" t="str">
        <f>IF('Data invoice'!K1937=0,"",'Data invoice'!L1937)</f>
        <v/>
      </c>
      <c r="C1822" s="284" t="str">
        <f>IF('Data invoice'!L1937=0,"",'Data invoice'!M1937)</f>
        <v/>
      </c>
      <c r="D1822" s="284" t="str">
        <f>IF('Data invoice'!M1937=0,"",'Data invoice'!N1937)</f>
        <v/>
      </c>
      <c r="E1822" s="284" t="str">
        <f>IF('Data invoice'!N1937=0,"",'Data invoice'!O1937)</f>
        <v/>
      </c>
      <c r="F1822" s="284" t="str">
        <f>IF('Data invoice'!O1937=0,"",'Data invoice'!P1937)</f>
        <v/>
      </c>
      <c r="G1822" s="284" t="str">
        <f>IF('Data invoice'!P1937=0,"",'Data invoice'!Q1937)</f>
        <v/>
      </c>
      <c r="H1822" s="284" t="str">
        <f>IF('Data invoice'!Q1937=0,"",'Data invoice'!R1937)</f>
        <v/>
      </c>
      <c r="I1822" s="320" t="str">
        <f>IF('Data invoice'!R1937=0,"",'Data invoice'!S1937)</f>
        <v/>
      </c>
      <c r="J1822" s="367" t="str">
        <f>IF('Data invoice'!S1937=0,"",'Data invoice'!T1937)</f>
        <v/>
      </c>
    </row>
    <row r="1823" spans="1:10" ht="15" customHeight="1">
      <c r="A1823" s="284" t="str">
        <f>IF('Data invoice'!J1938=0,"",'Data invoice'!K1938)</f>
        <v/>
      </c>
      <c r="B1823" s="284" t="str">
        <f>IF('Data invoice'!K1938=0,"",'Data invoice'!L1938)</f>
        <v/>
      </c>
      <c r="C1823" s="284" t="str">
        <f>IF('Data invoice'!L1938=0,"",'Data invoice'!M1938)</f>
        <v/>
      </c>
      <c r="D1823" s="284" t="str">
        <f>IF('Data invoice'!M1938=0,"",'Data invoice'!N1938)</f>
        <v/>
      </c>
      <c r="E1823" s="284" t="str">
        <f>IF('Data invoice'!N1938=0,"",'Data invoice'!O1938)</f>
        <v/>
      </c>
      <c r="F1823" s="284" t="str">
        <f>IF('Data invoice'!O1938=0,"",'Data invoice'!P1938)</f>
        <v/>
      </c>
      <c r="G1823" s="284" t="str">
        <f>IF('Data invoice'!P1938=0,"",'Data invoice'!Q1938)</f>
        <v/>
      </c>
      <c r="H1823" s="284" t="str">
        <f>IF('Data invoice'!Q1938=0,"",'Data invoice'!R1938)</f>
        <v/>
      </c>
      <c r="I1823" s="320" t="str">
        <f>IF('Data invoice'!R1938=0,"",'Data invoice'!S1938)</f>
        <v/>
      </c>
      <c r="J1823" s="367" t="str">
        <f>IF('Data invoice'!S1938=0,"",'Data invoice'!T1938)</f>
        <v/>
      </c>
    </row>
    <row r="1824" spans="1:10" ht="15" customHeight="1">
      <c r="A1824" s="284" t="str">
        <f>IF('Data invoice'!J1939=0,"",'Data invoice'!K1939)</f>
        <v/>
      </c>
      <c r="B1824" s="284" t="str">
        <f>IF('Data invoice'!K1939=0,"",'Data invoice'!L1939)</f>
        <v/>
      </c>
      <c r="C1824" s="284" t="str">
        <f>IF('Data invoice'!L1939=0,"",'Data invoice'!M1939)</f>
        <v/>
      </c>
      <c r="D1824" s="284" t="str">
        <f>IF('Data invoice'!M1939=0,"",'Data invoice'!N1939)</f>
        <v/>
      </c>
      <c r="E1824" s="284" t="str">
        <f>IF('Data invoice'!N1939=0,"",'Data invoice'!O1939)</f>
        <v/>
      </c>
      <c r="F1824" s="284" t="str">
        <f>IF('Data invoice'!O1939=0,"",'Data invoice'!P1939)</f>
        <v/>
      </c>
      <c r="G1824" s="284" t="str">
        <f>IF('Data invoice'!P1939=0,"",'Data invoice'!Q1939)</f>
        <v/>
      </c>
      <c r="H1824" s="284" t="str">
        <f>IF('Data invoice'!Q1939=0,"",'Data invoice'!R1939)</f>
        <v/>
      </c>
      <c r="I1824" s="320" t="str">
        <f>IF('Data invoice'!R1939=0,"",'Data invoice'!S1939)</f>
        <v/>
      </c>
      <c r="J1824" s="367" t="str">
        <f>IF('Data invoice'!S1939=0,"",'Data invoice'!T1939)</f>
        <v/>
      </c>
    </row>
    <row r="1825" spans="1:10" ht="15" customHeight="1">
      <c r="A1825" s="284" t="str">
        <f>IF('Data invoice'!J1940=0,"",'Data invoice'!K1940)</f>
        <v/>
      </c>
      <c r="B1825" s="284" t="str">
        <f>IF('Data invoice'!K1940=0,"",'Data invoice'!L1940)</f>
        <v/>
      </c>
      <c r="C1825" s="284" t="str">
        <f>IF('Data invoice'!L1940=0,"",'Data invoice'!M1940)</f>
        <v/>
      </c>
      <c r="D1825" s="284" t="str">
        <f>IF('Data invoice'!M1940=0,"",'Data invoice'!N1940)</f>
        <v/>
      </c>
      <c r="E1825" s="284" t="str">
        <f>IF('Data invoice'!N1940=0,"",'Data invoice'!O1940)</f>
        <v/>
      </c>
      <c r="F1825" s="284" t="str">
        <f>IF('Data invoice'!O1940=0,"",'Data invoice'!P1940)</f>
        <v/>
      </c>
      <c r="G1825" s="284" t="str">
        <f>IF('Data invoice'!P1940=0,"",'Data invoice'!Q1940)</f>
        <v/>
      </c>
      <c r="H1825" s="284" t="str">
        <f>IF('Data invoice'!Q1940=0,"",'Data invoice'!R1940)</f>
        <v/>
      </c>
      <c r="I1825" s="320" t="str">
        <f>IF('Data invoice'!R1940=0,"",'Data invoice'!S1940)</f>
        <v/>
      </c>
      <c r="J1825" s="367" t="str">
        <f>IF('Data invoice'!S1940=0,"",'Data invoice'!T1940)</f>
        <v/>
      </c>
    </row>
    <row r="1826" spans="1:10" ht="15" customHeight="1">
      <c r="A1826" s="284" t="str">
        <f>IF('Data invoice'!J1941=0,"",'Data invoice'!K1941)</f>
        <v/>
      </c>
      <c r="B1826" s="284" t="str">
        <f>IF('Data invoice'!K1941=0,"",'Data invoice'!L1941)</f>
        <v/>
      </c>
      <c r="C1826" s="284" t="str">
        <f>IF('Data invoice'!L1941=0,"",'Data invoice'!M1941)</f>
        <v/>
      </c>
      <c r="D1826" s="284" t="str">
        <f>IF('Data invoice'!M1941=0,"",'Data invoice'!N1941)</f>
        <v/>
      </c>
      <c r="E1826" s="284" t="str">
        <f>IF('Data invoice'!N1941=0,"",'Data invoice'!O1941)</f>
        <v/>
      </c>
      <c r="F1826" s="284" t="str">
        <f>IF('Data invoice'!O1941=0,"",'Data invoice'!P1941)</f>
        <v/>
      </c>
      <c r="G1826" s="284" t="str">
        <f>IF('Data invoice'!P1941=0,"",'Data invoice'!Q1941)</f>
        <v/>
      </c>
      <c r="H1826" s="284" t="str">
        <f>IF('Data invoice'!Q1941=0,"",'Data invoice'!R1941)</f>
        <v/>
      </c>
      <c r="I1826" s="320" t="str">
        <f>IF('Data invoice'!R1941=0,"",'Data invoice'!S1941)</f>
        <v/>
      </c>
      <c r="J1826" s="367" t="str">
        <f>IF('Data invoice'!S1941=0,"",'Data invoice'!T1941)</f>
        <v/>
      </c>
    </row>
    <row r="1827" spans="1:10" ht="15" customHeight="1">
      <c r="A1827" s="284" t="str">
        <f>IF('Data invoice'!J1942=0,"",'Data invoice'!K1942)</f>
        <v/>
      </c>
      <c r="B1827" s="284" t="str">
        <f>IF('Data invoice'!K1942=0,"",'Data invoice'!L1942)</f>
        <v/>
      </c>
      <c r="C1827" s="284" t="str">
        <f>IF('Data invoice'!L1942=0,"",'Data invoice'!M1942)</f>
        <v/>
      </c>
      <c r="D1827" s="284" t="str">
        <f>IF('Data invoice'!M1942=0,"",'Data invoice'!N1942)</f>
        <v/>
      </c>
      <c r="E1827" s="284" t="str">
        <f>IF('Data invoice'!N1942=0,"",'Data invoice'!O1942)</f>
        <v/>
      </c>
      <c r="F1827" s="284" t="str">
        <f>IF('Data invoice'!O1942=0,"",'Data invoice'!P1942)</f>
        <v/>
      </c>
      <c r="G1827" s="284" t="str">
        <f>IF('Data invoice'!P1942=0,"",'Data invoice'!Q1942)</f>
        <v/>
      </c>
      <c r="H1827" s="284" t="str">
        <f>IF('Data invoice'!Q1942=0,"",'Data invoice'!R1942)</f>
        <v/>
      </c>
      <c r="I1827" s="320" t="str">
        <f>IF('Data invoice'!R1942=0,"",'Data invoice'!S1942)</f>
        <v/>
      </c>
      <c r="J1827" s="367" t="str">
        <f>IF('Data invoice'!S1942=0,"",'Data invoice'!T1942)</f>
        <v/>
      </c>
    </row>
    <row r="1828" spans="1:10" ht="15" customHeight="1">
      <c r="A1828" s="284" t="str">
        <f>IF('Data invoice'!J1943=0,"",'Data invoice'!K1943)</f>
        <v/>
      </c>
      <c r="B1828" s="284" t="str">
        <f>IF('Data invoice'!K1943=0,"",'Data invoice'!L1943)</f>
        <v/>
      </c>
      <c r="C1828" s="284" t="str">
        <f>IF('Data invoice'!L1943=0,"",'Data invoice'!M1943)</f>
        <v/>
      </c>
      <c r="D1828" s="284" t="str">
        <f>IF('Data invoice'!M1943=0,"",'Data invoice'!N1943)</f>
        <v/>
      </c>
      <c r="E1828" s="284" t="str">
        <f>IF('Data invoice'!N1943=0,"",'Data invoice'!O1943)</f>
        <v/>
      </c>
      <c r="F1828" s="284" t="str">
        <f>IF('Data invoice'!O1943=0,"",'Data invoice'!P1943)</f>
        <v/>
      </c>
      <c r="G1828" s="284" t="str">
        <f>IF('Data invoice'!P1943=0,"",'Data invoice'!Q1943)</f>
        <v/>
      </c>
      <c r="H1828" s="284" t="str">
        <f>IF('Data invoice'!Q1943=0,"",'Data invoice'!R1943)</f>
        <v/>
      </c>
      <c r="I1828" s="320" t="str">
        <f>IF('Data invoice'!R1943=0,"",'Data invoice'!S1943)</f>
        <v/>
      </c>
      <c r="J1828" s="367" t="str">
        <f>IF('Data invoice'!S1943=0,"",'Data invoice'!T1943)</f>
        <v/>
      </c>
    </row>
    <row r="1829" spans="1:10" ht="15" customHeight="1">
      <c r="A1829" s="284" t="str">
        <f>IF('Data invoice'!J1944=0,"",'Data invoice'!K1944)</f>
        <v/>
      </c>
      <c r="B1829" s="284" t="str">
        <f>IF('Data invoice'!K1944=0,"",'Data invoice'!L1944)</f>
        <v/>
      </c>
      <c r="C1829" s="284" t="str">
        <f>IF('Data invoice'!L1944=0,"",'Data invoice'!M1944)</f>
        <v/>
      </c>
      <c r="D1829" s="284" t="str">
        <f>IF('Data invoice'!M1944=0,"",'Data invoice'!N1944)</f>
        <v/>
      </c>
      <c r="E1829" s="284" t="str">
        <f>IF('Data invoice'!N1944=0,"",'Data invoice'!O1944)</f>
        <v/>
      </c>
      <c r="F1829" s="284" t="str">
        <f>IF('Data invoice'!O1944=0,"",'Data invoice'!P1944)</f>
        <v/>
      </c>
      <c r="G1829" s="284" t="str">
        <f>IF('Data invoice'!P1944=0,"",'Data invoice'!Q1944)</f>
        <v/>
      </c>
      <c r="H1829" s="284" t="str">
        <f>IF('Data invoice'!Q1944=0,"",'Data invoice'!R1944)</f>
        <v/>
      </c>
      <c r="I1829" s="320" t="str">
        <f>IF('Data invoice'!R1944=0,"",'Data invoice'!S1944)</f>
        <v/>
      </c>
      <c r="J1829" s="367" t="str">
        <f>IF('Data invoice'!S1944=0,"",'Data invoice'!T1944)</f>
        <v/>
      </c>
    </row>
    <row r="1830" spans="1:10" ht="15" customHeight="1">
      <c r="A1830" s="284" t="str">
        <f>IF('Data invoice'!J1945=0,"",'Data invoice'!K1945)</f>
        <v/>
      </c>
      <c r="B1830" s="284" t="str">
        <f>IF('Data invoice'!K1945=0,"",'Data invoice'!L1945)</f>
        <v/>
      </c>
      <c r="C1830" s="284" t="str">
        <f>IF('Data invoice'!L1945=0,"",'Data invoice'!M1945)</f>
        <v/>
      </c>
      <c r="D1830" s="284" t="str">
        <f>IF('Data invoice'!M1945=0,"",'Data invoice'!N1945)</f>
        <v/>
      </c>
      <c r="E1830" s="284" t="str">
        <f>IF('Data invoice'!N1945=0,"",'Data invoice'!O1945)</f>
        <v/>
      </c>
      <c r="F1830" s="284" t="str">
        <f>IF('Data invoice'!O1945=0,"",'Data invoice'!P1945)</f>
        <v/>
      </c>
      <c r="G1830" s="284" t="str">
        <f>IF('Data invoice'!P1945=0,"",'Data invoice'!Q1945)</f>
        <v/>
      </c>
      <c r="H1830" s="284" t="str">
        <f>IF('Data invoice'!Q1945=0,"",'Data invoice'!R1945)</f>
        <v/>
      </c>
      <c r="I1830" s="320" t="str">
        <f>IF('Data invoice'!R1945=0,"",'Data invoice'!S1945)</f>
        <v/>
      </c>
      <c r="J1830" s="367" t="str">
        <f>IF('Data invoice'!S1945=0,"",'Data invoice'!T1945)</f>
        <v/>
      </c>
    </row>
    <row r="1831" spans="1:10" ht="15" customHeight="1">
      <c r="A1831" s="284" t="str">
        <f>IF('Data invoice'!J1946=0,"",'Data invoice'!K1946)</f>
        <v/>
      </c>
      <c r="B1831" s="284" t="str">
        <f>IF('Data invoice'!K1946=0,"",'Data invoice'!L1946)</f>
        <v/>
      </c>
      <c r="C1831" s="284" t="str">
        <f>IF('Data invoice'!L1946=0,"",'Data invoice'!M1946)</f>
        <v/>
      </c>
      <c r="D1831" s="284" t="str">
        <f>IF('Data invoice'!M1946=0,"",'Data invoice'!N1946)</f>
        <v/>
      </c>
      <c r="E1831" s="284" t="str">
        <f>IF('Data invoice'!N1946=0,"",'Data invoice'!O1946)</f>
        <v/>
      </c>
      <c r="F1831" s="284" t="str">
        <f>IF('Data invoice'!O1946=0,"",'Data invoice'!P1946)</f>
        <v/>
      </c>
      <c r="G1831" s="284" t="str">
        <f>IF('Data invoice'!P1946=0,"",'Data invoice'!Q1946)</f>
        <v/>
      </c>
      <c r="H1831" s="284" t="str">
        <f>IF('Data invoice'!Q1946=0,"",'Data invoice'!R1946)</f>
        <v/>
      </c>
      <c r="I1831" s="320" t="str">
        <f>IF('Data invoice'!R1946=0,"",'Data invoice'!S1946)</f>
        <v/>
      </c>
      <c r="J1831" s="367" t="str">
        <f>IF('Data invoice'!S1946=0,"",'Data invoice'!T1946)</f>
        <v/>
      </c>
    </row>
    <row r="1832" spans="1:10" ht="15" customHeight="1">
      <c r="A1832" s="284" t="str">
        <f>IF('Data invoice'!J1947=0,"",'Data invoice'!K1947)</f>
        <v/>
      </c>
      <c r="B1832" s="284" t="str">
        <f>IF('Data invoice'!K1947=0,"",'Data invoice'!L1947)</f>
        <v/>
      </c>
      <c r="C1832" s="284" t="str">
        <f>IF('Data invoice'!L1947=0,"",'Data invoice'!M1947)</f>
        <v/>
      </c>
      <c r="D1832" s="284" t="str">
        <f>IF('Data invoice'!M1947=0,"",'Data invoice'!N1947)</f>
        <v/>
      </c>
      <c r="E1832" s="284" t="str">
        <f>IF('Data invoice'!N1947=0,"",'Data invoice'!O1947)</f>
        <v/>
      </c>
      <c r="F1832" s="284" t="str">
        <f>IF('Data invoice'!O1947=0,"",'Data invoice'!P1947)</f>
        <v/>
      </c>
      <c r="G1832" s="284" t="str">
        <f>IF('Data invoice'!P1947=0,"",'Data invoice'!Q1947)</f>
        <v/>
      </c>
      <c r="H1832" s="284" t="str">
        <f>IF('Data invoice'!Q1947=0,"",'Data invoice'!R1947)</f>
        <v/>
      </c>
      <c r="I1832" s="320" t="str">
        <f>IF('Data invoice'!R1947=0,"",'Data invoice'!S1947)</f>
        <v/>
      </c>
      <c r="J1832" s="367" t="str">
        <f>IF('Data invoice'!S1947=0,"",'Data invoice'!T1947)</f>
        <v/>
      </c>
    </row>
    <row r="1833" spans="1:10" ht="15" customHeight="1">
      <c r="A1833" s="284" t="str">
        <f>IF('Data invoice'!J1948=0,"",'Data invoice'!K1948)</f>
        <v/>
      </c>
      <c r="B1833" s="284" t="str">
        <f>IF('Data invoice'!K1948=0,"",'Data invoice'!L1948)</f>
        <v/>
      </c>
      <c r="C1833" s="284" t="str">
        <f>IF('Data invoice'!L1948=0,"",'Data invoice'!M1948)</f>
        <v/>
      </c>
      <c r="D1833" s="284" t="str">
        <f>IF('Data invoice'!M1948=0,"",'Data invoice'!N1948)</f>
        <v/>
      </c>
      <c r="E1833" s="284" t="str">
        <f>IF('Data invoice'!N1948=0,"",'Data invoice'!O1948)</f>
        <v/>
      </c>
      <c r="F1833" s="284" t="str">
        <f>IF('Data invoice'!O1948=0,"",'Data invoice'!P1948)</f>
        <v/>
      </c>
      <c r="G1833" s="284" t="str">
        <f>IF('Data invoice'!P1948=0,"",'Data invoice'!Q1948)</f>
        <v/>
      </c>
      <c r="H1833" s="284" t="str">
        <f>IF('Data invoice'!Q1948=0,"",'Data invoice'!R1948)</f>
        <v/>
      </c>
      <c r="I1833" s="320" t="str">
        <f>IF('Data invoice'!R1948=0,"",'Data invoice'!S1948)</f>
        <v/>
      </c>
      <c r="J1833" s="367" t="str">
        <f>IF('Data invoice'!S1948=0,"",'Data invoice'!T1948)</f>
        <v/>
      </c>
    </row>
    <row r="1834" spans="1:10" ht="15" customHeight="1">
      <c r="A1834" s="284" t="str">
        <f>IF('Data invoice'!J1949=0,"",'Data invoice'!K1949)</f>
        <v/>
      </c>
      <c r="B1834" s="284" t="str">
        <f>IF('Data invoice'!K1949=0,"",'Data invoice'!L1949)</f>
        <v/>
      </c>
      <c r="C1834" s="284" t="str">
        <f>IF('Data invoice'!L1949=0,"",'Data invoice'!M1949)</f>
        <v/>
      </c>
      <c r="D1834" s="284" t="str">
        <f>IF('Data invoice'!M1949=0,"",'Data invoice'!N1949)</f>
        <v/>
      </c>
      <c r="E1834" s="284" t="str">
        <f>IF('Data invoice'!N1949=0,"",'Data invoice'!O1949)</f>
        <v/>
      </c>
      <c r="F1834" s="284" t="str">
        <f>IF('Data invoice'!O1949=0,"",'Data invoice'!P1949)</f>
        <v/>
      </c>
      <c r="G1834" s="284" t="str">
        <f>IF('Data invoice'!P1949=0,"",'Data invoice'!Q1949)</f>
        <v/>
      </c>
      <c r="H1834" s="284" t="str">
        <f>IF('Data invoice'!Q1949=0,"",'Data invoice'!R1949)</f>
        <v/>
      </c>
      <c r="I1834" s="320" t="str">
        <f>IF('Data invoice'!R1949=0,"",'Data invoice'!S1949)</f>
        <v/>
      </c>
      <c r="J1834" s="367" t="str">
        <f>IF('Data invoice'!S1949=0,"",'Data invoice'!T1949)</f>
        <v/>
      </c>
    </row>
    <row r="1835" spans="1:10" ht="15" customHeight="1">
      <c r="A1835" s="284" t="str">
        <f>IF('Data invoice'!J1950=0,"",'Data invoice'!K1950)</f>
        <v/>
      </c>
      <c r="B1835" s="284" t="str">
        <f>IF('Data invoice'!K1950=0,"",'Data invoice'!L1950)</f>
        <v/>
      </c>
      <c r="C1835" s="284" t="str">
        <f>IF('Data invoice'!L1950=0,"",'Data invoice'!M1950)</f>
        <v/>
      </c>
      <c r="D1835" s="284" t="str">
        <f>IF('Data invoice'!M1950=0,"",'Data invoice'!N1950)</f>
        <v/>
      </c>
      <c r="E1835" s="284" t="str">
        <f>IF('Data invoice'!N1950=0,"",'Data invoice'!O1950)</f>
        <v/>
      </c>
      <c r="F1835" s="284" t="str">
        <f>IF('Data invoice'!O1950=0,"",'Data invoice'!P1950)</f>
        <v/>
      </c>
      <c r="G1835" s="284" t="str">
        <f>IF('Data invoice'!P1950=0,"",'Data invoice'!Q1950)</f>
        <v/>
      </c>
      <c r="H1835" s="284" t="str">
        <f>IF('Data invoice'!Q1950=0,"",'Data invoice'!R1950)</f>
        <v/>
      </c>
      <c r="I1835" s="320" t="str">
        <f>IF('Data invoice'!R1950=0,"",'Data invoice'!S1950)</f>
        <v/>
      </c>
      <c r="J1835" s="367" t="str">
        <f>IF('Data invoice'!S1950=0,"",'Data invoice'!T1950)</f>
        <v/>
      </c>
    </row>
    <row r="1836" spans="1:10" ht="15" customHeight="1">
      <c r="A1836" s="284" t="str">
        <f>IF('Data invoice'!J1951=0,"",'Data invoice'!K1951)</f>
        <v/>
      </c>
      <c r="B1836" s="284" t="str">
        <f>IF('Data invoice'!K1951=0,"",'Data invoice'!L1951)</f>
        <v/>
      </c>
      <c r="C1836" s="284" t="str">
        <f>IF('Data invoice'!L1951=0,"",'Data invoice'!M1951)</f>
        <v/>
      </c>
      <c r="D1836" s="284" t="str">
        <f>IF('Data invoice'!M1951=0,"",'Data invoice'!N1951)</f>
        <v/>
      </c>
      <c r="E1836" s="284" t="str">
        <f>IF('Data invoice'!N1951=0,"",'Data invoice'!O1951)</f>
        <v/>
      </c>
      <c r="F1836" s="284" t="str">
        <f>IF('Data invoice'!O1951=0,"",'Data invoice'!P1951)</f>
        <v/>
      </c>
      <c r="G1836" s="284" t="str">
        <f>IF('Data invoice'!P1951=0,"",'Data invoice'!Q1951)</f>
        <v/>
      </c>
      <c r="H1836" s="284" t="str">
        <f>IF('Data invoice'!Q1951=0,"",'Data invoice'!R1951)</f>
        <v/>
      </c>
      <c r="I1836" s="320" t="str">
        <f>IF('Data invoice'!R1951=0,"",'Data invoice'!S1951)</f>
        <v/>
      </c>
      <c r="J1836" s="367" t="str">
        <f>IF('Data invoice'!S1951=0,"",'Data invoice'!T1951)</f>
        <v/>
      </c>
    </row>
    <row r="1837" spans="1:10" ht="15" customHeight="1">
      <c r="A1837" s="284" t="str">
        <f>IF('Data invoice'!J1952=0,"",'Data invoice'!K1952)</f>
        <v/>
      </c>
      <c r="B1837" s="284" t="str">
        <f>IF('Data invoice'!K1952=0,"",'Data invoice'!L1952)</f>
        <v/>
      </c>
      <c r="C1837" s="284" t="str">
        <f>IF('Data invoice'!L1952=0,"",'Data invoice'!M1952)</f>
        <v/>
      </c>
      <c r="D1837" s="284" t="str">
        <f>IF('Data invoice'!M1952=0,"",'Data invoice'!N1952)</f>
        <v/>
      </c>
      <c r="E1837" s="284" t="str">
        <f>IF('Data invoice'!N1952=0,"",'Data invoice'!O1952)</f>
        <v/>
      </c>
      <c r="F1837" s="284" t="str">
        <f>IF('Data invoice'!O1952=0,"",'Data invoice'!P1952)</f>
        <v/>
      </c>
      <c r="G1837" s="284" t="str">
        <f>IF('Data invoice'!P1952=0,"",'Data invoice'!Q1952)</f>
        <v/>
      </c>
      <c r="H1837" s="284" t="str">
        <f>IF('Data invoice'!Q1952=0,"",'Data invoice'!R1952)</f>
        <v/>
      </c>
      <c r="I1837" s="320" t="str">
        <f>IF('Data invoice'!R1952=0,"",'Data invoice'!S1952)</f>
        <v/>
      </c>
      <c r="J1837" s="367" t="str">
        <f>IF('Data invoice'!S1952=0,"",'Data invoice'!T1952)</f>
        <v/>
      </c>
    </row>
    <row r="1838" spans="1:10" ht="15" customHeight="1">
      <c r="A1838" s="284" t="str">
        <f>IF('Data invoice'!J1953=0,"",'Data invoice'!K1953)</f>
        <v/>
      </c>
      <c r="B1838" s="284" t="str">
        <f>IF('Data invoice'!K1953=0,"",'Data invoice'!L1953)</f>
        <v/>
      </c>
      <c r="C1838" s="284" t="str">
        <f>IF('Data invoice'!L1953=0,"",'Data invoice'!M1953)</f>
        <v/>
      </c>
      <c r="D1838" s="284" t="str">
        <f>IF('Data invoice'!M1953=0,"",'Data invoice'!N1953)</f>
        <v/>
      </c>
      <c r="E1838" s="284" t="str">
        <f>IF('Data invoice'!N1953=0,"",'Data invoice'!O1953)</f>
        <v/>
      </c>
      <c r="F1838" s="284" t="str">
        <f>IF('Data invoice'!O1953=0,"",'Data invoice'!P1953)</f>
        <v/>
      </c>
      <c r="G1838" s="284" t="str">
        <f>IF('Data invoice'!P1953=0,"",'Data invoice'!Q1953)</f>
        <v/>
      </c>
      <c r="H1838" s="284" t="str">
        <f>IF('Data invoice'!Q1953=0,"",'Data invoice'!R1953)</f>
        <v/>
      </c>
      <c r="I1838" s="320" t="str">
        <f>IF('Data invoice'!R1953=0,"",'Data invoice'!S1953)</f>
        <v/>
      </c>
      <c r="J1838" s="367" t="str">
        <f>IF('Data invoice'!S1953=0,"",'Data invoice'!T1953)</f>
        <v/>
      </c>
    </row>
    <row r="1839" spans="1:10" ht="15" customHeight="1">
      <c r="A1839" s="284" t="str">
        <f>IF('Data invoice'!J1954=0,"",'Data invoice'!K1954)</f>
        <v/>
      </c>
      <c r="B1839" s="284" t="str">
        <f>IF('Data invoice'!K1954=0,"",'Data invoice'!L1954)</f>
        <v/>
      </c>
      <c r="C1839" s="284" t="str">
        <f>IF('Data invoice'!L1954=0,"",'Data invoice'!M1954)</f>
        <v/>
      </c>
      <c r="D1839" s="284" t="str">
        <f>IF('Data invoice'!M1954=0,"",'Data invoice'!N1954)</f>
        <v/>
      </c>
      <c r="E1839" s="284" t="str">
        <f>IF('Data invoice'!N1954=0,"",'Data invoice'!O1954)</f>
        <v/>
      </c>
      <c r="F1839" s="284" t="str">
        <f>IF('Data invoice'!O1954=0,"",'Data invoice'!P1954)</f>
        <v/>
      </c>
      <c r="G1839" s="284" t="str">
        <f>IF('Data invoice'!P1954=0,"",'Data invoice'!Q1954)</f>
        <v/>
      </c>
      <c r="H1839" s="284" t="str">
        <f>IF('Data invoice'!Q1954=0,"",'Data invoice'!R1954)</f>
        <v/>
      </c>
      <c r="I1839" s="320" t="str">
        <f>IF('Data invoice'!R1954=0,"",'Data invoice'!S1954)</f>
        <v/>
      </c>
      <c r="J1839" s="367" t="str">
        <f>IF('Data invoice'!S1954=0,"",'Data invoice'!T1954)</f>
        <v/>
      </c>
    </row>
    <row r="1840" spans="1:10" ht="15" customHeight="1">
      <c r="A1840" s="284" t="str">
        <f>IF('Data invoice'!J1955=0,"",'Data invoice'!K1955)</f>
        <v/>
      </c>
      <c r="B1840" s="284" t="str">
        <f>IF('Data invoice'!K1955=0,"",'Data invoice'!L1955)</f>
        <v/>
      </c>
      <c r="C1840" s="284" t="str">
        <f>IF('Data invoice'!L1955=0,"",'Data invoice'!M1955)</f>
        <v/>
      </c>
      <c r="D1840" s="284" t="str">
        <f>IF('Data invoice'!M1955=0,"",'Data invoice'!N1955)</f>
        <v/>
      </c>
      <c r="E1840" s="284" t="str">
        <f>IF('Data invoice'!N1955=0,"",'Data invoice'!O1955)</f>
        <v/>
      </c>
      <c r="F1840" s="284" t="str">
        <f>IF('Data invoice'!O1955=0,"",'Data invoice'!P1955)</f>
        <v/>
      </c>
      <c r="G1840" s="284" t="str">
        <f>IF('Data invoice'!P1955=0,"",'Data invoice'!Q1955)</f>
        <v/>
      </c>
      <c r="H1840" s="284" t="str">
        <f>IF('Data invoice'!Q1955=0,"",'Data invoice'!R1955)</f>
        <v/>
      </c>
      <c r="I1840" s="320" t="str">
        <f>IF('Data invoice'!R1955=0,"",'Data invoice'!S1955)</f>
        <v/>
      </c>
      <c r="J1840" s="367" t="str">
        <f>IF('Data invoice'!S1955=0,"",'Data invoice'!T1955)</f>
        <v/>
      </c>
    </row>
    <row r="1841" spans="1:10" ht="15" customHeight="1">
      <c r="A1841" s="284" t="str">
        <f>IF('Data invoice'!J1956=0,"",'Data invoice'!K1956)</f>
        <v/>
      </c>
      <c r="B1841" s="284" t="str">
        <f>IF('Data invoice'!K1956=0,"",'Data invoice'!L1956)</f>
        <v/>
      </c>
      <c r="C1841" s="284" t="str">
        <f>IF('Data invoice'!L1956=0,"",'Data invoice'!M1956)</f>
        <v/>
      </c>
      <c r="D1841" s="284" t="str">
        <f>IF('Data invoice'!M1956=0,"",'Data invoice'!N1956)</f>
        <v/>
      </c>
      <c r="E1841" s="284" t="str">
        <f>IF('Data invoice'!N1956=0,"",'Data invoice'!O1956)</f>
        <v/>
      </c>
      <c r="F1841" s="284" t="str">
        <f>IF('Data invoice'!O1956=0,"",'Data invoice'!P1956)</f>
        <v/>
      </c>
      <c r="G1841" s="284" t="str">
        <f>IF('Data invoice'!P1956=0,"",'Data invoice'!Q1956)</f>
        <v/>
      </c>
      <c r="H1841" s="284" t="str">
        <f>IF('Data invoice'!Q1956=0,"",'Data invoice'!R1956)</f>
        <v/>
      </c>
      <c r="I1841" s="320" t="str">
        <f>IF('Data invoice'!R1956=0,"",'Data invoice'!S1956)</f>
        <v/>
      </c>
      <c r="J1841" s="367" t="str">
        <f>IF('Data invoice'!S1956=0,"",'Data invoice'!T1956)</f>
        <v/>
      </c>
    </row>
    <row r="1842" spans="1:10" ht="15" customHeight="1">
      <c r="A1842" s="284" t="str">
        <f>IF('Data invoice'!J1957=0,"",'Data invoice'!K1957)</f>
        <v/>
      </c>
      <c r="B1842" s="284" t="str">
        <f>IF('Data invoice'!K1957=0,"",'Data invoice'!L1957)</f>
        <v/>
      </c>
      <c r="C1842" s="284" t="str">
        <f>IF('Data invoice'!L1957=0,"",'Data invoice'!M1957)</f>
        <v/>
      </c>
      <c r="D1842" s="284" t="str">
        <f>IF('Data invoice'!M1957=0,"",'Data invoice'!N1957)</f>
        <v/>
      </c>
      <c r="E1842" s="284" t="str">
        <f>IF('Data invoice'!N1957=0,"",'Data invoice'!O1957)</f>
        <v/>
      </c>
      <c r="F1842" s="284" t="str">
        <f>IF('Data invoice'!O1957=0,"",'Data invoice'!P1957)</f>
        <v/>
      </c>
      <c r="G1842" s="284" t="str">
        <f>IF('Data invoice'!P1957=0,"",'Data invoice'!Q1957)</f>
        <v/>
      </c>
      <c r="H1842" s="284" t="str">
        <f>IF('Data invoice'!Q1957=0,"",'Data invoice'!R1957)</f>
        <v/>
      </c>
      <c r="I1842" s="320" t="str">
        <f>IF('Data invoice'!R1957=0,"",'Data invoice'!S1957)</f>
        <v/>
      </c>
      <c r="J1842" s="367" t="str">
        <f>IF('Data invoice'!S1957=0,"",'Data invoice'!T1957)</f>
        <v/>
      </c>
    </row>
    <row r="1843" spans="1:10" ht="15" customHeight="1">
      <c r="A1843" s="284" t="str">
        <f>IF('Data invoice'!J1958=0,"",'Data invoice'!K1958)</f>
        <v/>
      </c>
      <c r="B1843" s="284" t="str">
        <f>IF('Data invoice'!K1958=0,"",'Data invoice'!L1958)</f>
        <v/>
      </c>
      <c r="C1843" s="284" t="str">
        <f>IF('Data invoice'!L1958=0,"",'Data invoice'!M1958)</f>
        <v/>
      </c>
      <c r="D1843" s="284" t="str">
        <f>IF('Data invoice'!M1958=0,"",'Data invoice'!N1958)</f>
        <v/>
      </c>
      <c r="E1843" s="284" t="str">
        <f>IF('Data invoice'!N1958=0,"",'Data invoice'!O1958)</f>
        <v/>
      </c>
      <c r="F1843" s="284" t="str">
        <f>IF('Data invoice'!O1958=0,"",'Data invoice'!P1958)</f>
        <v/>
      </c>
      <c r="G1843" s="284" t="str">
        <f>IF('Data invoice'!P1958=0,"",'Data invoice'!Q1958)</f>
        <v/>
      </c>
      <c r="H1843" s="284" t="str">
        <f>IF('Data invoice'!Q1958=0,"",'Data invoice'!R1958)</f>
        <v/>
      </c>
      <c r="I1843" s="320" t="str">
        <f>IF('Data invoice'!R1958=0,"",'Data invoice'!S1958)</f>
        <v/>
      </c>
      <c r="J1843" s="367" t="str">
        <f>IF('Data invoice'!S1958=0,"",'Data invoice'!T1958)</f>
        <v/>
      </c>
    </row>
    <row r="1844" spans="1:10" ht="15" customHeight="1">
      <c r="A1844" s="284" t="str">
        <f>IF('Data invoice'!J1959=0,"",'Data invoice'!K1959)</f>
        <v/>
      </c>
      <c r="B1844" s="284" t="str">
        <f>IF('Data invoice'!K1959=0,"",'Data invoice'!L1959)</f>
        <v/>
      </c>
      <c r="C1844" s="284" t="str">
        <f>IF('Data invoice'!L1959=0,"",'Data invoice'!M1959)</f>
        <v/>
      </c>
      <c r="D1844" s="284" t="str">
        <f>IF('Data invoice'!M1959=0,"",'Data invoice'!N1959)</f>
        <v/>
      </c>
      <c r="E1844" s="284" t="str">
        <f>IF('Data invoice'!N1959=0,"",'Data invoice'!O1959)</f>
        <v/>
      </c>
      <c r="F1844" s="284" t="str">
        <f>IF('Data invoice'!O1959=0,"",'Data invoice'!P1959)</f>
        <v/>
      </c>
      <c r="G1844" s="284" t="str">
        <f>IF('Data invoice'!P1959=0,"",'Data invoice'!Q1959)</f>
        <v/>
      </c>
      <c r="H1844" s="284" t="str">
        <f>IF('Data invoice'!Q1959=0,"",'Data invoice'!R1959)</f>
        <v/>
      </c>
      <c r="I1844" s="320" t="str">
        <f>IF('Data invoice'!R1959=0,"",'Data invoice'!S1959)</f>
        <v/>
      </c>
      <c r="J1844" s="367" t="str">
        <f>IF('Data invoice'!S1959=0,"",'Data invoice'!T1959)</f>
        <v/>
      </c>
    </row>
    <row r="1845" spans="1:10" ht="15" customHeight="1">
      <c r="A1845" s="284" t="str">
        <f>IF('Data invoice'!J1960=0,"",'Data invoice'!K1960)</f>
        <v/>
      </c>
      <c r="B1845" s="284" t="str">
        <f>IF('Data invoice'!K1960=0,"",'Data invoice'!L1960)</f>
        <v/>
      </c>
      <c r="C1845" s="284" t="str">
        <f>IF('Data invoice'!L1960=0,"",'Data invoice'!M1960)</f>
        <v/>
      </c>
      <c r="D1845" s="284" t="str">
        <f>IF('Data invoice'!M1960=0,"",'Data invoice'!N1960)</f>
        <v/>
      </c>
      <c r="E1845" s="284" t="str">
        <f>IF('Data invoice'!N1960=0,"",'Data invoice'!O1960)</f>
        <v/>
      </c>
      <c r="F1845" s="284" t="str">
        <f>IF('Data invoice'!O1960=0,"",'Data invoice'!P1960)</f>
        <v/>
      </c>
      <c r="G1845" s="284" t="str">
        <f>IF('Data invoice'!P1960=0,"",'Data invoice'!Q1960)</f>
        <v/>
      </c>
      <c r="H1845" s="284" t="str">
        <f>IF('Data invoice'!Q1960=0,"",'Data invoice'!R1960)</f>
        <v/>
      </c>
      <c r="I1845" s="320" t="str">
        <f>IF('Data invoice'!R1960=0,"",'Data invoice'!S1960)</f>
        <v/>
      </c>
      <c r="J1845" s="367" t="str">
        <f>IF('Data invoice'!S1960=0,"",'Data invoice'!T1960)</f>
        <v/>
      </c>
    </row>
    <row r="1846" spans="1:10" ht="15" customHeight="1">
      <c r="A1846" s="284" t="str">
        <f>IF('Data invoice'!J1961=0,"",'Data invoice'!K1961)</f>
        <v/>
      </c>
      <c r="B1846" s="284" t="str">
        <f>IF('Data invoice'!K1961=0,"",'Data invoice'!L1961)</f>
        <v/>
      </c>
      <c r="C1846" s="284" t="str">
        <f>IF('Data invoice'!L1961=0,"",'Data invoice'!M1961)</f>
        <v/>
      </c>
      <c r="D1846" s="284" t="str">
        <f>IF('Data invoice'!M1961=0,"",'Data invoice'!N1961)</f>
        <v/>
      </c>
      <c r="E1846" s="284" t="str">
        <f>IF('Data invoice'!N1961=0,"",'Data invoice'!O1961)</f>
        <v/>
      </c>
      <c r="F1846" s="284" t="str">
        <f>IF('Data invoice'!O1961=0,"",'Data invoice'!P1961)</f>
        <v/>
      </c>
      <c r="G1846" s="284" t="str">
        <f>IF('Data invoice'!P1961=0,"",'Data invoice'!Q1961)</f>
        <v/>
      </c>
      <c r="H1846" s="284" t="str">
        <f>IF('Data invoice'!Q1961=0,"",'Data invoice'!R1961)</f>
        <v/>
      </c>
      <c r="I1846" s="320" t="str">
        <f>IF('Data invoice'!R1961=0,"",'Data invoice'!S1961)</f>
        <v/>
      </c>
      <c r="J1846" s="367" t="str">
        <f>IF('Data invoice'!S1961=0,"",'Data invoice'!T1961)</f>
        <v/>
      </c>
    </row>
    <row r="1847" spans="1:10" ht="15" customHeight="1">
      <c r="A1847" s="284" t="str">
        <f>IF('Data invoice'!J1962=0,"",'Data invoice'!K1962)</f>
        <v/>
      </c>
      <c r="B1847" s="284" t="str">
        <f>IF('Data invoice'!K1962=0,"",'Data invoice'!L1962)</f>
        <v/>
      </c>
      <c r="C1847" s="284" t="str">
        <f>IF('Data invoice'!L1962=0,"",'Data invoice'!M1962)</f>
        <v/>
      </c>
      <c r="D1847" s="284" t="str">
        <f>IF('Data invoice'!M1962=0,"",'Data invoice'!N1962)</f>
        <v/>
      </c>
      <c r="E1847" s="284" t="str">
        <f>IF('Data invoice'!N1962=0,"",'Data invoice'!O1962)</f>
        <v/>
      </c>
      <c r="F1847" s="284" t="str">
        <f>IF('Data invoice'!O1962=0,"",'Data invoice'!P1962)</f>
        <v/>
      </c>
      <c r="G1847" s="284" t="str">
        <f>IF('Data invoice'!P1962=0,"",'Data invoice'!Q1962)</f>
        <v/>
      </c>
      <c r="H1847" s="284" t="str">
        <f>IF('Data invoice'!Q1962=0,"",'Data invoice'!R1962)</f>
        <v/>
      </c>
      <c r="I1847" s="320" t="str">
        <f>IF('Data invoice'!R1962=0,"",'Data invoice'!S1962)</f>
        <v/>
      </c>
      <c r="J1847" s="367" t="str">
        <f>IF('Data invoice'!S1962=0,"",'Data invoice'!T1962)</f>
        <v/>
      </c>
    </row>
    <row r="1848" spans="1:10" ht="15" customHeight="1">
      <c r="A1848" s="284" t="str">
        <f>IF('Data invoice'!J1963=0,"",'Data invoice'!K1963)</f>
        <v/>
      </c>
      <c r="B1848" s="284" t="str">
        <f>IF('Data invoice'!K1963=0,"",'Data invoice'!L1963)</f>
        <v/>
      </c>
      <c r="C1848" s="284" t="str">
        <f>IF('Data invoice'!L1963=0,"",'Data invoice'!M1963)</f>
        <v/>
      </c>
      <c r="D1848" s="284" t="str">
        <f>IF('Data invoice'!M1963=0,"",'Data invoice'!N1963)</f>
        <v/>
      </c>
      <c r="E1848" s="284" t="str">
        <f>IF('Data invoice'!N1963=0,"",'Data invoice'!O1963)</f>
        <v/>
      </c>
      <c r="F1848" s="284" t="str">
        <f>IF('Data invoice'!O1963=0,"",'Data invoice'!P1963)</f>
        <v/>
      </c>
      <c r="G1848" s="284" t="str">
        <f>IF('Data invoice'!P1963=0,"",'Data invoice'!Q1963)</f>
        <v/>
      </c>
      <c r="H1848" s="284" t="str">
        <f>IF('Data invoice'!Q1963=0,"",'Data invoice'!R1963)</f>
        <v/>
      </c>
      <c r="I1848" s="320" t="str">
        <f>IF('Data invoice'!R1963=0,"",'Data invoice'!S1963)</f>
        <v/>
      </c>
      <c r="J1848" s="367" t="str">
        <f>IF('Data invoice'!S1963=0,"",'Data invoice'!T1963)</f>
        <v/>
      </c>
    </row>
    <row r="1849" spans="1:10" ht="15" customHeight="1">
      <c r="A1849" s="284" t="str">
        <f>IF('Data invoice'!J1964=0,"",'Data invoice'!K1964)</f>
        <v/>
      </c>
      <c r="B1849" s="284" t="str">
        <f>IF('Data invoice'!K1964=0,"",'Data invoice'!L1964)</f>
        <v/>
      </c>
      <c r="C1849" s="284" t="str">
        <f>IF('Data invoice'!L1964=0,"",'Data invoice'!M1964)</f>
        <v/>
      </c>
      <c r="D1849" s="284" t="str">
        <f>IF('Data invoice'!M1964=0,"",'Data invoice'!N1964)</f>
        <v/>
      </c>
      <c r="E1849" s="284" t="str">
        <f>IF('Data invoice'!N1964=0,"",'Data invoice'!O1964)</f>
        <v/>
      </c>
      <c r="F1849" s="284" t="str">
        <f>IF('Data invoice'!O1964=0,"",'Data invoice'!P1964)</f>
        <v/>
      </c>
      <c r="G1849" s="284" t="str">
        <f>IF('Data invoice'!P1964=0,"",'Data invoice'!Q1964)</f>
        <v/>
      </c>
      <c r="H1849" s="284" t="str">
        <f>IF('Data invoice'!Q1964=0,"",'Data invoice'!R1964)</f>
        <v/>
      </c>
      <c r="I1849" s="320" t="str">
        <f>IF('Data invoice'!R1964=0,"",'Data invoice'!S1964)</f>
        <v/>
      </c>
      <c r="J1849" s="367" t="str">
        <f>IF('Data invoice'!S1964=0,"",'Data invoice'!T1964)</f>
        <v/>
      </c>
    </row>
    <row r="1850" spans="1:10" ht="15" customHeight="1">
      <c r="A1850" s="284" t="str">
        <f>IF('Data invoice'!J1965=0,"",'Data invoice'!K1965)</f>
        <v/>
      </c>
      <c r="B1850" s="284" t="str">
        <f>IF('Data invoice'!K1965=0,"",'Data invoice'!L1965)</f>
        <v/>
      </c>
      <c r="C1850" s="284" t="str">
        <f>IF('Data invoice'!L1965=0,"",'Data invoice'!M1965)</f>
        <v/>
      </c>
      <c r="D1850" s="284" t="str">
        <f>IF('Data invoice'!M1965=0,"",'Data invoice'!N1965)</f>
        <v/>
      </c>
      <c r="E1850" s="284" t="str">
        <f>IF('Data invoice'!N1965=0,"",'Data invoice'!O1965)</f>
        <v/>
      </c>
      <c r="F1850" s="284" t="str">
        <f>IF('Data invoice'!O1965=0,"",'Data invoice'!P1965)</f>
        <v/>
      </c>
      <c r="G1850" s="284" t="str">
        <f>IF('Data invoice'!P1965=0,"",'Data invoice'!Q1965)</f>
        <v/>
      </c>
      <c r="H1850" s="284" t="str">
        <f>IF('Data invoice'!Q1965=0,"",'Data invoice'!R1965)</f>
        <v/>
      </c>
      <c r="I1850" s="320" t="str">
        <f>IF('Data invoice'!R1965=0,"",'Data invoice'!S1965)</f>
        <v/>
      </c>
      <c r="J1850" s="367" t="str">
        <f>IF('Data invoice'!S1965=0,"",'Data invoice'!T1965)</f>
        <v/>
      </c>
    </row>
    <row r="1851" spans="1:10" ht="15" customHeight="1">
      <c r="A1851" s="284" t="str">
        <f>IF('Data invoice'!J1966=0,"",'Data invoice'!K1966)</f>
        <v/>
      </c>
      <c r="B1851" s="284" t="str">
        <f>IF('Data invoice'!K1966=0,"",'Data invoice'!L1966)</f>
        <v/>
      </c>
      <c r="C1851" s="284" t="str">
        <f>IF('Data invoice'!L1966=0,"",'Data invoice'!M1966)</f>
        <v/>
      </c>
      <c r="D1851" s="284" t="str">
        <f>IF('Data invoice'!M1966=0,"",'Data invoice'!N1966)</f>
        <v/>
      </c>
      <c r="E1851" s="284" t="str">
        <f>IF('Data invoice'!N1966=0,"",'Data invoice'!O1966)</f>
        <v/>
      </c>
      <c r="F1851" s="284" t="str">
        <f>IF('Data invoice'!O1966=0,"",'Data invoice'!P1966)</f>
        <v/>
      </c>
      <c r="G1851" s="284" t="str">
        <f>IF('Data invoice'!P1966=0,"",'Data invoice'!Q1966)</f>
        <v/>
      </c>
      <c r="H1851" s="284" t="str">
        <f>IF('Data invoice'!Q1966=0,"",'Data invoice'!R1966)</f>
        <v/>
      </c>
      <c r="I1851" s="320" t="str">
        <f>IF('Data invoice'!R1966=0,"",'Data invoice'!S1966)</f>
        <v/>
      </c>
      <c r="J1851" s="367" t="str">
        <f>IF('Data invoice'!S1966=0,"",'Data invoice'!T1966)</f>
        <v/>
      </c>
    </row>
    <row r="1852" spans="1:10" ht="15" customHeight="1">
      <c r="A1852" s="284" t="str">
        <f>IF('Data invoice'!J1967=0,"",'Data invoice'!K1967)</f>
        <v/>
      </c>
      <c r="B1852" s="284" t="str">
        <f>IF('Data invoice'!K1967=0,"",'Data invoice'!L1967)</f>
        <v/>
      </c>
      <c r="C1852" s="284" t="str">
        <f>IF('Data invoice'!L1967=0,"",'Data invoice'!M1967)</f>
        <v/>
      </c>
      <c r="D1852" s="284" t="str">
        <f>IF('Data invoice'!M1967=0,"",'Data invoice'!N1967)</f>
        <v/>
      </c>
      <c r="E1852" s="284" t="str">
        <f>IF('Data invoice'!N1967=0,"",'Data invoice'!O1967)</f>
        <v/>
      </c>
      <c r="F1852" s="284" t="str">
        <f>IF('Data invoice'!O1967=0,"",'Data invoice'!P1967)</f>
        <v/>
      </c>
      <c r="G1852" s="284" t="str">
        <f>IF('Data invoice'!P1967=0,"",'Data invoice'!Q1967)</f>
        <v/>
      </c>
      <c r="H1852" s="284" t="str">
        <f>IF('Data invoice'!Q1967=0,"",'Data invoice'!R1967)</f>
        <v/>
      </c>
      <c r="I1852" s="320" t="str">
        <f>IF('Data invoice'!R1967=0,"",'Data invoice'!S1967)</f>
        <v/>
      </c>
      <c r="J1852" s="367" t="str">
        <f>IF('Data invoice'!S1967=0,"",'Data invoice'!T1967)</f>
        <v/>
      </c>
    </row>
    <row r="1853" spans="1:10" ht="15" customHeight="1">
      <c r="A1853" s="284" t="str">
        <f>IF('Data invoice'!J1968=0,"",'Data invoice'!K1968)</f>
        <v/>
      </c>
      <c r="B1853" s="284" t="str">
        <f>IF('Data invoice'!K1968=0,"",'Data invoice'!L1968)</f>
        <v/>
      </c>
      <c r="C1853" s="284" t="str">
        <f>IF('Data invoice'!L1968=0,"",'Data invoice'!M1968)</f>
        <v/>
      </c>
      <c r="D1853" s="284" t="str">
        <f>IF('Data invoice'!M1968=0,"",'Data invoice'!N1968)</f>
        <v/>
      </c>
      <c r="E1853" s="284" t="str">
        <f>IF('Data invoice'!N1968=0,"",'Data invoice'!O1968)</f>
        <v/>
      </c>
      <c r="F1853" s="284" t="str">
        <f>IF('Data invoice'!O1968=0,"",'Data invoice'!P1968)</f>
        <v/>
      </c>
      <c r="G1853" s="284" t="str">
        <f>IF('Data invoice'!P1968=0,"",'Data invoice'!Q1968)</f>
        <v/>
      </c>
      <c r="H1853" s="284" t="str">
        <f>IF('Data invoice'!Q1968=0,"",'Data invoice'!R1968)</f>
        <v/>
      </c>
      <c r="I1853" s="320" t="str">
        <f>IF('Data invoice'!R1968=0,"",'Data invoice'!S1968)</f>
        <v/>
      </c>
      <c r="J1853" s="367" t="str">
        <f>IF('Data invoice'!S1968=0,"",'Data invoice'!T1968)</f>
        <v/>
      </c>
    </row>
    <row r="1854" spans="1:10" ht="15" customHeight="1">
      <c r="A1854" s="284" t="str">
        <f>IF('Data invoice'!J1969=0,"",'Data invoice'!K1969)</f>
        <v/>
      </c>
      <c r="B1854" s="284" t="str">
        <f>IF('Data invoice'!K1969=0,"",'Data invoice'!L1969)</f>
        <v/>
      </c>
      <c r="C1854" s="284" t="str">
        <f>IF('Data invoice'!L1969=0,"",'Data invoice'!M1969)</f>
        <v/>
      </c>
      <c r="D1854" s="284" t="str">
        <f>IF('Data invoice'!M1969=0,"",'Data invoice'!N1969)</f>
        <v/>
      </c>
      <c r="E1854" s="284" t="str">
        <f>IF('Data invoice'!N1969=0,"",'Data invoice'!O1969)</f>
        <v/>
      </c>
      <c r="F1854" s="284" t="str">
        <f>IF('Data invoice'!O1969=0,"",'Data invoice'!P1969)</f>
        <v/>
      </c>
      <c r="G1854" s="284" t="str">
        <f>IF('Data invoice'!P1969=0,"",'Data invoice'!Q1969)</f>
        <v/>
      </c>
      <c r="H1854" s="284" t="str">
        <f>IF('Data invoice'!Q1969=0,"",'Data invoice'!R1969)</f>
        <v/>
      </c>
      <c r="I1854" s="320" t="str">
        <f>IF('Data invoice'!R1969=0,"",'Data invoice'!S1969)</f>
        <v/>
      </c>
      <c r="J1854" s="367" t="str">
        <f>IF('Data invoice'!S1969=0,"",'Data invoice'!T1969)</f>
        <v/>
      </c>
    </row>
    <row r="1855" spans="1:10" ht="15" customHeight="1">
      <c r="A1855" s="284" t="str">
        <f>IF('Data invoice'!J1970=0,"",'Data invoice'!K1970)</f>
        <v/>
      </c>
      <c r="B1855" s="284" t="str">
        <f>IF('Data invoice'!K1970=0,"",'Data invoice'!L1970)</f>
        <v/>
      </c>
      <c r="C1855" s="284" t="str">
        <f>IF('Data invoice'!L1970=0,"",'Data invoice'!M1970)</f>
        <v/>
      </c>
      <c r="D1855" s="284" t="str">
        <f>IF('Data invoice'!M1970=0,"",'Data invoice'!N1970)</f>
        <v/>
      </c>
      <c r="E1855" s="284" t="str">
        <f>IF('Data invoice'!N1970=0,"",'Data invoice'!O1970)</f>
        <v/>
      </c>
      <c r="F1855" s="284" t="str">
        <f>IF('Data invoice'!O1970=0,"",'Data invoice'!P1970)</f>
        <v/>
      </c>
      <c r="G1855" s="284" t="str">
        <f>IF('Data invoice'!P1970=0,"",'Data invoice'!Q1970)</f>
        <v/>
      </c>
      <c r="H1855" s="284" t="str">
        <f>IF('Data invoice'!Q1970=0,"",'Data invoice'!R1970)</f>
        <v/>
      </c>
      <c r="I1855" s="320" t="str">
        <f>IF('Data invoice'!R1970=0,"",'Data invoice'!S1970)</f>
        <v/>
      </c>
      <c r="J1855" s="367" t="str">
        <f>IF('Data invoice'!S1970=0,"",'Data invoice'!T1970)</f>
        <v/>
      </c>
    </row>
    <row r="1856" spans="1:10" ht="15" customHeight="1">
      <c r="A1856" s="284" t="str">
        <f>IF('Data invoice'!J1971=0,"",'Data invoice'!K1971)</f>
        <v/>
      </c>
      <c r="B1856" s="284" t="str">
        <f>IF('Data invoice'!K1971=0,"",'Data invoice'!L1971)</f>
        <v/>
      </c>
      <c r="C1856" s="284" t="str">
        <f>IF('Data invoice'!L1971=0,"",'Data invoice'!M1971)</f>
        <v/>
      </c>
      <c r="D1856" s="284" t="str">
        <f>IF('Data invoice'!M1971=0,"",'Data invoice'!N1971)</f>
        <v/>
      </c>
      <c r="E1856" s="284" t="str">
        <f>IF('Data invoice'!N1971=0,"",'Data invoice'!O1971)</f>
        <v/>
      </c>
      <c r="F1856" s="284" t="str">
        <f>IF('Data invoice'!O1971=0,"",'Data invoice'!P1971)</f>
        <v/>
      </c>
      <c r="G1856" s="284" t="str">
        <f>IF('Data invoice'!P1971=0,"",'Data invoice'!Q1971)</f>
        <v/>
      </c>
      <c r="H1856" s="284" t="str">
        <f>IF('Data invoice'!Q1971=0,"",'Data invoice'!R1971)</f>
        <v/>
      </c>
      <c r="I1856" s="320" t="str">
        <f>IF('Data invoice'!R1971=0,"",'Data invoice'!S1971)</f>
        <v/>
      </c>
      <c r="J1856" s="367" t="str">
        <f>IF('Data invoice'!S1971=0,"",'Data invoice'!T1971)</f>
        <v/>
      </c>
    </row>
    <row r="1857" spans="1:10" ht="15" customHeight="1">
      <c r="A1857" s="284" t="str">
        <f>IF('Data invoice'!J1972=0,"",'Data invoice'!K1972)</f>
        <v/>
      </c>
      <c r="B1857" s="284" t="str">
        <f>IF('Data invoice'!K1972=0,"",'Data invoice'!L1972)</f>
        <v/>
      </c>
      <c r="C1857" s="284" t="str">
        <f>IF('Data invoice'!L1972=0,"",'Data invoice'!M1972)</f>
        <v/>
      </c>
      <c r="D1857" s="284" t="str">
        <f>IF('Data invoice'!M1972=0,"",'Data invoice'!N1972)</f>
        <v/>
      </c>
      <c r="E1857" s="284" t="str">
        <f>IF('Data invoice'!N1972=0,"",'Data invoice'!O1972)</f>
        <v/>
      </c>
      <c r="F1857" s="284" t="str">
        <f>IF('Data invoice'!O1972=0,"",'Data invoice'!P1972)</f>
        <v/>
      </c>
      <c r="G1857" s="284" t="str">
        <f>IF('Data invoice'!P1972=0,"",'Data invoice'!Q1972)</f>
        <v/>
      </c>
      <c r="H1857" s="284" t="str">
        <f>IF('Data invoice'!Q1972=0,"",'Data invoice'!R1972)</f>
        <v/>
      </c>
      <c r="I1857" s="320" t="str">
        <f>IF('Data invoice'!R1972=0,"",'Data invoice'!S1972)</f>
        <v/>
      </c>
      <c r="J1857" s="367" t="str">
        <f>IF('Data invoice'!S1972=0,"",'Data invoice'!T1972)</f>
        <v/>
      </c>
    </row>
    <row r="1858" spans="1:10" ht="15" customHeight="1">
      <c r="A1858" s="284" t="str">
        <f>IF('Data invoice'!J1973=0,"",'Data invoice'!K1973)</f>
        <v/>
      </c>
      <c r="B1858" s="284" t="str">
        <f>IF('Data invoice'!K1973=0,"",'Data invoice'!L1973)</f>
        <v/>
      </c>
      <c r="C1858" s="284" t="str">
        <f>IF('Data invoice'!L1973=0,"",'Data invoice'!M1973)</f>
        <v/>
      </c>
      <c r="D1858" s="284" t="str">
        <f>IF('Data invoice'!M1973=0,"",'Data invoice'!N1973)</f>
        <v/>
      </c>
      <c r="E1858" s="284" t="str">
        <f>IF('Data invoice'!N1973=0,"",'Data invoice'!O1973)</f>
        <v/>
      </c>
      <c r="F1858" s="284" t="str">
        <f>IF('Data invoice'!O1973=0,"",'Data invoice'!P1973)</f>
        <v/>
      </c>
      <c r="G1858" s="284" t="str">
        <f>IF('Data invoice'!P1973=0,"",'Data invoice'!Q1973)</f>
        <v/>
      </c>
      <c r="H1858" s="284" t="str">
        <f>IF('Data invoice'!Q1973=0,"",'Data invoice'!R1973)</f>
        <v/>
      </c>
      <c r="I1858" s="320" t="str">
        <f>IF('Data invoice'!R1973=0,"",'Data invoice'!S1973)</f>
        <v/>
      </c>
      <c r="J1858" s="367" t="str">
        <f>IF('Data invoice'!S1973=0,"",'Data invoice'!T1973)</f>
        <v/>
      </c>
    </row>
    <row r="1859" spans="1:10" ht="15" customHeight="1">
      <c r="A1859" s="284" t="str">
        <f>IF('Data invoice'!J1974=0,"",'Data invoice'!K1974)</f>
        <v/>
      </c>
      <c r="B1859" s="284" t="str">
        <f>IF('Data invoice'!K1974=0,"",'Data invoice'!L1974)</f>
        <v/>
      </c>
      <c r="C1859" s="284" t="str">
        <f>IF('Data invoice'!L1974=0,"",'Data invoice'!M1974)</f>
        <v/>
      </c>
      <c r="D1859" s="284" t="str">
        <f>IF('Data invoice'!M1974=0,"",'Data invoice'!N1974)</f>
        <v/>
      </c>
      <c r="E1859" s="284" t="str">
        <f>IF('Data invoice'!N1974=0,"",'Data invoice'!O1974)</f>
        <v/>
      </c>
      <c r="F1859" s="284" t="str">
        <f>IF('Data invoice'!O1974=0,"",'Data invoice'!P1974)</f>
        <v/>
      </c>
      <c r="G1859" s="284" t="str">
        <f>IF('Data invoice'!P1974=0,"",'Data invoice'!Q1974)</f>
        <v/>
      </c>
      <c r="H1859" s="284" t="str">
        <f>IF('Data invoice'!Q1974=0,"",'Data invoice'!R1974)</f>
        <v/>
      </c>
      <c r="I1859" s="320" t="str">
        <f>IF('Data invoice'!R1974=0,"",'Data invoice'!S1974)</f>
        <v/>
      </c>
      <c r="J1859" s="367" t="str">
        <f>IF('Data invoice'!S1974=0,"",'Data invoice'!T1974)</f>
        <v/>
      </c>
    </row>
    <row r="1860" spans="1:10" ht="15" customHeight="1">
      <c r="A1860" s="284" t="str">
        <f>IF('Data invoice'!J1975=0,"",'Data invoice'!K1975)</f>
        <v/>
      </c>
      <c r="B1860" s="284" t="str">
        <f>IF('Data invoice'!K1975=0,"",'Data invoice'!L1975)</f>
        <v/>
      </c>
      <c r="C1860" s="284" t="str">
        <f>IF('Data invoice'!L1975=0,"",'Data invoice'!M1975)</f>
        <v/>
      </c>
      <c r="D1860" s="284" t="str">
        <f>IF('Data invoice'!M1975=0,"",'Data invoice'!N1975)</f>
        <v/>
      </c>
      <c r="E1860" s="284" t="str">
        <f>IF('Data invoice'!N1975=0,"",'Data invoice'!O1975)</f>
        <v/>
      </c>
      <c r="F1860" s="284" t="str">
        <f>IF('Data invoice'!O1975=0,"",'Data invoice'!P1975)</f>
        <v/>
      </c>
      <c r="G1860" s="284" t="str">
        <f>IF('Data invoice'!P1975=0,"",'Data invoice'!Q1975)</f>
        <v/>
      </c>
      <c r="H1860" s="284" t="str">
        <f>IF('Data invoice'!Q1975=0,"",'Data invoice'!R1975)</f>
        <v/>
      </c>
      <c r="I1860" s="320" t="str">
        <f>IF('Data invoice'!R1975=0,"",'Data invoice'!S1975)</f>
        <v/>
      </c>
      <c r="J1860" s="367" t="str">
        <f>IF('Data invoice'!S1975=0,"",'Data invoice'!T1975)</f>
        <v/>
      </c>
    </row>
    <row r="1861" spans="1:10" ht="15" customHeight="1">
      <c r="A1861" s="284" t="str">
        <f>IF('Data invoice'!J1976=0,"",'Data invoice'!K1976)</f>
        <v/>
      </c>
      <c r="B1861" s="284" t="str">
        <f>IF('Data invoice'!K1976=0,"",'Data invoice'!L1976)</f>
        <v/>
      </c>
      <c r="C1861" s="284" t="str">
        <f>IF('Data invoice'!L1976=0,"",'Data invoice'!M1976)</f>
        <v/>
      </c>
      <c r="D1861" s="284" t="str">
        <f>IF('Data invoice'!M1976=0,"",'Data invoice'!N1976)</f>
        <v/>
      </c>
      <c r="E1861" s="284" t="str">
        <f>IF('Data invoice'!N1976=0,"",'Data invoice'!O1976)</f>
        <v/>
      </c>
      <c r="F1861" s="284" t="str">
        <f>IF('Data invoice'!O1976=0,"",'Data invoice'!P1976)</f>
        <v/>
      </c>
      <c r="G1861" s="284" t="str">
        <f>IF('Data invoice'!P1976=0,"",'Data invoice'!Q1976)</f>
        <v/>
      </c>
      <c r="H1861" s="284" t="str">
        <f>IF('Data invoice'!Q1976=0,"",'Data invoice'!R1976)</f>
        <v/>
      </c>
      <c r="I1861" s="320" t="str">
        <f>IF('Data invoice'!R1976=0,"",'Data invoice'!S1976)</f>
        <v/>
      </c>
      <c r="J1861" s="367" t="str">
        <f>IF('Data invoice'!S1976=0,"",'Data invoice'!T1976)</f>
        <v/>
      </c>
    </row>
    <row r="1862" spans="1:10" ht="15" customHeight="1">
      <c r="A1862" s="284" t="str">
        <f>IF('Data invoice'!J1977=0,"",'Data invoice'!K1977)</f>
        <v/>
      </c>
      <c r="B1862" s="284" t="str">
        <f>IF('Data invoice'!K1977=0,"",'Data invoice'!L1977)</f>
        <v/>
      </c>
      <c r="C1862" s="284" t="str">
        <f>IF('Data invoice'!L1977=0,"",'Data invoice'!M1977)</f>
        <v/>
      </c>
      <c r="D1862" s="284" t="str">
        <f>IF('Data invoice'!M1977=0,"",'Data invoice'!N1977)</f>
        <v/>
      </c>
      <c r="E1862" s="284" t="str">
        <f>IF('Data invoice'!N1977=0,"",'Data invoice'!O1977)</f>
        <v/>
      </c>
      <c r="F1862" s="284" t="str">
        <f>IF('Data invoice'!O1977=0,"",'Data invoice'!P1977)</f>
        <v/>
      </c>
      <c r="G1862" s="284" t="str">
        <f>IF('Data invoice'!P1977=0,"",'Data invoice'!Q1977)</f>
        <v/>
      </c>
      <c r="H1862" s="284" t="str">
        <f>IF('Data invoice'!Q1977=0,"",'Data invoice'!R1977)</f>
        <v/>
      </c>
      <c r="I1862" s="320" t="str">
        <f>IF('Data invoice'!R1977=0,"",'Data invoice'!S1977)</f>
        <v/>
      </c>
      <c r="J1862" s="367" t="str">
        <f>IF('Data invoice'!S1977=0,"",'Data invoice'!T1977)</f>
        <v/>
      </c>
    </row>
    <row r="1863" spans="1:10" ht="15" customHeight="1">
      <c r="A1863" s="284" t="str">
        <f>IF('Data invoice'!J1978=0,"",'Data invoice'!K1978)</f>
        <v/>
      </c>
      <c r="B1863" s="284" t="str">
        <f>IF('Data invoice'!K1978=0,"",'Data invoice'!L1978)</f>
        <v/>
      </c>
      <c r="C1863" s="284" t="str">
        <f>IF('Data invoice'!L1978=0,"",'Data invoice'!M1978)</f>
        <v/>
      </c>
      <c r="D1863" s="284" t="str">
        <f>IF('Data invoice'!M1978=0,"",'Data invoice'!N1978)</f>
        <v/>
      </c>
      <c r="E1863" s="284" t="str">
        <f>IF('Data invoice'!N1978=0,"",'Data invoice'!O1978)</f>
        <v/>
      </c>
      <c r="F1863" s="284" t="str">
        <f>IF('Data invoice'!O1978=0,"",'Data invoice'!P1978)</f>
        <v/>
      </c>
      <c r="G1863" s="284" t="str">
        <f>IF('Data invoice'!P1978=0,"",'Data invoice'!Q1978)</f>
        <v/>
      </c>
      <c r="H1863" s="284" t="str">
        <f>IF('Data invoice'!Q1978=0,"",'Data invoice'!R1978)</f>
        <v/>
      </c>
      <c r="I1863" s="320" t="str">
        <f>IF('Data invoice'!R1978=0,"",'Data invoice'!S1978)</f>
        <v/>
      </c>
      <c r="J1863" s="367" t="str">
        <f>IF('Data invoice'!S1978=0,"",'Data invoice'!T1978)</f>
        <v/>
      </c>
    </row>
    <row r="1864" spans="1:10" ht="15" customHeight="1">
      <c r="A1864" s="284" t="str">
        <f>IF('Data invoice'!J1979=0,"",'Data invoice'!K1979)</f>
        <v/>
      </c>
      <c r="B1864" s="284" t="str">
        <f>IF('Data invoice'!K1979=0,"",'Data invoice'!L1979)</f>
        <v/>
      </c>
      <c r="C1864" s="284" t="str">
        <f>IF('Data invoice'!L1979=0,"",'Data invoice'!M1979)</f>
        <v/>
      </c>
      <c r="D1864" s="284" t="str">
        <f>IF('Data invoice'!M1979=0,"",'Data invoice'!N1979)</f>
        <v/>
      </c>
      <c r="E1864" s="284" t="str">
        <f>IF('Data invoice'!N1979=0,"",'Data invoice'!O1979)</f>
        <v/>
      </c>
      <c r="F1864" s="284" t="str">
        <f>IF('Data invoice'!O1979=0,"",'Data invoice'!P1979)</f>
        <v/>
      </c>
      <c r="G1864" s="284" t="str">
        <f>IF('Data invoice'!P1979=0,"",'Data invoice'!Q1979)</f>
        <v/>
      </c>
      <c r="H1864" s="284" t="str">
        <f>IF('Data invoice'!Q1979=0,"",'Data invoice'!R1979)</f>
        <v/>
      </c>
      <c r="I1864" s="320" t="str">
        <f>IF('Data invoice'!R1979=0,"",'Data invoice'!S1979)</f>
        <v/>
      </c>
      <c r="J1864" s="367" t="str">
        <f>IF('Data invoice'!S1979=0,"",'Data invoice'!T1979)</f>
        <v/>
      </c>
    </row>
    <row r="1865" spans="1:10" ht="15" customHeight="1">
      <c r="A1865" s="284" t="str">
        <f>IF('Data invoice'!J1980=0,"",'Data invoice'!K1980)</f>
        <v/>
      </c>
      <c r="B1865" s="284" t="str">
        <f>IF('Data invoice'!K1980=0,"",'Data invoice'!L1980)</f>
        <v/>
      </c>
      <c r="C1865" s="284" t="str">
        <f>IF('Data invoice'!L1980=0,"",'Data invoice'!M1980)</f>
        <v/>
      </c>
      <c r="D1865" s="284" t="str">
        <f>IF('Data invoice'!M1980=0,"",'Data invoice'!N1980)</f>
        <v/>
      </c>
      <c r="E1865" s="284" t="str">
        <f>IF('Data invoice'!N1980=0,"",'Data invoice'!O1980)</f>
        <v/>
      </c>
      <c r="F1865" s="284" t="str">
        <f>IF('Data invoice'!O1980=0,"",'Data invoice'!P1980)</f>
        <v/>
      </c>
      <c r="G1865" s="284" t="str">
        <f>IF('Data invoice'!P1980=0,"",'Data invoice'!Q1980)</f>
        <v/>
      </c>
      <c r="H1865" s="284" t="str">
        <f>IF('Data invoice'!Q1980=0,"",'Data invoice'!R1980)</f>
        <v/>
      </c>
      <c r="I1865" s="320" t="str">
        <f>IF('Data invoice'!R1980=0,"",'Data invoice'!S1980)</f>
        <v/>
      </c>
      <c r="J1865" s="367" t="str">
        <f>IF('Data invoice'!S1980=0,"",'Data invoice'!T1980)</f>
        <v/>
      </c>
    </row>
    <row r="1866" spans="1:10" ht="15" customHeight="1">
      <c r="A1866" s="284" t="str">
        <f>IF('Data invoice'!J1981=0,"",'Data invoice'!K1981)</f>
        <v/>
      </c>
      <c r="B1866" s="284" t="str">
        <f>IF('Data invoice'!K1981=0,"",'Data invoice'!L1981)</f>
        <v/>
      </c>
      <c r="C1866" s="284" t="str">
        <f>IF('Data invoice'!L1981=0,"",'Data invoice'!M1981)</f>
        <v/>
      </c>
      <c r="D1866" s="284" t="str">
        <f>IF('Data invoice'!M1981=0,"",'Data invoice'!N1981)</f>
        <v/>
      </c>
      <c r="E1866" s="284" t="str">
        <f>IF('Data invoice'!N1981=0,"",'Data invoice'!O1981)</f>
        <v/>
      </c>
      <c r="F1866" s="284" t="str">
        <f>IF('Data invoice'!O1981=0,"",'Data invoice'!P1981)</f>
        <v/>
      </c>
      <c r="G1866" s="284" t="str">
        <f>IF('Data invoice'!P1981=0,"",'Data invoice'!Q1981)</f>
        <v/>
      </c>
      <c r="H1866" s="284" t="str">
        <f>IF('Data invoice'!Q1981=0,"",'Data invoice'!R1981)</f>
        <v/>
      </c>
      <c r="I1866" s="320" t="str">
        <f>IF('Data invoice'!R1981=0,"",'Data invoice'!S1981)</f>
        <v/>
      </c>
      <c r="J1866" s="367" t="str">
        <f>IF('Data invoice'!S1981=0,"",'Data invoice'!T1981)</f>
        <v/>
      </c>
    </row>
    <row r="1867" spans="1:10" ht="15" customHeight="1">
      <c r="A1867" s="284" t="str">
        <f>IF('Data invoice'!J1982=0,"",'Data invoice'!K1982)</f>
        <v/>
      </c>
      <c r="B1867" s="284" t="str">
        <f>IF('Data invoice'!K1982=0,"",'Data invoice'!L1982)</f>
        <v/>
      </c>
      <c r="C1867" s="284" t="str">
        <f>IF('Data invoice'!L1982=0,"",'Data invoice'!M1982)</f>
        <v/>
      </c>
      <c r="D1867" s="284" t="str">
        <f>IF('Data invoice'!M1982=0,"",'Data invoice'!N1982)</f>
        <v/>
      </c>
      <c r="E1867" s="284" t="str">
        <f>IF('Data invoice'!N1982=0,"",'Data invoice'!O1982)</f>
        <v/>
      </c>
      <c r="F1867" s="284" t="str">
        <f>IF('Data invoice'!O1982=0,"",'Data invoice'!P1982)</f>
        <v/>
      </c>
      <c r="G1867" s="284" t="str">
        <f>IF('Data invoice'!P1982=0,"",'Data invoice'!Q1982)</f>
        <v/>
      </c>
      <c r="H1867" s="284" t="str">
        <f>IF('Data invoice'!Q1982=0,"",'Data invoice'!R1982)</f>
        <v/>
      </c>
      <c r="I1867" s="320" t="str">
        <f>IF('Data invoice'!R1982=0,"",'Data invoice'!S1982)</f>
        <v/>
      </c>
      <c r="J1867" s="367" t="str">
        <f>IF('Data invoice'!S1982=0,"",'Data invoice'!T1982)</f>
        <v/>
      </c>
    </row>
    <row r="1868" spans="1:10" ht="15" customHeight="1">
      <c r="A1868" s="284" t="str">
        <f>IF('Data invoice'!J1983=0,"",'Data invoice'!K1983)</f>
        <v/>
      </c>
      <c r="B1868" s="284" t="str">
        <f>IF('Data invoice'!K1983=0,"",'Data invoice'!L1983)</f>
        <v/>
      </c>
      <c r="C1868" s="284" t="str">
        <f>IF('Data invoice'!L1983=0,"",'Data invoice'!M1983)</f>
        <v/>
      </c>
      <c r="D1868" s="284" t="str">
        <f>IF('Data invoice'!M1983=0,"",'Data invoice'!N1983)</f>
        <v/>
      </c>
      <c r="E1868" s="284" t="str">
        <f>IF('Data invoice'!N1983=0,"",'Data invoice'!O1983)</f>
        <v/>
      </c>
      <c r="F1868" s="284" t="str">
        <f>IF('Data invoice'!O1983=0,"",'Data invoice'!P1983)</f>
        <v/>
      </c>
      <c r="G1868" s="284" t="str">
        <f>IF('Data invoice'!P1983=0,"",'Data invoice'!Q1983)</f>
        <v/>
      </c>
      <c r="H1868" s="284" t="str">
        <f>IF('Data invoice'!Q1983=0,"",'Data invoice'!R1983)</f>
        <v/>
      </c>
      <c r="I1868" s="320" t="str">
        <f>IF('Data invoice'!R1983=0,"",'Data invoice'!S1983)</f>
        <v/>
      </c>
      <c r="J1868" s="367" t="str">
        <f>IF('Data invoice'!S1983=0,"",'Data invoice'!T1983)</f>
        <v/>
      </c>
    </row>
    <row r="1869" spans="1:10" ht="15" customHeight="1">
      <c r="A1869" s="284" t="str">
        <f>IF('Data invoice'!J1984=0,"",'Data invoice'!K1984)</f>
        <v/>
      </c>
      <c r="B1869" s="284" t="str">
        <f>IF('Data invoice'!K1984=0,"",'Data invoice'!L1984)</f>
        <v/>
      </c>
      <c r="C1869" s="284" t="str">
        <f>IF('Data invoice'!L1984=0,"",'Data invoice'!M1984)</f>
        <v/>
      </c>
      <c r="D1869" s="284" t="str">
        <f>IF('Data invoice'!M1984=0,"",'Data invoice'!N1984)</f>
        <v/>
      </c>
      <c r="E1869" s="284" t="str">
        <f>IF('Data invoice'!N1984=0,"",'Data invoice'!O1984)</f>
        <v/>
      </c>
      <c r="F1869" s="284" t="str">
        <f>IF('Data invoice'!O1984=0,"",'Data invoice'!P1984)</f>
        <v/>
      </c>
      <c r="G1869" s="284" t="str">
        <f>IF('Data invoice'!P1984=0,"",'Data invoice'!Q1984)</f>
        <v/>
      </c>
      <c r="H1869" s="284" t="str">
        <f>IF('Data invoice'!Q1984=0,"",'Data invoice'!R1984)</f>
        <v/>
      </c>
      <c r="I1869" s="320" t="str">
        <f>IF('Data invoice'!R1984=0,"",'Data invoice'!S1984)</f>
        <v/>
      </c>
      <c r="J1869" s="367" t="str">
        <f>IF('Data invoice'!S1984=0,"",'Data invoice'!T1984)</f>
        <v/>
      </c>
    </row>
    <row r="1870" spans="1:10" ht="15" customHeight="1">
      <c r="A1870" s="284" t="str">
        <f>IF('Data invoice'!J1985=0,"",'Data invoice'!K1985)</f>
        <v/>
      </c>
      <c r="B1870" s="284" t="str">
        <f>IF('Data invoice'!K1985=0,"",'Data invoice'!L1985)</f>
        <v/>
      </c>
      <c r="C1870" s="284" t="str">
        <f>IF('Data invoice'!L1985=0,"",'Data invoice'!M1985)</f>
        <v/>
      </c>
      <c r="D1870" s="284" t="str">
        <f>IF('Data invoice'!M1985=0,"",'Data invoice'!N1985)</f>
        <v/>
      </c>
      <c r="E1870" s="284" t="str">
        <f>IF('Data invoice'!N1985=0,"",'Data invoice'!O1985)</f>
        <v/>
      </c>
      <c r="F1870" s="284" t="str">
        <f>IF('Data invoice'!O1985=0,"",'Data invoice'!P1985)</f>
        <v/>
      </c>
      <c r="G1870" s="284" t="str">
        <f>IF('Data invoice'!P1985=0,"",'Data invoice'!Q1985)</f>
        <v/>
      </c>
      <c r="H1870" s="284" t="str">
        <f>IF('Data invoice'!Q1985=0,"",'Data invoice'!R1985)</f>
        <v/>
      </c>
      <c r="I1870" s="320" t="str">
        <f>IF('Data invoice'!R1985=0,"",'Data invoice'!S1985)</f>
        <v/>
      </c>
      <c r="J1870" s="367" t="str">
        <f>IF('Data invoice'!S1985=0,"",'Data invoice'!T1985)</f>
        <v/>
      </c>
    </row>
    <row r="1871" spans="1:10" ht="15" customHeight="1">
      <c r="A1871" s="284" t="str">
        <f>IF('Data invoice'!J1986=0,"",'Data invoice'!K1986)</f>
        <v/>
      </c>
      <c r="B1871" s="284" t="str">
        <f>IF('Data invoice'!K1986=0,"",'Data invoice'!L1986)</f>
        <v/>
      </c>
      <c r="C1871" s="284" t="str">
        <f>IF('Data invoice'!L1986=0,"",'Data invoice'!M1986)</f>
        <v/>
      </c>
      <c r="D1871" s="284" t="str">
        <f>IF('Data invoice'!M1986=0,"",'Data invoice'!N1986)</f>
        <v/>
      </c>
      <c r="E1871" s="284" t="str">
        <f>IF('Data invoice'!N1986=0,"",'Data invoice'!O1986)</f>
        <v/>
      </c>
      <c r="F1871" s="284" t="str">
        <f>IF('Data invoice'!O1986=0,"",'Data invoice'!P1986)</f>
        <v/>
      </c>
      <c r="G1871" s="284" t="str">
        <f>IF('Data invoice'!P1986=0,"",'Data invoice'!Q1986)</f>
        <v/>
      </c>
      <c r="H1871" s="284" t="str">
        <f>IF('Data invoice'!Q1986=0,"",'Data invoice'!R1986)</f>
        <v/>
      </c>
      <c r="I1871" s="320" t="str">
        <f>IF('Data invoice'!R1986=0,"",'Data invoice'!S1986)</f>
        <v/>
      </c>
      <c r="J1871" s="367" t="str">
        <f>IF('Data invoice'!S1986=0,"",'Data invoice'!T1986)</f>
        <v/>
      </c>
    </row>
    <row r="1872" spans="1:10" ht="15" customHeight="1">
      <c r="A1872" s="284" t="str">
        <f>IF('Data invoice'!J1987=0,"",'Data invoice'!K1987)</f>
        <v/>
      </c>
      <c r="B1872" s="284" t="str">
        <f>IF('Data invoice'!K1987=0,"",'Data invoice'!L1987)</f>
        <v/>
      </c>
      <c r="C1872" s="284" t="str">
        <f>IF('Data invoice'!L1987=0,"",'Data invoice'!M1987)</f>
        <v/>
      </c>
      <c r="D1872" s="284" t="str">
        <f>IF('Data invoice'!M1987=0,"",'Data invoice'!N1987)</f>
        <v/>
      </c>
      <c r="E1872" s="284" t="str">
        <f>IF('Data invoice'!N1987=0,"",'Data invoice'!O1987)</f>
        <v/>
      </c>
      <c r="F1872" s="284" t="str">
        <f>IF('Data invoice'!O1987=0,"",'Data invoice'!P1987)</f>
        <v/>
      </c>
      <c r="G1872" s="284" t="str">
        <f>IF('Data invoice'!P1987=0,"",'Data invoice'!Q1987)</f>
        <v/>
      </c>
      <c r="H1872" s="284" t="str">
        <f>IF('Data invoice'!Q1987=0,"",'Data invoice'!R1987)</f>
        <v/>
      </c>
      <c r="I1872" s="320" t="str">
        <f>IF('Data invoice'!R1987=0,"",'Data invoice'!S1987)</f>
        <v/>
      </c>
      <c r="J1872" s="367" t="str">
        <f>IF('Data invoice'!S1987=0,"",'Data invoice'!T1987)</f>
        <v/>
      </c>
    </row>
    <row r="1873" spans="1:10" ht="15" customHeight="1">
      <c r="A1873" s="284" t="str">
        <f>IF('Data invoice'!J1988=0,"",'Data invoice'!K1988)</f>
        <v/>
      </c>
      <c r="B1873" s="284" t="str">
        <f>IF('Data invoice'!K1988=0,"",'Data invoice'!L1988)</f>
        <v/>
      </c>
      <c r="C1873" s="284" t="str">
        <f>IF('Data invoice'!L1988=0,"",'Data invoice'!M1988)</f>
        <v/>
      </c>
      <c r="D1873" s="284" t="str">
        <f>IF('Data invoice'!M1988=0,"",'Data invoice'!N1988)</f>
        <v/>
      </c>
      <c r="E1873" s="284" t="str">
        <f>IF('Data invoice'!N1988=0,"",'Data invoice'!O1988)</f>
        <v/>
      </c>
      <c r="F1873" s="284" t="str">
        <f>IF('Data invoice'!O1988=0,"",'Data invoice'!P1988)</f>
        <v/>
      </c>
      <c r="G1873" s="284" t="str">
        <f>IF('Data invoice'!P1988=0,"",'Data invoice'!Q1988)</f>
        <v/>
      </c>
      <c r="H1873" s="284" t="str">
        <f>IF('Data invoice'!Q1988=0,"",'Data invoice'!R1988)</f>
        <v/>
      </c>
      <c r="I1873" s="320" t="str">
        <f>IF('Data invoice'!R1988=0,"",'Data invoice'!S1988)</f>
        <v/>
      </c>
      <c r="J1873" s="367" t="str">
        <f>IF('Data invoice'!S1988=0,"",'Data invoice'!T1988)</f>
        <v/>
      </c>
    </row>
    <row r="1874" spans="1:10" ht="15" customHeight="1">
      <c r="A1874" s="284" t="str">
        <f>IF('Data invoice'!J1989=0,"",'Data invoice'!K1989)</f>
        <v/>
      </c>
      <c r="B1874" s="284" t="str">
        <f>IF('Data invoice'!K1989=0,"",'Data invoice'!L1989)</f>
        <v/>
      </c>
      <c r="C1874" s="284" t="str">
        <f>IF('Data invoice'!L1989=0,"",'Data invoice'!M1989)</f>
        <v/>
      </c>
      <c r="D1874" s="284" t="str">
        <f>IF('Data invoice'!M1989=0,"",'Data invoice'!N1989)</f>
        <v/>
      </c>
      <c r="E1874" s="284" t="str">
        <f>IF('Data invoice'!N1989=0,"",'Data invoice'!O1989)</f>
        <v/>
      </c>
      <c r="F1874" s="284" t="str">
        <f>IF('Data invoice'!O1989=0,"",'Data invoice'!P1989)</f>
        <v/>
      </c>
      <c r="G1874" s="284" t="str">
        <f>IF('Data invoice'!P1989=0,"",'Data invoice'!Q1989)</f>
        <v/>
      </c>
      <c r="H1874" s="284" t="str">
        <f>IF('Data invoice'!Q1989=0,"",'Data invoice'!R1989)</f>
        <v/>
      </c>
      <c r="I1874" s="320" t="str">
        <f>IF('Data invoice'!R1989=0,"",'Data invoice'!S1989)</f>
        <v/>
      </c>
      <c r="J1874" s="367" t="str">
        <f>IF('Data invoice'!S1989=0,"",'Data invoice'!T1989)</f>
        <v/>
      </c>
    </row>
    <row r="1875" spans="1:10" ht="15" customHeight="1">
      <c r="A1875" s="284" t="str">
        <f>IF('Data invoice'!J1990=0,"",'Data invoice'!K1990)</f>
        <v/>
      </c>
      <c r="B1875" s="284" t="str">
        <f>IF('Data invoice'!K1990=0,"",'Data invoice'!L1990)</f>
        <v/>
      </c>
      <c r="C1875" s="284" t="str">
        <f>IF('Data invoice'!L1990=0,"",'Data invoice'!M1990)</f>
        <v/>
      </c>
      <c r="D1875" s="284" t="str">
        <f>IF('Data invoice'!M1990=0,"",'Data invoice'!N1990)</f>
        <v/>
      </c>
      <c r="E1875" s="284" t="str">
        <f>IF('Data invoice'!N1990=0,"",'Data invoice'!O1990)</f>
        <v/>
      </c>
      <c r="F1875" s="284" t="str">
        <f>IF('Data invoice'!O1990=0,"",'Data invoice'!P1990)</f>
        <v/>
      </c>
      <c r="G1875" s="284" t="str">
        <f>IF('Data invoice'!P1990=0,"",'Data invoice'!Q1990)</f>
        <v/>
      </c>
      <c r="H1875" s="284" t="str">
        <f>IF('Data invoice'!Q1990=0,"",'Data invoice'!R1990)</f>
        <v/>
      </c>
      <c r="I1875" s="320" t="str">
        <f>IF('Data invoice'!R1990=0,"",'Data invoice'!S1990)</f>
        <v/>
      </c>
      <c r="J1875" s="367" t="str">
        <f>IF('Data invoice'!S1990=0,"",'Data invoice'!T1990)</f>
        <v/>
      </c>
    </row>
    <row r="1876" spans="1:10" ht="15" customHeight="1">
      <c r="A1876" s="284" t="str">
        <f>IF('Data invoice'!J1991=0,"",'Data invoice'!K1991)</f>
        <v/>
      </c>
      <c r="B1876" s="284" t="str">
        <f>IF('Data invoice'!K1991=0,"",'Data invoice'!L1991)</f>
        <v/>
      </c>
      <c r="C1876" s="284" t="str">
        <f>IF('Data invoice'!L1991=0,"",'Data invoice'!M1991)</f>
        <v/>
      </c>
      <c r="D1876" s="284" t="str">
        <f>IF('Data invoice'!M1991=0,"",'Data invoice'!N1991)</f>
        <v/>
      </c>
      <c r="E1876" s="284" t="str">
        <f>IF('Data invoice'!N1991=0,"",'Data invoice'!O1991)</f>
        <v/>
      </c>
      <c r="F1876" s="284" t="str">
        <f>IF('Data invoice'!O1991=0,"",'Data invoice'!P1991)</f>
        <v/>
      </c>
      <c r="G1876" s="284" t="str">
        <f>IF('Data invoice'!P1991=0,"",'Data invoice'!Q1991)</f>
        <v/>
      </c>
      <c r="H1876" s="284" t="str">
        <f>IF('Data invoice'!Q1991=0,"",'Data invoice'!R1991)</f>
        <v/>
      </c>
      <c r="I1876" s="320" t="str">
        <f>IF('Data invoice'!R1991=0,"",'Data invoice'!S1991)</f>
        <v/>
      </c>
      <c r="J1876" s="367" t="str">
        <f>IF('Data invoice'!S1991=0,"",'Data invoice'!T1991)</f>
        <v/>
      </c>
    </row>
    <row r="1877" spans="1:10" ht="15" customHeight="1">
      <c r="A1877" s="284" t="str">
        <f>IF('Data invoice'!J1992=0,"",'Data invoice'!K1992)</f>
        <v/>
      </c>
      <c r="B1877" s="284" t="str">
        <f>IF('Data invoice'!K1992=0,"",'Data invoice'!L1992)</f>
        <v/>
      </c>
      <c r="C1877" s="284" t="str">
        <f>IF('Data invoice'!L1992=0,"",'Data invoice'!M1992)</f>
        <v/>
      </c>
      <c r="D1877" s="284" t="str">
        <f>IF('Data invoice'!M1992=0,"",'Data invoice'!N1992)</f>
        <v/>
      </c>
      <c r="E1877" s="284" t="str">
        <f>IF('Data invoice'!N1992=0,"",'Data invoice'!O1992)</f>
        <v/>
      </c>
      <c r="F1877" s="284" t="str">
        <f>IF('Data invoice'!O1992=0,"",'Data invoice'!P1992)</f>
        <v/>
      </c>
      <c r="G1877" s="284" t="str">
        <f>IF('Data invoice'!P1992=0,"",'Data invoice'!Q1992)</f>
        <v/>
      </c>
      <c r="H1877" s="284" t="str">
        <f>IF('Data invoice'!Q1992=0,"",'Data invoice'!R1992)</f>
        <v/>
      </c>
      <c r="I1877" s="320" t="str">
        <f>IF('Data invoice'!R1992=0,"",'Data invoice'!S1992)</f>
        <v/>
      </c>
      <c r="J1877" s="367" t="str">
        <f>IF('Data invoice'!S1992=0,"",'Data invoice'!T1992)</f>
        <v/>
      </c>
    </row>
    <row r="1878" spans="1:10" ht="15" customHeight="1">
      <c r="A1878" s="284" t="str">
        <f>IF('Data invoice'!J1993=0,"",'Data invoice'!K1993)</f>
        <v/>
      </c>
      <c r="B1878" s="284" t="str">
        <f>IF('Data invoice'!K1993=0,"",'Data invoice'!L1993)</f>
        <v/>
      </c>
      <c r="C1878" s="284" t="str">
        <f>IF('Data invoice'!L1993=0,"",'Data invoice'!M1993)</f>
        <v/>
      </c>
      <c r="D1878" s="284" t="str">
        <f>IF('Data invoice'!M1993=0,"",'Data invoice'!N1993)</f>
        <v/>
      </c>
      <c r="E1878" s="284" t="str">
        <f>IF('Data invoice'!N1993=0,"",'Data invoice'!O1993)</f>
        <v/>
      </c>
      <c r="F1878" s="284" t="str">
        <f>IF('Data invoice'!O1993=0,"",'Data invoice'!P1993)</f>
        <v/>
      </c>
      <c r="G1878" s="284" t="str">
        <f>IF('Data invoice'!P1993=0,"",'Data invoice'!Q1993)</f>
        <v/>
      </c>
      <c r="H1878" s="284" t="str">
        <f>IF('Data invoice'!Q1993=0,"",'Data invoice'!R1993)</f>
        <v/>
      </c>
      <c r="I1878" s="320" t="str">
        <f>IF('Data invoice'!R1993=0,"",'Data invoice'!S1993)</f>
        <v/>
      </c>
      <c r="J1878" s="367" t="str">
        <f>IF('Data invoice'!S1993=0,"",'Data invoice'!T1993)</f>
        <v/>
      </c>
    </row>
    <row r="1879" spans="1:10" ht="15" customHeight="1">
      <c r="A1879" s="284" t="str">
        <f>IF('Data invoice'!J1994=0,"",'Data invoice'!K1994)</f>
        <v/>
      </c>
      <c r="B1879" s="284" t="str">
        <f>IF('Data invoice'!K1994=0,"",'Data invoice'!L1994)</f>
        <v/>
      </c>
      <c r="C1879" s="284" t="str">
        <f>IF('Data invoice'!L1994=0,"",'Data invoice'!M1994)</f>
        <v/>
      </c>
      <c r="D1879" s="284" t="str">
        <f>IF('Data invoice'!M1994=0,"",'Data invoice'!N1994)</f>
        <v/>
      </c>
      <c r="E1879" s="284" t="str">
        <f>IF('Data invoice'!N1994=0,"",'Data invoice'!O1994)</f>
        <v/>
      </c>
      <c r="F1879" s="284" t="str">
        <f>IF('Data invoice'!O1994=0,"",'Data invoice'!P1994)</f>
        <v/>
      </c>
      <c r="G1879" s="284" t="str">
        <f>IF('Data invoice'!P1994=0,"",'Data invoice'!Q1994)</f>
        <v/>
      </c>
      <c r="H1879" s="284" t="str">
        <f>IF('Data invoice'!Q1994=0,"",'Data invoice'!R1994)</f>
        <v/>
      </c>
      <c r="I1879" s="320" t="str">
        <f>IF('Data invoice'!R1994=0,"",'Data invoice'!S1994)</f>
        <v/>
      </c>
      <c r="J1879" s="367" t="str">
        <f>IF('Data invoice'!S1994=0,"",'Data invoice'!T1994)</f>
        <v/>
      </c>
    </row>
    <row r="1880" spans="1:10" ht="15" customHeight="1">
      <c r="A1880" s="284" t="str">
        <f>IF('Data invoice'!J1995=0,"",'Data invoice'!K1995)</f>
        <v/>
      </c>
      <c r="B1880" s="284" t="str">
        <f>IF('Data invoice'!K1995=0,"",'Data invoice'!L1995)</f>
        <v/>
      </c>
      <c r="C1880" s="284" t="str">
        <f>IF('Data invoice'!L1995=0,"",'Data invoice'!M1995)</f>
        <v/>
      </c>
      <c r="D1880" s="284" t="str">
        <f>IF('Data invoice'!M1995=0,"",'Data invoice'!N1995)</f>
        <v/>
      </c>
      <c r="E1880" s="284" t="str">
        <f>IF('Data invoice'!N1995=0,"",'Data invoice'!O1995)</f>
        <v/>
      </c>
      <c r="F1880" s="284" t="str">
        <f>IF('Data invoice'!O1995=0,"",'Data invoice'!P1995)</f>
        <v/>
      </c>
      <c r="G1880" s="284" t="str">
        <f>IF('Data invoice'!P1995=0,"",'Data invoice'!Q1995)</f>
        <v/>
      </c>
      <c r="H1880" s="284" t="str">
        <f>IF('Data invoice'!Q1995=0,"",'Data invoice'!R1995)</f>
        <v/>
      </c>
      <c r="I1880" s="320" t="str">
        <f>IF('Data invoice'!R1995=0,"",'Data invoice'!S1995)</f>
        <v/>
      </c>
      <c r="J1880" s="367" t="str">
        <f>IF('Data invoice'!S1995=0,"",'Data invoice'!T1995)</f>
        <v/>
      </c>
    </row>
    <row r="1881" spans="1:10" ht="15" customHeight="1">
      <c r="A1881" s="284" t="str">
        <f>IF('Data invoice'!J1996=0,"",'Data invoice'!K1996)</f>
        <v/>
      </c>
      <c r="B1881" s="284" t="str">
        <f>IF('Data invoice'!K1996=0,"",'Data invoice'!L1996)</f>
        <v/>
      </c>
      <c r="C1881" s="284" t="str">
        <f>IF('Data invoice'!L1996=0,"",'Data invoice'!M1996)</f>
        <v/>
      </c>
      <c r="D1881" s="284" t="str">
        <f>IF('Data invoice'!M1996=0,"",'Data invoice'!N1996)</f>
        <v/>
      </c>
      <c r="E1881" s="284" t="str">
        <f>IF('Data invoice'!N1996=0,"",'Data invoice'!O1996)</f>
        <v/>
      </c>
      <c r="F1881" s="284" t="str">
        <f>IF('Data invoice'!O1996=0,"",'Data invoice'!P1996)</f>
        <v/>
      </c>
      <c r="G1881" s="284" t="str">
        <f>IF('Data invoice'!P1996=0,"",'Data invoice'!Q1996)</f>
        <v/>
      </c>
      <c r="H1881" s="284" t="str">
        <f>IF('Data invoice'!Q1996=0,"",'Data invoice'!R1996)</f>
        <v/>
      </c>
      <c r="I1881" s="320" t="str">
        <f>IF('Data invoice'!R1996=0,"",'Data invoice'!S1996)</f>
        <v/>
      </c>
      <c r="J1881" s="367" t="str">
        <f>IF('Data invoice'!S1996=0,"",'Data invoice'!T1996)</f>
        <v/>
      </c>
    </row>
    <row r="1882" spans="1:10" ht="15" customHeight="1">
      <c r="A1882" s="284" t="str">
        <f>IF('Data invoice'!J1997=0,"",'Data invoice'!K1997)</f>
        <v/>
      </c>
      <c r="B1882" s="284" t="str">
        <f>IF('Data invoice'!K1997=0,"",'Data invoice'!L1997)</f>
        <v/>
      </c>
      <c r="C1882" s="284" t="str">
        <f>IF('Data invoice'!L1997=0,"",'Data invoice'!M1997)</f>
        <v/>
      </c>
      <c r="D1882" s="284" t="str">
        <f>IF('Data invoice'!M1997=0,"",'Data invoice'!N1997)</f>
        <v/>
      </c>
      <c r="E1882" s="284" t="str">
        <f>IF('Data invoice'!N1997=0,"",'Data invoice'!O1997)</f>
        <v/>
      </c>
      <c r="F1882" s="284" t="str">
        <f>IF('Data invoice'!O1997=0,"",'Data invoice'!P1997)</f>
        <v/>
      </c>
      <c r="G1882" s="284" t="str">
        <f>IF('Data invoice'!P1997=0,"",'Data invoice'!Q1997)</f>
        <v/>
      </c>
      <c r="H1882" s="284" t="str">
        <f>IF('Data invoice'!Q1997=0,"",'Data invoice'!R1997)</f>
        <v/>
      </c>
      <c r="I1882" s="320" t="str">
        <f>IF('Data invoice'!R1997=0,"",'Data invoice'!S1997)</f>
        <v/>
      </c>
      <c r="J1882" s="367" t="str">
        <f>IF('Data invoice'!S1997=0,"",'Data invoice'!T1997)</f>
        <v/>
      </c>
    </row>
    <row r="1883" spans="1:10" ht="15" customHeight="1">
      <c r="A1883" s="284" t="str">
        <f>IF('Data invoice'!J1998=0,"",'Data invoice'!K1998)</f>
        <v/>
      </c>
      <c r="B1883" s="284" t="str">
        <f>IF('Data invoice'!K1998=0,"",'Data invoice'!L1998)</f>
        <v/>
      </c>
      <c r="C1883" s="284" t="str">
        <f>IF('Data invoice'!L1998=0,"",'Data invoice'!M1998)</f>
        <v/>
      </c>
      <c r="D1883" s="284" t="str">
        <f>IF('Data invoice'!M1998=0,"",'Data invoice'!N1998)</f>
        <v/>
      </c>
      <c r="E1883" s="284" t="str">
        <f>IF('Data invoice'!N1998=0,"",'Data invoice'!O1998)</f>
        <v/>
      </c>
      <c r="F1883" s="284" t="str">
        <f>IF('Data invoice'!O1998=0,"",'Data invoice'!P1998)</f>
        <v/>
      </c>
      <c r="G1883" s="284" t="str">
        <f>IF('Data invoice'!P1998=0,"",'Data invoice'!Q1998)</f>
        <v/>
      </c>
      <c r="H1883" s="284" t="str">
        <f>IF('Data invoice'!Q1998=0,"",'Data invoice'!R1998)</f>
        <v/>
      </c>
      <c r="I1883" s="320" t="str">
        <f>IF('Data invoice'!R1998=0,"",'Data invoice'!S1998)</f>
        <v/>
      </c>
      <c r="J1883" s="367" t="str">
        <f>IF('Data invoice'!S1998=0,"",'Data invoice'!T1998)</f>
        <v/>
      </c>
    </row>
    <row r="1884" spans="1:10" ht="15" customHeight="1">
      <c r="A1884" s="284" t="str">
        <f>IF('Data invoice'!J1999=0,"",'Data invoice'!K1999)</f>
        <v/>
      </c>
      <c r="B1884" s="284" t="str">
        <f>IF('Data invoice'!K1999=0,"",'Data invoice'!L1999)</f>
        <v/>
      </c>
      <c r="C1884" s="284" t="str">
        <f>IF('Data invoice'!L1999=0,"",'Data invoice'!M1999)</f>
        <v/>
      </c>
      <c r="D1884" s="284" t="str">
        <f>IF('Data invoice'!M1999=0,"",'Data invoice'!N1999)</f>
        <v/>
      </c>
      <c r="E1884" s="284" t="str">
        <f>IF('Data invoice'!N1999=0,"",'Data invoice'!O1999)</f>
        <v/>
      </c>
      <c r="F1884" s="284" t="str">
        <f>IF('Data invoice'!O1999=0,"",'Data invoice'!P1999)</f>
        <v/>
      </c>
      <c r="G1884" s="284" t="str">
        <f>IF('Data invoice'!P1999=0,"",'Data invoice'!Q1999)</f>
        <v/>
      </c>
      <c r="H1884" s="284" t="str">
        <f>IF('Data invoice'!Q1999=0,"",'Data invoice'!R1999)</f>
        <v/>
      </c>
      <c r="I1884" s="320" t="str">
        <f>IF('Data invoice'!R1999=0,"",'Data invoice'!S1999)</f>
        <v/>
      </c>
      <c r="J1884" s="367" t="str">
        <f>IF('Data invoice'!S1999=0,"",'Data invoice'!T1999)</f>
        <v/>
      </c>
    </row>
    <row r="1885" spans="1:10" ht="15" customHeight="1">
      <c r="A1885" s="284" t="str">
        <f>IF('Data invoice'!J2000=0,"",'Data invoice'!K2000)</f>
        <v/>
      </c>
      <c r="B1885" s="284" t="str">
        <f>IF('Data invoice'!K2000=0,"",'Data invoice'!L2000)</f>
        <v/>
      </c>
      <c r="C1885" s="284" t="str">
        <f>IF('Data invoice'!L2000=0,"",'Data invoice'!M2000)</f>
        <v/>
      </c>
      <c r="D1885" s="284" t="str">
        <f>IF('Data invoice'!M2000=0,"",'Data invoice'!N2000)</f>
        <v/>
      </c>
      <c r="E1885" s="284" t="str">
        <f>IF('Data invoice'!N2000=0,"",'Data invoice'!O2000)</f>
        <v/>
      </c>
      <c r="F1885" s="284" t="str">
        <f>IF('Data invoice'!O2000=0,"",'Data invoice'!P2000)</f>
        <v/>
      </c>
      <c r="G1885" s="284" t="str">
        <f>IF('Data invoice'!P2000=0,"",'Data invoice'!Q2000)</f>
        <v/>
      </c>
      <c r="H1885" s="284" t="str">
        <f>IF('Data invoice'!Q2000=0,"",'Data invoice'!R2000)</f>
        <v/>
      </c>
      <c r="I1885" s="320" t="str">
        <f>IF('Data invoice'!R2000=0,"",'Data invoice'!S2000)</f>
        <v/>
      </c>
      <c r="J1885" s="367" t="str">
        <f>IF('Data invoice'!S2000=0,"",'Data invoice'!T2000)</f>
        <v/>
      </c>
    </row>
    <row r="1886" spans="1:10" ht="15" customHeight="1">
      <c r="A1886" s="284" t="str">
        <f>IF('Data invoice'!J2001=0,"",'Data invoice'!K2001)</f>
        <v/>
      </c>
      <c r="B1886" s="284" t="str">
        <f>IF('Data invoice'!K2001=0,"",'Data invoice'!L2001)</f>
        <v/>
      </c>
      <c r="C1886" s="284" t="str">
        <f>IF('Data invoice'!L2001=0,"",'Data invoice'!M2001)</f>
        <v/>
      </c>
      <c r="D1886" s="284" t="str">
        <f>IF('Data invoice'!M2001=0,"",'Data invoice'!N2001)</f>
        <v/>
      </c>
      <c r="E1886" s="284" t="str">
        <f>IF('Data invoice'!N2001=0,"",'Data invoice'!O2001)</f>
        <v/>
      </c>
      <c r="F1886" s="284" t="str">
        <f>IF('Data invoice'!O2001=0,"",'Data invoice'!P2001)</f>
        <v/>
      </c>
      <c r="G1886" s="284" t="str">
        <f>IF('Data invoice'!P2001=0,"",'Data invoice'!Q2001)</f>
        <v/>
      </c>
      <c r="H1886" s="284" t="str">
        <f>IF('Data invoice'!Q2001=0,"",'Data invoice'!R2001)</f>
        <v/>
      </c>
      <c r="I1886" s="320" t="str">
        <f>IF('Data invoice'!R2001=0,"",'Data invoice'!S2001)</f>
        <v/>
      </c>
      <c r="J1886" s="367" t="str">
        <f>IF('Data invoice'!S2001=0,"",'Data invoice'!T2001)</f>
        <v/>
      </c>
    </row>
    <row r="1887" spans="1:10" ht="15" customHeight="1">
      <c r="A1887" s="284" t="str">
        <f>IF('Data invoice'!J2002=0,"",'Data invoice'!K2002)</f>
        <v/>
      </c>
      <c r="B1887" s="284" t="str">
        <f>IF('Data invoice'!K2002=0,"",'Data invoice'!L2002)</f>
        <v/>
      </c>
      <c r="C1887" s="284" t="str">
        <f>IF('Data invoice'!L2002=0,"",'Data invoice'!M2002)</f>
        <v/>
      </c>
      <c r="D1887" s="284" t="str">
        <f>IF('Data invoice'!M2002=0,"",'Data invoice'!N2002)</f>
        <v/>
      </c>
      <c r="E1887" s="284" t="str">
        <f>IF('Data invoice'!N2002=0,"",'Data invoice'!O2002)</f>
        <v/>
      </c>
      <c r="F1887" s="284" t="str">
        <f>IF('Data invoice'!O2002=0,"",'Data invoice'!P2002)</f>
        <v/>
      </c>
      <c r="G1887" s="284" t="str">
        <f>IF('Data invoice'!P2002=0,"",'Data invoice'!Q2002)</f>
        <v/>
      </c>
      <c r="H1887" s="284" t="str">
        <f>IF('Data invoice'!Q2002=0,"",'Data invoice'!R2002)</f>
        <v/>
      </c>
      <c r="I1887" s="320" t="str">
        <f>IF('Data invoice'!R2002=0,"",'Data invoice'!S2002)</f>
        <v/>
      </c>
      <c r="J1887" s="367" t="str">
        <f>IF('Data invoice'!S2002=0,"",'Data invoice'!T2002)</f>
        <v/>
      </c>
    </row>
    <row r="1888" spans="1:10" ht="15" customHeight="1">
      <c r="A1888" s="284" t="str">
        <f>IF('Data invoice'!J2003=0,"",'Data invoice'!K2003)</f>
        <v/>
      </c>
      <c r="B1888" s="284" t="str">
        <f>IF('Data invoice'!K2003=0,"",'Data invoice'!L2003)</f>
        <v/>
      </c>
      <c r="C1888" s="284" t="str">
        <f>IF('Data invoice'!L2003=0,"",'Data invoice'!M2003)</f>
        <v/>
      </c>
      <c r="D1888" s="284" t="str">
        <f>IF('Data invoice'!M2003=0,"",'Data invoice'!N2003)</f>
        <v/>
      </c>
      <c r="E1888" s="284" t="str">
        <f>IF('Data invoice'!N2003=0,"",'Data invoice'!O2003)</f>
        <v/>
      </c>
      <c r="F1888" s="284" t="str">
        <f>IF('Data invoice'!O2003=0,"",'Data invoice'!P2003)</f>
        <v/>
      </c>
      <c r="G1888" s="284" t="str">
        <f>IF('Data invoice'!P2003=0,"",'Data invoice'!Q2003)</f>
        <v/>
      </c>
      <c r="H1888" s="284" t="str">
        <f>IF('Data invoice'!Q2003=0,"",'Data invoice'!R2003)</f>
        <v/>
      </c>
      <c r="I1888" s="320" t="str">
        <f>IF('Data invoice'!R2003=0,"",'Data invoice'!S2003)</f>
        <v/>
      </c>
      <c r="J1888" s="367" t="str">
        <f>IF('Data invoice'!S2003=0,"",'Data invoice'!T2003)</f>
        <v/>
      </c>
    </row>
    <row r="1889" spans="1:10" ht="15" customHeight="1">
      <c r="A1889" s="284" t="str">
        <f>IF('Data invoice'!J2004=0,"",'Data invoice'!K2004)</f>
        <v/>
      </c>
      <c r="B1889" s="284" t="str">
        <f>IF('Data invoice'!K2004=0,"",'Data invoice'!L2004)</f>
        <v/>
      </c>
      <c r="C1889" s="284" t="str">
        <f>IF('Data invoice'!L2004=0,"",'Data invoice'!M2004)</f>
        <v/>
      </c>
      <c r="D1889" s="284" t="str">
        <f>IF('Data invoice'!M2004=0,"",'Data invoice'!N2004)</f>
        <v/>
      </c>
      <c r="E1889" s="284" t="str">
        <f>IF('Data invoice'!N2004=0,"",'Data invoice'!O2004)</f>
        <v/>
      </c>
      <c r="F1889" s="284" t="str">
        <f>IF('Data invoice'!O2004=0,"",'Data invoice'!P2004)</f>
        <v/>
      </c>
      <c r="G1889" s="284" t="str">
        <f>IF('Data invoice'!P2004=0,"",'Data invoice'!Q2004)</f>
        <v/>
      </c>
      <c r="H1889" s="284" t="str">
        <f>IF('Data invoice'!Q2004=0,"",'Data invoice'!R2004)</f>
        <v/>
      </c>
      <c r="I1889" s="320" t="str">
        <f>IF('Data invoice'!R2004=0,"",'Data invoice'!S2004)</f>
        <v/>
      </c>
      <c r="J1889" s="367" t="str">
        <f>IF('Data invoice'!S2004=0,"",'Data invoice'!T2004)</f>
        <v/>
      </c>
    </row>
    <row r="1890" spans="1:10" ht="15" customHeight="1">
      <c r="A1890" s="284" t="str">
        <f>IF('Data invoice'!J2005=0,"",'Data invoice'!K2005)</f>
        <v/>
      </c>
      <c r="B1890" s="284" t="str">
        <f>IF('Data invoice'!K2005=0,"",'Data invoice'!L2005)</f>
        <v/>
      </c>
      <c r="C1890" s="284" t="str">
        <f>IF('Data invoice'!L2005=0,"",'Data invoice'!M2005)</f>
        <v/>
      </c>
      <c r="D1890" s="284" t="str">
        <f>IF('Data invoice'!M2005=0,"",'Data invoice'!N2005)</f>
        <v/>
      </c>
      <c r="E1890" s="284" t="str">
        <f>IF('Data invoice'!N2005=0,"",'Data invoice'!O2005)</f>
        <v/>
      </c>
      <c r="F1890" s="284" t="str">
        <f>IF('Data invoice'!O2005=0,"",'Data invoice'!P2005)</f>
        <v/>
      </c>
      <c r="G1890" s="284" t="str">
        <f>IF('Data invoice'!P2005=0,"",'Data invoice'!Q2005)</f>
        <v/>
      </c>
      <c r="H1890" s="284" t="str">
        <f>IF('Data invoice'!Q2005=0,"",'Data invoice'!R2005)</f>
        <v/>
      </c>
      <c r="I1890" s="320" t="str">
        <f>IF('Data invoice'!R2005=0,"",'Data invoice'!S2005)</f>
        <v/>
      </c>
      <c r="J1890" s="367" t="str">
        <f>IF('Data invoice'!S2005=0,"",'Data invoice'!T2005)</f>
        <v/>
      </c>
    </row>
    <row r="1891" spans="1:10" ht="15" customHeight="1">
      <c r="A1891" s="284" t="str">
        <f>IF('Data invoice'!J2006=0,"",'Data invoice'!K2006)</f>
        <v/>
      </c>
      <c r="B1891" s="284" t="str">
        <f>IF('Data invoice'!K2006=0,"",'Data invoice'!L2006)</f>
        <v/>
      </c>
      <c r="C1891" s="284" t="str">
        <f>IF('Data invoice'!L2006=0,"",'Data invoice'!M2006)</f>
        <v/>
      </c>
      <c r="D1891" s="284" t="str">
        <f>IF('Data invoice'!M2006=0,"",'Data invoice'!N2006)</f>
        <v/>
      </c>
      <c r="E1891" s="284" t="str">
        <f>IF('Data invoice'!N2006=0,"",'Data invoice'!O2006)</f>
        <v/>
      </c>
      <c r="F1891" s="284" t="str">
        <f>IF('Data invoice'!O2006=0,"",'Data invoice'!P2006)</f>
        <v/>
      </c>
      <c r="G1891" s="284" t="str">
        <f>IF('Data invoice'!P2006=0,"",'Data invoice'!Q2006)</f>
        <v/>
      </c>
      <c r="H1891" s="284" t="str">
        <f>IF('Data invoice'!Q2006=0,"",'Data invoice'!R2006)</f>
        <v/>
      </c>
      <c r="I1891" s="320" t="str">
        <f>IF('Data invoice'!R2006=0,"",'Data invoice'!S2006)</f>
        <v/>
      </c>
      <c r="J1891" s="367" t="str">
        <f>IF('Data invoice'!S2006=0,"",'Data invoice'!T2006)</f>
        <v/>
      </c>
    </row>
    <row r="1892" spans="1:10" ht="15" customHeight="1">
      <c r="A1892" s="284" t="str">
        <f>IF('Data invoice'!J2007=0,"",'Data invoice'!K2007)</f>
        <v/>
      </c>
      <c r="B1892" s="284" t="str">
        <f>IF('Data invoice'!K2007=0,"",'Data invoice'!L2007)</f>
        <v/>
      </c>
      <c r="C1892" s="284" t="str">
        <f>IF('Data invoice'!L2007=0,"",'Data invoice'!M2007)</f>
        <v/>
      </c>
      <c r="D1892" s="284" t="str">
        <f>IF('Data invoice'!M2007=0,"",'Data invoice'!N2007)</f>
        <v/>
      </c>
      <c r="E1892" s="284" t="str">
        <f>IF('Data invoice'!N2007=0,"",'Data invoice'!O2007)</f>
        <v/>
      </c>
      <c r="F1892" s="284" t="str">
        <f>IF('Data invoice'!O2007=0,"",'Data invoice'!P2007)</f>
        <v/>
      </c>
      <c r="G1892" s="284" t="str">
        <f>IF('Data invoice'!P2007=0,"",'Data invoice'!Q2007)</f>
        <v/>
      </c>
      <c r="H1892" s="284" t="str">
        <f>IF('Data invoice'!Q2007=0,"",'Data invoice'!R2007)</f>
        <v/>
      </c>
      <c r="I1892" s="320" t="str">
        <f>IF('Data invoice'!R2007=0,"",'Data invoice'!S2007)</f>
        <v/>
      </c>
      <c r="J1892" s="367" t="str">
        <f>IF('Data invoice'!S2007=0,"",'Data invoice'!T2007)</f>
        <v/>
      </c>
    </row>
    <row r="1893" spans="1:10" ht="15" customHeight="1">
      <c r="A1893" s="284" t="str">
        <f>IF('Data invoice'!J2008=0,"",'Data invoice'!K2008)</f>
        <v/>
      </c>
      <c r="B1893" s="284" t="str">
        <f>IF('Data invoice'!K2008=0,"",'Data invoice'!L2008)</f>
        <v/>
      </c>
      <c r="C1893" s="284" t="str">
        <f>IF('Data invoice'!L2008=0,"",'Data invoice'!M2008)</f>
        <v/>
      </c>
      <c r="D1893" s="284" t="str">
        <f>IF('Data invoice'!M2008=0,"",'Data invoice'!N2008)</f>
        <v/>
      </c>
      <c r="E1893" s="284" t="str">
        <f>IF('Data invoice'!N2008=0,"",'Data invoice'!O2008)</f>
        <v/>
      </c>
      <c r="F1893" s="284" t="str">
        <f>IF('Data invoice'!O2008=0,"",'Data invoice'!P2008)</f>
        <v/>
      </c>
      <c r="G1893" s="284" t="str">
        <f>IF('Data invoice'!P2008=0,"",'Data invoice'!Q2008)</f>
        <v/>
      </c>
      <c r="H1893" s="284" t="str">
        <f>IF('Data invoice'!Q2008=0,"",'Data invoice'!R2008)</f>
        <v/>
      </c>
      <c r="I1893" s="320" t="str">
        <f>IF('Data invoice'!R2008=0,"",'Data invoice'!S2008)</f>
        <v/>
      </c>
      <c r="J1893" s="367" t="str">
        <f>IF('Data invoice'!S2008=0,"",'Data invoice'!T2008)</f>
        <v/>
      </c>
    </row>
    <row r="1894" spans="1:10" ht="15" customHeight="1">
      <c r="A1894" s="284" t="str">
        <f>IF('Data invoice'!J2009=0,"",'Data invoice'!K2009)</f>
        <v/>
      </c>
      <c r="B1894" s="284" t="str">
        <f>IF('Data invoice'!K2009=0,"",'Data invoice'!L2009)</f>
        <v/>
      </c>
      <c r="C1894" s="284" t="str">
        <f>IF('Data invoice'!L2009=0,"",'Data invoice'!M2009)</f>
        <v/>
      </c>
      <c r="D1894" s="284" t="str">
        <f>IF('Data invoice'!M2009=0,"",'Data invoice'!N2009)</f>
        <v/>
      </c>
      <c r="E1894" s="284" t="str">
        <f>IF('Data invoice'!N2009=0,"",'Data invoice'!O2009)</f>
        <v/>
      </c>
      <c r="F1894" s="284" t="str">
        <f>IF('Data invoice'!O2009=0,"",'Data invoice'!P2009)</f>
        <v/>
      </c>
      <c r="G1894" s="284" t="str">
        <f>IF('Data invoice'!P2009=0,"",'Data invoice'!Q2009)</f>
        <v/>
      </c>
      <c r="H1894" s="284" t="str">
        <f>IF('Data invoice'!Q2009=0,"",'Data invoice'!R2009)</f>
        <v/>
      </c>
      <c r="I1894" s="320" t="str">
        <f>IF('Data invoice'!R2009=0,"",'Data invoice'!S2009)</f>
        <v/>
      </c>
      <c r="J1894" s="367" t="str">
        <f>IF('Data invoice'!S2009=0,"",'Data invoice'!T2009)</f>
        <v/>
      </c>
    </row>
    <row r="1895" spans="1:10" ht="15" customHeight="1">
      <c r="A1895" s="284" t="str">
        <f>IF('Data invoice'!J2010=0,"",'Data invoice'!K2010)</f>
        <v/>
      </c>
      <c r="B1895" s="284" t="str">
        <f>IF('Data invoice'!K2010=0,"",'Data invoice'!L2010)</f>
        <v/>
      </c>
      <c r="C1895" s="284" t="str">
        <f>IF('Data invoice'!L2010=0,"",'Data invoice'!M2010)</f>
        <v/>
      </c>
      <c r="D1895" s="284" t="str">
        <f>IF('Data invoice'!M2010=0,"",'Data invoice'!N2010)</f>
        <v/>
      </c>
      <c r="E1895" s="284" t="str">
        <f>IF('Data invoice'!N2010=0,"",'Data invoice'!O2010)</f>
        <v/>
      </c>
      <c r="F1895" s="284" t="str">
        <f>IF('Data invoice'!O2010=0,"",'Data invoice'!P2010)</f>
        <v/>
      </c>
      <c r="G1895" s="284" t="str">
        <f>IF('Data invoice'!P2010=0,"",'Data invoice'!Q2010)</f>
        <v/>
      </c>
      <c r="H1895" s="284" t="str">
        <f>IF('Data invoice'!Q2010=0,"",'Data invoice'!R2010)</f>
        <v/>
      </c>
      <c r="I1895" s="320" t="str">
        <f>IF('Data invoice'!R2010=0,"",'Data invoice'!S2010)</f>
        <v/>
      </c>
      <c r="J1895" s="367" t="str">
        <f>IF('Data invoice'!S2010=0,"",'Data invoice'!T2010)</f>
        <v/>
      </c>
    </row>
    <row r="1896" spans="1:10" ht="15" customHeight="1">
      <c r="A1896" s="284" t="str">
        <f>IF('Data invoice'!J2011=0,"",'Data invoice'!K2011)</f>
        <v/>
      </c>
      <c r="B1896" s="284" t="str">
        <f>IF('Data invoice'!K2011=0,"",'Data invoice'!L2011)</f>
        <v/>
      </c>
      <c r="C1896" s="284" t="str">
        <f>IF('Data invoice'!L2011=0,"",'Data invoice'!M2011)</f>
        <v/>
      </c>
      <c r="D1896" s="284" t="str">
        <f>IF('Data invoice'!M2011=0,"",'Data invoice'!N2011)</f>
        <v/>
      </c>
      <c r="E1896" s="284" t="str">
        <f>IF('Data invoice'!N2011=0,"",'Data invoice'!O2011)</f>
        <v/>
      </c>
      <c r="F1896" s="284" t="str">
        <f>IF('Data invoice'!O2011=0,"",'Data invoice'!P2011)</f>
        <v/>
      </c>
      <c r="G1896" s="284" t="str">
        <f>IF('Data invoice'!P2011=0,"",'Data invoice'!Q2011)</f>
        <v/>
      </c>
      <c r="H1896" s="284" t="str">
        <f>IF('Data invoice'!Q2011=0,"",'Data invoice'!R2011)</f>
        <v/>
      </c>
      <c r="I1896" s="320" t="str">
        <f>IF('Data invoice'!R2011=0,"",'Data invoice'!S2011)</f>
        <v/>
      </c>
      <c r="J1896" s="367" t="str">
        <f>IF('Data invoice'!S2011=0,"",'Data invoice'!T2011)</f>
        <v/>
      </c>
    </row>
    <row r="1897" spans="1:10" ht="15" customHeight="1">
      <c r="A1897" s="284" t="str">
        <f>IF('Data invoice'!J2012=0,"",'Data invoice'!K2012)</f>
        <v/>
      </c>
      <c r="B1897" s="284" t="str">
        <f>IF('Data invoice'!K2012=0,"",'Data invoice'!L2012)</f>
        <v/>
      </c>
      <c r="C1897" s="284" t="str">
        <f>IF('Data invoice'!L2012=0,"",'Data invoice'!M2012)</f>
        <v/>
      </c>
      <c r="D1897" s="284" t="str">
        <f>IF('Data invoice'!M2012=0,"",'Data invoice'!N2012)</f>
        <v/>
      </c>
      <c r="E1897" s="284" t="str">
        <f>IF('Data invoice'!N2012=0,"",'Data invoice'!O2012)</f>
        <v/>
      </c>
      <c r="F1897" s="284" t="str">
        <f>IF('Data invoice'!O2012=0,"",'Data invoice'!P2012)</f>
        <v/>
      </c>
      <c r="G1897" s="284" t="str">
        <f>IF('Data invoice'!P2012=0,"",'Data invoice'!Q2012)</f>
        <v/>
      </c>
      <c r="H1897" s="284" t="str">
        <f>IF('Data invoice'!Q2012=0,"",'Data invoice'!R2012)</f>
        <v/>
      </c>
      <c r="I1897" s="320" t="str">
        <f>IF('Data invoice'!R2012=0,"",'Data invoice'!S2012)</f>
        <v/>
      </c>
      <c r="J1897" s="367" t="str">
        <f>IF('Data invoice'!S2012=0,"",'Data invoice'!T2012)</f>
        <v/>
      </c>
    </row>
    <row r="1898" spans="1:10" ht="15" customHeight="1">
      <c r="A1898" s="284" t="str">
        <f>IF('Data invoice'!J2013=0,"",'Data invoice'!K2013)</f>
        <v/>
      </c>
      <c r="B1898" s="284" t="str">
        <f>IF('Data invoice'!K2013=0,"",'Data invoice'!L2013)</f>
        <v/>
      </c>
      <c r="C1898" s="284" t="str">
        <f>IF('Data invoice'!L2013=0,"",'Data invoice'!M2013)</f>
        <v/>
      </c>
      <c r="D1898" s="284" t="str">
        <f>IF('Data invoice'!M2013=0,"",'Data invoice'!N2013)</f>
        <v/>
      </c>
      <c r="E1898" s="284" t="str">
        <f>IF('Data invoice'!N2013=0,"",'Data invoice'!O2013)</f>
        <v/>
      </c>
      <c r="F1898" s="284" t="str">
        <f>IF('Data invoice'!O2013=0,"",'Data invoice'!P2013)</f>
        <v/>
      </c>
      <c r="G1898" s="284" t="str">
        <f>IF('Data invoice'!P2013=0,"",'Data invoice'!Q2013)</f>
        <v/>
      </c>
      <c r="H1898" s="284" t="str">
        <f>IF('Data invoice'!Q2013=0,"",'Data invoice'!R2013)</f>
        <v/>
      </c>
      <c r="I1898" s="320" t="str">
        <f>IF('Data invoice'!R2013=0,"",'Data invoice'!S2013)</f>
        <v/>
      </c>
      <c r="J1898" s="367" t="str">
        <f>IF('Data invoice'!S2013=0,"",'Data invoice'!T2013)</f>
        <v/>
      </c>
    </row>
    <row r="1899" spans="1:10" ht="15" customHeight="1">
      <c r="A1899" s="284" t="str">
        <f>IF('Data invoice'!J2014=0,"",'Data invoice'!K2014)</f>
        <v/>
      </c>
      <c r="B1899" s="284" t="str">
        <f>IF('Data invoice'!K2014=0,"",'Data invoice'!L2014)</f>
        <v/>
      </c>
      <c r="C1899" s="284" t="str">
        <f>IF('Data invoice'!L2014=0,"",'Data invoice'!M2014)</f>
        <v/>
      </c>
      <c r="D1899" s="284" t="str">
        <f>IF('Data invoice'!M2014=0,"",'Data invoice'!N2014)</f>
        <v/>
      </c>
      <c r="E1899" s="284" t="str">
        <f>IF('Data invoice'!N2014=0,"",'Data invoice'!O2014)</f>
        <v/>
      </c>
      <c r="F1899" s="284" t="str">
        <f>IF('Data invoice'!O2014=0,"",'Data invoice'!P2014)</f>
        <v/>
      </c>
      <c r="G1899" s="284" t="str">
        <f>IF('Data invoice'!P2014=0,"",'Data invoice'!Q2014)</f>
        <v/>
      </c>
      <c r="H1899" s="284" t="str">
        <f>IF('Data invoice'!Q2014=0,"",'Data invoice'!R2014)</f>
        <v/>
      </c>
      <c r="I1899" s="320" t="str">
        <f>IF('Data invoice'!R2014=0,"",'Data invoice'!S2014)</f>
        <v/>
      </c>
      <c r="J1899" s="367" t="str">
        <f>IF('Data invoice'!S2014=0,"",'Data invoice'!T2014)</f>
        <v/>
      </c>
    </row>
    <row r="1900" spans="1:10" ht="15" customHeight="1">
      <c r="A1900" s="284" t="str">
        <f>IF('Data invoice'!J2015=0,"",'Data invoice'!K2015)</f>
        <v/>
      </c>
      <c r="B1900" s="284" t="str">
        <f>IF('Data invoice'!K2015=0,"",'Data invoice'!L2015)</f>
        <v/>
      </c>
      <c r="C1900" s="284" t="str">
        <f>IF('Data invoice'!L2015=0,"",'Data invoice'!M2015)</f>
        <v/>
      </c>
      <c r="D1900" s="284" t="str">
        <f>IF('Data invoice'!M2015=0,"",'Data invoice'!N2015)</f>
        <v/>
      </c>
      <c r="E1900" s="284" t="str">
        <f>IF('Data invoice'!N2015=0,"",'Data invoice'!O2015)</f>
        <v/>
      </c>
      <c r="F1900" s="284" t="str">
        <f>IF('Data invoice'!O2015=0,"",'Data invoice'!P2015)</f>
        <v/>
      </c>
      <c r="G1900" s="284" t="str">
        <f>IF('Data invoice'!P2015=0,"",'Data invoice'!Q2015)</f>
        <v/>
      </c>
      <c r="H1900" s="284" t="str">
        <f>IF('Data invoice'!Q2015=0,"",'Data invoice'!R2015)</f>
        <v/>
      </c>
      <c r="I1900" s="320" t="str">
        <f>IF('Data invoice'!R2015=0,"",'Data invoice'!S2015)</f>
        <v/>
      </c>
      <c r="J1900" s="367" t="str">
        <f>IF('Data invoice'!S2015=0,"",'Data invoice'!T2015)</f>
        <v/>
      </c>
    </row>
    <row r="1901" spans="1:10" ht="15" customHeight="1">
      <c r="A1901" s="284" t="str">
        <f>IF('Data invoice'!J2016=0,"",'Data invoice'!K2016)</f>
        <v/>
      </c>
      <c r="B1901" s="284" t="str">
        <f>IF('Data invoice'!K2016=0,"",'Data invoice'!L2016)</f>
        <v/>
      </c>
      <c r="C1901" s="284" t="str">
        <f>IF('Data invoice'!L2016=0,"",'Data invoice'!M2016)</f>
        <v/>
      </c>
      <c r="D1901" s="284" t="str">
        <f>IF('Data invoice'!M2016=0,"",'Data invoice'!N2016)</f>
        <v/>
      </c>
      <c r="E1901" s="284" t="str">
        <f>IF('Data invoice'!N2016=0,"",'Data invoice'!O2016)</f>
        <v/>
      </c>
      <c r="F1901" s="284" t="str">
        <f>IF('Data invoice'!O2016=0,"",'Data invoice'!P2016)</f>
        <v/>
      </c>
      <c r="G1901" s="284" t="str">
        <f>IF('Data invoice'!P2016=0,"",'Data invoice'!Q2016)</f>
        <v/>
      </c>
      <c r="H1901" s="284" t="str">
        <f>IF('Data invoice'!Q2016=0,"",'Data invoice'!R2016)</f>
        <v/>
      </c>
      <c r="I1901" s="320" t="str">
        <f>IF('Data invoice'!R2016=0,"",'Data invoice'!S2016)</f>
        <v/>
      </c>
      <c r="J1901" s="367" t="str">
        <f>IF('Data invoice'!S2016=0,"",'Data invoice'!T2016)</f>
        <v/>
      </c>
    </row>
    <row r="1902" spans="1:10" ht="15" customHeight="1">
      <c r="A1902" s="284" t="str">
        <f>IF('Data invoice'!J2017=0,"",'Data invoice'!K2017)</f>
        <v/>
      </c>
      <c r="B1902" s="284" t="str">
        <f>IF('Data invoice'!K2017=0,"",'Data invoice'!L2017)</f>
        <v/>
      </c>
      <c r="C1902" s="284" t="str">
        <f>IF('Data invoice'!L2017=0,"",'Data invoice'!M2017)</f>
        <v/>
      </c>
      <c r="D1902" s="284" t="str">
        <f>IF('Data invoice'!M2017=0,"",'Data invoice'!N2017)</f>
        <v/>
      </c>
      <c r="E1902" s="284" t="str">
        <f>IF('Data invoice'!N2017=0,"",'Data invoice'!O2017)</f>
        <v/>
      </c>
      <c r="F1902" s="284" t="str">
        <f>IF('Data invoice'!O2017=0,"",'Data invoice'!P2017)</f>
        <v/>
      </c>
      <c r="G1902" s="284" t="str">
        <f>IF('Data invoice'!P2017=0,"",'Data invoice'!Q2017)</f>
        <v/>
      </c>
      <c r="H1902" s="284" t="str">
        <f>IF('Data invoice'!Q2017=0,"",'Data invoice'!R2017)</f>
        <v/>
      </c>
      <c r="I1902" s="320" t="str">
        <f>IF('Data invoice'!R2017=0,"",'Data invoice'!S2017)</f>
        <v/>
      </c>
      <c r="J1902" s="367" t="str">
        <f>IF('Data invoice'!S2017=0,"",'Data invoice'!T2017)</f>
        <v/>
      </c>
    </row>
    <row r="1903" spans="1:10" ht="15" customHeight="1">
      <c r="A1903" s="284" t="str">
        <f>IF('Data invoice'!J2018=0,"",'Data invoice'!K2018)</f>
        <v/>
      </c>
      <c r="B1903" s="284" t="str">
        <f>IF('Data invoice'!K2018=0,"",'Data invoice'!L2018)</f>
        <v/>
      </c>
      <c r="C1903" s="284" t="str">
        <f>IF('Data invoice'!L2018=0,"",'Data invoice'!M2018)</f>
        <v/>
      </c>
      <c r="D1903" s="284" t="str">
        <f>IF('Data invoice'!M2018=0,"",'Data invoice'!N2018)</f>
        <v/>
      </c>
      <c r="E1903" s="284" t="str">
        <f>IF('Data invoice'!N2018=0,"",'Data invoice'!O2018)</f>
        <v/>
      </c>
      <c r="F1903" s="284" t="str">
        <f>IF('Data invoice'!O2018=0,"",'Data invoice'!P2018)</f>
        <v/>
      </c>
      <c r="G1903" s="284" t="str">
        <f>IF('Data invoice'!P2018=0,"",'Data invoice'!Q2018)</f>
        <v/>
      </c>
      <c r="H1903" s="284" t="str">
        <f>IF('Data invoice'!Q2018=0,"",'Data invoice'!R2018)</f>
        <v/>
      </c>
      <c r="I1903" s="320" t="str">
        <f>IF('Data invoice'!R2018=0,"",'Data invoice'!S2018)</f>
        <v/>
      </c>
      <c r="J1903" s="367" t="str">
        <f>IF('Data invoice'!S2018=0,"",'Data invoice'!T2018)</f>
        <v/>
      </c>
    </row>
    <row r="1904" spans="1:10" ht="15" customHeight="1">
      <c r="A1904" s="284" t="str">
        <f>IF('Data invoice'!J2019=0,"",'Data invoice'!K2019)</f>
        <v/>
      </c>
      <c r="B1904" s="284" t="str">
        <f>IF('Data invoice'!K2019=0,"",'Data invoice'!L2019)</f>
        <v/>
      </c>
      <c r="C1904" s="284" t="str">
        <f>IF('Data invoice'!L2019=0,"",'Data invoice'!M2019)</f>
        <v/>
      </c>
      <c r="D1904" s="284" t="str">
        <f>IF('Data invoice'!M2019=0,"",'Data invoice'!N2019)</f>
        <v/>
      </c>
      <c r="E1904" s="284" t="str">
        <f>IF('Data invoice'!N2019=0,"",'Data invoice'!O2019)</f>
        <v/>
      </c>
      <c r="F1904" s="284" t="str">
        <f>IF('Data invoice'!O2019=0,"",'Data invoice'!P2019)</f>
        <v/>
      </c>
      <c r="G1904" s="284" t="str">
        <f>IF('Data invoice'!P2019=0,"",'Data invoice'!Q2019)</f>
        <v/>
      </c>
      <c r="H1904" s="284" t="str">
        <f>IF('Data invoice'!Q2019=0,"",'Data invoice'!R2019)</f>
        <v/>
      </c>
      <c r="I1904" s="320" t="str">
        <f>IF('Data invoice'!R2019=0,"",'Data invoice'!S2019)</f>
        <v/>
      </c>
      <c r="J1904" s="367" t="str">
        <f>IF('Data invoice'!S2019=0,"",'Data invoice'!T2019)</f>
        <v/>
      </c>
    </row>
    <row r="1905" spans="1:10" ht="15" customHeight="1">
      <c r="A1905" s="284" t="str">
        <f>IF('Data invoice'!J2020=0,"",'Data invoice'!K2020)</f>
        <v/>
      </c>
      <c r="B1905" s="284" t="str">
        <f>IF('Data invoice'!K2020=0,"",'Data invoice'!L2020)</f>
        <v/>
      </c>
      <c r="C1905" s="284" t="str">
        <f>IF('Data invoice'!L2020=0,"",'Data invoice'!M2020)</f>
        <v/>
      </c>
      <c r="D1905" s="284" t="str">
        <f>IF('Data invoice'!M2020=0,"",'Data invoice'!N2020)</f>
        <v/>
      </c>
      <c r="E1905" s="284" t="str">
        <f>IF('Data invoice'!N2020=0,"",'Data invoice'!O2020)</f>
        <v/>
      </c>
      <c r="F1905" s="284" t="str">
        <f>IF('Data invoice'!O2020=0,"",'Data invoice'!P2020)</f>
        <v/>
      </c>
      <c r="G1905" s="284" t="str">
        <f>IF('Data invoice'!P2020=0,"",'Data invoice'!Q2020)</f>
        <v/>
      </c>
      <c r="H1905" s="284" t="str">
        <f>IF('Data invoice'!Q2020=0,"",'Data invoice'!R2020)</f>
        <v/>
      </c>
      <c r="I1905" s="320" t="str">
        <f>IF('Data invoice'!R2020=0,"",'Data invoice'!S2020)</f>
        <v/>
      </c>
      <c r="J1905" s="367" t="str">
        <f>IF('Data invoice'!S2020=0,"",'Data invoice'!T2020)</f>
        <v/>
      </c>
    </row>
    <row r="1906" spans="1:10" ht="15" customHeight="1">
      <c r="A1906" s="284" t="str">
        <f>IF('Data invoice'!J2021=0,"",'Data invoice'!K2021)</f>
        <v/>
      </c>
      <c r="B1906" s="284" t="str">
        <f>IF('Data invoice'!K2021=0,"",'Data invoice'!L2021)</f>
        <v/>
      </c>
      <c r="C1906" s="284" t="str">
        <f>IF('Data invoice'!L2021=0,"",'Data invoice'!M2021)</f>
        <v/>
      </c>
      <c r="D1906" s="284" t="str">
        <f>IF('Data invoice'!M2021=0,"",'Data invoice'!N2021)</f>
        <v/>
      </c>
      <c r="E1906" s="284" t="str">
        <f>IF('Data invoice'!N2021=0,"",'Data invoice'!O2021)</f>
        <v/>
      </c>
      <c r="F1906" s="284" t="str">
        <f>IF('Data invoice'!O2021=0,"",'Data invoice'!P2021)</f>
        <v/>
      </c>
      <c r="G1906" s="284" t="str">
        <f>IF('Data invoice'!P2021=0,"",'Data invoice'!Q2021)</f>
        <v/>
      </c>
      <c r="H1906" s="284" t="str">
        <f>IF('Data invoice'!Q2021=0,"",'Data invoice'!R2021)</f>
        <v/>
      </c>
      <c r="I1906" s="320" t="str">
        <f>IF('Data invoice'!R2021=0,"",'Data invoice'!S2021)</f>
        <v/>
      </c>
      <c r="J1906" s="367" t="str">
        <f>IF('Data invoice'!S2021=0,"",'Data invoice'!T2021)</f>
        <v/>
      </c>
    </row>
    <row r="1907" spans="1:10" ht="15" customHeight="1">
      <c r="A1907" s="284" t="str">
        <f>IF('Data invoice'!J2022=0,"",'Data invoice'!K2022)</f>
        <v/>
      </c>
      <c r="B1907" s="284" t="str">
        <f>IF('Data invoice'!K2022=0,"",'Data invoice'!L2022)</f>
        <v/>
      </c>
      <c r="C1907" s="284" t="str">
        <f>IF('Data invoice'!L2022=0,"",'Data invoice'!M2022)</f>
        <v/>
      </c>
      <c r="D1907" s="284" t="str">
        <f>IF('Data invoice'!M2022=0,"",'Data invoice'!N2022)</f>
        <v/>
      </c>
      <c r="E1907" s="284" t="str">
        <f>IF('Data invoice'!N2022=0,"",'Data invoice'!O2022)</f>
        <v/>
      </c>
      <c r="F1907" s="284" t="str">
        <f>IF('Data invoice'!O2022=0,"",'Data invoice'!P2022)</f>
        <v/>
      </c>
      <c r="G1907" s="284" t="str">
        <f>IF('Data invoice'!P2022=0,"",'Data invoice'!Q2022)</f>
        <v/>
      </c>
      <c r="H1907" s="284" t="str">
        <f>IF('Data invoice'!Q2022=0,"",'Data invoice'!R2022)</f>
        <v/>
      </c>
      <c r="I1907" s="320" t="str">
        <f>IF('Data invoice'!R2022=0,"",'Data invoice'!S2022)</f>
        <v/>
      </c>
      <c r="J1907" s="367" t="str">
        <f>IF('Data invoice'!S2022=0,"",'Data invoice'!T2022)</f>
        <v/>
      </c>
    </row>
    <row r="1908" spans="1:10" ht="15" customHeight="1">
      <c r="A1908" s="284" t="str">
        <f>IF('Data invoice'!J2023=0,"",'Data invoice'!K2023)</f>
        <v/>
      </c>
      <c r="B1908" s="284" t="str">
        <f>IF('Data invoice'!K2023=0,"",'Data invoice'!L2023)</f>
        <v/>
      </c>
      <c r="C1908" s="284" t="str">
        <f>IF('Data invoice'!L2023=0,"",'Data invoice'!M2023)</f>
        <v/>
      </c>
      <c r="D1908" s="284" t="str">
        <f>IF('Data invoice'!M2023=0,"",'Data invoice'!N2023)</f>
        <v/>
      </c>
      <c r="E1908" s="284" t="str">
        <f>IF('Data invoice'!N2023=0,"",'Data invoice'!O2023)</f>
        <v/>
      </c>
      <c r="F1908" s="284" t="str">
        <f>IF('Data invoice'!O2023=0,"",'Data invoice'!P2023)</f>
        <v/>
      </c>
      <c r="G1908" s="284" t="str">
        <f>IF('Data invoice'!P2023=0,"",'Data invoice'!Q2023)</f>
        <v/>
      </c>
      <c r="H1908" s="284" t="str">
        <f>IF('Data invoice'!Q2023=0,"",'Data invoice'!R2023)</f>
        <v/>
      </c>
      <c r="I1908" s="320" t="str">
        <f>IF('Data invoice'!R2023=0,"",'Data invoice'!S2023)</f>
        <v/>
      </c>
      <c r="J1908" s="367" t="str">
        <f>IF('Data invoice'!S2023=0,"",'Data invoice'!T2023)</f>
        <v/>
      </c>
    </row>
    <row r="1909" spans="1:10" ht="15" customHeight="1">
      <c r="A1909" s="284" t="str">
        <f>IF('Data invoice'!J2024=0,"",'Data invoice'!K2024)</f>
        <v/>
      </c>
      <c r="B1909" s="284" t="str">
        <f>IF('Data invoice'!K2024=0,"",'Data invoice'!L2024)</f>
        <v/>
      </c>
      <c r="C1909" s="284" t="str">
        <f>IF('Data invoice'!L2024=0,"",'Data invoice'!M2024)</f>
        <v/>
      </c>
      <c r="D1909" s="284" t="str">
        <f>IF('Data invoice'!M2024=0,"",'Data invoice'!N2024)</f>
        <v/>
      </c>
      <c r="E1909" s="284" t="str">
        <f>IF('Data invoice'!N2024=0,"",'Data invoice'!O2024)</f>
        <v/>
      </c>
      <c r="F1909" s="284" t="str">
        <f>IF('Data invoice'!O2024=0,"",'Data invoice'!P2024)</f>
        <v/>
      </c>
      <c r="G1909" s="284" t="str">
        <f>IF('Data invoice'!P2024=0,"",'Data invoice'!Q2024)</f>
        <v/>
      </c>
      <c r="H1909" s="284" t="str">
        <f>IF('Data invoice'!Q2024=0,"",'Data invoice'!R2024)</f>
        <v/>
      </c>
      <c r="I1909" s="320" t="str">
        <f>IF('Data invoice'!R2024=0,"",'Data invoice'!S2024)</f>
        <v/>
      </c>
      <c r="J1909" s="367" t="str">
        <f>IF('Data invoice'!S2024=0,"",'Data invoice'!T2024)</f>
        <v/>
      </c>
    </row>
    <row r="1910" spans="1:10" ht="15" customHeight="1">
      <c r="A1910" s="284" t="str">
        <f>IF('Data invoice'!J2025=0,"",'Data invoice'!K2025)</f>
        <v/>
      </c>
      <c r="B1910" s="284" t="str">
        <f>IF('Data invoice'!K2025=0,"",'Data invoice'!L2025)</f>
        <v/>
      </c>
      <c r="C1910" s="284" t="str">
        <f>IF('Data invoice'!L2025=0,"",'Data invoice'!M2025)</f>
        <v/>
      </c>
      <c r="D1910" s="284" t="str">
        <f>IF('Data invoice'!M2025=0,"",'Data invoice'!N2025)</f>
        <v/>
      </c>
      <c r="E1910" s="284" t="str">
        <f>IF('Data invoice'!N2025=0,"",'Data invoice'!O2025)</f>
        <v/>
      </c>
      <c r="F1910" s="284" t="str">
        <f>IF('Data invoice'!O2025=0,"",'Data invoice'!P2025)</f>
        <v/>
      </c>
      <c r="G1910" s="284" t="str">
        <f>IF('Data invoice'!P2025=0,"",'Data invoice'!Q2025)</f>
        <v/>
      </c>
      <c r="H1910" s="284" t="str">
        <f>IF('Data invoice'!Q2025=0,"",'Data invoice'!R2025)</f>
        <v/>
      </c>
      <c r="I1910" s="320" t="str">
        <f>IF('Data invoice'!R2025=0,"",'Data invoice'!S2025)</f>
        <v/>
      </c>
      <c r="J1910" s="367" t="str">
        <f>IF('Data invoice'!S2025=0,"",'Data invoice'!T2025)</f>
        <v/>
      </c>
    </row>
    <row r="1911" spans="1:10" ht="15" customHeight="1">
      <c r="A1911" s="284" t="str">
        <f>IF('Data invoice'!J2026=0,"",'Data invoice'!K2026)</f>
        <v/>
      </c>
      <c r="B1911" s="284" t="str">
        <f>IF('Data invoice'!K2026=0,"",'Data invoice'!L2026)</f>
        <v/>
      </c>
      <c r="C1911" s="284" t="str">
        <f>IF('Data invoice'!L2026=0,"",'Data invoice'!M2026)</f>
        <v/>
      </c>
      <c r="D1911" s="284" t="str">
        <f>IF('Data invoice'!M2026=0,"",'Data invoice'!N2026)</f>
        <v/>
      </c>
      <c r="E1911" s="284" t="str">
        <f>IF('Data invoice'!N2026=0,"",'Data invoice'!O2026)</f>
        <v/>
      </c>
      <c r="F1911" s="284" t="str">
        <f>IF('Data invoice'!O2026=0,"",'Data invoice'!P2026)</f>
        <v/>
      </c>
      <c r="G1911" s="284" t="str">
        <f>IF('Data invoice'!P2026=0,"",'Data invoice'!Q2026)</f>
        <v/>
      </c>
      <c r="H1911" s="284" t="str">
        <f>IF('Data invoice'!Q2026=0,"",'Data invoice'!R2026)</f>
        <v/>
      </c>
      <c r="I1911" s="320" t="str">
        <f>IF('Data invoice'!R2026=0,"",'Data invoice'!S2026)</f>
        <v/>
      </c>
      <c r="J1911" s="367" t="str">
        <f>IF('Data invoice'!S2026=0,"",'Data invoice'!T2026)</f>
        <v/>
      </c>
    </row>
    <row r="1912" spans="1:10" ht="15" customHeight="1">
      <c r="A1912" s="284" t="str">
        <f>IF('Data invoice'!J2027=0,"",'Data invoice'!K2027)</f>
        <v/>
      </c>
      <c r="B1912" s="284" t="str">
        <f>IF('Data invoice'!K2027=0,"",'Data invoice'!L2027)</f>
        <v/>
      </c>
      <c r="C1912" s="284" t="str">
        <f>IF('Data invoice'!L2027=0,"",'Data invoice'!M2027)</f>
        <v/>
      </c>
      <c r="D1912" s="284" t="str">
        <f>IF('Data invoice'!M2027=0,"",'Data invoice'!N2027)</f>
        <v/>
      </c>
      <c r="E1912" s="284" t="str">
        <f>IF('Data invoice'!N2027=0,"",'Data invoice'!O2027)</f>
        <v/>
      </c>
      <c r="F1912" s="284" t="str">
        <f>IF('Data invoice'!O2027=0,"",'Data invoice'!P2027)</f>
        <v/>
      </c>
      <c r="G1912" s="284" t="str">
        <f>IF('Data invoice'!P2027=0,"",'Data invoice'!Q2027)</f>
        <v/>
      </c>
      <c r="H1912" s="284" t="str">
        <f>IF('Data invoice'!Q2027=0,"",'Data invoice'!R2027)</f>
        <v/>
      </c>
      <c r="I1912" s="320" t="str">
        <f>IF('Data invoice'!R2027=0,"",'Data invoice'!S2027)</f>
        <v/>
      </c>
      <c r="J1912" s="367" t="str">
        <f>IF('Data invoice'!S2027=0,"",'Data invoice'!T2027)</f>
        <v/>
      </c>
    </row>
    <row r="1913" spans="1:10" ht="15" customHeight="1">
      <c r="A1913" s="284" t="str">
        <f>IF('Data invoice'!J2028=0,"",'Data invoice'!K2028)</f>
        <v/>
      </c>
      <c r="B1913" s="284" t="str">
        <f>IF('Data invoice'!K2028=0,"",'Data invoice'!L2028)</f>
        <v/>
      </c>
      <c r="C1913" s="284" t="str">
        <f>IF('Data invoice'!L2028=0,"",'Data invoice'!M2028)</f>
        <v/>
      </c>
      <c r="D1913" s="284" t="str">
        <f>IF('Data invoice'!M2028=0,"",'Data invoice'!N2028)</f>
        <v/>
      </c>
      <c r="E1913" s="284" t="str">
        <f>IF('Data invoice'!N2028=0,"",'Data invoice'!O2028)</f>
        <v/>
      </c>
      <c r="F1913" s="284" t="str">
        <f>IF('Data invoice'!O2028=0,"",'Data invoice'!P2028)</f>
        <v/>
      </c>
      <c r="G1913" s="284" t="str">
        <f>IF('Data invoice'!P2028=0,"",'Data invoice'!Q2028)</f>
        <v/>
      </c>
      <c r="H1913" s="284" t="str">
        <f>IF('Data invoice'!Q2028=0,"",'Data invoice'!R2028)</f>
        <v/>
      </c>
      <c r="I1913" s="320" t="str">
        <f>IF('Data invoice'!R2028=0,"",'Data invoice'!S2028)</f>
        <v/>
      </c>
      <c r="J1913" s="367" t="str">
        <f>IF('Data invoice'!S2028=0,"",'Data invoice'!T2028)</f>
        <v/>
      </c>
    </row>
    <row r="1914" spans="1:10" ht="15" customHeight="1">
      <c r="A1914" s="284" t="str">
        <f>IF('Data invoice'!J2029=0,"",'Data invoice'!K2029)</f>
        <v/>
      </c>
      <c r="B1914" s="284" t="str">
        <f>IF('Data invoice'!K2029=0,"",'Data invoice'!L2029)</f>
        <v/>
      </c>
      <c r="C1914" s="284" t="str">
        <f>IF('Data invoice'!L2029=0,"",'Data invoice'!M2029)</f>
        <v/>
      </c>
      <c r="D1914" s="284" t="str">
        <f>IF('Data invoice'!M2029=0,"",'Data invoice'!N2029)</f>
        <v/>
      </c>
      <c r="E1914" s="284" t="str">
        <f>IF('Data invoice'!N2029=0,"",'Data invoice'!O2029)</f>
        <v/>
      </c>
      <c r="F1914" s="284" t="str">
        <f>IF('Data invoice'!O2029=0,"",'Data invoice'!P2029)</f>
        <v/>
      </c>
      <c r="G1914" s="284" t="str">
        <f>IF('Data invoice'!P2029=0,"",'Data invoice'!Q2029)</f>
        <v/>
      </c>
      <c r="H1914" s="284" t="str">
        <f>IF('Data invoice'!Q2029=0,"",'Data invoice'!R2029)</f>
        <v/>
      </c>
      <c r="I1914" s="320" t="str">
        <f>IF('Data invoice'!R2029=0,"",'Data invoice'!S2029)</f>
        <v/>
      </c>
      <c r="J1914" s="367" t="str">
        <f>IF('Data invoice'!S2029=0,"",'Data invoice'!T2029)</f>
        <v/>
      </c>
    </row>
    <row r="1915" spans="1:10" ht="15" customHeight="1">
      <c r="A1915" s="284" t="str">
        <f>IF('Data invoice'!J2030=0,"",'Data invoice'!K2030)</f>
        <v/>
      </c>
      <c r="B1915" s="284" t="str">
        <f>IF('Data invoice'!K2030=0,"",'Data invoice'!L2030)</f>
        <v/>
      </c>
      <c r="C1915" s="284" t="str">
        <f>IF('Data invoice'!L2030=0,"",'Data invoice'!M2030)</f>
        <v/>
      </c>
      <c r="D1915" s="284" t="str">
        <f>IF('Data invoice'!M2030=0,"",'Data invoice'!N2030)</f>
        <v/>
      </c>
      <c r="E1915" s="284" t="str">
        <f>IF('Data invoice'!N2030=0,"",'Data invoice'!O2030)</f>
        <v/>
      </c>
      <c r="F1915" s="284" t="str">
        <f>IF('Data invoice'!O2030=0,"",'Data invoice'!P2030)</f>
        <v/>
      </c>
      <c r="G1915" s="284" t="str">
        <f>IF('Data invoice'!P2030=0,"",'Data invoice'!Q2030)</f>
        <v/>
      </c>
      <c r="H1915" s="284" t="str">
        <f>IF('Data invoice'!Q2030=0,"",'Data invoice'!R2030)</f>
        <v/>
      </c>
      <c r="I1915" s="320" t="str">
        <f>IF('Data invoice'!R2030=0,"",'Data invoice'!S2030)</f>
        <v/>
      </c>
      <c r="J1915" s="367" t="str">
        <f>IF('Data invoice'!S2030=0,"",'Data invoice'!T2030)</f>
        <v/>
      </c>
    </row>
    <row r="1916" spans="1:10" ht="15" customHeight="1">
      <c r="A1916" s="284" t="str">
        <f>IF('Data invoice'!J2031=0,"",'Data invoice'!K2031)</f>
        <v/>
      </c>
      <c r="B1916" s="284" t="str">
        <f>IF('Data invoice'!K2031=0,"",'Data invoice'!L2031)</f>
        <v/>
      </c>
      <c r="C1916" s="284" t="str">
        <f>IF('Data invoice'!L2031=0,"",'Data invoice'!M2031)</f>
        <v/>
      </c>
      <c r="D1916" s="284" t="str">
        <f>IF('Data invoice'!M2031=0,"",'Data invoice'!N2031)</f>
        <v/>
      </c>
      <c r="E1916" s="284" t="str">
        <f>IF('Data invoice'!N2031=0,"",'Data invoice'!O2031)</f>
        <v/>
      </c>
      <c r="F1916" s="284" t="str">
        <f>IF('Data invoice'!O2031=0,"",'Data invoice'!P2031)</f>
        <v/>
      </c>
      <c r="G1916" s="284" t="str">
        <f>IF('Data invoice'!P2031=0,"",'Data invoice'!Q2031)</f>
        <v/>
      </c>
      <c r="H1916" s="284" t="str">
        <f>IF('Data invoice'!Q2031=0,"",'Data invoice'!R2031)</f>
        <v/>
      </c>
      <c r="I1916" s="320" t="str">
        <f>IF('Data invoice'!R2031=0,"",'Data invoice'!S2031)</f>
        <v/>
      </c>
      <c r="J1916" s="367" t="str">
        <f>IF('Data invoice'!S2031=0,"",'Data invoice'!T2031)</f>
        <v/>
      </c>
    </row>
    <row r="1917" spans="1:10" ht="15" customHeight="1">
      <c r="A1917" s="284" t="str">
        <f>IF('Data invoice'!J2032=0,"",'Data invoice'!K2032)</f>
        <v/>
      </c>
      <c r="B1917" s="284" t="str">
        <f>IF('Data invoice'!K2032=0,"",'Data invoice'!L2032)</f>
        <v/>
      </c>
      <c r="C1917" s="284" t="str">
        <f>IF('Data invoice'!L2032=0,"",'Data invoice'!M2032)</f>
        <v/>
      </c>
      <c r="D1917" s="284" t="str">
        <f>IF('Data invoice'!M2032=0,"",'Data invoice'!N2032)</f>
        <v/>
      </c>
      <c r="E1917" s="284" t="str">
        <f>IF('Data invoice'!N2032=0,"",'Data invoice'!O2032)</f>
        <v/>
      </c>
      <c r="F1917" s="284" t="str">
        <f>IF('Data invoice'!O2032=0,"",'Data invoice'!P2032)</f>
        <v/>
      </c>
      <c r="G1917" s="284" t="str">
        <f>IF('Data invoice'!P2032=0,"",'Data invoice'!Q2032)</f>
        <v/>
      </c>
      <c r="H1917" s="284" t="str">
        <f>IF('Data invoice'!Q2032=0,"",'Data invoice'!R2032)</f>
        <v/>
      </c>
      <c r="I1917" s="320" t="str">
        <f>IF('Data invoice'!R2032=0,"",'Data invoice'!S2032)</f>
        <v/>
      </c>
      <c r="J1917" s="367" t="str">
        <f>IF('Data invoice'!S2032=0,"",'Data invoice'!T2032)</f>
        <v/>
      </c>
    </row>
    <row r="1918" spans="1:10" ht="15" customHeight="1">
      <c r="A1918" s="284" t="str">
        <f>IF('Data invoice'!J2033=0,"",'Data invoice'!K2033)</f>
        <v/>
      </c>
      <c r="B1918" s="284" t="str">
        <f>IF('Data invoice'!K2033=0,"",'Data invoice'!L2033)</f>
        <v/>
      </c>
      <c r="C1918" s="284" t="str">
        <f>IF('Data invoice'!L2033=0,"",'Data invoice'!M2033)</f>
        <v/>
      </c>
      <c r="D1918" s="284" t="str">
        <f>IF('Data invoice'!M2033=0,"",'Data invoice'!N2033)</f>
        <v/>
      </c>
      <c r="E1918" s="284" t="str">
        <f>IF('Data invoice'!N2033=0,"",'Data invoice'!O2033)</f>
        <v/>
      </c>
      <c r="F1918" s="284" t="str">
        <f>IF('Data invoice'!O2033=0,"",'Data invoice'!P2033)</f>
        <v/>
      </c>
      <c r="G1918" s="284" t="str">
        <f>IF('Data invoice'!P2033=0,"",'Data invoice'!Q2033)</f>
        <v/>
      </c>
      <c r="H1918" s="284" t="str">
        <f>IF('Data invoice'!Q2033=0,"",'Data invoice'!R2033)</f>
        <v/>
      </c>
      <c r="I1918" s="320" t="str">
        <f>IF('Data invoice'!R2033=0,"",'Data invoice'!S2033)</f>
        <v/>
      </c>
      <c r="J1918" s="367" t="str">
        <f>IF('Data invoice'!S2033=0,"",'Data invoice'!T2033)</f>
        <v/>
      </c>
    </row>
    <row r="1919" spans="1:10" ht="15" customHeight="1">
      <c r="A1919" s="284" t="str">
        <f>IF('Data invoice'!J2034=0,"",'Data invoice'!K2034)</f>
        <v/>
      </c>
      <c r="B1919" s="284" t="str">
        <f>IF('Data invoice'!K2034=0,"",'Data invoice'!L2034)</f>
        <v/>
      </c>
      <c r="C1919" s="284" t="str">
        <f>IF('Data invoice'!L2034=0,"",'Data invoice'!M2034)</f>
        <v/>
      </c>
      <c r="D1919" s="284" t="str">
        <f>IF('Data invoice'!M2034=0,"",'Data invoice'!N2034)</f>
        <v/>
      </c>
      <c r="E1919" s="284" t="str">
        <f>IF('Data invoice'!N2034=0,"",'Data invoice'!O2034)</f>
        <v/>
      </c>
      <c r="F1919" s="284" t="str">
        <f>IF('Data invoice'!O2034=0,"",'Data invoice'!P2034)</f>
        <v/>
      </c>
      <c r="G1919" s="284" t="str">
        <f>IF('Data invoice'!P2034=0,"",'Data invoice'!Q2034)</f>
        <v/>
      </c>
      <c r="H1919" s="284" t="str">
        <f>IF('Data invoice'!Q2034=0,"",'Data invoice'!R2034)</f>
        <v/>
      </c>
      <c r="I1919" s="320" t="str">
        <f>IF('Data invoice'!R2034=0,"",'Data invoice'!S2034)</f>
        <v/>
      </c>
      <c r="J1919" s="367" t="str">
        <f>IF('Data invoice'!S2034=0,"",'Data invoice'!T2034)</f>
        <v/>
      </c>
    </row>
    <row r="1920" spans="1:10" ht="15" customHeight="1">
      <c r="A1920" s="284" t="str">
        <f>IF('Data invoice'!J2035=0,"",'Data invoice'!K2035)</f>
        <v/>
      </c>
      <c r="B1920" s="284" t="str">
        <f>IF('Data invoice'!K2035=0,"",'Data invoice'!L2035)</f>
        <v/>
      </c>
      <c r="C1920" s="284" t="str">
        <f>IF('Data invoice'!L2035=0,"",'Data invoice'!M2035)</f>
        <v/>
      </c>
      <c r="D1920" s="284" t="str">
        <f>IF('Data invoice'!M2035=0,"",'Data invoice'!N2035)</f>
        <v/>
      </c>
      <c r="E1920" s="284" t="str">
        <f>IF('Data invoice'!N2035=0,"",'Data invoice'!O2035)</f>
        <v/>
      </c>
      <c r="F1920" s="284" t="str">
        <f>IF('Data invoice'!O2035=0,"",'Data invoice'!P2035)</f>
        <v/>
      </c>
      <c r="G1920" s="284" t="str">
        <f>IF('Data invoice'!P2035=0,"",'Data invoice'!Q2035)</f>
        <v/>
      </c>
      <c r="H1920" s="284" t="str">
        <f>IF('Data invoice'!Q2035=0,"",'Data invoice'!R2035)</f>
        <v/>
      </c>
      <c r="I1920" s="320" t="str">
        <f>IF('Data invoice'!R2035=0,"",'Data invoice'!S2035)</f>
        <v/>
      </c>
      <c r="J1920" s="367" t="str">
        <f>IF('Data invoice'!S2035=0,"",'Data invoice'!T2035)</f>
        <v/>
      </c>
    </row>
    <row r="1921" spans="1:10" ht="15" customHeight="1">
      <c r="A1921" s="284" t="str">
        <f>IF('Data invoice'!J2036=0,"",'Data invoice'!K2036)</f>
        <v/>
      </c>
      <c r="B1921" s="284" t="str">
        <f>IF('Data invoice'!K2036=0,"",'Data invoice'!L2036)</f>
        <v/>
      </c>
      <c r="C1921" s="284" t="str">
        <f>IF('Data invoice'!L2036=0,"",'Data invoice'!M2036)</f>
        <v/>
      </c>
      <c r="D1921" s="284" t="str">
        <f>IF('Data invoice'!M2036=0,"",'Data invoice'!N2036)</f>
        <v/>
      </c>
      <c r="E1921" s="284" t="str">
        <f>IF('Data invoice'!N2036=0,"",'Data invoice'!O2036)</f>
        <v/>
      </c>
      <c r="F1921" s="284" t="str">
        <f>IF('Data invoice'!O2036=0,"",'Data invoice'!P2036)</f>
        <v/>
      </c>
      <c r="G1921" s="284" t="str">
        <f>IF('Data invoice'!P2036=0,"",'Data invoice'!Q2036)</f>
        <v/>
      </c>
      <c r="H1921" s="284" t="str">
        <f>IF('Data invoice'!Q2036=0,"",'Data invoice'!R2036)</f>
        <v/>
      </c>
      <c r="I1921" s="320" t="str">
        <f>IF('Data invoice'!R2036=0,"",'Data invoice'!S2036)</f>
        <v/>
      </c>
      <c r="J1921" s="367" t="str">
        <f>IF('Data invoice'!S2036=0,"",'Data invoice'!T2036)</f>
        <v/>
      </c>
    </row>
    <row r="1922" spans="1:10" ht="15" customHeight="1">
      <c r="A1922" s="284" t="str">
        <f>IF('Data invoice'!J2037=0,"",'Data invoice'!K2037)</f>
        <v/>
      </c>
      <c r="B1922" s="284" t="str">
        <f>IF('Data invoice'!K2037=0,"",'Data invoice'!L2037)</f>
        <v/>
      </c>
      <c r="C1922" s="284" t="str">
        <f>IF('Data invoice'!L2037=0,"",'Data invoice'!M2037)</f>
        <v/>
      </c>
      <c r="D1922" s="284" t="str">
        <f>IF('Data invoice'!M2037=0,"",'Data invoice'!N2037)</f>
        <v/>
      </c>
      <c r="E1922" s="284" t="str">
        <f>IF('Data invoice'!N2037=0,"",'Data invoice'!O2037)</f>
        <v/>
      </c>
      <c r="F1922" s="284" t="str">
        <f>IF('Data invoice'!O2037=0,"",'Data invoice'!P2037)</f>
        <v/>
      </c>
      <c r="G1922" s="284" t="str">
        <f>IF('Data invoice'!P2037=0,"",'Data invoice'!Q2037)</f>
        <v/>
      </c>
      <c r="H1922" s="284" t="str">
        <f>IF('Data invoice'!Q2037=0,"",'Data invoice'!R2037)</f>
        <v/>
      </c>
      <c r="I1922" s="320" t="str">
        <f>IF('Data invoice'!R2037=0,"",'Data invoice'!S2037)</f>
        <v/>
      </c>
      <c r="J1922" s="367" t="str">
        <f>IF('Data invoice'!S2037=0,"",'Data invoice'!T2037)</f>
        <v/>
      </c>
    </row>
    <row r="1923" spans="1:10" ht="15" customHeight="1">
      <c r="A1923" s="284" t="str">
        <f>IF('Data invoice'!J2038=0,"",'Data invoice'!K2038)</f>
        <v/>
      </c>
      <c r="B1923" s="284" t="str">
        <f>IF('Data invoice'!K2038=0,"",'Data invoice'!L2038)</f>
        <v/>
      </c>
      <c r="C1923" s="284" t="str">
        <f>IF('Data invoice'!L2038=0,"",'Data invoice'!M2038)</f>
        <v/>
      </c>
      <c r="D1923" s="284" t="str">
        <f>IF('Data invoice'!M2038=0,"",'Data invoice'!N2038)</f>
        <v/>
      </c>
      <c r="E1923" s="284" t="str">
        <f>IF('Data invoice'!N2038=0,"",'Data invoice'!O2038)</f>
        <v/>
      </c>
      <c r="F1923" s="284" t="str">
        <f>IF('Data invoice'!O2038=0,"",'Data invoice'!P2038)</f>
        <v/>
      </c>
      <c r="G1923" s="284" t="str">
        <f>IF('Data invoice'!P2038=0,"",'Data invoice'!Q2038)</f>
        <v/>
      </c>
      <c r="H1923" s="284" t="str">
        <f>IF('Data invoice'!Q2038=0,"",'Data invoice'!R2038)</f>
        <v/>
      </c>
      <c r="I1923" s="320" t="str">
        <f>IF('Data invoice'!R2038=0,"",'Data invoice'!S2038)</f>
        <v/>
      </c>
      <c r="J1923" s="367" t="str">
        <f>IF('Data invoice'!S2038=0,"",'Data invoice'!T2038)</f>
        <v/>
      </c>
    </row>
    <row r="1924" spans="1:10" ht="15" customHeight="1">
      <c r="A1924" s="284" t="str">
        <f>IF('Data invoice'!J2039=0,"",'Data invoice'!K2039)</f>
        <v/>
      </c>
      <c r="B1924" s="284" t="str">
        <f>IF('Data invoice'!K2039=0,"",'Data invoice'!L2039)</f>
        <v/>
      </c>
      <c r="C1924" s="284" t="str">
        <f>IF('Data invoice'!L2039=0,"",'Data invoice'!M2039)</f>
        <v/>
      </c>
      <c r="D1924" s="284" t="str">
        <f>IF('Data invoice'!M2039=0,"",'Data invoice'!N2039)</f>
        <v/>
      </c>
      <c r="E1924" s="284" t="str">
        <f>IF('Data invoice'!N2039=0,"",'Data invoice'!O2039)</f>
        <v/>
      </c>
      <c r="F1924" s="284" t="str">
        <f>IF('Data invoice'!O2039=0,"",'Data invoice'!P2039)</f>
        <v/>
      </c>
      <c r="G1924" s="284" t="str">
        <f>IF('Data invoice'!P2039=0,"",'Data invoice'!Q2039)</f>
        <v/>
      </c>
      <c r="H1924" s="284" t="str">
        <f>IF('Data invoice'!Q2039=0,"",'Data invoice'!R2039)</f>
        <v/>
      </c>
      <c r="I1924" s="320" t="str">
        <f>IF('Data invoice'!R2039=0,"",'Data invoice'!S2039)</f>
        <v/>
      </c>
      <c r="J1924" s="367" t="str">
        <f>IF('Data invoice'!S2039=0,"",'Data invoice'!T2039)</f>
        <v/>
      </c>
    </row>
    <row r="1925" spans="1:10" ht="15" customHeight="1">
      <c r="A1925" s="284" t="str">
        <f>IF('Data invoice'!J2040=0,"",'Data invoice'!K2040)</f>
        <v/>
      </c>
      <c r="B1925" s="284" t="str">
        <f>IF('Data invoice'!K2040=0,"",'Data invoice'!L2040)</f>
        <v/>
      </c>
      <c r="C1925" s="284" t="str">
        <f>IF('Data invoice'!L2040=0,"",'Data invoice'!M2040)</f>
        <v/>
      </c>
      <c r="D1925" s="284" t="str">
        <f>IF('Data invoice'!M2040=0,"",'Data invoice'!N2040)</f>
        <v/>
      </c>
      <c r="E1925" s="284" t="str">
        <f>IF('Data invoice'!N2040=0,"",'Data invoice'!O2040)</f>
        <v/>
      </c>
      <c r="F1925" s="284" t="str">
        <f>IF('Data invoice'!O2040=0,"",'Data invoice'!P2040)</f>
        <v/>
      </c>
      <c r="G1925" s="284" t="str">
        <f>IF('Data invoice'!P2040=0,"",'Data invoice'!Q2040)</f>
        <v/>
      </c>
      <c r="H1925" s="284" t="str">
        <f>IF('Data invoice'!Q2040=0,"",'Data invoice'!R2040)</f>
        <v/>
      </c>
      <c r="I1925" s="320" t="str">
        <f>IF('Data invoice'!R2040=0,"",'Data invoice'!S2040)</f>
        <v/>
      </c>
      <c r="J1925" s="367" t="str">
        <f>IF('Data invoice'!S2040=0,"",'Data invoice'!T2040)</f>
        <v/>
      </c>
    </row>
    <row r="1926" spans="1:10" ht="15" customHeight="1">
      <c r="A1926" s="284" t="str">
        <f>IF('Data invoice'!J2041=0,"",'Data invoice'!K2041)</f>
        <v/>
      </c>
      <c r="B1926" s="284" t="str">
        <f>IF('Data invoice'!K2041=0,"",'Data invoice'!L2041)</f>
        <v/>
      </c>
      <c r="C1926" s="284" t="str">
        <f>IF('Data invoice'!L2041=0,"",'Data invoice'!M2041)</f>
        <v/>
      </c>
      <c r="D1926" s="284" t="str">
        <f>IF('Data invoice'!M2041=0,"",'Data invoice'!N2041)</f>
        <v/>
      </c>
      <c r="E1926" s="284" t="str">
        <f>IF('Data invoice'!N2041=0,"",'Data invoice'!O2041)</f>
        <v/>
      </c>
      <c r="F1926" s="284" t="str">
        <f>IF('Data invoice'!O2041=0,"",'Data invoice'!P2041)</f>
        <v/>
      </c>
      <c r="G1926" s="284" t="str">
        <f>IF('Data invoice'!P2041=0,"",'Data invoice'!Q2041)</f>
        <v/>
      </c>
      <c r="H1926" s="284" t="str">
        <f>IF('Data invoice'!Q2041=0,"",'Data invoice'!R2041)</f>
        <v/>
      </c>
      <c r="I1926" s="320" t="str">
        <f>IF('Data invoice'!R2041=0,"",'Data invoice'!S2041)</f>
        <v/>
      </c>
      <c r="J1926" s="367" t="str">
        <f>IF('Data invoice'!S2041=0,"",'Data invoice'!T2041)</f>
        <v/>
      </c>
    </row>
    <row r="1927" spans="1:10" ht="15" customHeight="1">
      <c r="A1927" s="284" t="str">
        <f>IF('Data invoice'!J2042=0,"",'Data invoice'!K2042)</f>
        <v/>
      </c>
      <c r="B1927" s="284" t="str">
        <f>IF('Data invoice'!K2042=0,"",'Data invoice'!L2042)</f>
        <v/>
      </c>
      <c r="C1927" s="284" t="str">
        <f>IF('Data invoice'!L2042=0,"",'Data invoice'!M2042)</f>
        <v/>
      </c>
      <c r="D1927" s="284" t="str">
        <f>IF('Data invoice'!M2042=0,"",'Data invoice'!N2042)</f>
        <v/>
      </c>
      <c r="E1927" s="284" t="str">
        <f>IF('Data invoice'!N2042=0,"",'Data invoice'!O2042)</f>
        <v/>
      </c>
      <c r="F1927" s="284" t="str">
        <f>IF('Data invoice'!O2042=0,"",'Data invoice'!P2042)</f>
        <v/>
      </c>
      <c r="G1927" s="284" t="str">
        <f>IF('Data invoice'!P2042=0,"",'Data invoice'!Q2042)</f>
        <v/>
      </c>
      <c r="H1927" s="284" t="str">
        <f>IF('Data invoice'!Q2042=0,"",'Data invoice'!R2042)</f>
        <v/>
      </c>
      <c r="I1927" s="320" t="str">
        <f>IF('Data invoice'!R2042=0,"",'Data invoice'!S2042)</f>
        <v/>
      </c>
      <c r="J1927" s="367" t="str">
        <f>IF('Data invoice'!S2042=0,"",'Data invoice'!T2042)</f>
        <v/>
      </c>
    </row>
    <row r="1928" spans="1:10" ht="15" customHeight="1">
      <c r="A1928" s="284" t="str">
        <f>IF('Data invoice'!J2043=0,"",'Data invoice'!K2043)</f>
        <v/>
      </c>
      <c r="B1928" s="284" t="str">
        <f>IF('Data invoice'!K2043=0,"",'Data invoice'!L2043)</f>
        <v/>
      </c>
      <c r="C1928" s="284" t="str">
        <f>IF('Data invoice'!L2043=0,"",'Data invoice'!M2043)</f>
        <v/>
      </c>
      <c r="D1928" s="284" t="str">
        <f>IF('Data invoice'!M2043=0,"",'Data invoice'!N2043)</f>
        <v/>
      </c>
      <c r="E1928" s="284" t="str">
        <f>IF('Data invoice'!N2043=0,"",'Data invoice'!O2043)</f>
        <v/>
      </c>
      <c r="F1928" s="284" t="str">
        <f>IF('Data invoice'!O2043=0,"",'Data invoice'!P2043)</f>
        <v/>
      </c>
      <c r="G1928" s="284" t="str">
        <f>IF('Data invoice'!P2043=0,"",'Data invoice'!Q2043)</f>
        <v/>
      </c>
      <c r="H1928" s="284" t="str">
        <f>IF('Data invoice'!Q2043=0,"",'Data invoice'!R2043)</f>
        <v/>
      </c>
      <c r="I1928" s="320" t="str">
        <f>IF('Data invoice'!R2043=0,"",'Data invoice'!S2043)</f>
        <v/>
      </c>
      <c r="J1928" s="367" t="str">
        <f>IF('Data invoice'!S2043=0,"",'Data invoice'!T2043)</f>
        <v/>
      </c>
    </row>
    <row r="1929" spans="1:10" ht="15" customHeight="1">
      <c r="A1929" s="284" t="str">
        <f>IF('Data invoice'!J2044=0,"",'Data invoice'!K2044)</f>
        <v/>
      </c>
      <c r="B1929" s="284" t="str">
        <f>IF('Data invoice'!K2044=0,"",'Data invoice'!L2044)</f>
        <v/>
      </c>
      <c r="C1929" s="284" t="str">
        <f>IF('Data invoice'!L2044=0,"",'Data invoice'!M2044)</f>
        <v/>
      </c>
      <c r="D1929" s="284" t="str">
        <f>IF('Data invoice'!M2044=0,"",'Data invoice'!N2044)</f>
        <v/>
      </c>
      <c r="E1929" s="284" t="str">
        <f>IF('Data invoice'!N2044=0,"",'Data invoice'!O2044)</f>
        <v/>
      </c>
      <c r="F1929" s="284" t="str">
        <f>IF('Data invoice'!O2044=0,"",'Data invoice'!P2044)</f>
        <v/>
      </c>
      <c r="G1929" s="284" t="str">
        <f>IF('Data invoice'!P2044=0,"",'Data invoice'!Q2044)</f>
        <v/>
      </c>
      <c r="H1929" s="284" t="str">
        <f>IF('Data invoice'!Q2044=0,"",'Data invoice'!R2044)</f>
        <v/>
      </c>
      <c r="I1929" s="320" t="str">
        <f>IF('Data invoice'!R2044=0,"",'Data invoice'!S2044)</f>
        <v/>
      </c>
      <c r="J1929" s="367" t="str">
        <f>IF('Data invoice'!S2044=0,"",'Data invoice'!T2044)</f>
        <v/>
      </c>
    </row>
    <row r="1930" spans="1:10" ht="15" customHeight="1">
      <c r="A1930" s="284" t="str">
        <f>IF('Data invoice'!J2045=0,"",'Data invoice'!K2045)</f>
        <v/>
      </c>
      <c r="B1930" s="284" t="str">
        <f>IF('Data invoice'!K2045=0,"",'Data invoice'!L2045)</f>
        <v/>
      </c>
      <c r="C1930" s="284" t="str">
        <f>IF('Data invoice'!L2045=0,"",'Data invoice'!M2045)</f>
        <v/>
      </c>
      <c r="D1930" s="284" t="str">
        <f>IF('Data invoice'!M2045=0,"",'Data invoice'!N2045)</f>
        <v/>
      </c>
      <c r="E1930" s="284" t="str">
        <f>IF('Data invoice'!N2045=0,"",'Data invoice'!O2045)</f>
        <v/>
      </c>
      <c r="F1930" s="284" t="str">
        <f>IF('Data invoice'!O2045=0,"",'Data invoice'!P2045)</f>
        <v/>
      </c>
      <c r="G1930" s="284" t="str">
        <f>IF('Data invoice'!P2045=0,"",'Data invoice'!Q2045)</f>
        <v/>
      </c>
      <c r="H1930" s="284" t="str">
        <f>IF('Data invoice'!Q2045=0,"",'Data invoice'!R2045)</f>
        <v/>
      </c>
      <c r="I1930" s="320" t="str">
        <f>IF('Data invoice'!R2045=0,"",'Data invoice'!S2045)</f>
        <v/>
      </c>
      <c r="J1930" s="367" t="str">
        <f>IF('Data invoice'!S2045=0,"",'Data invoice'!T2045)</f>
        <v/>
      </c>
    </row>
    <row r="1931" spans="1:10" ht="15" customHeight="1">
      <c r="A1931" s="284" t="str">
        <f>IF('Data invoice'!J2046=0,"",'Data invoice'!K2046)</f>
        <v/>
      </c>
      <c r="B1931" s="284" t="str">
        <f>IF('Data invoice'!K2046=0,"",'Data invoice'!L2046)</f>
        <v/>
      </c>
      <c r="C1931" s="284" t="str">
        <f>IF('Data invoice'!L2046=0,"",'Data invoice'!M2046)</f>
        <v/>
      </c>
      <c r="D1931" s="284" t="str">
        <f>IF('Data invoice'!M2046=0,"",'Data invoice'!N2046)</f>
        <v/>
      </c>
      <c r="E1931" s="284" t="str">
        <f>IF('Data invoice'!N2046=0,"",'Data invoice'!O2046)</f>
        <v/>
      </c>
      <c r="F1931" s="284" t="str">
        <f>IF('Data invoice'!O2046=0,"",'Data invoice'!P2046)</f>
        <v/>
      </c>
      <c r="G1931" s="284" t="str">
        <f>IF('Data invoice'!P2046=0,"",'Data invoice'!Q2046)</f>
        <v/>
      </c>
      <c r="H1931" s="284" t="str">
        <f>IF('Data invoice'!Q2046=0,"",'Data invoice'!R2046)</f>
        <v/>
      </c>
      <c r="I1931" s="320" t="str">
        <f>IF('Data invoice'!R2046=0,"",'Data invoice'!S2046)</f>
        <v/>
      </c>
      <c r="J1931" s="367" t="str">
        <f>IF('Data invoice'!S2046=0,"",'Data invoice'!T2046)</f>
        <v/>
      </c>
    </row>
    <row r="1932" spans="1:10" ht="15" customHeight="1">
      <c r="A1932" s="284" t="str">
        <f>IF('Data invoice'!J2047=0,"",'Data invoice'!K2047)</f>
        <v/>
      </c>
      <c r="B1932" s="284" t="str">
        <f>IF('Data invoice'!K2047=0,"",'Data invoice'!L2047)</f>
        <v/>
      </c>
      <c r="C1932" s="284" t="str">
        <f>IF('Data invoice'!L2047=0,"",'Data invoice'!M2047)</f>
        <v/>
      </c>
      <c r="D1932" s="284" t="str">
        <f>IF('Data invoice'!M2047=0,"",'Data invoice'!N2047)</f>
        <v/>
      </c>
      <c r="E1932" s="284" t="str">
        <f>IF('Data invoice'!N2047=0,"",'Data invoice'!O2047)</f>
        <v/>
      </c>
      <c r="F1932" s="284" t="str">
        <f>IF('Data invoice'!O2047=0,"",'Data invoice'!P2047)</f>
        <v/>
      </c>
      <c r="G1932" s="284" t="str">
        <f>IF('Data invoice'!P2047=0,"",'Data invoice'!Q2047)</f>
        <v/>
      </c>
      <c r="H1932" s="284" t="str">
        <f>IF('Data invoice'!Q2047=0,"",'Data invoice'!R2047)</f>
        <v/>
      </c>
      <c r="I1932" s="320" t="str">
        <f>IF('Data invoice'!R2047=0,"",'Data invoice'!S2047)</f>
        <v/>
      </c>
      <c r="J1932" s="367" t="str">
        <f>IF('Data invoice'!S2047=0,"",'Data invoice'!T2047)</f>
        <v/>
      </c>
    </row>
    <row r="1933" spans="1:10" ht="15" customHeight="1">
      <c r="A1933" s="284" t="str">
        <f>IF('Data invoice'!J2048=0,"",'Data invoice'!K2048)</f>
        <v/>
      </c>
      <c r="B1933" s="284" t="str">
        <f>IF('Data invoice'!K2048=0,"",'Data invoice'!L2048)</f>
        <v/>
      </c>
      <c r="C1933" s="284" t="str">
        <f>IF('Data invoice'!L2048=0,"",'Data invoice'!M2048)</f>
        <v/>
      </c>
      <c r="D1933" s="284" t="str">
        <f>IF('Data invoice'!M2048=0,"",'Data invoice'!N2048)</f>
        <v/>
      </c>
      <c r="E1933" s="284" t="str">
        <f>IF('Data invoice'!N2048=0,"",'Data invoice'!O2048)</f>
        <v/>
      </c>
      <c r="F1933" s="284" t="str">
        <f>IF('Data invoice'!O2048=0,"",'Data invoice'!P2048)</f>
        <v/>
      </c>
      <c r="G1933" s="284" t="str">
        <f>IF('Data invoice'!P2048=0,"",'Data invoice'!Q2048)</f>
        <v/>
      </c>
      <c r="H1933" s="284" t="str">
        <f>IF('Data invoice'!Q2048=0,"",'Data invoice'!R2048)</f>
        <v/>
      </c>
      <c r="I1933" s="320" t="str">
        <f>IF('Data invoice'!R2048=0,"",'Data invoice'!S2048)</f>
        <v/>
      </c>
      <c r="J1933" s="367" t="str">
        <f>IF('Data invoice'!S2048=0,"",'Data invoice'!T2048)</f>
        <v/>
      </c>
    </row>
    <row r="1934" spans="1:10" ht="15" customHeight="1">
      <c r="A1934" s="284" t="str">
        <f>IF('Data invoice'!J2049=0,"",'Data invoice'!K2049)</f>
        <v/>
      </c>
      <c r="B1934" s="284" t="str">
        <f>IF('Data invoice'!K2049=0,"",'Data invoice'!L2049)</f>
        <v/>
      </c>
      <c r="C1934" s="284" t="str">
        <f>IF('Data invoice'!L2049=0,"",'Data invoice'!M2049)</f>
        <v/>
      </c>
      <c r="D1934" s="284" t="str">
        <f>IF('Data invoice'!M2049=0,"",'Data invoice'!N2049)</f>
        <v/>
      </c>
      <c r="E1934" s="284" t="str">
        <f>IF('Data invoice'!N2049=0,"",'Data invoice'!O2049)</f>
        <v/>
      </c>
      <c r="F1934" s="284" t="str">
        <f>IF('Data invoice'!O2049=0,"",'Data invoice'!P2049)</f>
        <v/>
      </c>
      <c r="G1934" s="284" t="str">
        <f>IF('Data invoice'!P2049=0,"",'Data invoice'!Q2049)</f>
        <v/>
      </c>
      <c r="H1934" s="284" t="str">
        <f>IF('Data invoice'!Q2049=0,"",'Data invoice'!R2049)</f>
        <v/>
      </c>
      <c r="I1934" s="320" t="str">
        <f>IF('Data invoice'!R2049=0,"",'Data invoice'!S2049)</f>
        <v/>
      </c>
      <c r="J1934" s="367" t="str">
        <f>IF('Data invoice'!S2049=0,"",'Data invoice'!T2049)</f>
        <v/>
      </c>
    </row>
    <row r="1935" spans="1:10" ht="15" customHeight="1">
      <c r="A1935" s="284" t="str">
        <f>IF('Data invoice'!J2050=0,"",'Data invoice'!K2050)</f>
        <v/>
      </c>
      <c r="B1935" s="284" t="str">
        <f>IF('Data invoice'!K2050=0,"",'Data invoice'!L2050)</f>
        <v/>
      </c>
      <c r="C1935" s="284" t="str">
        <f>IF('Data invoice'!L2050=0,"",'Data invoice'!M2050)</f>
        <v/>
      </c>
      <c r="D1935" s="284" t="str">
        <f>IF('Data invoice'!M2050=0,"",'Data invoice'!N2050)</f>
        <v/>
      </c>
      <c r="E1935" s="284" t="str">
        <f>IF('Data invoice'!N2050=0,"",'Data invoice'!O2050)</f>
        <v/>
      </c>
      <c r="F1935" s="284" t="str">
        <f>IF('Data invoice'!O2050=0,"",'Data invoice'!P2050)</f>
        <v/>
      </c>
      <c r="G1935" s="284" t="str">
        <f>IF('Data invoice'!P2050=0,"",'Data invoice'!Q2050)</f>
        <v/>
      </c>
      <c r="H1935" s="284" t="str">
        <f>IF('Data invoice'!Q2050=0,"",'Data invoice'!R2050)</f>
        <v/>
      </c>
      <c r="I1935" s="320" t="str">
        <f>IF('Data invoice'!R2050=0,"",'Data invoice'!S2050)</f>
        <v/>
      </c>
      <c r="J1935" s="367" t="str">
        <f>IF('Data invoice'!S2050=0,"",'Data invoice'!T2050)</f>
        <v/>
      </c>
    </row>
    <row r="1936" spans="1:10" ht="15" customHeight="1">
      <c r="A1936" s="284" t="str">
        <f>IF('Data invoice'!J2051=0,"",'Data invoice'!K2051)</f>
        <v/>
      </c>
      <c r="B1936" s="284" t="str">
        <f>IF('Data invoice'!K2051=0,"",'Data invoice'!L2051)</f>
        <v/>
      </c>
      <c r="C1936" s="284" t="str">
        <f>IF('Data invoice'!L2051=0,"",'Data invoice'!M2051)</f>
        <v/>
      </c>
      <c r="D1936" s="284" t="str">
        <f>IF('Data invoice'!M2051=0,"",'Data invoice'!N2051)</f>
        <v/>
      </c>
      <c r="E1936" s="284" t="str">
        <f>IF('Data invoice'!N2051=0,"",'Data invoice'!O2051)</f>
        <v/>
      </c>
      <c r="F1936" s="284" t="str">
        <f>IF('Data invoice'!O2051=0,"",'Data invoice'!P2051)</f>
        <v/>
      </c>
      <c r="G1936" s="284" t="str">
        <f>IF('Data invoice'!P2051=0,"",'Data invoice'!Q2051)</f>
        <v/>
      </c>
      <c r="H1936" s="284" t="str">
        <f>IF('Data invoice'!Q2051=0,"",'Data invoice'!R2051)</f>
        <v/>
      </c>
      <c r="I1936" s="320" t="str">
        <f>IF('Data invoice'!R2051=0,"",'Data invoice'!S2051)</f>
        <v/>
      </c>
      <c r="J1936" s="367" t="str">
        <f>IF('Data invoice'!S2051=0,"",'Data invoice'!T2051)</f>
        <v/>
      </c>
    </row>
    <row r="1937" spans="1:10" ht="15" customHeight="1">
      <c r="A1937" s="284" t="str">
        <f>IF('Data invoice'!J2052=0,"",'Data invoice'!K2052)</f>
        <v/>
      </c>
      <c r="B1937" s="284" t="str">
        <f>IF('Data invoice'!K2052=0,"",'Data invoice'!L2052)</f>
        <v/>
      </c>
      <c r="C1937" s="284" t="str">
        <f>IF('Data invoice'!L2052=0,"",'Data invoice'!M2052)</f>
        <v/>
      </c>
      <c r="D1937" s="284" t="str">
        <f>IF('Data invoice'!M2052=0,"",'Data invoice'!N2052)</f>
        <v/>
      </c>
      <c r="E1937" s="284" t="str">
        <f>IF('Data invoice'!N2052=0,"",'Data invoice'!O2052)</f>
        <v/>
      </c>
      <c r="F1937" s="284" t="str">
        <f>IF('Data invoice'!O2052=0,"",'Data invoice'!P2052)</f>
        <v/>
      </c>
      <c r="G1937" s="284" t="str">
        <f>IF('Data invoice'!P2052=0,"",'Data invoice'!Q2052)</f>
        <v/>
      </c>
      <c r="H1937" s="284" t="str">
        <f>IF('Data invoice'!Q2052=0,"",'Data invoice'!R2052)</f>
        <v/>
      </c>
      <c r="I1937" s="320" t="str">
        <f>IF('Data invoice'!R2052=0,"",'Data invoice'!S2052)</f>
        <v/>
      </c>
      <c r="J1937" s="367" t="str">
        <f>IF('Data invoice'!S2052=0,"",'Data invoice'!T2052)</f>
        <v/>
      </c>
    </row>
    <row r="1938" spans="1:10" ht="15" customHeight="1">
      <c r="A1938" s="284" t="str">
        <f>IF('Data invoice'!J2053=0,"",'Data invoice'!K2053)</f>
        <v/>
      </c>
      <c r="B1938" s="284" t="str">
        <f>IF('Data invoice'!K2053=0,"",'Data invoice'!L2053)</f>
        <v/>
      </c>
      <c r="C1938" s="284" t="str">
        <f>IF('Data invoice'!L2053=0,"",'Data invoice'!M2053)</f>
        <v/>
      </c>
      <c r="D1938" s="284" t="str">
        <f>IF('Data invoice'!M2053=0,"",'Data invoice'!N2053)</f>
        <v/>
      </c>
      <c r="E1938" s="284" t="str">
        <f>IF('Data invoice'!N2053=0,"",'Data invoice'!O2053)</f>
        <v/>
      </c>
      <c r="F1938" s="284" t="str">
        <f>IF('Data invoice'!O2053=0,"",'Data invoice'!P2053)</f>
        <v/>
      </c>
      <c r="G1938" s="284" t="str">
        <f>IF('Data invoice'!P2053=0,"",'Data invoice'!Q2053)</f>
        <v/>
      </c>
      <c r="H1938" s="284" t="str">
        <f>IF('Data invoice'!Q2053=0,"",'Data invoice'!R2053)</f>
        <v/>
      </c>
      <c r="I1938" s="320" t="str">
        <f>IF('Data invoice'!R2053=0,"",'Data invoice'!S2053)</f>
        <v/>
      </c>
      <c r="J1938" s="367" t="str">
        <f>IF('Data invoice'!S2053=0,"",'Data invoice'!T2053)</f>
        <v/>
      </c>
    </row>
    <row r="1939" spans="1:10" ht="15" customHeight="1">
      <c r="A1939" s="284" t="str">
        <f>IF('Data invoice'!J2054=0,"",'Data invoice'!K2054)</f>
        <v/>
      </c>
      <c r="B1939" s="284" t="str">
        <f>IF('Data invoice'!K2054=0,"",'Data invoice'!L2054)</f>
        <v/>
      </c>
      <c r="C1939" s="284" t="str">
        <f>IF('Data invoice'!L2054=0,"",'Data invoice'!M2054)</f>
        <v/>
      </c>
      <c r="D1939" s="284" t="str">
        <f>IF('Data invoice'!M2054=0,"",'Data invoice'!N2054)</f>
        <v/>
      </c>
      <c r="E1939" s="284" t="str">
        <f>IF('Data invoice'!N2054=0,"",'Data invoice'!O2054)</f>
        <v/>
      </c>
      <c r="F1939" s="284" t="str">
        <f>IF('Data invoice'!O2054=0,"",'Data invoice'!P2054)</f>
        <v/>
      </c>
      <c r="G1939" s="284" t="str">
        <f>IF('Data invoice'!P2054=0,"",'Data invoice'!Q2054)</f>
        <v/>
      </c>
      <c r="H1939" s="284" t="str">
        <f>IF('Data invoice'!Q2054=0,"",'Data invoice'!R2054)</f>
        <v/>
      </c>
      <c r="I1939" s="320" t="str">
        <f>IF('Data invoice'!R2054=0,"",'Data invoice'!S2054)</f>
        <v/>
      </c>
      <c r="J1939" s="367" t="str">
        <f>IF('Data invoice'!S2054=0,"",'Data invoice'!T2054)</f>
        <v/>
      </c>
    </row>
    <row r="1940" spans="1:10" ht="15" customHeight="1">
      <c r="A1940" s="284" t="str">
        <f>IF('Data invoice'!J2055=0,"",'Data invoice'!K2055)</f>
        <v/>
      </c>
      <c r="B1940" s="284" t="str">
        <f>IF('Data invoice'!K2055=0,"",'Data invoice'!L2055)</f>
        <v/>
      </c>
      <c r="C1940" s="284" t="str">
        <f>IF('Data invoice'!L2055=0,"",'Data invoice'!M2055)</f>
        <v/>
      </c>
      <c r="D1940" s="284" t="str">
        <f>IF('Data invoice'!M2055=0,"",'Data invoice'!N2055)</f>
        <v/>
      </c>
      <c r="E1940" s="284" t="str">
        <f>IF('Data invoice'!N2055=0,"",'Data invoice'!O2055)</f>
        <v/>
      </c>
      <c r="F1940" s="284" t="str">
        <f>IF('Data invoice'!O2055=0,"",'Data invoice'!P2055)</f>
        <v/>
      </c>
      <c r="G1940" s="284" t="str">
        <f>IF('Data invoice'!P2055=0,"",'Data invoice'!Q2055)</f>
        <v/>
      </c>
      <c r="H1940" s="284" t="str">
        <f>IF('Data invoice'!Q2055=0,"",'Data invoice'!R2055)</f>
        <v/>
      </c>
      <c r="I1940" s="320" t="str">
        <f>IF('Data invoice'!R2055=0,"",'Data invoice'!S2055)</f>
        <v/>
      </c>
      <c r="J1940" s="367" t="str">
        <f>IF('Data invoice'!S2055=0,"",'Data invoice'!T2055)</f>
        <v/>
      </c>
    </row>
    <row r="1941" spans="1:10" ht="15" customHeight="1">
      <c r="A1941" s="284" t="str">
        <f>IF('Data invoice'!J2056=0,"",'Data invoice'!K2056)</f>
        <v/>
      </c>
      <c r="B1941" s="284" t="str">
        <f>IF('Data invoice'!K2056=0,"",'Data invoice'!L2056)</f>
        <v/>
      </c>
      <c r="C1941" s="284" t="str">
        <f>IF('Data invoice'!L2056=0,"",'Data invoice'!M2056)</f>
        <v/>
      </c>
      <c r="D1941" s="284" t="str">
        <f>IF('Data invoice'!M2056=0,"",'Data invoice'!N2056)</f>
        <v/>
      </c>
      <c r="E1941" s="284" t="str">
        <f>IF('Data invoice'!N2056=0,"",'Data invoice'!O2056)</f>
        <v/>
      </c>
      <c r="F1941" s="284" t="str">
        <f>IF('Data invoice'!O2056=0,"",'Data invoice'!P2056)</f>
        <v/>
      </c>
      <c r="G1941" s="284" t="str">
        <f>IF('Data invoice'!P2056=0,"",'Data invoice'!Q2056)</f>
        <v/>
      </c>
      <c r="H1941" s="284" t="str">
        <f>IF('Data invoice'!Q2056=0,"",'Data invoice'!R2056)</f>
        <v/>
      </c>
      <c r="I1941" s="320" t="str">
        <f>IF('Data invoice'!R2056=0,"",'Data invoice'!S2056)</f>
        <v/>
      </c>
      <c r="J1941" s="367" t="str">
        <f>IF('Data invoice'!S2056=0,"",'Data invoice'!T2056)</f>
        <v/>
      </c>
    </row>
    <row r="1942" spans="1:10" ht="15" customHeight="1">
      <c r="A1942" s="284" t="str">
        <f>IF('Data invoice'!J2057=0,"",'Data invoice'!K2057)</f>
        <v/>
      </c>
      <c r="B1942" s="284" t="str">
        <f>IF('Data invoice'!K2057=0,"",'Data invoice'!L2057)</f>
        <v/>
      </c>
      <c r="C1942" s="284" t="str">
        <f>IF('Data invoice'!L2057=0,"",'Data invoice'!M2057)</f>
        <v/>
      </c>
      <c r="D1942" s="284" t="str">
        <f>IF('Data invoice'!M2057=0,"",'Data invoice'!N2057)</f>
        <v/>
      </c>
      <c r="E1942" s="284" t="str">
        <f>IF('Data invoice'!N2057=0,"",'Data invoice'!O2057)</f>
        <v/>
      </c>
      <c r="F1942" s="284" t="str">
        <f>IF('Data invoice'!O2057=0,"",'Data invoice'!P2057)</f>
        <v/>
      </c>
      <c r="G1942" s="284" t="str">
        <f>IF('Data invoice'!P2057=0,"",'Data invoice'!Q2057)</f>
        <v/>
      </c>
      <c r="H1942" s="284" t="str">
        <f>IF('Data invoice'!Q2057=0,"",'Data invoice'!R2057)</f>
        <v/>
      </c>
      <c r="I1942" s="320" t="str">
        <f>IF('Data invoice'!R2057=0,"",'Data invoice'!S2057)</f>
        <v/>
      </c>
      <c r="J1942" s="367" t="str">
        <f>IF('Data invoice'!S2057=0,"",'Data invoice'!T2057)</f>
        <v/>
      </c>
    </row>
    <row r="1943" spans="1:10" ht="15" customHeight="1">
      <c r="A1943" s="284" t="str">
        <f>IF('Data invoice'!J2058=0,"",'Data invoice'!K2058)</f>
        <v/>
      </c>
      <c r="B1943" s="284" t="str">
        <f>IF('Data invoice'!K2058=0,"",'Data invoice'!L2058)</f>
        <v/>
      </c>
      <c r="C1943" s="284" t="str">
        <f>IF('Data invoice'!L2058=0,"",'Data invoice'!M2058)</f>
        <v/>
      </c>
      <c r="D1943" s="284" t="str">
        <f>IF('Data invoice'!M2058=0,"",'Data invoice'!N2058)</f>
        <v/>
      </c>
      <c r="E1943" s="284" t="str">
        <f>IF('Data invoice'!N2058=0,"",'Data invoice'!O2058)</f>
        <v/>
      </c>
      <c r="F1943" s="284" t="str">
        <f>IF('Data invoice'!O2058=0,"",'Data invoice'!P2058)</f>
        <v/>
      </c>
      <c r="G1943" s="284" t="str">
        <f>IF('Data invoice'!P2058=0,"",'Data invoice'!Q2058)</f>
        <v/>
      </c>
      <c r="H1943" s="284" t="str">
        <f>IF('Data invoice'!Q2058=0,"",'Data invoice'!R2058)</f>
        <v/>
      </c>
      <c r="I1943" s="320" t="str">
        <f>IF('Data invoice'!R2058=0,"",'Data invoice'!S2058)</f>
        <v/>
      </c>
      <c r="J1943" s="367" t="str">
        <f>IF('Data invoice'!S2058=0,"",'Data invoice'!T2058)</f>
        <v/>
      </c>
    </row>
    <row r="1944" spans="1:10" ht="15" customHeight="1">
      <c r="A1944" s="284" t="str">
        <f>IF('Data invoice'!J2059=0,"",'Data invoice'!K2059)</f>
        <v/>
      </c>
      <c r="B1944" s="284" t="str">
        <f>IF('Data invoice'!K2059=0,"",'Data invoice'!L2059)</f>
        <v/>
      </c>
      <c r="C1944" s="284" t="str">
        <f>IF('Data invoice'!L2059=0,"",'Data invoice'!M2059)</f>
        <v/>
      </c>
      <c r="D1944" s="284" t="str">
        <f>IF('Data invoice'!M2059=0,"",'Data invoice'!N2059)</f>
        <v/>
      </c>
      <c r="E1944" s="284" t="str">
        <f>IF('Data invoice'!N2059=0,"",'Data invoice'!O2059)</f>
        <v/>
      </c>
      <c r="F1944" s="284" t="str">
        <f>IF('Data invoice'!O2059=0,"",'Data invoice'!P2059)</f>
        <v/>
      </c>
      <c r="G1944" s="284" t="str">
        <f>IF('Data invoice'!P2059=0,"",'Data invoice'!Q2059)</f>
        <v/>
      </c>
      <c r="H1944" s="284" t="str">
        <f>IF('Data invoice'!Q2059=0,"",'Data invoice'!R2059)</f>
        <v/>
      </c>
      <c r="I1944" s="320" t="str">
        <f>IF('Data invoice'!R2059=0,"",'Data invoice'!S2059)</f>
        <v/>
      </c>
      <c r="J1944" s="367" t="str">
        <f>IF('Data invoice'!S2059=0,"",'Data invoice'!T2059)</f>
        <v/>
      </c>
    </row>
    <row r="1945" spans="1:10" ht="15" customHeight="1">
      <c r="A1945" s="284" t="str">
        <f>IF('Data invoice'!J2060=0,"",'Data invoice'!K2060)</f>
        <v/>
      </c>
      <c r="B1945" s="284" t="str">
        <f>IF('Data invoice'!K2060=0,"",'Data invoice'!L2060)</f>
        <v/>
      </c>
      <c r="C1945" s="284" t="str">
        <f>IF('Data invoice'!L2060=0,"",'Data invoice'!M2060)</f>
        <v/>
      </c>
      <c r="D1945" s="284" t="str">
        <f>IF('Data invoice'!M2060=0,"",'Data invoice'!N2060)</f>
        <v/>
      </c>
      <c r="E1945" s="284" t="str">
        <f>IF('Data invoice'!N2060=0,"",'Data invoice'!O2060)</f>
        <v/>
      </c>
      <c r="F1945" s="284" t="str">
        <f>IF('Data invoice'!O2060=0,"",'Data invoice'!P2060)</f>
        <v/>
      </c>
      <c r="G1945" s="284" t="str">
        <f>IF('Data invoice'!P2060=0,"",'Data invoice'!Q2060)</f>
        <v/>
      </c>
      <c r="H1945" s="284" t="str">
        <f>IF('Data invoice'!Q2060=0,"",'Data invoice'!R2060)</f>
        <v/>
      </c>
      <c r="I1945" s="320" t="str">
        <f>IF('Data invoice'!R2060=0,"",'Data invoice'!S2060)</f>
        <v/>
      </c>
      <c r="J1945" s="367" t="str">
        <f>IF('Data invoice'!S2060=0,"",'Data invoice'!T2060)</f>
        <v/>
      </c>
    </row>
    <row r="1946" spans="1:10" ht="15" customHeight="1">
      <c r="A1946" s="284" t="str">
        <f>IF('Data invoice'!J2061=0,"",'Data invoice'!K2061)</f>
        <v/>
      </c>
      <c r="B1946" s="284" t="str">
        <f>IF('Data invoice'!K2061=0,"",'Data invoice'!L2061)</f>
        <v/>
      </c>
      <c r="C1946" s="284" t="str">
        <f>IF('Data invoice'!L2061=0,"",'Data invoice'!M2061)</f>
        <v/>
      </c>
      <c r="D1946" s="284" t="str">
        <f>IF('Data invoice'!M2061=0,"",'Data invoice'!N2061)</f>
        <v/>
      </c>
      <c r="E1946" s="284" t="str">
        <f>IF('Data invoice'!N2061=0,"",'Data invoice'!O2061)</f>
        <v/>
      </c>
      <c r="F1946" s="284" t="str">
        <f>IF('Data invoice'!O2061=0,"",'Data invoice'!P2061)</f>
        <v/>
      </c>
      <c r="G1946" s="284" t="str">
        <f>IF('Data invoice'!P2061=0,"",'Data invoice'!Q2061)</f>
        <v/>
      </c>
      <c r="H1946" s="284" t="str">
        <f>IF('Data invoice'!Q2061=0,"",'Data invoice'!R2061)</f>
        <v/>
      </c>
      <c r="I1946" s="320" t="str">
        <f>IF('Data invoice'!R2061=0,"",'Data invoice'!S2061)</f>
        <v/>
      </c>
      <c r="J1946" s="367" t="str">
        <f>IF('Data invoice'!S2061=0,"",'Data invoice'!T2061)</f>
        <v/>
      </c>
    </row>
    <row r="1947" spans="1:10" ht="15" customHeight="1">
      <c r="A1947" s="284" t="str">
        <f>IF('Data invoice'!J2062=0,"",'Data invoice'!K2062)</f>
        <v/>
      </c>
      <c r="B1947" s="284" t="str">
        <f>IF('Data invoice'!K2062=0,"",'Data invoice'!L2062)</f>
        <v/>
      </c>
      <c r="C1947" s="284" t="str">
        <f>IF('Data invoice'!L2062=0,"",'Data invoice'!M2062)</f>
        <v/>
      </c>
      <c r="D1947" s="284" t="str">
        <f>IF('Data invoice'!M2062=0,"",'Data invoice'!N2062)</f>
        <v/>
      </c>
      <c r="E1947" s="284" t="str">
        <f>IF('Data invoice'!N2062=0,"",'Data invoice'!O2062)</f>
        <v/>
      </c>
      <c r="F1947" s="284" t="str">
        <f>IF('Data invoice'!O2062=0,"",'Data invoice'!P2062)</f>
        <v/>
      </c>
      <c r="G1947" s="284" t="str">
        <f>IF('Data invoice'!P2062=0,"",'Data invoice'!Q2062)</f>
        <v/>
      </c>
      <c r="H1947" s="284" t="str">
        <f>IF('Data invoice'!Q2062=0,"",'Data invoice'!R2062)</f>
        <v/>
      </c>
      <c r="I1947" s="320" t="str">
        <f>IF('Data invoice'!R2062=0,"",'Data invoice'!S2062)</f>
        <v/>
      </c>
      <c r="J1947" s="367" t="str">
        <f>IF('Data invoice'!S2062=0,"",'Data invoice'!T2062)</f>
        <v/>
      </c>
    </row>
    <row r="1948" spans="1:10" ht="15" customHeight="1">
      <c r="A1948" s="284" t="str">
        <f>IF('Data invoice'!J2063=0,"",'Data invoice'!K2063)</f>
        <v/>
      </c>
      <c r="B1948" s="284" t="str">
        <f>IF('Data invoice'!K2063=0,"",'Data invoice'!L2063)</f>
        <v/>
      </c>
      <c r="C1948" s="284" t="str">
        <f>IF('Data invoice'!L2063=0,"",'Data invoice'!M2063)</f>
        <v/>
      </c>
      <c r="D1948" s="284" t="str">
        <f>IF('Data invoice'!M2063=0,"",'Data invoice'!N2063)</f>
        <v/>
      </c>
      <c r="E1948" s="284" t="str">
        <f>IF('Data invoice'!N2063=0,"",'Data invoice'!O2063)</f>
        <v/>
      </c>
      <c r="F1948" s="284" t="str">
        <f>IF('Data invoice'!O2063=0,"",'Data invoice'!P2063)</f>
        <v/>
      </c>
      <c r="G1948" s="284" t="str">
        <f>IF('Data invoice'!P2063=0,"",'Data invoice'!Q2063)</f>
        <v/>
      </c>
      <c r="H1948" s="284" t="str">
        <f>IF('Data invoice'!Q2063=0,"",'Data invoice'!R2063)</f>
        <v/>
      </c>
      <c r="I1948" s="320" t="str">
        <f>IF('Data invoice'!R2063=0,"",'Data invoice'!S2063)</f>
        <v/>
      </c>
      <c r="J1948" s="367" t="str">
        <f>IF('Data invoice'!S2063=0,"",'Data invoice'!T2063)</f>
        <v/>
      </c>
    </row>
    <row r="1949" spans="1:10" ht="15" customHeight="1">
      <c r="A1949" s="284" t="str">
        <f>IF('Data invoice'!J2064=0,"",'Data invoice'!K2064)</f>
        <v/>
      </c>
      <c r="B1949" s="284" t="str">
        <f>IF('Data invoice'!K2064=0,"",'Data invoice'!L2064)</f>
        <v/>
      </c>
      <c r="C1949" s="284" t="str">
        <f>IF('Data invoice'!L2064=0,"",'Data invoice'!M2064)</f>
        <v/>
      </c>
      <c r="D1949" s="284" t="str">
        <f>IF('Data invoice'!M2064=0,"",'Data invoice'!N2064)</f>
        <v/>
      </c>
      <c r="E1949" s="284" t="str">
        <f>IF('Data invoice'!N2064=0,"",'Data invoice'!O2064)</f>
        <v/>
      </c>
      <c r="F1949" s="284" t="str">
        <f>IF('Data invoice'!O2064=0,"",'Data invoice'!P2064)</f>
        <v/>
      </c>
      <c r="G1949" s="284" t="str">
        <f>IF('Data invoice'!P2064=0,"",'Data invoice'!Q2064)</f>
        <v/>
      </c>
      <c r="H1949" s="284" t="str">
        <f>IF('Data invoice'!Q2064=0,"",'Data invoice'!R2064)</f>
        <v/>
      </c>
      <c r="I1949" s="320" t="str">
        <f>IF('Data invoice'!R2064=0,"",'Data invoice'!S2064)</f>
        <v/>
      </c>
      <c r="J1949" s="367" t="str">
        <f>IF('Data invoice'!S2064=0,"",'Data invoice'!T2064)</f>
        <v/>
      </c>
    </row>
    <row r="1950" spans="1:10" ht="15" customHeight="1">
      <c r="A1950" s="284" t="str">
        <f>IF('Data invoice'!J2065=0,"",'Data invoice'!K2065)</f>
        <v/>
      </c>
      <c r="B1950" s="284" t="str">
        <f>IF('Data invoice'!K2065=0,"",'Data invoice'!L2065)</f>
        <v/>
      </c>
      <c r="C1950" s="284" t="str">
        <f>IF('Data invoice'!L2065=0,"",'Data invoice'!M2065)</f>
        <v/>
      </c>
      <c r="D1950" s="284" t="str">
        <f>IF('Data invoice'!M2065=0,"",'Data invoice'!N2065)</f>
        <v/>
      </c>
      <c r="E1950" s="284" t="str">
        <f>IF('Data invoice'!N2065=0,"",'Data invoice'!O2065)</f>
        <v/>
      </c>
      <c r="F1950" s="284" t="str">
        <f>IF('Data invoice'!O2065=0,"",'Data invoice'!P2065)</f>
        <v/>
      </c>
      <c r="G1950" s="284" t="str">
        <f>IF('Data invoice'!P2065=0,"",'Data invoice'!Q2065)</f>
        <v/>
      </c>
      <c r="H1950" s="284" t="str">
        <f>IF('Data invoice'!Q2065=0,"",'Data invoice'!R2065)</f>
        <v/>
      </c>
      <c r="I1950" s="320" t="str">
        <f>IF('Data invoice'!R2065=0,"",'Data invoice'!S2065)</f>
        <v/>
      </c>
      <c r="J1950" s="367" t="str">
        <f>IF('Data invoice'!S2065=0,"",'Data invoice'!T2065)</f>
        <v/>
      </c>
    </row>
    <row r="1951" spans="1:10" ht="15" customHeight="1">
      <c r="A1951" s="284" t="str">
        <f>IF('Data invoice'!J2066=0,"",'Data invoice'!K2066)</f>
        <v/>
      </c>
      <c r="B1951" s="284" t="str">
        <f>IF('Data invoice'!K2066=0,"",'Data invoice'!L2066)</f>
        <v/>
      </c>
      <c r="C1951" s="284" t="str">
        <f>IF('Data invoice'!L2066=0,"",'Data invoice'!M2066)</f>
        <v/>
      </c>
      <c r="D1951" s="284" t="str">
        <f>IF('Data invoice'!M2066=0,"",'Data invoice'!N2066)</f>
        <v/>
      </c>
      <c r="E1951" s="284" t="str">
        <f>IF('Data invoice'!N2066=0,"",'Data invoice'!O2066)</f>
        <v/>
      </c>
      <c r="F1951" s="284" t="str">
        <f>IF('Data invoice'!O2066=0,"",'Data invoice'!P2066)</f>
        <v/>
      </c>
      <c r="G1951" s="284" t="str">
        <f>IF('Data invoice'!P2066=0,"",'Data invoice'!Q2066)</f>
        <v/>
      </c>
      <c r="H1951" s="284" t="str">
        <f>IF('Data invoice'!Q2066=0,"",'Data invoice'!R2066)</f>
        <v/>
      </c>
      <c r="I1951" s="320" t="str">
        <f>IF('Data invoice'!R2066=0,"",'Data invoice'!S2066)</f>
        <v/>
      </c>
      <c r="J1951" s="367" t="str">
        <f>IF('Data invoice'!S2066=0,"",'Data invoice'!T2066)</f>
        <v/>
      </c>
    </row>
    <row r="1952" spans="1:10" ht="15" customHeight="1">
      <c r="A1952" s="284" t="str">
        <f>IF('Data invoice'!J2067=0,"",'Data invoice'!K2067)</f>
        <v/>
      </c>
      <c r="B1952" s="284" t="str">
        <f>IF('Data invoice'!K2067=0,"",'Data invoice'!L2067)</f>
        <v/>
      </c>
      <c r="C1952" s="284" t="str">
        <f>IF('Data invoice'!L2067=0,"",'Data invoice'!M2067)</f>
        <v/>
      </c>
      <c r="D1952" s="284" t="str">
        <f>IF('Data invoice'!M2067=0,"",'Data invoice'!N2067)</f>
        <v/>
      </c>
      <c r="E1952" s="284" t="str">
        <f>IF('Data invoice'!N2067=0,"",'Data invoice'!O2067)</f>
        <v/>
      </c>
      <c r="F1952" s="284" t="str">
        <f>IF('Data invoice'!O2067=0,"",'Data invoice'!P2067)</f>
        <v/>
      </c>
      <c r="G1952" s="284" t="str">
        <f>IF('Data invoice'!P2067=0,"",'Data invoice'!Q2067)</f>
        <v/>
      </c>
      <c r="H1952" s="284" t="str">
        <f>IF('Data invoice'!Q2067=0,"",'Data invoice'!R2067)</f>
        <v/>
      </c>
      <c r="I1952" s="320" t="str">
        <f>IF('Data invoice'!R2067=0,"",'Data invoice'!S2067)</f>
        <v/>
      </c>
      <c r="J1952" s="367" t="str">
        <f>IF('Data invoice'!S2067=0,"",'Data invoice'!T2067)</f>
        <v/>
      </c>
    </row>
    <row r="1953" spans="1:10" ht="15" customHeight="1">
      <c r="A1953" s="284" t="str">
        <f>IF('Data invoice'!J2068=0,"",'Data invoice'!K2068)</f>
        <v/>
      </c>
      <c r="B1953" s="284" t="str">
        <f>IF('Data invoice'!K2068=0,"",'Data invoice'!L2068)</f>
        <v/>
      </c>
      <c r="C1953" s="284" t="str">
        <f>IF('Data invoice'!L2068=0,"",'Data invoice'!M2068)</f>
        <v/>
      </c>
      <c r="D1953" s="284" t="str">
        <f>IF('Data invoice'!M2068=0,"",'Data invoice'!N2068)</f>
        <v/>
      </c>
      <c r="E1953" s="284" t="str">
        <f>IF('Data invoice'!N2068=0,"",'Data invoice'!O2068)</f>
        <v/>
      </c>
      <c r="F1953" s="284" t="str">
        <f>IF('Data invoice'!O2068=0,"",'Data invoice'!P2068)</f>
        <v/>
      </c>
      <c r="G1953" s="284" t="str">
        <f>IF('Data invoice'!P2068=0,"",'Data invoice'!Q2068)</f>
        <v/>
      </c>
      <c r="H1953" s="284" t="str">
        <f>IF('Data invoice'!Q2068=0,"",'Data invoice'!R2068)</f>
        <v/>
      </c>
      <c r="I1953" s="320" t="str">
        <f>IF('Data invoice'!R2068=0,"",'Data invoice'!S2068)</f>
        <v/>
      </c>
      <c r="J1953" s="367" t="str">
        <f>IF('Data invoice'!S2068=0,"",'Data invoice'!T2068)</f>
        <v/>
      </c>
    </row>
    <row r="1954" spans="1:10" ht="15" customHeight="1">
      <c r="A1954" s="284" t="str">
        <f>IF('Data invoice'!J2069=0,"",'Data invoice'!K2069)</f>
        <v/>
      </c>
      <c r="B1954" s="284" t="str">
        <f>IF('Data invoice'!K2069=0,"",'Data invoice'!L2069)</f>
        <v/>
      </c>
      <c r="C1954" s="284" t="str">
        <f>IF('Data invoice'!L2069=0,"",'Data invoice'!M2069)</f>
        <v/>
      </c>
      <c r="D1954" s="284" t="str">
        <f>IF('Data invoice'!M2069=0,"",'Data invoice'!N2069)</f>
        <v/>
      </c>
      <c r="E1954" s="284" t="str">
        <f>IF('Data invoice'!N2069=0,"",'Data invoice'!O2069)</f>
        <v/>
      </c>
      <c r="F1954" s="284" t="str">
        <f>IF('Data invoice'!O2069=0,"",'Data invoice'!P2069)</f>
        <v/>
      </c>
      <c r="G1954" s="284" t="str">
        <f>IF('Data invoice'!P2069=0,"",'Data invoice'!Q2069)</f>
        <v/>
      </c>
      <c r="H1954" s="284" t="str">
        <f>IF('Data invoice'!Q2069=0,"",'Data invoice'!R2069)</f>
        <v/>
      </c>
      <c r="I1954" s="320" t="str">
        <f>IF('Data invoice'!R2069=0,"",'Data invoice'!S2069)</f>
        <v/>
      </c>
      <c r="J1954" s="367" t="str">
        <f>IF('Data invoice'!S2069=0,"",'Data invoice'!T2069)</f>
        <v/>
      </c>
    </row>
    <row r="1955" spans="1:10" ht="15" customHeight="1">
      <c r="A1955" s="284" t="str">
        <f>IF('Data invoice'!J2070=0,"",'Data invoice'!K2070)</f>
        <v/>
      </c>
      <c r="B1955" s="284" t="str">
        <f>IF('Data invoice'!K2070=0,"",'Data invoice'!L2070)</f>
        <v/>
      </c>
      <c r="C1955" s="284" t="str">
        <f>IF('Data invoice'!L2070=0,"",'Data invoice'!M2070)</f>
        <v/>
      </c>
      <c r="D1955" s="284" t="str">
        <f>IF('Data invoice'!M2070=0,"",'Data invoice'!N2070)</f>
        <v/>
      </c>
      <c r="E1955" s="284" t="str">
        <f>IF('Data invoice'!N2070=0,"",'Data invoice'!O2070)</f>
        <v/>
      </c>
      <c r="F1955" s="284" t="str">
        <f>IF('Data invoice'!O2070=0,"",'Data invoice'!P2070)</f>
        <v/>
      </c>
      <c r="G1955" s="284" t="str">
        <f>IF('Data invoice'!P2070=0,"",'Data invoice'!Q2070)</f>
        <v/>
      </c>
      <c r="H1955" s="284" t="str">
        <f>IF('Data invoice'!Q2070=0,"",'Data invoice'!R2070)</f>
        <v/>
      </c>
      <c r="I1955" s="320" t="str">
        <f>IF('Data invoice'!R2070=0,"",'Data invoice'!S2070)</f>
        <v/>
      </c>
      <c r="J1955" s="367" t="str">
        <f>IF('Data invoice'!S2070=0,"",'Data invoice'!T2070)</f>
        <v/>
      </c>
    </row>
    <row r="1956" spans="1:10" ht="15" customHeight="1">
      <c r="A1956" s="284" t="str">
        <f>IF('Data invoice'!J2071=0,"",'Data invoice'!K2071)</f>
        <v/>
      </c>
      <c r="B1956" s="284" t="str">
        <f>IF('Data invoice'!K2071=0,"",'Data invoice'!L2071)</f>
        <v/>
      </c>
      <c r="C1956" s="284" t="str">
        <f>IF('Data invoice'!L2071=0,"",'Data invoice'!M2071)</f>
        <v/>
      </c>
      <c r="D1956" s="284" t="str">
        <f>IF('Data invoice'!M2071=0,"",'Data invoice'!N2071)</f>
        <v/>
      </c>
      <c r="E1956" s="284" t="str">
        <f>IF('Data invoice'!N2071=0,"",'Data invoice'!O2071)</f>
        <v/>
      </c>
      <c r="F1956" s="284" t="str">
        <f>IF('Data invoice'!O2071=0,"",'Data invoice'!P2071)</f>
        <v/>
      </c>
      <c r="G1956" s="284" t="str">
        <f>IF('Data invoice'!P2071=0,"",'Data invoice'!Q2071)</f>
        <v/>
      </c>
      <c r="H1956" s="284" t="str">
        <f>IF('Data invoice'!Q2071=0,"",'Data invoice'!R2071)</f>
        <v/>
      </c>
      <c r="I1956" s="320" t="str">
        <f>IF('Data invoice'!R2071=0,"",'Data invoice'!S2071)</f>
        <v/>
      </c>
      <c r="J1956" s="367" t="str">
        <f>IF('Data invoice'!S2071=0,"",'Data invoice'!T2071)</f>
        <v/>
      </c>
    </row>
    <row r="1957" spans="1:10" ht="15" customHeight="1">
      <c r="A1957" s="284" t="str">
        <f>IF('Data invoice'!J2072=0,"",'Data invoice'!K2072)</f>
        <v/>
      </c>
      <c r="B1957" s="284" t="str">
        <f>IF('Data invoice'!K2072=0,"",'Data invoice'!L2072)</f>
        <v/>
      </c>
      <c r="C1957" s="284" t="str">
        <f>IF('Data invoice'!L2072=0,"",'Data invoice'!M2072)</f>
        <v/>
      </c>
      <c r="D1957" s="284" t="str">
        <f>IF('Data invoice'!M2072=0,"",'Data invoice'!N2072)</f>
        <v/>
      </c>
      <c r="E1957" s="284" t="str">
        <f>IF('Data invoice'!N2072=0,"",'Data invoice'!O2072)</f>
        <v/>
      </c>
      <c r="F1957" s="284" t="str">
        <f>IF('Data invoice'!O2072=0,"",'Data invoice'!P2072)</f>
        <v/>
      </c>
      <c r="G1957" s="284" t="str">
        <f>IF('Data invoice'!P2072=0,"",'Data invoice'!Q2072)</f>
        <v/>
      </c>
      <c r="H1957" s="284" t="str">
        <f>IF('Data invoice'!Q2072=0,"",'Data invoice'!R2072)</f>
        <v/>
      </c>
      <c r="I1957" s="320" t="str">
        <f>IF('Data invoice'!R2072=0,"",'Data invoice'!S2072)</f>
        <v/>
      </c>
      <c r="J1957" s="367" t="str">
        <f>IF('Data invoice'!S2072=0,"",'Data invoice'!T2072)</f>
        <v/>
      </c>
    </row>
    <row r="1958" spans="1:10" ht="15" customHeight="1">
      <c r="A1958" s="284" t="str">
        <f>IF('Data invoice'!J2073=0,"",'Data invoice'!K2073)</f>
        <v/>
      </c>
      <c r="B1958" s="284" t="str">
        <f>IF('Data invoice'!K2073=0,"",'Data invoice'!L2073)</f>
        <v/>
      </c>
      <c r="C1958" s="284" t="str">
        <f>IF('Data invoice'!L2073=0,"",'Data invoice'!M2073)</f>
        <v/>
      </c>
      <c r="D1958" s="284" t="str">
        <f>IF('Data invoice'!M2073=0,"",'Data invoice'!N2073)</f>
        <v/>
      </c>
      <c r="E1958" s="284" t="str">
        <f>IF('Data invoice'!N2073=0,"",'Data invoice'!O2073)</f>
        <v/>
      </c>
      <c r="F1958" s="284" t="str">
        <f>IF('Data invoice'!O2073=0,"",'Data invoice'!P2073)</f>
        <v/>
      </c>
      <c r="G1958" s="284" t="str">
        <f>IF('Data invoice'!P2073=0,"",'Data invoice'!Q2073)</f>
        <v/>
      </c>
      <c r="H1958" s="284" t="str">
        <f>IF('Data invoice'!Q2073=0,"",'Data invoice'!R2073)</f>
        <v/>
      </c>
      <c r="I1958" s="320" t="str">
        <f>IF('Data invoice'!R2073=0,"",'Data invoice'!S2073)</f>
        <v/>
      </c>
      <c r="J1958" s="367" t="str">
        <f>IF('Data invoice'!S2073=0,"",'Data invoice'!T2073)</f>
        <v/>
      </c>
    </row>
    <row r="1959" spans="1:10" ht="15" customHeight="1">
      <c r="A1959" s="284" t="str">
        <f>IF('Data invoice'!J2074=0,"",'Data invoice'!K2074)</f>
        <v/>
      </c>
      <c r="B1959" s="284" t="str">
        <f>IF('Data invoice'!K2074=0,"",'Data invoice'!L2074)</f>
        <v/>
      </c>
      <c r="C1959" s="284" t="str">
        <f>IF('Data invoice'!L2074=0,"",'Data invoice'!M2074)</f>
        <v/>
      </c>
      <c r="D1959" s="284" t="str">
        <f>IF('Data invoice'!M2074=0,"",'Data invoice'!N2074)</f>
        <v/>
      </c>
      <c r="E1959" s="284" t="str">
        <f>IF('Data invoice'!N2074=0,"",'Data invoice'!O2074)</f>
        <v/>
      </c>
      <c r="F1959" s="284" t="str">
        <f>IF('Data invoice'!O2074=0,"",'Data invoice'!P2074)</f>
        <v/>
      </c>
      <c r="G1959" s="284" t="str">
        <f>IF('Data invoice'!P2074=0,"",'Data invoice'!Q2074)</f>
        <v/>
      </c>
      <c r="H1959" s="284" t="str">
        <f>IF('Data invoice'!Q2074=0,"",'Data invoice'!R2074)</f>
        <v/>
      </c>
      <c r="I1959" s="320" t="str">
        <f>IF('Data invoice'!R2074=0,"",'Data invoice'!S2074)</f>
        <v/>
      </c>
      <c r="J1959" s="367" t="str">
        <f>IF('Data invoice'!S2074=0,"",'Data invoice'!T2074)</f>
        <v/>
      </c>
    </row>
    <row r="1960" spans="1:10" ht="15" customHeight="1">
      <c r="A1960" s="284" t="str">
        <f>IF('Data invoice'!J2075=0,"",'Data invoice'!K2075)</f>
        <v/>
      </c>
      <c r="B1960" s="284" t="str">
        <f>IF('Data invoice'!K2075=0,"",'Data invoice'!L2075)</f>
        <v/>
      </c>
      <c r="C1960" s="284" t="str">
        <f>IF('Data invoice'!L2075=0,"",'Data invoice'!M2075)</f>
        <v/>
      </c>
      <c r="D1960" s="284" t="str">
        <f>IF('Data invoice'!M2075=0,"",'Data invoice'!N2075)</f>
        <v/>
      </c>
      <c r="E1960" s="284" t="str">
        <f>IF('Data invoice'!N2075=0,"",'Data invoice'!O2075)</f>
        <v/>
      </c>
      <c r="F1960" s="284" t="str">
        <f>IF('Data invoice'!O2075=0,"",'Data invoice'!P2075)</f>
        <v/>
      </c>
      <c r="G1960" s="284" t="str">
        <f>IF('Data invoice'!P2075=0,"",'Data invoice'!Q2075)</f>
        <v/>
      </c>
      <c r="H1960" s="284" t="str">
        <f>IF('Data invoice'!Q2075=0,"",'Data invoice'!R2075)</f>
        <v/>
      </c>
      <c r="I1960" s="320" t="str">
        <f>IF('Data invoice'!R2075=0,"",'Data invoice'!S2075)</f>
        <v/>
      </c>
      <c r="J1960" s="367" t="str">
        <f>IF('Data invoice'!S2075=0,"",'Data invoice'!T2075)</f>
        <v/>
      </c>
    </row>
    <row r="1961" spans="1:10" ht="15" customHeight="1">
      <c r="A1961" s="284" t="str">
        <f>IF('Data invoice'!J2076=0,"",'Data invoice'!K2076)</f>
        <v/>
      </c>
      <c r="B1961" s="284" t="str">
        <f>IF('Data invoice'!K2076=0,"",'Data invoice'!L2076)</f>
        <v/>
      </c>
      <c r="C1961" s="284" t="str">
        <f>IF('Data invoice'!L2076=0,"",'Data invoice'!M2076)</f>
        <v/>
      </c>
      <c r="D1961" s="284" t="str">
        <f>IF('Data invoice'!M2076=0,"",'Data invoice'!N2076)</f>
        <v/>
      </c>
      <c r="E1961" s="284" t="str">
        <f>IF('Data invoice'!N2076=0,"",'Data invoice'!O2076)</f>
        <v/>
      </c>
      <c r="F1961" s="284" t="str">
        <f>IF('Data invoice'!O2076=0,"",'Data invoice'!P2076)</f>
        <v/>
      </c>
      <c r="G1961" s="284" t="str">
        <f>IF('Data invoice'!P2076=0,"",'Data invoice'!Q2076)</f>
        <v/>
      </c>
      <c r="H1961" s="284" t="str">
        <f>IF('Data invoice'!Q2076=0,"",'Data invoice'!R2076)</f>
        <v/>
      </c>
      <c r="I1961" s="320" t="str">
        <f>IF('Data invoice'!R2076=0,"",'Data invoice'!S2076)</f>
        <v/>
      </c>
      <c r="J1961" s="367" t="str">
        <f>IF('Data invoice'!S2076=0,"",'Data invoice'!T2076)</f>
        <v/>
      </c>
    </row>
    <row r="1962" spans="1:10" ht="15" customHeight="1">
      <c r="A1962" s="284" t="str">
        <f>IF('Data invoice'!J2077=0,"",'Data invoice'!K2077)</f>
        <v/>
      </c>
      <c r="B1962" s="284" t="str">
        <f>IF('Data invoice'!K2077=0,"",'Data invoice'!L2077)</f>
        <v/>
      </c>
      <c r="C1962" s="284" t="str">
        <f>IF('Data invoice'!L2077=0,"",'Data invoice'!M2077)</f>
        <v/>
      </c>
      <c r="D1962" s="284" t="str">
        <f>IF('Data invoice'!M2077=0,"",'Data invoice'!N2077)</f>
        <v/>
      </c>
      <c r="E1962" s="284" t="str">
        <f>IF('Data invoice'!N2077=0,"",'Data invoice'!O2077)</f>
        <v/>
      </c>
      <c r="F1962" s="284" t="str">
        <f>IF('Data invoice'!O2077=0,"",'Data invoice'!P2077)</f>
        <v/>
      </c>
      <c r="G1962" s="284" t="str">
        <f>IF('Data invoice'!P2077=0,"",'Data invoice'!Q2077)</f>
        <v/>
      </c>
      <c r="H1962" s="284" t="str">
        <f>IF('Data invoice'!Q2077=0,"",'Data invoice'!R2077)</f>
        <v/>
      </c>
      <c r="I1962" s="320" t="str">
        <f>IF('Data invoice'!R2077=0,"",'Data invoice'!S2077)</f>
        <v/>
      </c>
      <c r="J1962" s="367" t="str">
        <f>IF('Data invoice'!S2077=0,"",'Data invoice'!T2077)</f>
        <v/>
      </c>
    </row>
    <row r="1963" spans="1:10" ht="15" customHeight="1">
      <c r="A1963" s="284" t="str">
        <f>IF('Data invoice'!J2078=0,"",'Data invoice'!K2078)</f>
        <v/>
      </c>
      <c r="B1963" s="284" t="str">
        <f>IF('Data invoice'!K2078=0,"",'Data invoice'!L2078)</f>
        <v/>
      </c>
      <c r="C1963" s="284" t="str">
        <f>IF('Data invoice'!L2078=0,"",'Data invoice'!M2078)</f>
        <v/>
      </c>
      <c r="D1963" s="284" t="str">
        <f>IF('Data invoice'!M2078=0,"",'Data invoice'!N2078)</f>
        <v/>
      </c>
      <c r="E1963" s="284" t="str">
        <f>IF('Data invoice'!N2078=0,"",'Data invoice'!O2078)</f>
        <v/>
      </c>
      <c r="F1963" s="284" t="str">
        <f>IF('Data invoice'!O2078=0,"",'Data invoice'!P2078)</f>
        <v/>
      </c>
      <c r="G1963" s="284" t="str">
        <f>IF('Data invoice'!P2078=0,"",'Data invoice'!Q2078)</f>
        <v/>
      </c>
      <c r="H1963" s="284" t="str">
        <f>IF('Data invoice'!Q2078=0,"",'Data invoice'!R2078)</f>
        <v/>
      </c>
      <c r="I1963" s="320" t="str">
        <f>IF('Data invoice'!R2078=0,"",'Data invoice'!S2078)</f>
        <v/>
      </c>
      <c r="J1963" s="367" t="str">
        <f>IF('Data invoice'!S2078=0,"",'Data invoice'!T2078)</f>
        <v/>
      </c>
    </row>
    <row r="1964" spans="1:10" ht="15" customHeight="1">
      <c r="A1964" s="284" t="str">
        <f>IF('Data invoice'!J2079=0,"",'Data invoice'!K2079)</f>
        <v/>
      </c>
      <c r="B1964" s="284" t="str">
        <f>IF('Data invoice'!K2079=0,"",'Data invoice'!L2079)</f>
        <v/>
      </c>
      <c r="C1964" s="284" t="str">
        <f>IF('Data invoice'!L2079=0,"",'Data invoice'!M2079)</f>
        <v/>
      </c>
      <c r="D1964" s="284" t="str">
        <f>IF('Data invoice'!M2079=0,"",'Data invoice'!N2079)</f>
        <v/>
      </c>
      <c r="E1964" s="284" t="str">
        <f>IF('Data invoice'!N2079=0,"",'Data invoice'!O2079)</f>
        <v/>
      </c>
      <c r="F1964" s="284" t="str">
        <f>IF('Data invoice'!O2079=0,"",'Data invoice'!P2079)</f>
        <v/>
      </c>
      <c r="G1964" s="284" t="str">
        <f>IF('Data invoice'!P2079=0,"",'Data invoice'!Q2079)</f>
        <v/>
      </c>
      <c r="H1964" s="284" t="str">
        <f>IF('Data invoice'!Q2079=0,"",'Data invoice'!R2079)</f>
        <v/>
      </c>
      <c r="I1964" s="320" t="str">
        <f>IF('Data invoice'!R2079=0,"",'Data invoice'!S2079)</f>
        <v/>
      </c>
      <c r="J1964" s="367" t="str">
        <f>IF('Data invoice'!S2079=0,"",'Data invoice'!T2079)</f>
        <v/>
      </c>
    </row>
    <row r="1965" spans="1:10" ht="15" customHeight="1">
      <c r="A1965" s="284" t="str">
        <f>IF('Data invoice'!J2080=0,"",'Data invoice'!K2080)</f>
        <v/>
      </c>
      <c r="B1965" s="284" t="str">
        <f>IF('Data invoice'!K2080=0,"",'Data invoice'!L2080)</f>
        <v/>
      </c>
      <c r="C1965" s="284" t="str">
        <f>IF('Data invoice'!L2080=0,"",'Data invoice'!M2080)</f>
        <v/>
      </c>
      <c r="D1965" s="284" t="str">
        <f>IF('Data invoice'!M2080=0,"",'Data invoice'!N2080)</f>
        <v/>
      </c>
      <c r="E1965" s="284" t="str">
        <f>IF('Data invoice'!N2080=0,"",'Data invoice'!O2080)</f>
        <v/>
      </c>
      <c r="F1965" s="284" t="str">
        <f>IF('Data invoice'!O2080=0,"",'Data invoice'!P2080)</f>
        <v/>
      </c>
      <c r="G1965" s="284" t="str">
        <f>IF('Data invoice'!P2080=0,"",'Data invoice'!Q2080)</f>
        <v/>
      </c>
      <c r="H1965" s="284" t="str">
        <f>IF('Data invoice'!Q2080=0,"",'Data invoice'!R2080)</f>
        <v/>
      </c>
      <c r="I1965" s="320" t="str">
        <f>IF('Data invoice'!R2080=0,"",'Data invoice'!S2080)</f>
        <v/>
      </c>
      <c r="J1965" s="367" t="str">
        <f>IF('Data invoice'!S2080=0,"",'Data invoice'!T2080)</f>
        <v/>
      </c>
    </row>
    <row r="1966" spans="1:10" ht="15" customHeight="1">
      <c r="A1966" s="284" t="str">
        <f>IF('Data invoice'!J2081=0,"",'Data invoice'!K2081)</f>
        <v/>
      </c>
      <c r="B1966" s="284" t="str">
        <f>IF('Data invoice'!K2081=0,"",'Data invoice'!L2081)</f>
        <v/>
      </c>
      <c r="C1966" s="284" t="str">
        <f>IF('Data invoice'!L2081=0,"",'Data invoice'!M2081)</f>
        <v/>
      </c>
      <c r="D1966" s="284" t="str">
        <f>IF('Data invoice'!M2081=0,"",'Data invoice'!N2081)</f>
        <v/>
      </c>
      <c r="E1966" s="284" t="str">
        <f>IF('Data invoice'!N2081=0,"",'Data invoice'!O2081)</f>
        <v/>
      </c>
      <c r="F1966" s="284" t="str">
        <f>IF('Data invoice'!O2081=0,"",'Data invoice'!P2081)</f>
        <v/>
      </c>
      <c r="G1966" s="284" t="str">
        <f>IF('Data invoice'!P2081=0,"",'Data invoice'!Q2081)</f>
        <v/>
      </c>
      <c r="H1966" s="284" t="str">
        <f>IF('Data invoice'!Q2081=0,"",'Data invoice'!R2081)</f>
        <v/>
      </c>
      <c r="I1966" s="320" t="str">
        <f>IF('Data invoice'!R2081=0,"",'Data invoice'!S2081)</f>
        <v/>
      </c>
      <c r="J1966" s="367" t="str">
        <f>IF('Data invoice'!S2081=0,"",'Data invoice'!T2081)</f>
        <v/>
      </c>
    </row>
    <row r="1967" spans="1:10" ht="15" customHeight="1">
      <c r="A1967" s="284" t="str">
        <f>IF('Data invoice'!J2082=0,"",'Data invoice'!K2082)</f>
        <v/>
      </c>
      <c r="B1967" s="284" t="str">
        <f>IF('Data invoice'!K2082=0,"",'Data invoice'!L2082)</f>
        <v/>
      </c>
      <c r="C1967" s="284" t="str">
        <f>IF('Data invoice'!L2082=0,"",'Data invoice'!M2082)</f>
        <v/>
      </c>
      <c r="D1967" s="284" t="str">
        <f>IF('Data invoice'!M2082=0,"",'Data invoice'!N2082)</f>
        <v/>
      </c>
      <c r="E1967" s="284" t="str">
        <f>IF('Data invoice'!N2082=0,"",'Data invoice'!O2082)</f>
        <v/>
      </c>
      <c r="F1967" s="284" t="str">
        <f>IF('Data invoice'!O2082=0,"",'Data invoice'!P2082)</f>
        <v/>
      </c>
      <c r="G1967" s="284" t="str">
        <f>IF('Data invoice'!P2082=0,"",'Data invoice'!Q2082)</f>
        <v/>
      </c>
      <c r="H1967" s="284" t="str">
        <f>IF('Data invoice'!Q2082=0,"",'Data invoice'!R2082)</f>
        <v/>
      </c>
      <c r="I1967" s="320" t="str">
        <f>IF('Data invoice'!R2082=0,"",'Data invoice'!S2082)</f>
        <v/>
      </c>
      <c r="J1967" s="367" t="str">
        <f>IF('Data invoice'!S2082=0,"",'Data invoice'!T2082)</f>
        <v/>
      </c>
    </row>
    <row r="1968" spans="1:10" ht="15" customHeight="1">
      <c r="A1968" s="284" t="str">
        <f>IF('Data invoice'!J2083=0,"",'Data invoice'!K2083)</f>
        <v/>
      </c>
      <c r="B1968" s="284" t="str">
        <f>IF('Data invoice'!K2083=0,"",'Data invoice'!L2083)</f>
        <v/>
      </c>
      <c r="C1968" s="284" t="str">
        <f>IF('Data invoice'!L2083=0,"",'Data invoice'!M2083)</f>
        <v/>
      </c>
      <c r="D1968" s="284" t="str">
        <f>IF('Data invoice'!M2083=0,"",'Data invoice'!N2083)</f>
        <v/>
      </c>
      <c r="E1968" s="284" t="str">
        <f>IF('Data invoice'!N2083=0,"",'Data invoice'!O2083)</f>
        <v/>
      </c>
      <c r="F1968" s="284" t="str">
        <f>IF('Data invoice'!O2083=0,"",'Data invoice'!P2083)</f>
        <v/>
      </c>
      <c r="G1968" s="284" t="str">
        <f>IF('Data invoice'!P2083=0,"",'Data invoice'!Q2083)</f>
        <v/>
      </c>
      <c r="H1968" s="284" t="str">
        <f>IF('Data invoice'!Q2083=0,"",'Data invoice'!R2083)</f>
        <v/>
      </c>
      <c r="I1968" s="320" t="str">
        <f>IF('Data invoice'!R2083=0,"",'Data invoice'!S2083)</f>
        <v/>
      </c>
      <c r="J1968" s="367" t="str">
        <f>IF('Data invoice'!S2083=0,"",'Data invoice'!T2083)</f>
        <v/>
      </c>
    </row>
    <row r="1969" spans="1:10" ht="15" customHeight="1">
      <c r="A1969" s="284" t="str">
        <f>IF('Data invoice'!J2084=0,"",'Data invoice'!K2084)</f>
        <v/>
      </c>
      <c r="B1969" s="284" t="str">
        <f>IF('Data invoice'!K2084=0,"",'Data invoice'!L2084)</f>
        <v/>
      </c>
      <c r="C1969" s="284" t="str">
        <f>IF('Data invoice'!L2084=0,"",'Data invoice'!M2084)</f>
        <v/>
      </c>
      <c r="D1969" s="284" t="str">
        <f>IF('Data invoice'!M2084=0,"",'Data invoice'!N2084)</f>
        <v/>
      </c>
      <c r="E1969" s="284" t="str">
        <f>IF('Data invoice'!N2084=0,"",'Data invoice'!O2084)</f>
        <v/>
      </c>
      <c r="F1969" s="284" t="str">
        <f>IF('Data invoice'!O2084=0,"",'Data invoice'!P2084)</f>
        <v/>
      </c>
      <c r="G1969" s="284" t="str">
        <f>IF('Data invoice'!P2084=0,"",'Data invoice'!Q2084)</f>
        <v/>
      </c>
      <c r="H1969" s="284" t="str">
        <f>IF('Data invoice'!Q2084=0,"",'Data invoice'!R2084)</f>
        <v/>
      </c>
      <c r="I1969" s="320" t="str">
        <f>IF('Data invoice'!R2084=0,"",'Data invoice'!S2084)</f>
        <v/>
      </c>
      <c r="J1969" s="367" t="str">
        <f>IF('Data invoice'!S2084=0,"",'Data invoice'!T2084)</f>
        <v/>
      </c>
    </row>
    <row r="1970" spans="1:10" ht="15" customHeight="1">
      <c r="A1970" s="284" t="str">
        <f>IF('Data invoice'!J2085=0,"",'Data invoice'!K2085)</f>
        <v/>
      </c>
      <c r="B1970" s="284" t="str">
        <f>IF('Data invoice'!K2085=0,"",'Data invoice'!L2085)</f>
        <v/>
      </c>
      <c r="C1970" s="284" t="str">
        <f>IF('Data invoice'!L2085=0,"",'Data invoice'!M2085)</f>
        <v/>
      </c>
      <c r="D1970" s="284" t="str">
        <f>IF('Data invoice'!M2085=0,"",'Data invoice'!N2085)</f>
        <v/>
      </c>
      <c r="E1970" s="284" t="str">
        <f>IF('Data invoice'!N2085=0,"",'Data invoice'!O2085)</f>
        <v/>
      </c>
      <c r="F1970" s="284" t="str">
        <f>IF('Data invoice'!O2085=0,"",'Data invoice'!P2085)</f>
        <v/>
      </c>
      <c r="G1970" s="284" t="str">
        <f>IF('Data invoice'!P2085=0,"",'Data invoice'!Q2085)</f>
        <v/>
      </c>
      <c r="H1970" s="284" t="str">
        <f>IF('Data invoice'!Q2085=0,"",'Data invoice'!R2085)</f>
        <v/>
      </c>
      <c r="I1970" s="320" t="str">
        <f>IF('Data invoice'!R2085=0,"",'Data invoice'!S2085)</f>
        <v/>
      </c>
      <c r="J1970" s="367" t="str">
        <f>IF('Data invoice'!S2085=0,"",'Data invoice'!T2085)</f>
        <v/>
      </c>
    </row>
    <row r="1971" spans="1:10" ht="15" customHeight="1">
      <c r="A1971" s="284" t="str">
        <f>IF('Data invoice'!J2086=0,"",'Data invoice'!K2086)</f>
        <v/>
      </c>
      <c r="B1971" s="284" t="str">
        <f>IF('Data invoice'!K2086=0,"",'Data invoice'!L2086)</f>
        <v/>
      </c>
      <c r="C1971" s="284" t="str">
        <f>IF('Data invoice'!L2086=0,"",'Data invoice'!M2086)</f>
        <v/>
      </c>
      <c r="D1971" s="284" t="str">
        <f>IF('Data invoice'!M2086=0,"",'Data invoice'!N2086)</f>
        <v/>
      </c>
      <c r="E1971" s="284" t="str">
        <f>IF('Data invoice'!N2086=0,"",'Data invoice'!O2086)</f>
        <v/>
      </c>
      <c r="F1971" s="284" t="str">
        <f>IF('Data invoice'!O2086=0,"",'Data invoice'!P2086)</f>
        <v/>
      </c>
      <c r="G1971" s="284" t="str">
        <f>IF('Data invoice'!P2086=0,"",'Data invoice'!Q2086)</f>
        <v/>
      </c>
      <c r="H1971" s="284" t="str">
        <f>IF('Data invoice'!Q2086=0,"",'Data invoice'!R2086)</f>
        <v/>
      </c>
      <c r="I1971" s="320" t="str">
        <f>IF('Data invoice'!R2086=0,"",'Data invoice'!S2086)</f>
        <v/>
      </c>
      <c r="J1971" s="367" t="str">
        <f>IF('Data invoice'!S2086=0,"",'Data invoice'!T2086)</f>
        <v/>
      </c>
    </row>
    <row r="1972" spans="1:10" ht="15" customHeight="1">
      <c r="A1972" s="284" t="str">
        <f>IF('Data invoice'!J2087=0,"",'Data invoice'!K2087)</f>
        <v/>
      </c>
      <c r="B1972" s="284" t="str">
        <f>IF('Data invoice'!K2087=0,"",'Data invoice'!L2087)</f>
        <v/>
      </c>
      <c r="C1972" s="284" t="str">
        <f>IF('Data invoice'!L2087=0,"",'Data invoice'!M2087)</f>
        <v/>
      </c>
      <c r="D1972" s="284" t="str">
        <f>IF('Data invoice'!M2087=0,"",'Data invoice'!N2087)</f>
        <v/>
      </c>
      <c r="E1972" s="284" t="str">
        <f>IF('Data invoice'!N2087=0,"",'Data invoice'!O2087)</f>
        <v/>
      </c>
      <c r="F1972" s="284" t="str">
        <f>IF('Data invoice'!O2087=0,"",'Data invoice'!P2087)</f>
        <v/>
      </c>
      <c r="G1972" s="284" t="str">
        <f>IF('Data invoice'!P2087=0,"",'Data invoice'!Q2087)</f>
        <v/>
      </c>
      <c r="H1972" s="284" t="str">
        <f>IF('Data invoice'!Q2087=0,"",'Data invoice'!R2087)</f>
        <v/>
      </c>
      <c r="I1972" s="320" t="str">
        <f>IF('Data invoice'!R2087=0,"",'Data invoice'!S2087)</f>
        <v/>
      </c>
      <c r="J1972" s="367" t="str">
        <f>IF('Data invoice'!S2087=0,"",'Data invoice'!T2087)</f>
        <v/>
      </c>
    </row>
    <row r="1973" spans="1:10" ht="15" customHeight="1">
      <c r="A1973" s="284" t="str">
        <f>IF('Data invoice'!J2088=0,"",'Data invoice'!K2088)</f>
        <v/>
      </c>
      <c r="B1973" s="284" t="str">
        <f>IF('Data invoice'!K2088=0,"",'Data invoice'!L2088)</f>
        <v/>
      </c>
      <c r="C1973" s="284" t="str">
        <f>IF('Data invoice'!L2088=0,"",'Data invoice'!M2088)</f>
        <v/>
      </c>
      <c r="D1973" s="284" t="str">
        <f>IF('Data invoice'!M2088=0,"",'Data invoice'!N2088)</f>
        <v/>
      </c>
      <c r="E1973" s="284" t="str">
        <f>IF('Data invoice'!N2088=0,"",'Data invoice'!O2088)</f>
        <v/>
      </c>
      <c r="F1973" s="284" t="str">
        <f>IF('Data invoice'!O2088=0,"",'Data invoice'!P2088)</f>
        <v/>
      </c>
      <c r="G1973" s="284" t="str">
        <f>IF('Data invoice'!P2088=0,"",'Data invoice'!Q2088)</f>
        <v/>
      </c>
      <c r="H1973" s="284" t="str">
        <f>IF('Data invoice'!Q2088=0,"",'Data invoice'!R2088)</f>
        <v/>
      </c>
      <c r="I1973" s="320" t="str">
        <f>IF('Data invoice'!R2088=0,"",'Data invoice'!S2088)</f>
        <v/>
      </c>
      <c r="J1973" s="367" t="str">
        <f>IF('Data invoice'!S2088=0,"",'Data invoice'!T2088)</f>
        <v/>
      </c>
    </row>
    <row r="1974" spans="1:10" ht="15" customHeight="1">
      <c r="A1974" s="284" t="str">
        <f>IF('Data invoice'!J2089=0,"",'Data invoice'!K2089)</f>
        <v/>
      </c>
      <c r="B1974" s="284" t="str">
        <f>IF('Data invoice'!K2089=0,"",'Data invoice'!L2089)</f>
        <v/>
      </c>
      <c r="C1974" s="284" t="str">
        <f>IF('Data invoice'!L2089=0,"",'Data invoice'!M2089)</f>
        <v/>
      </c>
      <c r="D1974" s="284" t="str">
        <f>IF('Data invoice'!M2089=0,"",'Data invoice'!N2089)</f>
        <v/>
      </c>
      <c r="E1974" s="284" t="str">
        <f>IF('Data invoice'!N2089=0,"",'Data invoice'!O2089)</f>
        <v/>
      </c>
      <c r="F1974" s="284" t="str">
        <f>IF('Data invoice'!O2089=0,"",'Data invoice'!P2089)</f>
        <v/>
      </c>
      <c r="G1974" s="284" t="str">
        <f>IF('Data invoice'!P2089=0,"",'Data invoice'!Q2089)</f>
        <v/>
      </c>
      <c r="H1974" s="284" t="str">
        <f>IF('Data invoice'!Q2089=0,"",'Data invoice'!R2089)</f>
        <v/>
      </c>
      <c r="I1974" s="320" t="str">
        <f>IF('Data invoice'!R2089=0,"",'Data invoice'!S2089)</f>
        <v/>
      </c>
      <c r="J1974" s="367" t="str">
        <f>IF('Data invoice'!S2089=0,"",'Data invoice'!T2089)</f>
        <v/>
      </c>
    </row>
    <row r="1975" spans="1:10" ht="15" customHeight="1">
      <c r="A1975" s="284" t="str">
        <f>IF('Data invoice'!J2090=0,"",'Data invoice'!K2090)</f>
        <v/>
      </c>
      <c r="B1975" s="284" t="str">
        <f>IF('Data invoice'!K2090=0,"",'Data invoice'!L2090)</f>
        <v/>
      </c>
      <c r="C1975" s="284" t="str">
        <f>IF('Data invoice'!L2090=0,"",'Data invoice'!M2090)</f>
        <v/>
      </c>
      <c r="D1975" s="284" t="str">
        <f>IF('Data invoice'!M2090=0,"",'Data invoice'!N2090)</f>
        <v/>
      </c>
      <c r="E1975" s="284" t="str">
        <f>IF('Data invoice'!N2090=0,"",'Data invoice'!O2090)</f>
        <v/>
      </c>
      <c r="F1975" s="284" t="str">
        <f>IF('Data invoice'!O2090=0,"",'Data invoice'!P2090)</f>
        <v/>
      </c>
      <c r="G1975" s="284" t="str">
        <f>IF('Data invoice'!P2090=0,"",'Data invoice'!Q2090)</f>
        <v/>
      </c>
      <c r="H1975" s="284" t="str">
        <f>IF('Data invoice'!Q2090=0,"",'Data invoice'!R2090)</f>
        <v/>
      </c>
      <c r="I1975" s="320" t="str">
        <f>IF('Data invoice'!R2090=0,"",'Data invoice'!S2090)</f>
        <v/>
      </c>
      <c r="J1975" s="367" t="str">
        <f>IF('Data invoice'!S2090=0,"",'Data invoice'!T2090)</f>
        <v/>
      </c>
    </row>
    <row r="1976" spans="1:10" ht="15" customHeight="1">
      <c r="A1976" s="284" t="str">
        <f>IF('Data invoice'!J2091=0,"",'Data invoice'!K2091)</f>
        <v/>
      </c>
      <c r="B1976" s="284" t="str">
        <f>IF('Data invoice'!K2091=0,"",'Data invoice'!L2091)</f>
        <v/>
      </c>
      <c r="C1976" s="284" t="str">
        <f>IF('Data invoice'!L2091=0,"",'Data invoice'!M2091)</f>
        <v/>
      </c>
      <c r="D1976" s="284" t="str">
        <f>IF('Data invoice'!M2091=0,"",'Data invoice'!N2091)</f>
        <v/>
      </c>
      <c r="E1976" s="284" t="str">
        <f>IF('Data invoice'!N2091=0,"",'Data invoice'!O2091)</f>
        <v/>
      </c>
      <c r="F1976" s="284" t="str">
        <f>IF('Data invoice'!O2091=0,"",'Data invoice'!P2091)</f>
        <v/>
      </c>
      <c r="G1976" s="284" t="str">
        <f>IF('Data invoice'!P2091=0,"",'Data invoice'!Q2091)</f>
        <v/>
      </c>
      <c r="H1976" s="284" t="str">
        <f>IF('Data invoice'!Q2091=0,"",'Data invoice'!R2091)</f>
        <v/>
      </c>
      <c r="I1976" s="320" t="str">
        <f>IF('Data invoice'!R2091=0,"",'Data invoice'!S2091)</f>
        <v/>
      </c>
      <c r="J1976" s="367" t="str">
        <f>IF('Data invoice'!S2091=0,"",'Data invoice'!T2091)</f>
        <v/>
      </c>
    </row>
    <row r="1977" spans="1:10" ht="15" customHeight="1">
      <c r="A1977" s="284" t="str">
        <f>IF('Data invoice'!J2092=0,"",'Data invoice'!K2092)</f>
        <v/>
      </c>
      <c r="B1977" s="284" t="str">
        <f>IF('Data invoice'!K2092=0,"",'Data invoice'!L2092)</f>
        <v/>
      </c>
      <c r="C1977" s="284" t="str">
        <f>IF('Data invoice'!L2092=0,"",'Data invoice'!M2092)</f>
        <v/>
      </c>
      <c r="D1977" s="284" t="str">
        <f>IF('Data invoice'!M2092=0,"",'Data invoice'!N2092)</f>
        <v/>
      </c>
      <c r="E1977" s="284" t="str">
        <f>IF('Data invoice'!N2092=0,"",'Data invoice'!O2092)</f>
        <v/>
      </c>
      <c r="F1977" s="284" t="str">
        <f>IF('Data invoice'!O2092=0,"",'Data invoice'!P2092)</f>
        <v/>
      </c>
      <c r="G1977" s="284" t="str">
        <f>IF('Data invoice'!P2092=0,"",'Data invoice'!Q2092)</f>
        <v/>
      </c>
      <c r="H1977" s="284" t="str">
        <f>IF('Data invoice'!Q2092=0,"",'Data invoice'!R2092)</f>
        <v/>
      </c>
      <c r="I1977" s="320" t="str">
        <f>IF('Data invoice'!R2092=0,"",'Data invoice'!S2092)</f>
        <v/>
      </c>
      <c r="J1977" s="367" t="str">
        <f>IF('Data invoice'!S2092=0,"",'Data invoice'!T2092)</f>
        <v/>
      </c>
    </row>
    <row r="1978" spans="1:10" ht="15" customHeight="1">
      <c r="A1978" s="284" t="str">
        <f>IF('Data invoice'!J2093=0,"",'Data invoice'!K2093)</f>
        <v/>
      </c>
      <c r="B1978" s="284" t="str">
        <f>IF('Data invoice'!K2093=0,"",'Data invoice'!L2093)</f>
        <v/>
      </c>
      <c r="C1978" s="284" t="str">
        <f>IF('Data invoice'!L2093=0,"",'Data invoice'!M2093)</f>
        <v/>
      </c>
      <c r="D1978" s="284" t="str">
        <f>IF('Data invoice'!M2093=0,"",'Data invoice'!N2093)</f>
        <v/>
      </c>
      <c r="E1978" s="284" t="str">
        <f>IF('Data invoice'!N2093=0,"",'Data invoice'!O2093)</f>
        <v/>
      </c>
      <c r="F1978" s="284" t="str">
        <f>IF('Data invoice'!O2093=0,"",'Data invoice'!P2093)</f>
        <v/>
      </c>
      <c r="G1978" s="284" t="str">
        <f>IF('Data invoice'!P2093=0,"",'Data invoice'!Q2093)</f>
        <v/>
      </c>
      <c r="H1978" s="284" t="str">
        <f>IF('Data invoice'!Q2093=0,"",'Data invoice'!R2093)</f>
        <v/>
      </c>
      <c r="I1978" s="320" t="str">
        <f>IF('Data invoice'!R2093=0,"",'Data invoice'!S2093)</f>
        <v/>
      </c>
      <c r="J1978" s="367" t="str">
        <f>IF('Data invoice'!S2093=0,"",'Data invoice'!T2093)</f>
        <v/>
      </c>
    </row>
    <row r="1979" spans="1:10" ht="15" customHeight="1">
      <c r="A1979" s="284" t="str">
        <f>IF('Data invoice'!J2094=0,"",'Data invoice'!K2094)</f>
        <v/>
      </c>
      <c r="B1979" s="284" t="str">
        <f>IF('Data invoice'!K2094=0,"",'Data invoice'!L2094)</f>
        <v/>
      </c>
      <c r="C1979" s="284" t="str">
        <f>IF('Data invoice'!L2094=0,"",'Data invoice'!M2094)</f>
        <v/>
      </c>
      <c r="D1979" s="284" t="str">
        <f>IF('Data invoice'!M2094=0,"",'Data invoice'!N2094)</f>
        <v/>
      </c>
      <c r="E1979" s="284" t="str">
        <f>IF('Data invoice'!N2094=0,"",'Data invoice'!O2094)</f>
        <v/>
      </c>
      <c r="F1979" s="284" t="str">
        <f>IF('Data invoice'!O2094=0,"",'Data invoice'!P2094)</f>
        <v/>
      </c>
      <c r="G1979" s="284" t="str">
        <f>IF('Data invoice'!P2094=0,"",'Data invoice'!Q2094)</f>
        <v/>
      </c>
      <c r="H1979" s="284" t="str">
        <f>IF('Data invoice'!Q2094=0,"",'Data invoice'!R2094)</f>
        <v/>
      </c>
      <c r="I1979" s="320" t="str">
        <f>IF('Data invoice'!R2094=0,"",'Data invoice'!S2094)</f>
        <v/>
      </c>
      <c r="J1979" s="367" t="str">
        <f>IF('Data invoice'!S2094=0,"",'Data invoice'!T2094)</f>
        <v/>
      </c>
    </row>
    <row r="1980" spans="1:10" ht="15" customHeight="1">
      <c r="A1980" s="284" t="str">
        <f>IF('Data invoice'!J2095=0,"",'Data invoice'!K2095)</f>
        <v/>
      </c>
      <c r="B1980" s="284" t="str">
        <f>IF('Data invoice'!K2095=0,"",'Data invoice'!L2095)</f>
        <v/>
      </c>
      <c r="C1980" s="284" t="str">
        <f>IF('Data invoice'!L2095=0,"",'Data invoice'!M2095)</f>
        <v/>
      </c>
      <c r="D1980" s="284" t="str">
        <f>IF('Data invoice'!M2095=0,"",'Data invoice'!N2095)</f>
        <v/>
      </c>
      <c r="E1980" s="284" t="str">
        <f>IF('Data invoice'!N2095=0,"",'Data invoice'!O2095)</f>
        <v/>
      </c>
      <c r="F1980" s="284" t="str">
        <f>IF('Data invoice'!O2095=0,"",'Data invoice'!P2095)</f>
        <v/>
      </c>
      <c r="G1980" s="284" t="str">
        <f>IF('Data invoice'!P2095=0,"",'Data invoice'!Q2095)</f>
        <v/>
      </c>
      <c r="H1980" s="284" t="str">
        <f>IF('Data invoice'!Q2095=0,"",'Data invoice'!R2095)</f>
        <v/>
      </c>
      <c r="I1980" s="320" t="str">
        <f>IF('Data invoice'!R2095=0,"",'Data invoice'!S2095)</f>
        <v/>
      </c>
      <c r="J1980" s="367" t="str">
        <f>IF('Data invoice'!S2095=0,"",'Data invoice'!T2095)</f>
        <v/>
      </c>
    </row>
    <row r="1981" spans="1:10" ht="15" customHeight="1">
      <c r="A1981" s="284" t="str">
        <f>IF('Data invoice'!J2096=0,"",'Data invoice'!K2096)</f>
        <v/>
      </c>
      <c r="B1981" s="284" t="str">
        <f>IF('Data invoice'!K2096=0,"",'Data invoice'!L2096)</f>
        <v/>
      </c>
      <c r="C1981" s="284" t="str">
        <f>IF('Data invoice'!L2096=0,"",'Data invoice'!M2096)</f>
        <v/>
      </c>
      <c r="D1981" s="284" t="str">
        <f>IF('Data invoice'!M2096=0,"",'Data invoice'!N2096)</f>
        <v/>
      </c>
      <c r="E1981" s="284" t="str">
        <f>IF('Data invoice'!N2096=0,"",'Data invoice'!O2096)</f>
        <v/>
      </c>
      <c r="F1981" s="284" t="str">
        <f>IF('Data invoice'!O2096=0,"",'Data invoice'!P2096)</f>
        <v/>
      </c>
      <c r="G1981" s="284" t="str">
        <f>IF('Data invoice'!P2096=0,"",'Data invoice'!Q2096)</f>
        <v/>
      </c>
      <c r="H1981" s="284" t="str">
        <f>IF('Data invoice'!Q2096=0,"",'Data invoice'!R2096)</f>
        <v/>
      </c>
      <c r="I1981" s="320" t="str">
        <f>IF('Data invoice'!R2096=0,"",'Data invoice'!S2096)</f>
        <v/>
      </c>
      <c r="J1981" s="367" t="str">
        <f>IF('Data invoice'!S2096=0,"",'Data invoice'!T2096)</f>
        <v/>
      </c>
    </row>
    <row r="1982" spans="1:10" ht="15" customHeight="1">
      <c r="A1982" s="284" t="str">
        <f>IF('Data invoice'!J2097=0,"",'Data invoice'!K2097)</f>
        <v/>
      </c>
      <c r="B1982" s="284" t="str">
        <f>IF('Data invoice'!K2097=0,"",'Data invoice'!L2097)</f>
        <v/>
      </c>
      <c r="C1982" s="284" t="str">
        <f>IF('Data invoice'!L2097=0,"",'Data invoice'!M2097)</f>
        <v/>
      </c>
      <c r="D1982" s="284" t="str">
        <f>IF('Data invoice'!M2097=0,"",'Data invoice'!N2097)</f>
        <v/>
      </c>
      <c r="E1982" s="284" t="str">
        <f>IF('Data invoice'!N2097=0,"",'Data invoice'!O2097)</f>
        <v/>
      </c>
      <c r="F1982" s="284" t="str">
        <f>IF('Data invoice'!O2097=0,"",'Data invoice'!P2097)</f>
        <v/>
      </c>
      <c r="G1982" s="284" t="str">
        <f>IF('Data invoice'!P2097=0,"",'Data invoice'!Q2097)</f>
        <v/>
      </c>
      <c r="H1982" s="284" t="str">
        <f>IF('Data invoice'!Q2097=0,"",'Data invoice'!R2097)</f>
        <v/>
      </c>
      <c r="I1982" s="320" t="str">
        <f>IF('Data invoice'!R2097=0,"",'Data invoice'!S2097)</f>
        <v/>
      </c>
      <c r="J1982" s="367" t="str">
        <f>IF('Data invoice'!S2097=0,"",'Data invoice'!T2097)</f>
        <v/>
      </c>
    </row>
    <row r="1983" spans="1:10" ht="15" customHeight="1">
      <c r="A1983" s="284" t="str">
        <f>IF('Data invoice'!J2098=0,"",'Data invoice'!K2098)</f>
        <v/>
      </c>
      <c r="B1983" s="284" t="str">
        <f>IF('Data invoice'!K2098=0,"",'Data invoice'!L2098)</f>
        <v/>
      </c>
      <c r="C1983" s="284" t="str">
        <f>IF('Data invoice'!L2098=0,"",'Data invoice'!M2098)</f>
        <v/>
      </c>
      <c r="D1983" s="284" t="str">
        <f>IF('Data invoice'!M2098=0,"",'Data invoice'!N2098)</f>
        <v/>
      </c>
      <c r="E1983" s="284" t="str">
        <f>IF('Data invoice'!N2098=0,"",'Data invoice'!O2098)</f>
        <v/>
      </c>
      <c r="F1983" s="284" t="str">
        <f>IF('Data invoice'!O2098=0,"",'Data invoice'!P2098)</f>
        <v/>
      </c>
      <c r="G1983" s="284" t="str">
        <f>IF('Data invoice'!P2098=0,"",'Data invoice'!Q2098)</f>
        <v/>
      </c>
      <c r="H1983" s="284" t="str">
        <f>IF('Data invoice'!Q2098=0,"",'Data invoice'!R2098)</f>
        <v/>
      </c>
      <c r="I1983" s="320" t="str">
        <f>IF('Data invoice'!R2098=0,"",'Data invoice'!S2098)</f>
        <v/>
      </c>
      <c r="J1983" s="367" t="str">
        <f>IF('Data invoice'!S2098=0,"",'Data invoice'!T2098)</f>
        <v/>
      </c>
    </row>
    <row r="1984" spans="1:10" ht="15" customHeight="1">
      <c r="A1984" s="284" t="str">
        <f>IF('Data invoice'!J2099=0,"",'Data invoice'!K2099)</f>
        <v/>
      </c>
      <c r="B1984" s="284" t="str">
        <f>IF('Data invoice'!K2099=0,"",'Data invoice'!L2099)</f>
        <v/>
      </c>
      <c r="C1984" s="284" t="str">
        <f>IF('Data invoice'!L2099=0,"",'Data invoice'!M2099)</f>
        <v/>
      </c>
      <c r="D1984" s="284" t="str">
        <f>IF('Data invoice'!M2099=0,"",'Data invoice'!N2099)</f>
        <v/>
      </c>
      <c r="E1984" s="284" t="str">
        <f>IF('Data invoice'!N2099=0,"",'Data invoice'!O2099)</f>
        <v/>
      </c>
      <c r="F1984" s="284" t="str">
        <f>IF('Data invoice'!O2099=0,"",'Data invoice'!P2099)</f>
        <v/>
      </c>
      <c r="G1984" s="284" t="str">
        <f>IF('Data invoice'!P2099=0,"",'Data invoice'!Q2099)</f>
        <v/>
      </c>
      <c r="H1984" s="284" t="str">
        <f>IF('Data invoice'!Q2099=0,"",'Data invoice'!R2099)</f>
        <v/>
      </c>
      <c r="I1984" s="320" t="str">
        <f>IF('Data invoice'!R2099=0,"",'Data invoice'!S2099)</f>
        <v/>
      </c>
      <c r="J1984" s="367" t="str">
        <f>IF('Data invoice'!S2099=0,"",'Data invoice'!T2099)</f>
        <v/>
      </c>
    </row>
    <row r="1985" spans="1:10" ht="15" customHeight="1">
      <c r="A1985" s="284" t="str">
        <f>IF('Data invoice'!J2100=0,"",'Data invoice'!K2100)</f>
        <v/>
      </c>
      <c r="B1985" s="284" t="str">
        <f>IF('Data invoice'!K2100=0,"",'Data invoice'!L2100)</f>
        <v/>
      </c>
      <c r="C1985" s="284" t="str">
        <f>IF('Data invoice'!L2100=0,"",'Data invoice'!M2100)</f>
        <v/>
      </c>
      <c r="D1985" s="284" t="str">
        <f>IF('Data invoice'!M2100=0,"",'Data invoice'!N2100)</f>
        <v/>
      </c>
      <c r="E1985" s="284" t="str">
        <f>IF('Data invoice'!N2100=0,"",'Data invoice'!O2100)</f>
        <v/>
      </c>
      <c r="F1985" s="284" t="str">
        <f>IF('Data invoice'!O2100=0,"",'Data invoice'!P2100)</f>
        <v/>
      </c>
      <c r="G1985" s="284" t="str">
        <f>IF('Data invoice'!P2100=0,"",'Data invoice'!Q2100)</f>
        <v/>
      </c>
      <c r="H1985" s="284" t="str">
        <f>IF('Data invoice'!Q2100=0,"",'Data invoice'!R2100)</f>
        <v/>
      </c>
      <c r="I1985" s="320" t="str">
        <f>IF('Data invoice'!R2100=0,"",'Data invoice'!S2100)</f>
        <v/>
      </c>
      <c r="J1985" s="367" t="str">
        <f>IF('Data invoice'!S2100=0,"",'Data invoice'!T2100)</f>
        <v/>
      </c>
    </row>
    <row r="1986" spans="1:10" ht="15" customHeight="1">
      <c r="A1986" s="284" t="str">
        <f>IF('Data invoice'!J2101=0,"",'Data invoice'!K2101)</f>
        <v/>
      </c>
      <c r="B1986" s="284" t="str">
        <f>IF('Data invoice'!K2101=0,"",'Data invoice'!L2101)</f>
        <v/>
      </c>
      <c r="C1986" s="284" t="str">
        <f>IF('Data invoice'!L2101=0,"",'Data invoice'!M2101)</f>
        <v/>
      </c>
      <c r="D1986" s="284" t="str">
        <f>IF('Data invoice'!M2101=0,"",'Data invoice'!N2101)</f>
        <v/>
      </c>
      <c r="E1986" s="284" t="str">
        <f>IF('Data invoice'!N2101=0,"",'Data invoice'!O2101)</f>
        <v/>
      </c>
      <c r="F1986" s="284" t="str">
        <f>IF('Data invoice'!O2101=0,"",'Data invoice'!P2101)</f>
        <v/>
      </c>
      <c r="G1986" s="284" t="str">
        <f>IF('Data invoice'!P2101=0,"",'Data invoice'!Q2101)</f>
        <v/>
      </c>
      <c r="H1986" s="284" t="str">
        <f>IF('Data invoice'!Q2101=0,"",'Data invoice'!R2101)</f>
        <v/>
      </c>
      <c r="I1986" s="320" t="str">
        <f>IF('Data invoice'!R2101=0,"",'Data invoice'!S2101)</f>
        <v/>
      </c>
      <c r="J1986" s="367" t="str">
        <f>IF('Data invoice'!S2101=0,"",'Data invoice'!T2101)</f>
        <v/>
      </c>
    </row>
    <row r="1987" spans="1:10" ht="15" customHeight="1">
      <c r="A1987" s="284" t="str">
        <f>IF('Data invoice'!J2102=0,"",'Data invoice'!K2102)</f>
        <v/>
      </c>
      <c r="B1987" s="284" t="str">
        <f>IF('Data invoice'!K2102=0,"",'Data invoice'!L2102)</f>
        <v/>
      </c>
      <c r="C1987" s="284" t="str">
        <f>IF('Data invoice'!L2102=0,"",'Data invoice'!M2102)</f>
        <v/>
      </c>
      <c r="D1987" s="284" t="str">
        <f>IF('Data invoice'!M2102=0,"",'Data invoice'!N2102)</f>
        <v/>
      </c>
      <c r="E1987" s="284" t="str">
        <f>IF('Data invoice'!N2102=0,"",'Data invoice'!O2102)</f>
        <v/>
      </c>
      <c r="F1987" s="284" t="str">
        <f>IF('Data invoice'!O2102=0,"",'Data invoice'!P2102)</f>
        <v/>
      </c>
      <c r="G1987" s="284" t="str">
        <f>IF('Data invoice'!P2102=0,"",'Data invoice'!Q2102)</f>
        <v/>
      </c>
      <c r="H1987" s="284" t="str">
        <f>IF('Data invoice'!Q2102=0,"",'Data invoice'!R2102)</f>
        <v/>
      </c>
      <c r="I1987" s="320" t="str">
        <f>IF('Data invoice'!R2102=0,"",'Data invoice'!S2102)</f>
        <v/>
      </c>
      <c r="J1987" s="367" t="str">
        <f>IF('Data invoice'!S2102=0,"",'Data invoice'!T2102)</f>
        <v/>
      </c>
    </row>
    <row r="1988" spans="1:10" ht="15" customHeight="1">
      <c r="A1988" s="284" t="str">
        <f>IF('Data invoice'!J2103=0,"",'Data invoice'!K2103)</f>
        <v/>
      </c>
      <c r="B1988" s="284" t="str">
        <f>IF('Data invoice'!K2103=0,"",'Data invoice'!L2103)</f>
        <v/>
      </c>
      <c r="C1988" s="284" t="str">
        <f>IF('Data invoice'!L2103=0,"",'Data invoice'!M2103)</f>
        <v/>
      </c>
      <c r="D1988" s="284" t="str">
        <f>IF('Data invoice'!M2103=0,"",'Data invoice'!N2103)</f>
        <v/>
      </c>
      <c r="E1988" s="284" t="str">
        <f>IF('Data invoice'!N2103=0,"",'Data invoice'!O2103)</f>
        <v/>
      </c>
      <c r="F1988" s="284" t="str">
        <f>IF('Data invoice'!O2103=0,"",'Data invoice'!P2103)</f>
        <v/>
      </c>
      <c r="G1988" s="284" t="str">
        <f>IF('Data invoice'!P2103=0,"",'Data invoice'!Q2103)</f>
        <v/>
      </c>
      <c r="H1988" s="284" t="str">
        <f>IF('Data invoice'!Q2103=0,"",'Data invoice'!R2103)</f>
        <v/>
      </c>
      <c r="I1988" s="320" t="str">
        <f>IF('Data invoice'!R2103=0,"",'Data invoice'!S2103)</f>
        <v/>
      </c>
      <c r="J1988" s="367" t="str">
        <f>IF('Data invoice'!S2103=0,"",'Data invoice'!T2103)</f>
        <v/>
      </c>
    </row>
    <row r="1989" spans="1:10" ht="15" customHeight="1">
      <c r="A1989" s="284" t="str">
        <f>IF('Data invoice'!J2104=0,"",'Data invoice'!K2104)</f>
        <v/>
      </c>
      <c r="B1989" s="284" t="str">
        <f>IF('Data invoice'!K2104=0,"",'Data invoice'!L2104)</f>
        <v/>
      </c>
      <c r="C1989" s="284" t="str">
        <f>IF('Data invoice'!L2104=0,"",'Data invoice'!M2104)</f>
        <v/>
      </c>
      <c r="D1989" s="284" t="str">
        <f>IF('Data invoice'!M2104=0,"",'Data invoice'!N2104)</f>
        <v/>
      </c>
      <c r="E1989" s="284" t="str">
        <f>IF('Data invoice'!N2104=0,"",'Data invoice'!O2104)</f>
        <v/>
      </c>
      <c r="F1989" s="284" t="str">
        <f>IF('Data invoice'!O2104=0,"",'Data invoice'!P2104)</f>
        <v/>
      </c>
      <c r="G1989" s="284" t="str">
        <f>IF('Data invoice'!P2104=0,"",'Data invoice'!Q2104)</f>
        <v/>
      </c>
      <c r="H1989" s="284" t="str">
        <f>IF('Data invoice'!Q2104=0,"",'Data invoice'!R2104)</f>
        <v/>
      </c>
      <c r="I1989" s="320" t="str">
        <f>IF('Data invoice'!R2104=0,"",'Data invoice'!S2104)</f>
        <v/>
      </c>
      <c r="J1989" s="367" t="str">
        <f>IF('Data invoice'!S2104=0,"",'Data invoice'!T2104)</f>
        <v/>
      </c>
    </row>
    <row r="1990" spans="1:10" ht="15" customHeight="1">
      <c r="A1990" s="284" t="str">
        <f>IF('Data invoice'!J2105=0,"",'Data invoice'!K2105)</f>
        <v/>
      </c>
      <c r="B1990" s="284" t="str">
        <f>IF('Data invoice'!K2105=0,"",'Data invoice'!L2105)</f>
        <v/>
      </c>
      <c r="C1990" s="284" t="str">
        <f>IF('Data invoice'!L2105=0,"",'Data invoice'!M2105)</f>
        <v/>
      </c>
      <c r="D1990" s="284" t="str">
        <f>IF('Data invoice'!M2105=0,"",'Data invoice'!N2105)</f>
        <v/>
      </c>
      <c r="E1990" s="284" t="str">
        <f>IF('Data invoice'!N2105=0,"",'Data invoice'!O2105)</f>
        <v/>
      </c>
      <c r="F1990" s="284" t="str">
        <f>IF('Data invoice'!O2105=0,"",'Data invoice'!P2105)</f>
        <v/>
      </c>
      <c r="G1990" s="284" t="str">
        <f>IF('Data invoice'!P2105=0,"",'Data invoice'!Q2105)</f>
        <v/>
      </c>
      <c r="H1990" s="284" t="str">
        <f>IF('Data invoice'!Q2105=0,"",'Data invoice'!R2105)</f>
        <v/>
      </c>
      <c r="I1990" s="320" t="str">
        <f>IF('Data invoice'!R2105=0,"",'Data invoice'!S2105)</f>
        <v/>
      </c>
      <c r="J1990" s="367" t="str">
        <f>IF('Data invoice'!S2105=0,"",'Data invoice'!T2105)</f>
        <v/>
      </c>
    </row>
    <row r="1991" spans="1:10" ht="15" customHeight="1">
      <c r="A1991" s="284" t="str">
        <f>IF('Data invoice'!J2106=0,"",'Data invoice'!K2106)</f>
        <v/>
      </c>
      <c r="B1991" s="284" t="str">
        <f>IF('Data invoice'!K2106=0,"",'Data invoice'!L2106)</f>
        <v/>
      </c>
      <c r="C1991" s="284" t="str">
        <f>IF('Data invoice'!L2106=0,"",'Data invoice'!M2106)</f>
        <v/>
      </c>
      <c r="D1991" s="284" t="str">
        <f>IF('Data invoice'!M2106=0,"",'Data invoice'!N2106)</f>
        <v/>
      </c>
      <c r="E1991" s="284" t="str">
        <f>IF('Data invoice'!N2106=0,"",'Data invoice'!O2106)</f>
        <v/>
      </c>
      <c r="F1991" s="284" t="str">
        <f>IF('Data invoice'!O2106=0,"",'Data invoice'!P2106)</f>
        <v/>
      </c>
      <c r="G1991" s="284" t="str">
        <f>IF('Data invoice'!P2106=0,"",'Data invoice'!Q2106)</f>
        <v/>
      </c>
      <c r="H1991" s="284" t="str">
        <f>IF('Data invoice'!Q2106=0,"",'Data invoice'!R2106)</f>
        <v/>
      </c>
      <c r="I1991" s="320" t="str">
        <f>IF('Data invoice'!R2106=0,"",'Data invoice'!S2106)</f>
        <v/>
      </c>
      <c r="J1991" s="367" t="str">
        <f>IF('Data invoice'!S2106=0,"",'Data invoice'!T2106)</f>
        <v/>
      </c>
    </row>
    <row r="1992" spans="1:10" ht="15" customHeight="1">
      <c r="A1992" s="284" t="str">
        <f>IF('Data invoice'!J2107=0,"",'Data invoice'!K2107)</f>
        <v/>
      </c>
      <c r="B1992" s="284" t="str">
        <f>IF('Data invoice'!K2107=0,"",'Data invoice'!L2107)</f>
        <v/>
      </c>
      <c r="C1992" s="284" t="str">
        <f>IF('Data invoice'!L2107=0,"",'Data invoice'!M2107)</f>
        <v/>
      </c>
      <c r="D1992" s="284" t="str">
        <f>IF('Data invoice'!M2107=0,"",'Data invoice'!N2107)</f>
        <v/>
      </c>
      <c r="E1992" s="284" t="str">
        <f>IF('Data invoice'!N2107=0,"",'Data invoice'!O2107)</f>
        <v/>
      </c>
      <c r="F1992" s="284" t="str">
        <f>IF('Data invoice'!O2107=0,"",'Data invoice'!P2107)</f>
        <v/>
      </c>
      <c r="G1992" s="284" t="str">
        <f>IF('Data invoice'!P2107=0,"",'Data invoice'!Q2107)</f>
        <v/>
      </c>
      <c r="H1992" s="284" t="str">
        <f>IF('Data invoice'!Q2107=0,"",'Data invoice'!R2107)</f>
        <v/>
      </c>
      <c r="I1992" s="320" t="str">
        <f>IF('Data invoice'!R2107=0,"",'Data invoice'!S2107)</f>
        <v/>
      </c>
      <c r="J1992" s="367" t="str">
        <f>IF('Data invoice'!S2107=0,"",'Data invoice'!T2107)</f>
        <v/>
      </c>
    </row>
    <row r="1993" spans="1:10" ht="15" customHeight="1">
      <c r="A1993" s="284" t="str">
        <f>IF('Data invoice'!J2108=0,"",'Data invoice'!K2108)</f>
        <v/>
      </c>
      <c r="B1993" s="284" t="str">
        <f>IF('Data invoice'!K2108=0,"",'Data invoice'!L2108)</f>
        <v/>
      </c>
      <c r="C1993" s="284" t="str">
        <f>IF('Data invoice'!L2108=0,"",'Data invoice'!M2108)</f>
        <v/>
      </c>
      <c r="D1993" s="284" t="str">
        <f>IF('Data invoice'!M2108=0,"",'Data invoice'!N2108)</f>
        <v/>
      </c>
      <c r="E1993" s="284" t="str">
        <f>IF('Data invoice'!N2108=0,"",'Data invoice'!O2108)</f>
        <v/>
      </c>
      <c r="F1993" s="284" t="str">
        <f>IF('Data invoice'!O2108=0,"",'Data invoice'!P2108)</f>
        <v/>
      </c>
      <c r="G1993" s="284" t="str">
        <f>IF('Data invoice'!P2108=0,"",'Data invoice'!Q2108)</f>
        <v/>
      </c>
      <c r="H1993" s="284" t="str">
        <f>IF('Data invoice'!Q2108=0,"",'Data invoice'!R2108)</f>
        <v/>
      </c>
      <c r="I1993" s="320" t="str">
        <f>IF('Data invoice'!R2108=0,"",'Data invoice'!S2108)</f>
        <v/>
      </c>
      <c r="J1993" s="367" t="str">
        <f>IF('Data invoice'!S2108=0,"",'Data invoice'!T2108)</f>
        <v/>
      </c>
    </row>
    <row r="1994" spans="1:10" ht="15" customHeight="1">
      <c r="A1994" s="284" t="str">
        <f>IF('Data invoice'!J2109=0,"",'Data invoice'!K2109)</f>
        <v/>
      </c>
      <c r="B1994" s="284" t="str">
        <f>IF('Data invoice'!K2109=0,"",'Data invoice'!L2109)</f>
        <v/>
      </c>
      <c r="C1994" s="284" t="str">
        <f>IF('Data invoice'!L2109=0,"",'Data invoice'!M2109)</f>
        <v/>
      </c>
      <c r="D1994" s="284" t="str">
        <f>IF('Data invoice'!M2109=0,"",'Data invoice'!N2109)</f>
        <v/>
      </c>
      <c r="E1994" s="284" t="str">
        <f>IF('Data invoice'!N2109=0,"",'Data invoice'!O2109)</f>
        <v/>
      </c>
      <c r="F1994" s="284" t="str">
        <f>IF('Data invoice'!O2109=0,"",'Data invoice'!P2109)</f>
        <v/>
      </c>
      <c r="G1994" s="284" t="str">
        <f>IF('Data invoice'!P2109=0,"",'Data invoice'!Q2109)</f>
        <v/>
      </c>
      <c r="H1994" s="284" t="str">
        <f>IF('Data invoice'!Q2109=0,"",'Data invoice'!R2109)</f>
        <v/>
      </c>
      <c r="I1994" s="320" t="str">
        <f>IF('Data invoice'!R2109=0,"",'Data invoice'!S2109)</f>
        <v/>
      </c>
      <c r="J1994" s="367" t="str">
        <f>IF('Data invoice'!S2109=0,"",'Data invoice'!T2109)</f>
        <v/>
      </c>
    </row>
    <row r="1995" spans="1:10" ht="15" customHeight="1">
      <c r="A1995" s="284" t="str">
        <f>IF('Data invoice'!J2110=0,"",'Data invoice'!K2110)</f>
        <v/>
      </c>
      <c r="B1995" s="284" t="str">
        <f>IF('Data invoice'!K2110=0,"",'Data invoice'!L2110)</f>
        <v/>
      </c>
      <c r="C1995" s="284" t="str">
        <f>IF('Data invoice'!L2110=0,"",'Data invoice'!M2110)</f>
        <v/>
      </c>
      <c r="D1995" s="284" t="str">
        <f>IF('Data invoice'!M2110=0,"",'Data invoice'!N2110)</f>
        <v/>
      </c>
      <c r="E1995" s="284" t="str">
        <f>IF('Data invoice'!N2110=0,"",'Data invoice'!O2110)</f>
        <v/>
      </c>
      <c r="F1995" s="284" t="str">
        <f>IF('Data invoice'!O2110=0,"",'Data invoice'!P2110)</f>
        <v/>
      </c>
      <c r="G1995" s="284" t="str">
        <f>IF('Data invoice'!P2110=0,"",'Data invoice'!Q2110)</f>
        <v/>
      </c>
      <c r="H1995" s="284" t="str">
        <f>IF('Data invoice'!Q2110=0,"",'Data invoice'!R2110)</f>
        <v/>
      </c>
      <c r="I1995" s="320" t="str">
        <f>IF('Data invoice'!R2110=0,"",'Data invoice'!S2110)</f>
        <v/>
      </c>
      <c r="J1995" s="367" t="str">
        <f>IF('Data invoice'!S2110=0,"",'Data invoice'!T2110)</f>
        <v/>
      </c>
    </row>
    <row r="1996" spans="1:10" ht="15" customHeight="1">
      <c r="A1996" s="284" t="str">
        <f>IF('Data invoice'!J2111=0,"",'Data invoice'!K2111)</f>
        <v/>
      </c>
      <c r="B1996" s="284" t="str">
        <f>IF('Data invoice'!K2111=0,"",'Data invoice'!L2111)</f>
        <v/>
      </c>
      <c r="C1996" s="284" t="str">
        <f>IF('Data invoice'!L2111=0,"",'Data invoice'!M2111)</f>
        <v/>
      </c>
      <c r="D1996" s="284" t="str">
        <f>IF('Data invoice'!M2111=0,"",'Data invoice'!N2111)</f>
        <v/>
      </c>
      <c r="E1996" s="284" t="str">
        <f>IF('Data invoice'!N2111=0,"",'Data invoice'!O2111)</f>
        <v/>
      </c>
      <c r="F1996" s="284" t="str">
        <f>IF('Data invoice'!O2111=0,"",'Data invoice'!P2111)</f>
        <v/>
      </c>
      <c r="G1996" s="284" t="str">
        <f>IF('Data invoice'!P2111=0,"",'Data invoice'!Q2111)</f>
        <v/>
      </c>
      <c r="H1996" s="284" t="str">
        <f>IF('Data invoice'!Q2111=0,"",'Data invoice'!R2111)</f>
        <v/>
      </c>
      <c r="I1996" s="320" t="str">
        <f>IF('Data invoice'!R2111=0,"",'Data invoice'!S2111)</f>
        <v/>
      </c>
      <c r="J1996" s="367" t="str">
        <f>IF('Data invoice'!S2111=0,"",'Data invoice'!T2111)</f>
        <v/>
      </c>
    </row>
    <row r="1997" spans="1:10" ht="15" customHeight="1">
      <c r="A1997" s="284" t="str">
        <f>IF('Data invoice'!J2112=0,"",'Data invoice'!K2112)</f>
        <v/>
      </c>
      <c r="B1997" s="284" t="str">
        <f>IF('Data invoice'!K2112=0,"",'Data invoice'!L2112)</f>
        <v/>
      </c>
      <c r="C1997" s="284" t="str">
        <f>IF('Data invoice'!L2112=0,"",'Data invoice'!M2112)</f>
        <v/>
      </c>
      <c r="D1997" s="284" t="str">
        <f>IF('Data invoice'!M2112=0,"",'Data invoice'!N2112)</f>
        <v/>
      </c>
      <c r="E1997" s="284" t="str">
        <f>IF('Data invoice'!N2112=0,"",'Data invoice'!O2112)</f>
        <v/>
      </c>
      <c r="F1997" s="284" t="str">
        <f>IF('Data invoice'!O2112=0,"",'Data invoice'!P2112)</f>
        <v/>
      </c>
      <c r="G1997" s="284" t="str">
        <f>IF('Data invoice'!P2112=0,"",'Data invoice'!Q2112)</f>
        <v/>
      </c>
      <c r="H1997" s="284" t="str">
        <f>IF('Data invoice'!Q2112=0,"",'Data invoice'!R2112)</f>
        <v/>
      </c>
      <c r="I1997" s="320" t="str">
        <f>IF('Data invoice'!R2112=0,"",'Data invoice'!S2112)</f>
        <v/>
      </c>
      <c r="J1997" s="367" t="str">
        <f>IF('Data invoice'!S2112=0,"",'Data invoice'!T2112)</f>
        <v/>
      </c>
    </row>
    <row r="1998" spans="1:10" ht="15" customHeight="1">
      <c r="A1998" s="284" t="str">
        <f>IF('Data invoice'!J2113=0,"",'Data invoice'!K2113)</f>
        <v/>
      </c>
      <c r="B1998" s="284" t="str">
        <f>IF('Data invoice'!K2113=0,"",'Data invoice'!L2113)</f>
        <v/>
      </c>
      <c r="C1998" s="284" t="str">
        <f>IF('Data invoice'!L2113=0,"",'Data invoice'!M2113)</f>
        <v/>
      </c>
      <c r="D1998" s="284" t="str">
        <f>IF('Data invoice'!M2113=0,"",'Data invoice'!N2113)</f>
        <v/>
      </c>
      <c r="E1998" s="284" t="str">
        <f>IF('Data invoice'!N2113=0,"",'Data invoice'!O2113)</f>
        <v/>
      </c>
      <c r="F1998" s="284" t="str">
        <f>IF('Data invoice'!O2113=0,"",'Data invoice'!P2113)</f>
        <v/>
      </c>
      <c r="G1998" s="284" t="str">
        <f>IF('Data invoice'!P2113=0,"",'Data invoice'!Q2113)</f>
        <v/>
      </c>
      <c r="H1998" s="284" t="str">
        <f>IF('Data invoice'!Q2113=0,"",'Data invoice'!R2113)</f>
        <v/>
      </c>
      <c r="I1998" s="320" t="str">
        <f>IF('Data invoice'!R2113=0,"",'Data invoice'!S2113)</f>
        <v/>
      </c>
      <c r="J1998" s="367" t="str">
        <f>IF('Data invoice'!S2113=0,"",'Data invoice'!T2113)</f>
        <v/>
      </c>
    </row>
    <row r="1999" spans="1:10" ht="15" customHeight="1">
      <c r="A1999" s="284" t="str">
        <f>IF('Data invoice'!J2114=0,"",'Data invoice'!K2114)</f>
        <v/>
      </c>
      <c r="B1999" s="284" t="str">
        <f>IF('Data invoice'!K2114=0,"",'Data invoice'!L2114)</f>
        <v/>
      </c>
      <c r="C1999" s="284" t="str">
        <f>IF('Data invoice'!L2114=0,"",'Data invoice'!M2114)</f>
        <v/>
      </c>
      <c r="D1999" s="284" t="str">
        <f>IF('Data invoice'!M2114=0,"",'Data invoice'!N2114)</f>
        <v/>
      </c>
      <c r="E1999" s="284" t="str">
        <f>IF('Data invoice'!N2114=0,"",'Data invoice'!O2114)</f>
        <v/>
      </c>
      <c r="F1999" s="284" t="str">
        <f>IF('Data invoice'!O2114=0,"",'Data invoice'!P2114)</f>
        <v/>
      </c>
      <c r="G1999" s="284" t="str">
        <f>IF('Data invoice'!P2114=0,"",'Data invoice'!Q2114)</f>
        <v/>
      </c>
      <c r="H1999" s="284" t="str">
        <f>IF('Data invoice'!Q2114=0,"",'Data invoice'!R2114)</f>
        <v/>
      </c>
      <c r="I1999" s="320" t="str">
        <f>IF('Data invoice'!R2114=0,"",'Data invoice'!S2114)</f>
        <v/>
      </c>
      <c r="J1999" s="367" t="str">
        <f>IF('Data invoice'!S2114=0,"",'Data invoice'!T2114)</f>
        <v/>
      </c>
    </row>
    <row r="2000" spans="1:10" ht="15" customHeight="1">
      <c r="A2000" s="284" t="str">
        <f>IF('Data invoice'!J2115=0,"",'Data invoice'!K2115)</f>
        <v/>
      </c>
      <c r="B2000" s="284" t="str">
        <f>IF('Data invoice'!K2115=0,"",'Data invoice'!L2115)</f>
        <v/>
      </c>
      <c r="C2000" s="284" t="str">
        <f>IF('Data invoice'!L2115=0,"",'Data invoice'!M2115)</f>
        <v/>
      </c>
      <c r="D2000" s="284" t="str">
        <f>IF('Data invoice'!M2115=0,"",'Data invoice'!N2115)</f>
        <v/>
      </c>
      <c r="E2000" s="284" t="str">
        <f>IF('Data invoice'!N2115=0,"",'Data invoice'!O2115)</f>
        <v/>
      </c>
      <c r="F2000" s="284" t="str">
        <f>IF('Data invoice'!O2115=0,"",'Data invoice'!P2115)</f>
        <v/>
      </c>
      <c r="G2000" s="284" t="str">
        <f>IF('Data invoice'!P2115=0,"",'Data invoice'!Q2115)</f>
        <v/>
      </c>
      <c r="H2000" s="284" t="str">
        <f>IF('Data invoice'!Q2115=0,"",'Data invoice'!R2115)</f>
        <v/>
      </c>
      <c r="I2000" s="320" t="str">
        <f>IF('Data invoice'!R2115=0,"",'Data invoice'!S2115)</f>
        <v/>
      </c>
      <c r="J2000" s="367" t="str">
        <f>IF('Data invoice'!S2115=0,"",'Data invoice'!T2115)</f>
        <v/>
      </c>
    </row>
    <row r="2001" spans="1:10" ht="15" customHeight="1">
      <c r="A2001" s="284" t="str">
        <f>IF('Data invoice'!J2116=0,"",'Data invoice'!K2116)</f>
        <v/>
      </c>
      <c r="B2001" s="284" t="str">
        <f>IF('Data invoice'!K2116=0,"",'Data invoice'!L2116)</f>
        <v/>
      </c>
      <c r="C2001" s="284" t="str">
        <f>IF('Data invoice'!L2116=0,"",'Data invoice'!M2116)</f>
        <v/>
      </c>
      <c r="D2001" s="284" t="str">
        <f>IF('Data invoice'!M2116=0,"",'Data invoice'!N2116)</f>
        <v/>
      </c>
      <c r="E2001" s="284" t="str">
        <f>IF('Data invoice'!N2116=0,"",'Data invoice'!O2116)</f>
        <v/>
      </c>
      <c r="F2001" s="284" t="str">
        <f>IF('Data invoice'!O2116=0,"",'Data invoice'!P2116)</f>
        <v/>
      </c>
      <c r="G2001" s="284" t="str">
        <f>IF('Data invoice'!P2116=0,"",'Data invoice'!Q2116)</f>
        <v/>
      </c>
      <c r="H2001" s="284" t="str">
        <f>IF('Data invoice'!Q2116=0,"",'Data invoice'!R2116)</f>
        <v/>
      </c>
      <c r="I2001" s="320" t="str">
        <f>IF('Data invoice'!R2116=0,"",'Data invoice'!S2116)</f>
        <v/>
      </c>
      <c r="J2001" s="367" t="str">
        <f>IF('Data invoice'!S2116=0,"",'Data invoice'!T2116)</f>
        <v/>
      </c>
    </row>
    <row r="2002" spans="1:10" ht="15" customHeight="1">
      <c r="A2002" s="284" t="str">
        <f>IF('Data invoice'!J2117=0,"",'Data invoice'!K2117)</f>
        <v/>
      </c>
      <c r="B2002" s="284" t="str">
        <f>IF('Data invoice'!K2117=0,"",'Data invoice'!L2117)</f>
        <v/>
      </c>
      <c r="C2002" s="284" t="str">
        <f>IF('Data invoice'!L2117=0,"",'Data invoice'!M2117)</f>
        <v/>
      </c>
      <c r="D2002" s="284" t="str">
        <f>IF('Data invoice'!M2117=0,"",'Data invoice'!N2117)</f>
        <v/>
      </c>
      <c r="E2002" s="284" t="str">
        <f>IF('Data invoice'!N2117=0,"",'Data invoice'!O2117)</f>
        <v/>
      </c>
      <c r="F2002" s="284" t="str">
        <f>IF('Data invoice'!O2117=0,"",'Data invoice'!P2117)</f>
        <v/>
      </c>
      <c r="G2002" s="284" t="str">
        <f>IF('Data invoice'!P2117=0,"",'Data invoice'!Q2117)</f>
        <v/>
      </c>
      <c r="H2002" s="284" t="str">
        <f>IF('Data invoice'!Q2117=0,"",'Data invoice'!R2117)</f>
        <v/>
      </c>
      <c r="I2002" s="320" t="str">
        <f>IF('Data invoice'!R2117=0,"",'Data invoice'!S2117)</f>
        <v/>
      </c>
      <c r="J2002" s="367" t="str">
        <f>IF('Data invoice'!S2117=0,"",'Data invoice'!T2117)</f>
        <v/>
      </c>
    </row>
    <row r="2003" spans="1:10" ht="15" customHeight="1">
      <c r="A2003" s="284" t="str">
        <f>IF('Data invoice'!J2118=0,"",'Data invoice'!K2118)</f>
        <v/>
      </c>
      <c r="B2003" s="284" t="str">
        <f>IF('Data invoice'!K2118=0,"",'Data invoice'!L2118)</f>
        <v/>
      </c>
      <c r="C2003" s="284" t="str">
        <f>IF('Data invoice'!L2118=0,"",'Data invoice'!M2118)</f>
        <v/>
      </c>
      <c r="D2003" s="284" t="str">
        <f>IF('Data invoice'!M2118=0,"",'Data invoice'!N2118)</f>
        <v/>
      </c>
      <c r="E2003" s="284" t="str">
        <f>IF('Data invoice'!N2118=0,"",'Data invoice'!O2118)</f>
        <v/>
      </c>
      <c r="F2003" s="284" t="str">
        <f>IF('Data invoice'!O2118=0,"",'Data invoice'!P2118)</f>
        <v/>
      </c>
      <c r="G2003" s="284" t="str">
        <f>IF('Data invoice'!P2118=0,"",'Data invoice'!Q2118)</f>
        <v/>
      </c>
      <c r="H2003" s="284" t="str">
        <f>IF('Data invoice'!Q2118=0,"",'Data invoice'!R2118)</f>
        <v/>
      </c>
      <c r="I2003" s="320" t="str">
        <f>IF('Data invoice'!R2118=0,"",'Data invoice'!S2118)</f>
        <v/>
      </c>
      <c r="J2003" s="367" t="str">
        <f>IF('Data invoice'!S2118=0,"",'Data invoice'!T2118)</f>
        <v/>
      </c>
    </row>
    <row r="2004" spans="1:10" ht="15" customHeight="1">
      <c r="A2004" s="284" t="str">
        <f>IF('Data invoice'!J2119=0,"",'Data invoice'!K2119)</f>
        <v/>
      </c>
      <c r="B2004" s="284" t="str">
        <f>IF('Data invoice'!K2119=0,"",'Data invoice'!L2119)</f>
        <v/>
      </c>
      <c r="C2004" s="284" t="str">
        <f>IF('Data invoice'!L2119=0,"",'Data invoice'!M2119)</f>
        <v/>
      </c>
      <c r="D2004" s="284" t="str">
        <f>IF('Data invoice'!M2119=0,"",'Data invoice'!N2119)</f>
        <v/>
      </c>
      <c r="E2004" s="284" t="str">
        <f>IF('Data invoice'!N2119=0,"",'Data invoice'!O2119)</f>
        <v/>
      </c>
      <c r="F2004" s="284" t="str">
        <f>IF('Data invoice'!O2119=0,"",'Data invoice'!P2119)</f>
        <v/>
      </c>
      <c r="G2004" s="284" t="str">
        <f>IF('Data invoice'!P2119=0,"",'Data invoice'!Q2119)</f>
        <v/>
      </c>
      <c r="H2004" s="284" t="str">
        <f>IF('Data invoice'!Q2119=0,"",'Data invoice'!R2119)</f>
        <v/>
      </c>
      <c r="I2004" s="320" t="str">
        <f>IF('Data invoice'!R2119=0,"",'Data invoice'!S2119)</f>
        <v/>
      </c>
      <c r="J2004" s="367" t="str">
        <f>IF('Data invoice'!S2119=0,"",'Data invoice'!T2119)</f>
        <v/>
      </c>
    </row>
    <row r="2005" spans="1:10" ht="15" customHeight="1">
      <c r="A2005" s="284" t="str">
        <f>IF('Data invoice'!J2120=0,"",'Data invoice'!K2120)</f>
        <v/>
      </c>
      <c r="B2005" s="284" t="str">
        <f>IF('Data invoice'!K2120=0,"",'Data invoice'!L2120)</f>
        <v/>
      </c>
      <c r="C2005" s="284" t="str">
        <f>IF('Data invoice'!L2120=0,"",'Data invoice'!M2120)</f>
        <v/>
      </c>
      <c r="D2005" s="284" t="str">
        <f>IF('Data invoice'!M2120=0,"",'Data invoice'!N2120)</f>
        <v/>
      </c>
      <c r="E2005" s="284" t="str">
        <f>IF('Data invoice'!N2120=0,"",'Data invoice'!O2120)</f>
        <v/>
      </c>
      <c r="F2005" s="284" t="str">
        <f>IF('Data invoice'!O2120=0,"",'Data invoice'!P2120)</f>
        <v/>
      </c>
      <c r="G2005" s="284" t="str">
        <f>IF('Data invoice'!P2120=0,"",'Data invoice'!Q2120)</f>
        <v/>
      </c>
      <c r="H2005" s="284" t="str">
        <f>IF('Data invoice'!Q2120=0,"",'Data invoice'!R2120)</f>
        <v/>
      </c>
      <c r="I2005" s="320" t="str">
        <f>IF('Data invoice'!R2120=0,"",'Data invoice'!S2120)</f>
        <v/>
      </c>
      <c r="J2005" s="367" t="str">
        <f>IF('Data invoice'!S2120=0,"",'Data invoice'!T2120)</f>
        <v/>
      </c>
    </row>
    <row r="2006" spans="1:10" ht="15" customHeight="1">
      <c r="A2006" s="284" t="str">
        <f>IF('Data invoice'!J2121=0,"",'Data invoice'!K2121)</f>
        <v/>
      </c>
      <c r="B2006" s="284" t="str">
        <f>IF('Data invoice'!K2121=0,"",'Data invoice'!L2121)</f>
        <v/>
      </c>
      <c r="C2006" s="284" t="str">
        <f>IF('Data invoice'!L2121=0,"",'Data invoice'!M2121)</f>
        <v/>
      </c>
      <c r="D2006" s="284" t="str">
        <f>IF('Data invoice'!M2121=0,"",'Data invoice'!N2121)</f>
        <v/>
      </c>
      <c r="E2006" s="284" t="str">
        <f>IF('Data invoice'!N2121=0,"",'Data invoice'!O2121)</f>
        <v/>
      </c>
      <c r="F2006" s="284" t="str">
        <f>IF('Data invoice'!O2121=0,"",'Data invoice'!P2121)</f>
        <v/>
      </c>
      <c r="G2006" s="284" t="str">
        <f>IF('Data invoice'!P2121=0,"",'Data invoice'!Q2121)</f>
        <v/>
      </c>
      <c r="H2006" s="284" t="str">
        <f>IF('Data invoice'!Q2121=0,"",'Data invoice'!R2121)</f>
        <v/>
      </c>
      <c r="I2006" s="320" t="str">
        <f>IF('Data invoice'!R2121=0,"",'Data invoice'!S2121)</f>
        <v/>
      </c>
      <c r="J2006" s="367" t="str">
        <f>IF('Data invoice'!S2121=0,"",'Data invoice'!T2121)</f>
        <v/>
      </c>
    </row>
    <row r="2007" spans="1:10" ht="15" customHeight="1">
      <c r="A2007" s="284" t="str">
        <f>IF('Data invoice'!J2122=0,"",'Data invoice'!K2122)</f>
        <v/>
      </c>
      <c r="B2007" s="284" t="str">
        <f>IF('Data invoice'!K2122=0,"",'Data invoice'!L2122)</f>
        <v/>
      </c>
      <c r="C2007" s="284" t="str">
        <f>IF('Data invoice'!L2122=0,"",'Data invoice'!M2122)</f>
        <v/>
      </c>
      <c r="D2007" s="284" t="str">
        <f>IF('Data invoice'!M2122=0,"",'Data invoice'!N2122)</f>
        <v/>
      </c>
      <c r="E2007" s="284" t="str">
        <f>IF('Data invoice'!N2122=0,"",'Data invoice'!O2122)</f>
        <v/>
      </c>
      <c r="F2007" s="284" t="str">
        <f>IF('Data invoice'!O2122=0,"",'Data invoice'!P2122)</f>
        <v/>
      </c>
      <c r="G2007" s="284" t="str">
        <f>IF('Data invoice'!P2122=0,"",'Data invoice'!Q2122)</f>
        <v/>
      </c>
      <c r="H2007" s="284" t="str">
        <f>IF('Data invoice'!Q2122=0,"",'Data invoice'!R2122)</f>
        <v/>
      </c>
      <c r="I2007" s="320" t="str">
        <f>IF('Data invoice'!R2122=0,"",'Data invoice'!S2122)</f>
        <v/>
      </c>
      <c r="J2007" s="367" t="str">
        <f>IF('Data invoice'!S2122=0,"",'Data invoice'!T2122)</f>
        <v/>
      </c>
    </row>
    <row r="2008" spans="1:10" ht="15" customHeight="1">
      <c r="A2008" s="284" t="str">
        <f>IF('Data invoice'!J2123=0,"",'Data invoice'!K2123)</f>
        <v/>
      </c>
      <c r="B2008" s="284" t="str">
        <f>IF('Data invoice'!K2123=0,"",'Data invoice'!L2123)</f>
        <v/>
      </c>
      <c r="C2008" s="284" t="str">
        <f>IF('Data invoice'!L2123=0,"",'Data invoice'!M2123)</f>
        <v/>
      </c>
      <c r="D2008" s="284" t="str">
        <f>IF('Data invoice'!M2123=0,"",'Data invoice'!N2123)</f>
        <v/>
      </c>
      <c r="E2008" s="284" t="str">
        <f>IF('Data invoice'!N2123=0,"",'Data invoice'!O2123)</f>
        <v/>
      </c>
      <c r="F2008" s="284" t="str">
        <f>IF('Data invoice'!O2123=0,"",'Data invoice'!P2123)</f>
        <v/>
      </c>
      <c r="G2008" s="284" t="str">
        <f>IF('Data invoice'!P2123=0,"",'Data invoice'!Q2123)</f>
        <v/>
      </c>
      <c r="H2008" s="284" t="str">
        <f>IF('Data invoice'!Q2123=0,"",'Data invoice'!R2123)</f>
        <v/>
      </c>
      <c r="I2008" s="320" t="str">
        <f>IF('Data invoice'!R2123=0,"",'Data invoice'!S2123)</f>
        <v/>
      </c>
      <c r="J2008" s="367" t="str">
        <f>IF('Data invoice'!S2123=0,"",'Data invoice'!T2123)</f>
        <v/>
      </c>
    </row>
    <row r="2009" spans="1:10" ht="15" customHeight="1">
      <c r="A2009" s="284" t="str">
        <f>IF('Data invoice'!J2124=0,"",'Data invoice'!K2124)</f>
        <v/>
      </c>
      <c r="B2009" s="284" t="str">
        <f>IF('Data invoice'!K2124=0,"",'Data invoice'!L2124)</f>
        <v/>
      </c>
      <c r="C2009" s="284" t="str">
        <f>IF('Data invoice'!L2124=0,"",'Data invoice'!M2124)</f>
        <v/>
      </c>
      <c r="D2009" s="284" t="str">
        <f>IF('Data invoice'!M2124=0,"",'Data invoice'!N2124)</f>
        <v/>
      </c>
      <c r="E2009" s="284" t="str">
        <f>IF('Data invoice'!N2124=0,"",'Data invoice'!O2124)</f>
        <v/>
      </c>
      <c r="F2009" s="284" t="str">
        <f>IF('Data invoice'!O2124=0,"",'Data invoice'!P2124)</f>
        <v/>
      </c>
      <c r="G2009" s="284" t="str">
        <f>IF('Data invoice'!P2124=0,"",'Data invoice'!Q2124)</f>
        <v/>
      </c>
      <c r="H2009" s="284" t="str">
        <f>IF('Data invoice'!Q2124=0,"",'Data invoice'!R2124)</f>
        <v/>
      </c>
      <c r="I2009" s="320" t="str">
        <f>IF('Data invoice'!R2124=0,"",'Data invoice'!S2124)</f>
        <v/>
      </c>
      <c r="J2009" s="367" t="str">
        <f>IF('Data invoice'!S2124=0,"",'Data invoice'!T2124)</f>
        <v/>
      </c>
    </row>
    <row r="2010" spans="1:10" ht="15" customHeight="1">
      <c r="A2010" s="284" t="str">
        <f>IF('Data invoice'!J2125=0,"",'Data invoice'!K2125)</f>
        <v/>
      </c>
      <c r="B2010" s="284" t="str">
        <f>IF('Data invoice'!K2125=0,"",'Data invoice'!L2125)</f>
        <v/>
      </c>
      <c r="C2010" s="284" t="str">
        <f>IF('Data invoice'!L2125=0,"",'Data invoice'!M2125)</f>
        <v/>
      </c>
      <c r="D2010" s="284" t="str">
        <f>IF('Data invoice'!M2125=0,"",'Data invoice'!N2125)</f>
        <v/>
      </c>
      <c r="E2010" s="284" t="str">
        <f>IF('Data invoice'!N2125=0,"",'Data invoice'!O2125)</f>
        <v/>
      </c>
      <c r="F2010" s="284" t="str">
        <f>IF('Data invoice'!O2125=0,"",'Data invoice'!P2125)</f>
        <v/>
      </c>
      <c r="G2010" s="284" t="str">
        <f>IF('Data invoice'!P2125=0,"",'Data invoice'!Q2125)</f>
        <v/>
      </c>
      <c r="H2010" s="284" t="str">
        <f>IF('Data invoice'!Q2125=0,"",'Data invoice'!R2125)</f>
        <v/>
      </c>
      <c r="I2010" s="320" t="str">
        <f>IF('Data invoice'!R2125=0,"",'Data invoice'!S2125)</f>
        <v/>
      </c>
      <c r="J2010" s="367" t="str">
        <f>IF('Data invoice'!S2125=0,"",'Data invoice'!T2125)</f>
        <v/>
      </c>
    </row>
    <row r="2011" spans="1:10" ht="15" customHeight="1">
      <c r="A2011" s="284" t="str">
        <f>IF('Data invoice'!J2126=0,"",'Data invoice'!K2126)</f>
        <v/>
      </c>
      <c r="B2011" s="284" t="str">
        <f>IF('Data invoice'!K2126=0,"",'Data invoice'!L2126)</f>
        <v/>
      </c>
      <c r="C2011" s="284" t="str">
        <f>IF('Data invoice'!L2126=0,"",'Data invoice'!M2126)</f>
        <v/>
      </c>
      <c r="D2011" s="284" t="str">
        <f>IF('Data invoice'!M2126=0,"",'Data invoice'!N2126)</f>
        <v/>
      </c>
      <c r="E2011" s="284" t="str">
        <f>IF('Data invoice'!N2126=0,"",'Data invoice'!O2126)</f>
        <v/>
      </c>
      <c r="F2011" s="284" t="str">
        <f>IF('Data invoice'!O2126=0,"",'Data invoice'!P2126)</f>
        <v/>
      </c>
      <c r="G2011" s="284" t="str">
        <f>IF('Data invoice'!P2126=0,"",'Data invoice'!Q2126)</f>
        <v/>
      </c>
      <c r="H2011" s="284" t="str">
        <f>IF('Data invoice'!Q2126=0,"",'Data invoice'!R2126)</f>
        <v/>
      </c>
      <c r="I2011" s="320" t="str">
        <f>IF('Data invoice'!R2126=0,"",'Data invoice'!S2126)</f>
        <v/>
      </c>
      <c r="J2011" s="367" t="str">
        <f>IF('Data invoice'!S2126=0,"",'Data invoice'!T2126)</f>
        <v/>
      </c>
    </row>
    <row r="2012" spans="1:10" ht="15" customHeight="1">
      <c r="A2012" s="284" t="str">
        <f>IF('Data invoice'!J2127=0,"",'Data invoice'!K2127)</f>
        <v/>
      </c>
      <c r="B2012" s="284" t="str">
        <f>IF('Data invoice'!K2127=0,"",'Data invoice'!L2127)</f>
        <v/>
      </c>
      <c r="C2012" s="284" t="str">
        <f>IF('Data invoice'!L2127=0,"",'Data invoice'!M2127)</f>
        <v/>
      </c>
      <c r="D2012" s="284" t="str">
        <f>IF('Data invoice'!M2127=0,"",'Data invoice'!N2127)</f>
        <v/>
      </c>
      <c r="E2012" s="284" t="str">
        <f>IF('Data invoice'!N2127=0,"",'Data invoice'!O2127)</f>
        <v/>
      </c>
      <c r="F2012" s="284" t="str">
        <f>IF('Data invoice'!O2127=0,"",'Data invoice'!P2127)</f>
        <v/>
      </c>
      <c r="G2012" s="284" t="str">
        <f>IF('Data invoice'!P2127=0,"",'Data invoice'!Q2127)</f>
        <v/>
      </c>
      <c r="H2012" s="284" t="str">
        <f>IF('Data invoice'!Q2127=0,"",'Data invoice'!R2127)</f>
        <v/>
      </c>
      <c r="I2012" s="320" t="str">
        <f>IF('Data invoice'!R2127=0,"",'Data invoice'!S2127)</f>
        <v/>
      </c>
      <c r="J2012" s="367" t="str">
        <f>IF('Data invoice'!S2127=0,"",'Data invoice'!T2127)</f>
        <v/>
      </c>
    </row>
    <row r="2013" spans="1:10" ht="15" customHeight="1">
      <c r="A2013" s="284" t="str">
        <f>IF('Data invoice'!J2128=0,"",'Data invoice'!K2128)</f>
        <v/>
      </c>
      <c r="B2013" s="284" t="str">
        <f>IF('Data invoice'!K2128=0,"",'Data invoice'!L2128)</f>
        <v/>
      </c>
      <c r="C2013" s="284" t="str">
        <f>IF('Data invoice'!L2128=0,"",'Data invoice'!M2128)</f>
        <v/>
      </c>
      <c r="D2013" s="284" t="str">
        <f>IF('Data invoice'!M2128=0,"",'Data invoice'!N2128)</f>
        <v/>
      </c>
      <c r="E2013" s="284" t="str">
        <f>IF('Data invoice'!N2128=0,"",'Data invoice'!O2128)</f>
        <v/>
      </c>
      <c r="F2013" s="284" t="str">
        <f>IF('Data invoice'!O2128=0,"",'Data invoice'!P2128)</f>
        <v/>
      </c>
      <c r="G2013" s="284" t="str">
        <f>IF('Data invoice'!P2128=0,"",'Data invoice'!Q2128)</f>
        <v/>
      </c>
      <c r="H2013" s="284" t="str">
        <f>IF('Data invoice'!Q2128=0,"",'Data invoice'!R2128)</f>
        <v/>
      </c>
      <c r="I2013" s="320" t="str">
        <f>IF('Data invoice'!R2128=0,"",'Data invoice'!S2128)</f>
        <v/>
      </c>
      <c r="J2013" s="367" t="str">
        <f>IF('Data invoice'!S2128=0,"",'Data invoice'!T2128)</f>
        <v/>
      </c>
    </row>
    <row r="2014" spans="1:10" ht="15" customHeight="1">
      <c r="A2014" s="284" t="str">
        <f>IF('Data invoice'!J2129=0,"",'Data invoice'!K2129)</f>
        <v/>
      </c>
      <c r="B2014" s="284" t="str">
        <f>IF('Data invoice'!K2129=0,"",'Data invoice'!L2129)</f>
        <v/>
      </c>
      <c r="C2014" s="284" t="str">
        <f>IF('Data invoice'!L2129=0,"",'Data invoice'!M2129)</f>
        <v/>
      </c>
      <c r="D2014" s="284" t="str">
        <f>IF('Data invoice'!M2129=0,"",'Data invoice'!N2129)</f>
        <v/>
      </c>
      <c r="E2014" s="284" t="str">
        <f>IF('Data invoice'!N2129=0,"",'Data invoice'!O2129)</f>
        <v/>
      </c>
      <c r="F2014" s="284" t="str">
        <f>IF('Data invoice'!O2129=0,"",'Data invoice'!P2129)</f>
        <v/>
      </c>
      <c r="G2014" s="284" t="str">
        <f>IF('Data invoice'!P2129=0,"",'Data invoice'!Q2129)</f>
        <v/>
      </c>
      <c r="H2014" s="284" t="str">
        <f>IF('Data invoice'!Q2129=0,"",'Data invoice'!R2129)</f>
        <v/>
      </c>
      <c r="I2014" s="320" t="str">
        <f>IF('Data invoice'!R2129=0,"",'Data invoice'!S2129)</f>
        <v/>
      </c>
      <c r="J2014" s="367" t="str">
        <f>IF('Data invoice'!S2129=0,"",'Data invoice'!T2129)</f>
        <v/>
      </c>
    </row>
    <row r="2015" spans="1:10" ht="15" customHeight="1">
      <c r="A2015" s="284" t="str">
        <f>IF('Data invoice'!J2130=0,"",'Data invoice'!K2130)</f>
        <v/>
      </c>
      <c r="B2015" s="284" t="str">
        <f>IF('Data invoice'!K2130=0,"",'Data invoice'!L2130)</f>
        <v/>
      </c>
      <c r="C2015" s="284" t="str">
        <f>IF('Data invoice'!L2130=0,"",'Data invoice'!M2130)</f>
        <v/>
      </c>
      <c r="D2015" s="284" t="str">
        <f>IF('Data invoice'!M2130=0,"",'Data invoice'!N2130)</f>
        <v/>
      </c>
      <c r="E2015" s="284" t="str">
        <f>IF('Data invoice'!N2130=0,"",'Data invoice'!O2130)</f>
        <v/>
      </c>
      <c r="F2015" s="284" t="str">
        <f>IF('Data invoice'!O2130=0,"",'Data invoice'!P2130)</f>
        <v/>
      </c>
      <c r="G2015" s="284" t="str">
        <f>IF('Data invoice'!P2130=0,"",'Data invoice'!Q2130)</f>
        <v/>
      </c>
      <c r="H2015" s="284" t="str">
        <f>IF('Data invoice'!Q2130=0,"",'Data invoice'!R2130)</f>
        <v/>
      </c>
      <c r="I2015" s="320" t="str">
        <f>IF('Data invoice'!R2130=0,"",'Data invoice'!S2130)</f>
        <v/>
      </c>
      <c r="J2015" s="367" t="str">
        <f>IF('Data invoice'!S2130=0,"",'Data invoice'!T2130)</f>
        <v/>
      </c>
    </row>
    <row r="2016" spans="1:10" ht="15" customHeight="1">
      <c r="A2016" s="284" t="str">
        <f>IF('Data invoice'!J2131=0,"",'Data invoice'!K2131)</f>
        <v/>
      </c>
      <c r="B2016" s="284" t="str">
        <f>IF('Data invoice'!K2131=0,"",'Data invoice'!L2131)</f>
        <v/>
      </c>
      <c r="C2016" s="284" t="str">
        <f>IF('Data invoice'!L2131=0,"",'Data invoice'!M2131)</f>
        <v/>
      </c>
      <c r="D2016" s="284" t="str">
        <f>IF('Data invoice'!M2131=0,"",'Data invoice'!N2131)</f>
        <v/>
      </c>
      <c r="E2016" s="284" t="str">
        <f>IF('Data invoice'!N2131=0,"",'Data invoice'!O2131)</f>
        <v/>
      </c>
      <c r="F2016" s="284" t="str">
        <f>IF('Data invoice'!O2131=0,"",'Data invoice'!P2131)</f>
        <v/>
      </c>
      <c r="G2016" s="284" t="str">
        <f>IF('Data invoice'!P2131=0,"",'Data invoice'!Q2131)</f>
        <v/>
      </c>
      <c r="H2016" s="284" t="str">
        <f>IF('Data invoice'!Q2131=0,"",'Data invoice'!R2131)</f>
        <v/>
      </c>
      <c r="I2016" s="320" t="str">
        <f>IF('Data invoice'!R2131=0,"",'Data invoice'!S2131)</f>
        <v/>
      </c>
      <c r="J2016" s="367" t="str">
        <f>IF('Data invoice'!S2131=0,"",'Data invoice'!T2131)</f>
        <v/>
      </c>
    </row>
    <row r="2017" spans="1:10" ht="15" customHeight="1">
      <c r="A2017" s="284" t="str">
        <f>IF('Data invoice'!J2132=0,"",'Data invoice'!K2132)</f>
        <v/>
      </c>
      <c r="B2017" s="284" t="str">
        <f>IF('Data invoice'!K2132=0,"",'Data invoice'!L2132)</f>
        <v/>
      </c>
      <c r="C2017" s="284" t="str">
        <f>IF('Data invoice'!L2132=0,"",'Data invoice'!M2132)</f>
        <v/>
      </c>
      <c r="D2017" s="284" t="str">
        <f>IF('Data invoice'!M2132=0,"",'Data invoice'!N2132)</f>
        <v/>
      </c>
      <c r="E2017" s="284" t="str">
        <f>IF('Data invoice'!N2132=0,"",'Data invoice'!O2132)</f>
        <v/>
      </c>
      <c r="F2017" s="284" t="str">
        <f>IF('Data invoice'!O2132=0,"",'Data invoice'!P2132)</f>
        <v/>
      </c>
      <c r="G2017" s="284" t="str">
        <f>IF('Data invoice'!P2132=0,"",'Data invoice'!Q2132)</f>
        <v/>
      </c>
      <c r="H2017" s="284" t="str">
        <f>IF('Data invoice'!Q2132=0,"",'Data invoice'!R2132)</f>
        <v/>
      </c>
      <c r="I2017" s="320" t="str">
        <f>IF('Data invoice'!R2132=0,"",'Data invoice'!S2132)</f>
        <v/>
      </c>
      <c r="J2017" s="367" t="str">
        <f>IF('Data invoice'!S2132=0,"",'Data invoice'!T2132)</f>
        <v/>
      </c>
    </row>
    <row r="2018" spans="1:10" ht="15" customHeight="1">
      <c r="A2018" s="284" t="str">
        <f>IF('Data invoice'!J2133=0,"",'Data invoice'!K2133)</f>
        <v/>
      </c>
      <c r="B2018" s="284" t="str">
        <f>IF('Data invoice'!K2133=0,"",'Data invoice'!L2133)</f>
        <v/>
      </c>
      <c r="C2018" s="284" t="str">
        <f>IF('Data invoice'!L2133=0,"",'Data invoice'!M2133)</f>
        <v/>
      </c>
      <c r="D2018" s="284" t="str">
        <f>IF('Data invoice'!M2133=0,"",'Data invoice'!N2133)</f>
        <v/>
      </c>
      <c r="E2018" s="284" t="str">
        <f>IF('Data invoice'!N2133=0,"",'Data invoice'!O2133)</f>
        <v/>
      </c>
      <c r="F2018" s="284" t="str">
        <f>IF('Data invoice'!O2133=0,"",'Data invoice'!P2133)</f>
        <v/>
      </c>
      <c r="G2018" s="284" t="str">
        <f>IF('Data invoice'!P2133=0,"",'Data invoice'!Q2133)</f>
        <v/>
      </c>
      <c r="H2018" s="284" t="str">
        <f>IF('Data invoice'!Q2133=0,"",'Data invoice'!R2133)</f>
        <v/>
      </c>
      <c r="I2018" s="320" t="str">
        <f>IF('Data invoice'!R2133=0,"",'Data invoice'!S2133)</f>
        <v/>
      </c>
      <c r="J2018" s="367" t="str">
        <f>IF('Data invoice'!S2133=0,"",'Data invoice'!T2133)</f>
        <v/>
      </c>
    </row>
    <row r="2019" spans="1:10" ht="15" customHeight="1">
      <c r="A2019" s="284" t="str">
        <f>IF('Data invoice'!J2134=0,"",'Data invoice'!K2134)</f>
        <v/>
      </c>
      <c r="B2019" s="284" t="str">
        <f>IF('Data invoice'!K2134=0,"",'Data invoice'!L2134)</f>
        <v/>
      </c>
      <c r="C2019" s="284" t="str">
        <f>IF('Data invoice'!L2134=0,"",'Data invoice'!M2134)</f>
        <v/>
      </c>
      <c r="D2019" s="284" t="str">
        <f>IF('Data invoice'!M2134=0,"",'Data invoice'!N2134)</f>
        <v/>
      </c>
      <c r="E2019" s="284" t="str">
        <f>IF('Data invoice'!N2134=0,"",'Data invoice'!O2134)</f>
        <v/>
      </c>
      <c r="F2019" s="284" t="str">
        <f>IF('Data invoice'!O2134=0,"",'Data invoice'!P2134)</f>
        <v/>
      </c>
      <c r="G2019" s="284" t="str">
        <f>IF('Data invoice'!P2134=0,"",'Data invoice'!Q2134)</f>
        <v/>
      </c>
      <c r="H2019" s="284" t="str">
        <f>IF('Data invoice'!Q2134=0,"",'Data invoice'!R2134)</f>
        <v/>
      </c>
      <c r="I2019" s="320" t="str">
        <f>IF('Data invoice'!R2134=0,"",'Data invoice'!S2134)</f>
        <v/>
      </c>
      <c r="J2019" s="367" t="str">
        <f>IF('Data invoice'!S2134=0,"",'Data invoice'!T2134)</f>
        <v/>
      </c>
    </row>
    <row r="2020" spans="1:10" ht="15" customHeight="1">
      <c r="A2020" s="284" t="str">
        <f>IF('Data invoice'!J2135=0,"",'Data invoice'!K2135)</f>
        <v/>
      </c>
      <c r="B2020" s="284" t="str">
        <f>IF('Data invoice'!K2135=0,"",'Data invoice'!L2135)</f>
        <v/>
      </c>
      <c r="C2020" s="284" t="str">
        <f>IF('Data invoice'!L2135=0,"",'Data invoice'!M2135)</f>
        <v/>
      </c>
      <c r="D2020" s="284" t="str">
        <f>IF('Data invoice'!M2135=0,"",'Data invoice'!N2135)</f>
        <v/>
      </c>
      <c r="E2020" s="284" t="str">
        <f>IF('Data invoice'!N2135=0,"",'Data invoice'!O2135)</f>
        <v/>
      </c>
      <c r="F2020" s="284" t="str">
        <f>IF('Data invoice'!O2135=0,"",'Data invoice'!P2135)</f>
        <v/>
      </c>
      <c r="G2020" s="284" t="str">
        <f>IF('Data invoice'!P2135=0,"",'Data invoice'!Q2135)</f>
        <v/>
      </c>
      <c r="H2020" s="284" t="str">
        <f>IF('Data invoice'!Q2135=0,"",'Data invoice'!R2135)</f>
        <v/>
      </c>
      <c r="I2020" s="320" t="str">
        <f>IF('Data invoice'!R2135=0,"",'Data invoice'!S2135)</f>
        <v/>
      </c>
      <c r="J2020" s="367" t="str">
        <f>IF('Data invoice'!S2135=0,"",'Data invoice'!T2135)</f>
        <v/>
      </c>
    </row>
    <row r="2021" spans="1:10" ht="15" customHeight="1">
      <c r="A2021" s="284" t="str">
        <f>IF('Data invoice'!J2136=0,"",'Data invoice'!K2136)</f>
        <v/>
      </c>
      <c r="B2021" s="284" t="str">
        <f>IF('Data invoice'!K2136=0,"",'Data invoice'!L2136)</f>
        <v/>
      </c>
      <c r="C2021" s="284" t="str">
        <f>IF('Data invoice'!L2136=0,"",'Data invoice'!M2136)</f>
        <v/>
      </c>
      <c r="D2021" s="284" t="str">
        <f>IF('Data invoice'!M2136=0,"",'Data invoice'!N2136)</f>
        <v/>
      </c>
      <c r="E2021" s="284" t="str">
        <f>IF('Data invoice'!N2136=0,"",'Data invoice'!O2136)</f>
        <v/>
      </c>
      <c r="F2021" s="284" t="str">
        <f>IF('Data invoice'!O2136=0,"",'Data invoice'!P2136)</f>
        <v/>
      </c>
      <c r="G2021" s="284" t="str">
        <f>IF('Data invoice'!P2136=0,"",'Data invoice'!Q2136)</f>
        <v/>
      </c>
      <c r="H2021" s="284" t="str">
        <f>IF('Data invoice'!Q2136=0,"",'Data invoice'!R2136)</f>
        <v/>
      </c>
      <c r="I2021" s="320" t="str">
        <f>IF('Data invoice'!R2136=0,"",'Data invoice'!S2136)</f>
        <v/>
      </c>
      <c r="J2021" s="367" t="str">
        <f>IF('Data invoice'!S2136=0,"",'Data invoice'!T2136)</f>
        <v/>
      </c>
    </row>
    <row r="2022" spans="1:10" ht="15" customHeight="1">
      <c r="A2022" s="284" t="str">
        <f>IF('Data invoice'!J2137=0,"",'Data invoice'!K2137)</f>
        <v/>
      </c>
      <c r="B2022" s="284" t="str">
        <f>IF('Data invoice'!K2137=0,"",'Data invoice'!L2137)</f>
        <v/>
      </c>
      <c r="C2022" s="284" t="str">
        <f>IF('Data invoice'!L2137=0,"",'Data invoice'!M2137)</f>
        <v/>
      </c>
      <c r="D2022" s="284" t="str">
        <f>IF('Data invoice'!M2137=0,"",'Data invoice'!N2137)</f>
        <v/>
      </c>
      <c r="E2022" s="284" t="str">
        <f>IF('Data invoice'!N2137=0,"",'Data invoice'!O2137)</f>
        <v/>
      </c>
      <c r="F2022" s="284" t="str">
        <f>IF('Data invoice'!O2137=0,"",'Data invoice'!P2137)</f>
        <v/>
      </c>
      <c r="G2022" s="284" t="str">
        <f>IF('Data invoice'!P2137=0,"",'Data invoice'!Q2137)</f>
        <v/>
      </c>
      <c r="H2022" s="284" t="str">
        <f>IF('Data invoice'!Q2137=0,"",'Data invoice'!R2137)</f>
        <v/>
      </c>
      <c r="I2022" s="320" t="str">
        <f>IF('Data invoice'!R2137=0,"",'Data invoice'!S2137)</f>
        <v/>
      </c>
      <c r="J2022" s="367" t="str">
        <f>IF('Data invoice'!S2137=0,"",'Data invoice'!T2137)</f>
        <v/>
      </c>
    </row>
    <row r="2023" spans="1:10" ht="15" customHeight="1">
      <c r="A2023" s="284" t="str">
        <f>IF('Data invoice'!J2138=0,"",'Data invoice'!K2138)</f>
        <v/>
      </c>
      <c r="B2023" s="284" t="str">
        <f>IF('Data invoice'!K2138=0,"",'Data invoice'!L2138)</f>
        <v/>
      </c>
      <c r="C2023" s="284" t="str">
        <f>IF('Data invoice'!L2138=0,"",'Data invoice'!M2138)</f>
        <v/>
      </c>
      <c r="D2023" s="284" t="str">
        <f>IF('Data invoice'!M2138=0,"",'Data invoice'!N2138)</f>
        <v/>
      </c>
      <c r="E2023" s="284" t="str">
        <f>IF('Data invoice'!N2138=0,"",'Data invoice'!O2138)</f>
        <v/>
      </c>
      <c r="F2023" s="284" t="str">
        <f>IF('Data invoice'!O2138=0,"",'Data invoice'!P2138)</f>
        <v/>
      </c>
      <c r="G2023" s="284" t="str">
        <f>IF('Data invoice'!P2138=0,"",'Data invoice'!Q2138)</f>
        <v/>
      </c>
      <c r="H2023" s="284" t="str">
        <f>IF('Data invoice'!Q2138=0,"",'Data invoice'!R2138)</f>
        <v/>
      </c>
      <c r="I2023" s="320" t="str">
        <f>IF('Data invoice'!R2138=0,"",'Data invoice'!S2138)</f>
        <v/>
      </c>
      <c r="J2023" s="367" t="str">
        <f>IF('Data invoice'!S2138=0,"",'Data invoice'!T2138)</f>
        <v/>
      </c>
    </row>
    <row r="2024" spans="1:10" ht="15" customHeight="1">
      <c r="A2024" s="284" t="str">
        <f>IF('Data invoice'!J2139=0,"",'Data invoice'!K2139)</f>
        <v/>
      </c>
      <c r="B2024" s="284" t="str">
        <f>IF('Data invoice'!K2139=0,"",'Data invoice'!L2139)</f>
        <v/>
      </c>
      <c r="C2024" s="284" t="str">
        <f>IF('Data invoice'!L2139=0,"",'Data invoice'!M2139)</f>
        <v/>
      </c>
      <c r="D2024" s="284" t="str">
        <f>IF('Data invoice'!M2139=0,"",'Data invoice'!N2139)</f>
        <v/>
      </c>
      <c r="E2024" s="284" t="str">
        <f>IF('Data invoice'!N2139=0,"",'Data invoice'!O2139)</f>
        <v/>
      </c>
      <c r="F2024" s="284" t="str">
        <f>IF('Data invoice'!O2139=0,"",'Data invoice'!P2139)</f>
        <v/>
      </c>
      <c r="G2024" s="284" t="str">
        <f>IF('Data invoice'!P2139=0,"",'Data invoice'!Q2139)</f>
        <v/>
      </c>
      <c r="H2024" s="284" t="str">
        <f>IF('Data invoice'!Q2139=0,"",'Data invoice'!R2139)</f>
        <v/>
      </c>
      <c r="I2024" s="320" t="str">
        <f>IF('Data invoice'!R2139=0,"",'Data invoice'!S2139)</f>
        <v/>
      </c>
      <c r="J2024" s="367" t="str">
        <f>IF('Data invoice'!S2139=0,"",'Data invoice'!T2139)</f>
        <v/>
      </c>
    </row>
    <row r="2025" spans="1:10" ht="15" customHeight="1">
      <c r="A2025" s="284" t="str">
        <f>IF('Data invoice'!J2140=0,"",'Data invoice'!K2140)</f>
        <v/>
      </c>
      <c r="B2025" s="284" t="str">
        <f>IF('Data invoice'!K2140=0,"",'Data invoice'!L2140)</f>
        <v/>
      </c>
      <c r="C2025" s="284" t="str">
        <f>IF('Data invoice'!L2140=0,"",'Data invoice'!M2140)</f>
        <v/>
      </c>
      <c r="D2025" s="284" t="str">
        <f>IF('Data invoice'!M2140=0,"",'Data invoice'!N2140)</f>
        <v/>
      </c>
      <c r="E2025" s="284" t="str">
        <f>IF('Data invoice'!N2140=0,"",'Data invoice'!O2140)</f>
        <v/>
      </c>
      <c r="F2025" s="284" t="str">
        <f>IF('Data invoice'!O2140=0,"",'Data invoice'!P2140)</f>
        <v/>
      </c>
      <c r="G2025" s="284" t="str">
        <f>IF('Data invoice'!P2140=0,"",'Data invoice'!Q2140)</f>
        <v/>
      </c>
      <c r="H2025" s="284" t="str">
        <f>IF('Data invoice'!Q2140=0,"",'Data invoice'!R2140)</f>
        <v/>
      </c>
      <c r="I2025" s="320" t="str">
        <f>IF('Data invoice'!R2140=0,"",'Data invoice'!S2140)</f>
        <v/>
      </c>
      <c r="J2025" s="367" t="str">
        <f>IF('Data invoice'!S2140=0,"",'Data invoice'!T2140)</f>
        <v/>
      </c>
    </row>
    <row r="2026" spans="1:10" ht="15" customHeight="1">
      <c r="A2026" s="284" t="str">
        <f>IF('Data invoice'!J2141=0,"",'Data invoice'!K2141)</f>
        <v/>
      </c>
      <c r="B2026" s="284" t="str">
        <f>IF('Data invoice'!K2141=0,"",'Data invoice'!L2141)</f>
        <v/>
      </c>
      <c r="C2026" s="284" t="str">
        <f>IF('Data invoice'!L2141=0,"",'Data invoice'!M2141)</f>
        <v/>
      </c>
      <c r="D2026" s="284" t="str">
        <f>IF('Data invoice'!M2141=0,"",'Data invoice'!N2141)</f>
        <v/>
      </c>
      <c r="E2026" s="284" t="str">
        <f>IF('Data invoice'!N2141=0,"",'Data invoice'!O2141)</f>
        <v/>
      </c>
      <c r="F2026" s="284" t="str">
        <f>IF('Data invoice'!O2141=0,"",'Data invoice'!P2141)</f>
        <v/>
      </c>
      <c r="G2026" s="284" t="str">
        <f>IF('Data invoice'!P2141=0,"",'Data invoice'!Q2141)</f>
        <v/>
      </c>
      <c r="H2026" s="284" t="str">
        <f>IF('Data invoice'!Q2141=0,"",'Data invoice'!R2141)</f>
        <v/>
      </c>
      <c r="I2026" s="320" t="str">
        <f>IF('Data invoice'!R2141=0,"",'Data invoice'!S2141)</f>
        <v/>
      </c>
      <c r="J2026" s="367" t="str">
        <f>IF('Data invoice'!S2141=0,"",'Data invoice'!T2141)</f>
        <v/>
      </c>
    </row>
    <row r="2027" spans="1:10" ht="15" customHeight="1">
      <c r="A2027" s="284" t="str">
        <f>IF('Data invoice'!J2142=0,"",'Data invoice'!K2142)</f>
        <v/>
      </c>
      <c r="B2027" s="284" t="str">
        <f>IF('Data invoice'!K2142=0,"",'Data invoice'!L2142)</f>
        <v/>
      </c>
      <c r="C2027" s="284" t="str">
        <f>IF('Data invoice'!L2142=0,"",'Data invoice'!M2142)</f>
        <v/>
      </c>
      <c r="D2027" s="284" t="str">
        <f>IF('Data invoice'!M2142=0,"",'Data invoice'!N2142)</f>
        <v/>
      </c>
      <c r="E2027" s="284" t="str">
        <f>IF('Data invoice'!N2142=0,"",'Data invoice'!O2142)</f>
        <v/>
      </c>
      <c r="F2027" s="284" t="str">
        <f>IF('Data invoice'!O2142=0,"",'Data invoice'!P2142)</f>
        <v/>
      </c>
      <c r="G2027" s="284" t="str">
        <f>IF('Data invoice'!P2142=0,"",'Data invoice'!Q2142)</f>
        <v/>
      </c>
      <c r="H2027" s="284" t="str">
        <f>IF('Data invoice'!Q2142=0,"",'Data invoice'!R2142)</f>
        <v/>
      </c>
      <c r="I2027" s="320" t="str">
        <f>IF('Data invoice'!R2142=0,"",'Data invoice'!S2142)</f>
        <v/>
      </c>
      <c r="J2027" s="367" t="str">
        <f>IF('Data invoice'!S2142=0,"",'Data invoice'!T2142)</f>
        <v/>
      </c>
    </row>
    <row r="2028" spans="1:10" ht="15" customHeight="1">
      <c r="A2028" s="284" t="str">
        <f>IF('Data invoice'!J2143=0,"",'Data invoice'!K2143)</f>
        <v/>
      </c>
      <c r="B2028" s="284" t="str">
        <f>IF('Data invoice'!K2143=0,"",'Data invoice'!L2143)</f>
        <v/>
      </c>
      <c r="C2028" s="284" t="str">
        <f>IF('Data invoice'!L2143=0,"",'Data invoice'!M2143)</f>
        <v/>
      </c>
      <c r="D2028" s="284" t="str">
        <f>IF('Data invoice'!M2143=0,"",'Data invoice'!N2143)</f>
        <v/>
      </c>
      <c r="E2028" s="284" t="str">
        <f>IF('Data invoice'!N2143=0,"",'Data invoice'!O2143)</f>
        <v/>
      </c>
      <c r="F2028" s="284" t="str">
        <f>IF('Data invoice'!O2143=0,"",'Data invoice'!P2143)</f>
        <v/>
      </c>
      <c r="G2028" s="284" t="str">
        <f>IF('Data invoice'!P2143=0,"",'Data invoice'!Q2143)</f>
        <v/>
      </c>
      <c r="H2028" s="284" t="str">
        <f>IF('Data invoice'!Q2143=0,"",'Data invoice'!R2143)</f>
        <v/>
      </c>
      <c r="I2028" s="320" t="str">
        <f>IF('Data invoice'!R2143=0,"",'Data invoice'!S2143)</f>
        <v/>
      </c>
      <c r="J2028" s="367" t="str">
        <f>IF('Data invoice'!S2143=0,"",'Data invoice'!T2143)</f>
        <v/>
      </c>
    </row>
    <row r="2029" spans="1:10" ht="15" customHeight="1">
      <c r="A2029" s="284" t="str">
        <f>IF('Data invoice'!J2144=0,"",'Data invoice'!K2144)</f>
        <v/>
      </c>
      <c r="B2029" s="284" t="str">
        <f>IF('Data invoice'!K2144=0,"",'Data invoice'!L2144)</f>
        <v/>
      </c>
      <c r="C2029" s="284" t="str">
        <f>IF('Data invoice'!L2144=0,"",'Data invoice'!M2144)</f>
        <v/>
      </c>
      <c r="D2029" s="284" t="str">
        <f>IF('Data invoice'!M2144=0,"",'Data invoice'!N2144)</f>
        <v/>
      </c>
      <c r="E2029" s="284" t="str">
        <f>IF('Data invoice'!N2144=0,"",'Data invoice'!O2144)</f>
        <v/>
      </c>
      <c r="F2029" s="284" t="str">
        <f>IF('Data invoice'!O2144=0,"",'Data invoice'!P2144)</f>
        <v/>
      </c>
      <c r="G2029" s="284" t="str">
        <f>IF('Data invoice'!P2144=0,"",'Data invoice'!Q2144)</f>
        <v/>
      </c>
      <c r="H2029" s="284" t="str">
        <f>IF('Data invoice'!Q2144=0,"",'Data invoice'!R2144)</f>
        <v/>
      </c>
      <c r="I2029" s="320" t="str">
        <f>IF('Data invoice'!R2144=0,"",'Data invoice'!S2144)</f>
        <v/>
      </c>
      <c r="J2029" s="367" t="str">
        <f>IF('Data invoice'!S2144=0,"",'Data invoice'!T2144)</f>
        <v/>
      </c>
    </row>
    <row r="2030" spans="1:10" ht="15" customHeight="1">
      <c r="A2030" s="284" t="str">
        <f>IF('Data invoice'!J2145=0,"",'Data invoice'!K2145)</f>
        <v/>
      </c>
      <c r="B2030" s="284" t="str">
        <f>IF('Data invoice'!K2145=0,"",'Data invoice'!L2145)</f>
        <v/>
      </c>
      <c r="C2030" s="284" t="str">
        <f>IF('Data invoice'!L2145=0,"",'Data invoice'!M2145)</f>
        <v/>
      </c>
      <c r="D2030" s="284" t="str">
        <f>IF('Data invoice'!M2145=0,"",'Data invoice'!N2145)</f>
        <v/>
      </c>
      <c r="E2030" s="284" t="str">
        <f>IF('Data invoice'!N2145=0,"",'Data invoice'!O2145)</f>
        <v/>
      </c>
      <c r="F2030" s="284" t="str">
        <f>IF('Data invoice'!O2145=0,"",'Data invoice'!P2145)</f>
        <v/>
      </c>
      <c r="G2030" s="284" t="str">
        <f>IF('Data invoice'!P2145=0,"",'Data invoice'!Q2145)</f>
        <v/>
      </c>
      <c r="H2030" s="284" t="str">
        <f>IF('Data invoice'!Q2145=0,"",'Data invoice'!R2145)</f>
        <v/>
      </c>
      <c r="I2030" s="320" t="str">
        <f>IF('Data invoice'!R2145=0,"",'Data invoice'!S2145)</f>
        <v/>
      </c>
      <c r="J2030" s="367" t="str">
        <f>IF('Data invoice'!S2145=0,"",'Data invoice'!T2145)</f>
        <v/>
      </c>
    </row>
    <row r="2031" spans="1:10" ht="15" customHeight="1">
      <c r="A2031" s="284" t="str">
        <f>IF('Data invoice'!J2146=0,"",'Data invoice'!K2146)</f>
        <v/>
      </c>
      <c r="B2031" s="284" t="str">
        <f>IF('Data invoice'!K2146=0,"",'Data invoice'!L2146)</f>
        <v/>
      </c>
      <c r="C2031" s="284" t="str">
        <f>IF('Data invoice'!L2146=0,"",'Data invoice'!M2146)</f>
        <v/>
      </c>
      <c r="D2031" s="284" t="str">
        <f>IF('Data invoice'!M2146=0,"",'Data invoice'!N2146)</f>
        <v/>
      </c>
      <c r="E2031" s="284" t="str">
        <f>IF('Data invoice'!N2146=0,"",'Data invoice'!O2146)</f>
        <v/>
      </c>
      <c r="F2031" s="284" t="str">
        <f>IF('Data invoice'!O2146=0,"",'Data invoice'!P2146)</f>
        <v/>
      </c>
      <c r="G2031" s="284" t="str">
        <f>IF('Data invoice'!P2146=0,"",'Data invoice'!Q2146)</f>
        <v/>
      </c>
      <c r="H2031" s="284" t="str">
        <f>IF('Data invoice'!Q2146=0,"",'Data invoice'!R2146)</f>
        <v/>
      </c>
      <c r="I2031" s="320" t="str">
        <f>IF('Data invoice'!R2146=0,"",'Data invoice'!S2146)</f>
        <v/>
      </c>
      <c r="J2031" s="367" t="str">
        <f>IF('Data invoice'!S2146=0,"",'Data invoice'!T2146)</f>
        <v/>
      </c>
    </row>
    <row r="2032" spans="1:10" ht="15" customHeight="1">
      <c r="A2032" s="284" t="str">
        <f>IF('Data invoice'!J2147=0,"",'Data invoice'!K2147)</f>
        <v/>
      </c>
      <c r="B2032" s="284" t="str">
        <f>IF('Data invoice'!K2147=0,"",'Data invoice'!L2147)</f>
        <v/>
      </c>
      <c r="C2032" s="284" t="str">
        <f>IF('Data invoice'!L2147=0,"",'Data invoice'!M2147)</f>
        <v/>
      </c>
      <c r="D2032" s="284" t="str">
        <f>IF('Data invoice'!M2147=0,"",'Data invoice'!N2147)</f>
        <v/>
      </c>
      <c r="E2032" s="284" t="str">
        <f>IF('Data invoice'!N2147=0,"",'Data invoice'!O2147)</f>
        <v/>
      </c>
      <c r="F2032" s="284" t="str">
        <f>IF('Data invoice'!O2147=0,"",'Data invoice'!P2147)</f>
        <v/>
      </c>
      <c r="G2032" s="284" t="str">
        <f>IF('Data invoice'!P2147=0,"",'Data invoice'!Q2147)</f>
        <v/>
      </c>
      <c r="H2032" s="284" t="str">
        <f>IF('Data invoice'!Q2147=0,"",'Data invoice'!R2147)</f>
        <v/>
      </c>
      <c r="I2032" s="320" t="str">
        <f>IF('Data invoice'!R2147=0,"",'Data invoice'!S2147)</f>
        <v/>
      </c>
      <c r="J2032" s="367" t="str">
        <f>IF('Data invoice'!S2147=0,"",'Data invoice'!T2147)</f>
        <v/>
      </c>
    </row>
    <row r="2033" spans="1:10" ht="15" customHeight="1">
      <c r="A2033" s="284" t="str">
        <f>IF('Data invoice'!J2148=0,"",'Data invoice'!K2148)</f>
        <v/>
      </c>
      <c r="B2033" s="284" t="str">
        <f>IF('Data invoice'!K2148=0,"",'Data invoice'!L2148)</f>
        <v/>
      </c>
      <c r="C2033" s="284" t="str">
        <f>IF('Data invoice'!L2148=0,"",'Data invoice'!M2148)</f>
        <v/>
      </c>
      <c r="D2033" s="284" t="str">
        <f>IF('Data invoice'!M2148=0,"",'Data invoice'!N2148)</f>
        <v/>
      </c>
      <c r="E2033" s="284" t="str">
        <f>IF('Data invoice'!N2148=0,"",'Data invoice'!O2148)</f>
        <v/>
      </c>
      <c r="F2033" s="284" t="str">
        <f>IF('Data invoice'!O2148=0,"",'Data invoice'!P2148)</f>
        <v/>
      </c>
      <c r="G2033" s="284" t="str">
        <f>IF('Data invoice'!P2148=0,"",'Data invoice'!Q2148)</f>
        <v/>
      </c>
      <c r="H2033" s="284" t="str">
        <f>IF('Data invoice'!Q2148=0,"",'Data invoice'!R2148)</f>
        <v/>
      </c>
      <c r="I2033" s="320" t="str">
        <f>IF('Data invoice'!R2148=0,"",'Data invoice'!S2148)</f>
        <v/>
      </c>
      <c r="J2033" s="367" t="str">
        <f>IF('Data invoice'!S2148=0,"",'Data invoice'!T2148)</f>
        <v/>
      </c>
    </row>
    <row r="2034" spans="1:10" ht="15" customHeight="1">
      <c r="A2034" s="284" t="str">
        <f>IF('Data invoice'!J2149=0,"",'Data invoice'!K2149)</f>
        <v/>
      </c>
      <c r="B2034" s="284" t="str">
        <f>IF('Data invoice'!K2149=0,"",'Data invoice'!L2149)</f>
        <v/>
      </c>
      <c r="C2034" s="284" t="str">
        <f>IF('Data invoice'!L2149=0,"",'Data invoice'!M2149)</f>
        <v/>
      </c>
      <c r="D2034" s="284" t="str">
        <f>IF('Data invoice'!M2149=0,"",'Data invoice'!N2149)</f>
        <v/>
      </c>
      <c r="E2034" s="284" t="str">
        <f>IF('Data invoice'!N2149=0,"",'Data invoice'!O2149)</f>
        <v/>
      </c>
      <c r="F2034" s="284" t="str">
        <f>IF('Data invoice'!O2149=0,"",'Data invoice'!P2149)</f>
        <v/>
      </c>
      <c r="G2034" s="284" t="str">
        <f>IF('Data invoice'!P2149=0,"",'Data invoice'!Q2149)</f>
        <v/>
      </c>
      <c r="H2034" s="284" t="str">
        <f>IF('Data invoice'!Q2149=0,"",'Data invoice'!R2149)</f>
        <v/>
      </c>
      <c r="I2034" s="320" t="str">
        <f>IF('Data invoice'!R2149=0,"",'Data invoice'!S2149)</f>
        <v/>
      </c>
      <c r="J2034" s="367" t="str">
        <f>IF('Data invoice'!S2149=0,"",'Data invoice'!T2149)</f>
        <v/>
      </c>
    </row>
    <row r="2035" spans="1:10" ht="15" customHeight="1">
      <c r="A2035" s="284" t="str">
        <f>IF('Data invoice'!J2150=0,"",'Data invoice'!K2150)</f>
        <v/>
      </c>
      <c r="B2035" s="284" t="str">
        <f>IF('Data invoice'!K2150=0,"",'Data invoice'!L2150)</f>
        <v/>
      </c>
      <c r="C2035" s="284" t="str">
        <f>IF('Data invoice'!L2150=0,"",'Data invoice'!M2150)</f>
        <v/>
      </c>
      <c r="D2035" s="284" t="str">
        <f>IF('Data invoice'!M2150=0,"",'Data invoice'!N2150)</f>
        <v/>
      </c>
      <c r="E2035" s="284" t="str">
        <f>IF('Data invoice'!N2150=0,"",'Data invoice'!O2150)</f>
        <v/>
      </c>
      <c r="F2035" s="284" t="str">
        <f>IF('Data invoice'!O2150=0,"",'Data invoice'!P2150)</f>
        <v/>
      </c>
      <c r="G2035" s="284" t="str">
        <f>IF('Data invoice'!P2150=0,"",'Data invoice'!Q2150)</f>
        <v/>
      </c>
      <c r="H2035" s="284" t="str">
        <f>IF('Data invoice'!Q2150=0,"",'Data invoice'!R2150)</f>
        <v/>
      </c>
      <c r="I2035" s="320" t="str">
        <f>IF('Data invoice'!R2150=0,"",'Data invoice'!S2150)</f>
        <v/>
      </c>
      <c r="J2035" s="367" t="str">
        <f>IF('Data invoice'!S2150=0,"",'Data invoice'!T2150)</f>
        <v/>
      </c>
    </row>
    <row r="2036" spans="1:10" ht="15" customHeight="1">
      <c r="A2036" s="284" t="str">
        <f>IF('Data invoice'!J2151=0,"",'Data invoice'!K2151)</f>
        <v/>
      </c>
      <c r="B2036" s="284" t="str">
        <f>IF('Data invoice'!K2151=0,"",'Data invoice'!L2151)</f>
        <v/>
      </c>
      <c r="C2036" s="284" t="str">
        <f>IF('Data invoice'!L2151=0,"",'Data invoice'!M2151)</f>
        <v/>
      </c>
      <c r="D2036" s="284" t="str">
        <f>IF('Data invoice'!M2151=0,"",'Data invoice'!N2151)</f>
        <v/>
      </c>
      <c r="E2036" s="284" t="str">
        <f>IF('Data invoice'!N2151=0,"",'Data invoice'!O2151)</f>
        <v/>
      </c>
      <c r="F2036" s="284" t="str">
        <f>IF('Data invoice'!O2151=0,"",'Data invoice'!P2151)</f>
        <v/>
      </c>
      <c r="G2036" s="284" t="str">
        <f>IF('Data invoice'!P2151=0,"",'Data invoice'!Q2151)</f>
        <v/>
      </c>
      <c r="H2036" s="284" t="str">
        <f>IF('Data invoice'!Q2151=0,"",'Data invoice'!R2151)</f>
        <v/>
      </c>
      <c r="I2036" s="320" t="str">
        <f>IF('Data invoice'!R2151=0,"",'Data invoice'!S2151)</f>
        <v/>
      </c>
      <c r="J2036" s="367" t="str">
        <f>IF('Data invoice'!S2151=0,"",'Data invoice'!T2151)</f>
        <v/>
      </c>
    </row>
    <row r="2037" spans="1:10" ht="15" customHeight="1">
      <c r="A2037" s="284" t="str">
        <f>IF('Data invoice'!J2152=0,"",'Data invoice'!K2152)</f>
        <v/>
      </c>
      <c r="B2037" s="284" t="str">
        <f>IF('Data invoice'!K2152=0,"",'Data invoice'!L2152)</f>
        <v/>
      </c>
      <c r="C2037" s="284" t="str">
        <f>IF('Data invoice'!L2152=0,"",'Data invoice'!M2152)</f>
        <v/>
      </c>
      <c r="D2037" s="284" t="str">
        <f>IF('Data invoice'!M2152=0,"",'Data invoice'!N2152)</f>
        <v/>
      </c>
      <c r="E2037" s="284" t="str">
        <f>IF('Data invoice'!N2152=0,"",'Data invoice'!O2152)</f>
        <v/>
      </c>
      <c r="F2037" s="284" t="str">
        <f>IF('Data invoice'!O2152=0,"",'Data invoice'!P2152)</f>
        <v/>
      </c>
      <c r="G2037" s="284" t="str">
        <f>IF('Data invoice'!P2152=0,"",'Data invoice'!Q2152)</f>
        <v/>
      </c>
      <c r="H2037" s="284" t="str">
        <f>IF('Data invoice'!Q2152=0,"",'Data invoice'!R2152)</f>
        <v/>
      </c>
      <c r="I2037" s="320" t="str">
        <f>IF('Data invoice'!R2152=0,"",'Data invoice'!S2152)</f>
        <v/>
      </c>
      <c r="J2037" s="367" t="str">
        <f>IF('Data invoice'!S2152=0,"",'Data invoice'!T2152)</f>
        <v/>
      </c>
    </row>
    <row r="2038" spans="1:10" ht="15" customHeight="1">
      <c r="A2038" s="284" t="str">
        <f>IF('Data invoice'!J2153=0,"",'Data invoice'!K2153)</f>
        <v/>
      </c>
      <c r="B2038" s="284" t="str">
        <f>IF('Data invoice'!K2153=0,"",'Data invoice'!L2153)</f>
        <v/>
      </c>
      <c r="C2038" s="284" t="str">
        <f>IF('Data invoice'!L2153=0,"",'Data invoice'!M2153)</f>
        <v/>
      </c>
      <c r="D2038" s="284" t="str">
        <f>IF('Data invoice'!M2153=0,"",'Data invoice'!N2153)</f>
        <v/>
      </c>
      <c r="E2038" s="284" t="str">
        <f>IF('Data invoice'!N2153=0,"",'Data invoice'!O2153)</f>
        <v/>
      </c>
      <c r="F2038" s="284" t="str">
        <f>IF('Data invoice'!O2153=0,"",'Data invoice'!P2153)</f>
        <v/>
      </c>
      <c r="G2038" s="284" t="str">
        <f>IF('Data invoice'!P2153=0,"",'Data invoice'!Q2153)</f>
        <v/>
      </c>
      <c r="H2038" s="284" t="str">
        <f>IF('Data invoice'!Q2153=0,"",'Data invoice'!R2153)</f>
        <v/>
      </c>
      <c r="I2038" s="320" t="str">
        <f>IF('Data invoice'!R2153=0,"",'Data invoice'!S2153)</f>
        <v/>
      </c>
      <c r="J2038" s="367" t="str">
        <f>IF('Data invoice'!S2153=0,"",'Data invoice'!T2153)</f>
        <v/>
      </c>
    </row>
    <row r="2039" spans="1:10" ht="15" customHeight="1">
      <c r="A2039" s="284" t="str">
        <f>IF('Data invoice'!J2154=0,"",'Data invoice'!K2154)</f>
        <v/>
      </c>
      <c r="B2039" s="284" t="str">
        <f>IF('Data invoice'!K2154=0,"",'Data invoice'!L2154)</f>
        <v/>
      </c>
      <c r="C2039" s="284" t="str">
        <f>IF('Data invoice'!L2154=0,"",'Data invoice'!M2154)</f>
        <v/>
      </c>
      <c r="D2039" s="284" t="str">
        <f>IF('Data invoice'!M2154=0,"",'Data invoice'!N2154)</f>
        <v/>
      </c>
      <c r="E2039" s="284" t="str">
        <f>IF('Data invoice'!N2154=0,"",'Data invoice'!O2154)</f>
        <v/>
      </c>
      <c r="F2039" s="284" t="str">
        <f>IF('Data invoice'!O2154=0,"",'Data invoice'!P2154)</f>
        <v/>
      </c>
      <c r="G2039" s="284" t="str">
        <f>IF('Data invoice'!P2154=0,"",'Data invoice'!Q2154)</f>
        <v/>
      </c>
      <c r="H2039" s="284" t="str">
        <f>IF('Data invoice'!Q2154=0,"",'Data invoice'!R2154)</f>
        <v/>
      </c>
      <c r="I2039" s="320" t="str">
        <f>IF('Data invoice'!R2154=0,"",'Data invoice'!S2154)</f>
        <v/>
      </c>
      <c r="J2039" s="367" t="str">
        <f>IF('Data invoice'!S2154=0,"",'Data invoice'!T2154)</f>
        <v/>
      </c>
    </row>
    <row r="2040" spans="1:10" ht="15" customHeight="1">
      <c r="A2040" s="284" t="str">
        <f>IF('Data invoice'!J2155=0,"",'Data invoice'!K2155)</f>
        <v/>
      </c>
      <c r="B2040" s="284" t="str">
        <f>IF('Data invoice'!K2155=0,"",'Data invoice'!L2155)</f>
        <v/>
      </c>
      <c r="C2040" s="284" t="str">
        <f>IF('Data invoice'!L2155=0,"",'Data invoice'!M2155)</f>
        <v/>
      </c>
      <c r="D2040" s="284" t="str">
        <f>IF('Data invoice'!M2155=0,"",'Data invoice'!N2155)</f>
        <v/>
      </c>
      <c r="E2040" s="284" t="str">
        <f>IF('Data invoice'!N2155=0,"",'Data invoice'!O2155)</f>
        <v/>
      </c>
      <c r="F2040" s="284" t="str">
        <f>IF('Data invoice'!O2155=0,"",'Data invoice'!P2155)</f>
        <v/>
      </c>
      <c r="G2040" s="284" t="str">
        <f>IF('Data invoice'!P2155=0,"",'Data invoice'!Q2155)</f>
        <v/>
      </c>
      <c r="H2040" s="284" t="str">
        <f>IF('Data invoice'!Q2155=0,"",'Data invoice'!R2155)</f>
        <v/>
      </c>
      <c r="I2040" s="320" t="str">
        <f>IF('Data invoice'!R2155=0,"",'Data invoice'!S2155)</f>
        <v/>
      </c>
      <c r="J2040" s="367" t="str">
        <f>IF('Data invoice'!S2155=0,"",'Data invoice'!T2155)</f>
        <v/>
      </c>
    </row>
    <row r="2041" spans="1:10" ht="15" customHeight="1">
      <c r="A2041" s="284" t="str">
        <f>IF('Data invoice'!J2156=0,"",'Data invoice'!K2156)</f>
        <v/>
      </c>
      <c r="B2041" s="284" t="str">
        <f>IF('Data invoice'!K2156=0,"",'Data invoice'!L2156)</f>
        <v/>
      </c>
      <c r="C2041" s="284" t="str">
        <f>IF('Data invoice'!L2156=0,"",'Data invoice'!M2156)</f>
        <v/>
      </c>
      <c r="D2041" s="284" t="str">
        <f>IF('Data invoice'!M2156=0,"",'Data invoice'!N2156)</f>
        <v/>
      </c>
      <c r="E2041" s="284" t="str">
        <f>IF('Data invoice'!N2156=0,"",'Data invoice'!O2156)</f>
        <v/>
      </c>
      <c r="F2041" s="284" t="str">
        <f>IF('Data invoice'!O2156=0,"",'Data invoice'!P2156)</f>
        <v/>
      </c>
      <c r="G2041" s="284" t="str">
        <f>IF('Data invoice'!P2156=0,"",'Data invoice'!Q2156)</f>
        <v/>
      </c>
      <c r="H2041" s="284" t="str">
        <f>IF('Data invoice'!Q2156=0,"",'Data invoice'!R2156)</f>
        <v/>
      </c>
      <c r="I2041" s="320" t="str">
        <f>IF('Data invoice'!R2156=0,"",'Data invoice'!S2156)</f>
        <v/>
      </c>
      <c r="J2041" s="367" t="str">
        <f>IF('Data invoice'!S2156=0,"",'Data invoice'!T2156)</f>
        <v/>
      </c>
    </row>
    <row r="2042" spans="1:10" ht="15" customHeight="1">
      <c r="A2042" s="284" t="str">
        <f>IF('Data invoice'!J2157=0,"",'Data invoice'!K2157)</f>
        <v/>
      </c>
      <c r="B2042" s="284" t="str">
        <f>IF('Data invoice'!K2157=0,"",'Data invoice'!L2157)</f>
        <v/>
      </c>
      <c r="C2042" s="284" t="str">
        <f>IF('Data invoice'!L2157=0,"",'Data invoice'!M2157)</f>
        <v/>
      </c>
      <c r="D2042" s="284" t="str">
        <f>IF('Data invoice'!M2157=0,"",'Data invoice'!N2157)</f>
        <v/>
      </c>
      <c r="E2042" s="284" t="str">
        <f>IF('Data invoice'!N2157=0,"",'Data invoice'!O2157)</f>
        <v/>
      </c>
      <c r="F2042" s="284" t="str">
        <f>IF('Data invoice'!O2157=0,"",'Data invoice'!P2157)</f>
        <v/>
      </c>
      <c r="G2042" s="284" t="str">
        <f>IF('Data invoice'!P2157=0,"",'Data invoice'!Q2157)</f>
        <v/>
      </c>
      <c r="H2042" s="284" t="str">
        <f>IF('Data invoice'!Q2157=0,"",'Data invoice'!R2157)</f>
        <v/>
      </c>
      <c r="I2042" s="320" t="str">
        <f>IF('Data invoice'!R2157=0,"",'Data invoice'!S2157)</f>
        <v/>
      </c>
      <c r="J2042" s="367" t="str">
        <f>IF('Data invoice'!S2157=0,"",'Data invoice'!T2157)</f>
        <v/>
      </c>
    </row>
    <row r="2043" spans="1:10" ht="15" customHeight="1">
      <c r="A2043" s="284" t="str">
        <f>IF('Data invoice'!J2158=0,"",'Data invoice'!K2158)</f>
        <v/>
      </c>
      <c r="B2043" s="284" t="str">
        <f>IF('Data invoice'!K2158=0,"",'Data invoice'!L2158)</f>
        <v/>
      </c>
      <c r="C2043" s="284" t="str">
        <f>IF('Data invoice'!L2158=0,"",'Data invoice'!M2158)</f>
        <v/>
      </c>
      <c r="D2043" s="284" t="str">
        <f>IF('Data invoice'!M2158=0,"",'Data invoice'!N2158)</f>
        <v/>
      </c>
      <c r="E2043" s="284" t="str">
        <f>IF('Data invoice'!N2158=0,"",'Data invoice'!O2158)</f>
        <v/>
      </c>
      <c r="F2043" s="284" t="str">
        <f>IF('Data invoice'!O2158=0,"",'Data invoice'!P2158)</f>
        <v/>
      </c>
      <c r="G2043" s="284" t="str">
        <f>IF('Data invoice'!P2158=0,"",'Data invoice'!Q2158)</f>
        <v/>
      </c>
      <c r="H2043" s="284" t="str">
        <f>IF('Data invoice'!Q2158=0,"",'Data invoice'!R2158)</f>
        <v/>
      </c>
      <c r="I2043" s="320" t="str">
        <f>IF('Data invoice'!R2158=0,"",'Data invoice'!S2158)</f>
        <v/>
      </c>
      <c r="J2043" s="367" t="str">
        <f>IF('Data invoice'!S2158=0,"",'Data invoice'!T2158)</f>
        <v/>
      </c>
    </row>
    <row r="2044" spans="1:10" ht="15" customHeight="1">
      <c r="A2044" s="284" t="str">
        <f>IF('Data invoice'!J2159=0,"",'Data invoice'!K2159)</f>
        <v/>
      </c>
      <c r="B2044" s="284" t="str">
        <f>IF('Data invoice'!K2159=0,"",'Data invoice'!L2159)</f>
        <v/>
      </c>
      <c r="C2044" s="284" t="str">
        <f>IF('Data invoice'!L2159=0,"",'Data invoice'!M2159)</f>
        <v/>
      </c>
      <c r="D2044" s="284" t="str">
        <f>IF('Data invoice'!M2159=0,"",'Data invoice'!N2159)</f>
        <v/>
      </c>
      <c r="E2044" s="284" t="str">
        <f>IF('Data invoice'!N2159=0,"",'Data invoice'!O2159)</f>
        <v/>
      </c>
      <c r="F2044" s="284" t="str">
        <f>IF('Data invoice'!O2159=0,"",'Data invoice'!P2159)</f>
        <v/>
      </c>
      <c r="G2044" s="284" t="str">
        <f>IF('Data invoice'!P2159=0,"",'Data invoice'!Q2159)</f>
        <v/>
      </c>
      <c r="H2044" s="284" t="str">
        <f>IF('Data invoice'!Q2159=0,"",'Data invoice'!R2159)</f>
        <v/>
      </c>
      <c r="I2044" s="320" t="str">
        <f>IF('Data invoice'!R2159=0,"",'Data invoice'!S2159)</f>
        <v/>
      </c>
      <c r="J2044" s="367" t="str">
        <f>IF('Data invoice'!S2159=0,"",'Data invoice'!T2159)</f>
        <v/>
      </c>
    </row>
    <row r="2045" spans="1:10" ht="15" customHeight="1">
      <c r="A2045" s="284" t="str">
        <f>IF('Data invoice'!J2160=0,"",'Data invoice'!K2160)</f>
        <v/>
      </c>
      <c r="B2045" s="284" t="str">
        <f>IF('Data invoice'!K2160=0,"",'Data invoice'!L2160)</f>
        <v/>
      </c>
      <c r="C2045" s="284" t="str">
        <f>IF('Data invoice'!L2160=0,"",'Data invoice'!M2160)</f>
        <v/>
      </c>
      <c r="D2045" s="284" t="str">
        <f>IF('Data invoice'!M2160=0,"",'Data invoice'!N2160)</f>
        <v/>
      </c>
      <c r="E2045" s="284" t="str">
        <f>IF('Data invoice'!N2160=0,"",'Data invoice'!O2160)</f>
        <v/>
      </c>
      <c r="F2045" s="284" t="str">
        <f>IF('Data invoice'!O2160=0,"",'Data invoice'!P2160)</f>
        <v/>
      </c>
      <c r="G2045" s="284" t="str">
        <f>IF('Data invoice'!P2160=0,"",'Data invoice'!Q2160)</f>
        <v/>
      </c>
      <c r="H2045" s="284" t="str">
        <f>IF('Data invoice'!Q2160=0,"",'Data invoice'!R2160)</f>
        <v/>
      </c>
      <c r="I2045" s="320" t="str">
        <f>IF('Data invoice'!R2160=0,"",'Data invoice'!S2160)</f>
        <v/>
      </c>
      <c r="J2045" s="367" t="str">
        <f>IF('Data invoice'!S2160=0,"",'Data invoice'!T2160)</f>
        <v/>
      </c>
    </row>
    <row r="2046" spans="1:10" ht="15" customHeight="1">
      <c r="A2046" s="284" t="str">
        <f>IF('Data invoice'!J2161=0,"",'Data invoice'!K2161)</f>
        <v/>
      </c>
      <c r="B2046" s="284" t="str">
        <f>IF('Data invoice'!K2161=0,"",'Data invoice'!L2161)</f>
        <v/>
      </c>
      <c r="C2046" s="284" t="str">
        <f>IF('Data invoice'!L2161=0,"",'Data invoice'!M2161)</f>
        <v/>
      </c>
      <c r="D2046" s="284" t="str">
        <f>IF('Data invoice'!M2161=0,"",'Data invoice'!N2161)</f>
        <v/>
      </c>
      <c r="E2046" s="284" t="str">
        <f>IF('Data invoice'!N2161=0,"",'Data invoice'!O2161)</f>
        <v/>
      </c>
      <c r="F2046" s="284" t="str">
        <f>IF('Data invoice'!O2161=0,"",'Data invoice'!P2161)</f>
        <v/>
      </c>
      <c r="G2046" s="284" t="str">
        <f>IF('Data invoice'!P2161=0,"",'Data invoice'!Q2161)</f>
        <v/>
      </c>
      <c r="H2046" s="284" t="str">
        <f>IF('Data invoice'!Q2161=0,"",'Data invoice'!R2161)</f>
        <v/>
      </c>
      <c r="I2046" s="320" t="str">
        <f>IF('Data invoice'!R2161=0,"",'Data invoice'!S2161)</f>
        <v/>
      </c>
      <c r="J2046" s="367" t="str">
        <f>IF('Data invoice'!S2161=0,"",'Data invoice'!T2161)</f>
        <v/>
      </c>
    </row>
    <row r="2047" spans="1:10" ht="15" customHeight="1">
      <c r="A2047" s="284" t="str">
        <f>IF('Data invoice'!J2162=0,"",'Data invoice'!K2162)</f>
        <v/>
      </c>
      <c r="B2047" s="284" t="str">
        <f>IF('Data invoice'!K2162=0,"",'Data invoice'!L2162)</f>
        <v/>
      </c>
      <c r="C2047" s="284" t="str">
        <f>IF('Data invoice'!L2162=0,"",'Data invoice'!M2162)</f>
        <v/>
      </c>
      <c r="D2047" s="284" t="str">
        <f>IF('Data invoice'!M2162=0,"",'Data invoice'!N2162)</f>
        <v/>
      </c>
      <c r="E2047" s="284" t="str">
        <f>IF('Data invoice'!N2162=0,"",'Data invoice'!O2162)</f>
        <v/>
      </c>
      <c r="F2047" s="284" t="str">
        <f>IF('Data invoice'!O2162=0,"",'Data invoice'!P2162)</f>
        <v/>
      </c>
      <c r="G2047" s="284" t="str">
        <f>IF('Data invoice'!P2162=0,"",'Data invoice'!Q2162)</f>
        <v/>
      </c>
      <c r="H2047" s="284" t="str">
        <f>IF('Data invoice'!Q2162=0,"",'Data invoice'!R2162)</f>
        <v/>
      </c>
      <c r="I2047" s="320" t="str">
        <f>IF('Data invoice'!R2162=0,"",'Data invoice'!S2162)</f>
        <v/>
      </c>
      <c r="J2047" s="367" t="str">
        <f>IF('Data invoice'!S2162=0,"",'Data invoice'!T2162)</f>
        <v/>
      </c>
    </row>
    <row r="2048" spans="1:10" ht="15" customHeight="1">
      <c r="A2048" s="284" t="str">
        <f>IF('Data invoice'!J2163=0,"",'Data invoice'!K2163)</f>
        <v/>
      </c>
      <c r="B2048" s="284" t="str">
        <f>IF('Data invoice'!K2163=0,"",'Data invoice'!L2163)</f>
        <v/>
      </c>
      <c r="C2048" s="284" t="str">
        <f>IF('Data invoice'!L2163=0,"",'Data invoice'!M2163)</f>
        <v/>
      </c>
      <c r="D2048" s="284" t="str">
        <f>IF('Data invoice'!M2163=0,"",'Data invoice'!N2163)</f>
        <v/>
      </c>
      <c r="E2048" s="284" t="str">
        <f>IF('Data invoice'!N2163=0,"",'Data invoice'!O2163)</f>
        <v/>
      </c>
      <c r="F2048" s="284" t="str">
        <f>IF('Data invoice'!O2163=0,"",'Data invoice'!P2163)</f>
        <v/>
      </c>
      <c r="G2048" s="284" t="str">
        <f>IF('Data invoice'!P2163=0,"",'Data invoice'!Q2163)</f>
        <v/>
      </c>
      <c r="H2048" s="284" t="str">
        <f>IF('Data invoice'!Q2163=0,"",'Data invoice'!R2163)</f>
        <v/>
      </c>
      <c r="I2048" s="320" t="str">
        <f>IF('Data invoice'!R2163=0,"",'Data invoice'!S2163)</f>
        <v/>
      </c>
      <c r="J2048" s="367" t="str">
        <f>IF('Data invoice'!S2163=0,"",'Data invoice'!T2163)</f>
        <v/>
      </c>
    </row>
    <row r="2049" spans="1:10" ht="15" customHeight="1">
      <c r="A2049" s="284" t="str">
        <f>IF('Data invoice'!J2164=0,"",'Data invoice'!K2164)</f>
        <v/>
      </c>
      <c r="B2049" s="284" t="str">
        <f>IF('Data invoice'!K2164=0,"",'Data invoice'!L2164)</f>
        <v/>
      </c>
      <c r="C2049" s="284" t="str">
        <f>IF('Data invoice'!L2164=0,"",'Data invoice'!M2164)</f>
        <v/>
      </c>
      <c r="D2049" s="284" t="str">
        <f>IF('Data invoice'!M2164=0,"",'Data invoice'!N2164)</f>
        <v/>
      </c>
      <c r="E2049" s="284" t="str">
        <f>IF('Data invoice'!N2164=0,"",'Data invoice'!O2164)</f>
        <v/>
      </c>
      <c r="F2049" s="284" t="str">
        <f>IF('Data invoice'!O2164=0,"",'Data invoice'!P2164)</f>
        <v/>
      </c>
      <c r="G2049" s="284" t="str">
        <f>IF('Data invoice'!P2164=0,"",'Data invoice'!Q2164)</f>
        <v/>
      </c>
      <c r="H2049" s="284" t="str">
        <f>IF('Data invoice'!Q2164=0,"",'Data invoice'!R2164)</f>
        <v/>
      </c>
      <c r="I2049" s="320" t="str">
        <f>IF('Data invoice'!R2164=0,"",'Data invoice'!S2164)</f>
        <v/>
      </c>
      <c r="J2049" s="367" t="str">
        <f>IF('Data invoice'!S2164=0,"",'Data invoice'!T2164)</f>
        <v/>
      </c>
    </row>
    <row r="2050" spans="1:10" ht="15" customHeight="1">
      <c r="A2050" s="284" t="str">
        <f>IF('Data invoice'!J2165=0,"",'Data invoice'!K2165)</f>
        <v/>
      </c>
      <c r="B2050" s="284" t="str">
        <f>IF('Data invoice'!K2165=0,"",'Data invoice'!L2165)</f>
        <v/>
      </c>
      <c r="C2050" s="284" t="str">
        <f>IF('Data invoice'!L2165=0,"",'Data invoice'!M2165)</f>
        <v/>
      </c>
      <c r="D2050" s="284" t="str">
        <f>IF('Data invoice'!M2165=0,"",'Data invoice'!N2165)</f>
        <v/>
      </c>
      <c r="E2050" s="284" t="str">
        <f>IF('Data invoice'!N2165=0,"",'Data invoice'!O2165)</f>
        <v/>
      </c>
      <c r="F2050" s="284" t="str">
        <f>IF('Data invoice'!O2165=0,"",'Data invoice'!P2165)</f>
        <v/>
      </c>
      <c r="G2050" s="284" t="str">
        <f>IF('Data invoice'!P2165=0,"",'Data invoice'!Q2165)</f>
        <v/>
      </c>
      <c r="H2050" s="284" t="str">
        <f>IF('Data invoice'!Q2165=0,"",'Data invoice'!R2165)</f>
        <v/>
      </c>
      <c r="I2050" s="320" t="str">
        <f>IF('Data invoice'!R2165=0,"",'Data invoice'!S2165)</f>
        <v/>
      </c>
      <c r="J2050" s="367" t="str">
        <f>IF('Data invoice'!S2165=0,"",'Data invoice'!T2165)</f>
        <v/>
      </c>
    </row>
    <row r="2051" spans="1:10" ht="15" customHeight="1">
      <c r="A2051" s="284" t="str">
        <f>IF('Data invoice'!J2166=0,"",'Data invoice'!K2166)</f>
        <v/>
      </c>
      <c r="B2051" s="284" t="str">
        <f>IF('Data invoice'!K2166=0,"",'Data invoice'!L2166)</f>
        <v/>
      </c>
      <c r="C2051" s="284" t="str">
        <f>IF('Data invoice'!L2166=0,"",'Data invoice'!M2166)</f>
        <v/>
      </c>
      <c r="D2051" s="284" t="str">
        <f>IF('Data invoice'!M2166=0,"",'Data invoice'!N2166)</f>
        <v/>
      </c>
      <c r="E2051" s="284" t="str">
        <f>IF('Data invoice'!N2166=0,"",'Data invoice'!O2166)</f>
        <v/>
      </c>
      <c r="F2051" s="284" t="str">
        <f>IF('Data invoice'!O2166=0,"",'Data invoice'!P2166)</f>
        <v/>
      </c>
      <c r="G2051" s="284" t="str">
        <f>IF('Data invoice'!P2166=0,"",'Data invoice'!Q2166)</f>
        <v/>
      </c>
      <c r="H2051" s="284" t="str">
        <f>IF('Data invoice'!Q2166=0,"",'Data invoice'!R2166)</f>
        <v/>
      </c>
      <c r="I2051" s="320" t="str">
        <f>IF('Data invoice'!R2166=0,"",'Data invoice'!S2166)</f>
        <v/>
      </c>
      <c r="J2051" s="367" t="str">
        <f>IF('Data invoice'!S2166=0,"",'Data invoice'!T2166)</f>
        <v/>
      </c>
    </row>
    <row r="2052" spans="1:10" ht="15" customHeight="1">
      <c r="A2052" s="284" t="str">
        <f>IF('Data invoice'!J2167=0,"",'Data invoice'!K2167)</f>
        <v/>
      </c>
      <c r="B2052" s="284" t="str">
        <f>IF('Data invoice'!K2167=0,"",'Data invoice'!L2167)</f>
        <v/>
      </c>
      <c r="C2052" s="284" t="str">
        <f>IF('Data invoice'!L2167=0,"",'Data invoice'!M2167)</f>
        <v/>
      </c>
      <c r="D2052" s="284" t="str">
        <f>IF('Data invoice'!M2167=0,"",'Data invoice'!N2167)</f>
        <v/>
      </c>
      <c r="E2052" s="284" t="str">
        <f>IF('Data invoice'!N2167=0,"",'Data invoice'!O2167)</f>
        <v/>
      </c>
      <c r="F2052" s="284" t="str">
        <f>IF('Data invoice'!O2167=0,"",'Data invoice'!P2167)</f>
        <v/>
      </c>
      <c r="G2052" s="284" t="str">
        <f>IF('Data invoice'!P2167=0,"",'Data invoice'!Q2167)</f>
        <v/>
      </c>
      <c r="H2052" s="284" t="str">
        <f>IF('Data invoice'!Q2167=0,"",'Data invoice'!R2167)</f>
        <v/>
      </c>
      <c r="I2052" s="320" t="str">
        <f>IF('Data invoice'!R2167=0,"",'Data invoice'!S2167)</f>
        <v/>
      </c>
      <c r="J2052" s="367" t="str">
        <f>IF('Data invoice'!S2167=0,"",'Data invoice'!T2167)</f>
        <v/>
      </c>
    </row>
    <row r="2053" spans="1:10" ht="15" customHeight="1">
      <c r="A2053" s="284" t="str">
        <f>IF('Data invoice'!J2168=0,"",'Data invoice'!K2168)</f>
        <v/>
      </c>
      <c r="B2053" s="284" t="str">
        <f>IF('Data invoice'!K2168=0,"",'Data invoice'!L2168)</f>
        <v/>
      </c>
      <c r="C2053" s="284" t="str">
        <f>IF('Data invoice'!L2168=0,"",'Data invoice'!M2168)</f>
        <v/>
      </c>
      <c r="D2053" s="284" t="str">
        <f>IF('Data invoice'!M2168=0,"",'Data invoice'!N2168)</f>
        <v/>
      </c>
      <c r="E2053" s="284" t="str">
        <f>IF('Data invoice'!N2168=0,"",'Data invoice'!O2168)</f>
        <v/>
      </c>
      <c r="F2053" s="284" t="str">
        <f>IF('Data invoice'!O2168=0,"",'Data invoice'!P2168)</f>
        <v/>
      </c>
      <c r="G2053" s="284" t="str">
        <f>IF('Data invoice'!P2168=0,"",'Data invoice'!Q2168)</f>
        <v/>
      </c>
      <c r="H2053" s="284" t="str">
        <f>IF('Data invoice'!Q2168=0,"",'Data invoice'!R2168)</f>
        <v/>
      </c>
      <c r="I2053" s="320" t="str">
        <f>IF('Data invoice'!R2168=0,"",'Data invoice'!S2168)</f>
        <v/>
      </c>
      <c r="J2053" s="367" t="str">
        <f>IF('Data invoice'!S2168=0,"",'Data invoice'!T2168)</f>
        <v/>
      </c>
    </row>
    <row r="2054" spans="1:10" ht="15" customHeight="1">
      <c r="A2054" s="284" t="str">
        <f>IF('Data invoice'!J2169=0,"",'Data invoice'!K2169)</f>
        <v/>
      </c>
      <c r="B2054" s="284" t="str">
        <f>IF('Data invoice'!K2169=0,"",'Data invoice'!L2169)</f>
        <v/>
      </c>
      <c r="C2054" s="284" t="str">
        <f>IF('Data invoice'!L2169=0,"",'Data invoice'!M2169)</f>
        <v/>
      </c>
      <c r="D2054" s="284" t="str">
        <f>IF('Data invoice'!M2169=0,"",'Data invoice'!N2169)</f>
        <v/>
      </c>
      <c r="E2054" s="284" t="str">
        <f>IF('Data invoice'!N2169=0,"",'Data invoice'!O2169)</f>
        <v/>
      </c>
      <c r="F2054" s="284" t="str">
        <f>IF('Data invoice'!O2169=0,"",'Data invoice'!P2169)</f>
        <v/>
      </c>
      <c r="G2054" s="284" t="str">
        <f>IF('Data invoice'!P2169=0,"",'Data invoice'!Q2169)</f>
        <v/>
      </c>
      <c r="H2054" s="284" t="str">
        <f>IF('Data invoice'!Q2169=0,"",'Data invoice'!R2169)</f>
        <v/>
      </c>
      <c r="I2054" s="320" t="str">
        <f>IF('Data invoice'!R2169=0,"",'Data invoice'!S2169)</f>
        <v/>
      </c>
      <c r="J2054" s="367" t="str">
        <f>IF('Data invoice'!S2169=0,"",'Data invoice'!T2169)</f>
        <v/>
      </c>
    </row>
    <row r="2055" spans="1:10" ht="15" customHeight="1">
      <c r="A2055" s="284" t="str">
        <f>IF('Data invoice'!J2170=0,"",'Data invoice'!K2170)</f>
        <v/>
      </c>
      <c r="B2055" s="284" t="str">
        <f>IF('Data invoice'!K2170=0,"",'Data invoice'!L2170)</f>
        <v/>
      </c>
      <c r="C2055" s="284" t="str">
        <f>IF('Data invoice'!L2170=0,"",'Data invoice'!M2170)</f>
        <v/>
      </c>
      <c r="D2055" s="284" t="str">
        <f>IF('Data invoice'!M2170=0,"",'Data invoice'!N2170)</f>
        <v/>
      </c>
      <c r="E2055" s="284" t="str">
        <f>IF('Data invoice'!N2170=0,"",'Data invoice'!O2170)</f>
        <v/>
      </c>
      <c r="F2055" s="284" t="str">
        <f>IF('Data invoice'!O2170=0,"",'Data invoice'!P2170)</f>
        <v/>
      </c>
      <c r="G2055" s="284" t="str">
        <f>IF('Data invoice'!P2170=0,"",'Data invoice'!Q2170)</f>
        <v/>
      </c>
      <c r="H2055" s="284" t="str">
        <f>IF('Data invoice'!Q2170=0,"",'Data invoice'!R2170)</f>
        <v/>
      </c>
      <c r="I2055" s="320" t="str">
        <f>IF('Data invoice'!R2170=0,"",'Data invoice'!S2170)</f>
        <v/>
      </c>
      <c r="J2055" s="367" t="str">
        <f>IF('Data invoice'!S2170=0,"",'Data invoice'!T2170)</f>
        <v/>
      </c>
    </row>
    <row r="2056" spans="1:10" ht="15" customHeight="1">
      <c r="A2056" s="284" t="str">
        <f>IF('Data invoice'!J2171=0,"",'Data invoice'!K2171)</f>
        <v/>
      </c>
      <c r="B2056" s="284" t="str">
        <f>IF('Data invoice'!K2171=0,"",'Data invoice'!L2171)</f>
        <v/>
      </c>
      <c r="C2056" s="284" t="str">
        <f>IF('Data invoice'!L2171=0,"",'Data invoice'!M2171)</f>
        <v/>
      </c>
      <c r="D2056" s="284" t="str">
        <f>IF('Data invoice'!M2171=0,"",'Data invoice'!N2171)</f>
        <v/>
      </c>
      <c r="E2056" s="284" t="str">
        <f>IF('Data invoice'!N2171=0,"",'Data invoice'!O2171)</f>
        <v/>
      </c>
      <c r="F2056" s="284" t="str">
        <f>IF('Data invoice'!O2171=0,"",'Data invoice'!P2171)</f>
        <v/>
      </c>
      <c r="G2056" s="284" t="str">
        <f>IF('Data invoice'!P2171=0,"",'Data invoice'!Q2171)</f>
        <v/>
      </c>
      <c r="H2056" s="284" t="str">
        <f>IF('Data invoice'!Q2171=0,"",'Data invoice'!R2171)</f>
        <v/>
      </c>
      <c r="I2056" s="320" t="str">
        <f>IF('Data invoice'!R2171=0,"",'Data invoice'!S2171)</f>
        <v/>
      </c>
      <c r="J2056" s="367" t="str">
        <f>IF('Data invoice'!S2171=0,"",'Data invoice'!T2171)</f>
        <v/>
      </c>
    </row>
    <row r="2057" spans="1:10" ht="15" customHeight="1">
      <c r="A2057" s="284" t="str">
        <f>IF('Data invoice'!J2172=0,"",'Data invoice'!K2172)</f>
        <v/>
      </c>
      <c r="B2057" s="284" t="str">
        <f>IF('Data invoice'!K2172=0,"",'Data invoice'!L2172)</f>
        <v/>
      </c>
      <c r="C2057" s="284" t="str">
        <f>IF('Data invoice'!L2172=0,"",'Data invoice'!M2172)</f>
        <v/>
      </c>
      <c r="D2057" s="284" t="str">
        <f>IF('Data invoice'!M2172=0,"",'Data invoice'!N2172)</f>
        <v/>
      </c>
      <c r="E2057" s="284" t="str">
        <f>IF('Data invoice'!N2172=0,"",'Data invoice'!O2172)</f>
        <v/>
      </c>
      <c r="F2057" s="284" t="str">
        <f>IF('Data invoice'!O2172=0,"",'Data invoice'!P2172)</f>
        <v/>
      </c>
      <c r="G2057" s="284" t="str">
        <f>IF('Data invoice'!P2172=0,"",'Data invoice'!Q2172)</f>
        <v/>
      </c>
      <c r="H2057" s="284" t="str">
        <f>IF('Data invoice'!Q2172=0,"",'Data invoice'!R2172)</f>
        <v/>
      </c>
      <c r="I2057" s="320" t="str">
        <f>IF('Data invoice'!R2172=0,"",'Data invoice'!S2172)</f>
        <v/>
      </c>
      <c r="J2057" s="367" t="str">
        <f>IF('Data invoice'!S2172=0,"",'Data invoice'!T2172)</f>
        <v/>
      </c>
    </row>
    <row r="2058" spans="1:10" ht="15" customHeight="1">
      <c r="A2058" s="284" t="str">
        <f>IF('Data invoice'!J2173=0,"",'Data invoice'!K2173)</f>
        <v/>
      </c>
      <c r="B2058" s="284" t="str">
        <f>IF('Data invoice'!K2173=0,"",'Data invoice'!L2173)</f>
        <v/>
      </c>
      <c r="C2058" s="284" t="str">
        <f>IF('Data invoice'!L2173=0,"",'Data invoice'!M2173)</f>
        <v/>
      </c>
      <c r="D2058" s="284" t="str">
        <f>IF('Data invoice'!M2173=0,"",'Data invoice'!N2173)</f>
        <v/>
      </c>
      <c r="E2058" s="284" t="str">
        <f>IF('Data invoice'!N2173=0,"",'Data invoice'!O2173)</f>
        <v/>
      </c>
      <c r="F2058" s="284" t="str">
        <f>IF('Data invoice'!O2173=0,"",'Data invoice'!P2173)</f>
        <v/>
      </c>
      <c r="G2058" s="284" t="str">
        <f>IF('Data invoice'!P2173=0,"",'Data invoice'!Q2173)</f>
        <v/>
      </c>
      <c r="H2058" s="284" t="str">
        <f>IF('Data invoice'!Q2173=0,"",'Data invoice'!R2173)</f>
        <v/>
      </c>
      <c r="I2058" s="320" t="str">
        <f>IF('Data invoice'!R2173=0,"",'Data invoice'!S2173)</f>
        <v/>
      </c>
      <c r="J2058" s="367" t="str">
        <f>IF('Data invoice'!S2173=0,"",'Data invoice'!T2173)</f>
        <v/>
      </c>
    </row>
    <row r="2059" spans="1:10" ht="15" customHeight="1">
      <c r="A2059" s="284" t="str">
        <f>IF('Data invoice'!J2174=0,"",'Data invoice'!K2174)</f>
        <v/>
      </c>
      <c r="B2059" s="284" t="str">
        <f>IF('Data invoice'!K2174=0,"",'Data invoice'!L2174)</f>
        <v/>
      </c>
      <c r="C2059" s="284" t="str">
        <f>IF('Data invoice'!L2174=0,"",'Data invoice'!M2174)</f>
        <v/>
      </c>
      <c r="D2059" s="284" t="str">
        <f>IF('Data invoice'!M2174=0,"",'Data invoice'!N2174)</f>
        <v/>
      </c>
      <c r="E2059" s="284" t="str">
        <f>IF('Data invoice'!N2174=0,"",'Data invoice'!O2174)</f>
        <v/>
      </c>
      <c r="F2059" s="284" t="str">
        <f>IF('Data invoice'!O2174=0,"",'Data invoice'!P2174)</f>
        <v/>
      </c>
      <c r="G2059" s="284" t="str">
        <f>IF('Data invoice'!P2174=0,"",'Data invoice'!Q2174)</f>
        <v/>
      </c>
      <c r="H2059" s="284" t="str">
        <f>IF('Data invoice'!Q2174=0,"",'Data invoice'!R2174)</f>
        <v/>
      </c>
      <c r="I2059" s="320" t="str">
        <f>IF('Data invoice'!R2174=0,"",'Data invoice'!S2174)</f>
        <v/>
      </c>
      <c r="J2059" s="367" t="str">
        <f>IF('Data invoice'!S2174=0,"",'Data invoice'!T2174)</f>
        <v/>
      </c>
    </row>
    <row r="2060" spans="1:10" ht="15" customHeight="1">
      <c r="A2060" s="284" t="str">
        <f>IF('Data invoice'!J2175=0,"",'Data invoice'!K2175)</f>
        <v/>
      </c>
      <c r="B2060" s="284" t="str">
        <f>IF('Data invoice'!K2175=0,"",'Data invoice'!L2175)</f>
        <v/>
      </c>
      <c r="C2060" s="284" t="str">
        <f>IF('Data invoice'!L2175=0,"",'Data invoice'!M2175)</f>
        <v/>
      </c>
      <c r="D2060" s="284" t="str">
        <f>IF('Data invoice'!M2175=0,"",'Data invoice'!N2175)</f>
        <v/>
      </c>
      <c r="E2060" s="284" t="str">
        <f>IF('Data invoice'!N2175=0,"",'Data invoice'!O2175)</f>
        <v/>
      </c>
      <c r="F2060" s="284" t="str">
        <f>IF('Data invoice'!O2175=0,"",'Data invoice'!P2175)</f>
        <v/>
      </c>
      <c r="G2060" s="284" t="str">
        <f>IF('Data invoice'!P2175=0,"",'Data invoice'!Q2175)</f>
        <v/>
      </c>
      <c r="H2060" s="284" t="str">
        <f>IF('Data invoice'!Q2175=0,"",'Data invoice'!R2175)</f>
        <v/>
      </c>
      <c r="I2060" s="320" t="str">
        <f>IF('Data invoice'!R2175=0,"",'Data invoice'!S2175)</f>
        <v/>
      </c>
      <c r="J2060" s="367" t="str">
        <f>IF('Data invoice'!S2175=0,"",'Data invoice'!T2175)</f>
        <v/>
      </c>
    </row>
    <row r="2061" spans="1:10" ht="15" customHeight="1">
      <c r="A2061" s="284" t="str">
        <f>IF('Data invoice'!J2176=0,"",'Data invoice'!K2176)</f>
        <v/>
      </c>
      <c r="B2061" s="284" t="str">
        <f>IF('Data invoice'!K2176=0,"",'Data invoice'!L2176)</f>
        <v/>
      </c>
      <c r="C2061" s="284" t="str">
        <f>IF('Data invoice'!L2176=0,"",'Data invoice'!M2176)</f>
        <v/>
      </c>
      <c r="D2061" s="284" t="str">
        <f>IF('Data invoice'!M2176=0,"",'Data invoice'!N2176)</f>
        <v/>
      </c>
      <c r="E2061" s="284" t="str">
        <f>IF('Data invoice'!N2176=0,"",'Data invoice'!O2176)</f>
        <v/>
      </c>
      <c r="F2061" s="284" t="str">
        <f>IF('Data invoice'!O2176=0,"",'Data invoice'!P2176)</f>
        <v/>
      </c>
      <c r="G2061" s="284" t="str">
        <f>IF('Data invoice'!P2176=0,"",'Data invoice'!Q2176)</f>
        <v/>
      </c>
      <c r="H2061" s="284" t="str">
        <f>IF('Data invoice'!Q2176=0,"",'Data invoice'!R2176)</f>
        <v/>
      </c>
      <c r="I2061" s="320" t="str">
        <f>IF('Data invoice'!R2176=0,"",'Data invoice'!S2176)</f>
        <v/>
      </c>
      <c r="J2061" s="367" t="str">
        <f>IF('Data invoice'!S2176=0,"",'Data invoice'!T2176)</f>
        <v/>
      </c>
    </row>
    <row r="2062" spans="1:10" ht="15" customHeight="1">
      <c r="A2062" s="284" t="str">
        <f>IF('Data invoice'!J2177=0,"",'Data invoice'!K2177)</f>
        <v/>
      </c>
      <c r="B2062" s="284" t="str">
        <f>IF('Data invoice'!K2177=0,"",'Data invoice'!L2177)</f>
        <v/>
      </c>
      <c r="C2062" s="284" t="str">
        <f>IF('Data invoice'!L2177=0,"",'Data invoice'!M2177)</f>
        <v/>
      </c>
      <c r="D2062" s="284" t="str">
        <f>IF('Data invoice'!M2177=0,"",'Data invoice'!N2177)</f>
        <v/>
      </c>
      <c r="E2062" s="284" t="str">
        <f>IF('Data invoice'!N2177=0,"",'Data invoice'!O2177)</f>
        <v/>
      </c>
      <c r="F2062" s="284" t="str">
        <f>IF('Data invoice'!O2177=0,"",'Data invoice'!P2177)</f>
        <v/>
      </c>
      <c r="G2062" s="284" t="str">
        <f>IF('Data invoice'!P2177=0,"",'Data invoice'!Q2177)</f>
        <v/>
      </c>
      <c r="H2062" s="284" t="str">
        <f>IF('Data invoice'!Q2177=0,"",'Data invoice'!R2177)</f>
        <v/>
      </c>
      <c r="I2062" s="320" t="str">
        <f>IF('Data invoice'!R2177=0,"",'Data invoice'!S2177)</f>
        <v/>
      </c>
      <c r="J2062" s="367" t="str">
        <f>IF('Data invoice'!S2177=0,"",'Data invoice'!T2177)</f>
        <v/>
      </c>
    </row>
    <row r="2063" spans="1:10" ht="15" customHeight="1">
      <c r="A2063" s="284" t="str">
        <f>IF('Data invoice'!J2178=0,"",'Data invoice'!K2178)</f>
        <v/>
      </c>
      <c r="B2063" s="284" t="str">
        <f>IF('Data invoice'!K2178=0,"",'Data invoice'!L2178)</f>
        <v/>
      </c>
      <c r="C2063" s="284" t="str">
        <f>IF('Data invoice'!L2178=0,"",'Data invoice'!M2178)</f>
        <v/>
      </c>
      <c r="D2063" s="284" t="str">
        <f>IF('Data invoice'!M2178=0,"",'Data invoice'!N2178)</f>
        <v/>
      </c>
      <c r="E2063" s="284" t="str">
        <f>IF('Data invoice'!N2178=0,"",'Data invoice'!O2178)</f>
        <v/>
      </c>
      <c r="F2063" s="284" t="str">
        <f>IF('Data invoice'!O2178=0,"",'Data invoice'!P2178)</f>
        <v/>
      </c>
      <c r="G2063" s="284" t="str">
        <f>IF('Data invoice'!P2178=0,"",'Data invoice'!Q2178)</f>
        <v/>
      </c>
      <c r="H2063" s="284" t="str">
        <f>IF('Data invoice'!Q2178=0,"",'Data invoice'!R2178)</f>
        <v/>
      </c>
      <c r="I2063" s="320" t="str">
        <f>IF('Data invoice'!R2178=0,"",'Data invoice'!S2178)</f>
        <v/>
      </c>
      <c r="J2063" s="367" t="str">
        <f>IF('Data invoice'!S2178=0,"",'Data invoice'!T2178)</f>
        <v/>
      </c>
    </row>
    <row r="2064" spans="1:10" ht="15" customHeight="1">
      <c r="A2064" s="284" t="str">
        <f>IF('Data invoice'!J2179=0,"",'Data invoice'!K2179)</f>
        <v/>
      </c>
      <c r="B2064" s="284" t="str">
        <f>IF('Data invoice'!K2179=0,"",'Data invoice'!L2179)</f>
        <v/>
      </c>
      <c r="C2064" s="284" t="str">
        <f>IF('Data invoice'!L2179=0,"",'Data invoice'!M2179)</f>
        <v/>
      </c>
      <c r="D2064" s="284" t="str">
        <f>IF('Data invoice'!M2179=0,"",'Data invoice'!N2179)</f>
        <v/>
      </c>
      <c r="E2064" s="284" t="str">
        <f>IF('Data invoice'!N2179=0,"",'Data invoice'!O2179)</f>
        <v/>
      </c>
      <c r="F2064" s="284" t="str">
        <f>IF('Data invoice'!O2179=0,"",'Data invoice'!P2179)</f>
        <v/>
      </c>
      <c r="G2064" s="284" t="str">
        <f>IF('Data invoice'!P2179=0,"",'Data invoice'!Q2179)</f>
        <v/>
      </c>
      <c r="H2064" s="284" t="str">
        <f>IF('Data invoice'!Q2179=0,"",'Data invoice'!R2179)</f>
        <v/>
      </c>
      <c r="I2064" s="320" t="str">
        <f>IF('Data invoice'!R2179=0,"",'Data invoice'!S2179)</f>
        <v/>
      </c>
      <c r="J2064" s="367" t="str">
        <f>IF('Data invoice'!S2179=0,"",'Data invoice'!T2179)</f>
        <v/>
      </c>
    </row>
    <row r="2065" spans="1:10" ht="15" customHeight="1">
      <c r="A2065" s="284" t="str">
        <f>IF('Data invoice'!J2180=0,"",'Data invoice'!K2180)</f>
        <v/>
      </c>
      <c r="B2065" s="284" t="str">
        <f>IF('Data invoice'!K2180=0,"",'Data invoice'!L2180)</f>
        <v/>
      </c>
      <c r="C2065" s="284" t="str">
        <f>IF('Data invoice'!L2180=0,"",'Data invoice'!M2180)</f>
        <v/>
      </c>
      <c r="D2065" s="284" t="str">
        <f>IF('Data invoice'!M2180=0,"",'Data invoice'!N2180)</f>
        <v/>
      </c>
      <c r="E2065" s="284" t="str">
        <f>IF('Data invoice'!N2180=0,"",'Data invoice'!O2180)</f>
        <v/>
      </c>
      <c r="F2065" s="284" t="str">
        <f>IF('Data invoice'!O2180=0,"",'Data invoice'!P2180)</f>
        <v/>
      </c>
      <c r="G2065" s="284" t="str">
        <f>IF('Data invoice'!P2180=0,"",'Data invoice'!Q2180)</f>
        <v/>
      </c>
      <c r="H2065" s="284" t="str">
        <f>IF('Data invoice'!Q2180=0,"",'Data invoice'!R2180)</f>
        <v/>
      </c>
      <c r="I2065" s="320" t="str">
        <f>IF('Data invoice'!R2180=0,"",'Data invoice'!S2180)</f>
        <v/>
      </c>
      <c r="J2065" s="367" t="str">
        <f>IF('Data invoice'!S2180=0,"",'Data invoice'!T2180)</f>
        <v/>
      </c>
    </row>
    <row r="2066" spans="1:10" ht="15" customHeight="1">
      <c r="A2066" s="284" t="str">
        <f>IF('Data invoice'!J2181=0,"",'Data invoice'!K2181)</f>
        <v/>
      </c>
      <c r="B2066" s="284" t="str">
        <f>IF('Data invoice'!K2181=0,"",'Data invoice'!L2181)</f>
        <v/>
      </c>
      <c r="C2066" s="284" t="str">
        <f>IF('Data invoice'!L2181=0,"",'Data invoice'!M2181)</f>
        <v/>
      </c>
      <c r="D2066" s="284" t="str">
        <f>IF('Data invoice'!M2181=0,"",'Data invoice'!N2181)</f>
        <v/>
      </c>
      <c r="E2066" s="284" t="str">
        <f>IF('Data invoice'!N2181=0,"",'Data invoice'!O2181)</f>
        <v/>
      </c>
      <c r="F2066" s="284" t="str">
        <f>IF('Data invoice'!O2181=0,"",'Data invoice'!P2181)</f>
        <v/>
      </c>
      <c r="G2066" s="284" t="str">
        <f>IF('Data invoice'!P2181=0,"",'Data invoice'!Q2181)</f>
        <v/>
      </c>
      <c r="H2066" s="284" t="str">
        <f>IF('Data invoice'!Q2181=0,"",'Data invoice'!R2181)</f>
        <v/>
      </c>
      <c r="I2066" s="320" t="str">
        <f>IF('Data invoice'!R2181=0,"",'Data invoice'!S2181)</f>
        <v/>
      </c>
      <c r="J2066" s="367" t="str">
        <f>IF('Data invoice'!S2181=0,"",'Data invoice'!T2181)</f>
        <v/>
      </c>
    </row>
    <row r="2067" spans="1:10" ht="15" customHeight="1">
      <c r="A2067" s="284" t="str">
        <f>IF('Data invoice'!J2182=0,"",'Data invoice'!K2182)</f>
        <v/>
      </c>
      <c r="B2067" s="284" t="str">
        <f>IF('Data invoice'!K2182=0,"",'Data invoice'!L2182)</f>
        <v/>
      </c>
      <c r="C2067" s="284" t="str">
        <f>IF('Data invoice'!L2182=0,"",'Data invoice'!M2182)</f>
        <v/>
      </c>
      <c r="D2067" s="284" t="str">
        <f>IF('Data invoice'!M2182=0,"",'Data invoice'!N2182)</f>
        <v/>
      </c>
      <c r="E2067" s="284" t="str">
        <f>IF('Data invoice'!N2182=0,"",'Data invoice'!O2182)</f>
        <v/>
      </c>
      <c r="F2067" s="284" t="str">
        <f>IF('Data invoice'!O2182=0,"",'Data invoice'!P2182)</f>
        <v/>
      </c>
      <c r="G2067" s="284" t="str">
        <f>IF('Data invoice'!P2182=0,"",'Data invoice'!Q2182)</f>
        <v/>
      </c>
      <c r="H2067" s="284" t="str">
        <f>IF('Data invoice'!Q2182=0,"",'Data invoice'!R2182)</f>
        <v/>
      </c>
      <c r="I2067" s="320" t="str">
        <f>IF('Data invoice'!R2182=0,"",'Data invoice'!S2182)</f>
        <v/>
      </c>
      <c r="J2067" s="367" t="str">
        <f>IF('Data invoice'!S2182=0,"",'Data invoice'!T2182)</f>
        <v/>
      </c>
    </row>
    <row r="2068" spans="1:10" ht="15" customHeight="1">
      <c r="A2068" s="284" t="str">
        <f>IF('Data invoice'!J2183=0,"",'Data invoice'!K2183)</f>
        <v/>
      </c>
      <c r="B2068" s="284" t="str">
        <f>IF('Data invoice'!K2183=0,"",'Data invoice'!L2183)</f>
        <v/>
      </c>
      <c r="C2068" s="284" t="str">
        <f>IF('Data invoice'!L2183=0,"",'Data invoice'!M2183)</f>
        <v/>
      </c>
      <c r="D2068" s="284" t="str">
        <f>IF('Data invoice'!M2183=0,"",'Data invoice'!N2183)</f>
        <v/>
      </c>
      <c r="E2068" s="284" t="str">
        <f>IF('Data invoice'!N2183=0,"",'Data invoice'!O2183)</f>
        <v/>
      </c>
      <c r="F2068" s="284" t="str">
        <f>IF('Data invoice'!O2183=0,"",'Data invoice'!P2183)</f>
        <v/>
      </c>
      <c r="G2068" s="284" t="str">
        <f>IF('Data invoice'!P2183=0,"",'Data invoice'!Q2183)</f>
        <v/>
      </c>
      <c r="H2068" s="284" t="str">
        <f>IF('Data invoice'!Q2183=0,"",'Data invoice'!R2183)</f>
        <v/>
      </c>
      <c r="I2068" s="320" t="str">
        <f>IF('Data invoice'!R2183=0,"",'Data invoice'!S2183)</f>
        <v/>
      </c>
      <c r="J2068" s="367" t="str">
        <f>IF('Data invoice'!S2183=0,"",'Data invoice'!T2183)</f>
        <v/>
      </c>
    </row>
    <row r="2069" spans="1:10" ht="15" customHeight="1">
      <c r="A2069" s="284" t="str">
        <f>IF('Data invoice'!J2184=0,"",'Data invoice'!K2184)</f>
        <v/>
      </c>
      <c r="B2069" s="284" t="str">
        <f>IF('Data invoice'!K2184=0,"",'Data invoice'!L2184)</f>
        <v/>
      </c>
      <c r="C2069" s="284" t="str">
        <f>IF('Data invoice'!L2184=0,"",'Data invoice'!M2184)</f>
        <v/>
      </c>
      <c r="D2069" s="284" t="str">
        <f>IF('Data invoice'!M2184=0,"",'Data invoice'!N2184)</f>
        <v/>
      </c>
      <c r="E2069" s="284" t="str">
        <f>IF('Data invoice'!N2184=0,"",'Data invoice'!O2184)</f>
        <v/>
      </c>
      <c r="F2069" s="284" t="str">
        <f>IF('Data invoice'!O2184=0,"",'Data invoice'!P2184)</f>
        <v/>
      </c>
      <c r="G2069" s="284" t="str">
        <f>IF('Data invoice'!P2184=0,"",'Data invoice'!Q2184)</f>
        <v/>
      </c>
      <c r="H2069" s="284" t="str">
        <f>IF('Data invoice'!Q2184=0,"",'Data invoice'!R2184)</f>
        <v/>
      </c>
      <c r="I2069" s="320" t="str">
        <f>IF('Data invoice'!R2184=0,"",'Data invoice'!S2184)</f>
        <v/>
      </c>
      <c r="J2069" s="367" t="str">
        <f>IF('Data invoice'!S2184=0,"",'Data invoice'!T2184)</f>
        <v/>
      </c>
    </row>
    <row r="2070" spans="1:10" ht="15" customHeight="1">
      <c r="A2070" s="284" t="str">
        <f>IF('Data invoice'!J2185=0,"",'Data invoice'!K2185)</f>
        <v/>
      </c>
      <c r="B2070" s="284" t="str">
        <f>IF('Data invoice'!K2185=0,"",'Data invoice'!L2185)</f>
        <v/>
      </c>
      <c r="C2070" s="284" t="str">
        <f>IF('Data invoice'!L2185=0,"",'Data invoice'!M2185)</f>
        <v/>
      </c>
      <c r="D2070" s="284" t="str">
        <f>IF('Data invoice'!M2185=0,"",'Data invoice'!N2185)</f>
        <v/>
      </c>
      <c r="E2070" s="284" t="str">
        <f>IF('Data invoice'!N2185=0,"",'Data invoice'!O2185)</f>
        <v/>
      </c>
      <c r="F2070" s="284" t="str">
        <f>IF('Data invoice'!O2185=0,"",'Data invoice'!P2185)</f>
        <v/>
      </c>
      <c r="G2070" s="284" t="str">
        <f>IF('Data invoice'!P2185=0,"",'Data invoice'!Q2185)</f>
        <v/>
      </c>
      <c r="H2070" s="284" t="str">
        <f>IF('Data invoice'!Q2185=0,"",'Data invoice'!R2185)</f>
        <v/>
      </c>
      <c r="I2070" s="320" t="str">
        <f>IF('Data invoice'!R2185=0,"",'Data invoice'!S2185)</f>
        <v/>
      </c>
      <c r="J2070" s="367" t="str">
        <f>IF('Data invoice'!S2185=0,"",'Data invoice'!T2185)</f>
        <v/>
      </c>
    </row>
    <row r="2071" spans="1:10" ht="15" customHeight="1">
      <c r="A2071" s="284" t="str">
        <f>IF('Data invoice'!J2186=0,"",'Data invoice'!K2186)</f>
        <v/>
      </c>
      <c r="B2071" s="284" t="str">
        <f>IF('Data invoice'!K2186=0,"",'Data invoice'!L2186)</f>
        <v/>
      </c>
      <c r="C2071" s="284" t="str">
        <f>IF('Data invoice'!L2186=0,"",'Data invoice'!M2186)</f>
        <v/>
      </c>
      <c r="D2071" s="284" t="str">
        <f>IF('Data invoice'!M2186=0,"",'Data invoice'!N2186)</f>
        <v/>
      </c>
      <c r="E2071" s="284" t="str">
        <f>IF('Data invoice'!N2186=0,"",'Data invoice'!O2186)</f>
        <v/>
      </c>
      <c r="F2071" s="284" t="str">
        <f>IF('Data invoice'!O2186=0,"",'Data invoice'!P2186)</f>
        <v/>
      </c>
      <c r="G2071" s="284" t="str">
        <f>IF('Data invoice'!P2186=0,"",'Data invoice'!Q2186)</f>
        <v/>
      </c>
      <c r="H2071" s="284" t="str">
        <f>IF('Data invoice'!Q2186=0,"",'Data invoice'!R2186)</f>
        <v/>
      </c>
      <c r="I2071" s="320" t="str">
        <f>IF('Data invoice'!R2186=0,"",'Data invoice'!S2186)</f>
        <v/>
      </c>
      <c r="J2071" s="367" t="str">
        <f>IF('Data invoice'!S2186=0,"",'Data invoice'!T2186)</f>
        <v/>
      </c>
    </row>
    <row r="2072" spans="1:10" ht="15" customHeight="1">
      <c r="A2072" s="284" t="str">
        <f>IF('Data invoice'!J2187=0,"",'Data invoice'!K2187)</f>
        <v/>
      </c>
      <c r="B2072" s="284" t="str">
        <f>IF('Data invoice'!K2187=0,"",'Data invoice'!L2187)</f>
        <v/>
      </c>
      <c r="C2072" s="284" t="str">
        <f>IF('Data invoice'!L2187=0,"",'Data invoice'!M2187)</f>
        <v/>
      </c>
      <c r="D2072" s="284" t="str">
        <f>IF('Data invoice'!M2187=0,"",'Data invoice'!N2187)</f>
        <v/>
      </c>
      <c r="E2072" s="284" t="str">
        <f>IF('Data invoice'!N2187=0,"",'Data invoice'!O2187)</f>
        <v/>
      </c>
      <c r="F2072" s="284" t="str">
        <f>IF('Data invoice'!O2187=0,"",'Data invoice'!P2187)</f>
        <v/>
      </c>
      <c r="G2072" s="284" t="str">
        <f>IF('Data invoice'!P2187=0,"",'Data invoice'!Q2187)</f>
        <v/>
      </c>
      <c r="H2072" s="284" t="str">
        <f>IF('Data invoice'!Q2187=0,"",'Data invoice'!R2187)</f>
        <v/>
      </c>
      <c r="I2072" s="320" t="str">
        <f>IF('Data invoice'!R2187=0,"",'Data invoice'!S2187)</f>
        <v/>
      </c>
      <c r="J2072" s="367" t="str">
        <f>IF('Data invoice'!S2187=0,"",'Data invoice'!T2187)</f>
        <v/>
      </c>
    </row>
    <row r="2073" spans="1:10" ht="15" customHeight="1">
      <c r="A2073" s="284" t="str">
        <f>IF('Data invoice'!J2188=0,"",'Data invoice'!K2188)</f>
        <v/>
      </c>
      <c r="B2073" s="284" t="str">
        <f>IF('Data invoice'!K2188=0,"",'Data invoice'!L2188)</f>
        <v/>
      </c>
      <c r="C2073" s="284" t="str">
        <f>IF('Data invoice'!L2188=0,"",'Data invoice'!M2188)</f>
        <v/>
      </c>
      <c r="D2073" s="284" t="str">
        <f>IF('Data invoice'!M2188=0,"",'Data invoice'!N2188)</f>
        <v/>
      </c>
      <c r="E2073" s="284" t="str">
        <f>IF('Data invoice'!N2188=0,"",'Data invoice'!O2188)</f>
        <v/>
      </c>
      <c r="F2073" s="284" t="str">
        <f>IF('Data invoice'!O2188=0,"",'Data invoice'!P2188)</f>
        <v/>
      </c>
      <c r="G2073" s="284" t="str">
        <f>IF('Data invoice'!P2188=0,"",'Data invoice'!Q2188)</f>
        <v/>
      </c>
      <c r="H2073" s="284" t="str">
        <f>IF('Data invoice'!Q2188=0,"",'Data invoice'!R2188)</f>
        <v/>
      </c>
      <c r="I2073" s="320" t="str">
        <f>IF('Data invoice'!R2188=0,"",'Data invoice'!S2188)</f>
        <v/>
      </c>
      <c r="J2073" s="367" t="str">
        <f>IF('Data invoice'!S2188=0,"",'Data invoice'!T2188)</f>
        <v/>
      </c>
    </row>
    <row r="2074" spans="1:10" ht="15" customHeight="1">
      <c r="A2074" s="284" t="str">
        <f>IF('Data invoice'!J2189=0,"",'Data invoice'!K2189)</f>
        <v/>
      </c>
      <c r="B2074" s="284" t="str">
        <f>IF('Data invoice'!K2189=0,"",'Data invoice'!L2189)</f>
        <v/>
      </c>
      <c r="C2074" s="284" t="str">
        <f>IF('Data invoice'!L2189=0,"",'Data invoice'!M2189)</f>
        <v/>
      </c>
      <c r="D2074" s="284" t="str">
        <f>IF('Data invoice'!M2189=0,"",'Data invoice'!N2189)</f>
        <v/>
      </c>
      <c r="E2074" s="284" t="str">
        <f>IF('Data invoice'!N2189=0,"",'Data invoice'!O2189)</f>
        <v/>
      </c>
      <c r="F2074" s="284" t="str">
        <f>IF('Data invoice'!O2189=0,"",'Data invoice'!P2189)</f>
        <v/>
      </c>
      <c r="G2074" s="284" t="str">
        <f>IF('Data invoice'!P2189=0,"",'Data invoice'!Q2189)</f>
        <v/>
      </c>
      <c r="H2074" s="284" t="str">
        <f>IF('Data invoice'!Q2189=0,"",'Data invoice'!R2189)</f>
        <v/>
      </c>
      <c r="I2074" s="320" t="str">
        <f>IF('Data invoice'!R2189=0,"",'Data invoice'!S2189)</f>
        <v/>
      </c>
      <c r="J2074" s="367" t="str">
        <f>IF('Data invoice'!S2189=0,"",'Data invoice'!T2189)</f>
        <v/>
      </c>
    </row>
    <row r="2075" spans="1:10" ht="15" customHeight="1">
      <c r="A2075" s="284" t="str">
        <f>IF('Data invoice'!J2190=0,"",'Data invoice'!K2190)</f>
        <v/>
      </c>
      <c r="B2075" s="284" t="str">
        <f>IF('Data invoice'!K2190=0,"",'Data invoice'!L2190)</f>
        <v/>
      </c>
      <c r="C2075" s="284" t="str">
        <f>IF('Data invoice'!L2190=0,"",'Data invoice'!M2190)</f>
        <v/>
      </c>
      <c r="D2075" s="284" t="str">
        <f>IF('Data invoice'!M2190=0,"",'Data invoice'!N2190)</f>
        <v/>
      </c>
      <c r="E2075" s="284" t="str">
        <f>IF('Data invoice'!N2190=0,"",'Data invoice'!O2190)</f>
        <v/>
      </c>
      <c r="F2075" s="284" t="str">
        <f>IF('Data invoice'!O2190=0,"",'Data invoice'!P2190)</f>
        <v/>
      </c>
      <c r="G2075" s="284" t="str">
        <f>IF('Data invoice'!P2190=0,"",'Data invoice'!Q2190)</f>
        <v/>
      </c>
      <c r="H2075" s="284" t="str">
        <f>IF('Data invoice'!Q2190=0,"",'Data invoice'!R2190)</f>
        <v/>
      </c>
      <c r="I2075" s="320" t="str">
        <f>IF('Data invoice'!R2190=0,"",'Data invoice'!S2190)</f>
        <v/>
      </c>
      <c r="J2075" s="367" t="str">
        <f>IF('Data invoice'!S2190=0,"",'Data invoice'!T2190)</f>
        <v/>
      </c>
    </row>
    <row r="2076" spans="1:10" ht="15" customHeight="1">
      <c r="A2076" s="284" t="str">
        <f>IF('Data invoice'!J2191=0,"",'Data invoice'!K2191)</f>
        <v/>
      </c>
      <c r="B2076" s="284" t="str">
        <f>IF('Data invoice'!K2191=0,"",'Data invoice'!L2191)</f>
        <v/>
      </c>
      <c r="C2076" s="284" t="str">
        <f>IF('Data invoice'!L2191=0,"",'Data invoice'!M2191)</f>
        <v/>
      </c>
      <c r="D2076" s="284" t="str">
        <f>IF('Data invoice'!M2191=0,"",'Data invoice'!N2191)</f>
        <v/>
      </c>
      <c r="E2076" s="284" t="str">
        <f>IF('Data invoice'!N2191=0,"",'Data invoice'!O2191)</f>
        <v/>
      </c>
      <c r="F2076" s="284" t="str">
        <f>IF('Data invoice'!O2191=0,"",'Data invoice'!P2191)</f>
        <v/>
      </c>
      <c r="G2076" s="284" t="str">
        <f>IF('Data invoice'!P2191=0,"",'Data invoice'!Q2191)</f>
        <v/>
      </c>
      <c r="H2076" s="284" t="str">
        <f>IF('Data invoice'!Q2191=0,"",'Data invoice'!R2191)</f>
        <v/>
      </c>
      <c r="I2076" s="320" t="str">
        <f>IF('Data invoice'!R2191=0,"",'Data invoice'!S2191)</f>
        <v/>
      </c>
      <c r="J2076" s="367" t="str">
        <f>IF('Data invoice'!S2191=0,"",'Data invoice'!T2191)</f>
        <v/>
      </c>
    </row>
    <row r="2077" spans="1:10" ht="15" customHeight="1">
      <c r="A2077" s="284" t="str">
        <f>IF('Data invoice'!J2192=0,"",'Data invoice'!K2192)</f>
        <v/>
      </c>
      <c r="B2077" s="284" t="str">
        <f>IF('Data invoice'!K2192=0,"",'Data invoice'!L2192)</f>
        <v/>
      </c>
      <c r="C2077" s="284" t="str">
        <f>IF('Data invoice'!L2192=0,"",'Data invoice'!M2192)</f>
        <v/>
      </c>
      <c r="D2077" s="284" t="str">
        <f>IF('Data invoice'!M2192=0,"",'Data invoice'!N2192)</f>
        <v/>
      </c>
      <c r="E2077" s="284" t="str">
        <f>IF('Data invoice'!N2192=0,"",'Data invoice'!O2192)</f>
        <v/>
      </c>
      <c r="F2077" s="284" t="str">
        <f>IF('Data invoice'!O2192=0,"",'Data invoice'!P2192)</f>
        <v/>
      </c>
      <c r="G2077" s="284" t="str">
        <f>IF('Data invoice'!P2192=0,"",'Data invoice'!Q2192)</f>
        <v/>
      </c>
      <c r="H2077" s="284" t="str">
        <f>IF('Data invoice'!Q2192=0,"",'Data invoice'!R2192)</f>
        <v/>
      </c>
      <c r="I2077" s="320" t="str">
        <f>IF('Data invoice'!R2192=0,"",'Data invoice'!S2192)</f>
        <v/>
      </c>
      <c r="J2077" s="367" t="str">
        <f>IF('Data invoice'!S2192=0,"",'Data invoice'!T2192)</f>
        <v/>
      </c>
    </row>
    <row r="2078" spans="1:10" ht="15" customHeight="1">
      <c r="A2078" s="284" t="str">
        <f>IF('Data invoice'!J2193=0,"",'Data invoice'!K2193)</f>
        <v/>
      </c>
      <c r="B2078" s="284" t="str">
        <f>IF('Data invoice'!K2193=0,"",'Data invoice'!L2193)</f>
        <v/>
      </c>
      <c r="C2078" s="284" t="str">
        <f>IF('Data invoice'!L2193=0,"",'Data invoice'!M2193)</f>
        <v/>
      </c>
      <c r="D2078" s="284" t="str">
        <f>IF('Data invoice'!M2193=0,"",'Data invoice'!N2193)</f>
        <v/>
      </c>
      <c r="E2078" s="284" t="str">
        <f>IF('Data invoice'!N2193=0,"",'Data invoice'!O2193)</f>
        <v/>
      </c>
      <c r="F2078" s="284" t="str">
        <f>IF('Data invoice'!O2193=0,"",'Data invoice'!P2193)</f>
        <v/>
      </c>
      <c r="G2078" s="284" t="str">
        <f>IF('Data invoice'!P2193=0,"",'Data invoice'!Q2193)</f>
        <v/>
      </c>
      <c r="H2078" s="284" t="str">
        <f>IF('Data invoice'!Q2193=0,"",'Data invoice'!R2193)</f>
        <v/>
      </c>
      <c r="I2078" s="320" t="str">
        <f>IF('Data invoice'!R2193=0,"",'Data invoice'!S2193)</f>
        <v/>
      </c>
      <c r="J2078" s="367" t="str">
        <f>IF('Data invoice'!S2193=0,"",'Data invoice'!T2193)</f>
        <v/>
      </c>
    </row>
    <row r="2079" spans="1:10" ht="15" customHeight="1">
      <c r="A2079" s="284" t="str">
        <f>IF('Data invoice'!J2194=0,"",'Data invoice'!K2194)</f>
        <v/>
      </c>
      <c r="B2079" s="284" t="str">
        <f>IF('Data invoice'!K2194=0,"",'Data invoice'!L2194)</f>
        <v/>
      </c>
      <c r="C2079" s="284" t="str">
        <f>IF('Data invoice'!L2194=0,"",'Data invoice'!M2194)</f>
        <v/>
      </c>
      <c r="D2079" s="284" t="str">
        <f>IF('Data invoice'!M2194=0,"",'Data invoice'!N2194)</f>
        <v/>
      </c>
      <c r="E2079" s="284" t="str">
        <f>IF('Data invoice'!N2194=0,"",'Data invoice'!O2194)</f>
        <v/>
      </c>
      <c r="F2079" s="284" t="str">
        <f>IF('Data invoice'!O2194=0,"",'Data invoice'!P2194)</f>
        <v/>
      </c>
      <c r="G2079" s="284" t="str">
        <f>IF('Data invoice'!P2194=0,"",'Data invoice'!Q2194)</f>
        <v/>
      </c>
      <c r="H2079" s="284" t="str">
        <f>IF('Data invoice'!Q2194=0,"",'Data invoice'!R2194)</f>
        <v/>
      </c>
      <c r="I2079" s="320" t="str">
        <f>IF('Data invoice'!R2194=0,"",'Data invoice'!S2194)</f>
        <v/>
      </c>
      <c r="J2079" s="367" t="str">
        <f>IF('Data invoice'!S2194=0,"",'Data invoice'!T2194)</f>
        <v/>
      </c>
    </row>
    <row r="2080" spans="1:10" ht="15" customHeight="1">
      <c r="A2080" s="284" t="str">
        <f>IF('Data invoice'!J2195=0,"",'Data invoice'!K2195)</f>
        <v/>
      </c>
      <c r="B2080" s="284" t="str">
        <f>IF('Data invoice'!K2195=0,"",'Data invoice'!L2195)</f>
        <v/>
      </c>
      <c r="C2080" s="284" t="str">
        <f>IF('Data invoice'!L2195=0,"",'Data invoice'!M2195)</f>
        <v/>
      </c>
      <c r="D2080" s="284" t="str">
        <f>IF('Data invoice'!M2195=0,"",'Data invoice'!N2195)</f>
        <v/>
      </c>
      <c r="E2080" s="284" t="str">
        <f>IF('Data invoice'!N2195=0,"",'Data invoice'!O2195)</f>
        <v/>
      </c>
      <c r="F2080" s="284" t="str">
        <f>IF('Data invoice'!O2195=0,"",'Data invoice'!P2195)</f>
        <v/>
      </c>
      <c r="G2080" s="284" t="str">
        <f>IF('Data invoice'!P2195=0,"",'Data invoice'!Q2195)</f>
        <v/>
      </c>
      <c r="H2080" s="284" t="str">
        <f>IF('Data invoice'!Q2195=0,"",'Data invoice'!R2195)</f>
        <v/>
      </c>
      <c r="I2080" s="320" t="str">
        <f>IF('Data invoice'!R2195=0,"",'Data invoice'!S2195)</f>
        <v/>
      </c>
      <c r="J2080" s="367" t="str">
        <f>IF('Data invoice'!S2195=0,"",'Data invoice'!T2195)</f>
        <v/>
      </c>
    </row>
    <row r="2081" spans="1:10" ht="15" customHeight="1">
      <c r="A2081" s="284" t="str">
        <f>IF('Data invoice'!J2196=0,"",'Data invoice'!K2196)</f>
        <v/>
      </c>
      <c r="B2081" s="284" t="str">
        <f>IF('Data invoice'!K2196=0,"",'Data invoice'!L2196)</f>
        <v/>
      </c>
      <c r="C2081" s="284" t="str">
        <f>IF('Data invoice'!L2196=0,"",'Data invoice'!M2196)</f>
        <v/>
      </c>
      <c r="D2081" s="284" t="str">
        <f>IF('Data invoice'!M2196=0,"",'Data invoice'!N2196)</f>
        <v/>
      </c>
      <c r="E2081" s="284" t="str">
        <f>IF('Data invoice'!N2196=0,"",'Data invoice'!O2196)</f>
        <v/>
      </c>
      <c r="F2081" s="284" t="str">
        <f>IF('Data invoice'!O2196=0,"",'Data invoice'!P2196)</f>
        <v/>
      </c>
      <c r="G2081" s="284" t="str">
        <f>IF('Data invoice'!P2196=0,"",'Data invoice'!Q2196)</f>
        <v/>
      </c>
      <c r="H2081" s="284" t="str">
        <f>IF('Data invoice'!Q2196=0,"",'Data invoice'!R2196)</f>
        <v/>
      </c>
      <c r="I2081" s="320" t="str">
        <f>IF('Data invoice'!R2196=0,"",'Data invoice'!S2196)</f>
        <v/>
      </c>
      <c r="J2081" s="367" t="str">
        <f>IF('Data invoice'!S2196=0,"",'Data invoice'!T2196)</f>
        <v/>
      </c>
    </row>
    <row r="2082" spans="1:10" ht="15" customHeight="1">
      <c r="A2082" s="284" t="str">
        <f>IF('Data invoice'!J2197=0,"",'Data invoice'!K2197)</f>
        <v/>
      </c>
      <c r="B2082" s="284" t="str">
        <f>IF('Data invoice'!K2197=0,"",'Data invoice'!L2197)</f>
        <v/>
      </c>
      <c r="C2082" s="284" t="str">
        <f>IF('Data invoice'!L2197=0,"",'Data invoice'!M2197)</f>
        <v/>
      </c>
      <c r="D2082" s="284" t="str">
        <f>IF('Data invoice'!M2197=0,"",'Data invoice'!N2197)</f>
        <v/>
      </c>
      <c r="E2082" s="284" t="str">
        <f>IF('Data invoice'!N2197=0,"",'Data invoice'!O2197)</f>
        <v/>
      </c>
      <c r="F2082" s="284" t="str">
        <f>IF('Data invoice'!O2197=0,"",'Data invoice'!P2197)</f>
        <v/>
      </c>
      <c r="G2082" s="284" t="str">
        <f>IF('Data invoice'!P2197=0,"",'Data invoice'!Q2197)</f>
        <v/>
      </c>
      <c r="H2082" s="284" t="str">
        <f>IF('Data invoice'!Q2197=0,"",'Data invoice'!R2197)</f>
        <v/>
      </c>
      <c r="I2082" s="320" t="str">
        <f>IF('Data invoice'!R2197=0,"",'Data invoice'!S2197)</f>
        <v/>
      </c>
      <c r="J2082" s="367" t="str">
        <f>IF('Data invoice'!S2197=0,"",'Data invoice'!T2197)</f>
        <v/>
      </c>
    </row>
    <row r="2083" spans="1:10" ht="15" customHeight="1">
      <c r="A2083" s="284" t="str">
        <f>IF('Data invoice'!J2198=0,"",'Data invoice'!K2198)</f>
        <v/>
      </c>
      <c r="B2083" s="284" t="str">
        <f>IF('Data invoice'!K2198=0,"",'Data invoice'!L2198)</f>
        <v/>
      </c>
      <c r="C2083" s="284" t="str">
        <f>IF('Data invoice'!L2198=0,"",'Data invoice'!M2198)</f>
        <v/>
      </c>
      <c r="D2083" s="284" t="str">
        <f>IF('Data invoice'!M2198=0,"",'Data invoice'!N2198)</f>
        <v/>
      </c>
      <c r="E2083" s="284" t="str">
        <f>IF('Data invoice'!N2198=0,"",'Data invoice'!O2198)</f>
        <v/>
      </c>
      <c r="F2083" s="284" t="str">
        <f>IF('Data invoice'!O2198=0,"",'Data invoice'!P2198)</f>
        <v/>
      </c>
      <c r="G2083" s="284" t="str">
        <f>IF('Data invoice'!P2198=0,"",'Data invoice'!Q2198)</f>
        <v/>
      </c>
      <c r="H2083" s="284" t="str">
        <f>IF('Data invoice'!Q2198=0,"",'Data invoice'!R2198)</f>
        <v/>
      </c>
      <c r="I2083" s="320" t="str">
        <f>IF('Data invoice'!R2198=0,"",'Data invoice'!S2198)</f>
        <v/>
      </c>
      <c r="J2083" s="367" t="str">
        <f>IF('Data invoice'!S2198=0,"",'Data invoice'!T2198)</f>
        <v/>
      </c>
    </row>
    <row r="2084" spans="1:10" ht="15" customHeight="1">
      <c r="A2084" s="284" t="str">
        <f>IF('Data invoice'!J2199=0,"",'Data invoice'!K2199)</f>
        <v/>
      </c>
      <c r="B2084" s="284" t="str">
        <f>IF('Data invoice'!K2199=0,"",'Data invoice'!L2199)</f>
        <v/>
      </c>
      <c r="C2084" s="284" t="str">
        <f>IF('Data invoice'!L2199=0,"",'Data invoice'!M2199)</f>
        <v/>
      </c>
      <c r="D2084" s="284" t="str">
        <f>IF('Data invoice'!M2199=0,"",'Data invoice'!N2199)</f>
        <v/>
      </c>
      <c r="E2084" s="284" t="str">
        <f>IF('Data invoice'!N2199=0,"",'Data invoice'!O2199)</f>
        <v/>
      </c>
      <c r="F2084" s="284" t="str">
        <f>IF('Data invoice'!O2199=0,"",'Data invoice'!P2199)</f>
        <v/>
      </c>
      <c r="G2084" s="284" t="str">
        <f>IF('Data invoice'!P2199=0,"",'Data invoice'!Q2199)</f>
        <v/>
      </c>
      <c r="H2084" s="284" t="str">
        <f>IF('Data invoice'!Q2199=0,"",'Data invoice'!R2199)</f>
        <v/>
      </c>
      <c r="I2084" s="320" t="str">
        <f>IF('Data invoice'!R2199=0,"",'Data invoice'!S2199)</f>
        <v/>
      </c>
      <c r="J2084" s="367" t="str">
        <f>IF('Data invoice'!S2199=0,"",'Data invoice'!T2199)</f>
        <v/>
      </c>
    </row>
    <row r="2085" spans="1:10" ht="15" customHeight="1">
      <c r="A2085" s="284" t="str">
        <f>IF('Data invoice'!J2200=0,"",'Data invoice'!K2200)</f>
        <v/>
      </c>
      <c r="B2085" s="284" t="str">
        <f>IF('Data invoice'!K2200=0,"",'Data invoice'!L2200)</f>
        <v/>
      </c>
      <c r="C2085" s="284" t="str">
        <f>IF('Data invoice'!L2200=0,"",'Data invoice'!M2200)</f>
        <v/>
      </c>
      <c r="D2085" s="284" t="str">
        <f>IF('Data invoice'!M2200=0,"",'Data invoice'!N2200)</f>
        <v/>
      </c>
      <c r="E2085" s="284" t="str">
        <f>IF('Data invoice'!N2200=0,"",'Data invoice'!O2200)</f>
        <v/>
      </c>
      <c r="F2085" s="284" t="str">
        <f>IF('Data invoice'!O2200=0,"",'Data invoice'!P2200)</f>
        <v/>
      </c>
      <c r="G2085" s="284" t="str">
        <f>IF('Data invoice'!P2200=0,"",'Data invoice'!Q2200)</f>
        <v/>
      </c>
      <c r="H2085" s="284" t="str">
        <f>IF('Data invoice'!Q2200=0,"",'Data invoice'!R2200)</f>
        <v/>
      </c>
      <c r="I2085" s="320" t="str">
        <f>IF('Data invoice'!R2200=0,"",'Data invoice'!S2200)</f>
        <v/>
      </c>
      <c r="J2085" s="367" t="str">
        <f>IF('Data invoice'!S2200=0,"",'Data invoice'!T2200)</f>
        <v/>
      </c>
    </row>
    <row r="2086" spans="1:10" ht="15" customHeight="1">
      <c r="A2086" s="284" t="str">
        <f>IF('Data invoice'!J2201=0,"",'Data invoice'!K2201)</f>
        <v/>
      </c>
      <c r="B2086" s="284" t="str">
        <f>IF('Data invoice'!K2201=0,"",'Data invoice'!L2201)</f>
        <v/>
      </c>
      <c r="C2086" s="284" t="str">
        <f>IF('Data invoice'!L2201=0,"",'Data invoice'!M2201)</f>
        <v/>
      </c>
      <c r="D2086" s="284" t="str">
        <f>IF('Data invoice'!M2201=0,"",'Data invoice'!N2201)</f>
        <v/>
      </c>
      <c r="E2086" s="284" t="str">
        <f>IF('Data invoice'!N2201=0,"",'Data invoice'!O2201)</f>
        <v/>
      </c>
      <c r="F2086" s="284" t="str">
        <f>IF('Data invoice'!O2201=0,"",'Data invoice'!P2201)</f>
        <v/>
      </c>
      <c r="G2086" s="284" t="str">
        <f>IF('Data invoice'!P2201=0,"",'Data invoice'!Q2201)</f>
        <v/>
      </c>
      <c r="H2086" s="284" t="str">
        <f>IF('Data invoice'!Q2201=0,"",'Data invoice'!R2201)</f>
        <v/>
      </c>
      <c r="I2086" s="320" t="str">
        <f>IF('Data invoice'!R2201=0,"",'Data invoice'!S2201)</f>
        <v/>
      </c>
      <c r="J2086" s="367" t="str">
        <f>IF('Data invoice'!S2201=0,"",'Data invoice'!T2201)</f>
        <v/>
      </c>
    </row>
    <row r="2087" spans="1:10" ht="15" customHeight="1">
      <c r="A2087" s="284" t="str">
        <f>IF('Data invoice'!J2202=0,"",'Data invoice'!K2202)</f>
        <v/>
      </c>
      <c r="B2087" s="284" t="str">
        <f>IF('Data invoice'!K2202=0,"",'Data invoice'!L2202)</f>
        <v/>
      </c>
      <c r="C2087" s="284" t="str">
        <f>IF('Data invoice'!L2202=0,"",'Data invoice'!M2202)</f>
        <v/>
      </c>
      <c r="D2087" s="284" t="str">
        <f>IF('Data invoice'!M2202=0,"",'Data invoice'!N2202)</f>
        <v/>
      </c>
      <c r="E2087" s="284" t="str">
        <f>IF('Data invoice'!N2202=0,"",'Data invoice'!O2202)</f>
        <v/>
      </c>
      <c r="F2087" s="284" t="str">
        <f>IF('Data invoice'!O2202=0,"",'Data invoice'!P2202)</f>
        <v/>
      </c>
      <c r="G2087" s="284" t="str">
        <f>IF('Data invoice'!P2202=0,"",'Data invoice'!Q2202)</f>
        <v/>
      </c>
      <c r="H2087" s="284" t="str">
        <f>IF('Data invoice'!Q2202=0,"",'Data invoice'!R2202)</f>
        <v/>
      </c>
      <c r="I2087" s="320" t="str">
        <f>IF('Data invoice'!R2202=0,"",'Data invoice'!S2202)</f>
        <v/>
      </c>
      <c r="J2087" s="367" t="str">
        <f>IF('Data invoice'!S2202=0,"",'Data invoice'!T2202)</f>
        <v/>
      </c>
    </row>
    <row r="2088" spans="1:10" ht="15" customHeight="1">
      <c r="A2088" s="284" t="str">
        <f>IF('Data invoice'!J2203=0,"",'Data invoice'!K2203)</f>
        <v/>
      </c>
      <c r="B2088" s="284" t="str">
        <f>IF('Data invoice'!K2203=0,"",'Data invoice'!L2203)</f>
        <v/>
      </c>
      <c r="C2088" s="284" t="str">
        <f>IF('Data invoice'!L2203=0,"",'Data invoice'!M2203)</f>
        <v/>
      </c>
      <c r="D2088" s="284" t="str">
        <f>IF('Data invoice'!M2203=0,"",'Data invoice'!N2203)</f>
        <v/>
      </c>
      <c r="E2088" s="284" t="str">
        <f>IF('Data invoice'!N2203=0,"",'Data invoice'!O2203)</f>
        <v/>
      </c>
      <c r="F2088" s="284" t="str">
        <f>IF('Data invoice'!O2203=0,"",'Data invoice'!P2203)</f>
        <v/>
      </c>
      <c r="G2088" s="284" t="str">
        <f>IF('Data invoice'!P2203=0,"",'Data invoice'!Q2203)</f>
        <v/>
      </c>
      <c r="H2088" s="284" t="str">
        <f>IF('Data invoice'!Q2203=0,"",'Data invoice'!R2203)</f>
        <v/>
      </c>
      <c r="I2088" s="320" t="str">
        <f>IF('Data invoice'!R2203=0,"",'Data invoice'!S2203)</f>
        <v/>
      </c>
      <c r="J2088" s="367" t="str">
        <f>IF('Data invoice'!S2203=0,"",'Data invoice'!T2203)</f>
        <v/>
      </c>
    </row>
    <row r="2089" spans="1:10" ht="15" customHeight="1">
      <c r="A2089" s="284" t="str">
        <f>IF('Data invoice'!J2204=0,"",'Data invoice'!K2204)</f>
        <v/>
      </c>
      <c r="B2089" s="284" t="str">
        <f>IF('Data invoice'!K2204=0,"",'Data invoice'!L2204)</f>
        <v/>
      </c>
      <c r="C2089" s="284" t="str">
        <f>IF('Data invoice'!L2204=0,"",'Data invoice'!M2204)</f>
        <v/>
      </c>
      <c r="D2089" s="284" t="str">
        <f>IF('Data invoice'!M2204=0,"",'Data invoice'!N2204)</f>
        <v/>
      </c>
      <c r="E2089" s="284" t="str">
        <f>IF('Data invoice'!N2204=0,"",'Data invoice'!O2204)</f>
        <v/>
      </c>
      <c r="F2089" s="284" t="str">
        <f>IF('Data invoice'!O2204=0,"",'Data invoice'!P2204)</f>
        <v/>
      </c>
      <c r="G2089" s="284" t="str">
        <f>IF('Data invoice'!P2204=0,"",'Data invoice'!Q2204)</f>
        <v/>
      </c>
      <c r="H2089" s="284" t="str">
        <f>IF('Data invoice'!Q2204=0,"",'Data invoice'!R2204)</f>
        <v/>
      </c>
      <c r="I2089" s="320" t="str">
        <f>IF('Data invoice'!R2204=0,"",'Data invoice'!S2204)</f>
        <v/>
      </c>
      <c r="J2089" s="367" t="str">
        <f>IF('Data invoice'!S2204=0,"",'Data invoice'!T2204)</f>
        <v/>
      </c>
    </row>
    <row r="2090" spans="1:10" ht="15" customHeight="1">
      <c r="A2090" s="284" t="str">
        <f>IF('Data invoice'!J2205=0,"",'Data invoice'!K2205)</f>
        <v/>
      </c>
      <c r="B2090" s="284" t="str">
        <f>IF('Data invoice'!K2205=0,"",'Data invoice'!L2205)</f>
        <v/>
      </c>
      <c r="C2090" s="284" t="str">
        <f>IF('Data invoice'!L2205=0,"",'Data invoice'!M2205)</f>
        <v/>
      </c>
      <c r="D2090" s="284" t="str">
        <f>IF('Data invoice'!M2205=0,"",'Data invoice'!N2205)</f>
        <v/>
      </c>
      <c r="E2090" s="284" t="str">
        <f>IF('Data invoice'!N2205=0,"",'Data invoice'!O2205)</f>
        <v/>
      </c>
      <c r="F2090" s="284" t="str">
        <f>IF('Data invoice'!O2205=0,"",'Data invoice'!P2205)</f>
        <v/>
      </c>
      <c r="G2090" s="284" t="str">
        <f>IF('Data invoice'!P2205=0,"",'Data invoice'!Q2205)</f>
        <v/>
      </c>
      <c r="H2090" s="284" t="str">
        <f>IF('Data invoice'!Q2205=0,"",'Data invoice'!R2205)</f>
        <v/>
      </c>
      <c r="I2090" s="320" t="str">
        <f>IF('Data invoice'!R2205=0,"",'Data invoice'!S2205)</f>
        <v/>
      </c>
      <c r="J2090" s="367" t="str">
        <f>IF('Data invoice'!S2205=0,"",'Data invoice'!T2205)</f>
        <v/>
      </c>
    </row>
    <row r="2091" spans="1:10" ht="15" customHeight="1">
      <c r="A2091" s="284" t="str">
        <f>IF('Data invoice'!J2206=0,"",'Data invoice'!K2206)</f>
        <v/>
      </c>
      <c r="B2091" s="284" t="str">
        <f>IF('Data invoice'!K2206=0,"",'Data invoice'!L2206)</f>
        <v/>
      </c>
      <c r="C2091" s="284" t="str">
        <f>IF('Data invoice'!L2206=0,"",'Data invoice'!M2206)</f>
        <v/>
      </c>
      <c r="D2091" s="284" t="str">
        <f>IF('Data invoice'!M2206=0,"",'Data invoice'!N2206)</f>
        <v/>
      </c>
      <c r="E2091" s="284" t="str">
        <f>IF('Data invoice'!N2206=0,"",'Data invoice'!O2206)</f>
        <v/>
      </c>
      <c r="F2091" s="284" t="str">
        <f>IF('Data invoice'!O2206=0,"",'Data invoice'!P2206)</f>
        <v/>
      </c>
      <c r="G2091" s="284" t="str">
        <f>IF('Data invoice'!P2206=0,"",'Data invoice'!Q2206)</f>
        <v/>
      </c>
      <c r="H2091" s="284" t="str">
        <f>IF('Data invoice'!Q2206=0,"",'Data invoice'!R2206)</f>
        <v/>
      </c>
      <c r="I2091" s="320" t="str">
        <f>IF('Data invoice'!R2206=0,"",'Data invoice'!S2206)</f>
        <v/>
      </c>
      <c r="J2091" s="367" t="str">
        <f>IF('Data invoice'!S2206=0,"",'Data invoice'!T2206)</f>
        <v/>
      </c>
    </row>
    <row r="2092" spans="1:10" ht="15" customHeight="1">
      <c r="A2092" s="284" t="str">
        <f>IF('Data invoice'!J2207=0,"",'Data invoice'!K2207)</f>
        <v/>
      </c>
      <c r="B2092" s="284" t="str">
        <f>IF('Data invoice'!K2207=0,"",'Data invoice'!L2207)</f>
        <v/>
      </c>
      <c r="C2092" s="284" t="str">
        <f>IF('Data invoice'!L2207=0,"",'Data invoice'!M2207)</f>
        <v/>
      </c>
      <c r="D2092" s="284" t="str">
        <f>IF('Data invoice'!M2207=0,"",'Data invoice'!N2207)</f>
        <v/>
      </c>
      <c r="E2092" s="284" t="str">
        <f>IF('Data invoice'!N2207=0,"",'Data invoice'!O2207)</f>
        <v/>
      </c>
      <c r="F2092" s="284" t="str">
        <f>IF('Data invoice'!O2207=0,"",'Data invoice'!P2207)</f>
        <v/>
      </c>
      <c r="G2092" s="284" t="str">
        <f>IF('Data invoice'!P2207=0,"",'Data invoice'!Q2207)</f>
        <v/>
      </c>
      <c r="H2092" s="284" t="str">
        <f>IF('Data invoice'!Q2207=0,"",'Data invoice'!R2207)</f>
        <v/>
      </c>
      <c r="I2092" s="320" t="str">
        <f>IF('Data invoice'!R2207=0,"",'Data invoice'!S2207)</f>
        <v/>
      </c>
      <c r="J2092" s="367" t="str">
        <f>IF('Data invoice'!S2207=0,"",'Data invoice'!T2207)</f>
        <v/>
      </c>
    </row>
    <row r="2093" spans="1:10" ht="15" customHeight="1">
      <c r="A2093" s="284" t="str">
        <f>IF('Data invoice'!J2208=0,"",'Data invoice'!K2208)</f>
        <v/>
      </c>
      <c r="B2093" s="284" t="str">
        <f>IF('Data invoice'!K2208=0,"",'Data invoice'!L2208)</f>
        <v/>
      </c>
      <c r="C2093" s="284" t="str">
        <f>IF('Data invoice'!L2208=0,"",'Data invoice'!M2208)</f>
        <v/>
      </c>
      <c r="D2093" s="284" t="str">
        <f>IF('Data invoice'!M2208=0,"",'Data invoice'!N2208)</f>
        <v/>
      </c>
      <c r="E2093" s="284" t="str">
        <f>IF('Data invoice'!N2208=0,"",'Data invoice'!O2208)</f>
        <v/>
      </c>
      <c r="F2093" s="284" t="str">
        <f>IF('Data invoice'!O2208=0,"",'Data invoice'!P2208)</f>
        <v/>
      </c>
      <c r="G2093" s="284" t="str">
        <f>IF('Data invoice'!P2208=0,"",'Data invoice'!Q2208)</f>
        <v/>
      </c>
      <c r="H2093" s="284" t="str">
        <f>IF('Data invoice'!Q2208=0,"",'Data invoice'!R2208)</f>
        <v/>
      </c>
      <c r="I2093" s="320" t="str">
        <f>IF('Data invoice'!R2208=0,"",'Data invoice'!S2208)</f>
        <v/>
      </c>
      <c r="J2093" s="367" t="str">
        <f>IF('Data invoice'!S2208=0,"",'Data invoice'!T2208)</f>
        <v/>
      </c>
    </row>
    <row r="2094" spans="1:10" ht="15" customHeight="1">
      <c r="A2094" s="284" t="str">
        <f>IF('Data invoice'!J2209=0,"",'Data invoice'!K2209)</f>
        <v/>
      </c>
      <c r="B2094" s="284" t="str">
        <f>IF('Data invoice'!K2209=0,"",'Data invoice'!L2209)</f>
        <v/>
      </c>
      <c r="C2094" s="284" t="str">
        <f>IF('Data invoice'!L2209=0,"",'Data invoice'!M2209)</f>
        <v/>
      </c>
      <c r="D2094" s="284" t="str">
        <f>IF('Data invoice'!M2209=0,"",'Data invoice'!N2209)</f>
        <v/>
      </c>
      <c r="E2094" s="284" t="str">
        <f>IF('Data invoice'!N2209=0,"",'Data invoice'!O2209)</f>
        <v/>
      </c>
      <c r="F2094" s="284" t="str">
        <f>IF('Data invoice'!O2209=0,"",'Data invoice'!P2209)</f>
        <v/>
      </c>
      <c r="G2094" s="284" t="str">
        <f>IF('Data invoice'!P2209=0,"",'Data invoice'!Q2209)</f>
        <v/>
      </c>
      <c r="H2094" s="284" t="str">
        <f>IF('Data invoice'!Q2209=0,"",'Data invoice'!R2209)</f>
        <v/>
      </c>
      <c r="I2094" s="320" t="str">
        <f>IF('Data invoice'!R2209=0,"",'Data invoice'!S2209)</f>
        <v/>
      </c>
      <c r="J2094" s="367" t="str">
        <f>IF('Data invoice'!S2209=0,"",'Data invoice'!T2209)</f>
        <v/>
      </c>
    </row>
    <row r="2095" spans="1:10" ht="15" customHeight="1">
      <c r="A2095" s="284" t="str">
        <f>IF('Data invoice'!J2210=0,"",'Data invoice'!K2210)</f>
        <v/>
      </c>
      <c r="B2095" s="284" t="str">
        <f>IF('Data invoice'!K2210=0,"",'Data invoice'!L2210)</f>
        <v/>
      </c>
      <c r="C2095" s="284" t="str">
        <f>IF('Data invoice'!L2210=0,"",'Data invoice'!M2210)</f>
        <v/>
      </c>
      <c r="D2095" s="284" t="str">
        <f>IF('Data invoice'!M2210=0,"",'Data invoice'!N2210)</f>
        <v/>
      </c>
      <c r="E2095" s="284" t="str">
        <f>IF('Data invoice'!N2210=0,"",'Data invoice'!O2210)</f>
        <v/>
      </c>
      <c r="F2095" s="284" t="str">
        <f>IF('Data invoice'!O2210=0,"",'Data invoice'!P2210)</f>
        <v/>
      </c>
      <c r="G2095" s="284" t="str">
        <f>IF('Data invoice'!P2210=0,"",'Data invoice'!Q2210)</f>
        <v/>
      </c>
      <c r="H2095" s="284" t="str">
        <f>IF('Data invoice'!Q2210=0,"",'Data invoice'!R2210)</f>
        <v/>
      </c>
      <c r="I2095" s="320" t="str">
        <f>IF('Data invoice'!R2210=0,"",'Data invoice'!S2210)</f>
        <v/>
      </c>
      <c r="J2095" s="367" t="str">
        <f>IF('Data invoice'!S2210=0,"",'Data invoice'!T2210)</f>
        <v/>
      </c>
    </row>
    <row r="2096" spans="1:10" ht="15" customHeight="1">
      <c r="A2096" s="284" t="str">
        <f>IF('Data invoice'!J2211=0,"",'Data invoice'!K2211)</f>
        <v/>
      </c>
      <c r="B2096" s="284" t="str">
        <f>IF('Data invoice'!K2211=0,"",'Data invoice'!L2211)</f>
        <v/>
      </c>
      <c r="C2096" s="284" t="str">
        <f>IF('Data invoice'!L2211=0,"",'Data invoice'!M2211)</f>
        <v/>
      </c>
      <c r="D2096" s="284" t="str">
        <f>IF('Data invoice'!M2211=0,"",'Data invoice'!N2211)</f>
        <v/>
      </c>
      <c r="E2096" s="284" t="str">
        <f>IF('Data invoice'!N2211=0,"",'Data invoice'!O2211)</f>
        <v/>
      </c>
      <c r="F2096" s="284" t="str">
        <f>IF('Data invoice'!O2211=0,"",'Data invoice'!P2211)</f>
        <v/>
      </c>
      <c r="G2096" s="284" t="str">
        <f>IF('Data invoice'!P2211=0,"",'Data invoice'!Q2211)</f>
        <v/>
      </c>
      <c r="H2096" s="284" t="str">
        <f>IF('Data invoice'!Q2211=0,"",'Data invoice'!R2211)</f>
        <v/>
      </c>
      <c r="I2096" s="320" t="str">
        <f>IF('Data invoice'!R2211=0,"",'Data invoice'!S2211)</f>
        <v/>
      </c>
      <c r="J2096" s="367" t="str">
        <f>IF('Data invoice'!S2211=0,"",'Data invoice'!T2211)</f>
        <v/>
      </c>
    </row>
    <row r="2097" spans="1:10" ht="15" customHeight="1">
      <c r="A2097" s="284" t="str">
        <f>IF('Data invoice'!J2212=0,"",'Data invoice'!K2212)</f>
        <v/>
      </c>
      <c r="B2097" s="284" t="str">
        <f>IF('Data invoice'!K2212=0,"",'Data invoice'!L2212)</f>
        <v/>
      </c>
      <c r="C2097" s="284" t="str">
        <f>IF('Data invoice'!L2212=0,"",'Data invoice'!M2212)</f>
        <v/>
      </c>
      <c r="D2097" s="284" t="str">
        <f>IF('Data invoice'!M2212=0,"",'Data invoice'!N2212)</f>
        <v/>
      </c>
      <c r="E2097" s="284" t="str">
        <f>IF('Data invoice'!N2212=0,"",'Data invoice'!O2212)</f>
        <v/>
      </c>
      <c r="F2097" s="284" t="str">
        <f>IF('Data invoice'!O2212=0,"",'Data invoice'!P2212)</f>
        <v/>
      </c>
      <c r="G2097" s="284" t="str">
        <f>IF('Data invoice'!P2212=0,"",'Data invoice'!Q2212)</f>
        <v/>
      </c>
      <c r="H2097" s="284" t="str">
        <f>IF('Data invoice'!Q2212=0,"",'Data invoice'!R2212)</f>
        <v/>
      </c>
      <c r="I2097" s="320" t="str">
        <f>IF('Data invoice'!R2212=0,"",'Data invoice'!S2212)</f>
        <v/>
      </c>
      <c r="J2097" s="367" t="str">
        <f>IF('Data invoice'!S2212=0,"",'Data invoice'!T2212)</f>
        <v/>
      </c>
    </row>
    <row r="2098" spans="1:10" ht="15" customHeight="1">
      <c r="A2098" s="284" t="str">
        <f>IF('Data invoice'!J2213=0,"",'Data invoice'!K2213)</f>
        <v/>
      </c>
      <c r="B2098" s="284" t="str">
        <f>IF('Data invoice'!K2213=0,"",'Data invoice'!L2213)</f>
        <v/>
      </c>
      <c r="C2098" s="284" t="str">
        <f>IF('Data invoice'!L2213=0,"",'Data invoice'!M2213)</f>
        <v/>
      </c>
      <c r="D2098" s="284" t="str">
        <f>IF('Data invoice'!M2213=0,"",'Data invoice'!N2213)</f>
        <v/>
      </c>
      <c r="E2098" s="284" t="str">
        <f>IF('Data invoice'!N2213=0,"",'Data invoice'!O2213)</f>
        <v/>
      </c>
      <c r="F2098" s="284" t="str">
        <f>IF('Data invoice'!O2213=0,"",'Data invoice'!P2213)</f>
        <v/>
      </c>
      <c r="G2098" s="284" t="str">
        <f>IF('Data invoice'!P2213=0,"",'Data invoice'!Q2213)</f>
        <v/>
      </c>
      <c r="H2098" s="284" t="str">
        <f>IF('Data invoice'!Q2213=0,"",'Data invoice'!R2213)</f>
        <v/>
      </c>
      <c r="I2098" s="320" t="str">
        <f>IF('Data invoice'!R2213=0,"",'Data invoice'!S2213)</f>
        <v/>
      </c>
      <c r="J2098" s="367" t="str">
        <f>IF('Data invoice'!S2213=0,"",'Data invoice'!T2213)</f>
        <v/>
      </c>
    </row>
    <row r="2099" spans="1:10" ht="15" customHeight="1">
      <c r="A2099" s="284" t="str">
        <f>IF('Data invoice'!J2214=0,"",'Data invoice'!K2214)</f>
        <v/>
      </c>
      <c r="B2099" s="284" t="str">
        <f>IF('Data invoice'!K2214=0,"",'Data invoice'!L2214)</f>
        <v/>
      </c>
      <c r="C2099" s="284" t="str">
        <f>IF('Data invoice'!L2214=0,"",'Data invoice'!M2214)</f>
        <v/>
      </c>
      <c r="D2099" s="284" t="str">
        <f>IF('Data invoice'!M2214=0,"",'Data invoice'!N2214)</f>
        <v/>
      </c>
      <c r="E2099" s="284" t="str">
        <f>IF('Data invoice'!N2214=0,"",'Data invoice'!O2214)</f>
        <v/>
      </c>
      <c r="F2099" s="284" t="str">
        <f>IF('Data invoice'!O2214=0,"",'Data invoice'!P2214)</f>
        <v/>
      </c>
      <c r="G2099" s="284" t="str">
        <f>IF('Data invoice'!P2214=0,"",'Data invoice'!Q2214)</f>
        <v/>
      </c>
      <c r="H2099" s="284" t="str">
        <f>IF('Data invoice'!Q2214=0,"",'Data invoice'!R2214)</f>
        <v/>
      </c>
      <c r="I2099" s="320" t="str">
        <f>IF('Data invoice'!R2214=0,"",'Data invoice'!S2214)</f>
        <v/>
      </c>
      <c r="J2099" s="367" t="str">
        <f>IF('Data invoice'!S2214=0,"",'Data invoice'!T2214)</f>
        <v/>
      </c>
    </row>
    <row r="2100" spans="1:10" ht="15" customHeight="1">
      <c r="A2100" s="284" t="str">
        <f>IF('Data invoice'!J2215=0,"",'Data invoice'!K2215)</f>
        <v/>
      </c>
      <c r="B2100" s="284" t="str">
        <f>IF('Data invoice'!K2215=0,"",'Data invoice'!L2215)</f>
        <v/>
      </c>
      <c r="C2100" s="284" t="str">
        <f>IF('Data invoice'!L2215=0,"",'Data invoice'!M2215)</f>
        <v/>
      </c>
      <c r="D2100" s="284" t="str">
        <f>IF('Data invoice'!M2215=0,"",'Data invoice'!N2215)</f>
        <v/>
      </c>
      <c r="E2100" s="284" t="str">
        <f>IF('Data invoice'!N2215=0,"",'Data invoice'!O2215)</f>
        <v/>
      </c>
      <c r="F2100" s="284" t="str">
        <f>IF('Data invoice'!O2215=0,"",'Data invoice'!P2215)</f>
        <v/>
      </c>
      <c r="G2100" s="284" t="str">
        <f>IF('Data invoice'!P2215=0,"",'Data invoice'!Q2215)</f>
        <v/>
      </c>
      <c r="H2100" s="284" t="str">
        <f>IF('Data invoice'!Q2215=0,"",'Data invoice'!R2215)</f>
        <v/>
      </c>
      <c r="I2100" s="320" t="str">
        <f>IF('Data invoice'!R2215=0,"",'Data invoice'!S2215)</f>
        <v/>
      </c>
      <c r="J2100" s="367" t="str">
        <f>IF('Data invoice'!S2215=0,"",'Data invoice'!T2215)</f>
        <v/>
      </c>
    </row>
    <row r="2101" spans="1:10" ht="15" customHeight="1">
      <c r="A2101" s="284" t="str">
        <f>IF('Data invoice'!J2216=0,"",'Data invoice'!K2216)</f>
        <v/>
      </c>
      <c r="B2101" s="284" t="str">
        <f>IF('Data invoice'!K2216=0,"",'Data invoice'!L2216)</f>
        <v/>
      </c>
      <c r="C2101" s="284" t="str">
        <f>IF('Data invoice'!L2216=0,"",'Data invoice'!M2216)</f>
        <v/>
      </c>
      <c r="D2101" s="284" t="str">
        <f>IF('Data invoice'!M2216=0,"",'Data invoice'!N2216)</f>
        <v/>
      </c>
      <c r="E2101" s="284" t="str">
        <f>IF('Data invoice'!N2216=0,"",'Data invoice'!O2216)</f>
        <v/>
      </c>
      <c r="F2101" s="284" t="str">
        <f>IF('Data invoice'!O2216=0,"",'Data invoice'!P2216)</f>
        <v/>
      </c>
      <c r="G2101" s="284" t="str">
        <f>IF('Data invoice'!P2216=0,"",'Data invoice'!Q2216)</f>
        <v/>
      </c>
      <c r="H2101" s="284" t="str">
        <f>IF('Data invoice'!Q2216=0,"",'Data invoice'!R2216)</f>
        <v/>
      </c>
      <c r="I2101" s="320" t="str">
        <f>IF('Data invoice'!R2216=0,"",'Data invoice'!S2216)</f>
        <v/>
      </c>
      <c r="J2101" s="367" t="str">
        <f>IF('Data invoice'!S2216=0,"",'Data invoice'!T2216)</f>
        <v/>
      </c>
    </row>
    <row r="2102" spans="1:10" ht="15" customHeight="1">
      <c r="A2102" s="284" t="str">
        <f>IF('Data invoice'!J2217=0,"",'Data invoice'!K2217)</f>
        <v/>
      </c>
      <c r="B2102" s="284" t="str">
        <f>IF('Data invoice'!K2217=0,"",'Data invoice'!L2217)</f>
        <v/>
      </c>
      <c r="C2102" s="284" t="str">
        <f>IF('Data invoice'!L2217=0,"",'Data invoice'!M2217)</f>
        <v/>
      </c>
      <c r="D2102" s="284" t="str">
        <f>IF('Data invoice'!M2217=0,"",'Data invoice'!N2217)</f>
        <v/>
      </c>
      <c r="E2102" s="284" t="str">
        <f>IF('Data invoice'!N2217=0,"",'Data invoice'!O2217)</f>
        <v/>
      </c>
      <c r="F2102" s="284" t="str">
        <f>IF('Data invoice'!O2217=0,"",'Data invoice'!P2217)</f>
        <v/>
      </c>
      <c r="G2102" s="284" t="str">
        <f>IF('Data invoice'!P2217=0,"",'Data invoice'!Q2217)</f>
        <v/>
      </c>
      <c r="H2102" s="284" t="str">
        <f>IF('Data invoice'!Q2217=0,"",'Data invoice'!R2217)</f>
        <v/>
      </c>
      <c r="I2102" s="320" t="str">
        <f>IF('Data invoice'!R2217=0,"",'Data invoice'!S2217)</f>
        <v/>
      </c>
      <c r="J2102" s="367" t="str">
        <f>IF('Data invoice'!S2217=0,"",'Data invoice'!T2217)</f>
        <v/>
      </c>
    </row>
    <row r="2103" spans="1:10" ht="15" customHeight="1">
      <c r="A2103" s="284" t="str">
        <f>IF('Data invoice'!J2218=0,"",'Data invoice'!K2218)</f>
        <v/>
      </c>
      <c r="B2103" s="284" t="str">
        <f>IF('Data invoice'!K2218=0,"",'Data invoice'!L2218)</f>
        <v/>
      </c>
      <c r="C2103" s="284" t="str">
        <f>IF('Data invoice'!L2218=0,"",'Data invoice'!M2218)</f>
        <v/>
      </c>
      <c r="D2103" s="284" t="str">
        <f>IF('Data invoice'!M2218=0,"",'Data invoice'!N2218)</f>
        <v/>
      </c>
      <c r="E2103" s="284" t="str">
        <f>IF('Data invoice'!N2218=0,"",'Data invoice'!O2218)</f>
        <v/>
      </c>
      <c r="F2103" s="284" t="str">
        <f>IF('Data invoice'!O2218=0,"",'Data invoice'!P2218)</f>
        <v/>
      </c>
      <c r="G2103" s="284" t="str">
        <f>IF('Data invoice'!P2218=0,"",'Data invoice'!Q2218)</f>
        <v/>
      </c>
      <c r="H2103" s="284" t="str">
        <f>IF('Data invoice'!Q2218=0,"",'Data invoice'!R2218)</f>
        <v/>
      </c>
      <c r="I2103" s="320" t="str">
        <f>IF('Data invoice'!R2218=0,"",'Data invoice'!S2218)</f>
        <v/>
      </c>
      <c r="J2103" s="367" t="str">
        <f>IF('Data invoice'!S2218=0,"",'Data invoice'!T2218)</f>
        <v/>
      </c>
    </row>
    <row r="2104" spans="1:10" ht="15" customHeight="1">
      <c r="A2104" s="284" t="str">
        <f>IF('Data invoice'!J2219=0,"",'Data invoice'!K2219)</f>
        <v/>
      </c>
      <c r="B2104" s="284" t="str">
        <f>IF('Data invoice'!K2219=0,"",'Data invoice'!L2219)</f>
        <v/>
      </c>
      <c r="C2104" s="284" t="str">
        <f>IF('Data invoice'!L2219=0,"",'Data invoice'!M2219)</f>
        <v/>
      </c>
      <c r="D2104" s="284" t="str">
        <f>IF('Data invoice'!M2219=0,"",'Data invoice'!N2219)</f>
        <v/>
      </c>
      <c r="E2104" s="284" t="str">
        <f>IF('Data invoice'!N2219=0,"",'Data invoice'!O2219)</f>
        <v/>
      </c>
      <c r="F2104" s="284" t="str">
        <f>IF('Data invoice'!O2219=0,"",'Data invoice'!P2219)</f>
        <v/>
      </c>
      <c r="G2104" s="284" t="str">
        <f>IF('Data invoice'!P2219=0,"",'Data invoice'!Q2219)</f>
        <v/>
      </c>
      <c r="H2104" s="284" t="str">
        <f>IF('Data invoice'!Q2219=0,"",'Data invoice'!R2219)</f>
        <v/>
      </c>
      <c r="I2104" s="320" t="str">
        <f>IF('Data invoice'!R2219=0,"",'Data invoice'!S2219)</f>
        <v/>
      </c>
      <c r="J2104" s="367" t="str">
        <f>IF('Data invoice'!S2219=0,"",'Data invoice'!T2219)</f>
        <v/>
      </c>
    </row>
    <row r="2105" spans="1:10" ht="15" customHeight="1">
      <c r="A2105" s="284" t="str">
        <f>IF('Data invoice'!J2220=0,"",'Data invoice'!K2220)</f>
        <v/>
      </c>
      <c r="B2105" s="284" t="str">
        <f>IF('Data invoice'!K2220=0,"",'Data invoice'!L2220)</f>
        <v/>
      </c>
      <c r="C2105" s="284" t="str">
        <f>IF('Data invoice'!L2220=0,"",'Data invoice'!M2220)</f>
        <v/>
      </c>
      <c r="D2105" s="284" t="str">
        <f>IF('Data invoice'!M2220=0,"",'Data invoice'!N2220)</f>
        <v/>
      </c>
      <c r="E2105" s="284" t="str">
        <f>IF('Data invoice'!N2220=0,"",'Data invoice'!O2220)</f>
        <v/>
      </c>
      <c r="F2105" s="284" t="str">
        <f>IF('Data invoice'!O2220=0,"",'Data invoice'!P2220)</f>
        <v/>
      </c>
      <c r="G2105" s="284" t="str">
        <f>IF('Data invoice'!P2220=0,"",'Data invoice'!Q2220)</f>
        <v/>
      </c>
      <c r="H2105" s="284" t="str">
        <f>IF('Data invoice'!Q2220=0,"",'Data invoice'!R2220)</f>
        <v/>
      </c>
      <c r="I2105" s="320" t="str">
        <f>IF('Data invoice'!R2220=0,"",'Data invoice'!S2220)</f>
        <v/>
      </c>
      <c r="J2105" s="367" t="str">
        <f>IF('Data invoice'!S2220=0,"",'Data invoice'!T2220)</f>
        <v/>
      </c>
    </row>
    <row r="2106" spans="1:10" ht="15" customHeight="1">
      <c r="A2106" s="284" t="str">
        <f>IF('Data invoice'!J2221=0,"",'Data invoice'!K2221)</f>
        <v/>
      </c>
      <c r="B2106" s="284" t="str">
        <f>IF('Data invoice'!K2221=0,"",'Data invoice'!L2221)</f>
        <v/>
      </c>
      <c r="C2106" s="284" t="str">
        <f>IF('Data invoice'!L2221=0,"",'Data invoice'!M2221)</f>
        <v/>
      </c>
      <c r="D2106" s="284" t="str">
        <f>IF('Data invoice'!M2221=0,"",'Data invoice'!N2221)</f>
        <v/>
      </c>
      <c r="E2106" s="284" t="str">
        <f>IF('Data invoice'!N2221=0,"",'Data invoice'!O2221)</f>
        <v/>
      </c>
      <c r="F2106" s="284" t="str">
        <f>IF('Data invoice'!O2221=0,"",'Data invoice'!P2221)</f>
        <v/>
      </c>
      <c r="G2106" s="284" t="str">
        <f>IF('Data invoice'!P2221=0,"",'Data invoice'!Q2221)</f>
        <v/>
      </c>
      <c r="H2106" s="284" t="str">
        <f>IF('Data invoice'!Q2221=0,"",'Data invoice'!R2221)</f>
        <v/>
      </c>
      <c r="I2106" s="320" t="str">
        <f>IF('Data invoice'!R2221=0,"",'Data invoice'!S2221)</f>
        <v/>
      </c>
      <c r="J2106" s="367" t="str">
        <f>IF('Data invoice'!S2221=0,"",'Data invoice'!T2221)</f>
        <v/>
      </c>
    </row>
    <row r="2107" spans="1:10" ht="15" customHeight="1">
      <c r="A2107" s="284" t="str">
        <f>IF('Data invoice'!J2222=0,"",'Data invoice'!K2222)</f>
        <v/>
      </c>
      <c r="B2107" s="284" t="str">
        <f>IF('Data invoice'!K2222=0,"",'Data invoice'!L2222)</f>
        <v/>
      </c>
      <c r="C2107" s="284" t="str">
        <f>IF('Data invoice'!L2222=0,"",'Data invoice'!M2222)</f>
        <v/>
      </c>
      <c r="D2107" s="284" t="str">
        <f>IF('Data invoice'!M2222=0,"",'Data invoice'!N2222)</f>
        <v/>
      </c>
      <c r="E2107" s="284" t="str">
        <f>IF('Data invoice'!N2222=0,"",'Data invoice'!O2222)</f>
        <v/>
      </c>
      <c r="F2107" s="284" t="str">
        <f>IF('Data invoice'!O2222=0,"",'Data invoice'!P2222)</f>
        <v/>
      </c>
      <c r="G2107" s="284" t="str">
        <f>IF('Data invoice'!P2222=0,"",'Data invoice'!Q2222)</f>
        <v/>
      </c>
      <c r="H2107" s="284" t="str">
        <f>IF('Data invoice'!Q2222=0,"",'Data invoice'!R2222)</f>
        <v/>
      </c>
      <c r="I2107" s="320" t="str">
        <f>IF('Data invoice'!R2222=0,"",'Data invoice'!S2222)</f>
        <v/>
      </c>
      <c r="J2107" s="367" t="str">
        <f>IF('Data invoice'!S2222=0,"",'Data invoice'!T2222)</f>
        <v/>
      </c>
    </row>
    <row r="2108" spans="1:10" ht="15" customHeight="1">
      <c r="A2108" s="284" t="str">
        <f>IF('Data invoice'!J2223=0,"",'Data invoice'!K2223)</f>
        <v/>
      </c>
      <c r="B2108" s="284" t="str">
        <f>IF('Data invoice'!K2223=0,"",'Data invoice'!L2223)</f>
        <v/>
      </c>
      <c r="C2108" s="284" t="str">
        <f>IF('Data invoice'!L2223=0,"",'Data invoice'!M2223)</f>
        <v/>
      </c>
      <c r="D2108" s="284" t="str">
        <f>IF('Data invoice'!M2223=0,"",'Data invoice'!N2223)</f>
        <v/>
      </c>
      <c r="E2108" s="284" t="str">
        <f>IF('Data invoice'!N2223=0,"",'Data invoice'!O2223)</f>
        <v/>
      </c>
      <c r="F2108" s="284" t="str">
        <f>IF('Data invoice'!O2223=0,"",'Data invoice'!P2223)</f>
        <v/>
      </c>
      <c r="G2108" s="284" t="str">
        <f>IF('Data invoice'!P2223=0,"",'Data invoice'!Q2223)</f>
        <v/>
      </c>
      <c r="H2108" s="284" t="str">
        <f>IF('Data invoice'!Q2223=0,"",'Data invoice'!R2223)</f>
        <v/>
      </c>
      <c r="I2108" s="320" t="str">
        <f>IF('Data invoice'!R2223=0,"",'Data invoice'!S2223)</f>
        <v/>
      </c>
      <c r="J2108" s="367" t="str">
        <f>IF('Data invoice'!S2223=0,"",'Data invoice'!T2223)</f>
        <v/>
      </c>
    </row>
    <row r="2109" spans="1:10" ht="15" customHeight="1">
      <c r="A2109" s="284" t="str">
        <f>IF('Data invoice'!J2224=0,"",'Data invoice'!K2224)</f>
        <v/>
      </c>
      <c r="B2109" s="284" t="str">
        <f>IF('Data invoice'!K2224=0,"",'Data invoice'!L2224)</f>
        <v/>
      </c>
      <c r="C2109" s="284" t="str">
        <f>IF('Data invoice'!L2224=0,"",'Data invoice'!M2224)</f>
        <v/>
      </c>
      <c r="D2109" s="284" t="str">
        <f>IF('Data invoice'!M2224=0,"",'Data invoice'!N2224)</f>
        <v/>
      </c>
      <c r="E2109" s="284" t="str">
        <f>IF('Data invoice'!N2224=0,"",'Data invoice'!O2224)</f>
        <v/>
      </c>
      <c r="F2109" s="284" t="str">
        <f>IF('Data invoice'!O2224=0,"",'Data invoice'!P2224)</f>
        <v/>
      </c>
      <c r="G2109" s="284" t="str">
        <f>IF('Data invoice'!P2224=0,"",'Data invoice'!Q2224)</f>
        <v/>
      </c>
      <c r="H2109" s="284" t="str">
        <f>IF('Data invoice'!Q2224=0,"",'Data invoice'!R2224)</f>
        <v/>
      </c>
      <c r="I2109" s="320" t="str">
        <f>IF('Data invoice'!R2224=0,"",'Data invoice'!S2224)</f>
        <v/>
      </c>
      <c r="J2109" s="367" t="str">
        <f>IF('Data invoice'!S2224=0,"",'Data invoice'!T2224)</f>
        <v/>
      </c>
    </row>
    <row r="2110" spans="1:10" ht="15" customHeight="1">
      <c r="A2110" s="284" t="str">
        <f>IF('Data invoice'!J2225=0,"",'Data invoice'!K2225)</f>
        <v/>
      </c>
      <c r="B2110" s="284" t="str">
        <f>IF('Data invoice'!K2225=0,"",'Data invoice'!L2225)</f>
        <v/>
      </c>
      <c r="C2110" s="284" t="str">
        <f>IF('Data invoice'!L2225=0,"",'Data invoice'!M2225)</f>
        <v/>
      </c>
      <c r="D2110" s="284" t="str">
        <f>IF('Data invoice'!M2225=0,"",'Data invoice'!N2225)</f>
        <v/>
      </c>
      <c r="E2110" s="284" t="str">
        <f>IF('Data invoice'!N2225=0,"",'Data invoice'!O2225)</f>
        <v/>
      </c>
      <c r="F2110" s="284" t="str">
        <f>IF('Data invoice'!O2225=0,"",'Data invoice'!P2225)</f>
        <v/>
      </c>
      <c r="G2110" s="284" t="str">
        <f>IF('Data invoice'!P2225=0,"",'Data invoice'!Q2225)</f>
        <v/>
      </c>
      <c r="H2110" s="284" t="str">
        <f>IF('Data invoice'!Q2225=0,"",'Data invoice'!R2225)</f>
        <v/>
      </c>
      <c r="I2110" s="320" t="str">
        <f>IF('Data invoice'!R2225=0,"",'Data invoice'!S2225)</f>
        <v/>
      </c>
      <c r="J2110" s="367" t="str">
        <f>IF('Data invoice'!S2225=0,"",'Data invoice'!T2225)</f>
        <v/>
      </c>
    </row>
    <row r="2111" spans="1:10" ht="15" customHeight="1">
      <c r="A2111" s="284" t="str">
        <f>IF('Data invoice'!J2226=0,"",'Data invoice'!K2226)</f>
        <v/>
      </c>
      <c r="B2111" s="284" t="str">
        <f>IF('Data invoice'!K2226=0,"",'Data invoice'!L2226)</f>
        <v/>
      </c>
      <c r="C2111" s="284" t="str">
        <f>IF('Data invoice'!L2226=0,"",'Data invoice'!M2226)</f>
        <v/>
      </c>
      <c r="D2111" s="284" t="str">
        <f>IF('Data invoice'!M2226=0,"",'Data invoice'!N2226)</f>
        <v/>
      </c>
      <c r="E2111" s="284" t="str">
        <f>IF('Data invoice'!N2226=0,"",'Data invoice'!O2226)</f>
        <v/>
      </c>
      <c r="F2111" s="284" t="str">
        <f>IF('Data invoice'!O2226=0,"",'Data invoice'!P2226)</f>
        <v/>
      </c>
      <c r="G2111" s="284" t="str">
        <f>IF('Data invoice'!P2226=0,"",'Data invoice'!Q2226)</f>
        <v/>
      </c>
      <c r="H2111" s="284" t="str">
        <f>IF('Data invoice'!Q2226=0,"",'Data invoice'!R2226)</f>
        <v/>
      </c>
      <c r="I2111" s="320" t="str">
        <f>IF('Data invoice'!R2226=0,"",'Data invoice'!S2226)</f>
        <v/>
      </c>
      <c r="J2111" s="367" t="str">
        <f>IF('Data invoice'!S2226=0,"",'Data invoice'!T2226)</f>
        <v/>
      </c>
    </row>
    <row r="2112" spans="1:10" ht="15" customHeight="1">
      <c r="A2112" s="284" t="str">
        <f>IF('Data invoice'!J2227=0,"",'Data invoice'!K2227)</f>
        <v/>
      </c>
      <c r="B2112" s="284" t="str">
        <f>IF('Data invoice'!K2227=0,"",'Data invoice'!L2227)</f>
        <v/>
      </c>
      <c r="C2112" s="284" t="str">
        <f>IF('Data invoice'!L2227=0,"",'Data invoice'!M2227)</f>
        <v/>
      </c>
      <c r="D2112" s="284" t="str">
        <f>IF('Data invoice'!M2227=0,"",'Data invoice'!N2227)</f>
        <v/>
      </c>
      <c r="E2112" s="284" t="str">
        <f>IF('Data invoice'!N2227=0,"",'Data invoice'!O2227)</f>
        <v/>
      </c>
      <c r="F2112" s="284" t="str">
        <f>IF('Data invoice'!O2227=0,"",'Data invoice'!P2227)</f>
        <v/>
      </c>
      <c r="G2112" s="284" t="str">
        <f>IF('Data invoice'!P2227=0,"",'Data invoice'!Q2227)</f>
        <v/>
      </c>
      <c r="H2112" s="284" t="str">
        <f>IF('Data invoice'!Q2227=0,"",'Data invoice'!R2227)</f>
        <v/>
      </c>
      <c r="I2112" s="320" t="str">
        <f>IF('Data invoice'!R2227=0,"",'Data invoice'!S2227)</f>
        <v/>
      </c>
      <c r="J2112" s="367" t="str">
        <f>IF('Data invoice'!S2227=0,"",'Data invoice'!T2227)</f>
        <v/>
      </c>
    </row>
    <row r="2113" spans="1:10" ht="15" customHeight="1">
      <c r="A2113" s="284" t="str">
        <f>IF('Data invoice'!J2228=0,"",'Data invoice'!K2228)</f>
        <v/>
      </c>
      <c r="B2113" s="284" t="str">
        <f>IF('Data invoice'!K2228=0,"",'Data invoice'!L2228)</f>
        <v/>
      </c>
      <c r="C2113" s="284" t="str">
        <f>IF('Data invoice'!L2228=0,"",'Data invoice'!M2228)</f>
        <v/>
      </c>
      <c r="D2113" s="284" t="str">
        <f>IF('Data invoice'!M2228=0,"",'Data invoice'!N2228)</f>
        <v/>
      </c>
      <c r="E2113" s="284" t="str">
        <f>IF('Data invoice'!N2228=0,"",'Data invoice'!O2228)</f>
        <v/>
      </c>
      <c r="F2113" s="284" t="str">
        <f>IF('Data invoice'!O2228=0,"",'Data invoice'!P2228)</f>
        <v/>
      </c>
      <c r="G2113" s="284" t="str">
        <f>IF('Data invoice'!P2228=0,"",'Data invoice'!Q2228)</f>
        <v/>
      </c>
      <c r="H2113" s="284" t="str">
        <f>IF('Data invoice'!Q2228=0,"",'Data invoice'!R2228)</f>
        <v/>
      </c>
      <c r="I2113" s="320" t="str">
        <f>IF('Data invoice'!R2228=0,"",'Data invoice'!S2228)</f>
        <v/>
      </c>
      <c r="J2113" s="367" t="str">
        <f>IF('Data invoice'!S2228=0,"",'Data invoice'!T2228)</f>
        <v/>
      </c>
    </row>
    <row r="2114" spans="1:10" ht="15" customHeight="1">
      <c r="A2114" s="284" t="str">
        <f>IF('Data invoice'!J2229=0,"",'Data invoice'!K2229)</f>
        <v/>
      </c>
      <c r="B2114" s="284" t="str">
        <f>IF('Data invoice'!K2229=0,"",'Data invoice'!L2229)</f>
        <v/>
      </c>
      <c r="C2114" s="284" t="str">
        <f>IF('Data invoice'!L2229=0,"",'Data invoice'!M2229)</f>
        <v/>
      </c>
      <c r="D2114" s="284" t="str">
        <f>IF('Data invoice'!M2229=0,"",'Data invoice'!N2229)</f>
        <v/>
      </c>
      <c r="E2114" s="284" t="str">
        <f>IF('Data invoice'!N2229=0,"",'Data invoice'!O2229)</f>
        <v/>
      </c>
      <c r="F2114" s="284" t="str">
        <f>IF('Data invoice'!O2229=0,"",'Data invoice'!P2229)</f>
        <v/>
      </c>
      <c r="G2114" s="284" t="str">
        <f>IF('Data invoice'!P2229=0,"",'Data invoice'!Q2229)</f>
        <v/>
      </c>
      <c r="H2114" s="284" t="str">
        <f>IF('Data invoice'!Q2229=0,"",'Data invoice'!R2229)</f>
        <v/>
      </c>
      <c r="I2114" s="320" t="str">
        <f>IF('Data invoice'!R2229=0,"",'Data invoice'!S2229)</f>
        <v/>
      </c>
      <c r="J2114" s="367" t="str">
        <f>IF('Data invoice'!S2229=0,"",'Data invoice'!T2229)</f>
        <v/>
      </c>
    </row>
    <row r="2115" spans="1:10" ht="15" customHeight="1">
      <c r="A2115" s="284" t="str">
        <f>IF('Data invoice'!J2230=0,"",'Data invoice'!K2230)</f>
        <v/>
      </c>
      <c r="B2115" s="284" t="str">
        <f>IF('Data invoice'!K2230=0,"",'Data invoice'!L2230)</f>
        <v/>
      </c>
      <c r="C2115" s="284" t="str">
        <f>IF('Data invoice'!L2230=0,"",'Data invoice'!M2230)</f>
        <v/>
      </c>
      <c r="D2115" s="284" t="str">
        <f>IF('Data invoice'!M2230=0,"",'Data invoice'!N2230)</f>
        <v/>
      </c>
      <c r="E2115" s="284" t="str">
        <f>IF('Data invoice'!N2230=0,"",'Data invoice'!O2230)</f>
        <v/>
      </c>
      <c r="F2115" s="284" t="str">
        <f>IF('Data invoice'!O2230=0,"",'Data invoice'!P2230)</f>
        <v/>
      </c>
      <c r="G2115" s="284" t="str">
        <f>IF('Data invoice'!P2230=0,"",'Data invoice'!Q2230)</f>
        <v/>
      </c>
      <c r="H2115" s="284" t="str">
        <f>IF('Data invoice'!Q2230=0,"",'Data invoice'!R2230)</f>
        <v/>
      </c>
      <c r="I2115" s="320" t="str">
        <f>IF('Data invoice'!R2230=0,"",'Data invoice'!S2230)</f>
        <v/>
      </c>
      <c r="J2115" s="367" t="str">
        <f>IF('Data invoice'!S2230=0,"",'Data invoice'!T2230)</f>
        <v/>
      </c>
    </row>
    <row r="2116" spans="1:10" ht="15" customHeight="1">
      <c r="A2116" s="284" t="str">
        <f>IF('Data invoice'!J2231=0,"",'Data invoice'!K2231)</f>
        <v/>
      </c>
      <c r="B2116" s="284" t="str">
        <f>IF('Data invoice'!K2231=0,"",'Data invoice'!L2231)</f>
        <v/>
      </c>
      <c r="C2116" s="284" t="str">
        <f>IF('Data invoice'!L2231=0,"",'Data invoice'!M2231)</f>
        <v/>
      </c>
      <c r="D2116" s="284" t="str">
        <f>IF('Data invoice'!M2231=0,"",'Data invoice'!N2231)</f>
        <v/>
      </c>
      <c r="E2116" s="284" t="str">
        <f>IF('Data invoice'!N2231=0,"",'Data invoice'!O2231)</f>
        <v/>
      </c>
      <c r="F2116" s="284" t="str">
        <f>IF('Data invoice'!O2231=0,"",'Data invoice'!P2231)</f>
        <v/>
      </c>
      <c r="G2116" s="284" t="str">
        <f>IF('Data invoice'!P2231=0,"",'Data invoice'!Q2231)</f>
        <v/>
      </c>
      <c r="H2116" s="284" t="str">
        <f>IF('Data invoice'!Q2231=0,"",'Data invoice'!R2231)</f>
        <v/>
      </c>
      <c r="I2116" s="320" t="str">
        <f>IF('Data invoice'!R2231=0,"",'Data invoice'!S2231)</f>
        <v/>
      </c>
      <c r="J2116" s="367" t="str">
        <f>IF('Data invoice'!S2231=0,"",'Data invoice'!T2231)</f>
        <v/>
      </c>
    </row>
    <row r="2117" spans="1:10" ht="15" customHeight="1">
      <c r="A2117" s="284" t="str">
        <f>IF('Data invoice'!J2232=0,"",'Data invoice'!K2232)</f>
        <v/>
      </c>
      <c r="B2117" s="284" t="str">
        <f>IF('Data invoice'!K2232=0,"",'Data invoice'!L2232)</f>
        <v/>
      </c>
      <c r="C2117" s="284" t="str">
        <f>IF('Data invoice'!L2232=0,"",'Data invoice'!M2232)</f>
        <v/>
      </c>
      <c r="D2117" s="284" t="str">
        <f>IF('Data invoice'!M2232=0,"",'Data invoice'!N2232)</f>
        <v/>
      </c>
      <c r="E2117" s="284" t="str">
        <f>IF('Data invoice'!N2232=0,"",'Data invoice'!O2232)</f>
        <v/>
      </c>
      <c r="F2117" s="284" t="str">
        <f>IF('Data invoice'!O2232=0,"",'Data invoice'!P2232)</f>
        <v/>
      </c>
      <c r="G2117" s="284" t="str">
        <f>IF('Data invoice'!P2232=0,"",'Data invoice'!Q2232)</f>
        <v/>
      </c>
      <c r="H2117" s="284" t="str">
        <f>IF('Data invoice'!Q2232=0,"",'Data invoice'!R2232)</f>
        <v/>
      </c>
      <c r="I2117" s="320" t="str">
        <f>IF('Data invoice'!R2232=0,"",'Data invoice'!S2232)</f>
        <v/>
      </c>
      <c r="J2117" s="367" t="str">
        <f>IF('Data invoice'!S2232=0,"",'Data invoice'!T2232)</f>
        <v/>
      </c>
    </row>
    <row r="2118" spans="1:10" ht="15" customHeight="1">
      <c r="A2118" s="284" t="str">
        <f>IF('Data invoice'!J2233=0,"",'Data invoice'!K2233)</f>
        <v/>
      </c>
      <c r="B2118" s="284" t="str">
        <f>IF('Data invoice'!K2233=0,"",'Data invoice'!L2233)</f>
        <v/>
      </c>
      <c r="C2118" s="284" t="str">
        <f>IF('Data invoice'!L2233=0,"",'Data invoice'!M2233)</f>
        <v/>
      </c>
      <c r="D2118" s="284" t="str">
        <f>IF('Data invoice'!M2233=0,"",'Data invoice'!N2233)</f>
        <v/>
      </c>
      <c r="E2118" s="284" t="str">
        <f>IF('Data invoice'!N2233=0,"",'Data invoice'!O2233)</f>
        <v/>
      </c>
      <c r="F2118" s="284" t="str">
        <f>IF('Data invoice'!O2233=0,"",'Data invoice'!P2233)</f>
        <v/>
      </c>
      <c r="G2118" s="284" t="str">
        <f>IF('Data invoice'!P2233=0,"",'Data invoice'!Q2233)</f>
        <v/>
      </c>
      <c r="H2118" s="284" t="str">
        <f>IF('Data invoice'!Q2233=0,"",'Data invoice'!R2233)</f>
        <v/>
      </c>
      <c r="I2118" s="320" t="str">
        <f>IF('Data invoice'!R2233=0,"",'Data invoice'!S2233)</f>
        <v/>
      </c>
      <c r="J2118" s="367" t="str">
        <f>IF('Data invoice'!S2233=0,"",'Data invoice'!T2233)</f>
        <v/>
      </c>
    </row>
    <row r="2119" spans="1:10" ht="15" customHeight="1">
      <c r="A2119" s="284" t="str">
        <f>IF('Data invoice'!J2234=0,"",'Data invoice'!K2234)</f>
        <v/>
      </c>
      <c r="B2119" s="284" t="str">
        <f>IF('Data invoice'!K2234=0,"",'Data invoice'!L2234)</f>
        <v/>
      </c>
      <c r="C2119" s="284" t="str">
        <f>IF('Data invoice'!L2234=0,"",'Data invoice'!M2234)</f>
        <v/>
      </c>
      <c r="D2119" s="284" t="str">
        <f>IF('Data invoice'!M2234=0,"",'Data invoice'!N2234)</f>
        <v/>
      </c>
      <c r="E2119" s="284" t="str">
        <f>IF('Data invoice'!N2234=0,"",'Data invoice'!O2234)</f>
        <v/>
      </c>
      <c r="F2119" s="284" t="str">
        <f>IF('Data invoice'!O2234=0,"",'Data invoice'!P2234)</f>
        <v/>
      </c>
      <c r="G2119" s="284" t="str">
        <f>IF('Data invoice'!P2234=0,"",'Data invoice'!Q2234)</f>
        <v/>
      </c>
      <c r="H2119" s="284" t="str">
        <f>IF('Data invoice'!Q2234=0,"",'Data invoice'!R2234)</f>
        <v/>
      </c>
      <c r="I2119" s="320" t="str">
        <f>IF('Data invoice'!R2234=0,"",'Data invoice'!S2234)</f>
        <v/>
      </c>
      <c r="J2119" s="367" t="str">
        <f>IF('Data invoice'!S2234=0,"",'Data invoice'!T2234)</f>
        <v/>
      </c>
    </row>
    <row r="2120" spans="1:10" ht="15" customHeight="1">
      <c r="A2120" s="284" t="str">
        <f>IF('Data invoice'!J2235=0,"",'Data invoice'!K2235)</f>
        <v/>
      </c>
      <c r="B2120" s="284" t="str">
        <f>IF('Data invoice'!K2235=0,"",'Data invoice'!L2235)</f>
        <v/>
      </c>
      <c r="C2120" s="284" t="str">
        <f>IF('Data invoice'!L2235=0,"",'Data invoice'!M2235)</f>
        <v/>
      </c>
      <c r="D2120" s="284" t="str">
        <f>IF('Data invoice'!M2235=0,"",'Data invoice'!N2235)</f>
        <v/>
      </c>
      <c r="E2120" s="284" t="str">
        <f>IF('Data invoice'!N2235=0,"",'Data invoice'!O2235)</f>
        <v/>
      </c>
      <c r="F2120" s="284" t="str">
        <f>IF('Data invoice'!O2235=0,"",'Data invoice'!P2235)</f>
        <v/>
      </c>
      <c r="G2120" s="284" t="str">
        <f>IF('Data invoice'!P2235=0,"",'Data invoice'!Q2235)</f>
        <v/>
      </c>
      <c r="H2120" s="284" t="str">
        <f>IF('Data invoice'!Q2235=0,"",'Data invoice'!R2235)</f>
        <v/>
      </c>
      <c r="I2120" s="320" t="str">
        <f>IF('Data invoice'!R2235=0,"",'Data invoice'!S2235)</f>
        <v/>
      </c>
      <c r="J2120" s="367" t="str">
        <f>IF('Data invoice'!S2235=0,"",'Data invoice'!T2235)</f>
        <v/>
      </c>
    </row>
    <row r="2121" spans="1:10" ht="15" customHeight="1">
      <c r="A2121" s="284" t="str">
        <f>IF('Data invoice'!J2236=0,"",'Data invoice'!K2236)</f>
        <v/>
      </c>
      <c r="B2121" s="284" t="str">
        <f>IF('Data invoice'!K2236=0,"",'Data invoice'!L2236)</f>
        <v/>
      </c>
      <c r="C2121" s="284" t="str">
        <f>IF('Data invoice'!L2236=0,"",'Data invoice'!M2236)</f>
        <v/>
      </c>
      <c r="D2121" s="284" t="str">
        <f>IF('Data invoice'!M2236=0,"",'Data invoice'!N2236)</f>
        <v/>
      </c>
      <c r="E2121" s="284" t="str">
        <f>IF('Data invoice'!N2236=0,"",'Data invoice'!O2236)</f>
        <v/>
      </c>
      <c r="F2121" s="284" t="str">
        <f>IF('Data invoice'!O2236=0,"",'Data invoice'!P2236)</f>
        <v/>
      </c>
      <c r="G2121" s="284" t="str">
        <f>IF('Data invoice'!P2236=0,"",'Data invoice'!Q2236)</f>
        <v/>
      </c>
      <c r="H2121" s="284" t="str">
        <f>IF('Data invoice'!Q2236=0,"",'Data invoice'!R2236)</f>
        <v/>
      </c>
      <c r="I2121" s="320" t="str">
        <f>IF('Data invoice'!R2236=0,"",'Data invoice'!S2236)</f>
        <v/>
      </c>
      <c r="J2121" s="367" t="str">
        <f>IF('Data invoice'!S2236=0,"",'Data invoice'!T2236)</f>
        <v/>
      </c>
    </row>
    <row r="2122" spans="1:10" ht="15" customHeight="1">
      <c r="A2122" s="284" t="str">
        <f>IF('Data invoice'!J2237=0,"",'Data invoice'!K2237)</f>
        <v/>
      </c>
      <c r="B2122" s="284" t="str">
        <f>IF('Data invoice'!K2237=0,"",'Data invoice'!L2237)</f>
        <v/>
      </c>
      <c r="C2122" s="284" t="str">
        <f>IF('Data invoice'!L2237=0,"",'Data invoice'!M2237)</f>
        <v/>
      </c>
      <c r="D2122" s="284" t="str">
        <f>IF('Data invoice'!M2237=0,"",'Data invoice'!N2237)</f>
        <v/>
      </c>
      <c r="E2122" s="284" t="str">
        <f>IF('Data invoice'!N2237=0,"",'Data invoice'!O2237)</f>
        <v/>
      </c>
      <c r="F2122" s="284" t="str">
        <f>IF('Data invoice'!O2237=0,"",'Data invoice'!P2237)</f>
        <v/>
      </c>
      <c r="G2122" s="284" t="str">
        <f>IF('Data invoice'!P2237=0,"",'Data invoice'!Q2237)</f>
        <v/>
      </c>
      <c r="H2122" s="284" t="str">
        <f>IF('Data invoice'!Q2237=0,"",'Data invoice'!R2237)</f>
        <v/>
      </c>
      <c r="I2122" s="320" t="str">
        <f>IF('Data invoice'!R2237=0,"",'Data invoice'!S2237)</f>
        <v/>
      </c>
      <c r="J2122" s="367" t="str">
        <f>IF('Data invoice'!S2237=0,"",'Data invoice'!T2237)</f>
        <v/>
      </c>
    </row>
    <row r="2123" spans="1:10" ht="15" customHeight="1">
      <c r="A2123" s="284" t="str">
        <f>IF('Data invoice'!J2238=0,"",'Data invoice'!K2238)</f>
        <v/>
      </c>
      <c r="B2123" s="284" t="str">
        <f>IF('Data invoice'!K2238=0,"",'Data invoice'!L2238)</f>
        <v/>
      </c>
      <c r="C2123" s="284" t="str">
        <f>IF('Data invoice'!L2238=0,"",'Data invoice'!M2238)</f>
        <v/>
      </c>
      <c r="D2123" s="284" t="str">
        <f>IF('Data invoice'!M2238=0,"",'Data invoice'!N2238)</f>
        <v/>
      </c>
      <c r="E2123" s="284" t="str">
        <f>IF('Data invoice'!N2238=0,"",'Data invoice'!O2238)</f>
        <v/>
      </c>
      <c r="F2123" s="284" t="str">
        <f>IF('Data invoice'!O2238=0,"",'Data invoice'!P2238)</f>
        <v/>
      </c>
      <c r="G2123" s="284" t="str">
        <f>IF('Data invoice'!P2238=0,"",'Data invoice'!Q2238)</f>
        <v/>
      </c>
      <c r="H2123" s="284" t="str">
        <f>IF('Data invoice'!Q2238=0,"",'Data invoice'!R2238)</f>
        <v/>
      </c>
      <c r="I2123" s="320" t="str">
        <f>IF('Data invoice'!R2238=0,"",'Data invoice'!S2238)</f>
        <v/>
      </c>
      <c r="J2123" s="367" t="str">
        <f>IF('Data invoice'!S2238=0,"",'Data invoice'!T2238)</f>
        <v/>
      </c>
    </row>
    <row r="2124" spans="1:10" ht="15" customHeight="1">
      <c r="A2124" s="284" t="str">
        <f>IF('Data invoice'!J2239=0,"",'Data invoice'!K2239)</f>
        <v/>
      </c>
      <c r="B2124" s="284" t="str">
        <f>IF('Data invoice'!K2239=0,"",'Data invoice'!L2239)</f>
        <v/>
      </c>
      <c r="C2124" s="284" t="str">
        <f>IF('Data invoice'!L2239=0,"",'Data invoice'!M2239)</f>
        <v/>
      </c>
      <c r="D2124" s="284" t="str">
        <f>IF('Data invoice'!M2239=0,"",'Data invoice'!N2239)</f>
        <v/>
      </c>
      <c r="E2124" s="284" t="str">
        <f>IF('Data invoice'!N2239=0,"",'Data invoice'!O2239)</f>
        <v/>
      </c>
      <c r="F2124" s="284" t="str">
        <f>IF('Data invoice'!O2239=0,"",'Data invoice'!P2239)</f>
        <v/>
      </c>
      <c r="G2124" s="284" t="str">
        <f>IF('Data invoice'!P2239=0,"",'Data invoice'!Q2239)</f>
        <v/>
      </c>
      <c r="H2124" s="284" t="str">
        <f>IF('Data invoice'!Q2239=0,"",'Data invoice'!R2239)</f>
        <v/>
      </c>
      <c r="I2124" s="320" t="str">
        <f>IF('Data invoice'!R2239=0,"",'Data invoice'!S2239)</f>
        <v/>
      </c>
      <c r="J2124" s="367" t="str">
        <f>IF('Data invoice'!S2239=0,"",'Data invoice'!T2239)</f>
        <v/>
      </c>
    </row>
    <row r="2125" spans="1:10" ht="15" customHeight="1">
      <c r="A2125" s="284" t="str">
        <f>IF('Data invoice'!J2240=0,"",'Data invoice'!K2240)</f>
        <v/>
      </c>
      <c r="B2125" s="284" t="str">
        <f>IF('Data invoice'!K2240=0,"",'Data invoice'!L2240)</f>
        <v/>
      </c>
      <c r="C2125" s="284" t="str">
        <f>IF('Data invoice'!L2240=0,"",'Data invoice'!M2240)</f>
        <v/>
      </c>
      <c r="D2125" s="284" t="str">
        <f>IF('Data invoice'!M2240=0,"",'Data invoice'!N2240)</f>
        <v/>
      </c>
      <c r="E2125" s="284" t="str">
        <f>IF('Data invoice'!N2240=0,"",'Data invoice'!O2240)</f>
        <v/>
      </c>
      <c r="F2125" s="284" t="str">
        <f>IF('Data invoice'!O2240=0,"",'Data invoice'!P2240)</f>
        <v/>
      </c>
      <c r="G2125" s="284" t="str">
        <f>IF('Data invoice'!P2240=0,"",'Data invoice'!Q2240)</f>
        <v/>
      </c>
      <c r="H2125" s="284" t="str">
        <f>IF('Data invoice'!Q2240=0,"",'Data invoice'!R2240)</f>
        <v/>
      </c>
      <c r="I2125" s="320" t="str">
        <f>IF('Data invoice'!R2240=0,"",'Data invoice'!S2240)</f>
        <v/>
      </c>
      <c r="J2125" s="367" t="str">
        <f>IF('Data invoice'!S2240=0,"",'Data invoice'!T2240)</f>
        <v/>
      </c>
    </row>
    <row r="2126" spans="1:10" ht="15" customHeight="1">
      <c r="A2126" s="284" t="str">
        <f>IF('Data invoice'!J2241=0,"",'Data invoice'!K2241)</f>
        <v/>
      </c>
      <c r="B2126" s="284" t="str">
        <f>IF('Data invoice'!K2241=0,"",'Data invoice'!L2241)</f>
        <v/>
      </c>
      <c r="C2126" s="284" t="str">
        <f>IF('Data invoice'!L2241=0,"",'Data invoice'!M2241)</f>
        <v/>
      </c>
      <c r="D2126" s="284" t="str">
        <f>IF('Data invoice'!M2241=0,"",'Data invoice'!N2241)</f>
        <v/>
      </c>
      <c r="E2126" s="284" t="str">
        <f>IF('Data invoice'!N2241=0,"",'Data invoice'!O2241)</f>
        <v/>
      </c>
      <c r="F2126" s="284" t="str">
        <f>IF('Data invoice'!O2241=0,"",'Data invoice'!P2241)</f>
        <v/>
      </c>
      <c r="G2126" s="284" t="str">
        <f>IF('Data invoice'!P2241=0,"",'Data invoice'!Q2241)</f>
        <v/>
      </c>
      <c r="H2126" s="284" t="str">
        <f>IF('Data invoice'!Q2241=0,"",'Data invoice'!R2241)</f>
        <v/>
      </c>
      <c r="I2126" s="320" t="str">
        <f>IF('Data invoice'!R2241=0,"",'Data invoice'!S2241)</f>
        <v/>
      </c>
      <c r="J2126" s="367" t="str">
        <f>IF('Data invoice'!S2241=0,"",'Data invoice'!T2241)</f>
        <v/>
      </c>
    </row>
    <row r="2127" spans="1:10" ht="15" customHeight="1">
      <c r="A2127" s="284" t="str">
        <f>IF('Data invoice'!J2242=0,"",'Data invoice'!K2242)</f>
        <v/>
      </c>
      <c r="B2127" s="284" t="str">
        <f>IF('Data invoice'!K2242=0,"",'Data invoice'!L2242)</f>
        <v/>
      </c>
      <c r="C2127" s="284" t="str">
        <f>IF('Data invoice'!L2242=0,"",'Data invoice'!M2242)</f>
        <v/>
      </c>
      <c r="D2127" s="284" t="str">
        <f>IF('Data invoice'!M2242=0,"",'Data invoice'!N2242)</f>
        <v/>
      </c>
      <c r="E2127" s="284" t="str">
        <f>IF('Data invoice'!N2242=0,"",'Data invoice'!O2242)</f>
        <v/>
      </c>
      <c r="F2127" s="284" t="str">
        <f>IF('Data invoice'!O2242=0,"",'Data invoice'!P2242)</f>
        <v/>
      </c>
      <c r="G2127" s="284" t="str">
        <f>IF('Data invoice'!P2242=0,"",'Data invoice'!Q2242)</f>
        <v/>
      </c>
      <c r="H2127" s="284" t="str">
        <f>IF('Data invoice'!Q2242=0,"",'Data invoice'!R2242)</f>
        <v/>
      </c>
      <c r="I2127" s="320" t="str">
        <f>IF('Data invoice'!R2242=0,"",'Data invoice'!S2242)</f>
        <v/>
      </c>
      <c r="J2127" s="367" t="str">
        <f>IF('Data invoice'!S2242=0,"",'Data invoice'!T2242)</f>
        <v/>
      </c>
    </row>
    <row r="2128" spans="1:10" ht="15" customHeight="1">
      <c r="A2128" s="284" t="str">
        <f>IF('Data invoice'!J2243=0,"",'Data invoice'!K2243)</f>
        <v/>
      </c>
      <c r="B2128" s="284" t="str">
        <f>IF('Data invoice'!K2243=0,"",'Data invoice'!L2243)</f>
        <v/>
      </c>
      <c r="C2128" s="284" t="str">
        <f>IF('Data invoice'!L2243=0,"",'Data invoice'!M2243)</f>
        <v/>
      </c>
      <c r="D2128" s="284" t="str">
        <f>IF('Data invoice'!M2243=0,"",'Data invoice'!N2243)</f>
        <v/>
      </c>
      <c r="E2128" s="284" t="str">
        <f>IF('Data invoice'!N2243=0,"",'Data invoice'!O2243)</f>
        <v/>
      </c>
      <c r="F2128" s="284" t="str">
        <f>IF('Data invoice'!O2243=0,"",'Data invoice'!P2243)</f>
        <v/>
      </c>
      <c r="G2128" s="284" t="str">
        <f>IF('Data invoice'!P2243=0,"",'Data invoice'!Q2243)</f>
        <v/>
      </c>
      <c r="H2128" s="284" t="str">
        <f>IF('Data invoice'!Q2243=0,"",'Data invoice'!R2243)</f>
        <v/>
      </c>
      <c r="I2128" s="320" t="str">
        <f>IF('Data invoice'!R2243=0,"",'Data invoice'!S2243)</f>
        <v/>
      </c>
      <c r="J2128" s="367" t="str">
        <f>IF('Data invoice'!S2243=0,"",'Data invoice'!T2243)</f>
        <v/>
      </c>
    </row>
    <row r="2129" spans="1:10" ht="15" customHeight="1">
      <c r="A2129" s="284" t="str">
        <f>IF('Data invoice'!J2244=0,"",'Data invoice'!K2244)</f>
        <v/>
      </c>
      <c r="B2129" s="284" t="str">
        <f>IF('Data invoice'!K2244=0,"",'Data invoice'!L2244)</f>
        <v/>
      </c>
      <c r="C2129" s="284" t="str">
        <f>IF('Data invoice'!L2244=0,"",'Data invoice'!M2244)</f>
        <v/>
      </c>
      <c r="D2129" s="284" t="str">
        <f>IF('Data invoice'!M2244=0,"",'Data invoice'!N2244)</f>
        <v/>
      </c>
      <c r="E2129" s="284" t="str">
        <f>IF('Data invoice'!N2244=0,"",'Data invoice'!O2244)</f>
        <v/>
      </c>
      <c r="F2129" s="284" t="str">
        <f>IF('Data invoice'!O2244=0,"",'Data invoice'!P2244)</f>
        <v/>
      </c>
      <c r="G2129" s="284" t="str">
        <f>IF('Data invoice'!P2244=0,"",'Data invoice'!Q2244)</f>
        <v/>
      </c>
      <c r="H2129" s="284" t="str">
        <f>IF('Data invoice'!Q2244=0,"",'Data invoice'!R2244)</f>
        <v/>
      </c>
      <c r="I2129" s="320" t="str">
        <f>IF('Data invoice'!R2244=0,"",'Data invoice'!S2244)</f>
        <v/>
      </c>
      <c r="J2129" s="367" t="str">
        <f>IF('Data invoice'!S2244=0,"",'Data invoice'!T2244)</f>
        <v/>
      </c>
    </row>
    <row r="2130" spans="1:10" ht="15" customHeight="1">
      <c r="A2130" s="284" t="str">
        <f>IF('Data invoice'!J2245=0,"",'Data invoice'!K2245)</f>
        <v/>
      </c>
      <c r="B2130" s="284" t="str">
        <f>IF('Data invoice'!K2245=0,"",'Data invoice'!L2245)</f>
        <v/>
      </c>
      <c r="C2130" s="284" t="str">
        <f>IF('Data invoice'!L2245=0,"",'Data invoice'!M2245)</f>
        <v/>
      </c>
      <c r="D2130" s="284" t="str">
        <f>IF('Data invoice'!M2245=0,"",'Data invoice'!N2245)</f>
        <v/>
      </c>
      <c r="E2130" s="284" t="str">
        <f>IF('Data invoice'!N2245=0,"",'Data invoice'!O2245)</f>
        <v/>
      </c>
      <c r="F2130" s="284" t="str">
        <f>IF('Data invoice'!O2245=0,"",'Data invoice'!P2245)</f>
        <v/>
      </c>
      <c r="G2130" s="284" t="str">
        <f>IF('Data invoice'!P2245=0,"",'Data invoice'!Q2245)</f>
        <v/>
      </c>
      <c r="H2130" s="284" t="str">
        <f>IF('Data invoice'!Q2245=0,"",'Data invoice'!R2245)</f>
        <v/>
      </c>
      <c r="I2130" s="320" t="str">
        <f>IF('Data invoice'!R2245=0,"",'Data invoice'!S2245)</f>
        <v/>
      </c>
      <c r="J2130" s="367" t="str">
        <f>IF('Data invoice'!S2245=0,"",'Data invoice'!T2245)</f>
        <v/>
      </c>
    </row>
    <row r="2131" spans="1:10" ht="15" customHeight="1">
      <c r="A2131" s="284" t="str">
        <f>IF('Data invoice'!J2246=0,"",'Data invoice'!K2246)</f>
        <v/>
      </c>
      <c r="B2131" s="284" t="str">
        <f>IF('Data invoice'!K2246=0,"",'Data invoice'!L2246)</f>
        <v/>
      </c>
      <c r="C2131" s="284" t="str">
        <f>IF('Data invoice'!L2246=0,"",'Data invoice'!M2246)</f>
        <v/>
      </c>
      <c r="D2131" s="284" t="str">
        <f>IF('Data invoice'!M2246=0,"",'Data invoice'!N2246)</f>
        <v/>
      </c>
      <c r="E2131" s="284" t="str">
        <f>IF('Data invoice'!N2246=0,"",'Data invoice'!O2246)</f>
        <v/>
      </c>
      <c r="F2131" s="284" t="str">
        <f>IF('Data invoice'!O2246=0,"",'Data invoice'!P2246)</f>
        <v/>
      </c>
      <c r="G2131" s="284" t="str">
        <f>IF('Data invoice'!P2246=0,"",'Data invoice'!Q2246)</f>
        <v/>
      </c>
      <c r="H2131" s="284" t="str">
        <f>IF('Data invoice'!Q2246=0,"",'Data invoice'!R2246)</f>
        <v/>
      </c>
      <c r="I2131" s="320" t="str">
        <f>IF('Data invoice'!R2246=0,"",'Data invoice'!S2246)</f>
        <v/>
      </c>
      <c r="J2131" s="367" t="str">
        <f>IF('Data invoice'!S2246=0,"",'Data invoice'!T2246)</f>
        <v/>
      </c>
    </row>
    <row r="2132" spans="1:10" ht="15" customHeight="1">
      <c r="A2132" s="284" t="str">
        <f>IF('Data invoice'!J2247=0,"",'Data invoice'!K2247)</f>
        <v/>
      </c>
      <c r="B2132" s="284" t="str">
        <f>IF('Data invoice'!K2247=0,"",'Data invoice'!L2247)</f>
        <v/>
      </c>
      <c r="C2132" s="284" t="str">
        <f>IF('Data invoice'!L2247=0,"",'Data invoice'!M2247)</f>
        <v/>
      </c>
      <c r="D2132" s="284" t="str">
        <f>IF('Data invoice'!M2247=0,"",'Data invoice'!N2247)</f>
        <v/>
      </c>
      <c r="E2132" s="284" t="str">
        <f>IF('Data invoice'!N2247=0,"",'Data invoice'!O2247)</f>
        <v/>
      </c>
      <c r="F2132" s="284" t="str">
        <f>IF('Data invoice'!O2247=0,"",'Data invoice'!P2247)</f>
        <v/>
      </c>
      <c r="G2132" s="284" t="str">
        <f>IF('Data invoice'!P2247=0,"",'Data invoice'!Q2247)</f>
        <v/>
      </c>
      <c r="H2132" s="284" t="str">
        <f>IF('Data invoice'!Q2247=0,"",'Data invoice'!R2247)</f>
        <v/>
      </c>
      <c r="I2132" s="320" t="str">
        <f>IF('Data invoice'!R2247=0,"",'Data invoice'!S2247)</f>
        <v/>
      </c>
      <c r="J2132" s="367" t="str">
        <f>IF('Data invoice'!S2247=0,"",'Data invoice'!T2247)</f>
        <v/>
      </c>
    </row>
    <row r="2133" spans="1:10" ht="15" customHeight="1">
      <c r="A2133" s="284" t="str">
        <f>IF('Data invoice'!J2248=0,"",'Data invoice'!K2248)</f>
        <v/>
      </c>
      <c r="B2133" s="284" t="str">
        <f>IF('Data invoice'!K2248=0,"",'Data invoice'!L2248)</f>
        <v/>
      </c>
      <c r="C2133" s="284" t="str">
        <f>IF('Data invoice'!L2248=0,"",'Data invoice'!M2248)</f>
        <v/>
      </c>
      <c r="D2133" s="284" t="str">
        <f>IF('Data invoice'!M2248=0,"",'Data invoice'!N2248)</f>
        <v/>
      </c>
      <c r="E2133" s="284" t="str">
        <f>IF('Data invoice'!N2248=0,"",'Data invoice'!O2248)</f>
        <v/>
      </c>
      <c r="F2133" s="284" t="str">
        <f>IF('Data invoice'!O2248=0,"",'Data invoice'!P2248)</f>
        <v/>
      </c>
      <c r="G2133" s="284" t="str">
        <f>IF('Data invoice'!P2248=0,"",'Data invoice'!Q2248)</f>
        <v/>
      </c>
      <c r="H2133" s="284" t="str">
        <f>IF('Data invoice'!Q2248=0,"",'Data invoice'!R2248)</f>
        <v/>
      </c>
      <c r="I2133" s="320" t="str">
        <f>IF('Data invoice'!R2248=0,"",'Data invoice'!S2248)</f>
        <v/>
      </c>
      <c r="J2133" s="367" t="str">
        <f>IF('Data invoice'!S2248=0,"",'Data invoice'!T2248)</f>
        <v/>
      </c>
    </row>
    <row r="2134" spans="1:10" ht="15" customHeight="1">
      <c r="A2134" s="284" t="str">
        <f>IF('Data invoice'!J2249=0,"",'Data invoice'!K2249)</f>
        <v/>
      </c>
      <c r="B2134" s="284" t="str">
        <f>IF('Data invoice'!K2249=0,"",'Data invoice'!L2249)</f>
        <v/>
      </c>
      <c r="C2134" s="284" t="str">
        <f>IF('Data invoice'!L2249=0,"",'Data invoice'!M2249)</f>
        <v/>
      </c>
      <c r="D2134" s="284" t="str">
        <f>IF('Data invoice'!M2249=0,"",'Data invoice'!N2249)</f>
        <v/>
      </c>
      <c r="E2134" s="284" t="str">
        <f>IF('Data invoice'!N2249=0,"",'Data invoice'!O2249)</f>
        <v/>
      </c>
      <c r="F2134" s="284" t="str">
        <f>IF('Data invoice'!O2249=0,"",'Data invoice'!P2249)</f>
        <v/>
      </c>
      <c r="G2134" s="284" t="str">
        <f>IF('Data invoice'!P2249=0,"",'Data invoice'!Q2249)</f>
        <v/>
      </c>
      <c r="H2134" s="284" t="str">
        <f>IF('Data invoice'!Q2249=0,"",'Data invoice'!R2249)</f>
        <v/>
      </c>
      <c r="I2134" s="320" t="str">
        <f>IF('Data invoice'!R2249=0,"",'Data invoice'!S2249)</f>
        <v/>
      </c>
      <c r="J2134" s="367" t="str">
        <f>IF('Data invoice'!S2249=0,"",'Data invoice'!T2249)</f>
        <v/>
      </c>
    </row>
    <row r="2135" spans="1:10" ht="15" customHeight="1">
      <c r="A2135" s="284" t="str">
        <f>IF('Data invoice'!J2250=0,"",'Data invoice'!K2250)</f>
        <v/>
      </c>
      <c r="B2135" s="284" t="str">
        <f>IF('Data invoice'!K2250=0,"",'Data invoice'!L2250)</f>
        <v/>
      </c>
      <c r="C2135" s="284" t="str">
        <f>IF('Data invoice'!L2250=0,"",'Data invoice'!M2250)</f>
        <v/>
      </c>
      <c r="D2135" s="284" t="str">
        <f>IF('Data invoice'!M2250=0,"",'Data invoice'!N2250)</f>
        <v/>
      </c>
      <c r="E2135" s="284" t="str">
        <f>IF('Data invoice'!N2250=0,"",'Data invoice'!O2250)</f>
        <v/>
      </c>
      <c r="F2135" s="284" t="str">
        <f>IF('Data invoice'!O2250=0,"",'Data invoice'!P2250)</f>
        <v/>
      </c>
      <c r="G2135" s="284" t="str">
        <f>IF('Data invoice'!P2250=0,"",'Data invoice'!Q2250)</f>
        <v/>
      </c>
      <c r="H2135" s="284" t="str">
        <f>IF('Data invoice'!Q2250=0,"",'Data invoice'!R2250)</f>
        <v/>
      </c>
      <c r="I2135" s="320" t="str">
        <f>IF('Data invoice'!R2250=0,"",'Data invoice'!S2250)</f>
        <v/>
      </c>
      <c r="J2135" s="367" t="str">
        <f>IF('Data invoice'!S2250=0,"",'Data invoice'!T2250)</f>
        <v/>
      </c>
    </row>
    <row r="2136" spans="1:10" ht="15" customHeight="1">
      <c r="A2136" s="284" t="str">
        <f>IF('Data invoice'!J2251=0,"",'Data invoice'!K2251)</f>
        <v/>
      </c>
      <c r="B2136" s="284" t="str">
        <f>IF('Data invoice'!K2251=0,"",'Data invoice'!L2251)</f>
        <v/>
      </c>
      <c r="C2136" s="284" t="str">
        <f>IF('Data invoice'!L2251=0,"",'Data invoice'!M2251)</f>
        <v/>
      </c>
      <c r="D2136" s="284" t="str">
        <f>IF('Data invoice'!M2251=0,"",'Data invoice'!N2251)</f>
        <v/>
      </c>
      <c r="E2136" s="284" t="str">
        <f>IF('Data invoice'!N2251=0,"",'Data invoice'!O2251)</f>
        <v/>
      </c>
      <c r="F2136" s="284" t="str">
        <f>IF('Data invoice'!O2251=0,"",'Data invoice'!P2251)</f>
        <v/>
      </c>
      <c r="G2136" s="284" t="str">
        <f>IF('Data invoice'!P2251=0,"",'Data invoice'!Q2251)</f>
        <v/>
      </c>
      <c r="H2136" s="284" t="str">
        <f>IF('Data invoice'!Q2251=0,"",'Data invoice'!R2251)</f>
        <v/>
      </c>
      <c r="I2136" s="320" t="str">
        <f>IF('Data invoice'!R2251=0,"",'Data invoice'!S2251)</f>
        <v/>
      </c>
      <c r="J2136" s="367" t="str">
        <f>IF('Data invoice'!S2251=0,"",'Data invoice'!T2251)</f>
        <v/>
      </c>
    </row>
    <row r="2137" spans="1:10" ht="15" customHeight="1">
      <c r="A2137" s="284" t="str">
        <f>IF('Data invoice'!J2252=0,"",'Data invoice'!K2252)</f>
        <v/>
      </c>
      <c r="B2137" s="284" t="str">
        <f>IF('Data invoice'!K2252=0,"",'Data invoice'!L2252)</f>
        <v/>
      </c>
      <c r="C2137" s="284" t="str">
        <f>IF('Data invoice'!L2252=0,"",'Data invoice'!M2252)</f>
        <v/>
      </c>
      <c r="D2137" s="284" t="str">
        <f>IF('Data invoice'!M2252=0,"",'Data invoice'!N2252)</f>
        <v/>
      </c>
      <c r="E2137" s="284" t="str">
        <f>IF('Data invoice'!N2252=0,"",'Data invoice'!O2252)</f>
        <v/>
      </c>
      <c r="F2137" s="284" t="str">
        <f>IF('Data invoice'!O2252=0,"",'Data invoice'!P2252)</f>
        <v/>
      </c>
      <c r="G2137" s="284" t="str">
        <f>IF('Data invoice'!P2252=0,"",'Data invoice'!Q2252)</f>
        <v/>
      </c>
      <c r="H2137" s="284" t="str">
        <f>IF('Data invoice'!Q2252=0,"",'Data invoice'!R2252)</f>
        <v/>
      </c>
      <c r="I2137" s="320" t="str">
        <f>IF('Data invoice'!R2252=0,"",'Data invoice'!S2252)</f>
        <v/>
      </c>
      <c r="J2137" s="367" t="str">
        <f>IF('Data invoice'!S2252=0,"",'Data invoice'!T2252)</f>
        <v/>
      </c>
    </row>
    <row r="2138" spans="1:10" ht="15" customHeight="1">
      <c r="A2138" s="284" t="str">
        <f>IF('Data invoice'!J2253=0,"",'Data invoice'!K2253)</f>
        <v/>
      </c>
      <c r="B2138" s="284" t="str">
        <f>IF('Data invoice'!K2253=0,"",'Data invoice'!L2253)</f>
        <v/>
      </c>
      <c r="C2138" s="284" t="str">
        <f>IF('Data invoice'!L2253=0,"",'Data invoice'!M2253)</f>
        <v/>
      </c>
      <c r="D2138" s="284" t="str">
        <f>IF('Data invoice'!M2253=0,"",'Data invoice'!N2253)</f>
        <v/>
      </c>
      <c r="E2138" s="284" t="str">
        <f>IF('Data invoice'!N2253=0,"",'Data invoice'!O2253)</f>
        <v/>
      </c>
      <c r="F2138" s="284" t="str">
        <f>IF('Data invoice'!O2253=0,"",'Data invoice'!P2253)</f>
        <v/>
      </c>
      <c r="G2138" s="284" t="str">
        <f>IF('Data invoice'!P2253=0,"",'Data invoice'!Q2253)</f>
        <v/>
      </c>
      <c r="H2138" s="284" t="str">
        <f>IF('Data invoice'!Q2253=0,"",'Data invoice'!R2253)</f>
        <v/>
      </c>
      <c r="I2138" s="320" t="str">
        <f>IF('Data invoice'!R2253=0,"",'Data invoice'!S2253)</f>
        <v/>
      </c>
      <c r="J2138" s="367" t="str">
        <f>IF('Data invoice'!S2253=0,"",'Data invoice'!T2253)</f>
        <v/>
      </c>
    </row>
    <row r="2139" spans="1:10" ht="15" customHeight="1">
      <c r="A2139" s="284" t="str">
        <f>IF('Data invoice'!J2254=0,"",'Data invoice'!K2254)</f>
        <v/>
      </c>
      <c r="B2139" s="284" t="str">
        <f>IF('Data invoice'!K2254=0,"",'Data invoice'!L2254)</f>
        <v/>
      </c>
      <c r="C2139" s="284" t="str">
        <f>IF('Data invoice'!L2254=0,"",'Data invoice'!M2254)</f>
        <v/>
      </c>
      <c r="D2139" s="284" t="str">
        <f>IF('Data invoice'!M2254=0,"",'Data invoice'!N2254)</f>
        <v/>
      </c>
      <c r="E2139" s="284" t="str">
        <f>IF('Data invoice'!N2254=0,"",'Data invoice'!O2254)</f>
        <v/>
      </c>
      <c r="F2139" s="284" t="str">
        <f>IF('Data invoice'!O2254=0,"",'Data invoice'!P2254)</f>
        <v/>
      </c>
      <c r="G2139" s="284" t="str">
        <f>IF('Data invoice'!P2254=0,"",'Data invoice'!Q2254)</f>
        <v/>
      </c>
      <c r="H2139" s="284" t="str">
        <f>IF('Data invoice'!Q2254=0,"",'Data invoice'!R2254)</f>
        <v/>
      </c>
      <c r="I2139" s="320" t="str">
        <f>IF('Data invoice'!R2254=0,"",'Data invoice'!S2254)</f>
        <v/>
      </c>
      <c r="J2139" s="367" t="str">
        <f>IF('Data invoice'!S2254=0,"",'Data invoice'!T2254)</f>
        <v/>
      </c>
    </row>
    <row r="2140" spans="1:10" ht="15" customHeight="1">
      <c r="A2140" s="284" t="str">
        <f>IF('Data invoice'!J2255=0,"",'Data invoice'!K2255)</f>
        <v/>
      </c>
      <c r="B2140" s="284" t="str">
        <f>IF('Data invoice'!K2255=0,"",'Data invoice'!L2255)</f>
        <v/>
      </c>
      <c r="C2140" s="284" t="str">
        <f>IF('Data invoice'!L2255=0,"",'Data invoice'!M2255)</f>
        <v/>
      </c>
      <c r="D2140" s="284" t="str">
        <f>IF('Data invoice'!M2255=0,"",'Data invoice'!N2255)</f>
        <v/>
      </c>
      <c r="E2140" s="284" t="str">
        <f>IF('Data invoice'!N2255=0,"",'Data invoice'!O2255)</f>
        <v/>
      </c>
      <c r="F2140" s="284" t="str">
        <f>IF('Data invoice'!O2255=0,"",'Data invoice'!P2255)</f>
        <v/>
      </c>
      <c r="G2140" s="284" t="str">
        <f>IF('Data invoice'!P2255=0,"",'Data invoice'!Q2255)</f>
        <v/>
      </c>
      <c r="H2140" s="284" t="str">
        <f>IF('Data invoice'!Q2255=0,"",'Data invoice'!R2255)</f>
        <v/>
      </c>
      <c r="I2140" s="320" t="str">
        <f>IF('Data invoice'!R2255=0,"",'Data invoice'!S2255)</f>
        <v/>
      </c>
      <c r="J2140" s="367" t="str">
        <f>IF('Data invoice'!S2255=0,"",'Data invoice'!T2255)</f>
        <v/>
      </c>
    </row>
    <row r="2141" spans="1:10" ht="15" customHeight="1">
      <c r="A2141" s="284" t="str">
        <f>IF('Data invoice'!J2256=0,"",'Data invoice'!K2256)</f>
        <v/>
      </c>
      <c r="B2141" s="284" t="str">
        <f>IF('Data invoice'!K2256=0,"",'Data invoice'!L2256)</f>
        <v/>
      </c>
      <c r="C2141" s="284" t="str">
        <f>IF('Data invoice'!L2256=0,"",'Data invoice'!M2256)</f>
        <v/>
      </c>
      <c r="D2141" s="284" t="str">
        <f>IF('Data invoice'!M2256=0,"",'Data invoice'!N2256)</f>
        <v/>
      </c>
      <c r="E2141" s="284" t="str">
        <f>IF('Data invoice'!N2256=0,"",'Data invoice'!O2256)</f>
        <v/>
      </c>
      <c r="F2141" s="284" t="str">
        <f>IF('Data invoice'!O2256=0,"",'Data invoice'!P2256)</f>
        <v/>
      </c>
      <c r="G2141" s="284" t="str">
        <f>IF('Data invoice'!P2256=0,"",'Data invoice'!Q2256)</f>
        <v/>
      </c>
      <c r="H2141" s="284" t="str">
        <f>IF('Data invoice'!Q2256=0,"",'Data invoice'!R2256)</f>
        <v/>
      </c>
      <c r="I2141" s="320" t="str">
        <f>IF('Data invoice'!R2256=0,"",'Data invoice'!S2256)</f>
        <v/>
      </c>
      <c r="J2141" s="367" t="str">
        <f>IF('Data invoice'!S2256=0,"",'Data invoice'!T2256)</f>
        <v/>
      </c>
    </row>
    <row r="2142" spans="1:10" ht="15" customHeight="1">
      <c r="A2142" s="284" t="str">
        <f>IF('Data invoice'!J2257=0,"",'Data invoice'!K2257)</f>
        <v/>
      </c>
      <c r="B2142" s="284" t="str">
        <f>IF('Data invoice'!K2257=0,"",'Data invoice'!L2257)</f>
        <v/>
      </c>
      <c r="C2142" s="284" t="str">
        <f>IF('Data invoice'!L2257=0,"",'Data invoice'!M2257)</f>
        <v/>
      </c>
      <c r="D2142" s="284" t="str">
        <f>IF('Data invoice'!M2257=0,"",'Data invoice'!N2257)</f>
        <v/>
      </c>
      <c r="E2142" s="284" t="str">
        <f>IF('Data invoice'!N2257=0,"",'Data invoice'!O2257)</f>
        <v/>
      </c>
      <c r="F2142" s="284" t="str">
        <f>IF('Data invoice'!O2257=0,"",'Data invoice'!P2257)</f>
        <v/>
      </c>
      <c r="G2142" s="284" t="str">
        <f>IF('Data invoice'!P2257=0,"",'Data invoice'!Q2257)</f>
        <v/>
      </c>
      <c r="H2142" s="284" t="str">
        <f>IF('Data invoice'!Q2257=0,"",'Data invoice'!R2257)</f>
        <v/>
      </c>
      <c r="I2142" s="320" t="str">
        <f>IF('Data invoice'!R2257=0,"",'Data invoice'!S2257)</f>
        <v/>
      </c>
      <c r="J2142" s="367" t="str">
        <f>IF('Data invoice'!S2257=0,"",'Data invoice'!T2257)</f>
        <v/>
      </c>
    </row>
    <row r="2143" spans="1:10" ht="15" customHeight="1">
      <c r="A2143" s="284" t="str">
        <f>IF('Data invoice'!J2258=0,"",'Data invoice'!K2258)</f>
        <v/>
      </c>
      <c r="B2143" s="284" t="str">
        <f>IF('Data invoice'!K2258=0,"",'Data invoice'!L2258)</f>
        <v/>
      </c>
      <c r="C2143" s="284" t="str">
        <f>IF('Data invoice'!L2258=0,"",'Data invoice'!M2258)</f>
        <v/>
      </c>
      <c r="D2143" s="284" t="str">
        <f>IF('Data invoice'!M2258=0,"",'Data invoice'!N2258)</f>
        <v/>
      </c>
      <c r="E2143" s="284" t="str">
        <f>IF('Data invoice'!N2258=0,"",'Data invoice'!O2258)</f>
        <v/>
      </c>
      <c r="F2143" s="284" t="str">
        <f>IF('Data invoice'!O2258=0,"",'Data invoice'!P2258)</f>
        <v/>
      </c>
      <c r="G2143" s="284" t="str">
        <f>IF('Data invoice'!P2258=0,"",'Data invoice'!Q2258)</f>
        <v/>
      </c>
      <c r="H2143" s="284" t="str">
        <f>IF('Data invoice'!Q2258=0,"",'Data invoice'!R2258)</f>
        <v/>
      </c>
      <c r="I2143" s="320" t="str">
        <f>IF('Data invoice'!R2258=0,"",'Data invoice'!S2258)</f>
        <v/>
      </c>
      <c r="J2143" s="367" t="str">
        <f>IF('Data invoice'!S2258=0,"",'Data invoice'!T2258)</f>
        <v/>
      </c>
    </row>
    <row r="2144" spans="1:10" ht="15" customHeight="1">
      <c r="A2144" s="284" t="str">
        <f>IF('Data invoice'!J2259=0,"",'Data invoice'!K2259)</f>
        <v/>
      </c>
      <c r="B2144" s="284" t="str">
        <f>IF('Data invoice'!K2259=0,"",'Data invoice'!L2259)</f>
        <v/>
      </c>
      <c r="C2144" s="284" t="str">
        <f>IF('Data invoice'!L2259=0,"",'Data invoice'!M2259)</f>
        <v/>
      </c>
      <c r="D2144" s="284" t="str">
        <f>IF('Data invoice'!M2259=0,"",'Data invoice'!N2259)</f>
        <v/>
      </c>
      <c r="E2144" s="284" t="str">
        <f>IF('Data invoice'!N2259=0,"",'Data invoice'!O2259)</f>
        <v/>
      </c>
      <c r="F2144" s="284" t="str">
        <f>IF('Data invoice'!O2259=0,"",'Data invoice'!P2259)</f>
        <v/>
      </c>
      <c r="G2144" s="284" t="str">
        <f>IF('Data invoice'!P2259=0,"",'Data invoice'!Q2259)</f>
        <v/>
      </c>
      <c r="H2144" s="284" t="str">
        <f>IF('Data invoice'!Q2259=0,"",'Data invoice'!R2259)</f>
        <v/>
      </c>
      <c r="I2144" s="320" t="str">
        <f>IF('Data invoice'!R2259=0,"",'Data invoice'!S2259)</f>
        <v/>
      </c>
      <c r="J2144" s="367" t="str">
        <f>IF('Data invoice'!S2259=0,"",'Data invoice'!T2259)</f>
        <v/>
      </c>
    </row>
    <row r="2145" spans="1:10" ht="15" customHeight="1">
      <c r="A2145" s="284" t="str">
        <f>IF('Data invoice'!J2260=0,"",'Data invoice'!K2260)</f>
        <v/>
      </c>
      <c r="B2145" s="284" t="str">
        <f>IF('Data invoice'!K2260=0,"",'Data invoice'!L2260)</f>
        <v/>
      </c>
      <c r="C2145" s="284" t="str">
        <f>IF('Data invoice'!L2260=0,"",'Data invoice'!M2260)</f>
        <v/>
      </c>
      <c r="D2145" s="284" t="str">
        <f>IF('Data invoice'!M2260=0,"",'Data invoice'!N2260)</f>
        <v/>
      </c>
      <c r="E2145" s="284" t="str">
        <f>IF('Data invoice'!N2260=0,"",'Data invoice'!O2260)</f>
        <v/>
      </c>
      <c r="F2145" s="284" t="str">
        <f>IF('Data invoice'!O2260=0,"",'Data invoice'!P2260)</f>
        <v/>
      </c>
      <c r="G2145" s="284" t="str">
        <f>IF('Data invoice'!P2260=0,"",'Data invoice'!Q2260)</f>
        <v/>
      </c>
      <c r="H2145" s="284" t="str">
        <f>IF('Data invoice'!Q2260=0,"",'Data invoice'!R2260)</f>
        <v/>
      </c>
      <c r="I2145" s="320" t="str">
        <f>IF('Data invoice'!R2260=0,"",'Data invoice'!S2260)</f>
        <v/>
      </c>
      <c r="J2145" s="367" t="str">
        <f>IF('Data invoice'!S2260=0,"",'Data invoice'!T2260)</f>
        <v/>
      </c>
    </row>
    <row r="2146" spans="1:10" ht="15" customHeight="1">
      <c r="A2146" s="284" t="str">
        <f>IF('Data invoice'!J2261=0,"",'Data invoice'!K2261)</f>
        <v/>
      </c>
      <c r="B2146" s="284" t="str">
        <f>IF('Data invoice'!K2261=0,"",'Data invoice'!L2261)</f>
        <v/>
      </c>
      <c r="C2146" s="284" t="str">
        <f>IF('Data invoice'!L2261=0,"",'Data invoice'!M2261)</f>
        <v/>
      </c>
      <c r="D2146" s="284" t="str">
        <f>IF('Data invoice'!M2261=0,"",'Data invoice'!N2261)</f>
        <v/>
      </c>
      <c r="E2146" s="284" t="str">
        <f>IF('Data invoice'!N2261=0,"",'Data invoice'!O2261)</f>
        <v/>
      </c>
      <c r="F2146" s="284" t="str">
        <f>IF('Data invoice'!O2261=0,"",'Data invoice'!P2261)</f>
        <v/>
      </c>
      <c r="G2146" s="284" t="str">
        <f>IF('Data invoice'!P2261=0,"",'Data invoice'!Q2261)</f>
        <v/>
      </c>
      <c r="H2146" s="284" t="str">
        <f>IF('Data invoice'!Q2261=0,"",'Data invoice'!R2261)</f>
        <v/>
      </c>
      <c r="I2146" s="320" t="str">
        <f>IF('Data invoice'!R2261=0,"",'Data invoice'!S2261)</f>
        <v/>
      </c>
      <c r="J2146" s="367" t="str">
        <f>IF('Data invoice'!S2261=0,"",'Data invoice'!T2261)</f>
        <v/>
      </c>
    </row>
    <row r="2147" spans="1:10" ht="15" customHeight="1">
      <c r="A2147" s="284" t="str">
        <f>IF('Data invoice'!J2262=0,"",'Data invoice'!K2262)</f>
        <v/>
      </c>
      <c r="B2147" s="284" t="str">
        <f>IF('Data invoice'!K2262=0,"",'Data invoice'!L2262)</f>
        <v/>
      </c>
      <c r="C2147" s="284" t="str">
        <f>IF('Data invoice'!L2262=0,"",'Data invoice'!M2262)</f>
        <v/>
      </c>
      <c r="D2147" s="284" t="str">
        <f>IF('Data invoice'!M2262=0,"",'Data invoice'!N2262)</f>
        <v/>
      </c>
      <c r="E2147" s="284" t="str">
        <f>IF('Data invoice'!N2262=0,"",'Data invoice'!O2262)</f>
        <v/>
      </c>
      <c r="F2147" s="284" t="str">
        <f>IF('Data invoice'!O2262=0,"",'Data invoice'!P2262)</f>
        <v/>
      </c>
      <c r="G2147" s="284" t="str">
        <f>IF('Data invoice'!P2262=0,"",'Data invoice'!Q2262)</f>
        <v/>
      </c>
      <c r="H2147" s="284" t="str">
        <f>IF('Data invoice'!Q2262=0,"",'Data invoice'!R2262)</f>
        <v/>
      </c>
      <c r="I2147" s="320" t="str">
        <f>IF('Data invoice'!R2262=0,"",'Data invoice'!S2262)</f>
        <v/>
      </c>
      <c r="J2147" s="367" t="str">
        <f>IF('Data invoice'!S2262=0,"",'Data invoice'!T2262)</f>
        <v/>
      </c>
    </row>
    <row r="2148" spans="1:10" ht="15" customHeight="1">
      <c r="A2148" s="284" t="str">
        <f>IF('Data invoice'!J2263=0,"",'Data invoice'!K2263)</f>
        <v/>
      </c>
      <c r="B2148" s="284" t="str">
        <f>IF('Data invoice'!K2263=0,"",'Data invoice'!L2263)</f>
        <v/>
      </c>
      <c r="C2148" s="284" t="str">
        <f>IF('Data invoice'!L2263=0,"",'Data invoice'!M2263)</f>
        <v/>
      </c>
      <c r="D2148" s="284" t="str">
        <f>IF('Data invoice'!M2263=0,"",'Data invoice'!N2263)</f>
        <v/>
      </c>
      <c r="E2148" s="284" t="str">
        <f>IF('Data invoice'!N2263=0,"",'Data invoice'!O2263)</f>
        <v/>
      </c>
      <c r="F2148" s="284" t="str">
        <f>IF('Data invoice'!O2263=0,"",'Data invoice'!P2263)</f>
        <v/>
      </c>
      <c r="G2148" s="284" t="str">
        <f>IF('Data invoice'!P2263=0,"",'Data invoice'!Q2263)</f>
        <v/>
      </c>
      <c r="H2148" s="284" t="str">
        <f>IF('Data invoice'!Q2263=0,"",'Data invoice'!R2263)</f>
        <v/>
      </c>
      <c r="I2148" s="320" t="str">
        <f>IF('Data invoice'!R2263=0,"",'Data invoice'!S2263)</f>
        <v/>
      </c>
      <c r="J2148" s="367" t="str">
        <f>IF('Data invoice'!S2263=0,"",'Data invoice'!T2263)</f>
        <v/>
      </c>
    </row>
    <row r="2149" spans="1:10" ht="15" customHeight="1">
      <c r="A2149" s="284" t="str">
        <f>IF('Data invoice'!J2264=0,"",'Data invoice'!K2264)</f>
        <v/>
      </c>
      <c r="B2149" s="284" t="str">
        <f>IF('Data invoice'!K2264=0,"",'Data invoice'!L2264)</f>
        <v/>
      </c>
      <c r="C2149" s="284" t="str">
        <f>IF('Data invoice'!L2264=0,"",'Data invoice'!M2264)</f>
        <v/>
      </c>
      <c r="D2149" s="284" t="str">
        <f>IF('Data invoice'!M2264=0,"",'Data invoice'!N2264)</f>
        <v/>
      </c>
      <c r="E2149" s="284" t="str">
        <f>IF('Data invoice'!N2264=0,"",'Data invoice'!O2264)</f>
        <v/>
      </c>
      <c r="F2149" s="284" t="str">
        <f>IF('Data invoice'!O2264=0,"",'Data invoice'!P2264)</f>
        <v/>
      </c>
      <c r="G2149" s="284" t="str">
        <f>IF('Data invoice'!P2264=0,"",'Data invoice'!Q2264)</f>
        <v/>
      </c>
      <c r="H2149" s="284" t="str">
        <f>IF('Data invoice'!Q2264=0,"",'Data invoice'!R2264)</f>
        <v/>
      </c>
      <c r="I2149" s="320" t="str">
        <f>IF('Data invoice'!R2264=0,"",'Data invoice'!S2264)</f>
        <v/>
      </c>
      <c r="J2149" s="367" t="str">
        <f>IF('Data invoice'!S2264=0,"",'Data invoice'!T2264)</f>
        <v/>
      </c>
    </row>
    <row r="2150" spans="1:10" ht="15" customHeight="1">
      <c r="A2150" s="284" t="str">
        <f>IF('Data invoice'!J2265=0,"",'Data invoice'!K2265)</f>
        <v/>
      </c>
      <c r="B2150" s="284" t="str">
        <f>IF('Data invoice'!K2265=0,"",'Data invoice'!L2265)</f>
        <v/>
      </c>
      <c r="C2150" s="284" t="str">
        <f>IF('Data invoice'!L2265=0,"",'Data invoice'!M2265)</f>
        <v/>
      </c>
      <c r="D2150" s="284" t="str">
        <f>IF('Data invoice'!M2265=0,"",'Data invoice'!N2265)</f>
        <v/>
      </c>
      <c r="E2150" s="284" t="str">
        <f>IF('Data invoice'!N2265=0,"",'Data invoice'!O2265)</f>
        <v/>
      </c>
      <c r="F2150" s="284" t="str">
        <f>IF('Data invoice'!O2265=0,"",'Data invoice'!P2265)</f>
        <v/>
      </c>
      <c r="G2150" s="284" t="str">
        <f>IF('Data invoice'!P2265=0,"",'Data invoice'!Q2265)</f>
        <v/>
      </c>
      <c r="H2150" s="284" t="str">
        <f>IF('Data invoice'!Q2265=0,"",'Data invoice'!R2265)</f>
        <v/>
      </c>
      <c r="I2150" s="320" t="str">
        <f>IF('Data invoice'!R2265=0,"",'Data invoice'!S2265)</f>
        <v/>
      </c>
      <c r="J2150" s="367" t="str">
        <f>IF('Data invoice'!S2265=0,"",'Data invoice'!T2265)</f>
        <v/>
      </c>
    </row>
    <row r="2151" spans="1:10" ht="15" customHeight="1">
      <c r="A2151" s="284" t="str">
        <f>IF('Data invoice'!J2266=0,"",'Data invoice'!K2266)</f>
        <v/>
      </c>
      <c r="B2151" s="284" t="str">
        <f>IF('Data invoice'!K2266=0,"",'Data invoice'!L2266)</f>
        <v/>
      </c>
      <c r="C2151" s="284" t="str">
        <f>IF('Data invoice'!L2266=0,"",'Data invoice'!M2266)</f>
        <v/>
      </c>
      <c r="D2151" s="284" t="str">
        <f>IF('Data invoice'!M2266=0,"",'Data invoice'!N2266)</f>
        <v/>
      </c>
      <c r="E2151" s="284" t="str">
        <f>IF('Data invoice'!N2266=0,"",'Data invoice'!O2266)</f>
        <v/>
      </c>
      <c r="F2151" s="284" t="str">
        <f>IF('Data invoice'!O2266=0,"",'Data invoice'!P2266)</f>
        <v/>
      </c>
      <c r="G2151" s="284" t="str">
        <f>IF('Data invoice'!P2266=0,"",'Data invoice'!Q2266)</f>
        <v/>
      </c>
      <c r="H2151" s="284" t="str">
        <f>IF('Data invoice'!Q2266=0,"",'Data invoice'!R2266)</f>
        <v/>
      </c>
      <c r="I2151" s="320" t="str">
        <f>IF('Data invoice'!R2266=0,"",'Data invoice'!S2266)</f>
        <v/>
      </c>
      <c r="J2151" s="367" t="str">
        <f>IF('Data invoice'!S2266=0,"",'Data invoice'!T2266)</f>
        <v/>
      </c>
    </row>
    <row r="2152" spans="1:10" ht="15" customHeight="1">
      <c r="A2152" s="284" t="str">
        <f>IF('Data invoice'!J2267=0,"",'Data invoice'!K2267)</f>
        <v/>
      </c>
      <c r="B2152" s="284" t="str">
        <f>IF('Data invoice'!K2267=0,"",'Data invoice'!L2267)</f>
        <v/>
      </c>
      <c r="C2152" s="284" t="str">
        <f>IF('Data invoice'!L2267=0,"",'Data invoice'!M2267)</f>
        <v/>
      </c>
      <c r="D2152" s="284" t="str">
        <f>IF('Data invoice'!M2267=0,"",'Data invoice'!N2267)</f>
        <v/>
      </c>
      <c r="E2152" s="284" t="str">
        <f>IF('Data invoice'!N2267=0,"",'Data invoice'!O2267)</f>
        <v/>
      </c>
      <c r="F2152" s="284" t="str">
        <f>IF('Data invoice'!O2267=0,"",'Data invoice'!P2267)</f>
        <v/>
      </c>
      <c r="G2152" s="284" t="str">
        <f>IF('Data invoice'!P2267=0,"",'Data invoice'!Q2267)</f>
        <v/>
      </c>
      <c r="H2152" s="284" t="str">
        <f>IF('Data invoice'!Q2267=0,"",'Data invoice'!R2267)</f>
        <v/>
      </c>
      <c r="I2152" s="320" t="str">
        <f>IF('Data invoice'!R2267=0,"",'Data invoice'!S2267)</f>
        <v/>
      </c>
      <c r="J2152" s="367" t="str">
        <f>IF('Data invoice'!S2267=0,"",'Data invoice'!T2267)</f>
        <v/>
      </c>
    </row>
    <row r="2153" spans="1:10" ht="15" customHeight="1">
      <c r="A2153" s="284" t="str">
        <f>IF('Data invoice'!J2268=0,"",'Data invoice'!K2268)</f>
        <v/>
      </c>
      <c r="B2153" s="284" t="str">
        <f>IF('Data invoice'!K2268=0,"",'Data invoice'!L2268)</f>
        <v/>
      </c>
      <c r="C2153" s="284" t="str">
        <f>IF('Data invoice'!L2268=0,"",'Data invoice'!M2268)</f>
        <v/>
      </c>
      <c r="D2153" s="284" t="str">
        <f>IF('Data invoice'!M2268=0,"",'Data invoice'!N2268)</f>
        <v/>
      </c>
      <c r="E2153" s="284" t="str">
        <f>IF('Data invoice'!N2268=0,"",'Data invoice'!O2268)</f>
        <v/>
      </c>
      <c r="F2153" s="284" t="str">
        <f>IF('Data invoice'!O2268=0,"",'Data invoice'!P2268)</f>
        <v/>
      </c>
      <c r="G2153" s="284" t="str">
        <f>IF('Data invoice'!P2268=0,"",'Data invoice'!Q2268)</f>
        <v/>
      </c>
      <c r="H2153" s="284" t="str">
        <f>IF('Data invoice'!Q2268=0,"",'Data invoice'!R2268)</f>
        <v/>
      </c>
      <c r="I2153" s="320" t="str">
        <f>IF('Data invoice'!R2268=0,"",'Data invoice'!S2268)</f>
        <v/>
      </c>
      <c r="J2153" s="367" t="str">
        <f>IF('Data invoice'!S2268=0,"",'Data invoice'!T2268)</f>
        <v/>
      </c>
    </row>
    <row r="2154" spans="1:10" ht="15" customHeight="1">
      <c r="A2154" s="284" t="str">
        <f>IF('Data invoice'!J2269=0,"",'Data invoice'!K2269)</f>
        <v/>
      </c>
      <c r="B2154" s="284" t="str">
        <f>IF('Data invoice'!K2269=0,"",'Data invoice'!L2269)</f>
        <v/>
      </c>
      <c r="C2154" s="284" t="str">
        <f>IF('Data invoice'!L2269=0,"",'Data invoice'!M2269)</f>
        <v/>
      </c>
      <c r="D2154" s="284" t="str">
        <f>IF('Data invoice'!M2269=0,"",'Data invoice'!N2269)</f>
        <v/>
      </c>
      <c r="E2154" s="284" t="str">
        <f>IF('Data invoice'!N2269=0,"",'Data invoice'!O2269)</f>
        <v/>
      </c>
      <c r="F2154" s="284" t="str">
        <f>IF('Data invoice'!O2269=0,"",'Data invoice'!P2269)</f>
        <v/>
      </c>
      <c r="G2154" s="284" t="str">
        <f>IF('Data invoice'!P2269=0,"",'Data invoice'!Q2269)</f>
        <v/>
      </c>
      <c r="H2154" s="284" t="str">
        <f>IF('Data invoice'!Q2269=0,"",'Data invoice'!R2269)</f>
        <v/>
      </c>
      <c r="I2154" s="320" t="str">
        <f>IF('Data invoice'!R2269=0,"",'Data invoice'!S2269)</f>
        <v/>
      </c>
      <c r="J2154" s="367" t="str">
        <f>IF('Data invoice'!S2269=0,"",'Data invoice'!T2269)</f>
        <v/>
      </c>
    </row>
    <row r="2155" spans="1:10" ht="15" customHeight="1">
      <c r="A2155" s="284" t="str">
        <f>IF('Data invoice'!J2270=0,"",'Data invoice'!K2270)</f>
        <v/>
      </c>
      <c r="B2155" s="284" t="str">
        <f>IF('Data invoice'!K2270=0,"",'Data invoice'!L2270)</f>
        <v/>
      </c>
      <c r="C2155" s="284" t="str">
        <f>IF('Data invoice'!L2270=0,"",'Data invoice'!M2270)</f>
        <v/>
      </c>
      <c r="D2155" s="284" t="str">
        <f>IF('Data invoice'!M2270=0,"",'Data invoice'!N2270)</f>
        <v/>
      </c>
      <c r="E2155" s="284" t="str">
        <f>IF('Data invoice'!N2270=0,"",'Data invoice'!O2270)</f>
        <v/>
      </c>
      <c r="F2155" s="284" t="str">
        <f>IF('Data invoice'!O2270=0,"",'Data invoice'!P2270)</f>
        <v/>
      </c>
      <c r="G2155" s="284" t="str">
        <f>IF('Data invoice'!P2270=0,"",'Data invoice'!Q2270)</f>
        <v/>
      </c>
      <c r="H2155" s="284" t="str">
        <f>IF('Data invoice'!Q2270=0,"",'Data invoice'!R2270)</f>
        <v/>
      </c>
      <c r="I2155" s="320" t="str">
        <f>IF('Data invoice'!R2270=0,"",'Data invoice'!S2270)</f>
        <v/>
      </c>
      <c r="J2155" s="367" t="str">
        <f>IF('Data invoice'!S2270=0,"",'Data invoice'!T2270)</f>
        <v/>
      </c>
    </row>
    <row r="2156" spans="1:10" ht="15" customHeight="1">
      <c r="A2156" s="284" t="str">
        <f>IF('Data invoice'!J2271=0,"",'Data invoice'!K2271)</f>
        <v/>
      </c>
      <c r="B2156" s="284" t="str">
        <f>IF('Data invoice'!K2271=0,"",'Data invoice'!L2271)</f>
        <v/>
      </c>
      <c r="C2156" s="284" t="str">
        <f>IF('Data invoice'!L2271=0,"",'Data invoice'!M2271)</f>
        <v/>
      </c>
      <c r="D2156" s="284" t="str">
        <f>IF('Data invoice'!M2271=0,"",'Data invoice'!N2271)</f>
        <v/>
      </c>
      <c r="E2156" s="284" t="str">
        <f>IF('Data invoice'!N2271=0,"",'Data invoice'!O2271)</f>
        <v/>
      </c>
      <c r="F2156" s="284" t="str">
        <f>IF('Data invoice'!O2271=0,"",'Data invoice'!P2271)</f>
        <v/>
      </c>
      <c r="G2156" s="284" t="str">
        <f>IF('Data invoice'!P2271=0,"",'Data invoice'!Q2271)</f>
        <v/>
      </c>
      <c r="H2156" s="284" t="str">
        <f>IF('Data invoice'!Q2271=0,"",'Data invoice'!R2271)</f>
        <v/>
      </c>
      <c r="I2156" s="320" t="str">
        <f>IF('Data invoice'!R2271=0,"",'Data invoice'!S2271)</f>
        <v/>
      </c>
      <c r="J2156" s="367" t="str">
        <f>IF('Data invoice'!S2271=0,"",'Data invoice'!T2271)</f>
        <v/>
      </c>
    </row>
    <row r="2157" spans="1:10" ht="15" customHeight="1">
      <c r="A2157" s="284" t="str">
        <f>IF('Data invoice'!J2272=0,"",'Data invoice'!K2272)</f>
        <v/>
      </c>
      <c r="B2157" s="284" t="str">
        <f>IF('Data invoice'!K2272=0,"",'Data invoice'!L2272)</f>
        <v/>
      </c>
      <c r="C2157" s="284" t="str">
        <f>IF('Data invoice'!L2272=0,"",'Data invoice'!M2272)</f>
        <v/>
      </c>
      <c r="D2157" s="284" t="str">
        <f>IF('Data invoice'!M2272=0,"",'Data invoice'!N2272)</f>
        <v/>
      </c>
      <c r="E2157" s="284" t="str">
        <f>IF('Data invoice'!N2272=0,"",'Data invoice'!O2272)</f>
        <v/>
      </c>
      <c r="F2157" s="284" t="str">
        <f>IF('Data invoice'!O2272=0,"",'Data invoice'!P2272)</f>
        <v/>
      </c>
      <c r="G2157" s="284" t="str">
        <f>IF('Data invoice'!P2272=0,"",'Data invoice'!Q2272)</f>
        <v/>
      </c>
      <c r="H2157" s="284" t="str">
        <f>IF('Data invoice'!Q2272=0,"",'Data invoice'!R2272)</f>
        <v/>
      </c>
      <c r="I2157" s="320" t="str">
        <f>IF('Data invoice'!R2272=0,"",'Data invoice'!S2272)</f>
        <v/>
      </c>
      <c r="J2157" s="367" t="str">
        <f>IF('Data invoice'!S2272=0,"",'Data invoice'!T2272)</f>
        <v/>
      </c>
    </row>
    <row r="2158" spans="1:10" ht="15" customHeight="1">
      <c r="A2158" s="284" t="str">
        <f>IF('Data invoice'!J2273=0,"",'Data invoice'!K2273)</f>
        <v/>
      </c>
      <c r="B2158" s="284" t="str">
        <f>IF('Data invoice'!K2273=0,"",'Data invoice'!L2273)</f>
        <v/>
      </c>
      <c r="C2158" s="284" t="str">
        <f>IF('Data invoice'!L2273=0,"",'Data invoice'!M2273)</f>
        <v/>
      </c>
      <c r="D2158" s="284" t="str">
        <f>IF('Data invoice'!M2273=0,"",'Data invoice'!N2273)</f>
        <v/>
      </c>
      <c r="E2158" s="284" t="str">
        <f>IF('Data invoice'!N2273=0,"",'Data invoice'!O2273)</f>
        <v/>
      </c>
      <c r="F2158" s="284" t="str">
        <f>IF('Data invoice'!O2273=0,"",'Data invoice'!P2273)</f>
        <v/>
      </c>
      <c r="G2158" s="284" t="str">
        <f>IF('Data invoice'!P2273=0,"",'Data invoice'!Q2273)</f>
        <v/>
      </c>
      <c r="H2158" s="284" t="str">
        <f>IF('Data invoice'!Q2273=0,"",'Data invoice'!R2273)</f>
        <v/>
      </c>
      <c r="I2158" s="320" t="str">
        <f>IF('Data invoice'!R2273=0,"",'Data invoice'!S2273)</f>
        <v/>
      </c>
      <c r="J2158" s="367" t="str">
        <f>IF('Data invoice'!S2273=0,"",'Data invoice'!T2273)</f>
        <v/>
      </c>
    </row>
    <row r="2159" spans="1:10" ht="15" customHeight="1">
      <c r="A2159" s="284" t="str">
        <f>IF('Data invoice'!J2274=0,"",'Data invoice'!K2274)</f>
        <v/>
      </c>
      <c r="B2159" s="284" t="str">
        <f>IF('Data invoice'!K2274=0,"",'Data invoice'!L2274)</f>
        <v/>
      </c>
      <c r="C2159" s="284" t="str">
        <f>IF('Data invoice'!L2274=0,"",'Data invoice'!M2274)</f>
        <v/>
      </c>
      <c r="D2159" s="284" t="str">
        <f>IF('Data invoice'!M2274=0,"",'Data invoice'!N2274)</f>
        <v/>
      </c>
      <c r="E2159" s="284" t="str">
        <f>IF('Data invoice'!N2274=0,"",'Data invoice'!O2274)</f>
        <v/>
      </c>
      <c r="F2159" s="284" t="str">
        <f>IF('Data invoice'!O2274=0,"",'Data invoice'!P2274)</f>
        <v/>
      </c>
      <c r="G2159" s="284" t="str">
        <f>IF('Data invoice'!P2274=0,"",'Data invoice'!Q2274)</f>
        <v/>
      </c>
      <c r="H2159" s="284" t="str">
        <f>IF('Data invoice'!Q2274=0,"",'Data invoice'!R2274)</f>
        <v/>
      </c>
      <c r="I2159" s="320" t="str">
        <f>IF('Data invoice'!R2274=0,"",'Data invoice'!S2274)</f>
        <v/>
      </c>
      <c r="J2159" s="367" t="str">
        <f>IF('Data invoice'!S2274=0,"",'Data invoice'!T2274)</f>
        <v/>
      </c>
    </row>
    <row r="2160" spans="1:10" ht="15" customHeight="1">
      <c r="A2160" s="284" t="str">
        <f>IF('Data invoice'!J2275=0,"",'Data invoice'!K2275)</f>
        <v/>
      </c>
      <c r="B2160" s="284" t="str">
        <f>IF('Data invoice'!K2275=0,"",'Data invoice'!L2275)</f>
        <v/>
      </c>
      <c r="C2160" s="284" t="str">
        <f>IF('Data invoice'!L2275=0,"",'Data invoice'!M2275)</f>
        <v/>
      </c>
      <c r="D2160" s="284" t="str">
        <f>IF('Data invoice'!M2275=0,"",'Data invoice'!N2275)</f>
        <v/>
      </c>
      <c r="E2160" s="284" t="str">
        <f>IF('Data invoice'!N2275=0,"",'Data invoice'!O2275)</f>
        <v/>
      </c>
      <c r="F2160" s="284" t="str">
        <f>IF('Data invoice'!O2275=0,"",'Data invoice'!P2275)</f>
        <v/>
      </c>
      <c r="G2160" s="284" t="str">
        <f>IF('Data invoice'!P2275=0,"",'Data invoice'!Q2275)</f>
        <v/>
      </c>
      <c r="H2160" s="284" t="str">
        <f>IF('Data invoice'!Q2275=0,"",'Data invoice'!R2275)</f>
        <v/>
      </c>
      <c r="I2160" s="320" t="str">
        <f>IF('Data invoice'!R2275=0,"",'Data invoice'!S2275)</f>
        <v/>
      </c>
      <c r="J2160" s="367" t="str">
        <f>IF('Data invoice'!S2275=0,"",'Data invoice'!T2275)</f>
        <v/>
      </c>
    </row>
    <row r="2161" spans="1:10" ht="15" customHeight="1">
      <c r="A2161" s="284" t="str">
        <f>IF('Data invoice'!J2276=0,"",'Data invoice'!K2276)</f>
        <v/>
      </c>
      <c r="B2161" s="284" t="str">
        <f>IF('Data invoice'!K2276=0,"",'Data invoice'!L2276)</f>
        <v/>
      </c>
      <c r="C2161" s="284" t="str">
        <f>IF('Data invoice'!L2276=0,"",'Data invoice'!M2276)</f>
        <v/>
      </c>
      <c r="D2161" s="284" t="str">
        <f>IF('Data invoice'!M2276=0,"",'Data invoice'!N2276)</f>
        <v/>
      </c>
      <c r="E2161" s="284" t="str">
        <f>IF('Data invoice'!N2276=0,"",'Data invoice'!O2276)</f>
        <v/>
      </c>
      <c r="F2161" s="284" t="str">
        <f>IF('Data invoice'!O2276=0,"",'Data invoice'!P2276)</f>
        <v/>
      </c>
      <c r="G2161" s="284" t="str">
        <f>IF('Data invoice'!P2276=0,"",'Data invoice'!Q2276)</f>
        <v/>
      </c>
      <c r="H2161" s="284" t="str">
        <f>IF('Data invoice'!Q2276=0,"",'Data invoice'!R2276)</f>
        <v/>
      </c>
      <c r="I2161" s="320" t="str">
        <f>IF('Data invoice'!R2276=0,"",'Data invoice'!S2276)</f>
        <v/>
      </c>
      <c r="J2161" s="367" t="str">
        <f>IF('Data invoice'!S2276=0,"",'Data invoice'!T2276)</f>
        <v/>
      </c>
    </row>
    <row r="2162" spans="1:10" ht="15" customHeight="1">
      <c r="A2162" s="284" t="str">
        <f>IF('Data invoice'!J2277=0,"",'Data invoice'!K2277)</f>
        <v/>
      </c>
      <c r="B2162" s="284" t="str">
        <f>IF('Data invoice'!K2277=0,"",'Data invoice'!L2277)</f>
        <v/>
      </c>
      <c r="C2162" s="284" t="str">
        <f>IF('Data invoice'!L2277=0,"",'Data invoice'!M2277)</f>
        <v/>
      </c>
      <c r="D2162" s="284" t="str">
        <f>IF('Data invoice'!M2277=0,"",'Data invoice'!N2277)</f>
        <v/>
      </c>
      <c r="E2162" s="284" t="str">
        <f>IF('Data invoice'!N2277=0,"",'Data invoice'!O2277)</f>
        <v/>
      </c>
      <c r="F2162" s="284" t="str">
        <f>IF('Data invoice'!O2277=0,"",'Data invoice'!P2277)</f>
        <v/>
      </c>
      <c r="G2162" s="284" t="str">
        <f>IF('Data invoice'!P2277=0,"",'Data invoice'!Q2277)</f>
        <v/>
      </c>
      <c r="H2162" s="284" t="str">
        <f>IF('Data invoice'!Q2277=0,"",'Data invoice'!R2277)</f>
        <v/>
      </c>
      <c r="I2162" s="320" t="str">
        <f>IF('Data invoice'!R2277=0,"",'Data invoice'!S2277)</f>
        <v/>
      </c>
      <c r="J2162" s="367" t="str">
        <f>IF('Data invoice'!S2277=0,"",'Data invoice'!T2277)</f>
        <v/>
      </c>
    </row>
    <row r="2163" spans="1:10" ht="15" customHeight="1">
      <c r="A2163" s="284" t="str">
        <f>IF('Data invoice'!J2278=0,"",'Data invoice'!K2278)</f>
        <v/>
      </c>
      <c r="B2163" s="284" t="str">
        <f>IF('Data invoice'!K2278=0,"",'Data invoice'!L2278)</f>
        <v/>
      </c>
      <c r="C2163" s="284" t="str">
        <f>IF('Data invoice'!L2278=0,"",'Data invoice'!M2278)</f>
        <v/>
      </c>
      <c r="D2163" s="284" t="str">
        <f>IF('Data invoice'!M2278=0,"",'Data invoice'!N2278)</f>
        <v/>
      </c>
      <c r="E2163" s="284" t="str">
        <f>IF('Data invoice'!N2278=0,"",'Data invoice'!O2278)</f>
        <v/>
      </c>
      <c r="F2163" s="284" t="str">
        <f>IF('Data invoice'!O2278=0,"",'Data invoice'!P2278)</f>
        <v/>
      </c>
      <c r="G2163" s="284" t="str">
        <f>IF('Data invoice'!P2278=0,"",'Data invoice'!Q2278)</f>
        <v/>
      </c>
      <c r="H2163" s="284" t="str">
        <f>IF('Data invoice'!Q2278=0,"",'Data invoice'!R2278)</f>
        <v/>
      </c>
      <c r="I2163" s="320" t="str">
        <f>IF('Data invoice'!R2278=0,"",'Data invoice'!S2278)</f>
        <v/>
      </c>
      <c r="J2163" s="367" t="str">
        <f>IF('Data invoice'!S2278=0,"",'Data invoice'!T2278)</f>
        <v/>
      </c>
    </row>
    <row r="2164" spans="1:10" ht="15" customHeight="1">
      <c r="A2164" s="284" t="str">
        <f>IF('Data invoice'!J2279=0,"",'Data invoice'!K2279)</f>
        <v/>
      </c>
      <c r="B2164" s="284" t="str">
        <f>IF('Data invoice'!K2279=0,"",'Data invoice'!L2279)</f>
        <v/>
      </c>
      <c r="C2164" s="284" t="str">
        <f>IF('Data invoice'!L2279=0,"",'Data invoice'!M2279)</f>
        <v/>
      </c>
      <c r="D2164" s="284" t="str">
        <f>IF('Data invoice'!M2279=0,"",'Data invoice'!N2279)</f>
        <v/>
      </c>
      <c r="E2164" s="284" t="str">
        <f>IF('Data invoice'!N2279=0,"",'Data invoice'!O2279)</f>
        <v/>
      </c>
      <c r="F2164" s="284" t="str">
        <f>IF('Data invoice'!O2279=0,"",'Data invoice'!P2279)</f>
        <v/>
      </c>
      <c r="G2164" s="284" t="str">
        <f>IF('Data invoice'!P2279=0,"",'Data invoice'!Q2279)</f>
        <v/>
      </c>
      <c r="H2164" s="284" t="str">
        <f>IF('Data invoice'!Q2279=0,"",'Data invoice'!R2279)</f>
        <v/>
      </c>
      <c r="I2164" s="320" t="str">
        <f>IF('Data invoice'!R2279=0,"",'Data invoice'!S2279)</f>
        <v/>
      </c>
      <c r="J2164" s="367" t="str">
        <f>IF('Data invoice'!S2279=0,"",'Data invoice'!T2279)</f>
        <v/>
      </c>
    </row>
    <row r="2165" spans="1:10" ht="15" customHeight="1">
      <c r="A2165" s="284" t="str">
        <f>IF('Data invoice'!J2280=0,"",'Data invoice'!K2280)</f>
        <v/>
      </c>
      <c r="B2165" s="284" t="str">
        <f>IF('Data invoice'!K2280=0,"",'Data invoice'!L2280)</f>
        <v/>
      </c>
      <c r="C2165" s="284" t="str">
        <f>IF('Data invoice'!L2280=0,"",'Data invoice'!M2280)</f>
        <v/>
      </c>
      <c r="D2165" s="284" t="str">
        <f>IF('Data invoice'!M2280=0,"",'Data invoice'!N2280)</f>
        <v/>
      </c>
      <c r="E2165" s="284" t="str">
        <f>IF('Data invoice'!N2280=0,"",'Data invoice'!O2280)</f>
        <v/>
      </c>
      <c r="F2165" s="284" t="str">
        <f>IF('Data invoice'!O2280=0,"",'Data invoice'!P2280)</f>
        <v/>
      </c>
      <c r="G2165" s="284" t="str">
        <f>IF('Data invoice'!P2280=0,"",'Data invoice'!Q2280)</f>
        <v/>
      </c>
      <c r="H2165" s="284" t="str">
        <f>IF('Data invoice'!Q2280=0,"",'Data invoice'!R2280)</f>
        <v/>
      </c>
      <c r="I2165" s="320" t="str">
        <f>IF('Data invoice'!R2280=0,"",'Data invoice'!S2280)</f>
        <v/>
      </c>
      <c r="J2165" s="367" t="str">
        <f>IF('Data invoice'!S2280=0,"",'Data invoice'!T2280)</f>
        <v/>
      </c>
    </row>
    <row r="2166" spans="1:10" ht="15" customHeight="1">
      <c r="A2166" s="284" t="str">
        <f>IF('Data invoice'!J2281=0,"",'Data invoice'!K2281)</f>
        <v/>
      </c>
      <c r="B2166" s="284" t="str">
        <f>IF('Data invoice'!K2281=0,"",'Data invoice'!L2281)</f>
        <v/>
      </c>
      <c r="C2166" s="284" t="str">
        <f>IF('Data invoice'!L2281=0,"",'Data invoice'!M2281)</f>
        <v/>
      </c>
      <c r="D2166" s="284" t="str">
        <f>IF('Data invoice'!M2281=0,"",'Data invoice'!N2281)</f>
        <v/>
      </c>
      <c r="E2166" s="284" t="str">
        <f>IF('Data invoice'!N2281=0,"",'Data invoice'!O2281)</f>
        <v/>
      </c>
      <c r="F2166" s="284" t="str">
        <f>IF('Data invoice'!O2281=0,"",'Data invoice'!P2281)</f>
        <v/>
      </c>
      <c r="G2166" s="284" t="str">
        <f>IF('Data invoice'!P2281=0,"",'Data invoice'!Q2281)</f>
        <v/>
      </c>
      <c r="H2166" s="284" t="str">
        <f>IF('Data invoice'!Q2281=0,"",'Data invoice'!R2281)</f>
        <v/>
      </c>
      <c r="I2166" s="320" t="str">
        <f>IF('Data invoice'!R2281=0,"",'Data invoice'!S2281)</f>
        <v/>
      </c>
      <c r="J2166" s="367" t="str">
        <f>IF('Data invoice'!S2281=0,"",'Data invoice'!T2281)</f>
        <v/>
      </c>
    </row>
    <row r="2167" spans="1:10" ht="15" customHeight="1">
      <c r="A2167" s="284" t="str">
        <f>IF('Data invoice'!J2282=0,"",'Data invoice'!K2282)</f>
        <v/>
      </c>
      <c r="B2167" s="284" t="str">
        <f>IF('Data invoice'!K2282=0,"",'Data invoice'!L2282)</f>
        <v/>
      </c>
      <c r="C2167" s="284" t="str">
        <f>IF('Data invoice'!L2282=0,"",'Data invoice'!M2282)</f>
        <v/>
      </c>
      <c r="D2167" s="284" t="str">
        <f>IF('Data invoice'!M2282=0,"",'Data invoice'!N2282)</f>
        <v/>
      </c>
      <c r="E2167" s="284" t="str">
        <f>IF('Data invoice'!N2282=0,"",'Data invoice'!O2282)</f>
        <v/>
      </c>
      <c r="F2167" s="284" t="str">
        <f>IF('Data invoice'!O2282=0,"",'Data invoice'!P2282)</f>
        <v/>
      </c>
      <c r="G2167" s="284" t="str">
        <f>IF('Data invoice'!P2282=0,"",'Data invoice'!Q2282)</f>
        <v/>
      </c>
      <c r="H2167" s="284" t="str">
        <f>IF('Data invoice'!Q2282=0,"",'Data invoice'!R2282)</f>
        <v/>
      </c>
      <c r="I2167" s="320" t="str">
        <f>IF('Data invoice'!R2282=0,"",'Data invoice'!S2282)</f>
        <v/>
      </c>
      <c r="J2167" s="367" t="str">
        <f>IF('Data invoice'!S2282=0,"",'Data invoice'!T2282)</f>
        <v/>
      </c>
    </row>
    <row r="2168" spans="1:10" ht="15" customHeight="1">
      <c r="A2168" s="284" t="str">
        <f>IF('Data invoice'!J2283=0,"",'Data invoice'!K2283)</f>
        <v/>
      </c>
      <c r="B2168" s="284" t="str">
        <f>IF('Data invoice'!K2283=0,"",'Data invoice'!L2283)</f>
        <v/>
      </c>
      <c r="C2168" s="284" t="str">
        <f>IF('Data invoice'!L2283=0,"",'Data invoice'!M2283)</f>
        <v/>
      </c>
      <c r="D2168" s="284" t="str">
        <f>IF('Data invoice'!M2283=0,"",'Data invoice'!N2283)</f>
        <v/>
      </c>
      <c r="E2168" s="284" t="str">
        <f>IF('Data invoice'!N2283=0,"",'Data invoice'!O2283)</f>
        <v/>
      </c>
      <c r="F2168" s="284" t="str">
        <f>IF('Data invoice'!O2283=0,"",'Data invoice'!P2283)</f>
        <v/>
      </c>
      <c r="G2168" s="284" t="str">
        <f>IF('Data invoice'!P2283=0,"",'Data invoice'!Q2283)</f>
        <v/>
      </c>
      <c r="H2168" s="284" t="str">
        <f>IF('Data invoice'!Q2283=0,"",'Data invoice'!R2283)</f>
        <v/>
      </c>
      <c r="I2168" s="320" t="str">
        <f>IF('Data invoice'!R2283=0,"",'Data invoice'!S2283)</f>
        <v/>
      </c>
      <c r="J2168" s="367" t="str">
        <f>IF('Data invoice'!S2283=0,"",'Data invoice'!T2283)</f>
        <v/>
      </c>
    </row>
    <row r="2169" spans="1:10" ht="15" customHeight="1">
      <c r="A2169" s="284" t="str">
        <f>IF('Data invoice'!J2284=0,"",'Data invoice'!K2284)</f>
        <v/>
      </c>
      <c r="B2169" s="284" t="str">
        <f>IF('Data invoice'!K2284=0,"",'Data invoice'!L2284)</f>
        <v/>
      </c>
      <c r="C2169" s="284" t="str">
        <f>IF('Data invoice'!L2284=0,"",'Data invoice'!M2284)</f>
        <v/>
      </c>
      <c r="D2169" s="284" t="str">
        <f>IF('Data invoice'!M2284=0,"",'Data invoice'!N2284)</f>
        <v/>
      </c>
      <c r="E2169" s="284" t="str">
        <f>IF('Data invoice'!N2284=0,"",'Data invoice'!O2284)</f>
        <v/>
      </c>
      <c r="F2169" s="284" t="str">
        <f>IF('Data invoice'!O2284=0,"",'Data invoice'!P2284)</f>
        <v/>
      </c>
      <c r="G2169" s="284" t="str">
        <f>IF('Data invoice'!P2284=0,"",'Data invoice'!Q2284)</f>
        <v/>
      </c>
      <c r="H2169" s="284" t="str">
        <f>IF('Data invoice'!Q2284=0,"",'Data invoice'!R2284)</f>
        <v/>
      </c>
      <c r="I2169" s="320" t="str">
        <f>IF('Data invoice'!R2284=0,"",'Data invoice'!S2284)</f>
        <v/>
      </c>
      <c r="J2169" s="367" t="str">
        <f>IF('Data invoice'!S2284=0,"",'Data invoice'!T2284)</f>
        <v/>
      </c>
    </row>
    <row r="2170" spans="1:10" ht="15" customHeight="1">
      <c r="A2170" s="284" t="str">
        <f>IF('Data invoice'!J2285=0,"",'Data invoice'!K2285)</f>
        <v/>
      </c>
      <c r="B2170" s="284" t="str">
        <f>IF('Data invoice'!K2285=0,"",'Data invoice'!L2285)</f>
        <v/>
      </c>
      <c r="C2170" s="284" t="str">
        <f>IF('Data invoice'!L2285=0,"",'Data invoice'!M2285)</f>
        <v/>
      </c>
      <c r="D2170" s="284" t="str">
        <f>IF('Data invoice'!M2285=0,"",'Data invoice'!N2285)</f>
        <v/>
      </c>
      <c r="E2170" s="284" t="str">
        <f>IF('Data invoice'!N2285=0,"",'Data invoice'!O2285)</f>
        <v/>
      </c>
      <c r="F2170" s="284" t="str">
        <f>IF('Data invoice'!O2285=0,"",'Data invoice'!P2285)</f>
        <v/>
      </c>
      <c r="G2170" s="284" t="str">
        <f>IF('Data invoice'!P2285=0,"",'Data invoice'!Q2285)</f>
        <v/>
      </c>
      <c r="H2170" s="284" t="str">
        <f>IF('Data invoice'!Q2285=0,"",'Data invoice'!R2285)</f>
        <v/>
      </c>
      <c r="I2170" s="320" t="str">
        <f>IF('Data invoice'!R2285=0,"",'Data invoice'!S2285)</f>
        <v/>
      </c>
      <c r="J2170" s="367" t="str">
        <f>IF('Data invoice'!S2285=0,"",'Data invoice'!T2285)</f>
        <v/>
      </c>
    </row>
    <row r="2171" spans="1:10" ht="15" customHeight="1">
      <c r="A2171" s="284" t="str">
        <f>IF('Data invoice'!J2286=0,"",'Data invoice'!K2286)</f>
        <v/>
      </c>
      <c r="B2171" s="284" t="str">
        <f>IF('Data invoice'!K2286=0,"",'Data invoice'!L2286)</f>
        <v/>
      </c>
      <c r="C2171" s="284" t="str">
        <f>IF('Data invoice'!L2286=0,"",'Data invoice'!M2286)</f>
        <v/>
      </c>
      <c r="D2171" s="284" t="str">
        <f>IF('Data invoice'!M2286=0,"",'Data invoice'!N2286)</f>
        <v/>
      </c>
      <c r="E2171" s="284" t="str">
        <f>IF('Data invoice'!N2286=0,"",'Data invoice'!O2286)</f>
        <v/>
      </c>
      <c r="F2171" s="284" t="str">
        <f>IF('Data invoice'!O2286=0,"",'Data invoice'!P2286)</f>
        <v/>
      </c>
      <c r="G2171" s="284" t="str">
        <f>IF('Data invoice'!P2286=0,"",'Data invoice'!Q2286)</f>
        <v/>
      </c>
      <c r="H2171" s="284" t="str">
        <f>IF('Data invoice'!Q2286=0,"",'Data invoice'!R2286)</f>
        <v/>
      </c>
      <c r="I2171" s="320" t="str">
        <f>IF('Data invoice'!R2286=0,"",'Data invoice'!S2286)</f>
        <v/>
      </c>
      <c r="J2171" s="367" t="str">
        <f>IF('Data invoice'!S2286=0,"",'Data invoice'!T2286)</f>
        <v/>
      </c>
    </row>
    <row r="2172" spans="1:10" ht="15" customHeight="1">
      <c r="A2172" s="284" t="str">
        <f>IF('Data invoice'!J2287=0,"",'Data invoice'!K2287)</f>
        <v/>
      </c>
      <c r="B2172" s="284" t="str">
        <f>IF('Data invoice'!K2287=0,"",'Data invoice'!L2287)</f>
        <v/>
      </c>
      <c r="C2172" s="284" t="str">
        <f>IF('Data invoice'!L2287=0,"",'Data invoice'!M2287)</f>
        <v/>
      </c>
      <c r="D2172" s="284" t="str">
        <f>IF('Data invoice'!M2287=0,"",'Data invoice'!N2287)</f>
        <v/>
      </c>
      <c r="E2172" s="284" t="str">
        <f>IF('Data invoice'!N2287=0,"",'Data invoice'!O2287)</f>
        <v/>
      </c>
      <c r="F2172" s="284" t="str">
        <f>IF('Data invoice'!O2287=0,"",'Data invoice'!P2287)</f>
        <v/>
      </c>
      <c r="G2172" s="284" t="str">
        <f>IF('Data invoice'!P2287=0,"",'Data invoice'!Q2287)</f>
        <v/>
      </c>
      <c r="H2172" s="284" t="str">
        <f>IF('Data invoice'!Q2287=0,"",'Data invoice'!R2287)</f>
        <v/>
      </c>
      <c r="I2172" s="320" t="str">
        <f>IF('Data invoice'!R2287=0,"",'Data invoice'!S2287)</f>
        <v/>
      </c>
      <c r="J2172" s="367" t="str">
        <f>IF('Data invoice'!S2287=0,"",'Data invoice'!T2287)</f>
        <v/>
      </c>
    </row>
    <row r="2173" spans="1:10" ht="15" customHeight="1">
      <c r="A2173" s="284" t="str">
        <f>IF('Data invoice'!J2288=0,"",'Data invoice'!K2288)</f>
        <v/>
      </c>
      <c r="B2173" s="284" t="str">
        <f>IF('Data invoice'!K2288=0,"",'Data invoice'!L2288)</f>
        <v/>
      </c>
      <c r="C2173" s="284" t="str">
        <f>IF('Data invoice'!L2288=0,"",'Data invoice'!M2288)</f>
        <v/>
      </c>
      <c r="D2173" s="284" t="str">
        <f>IF('Data invoice'!M2288=0,"",'Data invoice'!N2288)</f>
        <v/>
      </c>
      <c r="E2173" s="284" t="str">
        <f>IF('Data invoice'!N2288=0,"",'Data invoice'!O2288)</f>
        <v/>
      </c>
      <c r="F2173" s="284" t="str">
        <f>IF('Data invoice'!O2288=0,"",'Data invoice'!P2288)</f>
        <v/>
      </c>
      <c r="G2173" s="284" t="str">
        <f>IF('Data invoice'!P2288=0,"",'Data invoice'!Q2288)</f>
        <v/>
      </c>
      <c r="H2173" s="284" t="str">
        <f>IF('Data invoice'!Q2288=0,"",'Data invoice'!R2288)</f>
        <v/>
      </c>
      <c r="I2173" s="320" t="str">
        <f>IF('Data invoice'!R2288=0,"",'Data invoice'!S2288)</f>
        <v/>
      </c>
      <c r="J2173" s="367" t="str">
        <f>IF('Data invoice'!S2288=0,"",'Data invoice'!T2288)</f>
        <v/>
      </c>
    </row>
    <row r="2174" spans="1:10" ht="15" customHeight="1">
      <c r="A2174" s="284" t="str">
        <f>IF('Data invoice'!J2289=0,"",'Data invoice'!K2289)</f>
        <v/>
      </c>
      <c r="B2174" s="284" t="str">
        <f>IF('Data invoice'!K2289=0,"",'Data invoice'!L2289)</f>
        <v/>
      </c>
      <c r="C2174" s="284" t="str">
        <f>IF('Data invoice'!L2289=0,"",'Data invoice'!M2289)</f>
        <v/>
      </c>
      <c r="D2174" s="284" t="str">
        <f>IF('Data invoice'!M2289=0,"",'Data invoice'!N2289)</f>
        <v/>
      </c>
      <c r="E2174" s="284" t="str">
        <f>IF('Data invoice'!N2289=0,"",'Data invoice'!O2289)</f>
        <v/>
      </c>
      <c r="F2174" s="284" t="str">
        <f>IF('Data invoice'!O2289=0,"",'Data invoice'!P2289)</f>
        <v/>
      </c>
      <c r="G2174" s="284" t="str">
        <f>IF('Data invoice'!P2289=0,"",'Data invoice'!Q2289)</f>
        <v/>
      </c>
      <c r="H2174" s="284" t="str">
        <f>IF('Data invoice'!Q2289=0,"",'Data invoice'!R2289)</f>
        <v/>
      </c>
      <c r="I2174" s="320" t="str">
        <f>IF('Data invoice'!R2289=0,"",'Data invoice'!S2289)</f>
        <v/>
      </c>
      <c r="J2174" s="367" t="str">
        <f>IF('Data invoice'!S2289=0,"",'Data invoice'!T2289)</f>
        <v/>
      </c>
    </row>
    <row r="2175" spans="1:10" ht="15" customHeight="1">
      <c r="A2175" s="284" t="str">
        <f>IF('Data invoice'!J2290=0,"",'Data invoice'!K2290)</f>
        <v/>
      </c>
      <c r="B2175" s="284" t="str">
        <f>IF('Data invoice'!K2290=0,"",'Data invoice'!L2290)</f>
        <v/>
      </c>
      <c r="C2175" s="284" t="str">
        <f>IF('Data invoice'!L2290=0,"",'Data invoice'!M2290)</f>
        <v/>
      </c>
      <c r="D2175" s="284" t="str">
        <f>IF('Data invoice'!M2290=0,"",'Data invoice'!N2290)</f>
        <v/>
      </c>
      <c r="E2175" s="284" t="str">
        <f>IF('Data invoice'!N2290=0,"",'Data invoice'!O2290)</f>
        <v/>
      </c>
      <c r="F2175" s="284" t="str">
        <f>IF('Data invoice'!O2290=0,"",'Data invoice'!P2290)</f>
        <v/>
      </c>
      <c r="G2175" s="284" t="str">
        <f>IF('Data invoice'!P2290=0,"",'Data invoice'!Q2290)</f>
        <v/>
      </c>
      <c r="H2175" s="284" t="str">
        <f>IF('Data invoice'!Q2290=0,"",'Data invoice'!R2290)</f>
        <v/>
      </c>
      <c r="I2175" s="320" t="str">
        <f>IF('Data invoice'!R2290=0,"",'Data invoice'!S2290)</f>
        <v/>
      </c>
      <c r="J2175" s="367" t="str">
        <f>IF('Data invoice'!S2290=0,"",'Data invoice'!T2290)</f>
        <v/>
      </c>
    </row>
    <row r="2176" spans="1:10" ht="15" customHeight="1">
      <c r="A2176" s="284" t="str">
        <f>IF('Data invoice'!J2291=0,"",'Data invoice'!K2291)</f>
        <v/>
      </c>
      <c r="B2176" s="284" t="str">
        <f>IF('Data invoice'!K2291=0,"",'Data invoice'!L2291)</f>
        <v/>
      </c>
      <c r="C2176" s="284" t="str">
        <f>IF('Data invoice'!L2291=0,"",'Data invoice'!M2291)</f>
        <v/>
      </c>
      <c r="D2176" s="284" t="str">
        <f>IF('Data invoice'!M2291=0,"",'Data invoice'!N2291)</f>
        <v/>
      </c>
      <c r="E2176" s="284" t="str">
        <f>IF('Data invoice'!N2291=0,"",'Data invoice'!O2291)</f>
        <v/>
      </c>
      <c r="F2176" s="284" t="str">
        <f>IF('Data invoice'!O2291=0,"",'Data invoice'!P2291)</f>
        <v/>
      </c>
      <c r="G2176" s="284" t="str">
        <f>IF('Data invoice'!P2291=0,"",'Data invoice'!Q2291)</f>
        <v/>
      </c>
      <c r="H2176" s="284" t="str">
        <f>IF('Data invoice'!Q2291=0,"",'Data invoice'!R2291)</f>
        <v/>
      </c>
      <c r="I2176" s="320" t="str">
        <f>IF('Data invoice'!R2291=0,"",'Data invoice'!S2291)</f>
        <v/>
      </c>
      <c r="J2176" s="367" t="str">
        <f>IF('Data invoice'!S2291=0,"",'Data invoice'!T2291)</f>
        <v/>
      </c>
    </row>
    <row r="2177" spans="1:10" ht="15" customHeight="1">
      <c r="A2177" s="284" t="str">
        <f>IF('Data invoice'!J2292=0,"",'Data invoice'!K2292)</f>
        <v/>
      </c>
      <c r="B2177" s="284" t="str">
        <f>IF('Data invoice'!K2292=0,"",'Data invoice'!L2292)</f>
        <v/>
      </c>
      <c r="C2177" s="284" t="str">
        <f>IF('Data invoice'!L2292=0,"",'Data invoice'!M2292)</f>
        <v/>
      </c>
      <c r="D2177" s="284" t="str">
        <f>IF('Data invoice'!M2292=0,"",'Data invoice'!N2292)</f>
        <v/>
      </c>
      <c r="E2177" s="284" t="str">
        <f>IF('Data invoice'!N2292=0,"",'Data invoice'!O2292)</f>
        <v/>
      </c>
      <c r="F2177" s="284" t="str">
        <f>IF('Data invoice'!O2292=0,"",'Data invoice'!P2292)</f>
        <v/>
      </c>
      <c r="G2177" s="284" t="str">
        <f>IF('Data invoice'!P2292=0,"",'Data invoice'!Q2292)</f>
        <v/>
      </c>
      <c r="H2177" s="284" t="str">
        <f>IF('Data invoice'!Q2292=0,"",'Data invoice'!R2292)</f>
        <v/>
      </c>
      <c r="I2177" s="320" t="str">
        <f>IF('Data invoice'!R2292=0,"",'Data invoice'!S2292)</f>
        <v/>
      </c>
      <c r="J2177" s="367" t="str">
        <f>IF('Data invoice'!S2292=0,"",'Data invoice'!T2292)</f>
        <v/>
      </c>
    </row>
    <row r="2178" spans="1:10" ht="15" customHeight="1">
      <c r="A2178" s="284" t="str">
        <f>IF('Data invoice'!J2293=0,"",'Data invoice'!K2293)</f>
        <v/>
      </c>
      <c r="B2178" s="284" t="str">
        <f>IF('Data invoice'!K2293=0,"",'Data invoice'!L2293)</f>
        <v/>
      </c>
      <c r="C2178" s="284" t="str">
        <f>IF('Data invoice'!L2293=0,"",'Data invoice'!M2293)</f>
        <v/>
      </c>
      <c r="D2178" s="284" t="str">
        <f>IF('Data invoice'!M2293=0,"",'Data invoice'!N2293)</f>
        <v/>
      </c>
      <c r="E2178" s="284" t="str">
        <f>IF('Data invoice'!N2293=0,"",'Data invoice'!O2293)</f>
        <v/>
      </c>
      <c r="F2178" s="284" t="str">
        <f>IF('Data invoice'!O2293=0,"",'Data invoice'!P2293)</f>
        <v/>
      </c>
      <c r="G2178" s="284" t="str">
        <f>IF('Data invoice'!P2293=0,"",'Data invoice'!Q2293)</f>
        <v/>
      </c>
      <c r="H2178" s="284" t="str">
        <f>IF('Data invoice'!Q2293=0,"",'Data invoice'!R2293)</f>
        <v/>
      </c>
      <c r="I2178" s="320" t="str">
        <f>IF('Data invoice'!R2293=0,"",'Data invoice'!S2293)</f>
        <v/>
      </c>
      <c r="J2178" s="367" t="str">
        <f>IF('Data invoice'!S2293=0,"",'Data invoice'!T2293)</f>
        <v/>
      </c>
    </row>
    <row r="2179" spans="1:10" ht="15" customHeight="1">
      <c r="A2179" s="284" t="str">
        <f>IF('Data invoice'!J2294=0,"",'Data invoice'!K2294)</f>
        <v/>
      </c>
      <c r="B2179" s="284" t="str">
        <f>IF('Data invoice'!K2294=0,"",'Data invoice'!L2294)</f>
        <v/>
      </c>
      <c r="C2179" s="284" t="str">
        <f>IF('Data invoice'!L2294=0,"",'Data invoice'!M2294)</f>
        <v/>
      </c>
      <c r="D2179" s="284" t="str">
        <f>IF('Data invoice'!M2294=0,"",'Data invoice'!N2294)</f>
        <v/>
      </c>
      <c r="E2179" s="284" t="str">
        <f>IF('Data invoice'!N2294=0,"",'Data invoice'!O2294)</f>
        <v/>
      </c>
      <c r="F2179" s="284" t="str">
        <f>IF('Data invoice'!O2294=0,"",'Data invoice'!P2294)</f>
        <v/>
      </c>
      <c r="G2179" s="284" t="str">
        <f>IF('Data invoice'!P2294=0,"",'Data invoice'!Q2294)</f>
        <v/>
      </c>
      <c r="H2179" s="284" t="str">
        <f>IF('Data invoice'!Q2294=0,"",'Data invoice'!R2294)</f>
        <v/>
      </c>
      <c r="I2179" s="320" t="str">
        <f>IF('Data invoice'!R2294=0,"",'Data invoice'!S2294)</f>
        <v/>
      </c>
      <c r="J2179" s="367" t="str">
        <f>IF('Data invoice'!S2294=0,"",'Data invoice'!T2294)</f>
        <v/>
      </c>
    </row>
    <row r="2180" spans="1:10" ht="15" customHeight="1">
      <c r="A2180" s="284" t="str">
        <f>IF('Data invoice'!J2295=0,"",'Data invoice'!K2295)</f>
        <v/>
      </c>
      <c r="B2180" s="284" t="str">
        <f>IF('Data invoice'!K2295=0,"",'Data invoice'!L2295)</f>
        <v/>
      </c>
      <c r="C2180" s="284" t="str">
        <f>IF('Data invoice'!L2295=0,"",'Data invoice'!M2295)</f>
        <v/>
      </c>
      <c r="D2180" s="284" t="str">
        <f>IF('Data invoice'!M2295=0,"",'Data invoice'!N2295)</f>
        <v/>
      </c>
      <c r="E2180" s="284" t="str">
        <f>IF('Data invoice'!N2295=0,"",'Data invoice'!O2295)</f>
        <v/>
      </c>
      <c r="F2180" s="284" t="str">
        <f>IF('Data invoice'!O2295=0,"",'Data invoice'!P2295)</f>
        <v/>
      </c>
      <c r="G2180" s="284" t="str">
        <f>IF('Data invoice'!P2295=0,"",'Data invoice'!Q2295)</f>
        <v/>
      </c>
      <c r="H2180" s="284" t="str">
        <f>IF('Data invoice'!Q2295=0,"",'Data invoice'!R2295)</f>
        <v/>
      </c>
      <c r="I2180" s="320" t="str">
        <f>IF('Data invoice'!R2295=0,"",'Data invoice'!S2295)</f>
        <v/>
      </c>
      <c r="J2180" s="367" t="str">
        <f>IF('Data invoice'!S2295=0,"",'Data invoice'!T2295)</f>
        <v/>
      </c>
    </row>
    <row r="2181" spans="1:10" ht="15" customHeight="1">
      <c r="A2181" s="284" t="str">
        <f>IF('Data invoice'!J2296=0,"",'Data invoice'!K2296)</f>
        <v/>
      </c>
      <c r="B2181" s="284" t="str">
        <f>IF('Data invoice'!K2296=0,"",'Data invoice'!L2296)</f>
        <v/>
      </c>
      <c r="C2181" s="284" t="str">
        <f>IF('Data invoice'!L2296=0,"",'Data invoice'!M2296)</f>
        <v/>
      </c>
      <c r="D2181" s="284" t="str">
        <f>IF('Data invoice'!M2296=0,"",'Data invoice'!N2296)</f>
        <v/>
      </c>
      <c r="E2181" s="284" t="str">
        <f>IF('Data invoice'!N2296=0,"",'Data invoice'!O2296)</f>
        <v/>
      </c>
      <c r="F2181" s="284" t="str">
        <f>IF('Data invoice'!O2296=0,"",'Data invoice'!P2296)</f>
        <v/>
      </c>
      <c r="G2181" s="284" t="str">
        <f>IF('Data invoice'!P2296=0,"",'Data invoice'!Q2296)</f>
        <v/>
      </c>
      <c r="H2181" s="284" t="str">
        <f>IF('Data invoice'!Q2296=0,"",'Data invoice'!R2296)</f>
        <v/>
      </c>
      <c r="I2181" s="320" t="str">
        <f>IF('Data invoice'!R2296=0,"",'Data invoice'!S2296)</f>
        <v/>
      </c>
      <c r="J2181" s="367" t="str">
        <f>IF('Data invoice'!S2296=0,"",'Data invoice'!T2296)</f>
        <v/>
      </c>
    </row>
    <row r="2182" spans="1:10" ht="15" customHeight="1">
      <c r="A2182" s="284" t="str">
        <f>IF('Data invoice'!J2297=0,"",'Data invoice'!K2297)</f>
        <v/>
      </c>
      <c r="B2182" s="284" t="str">
        <f>IF('Data invoice'!K2297=0,"",'Data invoice'!L2297)</f>
        <v/>
      </c>
      <c r="C2182" s="284" t="str">
        <f>IF('Data invoice'!L2297=0,"",'Data invoice'!M2297)</f>
        <v/>
      </c>
      <c r="D2182" s="284" t="str">
        <f>IF('Data invoice'!M2297=0,"",'Data invoice'!N2297)</f>
        <v/>
      </c>
      <c r="E2182" s="284" t="str">
        <f>IF('Data invoice'!N2297=0,"",'Data invoice'!O2297)</f>
        <v/>
      </c>
      <c r="F2182" s="284" t="str">
        <f>IF('Data invoice'!O2297=0,"",'Data invoice'!P2297)</f>
        <v/>
      </c>
      <c r="G2182" s="284" t="str">
        <f>IF('Data invoice'!P2297=0,"",'Data invoice'!Q2297)</f>
        <v/>
      </c>
      <c r="H2182" s="284" t="str">
        <f>IF('Data invoice'!Q2297=0,"",'Data invoice'!R2297)</f>
        <v/>
      </c>
      <c r="I2182" s="320" t="str">
        <f>IF('Data invoice'!R2297=0,"",'Data invoice'!S2297)</f>
        <v/>
      </c>
      <c r="J2182" s="367" t="str">
        <f>IF('Data invoice'!S2297=0,"",'Data invoice'!T2297)</f>
        <v/>
      </c>
    </row>
    <row r="2183" spans="1:10" ht="15" customHeight="1">
      <c r="A2183" s="284" t="str">
        <f>IF('Data invoice'!J2298=0,"",'Data invoice'!K2298)</f>
        <v/>
      </c>
      <c r="B2183" s="284" t="str">
        <f>IF('Data invoice'!K2298=0,"",'Data invoice'!L2298)</f>
        <v/>
      </c>
      <c r="C2183" s="284" t="str">
        <f>IF('Data invoice'!L2298=0,"",'Data invoice'!M2298)</f>
        <v/>
      </c>
      <c r="D2183" s="284" t="str">
        <f>IF('Data invoice'!M2298=0,"",'Data invoice'!N2298)</f>
        <v/>
      </c>
      <c r="E2183" s="284" t="str">
        <f>IF('Data invoice'!N2298=0,"",'Data invoice'!O2298)</f>
        <v/>
      </c>
      <c r="F2183" s="284" t="str">
        <f>IF('Data invoice'!O2298=0,"",'Data invoice'!P2298)</f>
        <v/>
      </c>
      <c r="G2183" s="284" t="str">
        <f>IF('Data invoice'!P2298=0,"",'Data invoice'!Q2298)</f>
        <v/>
      </c>
      <c r="H2183" s="284" t="str">
        <f>IF('Data invoice'!Q2298=0,"",'Data invoice'!R2298)</f>
        <v/>
      </c>
      <c r="I2183" s="320" t="str">
        <f>IF('Data invoice'!R2298=0,"",'Data invoice'!S2298)</f>
        <v/>
      </c>
      <c r="J2183" s="367" t="str">
        <f>IF('Data invoice'!S2298=0,"",'Data invoice'!T2298)</f>
        <v/>
      </c>
    </row>
    <row r="2184" spans="1:10" ht="15" customHeight="1">
      <c r="A2184" s="284" t="str">
        <f>IF('Data invoice'!J2299=0,"",'Data invoice'!K2299)</f>
        <v/>
      </c>
      <c r="B2184" s="284" t="str">
        <f>IF('Data invoice'!K2299=0,"",'Data invoice'!L2299)</f>
        <v/>
      </c>
      <c r="C2184" s="284" t="str">
        <f>IF('Data invoice'!L2299=0,"",'Data invoice'!M2299)</f>
        <v/>
      </c>
      <c r="D2184" s="284" t="str">
        <f>IF('Data invoice'!M2299=0,"",'Data invoice'!N2299)</f>
        <v/>
      </c>
      <c r="E2184" s="284" t="str">
        <f>IF('Data invoice'!N2299=0,"",'Data invoice'!O2299)</f>
        <v/>
      </c>
      <c r="F2184" s="284" t="str">
        <f>IF('Data invoice'!O2299=0,"",'Data invoice'!P2299)</f>
        <v/>
      </c>
      <c r="G2184" s="284" t="str">
        <f>IF('Data invoice'!P2299=0,"",'Data invoice'!Q2299)</f>
        <v/>
      </c>
      <c r="H2184" s="284" t="str">
        <f>IF('Data invoice'!Q2299=0,"",'Data invoice'!R2299)</f>
        <v/>
      </c>
      <c r="I2184" s="320" t="str">
        <f>IF('Data invoice'!R2299=0,"",'Data invoice'!S2299)</f>
        <v/>
      </c>
      <c r="J2184" s="367" t="str">
        <f>IF('Data invoice'!S2299=0,"",'Data invoice'!T2299)</f>
        <v/>
      </c>
    </row>
    <row r="2185" spans="1:10" ht="15" customHeight="1">
      <c r="A2185" s="284" t="str">
        <f>IF('Data invoice'!J2300=0,"",'Data invoice'!K2300)</f>
        <v/>
      </c>
      <c r="B2185" s="284" t="str">
        <f>IF('Data invoice'!K2300=0,"",'Data invoice'!L2300)</f>
        <v/>
      </c>
      <c r="C2185" s="284" t="str">
        <f>IF('Data invoice'!L2300=0,"",'Data invoice'!M2300)</f>
        <v/>
      </c>
      <c r="D2185" s="284" t="str">
        <f>IF('Data invoice'!M2300=0,"",'Data invoice'!N2300)</f>
        <v/>
      </c>
      <c r="E2185" s="284" t="str">
        <f>IF('Data invoice'!N2300=0,"",'Data invoice'!O2300)</f>
        <v/>
      </c>
      <c r="F2185" s="284" t="str">
        <f>IF('Data invoice'!O2300=0,"",'Data invoice'!P2300)</f>
        <v/>
      </c>
      <c r="G2185" s="284" t="str">
        <f>IF('Data invoice'!P2300=0,"",'Data invoice'!Q2300)</f>
        <v/>
      </c>
      <c r="H2185" s="284" t="str">
        <f>IF('Data invoice'!Q2300=0,"",'Data invoice'!R2300)</f>
        <v/>
      </c>
      <c r="I2185" s="320" t="str">
        <f>IF('Data invoice'!R2300=0,"",'Data invoice'!S2300)</f>
        <v/>
      </c>
      <c r="J2185" s="367" t="str">
        <f>IF('Data invoice'!S2300=0,"",'Data invoice'!T2300)</f>
        <v/>
      </c>
    </row>
    <row r="2186" spans="1:10" ht="15" customHeight="1">
      <c r="A2186" s="284" t="str">
        <f>IF('Data invoice'!J2301=0,"",'Data invoice'!K2301)</f>
        <v/>
      </c>
      <c r="B2186" s="284" t="str">
        <f>IF('Data invoice'!K2301=0,"",'Data invoice'!L2301)</f>
        <v/>
      </c>
      <c r="C2186" s="284" t="str">
        <f>IF('Data invoice'!L2301=0,"",'Data invoice'!M2301)</f>
        <v/>
      </c>
      <c r="D2186" s="284" t="str">
        <f>IF('Data invoice'!M2301=0,"",'Data invoice'!N2301)</f>
        <v/>
      </c>
      <c r="E2186" s="284" t="str">
        <f>IF('Data invoice'!N2301=0,"",'Data invoice'!O2301)</f>
        <v/>
      </c>
      <c r="F2186" s="284" t="str">
        <f>IF('Data invoice'!O2301=0,"",'Data invoice'!P2301)</f>
        <v/>
      </c>
      <c r="G2186" s="284" t="str">
        <f>IF('Data invoice'!P2301=0,"",'Data invoice'!Q2301)</f>
        <v/>
      </c>
      <c r="H2186" s="284" t="str">
        <f>IF('Data invoice'!Q2301=0,"",'Data invoice'!R2301)</f>
        <v/>
      </c>
      <c r="I2186" s="320" t="str">
        <f>IF('Data invoice'!R2301=0,"",'Data invoice'!S2301)</f>
        <v/>
      </c>
      <c r="J2186" s="367" t="str">
        <f>IF('Data invoice'!S2301=0,"",'Data invoice'!T2301)</f>
        <v/>
      </c>
    </row>
    <row r="2187" spans="1:10" ht="15" customHeight="1">
      <c r="A2187" s="284" t="str">
        <f>IF('Data invoice'!J2302=0,"",'Data invoice'!K2302)</f>
        <v/>
      </c>
      <c r="B2187" s="284" t="str">
        <f>IF('Data invoice'!K2302=0,"",'Data invoice'!L2302)</f>
        <v/>
      </c>
      <c r="C2187" s="284" t="str">
        <f>IF('Data invoice'!L2302=0,"",'Data invoice'!M2302)</f>
        <v/>
      </c>
      <c r="D2187" s="284" t="str">
        <f>IF('Data invoice'!M2302=0,"",'Data invoice'!N2302)</f>
        <v/>
      </c>
      <c r="E2187" s="284" t="str">
        <f>IF('Data invoice'!N2302=0,"",'Data invoice'!O2302)</f>
        <v/>
      </c>
      <c r="F2187" s="284" t="str">
        <f>IF('Data invoice'!O2302=0,"",'Data invoice'!P2302)</f>
        <v/>
      </c>
      <c r="G2187" s="284" t="str">
        <f>IF('Data invoice'!P2302=0,"",'Data invoice'!Q2302)</f>
        <v/>
      </c>
      <c r="H2187" s="284" t="str">
        <f>IF('Data invoice'!Q2302=0,"",'Data invoice'!R2302)</f>
        <v/>
      </c>
      <c r="I2187" s="320" t="str">
        <f>IF('Data invoice'!R2302=0,"",'Data invoice'!S2302)</f>
        <v/>
      </c>
      <c r="J2187" s="367" t="str">
        <f>IF('Data invoice'!S2302=0,"",'Data invoice'!T2302)</f>
        <v/>
      </c>
    </row>
    <row r="2188" spans="1:10" ht="15" customHeight="1">
      <c r="A2188" s="284" t="str">
        <f>IF('Data invoice'!J2303=0,"",'Data invoice'!K2303)</f>
        <v/>
      </c>
      <c r="B2188" s="284" t="str">
        <f>IF('Data invoice'!K2303=0,"",'Data invoice'!L2303)</f>
        <v/>
      </c>
      <c r="C2188" s="284" t="str">
        <f>IF('Data invoice'!L2303=0,"",'Data invoice'!M2303)</f>
        <v/>
      </c>
      <c r="D2188" s="284" t="str">
        <f>IF('Data invoice'!M2303=0,"",'Data invoice'!N2303)</f>
        <v/>
      </c>
      <c r="E2188" s="284" t="str">
        <f>IF('Data invoice'!N2303=0,"",'Data invoice'!O2303)</f>
        <v/>
      </c>
      <c r="F2188" s="284" t="str">
        <f>IF('Data invoice'!O2303=0,"",'Data invoice'!P2303)</f>
        <v/>
      </c>
      <c r="G2188" s="284" t="str">
        <f>IF('Data invoice'!P2303=0,"",'Data invoice'!Q2303)</f>
        <v/>
      </c>
      <c r="H2188" s="284" t="str">
        <f>IF('Data invoice'!Q2303=0,"",'Data invoice'!R2303)</f>
        <v/>
      </c>
      <c r="I2188" s="320" t="str">
        <f>IF('Data invoice'!R2303=0,"",'Data invoice'!S2303)</f>
        <v/>
      </c>
      <c r="J2188" s="367" t="str">
        <f>IF('Data invoice'!S2303=0,"",'Data invoice'!T2303)</f>
        <v/>
      </c>
    </row>
    <row r="2189" spans="1:10" ht="15" customHeight="1">
      <c r="A2189" s="284" t="str">
        <f>IF('Data invoice'!J2304=0,"",'Data invoice'!K2304)</f>
        <v/>
      </c>
      <c r="B2189" s="284" t="str">
        <f>IF('Data invoice'!K2304=0,"",'Data invoice'!L2304)</f>
        <v/>
      </c>
      <c r="C2189" s="284" t="str">
        <f>IF('Data invoice'!L2304=0,"",'Data invoice'!M2304)</f>
        <v/>
      </c>
      <c r="D2189" s="284" t="str">
        <f>IF('Data invoice'!M2304=0,"",'Data invoice'!N2304)</f>
        <v/>
      </c>
      <c r="E2189" s="284" t="str">
        <f>IF('Data invoice'!N2304=0,"",'Data invoice'!O2304)</f>
        <v/>
      </c>
      <c r="F2189" s="284" t="str">
        <f>IF('Data invoice'!O2304=0,"",'Data invoice'!P2304)</f>
        <v/>
      </c>
      <c r="G2189" s="284" t="str">
        <f>IF('Data invoice'!P2304=0,"",'Data invoice'!Q2304)</f>
        <v/>
      </c>
      <c r="H2189" s="284" t="str">
        <f>IF('Data invoice'!Q2304=0,"",'Data invoice'!R2304)</f>
        <v/>
      </c>
      <c r="I2189" s="320" t="str">
        <f>IF('Data invoice'!R2304=0,"",'Data invoice'!S2304)</f>
        <v/>
      </c>
      <c r="J2189" s="367" t="str">
        <f>IF('Data invoice'!S2304=0,"",'Data invoice'!T2304)</f>
        <v/>
      </c>
    </row>
    <row r="2190" spans="1:10" ht="15" customHeight="1">
      <c r="A2190" s="284" t="str">
        <f>IF('Data invoice'!J2305=0,"",'Data invoice'!K2305)</f>
        <v/>
      </c>
      <c r="B2190" s="284" t="str">
        <f>IF('Data invoice'!K2305=0,"",'Data invoice'!L2305)</f>
        <v/>
      </c>
      <c r="C2190" s="284" t="str">
        <f>IF('Data invoice'!L2305=0,"",'Data invoice'!M2305)</f>
        <v/>
      </c>
      <c r="D2190" s="284" t="str">
        <f>IF('Data invoice'!M2305=0,"",'Data invoice'!N2305)</f>
        <v/>
      </c>
      <c r="E2190" s="284" t="str">
        <f>IF('Data invoice'!N2305=0,"",'Data invoice'!O2305)</f>
        <v/>
      </c>
      <c r="F2190" s="284" t="str">
        <f>IF('Data invoice'!O2305=0,"",'Data invoice'!P2305)</f>
        <v/>
      </c>
      <c r="G2190" s="284" t="str">
        <f>IF('Data invoice'!P2305=0,"",'Data invoice'!Q2305)</f>
        <v/>
      </c>
      <c r="H2190" s="284" t="str">
        <f>IF('Data invoice'!Q2305=0,"",'Data invoice'!R2305)</f>
        <v/>
      </c>
      <c r="I2190" s="320" t="str">
        <f>IF('Data invoice'!R2305=0,"",'Data invoice'!S2305)</f>
        <v/>
      </c>
      <c r="J2190" s="367" t="str">
        <f>IF('Data invoice'!S2305=0,"",'Data invoice'!T2305)</f>
        <v/>
      </c>
    </row>
    <row r="2191" spans="1:10" ht="15" customHeight="1">
      <c r="A2191" s="284" t="str">
        <f>IF('Data invoice'!J2306=0,"",'Data invoice'!K2306)</f>
        <v/>
      </c>
      <c r="B2191" s="284" t="str">
        <f>IF('Data invoice'!K2306=0,"",'Data invoice'!L2306)</f>
        <v/>
      </c>
      <c r="C2191" s="284" t="str">
        <f>IF('Data invoice'!L2306=0,"",'Data invoice'!M2306)</f>
        <v/>
      </c>
      <c r="D2191" s="284" t="str">
        <f>IF('Data invoice'!M2306=0,"",'Data invoice'!N2306)</f>
        <v/>
      </c>
      <c r="E2191" s="284" t="str">
        <f>IF('Data invoice'!N2306=0,"",'Data invoice'!O2306)</f>
        <v/>
      </c>
      <c r="F2191" s="284" t="str">
        <f>IF('Data invoice'!O2306=0,"",'Data invoice'!P2306)</f>
        <v/>
      </c>
      <c r="G2191" s="284" t="str">
        <f>IF('Data invoice'!P2306=0,"",'Data invoice'!Q2306)</f>
        <v/>
      </c>
      <c r="H2191" s="284" t="str">
        <f>IF('Data invoice'!Q2306=0,"",'Data invoice'!R2306)</f>
        <v/>
      </c>
      <c r="I2191" s="320" t="str">
        <f>IF('Data invoice'!R2306=0,"",'Data invoice'!S2306)</f>
        <v/>
      </c>
      <c r="J2191" s="367" t="str">
        <f>IF('Data invoice'!S2306=0,"",'Data invoice'!T2306)</f>
        <v/>
      </c>
    </row>
    <row r="2192" spans="1:10" ht="15" customHeight="1">
      <c r="A2192" s="284" t="str">
        <f>IF('Data invoice'!J2307=0,"",'Data invoice'!K2307)</f>
        <v/>
      </c>
      <c r="B2192" s="284" t="str">
        <f>IF('Data invoice'!K2307=0,"",'Data invoice'!L2307)</f>
        <v/>
      </c>
      <c r="C2192" s="284" t="str">
        <f>IF('Data invoice'!L2307=0,"",'Data invoice'!M2307)</f>
        <v/>
      </c>
      <c r="D2192" s="284" t="str">
        <f>IF('Data invoice'!M2307=0,"",'Data invoice'!N2307)</f>
        <v/>
      </c>
      <c r="E2192" s="284" t="str">
        <f>IF('Data invoice'!N2307=0,"",'Data invoice'!O2307)</f>
        <v/>
      </c>
      <c r="F2192" s="284" t="str">
        <f>IF('Data invoice'!O2307=0,"",'Data invoice'!P2307)</f>
        <v/>
      </c>
      <c r="G2192" s="284" t="str">
        <f>IF('Data invoice'!P2307=0,"",'Data invoice'!Q2307)</f>
        <v/>
      </c>
      <c r="H2192" s="284" t="str">
        <f>IF('Data invoice'!Q2307=0,"",'Data invoice'!R2307)</f>
        <v/>
      </c>
      <c r="I2192" s="320" t="str">
        <f>IF('Data invoice'!R2307=0,"",'Data invoice'!S2307)</f>
        <v/>
      </c>
      <c r="J2192" s="367" t="str">
        <f>IF('Data invoice'!S2307=0,"",'Data invoice'!T2307)</f>
        <v/>
      </c>
    </row>
    <row r="2193" spans="1:10" ht="15" customHeight="1">
      <c r="A2193" s="284" t="str">
        <f>IF('Data invoice'!J2308=0,"",'Data invoice'!K2308)</f>
        <v/>
      </c>
      <c r="B2193" s="284" t="str">
        <f>IF('Data invoice'!K2308=0,"",'Data invoice'!L2308)</f>
        <v/>
      </c>
      <c r="C2193" s="284" t="str">
        <f>IF('Data invoice'!L2308=0,"",'Data invoice'!M2308)</f>
        <v/>
      </c>
      <c r="D2193" s="284" t="str">
        <f>IF('Data invoice'!M2308=0,"",'Data invoice'!N2308)</f>
        <v/>
      </c>
      <c r="E2193" s="284" t="str">
        <f>IF('Data invoice'!N2308=0,"",'Data invoice'!O2308)</f>
        <v/>
      </c>
      <c r="F2193" s="284" t="str">
        <f>IF('Data invoice'!O2308=0,"",'Data invoice'!P2308)</f>
        <v/>
      </c>
      <c r="G2193" s="284" t="str">
        <f>IF('Data invoice'!P2308=0,"",'Data invoice'!Q2308)</f>
        <v/>
      </c>
      <c r="H2193" s="284" t="str">
        <f>IF('Data invoice'!Q2308=0,"",'Data invoice'!R2308)</f>
        <v/>
      </c>
      <c r="I2193" s="320" t="str">
        <f>IF('Data invoice'!R2308=0,"",'Data invoice'!S2308)</f>
        <v/>
      </c>
      <c r="J2193" s="367" t="str">
        <f>IF('Data invoice'!S2308=0,"",'Data invoice'!T2308)</f>
        <v/>
      </c>
    </row>
    <row r="2194" spans="1:10" ht="15" customHeight="1">
      <c r="A2194" s="284" t="str">
        <f>IF('Data invoice'!J2309=0,"",'Data invoice'!K2309)</f>
        <v/>
      </c>
      <c r="B2194" s="284" t="str">
        <f>IF('Data invoice'!K2309=0,"",'Data invoice'!L2309)</f>
        <v/>
      </c>
      <c r="C2194" s="284" t="str">
        <f>IF('Data invoice'!L2309=0,"",'Data invoice'!M2309)</f>
        <v/>
      </c>
      <c r="D2194" s="284" t="str">
        <f>IF('Data invoice'!M2309=0,"",'Data invoice'!N2309)</f>
        <v/>
      </c>
      <c r="E2194" s="284" t="str">
        <f>IF('Data invoice'!N2309=0,"",'Data invoice'!O2309)</f>
        <v/>
      </c>
      <c r="F2194" s="284" t="str">
        <f>IF('Data invoice'!O2309=0,"",'Data invoice'!P2309)</f>
        <v/>
      </c>
      <c r="G2194" s="284" t="str">
        <f>IF('Data invoice'!P2309=0,"",'Data invoice'!Q2309)</f>
        <v/>
      </c>
      <c r="H2194" s="284" t="str">
        <f>IF('Data invoice'!Q2309=0,"",'Data invoice'!R2309)</f>
        <v/>
      </c>
      <c r="I2194" s="320" t="str">
        <f>IF('Data invoice'!R2309=0,"",'Data invoice'!S2309)</f>
        <v/>
      </c>
      <c r="J2194" s="367" t="str">
        <f>IF('Data invoice'!S2309=0,"",'Data invoice'!T2309)</f>
        <v/>
      </c>
    </row>
    <row r="2195" spans="1:10" ht="15" customHeight="1">
      <c r="A2195" s="284" t="str">
        <f>IF('Data invoice'!J2310=0,"",'Data invoice'!K2310)</f>
        <v/>
      </c>
      <c r="B2195" s="284" t="str">
        <f>IF('Data invoice'!K2310=0,"",'Data invoice'!L2310)</f>
        <v/>
      </c>
      <c r="C2195" s="284" t="str">
        <f>IF('Data invoice'!L2310=0,"",'Data invoice'!M2310)</f>
        <v/>
      </c>
      <c r="D2195" s="284" t="str">
        <f>IF('Data invoice'!M2310=0,"",'Data invoice'!N2310)</f>
        <v/>
      </c>
      <c r="E2195" s="284" t="str">
        <f>IF('Data invoice'!N2310=0,"",'Data invoice'!O2310)</f>
        <v/>
      </c>
      <c r="F2195" s="284" t="str">
        <f>IF('Data invoice'!O2310=0,"",'Data invoice'!P2310)</f>
        <v/>
      </c>
      <c r="G2195" s="284" t="str">
        <f>IF('Data invoice'!P2310=0,"",'Data invoice'!Q2310)</f>
        <v/>
      </c>
      <c r="H2195" s="284" t="str">
        <f>IF('Data invoice'!Q2310=0,"",'Data invoice'!R2310)</f>
        <v/>
      </c>
      <c r="I2195" s="320" t="str">
        <f>IF('Data invoice'!R2310=0,"",'Data invoice'!S2310)</f>
        <v/>
      </c>
      <c r="J2195" s="367" t="str">
        <f>IF('Data invoice'!S2310=0,"",'Data invoice'!T2310)</f>
        <v/>
      </c>
    </row>
    <row r="2196" spans="1:10" ht="15" customHeight="1">
      <c r="A2196" s="284" t="str">
        <f>IF('Data invoice'!J2311=0,"",'Data invoice'!K2311)</f>
        <v/>
      </c>
      <c r="B2196" s="284" t="str">
        <f>IF('Data invoice'!K2311=0,"",'Data invoice'!L2311)</f>
        <v/>
      </c>
      <c r="C2196" s="284" t="str">
        <f>IF('Data invoice'!L2311=0,"",'Data invoice'!M2311)</f>
        <v/>
      </c>
      <c r="D2196" s="284" t="str">
        <f>IF('Data invoice'!M2311=0,"",'Data invoice'!N2311)</f>
        <v/>
      </c>
      <c r="E2196" s="284" t="str">
        <f>IF('Data invoice'!N2311=0,"",'Data invoice'!O2311)</f>
        <v/>
      </c>
      <c r="F2196" s="284" t="str">
        <f>IF('Data invoice'!O2311=0,"",'Data invoice'!P2311)</f>
        <v/>
      </c>
      <c r="G2196" s="284" t="str">
        <f>IF('Data invoice'!P2311=0,"",'Data invoice'!Q2311)</f>
        <v/>
      </c>
      <c r="H2196" s="284" t="str">
        <f>IF('Data invoice'!Q2311=0,"",'Data invoice'!R2311)</f>
        <v/>
      </c>
      <c r="I2196" s="320" t="str">
        <f>IF('Data invoice'!R2311=0,"",'Data invoice'!S2311)</f>
        <v/>
      </c>
      <c r="J2196" s="367" t="str">
        <f>IF('Data invoice'!S2311=0,"",'Data invoice'!T2311)</f>
        <v/>
      </c>
    </row>
    <row r="2197" spans="1:10" ht="15" customHeight="1">
      <c r="A2197" s="284" t="str">
        <f>IF('Data invoice'!J2312=0,"",'Data invoice'!K2312)</f>
        <v/>
      </c>
      <c r="B2197" s="284" t="str">
        <f>IF('Data invoice'!K2312=0,"",'Data invoice'!L2312)</f>
        <v/>
      </c>
      <c r="C2197" s="284" t="str">
        <f>IF('Data invoice'!L2312=0,"",'Data invoice'!M2312)</f>
        <v/>
      </c>
      <c r="D2197" s="284" t="str">
        <f>IF('Data invoice'!M2312=0,"",'Data invoice'!N2312)</f>
        <v/>
      </c>
      <c r="E2197" s="284" t="str">
        <f>IF('Data invoice'!N2312=0,"",'Data invoice'!O2312)</f>
        <v/>
      </c>
      <c r="F2197" s="284" t="str">
        <f>IF('Data invoice'!O2312=0,"",'Data invoice'!P2312)</f>
        <v/>
      </c>
      <c r="G2197" s="284" t="str">
        <f>IF('Data invoice'!P2312=0,"",'Data invoice'!Q2312)</f>
        <v/>
      </c>
      <c r="H2197" s="284" t="str">
        <f>IF('Data invoice'!Q2312=0,"",'Data invoice'!R2312)</f>
        <v/>
      </c>
      <c r="I2197" s="320" t="str">
        <f>IF('Data invoice'!R2312=0,"",'Data invoice'!S2312)</f>
        <v/>
      </c>
      <c r="J2197" s="367" t="str">
        <f>IF('Data invoice'!S2312=0,"",'Data invoice'!T2312)</f>
        <v/>
      </c>
    </row>
    <row r="2198" spans="1:10" ht="15" customHeight="1">
      <c r="A2198" s="284" t="str">
        <f>IF('Data invoice'!J2313=0,"",'Data invoice'!K2313)</f>
        <v/>
      </c>
      <c r="B2198" s="284" t="str">
        <f>IF('Data invoice'!K2313=0,"",'Data invoice'!L2313)</f>
        <v/>
      </c>
      <c r="C2198" s="284" t="str">
        <f>IF('Data invoice'!L2313=0,"",'Data invoice'!M2313)</f>
        <v/>
      </c>
      <c r="D2198" s="284" t="str">
        <f>IF('Data invoice'!M2313=0,"",'Data invoice'!N2313)</f>
        <v/>
      </c>
      <c r="E2198" s="284" t="str">
        <f>IF('Data invoice'!N2313=0,"",'Data invoice'!O2313)</f>
        <v/>
      </c>
      <c r="F2198" s="284" t="str">
        <f>IF('Data invoice'!O2313=0,"",'Data invoice'!P2313)</f>
        <v/>
      </c>
      <c r="G2198" s="284" t="str">
        <f>IF('Data invoice'!P2313=0,"",'Data invoice'!Q2313)</f>
        <v/>
      </c>
      <c r="H2198" s="284" t="str">
        <f>IF('Data invoice'!Q2313=0,"",'Data invoice'!R2313)</f>
        <v/>
      </c>
      <c r="I2198" s="320" t="str">
        <f>IF('Data invoice'!R2313=0,"",'Data invoice'!S2313)</f>
        <v/>
      </c>
      <c r="J2198" s="367" t="str">
        <f>IF('Data invoice'!S2313=0,"",'Data invoice'!T2313)</f>
        <v/>
      </c>
    </row>
    <row r="2199" spans="1:10" ht="15" customHeight="1">
      <c r="A2199" s="284" t="str">
        <f>IF('Data invoice'!J2314=0,"",'Data invoice'!K2314)</f>
        <v/>
      </c>
      <c r="B2199" s="284" t="str">
        <f>IF('Data invoice'!K2314=0,"",'Data invoice'!L2314)</f>
        <v/>
      </c>
      <c r="C2199" s="284" t="str">
        <f>IF('Data invoice'!L2314=0,"",'Data invoice'!M2314)</f>
        <v/>
      </c>
      <c r="D2199" s="284" t="str">
        <f>IF('Data invoice'!M2314=0,"",'Data invoice'!N2314)</f>
        <v/>
      </c>
      <c r="E2199" s="284" t="str">
        <f>IF('Data invoice'!N2314=0,"",'Data invoice'!O2314)</f>
        <v/>
      </c>
      <c r="F2199" s="284" t="str">
        <f>IF('Data invoice'!O2314=0,"",'Data invoice'!P2314)</f>
        <v/>
      </c>
      <c r="G2199" s="284" t="str">
        <f>IF('Data invoice'!P2314=0,"",'Data invoice'!Q2314)</f>
        <v/>
      </c>
      <c r="H2199" s="284" t="str">
        <f>IF('Data invoice'!Q2314=0,"",'Data invoice'!R2314)</f>
        <v/>
      </c>
      <c r="I2199" s="320" t="str">
        <f>IF('Data invoice'!R2314=0,"",'Data invoice'!S2314)</f>
        <v/>
      </c>
      <c r="J2199" s="367" t="str">
        <f>IF('Data invoice'!S2314=0,"",'Data invoice'!T2314)</f>
        <v/>
      </c>
    </row>
    <row r="2200" spans="1:10" ht="15" customHeight="1">
      <c r="A2200" s="284" t="str">
        <f>IF('Data invoice'!J2315=0,"",'Data invoice'!K2315)</f>
        <v/>
      </c>
      <c r="B2200" s="284" t="str">
        <f>IF('Data invoice'!K2315=0,"",'Data invoice'!L2315)</f>
        <v/>
      </c>
      <c r="C2200" s="284" t="str">
        <f>IF('Data invoice'!L2315=0,"",'Data invoice'!M2315)</f>
        <v/>
      </c>
      <c r="D2200" s="284" t="str">
        <f>IF('Data invoice'!M2315=0,"",'Data invoice'!N2315)</f>
        <v/>
      </c>
      <c r="E2200" s="284" t="str">
        <f>IF('Data invoice'!N2315=0,"",'Data invoice'!O2315)</f>
        <v/>
      </c>
      <c r="F2200" s="284" t="str">
        <f>IF('Data invoice'!O2315=0,"",'Data invoice'!P2315)</f>
        <v/>
      </c>
      <c r="G2200" s="284" t="str">
        <f>IF('Data invoice'!P2315=0,"",'Data invoice'!Q2315)</f>
        <v/>
      </c>
      <c r="H2200" s="284" t="str">
        <f>IF('Data invoice'!Q2315=0,"",'Data invoice'!R2315)</f>
        <v/>
      </c>
      <c r="I2200" s="320" t="str">
        <f>IF('Data invoice'!R2315=0,"",'Data invoice'!S2315)</f>
        <v/>
      </c>
      <c r="J2200" s="367" t="str">
        <f>IF('Data invoice'!S2315=0,"",'Data invoice'!T2315)</f>
        <v/>
      </c>
    </row>
    <row r="2201" spans="1:10" ht="15" customHeight="1">
      <c r="A2201" s="284" t="str">
        <f>IF('Data invoice'!J2316=0,"",'Data invoice'!K2316)</f>
        <v/>
      </c>
      <c r="B2201" s="284" t="str">
        <f>IF('Data invoice'!K2316=0,"",'Data invoice'!L2316)</f>
        <v/>
      </c>
      <c r="C2201" s="284" t="str">
        <f>IF('Data invoice'!L2316=0,"",'Data invoice'!M2316)</f>
        <v/>
      </c>
      <c r="D2201" s="284" t="str">
        <f>IF('Data invoice'!M2316=0,"",'Data invoice'!N2316)</f>
        <v/>
      </c>
      <c r="E2201" s="284" t="str">
        <f>IF('Data invoice'!N2316=0,"",'Data invoice'!O2316)</f>
        <v/>
      </c>
      <c r="F2201" s="284" t="str">
        <f>IF('Data invoice'!O2316=0,"",'Data invoice'!P2316)</f>
        <v/>
      </c>
      <c r="G2201" s="284" t="str">
        <f>IF('Data invoice'!P2316=0,"",'Data invoice'!Q2316)</f>
        <v/>
      </c>
      <c r="H2201" s="284" t="str">
        <f>IF('Data invoice'!Q2316=0,"",'Data invoice'!R2316)</f>
        <v/>
      </c>
      <c r="I2201" s="320" t="str">
        <f>IF('Data invoice'!R2316=0,"",'Data invoice'!S2316)</f>
        <v/>
      </c>
      <c r="J2201" s="367" t="str">
        <f>IF('Data invoice'!S2316=0,"",'Data invoice'!T2316)</f>
        <v/>
      </c>
    </row>
    <row r="2202" spans="1:10" ht="15" customHeight="1">
      <c r="A2202" s="284" t="str">
        <f>IF('Data invoice'!J2317=0,"",'Data invoice'!K2317)</f>
        <v/>
      </c>
      <c r="B2202" s="284" t="str">
        <f>IF('Data invoice'!K2317=0,"",'Data invoice'!L2317)</f>
        <v/>
      </c>
      <c r="C2202" s="284" t="str">
        <f>IF('Data invoice'!L2317=0,"",'Data invoice'!M2317)</f>
        <v/>
      </c>
      <c r="D2202" s="284" t="str">
        <f>IF('Data invoice'!M2317=0,"",'Data invoice'!N2317)</f>
        <v/>
      </c>
      <c r="E2202" s="284" t="str">
        <f>IF('Data invoice'!N2317=0,"",'Data invoice'!O2317)</f>
        <v/>
      </c>
      <c r="F2202" s="284" t="str">
        <f>IF('Data invoice'!O2317=0,"",'Data invoice'!P2317)</f>
        <v/>
      </c>
      <c r="G2202" s="284" t="str">
        <f>IF('Data invoice'!P2317=0,"",'Data invoice'!Q2317)</f>
        <v/>
      </c>
      <c r="H2202" s="284" t="str">
        <f>IF('Data invoice'!Q2317=0,"",'Data invoice'!R2317)</f>
        <v/>
      </c>
      <c r="I2202" s="320" t="str">
        <f>IF('Data invoice'!R2317=0,"",'Data invoice'!S2317)</f>
        <v/>
      </c>
      <c r="J2202" s="367" t="str">
        <f>IF('Data invoice'!S2317=0,"",'Data invoice'!T2317)</f>
        <v/>
      </c>
    </row>
    <row r="2203" spans="1:10" ht="15" customHeight="1">
      <c r="A2203" s="284" t="str">
        <f>IF('Data invoice'!J2318=0,"",'Data invoice'!K2318)</f>
        <v/>
      </c>
      <c r="B2203" s="284" t="str">
        <f>IF('Data invoice'!K2318=0,"",'Data invoice'!L2318)</f>
        <v/>
      </c>
      <c r="C2203" s="284" t="str">
        <f>IF('Data invoice'!L2318=0,"",'Data invoice'!M2318)</f>
        <v/>
      </c>
      <c r="D2203" s="284" t="str">
        <f>IF('Data invoice'!M2318=0,"",'Data invoice'!N2318)</f>
        <v/>
      </c>
      <c r="E2203" s="284" t="str">
        <f>IF('Data invoice'!N2318=0,"",'Data invoice'!O2318)</f>
        <v/>
      </c>
      <c r="F2203" s="284" t="str">
        <f>IF('Data invoice'!O2318=0,"",'Data invoice'!P2318)</f>
        <v/>
      </c>
      <c r="G2203" s="284" t="str">
        <f>IF('Data invoice'!P2318=0,"",'Data invoice'!Q2318)</f>
        <v/>
      </c>
      <c r="H2203" s="284" t="str">
        <f>IF('Data invoice'!Q2318=0,"",'Data invoice'!R2318)</f>
        <v/>
      </c>
      <c r="I2203" s="320" t="str">
        <f>IF('Data invoice'!R2318=0,"",'Data invoice'!S2318)</f>
        <v/>
      </c>
      <c r="J2203" s="367" t="str">
        <f>IF('Data invoice'!S2318=0,"",'Data invoice'!T2318)</f>
        <v/>
      </c>
    </row>
    <row r="2204" spans="1:10" ht="15" customHeight="1">
      <c r="A2204" s="284" t="str">
        <f>IF('Data invoice'!J2319=0,"",'Data invoice'!K2319)</f>
        <v/>
      </c>
      <c r="B2204" s="284" t="str">
        <f>IF('Data invoice'!K2319=0,"",'Data invoice'!L2319)</f>
        <v/>
      </c>
      <c r="C2204" s="284" t="str">
        <f>IF('Data invoice'!L2319=0,"",'Data invoice'!M2319)</f>
        <v/>
      </c>
      <c r="D2204" s="284" t="str">
        <f>IF('Data invoice'!M2319=0,"",'Data invoice'!N2319)</f>
        <v/>
      </c>
      <c r="E2204" s="284" t="str">
        <f>IF('Data invoice'!N2319=0,"",'Data invoice'!O2319)</f>
        <v/>
      </c>
      <c r="F2204" s="284" t="str">
        <f>IF('Data invoice'!O2319=0,"",'Data invoice'!P2319)</f>
        <v/>
      </c>
      <c r="G2204" s="284" t="str">
        <f>IF('Data invoice'!P2319=0,"",'Data invoice'!Q2319)</f>
        <v/>
      </c>
      <c r="H2204" s="284" t="str">
        <f>IF('Data invoice'!Q2319=0,"",'Data invoice'!R2319)</f>
        <v/>
      </c>
      <c r="I2204" s="320" t="str">
        <f>IF('Data invoice'!R2319=0,"",'Data invoice'!S2319)</f>
        <v/>
      </c>
      <c r="J2204" s="367" t="str">
        <f>IF('Data invoice'!S2319=0,"",'Data invoice'!T2319)</f>
        <v/>
      </c>
    </row>
    <row r="2205" spans="1:10" ht="15" customHeight="1">
      <c r="A2205" s="284" t="str">
        <f>IF('Data invoice'!J2320=0,"",'Data invoice'!K2320)</f>
        <v/>
      </c>
      <c r="B2205" s="284" t="str">
        <f>IF('Data invoice'!K2320=0,"",'Data invoice'!L2320)</f>
        <v/>
      </c>
      <c r="C2205" s="284" t="str">
        <f>IF('Data invoice'!L2320=0,"",'Data invoice'!M2320)</f>
        <v/>
      </c>
      <c r="D2205" s="284" t="str">
        <f>IF('Data invoice'!M2320=0,"",'Data invoice'!N2320)</f>
        <v/>
      </c>
      <c r="E2205" s="284" t="str">
        <f>IF('Data invoice'!N2320=0,"",'Data invoice'!O2320)</f>
        <v/>
      </c>
      <c r="F2205" s="284" t="str">
        <f>IF('Data invoice'!O2320=0,"",'Data invoice'!P2320)</f>
        <v/>
      </c>
      <c r="G2205" s="284" t="str">
        <f>IF('Data invoice'!P2320=0,"",'Data invoice'!Q2320)</f>
        <v/>
      </c>
      <c r="H2205" s="284" t="str">
        <f>IF('Data invoice'!Q2320=0,"",'Data invoice'!R2320)</f>
        <v/>
      </c>
      <c r="I2205" s="320" t="str">
        <f>IF('Data invoice'!R2320=0,"",'Data invoice'!S2320)</f>
        <v/>
      </c>
      <c r="J2205" s="367" t="str">
        <f>IF('Data invoice'!S2320=0,"",'Data invoice'!T2320)</f>
        <v/>
      </c>
    </row>
    <row r="2206" spans="1:10" ht="15" customHeight="1">
      <c r="A2206" s="284" t="str">
        <f>IF('Data invoice'!J2321=0,"",'Data invoice'!K2321)</f>
        <v/>
      </c>
      <c r="B2206" s="284" t="str">
        <f>IF('Data invoice'!K2321=0,"",'Data invoice'!L2321)</f>
        <v/>
      </c>
      <c r="C2206" s="284" t="str">
        <f>IF('Data invoice'!L2321=0,"",'Data invoice'!M2321)</f>
        <v/>
      </c>
      <c r="D2206" s="284" t="str">
        <f>IF('Data invoice'!M2321=0,"",'Data invoice'!N2321)</f>
        <v/>
      </c>
      <c r="E2206" s="284" t="str">
        <f>IF('Data invoice'!N2321=0,"",'Data invoice'!O2321)</f>
        <v/>
      </c>
      <c r="F2206" s="284" t="str">
        <f>IF('Data invoice'!O2321=0,"",'Data invoice'!P2321)</f>
        <v/>
      </c>
      <c r="G2206" s="284" t="str">
        <f>IF('Data invoice'!P2321=0,"",'Data invoice'!Q2321)</f>
        <v/>
      </c>
      <c r="H2206" s="284" t="str">
        <f>IF('Data invoice'!Q2321=0,"",'Data invoice'!R2321)</f>
        <v/>
      </c>
      <c r="I2206" s="320" t="str">
        <f>IF('Data invoice'!R2321=0,"",'Data invoice'!S2321)</f>
        <v/>
      </c>
      <c r="J2206" s="367" t="str">
        <f>IF('Data invoice'!S2321=0,"",'Data invoice'!T2321)</f>
        <v/>
      </c>
    </row>
    <row r="2207" spans="1:10" ht="15" customHeight="1">
      <c r="A2207" s="284" t="str">
        <f>IF('Data invoice'!J2322=0,"",'Data invoice'!K2322)</f>
        <v/>
      </c>
      <c r="B2207" s="284" t="str">
        <f>IF('Data invoice'!K2322=0,"",'Data invoice'!L2322)</f>
        <v/>
      </c>
      <c r="C2207" s="284" t="str">
        <f>IF('Data invoice'!L2322=0,"",'Data invoice'!M2322)</f>
        <v/>
      </c>
      <c r="D2207" s="284" t="str">
        <f>IF('Data invoice'!M2322=0,"",'Data invoice'!N2322)</f>
        <v/>
      </c>
      <c r="E2207" s="284" t="str">
        <f>IF('Data invoice'!N2322=0,"",'Data invoice'!O2322)</f>
        <v/>
      </c>
      <c r="F2207" s="284" t="str">
        <f>IF('Data invoice'!O2322=0,"",'Data invoice'!P2322)</f>
        <v/>
      </c>
      <c r="G2207" s="284" t="str">
        <f>IF('Data invoice'!P2322=0,"",'Data invoice'!Q2322)</f>
        <v/>
      </c>
      <c r="H2207" s="284" t="str">
        <f>IF('Data invoice'!Q2322=0,"",'Data invoice'!R2322)</f>
        <v/>
      </c>
      <c r="I2207" s="320" t="str">
        <f>IF('Data invoice'!R2322=0,"",'Data invoice'!S2322)</f>
        <v/>
      </c>
      <c r="J2207" s="367" t="str">
        <f>IF('Data invoice'!S2322=0,"",'Data invoice'!T2322)</f>
        <v/>
      </c>
    </row>
    <row r="2208" spans="1:10" ht="15" customHeight="1">
      <c r="A2208" s="284" t="str">
        <f>IF('Data invoice'!J2323=0,"",'Data invoice'!K2323)</f>
        <v/>
      </c>
      <c r="B2208" s="284" t="str">
        <f>IF('Data invoice'!K2323=0,"",'Data invoice'!L2323)</f>
        <v/>
      </c>
      <c r="C2208" s="284" t="str">
        <f>IF('Data invoice'!L2323=0,"",'Data invoice'!M2323)</f>
        <v/>
      </c>
      <c r="D2208" s="284" t="str">
        <f>IF('Data invoice'!M2323=0,"",'Data invoice'!N2323)</f>
        <v/>
      </c>
      <c r="E2208" s="284" t="str">
        <f>IF('Data invoice'!N2323=0,"",'Data invoice'!O2323)</f>
        <v/>
      </c>
      <c r="F2208" s="284" t="str">
        <f>IF('Data invoice'!O2323=0,"",'Data invoice'!P2323)</f>
        <v/>
      </c>
      <c r="G2208" s="284" t="str">
        <f>IF('Data invoice'!P2323=0,"",'Data invoice'!Q2323)</f>
        <v/>
      </c>
      <c r="H2208" s="284" t="str">
        <f>IF('Data invoice'!Q2323=0,"",'Data invoice'!R2323)</f>
        <v/>
      </c>
      <c r="I2208" s="320" t="str">
        <f>IF('Data invoice'!R2323=0,"",'Data invoice'!S2323)</f>
        <v/>
      </c>
      <c r="J2208" s="367" t="str">
        <f>IF('Data invoice'!S2323=0,"",'Data invoice'!T2323)</f>
        <v/>
      </c>
    </row>
    <row r="2209" spans="1:10" ht="15" customHeight="1">
      <c r="A2209" s="284" t="str">
        <f>IF('Data invoice'!J2324=0,"",'Data invoice'!K2324)</f>
        <v/>
      </c>
      <c r="B2209" s="284" t="str">
        <f>IF('Data invoice'!K2324=0,"",'Data invoice'!L2324)</f>
        <v/>
      </c>
      <c r="C2209" s="284" t="str">
        <f>IF('Data invoice'!L2324=0,"",'Data invoice'!M2324)</f>
        <v/>
      </c>
      <c r="D2209" s="284" t="str">
        <f>IF('Data invoice'!M2324=0,"",'Data invoice'!N2324)</f>
        <v/>
      </c>
      <c r="E2209" s="284" t="str">
        <f>IF('Data invoice'!N2324=0,"",'Data invoice'!O2324)</f>
        <v/>
      </c>
      <c r="F2209" s="284" t="str">
        <f>IF('Data invoice'!O2324=0,"",'Data invoice'!P2324)</f>
        <v/>
      </c>
      <c r="G2209" s="284" t="str">
        <f>IF('Data invoice'!P2324=0,"",'Data invoice'!Q2324)</f>
        <v/>
      </c>
      <c r="H2209" s="284" t="str">
        <f>IF('Data invoice'!Q2324=0,"",'Data invoice'!R2324)</f>
        <v/>
      </c>
      <c r="I2209" s="320" t="str">
        <f>IF('Data invoice'!R2324=0,"",'Data invoice'!S2324)</f>
        <v/>
      </c>
      <c r="J2209" s="367" t="str">
        <f>IF('Data invoice'!S2324=0,"",'Data invoice'!T2324)</f>
        <v/>
      </c>
    </row>
    <row r="2210" spans="1:10" ht="15" customHeight="1">
      <c r="A2210" s="284" t="str">
        <f>IF('Data invoice'!J2325=0,"",'Data invoice'!K2325)</f>
        <v/>
      </c>
      <c r="B2210" s="284" t="str">
        <f>IF('Data invoice'!K2325=0,"",'Data invoice'!L2325)</f>
        <v/>
      </c>
      <c r="C2210" s="284" t="str">
        <f>IF('Data invoice'!L2325=0,"",'Data invoice'!M2325)</f>
        <v/>
      </c>
      <c r="D2210" s="284" t="str">
        <f>IF('Data invoice'!M2325=0,"",'Data invoice'!N2325)</f>
        <v/>
      </c>
      <c r="E2210" s="284" t="str">
        <f>IF('Data invoice'!N2325=0,"",'Data invoice'!O2325)</f>
        <v/>
      </c>
      <c r="F2210" s="284" t="str">
        <f>IF('Data invoice'!O2325=0,"",'Data invoice'!P2325)</f>
        <v/>
      </c>
      <c r="G2210" s="284" t="str">
        <f>IF('Data invoice'!P2325=0,"",'Data invoice'!Q2325)</f>
        <v/>
      </c>
      <c r="H2210" s="284" t="str">
        <f>IF('Data invoice'!Q2325=0,"",'Data invoice'!R2325)</f>
        <v/>
      </c>
      <c r="I2210" s="320" t="str">
        <f>IF('Data invoice'!R2325=0,"",'Data invoice'!S2325)</f>
        <v/>
      </c>
      <c r="J2210" s="367" t="str">
        <f>IF('Data invoice'!S2325=0,"",'Data invoice'!T2325)</f>
        <v/>
      </c>
    </row>
    <row r="2211" spans="1:10" ht="15" customHeight="1">
      <c r="A2211" s="284" t="str">
        <f>IF('Data invoice'!J2326=0,"",'Data invoice'!K2326)</f>
        <v/>
      </c>
      <c r="B2211" s="284" t="str">
        <f>IF('Data invoice'!K2326=0,"",'Data invoice'!L2326)</f>
        <v/>
      </c>
      <c r="C2211" s="284" t="str">
        <f>IF('Data invoice'!L2326=0,"",'Data invoice'!M2326)</f>
        <v/>
      </c>
      <c r="D2211" s="284" t="str">
        <f>IF('Data invoice'!M2326=0,"",'Data invoice'!N2326)</f>
        <v/>
      </c>
      <c r="E2211" s="284" t="str">
        <f>IF('Data invoice'!N2326=0,"",'Data invoice'!O2326)</f>
        <v/>
      </c>
      <c r="F2211" s="284" t="str">
        <f>IF('Data invoice'!O2326=0,"",'Data invoice'!P2326)</f>
        <v/>
      </c>
      <c r="G2211" s="284" t="str">
        <f>IF('Data invoice'!P2326=0,"",'Data invoice'!Q2326)</f>
        <v/>
      </c>
      <c r="H2211" s="284" t="str">
        <f>IF('Data invoice'!Q2326=0,"",'Data invoice'!R2326)</f>
        <v/>
      </c>
      <c r="I2211" s="320" t="str">
        <f>IF('Data invoice'!R2326=0,"",'Data invoice'!S2326)</f>
        <v/>
      </c>
      <c r="J2211" s="367" t="str">
        <f>IF('Data invoice'!S2326=0,"",'Data invoice'!T2326)</f>
        <v/>
      </c>
    </row>
    <row r="2212" spans="1:10" ht="15" customHeight="1">
      <c r="A2212" s="284" t="str">
        <f>IF('Data invoice'!J2327=0,"",'Data invoice'!K2327)</f>
        <v/>
      </c>
      <c r="B2212" s="284" t="str">
        <f>IF('Data invoice'!K2327=0,"",'Data invoice'!L2327)</f>
        <v/>
      </c>
      <c r="C2212" s="284" t="str">
        <f>IF('Data invoice'!L2327=0,"",'Data invoice'!M2327)</f>
        <v/>
      </c>
      <c r="D2212" s="284" t="str">
        <f>IF('Data invoice'!M2327=0,"",'Data invoice'!N2327)</f>
        <v/>
      </c>
      <c r="E2212" s="284" t="str">
        <f>IF('Data invoice'!N2327=0,"",'Data invoice'!O2327)</f>
        <v/>
      </c>
      <c r="F2212" s="284" t="str">
        <f>IF('Data invoice'!O2327=0,"",'Data invoice'!P2327)</f>
        <v/>
      </c>
      <c r="G2212" s="284" t="str">
        <f>IF('Data invoice'!P2327=0,"",'Data invoice'!Q2327)</f>
        <v/>
      </c>
      <c r="H2212" s="284" t="str">
        <f>IF('Data invoice'!Q2327=0,"",'Data invoice'!R2327)</f>
        <v/>
      </c>
      <c r="I2212" s="320" t="str">
        <f>IF('Data invoice'!R2327=0,"",'Data invoice'!S2327)</f>
        <v/>
      </c>
      <c r="J2212" s="367" t="str">
        <f>IF('Data invoice'!S2327=0,"",'Data invoice'!T2327)</f>
        <v/>
      </c>
    </row>
    <row r="2213" spans="1:10" ht="15" customHeight="1">
      <c r="A2213" s="284" t="str">
        <f>IF('Data invoice'!J2328=0,"",'Data invoice'!K2328)</f>
        <v/>
      </c>
      <c r="B2213" s="284" t="str">
        <f>IF('Data invoice'!K2328=0,"",'Data invoice'!L2328)</f>
        <v/>
      </c>
      <c r="C2213" s="284" t="str">
        <f>IF('Data invoice'!L2328=0,"",'Data invoice'!M2328)</f>
        <v/>
      </c>
      <c r="D2213" s="284" t="str">
        <f>IF('Data invoice'!M2328=0,"",'Data invoice'!N2328)</f>
        <v/>
      </c>
      <c r="E2213" s="284" t="str">
        <f>IF('Data invoice'!N2328=0,"",'Data invoice'!O2328)</f>
        <v/>
      </c>
      <c r="F2213" s="284" t="str">
        <f>IF('Data invoice'!O2328=0,"",'Data invoice'!P2328)</f>
        <v/>
      </c>
      <c r="G2213" s="284" t="str">
        <f>IF('Data invoice'!P2328=0,"",'Data invoice'!Q2328)</f>
        <v/>
      </c>
      <c r="H2213" s="284" t="str">
        <f>IF('Data invoice'!Q2328=0,"",'Data invoice'!R2328)</f>
        <v/>
      </c>
      <c r="I2213" s="320" t="str">
        <f>IF('Data invoice'!R2328=0,"",'Data invoice'!S2328)</f>
        <v/>
      </c>
      <c r="J2213" s="367" t="str">
        <f>IF('Data invoice'!S2328=0,"",'Data invoice'!T2328)</f>
        <v/>
      </c>
    </row>
    <row r="2214" spans="1:10" ht="15" customHeight="1">
      <c r="A2214" s="284" t="str">
        <f>IF('Data invoice'!J2329=0,"",'Data invoice'!K2329)</f>
        <v/>
      </c>
      <c r="B2214" s="284" t="str">
        <f>IF('Data invoice'!K2329=0,"",'Data invoice'!L2329)</f>
        <v/>
      </c>
      <c r="C2214" s="284" t="str">
        <f>IF('Data invoice'!L2329=0,"",'Data invoice'!M2329)</f>
        <v/>
      </c>
      <c r="D2214" s="284" t="str">
        <f>IF('Data invoice'!M2329=0,"",'Data invoice'!N2329)</f>
        <v/>
      </c>
      <c r="E2214" s="284" t="str">
        <f>IF('Data invoice'!N2329=0,"",'Data invoice'!O2329)</f>
        <v/>
      </c>
      <c r="F2214" s="284" t="str">
        <f>IF('Data invoice'!O2329=0,"",'Data invoice'!P2329)</f>
        <v/>
      </c>
      <c r="G2214" s="284" t="str">
        <f>IF('Data invoice'!P2329=0,"",'Data invoice'!Q2329)</f>
        <v/>
      </c>
      <c r="H2214" s="284" t="str">
        <f>IF('Data invoice'!Q2329=0,"",'Data invoice'!R2329)</f>
        <v/>
      </c>
      <c r="I2214" s="320" t="str">
        <f>IF('Data invoice'!R2329=0,"",'Data invoice'!S2329)</f>
        <v/>
      </c>
      <c r="J2214" s="367" t="str">
        <f>IF('Data invoice'!S2329=0,"",'Data invoice'!T2329)</f>
        <v/>
      </c>
    </row>
    <row r="2215" spans="1:10" ht="15" customHeight="1">
      <c r="A2215" s="284" t="str">
        <f>IF('Data invoice'!J2330=0,"",'Data invoice'!K2330)</f>
        <v/>
      </c>
      <c r="B2215" s="284" t="str">
        <f>IF('Data invoice'!K2330=0,"",'Data invoice'!L2330)</f>
        <v/>
      </c>
      <c r="C2215" s="284" t="str">
        <f>IF('Data invoice'!L2330=0,"",'Data invoice'!M2330)</f>
        <v/>
      </c>
      <c r="D2215" s="284" t="str">
        <f>IF('Data invoice'!M2330=0,"",'Data invoice'!N2330)</f>
        <v/>
      </c>
      <c r="E2215" s="284" t="str">
        <f>IF('Data invoice'!N2330=0,"",'Data invoice'!O2330)</f>
        <v/>
      </c>
      <c r="F2215" s="284" t="str">
        <f>IF('Data invoice'!O2330=0,"",'Data invoice'!P2330)</f>
        <v/>
      </c>
      <c r="G2215" s="284" t="str">
        <f>IF('Data invoice'!P2330=0,"",'Data invoice'!Q2330)</f>
        <v/>
      </c>
      <c r="H2215" s="284" t="str">
        <f>IF('Data invoice'!Q2330=0,"",'Data invoice'!R2330)</f>
        <v/>
      </c>
      <c r="I2215" s="320" t="str">
        <f>IF('Data invoice'!R2330=0,"",'Data invoice'!S2330)</f>
        <v/>
      </c>
      <c r="J2215" s="367" t="str">
        <f>IF('Data invoice'!S2330=0,"",'Data invoice'!T2330)</f>
        <v/>
      </c>
    </row>
    <row r="2216" spans="1:10" ht="15" customHeight="1">
      <c r="A2216" s="284" t="str">
        <f>IF('Data invoice'!J2331=0,"",'Data invoice'!K2331)</f>
        <v/>
      </c>
      <c r="B2216" s="284" t="str">
        <f>IF('Data invoice'!K2331=0,"",'Data invoice'!L2331)</f>
        <v/>
      </c>
      <c r="C2216" s="284" t="str">
        <f>IF('Data invoice'!L2331=0,"",'Data invoice'!M2331)</f>
        <v/>
      </c>
      <c r="D2216" s="284" t="str">
        <f>IF('Data invoice'!M2331=0,"",'Data invoice'!N2331)</f>
        <v/>
      </c>
      <c r="E2216" s="284" t="str">
        <f>IF('Data invoice'!N2331=0,"",'Data invoice'!O2331)</f>
        <v/>
      </c>
      <c r="F2216" s="284" t="str">
        <f>IF('Data invoice'!O2331=0,"",'Data invoice'!P2331)</f>
        <v/>
      </c>
      <c r="G2216" s="284" t="str">
        <f>IF('Data invoice'!P2331=0,"",'Data invoice'!Q2331)</f>
        <v/>
      </c>
      <c r="H2216" s="284" t="str">
        <f>IF('Data invoice'!Q2331=0,"",'Data invoice'!R2331)</f>
        <v/>
      </c>
      <c r="I2216" s="320" t="str">
        <f>IF('Data invoice'!R2331=0,"",'Data invoice'!S2331)</f>
        <v/>
      </c>
      <c r="J2216" s="367" t="str">
        <f>IF('Data invoice'!S2331=0,"",'Data invoice'!T2331)</f>
        <v/>
      </c>
    </row>
    <row r="2217" spans="1:10" ht="15" customHeight="1">
      <c r="A2217" s="284" t="str">
        <f>IF('Data invoice'!J2332=0,"",'Data invoice'!K2332)</f>
        <v/>
      </c>
      <c r="B2217" s="284" t="str">
        <f>IF('Data invoice'!K2332=0,"",'Data invoice'!L2332)</f>
        <v/>
      </c>
      <c r="C2217" s="284" t="str">
        <f>IF('Data invoice'!L2332=0,"",'Data invoice'!M2332)</f>
        <v/>
      </c>
      <c r="D2217" s="284" t="str">
        <f>IF('Data invoice'!M2332=0,"",'Data invoice'!N2332)</f>
        <v/>
      </c>
      <c r="E2217" s="284" t="str">
        <f>IF('Data invoice'!N2332=0,"",'Data invoice'!O2332)</f>
        <v/>
      </c>
      <c r="F2217" s="284" t="str">
        <f>IF('Data invoice'!O2332=0,"",'Data invoice'!P2332)</f>
        <v/>
      </c>
      <c r="G2217" s="284" t="str">
        <f>IF('Data invoice'!P2332=0,"",'Data invoice'!Q2332)</f>
        <v/>
      </c>
      <c r="H2217" s="284" t="str">
        <f>IF('Data invoice'!Q2332=0,"",'Data invoice'!R2332)</f>
        <v/>
      </c>
      <c r="I2217" s="320" t="str">
        <f>IF('Data invoice'!R2332=0,"",'Data invoice'!S2332)</f>
        <v/>
      </c>
      <c r="J2217" s="367" t="str">
        <f>IF('Data invoice'!S2332=0,"",'Data invoice'!T2332)</f>
        <v/>
      </c>
    </row>
    <row r="2218" spans="1:10" ht="15" customHeight="1">
      <c r="A2218" s="284" t="str">
        <f>IF('Data invoice'!J2333=0,"",'Data invoice'!K2333)</f>
        <v/>
      </c>
      <c r="B2218" s="284" t="str">
        <f>IF('Data invoice'!K2333=0,"",'Data invoice'!L2333)</f>
        <v/>
      </c>
      <c r="C2218" s="284" t="str">
        <f>IF('Data invoice'!L2333=0,"",'Data invoice'!M2333)</f>
        <v/>
      </c>
      <c r="D2218" s="284" t="str">
        <f>IF('Data invoice'!M2333=0,"",'Data invoice'!N2333)</f>
        <v/>
      </c>
      <c r="E2218" s="284" t="str">
        <f>IF('Data invoice'!N2333=0,"",'Data invoice'!O2333)</f>
        <v/>
      </c>
      <c r="F2218" s="284" t="str">
        <f>IF('Data invoice'!O2333=0,"",'Data invoice'!P2333)</f>
        <v/>
      </c>
      <c r="G2218" s="284" t="str">
        <f>IF('Data invoice'!P2333=0,"",'Data invoice'!Q2333)</f>
        <v/>
      </c>
      <c r="H2218" s="284" t="str">
        <f>IF('Data invoice'!Q2333=0,"",'Data invoice'!R2333)</f>
        <v/>
      </c>
      <c r="I2218" s="320" t="str">
        <f>IF('Data invoice'!R2333=0,"",'Data invoice'!S2333)</f>
        <v/>
      </c>
      <c r="J2218" s="367" t="str">
        <f>IF('Data invoice'!S2333=0,"",'Data invoice'!T2333)</f>
        <v/>
      </c>
    </row>
    <row r="2219" spans="1:10" ht="15" customHeight="1">
      <c r="A2219" s="284" t="str">
        <f>IF('Data invoice'!J2334=0,"",'Data invoice'!K2334)</f>
        <v/>
      </c>
      <c r="B2219" s="284" t="str">
        <f>IF('Data invoice'!K2334=0,"",'Data invoice'!L2334)</f>
        <v/>
      </c>
      <c r="C2219" s="284" t="str">
        <f>IF('Data invoice'!L2334=0,"",'Data invoice'!M2334)</f>
        <v/>
      </c>
      <c r="D2219" s="284" t="str">
        <f>IF('Data invoice'!M2334=0,"",'Data invoice'!N2334)</f>
        <v/>
      </c>
      <c r="E2219" s="284" t="str">
        <f>IF('Data invoice'!N2334=0,"",'Data invoice'!O2334)</f>
        <v/>
      </c>
      <c r="F2219" s="284" t="str">
        <f>IF('Data invoice'!O2334=0,"",'Data invoice'!P2334)</f>
        <v/>
      </c>
      <c r="G2219" s="284" t="str">
        <f>IF('Data invoice'!P2334=0,"",'Data invoice'!Q2334)</f>
        <v/>
      </c>
      <c r="H2219" s="284" t="str">
        <f>IF('Data invoice'!Q2334=0,"",'Data invoice'!R2334)</f>
        <v/>
      </c>
      <c r="I2219" s="320" t="str">
        <f>IF('Data invoice'!R2334=0,"",'Data invoice'!S2334)</f>
        <v/>
      </c>
      <c r="J2219" s="367" t="str">
        <f>IF('Data invoice'!S2334=0,"",'Data invoice'!T2334)</f>
        <v/>
      </c>
    </row>
    <row r="2220" spans="1:10" ht="15" customHeight="1">
      <c r="A2220" s="284" t="str">
        <f>IF('Data invoice'!J2335=0,"",'Data invoice'!K2335)</f>
        <v/>
      </c>
      <c r="B2220" s="284" t="str">
        <f>IF('Data invoice'!K2335=0,"",'Data invoice'!L2335)</f>
        <v/>
      </c>
      <c r="C2220" s="284" t="str">
        <f>IF('Data invoice'!L2335=0,"",'Data invoice'!M2335)</f>
        <v/>
      </c>
      <c r="D2220" s="284" t="str">
        <f>IF('Data invoice'!M2335=0,"",'Data invoice'!N2335)</f>
        <v/>
      </c>
      <c r="E2220" s="284" t="str">
        <f>IF('Data invoice'!N2335=0,"",'Data invoice'!O2335)</f>
        <v/>
      </c>
      <c r="F2220" s="284" t="str">
        <f>IF('Data invoice'!O2335=0,"",'Data invoice'!P2335)</f>
        <v/>
      </c>
      <c r="G2220" s="284" t="str">
        <f>IF('Data invoice'!P2335=0,"",'Data invoice'!Q2335)</f>
        <v/>
      </c>
      <c r="H2220" s="284" t="str">
        <f>IF('Data invoice'!Q2335=0,"",'Data invoice'!R2335)</f>
        <v/>
      </c>
      <c r="I2220" s="320" t="str">
        <f>IF('Data invoice'!R2335=0,"",'Data invoice'!S2335)</f>
        <v/>
      </c>
      <c r="J2220" s="367" t="str">
        <f>IF('Data invoice'!S2335=0,"",'Data invoice'!T2335)</f>
        <v/>
      </c>
    </row>
    <row r="2221" spans="1:10" ht="15" customHeight="1">
      <c r="A2221" s="284" t="str">
        <f>IF('Data invoice'!J2336=0,"",'Data invoice'!K2336)</f>
        <v/>
      </c>
      <c r="B2221" s="284" t="str">
        <f>IF('Data invoice'!K2336=0,"",'Data invoice'!L2336)</f>
        <v/>
      </c>
      <c r="C2221" s="284" t="str">
        <f>IF('Data invoice'!L2336=0,"",'Data invoice'!M2336)</f>
        <v/>
      </c>
      <c r="D2221" s="284" t="str">
        <f>IF('Data invoice'!M2336=0,"",'Data invoice'!N2336)</f>
        <v/>
      </c>
      <c r="E2221" s="284" t="str">
        <f>IF('Data invoice'!N2336=0,"",'Data invoice'!O2336)</f>
        <v/>
      </c>
      <c r="F2221" s="284" t="str">
        <f>IF('Data invoice'!O2336=0,"",'Data invoice'!P2336)</f>
        <v/>
      </c>
      <c r="G2221" s="284" t="str">
        <f>IF('Data invoice'!P2336=0,"",'Data invoice'!Q2336)</f>
        <v/>
      </c>
      <c r="H2221" s="284" t="str">
        <f>IF('Data invoice'!Q2336=0,"",'Data invoice'!R2336)</f>
        <v/>
      </c>
      <c r="I2221" s="320" t="str">
        <f>IF('Data invoice'!R2336=0,"",'Data invoice'!S2336)</f>
        <v/>
      </c>
      <c r="J2221" s="367" t="str">
        <f>IF('Data invoice'!S2336=0,"",'Data invoice'!T2336)</f>
        <v/>
      </c>
    </row>
    <row r="2222" spans="1:10" ht="15" customHeight="1">
      <c r="A2222" s="284" t="str">
        <f>IF('Data invoice'!J2337=0,"",'Data invoice'!K2337)</f>
        <v/>
      </c>
      <c r="B2222" s="284" t="str">
        <f>IF('Data invoice'!K2337=0,"",'Data invoice'!L2337)</f>
        <v/>
      </c>
      <c r="C2222" s="284" t="str">
        <f>IF('Data invoice'!L2337=0,"",'Data invoice'!M2337)</f>
        <v/>
      </c>
      <c r="D2222" s="284" t="str">
        <f>IF('Data invoice'!M2337=0,"",'Data invoice'!N2337)</f>
        <v/>
      </c>
      <c r="E2222" s="284" t="str">
        <f>IF('Data invoice'!N2337=0,"",'Data invoice'!O2337)</f>
        <v/>
      </c>
      <c r="F2222" s="284" t="str">
        <f>IF('Data invoice'!O2337=0,"",'Data invoice'!P2337)</f>
        <v/>
      </c>
      <c r="G2222" s="284" t="str">
        <f>IF('Data invoice'!P2337=0,"",'Data invoice'!Q2337)</f>
        <v/>
      </c>
      <c r="H2222" s="284" t="str">
        <f>IF('Data invoice'!Q2337=0,"",'Data invoice'!R2337)</f>
        <v/>
      </c>
      <c r="I2222" s="320" t="str">
        <f>IF('Data invoice'!R2337=0,"",'Data invoice'!S2337)</f>
        <v/>
      </c>
      <c r="J2222" s="367" t="str">
        <f>IF('Data invoice'!S2337=0,"",'Data invoice'!T2337)</f>
        <v/>
      </c>
    </row>
    <row r="2223" spans="1:10" ht="15" customHeight="1">
      <c r="A2223" s="284" t="str">
        <f>IF('Data invoice'!J2338=0,"",'Data invoice'!K2338)</f>
        <v/>
      </c>
      <c r="B2223" s="284" t="str">
        <f>IF('Data invoice'!K2338=0,"",'Data invoice'!L2338)</f>
        <v/>
      </c>
      <c r="C2223" s="284" t="str">
        <f>IF('Data invoice'!L2338=0,"",'Data invoice'!M2338)</f>
        <v/>
      </c>
      <c r="D2223" s="284" t="str">
        <f>IF('Data invoice'!M2338=0,"",'Data invoice'!N2338)</f>
        <v/>
      </c>
      <c r="E2223" s="284" t="str">
        <f>IF('Data invoice'!N2338=0,"",'Data invoice'!O2338)</f>
        <v/>
      </c>
      <c r="F2223" s="284" t="str">
        <f>IF('Data invoice'!O2338=0,"",'Data invoice'!P2338)</f>
        <v/>
      </c>
      <c r="G2223" s="284" t="str">
        <f>IF('Data invoice'!P2338=0,"",'Data invoice'!Q2338)</f>
        <v/>
      </c>
      <c r="H2223" s="284" t="str">
        <f>IF('Data invoice'!Q2338=0,"",'Data invoice'!R2338)</f>
        <v/>
      </c>
      <c r="I2223" s="320" t="str">
        <f>IF('Data invoice'!R2338=0,"",'Data invoice'!S2338)</f>
        <v/>
      </c>
      <c r="J2223" s="367" t="str">
        <f>IF('Data invoice'!S2338=0,"",'Data invoice'!T2338)</f>
        <v/>
      </c>
    </row>
    <row r="2224" spans="1:10" ht="15" customHeight="1">
      <c r="A2224" s="284" t="str">
        <f>IF('Data invoice'!J2339=0,"",'Data invoice'!K2339)</f>
        <v/>
      </c>
      <c r="B2224" s="284" t="str">
        <f>IF('Data invoice'!K2339=0,"",'Data invoice'!L2339)</f>
        <v/>
      </c>
      <c r="C2224" s="284" t="str">
        <f>IF('Data invoice'!L2339=0,"",'Data invoice'!M2339)</f>
        <v/>
      </c>
      <c r="D2224" s="284" t="str">
        <f>IF('Data invoice'!M2339=0,"",'Data invoice'!N2339)</f>
        <v/>
      </c>
      <c r="E2224" s="284" t="str">
        <f>IF('Data invoice'!N2339=0,"",'Data invoice'!O2339)</f>
        <v/>
      </c>
      <c r="F2224" s="284" t="str">
        <f>IF('Data invoice'!O2339=0,"",'Data invoice'!P2339)</f>
        <v/>
      </c>
      <c r="G2224" s="284" t="str">
        <f>IF('Data invoice'!P2339=0,"",'Data invoice'!Q2339)</f>
        <v/>
      </c>
      <c r="H2224" s="284" t="str">
        <f>IF('Data invoice'!Q2339=0,"",'Data invoice'!R2339)</f>
        <v/>
      </c>
      <c r="I2224" s="320" t="str">
        <f>IF('Data invoice'!R2339=0,"",'Data invoice'!S2339)</f>
        <v/>
      </c>
      <c r="J2224" s="367" t="str">
        <f>IF('Data invoice'!S2339=0,"",'Data invoice'!T2339)</f>
        <v/>
      </c>
    </row>
    <row r="2225" spans="1:10" ht="15" customHeight="1">
      <c r="A2225" s="284" t="str">
        <f>IF('Data invoice'!J2340=0,"",'Data invoice'!K2340)</f>
        <v/>
      </c>
      <c r="B2225" s="284" t="str">
        <f>IF('Data invoice'!K2340=0,"",'Data invoice'!L2340)</f>
        <v/>
      </c>
      <c r="C2225" s="284" t="str">
        <f>IF('Data invoice'!L2340=0,"",'Data invoice'!M2340)</f>
        <v/>
      </c>
      <c r="D2225" s="284" t="str">
        <f>IF('Data invoice'!M2340=0,"",'Data invoice'!N2340)</f>
        <v/>
      </c>
      <c r="E2225" s="284" t="str">
        <f>IF('Data invoice'!N2340=0,"",'Data invoice'!O2340)</f>
        <v/>
      </c>
      <c r="F2225" s="284" t="str">
        <f>IF('Data invoice'!O2340=0,"",'Data invoice'!P2340)</f>
        <v/>
      </c>
      <c r="G2225" s="284" t="str">
        <f>IF('Data invoice'!P2340=0,"",'Data invoice'!Q2340)</f>
        <v/>
      </c>
      <c r="H2225" s="284" t="str">
        <f>IF('Data invoice'!Q2340=0,"",'Data invoice'!R2340)</f>
        <v/>
      </c>
      <c r="I2225" s="320" t="str">
        <f>IF('Data invoice'!R2340=0,"",'Data invoice'!S2340)</f>
        <v/>
      </c>
      <c r="J2225" s="367" t="str">
        <f>IF('Data invoice'!S2340=0,"",'Data invoice'!T2340)</f>
        <v/>
      </c>
    </row>
    <row r="2226" spans="1:10" ht="15" customHeight="1">
      <c r="A2226" s="284" t="str">
        <f>IF('Data invoice'!J2341=0,"",'Data invoice'!K2341)</f>
        <v/>
      </c>
      <c r="B2226" s="284" t="str">
        <f>IF('Data invoice'!K2341=0,"",'Data invoice'!L2341)</f>
        <v/>
      </c>
      <c r="C2226" s="284" t="str">
        <f>IF('Data invoice'!L2341=0,"",'Data invoice'!M2341)</f>
        <v/>
      </c>
      <c r="D2226" s="284" t="str">
        <f>IF('Data invoice'!M2341=0,"",'Data invoice'!N2341)</f>
        <v/>
      </c>
      <c r="E2226" s="284" t="str">
        <f>IF('Data invoice'!N2341=0,"",'Data invoice'!O2341)</f>
        <v/>
      </c>
      <c r="F2226" s="284" t="str">
        <f>IF('Data invoice'!O2341=0,"",'Data invoice'!P2341)</f>
        <v/>
      </c>
      <c r="G2226" s="284" t="str">
        <f>IF('Data invoice'!P2341=0,"",'Data invoice'!Q2341)</f>
        <v/>
      </c>
      <c r="H2226" s="284" t="str">
        <f>IF('Data invoice'!Q2341=0,"",'Data invoice'!R2341)</f>
        <v/>
      </c>
      <c r="I2226" s="320" t="str">
        <f>IF('Data invoice'!R2341=0,"",'Data invoice'!S2341)</f>
        <v/>
      </c>
      <c r="J2226" s="367" t="str">
        <f>IF('Data invoice'!S2341=0,"",'Data invoice'!T2341)</f>
        <v/>
      </c>
    </row>
    <row r="2227" spans="1:10" ht="15" customHeight="1">
      <c r="A2227" s="284" t="str">
        <f>IF('Data invoice'!J2342=0,"",'Data invoice'!K2342)</f>
        <v/>
      </c>
      <c r="B2227" s="284" t="str">
        <f>IF('Data invoice'!K2342=0,"",'Data invoice'!L2342)</f>
        <v/>
      </c>
      <c r="C2227" s="284" t="str">
        <f>IF('Data invoice'!L2342=0,"",'Data invoice'!M2342)</f>
        <v/>
      </c>
      <c r="D2227" s="284" t="str">
        <f>IF('Data invoice'!M2342=0,"",'Data invoice'!N2342)</f>
        <v/>
      </c>
      <c r="E2227" s="284" t="str">
        <f>IF('Data invoice'!N2342=0,"",'Data invoice'!O2342)</f>
        <v/>
      </c>
      <c r="F2227" s="284" t="str">
        <f>IF('Data invoice'!O2342=0,"",'Data invoice'!P2342)</f>
        <v/>
      </c>
      <c r="G2227" s="284" t="str">
        <f>IF('Data invoice'!P2342=0,"",'Data invoice'!Q2342)</f>
        <v/>
      </c>
      <c r="H2227" s="284" t="str">
        <f>IF('Data invoice'!Q2342=0,"",'Data invoice'!R2342)</f>
        <v/>
      </c>
      <c r="I2227" s="320" t="str">
        <f>IF('Data invoice'!R2342=0,"",'Data invoice'!S2342)</f>
        <v/>
      </c>
      <c r="J2227" s="367" t="str">
        <f>IF('Data invoice'!S2342=0,"",'Data invoice'!T2342)</f>
        <v/>
      </c>
    </row>
    <row r="2228" spans="1:10" ht="15" customHeight="1">
      <c r="A2228" s="284" t="str">
        <f>IF('Data invoice'!J2343=0,"",'Data invoice'!K2343)</f>
        <v/>
      </c>
      <c r="B2228" s="284" t="str">
        <f>IF('Data invoice'!K2343=0,"",'Data invoice'!L2343)</f>
        <v/>
      </c>
      <c r="C2228" s="284" t="str">
        <f>IF('Data invoice'!L2343=0,"",'Data invoice'!M2343)</f>
        <v/>
      </c>
      <c r="D2228" s="284" t="str">
        <f>IF('Data invoice'!M2343=0,"",'Data invoice'!N2343)</f>
        <v/>
      </c>
      <c r="E2228" s="284" t="str">
        <f>IF('Data invoice'!N2343=0,"",'Data invoice'!O2343)</f>
        <v/>
      </c>
      <c r="F2228" s="284" t="str">
        <f>IF('Data invoice'!O2343=0,"",'Data invoice'!P2343)</f>
        <v/>
      </c>
      <c r="G2228" s="284" t="str">
        <f>IF('Data invoice'!P2343=0,"",'Data invoice'!Q2343)</f>
        <v/>
      </c>
      <c r="H2228" s="284" t="str">
        <f>IF('Data invoice'!Q2343=0,"",'Data invoice'!R2343)</f>
        <v/>
      </c>
      <c r="I2228" s="320" t="str">
        <f>IF('Data invoice'!R2343=0,"",'Data invoice'!S2343)</f>
        <v/>
      </c>
      <c r="J2228" s="367" t="str">
        <f>IF('Data invoice'!S2343=0,"",'Data invoice'!T2343)</f>
        <v/>
      </c>
    </row>
    <row r="2229" spans="1:10" ht="15" customHeight="1">
      <c r="A2229" s="284" t="str">
        <f>IF('Data invoice'!J2344=0,"",'Data invoice'!K2344)</f>
        <v/>
      </c>
      <c r="B2229" s="284" t="str">
        <f>IF('Data invoice'!K2344=0,"",'Data invoice'!L2344)</f>
        <v/>
      </c>
      <c r="C2229" s="284" t="str">
        <f>IF('Data invoice'!L2344=0,"",'Data invoice'!M2344)</f>
        <v/>
      </c>
      <c r="D2229" s="284" t="str">
        <f>IF('Data invoice'!M2344=0,"",'Data invoice'!N2344)</f>
        <v/>
      </c>
      <c r="E2229" s="284" t="str">
        <f>IF('Data invoice'!N2344=0,"",'Data invoice'!O2344)</f>
        <v/>
      </c>
      <c r="F2229" s="284" t="str">
        <f>IF('Data invoice'!O2344=0,"",'Data invoice'!P2344)</f>
        <v/>
      </c>
      <c r="G2229" s="284" t="str">
        <f>IF('Data invoice'!P2344=0,"",'Data invoice'!Q2344)</f>
        <v/>
      </c>
      <c r="H2229" s="284" t="str">
        <f>IF('Data invoice'!Q2344=0,"",'Data invoice'!R2344)</f>
        <v/>
      </c>
      <c r="I2229" s="320" t="str">
        <f>IF('Data invoice'!R2344=0,"",'Data invoice'!S2344)</f>
        <v/>
      </c>
      <c r="J2229" s="367" t="str">
        <f>IF('Data invoice'!S2344=0,"",'Data invoice'!T2344)</f>
        <v/>
      </c>
    </row>
    <row r="2230" spans="1:10" ht="15" customHeight="1">
      <c r="A2230" s="284" t="str">
        <f>IF('Data invoice'!J2345=0,"",'Data invoice'!K2345)</f>
        <v/>
      </c>
      <c r="B2230" s="284" t="str">
        <f>IF('Data invoice'!K2345=0,"",'Data invoice'!L2345)</f>
        <v/>
      </c>
      <c r="C2230" s="284" t="str">
        <f>IF('Data invoice'!L2345=0,"",'Data invoice'!M2345)</f>
        <v/>
      </c>
      <c r="D2230" s="284" t="str">
        <f>IF('Data invoice'!M2345=0,"",'Data invoice'!N2345)</f>
        <v/>
      </c>
      <c r="E2230" s="284" t="str">
        <f>IF('Data invoice'!N2345=0,"",'Data invoice'!O2345)</f>
        <v/>
      </c>
      <c r="F2230" s="284" t="str">
        <f>IF('Data invoice'!O2345=0,"",'Data invoice'!P2345)</f>
        <v/>
      </c>
      <c r="G2230" s="284" t="str">
        <f>IF('Data invoice'!P2345=0,"",'Data invoice'!Q2345)</f>
        <v/>
      </c>
      <c r="H2230" s="284" t="str">
        <f>IF('Data invoice'!Q2345=0,"",'Data invoice'!R2345)</f>
        <v/>
      </c>
      <c r="I2230" s="320" t="str">
        <f>IF('Data invoice'!R2345=0,"",'Data invoice'!S2345)</f>
        <v/>
      </c>
      <c r="J2230" s="367" t="str">
        <f>IF('Data invoice'!S2345=0,"",'Data invoice'!T2345)</f>
        <v/>
      </c>
    </row>
    <row r="2231" spans="1:10" ht="15" customHeight="1">
      <c r="A2231" s="284" t="str">
        <f>IF('Data invoice'!J2346=0,"",'Data invoice'!K2346)</f>
        <v/>
      </c>
      <c r="B2231" s="284" t="str">
        <f>IF('Data invoice'!K2346=0,"",'Data invoice'!L2346)</f>
        <v/>
      </c>
      <c r="C2231" s="284" t="str">
        <f>IF('Data invoice'!L2346=0,"",'Data invoice'!M2346)</f>
        <v/>
      </c>
      <c r="D2231" s="284" t="str">
        <f>IF('Data invoice'!M2346=0,"",'Data invoice'!N2346)</f>
        <v/>
      </c>
      <c r="E2231" s="284" t="str">
        <f>IF('Data invoice'!N2346=0,"",'Data invoice'!O2346)</f>
        <v/>
      </c>
      <c r="F2231" s="284" t="str">
        <f>IF('Data invoice'!O2346=0,"",'Data invoice'!P2346)</f>
        <v/>
      </c>
      <c r="G2231" s="284" t="str">
        <f>IF('Data invoice'!P2346=0,"",'Data invoice'!Q2346)</f>
        <v/>
      </c>
      <c r="H2231" s="284" t="str">
        <f>IF('Data invoice'!Q2346=0,"",'Data invoice'!R2346)</f>
        <v/>
      </c>
      <c r="I2231" s="320" t="str">
        <f>IF('Data invoice'!R2346=0,"",'Data invoice'!S2346)</f>
        <v/>
      </c>
      <c r="J2231" s="367" t="str">
        <f>IF('Data invoice'!S2346=0,"",'Data invoice'!T2346)</f>
        <v/>
      </c>
    </row>
    <row r="2232" spans="1:10" ht="15" customHeight="1">
      <c r="A2232" s="284" t="str">
        <f>IF('Data invoice'!J2347=0,"",'Data invoice'!K2347)</f>
        <v/>
      </c>
      <c r="B2232" s="284" t="str">
        <f>IF('Data invoice'!K2347=0,"",'Data invoice'!L2347)</f>
        <v/>
      </c>
      <c r="C2232" s="284" t="str">
        <f>IF('Data invoice'!L2347=0,"",'Data invoice'!M2347)</f>
        <v/>
      </c>
      <c r="D2232" s="284" t="str">
        <f>IF('Data invoice'!M2347=0,"",'Data invoice'!N2347)</f>
        <v/>
      </c>
      <c r="E2232" s="284" t="str">
        <f>IF('Data invoice'!N2347=0,"",'Data invoice'!O2347)</f>
        <v/>
      </c>
      <c r="F2232" s="284" t="str">
        <f>IF('Data invoice'!O2347=0,"",'Data invoice'!P2347)</f>
        <v/>
      </c>
      <c r="G2232" s="284" t="str">
        <f>IF('Data invoice'!P2347=0,"",'Data invoice'!Q2347)</f>
        <v/>
      </c>
      <c r="H2232" s="284" t="str">
        <f>IF('Data invoice'!Q2347=0,"",'Data invoice'!R2347)</f>
        <v/>
      </c>
      <c r="I2232" s="320" t="str">
        <f>IF('Data invoice'!R2347=0,"",'Data invoice'!S2347)</f>
        <v/>
      </c>
      <c r="J2232" s="367" t="str">
        <f>IF('Data invoice'!S2347=0,"",'Data invoice'!T2347)</f>
        <v/>
      </c>
    </row>
    <row r="2233" spans="1:10" ht="15" customHeight="1">
      <c r="A2233" s="284" t="str">
        <f>IF('Data invoice'!J2348=0,"",'Data invoice'!K2348)</f>
        <v/>
      </c>
      <c r="B2233" s="284" t="str">
        <f>IF('Data invoice'!K2348=0,"",'Data invoice'!L2348)</f>
        <v/>
      </c>
      <c r="C2233" s="284" t="str">
        <f>IF('Data invoice'!L2348=0,"",'Data invoice'!M2348)</f>
        <v/>
      </c>
      <c r="D2233" s="284" t="str">
        <f>IF('Data invoice'!M2348=0,"",'Data invoice'!N2348)</f>
        <v/>
      </c>
      <c r="E2233" s="284" t="str">
        <f>IF('Data invoice'!N2348=0,"",'Data invoice'!O2348)</f>
        <v/>
      </c>
      <c r="F2233" s="284" t="str">
        <f>IF('Data invoice'!O2348=0,"",'Data invoice'!P2348)</f>
        <v/>
      </c>
      <c r="G2233" s="284" t="str">
        <f>IF('Data invoice'!P2348=0,"",'Data invoice'!Q2348)</f>
        <v/>
      </c>
      <c r="H2233" s="284" t="str">
        <f>IF('Data invoice'!Q2348=0,"",'Data invoice'!R2348)</f>
        <v/>
      </c>
      <c r="I2233" s="320" t="str">
        <f>IF('Data invoice'!R2348=0,"",'Data invoice'!S2348)</f>
        <v/>
      </c>
      <c r="J2233" s="367" t="str">
        <f>IF('Data invoice'!S2348=0,"",'Data invoice'!T2348)</f>
        <v/>
      </c>
    </row>
    <row r="2234" spans="1:10" ht="15" customHeight="1">
      <c r="A2234" s="284" t="str">
        <f>IF('Data invoice'!J2349=0,"",'Data invoice'!K2349)</f>
        <v/>
      </c>
      <c r="B2234" s="284" t="str">
        <f>IF('Data invoice'!K2349=0,"",'Data invoice'!L2349)</f>
        <v/>
      </c>
      <c r="C2234" s="284" t="str">
        <f>IF('Data invoice'!L2349=0,"",'Data invoice'!M2349)</f>
        <v/>
      </c>
      <c r="D2234" s="284" t="str">
        <f>IF('Data invoice'!M2349=0,"",'Data invoice'!N2349)</f>
        <v/>
      </c>
      <c r="E2234" s="284" t="str">
        <f>IF('Data invoice'!N2349=0,"",'Data invoice'!O2349)</f>
        <v/>
      </c>
      <c r="F2234" s="284" t="str">
        <f>IF('Data invoice'!O2349=0,"",'Data invoice'!P2349)</f>
        <v/>
      </c>
      <c r="G2234" s="284" t="str">
        <f>IF('Data invoice'!P2349=0,"",'Data invoice'!Q2349)</f>
        <v/>
      </c>
      <c r="H2234" s="284" t="str">
        <f>IF('Data invoice'!Q2349=0,"",'Data invoice'!R2349)</f>
        <v/>
      </c>
      <c r="I2234" s="320" t="str">
        <f>IF('Data invoice'!R2349=0,"",'Data invoice'!S2349)</f>
        <v/>
      </c>
      <c r="J2234" s="367" t="str">
        <f>IF('Data invoice'!S2349=0,"",'Data invoice'!T2349)</f>
        <v/>
      </c>
    </row>
    <row r="2235" spans="1:10" ht="15" customHeight="1">
      <c r="A2235" s="284" t="str">
        <f>IF('Data invoice'!J2350=0,"",'Data invoice'!K2350)</f>
        <v/>
      </c>
      <c r="B2235" s="284" t="str">
        <f>IF('Data invoice'!K2350=0,"",'Data invoice'!L2350)</f>
        <v/>
      </c>
      <c r="C2235" s="284" t="str">
        <f>IF('Data invoice'!L2350=0,"",'Data invoice'!M2350)</f>
        <v/>
      </c>
      <c r="D2235" s="284" t="str">
        <f>IF('Data invoice'!M2350=0,"",'Data invoice'!N2350)</f>
        <v/>
      </c>
      <c r="E2235" s="284" t="str">
        <f>IF('Data invoice'!N2350=0,"",'Data invoice'!O2350)</f>
        <v/>
      </c>
      <c r="F2235" s="284" t="str">
        <f>IF('Data invoice'!O2350=0,"",'Data invoice'!P2350)</f>
        <v/>
      </c>
      <c r="G2235" s="284" t="str">
        <f>IF('Data invoice'!P2350=0,"",'Data invoice'!Q2350)</f>
        <v/>
      </c>
      <c r="H2235" s="284" t="str">
        <f>IF('Data invoice'!Q2350=0,"",'Data invoice'!R2350)</f>
        <v/>
      </c>
      <c r="I2235" s="320" t="str">
        <f>IF('Data invoice'!R2350=0,"",'Data invoice'!S2350)</f>
        <v/>
      </c>
      <c r="J2235" s="367" t="str">
        <f>IF('Data invoice'!S2350=0,"",'Data invoice'!T2350)</f>
        <v/>
      </c>
    </row>
    <row r="2236" spans="1:10" ht="15" customHeight="1">
      <c r="A2236" s="284" t="str">
        <f>IF('Data invoice'!J2351=0,"",'Data invoice'!K2351)</f>
        <v/>
      </c>
      <c r="B2236" s="284" t="str">
        <f>IF('Data invoice'!K2351=0,"",'Data invoice'!L2351)</f>
        <v/>
      </c>
      <c r="C2236" s="284" t="str">
        <f>IF('Data invoice'!L2351=0,"",'Data invoice'!M2351)</f>
        <v/>
      </c>
      <c r="D2236" s="284" t="str">
        <f>IF('Data invoice'!M2351=0,"",'Data invoice'!N2351)</f>
        <v/>
      </c>
      <c r="E2236" s="284" t="str">
        <f>IF('Data invoice'!N2351=0,"",'Data invoice'!O2351)</f>
        <v/>
      </c>
      <c r="F2236" s="284" t="str">
        <f>IF('Data invoice'!O2351=0,"",'Data invoice'!P2351)</f>
        <v/>
      </c>
      <c r="G2236" s="284" t="str">
        <f>IF('Data invoice'!P2351=0,"",'Data invoice'!Q2351)</f>
        <v/>
      </c>
      <c r="H2236" s="284" t="str">
        <f>IF('Data invoice'!Q2351=0,"",'Data invoice'!R2351)</f>
        <v/>
      </c>
      <c r="I2236" s="320" t="str">
        <f>IF('Data invoice'!R2351=0,"",'Data invoice'!S2351)</f>
        <v/>
      </c>
      <c r="J2236" s="367" t="str">
        <f>IF('Data invoice'!S2351=0,"",'Data invoice'!T2351)</f>
        <v/>
      </c>
    </row>
    <row r="2237" spans="1:10" ht="15" customHeight="1">
      <c r="A2237" s="284" t="str">
        <f>IF('Data invoice'!J2352=0,"",'Data invoice'!K2352)</f>
        <v/>
      </c>
      <c r="B2237" s="284" t="str">
        <f>IF('Data invoice'!K2352=0,"",'Data invoice'!L2352)</f>
        <v/>
      </c>
      <c r="C2237" s="284" t="str">
        <f>IF('Data invoice'!L2352=0,"",'Data invoice'!M2352)</f>
        <v/>
      </c>
      <c r="D2237" s="284" t="str">
        <f>IF('Data invoice'!M2352=0,"",'Data invoice'!N2352)</f>
        <v/>
      </c>
      <c r="E2237" s="284" t="str">
        <f>IF('Data invoice'!N2352=0,"",'Data invoice'!O2352)</f>
        <v/>
      </c>
      <c r="F2237" s="284" t="str">
        <f>IF('Data invoice'!O2352=0,"",'Data invoice'!P2352)</f>
        <v/>
      </c>
      <c r="G2237" s="284" t="str">
        <f>IF('Data invoice'!P2352=0,"",'Data invoice'!Q2352)</f>
        <v/>
      </c>
      <c r="H2237" s="284" t="str">
        <f>IF('Data invoice'!Q2352=0,"",'Data invoice'!R2352)</f>
        <v/>
      </c>
      <c r="I2237" s="320" t="str">
        <f>IF('Data invoice'!R2352=0,"",'Data invoice'!S2352)</f>
        <v/>
      </c>
      <c r="J2237" s="367" t="str">
        <f>IF('Data invoice'!S2352=0,"",'Data invoice'!T2352)</f>
        <v/>
      </c>
    </row>
    <row r="2238" spans="1:10" ht="15" customHeight="1">
      <c r="A2238" s="284" t="str">
        <f>IF('Data invoice'!J2353=0,"",'Data invoice'!K2353)</f>
        <v/>
      </c>
      <c r="B2238" s="284" t="str">
        <f>IF('Data invoice'!K2353=0,"",'Data invoice'!L2353)</f>
        <v/>
      </c>
      <c r="C2238" s="284" t="str">
        <f>IF('Data invoice'!L2353=0,"",'Data invoice'!M2353)</f>
        <v/>
      </c>
      <c r="D2238" s="284" t="str">
        <f>IF('Data invoice'!M2353=0,"",'Data invoice'!N2353)</f>
        <v/>
      </c>
      <c r="E2238" s="284" t="str">
        <f>IF('Data invoice'!N2353=0,"",'Data invoice'!O2353)</f>
        <v/>
      </c>
      <c r="F2238" s="284" t="str">
        <f>IF('Data invoice'!O2353=0,"",'Data invoice'!P2353)</f>
        <v/>
      </c>
      <c r="G2238" s="284" t="str">
        <f>IF('Data invoice'!P2353=0,"",'Data invoice'!Q2353)</f>
        <v/>
      </c>
      <c r="H2238" s="284" t="str">
        <f>IF('Data invoice'!Q2353=0,"",'Data invoice'!R2353)</f>
        <v/>
      </c>
      <c r="I2238" s="320" t="str">
        <f>IF('Data invoice'!R2353=0,"",'Data invoice'!S2353)</f>
        <v/>
      </c>
      <c r="J2238" s="367" t="str">
        <f>IF('Data invoice'!S2353=0,"",'Data invoice'!T2353)</f>
        <v/>
      </c>
    </row>
    <row r="2239" spans="1:10" ht="15" customHeight="1">
      <c r="A2239" s="284" t="str">
        <f>IF('Data invoice'!J2354=0,"",'Data invoice'!K2354)</f>
        <v/>
      </c>
      <c r="B2239" s="284" t="str">
        <f>IF('Data invoice'!K2354=0,"",'Data invoice'!L2354)</f>
        <v/>
      </c>
      <c r="C2239" s="284" t="str">
        <f>IF('Data invoice'!L2354=0,"",'Data invoice'!M2354)</f>
        <v/>
      </c>
      <c r="D2239" s="284" t="str">
        <f>IF('Data invoice'!M2354=0,"",'Data invoice'!N2354)</f>
        <v/>
      </c>
      <c r="E2239" s="284" t="str">
        <f>IF('Data invoice'!N2354=0,"",'Data invoice'!O2354)</f>
        <v/>
      </c>
      <c r="F2239" s="284" t="str">
        <f>IF('Data invoice'!O2354=0,"",'Data invoice'!P2354)</f>
        <v/>
      </c>
      <c r="G2239" s="284" t="str">
        <f>IF('Data invoice'!P2354=0,"",'Data invoice'!Q2354)</f>
        <v/>
      </c>
      <c r="H2239" s="284" t="str">
        <f>IF('Data invoice'!Q2354=0,"",'Data invoice'!R2354)</f>
        <v/>
      </c>
      <c r="I2239" s="320" t="str">
        <f>IF('Data invoice'!R2354=0,"",'Data invoice'!S2354)</f>
        <v/>
      </c>
      <c r="J2239" s="367" t="str">
        <f>IF('Data invoice'!S2354=0,"",'Data invoice'!T2354)</f>
        <v/>
      </c>
    </row>
    <row r="2240" spans="1:10" ht="15" customHeight="1">
      <c r="A2240" s="284" t="str">
        <f>IF('Data invoice'!J2355=0,"",'Data invoice'!K2355)</f>
        <v/>
      </c>
      <c r="B2240" s="284" t="str">
        <f>IF('Data invoice'!K2355=0,"",'Data invoice'!L2355)</f>
        <v/>
      </c>
      <c r="C2240" s="284" t="str">
        <f>IF('Data invoice'!L2355=0,"",'Data invoice'!M2355)</f>
        <v/>
      </c>
      <c r="D2240" s="284" t="str">
        <f>IF('Data invoice'!M2355=0,"",'Data invoice'!N2355)</f>
        <v/>
      </c>
      <c r="E2240" s="284" t="str">
        <f>IF('Data invoice'!N2355=0,"",'Data invoice'!O2355)</f>
        <v/>
      </c>
      <c r="F2240" s="284" t="str">
        <f>IF('Data invoice'!O2355=0,"",'Data invoice'!P2355)</f>
        <v/>
      </c>
      <c r="G2240" s="284" t="str">
        <f>IF('Data invoice'!P2355=0,"",'Data invoice'!Q2355)</f>
        <v/>
      </c>
      <c r="H2240" s="284" t="str">
        <f>IF('Data invoice'!Q2355=0,"",'Data invoice'!R2355)</f>
        <v/>
      </c>
      <c r="I2240" s="320" t="str">
        <f>IF('Data invoice'!R2355=0,"",'Data invoice'!S2355)</f>
        <v/>
      </c>
      <c r="J2240" s="367" t="str">
        <f>IF('Data invoice'!S2355=0,"",'Data invoice'!T2355)</f>
        <v/>
      </c>
    </row>
    <row r="2241" spans="1:10" ht="15" customHeight="1">
      <c r="A2241" s="284" t="str">
        <f>IF('Data invoice'!J2356=0,"",'Data invoice'!K2356)</f>
        <v/>
      </c>
      <c r="B2241" s="284" t="str">
        <f>IF('Data invoice'!K2356=0,"",'Data invoice'!L2356)</f>
        <v/>
      </c>
      <c r="C2241" s="284" t="str">
        <f>IF('Data invoice'!L2356=0,"",'Data invoice'!M2356)</f>
        <v/>
      </c>
      <c r="D2241" s="284" t="str">
        <f>IF('Data invoice'!M2356=0,"",'Data invoice'!N2356)</f>
        <v/>
      </c>
      <c r="E2241" s="284" t="str">
        <f>IF('Data invoice'!N2356=0,"",'Data invoice'!O2356)</f>
        <v/>
      </c>
      <c r="F2241" s="284" t="str">
        <f>IF('Data invoice'!O2356=0,"",'Data invoice'!P2356)</f>
        <v/>
      </c>
      <c r="G2241" s="284" t="str">
        <f>IF('Data invoice'!P2356=0,"",'Data invoice'!Q2356)</f>
        <v/>
      </c>
      <c r="H2241" s="284" t="str">
        <f>IF('Data invoice'!Q2356=0,"",'Data invoice'!R2356)</f>
        <v/>
      </c>
      <c r="I2241" s="320" t="str">
        <f>IF('Data invoice'!R2356=0,"",'Data invoice'!S2356)</f>
        <v/>
      </c>
      <c r="J2241" s="367" t="str">
        <f>IF('Data invoice'!S2356=0,"",'Data invoice'!T2356)</f>
        <v/>
      </c>
    </row>
    <row r="2242" spans="1:10" ht="15" customHeight="1">
      <c r="A2242" s="284" t="str">
        <f>IF('Data invoice'!J2357=0,"",'Data invoice'!K2357)</f>
        <v/>
      </c>
      <c r="B2242" s="284" t="str">
        <f>IF('Data invoice'!K2357=0,"",'Data invoice'!L2357)</f>
        <v/>
      </c>
      <c r="C2242" s="284" t="str">
        <f>IF('Data invoice'!L2357=0,"",'Data invoice'!M2357)</f>
        <v/>
      </c>
      <c r="D2242" s="284" t="str">
        <f>IF('Data invoice'!M2357=0,"",'Data invoice'!N2357)</f>
        <v/>
      </c>
      <c r="E2242" s="284" t="str">
        <f>IF('Data invoice'!N2357=0,"",'Data invoice'!O2357)</f>
        <v/>
      </c>
      <c r="F2242" s="284" t="str">
        <f>IF('Data invoice'!O2357=0,"",'Data invoice'!P2357)</f>
        <v/>
      </c>
      <c r="G2242" s="284" t="str">
        <f>IF('Data invoice'!P2357=0,"",'Data invoice'!Q2357)</f>
        <v/>
      </c>
      <c r="H2242" s="284" t="str">
        <f>IF('Data invoice'!Q2357=0,"",'Data invoice'!R2357)</f>
        <v/>
      </c>
      <c r="I2242" s="320" t="str">
        <f>IF('Data invoice'!R2357=0,"",'Data invoice'!S2357)</f>
        <v/>
      </c>
      <c r="J2242" s="367" t="str">
        <f>IF('Data invoice'!S2357=0,"",'Data invoice'!T2357)</f>
        <v/>
      </c>
    </row>
    <row r="2243" spans="1:10" ht="15" customHeight="1">
      <c r="A2243" s="284" t="str">
        <f>IF('Data invoice'!J2358=0,"",'Data invoice'!K2358)</f>
        <v/>
      </c>
      <c r="B2243" s="284" t="str">
        <f>IF('Data invoice'!K2358=0,"",'Data invoice'!L2358)</f>
        <v/>
      </c>
      <c r="C2243" s="284" t="str">
        <f>IF('Data invoice'!L2358=0,"",'Data invoice'!M2358)</f>
        <v/>
      </c>
      <c r="D2243" s="284" t="str">
        <f>IF('Data invoice'!M2358=0,"",'Data invoice'!N2358)</f>
        <v/>
      </c>
      <c r="E2243" s="284" t="str">
        <f>IF('Data invoice'!N2358=0,"",'Data invoice'!O2358)</f>
        <v/>
      </c>
      <c r="F2243" s="284" t="str">
        <f>IF('Data invoice'!O2358=0,"",'Data invoice'!P2358)</f>
        <v/>
      </c>
      <c r="G2243" s="284" t="str">
        <f>IF('Data invoice'!P2358=0,"",'Data invoice'!Q2358)</f>
        <v/>
      </c>
      <c r="H2243" s="284" t="str">
        <f>IF('Data invoice'!Q2358=0,"",'Data invoice'!R2358)</f>
        <v/>
      </c>
      <c r="I2243" s="320" t="str">
        <f>IF('Data invoice'!R2358=0,"",'Data invoice'!S2358)</f>
        <v/>
      </c>
      <c r="J2243" s="367" t="str">
        <f>IF('Data invoice'!S2358=0,"",'Data invoice'!T2358)</f>
        <v/>
      </c>
    </row>
    <row r="2244" spans="1:10" ht="15" customHeight="1">
      <c r="A2244" s="284" t="str">
        <f>IF('Data invoice'!J2359=0,"",'Data invoice'!K2359)</f>
        <v/>
      </c>
      <c r="B2244" s="284" t="str">
        <f>IF('Data invoice'!K2359=0,"",'Data invoice'!L2359)</f>
        <v/>
      </c>
      <c r="C2244" s="284" t="str">
        <f>IF('Data invoice'!L2359=0,"",'Data invoice'!M2359)</f>
        <v/>
      </c>
      <c r="D2244" s="284" t="str">
        <f>IF('Data invoice'!M2359=0,"",'Data invoice'!N2359)</f>
        <v/>
      </c>
      <c r="E2244" s="284" t="str">
        <f>IF('Data invoice'!N2359=0,"",'Data invoice'!O2359)</f>
        <v/>
      </c>
      <c r="F2244" s="284" t="str">
        <f>IF('Data invoice'!O2359=0,"",'Data invoice'!P2359)</f>
        <v/>
      </c>
      <c r="G2244" s="284" t="str">
        <f>IF('Data invoice'!P2359=0,"",'Data invoice'!Q2359)</f>
        <v/>
      </c>
      <c r="H2244" s="284" t="str">
        <f>IF('Data invoice'!Q2359=0,"",'Data invoice'!R2359)</f>
        <v/>
      </c>
      <c r="I2244" s="320" t="str">
        <f>IF('Data invoice'!R2359=0,"",'Data invoice'!S2359)</f>
        <v/>
      </c>
      <c r="J2244" s="367" t="str">
        <f>IF('Data invoice'!S2359=0,"",'Data invoice'!T2359)</f>
        <v/>
      </c>
    </row>
    <row r="2245" spans="1:10" ht="15" customHeight="1">
      <c r="A2245" s="284" t="str">
        <f>IF('Data invoice'!J2360=0,"",'Data invoice'!K2360)</f>
        <v/>
      </c>
      <c r="B2245" s="284" t="str">
        <f>IF('Data invoice'!K2360=0,"",'Data invoice'!L2360)</f>
        <v/>
      </c>
      <c r="C2245" s="284" t="str">
        <f>IF('Data invoice'!L2360=0,"",'Data invoice'!M2360)</f>
        <v/>
      </c>
      <c r="D2245" s="284" t="str">
        <f>IF('Data invoice'!M2360=0,"",'Data invoice'!N2360)</f>
        <v/>
      </c>
      <c r="E2245" s="284" t="str">
        <f>IF('Data invoice'!N2360=0,"",'Data invoice'!O2360)</f>
        <v/>
      </c>
      <c r="F2245" s="284" t="str">
        <f>IF('Data invoice'!O2360=0,"",'Data invoice'!P2360)</f>
        <v/>
      </c>
      <c r="G2245" s="284" t="str">
        <f>IF('Data invoice'!P2360=0,"",'Data invoice'!Q2360)</f>
        <v/>
      </c>
      <c r="H2245" s="284" t="str">
        <f>IF('Data invoice'!Q2360=0,"",'Data invoice'!R2360)</f>
        <v/>
      </c>
      <c r="I2245" s="320" t="str">
        <f>IF('Data invoice'!R2360=0,"",'Data invoice'!S2360)</f>
        <v/>
      </c>
      <c r="J2245" s="367" t="str">
        <f>IF('Data invoice'!S2360=0,"",'Data invoice'!T2360)</f>
        <v/>
      </c>
    </row>
    <row r="2246" spans="1:10" ht="15" customHeight="1">
      <c r="A2246" s="284" t="str">
        <f>IF('Data invoice'!J2361=0,"",'Data invoice'!K2361)</f>
        <v/>
      </c>
      <c r="B2246" s="284" t="str">
        <f>IF('Data invoice'!K2361=0,"",'Data invoice'!L2361)</f>
        <v/>
      </c>
      <c r="C2246" s="284" t="str">
        <f>IF('Data invoice'!L2361=0,"",'Data invoice'!M2361)</f>
        <v/>
      </c>
      <c r="D2246" s="284" t="str">
        <f>IF('Data invoice'!M2361=0,"",'Data invoice'!N2361)</f>
        <v/>
      </c>
      <c r="E2246" s="284" t="str">
        <f>IF('Data invoice'!N2361=0,"",'Data invoice'!O2361)</f>
        <v/>
      </c>
      <c r="F2246" s="284" t="str">
        <f>IF('Data invoice'!O2361=0,"",'Data invoice'!P2361)</f>
        <v/>
      </c>
      <c r="G2246" s="284" t="str">
        <f>IF('Data invoice'!P2361=0,"",'Data invoice'!Q2361)</f>
        <v/>
      </c>
      <c r="H2246" s="284" t="str">
        <f>IF('Data invoice'!Q2361=0,"",'Data invoice'!R2361)</f>
        <v/>
      </c>
      <c r="I2246" s="320" t="str">
        <f>IF('Data invoice'!R2361=0,"",'Data invoice'!S2361)</f>
        <v/>
      </c>
      <c r="J2246" s="367" t="str">
        <f>IF('Data invoice'!S2361=0,"",'Data invoice'!T2361)</f>
        <v/>
      </c>
    </row>
    <row r="2247" spans="1:10" ht="15" customHeight="1">
      <c r="A2247" s="284" t="str">
        <f>IF('Data invoice'!J2362=0,"",'Data invoice'!K2362)</f>
        <v/>
      </c>
      <c r="B2247" s="284" t="str">
        <f>IF('Data invoice'!K2362=0,"",'Data invoice'!L2362)</f>
        <v/>
      </c>
      <c r="C2247" s="284" t="str">
        <f>IF('Data invoice'!L2362=0,"",'Data invoice'!M2362)</f>
        <v/>
      </c>
      <c r="D2247" s="284" t="str">
        <f>IF('Data invoice'!M2362=0,"",'Data invoice'!N2362)</f>
        <v/>
      </c>
      <c r="E2247" s="284" t="str">
        <f>IF('Data invoice'!N2362=0,"",'Data invoice'!O2362)</f>
        <v/>
      </c>
      <c r="F2247" s="284" t="str">
        <f>IF('Data invoice'!O2362=0,"",'Data invoice'!P2362)</f>
        <v/>
      </c>
      <c r="G2247" s="284" t="str">
        <f>IF('Data invoice'!P2362=0,"",'Data invoice'!Q2362)</f>
        <v/>
      </c>
      <c r="H2247" s="284" t="str">
        <f>IF('Data invoice'!Q2362=0,"",'Data invoice'!R2362)</f>
        <v/>
      </c>
      <c r="I2247" s="320" t="str">
        <f>IF('Data invoice'!R2362=0,"",'Data invoice'!S2362)</f>
        <v/>
      </c>
      <c r="J2247" s="367" t="str">
        <f>IF('Data invoice'!S2362=0,"",'Data invoice'!T2362)</f>
        <v/>
      </c>
    </row>
    <row r="2248" spans="1:10" ht="15" customHeight="1">
      <c r="A2248" s="284" t="str">
        <f>IF('Data invoice'!J2363=0,"",'Data invoice'!K2363)</f>
        <v/>
      </c>
      <c r="B2248" s="284" t="str">
        <f>IF('Data invoice'!K2363=0,"",'Data invoice'!L2363)</f>
        <v/>
      </c>
      <c r="C2248" s="284" t="str">
        <f>IF('Data invoice'!L2363=0,"",'Data invoice'!M2363)</f>
        <v/>
      </c>
      <c r="D2248" s="284" t="str">
        <f>IF('Data invoice'!M2363=0,"",'Data invoice'!N2363)</f>
        <v/>
      </c>
      <c r="E2248" s="284" t="str">
        <f>IF('Data invoice'!N2363=0,"",'Data invoice'!O2363)</f>
        <v/>
      </c>
      <c r="F2248" s="284" t="str">
        <f>IF('Data invoice'!O2363=0,"",'Data invoice'!P2363)</f>
        <v/>
      </c>
      <c r="G2248" s="284" t="str">
        <f>IF('Data invoice'!P2363=0,"",'Data invoice'!Q2363)</f>
        <v/>
      </c>
      <c r="H2248" s="284" t="str">
        <f>IF('Data invoice'!Q2363=0,"",'Data invoice'!R2363)</f>
        <v/>
      </c>
      <c r="I2248" s="320" t="str">
        <f>IF('Data invoice'!R2363=0,"",'Data invoice'!S2363)</f>
        <v/>
      </c>
      <c r="J2248" s="367" t="str">
        <f>IF('Data invoice'!S2363=0,"",'Data invoice'!T2363)</f>
        <v/>
      </c>
    </row>
    <row r="2249" spans="1:10" ht="15" customHeight="1">
      <c r="A2249" s="284" t="str">
        <f>IF('Data invoice'!J2364=0,"",'Data invoice'!K2364)</f>
        <v/>
      </c>
      <c r="B2249" s="284" t="str">
        <f>IF('Data invoice'!K2364=0,"",'Data invoice'!L2364)</f>
        <v/>
      </c>
      <c r="C2249" s="284" t="str">
        <f>IF('Data invoice'!L2364=0,"",'Data invoice'!M2364)</f>
        <v/>
      </c>
      <c r="D2249" s="284" t="str">
        <f>IF('Data invoice'!M2364=0,"",'Data invoice'!N2364)</f>
        <v/>
      </c>
      <c r="E2249" s="284" t="str">
        <f>IF('Data invoice'!N2364=0,"",'Data invoice'!O2364)</f>
        <v/>
      </c>
      <c r="F2249" s="284" t="str">
        <f>IF('Data invoice'!O2364=0,"",'Data invoice'!P2364)</f>
        <v/>
      </c>
      <c r="G2249" s="284" t="str">
        <f>IF('Data invoice'!P2364=0,"",'Data invoice'!Q2364)</f>
        <v/>
      </c>
      <c r="H2249" s="284" t="str">
        <f>IF('Data invoice'!Q2364=0,"",'Data invoice'!R2364)</f>
        <v/>
      </c>
      <c r="I2249" s="320" t="str">
        <f>IF('Data invoice'!R2364=0,"",'Data invoice'!S2364)</f>
        <v/>
      </c>
      <c r="J2249" s="367" t="str">
        <f>IF('Data invoice'!S2364=0,"",'Data invoice'!T2364)</f>
        <v/>
      </c>
    </row>
    <row r="2250" spans="1:10" ht="15" customHeight="1">
      <c r="A2250" s="284" t="str">
        <f>IF('Data invoice'!J2365=0,"",'Data invoice'!K2365)</f>
        <v/>
      </c>
      <c r="B2250" s="284" t="str">
        <f>IF('Data invoice'!K2365=0,"",'Data invoice'!L2365)</f>
        <v/>
      </c>
      <c r="C2250" s="284" t="str">
        <f>IF('Data invoice'!L2365=0,"",'Data invoice'!M2365)</f>
        <v/>
      </c>
      <c r="D2250" s="284" t="str">
        <f>IF('Data invoice'!M2365=0,"",'Data invoice'!N2365)</f>
        <v/>
      </c>
      <c r="E2250" s="284" t="str">
        <f>IF('Data invoice'!N2365=0,"",'Data invoice'!O2365)</f>
        <v/>
      </c>
      <c r="F2250" s="284" t="str">
        <f>IF('Data invoice'!O2365=0,"",'Data invoice'!P2365)</f>
        <v/>
      </c>
      <c r="G2250" s="284" t="str">
        <f>IF('Data invoice'!P2365=0,"",'Data invoice'!Q2365)</f>
        <v/>
      </c>
      <c r="H2250" s="284" t="str">
        <f>IF('Data invoice'!Q2365=0,"",'Data invoice'!R2365)</f>
        <v/>
      </c>
      <c r="I2250" s="320" t="str">
        <f>IF('Data invoice'!R2365=0,"",'Data invoice'!S2365)</f>
        <v/>
      </c>
      <c r="J2250" s="367" t="str">
        <f>IF('Data invoice'!S2365=0,"",'Data invoice'!T2365)</f>
        <v/>
      </c>
    </row>
    <row r="2251" spans="1:10" ht="15" customHeight="1">
      <c r="A2251" s="284" t="str">
        <f>IF('Data invoice'!J2366=0,"",'Data invoice'!K2366)</f>
        <v/>
      </c>
      <c r="B2251" s="284" t="str">
        <f>IF('Data invoice'!K2366=0,"",'Data invoice'!L2366)</f>
        <v/>
      </c>
      <c r="C2251" s="284" t="str">
        <f>IF('Data invoice'!L2366=0,"",'Data invoice'!M2366)</f>
        <v/>
      </c>
      <c r="D2251" s="284" t="str">
        <f>IF('Data invoice'!M2366=0,"",'Data invoice'!N2366)</f>
        <v/>
      </c>
      <c r="E2251" s="284" t="str">
        <f>IF('Data invoice'!N2366=0,"",'Data invoice'!O2366)</f>
        <v/>
      </c>
      <c r="F2251" s="284" t="str">
        <f>IF('Data invoice'!O2366=0,"",'Data invoice'!P2366)</f>
        <v/>
      </c>
      <c r="G2251" s="284" t="str">
        <f>IF('Data invoice'!P2366=0,"",'Data invoice'!Q2366)</f>
        <v/>
      </c>
      <c r="H2251" s="284" t="str">
        <f>IF('Data invoice'!Q2366=0,"",'Data invoice'!R2366)</f>
        <v/>
      </c>
      <c r="I2251" s="320" t="str">
        <f>IF('Data invoice'!R2366=0,"",'Data invoice'!S2366)</f>
        <v/>
      </c>
      <c r="J2251" s="367" t="str">
        <f>IF('Data invoice'!S2366=0,"",'Data invoice'!T2366)</f>
        <v/>
      </c>
    </row>
    <row r="2252" spans="1:10" ht="15" customHeight="1">
      <c r="A2252" s="284" t="str">
        <f>IF('Data invoice'!J2367=0,"",'Data invoice'!K2367)</f>
        <v/>
      </c>
      <c r="B2252" s="284" t="str">
        <f>IF('Data invoice'!K2367=0,"",'Data invoice'!L2367)</f>
        <v/>
      </c>
      <c r="C2252" s="284" t="str">
        <f>IF('Data invoice'!L2367=0,"",'Data invoice'!M2367)</f>
        <v/>
      </c>
      <c r="D2252" s="284" t="str">
        <f>IF('Data invoice'!M2367=0,"",'Data invoice'!N2367)</f>
        <v/>
      </c>
      <c r="E2252" s="284" t="str">
        <f>IF('Data invoice'!N2367=0,"",'Data invoice'!O2367)</f>
        <v/>
      </c>
      <c r="F2252" s="284" t="str">
        <f>IF('Data invoice'!O2367=0,"",'Data invoice'!P2367)</f>
        <v/>
      </c>
      <c r="G2252" s="284" t="str">
        <f>IF('Data invoice'!P2367=0,"",'Data invoice'!Q2367)</f>
        <v/>
      </c>
      <c r="H2252" s="284" t="str">
        <f>IF('Data invoice'!Q2367=0,"",'Data invoice'!R2367)</f>
        <v/>
      </c>
      <c r="I2252" s="320" t="str">
        <f>IF('Data invoice'!R2367=0,"",'Data invoice'!S2367)</f>
        <v/>
      </c>
      <c r="J2252" s="367" t="str">
        <f>IF('Data invoice'!S2367=0,"",'Data invoice'!T2367)</f>
        <v/>
      </c>
    </row>
    <row r="2253" spans="1:10" ht="15" customHeight="1">
      <c r="A2253" s="284" t="str">
        <f>IF('Data invoice'!J2368=0,"",'Data invoice'!K2368)</f>
        <v/>
      </c>
      <c r="B2253" s="284" t="str">
        <f>IF('Data invoice'!K2368=0,"",'Data invoice'!L2368)</f>
        <v/>
      </c>
      <c r="C2253" s="284" t="str">
        <f>IF('Data invoice'!L2368=0,"",'Data invoice'!M2368)</f>
        <v/>
      </c>
      <c r="D2253" s="284" t="str">
        <f>IF('Data invoice'!M2368=0,"",'Data invoice'!N2368)</f>
        <v/>
      </c>
      <c r="E2253" s="284" t="str">
        <f>IF('Data invoice'!N2368=0,"",'Data invoice'!O2368)</f>
        <v/>
      </c>
      <c r="F2253" s="284" t="str">
        <f>IF('Data invoice'!O2368=0,"",'Data invoice'!P2368)</f>
        <v/>
      </c>
      <c r="G2253" s="284" t="str">
        <f>IF('Data invoice'!P2368=0,"",'Data invoice'!Q2368)</f>
        <v/>
      </c>
      <c r="H2253" s="284" t="str">
        <f>IF('Data invoice'!Q2368=0,"",'Data invoice'!R2368)</f>
        <v/>
      </c>
      <c r="I2253" s="320" t="str">
        <f>IF('Data invoice'!R2368=0,"",'Data invoice'!S2368)</f>
        <v/>
      </c>
      <c r="J2253" s="367" t="str">
        <f>IF('Data invoice'!S2368=0,"",'Data invoice'!T2368)</f>
        <v/>
      </c>
    </row>
    <row r="2254" spans="1:10" ht="15" customHeight="1">
      <c r="A2254" s="284" t="str">
        <f>IF('Data invoice'!J2369=0,"",'Data invoice'!K2369)</f>
        <v/>
      </c>
      <c r="B2254" s="284" t="str">
        <f>IF('Data invoice'!K2369=0,"",'Data invoice'!L2369)</f>
        <v/>
      </c>
      <c r="C2254" s="284" t="str">
        <f>IF('Data invoice'!L2369=0,"",'Data invoice'!M2369)</f>
        <v/>
      </c>
      <c r="D2254" s="284" t="str">
        <f>IF('Data invoice'!M2369=0,"",'Data invoice'!N2369)</f>
        <v/>
      </c>
      <c r="E2254" s="284" t="str">
        <f>IF('Data invoice'!N2369=0,"",'Data invoice'!O2369)</f>
        <v/>
      </c>
      <c r="F2254" s="284" t="str">
        <f>IF('Data invoice'!O2369=0,"",'Data invoice'!P2369)</f>
        <v/>
      </c>
      <c r="G2254" s="284" t="str">
        <f>IF('Data invoice'!P2369=0,"",'Data invoice'!Q2369)</f>
        <v/>
      </c>
      <c r="H2254" s="284" t="str">
        <f>IF('Data invoice'!Q2369=0,"",'Data invoice'!R2369)</f>
        <v/>
      </c>
      <c r="I2254" s="320" t="str">
        <f>IF('Data invoice'!R2369=0,"",'Data invoice'!S2369)</f>
        <v/>
      </c>
      <c r="J2254" s="367" t="str">
        <f>IF('Data invoice'!S2369=0,"",'Data invoice'!T2369)</f>
        <v/>
      </c>
    </row>
    <row r="2255" spans="1:10" ht="15" customHeight="1">
      <c r="A2255" s="284" t="str">
        <f>IF('Data invoice'!J2370=0,"",'Data invoice'!K2370)</f>
        <v/>
      </c>
      <c r="B2255" s="284" t="str">
        <f>IF('Data invoice'!K2370=0,"",'Data invoice'!L2370)</f>
        <v/>
      </c>
      <c r="C2255" s="284" t="str">
        <f>IF('Data invoice'!L2370=0,"",'Data invoice'!M2370)</f>
        <v/>
      </c>
      <c r="D2255" s="284" t="str">
        <f>IF('Data invoice'!M2370=0,"",'Data invoice'!N2370)</f>
        <v/>
      </c>
      <c r="E2255" s="284" t="str">
        <f>IF('Data invoice'!N2370=0,"",'Data invoice'!O2370)</f>
        <v/>
      </c>
      <c r="F2255" s="284" t="str">
        <f>IF('Data invoice'!O2370=0,"",'Data invoice'!P2370)</f>
        <v/>
      </c>
      <c r="G2255" s="284" t="str">
        <f>IF('Data invoice'!P2370=0,"",'Data invoice'!Q2370)</f>
        <v/>
      </c>
      <c r="H2255" s="284" t="str">
        <f>IF('Data invoice'!Q2370=0,"",'Data invoice'!R2370)</f>
        <v/>
      </c>
      <c r="I2255" s="320" t="str">
        <f>IF('Data invoice'!R2370=0,"",'Data invoice'!S2370)</f>
        <v/>
      </c>
      <c r="J2255" s="367" t="str">
        <f>IF('Data invoice'!S2370=0,"",'Data invoice'!T2370)</f>
        <v/>
      </c>
    </row>
    <row r="2256" spans="1:10" ht="15" customHeight="1">
      <c r="A2256" s="284" t="str">
        <f>IF('Data invoice'!J2371=0,"",'Data invoice'!K2371)</f>
        <v/>
      </c>
      <c r="B2256" s="284" t="str">
        <f>IF('Data invoice'!K2371=0,"",'Data invoice'!L2371)</f>
        <v/>
      </c>
      <c r="C2256" s="284" t="str">
        <f>IF('Data invoice'!L2371=0,"",'Data invoice'!M2371)</f>
        <v/>
      </c>
      <c r="D2256" s="284" t="str">
        <f>IF('Data invoice'!M2371=0,"",'Data invoice'!N2371)</f>
        <v/>
      </c>
      <c r="E2256" s="284" t="str">
        <f>IF('Data invoice'!N2371=0,"",'Data invoice'!O2371)</f>
        <v/>
      </c>
      <c r="F2256" s="284" t="str">
        <f>IF('Data invoice'!O2371=0,"",'Data invoice'!P2371)</f>
        <v/>
      </c>
      <c r="G2256" s="284" t="str">
        <f>IF('Data invoice'!P2371=0,"",'Data invoice'!Q2371)</f>
        <v/>
      </c>
      <c r="H2256" s="284" t="str">
        <f>IF('Data invoice'!Q2371=0,"",'Data invoice'!R2371)</f>
        <v/>
      </c>
      <c r="I2256" s="320" t="str">
        <f>IF('Data invoice'!R2371=0,"",'Data invoice'!S2371)</f>
        <v/>
      </c>
      <c r="J2256" s="367" t="str">
        <f>IF('Data invoice'!S2371=0,"",'Data invoice'!T2371)</f>
        <v/>
      </c>
    </row>
    <row r="2257" spans="1:10" ht="15" customHeight="1">
      <c r="A2257" s="284" t="str">
        <f>IF('Data invoice'!J2372=0,"",'Data invoice'!K2372)</f>
        <v/>
      </c>
      <c r="B2257" s="284" t="str">
        <f>IF('Data invoice'!K2372=0,"",'Data invoice'!L2372)</f>
        <v/>
      </c>
      <c r="C2257" s="284" t="str">
        <f>IF('Data invoice'!L2372=0,"",'Data invoice'!M2372)</f>
        <v/>
      </c>
      <c r="D2257" s="284" t="str">
        <f>IF('Data invoice'!M2372=0,"",'Data invoice'!N2372)</f>
        <v/>
      </c>
      <c r="E2257" s="284" t="str">
        <f>IF('Data invoice'!N2372=0,"",'Data invoice'!O2372)</f>
        <v/>
      </c>
      <c r="F2257" s="284" t="str">
        <f>IF('Data invoice'!O2372=0,"",'Data invoice'!P2372)</f>
        <v/>
      </c>
      <c r="G2257" s="284" t="str">
        <f>IF('Data invoice'!P2372=0,"",'Data invoice'!Q2372)</f>
        <v/>
      </c>
      <c r="H2257" s="284" t="str">
        <f>IF('Data invoice'!Q2372=0,"",'Data invoice'!R2372)</f>
        <v/>
      </c>
      <c r="I2257" s="320" t="str">
        <f>IF('Data invoice'!R2372=0,"",'Data invoice'!S2372)</f>
        <v/>
      </c>
      <c r="J2257" s="367" t="str">
        <f>IF('Data invoice'!S2372=0,"",'Data invoice'!T2372)</f>
        <v/>
      </c>
    </row>
    <row r="2258" spans="1:10" ht="15" customHeight="1">
      <c r="A2258" s="284" t="str">
        <f>IF('Data invoice'!J2373=0,"",'Data invoice'!K2373)</f>
        <v/>
      </c>
      <c r="B2258" s="284" t="str">
        <f>IF('Data invoice'!K2373=0,"",'Data invoice'!L2373)</f>
        <v/>
      </c>
      <c r="C2258" s="284" t="str">
        <f>IF('Data invoice'!L2373=0,"",'Data invoice'!M2373)</f>
        <v/>
      </c>
      <c r="D2258" s="284" t="str">
        <f>IF('Data invoice'!M2373=0,"",'Data invoice'!N2373)</f>
        <v/>
      </c>
      <c r="E2258" s="284" t="str">
        <f>IF('Data invoice'!N2373=0,"",'Data invoice'!O2373)</f>
        <v/>
      </c>
      <c r="F2258" s="284" t="str">
        <f>IF('Data invoice'!O2373=0,"",'Data invoice'!P2373)</f>
        <v/>
      </c>
      <c r="G2258" s="284" t="str">
        <f>IF('Data invoice'!P2373=0,"",'Data invoice'!Q2373)</f>
        <v/>
      </c>
      <c r="H2258" s="284" t="str">
        <f>IF('Data invoice'!Q2373=0,"",'Data invoice'!R2373)</f>
        <v/>
      </c>
      <c r="I2258" s="320" t="str">
        <f>IF('Data invoice'!R2373=0,"",'Data invoice'!S2373)</f>
        <v/>
      </c>
      <c r="J2258" s="367" t="str">
        <f>IF('Data invoice'!S2373=0,"",'Data invoice'!T2373)</f>
        <v/>
      </c>
    </row>
    <row r="2259" spans="1:10" ht="15" customHeight="1">
      <c r="A2259" s="284" t="str">
        <f>IF('Data invoice'!J2374=0,"",'Data invoice'!K2374)</f>
        <v/>
      </c>
      <c r="B2259" s="284" t="str">
        <f>IF('Data invoice'!K2374=0,"",'Data invoice'!L2374)</f>
        <v/>
      </c>
      <c r="C2259" s="284" t="str">
        <f>IF('Data invoice'!L2374=0,"",'Data invoice'!M2374)</f>
        <v/>
      </c>
      <c r="D2259" s="284" t="str">
        <f>IF('Data invoice'!M2374=0,"",'Data invoice'!N2374)</f>
        <v/>
      </c>
      <c r="E2259" s="284" t="str">
        <f>IF('Data invoice'!N2374=0,"",'Data invoice'!O2374)</f>
        <v/>
      </c>
      <c r="F2259" s="284" t="str">
        <f>IF('Data invoice'!O2374=0,"",'Data invoice'!P2374)</f>
        <v/>
      </c>
      <c r="G2259" s="284" t="str">
        <f>IF('Data invoice'!P2374=0,"",'Data invoice'!Q2374)</f>
        <v/>
      </c>
      <c r="H2259" s="284" t="str">
        <f>IF('Data invoice'!Q2374=0,"",'Data invoice'!R2374)</f>
        <v/>
      </c>
      <c r="I2259" s="320" t="str">
        <f>IF('Data invoice'!R2374=0,"",'Data invoice'!S2374)</f>
        <v/>
      </c>
      <c r="J2259" s="367" t="str">
        <f>IF('Data invoice'!S2374=0,"",'Data invoice'!T2374)</f>
        <v/>
      </c>
    </row>
    <row r="2260" spans="1:10" ht="15" customHeight="1">
      <c r="A2260" s="284" t="str">
        <f>IF('Data invoice'!J2375=0,"",'Data invoice'!K2375)</f>
        <v/>
      </c>
      <c r="B2260" s="284" t="str">
        <f>IF('Data invoice'!K2375=0,"",'Data invoice'!L2375)</f>
        <v/>
      </c>
      <c r="C2260" s="284" t="str">
        <f>IF('Data invoice'!L2375=0,"",'Data invoice'!M2375)</f>
        <v/>
      </c>
      <c r="D2260" s="284" t="str">
        <f>IF('Data invoice'!M2375=0,"",'Data invoice'!N2375)</f>
        <v/>
      </c>
      <c r="E2260" s="284" t="str">
        <f>IF('Data invoice'!N2375=0,"",'Data invoice'!O2375)</f>
        <v/>
      </c>
      <c r="F2260" s="284" t="str">
        <f>IF('Data invoice'!O2375=0,"",'Data invoice'!P2375)</f>
        <v/>
      </c>
      <c r="G2260" s="284" t="str">
        <f>IF('Data invoice'!P2375=0,"",'Data invoice'!Q2375)</f>
        <v/>
      </c>
      <c r="H2260" s="284" t="str">
        <f>IF('Data invoice'!Q2375=0,"",'Data invoice'!R2375)</f>
        <v/>
      </c>
      <c r="I2260" s="320" t="str">
        <f>IF('Data invoice'!R2375=0,"",'Data invoice'!S2375)</f>
        <v/>
      </c>
      <c r="J2260" s="367" t="str">
        <f>IF('Data invoice'!S2375=0,"",'Data invoice'!T2375)</f>
        <v/>
      </c>
    </row>
    <row r="2261" spans="1:10" ht="15" customHeight="1">
      <c r="A2261" s="284" t="str">
        <f>IF('Data invoice'!J2376=0,"",'Data invoice'!K2376)</f>
        <v/>
      </c>
      <c r="B2261" s="284" t="str">
        <f>IF('Data invoice'!K2376=0,"",'Data invoice'!L2376)</f>
        <v/>
      </c>
      <c r="C2261" s="284" t="str">
        <f>IF('Data invoice'!L2376=0,"",'Data invoice'!M2376)</f>
        <v/>
      </c>
      <c r="D2261" s="284" t="str">
        <f>IF('Data invoice'!M2376=0,"",'Data invoice'!N2376)</f>
        <v/>
      </c>
      <c r="E2261" s="284" t="str">
        <f>IF('Data invoice'!N2376=0,"",'Data invoice'!O2376)</f>
        <v/>
      </c>
      <c r="F2261" s="284" t="str">
        <f>IF('Data invoice'!O2376=0,"",'Data invoice'!P2376)</f>
        <v/>
      </c>
      <c r="G2261" s="284" t="str">
        <f>IF('Data invoice'!P2376=0,"",'Data invoice'!Q2376)</f>
        <v/>
      </c>
      <c r="H2261" s="284" t="str">
        <f>IF('Data invoice'!Q2376=0,"",'Data invoice'!R2376)</f>
        <v/>
      </c>
      <c r="I2261" s="320" t="str">
        <f>IF('Data invoice'!R2376=0,"",'Data invoice'!S2376)</f>
        <v/>
      </c>
      <c r="J2261" s="367" t="str">
        <f>IF('Data invoice'!S2376=0,"",'Data invoice'!T2376)</f>
        <v/>
      </c>
    </row>
    <row r="2262" spans="1:10" ht="15" customHeight="1">
      <c r="A2262" s="284" t="str">
        <f>IF('Data invoice'!J2377=0,"",'Data invoice'!K2377)</f>
        <v/>
      </c>
      <c r="B2262" s="284" t="str">
        <f>IF('Data invoice'!K2377=0,"",'Data invoice'!L2377)</f>
        <v/>
      </c>
      <c r="C2262" s="284" t="str">
        <f>IF('Data invoice'!L2377=0,"",'Data invoice'!M2377)</f>
        <v/>
      </c>
      <c r="D2262" s="284" t="str">
        <f>IF('Data invoice'!M2377=0,"",'Data invoice'!N2377)</f>
        <v/>
      </c>
      <c r="E2262" s="284" t="str">
        <f>IF('Data invoice'!N2377=0,"",'Data invoice'!O2377)</f>
        <v/>
      </c>
      <c r="F2262" s="284" t="str">
        <f>IF('Data invoice'!O2377=0,"",'Data invoice'!P2377)</f>
        <v/>
      </c>
      <c r="G2262" s="284" t="str">
        <f>IF('Data invoice'!P2377=0,"",'Data invoice'!Q2377)</f>
        <v/>
      </c>
      <c r="H2262" s="284" t="str">
        <f>IF('Data invoice'!Q2377=0,"",'Data invoice'!R2377)</f>
        <v/>
      </c>
      <c r="I2262" s="320" t="str">
        <f>IF('Data invoice'!R2377=0,"",'Data invoice'!S2377)</f>
        <v/>
      </c>
      <c r="J2262" s="367" t="str">
        <f>IF('Data invoice'!S2377=0,"",'Data invoice'!T2377)</f>
        <v/>
      </c>
    </row>
    <row r="2263" spans="1:10" ht="15" customHeight="1">
      <c r="A2263" s="284" t="str">
        <f>IF('Data invoice'!J2378=0,"",'Data invoice'!K2378)</f>
        <v/>
      </c>
      <c r="B2263" s="284" t="str">
        <f>IF('Data invoice'!K2378=0,"",'Data invoice'!L2378)</f>
        <v/>
      </c>
      <c r="C2263" s="284" t="str">
        <f>IF('Data invoice'!L2378=0,"",'Data invoice'!M2378)</f>
        <v/>
      </c>
      <c r="D2263" s="284" t="str">
        <f>IF('Data invoice'!M2378=0,"",'Data invoice'!N2378)</f>
        <v/>
      </c>
      <c r="E2263" s="284" t="str">
        <f>IF('Data invoice'!N2378=0,"",'Data invoice'!O2378)</f>
        <v/>
      </c>
      <c r="F2263" s="284" t="str">
        <f>IF('Data invoice'!O2378=0,"",'Data invoice'!P2378)</f>
        <v/>
      </c>
      <c r="G2263" s="284" t="str">
        <f>IF('Data invoice'!P2378=0,"",'Data invoice'!Q2378)</f>
        <v/>
      </c>
      <c r="H2263" s="284" t="str">
        <f>IF('Data invoice'!Q2378=0,"",'Data invoice'!R2378)</f>
        <v/>
      </c>
      <c r="I2263" s="320" t="str">
        <f>IF('Data invoice'!R2378=0,"",'Data invoice'!S2378)</f>
        <v/>
      </c>
      <c r="J2263" s="367" t="str">
        <f>IF('Data invoice'!S2378=0,"",'Data invoice'!T2378)</f>
        <v/>
      </c>
    </row>
    <row r="2264" spans="1:10" ht="15" customHeight="1">
      <c r="A2264" s="284" t="str">
        <f>IF('Data invoice'!J2379=0,"",'Data invoice'!K2379)</f>
        <v/>
      </c>
      <c r="B2264" s="284" t="str">
        <f>IF('Data invoice'!K2379=0,"",'Data invoice'!L2379)</f>
        <v/>
      </c>
      <c r="C2264" s="284" t="str">
        <f>IF('Data invoice'!L2379=0,"",'Data invoice'!M2379)</f>
        <v/>
      </c>
      <c r="D2264" s="284" t="str">
        <f>IF('Data invoice'!M2379=0,"",'Data invoice'!N2379)</f>
        <v/>
      </c>
      <c r="E2264" s="284" t="str">
        <f>IF('Data invoice'!N2379=0,"",'Data invoice'!O2379)</f>
        <v/>
      </c>
      <c r="F2264" s="284" t="str">
        <f>IF('Data invoice'!O2379=0,"",'Data invoice'!P2379)</f>
        <v/>
      </c>
      <c r="G2264" s="284" t="str">
        <f>IF('Data invoice'!P2379=0,"",'Data invoice'!Q2379)</f>
        <v/>
      </c>
      <c r="H2264" s="284" t="str">
        <f>IF('Data invoice'!Q2379=0,"",'Data invoice'!R2379)</f>
        <v/>
      </c>
      <c r="I2264" s="320" t="str">
        <f>IF('Data invoice'!R2379=0,"",'Data invoice'!S2379)</f>
        <v/>
      </c>
      <c r="J2264" s="367" t="str">
        <f>IF('Data invoice'!S2379=0,"",'Data invoice'!T2379)</f>
        <v/>
      </c>
    </row>
    <row r="2265" spans="1:10" ht="15" customHeight="1">
      <c r="A2265" s="284" t="str">
        <f>IF('Data invoice'!J2380=0,"",'Data invoice'!K2380)</f>
        <v/>
      </c>
      <c r="B2265" s="284" t="str">
        <f>IF('Data invoice'!K2380=0,"",'Data invoice'!L2380)</f>
        <v/>
      </c>
      <c r="C2265" s="284" t="str">
        <f>IF('Data invoice'!L2380=0,"",'Data invoice'!M2380)</f>
        <v/>
      </c>
      <c r="D2265" s="284" t="str">
        <f>IF('Data invoice'!M2380=0,"",'Data invoice'!N2380)</f>
        <v/>
      </c>
      <c r="E2265" s="284" t="str">
        <f>IF('Data invoice'!N2380=0,"",'Data invoice'!O2380)</f>
        <v/>
      </c>
      <c r="F2265" s="284" t="str">
        <f>IF('Data invoice'!O2380=0,"",'Data invoice'!P2380)</f>
        <v/>
      </c>
      <c r="G2265" s="284" t="str">
        <f>IF('Data invoice'!P2380=0,"",'Data invoice'!Q2380)</f>
        <v/>
      </c>
      <c r="H2265" s="284" t="str">
        <f>IF('Data invoice'!Q2380=0,"",'Data invoice'!R2380)</f>
        <v/>
      </c>
      <c r="I2265" s="320" t="str">
        <f>IF('Data invoice'!R2380=0,"",'Data invoice'!S2380)</f>
        <v/>
      </c>
      <c r="J2265" s="367" t="str">
        <f>IF('Data invoice'!S2380=0,"",'Data invoice'!T2380)</f>
        <v/>
      </c>
    </row>
    <row r="2266" spans="1:10" ht="15" customHeight="1">
      <c r="A2266" s="284" t="str">
        <f>IF('Data invoice'!J2381=0,"",'Data invoice'!K2381)</f>
        <v/>
      </c>
      <c r="B2266" s="284" t="str">
        <f>IF('Data invoice'!K2381=0,"",'Data invoice'!L2381)</f>
        <v/>
      </c>
      <c r="C2266" s="284" t="str">
        <f>IF('Data invoice'!L2381=0,"",'Data invoice'!M2381)</f>
        <v/>
      </c>
      <c r="D2266" s="284" t="str">
        <f>IF('Data invoice'!M2381=0,"",'Data invoice'!N2381)</f>
        <v/>
      </c>
      <c r="E2266" s="284" t="str">
        <f>IF('Data invoice'!N2381=0,"",'Data invoice'!O2381)</f>
        <v/>
      </c>
      <c r="F2266" s="284" t="str">
        <f>IF('Data invoice'!O2381=0,"",'Data invoice'!P2381)</f>
        <v/>
      </c>
      <c r="G2266" s="284" t="str">
        <f>IF('Data invoice'!P2381=0,"",'Data invoice'!Q2381)</f>
        <v/>
      </c>
      <c r="H2266" s="284" t="str">
        <f>IF('Data invoice'!Q2381=0,"",'Data invoice'!R2381)</f>
        <v/>
      </c>
      <c r="I2266" s="320" t="str">
        <f>IF('Data invoice'!R2381=0,"",'Data invoice'!S2381)</f>
        <v/>
      </c>
      <c r="J2266" s="367" t="str">
        <f>IF('Data invoice'!S2381=0,"",'Data invoice'!T2381)</f>
        <v/>
      </c>
    </row>
    <row r="2267" spans="1:10" ht="15" customHeight="1">
      <c r="A2267" s="284" t="str">
        <f>IF('Data invoice'!J2382=0,"",'Data invoice'!K2382)</f>
        <v/>
      </c>
      <c r="B2267" s="284" t="str">
        <f>IF('Data invoice'!K2382=0,"",'Data invoice'!L2382)</f>
        <v/>
      </c>
      <c r="C2267" s="284" t="str">
        <f>IF('Data invoice'!L2382=0,"",'Data invoice'!M2382)</f>
        <v/>
      </c>
      <c r="D2267" s="284" t="str">
        <f>IF('Data invoice'!M2382=0,"",'Data invoice'!N2382)</f>
        <v/>
      </c>
      <c r="E2267" s="284" t="str">
        <f>IF('Data invoice'!N2382=0,"",'Data invoice'!O2382)</f>
        <v/>
      </c>
      <c r="F2267" s="284" t="str">
        <f>IF('Data invoice'!O2382=0,"",'Data invoice'!P2382)</f>
        <v/>
      </c>
      <c r="G2267" s="284" t="str">
        <f>IF('Data invoice'!P2382=0,"",'Data invoice'!Q2382)</f>
        <v/>
      </c>
      <c r="H2267" s="284" t="str">
        <f>IF('Data invoice'!Q2382=0,"",'Data invoice'!R2382)</f>
        <v/>
      </c>
      <c r="I2267" s="320" t="str">
        <f>IF('Data invoice'!R2382=0,"",'Data invoice'!S2382)</f>
        <v/>
      </c>
      <c r="J2267" s="367" t="str">
        <f>IF('Data invoice'!S2382=0,"",'Data invoice'!T2382)</f>
        <v/>
      </c>
    </row>
    <row r="2268" spans="1:10" ht="15" customHeight="1">
      <c r="A2268" s="284" t="str">
        <f>IF('Data invoice'!J2383=0,"",'Data invoice'!K2383)</f>
        <v/>
      </c>
      <c r="B2268" s="284" t="str">
        <f>IF('Data invoice'!K2383=0,"",'Data invoice'!L2383)</f>
        <v/>
      </c>
      <c r="C2268" s="284" t="str">
        <f>IF('Data invoice'!L2383=0,"",'Data invoice'!M2383)</f>
        <v/>
      </c>
      <c r="D2268" s="284" t="str">
        <f>IF('Data invoice'!M2383=0,"",'Data invoice'!N2383)</f>
        <v/>
      </c>
      <c r="E2268" s="284" t="str">
        <f>IF('Data invoice'!N2383=0,"",'Data invoice'!O2383)</f>
        <v/>
      </c>
      <c r="F2268" s="284" t="str">
        <f>IF('Data invoice'!O2383=0,"",'Data invoice'!P2383)</f>
        <v/>
      </c>
      <c r="G2268" s="284" t="str">
        <f>IF('Data invoice'!P2383=0,"",'Data invoice'!Q2383)</f>
        <v/>
      </c>
      <c r="H2268" s="284" t="str">
        <f>IF('Data invoice'!Q2383=0,"",'Data invoice'!R2383)</f>
        <v/>
      </c>
      <c r="I2268" s="320" t="str">
        <f>IF('Data invoice'!R2383=0,"",'Data invoice'!S2383)</f>
        <v/>
      </c>
      <c r="J2268" s="367" t="str">
        <f>IF('Data invoice'!S2383=0,"",'Data invoice'!T2383)</f>
        <v/>
      </c>
    </row>
    <row r="2269" spans="1:10" ht="15" customHeight="1">
      <c r="A2269" s="284" t="str">
        <f>IF('Data invoice'!J2384=0,"",'Data invoice'!K2384)</f>
        <v/>
      </c>
      <c r="B2269" s="284" t="str">
        <f>IF('Data invoice'!K2384=0,"",'Data invoice'!L2384)</f>
        <v/>
      </c>
      <c r="C2269" s="284" t="str">
        <f>IF('Data invoice'!L2384=0,"",'Data invoice'!M2384)</f>
        <v/>
      </c>
      <c r="D2269" s="284" t="str">
        <f>IF('Data invoice'!M2384=0,"",'Data invoice'!N2384)</f>
        <v/>
      </c>
      <c r="E2269" s="284" t="str">
        <f>IF('Data invoice'!N2384=0,"",'Data invoice'!O2384)</f>
        <v/>
      </c>
      <c r="F2269" s="284" t="str">
        <f>IF('Data invoice'!O2384=0,"",'Data invoice'!P2384)</f>
        <v/>
      </c>
      <c r="G2269" s="284" t="str">
        <f>IF('Data invoice'!P2384=0,"",'Data invoice'!Q2384)</f>
        <v/>
      </c>
      <c r="H2269" s="284" t="str">
        <f>IF('Data invoice'!Q2384=0,"",'Data invoice'!R2384)</f>
        <v/>
      </c>
      <c r="I2269" s="320" t="str">
        <f>IF('Data invoice'!R2384=0,"",'Data invoice'!S2384)</f>
        <v/>
      </c>
      <c r="J2269" s="367" t="str">
        <f>IF('Data invoice'!S2384=0,"",'Data invoice'!T2384)</f>
        <v/>
      </c>
    </row>
    <row r="2270" spans="1:10" ht="15" customHeight="1">
      <c r="A2270" s="284" t="str">
        <f>IF('Data invoice'!J2385=0,"",'Data invoice'!K2385)</f>
        <v/>
      </c>
      <c r="B2270" s="284" t="str">
        <f>IF('Data invoice'!K2385=0,"",'Data invoice'!L2385)</f>
        <v/>
      </c>
      <c r="C2270" s="284" t="str">
        <f>IF('Data invoice'!L2385=0,"",'Data invoice'!M2385)</f>
        <v/>
      </c>
      <c r="D2270" s="284" t="str">
        <f>IF('Data invoice'!M2385=0,"",'Data invoice'!N2385)</f>
        <v/>
      </c>
      <c r="E2270" s="284" t="str">
        <f>IF('Data invoice'!N2385=0,"",'Data invoice'!O2385)</f>
        <v/>
      </c>
      <c r="F2270" s="284" t="str">
        <f>IF('Data invoice'!O2385=0,"",'Data invoice'!P2385)</f>
        <v/>
      </c>
      <c r="G2270" s="284" t="str">
        <f>IF('Data invoice'!P2385=0,"",'Data invoice'!Q2385)</f>
        <v/>
      </c>
      <c r="H2270" s="284" t="str">
        <f>IF('Data invoice'!Q2385=0,"",'Data invoice'!R2385)</f>
        <v/>
      </c>
      <c r="I2270" s="320" t="str">
        <f>IF('Data invoice'!R2385=0,"",'Data invoice'!S2385)</f>
        <v/>
      </c>
      <c r="J2270" s="367" t="str">
        <f>IF('Data invoice'!S2385=0,"",'Data invoice'!T2385)</f>
        <v/>
      </c>
    </row>
    <row r="2271" spans="1:10" ht="15" customHeight="1">
      <c r="A2271" s="284" t="str">
        <f>IF('Data invoice'!J2386=0,"",'Data invoice'!K2386)</f>
        <v/>
      </c>
      <c r="B2271" s="284" t="str">
        <f>IF('Data invoice'!K2386=0,"",'Data invoice'!L2386)</f>
        <v/>
      </c>
      <c r="C2271" s="284" t="str">
        <f>IF('Data invoice'!L2386=0,"",'Data invoice'!M2386)</f>
        <v/>
      </c>
      <c r="D2271" s="284" t="str">
        <f>IF('Data invoice'!M2386=0,"",'Data invoice'!N2386)</f>
        <v/>
      </c>
      <c r="E2271" s="284" t="str">
        <f>IF('Data invoice'!N2386=0,"",'Data invoice'!O2386)</f>
        <v/>
      </c>
      <c r="F2271" s="284" t="str">
        <f>IF('Data invoice'!O2386=0,"",'Data invoice'!P2386)</f>
        <v/>
      </c>
      <c r="G2271" s="284" t="str">
        <f>IF('Data invoice'!P2386=0,"",'Data invoice'!Q2386)</f>
        <v/>
      </c>
      <c r="H2271" s="284" t="str">
        <f>IF('Data invoice'!Q2386=0,"",'Data invoice'!R2386)</f>
        <v/>
      </c>
      <c r="I2271" s="320" t="str">
        <f>IF('Data invoice'!R2386=0,"",'Data invoice'!S2386)</f>
        <v/>
      </c>
      <c r="J2271" s="367" t="str">
        <f>IF('Data invoice'!S2386=0,"",'Data invoice'!T2386)</f>
        <v/>
      </c>
    </row>
    <row r="2272" spans="1:10" ht="15" customHeight="1">
      <c r="A2272" s="284" t="str">
        <f>IF('Data invoice'!J2387=0,"",'Data invoice'!K2387)</f>
        <v/>
      </c>
      <c r="B2272" s="284" t="str">
        <f>IF('Data invoice'!K2387=0,"",'Data invoice'!L2387)</f>
        <v/>
      </c>
      <c r="C2272" s="284" t="str">
        <f>IF('Data invoice'!L2387=0,"",'Data invoice'!M2387)</f>
        <v/>
      </c>
      <c r="D2272" s="284" t="str">
        <f>IF('Data invoice'!M2387=0,"",'Data invoice'!N2387)</f>
        <v/>
      </c>
      <c r="E2272" s="284" t="str">
        <f>IF('Data invoice'!N2387=0,"",'Data invoice'!O2387)</f>
        <v/>
      </c>
      <c r="F2272" s="284" t="str">
        <f>IF('Data invoice'!O2387=0,"",'Data invoice'!P2387)</f>
        <v/>
      </c>
      <c r="G2272" s="284" t="str">
        <f>IF('Data invoice'!P2387=0,"",'Data invoice'!Q2387)</f>
        <v/>
      </c>
      <c r="H2272" s="284" t="str">
        <f>IF('Data invoice'!Q2387=0,"",'Data invoice'!R2387)</f>
        <v/>
      </c>
      <c r="I2272" s="320" t="str">
        <f>IF('Data invoice'!R2387=0,"",'Data invoice'!S2387)</f>
        <v/>
      </c>
      <c r="J2272" s="367" t="str">
        <f>IF('Data invoice'!S2387=0,"",'Data invoice'!T2387)</f>
        <v/>
      </c>
    </row>
    <row r="2273" spans="1:10" ht="15" customHeight="1">
      <c r="A2273" s="284" t="str">
        <f>IF('Data invoice'!J2388=0,"",'Data invoice'!K2388)</f>
        <v/>
      </c>
      <c r="B2273" s="284" t="str">
        <f>IF('Data invoice'!K2388=0,"",'Data invoice'!L2388)</f>
        <v/>
      </c>
      <c r="C2273" s="284" t="str">
        <f>IF('Data invoice'!L2388=0,"",'Data invoice'!M2388)</f>
        <v/>
      </c>
      <c r="D2273" s="284" t="str">
        <f>IF('Data invoice'!M2388=0,"",'Data invoice'!N2388)</f>
        <v/>
      </c>
      <c r="E2273" s="284" t="str">
        <f>IF('Data invoice'!N2388=0,"",'Data invoice'!O2388)</f>
        <v/>
      </c>
      <c r="F2273" s="284" t="str">
        <f>IF('Data invoice'!O2388=0,"",'Data invoice'!P2388)</f>
        <v/>
      </c>
      <c r="G2273" s="284" t="str">
        <f>IF('Data invoice'!P2388=0,"",'Data invoice'!Q2388)</f>
        <v/>
      </c>
      <c r="H2273" s="284" t="str">
        <f>IF('Data invoice'!Q2388=0,"",'Data invoice'!R2388)</f>
        <v/>
      </c>
      <c r="I2273" s="320" t="str">
        <f>IF('Data invoice'!R2388=0,"",'Data invoice'!S2388)</f>
        <v/>
      </c>
      <c r="J2273" s="367" t="str">
        <f>IF('Data invoice'!S2388=0,"",'Data invoice'!T2388)</f>
        <v/>
      </c>
    </row>
    <row r="2274" spans="1:10" ht="15" customHeight="1">
      <c r="A2274" s="284" t="str">
        <f>IF('Data invoice'!J2389=0,"",'Data invoice'!K2389)</f>
        <v/>
      </c>
      <c r="B2274" s="284" t="str">
        <f>IF('Data invoice'!K2389=0,"",'Data invoice'!L2389)</f>
        <v/>
      </c>
      <c r="C2274" s="284" t="str">
        <f>IF('Data invoice'!L2389=0,"",'Data invoice'!M2389)</f>
        <v/>
      </c>
      <c r="D2274" s="284" t="str">
        <f>IF('Data invoice'!M2389=0,"",'Data invoice'!N2389)</f>
        <v/>
      </c>
      <c r="E2274" s="284" t="str">
        <f>IF('Data invoice'!N2389=0,"",'Data invoice'!O2389)</f>
        <v/>
      </c>
      <c r="F2274" s="284" t="str">
        <f>IF('Data invoice'!O2389=0,"",'Data invoice'!P2389)</f>
        <v/>
      </c>
      <c r="G2274" s="284" t="str">
        <f>IF('Data invoice'!P2389=0,"",'Data invoice'!Q2389)</f>
        <v/>
      </c>
      <c r="H2274" s="284" t="str">
        <f>IF('Data invoice'!Q2389=0,"",'Data invoice'!R2389)</f>
        <v/>
      </c>
      <c r="I2274" s="320" t="str">
        <f>IF('Data invoice'!R2389=0,"",'Data invoice'!S2389)</f>
        <v/>
      </c>
      <c r="J2274" s="367" t="str">
        <f>IF('Data invoice'!S2389=0,"",'Data invoice'!T2389)</f>
        <v/>
      </c>
    </row>
    <row r="2275" spans="1:10" ht="15" customHeight="1">
      <c r="A2275" s="284" t="str">
        <f>IF('Data invoice'!J2390=0,"",'Data invoice'!K2390)</f>
        <v/>
      </c>
      <c r="B2275" s="284" t="str">
        <f>IF('Data invoice'!K2390=0,"",'Data invoice'!L2390)</f>
        <v/>
      </c>
      <c r="C2275" s="284" t="str">
        <f>IF('Data invoice'!L2390=0,"",'Data invoice'!M2390)</f>
        <v/>
      </c>
      <c r="D2275" s="284" t="str">
        <f>IF('Data invoice'!M2390=0,"",'Data invoice'!N2390)</f>
        <v/>
      </c>
      <c r="E2275" s="284" t="str">
        <f>IF('Data invoice'!N2390=0,"",'Data invoice'!O2390)</f>
        <v/>
      </c>
      <c r="F2275" s="284" t="str">
        <f>IF('Data invoice'!O2390=0,"",'Data invoice'!P2390)</f>
        <v/>
      </c>
      <c r="G2275" s="284" t="str">
        <f>IF('Data invoice'!P2390=0,"",'Data invoice'!Q2390)</f>
        <v/>
      </c>
      <c r="H2275" s="284" t="str">
        <f>IF('Data invoice'!Q2390=0,"",'Data invoice'!R2390)</f>
        <v/>
      </c>
      <c r="I2275" s="320" t="str">
        <f>IF('Data invoice'!R2390=0,"",'Data invoice'!S2390)</f>
        <v/>
      </c>
      <c r="J2275" s="367" t="str">
        <f>IF('Data invoice'!S2390=0,"",'Data invoice'!T2390)</f>
        <v/>
      </c>
    </row>
    <row r="2276" spans="1:10" ht="15" customHeight="1">
      <c r="A2276" s="284" t="str">
        <f>IF('Data invoice'!J2391=0,"",'Data invoice'!K2391)</f>
        <v/>
      </c>
      <c r="B2276" s="284" t="str">
        <f>IF('Data invoice'!K2391=0,"",'Data invoice'!L2391)</f>
        <v/>
      </c>
      <c r="C2276" s="284" t="str">
        <f>IF('Data invoice'!L2391=0,"",'Data invoice'!M2391)</f>
        <v/>
      </c>
      <c r="D2276" s="284" t="str">
        <f>IF('Data invoice'!M2391=0,"",'Data invoice'!N2391)</f>
        <v/>
      </c>
      <c r="E2276" s="284" t="str">
        <f>IF('Data invoice'!N2391=0,"",'Data invoice'!O2391)</f>
        <v/>
      </c>
      <c r="F2276" s="284" t="str">
        <f>IF('Data invoice'!O2391=0,"",'Data invoice'!P2391)</f>
        <v/>
      </c>
      <c r="G2276" s="284" t="str">
        <f>IF('Data invoice'!P2391=0,"",'Data invoice'!Q2391)</f>
        <v/>
      </c>
      <c r="H2276" s="284" t="str">
        <f>IF('Data invoice'!Q2391=0,"",'Data invoice'!R2391)</f>
        <v/>
      </c>
      <c r="I2276" s="320" t="str">
        <f>IF('Data invoice'!R2391=0,"",'Data invoice'!S2391)</f>
        <v/>
      </c>
      <c r="J2276" s="367" t="str">
        <f>IF('Data invoice'!S2391=0,"",'Data invoice'!T2391)</f>
        <v/>
      </c>
    </row>
    <row r="2277" spans="1:10" ht="15" customHeight="1">
      <c r="A2277" s="284" t="str">
        <f>IF('Data invoice'!J2392=0,"",'Data invoice'!K2392)</f>
        <v/>
      </c>
      <c r="B2277" s="284" t="str">
        <f>IF('Data invoice'!K2392=0,"",'Data invoice'!L2392)</f>
        <v/>
      </c>
      <c r="C2277" s="284" t="str">
        <f>IF('Data invoice'!L2392=0,"",'Data invoice'!M2392)</f>
        <v/>
      </c>
      <c r="D2277" s="284" t="str">
        <f>IF('Data invoice'!M2392=0,"",'Data invoice'!N2392)</f>
        <v/>
      </c>
      <c r="E2277" s="284" t="str">
        <f>IF('Data invoice'!N2392=0,"",'Data invoice'!O2392)</f>
        <v/>
      </c>
      <c r="F2277" s="284" t="str">
        <f>IF('Data invoice'!O2392=0,"",'Data invoice'!P2392)</f>
        <v/>
      </c>
      <c r="G2277" s="284" t="str">
        <f>IF('Data invoice'!P2392=0,"",'Data invoice'!Q2392)</f>
        <v/>
      </c>
      <c r="H2277" s="284" t="str">
        <f>IF('Data invoice'!Q2392=0,"",'Data invoice'!R2392)</f>
        <v/>
      </c>
      <c r="I2277" s="320" t="str">
        <f>IF('Data invoice'!R2392=0,"",'Data invoice'!S2392)</f>
        <v/>
      </c>
      <c r="J2277" s="367" t="str">
        <f>IF('Data invoice'!S2392=0,"",'Data invoice'!T2392)</f>
        <v/>
      </c>
    </row>
    <row r="2278" spans="1:10" ht="15" customHeight="1">
      <c r="A2278" s="284" t="str">
        <f>IF('Data invoice'!J2393=0,"",'Data invoice'!K2393)</f>
        <v/>
      </c>
      <c r="B2278" s="284" t="str">
        <f>IF('Data invoice'!K2393=0,"",'Data invoice'!L2393)</f>
        <v/>
      </c>
      <c r="C2278" s="284" t="str">
        <f>IF('Data invoice'!L2393=0,"",'Data invoice'!M2393)</f>
        <v/>
      </c>
      <c r="D2278" s="284" t="str">
        <f>IF('Data invoice'!M2393=0,"",'Data invoice'!N2393)</f>
        <v/>
      </c>
      <c r="E2278" s="284" t="str">
        <f>IF('Data invoice'!N2393=0,"",'Data invoice'!O2393)</f>
        <v/>
      </c>
      <c r="F2278" s="284" t="str">
        <f>IF('Data invoice'!O2393=0,"",'Data invoice'!P2393)</f>
        <v/>
      </c>
      <c r="G2278" s="284" t="str">
        <f>IF('Data invoice'!P2393=0,"",'Data invoice'!Q2393)</f>
        <v/>
      </c>
      <c r="H2278" s="284" t="str">
        <f>IF('Data invoice'!Q2393=0,"",'Data invoice'!R2393)</f>
        <v/>
      </c>
      <c r="I2278" s="320" t="str">
        <f>IF('Data invoice'!R2393=0,"",'Data invoice'!S2393)</f>
        <v/>
      </c>
      <c r="J2278" s="367" t="str">
        <f>IF('Data invoice'!S2393=0,"",'Data invoice'!T2393)</f>
        <v/>
      </c>
    </row>
    <row r="2279" spans="1:10" ht="15" customHeight="1">
      <c r="A2279" s="284" t="str">
        <f>IF('Data invoice'!J2394=0,"",'Data invoice'!K2394)</f>
        <v/>
      </c>
      <c r="B2279" s="284" t="str">
        <f>IF('Data invoice'!K2394=0,"",'Data invoice'!L2394)</f>
        <v/>
      </c>
      <c r="C2279" s="284" t="str">
        <f>IF('Data invoice'!L2394=0,"",'Data invoice'!M2394)</f>
        <v/>
      </c>
      <c r="D2279" s="284" t="str">
        <f>IF('Data invoice'!M2394=0,"",'Data invoice'!N2394)</f>
        <v/>
      </c>
      <c r="E2279" s="284" t="str">
        <f>IF('Data invoice'!N2394=0,"",'Data invoice'!O2394)</f>
        <v/>
      </c>
      <c r="F2279" s="284" t="str">
        <f>IF('Data invoice'!O2394=0,"",'Data invoice'!P2394)</f>
        <v/>
      </c>
      <c r="G2279" s="284" t="str">
        <f>IF('Data invoice'!P2394=0,"",'Data invoice'!Q2394)</f>
        <v/>
      </c>
      <c r="H2279" s="284" t="str">
        <f>IF('Data invoice'!Q2394=0,"",'Data invoice'!R2394)</f>
        <v/>
      </c>
      <c r="I2279" s="320" t="str">
        <f>IF('Data invoice'!R2394=0,"",'Data invoice'!S2394)</f>
        <v/>
      </c>
      <c r="J2279" s="367" t="str">
        <f>IF('Data invoice'!S2394=0,"",'Data invoice'!T2394)</f>
        <v/>
      </c>
    </row>
    <row r="2280" spans="1:10" ht="15" customHeight="1">
      <c r="A2280" s="284" t="str">
        <f>IF('Data invoice'!J2395=0,"",'Data invoice'!K2395)</f>
        <v/>
      </c>
      <c r="B2280" s="284" t="str">
        <f>IF('Data invoice'!K2395=0,"",'Data invoice'!L2395)</f>
        <v/>
      </c>
      <c r="C2280" s="284" t="str">
        <f>IF('Data invoice'!L2395=0,"",'Data invoice'!M2395)</f>
        <v/>
      </c>
      <c r="D2280" s="284" t="str">
        <f>IF('Data invoice'!M2395=0,"",'Data invoice'!N2395)</f>
        <v/>
      </c>
      <c r="E2280" s="284" t="str">
        <f>IF('Data invoice'!N2395=0,"",'Data invoice'!O2395)</f>
        <v/>
      </c>
      <c r="F2280" s="284" t="str">
        <f>IF('Data invoice'!O2395=0,"",'Data invoice'!P2395)</f>
        <v/>
      </c>
      <c r="G2280" s="284" t="str">
        <f>IF('Data invoice'!P2395=0,"",'Data invoice'!Q2395)</f>
        <v/>
      </c>
      <c r="H2280" s="284" t="str">
        <f>IF('Data invoice'!Q2395=0,"",'Data invoice'!R2395)</f>
        <v/>
      </c>
      <c r="I2280" s="320" t="str">
        <f>IF('Data invoice'!R2395=0,"",'Data invoice'!S2395)</f>
        <v/>
      </c>
      <c r="J2280" s="367" t="str">
        <f>IF('Data invoice'!S2395=0,"",'Data invoice'!T2395)</f>
        <v/>
      </c>
    </row>
  </sheetData>
  <sheetProtection selectLockedCells="1"/>
  <mergeCells count="5">
    <mergeCell ref="B48:E48"/>
    <mergeCell ref="B65:J65"/>
    <mergeCell ref="H2:J2"/>
    <mergeCell ref="M4:M8"/>
    <mergeCell ref="B49:J53"/>
  </mergeCells>
  <phoneticPr fontId="34" type="noConversion"/>
  <hyperlinks>
    <hyperlink ref="B65" r:id="rId1" xr:uid="{00000000-0004-0000-0000-000000000000}"/>
    <hyperlink ref="B8" r:id="rId2" xr:uid="{7F1EFCD0-6936-B94E-9069-61B827659483}"/>
  </hyperlinks>
  <pageMargins left="0.25" right="0.25" top="0.75" bottom="0.75" header="0.3" footer="0.3"/>
  <pageSetup paperSize="9" orientation="portrait" r:id="rId3"/>
  <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F3E6650-B45A-428D-B0D7-5575E35F614F}">
          <x14:formula1>
            <xm:f>Clients!$A:$A</xm:f>
          </x14:formula1>
          <xm:sqref>F4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FFA55-B167-4A36-8933-08D97AF609C6}">
  <sheetPr>
    <tabColor rgb="FF7030A0"/>
  </sheetPr>
  <dimension ref="A1:AL2280"/>
  <sheetViews>
    <sheetView showWhiteSpace="0" topLeftCell="A31" zoomScale="120" zoomScaleNormal="120" zoomScalePageLayoutView="160" workbookViewId="0">
      <selection activeCell="B54" sqref="B54"/>
    </sheetView>
  </sheetViews>
  <sheetFormatPr baseColWidth="10" defaultColWidth="12.69921875" defaultRowHeight="15" customHeight="1"/>
  <cols>
    <col min="1" max="1" width="7.19921875" style="414" bestFit="1" customWidth="1"/>
    <col min="2" max="2" width="10.5" style="275" customWidth="1"/>
    <col min="3" max="3" width="12.69921875" style="275" customWidth="1"/>
    <col min="4" max="4" width="10.19921875" style="275" customWidth="1"/>
    <col min="5" max="5" width="12.69921875" style="275" customWidth="1"/>
    <col min="6" max="6" width="8.5" style="275" customWidth="1"/>
    <col min="7" max="7" width="8.09765625" style="275" customWidth="1"/>
    <col min="8" max="8" width="9.5" style="275" customWidth="1"/>
    <col min="9" max="9" width="5.69921875" style="275" customWidth="1"/>
    <col min="10" max="10" width="5.69921875" style="160" customWidth="1"/>
    <col min="11" max="11" width="7" style="329" customWidth="1"/>
    <col min="12" max="12" width="1.69921875" style="414" customWidth="1"/>
    <col min="13" max="13" width="12.19921875" style="275" customWidth="1"/>
    <col min="14" max="14" width="23.19921875" style="275" customWidth="1"/>
    <col min="15" max="15" width="10.69921875" style="414" customWidth="1"/>
    <col min="16" max="16" width="8.19921875" style="414" customWidth="1"/>
    <col min="17" max="17" width="8.69921875" style="414" customWidth="1"/>
    <col min="18" max="18" width="10.69921875" style="414" customWidth="1"/>
    <col min="19" max="19" width="14.19921875" style="414" customWidth="1"/>
    <col min="20" max="28" width="10.69921875" style="414" customWidth="1"/>
    <col min="29" max="38" width="10.69921875" style="275" customWidth="1"/>
    <col min="39" max="16384" width="12.69921875" style="275"/>
  </cols>
  <sheetData>
    <row r="1" spans="1:38" s="414" customFormat="1" ht="48.75" customHeight="1">
      <c r="A1" s="279"/>
      <c r="B1" s="279"/>
      <c r="C1" s="279"/>
      <c r="D1" s="279"/>
      <c r="E1" s="279"/>
      <c r="F1" s="294"/>
      <c r="G1" s="294"/>
      <c r="H1" s="279"/>
      <c r="I1" s="279"/>
      <c r="J1" s="295"/>
      <c r="K1" s="280"/>
      <c r="L1" s="279"/>
      <c r="M1" s="279"/>
      <c r="N1" s="280"/>
      <c r="O1" s="280"/>
      <c r="P1" s="280"/>
      <c r="Q1" s="280"/>
      <c r="R1" s="280"/>
      <c r="S1" s="280"/>
      <c r="T1" s="279"/>
      <c r="U1" s="279"/>
      <c r="V1" s="279"/>
      <c r="W1" s="279"/>
      <c r="X1" s="279"/>
      <c r="Y1" s="279"/>
      <c r="Z1" s="279"/>
      <c r="AA1" s="279"/>
      <c r="AB1" s="296"/>
      <c r="AC1" s="296"/>
      <c r="AD1" s="296"/>
      <c r="AE1" s="296"/>
      <c r="AF1" s="296"/>
      <c r="AG1" s="296"/>
      <c r="AH1" s="296"/>
    </row>
    <row r="2" spans="1:38" s="414" customFormat="1" ht="16.5" customHeight="1">
      <c r="A2" s="279"/>
      <c r="B2" s="325" t="s">
        <v>873</v>
      </c>
      <c r="C2" s="475"/>
      <c r="D2" s="326" t="s">
        <v>758</v>
      </c>
      <c r="E2" s="485"/>
      <c r="F2" s="327"/>
      <c r="G2" s="282" t="s">
        <v>0</v>
      </c>
      <c r="H2" s="1667">
        <f ca="1">TODAY()</f>
        <v>46184</v>
      </c>
      <c r="I2" s="1667"/>
      <c r="J2" s="1667"/>
      <c r="K2" s="280"/>
      <c r="L2" s="279"/>
      <c r="M2" s="279"/>
      <c r="N2" s="404"/>
      <c r="O2" s="301"/>
      <c r="P2" s="301"/>
      <c r="Q2" s="301"/>
      <c r="R2" s="301"/>
      <c r="S2" s="301"/>
      <c r="T2" s="303"/>
      <c r="U2" s="279"/>
      <c r="V2" s="279"/>
      <c r="W2" s="279"/>
      <c r="X2" s="279"/>
      <c r="Y2" s="279"/>
      <c r="Z2" s="279"/>
      <c r="AA2" s="279"/>
      <c r="AB2" s="296"/>
      <c r="AC2" s="296"/>
      <c r="AD2" s="296"/>
      <c r="AE2" s="296"/>
      <c r="AF2" s="296"/>
      <c r="AG2" s="296"/>
      <c r="AH2" s="296"/>
    </row>
    <row r="3" spans="1:38" s="414" customFormat="1" ht="16.5" customHeight="1">
      <c r="A3" s="279"/>
      <c r="B3" s="282"/>
      <c r="C3" s="282"/>
      <c r="D3" s="282"/>
      <c r="E3" s="282"/>
      <c r="F3" s="297"/>
      <c r="G3" s="297"/>
      <c r="H3" s="282"/>
      <c r="I3" s="282"/>
      <c r="J3" s="298"/>
      <c r="K3" s="280"/>
      <c r="L3" s="279"/>
      <c r="M3" s="274" t="s">
        <v>804</v>
      </c>
      <c r="N3" s="405"/>
      <c r="O3" s="406"/>
      <c r="P3" s="407"/>
      <c r="Q3" s="407"/>
      <c r="R3" s="407"/>
      <c r="S3" s="407"/>
      <c r="T3" s="303"/>
      <c r="U3" s="279"/>
      <c r="V3" s="279"/>
      <c r="W3" s="279"/>
      <c r="X3" s="279"/>
      <c r="Y3" s="279"/>
      <c r="Z3" s="279"/>
      <c r="AA3" s="279"/>
      <c r="AB3" s="296"/>
      <c r="AC3" s="296"/>
      <c r="AD3" s="296"/>
      <c r="AE3" s="296"/>
      <c r="AF3" s="296"/>
      <c r="AG3" s="296"/>
      <c r="AH3" s="296"/>
    </row>
    <row r="4" spans="1:38" ht="16.5" customHeight="1">
      <c r="A4" s="279"/>
      <c r="B4" s="466" t="s">
        <v>1</v>
      </c>
      <c r="C4" s="150"/>
      <c r="D4" s="151"/>
      <c r="E4" s="280"/>
      <c r="F4" s="486" t="s">
        <v>1034</v>
      </c>
      <c r="G4" s="487"/>
      <c r="H4" s="487"/>
      <c r="I4" s="487"/>
      <c r="J4" s="153"/>
      <c r="K4" s="304"/>
      <c r="L4" s="279"/>
      <c r="M4" s="1668" t="s">
        <v>795</v>
      </c>
      <c r="N4" s="408" t="s">
        <v>799</v>
      </c>
      <c r="O4" s="409">
        <v>0.2</v>
      </c>
      <c r="P4" s="311"/>
      <c r="Q4" s="311"/>
      <c r="R4" s="311"/>
      <c r="S4" s="311"/>
      <c r="T4" s="303"/>
      <c r="U4" s="305"/>
      <c r="V4" s="305"/>
      <c r="W4" s="305"/>
      <c r="X4" s="279"/>
      <c r="Y4" s="279"/>
      <c r="Z4" s="279"/>
      <c r="AA4" s="279"/>
      <c r="AB4" s="296"/>
      <c r="AC4" s="148"/>
      <c r="AD4" s="148"/>
      <c r="AE4" s="148"/>
      <c r="AF4" s="148"/>
      <c r="AG4" s="148"/>
      <c r="AH4" s="148"/>
    </row>
    <row r="5" spans="1:38" ht="16.5" customHeight="1">
      <c r="A5" s="279"/>
      <c r="B5" s="155" t="s">
        <v>2</v>
      </c>
      <c r="C5" s="156"/>
      <c r="D5" s="157"/>
      <c r="E5" s="280"/>
      <c r="F5" s="488" t="str">
        <f>VLOOKUP(F4, Clients!A:G, 2, FALSE)</f>
        <v>Adresse</v>
      </c>
      <c r="G5" s="377"/>
      <c r="H5" s="474"/>
      <c r="I5" s="474"/>
      <c r="J5" s="159"/>
      <c r="K5" s="304"/>
      <c r="L5" s="279"/>
      <c r="M5" s="1669"/>
      <c r="N5" s="408" t="s">
        <v>800</v>
      </c>
      <c r="O5" s="409">
        <v>0.2</v>
      </c>
      <c r="P5" s="311"/>
      <c r="Q5" s="311"/>
      <c r="R5" s="311"/>
      <c r="S5" s="311"/>
      <c r="T5" s="303"/>
      <c r="U5" s="305"/>
      <c r="V5" s="305"/>
      <c r="W5" s="305"/>
      <c r="X5" s="279"/>
      <c r="Y5" s="279"/>
      <c r="Z5" s="279"/>
      <c r="AA5" s="279"/>
      <c r="AB5" s="296"/>
      <c r="AC5" s="148"/>
      <c r="AD5" s="148"/>
      <c r="AE5" s="148"/>
      <c r="AF5" s="148"/>
      <c r="AG5" s="148"/>
      <c r="AH5" s="148"/>
    </row>
    <row r="6" spans="1:38" ht="16.5" customHeight="1">
      <c r="A6" s="279"/>
      <c r="B6" s="155" t="s">
        <v>3</v>
      </c>
      <c r="C6" s="156"/>
      <c r="D6" s="157"/>
      <c r="E6" s="280"/>
      <c r="F6" s="488" t="str">
        <f>VLOOKUP(F4, Clients!A:G, 3, FALSE)</f>
        <v>Code Postal</v>
      </c>
      <c r="G6" s="377"/>
      <c r="H6" s="474"/>
      <c r="I6" s="474"/>
      <c r="J6" s="159"/>
      <c r="K6" s="304"/>
      <c r="L6" s="279"/>
      <c r="M6" s="1669"/>
      <c r="N6" s="410" t="s">
        <v>801</v>
      </c>
      <c r="O6" s="409">
        <v>0.2</v>
      </c>
      <c r="P6" s="311"/>
      <c r="Q6" s="311"/>
      <c r="R6" s="311"/>
      <c r="S6" s="311"/>
      <c r="T6" s="303"/>
      <c r="U6" s="305"/>
      <c r="V6" s="305"/>
      <c r="W6" s="305"/>
      <c r="X6" s="279"/>
      <c r="Y6" s="279"/>
      <c r="Z6" s="279"/>
      <c r="AA6" s="279"/>
      <c r="AB6" s="296"/>
      <c r="AC6" s="148"/>
      <c r="AD6" s="148"/>
      <c r="AE6" s="148"/>
      <c r="AF6" s="148"/>
      <c r="AG6" s="148"/>
      <c r="AH6" s="148"/>
      <c r="AI6" s="148"/>
      <c r="AJ6" s="148"/>
      <c r="AK6" s="148"/>
      <c r="AL6" s="148"/>
    </row>
    <row r="7" spans="1:38" ht="16.5" customHeight="1">
      <c r="A7" s="279"/>
      <c r="B7" s="155" t="s">
        <v>5</v>
      </c>
      <c r="C7" s="156"/>
      <c r="D7" s="157"/>
      <c r="E7" s="280"/>
      <c r="F7" s="488" t="str">
        <f>VLOOKUP(F4, Clients!A:G, 4, FALSE)</f>
        <v>Pays</v>
      </c>
      <c r="G7" s="377"/>
      <c r="H7" s="474"/>
      <c r="I7" s="474"/>
      <c r="J7" s="159"/>
      <c r="K7" s="304"/>
      <c r="L7" s="279"/>
      <c r="M7" s="1669"/>
      <c r="N7" s="411" t="s">
        <v>21</v>
      </c>
      <c r="O7" s="409">
        <v>0.2</v>
      </c>
      <c r="P7" s="311"/>
      <c r="Q7" s="311"/>
      <c r="R7" s="311"/>
      <c r="S7" s="311"/>
      <c r="T7" s="303"/>
      <c r="U7" s="305"/>
      <c r="V7" s="305"/>
      <c r="W7" s="305"/>
      <c r="X7" s="279"/>
      <c r="Y7" s="279"/>
      <c r="Z7" s="279"/>
      <c r="AA7" s="279"/>
      <c r="AB7" s="296"/>
      <c r="AC7" s="148"/>
      <c r="AD7" s="148"/>
      <c r="AE7" s="148"/>
      <c r="AF7" s="148"/>
      <c r="AG7" s="148"/>
      <c r="AH7" s="148"/>
      <c r="AI7" s="148"/>
      <c r="AJ7" s="148"/>
      <c r="AK7" s="148"/>
      <c r="AL7" s="148"/>
    </row>
    <row r="8" spans="1:38" ht="16.5" customHeight="1">
      <c r="A8" s="279"/>
      <c r="B8" s="241" t="s">
        <v>767</v>
      </c>
      <c r="C8" s="156"/>
      <c r="D8" s="157"/>
      <c r="E8" s="280"/>
      <c r="F8" s="489" t="str">
        <f>VLOOKUP(F4, Clients!A:G, 5, FALSE)</f>
        <v>TVA</v>
      </c>
      <c r="G8" s="377"/>
      <c r="H8" s="474"/>
      <c r="I8" s="474"/>
      <c r="J8" s="159"/>
      <c r="K8" s="304"/>
      <c r="L8" s="279"/>
      <c r="M8" s="1669"/>
      <c r="N8" s="408" t="s">
        <v>22</v>
      </c>
      <c r="O8" s="409">
        <v>0</v>
      </c>
      <c r="P8" s="311"/>
      <c r="Q8" s="311"/>
      <c r="R8" s="311"/>
      <c r="S8" s="311"/>
      <c r="T8" s="303"/>
      <c r="U8" s="305"/>
      <c r="V8" s="305"/>
      <c r="W8" s="305"/>
      <c r="X8" s="279"/>
      <c r="Y8" s="279"/>
      <c r="Z8" s="279"/>
      <c r="AA8" s="279"/>
      <c r="AB8" s="296"/>
      <c r="AC8" s="148"/>
      <c r="AD8" s="148"/>
      <c r="AE8" s="148"/>
      <c r="AF8" s="148"/>
      <c r="AG8" s="148"/>
      <c r="AH8" s="148"/>
      <c r="AI8" s="148"/>
      <c r="AJ8" s="148"/>
      <c r="AK8" s="148"/>
      <c r="AL8" s="148"/>
    </row>
    <row r="9" spans="1:38" ht="16.5" customHeight="1">
      <c r="A9" s="279"/>
      <c r="B9" s="494" t="s">
        <v>7</v>
      </c>
      <c r="C9" s="156"/>
      <c r="D9" s="157"/>
      <c r="E9" s="280"/>
      <c r="F9" s="488" t="str">
        <f>VLOOKUP(F4, Clients!A:G, 6, FALSE)</f>
        <v>Contact</v>
      </c>
      <c r="G9" s="377"/>
      <c r="H9" s="474"/>
      <c r="I9" s="474"/>
      <c r="J9" s="159"/>
      <c r="K9" s="304"/>
      <c r="L9" s="279"/>
      <c r="M9" s="380" t="s">
        <v>752</v>
      </c>
      <c r="N9" s="425">
        <v>0</v>
      </c>
      <c r="O9" s="412"/>
      <c r="P9" s="334"/>
      <c r="Q9" s="311"/>
      <c r="R9" s="311"/>
      <c r="S9" s="311"/>
      <c r="T9" s="303"/>
      <c r="U9" s="305"/>
      <c r="V9" s="305"/>
      <c r="W9" s="305"/>
      <c r="X9" s="279"/>
      <c r="Y9" s="279"/>
      <c r="Z9" s="279"/>
      <c r="AA9" s="279"/>
      <c r="AB9" s="296"/>
      <c r="AC9" s="148"/>
      <c r="AD9" s="148"/>
      <c r="AE9" s="148"/>
      <c r="AF9" s="148"/>
      <c r="AG9" s="148"/>
      <c r="AH9" s="148"/>
      <c r="AI9" s="148"/>
      <c r="AJ9" s="148"/>
      <c r="AK9" s="148"/>
      <c r="AL9" s="148"/>
    </row>
    <row r="10" spans="1:38" ht="12.75" customHeight="1">
      <c r="A10" s="279"/>
      <c r="B10" s="155" t="s">
        <v>9</v>
      </c>
      <c r="C10" s="156"/>
      <c r="D10" s="157"/>
      <c r="E10" s="280"/>
      <c r="F10" s="488" t="str">
        <f>VLOOKUP(F4, Clients!A:G, 7, FALSE)</f>
        <v>Email</v>
      </c>
      <c r="G10" s="377"/>
      <c r="H10" s="474"/>
      <c r="I10" s="474"/>
      <c r="J10" s="159"/>
      <c r="K10" s="304"/>
      <c r="L10" s="279"/>
      <c r="M10" s="381" t="s">
        <v>753</v>
      </c>
      <c r="N10" s="426">
        <v>0</v>
      </c>
      <c r="O10" s="413"/>
      <c r="P10" s="311"/>
      <c r="Q10" s="311"/>
      <c r="R10" s="311"/>
      <c r="S10" s="311"/>
      <c r="T10" s="303"/>
      <c r="U10" s="303"/>
      <c r="V10" s="303"/>
      <c r="W10" s="303"/>
      <c r="X10" s="279"/>
      <c r="Y10" s="279"/>
      <c r="Z10" s="279"/>
      <c r="AA10" s="279"/>
      <c r="AB10" s="296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</row>
    <row r="11" spans="1:38" ht="14.7" customHeight="1">
      <c r="A11" s="279"/>
      <c r="B11" s="430" t="s">
        <v>11</v>
      </c>
      <c r="C11" s="161"/>
      <c r="D11" s="162"/>
      <c r="E11" s="280"/>
      <c r="F11" s="490"/>
      <c r="G11" s="491"/>
      <c r="H11" s="492"/>
      <c r="I11" s="492"/>
      <c r="J11" s="493"/>
      <c r="K11" s="304"/>
      <c r="L11" s="279"/>
      <c r="M11" s="381" t="s">
        <v>6</v>
      </c>
      <c r="N11" s="427">
        <v>0</v>
      </c>
      <c r="O11" s="413"/>
      <c r="P11" s="289"/>
      <c r="Q11" s="289"/>
      <c r="R11" s="289"/>
      <c r="S11" s="311"/>
      <c r="T11" s="303"/>
      <c r="U11" s="303"/>
      <c r="V11" s="303"/>
      <c r="W11" s="303"/>
      <c r="X11" s="279"/>
      <c r="Y11" s="279"/>
      <c r="Z11" s="279"/>
      <c r="AA11" s="279"/>
      <c r="AB11" s="296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</row>
    <row r="12" spans="1:38" s="414" customFormat="1" ht="18" customHeight="1">
      <c r="A12" s="279"/>
      <c r="B12" s="242"/>
      <c r="C12" s="242"/>
      <c r="D12" s="242"/>
      <c r="E12" s="281"/>
      <c r="F12" s="281"/>
      <c r="G12" s="281"/>
      <c r="H12" s="281"/>
      <c r="I12" s="281"/>
      <c r="J12" s="300"/>
      <c r="K12" s="280"/>
      <c r="L12" s="279"/>
      <c r="M12" s="423"/>
      <c r="N12" s="422"/>
      <c r="O12" s="422"/>
      <c r="P12" s="289"/>
      <c r="Q12" s="289"/>
      <c r="R12" s="289"/>
      <c r="S12" s="311"/>
      <c r="T12" s="303"/>
      <c r="U12" s="303"/>
      <c r="V12" s="303"/>
      <c r="W12" s="303"/>
      <c r="X12" s="279"/>
      <c r="Y12" s="279"/>
      <c r="Z12" s="279"/>
      <c r="AA12" s="279"/>
      <c r="AB12" s="296"/>
      <c r="AC12" s="296"/>
      <c r="AD12" s="296"/>
      <c r="AE12" s="296"/>
      <c r="AF12" s="296"/>
      <c r="AG12" s="296"/>
      <c r="AH12" s="296"/>
      <c r="AI12" s="296"/>
      <c r="AJ12" s="296"/>
      <c r="AK12" s="296"/>
      <c r="AL12" s="296"/>
    </row>
    <row r="13" spans="1:38" ht="21.75" customHeight="1">
      <c r="A13" s="279"/>
      <c r="B13" s="165" t="str">
        <f>'Data invoice'!X1</f>
        <v>Summary</v>
      </c>
      <c r="C13" s="166"/>
      <c r="D13" s="166"/>
      <c r="E13" s="166" t="str">
        <f>'Data invoice'!AA1</f>
        <v>Price</v>
      </c>
      <c r="F13" s="166"/>
      <c r="G13" s="166" t="s">
        <v>17</v>
      </c>
      <c r="H13" s="167" t="s">
        <v>16</v>
      </c>
      <c r="I13" s="167"/>
      <c r="J13" s="338" t="str">
        <f>'Summary(old)'!P12</f>
        <v>EUR</v>
      </c>
      <c r="K13" s="307"/>
      <c r="L13" s="279"/>
      <c r="M13" s="423"/>
      <c r="N13" s="424"/>
      <c r="O13" s="424"/>
      <c r="P13" s="289"/>
      <c r="Q13" s="289"/>
      <c r="R13" s="289"/>
      <c r="S13" s="311"/>
      <c r="T13" s="303"/>
      <c r="U13" s="303"/>
      <c r="V13" s="303"/>
      <c r="W13" s="303"/>
      <c r="X13" s="279"/>
      <c r="Y13" s="279"/>
      <c r="Z13" s="279"/>
      <c r="AA13" s="279"/>
      <c r="AB13" s="296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</row>
    <row r="14" spans="1:38" ht="15" customHeight="1">
      <c r="A14" s="279"/>
      <c r="B14" s="181" t="str">
        <f>'Data invoice'!X2</f>
        <v>HOLDS</v>
      </c>
      <c r="C14" s="220" t="str">
        <f>'Data invoice'!Y2</f>
        <v>Sets</v>
      </c>
      <c r="D14" s="220" t="str">
        <f>'Data invoice'!Z2</f>
        <v>Holds</v>
      </c>
      <c r="E14" s="221"/>
      <c r="F14" s="220"/>
      <c r="G14" s="221"/>
      <c r="H14" s="390"/>
      <c r="I14" s="237"/>
      <c r="J14" s="222"/>
      <c r="K14" s="307"/>
      <c r="L14" s="279"/>
      <c r="M14" s="423"/>
      <c r="N14" s="424"/>
      <c r="O14" s="424"/>
      <c r="P14" s="289"/>
      <c r="Q14" s="289"/>
      <c r="R14" s="289"/>
      <c r="S14" s="311"/>
      <c r="T14" s="303"/>
      <c r="U14" s="303"/>
      <c r="V14" s="303"/>
      <c r="W14" s="303"/>
      <c r="X14" s="279"/>
      <c r="Y14" s="279"/>
      <c r="Z14" s="279"/>
      <c r="AA14" s="279"/>
      <c r="AB14" s="296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</row>
    <row r="15" spans="1:38" ht="13.5" customHeight="1">
      <c r="A15" s="283"/>
      <c r="B15" s="219" t="str">
        <f>'Data invoice'!X3</f>
        <v>PU Holds</v>
      </c>
      <c r="C15" s="168">
        <f>'Data invoice'!Y3</f>
        <v>0</v>
      </c>
      <c r="D15" s="168">
        <f>'Data invoice'!Z3</f>
        <v>0</v>
      </c>
      <c r="E15" s="169">
        <f>'Data invoice'!AA3</f>
        <v>0</v>
      </c>
      <c r="F15" s="169"/>
      <c r="G15" s="388">
        <v>0</v>
      </c>
      <c r="H15" s="394">
        <f>E15*(1-G15)</f>
        <v>0</v>
      </c>
      <c r="I15" s="171"/>
      <c r="J15" s="157"/>
      <c r="K15" s="307"/>
      <c r="L15" s="283"/>
      <c r="M15" s="287"/>
      <c r="N15" s="289"/>
      <c r="O15" s="289"/>
      <c r="P15" s="289"/>
      <c r="Q15" s="289"/>
      <c r="R15" s="289"/>
      <c r="S15" s="329"/>
      <c r="T15" s="303"/>
      <c r="U15" s="303"/>
      <c r="V15" s="303"/>
      <c r="W15" s="303"/>
      <c r="X15" s="283"/>
      <c r="Y15" s="283"/>
      <c r="Z15" s="283"/>
      <c r="AA15" s="283"/>
      <c r="AB15" s="290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</row>
    <row r="16" spans="1:38" ht="13.5" customHeight="1">
      <c r="A16" s="283"/>
      <c r="B16" s="219" t="str">
        <f>'Data invoice'!X4</f>
        <v>PE Holds</v>
      </c>
      <c r="C16" s="168">
        <f>'Data invoice'!Y4</f>
        <v>0</v>
      </c>
      <c r="D16" s="168">
        <f>'Data invoice'!Z4</f>
        <v>0</v>
      </c>
      <c r="E16" s="169">
        <f>'Data invoice'!AA4</f>
        <v>0</v>
      </c>
      <c r="F16" s="169"/>
      <c r="G16" s="388">
        <v>0</v>
      </c>
      <c r="H16" s="392">
        <f>E16*(1-G16)</f>
        <v>0</v>
      </c>
      <c r="I16" s="171"/>
      <c r="J16" s="157"/>
      <c r="K16" s="307"/>
      <c r="L16" s="283"/>
      <c r="M16" s="287"/>
      <c r="N16" s="289"/>
      <c r="O16" s="289"/>
      <c r="P16" s="289"/>
      <c r="Q16" s="289"/>
      <c r="R16" s="289"/>
      <c r="S16" s="329"/>
      <c r="T16" s="303"/>
      <c r="U16" s="303"/>
      <c r="V16" s="303"/>
      <c r="W16" s="303"/>
      <c r="X16" s="283"/>
      <c r="Y16" s="283"/>
      <c r="Z16" s="283"/>
      <c r="AA16" s="283"/>
      <c r="AB16" s="290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</row>
    <row r="17" spans="1:38" ht="13.5" customHeight="1">
      <c r="A17" s="283"/>
      <c r="B17" s="223" t="str">
        <f>'Data invoice'!X5</f>
        <v>Total</v>
      </c>
      <c r="C17" s="224">
        <f>'Data invoice'!Y5</f>
        <v>0</v>
      </c>
      <c r="D17" s="225">
        <f>'Data invoice'!Z5</f>
        <v>0</v>
      </c>
      <c r="E17" s="226">
        <f>'Data invoice'!AA5</f>
        <v>0</v>
      </c>
      <c r="F17" s="226"/>
      <c r="G17" s="227"/>
      <c r="H17" s="483">
        <f>SUM(H15:H16)</f>
        <v>0</v>
      </c>
      <c r="I17" s="238"/>
      <c r="J17" s="173" t="str">
        <f>'Summary(old)'!P12</f>
        <v>EUR</v>
      </c>
      <c r="K17" s="307"/>
      <c r="L17" s="283"/>
      <c r="M17" s="287"/>
      <c r="N17" s="289"/>
      <c r="O17" s="289"/>
      <c r="P17" s="332"/>
      <c r="Q17" s="332"/>
      <c r="R17" s="332"/>
      <c r="S17" s="329"/>
      <c r="T17" s="303"/>
      <c r="U17" s="303"/>
      <c r="V17" s="303"/>
      <c r="W17" s="303"/>
      <c r="X17" s="283"/>
      <c r="Y17" s="283"/>
      <c r="Z17" s="283"/>
      <c r="AA17" s="283"/>
      <c r="AB17" s="290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</row>
    <row r="18" spans="1:38" ht="13.2" customHeight="1">
      <c r="A18" s="283"/>
      <c r="B18" s="171"/>
      <c r="C18" s="174"/>
      <c r="D18" s="174"/>
      <c r="E18" s="175"/>
      <c r="F18" s="175"/>
      <c r="G18" s="388"/>
      <c r="H18" s="170"/>
      <c r="I18" s="396"/>
      <c r="J18" s="396"/>
      <c r="K18" s="307"/>
      <c r="L18" s="283"/>
      <c r="M18" s="287"/>
      <c r="N18" s="289"/>
      <c r="O18" s="289"/>
      <c r="P18" s="332"/>
      <c r="Q18" s="332"/>
      <c r="R18" s="332"/>
      <c r="S18" s="329"/>
      <c r="T18" s="313"/>
      <c r="U18" s="303"/>
      <c r="V18" s="303"/>
      <c r="W18" s="303"/>
      <c r="X18" s="283"/>
      <c r="Y18" s="283"/>
      <c r="Z18" s="283"/>
      <c r="AA18" s="283"/>
      <c r="AB18" s="290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</row>
    <row r="19" spans="1:38" ht="12" customHeight="1">
      <c r="A19" s="283"/>
      <c r="B19" s="181" t="str">
        <f>'Data invoice'!X7</f>
        <v>GRP Macros</v>
      </c>
      <c r="C19" s="220"/>
      <c r="D19" s="220" t="str">
        <f>'Data invoice'!Z7</f>
        <v>Volumes</v>
      </c>
      <c r="E19" s="228"/>
      <c r="F19" s="228"/>
      <c r="G19" s="389"/>
      <c r="H19" s="390"/>
      <c r="I19" s="239"/>
      <c r="J19" s="229"/>
      <c r="K19" s="307"/>
      <c r="L19" s="283"/>
      <c r="M19" s="328"/>
      <c r="N19" s="289"/>
      <c r="O19" s="332"/>
      <c r="P19" s="332"/>
      <c r="Q19" s="332"/>
      <c r="R19" s="332"/>
      <c r="S19" s="329"/>
      <c r="T19" s="283"/>
      <c r="U19" s="303"/>
      <c r="V19" s="303"/>
      <c r="W19" s="303"/>
      <c r="X19" s="283"/>
      <c r="Y19" s="283"/>
      <c r="Z19" s="283"/>
      <c r="AA19" s="283"/>
      <c r="AB19" s="290"/>
      <c r="AC19" s="172"/>
      <c r="AD19" s="172"/>
      <c r="AE19" s="172"/>
      <c r="AF19" s="172"/>
      <c r="AG19" s="172"/>
      <c r="AH19" s="172"/>
      <c r="AI19" s="172"/>
      <c r="AJ19" s="172"/>
      <c r="AK19" s="172"/>
      <c r="AL19" s="172"/>
    </row>
    <row r="20" spans="1:38" ht="15" customHeight="1">
      <c r="A20" s="283"/>
      <c r="B20" s="219" t="str">
        <f>'Data invoice'!X8</f>
        <v>FULL FRICTION</v>
      </c>
      <c r="C20" s="177"/>
      <c r="D20" s="177">
        <f>'Data invoice'!Z8</f>
        <v>0</v>
      </c>
      <c r="E20" s="169">
        <f>'Data invoice'!AA8</f>
        <v>0</v>
      </c>
      <c r="F20" s="169"/>
      <c r="G20" s="388">
        <v>0</v>
      </c>
      <c r="H20" s="394">
        <f>E20*(1-G20)</f>
        <v>0</v>
      </c>
      <c r="I20" s="178"/>
      <c r="J20" s="230"/>
      <c r="K20" s="307"/>
      <c r="L20" s="283"/>
      <c r="M20" s="328"/>
      <c r="N20" s="289"/>
      <c r="O20" s="332"/>
      <c r="P20" s="332"/>
      <c r="Q20" s="332"/>
      <c r="R20" s="332"/>
      <c r="S20" s="329"/>
      <c r="T20" s="283"/>
      <c r="U20" s="303"/>
      <c r="V20" s="303"/>
      <c r="W20" s="303"/>
      <c r="X20" s="283"/>
      <c r="Y20" s="283"/>
      <c r="Z20" s="283"/>
      <c r="AA20" s="283"/>
      <c r="AB20" s="290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</row>
    <row r="21" spans="1:38" ht="13.2" customHeight="1">
      <c r="A21" s="283"/>
      <c r="B21" s="219" t="str">
        <f>'Data invoice'!X9</f>
        <v>DUAL TEXTURE</v>
      </c>
      <c r="C21" s="177"/>
      <c r="D21" s="177">
        <f>'Data invoice'!Z9</f>
        <v>0</v>
      </c>
      <c r="E21" s="169">
        <f>'Data invoice'!AA9</f>
        <v>0</v>
      </c>
      <c r="F21" s="169"/>
      <c r="G21" s="388">
        <v>0</v>
      </c>
      <c r="H21" s="393">
        <f>E21*(1-G21)</f>
        <v>0</v>
      </c>
      <c r="I21" s="178"/>
      <c r="J21" s="230"/>
      <c r="K21" s="307"/>
      <c r="L21" s="283"/>
      <c r="M21" s="328"/>
      <c r="N21" s="289"/>
      <c r="O21" s="332"/>
      <c r="P21" s="332"/>
      <c r="Q21" s="332"/>
      <c r="R21" s="332"/>
      <c r="S21" s="329"/>
      <c r="T21" s="283"/>
      <c r="U21" s="303"/>
      <c r="V21" s="303"/>
      <c r="W21" s="303"/>
      <c r="X21" s="283"/>
      <c r="Y21" s="283"/>
      <c r="Z21" s="283"/>
      <c r="AA21" s="283"/>
      <c r="AB21" s="290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</row>
    <row r="22" spans="1:38" ht="12" customHeight="1">
      <c r="A22" s="283"/>
      <c r="B22" s="223" t="str">
        <f>'Data invoice'!X10</f>
        <v>Total</v>
      </c>
      <c r="C22" s="225"/>
      <c r="D22" s="479">
        <v>0</v>
      </c>
      <c r="E22" s="482">
        <f>'Data invoice'!AA10</f>
        <v>0</v>
      </c>
      <c r="F22" s="480"/>
      <c r="G22" s="481"/>
      <c r="H22" s="391">
        <f>E22*(1-G22)</f>
        <v>0</v>
      </c>
      <c r="I22" s="240"/>
      <c r="J22" s="179" t="str">
        <f>'Summary(old)'!P12</f>
        <v>EUR</v>
      </c>
      <c r="K22" s="307"/>
      <c r="L22" s="283"/>
      <c r="M22" s="328"/>
      <c r="N22" s="289"/>
      <c r="O22" s="332"/>
      <c r="P22" s="332"/>
      <c r="Q22" s="332"/>
      <c r="R22" s="332"/>
      <c r="S22" s="329"/>
      <c r="T22" s="283"/>
      <c r="U22" s="303"/>
      <c r="V22" s="303"/>
      <c r="W22" s="303"/>
      <c r="X22" s="283"/>
      <c r="Y22" s="283"/>
      <c r="Z22" s="283"/>
      <c r="AA22" s="283"/>
      <c r="AB22" s="290"/>
      <c r="AC22" s="172"/>
      <c r="AD22" s="172"/>
      <c r="AE22" s="172"/>
      <c r="AF22" s="172"/>
      <c r="AG22" s="172"/>
      <c r="AH22" s="172"/>
      <c r="AI22" s="172"/>
      <c r="AJ22" s="172"/>
      <c r="AK22" s="172"/>
      <c r="AL22" s="172"/>
    </row>
    <row r="23" spans="1:38" ht="10.199999999999999" customHeight="1">
      <c r="A23" s="283"/>
      <c r="B23" s="171"/>
      <c r="C23" s="174"/>
      <c r="D23" s="174"/>
      <c r="E23" s="175"/>
      <c r="F23" s="175"/>
      <c r="G23" s="388"/>
      <c r="H23" s="170"/>
      <c r="I23" s="176"/>
      <c r="J23" s="176"/>
      <c r="K23" s="307"/>
      <c r="L23" s="283"/>
      <c r="M23" s="328"/>
      <c r="N23" s="289"/>
      <c r="O23" s="332"/>
      <c r="P23" s="332"/>
      <c r="Q23" s="332"/>
      <c r="R23" s="332"/>
      <c r="S23" s="329"/>
      <c r="T23" s="283"/>
      <c r="U23" s="303"/>
      <c r="V23" s="303"/>
      <c r="W23" s="303"/>
      <c r="X23" s="283"/>
      <c r="Y23" s="283"/>
      <c r="Z23" s="283"/>
      <c r="AA23" s="283"/>
      <c r="AB23" s="290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</row>
    <row r="24" spans="1:38" ht="11.7" customHeight="1">
      <c r="A24" s="283"/>
      <c r="B24" s="181" t="str">
        <f>'Data invoice'!X17</f>
        <v>RECYCLED ABS MACROS</v>
      </c>
      <c r="C24" s="181"/>
      <c r="D24" s="220" t="str">
        <f>'Data invoice'!Z17</f>
        <v>Volumes</v>
      </c>
      <c r="E24" s="228"/>
      <c r="F24" s="228"/>
      <c r="G24" s="389"/>
      <c r="H24" s="390"/>
      <c r="I24" s="239"/>
      <c r="J24" s="229"/>
      <c r="K24" s="307"/>
      <c r="U24" s="303"/>
      <c r="V24" s="303"/>
      <c r="W24" s="303"/>
      <c r="X24" s="283"/>
      <c r="Y24" s="283"/>
      <c r="Z24" s="283"/>
      <c r="AA24" s="283"/>
      <c r="AB24" s="290"/>
      <c r="AC24" s="172"/>
      <c r="AD24" s="172"/>
      <c r="AE24" s="172"/>
      <c r="AF24" s="172"/>
      <c r="AG24" s="172"/>
      <c r="AH24" s="172"/>
      <c r="AI24" s="172"/>
      <c r="AJ24" s="172"/>
      <c r="AK24" s="172"/>
      <c r="AL24" s="172"/>
    </row>
    <row r="25" spans="1:38" ht="10.199999999999999" customHeight="1">
      <c r="A25" s="283"/>
      <c r="B25" s="219" t="str">
        <f>'Data invoice'!X18</f>
        <v>NO TEXT</v>
      </c>
      <c r="C25" s="219"/>
      <c r="D25" s="168">
        <f>'Data invoice'!Z18</f>
        <v>0</v>
      </c>
      <c r="E25" s="169">
        <f>'Data invoice'!AA18</f>
        <v>0</v>
      </c>
      <c r="F25" s="169"/>
      <c r="G25" s="388">
        <v>0</v>
      </c>
      <c r="H25" s="394">
        <f>E25*(1-G25)</f>
        <v>0</v>
      </c>
      <c r="I25" s="178"/>
      <c r="J25" s="230"/>
      <c r="K25" s="307"/>
      <c r="U25" s="303"/>
      <c r="V25" s="303"/>
      <c r="W25" s="303"/>
      <c r="X25" s="283"/>
      <c r="Y25" s="283"/>
      <c r="Z25" s="283"/>
      <c r="AA25" s="283"/>
      <c r="AB25" s="290"/>
      <c r="AC25" s="172"/>
      <c r="AD25" s="172"/>
      <c r="AE25" s="172"/>
      <c r="AF25" s="172"/>
      <c r="AG25" s="172"/>
      <c r="AH25" s="172"/>
      <c r="AI25" s="172"/>
      <c r="AJ25" s="172"/>
      <c r="AK25" s="172"/>
      <c r="AL25" s="172"/>
    </row>
    <row r="26" spans="1:38" ht="15" customHeight="1">
      <c r="A26" s="283"/>
      <c r="B26" s="219" t="str">
        <f>'Data invoice'!X19</f>
        <v>FULL FRICTION</v>
      </c>
      <c r="C26" s="219"/>
      <c r="D26" s="168">
        <f>'Data invoice'!Z19</f>
        <v>0</v>
      </c>
      <c r="E26" s="169">
        <f>'Data invoice'!AA19</f>
        <v>0</v>
      </c>
      <c r="F26" s="169"/>
      <c r="G26" s="388">
        <v>0</v>
      </c>
      <c r="H26" s="392">
        <f>E26*(1-G26)</f>
        <v>0</v>
      </c>
      <c r="I26" s="178"/>
      <c r="J26" s="230"/>
      <c r="K26" s="307"/>
      <c r="U26" s="303"/>
      <c r="V26" s="303"/>
      <c r="W26" s="303"/>
      <c r="X26" s="283"/>
      <c r="Y26" s="283"/>
      <c r="Z26" s="283"/>
      <c r="AA26" s="283"/>
      <c r="AB26" s="290"/>
      <c r="AC26" s="172"/>
      <c r="AD26" s="172"/>
      <c r="AE26" s="172"/>
      <c r="AF26" s="172"/>
      <c r="AG26" s="172"/>
      <c r="AH26" s="172"/>
      <c r="AI26" s="172"/>
      <c r="AJ26" s="172"/>
      <c r="AK26" s="172"/>
      <c r="AL26" s="172"/>
    </row>
    <row r="27" spans="1:38" ht="13.5" customHeight="1">
      <c r="A27" s="283"/>
      <c r="B27" s="219" t="str">
        <f>'Data invoice'!X20</f>
        <v>DUAL TEXTURE</v>
      </c>
      <c r="C27" s="219"/>
      <c r="D27" s="168">
        <f>'Data invoice'!Z20</f>
        <v>0</v>
      </c>
      <c r="E27" s="169">
        <f>'Data invoice'!AA20</f>
        <v>0</v>
      </c>
      <c r="F27" s="169"/>
      <c r="G27" s="388">
        <v>0</v>
      </c>
      <c r="H27" s="392">
        <f>E27*(1-G27)</f>
        <v>0</v>
      </c>
      <c r="I27" s="178"/>
      <c r="J27" s="230"/>
      <c r="K27" s="307"/>
      <c r="U27" s="303"/>
      <c r="V27" s="303"/>
      <c r="W27" s="303"/>
      <c r="X27" s="283"/>
      <c r="Y27" s="283"/>
      <c r="Z27" s="283"/>
      <c r="AA27" s="283"/>
      <c r="AB27" s="290"/>
      <c r="AC27" s="172"/>
      <c r="AD27" s="172"/>
      <c r="AE27" s="172"/>
      <c r="AF27" s="172"/>
      <c r="AG27" s="172"/>
      <c r="AH27" s="172"/>
      <c r="AI27" s="172"/>
      <c r="AJ27" s="172"/>
      <c r="AK27" s="172"/>
      <c r="AL27" s="172"/>
    </row>
    <row r="28" spans="1:38" ht="13.5" customHeight="1">
      <c r="A28" s="283"/>
      <c r="B28" s="223" t="str">
        <f>'Data invoice'!X21</f>
        <v>Total</v>
      </c>
      <c r="C28" s="224"/>
      <c r="D28" s="225">
        <f>SUM(D25:D27)</f>
        <v>0</v>
      </c>
      <c r="E28" s="226">
        <f>'Data invoice'!AA21</f>
        <v>0</v>
      </c>
      <c r="F28" s="226"/>
      <c r="G28" s="227"/>
      <c r="H28" s="483">
        <f>E28*(1-G28)</f>
        <v>0</v>
      </c>
      <c r="I28" s="238"/>
      <c r="J28" s="534" t="s">
        <v>796</v>
      </c>
      <c r="K28" s="307"/>
      <c r="L28" s="283"/>
      <c r="M28" s="328"/>
      <c r="N28" s="289"/>
      <c r="O28" s="289"/>
      <c r="P28" s="289"/>
      <c r="Q28" s="289"/>
      <c r="R28" s="289"/>
      <c r="S28" s="329"/>
      <c r="T28" s="283"/>
      <c r="U28" s="303"/>
      <c r="V28" s="303"/>
      <c r="W28" s="303"/>
      <c r="X28" s="283"/>
      <c r="Y28" s="283"/>
      <c r="Z28" s="283"/>
      <c r="AA28" s="283"/>
      <c r="AB28" s="290"/>
      <c r="AC28" s="172"/>
      <c r="AD28" s="172"/>
      <c r="AE28" s="172"/>
      <c r="AF28" s="172"/>
      <c r="AG28" s="172"/>
      <c r="AH28" s="172"/>
      <c r="AI28" s="172"/>
      <c r="AJ28" s="172"/>
      <c r="AK28" s="172"/>
      <c r="AL28" s="172"/>
    </row>
    <row r="29" spans="1:38" ht="13.5" customHeight="1">
      <c r="A29" s="283"/>
      <c r="B29" s="171"/>
      <c r="C29" s="174"/>
      <c r="D29" s="174"/>
      <c r="E29" s="175"/>
      <c r="F29" s="175"/>
      <c r="G29" s="388"/>
      <c r="H29" s="170"/>
      <c r="I29" s="176"/>
      <c r="J29" s="170"/>
      <c r="K29" s="307"/>
      <c r="L29" s="283"/>
      <c r="M29" s="328"/>
      <c r="N29" s="289"/>
      <c r="O29" s="289"/>
      <c r="P29" s="289"/>
      <c r="Q29" s="289"/>
      <c r="R29" s="289"/>
      <c r="S29" s="329"/>
      <c r="T29" s="283"/>
      <c r="U29" s="303"/>
      <c r="V29" s="303"/>
      <c r="W29" s="303"/>
      <c r="X29" s="283"/>
      <c r="Y29" s="283"/>
      <c r="Z29" s="283"/>
      <c r="AA29" s="283"/>
      <c r="AB29" s="290"/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</row>
    <row r="30" spans="1:38" ht="13.5" customHeight="1">
      <c r="A30" s="283"/>
      <c r="B30" s="181" t="str">
        <f>'Data invoice'!X12</f>
        <v>WOODEN VOLUMES</v>
      </c>
      <c r="C30" s="181"/>
      <c r="D30" s="220" t="str">
        <f>'Data invoice'!Z12</f>
        <v>Volumes</v>
      </c>
      <c r="E30" s="228"/>
      <c r="F30" s="228"/>
      <c r="G30" s="389"/>
      <c r="H30" s="390"/>
      <c r="I30" s="239"/>
      <c r="J30" s="229"/>
      <c r="K30" s="307"/>
      <c r="L30" s="283"/>
      <c r="M30" s="328"/>
      <c r="N30" s="289"/>
      <c r="O30" s="289"/>
      <c r="P30" s="289"/>
      <c r="Q30" s="289"/>
      <c r="R30" s="289"/>
      <c r="S30" s="329"/>
      <c r="T30" s="283"/>
      <c r="U30" s="303"/>
      <c r="V30" s="303"/>
      <c r="W30" s="303"/>
      <c r="X30" s="283"/>
      <c r="Y30" s="283"/>
      <c r="Z30" s="283"/>
      <c r="AA30" s="283"/>
      <c r="AB30" s="290"/>
      <c r="AC30" s="172"/>
      <c r="AD30" s="172"/>
      <c r="AE30" s="172"/>
      <c r="AF30" s="172"/>
      <c r="AG30" s="172"/>
      <c r="AH30" s="172"/>
      <c r="AI30" s="172"/>
      <c r="AJ30" s="172"/>
      <c r="AK30" s="172"/>
      <c r="AL30" s="172"/>
    </row>
    <row r="31" spans="1:38" ht="13.5" customHeight="1">
      <c r="A31" s="283"/>
      <c r="B31" s="219" t="str">
        <f>'Data invoice'!X13</f>
        <v>FULL FRICTION</v>
      </c>
      <c r="C31" s="219"/>
      <c r="D31" s="168">
        <f ca="1">'Data invoice'!Z13</f>
        <v>0</v>
      </c>
      <c r="E31" s="169">
        <f>'Data invoice'!AA13</f>
        <v>0</v>
      </c>
      <c r="F31" s="169"/>
      <c r="G31" s="397">
        <v>0</v>
      </c>
      <c r="H31" s="394">
        <f>E31*(1-G31)</f>
        <v>0</v>
      </c>
      <c r="I31" s="178"/>
      <c r="J31" s="230"/>
      <c r="K31" s="307"/>
      <c r="L31" s="283"/>
      <c r="M31" s="328"/>
      <c r="N31" s="289"/>
      <c r="O31" s="289"/>
      <c r="P31" s="289"/>
      <c r="Q31" s="289"/>
      <c r="R31" s="289"/>
      <c r="S31" s="329"/>
      <c r="T31" s="283"/>
      <c r="U31" s="303"/>
      <c r="V31" s="303"/>
      <c r="W31" s="303"/>
      <c r="X31" s="283"/>
      <c r="Y31" s="283"/>
      <c r="Z31" s="283"/>
      <c r="AA31" s="283"/>
      <c r="AB31" s="290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</row>
    <row r="32" spans="1:38" ht="13.5" customHeight="1">
      <c r="A32" s="283"/>
      <c r="B32" s="219" t="str">
        <f>'Data invoice'!X14</f>
        <v>DUAL TEXTURE</v>
      </c>
      <c r="C32" s="219"/>
      <c r="D32" s="168">
        <f ca="1">'Data invoice'!Z14</f>
        <v>0</v>
      </c>
      <c r="E32" s="169">
        <f>'Data invoice'!AA14</f>
        <v>0</v>
      </c>
      <c r="F32" s="169"/>
      <c r="G32" s="397">
        <v>0</v>
      </c>
      <c r="H32" s="393">
        <f>E32*(1-G32)</f>
        <v>0</v>
      </c>
      <c r="I32" s="178"/>
      <c r="J32" s="230"/>
      <c r="K32" s="307"/>
      <c r="L32" s="283"/>
      <c r="M32" s="328"/>
      <c r="N32" s="289"/>
      <c r="O32" s="289"/>
      <c r="P32" s="289"/>
      <c r="Q32" s="289"/>
      <c r="R32" s="289"/>
      <c r="S32" s="329"/>
      <c r="T32" s="283"/>
      <c r="U32" s="303"/>
      <c r="V32" s="303"/>
      <c r="W32" s="303"/>
      <c r="X32" s="283"/>
      <c r="Y32" s="283"/>
      <c r="Z32" s="283"/>
      <c r="AA32" s="283"/>
      <c r="AB32" s="290"/>
      <c r="AC32" s="172"/>
      <c r="AD32" s="172"/>
      <c r="AE32" s="172"/>
      <c r="AF32" s="172"/>
      <c r="AG32" s="172"/>
      <c r="AH32" s="172"/>
      <c r="AI32" s="172"/>
      <c r="AJ32" s="172"/>
      <c r="AK32" s="172"/>
      <c r="AL32" s="172"/>
    </row>
    <row r="33" spans="1:38" ht="13.5" customHeight="1">
      <c r="A33" s="283"/>
      <c r="B33" s="223" t="str">
        <f>'Data invoice'!X15</f>
        <v>Total</v>
      </c>
      <c r="C33" s="223"/>
      <c r="D33" s="225">
        <f ca="1">'Data invoice'!Z15</f>
        <v>0</v>
      </c>
      <c r="E33" s="226">
        <f>'Data invoice'!AA15</f>
        <v>0</v>
      </c>
      <c r="F33" s="226"/>
      <c r="G33" s="227"/>
      <c r="H33" s="391">
        <f>H31+H32</f>
        <v>0</v>
      </c>
      <c r="I33" s="240"/>
      <c r="J33" s="179" t="str">
        <f>'Summary(old)'!P12</f>
        <v>EUR</v>
      </c>
      <c r="K33" s="307"/>
      <c r="L33" s="283"/>
      <c r="M33" s="328"/>
      <c r="N33" s="289"/>
      <c r="O33" s="289"/>
      <c r="P33" s="289"/>
      <c r="Q33" s="289"/>
      <c r="R33" s="289"/>
      <c r="S33" s="329"/>
      <c r="T33" s="283"/>
      <c r="U33" s="314"/>
      <c r="V33" s="316"/>
      <c r="W33" s="316"/>
      <c r="X33" s="283"/>
      <c r="Y33" s="283"/>
      <c r="Z33" s="283"/>
      <c r="AA33" s="283"/>
      <c r="AB33" s="290"/>
      <c r="AC33" s="172"/>
      <c r="AD33" s="172"/>
      <c r="AE33" s="172"/>
      <c r="AF33" s="172"/>
      <c r="AG33" s="172"/>
      <c r="AH33" s="172"/>
      <c r="AI33" s="172"/>
      <c r="AJ33" s="172"/>
      <c r="AK33" s="172"/>
      <c r="AL33" s="172"/>
    </row>
    <row r="34" spans="1:38" ht="13.5" customHeight="1">
      <c r="A34" s="283"/>
      <c r="B34" s="145"/>
      <c r="C34" s="145"/>
      <c r="D34" s="145"/>
      <c r="E34" s="145"/>
      <c r="F34" s="235"/>
      <c r="G34" s="235"/>
      <c r="H34" s="285"/>
      <c r="I34" s="308"/>
      <c r="J34" s="307"/>
      <c r="K34" s="307"/>
      <c r="L34" s="283"/>
      <c r="M34" s="328"/>
      <c r="N34" s="289"/>
      <c r="O34" s="289"/>
      <c r="P34" s="289"/>
      <c r="Q34" s="289"/>
      <c r="R34" s="289"/>
      <c r="S34" s="329"/>
      <c r="T34" s="283"/>
      <c r="U34" s="314"/>
      <c r="V34" s="316"/>
      <c r="W34" s="316"/>
      <c r="X34" s="283"/>
      <c r="Y34" s="283"/>
      <c r="Z34" s="283"/>
      <c r="AA34" s="283"/>
      <c r="AB34" s="290"/>
      <c r="AC34" s="172"/>
      <c r="AD34" s="172"/>
      <c r="AE34" s="172"/>
      <c r="AF34" s="172"/>
      <c r="AG34" s="172"/>
      <c r="AH34" s="172"/>
      <c r="AI34" s="172"/>
      <c r="AJ34" s="172"/>
      <c r="AK34" s="172"/>
      <c r="AL34" s="172"/>
    </row>
    <row r="35" spans="1:38" ht="13.95" customHeight="1">
      <c r="A35" s="283"/>
      <c r="B35" s="231" t="s">
        <v>765</v>
      </c>
      <c r="C35" s="232"/>
      <c r="D35" s="232"/>
      <c r="E35" s="233" t="str">
        <f>'Summary(old)'!P12</f>
        <v>EUR</v>
      </c>
      <c r="F35" s="235"/>
      <c r="G35" s="242"/>
      <c r="H35" s="285"/>
      <c r="I35" s="286"/>
      <c r="J35" s="307"/>
      <c r="K35" s="307"/>
      <c r="L35" s="283"/>
      <c r="M35" s="328"/>
      <c r="N35" s="289"/>
      <c r="O35" s="289"/>
      <c r="P35" s="289"/>
      <c r="Q35" s="289"/>
      <c r="R35" s="289"/>
      <c r="S35" s="280"/>
      <c r="T35" s="279"/>
      <c r="U35" s="283"/>
      <c r="V35" s="283"/>
      <c r="W35" s="283"/>
      <c r="X35" s="283"/>
      <c r="Y35" s="283"/>
      <c r="Z35" s="283"/>
      <c r="AA35" s="283"/>
      <c r="AB35" s="290"/>
      <c r="AC35" s="290"/>
      <c r="AD35" s="290"/>
      <c r="AE35" s="290"/>
      <c r="AF35" s="290"/>
      <c r="AG35" s="172"/>
      <c r="AH35" s="172"/>
      <c r="AI35" s="172"/>
      <c r="AJ35" s="172"/>
      <c r="AK35" s="172"/>
      <c r="AL35" s="172"/>
    </row>
    <row r="36" spans="1:38" ht="13.5" customHeight="1">
      <c r="A36" s="283"/>
      <c r="B36" s="234" t="s">
        <v>25</v>
      </c>
      <c r="C36" s="246">
        <f>H17+H22+H33+H28</f>
        <v>0</v>
      </c>
      <c r="D36" s="235"/>
      <c r="E36" s="250" t="str">
        <f>'Summary(old)'!P12</f>
        <v>EUR</v>
      </c>
      <c r="F36" s="235"/>
      <c r="G36" s="242"/>
      <c r="H36" s="285"/>
      <c r="I36" s="286"/>
      <c r="J36" s="287"/>
      <c r="K36" s="307"/>
      <c r="L36" s="283"/>
      <c r="M36" s="328"/>
      <c r="N36" s="289"/>
      <c r="O36" s="289"/>
      <c r="P36" s="289"/>
      <c r="Q36" s="289"/>
      <c r="R36" s="289"/>
      <c r="S36" s="331"/>
      <c r="T36" s="284"/>
      <c r="U36" s="283"/>
      <c r="V36" s="283"/>
      <c r="W36" s="283"/>
      <c r="X36" s="283"/>
      <c r="Y36" s="283"/>
      <c r="Z36" s="283"/>
      <c r="AA36" s="290"/>
      <c r="AB36" s="290"/>
      <c r="AC36" s="290"/>
      <c r="AD36" s="290"/>
      <c r="AE36" s="290"/>
      <c r="AF36" s="290"/>
      <c r="AG36" s="172"/>
      <c r="AH36" s="172"/>
      <c r="AI36" s="172"/>
      <c r="AJ36" s="172"/>
      <c r="AK36" s="172"/>
      <c r="AL36" s="172"/>
    </row>
    <row r="37" spans="1:38" ht="15" customHeight="1">
      <c r="A37" s="283"/>
      <c r="B37" s="234" t="str">
        <f>"VAT"&amp;". "&amp;N11*100&amp;"%"</f>
        <v>VAT. 0%</v>
      </c>
      <c r="C37" s="246">
        <f>C36*N11</f>
        <v>0</v>
      </c>
      <c r="D37" s="235"/>
      <c r="E37" s="236" t="str">
        <f>'Summary(old)'!P12</f>
        <v>EUR</v>
      </c>
      <c r="F37" s="235"/>
      <c r="G37" s="242"/>
      <c r="H37" s="285"/>
      <c r="I37" s="286"/>
      <c r="J37" s="287"/>
      <c r="K37" s="307"/>
      <c r="L37" s="283"/>
      <c r="M37" s="328"/>
      <c r="N37" s="289"/>
      <c r="O37" s="289"/>
      <c r="P37" s="289"/>
      <c r="Q37" s="289"/>
      <c r="R37" s="289"/>
      <c r="S37" s="331"/>
      <c r="T37" s="284"/>
      <c r="U37" s="283"/>
      <c r="V37" s="283"/>
      <c r="W37" s="283"/>
      <c r="X37" s="283"/>
      <c r="Y37" s="283"/>
      <c r="Z37" s="283"/>
      <c r="AA37" s="290"/>
      <c r="AB37" s="290"/>
      <c r="AC37" s="290"/>
      <c r="AD37" s="290"/>
      <c r="AE37" s="290"/>
      <c r="AF37" s="290"/>
      <c r="AG37" s="172"/>
      <c r="AH37" s="172"/>
      <c r="AI37" s="172"/>
      <c r="AJ37" s="172"/>
      <c r="AK37" s="172"/>
      <c r="AL37" s="172"/>
    </row>
    <row r="38" spans="1:38" ht="13.5" customHeight="1">
      <c r="A38" s="283"/>
      <c r="B38" s="243" t="s">
        <v>26</v>
      </c>
      <c r="C38" s="247">
        <f>C37+C36</f>
        <v>0</v>
      </c>
      <c r="D38" s="244"/>
      <c r="E38" s="245" t="str">
        <f>'Summary(old)'!P12</f>
        <v>EUR</v>
      </c>
      <c r="F38" s="235"/>
      <c r="G38" s="242"/>
      <c r="H38" s="285"/>
      <c r="I38" s="286"/>
      <c r="J38" s="287"/>
      <c r="K38" s="307"/>
      <c r="L38" s="283"/>
      <c r="M38" s="328"/>
      <c r="N38" s="289"/>
      <c r="O38" s="289"/>
      <c r="P38" s="289"/>
      <c r="Q38" s="289"/>
      <c r="R38" s="289"/>
      <c r="S38" s="331"/>
      <c r="T38" s="284"/>
      <c r="U38" s="283"/>
      <c r="V38" s="283"/>
      <c r="W38" s="283"/>
      <c r="X38" s="283"/>
      <c r="Y38" s="283"/>
      <c r="Z38" s="283"/>
      <c r="AA38" s="290"/>
      <c r="AB38" s="290"/>
      <c r="AC38" s="290"/>
      <c r="AD38" s="290"/>
      <c r="AE38" s="290"/>
      <c r="AF38" s="290"/>
      <c r="AG38" s="172"/>
      <c r="AH38" s="172"/>
      <c r="AI38" s="172"/>
      <c r="AJ38" s="172"/>
      <c r="AK38" s="172"/>
      <c r="AL38" s="172"/>
    </row>
    <row r="39" spans="1:38" ht="13.5" customHeight="1">
      <c r="A39" s="283"/>
      <c r="B39" s="234" t="s">
        <v>752</v>
      </c>
      <c r="C39" s="246">
        <v>0</v>
      </c>
      <c r="D39" s="235"/>
      <c r="E39" s="236" t="str">
        <f>'Summary(old)'!P12</f>
        <v>EUR</v>
      </c>
      <c r="F39" s="235"/>
      <c r="G39" s="242"/>
      <c r="H39" s="285"/>
      <c r="I39" s="286"/>
      <c r="J39" s="287"/>
      <c r="K39" s="287"/>
      <c r="L39" s="283"/>
      <c r="M39" s="330"/>
      <c r="N39" s="289"/>
      <c r="O39" s="289"/>
      <c r="P39" s="289"/>
      <c r="Q39" s="289"/>
      <c r="R39" s="289"/>
      <c r="S39" s="284"/>
      <c r="T39" s="284"/>
      <c r="U39" s="283"/>
      <c r="V39" s="283"/>
      <c r="W39" s="283"/>
      <c r="X39" s="283"/>
      <c r="Y39" s="283"/>
      <c r="Z39" s="283"/>
      <c r="AA39" s="290"/>
      <c r="AB39" s="290"/>
      <c r="AC39" s="290"/>
      <c r="AD39" s="290"/>
      <c r="AE39" s="290"/>
      <c r="AF39" s="290"/>
      <c r="AG39" s="172"/>
      <c r="AH39" s="172"/>
      <c r="AI39" s="172"/>
      <c r="AJ39" s="172"/>
      <c r="AK39" s="172"/>
      <c r="AL39" s="172"/>
    </row>
    <row r="40" spans="1:38" ht="13.5" customHeight="1">
      <c r="A40" s="283"/>
      <c r="B40" s="234" t="s">
        <v>753</v>
      </c>
      <c r="C40" s="246">
        <f>N10</f>
        <v>0</v>
      </c>
      <c r="D40" s="235"/>
      <c r="E40" s="236" t="str">
        <f>'Summary(old)'!P12</f>
        <v>EUR</v>
      </c>
      <c r="F40" s="235"/>
      <c r="G40" s="242"/>
      <c r="H40" s="285"/>
      <c r="I40" s="286"/>
      <c r="J40" s="287"/>
      <c r="K40" s="287"/>
      <c r="L40" s="283"/>
      <c r="M40" s="292"/>
      <c r="N40" s="289"/>
      <c r="O40" s="289"/>
      <c r="P40" s="289"/>
      <c r="Q40" s="289"/>
      <c r="R40" s="289"/>
      <c r="S40" s="284"/>
      <c r="T40" s="284"/>
      <c r="U40" s="283"/>
      <c r="V40" s="283"/>
      <c r="W40" s="283"/>
      <c r="X40" s="283"/>
      <c r="Y40" s="283"/>
      <c r="Z40" s="283"/>
      <c r="AA40" s="290"/>
      <c r="AB40" s="290"/>
      <c r="AC40" s="290"/>
      <c r="AD40" s="290"/>
      <c r="AE40" s="290"/>
      <c r="AF40" s="290"/>
      <c r="AG40" s="172"/>
      <c r="AH40" s="172"/>
      <c r="AI40" s="172"/>
      <c r="AJ40" s="172"/>
      <c r="AK40" s="172"/>
      <c r="AL40" s="172"/>
    </row>
    <row r="41" spans="1:38" ht="13.5" customHeight="1">
      <c r="A41" s="283"/>
      <c r="B41" s="243"/>
      <c r="C41" s="247"/>
      <c r="D41" s="244"/>
      <c r="E41" s="245"/>
      <c r="F41" s="235"/>
      <c r="G41" s="242"/>
      <c r="H41" s="285"/>
      <c r="I41" s="286"/>
      <c r="J41" s="287"/>
      <c r="K41" s="287"/>
      <c r="L41" s="283"/>
      <c r="M41" s="292"/>
      <c r="N41" s="289"/>
      <c r="O41" s="289"/>
      <c r="P41" s="284"/>
      <c r="Q41" s="284"/>
      <c r="R41" s="284"/>
      <c r="S41" s="284"/>
      <c r="T41" s="284"/>
      <c r="U41" s="283"/>
      <c r="V41" s="283"/>
      <c r="W41" s="283"/>
      <c r="X41" s="283"/>
      <c r="Y41" s="283"/>
      <c r="Z41" s="283"/>
      <c r="AA41" s="290"/>
      <c r="AB41" s="290"/>
      <c r="AC41" s="290"/>
      <c r="AD41" s="290"/>
      <c r="AE41" s="290"/>
      <c r="AF41" s="290"/>
      <c r="AG41" s="172"/>
      <c r="AH41" s="172"/>
      <c r="AI41" s="172"/>
      <c r="AJ41" s="172"/>
      <c r="AK41" s="172"/>
      <c r="AL41" s="172"/>
    </row>
    <row r="42" spans="1:38" ht="13.5" customHeight="1">
      <c r="A42" s="283"/>
      <c r="B42" s="243" t="s">
        <v>26</v>
      </c>
      <c r="C42" s="247">
        <f>C38+C39+C40-C41</f>
        <v>0</v>
      </c>
      <c r="D42" s="244"/>
      <c r="E42" s="245" t="str">
        <f>'Summary(old)'!P12</f>
        <v>EUR</v>
      </c>
      <c r="F42" s="235"/>
      <c r="G42" s="242"/>
      <c r="H42" s="285"/>
      <c r="I42" s="286"/>
      <c r="J42" s="287"/>
      <c r="K42" s="287"/>
      <c r="L42" s="283"/>
      <c r="M42" s="292"/>
      <c r="N42" s="289"/>
      <c r="O42" s="289"/>
      <c r="P42" s="284"/>
      <c r="Q42" s="284"/>
      <c r="R42" s="284"/>
      <c r="S42" s="284"/>
      <c r="T42" s="284"/>
      <c r="U42" s="283"/>
      <c r="V42" s="283"/>
      <c r="W42" s="283"/>
      <c r="X42" s="283"/>
      <c r="Y42" s="283"/>
      <c r="Z42" s="283"/>
      <c r="AA42" s="290"/>
      <c r="AB42" s="290"/>
      <c r="AC42" s="290"/>
      <c r="AD42" s="290"/>
      <c r="AE42" s="290"/>
      <c r="AF42" s="290"/>
      <c r="AG42" s="172"/>
      <c r="AH42" s="172"/>
      <c r="AI42" s="172"/>
      <c r="AJ42" s="172"/>
      <c r="AK42" s="172"/>
      <c r="AL42" s="172"/>
    </row>
    <row r="43" spans="1:38" ht="13.5" customHeight="1">
      <c r="A43" s="283"/>
      <c r="B43" s="243"/>
      <c r="C43" s="247"/>
      <c r="D43" s="244"/>
      <c r="E43" s="245"/>
      <c r="F43" s="235"/>
      <c r="G43" s="242"/>
      <c r="H43" s="285"/>
      <c r="I43" s="286"/>
      <c r="J43" s="287"/>
      <c r="K43" s="287"/>
      <c r="L43" s="283"/>
      <c r="M43" s="291"/>
      <c r="N43" s="284"/>
      <c r="O43" s="284"/>
      <c r="P43" s="284"/>
      <c r="Q43" s="284"/>
      <c r="R43" s="284"/>
      <c r="S43" s="284"/>
      <c r="T43" s="284"/>
      <c r="U43" s="283"/>
      <c r="V43" s="283"/>
      <c r="W43" s="283"/>
      <c r="X43" s="283"/>
      <c r="Y43" s="283"/>
      <c r="Z43" s="283"/>
      <c r="AA43" s="290"/>
      <c r="AB43" s="290"/>
      <c r="AC43" s="290"/>
      <c r="AD43" s="290"/>
      <c r="AE43" s="290"/>
      <c r="AF43" s="290"/>
      <c r="AG43" s="172"/>
      <c r="AH43" s="172"/>
      <c r="AI43" s="172"/>
      <c r="AJ43" s="172"/>
      <c r="AK43" s="172"/>
      <c r="AL43" s="172"/>
    </row>
    <row r="44" spans="1:38" ht="13.5" customHeight="1">
      <c r="A44" s="283"/>
      <c r="B44" s="532"/>
      <c r="C44" s="533"/>
      <c r="D44" s="532"/>
      <c r="E44" s="532"/>
      <c r="F44" s="235"/>
      <c r="G44" s="242"/>
      <c r="H44" s="285"/>
      <c r="I44" s="286"/>
      <c r="J44" s="287"/>
      <c r="K44" s="287"/>
      <c r="L44" s="283"/>
      <c r="M44" s="291"/>
      <c r="N44" s="284"/>
      <c r="O44" s="284"/>
      <c r="P44" s="284"/>
      <c r="Q44" s="284"/>
      <c r="R44" s="284"/>
      <c r="S44" s="284"/>
      <c r="T44" s="284"/>
      <c r="U44" s="283"/>
      <c r="V44" s="283"/>
      <c r="W44" s="283"/>
      <c r="X44" s="283"/>
      <c r="Y44" s="283"/>
      <c r="Z44" s="283"/>
      <c r="AA44" s="290"/>
      <c r="AB44" s="290"/>
      <c r="AC44" s="290"/>
      <c r="AD44" s="290"/>
      <c r="AE44" s="290"/>
      <c r="AF44" s="290"/>
      <c r="AG44" s="172"/>
      <c r="AH44" s="172"/>
      <c r="AI44" s="172"/>
      <c r="AJ44" s="172"/>
      <c r="AK44" s="172"/>
      <c r="AL44" s="172"/>
    </row>
    <row r="45" spans="1:38" ht="13.5" customHeight="1">
      <c r="A45" s="283"/>
      <c r="B45" s="532"/>
      <c r="C45" s="533"/>
      <c r="D45" s="532"/>
      <c r="E45" s="532"/>
      <c r="F45" s="235"/>
      <c r="G45" s="242"/>
      <c r="H45" s="285"/>
      <c r="I45" s="286"/>
      <c r="J45" s="287"/>
      <c r="K45" s="287"/>
      <c r="L45" s="283"/>
      <c r="M45" s="291"/>
      <c r="N45" s="284"/>
      <c r="O45" s="284"/>
      <c r="P45" s="284"/>
      <c r="Q45" s="284"/>
      <c r="R45" s="284"/>
      <c r="S45" s="284"/>
      <c r="T45" s="284"/>
      <c r="U45" s="283"/>
      <c r="V45" s="283"/>
      <c r="W45" s="283"/>
      <c r="X45" s="283"/>
      <c r="Y45" s="283"/>
      <c r="Z45" s="283"/>
      <c r="AA45" s="290"/>
      <c r="AB45" s="290"/>
      <c r="AC45" s="290"/>
      <c r="AD45" s="290"/>
      <c r="AE45" s="290"/>
      <c r="AF45" s="290"/>
      <c r="AG45" s="172"/>
      <c r="AH45" s="172"/>
      <c r="AI45" s="172"/>
      <c r="AJ45" s="172"/>
      <c r="AK45" s="172"/>
      <c r="AL45" s="172"/>
    </row>
    <row r="46" spans="1:38" ht="13.5" customHeight="1">
      <c r="A46" s="283"/>
      <c r="B46" s="532"/>
      <c r="C46" s="533"/>
      <c r="D46" s="532"/>
      <c r="E46" s="532"/>
      <c r="F46" s="235"/>
      <c r="G46" s="242"/>
      <c r="H46" s="285"/>
      <c r="I46" s="286"/>
      <c r="J46" s="287"/>
      <c r="K46" s="287"/>
      <c r="L46" s="283"/>
      <c r="M46" s="291"/>
      <c r="N46" s="284"/>
      <c r="O46" s="284"/>
      <c r="P46" s="284"/>
      <c r="Q46" s="284"/>
      <c r="R46" s="284"/>
      <c r="S46" s="284"/>
      <c r="T46" s="284"/>
      <c r="U46" s="283"/>
      <c r="V46" s="283"/>
      <c r="W46" s="283"/>
      <c r="X46" s="283"/>
      <c r="Y46" s="283"/>
      <c r="Z46" s="283"/>
      <c r="AA46" s="290"/>
      <c r="AB46" s="290"/>
      <c r="AC46" s="290"/>
      <c r="AD46" s="290"/>
      <c r="AE46" s="290"/>
      <c r="AF46" s="290"/>
      <c r="AG46" s="172"/>
      <c r="AH46" s="172"/>
      <c r="AI46" s="172"/>
      <c r="AJ46" s="172"/>
      <c r="AK46" s="172"/>
      <c r="AL46" s="172"/>
    </row>
    <row r="47" spans="1:38" ht="13.5" customHeight="1">
      <c r="A47" s="283"/>
      <c r="B47" s="532"/>
      <c r="C47" s="533"/>
      <c r="D47" s="532"/>
      <c r="E47" s="532"/>
      <c r="F47" s="235"/>
      <c r="G47" s="242"/>
      <c r="H47" s="285"/>
      <c r="I47" s="286"/>
      <c r="J47" s="287"/>
      <c r="K47" s="287"/>
      <c r="L47" s="283"/>
      <c r="M47" s="291"/>
      <c r="N47" s="284"/>
      <c r="O47" s="284"/>
      <c r="P47" s="284"/>
      <c r="Q47" s="284"/>
      <c r="R47" s="284"/>
      <c r="S47" s="284"/>
      <c r="T47" s="284"/>
      <c r="U47" s="283"/>
      <c r="V47" s="283"/>
      <c r="W47" s="283"/>
      <c r="X47" s="283"/>
      <c r="Y47" s="283"/>
      <c r="Z47" s="283"/>
      <c r="AA47" s="290"/>
      <c r="AB47" s="290"/>
      <c r="AC47" s="290"/>
      <c r="AD47" s="290"/>
      <c r="AE47" s="290"/>
      <c r="AF47" s="290"/>
      <c r="AG47" s="172"/>
      <c r="AH47" s="172"/>
      <c r="AI47" s="172"/>
      <c r="AJ47" s="172"/>
      <c r="AK47" s="172"/>
      <c r="AL47" s="172"/>
    </row>
    <row r="48" spans="1:38" ht="13.5" customHeight="1" thickBot="1">
      <c r="A48" s="283"/>
      <c r="B48" s="1664"/>
      <c r="C48" s="1665"/>
      <c r="D48" s="1665"/>
      <c r="E48" s="1665"/>
      <c r="F48" s="302"/>
      <c r="G48" s="302"/>
      <c r="H48" s="302"/>
      <c r="I48" s="302"/>
      <c r="J48" s="330"/>
      <c r="K48" s="287"/>
      <c r="L48" s="283"/>
      <c r="M48" s="291"/>
      <c r="N48" s="284"/>
      <c r="O48" s="284"/>
      <c r="P48" s="284"/>
      <c r="Q48" s="284"/>
      <c r="R48" s="284"/>
      <c r="S48" s="284"/>
      <c r="T48" s="284"/>
      <c r="U48" s="283"/>
      <c r="V48" s="283"/>
      <c r="W48" s="283"/>
      <c r="X48" s="283"/>
      <c r="Y48" s="283"/>
      <c r="Z48" s="283"/>
      <c r="AA48" s="290"/>
      <c r="AB48" s="290"/>
      <c r="AC48" s="290"/>
      <c r="AD48" s="290"/>
      <c r="AE48" s="290"/>
      <c r="AF48" s="290"/>
      <c r="AG48" s="172"/>
      <c r="AH48" s="172"/>
      <c r="AI48" s="172"/>
      <c r="AJ48" s="172"/>
      <c r="AK48" s="172"/>
      <c r="AL48" s="172"/>
    </row>
    <row r="49" spans="1:38" s="414" customFormat="1" ht="18" customHeight="1">
      <c r="A49" s="283"/>
      <c r="B49" s="1670" t="s">
        <v>3589</v>
      </c>
      <c r="C49" s="1671"/>
      <c r="D49" s="1671"/>
      <c r="E49" s="1671"/>
      <c r="F49" s="1671"/>
      <c r="G49" s="1671"/>
      <c r="H49" s="1671"/>
      <c r="I49" s="1671"/>
      <c r="J49" s="1672"/>
      <c r="K49" s="287"/>
      <c r="L49" s="288"/>
      <c r="M49" s="291"/>
      <c r="N49" s="284"/>
      <c r="O49" s="284"/>
      <c r="P49" s="279"/>
      <c r="Q49" s="279"/>
      <c r="R49" s="279"/>
      <c r="S49" s="284"/>
      <c r="T49" s="284"/>
      <c r="U49" s="279"/>
      <c r="V49" s="279"/>
      <c r="W49" s="279"/>
      <c r="X49" s="279"/>
      <c r="Y49" s="279"/>
      <c r="Z49" s="279"/>
      <c r="AA49" s="279"/>
      <c r="AB49" s="296"/>
      <c r="AC49" s="296"/>
      <c r="AD49" s="296"/>
      <c r="AE49" s="296"/>
      <c r="AF49" s="296"/>
      <c r="AG49" s="296"/>
      <c r="AH49" s="296"/>
      <c r="AI49" s="296"/>
      <c r="AJ49" s="296"/>
      <c r="AK49" s="296"/>
      <c r="AL49" s="296"/>
    </row>
    <row r="50" spans="1:38" s="414" customFormat="1" ht="13.5" customHeight="1">
      <c r="A50" s="283"/>
      <c r="B50" s="1673"/>
      <c r="C50" s="1674"/>
      <c r="D50" s="1674"/>
      <c r="E50" s="1674"/>
      <c r="F50" s="1674"/>
      <c r="G50" s="1674"/>
      <c r="H50" s="1674"/>
      <c r="I50" s="1674"/>
      <c r="J50" s="1675"/>
      <c r="K50" s="287"/>
      <c r="L50" s="291"/>
      <c r="M50" s="291"/>
      <c r="N50" s="284"/>
      <c r="O50" s="284"/>
      <c r="P50" s="279"/>
      <c r="Q50" s="279"/>
      <c r="R50" s="279"/>
      <c r="S50" s="284"/>
      <c r="T50" s="284"/>
      <c r="U50" s="284"/>
      <c r="V50" s="284"/>
      <c r="W50" s="284"/>
      <c r="X50" s="284"/>
      <c r="Y50" s="284"/>
      <c r="Z50" s="284"/>
      <c r="AA50" s="284"/>
      <c r="AB50" s="293"/>
      <c r="AC50" s="293"/>
      <c r="AD50" s="293"/>
      <c r="AE50" s="293"/>
      <c r="AF50" s="293"/>
      <c r="AG50" s="293"/>
      <c r="AH50" s="293"/>
      <c r="AI50" s="293"/>
      <c r="AJ50" s="293"/>
      <c r="AK50" s="293"/>
      <c r="AL50" s="293"/>
    </row>
    <row r="51" spans="1:38" s="414" customFormat="1" ht="6" customHeight="1">
      <c r="A51" s="279"/>
      <c r="B51" s="1673"/>
      <c r="C51" s="1674"/>
      <c r="D51" s="1674"/>
      <c r="E51" s="1674"/>
      <c r="F51" s="1674"/>
      <c r="G51" s="1674"/>
      <c r="H51" s="1674"/>
      <c r="I51" s="1674"/>
      <c r="J51" s="1675"/>
      <c r="K51" s="330"/>
      <c r="L51" s="291"/>
      <c r="M51" s="291"/>
      <c r="N51" s="279"/>
      <c r="O51" s="279"/>
      <c r="P51" s="284"/>
      <c r="Q51" s="284"/>
      <c r="R51" s="284"/>
      <c r="S51" s="284"/>
      <c r="T51" s="284"/>
      <c r="U51" s="284"/>
      <c r="V51" s="284"/>
      <c r="W51" s="284"/>
      <c r="X51" s="284"/>
      <c r="Y51" s="284"/>
      <c r="Z51" s="284"/>
      <c r="AA51" s="284"/>
      <c r="AB51" s="293"/>
      <c r="AC51" s="293"/>
      <c r="AD51" s="293"/>
      <c r="AE51" s="293"/>
      <c r="AF51" s="293"/>
      <c r="AG51" s="293"/>
      <c r="AH51" s="293"/>
      <c r="AI51" s="293"/>
      <c r="AJ51" s="293"/>
      <c r="AK51" s="293"/>
      <c r="AL51" s="293"/>
    </row>
    <row r="52" spans="1:38" s="414" customFormat="1" ht="13.5" customHeight="1">
      <c r="A52" s="284"/>
      <c r="B52" s="1673"/>
      <c r="C52" s="1674"/>
      <c r="D52" s="1674"/>
      <c r="E52" s="1674"/>
      <c r="F52" s="1674"/>
      <c r="G52" s="1674"/>
      <c r="H52" s="1674"/>
      <c r="I52" s="1674"/>
      <c r="J52" s="1675"/>
      <c r="K52" s="292"/>
      <c r="L52" s="291"/>
      <c r="M52" s="291"/>
      <c r="N52" s="279"/>
      <c r="O52" s="279"/>
      <c r="P52" s="284"/>
      <c r="Q52" s="284"/>
      <c r="R52" s="284"/>
      <c r="S52" s="284"/>
      <c r="T52" s="284"/>
      <c r="U52" s="284"/>
      <c r="V52" s="284"/>
      <c r="W52" s="284"/>
      <c r="X52" s="284"/>
      <c r="Y52" s="284"/>
      <c r="Z52" s="284"/>
      <c r="AA52" s="284"/>
      <c r="AB52" s="293"/>
      <c r="AC52" s="293"/>
      <c r="AD52" s="293"/>
      <c r="AE52" s="293"/>
      <c r="AF52" s="293"/>
      <c r="AG52" s="293"/>
      <c r="AH52" s="293"/>
      <c r="AI52" s="293"/>
      <c r="AJ52" s="293"/>
      <c r="AK52" s="293"/>
      <c r="AL52" s="293"/>
    </row>
    <row r="53" spans="1:38" s="414" customFormat="1" ht="13.5" customHeight="1" thickBot="1">
      <c r="A53" s="284"/>
      <c r="B53" s="1676"/>
      <c r="C53" s="1677"/>
      <c r="D53" s="1677"/>
      <c r="E53" s="1677"/>
      <c r="F53" s="1677"/>
      <c r="G53" s="1677"/>
      <c r="H53" s="1677"/>
      <c r="I53" s="1677"/>
      <c r="J53" s="1678"/>
      <c r="K53" s="292"/>
      <c r="L53" s="291"/>
      <c r="M53" s="291"/>
      <c r="N53" s="279"/>
      <c r="O53" s="279"/>
      <c r="P53" s="284"/>
      <c r="Q53" s="284"/>
      <c r="R53" s="284"/>
      <c r="S53" s="284"/>
      <c r="T53" s="284"/>
      <c r="U53" s="284"/>
      <c r="V53" s="284"/>
      <c r="W53" s="284"/>
      <c r="X53" s="284"/>
      <c r="Y53" s="284"/>
      <c r="Z53" s="284"/>
      <c r="AA53" s="284"/>
      <c r="AB53" s="293"/>
      <c r="AC53" s="293"/>
      <c r="AD53" s="293"/>
      <c r="AE53" s="293"/>
      <c r="AF53" s="293"/>
      <c r="AG53" s="293"/>
      <c r="AH53" s="293"/>
      <c r="AI53" s="293"/>
      <c r="AJ53" s="293"/>
      <c r="AK53" s="293"/>
      <c r="AL53" s="293"/>
    </row>
    <row r="54" spans="1:38" s="414" customFormat="1" ht="13.5" customHeight="1">
      <c r="A54" s="284"/>
      <c r="B54" s="291"/>
      <c r="C54" s="291"/>
      <c r="D54" s="291"/>
      <c r="E54" s="291"/>
      <c r="F54" s="291"/>
      <c r="G54" s="291"/>
      <c r="H54" s="291"/>
      <c r="I54" s="291"/>
      <c r="J54" s="291"/>
      <c r="K54" s="292"/>
      <c r="L54" s="291"/>
      <c r="M54" s="291"/>
      <c r="N54" s="279"/>
      <c r="O54" s="279"/>
      <c r="P54" s="284"/>
      <c r="Q54" s="284"/>
      <c r="R54" s="284"/>
      <c r="S54" s="284"/>
      <c r="T54" s="284"/>
      <c r="U54" s="284"/>
      <c r="V54" s="284"/>
      <c r="W54" s="284"/>
      <c r="X54" s="284"/>
      <c r="Y54" s="284"/>
      <c r="Z54" s="284"/>
      <c r="AA54" s="284"/>
      <c r="AB54" s="293"/>
      <c r="AC54" s="293"/>
      <c r="AD54" s="293"/>
      <c r="AE54" s="293"/>
      <c r="AF54" s="293"/>
      <c r="AG54" s="293"/>
      <c r="AH54" s="293"/>
      <c r="AI54" s="293"/>
      <c r="AJ54" s="293"/>
      <c r="AK54" s="293"/>
      <c r="AL54" s="293"/>
    </row>
    <row r="55" spans="1:38" s="414" customFormat="1" ht="13.5" customHeight="1">
      <c r="A55" s="284"/>
      <c r="B55" s="291"/>
      <c r="C55" s="291"/>
      <c r="D55" s="291"/>
      <c r="E55" s="291"/>
      <c r="F55" s="291"/>
      <c r="G55" s="291"/>
      <c r="H55" s="291"/>
      <c r="I55" s="291"/>
      <c r="J55" s="291"/>
      <c r="K55" s="292"/>
      <c r="L55" s="291"/>
      <c r="M55" s="291"/>
      <c r="N55" s="279"/>
      <c r="O55" s="279"/>
      <c r="P55" s="284"/>
      <c r="Q55" s="284"/>
      <c r="R55" s="284"/>
      <c r="S55" s="284"/>
      <c r="T55" s="284"/>
      <c r="U55" s="284"/>
      <c r="V55" s="284"/>
      <c r="W55" s="284"/>
      <c r="X55" s="284"/>
      <c r="Y55" s="284"/>
      <c r="Z55" s="284"/>
      <c r="AA55" s="284"/>
      <c r="AB55" s="293"/>
      <c r="AC55" s="293"/>
      <c r="AD55" s="293"/>
      <c r="AE55" s="293"/>
      <c r="AF55" s="293"/>
      <c r="AG55" s="293"/>
      <c r="AH55" s="293"/>
      <c r="AI55" s="293"/>
      <c r="AJ55" s="293"/>
      <c r="AK55" s="293"/>
      <c r="AL55" s="293"/>
    </row>
    <row r="56" spans="1:38" s="414" customFormat="1" ht="13.5" customHeight="1">
      <c r="A56" s="284"/>
      <c r="B56" s="291"/>
      <c r="C56" s="291"/>
      <c r="D56" s="291"/>
      <c r="E56" s="291"/>
      <c r="F56" s="291"/>
      <c r="G56" s="291"/>
      <c r="H56" s="291"/>
      <c r="I56" s="291"/>
      <c r="J56" s="291"/>
      <c r="K56" s="292"/>
      <c r="L56" s="291"/>
      <c r="M56" s="291"/>
      <c r="N56" s="279"/>
      <c r="O56" s="279"/>
      <c r="P56" s="284"/>
      <c r="Q56" s="284"/>
      <c r="R56" s="284"/>
      <c r="S56" s="284"/>
      <c r="T56" s="284"/>
      <c r="U56" s="284"/>
      <c r="V56" s="284"/>
      <c r="W56" s="284"/>
      <c r="X56" s="284"/>
      <c r="Y56" s="284"/>
      <c r="Z56" s="284"/>
      <c r="AA56" s="284"/>
      <c r="AB56" s="293"/>
      <c r="AC56" s="293"/>
      <c r="AD56" s="293"/>
      <c r="AE56" s="293"/>
      <c r="AF56" s="293"/>
      <c r="AG56" s="293"/>
      <c r="AH56" s="293"/>
      <c r="AI56" s="293"/>
      <c r="AJ56" s="293"/>
      <c r="AK56" s="293"/>
      <c r="AL56" s="293"/>
    </row>
    <row r="57" spans="1:38" s="414" customFormat="1" ht="6.6" customHeight="1">
      <c r="A57" s="284"/>
      <c r="B57" s="291"/>
      <c r="C57" s="291"/>
      <c r="D57" s="291"/>
      <c r="E57" s="291"/>
      <c r="F57" s="291"/>
      <c r="G57" s="291"/>
      <c r="H57" s="291"/>
      <c r="I57" s="291"/>
      <c r="J57" s="291"/>
      <c r="K57" s="292"/>
      <c r="L57" s="291"/>
      <c r="M57" s="291"/>
      <c r="N57" s="279"/>
      <c r="O57" s="279"/>
      <c r="P57" s="284"/>
      <c r="Q57" s="284"/>
      <c r="R57" s="284"/>
      <c r="S57" s="284"/>
      <c r="T57" s="284"/>
      <c r="U57" s="284"/>
      <c r="V57" s="284"/>
      <c r="W57" s="284"/>
      <c r="X57" s="284"/>
      <c r="Y57" s="284"/>
      <c r="Z57" s="284"/>
      <c r="AA57" s="284"/>
      <c r="AB57" s="293"/>
      <c r="AC57" s="293"/>
      <c r="AD57" s="293"/>
      <c r="AE57" s="293"/>
      <c r="AF57" s="293"/>
      <c r="AG57" s="293"/>
      <c r="AH57" s="293"/>
      <c r="AI57" s="293"/>
      <c r="AJ57" s="293"/>
      <c r="AK57" s="293"/>
      <c r="AL57" s="293"/>
    </row>
    <row r="58" spans="1:38" s="414" customFormat="1" ht="10.8" customHeight="1">
      <c r="A58" s="284"/>
      <c r="B58" s="291"/>
      <c r="C58" s="291"/>
      <c r="D58" s="291"/>
      <c r="E58" s="291"/>
      <c r="F58" s="291"/>
      <c r="G58" s="291"/>
      <c r="H58" s="291"/>
      <c r="I58" s="291"/>
      <c r="J58" s="291"/>
      <c r="K58" s="292"/>
      <c r="L58" s="291"/>
      <c r="M58" s="291"/>
      <c r="N58" s="279"/>
      <c r="O58" s="279"/>
      <c r="P58" s="284"/>
      <c r="Q58" s="284"/>
      <c r="R58" s="284"/>
      <c r="S58" s="284"/>
      <c r="T58" s="284"/>
      <c r="U58" s="284"/>
      <c r="V58" s="284"/>
      <c r="W58" s="284"/>
      <c r="X58" s="284"/>
      <c r="Y58" s="284"/>
      <c r="Z58" s="284"/>
      <c r="AA58" s="284"/>
      <c r="AB58" s="293"/>
      <c r="AC58" s="293"/>
      <c r="AD58" s="293"/>
      <c r="AE58" s="293"/>
      <c r="AF58" s="293"/>
      <c r="AG58" s="293"/>
      <c r="AH58" s="293"/>
      <c r="AI58" s="293"/>
      <c r="AJ58" s="293"/>
      <c r="AK58" s="293"/>
      <c r="AL58" s="293"/>
    </row>
    <row r="59" spans="1:38" s="414" customFormat="1" ht="13.2" hidden="1" customHeight="1">
      <c r="A59" s="284"/>
      <c r="B59" s="291"/>
      <c r="C59" s="291"/>
      <c r="D59" s="291"/>
      <c r="E59" s="291"/>
      <c r="F59" s="291"/>
      <c r="G59" s="291"/>
      <c r="H59" s="291"/>
      <c r="I59" s="291"/>
      <c r="J59" s="291"/>
      <c r="K59" s="292"/>
      <c r="L59" s="291"/>
      <c r="M59" s="291"/>
      <c r="N59" s="318"/>
      <c r="O59" s="284"/>
      <c r="P59" s="284"/>
      <c r="Q59" s="284"/>
      <c r="R59" s="284"/>
      <c r="S59" s="279"/>
      <c r="T59" s="279"/>
      <c r="U59" s="284"/>
      <c r="V59" s="284"/>
      <c r="W59" s="284"/>
      <c r="X59" s="284"/>
      <c r="Y59" s="284"/>
      <c r="Z59" s="284"/>
      <c r="AA59" s="284"/>
      <c r="AB59" s="293"/>
      <c r="AC59" s="293"/>
      <c r="AD59" s="293"/>
      <c r="AE59" s="293"/>
      <c r="AF59" s="293"/>
      <c r="AG59" s="293"/>
      <c r="AH59" s="293"/>
      <c r="AI59" s="293"/>
      <c r="AJ59" s="293"/>
      <c r="AK59" s="293"/>
      <c r="AL59" s="293"/>
    </row>
    <row r="60" spans="1:38" s="414" customFormat="1" ht="13.2" hidden="1" customHeight="1">
      <c r="A60" s="284"/>
      <c r="B60" s="291"/>
      <c r="C60" s="291"/>
      <c r="D60" s="291"/>
      <c r="E60" s="291"/>
      <c r="F60" s="291"/>
      <c r="G60" s="291"/>
      <c r="H60" s="291"/>
      <c r="I60" s="291"/>
      <c r="J60" s="291"/>
      <c r="K60" s="292"/>
      <c r="L60" s="291"/>
      <c r="M60" s="291"/>
      <c r="N60" s="284"/>
      <c r="O60" s="284"/>
      <c r="P60" s="284"/>
      <c r="Q60" s="284"/>
      <c r="R60" s="284"/>
      <c r="S60" s="279"/>
      <c r="T60" s="279"/>
      <c r="U60" s="284"/>
      <c r="V60" s="284"/>
      <c r="W60" s="284"/>
      <c r="X60" s="284"/>
      <c r="Y60" s="284"/>
      <c r="Z60" s="284"/>
      <c r="AA60" s="284"/>
      <c r="AB60" s="293"/>
      <c r="AC60" s="293"/>
      <c r="AD60" s="293"/>
      <c r="AE60" s="293"/>
      <c r="AF60" s="293"/>
      <c r="AG60" s="293"/>
      <c r="AH60" s="293"/>
      <c r="AI60" s="293"/>
      <c r="AJ60" s="293"/>
      <c r="AK60" s="293"/>
      <c r="AL60" s="293"/>
    </row>
    <row r="61" spans="1:38" s="414" customFormat="1" ht="13.2" hidden="1" customHeight="1">
      <c r="A61" s="284"/>
      <c r="B61" s="291"/>
      <c r="C61" s="291"/>
      <c r="D61" s="291"/>
      <c r="E61" s="291"/>
      <c r="F61" s="291"/>
      <c r="G61" s="291"/>
      <c r="H61" s="291"/>
      <c r="I61" s="291"/>
      <c r="J61" s="291"/>
      <c r="K61" s="292"/>
      <c r="L61" s="291"/>
      <c r="M61" s="291"/>
      <c r="N61" s="284"/>
      <c r="O61" s="284"/>
      <c r="P61" s="284"/>
      <c r="Q61" s="284"/>
      <c r="R61" s="284"/>
      <c r="S61" s="284"/>
      <c r="T61" s="284"/>
      <c r="U61" s="284"/>
      <c r="V61" s="284"/>
      <c r="W61" s="284"/>
      <c r="X61" s="284"/>
      <c r="Y61" s="284"/>
      <c r="Z61" s="284"/>
      <c r="AA61" s="284"/>
      <c r="AB61" s="293"/>
      <c r="AC61" s="293"/>
      <c r="AD61" s="293"/>
      <c r="AE61" s="293"/>
      <c r="AF61" s="293"/>
      <c r="AG61" s="293"/>
      <c r="AH61" s="293"/>
      <c r="AI61" s="293"/>
      <c r="AJ61" s="293"/>
      <c r="AK61" s="293"/>
      <c r="AL61" s="293"/>
    </row>
    <row r="62" spans="1:38" s="414" customFormat="1" ht="13.2" hidden="1" customHeight="1">
      <c r="A62" s="284"/>
      <c r="B62" s="291"/>
      <c r="C62" s="291"/>
      <c r="D62" s="291"/>
      <c r="E62" s="291"/>
      <c r="F62" s="291"/>
      <c r="G62" s="291"/>
      <c r="H62" s="291"/>
      <c r="I62" s="291"/>
      <c r="J62" s="291"/>
      <c r="K62" s="292"/>
      <c r="L62" s="291"/>
      <c r="M62" s="291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93"/>
      <c r="AC62" s="293"/>
      <c r="AD62" s="293"/>
      <c r="AE62" s="293"/>
      <c r="AF62" s="293"/>
      <c r="AG62" s="293"/>
      <c r="AH62" s="293"/>
      <c r="AI62" s="293"/>
      <c r="AJ62" s="293"/>
      <c r="AK62" s="293"/>
      <c r="AL62" s="293"/>
    </row>
    <row r="63" spans="1:38" s="414" customFormat="1" ht="13.2" hidden="1" customHeight="1">
      <c r="A63" s="284"/>
      <c r="B63" s="291"/>
      <c r="C63" s="291"/>
      <c r="D63" s="291"/>
      <c r="E63" s="291"/>
      <c r="F63" s="291"/>
      <c r="G63" s="291"/>
      <c r="H63" s="291"/>
      <c r="I63" s="291"/>
      <c r="J63" s="291"/>
      <c r="K63" s="292"/>
      <c r="L63" s="291"/>
      <c r="M63" s="279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93"/>
      <c r="AC63" s="293"/>
      <c r="AD63" s="293"/>
      <c r="AE63" s="293"/>
      <c r="AF63" s="293"/>
      <c r="AG63" s="293"/>
      <c r="AH63" s="293"/>
      <c r="AI63" s="293"/>
      <c r="AJ63" s="293"/>
      <c r="AK63" s="293"/>
      <c r="AL63" s="293"/>
    </row>
    <row r="64" spans="1:38" s="414" customFormat="1" ht="13.2" hidden="1" customHeight="1">
      <c r="A64" s="284"/>
      <c r="B64" s="291"/>
      <c r="C64" s="291"/>
      <c r="D64" s="291"/>
      <c r="E64" s="291"/>
      <c r="F64" s="291"/>
      <c r="G64" s="291"/>
      <c r="H64" s="291"/>
      <c r="I64" s="291"/>
      <c r="J64" s="291"/>
      <c r="K64" s="292"/>
      <c r="L64" s="291"/>
      <c r="M64" s="279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93"/>
      <c r="AC64" s="293"/>
      <c r="AD64" s="293"/>
      <c r="AE64" s="293"/>
      <c r="AF64" s="293"/>
      <c r="AG64" s="293"/>
      <c r="AH64" s="293"/>
      <c r="AI64" s="293"/>
      <c r="AJ64" s="293"/>
      <c r="AK64" s="293"/>
      <c r="AL64" s="293"/>
    </row>
    <row r="65" spans="1:38" s="414" customFormat="1" ht="18" customHeight="1">
      <c r="A65" s="284"/>
      <c r="B65" s="1666" t="s">
        <v>27</v>
      </c>
      <c r="C65" s="1665"/>
      <c r="D65" s="1665"/>
      <c r="E65" s="1665"/>
      <c r="F65" s="1665"/>
      <c r="G65" s="1665"/>
      <c r="H65" s="1665"/>
      <c r="I65" s="1665"/>
      <c r="J65" s="1665"/>
      <c r="K65" s="292"/>
      <c r="L65" s="291"/>
      <c r="M65" s="318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93"/>
      <c r="AC65" s="293"/>
      <c r="AD65" s="293"/>
      <c r="AE65" s="293"/>
      <c r="AF65" s="293"/>
      <c r="AG65" s="293"/>
      <c r="AH65" s="293"/>
      <c r="AI65" s="293"/>
      <c r="AJ65" s="293"/>
      <c r="AK65" s="293"/>
      <c r="AL65" s="293"/>
    </row>
    <row r="66" spans="1:38" s="414" customFormat="1" ht="7.2" customHeight="1">
      <c r="A66" s="284"/>
      <c r="B66" s="291"/>
      <c r="C66" s="291"/>
      <c r="D66" s="291"/>
      <c r="E66" s="291"/>
      <c r="F66" s="291"/>
      <c r="G66" s="291"/>
      <c r="H66" s="291"/>
      <c r="I66" s="291"/>
      <c r="J66" s="292"/>
      <c r="K66" s="292"/>
      <c r="L66" s="291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93"/>
      <c r="AC66" s="293"/>
      <c r="AD66" s="293"/>
      <c r="AE66" s="293"/>
      <c r="AF66" s="293"/>
      <c r="AG66" s="293"/>
      <c r="AH66" s="293"/>
      <c r="AI66" s="293"/>
      <c r="AJ66" s="293"/>
      <c r="AK66" s="293"/>
      <c r="AL66" s="293"/>
    </row>
    <row r="67" spans="1:38" s="414" customFormat="1" ht="1.95" customHeight="1">
      <c r="A67" s="284"/>
      <c r="B67" s="291"/>
      <c r="C67" s="291"/>
      <c r="D67" s="291"/>
      <c r="E67" s="291"/>
      <c r="F67" s="291"/>
      <c r="G67" s="291"/>
      <c r="H67" s="291"/>
      <c r="I67" s="291"/>
      <c r="J67" s="292"/>
      <c r="K67" s="292"/>
      <c r="L67" s="291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93"/>
      <c r="AC67" s="293"/>
      <c r="AD67" s="293"/>
      <c r="AE67" s="293"/>
      <c r="AF67" s="293"/>
      <c r="AG67" s="293"/>
      <c r="AH67" s="293"/>
      <c r="AI67" s="293"/>
      <c r="AJ67" s="293"/>
      <c r="AK67" s="293"/>
      <c r="AL67" s="293"/>
    </row>
    <row r="68" spans="1:38" s="414" customFormat="1" ht="24" customHeight="1">
      <c r="A68" s="284"/>
      <c r="B68" s="279"/>
      <c r="C68" s="279"/>
      <c r="D68" s="279"/>
      <c r="E68" s="279"/>
      <c r="F68" s="294"/>
      <c r="G68" s="294"/>
      <c r="H68" s="279"/>
      <c r="I68" s="279"/>
      <c r="J68" s="295"/>
      <c r="K68" s="292"/>
      <c r="L68" s="291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93"/>
      <c r="AC68" s="293"/>
      <c r="AD68" s="293"/>
      <c r="AE68" s="293"/>
      <c r="AF68" s="293"/>
      <c r="AG68" s="293"/>
      <c r="AH68" s="293"/>
      <c r="AI68" s="293"/>
      <c r="AJ68" s="293"/>
      <c r="AK68" s="293"/>
      <c r="AL68" s="293"/>
    </row>
    <row r="69" spans="1:38" s="414" customFormat="1" ht="24" customHeight="1">
      <c r="A69" s="284"/>
      <c r="B69" s="279"/>
      <c r="C69" s="279"/>
      <c r="D69" s="279"/>
      <c r="E69" s="279"/>
      <c r="F69" s="294"/>
      <c r="G69" s="294"/>
      <c r="H69" s="279"/>
      <c r="I69" s="279"/>
      <c r="J69" s="295"/>
      <c r="K69" s="292"/>
      <c r="L69" s="291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93"/>
      <c r="AC69" s="293"/>
      <c r="AD69" s="293"/>
      <c r="AE69" s="293"/>
      <c r="AF69" s="293"/>
      <c r="AG69" s="293"/>
      <c r="AH69" s="293"/>
      <c r="AI69" s="293"/>
      <c r="AJ69" s="293"/>
      <c r="AK69" s="293"/>
      <c r="AL69" s="293"/>
    </row>
    <row r="70" spans="1:38" s="414" customFormat="1" ht="24" customHeight="1">
      <c r="A70" s="284"/>
      <c r="B70" s="279"/>
      <c r="C70" s="279"/>
      <c r="D70" s="279"/>
      <c r="E70" s="279"/>
      <c r="F70" s="294"/>
      <c r="G70" s="294"/>
      <c r="H70" s="279"/>
      <c r="I70" s="279"/>
      <c r="J70" s="295"/>
      <c r="K70" s="292"/>
      <c r="L70" s="291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93"/>
      <c r="AC70" s="293"/>
      <c r="AD70" s="293"/>
      <c r="AE70" s="293"/>
      <c r="AF70" s="293"/>
      <c r="AG70" s="293"/>
      <c r="AH70" s="293"/>
      <c r="AI70" s="293"/>
      <c r="AJ70" s="293"/>
      <c r="AK70" s="293"/>
      <c r="AL70" s="293"/>
    </row>
    <row r="71" spans="1:38" s="414" customFormat="1" ht="13.95" customHeight="1">
      <c r="A71" s="284"/>
      <c r="B71" s="336" t="s">
        <v>28</v>
      </c>
      <c r="C71" s="336"/>
      <c r="D71" s="336" t="s">
        <v>29</v>
      </c>
      <c r="E71" s="337">
        <f>C2</f>
        <v>0</v>
      </c>
      <c r="F71" s="336"/>
      <c r="G71" s="336" t="s">
        <v>755</v>
      </c>
      <c r="H71" s="337">
        <f>E2</f>
        <v>0</v>
      </c>
      <c r="I71" s="336"/>
      <c r="J71" s="335"/>
      <c r="K71" s="292"/>
      <c r="L71" s="279"/>
      <c r="M71" s="284"/>
      <c r="N71" s="284"/>
      <c r="O71" s="284"/>
      <c r="P71" s="284"/>
      <c r="Q71" s="284"/>
      <c r="R71" s="284"/>
      <c r="S71" s="284"/>
      <c r="T71" s="284"/>
      <c r="U71" s="279"/>
      <c r="V71" s="279"/>
      <c r="W71" s="279"/>
      <c r="X71" s="279"/>
      <c r="Y71" s="279"/>
      <c r="Z71" s="279"/>
      <c r="AA71" s="279"/>
      <c r="AB71" s="296"/>
      <c r="AC71" s="296"/>
      <c r="AD71" s="296"/>
      <c r="AE71" s="296"/>
      <c r="AF71" s="296"/>
      <c r="AG71" s="296"/>
      <c r="AH71" s="296"/>
      <c r="AI71" s="296"/>
      <c r="AJ71" s="296"/>
      <c r="AK71" s="296"/>
      <c r="AL71" s="296"/>
    </row>
    <row r="72" spans="1:38" s="414" customFormat="1" ht="16.2" customHeight="1">
      <c r="A72" s="339" t="str">
        <f>'Data invoice'!K1</f>
        <v>Category</v>
      </c>
      <c r="B72" s="339" t="str">
        <f>'Data invoice'!L1</f>
        <v>Range</v>
      </c>
      <c r="C72" s="339" t="str">
        <f>'Data invoice'!M1</f>
        <v>Name</v>
      </c>
      <c r="D72" s="339" t="str">
        <f>'Data invoice'!N1</f>
        <v>Material</v>
      </c>
      <c r="E72" s="339" t="str">
        <f>'Data invoice'!O1</f>
        <v>Prod/sets</v>
      </c>
      <c r="F72" s="339" t="str">
        <f>'Data invoice'!P1</f>
        <v>Finition</v>
      </c>
      <c r="G72" s="339" t="str">
        <f>'Data invoice'!Q1</f>
        <v>Size</v>
      </c>
      <c r="H72" s="339" t="str">
        <f>'Data invoice'!R1</f>
        <v>Sets</v>
      </c>
      <c r="I72" s="476" t="str">
        <f>'Data invoice'!S1</f>
        <v>Price</v>
      </c>
      <c r="J72" s="476" t="str">
        <f>'Data invoice'!T1</f>
        <v>EUR</v>
      </c>
      <c r="L72" s="279"/>
      <c r="M72" s="284"/>
      <c r="N72" s="284"/>
      <c r="O72" s="284"/>
      <c r="P72" s="284"/>
      <c r="Q72" s="284"/>
      <c r="R72" s="284"/>
      <c r="S72" s="284"/>
      <c r="T72" s="284"/>
      <c r="U72" s="279"/>
      <c r="V72" s="279"/>
      <c r="W72" s="279"/>
      <c r="X72" s="279"/>
      <c r="Y72" s="279"/>
      <c r="Z72" s="279"/>
      <c r="AA72" s="279"/>
      <c r="AB72" s="296"/>
      <c r="AC72" s="296"/>
      <c r="AD72" s="296"/>
      <c r="AE72" s="296"/>
      <c r="AF72" s="296"/>
      <c r="AG72" s="296"/>
      <c r="AH72" s="296"/>
      <c r="AI72" s="296"/>
      <c r="AJ72" s="296"/>
      <c r="AK72" s="296"/>
      <c r="AL72" s="296"/>
    </row>
    <row r="73" spans="1:38" s="414" customFormat="1" ht="13.95" customHeight="1">
      <c r="A73" s="284" t="str">
        <f>IF('Data invoice'!J2=0,"",'Data invoice'!K2)</f>
        <v/>
      </c>
      <c r="B73" s="284" t="str">
        <f>IF('Data invoice'!K2=0,"",'Data invoice'!L2)</f>
        <v/>
      </c>
      <c r="C73" s="284" t="str">
        <f>IF('Data invoice'!L2=0,"",'Data invoice'!M2)</f>
        <v/>
      </c>
      <c r="D73" s="284" t="str">
        <f>IF('Data invoice'!M2=0,"",'Data invoice'!N2)</f>
        <v/>
      </c>
      <c r="E73" s="284" t="str">
        <f>IF('Data invoice'!N2=0,"",'Data invoice'!O2)</f>
        <v/>
      </c>
      <c r="F73" s="284" t="str">
        <f>IF('Data invoice'!O2=0,"",'Data invoice'!P2)</f>
        <v/>
      </c>
      <c r="G73" s="284" t="str">
        <f>IF('Data invoice'!P2=0,"",'Data invoice'!Q2)</f>
        <v/>
      </c>
      <c r="H73" s="284" t="str">
        <f>IF('Data invoice'!Q2=0,"",'Data invoice'!R2)</f>
        <v/>
      </c>
      <c r="I73" s="320" t="str">
        <f>IF('Data invoice'!R2=0,"",'Data invoice'!S2)</f>
        <v/>
      </c>
      <c r="J73" s="367" t="str">
        <f>IF('Data invoice'!S2=0,"",'Data invoice'!T2)</f>
        <v/>
      </c>
      <c r="L73" s="318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93"/>
      <c r="AC73" s="293"/>
      <c r="AD73" s="293"/>
      <c r="AE73" s="293"/>
      <c r="AF73" s="293"/>
      <c r="AG73" s="293"/>
      <c r="AH73" s="293"/>
      <c r="AI73" s="293"/>
      <c r="AJ73" s="293"/>
      <c r="AK73" s="293"/>
      <c r="AL73" s="293"/>
    </row>
    <row r="74" spans="1:38" s="414" customFormat="1" ht="13.95" customHeight="1">
      <c r="A74" s="284" t="str">
        <f>IF('Data invoice'!J3=0,"",'Data invoice'!K3)</f>
        <v/>
      </c>
      <c r="B74" s="284" t="str">
        <f>IF('Data invoice'!K3=0,"",'Data invoice'!L3)</f>
        <v/>
      </c>
      <c r="C74" s="284" t="str">
        <f>IF('Data invoice'!L3=0,"",'Data invoice'!M3)</f>
        <v/>
      </c>
      <c r="D74" s="284" t="str">
        <f>IF('Data invoice'!M3=0,"",'Data invoice'!N3)</f>
        <v/>
      </c>
      <c r="E74" s="284" t="str">
        <f>IF('Data invoice'!N3=0,"",'Data invoice'!O3)</f>
        <v/>
      </c>
      <c r="F74" s="284" t="str">
        <f>IF('Data invoice'!O3=0,"",'Data invoice'!P3)</f>
        <v/>
      </c>
      <c r="G74" s="284" t="str">
        <f>IF('Data invoice'!P3=0,"",'Data invoice'!Q3)</f>
        <v/>
      </c>
      <c r="H74" s="284" t="str">
        <f>IF('Data invoice'!Q3=0,"",'Data invoice'!R3)</f>
        <v/>
      </c>
      <c r="I74" s="320" t="str">
        <f>IF('Data invoice'!R3=0,"",'Data invoice'!S3)</f>
        <v/>
      </c>
      <c r="J74" s="367" t="str">
        <f>IF('Data invoice'!S3=0,"",'Data invoice'!T3)</f>
        <v/>
      </c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93"/>
      <c r="AC74" s="293"/>
      <c r="AD74" s="293"/>
      <c r="AE74" s="293"/>
      <c r="AF74" s="293"/>
      <c r="AG74" s="293"/>
      <c r="AH74" s="293"/>
      <c r="AI74" s="293"/>
      <c r="AJ74" s="293"/>
      <c r="AK74" s="293"/>
      <c r="AL74" s="293"/>
    </row>
    <row r="75" spans="1:38" s="414" customFormat="1" ht="13.95" customHeight="1">
      <c r="A75" s="284" t="str">
        <f>IF('Data invoice'!J4=0,"",'Data invoice'!K4)</f>
        <v/>
      </c>
      <c r="B75" s="284" t="str">
        <f>IF('Data invoice'!K4=0,"",'Data invoice'!L4)</f>
        <v/>
      </c>
      <c r="C75" s="284" t="str">
        <f>IF('Data invoice'!L4=0,"",'Data invoice'!M4)</f>
        <v/>
      </c>
      <c r="D75" s="284" t="str">
        <f>IF('Data invoice'!M4=0,"",'Data invoice'!N4)</f>
        <v/>
      </c>
      <c r="E75" s="284" t="str">
        <f>IF('Data invoice'!N4=0,"",'Data invoice'!O4)</f>
        <v/>
      </c>
      <c r="F75" s="284" t="str">
        <f>IF('Data invoice'!O4=0,"",'Data invoice'!P4)</f>
        <v/>
      </c>
      <c r="G75" s="284" t="str">
        <f>IF('Data invoice'!P4=0,"",'Data invoice'!Q4)</f>
        <v/>
      </c>
      <c r="H75" s="284" t="str">
        <f>IF('Data invoice'!Q4=0,"",'Data invoice'!R4)</f>
        <v/>
      </c>
      <c r="I75" s="320" t="str">
        <f>IF('Data invoice'!R4=0,"",'Data invoice'!S4)</f>
        <v/>
      </c>
      <c r="J75" s="367" t="str">
        <f>IF('Data invoice'!S4=0,"",'Data invoice'!T4)</f>
        <v/>
      </c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93"/>
      <c r="AB75" s="293"/>
      <c r="AC75" s="293"/>
      <c r="AD75" s="293"/>
      <c r="AE75" s="293"/>
      <c r="AF75" s="293"/>
      <c r="AG75" s="293"/>
      <c r="AH75" s="293"/>
      <c r="AI75" s="293"/>
      <c r="AJ75" s="293"/>
      <c r="AK75" s="293"/>
    </row>
    <row r="76" spans="1:38" s="414" customFormat="1" ht="16.5" customHeight="1">
      <c r="A76" s="284" t="str">
        <f>IF('Data invoice'!J5=0,"",'Data invoice'!K5)</f>
        <v/>
      </c>
      <c r="B76" s="284" t="str">
        <f>IF('Data invoice'!K5=0,"",'Data invoice'!L5)</f>
        <v/>
      </c>
      <c r="C76" s="284" t="str">
        <f>IF('Data invoice'!L5=0,"",'Data invoice'!M5)</f>
        <v/>
      </c>
      <c r="D76" s="284" t="str">
        <f>IF('Data invoice'!M5=0,"",'Data invoice'!N5)</f>
        <v/>
      </c>
      <c r="E76" s="284" t="str">
        <f>IF('Data invoice'!N5=0,"",'Data invoice'!O5)</f>
        <v/>
      </c>
      <c r="F76" s="284" t="str">
        <f>IF('Data invoice'!O5=0,"",'Data invoice'!P5)</f>
        <v/>
      </c>
      <c r="G76" s="284" t="str">
        <f>IF('Data invoice'!P5=0,"",'Data invoice'!Q5)</f>
        <v/>
      </c>
      <c r="H76" s="284" t="str">
        <f>IF('Data invoice'!Q5=0,"",'Data invoice'!R5)</f>
        <v/>
      </c>
      <c r="I76" s="320" t="str">
        <f>IF('Data invoice'!R5=0,"",'Data invoice'!S5)</f>
        <v/>
      </c>
      <c r="J76" s="367" t="str">
        <f>IF('Data invoice'!S5=0,"",'Data invoice'!T5)</f>
        <v/>
      </c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93"/>
      <c r="AC76" s="293"/>
      <c r="AD76" s="293"/>
      <c r="AE76" s="293"/>
      <c r="AF76" s="293"/>
      <c r="AG76" s="293"/>
      <c r="AH76" s="293"/>
      <c r="AI76" s="293"/>
      <c r="AJ76" s="293"/>
      <c r="AK76" s="293"/>
      <c r="AL76" s="293"/>
    </row>
    <row r="77" spans="1:38" s="414" customFormat="1" ht="16.5" customHeight="1">
      <c r="A77" s="284" t="str">
        <f>IF('Data invoice'!J6=0,"",'Data invoice'!K6)</f>
        <v/>
      </c>
      <c r="B77" s="284" t="str">
        <f>IF('Data invoice'!K6=0,"",'Data invoice'!L6)</f>
        <v/>
      </c>
      <c r="C77" s="284" t="str">
        <f>IF('Data invoice'!L6=0,"",'Data invoice'!M6)</f>
        <v/>
      </c>
      <c r="D77" s="284" t="str">
        <f>IF('Data invoice'!M6=0,"",'Data invoice'!N6)</f>
        <v/>
      </c>
      <c r="E77" s="284" t="str">
        <f>IF('Data invoice'!N6=0,"",'Data invoice'!O6)</f>
        <v/>
      </c>
      <c r="F77" s="284" t="str">
        <f>IF('Data invoice'!O6=0,"",'Data invoice'!P6)</f>
        <v/>
      </c>
      <c r="G77" s="284" t="str">
        <f>IF('Data invoice'!P6=0,"",'Data invoice'!Q6)</f>
        <v/>
      </c>
      <c r="H77" s="284" t="str">
        <f>IF('Data invoice'!Q6=0,"",'Data invoice'!R6)</f>
        <v/>
      </c>
      <c r="I77" s="320" t="str">
        <f>IF('Data invoice'!R6=0,"",'Data invoice'!S6)</f>
        <v/>
      </c>
      <c r="J77" s="367" t="str">
        <f>IF('Data invoice'!S6=0,"",'Data invoice'!T6)</f>
        <v/>
      </c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93"/>
      <c r="AC77" s="293"/>
      <c r="AD77" s="293"/>
      <c r="AE77" s="293"/>
      <c r="AF77" s="293"/>
      <c r="AG77" s="293"/>
      <c r="AH77" s="293"/>
      <c r="AI77" s="293"/>
      <c r="AJ77" s="293"/>
      <c r="AK77" s="293"/>
      <c r="AL77" s="293"/>
    </row>
    <row r="78" spans="1:38" s="414" customFormat="1" ht="16.5" customHeight="1">
      <c r="A78" s="284" t="str">
        <f>IF('Data invoice'!J7=0,"",'Data invoice'!K7)</f>
        <v/>
      </c>
      <c r="B78" s="284" t="str">
        <f>IF('Data invoice'!K7=0,"",'Data invoice'!L7)</f>
        <v/>
      </c>
      <c r="C78" s="284" t="str">
        <f>IF('Data invoice'!L7=0,"",'Data invoice'!M7)</f>
        <v/>
      </c>
      <c r="D78" s="284" t="str">
        <f>IF('Data invoice'!M7=0,"",'Data invoice'!N7)</f>
        <v/>
      </c>
      <c r="E78" s="284" t="str">
        <f>IF('Data invoice'!N7=0,"",'Data invoice'!O7)</f>
        <v/>
      </c>
      <c r="F78" s="284" t="str">
        <f>IF('Data invoice'!O7=0,"",'Data invoice'!P7)</f>
        <v/>
      </c>
      <c r="G78" s="284" t="str">
        <f>IF('Data invoice'!P7=0,"",'Data invoice'!Q7)</f>
        <v/>
      </c>
      <c r="H78" s="284" t="str">
        <f>IF('Data invoice'!Q7=0,"",'Data invoice'!R7)</f>
        <v/>
      </c>
      <c r="I78" s="320" t="str">
        <f>IF('Data invoice'!R7=0,"",'Data invoice'!S7)</f>
        <v/>
      </c>
      <c r="J78" s="367" t="str">
        <f>IF('Data invoice'!S7=0,"",'Data invoice'!T7)</f>
        <v/>
      </c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93"/>
      <c r="AC78" s="293"/>
      <c r="AD78" s="293"/>
      <c r="AE78" s="293"/>
      <c r="AF78" s="293"/>
      <c r="AG78" s="293"/>
      <c r="AH78" s="293"/>
      <c r="AI78" s="293"/>
      <c r="AJ78" s="293"/>
      <c r="AK78" s="293"/>
      <c r="AL78" s="293"/>
    </row>
    <row r="79" spans="1:38" s="414" customFormat="1" ht="16.5" customHeight="1">
      <c r="A79" s="284" t="str">
        <f>IF('Data invoice'!J8=0,"",'Data invoice'!K8)</f>
        <v/>
      </c>
      <c r="B79" s="284" t="str">
        <f>IF('Data invoice'!K8=0,"",'Data invoice'!L8)</f>
        <v/>
      </c>
      <c r="C79" s="284" t="str">
        <f>IF('Data invoice'!L8=0,"",'Data invoice'!M8)</f>
        <v/>
      </c>
      <c r="D79" s="284" t="str">
        <f>IF('Data invoice'!M8=0,"",'Data invoice'!N8)</f>
        <v/>
      </c>
      <c r="E79" s="284" t="str">
        <f>IF('Data invoice'!N8=0,"",'Data invoice'!O8)</f>
        <v/>
      </c>
      <c r="F79" s="284" t="str">
        <f>IF('Data invoice'!O8=0,"",'Data invoice'!P8)</f>
        <v/>
      </c>
      <c r="G79" s="284" t="str">
        <f>IF('Data invoice'!P8=0,"",'Data invoice'!Q8)</f>
        <v/>
      </c>
      <c r="H79" s="284" t="str">
        <f>IF('Data invoice'!Q8=0,"",'Data invoice'!R8)</f>
        <v/>
      </c>
      <c r="I79" s="320" t="str">
        <f>IF('Data invoice'!R8=0,"",'Data invoice'!S8)</f>
        <v/>
      </c>
      <c r="J79" s="367" t="str">
        <f>IF('Data invoice'!S8=0,"",'Data invoice'!T8)</f>
        <v/>
      </c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93"/>
      <c r="AC79" s="293"/>
      <c r="AD79" s="293"/>
      <c r="AE79" s="293"/>
      <c r="AF79" s="293"/>
      <c r="AG79" s="293"/>
      <c r="AH79" s="293"/>
      <c r="AI79" s="293"/>
      <c r="AJ79" s="293"/>
      <c r="AK79" s="293"/>
      <c r="AL79" s="293"/>
    </row>
    <row r="80" spans="1:38" s="414" customFormat="1" ht="16.2" customHeight="1">
      <c r="A80" s="284" t="str">
        <f>IF('Data invoice'!J9=0,"",'Data invoice'!K9)</f>
        <v/>
      </c>
      <c r="B80" s="284" t="str">
        <f>IF('Data invoice'!K9=0,"",'Data invoice'!L9)</f>
        <v/>
      </c>
      <c r="C80" s="284" t="str">
        <f>IF('Data invoice'!L9=0,"",'Data invoice'!M9)</f>
        <v/>
      </c>
      <c r="D80" s="284" t="str">
        <f>IF('Data invoice'!M9=0,"",'Data invoice'!N9)</f>
        <v/>
      </c>
      <c r="E80" s="284" t="str">
        <f>IF('Data invoice'!N9=0,"",'Data invoice'!O9)</f>
        <v/>
      </c>
      <c r="F80" s="284" t="str">
        <f>IF('Data invoice'!O9=0,"",'Data invoice'!P9)</f>
        <v/>
      </c>
      <c r="G80" s="284" t="str">
        <f>IF('Data invoice'!P9=0,"",'Data invoice'!Q9)</f>
        <v/>
      </c>
      <c r="H80" s="284" t="str">
        <f>IF('Data invoice'!Q9=0,"",'Data invoice'!R9)</f>
        <v/>
      </c>
      <c r="I80" s="320" t="str">
        <f>IF('Data invoice'!R9=0,"",'Data invoice'!S9)</f>
        <v/>
      </c>
      <c r="J80" s="367" t="str">
        <f>IF('Data invoice'!S9=0,"",'Data invoice'!T9)</f>
        <v/>
      </c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93"/>
      <c r="AC80" s="293"/>
      <c r="AD80" s="293"/>
      <c r="AE80" s="293"/>
      <c r="AF80" s="293"/>
      <c r="AG80" s="293"/>
      <c r="AH80" s="293"/>
      <c r="AI80" s="293"/>
      <c r="AJ80" s="293"/>
      <c r="AK80" s="293"/>
      <c r="AL80" s="293"/>
    </row>
    <row r="81" spans="1:38" s="414" customFormat="1" ht="16.5" customHeight="1">
      <c r="A81" s="284" t="str">
        <f>IF('Data invoice'!J10=0,"",'Data invoice'!K10)</f>
        <v/>
      </c>
      <c r="B81" s="284" t="str">
        <f>IF('Data invoice'!K10=0,"",'Data invoice'!L10)</f>
        <v/>
      </c>
      <c r="C81" s="284" t="str">
        <f>IF('Data invoice'!L10=0,"",'Data invoice'!M10)</f>
        <v/>
      </c>
      <c r="D81" s="284" t="str">
        <f>IF('Data invoice'!M10=0,"",'Data invoice'!N10)</f>
        <v/>
      </c>
      <c r="E81" s="284" t="str">
        <f>IF('Data invoice'!N10=0,"",'Data invoice'!O10)</f>
        <v/>
      </c>
      <c r="F81" s="284" t="str">
        <f>IF('Data invoice'!O10=0,"",'Data invoice'!P10)</f>
        <v/>
      </c>
      <c r="G81" s="284" t="str">
        <f>IF('Data invoice'!P10=0,"",'Data invoice'!Q10)</f>
        <v/>
      </c>
      <c r="H81" s="284" t="str">
        <f>IF('Data invoice'!Q10=0,"",'Data invoice'!R10)</f>
        <v/>
      </c>
      <c r="I81" s="320" t="str">
        <f>IF('Data invoice'!R10=0,"",'Data invoice'!S10)</f>
        <v/>
      </c>
      <c r="J81" s="367" t="str">
        <f>IF('Data invoice'!S10=0,"",'Data invoice'!T10)</f>
        <v/>
      </c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93"/>
      <c r="AC81" s="293"/>
      <c r="AD81" s="293"/>
      <c r="AE81" s="293"/>
      <c r="AF81" s="293"/>
      <c r="AG81" s="293"/>
      <c r="AH81" s="293"/>
      <c r="AI81" s="293"/>
      <c r="AJ81" s="293"/>
      <c r="AK81" s="293"/>
      <c r="AL81" s="293"/>
    </row>
    <row r="82" spans="1:38" s="414" customFormat="1" ht="16.5" customHeight="1">
      <c r="A82" s="284" t="str">
        <f>IF('Data invoice'!J11=0,"",'Data invoice'!K11)</f>
        <v/>
      </c>
      <c r="B82" s="284" t="str">
        <f>IF('Data invoice'!K11=0,"",'Data invoice'!L11)</f>
        <v/>
      </c>
      <c r="C82" s="284" t="str">
        <f>IF('Data invoice'!L11=0,"",'Data invoice'!M11)</f>
        <v/>
      </c>
      <c r="D82" s="284" t="str">
        <f>IF('Data invoice'!M11=0,"",'Data invoice'!N11)</f>
        <v/>
      </c>
      <c r="E82" s="284" t="str">
        <f>IF('Data invoice'!N11=0,"",'Data invoice'!O11)</f>
        <v/>
      </c>
      <c r="F82" s="284" t="str">
        <f>IF('Data invoice'!O11=0,"",'Data invoice'!P11)</f>
        <v/>
      </c>
      <c r="G82" s="284" t="str">
        <f>IF('Data invoice'!P11=0,"",'Data invoice'!Q11)</f>
        <v/>
      </c>
      <c r="H82" s="284" t="str">
        <f>IF('Data invoice'!Q11=0,"",'Data invoice'!R11)</f>
        <v/>
      </c>
      <c r="I82" s="320" t="str">
        <f>IF('Data invoice'!R11=0,"",'Data invoice'!S11)</f>
        <v/>
      </c>
      <c r="J82" s="367" t="str">
        <f>IF('Data invoice'!S11=0,"",'Data invoice'!T11)</f>
        <v/>
      </c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93"/>
      <c r="AC82" s="293"/>
      <c r="AD82" s="293"/>
      <c r="AE82" s="293"/>
      <c r="AF82" s="293"/>
      <c r="AG82" s="293"/>
      <c r="AH82" s="293"/>
      <c r="AI82" s="293"/>
      <c r="AJ82" s="293"/>
      <c r="AK82" s="293"/>
      <c r="AL82" s="293"/>
    </row>
    <row r="83" spans="1:38" s="414" customFormat="1" ht="16.5" customHeight="1">
      <c r="A83" s="284" t="str">
        <f>IF('Data invoice'!J12=0,"",'Data invoice'!K12)</f>
        <v/>
      </c>
      <c r="B83" s="284" t="str">
        <f>IF('Data invoice'!K12=0,"",'Data invoice'!L12)</f>
        <v/>
      </c>
      <c r="C83" s="284" t="str">
        <f>IF('Data invoice'!L12=0,"",'Data invoice'!M12)</f>
        <v/>
      </c>
      <c r="D83" s="284" t="str">
        <f>IF('Data invoice'!M12=0,"",'Data invoice'!N12)</f>
        <v/>
      </c>
      <c r="E83" s="284" t="str">
        <f>IF('Data invoice'!N12=0,"",'Data invoice'!O12)</f>
        <v/>
      </c>
      <c r="F83" s="284" t="str">
        <f>IF('Data invoice'!O12=0,"",'Data invoice'!P12)</f>
        <v/>
      </c>
      <c r="G83" s="284" t="str">
        <f>IF('Data invoice'!P12=0,"",'Data invoice'!Q12)</f>
        <v/>
      </c>
      <c r="H83" s="284" t="str">
        <f>IF('Data invoice'!Q12=0,"",'Data invoice'!R12)</f>
        <v/>
      </c>
      <c r="I83" s="320" t="str">
        <f>IF('Data invoice'!R12=0,"",'Data invoice'!S12)</f>
        <v/>
      </c>
      <c r="J83" s="367" t="str">
        <f>IF('Data invoice'!S12=0,"",'Data invoice'!T12)</f>
        <v/>
      </c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93"/>
      <c r="AC83" s="293"/>
      <c r="AD83" s="293"/>
      <c r="AE83" s="293"/>
      <c r="AF83" s="293"/>
      <c r="AG83" s="293"/>
      <c r="AH83" s="293"/>
      <c r="AI83" s="293"/>
      <c r="AJ83" s="293"/>
      <c r="AK83" s="293"/>
      <c r="AL83" s="293"/>
    </row>
    <row r="84" spans="1:38" s="414" customFormat="1" ht="16.5" customHeight="1">
      <c r="A84" s="284" t="str">
        <f>IF('Data invoice'!J13=0,"",'Data invoice'!K13)</f>
        <v/>
      </c>
      <c r="B84" s="284" t="str">
        <f>IF('Data invoice'!K13=0,"",'Data invoice'!L13)</f>
        <v/>
      </c>
      <c r="C84" s="284" t="str">
        <f>IF('Data invoice'!L13=0,"",'Data invoice'!M13)</f>
        <v/>
      </c>
      <c r="D84" s="284" t="str">
        <f>IF('Data invoice'!M13=0,"",'Data invoice'!N13)</f>
        <v/>
      </c>
      <c r="E84" s="284" t="str">
        <f>IF('Data invoice'!N13=0,"",'Data invoice'!O13)</f>
        <v/>
      </c>
      <c r="F84" s="284" t="str">
        <f>IF('Data invoice'!O13=0,"",'Data invoice'!P13)</f>
        <v/>
      </c>
      <c r="G84" s="284" t="str">
        <f>IF('Data invoice'!P13=0,"",'Data invoice'!Q13)</f>
        <v/>
      </c>
      <c r="H84" s="284" t="str">
        <f>IF('Data invoice'!Q13=0,"",'Data invoice'!R13)</f>
        <v/>
      </c>
      <c r="I84" s="320" t="str">
        <f>IF('Data invoice'!R13=0,"",'Data invoice'!S13)</f>
        <v/>
      </c>
      <c r="J84" s="367" t="str">
        <f>IF('Data invoice'!S13=0,"",'Data invoice'!T13)</f>
        <v/>
      </c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93"/>
      <c r="AC84" s="293"/>
      <c r="AD84" s="293"/>
      <c r="AE84" s="293"/>
      <c r="AF84" s="293"/>
      <c r="AG84" s="293"/>
      <c r="AH84" s="293"/>
      <c r="AI84" s="293"/>
      <c r="AJ84" s="293"/>
      <c r="AK84" s="293"/>
      <c r="AL84" s="293"/>
    </row>
    <row r="85" spans="1:38" s="414" customFormat="1" ht="16.5" customHeight="1">
      <c r="A85" s="284" t="str">
        <f>IF('Data invoice'!J14=0,"",'Data invoice'!K14)</f>
        <v/>
      </c>
      <c r="B85" s="284" t="str">
        <f>IF('Data invoice'!K14=0,"",'Data invoice'!L14)</f>
        <v/>
      </c>
      <c r="C85" s="284" t="str">
        <f>IF('Data invoice'!L14=0,"",'Data invoice'!M14)</f>
        <v/>
      </c>
      <c r="D85" s="284" t="str">
        <f>IF('Data invoice'!M14=0,"",'Data invoice'!N14)</f>
        <v/>
      </c>
      <c r="E85" s="284" t="str">
        <f>IF('Data invoice'!N14=0,"",'Data invoice'!O14)</f>
        <v/>
      </c>
      <c r="F85" s="284" t="str">
        <f>IF('Data invoice'!O14=0,"",'Data invoice'!P14)</f>
        <v/>
      </c>
      <c r="G85" s="284" t="str">
        <f>IF('Data invoice'!P14=0,"",'Data invoice'!Q14)</f>
        <v/>
      </c>
      <c r="H85" s="284" t="str">
        <f>IF('Data invoice'!Q14=0,"",'Data invoice'!R14)</f>
        <v/>
      </c>
      <c r="I85" s="320" t="str">
        <f>IF('Data invoice'!R14=0,"",'Data invoice'!S14)</f>
        <v/>
      </c>
      <c r="J85" s="367" t="str">
        <f>IF('Data invoice'!S14=0,"",'Data invoice'!T14)</f>
        <v/>
      </c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93"/>
      <c r="AC85" s="293"/>
      <c r="AD85" s="293"/>
      <c r="AE85" s="293"/>
      <c r="AF85" s="293"/>
      <c r="AG85" s="293"/>
      <c r="AH85" s="293"/>
      <c r="AI85" s="293"/>
      <c r="AJ85" s="293"/>
      <c r="AK85" s="293"/>
      <c r="AL85" s="293"/>
    </row>
    <row r="86" spans="1:38" s="414" customFormat="1" ht="16.5" customHeight="1">
      <c r="A86" s="284" t="str">
        <f>IF('Data invoice'!J15=0,"",'Data invoice'!K15)</f>
        <v/>
      </c>
      <c r="B86" s="284" t="str">
        <f>IF('Data invoice'!K15=0,"",'Data invoice'!L15)</f>
        <v/>
      </c>
      <c r="C86" s="284" t="str">
        <f>IF('Data invoice'!L15=0,"",'Data invoice'!M15)</f>
        <v/>
      </c>
      <c r="D86" s="284" t="str">
        <f>IF('Data invoice'!M15=0,"",'Data invoice'!N15)</f>
        <v/>
      </c>
      <c r="E86" s="284" t="str">
        <f>IF('Data invoice'!N15=0,"",'Data invoice'!O15)</f>
        <v/>
      </c>
      <c r="F86" s="284" t="str">
        <f>IF('Data invoice'!O15=0,"",'Data invoice'!P15)</f>
        <v/>
      </c>
      <c r="G86" s="284" t="str">
        <f>IF('Data invoice'!P15=0,"",'Data invoice'!Q15)</f>
        <v/>
      </c>
      <c r="H86" s="284" t="str">
        <f>IF('Data invoice'!Q15=0,"",'Data invoice'!R15)</f>
        <v/>
      </c>
      <c r="I86" s="320" t="str">
        <f>IF('Data invoice'!R15=0,"",'Data invoice'!S15)</f>
        <v/>
      </c>
      <c r="J86" s="367" t="str">
        <f>IF('Data invoice'!S15=0,"",'Data invoice'!T15)</f>
        <v/>
      </c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93"/>
      <c r="AC86" s="293"/>
      <c r="AD86" s="293"/>
      <c r="AE86" s="293"/>
      <c r="AF86" s="293"/>
      <c r="AG86" s="293"/>
      <c r="AH86" s="293"/>
      <c r="AI86" s="293"/>
      <c r="AJ86" s="293"/>
      <c r="AK86" s="293"/>
      <c r="AL86" s="293"/>
    </row>
    <row r="87" spans="1:38" s="414" customFormat="1" ht="16.5" customHeight="1">
      <c r="A87" s="284" t="str">
        <f>IF('Data invoice'!J16=0,"",'Data invoice'!K16)</f>
        <v/>
      </c>
      <c r="B87" s="284" t="str">
        <f>IF('Data invoice'!K16=0,"",'Data invoice'!L16)</f>
        <v/>
      </c>
      <c r="C87" s="284" t="str">
        <f>IF('Data invoice'!L16=0,"",'Data invoice'!M16)</f>
        <v/>
      </c>
      <c r="D87" s="284" t="str">
        <f>IF('Data invoice'!M16=0,"",'Data invoice'!N16)</f>
        <v/>
      </c>
      <c r="E87" s="284" t="str">
        <f>IF('Data invoice'!N16=0,"",'Data invoice'!O16)</f>
        <v/>
      </c>
      <c r="F87" s="284" t="str">
        <f>IF('Data invoice'!O16=0,"",'Data invoice'!P16)</f>
        <v/>
      </c>
      <c r="G87" s="284" t="str">
        <f>IF('Data invoice'!P16=0,"",'Data invoice'!Q16)</f>
        <v/>
      </c>
      <c r="H87" s="284" t="str">
        <f>IF('Data invoice'!Q16=0,"",'Data invoice'!R16)</f>
        <v/>
      </c>
      <c r="I87" s="320" t="str">
        <f>IF('Data invoice'!R16=0,"",'Data invoice'!S16)</f>
        <v/>
      </c>
      <c r="J87" s="367" t="str">
        <f>IF('Data invoice'!S16=0,"",'Data invoice'!T16)</f>
        <v/>
      </c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93"/>
      <c r="AC87" s="293"/>
      <c r="AD87" s="293"/>
      <c r="AE87" s="293"/>
      <c r="AF87" s="293"/>
      <c r="AG87" s="293"/>
      <c r="AH87" s="293"/>
      <c r="AI87" s="293"/>
      <c r="AJ87" s="293"/>
      <c r="AK87" s="293"/>
      <c r="AL87" s="293"/>
    </row>
    <row r="88" spans="1:38" s="414" customFormat="1" ht="16.5" customHeight="1">
      <c r="A88" s="284" t="str">
        <f>IF('Data invoice'!J17=0,"",'Data invoice'!K17)</f>
        <v/>
      </c>
      <c r="B88" s="284" t="str">
        <f>IF('Data invoice'!K17=0,"",'Data invoice'!L17)</f>
        <v/>
      </c>
      <c r="C88" s="284" t="str">
        <f>IF('Data invoice'!L17=0,"",'Data invoice'!M17)</f>
        <v/>
      </c>
      <c r="D88" s="284" t="str">
        <f>IF('Data invoice'!M17=0,"",'Data invoice'!N17)</f>
        <v/>
      </c>
      <c r="E88" s="284" t="str">
        <f>IF('Data invoice'!N17=0,"",'Data invoice'!O17)</f>
        <v/>
      </c>
      <c r="F88" s="284" t="str">
        <f>IF('Data invoice'!O17=0,"",'Data invoice'!P17)</f>
        <v/>
      </c>
      <c r="G88" s="284" t="str">
        <f>IF('Data invoice'!P17=0,"",'Data invoice'!Q17)</f>
        <v/>
      </c>
      <c r="H88" s="284" t="str">
        <f>IF('Data invoice'!Q17=0,"",'Data invoice'!R17)</f>
        <v/>
      </c>
      <c r="I88" s="320" t="str">
        <f>IF('Data invoice'!R17=0,"",'Data invoice'!S17)</f>
        <v/>
      </c>
      <c r="J88" s="367" t="str">
        <f>IF('Data invoice'!S17=0,"",'Data invoice'!T17)</f>
        <v/>
      </c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93"/>
      <c r="AC88" s="293"/>
      <c r="AD88" s="293"/>
      <c r="AE88" s="293"/>
      <c r="AF88" s="293"/>
      <c r="AG88" s="293"/>
      <c r="AH88" s="293"/>
      <c r="AI88" s="293"/>
      <c r="AJ88" s="293"/>
      <c r="AK88" s="293"/>
      <c r="AL88" s="293"/>
    </row>
    <row r="89" spans="1:38" s="414" customFormat="1" ht="16.5" customHeight="1">
      <c r="A89" s="284" t="str">
        <f>IF('Data invoice'!J18=0,"",'Data invoice'!K18)</f>
        <v/>
      </c>
      <c r="B89" s="284" t="str">
        <f>IF('Data invoice'!K18=0,"",'Data invoice'!L18)</f>
        <v/>
      </c>
      <c r="C89" s="284" t="str">
        <f>IF('Data invoice'!L18=0,"",'Data invoice'!M18)</f>
        <v/>
      </c>
      <c r="D89" s="284" t="str">
        <f>IF('Data invoice'!M18=0,"",'Data invoice'!N18)</f>
        <v/>
      </c>
      <c r="E89" s="284" t="str">
        <f>IF('Data invoice'!N18=0,"",'Data invoice'!O18)</f>
        <v/>
      </c>
      <c r="F89" s="284" t="str">
        <f>IF('Data invoice'!O18=0,"",'Data invoice'!P18)</f>
        <v/>
      </c>
      <c r="G89" s="284" t="str">
        <f>IF('Data invoice'!P18=0,"",'Data invoice'!Q18)</f>
        <v/>
      </c>
      <c r="H89" s="284" t="str">
        <f>IF('Data invoice'!Q18=0,"",'Data invoice'!R18)</f>
        <v/>
      </c>
      <c r="I89" s="320" t="str">
        <f>IF('Data invoice'!R18=0,"",'Data invoice'!S18)</f>
        <v/>
      </c>
      <c r="J89" s="367" t="str">
        <f>IF('Data invoice'!S18=0,"",'Data invoice'!T18)</f>
        <v/>
      </c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93"/>
      <c r="AC89" s="293"/>
      <c r="AD89" s="293"/>
      <c r="AE89" s="293"/>
      <c r="AF89" s="293"/>
      <c r="AG89" s="293"/>
      <c r="AH89" s="293"/>
      <c r="AI89" s="293"/>
      <c r="AJ89" s="293"/>
      <c r="AK89" s="293"/>
      <c r="AL89" s="293"/>
    </row>
    <row r="90" spans="1:38" s="414" customFormat="1" ht="16.5" customHeight="1">
      <c r="A90" s="284" t="str">
        <f>IF('Data invoice'!J19=0,"",'Data invoice'!K19)</f>
        <v/>
      </c>
      <c r="B90" s="284" t="str">
        <f>IF('Data invoice'!K19=0,"",'Data invoice'!L19)</f>
        <v/>
      </c>
      <c r="C90" s="284" t="str">
        <f>IF('Data invoice'!L19=0,"",'Data invoice'!M19)</f>
        <v/>
      </c>
      <c r="D90" s="284" t="str">
        <f>IF('Data invoice'!M19=0,"",'Data invoice'!N19)</f>
        <v/>
      </c>
      <c r="E90" s="284" t="str">
        <f>IF('Data invoice'!N19=0,"",'Data invoice'!O19)</f>
        <v/>
      </c>
      <c r="F90" s="284" t="str">
        <f>IF('Data invoice'!O19=0,"",'Data invoice'!P19)</f>
        <v/>
      </c>
      <c r="G90" s="284" t="str">
        <f>IF('Data invoice'!P19=0,"",'Data invoice'!Q19)</f>
        <v/>
      </c>
      <c r="H90" s="284" t="str">
        <f>IF('Data invoice'!Q19=0,"",'Data invoice'!R19)</f>
        <v/>
      </c>
      <c r="I90" s="320" t="str">
        <f>IF('Data invoice'!R19=0,"",'Data invoice'!S19)</f>
        <v/>
      </c>
      <c r="J90" s="367" t="str">
        <f>IF('Data invoice'!S19=0,"",'Data invoice'!T19)</f>
        <v/>
      </c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93"/>
      <c r="AC90" s="293"/>
      <c r="AD90" s="293"/>
      <c r="AE90" s="293"/>
      <c r="AF90" s="293"/>
      <c r="AG90" s="293"/>
      <c r="AH90" s="293"/>
      <c r="AI90" s="293"/>
      <c r="AJ90" s="293"/>
      <c r="AK90" s="293"/>
      <c r="AL90" s="293"/>
    </row>
    <row r="91" spans="1:38" s="414" customFormat="1" ht="16.5" customHeight="1">
      <c r="A91" s="284" t="str">
        <f>IF('Data invoice'!J20=0,"",'Data invoice'!K20)</f>
        <v/>
      </c>
      <c r="B91" s="284" t="str">
        <f>IF('Data invoice'!K20=0,"",'Data invoice'!L20)</f>
        <v/>
      </c>
      <c r="C91" s="284" t="str">
        <f>IF('Data invoice'!L20=0,"",'Data invoice'!M20)</f>
        <v/>
      </c>
      <c r="D91" s="284" t="str">
        <f>IF('Data invoice'!M20=0,"",'Data invoice'!N20)</f>
        <v/>
      </c>
      <c r="E91" s="284" t="str">
        <f>IF('Data invoice'!N20=0,"",'Data invoice'!O20)</f>
        <v/>
      </c>
      <c r="F91" s="284" t="str">
        <f>IF('Data invoice'!O20=0,"",'Data invoice'!P20)</f>
        <v/>
      </c>
      <c r="G91" s="284" t="str">
        <f>IF('Data invoice'!P20=0,"",'Data invoice'!Q20)</f>
        <v/>
      </c>
      <c r="H91" s="284" t="str">
        <f>IF('Data invoice'!Q20=0,"",'Data invoice'!R20)</f>
        <v/>
      </c>
      <c r="I91" s="320" t="str">
        <f>IF('Data invoice'!R20=0,"",'Data invoice'!S20)</f>
        <v/>
      </c>
      <c r="J91" s="367" t="str">
        <f>IF('Data invoice'!S20=0,"",'Data invoice'!T20)</f>
        <v/>
      </c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93"/>
      <c r="AC91" s="293"/>
      <c r="AD91" s="293"/>
      <c r="AE91" s="293"/>
      <c r="AF91" s="293"/>
      <c r="AG91" s="293"/>
      <c r="AH91" s="293"/>
      <c r="AI91" s="293"/>
      <c r="AJ91" s="293"/>
      <c r="AK91" s="293"/>
      <c r="AL91" s="293"/>
    </row>
    <row r="92" spans="1:38" s="414" customFormat="1" ht="16.5" customHeight="1">
      <c r="A92" s="284" t="str">
        <f>IF('Data invoice'!J21=0,"",'Data invoice'!K21)</f>
        <v/>
      </c>
      <c r="B92" s="284" t="str">
        <f>IF('Data invoice'!K21=0,"",'Data invoice'!L21)</f>
        <v/>
      </c>
      <c r="C92" s="284" t="str">
        <f>IF('Data invoice'!L21=0,"",'Data invoice'!M21)</f>
        <v/>
      </c>
      <c r="D92" s="284" t="str">
        <f>IF('Data invoice'!M21=0,"",'Data invoice'!N21)</f>
        <v/>
      </c>
      <c r="E92" s="284" t="str">
        <f>IF('Data invoice'!N21=0,"",'Data invoice'!O21)</f>
        <v/>
      </c>
      <c r="F92" s="284" t="str">
        <f>IF('Data invoice'!O21=0,"",'Data invoice'!P21)</f>
        <v/>
      </c>
      <c r="G92" s="284" t="str">
        <f>IF('Data invoice'!P21=0,"",'Data invoice'!Q21)</f>
        <v/>
      </c>
      <c r="H92" s="284" t="str">
        <f>IF('Data invoice'!Q21=0,"",'Data invoice'!R21)</f>
        <v/>
      </c>
      <c r="I92" s="320" t="str">
        <f>IF('Data invoice'!R21=0,"",'Data invoice'!S21)</f>
        <v/>
      </c>
      <c r="J92" s="367" t="str">
        <f>IF('Data invoice'!S21=0,"",'Data invoice'!T21)</f>
        <v/>
      </c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93"/>
      <c r="AC92" s="293"/>
      <c r="AD92" s="293"/>
      <c r="AE92" s="293"/>
      <c r="AF92" s="293"/>
      <c r="AG92" s="293"/>
      <c r="AH92" s="293"/>
      <c r="AI92" s="293"/>
      <c r="AJ92" s="293"/>
      <c r="AK92" s="293"/>
      <c r="AL92" s="293"/>
    </row>
    <row r="93" spans="1:38" s="414" customFormat="1" ht="16.5" customHeight="1">
      <c r="A93" s="284" t="str">
        <f>IF('Data invoice'!J22=0,"",'Data invoice'!K22)</f>
        <v/>
      </c>
      <c r="B93" s="284" t="str">
        <f>IF('Data invoice'!K22=0,"",'Data invoice'!L22)</f>
        <v/>
      </c>
      <c r="C93" s="284" t="str">
        <f>IF('Data invoice'!L22=0,"",'Data invoice'!M22)</f>
        <v/>
      </c>
      <c r="D93" s="284" t="str">
        <f>IF('Data invoice'!M22=0,"",'Data invoice'!N22)</f>
        <v/>
      </c>
      <c r="E93" s="284" t="str">
        <f>IF('Data invoice'!N22=0,"",'Data invoice'!O22)</f>
        <v/>
      </c>
      <c r="F93" s="284" t="str">
        <f>IF('Data invoice'!O22=0,"",'Data invoice'!P22)</f>
        <v/>
      </c>
      <c r="G93" s="284" t="str">
        <f>IF('Data invoice'!P22=0,"",'Data invoice'!Q22)</f>
        <v/>
      </c>
      <c r="H93" s="284" t="str">
        <f>IF('Data invoice'!Q22=0,"",'Data invoice'!R22)</f>
        <v/>
      </c>
      <c r="I93" s="320" t="str">
        <f>IF('Data invoice'!R22=0,"",'Data invoice'!S22)</f>
        <v/>
      </c>
      <c r="J93" s="367" t="str">
        <f>IF('Data invoice'!S22=0,"",'Data invoice'!T22)</f>
        <v/>
      </c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93"/>
      <c r="AC93" s="293"/>
      <c r="AD93" s="293"/>
      <c r="AE93" s="293"/>
      <c r="AF93" s="293"/>
      <c r="AG93" s="293"/>
      <c r="AH93" s="293"/>
      <c r="AI93" s="293"/>
      <c r="AJ93" s="293"/>
      <c r="AK93" s="293"/>
      <c r="AL93" s="293"/>
    </row>
    <row r="94" spans="1:38" s="414" customFormat="1" ht="16.5" customHeight="1">
      <c r="A94" s="284" t="str">
        <f>IF('Data invoice'!J23=0,"",'Data invoice'!K23)</f>
        <v/>
      </c>
      <c r="B94" s="284" t="str">
        <f>IF('Data invoice'!K23=0,"",'Data invoice'!L23)</f>
        <v/>
      </c>
      <c r="C94" s="284" t="str">
        <f>IF('Data invoice'!L23=0,"",'Data invoice'!M23)</f>
        <v/>
      </c>
      <c r="D94" s="284" t="str">
        <f>IF('Data invoice'!M23=0,"",'Data invoice'!N23)</f>
        <v/>
      </c>
      <c r="E94" s="284" t="str">
        <f>IF('Data invoice'!N23=0,"",'Data invoice'!O23)</f>
        <v/>
      </c>
      <c r="F94" s="284" t="str">
        <f>IF('Data invoice'!O23=0,"",'Data invoice'!P23)</f>
        <v/>
      </c>
      <c r="G94" s="284" t="str">
        <f>IF('Data invoice'!P23=0,"",'Data invoice'!Q23)</f>
        <v/>
      </c>
      <c r="H94" s="284" t="str">
        <f>IF('Data invoice'!Q23=0,"",'Data invoice'!R23)</f>
        <v/>
      </c>
      <c r="I94" s="320" t="str">
        <f>IF('Data invoice'!R23=0,"",'Data invoice'!S23)</f>
        <v/>
      </c>
      <c r="J94" s="367" t="str">
        <f>IF('Data invoice'!S23=0,"",'Data invoice'!T23)</f>
        <v/>
      </c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93"/>
      <c r="AC94" s="293"/>
      <c r="AD94" s="293"/>
      <c r="AE94" s="293"/>
      <c r="AF94" s="293"/>
      <c r="AG94" s="293"/>
      <c r="AH94" s="293"/>
      <c r="AI94" s="293"/>
      <c r="AJ94" s="293"/>
      <c r="AK94" s="293"/>
      <c r="AL94" s="293"/>
    </row>
    <row r="95" spans="1:38" s="414" customFormat="1" ht="16.5" customHeight="1">
      <c r="A95" s="284" t="str">
        <f>IF('Data invoice'!J24=0,"",'Data invoice'!K24)</f>
        <v/>
      </c>
      <c r="B95" s="284" t="str">
        <f>IF('Data invoice'!K24=0,"",'Data invoice'!L24)</f>
        <v/>
      </c>
      <c r="C95" s="284" t="str">
        <f>IF('Data invoice'!L24=0,"",'Data invoice'!M24)</f>
        <v/>
      </c>
      <c r="D95" s="284" t="str">
        <f>IF('Data invoice'!M24=0,"",'Data invoice'!N24)</f>
        <v/>
      </c>
      <c r="E95" s="284" t="str">
        <f>IF('Data invoice'!N24=0,"",'Data invoice'!O24)</f>
        <v/>
      </c>
      <c r="F95" s="284" t="str">
        <f>IF('Data invoice'!O24=0,"",'Data invoice'!P24)</f>
        <v/>
      </c>
      <c r="G95" s="284" t="str">
        <f>IF('Data invoice'!P24=0,"",'Data invoice'!Q24)</f>
        <v/>
      </c>
      <c r="H95" s="284" t="str">
        <f>IF('Data invoice'!Q24=0,"",'Data invoice'!R24)</f>
        <v/>
      </c>
      <c r="I95" s="320" t="str">
        <f>IF('Data invoice'!R24=0,"",'Data invoice'!S24)</f>
        <v/>
      </c>
      <c r="J95" s="367" t="str">
        <f>IF('Data invoice'!S24=0,"",'Data invoice'!T24)</f>
        <v/>
      </c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93"/>
      <c r="AC95" s="293"/>
      <c r="AD95" s="293"/>
      <c r="AE95" s="293"/>
      <c r="AF95" s="293"/>
      <c r="AG95" s="293"/>
      <c r="AH95" s="293"/>
      <c r="AI95" s="293"/>
      <c r="AJ95" s="293"/>
      <c r="AK95" s="293"/>
      <c r="AL95" s="293"/>
    </row>
    <row r="96" spans="1:38" s="414" customFormat="1" ht="16.5" customHeight="1">
      <c r="A96" s="284" t="str">
        <f>IF('Data invoice'!J25=0,"",'Data invoice'!K25)</f>
        <v/>
      </c>
      <c r="B96" s="284" t="str">
        <f>IF('Data invoice'!K25=0,"",'Data invoice'!L25)</f>
        <v/>
      </c>
      <c r="C96" s="284" t="str">
        <f>IF('Data invoice'!L25=0,"",'Data invoice'!M25)</f>
        <v/>
      </c>
      <c r="D96" s="284" t="str">
        <f>IF('Data invoice'!M25=0,"",'Data invoice'!N25)</f>
        <v/>
      </c>
      <c r="E96" s="284" t="str">
        <f>IF('Data invoice'!N25=0,"",'Data invoice'!O25)</f>
        <v/>
      </c>
      <c r="F96" s="284" t="str">
        <f>IF('Data invoice'!O25=0,"",'Data invoice'!P25)</f>
        <v/>
      </c>
      <c r="G96" s="284" t="str">
        <f>IF('Data invoice'!P25=0,"",'Data invoice'!Q25)</f>
        <v/>
      </c>
      <c r="H96" s="284" t="str">
        <f>IF('Data invoice'!Q25=0,"",'Data invoice'!R25)</f>
        <v/>
      </c>
      <c r="I96" s="320" t="str">
        <f>IF('Data invoice'!R25=0,"",'Data invoice'!S25)</f>
        <v/>
      </c>
      <c r="J96" s="367" t="str">
        <f>IF('Data invoice'!S25=0,"",'Data invoice'!T25)</f>
        <v/>
      </c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93"/>
      <c r="AC96" s="293"/>
      <c r="AD96" s="293"/>
      <c r="AE96" s="293"/>
      <c r="AF96" s="293"/>
      <c r="AG96" s="293"/>
      <c r="AH96" s="293"/>
      <c r="AI96" s="293"/>
      <c r="AJ96" s="293"/>
      <c r="AK96" s="293"/>
      <c r="AL96" s="293"/>
    </row>
    <row r="97" spans="1:38" s="414" customFormat="1" ht="16.5" customHeight="1">
      <c r="A97" s="284" t="str">
        <f>IF('Data invoice'!J26=0,"",'Data invoice'!K26)</f>
        <v/>
      </c>
      <c r="B97" s="284" t="str">
        <f>IF('Data invoice'!K26=0,"",'Data invoice'!L26)</f>
        <v/>
      </c>
      <c r="C97" s="284" t="str">
        <f>IF('Data invoice'!L26=0,"",'Data invoice'!M26)</f>
        <v/>
      </c>
      <c r="D97" s="284" t="str">
        <f>IF('Data invoice'!M26=0,"",'Data invoice'!N26)</f>
        <v/>
      </c>
      <c r="E97" s="284" t="str">
        <f>IF('Data invoice'!N26=0,"",'Data invoice'!O26)</f>
        <v/>
      </c>
      <c r="F97" s="284" t="str">
        <f>IF('Data invoice'!O26=0,"",'Data invoice'!P26)</f>
        <v/>
      </c>
      <c r="G97" s="284" t="str">
        <f>IF('Data invoice'!P26=0,"",'Data invoice'!Q26)</f>
        <v/>
      </c>
      <c r="H97" s="284" t="str">
        <f>IF('Data invoice'!Q26=0,"",'Data invoice'!R26)</f>
        <v/>
      </c>
      <c r="I97" s="320" t="str">
        <f>IF('Data invoice'!R26=0,"",'Data invoice'!S26)</f>
        <v/>
      </c>
      <c r="J97" s="367" t="str">
        <f>IF('Data invoice'!S26=0,"",'Data invoice'!T26)</f>
        <v/>
      </c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93"/>
      <c r="AC97" s="293"/>
      <c r="AD97" s="293"/>
      <c r="AE97" s="293"/>
      <c r="AF97" s="293"/>
      <c r="AG97" s="293"/>
      <c r="AH97" s="293"/>
      <c r="AI97" s="293"/>
      <c r="AJ97" s="293"/>
      <c r="AK97" s="293"/>
      <c r="AL97" s="293"/>
    </row>
    <row r="98" spans="1:38" s="414" customFormat="1" ht="16.5" customHeight="1">
      <c r="A98" s="284" t="str">
        <f>IF('Data invoice'!J27=0,"",'Data invoice'!K27)</f>
        <v/>
      </c>
      <c r="B98" s="284" t="str">
        <f>IF('Data invoice'!K27=0,"",'Data invoice'!L27)</f>
        <v/>
      </c>
      <c r="C98" s="284" t="str">
        <f>IF('Data invoice'!L27=0,"",'Data invoice'!M27)</f>
        <v/>
      </c>
      <c r="D98" s="284" t="str">
        <f>IF('Data invoice'!M27=0,"",'Data invoice'!N27)</f>
        <v/>
      </c>
      <c r="E98" s="284" t="str">
        <f>IF('Data invoice'!N27=0,"",'Data invoice'!O27)</f>
        <v/>
      </c>
      <c r="F98" s="284" t="str">
        <f>IF('Data invoice'!O27=0,"",'Data invoice'!P27)</f>
        <v/>
      </c>
      <c r="G98" s="284" t="str">
        <f>IF('Data invoice'!P27=0,"",'Data invoice'!Q27)</f>
        <v/>
      </c>
      <c r="H98" s="284" t="str">
        <f>IF('Data invoice'!Q27=0,"",'Data invoice'!R27)</f>
        <v/>
      </c>
      <c r="I98" s="320" t="str">
        <f>IF('Data invoice'!R27=0,"",'Data invoice'!S27)</f>
        <v/>
      </c>
      <c r="J98" s="367" t="str">
        <f>IF('Data invoice'!S27=0,"",'Data invoice'!T27)</f>
        <v/>
      </c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93"/>
      <c r="AC98" s="293"/>
      <c r="AD98" s="293"/>
      <c r="AE98" s="293"/>
      <c r="AF98" s="293"/>
      <c r="AG98" s="293"/>
      <c r="AH98" s="293"/>
      <c r="AI98" s="293"/>
      <c r="AJ98" s="293"/>
      <c r="AK98" s="293"/>
      <c r="AL98" s="293"/>
    </row>
    <row r="99" spans="1:38" s="414" customFormat="1" ht="16.5" customHeight="1">
      <c r="A99" s="284" t="str">
        <f>IF('Data invoice'!J28=0,"",'Data invoice'!K28)</f>
        <v/>
      </c>
      <c r="B99" s="284" t="str">
        <f>IF('Data invoice'!K28=0,"",'Data invoice'!L28)</f>
        <v/>
      </c>
      <c r="C99" s="284" t="str">
        <f>IF('Data invoice'!L28=0,"",'Data invoice'!M28)</f>
        <v/>
      </c>
      <c r="D99" s="284" t="str">
        <f>IF('Data invoice'!M28=0,"",'Data invoice'!N28)</f>
        <v/>
      </c>
      <c r="E99" s="284" t="str">
        <f>IF('Data invoice'!N28=0,"",'Data invoice'!O28)</f>
        <v/>
      </c>
      <c r="F99" s="284" t="str">
        <f>IF('Data invoice'!O28=0,"",'Data invoice'!P28)</f>
        <v/>
      </c>
      <c r="G99" s="284" t="str">
        <f>IF('Data invoice'!P28=0,"",'Data invoice'!Q28)</f>
        <v/>
      </c>
      <c r="H99" s="284" t="str">
        <f>IF('Data invoice'!Q28=0,"",'Data invoice'!R28)</f>
        <v/>
      </c>
      <c r="I99" s="320" t="str">
        <f>IF('Data invoice'!R28=0,"",'Data invoice'!S28)</f>
        <v/>
      </c>
      <c r="J99" s="367" t="str">
        <f>IF('Data invoice'!S28=0,"",'Data invoice'!T28)</f>
        <v/>
      </c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93"/>
      <c r="AC99" s="293"/>
      <c r="AD99" s="293"/>
      <c r="AE99" s="293"/>
      <c r="AF99" s="293"/>
      <c r="AG99" s="293"/>
      <c r="AH99" s="293"/>
      <c r="AI99" s="293"/>
      <c r="AJ99" s="293"/>
      <c r="AK99" s="293"/>
      <c r="AL99" s="293"/>
    </row>
    <row r="100" spans="1:38" s="414" customFormat="1" ht="16.5" customHeight="1">
      <c r="A100" s="284" t="str">
        <f>IF('Data invoice'!J29=0,"",'Data invoice'!K29)</f>
        <v/>
      </c>
      <c r="B100" s="284" t="str">
        <f>IF('Data invoice'!K29=0,"",'Data invoice'!L29)</f>
        <v/>
      </c>
      <c r="C100" s="284" t="str">
        <f>IF('Data invoice'!L29=0,"",'Data invoice'!M29)</f>
        <v/>
      </c>
      <c r="D100" s="284" t="str">
        <f>IF('Data invoice'!M29=0,"",'Data invoice'!N29)</f>
        <v/>
      </c>
      <c r="E100" s="284" t="str">
        <f>IF('Data invoice'!N29=0,"",'Data invoice'!O29)</f>
        <v/>
      </c>
      <c r="F100" s="284" t="str">
        <f>IF('Data invoice'!O29=0,"",'Data invoice'!P29)</f>
        <v/>
      </c>
      <c r="G100" s="284" t="str">
        <f>IF('Data invoice'!P29=0,"",'Data invoice'!Q29)</f>
        <v/>
      </c>
      <c r="H100" s="284" t="str">
        <f>IF('Data invoice'!Q29=0,"",'Data invoice'!R29)</f>
        <v/>
      </c>
      <c r="I100" s="320" t="str">
        <f>IF('Data invoice'!R29=0,"",'Data invoice'!S29)</f>
        <v/>
      </c>
      <c r="J100" s="367" t="str">
        <f>IF('Data invoice'!S29=0,"",'Data invoice'!T29)</f>
        <v/>
      </c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93"/>
      <c r="AC100" s="293"/>
      <c r="AD100" s="293"/>
      <c r="AE100" s="293"/>
      <c r="AF100" s="293"/>
      <c r="AG100" s="293"/>
      <c r="AH100" s="293"/>
      <c r="AI100" s="293"/>
      <c r="AJ100" s="293"/>
      <c r="AK100" s="293"/>
      <c r="AL100" s="293"/>
    </row>
    <row r="101" spans="1:38" s="414" customFormat="1" ht="16.5" customHeight="1">
      <c r="A101" s="284" t="str">
        <f>IF('Data invoice'!J30=0,"",'Data invoice'!K30)</f>
        <v/>
      </c>
      <c r="B101" s="284" t="str">
        <f>IF('Data invoice'!K30=0,"",'Data invoice'!L30)</f>
        <v/>
      </c>
      <c r="C101" s="284" t="str">
        <f>IF('Data invoice'!L30=0,"",'Data invoice'!M30)</f>
        <v/>
      </c>
      <c r="D101" s="284" t="str">
        <f>IF('Data invoice'!M30=0,"",'Data invoice'!N30)</f>
        <v/>
      </c>
      <c r="E101" s="284" t="str">
        <f>IF('Data invoice'!N30=0,"",'Data invoice'!O30)</f>
        <v/>
      </c>
      <c r="F101" s="284" t="str">
        <f>IF('Data invoice'!O30=0,"",'Data invoice'!P30)</f>
        <v/>
      </c>
      <c r="G101" s="284" t="str">
        <f>IF('Data invoice'!P30=0,"",'Data invoice'!Q30)</f>
        <v/>
      </c>
      <c r="H101" s="284" t="str">
        <f>IF('Data invoice'!Q30=0,"",'Data invoice'!R30)</f>
        <v/>
      </c>
      <c r="I101" s="320" t="str">
        <f>IF('Data invoice'!R30=0,"",'Data invoice'!S30)</f>
        <v/>
      </c>
      <c r="J101" s="367" t="str">
        <f>IF('Data invoice'!S30=0,"",'Data invoice'!T30)</f>
        <v/>
      </c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93"/>
      <c r="AC101" s="293"/>
      <c r="AD101" s="293"/>
      <c r="AE101" s="293"/>
      <c r="AF101" s="293"/>
      <c r="AG101" s="293"/>
      <c r="AH101" s="293"/>
      <c r="AI101" s="293"/>
      <c r="AJ101" s="293"/>
      <c r="AK101" s="293"/>
      <c r="AL101" s="293"/>
    </row>
    <row r="102" spans="1:38" s="414" customFormat="1" ht="16.5" customHeight="1">
      <c r="A102" s="284" t="str">
        <f>IF('Data invoice'!J31=0,"",'Data invoice'!K31)</f>
        <v/>
      </c>
      <c r="B102" s="284" t="str">
        <f>IF('Data invoice'!K31=0,"",'Data invoice'!L31)</f>
        <v/>
      </c>
      <c r="C102" s="284" t="str">
        <f>IF('Data invoice'!L31=0,"",'Data invoice'!M31)</f>
        <v/>
      </c>
      <c r="D102" s="284" t="str">
        <f>IF('Data invoice'!M31=0,"",'Data invoice'!N31)</f>
        <v/>
      </c>
      <c r="E102" s="284" t="str">
        <f>IF('Data invoice'!N31=0,"",'Data invoice'!O31)</f>
        <v/>
      </c>
      <c r="F102" s="284" t="str">
        <f>IF('Data invoice'!O31=0,"",'Data invoice'!P31)</f>
        <v/>
      </c>
      <c r="G102" s="284" t="str">
        <f>IF('Data invoice'!P31=0,"",'Data invoice'!Q31)</f>
        <v/>
      </c>
      <c r="H102" s="284" t="str">
        <f>IF('Data invoice'!Q31=0,"",'Data invoice'!R31)</f>
        <v/>
      </c>
      <c r="I102" s="320" t="str">
        <f>IF('Data invoice'!R31=0,"",'Data invoice'!S31)</f>
        <v/>
      </c>
      <c r="J102" s="367" t="str">
        <f>IF('Data invoice'!S31=0,"",'Data invoice'!T31)</f>
        <v/>
      </c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93"/>
      <c r="AC102" s="293"/>
      <c r="AD102" s="293"/>
      <c r="AE102" s="293"/>
      <c r="AF102" s="293"/>
      <c r="AG102" s="293"/>
      <c r="AH102" s="293"/>
      <c r="AI102" s="293"/>
      <c r="AJ102" s="293"/>
      <c r="AK102" s="293"/>
      <c r="AL102" s="293"/>
    </row>
    <row r="103" spans="1:38" s="414" customFormat="1" ht="16.5" customHeight="1">
      <c r="A103" s="284" t="str">
        <f>IF('Data invoice'!J32=0,"",'Data invoice'!K32)</f>
        <v/>
      </c>
      <c r="B103" s="284" t="str">
        <f>IF('Data invoice'!K32=0,"",'Data invoice'!L32)</f>
        <v/>
      </c>
      <c r="C103" s="284" t="str">
        <f>IF('Data invoice'!L32=0,"",'Data invoice'!M32)</f>
        <v/>
      </c>
      <c r="D103" s="284" t="str">
        <f>IF('Data invoice'!M32=0,"",'Data invoice'!N32)</f>
        <v/>
      </c>
      <c r="E103" s="284" t="str">
        <f>IF('Data invoice'!N32=0,"",'Data invoice'!O32)</f>
        <v/>
      </c>
      <c r="F103" s="284" t="str">
        <f>IF('Data invoice'!O32=0,"",'Data invoice'!P32)</f>
        <v/>
      </c>
      <c r="G103" s="284" t="str">
        <f>IF('Data invoice'!P32=0,"",'Data invoice'!Q32)</f>
        <v/>
      </c>
      <c r="H103" s="284" t="str">
        <f>IF('Data invoice'!Q32=0,"",'Data invoice'!R32)</f>
        <v/>
      </c>
      <c r="I103" s="320" t="str">
        <f>IF('Data invoice'!R32=0,"",'Data invoice'!S32)</f>
        <v/>
      </c>
      <c r="J103" s="367" t="str">
        <f>IF('Data invoice'!S32=0,"",'Data invoice'!T32)</f>
        <v/>
      </c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93"/>
      <c r="AC103" s="293"/>
      <c r="AD103" s="293"/>
      <c r="AE103" s="293"/>
      <c r="AF103" s="293"/>
      <c r="AG103" s="293"/>
      <c r="AH103" s="293"/>
      <c r="AI103" s="293"/>
      <c r="AJ103" s="293"/>
      <c r="AK103" s="293"/>
      <c r="AL103" s="293"/>
    </row>
    <row r="104" spans="1:38" s="414" customFormat="1" ht="16.5" customHeight="1">
      <c r="A104" s="284" t="str">
        <f>IF('Data invoice'!J33=0,"",'Data invoice'!K33)</f>
        <v/>
      </c>
      <c r="B104" s="284" t="str">
        <f>IF('Data invoice'!K33=0,"",'Data invoice'!L33)</f>
        <v/>
      </c>
      <c r="C104" s="284" t="str">
        <f>IF('Data invoice'!L33=0,"",'Data invoice'!M33)</f>
        <v/>
      </c>
      <c r="D104" s="284" t="str">
        <f>IF('Data invoice'!M33=0,"",'Data invoice'!N33)</f>
        <v/>
      </c>
      <c r="E104" s="284" t="str">
        <f>IF('Data invoice'!N33=0,"",'Data invoice'!O33)</f>
        <v/>
      </c>
      <c r="F104" s="284" t="str">
        <f>IF('Data invoice'!O33=0,"",'Data invoice'!P33)</f>
        <v/>
      </c>
      <c r="G104" s="284" t="str">
        <f>IF('Data invoice'!P33=0,"",'Data invoice'!Q33)</f>
        <v/>
      </c>
      <c r="H104" s="284" t="str">
        <f>IF('Data invoice'!Q33=0,"",'Data invoice'!R33)</f>
        <v/>
      </c>
      <c r="I104" s="320" t="str">
        <f>IF('Data invoice'!R33=0,"",'Data invoice'!S33)</f>
        <v/>
      </c>
      <c r="J104" s="367" t="str">
        <f>IF('Data invoice'!S33=0,"",'Data invoice'!T33)</f>
        <v/>
      </c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</row>
    <row r="105" spans="1:38" s="414" customFormat="1" ht="16.5" customHeight="1">
      <c r="A105" s="284" t="str">
        <f>IF('Data invoice'!J34=0,"",'Data invoice'!K34)</f>
        <v/>
      </c>
      <c r="B105" s="284" t="str">
        <f>IF('Data invoice'!K34=0,"",'Data invoice'!L34)</f>
        <v/>
      </c>
      <c r="C105" s="284" t="str">
        <f>IF('Data invoice'!L34=0,"",'Data invoice'!M34)</f>
        <v/>
      </c>
      <c r="D105" s="284" t="str">
        <f>IF('Data invoice'!M34=0,"",'Data invoice'!N34)</f>
        <v/>
      </c>
      <c r="E105" s="284" t="str">
        <f>IF('Data invoice'!N34=0,"",'Data invoice'!O34)</f>
        <v/>
      </c>
      <c r="F105" s="284" t="str">
        <f>IF('Data invoice'!O34=0,"",'Data invoice'!P34)</f>
        <v/>
      </c>
      <c r="G105" s="284" t="str">
        <f>IF('Data invoice'!P34=0,"",'Data invoice'!Q34)</f>
        <v/>
      </c>
      <c r="H105" s="284" t="str">
        <f>IF('Data invoice'!Q34=0,"",'Data invoice'!R34)</f>
        <v/>
      </c>
      <c r="I105" s="320" t="str">
        <f>IF('Data invoice'!R34=0,"",'Data invoice'!S34)</f>
        <v/>
      </c>
      <c r="J105" s="367" t="str">
        <f>IF('Data invoice'!S34=0,"",'Data invoice'!T34)</f>
        <v/>
      </c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93"/>
      <c r="AC105" s="293"/>
      <c r="AD105" s="293"/>
      <c r="AE105" s="293"/>
      <c r="AF105" s="293"/>
      <c r="AG105" s="293"/>
      <c r="AH105" s="293"/>
      <c r="AI105" s="293"/>
      <c r="AJ105" s="293"/>
      <c r="AK105" s="293"/>
      <c r="AL105" s="293"/>
    </row>
    <row r="106" spans="1:38" s="414" customFormat="1" ht="16.5" customHeight="1">
      <c r="A106" s="284" t="str">
        <f>IF('Data invoice'!J35=0,"",'Data invoice'!K35)</f>
        <v/>
      </c>
      <c r="B106" s="284" t="str">
        <f>IF('Data invoice'!K35=0,"",'Data invoice'!L35)</f>
        <v/>
      </c>
      <c r="C106" s="284" t="str">
        <f>IF('Data invoice'!L35=0,"",'Data invoice'!M35)</f>
        <v/>
      </c>
      <c r="D106" s="284" t="str">
        <f>IF('Data invoice'!M35=0,"",'Data invoice'!N35)</f>
        <v/>
      </c>
      <c r="E106" s="284" t="str">
        <f>IF('Data invoice'!N35=0,"",'Data invoice'!O35)</f>
        <v/>
      </c>
      <c r="F106" s="284" t="str">
        <f>IF('Data invoice'!O35=0,"",'Data invoice'!P35)</f>
        <v/>
      </c>
      <c r="G106" s="284" t="str">
        <f>IF('Data invoice'!P35=0,"",'Data invoice'!Q35)</f>
        <v/>
      </c>
      <c r="H106" s="284" t="str">
        <f>IF('Data invoice'!Q35=0,"",'Data invoice'!R35)</f>
        <v/>
      </c>
      <c r="I106" s="320" t="str">
        <f>IF('Data invoice'!R35=0,"",'Data invoice'!S35)</f>
        <v/>
      </c>
      <c r="J106" s="367" t="str">
        <f>IF('Data invoice'!S35=0,"",'Data invoice'!T35)</f>
        <v/>
      </c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93"/>
      <c r="AC106" s="293"/>
      <c r="AD106" s="293"/>
      <c r="AE106" s="293"/>
      <c r="AF106" s="293"/>
      <c r="AG106" s="293"/>
      <c r="AH106" s="293"/>
      <c r="AI106" s="293"/>
      <c r="AJ106" s="293"/>
      <c r="AK106" s="293"/>
      <c r="AL106" s="293"/>
    </row>
    <row r="107" spans="1:38" s="414" customFormat="1" ht="16.5" customHeight="1">
      <c r="A107" s="284" t="str">
        <f>IF('Data invoice'!J36=0,"",'Data invoice'!K36)</f>
        <v/>
      </c>
      <c r="B107" s="284" t="str">
        <f>IF('Data invoice'!K36=0,"",'Data invoice'!L36)</f>
        <v/>
      </c>
      <c r="C107" s="284" t="str">
        <f>IF('Data invoice'!L36=0,"",'Data invoice'!M36)</f>
        <v/>
      </c>
      <c r="D107" s="284" t="str">
        <f>IF('Data invoice'!M36=0,"",'Data invoice'!N36)</f>
        <v/>
      </c>
      <c r="E107" s="284" t="str">
        <f>IF('Data invoice'!N36=0,"",'Data invoice'!O36)</f>
        <v/>
      </c>
      <c r="F107" s="284" t="str">
        <f>IF('Data invoice'!O36=0,"",'Data invoice'!P36)</f>
        <v/>
      </c>
      <c r="G107" s="284" t="str">
        <f>IF('Data invoice'!P36=0,"",'Data invoice'!Q36)</f>
        <v/>
      </c>
      <c r="H107" s="284" t="str">
        <f>IF('Data invoice'!Q36=0,"",'Data invoice'!R36)</f>
        <v/>
      </c>
      <c r="I107" s="320" t="str">
        <f>IF('Data invoice'!R36=0,"",'Data invoice'!S36)</f>
        <v/>
      </c>
      <c r="J107" s="367" t="str">
        <f>IF('Data invoice'!S36=0,"",'Data invoice'!T36)</f>
        <v/>
      </c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93"/>
      <c r="AC107" s="293"/>
      <c r="AD107" s="293"/>
      <c r="AE107" s="293"/>
      <c r="AF107" s="293"/>
      <c r="AG107" s="293"/>
      <c r="AH107" s="293"/>
      <c r="AI107" s="293"/>
      <c r="AJ107" s="293"/>
      <c r="AK107" s="293"/>
      <c r="AL107" s="293"/>
    </row>
    <row r="108" spans="1:38" s="414" customFormat="1" ht="16.5" customHeight="1">
      <c r="A108" s="284" t="str">
        <f>IF('Data invoice'!J37=0,"",'Data invoice'!K37)</f>
        <v/>
      </c>
      <c r="B108" s="284" t="str">
        <f>IF('Data invoice'!K37=0,"",'Data invoice'!L37)</f>
        <v/>
      </c>
      <c r="C108" s="284" t="str">
        <f>IF('Data invoice'!L37=0,"",'Data invoice'!M37)</f>
        <v/>
      </c>
      <c r="D108" s="284" t="str">
        <f>IF('Data invoice'!M37=0,"",'Data invoice'!N37)</f>
        <v/>
      </c>
      <c r="E108" s="284" t="str">
        <f>IF('Data invoice'!N37=0,"",'Data invoice'!O37)</f>
        <v/>
      </c>
      <c r="F108" s="284" t="str">
        <f>IF('Data invoice'!O37=0,"",'Data invoice'!P37)</f>
        <v/>
      </c>
      <c r="G108" s="284" t="str">
        <f>IF('Data invoice'!P37=0,"",'Data invoice'!Q37)</f>
        <v/>
      </c>
      <c r="H108" s="284" t="str">
        <f>IF('Data invoice'!Q37=0,"",'Data invoice'!R37)</f>
        <v/>
      </c>
      <c r="I108" s="320" t="str">
        <f>IF('Data invoice'!R37=0,"",'Data invoice'!S37)</f>
        <v/>
      </c>
      <c r="J108" s="367" t="str">
        <f>IF('Data invoice'!S37=0,"",'Data invoice'!T37)</f>
        <v/>
      </c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93"/>
      <c r="AC108" s="293"/>
      <c r="AD108" s="293"/>
      <c r="AE108" s="293"/>
      <c r="AF108" s="293"/>
      <c r="AG108" s="293"/>
      <c r="AH108" s="293"/>
      <c r="AI108" s="293"/>
      <c r="AJ108" s="293"/>
      <c r="AK108" s="293"/>
      <c r="AL108" s="293"/>
    </row>
    <row r="109" spans="1:38" s="414" customFormat="1" ht="16.5" customHeight="1">
      <c r="A109" s="284" t="str">
        <f>IF('Data invoice'!J38=0,"",'Data invoice'!K38)</f>
        <v/>
      </c>
      <c r="B109" s="284" t="str">
        <f>IF('Data invoice'!K38=0,"",'Data invoice'!L38)</f>
        <v/>
      </c>
      <c r="C109" s="284" t="str">
        <f>IF('Data invoice'!L38=0,"",'Data invoice'!M38)</f>
        <v/>
      </c>
      <c r="D109" s="284" t="str">
        <f>IF('Data invoice'!M38=0,"",'Data invoice'!N38)</f>
        <v/>
      </c>
      <c r="E109" s="284" t="str">
        <f>IF('Data invoice'!N38=0,"",'Data invoice'!O38)</f>
        <v/>
      </c>
      <c r="F109" s="284" t="str">
        <f>IF('Data invoice'!O38=0,"",'Data invoice'!P38)</f>
        <v/>
      </c>
      <c r="G109" s="284" t="str">
        <f>IF('Data invoice'!P38=0,"",'Data invoice'!Q38)</f>
        <v/>
      </c>
      <c r="H109" s="284" t="str">
        <f>IF('Data invoice'!Q38=0,"",'Data invoice'!R38)</f>
        <v/>
      </c>
      <c r="I109" s="320" t="str">
        <f>IF('Data invoice'!R38=0,"",'Data invoice'!S38)</f>
        <v/>
      </c>
      <c r="J109" s="367" t="str">
        <f>IF('Data invoice'!S38=0,"",'Data invoice'!T38)</f>
        <v/>
      </c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93"/>
      <c r="AC109" s="293"/>
      <c r="AD109" s="293"/>
      <c r="AE109" s="293"/>
      <c r="AF109" s="293"/>
      <c r="AG109" s="293"/>
      <c r="AH109" s="293"/>
      <c r="AI109" s="293"/>
      <c r="AJ109" s="293"/>
      <c r="AK109" s="293"/>
      <c r="AL109" s="293"/>
    </row>
    <row r="110" spans="1:38" s="414" customFormat="1" ht="16.5" customHeight="1">
      <c r="A110" s="284" t="str">
        <f>IF('Data invoice'!J39=0,"",'Data invoice'!K39)</f>
        <v/>
      </c>
      <c r="B110" s="284" t="str">
        <f>IF('Data invoice'!K39=0,"",'Data invoice'!L39)</f>
        <v/>
      </c>
      <c r="C110" s="284" t="str">
        <f>IF('Data invoice'!L39=0,"",'Data invoice'!M39)</f>
        <v/>
      </c>
      <c r="D110" s="284" t="str">
        <f>IF('Data invoice'!M39=0,"",'Data invoice'!N39)</f>
        <v/>
      </c>
      <c r="E110" s="284" t="str">
        <f>IF('Data invoice'!N39=0,"",'Data invoice'!O39)</f>
        <v/>
      </c>
      <c r="F110" s="284" t="str">
        <f>IF('Data invoice'!O39=0,"",'Data invoice'!P39)</f>
        <v/>
      </c>
      <c r="G110" s="284" t="str">
        <f>IF('Data invoice'!P39=0,"",'Data invoice'!Q39)</f>
        <v/>
      </c>
      <c r="H110" s="284" t="str">
        <f>IF('Data invoice'!Q39=0,"",'Data invoice'!R39)</f>
        <v/>
      </c>
      <c r="I110" s="320" t="str">
        <f>IF('Data invoice'!R39=0,"",'Data invoice'!S39)</f>
        <v/>
      </c>
      <c r="J110" s="367" t="str">
        <f>IF('Data invoice'!S39=0,"",'Data invoice'!T39)</f>
        <v/>
      </c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93"/>
      <c r="AC110" s="293"/>
      <c r="AD110" s="293"/>
      <c r="AE110" s="293"/>
      <c r="AF110" s="293"/>
      <c r="AG110" s="293"/>
      <c r="AH110" s="293"/>
      <c r="AI110" s="293"/>
      <c r="AJ110" s="293"/>
      <c r="AK110" s="293"/>
      <c r="AL110" s="293"/>
    </row>
    <row r="111" spans="1:38" s="414" customFormat="1" ht="16.5" customHeight="1">
      <c r="A111" s="284" t="str">
        <f>IF('Data invoice'!J40=0,"",'Data invoice'!K40)</f>
        <v/>
      </c>
      <c r="B111" s="284" t="str">
        <f>IF('Data invoice'!K40=0,"",'Data invoice'!L40)</f>
        <v/>
      </c>
      <c r="C111" s="284" t="str">
        <f>IF('Data invoice'!L40=0,"",'Data invoice'!M40)</f>
        <v/>
      </c>
      <c r="D111" s="284" t="str">
        <f>IF('Data invoice'!M40=0,"",'Data invoice'!N40)</f>
        <v/>
      </c>
      <c r="E111" s="284" t="str">
        <f>IF('Data invoice'!N40=0,"",'Data invoice'!O40)</f>
        <v/>
      </c>
      <c r="F111" s="284" t="str">
        <f>IF('Data invoice'!O40=0,"",'Data invoice'!P40)</f>
        <v/>
      </c>
      <c r="G111" s="284" t="str">
        <f>IF('Data invoice'!P40=0,"",'Data invoice'!Q40)</f>
        <v/>
      </c>
      <c r="H111" s="284" t="str">
        <f>IF('Data invoice'!Q40=0,"",'Data invoice'!R40)</f>
        <v/>
      </c>
      <c r="I111" s="320" t="str">
        <f>IF('Data invoice'!R40=0,"",'Data invoice'!S40)</f>
        <v/>
      </c>
      <c r="J111" s="367" t="str">
        <f>IF('Data invoice'!S40=0,"",'Data invoice'!T40)</f>
        <v/>
      </c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93"/>
      <c r="AC111" s="293"/>
      <c r="AD111" s="293"/>
      <c r="AE111" s="293"/>
      <c r="AF111" s="293"/>
      <c r="AG111" s="293"/>
      <c r="AH111" s="293"/>
      <c r="AI111" s="293"/>
      <c r="AJ111" s="293"/>
      <c r="AK111" s="293"/>
      <c r="AL111" s="293"/>
    </row>
    <row r="112" spans="1:38" s="414" customFormat="1" ht="16.5" customHeight="1">
      <c r="A112" s="284" t="str">
        <f>IF('Data invoice'!J41=0,"",'Data invoice'!K41)</f>
        <v/>
      </c>
      <c r="B112" s="284" t="str">
        <f>IF('Data invoice'!K41=0,"",'Data invoice'!L41)</f>
        <v/>
      </c>
      <c r="C112" s="284" t="str">
        <f>IF('Data invoice'!L41=0,"",'Data invoice'!M41)</f>
        <v/>
      </c>
      <c r="D112" s="284" t="str">
        <f>IF('Data invoice'!M41=0,"",'Data invoice'!N41)</f>
        <v/>
      </c>
      <c r="E112" s="284" t="str">
        <f>IF('Data invoice'!N41=0,"",'Data invoice'!O41)</f>
        <v/>
      </c>
      <c r="F112" s="284" t="str">
        <f>IF('Data invoice'!O41=0,"",'Data invoice'!P41)</f>
        <v/>
      </c>
      <c r="G112" s="284" t="str">
        <f>IF('Data invoice'!P41=0,"",'Data invoice'!Q41)</f>
        <v/>
      </c>
      <c r="H112" s="284" t="str">
        <f>IF('Data invoice'!Q41=0,"",'Data invoice'!R41)</f>
        <v/>
      </c>
      <c r="I112" s="320" t="str">
        <f>IF('Data invoice'!R41=0,"",'Data invoice'!S41)</f>
        <v/>
      </c>
      <c r="J112" s="367" t="str">
        <f>IF('Data invoice'!S41=0,"",'Data invoice'!T41)</f>
        <v/>
      </c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93"/>
      <c r="AC112" s="293"/>
      <c r="AD112" s="293"/>
      <c r="AE112" s="293"/>
      <c r="AF112" s="293"/>
      <c r="AG112" s="293"/>
      <c r="AH112" s="293"/>
      <c r="AI112" s="293"/>
      <c r="AJ112" s="293"/>
      <c r="AK112" s="293"/>
      <c r="AL112" s="293"/>
    </row>
    <row r="113" spans="1:38" s="414" customFormat="1" ht="16.5" customHeight="1">
      <c r="A113" s="284" t="str">
        <f>IF('Data invoice'!J42=0,"",'Data invoice'!K42)</f>
        <v/>
      </c>
      <c r="B113" s="284" t="str">
        <f>IF('Data invoice'!K42=0,"",'Data invoice'!L42)</f>
        <v/>
      </c>
      <c r="C113" s="284" t="str">
        <f>IF('Data invoice'!L42=0,"",'Data invoice'!M42)</f>
        <v/>
      </c>
      <c r="D113" s="284" t="str">
        <f>IF('Data invoice'!M42=0,"",'Data invoice'!N42)</f>
        <v/>
      </c>
      <c r="E113" s="284" t="str">
        <f>IF('Data invoice'!N42=0,"",'Data invoice'!O42)</f>
        <v/>
      </c>
      <c r="F113" s="284" t="str">
        <f>IF('Data invoice'!O42=0,"",'Data invoice'!P42)</f>
        <v/>
      </c>
      <c r="G113" s="284" t="str">
        <f>IF('Data invoice'!P42=0,"",'Data invoice'!Q42)</f>
        <v/>
      </c>
      <c r="H113" s="284" t="str">
        <f>IF('Data invoice'!Q42=0,"",'Data invoice'!R42)</f>
        <v/>
      </c>
      <c r="I113" s="320" t="str">
        <f>IF('Data invoice'!R42=0,"",'Data invoice'!S42)</f>
        <v/>
      </c>
      <c r="J113" s="367" t="str">
        <f>IF('Data invoice'!S42=0,"",'Data invoice'!T42)</f>
        <v/>
      </c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93"/>
      <c r="AC113" s="293"/>
      <c r="AD113" s="293"/>
      <c r="AE113" s="293"/>
      <c r="AF113" s="293"/>
      <c r="AG113" s="293"/>
      <c r="AH113" s="293"/>
      <c r="AI113" s="293"/>
      <c r="AJ113" s="293"/>
      <c r="AK113" s="293"/>
      <c r="AL113" s="293"/>
    </row>
    <row r="114" spans="1:38" s="414" customFormat="1" ht="16.5" customHeight="1">
      <c r="A114" s="284" t="str">
        <f>IF('Data invoice'!J43=0,"",'Data invoice'!K43)</f>
        <v/>
      </c>
      <c r="B114" s="284" t="str">
        <f>IF('Data invoice'!K43=0,"",'Data invoice'!L43)</f>
        <v/>
      </c>
      <c r="C114" s="284" t="str">
        <f>IF('Data invoice'!L43=0,"",'Data invoice'!M43)</f>
        <v/>
      </c>
      <c r="D114" s="284" t="str">
        <f>IF('Data invoice'!M43=0,"",'Data invoice'!N43)</f>
        <v/>
      </c>
      <c r="E114" s="284" t="str">
        <f>IF('Data invoice'!N43=0,"",'Data invoice'!O43)</f>
        <v/>
      </c>
      <c r="F114" s="284" t="str">
        <f>IF('Data invoice'!O43=0,"",'Data invoice'!P43)</f>
        <v/>
      </c>
      <c r="G114" s="284" t="str">
        <f>IF('Data invoice'!P43=0,"",'Data invoice'!Q43)</f>
        <v/>
      </c>
      <c r="H114" s="284" t="str">
        <f>IF('Data invoice'!Q43=0,"",'Data invoice'!R43)</f>
        <v/>
      </c>
      <c r="I114" s="320" t="str">
        <f>IF('Data invoice'!R43=0,"",'Data invoice'!S43)</f>
        <v/>
      </c>
      <c r="J114" s="367" t="str">
        <f>IF('Data invoice'!S43=0,"",'Data invoice'!T43)</f>
        <v/>
      </c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93"/>
      <c r="AC114" s="293"/>
      <c r="AD114" s="293"/>
      <c r="AE114" s="293"/>
      <c r="AF114" s="293"/>
      <c r="AG114" s="293"/>
      <c r="AH114" s="293"/>
      <c r="AI114" s="293"/>
      <c r="AJ114" s="293"/>
      <c r="AK114" s="293"/>
      <c r="AL114" s="293"/>
    </row>
    <row r="115" spans="1:38" s="414" customFormat="1" ht="16.5" customHeight="1">
      <c r="A115" s="284" t="str">
        <f>IF('Data invoice'!J44=0,"",'Data invoice'!K44)</f>
        <v/>
      </c>
      <c r="B115" s="284" t="str">
        <f>IF('Data invoice'!K44=0,"",'Data invoice'!L44)</f>
        <v/>
      </c>
      <c r="C115" s="284" t="str">
        <f>IF('Data invoice'!L44=0,"",'Data invoice'!M44)</f>
        <v/>
      </c>
      <c r="D115" s="284" t="str">
        <f>IF('Data invoice'!M44=0,"",'Data invoice'!N44)</f>
        <v/>
      </c>
      <c r="E115" s="284" t="str">
        <f>IF('Data invoice'!N44=0,"",'Data invoice'!O44)</f>
        <v/>
      </c>
      <c r="F115" s="284" t="str">
        <f>IF('Data invoice'!O44=0,"",'Data invoice'!P44)</f>
        <v/>
      </c>
      <c r="G115" s="284" t="str">
        <f>IF('Data invoice'!P44=0,"",'Data invoice'!Q44)</f>
        <v/>
      </c>
      <c r="H115" s="284" t="str">
        <f>IF('Data invoice'!Q44=0,"",'Data invoice'!R44)</f>
        <v/>
      </c>
      <c r="I115" s="320" t="str">
        <f>IF('Data invoice'!R44=0,"",'Data invoice'!S44)</f>
        <v/>
      </c>
      <c r="J115" s="367" t="str">
        <f>IF('Data invoice'!S44=0,"",'Data invoice'!T44)</f>
        <v/>
      </c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93"/>
      <c r="AC115" s="293"/>
      <c r="AD115" s="293"/>
      <c r="AE115" s="293"/>
      <c r="AF115" s="293"/>
      <c r="AG115" s="293"/>
      <c r="AH115" s="293"/>
      <c r="AI115" s="293"/>
      <c r="AJ115" s="293"/>
      <c r="AK115" s="293"/>
      <c r="AL115" s="293"/>
    </row>
    <row r="116" spans="1:38" s="414" customFormat="1" ht="16.5" customHeight="1">
      <c r="A116" s="284" t="str">
        <f>IF('Data invoice'!J45=0,"",'Data invoice'!K45)</f>
        <v/>
      </c>
      <c r="B116" s="284" t="str">
        <f>IF('Data invoice'!K45=0,"",'Data invoice'!L45)</f>
        <v/>
      </c>
      <c r="C116" s="284" t="str">
        <f>IF('Data invoice'!L45=0,"",'Data invoice'!M45)</f>
        <v/>
      </c>
      <c r="D116" s="284" t="str">
        <f>IF('Data invoice'!M45=0,"",'Data invoice'!N45)</f>
        <v/>
      </c>
      <c r="E116" s="284" t="str">
        <f>IF('Data invoice'!N45=0,"",'Data invoice'!O45)</f>
        <v/>
      </c>
      <c r="F116" s="284" t="str">
        <f>IF('Data invoice'!O45=0,"",'Data invoice'!P45)</f>
        <v/>
      </c>
      <c r="G116" s="284" t="str">
        <f>IF('Data invoice'!P45=0,"",'Data invoice'!Q45)</f>
        <v/>
      </c>
      <c r="H116" s="284" t="str">
        <f>IF('Data invoice'!Q45=0,"",'Data invoice'!R45)</f>
        <v/>
      </c>
      <c r="I116" s="320" t="str">
        <f>IF('Data invoice'!R45=0,"",'Data invoice'!S45)</f>
        <v/>
      </c>
      <c r="J116" s="367" t="str">
        <f>IF('Data invoice'!S45=0,"",'Data invoice'!T45)</f>
        <v/>
      </c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93"/>
      <c r="AC116" s="293"/>
      <c r="AD116" s="293"/>
      <c r="AE116" s="293"/>
      <c r="AF116" s="293"/>
      <c r="AG116" s="293"/>
      <c r="AH116" s="293"/>
      <c r="AI116" s="293"/>
      <c r="AJ116" s="293"/>
      <c r="AK116" s="293"/>
      <c r="AL116" s="293"/>
    </row>
    <row r="117" spans="1:38" s="414" customFormat="1" ht="16.5" customHeight="1">
      <c r="A117" s="284" t="str">
        <f>IF('Data invoice'!J46=0,"",'Data invoice'!K46)</f>
        <v/>
      </c>
      <c r="B117" s="284" t="str">
        <f>IF('Data invoice'!K46=0,"",'Data invoice'!L46)</f>
        <v/>
      </c>
      <c r="C117" s="284" t="str">
        <f>IF('Data invoice'!L46=0,"",'Data invoice'!M46)</f>
        <v/>
      </c>
      <c r="D117" s="284" t="str">
        <f>IF('Data invoice'!M46=0,"",'Data invoice'!N46)</f>
        <v/>
      </c>
      <c r="E117" s="284" t="str">
        <f>IF('Data invoice'!N46=0,"",'Data invoice'!O46)</f>
        <v/>
      </c>
      <c r="F117" s="284" t="str">
        <f>IF('Data invoice'!O46=0,"",'Data invoice'!P46)</f>
        <v/>
      </c>
      <c r="G117" s="284" t="str">
        <f>IF('Data invoice'!P46=0,"",'Data invoice'!Q46)</f>
        <v/>
      </c>
      <c r="H117" s="284" t="str">
        <f>IF('Data invoice'!Q46=0,"",'Data invoice'!R46)</f>
        <v/>
      </c>
      <c r="I117" s="320" t="str">
        <f>IF('Data invoice'!R46=0,"",'Data invoice'!S46)</f>
        <v/>
      </c>
      <c r="J117" s="367" t="str">
        <f>IF('Data invoice'!S46=0,"",'Data invoice'!T46)</f>
        <v/>
      </c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93"/>
      <c r="AC117" s="293"/>
      <c r="AD117" s="293"/>
      <c r="AE117" s="293"/>
      <c r="AF117" s="293"/>
      <c r="AG117" s="293"/>
      <c r="AH117" s="293"/>
      <c r="AI117" s="293"/>
      <c r="AJ117" s="293"/>
      <c r="AK117" s="293"/>
      <c r="AL117" s="293"/>
    </row>
    <row r="118" spans="1:38" s="414" customFormat="1" ht="16.5" customHeight="1">
      <c r="A118" s="284" t="str">
        <f>IF('Data invoice'!J47=0,"",'Data invoice'!K47)</f>
        <v/>
      </c>
      <c r="B118" s="284" t="str">
        <f>IF('Data invoice'!K47=0,"",'Data invoice'!L47)</f>
        <v/>
      </c>
      <c r="C118" s="284" t="str">
        <f>IF('Data invoice'!L47=0,"",'Data invoice'!M47)</f>
        <v/>
      </c>
      <c r="D118" s="284" t="str">
        <f>IF('Data invoice'!M47=0,"",'Data invoice'!N47)</f>
        <v/>
      </c>
      <c r="E118" s="284" t="str">
        <f>IF('Data invoice'!N47=0,"",'Data invoice'!O47)</f>
        <v/>
      </c>
      <c r="F118" s="284" t="str">
        <f>IF('Data invoice'!O47=0,"",'Data invoice'!P47)</f>
        <v/>
      </c>
      <c r="G118" s="284" t="str">
        <f>IF('Data invoice'!P47=0,"",'Data invoice'!Q47)</f>
        <v/>
      </c>
      <c r="H118" s="284" t="str">
        <f>IF('Data invoice'!Q47=0,"",'Data invoice'!R47)</f>
        <v/>
      </c>
      <c r="I118" s="320" t="str">
        <f>IF('Data invoice'!R47=0,"",'Data invoice'!S47)</f>
        <v/>
      </c>
      <c r="J118" s="367" t="str">
        <f>IF('Data invoice'!S47=0,"",'Data invoice'!T47)</f>
        <v/>
      </c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93"/>
      <c r="AC118" s="293"/>
      <c r="AD118" s="293"/>
      <c r="AE118" s="293"/>
      <c r="AF118" s="293"/>
      <c r="AG118" s="293"/>
      <c r="AH118" s="293"/>
      <c r="AI118" s="293"/>
      <c r="AJ118" s="293"/>
      <c r="AK118" s="293"/>
      <c r="AL118" s="293"/>
    </row>
    <row r="119" spans="1:38" s="414" customFormat="1" ht="16.5" customHeight="1">
      <c r="A119" s="284" t="str">
        <f>IF('Data invoice'!J48=0,"",'Data invoice'!K48)</f>
        <v/>
      </c>
      <c r="B119" s="284" t="str">
        <f>IF('Data invoice'!K48=0,"",'Data invoice'!L48)</f>
        <v/>
      </c>
      <c r="C119" s="284" t="str">
        <f>IF('Data invoice'!L48=0,"",'Data invoice'!M48)</f>
        <v/>
      </c>
      <c r="D119" s="284" t="str">
        <f>IF('Data invoice'!M48=0,"",'Data invoice'!N48)</f>
        <v/>
      </c>
      <c r="E119" s="284" t="str">
        <f>IF('Data invoice'!N48=0,"",'Data invoice'!O48)</f>
        <v/>
      </c>
      <c r="F119" s="284" t="str">
        <f>IF('Data invoice'!O48=0,"",'Data invoice'!P48)</f>
        <v/>
      </c>
      <c r="G119" s="284" t="str">
        <f>IF('Data invoice'!P48=0,"",'Data invoice'!Q48)</f>
        <v/>
      </c>
      <c r="H119" s="284" t="str">
        <f>IF('Data invoice'!Q48=0,"",'Data invoice'!R48)</f>
        <v/>
      </c>
      <c r="I119" s="320" t="str">
        <f>IF('Data invoice'!R48=0,"",'Data invoice'!S48)</f>
        <v/>
      </c>
      <c r="J119" s="367" t="str">
        <f>IF('Data invoice'!S48=0,"",'Data invoice'!T48)</f>
        <v/>
      </c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93"/>
      <c r="AC119" s="293"/>
      <c r="AD119" s="293"/>
      <c r="AE119" s="293"/>
      <c r="AF119" s="293"/>
      <c r="AG119" s="293"/>
      <c r="AH119" s="293"/>
      <c r="AI119" s="293"/>
      <c r="AJ119" s="293"/>
      <c r="AK119" s="293"/>
      <c r="AL119" s="293"/>
    </row>
    <row r="120" spans="1:38" s="414" customFormat="1" ht="16.5" customHeight="1">
      <c r="A120" s="284" t="str">
        <f>IF('Data invoice'!J49=0,"",'Data invoice'!K49)</f>
        <v/>
      </c>
      <c r="B120" s="284" t="str">
        <f>IF('Data invoice'!K49=0,"",'Data invoice'!L49)</f>
        <v/>
      </c>
      <c r="C120" s="284" t="str">
        <f>IF('Data invoice'!L49=0,"",'Data invoice'!M49)</f>
        <v/>
      </c>
      <c r="D120" s="284" t="str">
        <f>IF('Data invoice'!M49=0,"",'Data invoice'!N49)</f>
        <v/>
      </c>
      <c r="E120" s="284" t="str">
        <f>IF('Data invoice'!N49=0,"",'Data invoice'!O49)</f>
        <v/>
      </c>
      <c r="F120" s="284" t="str">
        <f>IF('Data invoice'!O49=0,"",'Data invoice'!P49)</f>
        <v/>
      </c>
      <c r="G120" s="284" t="str">
        <f>IF('Data invoice'!P49=0,"",'Data invoice'!Q49)</f>
        <v/>
      </c>
      <c r="H120" s="284" t="str">
        <f>IF('Data invoice'!Q49=0,"",'Data invoice'!R49)</f>
        <v/>
      </c>
      <c r="I120" s="320" t="str">
        <f>IF('Data invoice'!R49=0,"",'Data invoice'!S49)</f>
        <v/>
      </c>
      <c r="J120" s="367" t="str">
        <f>IF('Data invoice'!S49=0,"",'Data invoice'!T49)</f>
        <v/>
      </c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93"/>
      <c r="AC120" s="293"/>
      <c r="AD120" s="293"/>
      <c r="AE120" s="293"/>
      <c r="AF120" s="293"/>
      <c r="AG120" s="293"/>
      <c r="AH120" s="293"/>
      <c r="AI120" s="293"/>
      <c r="AJ120" s="293"/>
      <c r="AK120" s="293"/>
      <c r="AL120" s="293"/>
    </row>
    <row r="121" spans="1:38" s="414" customFormat="1" ht="16.5" customHeight="1">
      <c r="A121" s="284" t="str">
        <f>IF('Data invoice'!J50=0,"",'Data invoice'!K50)</f>
        <v/>
      </c>
      <c r="B121" s="284" t="str">
        <f>IF('Data invoice'!K50=0,"",'Data invoice'!L50)</f>
        <v/>
      </c>
      <c r="C121" s="284" t="str">
        <f>IF('Data invoice'!L50=0,"",'Data invoice'!M50)</f>
        <v/>
      </c>
      <c r="D121" s="284" t="str">
        <f>IF('Data invoice'!M50=0,"",'Data invoice'!N50)</f>
        <v/>
      </c>
      <c r="E121" s="284" t="str">
        <f>IF('Data invoice'!N50=0,"",'Data invoice'!O50)</f>
        <v/>
      </c>
      <c r="F121" s="284" t="str">
        <f>IF('Data invoice'!O50=0,"",'Data invoice'!P50)</f>
        <v/>
      </c>
      <c r="G121" s="284" t="str">
        <f>IF('Data invoice'!P50=0,"",'Data invoice'!Q50)</f>
        <v/>
      </c>
      <c r="H121" s="284" t="str">
        <f>IF('Data invoice'!Q50=0,"",'Data invoice'!R50)</f>
        <v/>
      </c>
      <c r="I121" s="320" t="str">
        <f>IF('Data invoice'!R50=0,"",'Data invoice'!S50)</f>
        <v/>
      </c>
      <c r="J121" s="367" t="str">
        <f>IF('Data invoice'!S50=0,"",'Data invoice'!T50)</f>
        <v/>
      </c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93"/>
      <c r="AC121" s="293"/>
      <c r="AD121" s="293"/>
      <c r="AE121" s="293"/>
      <c r="AF121" s="293"/>
      <c r="AG121" s="293"/>
      <c r="AH121" s="293"/>
      <c r="AI121" s="293"/>
      <c r="AJ121" s="293"/>
      <c r="AK121" s="293"/>
      <c r="AL121" s="293"/>
    </row>
    <row r="122" spans="1:38" s="414" customFormat="1" ht="16.5" customHeight="1">
      <c r="A122" s="284" t="str">
        <f>IF('Data invoice'!J51=0,"",'Data invoice'!K51)</f>
        <v/>
      </c>
      <c r="B122" s="284" t="str">
        <f>IF('Data invoice'!K51=0,"",'Data invoice'!L51)</f>
        <v/>
      </c>
      <c r="C122" s="284" t="str">
        <f>IF('Data invoice'!L51=0,"",'Data invoice'!M51)</f>
        <v/>
      </c>
      <c r="D122" s="284" t="str">
        <f>IF('Data invoice'!M51=0,"",'Data invoice'!N51)</f>
        <v/>
      </c>
      <c r="E122" s="284" t="str">
        <f>IF('Data invoice'!N51=0,"",'Data invoice'!O51)</f>
        <v/>
      </c>
      <c r="F122" s="284" t="str">
        <f>IF('Data invoice'!O51=0,"",'Data invoice'!P51)</f>
        <v/>
      </c>
      <c r="G122" s="284" t="str">
        <f>IF('Data invoice'!P51=0,"",'Data invoice'!Q51)</f>
        <v/>
      </c>
      <c r="H122" s="284" t="str">
        <f>IF('Data invoice'!Q51=0,"",'Data invoice'!R51)</f>
        <v/>
      </c>
      <c r="I122" s="320" t="str">
        <f>IF('Data invoice'!R51=0,"",'Data invoice'!S51)</f>
        <v/>
      </c>
      <c r="J122" s="367" t="str">
        <f>IF('Data invoice'!S51=0,"",'Data invoice'!T51)</f>
        <v/>
      </c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93"/>
      <c r="AC122" s="293"/>
      <c r="AD122" s="293"/>
      <c r="AE122" s="293"/>
      <c r="AF122" s="293"/>
      <c r="AG122" s="293"/>
      <c r="AH122" s="293"/>
      <c r="AI122" s="293"/>
      <c r="AJ122" s="293"/>
      <c r="AK122" s="293"/>
      <c r="AL122" s="293"/>
    </row>
    <row r="123" spans="1:38" s="414" customFormat="1" ht="16.5" customHeight="1">
      <c r="A123" s="284" t="str">
        <f>IF('Data invoice'!J52=0,"",'Data invoice'!K52)</f>
        <v/>
      </c>
      <c r="B123" s="284" t="str">
        <f>IF('Data invoice'!K52=0,"",'Data invoice'!L52)</f>
        <v/>
      </c>
      <c r="C123" s="284" t="str">
        <f>IF('Data invoice'!L52=0,"",'Data invoice'!M52)</f>
        <v/>
      </c>
      <c r="D123" s="284" t="str">
        <f>IF('Data invoice'!M52=0,"",'Data invoice'!N52)</f>
        <v/>
      </c>
      <c r="E123" s="284" t="str">
        <f>IF('Data invoice'!N52=0,"",'Data invoice'!O52)</f>
        <v/>
      </c>
      <c r="F123" s="284" t="str">
        <f>IF('Data invoice'!O52=0,"",'Data invoice'!P52)</f>
        <v/>
      </c>
      <c r="G123" s="284" t="str">
        <f>IF('Data invoice'!P52=0,"",'Data invoice'!Q52)</f>
        <v/>
      </c>
      <c r="H123" s="284" t="str">
        <f>IF('Data invoice'!Q52=0,"",'Data invoice'!R52)</f>
        <v/>
      </c>
      <c r="I123" s="320" t="str">
        <f>IF('Data invoice'!R52=0,"",'Data invoice'!S52)</f>
        <v/>
      </c>
      <c r="J123" s="367" t="str">
        <f>IF('Data invoice'!S52=0,"",'Data invoice'!T52)</f>
        <v/>
      </c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93"/>
      <c r="AC123" s="293"/>
      <c r="AD123" s="293"/>
      <c r="AE123" s="293"/>
      <c r="AF123" s="293"/>
      <c r="AG123" s="293"/>
      <c r="AH123" s="293"/>
      <c r="AI123" s="293"/>
      <c r="AJ123" s="293"/>
      <c r="AK123" s="293"/>
      <c r="AL123" s="293"/>
    </row>
    <row r="124" spans="1:38" s="414" customFormat="1" ht="16.5" customHeight="1">
      <c r="A124" s="284" t="str">
        <f>IF('Data invoice'!J53=0,"",'Data invoice'!K53)</f>
        <v/>
      </c>
      <c r="B124" s="284" t="str">
        <f>IF('Data invoice'!K53=0,"",'Data invoice'!L53)</f>
        <v/>
      </c>
      <c r="C124" s="284" t="str">
        <f>IF('Data invoice'!L53=0,"",'Data invoice'!M53)</f>
        <v/>
      </c>
      <c r="D124" s="284" t="str">
        <f>IF('Data invoice'!M53=0,"",'Data invoice'!N53)</f>
        <v/>
      </c>
      <c r="E124" s="284" t="str">
        <f>IF('Data invoice'!N53=0,"",'Data invoice'!O53)</f>
        <v/>
      </c>
      <c r="F124" s="284" t="str">
        <f>IF('Data invoice'!O53=0,"",'Data invoice'!P53)</f>
        <v/>
      </c>
      <c r="G124" s="284" t="str">
        <f>IF('Data invoice'!P53=0,"",'Data invoice'!Q53)</f>
        <v/>
      </c>
      <c r="H124" s="284" t="str">
        <f>IF('Data invoice'!Q53=0,"",'Data invoice'!R53)</f>
        <v/>
      </c>
      <c r="I124" s="320" t="str">
        <f>IF('Data invoice'!R53=0,"",'Data invoice'!S53)</f>
        <v/>
      </c>
      <c r="J124" s="367" t="str">
        <f>IF('Data invoice'!S53=0,"",'Data invoice'!T53)</f>
        <v/>
      </c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93"/>
      <c r="AC124" s="293"/>
      <c r="AD124" s="293"/>
      <c r="AE124" s="293"/>
      <c r="AF124" s="293"/>
      <c r="AG124" s="293"/>
      <c r="AH124" s="293"/>
      <c r="AI124" s="293"/>
      <c r="AJ124" s="293"/>
      <c r="AK124" s="293"/>
      <c r="AL124" s="293"/>
    </row>
    <row r="125" spans="1:38" s="414" customFormat="1" ht="16.5" customHeight="1">
      <c r="A125" s="284" t="str">
        <f>IF('Data invoice'!J54=0,"",'Data invoice'!K54)</f>
        <v/>
      </c>
      <c r="B125" s="284" t="str">
        <f>IF('Data invoice'!K54=0,"",'Data invoice'!L54)</f>
        <v/>
      </c>
      <c r="C125" s="284" t="str">
        <f>IF('Data invoice'!L54=0,"",'Data invoice'!M54)</f>
        <v/>
      </c>
      <c r="D125" s="284" t="str">
        <f>IF('Data invoice'!M54=0,"",'Data invoice'!N54)</f>
        <v/>
      </c>
      <c r="E125" s="284" t="str">
        <f>IF('Data invoice'!N54=0,"",'Data invoice'!O54)</f>
        <v/>
      </c>
      <c r="F125" s="284" t="str">
        <f>IF('Data invoice'!O54=0,"",'Data invoice'!P54)</f>
        <v/>
      </c>
      <c r="G125" s="284" t="str">
        <f>IF('Data invoice'!P54=0,"",'Data invoice'!Q54)</f>
        <v/>
      </c>
      <c r="H125" s="284" t="str">
        <f>IF('Data invoice'!Q54=0,"",'Data invoice'!R54)</f>
        <v/>
      </c>
      <c r="I125" s="320" t="str">
        <f>IF('Data invoice'!R54=0,"",'Data invoice'!S54)</f>
        <v/>
      </c>
      <c r="J125" s="367" t="str">
        <f>IF('Data invoice'!S54=0,"",'Data invoice'!T54)</f>
        <v/>
      </c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93"/>
      <c r="AC125" s="293"/>
      <c r="AD125" s="293"/>
      <c r="AE125" s="293"/>
      <c r="AF125" s="293"/>
      <c r="AG125" s="293"/>
      <c r="AH125" s="293"/>
      <c r="AI125" s="293"/>
      <c r="AJ125" s="293"/>
      <c r="AK125" s="293"/>
      <c r="AL125" s="293"/>
    </row>
    <row r="126" spans="1:38" s="414" customFormat="1" ht="16.5" customHeight="1">
      <c r="A126" s="284" t="str">
        <f>IF('Data invoice'!J55=0,"",'Data invoice'!K55)</f>
        <v/>
      </c>
      <c r="B126" s="284" t="str">
        <f>IF('Data invoice'!K55=0,"",'Data invoice'!L55)</f>
        <v/>
      </c>
      <c r="C126" s="284" t="str">
        <f>IF('Data invoice'!L55=0,"",'Data invoice'!M55)</f>
        <v/>
      </c>
      <c r="D126" s="284" t="str">
        <f>IF('Data invoice'!M55=0,"",'Data invoice'!N55)</f>
        <v/>
      </c>
      <c r="E126" s="284" t="str">
        <f>IF('Data invoice'!N55=0,"",'Data invoice'!O55)</f>
        <v/>
      </c>
      <c r="F126" s="284" t="str">
        <f>IF('Data invoice'!O55=0,"",'Data invoice'!P55)</f>
        <v/>
      </c>
      <c r="G126" s="284" t="str">
        <f>IF('Data invoice'!P55=0,"",'Data invoice'!Q55)</f>
        <v/>
      </c>
      <c r="H126" s="284" t="str">
        <f>IF('Data invoice'!Q55=0,"",'Data invoice'!R55)</f>
        <v/>
      </c>
      <c r="I126" s="320" t="str">
        <f>IF('Data invoice'!R55=0,"",'Data invoice'!S55)</f>
        <v/>
      </c>
      <c r="J126" s="367" t="str">
        <f>IF('Data invoice'!S55=0,"",'Data invoice'!T55)</f>
        <v/>
      </c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93"/>
      <c r="AC126" s="293"/>
      <c r="AD126" s="293"/>
      <c r="AE126" s="293"/>
      <c r="AF126" s="293"/>
      <c r="AG126" s="293"/>
      <c r="AH126" s="293"/>
      <c r="AI126" s="293"/>
      <c r="AJ126" s="293"/>
      <c r="AK126" s="293"/>
      <c r="AL126" s="293"/>
    </row>
    <row r="127" spans="1:38" s="414" customFormat="1" ht="16.5" customHeight="1">
      <c r="A127" s="284" t="str">
        <f>IF('Data invoice'!J56=0,"",'Data invoice'!K56)</f>
        <v/>
      </c>
      <c r="B127" s="284" t="str">
        <f>IF('Data invoice'!K56=0,"",'Data invoice'!L56)</f>
        <v/>
      </c>
      <c r="C127" s="284" t="str">
        <f>IF('Data invoice'!L56=0,"",'Data invoice'!M56)</f>
        <v/>
      </c>
      <c r="D127" s="284" t="str">
        <f>IF('Data invoice'!M56=0,"",'Data invoice'!N56)</f>
        <v/>
      </c>
      <c r="E127" s="284" t="str">
        <f>IF('Data invoice'!N56=0,"",'Data invoice'!O56)</f>
        <v/>
      </c>
      <c r="F127" s="284" t="str">
        <f>IF('Data invoice'!O56=0,"",'Data invoice'!P56)</f>
        <v/>
      </c>
      <c r="G127" s="284" t="str">
        <f>IF('Data invoice'!P56=0,"",'Data invoice'!Q56)</f>
        <v/>
      </c>
      <c r="H127" s="284" t="str">
        <f>IF('Data invoice'!Q56=0,"",'Data invoice'!R56)</f>
        <v/>
      </c>
      <c r="I127" s="320" t="str">
        <f>IF('Data invoice'!R56=0,"",'Data invoice'!S56)</f>
        <v/>
      </c>
      <c r="J127" s="367" t="str">
        <f>IF('Data invoice'!S56=0,"",'Data invoice'!T56)</f>
        <v/>
      </c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93"/>
      <c r="AC127" s="293"/>
      <c r="AD127" s="293"/>
      <c r="AE127" s="293"/>
      <c r="AF127" s="293"/>
      <c r="AG127" s="293"/>
      <c r="AH127" s="293"/>
      <c r="AI127" s="293"/>
      <c r="AJ127" s="293"/>
      <c r="AK127" s="293"/>
      <c r="AL127" s="293"/>
    </row>
    <row r="128" spans="1:38" s="414" customFormat="1" ht="16.5" customHeight="1">
      <c r="A128" s="284" t="str">
        <f>IF('Data invoice'!J57=0,"",'Data invoice'!K57)</f>
        <v/>
      </c>
      <c r="B128" s="284" t="str">
        <f>IF('Data invoice'!K57=0,"",'Data invoice'!L57)</f>
        <v/>
      </c>
      <c r="C128" s="284" t="str">
        <f>IF('Data invoice'!L57=0,"",'Data invoice'!M57)</f>
        <v/>
      </c>
      <c r="D128" s="284" t="str">
        <f>IF('Data invoice'!M57=0,"",'Data invoice'!N57)</f>
        <v/>
      </c>
      <c r="E128" s="284" t="str">
        <f>IF('Data invoice'!N57=0,"",'Data invoice'!O57)</f>
        <v/>
      </c>
      <c r="F128" s="284" t="str">
        <f>IF('Data invoice'!O57=0,"",'Data invoice'!P57)</f>
        <v/>
      </c>
      <c r="G128" s="284" t="str">
        <f>IF('Data invoice'!P57=0,"",'Data invoice'!Q57)</f>
        <v/>
      </c>
      <c r="H128" s="284" t="str">
        <f>IF('Data invoice'!Q57=0,"",'Data invoice'!R57)</f>
        <v/>
      </c>
      <c r="I128" s="320" t="str">
        <f>IF('Data invoice'!R57=0,"",'Data invoice'!S57)</f>
        <v/>
      </c>
      <c r="J128" s="367" t="str">
        <f>IF('Data invoice'!S57=0,"",'Data invoice'!T57)</f>
        <v/>
      </c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93"/>
      <c r="AC128" s="293"/>
      <c r="AD128" s="293"/>
      <c r="AE128" s="293"/>
      <c r="AF128" s="293"/>
      <c r="AG128" s="293"/>
      <c r="AH128" s="293"/>
      <c r="AI128" s="293"/>
      <c r="AJ128" s="293"/>
      <c r="AK128" s="293"/>
      <c r="AL128" s="293"/>
    </row>
    <row r="129" spans="1:38" s="414" customFormat="1" ht="16.5" customHeight="1">
      <c r="A129" s="284" t="str">
        <f>IF('Data invoice'!J58=0,"",'Data invoice'!K58)</f>
        <v/>
      </c>
      <c r="B129" s="284" t="str">
        <f>IF('Data invoice'!K58=0,"",'Data invoice'!L58)</f>
        <v/>
      </c>
      <c r="C129" s="284" t="str">
        <f>IF('Data invoice'!L58=0,"",'Data invoice'!M58)</f>
        <v/>
      </c>
      <c r="D129" s="284" t="str">
        <f>IF('Data invoice'!M58=0,"",'Data invoice'!N58)</f>
        <v/>
      </c>
      <c r="E129" s="284" t="str">
        <f>IF('Data invoice'!N58=0,"",'Data invoice'!O58)</f>
        <v/>
      </c>
      <c r="F129" s="284" t="str">
        <f>IF('Data invoice'!O58=0,"",'Data invoice'!P58)</f>
        <v/>
      </c>
      <c r="G129" s="284" t="str">
        <f>IF('Data invoice'!P58=0,"",'Data invoice'!Q58)</f>
        <v/>
      </c>
      <c r="H129" s="284" t="str">
        <f>IF('Data invoice'!Q58=0,"",'Data invoice'!R58)</f>
        <v/>
      </c>
      <c r="I129" s="320" t="str">
        <f>IF('Data invoice'!R58=0,"",'Data invoice'!S58)</f>
        <v/>
      </c>
      <c r="J129" s="367" t="str">
        <f>IF('Data invoice'!S58=0,"",'Data invoice'!T58)</f>
        <v/>
      </c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93"/>
      <c r="AC129" s="293"/>
      <c r="AD129" s="293"/>
      <c r="AE129" s="293"/>
      <c r="AF129" s="293"/>
      <c r="AG129" s="293"/>
      <c r="AH129" s="293"/>
      <c r="AI129" s="293"/>
      <c r="AJ129" s="293"/>
      <c r="AK129" s="293"/>
      <c r="AL129" s="293"/>
    </row>
    <row r="130" spans="1:38" s="414" customFormat="1" ht="16.5" customHeight="1">
      <c r="A130" s="284" t="str">
        <f>IF('Data invoice'!J59=0,"",'Data invoice'!K59)</f>
        <v/>
      </c>
      <c r="B130" s="284" t="str">
        <f>IF('Data invoice'!K59=0,"",'Data invoice'!L59)</f>
        <v/>
      </c>
      <c r="C130" s="284" t="str">
        <f>IF('Data invoice'!L59=0,"",'Data invoice'!M59)</f>
        <v/>
      </c>
      <c r="D130" s="284" t="str">
        <f>IF('Data invoice'!M59=0,"",'Data invoice'!N59)</f>
        <v/>
      </c>
      <c r="E130" s="284" t="str">
        <f>IF('Data invoice'!N59=0,"",'Data invoice'!O59)</f>
        <v/>
      </c>
      <c r="F130" s="284" t="str">
        <f>IF('Data invoice'!O59=0,"",'Data invoice'!P59)</f>
        <v/>
      </c>
      <c r="G130" s="284" t="str">
        <f>IF('Data invoice'!P59=0,"",'Data invoice'!Q59)</f>
        <v/>
      </c>
      <c r="H130" s="284" t="str">
        <f>IF('Data invoice'!Q59=0,"",'Data invoice'!R59)</f>
        <v/>
      </c>
      <c r="I130" s="320" t="str">
        <f>IF('Data invoice'!R59=0,"",'Data invoice'!S59)</f>
        <v/>
      </c>
      <c r="J130" s="367" t="str">
        <f>IF('Data invoice'!S59=0,"",'Data invoice'!T59)</f>
        <v/>
      </c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93"/>
      <c r="AC130" s="293"/>
      <c r="AD130" s="293"/>
      <c r="AE130" s="293"/>
      <c r="AF130" s="293"/>
      <c r="AG130" s="293"/>
      <c r="AH130" s="293"/>
      <c r="AI130" s="293"/>
      <c r="AJ130" s="293"/>
      <c r="AK130" s="293"/>
      <c r="AL130" s="293"/>
    </row>
    <row r="131" spans="1:38" s="414" customFormat="1" ht="16.5" customHeight="1">
      <c r="A131" s="284" t="str">
        <f>IF('Data invoice'!J60=0,"",'Data invoice'!K60)</f>
        <v/>
      </c>
      <c r="B131" s="284" t="str">
        <f>IF('Data invoice'!K60=0,"",'Data invoice'!L60)</f>
        <v/>
      </c>
      <c r="C131" s="284" t="str">
        <f>IF('Data invoice'!L60=0,"",'Data invoice'!M60)</f>
        <v/>
      </c>
      <c r="D131" s="284" t="str">
        <f>IF('Data invoice'!M60=0,"",'Data invoice'!N60)</f>
        <v/>
      </c>
      <c r="E131" s="284" t="str">
        <f>IF('Data invoice'!N60=0,"",'Data invoice'!O60)</f>
        <v/>
      </c>
      <c r="F131" s="284" t="str">
        <f>IF('Data invoice'!O60=0,"",'Data invoice'!P60)</f>
        <v/>
      </c>
      <c r="G131" s="284" t="str">
        <f>IF('Data invoice'!P60=0,"",'Data invoice'!Q60)</f>
        <v/>
      </c>
      <c r="H131" s="284" t="str">
        <f>IF('Data invoice'!Q60=0,"",'Data invoice'!R60)</f>
        <v/>
      </c>
      <c r="I131" s="320" t="str">
        <f>IF('Data invoice'!R60=0,"",'Data invoice'!S60)</f>
        <v/>
      </c>
      <c r="J131" s="367" t="str">
        <f>IF('Data invoice'!S60=0,"",'Data invoice'!T60)</f>
        <v/>
      </c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93"/>
      <c r="AC131" s="293"/>
      <c r="AD131" s="293"/>
      <c r="AE131" s="293"/>
      <c r="AF131" s="293"/>
      <c r="AG131" s="293"/>
      <c r="AH131" s="293"/>
      <c r="AI131" s="293"/>
      <c r="AJ131" s="293"/>
      <c r="AK131" s="293"/>
      <c r="AL131" s="293"/>
    </row>
    <row r="132" spans="1:38" s="414" customFormat="1" ht="16.5" customHeight="1">
      <c r="A132" s="284" t="str">
        <f>IF('Data invoice'!J61=0,"",'Data invoice'!K61)</f>
        <v/>
      </c>
      <c r="B132" s="284" t="str">
        <f>IF('Data invoice'!K61=0,"",'Data invoice'!L61)</f>
        <v/>
      </c>
      <c r="C132" s="284" t="str">
        <f>IF('Data invoice'!L61=0,"",'Data invoice'!M61)</f>
        <v/>
      </c>
      <c r="D132" s="284" t="str">
        <f>IF('Data invoice'!M61=0,"",'Data invoice'!N61)</f>
        <v/>
      </c>
      <c r="E132" s="284" t="str">
        <f>IF('Data invoice'!N61=0,"",'Data invoice'!O61)</f>
        <v/>
      </c>
      <c r="F132" s="284" t="str">
        <f>IF('Data invoice'!O61=0,"",'Data invoice'!P61)</f>
        <v/>
      </c>
      <c r="G132" s="284" t="str">
        <f>IF('Data invoice'!P61=0,"",'Data invoice'!Q61)</f>
        <v/>
      </c>
      <c r="H132" s="284" t="str">
        <f>IF('Data invoice'!Q61=0,"",'Data invoice'!R61)</f>
        <v/>
      </c>
      <c r="I132" s="320" t="str">
        <f>IF('Data invoice'!R61=0,"",'Data invoice'!S61)</f>
        <v/>
      </c>
      <c r="J132" s="367" t="str">
        <f>IF('Data invoice'!S61=0,"",'Data invoice'!T61)</f>
        <v/>
      </c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93"/>
      <c r="AC132" s="293"/>
      <c r="AD132" s="293"/>
      <c r="AE132" s="293"/>
      <c r="AF132" s="293"/>
      <c r="AG132" s="293"/>
      <c r="AH132" s="293"/>
      <c r="AI132" s="293"/>
      <c r="AJ132" s="293"/>
      <c r="AK132" s="293"/>
      <c r="AL132" s="293"/>
    </row>
    <row r="133" spans="1:38" s="414" customFormat="1" ht="16.5" customHeight="1">
      <c r="A133" s="284" t="str">
        <f>IF('Data invoice'!J62=0,"",'Data invoice'!K62)</f>
        <v/>
      </c>
      <c r="B133" s="284" t="str">
        <f>IF('Data invoice'!K62=0,"",'Data invoice'!L62)</f>
        <v/>
      </c>
      <c r="C133" s="284" t="str">
        <f>IF('Data invoice'!L62=0,"",'Data invoice'!M62)</f>
        <v/>
      </c>
      <c r="D133" s="284" t="str">
        <f>IF('Data invoice'!M62=0,"",'Data invoice'!N62)</f>
        <v/>
      </c>
      <c r="E133" s="284" t="str">
        <f>IF('Data invoice'!N62=0,"",'Data invoice'!O62)</f>
        <v/>
      </c>
      <c r="F133" s="284" t="str">
        <f>IF('Data invoice'!O62=0,"",'Data invoice'!P62)</f>
        <v/>
      </c>
      <c r="G133" s="284" t="str">
        <f>IF('Data invoice'!P62=0,"",'Data invoice'!Q62)</f>
        <v/>
      </c>
      <c r="H133" s="284" t="str">
        <f>IF('Data invoice'!Q62=0,"",'Data invoice'!R62)</f>
        <v/>
      </c>
      <c r="I133" s="320" t="str">
        <f>IF('Data invoice'!R62=0,"",'Data invoice'!S62)</f>
        <v/>
      </c>
      <c r="J133" s="367" t="str">
        <f>IF('Data invoice'!S62=0,"",'Data invoice'!T62)</f>
        <v/>
      </c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93"/>
      <c r="AC133" s="293"/>
      <c r="AD133" s="293"/>
      <c r="AE133" s="293"/>
      <c r="AF133" s="293"/>
      <c r="AG133" s="293"/>
      <c r="AH133" s="293"/>
      <c r="AI133" s="293"/>
      <c r="AJ133" s="293"/>
      <c r="AK133" s="293"/>
      <c r="AL133" s="293"/>
    </row>
    <row r="134" spans="1:38" s="414" customFormat="1" ht="16.5" customHeight="1">
      <c r="A134" s="284" t="str">
        <f>IF('Data invoice'!J63=0,"",'Data invoice'!K63)</f>
        <v/>
      </c>
      <c r="B134" s="284" t="str">
        <f>IF('Data invoice'!K63=0,"",'Data invoice'!L63)</f>
        <v/>
      </c>
      <c r="C134" s="284" t="str">
        <f>IF('Data invoice'!L63=0,"",'Data invoice'!M63)</f>
        <v/>
      </c>
      <c r="D134" s="284" t="str">
        <f>IF('Data invoice'!M63=0,"",'Data invoice'!N63)</f>
        <v/>
      </c>
      <c r="E134" s="284" t="str">
        <f>IF('Data invoice'!N63=0,"",'Data invoice'!O63)</f>
        <v/>
      </c>
      <c r="F134" s="284" t="str">
        <f>IF('Data invoice'!O63=0,"",'Data invoice'!P63)</f>
        <v/>
      </c>
      <c r="G134" s="284" t="str">
        <f>IF('Data invoice'!P63=0,"",'Data invoice'!Q63)</f>
        <v/>
      </c>
      <c r="H134" s="284" t="str">
        <f>IF('Data invoice'!Q63=0,"",'Data invoice'!R63)</f>
        <v/>
      </c>
      <c r="I134" s="320" t="str">
        <f>IF('Data invoice'!R63=0,"",'Data invoice'!S63)</f>
        <v/>
      </c>
      <c r="J134" s="367" t="str">
        <f>IF('Data invoice'!S63=0,"",'Data invoice'!T63)</f>
        <v/>
      </c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93"/>
      <c r="AC134" s="293"/>
      <c r="AD134" s="293"/>
      <c r="AE134" s="293"/>
      <c r="AF134" s="293"/>
      <c r="AG134" s="293"/>
      <c r="AH134" s="293"/>
      <c r="AI134" s="293"/>
      <c r="AJ134" s="293"/>
      <c r="AK134" s="293"/>
      <c r="AL134" s="293"/>
    </row>
    <row r="135" spans="1:38" s="414" customFormat="1" ht="16.5" customHeight="1">
      <c r="A135" s="284" t="str">
        <f>IF('Data invoice'!J64=0,"",'Data invoice'!K64)</f>
        <v/>
      </c>
      <c r="B135" s="284" t="str">
        <f>IF('Data invoice'!K64=0,"",'Data invoice'!L64)</f>
        <v/>
      </c>
      <c r="C135" s="284" t="str">
        <f>IF('Data invoice'!L64=0,"",'Data invoice'!M64)</f>
        <v/>
      </c>
      <c r="D135" s="284" t="str">
        <f>IF('Data invoice'!M64=0,"",'Data invoice'!N64)</f>
        <v/>
      </c>
      <c r="E135" s="284" t="str">
        <f>IF('Data invoice'!N64=0,"",'Data invoice'!O64)</f>
        <v/>
      </c>
      <c r="F135" s="284" t="str">
        <f>IF('Data invoice'!O64=0,"",'Data invoice'!P64)</f>
        <v/>
      </c>
      <c r="G135" s="284" t="str">
        <f>IF('Data invoice'!P64=0,"",'Data invoice'!Q64)</f>
        <v/>
      </c>
      <c r="H135" s="284" t="str">
        <f>IF('Data invoice'!Q64=0,"",'Data invoice'!R64)</f>
        <v/>
      </c>
      <c r="I135" s="320" t="str">
        <f>IF('Data invoice'!R64=0,"",'Data invoice'!S64)</f>
        <v/>
      </c>
      <c r="J135" s="367" t="str">
        <f>IF('Data invoice'!S64=0,"",'Data invoice'!T64)</f>
        <v/>
      </c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93"/>
      <c r="AC135" s="293"/>
      <c r="AD135" s="293"/>
      <c r="AE135" s="293"/>
      <c r="AF135" s="293"/>
      <c r="AG135" s="293"/>
      <c r="AH135" s="293"/>
      <c r="AI135" s="293"/>
      <c r="AJ135" s="293"/>
      <c r="AK135" s="293"/>
      <c r="AL135" s="293"/>
    </row>
    <row r="136" spans="1:38" s="414" customFormat="1" ht="16.5" customHeight="1">
      <c r="A136" s="284" t="str">
        <f>IF('Data invoice'!J65=0,"",'Data invoice'!K65)</f>
        <v/>
      </c>
      <c r="B136" s="284" t="str">
        <f>IF('Data invoice'!K65=0,"",'Data invoice'!L65)</f>
        <v/>
      </c>
      <c r="C136" s="284" t="str">
        <f>IF('Data invoice'!L65=0,"",'Data invoice'!M65)</f>
        <v/>
      </c>
      <c r="D136" s="284" t="str">
        <f>IF('Data invoice'!M65=0,"",'Data invoice'!N65)</f>
        <v/>
      </c>
      <c r="E136" s="284" t="str">
        <f>IF('Data invoice'!N65=0,"",'Data invoice'!O65)</f>
        <v/>
      </c>
      <c r="F136" s="284" t="str">
        <f>IF('Data invoice'!O65=0,"",'Data invoice'!P65)</f>
        <v/>
      </c>
      <c r="G136" s="284" t="str">
        <f>IF('Data invoice'!P65=0,"",'Data invoice'!Q65)</f>
        <v/>
      </c>
      <c r="H136" s="284" t="str">
        <f>IF('Data invoice'!Q65=0,"",'Data invoice'!R65)</f>
        <v/>
      </c>
      <c r="I136" s="320" t="str">
        <f>IF('Data invoice'!R65=0,"",'Data invoice'!S65)</f>
        <v/>
      </c>
      <c r="J136" s="367" t="str">
        <f>IF('Data invoice'!S65=0,"",'Data invoice'!T65)</f>
        <v/>
      </c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93"/>
      <c r="AC136" s="293"/>
      <c r="AD136" s="293"/>
      <c r="AE136" s="293"/>
      <c r="AF136" s="293"/>
      <c r="AG136" s="293"/>
      <c r="AH136" s="293"/>
      <c r="AI136" s="293"/>
      <c r="AJ136" s="293"/>
      <c r="AK136" s="293"/>
      <c r="AL136" s="293"/>
    </row>
    <row r="137" spans="1:38" s="414" customFormat="1" ht="16.5" customHeight="1">
      <c r="A137" s="284" t="str">
        <f>IF('Data invoice'!J66=0,"",'Data invoice'!K66)</f>
        <v/>
      </c>
      <c r="B137" s="284" t="str">
        <f>IF('Data invoice'!K66=0,"",'Data invoice'!L66)</f>
        <v/>
      </c>
      <c r="C137" s="284" t="str">
        <f>IF('Data invoice'!L66=0,"",'Data invoice'!M66)</f>
        <v/>
      </c>
      <c r="D137" s="284" t="str">
        <f>IF('Data invoice'!M66=0,"",'Data invoice'!N66)</f>
        <v/>
      </c>
      <c r="E137" s="284" t="str">
        <f>IF('Data invoice'!N66=0,"",'Data invoice'!O66)</f>
        <v/>
      </c>
      <c r="F137" s="284" t="str">
        <f>IF('Data invoice'!O66=0,"",'Data invoice'!P66)</f>
        <v/>
      </c>
      <c r="G137" s="284" t="str">
        <f>IF('Data invoice'!P66=0,"",'Data invoice'!Q66)</f>
        <v/>
      </c>
      <c r="H137" s="284" t="str">
        <f>IF('Data invoice'!Q66=0,"",'Data invoice'!R66)</f>
        <v/>
      </c>
      <c r="I137" s="320" t="str">
        <f>IF('Data invoice'!R66=0,"",'Data invoice'!S66)</f>
        <v/>
      </c>
      <c r="J137" s="367" t="str">
        <f>IF('Data invoice'!S66=0,"",'Data invoice'!T66)</f>
        <v/>
      </c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93"/>
      <c r="AC137" s="293"/>
      <c r="AD137" s="293"/>
      <c r="AE137" s="293"/>
      <c r="AF137" s="293"/>
      <c r="AG137" s="293"/>
      <c r="AH137" s="293"/>
      <c r="AI137" s="293"/>
      <c r="AJ137" s="293"/>
      <c r="AK137" s="293"/>
      <c r="AL137" s="293"/>
    </row>
    <row r="138" spans="1:38" s="414" customFormat="1" ht="16.5" customHeight="1">
      <c r="A138" s="284" t="str">
        <f>IF('Data invoice'!J67=0,"",'Data invoice'!K67)</f>
        <v/>
      </c>
      <c r="B138" s="284" t="str">
        <f>IF('Data invoice'!K67=0,"",'Data invoice'!L67)</f>
        <v/>
      </c>
      <c r="C138" s="284" t="str">
        <f>IF('Data invoice'!L67=0,"",'Data invoice'!M67)</f>
        <v/>
      </c>
      <c r="D138" s="284" t="str">
        <f>IF('Data invoice'!M67=0,"",'Data invoice'!N67)</f>
        <v/>
      </c>
      <c r="E138" s="284" t="str">
        <f>IF('Data invoice'!N67=0,"",'Data invoice'!O67)</f>
        <v/>
      </c>
      <c r="F138" s="284" t="str">
        <f>IF('Data invoice'!O67=0,"",'Data invoice'!P67)</f>
        <v/>
      </c>
      <c r="G138" s="284" t="str">
        <f>IF('Data invoice'!P67=0,"",'Data invoice'!Q67)</f>
        <v/>
      </c>
      <c r="H138" s="284" t="str">
        <f>IF('Data invoice'!Q67=0,"",'Data invoice'!R67)</f>
        <v/>
      </c>
      <c r="I138" s="320" t="str">
        <f>IF('Data invoice'!R67=0,"",'Data invoice'!S67)</f>
        <v/>
      </c>
      <c r="J138" s="367" t="str">
        <f>IF('Data invoice'!S67=0,"",'Data invoice'!T67)</f>
        <v/>
      </c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93"/>
      <c r="AC138" s="293"/>
      <c r="AD138" s="293"/>
      <c r="AE138" s="293"/>
      <c r="AF138" s="293"/>
      <c r="AG138" s="293"/>
      <c r="AH138" s="293"/>
      <c r="AI138" s="293"/>
      <c r="AJ138" s="293"/>
      <c r="AK138" s="293"/>
      <c r="AL138" s="293"/>
    </row>
    <row r="139" spans="1:38" s="414" customFormat="1" ht="16.5" customHeight="1">
      <c r="A139" s="284" t="str">
        <f>IF('Data invoice'!J68=0,"",'Data invoice'!K68)</f>
        <v/>
      </c>
      <c r="B139" s="284" t="str">
        <f>IF('Data invoice'!K68=0,"",'Data invoice'!L68)</f>
        <v/>
      </c>
      <c r="C139" s="284" t="str">
        <f>IF('Data invoice'!L68=0,"",'Data invoice'!M68)</f>
        <v/>
      </c>
      <c r="D139" s="284" t="str">
        <f>IF('Data invoice'!M68=0,"",'Data invoice'!N68)</f>
        <v/>
      </c>
      <c r="E139" s="284" t="str">
        <f>IF('Data invoice'!N68=0,"",'Data invoice'!O68)</f>
        <v/>
      </c>
      <c r="F139" s="284" t="str">
        <f>IF('Data invoice'!O68=0,"",'Data invoice'!P68)</f>
        <v/>
      </c>
      <c r="G139" s="284" t="str">
        <f>IF('Data invoice'!P68=0,"",'Data invoice'!Q68)</f>
        <v/>
      </c>
      <c r="H139" s="284" t="str">
        <f>IF('Data invoice'!Q68=0,"",'Data invoice'!R68)</f>
        <v/>
      </c>
      <c r="I139" s="320" t="str">
        <f>IF('Data invoice'!R68=0,"",'Data invoice'!S68)</f>
        <v/>
      </c>
      <c r="J139" s="367" t="str">
        <f>IF('Data invoice'!S68=0,"",'Data invoice'!T68)</f>
        <v/>
      </c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93"/>
      <c r="AC139" s="293"/>
      <c r="AD139" s="293"/>
      <c r="AE139" s="293"/>
      <c r="AF139" s="293"/>
      <c r="AG139" s="293"/>
      <c r="AH139" s="293"/>
      <c r="AI139" s="293"/>
      <c r="AJ139" s="293"/>
      <c r="AK139" s="293"/>
      <c r="AL139" s="293"/>
    </row>
    <row r="140" spans="1:38" s="414" customFormat="1" ht="16.5" customHeight="1">
      <c r="A140" s="284" t="str">
        <f>IF('Data invoice'!J69=0,"",'Data invoice'!K69)</f>
        <v/>
      </c>
      <c r="B140" s="284" t="str">
        <f>IF('Data invoice'!K69=0,"",'Data invoice'!L69)</f>
        <v/>
      </c>
      <c r="C140" s="284" t="str">
        <f>IF('Data invoice'!L69=0,"",'Data invoice'!M69)</f>
        <v/>
      </c>
      <c r="D140" s="284" t="str">
        <f>IF('Data invoice'!M69=0,"",'Data invoice'!N69)</f>
        <v/>
      </c>
      <c r="E140" s="284" t="str">
        <f>IF('Data invoice'!N69=0,"",'Data invoice'!O69)</f>
        <v/>
      </c>
      <c r="F140" s="284" t="str">
        <f>IF('Data invoice'!O69=0,"",'Data invoice'!P69)</f>
        <v/>
      </c>
      <c r="G140" s="284" t="str">
        <f>IF('Data invoice'!P69=0,"",'Data invoice'!Q69)</f>
        <v/>
      </c>
      <c r="H140" s="284" t="str">
        <f>IF('Data invoice'!Q69=0,"",'Data invoice'!R69)</f>
        <v/>
      </c>
      <c r="I140" s="320" t="str">
        <f>IF('Data invoice'!R69=0,"",'Data invoice'!S69)</f>
        <v/>
      </c>
      <c r="J140" s="367" t="str">
        <f>IF('Data invoice'!S69=0,"",'Data invoice'!T69)</f>
        <v/>
      </c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93"/>
      <c r="AC140" s="293"/>
      <c r="AD140" s="293"/>
      <c r="AE140" s="293"/>
      <c r="AF140" s="293"/>
      <c r="AG140" s="293"/>
      <c r="AH140" s="293"/>
      <c r="AI140" s="293"/>
      <c r="AJ140" s="293"/>
      <c r="AK140" s="293"/>
      <c r="AL140" s="293"/>
    </row>
    <row r="141" spans="1:38" s="414" customFormat="1" ht="15.6" customHeight="1">
      <c r="A141" s="284" t="str">
        <f>IF('Data invoice'!J70=0,"",'Data invoice'!K70)</f>
        <v/>
      </c>
      <c r="B141" s="284" t="str">
        <f>IF('Data invoice'!K70=0,"",'Data invoice'!L70)</f>
        <v/>
      </c>
      <c r="C141" s="284" t="str">
        <f>IF('Data invoice'!L70=0,"",'Data invoice'!M70)</f>
        <v/>
      </c>
      <c r="D141" s="284" t="str">
        <f>IF('Data invoice'!M70=0,"",'Data invoice'!N70)</f>
        <v/>
      </c>
      <c r="E141" s="284" t="str">
        <f>IF('Data invoice'!N70=0,"",'Data invoice'!O70)</f>
        <v/>
      </c>
      <c r="F141" s="284" t="str">
        <f>IF('Data invoice'!O70=0,"",'Data invoice'!P70)</f>
        <v/>
      </c>
      <c r="G141" s="284" t="str">
        <f>IF('Data invoice'!P70=0,"",'Data invoice'!Q70)</f>
        <v/>
      </c>
      <c r="H141" s="284" t="str">
        <f>IF('Data invoice'!Q70=0,"",'Data invoice'!R70)</f>
        <v/>
      </c>
      <c r="I141" s="320" t="str">
        <f>IF('Data invoice'!R70=0,"",'Data invoice'!S70)</f>
        <v/>
      </c>
      <c r="J141" s="367" t="str">
        <f>IF('Data invoice'!S70=0,"",'Data invoice'!T70)</f>
        <v/>
      </c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93"/>
      <c r="AC141" s="293"/>
      <c r="AD141" s="293"/>
      <c r="AE141" s="293"/>
      <c r="AF141" s="293"/>
      <c r="AG141" s="293"/>
      <c r="AH141" s="293"/>
      <c r="AI141" s="293"/>
      <c r="AJ141" s="293"/>
      <c r="AK141" s="293"/>
      <c r="AL141" s="293"/>
    </row>
    <row r="142" spans="1:38" s="414" customFormat="1" ht="13.5" customHeight="1">
      <c r="A142" s="284" t="str">
        <f>IF('Data invoice'!J71=0,"",'Data invoice'!K71)</f>
        <v/>
      </c>
      <c r="B142" s="284" t="str">
        <f>IF('Data invoice'!K71=0,"",'Data invoice'!L71)</f>
        <v/>
      </c>
      <c r="C142" s="284" t="str">
        <f>IF('Data invoice'!L71=0,"",'Data invoice'!M71)</f>
        <v/>
      </c>
      <c r="D142" s="284" t="str">
        <f>IF('Data invoice'!M71=0,"",'Data invoice'!N71)</f>
        <v/>
      </c>
      <c r="E142" s="284" t="str">
        <f>IF('Data invoice'!N71=0,"",'Data invoice'!O71)</f>
        <v/>
      </c>
      <c r="F142" s="284" t="str">
        <f>IF('Data invoice'!O71=0,"",'Data invoice'!P71)</f>
        <v/>
      </c>
      <c r="G142" s="284" t="str">
        <f>IF('Data invoice'!P71=0,"",'Data invoice'!Q71)</f>
        <v/>
      </c>
      <c r="H142" s="284" t="str">
        <f>IF('Data invoice'!Q71=0,"",'Data invoice'!R71)</f>
        <v/>
      </c>
      <c r="I142" s="320" t="str">
        <f>IF('Data invoice'!R71=0,"",'Data invoice'!S71)</f>
        <v/>
      </c>
      <c r="J142" s="367" t="str">
        <f>IF('Data invoice'!S71=0,"",'Data invoice'!T71)</f>
        <v/>
      </c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93"/>
      <c r="AC142" s="293"/>
      <c r="AD142" s="293"/>
      <c r="AE142" s="293"/>
      <c r="AF142" s="293"/>
      <c r="AG142" s="293"/>
      <c r="AH142" s="293"/>
      <c r="AI142" s="293"/>
      <c r="AJ142" s="293"/>
      <c r="AK142" s="293"/>
      <c r="AL142" s="293"/>
    </row>
    <row r="143" spans="1:38" s="414" customFormat="1" ht="16.5" customHeight="1">
      <c r="A143" s="284" t="str">
        <f>IF('Data invoice'!J72=0,"",'Data invoice'!K72)</f>
        <v/>
      </c>
      <c r="B143" s="284" t="str">
        <f>IF('Data invoice'!K72=0,"",'Data invoice'!L72)</f>
        <v/>
      </c>
      <c r="C143" s="284" t="str">
        <f>IF('Data invoice'!L72=0,"",'Data invoice'!M72)</f>
        <v/>
      </c>
      <c r="D143" s="284" t="str">
        <f>IF('Data invoice'!M72=0,"",'Data invoice'!N72)</f>
        <v/>
      </c>
      <c r="E143" s="284" t="str">
        <f>IF('Data invoice'!N72=0,"",'Data invoice'!O72)</f>
        <v/>
      </c>
      <c r="F143" s="284" t="str">
        <f>IF('Data invoice'!O72=0,"",'Data invoice'!P72)</f>
        <v/>
      </c>
      <c r="G143" s="284" t="str">
        <f>IF('Data invoice'!P72=0,"",'Data invoice'!Q72)</f>
        <v/>
      </c>
      <c r="H143" s="284" t="str">
        <f>IF('Data invoice'!Q72=0,"",'Data invoice'!R72)</f>
        <v/>
      </c>
      <c r="I143" s="320" t="str">
        <f>IF('Data invoice'!R72=0,"",'Data invoice'!S72)</f>
        <v/>
      </c>
      <c r="J143" s="367" t="str">
        <f>IF('Data invoice'!S72=0,"",'Data invoice'!T72)</f>
        <v/>
      </c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93"/>
      <c r="AC143" s="293"/>
      <c r="AD143" s="293"/>
      <c r="AE143" s="293"/>
      <c r="AF143" s="293"/>
      <c r="AG143" s="293"/>
      <c r="AH143" s="293"/>
      <c r="AI143" s="293"/>
      <c r="AJ143" s="293"/>
      <c r="AK143" s="293"/>
      <c r="AL143" s="293"/>
    </row>
    <row r="144" spans="1:38" s="414" customFormat="1" ht="16.5" customHeight="1">
      <c r="A144" s="284" t="str">
        <f>IF('Data invoice'!J73=0,"",'Data invoice'!K73)</f>
        <v/>
      </c>
      <c r="B144" s="284" t="str">
        <f>IF('Data invoice'!K73=0,"",'Data invoice'!L73)</f>
        <v/>
      </c>
      <c r="C144" s="284" t="str">
        <f>IF('Data invoice'!L73=0,"",'Data invoice'!M73)</f>
        <v/>
      </c>
      <c r="D144" s="284" t="str">
        <f>IF('Data invoice'!M73=0,"",'Data invoice'!N73)</f>
        <v/>
      </c>
      <c r="E144" s="284" t="str">
        <f>IF('Data invoice'!N73=0,"",'Data invoice'!O73)</f>
        <v/>
      </c>
      <c r="F144" s="284" t="str">
        <f>IF('Data invoice'!O73=0,"",'Data invoice'!P73)</f>
        <v/>
      </c>
      <c r="G144" s="284" t="str">
        <f>IF('Data invoice'!P73=0,"",'Data invoice'!Q73)</f>
        <v/>
      </c>
      <c r="H144" s="284" t="str">
        <f>IF('Data invoice'!Q73=0,"",'Data invoice'!R73)</f>
        <v/>
      </c>
      <c r="I144" s="320" t="str">
        <f>IF('Data invoice'!R73=0,"",'Data invoice'!S73)</f>
        <v/>
      </c>
      <c r="J144" s="367" t="str">
        <f>IF('Data invoice'!S73=0,"",'Data invoice'!T73)</f>
        <v/>
      </c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93"/>
      <c r="AC144" s="293"/>
      <c r="AD144" s="293"/>
      <c r="AE144" s="293"/>
      <c r="AF144" s="293"/>
      <c r="AG144" s="293"/>
      <c r="AH144" s="293"/>
      <c r="AI144" s="293"/>
      <c r="AJ144" s="293"/>
      <c r="AK144" s="293"/>
      <c r="AL144" s="293"/>
    </row>
    <row r="145" spans="1:38" s="414" customFormat="1" ht="16.5" customHeight="1">
      <c r="A145" s="284" t="str">
        <f>IF('Data invoice'!J74=0,"",'Data invoice'!K74)</f>
        <v/>
      </c>
      <c r="B145" s="284" t="str">
        <f>IF('Data invoice'!K74=0,"",'Data invoice'!L74)</f>
        <v/>
      </c>
      <c r="C145" s="284" t="str">
        <f>IF('Data invoice'!L74=0,"",'Data invoice'!M74)</f>
        <v/>
      </c>
      <c r="D145" s="284" t="str">
        <f>IF('Data invoice'!M74=0,"",'Data invoice'!N74)</f>
        <v/>
      </c>
      <c r="E145" s="284" t="str">
        <f>IF('Data invoice'!N74=0,"",'Data invoice'!O74)</f>
        <v/>
      </c>
      <c r="F145" s="284" t="str">
        <f>IF('Data invoice'!O74=0,"",'Data invoice'!P74)</f>
        <v/>
      </c>
      <c r="G145" s="284" t="str">
        <f>IF('Data invoice'!P74=0,"",'Data invoice'!Q74)</f>
        <v/>
      </c>
      <c r="H145" s="284" t="str">
        <f>IF('Data invoice'!Q74=0,"",'Data invoice'!R74)</f>
        <v/>
      </c>
      <c r="I145" s="320" t="str">
        <f>IF('Data invoice'!R74=0,"",'Data invoice'!S74)</f>
        <v/>
      </c>
      <c r="J145" s="367" t="str">
        <f>IF('Data invoice'!S74=0,"",'Data invoice'!T74)</f>
        <v/>
      </c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93"/>
      <c r="AC145" s="293"/>
      <c r="AD145" s="293"/>
      <c r="AE145" s="293"/>
      <c r="AF145" s="293"/>
      <c r="AG145" s="293"/>
      <c r="AH145" s="293"/>
      <c r="AI145" s="293"/>
      <c r="AJ145" s="293"/>
      <c r="AK145" s="293"/>
      <c r="AL145" s="293"/>
    </row>
    <row r="146" spans="1:38" s="414" customFormat="1" ht="16.5" customHeight="1">
      <c r="A146" s="284" t="str">
        <f>IF('Data invoice'!J75=0,"",'Data invoice'!K75)</f>
        <v/>
      </c>
      <c r="B146" s="284" t="str">
        <f>IF('Data invoice'!K75=0,"",'Data invoice'!L75)</f>
        <v/>
      </c>
      <c r="C146" s="284" t="str">
        <f>IF('Data invoice'!L75=0,"",'Data invoice'!M75)</f>
        <v/>
      </c>
      <c r="D146" s="284" t="str">
        <f>IF('Data invoice'!M75=0,"",'Data invoice'!N75)</f>
        <v/>
      </c>
      <c r="E146" s="284" t="str">
        <f>IF('Data invoice'!N75=0,"",'Data invoice'!O75)</f>
        <v/>
      </c>
      <c r="F146" s="284" t="str">
        <f>IF('Data invoice'!O75=0,"",'Data invoice'!P75)</f>
        <v/>
      </c>
      <c r="G146" s="284" t="str">
        <f>IF('Data invoice'!P75=0,"",'Data invoice'!Q75)</f>
        <v/>
      </c>
      <c r="H146" s="284" t="str">
        <f>IF('Data invoice'!Q75=0,"",'Data invoice'!R75)</f>
        <v/>
      </c>
      <c r="I146" s="320" t="str">
        <f>IF('Data invoice'!R75=0,"",'Data invoice'!S75)</f>
        <v/>
      </c>
      <c r="J146" s="367" t="str">
        <f>IF('Data invoice'!S75=0,"",'Data invoice'!T75)</f>
        <v/>
      </c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93"/>
      <c r="AC146" s="293"/>
      <c r="AD146" s="293"/>
      <c r="AE146" s="293"/>
      <c r="AF146" s="293"/>
      <c r="AG146" s="293"/>
      <c r="AH146" s="293"/>
      <c r="AI146" s="293"/>
      <c r="AJ146" s="293"/>
      <c r="AK146" s="293"/>
      <c r="AL146" s="293"/>
    </row>
    <row r="147" spans="1:38" s="414" customFormat="1" ht="16.5" customHeight="1">
      <c r="A147" s="284" t="str">
        <f>IF('Data invoice'!J76=0,"",'Data invoice'!K76)</f>
        <v/>
      </c>
      <c r="B147" s="284" t="str">
        <f>IF('Data invoice'!K76=0,"",'Data invoice'!L76)</f>
        <v/>
      </c>
      <c r="C147" s="284" t="str">
        <f>IF('Data invoice'!L76=0,"",'Data invoice'!M76)</f>
        <v/>
      </c>
      <c r="D147" s="284" t="str">
        <f>IF('Data invoice'!M76=0,"",'Data invoice'!N76)</f>
        <v/>
      </c>
      <c r="E147" s="284" t="str">
        <f>IF('Data invoice'!N76=0,"",'Data invoice'!O76)</f>
        <v/>
      </c>
      <c r="F147" s="284" t="str">
        <f>IF('Data invoice'!O76=0,"",'Data invoice'!P76)</f>
        <v/>
      </c>
      <c r="G147" s="284" t="str">
        <f>IF('Data invoice'!P76=0,"",'Data invoice'!Q76)</f>
        <v/>
      </c>
      <c r="H147" s="284" t="str">
        <f>IF('Data invoice'!Q76=0,"",'Data invoice'!R76)</f>
        <v/>
      </c>
      <c r="I147" s="320" t="str">
        <f>IF('Data invoice'!R76=0,"",'Data invoice'!S76)</f>
        <v/>
      </c>
      <c r="J147" s="367" t="str">
        <f>IF('Data invoice'!S76=0,"",'Data invoice'!T76)</f>
        <v/>
      </c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93"/>
      <c r="AC147" s="293"/>
      <c r="AD147" s="293"/>
      <c r="AE147" s="293"/>
      <c r="AF147" s="293"/>
      <c r="AG147" s="293"/>
      <c r="AH147" s="293"/>
      <c r="AI147" s="293"/>
      <c r="AJ147" s="293"/>
      <c r="AK147" s="293"/>
      <c r="AL147" s="293"/>
    </row>
    <row r="148" spans="1:38" s="414" customFormat="1" ht="16.5" customHeight="1">
      <c r="A148" s="284" t="str">
        <f>IF('Data invoice'!J77=0,"",'Data invoice'!K77)</f>
        <v/>
      </c>
      <c r="B148" s="284" t="str">
        <f>IF('Data invoice'!K77=0,"",'Data invoice'!L77)</f>
        <v/>
      </c>
      <c r="C148" s="284" t="str">
        <f>IF('Data invoice'!L77=0,"",'Data invoice'!M77)</f>
        <v/>
      </c>
      <c r="D148" s="284" t="str">
        <f>IF('Data invoice'!M77=0,"",'Data invoice'!N77)</f>
        <v/>
      </c>
      <c r="E148" s="284" t="str">
        <f>IF('Data invoice'!N77=0,"",'Data invoice'!O77)</f>
        <v/>
      </c>
      <c r="F148" s="284" t="str">
        <f>IF('Data invoice'!O77=0,"",'Data invoice'!P77)</f>
        <v/>
      </c>
      <c r="G148" s="284" t="str">
        <f>IF('Data invoice'!P77=0,"",'Data invoice'!Q77)</f>
        <v/>
      </c>
      <c r="H148" s="284" t="str">
        <f>IF('Data invoice'!Q77=0,"",'Data invoice'!R77)</f>
        <v/>
      </c>
      <c r="I148" s="320" t="str">
        <f>IF('Data invoice'!R77=0,"",'Data invoice'!S77)</f>
        <v/>
      </c>
      <c r="J148" s="367" t="str">
        <f>IF('Data invoice'!S77=0,"",'Data invoice'!T77)</f>
        <v/>
      </c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93"/>
      <c r="AC148" s="293"/>
      <c r="AD148" s="293"/>
      <c r="AE148" s="293"/>
      <c r="AF148" s="293"/>
      <c r="AG148" s="293"/>
      <c r="AH148" s="293"/>
      <c r="AI148" s="293"/>
      <c r="AJ148" s="293"/>
      <c r="AK148" s="293"/>
      <c r="AL148" s="293"/>
    </row>
    <row r="149" spans="1:38" s="414" customFormat="1" ht="16.5" customHeight="1">
      <c r="A149" s="284" t="str">
        <f>IF('Data invoice'!J78=0,"",'Data invoice'!K78)</f>
        <v/>
      </c>
      <c r="B149" s="284" t="str">
        <f>IF('Data invoice'!K78=0,"",'Data invoice'!L78)</f>
        <v/>
      </c>
      <c r="C149" s="284" t="str">
        <f>IF('Data invoice'!L78=0,"",'Data invoice'!M78)</f>
        <v/>
      </c>
      <c r="D149" s="284" t="str">
        <f>IF('Data invoice'!M78=0,"",'Data invoice'!N78)</f>
        <v/>
      </c>
      <c r="E149" s="284" t="str">
        <f>IF('Data invoice'!N78=0,"",'Data invoice'!O78)</f>
        <v/>
      </c>
      <c r="F149" s="284" t="str">
        <f>IF('Data invoice'!O78=0,"",'Data invoice'!P78)</f>
        <v/>
      </c>
      <c r="G149" s="284" t="str">
        <f>IF('Data invoice'!P78=0,"",'Data invoice'!Q78)</f>
        <v/>
      </c>
      <c r="H149" s="284" t="str">
        <f>IF('Data invoice'!Q78=0,"",'Data invoice'!R78)</f>
        <v/>
      </c>
      <c r="I149" s="320" t="str">
        <f>IF('Data invoice'!R78=0,"",'Data invoice'!S78)</f>
        <v/>
      </c>
      <c r="J149" s="367" t="str">
        <f>IF('Data invoice'!S78=0,"",'Data invoice'!T78)</f>
        <v/>
      </c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93"/>
      <c r="AC149" s="293"/>
      <c r="AD149" s="293"/>
      <c r="AE149" s="293"/>
      <c r="AF149" s="293"/>
      <c r="AG149" s="293"/>
      <c r="AH149" s="293"/>
      <c r="AI149" s="293"/>
      <c r="AJ149" s="293"/>
      <c r="AK149" s="293"/>
      <c r="AL149" s="293"/>
    </row>
    <row r="150" spans="1:38" s="414" customFormat="1" ht="16.5" customHeight="1">
      <c r="A150" s="284" t="str">
        <f>IF('Data invoice'!J79=0,"",'Data invoice'!K79)</f>
        <v/>
      </c>
      <c r="B150" s="284" t="str">
        <f>IF('Data invoice'!K79=0,"",'Data invoice'!L79)</f>
        <v/>
      </c>
      <c r="C150" s="284" t="str">
        <f>IF('Data invoice'!L79=0,"",'Data invoice'!M79)</f>
        <v/>
      </c>
      <c r="D150" s="284" t="str">
        <f>IF('Data invoice'!M79=0,"",'Data invoice'!N79)</f>
        <v/>
      </c>
      <c r="E150" s="284" t="str">
        <f>IF('Data invoice'!N79=0,"",'Data invoice'!O79)</f>
        <v/>
      </c>
      <c r="F150" s="284" t="str">
        <f>IF('Data invoice'!O79=0,"",'Data invoice'!P79)</f>
        <v/>
      </c>
      <c r="G150" s="284" t="str">
        <f>IF('Data invoice'!P79=0,"",'Data invoice'!Q79)</f>
        <v/>
      </c>
      <c r="H150" s="284" t="str">
        <f>IF('Data invoice'!Q79=0,"",'Data invoice'!R79)</f>
        <v/>
      </c>
      <c r="I150" s="320" t="str">
        <f>IF('Data invoice'!R79=0,"",'Data invoice'!S79)</f>
        <v/>
      </c>
      <c r="J150" s="367" t="str">
        <f>IF('Data invoice'!S79=0,"",'Data invoice'!T79)</f>
        <v/>
      </c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93"/>
      <c r="AC150" s="293"/>
      <c r="AD150" s="293"/>
      <c r="AE150" s="293"/>
      <c r="AF150" s="293"/>
      <c r="AG150" s="293"/>
      <c r="AH150" s="293"/>
      <c r="AI150" s="293"/>
      <c r="AJ150" s="293"/>
      <c r="AK150" s="293"/>
      <c r="AL150" s="293"/>
    </row>
    <row r="151" spans="1:38" s="414" customFormat="1" ht="16.5" customHeight="1">
      <c r="A151" s="284" t="str">
        <f>IF('Data invoice'!J80=0,"",'Data invoice'!K80)</f>
        <v/>
      </c>
      <c r="B151" s="284" t="str">
        <f>IF('Data invoice'!K80=0,"",'Data invoice'!L80)</f>
        <v/>
      </c>
      <c r="C151" s="284" t="str">
        <f>IF('Data invoice'!L80=0,"",'Data invoice'!M80)</f>
        <v/>
      </c>
      <c r="D151" s="284" t="str">
        <f>IF('Data invoice'!M80=0,"",'Data invoice'!N80)</f>
        <v/>
      </c>
      <c r="E151" s="284" t="str">
        <f>IF('Data invoice'!N80=0,"",'Data invoice'!O80)</f>
        <v/>
      </c>
      <c r="F151" s="284" t="str">
        <f>IF('Data invoice'!O80=0,"",'Data invoice'!P80)</f>
        <v/>
      </c>
      <c r="G151" s="284" t="str">
        <f>IF('Data invoice'!P80=0,"",'Data invoice'!Q80)</f>
        <v/>
      </c>
      <c r="H151" s="284" t="str">
        <f>IF('Data invoice'!Q80=0,"",'Data invoice'!R80)</f>
        <v/>
      </c>
      <c r="I151" s="320" t="str">
        <f>IF('Data invoice'!R80=0,"",'Data invoice'!S80)</f>
        <v/>
      </c>
      <c r="J151" s="367" t="str">
        <f>IF('Data invoice'!S80=0,"",'Data invoice'!T80)</f>
        <v/>
      </c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93"/>
      <c r="AC151" s="293"/>
      <c r="AD151" s="293"/>
      <c r="AE151" s="293"/>
      <c r="AF151" s="293"/>
      <c r="AG151" s="293"/>
      <c r="AH151" s="293"/>
      <c r="AI151" s="293"/>
      <c r="AJ151" s="293"/>
      <c r="AK151" s="293"/>
      <c r="AL151" s="293"/>
    </row>
    <row r="152" spans="1:38" s="414" customFormat="1" ht="16.5" customHeight="1">
      <c r="A152" s="284" t="str">
        <f>IF('Data invoice'!J81=0,"",'Data invoice'!K81)</f>
        <v/>
      </c>
      <c r="B152" s="284" t="str">
        <f>IF('Data invoice'!K81=0,"",'Data invoice'!L81)</f>
        <v/>
      </c>
      <c r="C152" s="284" t="str">
        <f>IF('Data invoice'!L81=0,"",'Data invoice'!M81)</f>
        <v/>
      </c>
      <c r="D152" s="284" t="str">
        <f>IF('Data invoice'!M81=0,"",'Data invoice'!N81)</f>
        <v/>
      </c>
      <c r="E152" s="284" t="str">
        <f>IF('Data invoice'!N81=0,"",'Data invoice'!O81)</f>
        <v/>
      </c>
      <c r="F152" s="284" t="str">
        <f>IF('Data invoice'!O81=0,"",'Data invoice'!P81)</f>
        <v/>
      </c>
      <c r="G152" s="284" t="str">
        <f>IF('Data invoice'!P81=0,"",'Data invoice'!Q81)</f>
        <v/>
      </c>
      <c r="H152" s="284" t="str">
        <f>IF('Data invoice'!Q81=0,"",'Data invoice'!R81)</f>
        <v/>
      </c>
      <c r="I152" s="320" t="str">
        <f>IF('Data invoice'!R81=0,"",'Data invoice'!S81)</f>
        <v/>
      </c>
      <c r="J152" s="367" t="str">
        <f>IF('Data invoice'!S81=0,"",'Data invoice'!T81)</f>
        <v/>
      </c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93"/>
      <c r="AC152" s="293"/>
      <c r="AD152" s="293"/>
      <c r="AE152" s="293"/>
      <c r="AF152" s="293"/>
      <c r="AG152" s="293"/>
      <c r="AH152" s="293"/>
      <c r="AI152" s="293"/>
      <c r="AJ152" s="293"/>
      <c r="AK152" s="293"/>
      <c r="AL152" s="293"/>
    </row>
    <row r="153" spans="1:38" s="414" customFormat="1" ht="16.5" customHeight="1">
      <c r="A153" s="284" t="str">
        <f>IF('Data invoice'!J82=0,"",'Data invoice'!K82)</f>
        <v/>
      </c>
      <c r="B153" s="284" t="str">
        <f>IF('Data invoice'!K82=0,"",'Data invoice'!L82)</f>
        <v/>
      </c>
      <c r="C153" s="284" t="str">
        <f>IF('Data invoice'!L82=0,"",'Data invoice'!M82)</f>
        <v/>
      </c>
      <c r="D153" s="284" t="str">
        <f>IF('Data invoice'!M82=0,"",'Data invoice'!N82)</f>
        <v/>
      </c>
      <c r="E153" s="284" t="str">
        <f>IF('Data invoice'!N82=0,"",'Data invoice'!O82)</f>
        <v/>
      </c>
      <c r="F153" s="284" t="str">
        <f>IF('Data invoice'!O82=0,"",'Data invoice'!P82)</f>
        <v/>
      </c>
      <c r="G153" s="284" t="str">
        <f>IF('Data invoice'!P82=0,"",'Data invoice'!Q82)</f>
        <v/>
      </c>
      <c r="H153" s="284" t="str">
        <f>IF('Data invoice'!Q82=0,"",'Data invoice'!R82)</f>
        <v/>
      </c>
      <c r="I153" s="320" t="str">
        <f>IF('Data invoice'!R82=0,"",'Data invoice'!S82)</f>
        <v/>
      </c>
      <c r="J153" s="367" t="str">
        <f>IF('Data invoice'!S82=0,"",'Data invoice'!T82)</f>
        <v/>
      </c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93"/>
      <c r="AC153" s="293"/>
      <c r="AD153" s="293"/>
      <c r="AE153" s="293"/>
      <c r="AF153" s="293"/>
      <c r="AG153" s="293"/>
      <c r="AH153" s="293"/>
      <c r="AI153" s="293"/>
      <c r="AJ153" s="293"/>
      <c r="AK153" s="293"/>
      <c r="AL153" s="293"/>
    </row>
    <row r="154" spans="1:38" s="414" customFormat="1" ht="16.5" customHeight="1">
      <c r="A154" s="284" t="str">
        <f>IF('Data invoice'!J83=0,"",'Data invoice'!K83)</f>
        <v/>
      </c>
      <c r="B154" s="284" t="str">
        <f>IF('Data invoice'!K83=0,"",'Data invoice'!L83)</f>
        <v/>
      </c>
      <c r="C154" s="284" t="str">
        <f>IF('Data invoice'!L83=0,"",'Data invoice'!M83)</f>
        <v/>
      </c>
      <c r="D154" s="284" t="str">
        <f>IF('Data invoice'!M83=0,"",'Data invoice'!N83)</f>
        <v/>
      </c>
      <c r="E154" s="284" t="str">
        <f>IF('Data invoice'!N83=0,"",'Data invoice'!O83)</f>
        <v/>
      </c>
      <c r="F154" s="284" t="str">
        <f>IF('Data invoice'!O83=0,"",'Data invoice'!P83)</f>
        <v/>
      </c>
      <c r="G154" s="284" t="str">
        <f>IF('Data invoice'!P83=0,"",'Data invoice'!Q83)</f>
        <v/>
      </c>
      <c r="H154" s="284" t="str">
        <f>IF('Data invoice'!Q83=0,"",'Data invoice'!R83)</f>
        <v/>
      </c>
      <c r="I154" s="320" t="str">
        <f>IF('Data invoice'!R83=0,"",'Data invoice'!S83)</f>
        <v/>
      </c>
      <c r="J154" s="367" t="str">
        <f>IF('Data invoice'!S83=0,"",'Data invoice'!T83)</f>
        <v/>
      </c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93"/>
      <c r="AC154" s="293"/>
      <c r="AD154" s="293"/>
      <c r="AE154" s="293"/>
      <c r="AF154" s="293"/>
      <c r="AG154" s="293"/>
      <c r="AH154" s="293"/>
      <c r="AI154" s="293"/>
      <c r="AJ154" s="293"/>
      <c r="AK154" s="293"/>
      <c r="AL154" s="293"/>
    </row>
    <row r="155" spans="1:38" s="414" customFormat="1" ht="16.5" customHeight="1">
      <c r="A155" s="284" t="str">
        <f>IF('Data invoice'!J84=0,"",'Data invoice'!K84)</f>
        <v/>
      </c>
      <c r="B155" s="284" t="str">
        <f>IF('Data invoice'!K84=0,"",'Data invoice'!L84)</f>
        <v/>
      </c>
      <c r="C155" s="284" t="str">
        <f>IF('Data invoice'!L84=0,"",'Data invoice'!M84)</f>
        <v/>
      </c>
      <c r="D155" s="284" t="str">
        <f>IF('Data invoice'!M84=0,"",'Data invoice'!N84)</f>
        <v/>
      </c>
      <c r="E155" s="284" t="str">
        <f>IF('Data invoice'!N84=0,"",'Data invoice'!O84)</f>
        <v/>
      </c>
      <c r="F155" s="284" t="str">
        <f>IF('Data invoice'!O84=0,"",'Data invoice'!P84)</f>
        <v/>
      </c>
      <c r="G155" s="284" t="str">
        <f>IF('Data invoice'!P84=0,"",'Data invoice'!Q84)</f>
        <v/>
      </c>
      <c r="H155" s="284" t="str">
        <f>IF('Data invoice'!Q84=0,"",'Data invoice'!R84)</f>
        <v/>
      </c>
      <c r="I155" s="320" t="str">
        <f>IF('Data invoice'!R84=0,"",'Data invoice'!S84)</f>
        <v/>
      </c>
      <c r="J155" s="367" t="str">
        <f>IF('Data invoice'!S84=0,"",'Data invoice'!T84)</f>
        <v/>
      </c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93"/>
      <c r="AC155" s="293"/>
      <c r="AD155" s="293"/>
      <c r="AE155" s="293"/>
      <c r="AF155" s="293"/>
      <c r="AG155" s="293"/>
      <c r="AH155" s="293"/>
      <c r="AI155" s="293"/>
      <c r="AJ155" s="293"/>
      <c r="AK155" s="293"/>
      <c r="AL155" s="293"/>
    </row>
    <row r="156" spans="1:38" s="414" customFormat="1" ht="16.5" customHeight="1">
      <c r="A156" s="284" t="str">
        <f>IF('Data invoice'!J85=0,"",'Data invoice'!K85)</f>
        <v/>
      </c>
      <c r="B156" s="284" t="str">
        <f>IF('Data invoice'!K85=0,"",'Data invoice'!L85)</f>
        <v/>
      </c>
      <c r="C156" s="284" t="str">
        <f>IF('Data invoice'!L85=0,"",'Data invoice'!M85)</f>
        <v/>
      </c>
      <c r="D156" s="284" t="str">
        <f>IF('Data invoice'!M85=0,"",'Data invoice'!N85)</f>
        <v/>
      </c>
      <c r="E156" s="284" t="str">
        <f>IF('Data invoice'!N85=0,"",'Data invoice'!O85)</f>
        <v/>
      </c>
      <c r="F156" s="284" t="str">
        <f>IF('Data invoice'!O85=0,"",'Data invoice'!P85)</f>
        <v/>
      </c>
      <c r="G156" s="284" t="str">
        <f>IF('Data invoice'!P85=0,"",'Data invoice'!Q85)</f>
        <v/>
      </c>
      <c r="H156" s="284" t="str">
        <f>IF('Data invoice'!Q85=0,"",'Data invoice'!R85)</f>
        <v/>
      </c>
      <c r="I156" s="320" t="str">
        <f>IF('Data invoice'!R85=0,"",'Data invoice'!S85)</f>
        <v/>
      </c>
      <c r="J156" s="367" t="str">
        <f>IF('Data invoice'!S85=0,"",'Data invoice'!T85)</f>
        <v/>
      </c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93"/>
      <c r="AC156" s="293"/>
      <c r="AD156" s="293"/>
      <c r="AE156" s="293"/>
      <c r="AF156" s="293"/>
      <c r="AG156" s="293"/>
      <c r="AH156" s="293"/>
      <c r="AI156" s="293"/>
      <c r="AJ156" s="293"/>
      <c r="AK156" s="293"/>
      <c r="AL156" s="293"/>
    </row>
    <row r="157" spans="1:38" s="414" customFormat="1" ht="16.5" customHeight="1">
      <c r="A157" s="284" t="str">
        <f>IF('Data invoice'!J86=0,"",'Data invoice'!K86)</f>
        <v/>
      </c>
      <c r="B157" s="284" t="str">
        <f>IF('Data invoice'!K86=0,"",'Data invoice'!L86)</f>
        <v/>
      </c>
      <c r="C157" s="284" t="str">
        <f>IF('Data invoice'!L86=0,"",'Data invoice'!M86)</f>
        <v/>
      </c>
      <c r="D157" s="284" t="str">
        <f>IF('Data invoice'!M86=0,"",'Data invoice'!N86)</f>
        <v/>
      </c>
      <c r="E157" s="284" t="str">
        <f>IF('Data invoice'!N86=0,"",'Data invoice'!O86)</f>
        <v/>
      </c>
      <c r="F157" s="284" t="str">
        <f>IF('Data invoice'!O86=0,"",'Data invoice'!P86)</f>
        <v/>
      </c>
      <c r="G157" s="284" t="str">
        <f>IF('Data invoice'!P86=0,"",'Data invoice'!Q86)</f>
        <v/>
      </c>
      <c r="H157" s="284" t="str">
        <f>IF('Data invoice'!Q86=0,"",'Data invoice'!R86)</f>
        <v/>
      </c>
      <c r="I157" s="320" t="str">
        <f>IF('Data invoice'!R86=0,"",'Data invoice'!S86)</f>
        <v/>
      </c>
      <c r="J157" s="367" t="str">
        <f>IF('Data invoice'!S86=0,"",'Data invoice'!T86)</f>
        <v/>
      </c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93"/>
      <c r="AC157" s="293"/>
      <c r="AD157" s="293"/>
      <c r="AE157" s="293"/>
      <c r="AF157" s="293"/>
      <c r="AG157" s="293"/>
      <c r="AH157" s="293"/>
      <c r="AI157" s="293"/>
      <c r="AJ157" s="293"/>
      <c r="AK157" s="293"/>
      <c r="AL157" s="293"/>
    </row>
    <row r="158" spans="1:38" s="414" customFormat="1" ht="16.5" customHeight="1">
      <c r="A158" s="284" t="str">
        <f>IF('Data invoice'!J87=0,"",'Data invoice'!K87)</f>
        <v/>
      </c>
      <c r="B158" s="284" t="str">
        <f>IF('Data invoice'!K87=0,"",'Data invoice'!L87)</f>
        <v/>
      </c>
      <c r="C158" s="284" t="str">
        <f>IF('Data invoice'!L87=0,"",'Data invoice'!M87)</f>
        <v/>
      </c>
      <c r="D158" s="284" t="str">
        <f>IF('Data invoice'!M87=0,"",'Data invoice'!N87)</f>
        <v/>
      </c>
      <c r="E158" s="284" t="str">
        <f>IF('Data invoice'!N87=0,"",'Data invoice'!O87)</f>
        <v/>
      </c>
      <c r="F158" s="284" t="str">
        <f>IF('Data invoice'!O87=0,"",'Data invoice'!P87)</f>
        <v/>
      </c>
      <c r="G158" s="284" t="str">
        <f>IF('Data invoice'!P87=0,"",'Data invoice'!Q87)</f>
        <v/>
      </c>
      <c r="H158" s="284" t="str">
        <f>IF('Data invoice'!Q87=0,"",'Data invoice'!R87)</f>
        <v/>
      </c>
      <c r="I158" s="320" t="str">
        <f>IF('Data invoice'!R87=0,"",'Data invoice'!S87)</f>
        <v/>
      </c>
      <c r="J158" s="367" t="str">
        <f>IF('Data invoice'!S87=0,"",'Data invoice'!T87)</f>
        <v/>
      </c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93"/>
      <c r="AC158" s="293"/>
      <c r="AD158" s="293"/>
      <c r="AE158" s="293"/>
      <c r="AF158" s="293"/>
      <c r="AG158" s="293"/>
      <c r="AH158" s="293"/>
      <c r="AI158" s="293"/>
      <c r="AJ158" s="293"/>
      <c r="AK158" s="293"/>
      <c r="AL158" s="293"/>
    </row>
    <row r="159" spans="1:38" s="414" customFormat="1" ht="16.5" customHeight="1">
      <c r="A159" s="284" t="str">
        <f>IF('Data invoice'!J88=0,"",'Data invoice'!K88)</f>
        <v/>
      </c>
      <c r="B159" s="284" t="str">
        <f>IF('Data invoice'!K88=0,"",'Data invoice'!L88)</f>
        <v/>
      </c>
      <c r="C159" s="284" t="str">
        <f>IF('Data invoice'!L88=0,"",'Data invoice'!M88)</f>
        <v/>
      </c>
      <c r="D159" s="284" t="str">
        <f>IF('Data invoice'!M88=0,"",'Data invoice'!N88)</f>
        <v/>
      </c>
      <c r="E159" s="284" t="str">
        <f>IF('Data invoice'!N88=0,"",'Data invoice'!O88)</f>
        <v/>
      </c>
      <c r="F159" s="284" t="str">
        <f>IF('Data invoice'!O88=0,"",'Data invoice'!P88)</f>
        <v/>
      </c>
      <c r="G159" s="284" t="str">
        <f>IF('Data invoice'!P88=0,"",'Data invoice'!Q88)</f>
        <v/>
      </c>
      <c r="H159" s="284" t="str">
        <f>IF('Data invoice'!Q88=0,"",'Data invoice'!R88)</f>
        <v/>
      </c>
      <c r="I159" s="320" t="str">
        <f>IF('Data invoice'!R88=0,"",'Data invoice'!S88)</f>
        <v/>
      </c>
      <c r="J159" s="367" t="str">
        <f>IF('Data invoice'!S88=0,"",'Data invoice'!T88)</f>
        <v/>
      </c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93"/>
      <c r="AC159" s="293"/>
      <c r="AD159" s="293"/>
      <c r="AE159" s="293"/>
      <c r="AF159" s="293"/>
      <c r="AG159" s="293"/>
      <c r="AH159" s="293"/>
      <c r="AI159" s="293"/>
      <c r="AJ159" s="293"/>
      <c r="AK159" s="293"/>
      <c r="AL159" s="293"/>
    </row>
    <row r="160" spans="1:38" s="414" customFormat="1" ht="16.5" customHeight="1">
      <c r="A160" s="284" t="str">
        <f>IF('Data invoice'!J89=0,"",'Data invoice'!K89)</f>
        <v/>
      </c>
      <c r="B160" s="284" t="str">
        <f>IF('Data invoice'!K89=0,"",'Data invoice'!L89)</f>
        <v/>
      </c>
      <c r="C160" s="284" t="str">
        <f>IF('Data invoice'!L89=0,"",'Data invoice'!M89)</f>
        <v/>
      </c>
      <c r="D160" s="284" t="str">
        <f>IF('Data invoice'!M89=0,"",'Data invoice'!N89)</f>
        <v/>
      </c>
      <c r="E160" s="284" t="str">
        <f>IF('Data invoice'!N89=0,"",'Data invoice'!O89)</f>
        <v/>
      </c>
      <c r="F160" s="284" t="str">
        <f>IF('Data invoice'!O89=0,"",'Data invoice'!P89)</f>
        <v/>
      </c>
      <c r="G160" s="284" t="str">
        <f>IF('Data invoice'!P89=0,"",'Data invoice'!Q89)</f>
        <v/>
      </c>
      <c r="H160" s="284" t="str">
        <f>IF('Data invoice'!Q89=0,"",'Data invoice'!R89)</f>
        <v/>
      </c>
      <c r="I160" s="320" t="str">
        <f>IF('Data invoice'!R89=0,"",'Data invoice'!S89)</f>
        <v/>
      </c>
      <c r="J160" s="367" t="str">
        <f>IF('Data invoice'!S89=0,"",'Data invoice'!T89)</f>
        <v/>
      </c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93"/>
      <c r="AC160" s="293"/>
      <c r="AD160" s="293"/>
      <c r="AE160" s="293"/>
      <c r="AF160" s="293"/>
      <c r="AG160" s="293"/>
      <c r="AH160" s="293"/>
      <c r="AI160" s="293"/>
      <c r="AJ160" s="293"/>
      <c r="AK160" s="293"/>
      <c r="AL160" s="293"/>
    </row>
    <row r="161" spans="1:38" s="414" customFormat="1" ht="16.5" customHeight="1">
      <c r="A161" s="284" t="str">
        <f>IF('Data invoice'!J90=0,"",'Data invoice'!K90)</f>
        <v/>
      </c>
      <c r="B161" s="284" t="str">
        <f>IF('Data invoice'!K90=0,"",'Data invoice'!L90)</f>
        <v/>
      </c>
      <c r="C161" s="284" t="str">
        <f>IF('Data invoice'!L90=0,"",'Data invoice'!M90)</f>
        <v/>
      </c>
      <c r="D161" s="284" t="str">
        <f>IF('Data invoice'!M90=0,"",'Data invoice'!N90)</f>
        <v/>
      </c>
      <c r="E161" s="284" t="str">
        <f>IF('Data invoice'!N90=0,"",'Data invoice'!O90)</f>
        <v/>
      </c>
      <c r="F161" s="284" t="str">
        <f>IF('Data invoice'!O90=0,"",'Data invoice'!P90)</f>
        <v/>
      </c>
      <c r="G161" s="284" t="str">
        <f>IF('Data invoice'!P90=0,"",'Data invoice'!Q90)</f>
        <v/>
      </c>
      <c r="H161" s="284" t="str">
        <f>IF('Data invoice'!Q90=0,"",'Data invoice'!R90)</f>
        <v/>
      </c>
      <c r="I161" s="320" t="str">
        <f>IF('Data invoice'!R90=0,"",'Data invoice'!S90)</f>
        <v/>
      </c>
      <c r="J161" s="367" t="str">
        <f>IF('Data invoice'!S90=0,"",'Data invoice'!T90)</f>
        <v/>
      </c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93"/>
      <c r="AC161" s="293"/>
      <c r="AD161" s="293"/>
      <c r="AE161" s="293"/>
      <c r="AF161" s="293"/>
      <c r="AG161" s="293"/>
      <c r="AH161" s="293"/>
      <c r="AI161" s="293"/>
      <c r="AJ161" s="293"/>
      <c r="AK161" s="293"/>
      <c r="AL161" s="293"/>
    </row>
    <row r="162" spans="1:38" s="414" customFormat="1" ht="16.5" customHeight="1">
      <c r="A162" s="284" t="str">
        <f>IF('Data invoice'!J91=0,"",'Data invoice'!K91)</f>
        <v/>
      </c>
      <c r="B162" s="284" t="str">
        <f>IF('Data invoice'!K91=0,"",'Data invoice'!L91)</f>
        <v/>
      </c>
      <c r="C162" s="284" t="str">
        <f>IF('Data invoice'!L91=0,"",'Data invoice'!M91)</f>
        <v/>
      </c>
      <c r="D162" s="284" t="str">
        <f>IF('Data invoice'!M91=0,"",'Data invoice'!N91)</f>
        <v/>
      </c>
      <c r="E162" s="284" t="str">
        <f>IF('Data invoice'!N91=0,"",'Data invoice'!O91)</f>
        <v/>
      </c>
      <c r="F162" s="284" t="str">
        <f>IF('Data invoice'!O91=0,"",'Data invoice'!P91)</f>
        <v/>
      </c>
      <c r="G162" s="284" t="str">
        <f>IF('Data invoice'!P91=0,"",'Data invoice'!Q91)</f>
        <v/>
      </c>
      <c r="H162" s="284" t="str">
        <f>IF('Data invoice'!Q91=0,"",'Data invoice'!R91)</f>
        <v/>
      </c>
      <c r="I162" s="320" t="str">
        <f>IF('Data invoice'!R91=0,"",'Data invoice'!S91)</f>
        <v/>
      </c>
      <c r="J162" s="367" t="str">
        <f>IF('Data invoice'!S91=0,"",'Data invoice'!T91)</f>
        <v/>
      </c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93"/>
      <c r="AC162" s="293"/>
      <c r="AD162" s="293"/>
      <c r="AE162" s="293"/>
      <c r="AF162" s="293"/>
      <c r="AG162" s="293"/>
      <c r="AH162" s="293"/>
      <c r="AI162" s="293"/>
      <c r="AJ162" s="293"/>
      <c r="AK162" s="293"/>
      <c r="AL162" s="293"/>
    </row>
    <row r="163" spans="1:38" s="414" customFormat="1" ht="16.5" customHeight="1">
      <c r="A163" s="284" t="str">
        <f>IF('Data invoice'!J92=0,"",'Data invoice'!K92)</f>
        <v/>
      </c>
      <c r="B163" s="284" t="str">
        <f>IF('Data invoice'!K92=0,"",'Data invoice'!L92)</f>
        <v/>
      </c>
      <c r="C163" s="284" t="str">
        <f>IF('Data invoice'!L92=0,"",'Data invoice'!M92)</f>
        <v/>
      </c>
      <c r="D163" s="284" t="str">
        <f>IF('Data invoice'!M92=0,"",'Data invoice'!N92)</f>
        <v/>
      </c>
      <c r="E163" s="284" t="str">
        <f>IF('Data invoice'!N92=0,"",'Data invoice'!O92)</f>
        <v/>
      </c>
      <c r="F163" s="284" t="str">
        <f>IF('Data invoice'!O92=0,"",'Data invoice'!P92)</f>
        <v/>
      </c>
      <c r="G163" s="284" t="str">
        <f>IF('Data invoice'!P92=0,"",'Data invoice'!Q92)</f>
        <v/>
      </c>
      <c r="H163" s="284" t="str">
        <f>IF('Data invoice'!Q92=0,"",'Data invoice'!R92)</f>
        <v/>
      </c>
      <c r="I163" s="320" t="str">
        <f>IF('Data invoice'!R92=0,"",'Data invoice'!S92)</f>
        <v/>
      </c>
      <c r="J163" s="367" t="str">
        <f>IF('Data invoice'!S92=0,"",'Data invoice'!T92)</f>
        <v/>
      </c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93"/>
      <c r="AC163" s="293"/>
      <c r="AD163" s="293"/>
      <c r="AE163" s="293"/>
      <c r="AF163" s="293"/>
      <c r="AG163" s="293"/>
      <c r="AH163" s="293"/>
      <c r="AI163" s="293"/>
      <c r="AJ163" s="293"/>
      <c r="AK163" s="293"/>
      <c r="AL163" s="293"/>
    </row>
    <row r="164" spans="1:38" s="414" customFormat="1" ht="16.5" customHeight="1">
      <c r="A164" s="284" t="str">
        <f>IF('Data invoice'!J93=0,"",'Data invoice'!K93)</f>
        <v/>
      </c>
      <c r="B164" s="284" t="str">
        <f>IF('Data invoice'!K93=0,"",'Data invoice'!L93)</f>
        <v/>
      </c>
      <c r="C164" s="284" t="str">
        <f>IF('Data invoice'!L93=0,"",'Data invoice'!M93)</f>
        <v/>
      </c>
      <c r="D164" s="284" t="str">
        <f>IF('Data invoice'!M93=0,"",'Data invoice'!N93)</f>
        <v/>
      </c>
      <c r="E164" s="284" t="str">
        <f>IF('Data invoice'!N93=0,"",'Data invoice'!O93)</f>
        <v/>
      </c>
      <c r="F164" s="284" t="str">
        <f>IF('Data invoice'!O93=0,"",'Data invoice'!P93)</f>
        <v/>
      </c>
      <c r="G164" s="284" t="str">
        <f>IF('Data invoice'!P93=0,"",'Data invoice'!Q93)</f>
        <v/>
      </c>
      <c r="H164" s="284" t="str">
        <f>IF('Data invoice'!Q93=0,"",'Data invoice'!R93)</f>
        <v/>
      </c>
      <c r="I164" s="320" t="str">
        <f>IF('Data invoice'!R93=0,"",'Data invoice'!S93)</f>
        <v/>
      </c>
      <c r="J164" s="367" t="str">
        <f>IF('Data invoice'!S93=0,"",'Data invoice'!T93)</f>
        <v/>
      </c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93"/>
      <c r="AC164" s="293"/>
      <c r="AD164" s="293"/>
      <c r="AE164" s="293"/>
      <c r="AF164" s="293"/>
      <c r="AG164" s="293"/>
      <c r="AH164" s="293"/>
      <c r="AI164" s="293"/>
      <c r="AJ164" s="293"/>
      <c r="AK164" s="293"/>
      <c r="AL164" s="293"/>
    </row>
    <row r="165" spans="1:38" s="414" customFormat="1" ht="16.5" customHeight="1">
      <c r="A165" s="284" t="str">
        <f>IF('Data invoice'!J94=0,"",'Data invoice'!K94)</f>
        <v/>
      </c>
      <c r="B165" s="284" t="str">
        <f>IF('Data invoice'!K94=0,"",'Data invoice'!L94)</f>
        <v/>
      </c>
      <c r="C165" s="284" t="str">
        <f>IF('Data invoice'!L94=0,"",'Data invoice'!M94)</f>
        <v/>
      </c>
      <c r="D165" s="284" t="str">
        <f>IF('Data invoice'!M94=0,"",'Data invoice'!N94)</f>
        <v/>
      </c>
      <c r="E165" s="284" t="str">
        <f>IF('Data invoice'!N94=0,"",'Data invoice'!O94)</f>
        <v/>
      </c>
      <c r="F165" s="284" t="str">
        <f>IF('Data invoice'!O94=0,"",'Data invoice'!P94)</f>
        <v/>
      </c>
      <c r="G165" s="284" t="str">
        <f>IF('Data invoice'!P94=0,"",'Data invoice'!Q94)</f>
        <v/>
      </c>
      <c r="H165" s="284" t="str">
        <f>IF('Data invoice'!Q94=0,"",'Data invoice'!R94)</f>
        <v/>
      </c>
      <c r="I165" s="320" t="str">
        <f>IF('Data invoice'!R94=0,"",'Data invoice'!S94)</f>
        <v/>
      </c>
      <c r="J165" s="367" t="str">
        <f>IF('Data invoice'!S94=0,"",'Data invoice'!T94)</f>
        <v/>
      </c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93"/>
      <c r="AC165" s="293"/>
      <c r="AD165" s="293"/>
      <c r="AE165" s="293"/>
      <c r="AF165" s="293"/>
      <c r="AG165" s="293"/>
      <c r="AH165" s="293"/>
      <c r="AI165" s="293"/>
      <c r="AJ165" s="293"/>
      <c r="AK165" s="293"/>
      <c r="AL165" s="293"/>
    </row>
    <row r="166" spans="1:38" s="414" customFormat="1" ht="16.5" customHeight="1">
      <c r="A166" s="284" t="str">
        <f>IF('Data invoice'!J95=0,"",'Data invoice'!K95)</f>
        <v/>
      </c>
      <c r="B166" s="284" t="str">
        <f>IF('Data invoice'!K95=0,"",'Data invoice'!L95)</f>
        <v/>
      </c>
      <c r="C166" s="284" t="str">
        <f>IF('Data invoice'!L95=0,"",'Data invoice'!M95)</f>
        <v/>
      </c>
      <c r="D166" s="284" t="str">
        <f>IF('Data invoice'!M95=0,"",'Data invoice'!N95)</f>
        <v/>
      </c>
      <c r="E166" s="284" t="str">
        <f>IF('Data invoice'!N95=0,"",'Data invoice'!O95)</f>
        <v/>
      </c>
      <c r="F166" s="284" t="str">
        <f>IF('Data invoice'!O95=0,"",'Data invoice'!P95)</f>
        <v/>
      </c>
      <c r="G166" s="284" t="str">
        <f>IF('Data invoice'!P95=0,"",'Data invoice'!Q95)</f>
        <v/>
      </c>
      <c r="H166" s="284" t="str">
        <f>IF('Data invoice'!Q95=0,"",'Data invoice'!R95)</f>
        <v/>
      </c>
      <c r="I166" s="320" t="str">
        <f>IF('Data invoice'!R95=0,"",'Data invoice'!S95)</f>
        <v/>
      </c>
      <c r="J166" s="367" t="str">
        <f>IF('Data invoice'!S95=0,"",'Data invoice'!T95)</f>
        <v/>
      </c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93"/>
      <c r="AC166" s="293"/>
      <c r="AD166" s="293"/>
      <c r="AE166" s="293"/>
      <c r="AF166" s="293"/>
      <c r="AG166" s="293"/>
      <c r="AH166" s="293"/>
      <c r="AI166" s="293"/>
      <c r="AJ166" s="293"/>
      <c r="AK166" s="293"/>
      <c r="AL166" s="293"/>
    </row>
    <row r="167" spans="1:38" s="414" customFormat="1" ht="16.5" customHeight="1">
      <c r="A167" s="284" t="str">
        <f>IF('Data invoice'!J96=0,"",'Data invoice'!K96)</f>
        <v/>
      </c>
      <c r="B167" s="284" t="str">
        <f>IF('Data invoice'!K96=0,"",'Data invoice'!L96)</f>
        <v/>
      </c>
      <c r="C167" s="284" t="str">
        <f>IF('Data invoice'!L96=0,"",'Data invoice'!M96)</f>
        <v/>
      </c>
      <c r="D167" s="284" t="str">
        <f>IF('Data invoice'!M96=0,"",'Data invoice'!N96)</f>
        <v/>
      </c>
      <c r="E167" s="284" t="str">
        <f>IF('Data invoice'!N96=0,"",'Data invoice'!O96)</f>
        <v/>
      </c>
      <c r="F167" s="284" t="str">
        <f>IF('Data invoice'!O96=0,"",'Data invoice'!P96)</f>
        <v/>
      </c>
      <c r="G167" s="284" t="str">
        <f>IF('Data invoice'!P96=0,"",'Data invoice'!Q96)</f>
        <v/>
      </c>
      <c r="H167" s="284" t="str">
        <f>IF('Data invoice'!Q96=0,"",'Data invoice'!R96)</f>
        <v/>
      </c>
      <c r="I167" s="320" t="str">
        <f>IF('Data invoice'!R96=0,"",'Data invoice'!S96)</f>
        <v/>
      </c>
      <c r="J167" s="367" t="str">
        <f>IF('Data invoice'!S96=0,"",'Data invoice'!T96)</f>
        <v/>
      </c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93"/>
      <c r="AC167" s="293"/>
      <c r="AD167" s="293"/>
      <c r="AE167" s="293"/>
      <c r="AF167" s="293"/>
      <c r="AG167" s="293"/>
      <c r="AH167" s="293"/>
      <c r="AI167" s="293"/>
      <c r="AJ167" s="293"/>
      <c r="AK167" s="293"/>
      <c r="AL167" s="293"/>
    </row>
    <row r="168" spans="1:38" s="414" customFormat="1" ht="16.5" customHeight="1">
      <c r="A168" s="284" t="str">
        <f>IF('Data invoice'!J97=0,"",'Data invoice'!K97)</f>
        <v/>
      </c>
      <c r="B168" s="284" t="str">
        <f>IF('Data invoice'!K97=0,"",'Data invoice'!L97)</f>
        <v/>
      </c>
      <c r="C168" s="284" t="str">
        <f>IF('Data invoice'!L97=0,"",'Data invoice'!M97)</f>
        <v/>
      </c>
      <c r="D168" s="284" t="str">
        <f>IF('Data invoice'!M97=0,"",'Data invoice'!N97)</f>
        <v/>
      </c>
      <c r="E168" s="284" t="str">
        <f>IF('Data invoice'!N97=0,"",'Data invoice'!O97)</f>
        <v/>
      </c>
      <c r="F168" s="284" t="str">
        <f>IF('Data invoice'!O97=0,"",'Data invoice'!P97)</f>
        <v/>
      </c>
      <c r="G168" s="284" t="str">
        <f>IF('Data invoice'!P97=0,"",'Data invoice'!Q97)</f>
        <v/>
      </c>
      <c r="H168" s="284" t="str">
        <f>IF('Data invoice'!Q97=0,"",'Data invoice'!R97)</f>
        <v/>
      </c>
      <c r="I168" s="320" t="str">
        <f>IF('Data invoice'!R97=0,"",'Data invoice'!S97)</f>
        <v/>
      </c>
      <c r="J168" s="367" t="str">
        <f>IF('Data invoice'!S97=0,"",'Data invoice'!T97)</f>
        <v/>
      </c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93"/>
      <c r="AC168" s="293"/>
      <c r="AD168" s="293"/>
      <c r="AE168" s="293"/>
      <c r="AF168" s="293"/>
      <c r="AG168" s="293"/>
      <c r="AH168" s="293"/>
      <c r="AI168" s="293"/>
      <c r="AJ168" s="293"/>
      <c r="AK168" s="293"/>
      <c r="AL168" s="293"/>
    </row>
    <row r="169" spans="1:38" s="414" customFormat="1" ht="16.5" customHeight="1">
      <c r="A169" s="284" t="str">
        <f>IF('Data invoice'!J98=0,"",'Data invoice'!K98)</f>
        <v/>
      </c>
      <c r="B169" s="284" t="str">
        <f>IF('Data invoice'!K98=0,"",'Data invoice'!L98)</f>
        <v/>
      </c>
      <c r="C169" s="284" t="str">
        <f>IF('Data invoice'!L98=0,"",'Data invoice'!M98)</f>
        <v/>
      </c>
      <c r="D169" s="284" t="str">
        <f>IF('Data invoice'!M98=0,"",'Data invoice'!N98)</f>
        <v/>
      </c>
      <c r="E169" s="284" t="str">
        <f>IF('Data invoice'!N98=0,"",'Data invoice'!O98)</f>
        <v/>
      </c>
      <c r="F169" s="284" t="str">
        <f>IF('Data invoice'!O98=0,"",'Data invoice'!P98)</f>
        <v/>
      </c>
      <c r="G169" s="284" t="str">
        <f>IF('Data invoice'!P98=0,"",'Data invoice'!Q98)</f>
        <v/>
      </c>
      <c r="H169" s="284" t="str">
        <f>IF('Data invoice'!Q98=0,"",'Data invoice'!R98)</f>
        <v/>
      </c>
      <c r="I169" s="320" t="str">
        <f>IF('Data invoice'!R98=0,"",'Data invoice'!S98)</f>
        <v/>
      </c>
      <c r="J169" s="367" t="str">
        <f>IF('Data invoice'!S98=0,"",'Data invoice'!T98)</f>
        <v/>
      </c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93"/>
      <c r="AC169" s="293"/>
      <c r="AD169" s="293"/>
      <c r="AE169" s="293"/>
      <c r="AF169" s="293"/>
      <c r="AG169" s="293"/>
      <c r="AH169" s="293"/>
      <c r="AI169" s="293"/>
      <c r="AJ169" s="293"/>
      <c r="AK169" s="293"/>
      <c r="AL169" s="293"/>
    </row>
    <row r="170" spans="1:38" s="414" customFormat="1" ht="16.5" customHeight="1">
      <c r="A170" s="284" t="str">
        <f>IF('Data invoice'!J99=0,"",'Data invoice'!K99)</f>
        <v/>
      </c>
      <c r="B170" s="284" t="str">
        <f>IF('Data invoice'!K99=0,"",'Data invoice'!L99)</f>
        <v/>
      </c>
      <c r="C170" s="284" t="str">
        <f>IF('Data invoice'!L99=0,"",'Data invoice'!M99)</f>
        <v/>
      </c>
      <c r="D170" s="284" t="str">
        <f>IF('Data invoice'!M99=0,"",'Data invoice'!N99)</f>
        <v/>
      </c>
      <c r="E170" s="284" t="str">
        <f>IF('Data invoice'!N99=0,"",'Data invoice'!O99)</f>
        <v/>
      </c>
      <c r="F170" s="284" t="str">
        <f>IF('Data invoice'!O99=0,"",'Data invoice'!P99)</f>
        <v/>
      </c>
      <c r="G170" s="284" t="str">
        <f>IF('Data invoice'!P99=0,"",'Data invoice'!Q99)</f>
        <v/>
      </c>
      <c r="H170" s="284" t="str">
        <f>IF('Data invoice'!Q99=0,"",'Data invoice'!R99)</f>
        <v/>
      </c>
      <c r="I170" s="320" t="str">
        <f>IF('Data invoice'!R99=0,"",'Data invoice'!S99)</f>
        <v/>
      </c>
      <c r="J170" s="367" t="str">
        <f>IF('Data invoice'!S99=0,"",'Data invoice'!T99)</f>
        <v/>
      </c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93"/>
      <c r="AC170" s="293"/>
      <c r="AD170" s="293"/>
      <c r="AE170" s="293"/>
      <c r="AF170" s="293"/>
      <c r="AG170" s="293"/>
      <c r="AH170" s="293"/>
      <c r="AI170" s="293"/>
      <c r="AJ170" s="293"/>
      <c r="AK170" s="293"/>
      <c r="AL170" s="293"/>
    </row>
    <row r="171" spans="1:38" s="414" customFormat="1" ht="16.5" customHeight="1">
      <c r="A171" s="284" t="str">
        <f>IF('Data invoice'!J100=0,"",'Data invoice'!K100)</f>
        <v/>
      </c>
      <c r="B171" s="284" t="str">
        <f>IF('Data invoice'!K100=0,"",'Data invoice'!L100)</f>
        <v/>
      </c>
      <c r="C171" s="284" t="str">
        <f>IF('Data invoice'!L100=0,"",'Data invoice'!M100)</f>
        <v/>
      </c>
      <c r="D171" s="284" t="str">
        <f>IF('Data invoice'!M100=0,"",'Data invoice'!N100)</f>
        <v/>
      </c>
      <c r="E171" s="284" t="str">
        <f>IF('Data invoice'!N100=0,"",'Data invoice'!O100)</f>
        <v/>
      </c>
      <c r="F171" s="284" t="str">
        <f>IF('Data invoice'!O100=0,"",'Data invoice'!P100)</f>
        <v/>
      </c>
      <c r="G171" s="284" t="str">
        <f>IF('Data invoice'!P100=0,"",'Data invoice'!Q100)</f>
        <v/>
      </c>
      <c r="H171" s="284" t="str">
        <f>IF('Data invoice'!Q100=0,"",'Data invoice'!R100)</f>
        <v/>
      </c>
      <c r="I171" s="320" t="str">
        <f>IF('Data invoice'!R100=0,"",'Data invoice'!S100)</f>
        <v/>
      </c>
      <c r="J171" s="367" t="str">
        <f>IF('Data invoice'!S100=0,"",'Data invoice'!T100)</f>
        <v/>
      </c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93"/>
      <c r="AC171" s="293"/>
      <c r="AD171" s="293"/>
      <c r="AE171" s="293"/>
      <c r="AF171" s="293"/>
      <c r="AG171" s="293"/>
      <c r="AH171" s="293"/>
      <c r="AI171" s="293"/>
      <c r="AJ171" s="293"/>
      <c r="AK171" s="293"/>
      <c r="AL171" s="293"/>
    </row>
    <row r="172" spans="1:38" s="414" customFormat="1" ht="16.5" customHeight="1">
      <c r="A172" s="284" t="str">
        <f>IF('Data invoice'!J101=0,"",'Data invoice'!K101)</f>
        <v/>
      </c>
      <c r="B172" s="284" t="str">
        <f>IF('Data invoice'!K101=0,"",'Data invoice'!L101)</f>
        <v/>
      </c>
      <c r="C172" s="284" t="str">
        <f>IF('Data invoice'!L101=0,"",'Data invoice'!M101)</f>
        <v/>
      </c>
      <c r="D172" s="284" t="str">
        <f>IF('Data invoice'!M101=0,"",'Data invoice'!N101)</f>
        <v/>
      </c>
      <c r="E172" s="284" t="str">
        <f>IF('Data invoice'!N101=0,"",'Data invoice'!O101)</f>
        <v/>
      </c>
      <c r="F172" s="284" t="str">
        <f>IF('Data invoice'!O101=0,"",'Data invoice'!P101)</f>
        <v/>
      </c>
      <c r="G172" s="284" t="str">
        <f>IF('Data invoice'!P101=0,"",'Data invoice'!Q101)</f>
        <v/>
      </c>
      <c r="H172" s="284" t="str">
        <f>IF('Data invoice'!Q101=0,"",'Data invoice'!R101)</f>
        <v/>
      </c>
      <c r="I172" s="320" t="str">
        <f>IF('Data invoice'!R101=0,"",'Data invoice'!S101)</f>
        <v/>
      </c>
      <c r="J172" s="367" t="str">
        <f>IF('Data invoice'!S101=0,"",'Data invoice'!T101)</f>
        <v/>
      </c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93"/>
      <c r="AC172" s="293"/>
      <c r="AD172" s="293"/>
      <c r="AE172" s="293"/>
      <c r="AF172" s="293"/>
      <c r="AG172" s="293"/>
      <c r="AH172" s="293"/>
      <c r="AI172" s="293"/>
      <c r="AJ172" s="293"/>
      <c r="AK172" s="293"/>
      <c r="AL172" s="293"/>
    </row>
    <row r="173" spans="1:38" s="414" customFormat="1" ht="16.5" customHeight="1">
      <c r="A173" s="284" t="str">
        <f>IF('Data invoice'!J102=0,"",'Data invoice'!K102)</f>
        <v/>
      </c>
      <c r="B173" s="284" t="str">
        <f>IF('Data invoice'!K102=0,"",'Data invoice'!L102)</f>
        <v/>
      </c>
      <c r="C173" s="284" t="str">
        <f>IF('Data invoice'!L102=0,"",'Data invoice'!M102)</f>
        <v/>
      </c>
      <c r="D173" s="284" t="str">
        <f>IF('Data invoice'!M102=0,"",'Data invoice'!N102)</f>
        <v/>
      </c>
      <c r="E173" s="284" t="str">
        <f>IF('Data invoice'!N102=0,"",'Data invoice'!O102)</f>
        <v/>
      </c>
      <c r="F173" s="284" t="str">
        <f>IF('Data invoice'!O102=0,"",'Data invoice'!P102)</f>
        <v/>
      </c>
      <c r="G173" s="284" t="str">
        <f>IF('Data invoice'!P102=0,"",'Data invoice'!Q102)</f>
        <v/>
      </c>
      <c r="H173" s="284" t="str">
        <f>IF('Data invoice'!Q102=0,"",'Data invoice'!R102)</f>
        <v/>
      </c>
      <c r="I173" s="320" t="str">
        <f>IF('Data invoice'!R102=0,"",'Data invoice'!S102)</f>
        <v/>
      </c>
      <c r="J173" s="367" t="str">
        <f>IF('Data invoice'!S102=0,"",'Data invoice'!T102)</f>
        <v/>
      </c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93"/>
      <c r="AC173" s="293"/>
      <c r="AD173" s="293"/>
      <c r="AE173" s="293"/>
      <c r="AF173" s="293"/>
      <c r="AG173" s="293"/>
      <c r="AH173" s="293"/>
      <c r="AI173" s="293"/>
      <c r="AJ173" s="293"/>
      <c r="AK173" s="293"/>
      <c r="AL173" s="293"/>
    </row>
    <row r="174" spans="1:38" s="414" customFormat="1" ht="16.5" customHeight="1">
      <c r="A174" s="284" t="str">
        <f>IF('Data invoice'!J103=0,"",'Data invoice'!K103)</f>
        <v/>
      </c>
      <c r="B174" s="284" t="str">
        <f>IF('Data invoice'!K103=0,"",'Data invoice'!L103)</f>
        <v/>
      </c>
      <c r="C174" s="284" t="str">
        <f>IF('Data invoice'!L103=0,"",'Data invoice'!M103)</f>
        <v/>
      </c>
      <c r="D174" s="284" t="str">
        <f>IF('Data invoice'!M103=0,"",'Data invoice'!N103)</f>
        <v/>
      </c>
      <c r="E174" s="284" t="str">
        <f>IF('Data invoice'!N103=0,"",'Data invoice'!O103)</f>
        <v/>
      </c>
      <c r="F174" s="284" t="str">
        <f>IF('Data invoice'!O103=0,"",'Data invoice'!P103)</f>
        <v/>
      </c>
      <c r="G174" s="284" t="str">
        <f>IF('Data invoice'!P103=0,"",'Data invoice'!Q103)</f>
        <v/>
      </c>
      <c r="H174" s="284" t="str">
        <f>IF('Data invoice'!Q103=0,"",'Data invoice'!R103)</f>
        <v/>
      </c>
      <c r="I174" s="320" t="str">
        <f>IF('Data invoice'!R103=0,"",'Data invoice'!S103)</f>
        <v/>
      </c>
      <c r="J174" s="367" t="str">
        <f>IF('Data invoice'!S103=0,"",'Data invoice'!T103)</f>
        <v/>
      </c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93"/>
      <c r="AC174" s="293"/>
      <c r="AD174" s="293"/>
      <c r="AE174" s="293"/>
      <c r="AF174" s="293"/>
      <c r="AG174" s="293"/>
      <c r="AH174" s="293"/>
      <c r="AI174" s="293"/>
      <c r="AJ174" s="293"/>
      <c r="AK174" s="293"/>
      <c r="AL174" s="293"/>
    </row>
    <row r="175" spans="1:38" s="414" customFormat="1" ht="16.5" customHeight="1">
      <c r="A175" s="284" t="str">
        <f>IF('Data invoice'!J104=0,"",'Data invoice'!K104)</f>
        <v/>
      </c>
      <c r="B175" s="284" t="str">
        <f>IF('Data invoice'!K104=0,"",'Data invoice'!L104)</f>
        <v/>
      </c>
      <c r="C175" s="284" t="str">
        <f>IF('Data invoice'!L104=0,"",'Data invoice'!M104)</f>
        <v/>
      </c>
      <c r="D175" s="284" t="str">
        <f>IF('Data invoice'!M104=0,"",'Data invoice'!N104)</f>
        <v/>
      </c>
      <c r="E175" s="284" t="str">
        <f>IF('Data invoice'!N104=0,"",'Data invoice'!O104)</f>
        <v/>
      </c>
      <c r="F175" s="284" t="str">
        <f>IF('Data invoice'!O104=0,"",'Data invoice'!P104)</f>
        <v/>
      </c>
      <c r="G175" s="284" t="str">
        <f>IF('Data invoice'!P104=0,"",'Data invoice'!Q104)</f>
        <v/>
      </c>
      <c r="H175" s="284" t="str">
        <f>IF('Data invoice'!Q104=0,"",'Data invoice'!R104)</f>
        <v/>
      </c>
      <c r="I175" s="320" t="str">
        <f>IF('Data invoice'!R104=0,"",'Data invoice'!S104)</f>
        <v/>
      </c>
      <c r="J175" s="367" t="str">
        <f>IF('Data invoice'!S104=0,"",'Data invoice'!T104)</f>
        <v/>
      </c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93"/>
      <c r="AC175" s="293"/>
      <c r="AD175" s="293"/>
      <c r="AE175" s="293"/>
      <c r="AF175" s="293"/>
      <c r="AG175" s="293"/>
      <c r="AH175" s="293"/>
      <c r="AI175" s="293"/>
      <c r="AJ175" s="293"/>
      <c r="AK175" s="293"/>
      <c r="AL175" s="293"/>
    </row>
    <row r="176" spans="1:38" s="414" customFormat="1" ht="16.5" customHeight="1">
      <c r="A176" s="284" t="str">
        <f>IF('Data invoice'!J105=0,"",'Data invoice'!K105)</f>
        <v/>
      </c>
      <c r="B176" s="284" t="str">
        <f>IF('Data invoice'!K105=0,"",'Data invoice'!L105)</f>
        <v/>
      </c>
      <c r="C176" s="284" t="str">
        <f>IF('Data invoice'!L105=0,"",'Data invoice'!M105)</f>
        <v/>
      </c>
      <c r="D176" s="284" t="str">
        <f>IF('Data invoice'!M105=0,"",'Data invoice'!N105)</f>
        <v/>
      </c>
      <c r="E176" s="284" t="str">
        <f>IF('Data invoice'!N105=0,"",'Data invoice'!O105)</f>
        <v/>
      </c>
      <c r="F176" s="284" t="str">
        <f>IF('Data invoice'!O105=0,"",'Data invoice'!P105)</f>
        <v/>
      </c>
      <c r="G176" s="284" t="str">
        <f>IF('Data invoice'!P105=0,"",'Data invoice'!Q105)</f>
        <v/>
      </c>
      <c r="H176" s="284" t="str">
        <f>IF('Data invoice'!Q105=0,"",'Data invoice'!R105)</f>
        <v/>
      </c>
      <c r="I176" s="320" t="str">
        <f>IF('Data invoice'!R105=0,"",'Data invoice'!S105)</f>
        <v/>
      </c>
      <c r="J176" s="367" t="str">
        <f>IF('Data invoice'!S105=0,"",'Data invoice'!T105)</f>
        <v/>
      </c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93"/>
      <c r="AC176" s="293"/>
      <c r="AD176" s="293"/>
      <c r="AE176" s="293"/>
      <c r="AF176" s="293"/>
      <c r="AG176" s="293"/>
      <c r="AH176" s="293"/>
      <c r="AI176" s="293"/>
      <c r="AJ176" s="293"/>
      <c r="AK176" s="293"/>
      <c r="AL176" s="293"/>
    </row>
    <row r="177" spans="1:38" s="414" customFormat="1" ht="16.5" customHeight="1">
      <c r="A177" s="284" t="str">
        <f>IF('Data invoice'!J106=0,"",'Data invoice'!K106)</f>
        <v/>
      </c>
      <c r="B177" s="284" t="str">
        <f>IF('Data invoice'!K106=0,"",'Data invoice'!L106)</f>
        <v/>
      </c>
      <c r="C177" s="284" t="str">
        <f>IF('Data invoice'!L106=0,"",'Data invoice'!M106)</f>
        <v/>
      </c>
      <c r="D177" s="284" t="str">
        <f>IF('Data invoice'!M106=0,"",'Data invoice'!N106)</f>
        <v/>
      </c>
      <c r="E177" s="284" t="str">
        <f>IF('Data invoice'!N106=0,"",'Data invoice'!O106)</f>
        <v/>
      </c>
      <c r="F177" s="284" t="str">
        <f>IF('Data invoice'!O106=0,"",'Data invoice'!P106)</f>
        <v/>
      </c>
      <c r="G177" s="284" t="str">
        <f>IF('Data invoice'!P106=0,"",'Data invoice'!Q106)</f>
        <v/>
      </c>
      <c r="H177" s="284" t="str">
        <f>IF('Data invoice'!Q106=0,"",'Data invoice'!R106)</f>
        <v/>
      </c>
      <c r="I177" s="320" t="str">
        <f>IF('Data invoice'!R106=0,"",'Data invoice'!S106)</f>
        <v/>
      </c>
      <c r="J177" s="367" t="str">
        <f>IF('Data invoice'!S106=0,"",'Data invoice'!T106)</f>
        <v/>
      </c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93"/>
      <c r="AC177" s="293"/>
      <c r="AD177" s="293"/>
      <c r="AE177" s="293"/>
      <c r="AF177" s="293"/>
      <c r="AG177" s="293"/>
      <c r="AH177" s="293"/>
      <c r="AI177" s="293"/>
      <c r="AJ177" s="293"/>
      <c r="AK177" s="293"/>
      <c r="AL177" s="293"/>
    </row>
    <row r="178" spans="1:38" s="414" customFormat="1" ht="16.5" customHeight="1">
      <c r="A178" s="284" t="str">
        <f>IF('Data invoice'!J107=0,"",'Data invoice'!K107)</f>
        <v/>
      </c>
      <c r="B178" s="284" t="str">
        <f>IF('Data invoice'!K107=0,"",'Data invoice'!L107)</f>
        <v/>
      </c>
      <c r="C178" s="284" t="str">
        <f>IF('Data invoice'!L107=0,"",'Data invoice'!M107)</f>
        <v/>
      </c>
      <c r="D178" s="284" t="str">
        <f>IF('Data invoice'!M107=0,"",'Data invoice'!N107)</f>
        <v/>
      </c>
      <c r="E178" s="284" t="str">
        <f>IF('Data invoice'!N107=0,"",'Data invoice'!O107)</f>
        <v/>
      </c>
      <c r="F178" s="284" t="str">
        <f>IF('Data invoice'!O107=0,"",'Data invoice'!P107)</f>
        <v/>
      </c>
      <c r="G178" s="284" t="str">
        <f>IF('Data invoice'!P107=0,"",'Data invoice'!Q107)</f>
        <v/>
      </c>
      <c r="H178" s="284" t="str">
        <f>IF('Data invoice'!Q107=0,"",'Data invoice'!R107)</f>
        <v/>
      </c>
      <c r="I178" s="320" t="str">
        <f>IF('Data invoice'!R107=0,"",'Data invoice'!S107)</f>
        <v/>
      </c>
      <c r="J178" s="367" t="str">
        <f>IF('Data invoice'!S107=0,"",'Data invoice'!T107)</f>
        <v/>
      </c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93"/>
      <c r="AC178" s="293"/>
      <c r="AD178" s="293"/>
      <c r="AE178" s="293"/>
      <c r="AF178" s="293"/>
      <c r="AG178" s="293"/>
      <c r="AH178" s="293"/>
      <c r="AI178" s="293"/>
      <c r="AJ178" s="293"/>
      <c r="AK178" s="293"/>
      <c r="AL178" s="293"/>
    </row>
    <row r="179" spans="1:38" s="414" customFormat="1" ht="16.5" customHeight="1">
      <c r="A179" s="284" t="str">
        <f>IF('Data invoice'!J108=0,"",'Data invoice'!K108)</f>
        <v/>
      </c>
      <c r="B179" s="284" t="str">
        <f>IF('Data invoice'!K108=0,"",'Data invoice'!L108)</f>
        <v/>
      </c>
      <c r="C179" s="284" t="str">
        <f>IF('Data invoice'!L108=0,"",'Data invoice'!M108)</f>
        <v/>
      </c>
      <c r="D179" s="284" t="str">
        <f>IF('Data invoice'!M108=0,"",'Data invoice'!N108)</f>
        <v/>
      </c>
      <c r="E179" s="284" t="str">
        <f>IF('Data invoice'!N108=0,"",'Data invoice'!O108)</f>
        <v/>
      </c>
      <c r="F179" s="284" t="str">
        <f>IF('Data invoice'!O108=0,"",'Data invoice'!P108)</f>
        <v/>
      </c>
      <c r="G179" s="284" t="str">
        <f>IF('Data invoice'!P108=0,"",'Data invoice'!Q108)</f>
        <v/>
      </c>
      <c r="H179" s="284" t="str">
        <f>IF('Data invoice'!Q108=0,"",'Data invoice'!R108)</f>
        <v/>
      </c>
      <c r="I179" s="320" t="str">
        <f>IF('Data invoice'!R108=0,"",'Data invoice'!S108)</f>
        <v/>
      </c>
      <c r="J179" s="367" t="str">
        <f>IF('Data invoice'!S108=0,"",'Data invoice'!T108)</f>
        <v/>
      </c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93"/>
      <c r="AC179" s="293"/>
      <c r="AD179" s="293"/>
      <c r="AE179" s="293"/>
      <c r="AF179" s="293"/>
      <c r="AG179" s="293"/>
      <c r="AH179" s="293"/>
      <c r="AI179" s="293"/>
      <c r="AJ179" s="293"/>
      <c r="AK179" s="293"/>
      <c r="AL179" s="293"/>
    </row>
    <row r="180" spans="1:38" s="414" customFormat="1" ht="16.5" customHeight="1">
      <c r="A180" s="284" t="str">
        <f>IF('Data invoice'!J109=0,"",'Data invoice'!K109)</f>
        <v/>
      </c>
      <c r="B180" s="284" t="str">
        <f>IF('Data invoice'!K109=0,"",'Data invoice'!L109)</f>
        <v/>
      </c>
      <c r="C180" s="284" t="str">
        <f>IF('Data invoice'!L109=0,"",'Data invoice'!M109)</f>
        <v/>
      </c>
      <c r="D180" s="284" t="str">
        <f>IF('Data invoice'!M109=0,"",'Data invoice'!N109)</f>
        <v/>
      </c>
      <c r="E180" s="284" t="str">
        <f>IF('Data invoice'!N109=0,"",'Data invoice'!O109)</f>
        <v/>
      </c>
      <c r="F180" s="284" t="str">
        <f>IF('Data invoice'!O109=0,"",'Data invoice'!P109)</f>
        <v/>
      </c>
      <c r="G180" s="284" t="str">
        <f>IF('Data invoice'!P109=0,"",'Data invoice'!Q109)</f>
        <v/>
      </c>
      <c r="H180" s="284" t="str">
        <f>IF('Data invoice'!Q109=0,"",'Data invoice'!R109)</f>
        <v/>
      </c>
      <c r="I180" s="320" t="str">
        <f>IF('Data invoice'!R109=0,"",'Data invoice'!S109)</f>
        <v/>
      </c>
      <c r="J180" s="367" t="str">
        <f>IF('Data invoice'!S109=0,"",'Data invoice'!T109)</f>
        <v/>
      </c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93"/>
      <c r="AC180" s="293"/>
      <c r="AD180" s="293"/>
      <c r="AE180" s="293"/>
      <c r="AF180" s="293"/>
      <c r="AG180" s="293"/>
      <c r="AH180" s="293"/>
      <c r="AI180" s="293"/>
      <c r="AJ180" s="293"/>
      <c r="AK180" s="293"/>
      <c r="AL180" s="293"/>
    </row>
    <row r="181" spans="1:38" s="414" customFormat="1" ht="16.5" customHeight="1">
      <c r="A181" s="284" t="str">
        <f>IF('Data invoice'!J110=0,"",'Data invoice'!K110)</f>
        <v/>
      </c>
      <c r="B181" s="284" t="str">
        <f>IF('Data invoice'!K110=0,"",'Data invoice'!L110)</f>
        <v/>
      </c>
      <c r="C181" s="284" t="str">
        <f>IF('Data invoice'!L110=0,"",'Data invoice'!M110)</f>
        <v/>
      </c>
      <c r="D181" s="284" t="str">
        <f>IF('Data invoice'!M110=0,"",'Data invoice'!N110)</f>
        <v/>
      </c>
      <c r="E181" s="284" t="str">
        <f>IF('Data invoice'!N110=0,"",'Data invoice'!O110)</f>
        <v/>
      </c>
      <c r="F181" s="284" t="str">
        <f>IF('Data invoice'!O110=0,"",'Data invoice'!P110)</f>
        <v/>
      </c>
      <c r="G181" s="284" t="str">
        <f>IF('Data invoice'!P110=0,"",'Data invoice'!Q110)</f>
        <v/>
      </c>
      <c r="H181" s="284" t="str">
        <f>IF('Data invoice'!Q110=0,"",'Data invoice'!R110)</f>
        <v/>
      </c>
      <c r="I181" s="320" t="str">
        <f>IF('Data invoice'!R110=0,"",'Data invoice'!S110)</f>
        <v/>
      </c>
      <c r="J181" s="367" t="str">
        <f>IF('Data invoice'!S110=0,"",'Data invoice'!T110)</f>
        <v/>
      </c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93"/>
      <c r="AC181" s="293"/>
      <c r="AD181" s="293"/>
      <c r="AE181" s="293"/>
      <c r="AF181" s="293"/>
      <c r="AG181" s="293"/>
      <c r="AH181" s="293"/>
      <c r="AI181" s="293"/>
      <c r="AJ181" s="293"/>
      <c r="AK181" s="293"/>
      <c r="AL181" s="293"/>
    </row>
    <row r="182" spans="1:38" s="414" customFormat="1" ht="16.5" customHeight="1">
      <c r="A182" s="284" t="str">
        <f>IF('Data invoice'!J111=0,"",'Data invoice'!K111)</f>
        <v/>
      </c>
      <c r="B182" s="284" t="str">
        <f>IF('Data invoice'!K111=0,"",'Data invoice'!L111)</f>
        <v/>
      </c>
      <c r="C182" s="284" t="str">
        <f>IF('Data invoice'!L111=0,"",'Data invoice'!M111)</f>
        <v/>
      </c>
      <c r="D182" s="284" t="str">
        <f>IF('Data invoice'!M111=0,"",'Data invoice'!N111)</f>
        <v/>
      </c>
      <c r="E182" s="284" t="str">
        <f>IF('Data invoice'!N111=0,"",'Data invoice'!O111)</f>
        <v/>
      </c>
      <c r="F182" s="284" t="str">
        <f>IF('Data invoice'!O111=0,"",'Data invoice'!P111)</f>
        <v/>
      </c>
      <c r="G182" s="284" t="str">
        <f>IF('Data invoice'!P111=0,"",'Data invoice'!Q111)</f>
        <v/>
      </c>
      <c r="H182" s="284" t="str">
        <f>IF('Data invoice'!Q111=0,"",'Data invoice'!R111)</f>
        <v/>
      </c>
      <c r="I182" s="320" t="str">
        <f>IF('Data invoice'!R111=0,"",'Data invoice'!S111)</f>
        <v/>
      </c>
      <c r="J182" s="367" t="str">
        <f>IF('Data invoice'!S111=0,"",'Data invoice'!T111)</f>
        <v/>
      </c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93"/>
      <c r="AC182" s="293"/>
      <c r="AD182" s="293"/>
      <c r="AE182" s="293"/>
      <c r="AF182" s="293"/>
      <c r="AG182" s="293"/>
      <c r="AH182" s="293"/>
      <c r="AI182" s="293"/>
      <c r="AJ182" s="293"/>
      <c r="AK182" s="293"/>
      <c r="AL182" s="293"/>
    </row>
    <row r="183" spans="1:38" s="414" customFormat="1" ht="16.5" customHeight="1">
      <c r="A183" s="284" t="str">
        <f>IF('Data invoice'!J112=0,"",'Data invoice'!K112)</f>
        <v/>
      </c>
      <c r="B183" s="284" t="str">
        <f>IF('Data invoice'!K112=0,"",'Data invoice'!L112)</f>
        <v/>
      </c>
      <c r="C183" s="284" t="str">
        <f>IF('Data invoice'!L112=0,"",'Data invoice'!M112)</f>
        <v/>
      </c>
      <c r="D183" s="284" t="str">
        <f>IF('Data invoice'!M112=0,"",'Data invoice'!N112)</f>
        <v/>
      </c>
      <c r="E183" s="284" t="str">
        <f>IF('Data invoice'!N112=0,"",'Data invoice'!O112)</f>
        <v/>
      </c>
      <c r="F183" s="284" t="str">
        <f>IF('Data invoice'!O112=0,"",'Data invoice'!P112)</f>
        <v/>
      </c>
      <c r="G183" s="284" t="str">
        <f>IF('Data invoice'!P112=0,"",'Data invoice'!Q112)</f>
        <v/>
      </c>
      <c r="H183" s="284" t="str">
        <f>IF('Data invoice'!Q112=0,"",'Data invoice'!R112)</f>
        <v/>
      </c>
      <c r="I183" s="320" t="str">
        <f>IF('Data invoice'!R112=0,"",'Data invoice'!S112)</f>
        <v/>
      </c>
      <c r="J183" s="367" t="str">
        <f>IF('Data invoice'!S112=0,"",'Data invoice'!T112)</f>
        <v/>
      </c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93"/>
      <c r="AC183" s="293"/>
      <c r="AD183" s="293"/>
      <c r="AE183" s="293"/>
      <c r="AF183" s="293"/>
      <c r="AG183" s="293"/>
      <c r="AH183" s="293"/>
      <c r="AI183" s="293"/>
      <c r="AJ183" s="293"/>
      <c r="AK183" s="293"/>
      <c r="AL183" s="293"/>
    </row>
    <row r="184" spans="1:38" s="414" customFormat="1" ht="16.5" customHeight="1">
      <c r="A184" s="284" t="str">
        <f>IF('Data invoice'!J113=0,"",'Data invoice'!K113)</f>
        <v/>
      </c>
      <c r="B184" s="284" t="str">
        <f>IF('Data invoice'!K113=0,"",'Data invoice'!L113)</f>
        <v/>
      </c>
      <c r="C184" s="284" t="str">
        <f>IF('Data invoice'!L113=0,"",'Data invoice'!M113)</f>
        <v/>
      </c>
      <c r="D184" s="284" t="str">
        <f>IF('Data invoice'!M113=0,"",'Data invoice'!N113)</f>
        <v/>
      </c>
      <c r="E184" s="284" t="str">
        <f>IF('Data invoice'!N113=0,"",'Data invoice'!O113)</f>
        <v/>
      </c>
      <c r="F184" s="284" t="str">
        <f>IF('Data invoice'!O113=0,"",'Data invoice'!P113)</f>
        <v/>
      </c>
      <c r="G184" s="284" t="str">
        <f>IF('Data invoice'!P113=0,"",'Data invoice'!Q113)</f>
        <v/>
      </c>
      <c r="H184" s="284" t="str">
        <f>IF('Data invoice'!Q113=0,"",'Data invoice'!R113)</f>
        <v/>
      </c>
      <c r="I184" s="320" t="str">
        <f>IF('Data invoice'!R113=0,"",'Data invoice'!S113)</f>
        <v/>
      </c>
      <c r="J184" s="367" t="str">
        <f>IF('Data invoice'!S113=0,"",'Data invoice'!T113)</f>
        <v/>
      </c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93"/>
      <c r="AC184" s="293"/>
      <c r="AD184" s="293"/>
      <c r="AE184" s="293"/>
      <c r="AF184" s="293"/>
      <c r="AG184" s="293"/>
      <c r="AH184" s="293"/>
      <c r="AI184" s="293"/>
      <c r="AJ184" s="293"/>
      <c r="AK184" s="293"/>
      <c r="AL184" s="293"/>
    </row>
    <row r="185" spans="1:38" s="414" customFormat="1" ht="16.5" customHeight="1">
      <c r="A185" s="284" t="str">
        <f>IF('Data invoice'!J114=0,"",'Data invoice'!K114)</f>
        <v/>
      </c>
      <c r="B185" s="284" t="str">
        <f>IF('Data invoice'!K114=0,"",'Data invoice'!L114)</f>
        <v/>
      </c>
      <c r="C185" s="284" t="str">
        <f>IF('Data invoice'!L114=0,"",'Data invoice'!M114)</f>
        <v/>
      </c>
      <c r="D185" s="284" t="str">
        <f>IF('Data invoice'!M114=0,"",'Data invoice'!N114)</f>
        <v/>
      </c>
      <c r="E185" s="284" t="str">
        <f>IF('Data invoice'!N114=0,"",'Data invoice'!O114)</f>
        <v/>
      </c>
      <c r="F185" s="284" t="str">
        <f>IF('Data invoice'!O114=0,"",'Data invoice'!P114)</f>
        <v/>
      </c>
      <c r="G185" s="284" t="str">
        <f>IF('Data invoice'!P114=0,"",'Data invoice'!Q114)</f>
        <v/>
      </c>
      <c r="H185" s="284" t="str">
        <f>IF('Data invoice'!Q114=0,"",'Data invoice'!R114)</f>
        <v/>
      </c>
      <c r="I185" s="320" t="str">
        <f>IF('Data invoice'!R114=0,"",'Data invoice'!S114)</f>
        <v/>
      </c>
      <c r="J185" s="367" t="str">
        <f>IF('Data invoice'!S114=0,"",'Data invoice'!T114)</f>
        <v/>
      </c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93"/>
      <c r="AC185" s="293"/>
      <c r="AD185" s="293"/>
      <c r="AE185" s="293"/>
      <c r="AF185" s="293"/>
      <c r="AG185" s="293"/>
      <c r="AH185" s="293"/>
      <c r="AI185" s="293"/>
      <c r="AJ185" s="293"/>
      <c r="AK185" s="293"/>
      <c r="AL185" s="293"/>
    </row>
    <row r="186" spans="1:38" s="414" customFormat="1" ht="16.5" customHeight="1">
      <c r="A186" s="284" t="str">
        <f>IF('Data invoice'!J115=0,"",'Data invoice'!K115)</f>
        <v/>
      </c>
      <c r="B186" s="284" t="str">
        <f>IF('Data invoice'!K115=0,"",'Data invoice'!L115)</f>
        <v/>
      </c>
      <c r="C186" s="284" t="str">
        <f>IF('Data invoice'!L115=0,"",'Data invoice'!M115)</f>
        <v/>
      </c>
      <c r="D186" s="284" t="str">
        <f>IF('Data invoice'!M115=0,"",'Data invoice'!N115)</f>
        <v/>
      </c>
      <c r="E186" s="284" t="str">
        <f>IF('Data invoice'!N115=0,"",'Data invoice'!O115)</f>
        <v/>
      </c>
      <c r="F186" s="284" t="str">
        <f>IF('Data invoice'!O115=0,"",'Data invoice'!P115)</f>
        <v/>
      </c>
      <c r="G186" s="284" t="str">
        <f>IF('Data invoice'!P115=0,"",'Data invoice'!Q115)</f>
        <v/>
      </c>
      <c r="H186" s="284" t="str">
        <f>IF('Data invoice'!Q115=0,"",'Data invoice'!R115)</f>
        <v/>
      </c>
      <c r="I186" s="320" t="str">
        <f>IF('Data invoice'!R115=0,"",'Data invoice'!S115)</f>
        <v/>
      </c>
      <c r="J186" s="367" t="str">
        <f>IF('Data invoice'!S115=0,"",'Data invoice'!T115)</f>
        <v/>
      </c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93"/>
      <c r="AC186" s="293"/>
      <c r="AD186" s="293"/>
      <c r="AE186" s="293"/>
      <c r="AF186" s="293"/>
      <c r="AG186" s="293"/>
      <c r="AH186" s="293"/>
      <c r="AI186" s="293"/>
      <c r="AJ186" s="293"/>
      <c r="AK186" s="293"/>
      <c r="AL186" s="293"/>
    </row>
    <row r="187" spans="1:38" s="414" customFormat="1" ht="16.5" customHeight="1">
      <c r="A187" s="284" t="str">
        <f>IF('Data invoice'!J116=0,"",'Data invoice'!K116)</f>
        <v/>
      </c>
      <c r="B187" s="284" t="str">
        <f>IF('Data invoice'!K116=0,"",'Data invoice'!L116)</f>
        <v/>
      </c>
      <c r="C187" s="284" t="str">
        <f>IF('Data invoice'!L116=0,"",'Data invoice'!M116)</f>
        <v/>
      </c>
      <c r="D187" s="284" t="str">
        <f>IF('Data invoice'!M116=0,"",'Data invoice'!N116)</f>
        <v/>
      </c>
      <c r="E187" s="284" t="str">
        <f>IF('Data invoice'!N116=0,"",'Data invoice'!O116)</f>
        <v/>
      </c>
      <c r="F187" s="284" t="str">
        <f>IF('Data invoice'!O116=0,"",'Data invoice'!P116)</f>
        <v/>
      </c>
      <c r="G187" s="284" t="str">
        <f>IF('Data invoice'!P116=0,"",'Data invoice'!Q116)</f>
        <v/>
      </c>
      <c r="H187" s="284" t="str">
        <f>IF('Data invoice'!Q116=0,"",'Data invoice'!R116)</f>
        <v/>
      </c>
      <c r="I187" s="320" t="str">
        <f>IF('Data invoice'!R116=0,"",'Data invoice'!S116)</f>
        <v/>
      </c>
      <c r="J187" s="367" t="str">
        <f>IF('Data invoice'!S116=0,"",'Data invoice'!T116)</f>
        <v/>
      </c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93"/>
      <c r="AC187" s="293"/>
      <c r="AD187" s="293"/>
      <c r="AE187" s="293"/>
      <c r="AF187" s="293"/>
      <c r="AG187" s="293"/>
      <c r="AH187" s="293"/>
      <c r="AI187" s="293"/>
      <c r="AJ187" s="293"/>
      <c r="AK187" s="293"/>
      <c r="AL187" s="293"/>
    </row>
    <row r="188" spans="1:38" s="414" customFormat="1" ht="16.5" customHeight="1">
      <c r="A188" s="284" t="str">
        <f>IF('Data invoice'!J117=0,"",'Data invoice'!K117)</f>
        <v/>
      </c>
      <c r="B188" s="284" t="str">
        <f>IF('Data invoice'!K117=0,"",'Data invoice'!L117)</f>
        <v/>
      </c>
      <c r="C188" s="284" t="str">
        <f>IF('Data invoice'!L117=0,"",'Data invoice'!M117)</f>
        <v/>
      </c>
      <c r="D188" s="284" t="str">
        <f>IF('Data invoice'!M117=0,"",'Data invoice'!N117)</f>
        <v/>
      </c>
      <c r="E188" s="284" t="str">
        <f>IF('Data invoice'!N117=0,"",'Data invoice'!O117)</f>
        <v/>
      </c>
      <c r="F188" s="284" t="str">
        <f>IF('Data invoice'!O117=0,"",'Data invoice'!P117)</f>
        <v/>
      </c>
      <c r="G188" s="284" t="str">
        <f>IF('Data invoice'!P117=0,"",'Data invoice'!Q117)</f>
        <v/>
      </c>
      <c r="H188" s="284" t="str">
        <f>IF('Data invoice'!Q117=0,"",'Data invoice'!R117)</f>
        <v/>
      </c>
      <c r="I188" s="320" t="str">
        <f>IF('Data invoice'!R117=0,"",'Data invoice'!S117)</f>
        <v/>
      </c>
      <c r="J188" s="367" t="str">
        <f>IF('Data invoice'!S117=0,"",'Data invoice'!T117)</f>
        <v/>
      </c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93"/>
      <c r="AC188" s="293"/>
      <c r="AD188" s="293"/>
      <c r="AE188" s="293"/>
      <c r="AF188" s="293"/>
      <c r="AG188" s="293"/>
      <c r="AH188" s="293"/>
      <c r="AI188" s="293"/>
      <c r="AJ188" s="293"/>
      <c r="AK188" s="293"/>
      <c r="AL188" s="293"/>
    </row>
    <row r="189" spans="1:38" s="414" customFormat="1" ht="16.5" customHeight="1">
      <c r="A189" s="284" t="str">
        <f>IF('Data invoice'!J118=0,"",'Data invoice'!K118)</f>
        <v/>
      </c>
      <c r="B189" s="284" t="str">
        <f>IF('Data invoice'!K118=0,"",'Data invoice'!L118)</f>
        <v/>
      </c>
      <c r="C189" s="284" t="str">
        <f>IF('Data invoice'!L118=0,"",'Data invoice'!M118)</f>
        <v/>
      </c>
      <c r="D189" s="284" t="str">
        <f>IF('Data invoice'!M118=0,"",'Data invoice'!N118)</f>
        <v/>
      </c>
      <c r="E189" s="284" t="str">
        <f>IF('Data invoice'!N118=0,"",'Data invoice'!O118)</f>
        <v/>
      </c>
      <c r="F189" s="284" t="str">
        <f>IF('Data invoice'!O118=0,"",'Data invoice'!P118)</f>
        <v/>
      </c>
      <c r="G189" s="284" t="str">
        <f>IF('Data invoice'!P118=0,"",'Data invoice'!Q118)</f>
        <v/>
      </c>
      <c r="H189" s="284" t="str">
        <f>IF('Data invoice'!Q118=0,"",'Data invoice'!R118)</f>
        <v/>
      </c>
      <c r="I189" s="320" t="str">
        <f>IF('Data invoice'!R118=0,"",'Data invoice'!S118)</f>
        <v/>
      </c>
      <c r="J189" s="367" t="str">
        <f>IF('Data invoice'!S118=0,"",'Data invoice'!T118)</f>
        <v/>
      </c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93"/>
      <c r="AC189" s="293"/>
      <c r="AD189" s="293"/>
      <c r="AE189" s="293"/>
      <c r="AF189" s="293"/>
      <c r="AG189" s="293"/>
      <c r="AH189" s="293"/>
      <c r="AI189" s="293"/>
      <c r="AJ189" s="293"/>
      <c r="AK189" s="293"/>
      <c r="AL189" s="293"/>
    </row>
    <row r="190" spans="1:38" s="414" customFormat="1" ht="16.5" customHeight="1">
      <c r="A190" s="284" t="str">
        <f>IF('Data invoice'!J119=0,"",'Data invoice'!K119)</f>
        <v/>
      </c>
      <c r="B190" s="284" t="str">
        <f>IF('Data invoice'!K119=0,"",'Data invoice'!L119)</f>
        <v/>
      </c>
      <c r="C190" s="284" t="str">
        <f>IF('Data invoice'!L119=0,"",'Data invoice'!M119)</f>
        <v/>
      </c>
      <c r="D190" s="284" t="str">
        <f>IF('Data invoice'!M119=0,"",'Data invoice'!N119)</f>
        <v/>
      </c>
      <c r="E190" s="284" t="str">
        <f>IF('Data invoice'!N119=0,"",'Data invoice'!O119)</f>
        <v/>
      </c>
      <c r="F190" s="284" t="str">
        <f>IF('Data invoice'!O119=0,"",'Data invoice'!P119)</f>
        <v/>
      </c>
      <c r="G190" s="284" t="str">
        <f>IF('Data invoice'!P119=0,"",'Data invoice'!Q119)</f>
        <v/>
      </c>
      <c r="H190" s="284" t="str">
        <f>IF('Data invoice'!Q119=0,"",'Data invoice'!R119)</f>
        <v/>
      </c>
      <c r="I190" s="320" t="str">
        <f>IF('Data invoice'!R119=0,"",'Data invoice'!S119)</f>
        <v/>
      </c>
      <c r="J190" s="367" t="str">
        <f>IF('Data invoice'!S119=0,"",'Data invoice'!T119)</f>
        <v/>
      </c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93"/>
      <c r="AC190" s="293"/>
      <c r="AD190" s="293"/>
      <c r="AE190" s="293"/>
      <c r="AF190" s="293"/>
      <c r="AG190" s="293"/>
      <c r="AH190" s="293"/>
      <c r="AI190" s="293"/>
      <c r="AJ190" s="293"/>
      <c r="AK190" s="293"/>
      <c r="AL190" s="293"/>
    </row>
    <row r="191" spans="1:38" s="414" customFormat="1" ht="16.5" customHeight="1">
      <c r="A191" s="284" t="str">
        <f>IF('Data invoice'!J120=0,"",'Data invoice'!K120)</f>
        <v/>
      </c>
      <c r="B191" s="284" t="str">
        <f>IF('Data invoice'!K120=0,"",'Data invoice'!L120)</f>
        <v/>
      </c>
      <c r="C191" s="284" t="str">
        <f>IF('Data invoice'!L120=0,"",'Data invoice'!M120)</f>
        <v/>
      </c>
      <c r="D191" s="284" t="str">
        <f>IF('Data invoice'!M120=0,"",'Data invoice'!N120)</f>
        <v/>
      </c>
      <c r="E191" s="284" t="str">
        <f>IF('Data invoice'!N120=0,"",'Data invoice'!O120)</f>
        <v/>
      </c>
      <c r="F191" s="284" t="str">
        <f>IF('Data invoice'!O120=0,"",'Data invoice'!P120)</f>
        <v/>
      </c>
      <c r="G191" s="284" t="str">
        <f>IF('Data invoice'!P120=0,"",'Data invoice'!Q120)</f>
        <v/>
      </c>
      <c r="H191" s="284" t="str">
        <f>IF('Data invoice'!Q120=0,"",'Data invoice'!R120)</f>
        <v/>
      </c>
      <c r="I191" s="320" t="str">
        <f>IF('Data invoice'!R120=0,"",'Data invoice'!S120)</f>
        <v/>
      </c>
      <c r="J191" s="367" t="str">
        <f>IF('Data invoice'!S120=0,"",'Data invoice'!T120)</f>
        <v/>
      </c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93"/>
      <c r="AC191" s="293"/>
      <c r="AD191" s="293"/>
      <c r="AE191" s="293"/>
      <c r="AF191" s="293"/>
      <c r="AG191" s="293"/>
      <c r="AH191" s="293"/>
      <c r="AI191" s="293"/>
      <c r="AJ191" s="293"/>
      <c r="AK191" s="293"/>
      <c r="AL191" s="293"/>
    </row>
    <row r="192" spans="1:38" s="414" customFormat="1" ht="16.5" customHeight="1">
      <c r="A192" s="284" t="str">
        <f>IF('Data invoice'!J121=0,"",'Data invoice'!K121)</f>
        <v/>
      </c>
      <c r="B192" s="284" t="str">
        <f>IF('Data invoice'!K121=0,"",'Data invoice'!L121)</f>
        <v/>
      </c>
      <c r="C192" s="284" t="str">
        <f>IF('Data invoice'!L121=0,"",'Data invoice'!M121)</f>
        <v/>
      </c>
      <c r="D192" s="284" t="str">
        <f>IF('Data invoice'!M121=0,"",'Data invoice'!N121)</f>
        <v/>
      </c>
      <c r="E192" s="284" t="str">
        <f>IF('Data invoice'!N121=0,"",'Data invoice'!O121)</f>
        <v/>
      </c>
      <c r="F192" s="284" t="str">
        <f>IF('Data invoice'!O121=0,"",'Data invoice'!P121)</f>
        <v/>
      </c>
      <c r="G192" s="284" t="str">
        <f>IF('Data invoice'!P121=0,"",'Data invoice'!Q121)</f>
        <v/>
      </c>
      <c r="H192" s="284" t="str">
        <f>IF('Data invoice'!Q121=0,"",'Data invoice'!R121)</f>
        <v/>
      </c>
      <c r="I192" s="320" t="str">
        <f>IF('Data invoice'!R121=0,"",'Data invoice'!S121)</f>
        <v/>
      </c>
      <c r="J192" s="367" t="str">
        <f>IF('Data invoice'!S121=0,"",'Data invoice'!T121)</f>
        <v/>
      </c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93"/>
      <c r="AC192" s="293"/>
      <c r="AD192" s="293"/>
      <c r="AE192" s="293"/>
      <c r="AF192" s="293"/>
      <c r="AG192" s="293"/>
      <c r="AH192" s="293"/>
      <c r="AI192" s="293"/>
      <c r="AJ192" s="293"/>
      <c r="AK192" s="293"/>
      <c r="AL192" s="293"/>
    </row>
    <row r="193" spans="1:38" s="414" customFormat="1" ht="16.5" customHeight="1">
      <c r="A193" s="284" t="str">
        <f>IF('Data invoice'!J122=0,"",'Data invoice'!K122)</f>
        <v/>
      </c>
      <c r="B193" s="284" t="str">
        <f>IF('Data invoice'!K122=0,"",'Data invoice'!L122)</f>
        <v/>
      </c>
      <c r="C193" s="284" t="str">
        <f>IF('Data invoice'!L122=0,"",'Data invoice'!M122)</f>
        <v/>
      </c>
      <c r="D193" s="284" t="str">
        <f>IF('Data invoice'!M122=0,"",'Data invoice'!N122)</f>
        <v/>
      </c>
      <c r="E193" s="284" t="str">
        <f>IF('Data invoice'!N122=0,"",'Data invoice'!O122)</f>
        <v/>
      </c>
      <c r="F193" s="284" t="str">
        <f>IF('Data invoice'!O122=0,"",'Data invoice'!P122)</f>
        <v/>
      </c>
      <c r="G193" s="284" t="str">
        <f>IF('Data invoice'!P122=0,"",'Data invoice'!Q122)</f>
        <v/>
      </c>
      <c r="H193" s="284" t="str">
        <f>IF('Data invoice'!Q122=0,"",'Data invoice'!R122)</f>
        <v/>
      </c>
      <c r="I193" s="320" t="str">
        <f>IF('Data invoice'!R122=0,"",'Data invoice'!S122)</f>
        <v/>
      </c>
      <c r="J193" s="367" t="str">
        <f>IF('Data invoice'!S122=0,"",'Data invoice'!T122)</f>
        <v/>
      </c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93"/>
      <c r="AC193" s="293"/>
      <c r="AD193" s="293"/>
      <c r="AE193" s="293"/>
      <c r="AF193" s="293"/>
      <c r="AG193" s="293"/>
      <c r="AH193" s="293"/>
      <c r="AI193" s="293"/>
      <c r="AJ193" s="293"/>
      <c r="AK193" s="293"/>
      <c r="AL193" s="293"/>
    </row>
    <row r="194" spans="1:38" s="414" customFormat="1" ht="16.5" customHeight="1">
      <c r="A194" s="284" t="str">
        <f>IF('Data invoice'!J123=0,"",'Data invoice'!K123)</f>
        <v/>
      </c>
      <c r="B194" s="284" t="str">
        <f>IF('Data invoice'!K123=0,"",'Data invoice'!L123)</f>
        <v/>
      </c>
      <c r="C194" s="284" t="str">
        <f>IF('Data invoice'!L123=0,"",'Data invoice'!M123)</f>
        <v/>
      </c>
      <c r="D194" s="284" t="str">
        <f>IF('Data invoice'!M123=0,"",'Data invoice'!N123)</f>
        <v/>
      </c>
      <c r="E194" s="284" t="str">
        <f>IF('Data invoice'!N123=0,"",'Data invoice'!O123)</f>
        <v/>
      </c>
      <c r="F194" s="284" t="str">
        <f>IF('Data invoice'!O123=0,"",'Data invoice'!P123)</f>
        <v/>
      </c>
      <c r="G194" s="284" t="str">
        <f>IF('Data invoice'!P123=0,"",'Data invoice'!Q123)</f>
        <v/>
      </c>
      <c r="H194" s="284" t="str">
        <f>IF('Data invoice'!Q123=0,"",'Data invoice'!R123)</f>
        <v/>
      </c>
      <c r="I194" s="320" t="str">
        <f>IF('Data invoice'!R123=0,"",'Data invoice'!S123)</f>
        <v/>
      </c>
      <c r="J194" s="367" t="str">
        <f>IF('Data invoice'!S123=0,"",'Data invoice'!T123)</f>
        <v/>
      </c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93"/>
      <c r="AC194" s="293"/>
      <c r="AD194" s="293"/>
      <c r="AE194" s="293"/>
      <c r="AF194" s="293"/>
      <c r="AG194" s="293"/>
      <c r="AH194" s="293"/>
      <c r="AI194" s="293"/>
      <c r="AJ194" s="293"/>
      <c r="AK194" s="293"/>
      <c r="AL194" s="293"/>
    </row>
    <row r="195" spans="1:38" s="414" customFormat="1" ht="16.5" customHeight="1">
      <c r="A195" s="284" t="str">
        <f>IF('Data invoice'!J124=0,"",'Data invoice'!K124)</f>
        <v/>
      </c>
      <c r="B195" s="284" t="str">
        <f>IF('Data invoice'!K124=0,"",'Data invoice'!L124)</f>
        <v/>
      </c>
      <c r="C195" s="284" t="str">
        <f>IF('Data invoice'!L124=0,"",'Data invoice'!M124)</f>
        <v/>
      </c>
      <c r="D195" s="284" t="str">
        <f>IF('Data invoice'!M124=0,"",'Data invoice'!N124)</f>
        <v/>
      </c>
      <c r="E195" s="284" t="str">
        <f>IF('Data invoice'!N124=0,"",'Data invoice'!O124)</f>
        <v/>
      </c>
      <c r="F195" s="284" t="str">
        <f>IF('Data invoice'!O124=0,"",'Data invoice'!P124)</f>
        <v/>
      </c>
      <c r="G195" s="284" t="str">
        <f>IF('Data invoice'!P124=0,"",'Data invoice'!Q124)</f>
        <v/>
      </c>
      <c r="H195" s="284" t="str">
        <f>IF('Data invoice'!Q124=0,"",'Data invoice'!R124)</f>
        <v/>
      </c>
      <c r="I195" s="320" t="str">
        <f>IF('Data invoice'!R124=0,"",'Data invoice'!S124)</f>
        <v/>
      </c>
      <c r="J195" s="367" t="str">
        <f>IF('Data invoice'!S124=0,"",'Data invoice'!T124)</f>
        <v/>
      </c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93"/>
      <c r="AC195" s="293"/>
      <c r="AD195" s="293"/>
      <c r="AE195" s="293"/>
      <c r="AF195" s="293"/>
      <c r="AG195" s="293"/>
      <c r="AH195" s="293"/>
      <c r="AI195" s="293"/>
      <c r="AJ195" s="293"/>
      <c r="AK195" s="293"/>
      <c r="AL195" s="293"/>
    </row>
    <row r="196" spans="1:38" s="414" customFormat="1" ht="16.5" customHeight="1">
      <c r="A196" s="284" t="str">
        <f>IF('Data invoice'!J125=0,"",'Data invoice'!K125)</f>
        <v/>
      </c>
      <c r="B196" s="284" t="str">
        <f>IF('Data invoice'!K125=0,"",'Data invoice'!L125)</f>
        <v/>
      </c>
      <c r="C196" s="284" t="str">
        <f>IF('Data invoice'!L125=0,"",'Data invoice'!M125)</f>
        <v/>
      </c>
      <c r="D196" s="284" t="str">
        <f>IF('Data invoice'!M125=0,"",'Data invoice'!N125)</f>
        <v/>
      </c>
      <c r="E196" s="284" t="str">
        <f>IF('Data invoice'!N125=0,"",'Data invoice'!O125)</f>
        <v/>
      </c>
      <c r="F196" s="284" t="str">
        <f>IF('Data invoice'!O125=0,"",'Data invoice'!P125)</f>
        <v/>
      </c>
      <c r="G196" s="284" t="str">
        <f>IF('Data invoice'!P125=0,"",'Data invoice'!Q125)</f>
        <v/>
      </c>
      <c r="H196" s="284" t="str">
        <f>IF('Data invoice'!Q125=0,"",'Data invoice'!R125)</f>
        <v/>
      </c>
      <c r="I196" s="320" t="str">
        <f>IF('Data invoice'!R125=0,"",'Data invoice'!S125)</f>
        <v/>
      </c>
      <c r="J196" s="367" t="str">
        <f>IF('Data invoice'!S125=0,"",'Data invoice'!T125)</f>
        <v/>
      </c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93"/>
      <c r="AC196" s="293"/>
      <c r="AD196" s="293"/>
      <c r="AE196" s="293"/>
      <c r="AF196" s="293"/>
      <c r="AG196" s="293"/>
      <c r="AH196" s="293"/>
      <c r="AI196" s="293"/>
      <c r="AJ196" s="293"/>
      <c r="AK196" s="293"/>
      <c r="AL196" s="293"/>
    </row>
    <row r="197" spans="1:38" s="414" customFormat="1" ht="16.5" customHeight="1">
      <c r="A197" s="284" t="str">
        <f>IF('Data invoice'!J126=0,"",'Data invoice'!K126)</f>
        <v/>
      </c>
      <c r="B197" s="284" t="str">
        <f>IF('Data invoice'!K126=0,"",'Data invoice'!L126)</f>
        <v/>
      </c>
      <c r="C197" s="284" t="str">
        <f>IF('Data invoice'!L126=0,"",'Data invoice'!M126)</f>
        <v/>
      </c>
      <c r="D197" s="284" t="str">
        <f>IF('Data invoice'!M126=0,"",'Data invoice'!N126)</f>
        <v/>
      </c>
      <c r="E197" s="284" t="str">
        <f>IF('Data invoice'!N126=0,"",'Data invoice'!O126)</f>
        <v/>
      </c>
      <c r="F197" s="284" t="str">
        <f>IF('Data invoice'!O126=0,"",'Data invoice'!P126)</f>
        <v/>
      </c>
      <c r="G197" s="284" t="str">
        <f>IF('Data invoice'!P126=0,"",'Data invoice'!Q126)</f>
        <v/>
      </c>
      <c r="H197" s="284" t="str">
        <f>IF('Data invoice'!Q126=0,"",'Data invoice'!R126)</f>
        <v/>
      </c>
      <c r="I197" s="320" t="str">
        <f>IF('Data invoice'!R126=0,"",'Data invoice'!S126)</f>
        <v/>
      </c>
      <c r="J197" s="367" t="str">
        <f>IF('Data invoice'!S126=0,"",'Data invoice'!T126)</f>
        <v/>
      </c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93"/>
      <c r="AC197" s="293"/>
      <c r="AD197" s="293"/>
      <c r="AE197" s="293"/>
      <c r="AF197" s="293"/>
      <c r="AG197" s="293"/>
      <c r="AH197" s="293"/>
      <c r="AI197" s="293"/>
      <c r="AJ197" s="293"/>
      <c r="AK197" s="293"/>
      <c r="AL197" s="293"/>
    </row>
    <row r="198" spans="1:38" s="414" customFormat="1" ht="16.5" customHeight="1">
      <c r="A198" s="284" t="str">
        <f>IF('Data invoice'!J127=0,"",'Data invoice'!K127)</f>
        <v/>
      </c>
      <c r="B198" s="284" t="str">
        <f>IF('Data invoice'!K127=0,"",'Data invoice'!L127)</f>
        <v/>
      </c>
      <c r="C198" s="284" t="str">
        <f>IF('Data invoice'!L127=0,"",'Data invoice'!M127)</f>
        <v/>
      </c>
      <c r="D198" s="284" t="str">
        <f>IF('Data invoice'!M127=0,"",'Data invoice'!N127)</f>
        <v/>
      </c>
      <c r="E198" s="284" t="str">
        <f>IF('Data invoice'!N127=0,"",'Data invoice'!O127)</f>
        <v/>
      </c>
      <c r="F198" s="284" t="str">
        <f>IF('Data invoice'!O127=0,"",'Data invoice'!P127)</f>
        <v/>
      </c>
      <c r="G198" s="284" t="str">
        <f>IF('Data invoice'!P127=0,"",'Data invoice'!Q127)</f>
        <v/>
      </c>
      <c r="H198" s="284" t="str">
        <f>IF('Data invoice'!Q127=0,"",'Data invoice'!R127)</f>
        <v/>
      </c>
      <c r="I198" s="320" t="str">
        <f>IF('Data invoice'!R127=0,"",'Data invoice'!S127)</f>
        <v/>
      </c>
      <c r="J198" s="367" t="str">
        <f>IF('Data invoice'!S127=0,"",'Data invoice'!T127)</f>
        <v/>
      </c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93"/>
      <c r="AC198" s="293"/>
      <c r="AD198" s="293"/>
      <c r="AE198" s="293"/>
      <c r="AF198" s="293"/>
      <c r="AG198" s="293"/>
      <c r="AH198" s="293"/>
      <c r="AI198" s="293"/>
      <c r="AJ198" s="293"/>
      <c r="AK198" s="293"/>
      <c r="AL198" s="293"/>
    </row>
    <row r="199" spans="1:38" s="414" customFormat="1" ht="16.5" customHeight="1">
      <c r="A199" s="284" t="str">
        <f>IF('Data invoice'!J128=0,"",'Data invoice'!K128)</f>
        <v/>
      </c>
      <c r="B199" s="284" t="str">
        <f>IF('Data invoice'!K128=0,"",'Data invoice'!L128)</f>
        <v/>
      </c>
      <c r="C199" s="284" t="str">
        <f>IF('Data invoice'!L128=0,"",'Data invoice'!M128)</f>
        <v/>
      </c>
      <c r="D199" s="284" t="str">
        <f>IF('Data invoice'!M128=0,"",'Data invoice'!N128)</f>
        <v/>
      </c>
      <c r="E199" s="284" t="str">
        <f>IF('Data invoice'!N128=0,"",'Data invoice'!O128)</f>
        <v/>
      </c>
      <c r="F199" s="284" t="str">
        <f>IF('Data invoice'!O128=0,"",'Data invoice'!P128)</f>
        <v/>
      </c>
      <c r="G199" s="284" t="str">
        <f>IF('Data invoice'!P128=0,"",'Data invoice'!Q128)</f>
        <v/>
      </c>
      <c r="H199" s="284" t="str">
        <f>IF('Data invoice'!Q128=0,"",'Data invoice'!R128)</f>
        <v/>
      </c>
      <c r="I199" s="320" t="str">
        <f>IF('Data invoice'!R128=0,"",'Data invoice'!S128)</f>
        <v/>
      </c>
      <c r="J199" s="367" t="str">
        <f>IF('Data invoice'!S128=0,"",'Data invoice'!T128)</f>
        <v/>
      </c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93"/>
      <c r="AC199" s="293"/>
      <c r="AD199" s="293"/>
      <c r="AE199" s="293"/>
      <c r="AF199" s="293"/>
      <c r="AG199" s="293"/>
      <c r="AH199" s="293"/>
      <c r="AI199" s="293"/>
      <c r="AJ199" s="293"/>
      <c r="AK199" s="293"/>
      <c r="AL199" s="293"/>
    </row>
    <row r="200" spans="1:38" s="414" customFormat="1" ht="16.5" customHeight="1">
      <c r="A200" s="284" t="str">
        <f>IF('Data invoice'!J129=0,"",'Data invoice'!K129)</f>
        <v/>
      </c>
      <c r="B200" s="284" t="str">
        <f>IF('Data invoice'!K129=0,"",'Data invoice'!L129)</f>
        <v/>
      </c>
      <c r="C200" s="284" t="str">
        <f>IF('Data invoice'!L129=0,"",'Data invoice'!M129)</f>
        <v/>
      </c>
      <c r="D200" s="284" t="str">
        <f>IF('Data invoice'!M129=0,"",'Data invoice'!N129)</f>
        <v/>
      </c>
      <c r="E200" s="284" t="str">
        <f>IF('Data invoice'!N129=0,"",'Data invoice'!O129)</f>
        <v/>
      </c>
      <c r="F200" s="284" t="str">
        <f>IF('Data invoice'!O129=0,"",'Data invoice'!P129)</f>
        <v/>
      </c>
      <c r="G200" s="284" t="str">
        <f>IF('Data invoice'!P129=0,"",'Data invoice'!Q129)</f>
        <v/>
      </c>
      <c r="H200" s="284" t="str">
        <f>IF('Data invoice'!Q129=0,"",'Data invoice'!R129)</f>
        <v/>
      </c>
      <c r="I200" s="320" t="str">
        <f>IF('Data invoice'!R129=0,"",'Data invoice'!S129)</f>
        <v/>
      </c>
      <c r="J200" s="367" t="str">
        <f>IF('Data invoice'!S129=0,"",'Data invoice'!T129)</f>
        <v/>
      </c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93"/>
      <c r="AC200" s="293"/>
      <c r="AD200" s="293"/>
      <c r="AE200" s="293"/>
      <c r="AF200" s="293"/>
      <c r="AG200" s="293"/>
      <c r="AH200" s="293"/>
      <c r="AI200" s="293"/>
      <c r="AJ200" s="293"/>
      <c r="AK200" s="293"/>
      <c r="AL200" s="293"/>
    </row>
    <row r="201" spans="1:38" s="414" customFormat="1" ht="16.5" customHeight="1">
      <c r="A201" s="284" t="str">
        <f>IF('Data invoice'!J130=0,"",'Data invoice'!K130)</f>
        <v/>
      </c>
      <c r="B201" s="284" t="str">
        <f>IF('Data invoice'!K130=0,"",'Data invoice'!L130)</f>
        <v/>
      </c>
      <c r="C201" s="284" t="str">
        <f>IF('Data invoice'!L130=0,"",'Data invoice'!M130)</f>
        <v/>
      </c>
      <c r="D201" s="284" t="str">
        <f>IF('Data invoice'!M130=0,"",'Data invoice'!N130)</f>
        <v/>
      </c>
      <c r="E201" s="284" t="str">
        <f>IF('Data invoice'!N130=0,"",'Data invoice'!O130)</f>
        <v/>
      </c>
      <c r="F201" s="284" t="str">
        <f>IF('Data invoice'!O130=0,"",'Data invoice'!P130)</f>
        <v/>
      </c>
      <c r="G201" s="284" t="str">
        <f>IF('Data invoice'!P130=0,"",'Data invoice'!Q130)</f>
        <v/>
      </c>
      <c r="H201" s="284" t="str">
        <f>IF('Data invoice'!Q130=0,"",'Data invoice'!R130)</f>
        <v/>
      </c>
      <c r="I201" s="320" t="str">
        <f>IF('Data invoice'!R130=0,"",'Data invoice'!S130)</f>
        <v/>
      </c>
      <c r="J201" s="367" t="str">
        <f>IF('Data invoice'!S130=0,"",'Data invoice'!T130)</f>
        <v/>
      </c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93"/>
      <c r="AC201" s="293"/>
      <c r="AD201" s="293"/>
      <c r="AE201" s="293"/>
      <c r="AF201" s="293"/>
      <c r="AG201" s="293"/>
      <c r="AH201" s="293"/>
      <c r="AI201" s="293"/>
      <c r="AJ201" s="293"/>
      <c r="AK201" s="293"/>
      <c r="AL201" s="293"/>
    </row>
    <row r="202" spans="1:38" s="414" customFormat="1" ht="16.5" customHeight="1">
      <c r="A202" s="284" t="str">
        <f>IF('Data invoice'!J131=0,"",'Data invoice'!K131)</f>
        <v/>
      </c>
      <c r="B202" s="284" t="str">
        <f>IF('Data invoice'!K131=0,"",'Data invoice'!L131)</f>
        <v/>
      </c>
      <c r="C202" s="284" t="str">
        <f>IF('Data invoice'!L131=0,"",'Data invoice'!M131)</f>
        <v/>
      </c>
      <c r="D202" s="284" t="str">
        <f>IF('Data invoice'!M131=0,"",'Data invoice'!N131)</f>
        <v/>
      </c>
      <c r="E202" s="284" t="str">
        <f>IF('Data invoice'!N131=0,"",'Data invoice'!O131)</f>
        <v/>
      </c>
      <c r="F202" s="284" t="str">
        <f>IF('Data invoice'!O131=0,"",'Data invoice'!P131)</f>
        <v/>
      </c>
      <c r="G202" s="284" t="str">
        <f>IF('Data invoice'!P131=0,"",'Data invoice'!Q131)</f>
        <v/>
      </c>
      <c r="H202" s="284" t="str">
        <f>IF('Data invoice'!Q131=0,"",'Data invoice'!R131)</f>
        <v/>
      </c>
      <c r="I202" s="320" t="str">
        <f>IF('Data invoice'!R131=0,"",'Data invoice'!S131)</f>
        <v/>
      </c>
      <c r="J202" s="367" t="str">
        <f>IF('Data invoice'!S131=0,"",'Data invoice'!T131)</f>
        <v/>
      </c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93"/>
      <c r="AC202" s="293"/>
      <c r="AD202" s="293"/>
      <c r="AE202" s="293"/>
      <c r="AF202" s="293"/>
      <c r="AG202" s="293"/>
      <c r="AH202" s="293"/>
      <c r="AI202" s="293"/>
      <c r="AJ202" s="293"/>
      <c r="AK202" s="293"/>
      <c r="AL202" s="293"/>
    </row>
    <row r="203" spans="1:38" s="414" customFormat="1" ht="16.5" customHeight="1">
      <c r="A203" s="284" t="str">
        <f>IF('Data invoice'!J132=0,"",'Data invoice'!K132)</f>
        <v/>
      </c>
      <c r="B203" s="284" t="str">
        <f>IF('Data invoice'!K132=0,"",'Data invoice'!L132)</f>
        <v/>
      </c>
      <c r="C203" s="284" t="str">
        <f>IF('Data invoice'!L132=0,"",'Data invoice'!M132)</f>
        <v/>
      </c>
      <c r="D203" s="284" t="str">
        <f>IF('Data invoice'!M132=0,"",'Data invoice'!N132)</f>
        <v/>
      </c>
      <c r="E203" s="284" t="str">
        <f>IF('Data invoice'!N132=0,"",'Data invoice'!O132)</f>
        <v/>
      </c>
      <c r="F203" s="284" t="str">
        <f>IF('Data invoice'!O132=0,"",'Data invoice'!P132)</f>
        <v/>
      </c>
      <c r="G203" s="284" t="str">
        <f>IF('Data invoice'!P132=0,"",'Data invoice'!Q132)</f>
        <v/>
      </c>
      <c r="H203" s="284" t="str">
        <f>IF('Data invoice'!Q132=0,"",'Data invoice'!R132)</f>
        <v/>
      </c>
      <c r="I203" s="320" t="str">
        <f>IF('Data invoice'!R132=0,"",'Data invoice'!S132)</f>
        <v/>
      </c>
      <c r="J203" s="367" t="str">
        <f>IF('Data invoice'!S132=0,"",'Data invoice'!T132)</f>
        <v/>
      </c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93"/>
      <c r="AC203" s="293"/>
      <c r="AD203" s="293"/>
      <c r="AE203" s="293"/>
      <c r="AF203" s="293"/>
      <c r="AG203" s="293"/>
      <c r="AH203" s="293"/>
      <c r="AI203" s="293"/>
      <c r="AJ203" s="293"/>
      <c r="AK203" s="293"/>
      <c r="AL203" s="293"/>
    </row>
    <row r="204" spans="1:38" s="414" customFormat="1" ht="16.5" customHeight="1">
      <c r="A204" s="284" t="str">
        <f>IF('Data invoice'!J133=0,"",'Data invoice'!K133)</f>
        <v/>
      </c>
      <c r="B204" s="284" t="str">
        <f>IF('Data invoice'!K133=0,"",'Data invoice'!L133)</f>
        <v/>
      </c>
      <c r="C204" s="284" t="str">
        <f>IF('Data invoice'!L133=0,"",'Data invoice'!M133)</f>
        <v/>
      </c>
      <c r="D204" s="284" t="str">
        <f>IF('Data invoice'!M133=0,"",'Data invoice'!N133)</f>
        <v/>
      </c>
      <c r="E204" s="284" t="str">
        <f>IF('Data invoice'!N133=0,"",'Data invoice'!O133)</f>
        <v/>
      </c>
      <c r="F204" s="284" t="str">
        <f>IF('Data invoice'!O133=0,"",'Data invoice'!P133)</f>
        <v/>
      </c>
      <c r="G204" s="284" t="str">
        <f>IF('Data invoice'!P133=0,"",'Data invoice'!Q133)</f>
        <v/>
      </c>
      <c r="H204" s="284" t="str">
        <f>IF('Data invoice'!Q133=0,"",'Data invoice'!R133)</f>
        <v/>
      </c>
      <c r="I204" s="320" t="str">
        <f>IF('Data invoice'!R133=0,"",'Data invoice'!S133)</f>
        <v/>
      </c>
      <c r="J204" s="367" t="str">
        <f>IF('Data invoice'!S133=0,"",'Data invoice'!T133)</f>
        <v/>
      </c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93"/>
      <c r="AC204" s="293"/>
      <c r="AD204" s="293"/>
      <c r="AE204" s="293"/>
      <c r="AF204" s="293"/>
      <c r="AG204" s="293"/>
      <c r="AH204" s="293"/>
      <c r="AI204" s="293"/>
      <c r="AJ204" s="293"/>
      <c r="AK204" s="293"/>
      <c r="AL204" s="293"/>
    </row>
    <row r="205" spans="1:38" s="414" customFormat="1" ht="16.5" customHeight="1">
      <c r="A205" s="284" t="str">
        <f>IF('Data invoice'!J134=0,"",'Data invoice'!K134)</f>
        <v/>
      </c>
      <c r="B205" s="284" t="str">
        <f>IF('Data invoice'!K134=0,"",'Data invoice'!L134)</f>
        <v/>
      </c>
      <c r="C205" s="284" t="str">
        <f>IF('Data invoice'!L134=0,"",'Data invoice'!M134)</f>
        <v/>
      </c>
      <c r="D205" s="284" t="str">
        <f>IF('Data invoice'!M134=0,"",'Data invoice'!N134)</f>
        <v/>
      </c>
      <c r="E205" s="284" t="str">
        <f>IF('Data invoice'!N134=0,"",'Data invoice'!O134)</f>
        <v/>
      </c>
      <c r="F205" s="284" t="str">
        <f>IF('Data invoice'!O134=0,"",'Data invoice'!P134)</f>
        <v/>
      </c>
      <c r="G205" s="284" t="str">
        <f>IF('Data invoice'!P134=0,"",'Data invoice'!Q134)</f>
        <v/>
      </c>
      <c r="H205" s="284" t="str">
        <f>IF('Data invoice'!Q134=0,"",'Data invoice'!R134)</f>
        <v/>
      </c>
      <c r="I205" s="320" t="str">
        <f>IF('Data invoice'!R134=0,"",'Data invoice'!S134)</f>
        <v/>
      </c>
      <c r="J205" s="367" t="str">
        <f>IF('Data invoice'!S134=0,"",'Data invoice'!T134)</f>
        <v/>
      </c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93"/>
      <c r="AC205" s="293"/>
      <c r="AD205" s="293"/>
      <c r="AE205" s="293"/>
      <c r="AF205" s="293"/>
      <c r="AG205" s="293"/>
      <c r="AH205" s="293"/>
      <c r="AI205" s="293"/>
      <c r="AJ205" s="293"/>
      <c r="AK205" s="293"/>
      <c r="AL205" s="293"/>
    </row>
    <row r="206" spans="1:38" s="414" customFormat="1" ht="16.5" customHeight="1">
      <c r="A206" s="284" t="str">
        <f>IF('Data invoice'!J135=0,"",'Data invoice'!K135)</f>
        <v/>
      </c>
      <c r="B206" s="284" t="str">
        <f>IF('Data invoice'!K135=0,"",'Data invoice'!L135)</f>
        <v/>
      </c>
      <c r="C206" s="284" t="str">
        <f>IF('Data invoice'!L135=0,"",'Data invoice'!M135)</f>
        <v/>
      </c>
      <c r="D206" s="284" t="str">
        <f>IF('Data invoice'!M135=0,"",'Data invoice'!N135)</f>
        <v/>
      </c>
      <c r="E206" s="284" t="str">
        <f>IF('Data invoice'!N135=0,"",'Data invoice'!O135)</f>
        <v/>
      </c>
      <c r="F206" s="284" t="str">
        <f>IF('Data invoice'!O135=0,"",'Data invoice'!P135)</f>
        <v/>
      </c>
      <c r="G206" s="284" t="str">
        <f>IF('Data invoice'!P135=0,"",'Data invoice'!Q135)</f>
        <v/>
      </c>
      <c r="H206" s="284" t="str">
        <f>IF('Data invoice'!Q135=0,"",'Data invoice'!R135)</f>
        <v/>
      </c>
      <c r="I206" s="320" t="str">
        <f>IF('Data invoice'!R135=0,"",'Data invoice'!S135)</f>
        <v/>
      </c>
      <c r="J206" s="367" t="str">
        <f>IF('Data invoice'!S135=0,"",'Data invoice'!T135)</f>
        <v/>
      </c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93"/>
      <c r="AC206" s="293"/>
      <c r="AD206" s="293"/>
      <c r="AE206" s="293"/>
      <c r="AF206" s="293"/>
      <c r="AG206" s="293"/>
      <c r="AH206" s="293"/>
      <c r="AI206" s="293"/>
      <c r="AJ206" s="293"/>
      <c r="AK206" s="293"/>
      <c r="AL206" s="293"/>
    </row>
    <row r="207" spans="1:38" s="414" customFormat="1" ht="16.5" customHeight="1">
      <c r="A207" s="284" t="str">
        <f>IF('Data invoice'!J136=0,"",'Data invoice'!K136)</f>
        <v/>
      </c>
      <c r="B207" s="284" t="str">
        <f>IF('Data invoice'!K136=0,"",'Data invoice'!L136)</f>
        <v/>
      </c>
      <c r="C207" s="284" t="str">
        <f>IF('Data invoice'!L136=0,"",'Data invoice'!M136)</f>
        <v/>
      </c>
      <c r="D207" s="284" t="str">
        <f>IF('Data invoice'!M136=0,"",'Data invoice'!N136)</f>
        <v/>
      </c>
      <c r="E207" s="284" t="str">
        <f>IF('Data invoice'!N136=0,"",'Data invoice'!O136)</f>
        <v/>
      </c>
      <c r="F207" s="284" t="str">
        <f>IF('Data invoice'!O136=0,"",'Data invoice'!P136)</f>
        <v/>
      </c>
      <c r="G207" s="284" t="str">
        <f>IF('Data invoice'!P136=0,"",'Data invoice'!Q136)</f>
        <v/>
      </c>
      <c r="H207" s="284" t="str">
        <f>IF('Data invoice'!Q136=0,"",'Data invoice'!R136)</f>
        <v/>
      </c>
      <c r="I207" s="320" t="str">
        <f>IF('Data invoice'!R136=0,"",'Data invoice'!S136)</f>
        <v/>
      </c>
      <c r="J207" s="367" t="str">
        <f>IF('Data invoice'!S136=0,"",'Data invoice'!T136)</f>
        <v/>
      </c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93"/>
      <c r="AC207" s="293"/>
      <c r="AD207" s="293"/>
      <c r="AE207" s="293"/>
      <c r="AF207" s="293"/>
      <c r="AG207" s="293"/>
      <c r="AH207" s="293"/>
      <c r="AI207" s="293"/>
      <c r="AJ207" s="293"/>
      <c r="AK207" s="293"/>
      <c r="AL207" s="293"/>
    </row>
    <row r="208" spans="1:38" s="414" customFormat="1" ht="16.5" customHeight="1">
      <c r="A208" s="284" t="str">
        <f>IF('Data invoice'!J137=0,"",'Data invoice'!K137)</f>
        <v/>
      </c>
      <c r="B208" s="284" t="str">
        <f>IF('Data invoice'!K137=0,"",'Data invoice'!L137)</f>
        <v/>
      </c>
      <c r="C208" s="284" t="str">
        <f>IF('Data invoice'!L137=0,"",'Data invoice'!M137)</f>
        <v/>
      </c>
      <c r="D208" s="284" t="str">
        <f>IF('Data invoice'!M137=0,"",'Data invoice'!N137)</f>
        <v/>
      </c>
      <c r="E208" s="284" t="str">
        <f>IF('Data invoice'!N137=0,"",'Data invoice'!O137)</f>
        <v/>
      </c>
      <c r="F208" s="284" t="str">
        <f>IF('Data invoice'!O137=0,"",'Data invoice'!P137)</f>
        <v/>
      </c>
      <c r="G208" s="284" t="str">
        <f>IF('Data invoice'!P137=0,"",'Data invoice'!Q137)</f>
        <v/>
      </c>
      <c r="H208" s="284" t="str">
        <f>IF('Data invoice'!Q137=0,"",'Data invoice'!R137)</f>
        <v/>
      </c>
      <c r="I208" s="320" t="str">
        <f>IF('Data invoice'!R137=0,"",'Data invoice'!S137)</f>
        <v/>
      </c>
      <c r="J208" s="367" t="str">
        <f>IF('Data invoice'!S137=0,"",'Data invoice'!T137)</f>
        <v/>
      </c>
      <c r="L208" s="284"/>
      <c r="M208" s="284"/>
      <c r="N208" s="284"/>
      <c r="O208" s="284"/>
      <c r="P208" s="284"/>
      <c r="Q208" s="284"/>
      <c r="R208" s="284"/>
      <c r="S208" s="284"/>
      <c r="T208" s="284"/>
      <c r="U208" s="284"/>
      <c r="V208" s="284"/>
      <c r="W208" s="284"/>
      <c r="X208" s="284"/>
      <c r="Y208" s="284"/>
      <c r="Z208" s="284"/>
      <c r="AA208" s="284"/>
      <c r="AB208" s="293"/>
      <c r="AC208" s="293"/>
      <c r="AD208" s="293"/>
      <c r="AE208" s="293"/>
      <c r="AF208" s="293"/>
      <c r="AG208" s="293"/>
      <c r="AH208" s="293"/>
      <c r="AI208" s="293"/>
      <c r="AJ208" s="293"/>
      <c r="AK208" s="293"/>
      <c r="AL208" s="293"/>
    </row>
    <row r="209" spans="1:38" s="414" customFormat="1" ht="13.5" customHeight="1">
      <c r="A209" s="284" t="str">
        <f>IF('Data invoice'!J138=0,"",'Data invoice'!K138)</f>
        <v/>
      </c>
      <c r="B209" s="284" t="str">
        <f>IF('Data invoice'!K138=0,"",'Data invoice'!L138)</f>
        <v/>
      </c>
      <c r="C209" s="284" t="str">
        <f>IF('Data invoice'!L138=0,"",'Data invoice'!M138)</f>
        <v/>
      </c>
      <c r="D209" s="284" t="str">
        <f>IF('Data invoice'!M138=0,"",'Data invoice'!N138)</f>
        <v/>
      </c>
      <c r="E209" s="284" t="str">
        <f>IF('Data invoice'!N138=0,"",'Data invoice'!O138)</f>
        <v/>
      </c>
      <c r="F209" s="284" t="str">
        <f>IF('Data invoice'!O138=0,"",'Data invoice'!P138)</f>
        <v/>
      </c>
      <c r="G209" s="284" t="str">
        <f>IF('Data invoice'!P138=0,"",'Data invoice'!Q138)</f>
        <v/>
      </c>
      <c r="H209" s="284" t="str">
        <f>IF('Data invoice'!Q138=0,"",'Data invoice'!R138)</f>
        <v/>
      </c>
      <c r="I209" s="320" t="str">
        <f>IF('Data invoice'!R138=0,"",'Data invoice'!S138)</f>
        <v/>
      </c>
      <c r="J209" s="367" t="str">
        <f>IF('Data invoice'!S138=0,"",'Data invoice'!T138)</f>
        <v/>
      </c>
      <c r="L209" s="284"/>
      <c r="M209" s="284"/>
      <c r="N209" s="284"/>
      <c r="O209" s="284"/>
      <c r="P209" s="284"/>
      <c r="Q209" s="284"/>
      <c r="R209" s="284"/>
      <c r="S209" s="284"/>
      <c r="T209" s="284"/>
      <c r="U209" s="284"/>
      <c r="V209" s="284"/>
      <c r="W209" s="284"/>
      <c r="X209" s="284"/>
      <c r="Y209" s="284"/>
      <c r="Z209" s="284"/>
      <c r="AA209" s="284"/>
      <c r="AB209" s="293"/>
      <c r="AC209" s="293"/>
      <c r="AD209" s="293"/>
      <c r="AE209" s="293"/>
      <c r="AF209" s="293"/>
      <c r="AG209" s="293"/>
      <c r="AH209" s="293"/>
      <c r="AI209" s="293"/>
      <c r="AJ209" s="293"/>
      <c r="AK209" s="293"/>
      <c r="AL209" s="293"/>
    </row>
    <row r="210" spans="1:38" s="414" customFormat="1" ht="13.5" customHeight="1">
      <c r="A210" s="284" t="str">
        <f>IF('Data invoice'!J139=0,"",'Data invoice'!K139)</f>
        <v/>
      </c>
      <c r="B210" s="284" t="str">
        <f>IF('Data invoice'!K139=0,"",'Data invoice'!L139)</f>
        <v/>
      </c>
      <c r="C210" s="284" t="str">
        <f>IF('Data invoice'!L139=0,"",'Data invoice'!M139)</f>
        <v/>
      </c>
      <c r="D210" s="284" t="str">
        <f>IF('Data invoice'!M139=0,"",'Data invoice'!N139)</f>
        <v/>
      </c>
      <c r="E210" s="284" t="str">
        <f>IF('Data invoice'!N139=0,"",'Data invoice'!O139)</f>
        <v/>
      </c>
      <c r="F210" s="284" t="str">
        <f>IF('Data invoice'!O139=0,"",'Data invoice'!P139)</f>
        <v/>
      </c>
      <c r="G210" s="284" t="str">
        <f>IF('Data invoice'!P139=0,"",'Data invoice'!Q139)</f>
        <v/>
      </c>
      <c r="H210" s="284" t="str">
        <f>IF('Data invoice'!Q139=0,"",'Data invoice'!R139)</f>
        <v/>
      </c>
      <c r="I210" s="320" t="str">
        <f>IF('Data invoice'!R139=0,"",'Data invoice'!S139)</f>
        <v/>
      </c>
      <c r="J210" s="367" t="str">
        <f>IF('Data invoice'!S139=0,"",'Data invoice'!T139)</f>
        <v/>
      </c>
      <c r="L210" s="284"/>
      <c r="M210" s="284"/>
      <c r="N210" s="284"/>
      <c r="O210" s="284"/>
      <c r="P210" s="284"/>
      <c r="Q210" s="284"/>
      <c r="R210" s="284"/>
      <c r="S210" s="284"/>
      <c r="T210" s="284"/>
      <c r="U210" s="284"/>
      <c r="V210" s="284"/>
      <c r="W210" s="284"/>
      <c r="X210" s="284"/>
      <c r="Y210" s="284"/>
      <c r="Z210" s="284"/>
      <c r="AA210" s="284"/>
      <c r="AB210" s="293"/>
      <c r="AC210" s="293"/>
      <c r="AD210" s="293"/>
      <c r="AE210" s="293"/>
      <c r="AF210" s="293"/>
      <c r="AG210" s="293"/>
      <c r="AH210" s="293"/>
      <c r="AI210" s="293"/>
      <c r="AJ210" s="293"/>
      <c r="AK210" s="293"/>
      <c r="AL210" s="293"/>
    </row>
    <row r="211" spans="1:38" s="414" customFormat="1" ht="16.5" customHeight="1">
      <c r="A211" s="284" t="str">
        <f>IF('Data invoice'!J140=0,"",'Data invoice'!K140)</f>
        <v/>
      </c>
      <c r="B211" s="284" t="str">
        <f>IF('Data invoice'!K140=0,"",'Data invoice'!L140)</f>
        <v/>
      </c>
      <c r="C211" s="284" t="str">
        <f>IF('Data invoice'!L140=0,"",'Data invoice'!M140)</f>
        <v/>
      </c>
      <c r="D211" s="284" t="str">
        <f>IF('Data invoice'!M140=0,"",'Data invoice'!N140)</f>
        <v/>
      </c>
      <c r="E211" s="284" t="str">
        <f>IF('Data invoice'!N140=0,"",'Data invoice'!O140)</f>
        <v/>
      </c>
      <c r="F211" s="284" t="str">
        <f>IF('Data invoice'!O140=0,"",'Data invoice'!P140)</f>
        <v/>
      </c>
      <c r="G211" s="284" t="str">
        <f>IF('Data invoice'!P140=0,"",'Data invoice'!Q140)</f>
        <v/>
      </c>
      <c r="H211" s="284" t="str">
        <f>IF('Data invoice'!Q140=0,"",'Data invoice'!R140)</f>
        <v/>
      </c>
      <c r="I211" s="320" t="str">
        <f>IF('Data invoice'!R140=0,"",'Data invoice'!S140)</f>
        <v/>
      </c>
      <c r="J211" s="367" t="str">
        <f>IF('Data invoice'!S140=0,"",'Data invoice'!T140)</f>
        <v/>
      </c>
      <c r="L211" s="284"/>
      <c r="M211" s="284"/>
      <c r="N211" s="284"/>
      <c r="O211" s="284"/>
      <c r="P211" s="284"/>
      <c r="Q211" s="284"/>
      <c r="R211" s="284"/>
      <c r="S211" s="284"/>
      <c r="T211" s="284"/>
      <c r="U211" s="284"/>
      <c r="V211" s="284"/>
      <c r="W211" s="284"/>
      <c r="X211" s="284"/>
      <c r="Y211" s="284"/>
      <c r="Z211" s="284"/>
      <c r="AA211" s="284"/>
      <c r="AB211" s="293"/>
      <c r="AC211" s="293"/>
      <c r="AD211" s="293"/>
      <c r="AE211" s="293"/>
      <c r="AF211" s="293"/>
      <c r="AG211" s="293"/>
      <c r="AH211" s="293"/>
      <c r="AI211" s="293"/>
      <c r="AJ211" s="293"/>
      <c r="AK211" s="293"/>
      <c r="AL211" s="293"/>
    </row>
    <row r="212" spans="1:38" s="414" customFormat="1" ht="16.5" customHeight="1">
      <c r="A212" s="284" t="str">
        <f>IF('Data invoice'!J141=0,"",'Data invoice'!K141)</f>
        <v/>
      </c>
      <c r="B212" s="284" t="str">
        <f>IF('Data invoice'!K141=0,"",'Data invoice'!L141)</f>
        <v/>
      </c>
      <c r="C212" s="284" t="str">
        <f>IF('Data invoice'!L141=0,"",'Data invoice'!M141)</f>
        <v/>
      </c>
      <c r="D212" s="284" t="str">
        <f>IF('Data invoice'!M141=0,"",'Data invoice'!N141)</f>
        <v/>
      </c>
      <c r="E212" s="284" t="str">
        <f>IF('Data invoice'!N141=0,"",'Data invoice'!O141)</f>
        <v/>
      </c>
      <c r="F212" s="284" t="str">
        <f>IF('Data invoice'!O141=0,"",'Data invoice'!P141)</f>
        <v/>
      </c>
      <c r="G212" s="284" t="str">
        <f>IF('Data invoice'!P141=0,"",'Data invoice'!Q141)</f>
        <v/>
      </c>
      <c r="H212" s="284" t="str">
        <f>IF('Data invoice'!Q141=0,"",'Data invoice'!R141)</f>
        <v/>
      </c>
      <c r="I212" s="320" t="str">
        <f>IF('Data invoice'!R141=0,"",'Data invoice'!S141)</f>
        <v/>
      </c>
      <c r="J212" s="367" t="str">
        <f>IF('Data invoice'!S141=0,"",'Data invoice'!T141)</f>
        <v/>
      </c>
      <c r="L212" s="284"/>
      <c r="M212" s="284"/>
      <c r="N212" s="284"/>
      <c r="O212" s="284"/>
      <c r="P212" s="284"/>
      <c r="Q212" s="284"/>
      <c r="R212" s="284"/>
      <c r="S212" s="284"/>
      <c r="T212" s="284"/>
      <c r="U212" s="284"/>
      <c r="V212" s="284"/>
      <c r="W212" s="284"/>
      <c r="X212" s="284"/>
      <c r="Y212" s="284"/>
      <c r="Z212" s="284"/>
      <c r="AA212" s="284"/>
      <c r="AB212" s="293"/>
      <c r="AC212" s="293"/>
      <c r="AD212" s="293"/>
      <c r="AE212" s="293"/>
      <c r="AF212" s="293"/>
      <c r="AG212" s="293"/>
      <c r="AH212" s="293"/>
      <c r="AI212" s="293"/>
      <c r="AJ212" s="293"/>
      <c r="AK212" s="293"/>
      <c r="AL212" s="293"/>
    </row>
    <row r="213" spans="1:38" s="414" customFormat="1" ht="16.5" customHeight="1">
      <c r="A213" s="284" t="str">
        <f>IF('Data invoice'!J142=0,"",'Data invoice'!K142)</f>
        <v/>
      </c>
      <c r="B213" s="284" t="str">
        <f>IF('Data invoice'!K142=0,"",'Data invoice'!L142)</f>
        <v/>
      </c>
      <c r="C213" s="284" t="str">
        <f>IF('Data invoice'!L142=0,"",'Data invoice'!M142)</f>
        <v/>
      </c>
      <c r="D213" s="284" t="str">
        <f>IF('Data invoice'!M142=0,"",'Data invoice'!N142)</f>
        <v/>
      </c>
      <c r="E213" s="284" t="str">
        <f>IF('Data invoice'!N142=0,"",'Data invoice'!O142)</f>
        <v/>
      </c>
      <c r="F213" s="284" t="str">
        <f>IF('Data invoice'!O142=0,"",'Data invoice'!P142)</f>
        <v/>
      </c>
      <c r="G213" s="284" t="str">
        <f>IF('Data invoice'!P142=0,"",'Data invoice'!Q142)</f>
        <v/>
      </c>
      <c r="H213" s="284" t="str">
        <f>IF('Data invoice'!Q142=0,"",'Data invoice'!R142)</f>
        <v/>
      </c>
      <c r="I213" s="320" t="str">
        <f>IF('Data invoice'!R142=0,"",'Data invoice'!S142)</f>
        <v/>
      </c>
      <c r="J213" s="367" t="str">
        <f>IF('Data invoice'!S142=0,"",'Data invoice'!T142)</f>
        <v/>
      </c>
      <c r="L213" s="284"/>
      <c r="M213" s="284"/>
      <c r="N213" s="284"/>
      <c r="O213" s="284"/>
      <c r="P213" s="284"/>
      <c r="Q213" s="284"/>
      <c r="R213" s="284"/>
      <c r="S213" s="284"/>
      <c r="T213" s="284"/>
      <c r="U213" s="284"/>
      <c r="V213" s="284"/>
      <c r="W213" s="284"/>
      <c r="X213" s="284"/>
      <c r="Y213" s="284"/>
      <c r="Z213" s="284"/>
      <c r="AA213" s="284"/>
      <c r="AB213" s="293"/>
      <c r="AC213" s="293"/>
      <c r="AD213" s="293"/>
      <c r="AE213" s="293"/>
      <c r="AF213" s="293"/>
      <c r="AG213" s="293"/>
      <c r="AH213" s="293"/>
      <c r="AI213" s="293"/>
      <c r="AJ213" s="293"/>
      <c r="AK213" s="293"/>
      <c r="AL213" s="293"/>
    </row>
    <row r="214" spans="1:38" s="414" customFormat="1" ht="16.5" customHeight="1">
      <c r="A214" s="284" t="str">
        <f>IF('Data invoice'!J143=0,"",'Data invoice'!K143)</f>
        <v/>
      </c>
      <c r="B214" s="284" t="str">
        <f>IF('Data invoice'!K143=0,"",'Data invoice'!L143)</f>
        <v/>
      </c>
      <c r="C214" s="284" t="str">
        <f>IF('Data invoice'!L143=0,"",'Data invoice'!M143)</f>
        <v/>
      </c>
      <c r="D214" s="284" t="str">
        <f>IF('Data invoice'!M143=0,"",'Data invoice'!N143)</f>
        <v/>
      </c>
      <c r="E214" s="284" t="str">
        <f>IF('Data invoice'!N143=0,"",'Data invoice'!O143)</f>
        <v/>
      </c>
      <c r="F214" s="284" t="str">
        <f>IF('Data invoice'!O143=0,"",'Data invoice'!P143)</f>
        <v/>
      </c>
      <c r="G214" s="284" t="str">
        <f>IF('Data invoice'!P143=0,"",'Data invoice'!Q143)</f>
        <v/>
      </c>
      <c r="H214" s="284" t="str">
        <f>IF('Data invoice'!Q143=0,"",'Data invoice'!R143)</f>
        <v/>
      </c>
      <c r="I214" s="320" t="str">
        <f>IF('Data invoice'!R143=0,"",'Data invoice'!S143)</f>
        <v/>
      </c>
      <c r="J214" s="367" t="str">
        <f>IF('Data invoice'!S143=0,"",'Data invoice'!T143)</f>
        <v/>
      </c>
      <c r="L214" s="284"/>
      <c r="M214" s="284"/>
      <c r="N214" s="284"/>
      <c r="O214" s="284"/>
      <c r="P214" s="284"/>
      <c r="Q214" s="284"/>
      <c r="R214" s="284"/>
      <c r="S214" s="284"/>
      <c r="T214" s="284"/>
      <c r="U214" s="284"/>
      <c r="V214" s="284"/>
      <c r="W214" s="284"/>
      <c r="X214" s="284"/>
      <c r="Y214" s="284"/>
      <c r="Z214" s="284"/>
      <c r="AA214" s="284"/>
      <c r="AB214" s="293"/>
      <c r="AC214" s="293"/>
      <c r="AD214" s="293"/>
      <c r="AE214" s="293"/>
      <c r="AF214" s="293"/>
      <c r="AG214" s="293"/>
      <c r="AH214" s="293"/>
      <c r="AI214" s="293"/>
      <c r="AJ214" s="293"/>
      <c r="AK214" s="293"/>
      <c r="AL214" s="293"/>
    </row>
    <row r="215" spans="1:38" s="414" customFormat="1" ht="16.5" customHeight="1">
      <c r="A215" s="284" t="str">
        <f>IF('Data invoice'!J144=0,"",'Data invoice'!K144)</f>
        <v/>
      </c>
      <c r="B215" s="284" t="str">
        <f>IF('Data invoice'!K144=0,"",'Data invoice'!L144)</f>
        <v/>
      </c>
      <c r="C215" s="284" t="str">
        <f>IF('Data invoice'!L144=0,"",'Data invoice'!M144)</f>
        <v/>
      </c>
      <c r="D215" s="284" t="str">
        <f>IF('Data invoice'!M144=0,"",'Data invoice'!N144)</f>
        <v/>
      </c>
      <c r="E215" s="284" t="str">
        <f>IF('Data invoice'!N144=0,"",'Data invoice'!O144)</f>
        <v/>
      </c>
      <c r="F215" s="284" t="str">
        <f>IF('Data invoice'!O144=0,"",'Data invoice'!P144)</f>
        <v/>
      </c>
      <c r="G215" s="284" t="str">
        <f>IF('Data invoice'!P144=0,"",'Data invoice'!Q144)</f>
        <v/>
      </c>
      <c r="H215" s="284" t="str">
        <f>IF('Data invoice'!Q144=0,"",'Data invoice'!R144)</f>
        <v/>
      </c>
      <c r="I215" s="320" t="str">
        <f>IF('Data invoice'!R144=0,"",'Data invoice'!S144)</f>
        <v/>
      </c>
      <c r="J215" s="367" t="str">
        <f>IF('Data invoice'!S144=0,"",'Data invoice'!T144)</f>
        <v/>
      </c>
      <c r="L215" s="284"/>
      <c r="M215" s="284"/>
      <c r="N215" s="284"/>
      <c r="O215" s="284"/>
      <c r="P215" s="284"/>
      <c r="Q215" s="284"/>
      <c r="R215" s="284"/>
      <c r="S215" s="284"/>
      <c r="T215" s="284"/>
      <c r="U215" s="284"/>
      <c r="V215" s="284"/>
      <c r="W215" s="284"/>
      <c r="X215" s="284"/>
      <c r="Y215" s="284"/>
      <c r="Z215" s="284"/>
      <c r="AA215" s="284"/>
      <c r="AB215" s="293"/>
      <c r="AC215" s="293"/>
      <c r="AD215" s="293"/>
      <c r="AE215" s="293"/>
      <c r="AF215" s="293"/>
      <c r="AG215" s="293"/>
      <c r="AH215" s="293"/>
      <c r="AI215" s="293"/>
      <c r="AJ215" s="293"/>
      <c r="AK215" s="293"/>
      <c r="AL215" s="293"/>
    </row>
    <row r="216" spans="1:38" s="414" customFormat="1" ht="16.5" customHeight="1">
      <c r="A216" s="284" t="str">
        <f>IF('Data invoice'!J145=0,"",'Data invoice'!K145)</f>
        <v/>
      </c>
      <c r="B216" s="284" t="str">
        <f>IF('Data invoice'!K145=0,"",'Data invoice'!L145)</f>
        <v/>
      </c>
      <c r="C216" s="284" t="str">
        <f>IF('Data invoice'!L145=0,"",'Data invoice'!M145)</f>
        <v/>
      </c>
      <c r="D216" s="284" t="str">
        <f>IF('Data invoice'!M145=0,"",'Data invoice'!N145)</f>
        <v/>
      </c>
      <c r="E216" s="284" t="str">
        <f>IF('Data invoice'!N145=0,"",'Data invoice'!O145)</f>
        <v/>
      </c>
      <c r="F216" s="284" t="str">
        <f>IF('Data invoice'!O145=0,"",'Data invoice'!P145)</f>
        <v/>
      </c>
      <c r="G216" s="284" t="str">
        <f>IF('Data invoice'!P145=0,"",'Data invoice'!Q145)</f>
        <v/>
      </c>
      <c r="H216" s="284" t="str">
        <f>IF('Data invoice'!Q145=0,"",'Data invoice'!R145)</f>
        <v/>
      </c>
      <c r="I216" s="320" t="str">
        <f>IF('Data invoice'!R145=0,"",'Data invoice'!S145)</f>
        <v/>
      </c>
      <c r="J216" s="367" t="str">
        <f>IF('Data invoice'!S145=0,"",'Data invoice'!T145)</f>
        <v/>
      </c>
      <c r="L216" s="284"/>
      <c r="M216" s="284"/>
      <c r="N216" s="284"/>
      <c r="O216" s="284"/>
      <c r="P216" s="284"/>
      <c r="Q216" s="284"/>
      <c r="R216" s="284"/>
      <c r="S216" s="284"/>
      <c r="T216" s="284"/>
      <c r="U216" s="284"/>
      <c r="V216" s="284"/>
      <c r="W216" s="284"/>
      <c r="X216" s="284"/>
      <c r="Y216" s="284"/>
      <c r="Z216" s="284"/>
      <c r="AA216" s="284"/>
      <c r="AB216" s="293"/>
      <c r="AC216" s="293"/>
      <c r="AD216" s="293"/>
      <c r="AE216" s="293"/>
      <c r="AF216" s="293"/>
      <c r="AG216" s="293"/>
      <c r="AH216" s="293"/>
      <c r="AI216" s="293"/>
      <c r="AJ216" s="293"/>
      <c r="AK216" s="293"/>
      <c r="AL216" s="293"/>
    </row>
    <row r="217" spans="1:38" s="414" customFormat="1" ht="16.5" customHeight="1">
      <c r="A217" s="284" t="str">
        <f>IF('Data invoice'!J146=0,"",'Data invoice'!K146)</f>
        <v/>
      </c>
      <c r="B217" s="284" t="str">
        <f>IF('Data invoice'!K146=0,"",'Data invoice'!L146)</f>
        <v/>
      </c>
      <c r="C217" s="284" t="str">
        <f>IF('Data invoice'!L146=0,"",'Data invoice'!M146)</f>
        <v/>
      </c>
      <c r="D217" s="284" t="str">
        <f>IF('Data invoice'!M146=0,"",'Data invoice'!N146)</f>
        <v/>
      </c>
      <c r="E217" s="284" t="str">
        <f>IF('Data invoice'!N146=0,"",'Data invoice'!O146)</f>
        <v/>
      </c>
      <c r="F217" s="284" t="str">
        <f>IF('Data invoice'!O146=0,"",'Data invoice'!P146)</f>
        <v/>
      </c>
      <c r="G217" s="284" t="str">
        <f>IF('Data invoice'!P146=0,"",'Data invoice'!Q146)</f>
        <v/>
      </c>
      <c r="H217" s="284" t="str">
        <f>IF('Data invoice'!Q146=0,"",'Data invoice'!R146)</f>
        <v/>
      </c>
      <c r="I217" s="320" t="str">
        <f>IF('Data invoice'!R146=0,"",'Data invoice'!S146)</f>
        <v/>
      </c>
      <c r="J217" s="367" t="str">
        <f>IF('Data invoice'!S146=0,"",'Data invoice'!T146)</f>
        <v/>
      </c>
      <c r="L217" s="284"/>
      <c r="M217" s="284"/>
      <c r="N217" s="284"/>
      <c r="O217" s="284"/>
      <c r="P217" s="284"/>
      <c r="Q217" s="284"/>
      <c r="R217" s="284"/>
      <c r="S217" s="284"/>
      <c r="T217" s="284"/>
      <c r="U217" s="284"/>
      <c r="V217" s="284"/>
      <c r="W217" s="284"/>
      <c r="X217" s="284"/>
      <c r="Y217" s="284"/>
      <c r="Z217" s="284"/>
      <c r="AA217" s="284"/>
      <c r="AB217" s="293"/>
      <c r="AC217" s="293"/>
      <c r="AD217" s="293"/>
      <c r="AE217" s="293"/>
      <c r="AF217" s="293"/>
      <c r="AG217" s="293"/>
      <c r="AH217" s="293"/>
      <c r="AI217" s="293"/>
      <c r="AJ217" s="293"/>
      <c r="AK217" s="293"/>
      <c r="AL217" s="293"/>
    </row>
    <row r="218" spans="1:38" s="414" customFormat="1" ht="16.5" customHeight="1">
      <c r="A218" s="284" t="str">
        <f>IF('Data invoice'!J147=0,"",'Data invoice'!K147)</f>
        <v/>
      </c>
      <c r="B218" s="284" t="str">
        <f>IF('Data invoice'!K147=0,"",'Data invoice'!L147)</f>
        <v/>
      </c>
      <c r="C218" s="284" t="str">
        <f>IF('Data invoice'!L147=0,"",'Data invoice'!M147)</f>
        <v/>
      </c>
      <c r="D218" s="284" t="str">
        <f>IF('Data invoice'!M147=0,"",'Data invoice'!N147)</f>
        <v/>
      </c>
      <c r="E218" s="284" t="str">
        <f>IF('Data invoice'!N147=0,"",'Data invoice'!O147)</f>
        <v/>
      </c>
      <c r="F218" s="284" t="str">
        <f>IF('Data invoice'!O147=0,"",'Data invoice'!P147)</f>
        <v/>
      </c>
      <c r="G218" s="284" t="str">
        <f>IF('Data invoice'!P147=0,"",'Data invoice'!Q147)</f>
        <v/>
      </c>
      <c r="H218" s="284" t="str">
        <f>IF('Data invoice'!Q147=0,"",'Data invoice'!R147)</f>
        <v/>
      </c>
      <c r="I218" s="320" t="str">
        <f>IF('Data invoice'!R147=0,"",'Data invoice'!S147)</f>
        <v/>
      </c>
      <c r="J218" s="367" t="str">
        <f>IF('Data invoice'!S147=0,"",'Data invoice'!T147)</f>
        <v/>
      </c>
      <c r="L218" s="284"/>
      <c r="M218" s="284"/>
      <c r="N218" s="284"/>
      <c r="O218" s="284"/>
      <c r="P218" s="284"/>
      <c r="Q218" s="284"/>
      <c r="R218" s="284"/>
      <c r="S218" s="284"/>
      <c r="T218" s="284"/>
      <c r="U218" s="284"/>
      <c r="V218" s="284"/>
      <c r="W218" s="284"/>
      <c r="X218" s="284"/>
      <c r="Y218" s="284"/>
      <c r="Z218" s="284"/>
      <c r="AA218" s="284"/>
      <c r="AB218" s="293"/>
      <c r="AC218" s="293"/>
      <c r="AD218" s="293"/>
      <c r="AE218" s="293"/>
      <c r="AF218" s="293"/>
      <c r="AG218" s="293"/>
      <c r="AH218" s="293"/>
      <c r="AI218" s="293"/>
      <c r="AJ218" s="293"/>
      <c r="AK218" s="293"/>
      <c r="AL218" s="293"/>
    </row>
    <row r="219" spans="1:38" s="414" customFormat="1" ht="16.5" customHeight="1">
      <c r="A219" s="284" t="str">
        <f>IF('Data invoice'!J148=0,"",'Data invoice'!K148)</f>
        <v/>
      </c>
      <c r="B219" s="284" t="str">
        <f>IF('Data invoice'!K148=0,"",'Data invoice'!L148)</f>
        <v/>
      </c>
      <c r="C219" s="284" t="str">
        <f>IF('Data invoice'!L148=0,"",'Data invoice'!M148)</f>
        <v/>
      </c>
      <c r="D219" s="284" t="str">
        <f>IF('Data invoice'!M148=0,"",'Data invoice'!N148)</f>
        <v/>
      </c>
      <c r="E219" s="284" t="str">
        <f>IF('Data invoice'!N148=0,"",'Data invoice'!O148)</f>
        <v/>
      </c>
      <c r="F219" s="284" t="str">
        <f>IF('Data invoice'!O148=0,"",'Data invoice'!P148)</f>
        <v/>
      </c>
      <c r="G219" s="284" t="str">
        <f>IF('Data invoice'!P148=0,"",'Data invoice'!Q148)</f>
        <v/>
      </c>
      <c r="H219" s="284" t="str">
        <f>IF('Data invoice'!Q148=0,"",'Data invoice'!R148)</f>
        <v/>
      </c>
      <c r="I219" s="320" t="str">
        <f>IF('Data invoice'!R148=0,"",'Data invoice'!S148)</f>
        <v/>
      </c>
      <c r="J219" s="367" t="str">
        <f>IF('Data invoice'!S148=0,"",'Data invoice'!T148)</f>
        <v/>
      </c>
      <c r="L219" s="284"/>
      <c r="M219" s="284"/>
      <c r="N219" s="284"/>
      <c r="O219" s="284"/>
      <c r="P219" s="284"/>
      <c r="Q219" s="284"/>
      <c r="R219" s="284"/>
      <c r="S219" s="284"/>
      <c r="T219" s="284"/>
      <c r="U219" s="284"/>
      <c r="V219" s="284"/>
      <c r="W219" s="284"/>
      <c r="X219" s="284"/>
      <c r="Y219" s="284"/>
      <c r="Z219" s="284"/>
      <c r="AA219" s="284"/>
      <c r="AB219" s="293"/>
      <c r="AC219" s="293"/>
      <c r="AD219" s="293"/>
      <c r="AE219" s="293"/>
      <c r="AF219" s="293"/>
      <c r="AG219" s="293"/>
      <c r="AH219" s="293"/>
      <c r="AI219" s="293"/>
      <c r="AJ219" s="293"/>
      <c r="AK219" s="293"/>
      <c r="AL219" s="293"/>
    </row>
    <row r="220" spans="1:38" s="414" customFormat="1" ht="16.5" customHeight="1">
      <c r="A220" s="284" t="str">
        <f>IF('Data invoice'!J149=0,"",'Data invoice'!K149)</f>
        <v/>
      </c>
      <c r="B220" s="284" t="str">
        <f>IF('Data invoice'!K149=0,"",'Data invoice'!L149)</f>
        <v/>
      </c>
      <c r="C220" s="284" t="str">
        <f>IF('Data invoice'!L149=0,"",'Data invoice'!M149)</f>
        <v/>
      </c>
      <c r="D220" s="284" t="str">
        <f>IF('Data invoice'!M149=0,"",'Data invoice'!N149)</f>
        <v/>
      </c>
      <c r="E220" s="284" t="str">
        <f>IF('Data invoice'!N149=0,"",'Data invoice'!O149)</f>
        <v/>
      </c>
      <c r="F220" s="284" t="str">
        <f>IF('Data invoice'!O149=0,"",'Data invoice'!P149)</f>
        <v/>
      </c>
      <c r="G220" s="284" t="str">
        <f>IF('Data invoice'!P149=0,"",'Data invoice'!Q149)</f>
        <v/>
      </c>
      <c r="H220" s="284" t="str">
        <f>IF('Data invoice'!Q149=0,"",'Data invoice'!R149)</f>
        <v/>
      </c>
      <c r="I220" s="320" t="str">
        <f>IF('Data invoice'!R149=0,"",'Data invoice'!S149)</f>
        <v/>
      </c>
      <c r="J220" s="367" t="str">
        <f>IF('Data invoice'!S149=0,"",'Data invoice'!T149)</f>
        <v/>
      </c>
      <c r="L220" s="284"/>
      <c r="M220" s="284"/>
      <c r="N220" s="284"/>
      <c r="O220" s="284"/>
      <c r="P220" s="284"/>
      <c r="Q220" s="284"/>
      <c r="R220" s="284"/>
      <c r="S220" s="284"/>
      <c r="T220" s="284"/>
      <c r="U220" s="284"/>
      <c r="V220" s="284"/>
      <c r="W220" s="284"/>
      <c r="X220" s="284"/>
      <c r="Y220" s="284"/>
      <c r="Z220" s="284"/>
      <c r="AA220" s="284"/>
      <c r="AB220" s="293"/>
      <c r="AC220" s="293"/>
      <c r="AD220" s="293"/>
      <c r="AE220" s="293"/>
      <c r="AF220" s="293"/>
      <c r="AG220" s="293"/>
      <c r="AH220" s="293"/>
      <c r="AI220" s="293"/>
      <c r="AJ220" s="293"/>
      <c r="AK220" s="293"/>
      <c r="AL220" s="293"/>
    </row>
    <row r="221" spans="1:38" s="414" customFormat="1" ht="16.5" customHeight="1">
      <c r="A221" s="284" t="str">
        <f>IF('Data invoice'!J150=0,"",'Data invoice'!K150)</f>
        <v/>
      </c>
      <c r="B221" s="284" t="str">
        <f>IF('Data invoice'!K150=0,"",'Data invoice'!L150)</f>
        <v/>
      </c>
      <c r="C221" s="284" t="str">
        <f>IF('Data invoice'!L150=0,"",'Data invoice'!M150)</f>
        <v/>
      </c>
      <c r="D221" s="284" t="str">
        <f>IF('Data invoice'!M150=0,"",'Data invoice'!N150)</f>
        <v/>
      </c>
      <c r="E221" s="284" t="str">
        <f>IF('Data invoice'!N150=0,"",'Data invoice'!O150)</f>
        <v/>
      </c>
      <c r="F221" s="284" t="str">
        <f>IF('Data invoice'!O150=0,"",'Data invoice'!P150)</f>
        <v/>
      </c>
      <c r="G221" s="284" t="str">
        <f>IF('Data invoice'!P150=0,"",'Data invoice'!Q150)</f>
        <v/>
      </c>
      <c r="H221" s="284" t="str">
        <f>IF('Data invoice'!Q150=0,"",'Data invoice'!R150)</f>
        <v/>
      </c>
      <c r="I221" s="320" t="str">
        <f>IF('Data invoice'!R150=0,"",'Data invoice'!S150)</f>
        <v/>
      </c>
      <c r="J221" s="367" t="str">
        <f>IF('Data invoice'!S150=0,"",'Data invoice'!T150)</f>
        <v/>
      </c>
      <c r="L221" s="284"/>
      <c r="M221" s="284"/>
      <c r="N221" s="284"/>
      <c r="O221" s="284"/>
      <c r="P221" s="284"/>
      <c r="Q221" s="284"/>
      <c r="R221" s="284"/>
      <c r="S221" s="284"/>
      <c r="T221" s="284"/>
      <c r="U221" s="284"/>
      <c r="V221" s="284"/>
      <c r="W221" s="284"/>
      <c r="X221" s="284"/>
      <c r="Y221" s="284"/>
      <c r="Z221" s="284"/>
      <c r="AA221" s="284"/>
      <c r="AB221" s="293"/>
      <c r="AC221" s="293"/>
      <c r="AD221" s="293"/>
      <c r="AE221" s="293"/>
      <c r="AF221" s="293"/>
      <c r="AG221" s="293"/>
      <c r="AH221" s="293"/>
      <c r="AI221" s="293"/>
      <c r="AJ221" s="293"/>
      <c r="AK221" s="293"/>
      <c r="AL221" s="293"/>
    </row>
    <row r="222" spans="1:38" s="414" customFormat="1" ht="16.5" customHeight="1">
      <c r="A222" s="284" t="str">
        <f>IF('Data invoice'!J151=0,"",'Data invoice'!K151)</f>
        <v/>
      </c>
      <c r="B222" s="284" t="str">
        <f>IF('Data invoice'!K151=0,"",'Data invoice'!L151)</f>
        <v/>
      </c>
      <c r="C222" s="284" t="str">
        <f>IF('Data invoice'!L151=0,"",'Data invoice'!M151)</f>
        <v/>
      </c>
      <c r="D222" s="284" t="str">
        <f>IF('Data invoice'!M151=0,"",'Data invoice'!N151)</f>
        <v/>
      </c>
      <c r="E222" s="284" t="str">
        <f>IF('Data invoice'!N151=0,"",'Data invoice'!O151)</f>
        <v/>
      </c>
      <c r="F222" s="284" t="str">
        <f>IF('Data invoice'!O151=0,"",'Data invoice'!P151)</f>
        <v/>
      </c>
      <c r="G222" s="284" t="str">
        <f>IF('Data invoice'!P151=0,"",'Data invoice'!Q151)</f>
        <v/>
      </c>
      <c r="H222" s="284" t="str">
        <f>IF('Data invoice'!Q151=0,"",'Data invoice'!R151)</f>
        <v/>
      </c>
      <c r="I222" s="320" t="str">
        <f>IF('Data invoice'!R151=0,"",'Data invoice'!S151)</f>
        <v/>
      </c>
      <c r="J222" s="367" t="str">
        <f>IF('Data invoice'!S151=0,"",'Data invoice'!T151)</f>
        <v/>
      </c>
      <c r="L222" s="284"/>
      <c r="M222" s="284"/>
      <c r="N222" s="284"/>
      <c r="O222" s="284"/>
      <c r="P222" s="284"/>
      <c r="Q222" s="284"/>
      <c r="R222" s="284"/>
      <c r="S222" s="284"/>
      <c r="T222" s="284"/>
      <c r="U222" s="284"/>
      <c r="V222" s="284"/>
      <c r="W222" s="284"/>
      <c r="X222" s="284"/>
      <c r="Y222" s="284"/>
      <c r="Z222" s="284"/>
      <c r="AA222" s="284"/>
      <c r="AB222" s="293"/>
      <c r="AC222" s="293"/>
      <c r="AD222" s="293"/>
      <c r="AE222" s="293"/>
      <c r="AF222" s="293"/>
      <c r="AG222" s="293"/>
      <c r="AH222" s="293"/>
      <c r="AI222" s="293"/>
      <c r="AJ222" s="293"/>
      <c r="AK222" s="293"/>
      <c r="AL222" s="293"/>
    </row>
    <row r="223" spans="1:38" s="414" customFormat="1" ht="16.5" customHeight="1">
      <c r="A223" s="284" t="str">
        <f>IF('Data invoice'!J152=0,"",'Data invoice'!K152)</f>
        <v/>
      </c>
      <c r="B223" s="284" t="str">
        <f>IF('Data invoice'!K152=0,"",'Data invoice'!L152)</f>
        <v/>
      </c>
      <c r="C223" s="284" t="str">
        <f>IF('Data invoice'!L152=0,"",'Data invoice'!M152)</f>
        <v/>
      </c>
      <c r="D223" s="284" t="str">
        <f>IF('Data invoice'!M152=0,"",'Data invoice'!N152)</f>
        <v/>
      </c>
      <c r="E223" s="284" t="str">
        <f>IF('Data invoice'!N152=0,"",'Data invoice'!O152)</f>
        <v/>
      </c>
      <c r="F223" s="284" t="str">
        <f>IF('Data invoice'!O152=0,"",'Data invoice'!P152)</f>
        <v/>
      </c>
      <c r="G223" s="284" t="str">
        <f>IF('Data invoice'!P152=0,"",'Data invoice'!Q152)</f>
        <v/>
      </c>
      <c r="H223" s="284" t="str">
        <f>IF('Data invoice'!Q152=0,"",'Data invoice'!R152)</f>
        <v/>
      </c>
      <c r="I223" s="320" t="str">
        <f>IF('Data invoice'!R152=0,"",'Data invoice'!S152)</f>
        <v/>
      </c>
      <c r="J223" s="367" t="str">
        <f>IF('Data invoice'!S152=0,"",'Data invoice'!T152)</f>
        <v/>
      </c>
      <c r="L223" s="284"/>
      <c r="M223" s="284"/>
      <c r="N223" s="284"/>
      <c r="O223" s="284"/>
      <c r="P223" s="284"/>
      <c r="Q223" s="284"/>
      <c r="R223" s="284"/>
      <c r="S223" s="284"/>
      <c r="T223" s="284"/>
      <c r="U223" s="284"/>
      <c r="V223" s="284"/>
      <c r="W223" s="284"/>
      <c r="X223" s="284"/>
      <c r="Y223" s="284"/>
      <c r="Z223" s="284"/>
      <c r="AA223" s="284"/>
      <c r="AB223" s="293"/>
      <c r="AC223" s="293"/>
      <c r="AD223" s="293"/>
      <c r="AE223" s="293"/>
      <c r="AF223" s="293"/>
      <c r="AG223" s="293"/>
      <c r="AH223" s="293"/>
      <c r="AI223" s="293"/>
      <c r="AJ223" s="293"/>
      <c r="AK223" s="293"/>
      <c r="AL223" s="293"/>
    </row>
    <row r="224" spans="1:38" s="414" customFormat="1" ht="16.5" customHeight="1">
      <c r="A224" s="284" t="str">
        <f>IF('Data invoice'!J153=0,"",'Data invoice'!K153)</f>
        <v/>
      </c>
      <c r="B224" s="284" t="str">
        <f>IF('Data invoice'!K153=0,"",'Data invoice'!L153)</f>
        <v/>
      </c>
      <c r="C224" s="284" t="str">
        <f>IF('Data invoice'!L153=0,"",'Data invoice'!M153)</f>
        <v/>
      </c>
      <c r="D224" s="284" t="str">
        <f>IF('Data invoice'!M153=0,"",'Data invoice'!N153)</f>
        <v/>
      </c>
      <c r="E224" s="284" t="str">
        <f>IF('Data invoice'!N153=0,"",'Data invoice'!O153)</f>
        <v/>
      </c>
      <c r="F224" s="284" t="str">
        <f>IF('Data invoice'!O153=0,"",'Data invoice'!P153)</f>
        <v/>
      </c>
      <c r="G224" s="284" t="str">
        <f>IF('Data invoice'!P153=0,"",'Data invoice'!Q153)</f>
        <v/>
      </c>
      <c r="H224" s="284" t="str">
        <f>IF('Data invoice'!Q153=0,"",'Data invoice'!R153)</f>
        <v/>
      </c>
      <c r="I224" s="320" t="str">
        <f>IF('Data invoice'!R153=0,"",'Data invoice'!S153)</f>
        <v/>
      </c>
      <c r="J224" s="367" t="str">
        <f>IF('Data invoice'!S153=0,"",'Data invoice'!T153)</f>
        <v/>
      </c>
      <c r="L224" s="284"/>
      <c r="M224" s="284"/>
      <c r="N224" s="284"/>
      <c r="O224" s="284"/>
      <c r="P224" s="284"/>
      <c r="Q224" s="284"/>
      <c r="R224" s="284"/>
      <c r="S224" s="284"/>
      <c r="T224" s="284"/>
      <c r="U224" s="284"/>
      <c r="V224" s="284"/>
      <c r="W224" s="284"/>
      <c r="X224" s="284"/>
      <c r="Y224" s="284"/>
      <c r="Z224" s="284"/>
      <c r="AA224" s="284"/>
      <c r="AB224" s="293"/>
      <c r="AC224" s="293"/>
      <c r="AD224" s="293"/>
      <c r="AE224" s="293"/>
      <c r="AF224" s="293"/>
      <c r="AG224" s="293"/>
      <c r="AH224" s="293"/>
      <c r="AI224" s="293"/>
      <c r="AJ224" s="293"/>
      <c r="AK224" s="293"/>
      <c r="AL224" s="293"/>
    </row>
    <row r="225" spans="1:38" s="414" customFormat="1" ht="16.5" customHeight="1">
      <c r="A225" s="284" t="str">
        <f>IF('Data invoice'!J154=0,"",'Data invoice'!K154)</f>
        <v/>
      </c>
      <c r="B225" s="284" t="str">
        <f>IF('Data invoice'!K154=0,"",'Data invoice'!L154)</f>
        <v/>
      </c>
      <c r="C225" s="284" t="str">
        <f>IF('Data invoice'!L154=0,"",'Data invoice'!M154)</f>
        <v/>
      </c>
      <c r="D225" s="284" t="str">
        <f>IF('Data invoice'!M154=0,"",'Data invoice'!N154)</f>
        <v/>
      </c>
      <c r="E225" s="284" t="str">
        <f>IF('Data invoice'!N154=0,"",'Data invoice'!O154)</f>
        <v/>
      </c>
      <c r="F225" s="284" t="str">
        <f>IF('Data invoice'!O154=0,"",'Data invoice'!P154)</f>
        <v/>
      </c>
      <c r="G225" s="284" t="str">
        <f>IF('Data invoice'!P154=0,"",'Data invoice'!Q154)</f>
        <v/>
      </c>
      <c r="H225" s="284" t="str">
        <f>IF('Data invoice'!Q154=0,"",'Data invoice'!R154)</f>
        <v/>
      </c>
      <c r="I225" s="320" t="str">
        <f>IF('Data invoice'!R154=0,"",'Data invoice'!S154)</f>
        <v/>
      </c>
      <c r="J225" s="367" t="str">
        <f>IF('Data invoice'!S154=0,"",'Data invoice'!T154)</f>
        <v/>
      </c>
      <c r="L225" s="284"/>
      <c r="M225" s="284"/>
      <c r="N225" s="284"/>
      <c r="O225" s="284"/>
      <c r="P225" s="284"/>
      <c r="Q225" s="284"/>
      <c r="R225" s="284"/>
      <c r="S225" s="284"/>
      <c r="T225" s="284"/>
      <c r="U225" s="284"/>
      <c r="V225" s="284"/>
      <c r="W225" s="284"/>
      <c r="X225" s="284"/>
      <c r="Y225" s="284"/>
      <c r="Z225" s="284"/>
      <c r="AA225" s="284"/>
      <c r="AB225" s="293"/>
      <c r="AC225" s="293"/>
      <c r="AD225" s="293"/>
      <c r="AE225" s="293"/>
      <c r="AF225" s="293"/>
      <c r="AG225" s="293"/>
      <c r="AH225" s="293"/>
      <c r="AI225" s="293"/>
      <c r="AJ225" s="293"/>
      <c r="AK225" s="293"/>
      <c r="AL225" s="293"/>
    </row>
    <row r="226" spans="1:38" s="414" customFormat="1" ht="16.5" customHeight="1">
      <c r="A226" s="284" t="str">
        <f>IF('Data invoice'!J155=0,"",'Data invoice'!K155)</f>
        <v/>
      </c>
      <c r="B226" s="284" t="str">
        <f>IF('Data invoice'!K155=0,"",'Data invoice'!L155)</f>
        <v/>
      </c>
      <c r="C226" s="284" t="str">
        <f>IF('Data invoice'!L155=0,"",'Data invoice'!M155)</f>
        <v/>
      </c>
      <c r="D226" s="284" t="str">
        <f>IF('Data invoice'!M155=0,"",'Data invoice'!N155)</f>
        <v/>
      </c>
      <c r="E226" s="284" t="str">
        <f>IF('Data invoice'!N155=0,"",'Data invoice'!O155)</f>
        <v/>
      </c>
      <c r="F226" s="284" t="str">
        <f>IF('Data invoice'!O155=0,"",'Data invoice'!P155)</f>
        <v/>
      </c>
      <c r="G226" s="284" t="str">
        <f>IF('Data invoice'!P155=0,"",'Data invoice'!Q155)</f>
        <v/>
      </c>
      <c r="H226" s="284" t="str">
        <f>IF('Data invoice'!Q155=0,"",'Data invoice'!R155)</f>
        <v/>
      </c>
      <c r="I226" s="320" t="str">
        <f>IF('Data invoice'!R155=0,"",'Data invoice'!S155)</f>
        <v/>
      </c>
      <c r="J226" s="367" t="str">
        <f>IF('Data invoice'!S155=0,"",'Data invoice'!T155)</f>
        <v/>
      </c>
      <c r="L226" s="284"/>
      <c r="M226" s="284"/>
      <c r="N226" s="284"/>
      <c r="O226" s="284"/>
      <c r="P226" s="284"/>
      <c r="Q226" s="284"/>
      <c r="R226" s="284"/>
      <c r="S226" s="284"/>
      <c r="T226" s="284"/>
      <c r="U226" s="284"/>
      <c r="V226" s="284"/>
      <c r="W226" s="284"/>
      <c r="X226" s="284"/>
      <c r="Y226" s="284"/>
      <c r="Z226" s="284"/>
      <c r="AA226" s="284"/>
      <c r="AB226" s="293"/>
      <c r="AC226" s="293"/>
      <c r="AD226" s="293"/>
      <c r="AE226" s="293"/>
      <c r="AF226" s="293"/>
      <c r="AG226" s="293"/>
      <c r="AH226" s="293"/>
      <c r="AI226" s="293"/>
      <c r="AJ226" s="293"/>
      <c r="AK226" s="293"/>
      <c r="AL226" s="293"/>
    </row>
    <row r="227" spans="1:38" s="414" customFormat="1" ht="16.5" customHeight="1">
      <c r="A227" s="284" t="str">
        <f>IF('Data invoice'!J156=0,"",'Data invoice'!K156)</f>
        <v/>
      </c>
      <c r="B227" s="284" t="str">
        <f>IF('Data invoice'!K156=0,"",'Data invoice'!L156)</f>
        <v/>
      </c>
      <c r="C227" s="284" t="str">
        <f>IF('Data invoice'!L156=0,"",'Data invoice'!M156)</f>
        <v/>
      </c>
      <c r="D227" s="284" t="str">
        <f>IF('Data invoice'!M156=0,"",'Data invoice'!N156)</f>
        <v/>
      </c>
      <c r="E227" s="284" t="str">
        <f>IF('Data invoice'!N156=0,"",'Data invoice'!O156)</f>
        <v/>
      </c>
      <c r="F227" s="284" t="str">
        <f>IF('Data invoice'!O156=0,"",'Data invoice'!P156)</f>
        <v/>
      </c>
      <c r="G227" s="284" t="str">
        <f>IF('Data invoice'!P156=0,"",'Data invoice'!Q156)</f>
        <v/>
      </c>
      <c r="H227" s="284" t="str">
        <f>IF('Data invoice'!Q156=0,"",'Data invoice'!R156)</f>
        <v/>
      </c>
      <c r="I227" s="320" t="str">
        <f>IF('Data invoice'!R156=0,"",'Data invoice'!S156)</f>
        <v/>
      </c>
      <c r="J227" s="367" t="str">
        <f>IF('Data invoice'!S156=0,"",'Data invoice'!T156)</f>
        <v/>
      </c>
      <c r="L227" s="284"/>
      <c r="M227" s="284"/>
      <c r="N227" s="284"/>
      <c r="O227" s="284"/>
      <c r="P227" s="284"/>
      <c r="Q227" s="284"/>
      <c r="R227" s="284"/>
      <c r="S227" s="284"/>
      <c r="T227" s="284"/>
      <c r="U227" s="284"/>
      <c r="V227" s="284"/>
      <c r="W227" s="284"/>
      <c r="X227" s="284"/>
      <c r="Y227" s="284"/>
      <c r="Z227" s="284"/>
      <c r="AA227" s="284"/>
      <c r="AB227" s="293"/>
      <c r="AC227" s="293"/>
      <c r="AD227" s="293"/>
      <c r="AE227" s="293"/>
      <c r="AF227" s="293"/>
      <c r="AG227" s="293"/>
      <c r="AH227" s="293"/>
      <c r="AI227" s="293"/>
      <c r="AJ227" s="293"/>
      <c r="AK227" s="293"/>
      <c r="AL227" s="293"/>
    </row>
    <row r="228" spans="1:38" s="414" customFormat="1" ht="16.5" customHeight="1">
      <c r="A228" s="284" t="str">
        <f>IF('Data invoice'!J157=0,"",'Data invoice'!K157)</f>
        <v/>
      </c>
      <c r="B228" s="284" t="str">
        <f>IF('Data invoice'!K157=0,"",'Data invoice'!L157)</f>
        <v/>
      </c>
      <c r="C228" s="284" t="str">
        <f>IF('Data invoice'!L157=0,"",'Data invoice'!M157)</f>
        <v/>
      </c>
      <c r="D228" s="284" t="str">
        <f>IF('Data invoice'!M157=0,"",'Data invoice'!N157)</f>
        <v/>
      </c>
      <c r="E228" s="284" t="str">
        <f>IF('Data invoice'!N157=0,"",'Data invoice'!O157)</f>
        <v/>
      </c>
      <c r="F228" s="284" t="str">
        <f>IF('Data invoice'!O157=0,"",'Data invoice'!P157)</f>
        <v/>
      </c>
      <c r="G228" s="284" t="str">
        <f>IF('Data invoice'!P157=0,"",'Data invoice'!Q157)</f>
        <v/>
      </c>
      <c r="H228" s="284" t="str">
        <f>IF('Data invoice'!Q157=0,"",'Data invoice'!R157)</f>
        <v/>
      </c>
      <c r="I228" s="320" t="str">
        <f>IF('Data invoice'!R157=0,"",'Data invoice'!S157)</f>
        <v/>
      </c>
      <c r="J228" s="367" t="str">
        <f>IF('Data invoice'!S157=0,"",'Data invoice'!T157)</f>
        <v/>
      </c>
      <c r="L228" s="284"/>
      <c r="M228" s="284"/>
      <c r="N228" s="284"/>
      <c r="O228" s="284"/>
      <c r="P228" s="284"/>
      <c r="Q228" s="284"/>
      <c r="R228" s="284"/>
      <c r="S228" s="284"/>
      <c r="T228" s="284"/>
      <c r="U228" s="284"/>
      <c r="V228" s="284"/>
      <c r="W228" s="284"/>
      <c r="X228" s="284"/>
      <c r="Y228" s="284"/>
      <c r="Z228" s="284"/>
      <c r="AA228" s="284"/>
      <c r="AB228" s="293"/>
      <c r="AC228" s="293"/>
      <c r="AD228" s="293"/>
      <c r="AE228" s="293"/>
      <c r="AF228" s="293"/>
      <c r="AG228" s="293"/>
      <c r="AH228" s="293"/>
      <c r="AI228" s="293"/>
      <c r="AJ228" s="293"/>
      <c r="AK228" s="293"/>
      <c r="AL228" s="293"/>
    </row>
    <row r="229" spans="1:38" s="414" customFormat="1" ht="16.5" customHeight="1">
      <c r="A229" s="284" t="str">
        <f>IF('Data invoice'!J158=0,"",'Data invoice'!K158)</f>
        <v/>
      </c>
      <c r="B229" s="284" t="str">
        <f>IF('Data invoice'!K158=0,"",'Data invoice'!L158)</f>
        <v/>
      </c>
      <c r="C229" s="284" t="str">
        <f>IF('Data invoice'!L158=0,"",'Data invoice'!M158)</f>
        <v/>
      </c>
      <c r="D229" s="284" t="str">
        <f>IF('Data invoice'!M158=0,"",'Data invoice'!N158)</f>
        <v/>
      </c>
      <c r="E229" s="284" t="str">
        <f>IF('Data invoice'!N158=0,"",'Data invoice'!O158)</f>
        <v/>
      </c>
      <c r="F229" s="284" t="str">
        <f>IF('Data invoice'!O158=0,"",'Data invoice'!P158)</f>
        <v/>
      </c>
      <c r="G229" s="284" t="str">
        <f>IF('Data invoice'!P158=0,"",'Data invoice'!Q158)</f>
        <v/>
      </c>
      <c r="H229" s="284" t="str">
        <f>IF('Data invoice'!Q158=0,"",'Data invoice'!R158)</f>
        <v/>
      </c>
      <c r="I229" s="320" t="str">
        <f>IF('Data invoice'!R158=0,"",'Data invoice'!S158)</f>
        <v/>
      </c>
      <c r="J229" s="367" t="str">
        <f>IF('Data invoice'!S158=0,"",'Data invoice'!T158)</f>
        <v/>
      </c>
      <c r="L229" s="284"/>
      <c r="M229" s="284"/>
      <c r="N229" s="284"/>
      <c r="O229" s="284"/>
      <c r="P229" s="284"/>
      <c r="Q229" s="284"/>
      <c r="R229" s="284"/>
      <c r="S229" s="284"/>
      <c r="T229" s="284"/>
      <c r="U229" s="284"/>
      <c r="V229" s="284"/>
      <c r="W229" s="284"/>
      <c r="X229" s="284"/>
      <c r="Y229" s="284"/>
      <c r="Z229" s="284"/>
      <c r="AA229" s="284"/>
      <c r="AB229" s="293"/>
      <c r="AC229" s="293"/>
      <c r="AD229" s="293"/>
      <c r="AE229" s="293"/>
      <c r="AF229" s="293"/>
      <c r="AG229" s="293"/>
      <c r="AH229" s="293"/>
      <c r="AI229" s="293"/>
      <c r="AJ229" s="293"/>
      <c r="AK229" s="293"/>
      <c r="AL229" s="293"/>
    </row>
    <row r="230" spans="1:38" s="414" customFormat="1" ht="16.5" customHeight="1">
      <c r="A230" s="284" t="str">
        <f>IF('Data invoice'!J159=0,"",'Data invoice'!K159)</f>
        <v/>
      </c>
      <c r="B230" s="284" t="str">
        <f>IF('Data invoice'!K159=0,"",'Data invoice'!L159)</f>
        <v/>
      </c>
      <c r="C230" s="284" t="str">
        <f>IF('Data invoice'!L159=0,"",'Data invoice'!M159)</f>
        <v/>
      </c>
      <c r="D230" s="284" t="str">
        <f>IF('Data invoice'!M159=0,"",'Data invoice'!N159)</f>
        <v/>
      </c>
      <c r="E230" s="284" t="str">
        <f>IF('Data invoice'!N159=0,"",'Data invoice'!O159)</f>
        <v/>
      </c>
      <c r="F230" s="284" t="str">
        <f>IF('Data invoice'!O159=0,"",'Data invoice'!P159)</f>
        <v/>
      </c>
      <c r="G230" s="284" t="str">
        <f>IF('Data invoice'!P159=0,"",'Data invoice'!Q159)</f>
        <v/>
      </c>
      <c r="H230" s="284" t="str">
        <f>IF('Data invoice'!Q159=0,"",'Data invoice'!R159)</f>
        <v/>
      </c>
      <c r="I230" s="320" t="str">
        <f>IF('Data invoice'!R159=0,"",'Data invoice'!S159)</f>
        <v/>
      </c>
      <c r="J230" s="367" t="str">
        <f>IF('Data invoice'!S159=0,"",'Data invoice'!T159)</f>
        <v/>
      </c>
      <c r="L230" s="284"/>
      <c r="M230" s="284"/>
      <c r="N230" s="284"/>
      <c r="O230" s="284"/>
      <c r="P230" s="284"/>
      <c r="Q230" s="284"/>
      <c r="R230" s="284"/>
      <c r="S230" s="284"/>
      <c r="T230" s="284"/>
      <c r="U230" s="284"/>
      <c r="V230" s="284"/>
      <c r="W230" s="284"/>
      <c r="X230" s="284"/>
      <c r="Y230" s="284"/>
      <c r="Z230" s="284"/>
      <c r="AA230" s="284"/>
      <c r="AB230" s="293"/>
      <c r="AC230" s="293"/>
      <c r="AD230" s="293"/>
      <c r="AE230" s="293"/>
      <c r="AF230" s="293"/>
      <c r="AG230" s="293"/>
      <c r="AH230" s="293"/>
      <c r="AI230" s="293"/>
      <c r="AJ230" s="293"/>
      <c r="AK230" s="293"/>
      <c r="AL230" s="293"/>
    </row>
    <row r="231" spans="1:38" s="414" customFormat="1" ht="16.5" customHeight="1">
      <c r="A231" s="284" t="str">
        <f>IF('Data invoice'!J160=0,"",'Data invoice'!K160)</f>
        <v/>
      </c>
      <c r="B231" s="284" t="str">
        <f>IF('Data invoice'!K160=0,"",'Data invoice'!L160)</f>
        <v/>
      </c>
      <c r="C231" s="284" t="str">
        <f>IF('Data invoice'!L160=0,"",'Data invoice'!M160)</f>
        <v/>
      </c>
      <c r="D231" s="284" t="str">
        <f>IF('Data invoice'!M160=0,"",'Data invoice'!N160)</f>
        <v/>
      </c>
      <c r="E231" s="284" t="str">
        <f>IF('Data invoice'!N160=0,"",'Data invoice'!O160)</f>
        <v/>
      </c>
      <c r="F231" s="284" t="str">
        <f>IF('Data invoice'!O160=0,"",'Data invoice'!P160)</f>
        <v/>
      </c>
      <c r="G231" s="284" t="str">
        <f>IF('Data invoice'!P160=0,"",'Data invoice'!Q160)</f>
        <v/>
      </c>
      <c r="H231" s="284" t="str">
        <f>IF('Data invoice'!Q160=0,"",'Data invoice'!R160)</f>
        <v/>
      </c>
      <c r="I231" s="320" t="str">
        <f>IF('Data invoice'!R160=0,"",'Data invoice'!S160)</f>
        <v/>
      </c>
      <c r="J231" s="367" t="str">
        <f>IF('Data invoice'!S160=0,"",'Data invoice'!T160)</f>
        <v/>
      </c>
      <c r="L231" s="284"/>
      <c r="M231" s="284"/>
      <c r="N231" s="284"/>
      <c r="O231" s="284"/>
      <c r="P231" s="284"/>
      <c r="Q231" s="284"/>
      <c r="R231" s="284"/>
      <c r="S231" s="284"/>
      <c r="T231" s="284"/>
      <c r="U231" s="284"/>
      <c r="V231" s="284"/>
      <c r="W231" s="284"/>
      <c r="X231" s="284"/>
      <c r="Y231" s="284"/>
      <c r="Z231" s="284"/>
      <c r="AA231" s="284"/>
      <c r="AB231" s="293"/>
      <c r="AC231" s="293"/>
      <c r="AD231" s="293"/>
      <c r="AE231" s="293"/>
      <c r="AF231" s="293"/>
      <c r="AG231" s="293"/>
      <c r="AH231" s="293"/>
      <c r="AI231" s="293"/>
      <c r="AJ231" s="293"/>
      <c r="AK231" s="293"/>
      <c r="AL231" s="293"/>
    </row>
    <row r="232" spans="1:38" s="414" customFormat="1" ht="16.5" customHeight="1">
      <c r="A232" s="284" t="str">
        <f>IF('Data invoice'!J161=0,"",'Data invoice'!K161)</f>
        <v/>
      </c>
      <c r="B232" s="284" t="str">
        <f>IF('Data invoice'!K161=0,"",'Data invoice'!L161)</f>
        <v/>
      </c>
      <c r="C232" s="284" t="str">
        <f>IF('Data invoice'!L161=0,"",'Data invoice'!M161)</f>
        <v/>
      </c>
      <c r="D232" s="284" t="str">
        <f>IF('Data invoice'!M161=0,"",'Data invoice'!N161)</f>
        <v/>
      </c>
      <c r="E232" s="284" t="str">
        <f>IF('Data invoice'!N161=0,"",'Data invoice'!O161)</f>
        <v/>
      </c>
      <c r="F232" s="284" t="str">
        <f>IF('Data invoice'!O161=0,"",'Data invoice'!P161)</f>
        <v/>
      </c>
      <c r="G232" s="284" t="str">
        <f>IF('Data invoice'!P161=0,"",'Data invoice'!Q161)</f>
        <v/>
      </c>
      <c r="H232" s="284" t="str">
        <f>IF('Data invoice'!Q161=0,"",'Data invoice'!R161)</f>
        <v/>
      </c>
      <c r="I232" s="320" t="str">
        <f>IF('Data invoice'!R161=0,"",'Data invoice'!S161)</f>
        <v/>
      </c>
      <c r="J232" s="367" t="str">
        <f>IF('Data invoice'!S161=0,"",'Data invoice'!T161)</f>
        <v/>
      </c>
      <c r="L232" s="284"/>
      <c r="M232" s="284"/>
      <c r="N232" s="284"/>
      <c r="O232" s="284"/>
      <c r="P232" s="284"/>
      <c r="Q232" s="284"/>
      <c r="R232" s="284"/>
      <c r="S232" s="284"/>
      <c r="T232" s="284"/>
      <c r="U232" s="284"/>
      <c r="V232" s="284"/>
      <c r="W232" s="284"/>
      <c r="X232" s="284"/>
      <c r="Y232" s="284"/>
      <c r="Z232" s="284"/>
      <c r="AA232" s="284"/>
      <c r="AB232" s="293"/>
      <c r="AC232" s="293"/>
      <c r="AD232" s="293"/>
      <c r="AE232" s="293"/>
      <c r="AF232" s="293"/>
      <c r="AG232" s="293"/>
      <c r="AH232" s="293"/>
      <c r="AI232" s="293"/>
      <c r="AJ232" s="293"/>
      <c r="AK232" s="293"/>
      <c r="AL232" s="293"/>
    </row>
    <row r="233" spans="1:38" s="414" customFormat="1" ht="16.5" customHeight="1">
      <c r="A233" s="284" t="str">
        <f>IF('Data invoice'!J162=0,"",'Data invoice'!K162)</f>
        <v/>
      </c>
      <c r="B233" s="284" t="str">
        <f>IF('Data invoice'!K162=0,"",'Data invoice'!L162)</f>
        <v/>
      </c>
      <c r="C233" s="284" t="str">
        <f>IF('Data invoice'!L162=0,"",'Data invoice'!M162)</f>
        <v/>
      </c>
      <c r="D233" s="284" t="str">
        <f>IF('Data invoice'!M162=0,"",'Data invoice'!N162)</f>
        <v/>
      </c>
      <c r="E233" s="284" t="str">
        <f>IF('Data invoice'!N162=0,"",'Data invoice'!O162)</f>
        <v/>
      </c>
      <c r="F233" s="284" t="str">
        <f>IF('Data invoice'!O162=0,"",'Data invoice'!P162)</f>
        <v/>
      </c>
      <c r="G233" s="284" t="str">
        <f>IF('Data invoice'!P162=0,"",'Data invoice'!Q162)</f>
        <v/>
      </c>
      <c r="H233" s="284" t="str">
        <f>IF('Data invoice'!Q162=0,"",'Data invoice'!R162)</f>
        <v/>
      </c>
      <c r="I233" s="320" t="str">
        <f>IF('Data invoice'!R162=0,"",'Data invoice'!S162)</f>
        <v/>
      </c>
      <c r="J233" s="367" t="str">
        <f>IF('Data invoice'!S162=0,"",'Data invoice'!T162)</f>
        <v/>
      </c>
      <c r="L233" s="284"/>
      <c r="M233" s="284"/>
      <c r="N233" s="284"/>
      <c r="O233" s="284"/>
      <c r="P233" s="279"/>
      <c r="Q233" s="279"/>
      <c r="R233" s="279"/>
      <c r="S233" s="284"/>
      <c r="T233" s="284"/>
      <c r="U233" s="284"/>
      <c r="V233" s="284"/>
      <c r="W233" s="284"/>
      <c r="X233" s="284"/>
      <c r="Y233" s="284"/>
      <c r="Z233" s="284"/>
      <c r="AA233" s="284"/>
      <c r="AB233" s="293"/>
      <c r="AC233" s="293"/>
      <c r="AD233" s="293"/>
      <c r="AE233" s="293"/>
      <c r="AF233" s="293"/>
      <c r="AG233" s="293"/>
      <c r="AH233" s="293"/>
      <c r="AI233" s="293"/>
      <c r="AJ233" s="293"/>
      <c r="AK233" s="293"/>
      <c r="AL233" s="293"/>
    </row>
    <row r="234" spans="1:38" s="414" customFormat="1" ht="16.5" customHeight="1">
      <c r="A234" s="284" t="str">
        <f>IF('Data invoice'!J163=0,"",'Data invoice'!K163)</f>
        <v/>
      </c>
      <c r="B234" s="284" t="str">
        <f>IF('Data invoice'!K163=0,"",'Data invoice'!L163)</f>
        <v/>
      </c>
      <c r="C234" s="284" t="str">
        <f>IF('Data invoice'!L163=0,"",'Data invoice'!M163)</f>
        <v/>
      </c>
      <c r="D234" s="284" t="str">
        <f>IF('Data invoice'!M163=0,"",'Data invoice'!N163)</f>
        <v/>
      </c>
      <c r="E234" s="284" t="str">
        <f>IF('Data invoice'!N163=0,"",'Data invoice'!O163)</f>
        <v/>
      </c>
      <c r="F234" s="284" t="str">
        <f>IF('Data invoice'!O163=0,"",'Data invoice'!P163)</f>
        <v/>
      </c>
      <c r="G234" s="284" t="str">
        <f>IF('Data invoice'!P163=0,"",'Data invoice'!Q163)</f>
        <v/>
      </c>
      <c r="H234" s="284" t="str">
        <f>IF('Data invoice'!Q163=0,"",'Data invoice'!R163)</f>
        <v/>
      </c>
      <c r="I234" s="320" t="str">
        <f>IF('Data invoice'!R163=0,"",'Data invoice'!S163)</f>
        <v/>
      </c>
      <c r="J234" s="367" t="str">
        <f>IF('Data invoice'!S163=0,"",'Data invoice'!T163)</f>
        <v/>
      </c>
      <c r="L234" s="284"/>
      <c r="M234" s="284"/>
      <c r="N234" s="284"/>
      <c r="O234" s="284"/>
      <c r="P234" s="279"/>
      <c r="Q234" s="279"/>
      <c r="R234" s="279"/>
      <c r="S234" s="284"/>
      <c r="T234" s="284"/>
      <c r="U234" s="284"/>
      <c r="V234" s="284"/>
      <c r="W234" s="284"/>
      <c r="X234" s="284"/>
      <c r="Y234" s="284"/>
      <c r="Z234" s="284"/>
      <c r="AA234" s="284"/>
      <c r="AB234" s="293"/>
      <c r="AC234" s="293"/>
      <c r="AD234" s="293"/>
      <c r="AE234" s="293"/>
      <c r="AF234" s="293"/>
      <c r="AG234" s="293"/>
      <c r="AH234" s="293"/>
      <c r="AI234" s="293"/>
      <c r="AJ234" s="293"/>
      <c r="AK234" s="293"/>
      <c r="AL234" s="293"/>
    </row>
    <row r="235" spans="1:38" s="414" customFormat="1" ht="16.5" customHeight="1">
      <c r="A235" s="284" t="str">
        <f>IF('Data invoice'!J164=0,"",'Data invoice'!K164)</f>
        <v/>
      </c>
      <c r="B235" s="284" t="str">
        <f>IF('Data invoice'!K164=0,"",'Data invoice'!L164)</f>
        <v/>
      </c>
      <c r="C235" s="284" t="str">
        <f>IF('Data invoice'!L164=0,"",'Data invoice'!M164)</f>
        <v/>
      </c>
      <c r="D235" s="284" t="str">
        <f>IF('Data invoice'!M164=0,"",'Data invoice'!N164)</f>
        <v/>
      </c>
      <c r="E235" s="284" t="str">
        <f>IF('Data invoice'!N164=0,"",'Data invoice'!O164)</f>
        <v/>
      </c>
      <c r="F235" s="284" t="str">
        <f>IF('Data invoice'!O164=0,"",'Data invoice'!P164)</f>
        <v/>
      </c>
      <c r="G235" s="284" t="str">
        <f>IF('Data invoice'!P164=0,"",'Data invoice'!Q164)</f>
        <v/>
      </c>
      <c r="H235" s="284" t="str">
        <f>IF('Data invoice'!Q164=0,"",'Data invoice'!R164)</f>
        <v/>
      </c>
      <c r="I235" s="320" t="str">
        <f>IF('Data invoice'!R164=0,"",'Data invoice'!S164)</f>
        <v/>
      </c>
      <c r="J235" s="367" t="str">
        <f>IF('Data invoice'!S164=0,"",'Data invoice'!T164)</f>
        <v/>
      </c>
      <c r="L235" s="284"/>
      <c r="M235" s="284"/>
      <c r="N235" s="279"/>
      <c r="O235" s="279"/>
      <c r="P235" s="279"/>
      <c r="Q235" s="279"/>
      <c r="R235" s="279"/>
      <c r="S235" s="284"/>
      <c r="T235" s="284"/>
      <c r="U235" s="284"/>
      <c r="V235" s="284"/>
      <c r="W235" s="284"/>
      <c r="X235" s="284"/>
      <c r="Y235" s="284"/>
      <c r="Z235" s="284"/>
      <c r="AA235" s="284"/>
      <c r="AB235" s="293"/>
      <c r="AC235" s="293"/>
      <c r="AD235" s="293"/>
      <c r="AE235" s="293"/>
      <c r="AF235" s="293"/>
      <c r="AG235" s="293"/>
      <c r="AH235" s="293"/>
      <c r="AI235" s="293"/>
      <c r="AJ235" s="293"/>
      <c r="AK235" s="293"/>
      <c r="AL235" s="293"/>
    </row>
    <row r="236" spans="1:38" s="414" customFormat="1" ht="13.5" customHeight="1">
      <c r="A236" s="284" t="str">
        <f>IF('Data invoice'!J165=0,"",'Data invoice'!K165)</f>
        <v/>
      </c>
      <c r="B236" s="284" t="str">
        <f>IF('Data invoice'!K165=0,"",'Data invoice'!L165)</f>
        <v/>
      </c>
      <c r="C236" s="284" t="str">
        <f>IF('Data invoice'!L165=0,"",'Data invoice'!M165)</f>
        <v/>
      </c>
      <c r="D236" s="284" t="str">
        <f>IF('Data invoice'!M165=0,"",'Data invoice'!N165)</f>
        <v/>
      </c>
      <c r="E236" s="284" t="str">
        <f>IF('Data invoice'!N165=0,"",'Data invoice'!O165)</f>
        <v/>
      </c>
      <c r="F236" s="284" t="str">
        <f>IF('Data invoice'!O165=0,"",'Data invoice'!P165)</f>
        <v/>
      </c>
      <c r="G236" s="284" t="str">
        <f>IF('Data invoice'!P165=0,"",'Data invoice'!Q165)</f>
        <v/>
      </c>
      <c r="H236" s="284" t="str">
        <f>IF('Data invoice'!Q165=0,"",'Data invoice'!R165)</f>
        <v/>
      </c>
      <c r="I236" s="320" t="str">
        <f>IF('Data invoice'!R165=0,"",'Data invoice'!S165)</f>
        <v/>
      </c>
      <c r="J236" s="367" t="str">
        <f>IF('Data invoice'!S165=0,"",'Data invoice'!T165)</f>
        <v/>
      </c>
      <c r="L236" s="284"/>
      <c r="M236" s="284"/>
      <c r="N236" s="279"/>
      <c r="O236" s="279"/>
      <c r="P236" s="279"/>
      <c r="Q236" s="279"/>
      <c r="R236" s="279"/>
      <c r="S236" s="284"/>
      <c r="T236" s="284"/>
      <c r="U236" s="284"/>
      <c r="V236" s="284"/>
      <c r="W236" s="284"/>
      <c r="X236" s="284"/>
      <c r="Y236" s="284"/>
      <c r="Z236" s="284"/>
      <c r="AA236" s="284"/>
      <c r="AB236" s="293"/>
      <c r="AC236" s="293"/>
      <c r="AD236" s="293"/>
      <c r="AE236" s="293"/>
      <c r="AF236" s="293"/>
      <c r="AG236" s="293"/>
      <c r="AH236" s="293"/>
      <c r="AI236" s="293"/>
      <c r="AJ236" s="293"/>
      <c r="AK236" s="293"/>
      <c r="AL236" s="293"/>
    </row>
    <row r="237" spans="1:38" s="414" customFormat="1" ht="13.5" customHeight="1">
      <c r="A237" s="284" t="str">
        <f>IF('Data invoice'!J166=0,"",'Data invoice'!K166)</f>
        <v/>
      </c>
      <c r="B237" s="284" t="str">
        <f>IF('Data invoice'!K166=0,"",'Data invoice'!L166)</f>
        <v/>
      </c>
      <c r="C237" s="284" t="str">
        <f>IF('Data invoice'!L166=0,"",'Data invoice'!M166)</f>
        <v/>
      </c>
      <c r="D237" s="284" t="str">
        <f>IF('Data invoice'!M166=0,"",'Data invoice'!N166)</f>
        <v/>
      </c>
      <c r="E237" s="284" t="str">
        <f>IF('Data invoice'!N166=0,"",'Data invoice'!O166)</f>
        <v/>
      </c>
      <c r="F237" s="284" t="str">
        <f>IF('Data invoice'!O166=0,"",'Data invoice'!P166)</f>
        <v/>
      </c>
      <c r="G237" s="284" t="str">
        <f>IF('Data invoice'!P166=0,"",'Data invoice'!Q166)</f>
        <v/>
      </c>
      <c r="H237" s="284" t="str">
        <f>IF('Data invoice'!Q166=0,"",'Data invoice'!R166)</f>
        <v/>
      </c>
      <c r="I237" s="320" t="str">
        <f>IF('Data invoice'!R166=0,"",'Data invoice'!S166)</f>
        <v/>
      </c>
      <c r="J237" s="367" t="str">
        <f>IF('Data invoice'!S166=0,"",'Data invoice'!T166)</f>
        <v/>
      </c>
      <c r="L237" s="284"/>
      <c r="M237" s="284"/>
      <c r="N237" s="279"/>
      <c r="O237" s="279"/>
      <c r="P237" s="279"/>
      <c r="Q237" s="279"/>
      <c r="R237" s="279"/>
      <c r="S237" s="279"/>
      <c r="T237" s="279"/>
      <c r="U237" s="284"/>
      <c r="V237" s="284"/>
      <c r="W237" s="284"/>
      <c r="X237" s="284"/>
      <c r="Y237" s="284"/>
      <c r="Z237" s="284"/>
      <c r="AA237" s="284"/>
      <c r="AB237" s="293"/>
      <c r="AC237" s="293"/>
      <c r="AD237" s="293"/>
      <c r="AE237" s="293"/>
      <c r="AF237" s="293"/>
      <c r="AG237" s="293"/>
      <c r="AH237" s="293"/>
      <c r="AI237" s="293"/>
      <c r="AJ237" s="293"/>
      <c r="AK237" s="293"/>
      <c r="AL237" s="293"/>
    </row>
    <row r="238" spans="1:38" s="414" customFormat="1" ht="16.5" customHeight="1">
      <c r="A238" s="284" t="str">
        <f>IF('Data invoice'!J167=0,"",'Data invoice'!K167)</f>
        <v/>
      </c>
      <c r="B238" s="284" t="str">
        <f>IF('Data invoice'!K167=0,"",'Data invoice'!L167)</f>
        <v/>
      </c>
      <c r="C238" s="284" t="str">
        <f>IF('Data invoice'!L167=0,"",'Data invoice'!M167)</f>
        <v/>
      </c>
      <c r="D238" s="284" t="str">
        <f>IF('Data invoice'!M167=0,"",'Data invoice'!N167)</f>
        <v/>
      </c>
      <c r="E238" s="284" t="str">
        <f>IF('Data invoice'!N167=0,"",'Data invoice'!O167)</f>
        <v/>
      </c>
      <c r="F238" s="284" t="str">
        <f>IF('Data invoice'!O167=0,"",'Data invoice'!P167)</f>
        <v/>
      </c>
      <c r="G238" s="284" t="str">
        <f>IF('Data invoice'!P167=0,"",'Data invoice'!Q167)</f>
        <v/>
      </c>
      <c r="H238" s="284" t="str">
        <f>IF('Data invoice'!Q167=0,"",'Data invoice'!R167)</f>
        <v/>
      </c>
      <c r="I238" s="320" t="str">
        <f>IF('Data invoice'!R167=0,"",'Data invoice'!S167)</f>
        <v/>
      </c>
      <c r="J238" s="367" t="str">
        <f>IF('Data invoice'!S167=0,"",'Data invoice'!T167)</f>
        <v/>
      </c>
      <c r="L238" s="284"/>
      <c r="M238" s="284"/>
      <c r="N238" s="279"/>
      <c r="O238" s="279"/>
      <c r="P238" s="279"/>
      <c r="Q238" s="279"/>
      <c r="R238" s="279"/>
      <c r="S238" s="279"/>
      <c r="T238" s="279"/>
      <c r="U238" s="284"/>
      <c r="V238" s="284"/>
      <c r="W238" s="284"/>
      <c r="X238" s="284"/>
      <c r="Y238" s="284"/>
      <c r="Z238" s="284"/>
      <c r="AA238" s="284"/>
      <c r="AB238" s="293"/>
      <c r="AC238" s="293"/>
      <c r="AD238" s="293"/>
      <c r="AE238" s="293"/>
      <c r="AF238" s="293"/>
      <c r="AG238" s="293"/>
      <c r="AH238" s="293"/>
      <c r="AI238" s="293"/>
      <c r="AJ238" s="293"/>
      <c r="AK238" s="293"/>
      <c r="AL238" s="293"/>
    </row>
    <row r="239" spans="1:38" s="414" customFormat="1" ht="16.5" customHeight="1">
      <c r="A239" s="284" t="str">
        <f>IF('Data invoice'!J168=0,"",'Data invoice'!K168)</f>
        <v/>
      </c>
      <c r="B239" s="284" t="str">
        <f>IF('Data invoice'!K168=0,"",'Data invoice'!L168)</f>
        <v/>
      </c>
      <c r="C239" s="284" t="str">
        <f>IF('Data invoice'!L168=0,"",'Data invoice'!M168)</f>
        <v/>
      </c>
      <c r="D239" s="284" t="str">
        <f>IF('Data invoice'!M168=0,"",'Data invoice'!N168)</f>
        <v/>
      </c>
      <c r="E239" s="284" t="str">
        <f>IF('Data invoice'!N168=0,"",'Data invoice'!O168)</f>
        <v/>
      </c>
      <c r="F239" s="284" t="str">
        <f>IF('Data invoice'!O168=0,"",'Data invoice'!P168)</f>
        <v/>
      </c>
      <c r="G239" s="284" t="str">
        <f>IF('Data invoice'!P168=0,"",'Data invoice'!Q168)</f>
        <v/>
      </c>
      <c r="H239" s="284" t="str">
        <f>IF('Data invoice'!Q168=0,"",'Data invoice'!R168)</f>
        <v/>
      </c>
      <c r="I239" s="320" t="str">
        <f>IF('Data invoice'!R168=0,"",'Data invoice'!S168)</f>
        <v/>
      </c>
      <c r="J239" s="367" t="str">
        <f>IF('Data invoice'!S168=0,"",'Data invoice'!T168)</f>
        <v/>
      </c>
      <c r="L239" s="284"/>
      <c r="M239" s="284"/>
      <c r="N239" s="279"/>
      <c r="O239" s="279"/>
      <c r="P239" s="279"/>
      <c r="Q239" s="279"/>
      <c r="R239" s="279"/>
      <c r="S239" s="279"/>
      <c r="T239" s="279"/>
      <c r="U239" s="284"/>
      <c r="V239" s="284"/>
      <c r="W239" s="284"/>
      <c r="X239" s="284"/>
      <c r="Y239" s="284"/>
      <c r="Z239" s="284"/>
      <c r="AA239" s="284"/>
      <c r="AB239" s="293"/>
      <c r="AC239" s="293"/>
      <c r="AD239" s="293"/>
      <c r="AE239" s="293"/>
      <c r="AF239" s="293"/>
      <c r="AG239" s="293"/>
      <c r="AH239" s="293"/>
      <c r="AI239" s="293"/>
      <c r="AJ239" s="293"/>
      <c r="AK239" s="293"/>
      <c r="AL239" s="293"/>
    </row>
    <row r="240" spans="1:38" s="414" customFormat="1" ht="16.5" customHeight="1">
      <c r="A240" s="284" t="str">
        <f>IF('Data invoice'!J169=0,"",'Data invoice'!K169)</f>
        <v/>
      </c>
      <c r="B240" s="284" t="str">
        <f>IF('Data invoice'!K169=0,"",'Data invoice'!L169)</f>
        <v/>
      </c>
      <c r="C240" s="284" t="str">
        <f>IF('Data invoice'!L169=0,"",'Data invoice'!M169)</f>
        <v/>
      </c>
      <c r="D240" s="284" t="str">
        <f>IF('Data invoice'!M169=0,"",'Data invoice'!N169)</f>
        <v/>
      </c>
      <c r="E240" s="284" t="str">
        <f>IF('Data invoice'!N169=0,"",'Data invoice'!O169)</f>
        <v/>
      </c>
      <c r="F240" s="284" t="str">
        <f>IF('Data invoice'!O169=0,"",'Data invoice'!P169)</f>
        <v/>
      </c>
      <c r="G240" s="284" t="str">
        <f>IF('Data invoice'!P169=0,"",'Data invoice'!Q169)</f>
        <v/>
      </c>
      <c r="H240" s="284" t="str">
        <f>IF('Data invoice'!Q169=0,"",'Data invoice'!R169)</f>
        <v/>
      </c>
      <c r="I240" s="320" t="str">
        <f>IF('Data invoice'!R169=0,"",'Data invoice'!S169)</f>
        <v/>
      </c>
      <c r="J240" s="367" t="str">
        <f>IF('Data invoice'!S169=0,"",'Data invoice'!T169)</f>
        <v/>
      </c>
      <c r="L240" s="284"/>
      <c r="M240" s="284"/>
      <c r="N240" s="279"/>
      <c r="O240" s="279"/>
      <c r="P240" s="279"/>
      <c r="Q240" s="279"/>
      <c r="R240" s="279"/>
      <c r="S240" s="279"/>
      <c r="T240" s="279"/>
      <c r="U240" s="284"/>
      <c r="V240" s="284"/>
      <c r="W240" s="284"/>
      <c r="X240" s="284"/>
      <c r="Y240" s="284"/>
      <c r="Z240" s="284"/>
      <c r="AA240" s="284"/>
      <c r="AB240" s="293"/>
      <c r="AC240" s="293"/>
      <c r="AD240" s="293"/>
      <c r="AE240" s="293"/>
      <c r="AF240" s="293"/>
      <c r="AG240" s="293"/>
      <c r="AH240" s="293"/>
      <c r="AI240" s="293"/>
      <c r="AJ240" s="293"/>
      <c r="AK240" s="293"/>
      <c r="AL240" s="293"/>
    </row>
    <row r="241" spans="1:38" s="414" customFormat="1" ht="16.5" customHeight="1">
      <c r="A241" s="284" t="str">
        <f>IF('Data invoice'!J170=0,"",'Data invoice'!K170)</f>
        <v/>
      </c>
      <c r="B241" s="284" t="str">
        <f>IF('Data invoice'!K170=0,"",'Data invoice'!L170)</f>
        <v/>
      </c>
      <c r="C241" s="284" t="str">
        <f>IF('Data invoice'!L170=0,"",'Data invoice'!M170)</f>
        <v/>
      </c>
      <c r="D241" s="284" t="str">
        <f>IF('Data invoice'!M170=0,"",'Data invoice'!N170)</f>
        <v/>
      </c>
      <c r="E241" s="284" t="str">
        <f>IF('Data invoice'!N170=0,"",'Data invoice'!O170)</f>
        <v/>
      </c>
      <c r="F241" s="284" t="str">
        <f>IF('Data invoice'!O170=0,"",'Data invoice'!P170)</f>
        <v/>
      </c>
      <c r="G241" s="284" t="str">
        <f>IF('Data invoice'!P170=0,"",'Data invoice'!Q170)</f>
        <v/>
      </c>
      <c r="H241" s="284" t="str">
        <f>IF('Data invoice'!Q170=0,"",'Data invoice'!R170)</f>
        <v/>
      </c>
      <c r="I241" s="320" t="str">
        <f>IF('Data invoice'!R170=0,"",'Data invoice'!S170)</f>
        <v/>
      </c>
      <c r="J241" s="367" t="str">
        <f>IF('Data invoice'!S170=0,"",'Data invoice'!T170)</f>
        <v/>
      </c>
      <c r="L241" s="284"/>
      <c r="M241" s="279"/>
      <c r="N241" s="279"/>
      <c r="O241" s="279"/>
      <c r="P241" s="279"/>
      <c r="Q241" s="279"/>
      <c r="R241" s="279"/>
      <c r="S241" s="279"/>
      <c r="T241" s="279"/>
      <c r="U241" s="284"/>
      <c r="V241" s="284"/>
      <c r="W241" s="284"/>
      <c r="X241" s="284"/>
      <c r="Y241" s="284"/>
      <c r="Z241" s="284"/>
      <c r="AA241" s="284"/>
      <c r="AB241" s="293"/>
      <c r="AC241" s="293"/>
      <c r="AD241" s="293"/>
      <c r="AE241" s="293"/>
      <c r="AF241" s="293"/>
      <c r="AG241" s="293"/>
      <c r="AH241" s="293"/>
      <c r="AI241" s="293"/>
      <c r="AJ241" s="293"/>
      <c r="AK241" s="293"/>
      <c r="AL241" s="293"/>
    </row>
    <row r="242" spans="1:38" s="414" customFormat="1" ht="16.5" customHeight="1">
      <c r="A242" s="284" t="str">
        <f>IF('Data invoice'!J171=0,"",'Data invoice'!K171)</f>
        <v/>
      </c>
      <c r="B242" s="284" t="str">
        <f>IF('Data invoice'!K171=0,"",'Data invoice'!L171)</f>
        <v/>
      </c>
      <c r="C242" s="284" t="str">
        <f>IF('Data invoice'!L171=0,"",'Data invoice'!M171)</f>
        <v/>
      </c>
      <c r="D242" s="284" t="str">
        <f>IF('Data invoice'!M171=0,"",'Data invoice'!N171)</f>
        <v/>
      </c>
      <c r="E242" s="284" t="str">
        <f>IF('Data invoice'!N171=0,"",'Data invoice'!O171)</f>
        <v/>
      </c>
      <c r="F242" s="284" t="str">
        <f>IF('Data invoice'!O171=0,"",'Data invoice'!P171)</f>
        <v/>
      </c>
      <c r="G242" s="284" t="str">
        <f>IF('Data invoice'!P171=0,"",'Data invoice'!Q171)</f>
        <v/>
      </c>
      <c r="H242" s="284" t="str">
        <f>IF('Data invoice'!Q171=0,"",'Data invoice'!R171)</f>
        <v/>
      </c>
      <c r="I242" s="320" t="str">
        <f>IF('Data invoice'!R171=0,"",'Data invoice'!S171)</f>
        <v/>
      </c>
      <c r="J242" s="367" t="str">
        <f>IF('Data invoice'!S171=0,"",'Data invoice'!T171)</f>
        <v/>
      </c>
      <c r="L242" s="284"/>
      <c r="M242" s="279"/>
      <c r="N242" s="279"/>
      <c r="O242" s="279"/>
      <c r="P242" s="279"/>
      <c r="Q242" s="279"/>
      <c r="R242" s="279"/>
      <c r="S242" s="279"/>
      <c r="T242" s="279"/>
      <c r="U242" s="284"/>
      <c r="V242" s="284"/>
      <c r="W242" s="284"/>
      <c r="X242" s="284"/>
      <c r="Y242" s="284"/>
      <c r="Z242" s="284"/>
      <c r="AA242" s="284"/>
      <c r="AB242" s="293"/>
      <c r="AC242" s="293"/>
      <c r="AD242" s="293"/>
      <c r="AE242" s="293"/>
      <c r="AF242" s="293"/>
      <c r="AG242" s="293"/>
      <c r="AH242" s="293"/>
      <c r="AI242" s="293"/>
      <c r="AJ242" s="293"/>
      <c r="AK242" s="293"/>
      <c r="AL242" s="293"/>
    </row>
    <row r="243" spans="1:38" s="414" customFormat="1" ht="16.5" customHeight="1">
      <c r="A243" s="284" t="str">
        <f>IF('Data invoice'!J172=0,"",'Data invoice'!K172)</f>
        <v/>
      </c>
      <c r="B243" s="284" t="str">
        <f>IF('Data invoice'!K172=0,"",'Data invoice'!L172)</f>
        <v/>
      </c>
      <c r="C243" s="284" t="str">
        <f>IF('Data invoice'!L172=0,"",'Data invoice'!M172)</f>
        <v/>
      </c>
      <c r="D243" s="284" t="str">
        <f>IF('Data invoice'!M172=0,"",'Data invoice'!N172)</f>
        <v/>
      </c>
      <c r="E243" s="284" t="str">
        <f>IF('Data invoice'!N172=0,"",'Data invoice'!O172)</f>
        <v/>
      </c>
      <c r="F243" s="284" t="str">
        <f>IF('Data invoice'!O172=0,"",'Data invoice'!P172)</f>
        <v/>
      </c>
      <c r="G243" s="284" t="str">
        <f>IF('Data invoice'!P172=0,"",'Data invoice'!Q172)</f>
        <v/>
      </c>
      <c r="H243" s="284" t="str">
        <f>IF('Data invoice'!Q172=0,"",'Data invoice'!R172)</f>
        <v/>
      </c>
      <c r="I243" s="320" t="str">
        <f>IF('Data invoice'!R172=0,"",'Data invoice'!S172)</f>
        <v/>
      </c>
      <c r="J243" s="367" t="str">
        <f>IF('Data invoice'!S172=0,"",'Data invoice'!T172)</f>
        <v/>
      </c>
      <c r="L243" s="284"/>
      <c r="M243" s="279"/>
      <c r="N243" s="279"/>
      <c r="O243" s="279"/>
      <c r="P243" s="279"/>
      <c r="Q243" s="279"/>
      <c r="R243" s="279"/>
      <c r="S243" s="279"/>
      <c r="T243" s="279"/>
      <c r="U243" s="284"/>
      <c r="V243" s="284"/>
      <c r="W243" s="284"/>
      <c r="X243" s="284"/>
      <c r="Y243" s="284"/>
      <c r="Z243" s="284"/>
      <c r="AA243" s="284"/>
      <c r="AB243" s="293"/>
      <c r="AC243" s="293"/>
      <c r="AD243" s="293"/>
      <c r="AE243" s="293"/>
      <c r="AF243" s="293"/>
      <c r="AG243" s="293"/>
      <c r="AH243" s="293"/>
      <c r="AI243" s="293"/>
      <c r="AJ243" s="293"/>
      <c r="AK243" s="293"/>
      <c r="AL243" s="293"/>
    </row>
    <row r="244" spans="1:38" s="414" customFormat="1" ht="13.5" customHeight="1">
      <c r="A244" s="284" t="str">
        <f>IF('Data invoice'!J173=0,"",'Data invoice'!K173)</f>
        <v/>
      </c>
      <c r="B244" s="284" t="str">
        <f>IF('Data invoice'!K173=0,"",'Data invoice'!L173)</f>
        <v/>
      </c>
      <c r="C244" s="284" t="str">
        <f>IF('Data invoice'!L173=0,"",'Data invoice'!M173)</f>
        <v/>
      </c>
      <c r="D244" s="284" t="str">
        <f>IF('Data invoice'!M173=0,"",'Data invoice'!N173)</f>
        <v/>
      </c>
      <c r="E244" s="284" t="str">
        <f>IF('Data invoice'!N173=0,"",'Data invoice'!O173)</f>
        <v/>
      </c>
      <c r="F244" s="284" t="str">
        <f>IF('Data invoice'!O173=0,"",'Data invoice'!P173)</f>
        <v/>
      </c>
      <c r="G244" s="284" t="str">
        <f>IF('Data invoice'!P173=0,"",'Data invoice'!Q173)</f>
        <v/>
      </c>
      <c r="H244" s="284" t="str">
        <f>IF('Data invoice'!Q173=0,"",'Data invoice'!R173)</f>
        <v/>
      </c>
      <c r="I244" s="320" t="str">
        <f>IF('Data invoice'!R173=0,"",'Data invoice'!S173)</f>
        <v/>
      </c>
      <c r="J244" s="367" t="str">
        <f>IF('Data invoice'!S173=0,"",'Data invoice'!T173)</f>
        <v/>
      </c>
      <c r="L244" s="284"/>
      <c r="M244" s="279"/>
      <c r="N244" s="279"/>
      <c r="O244" s="279"/>
      <c r="P244" s="279"/>
      <c r="Q244" s="279"/>
      <c r="R244" s="279"/>
      <c r="S244" s="279"/>
      <c r="T244" s="279"/>
      <c r="U244" s="284"/>
      <c r="V244" s="284"/>
      <c r="W244" s="284"/>
      <c r="X244" s="284"/>
      <c r="Y244" s="284"/>
      <c r="Z244" s="284"/>
      <c r="AA244" s="284"/>
      <c r="AB244" s="293"/>
      <c r="AC244" s="293"/>
      <c r="AD244" s="293"/>
      <c r="AE244" s="293"/>
      <c r="AF244" s="293"/>
      <c r="AG244" s="293"/>
      <c r="AH244" s="293"/>
      <c r="AI244" s="293"/>
      <c r="AJ244" s="293"/>
      <c r="AK244" s="293"/>
      <c r="AL244" s="293"/>
    </row>
    <row r="245" spans="1:38" s="414" customFormat="1" ht="13.5" customHeight="1">
      <c r="A245" s="284" t="str">
        <f>IF('Data invoice'!J174=0,"",'Data invoice'!K174)</f>
        <v/>
      </c>
      <c r="B245" s="284" t="str">
        <f>IF('Data invoice'!K174=0,"",'Data invoice'!L174)</f>
        <v/>
      </c>
      <c r="C245" s="284" t="str">
        <f>IF('Data invoice'!L174=0,"",'Data invoice'!M174)</f>
        <v/>
      </c>
      <c r="D245" s="284" t="str">
        <f>IF('Data invoice'!M174=0,"",'Data invoice'!N174)</f>
        <v/>
      </c>
      <c r="E245" s="284" t="str">
        <f>IF('Data invoice'!N174=0,"",'Data invoice'!O174)</f>
        <v/>
      </c>
      <c r="F245" s="284" t="str">
        <f>IF('Data invoice'!O174=0,"",'Data invoice'!P174)</f>
        <v/>
      </c>
      <c r="G245" s="284" t="str">
        <f>IF('Data invoice'!P174=0,"",'Data invoice'!Q174)</f>
        <v/>
      </c>
      <c r="H245" s="284" t="str">
        <f>IF('Data invoice'!Q174=0,"",'Data invoice'!R174)</f>
        <v/>
      </c>
      <c r="I245" s="320" t="str">
        <f>IF('Data invoice'!R174=0,"",'Data invoice'!S174)</f>
        <v/>
      </c>
      <c r="J245" s="367" t="str">
        <f>IF('Data invoice'!S174=0,"",'Data invoice'!T174)</f>
        <v/>
      </c>
      <c r="L245" s="284"/>
      <c r="M245" s="279"/>
      <c r="N245" s="279"/>
      <c r="O245" s="279"/>
      <c r="P245" s="279"/>
      <c r="Q245" s="279"/>
      <c r="R245" s="279"/>
      <c r="S245" s="279"/>
      <c r="T245" s="279"/>
      <c r="U245" s="284"/>
      <c r="V245" s="284"/>
      <c r="W245" s="284"/>
      <c r="X245" s="284"/>
      <c r="Y245" s="284"/>
      <c r="Z245" s="284"/>
      <c r="AA245" s="284"/>
      <c r="AB245" s="293"/>
      <c r="AC245" s="293"/>
      <c r="AD245" s="293"/>
      <c r="AE245" s="293"/>
      <c r="AF245" s="293"/>
      <c r="AG245" s="293"/>
      <c r="AH245" s="293"/>
      <c r="AI245" s="293"/>
      <c r="AJ245" s="293"/>
      <c r="AK245" s="293"/>
      <c r="AL245" s="293"/>
    </row>
    <row r="246" spans="1:38" s="414" customFormat="1" ht="16.5" customHeight="1">
      <c r="A246" s="284" t="str">
        <f>IF('Data invoice'!J175=0,"",'Data invoice'!K175)</f>
        <v/>
      </c>
      <c r="B246" s="284" t="str">
        <f>IF('Data invoice'!K175=0,"",'Data invoice'!L175)</f>
        <v/>
      </c>
      <c r="C246" s="284" t="str">
        <f>IF('Data invoice'!L175=0,"",'Data invoice'!M175)</f>
        <v/>
      </c>
      <c r="D246" s="284" t="str">
        <f>IF('Data invoice'!M175=0,"",'Data invoice'!N175)</f>
        <v/>
      </c>
      <c r="E246" s="284" t="str">
        <f>IF('Data invoice'!N175=0,"",'Data invoice'!O175)</f>
        <v/>
      </c>
      <c r="F246" s="284" t="str">
        <f>IF('Data invoice'!O175=0,"",'Data invoice'!P175)</f>
        <v/>
      </c>
      <c r="G246" s="284" t="str">
        <f>IF('Data invoice'!P175=0,"",'Data invoice'!Q175)</f>
        <v/>
      </c>
      <c r="H246" s="284" t="str">
        <f>IF('Data invoice'!Q175=0,"",'Data invoice'!R175)</f>
        <v/>
      </c>
      <c r="I246" s="320" t="str">
        <f>IF('Data invoice'!R175=0,"",'Data invoice'!S175)</f>
        <v/>
      </c>
      <c r="J246" s="367" t="str">
        <f>IF('Data invoice'!S175=0,"",'Data invoice'!T175)</f>
        <v/>
      </c>
      <c r="L246" s="284"/>
      <c r="M246" s="279"/>
      <c r="N246" s="279"/>
      <c r="O246" s="279"/>
      <c r="P246" s="279"/>
      <c r="Q246" s="279"/>
      <c r="R246" s="279"/>
      <c r="S246" s="279"/>
      <c r="T246" s="279"/>
      <c r="U246" s="284"/>
      <c r="V246" s="284"/>
      <c r="W246" s="284"/>
      <c r="X246" s="284"/>
      <c r="Y246" s="284"/>
      <c r="Z246" s="284"/>
      <c r="AA246" s="284"/>
      <c r="AB246" s="293"/>
      <c r="AC246" s="293"/>
      <c r="AD246" s="293"/>
      <c r="AE246" s="293"/>
      <c r="AF246" s="293"/>
      <c r="AG246" s="293"/>
      <c r="AH246" s="293"/>
      <c r="AI246" s="293"/>
      <c r="AJ246" s="293"/>
      <c r="AK246" s="293"/>
      <c r="AL246" s="293"/>
    </row>
    <row r="247" spans="1:38" s="414" customFormat="1" ht="16.5" customHeight="1">
      <c r="A247" s="284" t="str">
        <f>IF('Data invoice'!J176=0,"",'Data invoice'!K176)</f>
        <v/>
      </c>
      <c r="B247" s="284" t="str">
        <f>IF('Data invoice'!K176=0,"",'Data invoice'!L176)</f>
        <v/>
      </c>
      <c r="C247" s="284" t="str">
        <f>IF('Data invoice'!L176=0,"",'Data invoice'!M176)</f>
        <v/>
      </c>
      <c r="D247" s="284" t="str">
        <f>IF('Data invoice'!M176=0,"",'Data invoice'!N176)</f>
        <v/>
      </c>
      <c r="E247" s="284" t="str">
        <f>IF('Data invoice'!N176=0,"",'Data invoice'!O176)</f>
        <v/>
      </c>
      <c r="F247" s="284" t="str">
        <f>IF('Data invoice'!O176=0,"",'Data invoice'!P176)</f>
        <v/>
      </c>
      <c r="G247" s="284" t="str">
        <f>IF('Data invoice'!P176=0,"",'Data invoice'!Q176)</f>
        <v/>
      </c>
      <c r="H247" s="284" t="str">
        <f>IF('Data invoice'!Q176=0,"",'Data invoice'!R176)</f>
        <v/>
      </c>
      <c r="I247" s="320" t="str">
        <f>IF('Data invoice'!R176=0,"",'Data invoice'!S176)</f>
        <v/>
      </c>
      <c r="J247" s="367" t="str">
        <f>IF('Data invoice'!S176=0,"",'Data invoice'!T176)</f>
        <v/>
      </c>
      <c r="L247" s="279"/>
      <c r="M247" s="279"/>
      <c r="N247" s="279"/>
      <c r="O247" s="279"/>
      <c r="P247" s="279"/>
      <c r="Q247" s="279"/>
      <c r="R247" s="279"/>
      <c r="S247" s="279"/>
      <c r="T247" s="279"/>
      <c r="U247" s="279"/>
      <c r="V247" s="279"/>
      <c r="W247" s="279"/>
      <c r="X247" s="279"/>
      <c r="Y247" s="279"/>
      <c r="Z247" s="279"/>
      <c r="AA247" s="279"/>
      <c r="AB247" s="296"/>
      <c r="AC247" s="296"/>
      <c r="AD247" s="296"/>
      <c r="AE247" s="296"/>
      <c r="AF247" s="296"/>
      <c r="AG247" s="296"/>
      <c r="AH247" s="296"/>
      <c r="AI247" s="296"/>
      <c r="AJ247" s="296"/>
      <c r="AK247" s="296"/>
      <c r="AL247" s="296"/>
    </row>
    <row r="248" spans="1:38" s="414" customFormat="1" ht="16.5" customHeight="1">
      <c r="A248" s="284" t="str">
        <f>IF('Data invoice'!J177=0,"",'Data invoice'!K177)</f>
        <v/>
      </c>
      <c r="B248" s="284" t="str">
        <f>IF('Data invoice'!K177=0,"",'Data invoice'!L177)</f>
        <v/>
      </c>
      <c r="C248" s="284" t="str">
        <f>IF('Data invoice'!L177=0,"",'Data invoice'!M177)</f>
        <v/>
      </c>
      <c r="D248" s="284" t="str">
        <f>IF('Data invoice'!M177=0,"",'Data invoice'!N177)</f>
        <v/>
      </c>
      <c r="E248" s="284" t="str">
        <f>IF('Data invoice'!N177=0,"",'Data invoice'!O177)</f>
        <v/>
      </c>
      <c r="F248" s="284" t="str">
        <f>IF('Data invoice'!O177=0,"",'Data invoice'!P177)</f>
        <v/>
      </c>
      <c r="G248" s="284" t="str">
        <f>IF('Data invoice'!P177=0,"",'Data invoice'!Q177)</f>
        <v/>
      </c>
      <c r="H248" s="284" t="str">
        <f>IF('Data invoice'!Q177=0,"",'Data invoice'!R177)</f>
        <v/>
      </c>
      <c r="I248" s="320" t="str">
        <f>IF('Data invoice'!R177=0,"",'Data invoice'!S177)</f>
        <v/>
      </c>
      <c r="J248" s="367" t="str">
        <f>IF('Data invoice'!S177=0,"",'Data invoice'!T177)</f>
        <v/>
      </c>
      <c r="L248" s="279"/>
      <c r="M248" s="279"/>
      <c r="N248" s="279"/>
      <c r="O248" s="279"/>
      <c r="P248" s="279"/>
      <c r="Q248" s="279"/>
      <c r="R248" s="279"/>
      <c r="S248" s="279"/>
      <c r="T248" s="279"/>
      <c r="U248" s="279"/>
      <c r="V248" s="279"/>
      <c r="W248" s="279"/>
      <c r="X248" s="279"/>
      <c r="Y248" s="279"/>
      <c r="Z248" s="279"/>
      <c r="AA248" s="279"/>
      <c r="AB248" s="296"/>
      <c r="AC248" s="296"/>
      <c r="AD248" s="296"/>
      <c r="AE248" s="296"/>
      <c r="AF248" s="296"/>
      <c r="AG248" s="296"/>
      <c r="AH248" s="296"/>
      <c r="AI248" s="296"/>
      <c r="AJ248" s="296"/>
      <c r="AK248" s="296"/>
      <c r="AL248" s="296"/>
    </row>
    <row r="249" spans="1:38" s="414" customFormat="1" ht="16.5" customHeight="1">
      <c r="A249" s="284" t="str">
        <f>IF('Data invoice'!J178=0,"",'Data invoice'!K178)</f>
        <v/>
      </c>
      <c r="B249" s="284" t="str">
        <f>IF('Data invoice'!K178=0,"",'Data invoice'!L178)</f>
        <v/>
      </c>
      <c r="C249" s="284" t="str">
        <f>IF('Data invoice'!L178=0,"",'Data invoice'!M178)</f>
        <v/>
      </c>
      <c r="D249" s="284" t="str">
        <f>IF('Data invoice'!M178=0,"",'Data invoice'!N178)</f>
        <v/>
      </c>
      <c r="E249" s="284" t="str">
        <f>IF('Data invoice'!N178=0,"",'Data invoice'!O178)</f>
        <v/>
      </c>
      <c r="F249" s="284" t="str">
        <f>IF('Data invoice'!O178=0,"",'Data invoice'!P178)</f>
        <v/>
      </c>
      <c r="G249" s="284" t="str">
        <f>IF('Data invoice'!P178=0,"",'Data invoice'!Q178)</f>
        <v/>
      </c>
      <c r="H249" s="284" t="str">
        <f>IF('Data invoice'!Q178=0,"",'Data invoice'!R178)</f>
        <v/>
      </c>
      <c r="I249" s="320" t="str">
        <f>IF('Data invoice'!R178=0,"",'Data invoice'!S178)</f>
        <v/>
      </c>
      <c r="J249" s="367" t="str">
        <f>IF('Data invoice'!S178=0,"",'Data invoice'!T178)</f>
        <v/>
      </c>
      <c r="L249" s="279"/>
      <c r="M249" s="279"/>
      <c r="N249" s="279"/>
      <c r="O249" s="279"/>
      <c r="P249" s="279"/>
      <c r="Q249" s="279"/>
      <c r="R249" s="279"/>
      <c r="S249" s="279"/>
      <c r="T249" s="279"/>
      <c r="U249" s="279"/>
      <c r="V249" s="279"/>
      <c r="W249" s="279"/>
      <c r="X249" s="279"/>
      <c r="Y249" s="279"/>
      <c r="Z249" s="279"/>
      <c r="AA249" s="279"/>
      <c r="AB249" s="296"/>
      <c r="AC249" s="296"/>
      <c r="AD249" s="296"/>
      <c r="AE249" s="296"/>
      <c r="AF249" s="296"/>
      <c r="AG249" s="296"/>
      <c r="AH249" s="296"/>
      <c r="AI249" s="296"/>
      <c r="AJ249" s="296"/>
      <c r="AK249" s="296"/>
      <c r="AL249" s="296"/>
    </row>
    <row r="250" spans="1:38" s="414" customFormat="1" ht="16.5" customHeight="1">
      <c r="A250" s="284" t="str">
        <f>IF('Data invoice'!J179=0,"",'Data invoice'!K179)</f>
        <v/>
      </c>
      <c r="B250" s="284" t="str">
        <f>IF('Data invoice'!K179=0,"",'Data invoice'!L179)</f>
        <v/>
      </c>
      <c r="C250" s="284" t="str">
        <f>IF('Data invoice'!L179=0,"",'Data invoice'!M179)</f>
        <v/>
      </c>
      <c r="D250" s="284" t="str">
        <f>IF('Data invoice'!M179=0,"",'Data invoice'!N179)</f>
        <v/>
      </c>
      <c r="E250" s="284" t="str">
        <f>IF('Data invoice'!N179=0,"",'Data invoice'!O179)</f>
        <v/>
      </c>
      <c r="F250" s="284" t="str">
        <f>IF('Data invoice'!O179=0,"",'Data invoice'!P179)</f>
        <v/>
      </c>
      <c r="G250" s="284" t="str">
        <f>IF('Data invoice'!P179=0,"",'Data invoice'!Q179)</f>
        <v/>
      </c>
      <c r="H250" s="284" t="str">
        <f>IF('Data invoice'!Q179=0,"",'Data invoice'!R179)</f>
        <v/>
      </c>
      <c r="I250" s="320" t="str">
        <f>IF('Data invoice'!R179=0,"",'Data invoice'!S179)</f>
        <v/>
      </c>
      <c r="J250" s="367" t="str">
        <f>IF('Data invoice'!S179=0,"",'Data invoice'!T179)</f>
        <v/>
      </c>
      <c r="L250" s="279"/>
      <c r="M250" s="279"/>
      <c r="N250" s="279"/>
      <c r="O250" s="279"/>
      <c r="P250" s="279"/>
      <c r="Q250" s="279"/>
      <c r="R250" s="279"/>
      <c r="S250" s="279"/>
      <c r="T250" s="279"/>
      <c r="U250" s="279"/>
      <c r="V250" s="279"/>
      <c r="W250" s="279"/>
      <c r="X250" s="279"/>
      <c r="Y250" s="279"/>
      <c r="Z250" s="279"/>
      <c r="AA250" s="279"/>
      <c r="AB250" s="296"/>
      <c r="AC250" s="296"/>
      <c r="AD250" s="296"/>
      <c r="AE250" s="296"/>
      <c r="AF250" s="296"/>
      <c r="AG250" s="296"/>
      <c r="AH250" s="296"/>
      <c r="AI250" s="296"/>
      <c r="AJ250" s="296"/>
      <c r="AK250" s="296"/>
      <c r="AL250" s="296"/>
    </row>
    <row r="251" spans="1:38" s="414" customFormat="1" ht="16.5" customHeight="1">
      <c r="A251" s="284" t="str">
        <f>IF('Data invoice'!J180=0,"",'Data invoice'!K180)</f>
        <v/>
      </c>
      <c r="B251" s="284" t="str">
        <f>IF('Data invoice'!K180=0,"",'Data invoice'!L180)</f>
        <v/>
      </c>
      <c r="C251" s="284" t="str">
        <f>IF('Data invoice'!L180=0,"",'Data invoice'!M180)</f>
        <v/>
      </c>
      <c r="D251" s="284" t="str">
        <f>IF('Data invoice'!M180=0,"",'Data invoice'!N180)</f>
        <v/>
      </c>
      <c r="E251" s="284" t="str">
        <f>IF('Data invoice'!N180=0,"",'Data invoice'!O180)</f>
        <v/>
      </c>
      <c r="F251" s="284" t="str">
        <f>IF('Data invoice'!O180=0,"",'Data invoice'!P180)</f>
        <v/>
      </c>
      <c r="G251" s="284" t="str">
        <f>IF('Data invoice'!P180=0,"",'Data invoice'!Q180)</f>
        <v/>
      </c>
      <c r="H251" s="284" t="str">
        <f>IF('Data invoice'!Q180=0,"",'Data invoice'!R180)</f>
        <v/>
      </c>
      <c r="I251" s="320" t="str">
        <f>IF('Data invoice'!R180=0,"",'Data invoice'!S180)</f>
        <v/>
      </c>
      <c r="J251" s="367" t="str">
        <f>IF('Data invoice'!S180=0,"",'Data invoice'!T180)</f>
        <v/>
      </c>
      <c r="L251" s="279"/>
      <c r="M251" s="279"/>
      <c r="N251" s="279"/>
      <c r="O251" s="279"/>
      <c r="P251" s="279"/>
      <c r="Q251" s="279"/>
      <c r="R251" s="279"/>
      <c r="S251" s="279"/>
      <c r="T251" s="279"/>
      <c r="U251" s="279"/>
      <c r="V251" s="279"/>
      <c r="W251" s="279"/>
      <c r="X251" s="279"/>
      <c r="Y251" s="279"/>
      <c r="Z251" s="279"/>
      <c r="AA251" s="279"/>
      <c r="AB251" s="296"/>
      <c r="AC251" s="296"/>
      <c r="AD251" s="296"/>
      <c r="AE251" s="296"/>
      <c r="AF251" s="296"/>
      <c r="AG251" s="296"/>
      <c r="AH251" s="296"/>
      <c r="AI251" s="296"/>
      <c r="AJ251" s="296"/>
      <c r="AK251" s="296"/>
      <c r="AL251" s="296"/>
    </row>
    <row r="252" spans="1:38" s="414" customFormat="1" ht="16.5" customHeight="1">
      <c r="A252" s="284" t="str">
        <f>IF('Data invoice'!J181=0,"",'Data invoice'!K181)</f>
        <v/>
      </c>
      <c r="B252" s="284" t="str">
        <f>IF('Data invoice'!K181=0,"",'Data invoice'!L181)</f>
        <v/>
      </c>
      <c r="C252" s="284" t="str">
        <f>IF('Data invoice'!L181=0,"",'Data invoice'!M181)</f>
        <v/>
      </c>
      <c r="D252" s="284" t="str">
        <f>IF('Data invoice'!M181=0,"",'Data invoice'!N181)</f>
        <v/>
      </c>
      <c r="E252" s="284" t="str">
        <f>IF('Data invoice'!N181=0,"",'Data invoice'!O181)</f>
        <v/>
      </c>
      <c r="F252" s="284" t="str">
        <f>IF('Data invoice'!O181=0,"",'Data invoice'!P181)</f>
        <v/>
      </c>
      <c r="G252" s="284" t="str">
        <f>IF('Data invoice'!P181=0,"",'Data invoice'!Q181)</f>
        <v/>
      </c>
      <c r="H252" s="284" t="str">
        <f>IF('Data invoice'!Q181=0,"",'Data invoice'!R181)</f>
        <v/>
      </c>
      <c r="I252" s="320" t="str">
        <f>IF('Data invoice'!R181=0,"",'Data invoice'!S181)</f>
        <v/>
      </c>
      <c r="J252" s="367" t="str">
        <f>IF('Data invoice'!S181=0,"",'Data invoice'!T181)</f>
        <v/>
      </c>
      <c r="L252" s="279"/>
      <c r="M252" s="279"/>
      <c r="N252" s="279"/>
      <c r="O252" s="279"/>
      <c r="P252" s="279"/>
      <c r="Q252" s="279"/>
      <c r="R252" s="279"/>
      <c r="S252" s="279"/>
      <c r="T252" s="279"/>
      <c r="U252" s="279"/>
      <c r="V252" s="279"/>
      <c r="W252" s="279"/>
      <c r="X252" s="279"/>
      <c r="Y252" s="279"/>
      <c r="Z252" s="279"/>
      <c r="AA252" s="279"/>
      <c r="AB252" s="296"/>
      <c r="AC252" s="296"/>
      <c r="AD252" s="296"/>
      <c r="AE252" s="296"/>
      <c r="AF252" s="296"/>
      <c r="AG252" s="296"/>
      <c r="AH252" s="296"/>
      <c r="AI252" s="296"/>
      <c r="AJ252" s="296"/>
      <c r="AK252" s="296"/>
      <c r="AL252" s="296"/>
    </row>
    <row r="253" spans="1:38" s="414" customFormat="1" ht="16.5" customHeight="1">
      <c r="A253" s="284" t="str">
        <f>IF('Data invoice'!J182=0,"",'Data invoice'!K182)</f>
        <v/>
      </c>
      <c r="B253" s="284" t="str">
        <f>IF('Data invoice'!K182=0,"",'Data invoice'!L182)</f>
        <v/>
      </c>
      <c r="C253" s="284" t="str">
        <f>IF('Data invoice'!L182=0,"",'Data invoice'!M182)</f>
        <v/>
      </c>
      <c r="D253" s="284" t="str">
        <f>IF('Data invoice'!M182=0,"",'Data invoice'!N182)</f>
        <v/>
      </c>
      <c r="E253" s="284" t="str">
        <f>IF('Data invoice'!N182=0,"",'Data invoice'!O182)</f>
        <v/>
      </c>
      <c r="F253" s="284" t="str">
        <f>IF('Data invoice'!O182=0,"",'Data invoice'!P182)</f>
        <v/>
      </c>
      <c r="G253" s="284" t="str">
        <f>IF('Data invoice'!P182=0,"",'Data invoice'!Q182)</f>
        <v/>
      </c>
      <c r="H253" s="284" t="str">
        <f>IF('Data invoice'!Q182=0,"",'Data invoice'!R182)</f>
        <v/>
      </c>
      <c r="I253" s="320" t="str">
        <f>IF('Data invoice'!R182=0,"",'Data invoice'!S182)</f>
        <v/>
      </c>
      <c r="J253" s="367" t="str">
        <f>IF('Data invoice'!S182=0,"",'Data invoice'!T182)</f>
        <v/>
      </c>
      <c r="L253" s="279"/>
      <c r="M253" s="279"/>
      <c r="N253" s="279"/>
      <c r="O253" s="279"/>
      <c r="P253" s="279"/>
      <c r="Q253" s="279"/>
      <c r="R253" s="279"/>
      <c r="S253" s="279"/>
      <c r="T253" s="279"/>
      <c r="U253" s="279"/>
      <c r="V253" s="279"/>
      <c r="W253" s="279"/>
      <c r="X253" s="279"/>
      <c r="Y253" s="279"/>
      <c r="Z253" s="279"/>
      <c r="AA253" s="279"/>
      <c r="AB253" s="296"/>
      <c r="AC253" s="296"/>
      <c r="AD253" s="296"/>
      <c r="AE253" s="296"/>
      <c r="AF253" s="296"/>
      <c r="AG253" s="296"/>
      <c r="AH253" s="296"/>
      <c r="AI253" s="296"/>
      <c r="AJ253" s="296"/>
      <c r="AK253" s="296"/>
      <c r="AL253" s="296"/>
    </row>
    <row r="254" spans="1:38" s="414" customFormat="1" ht="16.5" customHeight="1">
      <c r="A254" s="284" t="str">
        <f>IF('Data invoice'!J183=0,"",'Data invoice'!K183)</f>
        <v/>
      </c>
      <c r="B254" s="284" t="str">
        <f>IF('Data invoice'!K183=0,"",'Data invoice'!L183)</f>
        <v/>
      </c>
      <c r="C254" s="284" t="str">
        <f>IF('Data invoice'!L183=0,"",'Data invoice'!M183)</f>
        <v/>
      </c>
      <c r="D254" s="284" t="str">
        <f>IF('Data invoice'!M183=0,"",'Data invoice'!N183)</f>
        <v/>
      </c>
      <c r="E254" s="284" t="str">
        <f>IF('Data invoice'!N183=0,"",'Data invoice'!O183)</f>
        <v/>
      </c>
      <c r="F254" s="284" t="str">
        <f>IF('Data invoice'!O183=0,"",'Data invoice'!P183)</f>
        <v/>
      </c>
      <c r="G254" s="284" t="str">
        <f>IF('Data invoice'!P183=0,"",'Data invoice'!Q183)</f>
        <v/>
      </c>
      <c r="H254" s="284" t="str">
        <f>IF('Data invoice'!Q183=0,"",'Data invoice'!R183)</f>
        <v/>
      </c>
      <c r="I254" s="320" t="str">
        <f>IF('Data invoice'!R183=0,"",'Data invoice'!S183)</f>
        <v/>
      </c>
      <c r="J254" s="367" t="str">
        <f>IF('Data invoice'!S183=0,"",'Data invoice'!T183)</f>
        <v/>
      </c>
      <c r="L254" s="279"/>
      <c r="M254" s="279"/>
      <c r="N254" s="279"/>
      <c r="O254" s="279"/>
      <c r="P254" s="279"/>
      <c r="Q254" s="279"/>
      <c r="R254" s="279"/>
      <c r="S254" s="279"/>
      <c r="T254" s="279"/>
      <c r="U254" s="279"/>
      <c r="V254" s="279"/>
      <c r="W254" s="279"/>
      <c r="X254" s="279"/>
      <c r="Y254" s="279"/>
      <c r="Z254" s="279"/>
      <c r="AA254" s="279"/>
      <c r="AB254" s="296"/>
      <c r="AC254" s="296"/>
      <c r="AD254" s="296"/>
      <c r="AE254" s="296"/>
      <c r="AF254" s="296"/>
      <c r="AG254" s="296"/>
      <c r="AH254" s="296"/>
      <c r="AI254" s="296"/>
      <c r="AJ254" s="296"/>
      <c r="AK254" s="296"/>
      <c r="AL254" s="296"/>
    </row>
    <row r="255" spans="1:38" s="414" customFormat="1" ht="16.5" customHeight="1">
      <c r="A255" s="284" t="str">
        <f>IF('Data invoice'!J184=0,"",'Data invoice'!K184)</f>
        <v/>
      </c>
      <c r="B255" s="284" t="str">
        <f>IF('Data invoice'!K184=0,"",'Data invoice'!L184)</f>
        <v/>
      </c>
      <c r="C255" s="284" t="str">
        <f>IF('Data invoice'!L184=0,"",'Data invoice'!M184)</f>
        <v/>
      </c>
      <c r="D255" s="284" t="str">
        <f>IF('Data invoice'!M184=0,"",'Data invoice'!N184)</f>
        <v/>
      </c>
      <c r="E255" s="284" t="str">
        <f>IF('Data invoice'!N184=0,"",'Data invoice'!O184)</f>
        <v/>
      </c>
      <c r="F255" s="284" t="str">
        <f>IF('Data invoice'!O184=0,"",'Data invoice'!P184)</f>
        <v/>
      </c>
      <c r="G255" s="284" t="str">
        <f>IF('Data invoice'!P184=0,"",'Data invoice'!Q184)</f>
        <v/>
      </c>
      <c r="H255" s="284" t="str">
        <f>IF('Data invoice'!Q184=0,"",'Data invoice'!R184)</f>
        <v/>
      </c>
      <c r="I255" s="320" t="str">
        <f>IF('Data invoice'!R184=0,"",'Data invoice'!S184)</f>
        <v/>
      </c>
      <c r="J255" s="367" t="str">
        <f>IF('Data invoice'!S184=0,"",'Data invoice'!T184)</f>
        <v/>
      </c>
      <c r="L255" s="279"/>
      <c r="M255" s="279"/>
      <c r="N255" s="279"/>
      <c r="O255" s="279"/>
      <c r="P255" s="279"/>
      <c r="Q255" s="279"/>
      <c r="R255" s="279"/>
      <c r="S255" s="279"/>
      <c r="T255" s="279"/>
      <c r="U255" s="279"/>
      <c r="V255" s="279"/>
      <c r="W255" s="279"/>
      <c r="X255" s="279"/>
      <c r="Y255" s="279"/>
      <c r="Z255" s="279"/>
      <c r="AA255" s="279"/>
      <c r="AB255" s="296"/>
      <c r="AC255" s="296"/>
      <c r="AD255" s="296"/>
      <c r="AE255" s="296"/>
      <c r="AF255" s="296"/>
      <c r="AG255" s="296"/>
      <c r="AH255" s="296"/>
      <c r="AI255" s="296"/>
      <c r="AJ255" s="296"/>
      <c r="AK255" s="296"/>
      <c r="AL255" s="296"/>
    </row>
    <row r="256" spans="1:38" s="414" customFormat="1" ht="16.5" customHeight="1">
      <c r="A256" s="284" t="str">
        <f>IF('Data invoice'!J185=0,"",'Data invoice'!K185)</f>
        <v/>
      </c>
      <c r="B256" s="284" t="str">
        <f>IF('Data invoice'!K185=0,"",'Data invoice'!L185)</f>
        <v/>
      </c>
      <c r="C256" s="284" t="str">
        <f>IF('Data invoice'!L185=0,"",'Data invoice'!M185)</f>
        <v/>
      </c>
      <c r="D256" s="284" t="str">
        <f>IF('Data invoice'!M185=0,"",'Data invoice'!N185)</f>
        <v/>
      </c>
      <c r="E256" s="284" t="str">
        <f>IF('Data invoice'!N185=0,"",'Data invoice'!O185)</f>
        <v/>
      </c>
      <c r="F256" s="284" t="str">
        <f>IF('Data invoice'!O185=0,"",'Data invoice'!P185)</f>
        <v/>
      </c>
      <c r="G256" s="284" t="str">
        <f>IF('Data invoice'!P185=0,"",'Data invoice'!Q185)</f>
        <v/>
      </c>
      <c r="H256" s="284" t="str">
        <f>IF('Data invoice'!Q185=0,"",'Data invoice'!R185)</f>
        <v/>
      </c>
      <c r="I256" s="320" t="str">
        <f>IF('Data invoice'!R185=0,"",'Data invoice'!S185)</f>
        <v/>
      </c>
      <c r="J256" s="367" t="str">
        <f>IF('Data invoice'!S185=0,"",'Data invoice'!T185)</f>
        <v/>
      </c>
      <c r="L256" s="279"/>
      <c r="M256" s="279"/>
      <c r="N256" s="279"/>
      <c r="O256" s="279"/>
      <c r="P256" s="279"/>
      <c r="Q256" s="279"/>
      <c r="R256" s="279"/>
      <c r="S256" s="279"/>
      <c r="T256" s="279"/>
      <c r="U256" s="279"/>
      <c r="V256" s="279"/>
      <c r="W256" s="279"/>
      <c r="X256" s="279"/>
      <c r="Y256" s="279"/>
      <c r="Z256" s="279"/>
      <c r="AA256" s="279"/>
      <c r="AB256" s="296"/>
      <c r="AC256" s="296"/>
      <c r="AD256" s="296"/>
      <c r="AE256" s="296"/>
      <c r="AF256" s="296"/>
      <c r="AG256" s="296"/>
      <c r="AH256" s="296"/>
      <c r="AI256" s="296"/>
      <c r="AJ256" s="296"/>
      <c r="AK256" s="296"/>
      <c r="AL256" s="296"/>
    </row>
    <row r="257" spans="1:38" s="414" customFormat="1" ht="16.5" customHeight="1">
      <c r="A257" s="284" t="str">
        <f>IF('Data invoice'!J186=0,"",'Data invoice'!K186)</f>
        <v/>
      </c>
      <c r="B257" s="284" t="str">
        <f>IF('Data invoice'!K186=0,"",'Data invoice'!L186)</f>
        <v/>
      </c>
      <c r="C257" s="284" t="str">
        <f>IF('Data invoice'!L186=0,"",'Data invoice'!M186)</f>
        <v/>
      </c>
      <c r="D257" s="284" t="str">
        <f>IF('Data invoice'!M186=0,"",'Data invoice'!N186)</f>
        <v/>
      </c>
      <c r="E257" s="284" t="str">
        <f>IF('Data invoice'!N186=0,"",'Data invoice'!O186)</f>
        <v/>
      </c>
      <c r="F257" s="284" t="str">
        <f>IF('Data invoice'!O186=0,"",'Data invoice'!P186)</f>
        <v/>
      </c>
      <c r="G257" s="284" t="str">
        <f>IF('Data invoice'!P186=0,"",'Data invoice'!Q186)</f>
        <v/>
      </c>
      <c r="H257" s="284" t="str">
        <f>IF('Data invoice'!Q186=0,"",'Data invoice'!R186)</f>
        <v/>
      </c>
      <c r="I257" s="320" t="str">
        <f>IF('Data invoice'!R186=0,"",'Data invoice'!S186)</f>
        <v/>
      </c>
      <c r="J257" s="367" t="str">
        <f>IF('Data invoice'!S186=0,"",'Data invoice'!T186)</f>
        <v/>
      </c>
      <c r="L257" s="279"/>
      <c r="M257" s="279"/>
      <c r="N257" s="279"/>
      <c r="O257" s="279"/>
      <c r="P257" s="279"/>
      <c r="Q257" s="279"/>
      <c r="R257" s="279"/>
      <c r="S257" s="279"/>
      <c r="T257" s="279"/>
      <c r="U257" s="279"/>
      <c r="V257" s="279"/>
      <c r="W257" s="279"/>
      <c r="X257" s="279"/>
      <c r="Y257" s="279"/>
      <c r="Z257" s="279"/>
      <c r="AA257" s="279"/>
      <c r="AB257" s="296"/>
      <c r="AC257" s="296"/>
      <c r="AD257" s="296"/>
      <c r="AE257" s="296"/>
      <c r="AF257" s="296"/>
      <c r="AG257" s="296"/>
      <c r="AH257" s="296"/>
      <c r="AI257" s="296"/>
      <c r="AJ257" s="296"/>
      <c r="AK257" s="296"/>
      <c r="AL257" s="296"/>
    </row>
    <row r="258" spans="1:38" s="414" customFormat="1" ht="16.5" customHeight="1">
      <c r="A258" s="284" t="str">
        <f>IF('Data invoice'!J187=0,"",'Data invoice'!K187)</f>
        <v/>
      </c>
      <c r="B258" s="284" t="str">
        <f>IF('Data invoice'!K187=0,"",'Data invoice'!L187)</f>
        <v/>
      </c>
      <c r="C258" s="284" t="str">
        <f>IF('Data invoice'!L187=0,"",'Data invoice'!M187)</f>
        <v/>
      </c>
      <c r="D258" s="284" t="str">
        <f>IF('Data invoice'!M187=0,"",'Data invoice'!N187)</f>
        <v/>
      </c>
      <c r="E258" s="284" t="str">
        <f>IF('Data invoice'!N187=0,"",'Data invoice'!O187)</f>
        <v/>
      </c>
      <c r="F258" s="284" t="str">
        <f>IF('Data invoice'!O187=0,"",'Data invoice'!P187)</f>
        <v/>
      </c>
      <c r="G258" s="284" t="str">
        <f>IF('Data invoice'!P187=0,"",'Data invoice'!Q187)</f>
        <v/>
      </c>
      <c r="H258" s="284" t="str">
        <f>IF('Data invoice'!Q187=0,"",'Data invoice'!R187)</f>
        <v/>
      </c>
      <c r="I258" s="320" t="str">
        <f>IF('Data invoice'!R187=0,"",'Data invoice'!S187)</f>
        <v/>
      </c>
      <c r="J258" s="367" t="str">
        <f>IF('Data invoice'!S187=0,"",'Data invoice'!T187)</f>
        <v/>
      </c>
      <c r="L258" s="279"/>
      <c r="M258" s="279"/>
      <c r="N258" s="279"/>
      <c r="O258" s="279"/>
      <c r="P258" s="279"/>
      <c r="Q258" s="279"/>
      <c r="R258" s="279"/>
      <c r="S258" s="279"/>
      <c r="T258" s="279"/>
      <c r="U258" s="279"/>
      <c r="V258" s="279"/>
      <c r="W258" s="279"/>
      <c r="X258" s="279"/>
      <c r="Y258" s="279"/>
      <c r="Z258" s="279"/>
      <c r="AA258" s="279"/>
      <c r="AB258" s="296"/>
      <c r="AC258" s="296"/>
      <c r="AD258" s="296"/>
      <c r="AE258" s="296"/>
      <c r="AF258" s="296"/>
      <c r="AG258" s="296"/>
      <c r="AH258" s="296"/>
      <c r="AI258" s="296"/>
      <c r="AJ258" s="296"/>
      <c r="AK258" s="296"/>
      <c r="AL258" s="296"/>
    </row>
    <row r="259" spans="1:38" s="414" customFormat="1" ht="16.5" customHeight="1">
      <c r="A259" s="284" t="str">
        <f>IF('Data invoice'!J188=0,"",'Data invoice'!K188)</f>
        <v/>
      </c>
      <c r="B259" s="284" t="str">
        <f>IF('Data invoice'!K188=0,"",'Data invoice'!L188)</f>
        <v/>
      </c>
      <c r="C259" s="284" t="str">
        <f>IF('Data invoice'!L188=0,"",'Data invoice'!M188)</f>
        <v/>
      </c>
      <c r="D259" s="284" t="str">
        <f>IF('Data invoice'!M188=0,"",'Data invoice'!N188)</f>
        <v/>
      </c>
      <c r="E259" s="284" t="str">
        <f>IF('Data invoice'!N188=0,"",'Data invoice'!O188)</f>
        <v/>
      </c>
      <c r="F259" s="284" t="str">
        <f>IF('Data invoice'!O188=0,"",'Data invoice'!P188)</f>
        <v/>
      </c>
      <c r="G259" s="284" t="str">
        <f>IF('Data invoice'!P188=0,"",'Data invoice'!Q188)</f>
        <v/>
      </c>
      <c r="H259" s="284" t="str">
        <f>IF('Data invoice'!Q188=0,"",'Data invoice'!R188)</f>
        <v/>
      </c>
      <c r="I259" s="320" t="str">
        <f>IF('Data invoice'!R188=0,"",'Data invoice'!S188)</f>
        <v/>
      </c>
      <c r="J259" s="367" t="str">
        <f>IF('Data invoice'!S188=0,"",'Data invoice'!T188)</f>
        <v/>
      </c>
      <c r="L259" s="279"/>
      <c r="M259" s="279"/>
      <c r="N259" s="279"/>
      <c r="O259" s="279"/>
      <c r="P259" s="279"/>
      <c r="Q259" s="279"/>
      <c r="R259" s="279"/>
      <c r="S259" s="279"/>
      <c r="T259" s="279"/>
      <c r="U259" s="279"/>
      <c r="V259" s="279"/>
      <c r="W259" s="279"/>
      <c r="X259" s="279"/>
      <c r="Y259" s="279"/>
      <c r="Z259" s="279"/>
      <c r="AA259" s="279"/>
      <c r="AB259" s="296"/>
      <c r="AC259" s="296"/>
      <c r="AD259" s="296"/>
      <c r="AE259" s="296"/>
      <c r="AF259" s="296"/>
      <c r="AG259" s="296"/>
      <c r="AH259" s="296"/>
      <c r="AI259" s="296"/>
      <c r="AJ259" s="296"/>
      <c r="AK259" s="296"/>
      <c r="AL259" s="296"/>
    </row>
    <row r="260" spans="1:38" s="414" customFormat="1" ht="16.5" customHeight="1">
      <c r="A260" s="284" t="str">
        <f>IF('Data invoice'!J189=0,"",'Data invoice'!K189)</f>
        <v/>
      </c>
      <c r="B260" s="284" t="str">
        <f>IF('Data invoice'!K189=0,"",'Data invoice'!L189)</f>
        <v/>
      </c>
      <c r="C260" s="284" t="str">
        <f>IF('Data invoice'!L189=0,"",'Data invoice'!M189)</f>
        <v/>
      </c>
      <c r="D260" s="284" t="str">
        <f>IF('Data invoice'!M189=0,"",'Data invoice'!N189)</f>
        <v/>
      </c>
      <c r="E260" s="284" t="str">
        <f>IF('Data invoice'!N189=0,"",'Data invoice'!O189)</f>
        <v/>
      </c>
      <c r="F260" s="284" t="str">
        <f>IF('Data invoice'!O189=0,"",'Data invoice'!P189)</f>
        <v/>
      </c>
      <c r="G260" s="284" t="str">
        <f>IF('Data invoice'!P189=0,"",'Data invoice'!Q189)</f>
        <v/>
      </c>
      <c r="H260" s="284" t="str">
        <f>IF('Data invoice'!Q189=0,"",'Data invoice'!R189)</f>
        <v/>
      </c>
      <c r="I260" s="320" t="str">
        <f>IF('Data invoice'!R189=0,"",'Data invoice'!S189)</f>
        <v/>
      </c>
      <c r="J260" s="367" t="str">
        <f>IF('Data invoice'!S189=0,"",'Data invoice'!T189)</f>
        <v/>
      </c>
      <c r="L260" s="279"/>
      <c r="M260" s="279"/>
      <c r="N260" s="279"/>
      <c r="O260" s="279"/>
      <c r="P260" s="279"/>
      <c r="Q260" s="279"/>
      <c r="R260" s="279"/>
      <c r="S260" s="279"/>
      <c r="T260" s="279"/>
      <c r="U260" s="279"/>
      <c r="V260" s="279"/>
      <c r="W260" s="279"/>
      <c r="X260" s="279"/>
      <c r="Y260" s="279"/>
      <c r="Z260" s="279"/>
      <c r="AA260" s="279"/>
      <c r="AB260" s="296"/>
      <c r="AC260" s="296"/>
      <c r="AD260" s="296"/>
      <c r="AE260" s="296"/>
      <c r="AF260" s="296"/>
      <c r="AG260" s="296"/>
      <c r="AH260" s="296"/>
      <c r="AI260" s="296"/>
      <c r="AJ260" s="296"/>
      <c r="AK260" s="296"/>
      <c r="AL260" s="296"/>
    </row>
    <row r="261" spans="1:38" s="414" customFormat="1" ht="16.5" customHeight="1">
      <c r="A261" s="284" t="str">
        <f>IF('Data invoice'!J190=0,"",'Data invoice'!K190)</f>
        <v/>
      </c>
      <c r="B261" s="284" t="str">
        <f>IF('Data invoice'!K190=0,"",'Data invoice'!L190)</f>
        <v/>
      </c>
      <c r="C261" s="284" t="str">
        <f>IF('Data invoice'!L190=0,"",'Data invoice'!M190)</f>
        <v/>
      </c>
      <c r="D261" s="284" t="str">
        <f>IF('Data invoice'!M190=0,"",'Data invoice'!N190)</f>
        <v/>
      </c>
      <c r="E261" s="284" t="str">
        <f>IF('Data invoice'!N190=0,"",'Data invoice'!O190)</f>
        <v/>
      </c>
      <c r="F261" s="284" t="str">
        <f>IF('Data invoice'!O190=0,"",'Data invoice'!P190)</f>
        <v/>
      </c>
      <c r="G261" s="284" t="str">
        <f>IF('Data invoice'!P190=0,"",'Data invoice'!Q190)</f>
        <v/>
      </c>
      <c r="H261" s="284" t="str">
        <f>IF('Data invoice'!Q190=0,"",'Data invoice'!R190)</f>
        <v/>
      </c>
      <c r="I261" s="320" t="str">
        <f>IF('Data invoice'!R190=0,"",'Data invoice'!S190)</f>
        <v/>
      </c>
      <c r="J261" s="367" t="str">
        <f>IF('Data invoice'!S190=0,"",'Data invoice'!T190)</f>
        <v/>
      </c>
      <c r="L261" s="279"/>
      <c r="M261" s="279"/>
      <c r="N261" s="279"/>
      <c r="O261" s="279"/>
      <c r="P261" s="279"/>
      <c r="Q261" s="279"/>
      <c r="R261" s="279"/>
      <c r="S261" s="279"/>
      <c r="T261" s="279"/>
      <c r="U261" s="279"/>
      <c r="V261" s="279"/>
      <c r="W261" s="279"/>
      <c r="X261" s="279"/>
      <c r="Y261" s="279"/>
      <c r="Z261" s="279"/>
      <c r="AA261" s="279"/>
      <c r="AB261" s="296"/>
      <c r="AC261" s="296"/>
      <c r="AD261" s="296"/>
      <c r="AE261" s="296"/>
      <c r="AF261" s="296"/>
      <c r="AG261" s="296"/>
      <c r="AH261" s="296"/>
      <c r="AI261" s="296"/>
      <c r="AJ261" s="296"/>
      <c r="AK261" s="296"/>
      <c r="AL261" s="296"/>
    </row>
    <row r="262" spans="1:38" s="414" customFormat="1" ht="16.5" customHeight="1">
      <c r="A262" s="284" t="str">
        <f>IF('Data invoice'!J191=0,"",'Data invoice'!K191)</f>
        <v/>
      </c>
      <c r="B262" s="284" t="str">
        <f>IF('Data invoice'!K191=0,"",'Data invoice'!L191)</f>
        <v/>
      </c>
      <c r="C262" s="284" t="str">
        <f>IF('Data invoice'!L191=0,"",'Data invoice'!M191)</f>
        <v/>
      </c>
      <c r="D262" s="284" t="str">
        <f>IF('Data invoice'!M191=0,"",'Data invoice'!N191)</f>
        <v/>
      </c>
      <c r="E262" s="284" t="str">
        <f>IF('Data invoice'!N191=0,"",'Data invoice'!O191)</f>
        <v/>
      </c>
      <c r="F262" s="284" t="str">
        <f>IF('Data invoice'!O191=0,"",'Data invoice'!P191)</f>
        <v/>
      </c>
      <c r="G262" s="284" t="str">
        <f>IF('Data invoice'!P191=0,"",'Data invoice'!Q191)</f>
        <v/>
      </c>
      <c r="H262" s="284" t="str">
        <f>IF('Data invoice'!Q191=0,"",'Data invoice'!R191)</f>
        <v/>
      </c>
      <c r="I262" s="320" t="str">
        <f>IF('Data invoice'!R191=0,"",'Data invoice'!S191)</f>
        <v/>
      </c>
      <c r="J262" s="367" t="str">
        <f>IF('Data invoice'!S191=0,"",'Data invoice'!T191)</f>
        <v/>
      </c>
      <c r="L262" s="279"/>
      <c r="M262" s="279"/>
      <c r="N262" s="279"/>
      <c r="O262" s="279"/>
      <c r="P262" s="279"/>
      <c r="Q262" s="279"/>
      <c r="R262" s="279"/>
      <c r="S262" s="279"/>
      <c r="T262" s="279"/>
      <c r="U262" s="279"/>
      <c r="V262" s="279"/>
      <c r="W262" s="279"/>
      <c r="X262" s="279"/>
      <c r="Y262" s="279"/>
      <c r="Z262" s="279"/>
      <c r="AA262" s="279"/>
      <c r="AB262" s="296"/>
      <c r="AC262" s="296"/>
      <c r="AD262" s="296"/>
      <c r="AE262" s="296"/>
      <c r="AF262" s="296"/>
      <c r="AG262" s="296"/>
      <c r="AH262" s="296"/>
      <c r="AI262" s="296"/>
      <c r="AJ262" s="296"/>
      <c r="AK262" s="296"/>
      <c r="AL262" s="296"/>
    </row>
    <row r="263" spans="1:38" s="414" customFormat="1" ht="16.5" customHeight="1">
      <c r="A263" s="284" t="str">
        <f>IF('Data invoice'!J192=0,"",'Data invoice'!K192)</f>
        <v/>
      </c>
      <c r="B263" s="284" t="str">
        <f>IF('Data invoice'!K192=0,"",'Data invoice'!L192)</f>
        <v/>
      </c>
      <c r="C263" s="284" t="str">
        <f>IF('Data invoice'!L192=0,"",'Data invoice'!M192)</f>
        <v/>
      </c>
      <c r="D263" s="284" t="str">
        <f>IF('Data invoice'!M192=0,"",'Data invoice'!N192)</f>
        <v/>
      </c>
      <c r="E263" s="284" t="str">
        <f>IF('Data invoice'!N192=0,"",'Data invoice'!O192)</f>
        <v/>
      </c>
      <c r="F263" s="284" t="str">
        <f>IF('Data invoice'!O192=0,"",'Data invoice'!P192)</f>
        <v/>
      </c>
      <c r="G263" s="284" t="str">
        <f>IF('Data invoice'!P192=0,"",'Data invoice'!Q192)</f>
        <v/>
      </c>
      <c r="H263" s="284" t="str">
        <f>IF('Data invoice'!Q192=0,"",'Data invoice'!R192)</f>
        <v/>
      </c>
      <c r="I263" s="320" t="str">
        <f>IF('Data invoice'!R192=0,"",'Data invoice'!S192)</f>
        <v/>
      </c>
      <c r="J263" s="367" t="str">
        <f>IF('Data invoice'!S192=0,"",'Data invoice'!T192)</f>
        <v/>
      </c>
      <c r="L263" s="279"/>
      <c r="M263" s="279"/>
      <c r="N263" s="279"/>
      <c r="O263" s="279"/>
      <c r="P263" s="279"/>
      <c r="Q263" s="279"/>
      <c r="R263" s="279"/>
      <c r="S263" s="279"/>
      <c r="T263" s="279"/>
      <c r="U263" s="279"/>
      <c r="V263" s="279"/>
      <c r="W263" s="279"/>
      <c r="X263" s="279"/>
      <c r="Y263" s="279"/>
      <c r="Z263" s="279"/>
      <c r="AA263" s="279"/>
      <c r="AB263" s="296"/>
      <c r="AC263" s="296"/>
      <c r="AD263" s="296"/>
      <c r="AE263" s="296"/>
      <c r="AF263" s="296"/>
      <c r="AG263" s="296"/>
      <c r="AH263" s="296"/>
      <c r="AI263" s="296"/>
      <c r="AJ263" s="296"/>
      <c r="AK263" s="296"/>
      <c r="AL263" s="296"/>
    </row>
    <row r="264" spans="1:38" s="414" customFormat="1" ht="16.5" customHeight="1">
      <c r="A264" s="284" t="str">
        <f>IF('Data invoice'!J193=0,"",'Data invoice'!K193)</f>
        <v/>
      </c>
      <c r="B264" s="284" t="str">
        <f>IF('Data invoice'!K193=0,"",'Data invoice'!L193)</f>
        <v/>
      </c>
      <c r="C264" s="284" t="str">
        <f>IF('Data invoice'!L193=0,"",'Data invoice'!M193)</f>
        <v/>
      </c>
      <c r="D264" s="284" t="str">
        <f>IF('Data invoice'!M193=0,"",'Data invoice'!N193)</f>
        <v/>
      </c>
      <c r="E264" s="284" t="str">
        <f>IF('Data invoice'!N193=0,"",'Data invoice'!O193)</f>
        <v/>
      </c>
      <c r="F264" s="284" t="str">
        <f>IF('Data invoice'!O193=0,"",'Data invoice'!P193)</f>
        <v/>
      </c>
      <c r="G264" s="284" t="str">
        <f>IF('Data invoice'!P193=0,"",'Data invoice'!Q193)</f>
        <v/>
      </c>
      <c r="H264" s="284" t="str">
        <f>IF('Data invoice'!Q193=0,"",'Data invoice'!R193)</f>
        <v/>
      </c>
      <c r="I264" s="320" t="str">
        <f>IF('Data invoice'!R193=0,"",'Data invoice'!S193)</f>
        <v/>
      </c>
      <c r="J264" s="367" t="str">
        <f>IF('Data invoice'!S193=0,"",'Data invoice'!T193)</f>
        <v/>
      </c>
      <c r="L264" s="279"/>
      <c r="M264" s="279"/>
      <c r="N264" s="279"/>
      <c r="O264" s="279"/>
      <c r="P264" s="279"/>
      <c r="Q264" s="279"/>
      <c r="R264" s="279"/>
      <c r="S264" s="279"/>
      <c r="T264" s="279"/>
      <c r="U264" s="279"/>
      <c r="V264" s="279"/>
      <c r="W264" s="279"/>
      <c r="X264" s="279"/>
      <c r="Y264" s="279"/>
      <c r="Z264" s="279"/>
      <c r="AA264" s="279"/>
      <c r="AB264" s="296"/>
      <c r="AC264" s="296"/>
      <c r="AD264" s="296"/>
      <c r="AE264" s="296"/>
      <c r="AF264" s="296"/>
      <c r="AG264" s="296"/>
      <c r="AH264" s="296"/>
      <c r="AI264" s="296"/>
      <c r="AJ264" s="296"/>
      <c r="AK264" s="296"/>
      <c r="AL264" s="296"/>
    </row>
    <row r="265" spans="1:38" s="414" customFormat="1" ht="16.5" customHeight="1">
      <c r="A265" s="284" t="str">
        <f>IF('Data invoice'!J194=0,"",'Data invoice'!K194)</f>
        <v/>
      </c>
      <c r="B265" s="284" t="str">
        <f>IF('Data invoice'!K194=0,"",'Data invoice'!L194)</f>
        <v/>
      </c>
      <c r="C265" s="284" t="str">
        <f>IF('Data invoice'!L194=0,"",'Data invoice'!M194)</f>
        <v/>
      </c>
      <c r="D265" s="284" t="str">
        <f>IF('Data invoice'!M194=0,"",'Data invoice'!N194)</f>
        <v/>
      </c>
      <c r="E265" s="284" t="str">
        <f>IF('Data invoice'!N194=0,"",'Data invoice'!O194)</f>
        <v/>
      </c>
      <c r="F265" s="284" t="str">
        <f>IF('Data invoice'!O194=0,"",'Data invoice'!P194)</f>
        <v/>
      </c>
      <c r="G265" s="284" t="str">
        <f>IF('Data invoice'!P194=0,"",'Data invoice'!Q194)</f>
        <v/>
      </c>
      <c r="H265" s="284" t="str">
        <f>IF('Data invoice'!Q194=0,"",'Data invoice'!R194)</f>
        <v/>
      </c>
      <c r="I265" s="320" t="str">
        <f>IF('Data invoice'!R194=0,"",'Data invoice'!S194)</f>
        <v/>
      </c>
      <c r="J265" s="367" t="str">
        <f>IF('Data invoice'!S194=0,"",'Data invoice'!T194)</f>
        <v/>
      </c>
      <c r="L265" s="279"/>
      <c r="M265" s="279"/>
      <c r="N265" s="279"/>
      <c r="O265" s="279"/>
      <c r="P265" s="279"/>
      <c r="Q265" s="279"/>
      <c r="R265" s="279"/>
      <c r="S265" s="279"/>
      <c r="T265" s="279"/>
      <c r="U265" s="279"/>
      <c r="V265" s="279"/>
      <c r="W265" s="279"/>
      <c r="X265" s="279"/>
      <c r="Y265" s="279"/>
      <c r="Z265" s="279"/>
      <c r="AA265" s="279"/>
      <c r="AB265" s="296"/>
      <c r="AC265" s="296"/>
      <c r="AD265" s="296"/>
      <c r="AE265" s="296"/>
      <c r="AF265" s="296"/>
      <c r="AG265" s="296"/>
      <c r="AH265" s="296"/>
      <c r="AI265" s="296"/>
      <c r="AJ265" s="296"/>
      <c r="AK265" s="296"/>
      <c r="AL265" s="296"/>
    </row>
    <row r="266" spans="1:38" s="414" customFormat="1" ht="16.5" customHeight="1">
      <c r="A266" s="284" t="str">
        <f>IF('Data invoice'!J195=0,"",'Data invoice'!K195)</f>
        <v/>
      </c>
      <c r="B266" s="284" t="str">
        <f>IF('Data invoice'!K195=0,"",'Data invoice'!L195)</f>
        <v/>
      </c>
      <c r="C266" s="284" t="str">
        <f>IF('Data invoice'!L195=0,"",'Data invoice'!M195)</f>
        <v/>
      </c>
      <c r="D266" s="284" t="str">
        <f>IF('Data invoice'!M195=0,"",'Data invoice'!N195)</f>
        <v/>
      </c>
      <c r="E266" s="284" t="str">
        <f>IF('Data invoice'!N195=0,"",'Data invoice'!O195)</f>
        <v/>
      </c>
      <c r="F266" s="284" t="str">
        <f>IF('Data invoice'!O195=0,"",'Data invoice'!P195)</f>
        <v/>
      </c>
      <c r="G266" s="284" t="str">
        <f>IF('Data invoice'!P195=0,"",'Data invoice'!Q195)</f>
        <v/>
      </c>
      <c r="H266" s="284" t="str">
        <f>IF('Data invoice'!Q195=0,"",'Data invoice'!R195)</f>
        <v/>
      </c>
      <c r="I266" s="320" t="str">
        <f>IF('Data invoice'!R195=0,"",'Data invoice'!S195)</f>
        <v/>
      </c>
      <c r="J266" s="367" t="str">
        <f>IF('Data invoice'!S195=0,"",'Data invoice'!T195)</f>
        <v/>
      </c>
      <c r="L266" s="279"/>
      <c r="M266" s="279"/>
      <c r="N266" s="279"/>
      <c r="O266" s="279"/>
      <c r="P266" s="279"/>
      <c r="Q266" s="279"/>
      <c r="R266" s="279"/>
      <c r="S266" s="279"/>
      <c r="T266" s="279"/>
      <c r="U266" s="279"/>
      <c r="V266" s="279"/>
      <c r="W266" s="279"/>
      <c r="X266" s="279"/>
      <c r="Y266" s="279"/>
      <c r="Z266" s="279"/>
      <c r="AA266" s="279"/>
      <c r="AB266" s="296"/>
      <c r="AC266" s="296"/>
      <c r="AD266" s="296"/>
      <c r="AE266" s="296"/>
      <c r="AF266" s="296"/>
      <c r="AG266" s="296"/>
      <c r="AH266" s="296"/>
      <c r="AI266" s="296"/>
      <c r="AJ266" s="296"/>
      <c r="AK266" s="296"/>
      <c r="AL266" s="296"/>
    </row>
    <row r="267" spans="1:38" s="414" customFormat="1" ht="16.5" customHeight="1">
      <c r="A267" s="284" t="str">
        <f>IF('Data invoice'!J196=0,"",'Data invoice'!K196)</f>
        <v/>
      </c>
      <c r="B267" s="284" t="str">
        <f>IF('Data invoice'!K196=0,"",'Data invoice'!L196)</f>
        <v/>
      </c>
      <c r="C267" s="284" t="str">
        <f>IF('Data invoice'!L196=0,"",'Data invoice'!M196)</f>
        <v/>
      </c>
      <c r="D267" s="284" t="str">
        <f>IF('Data invoice'!M196=0,"",'Data invoice'!N196)</f>
        <v/>
      </c>
      <c r="E267" s="284" t="str">
        <f>IF('Data invoice'!N196=0,"",'Data invoice'!O196)</f>
        <v/>
      </c>
      <c r="F267" s="284" t="str">
        <f>IF('Data invoice'!O196=0,"",'Data invoice'!P196)</f>
        <v/>
      </c>
      <c r="G267" s="284" t="str">
        <f>IF('Data invoice'!P196=0,"",'Data invoice'!Q196)</f>
        <v/>
      </c>
      <c r="H267" s="284" t="str">
        <f>IF('Data invoice'!Q196=0,"",'Data invoice'!R196)</f>
        <v/>
      </c>
      <c r="I267" s="320" t="str">
        <f>IF('Data invoice'!R196=0,"",'Data invoice'!S196)</f>
        <v/>
      </c>
      <c r="J267" s="367" t="str">
        <f>IF('Data invoice'!S196=0,"",'Data invoice'!T196)</f>
        <v/>
      </c>
      <c r="L267" s="279"/>
      <c r="M267" s="279"/>
      <c r="N267" s="279"/>
      <c r="O267" s="279"/>
      <c r="P267" s="279"/>
      <c r="Q267" s="279"/>
      <c r="R267" s="279"/>
      <c r="S267" s="279"/>
      <c r="T267" s="279"/>
      <c r="U267" s="279"/>
      <c r="V267" s="279"/>
      <c r="W267" s="279"/>
      <c r="X267" s="279"/>
      <c r="Y267" s="279"/>
      <c r="Z267" s="279"/>
      <c r="AA267" s="279"/>
      <c r="AB267" s="296"/>
      <c r="AC267" s="296"/>
      <c r="AD267" s="296"/>
      <c r="AE267" s="296"/>
      <c r="AF267" s="296"/>
      <c r="AG267" s="296"/>
      <c r="AH267" s="296"/>
      <c r="AI267" s="296"/>
      <c r="AJ267" s="296"/>
      <c r="AK267" s="296"/>
      <c r="AL267" s="296"/>
    </row>
    <row r="268" spans="1:38" s="414" customFormat="1" ht="16.5" customHeight="1">
      <c r="A268" s="284" t="str">
        <f>IF('Data invoice'!J197=0,"",'Data invoice'!K197)</f>
        <v/>
      </c>
      <c r="B268" s="284" t="str">
        <f>IF('Data invoice'!K197=0,"",'Data invoice'!L197)</f>
        <v/>
      </c>
      <c r="C268" s="284" t="str">
        <f>IF('Data invoice'!L197=0,"",'Data invoice'!M197)</f>
        <v/>
      </c>
      <c r="D268" s="284" t="str">
        <f>IF('Data invoice'!M197=0,"",'Data invoice'!N197)</f>
        <v/>
      </c>
      <c r="E268" s="284" t="str">
        <f>IF('Data invoice'!N197=0,"",'Data invoice'!O197)</f>
        <v/>
      </c>
      <c r="F268" s="284" t="str">
        <f>IF('Data invoice'!O197=0,"",'Data invoice'!P197)</f>
        <v/>
      </c>
      <c r="G268" s="284" t="str">
        <f>IF('Data invoice'!P197=0,"",'Data invoice'!Q197)</f>
        <v/>
      </c>
      <c r="H268" s="284" t="str">
        <f>IF('Data invoice'!Q197=0,"",'Data invoice'!R197)</f>
        <v/>
      </c>
      <c r="I268" s="320" t="str">
        <f>IF('Data invoice'!R197=0,"",'Data invoice'!S197)</f>
        <v/>
      </c>
      <c r="J268" s="367" t="str">
        <f>IF('Data invoice'!S197=0,"",'Data invoice'!T197)</f>
        <v/>
      </c>
      <c r="L268" s="279"/>
      <c r="M268" s="279"/>
      <c r="N268" s="279"/>
      <c r="O268" s="279"/>
      <c r="P268" s="279"/>
      <c r="Q268" s="279"/>
      <c r="R268" s="279"/>
      <c r="S268" s="279"/>
      <c r="T268" s="279"/>
      <c r="U268" s="279"/>
      <c r="V268" s="279"/>
      <c r="W268" s="279"/>
      <c r="X268" s="279"/>
      <c r="Y268" s="279"/>
      <c r="Z268" s="279"/>
      <c r="AA268" s="279"/>
      <c r="AB268" s="296"/>
      <c r="AC268" s="296"/>
      <c r="AD268" s="296"/>
      <c r="AE268" s="296"/>
      <c r="AF268" s="296"/>
      <c r="AG268" s="296"/>
      <c r="AH268" s="296"/>
      <c r="AI268" s="296"/>
      <c r="AJ268" s="296"/>
      <c r="AK268" s="296"/>
      <c r="AL268" s="296"/>
    </row>
    <row r="269" spans="1:38" s="414" customFormat="1" ht="16.5" customHeight="1">
      <c r="A269" s="284" t="str">
        <f>IF('Data invoice'!J198=0,"",'Data invoice'!K198)</f>
        <v/>
      </c>
      <c r="B269" s="284" t="str">
        <f>IF('Data invoice'!K198=0,"",'Data invoice'!L198)</f>
        <v/>
      </c>
      <c r="C269" s="284" t="str">
        <f>IF('Data invoice'!L198=0,"",'Data invoice'!M198)</f>
        <v/>
      </c>
      <c r="D269" s="284" t="str">
        <f>IF('Data invoice'!M198=0,"",'Data invoice'!N198)</f>
        <v/>
      </c>
      <c r="E269" s="284" t="str">
        <f>IF('Data invoice'!N198=0,"",'Data invoice'!O198)</f>
        <v/>
      </c>
      <c r="F269" s="284" t="str">
        <f>IF('Data invoice'!O198=0,"",'Data invoice'!P198)</f>
        <v/>
      </c>
      <c r="G269" s="284" t="str">
        <f>IF('Data invoice'!P198=0,"",'Data invoice'!Q198)</f>
        <v/>
      </c>
      <c r="H269" s="284" t="str">
        <f>IF('Data invoice'!Q198=0,"",'Data invoice'!R198)</f>
        <v/>
      </c>
      <c r="I269" s="320" t="str">
        <f>IF('Data invoice'!R198=0,"",'Data invoice'!S198)</f>
        <v/>
      </c>
      <c r="J269" s="367" t="str">
        <f>IF('Data invoice'!S198=0,"",'Data invoice'!T198)</f>
        <v/>
      </c>
      <c r="L269" s="279"/>
      <c r="M269" s="279"/>
      <c r="N269" s="279"/>
      <c r="O269" s="279"/>
      <c r="P269" s="279"/>
      <c r="Q269" s="279"/>
      <c r="R269" s="279"/>
      <c r="S269" s="279"/>
      <c r="T269" s="279"/>
      <c r="U269" s="279"/>
      <c r="V269" s="279"/>
      <c r="W269" s="279"/>
      <c r="X269" s="279"/>
      <c r="Y269" s="279"/>
      <c r="Z269" s="279"/>
      <c r="AA269" s="279"/>
      <c r="AB269" s="296"/>
      <c r="AC269" s="296"/>
      <c r="AD269" s="296"/>
      <c r="AE269" s="296"/>
      <c r="AF269" s="296"/>
      <c r="AG269" s="296"/>
      <c r="AH269" s="296"/>
      <c r="AI269" s="296"/>
      <c r="AJ269" s="296"/>
      <c r="AK269" s="296"/>
      <c r="AL269" s="296"/>
    </row>
    <row r="270" spans="1:38" s="414" customFormat="1" ht="16.5" customHeight="1">
      <c r="A270" s="284" t="str">
        <f>IF('Data invoice'!J199=0,"",'Data invoice'!K199)</f>
        <v/>
      </c>
      <c r="B270" s="284" t="str">
        <f>IF('Data invoice'!K199=0,"",'Data invoice'!L199)</f>
        <v/>
      </c>
      <c r="C270" s="284" t="str">
        <f>IF('Data invoice'!L199=0,"",'Data invoice'!M199)</f>
        <v/>
      </c>
      <c r="D270" s="284" t="str">
        <f>IF('Data invoice'!M199=0,"",'Data invoice'!N199)</f>
        <v/>
      </c>
      <c r="E270" s="284" t="str">
        <f>IF('Data invoice'!N199=0,"",'Data invoice'!O199)</f>
        <v/>
      </c>
      <c r="F270" s="284" t="str">
        <f>IF('Data invoice'!O199=0,"",'Data invoice'!P199)</f>
        <v/>
      </c>
      <c r="G270" s="284" t="str">
        <f>IF('Data invoice'!P199=0,"",'Data invoice'!Q199)</f>
        <v/>
      </c>
      <c r="H270" s="284" t="str">
        <f>IF('Data invoice'!Q199=0,"",'Data invoice'!R199)</f>
        <v/>
      </c>
      <c r="I270" s="320" t="str">
        <f>IF('Data invoice'!R199=0,"",'Data invoice'!S199)</f>
        <v/>
      </c>
      <c r="J270" s="367" t="str">
        <f>IF('Data invoice'!S199=0,"",'Data invoice'!T199)</f>
        <v/>
      </c>
      <c r="L270" s="279"/>
      <c r="M270" s="279"/>
      <c r="N270" s="279"/>
      <c r="O270" s="279"/>
      <c r="P270" s="279"/>
      <c r="Q270" s="279"/>
      <c r="R270" s="279"/>
      <c r="S270" s="279"/>
      <c r="T270" s="279"/>
      <c r="U270" s="279"/>
      <c r="V270" s="279"/>
      <c r="W270" s="279"/>
      <c r="X270" s="279"/>
      <c r="Y270" s="279"/>
      <c r="Z270" s="279"/>
      <c r="AA270" s="279"/>
      <c r="AB270" s="296"/>
      <c r="AC270" s="296"/>
      <c r="AD270" s="296"/>
      <c r="AE270" s="296"/>
      <c r="AF270" s="296"/>
      <c r="AG270" s="296"/>
      <c r="AH270" s="296"/>
      <c r="AI270" s="296"/>
      <c r="AJ270" s="296"/>
      <c r="AK270" s="296"/>
      <c r="AL270" s="296"/>
    </row>
    <row r="271" spans="1:38" s="414" customFormat="1" ht="16.5" customHeight="1">
      <c r="A271" s="284" t="str">
        <f>IF('Data invoice'!J200=0,"",'Data invoice'!K200)</f>
        <v/>
      </c>
      <c r="B271" s="284" t="str">
        <f>IF('Data invoice'!K200=0,"",'Data invoice'!L200)</f>
        <v/>
      </c>
      <c r="C271" s="284" t="str">
        <f>IF('Data invoice'!L200=0,"",'Data invoice'!M200)</f>
        <v/>
      </c>
      <c r="D271" s="284" t="str">
        <f>IF('Data invoice'!M200=0,"",'Data invoice'!N200)</f>
        <v/>
      </c>
      <c r="E271" s="284" t="str">
        <f>IF('Data invoice'!N200=0,"",'Data invoice'!O200)</f>
        <v/>
      </c>
      <c r="F271" s="284" t="str">
        <f>IF('Data invoice'!O200=0,"",'Data invoice'!P200)</f>
        <v/>
      </c>
      <c r="G271" s="284" t="str">
        <f>IF('Data invoice'!P200=0,"",'Data invoice'!Q200)</f>
        <v/>
      </c>
      <c r="H271" s="284" t="str">
        <f>IF('Data invoice'!Q200=0,"",'Data invoice'!R200)</f>
        <v/>
      </c>
      <c r="I271" s="320" t="str">
        <f>IF('Data invoice'!R200=0,"",'Data invoice'!S200)</f>
        <v/>
      </c>
      <c r="J271" s="367" t="str">
        <f>IF('Data invoice'!S200=0,"",'Data invoice'!T200)</f>
        <v/>
      </c>
      <c r="L271" s="279"/>
      <c r="M271" s="279"/>
      <c r="N271" s="279"/>
      <c r="O271" s="279"/>
      <c r="P271" s="279"/>
      <c r="Q271" s="279"/>
      <c r="R271" s="279"/>
      <c r="S271" s="279"/>
      <c r="T271" s="279"/>
      <c r="U271" s="279"/>
      <c r="V271" s="279"/>
      <c r="W271" s="279"/>
      <c r="X271" s="279"/>
      <c r="Y271" s="279"/>
      <c r="Z271" s="279"/>
      <c r="AA271" s="279"/>
      <c r="AB271" s="296"/>
      <c r="AC271" s="296"/>
      <c r="AD271" s="296"/>
      <c r="AE271" s="296"/>
      <c r="AF271" s="296"/>
      <c r="AG271" s="296"/>
      <c r="AH271" s="296"/>
      <c r="AI271" s="296"/>
      <c r="AJ271" s="296"/>
      <c r="AK271" s="296"/>
      <c r="AL271" s="296"/>
    </row>
    <row r="272" spans="1:38" s="414" customFormat="1" ht="16.5" customHeight="1">
      <c r="A272" s="284" t="str">
        <f>IF('Data invoice'!J201=0,"",'Data invoice'!K201)</f>
        <v/>
      </c>
      <c r="B272" s="284" t="str">
        <f>IF('Data invoice'!K201=0,"",'Data invoice'!L201)</f>
        <v/>
      </c>
      <c r="C272" s="284" t="str">
        <f>IF('Data invoice'!L201=0,"",'Data invoice'!M201)</f>
        <v/>
      </c>
      <c r="D272" s="284" t="str">
        <f>IF('Data invoice'!M201=0,"",'Data invoice'!N201)</f>
        <v/>
      </c>
      <c r="E272" s="284" t="str">
        <f>IF('Data invoice'!N201=0,"",'Data invoice'!O201)</f>
        <v/>
      </c>
      <c r="F272" s="284" t="str">
        <f>IF('Data invoice'!O201=0,"",'Data invoice'!P201)</f>
        <v/>
      </c>
      <c r="G272" s="284" t="str">
        <f>IF('Data invoice'!P201=0,"",'Data invoice'!Q201)</f>
        <v/>
      </c>
      <c r="H272" s="284" t="str">
        <f>IF('Data invoice'!Q201=0,"",'Data invoice'!R201)</f>
        <v/>
      </c>
      <c r="I272" s="320" t="str">
        <f>IF('Data invoice'!R201=0,"",'Data invoice'!S201)</f>
        <v/>
      </c>
      <c r="J272" s="367" t="str">
        <f>IF('Data invoice'!S201=0,"",'Data invoice'!T201)</f>
        <v/>
      </c>
      <c r="L272" s="279"/>
      <c r="M272" s="279"/>
      <c r="N272" s="279"/>
      <c r="O272" s="279"/>
      <c r="P272" s="279"/>
      <c r="Q272" s="279"/>
      <c r="R272" s="279"/>
      <c r="S272" s="279"/>
      <c r="T272" s="279"/>
      <c r="U272" s="279"/>
      <c r="V272" s="279"/>
      <c r="W272" s="279"/>
      <c r="X272" s="279"/>
      <c r="Y272" s="279"/>
      <c r="Z272" s="279"/>
      <c r="AA272" s="279"/>
      <c r="AB272" s="296"/>
      <c r="AC272" s="296"/>
      <c r="AD272" s="296"/>
      <c r="AE272" s="296"/>
      <c r="AF272" s="296"/>
      <c r="AG272" s="296"/>
      <c r="AH272" s="296"/>
      <c r="AI272" s="296"/>
      <c r="AJ272" s="296"/>
      <c r="AK272" s="296"/>
      <c r="AL272" s="296"/>
    </row>
    <row r="273" spans="1:38" s="414" customFormat="1" ht="16.5" customHeight="1">
      <c r="A273" s="284" t="str">
        <f>IF('Data invoice'!J202=0,"",'Data invoice'!K202)</f>
        <v/>
      </c>
      <c r="B273" s="284" t="str">
        <f>IF('Data invoice'!K202=0,"",'Data invoice'!L202)</f>
        <v/>
      </c>
      <c r="C273" s="284" t="str">
        <f>IF('Data invoice'!L202=0,"",'Data invoice'!M202)</f>
        <v/>
      </c>
      <c r="D273" s="284" t="str">
        <f>IF('Data invoice'!M202=0,"",'Data invoice'!N202)</f>
        <v/>
      </c>
      <c r="E273" s="284" t="str">
        <f>IF('Data invoice'!N202=0,"",'Data invoice'!O202)</f>
        <v/>
      </c>
      <c r="F273" s="284" t="str">
        <f>IF('Data invoice'!O202=0,"",'Data invoice'!P202)</f>
        <v/>
      </c>
      <c r="G273" s="284" t="str">
        <f>IF('Data invoice'!P202=0,"",'Data invoice'!Q202)</f>
        <v/>
      </c>
      <c r="H273" s="284" t="str">
        <f>IF('Data invoice'!Q202=0,"",'Data invoice'!R202)</f>
        <v/>
      </c>
      <c r="I273" s="320" t="str">
        <f>IF('Data invoice'!R202=0,"",'Data invoice'!S202)</f>
        <v/>
      </c>
      <c r="J273" s="367" t="str">
        <f>IF('Data invoice'!S202=0,"",'Data invoice'!T202)</f>
        <v/>
      </c>
      <c r="L273" s="279"/>
      <c r="M273" s="279"/>
      <c r="N273" s="279"/>
      <c r="O273" s="279"/>
      <c r="P273" s="279"/>
      <c r="Q273" s="279"/>
      <c r="R273" s="279"/>
      <c r="S273" s="279"/>
      <c r="T273" s="279"/>
      <c r="U273" s="279"/>
      <c r="V273" s="279"/>
      <c r="W273" s="279"/>
      <c r="X273" s="279"/>
      <c r="Y273" s="279"/>
      <c r="Z273" s="279"/>
      <c r="AA273" s="279"/>
      <c r="AB273" s="296"/>
      <c r="AC273" s="296"/>
      <c r="AD273" s="296"/>
      <c r="AE273" s="296"/>
      <c r="AF273" s="296"/>
      <c r="AG273" s="296"/>
      <c r="AH273" s="296"/>
      <c r="AI273" s="296"/>
      <c r="AJ273" s="296"/>
      <c r="AK273" s="296"/>
      <c r="AL273" s="296"/>
    </row>
    <row r="274" spans="1:38" s="414" customFormat="1" ht="16.5" customHeight="1">
      <c r="A274" s="284" t="str">
        <f>IF('Data invoice'!J203=0,"",'Data invoice'!K203)</f>
        <v/>
      </c>
      <c r="B274" s="284" t="str">
        <f>IF('Data invoice'!K203=0,"",'Data invoice'!L203)</f>
        <v/>
      </c>
      <c r="C274" s="284" t="str">
        <f>IF('Data invoice'!L203=0,"",'Data invoice'!M203)</f>
        <v/>
      </c>
      <c r="D274" s="284" t="str">
        <f>IF('Data invoice'!M203=0,"",'Data invoice'!N203)</f>
        <v/>
      </c>
      <c r="E274" s="284" t="str">
        <f>IF('Data invoice'!N203=0,"",'Data invoice'!O203)</f>
        <v/>
      </c>
      <c r="F274" s="284" t="str">
        <f>IF('Data invoice'!O203=0,"",'Data invoice'!P203)</f>
        <v/>
      </c>
      <c r="G274" s="284" t="str">
        <f>IF('Data invoice'!P203=0,"",'Data invoice'!Q203)</f>
        <v/>
      </c>
      <c r="H274" s="284" t="str">
        <f>IF('Data invoice'!Q203=0,"",'Data invoice'!R203)</f>
        <v/>
      </c>
      <c r="I274" s="320" t="str">
        <f>IF('Data invoice'!R203=0,"",'Data invoice'!S203)</f>
        <v/>
      </c>
      <c r="J274" s="367" t="str">
        <f>IF('Data invoice'!S203=0,"",'Data invoice'!T203)</f>
        <v/>
      </c>
      <c r="L274" s="279"/>
      <c r="M274" s="279"/>
      <c r="N274" s="279"/>
      <c r="O274" s="279"/>
      <c r="P274" s="279"/>
      <c r="Q274" s="279"/>
      <c r="R274" s="279"/>
      <c r="S274" s="279"/>
      <c r="T274" s="279"/>
      <c r="U274" s="279"/>
      <c r="V274" s="279"/>
      <c r="W274" s="279"/>
      <c r="X274" s="279"/>
      <c r="Y274" s="279"/>
      <c r="Z274" s="279"/>
      <c r="AA274" s="279"/>
      <c r="AB274" s="296"/>
      <c r="AC274" s="296"/>
      <c r="AD274" s="296"/>
      <c r="AE274" s="296"/>
      <c r="AF274" s="296"/>
      <c r="AG274" s="296"/>
      <c r="AH274" s="296"/>
      <c r="AI274" s="296"/>
      <c r="AJ274" s="296"/>
      <c r="AK274" s="296"/>
      <c r="AL274" s="296"/>
    </row>
    <row r="275" spans="1:38" s="414" customFormat="1" ht="16.5" customHeight="1">
      <c r="A275" s="284" t="str">
        <f>IF('Data invoice'!J204=0,"",'Data invoice'!K204)</f>
        <v/>
      </c>
      <c r="B275" s="284" t="str">
        <f>IF('Data invoice'!K204=0,"",'Data invoice'!L204)</f>
        <v/>
      </c>
      <c r="C275" s="284" t="str">
        <f>IF('Data invoice'!L204=0,"",'Data invoice'!M204)</f>
        <v/>
      </c>
      <c r="D275" s="284" t="str">
        <f>IF('Data invoice'!M204=0,"",'Data invoice'!N204)</f>
        <v/>
      </c>
      <c r="E275" s="284" t="str">
        <f>IF('Data invoice'!N204=0,"",'Data invoice'!O204)</f>
        <v/>
      </c>
      <c r="F275" s="284" t="str">
        <f>IF('Data invoice'!O204=0,"",'Data invoice'!P204)</f>
        <v/>
      </c>
      <c r="G275" s="284" t="str">
        <f>IF('Data invoice'!P204=0,"",'Data invoice'!Q204)</f>
        <v/>
      </c>
      <c r="H275" s="284" t="str">
        <f>IF('Data invoice'!Q204=0,"",'Data invoice'!R204)</f>
        <v/>
      </c>
      <c r="I275" s="320" t="str">
        <f>IF('Data invoice'!R204=0,"",'Data invoice'!S204)</f>
        <v/>
      </c>
      <c r="J275" s="367" t="str">
        <f>IF('Data invoice'!S204=0,"",'Data invoice'!T204)</f>
        <v/>
      </c>
      <c r="L275" s="279"/>
      <c r="M275" s="279"/>
      <c r="N275" s="279"/>
      <c r="O275" s="279"/>
      <c r="P275" s="279"/>
      <c r="Q275" s="279"/>
      <c r="R275" s="279"/>
      <c r="S275" s="279"/>
      <c r="T275" s="279"/>
      <c r="U275" s="279"/>
      <c r="V275" s="279"/>
      <c r="W275" s="279"/>
      <c r="X275" s="279"/>
      <c r="Y275" s="279"/>
      <c r="Z275" s="279"/>
      <c r="AA275" s="279"/>
      <c r="AB275" s="296"/>
      <c r="AC275" s="296"/>
      <c r="AD275" s="296"/>
      <c r="AE275" s="296"/>
      <c r="AF275" s="296"/>
      <c r="AG275" s="296"/>
      <c r="AH275" s="296"/>
      <c r="AI275" s="296"/>
      <c r="AJ275" s="296"/>
      <c r="AK275" s="296"/>
      <c r="AL275" s="296"/>
    </row>
    <row r="276" spans="1:38" s="414" customFormat="1" ht="16.5" customHeight="1">
      <c r="A276" s="284" t="str">
        <f>IF('Data invoice'!J205=0,"",'Data invoice'!K205)</f>
        <v/>
      </c>
      <c r="B276" s="284" t="str">
        <f>IF('Data invoice'!K205=0,"",'Data invoice'!L205)</f>
        <v/>
      </c>
      <c r="C276" s="284" t="str">
        <f>IF('Data invoice'!L205=0,"",'Data invoice'!M205)</f>
        <v/>
      </c>
      <c r="D276" s="284" t="str">
        <f>IF('Data invoice'!M205=0,"",'Data invoice'!N205)</f>
        <v/>
      </c>
      <c r="E276" s="284" t="str">
        <f>IF('Data invoice'!N205=0,"",'Data invoice'!O205)</f>
        <v/>
      </c>
      <c r="F276" s="284" t="str">
        <f>IF('Data invoice'!O205=0,"",'Data invoice'!P205)</f>
        <v/>
      </c>
      <c r="G276" s="284" t="str">
        <f>IF('Data invoice'!P205=0,"",'Data invoice'!Q205)</f>
        <v/>
      </c>
      <c r="H276" s="284" t="str">
        <f>IF('Data invoice'!Q205=0,"",'Data invoice'!R205)</f>
        <v/>
      </c>
      <c r="I276" s="320" t="str">
        <f>IF('Data invoice'!R205=0,"",'Data invoice'!S205)</f>
        <v/>
      </c>
      <c r="J276" s="367" t="str">
        <f>IF('Data invoice'!S205=0,"",'Data invoice'!T205)</f>
        <v/>
      </c>
      <c r="L276" s="279"/>
      <c r="M276" s="279"/>
      <c r="N276" s="279"/>
      <c r="O276" s="279"/>
      <c r="P276" s="279"/>
      <c r="Q276" s="279"/>
      <c r="R276" s="279"/>
      <c r="S276" s="279"/>
      <c r="T276" s="279"/>
      <c r="U276" s="279"/>
      <c r="V276" s="279"/>
      <c r="W276" s="279"/>
      <c r="X276" s="279"/>
      <c r="Y276" s="279"/>
      <c r="Z276" s="279"/>
      <c r="AA276" s="279"/>
      <c r="AB276" s="296"/>
      <c r="AC276" s="296"/>
      <c r="AD276" s="296"/>
      <c r="AE276" s="296"/>
      <c r="AF276" s="296"/>
      <c r="AG276" s="296"/>
      <c r="AH276" s="296"/>
      <c r="AI276" s="296"/>
      <c r="AJ276" s="296"/>
      <c r="AK276" s="296"/>
      <c r="AL276" s="296"/>
    </row>
    <row r="277" spans="1:38" s="414" customFormat="1" ht="16.5" customHeight="1">
      <c r="A277" s="284" t="str">
        <f>IF('Data invoice'!J206=0,"",'Data invoice'!K206)</f>
        <v/>
      </c>
      <c r="B277" s="284" t="str">
        <f>IF('Data invoice'!K206=0,"",'Data invoice'!L206)</f>
        <v/>
      </c>
      <c r="C277" s="284" t="str">
        <f>IF('Data invoice'!L206=0,"",'Data invoice'!M206)</f>
        <v/>
      </c>
      <c r="D277" s="284" t="str">
        <f>IF('Data invoice'!M206=0,"",'Data invoice'!N206)</f>
        <v/>
      </c>
      <c r="E277" s="284" t="str">
        <f>IF('Data invoice'!N206=0,"",'Data invoice'!O206)</f>
        <v/>
      </c>
      <c r="F277" s="284" t="str">
        <f>IF('Data invoice'!O206=0,"",'Data invoice'!P206)</f>
        <v/>
      </c>
      <c r="G277" s="284" t="str">
        <f>IF('Data invoice'!P206=0,"",'Data invoice'!Q206)</f>
        <v/>
      </c>
      <c r="H277" s="284" t="str">
        <f>IF('Data invoice'!Q206=0,"",'Data invoice'!R206)</f>
        <v/>
      </c>
      <c r="I277" s="320" t="str">
        <f>IF('Data invoice'!R206=0,"",'Data invoice'!S206)</f>
        <v/>
      </c>
      <c r="J277" s="367" t="str">
        <f>IF('Data invoice'!S206=0,"",'Data invoice'!T206)</f>
        <v/>
      </c>
      <c r="L277" s="279"/>
      <c r="M277" s="279"/>
      <c r="N277" s="279"/>
      <c r="O277" s="279"/>
      <c r="P277" s="279"/>
      <c r="Q277" s="279"/>
      <c r="R277" s="279"/>
      <c r="S277" s="279"/>
      <c r="T277" s="279"/>
      <c r="U277" s="279"/>
      <c r="V277" s="279"/>
      <c r="W277" s="279"/>
      <c r="X277" s="279"/>
      <c r="Y277" s="279"/>
      <c r="Z277" s="279"/>
      <c r="AA277" s="279"/>
      <c r="AB277" s="296"/>
      <c r="AC277" s="296"/>
      <c r="AD277" s="296"/>
      <c r="AE277" s="296"/>
      <c r="AF277" s="296"/>
      <c r="AG277" s="296"/>
      <c r="AH277" s="296"/>
      <c r="AI277" s="296"/>
      <c r="AJ277" s="296"/>
      <c r="AK277" s="296"/>
      <c r="AL277" s="296"/>
    </row>
    <row r="278" spans="1:38" s="414" customFormat="1" ht="16.5" customHeight="1">
      <c r="A278" s="284" t="str">
        <f>IF('Data invoice'!J207=0,"",'Data invoice'!K207)</f>
        <v/>
      </c>
      <c r="B278" s="284" t="str">
        <f>IF('Data invoice'!K207=0,"",'Data invoice'!L207)</f>
        <v/>
      </c>
      <c r="C278" s="284" t="str">
        <f>IF('Data invoice'!L207=0,"",'Data invoice'!M207)</f>
        <v/>
      </c>
      <c r="D278" s="284" t="str">
        <f>IF('Data invoice'!M207=0,"",'Data invoice'!N207)</f>
        <v/>
      </c>
      <c r="E278" s="284" t="str">
        <f>IF('Data invoice'!N207=0,"",'Data invoice'!O207)</f>
        <v/>
      </c>
      <c r="F278" s="284" t="str">
        <f>IF('Data invoice'!O207=0,"",'Data invoice'!P207)</f>
        <v/>
      </c>
      <c r="G278" s="284" t="str">
        <f>IF('Data invoice'!P207=0,"",'Data invoice'!Q207)</f>
        <v/>
      </c>
      <c r="H278" s="284" t="str">
        <f>IF('Data invoice'!Q207=0,"",'Data invoice'!R207)</f>
        <v/>
      </c>
      <c r="I278" s="320" t="str">
        <f>IF('Data invoice'!R207=0,"",'Data invoice'!S207)</f>
        <v/>
      </c>
      <c r="J278" s="367" t="str">
        <f>IF('Data invoice'!S207=0,"",'Data invoice'!T207)</f>
        <v/>
      </c>
      <c r="L278" s="279"/>
      <c r="M278" s="279"/>
      <c r="N278" s="279"/>
      <c r="O278" s="279"/>
      <c r="P278" s="279"/>
      <c r="Q278" s="279"/>
      <c r="R278" s="279"/>
      <c r="S278" s="279"/>
      <c r="T278" s="279"/>
      <c r="U278" s="279"/>
      <c r="V278" s="279"/>
      <c r="W278" s="279"/>
      <c r="X278" s="279"/>
      <c r="Y278" s="279"/>
      <c r="Z278" s="279"/>
      <c r="AA278" s="279"/>
      <c r="AB278" s="296"/>
      <c r="AC278" s="296"/>
      <c r="AD278" s="296"/>
      <c r="AE278" s="296"/>
      <c r="AF278" s="296"/>
      <c r="AG278" s="296"/>
      <c r="AH278" s="296"/>
      <c r="AI278" s="296"/>
      <c r="AJ278" s="296"/>
      <c r="AK278" s="296"/>
      <c r="AL278" s="296"/>
    </row>
    <row r="279" spans="1:38" s="414" customFormat="1" ht="16.5" customHeight="1">
      <c r="A279" s="284" t="str">
        <f>IF('Data invoice'!J208=0,"",'Data invoice'!K208)</f>
        <v/>
      </c>
      <c r="B279" s="284" t="str">
        <f>IF('Data invoice'!K208=0,"",'Data invoice'!L208)</f>
        <v/>
      </c>
      <c r="C279" s="284" t="str">
        <f>IF('Data invoice'!L208=0,"",'Data invoice'!M208)</f>
        <v/>
      </c>
      <c r="D279" s="284" t="str">
        <f>IF('Data invoice'!M208=0,"",'Data invoice'!N208)</f>
        <v/>
      </c>
      <c r="E279" s="284" t="str">
        <f>IF('Data invoice'!N208=0,"",'Data invoice'!O208)</f>
        <v/>
      </c>
      <c r="F279" s="284" t="str">
        <f>IF('Data invoice'!O208=0,"",'Data invoice'!P208)</f>
        <v/>
      </c>
      <c r="G279" s="284" t="str">
        <f>IF('Data invoice'!P208=0,"",'Data invoice'!Q208)</f>
        <v/>
      </c>
      <c r="H279" s="284" t="str">
        <f>IF('Data invoice'!Q208=0,"",'Data invoice'!R208)</f>
        <v/>
      </c>
      <c r="I279" s="320" t="str">
        <f>IF('Data invoice'!R208=0,"",'Data invoice'!S208)</f>
        <v/>
      </c>
      <c r="J279" s="367" t="str">
        <f>IF('Data invoice'!S208=0,"",'Data invoice'!T208)</f>
        <v/>
      </c>
      <c r="L279" s="279"/>
      <c r="M279" s="279"/>
      <c r="N279" s="279"/>
      <c r="O279" s="279"/>
      <c r="P279" s="279"/>
      <c r="Q279" s="279"/>
      <c r="R279" s="279"/>
      <c r="S279" s="279"/>
      <c r="T279" s="279"/>
      <c r="U279" s="279"/>
      <c r="V279" s="279"/>
      <c r="W279" s="279"/>
      <c r="X279" s="279"/>
      <c r="Y279" s="279"/>
      <c r="Z279" s="279"/>
      <c r="AA279" s="279"/>
      <c r="AB279" s="296"/>
      <c r="AC279" s="296"/>
      <c r="AD279" s="296"/>
      <c r="AE279" s="296"/>
      <c r="AF279" s="296"/>
      <c r="AG279" s="296"/>
      <c r="AH279" s="296"/>
      <c r="AI279" s="296"/>
      <c r="AJ279" s="296"/>
      <c r="AK279" s="296"/>
      <c r="AL279" s="296"/>
    </row>
    <row r="280" spans="1:38" s="414" customFormat="1" ht="16.5" customHeight="1">
      <c r="A280" s="284" t="str">
        <f>IF('Data invoice'!J209=0,"",'Data invoice'!K209)</f>
        <v/>
      </c>
      <c r="B280" s="284" t="str">
        <f>IF('Data invoice'!K209=0,"",'Data invoice'!L209)</f>
        <v/>
      </c>
      <c r="C280" s="284" t="str">
        <f>IF('Data invoice'!L209=0,"",'Data invoice'!M209)</f>
        <v/>
      </c>
      <c r="D280" s="284" t="str">
        <f>IF('Data invoice'!M209=0,"",'Data invoice'!N209)</f>
        <v/>
      </c>
      <c r="E280" s="284" t="str">
        <f>IF('Data invoice'!N209=0,"",'Data invoice'!O209)</f>
        <v/>
      </c>
      <c r="F280" s="284" t="str">
        <f>IF('Data invoice'!O209=0,"",'Data invoice'!P209)</f>
        <v/>
      </c>
      <c r="G280" s="284" t="str">
        <f>IF('Data invoice'!P209=0,"",'Data invoice'!Q209)</f>
        <v/>
      </c>
      <c r="H280" s="284" t="str">
        <f>IF('Data invoice'!Q209=0,"",'Data invoice'!R209)</f>
        <v/>
      </c>
      <c r="I280" s="320" t="str">
        <f>IF('Data invoice'!R209=0,"",'Data invoice'!S209)</f>
        <v/>
      </c>
      <c r="J280" s="367" t="str">
        <f>IF('Data invoice'!S209=0,"",'Data invoice'!T209)</f>
        <v/>
      </c>
      <c r="L280" s="279"/>
      <c r="M280" s="279"/>
      <c r="N280" s="279"/>
      <c r="O280" s="279"/>
      <c r="P280" s="279"/>
      <c r="Q280" s="279"/>
      <c r="R280" s="279"/>
      <c r="S280" s="279"/>
      <c r="T280" s="279"/>
      <c r="U280" s="279"/>
      <c r="V280" s="279"/>
      <c r="W280" s="279"/>
      <c r="X280" s="279"/>
      <c r="Y280" s="279"/>
      <c r="Z280" s="279"/>
      <c r="AA280" s="279"/>
      <c r="AB280" s="296"/>
      <c r="AC280" s="296"/>
      <c r="AD280" s="296"/>
      <c r="AE280" s="296"/>
      <c r="AF280" s="296"/>
      <c r="AG280" s="296"/>
      <c r="AH280" s="296"/>
      <c r="AI280" s="296"/>
      <c r="AJ280" s="296"/>
      <c r="AK280" s="296"/>
      <c r="AL280" s="296"/>
    </row>
    <row r="281" spans="1:38" s="414" customFormat="1" ht="16.5" customHeight="1">
      <c r="A281" s="284" t="str">
        <f>IF('Data invoice'!J210=0,"",'Data invoice'!K210)</f>
        <v/>
      </c>
      <c r="B281" s="284" t="str">
        <f>IF('Data invoice'!K210=0,"",'Data invoice'!L210)</f>
        <v/>
      </c>
      <c r="C281" s="284" t="str">
        <f>IF('Data invoice'!L210=0,"",'Data invoice'!M210)</f>
        <v/>
      </c>
      <c r="D281" s="284" t="str">
        <f>IF('Data invoice'!M210=0,"",'Data invoice'!N210)</f>
        <v/>
      </c>
      <c r="E281" s="284" t="str">
        <f>IF('Data invoice'!N210=0,"",'Data invoice'!O210)</f>
        <v/>
      </c>
      <c r="F281" s="284" t="str">
        <f>IF('Data invoice'!O210=0,"",'Data invoice'!P210)</f>
        <v/>
      </c>
      <c r="G281" s="284" t="str">
        <f>IF('Data invoice'!P210=0,"",'Data invoice'!Q210)</f>
        <v/>
      </c>
      <c r="H281" s="284" t="str">
        <f>IF('Data invoice'!Q210=0,"",'Data invoice'!R210)</f>
        <v/>
      </c>
      <c r="I281" s="320" t="str">
        <f>IF('Data invoice'!R210=0,"",'Data invoice'!S210)</f>
        <v/>
      </c>
      <c r="J281" s="367" t="str">
        <f>IF('Data invoice'!S210=0,"",'Data invoice'!T210)</f>
        <v/>
      </c>
      <c r="L281" s="279"/>
      <c r="M281" s="279"/>
      <c r="N281" s="279"/>
      <c r="O281" s="279"/>
      <c r="P281" s="279"/>
      <c r="Q281" s="279"/>
      <c r="R281" s="279"/>
      <c r="S281" s="279"/>
      <c r="T281" s="279"/>
      <c r="U281" s="279"/>
      <c r="V281" s="279"/>
      <c r="W281" s="279"/>
      <c r="X281" s="279"/>
      <c r="Y281" s="279"/>
      <c r="Z281" s="279"/>
      <c r="AA281" s="279"/>
      <c r="AB281" s="296"/>
      <c r="AC281" s="296"/>
      <c r="AD281" s="296"/>
      <c r="AE281" s="296"/>
      <c r="AF281" s="296"/>
      <c r="AG281" s="296"/>
      <c r="AH281" s="296"/>
      <c r="AI281" s="296"/>
      <c r="AJ281" s="296"/>
      <c r="AK281" s="296"/>
      <c r="AL281" s="296"/>
    </row>
    <row r="282" spans="1:38" s="414" customFormat="1" ht="16.5" customHeight="1">
      <c r="A282" s="284" t="str">
        <f>IF('Data invoice'!J211=0,"",'Data invoice'!K211)</f>
        <v/>
      </c>
      <c r="B282" s="284" t="str">
        <f>IF('Data invoice'!K211=0,"",'Data invoice'!L211)</f>
        <v/>
      </c>
      <c r="C282" s="284" t="str">
        <f>IF('Data invoice'!L211=0,"",'Data invoice'!M211)</f>
        <v/>
      </c>
      <c r="D282" s="284" t="str">
        <f>IF('Data invoice'!M211=0,"",'Data invoice'!N211)</f>
        <v/>
      </c>
      <c r="E282" s="284" t="str">
        <f>IF('Data invoice'!N211=0,"",'Data invoice'!O211)</f>
        <v/>
      </c>
      <c r="F282" s="284" t="str">
        <f>IF('Data invoice'!O211=0,"",'Data invoice'!P211)</f>
        <v/>
      </c>
      <c r="G282" s="284" t="str">
        <f>IF('Data invoice'!P211=0,"",'Data invoice'!Q211)</f>
        <v/>
      </c>
      <c r="H282" s="284" t="str">
        <f>IF('Data invoice'!Q211=0,"",'Data invoice'!R211)</f>
        <v/>
      </c>
      <c r="I282" s="320" t="str">
        <f>IF('Data invoice'!R211=0,"",'Data invoice'!S211)</f>
        <v/>
      </c>
      <c r="J282" s="367" t="str">
        <f>IF('Data invoice'!S211=0,"",'Data invoice'!T211)</f>
        <v/>
      </c>
      <c r="L282" s="279"/>
      <c r="M282" s="279"/>
      <c r="N282" s="279"/>
      <c r="O282" s="279"/>
      <c r="P282" s="279"/>
      <c r="Q282" s="279"/>
      <c r="R282" s="279"/>
      <c r="S282" s="279"/>
      <c r="T282" s="279"/>
      <c r="U282" s="279"/>
      <c r="V282" s="279"/>
      <c r="W282" s="279"/>
      <c r="X282" s="279"/>
      <c r="Y282" s="279"/>
      <c r="Z282" s="279"/>
      <c r="AA282" s="279"/>
      <c r="AB282" s="296"/>
      <c r="AC282" s="296"/>
      <c r="AD282" s="296"/>
      <c r="AE282" s="296"/>
      <c r="AF282" s="296"/>
      <c r="AG282" s="296"/>
      <c r="AH282" s="296"/>
      <c r="AI282" s="296"/>
      <c r="AJ282" s="296"/>
      <c r="AK282" s="296"/>
      <c r="AL282" s="296"/>
    </row>
    <row r="283" spans="1:38" s="414" customFormat="1" ht="16.5" customHeight="1">
      <c r="A283" s="284" t="str">
        <f>IF('Data invoice'!J212=0,"",'Data invoice'!K212)</f>
        <v/>
      </c>
      <c r="B283" s="284" t="str">
        <f>IF('Data invoice'!K212=0,"",'Data invoice'!L212)</f>
        <v/>
      </c>
      <c r="C283" s="284" t="str">
        <f>IF('Data invoice'!L212=0,"",'Data invoice'!M212)</f>
        <v/>
      </c>
      <c r="D283" s="284" t="str">
        <f>IF('Data invoice'!M212=0,"",'Data invoice'!N212)</f>
        <v/>
      </c>
      <c r="E283" s="284" t="str">
        <f>IF('Data invoice'!N212=0,"",'Data invoice'!O212)</f>
        <v/>
      </c>
      <c r="F283" s="284" t="str">
        <f>IF('Data invoice'!O212=0,"",'Data invoice'!P212)</f>
        <v/>
      </c>
      <c r="G283" s="284" t="str">
        <f>IF('Data invoice'!P212=0,"",'Data invoice'!Q212)</f>
        <v/>
      </c>
      <c r="H283" s="284" t="str">
        <f>IF('Data invoice'!Q212=0,"",'Data invoice'!R212)</f>
        <v/>
      </c>
      <c r="I283" s="320" t="str">
        <f>IF('Data invoice'!R212=0,"",'Data invoice'!S212)</f>
        <v/>
      </c>
      <c r="J283" s="367" t="str">
        <f>IF('Data invoice'!S212=0,"",'Data invoice'!T212)</f>
        <v/>
      </c>
      <c r="L283" s="279"/>
      <c r="M283" s="279"/>
      <c r="N283" s="279"/>
      <c r="O283" s="279"/>
      <c r="P283" s="279"/>
      <c r="Q283" s="279"/>
      <c r="R283" s="279"/>
      <c r="S283" s="279"/>
      <c r="T283" s="279"/>
      <c r="U283" s="279"/>
      <c r="V283" s="279"/>
      <c r="W283" s="279"/>
      <c r="X283" s="279"/>
      <c r="Y283" s="279"/>
      <c r="Z283" s="279"/>
      <c r="AA283" s="279"/>
      <c r="AB283" s="296"/>
      <c r="AC283" s="296"/>
      <c r="AD283" s="296"/>
      <c r="AE283" s="296"/>
      <c r="AF283" s="296"/>
      <c r="AG283" s="296"/>
      <c r="AH283" s="296"/>
      <c r="AI283" s="296"/>
      <c r="AJ283" s="296"/>
      <c r="AK283" s="296"/>
      <c r="AL283" s="296"/>
    </row>
    <row r="284" spans="1:38" s="414" customFormat="1" ht="16.5" customHeight="1">
      <c r="A284" s="284" t="str">
        <f>IF('Data invoice'!J213=0,"",'Data invoice'!K213)</f>
        <v/>
      </c>
      <c r="B284" s="284" t="str">
        <f>IF('Data invoice'!K213=0,"",'Data invoice'!L213)</f>
        <v/>
      </c>
      <c r="C284" s="284" t="str">
        <f>IF('Data invoice'!L213=0,"",'Data invoice'!M213)</f>
        <v/>
      </c>
      <c r="D284" s="284" t="str">
        <f>IF('Data invoice'!M213=0,"",'Data invoice'!N213)</f>
        <v/>
      </c>
      <c r="E284" s="284" t="str">
        <f>IF('Data invoice'!N213=0,"",'Data invoice'!O213)</f>
        <v/>
      </c>
      <c r="F284" s="284" t="str">
        <f>IF('Data invoice'!O213=0,"",'Data invoice'!P213)</f>
        <v/>
      </c>
      <c r="G284" s="284" t="str">
        <f>IF('Data invoice'!P213=0,"",'Data invoice'!Q213)</f>
        <v/>
      </c>
      <c r="H284" s="284" t="str">
        <f>IF('Data invoice'!Q213=0,"",'Data invoice'!R213)</f>
        <v/>
      </c>
      <c r="I284" s="320" t="str">
        <f>IF('Data invoice'!R213=0,"",'Data invoice'!S213)</f>
        <v/>
      </c>
      <c r="J284" s="367" t="str">
        <f>IF('Data invoice'!S213=0,"",'Data invoice'!T213)</f>
        <v/>
      </c>
      <c r="L284" s="279"/>
      <c r="M284" s="279"/>
      <c r="N284" s="279"/>
      <c r="O284" s="279"/>
      <c r="P284" s="279"/>
      <c r="Q284" s="279"/>
      <c r="R284" s="279"/>
      <c r="S284" s="279"/>
      <c r="T284" s="279"/>
      <c r="U284" s="279"/>
      <c r="V284" s="279"/>
      <c r="W284" s="279"/>
      <c r="X284" s="279"/>
      <c r="Y284" s="279"/>
      <c r="Z284" s="279"/>
      <c r="AA284" s="279"/>
      <c r="AB284" s="296"/>
      <c r="AC284" s="296"/>
      <c r="AD284" s="296"/>
      <c r="AE284" s="296"/>
      <c r="AF284" s="296"/>
      <c r="AG284" s="296"/>
      <c r="AH284" s="296"/>
      <c r="AI284" s="296"/>
      <c r="AJ284" s="296"/>
      <c r="AK284" s="296"/>
      <c r="AL284" s="296"/>
    </row>
    <row r="285" spans="1:38" s="414" customFormat="1" ht="16.5" customHeight="1">
      <c r="A285" s="284" t="str">
        <f>IF('Data invoice'!J214=0,"",'Data invoice'!K214)</f>
        <v/>
      </c>
      <c r="B285" s="284" t="str">
        <f>IF('Data invoice'!K214=0,"",'Data invoice'!L214)</f>
        <v/>
      </c>
      <c r="C285" s="284" t="str">
        <f>IF('Data invoice'!L214=0,"",'Data invoice'!M214)</f>
        <v/>
      </c>
      <c r="D285" s="284" t="str">
        <f>IF('Data invoice'!M214=0,"",'Data invoice'!N214)</f>
        <v/>
      </c>
      <c r="E285" s="284" t="str">
        <f>IF('Data invoice'!N214=0,"",'Data invoice'!O214)</f>
        <v/>
      </c>
      <c r="F285" s="284" t="str">
        <f>IF('Data invoice'!O214=0,"",'Data invoice'!P214)</f>
        <v/>
      </c>
      <c r="G285" s="284" t="str">
        <f>IF('Data invoice'!P214=0,"",'Data invoice'!Q214)</f>
        <v/>
      </c>
      <c r="H285" s="284" t="str">
        <f>IF('Data invoice'!Q214=0,"",'Data invoice'!R214)</f>
        <v/>
      </c>
      <c r="I285" s="320" t="str">
        <f>IF('Data invoice'!R214=0,"",'Data invoice'!S214)</f>
        <v/>
      </c>
      <c r="J285" s="367" t="str">
        <f>IF('Data invoice'!S214=0,"",'Data invoice'!T214)</f>
        <v/>
      </c>
      <c r="L285" s="279"/>
      <c r="M285" s="279"/>
      <c r="N285" s="279"/>
      <c r="O285" s="279"/>
      <c r="P285" s="279"/>
      <c r="Q285" s="279"/>
      <c r="R285" s="279"/>
      <c r="S285" s="279"/>
      <c r="T285" s="279"/>
      <c r="U285" s="279"/>
      <c r="V285" s="279"/>
      <c r="W285" s="279"/>
      <c r="X285" s="279"/>
      <c r="Y285" s="279"/>
      <c r="Z285" s="279"/>
      <c r="AA285" s="279"/>
      <c r="AB285" s="296"/>
      <c r="AC285" s="296"/>
      <c r="AD285" s="296"/>
      <c r="AE285" s="296"/>
      <c r="AF285" s="296"/>
      <c r="AG285" s="296"/>
      <c r="AH285" s="296"/>
      <c r="AI285" s="296"/>
      <c r="AJ285" s="296"/>
      <c r="AK285" s="296"/>
      <c r="AL285" s="296"/>
    </row>
    <row r="286" spans="1:38" s="414" customFormat="1" ht="16.5" customHeight="1">
      <c r="A286" s="284" t="str">
        <f>IF('Data invoice'!J215=0,"",'Data invoice'!K215)</f>
        <v/>
      </c>
      <c r="B286" s="284" t="str">
        <f>IF('Data invoice'!K215=0,"",'Data invoice'!L215)</f>
        <v/>
      </c>
      <c r="C286" s="284" t="str">
        <f>IF('Data invoice'!L215=0,"",'Data invoice'!M215)</f>
        <v/>
      </c>
      <c r="D286" s="284" t="str">
        <f>IF('Data invoice'!M215=0,"",'Data invoice'!N215)</f>
        <v/>
      </c>
      <c r="E286" s="284" t="str">
        <f>IF('Data invoice'!N215=0,"",'Data invoice'!O215)</f>
        <v/>
      </c>
      <c r="F286" s="284" t="str">
        <f>IF('Data invoice'!O215=0,"",'Data invoice'!P215)</f>
        <v/>
      </c>
      <c r="G286" s="284" t="str">
        <f>IF('Data invoice'!P215=0,"",'Data invoice'!Q215)</f>
        <v/>
      </c>
      <c r="H286" s="284" t="str">
        <f>IF('Data invoice'!Q215=0,"",'Data invoice'!R215)</f>
        <v/>
      </c>
      <c r="I286" s="320" t="str">
        <f>IF('Data invoice'!R215=0,"",'Data invoice'!S215)</f>
        <v/>
      </c>
      <c r="J286" s="367" t="str">
        <f>IF('Data invoice'!S215=0,"",'Data invoice'!T215)</f>
        <v/>
      </c>
      <c r="L286" s="279"/>
      <c r="M286" s="279"/>
      <c r="N286" s="279"/>
      <c r="O286" s="279"/>
      <c r="P286" s="279"/>
      <c r="Q286" s="279"/>
      <c r="R286" s="279"/>
      <c r="S286" s="279"/>
      <c r="T286" s="279"/>
      <c r="U286" s="279"/>
      <c r="V286" s="279"/>
      <c r="W286" s="279"/>
      <c r="X286" s="279"/>
      <c r="Y286" s="279"/>
      <c r="Z286" s="279"/>
      <c r="AA286" s="279"/>
      <c r="AB286" s="296"/>
      <c r="AC286" s="296"/>
      <c r="AD286" s="296"/>
      <c r="AE286" s="296"/>
      <c r="AF286" s="296"/>
      <c r="AG286" s="296"/>
      <c r="AH286" s="296"/>
      <c r="AI286" s="296"/>
      <c r="AJ286" s="296"/>
      <c r="AK286" s="296"/>
      <c r="AL286" s="296"/>
    </row>
    <row r="287" spans="1:38" s="414" customFormat="1" ht="13.5" customHeight="1">
      <c r="A287" s="284" t="str">
        <f>IF('Data invoice'!J216=0,"",'Data invoice'!K216)</f>
        <v/>
      </c>
      <c r="B287" s="284" t="str">
        <f>IF('Data invoice'!K216=0,"",'Data invoice'!L216)</f>
        <v/>
      </c>
      <c r="C287" s="284" t="str">
        <f>IF('Data invoice'!L216=0,"",'Data invoice'!M216)</f>
        <v/>
      </c>
      <c r="D287" s="284" t="str">
        <f>IF('Data invoice'!M216=0,"",'Data invoice'!N216)</f>
        <v/>
      </c>
      <c r="E287" s="284" t="str">
        <f>IF('Data invoice'!N216=0,"",'Data invoice'!O216)</f>
        <v/>
      </c>
      <c r="F287" s="284" t="str">
        <f>IF('Data invoice'!O216=0,"",'Data invoice'!P216)</f>
        <v/>
      </c>
      <c r="G287" s="284" t="str">
        <f>IF('Data invoice'!P216=0,"",'Data invoice'!Q216)</f>
        <v/>
      </c>
      <c r="H287" s="284" t="str">
        <f>IF('Data invoice'!Q216=0,"",'Data invoice'!R216)</f>
        <v/>
      </c>
      <c r="I287" s="320" t="str">
        <f>IF('Data invoice'!R216=0,"",'Data invoice'!S216)</f>
        <v/>
      </c>
      <c r="J287" s="367" t="str">
        <f>IF('Data invoice'!S216=0,"",'Data invoice'!T216)</f>
        <v/>
      </c>
      <c r="L287" s="279"/>
      <c r="M287" s="279"/>
      <c r="N287" s="279"/>
      <c r="O287" s="279"/>
      <c r="P287" s="279"/>
      <c r="Q287" s="279"/>
      <c r="R287" s="279"/>
      <c r="S287" s="279"/>
      <c r="T287" s="279"/>
      <c r="U287" s="279"/>
      <c r="V287" s="279"/>
      <c r="W287" s="279"/>
      <c r="X287" s="279"/>
      <c r="Y287" s="279"/>
      <c r="Z287" s="279"/>
      <c r="AA287" s="279"/>
      <c r="AB287" s="296"/>
      <c r="AC287" s="296"/>
      <c r="AD287" s="296"/>
      <c r="AE287" s="296"/>
      <c r="AF287" s="296"/>
      <c r="AG287" s="296"/>
      <c r="AH287" s="296"/>
      <c r="AI287" s="296"/>
      <c r="AJ287" s="296"/>
      <c r="AK287" s="296"/>
      <c r="AL287" s="296"/>
    </row>
    <row r="288" spans="1:38" s="414" customFormat="1" ht="13.5" customHeight="1">
      <c r="A288" s="284" t="str">
        <f>IF('Data invoice'!J217=0,"",'Data invoice'!K217)</f>
        <v/>
      </c>
      <c r="B288" s="284" t="str">
        <f>IF('Data invoice'!K217=0,"",'Data invoice'!L217)</f>
        <v/>
      </c>
      <c r="C288" s="284" t="str">
        <f>IF('Data invoice'!L217=0,"",'Data invoice'!M217)</f>
        <v/>
      </c>
      <c r="D288" s="284" t="str">
        <f>IF('Data invoice'!M217=0,"",'Data invoice'!N217)</f>
        <v/>
      </c>
      <c r="E288" s="284" t="str">
        <f>IF('Data invoice'!N217=0,"",'Data invoice'!O217)</f>
        <v/>
      </c>
      <c r="F288" s="284" t="str">
        <f>IF('Data invoice'!O217=0,"",'Data invoice'!P217)</f>
        <v/>
      </c>
      <c r="G288" s="284" t="str">
        <f>IF('Data invoice'!P217=0,"",'Data invoice'!Q217)</f>
        <v/>
      </c>
      <c r="H288" s="284" t="str">
        <f>IF('Data invoice'!Q217=0,"",'Data invoice'!R217)</f>
        <v/>
      </c>
      <c r="I288" s="320" t="str">
        <f>IF('Data invoice'!R217=0,"",'Data invoice'!S217)</f>
        <v/>
      </c>
      <c r="J288" s="367" t="str">
        <f>IF('Data invoice'!S217=0,"",'Data invoice'!T217)</f>
        <v/>
      </c>
      <c r="L288" s="279"/>
      <c r="M288" s="279"/>
      <c r="N288" s="279"/>
      <c r="O288" s="279"/>
      <c r="P288" s="279"/>
      <c r="Q288" s="279"/>
      <c r="R288" s="279"/>
      <c r="S288" s="279"/>
      <c r="T288" s="279"/>
      <c r="U288" s="279"/>
      <c r="V288" s="279"/>
      <c r="W288" s="279"/>
      <c r="X288" s="279"/>
      <c r="Y288" s="279"/>
      <c r="Z288" s="279"/>
      <c r="AA288" s="279"/>
      <c r="AB288" s="296"/>
      <c r="AC288" s="296"/>
      <c r="AD288" s="296"/>
      <c r="AE288" s="296"/>
      <c r="AF288" s="296"/>
      <c r="AG288" s="296"/>
      <c r="AH288" s="296"/>
      <c r="AI288" s="296"/>
      <c r="AJ288" s="296"/>
      <c r="AK288" s="296"/>
      <c r="AL288" s="296"/>
    </row>
    <row r="289" spans="1:38" s="414" customFormat="1" ht="16.5" customHeight="1">
      <c r="A289" s="284" t="str">
        <f>IF('Data invoice'!J218=0,"",'Data invoice'!K218)</f>
        <v/>
      </c>
      <c r="B289" s="284" t="str">
        <f>IF('Data invoice'!K218=0,"",'Data invoice'!L218)</f>
        <v/>
      </c>
      <c r="C289" s="284" t="str">
        <f>IF('Data invoice'!L218=0,"",'Data invoice'!M218)</f>
        <v/>
      </c>
      <c r="D289" s="284" t="str">
        <f>IF('Data invoice'!M218=0,"",'Data invoice'!N218)</f>
        <v/>
      </c>
      <c r="E289" s="284" t="str">
        <f>IF('Data invoice'!N218=0,"",'Data invoice'!O218)</f>
        <v/>
      </c>
      <c r="F289" s="284" t="str">
        <f>IF('Data invoice'!O218=0,"",'Data invoice'!P218)</f>
        <v/>
      </c>
      <c r="G289" s="284" t="str">
        <f>IF('Data invoice'!P218=0,"",'Data invoice'!Q218)</f>
        <v/>
      </c>
      <c r="H289" s="284" t="str">
        <f>IF('Data invoice'!Q218=0,"",'Data invoice'!R218)</f>
        <v/>
      </c>
      <c r="I289" s="320" t="str">
        <f>IF('Data invoice'!R218=0,"",'Data invoice'!S218)</f>
        <v/>
      </c>
      <c r="J289" s="367" t="str">
        <f>IF('Data invoice'!S218=0,"",'Data invoice'!T218)</f>
        <v/>
      </c>
      <c r="L289" s="279"/>
      <c r="M289" s="279"/>
      <c r="N289" s="279"/>
      <c r="O289" s="279"/>
      <c r="P289" s="279"/>
      <c r="Q289" s="279"/>
      <c r="R289" s="279"/>
      <c r="S289" s="279"/>
      <c r="T289" s="279"/>
      <c r="U289" s="279"/>
      <c r="V289" s="279"/>
      <c r="W289" s="279"/>
      <c r="X289" s="279"/>
      <c r="Y289" s="279"/>
      <c r="Z289" s="279"/>
      <c r="AA289" s="279"/>
      <c r="AB289" s="296"/>
      <c r="AC289" s="296"/>
      <c r="AD289" s="296"/>
      <c r="AE289" s="296"/>
      <c r="AF289" s="296"/>
      <c r="AG289" s="296"/>
      <c r="AH289" s="296"/>
      <c r="AI289" s="296"/>
      <c r="AJ289" s="296"/>
      <c r="AK289" s="296"/>
      <c r="AL289" s="296"/>
    </row>
    <row r="290" spans="1:38" s="414" customFormat="1" ht="16.5" customHeight="1">
      <c r="A290" s="284" t="str">
        <f>IF('Data invoice'!J219=0,"",'Data invoice'!K219)</f>
        <v/>
      </c>
      <c r="B290" s="284" t="str">
        <f>IF('Data invoice'!K219=0,"",'Data invoice'!L219)</f>
        <v/>
      </c>
      <c r="C290" s="284" t="str">
        <f>IF('Data invoice'!L219=0,"",'Data invoice'!M219)</f>
        <v/>
      </c>
      <c r="D290" s="284" t="str">
        <f>IF('Data invoice'!M219=0,"",'Data invoice'!N219)</f>
        <v/>
      </c>
      <c r="E290" s="284" t="str">
        <f>IF('Data invoice'!N219=0,"",'Data invoice'!O219)</f>
        <v/>
      </c>
      <c r="F290" s="284" t="str">
        <f>IF('Data invoice'!O219=0,"",'Data invoice'!P219)</f>
        <v/>
      </c>
      <c r="G290" s="284" t="str">
        <f>IF('Data invoice'!P219=0,"",'Data invoice'!Q219)</f>
        <v/>
      </c>
      <c r="H290" s="284" t="str">
        <f>IF('Data invoice'!Q219=0,"",'Data invoice'!R219)</f>
        <v/>
      </c>
      <c r="I290" s="320" t="str">
        <f>IF('Data invoice'!R219=0,"",'Data invoice'!S219)</f>
        <v/>
      </c>
      <c r="J290" s="367" t="str">
        <f>IF('Data invoice'!S219=0,"",'Data invoice'!T219)</f>
        <v/>
      </c>
      <c r="L290" s="279"/>
      <c r="M290" s="279"/>
      <c r="N290" s="279"/>
      <c r="O290" s="279"/>
      <c r="P290" s="279"/>
      <c r="Q290" s="279"/>
      <c r="R290" s="279"/>
      <c r="S290" s="279"/>
      <c r="T290" s="279"/>
      <c r="U290" s="279"/>
      <c r="V290" s="279"/>
      <c r="W290" s="279"/>
      <c r="X290" s="279"/>
      <c r="Y290" s="279"/>
      <c r="Z290" s="279"/>
      <c r="AA290" s="279"/>
      <c r="AB290" s="296"/>
      <c r="AC290" s="296"/>
      <c r="AD290" s="296"/>
      <c r="AE290" s="296"/>
      <c r="AF290" s="296"/>
      <c r="AG290" s="296"/>
      <c r="AH290" s="296"/>
      <c r="AI290" s="296"/>
      <c r="AJ290" s="296"/>
      <c r="AK290" s="296"/>
      <c r="AL290" s="296"/>
    </row>
    <row r="291" spans="1:38" s="414" customFormat="1" ht="16.5" customHeight="1">
      <c r="A291" s="284" t="str">
        <f>IF('Data invoice'!J220=0,"",'Data invoice'!K220)</f>
        <v/>
      </c>
      <c r="B291" s="284" t="str">
        <f>IF('Data invoice'!K220=0,"",'Data invoice'!L220)</f>
        <v/>
      </c>
      <c r="C291" s="284" t="str">
        <f>IF('Data invoice'!L220=0,"",'Data invoice'!M220)</f>
        <v/>
      </c>
      <c r="D291" s="284" t="str">
        <f>IF('Data invoice'!M220=0,"",'Data invoice'!N220)</f>
        <v/>
      </c>
      <c r="E291" s="284" t="str">
        <f>IF('Data invoice'!N220=0,"",'Data invoice'!O220)</f>
        <v/>
      </c>
      <c r="F291" s="284" t="str">
        <f>IF('Data invoice'!O220=0,"",'Data invoice'!P220)</f>
        <v/>
      </c>
      <c r="G291" s="284" t="str">
        <f>IF('Data invoice'!P220=0,"",'Data invoice'!Q220)</f>
        <v/>
      </c>
      <c r="H291" s="284" t="str">
        <f>IF('Data invoice'!Q220=0,"",'Data invoice'!R220)</f>
        <v/>
      </c>
      <c r="I291" s="320" t="str">
        <f>IF('Data invoice'!R220=0,"",'Data invoice'!S220)</f>
        <v/>
      </c>
      <c r="J291" s="367" t="str">
        <f>IF('Data invoice'!S220=0,"",'Data invoice'!T220)</f>
        <v/>
      </c>
      <c r="L291" s="279"/>
      <c r="M291" s="279"/>
      <c r="N291" s="279"/>
      <c r="O291" s="279"/>
      <c r="P291" s="279"/>
      <c r="Q291" s="279"/>
      <c r="R291" s="279"/>
      <c r="S291" s="279"/>
      <c r="T291" s="279"/>
      <c r="U291" s="279"/>
      <c r="V291" s="279"/>
      <c r="W291" s="279"/>
      <c r="X291" s="279"/>
      <c r="Y291" s="279"/>
      <c r="Z291" s="279"/>
      <c r="AA291" s="279"/>
      <c r="AB291" s="296"/>
      <c r="AC291" s="296"/>
      <c r="AD291" s="296"/>
      <c r="AE291" s="296"/>
      <c r="AF291" s="296"/>
      <c r="AG291" s="296"/>
      <c r="AH291" s="296"/>
      <c r="AI291" s="296"/>
      <c r="AJ291" s="296"/>
      <c r="AK291" s="296"/>
      <c r="AL291" s="296"/>
    </row>
    <row r="292" spans="1:38" s="414" customFormat="1" ht="16.5" customHeight="1">
      <c r="A292" s="284" t="str">
        <f>IF('Data invoice'!J221=0,"",'Data invoice'!K221)</f>
        <v/>
      </c>
      <c r="B292" s="284" t="str">
        <f>IF('Data invoice'!K221=0,"",'Data invoice'!L221)</f>
        <v/>
      </c>
      <c r="C292" s="284" t="str">
        <f>IF('Data invoice'!L221=0,"",'Data invoice'!M221)</f>
        <v/>
      </c>
      <c r="D292" s="284" t="str">
        <f>IF('Data invoice'!M221=0,"",'Data invoice'!N221)</f>
        <v/>
      </c>
      <c r="E292" s="284" t="str">
        <f>IF('Data invoice'!N221=0,"",'Data invoice'!O221)</f>
        <v/>
      </c>
      <c r="F292" s="284" t="str">
        <f>IF('Data invoice'!O221=0,"",'Data invoice'!P221)</f>
        <v/>
      </c>
      <c r="G292" s="284" t="str">
        <f>IF('Data invoice'!P221=0,"",'Data invoice'!Q221)</f>
        <v/>
      </c>
      <c r="H292" s="284" t="str">
        <f>IF('Data invoice'!Q221=0,"",'Data invoice'!R221)</f>
        <v/>
      </c>
      <c r="I292" s="320" t="str">
        <f>IF('Data invoice'!R221=0,"",'Data invoice'!S221)</f>
        <v/>
      </c>
      <c r="J292" s="367" t="str">
        <f>IF('Data invoice'!S221=0,"",'Data invoice'!T221)</f>
        <v/>
      </c>
      <c r="L292" s="279"/>
      <c r="M292" s="279"/>
      <c r="N292" s="279"/>
      <c r="O292" s="279"/>
      <c r="P292" s="279"/>
      <c r="Q292" s="279"/>
      <c r="R292" s="279"/>
      <c r="S292" s="279"/>
      <c r="T292" s="279"/>
      <c r="U292" s="279"/>
      <c r="V292" s="279"/>
      <c r="W292" s="279"/>
      <c r="X292" s="279"/>
      <c r="Y292" s="279"/>
      <c r="Z292" s="279"/>
      <c r="AA292" s="279"/>
      <c r="AB292" s="296"/>
      <c r="AC292" s="296"/>
      <c r="AD292" s="296"/>
      <c r="AE292" s="296"/>
      <c r="AF292" s="296"/>
      <c r="AG292" s="296"/>
      <c r="AH292" s="296"/>
      <c r="AI292" s="296"/>
      <c r="AJ292" s="296"/>
      <c r="AK292" s="296"/>
      <c r="AL292" s="296"/>
    </row>
    <row r="293" spans="1:38" s="414" customFormat="1" ht="16.5" customHeight="1">
      <c r="A293" s="284" t="str">
        <f>IF('Data invoice'!J222=0,"",'Data invoice'!K222)</f>
        <v/>
      </c>
      <c r="B293" s="284" t="str">
        <f>IF('Data invoice'!K222=0,"",'Data invoice'!L222)</f>
        <v/>
      </c>
      <c r="C293" s="284" t="str">
        <f>IF('Data invoice'!L222=0,"",'Data invoice'!M222)</f>
        <v/>
      </c>
      <c r="D293" s="284" t="str">
        <f>IF('Data invoice'!M222=0,"",'Data invoice'!N222)</f>
        <v/>
      </c>
      <c r="E293" s="284" t="str">
        <f>IF('Data invoice'!N222=0,"",'Data invoice'!O222)</f>
        <v/>
      </c>
      <c r="F293" s="284" t="str">
        <f>IF('Data invoice'!O222=0,"",'Data invoice'!P222)</f>
        <v/>
      </c>
      <c r="G293" s="284" t="str">
        <f>IF('Data invoice'!P222=0,"",'Data invoice'!Q222)</f>
        <v/>
      </c>
      <c r="H293" s="284" t="str">
        <f>IF('Data invoice'!Q222=0,"",'Data invoice'!R222)</f>
        <v/>
      </c>
      <c r="I293" s="320" t="str">
        <f>IF('Data invoice'!R222=0,"",'Data invoice'!S222)</f>
        <v/>
      </c>
      <c r="J293" s="367" t="str">
        <f>IF('Data invoice'!S222=0,"",'Data invoice'!T222)</f>
        <v/>
      </c>
      <c r="L293" s="279"/>
      <c r="M293" s="279"/>
      <c r="N293" s="279"/>
      <c r="O293" s="279"/>
      <c r="P293" s="279"/>
      <c r="Q293" s="279"/>
      <c r="R293" s="279"/>
      <c r="S293" s="279"/>
      <c r="T293" s="279"/>
      <c r="U293" s="279"/>
      <c r="V293" s="279"/>
      <c r="W293" s="279"/>
      <c r="X293" s="279"/>
      <c r="Y293" s="279"/>
      <c r="Z293" s="279"/>
      <c r="AA293" s="279"/>
      <c r="AB293" s="296"/>
      <c r="AC293" s="296"/>
      <c r="AD293" s="296"/>
      <c r="AE293" s="296"/>
      <c r="AF293" s="296"/>
      <c r="AG293" s="296"/>
      <c r="AH293" s="296"/>
      <c r="AI293" s="296"/>
      <c r="AJ293" s="296"/>
      <c r="AK293" s="296"/>
      <c r="AL293" s="296"/>
    </row>
    <row r="294" spans="1:38" s="414" customFormat="1" ht="16.5" customHeight="1">
      <c r="A294" s="284" t="str">
        <f>IF('Data invoice'!J223=0,"",'Data invoice'!K223)</f>
        <v/>
      </c>
      <c r="B294" s="284" t="str">
        <f>IF('Data invoice'!K223=0,"",'Data invoice'!L223)</f>
        <v/>
      </c>
      <c r="C294" s="284" t="str">
        <f>IF('Data invoice'!L223=0,"",'Data invoice'!M223)</f>
        <v/>
      </c>
      <c r="D294" s="284" t="str">
        <f>IF('Data invoice'!M223=0,"",'Data invoice'!N223)</f>
        <v/>
      </c>
      <c r="E294" s="284" t="str">
        <f>IF('Data invoice'!N223=0,"",'Data invoice'!O223)</f>
        <v/>
      </c>
      <c r="F294" s="284" t="str">
        <f>IF('Data invoice'!O223=0,"",'Data invoice'!P223)</f>
        <v/>
      </c>
      <c r="G294" s="284" t="str">
        <f>IF('Data invoice'!P223=0,"",'Data invoice'!Q223)</f>
        <v/>
      </c>
      <c r="H294" s="284" t="str">
        <f>IF('Data invoice'!Q223=0,"",'Data invoice'!R223)</f>
        <v/>
      </c>
      <c r="I294" s="320" t="str">
        <f>IF('Data invoice'!R223=0,"",'Data invoice'!S223)</f>
        <v/>
      </c>
      <c r="J294" s="367" t="str">
        <f>IF('Data invoice'!S223=0,"",'Data invoice'!T223)</f>
        <v/>
      </c>
      <c r="L294" s="279"/>
      <c r="M294" s="279"/>
      <c r="N294" s="279"/>
      <c r="O294" s="279"/>
      <c r="P294" s="279"/>
      <c r="Q294" s="279"/>
      <c r="R294" s="279"/>
      <c r="S294" s="279"/>
      <c r="T294" s="279"/>
      <c r="U294" s="279"/>
      <c r="V294" s="279"/>
      <c r="W294" s="279"/>
      <c r="X294" s="279"/>
      <c r="Y294" s="279"/>
      <c r="Z294" s="279"/>
      <c r="AA294" s="279"/>
      <c r="AB294" s="296"/>
      <c r="AC294" s="296"/>
      <c r="AD294" s="296"/>
      <c r="AE294" s="296"/>
      <c r="AF294" s="296"/>
      <c r="AG294" s="296"/>
      <c r="AH294" s="296"/>
      <c r="AI294" s="296"/>
      <c r="AJ294" s="296"/>
      <c r="AK294" s="296"/>
      <c r="AL294" s="296"/>
    </row>
    <row r="295" spans="1:38" s="414" customFormat="1" ht="16.5" customHeight="1">
      <c r="A295" s="284" t="str">
        <f>IF('Data invoice'!J224=0,"",'Data invoice'!K224)</f>
        <v/>
      </c>
      <c r="B295" s="284" t="str">
        <f>IF('Data invoice'!K224=0,"",'Data invoice'!L224)</f>
        <v/>
      </c>
      <c r="C295" s="284" t="str">
        <f>IF('Data invoice'!L224=0,"",'Data invoice'!M224)</f>
        <v/>
      </c>
      <c r="D295" s="284" t="str">
        <f>IF('Data invoice'!M224=0,"",'Data invoice'!N224)</f>
        <v/>
      </c>
      <c r="E295" s="284" t="str">
        <f>IF('Data invoice'!N224=0,"",'Data invoice'!O224)</f>
        <v/>
      </c>
      <c r="F295" s="284" t="str">
        <f>IF('Data invoice'!O224=0,"",'Data invoice'!P224)</f>
        <v/>
      </c>
      <c r="G295" s="284" t="str">
        <f>IF('Data invoice'!P224=0,"",'Data invoice'!Q224)</f>
        <v/>
      </c>
      <c r="H295" s="284" t="str">
        <f>IF('Data invoice'!Q224=0,"",'Data invoice'!R224)</f>
        <v/>
      </c>
      <c r="I295" s="320" t="str">
        <f>IF('Data invoice'!R224=0,"",'Data invoice'!S224)</f>
        <v/>
      </c>
      <c r="J295" s="367" t="str">
        <f>IF('Data invoice'!S224=0,"",'Data invoice'!T224)</f>
        <v/>
      </c>
      <c r="L295" s="279"/>
      <c r="M295" s="279"/>
      <c r="N295" s="279"/>
      <c r="O295" s="279"/>
      <c r="P295" s="279"/>
      <c r="Q295" s="279"/>
      <c r="R295" s="279"/>
      <c r="S295" s="279"/>
      <c r="T295" s="279"/>
      <c r="U295" s="279"/>
      <c r="V295" s="279"/>
      <c r="W295" s="279"/>
      <c r="X295" s="279"/>
      <c r="Y295" s="279"/>
      <c r="Z295" s="279"/>
      <c r="AA295" s="279"/>
      <c r="AB295" s="296"/>
      <c r="AC295" s="296"/>
      <c r="AD295" s="296"/>
      <c r="AE295" s="296"/>
      <c r="AF295" s="296"/>
      <c r="AG295" s="296"/>
      <c r="AH295" s="296"/>
      <c r="AI295" s="296"/>
      <c r="AJ295" s="296"/>
      <c r="AK295" s="296"/>
      <c r="AL295" s="296"/>
    </row>
    <row r="296" spans="1:38" s="414" customFormat="1" ht="16.5" customHeight="1">
      <c r="A296" s="284" t="str">
        <f>IF('Data invoice'!J225=0,"",'Data invoice'!K225)</f>
        <v/>
      </c>
      <c r="B296" s="284" t="str">
        <f>IF('Data invoice'!K225=0,"",'Data invoice'!L225)</f>
        <v/>
      </c>
      <c r="C296" s="284" t="str">
        <f>IF('Data invoice'!L225=0,"",'Data invoice'!M225)</f>
        <v/>
      </c>
      <c r="D296" s="284" t="str">
        <f>IF('Data invoice'!M225=0,"",'Data invoice'!N225)</f>
        <v/>
      </c>
      <c r="E296" s="284" t="str">
        <f>IF('Data invoice'!N225=0,"",'Data invoice'!O225)</f>
        <v/>
      </c>
      <c r="F296" s="284" t="str">
        <f>IF('Data invoice'!O225=0,"",'Data invoice'!P225)</f>
        <v/>
      </c>
      <c r="G296" s="284" t="str">
        <f>IF('Data invoice'!P225=0,"",'Data invoice'!Q225)</f>
        <v/>
      </c>
      <c r="H296" s="284" t="str">
        <f>IF('Data invoice'!Q225=0,"",'Data invoice'!R225)</f>
        <v/>
      </c>
      <c r="I296" s="320" t="str">
        <f>IF('Data invoice'!R225=0,"",'Data invoice'!S225)</f>
        <v/>
      </c>
      <c r="J296" s="367" t="str">
        <f>IF('Data invoice'!S225=0,"",'Data invoice'!T225)</f>
        <v/>
      </c>
      <c r="L296" s="279"/>
      <c r="M296" s="279"/>
      <c r="N296" s="279"/>
      <c r="O296" s="279"/>
      <c r="P296" s="279"/>
      <c r="Q296" s="279"/>
      <c r="R296" s="279"/>
      <c r="S296" s="279"/>
      <c r="T296" s="279"/>
      <c r="U296" s="279"/>
      <c r="V296" s="279"/>
      <c r="W296" s="279"/>
      <c r="X296" s="279"/>
      <c r="Y296" s="279"/>
      <c r="Z296" s="279"/>
      <c r="AA296" s="279"/>
      <c r="AB296" s="296"/>
      <c r="AC296" s="296"/>
      <c r="AD296" s="296"/>
      <c r="AE296" s="296"/>
      <c r="AF296" s="296"/>
      <c r="AG296" s="296"/>
      <c r="AH296" s="296"/>
      <c r="AI296" s="296"/>
      <c r="AJ296" s="296"/>
      <c r="AK296" s="296"/>
      <c r="AL296" s="296"/>
    </row>
    <row r="297" spans="1:38" s="414" customFormat="1" ht="16.5" customHeight="1">
      <c r="A297" s="284" t="str">
        <f>IF('Data invoice'!J226=0,"",'Data invoice'!K226)</f>
        <v/>
      </c>
      <c r="B297" s="284" t="str">
        <f>IF('Data invoice'!K226=0,"",'Data invoice'!L226)</f>
        <v/>
      </c>
      <c r="C297" s="284" t="str">
        <f>IF('Data invoice'!L226=0,"",'Data invoice'!M226)</f>
        <v/>
      </c>
      <c r="D297" s="284" t="str">
        <f>IF('Data invoice'!M226=0,"",'Data invoice'!N226)</f>
        <v/>
      </c>
      <c r="E297" s="284" t="str">
        <f>IF('Data invoice'!N226=0,"",'Data invoice'!O226)</f>
        <v/>
      </c>
      <c r="F297" s="284" t="str">
        <f>IF('Data invoice'!O226=0,"",'Data invoice'!P226)</f>
        <v/>
      </c>
      <c r="G297" s="284" t="str">
        <f>IF('Data invoice'!P226=0,"",'Data invoice'!Q226)</f>
        <v/>
      </c>
      <c r="H297" s="284" t="str">
        <f>IF('Data invoice'!Q226=0,"",'Data invoice'!R226)</f>
        <v/>
      </c>
      <c r="I297" s="320" t="str">
        <f>IF('Data invoice'!R226=0,"",'Data invoice'!S226)</f>
        <v/>
      </c>
      <c r="J297" s="367" t="str">
        <f>IF('Data invoice'!S226=0,"",'Data invoice'!T226)</f>
        <v/>
      </c>
      <c r="L297" s="279"/>
      <c r="M297" s="279"/>
      <c r="N297" s="279"/>
      <c r="O297" s="279"/>
      <c r="P297" s="279"/>
      <c r="Q297" s="279"/>
      <c r="R297" s="279"/>
      <c r="S297" s="279"/>
      <c r="T297" s="279"/>
      <c r="U297" s="279"/>
      <c r="V297" s="279"/>
      <c r="W297" s="279"/>
      <c r="X297" s="279"/>
      <c r="Y297" s="279"/>
      <c r="Z297" s="279"/>
      <c r="AA297" s="279"/>
      <c r="AB297" s="296"/>
      <c r="AC297" s="296"/>
      <c r="AD297" s="296"/>
      <c r="AE297" s="296"/>
      <c r="AF297" s="296"/>
      <c r="AG297" s="296"/>
      <c r="AH297" s="296"/>
      <c r="AI297" s="296"/>
      <c r="AJ297" s="296"/>
      <c r="AK297" s="296"/>
      <c r="AL297" s="296"/>
    </row>
    <row r="298" spans="1:38" s="414" customFormat="1" ht="16.5" customHeight="1">
      <c r="A298" s="284" t="str">
        <f>IF('Data invoice'!J227=0,"",'Data invoice'!K227)</f>
        <v/>
      </c>
      <c r="B298" s="284" t="str">
        <f>IF('Data invoice'!K227=0,"",'Data invoice'!L227)</f>
        <v/>
      </c>
      <c r="C298" s="284" t="str">
        <f>IF('Data invoice'!L227=0,"",'Data invoice'!M227)</f>
        <v/>
      </c>
      <c r="D298" s="284" t="str">
        <f>IF('Data invoice'!M227=0,"",'Data invoice'!N227)</f>
        <v/>
      </c>
      <c r="E298" s="284" t="str">
        <f>IF('Data invoice'!N227=0,"",'Data invoice'!O227)</f>
        <v/>
      </c>
      <c r="F298" s="284" t="str">
        <f>IF('Data invoice'!O227=0,"",'Data invoice'!P227)</f>
        <v/>
      </c>
      <c r="G298" s="284" t="str">
        <f>IF('Data invoice'!P227=0,"",'Data invoice'!Q227)</f>
        <v/>
      </c>
      <c r="H298" s="284" t="str">
        <f>IF('Data invoice'!Q227=0,"",'Data invoice'!R227)</f>
        <v/>
      </c>
      <c r="I298" s="320" t="str">
        <f>IF('Data invoice'!R227=0,"",'Data invoice'!S227)</f>
        <v/>
      </c>
      <c r="J298" s="367" t="str">
        <f>IF('Data invoice'!S227=0,"",'Data invoice'!T227)</f>
        <v/>
      </c>
      <c r="L298" s="279"/>
      <c r="M298" s="279"/>
      <c r="N298" s="279"/>
      <c r="O298" s="279"/>
      <c r="P298" s="279"/>
      <c r="Q298" s="279"/>
      <c r="R298" s="279"/>
      <c r="S298" s="279"/>
      <c r="T298" s="279"/>
      <c r="U298" s="279"/>
      <c r="V298" s="279"/>
      <c r="W298" s="279"/>
      <c r="X298" s="279"/>
      <c r="Y298" s="279"/>
      <c r="Z298" s="279"/>
      <c r="AA298" s="279"/>
      <c r="AB298" s="296"/>
      <c r="AC298" s="296"/>
      <c r="AD298" s="296"/>
      <c r="AE298" s="296"/>
      <c r="AF298" s="296"/>
      <c r="AG298" s="296"/>
      <c r="AH298" s="296"/>
      <c r="AI298" s="296"/>
      <c r="AJ298" s="296"/>
      <c r="AK298" s="296"/>
      <c r="AL298" s="296"/>
    </row>
    <row r="299" spans="1:38" s="414" customFormat="1" ht="16.5" customHeight="1">
      <c r="A299" s="284" t="str">
        <f>IF('Data invoice'!J228=0,"",'Data invoice'!K228)</f>
        <v/>
      </c>
      <c r="B299" s="284" t="str">
        <f>IF('Data invoice'!K228=0,"",'Data invoice'!L228)</f>
        <v/>
      </c>
      <c r="C299" s="284" t="str">
        <f>IF('Data invoice'!L228=0,"",'Data invoice'!M228)</f>
        <v/>
      </c>
      <c r="D299" s="284" t="str">
        <f>IF('Data invoice'!M228=0,"",'Data invoice'!N228)</f>
        <v/>
      </c>
      <c r="E299" s="284" t="str">
        <f>IF('Data invoice'!N228=0,"",'Data invoice'!O228)</f>
        <v/>
      </c>
      <c r="F299" s="284" t="str">
        <f>IF('Data invoice'!O228=0,"",'Data invoice'!P228)</f>
        <v/>
      </c>
      <c r="G299" s="284" t="str">
        <f>IF('Data invoice'!P228=0,"",'Data invoice'!Q228)</f>
        <v/>
      </c>
      <c r="H299" s="284" t="str">
        <f>IF('Data invoice'!Q228=0,"",'Data invoice'!R228)</f>
        <v/>
      </c>
      <c r="I299" s="320" t="str">
        <f>IF('Data invoice'!R228=0,"",'Data invoice'!S228)</f>
        <v/>
      </c>
      <c r="J299" s="367" t="str">
        <f>IF('Data invoice'!S228=0,"",'Data invoice'!T228)</f>
        <v/>
      </c>
      <c r="L299" s="279"/>
      <c r="M299" s="279"/>
      <c r="N299" s="279"/>
      <c r="O299" s="279"/>
      <c r="P299" s="279"/>
      <c r="Q299" s="279"/>
      <c r="R299" s="279"/>
      <c r="S299" s="279"/>
      <c r="T299" s="279"/>
      <c r="U299" s="279"/>
      <c r="V299" s="279"/>
      <c r="W299" s="279"/>
      <c r="X299" s="279"/>
      <c r="Y299" s="279"/>
      <c r="Z299" s="279"/>
      <c r="AA299" s="279"/>
      <c r="AB299" s="296"/>
      <c r="AC299" s="296"/>
      <c r="AD299" s="296"/>
      <c r="AE299" s="296"/>
      <c r="AF299" s="296"/>
      <c r="AG299" s="296"/>
      <c r="AH299" s="296"/>
      <c r="AI299" s="296"/>
      <c r="AJ299" s="296"/>
      <c r="AK299" s="296"/>
      <c r="AL299" s="296"/>
    </row>
    <row r="300" spans="1:38" s="414" customFormat="1" ht="16.5" customHeight="1">
      <c r="A300" s="284" t="str">
        <f>IF('Data invoice'!J229=0,"",'Data invoice'!K229)</f>
        <v/>
      </c>
      <c r="B300" s="284" t="str">
        <f>IF('Data invoice'!K229=0,"",'Data invoice'!L229)</f>
        <v/>
      </c>
      <c r="C300" s="284" t="str">
        <f>IF('Data invoice'!L229=0,"",'Data invoice'!M229)</f>
        <v/>
      </c>
      <c r="D300" s="284" t="str">
        <f>IF('Data invoice'!M229=0,"",'Data invoice'!N229)</f>
        <v/>
      </c>
      <c r="E300" s="284" t="str">
        <f>IF('Data invoice'!N229=0,"",'Data invoice'!O229)</f>
        <v/>
      </c>
      <c r="F300" s="284" t="str">
        <f>IF('Data invoice'!O229=0,"",'Data invoice'!P229)</f>
        <v/>
      </c>
      <c r="G300" s="284" t="str">
        <f>IF('Data invoice'!P229=0,"",'Data invoice'!Q229)</f>
        <v/>
      </c>
      <c r="H300" s="284" t="str">
        <f>IF('Data invoice'!Q229=0,"",'Data invoice'!R229)</f>
        <v/>
      </c>
      <c r="I300" s="320" t="str">
        <f>IF('Data invoice'!R229=0,"",'Data invoice'!S229)</f>
        <v/>
      </c>
      <c r="J300" s="367" t="str">
        <f>IF('Data invoice'!S229=0,"",'Data invoice'!T229)</f>
        <v/>
      </c>
      <c r="L300" s="279"/>
      <c r="M300" s="279"/>
      <c r="N300" s="279"/>
      <c r="O300" s="279"/>
      <c r="P300" s="279"/>
      <c r="Q300" s="279"/>
      <c r="R300" s="279"/>
      <c r="S300" s="279"/>
      <c r="T300" s="279"/>
      <c r="U300" s="279"/>
      <c r="V300" s="279"/>
      <c r="W300" s="279"/>
      <c r="X300" s="279"/>
      <c r="Y300" s="279"/>
      <c r="Z300" s="279"/>
      <c r="AA300" s="279"/>
      <c r="AB300" s="296"/>
      <c r="AC300" s="296"/>
      <c r="AD300" s="296"/>
      <c r="AE300" s="296"/>
      <c r="AF300" s="296"/>
      <c r="AG300" s="296"/>
      <c r="AH300" s="296"/>
      <c r="AI300" s="296"/>
      <c r="AJ300" s="296"/>
      <c r="AK300" s="296"/>
      <c r="AL300" s="296"/>
    </row>
    <row r="301" spans="1:38" s="414" customFormat="1" ht="16.5" customHeight="1">
      <c r="A301" s="284" t="str">
        <f>IF('Data invoice'!J230=0,"",'Data invoice'!K230)</f>
        <v/>
      </c>
      <c r="B301" s="284" t="str">
        <f>IF('Data invoice'!K230=0,"",'Data invoice'!L230)</f>
        <v/>
      </c>
      <c r="C301" s="284" t="str">
        <f>IF('Data invoice'!L230=0,"",'Data invoice'!M230)</f>
        <v/>
      </c>
      <c r="D301" s="284" t="str">
        <f>IF('Data invoice'!M230=0,"",'Data invoice'!N230)</f>
        <v/>
      </c>
      <c r="E301" s="284" t="str">
        <f>IF('Data invoice'!N230=0,"",'Data invoice'!O230)</f>
        <v/>
      </c>
      <c r="F301" s="284" t="str">
        <f>IF('Data invoice'!O230=0,"",'Data invoice'!P230)</f>
        <v/>
      </c>
      <c r="G301" s="284" t="str">
        <f>IF('Data invoice'!P230=0,"",'Data invoice'!Q230)</f>
        <v/>
      </c>
      <c r="H301" s="284" t="str">
        <f>IF('Data invoice'!Q230=0,"",'Data invoice'!R230)</f>
        <v/>
      </c>
      <c r="I301" s="320" t="str">
        <f>IF('Data invoice'!R230=0,"",'Data invoice'!S230)</f>
        <v/>
      </c>
      <c r="J301" s="367" t="str">
        <f>IF('Data invoice'!S230=0,"",'Data invoice'!T230)</f>
        <v/>
      </c>
      <c r="L301" s="279"/>
      <c r="M301" s="279"/>
      <c r="N301" s="279"/>
      <c r="O301" s="279"/>
      <c r="P301" s="279"/>
      <c r="Q301" s="279"/>
      <c r="R301" s="279"/>
      <c r="S301" s="279"/>
      <c r="T301" s="279"/>
      <c r="U301" s="279"/>
      <c r="V301" s="279"/>
      <c r="W301" s="279"/>
      <c r="X301" s="279"/>
      <c r="Y301" s="279"/>
      <c r="Z301" s="279"/>
      <c r="AA301" s="279"/>
      <c r="AB301" s="296"/>
      <c r="AC301" s="296"/>
      <c r="AD301" s="296"/>
      <c r="AE301" s="296"/>
      <c r="AF301" s="296"/>
      <c r="AG301" s="296"/>
      <c r="AH301" s="296"/>
      <c r="AI301" s="296"/>
      <c r="AJ301" s="296"/>
      <c r="AK301" s="296"/>
      <c r="AL301" s="296"/>
    </row>
    <row r="302" spans="1:38" s="414" customFormat="1" ht="16.5" customHeight="1">
      <c r="A302" s="284" t="str">
        <f>IF('Data invoice'!J231=0,"",'Data invoice'!K231)</f>
        <v/>
      </c>
      <c r="B302" s="284" t="str">
        <f>IF('Data invoice'!K231=0,"",'Data invoice'!L231)</f>
        <v/>
      </c>
      <c r="C302" s="284" t="str">
        <f>IF('Data invoice'!L231=0,"",'Data invoice'!M231)</f>
        <v/>
      </c>
      <c r="D302" s="284" t="str">
        <f>IF('Data invoice'!M231=0,"",'Data invoice'!N231)</f>
        <v/>
      </c>
      <c r="E302" s="284" t="str">
        <f>IF('Data invoice'!N231=0,"",'Data invoice'!O231)</f>
        <v/>
      </c>
      <c r="F302" s="284" t="str">
        <f>IF('Data invoice'!O231=0,"",'Data invoice'!P231)</f>
        <v/>
      </c>
      <c r="G302" s="284" t="str">
        <f>IF('Data invoice'!P231=0,"",'Data invoice'!Q231)</f>
        <v/>
      </c>
      <c r="H302" s="284" t="str">
        <f>IF('Data invoice'!Q231=0,"",'Data invoice'!R231)</f>
        <v/>
      </c>
      <c r="I302" s="320" t="str">
        <f>IF('Data invoice'!R231=0,"",'Data invoice'!S231)</f>
        <v/>
      </c>
      <c r="J302" s="367" t="str">
        <f>IF('Data invoice'!S231=0,"",'Data invoice'!T231)</f>
        <v/>
      </c>
      <c r="L302" s="279"/>
      <c r="M302" s="279"/>
      <c r="N302" s="279"/>
      <c r="O302" s="279"/>
      <c r="P302" s="279"/>
      <c r="Q302" s="279"/>
      <c r="R302" s="279"/>
      <c r="S302" s="279"/>
      <c r="T302" s="279"/>
      <c r="U302" s="279"/>
      <c r="V302" s="279"/>
      <c r="W302" s="279"/>
      <c r="X302" s="279"/>
      <c r="Y302" s="279"/>
      <c r="Z302" s="279"/>
      <c r="AA302" s="279"/>
      <c r="AB302" s="296"/>
      <c r="AC302" s="296"/>
      <c r="AD302" s="296"/>
      <c r="AE302" s="296"/>
      <c r="AF302" s="296"/>
      <c r="AG302" s="296"/>
      <c r="AH302" s="296"/>
      <c r="AI302" s="296"/>
      <c r="AJ302" s="296"/>
      <c r="AK302" s="296"/>
      <c r="AL302" s="296"/>
    </row>
    <row r="303" spans="1:38" s="414" customFormat="1" ht="16.5" customHeight="1">
      <c r="A303" s="284" t="str">
        <f>IF('Data invoice'!J232=0,"",'Data invoice'!K232)</f>
        <v/>
      </c>
      <c r="B303" s="284" t="str">
        <f>IF('Data invoice'!K232=0,"",'Data invoice'!L232)</f>
        <v/>
      </c>
      <c r="C303" s="284" t="str">
        <f>IF('Data invoice'!L232=0,"",'Data invoice'!M232)</f>
        <v/>
      </c>
      <c r="D303" s="284" t="str">
        <f>IF('Data invoice'!M232=0,"",'Data invoice'!N232)</f>
        <v/>
      </c>
      <c r="E303" s="284" t="str">
        <f>IF('Data invoice'!N232=0,"",'Data invoice'!O232)</f>
        <v/>
      </c>
      <c r="F303" s="284" t="str">
        <f>IF('Data invoice'!O232=0,"",'Data invoice'!P232)</f>
        <v/>
      </c>
      <c r="G303" s="284" t="str">
        <f>IF('Data invoice'!P232=0,"",'Data invoice'!Q232)</f>
        <v/>
      </c>
      <c r="H303" s="284" t="str">
        <f>IF('Data invoice'!Q232=0,"",'Data invoice'!R232)</f>
        <v/>
      </c>
      <c r="I303" s="320" t="str">
        <f>IF('Data invoice'!R232=0,"",'Data invoice'!S232)</f>
        <v/>
      </c>
      <c r="J303" s="367" t="str">
        <f>IF('Data invoice'!S232=0,"",'Data invoice'!T232)</f>
        <v/>
      </c>
      <c r="L303" s="279"/>
      <c r="M303" s="279"/>
      <c r="N303" s="279"/>
      <c r="O303" s="279"/>
      <c r="P303" s="279"/>
      <c r="Q303" s="279"/>
      <c r="R303" s="279"/>
      <c r="S303" s="279"/>
      <c r="T303" s="279"/>
      <c r="U303" s="279"/>
      <c r="V303" s="279"/>
      <c r="W303" s="279"/>
      <c r="X303" s="279"/>
      <c r="Y303" s="279"/>
      <c r="Z303" s="279"/>
      <c r="AA303" s="279"/>
      <c r="AB303" s="296"/>
      <c r="AC303" s="296"/>
      <c r="AD303" s="296"/>
      <c r="AE303" s="296"/>
      <c r="AF303" s="296"/>
      <c r="AG303" s="296"/>
      <c r="AH303" s="296"/>
      <c r="AI303" s="296"/>
      <c r="AJ303" s="296"/>
      <c r="AK303" s="296"/>
      <c r="AL303" s="296"/>
    </row>
    <row r="304" spans="1:38" s="414" customFormat="1" ht="16.5" customHeight="1">
      <c r="A304" s="284" t="str">
        <f>IF('Data invoice'!J233=0,"",'Data invoice'!K233)</f>
        <v/>
      </c>
      <c r="B304" s="284" t="str">
        <f>IF('Data invoice'!K233=0,"",'Data invoice'!L233)</f>
        <v/>
      </c>
      <c r="C304" s="284" t="str">
        <f>IF('Data invoice'!L233=0,"",'Data invoice'!M233)</f>
        <v/>
      </c>
      <c r="D304" s="284" t="str">
        <f>IF('Data invoice'!M233=0,"",'Data invoice'!N233)</f>
        <v/>
      </c>
      <c r="E304" s="284" t="str">
        <f>IF('Data invoice'!N233=0,"",'Data invoice'!O233)</f>
        <v/>
      </c>
      <c r="F304" s="284" t="str">
        <f>IF('Data invoice'!O233=0,"",'Data invoice'!P233)</f>
        <v/>
      </c>
      <c r="G304" s="284" t="str">
        <f>IF('Data invoice'!P233=0,"",'Data invoice'!Q233)</f>
        <v/>
      </c>
      <c r="H304" s="284" t="str">
        <f>IF('Data invoice'!Q233=0,"",'Data invoice'!R233)</f>
        <v/>
      </c>
      <c r="I304" s="320" t="str">
        <f>IF('Data invoice'!R233=0,"",'Data invoice'!S233)</f>
        <v/>
      </c>
      <c r="J304" s="367" t="str">
        <f>IF('Data invoice'!S233=0,"",'Data invoice'!T233)</f>
        <v/>
      </c>
      <c r="L304" s="279"/>
      <c r="M304" s="279"/>
      <c r="N304" s="279"/>
      <c r="O304" s="279"/>
      <c r="P304" s="279"/>
      <c r="Q304" s="279"/>
      <c r="R304" s="279"/>
      <c r="S304" s="279"/>
      <c r="T304" s="279"/>
      <c r="U304" s="279"/>
      <c r="V304" s="279"/>
      <c r="W304" s="279"/>
      <c r="X304" s="279"/>
      <c r="Y304" s="279"/>
      <c r="Z304" s="279"/>
      <c r="AA304" s="279"/>
      <c r="AB304" s="296"/>
      <c r="AC304" s="296"/>
      <c r="AD304" s="296"/>
      <c r="AE304" s="296"/>
      <c r="AF304" s="296"/>
      <c r="AG304" s="296"/>
      <c r="AH304" s="296"/>
      <c r="AI304" s="296"/>
      <c r="AJ304" s="296"/>
      <c r="AK304" s="296"/>
      <c r="AL304" s="296"/>
    </row>
    <row r="305" spans="1:38" s="414" customFormat="1" ht="16.5" customHeight="1">
      <c r="A305" s="284" t="str">
        <f>IF('Data invoice'!J234=0,"",'Data invoice'!K234)</f>
        <v/>
      </c>
      <c r="B305" s="284" t="str">
        <f>IF('Data invoice'!K234=0,"",'Data invoice'!L234)</f>
        <v/>
      </c>
      <c r="C305" s="284" t="str">
        <f>IF('Data invoice'!L234=0,"",'Data invoice'!M234)</f>
        <v/>
      </c>
      <c r="D305" s="284" t="str">
        <f>IF('Data invoice'!M234=0,"",'Data invoice'!N234)</f>
        <v/>
      </c>
      <c r="E305" s="284" t="str">
        <f>IF('Data invoice'!N234=0,"",'Data invoice'!O234)</f>
        <v/>
      </c>
      <c r="F305" s="284" t="str">
        <f>IF('Data invoice'!O234=0,"",'Data invoice'!P234)</f>
        <v/>
      </c>
      <c r="G305" s="284" t="str">
        <f>IF('Data invoice'!P234=0,"",'Data invoice'!Q234)</f>
        <v/>
      </c>
      <c r="H305" s="284" t="str">
        <f>IF('Data invoice'!Q234=0,"",'Data invoice'!R234)</f>
        <v/>
      </c>
      <c r="I305" s="320" t="str">
        <f>IF('Data invoice'!R234=0,"",'Data invoice'!S234)</f>
        <v/>
      </c>
      <c r="J305" s="367" t="str">
        <f>IF('Data invoice'!S234=0,"",'Data invoice'!T234)</f>
        <v/>
      </c>
      <c r="L305" s="279"/>
      <c r="M305" s="279"/>
      <c r="N305" s="279"/>
      <c r="O305" s="279"/>
      <c r="P305" s="279"/>
      <c r="Q305" s="279"/>
      <c r="R305" s="279"/>
      <c r="S305" s="279"/>
      <c r="T305" s="279"/>
      <c r="U305" s="279"/>
      <c r="V305" s="279"/>
      <c r="W305" s="279"/>
      <c r="X305" s="279"/>
      <c r="Y305" s="279"/>
      <c r="Z305" s="279"/>
      <c r="AA305" s="279"/>
      <c r="AB305" s="296"/>
      <c r="AC305" s="296"/>
      <c r="AD305" s="296"/>
      <c r="AE305" s="296"/>
      <c r="AF305" s="296"/>
      <c r="AG305" s="296"/>
      <c r="AH305" s="296"/>
      <c r="AI305" s="296"/>
      <c r="AJ305" s="296"/>
      <c r="AK305" s="296"/>
      <c r="AL305" s="296"/>
    </row>
    <row r="306" spans="1:38" s="414" customFormat="1" ht="16.5" customHeight="1">
      <c r="A306" s="284" t="str">
        <f>IF('Data invoice'!J235=0,"",'Data invoice'!K235)</f>
        <v/>
      </c>
      <c r="B306" s="284" t="str">
        <f>IF('Data invoice'!K235=0,"",'Data invoice'!L235)</f>
        <v/>
      </c>
      <c r="C306" s="284" t="str">
        <f>IF('Data invoice'!L235=0,"",'Data invoice'!M235)</f>
        <v/>
      </c>
      <c r="D306" s="284" t="str">
        <f>IF('Data invoice'!M235=0,"",'Data invoice'!N235)</f>
        <v/>
      </c>
      <c r="E306" s="284" t="str">
        <f>IF('Data invoice'!N235=0,"",'Data invoice'!O235)</f>
        <v/>
      </c>
      <c r="F306" s="284" t="str">
        <f>IF('Data invoice'!O235=0,"",'Data invoice'!P235)</f>
        <v/>
      </c>
      <c r="G306" s="284" t="str">
        <f>IF('Data invoice'!P235=0,"",'Data invoice'!Q235)</f>
        <v/>
      </c>
      <c r="H306" s="284" t="str">
        <f>IF('Data invoice'!Q235=0,"",'Data invoice'!R235)</f>
        <v/>
      </c>
      <c r="I306" s="320" t="str">
        <f>IF('Data invoice'!R235=0,"",'Data invoice'!S235)</f>
        <v/>
      </c>
      <c r="J306" s="367" t="str">
        <f>IF('Data invoice'!S235=0,"",'Data invoice'!T235)</f>
        <v/>
      </c>
      <c r="L306" s="279"/>
      <c r="M306" s="279"/>
      <c r="N306" s="279"/>
      <c r="O306" s="279"/>
      <c r="P306" s="279"/>
      <c r="Q306" s="279"/>
      <c r="R306" s="279"/>
      <c r="S306" s="279"/>
      <c r="T306" s="279"/>
      <c r="U306" s="279"/>
      <c r="V306" s="279"/>
      <c r="W306" s="279"/>
      <c r="X306" s="279"/>
      <c r="Y306" s="279"/>
      <c r="Z306" s="279"/>
      <c r="AA306" s="279"/>
      <c r="AB306" s="296"/>
      <c r="AC306" s="296"/>
      <c r="AD306" s="296"/>
      <c r="AE306" s="296"/>
      <c r="AF306" s="296"/>
      <c r="AG306" s="296"/>
      <c r="AH306" s="296"/>
      <c r="AI306" s="296"/>
      <c r="AJ306" s="296"/>
      <c r="AK306" s="296"/>
      <c r="AL306" s="296"/>
    </row>
    <row r="307" spans="1:38" s="414" customFormat="1" ht="16.5" customHeight="1">
      <c r="A307" s="284" t="str">
        <f>IF('Data invoice'!J236=0,"",'Data invoice'!K236)</f>
        <v/>
      </c>
      <c r="B307" s="284" t="str">
        <f>IF('Data invoice'!K236=0,"",'Data invoice'!L236)</f>
        <v/>
      </c>
      <c r="C307" s="284" t="str">
        <f>IF('Data invoice'!L236=0,"",'Data invoice'!M236)</f>
        <v/>
      </c>
      <c r="D307" s="284" t="str">
        <f>IF('Data invoice'!M236=0,"",'Data invoice'!N236)</f>
        <v/>
      </c>
      <c r="E307" s="284" t="str">
        <f>IF('Data invoice'!N236=0,"",'Data invoice'!O236)</f>
        <v/>
      </c>
      <c r="F307" s="284" t="str">
        <f>IF('Data invoice'!O236=0,"",'Data invoice'!P236)</f>
        <v/>
      </c>
      <c r="G307" s="284" t="str">
        <f>IF('Data invoice'!P236=0,"",'Data invoice'!Q236)</f>
        <v/>
      </c>
      <c r="H307" s="284" t="str">
        <f>IF('Data invoice'!Q236=0,"",'Data invoice'!R236)</f>
        <v/>
      </c>
      <c r="I307" s="320" t="str">
        <f>IF('Data invoice'!R236=0,"",'Data invoice'!S236)</f>
        <v/>
      </c>
      <c r="J307" s="367" t="str">
        <f>IF('Data invoice'!S236=0,"",'Data invoice'!T236)</f>
        <v/>
      </c>
      <c r="L307" s="279"/>
      <c r="M307" s="279"/>
      <c r="N307" s="279"/>
      <c r="O307" s="279"/>
      <c r="P307" s="279"/>
      <c r="Q307" s="279"/>
      <c r="R307" s="279"/>
      <c r="S307" s="279"/>
      <c r="T307" s="279"/>
      <c r="U307" s="279"/>
      <c r="V307" s="279"/>
      <c r="W307" s="279"/>
      <c r="X307" s="279"/>
      <c r="Y307" s="279"/>
      <c r="Z307" s="279"/>
      <c r="AA307" s="279"/>
      <c r="AB307" s="296"/>
      <c r="AC307" s="296"/>
      <c r="AD307" s="296"/>
      <c r="AE307" s="296"/>
      <c r="AF307" s="296"/>
      <c r="AG307" s="296"/>
      <c r="AH307" s="296"/>
      <c r="AI307" s="296"/>
      <c r="AJ307" s="296"/>
      <c r="AK307" s="296"/>
      <c r="AL307" s="296"/>
    </row>
    <row r="308" spans="1:38" s="414" customFormat="1" ht="16.5" customHeight="1">
      <c r="A308" s="284" t="str">
        <f>IF('Data invoice'!J237=0,"",'Data invoice'!K237)</f>
        <v/>
      </c>
      <c r="B308" s="284" t="str">
        <f>IF('Data invoice'!K237=0,"",'Data invoice'!L237)</f>
        <v/>
      </c>
      <c r="C308" s="284" t="str">
        <f>IF('Data invoice'!L237=0,"",'Data invoice'!M237)</f>
        <v/>
      </c>
      <c r="D308" s="284" t="str">
        <f>IF('Data invoice'!M237=0,"",'Data invoice'!N237)</f>
        <v/>
      </c>
      <c r="E308" s="284" t="str">
        <f>IF('Data invoice'!N237=0,"",'Data invoice'!O237)</f>
        <v/>
      </c>
      <c r="F308" s="284" t="str">
        <f>IF('Data invoice'!O237=0,"",'Data invoice'!P237)</f>
        <v/>
      </c>
      <c r="G308" s="284" t="str">
        <f>IF('Data invoice'!P237=0,"",'Data invoice'!Q237)</f>
        <v/>
      </c>
      <c r="H308" s="284" t="str">
        <f>IF('Data invoice'!Q237=0,"",'Data invoice'!R237)</f>
        <v/>
      </c>
      <c r="I308" s="320" t="str">
        <f>IF('Data invoice'!R237=0,"",'Data invoice'!S237)</f>
        <v/>
      </c>
      <c r="J308" s="367" t="str">
        <f>IF('Data invoice'!S237=0,"",'Data invoice'!T237)</f>
        <v/>
      </c>
      <c r="L308" s="279"/>
      <c r="M308" s="279"/>
      <c r="N308" s="279"/>
      <c r="O308" s="279"/>
      <c r="P308" s="279"/>
      <c r="Q308" s="279"/>
      <c r="R308" s="279"/>
      <c r="S308" s="279"/>
      <c r="T308" s="279"/>
      <c r="U308" s="279"/>
      <c r="V308" s="279"/>
      <c r="W308" s="279"/>
      <c r="X308" s="279"/>
      <c r="Y308" s="279"/>
      <c r="Z308" s="279"/>
      <c r="AA308" s="279"/>
      <c r="AB308" s="296"/>
      <c r="AC308" s="296"/>
      <c r="AD308" s="296"/>
      <c r="AE308" s="296"/>
      <c r="AF308" s="296"/>
      <c r="AG308" s="296"/>
      <c r="AH308" s="296"/>
      <c r="AI308" s="296"/>
      <c r="AJ308" s="296"/>
      <c r="AK308" s="296"/>
      <c r="AL308" s="296"/>
    </row>
    <row r="309" spans="1:38" s="414" customFormat="1" ht="16.5" customHeight="1">
      <c r="A309" s="284" t="str">
        <f>IF('Data invoice'!J238=0,"",'Data invoice'!K238)</f>
        <v/>
      </c>
      <c r="B309" s="284" t="str">
        <f>IF('Data invoice'!K238=0,"",'Data invoice'!L238)</f>
        <v/>
      </c>
      <c r="C309" s="284" t="str">
        <f>IF('Data invoice'!L238=0,"",'Data invoice'!M238)</f>
        <v/>
      </c>
      <c r="D309" s="284" t="str">
        <f>IF('Data invoice'!M238=0,"",'Data invoice'!N238)</f>
        <v/>
      </c>
      <c r="E309" s="284" t="str">
        <f>IF('Data invoice'!N238=0,"",'Data invoice'!O238)</f>
        <v/>
      </c>
      <c r="F309" s="284" t="str">
        <f>IF('Data invoice'!O238=0,"",'Data invoice'!P238)</f>
        <v/>
      </c>
      <c r="G309" s="284" t="str">
        <f>IF('Data invoice'!P238=0,"",'Data invoice'!Q238)</f>
        <v/>
      </c>
      <c r="H309" s="284" t="str">
        <f>IF('Data invoice'!Q238=0,"",'Data invoice'!R238)</f>
        <v/>
      </c>
      <c r="I309" s="320" t="str">
        <f>IF('Data invoice'!R238=0,"",'Data invoice'!S238)</f>
        <v/>
      </c>
      <c r="J309" s="367" t="str">
        <f>IF('Data invoice'!S238=0,"",'Data invoice'!T238)</f>
        <v/>
      </c>
      <c r="L309" s="279"/>
      <c r="M309" s="279"/>
      <c r="N309" s="279"/>
      <c r="O309" s="279"/>
      <c r="P309" s="279"/>
      <c r="Q309" s="279"/>
      <c r="R309" s="279"/>
      <c r="S309" s="279"/>
      <c r="T309" s="279"/>
      <c r="U309" s="279"/>
      <c r="V309" s="279"/>
      <c r="W309" s="279"/>
      <c r="X309" s="279"/>
      <c r="Y309" s="279"/>
      <c r="Z309" s="279"/>
      <c r="AA309" s="279"/>
      <c r="AB309" s="296"/>
      <c r="AC309" s="296"/>
      <c r="AD309" s="296"/>
      <c r="AE309" s="296"/>
      <c r="AF309" s="296"/>
      <c r="AG309" s="296"/>
      <c r="AH309" s="296"/>
      <c r="AI309" s="296"/>
      <c r="AJ309" s="296"/>
      <c r="AK309" s="296"/>
      <c r="AL309" s="296"/>
    </row>
    <row r="310" spans="1:38" s="414" customFormat="1" ht="16.5" customHeight="1">
      <c r="A310" s="284" t="str">
        <f>IF('Data invoice'!J239=0,"",'Data invoice'!K239)</f>
        <v/>
      </c>
      <c r="B310" s="284" t="str">
        <f>IF('Data invoice'!K239=0,"",'Data invoice'!L239)</f>
        <v/>
      </c>
      <c r="C310" s="284" t="str">
        <f>IF('Data invoice'!L239=0,"",'Data invoice'!M239)</f>
        <v/>
      </c>
      <c r="D310" s="284" t="str">
        <f>IF('Data invoice'!M239=0,"",'Data invoice'!N239)</f>
        <v/>
      </c>
      <c r="E310" s="284" t="str">
        <f>IF('Data invoice'!N239=0,"",'Data invoice'!O239)</f>
        <v/>
      </c>
      <c r="F310" s="284" t="str">
        <f>IF('Data invoice'!O239=0,"",'Data invoice'!P239)</f>
        <v/>
      </c>
      <c r="G310" s="284" t="str">
        <f>IF('Data invoice'!P239=0,"",'Data invoice'!Q239)</f>
        <v/>
      </c>
      <c r="H310" s="284" t="str">
        <f>IF('Data invoice'!Q239=0,"",'Data invoice'!R239)</f>
        <v/>
      </c>
      <c r="I310" s="320" t="str">
        <f>IF('Data invoice'!R239=0,"",'Data invoice'!S239)</f>
        <v/>
      </c>
      <c r="J310" s="367" t="str">
        <f>IF('Data invoice'!S239=0,"",'Data invoice'!T239)</f>
        <v/>
      </c>
      <c r="L310" s="279"/>
      <c r="M310" s="279"/>
      <c r="N310" s="279"/>
      <c r="O310" s="279"/>
      <c r="P310" s="279"/>
      <c r="Q310" s="279"/>
      <c r="R310" s="279"/>
      <c r="S310" s="279"/>
      <c r="T310" s="279"/>
      <c r="U310" s="279"/>
      <c r="V310" s="279"/>
      <c r="W310" s="279"/>
      <c r="X310" s="279"/>
      <c r="Y310" s="279"/>
      <c r="Z310" s="279"/>
      <c r="AA310" s="279"/>
      <c r="AB310" s="296"/>
      <c r="AC310" s="296"/>
      <c r="AD310" s="296"/>
      <c r="AE310" s="296"/>
      <c r="AF310" s="296"/>
      <c r="AG310" s="296"/>
      <c r="AH310" s="296"/>
      <c r="AI310" s="296"/>
      <c r="AJ310" s="296"/>
      <c r="AK310" s="296"/>
      <c r="AL310" s="296"/>
    </row>
    <row r="311" spans="1:38" s="414" customFormat="1" ht="16.5" customHeight="1">
      <c r="A311" s="284" t="str">
        <f>IF('Data invoice'!J240=0,"",'Data invoice'!K240)</f>
        <v/>
      </c>
      <c r="B311" s="284" t="str">
        <f>IF('Data invoice'!K240=0,"",'Data invoice'!L240)</f>
        <v/>
      </c>
      <c r="C311" s="284" t="str">
        <f>IF('Data invoice'!L240=0,"",'Data invoice'!M240)</f>
        <v/>
      </c>
      <c r="D311" s="284" t="str">
        <f>IF('Data invoice'!M240=0,"",'Data invoice'!N240)</f>
        <v/>
      </c>
      <c r="E311" s="284" t="str">
        <f>IF('Data invoice'!N240=0,"",'Data invoice'!O240)</f>
        <v/>
      </c>
      <c r="F311" s="284" t="str">
        <f>IF('Data invoice'!O240=0,"",'Data invoice'!P240)</f>
        <v/>
      </c>
      <c r="G311" s="284" t="str">
        <f>IF('Data invoice'!P240=0,"",'Data invoice'!Q240)</f>
        <v/>
      </c>
      <c r="H311" s="284" t="str">
        <f>IF('Data invoice'!Q240=0,"",'Data invoice'!R240)</f>
        <v/>
      </c>
      <c r="I311" s="320" t="str">
        <f>IF('Data invoice'!R240=0,"",'Data invoice'!S240)</f>
        <v/>
      </c>
      <c r="J311" s="367" t="str">
        <f>IF('Data invoice'!S240=0,"",'Data invoice'!T240)</f>
        <v/>
      </c>
      <c r="L311" s="279"/>
      <c r="M311" s="279"/>
      <c r="N311" s="279"/>
      <c r="O311" s="279"/>
      <c r="P311" s="279"/>
      <c r="Q311" s="279"/>
      <c r="R311" s="279"/>
      <c r="S311" s="279"/>
      <c r="T311" s="279"/>
      <c r="U311" s="279"/>
      <c r="V311" s="279"/>
      <c r="W311" s="279"/>
      <c r="X311" s="279"/>
      <c r="Y311" s="279"/>
      <c r="Z311" s="279"/>
      <c r="AA311" s="279"/>
      <c r="AB311" s="296"/>
      <c r="AC311" s="296"/>
      <c r="AD311" s="296"/>
      <c r="AE311" s="296"/>
      <c r="AF311" s="296"/>
      <c r="AG311" s="296"/>
      <c r="AH311" s="296"/>
      <c r="AI311" s="296"/>
      <c r="AJ311" s="296"/>
      <c r="AK311" s="296"/>
      <c r="AL311" s="296"/>
    </row>
    <row r="312" spans="1:38" s="414" customFormat="1" ht="16.5" customHeight="1">
      <c r="A312" s="284" t="str">
        <f>IF('Data invoice'!J241=0,"",'Data invoice'!K241)</f>
        <v/>
      </c>
      <c r="B312" s="284" t="str">
        <f>IF('Data invoice'!K241=0,"",'Data invoice'!L241)</f>
        <v/>
      </c>
      <c r="C312" s="284" t="str">
        <f>IF('Data invoice'!L241=0,"",'Data invoice'!M241)</f>
        <v/>
      </c>
      <c r="D312" s="284" t="str">
        <f>IF('Data invoice'!M241=0,"",'Data invoice'!N241)</f>
        <v/>
      </c>
      <c r="E312" s="284" t="str">
        <f>IF('Data invoice'!N241=0,"",'Data invoice'!O241)</f>
        <v/>
      </c>
      <c r="F312" s="284" t="str">
        <f>IF('Data invoice'!O241=0,"",'Data invoice'!P241)</f>
        <v/>
      </c>
      <c r="G312" s="284" t="str">
        <f>IF('Data invoice'!P241=0,"",'Data invoice'!Q241)</f>
        <v/>
      </c>
      <c r="H312" s="284" t="str">
        <f>IF('Data invoice'!Q241=0,"",'Data invoice'!R241)</f>
        <v/>
      </c>
      <c r="I312" s="320" t="str">
        <f>IF('Data invoice'!R241=0,"",'Data invoice'!S241)</f>
        <v/>
      </c>
      <c r="J312" s="367" t="str">
        <f>IF('Data invoice'!S241=0,"",'Data invoice'!T241)</f>
        <v/>
      </c>
      <c r="L312" s="279"/>
      <c r="M312" s="279"/>
      <c r="N312" s="279"/>
      <c r="O312" s="279"/>
      <c r="P312" s="279"/>
      <c r="Q312" s="279"/>
      <c r="R312" s="279"/>
      <c r="S312" s="279"/>
      <c r="T312" s="279"/>
      <c r="U312" s="279"/>
      <c r="V312" s="279"/>
      <c r="W312" s="279"/>
      <c r="X312" s="279"/>
      <c r="Y312" s="279"/>
      <c r="Z312" s="279"/>
      <c r="AA312" s="279"/>
      <c r="AB312" s="296"/>
      <c r="AC312" s="296"/>
      <c r="AD312" s="296"/>
      <c r="AE312" s="296"/>
      <c r="AF312" s="296"/>
      <c r="AG312" s="296"/>
      <c r="AH312" s="296"/>
      <c r="AI312" s="296"/>
      <c r="AJ312" s="296"/>
      <c r="AK312" s="296"/>
      <c r="AL312" s="296"/>
    </row>
    <row r="313" spans="1:38" s="414" customFormat="1" ht="16.5" customHeight="1">
      <c r="A313" s="284" t="str">
        <f>IF('Data invoice'!J242=0,"",'Data invoice'!K242)</f>
        <v/>
      </c>
      <c r="B313" s="284" t="str">
        <f>IF('Data invoice'!K242=0,"",'Data invoice'!L242)</f>
        <v/>
      </c>
      <c r="C313" s="284" t="str">
        <f>IF('Data invoice'!L242=0,"",'Data invoice'!M242)</f>
        <v/>
      </c>
      <c r="D313" s="284" t="str">
        <f>IF('Data invoice'!M242=0,"",'Data invoice'!N242)</f>
        <v/>
      </c>
      <c r="E313" s="284" t="str">
        <f>IF('Data invoice'!N242=0,"",'Data invoice'!O242)</f>
        <v/>
      </c>
      <c r="F313" s="284" t="str">
        <f>IF('Data invoice'!O242=0,"",'Data invoice'!P242)</f>
        <v/>
      </c>
      <c r="G313" s="284" t="str">
        <f>IF('Data invoice'!P242=0,"",'Data invoice'!Q242)</f>
        <v/>
      </c>
      <c r="H313" s="284" t="str">
        <f>IF('Data invoice'!Q242=0,"",'Data invoice'!R242)</f>
        <v/>
      </c>
      <c r="I313" s="320" t="str">
        <f>IF('Data invoice'!R242=0,"",'Data invoice'!S242)</f>
        <v/>
      </c>
      <c r="J313" s="367" t="str">
        <f>IF('Data invoice'!S242=0,"",'Data invoice'!T242)</f>
        <v/>
      </c>
      <c r="L313" s="279"/>
      <c r="M313" s="279"/>
      <c r="N313" s="279"/>
      <c r="O313" s="279"/>
      <c r="P313" s="279"/>
      <c r="Q313" s="279"/>
      <c r="R313" s="279"/>
      <c r="S313" s="279"/>
      <c r="T313" s="279"/>
      <c r="U313" s="279"/>
      <c r="V313" s="279"/>
      <c r="W313" s="279"/>
      <c r="X313" s="279"/>
      <c r="Y313" s="279"/>
      <c r="Z313" s="279"/>
      <c r="AA313" s="279"/>
      <c r="AB313" s="296"/>
      <c r="AC313" s="296"/>
      <c r="AD313" s="296"/>
      <c r="AE313" s="296"/>
      <c r="AF313" s="296"/>
      <c r="AG313" s="296"/>
      <c r="AH313" s="296"/>
      <c r="AI313" s="296"/>
      <c r="AJ313" s="296"/>
      <c r="AK313" s="296"/>
      <c r="AL313" s="296"/>
    </row>
    <row r="314" spans="1:38" s="414" customFormat="1" ht="16.5" customHeight="1">
      <c r="A314" s="284" t="str">
        <f>IF('Data invoice'!J243=0,"",'Data invoice'!K243)</f>
        <v/>
      </c>
      <c r="B314" s="284" t="str">
        <f>IF('Data invoice'!K243=0,"",'Data invoice'!L243)</f>
        <v/>
      </c>
      <c r="C314" s="284" t="str">
        <f>IF('Data invoice'!L243=0,"",'Data invoice'!M243)</f>
        <v/>
      </c>
      <c r="D314" s="284" t="str">
        <f>IF('Data invoice'!M243=0,"",'Data invoice'!N243)</f>
        <v/>
      </c>
      <c r="E314" s="284" t="str">
        <f>IF('Data invoice'!N243=0,"",'Data invoice'!O243)</f>
        <v/>
      </c>
      <c r="F314" s="284" t="str">
        <f>IF('Data invoice'!O243=0,"",'Data invoice'!P243)</f>
        <v/>
      </c>
      <c r="G314" s="284" t="str">
        <f>IF('Data invoice'!P243=0,"",'Data invoice'!Q243)</f>
        <v/>
      </c>
      <c r="H314" s="284" t="str">
        <f>IF('Data invoice'!Q243=0,"",'Data invoice'!R243)</f>
        <v/>
      </c>
      <c r="I314" s="320" t="str">
        <f>IF('Data invoice'!R243=0,"",'Data invoice'!S243)</f>
        <v/>
      </c>
      <c r="J314" s="367" t="str">
        <f>IF('Data invoice'!S243=0,"",'Data invoice'!T243)</f>
        <v/>
      </c>
      <c r="L314" s="279"/>
      <c r="M314" s="279"/>
      <c r="N314" s="279"/>
      <c r="O314" s="279"/>
      <c r="P314" s="279"/>
      <c r="Q314" s="279"/>
      <c r="R314" s="279"/>
      <c r="S314" s="279"/>
      <c r="T314" s="279"/>
      <c r="U314" s="279"/>
      <c r="V314" s="279"/>
      <c r="W314" s="279"/>
      <c r="X314" s="279"/>
      <c r="Y314" s="279"/>
      <c r="Z314" s="279"/>
      <c r="AA314" s="279"/>
      <c r="AB314" s="296"/>
      <c r="AC314" s="296"/>
      <c r="AD314" s="296"/>
      <c r="AE314" s="296"/>
      <c r="AF314" s="296"/>
      <c r="AG314" s="296"/>
      <c r="AH314" s="296"/>
      <c r="AI314" s="296"/>
      <c r="AJ314" s="296"/>
      <c r="AK314" s="296"/>
      <c r="AL314" s="296"/>
    </row>
    <row r="315" spans="1:38" s="414" customFormat="1" ht="16.5" customHeight="1">
      <c r="A315" s="284" t="str">
        <f>IF('Data invoice'!J244=0,"",'Data invoice'!K244)</f>
        <v/>
      </c>
      <c r="B315" s="284" t="str">
        <f>IF('Data invoice'!K244=0,"",'Data invoice'!L244)</f>
        <v/>
      </c>
      <c r="C315" s="284" t="str">
        <f>IF('Data invoice'!L244=0,"",'Data invoice'!M244)</f>
        <v/>
      </c>
      <c r="D315" s="284" t="str">
        <f>IF('Data invoice'!M244=0,"",'Data invoice'!N244)</f>
        <v/>
      </c>
      <c r="E315" s="284" t="str">
        <f>IF('Data invoice'!N244=0,"",'Data invoice'!O244)</f>
        <v/>
      </c>
      <c r="F315" s="284" t="str">
        <f>IF('Data invoice'!O244=0,"",'Data invoice'!P244)</f>
        <v/>
      </c>
      <c r="G315" s="284" t="str">
        <f>IF('Data invoice'!P244=0,"",'Data invoice'!Q244)</f>
        <v/>
      </c>
      <c r="H315" s="284" t="str">
        <f>IF('Data invoice'!Q244=0,"",'Data invoice'!R244)</f>
        <v/>
      </c>
      <c r="I315" s="320" t="str">
        <f>IF('Data invoice'!R244=0,"",'Data invoice'!S244)</f>
        <v/>
      </c>
      <c r="J315" s="367" t="str">
        <f>IF('Data invoice'!S244=0,"",'Data invoice'!T244)</f>
        <v/>
      </c>
      <c r="L315" s="279"/>
      <c r="M315" s="279"/>
      <c r="N315" s="279"/>
      <c r="O315" s="279"/>
      <c r="P315" s="279"/>
      <c r="Q315" s="279"/>
      <c r="R315" s="279"/>
      <c r="S315" s="279"/>
      <c r="T315" s="279"/>
      <c r="U315" s="279"/>
      <c r="V315" s="279"/>
      <c r="W315" s="279"/>
      <c r="X315" s="279"/>
      <c r="Y315" s="279"/>
      <c r="Z315" s="279"/>
      <c r="AA315" s="279"/>
      <c r="AB315" s="296"/>
      <c r="AC315" s="296"/>
      <c r="AD315" s="296"/>
      <c r="AE315" s="296"/>
      <c r="AF315" s="296"/>
      <c r="AG315" s="296"/>
      <c r="AH315" s="296"/>
      <c r="AI315" s="296"/>
      <c r="AJ315" s="296"/>
      <c r="AK315" s="296"/>
      <c r="AL315" s="296"/>
    </row>
    <row r="316" spans="1:38" s="414" customFormat="1" ht="16.5" customHeight="1">
      <c r="A316" s="284" t="str">
        <f>IF('Data invoice'!J245=0,"",'Data invoice'!K245)</f>
        <v/>
      </c>
      <c r="B316" s="284" t="str">
        <f>IF('Data invoice'!K245=0,"",'Data invoice'!L245)</f>
        <v/>
      </c>
      <c r="C316" s="284" t="str">
        <f>IF('Data invoice'!L245=0,"",'Data invoice'!M245)</f>
        <v/>
      </c>
      <c r="D316" s="284" t="str">
        <f>IF('Data invoice'!M245=0,"",'Data invoice'!N245)</f>
        <v/>
      </c>
      <c r="E316" s="284" t="str">
        <f>IF('Data invoice'!N245=0,"",'Data invoice'!O245)</f>
        <v/>
      </c>
      <c r="F316" s="284" t="str">
        <f>IF('Data invoice'!O245=0,"",'Data invoice'!P245)</f>
        <v/>
      </c>
      <c r="G316" s="284" t="str">
        <f>IF('Data invoice'!P245=0,"",'Data invoice'!Q245)</f>
        <v/>
      </c>
      <c r="H316" s="284" t="str">
        <f>IF('Data invoice'!Q245=0,"",'Data invoice'!R245)</f>
        <v/>
      </c>
      <c r="I316" s="320" t="str">
        <f>IF('Data invoice'!R245=0,"",'Data invoice'!S245)</f>
        <v/>
      </c>
      <c r="J316" s="367" t="str">
        <f>IF('Data invoice'!S245=0,"",'Data invoice'!T245)</f>
        <v/>
      </c>
      <c r="L316" s="279"/>
      <c r="M316" s="279"/>
      <c r="N316" s="279"/>
      <c r="O316" s="279"/>
      <c r="P316" s="279"/>
      <c r="Q316" s="279"/>
      <c r="R316" s="279"/>
      <c r="S316" s="279"/>
      <c r="T316" s="279"/>
      <c r="U316" s="279"/>
      <c r="V316" s="279"/>
      <c r="W316" s="279"/>
      <c r="X316" s="279"/>
      <c r="Y316" s="279"/>
      <c r="Z316" s="279"/>
      <c r="AA316" s="279"/>
      <c r="AB316" s="296"/>
      <c r="AC316" s="296"/>
      <c r="AD316" s="296"/>
      <c r="AE316" s="296"/>
      <c r="AF316" s="296"/>
      <c r="AG316" s="296"/>
      <c r="AH316" s="296"/>
      <c r="AI316" s="296"/>
      <c r="AJ316" s="296"/>
      <c r="AK316" s="296"/>
      <c r="AL316" s="296"/>
    </row>
    <row r="317" spans="1:38" s="414" customFormat="1" ht="16.5" customHeight="1">
      <c r="A317" s="284" t="str">
        <f>IF('Data invoice'!J246=0,"",'Data invoice'!K246)</f>
        <v/>
      </c>
      <c r="B317" s="284" t="str">
        <f>IF('Data invoice'!K246=0,"",'Data invoice'!L246)</f>
        <v/>
      </c>
      <c r="C317" s="284" t="str">
        <f>IF('Data invoice'!L246=0,"",'Data invoice'!M246)</f>
        <v/>
      </c>
      <c r="D317" s="284" t="str">
        <f>IF('Data invoice'!M246=0,"",'Data invoice'!N246)</f>
        <v/>
      </c>
      <c r="E317" s="284" t="str">
        <f>IF('Data invoice'!N246=0,"",'Data invoice'!O246)</f>
        <v/>
      </c>
      <c r="F317" s="284" t="str">
        <f>IF('Data invoice'!O246=0,"",'Data invoice'!P246)</f>
        <v/>
      </c>
      <c r="G317" s="284" t="str">
        <f>IF('Data invoice'!P246=0,"",'Data invoice'!Q246)</f>
        <v/>
      </c>
      <c r="H317" s="284" t="str">
        <f>IF('Data invoice'!Q246=0,"",'Data invoice'!R246)</f>
        <v/>
      </c>
      <c r="I317" s="320" t="str">
        <f>IF('Data invoice'!R246=0,"",'Data invoice'!S246)</f>
        <v/>
      </c>
      <c r="J317" s="367" t="str">
        <f>IF('Data invoice'!S246=0,"",'Data invoice'!T246)</f>
        <v/>
      </c>
      <c r="L317" s="279"/>
      <c r="M317" s="279"/>
      <c r="N317" s="279"/>
      <c r="O317" s="279"/>
      <c r="P317" s="279"/>
      <c r="Q317" s="279"/>
      <c r="R317" s="279"/>
      <c r="S317" s="279"/>
      <c r="T317" s="279"/>
      <c r="U317" s="279"/>
      <c r="V317" s="279"/>
      <c r="W317" s="279"/>
      <c r="X317" s="279"/>
      <c r="Y317" s="279"/>
      <c r="Z317" s="279"/>
      <c r="AA317" s="279"/>
      <c r="AB317" s="296"/>
      <c r="AC317" s="296"/>
      <c r="AD317" s="296"/>
      <c r="AE317" s="296"/>
      <c r="AF317" s="296"/>
      <c r="AG317" s="296"/>
      <c r="AH317" s="296"/>
      <c r="AI317" s="296"/>
      <c r="AJ317" s="296"/>
      <c r="AK317" s="296"/>
      <c r="AL317" s="296"/>
    </row>
    <row r="318" spans="1:38" s="414" customFormat="1" ht="16.5" customHeight="1">
      <c r="A318" s="284" t="str">
        <f>IF('Data invoice'!J247=0,"",'Data invoice'!K247)</f>
        <v/>
      </c>
      <c r="B318" s="284" t="str">
        <f>IF('Data invoice'!K247=0,"",'Data invoice'!L247)</f>
        <v/>
      </c>
      <c r="C318" s="284" t="str">
        <f>IF('Data invoice'!L247=0,"",'Data invoice'!M247)</f>
        <v/>
      </c>
      <c r="D318" s="284" t="str">
        <f>IF('Data invoice'!M247=0,"",'Data invoice'!N247)</f>
        <v/>
      </c>
      <c r="E318" s="284" t="str">
        <f>IF('Data invoice'!N247=0,"",'Data invoice'!O247)</f>
        <v/>
      </c>
      <c r="F318" s="284" t="str">
        <f>IF('Data invoice'!O247=0,"",'Data invoice'!P247)</f>
        <v/>
      </c>
      <c r="G318" s="284" t="str">
        <f>IF('Data invoice'!P247=0,"",'Data invoice'!Q247)</f>
        <v/>
      </c>
      <c r="H318" s="284" t="str">
        <f>IF('Data invoice'!Q247=0,"",'Data invoice'!R247)</f>
        <v/>
      </c>
      <c r="I318" s="320" t="str">
        <f>IF('Data invoice'!R247=0,"",'Data invoice'!S247)</f>
        <v/>
      </c>
      <c r="J318" s="367" t="str">
        <f>IF('Data invoice'!S247=0,"",'Data invoice'!T247)</f>
        <v/>
      </c>
      <c r="L318" s="279"/>
      <c r="M318" s="279"/>
      <c r="N318" s="279"/>
      <c r="O318" s="279"/>
      <c r="P318" s="279"/>
      <c r="Q318" s="279"/>
      <c r="R318" s="279"/>
      <c r="S318" s="279"/>
      <c r="T318" s="279"/>
      <c r="U318" s="279"/>
      <c r="V318" s="279"/>
      <c r="W318" s="279"/>
      <c r="X318" s="279"/>
      <c r="Y318" s="279"/>
      <c r="Z318" s="279"/>
      <c r="AA318" s="279"/>
      <c r="AB318" s="296"/>
      <c r="AC318" s="296"/>
      <c r="AD318" s="296"/>
      <c r="AE318" s="296"/>
      <c r="AF318" s="296"/>
      <c r="AG318" s="296"/>
      <c r="AH318" s="296"/>
      <c r="AI318" s="296"/>
      <c r="AJ318" s="296"/>
      <c r="AK318" s="296"/>
      <c r="AL318" s="296"/>
    </row>
    <row r="319" spans="1:38" s="414" customFormat="1" ht="16.5" customHeight="1">
      <c r="A319" s="284" t="str">
        <f>IF('Data invoice'!J248=0,"",'Data invoice'!K248)</f>
        <v/>
      </c>
      <c r="B319" s="284" t="str">
        <f>IF('Data invoice'!K248=0,"",'Data invoice'!L248)</f>
        <v/>
      </c>
      <c r="C319" s="284" t="str">
        <f>IF('Data invoice'!L248=0,"",'Data invoice'!M248)</f>
        <v/>
      </c>
      <c r="D319" s="284" t="str">
        <f>IF('Data invoice'!M248=0,"",'Data invoice'!N248)</f>
        <v/>
      </c>
      <c r="E319" s="284" t="str">
        <f>IF('Data invoice'!N248=0,"",'Data invoice'!O248)</f>
        <v/>
      </c>
      <c r="F319" s="284" t="str">
        <f>IF('Data invoice'!O248=0,"",'Data invoice'!P248)</f>
        <v/>
      </c>
      <c r="G319" s="284" t="str">
        <f>IF('Data invoice'!P248=0,"",'Data invoice'!Q248)</f>
        <v/>
      </c>
      <c r="H319" s="284" t="str">
        <f>IF('Data invoice'!Q248=0,"",'Data invoice'!R248)</f>
        <v/>
      </c>
      <c r="I319" s="320" t="str">
        <f>IF('Data invoice'!R248=0,"",'Data invoice'!S248)</f>
        <v/>
      </c>
      <c r="J319" s="367" t="str">
        <f>IF('Data invoice'!S248=0,"",'Data invoice'!T248)</f>
        <v/>
      </c>
      <c r="L319" s="279"/>
      <c r="M319" s="279"/>
      <c r="N319" s="279"/>
      <c r="O319" s="279"/>
      <c r="P319" s="279"/>
      <c r="Q319" s="279"/>
      <c r="R319" s="279"/>
      <c r="S319" s="279"/>
      <c r="T319" s="279"/>
      <c r="U319" s="279"/>
      <c r="V319" s="279"/>
      <c r="W319" s="279"/>
      <c r="X319" s="279"/>
      <c r="Y319" s="279"/>
      <c r="Z319" s="279"/>
      <c r="AA319" s="279"/>
      <c r="AB319" s="296"/>
      <c r="AC319" s="296"/>
      <c r="AD319" s="296"/>
      <c r="AE319" s="296"/>
      <c r="AF319" s="296"/>
      <c r="AG319" s="296"/>
      <c r="AH319" s="296"/>
      <c r="AI319" s="296"/>
      <c r="AJ319" s="296"/>
      <c r="AK319" s="296"/>
      <c r="AL319" s="296"/>
    </row>
    <row r="320" spans="1:38" s="414" customFormat="1" ht="16.5" customHeight="1">
      <c r="A320" s="284" t="str">
        <f>IF('Data invoice'!J249=0,"",'Data invoice'!K249)</f>
        <v/>
      </c>
      <c r="B320" s="284" t="str">
        <f>IF('Data invoice'!K249=0,"",'Data invoice'!L249)</f>
        <v/>
      </c>
      <c r="C320" s="284" t="str">
        <f>IF('Data invoice'!L249=0,"",'Data invoice'!M249)</f>
        <v/>
      </c>
      <c r="D320" s="284" t="str">
        <f>IF('Data invoice'!M249=0,"",'Data invoice'!N249)</f>
        <v/>
      </c>
      <c r="E320" s="284" t="str">
        <f>IF('Data invoice'!N249=0,"",'Data invoice'!O249)</f>
        <v/>
      </c>
      <c r="F320" s="284" t="str">
        <f>IF('Data invoice'!O249=0,"",'Data invoice'!P249)</f>
        <v/>
      </c>
      <c r="G320" s="284" t="str">
        <f>IF('Data invoice'!P249=0,"",'Data invoice'!Q249)</f>
        <v/>
      </c>
      <c r="H320" s="284" t="str">
        <f>IF('Data invoice'!Q249=0,"",'Data invoice'!R249)</f>
        <v/>
      </c>
      <c r="I320" s="320" t="str">
        <f>IF('Data invoice'!R249=0,"",'Data invoice'!S249)</f>
        <v/>
      </c>
      <c r="J320" s="367" t="str">
        <f>IF('Data invoice'!S249=0,"",'Data invoice'!T249)</f>
        <v/>
      </c>
      <c r="L320" s="279"/>
      <c r="M320" s="279"/>
      <c r="N320" s="279"/>
      <c r="O320" s="279"/>
      <c r="P320" s="279"/>
      <c r="Q320" s="279"/>
      <c r="R320" s="279"/>
      <c r="S320" s="279"/>
      <c r="T320" s="279"/>
      <c r="U320" s="279"/>
      <c r="V320" s="279"/>
      <c r="W320" s="279"/>
      <c r="X320" s="279"/>
      <c r="Y320" s="279"/>
      <c r="Z320" s="279"/>
      <c r="AA320" s="279"/>
      <c r="AB320" s="296"/>
      <c r="AC320" s="296"/>
      <c r="AD320" s="296"/>
      <c r="AE320" s="296"/>
      <c r="AF320" s="296"/>
      <c r="AG320" s="296"/>
      <c r="AH320" s="296"/>
      <c r="AI320" s="296"/>
      <c r="AJ320" s="296"/>
      <c r="AK320" s="296"/>
      <c r="AL320" s="296"/>
    </row>
    <row r="321" spans="1:38" s="414" customFormat="1" ht="16.5" customHeight="1">
      <c r="A321" s="284" t="str">
        <f>IF('Data invoice'!J250=0,"",'Data invoice'!K250)</f>
        <v/>
      </c>
      <c r="B321" s="284" t="str">
        <f>IF('Data invoice'!K250=0,"",'Data invoice'!L250)</f>
        <v/>
      </c>
      <c r="C321" s="284" t="str">
        <f>IF('Data invoice'!L250=0,"",'Data invoice'!M250)</f>
        <v/>
      </c>
      <c r="D321" s="284" t="str">
        <f>IF('Data invoice'!M250=0,"",'Data invoice'!N250)</f>
        <v/>
      </c>
      <c r="E321" s="284" t="str">
        <f>IF('Data invoice'!N250=0,"",'Data invoice'!O250)</f>
        <v/>
      </c>
      <c r="F321" s="284" t="str">
        <f>IF('Data invoice'!O250=0,"",'Data invoice'!P250)</f>
        <v/>
      </c>
      <c r="G321" s="284" t="str">
        <f>IF('Data invoice'!P250=0,"",'Data invoice'!Q250)</f>
        <v/>
      </c>
      <c r="H321" s="284" t="str">
        <f>IF('Data invoice'!Q250=0,"",'Data invoice'!R250)</f>
        <v/>
      </c>
      <c r="I321" s="320" t="str">
        <f>IF('Data invoice'!R250=0,"",'Data invoice'!S250)</f>
        <v/>
      </c>
      <c r="J321" s="367" t="str">
        <f>IF('Data invoice'!S250=0,"",'Data invoice'!T250)</f>
        <v/>
      </c>
      <c r="L321" s="279"/>
      <c r="M321" s="279"/>
      <c r="N321" s="279"/>
      <c r="O321" s="279"/>
      <c r="P321" s="279"/>
      <c r="Q321" s="279"/>
      <c r="R321" s="279"/>
      <c r="S321" s="279"/>
      <c r="T321" s="279"/>
      <c r="U321" s="279"/>
      <c r="V321" s="279"/>
      <c r="W321" s="279"/>
      <c r="X321" s="279"/>
      <c r="Y321" s="279"/>
      <c r="Z321" s="279"/>
      <c r="AA321" s="279"/>
      <c r="AB321" s="296"/>
      <c r="AC321" s="296"/>
      <c r="AD321" s="296"/>
      <c r="AE321" s="296"/>
      <c r="AF321" s="296"/>
      <c r="AG321" s="296"/>
      <c r="AH321" s="296"/>
      <c r="AI321" s="296"/>
      <c r="AJ321" s="296"/>
      <c r="AK321" s="296"/>
      <c r="AL321" s="296"/>
    </row>
    <row r="322" spans="1:38" s="414" customFormat="1" ht="16.5" customHeight="1">
      <c r="A322" s="284" t="str">
        <f>IF('Data invoice'!J251=0,"",'Data invoice'!K251)</f>
        <v/>
      </c>
      <c r="B322" s="284" t="str">
        <f>IF('Data invoice'!K251=0,"",'Data invoice'!L251)</f>
        <v/>
      </c>
      <c r="C322" s="284" t="str">
        <f>IF('Data invoice'!L251=0,"",'Data invoice'!M251)</f>
        <v/>
      </c>
      <c r="D322" s="284" t="str">
        <f>IF('Data invoice'!M251=0,"",'Data invoice'!N251)</f>
        <v/>
      </c>
      <c r="E322" s="284" t="str">
        <f>IF('Data invoice'!N251=0,"",'Data invoice'!O251)</f>
        <v/>
      </c>
      <c r="F322" s="284" t="str">
        <f>IF('Data invoice'!O251=0,"",'Data invoice'!P251)</f>
        <v/>
      </c>
      <c r="G322" s="284" t="str">
        <f>IF('Data invoice'!P251=0,"",'Data invoice'!Q251)</f>
        <v/>
      </c>
      <c r="H322" s="284" t="str">
        <f>IF('Data invoice'!Q251=0,"",'Data invoice'!R251)</f>
        <v/>
      </c>
      <c r="I322" s="320" t="str">
        <f>IF('Data invoice'!R251=0,"",'Data invoice'!S251)</f>
        <v/>
      </c>
      <c r="J322" s="367" t="str">
        <f>IF('Data invoice'!S251=0,"",'Data invoice'!T251)</f>
        <v/>
      </c>
      <c r="L322" s="279"/>
      <c r="M322" s="279"/>
      <c r="N322" s="279"/>
      <c r="O322" s="279"/>
      <c r="P322" s="279"/>
      <c r="Q322" s="279"/>
      <c r="R322" s="279"/>
      <c r="S322" s="279"/>
      <c r="T322" s="279"/>
      <c r="U322" s="279"/>
      <c r="V322" s="279"/>
      <c r="W322" s="279"/>
      <c r="X322" s="279"/>
      <c r="Y322" s="279"/>
      <c r="Z322" s="279"/>
      <c r="AA322" s="279"/>
      <c r="AB322" s="296"/>
      <c r="AC322" s="296"/>
      <c r="AD322" s="296"/>
      <c r="AE322" s="296"/>
      <c r="AF322" s="296"/>
      <c r="AG322" s="296"/>
      <c r="AH322" s="296"/>
      <c r="AI322" s="296"/>
      <c r="AJ322" s="296"/>
      <c r="AK322" s="296"/>
      <c r="AL322" s="296"/>
    </row>
    <row r="323" spans="1:38" s="414" customFormat="1" ht="16.5" customHeight="1">
      <c r="A323" s="284" t="str">
        <f>IF('Data invoice'!J252=0,"",'Data invoice'!K252)</f>
        <v/>
      </c>
      <c r="B323" s="284" t="str">
        <f>IF('Data invoice'!K252=0,"",'Data invoice'!L252)</f>
        <v/>
      </c>
      <c r="C323" s="284" t="str">
        <f>IF('Data invoice'!L252=0,"",'Data invoice'!M252)</f>
        <v/>
      </c>
      <c r="D323" s="284" t="str">
        <f>IF('Data invoice'!M252=0,"",'Data invoice'!N252)</f>
        <v/>
      </c>
      <c r="E323" s="284" t="str">
        <f>IF('Data invoice'!N252=0,"",'Data invoice'!O252)</f>
        <v/>
      </c>
      <c r="F323" s="284" t="str">
        <f>IF('Data invoice'!O252=0,"",'Data invoice'!P252)</f>
        <v/>
      </c>
      <c r="G323" s="284" t="str">
        <f>IF('Data invoice'!P252=0,"",'Data invoice'!Q252)</f>
        <v/>
      </c>
      <c r="H323" s="284" t="str">
        <f>IF('Data invoice'!Q252=0,"",'Data invoice'!R252)</f>
        <v/>
      </c>
      <c r="I323" s="320" t="str">
        <f>IF('Data invoice'!R252=0,"",'Data invoice'!S252)</f>
        <v/>
      </c>
      <c r="J323" s="367" t="str">
        <f>IF('Data invoice'!S252=0,"",'Data invoice'!T252)</f>
        <v/>
      </c>
      <c r="L323" s="279"/>
      <c r="M323" s="279"/>
      <c r="N323" s="279"/>
      <c r="O323" s="279"/>
      <c r="P323" s="279"/>
      <c r="Q323" s="279"/>
      <c r="R323" s="279"/>
      <c r="S323" s="279"/>
      <c r="T323" s="279"/>
      <c r="U323" s="279"/>
      <c r="V323" s="279"/>
      <c r="W323" s="279"/>
      <c r="X323" s="279"/>
      <c r="Y323" s="279"/>
      <c r="Z323" s="279"/>
      <c r="AA323" s="279"/>
      <c r="AB323" s="296"/>
      <c r="AC323" s="296"/>
      <c r="AD323" s="296"/>
      <c r="AE323" s="296"/>
      <c r="AF323" s="296"/>
      <c r="AG323" s="296"/>
      <c r="AH323" s="296"/>
      <c r="AI323" s="296"/>
      <c r="AJ323" s="296"/>
      <c r="AK323" s="296"/>
      <c r="AL323" s="296"/>
    </row>
    <row r="324" spans="1:38" s="414" customFormat="1" ht="16.5" customHeight="1">
      <c r="A324" s="284" t="str">
        <f>IF('Data invoice'!J253=0,"",'Data invoice'!K253)</f>
        <v/>
      </c>
      <c r="B324" s="284" t="str">
        <f>IF('Data invoice'!K253=0,"",'Data invoice'!L253)</f>
        <v/>
      </c>
      <c r="C324" s="284" t="str">
        <f>IF('Data invoice'!L253=0,"",'Data invoice'!M253)</f>
        <v/>
      </c>
      <c r="D324" s="284" t="str">
        <f>IF('Data invoice'!M253=0,"",'Data invoice'!N253)</f>
        <v/>
      </c>
      <c r="E324" s="284" t="str">
        <f>IF('Data invoice'!N253=0,"",'Data invoice'!O253)</f>
        <v/>
      </c>
      <c r="F324" s="284" t="str">
        <f>IF('Data invoice'!O253=0,"",'Data invoice'!P253)</f>
        <v/>
      </c>
      <c r="G324" s="284" t="str">
        <f>IF('Data invoice'!P253=0,"",'Data invoice'!Q253)</f>
        <v/>
      </c>
      <c r="H324" s="284" t="str">
        <f>IF('Data invoice'!Q253=0,"",'Data invoice'!R253)</f>
        <v/>
      </c>
      <c r="I324" s="320" t="str">
        <f>IF('Data invoice'!R253=0,"",'Data invoice'!S253)</f>
        <v/>
      </c>
      <c r="J324" s="367" t="str">
        <f>IF('Data invoice'!S253=0,"",'Data invoice'!T253)</f>
        <v/>
      </c>
      <c r="L324" s="279"/>
      <c r="M324" s="279"/>
      <c r="N324" s="279"/>
      <c r="O324" s="279"/>
      <c r="P324" s="279"/>
      <c r="Q324" s="279"/>
      <c r="R324" s="279"/>
      <c r="S324" s="279"/>
      <c r="T324" s="279"/>
      <c r="U324" s="279"/>
      <c r="V324" s="279"/>
      <c r="W324" s="279"/>
      <c r="X324" s="279"/>
      <c r="Y324" s="279"/>
      <c r="Z324" s="279"/>
      <c r="AA324" s="279"/>
      <c r="AB324" s="296"/>
      <c r="AC324" s="296"/>
      <c r="AD324" s="296"/>
      <c r="AE324" s="296"/>
      <c r="AF324" s="296"/>
      <c r="AG324" s="296"/>
      <c r="AH324" s="296"/>
      <c r="AI324" s="296"/>
      <c r="AJ324" s="296"/>
      <c r="AK324" s="296"/>
      <c r="AL324" s="296"/>
    </row>
    <row r="325" spans="1:38" s="414" customFormat="1" ht="16.5" customHeight="1">
      <c r="A325" s="284" t="str">
        <f>IF('Data invoice'!J254=0,"",'Data invoice'!K254)</f>
        <v/>
      </c>
      <c r="B325" s="284" t="str">
        <f>IF('Data invoice'!K254=0,"",'Data invoice'!L254)</f>
        <v/>
      </c>
      <c r="C325" s="284" t="str">
        <f>IF('Data invoice'!L254=0,"",'Data invoice'!M254)</f>
        <v/>
      </c>
      <c r="D325" s="284" t="str">
        <f>IF('Data invoice'!M254=0,"",'Data invoice'!N254)</f>
        <v/>
      </c>
      <c r="E325" s="284" t="str">
        <f>IF('Data invoice'!N254=0,"",'Data invoice'!O254)</f>
        <v/>
      </c>
      <c r="F325" s="284" t="str">
        <f>IF('Data invoice'!O254=0,"",'Data invoice'!P254)</f>
        <v/>
      </c>
      <c r="G325" s="284" t="str">
        <f>IF('Data invoice'!P254=0,"",'Data invoice'!Q254)</f>
        <v/>
      </c>
      <c r="H325" s="284" t="str">
        <f>IF('Data invoice'!Q254=0,"",'Data invoice'!R254)</f>
        <v/>
      </c>
      <c r="I325" s="320" t="str">
        <f>IF('Data invoice'!R254=0,"",'Data invoice'!S254)</f>
        <v/>
      </c>
      <c r="J325" s="367" t="str">
        <f>IF('Data invoice'!S254=0,"",'Data invoice'!T254)</f>
        <v/>
      </c>
      <c r="L325" s="279"/>
      <c r="M325" s="279"/>
      <c r="N325" s="279"/>
      <c r="O325" s="279"/>
      <c r="P325" s="279"/>
      <c r="Q325" s="279"/>
      <c r="R325" s="279"/>
      <c r="S325" s="279"/>
      <c r="T325" s="279"/>
      <c r="U325" s="279"/>
      <c r="V325" s="279"/>
      <c r="W325" s="279"/>
      <c r="X325" s="279"/>
      <c r="Y325" s="279"/>
      <c r="Z325" s="279"/>
      <c r="AA325" s="279"/>
      <c r="AB325" s="296"/>
      <c r="AC325" s="296"/>
      <c r="AD325" s="296"/>
      <c r="AE325" s="296"/>
      <c r="AF325" s="296"/>
      <c r="AG325" s="296"/>
      <c r="AH325" s="296"/>
      <c r="AI325" s="296"/>
      <c r="AJ325" s="296"/>
      <c r="AK325" s="296"/>
      <c r="AL325" s="296"/>
    </row>
    <row r="326" spans="1:38" s="414" customFormat="1" ht="16.5" customHeight="1">
      <c r="A326" s="284" t="str">
        <f>IF('Data invoice'!J255=0,"",'Data invoice'!K255)</f>
        <v/>
      </c>
      <c r="B326" s="284" t="str">
        <f>IF('Data invoice'!K255=0,"",'Data invoice'!L255)</f>
        <v/>
      </c>
      <c r="C326" s="284" t="str">
        <f>IF('Data invoice'!L255=0,"",'Data invoice'!M255)</f>
        <v/>
      </c>
      <c r="D326" s="284" t="str">
        <f>IF('Data invoice'!M255=0,"",'Data invoice'!N255)</f>
        <v/>
      </c>
      <c r="E326" s="284" t="str">
        <f>IF('Data invoice'!N255=0,"",'Data invoice'!O255)</f>
        <v/>
      </c>
      <c r="F326" s="284" t="str">
        <f>IF('Data invoice'!O255=0,"",'Data invoice'!P255)</f>
        <v/>
      </c>
      <c r="G326" s="284" t="str">
        <f>IF('Data invoice'!P255=0,"",'Data invoice'!Q255)</f>
        <v/>
      </c>
      <c r="H326" s="284" t="str">
        <f>IF('Data invoice'!Q255=0,"",'Data invoice'!R255)</f>
        <v/>
      </c>
      <c r="I326" s="320" t="str">
        <f>IF('Data invoice'!R255=0,"",'Data invoice'!S255)</f>
        <v/>
      </c>
      <c r="J326" s="367" t="str">
        <f>IF('Data invoice'!S255=0,"",'Data invoice'!T255)</f>
        <v/>
      </c>
      <c r="L326" s="279"/>
      <c r="M326" s="279"/>
      <c r="N326" s="279"/>
      <c r="O326" s="279"/>
      <c r="P326" s="279"/>
      <c r="Q326" s="279"/>
      <c r="R326" s="279"/>
      <c r="S326" s="279"/>
      <c r="T326" s="279"/>
      <c r="U326" s="279"/>
      <c r="V326" s="279"/>
      <c r="W326" s="279"/>
      <c r="X326" s="279"/>
      <c r="Y326" s="279"/>
      <c r="Z326" s="279"/>
      <c r="AA326" s="279"/>
      <c r="AB326" s="296"/>
      <c r="AC326" s="296"/>
      <c r="AD326" s="296"/>
      <c r="AE326" s="296"/>
      <c r="AF326" s="296"/>
      <c r="AG326" s="296"/>
      <c r="AH326" s="296"/>
      <c r="AI326" s="296"/>
      <c r="AJ326" s="296"/>
      <c r="AK326" s="296"/>
      <c r="AL326" s="296"/>
    </row>
    <row r="327" spans="1:38" s="414" customFormat="1" ht="16.5" customHeight="1">
      <c r="A327" s="284" t="str">
        <f>IF('Data invoice'!J256=0,"",'Data invoice'!K256)</f>
        <v/>
      </c>
      <c r="B327" s="284" t="str">
        <f>IF('Data invoice'!K256=0,"",'Data invoice'!L256)</f>
        <v/>
      </c>
      <c r="C327" s="284" t="str">
        <f>IF('Data invoice'!L256=0,"",'Data invoice'!M256)</f>
        <v/>
      </c>
      <c r="D327" s="284" t="str">
        <f>IF('Data invoice'!M256=0,"",'Data invoice'!N256)</f>
        <v/>
      </c>
      <c r="E327" s="284" t="str">
        <f>IF('Data invoice'!N256=0,"",'Data invoice'!O256)</f>
        <v/>
      </c>
      <c r="F327" s="284" t="str">
        <f>IF('Data invoice'!O256=0,"",'Data invoice'!P256)</f>
        <v/>
      </c>
      <c r="G327" s="284" t="str">
        <f>IF('Data invoice'!P256=0,"",'Data invoice'!Q256)</f>
        <v/>
      </c>
      <c r="H327" s="284" t="str">
        <f>IF('Data invoice'!Q256=0,"",'Data invoice'!R256)</f>
        <v/>
      </c>
      <c r="I327" s="320" t="str">
        <f>IF('Data invoice'!R256=0,"",'Data invoice'!S256)</f>
        <v/>
      </c>
      <c r="J327" s="367" t="str">
        <f>IF('Data invoice'!S256=0,"",'Data invoice'!T256)</f>
        <v/>
      </c>
      <c r="L327" s="279"/>
      <c r="M327" s="279"/>
      <c r="N327" s="279"/>
      <c r="O327" s="279"/>
      <c r="P327" s="279"/>
      <c r="Q327" s="279"/>
      <c r="R327" s="279"/>
      <c r="S327" s="279"/>
      <c r="T327" s="279"/>
      <c r="U327" s="279"/>
      <c r="V327" s="279"/>
      <c r="W327" s="279"/>
      <c r="X327" s="279"/>
      <c r="Y327" s="279"/>
      <c r="Z327" s="279"/>
      <c r="AA327" s="279"/>
      <c r="AB327" s="296"/>
      <c r="AC327" s="296"/>
      <c r="AD327" s="296"/>
      <c r="AE327" s="296"/>
      <c r="AF327" s="296"/>
      <c r="AG327" s="296"/>
      <c r="AH327" s="296"/>
      <c r="AI327" s="296"/>
      <c r="AJ327" s="296"/>
      <c r="AK327" s="296"/>
      <c r="AL327" s="296"/>
    </row>
    <row r="328" spans="1:38" s="414" customFormat="1" ht="16.5" customHeight="1">
      <c r="A328" s="284" t="str">
        <f>IF('Data invoice'!J257=0,"",'Data invoice'!K257)</f>
        <v/>
      </c>
      <c r="B328" s="284" t="str">
        <f>IF('Data invoice'!K257=0,"",'Data invoice'!L257)</f>
        <v/>
      </c>
      <c r="C328" s="284" t="str">
        <f>IF('Data invoice'!L257=0,"",'Data invoice'!M257)</f>
        <v/>
      </c>
      <c r="D328" s="284" t="str">
        <f>IF('Data invoice'!M257=0,"",'Data invoice'!N257)</f>
        <v/>
      </c>
      <c r="E328" s="284" t="str">
        <f>IF('Data invoice'!N257=0,"",'Data invoice'!O257)</f>
        <v/>
      </c>
      <c r="F328" s="284" t="str">
        <f>IF('Data invoice'!O257=0,"",'Data invoice'!P257)</f>
        <v/>
      </c>
      <c r="G328" s="284" t="str">
        <f>IF('Data invoice'!P257=0,"",'Data invoice'!Q257)</f>
        <v/>
      </c>
      <c r="H328" s="284" t="str">
        <f>IF('Data invoice'!Q257=0,"",'Data invoice'!R257)</f>
        <v/>
      </c>
      <c r="I328" s="320" t="str">
        <f>IF('Data invoice'!R257=0,"",'Data invoice'!S257)</f>
        <v/>
      </c>
      <c r="J328" s="367" t="str">
        <f>IF('Data invoice'!S257=0,"",'Data invoice'!T257)</f>
        <v/>
      </c>
      <c r="L328" s="279"/>
      <c r="M328" s="279"/>
      <c r="N328" s="279"/>
      <c r="O328" s="279"/>
      <c r="P328" s="279"/>
      <c r="Q328" s="279"/>
      <c r="R328" s="279"/>
      <c r="S328" s="279"/>
      <c r="T328" s="279"/>
      <c r="U328" s="279"/>
      <c r="V328" s="279"/>
      <c r="W328" s="279"/>
      <c r="X328" s="279"/>
      <c r="Y328" s="279"/>
      <c r="Z328" s="279"/>
      <c r="AA328" s="279"/>
      <c r="AB328" s="296"/>
      <c r="AC328" s="296"/>
      <c r="AD328" s="296"/>
      <c r="AE328" s="296"/>
      <c r="AF328" s="296"/>
      <c r="AG328" s="296"/>
      <c r="AH328" s="296"/>
      <c r="AI328" s="296"/>
      <c r="AJ328" s="296"/>
      <c r="AK328" s="296"/>
      <c r="AL328" s="296"/>
    </row>
    <row r="329" spans="1:38" s="414" customFormat="1" ht="16.5" customHeight="1">
      <c r="A329" s="284" t="str">
        <f>IF('Data invoice'!J258=0,"",'Data invoice'!K258)</f>
        <v/>
      </c>
      <c r="B329" s="284" t="str">
        <f>IF('Data invoice'!K258=0,"",'Data invoice'!L258)</f>
        <v/>
      </c>
      <c r="C329" s="284" t="str">
        <f>IF('Data invoice'!L258=0,"",'Data invoice'!M258)</f>
        <v/>
      </c>
      <c r="D329" s="284" t="str">
        <f>IF('Data invoice'!M258=0,"",'Data invoice'!N258)</f>
        <v/>
      </c>
      <c r="E329" s="284" t="str">
        <f>IF('Data invoice'!N258=0,"",'Data invoice'!O258)</f>
        <v/>
      </c>
      <c r="F329" s="284" t="str">
        <f>IF('Data invoice'!O258=0,"",'Data invoice'!P258)</f>
        <v/>
      </c>
      <c r="G329" s="284" t="str">
        <f>IF('Data invoice'!P258=0,"",'Data invoice'!Q258)</f>
        <v/>
      </c>
      <c r="H329" s="284" t="str">
        <f>IF('Data invoice'!Q258=0,"",'Data invoice'!R258)</f>
        <v/>
      </c>
      <c r="I329" s="320" t="str">
        <f>IF('Data invoice'!R258=0,"",'Data invoice'!S258)</f>
        <v/>
      </c>
      <c r="J329" s="367" t="str">
        <f>IF('Data invoice'!S258=0,"",'Data invoice'!T258)</f>
        <v/>
      </c>
      <c r="L329" s="279"/>
      <c r="M329" s="279"/>
      <c r="N329" s="279"/>
      <c r="O329" s="279"/>
      <c r="P329" s="279"/>
      <c r="Q329" s="279"/>
      <c r="R329" s="279"/>
      <c r="S329" s="279"/>
      <c r="T329" s="279"/>
      <c r="U329" s="279"/>
      <c r="V329" s="279"/>
      <c r="W329" s="279"/>
      <c r="X329" s="279"/>
      <c r="Y329" s="279"/>
      <c r="Z329" s="279"/>
      <c r="AA329" s="279"/>
      <c r="AB329" s="296"/>
      <c r="AC329" s="296"/>
      <c r="AD329" s="296"/>
      <c r="AE329" s="296"/>
      <c r="AF329" s="296"/>
      <c r="AG329" s="296"/>
      <c r="AH329" s="296"/>
      <c r="AI329" s="296"/>
      <c r="AJ329" s="296"/>
      <c r="AK329" s="296"/>
      <c r="AL329" s="296"/>
    </row>
    <row r="330" spans="1:38" s="414" customFormat="1" ht="16.5" customHeight="1">
      <c r="A330" s="284" t="str">
        <f>IF('Data invoice'!J259=0,"",'Data invoice'!K259)</f>
        <v/>
      </c>
      <c r="B330" s="284" t="str">
        <f>IF('Data invoice'!K259=0,"",'Data invoice'!L259)</f>
        <v/>
      </c>
      <c r="C330" s="284" t="str">
        <f>IF('Data invoice'!L259=0,"",'Data invoice'!M259)</f>
        <v/>
      </c>
      <c r="D330" s="284" t="str">
        <f>IF('Data invoice'!M259=0,"",'Data invoice'!N259)</f>
        <v/>
      </c>
      <c r="E330" s="284" t="str">
        <f>IF('Data invoice'!N259=0,"",'Data invoice'!O259)</f>
        <v/>
      </c>
      <c r="F330" s="284" t="str">
        <f>IF('Data invoice'!O259=0,"",'Data invoice'!P259)</f>
        <v/>
      </c>
      <c r="G330" s="284" t="str">
        <f>IF('Data invoice'!P259=0,"",'Data invoice'!Q259)</f>
        <v/>
      </c>
      <c r="H330" s="284" t="str">
        <f>IF('Data invoice'!Q259=0,"",'Data invoice'!R259)</f>
        <v/>
      </c>
      <c r="I330" s="320" t="str">
        <f>IF('Data invoice'!R259=0,"",'Data invoice'!S259)</f>
        <v/>
      </c>
      <c r="J330" s="367" t="str">
        <f>IF('Data invoice'!S259=0,"",'Data invoice'!T259)</f>
        <v/>
      </c>
      <c r="L330" s="279"/>
      <c r="M330" s="279"/>
      <c r="N330" s="279"/>
      <c r="O330" s="279"/>
      <c r="P330" s="279"/>
      <c r="Q330" s="279"/>
      <c r="R330" s="279"/>
      <c r="S330" s="279"/>
      <c r="T330" s="279"/>
      <c r="U330" s="279"/>
      <c r="V330" s="279"/>
      <c r="W330" s="279"/>
      <c r="X330" s="279"/>
      <c r="Y330" s="279"/>
      <c r="Z330" s="279"/>
      <c r="AA330" s="279"/>
      <c r="AB330" s="296"/>
      <c r="AC330" s="296"/>
      <c r="AD330" s="296"/>
      <c r="AE330" s="296"/>
      <c r="AF330" s="296"/>
      <c r="AG330" s="296"/>
      <c r="AH330" s="296"/>
      <c r="AI330" s="296"/>
      <c r="AJ330" s="296"/>
      <c r="AK330" s="296"/>
      <c r="AL330" s="296"/>
    </row>
    <row r="331" spans="1:38" s="414" customFormat="1" ht="16.5" customHeight="1">
      <c r="A331" s="284" t="str">
        <f>IF('Data invoice'!J260=0,"",'Data invoice'!K260)</f>
        <v/>
      </c>
      <c r="B331" s="284" t="str">
        <f>IF('Data invoice'!K260=0,"",'Data invoice'!L260)</f>
        <v/>
      </c>
      <c r="C331" s="284" t="str">
        <f>IF('Data invoice'!L260=0,"",'Data invoice'!M260)</f>
        <v/>
      </c>
      <c r="D331" s="284" t="str">
        <f>IF('Data invoice'!M260=0,"",'Data invoice'!N260)</f>
        <v/>
      </c>
      <c r="E331" s="284" t="str">
        <f>IF('Data invoice'!N260=0,"",'Data invoice'!O260)</f>
        <v/>
      </c>
      <c r="F331" s="284" t="str">
        <f>IF('Data invoice'!O260=0,"",'Data invoice'!P260)</f>
        <v/>
      </c>
      <c r="G331" s="284" t="str">
        <f>IF('Data invoice'!P260=0,"",'Data invoice'!Q260)</f>
        <v/>
      </c>
      <c r="H331" s="284" t="str">
        <f>IF('Data invoice'!Q260=0,"",'Data invoice'!R260)</f>
        <v/>
      </c>
      <c r="I331" s="320" t="str">
        <f>IF('Data invoice'!R260=0,"",'Data invoice'!S260)</f>
        <v/>
      </c>
      <c r="J331" s="367" t="str">
        <f>IF('Data invoice'!S260=0,"",'Data invoice'!T260)</f>
        <v/>
      </c>
      <c r="L331" s="279"/>
      <c r="M331" s="279"/>
      <c r="N331" s="279"/>
      <c r="O331" s="279"/>
      <c r="P331" s="279"/>
      <c r="Q331" s="279"/>
      <c r="R331" s="279"/>
      <c r="S331" s="279"/>
      <c r="T331" s="279"/>
      <c r="U331" s="279"/>
      <c r="V331" s="279"/>
      <c r="W331" s="279"/>
      <c r="X331" s="279"/>
      <c r="Y331" s="279"/>
      <c r="Z331" s="279"/>
      <c r="AA331" s="279"/>
      <c r="AB331" s="296"/>
      <c r="AC331" s="296"/>
      <c r="AD331" s="296"/>
      <c r="AE331" s="296"/>
      <c r="AF331" s="296"/>
      <c r="AG331" s="296"/>
      <c r="AH331" s="296"/>
      <c r="AI331" s="296"/>
      <c r="AJ331" s="296"/>
      <c r="AK331" s="296"/>
      <c r="AL331" s="296"/>
    </row>
    <row r="332" spans="1:38" s="414" customFormat="1" ht="16.5" customHeight="1">
      <c r="A332" s="284" t="str">
        <f>IF('Data invoice'!J261=0,"",'Data invoice'!K261)</f>
        <v/>
      </c>
      <c r="B332" s="284" t="str">
        <f>IF('Data invoice'!K261=0,"",'Data invoice'!L261)</f>
        <v/>
      </c>
      <c r="C332" s="284" t="str">
        <f>IF('Data invoice'!L261=0,"",'Data invoice'!M261)</f>
        <v/>
      </c>
      <c r="D332" s="284" t="str">
        <f>IF('Data invoice'!M261=0,"",'Data invoice'!N261)</f>
        <v/>
      </c>
      <c r="E332" s="284" t="str">
        <f>IF('Data invoice'!N261=0,"",'Data invoice'!O261)</f>
        <v/>
      </c>
      <c r="F332" s="284" t="str">
        <f>IF('Data invoice'!O261=0,"",'Data invoice'!P261)</f>
        <v/>
      </c>
      <c r="G332" s="284" t="str">
        <f>IF('Data invoice'!P261=0,"",'Data invoice'!Q261)</f>
        <v/>
      </c>
      <c r="H332" s="284" t="str">
        <f>IF('Data invoice'!Q261=0,"",'Data invoice'!R261)</f>
        <v/>
      </c>
      <c r="I332" s="320" t="str">
        <f>IF('Data invoice'!R261=0,"",'Data invoice'!S261)</f>
        <v/>
      </c>
      <c r="J332" s="367" t="str">
        <f>IF('Data invoice'!S261=0,"",'Data invoice'!T261)</f>
        <v/>
      </c>
      <c r="L332" s="279"/>
      <c r="M332" s="279"/>
      <c r="N332" s="279"/>
      <c r="O332" s="279"/>
      <c r="P332" s="279"/>
      <c r="Q332" s="279"/>
      <c r="R332" s="279"/>
      <c r="S332" s="279"/>
      <c r="T332" s="279"/>
      <c r="U332" s="279"/>
      <c r="V332" s="279"/>
      <c r="W332" s="279"/>
      <c r="X332" s="279"/>
      <c r="Y332" s="279"/>
      <c r="Z332" s="279"/>
      <c r="AA332" s="279"/>
      <c r="AB332" s="296"/>
      <c r="AC332" s="296"/>
      <c r="AD332" s="296"/>
      <c r="AE332" s="296"/>
      <c r="AF332" s="296"/>
      <c r="AG332" s="296"/>
      <c r="AH332" s="296"/>
      <c r="AI332" s="296"/>
      <c r="AJ332" s="296"/>
      <c r="AK332" s="296"/>
      <c r="AL332" s="296"/>
    </row>
    <row r="333" spans="1:38" s="414" customFormat="1" ht="16.5" customHeight="1">
      <c r="A333" s="284" t="str">
        <f>IF('Data invoice'!J262=0,"",'Data invoice'!K262)</f>
        <v/>
      </c>
      <c r="B333" s="284" t="str">
        <f>IF('Data invoice'!K262=0,"",'Data invoice'!L262)</f>
        <v/>
      </c>
      <c r="C333" s="284" t="str">
        <f>IF('Data invoice'!L262=0,"",'Data invoice'!M262)</f>
        <v/>
      </c>
      <c r="D333" s="284" t="str">
        <f>IF('Data invoice'!M262=0,"",'Data invoice'!N262)</f>
        <v/>
      </c>
      <c r="E333" s="284" t="str">
        <f>IF('Data invoice'!N262=0,"",'Data invoice'!O262)</f>
        <v/>
      </c>
      <c r="F333" s="284" t="str">
        <f>IF('Data invoice'!O262=0,"",'Data invoice'!P262)</f>
        <v/>
      </c>
      <c r="G333" s="284" t="str">
        <f>IF('Data invoice'!P262=0,"",'Data invoice'!Q262)</f>
        <v/>
      </c>
      <c r="H333" s="284" t="str">
        <f>IF('Data invoice'!Q262=0,"",'Data invoice'!R262)</f>
        <v/>
      </c>
      <c r="I333" s="320" t="str">
        <f>IF('Data invoice'!R262=0,"",'Data invoice'!S262)</f>
        <v/>
      </c>
      <c r="J333" s="367" t="str">
        <f>IF('Data invoice'!S262=0,"",'Data invoice'!T262)</f>
        <v/>
      </c>
      <c r="L333" s="279"/>
      <c r="M333" s="279"/>
      <c r="N333" s="279"/>
      <c r="O333" s="279"/>
      <c r="P333" s="279"/>
      <c r="Q333" s="279"/>
      <c r="R333" s="279"/>
      <c r="S333" s="279"/>
      <c r="T333" s="279"/>
      <c r="U333" s="279"/>
      <c r="V333" s="279"/>
      <c r="W333" s="279"/>
      <c r="X333" s="279"/>
      <c r="Y333" s="279"/>
      <c r="Z333" s="279"/>
      <c r="AA333" s="279"/>
      <c r="AB333" s="296"/>
      <c r="AC333" s="296"/>
      <c r="AD333" s="296"/>
      <c r="AE333" s="296"/>
      <c r="AF333" s="296"/>
      <c r="AG333" s="296"/>
      <c r="AH333" s="296"/>
      <c r="AI333" s="296"/>
      <c r="AJ333" s="296"/>
      <c r="AK333" s="296"/>
      <c r="AL333" s="296"/>
    </row>
    <row r="334" spans="1:38" s="414" customFormat="1" ht="16.5" customHeight="1">
      <c r="A334" s="284" t="str">
        <f>IF('Data invoice'!J263=0,"",'Data invoice'!K263)</f>
        <v/>
      </c>
      <c r="B334" s="284" t="str">
        <f>IF('Data invoice'!K263=0,"",'Data invoice'!L263)</f>
        <v/>
      </c>
      <c r="C334" s="284" t="str">
        <f>IF('Data invoice'!L263=0,"",'Data invoice'!M263)</f>
        <v/>
      </c>
      <c r="D334" s="284" t="str">
        <f>IF('Data invoice'!M263=0,"",'Data invoice'!N263)</f>
        <v/>
      </c>
      <c r="E334" s="284" t="str">
        <f>IF('Data invoice'!N263=0,"",'Data invoice'!O263)</f>
        <v/>
      </c>
      <c r="F334" s="284" t="str">
        <f>IF('Data invoice'!O263=0,"",'Data invoice'!P263)</f>
        <v/>
      </c>
      <c r="G334" s="284" t="str">
        <f>IF('Data invoice'!P263=0,"",'Data invoice'!Q263)</f>
        <v/>
      </c>
      <c r="H334" s="284" t="str">
        <f>IF('Data invoice'!Q263=0,"",'Data invoice'!R263)</f>
        <v/>
      </c>
      <c r="I334" s="320" t="str">
        <f>IF('Data invoice'!R263=0,"",'Data invoice'!S263)</f>
        <v/>
      </c>
      <c r="J334" s="367" t="str">
        <f>IF('Data invoice'!S263=0,"",'Data invoice'!T263)</f>
        <v/>
      </c>
      <c r="L334" s="279"/>
      <c r="M334" s="279"/>
      <c r="N334" s="279"/>
      <c r="O334" s="279"/>
      <c r="P334" s="279"/>
      <c r="Q334" s="279"/>
      <c r="R334" s="279"/>
      <c r="S334" s="279"/>
      <c r="T334" s="279"/>
      <c r="U334" s="279"/>
      <c r="V334" s="279"/>
      <c r="W334" s="279"/>
      <c r="X334" s="279"/>
      <c r="Y334" s="279"/>
      <c r="Z334" s="279"/>
      <c r="AA334" s="279"/>
      <c r="AB334" s="296"/>
      <c r="AC334" s="296"/>
      <c r="AD334" s="296"/>
      <c r="AE334" s="296"/>
      <c r="AF334" s="296"/>
      <c r="AG334" s="296"/>
      <c r="AH334" s="296"/>
      <c r="AI334" s="296"/>
      <c r="AJ334" s="296"/>
      <c r="AK334" s="296"/>
      <c r="AL334" s="296"/>
    </row>
    <row r="335" spans="1:38" s="414" customFormat="1" ht="16.5" customHeight="1">
      <c r="A335" s="284" t="str">
        <f>IF('Data invoice'!J264=0,"",'Data invoice'!K264)</f>
        <v/>
      </c>
      <c r="B335" s="284" t="str">
        <f>IF('Data invoice'!K264=0,"",'Data invoice'!L264)</f>
        <v/>
      </c>
      <c r="C335" s="284" t="str">
        <f>IF('Data invoice'!L264=0,"",'Data invoice'!M264)</f>
        <v/>
      </c>
      <c r="D335" s="284" t="str">
        <f>IF('Data invoice'!M264=0,"",'Data invoice'!N264)</f>
        <v/>
      </c>
      <c r="E335" s="284" t="str">
        <f>IF('Data invoice'!N264=0,"",'Data invoice'!O264)</f>
        <v/>
      </c>
      <c r="F335" s="284" t="str">
        <f>IF('Data invoice'!O264=0,"",'Data invoice'!P264)</f>
        <v/>
      </c>
      <c r="G335" s="284" t="str">
        <f>IF('Data invoice'!P264=0,"",'Data invoice'!Q264)</f>
        <v/>
      </c>
      <c r="H335" s="284" t="str">
        <f>IF('Data invoice'!Q264=0,"",'Data invoice'!R264)</f>
        <v/>
      </c>
      <c r="I335" s="320" t="str">
        <f>IF('Data invoice'!R264=0,"",'Data invoice'!S264)</f>
        <v/>
      </c>
      <c r="J335" s="367" t="str">
        <f>IF('Data invoice'!S264=0,"",'Data invoice'!T264)</f>
        <v/>
      </c>
      <c r="L335" s="279"/>
      <c r="M335" s="279"/>
      <c r="N335" s="279"/>
      <c r="O335" s="279"/>
      <c r="P335" s="279"/>
      <c r="Q335" s="279"/>
      <c r="R335" s="279"/>
      <c r="S335" s="279"/>
      <c r="T335" s="279"/>
      <c r="U335" s="279"/>
      <c r="V335" s="279"/>
      <c r="W335" s="279"/>
      <c r="X335" s="279"/>
      <c r="Y335" s="279"/>
      <c r="Z335" s="279"/>
      <c r="AA335" s="279"/>
      <c r="AB335" s="296"/>
      <c r="AC335" s="296"/>
      <c r="AD335" s="296"/>
      <c r="AE335" s="296"/>
      <c r="AF335" s="296"/>
      <c r="AG335" s="296"/>
      <c r="AH335" s="296"/>
      <c r="AI335" s="296"/>
      <c r="AJ335" s="296"/>
      <c r="AK335" s="296"/>
      <c r="AL335" s="296"/>
    </row>
    <row r="336" spans="1:38" s="414" customFormat="1" ht="16.5" customHeight="1">
      <c r="A336" s="284" t="str">
        <f>IF('Data invoice'!J265=0,"",'Data invoice'!K265)</f>
        <v/>
      </c>
      <c r="B336" s="284" t="str">
        <f>IF('Data invoice'!K265=0,"",'Data invoice'!L265)</f>
        <v/>
      </c>
      <c r="C336" s="284" t="str">
        <f>IF('Data invoice'!L265=0,"",'Data invoice'!M265)</f>
        <v/>
      </c>
      <c r="D336" s="284" t="str">
        <f>IF('Data invoice'!M265=0,"",'Data invoice'!N265)</f>
        <v/>
      </c>
      <c r="E336" s="284" t="str">
        <f>IF('Data invoice'!N265=0,"",'Data invoice'!O265)</f>
        <v/>
      </c>
      <c r="F336" s="284" t="str">
        <f>IF('Data invoice'!O265=0,"",'Data invoice'!P265)</f>
        <v/>
      </c>
      <c r="G336" s="284" t="str">
        <f>IF('Data invoice'!P265=0,"",'Data invoice'!Q265)</f>
        <v/>
      </c>
      <c r="H336" s="284" t="str">
        <f>IF('Data invoice'!Q265=0,"",'Data invoice'!R265)</f>
        <v/>
      </c>
      <c r="I336" s="320" t="str">
        <f>IF('Data invoice'!R265=0,"",'Data invoice'!S265)</f>
        <v/>
      </c>
      <c r="J336" s="367" t="str">
        <f>IF('Data invoice'!S265=0,"",'Data invoice'!T265)</f>
        <v/>
      </c>
      <c r="L336" s="279"/>
      <c r="M336" s="279"/>
      <c r="N336" s="279"/>
      <c r="O336" s="279"/>
      <c r="P336" s="279"/>
      <c r="Q336" s="279"/>
      <c r="R336" s="279"/>
      <c r="S336" s="279"/>
      <c r="T336" s="279"/>
      <c r="U336" s="279"/>
      <c r="V336" s="279"/>
      <c r="W336" s="279"/>
      <c r="X336" s="279"/>
      <c r="Y336" s="279"/>
      <c r="Z336" s="279"/>
      <c r="AA336" s="279"/>
      <c r="AB336" s="296"/>
      <c r="AC336" s="296"/>
      <c r="AD336" s="296"/>
      <c r="AE336" s="296"/>
      <c r="AF336" s="296"/>
      <c r="AG336" s="296"/>
      <c r="AH336" s="296"/>
      <c r="AI336" s="296"/>
      <c r="AJ336" s="296"/>
      <c r="AK336" s="296"/>
      <c r="AL336" s="296"/>
    </row>
    <row r="337" spans="1:38" s="414" customFormat="1" ht="16.5" customHeight="1">
      <c r="A337" s="284" t="str">
        <f>IF('Data invoice'!J266=0,"",'Data invoice'!K266)</f>
        <v/>
      </c>
      <c r="B337" s="284" t="str">
        <f>IF('Data invoice'!K266=0,"",'Data invoice'!L266)</f>
        <v/>
      </c>
      <c r="C337" s="284" t="str">
        <f>IF('Data invoice'!L266=0,"",'Data invoice'!M266)</f>
        <v/>
      </c>
      <c r="D337" s="284" t="str">
        <f>IF('Data invoice'!M266=0,"",'Data invoice'!N266)</f>
        <v/>
      </c>
      <c r="E337" s="284" t="str">
        <f>IF('Data invoice'!N266=0,"",'Data invoice'!O266)</f>
        <v/>
      </c>
      <c r="F337" s="284" t="str">
        <f>IF('Data invoice'!O266=0,"",'Data invoice'!P266)</f>
        <v/>
      </c>
      <c r="G337" s="284" t="str">
        <f>IF('Data invoice'!P266=0,"",'Data invoice'!Q266)</f>
        <v/>
      </c>
      <c r="H337" s="284" t="str">
        <f>IF('Data invoice'!Q266=0,"",'Data invoice'!R266)</f>
        <v/>
      </c>
      <c r="I337" s="320" t="str">
        <f>IF('Data invoice'!R266=0,"",'Data invoice'!S266)</f>
        <v/>
      </c>
      <c r="J337" s="367" t="str">
        <f>IF('Data invoice'!S266=0,"",'Data invoice'!T266)</f>
        <v/>
      </c>
      <c r="L337" s="279"/>
      <c r="M337" s="279"/>
      <c r="N337" s="279"/>
      <c r="O337" s="279"/>
      <c r="P337" s="279"/>
      <c r="Q337" s="279"/>
      <c r="R337" s="279"/>
      <c r="S337" s="279"/>
      <c r="T337" s="279"/>
      <c r="U337" s="279"/>
      <c r="V337" s="279"/>
      <c r="W337" s="279"/>
      <c r="X337" s="279"/>
      <c r="Y337" s="279"/>
      <c r="Z337" s="279"/>
      <c r="AA337" s="279"/>
      <c r="AB337" s="296"/>
      <c r="AC337" s="296"/>
      <c r="AD337" s="296"/>
      <c r="AE337" s="296"/>
      <c r="AF337" s="296"/>
      <c r="AG337" s="296"/>
      <c r="AH337" s="296"/>
      <c r="AI337" s="296"/>
      <c r="AJ337" s="296"/>
      <c r="AK337" s="296"/>
      <c r="AL337" s="296"/>
    </row>
    <row r="338" spans="1:38" s="414" customFormat="1" ht="16.5" customHeight="1">
      <c r="A338" s="284" t="str">
        <f>IF('Data invoice'!J267=0,"",'Data invoice'!K267)</f>
        <v/>
      </c>
      <c r="B338" s="284" t="str">
        <f>IF('Data invoice'!K267=0,"",'Data invoice'!L267)</f>
        <v/>
      </c>
      <c r="C338" s="284" t="str">
        <f>IF('Data invoice'!L267=0,"",'Data invoice'!M267)</f>
        <v/>
      </c>
      <c r="D338" s="284" t="str">
        <f>IF('Data invoice'!M267=0,"",'Data invoice'!N267)</f>
        <v/>
      </c>
      <c r="E338" s="284" t="str">
        <f>IF('Data invoice'!N267=0,"",'Data invoice'!O267)</f>
        <v/>
      </c>
      <c r="F338" s="284" t="str">
        <f>IF('Data invoice'!O267=0,"",'Data invoice'!P267)</f>
        <v/>
      </c>
      <c r="G338" s="284" t="str">
        <f>IF('Data invoice'!P267=0,"",'Data invoice'!Q267)</f>
        <v/>
      </c>
      <c r="H338" s="284" t="str">
        <f>IF('Data invoice'!Q267=0,"",'Data invoice'!R267)</f>
        <v/>
      </c>
      <c r="I338" s="320" t="str">
        <f>IF('Data invoice'!R267=0,"",'Data invoice'!S267)</f>
        <v/>
      </c>
      <c r="J338" s="367" t="str">
        <f>IF('Data invoice'!S267=0,"",'Data invoice'!T267)</f>
        <v/>
      </c>
      <c r="L338" s="279"/>
      <c r="M338" s="279"/>
      <c r="N338" s="279"/>
      <c r="O338" s="279"/>
      <c r="P338" s="279"/>
      <c r="Q338" s="279"/>
      <c r="R338" s="279"/>
      <c r="S338" s="279"/>
      <c r="T338" s="279"/>
      <c r="U338" s="279"/>
      <c r="V338" s="279"/>
      <c r="W338" s="279"/>
      <c r="X338" s="279"/>
      <c r="Y338" s="279"/>
      <c r="Z338" s="279"/>
      <c r="AA338" s="279"/>
      <c r="AB338" s="296"/>
      <c r="AC338" s="296"/>
      <c r="AD338" s="296"/>
      <c r="AE338" s="296"/>
      <c r="AF338" s="296"/>
      <c r="AG338" s="296"/>
      <c r="AH338" s="296"/>
      <c r="AI338" s="296"/>
      <c r="AJ338" s="296"/>
      <c r="AK338" s="296"/>
      <c r="AL338" s="296"/>
    </row>
    <row r="339" spans="1:38" s="414" customFormat="1" ht="16.5" customHeight="1">
      <c r="A339" s="284" t="str">
        <f>IF('Data invoice'!J268=0,"",'Data invoice'!K268)</f>
        <v/>
      </c>
      <c r="B339" s="284" t="str">
        <f>IF('Data invoice'!K268=0,"",'Data invoice'!L268)</f>
        <v/>
      </c>
      <c r="C339" s="284" t="str">
        <f>IF('Data invoice'!L268=0,"",'Data invoice'!M268)</f>
        <v/>
      </c>
      <c r="D339" s="284" t="str">
        <f>IF('Data invoice'!M268=0,"",'Data invoice'!N268)</f>
        <v/>
      </c>
      <c r="E339" s="284" t="str">
        <f>IF('Data invoice'!N268=0,"",'Data invoice'!O268)</f>
        <v/>
      </c>
      <c r="F339" s="284" t="str">
        <f>IF('Data invoice'!O268=0,"",'Data invoice'!P268)</f>
        <v/>
      </c>
      <c r="G339" s="284" t="str">
        <f>IF('Data invoice'!P268=0,"",'Data invoice'!Q268)</f>
        <v/>
      </c>
      <c r="H339" s="284" t="str">
        <f>IF('Data invoice'!Q268=0,"",'Data invoice'!R268)</f>
        <v/>
      </c>
      <c r="I339" s="320" t="str">
        <f>IF('Data invoice'!R268=0,"",'Data invoice'!S268)</f>
        <v/>
      </c>
      <c r="J339" s="367" t="str">
        <f>IF('Data invoice'!S268=0,"",'Data invoice'!T268)</f>
        <v/>
      </c>
      <c r="L339" s="279"/>
      <c r="M339" s="279"/>
      <c r="N339" s="279"/>
      <c r="O339" s="279"/>
      <c r="P339" s="279"/>
      <c r="Q339" s="279"/>
      <c r="R339" s="279"/>
      <c r="S339" s="279"/>
      <c r="T339" s="279"/>
      <c r="U339" s="279"/>
      <c r="V339" s="279"/>
      <c r="W339" s="279"/>
      <c r="X339" s="279"/>
      <c r="Y339" s="279"/>
      <c r="Z339" s="279"/>
      <c r="AA339" s="279"/>
      <c r="AB339" s="296"/>
      <c r="AC339" s="296"/>
      <c r="AD339" s="296"/>
      <c r="AE339" s="296"/>
      <c r="AF339" s="296"/>
      <c r="AG339" s="296"/>
      <c r="AH339" s="296"/>
      <c r="AI339" s="296"/>
      <c r="AJ339" s="296"/>
      <c r="AK339" s="296"/>
      <c r="AL339" s="296"/>
    </row>
    <row r="340" spans="1:38" s="414" customFormat="1" ht="16.5" customHeight="1">
      <c r="A340" s="284" t="str">
        <f>IF('Data invoice'!J269=0,"",'Data invoice'!K269)</f>
        <v/>
      </c>
      <c r="B340" s="284" t="str">
        <f>IF('Data invoice'!K269=0,"",'Data invoice'!L269)</f>
        <v/>
      </c>
      <c r="C340" s="284" t="str">
        <f>IF('Data invoice'!L269=0,"",'Data invoice'!M269)</f>
        <v/>
      </c>
      <c r="D340" s="284" t="str">
        <f>IF('Data invoice'!M269=0,"",'Data invoice'!N269)</f>
        <v/>
      </c>
      <c r="E340" s="284" t="str">
        <f>IF('Data invoice'!N269=0,"",'Data invoice'!O269)</f>
        <v/>
      </c>
      <c r="F340" s="284" t="str">
        <f>IF('Data invoice'!O269=0,"",'Data invoice'!P269)</f>
        <v/>
      </c>
      <c r="G340" s="284" t="str">
        <f>IF('Data invoice'!P269=0,"",'Data invoice'!Q269)</f>
        <v/>
      </c>
      <c r="H340" s="284" t="str">
        <f>IF('Data invoice'!Q269=0,"",'Data invoice'!R269)</f>
        <v/>
      </c>
      <c r="I340" s="320" t="str">
        <f>IF('Data invoice'!R269=0,"",'Data invoice'!S269)</f>
        <v/>
      </c>
      <c r="J340" s="367" t="str">
        <f>IF('Data invoice'!S269=0,"",'Data invoice'!T269)</f>
        <v/>
      </c>
      <c r="L340" s="279"/>
      <c r="M340" s="279"/>
      <c r="N340" s="279"/>
      <c r="O340" s="279"/>
      <c r="P340" s="279"/>
      <c r="Q340" s="279"/>
      <c r="R340" s="279"/>
      <c r="S340" s="279"/>
      <c r="T340" s="279"/>
      <c r="U340" s="279"/>
      <c r="V340" s="279"/>
      <c r="W340" s="279"/>
      <c r="X340" s="279"/>
      <c r="Y340" s="279"/>
      <c r="Z340" s="279"/>
      <c r="AA340" s="279"/>
      <c r="AB340" s="296"/>
      <c r="AC340" s="296"/>
      <c r="AD340" s="296"/>
      <c r="AE340" s="296"/>
      <c r="AF340" s="296"/>
      <c r="AG340" s="296"/>
      <c r="AH340" s="296"/>
      <c r="AI340" s="296"/>
      <c r="AJ340" s="296"/>
      <c r="AK340" s="296"/>
      <c r="AL340" s="296"/>
    </row>
    <row r="341" spans="1:38" s="414" customFormat="1" ht="16.5" customHeight="1">
      <c r="A341" s="284" t="str">
        <f>IF('Data invoice'!J270=0,"",'Data invoice'!K270)</f>
        <v/>
      </c>
      <c r="B341" s="284" t="str">
        <f>IF('Data invoice'!K270=0,"",'Data invoice'!L270)</f>
        <v/>
      </c>
      <c r="C341" s="284" t="str">
        <f>IF('Data invoice'!L270=0,"",'Data invoice'!M270)</f>
        <v/>
      </c>
      <c r="D341" s="284" t="str">
        <f>IF('Data invoice'!M270=0,"",'Data invoice'!N270)</f>
        <v/>
      </c>
      <c r="E341" s="284" t="str">
        <f>IF('Data invoice'!N270=0,"",'Data invoice'!O270)</f>
        <v/>
      </c>
      <c r="F341" s="284" t="str">
        <f>IF('Data invoice'!O270=0,"",'Data invoice'!P270)</f>
        <v/>
      </c>
      <c r="G341" s="284" t="str">
        <f>IF('Data invoice'!P270=0,"",'Data invoice'!Q270)</f>
        <v/>
      </c>
      <c r="H341" s="284" t="str">
        <f>IF('Data invoice'!Q270=0,"",'Data invoice'!R270)</f>
        <v/>
      </c>
      <c r="I341" s="320" t="str">
        <f>IF('Data invoice'!R270=0,"",'Data invoice'!S270)</f>
        <v/>
      </c>
      <c r="J341" s="367" t="str">
        <f>IF('Data invoice'!S270=0,"",'Data invoice'!T270)</f>
        <v/>
      </c>
      <c r="L341" s="279"/>
      <c r="M341" s="279"/>
      <c r="N341" s="279"/>
      <c r="O341" s="279"/>
      <c r="P341" s="279"/>
      <c r="Q341" s="279"/>
      <c r="R341" s="279"/>
      <c r="S341" s="279"/>
      <c r="T341" s="279"/>
      <c r="U341" s="279"/>
      <c r="V341" s="279"/>
      <c r="W341" s="279"/>
      <c r="X341" s="279"/>
      <c r="Y341" s="279"/>
      <c r="Z341" s="279"/>
      <c r="AA341" s="279"/>
      <c r="AB341" s="296"/>
      <c r="AC341" s="296"/>
      <c r="AD341" s="296"/>
      <c r="AE341" s="296"/>
      <c r="AF341" s="296"/>
      <c r="AG341" s="296"/>
      <c r="AH341" s="296"/>
      <c r="AI341" s="296"/>
      <c r="AJ341" s="296"/>
      <c r="AK341" s="296"/>
      <c r="AL341" s="296"/>
    </row>
    <row r="342" spans="1:38" s="414" customFormat="1" ht="16.5" customHeight="1">
      <c r="A342" s="284" t="str">
        <f>IF('Data invoice'!J271=0,"",'Data invoice'!K271)</f>
        <v/>
      </c>
      <c r="B342" s="284" t="str">
        <f>IF('Data invoice'!K271=0,"",'Data invoice'!L271)</f>
        <v/>
      </c>
      <c r="C342" s="284" t="str">
        <f>IF('Data invoice'!L271=0,"",'Data invoice'!M271)</f>
        <v/>
      </c>
      <c r="D342" s="284" t="str">
        <f>IF('Data invoice'!M271=0,"",'Data invoice'!N271)</f>
        <v/>
      </c>
      <c r="E342" s="284" t="str">
        <f>IF('Data invoice'!N271=0,"",'Data invoice'!O271)</f>
        <v/>
      </c>
      <c r="F342" s="284" t="str">
        <f>IF('Data invoice'!O271=0,"",'Data invoice'!P271)</f>
        <v/>
      </c>
      <c r="G342" s="284" t="str">
        <f>IF('Data invoice'!P271=0,"",'Data invoice'!Q271)</f>
        <v/>
      </c>
      <c r="H342" s="284" t="str">
        <f>IF('Data invoice'!Q271=0,"",'Data invoice'!R271)</f>
        <v/>
      </c>
      <c r="I342" s="320" t="str">
        <f>IF('Data invoice'!R271=0,"",'Data invoice'!S271)</f>
        <v/>
      </c>
      <c r="J342" s="367" t="str">
        <f>IF('Data invoice'!S271=0,"",'Data invoice'!T271)</f>
        <v/>
      </c>
      <c r="L342" s="279"/>
      <c r="M342" s="279"/>
      <c r="N342" s="279"/>
      <c r="O342" s="279"/>
      <c r="P342" s="279"/>
      <c r="Q342" s="279"/>
      <c r="R342" s="279"/>
      <c r="S342" s="279"/>
      <c r="T342" s="279"/>
      <c r="U342" s="279"/>
      <c r="V342" s="279"/>
      <c r="W342" s="279"/>
      <c r="X342" s="279"/>
      <c r="Y342" s="279"/>
      <c r="Z342" s="279"/>
      <c r="AA342" s="279"/>
      <c r="AB342" s="296"/>
      <c r="AC342" s="296"/>
      <c r="AD342" s="296"/>
      <c r="AE342" s="296"/>
      <c r="AF342" s="296"/>
      <c r="AG342" s="296"/>
      <c r="AH342" s="296"/>
      <c r="AI342" s="296"/>
      <c r="AJ342" s="296"/>
      <c r="AK342" s="296"/>
      <c r="AL342" s="296"/>
    </row>
    <row r="343" spans="1:38" s="414" customFormat="1" ht="16.5" customHeight="1">
      <c r="A343" s="284" t="str">
        <f>IF('Data invoice'!J272=0,"",'Data invoice'!K272)</f>
        <v/>
      </c>
      <c r="B343" s="284" t="str">
        <f>IF('Data invoice'!K272=0,"",'Data invoice'!L272)</f>
        <v/>
      </c>
      <c r="C343" s="284" t="str">
        <f>IF('Data invoice'!L272=0,"",'Data invoice'!M272)</f>
        <v/>
      </c>
      <c r="D343" s="284" t="str">
        <f>IF('Data invoice'!M272=0,"",'Data invoice'!N272)</f>
        <v/>
      </c>
      <c r="E343" s="284" t="str">
        <f>IF('Data invoice'!N272=0,"",'Data invoice'!O272)</f>
        <v/>
      </c>
      <c r="F343" s="284" t="str">
        <f>IF('Data invoice'!O272=0,"",'Data invoice'!P272)</f>
        <v/>
      </c>
      <c r="G343" s="284" t="str">
        <f>IF('Data invoice'!P272=0,"",'Data invoice'!Q272)</f>
        <v/>
      </c>
      <c r="H343" s="284" t="str">
        <f>IF('Data invoice'!Q272=0,"",'Data invoice'!R272)</f>
        <v/>
      </c>
      <c r="I343" s="320" t="str">
        <f>IF('Data invoice'!R272=0,"",'Data invoice'!S272)</f>
        <v/>
      </c>
      <c r="J343" s="367" t="str">
        <f>IF('Data invoice'!S272=0,"",'Data invoice'!T272)</f>
        <v/>
      </c>
      <c r="L343" s="279"/>
      <c r="M343" s="279"/>
      <c r="N343" s="279"/>
      <c r="O343" s="279"/>
      <c r="P343" s="279"/>
      <c r="Q343" s="279"/>
      <c r="R343" s="279"/>
      <c r="S343" s="279"/>
      <c r="T343" s="279"/>
      <c r="U343" s="279"/>
      <c r="V343" s="279"/>
      <c r="W343" s="279"/>
      <c r="X343" s="279"/>
      <c r="Y343" s="279"/>
      <c r="Z343" s="279"/>
      <c r="AA343" s="279"/>
      <c r="AB343" s="296"/>
      <c r="AC343" s="296"/>
      <c r="AD343" s="296"/>
      <c r="AE343" s="296"/>
      <c r="AF343" s="296"/>
      <c r="AG343" s="296"/>
      <c r="AH343" s="296"/>
      <c r="AI343" s="296"/>
      <c r="AJ343" s="296"/>
      <c r="AK343" s="296"/>
      <c r="AL343" s="296"/>
    </row>
    <row r="344" spans="1:38" s="414" customFormat="1" ht="16.5" customHeight="1">
      <c r="A344" s="284" t="str">
        <f>IF('Data invoice'!J273=0,"",'Data invoice'!K273)</f>
        <v/>
      </c>
      <c r="B344" s="284" t="str">
        <f>IF('Data invoice'!K273=0,"",'Data invoice'!L273)</f>
        <v/>
      </c>
      <c r="C344" s="284" t="str">
        <f>IF('Data invoice'!L273=0,"",'Data invoice'!M273)</f>
        <v/>
      </c>
      <c r="D344" s="284" t="str">
        <f>IF('Data invoice'!M273=0,"",'Data invoice'!N273)</f>
        <v/>
      </c>
      <c r="E344" s="284" t="str">
        <f>IF('Data invoice'!N273=0,"",'Data invoice'!O273)</f>
        <v/>
      </c>
      <c r="F344" s="284" t="str">
        <f>IF('Data invoice'!O273=0,"",'Data invoice'!P273)</f>
        <v/>
      </c>
      <c r="G344" s="284" t="str">
        <f>IF('Data invoice'!P273=0,"",'Data invoice'!Q273)</f>
        <v/>
      </c>
      <c r="H344" s="284" t="str">
        <f>IF('Data invoice'!Q273=0,"",'Data invoice'!R273)</f>
        <v/>
      </c>
      <c r="I344" s="320" t="str">
        <f>IF('Data invoice'!R273=0,"",'Data invoice'!S273)</f>
        <v/>
      </c>
      <c r="J344" s="367" t="str">
        <f>IF('Data invoice'!S273=0,"",'Data invoice'!T273)</f>
        <v/>
      </c>
      <c r="L344" s="279"/>
      <c r="M344" s="279"/>
      <c r="N344" s="279"/>
      <c r="O344" s="279"/>
      <c r="P344" s="279"/>
      <c r="Q344" s="279"/>
      <c r="R344" s="279"/>
      <c r="S344" s="279"/>
      <c r="T344" s="279"/>
      <c r="U344" s="279"/>
      <c r="V344" s="279"/>
      <c r="W344" s="279"/>
      <c r="X344" s="279"/>
      <c r="Y344" s="279"/>
      <c r="Z344" s="279"/>
      <c r="AA344" s="279"/>
      <c r="AB344" s="296"/>
      <c r="AC344" s="296"/>
      <c r="AD344" s="296"/>
      <c r="AE344" s="296"/>
      <c r="AF344" s="296"/>
      <c r="AG344" s="296"/>
      <c r="AH344" s="296"/>
      <c r="AI344" s="296"/>
      <c r="AJ344" s="296"/>
      <c r="AK344" s="296"/>
      <c r="AL344" s="296"/>
    </row>
    <row r="345" spans="1:38" s="414" customFormat="1" ht="16.5" customHeight="1">
      <c r="A345" s="284" t="str">
        <f>IF('Data invoice'!J274=0,"",'Data invoice'!K274)</f>
        <v/>
      </c>
      <c r="B345" s="284" t="str">
        <f>IF('Data invoice'!K274=0,"",'Data invoice'!L274)</f>
        <v/>
      </c>
      <c r="C345" s="284" t="str">
        <f>IF('Data invoice'!L274=0,"",'Data invoice'!M274)</f>
        <v/>
      </c>
      <c r="D345" s="284" t="str">
        <f>IF('Data invoice'!M274=0,"",'Data invoice'!N274)</f>
        <v/>
      </c>
      <c r="E345" s="284" t="str">
        <f>IF('Data invoice'!N274=0,"",'Data invoice'!O274)</f>
        <v/>
      </c>
      <c r="F345" s="284" t="str">
        <f>IF('Data invoice'!O274=0,"",'Data invoice'!P274)</f>
        <v/>
      </c>
      <c r="G345" s="284" t="str">
        <f>IF('Data invoice'!P274=0,"",'Data invoice'!Q274)</f>
        <v/>
      </c>
      <c r="H345" s="284" t="str">
        <f>IF('Data invoice'!Q274=0,"",'Data invoice'!R274)</f>
        <v/>
      </c>
      <c r="I345" s="320" t="str">
        <f>IF('Data invoice'!R274=0,"",'Data invoice'!S274)</f>
        <v/>
      </c>
      <c r="J345" s="367" t="str">
        <f>IF('Data invoice'!S274=0,"",'Data invoice'!T274)</f>
        <v/>
      </c>
      <c r="L345" s="279"/>
      <c r="M345" s="279"/>
      <c r="N345" s="279"/>
      <c r="O345" s="279"/>
      <c r="P345" s="279"/>
      <c r="Q345" s="279"/>
      <c r="R345" s="279"/>
      <c r="S345" s="279"/>
      <c r="T345" s="279"/>
      <c r="U345" s="279"/>
      <c r="V345" s="279"/>
      <c r="W345" s="279"/>
      <c r="X345" s="279"/>
      <c r="Y345" s="279"/>
      <c r="Z345" s="279"/>
      <c r="AA345" s="279"/>
      <c r="AB345" s="296"/>
      <c r="AC345" s="296"/>
      <c r="AD345" s="296"/>
      <c r="AE345" s="296"/>
      <c r="AF345" s="296"/>
      <c r="AG345" s="296"/>
      <c r="AH345" s="296"/>
      <c r="AI345" s="296"/>
      <c r="AJ345" s="296"/>
      <c r="AK345" s="296"/>
      <c r="AL345" s="296"/>
    </row>
    <row r="346" spans="1:38" s="414" customFormat="1" ht="16.5" customHeight="1">
      <c r="A346" s="284" t="str">
        <f>IF('Data invoice'!J275=0,"",'Data invoice'!K275)</f>
        <v/>
      </c>
      <c r="B346" s="284" t="str">
        <f>IF('Data invoice'!K275=0,"",'Data invoice'!L275)</f>
        <v/>
      </c>
      <c r="C346" s="284" t="str">
        <f>IF('Data invoice'!L275=0,"",'Data invoice'!M275)</f>
        <v/>
      </c>
      <c r="D346" s="284" t="str">
        <f>IF('Data invoice'!M275=0,"",'Data invoice'!N275)</f>
        <v/>
      </c>
      <c r="E346" s="284" t="str">
        <f>IF('Data invoice'!N275=0,"",'Data invoice'!O275)</f>
        <v/>
      </c>
      <c r="F346" s="284" t="str">
        <f>IF('Data invoice'!O275=0,"",'Data invoice'!P275)</f>
        <v/>
      </c>
      <c r="G346" s="284" t="str">
        <f>IF('Data invoice'!P275=0,"",'Data invoice'!Q275)</f>
        <v/>
      </c>
      <c r="H346" s="284" t="str">
        <f>IF('Data invoice'!Q275=0,"",'Data invoice'!R275)</f>
        <v/>
      </c>
      <c r="I346" s="320" t="str">
        <f>IF('Data invoice'!R275=0,"",'Data invoice'!S275)</f>
        <v/>
      </c>
      <c r="J346" s="367" t="str">
        <f>IF('Data invoice'!S275=0,"",'Data invoice'!T275)</f>
        <v/>
      </c>
      <c r="L346" s="279"/>
      <c r="M346" s="279"/>
      <c r="N346" s="279"/>
      <c r="O346" s="279"/>
      <c r="P346" s="279"/>
      <c r="Q346" s="279"/>
      <c r="R346" s="279"/>
      <c r="S346" s="279"/>
      <c r="T346" s="279"/>
      <c r="U346" s="279"/>
      <c r="V346" s="279"/>
      <c r="W346" s="279"/>
      <c r="X346" s="279"/>
      <c r="Y346" s="279"/>
      <c r="Z346" s="279"/>
      <c r="AA346" s="279"/>
      <c r="AB346" s="296"/>
      <c r="AC346" s="296"/>
      <c r="AD346" s="296"/>
      <c r="AE346" s="296"/>
      <c r="AF346" s="296"/>
      <c r="AG346" s="296"/>
      <c r="AH346" s="296"/>
      <c r="AI346" s="296"/>
      <c r="AJ346" s="296"/>
      <c r="AK346" s="296"/>
      <c r="AL346" s="296"/>
    </row>
    <row r="347" spans="1:38" s="414" customFormat="1" ht="16.5" customHeight="1">
      <c r="A347" s="284" t="str">
        <f>IF('Data invoice'!J276=0,"",'Data invoice'!K276)</f>
        <v/>
      </c>
      <c r="B347" s="284" t="str">
        <f>IF('Data invoice'!K276=0,"",'Data invoice'!L276)</f>
        <v/>
      </c>
      <c r="C347" s="284" t="str">
        <f>IF('Data invoice'!L276=0,"",'Data invoice'!M276)</f>
        <v/>
      </c>
      <c r="D347" s="284" t="str">
        <f>IF('Data invoice'!M276=0,"",'Data invoice'!N276)</f>
        <v/>
      </c>
      <c r="E347" s="284" t="str">
        <f>IF('Data invoice'!N276=0,"",'Data invoice'!O276)</f>
        <v/>
      </c>
      <c r="F347" s="284" t="str">
        <f>IF('Data invoice'!O276=0,"",'Data invoice'!P276)</f>
        <v/>
      </c>
      <c r="G347" s="284" t="str">
        <f>IF('Data invoice'!P276=0,"",'Data invoice'!Q276)</f>
        <v/>
      </c>
      <c r="H347" s="284" t="str">
        <f>IF('Data invoice'!Q276=0,"",'Data invoice'!R276)</f>
        <v/>
      </c>
      <c r="I347" s="320" t="str">
        <f>IF('Data invoice'!R276=0,"",'Data invoice'!S276)</f>
        <v/>
      </c>
      <c r="J347" s="367" t="str">
        <f>IF('Data invoice'!S276=0,"",'Data invoice'!T276)</f>
        <v/>
      </c>
      <c r="L347" s="279"/>
      <c r="M347" s="279"/>
      <c r="N347" s="279"/>
      <c r="O347" s="279"/>
      <c r="P347" s="279"/>
      <c r="Q347" s="279"/>
      <c r="R347" s="279"/>
      <c r="S347" s="279"/>
      <c r="T347" s="279"/>
      <c r="U347" s="279"/>
      <c r="V347" s="279"/>
      <c r="W347" s="279"/>
      <c r="X347" s="279"/>
      <c r="Y347" s="279"/>
      <c r="Z347" s="279"/>
      <c r="AA347" s="279"/>
      <c r="AB347" s="296"/>
      <c r="AC347" s="296"/>
      <c r="AD347" s="296"/>
      <c r="AE347" s="296"/>
      <c r="AF347" s="296"/>
      <c r="AG347" s="296"/>
      <c r="AH347" s="296"/>
      <c r="AI347" s="296"/>
      <c r="AJ347" s="296"/>
      <c r="AK347" s="296"/>
      <c r="AL347" s="296"/>
    </row>
    <row r="348" spans="1:38" s="414" customFormat="1" ht="16.5" customHeight="1">
      <c r="A348" s="284" t="str">
        <f>IF('Data invoice'!J277=0,"",'Data invoice'!K277)</f>
        <v/>
      </c>
      <c r="B348" s="284" t="str">
        <f>IF('Data invoice'!K277=0,"",'Data invoice'!L277)</f>
        <v/>
      </c>
      <c r="C348" s="284" t="str">
        <f>IF('Data invoice'!L277=0,"",'Data invoice'!M277)</f>
        <v/>
      </c>
      <c r="D348" s="284" t="str">
        <f>IF('Data invoice'!M277=0,"",'Data invoice'!N277)</f>
        <v/>
      </c>
      <c r="E348" s="284" t="str">
        <f>IF('Data invoice'!N277=0,"",'Data invoice'!O277)</f>
        <v/>
      </c>
      <c r="F348" s="284" t="str">
        <f>IF('Data invoice'!O277=0,"",'Data invoice'!P277)</f>
        <v/>
      </c>
      <c r="G348" s="284" t="str">
        <f>IF('Data invoice'!P277=0,"",'Data invoice'!Q277)</f>
        <v/>
      </c>
      <c r="H348" s="284" t="str">
        <f>IF('Data invoice'!Q277=0,"",'Data invoice'!R277)</f>
        <v/>
      </c>
      <c r="I348" s="320" t="str">
        <f>IF('Data invoice'!R277=0,"",'Data invoice'!S277)</f>
        <v/>
      </c>
      <c r="J348" s="367" t="str">
        <f>IF('Data invoice'!S277=0,"",'Data invoice'!T277)</f>
        <v/>
      </c>
      <c r="L348" s="279"/>
      <c r="M348" s="279"/>
      <c r="N348" s="279"/>
      <c r="O348" s="279"/>
      <c r="P348" s="279"/>
      <c r="Q348" s="279"/>
      <c r="R348" s="279"/>
      <c r="S348" s="279"/>
      <c r="T348" s="279"/>
      <c r="U348" s="279"/>
      <c r="V348" s="279"/>
      <c r="W348" s="279"/>
      <c r="X348" s="279"/>
      <c r="Y348" s="279"/>
      <c r="Z348" s="279"/>
      <c r="AA348" s="279"/>
      <c r="AB348" s="296"/>
      <c r="AC348" s="296"/>
      <c r="AD348" s="296"/>
      <c r="AE348" s="296"/>
      <c r="AF348" s="296"/>
      <c r="AG348" s="296"/>
      <c r="AH348" s="296"/>
      <c r="AI348" s="296"/>
      <c r="AJ348" s="296"/>
      <c r="AK348" s="296"/>
      <c r="AL348" s="296"/>
    </row>
    <row r="349" spans="1:38" s="414" customFormat="1" ht="16.5" customHeight="1">
      <c r="A349" s="284" t="str">
        <f>IF('Data invoice'!J278=0,"",'Data invoice'!K278)</f>
        <v/>
      </c>
      <c r="B349" s="284" t="str">
        <f>IF('Data invoice'!K278=0,"",'Data invoice'!L278)</f>
        <v/>
      </c>
      <c r="C349" s="284" t="str">
        <f>IF('Data invoice'!L278=0,"",'Data invoice'!M278)</f>
        <v/>
      </c>
      <c r="D349" s="284" t="str">
        <f>IF('Data invoice'!M278=0,"",'Data invoice'!N278)</f>
        <v/>
      </c>
      <c r="E349" s="284" t="str">
        <f>IF('Data invoice'!N278=0,"",'Data invoice'!O278)</f>
        <v/>
      </c>
      <c r="F349" s="284" t="str">
        <f>IF('Data invoice'!O278=0,"",'Data invoice'!P278)</f>
        <v/>
      </c>
      <c r="G349" s="284" t="str">
        <f>IF('Data invoice'!P278=0,"",'Data invoice'!Q278)</f>
        <v/>
      </c>
      <c r="H349" s="284" t="str">
        <f>IF('Data invoice'!Q278=0,"",'Data invoice'!R278)</f>
        <v/>
      </c>
      <c r="I349" s="320" t="str">
        <f>IF('Data invoice'!R278=0,"",'Data invoice'!S278)</f>
        <v/>
      </c>
      <c r="J349" s="367" t="str">
        <f>IF('Data invoice'!S278=0,"",'Data invoice'!T278)</f>
        <v/>
      </c>
      <c r="L349" s="279"/>
      <c r="M349" s="279"/>
      <c r="N349" s="279"/>
      <c r="O349" s="279"/>
      <c r="P349" s="279"/>
      <c r="Q349" s="279"/>
      <c r="R349" s="279"/>
      <c r="S349" s="279"/>
      <c r="T349" s="279"/>
      <c r="U349" s="279"/>
      <c r="V349" s="279"/>
      <c r="W349" s="279"/>
      <c r="X349" s="279"/>
      <c r="Y349" s="279"/>
      <c r="Z349" s="279"/>
      <c r="AA349" s="279"/>
      <c r="AB349" s="296"/>
      <c r="AC349" s="296"/>
      <c r="AD349" s="296"/>
      <c r="AE349" s="296"/>
      <c r="AF349" s="296"/>
      <c r="AG349" s="296"/>
      <c r="AH349" s="296"/>
      <c r="AI349" s="296"/>
      <c r="AJ349" s="296"/>
      <c r="AK349" s="296"/>
      <c r="AL349" s="296"/>
    </row>
    <row r="350" spans="1:38" s="414" customFormat="1" ht="16.5" customHeight="1">
      <c r="A350" s="284" t="str">
        <f>IF('Data invoice'!J279=0,"",'Data invoice'!K279)</f>
        <v/>
      </c>
      <c r="B350" s="284" t="str">
        <f>IF('Data invoice'!K279=0,"",'Data invoice'!L279)</f>
        <v/>
      </c>
      <c r="C350" s="284" t="str">
        <f>IF('Data invoice'!L279=0,"",'Data invoice'!M279)</f>
        <v/>
      </c>
      <c r="D350" s="284" t="str">
        <f>IF('Data invoice'!M279=0,"",'Data invoice'!N279)</f>
        <v/>
      </c>
      <c r="E350" s="284" t="str">
        <f>IF('Data invoice'!N279=0,"",'Data invoice'!O279)</f>
        <v/>
      </c>
      <c r="F350" s="284" t="str">
        <f>IF('Data invoice'!O279=0,"",'Data invoice'!P279)</f>
        <v/>
      </c>
      <c r="G350" s="284" t="str">
        <f>IF('Data invoice'!P279=0,"",'Data invoice'!Q279)</f>
        <v/>
      </c>
      <c r="H350" s="284" t="str">
        <f>IF('Data invoice'!Q279=0,"",'Data invoice'!R279)</f>
        <v/>
      </c>
      <c r="I350" s="320" t="str">
        <f>IF('Data invoice'!R279=0,"",'Data invoice'!S279)</f>
        <v/>
      </c>
      <c r="J350" s="367" t="str">
        <f>IF('Data invoice'!S279=0,"",'Data invoice'!T279)</f>
        <v/>
      </c>
      <c r="L350" s="279"/>
      <c r="M350" s="279"/>
      <c r="N350" s="279"/>
      <c r="O350" s="279"/>
      <c r="P350" s="279"/>
      <c r="Q350" s="279"/>
      <c r="R350" s="279"/>
      <c r="S350" s="279"/>
      <c r="T350" s="279"/>
      <c r="U350" s="279"/>
      <c r="V350" s="279"/>
      <c r="W350" s="279"/>
      <c r="X350" s="279"/>
      <c r="Y350" s="279"/>
      <c r="Z350" s="279"/>
      <c r="AA350" s="279"/>
      <c r="AB350" s="296"/>
      <c r="AC350" s="296"/>
      <c r="AD350" s="296"/>
      <c r="AE350" s="296"/>
      <c r="AF350" s="296"/>
      <c r="AG350" s="296"/>
      <c r="AH350" s="296"/>
      <c r="AI350" s="296"/>
      <c r="AJ350" s="296"/>
      <c r="AK350" s="296"/>
      <c r="AL350" s="296"/>
    </row>
    <row r="351" spans="1:38" s="414" customFormat="1" ht="16.5" customHeight="1">
      <c r="A351" s="284" t="str">
        <f>IF('Data invoice'!J280=0,"",'Data invoice'!K280)</f>
        <v/>
      </c>
      <c r="B351" s="284" t="str">
        <f>IF('Data invoice'!K280=0,"",'Data invoice'!L280)</f>
        <v/>
      </c>
      <c r="C351" s="284" t="str">
        <f>IF('Data invoice'!L280=0,"",'Data invoice'!M280)</f>
        <v/>
      </c>
      <c r="D351" s="284" t="str">
        <f>IF('Data invoice'!M280=0,"",'Data invoice'!N280)</f>
        <v/>
      </c>
      <c r="E351" s="284" t="str">
        <f>IF('Data invoice'!N280=0,"",'Data invoice'!O280)</f>
        <v/>
      </c>
      <c r="F351" s="284" t="str">
        <f>IF('Data invoice'!O280=0,"",'Data invoice'!P280)</f>
        <v/>
      </c>
      <c r="G351" s="284" t="str">
        <f>IF('Data invoice'!P280=0,"",'Data invoice'!Q280)</f>
        <v/>
      </c>
      <c r="H351" s="284" t="str">
        <f>IF('Data invoice'!Q280=0,"",'Data invoice'!R280)</f>
        <v/>
      </c>
      <c r="I351" s="320" t="str">
        <f>IF('Data invoice'!R280=0,"",'Data invoice'!S280)</f>
        <v/>
      </c>
      <c r="J351" s="367" t="str">
        <f>IF('Data invoice'!S280=0,"",'Data invoice'!T280)</f>
        <v/>
      </c>
      <c r="L351" s="279"/>
      <c r="M351" s="279"/>
      <c r="N351" s="279"/>
      <c r="O351" s="279"/>
      <c r="P351" s="279"/>
      <c r="Q351" s="279"/>
      <c r="R351" s="279"/>
      <c r="S351" s="279"/>
      <c r="T351" s="279"/>
      <c r="U351" s="279"/>
      <c r="V351" s="279"/>
      <c r="W351" s="279"/>
      <c r="X351" s="279"/>
      <c r="Y351" s="279"/>
      <c r="Z351" s="279"/>
      <c r="AA351" s="279"/>
      <c r="AB351" s="296"/>
      <c r="AC351" s="296"/>
      <c r="AD351" s="296"/>
      <c r="AE351" s="296"/>
      <c r="AF351" s="296"/>
      <c r="AG351" s="296"/>
      <c r="AH351" s="296"/>
      <c r="AI351" s="296"/>
      <c r="AJ351" s="296"/>
      <c r="AK351" s="296"/>
      <c r="AL351" s="296"/>
    </row>
    <row r="352" spans="1:38" s="414" customFormat="1" ht="16.5" customHeight="1">
      <c r="A352" s="284" t="str">
        <f>IF('Data invoice'!J281=0,"",'Data invoice'!K281)</f>
        <v/>
      </c>
      <c r="B352" s="284" t="str">
        <f>IF('Data invoice'!K281=0,"",'Data invoice'!L281)</f>
        <v/>
      </c>
      <c r="C352" s="284" t="str">
        <f>IF('Data invoice'!L281=0,"",'Data invoice'!M281)</f>
        <v/>
      </c>
      <c r="D352" s="284" t="str">
        <f>IF('Data invoice'!M281=0,"",'Data invoice'!N281)</f>
        <v/>
      </c>
      <c r="E352" s="284" t="str">
        <f>IF('Data invoice'!N281=0,"",'Data invoice'!O281)</f>
        <v/>
      </c>
      <c r="F352" s="284" t="str">
        <f>IF('Data invoice'!O281=0,"",'Data invoice'!P281)</f>
        <v/>
      </c>
      <c r="G352" s="284" t="str">
        <f>IF('Data invoice'!P281=0,"",'Data invoice'!Q281)</f>
        <v/>
      </c>
      <c r="H352" s="284" t="str">
        <f>IF('Data invoice'!Q281=0,"",'Data invoice'!R281)</f>
        <v/>
      </c>
      <c r="I352" s="320" t="str">
        <f>IF('Data invoice'!R281=0,"",'Data invoice'!S281)</f>
        <v/>
      </c>
      <c r="J352" s="367" t="str">
        <f>IF('Data invoice'!S281=0,"",'Data invoice'!T281)</f>
        <v/>
      </c>
      <c r="L352" s="279"/>
      <c r="M352" s="279"/>
      <c r="N352" s="279"/>
      <c r="O352" s="279"/>
      <c r="P352" s="279"/>
      <c r="Q352" s="279"/>
      <c r="R352" s="279"/>
      <c r="S352" s="279"/>
      <c r="T352" s="279"/>
      <c r="U352" s="279"/>
      <c r="V352" s="279"/>
      <c r="W352" s="279"/>
      <c r="X352" s="279"/>
      <c r="Y352" s="279"/>
      <c r="Z352" s="279"/>
      <c r="AA352" s="279"/>
      <c r="AB352" s="296"/>
      <c r="AC352" s="296"/>
      <c r="AD352" s="296"/>
      <c r="AE352" s="296"/>
      <c r="AF352" s="296"/>
      <c r="AG352" s="296"/>
      <c r="AH352" s="296"/>
      <c r="AI352" s="296"/>
      <c r="AJ352" s="296"/>
      <c r="AK352" s="296"/>
      <c r="AL352" s="296"/>
    </row>
    <row r="353" spans="1:38" s="414" customFormat="1" ht="16.5" customHeight="1">
      <c r="A353" s="284" t="str">
        <f>IF('Data invoice'!J282=0,"",'Data invoice'!K282)</f>
        <v/>
      </c>
      <c r="B353" s="284" t="str">
        <f>IF('Data invoice'!K282=0,"",'Data invoice'!L282)</f>
        <v/>
      </c>
      <c r="C353" s="284" t="str">
        <f>IF('Data invoice'!L282=0,"",'Data invoice'!M282)</f>
        <v/>
      </c>
      <c r="D353" s="284" t="str">
        <f>IF('Data invoice'!M282=0,"",'Data invoice'!N282)</f>
        <v/>
      </c>
      <c r="E353" s="284" t="str">
        <f>IF('Data invoice'!N282=0,"",'Data invoice'!O282)</f>
        <v/>
      </c>
      <c r="F353" s="284" t="str">
        <f>IF('Data invoice'!O282=0,"",'Data invoice'!P282)</f>
        <v/>
      </c>
      <c r="G353" s="284" t="str">
        <f>IF('Data invoice'!P282=0,"",'Data invoice'!Q282)</f>
        <v/>
      </c>
      <c r="H353" s="284" t="str">
        <f>IF('Data invoice'!Q282=0,"",'Data invoice'!R282)</f>
        <v/>
      </c>
      <c r="I353" s="320" t="str">
        <f>IF('Data invoice'!R282=0,"",'Data invoice'!S282)</f>
        <v/>
      </c>
      <c r="J353" s="367" t="str">
        <f>IF('Data invoice'!S282=0,"",'Data invoice'!T282)</f>
        <v/>
      </c>
      <c r="L353" s="279"/>
      <c r="M353" s="279"/>
      <c r="N353" s="279"/>
      <c r="O353" s="279"/>
      <c r="P353" s="279"/>
      <c r="Q353" s="279"/>
      <c r="R353" s="279"/>
      <c r="S353" s="279"/>
      <c r="T353" s="279"/>
      <c r="U353" s="279"/>
      <c r="V353" s="279"/>
      <c r="W353" s="279"/>
      <c r="X353" s="279"/>
      <c r="Y353" s="279"/>
      <c r="Z353" s="279"/>
      <c r="AA353" s="279"/>
      <c r="AB353" s="296"/>
      <c r="AC353" s="296"/>
      <c r="AD353" s="296"/>
      <c r="AE353" s="296"/>
      <c r="AF353" s="296"/>
      <c r="AG353" s="296"/>
      <c r="AH353" s="296"/>
      <c r="AI353" s="296"/>
      <c r="AJ353" s="296"/>
      <c r="AK353" s="296"/>
      <c r="AL353" s="296"/>
    </row>
    <row r="354" spans="1:38" s="414" customFormat="1" ht="16.5" customHeight="1">
      <c r="A354" s="284" t="str">
        <f>IF('Data invoice'!J283=0,"",'Data invoice'!K283)</f>
        <v/>
      </c>
      <c r="B354" s="284" t="str">
        <f>IF('Data invoice'!K283=0,"",'Data invoice'!L283)</f>
        <v/>
      </c>
      <c r="C354" s="284" t="str">
        <f>IF('Data invoice'!L283=0,"",'Data invoice'!M283)</f>
        <v/>
      </c>
      <c r="D354" s="284" t="str">
        <f>IF('Data invoice'!M283=0,"",'Data invoice'!N283)</f>
        <v/>
      </c>
      <c r="E354" s="284" t="str">
        <f>IF('Data invoice'!N283=0,"",'Data invoice'!O283)</f>
        <v/>
      </c>
      <c r="F354" s="284" t="str">
        <f>IF('Data invoice'!O283=0,"",'Data invoice'!P283)</f>
        <v/>
      </c>
      <c r="G354" s="284" t="str">
        <f>IF('Data invoice'!P283=0,"",'Data invoice'!Q283)</f>
        <v/>
      </c>
      <c r="H354" s="284" t="str">
        <f>IF('Data invoice'!Q283=0,"",'Data invoice'!R283)</f>
        <v/>
      </c>
      <c r="I354" s="320" t="str">
        <f>IF('Data invoice'!R283=0,"",'Data invoice'!S283)</f>
        <v/>
      </c>
      <c r="J354" s="367" t="str">
        <f>IF('Data invoice'!S283=0,"",'Data invoice'!T283)</f>
        <v/>
      </c>
      <c r="L354" s="279"/>
      <c r="M354" s="279"/>
      <c r="N354" s="279"/>
      <c r="O354" s="279"/>
      <c r="P354" s="279"/>
      <c r="Q354" s="279"/>
      <c r="R354" s="279"/>
      <c r="S354" s="279"/>
      <c r="T354" s="279"/>
      <c r="U354" s="279"/>
      <c r="V354" s="279"/>
      <c r="W354" s="279"/>
      <c r="X354" s="279"/>
      <c r="Y354" s="279"/>
      <c r="Z354" s="279"/>
      <c r="AA354" s="279"/>
      <c r="AB354" s="296"/>
      <c r="AC354" s="296"/>
      <c r="AD354" s="296"/>
      <c r="AE354" s="296"/>
      <c r="AF354" s="296"/>
      <c r="AG354" s="296"/>
      <c r="AH354" s="296"/>
      <c r="AI354" s="296"/>
      <c r="AJ354" s="296"/>
      <c r="AK354" s="296"/>
      <c r="AL354" s="296"/>
    </row>
    <row r="355" spans="1:38" s="414" customFormat="1" ht="16.5" customHeight="1">
      <c r="A355" s="284" t="str">
        <f>IF('Data invoice'!J284=0,"",'Data invoice'!K284)</f>
        <v/>
      </c>
      <c r="B355" s="284" t="str">
        <f>IF('Data invoice'!K284=0,"",'Data invoice'!L284)</f>
        <v/>
      </c>
      <c r="C355" s="284" t="str">
        <f>IF('Data invoice'!L284=0,"",'Data invoice'!M284)</f>
        <v/>
      </c>
      <c r="D355" s="284" t="str">
        <f>IF('Data invoice'!M284=0,"",'Data invoice'!N284)</f>
        <v/>
      </c>
      <c r="E355" s="284" t="str">
        <f>IF('Data invoice'!N284=0,"",'Data invoice'!O284)</f>
        <v/>
      </c>
      <c r="F355" s="284" t="str">
        <f>IF('Data invoice'!O284=0,"",'Data invoice'!P284)</f>
        <v/>
      </c>
      <c r="G355" s="284" t="str">
        <f>IF('Data invoice'!P284=0,"",'Data invoice'!Q284)</f>
        <v/>
      </c>
      <c r="H355" s="284" t="str">
        <f>IF('Data invoice'!Q284=0,"",'Data invoice'!R284)</f>
        <v/>
      </c>
      <c r="I355" s="320" t="str">
        <f>IF('Data invoice'!R284=0,"",'Data invoice'!S284)</f>
        <v/>
      </c>
      <c r="J355" s="367" t="str">
        <f>IF('Data invoice'!S284=0,"",'Data invoice'!T284)</f>
        <v/>
      </c>
      <c r="L355" s="279"/>
      <c r="M355" s="279"/>
      <c r="N355" s="279"/>
      <c r="O355" s="279"/>
      <c r="P355" s="279"/>
      <c r="Q355" s="279"/>
      <c r="R355" s="279"/>
      <c r="S355" s="279"/>
      <c r="T355" s="279"/>
      <c r="U355" s="279"/>
      <c r="V355" s="279"/>
      <c r="W355" s="279"/>
      <c r="X355" s="279"/>
      <c r="Y355" s="279"/>
      <c r="Z355" s="279"/>
      <c r="AA355" s="279"/>
      <c r="AB355" s="296"/>
      <c r="AC355" s="296"/>
      <c r="AD355" s="296"/>
      <c r="AE355" s="296"/>
      <c r="AF355" s="296"/>
      <c r="AG355" s="296"/>
      <c r="AH355" s="296"/>
      <c r="AI355" s="296"/>
      <c r="AJ355" s="296"/>
      <c r="AK355" s="296"/>
      <c r="AL355" s="296"/>
    </row>
    <row r="356" spans="1:38" s="414" customFormat="1" ht="16.5" customHeight="1">
      <c r="A356" s="284" t="str">
        <f>IF('Data invoice'!J285=0,"",'Data invoice'!K285)</f>
        <v/>
      </c>
      <c r="B356" s="284" t="str">
        <f>IF('Data invoice'!K285=0,"",'Data invoice'!L285)</f>
        <v/>
      </c>
      <c r="C356" s="284" t="str">
        <f>IF('Data invoice'!L285=0,"",'Data invoice'!M285)</f>
        <v/>
      </c>
      <c r="D356" s="284" t="str">
        <f>IF('Data invoice'!M285=0,"",'Data invoice'!N285)</f>
        <v/>
      </c>
      <c r="E356" s="284" t="str">
        <f>IF('Data invoice'!N285=0,"",'Data invoice'!O285)</f>
        <v/>
      </c>
      <c r="F356" s="284" t="str">
        <f>IF('Data invoice'!O285=0,"",'Data invoice'!P285)</f>
        <v/>
      </c>
      <c r="G356" s="284" t="str">
        <f>IF('Data invoice'!P285=0,"",'Data invoice'!Q285)</f>
        <v/>
      </c>
      <c r="H356" s="284" t="str">
        <f>IF('Data invoice'!Q285=0,"",'Data invoice'!R285)</f>
        <v/>
      </c>
      <c r="I356" s="320" t="str">
        <f>IF('Data invoice'!R285=0,"",'Data invoice'!S285)</f>
        <v/>
      </c>
      <c r="J356" s="367" t="str">
        <f>IF('Data invoice'!S285=0,"",'Data invoice'!T285)</f>
        <v/>
      </c>
      <c r="L356" s="279"/>
      <c r="M356" s="279"/>
      <c r="N356" s="279"/>
      <c r="O356" s="279"/>
      <c r="P356" s="279"/>
      <c r="Q356" s="279"/>
      <c r="R356" s="279"/>
      <c r="S356" s="279"/>
      <c r="T356" s="279"/>
      <c r="U356" s="279"/>
      <c r="V356" s="279"/>
      <c r="W356" s="279"/>
      <c r="X356" s="279"/>
      <c r="Y356" s="279"/>
      <c r="Z356" s="279"/>
      <c r="AA356" s="279"/>
      <c r="AB356" s="296"/>
      <c r="AC356" s="296"/>
      <c r="AD356" s="296"/>
      <c r="AE356" s="296"/>
      <c r="AF356" s="296"/>
      <c r="AG356" s="296"/>
      <c r="AH356" s="296"/>
      <c r="AI356" s="296"/>
      <c r="AJ356" s="296"/>
      <c r="AK356" s="296"/>
      <c r="AL356" s="296"/>
    </row>
    <row r="357" spans="1:38" s="414" customFormat="1" ht="16.5" customHeight="1">
      <c r="A357" s="284" t="str">
        <f>IF('Data invoice'!J286=0,"",'Data invoice'!K286)</f>
        <v/>
      </c>
      <c r="B357" s="284" t="str">
        <f>IF('Data invoice'!K286=0,"",'Data invoice'!L286)</f>
        <v/>
      </c>
      <c r="C357" s="284" t="str">
        <f>IF('Data invoice'!L286=0,"",'Data invoice'!M286)</f>
        <v/>
      </c>
      <c r="D357" s="284" t="str">
        <f>IF('Data invoice'!M286=0,"",'Data invoice'!N286)</f>
        <v/>
      </c>
      <c r="E357" s="284" t="str">
        <f>IF('Data invoice'!N286=0,"",'Data invoice'!O286)</f>
        <v/>
      </c>
      <c r="F357" s="284" t="str">
        <f>IF('Data invoice'!O286=0,"",'Data invoice'!P286)</f>
        <v/>
      </c>
      <c r="G357" s="284" t="str">
        <f>IF('Data invoice'!P286=0,"",'Data invoice'!Q286)</f>
        <v/>
      </c>
      <c r="H357" s="284" t="str">
        <f>IF('Data invoice'!Q286=0,"",'Data invoice'!R286)</f>
        <v/>
      </c>
      <c r="I357" s="320" t="str">
        <f>IF('Data invoice'!R286=0,"",'Data invoice'!S286)</f>
        <v/>
      </c>
      <c r="J357" s="367" t="str">
        <f>IF('Data invoice'!S286=0,"",'Data invoice'!T286)</f>
        <v/>
      </c>
      <c r="L357" s="279"/>
      <c r="M357" s="279"/>
      <c r="N357" s="279"/>
      <c r="O357" s="279"/>
      <c r="P357" s="279"/>
      <c r="Q357" s="279"/>
      <c r="R357" s="279"/>
      <c r="S357" s="279"/>
      <c r="T357" s="279"/>
      <c r="U357" s="279"/>
      <c r="V357" s="279"/>
      <c r="W357" s="279"/>
      <c r="X357" s="279"/>
      <c r="Y357" s="279"/>
      <c r="Z357" s="279"/>
      <c r="AA357" s="279"/>
      <c r="AB357" s="296"/>
      <c r="AC357" s="296"/>
      <c r="AD357" s="296"/>
      <c r="AE357" s="296"/>
      <c r="AF357" s="296"/>
      <c r="AG357" s="296"/>
      <c r="AH357" s="296"/>
      <c r="AI357" s="296"/>
      <c r="AJ357" s="296"/>
      <c r="AK357" s="296"/>
      <c r="AL357" s="296"/>
    </row>
    <row r="358" spans="1:38" s="414" customFormat="1" ht="16.5" customHeight="1">
      <c r="A358" s="284" t="str">
        <f>IF('Data invoice'!J287=0,"",'Data invoice'!K287)</f>
        <v/>
      </c>
      <c r="B358" s="284" t="str">
        <f>IF('Data invoice'!K287=0,"",'Data invoice'!L287)</f>
        <v/>
      </c>
      <c r="C358" s="284" t="str">
        <f>IF('Data invoice'!L287=0,"",'Data invoice'!M287)</f>
        <v/>
      </c>
      <c r="D358" s="284" t="str">
        <f>IF('Data invoice'!M287=0,"",'Data invoice'!N287)</f>
        <v/>
      </c>
      <c r="E358" s="284" t="str">
        <f>IF('Data invoice'!N287=0,"",'Data invoice'!O287)</f>
        <v/>
      </c>
      <c r="F358" s="284" t="str">
        <f>IF('Data invoice'!O287=0,"",'Data invoice'!P287)</f>
        <v/>
      </c>
      <c r="G358" s="284" t="str">
        <f>IF('Data invoice'!P287=0,"",'Data invoice'!Q287)</f>
        <v/>
      </c>
      <c r="H358" s="284" t="str">
        <f>IF('Data invoice'!Q287=0,"",'Data invoice'!R287)</f>
        <v/>
      </c>
      <c r="I358" s="320" t="str">
        <f>IF('Data invoice'!R287=0,"",'Data invoice'!S287)</f>
        <v/>
      </c>
      <c r="J358" s="367" t="str">
        <f>IF('Data invoice'!S287=0,"",'Data invoice'!T287)</f>
        <v/>
      </c>
      <c r="L358" s="279"/>
      <c r="M358" s="279"/>
      <c r="N358" s="279"/>
      <c r="O358" s="279"/>
      <c r="P358" s="279"/>
      <c r="Q358" s="279"/>
      <c r="R358" s="279"/>
      <c r="S358" s="279"/>
      <c r="T358" s="279"/>
      <c r="U358" s="279"/>
      <c r="V358" s="279"/>
      <c r="W358" s="279"/>
      <c r="X358" s="279"/>
      <c r="Y358" s="279"/>
      <c r="Z358" s="279"/>
      <c r="AA358" s="279"/>
      <c r="AB358" s="296"/>
      <c r="AC358" s="296"/>
      <c r="AD358" s="296"/>
      <c r="AE358" s="296"/>
      <c r="AF358" s="296"/>
      <c r="AG358" s="296"/>
      <c r="AH358" s="296"/>
      <c r="AI358" s="296"/>
      <c r="AJ358" s="296"/>
      <c r="AK358" s="296"/>
      <c r="AL358" s="296"/>
    </row>
    <row r="359" spans="1:38" s="414" customFormat="1" ht="16.5" customHeight="1">
      <c r="A359" s="284" t="str">
        <f>IF('Data invoice'!J288=0,"",'Data invoice'!K288)</f>
        <v/>
      </c>
      <c r="B359" s="284" t="str">
        <f>IF('Data invoice'!K288=0,"",'Data invoice'!L288)</f>
        <v/>
      </c>
      <c r="C359" s="284" t="str">
        <f>IF('Data invoice'!L288=0,"",'Data invoice'!M288)</f>
        <v/>
      </c>
      <c r="D359" s="284" t="str">
        <f>IF('Data invoice'!M288=0,"",'Data invoice'!N288)</f>
        <v/>
      </c>
      <c r="E359" s="284" t="str">
        <f>IF('Data invoice'!N288=0,"",'Data invoice'!O288)</f>
        <v/>
      </c>
      <c r="F359" s="284" t="str">
        <f>IF('Data invoice'!O288=0,"",'Data invoice'!P288)</f>
        <v/>
      </c>
      <c r="G359" s="284" t="str">
        <f>IF('Data invoice'!P288=0,"",'Data invoice'!Q288)</f>
        <v/>
      </c>
      <c r="H359" s="284" t="str">
        <f>IF('Data invoice'!Q288=0,"",'Data invoice'!R288)</f>
        <v/>
      </c>
      <c r="I359" s="320" t="str">
        <f>IF('Data invoice'!R288=0,"",'Data invoice'!S288)</f>
        <v/>
      </c>
      <c r="J359" s="367" t="str">
        <f>IF('Data invoice'!S288=0,"",'Data invoice'!T288)</f>
        <v/>
      </c>
      <c r="L359" s="279"/>
      <c r="M359" s="279"/>
      <c r="N359" s="279"/>
      <c r="O359" s="279"/>
      <c r="P359" s="279"/>
      <c r="Q359" s="279"/>
      <c r="R359" s="279"/>
      <c r="S359" s="279"/>
      <c r="T359" s="279"/>
      <c r="U359" s="279"/>
      <c r="V359" s="279"/>
      <c r="W359" s="279"/>
      <c r="X359" s="279"/>
      <c r="Y359" s="279"/>
      <c r="Z359" s="279"/>
      <c r="AA359" s="279"/>
      <c r="AB359" s="296"/>
      <c r="AC359" s="296"/>
      <c r="AD359" s="296"/>
      <c r="AE359" s="296"/>
      <c r="AF359" s="296"/>
      <c r="AG359" s="296"/>
      <c r="AH359" s="296"/>
      <c r="AI359" s="296"/>
      <c r="AJ359" s="296"/>
      <c r="AK359" s="296"/>
      <c r="AL359" s="296"/>
    </row>
    <row r="360" spans="1:38" s="414" customFormat="1" ht="16.5" customHeight="1">
      <c r="A360" s="284" t="str">
        <f>IF('Data invoice'!J289=0,"",'Data invoice'!K289)</f>
        <v/>
      </c>
      <c r="B360" s="284" t="str">
        <f>IF('Data invoice'!K289=0,"",'Data invoice'!L289)</f>
        <v/>
      </c>
      <c r="C360" s="284" t="str">
        <f>IF('Data invoice'!L289=0,"",'Data invoice'!M289)</f>
        <v/>
      </c>
      <c r="D360" s="284" t="str">
        <f>IF('Data invoice'!M289=0,"",'Data invoice'!N289)</f>
        <v/>
      </c>
      <c r="E360" s="284" t="str">
        <f>IF('Data invoice'!N289=0,"",'Data invoice'!O289)</f>
        <v/>
      </c>
      <c r="F360" s="284" t="str">
        <f>IF('Data invoice'!O289=0,"",'Data invoice'!P289)</f>
        <v/>
      </c>
      <c r="G360" s="284" t="str">
        <f>IF('Data invoice'!P289=0,"",'Data invoice'!Q289)</f>
        <v/>
      </c>
      <c r="H360" s="284" t="str">
        <f>IF('Data invoice'!Q289=0,"",'Data invoice'!R289)</f>
        <v/>
      </c>
      <c r="I360" s="320" t="str">
        <f>IF('Data invoice'!R289=0,"",'Data invoice'!S289)</f>
        <v/>
      </c>
      <c r="J360" s="367" t="str">
        <f>IF('Data invoice'!S289=0,"",'Data invoice'!T289)</f>
        <v/>
      </c>
      <c r="L360" s="279"/>
      <c r="M360" s="279"/>
      <c r="N360" s="279"/>
      <c r="O360" s="279"/>
      <c r="P360" s="279"/>
      <c r="Q360" s="279"/>
      <c r="R360" s="279"/>
      <c r="S360" s="279"/>
      <c r="T360" s="279"/>
      <c r="U360" s="279"/>
      <c r="V360" s="279"/>
      <c r="W360" s="279"/>
      <c r="X360" s="279"/>
      <c r="Y360" s="279"/>
      <c r="Z360" s="279"/>
      <c r="AA360" s="279"/>
      <c r="AB360" s="296"/>
      <c r="AC360" s="296"/>
      <c r="AD360" s="296"/>
      <c r="AE360" s="296"/>
      <c r="AF360" s="296"/>
      <c r="AG360" s="296"/>
      <c r="AH360" s="296"/>
      <c r="AI360" s="296"/>
      <c r="AJ360" s="296"/>
      <c r="AK360" s="296"/>
      <c r="AL360" s="296"/>
    </row>
    <row r="361" spans="1:38" s="414" customFormat="1" ht="16.5" customHeight="1">
      <c r="A361" s="284" t="str">
        <f>IF('Data invoice'!J290=0,"",'Data invoice'!K290)</f>
        <v/>
      </c>
      <c r="B361" s="284" t="str">
        <f>IF('Data invoice'!K290=0,"",'Data invoice'!L290)</f>
        <v/>
      </c>
      <c r="C361" s="284" t="str">
        <f>IF('Data invoice'!L290=0,"",'Data invoice'!M290)</f>
        <v/>
      </c>
      <c r="D361" s="284" t="str">
        <f>IF('Data invoice'!M290=0,"",'Data invoice'!N290)</f>
        <v/>
      </c>
      <c r="E361" s="284" t="str">
        <f>IF('Data invoice'!N290=0,"",'Data invoice'!O290)</f>
        <v/>
      </c>
      <c r="F361" s="284" t="str">
        <f>IF('Data invoice'!O290=0,"",'Data invoice'!P290)</f>
        <v/>
      </c>
      <c r="G361" s="284" t="str">
        <f>IF('Data invoice'!P290=0,"",'Data invoice'!Q290)</f>
        <v/>
      </c>
      <c r="H361" s="284" t="str">
        <f>IF('Data invoice'!Q290=0,"",'Data invoice'!R290)</f>
        <v/>
      </c>
      <c r="I361" s="320" t="str">
        <f>IF('Data invoice'!R290=0,"",'Data invoice'!S290)</f>
        <v/>
      </c>
      <c r="J361" s="367" t="str">
        <f>IF('Data invoice'!S290=0,"",'Data invoice'!T290)</f>
        <v/>
      </c>
      <c r="L361" s="279"/>
      <c r="M361" s="279"/>
      <c r="N361" s="279"/>
      <c r="O361" s="279"/>
      <c r="P361" s="279"/>
      <c r="Q361" s="279"/>
      <c r="R361" s="279"/>
      <c r="S361" s="279"/>
      <c r="T361" s="279"/>
      <c r="U361" s="279"/>
      <c r="V361" s="279"/>
      <c r="W361" s="279"/>
      <c r="X361" s="279"/>
      <c r="Y361" s="279"/>
      <c r="Z361" s="279"/>
      <c r="AA361" s="279"/>
      <c r="AB361" s="296"/>
      <c r="AC361" s="296"/>
      <c r="AD361" s="296"/>
      <c r="AE361" s="296"/>
      <c r="AF361" s="296"/>
      <c r="AG361" s="296"/>
      <c r="AH361" s="296"/>
      <c r="AI361" s="296"/>
      <c r="AJ361" s="296"/>
      <c r="AK361" s="296"/>
      <c r="AL361" s="296"/>
    </row>
    <row r="362" spans="1:38" s="414" customFormat="1" ht="16.5" customHeight="1">
      <c r="A362" s="284" t="str">
        <f>IF('Data invoice'!J291=0,"",'Data invoice'!K291)</f>
        <v/>
      </c>
      <c r="B362" s="284" t="str">
        <f>IF('Data invoice'!K291=0,"",'Data invoice'!L291)</f>
        <v/>
      </c>
      <c r="C362" s="284" t="str">
        <f>IF('Data invoice'!L291=0,"",'Data invoice'!M291)</f>
        <v/>
      </c>
      <c r="D362" s="284" t="str">
        <f>IF('Data invoice'!M291=0,"",'Data invoice'!N291)</f>
        <v/>
      </c>
      <c r="E362" s="284" t="str">
        <f>IF('Data invoice'!N291=0,"",'Data invoice'!O291)</f>
        <v/>
      </c>
      <c r="F362" s="284" t="str">
        <f>IF('Data invoice'!O291=0,"",'Data invoice'!P291)</f>
        <v/>
      </c>
      <c r="G362" s="284" t="str">
        <f>IF('Data invoice'!P291=0,"",'Data invoice'!Q291)</f>
        <v/>
      </c>
      <c r="H362" s="284" t="str">
        <f>IF('Data invoice'!Q291=0,"",'Data invoice'!R291)</f>
        <v/>
      </c>
      <c r="I362" s="320" t="str">
        <f>IF('Data invoice'!R291=0,"",'Data invoice'!S291)</f>
        <v/>
      </c>
      <c r="J362" s="367" t="str">
        <f>IF('Data invoice'!S291=0,"",'Data invoice'!T291)</f>
        <v/>
      </c>
      <c r="L362" s="279"/>
      <c r="M362" s="279"/>
      <c r="N362" s="279"/>
      <c r="O362" s="279"/>
      <c r="P362" s="279"/>
      <c r="Q362" s="279"/>
      <c r="R362" s="279"/>
      <c r="S362" s="279"/>
      <c r="T362" s="279"/>
      <c r="U362" s="279"/>
      <c r="V362" s="279"/>
      <c r="W362" s="279"/>
      <c r="X362" s="279"/>
      <c r="Y362" s="279"/>
      <c r="Z362" s="279"/>
      <c r="AA362" s="279"/>
      <c r="AB362" s="296"/>
      <c r="AC362" s="296"/>
      <c r="AD362" s="296"/>
      <c r="AE362" s="296"/>
      <c r="AF362" s="296"/>
      <c r="AG362" s="296"/>
      <c r="AH362" s="296"/>
      <c r="AI362" s="296"/>
      <c r="AJ362" s="296"/>
      <c r="AK362" s="296"/>
      <c r="AL362" s="296"/>
    </row>
    <row r="363" spans="1:38" s="414" customFormat="1" ht="16.5" customHeight="1">
      <c r="A363" s="284" t="str">
        <f>IF('Data invoice'!J292=0,"",'Data invoice'!K292)</f>
        <v/>
      </c>
      <c r="B363" s="284" t="str">
        <f>IF('Data invoice'!K292=0,"",'Data invoice'!L292)</f>
        <v/>
      </c>
      <c r="C363" s="284" t="str">
        <f>IF('Data invoice'!L292=0,"",'Data invoice'!M292)</f>
        <v/>
      </c>
      <c r="D363" s="284" t="str">
        <f>IF('Data invoice'!M292=0,"",'Data invoice'!N292)</f>
        <v/>
      </c>
      <c r="E363" s="284" t="str">
        <f>IF('Data invoice'!N292=0,"",'Data invoice'!O292)</f>
        <v/>
      </c>
      <c r="F363" s="284" t="str">
        <f>IF('Data invoice'!O292=0,"",'Data invoice'!P292)</f>
        <v/>
      </c>
      <c r="G363" s="284" t="str">
        <f>IF('Data invoice'!P292=0,"",'Data invoice'!Q292)</f>
        <v/>
      </c>
      <c r="H363" s="284" t="str">
        <f>IF('Data invoice'!Q292=0,"",'Data invoice'!R292)</f>
        <v/>
      </c>
      <c r="I363" s="320" t="str">
        <f>IF('Data invoice'!R292=0,"",'Data invoice'!S292)</f>
        <v/>
      </c>
      <c r="J363" s="367" t="str">
        <f>IF('Data invoice'!S292=0,"",'Data invoice'!T292)</f>
        <v/>
      </c>
      <c r="L363" s="279"/>
      <c r="M363" s="279"/>
      <c r="N363" s="279"/>
      <c r="O363" s="279"/>
      <c r="P363" s="279"/>
      <c r="Q363" s="279"/>
      <c r="R363" s="279"/>
      <c r="S363" s="279"/>
      <c r="T363" s="279"/>
      <c r="U363" s="279"/>
      <c r="V363" s="279"/>
      <c r="W363" s="279"/>
      <c r="X363" s="279"/>
      <c r="Y363" s="279"/>
      <c r="Z363" s="279"/>
      <c r="AA363" s="279"/>
      <c r="AB363" s="296"/>
      <c r="AC363" s="296"/>
      <c r="AD363" s="296"/>
      <c r="AE363" s="296"/>
      <c r="AF363" s="296"/>
      <c r="AG363" s="296"/>
      <c r="AH363" s="296"/>
      <c r="AI363" s="296"/>
      <c r="AJ363" s="296"/>
      <c r="AK363" s="296"/>
      <c r="AL363" s="296"/>
    </row>
    <row r="364" spans="1:38" s="414" customFormat="1" ht="16.5" customHeight="1">
      <c r="A364" s="284" t="str">
        <f>IF('Data invoice'!J293=0,"",'Data invoice'!K293)</f>
        <v/>
      </c>
      <c r="B364" s="284" t="str">
        <f>IF('Data invoice'!K293=0,"",'Data invoice'!L293)</f>
        <v/>
      </c>
      <c r="C364" s="284" t="str">
        <f>IF('Data invoice'!L293=0,"",'Data invoice'!M293)</f>
        <v/>
      </c>
      <c r="D364" s="284" t="str">
        <f>IF('Data invoice'!M293=0,"",'Data invoice'!N293)</f>
        <v/>
      </c>
      <c r="E364" s="284" t="str">
        <f>IF('Data invoice'!N293=0,"",'Data invoice'!O293)</f>
        <v/>
      </c>
      <c r="F364" s="284" t="str">
        <f>IF('Data invoice'!O293=0,"",'Data invoice'!P293)</f>
        <v/>
      </c>
      <c r="G364" s="284" t="str">
        <f>IF('Data invoice'!P293=0,"",'Data invoice'!Q293)</f>
        <v/>
      </c>
      <c r="H364" s="284" t="str">
        <f>IF('Data invoice'!Q293=0,"",'Data invoice'!R293)</f>
        <v/>
      </c>
      <c r="I364" s="320" t="str">
        <f>IF('Data invoice'!R293=0,"",'Data invoice'!S293)</f>
        <v/>
      </c>
      <c r="J364" s="367" t="str">
        <f>IF('Data invoice'!S293=0,"",'Data invoice'!T293)</f>
        <v/>
      </c>
      <c r="L364" s="279"/>
      <c r="M364" s="279"/>
      <c r="N364" s="279"/>
      <c r="O364" s="279"/>
      <c r="P364" s="279"/>
      <c r="Q364" s="279"/>
      <c r="R364" s="279"/>
      <c r="S364" s="279"/>
      <c r="T364" s="279"/>
      <c r="U364" s="279"/>
      <c r="V364" s="279"/>
      <c r="W364" s="279"/>
      <c r="X364" s="279"/>
      <c r="Y364" s="279"/>
      <c r="Z364" s="279"/>
      <c r="AA364" s="279"/>
      <c r="AB364" s="296"/>
      <c r="AC364" s="296"/>
      <c r="AD364" s="296"/>
      <c r="AE364" s="296"/>
      <c r="AF364" s="296"/>
      <c r="AG364" s="296"/>
      <c r="AH364" s="296"/>
      <c r="AI364" s="296"/>
      <c r="AJ364" s="296"/>
      <c r="AK364" s="296"/>
      <c r="AL364" s="296"/>
    </row>
    <row r="365" spans="1:38" s="414" customFormat="1" ht="16.5" customHeight="1">
      <c r="A365" s="284" t="str">
        <f>IF('Data invoice'!J294=0,"",'Data invoice'!K294)</f>
        <v/>
      </c>
      <c r="B365" s="284" t="str">
        <f>IF('Data invoice'!K294=0,"",'Data invoice'!L294)</f>
        <v/>
      </c>
      <c r="C365" s="284" t="str">
        <f>IF('Data invoice'!L294=0,"",'Data invoice'!M294)</f>
        <v/>
      </c>
      <c r="D365" s="284" t="str">
        <f>IF('Data invoice'!M294=0,"",'Data invoice'!N294)</f>
        <v/>
      </c>
      <c r="E365" s="284" t="str">
        <f>IF('Data invoice'!N294=0,"",'Data invoice'!O294)</f>
        <v/>
      </c>
      <c r="F365" s="284" t="str">
        <f>IF('Data invoice'!O294=0,"",'Data invoice'!P294)</f>
        <v/>
      </c>
      <c r="G365" s="284" t="str">
        <f>IF('Data invoice'!P294=0,"",'Data invoice'!Q294)</f>
        <v/>
      </c>
      <c r="H365" s="284" t="str">
        <f>IF('Data invoice'!Q294=0,"",'Data invoice'!R294)</f>
        <v/>
      </c>
      <c r="I365" s="320" t="str">
        <f>IF('Data invoice'!R294=0,"",'Data invoice'!S294)</f>
        <v/>
      </c>
      <c r="J365" s="367" t="str">
        <f>IF('Data invoice'!S294=0,"",'Data invoice'!T294)</f>
        <v/>
      </c>
      <c r="L365" s="279"/>
      <c r="M365" s="279"/>
      <c r="N365" s="279"/>
      <c r="O365" s="279"/>
      <c r="P365" s="279"/>
      <c r="Q365" s="279"/>
      <c r="R365" s="279"/>
      <c r="S365" s="279"/>
      <c r="T365" s="279"/>
      <c r="U365" s="279"/>
      <c r="V365" s="279"/>
      <c r="W365" s="279"/>
      <c r="X365" s="279"/>
      <c r="Y365" s="279"/>
      <c r="Z365" s="279"/>
      <c r="AA365" s="279"/>
      <c r="AB365" s="296"/>
      <c r="AC365" s="296"/>
      <c r="AD365" s="296"/>
      <c r="AE365" s="296"/>
      <c r="AF365" s="296"/>
      <c r="AG365" s="296"/>
      <c r="AH365" s="296"/>
      <c r="AI365" s="296"/>
      <c r="AJ365" s="296"/>
      <c r="AK365" s="296"/>
      <c r="AL365" s="296"/>
    </row>
    <row r="366" spans="1:38" s="414" customFormat="1" ht="16.5" customHeight="1">
      <c r="A366" s="284" t="str">
        <f>IF('Data invoice'!J295=0,"",'Data invoice'!K295)</f>
        <v/>
      </c>
      <c r="B366" s="284" t="str">
        <f>IF('Data invoice'!K295=0,"",'Data invoice'!L295)</f>
        <v/>
      </c>
      <c r="C366" s="284" t="str">
        <f>IF('Data invoice'!L295=0,"",'Data invoice'!M295)</f>
        <v/>
      </c>
      <c r="D366" s="284" t="str">
        <f>IF('Data invoice'!M295=0,"",'Data invoice'!N295)</f>
        <v/>
      </c>
      <c r="E366" s="284" t="str">
        <f>IF('Data invoice'!N295=0,"",'Data invoice'!O295)</f>
        <v/>
      </c>
      <c r="F366" s="284" t="str">
        <f>IF('Data invoice'!O295=0,"",'Data invoice'!P295)</f>
        <v/>
      </c>
      <c r="G366" s="284" t="str">
        <f>IF('Data invoice'!P295=0,"",'Data invoice'!Q295)</f>
        <v/>
      </c>
      <c r="H366" s="284" t="str">
        <f>IF('Data invoice'!Q295=0,"",'Data invoice'!R295)</f>
        <v/>
      </c>
      <c r="I366" s="320" t="str">
        <f>IF('Data invoice'!R295=0,"",'Data invoice'!S295)</f>
        <v/>
      </c>
      <c r="J366" s="367" t="str">
        <f>IF('Data invoice'!S295=0,"",'Data invoice'!T295)</f>
        <v/>
      </c>
      <c r="L366" s="279"/>
      <c r="M366" s="279"/>
      <c r="N366" s="279"/>
      <c r="O366" s="279"/>
      <c r="P366" s="279"/>
      <c r="Q366" s="279"/>
      <c r="R366" s="279"/>
      <c r="S366" s="279"/>
      <c r="T366" s="279"/>
      <c r="U366" s="279"/>
      <c r="V366" s="279"/>
      <c r="W366" s="279"/>
      <c r="X366" s="279"/>
      <c r="Y366" s="279"/>
      <c r="Z366" s="279"/>
      <c r="AA366" s="279"/>
      <c r="AB366" s="296"/>
      <c r="AC366" s="296"/>
      <c r="AD366" s="296"/>
      <c r="AE366" s="296"/>
      <c r="AF366" s="296"/>
      <c r="AG366" s="296"/>
      <c r="AH366" s="296"/>
      <c r="AI366" s="296"/>
      <c r="AJ366" s="296"/>
      <c r="AK366" s="296"/>
      <c r="AL366" s="296"/>
    </row>
    <row r="367" spans="1:38" s="414" customFormat="1" ht="16.5" customHeight="1">
      <c r="A367" s="284" t="str">
        <f>IF('Data invoice'!J296=0,"",'Data invoice'!K296)</f>
        <v/>
      </c>
      <c r="B367" s="284" t="str">
        <f>IF('Data invoice'!K296=0,"",'Data invoice'!L296)</f>
        <v/>
      </c>
      <c r="C367" s="284" t="str">
        <f>IF('Data invoice'!L296=0,"",'Data invoice'!M296)</f>
        <v/>
      </c>
      <c r="D367" s="284" t="str">
        <f>IF('Data invoice'!M296=0,"",'Data invoice'!N296)</f>
        <v/>
      </c>
      <c r="E367" s="284" t="str">
        <f>IF('Data invoice'!N296=0,"",'Data invoice'!O296)</f>
        <v/>
      </c>
      <c r="F367" s="284" t="str">
        <f>IF('Data invoice'!O296=0,"",'Data invoice'!P296)</f>
        <v/>
      </c>
      <c r="G367" s="284" t="str">
        <f>IF('Data invoice'!P296=0,"",'Data invoice'!Q296)</f>
        <v/>
      </c>
      <c r="H367" s="284" t="str">
        <f>IF('Data invoice'!Q296=0,"",'Data invoice'!R296)</f>
        <v/>
      </c>
      <c r="I367" s="320" t="str">
        <f>IF('Data invoice'!R296=0,"",'Data invoice'!S296)</f>
        <v/>
      </c>
      <c r="J367" s="367" t="str">
        <f>IF('Data invoice'!S296=0,"",'Data invoice'!T296)</f>
        <v/>
      </c>
      <c r="L367" s="279"/>
      <c r="M367" s="279"/>
      <c r="N367" s="279"/>
      <c r="O367" s="279"/>
      <c r="P367" s="279"/>
      <c r="Q367" s="279"/>
      <c r="R367" s="279"/>
      <c r="S367" s="279"/>
      <c r="T367" s="279"/>
      <c r="U367" s="279"/>
      <c r="V367" s="279"/>
      <c r="W367" s="279"/>
      <c r="X367" s="279"/>
      <c r="Y367" s="279"/>
      <c r="Z367" s="279"/>
      <c r="AA367" s="279"/>
      <c r="AB367" s="296"/>
      <c r="AC367" s="296"/>
      <c r="AD367" s="296"/>
      <c r="AE367" s="296"/>
      <c r="AF367" s="296"/>
      <c r="AG367" s="296"/>
      <c r="AH367" s="296"/>
      <c r="AI367" s="296"/>
      <c r="AJ367" s="296"/>
      <c r="AK367" s="296"/>
      <c r="AL367" s="296"/>
    </row>
    <row r="368" spans="1:38" s="414" customFormat="1" ht="16.5" customHeight="1">
      <c r="A368" s="284" t="str">
        <f>IF('Data invoice'!J297=0,"",'Data invoice'!K297)</f>
        <v/>
      </c>
      <c r="B368" s="284" t="str">
        <f>IF('Data invoice'!K297=0,"",'Data invoice'!L297)</f>
        <v/>
      </c>
      <c r="C368" s="284" t="str">
        <f>IF('Data invoice'!L297=0,"",'Data invoice'!M297)</f>
        <v/>
      </c>
      <c r="D368" s="284" t="str">
        <f>IF('Data invoice'!M297=0,"",'Data invoice'!N297)</f>
        <v/>
      </c>
      <c r="E368" s="284" t="str">
        <f>IF('Data invoice'!N297=0,"",'Data invoice'!O297)</f>
        <v/>
      </c>
      <c r="F368" s="284" t="str">
        <f>IF('Data invoice'!O297=0,"",'Data invoice'!P297)</f>
        <v/>
      </c>
      <c r="G368" s="284" t="str">
        <f>IF('Data invoice'!P297=0,"",'Data invoice'!Q297)</f>
        <v/>
      </c>
      <c r="H368" s="284" t="str">
        <f>IF('Data invoice'!Q297=0,"",'Data invoice'!R297)</f>
        <v/>
      </c>
      <c r="I368" s="320" t="str">
        <f>IF('Data invoice'!R297=0,"",'Data invoice'!S297)</f>
        <v/>
      </c>
      <c r="J368" s="367" t="str">
        <f>IF('Data invoice'!S297=0,"",'Data invoice'!T297)</f>
        <v/>
      </c>
      <c r="L368" s="279"/>
      <c r="M368" s="279"/>
      <c r="N368" s="279"/>
      <c r="O368" s="279"/>
      <c r="P368" s="279"/>
      <c r="Q368" s="279"/>
      <c r="R368" s="279"/>
      <c r="S368" s="279"/>
      <c r="T368" s="279"/>
      <c r="U368" s="279"/>
      <c r="V368" s="279"/>
      <c r="W368" s="279"/>
      <c r="X368" s="279"/>
      <c r="Y368" s="279"/>
      <c r="Z368" s="279"/>
      <c r="AA368" s="279"/>
      <c r="AB368" s="296"/>
      <c r="AC368" s="296"/>
      <c r="AD368" s="296"/>
      <c r="AE368" s="296"/>
      <c r="AF368" s="296"/>
      <c r="AG368" s="296"/>
      <c r="AH368" s="296"/>
      <c r="AI368" s="296"/>
      <c r="AJ368" s="296"/>
      <c r="AK368" s="296"/>
      <c r="AL368" s="296"/>
    </row>
    <row r="369" spans="1:38" s="414" customFormat="1" ht="16.5" customHeight="1">
      <c r="A369" s="284" t="str">
        <f>IF('Data invoice'!J298=0,"",'Data invoice'!K298)</f>
        <v/>
      </c>
      <c r="B369" s="284" t="str">
        <f>IF('Data invoice'!K298=0,"",'Data invoice'!L298)</f>
        <v/>
      </c>
      <c r="C369" s="284" t="str">
        <f>IF('Data invoice'!L298=0,"",'Data invoice'!M298)</f>
        <v/>
      </c>
      <c r="D369" s="284" t="str">
        <f>IF('Data invoice'!M298=0,"",'Data invoice'!N298)</f>
        <v/>
      </c>
      <c r="E369" s="284" t="str">
        <f>IF('Data invoice'!N298=0,"",'Data invoice'!O298)</f>
        <v/>
      </c>
      <c r="F369" s="284" t="str">
        <f>IF('Data invoice'!O298=0,"",'Data invoice'!P298)</f>
        <v/>
      </c>
      <c r="G369" s="284" t="str">
        <f>IF('Data invoice'!P298=0,"",'Data invoice'!Q298)</f>
        <v/>
      </c>
      <c r="H369" s="284" t="str">
        <f>IF('Data invoice'!Q298=0,"",'Data invoice'!R298)</f>
        <v/>
      </c>
      <c r="I369" s="320" t="str">
        <f>IF('Data invoice'!R298=0,"",'Data invoice'!S298)</f>
        <v/>
      </c>
      <c r="J369" s="367" t="str">
        <f>IF('Data invoice'!S298=0,"",'Data invoice'!T298)</f>
        <v/>
      </c>
      <c r="L369" s="279"/>
      <c r="M369" s="279"/>
      <c r="N369" s="279"/>
      <c r="O369" s="279"/>
      <c r="P369" s="279"/>
      <c r="Q369" s="279"/>
      <c r="R369" s="279"/>
      <c r="S369" s="279"/>
      <c r="T369" s="279"/>
      <c r="U369" s="279"/>
      <c r="V369" s="279"/>
      <c r="W369" s="279"/>
      <c r="X369" s="279"/>
      <c r="Y369" s="279"/>
      <c r="Z369" s="279"/>
      <c r="AA369" s="279"/>
      <c r="AB369" s="296"/>
      <c r="AC369" s="296"/>
      <c r="AD369" s="296"/>
      <c r="AE369" s="296"/>
      <c r="AF369" s="296"/>
      <c r="AG369" s="296"/>
      <c r="AH369" s="296"/>
      <c r="AI369" s="296"/>
      <c r="AJ369" s="296"/>
      <c r="AK369" s="296"/>
      <c r="AL369" s="296"/>
    </row>
    <row r="370" spans="1:38" s="414" customFormat="1" ht="16.5" customHeight="1">
      <c r="A370" s="284" t="str">
        <f>IF('Data invoice'!J299=0,"",'Data invoice'!K299)</f>
        <v/>
      </c>
      <c r="B370" s="284" t="str">
        <f>IF('Data invoice'!K299=0,"",'Data invoice'!L299)</f>
        <v/>
      </c>
      <c r="C370" s="284" t="str">
        <f>IF('Data invoice'!L299=0,"",'Data invoice'!M299)</f>
        <v/>
      </c>
      <c r="D370" s="284" t="str">
        <f>IF('Data invoice'!M299=0,"",'Data invoice'!N299)</f>
        <v/>
      </c>
      <c r="E370" s="284" t="str">
        <f>IF('Data invoice'!N299=0,"",'Data invoice'!O299)</f>
        <v/>
      </c>
      <c r="F370" s="284" t="str">
        <f>IF('Data invoice'!O299=0,"",'Data invoice'!P299)</f>
        <v/>
      </c>
      <c r="G370" s="284" t="str">
        <f>IF('Data invoice'!P299=0,"",'Data invoice'!Q299)</f>
        <v/>
      </c>
      <c r="H370" s="284" t="str">
        <f>IF('Data invoice'!Q299=0,"",'Data invoice'!R299)</f>
        <v/>
      </c>
      <c r="I370" s="320" t="str">
        <f>IF('Data invoice'!R299=0,"",'Data invoice'!S299)</f>
        <v/>
      </c>
      <c r="J370" s="367" t="str">
        <f>IF('Data invoice'!S299=0,"",'Data invoice'!T299)</f>
        <v/>
      </c>
      <c r="L370" s="279"/>
      <c r="M370" s="279"/>
      <c r="N370" s="279"/>
      <c r="O370" s="279"/>
      <c r="P370" s="279"/>
      <c r="Q370" s="279"/>
      <c r="R370" s="279"/>
      <c r="S370" s="279"/>
      <c r="T370" s="279"/>
      <c r="U370" s="279"/>
      <c r="V370" s="279"/>
      <c r="W370" s="279"/>
      <c r="X370" s="279"/>
      <c r="Y370" s="279"/>
      <c r="Z370" s="279"/>
      <c r="AA370" s="279"/>
      <c r="AB370" s="296"/>
      <c r="AC370" s="296"/>
      <c r="AD370" s="296"/>
      <c r="AE370" s="296"/>
      <c r="AF370" s="296"/>
      <c r="AG370" s="296"/>
      <c r="AH370" s="296"/>
      <c r="AI370" s="296"/>
      <c r="AJ370" s="296"/>
      <c r="AK370" s="296"/>
      <c r="AL370" s="296"/>
    </row>
    <row r="371" spans="1:38" s="414" customFormat="1" ht="16.5" customHeight="1">
      <c r="A371" s="284" t="str">
        <f>IF('Data invoice'!J300=0,"",'Data invoice'!K300)</f>
        <v/>
      </c>
      <c r="B371" s="284" t="str">
        <f>IF('Data invoice'!K300=0,"",'Data invoice'!L300)</f>
        <v/>
      </c>
      <c r="C371" s="284" t="str">
        <f>IF('Data invoice'!L300=0,"",'Data invoice'!M300)</f>
        <v/>
      </c>
      <c r="D371" s="284" t="str">
        <f>IF('Data invoice'!M300=0,"",'Data invoice'!N300)</f>
        <v/>
      </c>
      <c r="E371" s="284" t="str">
        <f>IF('Data invoice'!N300=0,"",'Data invoice'!O300)</f>
        <v/>
      </c>
      <c r="F371" s="284" t="str">
        <f>IF('Data invoice'!O300=0,"",'Data invoice'!P300)</f>
        <v/>
      </c>
      <c r="G371" s="284" t="str">
        <f>IF('Data invoice'!P300=0,"",'Data invoice'!Q300)</f>
        <v/>
      </c>
      <c r="H371" s="284" t="str">
        <f>IF('Data invoice'!Q300=0,"",'Data invoice'!R300)</f>
        <v/>
      </c>
      <c r="I371" s="320" t="str">
        <f>IF('Data invoice'!R300=0,"",'Data invoice'!S300)</f>
        <v/>
      </c>
      <c r="J371" s="367" t="str">
        <f>IF('Data invoice'!S300=0,"",'Data invoice'!T300)</f>
        <v/>
      </c>
      <c r="L371" s="279"/>
      <c r="M371" s="279"/>
      <c r="N371" s="279"/>
      <c r="O371" s="279"/>
      <c r="P371" s="279"/>
      <c r="Q371" s="279"/>
      <c r="R371" s="279"/>
      <c r="S371" s="279"/>
      <c r="T371" s="279"/>
      <c r="U371" s="279"/>
      <c r="V371" s="279"/>
      <c r="W371" s="279"/>
      <c r="X371" s="279"/>
      <c r="Y371" s="279"/>
      <c r="Z371" s="279"/>
      <c r="AA371" s="279"/>
      <c r="AB371" s="296"/>
      <c r="AC371" s="296"/>
      <c r="AD371" s="296"/>
      <c r="AE371" s="296"/>
      <c r="AF371" s="296"/>
      <c r="AG371" s="296"/>
      <c r="AH371" s="296"/>
      <c r="AI371" s="296"/>
      <c r="AJ371" s="296"/>
      <c r="AK371" s="296"/>
      <c r="AL371" s="296"/>
    </row>
    <row r="372" spans="1:38" s="414" customFormat="1" ht="16.5" customHeight="1">
      <c r="A372" s="284" t="str">
        <f>IF('Data invoice'!J301=0,"",'Data invoice'!K301)</f>
        <v/>
      </c>
      <c r="B372" s="284" t="str">
        <f>IF('Data invoice'!K301=0,"",'Data invoice'!L301)</f>
        <v/>
      </c>
      <c r="C372" s="284" t="str">
        <f>IF('Data invoice'!L301=0,"",'Data invoice'!M301)</f>
        <v/>
      </c>
      <c r="D372" s="284" t="str">
        <f>IF('Data invoice'!M301=0,"",'Data invoice'!N301)</f>
        <v/>
      </c>
      <c r="E372" s="284" t="str">
        <f>IF('Data invoice'!N301=0,"",'Data invoice'!O301)</f>
        <v/>
      </c>
      <c r="F372" s="284" t="str">
        <f>IF('Data invoice'!O301=0,"",'Data invoice'!P301)</f>
        <v/>
      </c>
      <c r="G372" s="284" t="str">
        <f>IF('Data invoice'!P301=0,"",'Data invoice'!Q301)</f>
        <v/>
      </c>
      <c r="H372" s="284" t="str">
        <f>IF('Data invoice'!Q301=0,"",'Data invoice'!R301)</f>
        <v/>
      </c>
      <c r="I372" s="320" t="str">
        <f>IF('Data invoice'!R301=0,"",'Data invoice'!S301)</f>
        <v/>
      </c>
      <c r="J372" s="367" t="str">
        <f>IF('Data invoice'!S301=0,"",'Data invoice'!T301)</f>
        <v/>
      </c>
      <c r="L372" s="279"/>
      <c r="M372" s="279"/>
      <c r="N372" s="279"/>
      <c r="O372" s="279"/>
      <c r="P372" s="279"/>
      <c r="Q372" s="279"/>
      <c r="R372" s="279"/>
      <c r="S372" s="279"/>
      <c r="T372" s="279"/>
      <c r="U372" s="279"/>
      <c r="V372" s="279"/>
      <c r="W372" s="279"/>
      <c r="X372" s="279"/>
      <c r="Y372" s="279"/>
      <c r="Z372" s="279"/>
      <c r="AA372" s="279"/>
      <c r="AB372" s="296"/>
      <c r="AC372" s="296"/>
      <c r="AD372" s="296"/>
      <c r="AE372" s="296"/>
      <c r="AF372" s="296"/>
      <c r="AG372" s="296"/>
      <c r="AH372" s="296"/>
      <c r="AI372" s="296"/>
      <c r="AJ372" s="296"/>
      <c r="AK372" s="296"/>
      <c r="AL372" s="296"/>
    </row>
    <row r="373" spans="1:38" s="414" customFormat="1" ht="16.5" customHeight="1">
      <c r="A373" s="284" t="str">
        <f>IF('Data invoice'!J302=0,"",'Data invoice'!K302)</f>
        <v/>
      </c>
      <c r="B373" s="284" t="str">
        <f>IF('Data invoice'!K302=0,"",'Data invoice'!L302)</f>
        <v/>
      </c>
      <c r="C373" s="284" t="str">
        <f>IF('Data invoice'!L302=0,"",'Data invoice'!M302)</f>
        <v/>
      </c>
      <c r="D373" s="284" t="str">
        <f>IF('Data invoice'!M302=0,"",'Data invoice'!N302)</f>
        <v/>
      </c>
      <c r="E373" s="284" t="str">
        <f>IF('Data invoice'!N302=0,"",'Data invoice'!O302)</f>
        <v/>
      </c>
      <c r="F373" s="284" t="str">
        <f>IF('Data invoice'!O302=0,"",'Data invoice'!P302)</f>
        <v/>
      </c>
      <c r="G373" s="284" t="str">
        <f>IF('Data invoice'!P302=0,"",'Data invoice'!Q302)</f>
        <v/>
      </c>
      <c r="H373" s="284" t="str">
        <f>IF('Data invoice'!Q302=0,"",'Data invoice'!R302)</f>
        <v/>
      </c>
      <c r="I373" s="320" t="str">
        <f>IF('Data invoice'!R302=0,"",'Data invoice'!S302)</f>
        <v/>
      </c>
      <c r="J373" s="367" t="str">
        <f>IF('Data invoice'!S302=0,"",'Data invoice'!T302)</f>
        <v/>
      </c>
      <c r="L373" s="279"/>
      <c r="M373" s="279"/>
      <c r="N373" s="279"/>
      <c r="O373" s="279"/>
      <c r="P373" s="279"/>
      <c r="Q373" s="279"/>
      <c r="R373" s="279"/>
      <c r="S373" s="279"/>
      <c r="T373" s="279"/>
      <c r="U373" s="279"/>
      <c r="V373" s="279"/>
      <c r="W373" s="279"/>
      <c r="X373" s="279"/>
      <c r="Y373" s="279"/>
      <c r="Z373" s="279"/>
      <c r="AA373" s="279"/>
      <c r="AB373" s="296"/>
      <c r="AC373" s="296"/>
      <c r="AD373" s="296"/>
      <c r="AE373" s="296"/>
      <c r="AF373" s="296"/>
      <c r="AG373" s="296"/>
      <c r="AH373" s="296"/>
      <c r="AI373" s="296"/>
      <c r="AJ373" s="296"/>
      <c r="AK373" s="296"/>
      <c r="AL373" s="296"/>
    </row>
    <row r="374" spans="1:38" s="414" customFormat="1" ht="16.5" customHeight="1">
      <c r="A374" s="284" t="str">
        <f>IF('Data invoice'!J303=0,"",'Data invoice'!K303)</f>
        <v/>
      </c>
      <c r="B374" s="284" t="str">
        <f>IF('Data invoice'!K303=0,"",'Data invoice'!L303)</f>
        <v/>
      </c>
      <c r="C374" s="284" t="str">
        <f>IF('Data invoice'!L303=0,"",'Data invoice'!M303)</f>
        <v/>
      </c>
      <c r="D374" s="284" t="str">
        <f>IF('Data invoice'!M303=0,"",'Data invoice'!N303)</f>
        <v/>
      </c>
      <c r="E374" s="284" t="str">
        <f>IF('Data invoice'!N303=0,"",'Data invoice'!O303)</f>
        <v/>
      </c>
      <c r="F374" s="284" t="str">
        <f>IF('Data invoice'!O303=0,"",'Data invoice'!P303)</f>
        <v/>
      </c>
      <c r="G374" s="284" t="str">
        <f>IF('Data invoice'!P303=0,"",'Data invoice'!Q303)</f>
        <v/>
      </c>
      <c r="H374" s="284" t="str">
        <f>IF('Data invoice'!Q303=0,"",'Data invoice'!R303)</f>
        <v/>
      </c>
      <c r="I374" s="320" t="str">
        <f>IF('Data invoice'!R303=0,"",'Data invoice'!S303)</f>
        <v/>
      </c>
      <c r="J374" s="367" t="str">
        <f>IF('Data invoice'!S303=0,"",'Data invoice'!T303)</f>
        <v/>
      </c>
      <c r="L374" s="279"/>
      <c r="M374" s="279"/>
      <c r="N374" s="279"/>
      <c r="O374" s="279"/>
      <c r="P374" s="279"/>
      <c r="Q374" s="279"/>
      <c r="R374" s="279"/>
      <c r="S374" s="279"/>
      <c r="T374" s="279"/>
      <c r="U374" s="279"/>
      <c r="V374" s="279"/>
      <c r="W374" s="279"/>
      <c r="X374" s="279"/>
      <c r="Y374" s="279"/>
      <c r="Z374" s="279"/>
      <c r="AA374" s="279"/>
      <c r="AB374" s="296"/>
      <c r="AC374" s="296"/>
      <c r="AD374" s="296"/>
      <c r="AE374" s="296"/>
      <c r="AF374" s="296"/>
      <c r="AG374" s="296"/>
      <c r="AH374" s="296"/>
      <c r="AI374" s="296"/>
      <c r="AJ374" s="296"/>
      <c r="AK374" s="296"/>
      <c r="AL374" s="296"/>
    </row>
    <row r="375" spans="1:38" s="414" customFormat="1" ht="16.5" customHeight="1">
      <c r="A375" s="284" t="str">
        <f>IF('Data invoice'!J304=0,"",'Data invoice'!K304)</f>
        <v/>
      </c>
      <c r="B375" s="284" t="str">
        <f>IF('Data invoice'!K304=0,"",'Data invoice'!L304)</f>
        <v/>
      </c>
      <c r="C375" s="284" t="str">
        <f>IF('Data invoice'!L304=0,"",'Data invoice'!M304)</f>
        <v/>
      </c>
      <c r="D375" s="284" t="str">
        <f>IF('Data invoice'!M304=0,"",'Data invoice'!N304)</f>
        <v/>
      </c>
      <c r="E375" s="284" t="str">
        <f>IF('Data invoice'!N304=0,"",'Data invoice'!O304)</f>
        <v/>
      </c>
      <c r="F375" s="284" t="str">
        <f>IF('Data invoice'!O304=0,"",'Data invoice'!P304)</f>
        <v/>
      </c>
      <c r="G375" s="284" t="str">
        <f>IF('Data invoice'!P304=0,"",'Data invoice'!Q304)</f>
        <v/>
      </c>
      <c r="H375" s="284" t="str">
        <f>IF('Data invoice'!Q304=0,"",'Data invoice'!R304)</f>
        <v/>
      </c>
      <c r="I375" s="320" t="str">
        <f>IF('Data invoice'!R304=0,"",'Data invoice'!S304)</f>
        <v/>
      </c>
      <c r="J375" s="367" t="str">
        <f>IF('Data invoice'!S304=0,"",'Data invoice'!T304)</f>
        <v/>
      </c>
      <c r="L375" s="279"/>
      <c r="M375" s="279"/>
      <c r="N375" s="279"/>
      <c r="O375" s="279"/>
      <c r="P375" s="279"/>
      <c r="Q375" s="279"/>
      <c r="R375" s="279"/>
      <c r="S375" s="279"/>
      <c r="T375" s="279"/>
      <c r="U375" s="279"/>
      <c r="V375" s="279"/>
      <c r="W375" s="279"/>
      <c r="X375" s="279"/>
      <c r="Y375" s="279"/>
      <c r="Z375" s="279"/>
      <c r="AA375" s="279"/>
      <c r="AB375" s="296"/>
      <c r="AC375" s="296"/>
      <c r="AD375" s="296"/>
      <c r="AE375" s="296"/>
      <c r="AF375" s="296"/>
      <c r="AG375" s="296"/>
      <c r="AH375" s="296"/>
      <c r="AI375" s="296"/>
      <c r="AJ375" s="296"/>
      <c r="AK375" s="296"/>
      <c r="AL375" s="296"/>
    </row>
    <row r="376" spans="1:38" s="414" customFormat="1" ht="16.5" customHeight="1">
      <c r="A376" s="284" t="str">
        <f>IF('Data invoice'!J305=0,"",'Data invoice'!K305)</f>
        <v/>
      </c>
      <c r="B376" s="284" t="str">
        <f>IF('Data invoice'!K305=0,"",'Data invoice'!L305)</f>
        <v/>
      </c>
      <c r="C376" s="284" t="str">
        <f>IF('Data invoice'!L305=0,"",'Data invoice'!M305)</f>
        <v/>
      </c>
      <c r="D376" s="284" t="str">
        <f>IF('Data invoice'!M305=0,"",'Data invoice'!N305)</f>
        <v/>
      </c>
      <c r="E376" s="284" t="str">
        <f>IF('Data invoice'!N305=0,"",'Data invoice'!O305)</f>
        <v/>
      </c>
      <c r="F376" s="284" t="str">
        <f>IF('Data invoice'!O305=0,"",'Data invoice'!P305)</f>
        <v/>
      </c>
      <c r="G376" s="284" t="str">
        <f>IF('Data invoice'!P305=0,"",'Data invoice'!Q305)</f>
        <v/>
      </c>
      <c r="H376" s="284" t="str">
        <f>IF('Data invoice'!Q305=0,"",'Data invoice'!R305)</f>
        <v/>
      </c>
      <c r="I376" s="320" t="str">
        <f>IF('Data invoice'!R305=0,"",'Data invoice'!S305)</f>
        <v/>
      </c>
      <c r="J376" s="367" t="str">
        <f>IF('Data invoice'!S305=0,"",'Data invoice'!T305)</f>
        <v/>
      </c>
      <c r="L376" s="279"/>
      <c r="M376" s="279"/>
      <c r="N376" s="279"/>
      <c r="O376" s="279"/>
      <c r="P376" s="279"/>
      <c r="Q376" s="279"/>
      <c r="R376" s="279"/>
      <c r="S376" s="279"/>
      <c r="T376" s="279"/>
      <c r="U376" s="279"/>
      <c r="V376" s="279"/>
      <c r="W376" s="279"/>
      <c r="X376" s="279"/>
      <c r="Y376" s="279"/>
      <c r="Z376" s="279"/>
      <c r="AA376" s="279"/>
      <c r="AB376" s="296"/>
      <c r="AC376" s="296"/>
      <c r="AD376" s="296"/>
      <c r="AE376" s="296"/>
      <c r="AF376" s="296"/>
      <c r="AG376" s="296"/>
      <c r="AH376" s="296"/>
      <c r="AI376" s="296"/>
      <c r="AJ376" s="296"/>
      <c r="AK376" s="296"/>
      <c r="AL376" s="296"/>
    </row>
    <row r="377" spans="1:38" s="414" customFormat="1" ht="16.5" customHeight="1">
      <c r="A377" s="284" t="str">
        <f>IF('Data invoice'!J306=0,"",'Data invoice'!K306)</f>
        <v/>
      </c>
      <c r="B377" s="284" t="str">
        <f>IF('Data invoice'!K306=0,"",'Data invoice'!L306)</f>
        <v/>
      </c>
      <c r="C377" s="284" t="str">
        <f>IF('Data invoice'!L306=0,"",'Data invoice'!M306)</f>
        <v/>
      </c>
      <c r="D377" s="284" t="str">
        <f>IF('Data invoice'!M306=0,"",'Data invoice'!N306)</f>
        <v/>
      </c>
      <c r="E377" s="284" t="str">
        <f>IF('Data invoice'!N306=0,"",'Data invoice'!O306)</f>
        <v/>
      </c>
      <c r="F377" s="284" t="str">
        <f>IF('Data invoice'!O306=0,"",'Data invoice'!P306)</f>
        <v/>
      </c>
      <c r="G377" s="284" t="str">
        <f>IF('Data invoice'!P306=0,"",'Data invoice'!Q306)</f>
        <v/>
      </c>
      <c r="H377" s="284" t="str">
        <f>IF('Data invoice'!Q306=0,"",'Data invoice'!R306)</f>
        <v/>
      </c>
      <c r="I377" s="320" t="str">
        <f>IF('Data invoice'!R306=0,"",'Data invoice'!S306)</f>
        <v/>
      </c>
      <c r="J377" s="367" t="str">
        <f>IF('Data invoice'!S306=0,"",'Data invoice'!T306)</f>
        <v/>
      </c>
      <c r="L377" s="279"/>
      <c r="M377" s="279"/>
      <c r="N377" s="279"/>
      <c r="O377" s="279"/>
      <c r="P377" s="279"/>
      <c r="Q377" s="279"/>
      <c r="R377" s="279"/>
      <c r="S377" s="279"/>
      <c r="T377" s="279"/>
      <c r="U377" s="279"/>
      <c r="V377" s="279"/>
      <c r="W377" s="279"/>
      <c r="X377" s="279"/>
      <c r="Y377" s="279"/>
      <c r="Z377" s="279"/>
      <c r="AA377" s="279"/>
      <c r="AB377" s="296"/>
      <c r="AC377" s="296"/>
      <c r="AD377" s="296"/>
      <c r="AE377" s="296"/>
      <c r="AF377" s="296"/>
      <c r="AG377" s="296"/>
      <c r="AH377" s="296"/>
      <c r="AI377" s="296"/>
      <c r="AJ377" s="296"/>
      <c r="AK377" s="296"/>
      <c r="AL377" s="296"/>
    </row>
    <row r="378" spans="1:38" s="414" customFormat="1" ht="16.5" customHeight="1">
      <c r="A378" s="284" t="str">
        <f>IF('Data invoice'!J307=0,"",'Data invoice'!K307)</f>
        <v/>
      </c>
      <c r="B378" s="284" t="str">
        <f>IF('Data invoice'!K307=0,"",'Data invoice'!L307)</f>
        <v/>
      </c>
      <c r="C378" s="284" t="str">
        <f>IF('Data invoice'!L307=0,"",'Data invoice'!M307)</f>
        <v/>
      </c>
      <c r="D378" s="284" t="str">
        <f>IF('Data invoice'!M307=0,"",'Data invoice'!N307)</f>
        <v/>
      </c>
      <c r="E378" s="284" t="str">
        <f>IF('Data invoice'!N307=0,"",'Data invoice'!O307)</f>
        <v/>
      </c>
      <c r="F378" s="284" t="str">
        <f>IF('Data invoice'!O307=0,"",'Data invoice'!P307)</f>
        <v/>
      </c>
      <c r="G378" s="284" t="str">
        <f>IF('Data invoice'!P307=0,"",'Data invoice'!Q307)</f>
        <v/>
      </c>
      <c r="H378" s="284" t="str">
        <f>IF('Data invoice'!Q307=0,"",'Data invoice'!R307)</f>
        <v/>
      </c>
      <c r="I378" s="320" t="str">
        <f>IF('Data invoice'!R307=0,"",'Data invoice'!S307)</f>
        <v/>
      </c>
      <c r="J378" s="367" t="str">
        <f>IF('Data invoice'!S307=0,"",'Data invoice'!T307)</f>
        <v/>
      </c>
      <c r="L378" s="279"/>
      <c r="M378" s="279"/>
      <c r="N378" s="279"/>
      <c r="O378" s="279"/>
      <c r="P378" s="279"/>
      <c r="Q378" s="279"/>
      <c r="R378" s="279"/>
      <c r="S378" s="279"/>
      <c r="T378" s="279"/>
      <c r="U378" s="279"/>
      <c r="V378" s="279"/>
      <c r="W378" s="279"/>
      <c r="X378" s="279"/>
      <c r="Y378" s="279"/>
      <c r="Z378" s="279"/>
      <c r="AA378" s="279"/>
      <c r="AB378" s="296"/>
      <c r="AC378" s="296"/>
      <c r="AD378" s="296"/>
      <c r="AE378" s="296"/>
      <c r="AF378" s="296"/>
      <c r="AG378" s="296"/>
      <c r="AH378" s="296"/>
      <c r="AI378" s="296"/>
      <c r="AJ378" s="296"/>
      <c r="AK378" s="296"/>
      <c r="AL378" s="296"/>
    </row>
    <row r="379" spans="1:38" s="414" customFormat="1" ht="16.5" customHeight="1">
      <c r="A379" s="284" t="str">
        <f>IF('Data invoice'!J308=0,"",'Data invoice'!K308)</f>
        <v/>
      </c>
      <c r="B379" s="284" t="str">
        <f>IF('Data invoice'!K308=0,"",'Data invoice'!L308)</f>
        <v/>
      </c>
      <c r="C379" s="284" t="str">
        <f>IF('Data invoice'!L308=0,"",'Data invoice'!M308)</f>
        <v/>
      </c>
      <c r="D379" s="284" t="str">
        <f>IF('Data invoice'!M308=0,"",'Data invoice'!N308)</f>
        <v/>
      </c>
      <c r="E379" s="284" t="str">
        <f>IF('Data invoice'!N308=0,"",'Data invoice'!O308)</f>
        <v/>
      </c>
      <c r="F379" s="284" t="str">
        <f>IF('Data invoice'!O308=0,"",'Data invoice'!P308)</f>
        <v/>
      </c>
      <c r="G379" s="284" t="str">
        <f>IF('Data invoice'!P308=0,"",'Data invoice'!Q308)</f>
        <v/>
      </c>
      <c r="H379" s="284" t="str">
        <f>IF('Data invoice'!Q308=0,"",'Data invoice'!R308)</f>
        <v/>
      </c>
      <c r="I379" s="320" t="str">
        <f>IF('Data invoice'!R308=0,"",'Data invoice'!S308)</f>
        <v/>
      </c>
      <c r="J379" s="367" t="str">
        <f>IF('Data invoice'!S308=0,"",'Data invoice'!T308)</f>
        <v/>
      </c>
      <c r="L379" s="279"/>
      <c r="M379" s="279"/>
      <c r="N379" s="279"/>
      <c r="O379" s="279"/>
      <c r="P379" s="279"/>
      <c r="Q379" s="279"/>
      <c r="R379" s="279"/>
      <c r="S379" s="279"/>
      <c r="T379" s="279"/>
      <c r="U379" s="279"/>
      <c r="V379" s="279"/>
      <c r="W379" s="279"/>
      <c r="X379" s="279"/>
      <c r="Y379" s="279"/>
      <c r="Z379" s="279"/>
      <c r="AA379" s="279"/>
      <c r="AB379" s="296"/>
      <c r="AC379" s="296"/>
      <c r="AD379" s="296"/>
      <c r="AE379" s="296"/>
      <c r="AF379" s="296"/>
      <c r="AG379" s="296"/>
      <c r="AH379" s="296"/>
      <c r="AI379" s="296"/>
      <c r="AJ379" s="296"/>
      <c r="AK379" s="296"/>
      <c r="AL379" s="296"/>
    </row>
    <row r="380" spans="1:38" s="414" customFormat="1" ht="16.5" customHeight="1">
      <c r="A380" s="284" t="str">
        <f>IF('Data invoice'!J309=0,"",'Data invoice'!K309)</f>
        <v/>
      </c>
      <c r="B380" s="284" t="str">
        <f>IF('Data invoice'!K309=0,"",'Data invoice'!L309)</f>
        <v/>
      </c>
      <c r="C380" s="284" t="str">
        <f>IF('Data invoice'!L309=0,"",'Data invoice'!M309)</f>
        <v/>
      </c>
      <c r="D380" s="284" t="str">
        <f>IF('Data invoice'!M309=0,"",'Data invoice'!N309)</f>
        <v/>
      </c>
      <c r="E380" s="284" t="str">
        <f>IF('Data invoice'!N309=0,"",'Data invoice'!O309)</f>
        <v/>
      </c>
      <c r="F380" s="284" t="str">
        <f>IF('Data invoice'!O309=0,"",'Data invoice'!P309)</f>
        <v/>
      </c>
      <c r="G380" s="284" t="str">
        <f>IF('Data invoice'!P309=0,"",'Data invoice'!Q309)</f>
        <v/>
      </c>
      <c r="H380" s="284" t="str">
        <f>IF('Data invoice'!Q309=0,"",'Data invoice'!R309)</f>
        <v/>
      </c>
      <c r="I380" s="320" t="str">
        <f>IF('Data invoice'!R309=0,"",'Data invoice'!S309)</f>
        <v/>
      </c>
      <c r="J380" s="367" t="str">
        <f>IF('Data invoice'!S309=0,"",'Data invoice'!T309)</f>
        <v/>
      </c>
      <c r="L380" s="279"/>
      <c r="M380" s="279"/>
      <c r="N380" s="279"/>
      <c r="O380" s="279"/>
      <c r="P380" s="279"/>
      <c r="Q380" s="279"/>
      <c r="R380" s="279"/>
      <c r="S380" s="279"/>
      <c r="T380" s="279"/>
      <c r="U380" s="279"/>
      <c r="V380" s="279"/>
      <c r="W380" s="279"/>
      <c r="X380" s="279"/>
      <c r="Y380" s="279"/>
      <c r="Z380" s="279"/>
      <c r="AA380" s="279"/>
      <c r="AB380" s="296"/>
      <c r="AC380" s="296"/>
      <c r="AD380" s="296"/>
      <c r="AE380" s="296"/>
      <c r="AF380" s="296"/>
      <c r="AG380" s="296"/>
      <c r="AH380" s="296"/>
      <c r="AI380" s="296"/>
      <c r="AJ380" s="296"/>
      <c r="AK380" s="296"/>
      <c r="AL380" s="296"/>
    </row>
    <row r="381" spans="1:38" s="414" customFormat="1" ht="16.5" customHeight="1">
      <c r="A381" s="284" t="str">
        <f>IF('Data invoice'!J310=0,"",'Data invoice'!K310)</f>
        <v/>
      </c>
      <c r="B381" s="284" t="str">
        <f>IF('Data invoice'!K310=0,"",'Data invoice'!L310)</f>
        <v/>
      </c>
      <c r="C381" s="284" t="str">
        <f>IF('Data invoice'!L310=0,"",'Data invoice'!M310)</f>
        <v/>
      </c>
      <c r="D381" s="284" t="str">
        <f>IF('Data invoice'!M310=0,"",'Data invoice'!N310)</f>
        <v/>
      </c>
      <c r="E381" s="284" t="str">
        <f>IF('Data invoice'!N310=0,"",'Data invoice'!O310)</f>
        <v/>
      </c>
      <c r="F381" s="284" t="str">
        <f>IF('Data invoice'!O310=0,"",'Data invoice'!P310)</f>
        <v/>
      </c>
      <c r="G381" s="284" t="str">
        <f>IF('Data invoice'!P310=0,"",'Data invoice'!Q310)</f>
        <v/>
      </c>
      <c r="H381" s="284" t="str">
        <f>IF('Data invoice'!Q310=0,"",'Data invoice'!R310)</f>
        <v/>
      </c>
      <c r="I381" s="320" t="str">
        <f>IF('Data invoice'!R310=0,"",'Data invoice'!S310)</f>
        <v/>
      </c>
      <c r="J381" s="367" t="str">
        <f>IF('Data invoice'!S310=0,"",'Data invoice'!T310)</f>
        <v/>
      </c>
      <c r="L381" s="279"/>
      <c r="M381" s="279"/>
      <c r="N381" s="279"/>
      <c r="O381" s="279"/>
      <c r="P381" s="279"/>
      <c r="Q381" s="279"/>
      <c r="R381" s="279"/>
      <c r="S381" s="279"/>
      <c r="T381" s="279"/>
      <c r="U381" s="279"/>
      <c r="V381" s="279"/>
      <c r="W381" s="279"/>
      <c r="X381" s="279"/>
      <c r="Y381" s="279"/>
      <c r="Z381" s="279"/>
      <c r="AA381" s="279"/>
      <c r="AB381" s="296"/>
      <c r="AC381" s="296"/>
      <c r="AD381" s="296"/>
      <c r="AE381" s="296"/>
      <c r="AF381" s="296"/>
      <c r="AG381" s="296"/>
      <c r="AH381" s="296"/>
      <c r="AI381" s="296"/>
      <c r="AJ381" s="296"/>
      <c r="AK381" s="296"/>
      <c r="AL381" s="296"/>
    </row>
    <row r="382" spans="1:38" s="414" customFormat="1" ht="16.5" customHeight="1">
      <c r="A382" s="284" t="str">
        <f>IF('Data invoice'!J311=0,"",'Data invoice'!K311)</f>
        <v/>
      </c>
      <c r="B382" s="284" t="str">
        <f>IF('Data invoice'!K311=0,"",'Data invoice'!L311)</f>
        <v/>
      </c>
      <c r="C382" s="284" t="str">
        <f>IF('Data invoice'!L311=0,"",'Data invoice'!M311)</f>
        <v/>
      </c>
      <c r="D382" s="284" t="str">
        <f>IF('Data invoice'!M311=0,"",'Data invoice'!N311)</f>
        <v/>
      </c>
      <c r="E382" s="284" t="str">
        <f>IF('Data invoice'!N311=0,"",'Data invoice'!O311)</f>
        <v/>
      </c>
      <c r="F382" s="284" t="str">
        <f>IF('Data invoice'!O311=0,"",'Data invoice'!P311)</f>
        <v/>
      </c>
      <c r="G382" s="284" t="str">
        <f>IF('Data invoice'!P311=0,"",'Data invoice'!Q311)</f>
        <v/>
      </c>
      <c r="H382" s="284" t="str">
        <f>IF('Data invoice'!Q311=0,"",'Data invoice'!R311)</f>
        <v/>
      </c>
      <c r="I382" s="320" t="str">
        <f>IF('Data invoice'!R311=0,"",'Data invoice'!S311)</f>
        <v/>
      </c>
      <c r="J382" s="367" t="str">
        <f>IF('Data invoice'!S311=0,"",'Data invoice'!T311)</f>
        <v/>
      </c>
      <c r="L382" s="279"/>
      <c r="M382" s="279"/>
      <c r="N382" s="279"/>
      <c r="O382" s="279"/>
      <c r="P382" s="279"/>
      <c r="Q382" s="279"/>
      <c r="R382" s="279"/>
      <c r="S382" s="279"/>
      <c r="T382" s="279"/>
      <c r="U382" s="279"/>
      <c r="V382" s="279"/>
      <c r="W382" s="279"/>
      <c r="X382" s="279"/>
      <c r="Y382" s="279"/>
      <c r="Z382" s="279"/>
      <c r="AA382" s="279"/>
      <c r="AB382" s="296"/>
      <c r="AC382" s="296"/>
      <c r="AD382" s="296"/>
      <c r="AE382" s="296"/>
      <c r="AF382" s="296"/>
      <c r="AG382" s="296"/>
      <c r="AH382" s="296"/>
      <c r="AI382" s="296"/>
      <c r="AJ382" s="296"/>
      <c r="AK382" s="296"/>
      <c r="AL382" s="296"/>
    </row>
    <row r="383" spans="1:38" s="414" customFormat="1" ht="16.5" customHeight="1">
      <c r="A383" s="284" t="str">
        <f>IF('Data invoice'!J312=0,"",'Data invoice'!K312)</f>
        <v/>
      </c>
      <c r="B383" s="284" t="str">
        <f>IF('Data invoice'!K312=0,"",'Data invoice'!L312)</f>
        <v/>
      </c>
      <c r="C383" s="284" t="str">
        <f>IF('Data invoice'!L312=0,"",'Data invoice'!M312)</f>
        <v/>
      </c>
      <c r="D383" s="284" t="str">
        <f>IF('Data invoice'!M312=0,"",'Data invoice'!N312)</f>
        <v/>
      </c>
      <c r="E383" s="284" t="str">
        <f>IF('Data invoice'!N312=0,"",'Data invoice'!O312)</f>
        <v/>
      </c>
      <c r="F383" s="284" t="str">
        <f>IF('Data invoice'!O312=0,"",'Data invoice'!P312)</f>
        <v/>
      </c>
      <c r="G383" s="284" t="str">
        <f>IF('Data invoice'!P312=0,"",'Data invoice'!Q312)</f>
        <v/>
      </c>
      <c r="H383" s="284" t="str">
        <f>IF('Data invoice'!Q312=0,"",'Data invoice'!R312)</f>
        <v/>
      </c>
      <c r="I383" s="320" t="str">
        <f>IF('Data invoice'!R312=0,"",'Data invoice'!S312)</f>
        <v/>
      </c>
      <c r="J383" s="367" t="str">
        <f>IF('Data invoice'!S312=0,"",'Data invoice'!T312)</f>
        <v/>
      </c>
      <c r="L383" s="279"/>
      <c r="M383" s="279"/>
      <c r="N383" s="279"/>
      <c r="O383" s="279"/>
      <c r="P383" s="279"/>
      <c r="Q383" s="279"/>
      <c r="R383" s="279"/>
      <c r="S383" s="279"/>
      <c r="T383" s="279"/>
      <c r="U383" s="279"/>
      <c r="V383" s="279"/>
      <c r="W383" s="279"/>
      <c r="X383" s="279"/>
      <c r="Y383" s="279"/>
      <c r="Z383" s="279"/>
      <c r="AA383" s="279"/>
      <c r="AB383" s="296"/>
      <c r="AC383" s="296"/>
      <c r="AD383" s="296"/>
      <c r="AE383" s="296"/>
      <c r="AF383" s="296"/>
      <c r="AG383" s="296"/>
      <c r="AH383" s="296"/>
      <c r="AI383" s="296"/>
      <c r="AJ383" s="296"/>
      <c r="AK383" s="296"/>
      <c r="AL383" s="296"/>
    </row>
    <row r="384" spans="1:38" s="414" customFormat="1" ht="16.5" customHeight="1">
      <c r="A384" s="284" t="str">
        <f>IF('Data invoice'!J313=0,"",'Data invoice'!K313)</f>
        <v/>
      </c>
      <c r="B384" s="284" t="str">
        <f>IF('Data invoice'!K313=0,"",'Data invoice'!L313)</f>
        <v/>
      </c>
      <c r="C384" s="284" t="str">
        <f>IF('Data invoice'!L313=0,"",'Data invoice'!M313)</f>
        <v/>
      </c>
      <c r="D384" s="284" t="str">
        <f>IF('Data invoice'!M313=0,"",'Data invoice'!N313)</f>
        <v/>
      </c>
      <c r="E384" s="284" t="str">
        <f>IF('Data invoice'!N313=0,"",'Data invoice'!O313)</f>
        <v/>
      </c>
      <c r="F384" s="284" t="str">
        <f>IF('Data invoice'!O313=0,"",'Data invoice'!P313)</f>
        <v/>
      </c>
      <c r="G384" s="284" t="str">
        <f>IF('Data invoice'!P313=0,"",'Data invoice'!Q313)</f>
        <v/>
      </c>
      <c r="H384" s="284" t="str">
        <f>IF('Data invoice'!Q313=0,"",'Data invoice'!R313)</f>
        <v/>
      </c>
      <c r="I384" s="320" t="str">
        <f>IF('Data invoice'!R313=0,"",'Data invoice'!S313)</f>
        <v/>
      </c>
      <c r="J384" s="367" t="str">
        <f>IF('Data invoice'!S313=0,"",'Data invoice'!T313)</f>
        <v/>
      </c>
      <c r="L384" s="279"/>
      <c r="M384" s="279"/>
      <c r="N384" s="279"/>
      <c r="O384" s="279"/>
      <c r="P384" s="279"/>
      <c r="Q384" s="279"/>
      <c r="R384" s="279"/>
      <c r="S384" s="279"/>
      <c r="T384" s="279"/>
      <c r="U384" s="279"/>
      <c r="V384" s="279"/>
      <c r="W384" s="279"/>
      <c r="X384" s="279"/>
      <c r="Y384" s="279"/>
      <c r="Z384" s="279"/>
      <c r="AA384" s="279"/>
      <c r="AB384" s="296"/>
      <c r="AC384" s="296"/>
      <c r="AD384" s="296"/>
      <c r="AE384" s="296"/>
      <c r="AF384" s="296"/>
      <c r="AG384" s="296"/>
      <c r="AH384" s="296"/>
      <c r="AI384" s="296"/>
      <c r="AJ384" s="296"/>
      <c r="AK384" s="296"/>
      <c r="AL384" s="296"/>
    </row>
    <row r="385" spans="1:38" s="414" customFormat="1" ht="16.5" customHeight="1">
      <c r="A385" s="284" t="str">
        <f>IF('Data invoice'!J314=0,"",'Data invoice'!K314)</f>
        <v/>
      </c>
      <c r="B385" s="284" t="str">
        <f>IF('Data invoice'!K314=0,"",'Data invoice'!L314)</f>
        <v/>
      </c>
      <c r="C385" s="284" t="str">
        <f>IF('Data invoice'!L314=0,"",'Data invoice'!M314)</f>
        <v/>
      </c>
      <c r="D385" s="284" t="str">
        <f>IF('Data invoice'!M314=0,"",'Data invoice'!N314)</f>
        <v/>
      </c>
      <c r="E385" s="284" t="str">
        <f>IF('Data invoice'!N314=0,"",'Data invoice'!O314)</f>
        <v/>
      </c>
      <c r="F385" s="284" t="str">
        <f>IF('Data invoice'!O314=0,"",'Data invoice'!P314)</f>
        <v/>
      </c>
      <c r="G385" s="284" t="str">
        <f>IF('Data invoice'!P314=0,"",'Data invoice'!Q314)</f>
        <v/>
      </c>
      <c r="H385" s="284" t="str">
        <f>IF('Data invoice'!Q314=0,"",'Data invoice'!R314)</f>
        <v/>
      </c>
      <c r="I385" s="320" t="str">
        <f>IF('Data invoice'!R314=0,"",'Data invoice'!S314)</f>
        <v/>
      </c>
      <c r="J385" s="367" t="str">
        <f>IF('Data invoice'!S314=0,"",'Data invoice'!T314)</f>
        <v/>
      </c>
      <c r="L385" s="279"/>
      <c r="M385" s="279"/>
      <c r="N385" s="279"/>
      <c r="O385" s="279"/>
      <c r="P385" s="279"/>
      <c r="Q385" s="279"/>
      <c r="R385" s="279"/>
      <c r="S385" s="279"/>
      <c r="T385" s="279"/>
      <c r="U385" s="279"/>
      <c r="V385" s="279"/>
      <c r="W385" s="279"/>
      <c r="X385" s="279"/>
      <c r="Y385" s="279"/>
      <c r="Z385" s="279"/>
      <c r="AA385" s="279"/>
      <c r="AB385" s="296"/>
      <c r="AC385" s="296"/>
      <c r="AD385" s="296"/>
      <c r="AE385" s="296"/>
      <c r="AF385" s="296"/>
      <c r="AG385" s="296"/>
      <c r="AH385" s="296"/>
      <c r="AI385" s="296"/>
      <c r="AJ385" s="296"/>
      <c r="AK385" s="296"/>
      <c r="AL385" s="296"/>
    </row>
    <row r="386" spans="1:38" s="414" customFormat="1" ht="16.5" customHeight="1">
      <c r="A386" s="284" t="str">
        <f>IF('Data invoice'!J315=0,"",'Data invoice'!K315)</f>
        <v/>
      </c>
      <c r="B386" s="284" t="str">
        <f>IF('Data invoice'!K315=0,"",'Data invoice'!L315)</f>
        <v/>
      </c>
      <c r="C386" s="284" t="str">
        <f>IF('Data invoice'!L315=0,"",'Data invoice'!M315)</f>
        <v/>
      </c>
      <c r="D386" s="284" t="str">
        <f>IF('Data invoice'!M315=0,"",'Data invoice'!N315)</f>
        <v/>
      </c>
      <c r="E386" s="284" t="str">
        <f>IF('Data invoice'!N315=0,"",'Data invoice'!O315)</f>
        <v/>
      </c>
      <c r="F386" s="284" t="str">
        <f>IF('Data invoice'!O315=0,"",'Data invoice'!P315)</f>
        <v/>
      </c>
      <c r="G386" s="284" t="str">
        <f>IF('Data invoice'!P315=0,"",'Data invoice'!Q315)</f>
        <v/>
      </c>
      <c r="H386" s="284" t="str">
        <f>IF('Data invoice'!Q315=0,"",'Data invoice'!R315)</f>
        <v/>
      </c>
      <c r="I386" s="320" t="str">
        <f>IF('Data invoice'!R315=0,"",'Data invoice'!S315)</f>
        <v/>
      </c>
      <c r="J386" s="367" t="str">
        <f>IF('Data invoice'!S315=0,"",'Data invoice'!T315)</f>
        <v/>
      </c>
      <c r="L386" s="279"/>
      <c r="M386" s="279"/>
      <c r="N386" s="279"/>
      <c r="O386" s="279"/>
      <c r="P386" s="279"/>
      <c r="Q386" s="279"/>
      <c r="R386" s="279"/>
      <c r="S386" s="279"/>
      <c r="T386" s="279"/>
      <c r="U386" s="279"/>
      <c r="V386" s="279"/>
      <c r="W386" s="279"/>
      <c r="X386" s="279"/>
      <c r="Y386" s="279"/>
      <c r="Z386" s="279"/>
      <c r="AA386" s="279"/>
      <c r="AB386" s="296"/>
      <c r="AC386" s="296"/>
      <c r="AD386" s="296"/>
      <c r="AE386" s="296"/>
      <c r="AF386" s="296"/>
      <c r="AG386" s="296"/>
      <c r="AH386" s="296"/>
      <c r="AI386" s="296"/>
      <c r="AJ386" s="296"/>
      <c r="AK386" s="296"/>
      <c r="AL386" s="296"/>
    </row>
    <row r="387" spans="1:38" s="414" customFormat="1" ht="16.5" customHeight="1">
      <c r="A387" s="284" t="str">
        <f>IF('Data invoice'!J316=0,"",'Data invoice'!K316)</f>
        <v/>
      </c>
      <c r="B387" s="284" t="str">
        <f>IF('Data invoice'!K316=0,"",'Data invoice'!L316)</f>
        <v/>
      </c>
      <c r="C387" s="284" t="str">
        <f>IF('Data invoice'!L316=0,"",'Data invoice'!M316)</f>
        <v/>
      </c>
      <c r="D387" s="284" t="str">
        <f>IF('Data invoice'!M316=0,"",'Data invoice'!N316)</f>
        <v/>
      </c>
      <c r="E387" s="284" t="str">
        <f>IF('Data invoice'!N316=0,"",'Data invoice'!O316)</f>
        <v/>
      </c>
      <c r="F387" s="284" t="str">
        <f>IF('Data invoice'!O316=0,"",'Data invoice'!P316)</f>
        <v/>
      </c>
      <c r="G387" s="284" t="str">
        <f>IF('Data invoice'!P316=0,"",'Data invoice'!Q316)</f>
        <v/>
      </c>
      <c r="H387" s="284" t="str">
        <f>IF('Data invoice'!Q316=0,"",'Data invoice'!R316)</f>
        <v/>
      </c>
      <c r="I387" s="320" t="str">
        <f>IF('Data invoice'!R316=0,"",'Data invoice'!S316)</f>
        <v/>
      </c>
      <c r="J387" s="367" t="str">
        <f>IF('Data invoice'!S316=0,"",'Data invoice'!T316)</f>
        <v/>
      </c>
      <c r="L387" s="279"/>
      <c r="M387" s="279"/>
      <c r="N387" s="279"/>
      <c r="O387" s="279"/>
      <c r="P387" s="279"/>
      <c r="Q387" s="279"/>
      <c r="R387" s="279"/>
      <c r="S387" s="279"/>
      <c r="T387" s="279"/>
      <c r="U387" s="279"/>
      <c r="V387" s="279"/>
      <c r="W387" s="279"/>
      <c r="X387" s="279"/>
      <c r="Y387" s="279"/>
      <c r="Z387" s="279"/>
      <c r="AA387" s="279"/>
      <c r="AB387" s="296"/>
      <c r="AC387" s="296"/>
      <c r="AD387" s="296"/>
      <c r="AE387" s="296"/>
      <c r="AF387" s="296"/>
      <c r="AG387" s="296"/>
      <c r="AH387" s="296"/>
      <c r="AI387" s="296"/>
      <c r="AJ387" s="296"/>
      <c r="AK387" s="296"/>
      <c r="AL387" s="296"/>
    </row>
    <row r="388" spans="1:38" s="414" customFormat="1" ht="16.5" customHeight="1">
      <c r="A388" s="284" t="str">
        <f>IF('Data invoice'!J317=0,"",'Data invoice'!K317)</f>
        <v/>
      </c>
      <c r="B388" s="284" t="str">
        <f>IF('Data invoice'!K317=0,"",'Data invoice'!L317)</f>
        <v/>
      </c>
      <c r="C388" s="284" t="str">
        <f>IF('Data invoice'!L317=0,"",'Data invoice'!M317)</f>
        <v/>
      </c>
      <c r="D388" s="284" t="str">
        <f>IF('Data invoice'!M317=0,"",'Data invoice'!N317)</f>
        <v/>
      </c>
      <c r="E388" s="284" t="str">
        <f>IF('Data invoice'!N317=0,"",'Data invoice'!O317)</f>
        <v/>
      </c>
      <c r="F388" s="284" t="str">
        <f>IF('Data invoice'!O317=0,"",'Data invoice'!P317)</f>
        <v/>
      </c>
      <c r="G388" s="284" t="str">
        <f>IF('Data invoice'!P317=0,"",'Data invoice'!Q317)</f>
        <v/>
      </c>
      <c r="H388" s="284" t="str">
        <f>IF('Data invoice'!Q317=0,"",'Data invoice'!R317)</f>
        <v/>
      </c>
      <c r="I388" s="320" t="str">
        <f>IF('Data invoice'!R317=0,"",'Data invoice'!S317)</f>
        <v/>
      </c>
      <c r="J388" s="367" t="str">
        <f>IF('Data invoice'!S317=0,"",'Data invoice'!T317)</f>
        <v/>
      </c>
      <c r="L388" s="279"/>
      <c r="M388" s="279"/>
      <c r="N388" s="279"/>
      <c r="O388" s="279"/>
      <c r="P388" s="279"/>
      <c r="Q388" s="279"/>
      <c r="R388" s="279"/>
      <c r="S388" s="279"/>
      <c r="T388" s="279"/>
      <c r="U388" s="279"/>
      <c r="V388" s="279"/>
      <c r="W388" s="279"/>
      <c r="X388" s="279"/>
      <c r="Y388" s="279"/>
      <c r="Z388" s="279"/>
      <c r="AA388" s="279"/>
      <c r="AB388" s="296"/>
      <c r="AC388" s="296"/>
      <c r="AD388" s="296"/>
      <c r="AE388" s="296"/>
      <c r="AF388" s="296"/>
      <c r="AG388" s="296"/>
      <c r="AH388" s="296"/>
      <c r="AI388" s="296"/>
      <c r="AJ388" s="296"/>
      <c r="AK388" s="296"/>
      <c r="AL388" s="296"/>
    </row>
    <row r="389" spans="1:38" s="414" customFormat="1" ht="16.5" customHeight="1">
      <c r="A389" s="284" t="str">
        <f>IF('Data invoice'!J318=0,"",'Data invoice'!K318)</f>
        <v/>
      </c>
      <c r="B389" s="284" t="str">
        <f>IF('Data invoice'!K318=0,"",'Data invoice'!L318)</f>
        <v/>
      </c>
      <c r="C389" s="284" t="str">
        <f>IF('Data invoice'!L318=0,"",'Data invoice'!M318)</f>
        <v/>
      </c>
      <c r="D389" s="284" t="str">
        <f>IF('Data invoice'!M318=0,"",'Data invoice'!N318)</f>
        <v/>
      </c>
      <c r="E389" s="284" t="str">
        <f>IF('Data invoice'!N318=0,"",'Data invoice'!O318)</f>
        <v/>
      </c>
      <c r="F389" s="284" t="str">
        <f>IF('Data invoice'!O318=0,"",'Data invoice'!P318)</f>
        <v/>
      </c>
      <c r="G389" s="284" t="str">
        <f>IF('Data invoice'!P318=0,"",'Data invoice'!Q318)</f>
        <v/>
      </c>
      <c r="H389" s="284" t="str">
        <f>IF('Data invoice'!Q318=0,"",'Data invoice'!R318)</f>
        <v/>
      </c>
      <c r="I389" s="320" t="str">
        <f>IF('Data invoice'!R318=0,"",'Data invoice'!S318)</f>
        <v/>
      </c>
      <c r="J389" s="367" t="str">
        <f>IF('Data invoice'!S318=0,"",'Data invoice'!T318)</f>
        <v/>
      </c>
      <c r="L389" s="279"/>
      <c r="M389" s="279"/>
      <c r="N389" s="279"/>
      <c r="O389" s="279"/>
      <c r="P389" s="279"/>
      <c r="Q389" s="279"/>
      <c r="R389" s="279"/>
      <c r="S389" s="279"/>
      <c r="T389" s="279"/>
      <c r="U389" s="279"/>
      <c r="V389" s="279"/>
      <c r="W389" s="279"/>
      <c r="X389" s="279"/>
      <c r="Y389" s="279"/>
      <c r="Z389" s="279"/>
      <c r="AA389" s="279"/>
      <c r="AB389" s="296"/>
      <c r="AC389" s="296"/>
      <c r="AD389" s="296"/>
      <c r="AE389" s="296"/>
      <c r="AF389" s="296"/>
      <c r="AG389" s="296"/>
      <c r="AH389" s="296"/>
      <c r="AI389" s="296"/>
      <c r="AJ389" s="296"/>
      <c r="AK389" s="296"/>
      <c r="AL389" s="296"/>
    </row>
    <row r="390" spans="1:38" s="414" customFormat="1" ht="16.5" customHeight="1">
      <c r="A390" s="284" t="str">
        <f>IF('Data invoice'!J319=0,"",'Data invoice'!K319)</f>
        <v/>
      </c>
      <c r="B390" s="284" t="str">
        <f>IF('Data invoice'!K319=0,"",'Data invoice'!L319)</f>
        <v/>
      </c>
      <c r="C390" s="284" t="str">
        <f>IF('Data invoice'!L319=0,"",'Data invoice'!M319)</f>
        <v/>
      </c>
      <c r="D390" s="284" t="str">
        <f>IF('Data invoice'!M319=0,"",'Data invoice'!N319)</f>
        <v/>
      </c>
      <c r="E390" s="284" t="str">
        <f>IF('Data invoice'!N319=0,"",'Data invoice'!O319)</f>
        <v/>
      </c>
      <c r="F390" s="284" t="str">
        <f>IF('Data invoice'!O319=0,"",'Data invoice'!P319)</f>
        <v/>
      </c>
      <c r="G390" s="284" t="str">
        <f>IF('Data invoice'!P319=0,"",'Data invoice'!Q319)</f>
        <v/>
      </c>
      <c r="H390" s="284" t="str">
        <f>IF('Data invoice'!Q319=0,"",'Data invoice'!R319)</f>
        <v/>
      </c>
      <c r="I390" s="320" t="str">
        <f>IF('Data invoice'!R319=0,"",'Data invoice'!S319)</f>
        <v/>
      </c>
      <c r="J390" s="367" t="str">
        <f>IF('Data invoice'!S319=0,"",'Data invoice'!T319)</f>
        <v/>
      </c>
      <c r="L390" s="279"/>
      <c r="M390" s="279"/>
      <c r="N390" s="279"/>
      <c r="O390" s="279"/>
      <c r="P390" s="279"/>
      <c r="Q390" s="279"/>
      <c r="R390" s="279"/>
      <c r="S390" s="279"/>
      <c r="T390" s="279"/>
      <c r="U390" s="279"/>
      <c r="V390" s="279"/>
      <c r="W390" s="279"/>
      <c r="X390" s="279"/>
      <c r="Y390" s="279"/>
      <c r="Z390" s="279"/>
      <c r="AA390" s="279"/>
      <c r="AB390" s="296"/>
      <c r="AC390" s="296"/>
      <c r="AD390" s="296"/>
      <c r="AE390" s="296"/>
      <c r="AF390" s="296"/>
      <c r="AG390" s="296"/>
      <c r="AH390" s="296"/>
      <c r="AI390" s="296"/>
      <c r="AJ390" s="296"/>
      <c r="AK390" s="296"/>
      <c r="AL390" s="296"/>
    </row>
    <row r="391" spans="1:38" s="414" customFormat="1" ht="16.5" customHeight="1">
      <c r="A391" s="284" t="str">
        <f>IF('Data invoice'!J320=0,"",'Data invoice'!K320)</f>
        <v/>
      </c>
      <c r="B391" s="284" t="str">
        <f>IF('Data invoice'!K320=0,"",'Data invoice'!L320)</f>
        <v/>
      </c>
      <c r="C391" s="284" t="str">
        <f>IF('Data invoice'!L320=0,"",'Data invoice'!M320)</f>
        <v/>
      </c>
      <c r="D391" s="284" t="str">
        <f>IF('Data invoice'!M320=0,"",'Data invoice'!N320)</f>
        <v/>
      </c>
      <c r="E391" s="284" t="str">
        <f>IF('Data invoice'!N320=0,"",'Data invoice'!O320)</f>
        <v/>
      </c>
      <c r="F391" s="284" t="str">
        <f>IF('Data invoice'!O320=0,"",'Data invoice'!P320)</f>
        <v/>
      </c>
      <c r="G391" s="284" t="str">
        <f>IF('Data invoice'!P320=0,"",'Data invoice'!Q320)</f>
        <v/>
      </c>
      <c r="H391" s="284" t="str">
        <f>IF('Data invoice'!Q320=0,"",'Data invoice'!R320)</f>
        <v/>
      </c>
      <c r="I391" s="320" t="str">
        <f>IF('Data invoice'!R320=0,"",'Data invoice'!S320)</f>
        <v/>
      </c>
      <c r="J391" s="367" t="str">
        <f>IF('Data invoice'!S320=0,"",'Data invoice'!T320)</f>
        <v/>
      </c>
      <c r="L391" s="279"/>
      <c r="M391" s="279"/>
      <c r="N391" s="279"/>
      <c r="O391" s="279"/>
      <c r="P391" s="279"/>
      <c r="Q391" s="279"/>
      <c r="R391" s="279"/>
      <c r="S391" s="279"/>
      <c r="T391" s="279"/>
      <c r="U391" s="279"/>
      <c r="V391" s="279"/>
      <c r="W391" s="279"/>
      <c r="X391" s="279"/>
      <c r="Y391" s="279"/>
      <c r="Z391" s="279"/>
      <c r="AA391" s="279"/>
      <c r="AB391" s="296"/>
      <c r="AC391" s="296"/>
      <c r="AD391" s="296"/>
      <c r="AE391" s="296"/>
      <c r="AF391" s="296"/>
      <c r="AG391" s="296"/>
      <c r="AH391" s="296"/>
      <c r="AI391" s="296"/>
      <c r="AJ391" s="296"/>
      <c r="AK391" s="296"/>
      <c r="AL391" s="296"/>
    </row>
    <row r="392" spans="1:38" s="414" customFormat="1" ht="16.5" customHeight="1">
      <c r="A392" s="284" t="e">
        <f>IF('Data invoice'!#REF!=0,"",'Data invoice'!#REF!)</f>
        <v>#REF!</v>
      </c>
      <c r="B392" s="284" t="e">
        <f>IF('Data invoice'!#REF!=0,"",'Data invoice'!#REF!)</f>
        <v>#REF!</v>
      </c>
      <c r="C392" s="284" t="e">
        <f>IF('Data invoice'!#REF!=0,"",'Data invoice'!#REF!)</f>
        <v>#REF!</v>
      </c>
      <c r="D392" s="284" t="e">
        <f>IF('Data invoice'!#REF!=0,"",'Data invoice'!#REF!)</f>
        <v>#REF!</v>
      </c>
      <c r="E392" s="284" t="e">
        <f>IF('Data invoice'!#REF!=0,"",'Data invoice'!#REF!)</f>
        <v>#REF!</v>
      </c>
      <c r="F392" s="284" t="e">
        <f>IF('Data invoice'!#REF!=0,"",'Data invoice'!#REF!)</f>
        <v>#REF!</v>
      </c>
      <c r="G392" s="284" t="e">
        <f>IF('Data invoice'!#REF!=0,"",'Data invoice'!#REF!)</f>
        <v>#REF!</v>
      </c>
      <c r="H392" s="284" t="e">
        <f>IF('Data invoice'!#REF!=0,"",'Data invoice'!#REF!)</f>
        <v>#REF!</v>
      </c>
      <c r="I392" s="320" t="e">
        <f>IF('Data invoice'!#REF!=0,"",'Data invoice'!#REF!)</f>
        <v>#REF!</v>
      </c>
      <c r="J392" s="367" t="e">
        <f>IF('Data invoice'!#REF!=0,"",'Data invoice'!#REF!)</f>
        <v>#REF!</v>
      </c>
      <c r="L392" s="279"/>
      <c r="M392" s="279"/>
      <c r="N392" s="279"/>
      <c r="O392" s="279"/>
      <c r="P392" s="279"/>
      <c r="Q392" s="279"/>
      <c r="R392" s="279"/>
      <c r="S392" s="279"/>
      <c r="T392" s="279"/>
      <c r="U392" s="279"/>
      <c r="V392" s="279"/>
      <c r="W392" s="279"/>
      <c r="X392" s="279"/>
      <c r="Y392" s="279"/>
      <c r="Z392" s="279"/>
      <c r="AA392" s="279"/>
      <c r="AB392" s="296"/>
      <c r="AC392" s="296"/>
      <c r="AD392" s="296"/>
      <c r="AE392" s="296"/>
      <c r="AF392" s="296"/>
      <c r="AG392" s="296"/>
      <c r="AH392" s="296"/>
      <c r="AI392" s="296"/>
      <c r="AJ392" s="296"/>
      <c r="AK392" s="296"/>
      <c r="AL392" s="296"/>
    </row>
    <row r="393" spans="1:38" s="414" customFormat="1" ht="16.5" customHeight="1">
      <c r="A393" s="284" t="str">
        <f>IF('Data invoice'!J321=0,"",'Data invoice'!K321)</f>
        <v/>
      </c>
      <c r="B393" s="284" t="str">
        <f>IF('Data invoice'!K321=0,"",'Data invoice'!L321)</f>
        <v/>
      </c>
      <c r="C393" s="284" t="str">
        <f>IF('Data invoice'!L321=0,"",'Data invoice'!M321)</f>
        <v/>
      </c>
      <c r="D393" s="284" t="str">
        <f>IF('Data invoice'!M321=0,"",'Data invoice'!N321)</f>
        <v/>
      </c>
      <c r="E393" s="284" t="str">
        <f>IF('Data invoice'!N321=0,"",'Data invoice'!O321)</f>
        <v/>
      </c>
      <c r="F393" s="284" t="str">
        <f>IF('Data invoice'!O321=0,"",'Data invoice'!P321)</f>
        <v/>
      </c>
      <c r="G393" s="284" t="str">
        <f>IF('Data invoice'!P321=0,"",'Data invoice'!Q321)</f>
        <v/>
      </c>
      <c r="H393" s="284" t="str">
        <f>IF('Data invoice'!Q321=0,"",'Data invoice'!R321)</f>
        <v/>
      </c>
      <c r="I393" s="320" t="str">
        <f>IF('Data invoice'!R321=0,"",'Data invoice'!S321)</f>
        <v/>
      </c>
      <c r="J393" s="367" t="str">
        <f>IF('Data invoice'!S321=0,"",'Data invoice'!T321)</f>
        <v/>
      </c>
      <c r="L393" s="279"/>
      <c r="M393" s="279"/>
      <c r="N393" s="279"/>
      <c r="O393" s="279"/>
      <c r="P393" s="279"/>
      <c r="Q393" s="279"/>
      <c r="R393" s="279"/>
      <c r="S393" s="279"/>
      <c r="T393" s="279"/>
      <c r="U393" s="279"/>
      <c r="V393" s="279"/>
      <c r="W393" s="279"/>
      <c r="X393" s="279"/>
      <c r="Y393" s="279"/>
      <c r="Z393" s="279"/>
      <c r="AA393" s="279"/>
      <c r="AB393" s="296"/>
      <c r="AC393" s="296"/>
      <c r="AD393" s="296"/>
      <c r="AE393" s="296"/>
      <c r="AF393" s="296"/>
      <c r="AG393" s="296"/>
      <c r="AH393" s="296"/>
      <c r="AI393" s="296"/>
      <c r="AJ393" s="296"/>
      <c r="AK393" s="296"/>
      <c r="AL393" s="296"/>
    </row>
    <row r="394" spans="1:38" s="414" customFormat="1" ht="16.5" customHeight="1">
      <c r="A394" s="284" t="str">
        <f>IF('Data invoice'!J322=0,"",'Data invoice'!K322)</f>
        <v/>
      </c>
      <c r="B394" s="284" t="str">
        <f>IF('Data invoice'!K322=0,"",'Data invoice'!L322)</f>
        <v/>
      </c>
      <c r="C394" s="284" t="str">
        <f>IF('Data invoice'!L322=0,"",'Data invoice'!M322)</f>
        <v/>
      </c>
      <c r="D394" s="284" t="str">
        <f>IF('Data invoice'!M322=0,"",'Data invoice'!N322)</f>
        <v/>
      </c>
      <c r="E394" s="284" t="str">
        <f>IF('Data invoice'!N322=0,"",'Data invoice'!O322)</f>
        <v/>
      </c>
      <c r="F394" s="284" t="str">
        <f>IF('Data invoice'!O322=0,"",'Data invoice'!P322)</f>
        <v/>
      </c>
      <c r="G394" s="284" t="str">
        <f>IF('Data invoice'!P322=0,"",'Data invoice'!Q322)</f>
        <v/>
      </c>
      <c r="H394" s="284" t="str">
        <f>IF('Data invoice'!Q322=0,"",'Data invoice'!R322)</f>
        <v/>
      </c>
      <c r="I394" s="320" t="str">
        <f>IF('Data invoice'!R322=0,"",'Data invoice'!S322)</f>
        <v/>
      </c>
      <c r="J394" s="367" t="str">
        <f>IF('Data invoice'!S322=0,"",'Data invoice'!T322)</f>
        <v/>
      </c>
      <c r="L394" s="279"/>
      <c r="M394" s="279"/>
      <c r="N394" s="279"/>
      <c r="O394" s="279"/>
      <c r="P394" s="279"/>
      <c r="Q394" s="279"/>
      <c r="R394" s="279"/>
      <c r="S394" s="279"/>
      <c r="T394" s="279"/>
      <c r="U394" s="279"/>
      <c r="V394" s="279"/>
      <c r="W394" s="279"/>
      <c r="X394" s="279"/>
      <c r="Y394" s="279"/>
      <c r="Z394" s="279"/>
      <c r="AA394" s="279"/>
      <c r="AB394" s="296"/>
      <c r="AC394" s="296"/>
      <c r="AD394" s="296"/>
      <c r="AE394" s="296"/>
      <c r="AF394" s="296"/>
      <c r="AG394" s="296"/>
      <c r="AH394" s="296"/>
      <c r="AI394" s="296"/>
      <c r="AJ394" s="296"/>
      <c r="AK394" s="296"/>
      <c r="AL394" s="296"/>
    </row>
    <row r="395" spans="1:38" s="414" customFormat="1" ht="16.5" customHeight="1">
      <c r="A395" s="284" t="str">
        <f>IF('Data invoice'!J323=0,"",'Data invoice'!K323)</f>
        <v/>
      </c>
      <c r="B395" s="284" t="str">
        <f>IF('Data invoice'!K323=0,"",'Data invoice'!L323)</f>
        <v/>
      </c>
      <c r="C395" s="284" t="str">
        <f>IF('Data invoice'!L323=0,"",'Data invoice'!M323)</f>
        <v/>
      </c>
      <c r="D395" s="284" t="str">
        <f>IF('Data invoice'!M323=0,"",'Data invoice'!N323)</f>
        <v/>
      </c>
      <c r="E395" s="284" t="str">
        <f>IF('Data invoice'!N323=0,"",'Data invoice'!O323)</f>
        <v/>
      </c>
      <c r="F395" s="284" t="str">
        <f>IF('Data invoice'!O323=0,"",'Data invoice'!P323)</f>
        <v/>
      </c>
      <c r="G395" s="284" t="str">
        <f>IF('Data invoice'!P323=0,"",'Data invoice'!Q323)</f>
        <v/>
      </c>
      <c r="H395" s="284" t="str">
        <f>IF('Data invoice'!Q323=0,"",'Data invoice'!R323)</f>
        <v/>
      </c>
      <c r="I395" s="320" t="str">
        <f>IF('Data invoice'!R323=0,"",'Data invoice'!S323)</f>
        <v/>
      </c>
      <c r="J395" s="367" t="str">
        <f>IF('Data invoice'!S323=0,"",'Data invoice'!T323)</f>
        <v/>
      </c>
      <c r="L395" s="279"/>
      <c r="M395" s="279"/>
      <c r="N395" s="279"/>
      <c r="O395" s="279"/>
      <c r="P395" s="279"/>
      <c r="Q395" s="279"/>
      <c r="R395" s="279"/>
      <c r="S395" s="279"/>
      <c r="T395" s="279"/>
      <c r="U395" s="279"/>
      <c r="V395" s="279"/>
      <c r="W395" s="279"/>
      <c r="X395" s="279"/>
      <c r="Y395" s="279"/>
      <c r="Z395" s="279"/>
      <c r="AA395" s="279"/>
      <c r="AB395" s="296"/>
      <c r="AC395" s="296"/>
      <c r="AD395" s="296"/>
      <c r="AE395" s="296"/>
      <c r="AF395" s="296"/>
      <c r="AG395" s="296"/>
      <c r="AH395" s="296"/>
      <c r="AI395" s="296"/>
      <c r="AJ395" s="296"/>
      <c r="AK395" s="296"/>
      <c r="AL395" s="296"/>
    </row>
    <row r="396" spans="1:38" s="414" customFormat="1" ht="16.5" customHeight="1">
      <c r="A396" s="284" t="str">
        <f>IF('Data invoice'!J324=0,"",'Data invoice'!K324)</f>
        <v/>
      </c>
      <c r="B396" s="284" t="str">
        <f>IF('Data invoice'!K324=0,"",'Data invoice'!L324)</f>
        <v/>
      </c>
      <c r="C396" s="284" t="str">
        <f>IF('Data invoice'!L324=0,"",'Data invoice'!M324)</f>
        <v/>
      </c>
      <c r="D396" s="284" t="str">
        <f>IF('Data invoice'!M324=0,"",'Data invoice'!N324)</f>
        <v/>
      </c>
      <c r="E396" s="284" t="str">
        <f>IF('Data invoice'!N324=0,"",'Data invoice'!O324)</f>
        <v/>
      </c>
      <c r="F396" s="284" t="str">
        <f>IF('Data invoice'!O324=0,"",'Data invoice'!P324)</f>
        <v/>
      </c>
      <c r="G396" s="284" t="str">
        <f>IF('Data invoice'!P324=0,"",'Data invoice'!Q324)</f>
        <v/>
      </c>
      <c r="H396" s="284" t="str">
        <f>IF('Data invoice'!Q324=0,"",'Data invoice'!R324)</f>
        <v/>
      </c>
      <c r="I396" s="320" t="str">
        <f>IF('Data invoice'!R324=0,"",'Data invoice'!S324)</f>
        <v/>
      </c>
      <c r="J396" s="367" t="str">
        <f>IF('Data invoice'!S324=0,"",'Data invoice'!T324)</f>
        <v/>
      </c>
      <c r="L396" s="279"/>
      <c r="M396" s="279"/>
      <c r="N396" s="279"/>
      <c r="O396" s="279"/>
      <c r="P396" s="279"/>
      <c r="Q396" s="279"/>
      <c r="R396" s="279"/>
      <c r="S396" s="279"/>
      <c r="T396" s="279"/>
      <c r="U396" s="279"/>
      <c r="V396" s="279"/>
      <c r="W396" s="279"/>
      <c r="X396" s="279"/>
      <c r="Y396" s="279"/>
      <c r="Z396" s="279"/>
      <c r="AA396" s="279"/>
      <c r="AB396" s="296"/>
      <c r="AC396" s="296"/>
      <c r="AD396" s="296"/>
      <c r="AE396" s="296"/>
      <c r="AF396" s="296"/>
      <c r="AG396" s="296"/>
      <c r="AH396" s="296"/>
      <c r="AI396" s="296"/>
      <c r="AJ396" s="296"/>
      <c r="AK396" s="296"/>
      <c r="AL396" s="296"/>
    </row>
    <row r="397" spans="1:38" s="414" customFormat="1" ht="16.5" customHeight="1">
      <c r="A397" s="284" t="str">
        <f>IF('Data invoice'!J327=0,"",'Data invoice'!K327)</f>
        <v/>
      </c>
      <c r="B397" s="284" t="str">
        <f>IF('Data invoice'!K327=0,"",'Data invoice'!L327)</f>
        <v/>
      </c>
      <c r="C397" s="284" t="str">
        <f>IF('Data invoice'!L327=0,"",'Data invoice'!M327)</f>
        <v/>
      </c>
      <c r="D397" s="284" t="str">
        <f>IF('Data invoice'!M327=0,"",'Data invoice'!N327)</f>
        <v/>
      </c>
      <c r="E397" s="284" t="str">
        <f>IF('Data invoice'!N327=0,"",'Data invoice'!O327)</f>
        <v/>
      </c>
      <c r="F397" s="284" t="str">
        <f>IF('Data invoice'!O327=0,"",'Data invoice'!P327)</f>
        <v/>
      </c>
      <c r="G397" s="284" t="str">
        <f>IF('Data invoice'!P327=0,"",'Data invoice'!Q327)</f>
        <v/>
      </c>
      <c r="H397" s="284" t="str">
        <f>IF('Data invoice'!Q327=0,"",'Data invoice'!R327)</f>
        <v/>
      </c>
      <c r="I397" s="320" t="str">
        <f>IF('Data invoice'!R327=0,"",'Data invoice'!S327)</f>
        <v/>
      </c>
      <c r="J397" s="367" t="str">
        <f>IF('Data invoice'!S327=0,"",'Data invoice'!T327)</f>
        <v/>
      </c>
      <c r="L397" s="279"/>
      <c r="M397" s="279"/>
      <c r="N397" s="279"/>
      <c r="O397" s="279"/>
      <c r="P397" s="279"/>
      <c r="Q397" s="279"/>
      <c r="R397" s="279"/>
      <c r="S397" s="279"/>
      <c r="T397" s="279"/>
      <c r="U397" s="279"/>
      <c r="V397" s="279"/>
      <c r="W397" s="279"/>
      <c r="X397" s="279"/>
      <c r="Y397" s="279"/>
      <c r="Z397" s="279"/>
      <c r="AA397" s="279"/>
      <c r="AB397" s="296"/>
      <c r="AC397" s="296"/>
      <c r="AD397" s="296"/>
      <c r="AE397" s="296"/>
      <c r="AF397" s="296"/>
      <c r="AG397" s="296"/>
      <c r="AH397" s="296"/>
      <c r="AI397" s="296"/>
      <c r="AJ397" s="296"/>
      <c r="AK397" s="296"/>
      <c r="AL397" s="296"/>
    </row>
    <row r="398" spans="1:38" s="414" customFormat="1" ht="16.5" customHeight="1">
      <c r="A398" s="284" t="str">
        <f>IF('Data invoice'!J328=0,"",'Data invoice'!K328)</f>
        <v/>
      </c>
      <c r="B398" s="284" t="str">
        <f>IF('Data invoice'!K328=0,"",'Data invoice'!L328)</f>
        <v/>
      </c>
      <c r="C398" s="284" t="str">
        <f>IF('Data invoice'!L328=0,"",'Data invoice'!M328)</f>
        <v/>
      </c>
      <c r="D398" s="284" t="str">
        <f>IF('Data invoice'!M328=0,"",'Data invoice'!N328)</f>
        <v/>
      </c>
      <c r="E398" s="284" t="str">
        <f>IF('Data invoice'!N328=0,"",'Data invoice'!O328)</f>
        <v/>
      </c>
      <c r="F398" s="284" t="str">
        <f>IF('Data invoice'!O328=0,"",'Data invoice'!P328)</f>
        <v/>
      </c>
      <c r="G398" s="284" t="str">
        <f>IF('Data invoice'!P328=0,"",'Data invoice'!Q328)</f>
        <v/>
      </c>
      <c r="H398" s="284" t="str">
        <f>IF('Data invoice'!Q328=0,"",'Data invoice'!R328)</f>
        <v/>
      </c>
      <c r="I398" s="320" t="str">
        <f>IF('Data invoice'!R328=0,"",'Data invoice'!S328)</f>
        <v/>
      </c>
      <c r="J398" s="367" t="str">
        <f>IF('Data invoice'!S328=0,"",'Data invoice'!T328)</f>
        <v/>
      </c>
      <c r="L398" s="279"/>
      <c r="M398" s="279"/>
      <c r="N398" s="279"/>
      <c r="O398" s="279"/>
      <c r="P398" s="279"/>
      <c r="Q398" s="279"/>
      <c r="R398" s="279"/>
      <c r="S398" s="279"/>
      <c r="T398" s="279"/>
      <c r="U398" s="279"/>
      <c r="V398" s="279"/>
      <c r="W398" s="279"/>
      <c r="X398" s="279"/>
      <c r="Y398" s="279"/>
      <c r="Z398" s="279"/>
      <c r="AA398" s="279"/>
      <c r="AB398" s="296"/>
      <c r="AC398" s="296"/>
      <c r="AD398" s="296"/>
      <c r="AE398" s="296"/>
      <c r="AF398" s="296"/>
      <c r="AG398" s="296"/>
      <c r="AH398" s="296"/>
      <c r="AI398" s="296"/>
      <c r="AJ398" s="296"/>
      <c r="AK398" s="296"/>
      <c r="AL398" s="296"/>
    </row>
    <row r="399" spans="1:38" s="414" customFormat="1" ht="16.5" customHeight="1">
      <c r="A399" s="284" t="str">
        <f>IF('Data invoice'!J329=0,"",'Data invoice'!K329)</f>
        <v/>
      </c>
      <c r="B399" s="284" t="str">
        <f>IF('Data invoice'!K329=0,"",'Data invoice'!L329)</f>
        <v/>
      </c>
      <c r="C399" s="284" t="str">
        <f>IF('Data invoice'!L329=0,"",'Data invoice'!M329)</f>
        <v/>
      </c>
      <c r="D399" s="284" t="str">
        <f>IF('Data invoice'!M329=0,"",'Data invoice'!N329)</f>
        <v/>
      </c>
      <c r="E399" s="284" t="str">
        <f>IF('Data invoice'!N329=0,"",'Data invoice'!O329)</f>
        <v/>
      </c>
      <c r="F399" s="284" t="str">
        <f>IF('Data invoice'!O329=0,"",'Data invoice'!P329)</f>
        <v/>
      </c>
      <c r="G399" s="284" t="str">
        <f>IF('Data invoice'!P329=0,"",'Data invoice'!Q329)</f>
        <v/>
      </c>
      <c r="H399" s="284" t="str">
        <f>IF('Data invoice'!Q329=0,"",'Data invoice'!R329)</f>
        <v/>
      </c>
      <c r="I399" s="320" t="str">
        <f>IF('Data invoice'!R329=0,"",'Data invoice'!S329)</f>
        <v/>
      </c>
      <c r="J399" s="367" t="str">
        <f>IF('Data invoice'!S329=0,"",'Data invoice'!T329)</f>
        <v/>
      </c>
      <c r="L399" s="279"/>
      <c r="M399" s="279"/>
      <c r="N399" s="279"/>
      <c r="O399" s="279"/>
      <c r="P399" s="279"/>
      <c r="Q399" s="279"/>
      <c r="R399" s="279"/>
      <c r="S399" s="279"/>
      <c r="T399" s="279"/>
      <c r="U399" s="279"/>
      <c r="V399" s="279"/>
      <c r="W399" s="279"/>
      <c r="X399" s="279"/>
      <c r="Y399" s="279"/>
      <c r="Z399" s="279"/>
      <c r="AA399" s="279"/>
      <c r="AB399" s="296"/>
      <c r="AC399" s="296"/>
      <c r="AD399" s="296"/>
      <c r="AE399" s="296"/>
      <c r="AF399" s="296"/>
      <c r="AG399" s="296"/>
      <c r="AH399" s="296"/>
      <c r="AI399" s="296"/>
      <c r="AJ399" s="296"/>
      <c r="AK399" s="296"/>
      <c r="AL399" s="296"/>
    </row>
    <row r="400" spans="1:38" s="414" customFormat="1" ht="16.5" customHeight="1">
      <c r="A400" s="284" t="str">
        <f>IF('Data invoice'!J330=0,"",'Data invoice'!K330)</f>
        <v/>
      </c>
      <c r="B400" s="284" t="str">
        <f>IF('Data invoice'!K330=0,"",'Data invoice'!L330)</f>
        <v/>
      </c>
      <c r="C400" s="284" t="str">
        <f>IF('Data invoice'!L330=0,"",'Data invoice'!M330)</f>
        <v/>
      </c>
      <c r="D400" s="284" t="str">
        <f>IF('Data invoice'!M330=0,"",'Data invoice'!N330)</f>
        <v/>
      </c>
      <c r="E400" s="284" t="str">
        <f>IF('Data invoice'!N330=0,"",'Data invoice'!O330)</f>
        <v/>
      </c>
      <c r="F400" s="284" t="str">
        <f>IF('Data invoice'!O330=0,"",'Data invoice'!P330)</f>
        <v/>
      </c>
      <c r="G400" s="284" t="str">
        <f>IF('Data invoice'!P330=0,"",'Data invoice'!Q330)</f>
        <v/>
      </c>
      <c r="H400" s="284" t="str">
        <f>IF('Data invoice'!Q330=0,"",'Data invoice'!R330)</f>
        <v/>
      </c>
      <c r="I400" s="320" t="str">
        <f>IF('Data invoice'!R330=0,"",'Data invoice'!S330)</f>
        <v/>
      </c>
      <c r="J400" s="367" t="str">
        <f>IF('Data invoice'!S330=0,"",'Data invoice'!T330)</f>
        <v/>
      </c>
      <c r="L400" s="279"/>
      <c r="M400" s="279"/>
      <c r="N400" s="279"/>
      <c r="O400" s="279"/>
      <c r="P400" s="279"/>
      <c r="Q400" s="279"/>
      <c r="R400" s="279"/>
      <c r="S400" s="279"/>
      <c r="T400" s="279"/>
      <c r="U400" s="279"/>
      <c r="V400" s="279"/>
      <c r="W400" s="279"/>
      <c r="X400" s="279"/>
      <c r="Y400" s="279"/>
      <c r="Z400" s="279"/>
      <c r="AA400" s="279"/>
      <c r="AB400" s="296"/>
      <c r="AC400" s="296"/>
      <c r="AD400" s="296"/>
      <c r="AE400" s="296"/>
      <c r="AF400" s="296"/>
      <c r="AG400" s="296"/>
      <c r="AH400" s="296"/>
      <c r="AI400" s="296"/>
      <c r="AJ400" s="296"/>
      <c r="AK400" s="296"/>
      <c r="AL400" s="296"/>
    </row>
    <row r="401" spans="1:38" s="414" customFormat="1" ht="16.5" customHeight="1">
      <c r="A401" s="284" t="str">
        <f>IF('Data invoice'!J331=0,"",'Data invoice'!K331)</f>
        <v/>
      </c>
      <c r="B401" s="284" t="str">
        <f>IF('Data invoice'!K331=0,"",'Data invoice'!L331)</f>
        <v/>
      </c>
      <c r="C401" s="284" t="str">
        <f>IF('Data invoice'!L331=0,"",'Data invoice'!M331)</f>
        <v/>
      </c>
      <c r="D401" s="284" t="str">
        <f>IF('Data invoice'!M331=0,"",'Data invoice'!N331)</f>
        <v/>
      </c>
      <c r="E401" s="284" t="str">
        <f>IF('Data invoice'!N331=0,"",'Data invoice'!O331)</f>
        <v/>
      </c>
      <c r="F401" s="284" t="str">
        <f>IF('Data invoice'!O331=0,"",'Data invoice'!P331)</f>
        <v/>
      </c>
      <c r="G401" s="284" t="str">
        <f>IF('Data invoice'!P331=0,"",'Data invoice'!Q331)</f>
        <v/>
      </c>
      <c r="H401" s="284" t="str">
        <f>IF('Data invoice'!Q331=0,"",'Data invoice'!R331)</f>
        <v/>
      </c>
      <c r="I401" s="320" t="str">
        <f>IF('Data invoice'!R331=0,"",'Data invoice'!S331)</f>
        <v/>
      </c>
      <c r="J401" s="367" t="str">
        <f>IF('Data invoice'!S331=0,"",'Data invoice'!T331)</f>
        <v/>
      </c>
      <c r="L401" s="279"/>
      <c r="M401" s="279"/>
      <c r="N401" s="279"/>
      <c r="O401" s="279"/>
      <c r="P401" s="279"/>
      <c r="Q401" s="279"/>
      <c r="R401" s="279"/>
      <c r="S401" s="279"/>
      <c r="T401" s="279"/>
      <c r="U401" s="279"/>
      <c r="V401" s="279"/>
      <c r="W401" s="279"/>
      <c r="X401" s="279"/>
      <c r="Y401" s="279"/>
      <c r="Z401" s="279"/>
      <c r="AA401" s="279"/>
      <c r="AB401" s="296"/>
      <c r="AC401" s="296"/>
      <c r="AD401" s="296"/>
      <c r="AE401" s="296"/>
      <c r="AF401" s="296"/>
      <c r="AG401" s="296"/>
      <c r="AH401" s="296"/>
      <c r="AI401" s="296"/>
      <c r="AJ401" s="296"/>
      <c r="AK401" s="296"/>
      <c r="AL401" s="296"/>
    </row>
    <row r="402" spans="1:38" s="414" customFormat="1" ht="16.5" customHeight="1">
      <c r="A402" s="284" t="str">
        <f>IF('Data invoice'!J332=0,"",'Data invoice'!K332)</f>
        <v/>
      </c>
      <c r="B402" s="284" t="str">
        <f>IF('Data invoice'!K332=0,"",'Data invoice'!L332)</f>
        <v/>
      </c>
      <c r="C402" s="284" t="str">
        <f>IF('Data invoice'!L332=0,"",'Data invoice'!M332)</f>
        <v/>
      </c>
      <c r="D402" s="284" t="str">
        <f>IF('Data invoice'!M332=0,"",'Data invoice'!N332)</f>
        <v/>
      </c>
      <c r="E402" s="284" t="str">
        <f>IF('Data invoice'!N332=0,"",'Data invoice'!O332)</f>
        <v/>
      </c>
      <c r="F402" s="284" t="str">
        <f>IF('Data invoice'!O332=0,"",'Data invoice'!P332)</f>
        <v/>
      </c>
      <c r="G402" s="284" t="str">
        <f>IF('Data invoice'!P332=0,"",'Data invoice'!Q332)</f>
        <v/>
      </c>
      <c r="H402" s="284" t="str">
        <f>IF('Data invoice'!Q332=0,"",'Data invoice'!R332)</f>
        <v/>
      </c>
      <c r="I402" s="320" t="str">
        <f>IF('Data invoice'!R332=0,"",'Data invoice'!S332)</f>
        <v/>
      </c>
      <c r="J402" s="367" t="str">
        <f>IF('Data invoice'!S332=0,"",'Data invoice'!T332)</f>
        <v/>
      </c>
      <c r="L402" s="279"/>
      <c r="M402" s="279"/>
      <c r="N402" s="279"/>
      <c r="O402" s="279"/>
      <c r="P402" s="279"/>
      <c r="Q402" s="279"/>
      <c r="R402" s="279"/>
      <c r="S402" s="279"/>
      <c r="T402" s="279"/>
      <c r="U402" s="279"/>
      <c r="V402" s="279"/>
      <c r="W402" s="279"/>
      <c r="X402" s="279"/>
      <c r="Y402" s="279"/>
      <c r="Z402" s="279"/>
      <c r="AA402" s="279"/>
      <c r="AB402" s="296"/>
      <c r="AC402" s="296"/>
      <c r="AD402" s="296"/>
      <c r="AE402" s="296"/>
      <c r="AF402" s="296"/>
      <c r="AG402" s="296"/>
      <c r="AH402" s="296"/>
      <c r="AI402" s="296"/>
      <c r="AJ402" s="296"/>
      <c r="AK402" s="296"/>
      <c r="AL402" s="296"/>
    </row>
    <row r="403" spans="1:38" s="414" customFormat="1" ht="16.5" customHeight="1">
      <c r="A403" s="284" t="str">
        <f>IF('Data invoice'!J333=0,"",'Data invoice'!K333)</f>
        <v/>
      </c>
      <c r="B403" s="284" t="str">
        <f>IF('Data invoice'!K333=0,"",'Data invoice'!L333)</f>
        <v/>
      </c>
      <c r="C403" s="284" t="str">
        <f>IF('Data invoice'!L333=0,"",'Data invoice'!M333)</f>
        <v/>
      </c>
      <c r="D403" s="284" t="str">
        <f>IF('Data invoice'!M333=0,"",'Data invoice'!N333)</f>
        <v/>
      </c>
      <c r="E403" s="284" t="str">
        <f>IF('Data invoice'!N333=0,"",'Data invoice'!O333)</f>
        <v/>
      </c>
      <c r="F403" s="284" t="str">
        <f>IF('Data invoice'!O333=0,"",'Data invoice'!P333)</f>
        <v/>
      </c>
      <c r="G403" s="284" t="str">
        <f>IF('Data invoice'!P333=0,"",'Data invoice'!Q333)</f>
        <v/>
      </c>
      <c r="H403" s="284" t="str">
        <f>IF('Data invoice'!Q333=0,"",'Data invoice'!R333)</f>
        <v/>
      </c>
      <c r="I403" s="320" t="str">
        <f>IF('Data invoice'!R333=0,"",'Data invoice'!S333)</f>
        <v/>
      </c>
      <c r="J403" s="367" t="str">
        <f>IF('Data invoice'!S333=0,"",'Data invoice'!T333)</f>
        <v/>
      </c>
      <c r="L403" s="279"/>
      <c r="M403" s="279"/>
      <c r="N403" s="279"/>
      <c r="O403" s="279"/>
      <c r="P403" s="279"/>
      <c r="Q403" s="279"/>
      <c r="R403" s="279"/>
      <c r="S403" s="279"/>
      <c r="T403" s="279"/>
      <c r="U403" s="279"/>
      <c r="V403" s="279"/>
      <c r="W403" s="279"/>
      <c r="X403" s="279"/>
      <c r="Y403" s="279"/>
      <c r="Z403" s="279"/>
      <c r="AA403" s="279"/>
      <c r="AB403" s="296"/>
      <c r="AC403" s="296"/>
      <c r="AD403" s="296"/>
      <c r="AE403" s="296"/>
      <c r="AF403" s="296"/>
      <c r="AG403" s="296"/>
      <c r="AH403" s="296"/>
      <c r="AI403" s="296"/>
      <c r="AJ403" s="296"/>
      <c r="AK403" s="296"/>
      <c r="AL403" s="296"/>
    </row>
    <row r="404" spans="1:38" s="414" customFormat="1" ht="16.5" customHeight="1">
      <c r="A404" s="284" t="e">
        <f>IF('Data invoice'!#REF!=0,"",'Data invoice'!#REF!)</f>
        <v>#REF!</v>
      </c>
      <c r="B404" s="284" t="e">
        <f>IF('Data invoice'!#REF!=0,"",'Data invoice'!#REF!)</f>
        <v>#REF!</v>
      </c>
      <c r="C404" s="284" t="e">
        <f>IF('Data invoice'!#REF!=0,"",'Data invoice'!#REF!)</f>
        <v>#REF!</v>
      </c>
      <c r="D404" s="284" t="e">
        <f>IF('Data invoice'!#REF!=0,"",'Data invoice'!#REF!)</f>
        <v>#REF!</v>
      </c>
      <c r="E404" s="284" t="e">
        <f>IF('Data invoice'!#REF!=0,"",'Data invoice'!#REF!)</f>
        <v>#REF!</v>
      </c>
      <c r="F404" s="284" t="e">
        <f>IF('Data invoice'!#REF!=0,"",'Data invoice'!#REF!)</f>
        <v>#REF!</v>
      </c>
      <c r="G404" s="284" t="e">
        <f>IF('Data invoice'!#REF!=0,"",'Data invoice'!#REF!)</f>
        <v>#REF!</v>
      </c>
      <c r="H404" s="284" t="e">
        <f>IF('Data invoice'!#REF!=0,"",'Data invoice'!#REF!)</f>
        <v>#REF!</v>
      </c>
      <c r="I404" s="320" t="e">
        <f>IF('Data invoice'!#REF!=0,"",'Data invoice'!#REF!)</f>
        <v>#REF!</v>
      </c>
      <c r="J404" s="367" t="e">
        <f>IF('Data invoice'!#REF!=0,"",'Data invoice'!#REF!)</f>
        <v>#REF!</v>
      </c>
      <c r="L404" s="279"/>
      <c r="M404" s="279"/>
      <c r="N404" s="279"/>
      <c r="O404" s="279"/>
      <c r="P404" s="279"/>
      <c r="Q404" s="279"/>
      <c r="R404" s="279"/>
      <c r="S404" s="279"/>
      <c r="T404" s="279"/>
      <c r="U404" s="279"/>
      <c r="V404" s="279"/>
      <c r="W404" s="279"/>
      <c r="X404" s="279"/>
      <c r="Y404" s="279"/>
      <c r="Z404" s="279"/>
      <c r="AA404" s="279"/>
      <c r="AB404" s="296"/>
      <c r="AC404" s="296"/>
      <c r="AD404" s="296"/>
      <c r="AE404" s="296"/>
      <c r="AF404" s="296"/>
      <c r="AG404" s="296"/>
      <c r="AH404" s="296"/>
      <c r="AI404" s="296"/>
      <c r="AJ404" s="296"/>
      <c r="AK404" s="296"/>
      <c r="AL404" s="296"/>
    </row>
    <row r="405" spans="1:38" s="414" customFormat="1" ht="16.5" customHeight="1">
      <c r="A405" s="284" t="str">
        <f>IF('Data invoice'!J334=0,"",'Data invoice'!K334)</f>
        <v/>
      </c>
      <c r="B405" s="284" t="str">
        <f>IF('Data invoice'!K334=0,"",'Data invoice'!L334)</f>
        <v/>
      </c>
      <c r="C405" s="284" t="str">
        <f>IF('Data invoice'!L334=0,"",'Data invoice'!M334)</f>
        <v/>
      </c>
      <c r="D405" s="284" t="str">
        <f>IF('Data invoice'!M334=0,"",'Data invoice'!N334)</f>
        <v/>
      </c>
      <c r="E405" s="284" t="str">
        <f>IF('Data invoice'!N334=0,"",'Data invoice'!O334)</f>
        <v/>
      </c>
      <c r="F405" s="284" t="str">
        <f>IF('Data invoice'!O334=0,"",'Data invoice'!P334)</f>
        <v/>
      </c>
      <c r="G405" s="284" t="str">
        <f>IF('Data invoice'!P334=0,"",'Data invoice'!Q334)</f>
        <v/>
      </c>
      <c r="H405" s="284" t="str">
        <f>IF('Data invoice'!Q334=0,"",'Data invoice'!R334)</f>
        <v/>
      </c>
      <c r="I405" s="320" t="str">
        <f>IF('Data invoice'!R334=0,"",'Data invoice'!S334)</f>
        <v/>
      </c>
      <c r="J405" s="367" t="str">
        <f>IF('Data invoice'!S334=0,"",'Data invoice'!T334)</f>
        <v/>
      </c>
      <c r="L405" s="279"/>
      <c r="M405" s="279"/>
      <c r="N405" s="279"/>
      <c r="O405" s="279"/>
      <c r="P405" s="279"/>
      <c r="Q405" s="279"/>
      <c r="R405" s="279"/>
      <c r="S405" s="279"/>
      <c r="T405" s="279"/>
      <c r="U405" s="279"/>
      <c r="V405" s="279"/>
      <c r="W405" s="279"/>
      <c r="X405" s="279"/>
      <c r="Y405" s="279"/>
      <c r="Z405" s="279"/>
      <c r="AA405" s="279"/>
      <c r="AB405" s="296"/>
      <c r="AC405" s="296"/>
      <c r="AD405" s="296"/>
      <c r="AE405" s="296"/>
      <c r="AF405" s="296"/>
      <c r="AG405" s="296"/>
      <c r="AH405" s="296"/>
      <c r="AI405" s="296"/>
      <c r="AJ405" s="296"/>
      <c r="AK405" s="296"/>
      <c r="AL405" s="296"/>
    </row>
    <row r="406" spans="1:38" s="414" customFormat="1" ht="16.5" customHeight="1">
      <c r="A406" s="284" t="str">
        <f>IF('Data invoice'!J335=0,"",'Data invoice'!K335)</f>
        <v/>
      </c>
      <c r="B406" s="284" t="str">
        <f>IF('Data invoice'!K335=0,"",'Data invoice'!L335)</f>
        <v/>
      </c>
      <c r="C406" s="284" t="str">
        <f>IF('Data invoice'!L335=0,"",'Data invoice'!M335)</f>
        <v/>
      </c>
      <c r="D406" s="284" t="str">
        <f>IF('Data invoice'!M335=0,"",'Data invoice'!N335)</f>
        <v/>
      </c>
      <c r="E406" s="284" t="str">
        <f>IF('Data invoice'!N335=0,"",'Data invoice'!O335)</f>
        <v/>
      </c>
      <c r="F406" s="284" t="str">
        <f>IF('Data invoice'!O335=0,"",'Data invoice'!P335)</f>
        <v/>
      </c>
      <c r="G406" s="284" t="str">
        <f>IF('Data invoice'!P335=0,"",'Data invoice'!Q335)</f>
        <v/>
      </c>
      <c r="H406" s="284" t="str">
        <f>IF('Data invoice'!Q335=0,"",'Data invoice'!R335)</f>
        <v/>
      </c>
      <c r="I406" s="320" t="str">
        <f>IF('Data invoice'!R335=0,"",'Data invoice'!S335)</f>
        <v/>
      </c>
      <c r="J406" s="367" t="str">
        <f>IF('Data invoice'!S335=0,"",'Data invoice'!T335)</f>
        <v/>
      </c>
      <c r="L406" s="279"/>
      <c r="M406" s="279"/>
      <c r="N406" s="279"/>
      <c r="O406" s="279"/>
      <c r="P406" s="279"/>
      <c r="Q406" s="279"/>
      <c r="R406" s="279"/>
      <c r="S406" s="279"/>
      <c r="T406" s="279"/>
      <c r="U406" s="279"/>
      <c r="V406" s="279"/>
      <c r="W406" s="279"/>
      <c r="X406" s="279"/>
      <c r="Y406" s="279"/>
      <c r="Z406" s="279"/>
      <c r="AA406" s="279"/>
      <c r="AB406" s="296"/>
      <c r="AC406" s="296"/>
      <c r="AD406" s="296"/>
      <c r="AE406" s="296"/>
      <c r="AF406" s="296"/>
      <c r="AG406" s="296"/>
      <c r="AH406" s="296"/>
      <c r="AI406" s="296"/>
      <c r="AJ406" s="296"/>
      <c r="AK406" s="296"/>
      <c r="AL406" s="296"/>
    </row>
    <row r="407" spans="1:38" s="414" customFormat="1" ht="16.5" customHeight="1">
      <c r="A407" s="284" t="str">
        <f>IF('Data invoice'!J336=0,"",'Data invoice'!K336)</f>
        <v/>
      </c>
      <c r="B407" s="284" t="str">
        <f>IF('Data invoice'!K336=0,"",'Data invoice'!L336)</f>
        <v/>
      </c>
      <c r="C407" s="284" t="str">
        <f>IF('Data invoice'!L336=0,"",'Data invoice'!M336)</f>
        <v/>
      </c>
      <c r="D407" s="284" t="str">
        <f>IF('Data invoice'!M336=0,"",'Data invoice'!N336)</f>
        <v/>
      </c>
      <c r="E407" s="284" t="str">
        <f>IF('Data invoice'!N336=0,"",'Data invoice'!O336)</f>
        <v/>
      </c>
      <c r="F407" s="284" t="str">
        <f>IF('Data invoice'!O336=0,"",'Data invoice'!P336)</f>
        <v/>
      </c>
      <c r="G407" s="284" t="str">
        <f>IF('Data invoice'!P336=0,"",'Data invoice'!Q336)</f>
        <v/>
      </c>
      <c r="H407" s="284" t="str">
        <f>IF('Data invoice'!Q336=0,"",'Data invoice'!R336)</f>
        <v/>
      </c>
      <c r="I407" s="320" t="str">
        <f>IF('Data invoice'!R336=0,"",'Data invoice'!S336)</f>
        <v/>
      </c>
      <c r="J407" s="367" t="str">
        <f>IF('Data invoice'!S336=0,"",'Data invoice'!T336)</f>
        <v/>
      </c>
      <c r="L407" s="279"/>
      <c r="M407" s="279"/>
      <c r="N407" s="279"/>
      <c r="O407" s="279"/>
      <c r="P407" s="279"/>
      <c r="Q407" s="279"/>
      <c r="R407" s="279"/>
      <c r="S407" s="279"/>
      <c r="T407" s="279"/>
      <c r="U407" s="279"/>
      <c r="V407" s="279"/>
      <c r="W407" s="279"/>
      <c r="X407" s="279"/>
      <c r="Y407" s="279"/>
      <c r="Z407" s="279"/>
      <c r="AA407" s="279"/>
      <c r="AB407" s="296"/>
      <c r="AC407" s="296"/>
      <c r="AD407" s="296"/>
      <c r="AE407" s="296"/>
      <c r="AF407" s="296"/>
      <c r="AG407" s="296"/>
      <c r="AH407" s="296"/>
      <c r="AI407" s="296"/>
      <c r="AJ407" s="296"/>
      <c r="AK407" s="296"/>
      <c r="AL407" s="296"/>
    </row>
    <row r="408" spans="1:38" s="414" customFormat="1" ht="16.5" customHeight="1">
      <c r="A408" s="284" t="str">
        <f>IF('Data invoice'!J337=0,"",'Data invoice'!K337)</f>
        <v/>
      </c>
      <c r="B408" s="284" t="str">
        <f>IF('Data invoice'!K337=0,"",'Data invoice'!L337)</f>
        <v/>
      </c>
      <c r="C408" s="284" t="str">
        <f>IF('Data invoice'!L337=0,"",'Data invoice'!M337)</f>
        <v/>
      </c>
      <c r="D408" s="284" t="str">
        <f>IF('Data invoice'!M337=0,"",'Data invoice'!N337)</f>
        <v/>
      </c>
      <c r="E408" s="284" t="str">
        <f>IF('Data invoice'!N337=0,"",'Data invoice'!O337)</f>
        <v/>
      </c>
      <c r="F408" s="284" t="str">
        <f>IF('Data invoice'!O337=0,"",'Data invoice'!P337)</f>
        <v/>
      </c>
      <c r="G408" s="284" t="str">
        <f>IF('Data invoice'!P337=0,"",'Data invoice'!Q337)</f>
        <v/>
      </c>
      <c r="H408" s="284" t="str">
        <f>IF('Data invoice'!Q337=0,"",'Data invoice'!R337)</f>
        <v/>
      </c>
      <c r="I408" s="320" t="str">
        <f>IF('Data invoice'!R337=0,"",'Data invoice'!S337)</f>
        <v/>
      </c>
      <c r="J408" s="367" t="str">
        <f>IF('Data invoice'!S337=0,"",'Data invoice'!T337)</f>
        <v/>
      </c>
      <c r="L408" s="279"/>
      <c r="M408" s="279"/>
      <c r="N408" s="279"/>
      <c r="O408" s="279"/>
      <c r="P408" s="279"/>
      <c r="Q408" s="279"/>
      <c r="R408" s="279"/>
      <c r="S408" s="279"/>
      <c r="T408" s="279"/>
      <c r="U408" s="279"/>
      <c r="V408" s="279"/>
      <c r="W408" s="279"/>
      <c r="X408" s="279"/>
      <c r="Y408" s="279"/>
      <c r="Z408" s="279"/>
      <c r="AA408" s="279"/>
      <c r="AB408" s="296"/>
      <c r="AC408" s="296"/>
      <c r="AD408" s="296"/>
      <c r="AE408" s="296"/>
      <c r="AF408" s="296"/>
      <c r="AG408" s="296"/>
      <c r="AH408" s="296"/>
      <c r="AI408" s="296"/>
      <c r="AJ408" s="296"/>
      <c r="AK408" s="296"/>
      <c r="AL408" s="296"/>
    </row>
    <row r="409" spans="1:38" s="414" customFormat="1" ht="16.5" customHeight="1">
      <c r="A409" s="284" t="str">
        <f>IF('Data invoice'!J338=0,"",'Data invoice'!K338)</f>
        <v/>
      </c>
      <c r="B409" s="284" t="str">
        <f>IF('Data invoice'!K338=0,"",'Data invoice'!L338)</f>
        <v/>
      </c>
      <c r="C409" s="284" t="str">
        <f>IF('Data invoice'!L338=0,"",'Data invoice'!M338)</f>
        <v/>
      </c>
      <c r="D409" s="284" t="str">
        <f>IF('Data invoice'!M338=0,"",'Data invoice'!N338)</f>
        <v/>
      </c>
      <c r="E409" s="284" t="str">
        <f>IF('Data invoice'!N338=0,"",'Data invoice'!O338)</f>
        <v/>
      </c>
      <c r="F409" s="284" t="str">
        <f>IF('Data invoice'!O338=0,"",'Data invoice'!P338)</f>
        <v/>
      </c>
      <c r="G409" s="284" t="str">
        <f>IF('Data invoice'!P338=0,"",'Data invoice'!Q338)</f>
        <v/>
      </c>
      <c r="H409" s="284" t="str">
        <f>IF('Data invoice'!Q338=0,"",'Data invoice'!R338)</f>
        <v/>
      </c>
      <c r="I409" s="320" t="str">
        <f>IF('Data invoice'!R338=0,"",'Data invoice'!S338)</f>
        <v/>
      </c>
      <c r="J409" s="367" t="str">
        <f>IF('Data invoice'!S338=0,"",'Data invoice'!T338)</f>
        <v/>
      </c>
      <c r="L409" s="279"/>
      <c r="M409" s="279"/>
      <c r="N409" s="279"/>
      <c r="O409" s="279"/>
      <c r="P409" s="279"/>
      <c r="Q409" s="279"/>
      <c r="R409" s="279"/>
      <c r="S409" s="279"/>
      <c r="T409" s="279"/>
      <c r="U409" s="279"/>
      <c r="V409" s="279"/>
      <c r="W409" s="279"/>
      <c r="X409" s="279"/>
      <c r="Y409" s="279"/>
      <c r="Z409" s="279"/>
      <c r="AA409" s="279"/>
      <c r="AB409" s="296"/>
      <c r="AC409" s="296"/>
      <c r="AD409" s="296"/>
      <c r="AE409" s="296"/>
      <c r="AF409" s="296"/>
      <c r="AG409" s="296"/>
      <c r="AH409" s="296"/>
      <c r="AI409" s="296"/>
      <c r="AJ409" s="296"/>
      <c r="AK409" s="296"/>
      <c r="AL409" s="296"/>
    </row>
    <row r="410" spans="1:38" s="414" customFormat="1" ht="16.5" customHeight="1">
      <c r="A410" s="284" t="str">
        <f>IF('Data invoice'!J339=0,"",'Data invoice'!K339)</f>
        <v/>
      </c>
      <c r="B410" s="284" t="str">
        <f>IF('Data invoice'!K339=0,"",'Data invoice'!L339)</f>
        <v/>
      </c>
      <c r="C410" s="284" t="str">
        <f>IF('Data invoice'!L339=0,"",'Data invoice'!M339)</f>
        <v/>
      </c>
      <c r="D410" s="284" t="str">
        <f>IF('Data invoice'!M339=0,"",'Data invoice'!N339)</f>
        <v/>
      </c>
      <c r="E410" s="284" t="str">
        <f>IF('Data invoice'!N339=0,"",'Data invoice'!O339)</f>
        <v/>
      </c>
      <c r="F410" s="284" t="str">
        <f>IF('Data invoice'!O339=0,"",'Data invoice'!P339)</f>
        <v/>
      </c>
      <c r="G410" s="284" t="str">
        <f>IF('Data invoice'!P339=0,"",'Data invoice'!Q339)</f>
        <v/>
      </c>
      <c r="H410" s="284" t="str">
        <f>IF('Data invoice'!Q339=0,"",'Data invoice'!R339)</f>
        <v/>
      </c>
      <c r="I410" s="320" t="str">
        <f>IF('Data invoice'!R339=0,"",'Data invoice'!S339)</f>
        <v/>
      </c>
      <c r="J410" s="367" t="str">
        <f>IF('Data invoice'!S339=0,"",'Data invoice'!T339)</f>
        <v/>
      </c>
      <c r="L410" s="279"/>
      <c r="M410" s="279"/>
      <c r="N410" s="279"/>
      <c r="O410" s="279"/>
      <c r="P410" s="279"/>
      <c r="Q410" s="279"/>
      <c r="R410" s="279"/>
      <c r="S410" s="279"/>
      <c r="T410" s="279"/>
      <c r="U410" s="279"/>
      <c r="V410" s="279"/>
      <c r="W410" s="279"/>
      <c r="X410" s="279"/>
      <c r="Y410" s="279"/>
      <c r="Z410" s="279"/>
      <c r="AA410" s="279"/>
      <c r="AB410" s="296"/>
      <c r="AC410" s="296"/>
      <c r="AD410" s="296"/>
      <c r="AE410" s="296"/>
      <c r="AF410" s="296"/>
      <c r="AG410" s="296"/>
      <c r="AH410" s="296"/>
      <c r="AI410" s="296"/>
      <c r="AJ410" s="296"/>
      <c r="AK410" s="296"/>
      <c r="AL410" s="296"/>
    </row>
    <row r="411" spans="1:38" s="414" customFormat="1" ht="16.5" customHeight="1">
      <c r="A411" s="284" t="str">
        <f>IF('Data invoice'!J340=0,"",'Data invoice'!K340)</f>
        <v/>
      </c>
      <c r="B411" s="284" t="str">
        <f>IF('Data invoice'!K340=0,"",'Data invoice'!L340)</f>
        <v/>
      </c>
      <c r="C411" s="284" t="str">
        <f>IF('Data invoice'!L340=0,"",'Data invoice'!M340)</f>
        <v/>
      </c>
      <c r="D411" s="284" t="str">
        <f>IF('Data invoice'!M340=0,"",'Data invoice'!N340)</f>
        <v/>
      </c>
      <c r="E411" s="284" t="str">
        <f>IF('Data invoice'!N340=0,"",'Data invoice'!O340)</f>
        <v/>
      </c>
      <c r="F411" s="284" t="str">
        <f>IF('Data invoice'!O340=0,"",'Data invoice'!P340)</f>
        <v/>
      </c>
      <c r="G411" s="284" t="str">
        <f>IF('Data invoice'!P340=0,"",'Data invoice'!Q340)</f>
        <v/>
      </c>
      <c r="H411" s="284" t="str">
        <f>IF('Data invoice'!Q340=0,"",'Data invoice'!R340)</f>
        <v/>
      </c>
      <c r="I411" s="320" t="str">
        <f>IF('Data invoice'!R340=0,"",'Data invoice'!S340)</f>
        <v/>
      </c>
      <c r="J411" s="367" t="str">
        <f>IF('Data invoice'!S340=0,"",'Data invoice'!T340)</f>
        <v/>
      </c>
      <c r="L411" s="279"/>
      <c r="M411" s="279"/>
      <c r="N411" s="279"/>
      <c r="O411" s="279"/>
      <c r="P411" s="279"/>
      <c r="Q411" s="279"/>
      <c r="R411" s="279"/>
      <c r="S411" s="279"/>
      <c r="T411" s="279"/>
      <c r="U411" s="279"/>
      <c r="V411" s="279"/>
      <c r="W411" s="279"/>
      <c r="X411" s="279"/>
      <c r="Y411" s="279"/>
      <c r="Z411" s="279"/>
      <c r="AA411" s="279"/>
      <c r="AB411" s="296"/>
      <c r="AC411" s="296"/>
      <c r="AD411" s="296"/>
      <c r="AE411" s="296"/>
      <c r="AF411" s="296"/>
      <c r="AG411" s="296"/>
      <c r="AH411" s="296"/>
      <c r="AI411" s="296"/>
      <c r="AJ411" s="296"/>
      <c r="AK411" s="296"/>
      <c r="AL411" s="296"/>
    </row>
    <row r="412" spans="1:38" s="414" customFormat="1" ht="16.5" customHeight="1">
      <c r="A412" s="284" t="str">
        <f>IF('Data invoice'!J341=0,"",'Data invoice'!K341)</f>
        <v/>
      </c>
      <c r="B412" s="284" t="str">
        <f>IF('Data invoice'!K341=0,"",'Data invoice'!L341)</f>
        <v/>
      </c>
      <c r="C412" s="284" t="str">
        <f>IF('Data invoice'!L341=0,"",'Data invoice'!M341)</f>
        <v/>
      </c>
      <c r="D412" s="284" t="str">
        <f>IF('Data invoice'!M341=0,"",'Data invoice'!N341)</f>
        <v/>
      </c>
      <c r="E412" s="284" t="str">
        <f>IF('Data invoice'!N341=0,"",'Data invoice'!O341)</f>
        <v/>
      </c>
      <c r="F412" s="284" t="str">
        <f>IF('Data invoice'!O341=0,"",'Data invoice'!P341)</f>
        <v/>
      </c>
      <c r="G412" s="284" t="str">
        <f>IF('Data invoice'!P341=0,"",'Data invoice'!Q341)</f>
        <v/>
      </c>
      <c r="H412" s="284" t="str">
        <f>IF('Data invoice'!Q341=0,"",'Data invoice'!R341)</f>
        <v/>
      </c>
      <c r="I412" s="320" t="str">
        <f>IF('Data invoice'!R341=0,"",'Data invoice'!S341)</f>
        <v/>
      </c>
      <c r="J412" s="367" t="str">
        <f>IF('Data invoice'!S341=0,"",'Data invoice'!T341)</f>
        <v/>
      </c>
      <c r="L412" s="279"/>
      <c r="M412" s="279"/>
      <c r="N412" s="279"/>
      <c r="O412" s="279"/>
      <c r="P412" s="279"/>
      <c r="Q412" s="279"/>
      <c r="R412" s="279"/>
      <c r="S412" s="279"/>
      <c r="T412" s="279"/>
      <c r="U412" s="279"/>
      <c r="V412" s="279"/>
      <c r="W412" s="279"/>
      <c r="X412" s="279"/>
      <c r="Y412" s="279"/>
      <c r="Z412" s="279"/>
      <c r="AA412" s="279"/>
      <c r="AB412" s="296"/>
      <c r="AC412" s="296"/>
      <c r="AD412" s="296"/>
      <c r="AE412" s="296"/>
      <c r="AF412" s="296"/>
      <c r="AG412" s="296"/>
      <c r="AH412" s="296"/>
      <c r="AI412" s="296"/>
      <c r="AJ412" s="296"/>
      <c r="AK412" s="296"/>
      <c r="AL412" s="296"/>
    </row>
    <row r="413" spans="1:38" s="414" customFormat="1" ht="16.5" customHeight="1">
      <c r="A413" s="284" t="str">
        <f>IF('Data invoice'!J342=0,"",'Data invoice'!K342)</f>
        <v/>
      </c>
      <c r="B413" s="284" t="str">
        <f>IF('Data invoice'!K342=0,"",'Data invoice'!L342)</f>
        <v/>
      </c>
      <c r="C413" s="284" t="str">
        <f>IF('Data invoice'!L342=0,"",'Data invoice'!M342)</f>
        <v/>
      </c>
      <c r="D413" s="284" t="str">
        <f>IF('Data invoice'!M342=0,"",'Data invoice'!N342)</f>
        <v/>
      </c>
      <c r="E413" s="284" t="str">
        <f>IF('Data invoice'!N342=0,"",'Data invoice'!O342)</f>
        <v/>
      </c>
      <c r="F413" s="284" t="str">
        <f>IF('Data invoice'!O342=0,"",'Data invoice'!P342)</f>
        <v/>
      </c>
      <c r="G413" s="284" t="str">
        <f>IF('Data invoice'!P342=0,"",'Data invoice'!Q342)</f>
        <v/>
      </c>
      <c r="H413" s="284" t="str">
        <f>IF('Data invoice'!Q342=0,"",'Data invoice'!R342)</f>
        <v/>
      </c>
      <c r="I413" s="320" t="str">
        <f>IF('Data invoice'!R342=0,"",'Data invoice'!S342)</f>
        <v/>
      </c>
      <c r="J413" s="367" t="str">
        <f>IF('Data invoice'!S342=0,"",'Data invoice'!T342)</f>
        <v/>
      </c>
      <c r="L413" s="279"/>
      <c r="M413" s="279"/>
      <c r="N413" s="279"/>
      <c r="O413" s="279"/>
      <c r="P413" s="279"/>
      <c r="Q413" s="279"/>
      <c r="R413" s="279"/>
      <c r="S413" s="279"/>
      <c r="T413" s="279"/>
      <c r="U413" s="279"/>
      <c r="V413" s="279"/>
      <c r="W413" s="279"/>
      <c r="X413" s="279"/>
      <c r="Y413" s="279"/>
      <c r="Z413" s="279"/>
      <c r="AA413" s="279"/>
      <c r="AB413" s="296"/>
      <c r="AC413" s="296"/>
      <c r="AD413" s="296"/>
      <c r="AE413" s="296"/>
      <c r="AF413" s="296"/>
      <c r="AG413" s="296"/>
      <c r="AH413" s="296"/>
      <c r="AI413" s="296"/>
      <c r="AJ413" s="296"/>
      <c r="AK413" s="296"/>
      <c r="AL413" s="296"/>
    </row>
    <row r="414" spans="1:38" s="414" customFormat="1" ht="16.5" customHeight="1">
      <c r="A414" s="284" t="str">
        <f>IF('Data invoice'!J343=0,"",'Data invoice'!K343)</f>
        <v/>
      </c>
      <c r="B414" s="284" t="str">
        <f>IF('Data invoice'!K343=0,"",'Data invoice'!L343)</f>
        <v/>
      </c>
      <c r="C414" s="284" t="str">
        <f>IF('Data invoice'!L343=0,"",'Data invoice'!M343)</f>
        <v/>
      </c>
      <c r="D414" s="284" t="str">
        <f>IF('Data invoice'!M343=0,"",'Data invoice'!N343)</f>
        <v/>
      </c>
      <c r="E414" s="284" t="str">
        <f>IF('Data invoice'!N343=0,"",'Data invoice'!O343)</f>
        <v/>
      </c>
      <c r="F414" s="284" t="str">
        <f>IF('Data invoice'!O343=0,"",'Data invoice'!P343)</f>
        <v/>
      </c>
      <c r="G414" s="284" t="str">
        <f>IF('Data invoice'!P343=0,"",'Data invoice'!Q343)</f>
        <v/>
      </c>
      <c r="H414" s="284" t="str">
        <f>IF('Data invoice'!Q343=0,"",'Data invoice'!R343)</f>
        <v/>
      </c>
      <c r="I414" s="320" t="str">
        <f>IF('Data invoice'!R343=0,"",'Data invoice'!S343)</f>
        <v/>
      </c>
      <c r="J414" s="367" t="str">
        <f>IF('Data invoice'!S343=0,"",'Data invoice'!T343)</f>
        <v/>
      </c>
      <c r="L414" s="279"/>
      <c r="M414" s="279"/>
      <c r="N414" s="279"/>
      <c r="O414" s="279"/>
      <c r="P414" s="279"/>
      <c r="Q414" s="279"/>
      <c r="R414" s="279"/>
      <c r="S414" s="279"/>
      <c r="T414" s="279"/>
      <c r="U414" s="279"/>
      <c r="V414" s="279"/>
      <c r="W414" s="279"/>
      <c r="X414" s="279"/>
      <c r="Y414" s="279"/>
      <c r="Z414" s="279"/>
      <c r="AA414" s="279"/>
      <c r="AB414" s="296"/>
      <c r="AC414" s="296"/>
      <c r="AD414" s="296"/>
      <c r="AE414" s="296"/>
      <c r="AF414" s="296"/>
      <c r="AG414" s="296"/>
      <c r="AH414" s="296"/>
      <c r="AI414" s="296"/>
      <c r="AJ414" s="296"/>
      <c r="AK414" s="296"/>
      <c r="AL414" s="296"/>
    </row>
    <row r="415" spans="1:38" s="414" customFormat="1" ht="16.5" customHeight="1">
      <c r="A415" s="284" t="str">
        <f>IF('Data invoice'!J344=0,"",'Data invoice'!K344)</f>
        <v/>
      </c>
      <c r="B415" s="284" t="str">
        <f>IF('Data invoice'!K344=0,"",'Data invoice'!L344)</f>
        <v/>
      </c>
      <c r="C415" s="284" t="str">
        <f>IF('Data invoice'!L344=0,"",'Data invoice'!M344)</f>
        <v/>
      </c>
      <c r="D415" s="284" t="str">
        <f>IF('Data invoice'!M344=0,"",'Data invoice'!N344)</f>
        <v/>
      </c>
      <c r="E415" s="284" t="str">
        <f>IF('Data invoice'!N344=0,"",'Data invoice'!O344)</f>
        <v/>
      </c>
      <c r="F415" s="284" t="str">
        <f>IF('Data invoice'!O344=0,"",'Data invoice'!P344)</f>
        <v/>
      </c>
      <c r="G415" s="284" t="str">
        <f>IF('Data invoice'!P344=0,"",'Data invoice'!Q344)</f>
        <v/>
      </c>
      <c r="H415" s="284" t="str">
        <f>IF('Data invoice'!Q344=0,"",'Data invoice'!R344)</f>
        <v/>
      </c>
      <c r="I415" s="320" t="str">
        <f>IF('Data invoice'!R344=0,"",'Data invoice'!S344)</f>
        <v/>
      </c>
      <c r="J415" s="367" t="str">
        <f>IF('Data invoice'!S344=0,"",'Data invoice'!T344)</f>
        <v/>
      </c>
      <c r="L415" s="279"/>
      <c r="M415" s="279"/>
      <c r="N415" s="279"/>
      <c r="O415" s="279"/>
      <c r="P415" s="279"/>
      <c r="Q415" s="279"/>
      <c r="R415" s="279"/>
      <c r="S415" s="279"/>
      <c r="T415" s="279"/>
      <c r="U415" s="279"/>
      <c r="V415" s="279"/>
      <c r="W415" s="279"/>
      <c r="X415" s="279"/>
      <c r="Y415" s="279"/>
      <c r="Z415" s="279"/>
      <c r="AA415" s="279"/>
      <c r="AB415" s="296"/>
      <c r="AC415" s="296"/>
      <c r="AD415" s="296"/>
      <c r="AE415" s="296"/>
      <c r="AF415" s="296"/>
      <c r="AG415" s="296"/>
      <c r="AH415" s="296"/>
      <c r="AI415" s="296"/>
      <c r="AJ415" s="296"/>
      <c r="AK415" s="296"/>
      <c r="AL415" s="296"/>
    </row>
    <row r="416" spans="1:38" s="414" customFormat="1" ht="16.5" customHeight="1">
      <c r="A416" s="284" t="str">
        <f>IF('Data invoice'!J345=0,"",'Data invoice'!K345)</f>
        <v/>
      </c>
      <c r="B416" s="284" t="str">
        <f>IF('Data invoice'!K345=0,"",'Data invoice'!L345)</f>
        <v/>
      </c>
      <c r="C416" s="284" t="str">
        <f>IF('Data invoice'!L345=0,"",'Data invoice'!M345)</f>
        <v/>
      </c>
      <c r="D416" s="284" t="str">
        <f>IF('Data invoice'!M345=0,"",'Data invoice'!N345)</f>
        <v/>
      </c>
      <c r="E416" s="284" t="str">
        <f>IF('Data invoice'!N345=0,"",'Data invoice'!O345)</f>
        <v/>
      </c>
      <c r="F416" s="284" t="str">
        <f>IF('Data invoice'!O345=0,"",'Data invoice'!P345)</f>
        <v/>
      </c>
      <c r="G416" s="284" t="str">
        <f>IF('Data invoice'!P345=0,"",'Data invoice'!Q345)</f>
        <v/>
      </c>
      <c r="H416" s="284" t="str">
        <f>IF('Data invoice'!Q345=0,"",'Data invoice'!R345)</f>
        <v/>
      </c>
      <c r="I416" s="320" t="str">
        <f>IF('Data invoice'!R345=0,"",'Data invoice'!S345)</f>
        <v/>
      </c>
      <c r="J416" s="367" t="str">
        <f>IF('Data invoice'!S345=0,"",'Data invoice'!T345)</f>
        <v/>
      </c>
      <c r="L416" s="279"/>
      <c r="M416" s="279"/>
      <c r="N416" s="279"/>
      <c r="O416" s="279"/>
      <c r="P416" s="279"/>
      <c r="Q416" s="279"/>
      <c r="R416" s="279"/>
      <c r="S416" s="279"/>
      <c r="T416" s="279"/>
      <c r="U416" s="279"/>
      <c r="V416" s="279"/>
      <c r="W416" s="279"/>
      <c r="X416" s="279"/>
      <c r="Y416" s="279"/>
      <c r="Z416" s="279"/>
      <c r="AA416" s="279"/>
      <c r="AB416" s="296"/>
      <c r="AC416" s="296"/>
      <c r="AD416" s="296"/>
      <c r="AE416" s="296"/>
      <c r="AF416" s="296"/>
      <c r="AG416" s="296"/>
      <c r="AH416" s="296"/>
      <c r="AI416" s="296"/>
      <c r="AJ416" s="296"/>
      <c r="AK416" s="296"/>
      <c r="AL416" s="296"/>
    </row>
    <row r="417" spans="1:38" s="414" customFormat="1" ht="16.5" customHeight="1">
      <c r="A417" s="284" t="str">
        <f>IF('Data invoice'!J346=0,"",'Data invoice'!K346)</f>
        <v/>
      </c>
      <c r="B417" s="284" t="str">
        <f>IF('Data invoice'!K346=0,"",'Data invoice'!L346)</f>
        <v/>
      </c>
      <c r="C417" s="284" t="str">
        <f>IF('Data invoice'!L346=0,"",'Data invoice'!M346)</f>
        <v/>
      </c>
      <c r="D417" s="284" t="str">
        <f>IF('Data invoice'!M346=0,"",'Data invoice'!N346)</f>
        <v/>
      </c>
      <c r="E417" s="284" t="str">
        <f>IF('Data invoice'!N346=0,"",'Data invoice'!O346)</f>
        <v/>
      </c>
      <c r="F417" s="284" t="str">
        <f>IF('Data invoice'!O346=0,"",'Data invoice'!P346)</f>
        <v/>
      </c>
      <c r="G417" s="284" t="str">
        <f>IF('Data invoice'!P346=0,"",'Data invoice'!Q346)</f>
        <v/>
      </c>
      <c r="H417" s="284" t="str">
        <f>IF('Data invoice'!Q346=0,"",'Data invoice'!R346)</f>
        <v/>
      </c>
      <c r="I417" s="320" t="str">
        <f>IF('Data invoice'!R346=0,"",'Data invoice'!S346)</f>
        <v/>
      </c>
      <c r="J417" s="367" t="str">
        <f>IF('Data invoice'!S346=0,"",'Data invoice'!T346)</f>
        <v/>
      </c>
      <c r="L417" s="279"/>
      <c r="M417" s="279"/>
      <c r="N417" s="279"/>
      <c r="O417" s="279"/>
      <c r="P417" s="279"/>
      <c r="Q417" s="279"/>
      <c r="R417" s="279"/>
      <c r="S417" s="279"/>
      <c r="T417" s="279"/>
      <c r="U417" s="279"/>
      <c r="V417" s="279"/>
      <c r="W417" s="279"/>
      <c r="X417" s="279"/>
      <c r="Y417" s="279"/>
      <c r="Z417" s="279"/>
      <c r="AA417" s="279"/>
      <c r="AB417" s="296"/>
      <c r="AC417" s="296"/>
      <c r="AD417" s="296"/>
      <c r="AE417" s="296"/>
      <c r="AF417" s="296"/>
      <c r="AG417" s="296"/>
      <c r="AH417" s="296"/>
      <c r="AI417" s="296"/>
      <c r="AJ417" s="296"/>
      <c r="AK417" s="296"/>
      <c r="AL417" s="296"/>
    </row>
    <row r="418" spans="1:38" s="414" customFormat="1" ht="16.5" customHeight="1">
      <c r="A418" s="284" t="str">
        <f>IF('Data invoice'!J347=0,"",'Data invoice'!K347)</f>
        <v/>
      </c>
      <c r="B418" s="284" t="str">
        <f>IF('Data invoice'!K347=0,"",'Data invoice'!L347)</f>
        <v/>
      </c>
      <c r="C418" s="284" t="str">
        <f>IF('Data invoice'!L347=0,"",'Data invoice'!M347)</f>
        <v/>
      </c>
      <c r="D418" s="284" t="str">
        <f>IF('Data invoice'!M347=0,"",'Data invoice'!N347)</f>
        <v/>
      </c>
      <c r="E418" s="284" t="str">
        <f>IF('Data invoice'!N347=0,"",'Data invoice'!O347)</f>
        <v/>
      </c>
      <c r="F418" s="284" t="str">
        <f>IF('Data invoice'!O347=0,"",'Data invoice'!P347)</f>
        <v/>
      </c>
      <c r="G418" s="284" t="str">
        <f>IF('Data invoice'!P347=0,"",'Data invoice'!Q347)</f>
        <v/>
      </c>
      <c r="H418" s="284" t="str">
        <f>IF('Data invoice'!Q347=0,"",'Data invoice'!R347)</f>
        <v/>
      </c>
      <c r="I418" s="320" t="str">
        <f>IF('Data invoice'!R347=0,"",'Data invoice'!S347)</f>
        <v/>
      </c>
      <c r="J418" s="367" t="str">
        <f>IF('Data invoice'!S347=0,"",'Data invoice'!T347)</f>
        <v/>
      </c>
      <c r="L418" s="279"/>
      <c r="M418" s="279"/>
      <c r="N418" s="279"/>
      <c r="O418" s="279"/>
      <c r="P418" s="279"/>
      <c r="Q418" s="279"/>
      <c r="R418" s="279"/>
      <c r="S418" s="279"/>
      <c r="T418" s="279"/>
      <c r="U418" s="279"/>
      <c r="V418" s="279"/>
      <c r="W418" s="279"/>
      <c r="X418" s="279"/>
      <c r="Y418" s="279"/>
      <c r="Z418" s="279"/>
      <c r="AA418" s="279"/>
      <c r="AB418" s="296"/>
      <c r="AC418" s="296"/>
      <c r="AD418" s="296"/>
      <c r="AE418" s="296"/>
      <c r="AF418" s="296"/>
      <c r="AG418" s="296"/>
      <c r="AH418" s="296"/>
      <c r="AI418" s="296"/>
      <c r="AJ418" s="296"/>
      <c r="AK418" s="296"/>
      <c r="AL418" s="296"/>
    </row>
    <row r="419" spans="1:38" s="414" customFormat="1" ht="16.5" customHeight="1">
      <c r="A419" s="284" t="str">
        <f>IF('Data invoice'!J348=0,"",'Data invoice'!K348)</f>
        <v/>
      </c>
      <c r="B419" s="284" t="str">
        <f>IF('Data invoice'!K348=0,"",'Data invoice'!L348)</f>
        <v/>
      </c>
      <c r="C419" s="284" t="str">
        <f>IF('Data invoice'!L348=0,"",'Data invoice'!M348)</f>
        <v/>
      </c>
      <c r="D419" s="284" t="str">
        <f>IF('Data invoice'!M348=0,"",'Data invoice'!N348)</f>
        <v/>
      </c>
      <c r="E419" s="284" t="str">
        <f>IF('Data invoice'!N348=0,"",'Data invoice'!O348)</f>
        <v/>
      </c>
      <c r="F419" s="284" t="str">
        <f>IF('Data invoice'!O348=0,"",'Data invoice'!P348)</f>
        <v/>
      </c>
      <c r="G419" s="284" t="str">
        <f>IF('Data invoice'!P348=0,"",'Data invoice'!Q348)</f>
        <v/>
      </c>
      <c r="H419" s="284" t="str">
        <f>IF('Data invoice'!Q348=0,"",'Data invoice'!R348)</f>
        <v/>
      </c>
      <c r="I419" s="320" t="str">
        <f>IF('Data invoice'!R348=0,"",'Data invoice'!S348)</f>
        <v/>
      </c>
      <c r="J419" s="367" t="str">
        <f>IF('Data invoice'!S348=0,"",'Data invoice'!T348)</f>
        <v/>
      </c>
      <c r="L419" s="279"/>
      <c r="M419" s="279"/>
      <c r="N419" s="279"/>
      <c r="O419" s="279"/>
      <c r="P419" s="279"/>
      <c r="Q419" s="279"/>
      <c r="R419" s="279"/>
      <c r="S419" s="279"/>
      <c r="T419" s="279"/>
      <c r="U419" s="279"/>
      <c r="V419" s="279"/>
      <c r="W419" s="279"/>
      <c r="X419" s="279"/>
      <c r="Y419" s="279"/>
      <c r="Z419" s="279"/>
      <c r="AA419" s="279"/>
      <c r="AB419" s="296"/>
      <c r="AC419" s="296"/>
      <c r="AD419" s="296"/>
      <c r="AE419" s="296"/>
      <c r="AF419" s="296"/>
      <c r="AG419" s="296"/>
      <c r="AH419" s="296"/>
      <c r="AI419" s="296"/>
      <c r="AJ419" s="296"/>
      <c r="AK419" s="296"/>
      <c r="AL419" s="296"/>
    </row>
    <row r="420" spans="1:38" s="414" customFormat="1" ht="16.5" customHeight="1">
      <c r="A420" s="284" t="str">
        <f>IF('Data invoice'!J349=0,"",'Data invoice'!K349)</f>
        <v/>
      </c>
      <c r="B420" s="284" t="str">
        <f>IF('Data invoice'!K349=0,"",'Data invoice'!L349)</f>
        <v/>
      </c>
      <c r="C420" s="284" t="str">
        <f>IF('Data invoice'!L349=0,"",'Data invoice'!M349)</f>
        <v/>
      </c>
      <c r="D420" s="284" t="str">
        <f>IF('Data invoice'!M349=0,"",'Data invoice'!N349)</f>
        <v/>
      </c>
      <c r="E420" s="284" t="str">
        <f>IF('Data invoice'!N349=0,"",'Data invoice'!O349)</f>
        <v/>
      </c>
      <c r="F420" s="284" t="str">
        <f>IF('Data invoice'!O349=0,"",'Data invoice'!P349)</f>
        <v/>
      </c>
      <c r="G420" s="284" t="str">
        <f>IF('Data invoice'!P349=0,"",'Data invoice'!Q349)</f>
        <v/>
      </c>
      <c r="H420" s="284" t="str">
        <f>IF('Data invoice'!Q349=0,"",'Data invoice'!R349)</f>
        <v/>
      </c>
      <c r="I420" s="320" t="str">
        <f>IF('Data invoice'!R349=0,"",'Data invoice'!S349)</f>
        <v/>
      </c>
      <c r="J420" s="367" t="str">
        <f>IF('Data invoice'!S349=0,"",'Data invoice'!T349)</f>
        <v/>
      </c>
      <c r="L420" s="279"/>
      <c r="M420" s="279"/>
      <c r="N420" s="279"/>
      <c r="O420" s="279"/>
      <c r="P420" s="279"/>
      <c r="Q420" s="279"/>
      <c r="R420" s="279"/>
      <c r="S420" s="279"/>
      <c r="T420" s="279"/>
      <c r="U420" s="279"/>
      <c r="V420" s="279"/>
      <c r="W420" s="279"/>
      <c r="X420" s="279"/>
      <c r="Y420" s="279"/>
      <c r="Z420" s="279"/>
      <c r="AA420" s="279"/>
      <c r="AB420" s="296"/>
      <c r="AC420" s="296"/>
      <c r="AD420" s="296"/>
      <c r="AE420" s="296"/>
      <c r="AF420" s="296"/>
      <c r="AG420" s="296"/>
      <c r="AH420" s="296"/>
      <c r="AI420" s="296"/>
      <c r="AJ420" s="296"/>
      <c r="AK420" s="296"/>
      <c r="AL420" s="296"/>
    </row>
    <row r="421" spans="1:38" s="414" customFormat="1" ht="16.5" customHeight="1">
      <c r="A421" s="284" t="str">
        <f>IF('Data invoice'!J350=0,"",'Data invoice'!K350)</f>
        <v/>
      </c>
      <c r="B421" s="284" t="str">
        <f>IF('Data invoice'!K350=0,"",'Data invoice'!L350)</f>
        <v/>
      </c>
      <c r="C421" s="284" t="str">
        <f>IF('Data invoice'!L350=0,"",'Data invoice'!M350)</f>
        <v/>
      </c>
      <c r="D421" s="284" t="str">
        <f>IF('Data invoice'!M350=0,"",'Data invoice'!N350)</f>
        <v/>
      </c>
      <c r="E421" s="284" t="str">
        <f>IF('Data invoice'!N350=0,"",'Data invoice'!O350)</f>
        <v/>
      </c>
      <c r="F421" s="284" t="str">
        <f>IF('Data invoice'!O350=0,"",'Data invoice'!P350)</f>
        <v/>
      </c>
      <c r="G421" s="284" t="str">
        <f>IF('Data invoice'!P350=0,"",'Data invoice'!Q350)</f>
        <v/>
      </c>
      <c r="H421" s="284" t="str">
        <f>IF('Data invoice'!Q350=0,"",'Data invoice'!R350)</f>
        <v/>
      </c>
      <c r="I421" s="320" t="str">
        <f>IF('Data invoice'!R350=0,"",'Data invoice'!S350)</f>
        <v/>
      </c>
      <c r="J421" s="367" t="str">
        <f>IF('Data invoice'!S350=0,"",'Data invoice'!T350)</f>
        <v/>
      </c>
      <c r="L421" s="279"/>
      <c r="M421" s="279"/>
      <c r="N421" s="279"/>
      <c r="O421" s="279"/>
      <c r="P421" s="279"/>
      <c r="Q421" s="279"/>
      <c r="R421" s="279"/>
      <c r="S421" s="279"/>
      <c r="T421" s="279"/>
      <c r="U421" s="279"/>
      <c r="V421" s="279"/>
      <c r="W421" s="279"/>
      <c r="X421" s="279"/>
      <c r="Y421" s="279"/>
      <c r="Z421" s="279"/>
      <c r="AA421" s="279"/>
      <c r="AB421" s="296"/>
      <c r="AC421" s="296"/>
      <c r="AD421" s="296"/>
      <c r="AE421" s="296"/>
      <c r="AF421" s="296"/>
      <c r="AG421" s="296"/>
      <c r="AH421" s="296"/>
      <c r="AI421" s="296"/>
      <c r="AJ421" s="296"/>
      <c r="AK421" s="296"/>
      <c r="AL421" s="296"/>
    </row>
    <row r="422" spans="1:38" s="414" customFormat="1" ht="16.5" customHeight="1">
      <c r="A422" s="284" t="str">
        <f>IF('Data invoice'!J351=0,"",'Data invoice'!K351)</f>
        <v/>
      </c>
      <c r="B422" s="284" t="str">
        <f>IF('Data invoice'!K351=0,"",'Data invoice'!L351)</f>
        <v/>
      </c>
      <c r="C422" s="284" t="str">
        <f>IF('Data invoice'!L351=0,"",'Data invoice'!M351)</f>
        <v/>
      </c>
      <c r="D422" s="284" t="str">
        <f>IF('Data invoice'!M351=0,"",'Data invoice'!N351)</f>
        <v/>
      </c>
      <c r="E422" s="284" t="str">
        <f>IF('Data invoice'!N351=0,"",'Data invoice'!O351)</f>
        <v/>
      </c>
      <c r="F422" s="284" t="str">
        <f>IF('Data invoice'!O351=0,"",'Data invoice'!P351)</f>
        <v/>
      </c>
      <c r="G422" s="284" t="str">
        <f>IF('Data invoice'!P351=0,"",'Data invoice'!Q351)</f>
        <v/>
      </c>
      <c r="H422" s="284" t="str">
        <f>IF('Data invoice'!Q351=0,"",'Data invoice'!R351)</f>
        <v/>
      </c>
      <c r="I422" s="320" t="str">
        <f>IF('Data invoice'!R351=0,"",'Data invoice'!S351)</f>
        <v/>
      </c>
      <c r="J422" s="367" t="str">
        <f>IF('Data invoice'!S351=0,"",'Data invoice'!T351)</f>
        <v/>
      </c>
      <c r="L422" s="279"/>
      <c r="M422" s="279"/>
      <c r="N422" s="279"/>
      <c r="O422" s="279"/>
      <c r="P422" s="279"/>
      <c r="Q422" s="279"/>
      <c r="R422" s="279"/>
      <c r="S422" s="279"/>
      <c r="T422" s="279"/>
      <c r="U422" s="279"/>
      <c r="V422" s="279"/>
      <c r="W422" s="279"/>
      <c r="X422" s="279"/>
      <c r="Y422" s="279"/>
      <c r="Z422" s="279"/>
      <c r="AA422" s="279"/>
      <c r="AB422" s="296"/>
      <c r="AC422" s="296"/>
      <c r="AD422" s="296"/>
      <c r="AE422" s="296"/>
      <c r="AF422" s="296"/>
      <c r="AG422" s="296"/>
      <c r="AH422" s="296"/>
      <c r="AI422" s="296"/>
      <c r="AJ422" s="296"/>
      <c r="AK422" s="296"/>
      <c r="AL422" s="296"/>
    </row>
    <row r="423" spans="1:38" s="414" customFormat="1" ht="16.5" customHeight="1">
      <c r="A423" s="284" t="str">
        <f>IF('Data invoice'!J352=0,"",'Data invoice'!K352)</f>
        <v/>
      </c>
      <c r="B423" s="284" t="str">
        <f>IF('Data invoice'!K352=0,"",'Data invoice'!L352)</f>
        <v/>
      </c>
      <c r="C423" s="284" t="str">
        <f>IF('Data invoice'!L352=0,"",'Data invoice'!M352)</f>
        <v/>
      </c>
      <c r="D423" s="284" t="str">
        <f>IF('Data invoice'!M352=0,"",'Data invoice'!N352)</f>
        <v/>
      </c>
      <c r="E423" s="284" t="str">
        <f>IF('Data invoice'!N352=0,"",'Data invoice'!O352)</f>
        <v/>
      </c>
      <c r="F423" s="284" t="str">
        <f>IF('Data invoice'!O352=0,"",'Data invoice'!P352)</f>
        <v/>
      </c>
      <c r="G423" s="284" t="str">
        <f>IF('Data invoice'!P352=0,"",'Data invoice'!Q352)</f>
        <v/>
      </c>
      <c r="H423" s="284" t="str">
        <f>IF('Data invoice'!Q352=0,"",'Data invoice'!R352)</f>
        <v/>
      </c>
      <c r="I423" s="320" t="str">
        <f>IF('Data invoice'!R352=0,"",'Data invoice'!S352)</f>
        <v/>
      </c>
      <c r="J423" s="367" t="str">
        <f>IF('Data invoice'!S352=0,"",'Data invoice'!T352)</f>
        <v/>
      </c>
      <c r="L423" s="279"/>
      <c r="M423" s="279"/>
      <c r="N423" s="279"/>
      <c r="O423" s="279"/>
      <c r="P423" s="279"/>
      <c r="Q423" s="279"/>
      <c r="R423" s="279"/>
      <c r="S423" s="279"/>
      <c r="T423" s="279"/>
      <c r="U423" s="279"/>
      <c r="V423" s="279"/>
      <c r="W423" s="279"/>
      <c r="X423" s="279"/>
      <c r="Y423" s="279"/>
      <c r="Z423" s="279"/>
      <c r="AA423" s="279"/>
      <c r="AB423" s="296"/>
      <c r="AC423" s="296"/>
      <c r="AD423" s="296"/>
      <c r="AE423" s="296"/>
      <c r="AF423" s="296"/>
      <c r="AG423" s="296"/>
      <c r="AH423" s="296"/>
      <c r="AI423" s="296"/>
      <c r="AJ423" s="296"/>
      <c r="AK423" s="296"/>
      <c r="AL423" s="296"/>
    </row>
    <row r="424" spans="1:38" s="414" customFormat="1" ht="16.5" customHeight="1">
      <c r="A424" s="284" t="str">
        <f>IF('Data invoice'!J353=0,"",'Data invoice'!K353)</f>
        <v/>
      </c>
      <c r="B424" s="284" t="str">
        <f>IF('Data invoice'!K353=0,"",'Data invoice'!L353)</f>
        <v/>
      </c>
      <c r="C424" s="284" t="str">
        <f>IF('Data invoice'!L353=0,"",'Data invoice'!M353)</f>
        <v/>
      </c>
      <c r="D424" s="284" t="str">
        <f>IF('Data invoice'!M353=0,"",'Data invoice'!N353)</f>
        <v/>
      </c>
      <c r="E424" s="284" t="str">
        <f>IF('Data invoice'!N353=0,"",'Data invoice'!O353)</f>
        <v/>
      </c>
      <c r="F424" s="284" t="str">
        <f>IF('Data invoice'!O353=0,"",'Data invoice'!P353)</f>
        <v/>
      </c>
      <c r="G424" s="284" t="str">
        <f>IF('Data invoice'!P353=0,"",'Data invoice'!Q353)</f>
        <v/>
      </c>
      <c r="H424" s="284" t="str">
        <f>IF('Data invoice'!Q353=0,"",'Data invoice'!R353)</f>
        <v/>
      </c>
      <c r="I424" s="320" t="str">
        <f>IF('Data invoice'!R353=0,"",'Data invoice'!S353)</f>
        <v/>
      </c>
      <c r="J424" s="367" t="str">
        <f>IF('Data invoice'!S353=0,"",'Data invoice'!T353)</f>
        <v/>
      </c>
      <c r="L424" s="279"/>
      <c r="M424" s="279"/>
      <c r="N424" s="279"/>
      <c r="O424" s="279"/>
      <c r="P424" s="279"/>
      <c r="Q424" s="279"/>
      <c r="R424" s="279"/>
      <c r="S424" s="279"/>
      <c r="T424" s="279"/>
      <c r="U424" s="279"/>
      <c r="V424" s="279"/>
      <c r="W424" s="279"/>
      <c r="X424" s="279"/>
      <c r="Y424" s="279"/>
      <c r="Z424" s="279"/>
      <c r="AA424" s="279"/>
      <c r="AB424" s="296"/>
      <c r="AC424" s="296"/>
      <c r="AD424" s="296"/>
      <c r="AE424" s="296"/>
      <c r="AF424" s="296"/>
      <c r="AG424" s="296"/>
      <c r="AH424" s="296"/>
      <c r="AI424" s="296"/>
      <c r="AJ424" s="296"/>
      <c r="AK424" s="296"/>
      <c r="AL424" s="296"/>
    </row>
    <row r="425" spans="1:38" s="414" customFormat="1" ht="16.5" customHeight="1">
      <c r="A425" s="284" t="str">
        <f>IF('Data invoice'!J354=0,"",'Data invoice'!K354)</f>
        <v/>
      </c>
      <c r="B425" s="284" t="str">
        <f>IF('Data invoice'!K354=0,"",'Data invoice'!L354)</f>
        <v/>
      </c>
      <c r="C425" s="284" t="str">
        <f>IF('Data invoice'!L354=0,"",'Data invoice'!M354)</f>
        <v/>
      </c>
      <c r="D425" s="284" t="str">
        <f>IF('Data invoice'!M354=0,"",'Data invoice'!N354)</f>
        <v/>
      </c>
      <c r="E425" s="284" t="str">
        <f>IF('Data invoice'!N354=0,"",'Data invoice'!O354)</f>
        <v/>
      </c>
      <c r="F425" s="284" t="str">
        <f>IF('Data invoice'!O354=0,"",'Data invoice'!P354)</f>
        <v/>
      </c>
      <c r="G425" s="284" t="str">
        <f>IF('Data invoice'!P354=0,"",'Data invoice'!Q354)</f>
        <v/>
      </c>
      <c r="H425" s="284" t="str">
        <f>IF('Data invoice'!Q354=0,"",'Data invoice'!R354)</f>
        <v/>
      </c>
      <c r="I425" s="320" t="str">
        <f>IF('Data invoice'!R354=0,"",'Data invoice'!S354)</f>
        <v/>
      </c>
      <c r="J425" s="367" t="str">
        <f>IF('Data invoice'!S354=0,"",'Data invoice'!T354)</f>
        <v/>
      </c>
      <c r="L425" s="279"/>
      <c r="M425" s="279"/>
      <c r="N425" s="279"/>
      <c r="O425" s="279"/>
      <c r="P425" s="279"/>
      <c r="Q425" s="279"/>
      <c r="R425" s="279"/>
      <c r="S425" s="279"/>
      <c r="T425" s="279"/>
      <c r="U425" s="279"/>
      <c r="V425" s="279"/>
      <c r="W425" s="279"/>
      <c r="X425" s="279"/>
      <c r="Y425" s="279"/>
      <c r="Z425" s="279"/>
      <c r="AA425" s="279"/>
      <c r="AB425" s="296"/>
      <c r="AC425" s="296"/>
      <c r="AD425" s="296"/>
      <c r="AE425" s="296"/>
      <c r="AF425" s="296"/>
      <c r="AG425" s="296"/>
      <c r="AH425" s="296"/>
      <c r="AI425" s="296"/>
      <c r="AJ425" s="296"/>
      <c r="AK425" s="296"/>
      <c r="AL425" s="296"/>
    </row>
    <row r="426" spans="1:38" s="414" customFormat="1" ht="16.5" customHeight="1">
      <c r="A426" s="284" t="str">
        <f>IF('Data invoice'!J355=0,"",'Data invoice'!K355)</f>
        <v/>
      </c>
      <c r="B426" s="284" t="str">
        <f>IF('Data invoice'!K355=0,"",'Data invoice'!L355)</f>
        <v/>
      </c>
      <c r="C426" s="284" t="str">
        <f>IF('Data invoice'!L355=0,"",'Data invoice'!M355)</f>
        <v/>
      </c>
      <c r="D426" s="284" t="str">
        <f>IF('Data invoice'!M355=0,"",'Data invoice'!N355)</f>
        <v/>
      </c>
      <c r="E426" s="284" t="str">
        <f>IF('Data invoice'!N355=0,"",'Data invoice'!O355)</f>
        <v/>
      </c>
      <c r="F426" s="284" t="str">
        <f>IF('Data invoice'!O355=0,"",'Data invoice'!P355)</f>
        <v/>
      </c>
      <c r="G426" s="284" t="str">
        <f>IF('Data invoice'!P355=0,"",'Data invoice'!Q355)</f>
        <v/>
      </c>
      <c r="H426" s="284" t="str">
        <f>IF('Data invoice'!Q355=0,"",'Data invoice'!R355)</f>
        <v/>
      </c>
      <c r="I426" s="320" t="str">
        <f>IF('Data invoice'!R355=0,"",'Data invoice'!S355)</f>
        <v/>
      </c>
      <c r="J426" s="367" t="str">
        <f>IF('Data invoice'!S355=0,"",'Data invoice'!T355)</f>
        <v/>
      </c>
      <c r="L426" s="279"/>
      <c r="M426" s="279"/>
      <c r="N426" s="279"/>
      <c r="O426" s="279"/>
      <c r="P426" s="279"/>
      <c r="Q426" s="279"/>
      <c r="R426" s="279"/>
      <c r="S426" s="279"/>
      <c r="T426" s="279"/>
      <c r="U426" s="279"/>
      <c r="V426" s="279"/>
      <c r="W426" s="279"/>
      <c r="X426" s="279"/>
      <c r="Y426" s="279"/>
      <c r="Z426" s="279"/>
      <c r="AA426" s="279"/>
      <c r="AB426" s="296"/>
      <c r="AC426" s="296"/>
      <c r="AD426" s="296"/>
      <c r="AE426" s="296"/>
      <c r="AF426" s="296"/>
      <c r="AG426" s="296"/>
      <c r="AH426" s="296"/>
      <c r="AI426" s="296"/>
      <c r="AJ426" s="296"/>
      <c r="AK426" s="296"/>
      <c r="AL426" s="296"/>
    </row>
    <row r="427" spans="1:38" s="414" customFormat="1" ht="16.5" customHeight="1">
      <c r="A427" s="284" t="str">
        <f>IF('Data invoice'!J356=0,"",'Data invoice'!K356)</f>
        <v/>
      </c>
      <c r="B427" s="284" t="str">
        <f>IF('Data invoice'!K356=0,"",'Data invoice'!L356)</f>
        <v/>
      </c>
      <c r="C427" s="284" t="str">
        <f>IF('Data invoice'!L356=0,"",'Data invoice'!M356)</f>
        <v/>
      </c>
      <c r="D427" s="284" t="str">
        <f>IF('Data invoice'!M356=0,"",'Data invoice'!N356)</f>
        <v/>
      </c>
      <c r="E427" s="284" t="str">
        <f>IF('Data invoice'!N356=0,"",'Data invoice'!O356)</f>
        <v/>
      </c>
      <c r="F427" s="284" t="str">
        <f>IF('Data invoice'!O356=0,"",'Data invoice'!P356)</f>
        <v/>
      </c>
      <c r="G427" s="284" t="str">
        <f>IF('Data invoice'!P356=0,"",'Data invoice'!Q356)</f>
        <v/>
      </c>
      <c r="H427" s="284" t="str">
        <f>IF('Data invoice'!Q356=0,"",'Data invoice'!R356)</f>
        <v/>
      </c>
      <c r="I427" s="320" t="str">
        <f>IF('Data invoice'!R356=0,"",'Data invoice'!S356)</f>
        <v/>
      </c>
      <c r="J427" s="367" t="str">
        <f>IF('Data invoice'!S356=0,"",'Data invoice'!T356)</f>
        <v/>
      </c>
      <c r="L427" s="279"/>
      <c r="M427" s="279"/>
      <c r="N427" s="279"/>
      <c r="O427" s="279"/>
      <c r="P427" s="279"/>
      <c r="Q427" s="279"/>
      <c r="R427" s="279"/>
      <c r="S427" s="279"/>
      <c r="T427" s="279"/>
      <c r="U427" s="279"/>
      <c r="V427" s="279"/>
      <c r="W427" s="279"/>
      <c r="X427" s="279"/>
      <c r="Y427" s="279"/>
      <c r="Z427" s="279"/>
      <c r="AA427" s="279"/>
      <c r="AB427" s="296"/>
      <c r="AC427" s="296"/>
      <c r="AD427" s="296"/>
      <c r="AE427" s="296"/>
      <c r="AF427" s="296"/>
      <c r="AG427" s="296"/>
      <c r="AH427" s="296"/>
      <c r="AI427" s="296"/>
      <c r="AJ427" s="296"/>
      <c r="AK427" s="296"/>
      <c r="AL427" s="296"/>
    </row>
    <row r="428" spans="1:38" s="414" customFormat="1" ht="16.5" customHeight="1">
      <c r="A428" s="284" t="str">
        <f>IF('Data invoice'!J357=0,"",'Data invoice'!K357)</f>
        <v/>
      </c>
      <c r="B428" s="284" t="str">
        <f>IF('Data invoice'!K357=0,"",'Data invoice'!L357)</f>
        <v/>
      </c>
      <c r="C428" s="284" t="str">
        <f>IF('Data invoice'!L357=0,"",'Data invoice'!M357)</f>
        <v/>
      </c>
      <c r="D428" s="284" t="str">
        <f>IF('Data invoice'!M357=0,"",'Data invoice'!N357)</f>
        <v/>
      </c>
      <c r="E428" s="284" t="str">
        <f>IF('Data invoice'!N357=0,"",'Data invoice'!O357)</f>
        <v/>
      </c>
      <c r="F428" s="284" t="str">
        <f>IF('Data invoice'!O357=0,"",'Data invoice'!P357)</f>
        <v/>
      </c>
      <c r="G428" s="284" t="str">
        <f>IF('Data invoice'!P357=0,"",'Data invoice'!Q357)</f>
        <v/>
      </c>
      <c r="H428" s="284" t="str">
        <f>IF('Data invoice'!Q357=0,"",'Data invoice'!R357)</f>
        <v/>
      </c>
      <c r="I428" s="320" t="str">
        <f>IF('Data invoice'!R357=0,"",'Data invoice'!S357)</f>
        <v/>
      </c>
      <c r="J428" s="367" t="str">
        <f>IF('Data invoice'!S357=0,"",'Data invoice'!T357)</f>
        <v/>
      </c>
      <c r="L428" s="279"/>
      <c r="M428" s="279"/>
      <c r="N428" s="279"/>
      <c r="O428" s="279"/>
      <c r="P428" s="279"/>
      <c r="Q428" s="279"/>
      <c r="R428" s="279"/>
      <c r="S428" s="279"/>
      <c r="T428" s="279"/>
      <c r="U428" s="279"/>
      <c r="V428" s="279"/>
      <c r="W428" s="279"/>
      <c r="X428" s="279"/>
      <c r="Y428" s="279"/>
      <c r="Z428" s="279"/>
      <c r="AA428" s="279"/>
      <c r="AB428" s="296"/>
      <c r="AC428" s="296"/>
      <c r="AD428" s="296"/>
      <c r="AE428" s="296"/>
      <c r="AF428" s="296"/>
      <c r="AG428" s="296"/>
      <c r="AH428" s="296"/>
      <c r="AI428" s="296"/>
      <c r="AJ428" s="296"/>
      <c r="AK428" s="296"/>
      <c r="AL428" s="296"/>
    </row>
    <row r="429" spans="1:38" s="414" customFormat="1" ht="16.5" customHeight="1">
      <c r="A429" s="284" t="str">
        <f>IF('Data invoice'!J358=0,"",'Data invoice'!K358)</f>
        <v/>
      </c>
      <c r="B429" s="284" t="str">
        <f>IF('Data invoice'!K358=0,"",'Data invoice'!L358)</f>
        <v/>
      </c>
      <c r="C429" s="284" t="str">
        <f>IF('Data invoice'!L358=0,"",'Data invoice'!M358)</f>
        <v/>
      </c>
      <c r="D429" s="284" t="str">
        <f>IF('Data invoice'!M358=0,"",'Data invoice'!N358)</f>
        <v/>
      </c>
      <c r="E429" s="284" t="str">
        <f>IF('Data invoice'!N358=0,"",'Data invoice'!O358)</f>
        <v/>
      </c>
      <c r="F429" s="284" t="str">
        <f>IF('Data invoice'!O358=0,"",'Data invoice'!P358)</f>
        <v/>
      </c>
      <c r="G429" s="284" t="str">
        <f>IF('Data invoice'!P358=0,"",'Data invoice'!Q358)</f>
        <v/>
      </c>
      <c r="H429" s="284" t="str">
        <f>IF('Data invoice'!Q358=0,"",'Data invoice'!R358)</f>
        <v/>
      </c>
      <c r="I429" s="320" t="str">
        <f>IF('Data invoice'!R358=0,"",'Data invoice'!S358)</f>
        <v/>
      </c>
      <c r="J429" s="367" t="str">
        <f>IF('Data invoice'!S358=0,"",'Data invoice'!T358)</f>
        <v/>
      </c>
      <c r="L429" s="279"/>
      <c r="M429" s="279"/>
      <c r="N429" s="279"/>
      <c r="O429" s="279"/>
      <c r="P429" s="279"/>
      <c r="Q429" s="279"/>
      <c r="R429" s="279"/>
      <c r="S429" s="279"/>
      <c r="T429" s="279"/>
      <c r="U429" s="279"/>
      <c r="V429" s="279"/>
      <c r="W429" s="279"/>
      <c r="X429" s="279"/>
      <c r="Y429" s="279"/>
      <c r="Z429" s="279"/>
      <c r="AA429" s="279"/>
      <c r="AB429" s="296"/>
      <c r="AC429" s="296"/>
      <c r="AD429" s="296"/>
      <c r="AE429" s="296"/>
      <c r="AF429" s="296"/>
      <c r="AG429" s="296"/>
      <c r="AH429" s="296"/>
      <c r="AI429" s="296"/>
      <c r="AJ429" s="296"/>
      <c r="AK429" s="296"/>
      <c r="AL429" s="296"/>
    </row>
    <row r="430" spans="1:38" s="414" customFormat="1" ht="16.5" customHeight="1">
      <c r="A430" s="284" t="str">
        <f>IF('Data invoice'!J359=0,"",'Data invoice'!K359)</f>
        <v/>
      </c>
      <c r="B430" s="284" t="str">
        <f>IF('Data invoice'!K359=0,"",'Data invoice'!L359)</f>
        <v/>
      </c>
      <c r="C430" s="284" t="str">
        <f>IF('Data invoice'!L359=0,"",'Data invoice'!M359)</f>
        <v/>
      </c>
      <c r="D430" s="284" t="str">
        <f>IF('Data invoice'!M359=0,"",'Data invoice'!N359)</f>
        <v/>
      </c>
      <c r="E430" s="284" t="str">
        <f>IF('Data invoice'!N359=0,"",'Data invoice'!O359)</f>
        <v/>
      </c>
      <c r="F430" s="284" t="str">
        <f>IF('Data invoice'!O359=0,"",'Data invoice'!P359)</f>
        <v/>
      </c>
      <c r="G430" s="284" t="str">
        <f>IF('Data invoice'!P359=0,"",'Data invoice'!Q359)</f>
        <v/>
      </c>
      <c r="H430" s="284" t="str">
        <f>IF('Data invoice'!Q359=0,"",'Data invoice'!R359)</f>
        <v/>
      </c>
      <c r="I430" s="320" t="str">
        <f>IF('Data invoice'!R359=0,"",'Data invoice'!S359)</f>
        <v/>
      </c>
      <c r="J430" s="367" t="str">
        <f>IF('Data invoice'!S359=0,"",'Data invoice'!T359)</f>
        <v/>
      </c>
      <c r="L430" s="279"/>
      <c r="M430" s="279"/>
      <c r="N430" s="279"/>
      <c r="O430" s="279"/>
      <c r="P430" s="279"/>
      <c r="Q430" s="279"/>
      <c r="R430" s="279"/>
      <c r="S430" s="279"/>
      <c r="T430" s="279"/>
      <c r="U430" s="279"/>
      <c r="V430" s="279"/>
      <c r="W430" s="279"/>
      <c r="X430" s="279"/>
      <c r="Y430" s="279"/>
      <c r="Z430" s="279"/>
      <c r="AA430" s="279"/>
      <c r="AB430" s="296"/>
      <c r="AC430" s="296"/>
      <c r="AD430" s="296"/>
      <c r="AE430" s="296"/>
      <c r="AF430" s="296"/>
      <c r="AG430" s="296"/>
      <c r="AH430" s="296"/>
      <c r="AI430" s="296"/>
      <c r="AJ430" s="296"/>
      <c r="AK430" s="296"/>
      <c r="AL430" s="296"/>
    </row>
    <row r="431" spans="1:38" s="414" customFormat="1" ht="16.5" customHeight="1">
      <c r="A431" s="284" t="str">
        <f>IF('Data invoice'!J360=0,"",'Data invoice'!K360)</f>
        <v/>
      </c>
      <c r="B431" s="284" t="str">
        <f>IF('Data invoice'!K360=0,"",'Data invoice'!L360)</f>
        <v/>
      </c>
      <c r="C431" s="284" t="str">
        <f>IF('Data invoice'!L360=0,"",'Data invoice'!M360)</f>
        <v/>
      </c>
      <c r="D431" s="284" t="str">
        <f>IF('Data invoice'!M360=0,"",'Data invoice'!N360)</f>
        <v/>
      </c>
      <c r="E431" s="284" t="str">
        <f>IF('Data invoice'!N360=0,"",'Data invoice'!O360)</f>
        <v/>
      </c>
      <c r="F431" s="284" t="str">
        <f>IF('Data invoice'!O360=0,"",'Data invoice'!P360)</f>
        <v/>
      </c>
      <c r="G431" s="284" t="str">
        <f>IF('Data invoice'!P360=0,"",'Data invoice'!Q360)</f>
        <v/>
      </c>
      <c r="H431" s="284" t="str">
        <f>IF('Data invoice'!Q360=0,"",'Data invoice'!R360)</f>
        <v/>
      </c>
      <c r="I431" s="320" t="str">
        <f>IF('Data invoice'!R360=0,"",'Data invoice'!S360)</f>
        <v/>
      </c>
      <c r="J431" s="367" t="str">
        <f>IF('Data invoice'!S360=0,"",'Data invoice'!T360)</f>
        <v/>
      </c>
      <c r="L431" s="279"/>
      <c r="M431" s="279"/>
      <c r="N431" s="279"/>
      <c r="O431" s="279"/>
      <c r="P431" s="279"/>
      <c r="Q431" s="279"/>
      <c r="R431" s="279"/>
      <c r="S431" s="279"/>
      <c r="T431" s="279"/>
      <c r="U431" s="279"/>
      <c r="V431" s="279"/>
      <c r="W431" s="279"/>
      <c r="X431" s="279"/>
      <c r="Y431" s="279"/>
      <c r="Z431" s="279"/>
      <c r="AA431" s="279"/>
      <c r="AB431" s="296"/>
      <c r="AC431" s="296"/>
      <c r="AD431" s="296"/>
      <c r="AE431" s="296"/>
      <c r="AF431" s="296"/>
      <c r="AG431" s="296"/>
      <c r="AH431" s="296"/>
      <c r="AI431" s="296"/>
      <c r="AJ431" s="296"/>
      <c r="AK431" s="296"/>
      <c r="AL431" s="296"/>
    </row>
    <row r="432" spans="1:38" s="414" customFormat="1" ht="16.5" customHeight="1">
      <c r="A432" s="284" t="str">
        <f>IF('Data invoice'!J361=0,"",'Data invoice'!K361)</f>
        <v/>
      </c>
      <c r="B432" s="284" t="str">
        <f>IF('Data invoice'!K361=0,"",'Data invoice'!L361)</f>
        <v/>
      </c>
      <c r="C432" s="284" t="str">
        <f>IF('Data invoice'!L361=0,"",'Data invoice'!M361)</f>
        <v/>
      </c>
      <c r="D432" s="284" t="str">
        <f>IF('Data invoice'!M361=0,"",'Data invoice'!N361)</f>
        <v/>
      </c>
      <c r="E432" s="284" t="str">
        <f>IF('Data invoice'!N361=0,"",'Data invoice'!O361)</f>
        <v/>
      </c>
      <c r="F432" s="284" t="str">
        <f>IF('Data invoice'!O361=0,"",'Data invoice'!P361)</f>
        <v/>
      </c>
      <c r="G432" s="284" t="str">
        <f>IF('Data invoice'!P361=0,"",'Data invoice'!Q361)</f>
        <v/>
      </c>
      <c r="H432" s="284" t="str">
        <f>IF('Data invoice'!Q361=0,"",'Data invoice'!R361)</f>
        <v/>
      </c>
      <c r="I432" s="320" t="str">
        <f>IF('Data invoice'!R361=0,"",'Data invoice'!S361)</f>
        <v/>
      </c>
      <c r="J432" s="367" t="str">
        <f>IF('Data invoice'!S361=0,"",'Data invoice'!T361)</f>
        <v/>
      </c>
      <c r="L432" s="279"/>
      <c r="M432" s="279"/>
      <c r="N432" s="279"/>
      <c r="O432" s="279"/>
      <c r="P432" s="279"/>
      <c r="Q432" s="279"/>
      <c r="R432" s="279"/>
      <c r="S432" s="279"/>
      <c r="T432" s="279"/>
      <c r="U432" s="279"/>
      <c r="V432" s="279"/>
      <c r="W432" s="279"/>
      <c r="X432" s="279"/>
      <c r="Y432" s="279"/>
      <c r="Z432" s="279"/>
      <c r="AA432" s="279"/>
      <c r="AB432" s="296"/>
      <c r="AC432" s="296"/>
      <c r="AD432" s="296"/>
      <c r="AE432" s="296"/>
      <c r="AF432" s="296"/>
      <c r="AG432" s="296"/>
      <c r="AH432" s="296"/>
      <c r="AI432" s="296"/>
      <c r="AJ432" s="296"/>
      <c r="AK432" s="296"/>
      <c r="AL432" s="296"/>
    </row>
    <row r="433" spans="1:38" s="414" customFormat="1" ht="16.5" customHeight="1">
      <c r="A433" s="284" t="e">
        <f>IF('Data invoice'!#REF!=0,"",'Data invoice'!#REF!)</f>
        <v>#REF!</v>
      </c>
      <c r="B433" s="284" t="e">
        <f>IF('Data invoice'!#REF!=0,"",'Data invoice'!#REF!)</f>
        <v>#REF!</v>
      </c>
      <c r="C433" s="284" t="e">
        <f>IF('Data invoice'!#REF!=0,"",'Data invoice'!#REF!)</f>
        <v>#REF!</v>
      </c>
      <c r="D433" s="284" t="e">
        <f>IF('Data invoice'!#REF!=0,"",'Data invoice'!#REF!)</f>
        <v>#REF!</v>
      </c>
      <c r="E433" s="284" t="e">
        <f>IF('Data invoice'!#REF!=0,"",'Data invoice'!#REF!)</f>
        <v>#REF!</v>
      </c>
      <c r="F433" s="284" t="e">
        <f>IF('Data invoice'!#REF!=0,"",'Data invoice'!#REF!)</f>
        <v>#REF!</v>
      </c>
      <c r="G433" s="284" t="e">
        <f>IF('Data invoice'!#REF!=0,"",'Data invoice'!#REF!)</f>
        <v>#REF!</v>
      </c>
      <c r="H433" s="284" t="e">
        <f>IF('Data invoice'!#REF!=0,"",'Data invoice'!#REF!)</f>
        <v>#REF!</v>
      </c>
      <c r="I433" s="320" t="e">
        <f>IF('Data invoice'!#REF!=0,"",'Data invoice'!#REF!)</f>
        <v>#REF!</v>
      </c>
      <c r="J433" s="367" t="e">
        <f>IF('Data invoice'!#REF!=0,"",'Data invoice'!#REF!)</f>
        <v>#REF!</v>
      </c>
      <c r="L433" s="279"/>
      <c r="M433" s="279"/>
      <c r="N433" s="279"/>
      <c r="O433" s="279"/>
      <c r="P433" s="279"/>
      <c r="Q433" s="279"/>
      <c r="R433" s="279"/>
      <c r="S433" s="279"/>
      <c r="T433" s="279"/>
      <c r="U433" s="279"/>
      <c r="V433" s="279"/>
      <c r="W433" s="279"/>
      <c r="X433" s="279"/>
      <c r="Y433" s="279"/>
      <c r="Z433" s="279"/>
      <c r="AA433" s="279"/>
      <c r="AB433" s="296"/>
      <c r="AC433" s="296"/>
      <c r="AD433" s="296"/>
      <c r="AE433" s="296"/>
      <c r="AF433" s="296"/>
      <c r="AG433" s="296"/>
      <c r="AH433" s="296"/>
      <c r="AI433" s="296"/>
      <c r="AJ433" s="296"/>
      <c r="AK433" s="296"/>
      <c r="AL433" s="296"/>
    </row>
    <row r="434" spans="1:38" s="414" customFormat="1" ht="16.5" customHeight="1">
      <c r="A434" s="284" t="str">
        <f>IF('Data invoice'!J362=0,"",'Data invoice'!K362)</f>
        <v/>
      </c>
      <c r="B434" s="284" t="str">
        <f>IF('Data invoice'!K362=0,"",'Data invoice'!L362)</f>
        <v/>
      </c>
      <c r="C434" s="284" t="str">
        <f>IF('Data invoice'!L362=0,"",'Data invoice'!M362)</f>
        <v/>
      </c>
      <c r="D434" s="284" t="str">
        <f>IF('Data invoice'!M362=0,"",'Data invoice'!N362)</f>
        <v/>
      </c>
      <c r="E434" s="284" t="str">
        <f>IF('Data invoice'!N362=0,"",'Data invoice'!O362)</f>
        <v/>
      </c>
      <c r="F434" s="284" t="str">
        <f>IF('Data invoice'!O362=0,"",'Data invoice'!P362)</f>
        <v/>
      </c>
      <c r="G434" s="284" t="str">
        <f>IF('Data invoice'!P362=0,"",'Data invoice'!Q362)</f>
        <v/>
      </c>
      <c r="H434" s="284" t="str">
        <f>IF('Data invoice'!Q362=0,"",'Data invoice'!R362)</f>
        <v/>
      </c>
      <c r="I434" s="320" t="str">
        <f>IF('Data invoice'!R362=0,"",'Data invoice'!S362)</f>
        <v/>
      </c>
      <c r="J434" s="367" t="str">
        <f>IF('Data invoice'!S362=0,"",'Data invoice'!T362)</f>
        <v/>
      </c>
      <c r="L434" s="279"/>
      <c r="M434" s="279"/>
      <c r="N434" s="279"/>
      <c r="O434" s="279"/>
      <c r="P434" s="279"/>
      <c r="Q434" s="279"/>
      <c r="R434" s="279"/>
      <c r="S434" s="279"/>
      <c r="T434" s="279"/>
      <c r="U434" s="279"/>
      <c r="V434" s="279"/>
      <c r="W434" s="279"/>
      <c r="X434" s="279"/>
      <c r="Y434" s="279"/>
      <c r="Z434" s="279"/>
      <c r="AA434" s="279"/>
      <c r="AB434" s="296"/>
      <c r="AC434" s="296"/>
      <c r="AD434" s="296"/>
      <c r="AE434" s="296"/>
      <c r="AF434" s="296"/>
      <c r="AG434" s="296"/>
      <c r="AH434" s="296"/>
      <c r="AI434" s="296"/>
      <c r="AJ434" s="296"/>
      <c r="AK434" s="296"/>
      <c r="AL434" s="296"/>
    </row>
    <row r="435" spans="1:38" s="414" customFormat="1" ht="16.5" customHeight="1">
      <c r="A435" s="284" t="str">
        <f>IF('Data invoice'!J363=0,"",'Data invoice'!K363)</f>
        <v/>
      </c>
      <c r="B435" s="284" t="str">
        <f>IF('Data invoice'!K363=0,"",'Data invoice'!L363)</f>
        <v/>
      </c>
      <c r="C435" s="284" t="str">
        <f>IF('Data invoice'!L363=0,"",'Data invoice'!M363)</f>
        <v/>
      </c>
      <c r="D435" s="284" t="str">
        <f>IF('Data invoice'!M363=0,"",'Data invoice'!N363)</f>
        <v/>
      </c>
      <c r="E435" s="284" t="str">
        <f>IF('Data invoice'!N363=0,"",'Data invoice'!O363)</f>
        <v/>
      </c>
      <c r="F435" s="284" t="str">
        <f>IF('Data invoice'!O363=0,"",'Data invoice'!P363)</f>
        <v/>
      </c>
      <c r="G435" s="284" t="str">
        <f>IF('Data invoice'!P363=0,"",'Data invoice'!Q363)</f>
        <v/>
      </c>
      <c r="H435" s="284" t="str">
        <f>IF('Data invoice'!Q363=0,"",'Data invoice'!R363)</f>
        <v/>
      </c>
      <c r="I435" s="320" t="str">
        <f>IF('Data invoice'!R363=0,"",'Data invoice'!S363)</f>
        <v/>
      </c>
      <c r="J435" s="367" t="str">
        <f>IF('Data invoice'!S363=0,"",'Data invoice'!T363)</f>
        <v/>
      </c>
      <c r="L435" s="279"/>
      <c r="M435" s="279"/>
      <c r="N435" s="279"/>
      <c r="O435" s="279"/>
      <c r="P435" s="279"/>
      <c r="Q435" s="279"/>
      <c r="R435" s="279"/>
      <c r="S435" s="279"/>
      <c r="T435" s="279"/>
      <c r="U435" s="279"/>
      <c r="V435" s="279"/>
      <c r="W435" s="279"/>
      <c r="X435" s="279"/>
      <c r="Y435" s="279"/>
      <c r="Z435" s="279"/>
      <c r="AA435" s="279"/>
      <c r="AB435" s="296"/>
      <c r="AC435" s="296"/>
      <c r="AD435" s="296"/>
      <c r="AE435" s="296"/>
      <c r="AF435" s="296"/>
      <c r="AG435" s="296"/>
      <c r="AH435" s="296"/>
      <c r="AI435" s="296"/>
      <c r="AJ435" s="296"/>
      <c r="AK435" s="296"/>
      <c r="AL435" s="296"/>
    </row>
    <row r="436" spans="1:38" s="414" customFormat="1" ht="16.5" customHeight="1">
      <c r="A436" s="284" t="str">
        <f>IF('Data invoice'!J364=0,"",'Data invoice'!K364)</f>
        <v/>
      </c>
      <c r="B436" s="284" t="str">
        <f>IF('Data invoice'!K364=0,"",'Data invoice'!L364)</f>
        <v/>
      </c>
      <c r="C436" s="284" t="str">
        <f>IF('Data invoice'!L364=0,"",'Data invoice'!M364)</f>
        <v/>
      </c>
      <c r="D436" s="284" t="str">
        <f>IF('Data invoice'!M364=0,"",'Data invoice'!N364)</f>
        <v/>
      </c>
      <c r="E436" s="284" t="str">
        <f>IF('Data invoice'!N364=0,"",'Data invoice'!O364)</f>
        <v/>
      </c>
      <c r="F436" s="284" t="str">
        <f>IF('Data invoice'!O364=0,"",'Data invoice'!P364)</f>
        <v/>
      </c>
      <c r="G436" s="284" t="str">
        <f>IF('Data invoice'!P364=0,"",'Data invoice'!Q364)</f>
        <v/>
      </c>
      <c r="H436" s="284" t="str">
        <f>IF('Data invoice'!Q364=0,"",'Data invoice'!R364)</f>
        <v/>
      </c>
      <c r="I436" s="320" t="str">
        <f>IF('Data invoice'!R364=0,"",'Data invoice'!S364)</f>
        <v/>
      </c>
      <c r="J436" s="367" t="str">
        <f>IF('Data invoice'!S364=0,"",'Data invoice'!T364)</f>
        <v/>
      </c>
      <c r="L436" s="279"/>
      <c r="M436" s="279"/>
      <c r="N436" s="279"/>
      <c r="O436" s="279"/>
      <c r="P436" s="279"/>
      <c r="Q436" s="279"/>
      <c r="R436" s="279"/>
      <c r="S436" s="279"/>
      <c r="T436" s="279"/>
      <c r="U436" s="279"/>
      <c r="V436" s="279"/>
      <c r="W436" s="279"/>
      <c r="X436" s="279"/>
      <c r="Y436" s="279"/>
      <c r="Z436" s="279"/>
      <c r="AA436" s="279"/>
      <c r="AB436" s="296"/>
      <c r="AC436" s="296"/>
      <c r="AD436" s="296"/>
      <c r="AE436" s="296"/>
      <c r="AF436" s="296"/>
      <c r="AG436" s="296"/>
      <c r="AH436" s="296"/>
      <c r="AI436" s="296"/>
      <c r="AJ436" s="296"/>
      <c r="AK436" s="296"/>
      <c r="AL436" s="296"/>
    </row>
    <row r="437" spans="1:38" s="414" customFormat="1" ht="16.5" customHeight="1">
      <c r="A437" s="284" t="str">
        <f>IF('Data invoice'!J365=0,"",'Data invoice'!K365)</f>
        <v/>
      </c>
      <c r="B437" s="284" t="str">
        <f>IF('Data invoice'!K365=0,"",'Data invoice'!L365)</f>
        <v/>
      </c>
      <c r="C437" s="284" t="str">
        <f>IF('Data invoice'!L365=0,"",'Data invoice'!M365)</f>
        <v/>
      </c>
      <c r="D437" s="284" t="str">
        <f>IF('Data invoice'!M365=0,"",'Data invoice'!N365)</f>
        <v/>
      </c>
      <c r="E437" s="284" t="str">
        <f>IF('Data invoice'!N365=0,"",'Data invoice'!O365)</f>
        <v/>
      </c>
      <c r="F437" s="284" t="str">
        <f>IF('Data invoice'!O365=0,"",'Data invoice'!P365)</f>
        <v/>
      </c>
      <c r="G437" s="284" t="str">
        <f>IF('Data invoice'!P365=0,"",'Data invoice'!Q365)</f>
        <v/>
      </c>
      <c r="H437" s="284" t="str">
        <f>IF('Data invoice'!Q365=0,"",'Data invoice'!R365)</f>
        <v/>
      </c>
      <c r="I437" s="320" t="str">
        <f>IF('Data invoice'!R365=0,"",'Data invoice'!S365)</f>
        <v/>
      </c>
      <c r="J437" s="367" t="str">
        <f>IF('Data invoice'!S365=0,"",'Data invoice'!T365)</f>
        <v/>
      </c>
      <c r="L437" s="279"/>
      <c r="M437" s="279"/>
      <c r="N437" s="279"/>
      <c r="O437" s="279"/>
      <c r="P437" s="279"/>
      <c r="Q437" s="279"/>
      <c r="R437" s="279"/>
      <c r="S437" s="279"/>
      <c r="T437" s="279"/>
      <c r="U437" s="279"/>
      <c r="V437" s="279"/>
      <c r="W437" s="279"/>
      <c r="X437" s="279"/>
      <c r="Y437" s="279"/>
      <c r="Z437" s="279"/>
      <c r="AA437" s="279"/>
      <c r="AB437" s="296"/>
      <c r="AC437" s="296"/>
      <c r="AD437" s="296"/>
      <c r="AE437" s="296"/>
      <c r="AF437" s="296"/>
      <c r="AG437" s="296"/>
      <c r="AH437" s="296"/>
      <c r="AI437" s="296"/>
      <c r="AJ437" s="296"/>
      <c r="AK437" s="296"/>
      <c r="AL437" s="296"/>
    </row>
    <row r="438" spans="1:38" s="414" customFormat="1" ht="16.5" customHeight="1">
      <c r="A438" s="284" t="str">
        <f>IF('Data invoice'!J366=0,"",'Data invoice'!K366)</f>
        <v/>
      </c>
      <c r="B438" s="284" t="str">
        <f>IF('Data invoice'!K366=0,"",'Data invoice'!L366)</f>
        <v/>
      </c>
      <c r="C438" s="284" t="str">
        <f>IF('Data invoice'!L366=0,"",'Data invoice'!M366)</f>
        <v/>
      </c>
      <c r="D438" s="284" t="str">
        <f>IF('Data invoice'!M366=0,"",'Data invoice'!N366)</f>
        <v/>
      </c>
      <c r="E438" s="284" t="str">
        <f>IF('Data invoice'!N366=0,"",'Data invoice'!O366)</f>
        <v/>
      </c>
      <c r="F438" s="284" t="str">
        <f>IF('Data invoice'!O366=0,"",'Data invoice'!P366)</f>
        <v/>
      </c>
      <c r="G438" s="284" t="str">
        <f>IF('Data invoice'!P366=0,"",'Data invoice'!Q366)</f>
        <v/>
      </c>
      <c r="H438" s="284" t="str">
        <f>IF('Data invoice'!Q366=0,"",'Data invoice'!R366)</f>
        <v/>
      </c>
      <c r="I438" s="320" t="str">
        <f>IF('Data invoice'!R366=0,"",'Data invoice'!S366)</f>
        <v/>
      </c>
      <c r="J438" s="367" t="str">
        <f>IF('Data invoice'!S366=0,"",'Data invoice'!T366)</f>
        <v/>
      </c>
      <c r="L438" s="279"/>
      <c r="M438" s="279"/>
      <c r="N438" s="279"/>
      <c r="O438" s="279"/>
      <c r="P438" s="279"/>
      <c r="Q438" s="279"/>
      <c r="R438" s="279"/>
      <c r="S438" s="279"/>
      <c r="T438" s="279"/>
      <c r="U438" s="279"/>
      <c r="V438" s="279"/>
      <c r="W438" s="279"/>
      <c r="X438" s="279"/>
      <c r="Y438" s="279"/>
      <c r="Z438" s="279"/>
      <c r="AA438" s="279"/>
      <c r="AB438" s="296"/>
      <c r="AC438" s="296"/>
      <c r="AD438" s="296"/>
      <c r="AE438" s="296"/>
      <c r="AF438" s="296"/>
      <c r="AG438" s="296"/>
      <c r="AH438" s="296"/>
      <c r="AI438" s="296"/>
      <c r="AJ438" s="296"/>
      <c r="AK438" s="296"/>
      <c r="AL438" s="296"/>
    </row>
    <row r="439" spans="1:38" s="414" customFormat="1" ht="16.5" customHeight="1">
      <c r="A439" s="284" t="str">
        <f>IF('Data invoice'!J367=0,"",'Data invoice'!K367)</f>
        <v/>
      </c>
      <c r="B439" s="284" t="str">
        <f>IF('Data invoice'!K367=0,"",'Data invoice'!L367)</f>
        <v/>
      </c>
      <c r="C439" s="284" t="str">
        <f>IF('Data invoice'!L367=0,"",'Data invoice'!M367)</f>
        <v/>
      </c>
      <c r="D439" s="284" t="str">
        <f>IF('Data invoice'!M367=0,"",'Data invoice'!N367)</f>
        <v/>
      </c>
      <c r="E439" s="284" t="str">
        <f>IF('Data invoice'!N367=0,"",'Data invoice'!O367)</f>
        <v/>
      </c>
      <c r="F439" s="284" t="str">
        <f>IF('Data invoice'!O367=0,"",'Data invoice'!P367)</f>
        <v/>
      </c>
      <c r="G439" s="284" t="str">
        <f>IF('Data invoice'!P367=0,"",'Data invoice'!Q367)</f>
        <v/>
      </c>
      <c r="H439" s="284" t="str">
        <f>IF('Data invoice'!Q367=0,"",'Data invoice'!R367)</f>
        <v/>
      </c>
      <c r="I439" s="320" t="str">
        <f>IF('Data invoice'!R367=0,"",'Data invoice'!S367)</f>
        <v/>
      </c>
      <c r="J439" s="367" t="str">
        <f>IF('Data invoice'!S367=0,"",'Data invoice'!T367)</f>
        <v/>
      </c>
      <c r="L439" s="279"/>
      <c r="M439" s="279"/>
      <c r="N439" s="279"/>
      <c r="O439" s="279"/>
      <c r="P439" s="279"/>
      <c r="Q439" s="279"/>
      <c r="R439" s="279"/>
      <c r="S439" s="279"/>
      <c r="T439" s="279"/>
      <c r="U439" s="279"/>
      <c r="V439" s="279"/>
      <c r="W439" s="279"/>
      <c r="X439" s="279"/>
      <c r="Y439" s="279"/>
      <c r="Z439" s="279"/>
      <c r="AA439" s="279"/>
      <c r="AB439" s="296"/>
      <c r="AC439" s="296"/>
      <c r="AD439" s="296"/>
      <c r="AE439" s="296"/>
      <c r="AF439" s="296"/>
      <c r="AG439" s="296"/>
      <c r="AH439" s="296"/>
      <c r="AI439" s="296"/>
      <c r="AJ439" s="296"/>
      <c r="AK439" s="296"/>
      <c r="AL439" s="296"/>
    </row>
    <row r="440" spans="1:38" s="414" customFormat="1" ht="16.5" customHeight="1">
      <c r="A440" s="284" t="str">
        <f>IF('Data invoice'!J368=0,"",'Data invoice'!K368)</f>
        <v/>
      </c>
      <c r="B440" s="284" t="str">
        <f>IF('Data invoice'!K368=0,"",'Data invoice'!L368)</f>
        <v/>
      </c>
      <c r="C440" s="284" t="str">
        <f>IF('Data invoice'!L368=0,"",'Data invoice'!M368)</f>
        <v/>
      </c>
      <c r="D440" s="284" t="str">
        <f>IF('Data invoice'!M368=0,"",'Data invoice'!N368)</f>
        <v/>
      </c>
      <c r="E440" s="284" t="str">
        <f>IF('Data invoice'!N368=0,"",'Data invoice'!O368)</f>
        <v/>
      </c>
      <c r="F440" s="284" t="str">
        <f>IF('Data invoice'!O368=0,"",'Data invoice'!P368)</f>
        <v/>
      </c>
      <c r="G440" s="284" t="str">
        <f>IF('Data invoice'!P368=0,"",'Data invoice'!Q368)</f>
        <v/>
      </c>
      <c r="H440" s="284" t="str">
        <f>IF('Data invoice'!Q368=0,"",'Data invoice'!R368)</f>
        <v/>
      </c>
      <c r="I440" s="320" t="str">
        <f>IF('Data invoice'!R368=0,"",'Data invoice'!S368)</f>
        <v/>
      </c>
      <c r="J440" s="367" t="str">
        <f>IF('Data invoice'!S368=0,"",'Data invoice'!T368)</f>
        <v/>
      </c>
      <c r="L440" s="279"/>
      <c r="M440" s="279"/>
      <c r="N440" s="279"/>
      <c r="O440" s="279"/>
      <c r="P440" s="279"/>
      <c r="Q440" s="279"/>
      <c r="R440" s="279"/>
      <c r="S440" s="279"/>
      <c r="T440" s="279"/>
      <c r="U440" s="279"/>
      <c r="V440" s="279"/>
      <c r="W440" s="279"/>
      <c r="X440" s="279"/>
      <c r="Y440" s="279"/>
      <c r="Z440" s="279"/>
      <c r="AA440" s="279"/>
      <c r="AB440" s="296"/>
      <c r="AC440" s="296"/>
      <c r="AD440" s="296"/>
      <c r="AE440" s="296"/>
      <c r="AF440" s="296"/>
      <c r="AG440" s="296"/>
      <c r="AH440" s="296"/>
      <c r="AI440" s="296"/>
      <c r="AJ440" s="296"/>
      <c r="AK440" s="296"/>
      <c r="AL440" s="296"/>
    </row>
    <row r="441" spans="1:38" s="414" customFormat="1" ht="16.5" customHeight="1">
      <c r="A441" s="284" t="str">
        <f>IF('Data invoice'!J369=0,"",'Data invoice'!K369)</f>
        <v/>
      </c>
      <c r="B441" s="284" t="str">
        <f>IF('Data invoice'!K369=0,"",'Data invoice'!L369)</f>
        <v/>
      </c>
      <c r="C441" s="284" t="str">
        <f>IF('Data invoice'!L369=0,"",'Data invoice'!M369)</f>
        <v/>
      </c>
      <c r="D441" s="284" t="str">
        <f>IF('Data invoice'!M369=0,"",'Data invoice'!N369)</f>
        <v/>
      </c>
      <c r="E441" s="284" t="str">
        <f>IF('Data invoice'!N369=0,"",'Data invoice'!O369)</f>
        <v/>
      </c>
      <c r="F441" s="284" t="str">
        <f>IF('Data invoice'!O369=0,"",'Data invoice'!P369)</f>
        <v/>
      </c>
      <c r="G441" s="284" t="str">
        <f>IF('Data invoice'!P369=0,"",'Data invoice'!Q369)</f>
        <v/>
      </c>
      <c r="H441" s="284" t="str">
        <f>IF('Data invoice'!Q369=0,"",'Data invoice'!R369)</f>
        <v/>
      </c>
      <c r="I441" s="320" t="str">
        <f>IF('Data invoice'!R369=0,"",'Data invoice'!S369)</f>
        <v/>
      </c>
      <c r="J441" s="367" t="str">
        <f>IF('Data invoice'!S369=0,"",'Data invoice'!T369)</f>
        <v/>
      </c>
      <c r="L441" s="279"/>
      <c r="M441" s="279"/>
      <c r="N441" s="279"/>
      <c r="O441" s="279"/>
      <c r="P441" s="279"/>
      <c r="Q441" s="279"/>
      <c r="R441" s="279"/>
      <c r="S441" s="279"/>
      <c r="T441" s="279"/>
      <c r="U441" s="279"/>
      <c r="V441" s="279"/>
      <c r="W441" s="279"/>
      <c r="X441" s="279"/>
      <c r="Y441" s="279"/>
      <c r="Z441" s="279"/>
      <c r="AA441" s="279"/>
      <c r="AB441" s="296"/>
      <c r="AC441" s="296"/>
      <c r="AD441" s="296"/>
      <c r="AE441" s="296"/>
      <c r="AF441" s="296"/>
      <c r="AG441" s="296"/>
      <c r="AH441" s="296"/>
      <c r="AI441" s="296"/>
      <c r="AJ441" s="296"/>
      <c r="AK441" s="296"/>
      <c r="AL441" s="296"/>
    </row>
    <row r="442" spans="1:38" s="414" customFormat="1" ht="16.5" customHeight="1">
      <c r="A442" s="284" t="str">
        <f>IF('Data invoice'!J370=0,"",'Data invoice'!K370)</f>
        <v/>
      </c>
      <c r="B442" s="284" t="str">
        <f>IF('Data invoice'!K370=0,"",'Data invoice'!L370)</f>
        <v/>
      </c>
      <c r="C442" s="284" t="str">
        <f>IF('Data invoice'!L370=0,"",'Data invoice'!M370)</f>
        <v/>
      </c>
      <c r="D442" s="284" t="str">
        <f>IF('Data invoice'!M370=0,"",'Data invoice'!N370)</f>
        <v/>
      </c>
      <c r="E442" s="284" t="str">
        <f>IF('Data invoice'!N370=0,"",'Data invoice'!O370)</f>
        <v/>
      </c>
      <c r="F442" s="284" t="str">
        <f>IF('Data invoice'!O370=0,"",'Data invoice'!P370)</f>
        <v/>
      </c>
      <c r="G442" s="284" t="str">
        <f>IF('Data invoice'!P370=0,"",'Data invoice'!Q370)</f>
        <v/>
      </c>
      <c r="H442" s="284" t="str">
        <f>IF('Data invoice'!Q370=0,"",'Data invoice'!R370)</f>
        <v/>
      </c>
      <c r="I442" s="320" t="str">
        <f>IF('Data invoice'!R370=0,"",'Data invoice'!S370)</f>
        <v/>
      </c>
      <c r="J442" s="367" t="str">
        <f>IF('Data invoice'!S370=0,"",'Data invoice'!T370)</f>
        <v/>
      </c>
      <c r="L442" s="279"/>
      <c r="M442" s="279"/>
      <c r="N442" s="279"/>
      <c r="O442" s="279"/>
      <c r="P442" s="279"/>
      <c r="Q442" s="279"/>
      <c r="R442" s="279"/>
      <c r="S442" s="279"/>
      <c r="T442" s="279"/>
      <c r="U442" s="279"/>
      <c r="V442" s="279"/>
      <c r="W442" s="279"/>
      <c r="X442" s="279"/>
      <c r="Y442" s="279"/>
      <c r="Z442" s="279"/>
      <c r="AA442" s="279"/>
      <c r="AB442" s="296"/>
      <c r="AC442" s="296"/>
      <c r="AD442" s="296"/>
      <c r="AE442" s="296"/>
      <c r="AF442" s="296"/>
      <c r="AG442" s="296"/>
      <c r="AH442" s="296"/>
      <c r="AI442" s="296"/>
      <c r="AJ442" s="296"/>
      <c r="AK442" s="296"/>
      <c r="AL442" s="296"/>
    </row>
    <row r="443" spans="1:38" s="414" customFormat="1" ht="16.5" customHeight="1">
      <c r="A443" s="284" t="str">
        <f>IF('Data invoice'!J371=0,"",'Data invoice'!K371)</f>
        <v/>
      </c>
      <c r="B443" s="284" t="str">
        <f>IF('Data invoice'!K371=0,"",'Data invoice'!L371)</f>
        <v/>
      </c>
      <c r="C443" s="284" t="str">
        <f>IF('Data invoice'!L371=0,"",'Data invoice'!M371)</f>
        <v/>
      </c>
      <c r="D443" s="284" t="str">
        <f>IF('Data invoice'!M371=0,"",'Data invoice'!N371)</f>
        <v/>
      </c>
      <c r="E443" s="284" t="str">
        <f>IF('Data invoice'!N371=0,"",'Data invoice'!O371)</f>
        <v/>
      </c>
      <c r="F443" s="284" t="str">
        <f>IF('Data invoice'!O371=0,"",'Data invoice'!P371)</f>
        <v/>
      </c>
      <c r="G443" s="284" t="str">
        <f>IF('Data invoice'!P371=0,"",'Data invoice'!Q371)</f>
        <v/>
      </c>
      <c r="H443" s="284" t="str">
        <f>IF('Data invoice'!Q371=0,"",'Data invoice'!R371)</f>
        <v/>
      </c>
      <c r="I443" s="320" t="str">
        <f>IF('Data invoice'!R371=0,"",'Data invoice'!S371)</f>
        <v/>
      </c>
      <c r="J443" s="367" t="str">
        <f>IF('Data invoice'!S371=0,"",'Data invoice'!T371)</f>
        <v/>
      </c>
      <c r="L443" s="279"/>
      <c r="M443" s="279"/>
      <c r="N443" s="279"/>
      <c r="O443" s="279"/>
      <c r="P443" s="279"/>
      <c r="Q443" s="279"/>
      <c r="R443" s="279"/>
      <c r="S443" s="279"/>
      <c r="T443" s="279"/>
      <c r="U443" s="279"/>
      <c r="V443" s="279"/>
      <c r="W443" s="279"/>
      <c r="X443" s="279"/>
      <c r="Y443" s="279"/>
      <c r="Z443" s="279"/>
      <c r="AA443" s="279"/>
      <c r="AB443" s="296"/>
      <c r="AC443" s="296"/>
      <c r="AD443" s="296"/>
      <c r="AE443" s="296"/>
      <c r="AF443" s="296"/>
      <c r="AG443" s="296"/>
      <c r="AH443" s="296"/>
      <c r="AI443" s="296"/>
      <c r="AJ443" s="296"/>
      <c r="AK443" s="296"/>
      <c r="AL443" s="296"/>
    </row>
    <row r="444" spans="1:38" s="414" customFormat="1" ht="16.5" customHeight="1">
      <c r="A444" s="284" t="str">
        <f>IF('Data invoice'!J372=0,"",'Data invoice'!K372)</f>
        <v/>
      </c>
      <c r="B444" s="284" t="str">
        <f>IF('Data invoice'!K372=0,"",'Data invoice'!L372)</f>
        <v/>
      </c>
      <c r="C444" s="284" t="str">
        <f>IF('Data invoice'!L372=0,"",'Data invoice'!M372)</f>
        <v/>
      </c>
      <c r="D444" s="284" t="str">
        <f>IF('Data invoice'!M372=0,"",'Data invoice'!N372)</f>
        <v/>
      </c>
      <c r="E444" s="284" t="str">
        <f>IF('Data invoice'!N372=0,"",'Data invoice'!O372)</f>
        <v/>
      </c>
      <c r="F444" s="284" t="str">
        <f>IF('Data invoice'!O372=0,"",'Data invoice'!P372)</f>
        <v/>
      </c>
      <c r="G444" s="284" t="str">
        <f>IF('Data invoice'!P372=0,"",'Data invoice'!Q372)</f>
        <v/>
      </c>
      <c r="H444" s="284" t="str">
        <f>IF('Data invoice'!Q372=0,"",'Data invoice'!R372)</f>
        <v/>
      </c>
      <c r="I444" s="320" t="str">
        <f>IF('Data invoice'!R372=0,"",'Data invoice'!S372)</f>
        <v/>
      </c>
      <c r="J444" s="367" t="str">
        <f>IF('Data invoice'!S372=0,"",'Data invoice'!T372)</f>
        <v/>
      </c>
      <c r="L444" s="279"/>
      <c r="M444" s="279"/>
      <c r="N444" s="279"/>
      <c r="O444" s="279"/>
      <c r="P444" s="279"/>
      <c r="Q444" s="279"/>
      <c r="R444" s="279"/>
      <c r="S444" s="279"/>
      <c r="T444" s="279"/>
      <c r="U444" s="279"/>
      <c r="V444" s="279"/>
      <c r="W444" s="279"/>
      <c r="X444" s="279"/>
      <c r="Y444" s="279"/>
      <c r="Z444" s="279"/>
      <c r="AA444" s="279"/>
      <c r="AB444" s="296"/>
      <c r="AC444" s="296"/>
      <c r="AD444" s="296"/>
      <c r="AE444" s="296"/>
      <c r="AF444" s="296"/>
      <c r="AG444" s="296"/>
      <c r="AH444" s="296"/>
      <c r="AI444" s="296"/>
      <c r="AJ444" s="296"/>
      <c r="AK444" s="296"/>
      <c r="AL444" s="296"/>
    </row>
    <row r="445" spans="1:38" s="414" customFormat="1" ht="16.5" customHeight="1">
      <c r="A445" s="284" t="str">
        <f>IF('Data invoice'!J373=0,"",'Data invoice'!K373)</f>
        <v/>
      </c>
      <c r="B445" s="284" t="str">
        <f>IF('Data invoice'!K373=0,"",'Data invoice'!L373)</f>
        <v/>
      </c>
      <c r="C445" s="284" t="str">
        <f>IF('Data invoice'!L373=0,"",'Data invoice'!M373)</f>
        <v/>
      </c>
      <c r="D445" s="284" t="str">
        <f>IF('Data invoice'!M373=0,"",'Data invoice'!N373)</f>
        <v/>
      </c>
      <c r="E445" s="284" t="str">
        <f>IF('Data invoice'!N373=0,"",'Data invoice'!O373)</f>
        <v/>
      </c>
      <c r="F445" s="284" t="str">
        <f>IF('Data invoice'!O373=0,"",'Data invoice'!P373)</f>
        <v/>
      </c>
      <c r="G445" s="284" t="str">
        <f>IF('Data invoice'!P373=0,"",'Data invoice'!Q373)</f>
        <v/>
      </c>
      <c r="H445" s="284" t="str">
        <f>IF('Data invoice'!Q373=0,"",'Data invoice'!R373)</f>
        <v/>
      </c>
      <c r="I445" s="320" t="str">
        <f>IF('Data invoice'!R373=0,"",'Data invoice'!S373)</f>
        <v/>
      </c>
      <c r="J445" s="367" t="str">
        <f>IF('Data invoice'!S373=0,"",'Data invoice'!T373)</f>
        <v/>
      </c>
      <c r="L445" s="279"/>
      <c r="M445" s="279"/>
      <c r="N445" s="279"/>
      <c r="O445" s="279"/>
      <c r="P445" s="279"/>
      <c r="Q445" s="279"/>
      <c r="R445" s="279"/>
      <c r="S445" s="279"/>
      <c r="T445" s="279"/>
      <c r="U445" s="279"/>
      <c r="V445" s="279"/>
      <c r="W445" s="279"/>
      <c r="X445" s="279"/>
      <c r="Y445" s="279"/>
      <c r="Z445" s="279"/>
      <c r="AA445" s="279"/>
      <c r="AB445" s="296"/>
      <c r="AC445" s="296"/>
      <c r="AD445" s="296"/>
      <c r="AE445" s="296"/>
      <c r="AF445" s="296"/>
      <c r="AG445" s="296"/>
      <c r="AH445" s="296"/>
      <c r="AI445" s="296"/>
      <c r="AJ445" s="296"/>
      <c r="AK445" s="296"/>
      <c r="AL445" s="296"/>
    </row>
    <row r="446" spans="1:38" s="414" customFormat="1" ht="16.5" customHeight="1">
      <c r="A446" s="284" t="str">
        <f>IF('Data invoice'!J374=0,"",'Data invoice'!K374)</f>
        <v/>
      </c>
      <c r="B446" s="284" t="str">
        <f>IF('Data invoice'!K374=0,"",'Data invoice'!L374)</f>
        <v/>
      </c>
      <c r="C446" s="284" t="str">
        <f>IF('Data invoice'!L374=0,"",'Data invoice'!M374)</f>
        <v/>
      </c>
      <c r="D446" s="284" t="str">
        <f>IF('Data invoice'!M374=0,"",'Data invoice'!N374)</f>
        <v/>
      </c>
      <c r="E446" s="284" t="str">
        <f>IF('Data invoice'!N374=0,"",'Data invoice'!O374)</f>
        <v/>
      </c>
      <c r="F446" s="284" t="str">
        <f>IF('Data invoice'!O374=0,"",'Data invoice'!P374)</f>
        <v/>
      </c>
      <c r="G446" s="284" t="str">
        <f>IF('Data invoice'!P374=0,"",'Data invoice'!Q374)</f>
        <v/>
      </c>
      <c r="H446" s="284" t="str">
        <f>IF('Data invoice'!Q374=0,"",'Data invoice'!R374)</f>
        <v/>
      </c>
      <c r="I446" s="320" t="str">
        <f>IF('Data invoice'!R374=0,"",'Data invoice'!S374)</f>
        <v/>
      </c>
      <c r="J446" s="367" t="str">
        <f>IF('Data invoice'!S374=0,"",'Data invoice'!T374)</f>
        <v/>
      </c>
      <c r="L446" s="279"/>
      <c r="M446" s="279"/>
      <c r="N446" s="279"/>
      <c r="O446" s="279"/>
      <c r="P446" s="279"/>
      <c r="Q446" s="279"/>
      <c r="R446" s="279"/>
      <c r="S446" s="279"/>
      <c r="T446" s="279"/>
      <c r="U446" s="279"/>
      <c r="V446" s="279"/>
      <c r="W446" s="279"/>
      <c r="X446" s="279"/>
      <c r="Y446" s="279"/>
      <c r="Z446" s="279"/>
      <c r="AA446" s="279"/>
      <c r="AB446" s="296"/>
      <c r="AC446" s="296"/>
      <c r="AD446" s="296"/>
      <c r="AE446" s="296"/>
      <c r="AF446" s="296"/>
      <c r="AG446" s="296"/>
      <c r="AH446" s="296"/>
      <c r="AI446" s="296"/>
      <c r="AJ446" s="296"/>
      <c r="AK446" s="296"/>
      <c r="AL446" s="296"/>
    </row>
    <row r="447" spans="1:38" s="414" customFormat="1" ht="16.5" customHeight="1">
      <c r="A447" s="284" t="str">
        <f>IF('Data invoice'!J375=0,"",'Data invoice'!K375)</f>
        <v/>
      </c>
      <c r="B447" s="284" t="str">
        <f>IF('Data invoice'!K375=0,"",'Data invoice'!L375)</f>
        <v/>
      </c>
      <c r="C447" s="284" t="str">
        <f>IF('Data invoice'!L375=0,"",'Data invoice'!M375)</f>
        <v/>
      </c>
      <c r="D447" s="284" t="str">
        <f>IF('Data invoice'!M375=0,"",'Data invoice'!N375)</f>
        <v/>
      </c>
      <c r="E447" s="284" t="str">
        <f>IF('Data invoice'!N375=0,"",'Data invoice'!O375)</f>
        <v/>
      </c>
      <c r="F447" s="284" t="str">
        <f>IF('Data invoice'!O375=0,"",'Data invoice'!P375)</f>
        <v/>
      </c>
      <c r="G447" s="284" t="str">
        <f>IF('Data invoice'!P375=0,"",'Data invoice'!Q375)</f>
        <v/>
      </c>
      <c r="H447" s="284" t="str">
        <f>IF('Data invoice'!Q375=0,"",'Data invoice'!R375)</f>
        <v/>
      </c>
      <c r="I447" s="320" t="str">
        <f>IF('Data invoice'!R375=0,"",'Data invoice'!S375)</f>
        <v/>
      </c>
      <c r="J447" s="367" t="str">
        <f>IF('Data invoice'!S375=0,"",'Data invoice'!T375)</f>
        <v/>
      </c>
      <c r="L447" s="279"/>
      <c r="M447" s="279"/>
      <c r="N447" s="279"/>
      <c r="O447" s="279"/>
      <c r="P447" s="279"/>
      <c r="Q447" s="279"/>
      <c r="R447" s="279"/>
      <c r="S447" s="279"/>
      <c r="T447" s="279"/>
      <c r="U447" s="279"/>
      <c r="V447" s="279"/>
      <c r="W447" s="279"/>
      <c r="X447" s="279"/>
      <c r="Y447" s="279"/>
      <c r="Z447" s="279"/>
      <c r="AA447" s="279"/>
      <c r="AB447" s="296"/>
      <c r="AC447" s="296"/>
      <c r="AD447" s="296"/>
      <c r="AE447" s="296"/>
      <c r="AF447" s="296"/>
      <c r="AG447" s="296"/>
      <c r="AH447" s="296"/>
      <c r="AI447" s="296"/>
      <c r="AJ447" s="296"/>
      <c r="AK447" s="296"/>
      <c r="AL447" s="296"/>
    </row>
    <row r="448" spans="1:38" s="414" customFormat="1" ht="16.5" customHeight="1">
      <c r="A448" s="284" t="str">
        <f>IF('Data invoice'!J376=0,"",'Data invoice'!K376)</f>
        <v/>
      </c>
      <c r="B448" s="284" t="str">
        <f>IF('Data invoice'!K376=0,"",'Data invoice'!L376)</f>
        <v/>
      </c>
      <c r="C448" s="284" t="str">
        <f>IF('Data invoice'!L376=0,"",'Data invoice'!M376)</f>
        <v/>
      </c>
      <c r="D448" s="284" t="str">
        <f>IF('Data invoice'!M376=0,"",'Data invoice'!N376)</f>
        <v/>
      </c>
      <c r="E448" s="284" t="str">
        <f>IF('Data invoice'!N376=0,"",'Data invoice'!O376)</f>
        <v/>
      </c>
      <c r="F448" s="284" t="str">
        <f>IF('Data invoice'!O376=0,"",'Data invoice'!P376)</f>
        <v/>
      </c>
      <c r="G448" s="284" t="str">
        <f>IF('Data invoice'!P376=0,"",'Data invoice'!Q376)</f>
        <v/>
      </c>
      <c r="H448" s="284" t="str">
        <f>IF('Data invoice'!Q376=0,"",'Data invoice'!R376)</f>
        <v/>
      </c>
      <c r="I448" s="320" t="str">
        <f>IF('Data invoice'!R376=0,"",'Data invoice'!S376)</f>
        <v/>
      </c>
      <c r="J448" s="367" t="str">
        <f>IF('Data invoice'!S376=0,"",'Data invoice'!T376)</f>
        <v/>
      </c>
      <c r="L448" s="279"/>
      <c r="M448" s="279"/>
      <c r="N448" s="279"/>
      <c r="O448" s="279"/>
      <c r="P448" s="279"/>
      <c r="Q448" s="279"/>
      <c r="R448" s="279"/>
      <c r="S448" s="279"/>
      <c r="T448" s="279"/>
      <c r="U448" s="279"/>
      <c r="V448" s="279"/>
      <c r="W448" s="279"/>
      <c r="X448" s="279"/>
      <c r="Y448" s="279"/>
      <c r="Z448" s="279"/>
      <c r="AA448" s="279"/>
      <c r="AB448" s="296"/>
      <c r="AC448" s="296"/>
      <c r="AD448" s="296"/>
      <c r="AE448" s="296"/>
      <c r="AF448" s="296"/>
      <c r="AG448" s="296"/>
      <c r="AH448" s="296"/>
      <c r="AI448" s="296"/>
      <c r="AJ448" s="296"/>
      <c r="AK448" s="296"/>
      <c r="AL448" s="296"/>
    </row>
    <row r="449" spans="1:38" s="414" customFormat="1" ht="16.5" customHeight="1">
      <c r="A449" s="284" t="str">
        <f>IF('Data invoice'!J377=0,"",'Data invoice'!K377)</f>
        <v/>
      </c>
      <c r="B449" s="284" t="str">
        <f>IF('Data invoice'!K377=0,"",'Data invoice'!L377)</f>
        <v/>
      </c>
      <c r="C449" s="284" t="str">
        <f>IF('Data invoice'!L377=0,"",'Data invoice'!M377)</f>
        <v/>
      </c>
      <c r="D449" s="284" t="str">
        <f>IF('Data invoice'!M377=0,"",'Data invoice'!N377)</f>
        <v/>
      </c>
      <c r="E449" s="284" t="str">
        <f>IF('Data invoice'!N377=0,"",'Data invoice'!O377)</f>
        <v/>
      </c>
      <c r="F449" s="284" t="str">
        <f>IF('Data invoice'!O377=0,"",'Data invoice'!P377)</f>
        <v/>
      </c>
      <c r="G449" s="284" t="str">
        <f>IF('Data invoice'!P377=0,"",'Data invoice'!Q377)</f>
        <v/>
      </c>
      <c r="H449" s="284" t="str">
        <f>IF('Data invoice'!Q377=0,"",'Data invoice'!R377)</f>
        <v/>
      </c>
      <c r="I449" s="320" t="str">
        <f>IF('Data invoice'!R377=0,"",'Data invoice'!S377)</f>
        <v/>
      </c>
      <c r="J449" s="367" t="str">
        <f>IF('Data invoice'!S377=0,"",'Data invoice'!T377)</f>
        <v/>
      </c>
      <c r="L449" s="279"/>
      <c r="M449" s="279"/>
      <c r="N449" s="279"/>
      <c r="O449" s="279"/>
      <c r="P449" s="279"/>
      <c r="Q449" s="279"/>
      <c r="R449" s="279"/>
      <c r="S449" s="279"/>
      <c r="T449" s="279"/>
      <c r="U449" s="279"/>
      <c r="V449" s="279"/>
      <c r="W449" s="279"/>
      <c r="X449" s="279"/>
      <c r="Y449" s="279"/>
      <c r="Z449" s="279"/>
      <c r="AA449" s="279"/>
      <c r="AB449" s="296"/>
      <c r="AC449" s="296"/>
      <c r="AD449" s="296"/>
      <c r="AE449" s="296"/>
      <c r="AF449" s="296"/>
      <c r="AG449" s="296"/>
      <c r="AH449" s="296"/>
      <c r="AI449" s="296"/>
      <c r="AJ449" s="296"/>
      <c r="AK449" s="296"/>
      <c r="AL449" s="296"/>
    </row>
    <row r="450" spans="1:38" s="414" customFormat="1" ht="16.5" customHeight="1">
      <c r="A450" s="284" t="str">
        <f>IF('Data invoice'!J378=0,"",'Data invoice'!K378)</f>
        <v/>
      </c>
      <c r="B450" s="284" t="str">
        <f>IF('Data invoice'!K378=0,"",'Data invoice'!L378)</f>
        <v/>
      </c>
      <c r="C450" s="284" t="str">
        <f>IF('Data invoice'!L378=0,"",'Data invoice'!M378)</f>
        <v/>
      </c>
      <c r="D450" s="284" t="str">
        <f>IF('Data invoice'!M378=0,"",'Data invoice'!N378)</f>
        <v/>
      </c>
      <c r="E450" s="284" t="str">
        <f>IF('Data invoice'!N378=0,"",'Data invoice'!O378)</f>
        <v/>
      </c>
      <c r="F450" s="284" t="str">
        <f>IF('Data invoice'!O378=0,"",'Data invoice'!P378)</f>
        <v/>
      </c>
      <c r="G450" s="284" t="str">
        <f>IF('Data invoice'!P378=0,"",'Data invoice'!Q378)</f>
        <v/>
      </c>
      <c r="H450" s="284" t="str">
        <f>IF('Data invoice'!Q378=0,"",'Data invoice'!R378)</f>
        <v/>
      </c>
      <c r="I450" s="320" t="str">
        <f>IF('Data invoice'!R378=0,"",'Data invoice'!S378)</f>
        <v/>
      </c>
      <c r="J450" s="367" t="str">
        <f>IF('Data invoice'!S378=0,"",'Data invoice'!T378)</f>
        <v/>
      </c>
      <c r="L450" s="279"/>
      <c r="M450" s="279"/>
      <c r="N450" s="279"/>
      <c r="O450" s="279"/>
      <c r="P450" s="279"/>
      <c r="Q450" s="279"/>
      <c r="R450" s="279"/>
      <c r="S450" s="279"/>
      <c r="T450" s="279"/>
      <c r="U450" s="279"/>
      <c r="V450" s="279"/>
      <c r="W450" s="279"/>
      <c r="X450" s="279"/>
      <c r="Y450" s="279"/>
      <c r="Z450" s="279"/>
      <c r="AA450" s="279"/>
      <c r="AB450" s="296"/>
      <c r="AC450" s="296"/>
      <c r="AD450" s="296"/>
      <c r="AE450" s="296"/>
      <c r="AF450" s="296"/>
      <c r="AG450" s="296"/>
      <c r="AH450" s="296"/>
      <c r="AI450" s="296"/>
      <c r="AJ450" s="296"/>
      <c r="AK450" s="296"/>
      <c r="AL450" s="296"/>
    </row>
    <row r="451" spans="1:38" s="414" customFormat="1" ht="16.5" customHeight="1">
      <c r="A451" s="284" t="str">
        <f>IF('Data invoice'!J379=0,"",'Data invoice'!K379)</f>
        <v/>
      </c>
      <c r="B451" s="284" t="str">
        <f>IF('Data invoice'!K379=0,"",'Data invoice'!L379)</f>
        <v/>
      </c>
      <c r="C451" s="284" t="str">
        <f>IF('Data invoice'!L379=0,"",'Data invoice'!M379)</f>
        <v/>
      </c>
      <c r="D451" s="284" t="str">
        <f>IF('Data invoice'!M379=0,"",'Data invoice'!N379)</f>
        <v/>
      </c>
      <c r="E451" s="284" t="str">
        <f>IF('Data invoice'!N379=0,"",'Data invoice'!O379)</f>
        <v/>
      </c>
      <c r="F451" s="284" t="str">
        <f>IF('Data invoice'!O379=0,"",'Data invoice'!P379)</f>
        <v/>
      </c>
      <c r="G451" s="284" t="str">
        <f>IF('Data invoice'!P379=0,"",'Data invoice'!Q379)</f>
        <v/>
      </c>
      <c r="H451" s="284" t="str">
        <f>IF('Data invoice'!Q379=0,"",'Data invoice'!R379)</f>
        <v/>
      </c>
      <c r="I451" s="320" t="str">
        <f>IF('Data invoice'!R379=0,"",'Data invoice'!S379)</f>
        <v/>
      </c>
      <c r="J451" s="367" t="str">
        <f>IF('Data invoice'!S379=0,"",'Data invoice'!T379)</f>
        <v/>
      </c>
      <c r="L451" s="279"/>
      <c r="M451" s="279"/>
      <c r="N451" s="279"/>
      <c r="O451" s="279"/>
      <c r="P451" s="279"/>
      <c r="Q451" s="279"/>
      <c r="R451" s="279"/>
      <c r="S451" s="279"/>
      <c r="T451" s="279"/>
      <c r="U451" s="279"/>
      <c r="V451" s="279"/>
      <c r="W451" s="279"/>
      <c r="X451" s="279"/>
      <c r="Y451" s="279"/>
      <c r="Z451" s="279"/>
      <c r="AA451" s="279"/>
      <c r="AB451" s="296"/>
      <c r="AC451" s="296"/>
      <c r="AD451" s="296"/>
      <c r="AE451" s="296"/>
      <c r="AF451" s="296"/>
      <c r="AG451" s="296"/>
      <c r="AH451" s="296"/>
      <c r="AI451" s="296"/>
      <c r="AJ451" s="296"/>
      <c r="AK451" s="296"/>
      <c r="AL451" s="296"/>
    </row>
    <row r="452" spans="1:38" s="414" customFormat="1" ht="16.5" customHeight="1">
      <c r="A452" s="284" t="str">
        <f>IF('Data invoice'!J380=0,"",'Data invoice'!K380)</f>
        <v/>
      </c>
      <c r="B452" s="284" t="str">
        <f>IF('Data invoice'!K380=0,"",'Data invoice'!L380)</f>
        <v/>
      </c>
      <c r="C452" s="284" t="str">
        <f>IF('Data invoice'!L380=0,"",'Data invoice'!M380)</f>
        <v/>
      </c>
      <c r="D452" s="284" t="str">
        <f>IF('Data invoice'!M380=0,"",'Data invoice'!N380)</f>
        <v/>
      </c>
      <c r="E452" s="284" t="str">
        <f>IF('Data invoice'!N380=0,"",'Data invoice'!O380)</f>
        <v/>
      </c>
      <c r="F452" s="284" t="str">
        <f>IF('Data invoice'!O380=0,"",'Data invoice'!P380)</f>
        <v/>
      </c>
      <c r="G452" s="284" t="str">
        <f>IF('Data invoice'!P380=0,"",'Data invoice'!Q380)</f>
        <v/>
      </c>
      <c r="H452" s="284" t="str">
        <f>IF('Data invoice'!Q380=0,"",'Data invoice'!R380)</f>
        <v/>
      </c>
      <c r="I452" s="320" t="str">
        <f>IF('Data invoice'!R380=0,"",'Data invoice'!S380)</f>
        <v/>
      </c>
      <c r="J452" s="367" t="str">
        <f>IF('Data invoice'!S380=0,"",'Data invoice'!T380)</f>
        <v/>
      </c>
      <c r="L452" s="279"/>
      <c r="M452" s="279"/>
      <c r="N452" s="279"/>
      <c r="O452" s="279"/>
      <c r="P452" s="279"/>
      <c r="Q452" s="279"/>
      <c r="R452" s="279"/>
      <c r="S452" s="279"/>
      <c r="T452" s="279"/>
      <c r="U452" s="279"/>
      <c r="V452" s="279"/>
      <c r="W452" s="279"/>
      <c r="X452" s="279"/>
      <c r="Y452" s="279"/>
      <c r="Z452" s="279"/>
      <c r="AA452" s="279"/>
      <c r="AB452" s="296"/>
      <c r="AC452" s="296"/>
      <c r="AD452" s="296"/>
      <c r="AE452" s="296"/>
      <c r="AF452" s="296"/>
      <c r="AG452" s="296"/>
      <c r="AH452" s="296"/>
      <c r="AI452" s="296"/>
      <c r="AJ452" s="296"/>
      <c r="AK452" s="296"/>
      <c r="AL452" s="296"/>
    </row>
    <row r="453" spans="1:38" s="414" customFormat="1" ht="16.5" customHeight="1">
      <c r="A453" s="284" t="str">
        <f>IF('Data invoice'!J381=0,"",'Data invoice'!K381)</f>
        <v/>
      </c>
      <c r="B453" s="284" t="str">
        <f>IF('Data invoice'!K381=0,"",'Data invoice'!L381)</f>
        <v/>
      </c>
      <c r="C453" s="284" t="str">
        <f>IF('Data invoice'!L381=0,"",'Data invoice'!M381)</f>
        <v/>
      </c>
      <c r="D453" s="284" t="str">
        <f>IF('Data invoice'!M381=0,"",'Data invoice'!N381)</f>
        <v/>
      </c>
      <c r="E453" s="284" t="str">
        <f>IF('Data invoice'!N381=0,"",'Data invoice'!O381)</f>
        <v/>
      </c>
      <c r="F453" s="284" t="str">
        <f>IF('Data invoice'!O381=0,"",'Data invoice'!P381)</f>
        <v/>
      </c>
      <c r="G453" s="284" t="str">
        <f>IF('Data invoice'!P381=0,"",'Data invoice'!Q381)</f>
        <v/>
      </c>
      <c r="H453" s="284" t="str">
        <f>IF('Data invoice'!Q381=0,"",'Data invoice'!R381)</f>
        <v/>
      </c>
      <c r="I453" s="320" t="str">
        <f>IF('Data invoice'!R381=0,"",'Data invoice'!S381)</f>
        <v/>
      </c>
      <c r="J453" s="367" t="str">
        <f>IF('Data invoice'!S381=0,"",'Data invoice'!T381)</f>
        <v/>
      </c>
      <c r="L453" s="279"/>
      <c r="M453" s="279"/>
      <c r="N453" s="279"/>
      <c r="O453" s="279"/>
      <c r="P453" s="279"/>
      <c r="Q453" s="279"/>
      <c r="R453" s="279"/>
      <c r="S453" s="279"/>
      <c r="T453" s="279"/>
      <c r="U453" s="279"/>
      <c r="V453" s="279"/>
      <c r="W453" s="279"/>
      <c r="X453" s="279"/>
      <c r="Y453" s="279"/>
      <c r="Z453" s="279"/>
      <c r="AA453" s="279"/>
      <c r="AB453" s="296"/>
      <c r="AC453" s="296"/>
      <c r="AD453" s="296"/>
      <c r="AE453" s="296"/>
      <c r="AF453" s="296"/>
      <c r="AG453" s="296"/>
      <c r="AH453" s="296"/>
      <c r="AI453" s="296"/>
      <c r="AJ453" s="296"/>
      <c r="AK453" s="296"/>
      <c r="AL453" s="296"/>
    </row>
    <row r="454" spans="1:38" s="414" customFormat="1" ht="16.5" customHeight="1">
      <c r="A454" s="284" t="str">
        <f>IF('Data invoice'!J382=0,"",'Data invoice'!K382)</f>
        <v/>
      </c>
      <c r="B454" s="284" t="str">
        <f>IF('Data invoice'!K382=0,"",'Data invoice'!L382)</f>
        <v/>
      </c>
      <c r="C454" s="284" t="str">
        <f>IF('Data invoice'!L382=0,"",'Data invoice'!M382)</f>
        <v/>
      </c>
      <c r="D454" s="284" t="str">
        <f>IF('Data invoice'!M382=0,"",'Data invoice'!N382)</f>
        <v/>
      </c>
      <c r="E454" s="284" t="str">
        <f>IF('Data invoice'!N382=0,"",'Data invoice'!O382)</f>
        <v/>
      </c>
      <c r="F454" s="284" t="str">
        <f>IF('Data invoice'!O382=0,"",'Data invoice'!P382)</f>
        <v/>
      </c>
      <c r="G454" s="284" t="str">
        <f>IF('Data invoice'!P382=0,"",'Data invoice'!Q382)</f>
        <v/>
      </c>
      <c r="H454" s="284" t="str">
        <f>IF('Data invoice'!Q382=0,"",'Data invoice'!R382)</f>
        <v/>
      </c>
      <c r="I454" s="320" t="str">
        <f>IF('Data invoice'!R382=0,"",'Data invoice'!S382)</f>
        <v/>
      </c>
      <c r="J454" s="367" t="str">
        <f>IF('Data invoice'!S382=0,"",'Data invoice'!T382)</f>
        <v/>
      </c>
      <c r="L454" s="279"/>
      <c r="M454" s="279"/>
      <c r="N454" s="279"/>
      <c r="O454" s="279"/>
      <c r="P454" s="279"/>
      <c r="Q454" s="279"/>
      <c r="R454" s="279"/>
      <c r="S454" s="279"/>
      <c r="T454" s="279"/>
      <c r="U454" s="279"/>
      <c r="V454" s="279"/>
      <c r="W454" s="279"/>
      <c r="X454" s="279"/>
      <c r="Y454" s="279"/>
      <c r="Z454" s="279"/>
      <c r="AA454" s="279"/>
      <c r="AB454" s="296"/>
      <c r="AC454" s="296"/>
      <c r="AD454" s="296"/>
      <c r="AE454" s="296"/>
      <c r="AF454" s="296"/>
      <c r="AG454" s="296"/>
      <c r="AH454" s="296"/>
      <c r="AI454" s="296"/>
      <c r="AJ454" s="296"/>
      <c r="AK454" s="296"/>
      <c r="AL454" s="296"/>
    </row>
    <row r="455" spans="1:38" s="414" customFormat="1" ht="16.5" customHeight="1">
      <c r="A455" s="284" t="str">
        <f>IF('Data invoice'!J383=0,"",'Data invoice'!K383)</f>
        <v/>
      </c>
      <c r="B455" s="284" t="str">
        <f>IF('Data invoice'!K383=0,"",'Data invoice'!L383)</f>
        <v/>
      </c>
      <c r="C455" s="284" t="str">
        <f>IF('Data invoice'!L383=0,"",'Data invoice'!M383)</f>
        <v/>
      </c>
      <c r="D455" s="284" t="str">
        <f>IF('Data invoice'!M383=0,"",'Data invoice'!N383)</f>
        <v/>
      </c>
      <c r="E455" s="284" t="str">
        <f>IF('Data invoice'!N383=0,"",'Data invoice'!O383)</f>
        <v/>
      </c>
      <c r="F455" s="284" t="str">
        <f>IF('Data invoice'!O383=0,"",'Data invoice'!P383)</f>
        <v/>
      </c>
      <c r="G455" s="284" t="str">
        <f>IF('Data invoice'!P383=0,"",'Data invoice'!Q383)</f>
        <v/>
      </c>
      <c r="H455" s="284" t="str">
        <f>IF('Data invoice'!Q383=0,"",'Data invoice'!R383)</f>
        <v/>
      </c>
      <c r="I455" s="320" t="str">
        <f>IF('Data invoice'!R383=0,"",'Data invoice'!S383)</f>
        <v/>
      </c>
      <c r="J455" s="367" t="str">
        <f>IF('Data invoice'!S383=0,"",'Data invoice'!T383)</f>
        <v/>
      </c>
      <c r="L455" s="279"/>
      <c r="M455" s="279"/>
      <c r="N455" s="279"/>
      <c r="O455" s="279"/>
      <c r="P455" s="279"/>
      <c r="Q455" s="279"/>
      <c r="R455" s="279"/>
      <c r="S455" s="279"/>
      <c r="T455" s="279"/>
      <c r="U455" s="279"/>
      <c r="V455" s="279"/>
      <c r="W455" s="279"/>
      <c r="X455" s="279"/>
      <c r="Y455" s="279"/>
      <c r="Z455" s="279"/>
      <c r="AA455" s="279"/>
      <c r="AB455" s="296"/>
      <c r="AC455" s="296"/>
      <c r="AD455" s="296"/>
      <c r="AE455" s="296"/>
      <c r="AF455" s="296"/>
      <c r="AG455" s="296"/>
      <c r="AH455" s="296"/>
      <c r="AI455" s="296"/>
      <c r="AJ455" s="296"/>
      <c r="AK455" s="296"/>
      <c r="AL455" s="296"/>
    </row>
    <row r="456" spans="1:38" s="414" customFormat="1" ht="16.5" customHeight="1">
      <c r="A456" s="284" t="str">
        <f>IF('Data invoice'!J384=0,"",'Data invoice'!K384)</f>
        <v/>
      </c>
      <c r="B456" s="284" t="str">
        <f>IF('Data invoice'!K384=0,"",'Data invoice'!L384)</f>
        <v/>
      </c>
      <c r="C456" s="284" t="str">
        <f>IF('Data invoice'!L384=0,"",'Data invoice'!M384)</f>
        <v/>
      </c>
      <c r="D456" s="284" t="str">
        <f>IF('Data invoice'!M384=0,"",'Data invoice'!N384)</f>
        <v/>
      </c>
      <c r="E456" s="284" t="str">
        <f>IF('Data invoice'!N384=0,"",'Data invoice'!O384)</f>
        <v/>
      </c>
      <c r="F456" s="284" t="str">
        <f>IF('Data invoice'!O384=0,"",'Data invoice'!P384)</f>
        <v/>
      </c>
      <c r="G456" s="284" t="str">
        <f>IF('Data invoice'!P384=0,"",'Data invoice'!Q384)</f>
        <v/>
      </c>
      <c r="H456" s="284" t="str">
        <f>IF('Data invoice'!Q384=0,"",'Data invoice'!R384)</f>
        <v/>
      </c>
      <c r="I456" s="320" t="str">
        <f>IF('Data invoice'!R384=0,"",'Data invoice'!S384)</f>
        <v/>
      </c>
      <c r="J456" s="367" t="str">
        <f>IF('Data invoice'!S384=0,"",'Data invoice'!T384)</f>
        <v/>
      </c>
      <c r="L456" s="279"/>
      <c r="M456" s="279"/>
      <c r="N456" s="279"/>
      <c r="O456" s="279"/>
      <c r="P456" s="279"/>
      <c r="Q456" s="279"/>
      <c r="R456" s="279"/>
      <c r="S456" s="279"/>
      <c r="T456" s="279"/>
      <c r="U456" s="279"/>
      <c r="V456" s="279"/>
      <c r="W456" s="279"/>
      <c r="X456" s="279"/>
      <c r="Y456" s="279"/>
      <c r="Z456" s="279"/>
      <c r="AA456" s="279"/>
      <c r="AB456" s="296"/>
      <c r="AC456" s="296"/>
      <c r="AD456" s="296"/>
      <c r="AE456" s="296"/>
      <c r="AF456" s="296"/>
      <c r="AG456" s="296"/>
      <c r="AH456" s="296"/>
      <c r="AI456" s="296"/>
      <c r="AJ456" s="296"/>
      <c r="AK456" s="296"/>
      <c r="AL456" s="296"/>
    </row>
    <row r="457" spans="1:38" s="414" customFormat="1" ht="16.5" customHeight="1">
      <c r="A457" s="284" t="str">
        <f>IF('Data invoice'!J385=0,"",'Data invoice'!K385)</f>
        <v/>
      </c>
      <c r="B457" s="284" t="str">
        <f>IF('Data invoice'!K385=0,"",'Data invoice'!L385)</f>
        <v/>
      </c>
      <c r="C457" s="284" t="str">
        <f>IF('Data invoice'!L385=0,"",'Data invoice'!M385)</f>
        <v/>
      </c>
      <c r="D457" s="284" t="str">
        <f>IF('Data invoice'!M385=0,"",'Data invoice'!N385)</f>
        <v/>
      </c>
      <c r="E457" s="284" t="str">
        <f>IF('Data invoice'!N385=0,"",'Data invoice'!O385)</f>
        <v/>
      </c>
      <c r="F457" s="284" t="str">
        <f>IF('Data invoice'!O385=0,"",'Data invoice'!P385)</f>
        <v/>
      </c>
      <c r="G457" s="284" t="str">
        <f>IF('Data invoice'!P385=0,"",'Data invoice'!Q385)</f>
        <v/>
      </c>
      <c r="H457" s="284" t="str">
        <f>IF('Data invoice'!Q385=0,"",'Data invoice'!R385)</f>
        <v/>
      </c>
      <c r="I457" s="320" t="str">
        <f>IF('Data invoice'!R385=0,"",'Data invoice'!S385)</f>
        <v/>
      </c>
      <c r="J457" s="367" t="str">
        <f>IF('Data invoice'!S385=0,"",'Data invoice'!T385)</f>
        <v/>
      </c>
      <c r="L457" s="279"/>
      <c r="M457" s="279"/>
      <c r="N457" s="279"/>
      <c r="O457" s="279"/>
      <c r="P457" s="279"/>
      <c r="Q457" s="279"/>
      <c r="R457" s="279"/>
      <c r="S457" s="279"/>
      <c r="T457" s="279"/>
      <c r="U457" s="279"/>
      <c r="V457" s="279"/>
      <c r="W457" s="279"/>
      <c r="X457" s="279"/>
      <c r="Y457" s="279"/>
      <c r="Z457" s="279"/>
      <c r="AA457" s="279"/>
      <c r="AB457" s="296"/>
      <c r="AC457" s="296"/>
      <c r="AD457" s="296"/>
      <c r="AE457" s="296"/>
      <c r="AF457" s="296"/>
      <c r="AG457" s="296"/>
      <c r="AH457" s="296"/>
      <c r="AI457" s="296"/>
      <c r="AJ457" s="296"/>
      <c r="AK457" s="296"/>
      <c r="AL457" s="296"/>
    </row>
    <row r="458" spans="1:38" s="414" customFormat="1" ht="16.5" customHeight="1">
      <c r="A458" s="284" t="str">
        <f>IF('Data invoice'!J386=0,"",'Data invoice'!K386)</f>
        <v/>
      </c>
      <c r="B458" s="284" t="str">
        <f>IF('Data invoice'!K386=0,"",'Data invoice'!L386)</f>
        <v/>
      </c>
      <c r="C458" s="284" t="str">
        <f>IF('Data invoice'!L386=0,"",'Data invoice'!M386)</f>
        <v/>
      </c>
      <c r="D458" s="284" t="str">
        <f>IF('Data invoice'!M386=0,"",'Data invoice'!N386)</f>
        <v/>
      </c>
      <c r="E458" s="284" t="str">
        <f>IF('Data invoice'!N386=0,"",'Data invoice'!O386)</f>
        <v/>
      </c>
      <c r="F458" s="284" t="str">
        <f>IF('Data invoice'!O386=0,"",'Data invoice'!P386)</f>
        <v/>
      </c>
      <c r="G458" s="284" t="str">
        <f>IF('Data invoice'!P386=0,"",'Data invoice'!Q386)</f>
        <v/>
      </c>
      <c r="H458" s="284" t="str">
        <f>IF('Data invoice'!Q386=0,"",'Data invoice'!R386)</f>
        <v/>
      </c>
      <c r="I458" s="320" t="str">
        <f>IF('Data invoice'!R386=0,"",'Data invoice'!S386)</f>
        <v/>
      </c>
      <c r="J458" s="367" t="str">
        <f>IF('Data invoice'!S386=0,"",'Data invoice'!T386)</f>
        <v/>
      </c>
      <c r="L458" s="279"/>
      <c r="M458" s="279"/>
      <c r="N458" s="279"/>
      <c r="O458" s="279"/>
      <c r="P458" s="279"/>
      <c r="Q458" s="279"/>
      <c r="R458" s="279"/>
      <c r="S458" s="279"/>
      <c r="T458" s="279"/>
      <c r="U458" s="279"/>
      <c r="V458" s="279"/>
      <c r="W458" s="279"/>
      <c r="X458" s="279"/>
      <c r="Y458" s="279"/>
      <c r="Z458" s="279"/>
      <c r="AA458" s="279"/>
      <c r="AB458" s="296"/>
      <c r="AC458" s="296"/>
      <c r="AD458" s="296"/>
      <c r="AE458" s="296"/>
      <c r="AF458" s="296"/>
      <c r="AG458" s="296"/>
      <c r="AH458" s="296"/>
      <c r="AI458" s="296"/>
      <c r="AJ458" s="296"/>
      <c r="AK458" s="296"/>
      <c r="AL458" s="296"/>
    </row>
    <row r="459" spans="1:38" s="414" customFormat="1" ht="16.5" customHeight="1">
      <c r="A459" s="284" t="str">
        <f>IF('Data invoice'!J387=0,"",'Data invoice'!K387)</f>
        <v/>
      </c>
      <c r="B459" s="284" t="str">
        <f>IF('Data invoice'!K387=0,"",'Data invoice'!L387)</f>
        <v/>
      </c>
      <c r="C459" s="284" t="str">
        <f>IF('Data invoice'!L387=0,"",'Data invoice'!M387)</f>
        <v/>
      </c>
      <c r="D459" s="284" t="str">
        <f>IF('Data invoice'!M387=0,"",'Data invoice'!N387)</f>
        <v/>
      </c>
      <c r="E459" s="284" t="str">
        <f>IF('Data invoice'!N387=0,"",'Data invoice'!O387)</f>
        <v/>
      </c>
      <c r="F459" s="284" t="str">
        <f>IF('Data invoice'!O387=0,"",'Data invoice'!P387)</f>
        <v/>
      </c>
      <c r="G459" s="284" t="str">
        <f>IF('Data invoice'!P387=0,"",'Data invoice'!Q387)</f>
        <v/>
      </c>
      <c r="H459" s="284" t="str">
        <f>IF('Data invoice'!Q387=0,"",'Data invoice'!R387)</f>
        <v/>
      </c>
      <c r="I459" s="320" t="str">
        <f>IF('Data invoice'!R387=0,"",'Data invoice'!S387)</f>
        <v/>
      </c>
      <c r="J459" s="367" t="str">
        <f>IF('Data invoice'!S387=0,"",'Data invoice'!T387)</f>
        <v/>
      </c>
      <c r="L459" s="279"/>
      <c r="M459" s="279"/>
      <c r="N459" s="279"/>
      <c r="O459" s="279"/>
      <c r="P459" s="279"/>
      <c r="Q459" s="279"/>
      <c r="R459" s="279"/>
      <c r="S459" s="279"/>
      <c r="T459" s="279"/>
      <c r="U459" s="279"/>
      <c r="V459" s="279"/>
      <c r="W459" s="279"/>
      <c r="X459" s="279"/>
      <c r="Y459" s="279"/>
      <c r="Z459" s="279"/>
      <c r="AA459" s="279"/>
      <c r="AB459" s="296"/>
      <c r="AC459" s="296"/>
      <c r="AD459" s="296"/>
      <c r="AE459" s="296"/>
      <c r="AF459" s="296"/>
      <c r="AG459" s="296"/>
      <c r="AH459" s="296"/>
      <c r="AI459" s="296"/>
      <c r="AJ459" s="296"/>
      <c r="AK459" s="296"/>
      <c r="AL459" s="296"/>
    </row>
    <row r="460" spans="1:38" s="414" customFormat="1" ht="16.5" customHeight="1">
      <c r="A460" s="284" t="str">
        <f>IF('Data invoice'!J388=0,"",'Data invoice'!K388)</f>
        <v/>
      </c>
      <c r="B460" s="284" t="str">
        <f>IF('Data invoice'!K388=0,"",'Data invoice'!L388)</f>
        <v/>
      </c>
      <c r="C460" s="284" t="str">
        <f>IF('Data invoice'!L388=0,"",'Data invoice'!M388)</f>
        <v/>
      </c>
      <c r="D460" s="284" t="str">
        <f>IF('Data invoice'!M388=0,"",'Data invoice'!N388)</f>
        <v/>
      </c>
      <c r="E460" s="284" t="str">
        <f>IF('Data invoice'!N388=0,"",'Data invoice'!O388)</f>
        <v/>
      </c>
      <c r="F460" s="284" t="str">
        <f>IF('Data invoice'!O388=0,"",'Data invoice'!P388)</f>
        <v/>
      </c>
      <c r="G460" s="284" t="str">
        <f>IF('Data invoice'!P388=0,"",'Data invoice'!Q388)</f>
        <v/>
      </c>
      <c r="H460" s="284" t="str">
        <f>IF('Data invoice'!Q388=0,"",'Data invoice'!R388)</f>
        <v/>
      </c>
      <c r="I460" s="320" t="str">
        <f>IF('Data invoice'!R388=0,"",'Data invoice'!S388)</f>
        <v/>
      </c>
      <c r="J460" s="367" t="str">
        <f>IF('Data invoice'!S388=0,"",'Data invoice'!T388)</f>
        <v/>
      </c>
      <c r="L460" s="279"/>
      <c r="M460" s="279"/>
      <c r="N460" s="279"/>
      <c r="O460" s="279"/>
      <c r="P460" s="279"/>
      <c r="Q460" s="279"/>
      <c r="R460" s="279"/>
      <c r="S460" s="279"/>
      <c r="T460" s="279"/>
      <c r="U460" s="279"/>
      <c r="V460" s="279"/>
      <c r="W460" s="279"/>
      <c r="X460" s="279"/>
      <c r="Y460" s="279"/>
      <c r="Z460" s="279"/>
      <c r="AA460" s="279"/>
      <c r="AB460" s="296"/>
      <c r="AC460" s="296"/>
      <c r="AD460" s="296"/>
      <c r="AE460" s="296"/>
      <c r="AF460" s="296"/>
      <c r="AG460" s="296"/>
      <c r="AH460" s="296"/>
      <c r="AI460" s="296"/>
      <c r="AJ460" s="296"/>
      <c r="AK460" s="296"/>
      <c r="AL460" s="296"/>
    </row>
    <row r="461" spans="1:38" s="414" customFormat="1" ht="16.5" customHeight="1">
      <c r="A461" s="284" t="str">
        <f>IF('Data invoice'!J389=0,"",'Data invoice'!K389)</f>
        <v/>
      </c>
      <c r="B461" s="284" t="str">
        <f>IF('Data invoice'!K389=0,"",'Data invoice'!L389)</f>
        <v/>
      </c>
      <c r="C461" s="284" t="str">
        <f>IF('Data invoice'!L389=0,"",'Data invoice'!M389)</f>
        <v/>
      </c>
      <c r="D461" s="284" t="str">
        <f>IF('Data invoice'!M389=0,"",'Data invoice'!N389)</f>
        <v/>
      </c>
      <c r="E461" s="284" t="str">
        <f>IF('Data invoice'!N389=0,"",'Data invoice'!O389)</f>
        <v/>
      </c>
      <c r="F461" s="284" t="str">
        <f>IF('Data invoice'!O389=0,"",'Data invoice'!P389)</f>
        <v/>
      </c>
      <c r="G461" s="284" t="str">
        <f>IF('Data invoice'!P389=0,"",'Data invoice'!Q389)</f>
        <v/>
      </c>
      <c r="H461" s="284" t="str">
        <f>IF('Data invoice'!Q389=0,"",'Data invoice'!R389)</f>
        <v/>
      </c>
      <c r="I461" s="320" t="str">
        <f>IF('Data invoice'!R389=0,"",'Data invoice'!S389)</f>
        <v/>
      </c>
      <c r="J461" s="367" t="str">
        <f>IF('Data invoice'!S389=0,"",'Data invoice'!T389)</f>
        <v/>
      </c>
      <c r="L461" s="279"/>
      <c r="M461" s="279"/>
      <c r="N461" s="279"/>
      <c r="O461" s="279"/>
      <c r="P461" s="279"/>
      <c r="Q461" s="279"/>
      <c r="R461" s="279"/>
      <c r="S461" s="279"/>
      <c r="T461" s="279"/>
      <c r="U461" s="279"/>
      <c r="V461" s="279"/>
      <c r="W461" s="279"/>
      <c r="X461" s="279"/>
      <c r="Y461" s="279"/>
      <c r="Z461" s="279"/>
      <c r="AA461" s="279"/>
      <c r="AB461" s="296"/>
      <c r="AC461" s="296"/>
      <c r="AD461" s="296"/>
      <c r="AE461" s="296"/>
      <c r="AF461" s="296"/>
      <c r="AG461" s="296"/>
      <c r="AH461" s="296"/>
      <c r="AI461" s="296"/>
      <c r="AJ461" s="296"/>
      <c r="AK461" s="296"/>
      <c r="AL461" s="296"/>
    </row>
    <row r="462" spans="1:38" s="414" customFormat="1" ht="16.5" customHeight="1">
      <c r="A462" s="284" t="str">
        <f>IF('Data invoice'!J390=0,"",'Data invoice'!K390)</f>
        <v/>
      </c>
      <c r="B462" s="284" t="str">
        <f>IF('Data invoice'!K390=0,"",'Data invoice'!L390)</f>
        <v/>
      </c>
      <c r="C462" s="284" t="str">
        <f>IF('Data invoice'!L390=0,"",'Data invoice'!M390)</f>
        <v/>
      </c>
      <c r="D462" s="284" t="str">
        <f>IF('Data invoice'!M390=0,"",'Data invoice'!N390)</f>
        <v/>
      </c>
      <c r="E462" s="284" t="str">
        <f>IF('Data invoice'!N390=0,"",'Data invoice'!O390)</f>
        <v/>
      </c>
      <c r="F462" s="284" t="str">
        <f>IF('Data invoice'!O390=0,"",'Data invoice'!P390)</f>
        <v/>
      </c>
      <c r="G462" s="284" t="str">
        <f>IF('Data invoice'!P390=0,"",'Data invoice'!Q390)</f>
        <v/>
      </c>
      <c r="H462" s="284" t="str">
        <f>IF('Data invoice'!Q390=0,"",'Data invoice'!R390)</f>
        <v/>
      </c>
      <c r="I462" s="320" t="str">
        <f>IF('Data invoice'!R390=0,"",'Data invoice'!S390)</f>
        <v/>
      </c>
      <c r="J462" s="367" t="str">
        <f>IF('Data invoice'!S390=0,"",'Data invoice'!T390)</f>
        <v/>
      </c>
      <c r="L462" s="279"/>
      <c r="M462" s="279"/>
      <c r="N462" s="279"/>
      <c r="O462" s="279"/>
      <c r="P462" s="279"/>
      <c r="Q462" s="279"/>
      <c r="R462" s="279"/>
      <c r="S462" s="279"/>
      <c r="T462" s="279"/>
      <c r="U462" s="279"/>
      <c r="V462" s="279"/>
      <c r="W462" s="279"/>
      <c r="X462" s="279"/>
      <c r="Y462" s="279"/>
      <c r="Z462" s="279"/>
      <c r="AA462" s="279"/>
      <c r="AB462" s="296"/>
      <c r="AC462" s="296"/>
      <c r="AD462" s="296"/>
      <c r="AE462" s="296"/>
      <c r="AF462" s="296"/>
      <c r="AG462" s="296"/>
      <c r="AH462" s="296"/>
      <c r="AI462" s="296"/>
      <c r="AJ462" s="296"/>
      <c r="AK462" s="296"/>
      <c r="AL462" s="296"/>
    </row>
    <row r="463" spans="1:38" s="414" customFormat="1" ht="16.5" customHeight="1">
      <c r="A463" s="284" t="str">
        <f>IF('Data invoice'!J391=0,"",'Data invoice'!K391)</f>
        <v/>
      </c>
      <c r="B463" s="284" t="str">
        <f>IF('Data invoice'!K391=0,"",'Data invoice'!L391)</f>
        <v/>
      </c>
      <c r="C463" s="284" t="str">
        <f>IF('Data invoice'!L391=0,"",'Data invoice'!M391)</f>
        <v/>
      </c>
      <c r="D463" s="284" t="str">
        <f>IF('Data invoice'!M391=0,"",'Data invoice'!N391)</f>
        <v/>
      </c>
      <c r="E463" s="284" t="str">
        <f>IF('Data invoice'!N391=0,"",'Data invoice'!O391)</f>
        <v/>
      </c>
      <c r="F463" s="284" t="str">
        <f>IF('Data invoice'!O391=0,"",'Data invoice'!P391)</f>
        <v/>
      </c>
      <c r="G463" s="284" t="str">
        <f>IF('Data invoice'!P391=0,"",'Data invoice'!Q391)</f>
        <v/>
      </c>
      <c r="H463" s="284" t="str">
        <f>IF('Data invoice'!Q391=0,"",'Data invoice'!R391)</f>
        <v/>
      </c>
      <c r="I463" s="320" t="str">
        <f>IF('Data invoice'!R391=0,"",'Data invoice'!S391)</f>
        <v/>
      </c>
      <c r="J463" s="367" t="str">
        <f>IF('Data invoice'!S391=0,"",'Data invoice'!T391)</f>
        <v/>
      </c>
      <c r="L463" s="279"/>
      <c r="M463" s="279"/>
      <c r="N463" s="279"/>
      <c r="O463" s="279"/>
      <c r="P463" s="279"/>
      <c r="Q463" s="279"/>
      <c r="R463" s="279"/>
      <c r="S463" s="279"/>
      <c r="T463" s="279"/>
      <c r="U463" s="279"/>
      <c r="V463" s="279"/>
      <c r="W463" s="279"/>
      <c r="X463" s="279"/>
      <c r="Y463" s="279"/>
      <c r="Z463" s="279"/>
      <c r="AA463" s="279"/>
      <c r="AB463" s="296"/>
      <c r="AC463" s="296"/>
      <c r="AD463" s="296"/>
      <c r="AE463" s="296"/>
      <c r="AF463" s="296"/>
      <c r="AG463" s="296"/>
      <c r="AH463" s="296"/>
      <c r="AI463" s="296"/>
      <c r="AJ463" s="296"/>
      <c r="AK463" s="296"/>
      <c r="AL463" s="296"/>
    </row>
    <row r="464" spans="1:38" s="414" customFormat="1" ht="16.5" customHeight="1">
      <c r="A464" s="284" t="str">
        <f>IF('Data invoice'!J392=0,"",'Data invoice'!K392)</f>
        <v/>
      </c>
      <c r="B464" s="284" t="str">
        <f>IF('Data invoice'!K392=0,"",'Data invoice'!L392)</f>
        <v/>
      </c>
      <c r="C464" s="284" t="str">
        <f>IF('Data invoice'!L392=0,"",'Data invoice'!M392)</f>
        <v/>
      </c>
      <c r="D464" s="284" t="str">
        <f>IF('Data invoice'!M392=0,"",'Data invoice'!N392)</f>
        <v/>
      </c>
      <c r="E464" s="284" t="str">
        <f>IF('Data invoice'!N392=0,"",'Data invoice'!O392)</f>
        <v/>
      </c>
      <c r="F464" s="284" t="str">
        <f>IF('Data invoice'!O392=0,"",'Data invoice'!P392)</f>
        <v/>
      </c>
      <c r="G464" s="284" t="str">
        <f>IF('Data invoice'!P392=0,"",'Data invoice'!Q392)</f>
        <v/>
      </c>
      <c r="H464" s="284" t="str">
        <f>IF('Data invoice'!Q392=0,"",'Data invoice'!R392)</f>
        <v/>
      </c>
      <c r="I464" s="320" t="str">
        <f>IF('Data invoice'!R392=0,"",'Data invoice'!S392)</f>
        <v/>
      </c>
      <c r="J464" s="367" t="str">
        <f>IF('Data invoice'!S392=0,"",'Data invoice'!T392)</f>
        <v/>
      </c>
      <c r="L464" s="279"/>
      <c r="M464" s="279"/>
      <c r="N464" s="279"/>
      <c r="O464" s="279"/>
      <c r="P464" s="279"/>
      <c r="Q464" s="279"/>
      <c r="R464" s="279"/>
      <c r="S464" s="279"/>
      <c r="T464" s="279"/>
      <c r="U464" s="279"/>
      <c r="V464" s="279"/>
      <c r="W464" s="279"/>
      <c r="X464" s="279"/>
      <c r="Y464" s="279"/>
      <c r="Z464" s="279"/>
      <c r="AA464" s="279"/>
      <c r="AB464" s="296"/>
      <c r="AC464" s="296"/>
      <c r="AD464" s="296"/>
      <c r="AE464" s="296"/>
      <c r="AF464" s="296"/>
      <c r="AG464" s="296"/>
      <c r="AH464" s="296"/>
      <c r="AI464" s="296"/>
      <c r="AJ464" s="296"/>
      <c r="AK464" s="296"/>
      <c r="AL464" s="296"/>
    </row>
    <row r="465" spans="1:38" s="414" customFormat="1" ht="16.5" customHeight="1">
      <c r="A465" s="284" t="str">
        <f>IF('Data invoice'!J393=0,"",'Data invoice'!K393)</f>
        <v/>
      </c>
      <c r="B465" s="284" t="str">
        <f>IF('Data invoice'!K393=0,"",'Data invoice'!L393)</f>
        <v/>
      </c>
      <c r="C465" s="284" t="str">
        <f>IF('Data invoice'!L393=0,"",'Data invoice'!M393)</f>
        <v/>
      </c>
      <c r="D465" s="284" t="str">
        <f>IF('Data invoice'!M393=0,"",'Data invoice'!N393)</f>
        <v/>
      </c>
      <c r="E465" s="284" t="str">
        <f>IF('Data invoice'!N393=0,"",'Data invoice'!O393)</f>
        <v/>
      </c>
      <c r="F465" s="284" t="str">
        <f>IF('Data invoice'!O393=0,"",'Data invoice'!P393)</f>
        <v/>
      </c>
      <c r="G465" s="284" t="str">
        <f>IF('Data invoice'!P393=0,"",'Data invoice'!Q393)</f>
        <v/>
      </c>
      <c r="H465" s="284" t="str">
        <f>IF('Data invoice'!Q393=0,"",'Data invoice'!R393)</f>
        <v/>
      </c>
      <c r="I465" s="320" t="str">
        <f>IF('Data invoice'!R393=0,"",'Data invoice'!S393)</f>
        <v/>
      </c>
      <c r="J465" s="367" t="str">
        <f>IF('Data invoice'!S393=0,"",'Data invoice'!T393)</f>
        <v/>
      </c>
      <c r="L465" s="279"/>
      <c r="M465" s="279"/>
      <c r="N465" s="279"/>
      <c r="O465" s="279"/>
      <c r="P465" s="279"/>
      <c r="Q465" s="279"/>
      <c r="R465" s="279"/>
      <c r="S465" s="279"/>
      <c r="T465" s="279"/>
      <c r="U465" s="279"/>
      <c r="V465" s="279"/>
      <c r="W465" s="279"/>
      <c r="X465" s="279"/>
      <c r="Y465" s="279"/>
      <c r="Z465" s="279"/>
      <c r="AA465" s="279"/>
      <c r="AB465" s="296"/>
      <c r="AC465" s="296"/>
      <c r="AD465" s="296"/>
      <c r="AE465" s="296"/>
      <c r="AF465" s="296"/>
      <c r="AG465" s="296"/>
      <c r="AH465" s="296"/>
      <c r="AI465" s="296"/>
      <c r="AJ465" s="296"/>
      <c r="AK465" s="296"/>
      <c r="AL465" s="296"/>
    </row>
    <row r="466" spans="1:38" s="414" customFormat="1" ht="16.5" customHeight="1">
      <c r="A466" s="284" t="str">
        <f>IF('Data invoice'!J394=0,"",'Data invoice'!K394)</f>
        <v/>
      </c>
      <c r="B466" s="284" t="str">
        <f>IF('Data invoice'!K394=0,"",'Data invoice'!L394)</f>
        <v/>
      </c>
      <c r="C466" s="284" t="str">
        <f>IF('Data invoice'!L394=0,"",'Data invoice'!M394)</f>
        <v/>
      </c>
      <c r="D466" s="284" t="str">
        <f>IF('Data invoice'!M394=0,"",'Data invoice'!N394)</f>
        <v/>
      </c>
      <c r="E466" s="284" t="str">
        <f>IF('Data invoice'!N394=0,"",'Data invoice'!O394)</f>
        <v/>
      </c>
      <c r="F466" s="284" t="str">
        <f>IF('Data invoice'!O394=0,"",'Data invoice'!P394)</f>
        <v/>
      </c>
      <c r="G466" s="284" t="str">
        <f>IF('Data invoice'!P394=0,"",'Data invoice'!Q394)</f>
        <v/>
      </c>
      <c r="H466" s="284" t="str">
        <f>IF('Data invoice'!Q394=0,"",'Data invoice'!R394)</f>
        <v/>
      </c>
      <c r="I466" s="320" t="str">
        <f>IF('Data invoice'!R394=0,"",'Data invoice'!S394)</f>
        <v/>
      </c>
      <c r="J466" s="367" t="str">
        <f>IF('Data invoice'!S394=0,"",'Data invoice'!T394)</f>
        <v/>
      </c>
      <c r="L466" s="279"/>
      <c r="M466" s="279"/>
      <c r="N466" s="279"/>
      <c r="O466" s="279"/>
      <c r="P466" s="279"/>
      <c r="Q466" s="279"/>
      <c r="R466" s="279"/>
      <c r="S466" s="279"/>
      <c r="T466" s="279"/>
      <c r="U466" s="279"/>
      <c r="V466" s="279"/>
      <c r="W466" s="279"/>
      <c r="X466" s="279"/>
      <c r="Y466" s="279"/>
      <c r="Z466" s="279"/>
      <c r="AA466" s="279"/>
      <c r="AB466" s="296"/>
      <c r="AC466" s="296"/>
      <c r="AD466" s="296"/>
      <c r="AE466" s="296"/>
      <c r="AF466" s="296"/>
      <c r="AG466" s="296"/>
      <c r="AH466" s="296"/>
      <c r="AI466" s="296"/>
      <c r="AJ466" s="296"/>
      <c r="AK466" s="296"/>
      <c r="AL466" s="296"/>
    </row>
    <row r="467" spans="1:38" s="414" customFormat="1" ht="16.5" customHeight="1">
      <c r="A467" s="284" t="str">
        <f>IF('Data invoice'!J395=0,"",'Data invoice'!K395)</f>
        <v/>
      </c>
      <c r="B467" s="284" t="str">
        <f>IF('Data invoice'!K395=0,"",'Data invoice'!L395)</f>
        <v/>
      </c>
      <c r="C467" s="284" t="str">
        <f>IF('Data invoice'!L395=0,"",'Data invoice'!M395)</f>
        <v/>
      </c>
      <c r="D467" s="284" t="str">
        <f>IF('Data invoice'!M395=0,"",'Data invoice'!N395)</f>
        <v/>
      </c>
      <c r="E467" s="284" t="str">
        <f>IF('Data invoice'!N395=0,"",'Data invoice'!O395)</f>
        <v/>
      </c>
      <c r="F467" s="284" t="str">
        <f>IF('Data invoice'!O395=0,"",'Data invoice'!P395)</f>
        <v/>
      </c>
      <c r="G467" s="284" t="str">
        <f>IF('Data invoice'!P395=0,"",'Data invoice'!Q395)</f>
        <v/>
      </c>
      <c r="H467" s="284" t="str">
        <f>IF('Data invoice'!Q395=0,"",'Data invoice'!R395)</f>
        <v/>
      </c>
      <c r="I467" s="320" t="str">
        <f>IF('Data invoice'!R395=0,"",'Data invoice'!S395)</f>
        <v/>
      </c>
      <c r="J467" s="367" t="str">
        <f>IF('Data invoice'!S395=0,"",'Data invoice'!T395)</f>
        <v/>
      </c>
      <c r="L467" s="279"/>
      <c r="M467" s="279"/>
      <c r="N467" s="279"/>
      <c r="O467" s="279"/>
      <c r="P467" s="279"/>
      <c r="Q467" s="279"/>
      <c r="R467" s="279"/>
      <c r="S467" s="279"/>
      <c r="T467" s="279"/>
      <c r="U467" s="279"/>
      <c r="V467" s="279"/>
      <c r="W467" s="279"/>
      <c r="X467" s="279"/>
      <c r="Y467" s="279"/>
      <c r="Z467" s="279"/>
      <c r="AA467" s="279"/>
      <c r="AB467" s="296"/>
      <c r="AC467" s="296"/>
      <c r="AD467" s="296"/>
      <c r="AE467" s="296"/>
      <c r="AF467" s="296"/>
      <c r="AG467" s="296"/>
      <c r="AH467" s="296"/>
      <c r="AI467" s="296"/>
      <c r="AJ467" s="296"/>
      <c r="AK467" s="296"/>
      <c r="AL467" s="296"/>
    </row>
    <row r="468" spans="1:38" s="414" customFormat="1" ht="16.5" customHeight="1">
      <c r="A468" s="284" t="str">
        <f>IF('Data invoice'!J396=0,"",'Data invoice'!K396)</f>
        <v/>
      </c>
      <c r="B468" s="284" t="str">
        <f>IF('Data invoice'!K396=0,"",'Data invoice'!L396)</f>
        <v/>
      </c>
      <c r="C468" s="284" t="str">
        <f>IF('Data invoice'!L396=0,"",'Data invoice'!M396)</f>
        <v/>
      </c>
      <c r="D468" s="284" t="str">
        <f>IF('Data invoice'!M396=0,"",'Data invoice'!N396)</f>
        <v/>
      </c>
      <c r="E468" s="284" t="str">
        <f>IF('Data invoice'!N396=0,"",'Data invoice'!O396)</f>
        <v/>
      </c>
      <c r="F468" s="284" t="str">
        <f>IF('Data invoice'!O396=0,"",'Data invoice'!P396)</f>
        <v/>
      </c>
      <c r="G468" s="284" t="str">
        <f>IF('Data invoice'!P396=0,"",'Data invoice'!Q396)</f>
        <v/>
      </c>
      <c r="H468" s="284" t="str">
        <f>IF('Data invoice'!Q396=0,"",'Data invoice'!R396)</f>
        <v/>
      </c>
      <c r="I468" s="320" t="str">
        <f>IF('Data invoice'!R396=0,"",'Data invoice'!S396)</f>
        <v/>
      </c>
      <c r="J468" s="367" t="str">
        <f>IF('Data invoice'!S396=0,"",'Data invoice'!T396)</f>
        <v/>
      </c>
      <c r="L468" s="279"/>
      <c r="M468" s="279"/>
      <c r="N468" s="279"/>
      <c r="O468" s="279"/>
      <c r="P468" s="279"/>
      <c r="Q468" s="279"/>
      <c r="R468" s="279"/>
      <c r="S468" s="279"/>
      <c r="T468" s="279"/>
      <c r="U468" s="279"/>
      <c r="V468" s="279"/>
      <c r="W468" s="279"/>
      <c r="X468" s="279"/>
      <c r="Y468" s="279"/>
      <c r="Z468" s="279"/>
      <c r="AA468" s="279"/>
      <c r="AB468" s="296"/>
      <c r="AC468" s="296"/>
      <c r="AD468" s="296"/>
      <c r="AE468" s="296"/>
      <c r="AF468" s="296"/>
      <c r="AG468" s="296"/>
      <c r="AH468" s="296"/>
      <c r="AI468" s="296"/>
      <c r="AJ468" s="296"/>
      <c r="AK468" s="296"/>
      <c r="AL468" s="296"/>
    </row>
    <row r="469" spans="1:38" s="414" customFormat="1" ht="16.5" customHeight="1">
      <c r="A469" s="284" t="str">
        <f>IF('Data invoice'!J397=0,"",'Data invoice'!K397)</f>
        <v/>
      </c>
      <c r="B469" s="284" t="str">
        <f>IF('Data invoice'!K397=0,"",'Data invoice'!L397)</f>
        <v/>
      </c>
      <c r="C469" s="284" t="str">
        <f>IF('Data invoice'!L397=0,"",'Data invoice'!M397)</f>
        <v/>
      </c>
      <c r="D469" s="284" t="str">
        <f>IF('Data invoice'!M397=0,"",'Data invoice'!N397)</f>
        <v/>
      </c>
      <c r="E469" s="284" t="str">
        <f>IF('Data invoice'!N397=0,"",'Data invoice'!O397)</f>
        <v/>
      </c>
      <c r="F469" s="284" t="str">
        <f>IF('Data invoice'!O397=0,"",'Data invoice'!P397)</f>
        <v/>
      </c>
      <c r="G469" s="284" t="str">
        <f>IF('Data invoice'!P397=0,"",'Data invoice'!Q397)</f>
        <v/>
      </c>
      <c r="H469" s="284" t="str">
        <f>IF('Data invoice'!Q397=0,"",'Data invoice'!R397)</f>
        <v/>
      </c>
      <c r="I469" s="320" t="str">
        <f>IF('Data invoice'!R397=0,"",'Data invoice'!S397)</f>
        <v/>
      </c>
      <c r="J469" s="367" t="str">
        <f>IF('Data invoice'!S397=0,"",'Data invoice'!T397)</f>
        <v/>
      </c>
      <c r="L469" s="279"/>
      <c r="M469" s="279"/>
      <c r="N469" s="279"/>
      <c r="O469" s="279"/>
      <c r="P469" s="279"/>
      <c r="Q469" s="279"/>
      <c r="R469" s="279"/>
      <c r="S469" s="279"/>
      <c r="T469" s="279"/>
      <c r="U469" s="279"/>
      <c r="V469" s="279"/>
      <c r="W469" s="279"/>
      <c r="X469" s="279"/>
      <c r="Y469" s="279"/>
      <c r="Z469" s="279"/>
      <c r="AA469" s="279"/>
      <c r="AB469" s="296"/>
      <c r="AC469" s="296"/>
      <c r="AD469" s="296"/>
      <c r="AE469" s="296"/>
      <c r="AF469" s="296"/>
      <c r="AG469" s="296"/>
      <c r="AH469" s="296"/>
      <c r="AI469" s="296"/>
      <c r="AJ469" s="296"/>
      <c r="AK469" s="296"/>
      <c r="AL469" s="296"/>
    </row>
    <row r="470" spans="1:38" s="414" customFormat="1" ht="16.5" customHeight="1">
      <c r="A470" s="284" t="str">
        <f>IF('Data invoice'!J398=0,"",'Data invoice'!K398)</f>
        <v/>
      </c>
      <c r="B470" s="284" t="str">
        <f>IF('Data invoice'!K398=0,"",'Data invoice'!L398)</f>
        <v/>
      </c>
      <c r="C470" s="284" t="str">
        <f>IF('Data invoice'!L398=0,"",'Data invoice'!M398)</f>
        <v/>
      </c>
      <c r="D470" s="284" t="str">
        <f>IF('Data invoice'!M398=0,"",'Data invoice'!N398)</f>
        <v/>
      </c>
      <c r="E470" s="284" t="str">
        <f>IF('Data invoice'!N398=0,"",'Data invoice'!O398)</f>
        <v/>
      </c>
      <c r="F470" s="284" t="str">
        <f>IF('Data invoice'!O398=0,"",'Data invoice'!P398)</f>
        <v/>
      </c>
      <c r="G470" s="284" t="str">
        <f>IF('Data invoice'!P398=0,"",'Data invoice'!Q398)</f>
        <v/>
      </c>
      <c r="H470" s="284" t="str">
        <f>IF('Data invoice'!Q398=0,"",'Data invoice'!R398)</f>
        <v/>
      </c>
      <c r="I470" s="320" t="str">
        <f>IF('Data invoice'!R398=0,"",'Data invoice'!S398)</f>
        <v/>
      </c>
      <c r="J470" s="367" t="str">
        <f>IF('Data invoice'!S398=0,"",'Data invoice'!T398)</f>
        <v/>
      </c>
      <c r="L470" s="279"/>
      <c r="M470" s="279"/>
      <c r="N470" s="279"/>
      <c r="O470" s="279"/>
      <c r="P470" s="279"/>
      <c r="Q470" s="279"/>
      <c r="R470" s="279"/>
      <c r="S470" s="279"/>
      <c r="T470" s="279"/>
      <c r="U470" s="279"/>
      <c r="V470" s="279"/>
      <c r="W470" s="279"/>
      <c r="X470" s="279"/>
      <c r="Y470" s="279"/>
      <c r="Z470" s="279"/>
      <c r="AA470" s="279"/>
      <c r="AB470" s="296"/>
      <c r="AC470" s="296"/>
      <c r="AD470" s="296"/>
      <c r="AE470" s="296"/>
      <c r="AF470" s="296"/>
      <c r="AG470" s="296"/>
      <c r="AH470" s="296"/>
      <c r="AI470" s="296"/>
      <c r="AJ470" s="296"/>
      <c r="AK470" s="296"/>
      <c r="AL470" s="296"/>
    </row>
    <row r="471" spans="1:38" s="414" customFormat="1" ht="16.5" customHeight="1">
      <c r="A471" s="284" t="str">
        <f>IF('Data invoice'!J399=0,"",'Data invoice'!K399)</f>
        <v/>
      </c>
      <c r="B471" s="284" t="str">
        <f>IF('Data invoice'!K399=0,"",'Data invoice'!L399)</f>
        <v/>
      </c>
      <c r="C471" s="284" t="str">
        <f>IF('Data invoice'!L399=0,"",'Data invoice'!M399)</f>
        <v/>
      </c>
      <c r="D471" s="284" t="str">
        <f>IF('Data invoice'!M399=0,"",'Data invoice'!N399)</f>
        <v/>
      </c>
      <c r="E471" s="284" t="str">
        <f>IF('Data invoice'!N399=0,"",'Data invoice'!O399)</f>
        <v/>
      </c>
      <c r="F471" s="284" t="str">
        <f>IF('Data invoice'!O399=0,"",'Data invoice'!P399)</f>
        <v/>
      </c>
      <c r="G471" s="284" t="str">
        <f>IF('Data invoice'!P399=0,"",'Data invoice'!Q399)</f>
        <v/>
      </c>
      <c r="H471" s="284" t="str">
        <f>IF('Data invoice'!Q399=0,"",'Data invoice'!R399)</f>
        <v/>
      </c>
      <c r="I471" s="320" t="str">
        <f>IF('Data invoice'!R399=0,"",'Data invoice'!S399)</f>
        <v/>
      </c>
      <c r="J471" s="367" t="str">
        <f>IF('Data invoice'!S399=0,"",'Data invoice'!T399)</f>
        <v/>
      </c>
      <c r="L471" s="279"/>
      <c r="M471" s="279"/>
      <c r="N471" s="279"/>
      <c r="O471" s="279"/>
      <c r="P471" s="279"/>
      <c r="Q471" s="279"/>
      <c r="R471" s="279"/>
      <c r="S471" s="279"/>
      <c r="T471" s="279"/>
      <c r="U471" s="279"/>
      <c r="V471" s="279"/>
      <c r="W471" s="279"/>
      <c r="X471" s="279"/>
      <c r="Y471" s="279"/>
      <c r="Z471" s="279"/>
      <c r="AA471" s="279"/>
      <c r="AB471" s="296"/>
      <c r="AC471" s="296"/>
      <c r="AD471" s="296"/>
      <c r="AE471" s="296"/>
      <c r="AF471" s="296"/>
      <c r="AG471" s="296"/>
      <c r="AH471" s="296"/>
      <c r="AI471" s="296"/>
      <c r="AJ471" s="296"/>
      <c r="AK471" s="296"/>
      <c r="AL471" s="296"/>
    </row>
    <row r="472" spans="1:38" s="414" customFormat="1" ht="16.5" customHeight="1">
      <c r="A472" s="284" t="str">
        <f>IF('Data invoice'!J400=0,"",'Data invoice'!K400)</f>
        <v/>
      </c>
      <c r="B472" s="284" t="str">
        <f>IF('Data invoice'!K400=0,"",'Data invoice'!L400)</f>
        <v/>
      </c>
      <c r="C472" s="284" t="str">
        <f>IF('Data invoice'!L400=0,"",'Data invoice'!M400)</f>
        <v/>
      </c>
      <c r="D472" s="284" t="str">
        <f>IF('Data invoice'!M400=0,"",'Data invoice'!N400)</f>
        <v/>
      </c>
      <c r="E472" s="284" t="str">
        <f>IF('Data invoice'!N400=0,"",'Data invoice'!O400)</f>
        <v/>
      </c>
      <c r="F472" s="284" t="str">
        <f>IF('Data invoice'!O400=0,"",'Data invoice'!P400)</f>
        <v/>
      </c>
      <c r="G472" s="284" t="str">
        <f>IF('Data invoice'!P400=0,"",'Data invoice'!Q400)</f>
        <v/>
      </c>
      <c r="H472" s="284" t="str">
        <f>IF('Data invoice'!Q400=0,"",'Data invoice'!R400)</f>
        <v/>
      </c>
      <c r="I472" s="320" t="str">
        <f>IF('Data invoice'!R400=0,"",'Data invoice'!S400)</f>
        <v/>
      </c>
      <c r="J472" s="367" t="str">
        <f>IF('Data invoice'!S400=0,"",'Data invoice'!T400)</f>
        <v/>
      </c>
      <c r="L472" s="279"/>
      <c r="M472" s="279"/>
      <c r="N472" s="279"/>
      <c r="O472" s="279"/>
      <c r="P472" s="279"/>
      <c r="Q472" s="279"/>
      <c r="R472" s="279"/>
      <c r="S472" s="279"/>
      <c r="T472" s="279"/>
      <c r="U472" s="279"/>
      <c r="V472" s="279"/>
      <c r="W472" s="279"/>
      <c r="X472" s="279"/>
      <c r="Y472" s="279"/>
      <c r="Z472" s="279"/>
      <c r="AA472" s="279"/>
      <c r="AB472" s="296"/>
      <c r="AC472" s="296"/>
      <c r="AD472" s="296"/>
      <c r="AE472" s="296"/>
      <c r="AF472" s="296"/>
      <c r="AG472" s="296"/>
      <c r="AH472" s="296"/>
      <c r="AI472" s="296"/>
      <c r="AJ472" s="296"/>
      <c r="AK472" s="296"/>
      <c r="AL472" s="296"/>
    </row>
    <row r="473" spans="1:38" s="414" customFormat="1" ht="16.5" customHeight="1">
      <c r="A473" s="284" t="str">
        <f>IF('Data invoice'!J401=0,"",'Data invoice'!K401)</f>
        <v/>
      </c>
      <c r="B473" s="284" t="str">
        <f>IF('Data invoice'!K401=0,"",'Data invoice'!L401)</f>
        <v/>
      </c>
      <c r="C473" s="284" t="str">
        <f>IF('Data invoice'!L401=0,"",'Data invoice'!M401)</f>
        <v/>
      </c>
      <c r="D473" s="284" t="str">
        <f>IF('Data invoice'!M401=0,"",'Data invoice'!N401)</f>
        <v/>
      </c>
      <c r="E473" s="284" t="str">
        <f>IF('Data invoice'!N401=0,"",'Data invoice'!O401)</f>
        <v/>
      </c>
      <c r="F473" s="284" t="str">
        <f>IF('Data invoice'!O401=0,"",'Data invoice'!P401)</f>
        <v/>
      </c>
      <c r="G473" s="284" t="str">
        <f>IF('Data invoice'!P401=0,"",'Data invoice'!Q401)</f>
        <v/>
      </c>
      <c r="H473" s="284" t="str">
        <f>IF('Data invoice'!Q401=0,"",'Data invoice'!R401)</f>
        <v/>
      </c>
      <c r="I473" s="320" t="str">
        <f>IF('Data invoice'!R401=0,"",'Data invoice'!S401)</f>
        <v/>
      </c>
      <c r="J473" s="367" t="str">
        <f>IF('Data invoice'!S401=0,"",'Data invoice'!T401)</f>
        <v/>
      </c>
      <c r="L473" s="279"/>
      <c r="M473" s="279"/>
      <c r="N473" s="279"/>
      <c r="O473" s="279"/>
      <c r="P473" s="279"/>
      <c r="Q473" s="279"/>
      <c r="R473" s="279"/>
      <c r="S473" s="279"/>
      <c r="T473" s="279"/>
      <c r="U473" s="279"/>
      <c r="V473" s="279"/>
      <c r="W473" s="279"/>
      <c r="X473" s="279"/>
      <c r="Y473" s="279"/>
      <c r="Z473" s="279"/>
      <c r="AA473" s="279"/>
      <c r="AB473" s="296"/>
      <c r="AC473" s="296"/>
      <c r="AD473" s="296"/>
      <c r="AE473" s="296"/>
      <c r="AF473" s="296"/>
      <c r="AG473" s="296"/>
      <c r="AH473" s="296"/>
      <c r="AI473" s="296"/>
      <c r="AJ473" s="296"/>
      <c r="AK473" s="296"/>
      <c r="AL473" s="296"/>
    </row>
    <row r="474" spans="1:38" s="414" customFormat="1" ht="16.5" customHeight="1">
      <c r="A474" s="284" t="str">
        <f>IF('Data invoice'!J402=0,"",'Data invoice'!K402)</f>
        <v/>
      </c>
      <c r="B474" s="284" t="str">
        <f>IF('Data invoice'!K402=0,"",'Data invoice'!L402)</f>
        <v/>
      </c>
      <c r="C474" s="284" t="str">
        <f>IF('Data invoice'!L402=0,"",'Data invoice'!M402)</f>
        <v/>
      </c>
      <c r="D474" s="284" t="str">
        <f>IF('Data invoice'!M402=0,"",'Data invoice'!N402)</f>
        <v/>
      </c>
      <c r="E474" s="284" t="str">
        <f>IF('Data invoice'!N402=0,"",'Data invoice'!O402)</f>
        <v/>
      </c>
      <c r="F474" s="284" t="str">
        <f>IF('Data invoice'!O402=0,"",'Data invoice'!P402)</f>
        <v/>
      </c>
      <c r="G474" s="284" t="str">
        <f>IF('Data invoice'!P402=0,"",'Data invoice'!Q402)</f>
        <v/>
      </c>
      <c r="H474" s="284" t="str">
        <f>IF('Data invoice'!Q402=0,"",'Data invoice'!R402)</f>
        <v/>
      </c>
      <c r="I474" s="320" t="str">
        <f>IF('Data invoice'!R402=0,"",'Data invoice'!S402)</f>
        <v/>
      </c>
      <c r="J474" s="367" t="str">
        <f>IF('Data invoice'!S402=0,"",'Data invoice'!T402)</f>
        <v/>
      </c>
      <c r="L474" s="279"/>
      <c r="M474" s="279"/>
      <c r="N474" s="279"/>
      <c r="O474" s="279"/>
      <c r="P474" s="279"/>
      <c r="Q474" s="279"/>
      <c r="R474" s="279"/>
      <c r="S474" s="279"/>
      <c r="T474" s="279"/>
      <c r="U474" s="279"/>
      <c r="V474" s="279"/>
      <c r="W474" s="279"/>
      <c r="X474" s="279"/>
      <c r="Y474" s="279"/>
      <c r="Z474" s="279"/>
      <c r="AA474" s="279"/>
      <c r="AB474" s="296"/>
      <c r="AC474" s="296"/>
      <c r="AD474" s="296"/>
      <c r="AE474" s="296"/>
      <c r="AF474" s="296"/>
      <c r="AG474" s="296"/>
      <c r="AH474" s="296"/>
      <c r="AI474" s="296"/>
      <c r="AJ474" s="296"/>
      <c r="AK474" s="296"/>
      <c r="AL474" s="296"/>
    </row>
    <row r="475" spans="1:38" s="414" customFormat="1" ht="16.5" customHeight="1">
      <c r="A475" s="284" t="str">
        <f>IF('Data invoice'!J403=0,"",'Data invoice'!K403)</f>
        <v/>
      </c>
      <c r="B475" s="284" t="str">
        <f>IF('Data invoice'!K403=0,"",'Data invoice'!L403)</f>
        <v/>
      </c>
      <c r="C475" s="284" t="str">
        <f>IF('Data invoice'!L403=0,"",'Data invoice'!M403)</f>
        <v/>
      </c>
      <c r="D475" s="284" t="str">
        <f>IF('Data invoice'!M403=0,"",'Data invoice'!N403)</f>
        <v/>
      </c>
      <c r="E475" s="284" t="str">
        <f>IF('Data invoice'!N403=0,"",'Data invoice'!O403)</f>
        <v/>
      </c>
      <c r="F475" s="284" t="str">
        <f>IF('Data invoice'!O403=0,"",'Data invoice'!P403)</f>
        <v/>
      </c>
      <c r="G475" s="284" t="str">
        <f>IF('Data invoice'!P403=0,"",'Data invoice'!Q403)</f>
        <v/>
      </c>
      <c r="H475" s="284" t="str">
        <f>IF('Data invoice'!Q403=0,"",'Data invoice'!R403)</f>
        <v/>
      </c>
      <c r="I475" s="320" t="str">
        <f>IF('Data invoice'!R403=0,"",'Data invoice'!S403)</f>
        <v/>
      </c>
      <c r="J475" s="367" t="str">
        <f>IF('Data invoice'!S403=0,"",'Data invoice'!T403)</f>
        <v/>
      </c>
      <c r="L475" s="279"/>
      <c r="M475" s="279"/>
      <c r="N475" s="279"/>
      <c r="O475" s="279"/>
      <c r="P475" s="279"/>
      <c r="Q475" s="279"/>
      <c r="R475" s="279"/>
      <c r="S475" s="279"/>
      <c r="T475" s="279"/>
      <c r="U475" s="279"/>
      <c r="V475" s="279"/>
      <c r="W475" s="279"/>
      <c r="X475" s="279"/>
      <c r="Y475" s="279"/>
      <c r="Z475" s="279"/>
      <c r="AA475" s="279"/>
      <c r="AB475" s="296"/>
      <c r="AC475" s="296"/>
      <c r="AD475" s="296"/>
      <c r="AE475" s="296"/>
      <c r="AF475" s="296"/>
      <c r="AG475" s="296"/>
      <c r="AH475" s="296"/>
      <c r="AI475" s="296"/>
      <c r="AJ475" s="296"/>
      <c r="AK475" s="296"/>
      <c r="AL475" s="296"/>
    </row>
    <row r="476" spans="1:38" s="414" customFormat="1" ht="16.5" customHeight="1">
      <c r="A476" s="284" t="str">
        <f>IF('Data invoice'!J404=0,"",'Data invoice'!K404)</f>
        <v/>
      </c>
      <c r="B476" s="284" t="str">
        <f>IF('Data invoice'!K404=0,"",'Data invoice'!L404)</f>
        <v/>
      </c>
      <c r="C476" s="284" t="str">
        <f>IF('Data invoice'!L404=0,"",'Data invoice'!M404)</f>
        <v/>
      </c>
      <c r="D476" s="284" t="str">
        <f>IF('Data invoice'!M404=0,"",'Data invoice'!N404)</f>
        <v/>
      </c>
      <c r="E476" s="284" t="str">
        <f>IF('Data invoice'!N404=0,"",'Data invoice'!O404)</f>
        <v/>
      </c>
      <c r="F476" s="284" t="str">
        <f>IF('Data invoice'!O404=0,"",'Data invoice'!P404)</f>
        <v/>
      </c>
      <c r="G476" s="284" t="str">
        <f>IF('Data invoice'!P404=0,"",'Data invoice'!Q404)</f>
        <v/>
      </c>
      <c r="H476" s="284" t="str">
        <f>IF('Data invoice'!Q404=0,"",'Data invoice'!R404)</f>
        <v/>
      </c>
      <c r="I476" s="320" t="str">
        <f>IF('Data invoice'!R404=0,"",'Data invoice'!S404)</f>
        <v/>
      </c>
      <c r="J476" s="367" t="str">
        <f>IF('Data invoice'!S404=0,"",'Data invoice'!T404)</f>
        <v/>
      </c>
      <c r="L476" s="279"/>
      <c r="M476" s="279"/>
      <c r="N476" s="279"/>
      <c r="O476" s="279"/>
      <c r="P476" s="279"/>
      <c r="Q476" s="279"/>
      <c r="R476" s="279"/>
      <c r="S476" s="279"/>
      <c r="T476" s="279"/>
      <c r="U476" s="279"/>
      <c r="V476" s="279"/>
      <c r="W476" s="279"/>
      <c r="X476" s="279"/>
      <c r="Y476" s="279"/>
      <c r="Z476" s="279"/>
      <c r="AA476" s="279"/>
      <c r="AB476" s="296"/>
      <c r="AC476" s="296"/>
      <c r="AD476" s="296"/>
      <c r="AE476" s="296"/>
      <c r="AF476" s="296"/>
      <c r="AG476" s="296"/>
      <c r="AH476" s="296"/>
      <c r="AI476" s="296"/>
      <c r="AJ476" s="296"/>
      <c r="AK476" s="296"/>
      <c r="AL476" s="296"/>
    </row>
    <row r="477" spans="1:38" s="414" customFormat="1" ht="16.5" customHeight="1">
      <c r="A477" s="284" t="str">
        <f>IF('Data invoice'!J405=0,"",'Data invoice'!K405)</f>
        <v/>
      </c>
      <c r="B477" s="284" t="str">
        <f>IF('Data invoice'!K405=0,"",'Data invoice'!L405)</f>
        <v/>
      </c>
      <c r="C477" s="284" t="str">
        <f>IF('Data invoice'!L405=0,"",'Data invoice'!M405)</f>
        <v/>
      </c>
      <c r="D477" s="284" t="str">
        <f>IF('Data invoice'!M405=0,"",'Data invoice'!N405)</f>
        <v/>
      </c>
      <c r="E477" s="284" t="str">
        <f>IF('Data invoice'!N405=0,"",'Data invoice'!O405)</f>
        <v/>
      </c>
      <c r="F477" s="284" t="str">
        <f>IF('Data invoice'!O405=0,"",'Data invoice'!P405)</f>
        <v/>
      </c>
      <c r="G477" s="284" t="str">
        <f>IF('Data invoice'!P405=0,"",'Data invoice'!Q405)</f>
        <v/>
      </c>
      <c r="H477" s="284" t="str">
        <f>IF('Data invoice'!Q405=0,"",'Data invoice'!R405)</f>
        <v/>
      </c>
      <c r="I477" s="320" t="str">
        <f>IF('Data invoice'!R405=0,"",'Data invoice'!S405)</f>
        <v/>
      </c>
      <c r="J477" s="367" t="str">
        <f>IF('Data invoice'!S405=0,"",'Data invoice'!T405)</f>
        <v/>
      </c>
      <c r="L477" s="279"/>
      <c r="M477" s="279"/>
      <c r="N477" s="279"/>
      <c r="O477" s="279"/>
      <c r="P477" s="279"/>
      <c r="Q477" s="279"/>
      <c r="R477" s="279"/>
      <c r="S477" s="279"/>
      <c r="T477" s="279"/>
      <c r="U477" s="279"/>
      <c r="V477" s="279"/>
      <c r="W477" s="279"/>
      <c r="X477" s="279"/>
      <c r="Y477" s="279"/>
      <c r="Z477" s="279"/>
      <c r="AA477" s="279"/>
      <c r="AB477" s="296"/>
      <c r="AC477" s="296"/>
      <c r="AD477" s="296"/>
      <c r="AE477" s="296"/>
      <c r="AF477" s="296"/>
      <c r="AG477" s="296"/>
      <c r="AH477" s="296"/>
      <c r="AI477" s="296"/>
      <c r="AJ477" s="296"/>
      <c r="AK477" s="296"/>
      <c r="AL477" s="296"/>
    </row>
    <row r="478" spans="1:38" s="414" customFormat="1" ht="16.5" customHeight="1">
      <c r="A478" s="284" t="str">
        <f>IF('Data invoice'!J406=0,"",'Data invoice'!K406)</f>
        <v/>
      </c>
      <c r="B478" s="284" t="str">
        <f>IF('Data invoice'!K406=0,"",'Data invoice'!L406)</f>
        <v/>
      </c>
      <c r="C478" s="284" t="str">
        <f>IF('Data invoice'!L406=0,"",'Data invoice'!M406)</f>
        <v/>
      </c>
      <c r="D478" s="284" t="str">
        <f>IF('Data invoice'!M406=0,"",'Data invoice'!N406)</f>
        <v/>
      </c>
      <c r="E478" s="284" t="str">
        <f>IF('Data invoice'!N406=0,"",'Data invoice'!O406)</f>
        <v/>
      </c>
      <c r="F478" s="284" t="str">
        <f>IF('Data invoice'!O406=0,"",'Data invoice'!P406)</f>
        <v/>
      </c>
      <c r="G478" s="284" t="str">
        <f>IF('Data invoice'!P406=0,"",'Data invoice'!Q406)</f>
        <v/>
      </c>
      <c r="H478" s="284" t="str">
        <f>IF('Data invoice'!Q406=0,"",'Data invoice'!R406)</f>
        <v/>
      </c>
      <c r="I478" s="320" t="str">
        <f>IF('Data invoice'!R406=0,"",'Data invoice'!S406)</f>
        <v/>
      </c>
      <c r="J478" s="367" t="str">
        <f>IF('Data invoice'!S406=0,"",'Data invoice'!T406)</f>
        <v/>
      </c>
      <c r="L478" s="279"/>
      <c r="M478" s="279"/>
      <c r="N478" s="279"/>
      <c r="O478" s="279"/>
      <c r="P478" s="279"/>
      <c r="Q478" s="279"/>
      <c r="R478" s="279"/>
      <c r="S478" s="279"/>
      <c r="T478" s="279"/>
      <c r="U478" s="279"/>
      <c r="V478" s="279"/>
      <c r="W478" s="279"/>
      <c r="X478" s="279"/>
      <c r="Y478" s="279"/>
      <c r="Z478" s="279"/>
      <c r="AA478" s="279"/>
      <c r="AB478" s="296"/>
      <c r="AC478" s="296"/>
      <c r="AD478" s="296"/>
      <c r="AE478" s="296"/>
      <c r="AF478" s="296"/>
      <c r="AG478" s="296"/>
      <c r="AH478" s="296"/>
      <c r="AI478" s="296"/>
      <c r="AJ478" s="296"/>
      <c r="AK478" s="296"/>
      <c r="AL478" s="296"/>
    </row>
    <row r="479" spans="1:38" s="414" customFormat="1" ht="16.5" customHeight="1">
      <c r="A479" s="284" t="str">
        <f>IF('Data invoice'!J407=0,"",'Data invoice'!K407)</f>
        <v/>
      </c>
      <c r="B479" s="284" t="str">
        <f>IF('Data invoice'!K407=0,"",'Data invoice'!L407)</f>
        <v/>
      </c>
      <c r="C479" s="284" t="str">
        <f>IF('Data invoice'!L407=0,"",'Data invoice'!M407)</f>
        <v/>
      </c>
      <c r="D479" s="284" t="str">
        <f>IF('Data invoice'!M407=0,"",'Data invoice'!N407)</f>
        <v/>
      </c>
      <c r="E479" s="284" t="str">
        <f>IF('Data invoice'!N407=0,"",'Data invoice'!O407)</f>
        <v/>
      </c>
      <c r="F479" s="284" t="str">
        <f>IF('Data invoice'!O407=0,"",'Data invoice'!P407)</f>
        <v/>
      </c>
      <c r="G479" s="284" t="str">
        <f>IF('Data invoice'!P407=0,"",'Data invoice'!Q407)</f>
        <v/>
      </c>
      <c r="H479" s="284" t="str">
        <f>IF('Data invoice'!Q407=0,"",'Data invoice'!R407)</f>
        <v/>
      </c>
      <c r="I479" s="320" t="str">
        <f>IF('Data invoice'!R407=0,"",'Data invoice'!S407)</f>
        <v/>
      </c>
      <c r="J479" s="367" t="str">
        <f>IF('Data invoice'!S407=0,"",'Data invoice'!T407)</f>
        <v/>
      </c>
      <c r="L479" s="279"/>
      <c r="M479" s="279"/>
      <c r="N479" s="279"/>
      <c r="O479" s="279"/>
      <c r="P479" s="279"/>
      <c r="Q479" s="279"/>
      <c r="R479" s="279"/>
      <c r="S479" s="279"/>
      <c r="T479" s="279"/>
      <c r="U479" s="279"/>
      <c r="V479" s="279"/>
      <c r="W479" s="279"/>
      <c r="X479" s="279"/>
      <c r="Y479" s="279"/>
      <c r="Z479" s="279"/>
      <c r="AA479" s="279"/>
      <c r="AB479" s="296"/>
      <c r="AC479" s="296"/>
      <c r="AD479" s="296"/>
      <c r="AE479" s="296"/>
      <c r="AF479" s="296"/>
      <c r="AG479" s="296"/>
      <c r="AH479" s="296"/>
      <c r="AI479" s="296"/>
      <c r="AJ479" s="296"/>
      <c r="AK479" s="296"/>
      <c r="AL479" s="296"/>
    </row>
    <row r="480" spans="1:38" s="414" customFormat="1" ht="16.5" customHeight="1">
      <c r="A480" s="284" t="str">
        <f>IF('Data invoice'!J408=0,"",'Data invoice'!K408)</f>
        <v/>
      </c>
      <c r="B480" s="284" t="str">
        <f>IF('Data invoice'!K408=0,"",'Data invoice'!L408)</f>
        <v/>
      </c>
      <c r="C480" s="284" t="str">
        <f>IF('Data invoice'!L408=0,"",'Data invoice'!M408)</f>
        <v/>
      </c>
      <c r="D480" s="284" t="str">
        <f>IF('Data invoice'!M408=0,"",'Data invoice'!N408)</f>
        <v/>
      </c>
      <c r="E480" s="284" t="str">
        <f>IF('Data invoice'!N408=0,"",'Data invoice'!O408)</f>
        <v/>
      </c>
      <c r="F480" s="284" t="str">
        <f>IF('Data invoice'!O408=0,"",'Data invoice'!P408)</f>
        <v/>
      </c>
      <c r="G480" s="284" t="str">
        <f>IF('Data invoice'!P408=0,"",'Data invoice'!Q408)</f>
        <v/>
      </c>
      <c r="H480" s="284" t="str">
        <f>IF('Data invoice'!Q408=0,"",'Data invoice'!R408)</f>
        <v/>
      </c>
      <c r="I480" s="320" t="str">
        <f>IF('Data invoice'!R408=0,"",'Data invoice'!S408)</f>
        <v/>
      </c>
      <c r="J480" s="367" t="str">
        <f>IF('Data invoice'!S408=0,"",'Data invoice'!T408)</f>
        <v/>
      </c>
      <c r="L480" s="279"/>
      <c r="M480" s="279"/>
      <c r="N480" s="279"/>
      <c r="O480" s="279"/>
      <c r="P480" s="279"/>
      <c r="Q480" s="279"/>
      <c r="R480" s="279"/>
      <c r="S480" s="279"/>
      <c r="T480" s="279"/>
      <c r="U480" s="279"/>
      <c r="V480" s="279"/>
      <c r="W480" s="279"/>
      <c r="X480" s="279"/>
      <c r="Y480" s="279"/>
      <c r="Z480" s="279"/>
      <c r="AA480" s="279"/>
      <c r="AB480" s="296"/>
      <c r="AC480" s="296"/>
      <c r="AD480" s="296"/>
      <c r="AE480" s="296"/>
      <c r="AF480" s="296"/>
      <c r="AG480" s="296"/>
      <c r="AH480" s="296"/>
      <c r="AI480" s="296"/>
      <c r="AJ480" s="296"/>
      <c r="AK480" s="296"/>
      <c r="AL480" s="296"/>
    </row>
    <row r="481" spans="1:38" s="414" customFormat="1" ht="16.5" customHeight="1">
      <c r="A481" s="284" t="str">
        <f>IF('Data invoice'!J409=0,"",'Data invoice'!K409)</f>
        <v/>
      </c>
      <c r="B481" s="284" t="str">
        <f>IF('Data invoice'!K409=0,"",'Data invoice'!L409)</f>
        <v/>
      </c>
      <c r="C481" s="284" t="str">
        <f>IF('Data invoice'!L409=0,"",'Data invoice'!M409)</f>
        <v/>
      </c>
      <c r="D481" s="284" t="str">
        <f>IF('Data invoice'!M409=0,"",'Data invoice'!N409)</f>
        <v/>
      </c>
      <c r="E481" s="284" t="str">
        <f>IF('Data invoice'!N409=0,"",'Data invoice'!O409)</f>
        <v/>
      </c>
      <c r="F481" s="284" t="str">
        <f>IF('Data invoice'!O409=0,"",'Data invoice'!P409)</f>
        <v/>
      </c>
      <c r="G481" s="284" t="str">
        <f>IF('Data invoice'!P409=0,"",'Data invoice'!Q409)</f>
        <v/>
      </c>
      <c r="H481" s="284" t="str">
        <f>IF('Data invoice'!Q409=0,"",'Data invoice'!R409)</f>
        <v/>
      </c>
      <c r="I481" s="320" t="str">
        <f>IF('Data invoice'!R409=0,"",'Data invoice'!S409)</f>
        <v/>
      </c>
      <c r="J481" s="367" t="str">
        <f>IF('Data invoice'!S409=0,"",'Data invoice'!T409)</f>
        <v/>
      </c>
      <c r="L481" s="279"/>
      <c r="M481" s="279"/>
      <c r="N481" s="279"/>
      <c r="O481" s="279"/>
      <c r="P481" s="279"/>
      <c r="Q481" s="279"/>
      <c r="R481" s="279"/>
      <c r="S481" s="279"/>
      <c r="T481" s="279"/>
      <c r="U481" s="279"/>
      <c r="V481" s="279"/>
      <c r="W481" s="279"/>
      <c r="X481" s="279"/>
      <c r="Y481" s="279"/>
      <c r="Z481" s="279"/>
      <c r="AA481" s="279"/>
      <c r="AB481" s="296"/>
      <c r="AC481" s="296"/>
      <c r="AD481" s="296"/>
      <c r="AE481" s="296"/>
      <c r="AF481" s="296"/>
      <c r="AG481" s="296"/>
      <c r="AH481" s="296"/>
      <c r="AI481" s="296"/>
      <c r="AJ481" s="296"/>
      <c r="AK481" s="296"/>
      <c r="AL481" s="296"/>
    </row>
    <row r="482" spans="1:38" s="414" customFormat="1" ht="16.5" customHeight="1">
      <c r="A482" s="284" t="str">
        <f>IF('Data invoice'!J410=0,"",'Data invoice'!K410)</f>
        <v/>
      </c>
      <c r="B482" s="284" t="str">
        <f>IF('Data invoice'!K410=0,"",'Data invoice'!L410)</f>
        <v/>
      </c>
      <c r="C482" s="284" t="str">
        <f>IF('Data invoice'!L410=0,"",'Data invoice'!M410)</f>
        <v/>
      </c>
      <c r="D482" s="284" t="str">
        <f>IF('Data invoice'!M410=0,"",'Data invoice'!N410)</f>
        <v/>
      </c>
      <c r="E482" s="284" t="str">
        <f>IF('Data invoice'!N410=0,"",'Data invoice'!O410)</f>
        <v/>
      </c>
      <c r="F482" s="284" t="str">
        <f>IF('Data invoice'!O410=0,"",'Data invoice'!P410)</f>
        <v/>
      </c>
      <c r="G482" s="284" t="str">
        <f>IF('Data invoice'!P410=0,"",'Data invoice'!Q410)</f>
        <v/>
      </c>
      <c r="H482" s="284" t="str">
        <f>IF('Data invoice'!Q410=0,"",'Data invoice'!R410)</f>
        <v/>
      </c>
      <c r="I482" s="320" t="str">
        <f>IF('Data invoice'!R410=0,"",'Data invoice'!S410)</f>
        <v/>
      </c>
      <c r="J482" s="367" t="str">
        <f>IF('Data invoice'!S410=0,"",'Data invoice'!T410)</f>
        <v/>
      </c>
      <c r="L482" s="279"/>
      <c r="M482" s="279"/>
      <c r="N482" s="279"/>
      <c r="O482" s="279"/>
      <c r="P482" s="279"/>
      <c r="Q482" s="279"/>
      <c r="R482" s="279"/>
      <c r="S482" s="279"/>
      <c r="T482" s="279"/>
      <c r="U482" s="279"/>
      <c r="V482" s="279"/>
      <c r="W482" s="279"/>
      <c r="X482" s="279"/>
      <c r="Y482" s="279"/>
      <c r="Z482" s="279"/>
      <c r="AA482" s="279"/>
      <c r="AB482" s="296"/>
      <c r="AC482" s="296"/>
      <c r="AD482" s="296"/>
      <c r="AE482" s="296"/>
      <c r="AF482" s="296"/>
      <c r="AG482" s="296"/>
      <c r="AH482" s="296"/>
      <c r="AI482" s="296"/>
      <c r="AJ482" s="296"/>
      <c r="AK482" s="296"/>
      <c r="AL482" s="296"/>
    </row>
    <row r="483" spans="1:38" s="414" customFormat="1" ht="16.5" customHeight="1">
      <c r="A483" s="284" t="str">
        <f>IF('Data invoice'!J411=0,"",'Data invoice'!K411)</f>
        <v/>
      </c>
      <c r="B483" s="284" t="str">
        <f>IF('Data invoice'!K411=0,"",'Data invoice'!L411)</f>
        <v/>
      </c>
      <c r="C483" s="284" t="str">
        <f>IF('Data invoice'!L411=0,"",'Data invoice'!M411)</f>
        <v/>
      </c>
      <c r="D483" s="284" t="str">
        <f>IF('Data invoice'!M411=0,"",'Data invoice'!N411)</f>
        <v/>
      </c>
      <c r="E483" s="284" t="str">
        <f>IF('Data invoice'!N411=0,"",'Data invoice'!O411)</f>
        <v/>
      </c>
      <c r="F483" s="284" t="str">
        <f>IF('Data invoice'!O411=0,"",'Data invoice'!P411)</f>
        <v/>
      </c>
      <c r="G483" s="284" t="str">
        <f>IF('Data invoice'!P411=0,"",'Data invoice'!Q411)</f>
        <v/>
      </c>
      <c r="H483" s="284" t="str">
        <f>IF('Data invoice'!Q411=0,"",'Data invoice'!R411)</f>
        <v/>
      </c>
      <c r="I483" s="320" t="str">
        <f>IF('Data invoice'!R411=0,"",'Data invoice'!S411)</f>
        <v/>
      </c>
      <c r="J483" s="367" t="str">
        <f>IF('Data invoice'!S411=0,"",'Data invoice'!T411)</f>
        <v/>
      </c>
      <c r="L483" s="279"/>
      <c r="M483" s="279"/>
      <c r="N483" s="279"/>
      <c r="O483" s="279"/>
      <c r="P483" s="279"/>
      <c r="Q483" s="279"/>
      <c r="R483" s="279"/>
      <c r="S483" s="279"/>
      <c r="T483" s="279"/>
      <c r="U483" s="279"/>
      <c r="V483" s="279"/>
      <c r="W483" s="279"/>
      <c r="X483" s="279"/>
      <c r="Y483" s="279"/>
      <c r="Z483" s="279"/>
      <c r="AA483" s="279"/>
      <c r="AB483" s="296"/>
      <c r="AC483" s="296"/>
      <c r="AD483" s="296"/>
      <c r="AE483" s="296"/>
      <c r="AF483" s="296"/>
      <c r="AG483" s="296"/>
      <c r="AH483" s="296"/>
      <c r="AI483" s="296"/>
      <c r="AJ483" s="296"/>
      <c r="AK483" s="296"/>
      <c r="AL483" s="296"/>
    </row>
    <row r="484" spans="1:38" s="414" customFormat="1" ht="16.5" customHeight="1">
      <c r="A484" s="284" t="str">
        <f>IF('Data invoice'!J412=0,"",'Data invoice'!K412)</f>
        <v/>
      </c>
      <c r="B484" s="284" t="str">
        <f>IF('Data invoice'!K412=0,"",'Data invoice'!L412)</f>
        <v/>
      </c>
      <c r="C484" s="284" t="str">
        <f>IF('Data invoice'!L412=0,"",'Data invoice'!M412)</f>
        <v/>
      </c>
      <c r="D484" s="284" t="str">
        <f>IF('Data invoice'!M412=0,"",'Data invoice'!N412)</f>
        <v/>
      </c>
      <c r="E484" s="284" t="str">
        <f>IF('Data invoice'!N412=0,"",'Data invoice'!O412)</f>
        <v/>
      </c>
      <c r="F484" s="284" t="str">
        <f>IF('Data invoice'!O412=0,"",'Data invoice'!P412)</f>
        <v/>
      </c>
      <c r="G484" s="284" t="str">
        <f>IF('Data invoice'!P412=0,"",'Data invoice'!Q412)</f>
        <v/>
      </c>
      <c r="H484" s="284" t="str">
        <f>IF('Data invoice'!Q412=0,"",'Data invoice'!R412)</f>
        <v/>
      </c>
      <c r="I484" s="320" t="str">
        <f>IF('Data invoice'!R412=0,"",'Data invoice'!S412)</f>
        <v/>
      </c>
      <c r="J484" s="367" t="str">
        <f>IF('Data invoice'!S412=0,"",'Data invoice'!T412)</f>
        <v/>
      </c>
      <c r="L484" s="279"/>
      <c r="M484" s="279"/>
      <c r="N484" s="279"/>
      <c r="O484" s="279"/>
      <c r="P484" s="279"/>
      <c r="Q484" s="279"/>
      <c r="R484" s="279"/>
      <c r="S484" s="279"/>
      <c r="T484" s="279"/>
      <c r="U484" s="279"/>
      <c r="V484" s="279"/>
      <c r="W484" s="279"/>
      <c r="X484" s="279"/>
      <c r="Y484" s="279"/>
      <c r="Z484" s="279"/>
      <c r="AA484" s="279"/>
      <c r="AB484" s="296"/>
      <c r="AC484" s="296"/>
      <c r="AD484" s="296"/>
      <c r="AE484" s="296"/>
      <c r="AF484" s="296"/>
      <c r="AG484" s="296"/>
      <c r="AH484" s="296"/>
      <c r="AI484" s="296"/>
      <c r="AJ484" s="296"/>
      <c r="AK484" s="296"/>
      <c r="AL484" s="296"/>
    </row>
    <row r="485" spans="1:38" s="414" customFormat="1" ht="16.5" customHeight="1">
      <c r="A485" s="284" t="str">
        <f>IF('Data invoice'!J413=0,"",'Data invoice'!K413)</f>
        <v/>
      </c>
      <c r="B485" s="284" t="str">
        <f>IF('Data invoice'!K413=0,"",'Data invoice'!L413)</f>
        <v/>
      </c>
      <c r="C485" s="284" t="str">
        <f>IF('Data invoice'!L413=0,"",'Data invoice'!M413)</f>
        <v/>
      </c>
      <c r="D485" s="284" t="str">
        <f>IF('Data invoice'!M413=0,"",'Data invoice'!N413)</f>
        <v/>
      </c>
      <c r="E485" s="284" t="str">
        <f>IF('Data invoice'!N413=0,"",'Data invoice'!O413)</f>
        <v/>
      </c>
      <c r="F485" s="284" t="str">
        <f>IF('Data invoice'!O413=0,"",'Data invoice'!P413)</f>
        <v/>
      </c>
      <c r="G485" s="284" t="str">
        <f>IF('Data invoice'!P413=0,"",'Data invoice'!Q413)</f>
        <v/>
      </c>
      <c r="H485" s="284" t="str">
        <f>IF('Data invoice'!Q413=0,"",'Data invoice'!R413)</f>
        <v/>
      </c>
      <c r="I485" s="320" t="str">
        <f>IF('Data invoice'!R413=0,"",'Data invoice'!S413)</f>
        <v/>
      </c>
      <c r="J485" s="367" t="str">
        <f>IF('Data invoice'!S413=0,"",'Data invoice'!T413)</f>
        <v/>
      </c>
      <c r="L485" s="279"/>
      <c r="M485" s="279"/>
      <c r="N485" s="279"/>
      <c r="O485" s="279"/>
      <c r="P485" s="279"/>
      <c r="Q485" s="279"/>
      <c r="R485" s="279"/>
      <c r="S485" s="279"/>
      <c r="T485" s="279"/>
      <c r="U485" s="279"/>
      <c r="V485" s="279"/>
      <c r="W485" s="279"/>
      <c r="X485" s="279"/>
      <c r="Y485" s="279"/>
      <c r="Z485" s="279"/>
      <c r="AA485" s="279"/>
      <c r="AB485" s="296"/>
      <c r="AC485" s="296"/>
      <c r="AD485" s="296"/>
      <c r="AE485" s="296"/>
      <c r="AF485" s="296"/>
      <c r="AG485" s="296"/>
      <c r="AH485" s="296"/>
      <c r="AI485" s="296"/>
      <c r="AJ485" s="296"/>
      <c r="AK485" s="296"/>
      <c r="AL485" s="296"/>
    </row>
    <row r="486" spans="1:38" s="414" customFormat="1" ht="16.5" customHeight="1">
      <c r="A486" s="284" t="str">
        <f>IF('Data invoice'!J414=0,"",'Data invoice'!K414)</f>
        <v/>
      </c>
      <c r="B486" s="284" t="str">
        <f>IF('Data invoice'!K414=0,"",'Data invoice'!L414)</f>
        <v/>
      </c>
      <c r="C486" s="284" t="str">
        <f>IF('Data invoice'!L414=0,"",'Data invoice'!M414)</f>
        <v/>
      </c>
      <c r="D486" s="284" t="str">
        <f>IF('Data invoice'!M414=0,"",'Data invoice'!N414)</f>
        <v/>
      </c>
      <c r="E486" s="284" t="str">
        <f>IF('Data invoice'!N414=0,"",'Data invoice'!O414)</f>
        <v/>
      </c>
      <c r="F486" s="284" t="str">
        <f>IF('Data invoice'!O414=0,"",'Data invoice'!P414)</f>
        <v/>
      </c>
      <c r="G486" s="284" t="str">
        <f>IF('Data invoice'!P414=0,"",'Data invoice'!Q414)</f>
        <v/>
      </c>
      <c r="H486" s="284" t="str">
        <f>IF('Data invoice'!Q414=0,"",'Data invoice'!R414)</f>
        <v/>
      </c>
      <c r="I486" s="320" t="str">
        <f>IF('Data invoice'!R414=0,"",'Data invoice'!S414)</f>
        <v/>
      </c>
      <c r="J486" s="367" t="str">
        <f>IF('Data invoice'!S414=0,"",'Data invoice'!T414)</f>
        <v/>
      </c>
      <c r="L486" s="279"/>
      <c r="M486" s="279"/>
      <c r="N486" s="279"/>
      <c r="O486" s="279"/>
      <c r="P486" s="279"/>
      <c r="Q486" s="279"/>
      <c r="R486" s="279"/>
      <c r="S486" s="279"/>
      <c r="T486" s="279"/>
      <c r="U486" s="279"/>
      <c r="V486" s="279"/>
      <c r="W486" s="279"/>
      <c r="X486" s="279"/>
      <c r="Y486" s="279"/>
      <c r="Z486" s="279"/>
      <c r="AA486" s="279"/>
      <c r="AB486" s="296"/>
      <c r="AC486" s="296"/>
      <c r="AD486" s="296"/>
      <c r="AE486" s="296"/>
      <c r="AF486" s="296"/>
      <c r="AG486" s="296"/>
      <c r="AH486" s="296"/>
      <c r="AI486" s="296"/>
      <c r="AJ486" s="296"/>
      <c r="AK486" s="296"/>
      <c r="AL486" s="296"/>
    </row>
    <row r="487" spans="1:38" s="414" customFormat="1" ht="16.5" customHeight="1">
      <c r="A487" s="284" t="str">
        <f>IF('Data invoice'!J415=0,"",'Data invoice'!K415)</f>
        <v/>
      </c>
      <c r="B487" s="284" t="str">
        <f>IF('Data invoice'!K415=0,"",'Data invoice'!L415)</f>
        <v/>
      </c>
      <c r="C487" s="284" t="str">
        <f>IF('Data invoice'!L415=0,"",'Data invoice'!M415)</f>
        <v/>
      </c>
      <c r="D487" s="284" t="str">
        <f>IF('Data invoice'!M415=0,"",'Data invoice'!N415)</f>
        <v/>
      </c>
      <c r="E487" s="284" t="str">
        <f>IF('Data invoice'!N415=0,"",'Data invoice'!O415)</f>
        <v/>
      </c>
      <c r="F487" s="284" t="str">
        <f>IF('Data invoice'!O415=0,"",'Data invoice'!P415)</f>
        <v/>
      </c>
      <c r="G487" s="284" t="str">
        <f>IF('Data invoice'!P415=0,"",'Data invoice'!Q415)</f>
        <v/>
      </c>
      <c r="H487" s="284" t="str">
        <f>IF('Data invoice'!Q415=0,"",'Data invoice'!R415)</f>
        <v/>
      </c>
      <c r="I487" s="320" t="str">
        <f>IF('Data invoice'!R415=0,"",'Data invoice'!S415)</f>
        <v/>
      </c>
      <c r="J487" s="367" t="str">
        <f>IF('Data invoice'!S415=0,"",'Data invoice'!T415)</f>
        <v/>
      </c>
      <c r="L487" s="279"/>
      <c r="M487" s="279"/>
      <c r="N487" s="279"/>
      <c r="O487" s="279"/>
      <c r="S487" s="279"/>
      <c r="T487" s="279"/>
      <c r="U487" s="279"/>
      <c r="V487" s="279"/>
      <c r="W487" s="279"/>
      <c r="X487" s="279"/>
      <c r="Y487" s="279"/>
      <c r="Z487" s="279"/>
      <c r="AA487" s="279"/>
      <c r="AB487" s="296"/>
      <c r="AC487" s="296"/>
      <c r="AD487" s="296"/>
      <c r="AE487" s="296"/>
      <c r="AF487" s="296"/>
      <c r="AG487" s="296"/>
      <c r="AH487" s="296"/>
      <c r="AI487" s="296"/>
      <c r="AJ487" s="296"/>
      <c r="AK487" s="296"/>
      <c r="AL487" s="296"/>
    </row>
    <row r="488" spans="1:38" s="414" customFormat="1" ht="16.5" customHeight="1">
      <c r="A488" s="284" t="str">
        <f>IF('Data invoice'!J416=0,"",'Data invoice'!K416)</f>
        <v/>
      </c>
      <c r="B488" s="284" t="str">
        <f>IF('Data invoice'!K416=0,"",'Data invoice'!L416)</f>
        <v/>
      </c>
      <c r="C488" s="284" t="str">
        <f>IF('Data invoice'!L416=0,"",'Data invoice'!M416)</f>
        <v/>
      </c>
      <c r="D488" s="284" t="str">
        <f>IF('Data invoice'!M416=0,"",'Data invoice'!N416)</f>
        <v/>
      </c>
      <c r="E488" s="284" t="str">
        <f>IF('Data invoice'!N416=0,"",'Data invoice'!O416)</f>
        <v/>
      </c>
      <c r="F488" s="284" t="str">
        <f>IF('Data invoice'!O416=0,"",'Data invoice'!P416)</f>
        <v/>
      </c>
      <c r="G488" s="284" t="str">
        <f>IF('Data invoice'!P416=0,"",'Data invoice'!Q416)</f>
        <v/>
      </c>
      <c r="H488" s="284" t="str">
        <f>IF('Data invoice'!Q416=0,"",'Data invoice'!R416)</f>
        <v/>
      </c>
      <c r="I488" s="320" t="str">
        <f>IF('Data invoice'!R416=0,"",'Data invoice'!S416)</f>
        <v/>
      </c>
      <c r="J488" s="367" t="str">
        <f>IF('Data invoice'!S416=0,"",'Data invoice'!T416)</f>
        <v/>
      </c>
      <c r="L488" s="279"/>
      <c r="M488" s="279"/>
      <c r="N488" s="279"/>
      <c r="O488" s="279"/>
      <c r="S488" s="279"/>
      <c r="T488" s="279"/>
      <c r="U488" s="279"/>
      <c r="V488" s="279"/>
      <c r="W488" s="279"/>
      <c r="X488" s="279"/>
      <c r="Y488" s="279"/>
      <c r="Z488" s="279"/>
      <c r="AA488" s="279"/>
      <c r="AB488" s="296"/>
      <c r="AC488" s="296"/>
      <c r="AD488" s="296"/>
      <c r="AE488" s="296"/>
      <c r="AF488" s="296"/>
      <c r="AG488" s="296"/>
      <c r="AH488" s="296"/>
      <c r="AI488" s="296"/>
      <c r="AJ488" s="296"/>
      <c r="AK488" s="296"/>
      <c r="AL488" s="296"/>
    </row>
    <row r="489" spans="1:38" s="414" customFormat="1" ht="16.5" customHeight="1">
      <c r="A489" s="284" t="str">
        <f>IF('Data invoice'!J417=0,"",'Data invoice'!K417)</f>
        <v/>
      </c>
      <c r="B489" s="284" t="str">
        <f>IF('Data invoice'!K417=0,"",'Data invoice'!L417)</f>
        <v/>
      </c>
      <c r="C489" s="284" t="str">
        <f>IF('Data invoice'!L417=0,"",'Data invoice'!M417)</f>
        <v/>
      </c>
      <c r="D489" s="284" t="str">
        <f>IF('Data invoice'!M417=0,"",'Data invoice'!N417)</f>
        <v/>
      </c>
      <c r="E489" s="284" t="str">
        <f>IF('Data invoice'!N417=0,"",'Data invoice'!O417)</f>
        <v/>
      </c>
      <c r="F489" s="284" t="str">
        <f>IF('Data invoice'!O417=0,"",'Data invoice'!P417)</f>
        <v/>
      </c>
      <c r="G489" s="284" t="str">
        <f>IF('Data invoice'!P417=0,"",'Data invoice'!Q417)</f>
        <v/>
      </c>
      <c r="H489" s="284" t="str">
        <f>IF('Data invoice'!Q417=0,"",'Data invoice'!R417)</f>
        <v/>
      </c>
      <c r="I489" s="320" t="str">
        <f>IF('Data invoice'!R417=0,"",'Data invoice'!S417)</f>
        <v/>
      </c>
      <c r="J489" s="367" t="str">
        <f>IF('Data invoice'!S417=0,"",'Data invoice'!T417)</f>
        <v/>
      </c>
      <c r="L489" s="279"/>
      <c r="M489" s="279"/>
      <c r="S489" s="279"/>
      <c r="T489" s="279"/>
      <c r="U489" s="279"/>
      <c r="V489" s="279"/>
      <c r="W489" s="279"/>
      <c r="X489" s="279"/>
      <c r="Y489" s="279"/>
      <c r="Z489" s="279"/>
      <c r="AA489" s="279"/>
      <c r="AB489" s="296"/>
      <c r="AC489" s="296"/>
      <c r="AD489" s="296"/>
      <c r="AE489" s="296"/>
      <c r="AF489" s="296"/>
      <c r="AG489" s="296"/>
      <c r="AH489" s="296"/>
      <c r="AI489" s="296"/>
      <c r="AJ489" s="296"/>
      <c r="AK489" s="296"/>
      <c r="AL489" s="296"/>
    </row>
    <row r="490" spans="1:38" s="414" customFormat="1" ht="16.5" customHeight="1">
      <c r="A490" s="284" t="str">
        <f>IF('Data invoice'!J418=0,"",'Data invoice'!K418)</f>
        <v/>
      </c>
      <c r="B490" s="284" t="str">
        <f>IF('Data invoice'!K418=0,"",'Data invoice'!L418)</f>
        <v/>
      </c>
      <c r="C490" s="284" t="str">
        <f>IF('Data invoice'!L418=0,"",'Data invoice'!M418)</f>
        <v/>
      </c>
      <c r="D490" s="284" t="str">
        <f>IF('Data invoice'!M418=0,"",'Data invoice'!N418)</f>
        <v/>
      </c>
      <c r="E490" s="284" t="str">
        <f>IF('Data invoice'!N418=0,"",'Data invoice'!O418)</f>
        <v/>
      </c>
      <c r="F490" s="284" t="str">
        <f>IF('Data invoice'!O418=0,"",'Data invoice'!P418)</f>
        <v/>
      </c>
      <c r="G490" s="284" t="str">
        <f>IF('Data invoice'!P418=0,"",'Data invoice'!Q418)</f>
        <v/>
      </c>
      <c r="H490" s="284" t="str">
        <f>IF('Data invoice'!Q418=0,"",'Data invoice'!R418)</f>
        <v/>
      </c>
      <c r="I490" s="320" t="str">
        <f>IF('Data invoice'!R418=0,"",'Data invoice'!S418)</f>
        <v/>
      </c>
      <c r="J490" s="367" t="str">
        <f>IF('Data invoice'!S418=0,"",'Data invoice'!T418)</f>
        <v/>
      </c>
      <c r="L490" s="279"/>
      <c r="M490" s="279"/>
      <c r="S490" s="279"/>
      <c r="T490" s="279"/>
      <c r="U490" s="279"/>
      <c r="V490" s="279"/>
      <c r="W490" s="279"/>
      <c r="X490" s="279"/>
      <c r="Y490" s="279"/>
      <c r="Z490" s="279"/>
      <c r="AA490" s="279"/>
      <c r="AB490" s="296"/>
      <c r="AC490" s="296"/>
      <c r="AD490" s="296"/>
      <c r="AE490" s="296"/>
      <c r="AF490" s="296"/>
      <c r="AG490" s="296"/>
      <c r="AH490" s="296"/>
      <c r="AI490" s="296"/>
      <c r="AJ490" s="296"/>
      <c r="AK490" s="296"/>
      <c r="AL490" s="296"/>
    </row>
    <row r="491" spans="1:38" s="414" customFormat="1" ht="16.5" customHeight="1">
      <c r="A491" s="284" t="str">
        <f>IF('Data invoice'!J435=0,"",'Data invoice'!K435)</f>
        <v/>
      </c>
      <c r="B491" s="284" t="str">
        <f>IF('Data invoice'!K435=0,"",'Data invoice'!L435)</f>
        <v/>
      </c>
      <c r="C491" s="284" t="str">
        <f>IF('Data invoice'!L435=0,"",'Data invoice'!M435)</f>
        <v/>
      </c>
      <c r="D491" s="284" t="str">
        <f>IF('Data invoice'!M435=0,"",'Data invoice'!N435)</f>
        <v/>
      </c>
      <c r="E491" s="284" t="str">
        <f>IF('Data invoice'!N435=0,"",'Data invoice'!O435)</f>
        <v/>
      </c>
      <c r="F491" s="284" t="str">
        <f>IF('Data invoice'!O435=0,"",'Data invoice'!P435)</f>
        <v/>
      </c>
      <c r="G491" s="284" t="str">
        <f>IF('Data invoice'!P435=0,"",'Data invoice'!Q435)</f>
        <v/>
      </c>
      <c r="H491" s="284" t="str">
        <f>IF('Data invoice'!Q435=0,"",'Data invoice'!R435)</f>
        <v/>
      </c>
      <c r="I491" s="320" t="str">
        <f>IF('Data invoice'!R435=0,"",'Data invoice'!S435)</f>
        <v/>
      </c>
      <c r="J491" s="367" t="str">
        <f>IF('Data invoice'!S435=0,"",'Data invoice'!T435)</f>
        <v/>
      </c>
      <c r="L491" s="279"/>
      <c r="M491" s="279"/>
      <c r="U491" s="279"/>
      <c r="V491" s="279"/>
      <c r="W491" s="279"/>
      <c r="X491" s="279"/>
      <c r="Y491" s="279"/>
      <c r="Z491" s="279"/>
      <c r="AA491" s="279"/>
      <c r="AB491" s="296"/>
      <c r="AC491" s="296"/>
      <c r="AD491" s="296"/>
      <c r="AE491" s="296"/>
      <c r="AF491" s="296"/>
      <c r="AG491" s="296"/>
      <c r="AH491" s="296"/>
      <c r="AI491" s="296"/>
      <c r="AJ491" s="296"/>
      <c r="AK491" s="296"/>
      <c r="AL491" s="296"/>
    </row>
    <row r="492" spans="1:38" s="414" customFormat="1" ht="16.5" customHeight="1">
      <c r="A492" s="284" t="str">
        <f>IF('Data invoice'!J436=0,"",'Data invoice'!K436)</f>
        <v/>
      </c>
      <c r="B492" s="284" t="str">
        <f>IF('Data invoice'!K436=0,"",'Data invoice'!L436)</f>
        <v/>
      </c>
      <c r="C492" s="284" t="str">
        <f>IF('Data invoice'!L436=0,"",'Data invoice'!M436)</f>
        <v/>
      </c>
      <c r="D492" s="284" t="str">
        <f>IF('Data invoice'!M436=0,"",'Data invoice'!N436)</f>
        <v/>
      </c>
      <c r="E492" s="284" t="str">
        <f>IF('Data invoice'!N436=0,"",'Data invoice'!O436)</f>
        <v/>
      </c>
      <c r="F492" s="284" t="str">
        <f>IF('Data invoice'!O436=0,"",'Data invoice'!P436)</f>
        <v/>
      </c>
      <c r="G492" s="284" t="str">
        <f>IF('Data invoice'!P436=0,"",'Data invoice'!Q436)</f>
        <v/>
      </c>
      <c r="H492" s="284" t="str">
        <f>IF('Data invoice'!Q436=0,"",'Data invoice'!R436)</f>
        <v/>
      </c>
      <c r="I492" s="320" t="str">
        <f>IF('Data invoice'!R436=0,"",'Data invoice'!S436)</f>
        <v/>
      </c>
      <c r="J492" s="367" t="str">
        <f>IF('Data invoice'!S436=0,"",'Data invoice'!T436)</f>
        <v/>
      </c>
      <c r="L492" s="279"/>
      <c r="M492" s="279"/>
      <c r="U492" s="279"/>
      <c r="V492" s="279"/>
      <c r="W492" s="279"/>
      <c r="X492" s="279"/>
      <c r="Y492" s="279"/>
      <c r="Z492" s="279"/>
      <c r="AA492" s="279"/>
      <c r="AB492" s="296"/>
      <c r="AC492" s="296"/>
      <c r="AD492" s="296"/>
      <c r="AE492" s="296"/>
      <c r="AF492" s="296"/>
      <c r="AG492" s="296"/>
      <c r="AH492" s="296"/>
      <c r="AI492" s="296"/>
      <c r="AJ492" s="296"/>
      <c r="AK492" s="296"/>
      <c r="AL492" s="296"/>
    </row>
    <row r="493" spans="1:38" s="414" customFormat="1" ht="16.5" customHeight="1">
      <c r="A493" s="284" t="str">
        <f>IF('Data invoice'!J437=0,"",'Data invoice'!K437)</f>
        <v/>
      </c>
      <c r="B493" s="284" t="str">
        <f>IF('Data invoice'!K437=0,"",'Data invoice'!L437)</f>
        <v/>
      </c>
      <c r="C493" s="284" t="str">
        <f>IF('Data invoice'!L437=0,"",'Data invoice'!M437)</f>
        <v/>
      </c>
      <c r="D493" s="284" t="str">
        <f>IF('Data invoice'!M437=0,"",'Data invoice'!N437)</f>
        <v/>
      </c>
      <c r="E493" s="284" t="str">
        <f>IF('Data invoice'!N437=0,"",'Data invoice'!O437)</f>
        <v/>
      </c>
      <c r="F493" s="284" t="str">
        <f>IF('Data invoice'!O437=0,"",'Data invoice'!P437)</f>
        <v/>
      </c>
      <c r="G493" s="284" t="str">
        <f>IF('Data invoice'!P437=0,"",'Data invoice'!Q437)</f>
        <v/>
      </c>
      <c r="H493" s="284" t="str">
        <f>IF('Data invoice'!Q437=0,"",'Data invoice'!R437)</f>
        <v/>
      </c>
      <c r="I493" s="320" t="str">
        <f>IF('Data invoice'!R437=0,"",'Data invoice'!S437)</f>
        <v/>
      </c>
      <c r="J493" s="367" t="str">
        <f>IF('Data invoice'!S437=0,"",'Data invoice'!T437)</f>
        <v/>
      </c>
      <c r="L493" s="279"/>
      <c r="M493" s="279"/>
      <c r="U493" s="279"/>
      <c r="V493" s="279"/>
      <c r="W493" s="279"/>
      <c r="X493" s="279"/>
      <c r="Y493" s="279"/>
      <c r="Z493" s="279"/>
      <c r="AA493" s="279"/>
      <c r="AB493" s="296"/>
      <c r="AC493" s="296"/>
      <c r="AD493" s="296"/>
      <c r="AE493" s="296"/>
      <c r="AF493" s="296"/>
      <c r="AG493" s="296"/>
      <c r="AH493" s="296"/>
      <c r="AI493" s="296"/>
      <c r="AJ493" s="296"/>
      <c r="AK493" s="296"/>
      <c r="AL493" s="296"/>
    </row>
    <row r="494" spans="1:38" s="414" customFormat="1" ht="16.5" customHeight="1">
      <c r="A494" s="284" t="str">
        <f>IF('Data invoice'!J438=0,"",'Data invoice'!K438)</f>
        <v/>
      </c>
      <c r="B494" s="284" t="str">
        <f>IF('Data invoice'!K438=0,"",'Data invoice'!L438)</f>
        <v/>
      </c>
      <c r="C494" s="284" t="str">
        <f>IF('Data invoice'!L438=0,"",'Data invoice'!M438)</f>
        <v/>
      </c>
      <c r="D494" s="284" t="str">
        <f>IF('Data invoice'!M438=0,"",'Data invoice'!N438)</f>
        <v/>
      </c>
      <c r="E494" s="284" t="str">
        <f>IF('Data invoice'!N438=0,"",'Data invoice'!O438)</f>
        <v/>
      </c>
      <c r="F494" s="284" t="str">
        <f>IF('Data invoice'!O438=0,"",'Data invoice'!P438)</f>
        <v/>
      </c>
      <c r="G494" s="284" t="str">
        <f>IF('Data invoice'!P438=0,"",'Data invoice'!Q438)</f>
        <v/>
      </c>
      <c r="H494" s="284" t="str">
        <f>IF('Data invoice'!Q438=0,"",'Data invoice'!R438)</f>
        <v/>
      </c>
      <c r="I494" s="320" t="str">
        <f>IF('Data invoice'!R438=0,"",'Data invoice'!S438)</f>
        <v/>
      </c>
      <c r="J494" s="367" t="str">
        <f>IF('Data invoice'!S438=0,"",'Data invoice'!T438)</f>
        <v/>
      </c>
      <c r="L494" s="279"/>
      <c r="M494" s="279"/>
      <c r="U494" s="279"/>
      <c r="V494" s="279"/>
      <c r="W494" s="279"/>
      <c r="X494" s="279"/>
      <c r="Y494" s="279"/>
      <c r="Z494" s="279"/>
      <c r="AA494" s="279"/>
      <c r="AB494" s="296"/>
      <c r="AC494" s="296"/>
      <c r="AD494" s="296"/>
      <c r="AE494" s="296"/>
      <c r="AF494" s="296"/>
      <c r="AG494" s="296"/>
      <c r="AH494" s="296"/>
      <c r="AI494" s="296"/>
      <c r="AJ494" s="296"/>
      <c r="AK494" s="296"/>
      <c r="AL494" s="296"/>
    </row>
    <row r="495" spans="1:38" s="414" customFormat="1" ht="16.5" customHeight="1">
      <c r="A495" s="284" t="str">
        <f>IF('Data invoice'!J439=0,"",'Data invoice'!K439)</f>
        <v/>
      </c>
      <c r="B495" s="284" t="str">
        <f>IF('Data invoice'!K439=0,"",'Data invoice'!L439)</f>
        <v/>
      </c>
      <c r="C495" s="284" t="str">
        <f>IF('Data invoice'!L439=0,"",'Data invoice'!M439)</f>
        <v/>
      </c>
      <c r="D495" s="284" t="str">
        <f>IF('Data invoice'!M439=0,"",'Data invoice'!N439)</f>
        <v/>
      </c>
      <c r="E495" s="284" t="str">
        <f>IF('Data invoice'!N439=0,"",'Data invoice'!O439)</f>
        <v/>
      </c>
      <c r="F495" s="284" t="str">
        <f>IF('Data invoice'!O439=0,"",'Data invoice'!P439)</f>
        <v/>
      </c>
      <c r="G495" s="284" t="str">
        <f>IF('Data invoice'!P439=0,"",'Data invoice'!Q439)</f>
        <v/>
      </c>
      <c r="H495" s="284" t="str">
        <f>IF('Data invoice'!Q439=0,"",'Data invoice'!R439)</f>
        <v/>
      </c>
      <c r="I495" s="320" t="str">
        <f>IF('Data invoice'!R439=0,"",'Data invoice'!S439)</f>
        <v/>
      </c>
      <c r="J495" s="367" t="str">
        <f>IF('Data invoice'!S439=0,"",'Data invoice'!T439)</f>
        <v/>
      </c>
      <c r="L495" s="279"/>
      <c r="U495" s="279"/>
      <c r="V495" s="279"/>
      <c r="W495" s="279"/>
      <c r="X495" s="279"/>
      <c r="Y495" s="279"/>
      <c r="Z495" s="279"/>
      <c r="AA495" s="279"/>
      <c r="AB495" s="296"/>
      <c r="AC495" s="296"/>
      <c r="AD495" s="296"/>
      <c r="AE495" s="296"/>
      <c r="AF495" s="296"/>
      <c r="AG495" s="296"/>
      <c r="AH495" s="296"/>
      <c r="AI495" s="296"/>
      <c r="AJ495" s="296"/>
      <c r="AK495" s="296"/>
      <c r="AL495" s="296"/>
    </row>
    <row r="496" spans="1:38" s="414" customFormat="1" ht="16.5" customHeight="1">
      <c r="A496" s="284" t="str">
        <f>IF('Data invoice'!J440=0,"",'Data invoice'!K440)</f>
        <v/>
      </c>
      <c r="B496" s="284" t="str">
        <f>IF('Data invoice'!K440=0,"",'Data invoice'!L440)</f>
        <v/>
      </c>
      <c r="C496" s="284" t="str">
        <f>IF('Data invoice'!L440=0,"",'Data invoice'!M440)</f>
        <v/>
      </c>
      <c r="D496" s="284" t="str">
        <f>IF('Data invoice'!M440=0,"",'Data invoice'!N440)</f>
        <v/>
      </c>
      <c r="E496" s="284" t="str">
        <f>IF('Data invoice'!N440=0,"",'Data invoice'!O440)</f>
        <v/>
      </c>
      <c r="F496" s="284" t="str">
        <f>IF('Data invoice'!O440=0,"",'Data invoice'!P440)</f>
        <v/>
      </c>
      <c r="G496" s="284" t="str">
        <f>IF('Data invoice'!P440=0,"",'Data invoice'!Q440)</f>
        <v/>
      </c>
      <c r="H496" s="284" t="str">
        <f>IF('Data invoice'!Q440=0,"",'Data invoice'!R440)</f>
        <v/>
      </c>
      <c r="I496" s="320" t="str">
        <f>IF('Data invoice'!R440=0,"",'Data invoice'!S440)</f>
        <v/>
      </c>
      <c r="J496" s="367" t="str">
        <f>IF('Data invoice'!S440=0,"",'Data invoice'!T440)</f>
        <v/>
      </c>
      <c r="L496" s="279"/>
      <c r="U496" s="279"/>
      <c r="V496" s="279"/>
      <c r="W496" s="279"/>
      <c r="X496" s="279"/>
      <c r="Y496" s="279"/>
      <c r="Z496" s="279"/>
      <c r="AA496" s="279"/>
      <c r="AB496" s="296"/>
      <c r="AC496" s="296"/>
      <c r="AD496" s="296"/>
      <c r="AE496" s="296"/>
      <c r="AF496" s="296"/>
      <c r="AG496" s="296"/>
      <c r="AH496" s="296"/>
      <c r="AI496" s="296"/>
      <c r="AJ496" s="296"/>
      <c r="AK496" s="296"/>
      <c r="AL496" s="296"/>
    </row>
    <row r="497" spans="1:38" s="414" customFormat="1" ht="16.5" customHeight="1">
      <c r="A497" s="284" t="str">
        <f>IF('Data invoice'!J441=0,"",'Data invoice'!K441)</f>
        <v/>
      </c>
      <c r="B497" s="284" t="str">
        <f>IF('Data invoice'!K441=0,"",'Data invoice'!L441)</f>
        <v/>
      </c>
      <c r="C497" s="284" t="str">
        <f>IF('Data invoice'!L441=0,"",'Data invoice'!M441)</f>
        <v/>
      </c>
      <c r="D497" s="284" t="str">
        <f>IF('Data invoice'!M441=0,"",'Data invoice'!N441)</f>
        <v/>
      </c>
      <c r="E497" s="284" t="str">
        <f>IF('Data invoice'!N441=0,"",'Data invoice'!O441)</f>
        <v/>
      </c>
      <c r="F497" s="284" t="str">
        <f>IF('Data invoice'!O441=0,"",'Data invoice'!P441)</f>
        <v/>
      </c>
      <c r="G497" s="284" t="str">
        <f>IF('Data invoice'!P441=0,"",'Data invoice'!Q441)</f>
        <v/>
      </c>
      <c r="H497" s="284" t="str">
        <f>IF('Data invoice'!Q441=0,"",'Data invoice'!R441)</f>
        <v/>
      </c>
      <c r="I497" s="320" t="str">
        <f>IF('Data invoice'!R441=0,"",'Data invoice'!S441)</f>
        <v/>
      </c>
      <c r="J497" s="367" t="str">
        <f>IF('Data invoice'!S441=0,"",'Data invoice'!T441)</f>
        <v/>
      </c>
      <c r="L497" s="279"/>
      <c r="U497" s="279"/>
      <c r="V497" s="279"/>
      <c r="W497" s="279"/>
      <c r="X497" s="279"/>
      <c r="Y497" s="279"/>
      <c r="Z497" s="279"/>
      <c r="AA497" s="279"/>
      <c r="AB497" s="296"/>
      <c r="AC497" s="296"/>
      <c r="AD497" s="296"/>
      <c r="AE497" s="296"/>
      <c r="AF497" s="296"/>
      <c r="AG497" s="296"/>
      <c r="AH497" s="296"/>
      <c r="AI497" s="296"/>
      <c r="AJ497" s="296"/>
      <c r="AK497" s="296"/>
      <c r="AL497" s="296"/>
    </row>
    <row r="498" spans="1:38" s="414" customFormat="1" ht="16.5" customHeight="1">
      <c r="A498" s="284" t="str">
        <f>IF('Data invoice'!J442=0,"",'Data invoice'!K442)</f>
        <v/>
      </c>
      <c r="B498" s="284" t="str">
        <f>IF('Data invoice'!K442=0,"",'Data invoice'!L442)</f>
        <v/>
      </c>
      <c r="C498" s="284" t="str">
        <f>IF('Data invoice'!L442=0,"",'Data invoice'!M442)</f>
        <v/>
      </c>
      <c r="D498" s="284" t="str">
        <f>IF('Data invoice'!M442=0,"",'Data invoice'!N442)</f>
        <v/>
      </c>
      <c r="E498" s="284" t="str">
        <f>IF('Data invoice'!N442=0,"",'Data invoice'!O442)</f>
        <v/>
      </c>
      <c r="F498" s="284" t="str">
        <f>IF('Data invoice'!O442=0,"",'Data invoice'!P442)</f>
        <v/>
      </c>
      <c r="G498" s="284" t="str">
        <f>IF('Data invoice'!P442=0,"",'Data invoice'!Q442)</f>
        <v/>
      </c>
      <c r="H498" s="284" t="str">
        <f>IF('Data invoice'!Q442=0,"",'Data invoice'!R442)</f>
        <v/>
      </c>
      <c r="I498" s="320" t="str">
        <f>IF('Data invoice'!R442=0,"",'Data invoice'!S442)</f>
        <v/>
      </c>
      <c r="J498" s="367" t="str">
        <f>IF('Data invoice'!S442=0,"",'Data invoice'!T442)</f>
        <v/>
      </c>
      <c r="L498" s="279"/>
      <c r="U498" s="279"/>
      <c r="V498" s="279"/>
      <c r="W498" s="279"/>
      <c r="X498" s="279"/>
      <c r="Y498" s="279"/>
      <c r="Z498" s="279"/>
      <c r="AA498" s="279"/>
      <c r="AB498" s="296"/>
      <c r="AC498" s="296"/>
      <c r="AD498" s="296"/>
      <c r="AE498" s="296"/>
      <c r="AF498" s="296"/>
      <c r="AG498" s="296"/>
      <c r="AH498" s="296"/>
      <c r="AI498" s="296"/>
      <c r="AJ498" s="296"/>
      <c r="AK498" s="296"/>
      <c r="AL498" s="296"/>
    </row>
    <row r="499" spans="1:38" s="414" customFormat="1" ht="16.5" customHeight="1">
      <c r="A499" s="284" t="str">
        <f>IF('Data invoice'!J443=0,"",'Data invoice'!K443)</f>
        <v/>
      </c>
      <c r="B499" s="284" t="str">
        <f>IF('Data invoice'!K443=0,"",'Data invoice'!L443)</f>
        <v/>
      </c>
      <c r="C499" s="284" t="str">
        <f>IF('Data invoice'!L443=0,"",'Data invoice'!M443)</f>
        <v/>
      </c>
      <c r="D499" s="284" t="str">
        <f>IF('Data invoice'!M443=0,"",'Data invoice'!N443)</f>
        <v/>
      </c>
      <c r="E499" s="284" t="str">
        <f>IF('Data invoice'!N443=0,"",'Data invoice'!O443)</f>
        <v/>
      </c>
      <c r="F499" s="284" t="str">
        <f>IF('Data invoice'!O443=0,"",'Data invoice'!P443)</f>
        <v/>
      </c>
      <c r="G499" s="284" t="str">
        <f>IF('Data invoice'!P443=0,"",'Data invoice'!Q443)</f>
        <v/>
      </c>
      <c r="H499" s="284" t="str">
        <f>IF('Data invoice'!Q443=0,"",'Data invoice'!R443)</f>
        <v/>
      </c>
      <c r="I499" s="320" t="str">
        <f>IF('Data invoice'!R443=0,"",'Data invoice'!S443)</f>
        <v/>
      </c>
      <c r="J499" s="367" t="str">
        <f>IF('Data invoice'!S443=0,"",'Data invoice'!T443)</f>
        <v/>
      </c>
      <c r="L499" s="279"/>
      <c r="U499" s="279"/>
      <c r="V499" s="279"/>
      <c r="W499" s="279"/>
      <c r="X499" s="279"/>
      <c r="Y499" s="279"/>
      <c r="Z499" s="279"/>
      <c r="AA499" s="279"/>
      <c r="AB499" s="296"/>
      <c r="AC499" s="296"/>
      <c r="AD499" s="296"/>
      <c r="AE499" s="296"/>
      <c r="AF499" s="296"/>
      <c r="AG499" s="296"/>
      <c r="AH499" s="296"/>
      <c r="AI499" s="296"/>
      <c r="AJ499" s="296"/>
      <c r="AK499" s="296"/>
      <c r="AL499" s="296"/>
    </row>
    <row r="500" spans="1:38" s="414" customFormat="1" ht="16.5" customHeight="1">
      <c r="A500" s="284" t="str">
        <f>IF('Data invoice'!J444=0,"",'Data invoice'!K444)</f>
        <v/>
      </c>
      <c r="B500" s="284" t="str">
        <f>IF('Data invoice'!K444=0,"",'Data invoice'!L444)</f>
        <v/>
      </c>
      <c r="C500" s="284" t="str">
        <f>IF('Data invoice'!L444=0,"",'Data invoice'!M444)</f>
        <v/>
      </c>
      <c r="D500" s="284" t="str">
        <f>IF('Data invoice'!M444=0,"",'Data invoice'!N444)</f>
        <v/>
      </c>
      <c r="E500" s="284" t="str">
        <f>IF('Data invoice'!N444=0,"",'Data invoice'!O444)</f>
        <v/>
      </c>
      <c r="F500" s="284" t="str">
        <f>IF('Data invoice'!O444=0,"",'Data invoice'!P444)</f>
        <v/>
      </c>
      <c r="G500" s="284" t="str">
        <f>IF('Data invoice'!P444=0,"",'Data invoice'!Q444)</f>
        <v/>
      </c>
      <c r="H500" s="284" t="str">
        <f>IF('Data invoice'!Q444=0,"",'Data invoice'!R444)</f>
        <v/>
      </c>
      <c r="I500" s="320" t="str">
        <f>IF('Data invoice'!R444=0,"",'Data invoice'!S444)</f>
        <v/>
      </c>
      <c r="J500" s="367" t="str">
        <f>IF('Data invoice'!S444=0,"",'Data invoice'!T444)</f>
        <v/>
      </c>
      <c r="L500" s="279"/>
      <c r="U500" s="279"/>
      <c r="V500" s="279"/>
      <c r="W500" s="279"/>
      <c r="X500" s="279"/>
      <c r="Y500" s="279"/>
      <c r="Z500" s="279"/>
      <c r="AA500" s="279"/>
      <c r="AB500" s="296"/>
      <c r="AC500" s="296"/>
      <c r="AD500" s="296"/>
      <c r="AE500" s="296"/>
      <c r="AF500" s="296"/>
      <c r="AG500" s="296"/>
      <c r="AH500" s="296"/>
      <c r="AI500" s="296"/>
      <c r="AJ500" s="296"/>
      <c r="AK500" s="296"/>
      <c r="AL500" s="296"/>
    </row>
    <row r="501" spans="1:38" s="414" customFormat="1" ht="15.75" customHeight="1">
      <c r="A501" s="284" t="str">
        <f>IF('Data invoice'!J454=0,"",'Data invoice'!K454)</f>
        <v/>
      </c>
      <c r="B501" s="284" t="str">
        <f>IF('Data invoice'!K454=0,"",'Data invoice'!L454)</f>
        <v/>
      </c>
      <c r="C501" s="284" t="str">
        <f>IF('Data invoice'!L454=0,"",'Data invoice'!M454)</f>
        <v/>
      </c>
      <c r="D501" s="284" t="str">
        <f>IF('Data invoice'!M454=0,"",'Data invoice'!N454)</f>
        <v/>
      </c>
      <c r="E501" s="284" t="str">
        <f>IF('Data invoice'!N454=0,"",'Data invoice'!O454)</f>
        <v/>
      </c>
      <c r="F501" s="284" t="str">
        <f>IF('Data invoice'!O454=0,"",'Data invoice'!P454)</f>
        <v/>
      </c>
      <c r="G501" s="284" t="str">
        <f>IF('Data invoice'!P454=0,"",'Data invoice'!Q454)</f>
        <v/>
      </c>
      <c r="H501" s="284" t="str">
        <f>IF('Data invoice'!Q454=0,"",'Data invoice'!R454)</f>
        <v/>
      </c>
      <c r="I501" s="320" t="str">
        <f>IF('Data invoice'!R454=0,"",'Data invoice'!S454)</f>
        <v/>
      </c>
      <c r="J501" s="367" t="str">
        <f>IF('Data invoice'!S454=0,"",'Data invoice'!T454)</f>
        <v/>
      </c>
    </row>
    <row r="502" spans="1:38" s="414" customFormat="1" ht="15.75" customHeight="1">
      <c r="A502" s="284" t="str">
        <f>IF('Data invoice'!J455=0,"",'Data invoice'!K455)</f>
        <v/>
      </c>
      <c r="B502" s="284" t="str">
        <f>IF('Data invoice'!K455=0,"",'Data invoice'!L455)</f>
        <v/>
      </c>
      <c r="C502" s="284" t="str">
        <f>IF('Data invoice'!L455=0,"",'Data invoice'!M455)</f>
        <v/>
      </c>
      <c r="D502" s="284" t="str">
        <f>IF('Data invoice'!M455=0,"",'Data invoice'!N455)</f>
        <v/>
      </c>
      <c r="E502" s="284" t="str">
        <f>IF('Data invoice'!N455=0,"",'Data invoice'!O455)</f>
        <v/>
      </c>
      <c r="F502" s="284" t="str">
        <f>IF('Data invoice'!O455=0,"",'Data invoice'!P455)</f>
        <v/>
      </c>
      <c r="G502" s="284" t="str">
        <f>IF('Data invoice'!P455=0,"",'Data invoice'!Q455)</f>
        <v/>
      </c>
      <c r="H502" s="284" t="str">
        <f>IF('Data invoice'!Q455=0,"",'Data invoice'!R455)</f>
        <v/>
      </c>
      <c r="I502" s="320" t="str">
        <f>IF('Data invoice'!R455=0,"",'Data invoice'!S455)</f>
        <v/>
      </c>
      <c r="J502" s="367" t="str">
        <f>IF('Data invoice'!S455=0,"",'Data invoice'!T455)</f>
        <v/>
      </c>
    </row>
    <row r="503" spans="1:38" s="414" customFormat="1" ht="15.75" customHeight="1">
      <c r="A503" s="284" t="str">
        <f>IF('Data invoice'!J456=0,"",'Data invoice'!K456)</f>
        <v/>
      </c>
      <c r="B503" s="284" t="str">
        <f>IF('Data invoice'!K456=0,"",'Data invoice'!L456)</f>
        <v/>
      </c>
      <c r="C503" s="284" t="str">
        <f>IF('Data invoice'!L456=0,"",'Data invoice'!M456)</f>
        <v/>
      </c>
      <c r="D503" s="284" t="str">
        <f>IF('Data invoice'!M456=0,"",'Data invoice'!N456)</f>
        <v/>
      </c>
      <c r="E503" s="284" t="str">
        <f>IF('Data invoice'!N456=0,"",'Data invoice'!O456)</f>
        <v/>
      </c>
      <c r="F503" s="284" t="str">
        <f>IF('Data invoice'!O456=0,"",'Data invoice'!P456)</f>
        <v/>
      </c>
      <c r="G503" s="284" t="str">
        <f>IF('Data invoice'!P456=0,"",'Data invoice'!Q456)</f>
        <v/>
      </c>
      <c r="H503" s="284" t="str">
        <f>IF('Data invoice'!Q456=0,"",'Data invoice'!R456)</f>
        <v/>
      </c>
      <c r="I503" s="320" t="str">
        <f>IF('Data invoice'!R456=0,"",'Data invoice'!S456)</f>
        <v/>
      </c>
      <c r="J503" s="367" t="str">
        <f>IF('Data invoice'!S456=0,"",'Data invoice'!T456)</f>
        <v/>
      </c>
    </row>
    <row r="504" spans="1:38" s="414" customFormat="1" ht="15.75" customHeight="1">
      <c r="A504" s="284" t="str">
        <f>IF('Data invoice'!J457=0,"",'Data invoice'!K457)</f>
        <v/>
      </c>
      <c r="B504" s="284" t="str">
        <f>IF('Data invoice'!K457=0,"",'Data invoice'!L457)</f>
        <v/>
      </c>
      <c r="C504" s="284" t="str">
        <f>IF('Data invoice'!L457=0,"",'Data invoice'!M457)</f>
        <v/>
      </c>
      <c r="D504" s="284" t="str">
        <f>IF('Data invoice'!M457=0,"",'Data invoice'!N457)</f>
        <v/>
      </c>
      <c r="E504" s="284" t="str">
        <f>IF('Data invoice'!N457=0,"",'Data invoice'!O457)</f>
        <v/>
      </c>
      <c r="F504" s="284" t="str">
        <f>IF('Data invoice'!O457=0,"",'Data invoice'!P457)</f>
        <v/>
      </c>
      <c r="G504" s="284" t="str">
        <f>IF('Data invoice'!P457=0,"",'Data invoice'!Q457)</f>
        <v/>
      </c>
      <c r="H504" s="284" t="str">
        <f>IF('Data invoice'!Q457=0,"",'Data invoice'!R457)</f>
        <v/>
      </c>
      <c r="I504" s="320" t="str">
        <f>IF('Data invoice'!R457=0,"",'Data invoice'!S457)</f>
        <v/>
      </c>
      <c r="J504" s="367" t="str">
        <f>IF('Data invoice'!S457=0,"",'Data invoice'!T457)</f>
        <v/>
      </c>
    </row>
    <row r="505" spans="1:38" s="414" customFormat="1" ht="15.75" customHeight="1">
      <c r="A505" s="284" t="str">
        <f>IF('Data invoice'!J458=0,"",'Data invoice'!K458)</f>
        <v/>
      </c>
      <c r="B505" s="284" t="str">
        <f>IF('Data invoice'!K458=0,"",'Data invoice'!L458)</f>
        <v/>
      </c>
      <c r="C505" s="284" t="str">
        <f>IF('Data invoice'!L458=0,"",'Data invoice'!M458)</f>
        <v/>
      </c>
      <c r="D505" s="284" t="str">
        <f>IF('Data invoice'!M458=0,"",'Data invoice'!N458)</f>
        <v/>
      </c>
      <c r="E505" s="284" t="str">
        <f>IF('Data invoice'!N458=0,"",'Data invoice'!O458)</f>
        <v/>
      </c>
      <c r="F505" s="284" t="str">
        <f>IF('Data invoice'!O458=0,"",'Data invoice'!P458)</f>
        <v/>
      </c>
      <c r="G505" s="284" t="str">
        <f>IF('Data invoice'!P458=0,"",'Data invoice'!Q458)</f>
        <v/>
      </c>
      <c r="H505" s="284" t="str">
        <f>IF('Data invoice'!Q458=0,"",'Data invoice'!R458)</f>
        <v/>
      </c>
      <c r="I505" s="320" t="str">
        <f>IF('Data invoice'!R458=0,"",'Data invoice'!S458)</f>
        <v/>
      </c>
      <c r="J505" s="367" t="str">
        <f>IF('Data invoice'!S458=0,"",'Data invoice'!T458)</f>
        <v/>
      </c>
    </row>
    <row r="506" spans="1:38" s="414" customFormat="1" ht="15.75" customHeight="1">
      <c r="A506" s="284" t="str">
        <f>IF('Data invoice'!J459=0,"",'Data invoice'!K459)</f>
        <v/>
      </c>
      <c r="B506" s="284" t="str">
        <f>IF('Data invoice'!K459=0,"",'Data invoice'!L459)</f>
        <v/>
      </c>
      <c r="C506" s="284" t="str">
        <f>IF('Data invoice'!L459=0,"",'Data invoice'!M459)</f>
        <v/>
      </c>
      <c r="D506" s="284" t="str">
        <f>IF('Data invoice'!M459=0,"",'Data invoice'!N459)</f>
        <v/>
      </c>
      <c r="E506" s="284" t="str">
        <f>IF('Data invoice'!N459=0,"",'Data invoice'!O459)</f>
        <v/>
      </c>
      <c r="F506" s="284" t="str">
        <f>IF('Data invoice'!O459=0,"",'Data invoice'!P459)</f>
        <v/>
      </c>
      <c r="G506" s="284" t="str">
        <f>IF('Data invoice'!P459=0,"",'Data invoice'!Q459)</f>
        <v/>
      </c>
      <c r="H506" s="284" t="str">
        <f>IF('Data invoice'!Q459=0,"",'Data invoice'!R459)</f>
        <v/>
      </c>
      <c r="I506" s="320" t="str">
        <f>IF('Data invoice'!R459=0,"",'Data invoice'!S459)</f>
        <v/>
      </c>
      <c r="J506" s="367" t="str">
        <f>IF('Data invoice'!S459=0,"",'Data invoice'!T459)</f>
        <v/>
      </c>
    </row>
    <row r="507" spans="1:38" s="414" customFormat="1" ht="15.75" customHeight="1">
      <c r="A507" s="284" t="str">
        <f>IF('Data invoice'!J460=0,"",'Data invoice'!K460)</f>
        <v/>
      </c>
      <c r="B507" s="284" t="str">
        <f>IF('Data invoice'!K460=0,"",'Data invoice'!L460)</f>
        <v/>
      </c>
      <c r="C507" s="284" t="str">
        <f>IF('Data invoice'!L460=0,"",'Data invoice'!M460)</f>
        <v/>
      </c>
      <c r="D507" s="284" t="str">
        <f>IF('Data invoice'!M460=0,"",'Data invoice'!N460)</f>
        <v/>
      </c>
      <c r="E507" s="284" t="str">
        <f>IF('Data invoice'!N460=0,"",'Data invoice'!O460)</f>
        <v/>
      </c>
      <c r="F507" s="284" t="str">
        <f>IF('Data invoice'!O460=0,"",'Data invoice'!P460)</f>
        <v/>
      </c>
      <c r="G507" s="284" t="str">
        <f>IF('Data invoice'!P460=0,"",'Data invoice'!Q460)</f>
        <v/>
      </c>
      <c r="H507" s="284" t="str">
        <f>IF('Data invoice'!Q460=0,"",'Data invoice'!R460)</f>
        <v/>
      </c>
      <c r="I507" s="320" t="str">
        <f>IF('Data invoice'!R460=0,"",'Data invoice'!S460)</f>
        <v/>
      </c>
      <c r="J507" s="367" t="str">
        <f>IF('Data invoice'!S460=0,"",'Data invoice'!T460)</f>
        <v/>
      </c>
    </row>
    <row r="508" spans="1:38" s="414" customFormat="1" ht="15.75" customHeight="1">
      <c r="A508" s="284" t="str">
        <f>IF('Data invoice'!J461=0,"",'Data invoice'!K461)</f>
        <v/>
      </c>
      <c r="B508" s="284" t="str">
        <f>IF('Data invoice'!K461=0,"",'Data invoice'!L461)</f>
        <v/>
      </c>
      <c r="C508" s="284" t="str">
        <f>IF('Data invoice'!L461=0,"",'Data invoice'!M461)</f>
        <v/>
      </c>
      <c r="D508" s="284" t="str">
        <f>IF('Data invoice'!M461=0,"",'Data invoice'!N461)</f>
        <v/>
      </c>
      <c r="E508" s="284" t="str">
        <f>IF('Data invoice'!N461=0,"",'Data invoice'!O461)</f>
        <v/>
      </c>
      <c r="F508" s="284" t="str">
        <f>IF('Data invoice'!O461=0,"",'Data invoice'!P461)</f>
        <v/>
      </c>
      <c r="G508" s="284" t="str">
        <f>IF('Data invoice'!P461=0,"",'Data invoice'!Q461)</f>
        <v/>
      </c>
      <c r="H508" s="284" t="str">
        <f>IF('Data invoice'!Q461=0,"",'Data invoice'!R461)</f>
        <v/>
      </c>
      <c r="I508" s="320" t="str">
        <f>IF('Data invoice'!R461=0,"",'Data invoice'!S461)</f>
        <v/>
      </c>
      <c r="J508" s="367" t="str">
        <f>IF('Data invoice'!S461=0,"",'Data invoice'!T461)</f>
        <v/>
      </c>
    </row>
    <row r="509" spans="1:38" s="414" customFormat="1" ht="15.75" customHeight="1">
      <c r="A509" s="284" t="str">
        <f>IF('Data invoice'!J462=0,"",'Data invoice'!K462)</f>
        <v/>
      </c>
      <c r="B509" s="284" t="str">
        <f>IF('Data invoice'!K462=0,"",'Data invoice'!L462)</f>
        <v/>
      </c>
      <c r="C509" s="284" t="str">
        <f>IF('Data invoice'!L462=0,"",'Data invoice'!M462)</f>
        <v/>
      </c>
      <c r="D509" s="284" t="str">
        <f>IF('Data invoice'!M462=0,"",'Data invoice'!N462)</f>
        <v/>
      </c>
      <c r="E509" s="284" t="str">
        <f>IF('Data invoice'!N462=0,"",'Data invoice'!O462)</f>
        <v/>
      </c>
      <c r="F509" s="284" t="str">
        <f>IF('Data invoice'!O462=0,"",'Data invoice'!P462)</f>
        <v/>
      </c>
      <c r="G509" s="284" t="str">
        <f>IF('Data invoice'!P462=0,"",'Data invoice'!Q462)</f>
        <v/>
      </c>
      <c r="H509" s="284" t="str">
        <f>IF('Data invoice'!Q462=0,"",'Data invoice'!R462)</f>
        <v/>
      </c>
      <c r="I509" s="320" t="str">
        <f>IF('Data invoice'!R462=0,"",'Data invoice'!S462)</f>
        <v/>
      </c>
      <c r="J509" s="367" t="str">
        <f>IF('Data invoice'!S462=0,"",'Data invoice'!T462)</f>
        <v/>
      </c>
    </row>
    <row r="510" spans="1:38" s="414" customFormat="1" ht="15.75" customHeight="1">
      <c r="A510" s="284" t="str">
        <f>IF('Data invoice'!J463=0,"",'Data invoice'!K463)</f>
        <v/>
      </c>
      <c r="B510" s="284" t="str">
        <f>IF('Data invoice'!K463=0,"",'Data invoice'!L463)</f>
        <v/>
      </c>
      <c r="C510" s="284" t="str">
        <f>IF('Data invoice'!L463=0,"",'Data invoice'!M463)</f>
        <v/>
      </c>
      <c r="D510" s="284" t="str">
        <f>IF('Data invoice'!M463=0,"",'Data invoice'!N463)</f>
        <v/>
      </c>
      <c r="E510" s="284" t="str">
        <f>IF('Data invoice'!N463=0,"",'Data invoice'!O463)</f>
        <v/>
      </c>
      <c r="F510" s="284" t="str">
        <f>IF('Data invoice'!O463=0,"",'Data invoice'!P463)</f>
        <v/>
      </c>
      <c r="G510" s="284" t="str">
        <f>IF('Data invoice'!P463=0,"",'Data invoice'!Q463)</f>
        <v/>
      </c>
      <c r="H510" s="284" t="str">
        <f>IF('Data invoice'!Q463=0,"",'Data invoice'!R463)</f>
        <v/>
      </c>
      <c r="I510" s="320" t="str">
        <f>IF('Data invoice'!R463=0,"",'Data invoice'!S463)</f>
        <v/>
      </c>
      <c r="J510" s="367" t="str">
        <f>IF('Data invoice'!S463=0,"",'Data invoice'!T463)</f>
        <v/>
      </c>
    </row>
    <row r="511" spans="1:38" s="414" customFormat="1" ht="15.75" customHeight="1">
      <c r="A511" s="284" t="str">
        <f>IF('Data invoice'!J464=0,"",'Data invoice'!K464)</f>
        <v/>
      </c>
      <c r="B511" s="284" t="str">
        <f>IF('Data invoice'!K464=0,"",'Data invoice'!L464)</f>
        <v/>
      </c>
      <c r="C511" s="284" t="str">
        <f>IF('Data invoice'!L464=0,"",'Data invoice'!M464)</f>
        <v/>
      </c>
      <c r="D511" s="284" t="str">
        <f>IF('Data invoice'!M464=0,"",'Data invoice'!N464)</f>
        <v/>
      </c>
      <c r="E511" s="284" t="str">
        <f>IF('Data invoice'!N464=0,"",'Data invoice'!O464)</f>
        <v/>
      </c>
      <c r="F511" s="284" t="str">
        <f>IF('Data invoice'!O464=0,"",'Data invoice'!P464)</f>
        <v/>
      </c>
      <c r="G511" s="284" t="str">
        <f>IF('Data invoice'!P464=0,"",'Data invoice'!Q464)</f>
        <v/>
      </c>
      <c r="H511" s="284" t="str">
        <f>IF('Data invoice'!Q464=0,"",'Data invoice'!R464)</f>
        <v/>
      </c>
      <c r="I511" s="320" t="str">
        <f>IF('Data invoice'!R464=0,"",'Data invoice'!S464)</f>
        <v/>
      </c>
      <c r="J511" s="367" t="str">
        <f>IF('Data invoice'!S464=0,"",'Data invoice'!T464)</f>
        <v/>
      </c>
    </row>
    <row r="512" spans="1:38" s="414" customFormat="1" ht="15.75" customHeight="1">
      <c r="A512" s="284" t="str">
        <f>IF('Data invoice'!J465=0,"",'Data invoice'!K465)</f>
        <v/>
      </c>
      <c r="B512" s="284" t="str">
        <f>IF('Data invoice'!K465=0,"",'Data invoice'!L465)</f>
        <v/>
      </c>
      <c r="C512" s="284" t="str">
        <f>IF('Data invoice'!L465=0,"",'Data invoice'!M465)</f>
        <v/>
      </c>
      <c r="D512" s="284" t="str">
        <f>IF('Data invoice'!M465=0,"",'Data invoice'!N465)</f>
        <v/>
      </c>
      <c r="E512" s="284" t="str">
        <f>IF('Data invoice'!N465=0,"",'Data invoice'!O465)</f>
        <v/>
      </c>
      <c r="F512" s="284" t="str">
        <f>IF('Data invoice'!O465=0,"",'Data invoice'!P465)</f>
        <v/>
      </c>
      <c r="G512" s="284" t="str">
        <f>IF('Data invoice'!P465=0,"",'Data invoice'!Q465)</f>
        <v/>
      </c>
      <c r="H512" s="284" t="str">
        <f>IF('Data invoice'!Q465=0,"",'Data invoice'!R465)</f>
        <v/>
      </c>
      <c r="I512" s="320" t="str">
        <f>IF('Data invoice'!R465=0,"",'Data invoice'!S465)</f>
        <v/>
      </c>
      <c r="J512" s="367" t="str">
        <f>IF('Data invoice'!S465=0,"",'Data invoice'!T465)</f>
        <v/>
      </c>
    </row>
    <row r="513" spans="1:10" s="414" customFormat="1" ht="15.75" customHeight="1">
      <c r="A513" s="284" t="str">
        <f>IF('Data invoice'!J466=0,"",'Data invoice'!K466)</f>
        <v/>
      </c>
      <c r="B513" s="284" t="str">
        <f>IF('Data invoice'!K466=0,"",'Data invoice'!L466)</f>
        <v/>
      </c>
      <c r="C513" s="284" t="str">
        <f>IF('Data invoice'!L466=0,"",'Data invoice'!M466)</f>
        <v/>
      </c>
      <c r="D513" s="284" t="str">
        <f>IF('Data invoice'!M466=0,"",'Data invoice'!N466)</f>
        <v/>
      </c>
      <c r="E513" s="284" t="str">
        <f>IF('Data invoice'!N466=0,"",'Data invoice'!O466)</f>
        <v/>
      </c>
      <c r="F513" s="284" t="str">
        <f>IF('Data invoice'!O466=0,"",'Data invoice'!P466)</f>
        <v/>
      </c>
      <c r="G513" s="284" t="str">
        <f>IF('Data invoice'!P466=0,"",'Data invoice'!Q466)</f>
        <v/>
      </c>
      <c r="H513" s="284" t="str">
        <f>IF('Data invoice'!Q466=0,"",'Data invoice'!R466)</f>
        <v/>
      </c>
      <c r="I513" s="320" t="str">
        <f>IF('Data invoice'!R466=0,"",'Data invoice'!S466)</f>
        <v/>
      </c>
      <c r="J513" s="367" t="str">
        <f>IF('Data invoice'!S466=0,"",'Data invoice'!T466)</f>
        <v/>
      </c>
    </row>
    <row r="514" spans="1:10" s="414" customFormat="1" ht="15.75" customHeight="1">
      <c r="A514" s="284" t="str">
        <f>IF('Data invoice'!J467=0,"",'Data invoice'!K467)</f>
        <v/>
      </c>
      <c r="B514" s="284" t="str">
        <f>IF('Data invoice'!K467=0,"",'Data invoice'!L467)</f>
        <v/>
      </c>
      <c r="C514" s="284" t="str">
        <f>IF('Data invoice'!L467=0,"",'Data invoice'!M467)</f>
        <v/>
      </c>
      <c r="D514" s="284" t="str">
        <f>IF('Data invoice'!M467=0,"",'Data invoice'!N467)</f>
        <v/>
      </c>
      <c r="E514" s="284" t="str">
        <f>IF('Data invoice'!N467=0,"",'Data invoice'!O467)</f>
        <v/>
      </c>
      <c r="F514" s="284" t="str">
        <f>IF('Data invoice'!O467=0,"",'Data invoice'!P467)</f>
        <v/>
      </c>
      <c r="G514" s="284" t="str">
        <f>IF('Data invoice'!P467=0,"",'Data invoice'!Q467)</f>
        <v/>
      </c>
      <c r="H514" s="284" t="str">
        <f>IF('Data invoice'!Q467=0,"",'Data invoice'!R467)</f>
        <v/>
      </c>
      <c r="I514" s="320" t="str">
        <f>IF('Data invoice'!R467=0,"",'Data invoice'!S467)</f>
        <v/>
      </c>
      <c r="J514" s="367" t="str">
        <f>IF('Data invoice'!S467=0,"",'Data invoice'!T467)</f>
        <v/>
      </c>
    </row>
    <row r="515" spans="1:10" s="414" customFormat="1" ht="15.75" customHeight="1">
      <c r="A515" s="284" t="str">
        <f>IF('Data invoice'!J468=0,"",'Data invoice'!K468)</f>
        <v/>
      </c>
      <c r="B515" s="284" t="str">
        <f>IF('Data invoice'!K468=0,"",'Data invoice'!L468)</f>
        <v/>
      </c>
      <c r="C515" s="284" t="str">
        <f>IF('Data invoice'!L468=0,"",'Data invoice'!M468)</f>
        <v/>
      </c>
      <c r="D515" s="284" t="str">
        <f>IF('Data invoice'!M468=0,"",'Data invoice'!N468)</f>
        <v/>
      </c>
      <c r="E515" s="284" t="str">
        <f>IF('Data invoice'!N468=0,"",'Data invoice'!O468)</f>
        <v/>
      </c>
      <c r="F515" s="284" t="str">
        <f>IF('Data invoice'!O468=0,"",'Data invoice'!P468)</f>
        <v/>
      </c>
      <c r="G515" s="284" t="str">
        <f>IF('Data invoice'!P468=0,"",'Data invoice'!Q468)</f>
        <v/>
      </c>
      <c r="H515" s="284" t="str">
        <f>IF('Data invoice'!Q468=0,"",'Data invoice'!R468)</f>
        <v/>
      </c>
      <c r="I515" s="320" t="str">
        <f>IF('Data invoice'!R468=0,"",'Data invoice'!S468)</f>
        <v/>
      </c>
      <c r="J515" s="367" t="str">
        <f>IF('Data invoice'!S468=0,"",'Data invoice'!T468)</f>
        <v/>
      </c>
    </row>
    <row r="516" spans="1:10" s="414" customFormat="1" ht="15.75" customHeight="1">
      <c r="A516" s="284" t="str">
        <f>IF('Data invoice'!J469=0,"",'Data invoice'!K469)</f>
        <v/>
      </c>
      <c r="B516" s="284" t="str">
        <f>IF('Data invoice'!K469=0,"",'Data invoice'!L469)</f>
        <v/>
      </c>
      <c r="C516" s="284" t="str">
        <f>IF('Data invoice'!L469=0,"",'Data invoice'!M469)</f>
        <v/>
      </c>
      <c r="D516" s="284" t="str">
        <f>IF('Data invoice'!M469=0,"",'Data invoice'!N469)</f>
        <v/>
      </c>
      <c r="E516" s="284" t="str">
        <f>IF('Data invoice'!N469=0,"",'Data invoice'!O469)</f>
        <v/>
      </c>
      <c r="F516" s="284" t="str">
        <f>IF('Data invoice'!O469=0,"",'Data invoice'!P469)</f>
        <v/>
      </c>
      <c r="G516" s="284" t="str">
        <f>IF('Data invoice'!P469=0,"",'Data invoice'!Q469)</f>
        <v/>
      </c>
      <c r="H516" s="284" t="str">
        <f>IF('Data invoice'!Q469=0,"",'Data invoice'!R469)</f>
        <v/>
      </c>
      <c r="I516" s="320" t="str">
        <f>IF('Data invoice'!R469=0,"",'Data invoice'!S469)</f>
        <v/>
      </c>
      <c r="J516" s="367" t="str">
        <f>IF('Data invoice'!S469=0,"",'Data invoice'!T469)</f>
        <v/>
      </c>
    </row>
    <row r="517" spans="1:10" s="414" customFormat="1" ht="15.75" customHeight="1">
      <c r="A517" s="284" t="str">
        <f>IF('Data invoice'!J470=0,"",'Data invoice'!K470)</f>
        <v/>
      </c>
      <c r="B517" s="284" t="str">
        <f>IF('Data invoice'!K470=0,"",'Data invoice'!L470)</f>
        <v/>
      </c>
      <c r="C517" s="284" t="str">
        <f>IF('Data invoice'!L470=0,"",'Data invoice'!M470)</f>
        <v/>
      </c>
      <c r="D517" s="284" t="str">
        <f>IF('Data invoice'!M470=0,"",'Data invoice'!N470)</f>
        <v/>
      </c>
      <c r="E517" s="284" t="str">
        <f>IF('Data invoice'!N470=0,"",'Data invoice'!O470)</f>
        <v/>
      </c>
      <c r="F517" s="284" t="str">
        <f>IF('Data invoice'!O470=0,"",'Data invoice'!P470)</f>
        <v/>
      </c>
      <c r="G517" s="284" t="str">
        <f>IF('Data invoice'!P470=0,"",'Data invoice'!Q470)</f>
        <v/>
      </c>
      <c r="H517" s="284" t="str">
        <f>IF('Data invoice'!Q470=0,"",'Data invoice'!R470)</f>
        <v/>
      </c>
      <c r="I517" s="320" t="str">
        <f>IF('Data invoice'!R470=0,"",'Data invoice'!S470)</f>
        <v/>
      </c>
      <c r="J517" s="367" t="str">
        <f>IF('Data invoice'!S470=0,"",'Data invoice'!T470)</f>
        <v/>
      </c>
    </row>
    <row r="518" spans="1:10" s="414" customFormat="1" ht="15.75" customHeight="1">
      <c r="A518" s="284" t="str">
        <f>IF('Data invoice'!J471=0,"",'Data invoice'!K471)</f>
        <v/>
      </c>
      <c r="B518" s="284" t="str">
        <f>IF('Data invoice'!K471=0,"",'Data invoice'!L471)</f>
        <v/>
      </c>
      <c r="C518" s="284" t="str">
        <f>IF('Data invoice'!L471=0,"",'Data invoice'!M471)</f>
        <v/>
      </c>
      <c r="D518" s="284" t="str">
        <f>IF('Data invoice'!M471=0,"",'Data invoice'!N471)</f>
        <v/>
      </c>
      <c r="E518" s="284" t="str">
        <f>IF('Data invoice'!N471=0,"",'Data invoice'!O471)</f>
        <v/>
      </c>
      <c r="F518" s="284" t="str">
        <f>IF('Data invoice'!O471=0,"",'Data invoice'!P471)</f>
        <v/>
      </c>
      <c r="G518" s="284" t="str">
        <f>IF('Data invoice'!P471=0,"",'Data invoice'!Q471)</f>
        <v/>
      </c>
      <c r="H518" s="284" t="str">
        <f>IF('Data invoice'!Q471=0,"",'Data invoice'!R471)</f>
        <v/>
      </c>
      <c r="I518" s="320" t="str">
        <f>IF('Data invoice'!R471=0,"",'Data invoice'!S471)</f>
        <v/>
      </c>
      <c r="J518" s="367" t="str">
        <f>IF('Data invoice'!S471=0,"",'Data invoice'!T471)</f>
        <v/>
      </c>
    </row>
    <row r="519" spans="1:10" s="414" customFormat="1" ht="15.75" customHeight="1">
      <c r="A519" s="284" t="str">
        <f>IF('Data invoice'!J472=0,"",'Data invoice'!K472)</f>
        <v/>
      </c>
      <c r="B519" s="284" t="str">
        <f>IF('Data invoice'!K472=0,"",'Data invoice'!L472)</f>
        <v/>
      </c>
      <c r="C519" s="284" t="str">
        <f>IF('Data invoice'!L472=0,"",'Data invoice'!M472)</f>
        <v/>
      </c>
      <c r="D519" s="284" t="str">
        <f>IF('Data invoice'!M472=0,"",'Data invoice'!N472)</f>
        <v/>
      </c>
      <c r="E519" s="284" t="str">
        <f>IF('Data invoice'!N472=0,"",'Data invoice'!O472)</f>
        <v/>
      </c>
      <c r="F519" s="284" t="str">
        <f>IF('Data invoice'!O472=0,"",'Data invoice'!P472)</f>
        <v/>
      </c>
      <c r="G519" s="284" t="str">
        <f>IF('Data invoice'!P472=0,"",'Data invoice'!Q472)</f>
        <v/>
      </c>
      <c r="H519" s="284" t="str">
        <f>IF('Data invoice'!Q472=0,"",'Data invoice'!R472)</f>
        <v/>
      </c>
      <c r="I519" s="320" t="str">
        <f>IF('Data invoice'!R472=0,"",'Data invoice'!S472)</f>
        <v/>
      </c>
      <c r="J519" s="367" t="str">
        <f>IF('Data invoice'!S472=0,"",'Data invoice'!T472)</f>
        <v/>
      </c>
    </row>
    <row r="520" spans="1:10" s="414" customFormat="1" ht="15.75" customHeight="1">
      <c r="A520" s="284" t="str">
        <f>IF('Data invoice'!J473=0,"",'Data invoice'!K473)</f>
        <v/>
      </c>
      <c r="B520" s="284" t="str">
        <f>IF('Data invoice'!K473=0,"",'Data invoice'!L473)</f>
        <v/>
      </c>
      <c r="C520" s="284" t="str">
        <f>IF('Data invoice'!L473=0,"",'Data invoice'!M473)</f>
        <v/>
      </c>
      <c r="D520" s="284" t="str">
        <f>IF('Data invoice'!M473=0,"",'Data invoice'!N473)</f>
        <v/>
      </c>
      <c r="E520" s="284" t="str">
        <f>IF('Data invoice'!N473=0,"",'Data invoice'!O473)</f>
        <v/>
      </c>
      <c r="F520" s="284" t="str">
        <f>IF('Data invoice'!O473=0,"",'Data invoice'!P473)</f>
        <v/>
      </c>
      <c r="G520" s="284" t="str">
        <f>IF('Data invoice'!P473=0,"",'Data invoice'!Q473)</f>
        <v/>
      </c>
      <c r="H520" s="284" t="str">
        <f>IF('Data invoice'!Q473=0,"",'Data invoice'!R473)</f>
        <v/>
      </c>
      <c r="I520" s="320" t="str">
        <f>IF('Data invoice'!R473=0,"",'Data invoice'!S473)</f>
        <v/>
      </c>
      <c r="J520" s="367" t="str">
        <f>IF('Data invoice'!S473=0,"",'Data invoice'!T473)</f>
        <v/>
      </c>
    </row>
    <row r="521" spans="1:10" s="414" customFormat="1" ht="15.75" customHeight="1">
      <c r="A521" s="284" t="str">
        <f>IF('Data invoice'!J474=0,"",'Data invoice'!K474)</f>
        <v/>
      </c>
      <c r="B521" s="284" t="str">
        <f>IF('Data invoice'!K474=0,"",'Data invoice'!L474)</f>
        <v/>
      </c>
      <c r="C521" s="284" t="str">
        <f>IF('Data invoice'!L474=0,"",'Data invoice'!M474)</f>
        <v/>
      </c>
      <c r="D521" s="284" t="str">
        <f>IF('Data invoice'!M474=0,"",'Data invoice'!N474)</f>
        <v/>
      </c>
      <c r="E521" s="284" t="str">
        <f>IF('Data invoice'!N474=0,"",'Data invoice'!O474)</f>
        <v/>
      </c>
      <c r="F521" s="284" t="str">
        <f>IF('Data invoice'!O474=0,"",'Data invoice'!P474)</f>
        <v/>
      </c>
      <c r="G521" s="284" t="str">
        <f>IF('Data invoice'!P474=0,"",'Data invoice'!Q474)</f>
        <v/>
      </c>
      <c r="H521" s="284" t="str">
        <f>IF('Data invoice'!Q474=0,"",'Data invoice'!R474)</f>
        <v/>
      </c>
      <c r="I521" s="320" t="str">
        <f>IF('Data invoice'!R474=0,"",'Data invoice'!S474)</f>
        <v/>
      </c>
      <c r="J521" s="367" t="str">
        <f>IF('Data invoice'!S474=0,"",'Data invoice'!T474)</f>
        <v/>
      </c>
    </row>
    <row r="522" spans="1:10" s="414" customFormat="1" ht="15.75" customHeight="1">
      <c r="A522" s="284" t="str">
        <f>IF('Data invoice'!J475=0,"",'Data invoice'!K475)</f>
        <v/>
      </c>
      <c r="B522" s="284" t="str">
        <f>IF('Data invoice'!K475=0,"",'Data invoice'!L475)</f>
        <v/>
      </c>
      <c r="C522" s="284" t="str">
        <f>IF('Data invoice'!L475=0,"",'Data invoice'!M475)</f>
        <v/>
      </c>
      <c r="D522" s="284" t="str">
        <f>IF('Data invoice'!M475=0,"",'Data invoice'!N475)</f>
        <v/>
      </c>
      <c r="E522" s="284" t="str">
        <f>IF('Data invoice'!N475=0,"",'Data invoice'!O475)</f>
        <v/>
      </c>
      <c r="F522" s="284" t="str">
        <f>IF('Data invoice'!O475=0,"",'Data invoice'!P475)</f>
        <v/>
      </c>
      <c r="G522" s="284" t="str">
        <f>IF('Data invoice'!P475=0,"",'Data invoice'!Q475)</f>
        <v/>
      </c>
      <c r="H522" s="284" t="str">
        <f>IF('Data invoice'!Q475=0,"",'Data invoice'!R475)</f>
        <v/>
      </c>
      <c r="I522" s="320" t="str">
        <f>IF('Data invoice'!R475=0,"",'Data invoice'!S475)</f>
        <v/>
      </c>
      <c r="J522" s="367" t="str">
        <f>IF('Data invoice'!S475=0,"",'Data invoice'!T475)</f>
        <v/>
      </c>
    </row>
    <row r="523" spans="1:10" s="414" customFormat="1" ht="15.75" customHeight="1">
      <c r="A523" s="284" t="str">
        <f>IF('Data invoice'!J476=0,"",'Data invoice'!K476)</f>
        <v/>
      </c>
      <c r="B523" s="284" t="str">
        <f>IF('Data invoice'!K476=0,"",'Data invoice'!L476)</f>
        <v/>
      </c>
      <c r="C523" s="284" t="str">
        <f>IF('Data invoice'!L476=0,"",'Data invoice'!M476)</f>
        <v/>
      </c>
      <c r="D523" s="284" t="str">
        <f>IF('Data invoice'!M476=0,"",'Data invoice'!N476)</f>
        <v/>
      </c>
      <c r="E523" s="284" t="str">
        <f>IF('Data invoice'!N476=0,"",'Data invoice'!O476)</f>
        <v/>
      </c>
      <c r="F523" s="284" t="str">
        <f>IF('Data invoice'!O476=0,"",'Data invoice'!P476)</f>
        <v/>
      </c>
      <c r="G523" s="284" t="str">
        <f>IF('Data invoice'!P476=0,"",'Data invoice'!Q476)</f>
        <v/>
      </c>
      <c r="H523" s="284" t="str">
        <f>IF('Data invoice'!Q476=0,"",'Data invoice'!R476)</f>
        <v/>
      </c>
      <c r="I523" s="320" t="str">
        <f>IF('Data invoice'!R476=0,"",'Data invoice'!S476)</f>
        <v/>
      </c>
      <c r="J523" s="367" t="str">
        <f>IF('Data invoice'!S476=0,"",'Data invoice'!T476)</f>
        <v/>
      </c>
    </row>
    <row r="524" spans="1:10" s="414" customFormat="1" ht="15.75" customHeight="1">
      <c r="A524" s="284" t="str">
        <f>IF('Data invoice'!J477=0,"",'Data invoice'!K477)</f>
        <v/>
      </c>
      <c r="B524" s="284" t="str">
        <f>IF('Data invoice'!K477=0,"",'Data invoice'!L477)</f>
        <v/>
      </c>
      <c r="C524" s="284" t="str">
        <f>IF('Data invoice'!L477=0,"",'Data invoice'!M477)</f>
        <v/>
      </c>
      <c r="D524" s="284" t="str">
        <f>IF('Data invoice'!M477=0,"",'Data invoice'!N477)</f>
        <v/>
      </c>
      <c r="E524" s="284" t="str">
        <f>IF('Data invoice'!N477=0,"",'Data invoice'!O477)</f>
        <v/>
      </c>
      <c r="F524" s="284" t="str">
        <f>IF('Data invoice'!O477=0,"",'Data invoice'!P477)</f>
        <v/>
      </c>
      <c r="G524" s="284" t="str">
        <f>IF('Data invoice'!P477=0,"",'Data invoice'!Q477)</f>
        <v/>
      </c>
      <c r="H524" s="284" t="str">
        <f>IF('Data invoice'!Q477=0,"",'Data invoice'!R477)</f>
        <v/>
      </c>
      <c r="I524" s="320" t="str">
        <f>IF('Data invoice'!R477=0,"",'Data invoice'!S477)</f>
        <v/>
      </c>
      <c r="J524" s="367" t="str">
        <f>IF('Data invoice'!S477=0,"",'Data invoice'!T477)</f>
        <v/>
      </c>
    </row>
    <row r="525" spans="1:10" s="414" customFormat="1" ht="15.75" customHeight="1">
      <c r="A525" s="284" t="str">
        <f>IF('Data invoice'!J478=0,"",'Data invoice'!K478)</f>
        <v/>
      </c>
      <c r="B525" s="284" t="str">
        <f>IF('Data invoice'!K478=0,"",'Data invoice'!L478)</f>
        <v/>
      </c>
      <c r="C525" s="284" t="str">
        <f>IF('Data invoice'!L478=0,"",'Data invoice'!M478)</f>
        <v/>
      </c>
      <c r="D525" s="284" t="str">
        <f>IF('Data invoice'!M478=0,"",'Data invoice'!N478)</f>
        <v/>
      </c>
      <c r="E525" s="284" t="str">
        <f>IF('Data invoice'!N478=0,"",'Data invoice'!O478)</f>
        <v/>
      </c>
      <c r="F525" s="284" t="str">
        <f>IF('Data invoice'!O478=0,"",'Data invoice'!P478)</f>
        <v/>
      </c>
      <c r="G525" s="284" t="str">
        <f>IF('Data invoice'!P478=0,"",'Data invoice'!Q478)</f>
        <v/>
      </c>
      <c r="H525" s="284" t="str">
        <f>IF('Data invoice'!Q478=0,"",'Data invoice'!R478)</f>
        <v/>
      </c>
      <c r="I525" s="320" t="str">
        <f>IF('Data invoice'!R478=0,"",'Data invoice'!S478)</f>
        <v/>
      </c>
      <c r="J525" s="367" t="str">
        <f>IF('Data invoice'!S478=0,"",'Data invoice'!T478)</f>
        <v/>
      </c>
    </row>
    <row r="526" spans="1:10" s="414" customFormat="1" ht="15.75" customHeight="1">
      <c r="A526" s="284" t="str">
        <f>IF('Data invoice'!J479=0,"",'Data invoice'!K479)</f>
        <v/>
      </c>
      <c r="B526" s="284" t="str">
        <f>IF('Data invoice'!K479=0,"",'Data invoice'!L479)</f>
        <v/>
      </c>
      <c r="C526" s="284" t="str">
        <f>IF('Data invoice'!L479=0,"",'Data invoice'!M479)</f>
        <v/>
      </c>
      <c r="D526" s="284" t="str">
        <f>IF('Data invoice'!M479=0,"",'Data invoice'!N479)</f>
        <v/>
      </c>
      <c r="E526" s="284" t="str">
        <f>IF('Data invoice'!N479=0,"",'Data invoice'!O479)</f>
        <v/>
      </c>
      <c r="F526" s="284" t="str">
        <f>IF('Data invoice'!O479=0,"",'Data invoice'!P479)</f>
        <v/>
      </c>
      <c r="G526" s="284" t="str">
        <f>IF('Data invoice'!P479=0,"",'Data invoice'!Q479)</f>
        <v/>
      </c>
      <c r="H526" s="284" t="str">
        <f>IF('Data invoice'!Q479=0,"",'Data invoice'!R479)</f>
        <v/>
      </c>
      <c r="I526" s="320" t="str">
        <f>IF('Data invoice'!R479=0,"",'Data invoice'!S479)</f>
        <v/>
      </c>
      <c r="J526" s="367" t="str">
        <f>IF('Data invoice'!S479=0,"",'Data invoice'!T479)</f>
        <v/>
      </c>
    </row>
    <row r="527" spans="1:10" s="414" customFormat="1" ht="15.75" customHeight="1">
      <c r="A527" s="284" t="str">
        <f>IF('Data invoice'!J480=0,"",'Data invoice'!K480)</f>
        <v/>
      </c>
      <c r="B527" s="284" t="str">
        <f>IF('Data invoice'!K480=0,"",'Data invoice'!L480)</f>
        <v/>
      </c>
      <c r="C527" s="284" t="str">
        <f>IF('Data invoice'!L480=0,"",'Data invoice'!M480)</f>
        <v/>
      </c>
      <c r="D527" s="284" t="str">
        <f>IF('Data invoice'!M480=0,"",'Data invoice'!N480)</f>
        <v/>
      </c>
      <c r="E527" s="284" t="str">
        <f>IF('Data invoice'!N480=0,"",'Data invoice'!O480)</f>
        <v/>
      </c>
      <c r="F527" s="284" t="str">
        <f>IF('Data invoice'!O480=0,"",'Data invoice'!P480)</f>
        <v/>
      </c>
      <c r="G527" s="284" t="str">
        <f>IF('Data invoice'!P480=0,"",'Data invoice'!Q480)</f>
        <v/>
      </c>
      <c r="H527" s="284" t="str">
        <f>IF('Data invoice'!Q480=0,"",'Data invoice'!R480)</f>
        <v/>
      </c>
      <c r="I527" s="320" t="str">
        <f>IF('Data invoice'!R480=0,"",'Data invoice'!S480)</f>
        <v/>
      </c>
      <c r="J527" s="367" t="str">
        <f>IF('Data invoice'!S480=0,"",'Data invoice'!T480)</f>
        <v/>
      </c>
    </row>
    <row r="528" spans="1:10" s="414" customFormat="1" ht="15.75" customHeight="1">
      <c r="A528" s="284" t="str">
        <f>IF('Data invoice'!J481=0,"",'Data invoice'!K481)</f>
        <v/>
      </c>
      <c r="B528" s="284" t="str">
        <f>IF('Data invoice'!K481=0,"",'Data invoice'!L481)</f>
        <v/>
      </c>
      <c r="C528" s="284" t="str">
        <f>IF('Data invoice'!L481=0,"",'Data invoice'!M481)</f>
        <v/>
      </c>
      <c r="D528" s="284" t="str">
        <f>IF('Data invoice'!M481=0,"",'Data invoice'!N481)</f>
        <v/>
      </c>
      <c r="E528" s="284" t="str">
        <f>IF('Data invoice'!N481=0,"",'Data invoice'!O481)</f>
        <v/>
      </c>
      <c r="F528" s="284" t="str">
        <f>IF('Data invoice'!O481=0,"",'Data invoice'!P481)</f>
        <v/>
      </c>
      <c r="G528" s="284" t="str">
        <f>IF('Data invoice'!P481=0,"",'Data invoice'!Q481)</f>
        <v/>
      </c>
      <c r="H528" s="284" t="str">
        <f>IF('Data invoice'!Q481=0,"",'Data invoice'!R481)</f>
        <v/>
      </c>
      <c r="I528" s="320" t="str">
        <f>IF('Data invoice'!R481=0,"",'Data invoice'!S481)</f>
        <v/>
      </c>
      <c r="J528" s="367" t="str">
        <f>IF('Data invoice'!S481=0,"",'Data invoice'!T481)</f>
        <v/>
      </c>
    </row>
    <row r="529" spans="1:10" s="414" customFormat="1" ht="15.75" customHeight="1">
      <c r="A529" s="284" t="str">
        <f>IF('Data invoice'!J482=0,"",'Data invoice'!K482)</f>
        <v/>
      </c>
      <c r="B529" s="284" t="str">
        <f>IF('Data invoice'!K482=0,"",'Data invoice'!L482)</f>
        <v/>
      </c>
      <c r="C529" s="284" t="str">
        <f>IF('Data invoice'!L482=0,"",'Data invoice'!M482)</f>
        <v/>
      </c>
      <c r="D529" s="284" t="str">
        <f>IF('Data invoice'!M482=0,"",'Data invoice'!N482)</f>
        <v/>
      </c>
      <c r="E529" s="284" t="str">
        <f>IF('Data invoice'!N482=0,"",'Data invoice'!O482)</f>
        <v/>
      </c>
      <c r="F529" s="284" t="str">
        <f>IF('Data invoice'!O482=0,"",'Data invoice'!P482)</f>
        <v/>
      </c>
      <c r="G529" s="284" t="str">
        <f>IF('Data invoice'!P482=0,"",'Data invoice'!Q482)</f>
        <v/>
      </c>
      <c r="H529" s="284" t="str">
        <f>IF('Data invoice'!Q482=0,"",'Data invoice'!R482)</f>
        <v/>
      </c>
      <c r="I529" s="320" t="str">
        <f>IF('Data invoice'!R482=0,"",'Data invoice'!S482)</f>
        <v/>
      </c>
      <c r="J529" s="367" t="str">
        <f>IF('Data invoice'!S482=0,"",'Data invoice'!T482)</f>
        <v/>
      </c>
    </row>
    <row r="530" spans="1:10" s="414" customFormat="1" ht="15.75" customHeight="1">
      <c r="A530" s="284" t="str">
        <f>IF('Data invoice'!J483=0,"",'Data invoice'!K483)</f>
        <v/>
      </c>
      <c r="B530" s="284" t="str">
        <f>IF('Data invoice'!K483=0,"",'Data invoice'!L483)</f>
        <v/>
      </c>
      <c r="C530" s="284" t="str">
        <f>IF('Data invoice'!L483=0,"",'Data invoice'!M483)</f>
        <v/>
      </c>
      <c r="D530" s="284" t="str">
        <f>IF('Data invoice'!M483=0,"",'Data invoice'!N483)</f>
        <v/>
      </c>
      <c r="E530" s="284" t="str">
        <f>IF('Data invoice'!N483=0,"",'Data invoice'!O483)</f>
        <v/>
      </c>
      <c r="F530" s="284" t="str">
        <f>IF('Data invoice'!O483=0,"",'Data invoice'!P483)</f>
        <v/>
      </c>
      <c r="G530" s="284" t="str">
        <f>IF('Data invoice'!P483=0,"",'Data invoice'!Q483)</f>
        <v/>
      </c>
      <c r="H530" s="284" t="str">
        <f>IF('Data invoice'!Q483=0,"",'Data invoice'!R483)</f>
        <v/>
      </c>
      <c r="I530" s="320" t="str">
        <f>IF('Data invoice'!R483=0,"",'Data invoice'!S483)</f>
        <v/>
      </c>
      <c r="J530" s="367" t="str">
        <f>IF('Data invoice'!S483=0,"",'Data invoice'!T483)</f>
        <v/>
      </c>
    </row>
    <row r="531" spans="1:10" s="414" customFormat="1" ht="15.75" customHeight="1">
      <c r="A531" s="284" t="str">
        <f>IF('Data invoice'!J484=0,"",'Data invoice'!K484)</f>
        <v/>
      </c>
      <c r="B531" s="284" t="str">
        <f>IF('Data invoice'!K484=0,"",'Data invoice'!L484)</f>
        <v/>
      </c>
      <c r="C531" s="284" t="str">
        <f>IF('Data invoice'!L484=0,"",'Data invoice'!M484)</f>
        <v/>
      </c>
      <c r="D531" s="284" t="str">
        <f>IF('Data invoice'!M484=0,"",'Data invoice'!N484)</f>
        <v/>
      </c>
      <c r="E531" s="284" t="str">
        <f>IF('Data invoice'!N484=0,"",'Data invoice'!O484)</f>
        <v/>
      </c>
      <c r="F531" s="284" t="str">
        <f>IF('Data invoice'!O484=0,"",'Data invoice'!P484)</f>
        <v/>
      </c>
      <c r="G531" s="284" t="str">
        <f>IF('Data invoice'!P484=0,"",'Data invoice'!Q484)</f>
        <v/>
      </c>
      <c r="H531" s="284" t="str">
        <f>IF('Data invoice'!Q484=0,"",'Data invoice'!R484)</f>
        <v/>
      </c>
      <c r="I531" s="320" t="str">
        <f>IF('Data invoice'!R484=0,"",'Data invoice'!S484)</f>
        <v/>
      </c>
      <c r="J531" s="367" t="str">
        <f>IF('Data invoice'!S484=0,"",'Data invoice'!T484)</f>
        <v/>
      </c>
    </row>
    <row r="532" spans="1:10" s="414" customFormat="1" ht="15.75" customHeight="1">
      <c r="A532" s="284" t="str">
        <f>IF('Data invoice'!J485=0,"",'Data invoice'!K485)</f>
        <v/>
      </c>
      <c r="B532" s="284" t="str">
        <f>IF('Data invoice'!K485=0,"",'Data invoice'!L485)</f>
        <v/>
      </c>
      <c r="C532" s="284" t="str">
        <f>IF('Data invoice'!L485=0,"",'Data invoice'!M485)</f>
        <v/>
      </c>
      <c r="D532" s="284" t="str">
        <f>IF('Data invoice'!M485=0,"",'Data invoice'!N485)</f>
        <v/>
      </c>
      <c r="E532" s="284" t="str">
        <f>IF('Data invoice'!N485=0,"",'Data invoice'!O485)</f>
        <v/>
      </c>
      <c r="F532" s="284" t="str">
        <f>IF('Data invoice'!O485=0,"",'Data invoice'!P485)</f>
        <v/>
      </c>
      <c r="G532" s="284" t="str">
        <f>IF('Data invoice'!P485=0,"",'Data invoice'!Q485)</f>
        <v/>
      </c>
      <c r="H532" s="284" t="str">
        <f>IF('Data invoice'!Q485=0,"",'Data invoice'!R485)</f>
        <v/>
      </c>
      <c r="I532" s="320" t="str">
        <f>IF('Data invoice'!R485=0,"",'Data invoice'!S485)</f>
        <v/>
      </c>
      <c r="J532" s="367" t="str">
        <f>IF('Data invoice'!S485=0,"",'Data invoice'!T485)</f>
        <v/>
      </c>
    </row>
    <row r="533" spans="1:10" s="414" customFormat="1" ht="15.75" customHeight="1">
      <c r="A533" s="284" t="str">
        <f>IF('Data invoice'!J486=0,"",'Data invoice'!K486)</f>
        <v/>
      </c>
      <c r="B533" s="284" t="str">
        <f>IF('Data invoice'!K486=0,"",'Data invoice'!L486)</f>
        <v/>
      </c>
      <c r="C533" s="284" t="str">
        <f>IF('Data invoice'!L486=0,"",'Data invoice'!M486)</f>
        <v/>
      </c>
      <c r="D533" s="284" t="str">
        <f>IF('Data invoice'!M486=0,"",'Data invoice'!N486)</f>
        <v/>
      </c>
      <c r="E533" s="284" t="str">
        <f>IF('Data invoice'!N486=0,"",'Data invoice'!O486)</f>
        <v/>
      </c>
      <c r="F533" s="284" t="str">
        <f>IF('Data invoice'!O486=0,"",'Data invoice'!P486)</f>
        <v/>
      </c>
      <c r="G533" s="284" t="str">
        <f>IF('Data invoice'!P486=0,"",'Data invoice'!Q486)</f>
        <v/>
      </c>
      <c r="H533" s="284" t="str">
        <f>IF('Data invoice'!Q486=0,"",'Data invoice'!R486)</f>
        <v/>
      </c>
      <c r="I533" s="320" t="str">
        <f>IF('Data invoice'!R486=0,"",'Data invoice'!S486)</f>
        <v/>
      </c>
      <c r="J533" s="367" t="str">
        <f>IF('Data invoice'!S486=0,"",'Data invoice'!T486)</f>
        <v/>
      </c>
    </row>
    <row r="534" spans="1:10" s="414" customFormat="1" ht="15.75" customHeight="1">
      <c r="A534" s="284" t="str">
        <f>IF('Data invoice'!J487=0,"",'Data invoice'!K487)</f>
        <v/>
      </c>
      <c r="B534" s="284" t="str">
        <f>IF('Data invoice'!K487=0,"",'Data invoice'!L487)</f>
        <v/>
      </c>
      <c r="C534" s="284" t="str">
        <f>IF('Data invoice'!L487=0,"",'Data invoice'!M487)</f>
        <v/>
      </c>
      <c r="D534" s="284" t="str">
        <f>IF('Data invoice'!M487=0,"",'Data invoice'!N487)</f>
        <v/>
      </c>
      <c r="E534" s="284" t="str">
        <f>IF('Data invoice'!N487=0,"",'Data invoice'!O487)</f>
        <v/>
      </c>
      <c r="F534" s="284" t="str">
        <f>IF('Data invoice'!O487=0,"",'Data invoice'!P487)</f>
        <v/>
      </c>
      <c r="G534" s="284" t="str">
        <f>IF('Data invoice'!P487=0,"",'Data invoice'!Q487)</f>
        <v/>
      </c>
      <c r="H534" s="284" t="str">
        <f>IF('Data invoice'!Q487=0,"",'Data invoice'!R487)</f>
        <v/>
      </c>
      <c r="I534" s="320" t="str">
        <f>IF('Data invoice'!R487=0,"",'Data invoice'!S487)</f>
        <v/>
      </c>
      <c r="J534" s="367" t="str">
        <f>IF('Data invoice'!S487=0,"",'Data invoice'!T487)</f>
        <v/>
      </c>
    </row>
    <row r="535" spans="1:10" s="414" customFormat="1" ht="15.75" customHeight="1">
      <c r="A535" s="284" t="str">
        <f>IF('Data invoice'!J488=0,"",'Data invoice'!K488)</f>
        <v/>
      </c>
      <c r="B535" s="284" t="str">
        <f>IF('Data invoice'!K488=0,"",'Data invoice'!L488)</f>
        <v/>
      </c>
      <c r="C535" s="284" t="str">
        <f>IF('Data invoice'!L488=0,"",'Data invoice'!M488)</f>
        <v/>
      </c>
      <c r="D535" s="284" t="str">
        <f>IF('Data invoice'!M488=0,"",'Data invoice'!N488)</f>
        <v/>
      </c>
      <c r="E535" s="284" t="str">
        <f>IF('Data invoice'!N488=0,"",'Data invoice'!O488)</f>
        <v/>
      </c>
      <c r="F535" s="284" t="str">
        <f>IF('Data invoice'!O488=0,"",'Data invoice'!P488)</f>
        <v/>
      </c>
      <c r="G535" s="284" t="str">
        <f>IF('Data invoice'!P488=0,"",'Data invoice'!Q488)</f>
        <v/>
      </c>
      <c r="H535" s="284" t="str">
        <f>IF('Data invoice'!Q488=0,"",'Data invoice'!R488)</f>
        <v/>
      </c>
      <c r="I535" s="320" t="str">
        <f>IF('Data invoice'!R488=0,"",'Data invoice'!S488)</f>
        <v/>
      </c>
      <c r="J535" s="367" t="str">
        <f>IF('Data invoice'!S488=0,"",'Data invoice'!T488)</f>
        <v/>
      </c>
    </row>
    <row r="536" spans="1:10" s="414" customFormat="1" ht="15.75" customHeight="1">
      <c r="A536" s="284" t="str">
        <f>IF('Data invoice'!J489=0,"",'Data invoice'!K489)</f>
        <v/>
      </c>
      <c r="B536" s="284" t="str">
        <f>IF('Data invoice'!K489=0,"",'Data invoice'!L489)</f>
        <v/>
      </c>
      <c r="C536" s="284" t="str">
        <f>IF('Data invoice'!L489=0,"",'Data invoice'!M489)</f>
        <v/>
      </c>
      <c r="D536" s="284" t="str">
        <f>IF('Data invoice'!M489=0,"",'Data invoice'!N489)</f>
        <v/>
      </c>
      <c r="E536" s="284" t="str">
        <f>IF('Data invoice'!N489=0,"",'Data invoice'!O489)</f>
        <v/>
      </c>
      <c r="F536" s="284" t="str">
        <f>IF('Data invoice'!O489=0,"",'Data invoice'!P489)</f>
        <v/>
      </c>
      <c r="G536" s="284" t="str">
        <f>IF('Data invoice'!P489=0,"",'Data invoice'!Q489)</f>
        <v/>
      </c>
      <c r="H536" s="284" t="str">
        <f>IF('Data invoice'!Q489=0,"",'Data invoice'!R489)</f>
        <v/>
      </c>
      <c r="I536" s="320" t="str">
        <f>IF('Data invoice'!R489=0,"",'Data invoice'!S489)</f>
        <v/>
      </c>
      <c r="J536" s="367" t="str">
        <f>IF('Data invoice'!S489=0,"",'Data invoice'!T489)</f>
        <v/>
      </c>
    </row>
    <row r="537" spans="1:10" s="414" customFormat="1" ht="15.75" customHeight="1">
      <c r="A537" s="284" t="str">
        <f>IF('Data invoice'!J490=0,"",'Data invoice'!K490)</f>
        <v/>
      </c>
      <c r="B537" s="284" t="str">
        <f>IF('Data invoice'!K490=0,"",'Data invoice'!L490)</f>
        <v/>
      </c>
      <c r="C537" s="284" t="str">
        <f>IF('Data invoice'!L490=0,"",'Data invoice'!M490)</f>
        <v/>
      </c>
      <c r="D537" s="284" t="str">
        <f>IF('Data invoice'!M490=0,"",'Data invoice'!N490)</f>
        <v/>
      </c>
      <c r="E537" s="284" t="str">
        <f>IF('Data invoice'!N490=0,"",'Data invoice'!O490)</f>
        <v/>
      </c>
      <c r="F537" s="284" t="str">
        <f>IF('Data invoice'!O490=0,"",'Data invoice'!P490)</f>
        <v/>
      </c>
      <c r="G537" s="284" t="str">
        <f>IF('Data invoice'!P490=0,"",'Data invoice'!Q490)</f>
        <v/>
      </c>
      <c r="H537" s="284" t="str">
        <f>IF('Data invoice'!Q490=0,"",'Data invoice'!R490)</f>
        <v/>
      </c>
      <c r="I537" s="320" t="str">
        <f>IF('Data invoice'!R490=0,"",'Data invoice'!S490)</f>
        <v/>
      </c>
      <c r="J537" s="367" t="str">
        <f>IF('Data invoice'!S490=0,"",'Data invoice'!T490)</f>
        <v/>
      </c>
    </row>
    <row r="538" spans="1:10" s="414" customFormat="1" ht="15.75" customHeight="1">
      <c r="A538" s="284" t="str">
        <f>IF('Data invoice'!J491=0,"",'Data invoice'!K491)</f>
        <v/>
      </c>
      <c r="B538" s="284" t="str">
        <f>IF('Data invoice'!K491=0,"",'Data invoice'!L491)</f>
        <v/>
      </c>
      <c r="C538" s="284" t="str">
        <f>IF('Data invoice'!L491=0,"",'Data invoice'!M491)</f>
        <v/>
      </c>
      <c r="D538" s="284" t="str">
        <f>IF('Data invoice'!M491=0,"",'Data invoice'!N491)</f>
        <v/>
      </c>
      <c r="E538" s="284" t="str">
        <f>IF('Data invoice'!N491=0,"",'Data invoice'!O491)</f>
        <v/>
      </c>
      <c r="F538" s="284" t="str">
        <f>IF('Data invoice'!O491=0,"",'Data invoice'!P491)</f>
        <v/>
      </c>
      <c r="G538" s="284" t="str">
        <f>IF('Data invoice'!P491=0,"",'Data invoice'!Q491)</f>
        <v/>
      </c>
      <c r="H538" s="284" t="str">
        <f>IF('Data invoice'!Q491=0,"",'Data invoice'!R491)</f>
        <v/>
      </c>
      <c r="I538" s="320" t="str">
        <f>IF('Data invoice'!R491=0,"",'Data invoice'!S491)</f>
        <v/>
      </c>
      <c r="J538" s="367" t="str">
        <f>IF('Data invoice'!S491=0,"",'Data invoice'!T491)</f>
        <v/>
      </c>
    </row>
    <row r="539" spans="1:10" s="414" customFormat="1" ht="15.75" customHeight="1">
      <c r="A539" s="284" t="str">
        <f>IF('Data invoice'!J492=0,"",'Data invoice'!K492)</f>
        <v/>
      </c>
      <c r="B539" s="284" t="str">
        <f>IF('Data invoice'!K492=0,"",'Data invoice'!L492)</f>
        <v/>
      </c>
      <c r="C539" s="284" t="str">
        <f>IF('Data invoice'!L492=0,"",'Data invoice'!M492)</f>
        <v/>
      </c>
      <c r="D539" s="284" t="str">
        <f>IF('Data invoice'!M492=0,"",'Data invoice'!N492)</f>
        <v/>
      </c>
      <c r="E539" s="284" t="str">
        <f>IF('Data invoice'!N492=0,"",'Data invoice'!O492)</f>
        <v/>
      </c>
      <c r="F539" s="284" t="str">
        <f>IF('Data invoice'!O492=0,"",'Data invoice'!P492)</f>
        <v/>
      </c>
      <c r="G539" s="284" t="str">
        <f>IF('Data invoice'!P492=0,"",'Data invoice'!Q492)</f>
        <v/>
      </c>
      <c r="H539" s="284" t="str">
        <f>IF('Data invoice'!Q492=0,"",'Data invoice'!R492)</f>
        <v/>
      </c>
      <c r="I539" s="320" t="str">
        <f>IF('Data invoice'!R492=0,"",'Data invoice'!S492)</f>
        <v/>
      </c>
      <c r="J539" s="367" t="str">
        <f>IF('Data invoice'!S492=0,"",'Data invoice'!T492)</f>
        <v/>
      </c>
    </row>
    <row r="540" spans="1:10" s="414" customFormat="1" ht="15.75" customHeight="1">
      <c r="A540" s="284" t="str">
        <f>IF('Data invoice'!J493=0,"",'Data invoice'!K493)</f>
        <v/>
      </c>
      <c r="B540" s="284" t="str">
        <f>IF('Data invoice'!K493=0,"",'Data invoice'!L493)</f>
        <v/>
      </c>
      <c r="C540" s="284" t="str">
        <f>IF('Data invoice'!L493=0,"",'Data invoice'!M493)</f>
        <v/>
      </c>
      <c r="D540" s="284" t="str">
        <f>IF('Data invoice'!M493=0,"",'Data invoice'!N493)</f>
        <v/>
      </c>
      <c r="E540" s="284" t="str">
        <f>IF('Data invoice'!N493=0,"",'Data invoice'!O493)</f>
        <v/>
      </c>
      <c r="F540" s="284" t="str">
        <f>IF('Data invoice'!O493=0,"",'Data invoice'!P493)</f>
        <v/>
      </c>
      <c r="G540" s="284" t="str">
        <f>IF('Data invoice'!P493=0,"",'Data invoice'!Q493)</f>
        <v/>
      </c>
      <c r="H540" s="284" t="str">
        <f>IF('Data invoice'!Q493=0,"",'Data invoice'!R493)</f>
        <v/>
      </c>
      <c r="I540" s="320" t="str">
        <f>IF('Data invoice'!R493=0,"",'Data invoice'!S493)</f>
        <v/>
      </c>
      <c r="J540" s="367" t="str">
        <f>IF('Data invoice'!S493=0,"",'Data invoice'!T493)</f>
        <v/>
      </c>
    </row>
    <row r="541" spans="1:10" s="414" customFormat="1" ht="15.75" customHeight="1">
      <c r="A541" s="284" t="str">
        <f>IF('Data invoice'!J494=0,"",'Data invoice'!K494)</f>
        <v/>
      </c>
      <c r="B541" s="284" t="str">
        <f>IF('Data invoice'!K494=0,"",'Data invoice'!L494)</f>
        <v/>
      </c>
      <c r="C541" s="284" t="str">
        <f>IF('Data invoice'!L494=0,"",'Data invoice'!M494)</f>
        <v/>
      </c>
      <c r="D541" s="284" t="str">
        <f>IF('Data invoice'!M494=0,"",'Data invoice'!N494)</f>
        <v/>
      </c>
      <c r="E541" s="284" t="str">
        <f>IF('Data invoice'!N494=0,"",'Data invoice'!O494)</f>
        <v/>
      </c>
      <c r="F541" s="284" t="str">
        <f>IF('Data invoice'!O494=0,"",'Data invoice'!P494)</f>
        <v/>
      </c>
      <c r="G541" s="284" t="str">
        <f>IF('Data invoice'!P494=0,"",'Data invoice'!Q494)</f>
        <v/>
      </c>
      <c r="H541" s="284" t="str">
        <f>IF('Data invoice'!Q494=0,"",'Data invoice'!R494)</f>
        <v/>
      </c>
      <c r="I541" s="320" t="str">
        <f>IF('Data invoice'!R494=0,"",'Data invoice'!S494)</f>
        <v/>
      </c>
      <c r="J541" s="367" t="str">
        <f>IF('Data invoice'!S494=0,"",'Data invoice'!T494)</f>
        <v/>
      </c>
    </row>
    <row r="542" spans="1:10" s="414" customFormat="1" ht="15.75" customHeight="1">
      <c r="A542" s="284" t="str">
        <f>IF('Data invoice'!J495=0,"",'Data invoice'!K495)</f>
        <v/>
      </c>
      <c r="B542" s="284" t="str">
        <f>IF('Data invoice'!K495=0,"",'Data invoice'!L495)</f>
        <v/>
      </c>
      <c r="C542" s="284" t="str">
        <f>IF('Data invoice'!L495=0,"",'Data invoice'!M495)</f>
        <v/>
      </c>
      <c r="D542" s="284" t="str">
        <f>IF('Data invoice'!M495=0,"",'Data invoice'!N495)</f>
        <v/>
      </c>
      <c r="E542" s="284" t="str">
        <f>IF('Data invoice'!N495=0,"",'Data invoice'!O495)</f>
        <v/>
      </c>
      <c r="F542" s="284" t="str">
        <f>IF('Data invoice'!O495=0,"",'Data invoice'!P495)</f>
        <v/>
      </c>
      <c r="G542" s="284" t="str">
        <f>IF('Data invoice'!P495=0,"",'Data invoice'!Q495)</f>
        <v/>
      </c>
      <c r="H542" s="284" t="str">
        <f>IF('Data invoice'!Q495=0,"",'Data invoice'!R495)</f>
        <v/>
      </c>
      <c r="I542" s="320" t="str">
        <f>IF('Data invoice'!R495=0,"",'Data invoice'!S495)</f>
        <v/>
      </c>
      <c r="J542" s="367" t="str">
        <f>IF('Data invoice'!S495=0,"",'Data invoice'!T495)</f>
        <v/>
      </c>
    </row>
    <row r="543" spans="1:10" s="414" customFormat="1" ht="15.75" customHeight="1">
      <c r="A543" s="284" t="str">
        <f>IF('Data invoice'!J496=0,"",'Data invoice'!K496)</f>
        <v/>
      </c>
      <c r="B543" s="284" t="str">
        <f>IF('Data invoice'!K496=0,"",'Data invoice'!L496)</f>
        <v/>
      </c>
      <c r="C543" s="284" t="str">
        <f>IF('Data invoice'!L496=0,"",'Data invoice'!M496)</f>
        <v/>
      </c>
      <c r="D543" s="284" t="str">
        <f>IF('Data invoice'!M496=0,"",'Data invoice'!N496)</f>
        <v/>
      </c>
      <c r="E543" s="284" t="str">
        <f>IF('Data invoice'!N496=0,"",'Data invoice'!O496)</f>
        <v/>
      </c>
      <c r="F543" s="284" t="str">
        <f>IF('Data invoice'!O496=0,"",'Data invoice'!P496)</f>
        <v/>
      </c>
      <c r="G543" s="284" t="str">
        <f>IF('Data invoice'!P496=0,"",'Data invoice'!Q496)</f>
        <v/>
      </c>
      <c r="H543" s="284" t="str">
        <f>IF('Data invoice'!Q496=0,"",'Data invoice'!R496)</f>
        <v/>
      </c>
      <c r="I543" s="320" t="str">
        <f>IF('Data invoice'!R496=0,"",'Data invoice'!S496)</f>
        <v/>
      </c>
      <c r="J543" s="367" t="str">
        <f>IF('Data invoice'!S496=0,"",'Data invoice'!T496)</f>
        <v/>
      </c>
    </row>
    <row r="544" spans="1:10" s="414" customFormat="1" ht="15.75" customHeight="1">
      <c r="A544" s="284" t="str">
        <f>IF('Data invoice'!J497=0,"",'Data invoice'!K497)</f>
        <v/>
      </c>
      <c r="B544" s="284" t="str">
        <f>IF('Data invoice'!K497=0,"",'Data invoice'!L497)</f>
        <v/>
      </c>
      <c r="C544" s="284" t="str">
        <f>IF('Data invoice'!L497=0,"",'Data invoice'!M497)</f>
        <v/>
      </c>
      <c r="D544" s="284" t="str">
        <f>IF('Data invoice'!M497=0,"",'Data invoice'!N497)</f>
        <v/>
      </c>
      <c r="E544" s="284" t="str">
        <f>IF('Data invoice'!N497=0,"",'Data invoice'!O497)</f>
        <v/>
      </c>
      <c r="F544" s="284" t="str">
        <f>IF('Data invoice'!O497=0,"",'Data invoice'!P497)</f>
        <v/>
      </c>
      <c r="G544" s="284" t="str">
        <f>IF('Data invoice'!P497=0,"",'Data invoice'!Q497)</f>
        <v/>
      </c>
      <c r="H544" s="284" t="str">
        <f>IF('Data invoice'!Q497=0,"",'Data invoice'!R497)</f>
        <v/>
      </c>
      <c r="I544" s="320" t="str">
        <f>IF('Data invoice'!R497=0,"",'Data invoice'!S497)</f>
        <v/>
      </c>
      <c r="J544" s="367" t="str">
        <f>IF('Data invoice'!S497=0,"",'Data invoice'!T497)</f>
        <v/>
      </c>
    </row>
    <row r="545" spans="1:10" s="414" customFormat="1" ht="15.75" customHeight="1">
      <c r="A545" s="284" t="str">
        <f>IF('Data invoice'!J498=0,"",'Data invoice'!K498)</f>
        <v/>
      </c>
      <c r="B545" s="284" t="str">
        <f>IF('Data invoice'!K498=0,"",'Data invoice'!L498)</f>
        <v/>
      </c>
      <c r="C545" s="284" t="str">
        <f>IF('Data invoice'!L498=0,"",'Data invoice'!M498)</f>
        <v/>
      </c>
      <c r="D545" s="284" t="str">
        <f>IF('Data invoice'!M498=0,"",'Data invoice'!N498)</f>
        <v/>
      </c>
      <c r="E545" s="284" t="str">
        <f>IF('Data invoice'!N498=0,"",'Data invoice'!O498)</f>
        <v/>
      </c>
      <c r="F545" s="284" t="str">
        <f>IF('Data invoice'!O498=0,"",'Data invoice'!P498)</f>
        <v/>
      </c>
      <c r="G545" s="284" t="str">
        <f>IF('Data invoice'!P498=0,"",'Data invoice'!Q498)</f>
        <v/>
      </c>
      <c r="H545" s="284" t="str">
        <f>IF('Data invoice'!Q498=0,"",'Data invoice'!R498)</f>
        <v/>
      </c>
      <c r="I545" s="320" t="str">
        <f>IF('Data invoice'!R498=0,"",'Data invoice'!S498)</f>
        <v/>
      </c>
      <c r="J545" s="367" t="str">
        <f>IF('Data invoice'!S498=0,"",'Data invoice'!T498)</f>
        <v/>
      </c>
    </row>
    <row r="546" spans="1:10" s="414" customFormat="1" ht="15.75" customHeight="1">
      <c r="A546" s="284" t="str">
        <f>IF('Data invoice'!J499=0,"",'Data invoice'!K499)</f>
        <v/>
      </c>
      <c r="B546" s="284" t="str">
        <f>IF('Data invoice'!K499=0,"",'Data invoice'!L499)</f>
        <v/>
      </c>
      <c r="C546" s="284" t="str">
        <f>IF('Data invoice'!L499=0,"",'Data invoice'!M499)</f>
        <v/>
      </c>
      <c r="D546" s="284" t="str">
        <f>IF('Data invoice'!M499=0,"",'Data invoice'!N499)</f>
        <v/>
      </c>
      <c r="E546" s="284" t="str">
        <f>IF('Data invoice'!N499=0,"",'Data invoice'!O499)</f>
        <v/>
      </c>
      <c r="F546" s="284" t="str">
        <f>IF('Data invoice'!O499=0,"",'Data invoice'!P499)</f>
        <v/>
      </c>
      <c r="G546" s="284" t="str">
        <f>IF('Data invoice'!P499=0,"",'Data invoice'!Q499)</f>
        <v/>
      </c>
      <c r="H546" s="284" t="str">
        <f>IF('Data invoice'!Q499=0,"",'Data invoice'!R499)</f>
        <v/>
      </c>
      <c r="I546" s="320" t="str">
        <f>IF('Data invoice'!R499=0,"",'Data invoice'!S499)</f>
        <v/>
      </c>
      <c r="J546" s="367" t="str">
        <f>IF('Data invoice'!S499=0,"",'Data invoice'!T499)</f>
        <v/>
      </c>
    </row>
    <row r="547" spans="1:10" s="414" customFormat="1" ht="15.75" customHeight="1">
      <c r="A547" s="284" t="str">
        <f>IF('Data invoice'!J500=0,"",'Data invoice'!K500)</f>
        <v/>
      </c>
      <c r="B547" s="284" t="str">
        <f>IF('Data invoice'!K500=0,"",'Data invoice'!L500)</f>
        <v/>
      </c>
      <c r="C547" s="284" t="str">
        <f>IF('Data invoice'!L500=0,"",'Data invoice'!M500)</f>
        <v/>
      </c>
      <c r="D547" s="284" t="str">
        <f>IF('Data invoice'!M500=0,"",'Data invoice'!N500)</f>
        <v/>
      </c>
      <c r="E547" s="284" t="str">
        <f>IF('Data invoice'!N500=0,"",'Data invoice'!O500)</f>
        <v/>
      </c>
      <c r="F547" s="284" t="str">
        <f>IF('Data invoice'!O500=0,"",'Data invoice'!P500)</f>
        <v/>
      </c>
      <c r="G547" s="284" t="str">
        <f>IF('Data invoice'!P500=0,"",'Data invoice'!Q500)</f>
        <v/>
      </c>
      <c r="H547" s="284" t="str">
        <f>IF('Data invoice'!Q500=0,"",'Data invoice'!R500)</f>
        <v/>
      </c>
      <c r="I547" s="320" t="str">
        <f>IF('Data invoice'!R500=0,"",'Data invoice'!S500)</f>
        <v/>
      </c>
      <c r="J547" s="367" t="str">
        <f>IF('Data invoice'!S500=0,"",'Data invoice'!T500)</f>
        <v/>
      </c>
    </row>
    <row r="548" spans="1:10" s="414" customFormat="1" ht="15.75" customHeight="1">
      <c r="A548" s="284" t="str">
        <f>IF('Data invoice'!J501=0,"",'Data invoice'!K501)</f>
        <v/>
      </c>
      <c r="B548" s="284" t="str">
        <f>IF('Data invoice'!K501=0,"",'Data invoice'!L501)</f>
        <v/>
      </c>
      <c r="C548" s="284" t="str">
        <f>IF('Data invoice'!L501=0,"",'Data invoice'!M501)</f>
        <v/>
      </c>
      <c r="D548" s="284" t="str">
        <f>IF('Data invoice'!M501=0,"",'Data invoice'!N501)</f>
        <v/>
      </c>
      <c r="E548" s="284" t="str">
        <f>IF('Data invoice'!N501=0,"",'Data invoice'!O501)</f>
        <v/>
      </c>
      <c r="F548" s="284" t="str">
        <f>IF('Data invoice'!O501=0,"",'Data invoice'!P501)</f>
        <v/>
      </c>
      <c r="G548" s="284" t="str">
        <f>IF('Data invoice'!P501=0,"",'Data invoice'!Q501)</f>
        <v/>
      </c>
      <c r="H548" s="284" t="str">
        <f>IF('Data invoice'!Q501=0,"",'Data invoice'!R501)</f>
        <v/>
      </c>
      <c r="I548" s="320" t="str">
        <f>IF('Data invoice'!R501=0,"",'Data invoice'!S501)</f>
        <v/>
      </c>
      <c r="J548" s="367" t="str">
        <f>IF('Data invoice'!S501=0,"",'Data invoice'!T501)</f>
        <v/>
      </c>
    </row>
    <row r="549" spans="1:10" s="414" customFormat="1" ht="15.75" customHeight="1">
      <c r="A549" s="284" t="str">
        <f>IF('Data invoice'!J502=0,"",'Data invoice'!K502)</f>
        <v/>
      </c>
      <c r="B549" s="284" t="str">
        <f>IF('Data invoice'!K502=0,"",'Data invoice'!L502)</f>
        <v/>
      </c>
      <c r="C549" s="284" t="str">
        <f>IF('Data invoice'!L502=0,"",'Data invoice'!M502)</f>
        <v/>
      </c>
      <c r="D549" s="284" t="str">
        <f>IF('Data invoice'!M502=0,"",'Data invoice'!N502)</f>
        <v/>
      </c>
      <c r="E549" s="284" t="str">
        <f>IF('Data invoice'!N502=0,"",'Data invoice'!O502)</f>
        <v/>
      </c>
      <c r="F549" s="284" t="str">
        <f>IF('Data invoice'!O502=0,"",'Data invoice'!P502)</f>
        <v/>
      </c>
      <c r="G549" s="284" t="str">
        <f>IF('Data invoice'!P502=0,"",'Data invoice'!Q502)</f>
        <v/>
      </c>
      <c r="H549" s="284" t="str">
        <f>IF('Data invoice'!Q502=0,"",'Data invoice'!R502)</f>
        <v/>
      </c>
      <c r="I549" s="320" t="str">
        <f>IF('Data invoice'!R502=0,"",'Data invoice'!S502)</f>
        <v/>
      </c>
      <c r="J549" s="367" t="str">
        <f>IF('Data invoice'!S502=0,"",'Data invoice'!T502)</f>
        <v/>
      </c>
    </row>
    <row r="550" spans="1:10" s="414" customFormat="1" ht="15.75" customHeight="1">
      <c r="A550" s="284" t="str">
        <f>IF('Data invoice'!J503=0,"",'Data invoice'!K503)</f>
        <v/>
      </c>
      <c r="B550" s="284" t="str">
        <f>IF('Data invoice'!K503=0,"",'Data invoice'!L503)</f>
        <v/>
      </c>
      <c r="C550" s="284" t="str">
        <f>IF('Data invoice'!L503=0,"",'Data invoice'!M503)</f>
        <v/>
      </c>
      <c r="D550" s="284" t="str">
        <f>IF('Data invoice'!M503=0,"",'Data invoice'!N503)</f>
        <v/>
      </c>
      <c r="E550" s="284" t="str">
        <f>IF('Data invoice'!N503=0,"",'Data invoice'!O503)</f>
        <v/>
      </c>
      <c r="F550" s="284" t="str">
        <f>IF('Data invoice'!O503=0,"",'Data invoice'!P503)</f>
        <v/>
      </c>
      <c r="G550" s="284" t="str">
        <f>IF('Data invoice'!P503=0,"",'Data invoice'!Q503)</f>
        <v/>
      </c>
      <c r="H550" s="284" t="str">
        <f>IF('Data invoice'!Q503=0,"",'Data invoice'!R503)</f>
        <v/>
      </c>
      <c r="I550" s="320" t="str">
        <f>IF('Data invoice'!R503=0,"",'Data invoice'!S503)</f>
        <v/>
      </c>
      <c r="J550" s="367" t="str">
        <f>IF('Data invoice'!S503=0,"",'Data invoice'!T503)</f>
        <v/>
      </c>
    </row>
    <row r="551" spans="1:10" s="414" customFormat="1" ht="15.75" customHeight="1">
      <c r="A551" s="284" t="str">
        <f>IF('Data invoice'!J504=0,"",'Data invoice'!K504)</f>
        <v/>
      </c>
      <c r="B551" s="284" t="str">
        <f>IF('Data invoice'!K504=0,"",'Data invoice'!L504)</f>
        <v/>
      </c>
      <c r="C551" s="284" t="str">
        <f>IF('Data invoice'!L504=0,"",'Data invoice'!M504)</f>
        <v/>
      </c>
      <c r="D551" s="284" t="str">
        <f>IF('Data invoice'!M504=0,"",'Data invoice'!N504)</f>
        <v/>
      </c>
      <c r="E551" s="284" t="str">
        <f>IF('Data invoice'!N504=0,"",'Data invoice'!O504)</f>
        <v/>
      </c>
      <c r="F551" s="284" t="str">
        <f>IF('Data invoice'!O504=0,"",'Data invoice'!P504)</f>
        <v/>
      </c>
      <c r="G551" s="284" t="str">
        <f>IF('Data invoice'!P504=0,"",'Data invoice'!Q504)</f>
        <v/>
      </c>
      <c r="H551" s="284" t="str">
        <f>IF('Data invoice'!Q504=0,"",'Data invoice'!R504)</f>
        <v/>
      </c>
      <c r="I551" s="320" t="str">
        <f>IF('Data invoice'!R504=0,"",'Data invoice'!S504)</f>
        <v/>
      </c>
      <c r="J551" s="367" t="str">
        <f>IF('Data invoice'!S504=0,"",'Data invoice'!T504)</f>
        <v/>
      </c>
    </row>
    <row r="552" spans="1:10" s="414" customFormat="1" ht="15.75" customHeight="1">
      <c r="A552" s="284" t="str">
        <f>IF('Data invoice'!J505=0,"",'Data invoice'!K505)</f>
        <v/>
      </c>
      <c r="B552" s="284" t="str">
        <f>IF('Data invoice'!K505=0,"",'Data invoice'!L505)</f>
        <v/>
      </c>
      <c r="C552" s="284" t="str">
        <f>IF('Data invoice'!L505=0,"",'Data invoice'!M505)</f>
        <v/>
      </c>
      <c r="D552" s="284" t="str">
        <f>IF('Data invoice'!M505=0,"",'Data invoice'!N505)</f>
        <v/>
      </c>
      <c r="E552" s="284" t="str">
        <f>IF('Data invoice'!N505=0,"",'Data invoice'!O505)</f>
        <v/>
      </c>
      <c r="F552" s="284" t="str">
        <f>IF('Data invoice'!O505=0,"",'Data invoice'!P505)</f>
        <v/>
      </c>
      <c r="G552" s="284" t="str">
        <f>IF('Data invoice'!P505=0,"",'Data invoice'!Q505)</f>
        <v/>
      </c>
      <c r="H552" s="284" t="str">
        <f>IF('Data invoice'!Q505=0,"",'Data invoice'!R505)</f>
        <v/>
      </c>
      <c r="I552" s="320" t="str">
        <f>IF('Data invoice'!R505=0,"",'Data invoice'!S505)</f>
        <v/>
      </c>
      <c r="J552" s="367" t="str">
        <f>IF('Data invoice'!S505=0,"",'Data invoice'!T505)</f>
        <v/>
      </c>
    </row>
    <row r="553" spans="1:10" s="414" customFormat="1" ht="15.75" customHeight="1">
      <c r="A553" s="284" t="str">
        <f>IF('Data invoice'!J506=0,"",'Data invoice'!K506)</f>
        <v/>
      </c>
      <c r="B553" s="284" t="str">
        <f>IF('Data invoice'!K506=0,"",'Data invoice'!L506)</f>
        <v/>
      </c>
      <c r="C553" s="284" t="str">
        <f>IF('Data invoice'!L506=0,"",'Data invoice'!M506)</f>
        <v/>
      </c>
      <c r="D553" s="284" t="str">
        <f>IF('Data invoice'!M506=0,"",'Data invoice'!N506)</f>
        <v/>
      </c>
      <c r="E553" s="284" t="str">
        <f>IF('Data invoice'!N506=0,"",'Data invoice'!O506)</f>
        <v/>
      </c>
      <c r="F553" s="284" t="str">
        <f>IF('Data invoice'!O506=0,"",'Data invoice'!P506)</f>
        <v/>
      </c>
      <c r="G553" s="284" t="str">
        <f>IF('Data invoice'!P506=0,"",'Data invoice'!Q506)</f>
        <v/>
      </c>
      <c r="H553" s="284" t="str">
        <f>IF('Data invoice'!Q506=0,"",'Data invoice'!R506)</f>
        <v/>
      </c>
      <c r="I553" s="320" t="str">
        <f>IF('Data invoice'!R506=0,"",'Data invoice'!S506)</f>
        <v/>
      </c>
      <c r="J553" s="367" t="str">
        <f>IF('Data invoice'!S506=0,"",'Data invoice'!T506)</f>
        <v/>
      </c>
    </row>
    <row r="554" spans="1:10" s="414" customFormat="1" ht="15.75" customHeight="1">
      <c r="A554" s="284" t="str">
        <f>IF('Data invoice'!J507=0,"",'Data invoice'!K507)</f>
        <v/>
      </c>
      <c r="B554" s="284" t="str">
        <f>IF('Data invoice'!K507=0,"",'Data invoice'!L507)</f>
        <v/>
      </c>
      <c r="C554" s="284" t="str">
        <f>IF('Data invoice'!L507=0,"",'Data invoice'!M507)</f>
        <v/>
      </c>
      <c r="D554" s="284" t="str">
        <f>IF('Data invoice'!M507=0,"",'Data invoice'!N507)</f>
        <v/>
      </c>
      <c r="E554" s="284" t="str">
        <f>IF('Data invoice'!N507=0,"",'Data invoice'!O507)</f>
        <v/>
      </c>
      <c r="F554" s="284" t="str">
        <f>IF('Data invoice'!O507=0,"",'Data invoice'!P507)</f>
        <v/>
      </c>
      <c r="G554" s="284" t="str">
        <f>IF('Data invoice'!P507=0,"",'Data invoice'!Q507)</f>
        <v/>
      </c>
      <c r="H554" s="284" t="str">
        <f>IF('Data invoice'!Q507=0,"",'Data invoice'!R507)</f>
        <v/>
      </c>
      <c r="I554" s="320" t="str">
        <f>IF('Data invoice'!R507=0,"",'Data invoice'!S507)</f>
        <v/>
      </c>
      <c r="J554" s="367" t="str">
        <f>IF('Data invoice'!S507=0,"",'Data invoice'!T507)</f>
        <v/>
      </c>
    </row>
    <row r="555" spans="1:10" s="414" customFormat="1" ht="15.75" customHeight="1">
      <c r="A555" s="284" t="str">
        <f>IF('Data invoice'!J508=0,"",'Data invoice'!K508)</f>
        <v/>
      </c>
      <c r="B555" s="284" t="str">
        <f>IF('Data invoice'!K508=0,"",'Data invoice'!L508)</f>
        <v/>
      </c>
      <c r="C555" s="284" t="str">
        <f>IF('Data invoice'!L508=0,"",'Data invoice'!M508)</f>
        <v/>
      </c>
      <c r="D555" s="284" t="str">
        <f>IF('Data invoice'!M508=0,"",'Data invoice'!N508)</f>
        <v/>
      </c>
      <c r="E555" s="284" t="str">
        <f>IF('Data invoice'!N508=0,"",'Data invoice'!O508)</f>
        <v/>
      </c>
      <c r="F555" s="284" t="str">
        <f>IF('Data invoice'!O508=0,"",'Data invoice'!P508)</f>
        <v/>
      </c>
      <c r="G555" s="284" t="str">
        <f>IF('Data invoice'!P508=0,"",'Data invoice'!Q508)</f>
        <v/>
      </c>
      <c r="H555" s="284" t="str">
        <f>IF('Data invoice'!Q508=0,"",'Data invoice'!R508)</f>
        <v/>
      </c>
      <c r="I555" s="320" t="str">
        <f>IF('Data invoice'!R508=0,"",'Data invoice'!S508)</f>
        <v/>
      </c>
      <c r="J555" s="367" t="str">
        <f>IF('Data invoice'!S508=0,"",'Data invoice'!T508)</f>
        <v/>
      </c>
    </row>
    <row r="556" spans="1:10" s="414" customFormat="1" ht="15.75" customHeight="1">
      <c r="A556" s="284" t="str">
        <f>IF('Data invoice'!J509=0,"",'Data invoice'!K509)</f>
        <v/>
      </c>
      <c r="B556" s="284" t="str">
        <f>IF('Data invoice'!K509=0,"",'Data invoice'!L509)</f>
        <v/>
      </c>
      <c r="C556" s="284" t="str">
        <f>IF('Data invoice'!L509=0,"",'Data invoice'!M509)</f>
        <v/>
      </c>
      <c r="D556" s="284" t="str">
        <f>IF('Data invoice'!M509=0,"",'Data invoice'!N509)</f>
        <v/>
      </c>
      <c r="E556" s="284" t="str">
        <f>IF('Data invoice'!N509=0,"",'Data invoice'!O509)</f>
        <v/>
      </c>
      <c r="F556" s="284" t="str">
        <f>IF('Data invoice'!O509=0,"",'Data invoice'!P509)</f>
        <v/>
      </c>
      <c r="G556" s="284" t="str">
        <f>IF('Data invoice'!P509=0,"",'Data invoice'!Q509)</f>
        <v/>
      </c>
      <c r="H556" s="284" t="str">
        <f>IF('Data invoice'!Q509=0,"",'Data invoice'!R509)</f>
        <v/>
      </c>
      <c r="I556" s="320" t="str">
        <f>IF('Data invoice'!R509=0,"",'Data invoice'!S509)</f>
        <v/>
      </c>
      <c r="J556" s="367" t="str">
        <f>IF('Data invoice'!S509=0,"",'Data invoice'!T509)</f>
        <v/>
      </c>
    </row>
    <row r="557" spans="1:10" s="414" customFormat="1" ht="15.75" customHeight="1">
      <c r="A557" s="284" t="str">
        <f>IF('Data invoice'!J510=0,"",'Data invoice'!K510)</f>
        <v/>
      </c>
      <c r="B557" s="284" t="str">
        <f>IF('Data invoice'!K510=0,"",'Data invoice'!L510)</f>
        <v/>
      </c>
      <c r="C557" s="284" t="str">
        <f>IF('Data invoice'!L510=0,"",'Data invoice'!M510)</f>
        <v/>
      </c>
      <c r="D557" s="284" t="str">
        <f>IF('Data invoice'!M510=0,"",'Data invoice'!N510)</f>
        <v/>
      </c>
      <c r="E557" s="284" t="str">
        <f>IF('Data invoice'!N510=0,"",'Data invoice'!O510)</f>
        <v/>
      </c>
      <c r="F557" s="284" t="str">
        <f>IF('Data invoice'!O510=0,"",'Data invoice'!P510)</f>
        <v/>
      </c>
      <c r="G557" s="284" t="str">
        <f>IF('Data invoice'!P510=0,"",'Data invoice'!Q510)</f>
        <v/>
      </c>
      <c r="H557" s="284" t="str">
        <f>IF('Data invoice'!Q510=0,"",'Data invoice'!R510)</f>
        <v/>
      </c>
      <c r="I557" s="320" t="str">
        <f>IF('Data invoice'!R510=0,"",'Data invoice'!S510)</f>
        <v/>
      </c>
      <c r="J557" s="367" t="str">
        <f>IF('Data invoice'!S510=0,"",'Data invoice'!T510)</f>
        <v/>
      </c>
    </row>
    <row r="558" spans="1:10" s="414" customFormat="1" ht="15.75" customHeight="1">
      <c r="A558" s="284" t="str">
        <f>IF('Data invoice'!J511=0,"",'Data invoice'!K511)</f>
        <v/>
      </c>
      <c r="B558" s="284" t="str">
        <f>IF('Data invoice'!K511=0,"",'Data invoice'!L511)</f>
        <v/>
      </c>
      <c r="C558" s="284" t="str">
        <f>IF('Data invoice'!L511=0,"",'Data invoice'!M511)</f>
        <v/>
      </c>
      <c r="D558" s="284" t="str">
        <f>IF('Data invoice'!M511=0,"",'Data invoice'!N511)</f>
        <v/>
      </c>
      <c r="E558" s="284" t="str">
        <f>IF('Data invoice'!N511=0,"",'Data invoice'!O511)</f>
        <v/>
      </c>
      <c r="F558" s="284" t="str">
        <f>IF('Data invoice'!O511=0,"",'Data invoice'!P511)</f>
        <v/>
      </c>
      <c r="G558" s="284" t="str">
        <f>IF('Data invoice'!P511=0,"",'Data invoice'!Q511)</f>
        <v/>
      </c>
      <c r="H558" s="284" t="str">
        <f>IF('Data invoice'!Q511=0,"",'Data invoice'!R511)</f>
        <v/>
      </c>
      <c r="I558" s="320" t="str">
        <f>IF('Data invoice'!R511=0,"",'Data invoice'!S511)</f>
        <v/>
      </c>
      <c r="J558" s="367" t="str">
        <f>IF('Data invoice'!S511=0,"",'Data invoice'!T511)</f>
        <v/>
      </c>
    </row>
    <row r="559" spans="1:10" s="414" customFormat="1" ht="15.75" customHeight="1">
      <c r="A559" s="284" t="str">
        <f>IF('Data invoice'!J512=0,"",'Data invoice'!K512)</f>
        <v/>
      </c>
      <c r="B559" s="284" t="str">
        <f>IF('Data invoice'!K512=0,"",'Data invoice'!L512)</f>
        <v/>
      </c>
      <c r="C559" s="284" t="str">
        <f>IF('Data invoice'!L512=0,"",'Data invoice'!M512)</f>
        <v/>
      </c>
      <c r="D559" s="284" t="str">
        <f>IF('Data invoice'!M512=0,"",'Data invoice'!N512)</f>
        <v/>
      </c>
      <c r="E559" s="284" t="str">
        <f>IF('Data invoice'!N512=0,"",'Data invoice'!O512)</f>
        <v/>
      </c>
      <c r="F559" s="284" t="str">
        <f>IF('Data invoice'!O512=0,"",'Data invoice'!P512)</f>
        <v/>
      </c>
      <c r="G559" s="284" t="str">
        <f>IF('Data invoice'!P512=0,"",'Data invoice'!Q512)</f>
        <v/>
      </c>
      <c r="H559" s="284" t="str">
        <f>IF('Data invoice'!Q512=0,"",'Data invoice'!R512)</f>
        <v/>
      </c>
      <c r="I559" s="320" t="str">
        <f>IF('Data invoice'!R512=0,"",'Data invoice'!S512)</f>
        <v/>
      </c>
      <c r="J559" s="367" t="str">
        <f>IF('Data invoice'!S512=0,"",'Data invoice'!T512)</f>
        <v/>
      </c>
    </row>
    <row r="560" spans="1:10" s="414" customFormat="1" ht="15.75" customHeight="1">
      <c r="A560" s="284" t="str">
        <f>IF('Data invoice'!J513=0,"",'Data invoice'!K513)</f>
        <v/>
      </c>
      <c r="B560" s="284" t="str">
        <f>IF('Data invoice'!K513=0,"",'Data invoice'!L513)</f>
        <v/>
      </c>
      <c r="C560" s="284" t="str">
        <f>IF('Data invoice'!L513=0,"",'Data invoice'!M513)</f>
        <v/>
      </c>
      <c r="D560" s="284" t="str">
        <f>IF('Data invoice'!M513=0,"",'Data invoice'!N513)</f>
        <v/>
      </c>
      <c r="E560" s="284" t="str">
        <f>IF('Data invoice'!N513=0,"",'Data invoice'!O513)</f>
        <v/>
      </c>
      <c r="F560" s="284" t="str">
        <f>IF('Data invoice'!O513=0,"",'Data invoice'!P513)</f>
        <v/>
      </c>
      <c r="G560" s="284" t="str">
        <f>IF('Data invoice'!P513=0,"",'Data invoice'!Q513)</f>
        <v/>
      </c>
      <c r="H560" s="284" t="str">
        <f>IF('Data invoice'!Q513=0,"",'Data invoice'!R513)</f>
        <v/>
      </c>
      <c r="I560" s="320" t="str">
        <f>IF('Data invoice'!R513=0,"",'Data invoice'!S513)</f>
        <v/>
      </c>
      <c r="J560" s="367" t="str">
        <f>IF('Data invoice'!S513=0,"",'Data invoice'!T513)</f>
        <v/>
      </c>
    </row>
    <row r="561" spans="1:10" s="414" customFormat="1" ht="15.75" customHeight="1">
      <c r="A561" s="284" t="str">
        <f>IF('Data invoice'!J514=0,"",'Data invoice'!K514)</f>
        <v/>
      </c>
      <c r="B561" s="284" t="str">
        <f>IF('Data invoice'!K514=0,"",'Data invoice'!L514)</f>
        <v/>
      </c>
      <c r="C561" s="284" t="str">
        <f>IF('Data invoice'!L514=0,"",'Data invoice'!M514)</f>
        <v/>
      </c>
      <c r="D561" s="284" t="str">
        <f>IF('Data invoice'!M514=0,"",'Data invoice'!N514)</f>
        <v/>
      </c>
      <c r="E561" s="284" t="str">
        <f>IF('Data invoice'!N514=0,"",'Data invoice'!O514)</f>
        <v/>
      </c>
      <c r="F561" s="284" t="str">
        <f>IF('Data invoice'!O514=0,"",'Data invoice'!P514)</f>
        <v/>
      </c>
      <c r="G561" s="284" t="str">
        <f>IF('Data invoice'!P514=0,"",'Data invoice'!Q514)</f>
        <v/>
      </c>
      <c r="H561" s="284" t="str">
        <f>IF('Data invoice'!Q514=0,"",'Data invoice'!R514)</f>
        <v/>
      </c>
      <c r="I561" s="320" t="str">
        <f>IF('Data invoice'!R514=0,"",'Data invoice'!S514)</f>
        <v/>
      </c>
      <c r="J561" s="367" t="str">
        <f>IF('Data invoice'!S514=0,"",'Data invoice'!T514)</f>
        <v/>
      </c>
    </row>
    <row r="562" spans="1:10" s="414" customFormat="1" ht="15.75" customHeight="1">
      <c r="A562" s="284" t="str">
        <f>IF('Data invoice'!J515=0,"",'Data invoice'!K515)</f>
        <v/>
      </c>
      <c r="B562" s="284" t="str">
        <f>IF('Data invoice'!K515=0,"",'Data invoice'!L515)</f>
        <v/>
      </c>
      <c r="C562" s="284" t="str">
        <f>IF('Data invoice'!L515=0,"",'Data invoice'!M515)</f>
        <v/>
      </c>
      <c r="D562" s="284" t="str">
        <f>IF('Data invoice'!M515=0,"",'Data invoice'!N515)</f>
        <v/>
      </c>
      <c r="E562" s="284" t="str">
        <f>IF('Data invoice'!N515=0,"",'Data invoice'!O515)</f>
        <v/>
      </c>
      <c r="F562" s="284" t="str">
        <f>IF('Data invoice'!O515=0,"",'Data invoice'!P515)</f>
        <v/>
      </c>
      <c r="G562" s="284" t="str">
        <f>IF('Data invoice'!P515=0,"",'Data invoice'!Q515)</f>
        <v/>
      </c>
      <c r="H562" s="284" t="str">
        <f>IF('Data invoice'!Q515=0,"",'Data invoice'!R515)</f>
        <v/>
      </c>
      <c r="I562" s="320" t="str">
        <f>IF('Data invoice'!R515=0,"",'Data invoice'!S515)</f>
        <v/>
      </c>
      <c r="J562" s="367" t="str">
        <f>IF('Data invoice'!S515=0,"",'Data invoice'!T515)</f>
        <v/>
      </c>
    </row>
    <row r="563" spans="1:10" s="414" customFormat="1" ht="15.75" customHeight="1">
      <c r="A563" s="284" t="str">
        <f>IF('Data invoice'!J516=0,"",'Data invoice'!K516)</f>
        <v/>
      </c>
      <c r="B563" s="284" t="str">
        <f>IF('Data invoice'!K516=0,"",'Data invoice'!L516)</f>
        <v/>
      </c>
      <c r="C563" s="284" t="str">
        <f>IF('Data invoice'!L516=0,"",'Data invoice'!M516)</f>
        <v/>
      </c>
      <c r="D563" s="284" t="str">
        <f>IF('Data invoice'!M516=0,"",'Data invoice'!N516)</f>
        <v/>
      </c>
      <c r="E563" s="284" t="str">
        <f>IF('Data invoice'!N516=0,"",'Data invoice'!O516)</f>
        <v/>
      </c>
      <c r="F563" s="284" t="str">
        <f>IF('Data invoice'!O516=0,"",'Data invoice'!P516)</f>
        <v/>
      </c>
      <c r="G563" s="284" t="str">
        <f>IF('Data invoice'!P516=0,"",'Data invoice'!Q516)</f>
        <v/>
      </c>
      <c r="H563" s="284" t="str">
        <f>IF('Data invoice'!Q516=0,"",'Data invoice'!R516)</f>
        <v/>
      </c>
      <c r="I563" s="320" t="str">
        <f>IF('Data invoice'!R516=0,"",'Data invoice'!S516)</f>
        <v/>
      </c>
      <c r="J563" s="367" t="str">
        <f>IF('Data invoice'!S516=0,"",'Data invoice'!T516)</f>
        <v/>
      </c>
    </row>
    <row r="564" spans="1:10" s="414" customFormat="1" ht="15.75" customHeight="1">
      <c r="A564" s="284" t="str">
        <f>IF('Data invoice'!J517=0,"",'Data invoice'!K517)</f>
        <v/>
      </c>
      <c r="B564" s="284" t="str">
        <f>IF('Data invoice'!K517=0,"",'Data invoice'!L517)</f>
        <v/>
      </c>
      <c r="C564" s="284" t="str">
        <f>IF('Data invoice'!L517=0,"",'Data invoice'!M517)</f>
        <v/>
      </c>
      <c r="D564" s="284" t="str">
        <f>IF('Data invoice'!M517=0,"",'Data invoice'!N517)</f>
        <v/>
      </c>
      <c r="E564" s="284" t="str">
        <f>IF('Data invoice'!N517=0,"",'Data invoice'!O517)</f>
        <v/>
      </c>
      <c r="F564" s="284" t="str">
        <f>IF('Data invoice'!O517=0,"",'Data invoice'!P517)</f>
        <v/>
      </c>
      <c r="G564" s="284" t="str">
        <f>IF('Data invoice'!P517=0,"",'Data invoice'!Q517)</f>
        <v/>
      </c>
      <c r="H564" s="284" t="str">
        <f>IF('Data invoice'!Q517=0,"",'Data invoice'!R517)</f>
        <v/>
      </c>
      <c r="I564" s="320" t="str">
        <f>IF('Data invoice'!R517=0,"",'Data invoice'!S517)</f>
        <v/>
      </c>
      <c r="J564" s="367" t="str">
        <f>IF('Data invoice'!S517=0,"",'Data invoice'!T517)</f>
        <v/>
      </c>
    </row>
    <row r="565" spans="1:10" s="414" customFormat="1" ht="15.75" customHeight="1">
      <c r="A565" s="284" t="str">
        <f>IF('Data invoice'!J518=0,"",'Data invoice'!K518)</f>
        <v/>
      </c>
      <c r="B565" s="284" t="str">
        <f>IF('Data invoice'!K518=0,"",'Data invoice'!L518)</f>
        <v/>
      </c>
      <c r="C565" s="284" t="str">
        <f>IF('Data invoice'!L518=0,"",'Data invoice'!M518)</f>
        <v/>
      </c>
      <c r="D565" s="284" t="str">
        <f>IF('Data invoice'!M518=0,"",'Data invoice'!N518)</f>
        <v/>
      </c>
      <c r="E565" s="284" t="str">
        <f>IF('Data invoice'!N518=0,"",'Data invoice'!O518)</f>
        <v/>
      </c>
      <c r="F565" s="284" t="str">
        <f>IF('Data invoice'!O518=0,"",'Data invoice'!P518)</f>
        <v/>
      </c>
      <c r="G565" s="284" t="str">
        <f>IF('Data invoice'!P518=0,"",'Data invoice'!Q518)</f>
        <v/>
      </c>
      <c r="H565" s="284" t="str">
        <f>IF('Data invoice'!Q518=0,"",'Data invoice'!R518)</f>
        <v/>
      </c>
      <c r="I565" s="320" t="str">
        <f>IF('Data invoice'!R518=0,"",'Data invoice'!S518)</f>
        <v/>
      </c>
      <c r="J565" s="367" t="str">
        <f>IF('Data invoice'!S518=0,"",'Data invoice'!T518)</f>
        <v/>
      </c>
    </row>
    <row r="566" spans="1:10" s="414" customFormat="1" ht="15.75" customHeight="1">
      <c r="A566" s="284" t="str">
        <f>IF('Data invoice'!J519=0,"",'Data invoice'!K519)</f>
        <v/>
      </c>
      <c r="B566" s="284" t="str">
        <f>IF('Data invoice'!K519=0,"",'Data invoice'!L519)</f>
        <v/>
      </c>
      <c r="C566" s="284" t="str">
        <f>IF('Data invoice'!L519=0,"",'Data invoice'!M519)</f>
        <v/>
      </c>
      <c r="D566" s="284" t="str">
        <f>IF('Data invoice'!M519=0,"",'Data invoice'!N519)</f>
        <v/>
      </c>
      <c r="E566" s="284" t="str">
        <f>IF('Data invoice'!N519=0,"",'Data invoice'!O519)</f>
        <v/>
      </c>
      <c r="F566" s="284" t="str">
        <f>IF('Data invoice'!O519=0,"",'Data invoice'!P519)</f>
        <v/>
      </c>
      <c r="G566" s="284" t="str">
        <f>IF('Data invoice'!P519=0,"",'Data invoice'!Q519)</f>
        <v/>
      </c>
      <c r="H566" s="284" t="str">
        <f>IF('Data invoice'!Q519=0,"",'Data invoice'!R519)</f>
        <v/>
      </c>
      <c r="I566" s="320" t="str">
        <f>IF('Data invoice'!R519=0,"",'Data invoice'!S519)</f>
        <v/>
      </c>
      <c r="J566" s="367" t="str">
        <f>IF('Data invoice'!S519=0,"",'Data invoice'!T519)</f>
        <v/>
      </c>
    </row>
    <row r="567" spans="1:10" s="414" customFormat="1" ht="15.75" customHeight="1">
      <c r="A567" s="284" t="str">
        <f>IF('Data invoice'!J520=0,"",'Data invoice'!K520)</f>
        <v/>
      </c>
      <c r="B567" s="284" t="str">
        <f>IF('Data invoice'!K520=0,"",'Data invoice'!L520)</f>
        <v/>
      </c>
      <c r="C567" s="284" t="str">
        <f>IF('Data invoice'!L520=0,"",'Data invoice'!M520)</f>
        <v/>
      </c>
      <c r="D567" s="284" t="str">
        <f>IF('Data invoice'!M520=0,"",'Data invoice'!N520)</f>
        <v/>
      </c>
      <c r="E567" s="284" t="str">
        <f>IF('Data invoice'!N520=0,"",'Data invoice'!O520)</f>
        <v/>
      </c>
      <c r="F567" s="284" t="str">
        <f>IF('Data invoice'!O520=0,"",'Data invoice'!P520)</f>
        <v/>
      </c>
      <c r="G567" s="284" t="str">
        <f>IF('Data invoice'!P520=0,"",'Data invoice'!Q520)</f>
        <v/>
      </c>
      <c r="H567" s="284" t="str">
        <f>IF('Data invoice'!Q520=0,"",'Data invoice'!R520)</f>
        <v/>
      </c>
      <c r="I567" s="320" t="str">
        <f>IF('Data invoice'!R520=0,"",'Data invoice'!S520)</f>
        <v/>
      </c>
      <c r="J567" s="367" t="str">
        <f>IF('Data invoice'!S520=0,"",'Data invoice'!T520)</f>
        <v/>
      </c>
    </row>
    <row r="568" spans="1:10" s="414" customFormat="1" ht="15.75" customHeight="1">
      <c r="A568" s="284" t="str">
        <f>IF('Data invoice'!J521=0,"",'Data invoice'!K521)</f>
        <v/>
      </c>
      <c r="B568" s="284" t="str">
        <f>IF('Data invoice'!K521=0,"",'Data invoice'!L521)</f>
        <v/>
      </c>
      <c r="C568" s="284" t="str">
        <f>IF('Data invoice'!L521=0,"",'Data invoice'!M521)</f>
        <v/>
      </c>
      <c r="D568" s="284" t="str">
        <f>IF('Data invoice'!M521=0,"",'Data invoice'!N521)</f>
        <v/>
      </c>
      <c r="E568" s="284" t="str">
        <f>IF('Data invoice'!N521=0,"",'Data invoice'!O521)</f>
        <v/>
      </c>
      <c r="F568" s="284" t="str">
        <f>IF('Data invoice'!O521=0,"",'Data invoice'!P521)</f>
        <v/>
      </c>
      <c r="G568" s="284" t="str">
        <f>IF('Data invoice'!P521=0,"",'Data invoice'!Q521)</f>
        <v/>
      </c>
      <c r="H568" s="284" t="str">
        <f>IF('Data invoice'!Q521=0,"",'Data invoice'!R521)</f>
        <v/>
      </c>
      <c r="I568" s="320" t="str">
        <f>IF('Data invoice'!R521=0,"",'Data invoice'!S521)</f>
        <v/>
      </c>
      <c r="J568" s="367" t="str">
        <f>IF('Data invoice'!S521=0,"",'Data invoice'!T521)</f>
        <v/>
      </c>
    </row>
    <row r="569" spans="1:10" s="414" customFormat="1" ht="15.75" customHeight="1">
      <c r="A569" s="284" t="str">
        <f>IF('Data invoice'!J522=0,"",'Data invoice'!K522)</f>
        <v/>
      </c>
      <c r="B569" s="284" t="str">
        <f>IF('Data invoice'!K522=0,"",'Data invoice'!L522)</f>
        <v/>
      </c>
      <c r="C569" s="284" t="str">
        <f>IF('Data invoice'!L522=0,"",'Data invoice'!M522)</f>
        <v/>
      </c>
      <c r="D569" s="284" t="str">
        <f>IF('Data invoice'!M522=0,"",'Data invoice'!N522)</f>
        <v/>
      </c>
      <c r="E569" s="284" t="str">
        <f>IF('Data invoice'!N522=0,"",'Data invoice'!O522)</f>
        <v/>
      </c>
      <c r="F569" s="284" t="str">
        <f>IF('Data invoice'!O522=0,"",'Data invoice'!P522)</f>
        <v/>
      </c>
      <c r="G569" s="284" t="str">
        <f>IF('Data invoice'!P522=0,"",'Data invoice'!Q522)</f>
        <v/>
      </c>
      <c r="H569" s="284" t="str">
        <f>IF('Data invoice'!Q522=0,"",'Data invoice'!R522)</f>
        <v/>
      </c>
      <c r="I569" s="320" t="str">
        <f>IF('Data invoice'!R522=0,"",'Data invoice'!S522)</f>
        <v/>
      </c>
      <c r="J569" s="367" t="str">
        <f>IF('Data invoice'!S522=0,"",'Data invoice'!T522)</f>
        <v/>
      </c>
    </row>
    <row r="570" spans="1:10" s="414" customFormat="1" ht="15.75" customHeight="1">
      <c r="A570" s="284" t="str">
        <f>IF('Data invoice'!J523=0,"",'Data invoice'!K523)</f>
        <v/>
      </c>
      <c r="B570" s="284" t="str">
        <f>IF('Data invoice'!K523=0,"",'Data invoice'!L523)</f>
        <v/>
      </c>
      <c r="C570" s="284" t="str">
        <f>IF('Data invoice'!L523=0,"",'Data invoice'!M523)</f>
        <v/>
      </c>
      <c r="D570" s="284" t="str">
        <f>IF('Data invoice'!M523=0,"",'Data invoice'!N523)</f>
        <v/>
      </c>
      <c r="E570" s="284" t="str">
        <f>IF('Data invoice'!N523=0,"",'Data invoice'!O523)</f>
        <v/>
      </c>
      <c r="F570" s="284" t="str">
        <f>IF('Data invoice'!O523=0,"",'Data invoice'!P523)</f>
        <v/>
      </c>
      <c r="G570" s="284" t="str">
        <f>IF('Data invoice'!P523=0,"",'Data invoice'!Q523)</f>
        <v/>
      </c>
      <c r="H570" s="284" t="str">
        <f>IF('Data invoice'!Q523=0,"",'Data invoice'!R523)</f>
        <v/>
      </c>
      <c r="I570" s="320" t="str">
        <f>IF('Data invoice'!R523=0,"",'Data invoice'!S523)</f>
        <v/>
      </c>
      <c r="J570" s="367" t="str">
        <f>IF('Data invoice'!S523=0,"",'Data invoice'!T523)</f>
        <v/>
      </c>
    </row>
    <row r="571" spans="1:10" s="414" customFormat="1" ht="15.75" customHeight="1">
      <c r="A571" s="284" t="str">
        <f>IF('Data invoice'!J524=0,"",'Data invoice'!K524)</f>
        <v/>
      </c>
      <c r="B571" s="284" t="str">
        <f>IF('Data invoice'!K524=0,"",'Data invoice'!L524)</f>
        <v/>
      </c>
      <c r="C571" s="284" t="str">
        <f>IF('Data invoice'!L524=0,"",'Data invoice'!M524)</f>
        <v/>
      </c>
      <c r="D571" s="284" t="str">
        <f>IF('Data invoice'!M524=0,"",'Data invoice'!N524)</f>
        <v/>
      </c>
      <c r="E571" s="284" t="str">
        <f>IF('Data invoice'!N524=0,"",'Data invoice'!O524)</f>
        <v/>
      </c>
      <c r="F571" s="284" t="str">
        <f>IF('Data invoice'!O524=0,"",'Data invoice'!P524)</f>
        <v/>
      </c>
      <c r="G571" s="284" t="str">
        <f>IF('Data invoice'!P524=0,"",'Data invoice'!Q524)</f>
        <v/>
      </c>
      <c r="H571" s="284" t="str">
        <f>IF('Data invoice'!Q524=0,"",'Data invoice'!R524)</f>
        <v/>
      </c>
      <c r="I571" s="320" t="str">
        <f>IF('Data invoice'!R524=0,"",'Data invoice'!S524)</f>
        <v/>
      </c>
      <c r="J571" s="367" t="str">
        <f>IF('Data invoice'!S524=0,"",'Data invoice'!T524)</f>
        <v/>
      </c>
    </row>
    <row r="572" spans="1:10" s="414" customFormat="1" ht="15.75" customHeight="1">
      <c r="A572" s="284" t="str">
        <f>IF('Data invoice'!J525=0,"",'Data invoice'!K525)</f>
        <v/>
      </c>
      <c r="B572" s="284" t="str">
        <f>IF('Data invoice'!K525=0,"",'Data invoice'!L525)</f>
        <v/>
      </c>
      <c r="C572" s="284" t="str">
        <f>IF('Data invoice'!L525=0,"",'Data invoice'!M525)</f>
        <v/>
      </c>
      <c r="D572" s="284" t="str">
        <f>IF('Data invoice'!M525=0,"",'Data invoice'!N525)</f>
        <v/>
      </c>
      <c r="E572" s="284" t="str">
        <f>IF('Data invoice'!N525=0,"",'Data invoice'!O525)</f>
        <v/>
      </c>
      <c r="F572" s="284" t="str">
        <f>IF('Data invoice'!O525=0,"",'Data invoice'!P525)</f>
        <v/>
      </c>
      <c r="G572" s="284" t="str">
        <f>IF('Data invoice'!P525=0,"",'Data invoice'!Q525)</f>
        <v/>
      </c>
      <c r="H572" s="284" t="str">
        <f>IF('Data invoice'!Q525=0,"",'Data invoice'!R525)</f>
        <v/>
      </c>
      <c r="I572" s="320" t="str">
        <f>IF('Data invoice'!R525=0,"",'Data invoice'!S525)</f>
        <v/>
      </c>
      <c r="J572" s="367" t="str">
        <f>IF('Data invoice'!S525=0,"",'Data invoice'!T525)</f>
        <v/>
      </c>
    </row>
    <row r="573" spans="1:10" s="414" customFormat="1" ht="15.75" customHeight="1">
      <c r="A573" s="284" t="str">
        <f>IF('Data invoice'!J526=0,"",'Data invoice'!K526)</f>
        <v/>
      </c>
      <c r="B573" s="284" t="str">
        <f>IF('Data invoice'!K526=0,"",'Data invoice'!L526)</f>
        <v/>
      </c>
      <c r="C573" s="284" t="str">
        <f>IF('Data invoice'!L526=0,"",'Data invoice'!M526)</f>
        <v/>
      </c>
      <c r="D573" s="284" t="str">
        <f>IF('Data invoice'!M526=0,"",'Data invoice'!N526)</f>
        <v/>
      </c>
      <c r="E573" s="284" t="str">
        <f>IF('Data invoice'!N526=0,"",'Data invoice'!O526)</f>
        <v/>
      </c>
      <c r="F573" s="284" t="str">
        <f>IF('Data invoice'!O526=0,"",'Data invoice'!P526)</f>
        <v/>
      </c>
      <c r="G573" s="284" t="str">
        <f>IF('Data invoice'!P526=0,"",'Data invoice'!Q526)</f>
        <v/>
      </c>
      <c r="H573" s="284" t="str">
        <f>IF('Data invoice'!Q526=0,"",'Data invoice'!R526)</f>
        <v/>
      </c>
      <c r="I573" s="320" t="str">
        <f>IF('Data invoice'!R526=0,"",'Data invoice'!S526)</f>
        <v/>
      </c>
      <c r="J573" s="367" t="str">
        <f>IF('Data invoice'!S526=0,"",'Data invoice'!T526)</f>
        <v/>
      </c>
    </row>
    <row r="574" spans="1:10" s="414" customFormat="1" ht="15.75" customHeight="1">
      <c r="A574" s="284" t="str">
        <f>IF('Data invoice'!J527=0,"",'Data invoice'!K527)</f>
        <v/>
      </c>
      <c r="B574" s="284" t="str">
        <f>IF('Data invoice'!K527=0,"",'Data invoice'!L527)</f>
        <v/>
      </c>
      <c r="C574" s="284" t="str">
        <f>IF('Data invoice'!L527=0,"",'Data invoice'!M527)</f>
        <v/>
      </c>
      <c r="D574" s="284" t="str">
        <f>IF('Data invoice'!M527=0,"",'Data invoice'!N527)</f>
        <v/>
      </c>
      <c r="E574" s="284" t="str">
        <f>IF('Data invoice'!N527=0,"",'Data invoice'!O527)</f>
        <v/>
      </c>
      <c r="F574" s="284" t="str">
        <f>IF('Data invoice'!O527=0,"",'Data invoice'!P527)</f>
        <v/>
      </c>
      <c r="G574" s="284" t="str">
        <f>IF('Data invoice'!P527=0,"",'Data invoice'!Q527)</f>
        <v/>
      </c>
      <c r="H574" s="284" t="str">
        <f>IF('Data invoice'!Q527=0,"",'Data invoice'!R527)</f>
        <v/>
      </c>
      <c r="I574" s="320" t="str">
        <f>IF('Data invoice'!R527=0,"",'Data invoice'!S527)</f>
        <v/>
      </c>
      <c r="J574" s="367" t="str">
        <f>IF('Data invoice'!S527=0,"",'Data invoice'!T527)</f>
        <v/>
      </c>
    </row>
    <row r="575" spans="1:10" s="414" customFormat="1" ht="15.75" customHeight="1">
      <c r="A575" s="284" t="str">
        <f>IF('Data invoice'!J528=0,"",'Data invoice'!K528)</f>
        <v/>
      </c>
      <c r="B575" s="284" t="str">
        <f>IF('Data invoice'!K528=0,"",'Data invoice'!L528)</f>
        <v/>
      </c>
      <c r="C575" s="284" t="str">
        <f>IF('Data invoice'!L528=0,"",'Data invoice'!M528)</f>
        <v/>
      </c>
      <c r="D575" s="284" t="str">
        <f>IF('Data invoice'!M528=0,"",'Data invoice'!N528)</f>
        <v/>
      </c>
      <c r="E575" s="284" t="str">
        <f>IF('Data invoice'!N528=0,"",'Data invoice'!O528)</f>
        <v/>
      </c>
      <c r="F575" s="284" t="str">
        <f>IF('Data invoice'!O528=0,"",'Data invoice'!P528)</f>
        <v/>
      </c>
      <c r="G575" s="284" t="str">
        <f>IF('Data invoice'!P528=0,"",'Data invoice'!Q528)</f>
        <v/>
      </c>
      <c r="H575" s="284" t="str">
        <f>IF('Data invoice'!Q528=0,"",'Data invoice'!R528)</f>
        <v/>
      </c>
      <c r="I575" s="320" t="str">
        <f>IF('Data invoice'!R528=0,"",'Data invoice'!S528)</f>
        <v/>
      </c>
      <c r="J575" s="367" t="str">
        <f>IF('Data invoice'!S528=0,"",'Data invoice'!T528)</f>
        <v/>
      </c>
    </row>
    <row r="576" spans="1:10" s="414" customFormat="1" ht="15.75" customHeight="1">
      <c r="A576" s="284" t="str">
        <f>IF('Data invoice'!J529=0,"",'Data invoice'!K529)</f>
        <v/>
      </c>
      <c r="B576" s="284" t="str">
        <f>IF('Data invoice'!K529=0,"",'Data invoice'!L529)</f>
        <v/>
      </c>
      <c r="C576" s="284" t="str">
        <f>IF('Data invoice'!L529=0,"",'Data invoice'!M529)</f>
        <v/>
      </c>
      <c r="D576" s="284" t="str">
        <f>IF('Data invoice'!M529=0,"",'Data invoice'!N529)</f>
        <v/>
      </c>
      <c r="E576" s="284" t="str">
        <f>IF('Data invoice'!N529=0,"",'Data invoice'!O529)</f>
        <v/>
      </c>
      <c r="F576" s="284" t="str">
        <f>IF('Data invoice'!O529=0,"",'Data invoice'!P529)</f>
        <v/>
      </c>
      <c r="G576" s="284" t="str">
        <f>IF('Data invoice'!P529=0,"",'Data invoice'!Q529)</f>
        <v/>
      </c>
      <c r="H576" s="284" t="str">
        <f>IF('Data invoice'!Q529=0,"",'Data invoice'!R529)</f>
        <v/>
      </c>
      <c r="I576" s="320" t="str">
        <f>IF('Data invoice'!R529=0,"",'Data invoice'!S529)</f>
        <v/>
      </c>
      <c r="J576" s="367" t="str">
        <f>IF('Data invoice'!S529=0,"",'Data invoice'!T529)</f>
        <v/>
      </c>
    </row>
    <row r="577" spans="1:10" s="414" customFormat="1" ht="15.75" customHeight="1">
      <c r="A577" s="284" t="str">
        <f>IF('Data invoice'!J530=0,"",'Data invoice'!K530)</f>
        <v/>
      </c>
      <c r="B577" s="284" t="str">
        <f>IF('Data invoice'!K530=0,"",'Data invoice'!L530)</f>
        <v/>
      </c>
      <c r="C577" s="284" t="str">
        <f>IF('Data invoice'!L530=0,"",'Data invoice'!M530)</f>
        <v/>
      </c>
      <c r="D577" s="284" t="str">
        <f>IF('Data invoice'!M530=0,"",'Data invoice'!N530)</f>
        <v/>
      </c>
      <c r="E577" s="284" t="str">
        <f>IF('Data invoice'!N530=0,"",'Data invoice'!O530)</f>
        <v/>
      </c>
      <c r="F577" s="284" t="str">
        <f>IF('Data invoice'!O530=0,"",'Data invoice'!P530)</f>
        <v/>
      </c>
      <c r="G577" s="284" t="str">
        <f>IF('Data invoice'!P530=0,"",'Data invoice'!Q530)</f>
        <v/>
      </c>
      <c r="H577" s="284" t="str">
        <f>IF('Data invoice'!Q530=0,"",'Data invoice'!R530)</f>
        <v/>
      </c>
      <c r="I577" s="320" t="str">
        <f>IF('Data invoice'!R530=0,"",'Data invoice'!S530)</f>
        <v/>
      </c>
      <c r="J577" s="367" t="str">
        <f>IF('Data invoice'!S530=0,"",'Data invoice'!T530)</f>
        <v/>
      </c>
    </row>
    <row r="578" spans="1:10" s="414" customFormat="1" ht="15.75" customHeight="1">
      <c r="A578" s="284" t="str">
        <f>IF('Data invoice'!J531=0,"",'Data invoice'!K531)</f>
        <v/>
      </c>
      <c r="B578" s="284" t="str">
        <f>IF('Data invoice'!K531=0,"",'Data invoice'!L531)</f>
        <v/>
      </c>
      <c r="C578" s="284" t="str">
        <f>IF('Data invoice'!L531=0,"",'Data invoice'!M531)</f>
        <v/>
      </c>
      <c r="D578" s="284" t="str">
        <f>IF('Data invoice'!M531=0,"",'Data invoice'!N531)</f>
        <v/>
      </c>
      <c r="E578" s="284" t="str">
        <f>IF('Data invoice'!N531=0,"",'Data invoice'!O531)</f>
        <v/>
      </c>
      <c r="F578" s="284" t="str">
        <f>IF('Data invoice'!O531=0,"",'Data invoice'!P531)</f>
        <v/>
      </c>
      <c r="G578" s="284" t="str">
        <f>IF('Data invoice'!P531=0,"",'Data invoice'!Q531)</f>
        <v/>
      </c>
      <c r="H578" s="284" t="str">
        <f>IF('Data invoice'!Q531=0,"",'Data invoice'!R531)</f>
        <v/>
      </c>
      <c r="I578" s="320" t="str">
        <f>IF('Data invoice'!R531=0,"",'Data invoice'!S531)</f>
        <v/>
      </c>
      <c r="J578" s="367" t="str">
        <f>IF('Data invoice'!S531=0,"",'Data invoice'!T531)</f>
        <v/>
      </c>
    </row>
    <row r="579" spans="1:10" s="414" customFormat="1" ht="15.75" customHeight="1">
      <c r="A579" s="284" t="str">
        <f>IF('Data invoice'!J532=0,"",'Data invoice'!K532)</f>
        <v/>
      </c>
      <c r="B579" s="284" t="str">
        <f>IF('Data invoice'!K532=0,"",'Data invoice'!L532)</f>
        <v/>
      </c>
      <c r="C579" s="284" t="str">
        <f>IF('Data invoice'!L532=0,"",'Data invoice'!M532)</f>
        <v/>
      </c>
      <c r="D579" s="284" t="str">
        <f>IF('Data invoice'!M532=0,"",'Data invoice'!N532)</f>
        <v/>
      </c>
      <c r="E579" s="284" t="str">
        <f>IF('Data invoice'!N532=0,"",'Data invoice'!O532)</f>
        <v/>
      </c>
      <c r="F579" s="284" t="str">
        <f>IF('Data invoice'!O532=0,"",'Data invoice'!P532)</f>
        <v/>
      </c>
      <c r="G579" s="284" t="str">
        <f>IF('Data invoice'!P532=0,"",'Data invoice'!Q532)</f>
        <v/>
      </c>
      <c r="H579" s="284" t="str">
        <f>IF('Data invoice'!Q532=0,"",'Data invoice'!R532)</f>
        <v/>
      </c>
      <c r="I579" s="320" t="str">
        <f>IF('Data invoice'!R532=0,"",'Data invoice'!S532)</f>
        <v/>
      </c>
      <c r="J579" s="367" t="str">
        <f>IF('Data invoice'!S532=0,"",'Data invoice'!T532)</f>
        <v/>
      </c>
    </row>
    <row r="580" spans="1:10" s="414" customFormat="1" ht="15.75" customHeight="1">
      <c r="A580" s="284" t="str">
        <f>IF('Data invoice'!J533=0,"",'Data invoice'!K533)</f>
        <v/>
      </c>
      <c r="B580" s="284" t="str">
        <f>IF('Data invoice'!K533=0,"",'Data invoice'!L533)</f>
        <v/>
      </c>
      <c r="C580" s="284" t="str">
        <f>IF('Data invoice'!L533=0,"",'Data invoice'!M533)</f>
        <v/>
      </c>
      <c r="D580" s="284" t="str">
        <f>IF('Data invoice'!M533=0,"",'Data invoice'!N533)</f>
        <v/>
      </c>
      <c r="E580" s="284" t="str">
        <f>IF('Data invoice'!N533=0,"",'Data invoice'!O533)</f>
        <v/>
      </c>
      <c r="F580" s="284" t="str">
        <f>IF('Data invoice'!O533=0,"",'Data invoice'!P533)</f>
        <v/>
      </c>
      <c r="G580" s="284" t="str">
        <f>IF('Data invoice'!P533=0,"",'Data invoice'!Q533)</f>
        <v/>
      </c>
      <c r="H580" s="284" t="str">
        <f>IF('Data invoice'!Q533=0,"",'Data invoice'!R533)</f>
        <v/>
      </c>
      <c r="I580" s="320" t="str">
        <f>IF('Data invoice'!R533=0,"",'Data invoice'!S533)</f>
        <v/>
      </c>
      <c r="J580" s="367" t="str">
        <f>IF('Data invoice'!S533=0,"",'Data invoice'!T533)</f>
        <v/>
      </c>
    </row>
    <row r="581" spans="1:10" s="414" customFormat="1" ht="15.75" customHeight="1">
      <c r="A581" s="284" t="str">
        <f>IF('Data invoice'!J534=0,"",'Data invoice'!K534)</f>
        <v/>
      </c>
      <c r="B581" s="284" t="str">
        <f>IF('Data invoice'!K534=0,"",'Data invoice'!L534)</f>
        <v/>
      </c>
      <c r="C581" s="284" t="str">
        <f>IF('Data invoice'!L534=0,"",'Data invoice'!M534)</f>
        <v/>
      </c>
      <c r="D581" s="284" t="str">
        <f>IF('Data invoice'!M534=0,"",'Data invoice'!N534)</f>
        <v/>
      </c>
      <c r="E581" s="284" t="str">
        <f>IF('Data invoice'!N534=0,"",'Data invoice'!O534)</f>
        <v/>
      </c>
      <c r="F581" s="284" t="str">
        <f>IF('Data invoice'!O534=0,"",'Data invoice'!P534)</f>
        <v/>
      </c>
      <c r="G581" s="284" t="str">
        <f>IF('Data invoice'!P534=0,"",'Data invoice'!Q534)</f>
        <v/>
      </c>
      <c r="H581" s="284" t="str">
        <f>IF('Data invoice'!Q534=0,"",'Data invoice'!R534)</f>
        <v/>
      </c>
      <c r="I581" s="320" t="str">
        <f>IF('Data invoice'!R534=0,"",'Data invoice'!S534)</f>
        <v/>
      </c>
      <c r="J581" s="367" t="str">
        <f>IF('Data invoice'!S534=0,"",'Data invoice'!T534)</f>
        <v/>
      </c>
    </row>
    <row r="582" spans="1:10" s="414" customFormat="1" ht="15.75" customHeight="1">
      <c r="A582" s="284" t="str">
        <f>IF('Data invoice'!J535=0,"",'Data invoice'!K535)</f>
        <v/>
      </c>
      <c r="B582" s="284" t="str">
        <f>IF('Data invoice'!K535=0,"",'Data invoice'!L535)</f>
        <v/>
      </c>
      <c r="C582" s="284" t="str">
        <f>IF('Data invoice'!L535=0,"",'Data invoice'!M535)</f>
        <v/>
      </c>
      <c r="D582" s="284" t="str">
        <f>IF('Data invoice'!M535=0,"",'Data invoice'!N535)</f>
        <v/>
      </c>
      <c r="E582" s="284" t="str">
        <f>IF('Data invoice'!N535=0,"",'Data invoice'!O535)</f>
        <v/>
      </c>
      <c r="F582" s="284" t="str">
        <f>IF('Data invoice'!O535=0,"",'Data invoice'!P535)</f>
        <v/>
      </c>
      <c r="G582" s="284" t="str">
        <f>IF('Data invoice'!P535=0,"",'Data invoice'!Q535)</f>
        <v/>
      </c>
      <c r="H582" s="284" t="str">
        <f>IF('Data invoice'!Q535=0,"",'Data invoice'!R535)</f>
        <v/>
      </c>
      <c r="I582" s="320" t="str">
        <f>IF('Data invoice'!R535=0,"",'Data invoice'!S535)</f>
        <v/>
      </c>
      <c r="J582" s="367" t="str">
        <f>IF('Data invoice'!S535=0,"",'Data invoice'!T535)</f>
        <v/>
      </c>
    </row>
    <row r="583" spans="1:10" s="414" customFormat="1" ht="15.75" customHeight="1">
      <c r="A583" s="284" t="str">
        <f>IF('Data invoice'!J536=0,"",'Data invoice'!K536)</f>
        <v/>
      </c>
      <c r="B583" s="284" t="str">
        <f>IF('Data invoice'!K536=0,"",'Data invoice'!L536)</f>
        <v/>
      </c>
      <c r="C583" s="284" t="str">
        <f>IF('Data invoice'!L536=0,"",'Data invoice'!M536)</f>
        <v/>
      </c>
      <c r="D583" s="284" t="str">
        <f>IF('Data invoice'!M536=0,"",'Data invoice'!N536)</f>
        <v/>
      </c>
      <c r="E583" s="284" t="str">
        <f>IF('Data invoice'!N536=0,"",'Data invoice'!O536)</f>
        <v/>
      </c>
      <c r="F583" s="284" t="str">
        <f>IF('Data invoice'!O536=0,"",'Data invoice'!P536)</f>
        <v/>
      </c>
      <c r="G583" s="284" t="str">
        <f>IF('Data invoice'!P536=0,"",'Data invoice'!Q536)</f>
        <v/>
      </c>
      <c r="H583" s="284" t="str">
        <f>IF('Data invoice'!Q536=0,"",'Data invoice'!R536)</f>
        <v/>
      </c>
      <c r="I583" s="320" t="str">
        <f>IF('Data invoice'!R536=0,"",'Data invoice'!S536)</f>
        <v/>
      </c>
      <c r="J583" s="367" t="str">
        <f>IF('Data invoice'!S536=0,"",'Data invoice'!T536)</f>
        <v/>
      </c>
    </row>
    <row r="584" spans="1:10" s="414" customFormat="1" ht="15.75" customHeight="1">
      <c r="A584" s="284" t="str">
        <f>IF('Data invoice'!J537=0,"",'Data invoice'!K537)</f>
        <v/>
      </c>
      <c r="B584" s="284" t="str">
        <f>IF('Data invoice'!K537=0,"",'Data invoice'!L537)</f>
        <v/>
      </c>
      <c r="C584" s="284" t="str">
        <f>IF('Data invoice'!L537=0,"",'Data invoice'!M537)</f>
        <v/>
      </c>
      <c r="D584" s="284" t="str">
        <f>IF('Data invoice'!M537=0,"",'Data invoice'!N537)</f>
        <v/>
      </c>
      <c r="E584" s="284" t="str">
        <f>IF('Data invoice'!N537=0,"",'Data invoice'!O537)</f>
        <v/>
      </c>
      <c r="F584" s="284" t="str">
        <f>IF('Data invoice'!O537=0,"",'Data invoice'!P537)</f>
        <v/>
      </c>
      <c r="G584" s="284" t="str">
        <f>IF('Data invoice'!P537=0,"",'Data invoice'!Q537)</f>
        <v/>
      </c>
      <c r="H584" s="284" t="str">
        <f>IF('Data invoice'!Q537=0,"",'Data invoice'!R537)</f>
        <v/>
      </c>
      <c r="I584" s="320" t="str">
        <f>IF('Data invoice'!R537=0,"",'Data invoice'!S537)</f>
        <v/>
      </c>
      <c r="J584" s="367" t="str">
        <f>IF('Data invoice'!S537=0,"",'Data invoice'!T537)</f>
        <v/>
      </c>
    </row>
    <row r="585" spans="1:10" s="414" customFormat="1" ht="15.75" customHeight="1">
      <c r="A585" s="284" t="str">
        <f>IF('Data invoice'!J538=0,"",'Data invoice'!K538)</f>
        <v/>
      </c>
      <c r="B585" s="284" t="str">
        <f>IF('Data invoice'!K538=0,"",'Data invoice'!L538)</f>
        <v/>
      </c>
      <c r="C585" s="284" t="str">
        <f>IF('Data invoice'!L538=0,"",'Data invoice'!M538)</f>
        <v/>
      </c>
      <c r="D585" s="284" t="str">
        <f>IF('Data invoice'!M538=0,"",'Data invoice'!N538)</f>
        <v/>
      </c>
      <c r="E585" s="284" t="str">
        <f>IF('Data invoice'!N538=0,"",'Data invoice'!O538)</f>
        <v/>
      </c>
      <c r="F585" s="284" t="str">
        <f>IF('Data invoice'!O538=0,"",'Data invoice'!P538)</f>
        <v/>
      </c>
      <c r="G585" s="284" t="str">
        <f>IF('Data invoice'!P538=0,"",'Data invoice'!Q538)</f>
        <v/>
      </c>
      <c r="H585" s="284" t="str">
        <f>IF('Data invoice'!Q538=0,"",'Data invoice'!R538)</f>
        <v/>
      </c>
      <c r="I585" s="320" t="str">
        <f>IF('Data invoice'!R538=0,"",'Data invoice'!S538)</f>
        <v/>
      </c>
      <c r="J585" s="367" t="str">
        <f>IF('Data invoice'!S538=0,"",'Data invoice'!T538)</f>
        <v/>
      </c>
    </row>
    <row r="586" spans="1:10" s="414" customFormat="1" ht="15.75" customHeight="1">
      <c r="A586" s="284" t="str">
        <f>IF('Data invoice'!J539=0,"",'Data invoice'!K539)</f>
        <v/>
      </c>
      <c r="B586" s="284" t="str">
        <f>IF('Data invoice'!K539=0,"",'Data invoice'!L539)</f>
        <v/>
      </c>
      <c r="C586" s="284" t="str">
        <f>IF('Data invoice'!L539=0,"",'Data invoice'!M539)</f>
        <v/>
      </c>
      <c r="D586" s="284" t="str">
        <f>IF('Data invoice'!M539=0,"",'Data invoice'!N539)</f>
        <v/>
      </c>
      <c r="E586" s="284" t="str">
        <f>IF('Data invoice'!N539=0,"",'Data invoice'!O539)</f>
        <v/>
      </c>
      <c r="F586" s="284" t="str">
        <f>IF('Data invoice'!O539=0,"",'Data invoice'!P539)</f>
        <v/>
      </c>
      <c r="G586" s="284" t="str">
        <f>IF('Data invoice'!P539=0,"",'Data invoice'!Q539)</f>
        <v/>
      </c>
      <c r="H586" s="284" t="str">
        <f>IF('Data invoice'!Q539=0,"",'Data invoice'!R539)</f>
        <v/>
      </c>
      <c r="I586" s="320" t="str">
        <f>IF('Data invoice'!R539=0,"",'Data invoice'!S539)</f>
        <v/>
      </c>
      <c r="J586" s="367" t="str">
        <f>IF('Data invoice'!S539=0,"",'Data invoice'!T539)</f>
        <v/>
      </c>
    </row>
    <row r="587" spans="1:10" s="414" customFormat="1" ht="15.75" customHeight="1">
      <c r="A587" s="284" t="str">
        <f>IF('Data invoice'!J540=0,"",'Data invoice'!K540)</f>
        <v/>
      </c>
      <c r="B587" s="284" t="str">
        <f>IF('Data invoice'!K540=0,"",'Data invoice'!L540)</f>
        <v/>
      </c>
      <c r="C587" s="284" t="str">
        <f>IF('Data invoice'!L540=0,"",'Data invoice'!M540)</f>
        <v/>
      </c>
      <c r="D587" s="284" t="str">
        <f>IF('Data invoice'!M540=0,"",'Data invoice'!N540)</f>
        <v/>
      </c>
      <c r="E587" s="284" t="str">
        <f>IF('Data invoice'!N540=0,"",'Data invoice'!O540)</f>
        <v/>
      </c>
      <c r="F587" s="284" t="str">
        <f>IF('Data invoice'!O540=0,"",'Data invoice'!P540)</f>
        <v/>
      </c>
      <c r="G587" s="284" t="str">
        <f>IF('Data invoice'!P540=0,"",'Data invoice'!Q540)</f>
        <v/>
      </c>
      <c r="H587" s="284" t="str">
        <f>IF('Data invoice'!Q540=0,"",'Data invoice'!R540)</f>
        <v/>
      </c>
      <c r="I587" s="320" t="str">
        <f>IF('Data invoice'!R540=0,"",'Data invoice'!S540)</f>
        <v/>
      </c>
      <c r="J587" s="367" t="str">
        <f>IF('Data invoice'!S540=0,"",'Data invoice'!T540)</f>
        <v/>
      </c>
    </row>
    <row r="588" spans="1:10" s="414" customFormat="1" ht="15.75" customHeight="1">
      <c r="A588" s="284" t="str">
        <f>IF('Data invoice'!J541=0,"",'Data invoice'!K541)</f>
        <v/>
      </c>
      <c r="B588" s="284" t="str">
        <f>IF('Data invoice'!K541=0,"",'Data invoice'!L541)</f>
        <v/>
      </c>
      <c r="C588" s="284" t="str">
        <f>IF('Data invoice'!L541=0,"",'Data invoice'!M541)</f>
        <v/>
      </c>
      <c r="D588" s="284" t="str">
        <f>IF('Data invoice'!M541=0,"",'Data invoice'!N541)</f>
        <v/>
      </c>
      <c r="E588" s="284" t="str">
        <f>IF('Data invoice'!N541=0,"",'Data invoice'!O541)</f>
        <v/>
      </c>
      <c r="F588" s="284" t="str">
        <f>IF('Data invoice'!O541=0,"",'Data invoice'!P541)</f>
        <v/>
      </c>
      <c r="G588" s="284" t="str">
        <f>IF('Data invoice'!P541=0,"",'Data invoice'!Q541)</f>
        <v/>
      </c>
      <c r="H588" s="284" t="str">
        <f>IF('Data invoice'!Q541=0,"",'Data invoice'!R541)</f>
        <v/>
      </c>
      <c r="I588" s="320" t="str">
        <f>IF('Data invoice'!R541=0,"",'Data invoice'!S541)</f>
        <v/>
      </c>
      <c r="J588" s="367" t="str">
        <f>IF('Data invoice'!S541=0,"",'Data invoice'!T541)</f>
        <v/>
      </c>
    </row>
    <row r="589" spans="1:10" s="414" customFormat="1" ht="15.75" customHeight="1">
      <c r="A589" s="284" t="str">
        <f>IF('Data invoice'!J542=0,"",'Data invoice'!K542)</f>
        <v/>
      </c>
      <c r="B589" s="284" t="str">
        <f>IF('Data invoice'!K542=0,"",'Data invoice'!L542)</f>
        <v/>
      </c>
      <c r="C589" s="284" t="str">
        <f>IF('Data invoice'!L542=0,"",'Data invoice'!M542)</f>
        <v/>
      </c>
      <c r="D589" s="284" t="str">
        <f>IF('Data invoice'!M542=0,"",'Data invoice'!N542)</f>
        <v/>
      </c>
      <c r="E589" s="284" t="str">
        <f>IF('Data invoice'!N542=0,"",'Data invoice'!O542)</f>
        <v/>
      </c>
      <c r="F589" s="284" t="str">
        <f>IF('Data invoice'!O542=0,"",'Data invoice'!P542)</f>
        <v/>
      </c>
      <c r="G589" s="284" t="str">
        <f>IF('Data invoice'!P542=0,"",'Data invoice'!Q542)</f>
        <v/>
      </c>
      <c r="H589" s="284" t="str">
        <f>IF('Data invoice'!Q542=0,"",'Data invoice'!R542)</f>
        <v/>
      </c>
      <c r="I589" s="320" t="str">
        <f>IF('Data invoice'!R542=0,"",'Data invoice'!S542)</f>
        <v/>
      </c>
      <c r="J589" s="367" t="str">
        <f>IF('Data invoice'!S542=0,"",'Data invoice'!T542)</f>
        <v/>
      </c>
    </row>
    <row r="590" spans="1:10" s="414" customFormat="1" ht="15.75" customHeight="1">
      <c r="A590" s="284" t="str">
        <f>IF('Data invoice'!J543=0,"",'Data invoice'!K543)</f>
        <v/>
      </c>
      <c r="B590" s="284" t="str">
        <f>IF('Data invoice'!K543=0,"",'Data invoice'!L543)</f>
        <v/>
      </c>
      <c r="C590" s="284" t="str">
        <f>IF('Data invoice'!L543=0,"",'Data invoice'!M543)</f>
        <v/>
      </c>
      <c r="D590" s="284" t="str">
        <f>IF('Data invoice'!M543=0,"",'Data invoice'!N543)</f>
        <v/>
      </c>
      <c r="E590" s="284" t="str">
        <f>IF('Data invoice'!N543=0,"",'Data invoice'!O543)</f>
        <v/>
      </c>
      <c r="F590" s="284" t="str">
        <f>IF('Data invoice'!O543=0,"",'Data invoice'!P543)</f>
        <v/>
      </c>
      <c r="G590" s="284" t="str">
        <f>IF('Data invoice'!P543=0,"",'Data invoice'!Q543)</f>
        <v/>
      </c>
      <c r="H590" s="284" t="str">
        <f>IF('Data invoice'!Q543=0,"",'Data invoice'!R543)</f>
        <v/>
      </c>
      <c r="I590" s="320" t="str">
        <f>IF('Data invoice'!R543=0,"",'Data invoice'!S543)</f>
        <v/>
      </c>
      <c r="J590" s="367" t="str">
        <f>IF('Data invoice'!S543=0,"",'Data invoice'!T543)</f>
        <v/>
      </c>
    </row>
    <row r="591" spans="1:10" s="414" customFormat="1" ht="15.75" customHeight="1">
      <c r="A591" s="284" t="str">
        <f>IF('Data invoice'!J544=0,"",'Data invoice'!K544)</f>
        <v/>
      </c>
      <c r="B591" s="284" t="str">
        <f>IF('Data invoice'!K544=0,"",'Data invoice'!L544)</f>
        <v/>
      </c>
      <c r="C591" s="284" t="str">
        <f>IF('Data invoice'!L544=0,"",'Data invoice'!M544)</f>
        <v/>
      </c>
      <c r="D591" s="284" t="str">
        <f>IF('Data invoice'!M544=0,"",'Data invoice'!N544)</f>
        <v/>
      </c>
      <c r="E591" s="284" t="str">
        <f>IF('Data invoice'!N544=0,"",'Data invoice'!O544)</f>
        <v/>
      </c>
      <c r="F591" s="284" t="str">
        <f>IF('Data invoice'!O544=0,"",'Data invoice'!P544)</f>
        <v/>
      </c>
      <c r="G591" s="284" t="str">
        <f>IF('Data invoice'!P544=0,"",'Data invoice'!Q544)</f>
        <v/>
      </c>
      <c r="H591" s="284" t="str">
        <f>IF('Data invoice'!Q544=0,"",'Data invoice'!R544)</f>
        <v/>
      </c>
      <c r="I591" s="320" t="str">
        <f>IF('Data invoice'!R544=0,"",'Data invoice'!S544)</f>
        <v/>
      </c>
      <c r="J591" s="367" t="str">
        <f>IF('Data invoice'!S544=0,"",'Data invoice'!T544)</f>
        <v/>
      </c>
    </row>
    <row r="592" spans="1:10" s="414" customFormat="1" ht="15.75" customHeight="1">
      <c r="A592" s="284" t="str">
        <f>IF('Data invoice'!J545=0,"",'Data invoice'!K545)</f>
        <v/>
      </c>
      <c r="B592" s="284" t="str">
        <f>IF('Data invoice'!K545=0,"",'Data invoice'!L545)</f>
        <v/>
      </c>
      <c r="C592" s="284" t="str">
        <f>IF('Data invoice'!L545=0,"",'Data invoice'!M545)</f>
        <v/>
      </c>
      <c r="D592" s="284" t="str">
        <f>IF('Data invoice'!M545=0,"",'Data invoice'!N545)</f>
        <v/>
      </c>
      <c r="E592" s="284" t="str">
        <f>IF('Data invoice'!N545=0,"",'Data invoice'!O545)</f>
        <v/>
      </c>
      <c r="F592" s="284" t="str">
        <f>IF('Data invoice'!O545=0,"",'Data invoice'!P545)</f>
        <v/>
      </c>
      <c r="G592" s="284" t="str">
        <f>IF('Data invoice'!P545=0,"",'Data invoice'!Q545)</f>
        <v/>
      </c>
      <c r="H592" s="284" t="str">
        <f>IF('Data invoice'!Q545=0,"",'Data invoice'!R545)</f>
        <v/>
      </c>
      <c r="I592" s="320" t="str">
        <f>IF('Data invoice'!R545=0,"",'Data invoice'!S545)</f>
        <v/>
      </c>
      <c r="J592" s="367" t="str">
        <f>IF('Data invoice'!S545=0,"",'Data invoice'!T545)</f>
        <v/>
      </c>
    </row>
    <row r="593" spans="1:10" s="414" customFormat="1" ht="15.75" customHeight="1">
      <c r="A593" s="284" t="str">
        <f>IF('Data invoice'!J546=0,"",'Data invoice'!K546)</f>
        <v/>
      </c>
      <c r="B593" s="284" t="str">
        <f>IF('Data invoice'!K546=0,"",'Data invoice'!L546)</f>
        <v/>
      </c>
      <c r="C593" s="284" t="str">
        <f>IF('Data invoice'!L546=0,"",'Data invoice'!M546)</f>
        <v/>
      </c>
      <c r="D593" s="284" t="str">
        <f>IF('Data invoice'!M546=0,"",'Data invoice'!N546)</f>
        <v/>
      </c>
      <c r="E593" s="284" t="str">
        <f>IF('Data invoice'!N546=0,"",'Data invoice'!O546)</f>
        <v/>
      </c>
      <c r="F593" s="284" t="str">
        <f>IF('Data invoice'!O546=0,"",'Data invoice'!P546)</f>
        <v/>
      </c>
      <c r="G593" s="284" t="str">
        <f>IF('Data invoice'!P546=0,"",'Data invoice'!Q546)</f>
        <v/>
      </c>
      <c r="H593" s="284" t="str">
        <f>IF('Data invoice'!Q546=0,"",'Data invoice'!R546)</f>
        <v/>
      </c>
      <c r="I593" s="320" t="str">
        <f>IF('Data invoice'!R546=0,"",'Data invoice'!S546)</f>
        <v/>
      </c>
      <c r="J593" s="367" t="str">
        <f>IF('Data invoice'!S546=0,"",'Data invoice'!T546)</f>
        <v/>
      </c>
    </row>
    <row r="594" spans="1:10" s="414" customFormat="1" ht="15.75" customHeight="1">
      <c r="A594" s="284" t="str">
        <f>IF('Data invoice'!J547=0,"",'Data invoice'!K547)</f>
        <v/>
      </c>
      <c r="B594" s="284" t="str">
        <f>IF('Data invoice'!K547=0,"",'Data invoice'!L547)</f>
        <v/>
      </c>
      <c r="C594" s="284" t="str">
        <f>IF('Data invoice'!L547=0,"",'Data invoice'!M547)</f>
        <v/>
      </c>
      <c r="D594" s="284" t="str">
        <f>IF('Data invoice'!M547=0,"",'Data invoice'!N547)</f>
        <v/>
      </c>
      <c r="E594" s="284" t="str">
        <f>IF('Data invoice'!N547=0,"",'Data invoice'!O547)</f>
        <v/>
      </c>
      <c r="F594" s="284" t="str">
        <f>IF('Data invoice'!O547=0,"",'Data invoice'!P547)</f>
        <v/>
      </c>
      <c r="G594" s="284" t="str">
        <f>IF('Data invoice'!P547=0,"",'Data invoice'!Q547)</f>
        <v/>
      </c>
      <c r="H594" s="284" t="str">
        <f>IF('Data invoice'!Q547=0,"",'Data invoice'!R547)</f>
        <v/>
      </c>
      <c r="I594" s="320" t="str">
        <f>IF('Data invoice'!R547=0,"",'Data invoice'!S547)</f>
        <v/>
      </c>
      <c r="J594" s="367" t="str">
        <f>IF('Data invoice'!S547=0,"",'Data invoice'!T547)</f>
        <v/>
      </c>
    </row>
    <row r="595" spans="1:10" s="414" customFormat="1" ht="15.75" customHeight="1">
      <c r="A595" s="284" t="str">
        <f>IF('Data invoice'!J548=0,"",'Data invoice'!K548)</f>
        <v/>
      </c>
      <c r="B595" s="284" t="str">
        <f>IF('Data invoice'!K548=0,"",'Data invoice'!L548)</f>
        <v/>
      </c>
      <c r="C595" s="284" t="str">
        <f>IF('Data invoice'!L548=0,"",'Data invoice'!M548)</f>
        <v/>
      </c>
      <c r="D595" s="284" t="str">
        <f>IF('Data invoice'!M548=0,"",'Data invoice'!N548)</f>
        <v/>
      </c>
      <c r="E595" s="284" t="str">
        <f>IF('Data invoice'!N548=0,"",'Data invoice'!O548)</f>
        <v/>
      </c>
      <c r="F595" s="284" t="str">
        <f>IF('Data invoice'!O548=0,"",'Data invoice'!P548)</f>
        <v/>
      </c>
      <c r="G595" s="284" t="str">
        <f>IF('Data invoice'!P548=0,"",'Data invoice'!Q548)</f>
        <v/>
      </c>
      <c r="H595" s="284" t="str">
        <f>IF('Data invoice'!Q548=0,"",'Data invoice'!R548)</f>
        <v/>
      </c>
      <c r="I595" s="320" t="str">
        <f>IF('Data invoice'!R548=0,"",'Data invoice'!S548)</f>
        <v/>
      </c>
      <c r="J595" s="367" t="str">
        <f>IF('Data invoice'!S548=0,"",'Data invoice'!T548)</f>
        <v/>
      </c>
    </row>
    <row r="596" spans="1:10" s="414" customFormat="1" ht="15.75" customHeight="1">
      <c r="A596" s="284" t="str">
        <f>IF('Data invoice'!J549=0,"",'Data invoice'!K549)</f>
        <v/>
      </c>
      <c r="B596" s="284" t="str">
        <f>IF('Data invoice'!K549=0,"",'Data invoice'!L549)</f>
        <v/>
      </c>
      <c r="C596" s="284" t="str">
        <f>IF('Data invoice'!L549=0,"",'Data invoice'!M549)</f>
        <v/>
      </c>
      <c r="D596" s="284" t="str">
        <f>IF('Data invoice'!M549=0,"",'Data invoice'!N549)</f>
        <v/>
      </c>
      <c r="E596" s="284" t="str">
        <f>IF('Data invoice'!N549=0,"",'Data invoice'!O549)</f>
        <v/>
      </c>
      <c r="F596" s="284" t="str">
        <f>IF('Data invoice'!O549=0,"",'Data invoice'!P549)</f>
        <v/>
      </c>
      <c r="G596" s="284" t="str">
        <f>IF('Data invoice'!P549=0,"",'Data invoice'!Q549)</f>
        <v/>
      </c>
      <c r="H596" s="284" t="str">
        <f>IF('Data invoice'!Q549=0,"",'Data invoice'!R549)</f>
        <v/>
      </c>
      <c r="I596" s="320" t="str">
        <f>IF('Data invoice'!R549=0,"",'Data invoice'!S549)</f>
        <v/>
      </c>
      <c r="J596" s="367" t="str">
        <f>IF('Data invoice'!S549=0,"",'Data invoice'!T549)</f>
        <v/>
      </c>
    </row>
    <row r="597" spans="1:10" s="414" customFormat="1" ht="15.75" customHeight="1">
      <c r="A597" s="284" t="str">
        <f>IF('Data invoice'!J550=0,"",'Data invoice'!K550)</f>
        <v/>
      </c>
      <c r="B597" s="284" t="str">
        <f>IF('Data invoice'!K550=0,"",'Data invoice'!L550)</f>
        <v/>
      </c>
      <c r="C597" s="284" t="str">
        <f>IF('Data invoice'!L550=0,"",'Data invoice'!M550)</f>
        <v/>
      </c>
      <c r="D597" s="284" t="str">
        <f>IF('Data invoice'!M550=0,"",'Data invoice'!N550)</f>
        <v/>
      </c>
      <c r="E597" s="284" t="str">
        <f>IF('Data invoice'!N550=0,"",'Data invoice'!O550)</f>
        <v/>
      </c>
      <c r="F597" s="284" t="str">
        <f>IF('Data invoice'!O550=0,"",'Data invoice'!P550)</f>
        <v/>
      </c>
      <c r="G597" s="284" t="str">
        <f>IF('Data invoice'!P550=0,"",'Data invoice'!Q550)</f>
        <v/>
      </c>
      <c r="H597" s="284" t="str">
        <f>IF('Data invoice'!Q550=0,"",'Data invoice'!R550)</f>
        <v/>
      </c>
      <c r="I597" s="320" t="str">
        <f>IF('Data invoice'!R550=0,"",'Data invoice'!S550)</f>
        <v/>
      </c>
      <c r="J597" s="367" t="str">
        <f>IF('Data invoice'!S550=0,"",'Data invoice'!T550)</f>
        <v/>
      </c>
    </row>
    <row r="598" spans="1:10" s="414" customFormat="1" ht="15.75" customHeight="1">
      <c r="A598" s="284" t="str">
        <f>IF('Data invoice'!J551=0,"",'Data invoice'!K551)</f>
        <v/>
      </c>
      <c r="B598" s="284" t="str">
        <f>IF('Data invoice'!K551=0,"",'Data invoice'!L551)</f>
        <v/>
      </c>
      <c r="C598" s="284" t="str">
        <f>IF('Data invoice'!L551=0,"",'Data invoice'!M551)</f>
        <v/>
      </c>
      <c r="D598" s="284" t="str">
        <f>IF('Data invoice'!M551=0,"",'Data invoice'!N551)</f>
        <v/>
      </c>
      <c r="E598" s="284" t="str">
        <f>IF('Data invoice'!N551=0,"",'Data invoice'!O551)</f>
        <v/>
      </c>
      <c r="F598" s="284" t="str">
        <f>IF('Data invoice'!O551=0,"",'Data invoice'!P551)</f>
        <v/>
      </c>
      <c r="G598" s="284" t="str">
        <f>IF('Data invoice'!P551=0,"",'Data invoice'!Q551)</f>
        <v/>
      </c>
      <c r="H598" s="284" t="str">
        <f>IF('Data invoice'!Q551=0,"",'Data invoice'!R551)</f>
        <v/>
      </c>
      <c r="I598" s="320" t="str">
        <f>IF('Data invoice'!R551=0,"",'Data invoice'!S551)</f>
        <v/>
      </c>
      <c r="J598" s="367" t="str">
        <f>IF('Data invoice'!S551=0,"",'Data invoice'!T551)</f>
        <v/>
      </c>
    </row>
    <row r="599" spans="1:10" s="414" customFormat="1" ht="15.75" customHeight="1">
      <c r="A599" s="284" t="str">
        <f>IF('Data invoice'!J552=0,"",'Data invoice'!K552)</f>
        <v/>
      </c>
      <c r="B599" s="284" t="str">
        <f>IF('Data invoice'!K552=0,"",'Data invoice'!L552)</f>
        <v/>
      </c>
      <c r="C599" s="284" t="str">
        <f>IF('Data invoice'!L552=0,"",'Data invoice'!M552)</f>
        <v/>
      </c>
      <c r="D599" s="284" t="str">
        <f>IF('Data invoice'!M552=0,"",'Data invoice'!N552)</f>
        <v/>
      </c>
      <c r="E599" s="284" t="str">
        <f>IF('Data invoice'!N552=0,"",'Data invoice'!O552)</f>
        <v/>
      </c>
      <c r="F599" s="284" t="str">
        <f>IF('Data invoice'!O552=0,"",'Data invoice'!P552)</f>
        <v/>
      </c>
      <c r="G599" s="284" t="str">
        <f>IF('Data invoice'!P552=0,"",'Data invoice'!Q552)</f>
        <v/>
      </c>
      <c r="H599" s="284" t="str">
        <f>IF('Data invoice'!Q552=0,"",'Data invoice'!R552)</f>
        <v/>
      </c>
      <c r="I599" s="320" t="str">
        <f>IF('Data invoice'!R552=0,"",'Data invoice'!S552)</f>
        <v/>
      </c>
      <c r="J599" s="367" t="str">
        <f>IF('Data invoice'!S552=0,"",'Data invoice'!T552)</f>
        <v/>
      </c>
    </row>
    <row r="600" spans="1:10" s="414" customFormat="1" ht="15.75" customHeight="1">
      <c r="A600" s="284" t="str">
        <f>IF('Data invoice'!J553=0,"",'Data invoice'!K553)</f>
        <v/>
      </c>
      <c r="B600" s="284" t="str">
        <f>IF('Data invoice'!K553=0,"",'Data invoice'!L553)</f>
        <v/>
      </c>
      <c r="C600" s="284" t="str">
        <f>IF('Data invoice'!L553=0,"",'Data invoice'!M553)</f>
        <v/>
      </c>
      <c r="D600" s="284" t="str">
        <f>IF('Data invoice'!M553=0,"",'Data invoice'!N553)</f>
        <v/>
      </c>
      <c r="E600" s="284" t="str">
        <f>IF('Data invoice'!N553=0,"",'Data invoice'!O553)</f>
        <v/>
      </c>
      <c r="F600" s="284" t="str">
        <f>IF('Data invoice'!O553=0,"",'Data invoice'!P553)</f>
        <v/>
      </c>
      <c r="G600" s="284" t="str">
        <f>IF('Data invoice'!P553=0,"",'Data invoice'!Q553)</f>
        <v/>
      </c>
      <c r="H600" s="284" t="str">
        <f>IF('Data invoice'!Q553=0,"",'Data invoice'!R553)</f>
        <v/>
      </c>
      <c r="I600" s="320" t="str">
        <f>IF('Data invoice'!R553=0,"",'Data invoice'!S553)</f>
        <v/>
      </c>
      <c r="J600" s="367" t="str">
        <f>IF('Data invoice'!S553=0,"",'Data invoice'!T553)</f>
        <v/>
      </c>
    </row>
    <row r="601" spans="1:10" s="414" customFormat="1" ht="15.75" customHeight="1">
      <c r="A601" s="284" t="str">
        <f>IF('Data invoice'!J554=0,"",'Data invoice'!K554)</f>
        <v/>
      </c>
      <c r="B601" s="284" t="str">
        <f>IF('Data invoice'!K554=0,"",'Data invoice'!L554)</f>
        <v/>
      </c>
      <c r="C601" s="284" t="str">
        <f>IF('Data invoice'!L554=0,"",'Data invoice'!M554)</f>
        <v/>
      </c>
      <c r="D601" s="284" t="str">
        <f>IF('Data invoice'!M554=0,"",'Data invoice'!N554)</f>
        <v/>
      </c>
      <c r="E601" s="284" t="str">
        <f>IF('Data invoice'!N554=0,"",'Data invoice'!O554)</f>
        <v/>
      </c>
      <c r="F601" s="284" t="str">
        <f>IF('Data invoice'!O554=0,"",'Data invoice'!P554)</f>
        <v/>
      </c>
      <c r="G601" s="284" t="str">
        <f>IF('Data invoice'!P554=0,"",'Data invoice'!Q554)</f>
        <v/>
      </c>
      <c r="H601" s="284" t="str">
        <f>IF('Data invoice'!Q554=0,"",'Data invoice'!R554)</f>
        <v/>
      </c>
      <c r="I601" s="320" t="str">
        <f>IF('Data invoice'!R554=0,"",'Data invoice'!S554)</f>
        <v/>
      </c>
      <c r="J601" s="367" t="str">
        <f>IF('Data invoice'!S554=0,"",'Data invoice'!T554)</f>
        <v/>
      </c>
    </row>
    <row r="602" spans="1:10" s="414" customFormat="1" ht="15.75" customHeight="1">
      <c r="A602" s="284" t="str">
        <f>IF('Data invoice'!J555=0,"",'Data invoice'!K555)</f>
        <v/>
      </c>
      <c r="B602" s="284" t="str">
        <f>IF('Data invoice'!K555=0,"",'Data invoice'!L555)</f>
        <v/>
      </c>
      <c r="C602" s="284" t="str">
        <f>IF('Data invoice'!L555=0,"",'Data invoice'!M555)</f>
        <v/>
      </c>
      <c r="D602" s="284" t="str">
        <f>IF('Data invoice'!M555=0,"",'Data invoice'!N555)</f>
        <v/>
      </c>
      <c r="E602" s="284" t="str">
        <f>IF('Data invoice'!N555=0,"",'Data invoice'!O555)</f>
        <v/>
      </c>
      <c r="F602" s="284" t="str">
        <f>IF('Data invoice'!O555=0,"",'Data invoice'!P555)</f>
        <v/>
      </c>
      <c r="G602" s="284" t="str">
        <f>IF('Data invoice'!P555=0,"",'Data invoice'!Q555)</f>
        <v/>
      </c>
      <c r="H602" s="284" t="str">
        <f>IF('Data invoice'!Q555=0,"",'Data invoice'!R555)</f>
        <v/>
      </c>
      <c r="I602" s="320" t="str">
        <f>IF('Data invoice'!R555=0,"",'Data invoice'!S555)</f>
        <v/>
      </c>
      <c r="J602" s="367" t="str">
        <f>IF('Data invoice'!S555=0,"",'Data invoice'!T555)</f>
        <v/>
      </c>
    </row>
    <row r="603" spans="1:10" s="414" customFormat="1" ht="15.75" customHeight="1">
      <c r="A603" s="284" t="str">
        <f>IF('Data invoice'!J556=0,"",'Data invoice'!K556)</f>
        <v/>
      </c>
      <c r="B603" s="284" t="str">
        <f>IF('Data invoice'!K556=0,"",'Data invoice'!L556)</f>
        <v/>
      </c>
      <c r="C603" s="284" t="str">
        <f>IF('Data invoice'!L556=0,"",'Data invoice'!M556)</f>
        <v/>
      </c>
      <c r="D603" s="284" t="str">
        <f>IF('Data invoice'!M556=0,"",'Data invoice'!N556)</f>
        <v/>
      </c>
      <c r="E603" s="284" t="str">
        <f>IF('Data invoice'!N556=0,"",'Data invoice'!O556)</f>
        <v/>
      </c>
      <c r="F603" s="284" t="str">
        <f>IF('Data invoice'!O556=0,"",'Data invoice'!P556)</f>
        <v/>
      </c>
      <c r="G603" s="284" t="str">
        <f>IF('Data invoice'!P556=0,"",'Data invoice'!Q556)</f>
        <v/>
      </c>
      <c r="H603" s="284" t="str">
        <f>IF('Data invoice'!Q556=0,"",'Data invoice'!R556)</f>
        <v/>
      </c>
      <c r="I603" s="320" t="str">
        <f>IF('Data invoice'!R556=0,"",'Data invoice'!S556)</f>
        <v/>
      </c>
      <c r="J603" s="367" t="str">
        <f>IF('Data invoice'!S556=0,"",'Data invoice'!T556)</f>
        <v/>
      </c>
    </row>
    <row r="604" spans="1:10" s="414" customFormat="1" ht="15.75" customHeight="1">
      <c r="A604" s="284" t="str">
        <f>IF('Data invoice'!J557=0,"",'Data invoice'!K557)</f>
        <v/>
      </c>
      <c r="B604" s="284" t="str">
        <f>IF('Data invoice'!K557=0,"",'Data invoice'!L557)</f>
        <v/>
      </c>
      <c r="C604" s="284" t="str">
        <f>IF('Data invoice'!L557=0,"",'Data invoice'!M557)</f>
        <v/>
      </c>
      <c r="D604" s="284" t="str">
        <f>IF('Data invoice'!M557=0,"",'Data invoice'!N557)</f>
        <v/>
      </c>
      <c r="E604" s="284" t="str">
        <f>IF('Data invoice'!N557=0,"",'Data invoice'!O557)</f>
        <v/>
      </c>
      <c r="F604" s="284" t="str">
        <f>IF('Data invoice'!O557=0,"",'Data invoice'!P557)</f>
        <v/>
      </c>
      <c r="G604" s="284" t="str">
        <f>IF('Data invoice'!P557=0,"",'Data invoice'!Q557)</f>
        <v/>
      </c>
      <c r="H604" s="284" t="str">
        <f>IF('Data invoice'!Q557=0,"",'Data invoice'!R557)</f>
        <v/>
      </c>
      <c r="I604" s="320" t="str">
        <f>IF('Data invoice'!R557=0,"",'Data invoice'!S557)</f>
        <v/>
      </c>
      <c r="J604" s="367" t="str">
        <f>IF('Data invoice'!S557=0,"",'Data invoice'!T557)</f>
        <v/>
      </c>
    </row>
    <row r="605" spans="1:10" s="414" customFormat="1" ht="15.75" customHeight="1">
      <c r="A605" s="284" t="str">
        <f>IF('Data invoice'!J558=0,"",'Data invoice'!K558)</f>
        <v/>
      </c>
      <c r="B605" s="284" t="str">
        <f>IF('Data invoice'!K558=0,"",'Data invoice'!L558)</f>
        <v/>
      </c>
      <c r="C605" s="284" t="str">
        <f>IF('Data invoice'!L558=0,"",'Data invoice'!M558)</f>
        <v/>
      </c>
      <c r="D605" s="284" t="str">
        <f>IF('Data invoice'!M558=0,"",'Data invoice'!N558)</f>
        <v/>
      </c>
      <c r="E605" s="284" t="str">
        <f>IF('Data invoice'!N558=0,"",'Data invoice'!O558)</f>
        <v/>
      </c>
      <c r="F605" s="284" t="str">
        <f>IF('Data invoice'!O558=0,"",'Data invoice'!P558)</f>
        <v/>
      </c>
      <c r="G605" s="284" t="str">
        <f>IF('Data invoice'!P558=0,"",'Data invoice'!Q558)</f>
        <v/>
      </c>
      <c r="H605" s="284" t="str">
        <f>IF('Data invoice'!Q558=0,"",'Data invoice'!R558)</f>
        <v/>
      </c>
      <c r="I605" s="320" t="str">
        <f>IF('Data invoice'!R558=0,"",'Data invoice'!S558)</f>
        <v/>
      </c>
      <c r="J605" s="367" t="str">
        <f>IF('Data invoice'!S558=0,"",'Data invoice'!T558)</f>
        <v/>
      </c>
    </row>
    <row r="606" spans="1:10" s="414" customFormat="1" ht="15.75" customHeight="1">
      <c r="A606" s="284" t="str">
        <f>IF('Data invoice'!J559=0,"",'Data invoice'!K559)</f>
        <v/>
      </c>
      <c r="B606" s="284" t="str">
        <f>IF('Data invoice'!K559=0,"",'Data invoice'!L559)</f>
        <v/>
      </c>
      <c r="C606" s="284" t="str">
        <f>IF('Data invoice'!L559=0,"",'Data invoice'!M559)</f>
        <v/>
      </c>
      <c r="D606" s="284" t="str">
        <f>IF('Data invoice'!M559=0,"",'Data invoice'!N559)</f>
        <v/>
      </c>
      <c r="E606" s="284" t="str">
        <f>IF('Data invoice'!N559=0,"",'Data invoice'!O559)</f>
        <v/>
      </c>
      <c r="F606" s="284" t="str">
        <f>IF('Data invoice'!O559=0,"",'Data invoice'!P559)</f>
        <v/>
      </c>
      <c r="G606" s="284" t="str">
        <f>IF('Data invoice'!P559=0,"",'Data invoice'!Q559)</f>
        <v/>
      </c>
      <c r="H606" s="284" t="str">
        <f>IF('Data invoice'!Q559=0,"",'Data invoice'!R559)</f>
        <v/>
      </c>
      <c r="I606" s="320" t="str">
        <f>IF('Data invoice'!R559=0,"",'Data invoice'!S559)</f>
        <v/>
      </c>
      <c r="J606" s="367" t="str">
        <f>IF('Data invoice'!S559=0,"",'Data invoice'!T559)</f>
        <v/>
      </c>
    </row>
    <row r="607" spans="1:10" s="414" customFormat="1" ht="15.75" customHeight="1">
      <c r="A607" s="284" t="str">
        <f>IF('Data invoice'!J560=0,"",'Data invoice'!K560)</f>
        <v/>
      </c>
      <c r="B607" s="284" t="str">
        <f>IF('Data invoice'!K560=0,"",'Data invoice'!L560)</f>
        <v/>
      </c>
      <c r="C607" s="284" t="str">
        <f>IF('Data invoice'!L560=0,"",'Data invoice'!M560)</f>
        <v/>
      </c>
      <c r="D607" s="284" t="str">
        <f>IF('Data invoice'!M560=0,"",'Data invoice'!N560)</f>
        <v/>
      </c>
      <c r="E607" s="284" t="str">
        <f>IF('Data invoice'!N560=0,"",'Data invoice'!O560)</f>
        <v/>
      </c>
      <c r="F607" s="284" t="str">
        <f>IF('Data invoice'!O560=0,"",'Data invoice'!P560)</f>
        <v/>
      </c>
      <c r="G607" s="284" t="str">
        <f>IF('Data invoice'!P560=0,"",'Data invoice'!Q560)</f>
        <v/>
      </c>
      <c r="H607" s="284" t="str">
        <f>IF('Data invoice'!Q560=0,"",'Data invoice'!R560)</f>
        <v/>
      </c>
      <c r="I607" s="320" t="str">
        <f>IF('Data invoice'!R560=0,"",'Data invoice'!S560)</f>
        <v/>
      </c>
      <c r="J607" s="367" t="str">
        <f>IF('Data invoice'!S560=0,"",'Data invoice'!T560)</f>
        <v/>
      </c>
    </row>
    <row r="608" spans="1:10" s="414" customFormat="1" ht="15.75" customHeight="1">
      <c r="A608" s="284" t="str">
        <f>IF('Data invoice'!J561=0,"",'Data invoice'!K561)</f>
        <v/>
      </c>
      <c r="B608" s="284" t="str">
        <f>IF('Data invoice'!K561=0,"",'Data invoice'!L561)</f>
        <v/>
      </c>
      <c r="C608" s="284" t="str">
        <f>IF('Data invoice'!L561=0,"",'Data invoice'!M561)</f>
        <v/>
      </c>
      <c r="D608" s="284" t="str">
        <f>IF('Data invoice'!M561=0,"",'Data invoice'!N561)</f>
        <v/>
      </c>
      <c r="E608" s="284" t="str">
        <f>IF('Data invoice'!N561=0,"",'Data invoice'!O561)</f>
        <v/>
      </c>
      <c r="F608" s="284" t="str">
        <f>IF('Data invoice'!O561=0,"",'Data invoice'!P561)</f>
        <v/>
      </c>
      <c r="G608" s="284" t="str">
        <f>IF('Data invoice'!P561=0,"",'Data invoice'!Q561)</f>
        <v/>
      </c>
      <c r="H608" s="284" t="str">
        <f>IF('Data invoice'!Q561=0,"",'Data invoice'!R561)</f>
        <v/>
      </c>
      <c r="I608" s="320" t="str">
        <f>IF('Data invoice'!R561=0,"",'Data invoice'!S561)</f>
        <v/>
      </c>
      <c r="J608" s="367" t="str">
        <f>IF('Data invoice'!S561=0,"",'Data invoice'!T561)</f>
        <v/>
      </c>
    </row>
    <row r="609" spans="1:10" s="414" customFormat="1" ht="15.75" customHeight="1">
      <c r="A609" s="284" t="str">
        <f>IF('Data invoice'!J562=0,"",'Data invoice'!K562)</f>
        <v/>
      </c>
      <c r="B609" s="284" t="str">
        <f>IF('Data invoice'!K562=0,"",'Data invoice'!L562)</f>
        <v/>
      </c>
      <c r="C609" s="284" t="str">
        <f>IF('Data invoice'!L562=0,"",'Data invoice'!M562)</f>
        <v/>
      </c>
      <c r="D609" s="284" t="str">
        <f>IF('Data invoice'!M562=0,"",'Data invoice'!N562)</f>
        <v/>
      </c>
      <c r="E609" s="284" t="str">
        <f>IF('Data invoice'!N562=0,"",'Data invoice'!O562)</f>
        <v/>
      </c>
      <c r="F609" s="284" t="str">
        <f>IF('Data invoice'!O562=0,"",'Data invoice'!P562)</f>
        <v/>
      </c>
      <c r="G609" s="284" t="str">
        <f>IF('Data invoice'!P562=0,"",'Data invoice'!Q562)</f>
        <v/>
      </c>
      <c r="H609" s="284" t="str">
        <f>IF('Data invoice'!Q562=0,"",'Data invoice'!R562)</f>
        <v/>
      </c>
      <c r="I609" s="320" t="str">
        <f>IF('Data invoice'!R562=0,"",'Data invoice'!S562)</f>
        <v/>
      </c>
      <c r="J609" s="367" t="str">
        <f>IF('Data invoice'!S562=0,"",'Data invoice'!T562)</f>
        <v/>
      </c>
    </row>
    <row r="610" spans="1:10" s="414" customFormat="1" ht="15.75" customHeight="1">
      <c r="A610" s="284" t="str">
        <f>IF('Data invoice'!J563=0,"",'Data invoice'!K563)</f>
        <v/>
      </c>
      <c r="B610" s="284" t="str">
        <f>IF('Data invoice'!K563=0,"",'Data invoice'!L563)</f>
        <v/>
      </c>
      <c r="C610" s="284" t="str">
        <f>IF('Data invoice'!L563=0,"",'Data invoice'!M563)</f>
        <v/>
      </c>
      <c r="D610" s="284" t="str">
        <f>IF('Data invoice'!M563=0,"",'Data invoice'!N563)</f>
        <v/>
      </c>
      <c r="E610" s="284" t="str">
        <f>IF('Data invoice'!N563=0,"",'Data invoice'!O563)</f>
        <v/>
      </c>
      <c r="F610" s="284" t="str">
        <f>IF('Data invoice'!O563=0,"",'Data invoice'!P563)</f>
        <v/>
      </c>
      <c r="G610" s="284" t="str">
        <f>IF('Data invoice'!P563=0,"",'Data invoice'!Q563)</f>
        <v/>
      </c>
      <c r="H610" s="284" t="str">
        <f>IF('Data invoice'!Q563=0,"",'Data invoice'!R563)</f>
        <v/>
      </c>
      <c r="I610" s="320" t="str">
        <f>IF('Data invoice'!R563=0,"",'Data invoice'!S563)</f>
        <v/>
      </c>
      <c r="J610" s="367" t="str">
        <f>IF('Data invoice'!S563=0,"",'Data invoice'!T563)</f>
        <v/>
      </c>
    </row>
    <row r="611" spans="1:10" s="414" customFormat="1" ht="15.75" customHeight="1">
      <c r="A611" s="284" t="str">
        <f>IF('Data invoice'!J564=0,"",'Data invoice'!K564)</f>
        <v/>
      </c>
      <c r="B611" s="284" t="str">
        <f>IF('Data invoice'!K564=0,"",'Data invoice'!L564)</f>
        <v/>
      </c>
      <c r="C611" s="284" t="str">
        <f>IF('Data invoice'!L564=0,"",'Data invoice'!M564)</f>
        <v/>
      </c>
      <c r="D611" s="284" t="str">
        <f>IF('Data invoice'!M564=0,"",'Data invoice'!N564)</f>
        <v/>
      </c>
      <c r="E611" s="284" t="str">
        <f>IF('Data invoice'!N564=0,"",'Data invoice'!O564)</f>
        <v/>
      </c>
      <c r="F611" s="284" t="str">
        <f>IF('Data invoice'!O564=0,"",'Data invoice'!P564)</f>
        <v/>
      </c>
      <c r="G611" s="284" t="str">
        <f>IF('Data invoice'!P564=0,"",'Data invoice'!Q564)</f>
        <v/>
      </c>
      <c r="H611" s="284" t="str">
        <f>IF('Data invoice'!Q564=0,"",'Data invoice'!R564)</f>
        <v/>
      </c>
      <c r="I611" s="320" t="str">
        <f>IF('Data invoice'!R564=0,"",'Data invoice'!S564)</f>
        <v/>
      </c>
      <c r="J611" s="367" t="str">
        <f>IF('Data invoice'!S564=0,"",'Data invoice'!T564)</f>
        <v/>
      </c>
    </row>
    <row r="612" spans="1:10" s="414" customFormat="1" ht="15.75" customHeight="1">
      <c r="A612" s="284" t="str">
        <f>IF('Data invoice'!J565=0,"",'Data invoice'!K565)</f>
        <v/>
      </c>
      <c r="B612" s="284" t="str">
        <f>IF('Data invoice'!K565=0,"",'Data invoice'!L565)</f>
        <v/>
      </c>
      <c r="C612" s="284" t="str">
        <f>IF('Data invoice'!L565=0,"",'Data invoice'!M565)</f>
        <v/>
      </c>
      <c r="D612" s="284" t="str">
        <f>IF('Data invoice'!M565=0,"",'Data invoice'!N565)</f>
        <v/>
      </c>
      <c r="E612" s="284" t="str">
        <f>IF('Data invoice'!N565=0,"",'Data invoice'!O565)</f>
        <v/>
      </c>
      <c r="F612" s="284" t="str">
        <f>IF('Data invoice'!O565=0,"",'Data invoice'!P565)</f>
        <v/>
      </c>
      <c r="G612" s="284" t="str">
        <f>IF('Data invoice'!P565=0,"",'Data invoice'!Q565)</f>
        <v/>
      </c>
      <c r="H612" s="284" t="str">
        <f>IF('Data invoice'!Q565=0,"",'Data invoice'!R565)</f>
        <v/>
      </c>
      <c r="I612" s="320" t="str">
        <f>IF('Data invoice'!R565=0,"",'Data invoice'!S565)</f>
        <v/>
      </c>
      <c r="J612" s="367" t="str">
        <f>IF('Data invoice'!S565=0,"",'Data invoice'!T565)</f>
        <v/>
      </c>
    </row>
    <row r="613" spans="1:10" s="414" customFormat="1" ht="15.75" customHeight="1">
      <c r="A613" s="284" t="str">
        <f>IF('Data invoice'!J566=0,"",'Data invoice'!K566)</f>
        <v/>
      </c>
      <c r="B613" s="284" t="str">
        <f>IF('Data invoice'!K566=0,"",'Data invoice'!L566)</f>
        <v/>
      </c>
      <c r="C613" s="284" t="str">
        <f>IF('Data invoice'!L566=0,"",'Data invoice'!M566)</f>
        <v/>
      </c>
      <c r="D613" s="284" t="str">
        <f>IF('Data invoice'!M566=0,"",'Data invoice'!N566)</f>
        <v/>
      </c>
      <c r="E613" s="284" t="str">
        <f>IF('Data invoice'!N566=0,"",'Data invoice'!O566)</f>
        <v/>
      </c>
      <c r="F613" s="284" t="str">
        <f>IF('Data invoice'!O566=0,"",'Data invoice'!P566)</f>
        <v/>
      </c>
      <c r="G613" s="284" t="str">
        <f>IF('Data invoice'!P566=0,"",'Data invoice'!Q566)</f>
        <v/>
      </c>
      <c r="H613" s="284" t="str">
        <f>IF('Data invoice'!Q566=0,"",'Data invoice'!R566)</f>
        <v/>
      </c>
      <c r="I613" s="320" t="str">
        <f>IF('Data invoice'!R566=0,"",'Data invoice'!S566)</f>
        <v/>
      </c>
      <c r="J613" s="367" t="str">
        <f>IF('Data invoice'!S566=0,"",'Data invoice'!T566)</f>
        <v/>
      </c>
    </row>
    <row r="614" spans="1:10" s="414" customFormat="1" ht="15.75" customHeight="1">
      <c r="A614" s="284" t="str">
        <f>IF('Data invoice'!J567=0,"",'Data invoice'!K567)</f>
        <v/>
      </c>
      <c r="B614" s="284" t="str">
        <f>IF('Data invoice'!K567=0,"",'Data invoice'!L567)</f>
        <v/>
      </c>
      <c r="C614" s="284" t="str">
        <f>IF('Data invoice'!L567=0,"",'Data invoice'!M567)</f>
        <v/>
      </c>
      <c r="D614" s="284" t="str">
        <f>IF('Data invoice'!M567=0,"",'Data invoice'!N567)</f>
        <v/>
      </c>
      <c r="E614" s="284" t="str">
        <f>IF('Data invoice'!N567=0,"",'Data invoice'!O567)</f>
        <v/>
      </c>
      <c r="F614" s="284" t="str">
        <f>IF('Data invoice'!O567=0,"",'Data invoice'!P567)</f>
        <v/>
      </c>
      <c r="G614" s="284" t="str">
        <f>IF('Data invoice'!P567=0,"",'Data invoice'!Q567)</f>
        <v/>
      </c>
      <c r="H614" s="284" t="str">
        <f>IF('Data invoice'!Q567=0,"",'Data invoice'!R567)</f>
        <v/>
      </c>
      <c r="I614" s="320" t="str">
        <f>IF('Data invoice'!R567=0,"",'Data invoice'!S567)</f>
        <v/>
      </c>
      <c r="J614" s="367" t="str">
        <f>IF('Data invoice'!S567=0,"",'Data invoice'!T567)</f>
        <v/>
      </c>
    </row>
    <row r="615" spans="1:10" s="414" customFormat="1" ht="15.75" customHeight="1">
      <c r="A615" s="284" t="str">
        <f>IF('Data invoice'!J568=0,"",'Data invoice'!K568)</f>
        <v/>
      </c>
      <c r="B615" s="284" t="str">
        <f>IF('Data invoice'!K568=0,"",'Data invoice'!L568)</f>
        <v/>
      </c>
      <c r="C615" s="284" t="str">
        <f>IF('Data invoice'!L568=0,"",'Data invoice'!M568)</f>
        <v/>
      </c>
      <c r="D615" s="284" t="str">
        <f>IF('Data invoice'!M568=0,"",'Data invoice'!N568)</f>
        <v/>
      </c>
      <c r="E615" s="284" t="str">
        <f>IF('Data invoice'!N568=0,"",'Data invoice'!O568)</f>
        <v/>
      </c>
      <c r="F615" s="284" t="str">
        <f>IF('Data invoice'!O568=0,"",'Data invoice'!P568)</f>
        <v/>
      </c>
      <c r="G615" s="284" t="str">
        <f>IF('Data invoice'!P568=0,"",'Data invoice'!Q568)</f>
        <v/>
      </c>
      <c r="H615" s="284" t="str">
        <f>IF('Data invoice'!Q568=0,"",'Data invoice'!R568)</f>
        <v/>
      </c>
      <c r="I615" s="320" t="str">
        <f>IF('Data invoice'!R568=0,"",'Data invoice'!S568)</f>
        <v/>
      </c>
      <c r="J615" s="367" t="str">
        <f>IF('Data invoice'!S568=0,"",'Data invoice'!T568)</f>
        <v/>
      </c>
    </row>
    <row r="616" spans="1:10" s="414" customFormat="1" ht="15.75" customHeight="1">
      <c r="A616" s="284" t="str">
        <f>IF('Data invoice'!J569=0,"",'Data invoice'!K569)</f>
        <v/>
      </c>
      <c r="B616" s="284" t="str">
        <f>IF('Data invoice'!K569=0,"",'Data invoice'!L569)</f>
        <v/>
      </c>
      <c r="C616" s="284" t="str">
        <f>IF('Data invoice'!L569=0,"",'Data invoice'!M569)</f>
        <v/>
      </c>
      <c r="D616" s="284" t="str">
        <f>IF('Data invoice'!M569=0,"",'Data invoice'!N569)</f>
        <v/>
      </c>
      <c r="E616" s="284" t="str">
        <f>IF('Data invoice'!N569=0,"",'Data invoice'!O569)</f>
        <v/>
      </c>
      <c r="F616" s="284" t="str">
        <f>IF('Data invoice'!O569=0,"",'Data invoice'!P569)</f>
        <v/>
      </c>
      <c r="G616" s="284" t="str">
        <f>IF('Data invoice'!P569=0,"",'Data invoice'!Q569)</f>
        <v/>
      </c>
      <c r="H616" s="284" t="str">
        <f>IF('Data invoice'!Q569=0,"",'Data invoice'!R569)</f>
        <v/>
      </c>
      <c r="I616" s="320" t="str">
        <f>IF('Data invoice'!R569=0,"",'Data invoice'!S569)</f>
        <v/>
      </c>
      <c r="J616" s="367" t="str">
        <f>IF('Data invoice'!S569=0,"",'Data invoice'!T569)</f>
        <v/>
      </c>
    </row>
    <row r="617" spans="1:10" s="414" customFormat="1" ht="15.75" customHeight="1">
      <c r="A617" s="284" t="str">
        <f>IF('Data invoice'!J570=0,"",'Data invoice'!K570)</f>
        <v/>
      </c>
      <c r="B617" s="284" t="str">
        <f>IF('Data invoice'!K570=0,"",'Data invoice'!L570)</f>
        <v/>
      </c>
      <c r="C617" s="284" t="str">
        <f>IF('Data invoice'!L570=0,"",'Data invoice'!M570)</f>
        <v/>
      </c>
      <c r="D617" s="284" t="str">
        <f>IF('Data invoice'!M570=0,"",'Data invoice'!N570)</f>
        <v/>
      </c>
      <c r="E617" s="284" t="str">
        <f>IF('Data invoice'!N570=0,"",'Data invoice'!O570)</f>
        <v/>
      </c>
      <c r="F617" s="284" t="str">
        <f>IF('Data invoice'!O570=0,"",'Data invoice'!P570)</f>
        <v/>
      </c>
      <c r="G617" s="284" t="str">
        <f>IF('Data invoice'!P570=0,"",'Data invoice'!Q570)</f>
        <v/>
      </c>
      <c r="H617" s="284" t="str">
        <f>IF('Data invoice'!Q570=0,"",'Data invoice'!R570)</f>
        <v/>
      </c>
      <c r="I617" s="320" t="str">
        <f>IF('Data invoice'!R570=0,"",'Data invoice'!S570)</f>
        <v/>
      </c>
      <c r="J617" s="367" t="str">
        <f>IF('Data invoice'!S570=0,"",'Data invoice'!T570)</f>
        <v/>
      </c>
    </row>
    <row r="618" spans="1:10" s="414" customFormat="1" ht="15.75" customHeight="1">
      <c r="A618" s="284" t="str">
        <f>IF('Data invoice'!J571=0,"",'Data invoice'!K571)</f>
        <v/>
      </c>
      <c r="B618" s="284" t="str">
        <f>IF('Data invoice'!K571=0,"",'Data invoice'!L571)</f>
        <v/>
      </c>
      <c r="C618" s="284" t="str">
        <f>IF('Data invoice'!L571=0,"",'Data invoice'!M571)</f>
        <v/>
      </c>
      <c r="D618" s="284" t="str">
        <f>IF('Data invoice'!M571=0,"",'Data invoice'!N571)</f>
        <v/>
      </c>
      <c r="E618" s="284" t="str">
        <f>IF('Data invoice'!N571=0,"",'Data invoice'!O571)</f>
        <v/>
      </c>
      <c r="F618" s="284" t="str">
        <f>IF('Data invoice'!O571=0,"",'Data invoice'!P571)</f>
        <v/>
      </c>
      <c r="G618" s="284" t="str">
        <f>IF('Data invoice'!P571=0,"",'Data invoice'!Q571)</f>
        <v/>
      </c>
      <c r="H618" s="284" t="str">
        <f>IF('Data invoice'!Q571=0,"",'Data invoice'!R571)</f>
        <v/>
      </c>
      <c r="I618" s="320" t="str">
        <f>IF('Data invoice'!R571=0,"",'Data invoice'!S571)</f>
        <v/>
      </c>
      <c r="J618" s="367" t="str">
        <f>IF('Data invoice'!S571=0,"",'Data invoice'!T571)</f>
        <v/>
      </c>
    </row>
    <row r="619" spans="1:10" s="414" customFormat="1" ht="15.75" customHeight="1">
      <c r="A619" s="284" t="str">
        <f>IF('Data invoice'!J572=0,"",'Data invoice'!K572)</f>
        <v/>
      </c>
      <c r="B619" s="284" t="str">
        <f>IF('Data invoice'!K572=0,"",'Data invoice'!L572)</f>
        <v/>
      </c>
      <c r="C619" s="284" t="str">
        <f>IF('Data invoice'!L572=0,"",'Data invoice'!M572)</f>
        <v/>
      </c>
      <c r="D619" s="284" t="str">
        <f>IF('Data invoice'!M572=0,"",'Data invoice'!N572)</f>
        <v/>
      </c>
      <c r="E619" s="284" t="str">
        <f>IF('Data invoice'!N572=0,"",'Data invoice'!O572)</f>
        <v/>
      </c>
      <c r="F619" s="284" t="str">
        <f>IF('Data invoice'!O572=0,"",'Data invoice'!P572)</f>
        <v/>
      </c>
      <c r="G619" s="284" t="str">
        <f>IF('Data invoice'!P572=0,"",'Data invoice'!Q572)</f>
        <v/>
      </c>
      <c r="H619" s="284" t="str">
        <f>IF('Data invoice'!Q572=0,"",'Data invoice'!R572)</f>
        <v/>
      </c>
      <c r="I619" s="320" t="str">
        <f>IF('Data invoice'!R572=0,"",'Data invoice'!S572)</f>
        <v/>
      </c>
      <c r="J619" s="367" t="str">
        <f>IF('Data invoice'!S572=0,"",'Data invoice'!T572)</f>
        <v/>
      </c>
    </row>
    <row r="620" spans="1:10" s="414" customFormat="1" ht="15.75" customHeight="1">
      <c r="A620" s="284" t="str">
        <f>IF('Data invoice'!J573=0,"",'Data invoice'!K573)</f>
        <v/>
      </c>
      <c r="B620" s="284" t="str">
        <f>IF('Data invoice'!K573=0,"",'Data invoice'!L573)</f>
        <v/>
      </c>
      <c r="C620" s="284" t="str">
        <f>IF('Data invoice'!L573=0,"",'Data invoice'!M573)</f>
        <v/>
      </c>
      <c r="D620" s="284" t="str">
        <f>IF('Data invoice'!M573=0,"",'Data invoice'!N573)</f>
        <v/>
      </c>
      <c r="E620" s="284" t="str">
        <f>IF('Data invoice'!N573=0,"",'Data invoice'!O573)</f>
        <v/>
      </c>
      <c r="F620" s="284" t="str">
        <f>IF('Data invoice'!O573=0,"",'Data invoice'!P573)</f>
        <v/>
      </c>
      <c r="G620" s="284" t="str">
        <f>IF('Data invoice'!P573=0,"",'Data invoice'!Q573)</f>
        <v/>
      </c>
      <c r="H620" s="284" t="str">
        <f>IF('Data invoice'!Q573=0,"",'Data invoice'!R573)</f>
        <v/>
      </c>
      <c r="I620" s="320" t="str">
        <f>IF('Data invoice'!R573=0,"",'Data invoice'!S573)</f>
        <v/>
      </c>
      <c r="J620" s="367" t="str">
        <f>IF('Data invoice'!S573=0,"",'Data invoice'!T573)</f>
        <v/>
      </c>
    </row>
    <row r="621" spans="1:10" s="414" customFormat="1" ht="15.75" customHeight="1">
      <c r="A621" s="284" t="str">
        <f>IF('Data invoice'!J574=0,"",'Data invoice'!K574)</f>
        <v/>
      </c>
      <c r="B621" s="284" t="str">
        <f>IF('Data invoice'!K574=0,"",'Data invoice'!L574)</f>
        <v/>
      </c>
      <c r="C621" s="284" t="str">
        <f>IF('Data invoice'!L574=0,"",'Data invoice'!M574)</f>
        <v/>
      </c>
      <c r="D621" s="284" t="str">
        <f>IF('Data invoice'!M574=0,"",'Data invoice'!N574)</f>
        <v/>
      </c>
      <c r="E621" s="284" t="str">
        <f>IF('Data invoice'!N574=0,"",'Data invoice'!O574)</f>
        <v/>
      </c>
      <c r="F621" s="284" t="str">
        <f>IF('Data invoice'!O574=0,"",'Data invoice'!P574)</f>
        <v/>
      </c>
      <c r="G621" s="284" t="str">
        <f>IF('Data invoice'!P574=0,"",'Data invoice'!Q574)</f>
        <v/>
      </c>
      <c r="H621" s="284" t="str">
        <f>IF('Data invoice'!Q574=0,"",'Data invoice'!R574)</f>
        <v/>
      </c>
      <c r="I621" s="320" t="str">
        <f>IF('Data invoice'!R574=0,"",'Data invoice'!S574)</f>
        <v/>
      </c>
      <c r="J621" s="367" t="str">
        <f>IF('Data invoice'!S574=0,"",'Data invoice'!T574)</f>
        <v/>
      </c>
    </row>
    <row r="622" spans="1:10" s="414" customFormat="1" ht="15.75" customHeight="1">
      <c r="A622" s="284" t="str">
        <f>IF('Data invoice'!J575=0,"",'Data invoice'!K575)</f>
        <v/>
      </c>
      <c r="B622" s="284" t="str">
        <f>IF('Data invoice'!K575=0,"",'Data invoice'!L575)</f>
        <v/>
      </c>
      <c r="C622" s="284" t="str">
        <f>IF('Data invoice'!L575=0,"",'Data invoice'!M575)</f>
        <v/>
      </c>
      <c r="D622" s="284" t="str">
        <f>IF('Data invoice'!M575=0,"",'Data invoice'!N575)</f>
        <v/>
      </c>
      <c r="E622" s="284" t="str">
        <f>IF('Data invoice'!N575=0,"",'Data invoice'!O575)</f>
        <v/>
      </c>
      <c r="F622" s="284" t="str">
        <f>IF('Data invoice'!O575=0,"",'Data invoice'!P575)</f>
        <v/>
      </c>
      <c r="G622" s="284" t="str">
        <f>IF('Data invoice'!P575=0,"",'Data invoice'!Q575)</f>
        <v/>
      </c>
      <c r="H622" s="284" t="str">
        <f>IF('Data invoice'!Q575=0,"",'Data invoice'!R575)</f>
        <v/>
      </c>
      <c r="I622" s="320" t="str">
        <f>IF('Data invoice'!R575=0,"",'Data invoice'!S575)</f>
        <v/>
      </c>
      <c r="J622" s="367" t="str">
        <f>IF('Data invoice'!S575=0,"",'Data invoice'!T575)</f>
        <v/>
      </c>
    </row>
    <row r="623" spans="1:10" s="414" customFormat="1" ht="15.75" customHeight="1">
      <c r="A623" s="284" t="str">
        <f>IF('Data invoice'!J576=0,"",'Data invoice'!K576)</f>
        <v/>
      </c>
      <c r="B623" s="284" t="str">
        <f>IF('Data invoice'!K576=0,"",'Data invoice'!L576)</f>
        <v/>
      </c>
      <c r="C623" s="284" t="str">
        <f>IF('Data invoice'!L576=0,"",'Data invoice'!M576)</f>
        <v/>
      </c>
      <c r="D623" s="284" t="str">
        <f>IF('Data invoice'!M576=0,"",'Data invoice'!N576)</f>
        <v/>
      </c>
      <c r="E623" s="284" t="str">
        <f>IF('Data invoice'!N576=0,"",'Data invoice'!O576)</f>
        <v/>
      </c>
      <c r="F623" s="284" t="str">
        <f>IF('Data invoice'!O576=0,"",'Data invoice'!P576)</f>
        <v/>
      </c>
      <c r="G623" s="284" t="str">
        <f>IF('Data invoice'!P576=0,"",'Data invoice'!Q576)</f>
        <v/>
      </c>
      <c r="H623" s="284" t="str">
        <f>IF('Data invoice'!Q576=0,"",'Data invoice'!R576)</f>
        <v/>
      </c>
      <c r="I623" s="320" t="str">
        <f>IF('Data invoice'!R576=0,"",'Data invoice'!S576)</f>
        <v/>
      </c>
      <c r="J623" s="367" t="str">
        <f>IF('Data invoice'!S576=0,"",'Data invoice'!T576)</f>
        <v/>
      </c>
    </row>
    <row r="624" spans="1:10" s="414" customFormat="1" ht="15.75" customHeight="1">
      <c r="A624" s="284" t="str">
        <f>IF('Data invoice'!J577=0,"",'Data invoice'!K577)</f>
        <v/>
      </c>
      <c r="B624" s="284" t="str">
        <f>IF('Data invoice'!K577=0,"",'Data invoice'!L577)</f>
        <v/>
      </c>
      <c r="C624" s="284" t="str">
        <f>IF('Data invoice'!L577=0,"",'Data invoice'!M577)</f>
        <v/>
      </c>
      <c r="D624" s="284" t="str">
        <f>IF('Data invoice'!M577=0,"",'Data invoice'!N577)</f>
        <v/>
      </c>
      <c r="E624" s="284" t="str">
        <f>IF('Data invoice'!N577=0,"",'Data invoice'!O577)</f>
        <v/>
      </c>
      <c r="F624" s="284" t="str">
        <f>IF('Data invoice'!O577=0,"",'Data invoice'!P577)</f>
        <v/>
      </c>
      <c r="G624" s="284" t="str">
        <f>IF('Data invoice'!P577=0,"",'Data invoice'!Q577)</f>
        <v/>
      </c>
      <c r="H624" s="284" t="str">
        <f>IF('Data invoice'!Q577=0,"",'Data invoice'!R577)</f>
        <v/>
      </c>
      <c r="I624" s="320" t="str">
        <f>IF('Data invoice'!R577=0,"",'Data invoice'!S577)</f>
        <v/>
      </c>
      <c r="J624" s="367" t="str">
        <f>IF('Data invoice'!S577=0,"",'Data invoice'!T577)</f>
        <v/>
      </c>
    </row>
    <row r="625" spans="1:10" s="414" customFormat="1" ht="15.75" customHeight="1">
      <c r="A625" s="284" t="str">
        <f>IF('Data invoice'!J578=0,"",'Data invoice'!K578)</f>
        <v/>
      </c>
      <c r="B625" s="284" t="str">
        <f>IF('Data invoice'!K578=0,"",'Data invoice'!L578)</f>
        <v/>
      </c>
      <c r="C625" s="284" t="str">
        <f>IF('Data invoice'!L578=0,"",'Data invoice'!M578)</f>
        <v/>
      </c>
      <c r="D625" s="284" t="str">
        <f>IF('Data invoice'!M578=0,"",'Data invoice'!N578)</f>
        <v/>
      </c>
      <c r="E625" s="284" t="str">
        <f>IF('Data invoice'!N578=0,"",'Data invoice'!O578)</f>
        <v/>
      </c>
      <c r="F625" s="284" t="str">
        <f>IF('Data invoice'!O578=0,"",'Data invoice'!P578)</f>
        <v/>
      </c>
      <c r="G625" s="284" t="str">
        <f>IF('Data invoice'!P578=0,"",'Data invoice'!Q578)</f>
        <v/>
      </c>
      <c r="H625" s="284" t="str">
        <f>IF('Data invoice'!Q578=0,"",'Data invoice'!R578)</f>
        <v/>
      </c>
      <c r="I625" s="320" t="str">
        <f>IF('Data invoice'!R578=0,"",'Data invoice'!S578)</f>
        <v/>
      </c>
      <c r="J625" s="367" t="str">
        <f>IF('Data invoice'!S578=0,"",'Data invoice'!T578)</f>
        <v/>
      </c>
    </row>
    <row r="626" spans="1:10" s="414" customFormat="1" ht="15.75" customHeight="1">
      <c r="A626" s="284" t="str">
        <f>IF('Data invoice'!J579=0,"",'Data invoice'!K579)</f>
        <v/>
      </c>
      <c r="B626" s="284" t="str">
        <f>IF('Data invoice'!K579=0,"",'Data invoice'!L579)</f>
        <v/>
      </c>
      <c r="C626" s="284" t="str">
        <f>IF('Data invoice'!L579=0,"",'Data invoice'!M579)</f>
        <v/>
      </c>
      <c r="D626" s="284" t="str">
        <f>IF('Data invoice'!M579=0,"",'Data invoice'!N579)</f>
        <v/>
      </c>
      <c r="E626" s="284" t="str">
        <f>IF('Data invoice'!N579=0,"",'Data invoice'!O579)</f>
        <v/>
      </c>
      <c r="F626" s="284" t="str">
        <f>IF('Data invoice'!O579=0,"",'Data invoice'!P579)</f>
        <v/>
      </c>
      <c r="G626" s="284" t="str">
        <f>IF('Data invoice'!P579=0,"",'Data invoice'!Q579)</f>
        <v/>
      </c>
      <c r="H626" s="284" t="str">
        <f>IF('Data invoice'!Q579=0,"",'Data invoice'!R579)</f>
        <v/>
      </c>
      <c r="I626" s="320" t="str">
        <f>IF('Data invoice'!R579=0,"",'Data invoice'!S579)</f>
        <v/>
      </c>
      <c r="J626" s="367" t="str">
        <f>IF('Data invoice'!S579=0,"",'Data invoice'!T579)</f>
        <v/>
      </c>
    </row>
    <row r="627" spans="1:10" s="414" customFormat="1" ht="15.75" customHeight="1">
      <c r="A627" s="284" t="str">
        <f>IF('Data invoice'!J580=0,"",'Data invoice'!K580)</f>
        <v/>
      </c>
      <c r="B627" s="284" t="str">
        <f>IF('Data invoice'!K580=0,"",'Data invoice'!L580)</f>
        <v/>
      </c>
      <c r="C627" s="284" t="str">
        <f>IF('Data invoice'!L580=0,"",'Data invoice'!M580)</f>
        <v/>
      </c>
      <c r="D627" s="284" t="str">
        <f>IF('Data invoice'!M580=0,"",'Data invoice'!N580)</f>
        <v/>
      </c>
      <c r="E627" s="284" t="str">
        <f>IF('Data invoice'!N580=0,"",'Data invoice'!O580)</f>
        <v/>
      </c>
      <c r="F627" s="284" t="str">
        <f>IF('Data invoice'!O580=0,"",'Data invoice'!P580)</f>
        <v/>
      </c>
      <c r="G627" s="284" t="str">
        <f>IF('Data invoice'!P580=0,"",'Data invoice'!Q580)</f>
        <v/>
      </c>
      <c r="H627" s="284" t="str">
        <f>IF('Data invoice'!Q580=0,"",'Data invoice'!R580)</f>
        <v/>
      </c>
      <c r="I627" s="320" t="str">
        <f>IF('Data invoice'!R580=0,"",'Data invoice'!S580)</f>
        <v/>
      </c>
      <c r="J627" s="367" t="str">
        <f>IF('Data invoice'!S580=0,"",'Data invoice'!T580)</f>
        <v/>
      </c>
    </row>
    <row r="628" spans="1:10" s="414" customFormat="1" ht="15.75" customHeight="1">
      <c r="A628" s="284" t="str">
        <f>IF('Data invoice'!J581=0,"",'Data invoice'!K581)</f>
        <v/>
      </c>
      <c r="B628" s="284" t="str">
        <f>IF('Data invoice'!K581=0,"",'Data invoice'!L581)</f>
        <v/>
      </c>
      <c r="C628" s="284" t="str">
        <f>IF('Data invoice'!L581=0,"",'Data invoice'!M581)</f>
        <v/>
      </c>
      <c r="D628" s="284" t="str">
        <f>IF('Data invoice'!M581=0,"",'Data invoice'!N581)</f>
        <v/>
      </c>
      <c r="E628" s="284" t="str">
        <f>IF('Data invoice'!N581=0,"",'Data invoice'!O581)</f>
        <v/>
      </c>
      <c r="F628" s="284" t="str">
        <f>IF('Data invoice'!O581=0,"",'Data invoice'!P581)</f>
        <v/>
      </c>
      <c r="G628" s="284" t="str">
        <f>IF('Data invoice'!P581=0,"",'Data invoice'!Q581)</f>
        <v/>
      </c>
      <c r="H628" s="284" t="str">
        <f>IF('Data invoice'!Q581=0,"",'Data invoice'!R581)</f>
        <v/>
      </c>
      <c r="I628" s="320" t="str">
        <f>IF('Data invoice'!R581=0,"",'Data invoice'!S581)</f>
        <v/>
      </c>
      <c r="J628" s="367" t="str">
        <f>IF('Data invoice'!S581=0,"",'Data invoice'!T581)</f>
        <v/>
      </c>
    </row>
    <row r="629" spans="1:10" s="414" customFormat="1" ht="15.75" customHeight="1">
      <c r="A629" s="284" t="str">
        <f>IF('Data invoice'!J582=0,"",'Data invoice'!K582)</f>
        <v/>
      </c>
      <c r="B629" s="284" t="str">
        <f>IF('Data invoice'!K582=0,"",'Data invoice'!L582)</f>
        <v/>
      </c>
      <c r="C629" s="284" t="str">
        <f>IF('Data invoice'!L582=0,"",'Data invoice'!M582)</f>
        <v/>
      </c>
      <c r="D629" s="284" t="str">
        <f>IF('Data invoice'!M582=0,"",'Data invoice'!N582)</f>
        <v/>
      </c>
      <c r="E629" s="284" t="str">
        <f>IF('Data invoice'!N582=0,"",'Data invoice'!O582)</f>
        <v/>
      </c>
      <c r="F629" s="284" t="str">
        <f>IF('Data invoice'!O582=0,"",'Data invoice'!P582)</f>
        <v/>
      </c>
      <c r="G629" s="284" t="str">
        <f>IF('Data invoice'!P582=0,"",'Data invoice'!Q582)</f>
        <v/>
      </c>
      <c r="H629" s="284" t="str">
        <f>IF('Data invoice'!Q582=0,"",'Data invoice'!R582)</f>
        <v/>
      </c>
      <c r="I629" s="320" t="str">
        <f>IF('Data invoice'!R582=0,"",'Data invoice'!S582)</f>
        <v/>
      </c>
      <c r="J629" s="367" t="str">
        <f>IF('Data invoice'!S582=0,"",'Data invoice'!T582)</f>
        <v/>
      </c>
    </row>
    <row r="630" spans="1:10" s="414" customFormat="1" ht="15.75" customHeight="1">
      <c r="A630" s="284" t="str">
        <f>IF('Data invoice'!J583=0,"",'Data invoice'!K583)</f>
        <v/>
      </c>
      <c r="B630" s="284" t="str">
        <f>IF('Data invoice'!K583=0,"",'Data invoice'!L583)</f>
        <v/>
      </c>
      <c r="C630" s="284" t="str">
        <f>IF('Data invoice'!L583=0,"",'Data invoice'!M583)</f>
        <v/>
      </c>
      <c r="D630" s="284" t="str">
        <f>IF('Data invoice'!M583=0,"",'Data invoice'!N583)</f>
        <v/>
      </c>
      <c r="E630" s="284" t="str">
        <f>IF('Data invoice'!N583=0,"",'Data invoice'!O583)</f>
        <v/>
      </c>
      <c r="F630" s="284" t="str">
        <f>IF('Data invoice'!O583=0,"",'Data invoice'!P583)</f>
        <v/>
      </c>
      <c r="G630" s="284" t="str">
        <f>IF('Data invoice'!P583=0,"",'Data invoice'!Q583)</f>
        <v/>
      </c>
      <c r="H630" s="284" t="str">
        <f>IF('Data invoice'!Q583=0,"",'Data invoice'!R583)</f>
        <v/>
      </c>
      <c r="I630" s="320" t="str">
        <f>IF('Data invoice'!R583=0,"",'Data invoice'!S583)</f>
        <v/>
      </c>
      <c r="J630" s="367" t="str">
        <f>IF('Data invoice'!S583=0,"",'Data invoice'!T583)</f>
        <v/>
      </c>
    </row>
    <row r="631" spans="1:10" s="414" customFormat="1" ht="15.75" customHeight="1">
      <c r="A631" s="284" t="str">
        <f>IF('Data invoice'!J584=0,"",'Data invoice'!K584)</f>
        <v/>
      </c>
      <c r="B631" s="284" t="str">
        <f>IF('Data invoice'!K584=0,"",'Data invoice'!L584)</f>
        <v/>
      </c>
      <c r="C631" s="284" t="str">
        <f>IF('Data invoice'!L584=0,"",'Data invoice'!M584)</f>
        <v/>
      </c>
      <c r="D631" s="284" t="str">
        <f>IF('Data invoice'!M584=0,"",'Data invoice'!N584)</f>
        <v/>
      </c>
      <c r="E631" s="284" t="str">
        <f>IF('Data invoice'!N584=0,"",'Data invoice'!O584)</f>
        <v/>
      </c>
      <c r="F631" s="284" t="str">
        <f>IF('Data invoice'!O584=0,"",'Data invoice'!P584)</f>
        <v/>
      </c>
      <c r="G631" s="284" t="str">
        <f>IF('Data invoice'!P584=0,"",'Data invoice'!Q584)</f>
        <v/>
      </c>
      <c r="H631" s="284" t="str">
        <f>IF('Data invoice'!Q584=0,"",'Data invoice'!R584)</f>
        <v/>
      </c>
      <c r="I631" s="320" t="str">
        <f>IF('Data invoice'!R584=0,"",'Data invoice'!S584)</f>
        <v/>
      </c>
      <c r="J631" s="367" t="str">
        <f>IF('Data invoice'!S584=0,"",'Data invoice'!T584)</f>
        <v/>
      </c>
    </row>
    <row r="632" spans="1:10" s="414" customFormat="1" ht="15.75" customHeight="1">
      <c r="A632" s="284" t="str">
        <f>IF('Data invoice'!J585=0,"",'Data invoice'!K585)</f>
        <v/>
      </c>
      <c r="B632" s="284" t="str">
        <f>IF('Data invoice'!K585=0,"",'Data invoice'!L585)</f>
        <v/>
      </c>
      <c r="C632" s="284" t="str">
        <f>IF('Data invoice'!L585=0,"",'Data invoice'!M585)</f>
        <v/>
      </c>
      <c r="D632" s="284" t="str">
        <f>IF('Data invoice'!M585=0,"",'Data invoice'!N585)</f>
        <v/>
      </c>
      <c r="E632" s="284" t="str">
        <f>IF('Data invoice'!N585=0,"",'Data invoice'!O585)</f>
        <v/>
      </c>
      <c r="F632" s="284" t="str">
        <f>IF('Data invoice'!O585=0,"",'Data invoice'!P585)</f>
        <v/>
      </c>
      <c r="G632" s="284" t="str">
        <f>IF('Data invoice'!P585=0,"",'Data invoice'!Q585)</f>
        <v/>
      </c>
      <c r="H632" s="284" t="str">
        <f>IF('Data invoice'!Q585=0,"",'Data invoice'!R585)</f>
        <v/>
      </c>
      <c r="I632" s="320" t="str">
        <f>IF('Data invoice'!R585=0,"",'Data invoice'!S585)</f>
        <v/>
      </c>
      <c r="J632" s="367" t="str">
        <f>IF('Data invoice'!S585=0,"",'Data invoice'!T585)</f>
        <v/>
      </c>
    </row>
    <row r="633" spans="1:10" s="414" customFormat="1" ht="15.75" customHeight="1">
      <c r="A633" s="284" t="str">
        <f>IF('Data invoice'!J586=0,"",'Data invoice'!K586)</f>
        <v/>
      </c>
      <c r="B633" s="284" t="str">
        <f>IF('Data invoice'!K586=0,"",'Data invoice'!L586)</f>
        <v/>
      </c>
      <c r="C633" s="284" t="str">
        <f>IF('Data invoice'!L586=0,"",'Data invoice'!M586)</f>
        <v/>
      </c>
      <c r="D633" s="284" t="str">
        <f>IF('Data invoice'!M586=0,"",'Data invoice'!N586)</f>
        <v/>
      </c>
      <c r="E633" s="284" t="str">
        <f>IF('Data invoice'!N586=0,"",'Data invoice'!O586)</f>
        <v/>
      </c>
      <c r="F633" s="284" t="str">
        <f>IF('Data invoice'!O586=0,"",'Data invoice'!P586)</f>
        <v/>
      </c>
      <c r="G633" s="284" t="str">
        <f>IF('Data invoice'!P586=0,"",'Data invoice'!Q586)</f>
        <v/>
      </c>
      <c r="H633" s="284" t="str">
        <f>IF('Data invoice'!Q586=0,"",'Data invoice'!R586)</f>
        <v/>
      </c>
      <c r="I633" s="320" t="str">
        <f>IF('Data invoice'!R586=0,"",'Data invoice'!S586)</f>
        <v/>
      </c>
      <c r="J633" s="367" t="str">
        <f>IF('Data invoice'!S586=0,"",'Data invoice'!T586)</f>
        <v/>
      </c>
    </row>
    <row r="634" spans="1:10" s="414" customFormat="1" ht="15.75" customHeight="1">
      <c r="A634" s="284" t="str">
        <f>IF('Data invoice'!J587=0,"",'Data invoice'!K587)</f>
        <v/>
      </c>
      <c r="B634" s="284" t="str">
        <f>IF('Data invoice'!K587=0,"",'Data invoice'!L587)</f>
        <v/>
      </c>
      <c r="C634" s="284" t="str">
        <f>IF('Data invoice'!L587=0,"",'Data invoice'!M587)</f>
        <v/>
      </c>
      <c r="D634" s="284" t="str">
        <f>IF('Data invoice'!M587=0,"",'Data invoice'!N587)</f>
        <v/>
      </c>
      <c r="E634" s="284" t="str">
        <f>IF('Data invoice'!N587=0,"",'Data invoice'!O587)</f>
        <v/>
      </c>
      <c r="F634" s="284" t="str">
        <f>IF('Data invoice'!O587=0,"",'Data invoice'!P587)</f>
        <v/>
      </c>
      <c r="G634" s="284" t="str">
        <f>IF('Data invoice'!P587=0,"",'Data invoice'!Q587)</f>
        <v/>
      </c>
      <c r="H634" s="284" t="str">
        <f>IF('Data invoice'!Q587=0,"",'Data invoice'!R587)</f>
        <v/>
      </c>
      <c r="I634" s="320" t="str">
        <f>IF('Data invoice'!R587=0,"",'Data invoice'!S587)</f>
        <v/>
      </c>
      <c r="J634" s="367" t="str">
        <f>IF('Data invoice'!S587=0,"",'Data invoice'!T587)</f>
        <v/>
      </c>
    </row>
    <row r="635" spans="1:10" s="414" customFormat="1" ht="15.75" customHeight="1">
      <c r="A635" s="284" t="str">
        <f>IF('Data invoice'!J588=0,"",'Data invoice'!K588)</f>
        <v/>
      </c>
      <c r="B635" s="284" t="str">
        <f>IF('Data invoice'!K588=0,"",'Data invoice'!L588)</f>
        <v/>
      </c>
      <c r="C635" s="284" t="str">
        <f>IF('Data invoice'!L588=0,"",'Data invoice'!M588)</f>
        <v/>
      </c>
      <c r="D635" s="284" t="str">
        <f>IF('Data invoice'!M588=0,"",'Data invoice'!N588)</f>
        <v/>
      </c>
      <c r="E635" s="284" t="str">
        <f>IF('Data invoice'!N588=0,"",'Data invoice'!O588)</f>
        <v/>
      </c>
      <c r="F635" s="284" t="str">
        <f>IF('Data invoice'!O588=0,"",'Data invoice'!P588)</f>
        <v/>
      </c>
      <c r="G635" s="284" t="str">
        <f>IF('Data invoice'!P588=0,"",'Data invoice'!Q588)</f>
        <v/>
      </c>
      <c r="H635" s="284" t="str">
        <f>IF('Data invoice'!Q588=0,"",'Data invoice'!R588)</f>
        <v/>
      </c>
      <c r="I635" s="320" t="str">
        <f>IF('Data invoice'!R588=0,"",'Data invoice'!S588)</f>
        <v/>
      </c>
      <c r="J635" s="367" t="str">
        <f>IF('Data invoice'!S588=0,"",'Data invoice'!T588)</f>
        <v/>
      </c>
    </row>
    <row r="636" spans="1:10" s="414" customFormat="1" ht="15.75" customHeight="1">
      <c r="A636" s="284" t="str">
        <f>IF('Data invoice'!J589=0,"",'Data invoice'!K589)</f>
        <v/>
      </c>
      <c r="B636" s="284" t="str">
        <f>IF('Data invoice'!K589=0,"",'Data invoice'!L589)</f>
        <v/>
      </c>
      <c r="C636" s="284" t="str">
        <f>IF('Data invoice'!L589=0,"",'Data invoice'!M589)</f>
        <v/>
      </c>
      <c r="D636" s="284" t="str">
        <f>IF('Data invoice'!M589=0,"",'Data invoice'!N589)</f>
        <v/>
      </c>
      <c r="E636" s="284" t="str">
        <f>IF('Data invoice'!N589=0,"",'Data invoice'!O589)</f>
        <v/>
      </c>
      <c r="F636" s="284" t="str">
        <f>IF('Data invoice'!O589=0,"",'Data invoice'!P589)</f>
        <v/>
      </c>
      <c r="G636" s="284" t="str">
        <f>IF('Data invoice'!P589=0,"",'Data invoice'!Q589)</f>
        <v/>
      </c>
      <c r="H636" s="284" t="str">
        <f>IF('Data invoice'!Q589=0,"",'Data invoice'!R589)</f>
        <v/>
      </c>
      <c r="I636" s="320" t="str">
        <f>IF('Data invoice'!R589=0,"",'Data invoice'!S589)</f>
        <v/>
      </c>
      <c r="J636" s="367" t="str">
        <f>IF('Data invoice'!S589=0,"",'Data invoice'!T589)</f>
        <v/>
      </c>
    </row>
    <row r="637" spans="1:10" s="414" customFormat="1" ht="15.75" customHeight="1">
      <c r="A637" s="284" t="str">
        <f>IF('Data invoice'!J590=0,"",'Data invoice'!K590)</f>
        <v/>
      </c>
      <c r="B637" s="284" t="str">
        <f>IF('Data invoice'!K590=0,"",'Data invoice'!L590)</f>
        <v/>
      </c>
      <c r="C637" s="284" t="str">
        <f>IF('Data invoice'!L590=0,"",'Data invoice'!M590)</f>
        <v/>
      </c>
      <c r="D637" s="284" t="str">
        <f>IF('Data invoice'!M590=0,"",'Data invoice'!N590)</f>
        <v/>
      </c>
      <c r="E637" s="284" t="str">
        <f>IF('Data invoice'!N590=0,"",'Data invoice'!O590)</f>
        <v/>
      </c>
      <c r="F637" s="284" t="str">
        <f>IF('Data invoice'!O590=0,"",'Data invoice'!P590)</f>
        <v/>
      </c>
      <c r="G637" s="284" t="str">
        <f>IF('Data invoice'!P590=0,"",'Data invoice'!Q590)</f>
        <v/>
      </c>
      <c r="H637" s="284" t="str">
        <f>IF('Data invoice'!Q590=0,"",'Data invoice'!R590)</f>
        <v/>
      </c>
      <c r="I637" s="320" t="str">
        <f>IF('Data invoice'!R590=0,"",'Data invoice'!S590)</f>
        <v/>
      </c>
      <c r="J637" s="367" t="str">
        <f>IF('Data invoice'!S590=0,"",'Data invoice'!T590)</f>
        <v/>
      </c>
    </row>
    <row r="638" spans="1:10" s="414" customFormat="1" ht="15.75" customHeight="1">
      <c r="A638" s="284" t="str">
        <f>IF('Data invoice'!J591=0,"",'Data invoice'!K591)</f>
        <v/>
      </c>
      <c r="B638" s="284" t="str">
        <f>IF('Data invoice'!K591=0,"",'Data invoice'!L591)</f>
        <v/>
      </c>
      <c r="C638" s="284" t="str">
        <f>IF('Data invoice'!L591=0,"",'Data invoice'!M591)</f>
        <v/>
      </c>
      <c r="D638" s="284" t="str">
        <f>IF('Data invoice'!M591=0,"",'Data invoice'!N591)</f>
        <v/>
      </c>
      <c r="E638" s="284" t="str">
        <f>IF('Data invoice'!N591=0,"",'Data invoice'!O591)</f>
        <v/>
      </c>
      <c r="F638" s="284" t="str">
        <f>IF('Data invoice'!O591=0,"",'Data invoice'!P591)</f>
        <v/>
      </c>
      <c r="G638" s="284" t="str">
        <f>IF('Data invoice'!P591=0,"",'Data invoice'!Q591)</f>
        <v/>
      </c>
      <c r="H638" s="284" t="str">
        <f>IF('Data invoice'!Q591=0,"",'Data invoice'!R591)</f>
        <v/>
      </c>
      <c r="I638" s="320" t="str">
        <f>IF('Data invoice'!R591=0,"",'Data invoice'!S591)</f>
        <v/>
      </c>
      <c r="J638" s="367" t="str">
        <f>IF('Data invoice'!S591=0,"",'Data invoice'!T591)</f>
        <v/>
      </c>
    </row>
    <row r="639" spans="1:10" s="414" customFormat="1" ht="15.75" customHeight="1">
      <c r="A639" s="284" t="str">
        <f>IF('Data invoice'!J592=0,"",'Data invoice'!K592)</f>
        <v/>
      </c>
      <c r="B639" s="284" t="str">
        <f>IF('Data invoice'!K592=0,"",'Data invoice'!L592)</f>
        <v/>
      </c>
      <c r="C639" s="284" t="str">
        <f>IF('Data invoice'!L592=0,"",'Data invoice'!M592)</f>
        <v/>
      </c>
      <c r="D639" s="284" t="str">
        <f>IF('Data invoice'!M592=0,"",'Data invoice'!N592)</f>
        <v/>
      </c>
      <c r="E639" s="284" t="str">
        <f>IF('Data invoice'!N592=0,"",'Data invoice'!O592)</f>
        <v/>
      </c>
      <c r="F639" s="284" t="str">
        <f>IF('Data invoice'!O592=0,"",'Data invoice'!P592)</f>
        <v/>
      </c>
      <c r="G639" s="284" t="str">
        <f>IF('Data invoice'!P592=0,"",'Data invoice'!Q592)</f>
        <v/>
      </c>
      <c r="H639" s="284" t="str">
        <f>IF('Data invoice'!Q592=0,"",'Data invoice'!R592)</f>
        <v/>
      </c>
      <c r="I639" s="320" t="str">
        <f>IF('Data invoice'!R592=0,"",'Data invoice'!S592)</f>
        <v/>
      </c>
      <c r="J639" s="367" t="str">
        <f>IF('Data invoice'!S592=0,"",'Data invoice'!T592)</f>
        <v/>
      </c>
    </row>
    <row r="640" spans="1:10" s="414" customFormat="1" ht="15.75" customHeight="1">
      <c r="A640" s="284" t="str">
        <f>IF('Data invoice'!J593=0,"",'Data invoice'!K593)</f>
        <v/>
      </c>
      <c r="B640" s="284" t="str">
        <f>IF('Data invoice'!K593=0,"",'Data invoice'!L593)</f>
        <v/>
      </c>
      <c r="C640" s="284" t="str">
        <f>IF('Data invoice'!L593=0,"",'Data invoice'!M593)</f>
        <v/>
      </c>
      <c r="D640" s="284" t="str">
        <f>IF('Data invoice'!M593=0,"",'Data invoice'!N593)</f>
        <v/>
      </c>
      <c r="E640" s="284" t="str">
        <f>IF('Data invoice'!N593=0,"",'Data invoice'!O593)</f>
        <v/>
      </c>
      <c r="F640" s="284" t="str">
        <f>IF('Data invoice'!O593=0,"",'Data invoice'!P593)</f>
        <v/>
      </c>
      <c r="G640" s="284" t="str">
        <f>IF('Data invoice'!P593=0,"",'Data invoice'!Q593)</f>
        <v/>
      </c>
      <c r="H640" s="284" t="str">
        <f>IF('Data invoice'!Q593=0,"",'Data invoice'!R593)</f>
        <v/>
      </c>
      <c r="I640" s="320" t="str">
        <f>IF('Data invoice'!R593=0,"",'Data invoice'!S593)</f>
        <v/>
      </c>
      <c r="J640" s="367" t="str">
        <f>IF('Data invoice'!S593=0,"",'Data invoice'!T593)</f>
        <v/>
      </c>
    </row>
    <row r="641" spans="1:10" s="414" customFormat="1" ht="15.75" customHeight="1">
      <c r="A641" s="284" t="str">
        <f>IF('Data invoice'!J594=0,"",'Data invoice'!K594)</f>
        <v/>
      </c>
      <c r="B641" s="284" t="str">
        <f>IF('Data invoice'!K594=0,"",'Data invoice'!L594)</f>
        <v/>
      </c>
      <c r="C641" s="284" t="str">
        <f>IF('Data invoice'!L594=0,"",'Data invoice'!M594)</f>
        <v/>
      </c>
      <c r="D641" s="284" t="str">
        <f>IF('Data invoice'!M594=0,"",'Data invoice'!N594)</f>
        <v/>
      </c>
      <c r="E641" s="284" t="str">
        <f>IF('Data invoice'!N594=0,"",'Data invoice'!O594)</f>
        <v/>
      </c>
      <c r="F641" s="284" t="str">
        <f>IF('Data invoice'!O594=0,"",'Data invoice'!P594)</f>
        <v/>
      </c>
      <c r="G641" s="284" t="str">
        <f>IF('Data invoice'!P594=0,"",'Data invoice'!Q594)</f>
        <v/>
      </c>
      <c r="H641" s="284" t="str">
        <f>IF('Data invoice'!Q594=0,"",'Data invoice'!R594)</f>
        <v/>
      </c>
      <c r="I641" s="320" t="str">
        <f>IF('Data invoice'!R594=0,"",'Data invoice'!S594)</f>
        <v/>
      </c>
      <c r="J641" s="367" t="str">
        <f>IF('Data invoice'!S594=0,"",'Data invoice'!T594)</f>
        <v/>
      </c>
    </row>
    <row r="642" spans="1:10" s="414" customFormat="1" ht="15.75" customHeight="1">
      <c r="A642" s="284" t="str">
        <f>IF('Data invoice'!J595=0,"",'Data invoice'!K595)</f>
        <v/>
      </c>
      <c r="B642" s="284" t="str">
        <f>IF('Data invoice'!K595=0,"",'Data invoice'!L595)</f>
        <v/>
      </c>
      <c r="C642" s="284" t="str">
        <f>IF('Data invoice'!L595=0,"",'Data invoice'!M595)</f>
        <v/>
      </c>
      <c r="D642" s="284" t="str">
        <f>IF('Data invoice'!M595=0,"",'Data invoice'!N595)</f>
        <v/>
      </c>
      <c r="E642" s="284" t="str">
        <f>IF('Data invoice'!N595=0,"",'Data invoice'!O595)</f>
        <v/>
      </c>
      <c r="F642" s="284" t="str">
        <f>IF('Data invoice'!O595=0,"",'Data invoice'!P595)</f>
        <v/>
      </c>
      <c r="G642" s="284" t="str">
        <f>IF('Data invoice'!P595=0,"",'Data invoice'!Q595)</f>
        <v/>
      </c>
      <c r="H642" s="284" t="str">
        <f>IF('Data invoice'!Q595=0,"",'Data invoice'!R595)</f>
        <v/>
      </c>
      <c r="I642" s="320" t="str">
        <f>IF('Data invoice'!R595=0,"",'Data invoice'!S595)</f>
        <v/>
      </c>
      <c r="J642" s="367" t="str">
        <f>IF('Data invoice'!S595=0,"",'Data invoice'!T595)</f>
        <v/>
      </c>
    </row>
    <row r="643" spans="1:10" s="414" customFormat="1" ht="15.75" customHeight="1">
      <c r="A643" s="284" t="str">
        <f>IF('Data invoice'!J758=0,"",'Data invoice'!K758)</f>
        <v/>
      </c>
      <c r="B643" s="284" t="str">
        <f>IF('Data invoice'!K758=0,"",'Data invoice'!L758)</f>
        <v/>
      </c>
      <c r="C643" s="284" t="str">
        <f>IF('Data invoice'!L758=0,"",'Data invoice'!M758)</f>
        <v/>
      </c>
      <c r="D643" s="284" t="str">
        <f>IF('Data invoice'!M758=0,"",'Data invoice'!N758)</f>
        <v/>
      </c>
      <c r="E643" s="284" t="str">
        <f>IF('Data invoice'!N758=0,"",'Data invoice'!O758)</f>
        <v/>
      </c>
      <c r="F643" s="284" t="str">
        <f>IF('Data invoice'!O758=0,"",'Data invoice'!P758)</f>
        <v/>
      </c>
      <c r="G643" s="284" t="str">
        <f>IF('Data invoice'!P758=0,"",'Data invoice'!Q758)</f>
        <v/>
      </c>
      <c r="H643" s="284" t="str">
        <f>IF('Data invoice'!Q758=0,"",'Data invoice'!R758)</f>
        <v/>
      </c>
      <c r="I643" s="320" t="str">
        <f>IF('Data invoice'!R758=0,"",'Data invoice'!S758)</f>
        <v/>
      </c>
      <c r="J643" s="367" t="str">
        <f>IF('Data invoice'!S758=0,"",'Data invoice'!T758)</f>
        <v/>
      </c>
    </row>
    <row r="644" spans="1:10" s="414" customFormat="1" ht="15.75" customHeight="1">
      <c r="A644" s="284" t="str">
        <f>IF('Data invoice'!J759=0,"",'Data invoice'!K759)</f>
        <v/>
      </c>
      <c r="B644" s="284" t="str">
        <f>IF('Data invoice'!K759=0,"",'Data invoice'!L759)</f>
        <v/>
      </c>
      <c r="C644" s="284" t="str">
        <f>IF('Data invoice'!L759=0,"",'Data invoice'!M759)</f>
        <v/>
      </c>
      <c r="D644" s="284" t="str">
        <f>IF('Data invoice'!M759=0,"",'Data invoice'!N759)</f>
        <v/>
      </c>
      <c r="E644" s="284" t="str">
        <f>IF('Data invoice'!N759=0,"",'Data invoice'!O759)</f>
        <v/>
      </c>
      <c r="F644" s="284" t="str">
        <f>IF('Data invoice'!O759=0,"",'Data invoice'!P759)</f>
        <v/>
      </c>
      <c r="G644" s="284" t="str">
        <f>IF('Data invoice'!P759=0,"",'Data invoice'!Q759)</f>
        <v/>
      </c>
      <c r="H644" s="284" t="str">
        <f>IF('Data invoice'!Q759=0,"",'Data invoice'!R759)</f>
        <v/>
      </c>
      <c r="I644" s="320" t="str">
        <f>IF('Data invoice'!R759=0,"",'Data invoice'!S759)</f>
        <v/>
      </c>
      <c r="J644" s="367" t="str">
        <f>IF('Data invoice'!S759=0,"",'Data invoice'!T759)</f>
        <v/>
      </c>
    </row>
    <row r="645" spans="1:10" s="414" customFormat="1" ht="15.75" customHeight="1">
      <c r="A645" s="284" t="str">
        <f>IF('Data invoice'!J760=0,"",'Data invoice'!K760)</f>
        <v/>
      </c>
      <c r="B645" s="284" t="str">
        <f>IF('Data invoice'!K760=0,"",'Data invoice'!L760)</f>
        <v/>
      </c>
      <c r="C645" s="284" t="str">
        <f>IF('Data invoice'!L760=0,"",'Data invoice'!M760)</f>
        <v/>
      </c>
      <c r="D645" s="284" t="str">
        <f>IF('Data invoice'!M760=0,"",'Data invoice'!N760)</f>
        <v/>
      </c>
      <c r="E645" s="284" t="str">
        <f>IF('Data invoice'!N760=0,"",'Data invoice'!O760)</f>
        <v/>
      </c>
      <c r="F645" s="284" t="str">
        <f>IF('Data invoice'!O760=0,"",'Data invoice'!P760)</f>
        <v/>
      </c>
      <c r="G645" s="284" t="str">
        <f>IF('Data invoice'!P760=0,"",'Data invoice'!Q760)</f>
        <v/>
      </c>
      <c r="H645" s="284" t="str">
        <f>IF('Data invoice'!Q760=0,"",'Data invoice'!R760)</f>
        <v/>
      </c>
      <c r="I645" s="320" t="str">
        <f>IF('Data invoice'!R760=0,"",'Data invoice'!S760)</f>
        <v/>
      </c>
      <c r="J645" s="367" t="str">
        <f>IF('Data invoice'!S760=0,"",'Data invoice'!T760)</f>
        <v/>
      </c>
    </row>
    <row r="646" spans="1:10" s="414" customFormat="1" ht="15.75" customHeight="1">
      <c r="A646" s="284" t="str">
        <f>IF('Data invoice'!J761=0,"",'Data invoice'!K761)</f>
        <v/>
      </c>
      <c r="B646" s="284" t="str">
        <f>IF('Data invoice'!K761=0,"",'Data invoice'!L761)</f>
        <v/>
      </c>
      <c r="C646" s="284" t="str">
        <f>IF('Data invoice'!L761=0,"",'Data invoice'!M761)</f>
        <v/>
      </c>
      <c r="D646" s="284" t="str">
        <f>IF('Data invoice'!M761=0,"",'Data invoice'!N761)</f>
        <v/>
      </c>
      <c r="E646" s="284" t="str">
        <f>IF('Data invoice'!N761=0,"",'Data invoice'!O761)</f>
        <v/>
      </c>
      <c r="F646" s="284" t="str">
        <f>IF('Data invoice'!O761=0,"",'Data invoice'!P761)</f>
        <v/>
      </c>
      <c r="G646" s="284" t="str">
        <f>IF('Data invoice'!P761=0,"",'Data invoice'!Q761)</f>
        <v/>
      </c>
      <c r="H646" s="284" t="str">
        <f>IF('Data invoice'!Q761=0,"",'Data invoice'!R761)</f>
        <v/>
      </c>
      <c r="I646" s="320" t="str">
        <f>IF('Data invoice'!R761=0,"",'Data invoice'!S761)</f>
        <v/>
      </c>
      <c r="J646" s="367" t="str">
        <f>IF('Data invoice'!S761=0,"",'Data invoice'!T761)</f>
        <v/>
      </c>
    </row>
    <row r="647" spans="1:10" s="414" customFormat="1" ht="15.75" customHeight="1">
      <c r="A647" s="284" t="str">
        <f>IF('Data invoice'!J762=0,"",'Data invoice'!K762)</f>
        <v/>
      </c>
      <c r="B647" s="284" t="str">
        <f>IF('Data invoice'!K762=0,"",'Data invoice'!L762)</f>
        <v/>
      </c>
      <c r="C647" s="284" t="str">
        <f>IF('Data invoice'!L762=0,"",'Data invoice'!M762)</f>
        <v/>
      </c>
      <c r="D647" s="284" t="str">
        <f>IF('Data invoice'!M762=0,"",'Data invoice'!N762)</f>
        <v/>
      </c>
      <c r="E647" s="284" t="str">
        <f>IF('Data invoice'!N762=0,"",'Data invoice'!O762)</f>
        <v/>
      </c>
      <c r="F647" s="284" t="str">
        <f>IF('Data invoice'!O762=0,"",'Data invoice'!P762)</f>
        <v/>
      </c>
      <c r="G647" s="284" t="str">
        <f>IF('Data invoice'!P762=0,"",'Data invoice'!Q762)</f>
        <v/>
      </c>
      <c r="H647" s="284" t="str">
        <f>IF('Data invoice'!Q762=0,"",'Data invoice'!R762)</f>
        <v/>
      </c>
      <c r="I647" s="320" t="str">
        <f>IF('Data invoice'!R762=0,"",'Data invoice'!S762)</f>
        <v/>
      </c>
      <c r="J647" s="367" t="str">
        <f>IF('Data invoice'!S762=0,"",'Data invoice'!T762)</f>
        <v/>
      </c>
    </row>
    <row r="648" spans="1:10" s="414" customFormat="1" ht="15.75" customHeight="1">
      <c r="A648" s="284" t="str">
        <f>IF('Data invoice'!J763=0,"",'Data invoice'!K763)</f>
        <v/>
      </c>
      <c r="B648" s="284" t="str">
        <f>IF('Data invoice'!K763=0,"",'Data invoice'!L763)</f>
        <v/>
      </c>
      <c r="C648" s="284" t="str">
        <f>IF('Data invoice'!L763=0,"",'Data invoice'!M763)</f>
        <v/>
      </c>
      <c r="D648" s="284" t="str">
        <f>IF('Data invoice'!M763=0,"",'Data invoice'!N763)</f>
        <v/>
      </c>
      <c r="E648" s="284" t="str">
        <f>IF('Data invoice'!N763=0,"",'Data invoice'!O763)</f>
        <v/>
      </c>
      <c r="F648" s="284" t="str">
        <f>IF('Data invoice'!O763=0,"",'Data invoice'!P763)</f>
        <v/>
      </c>
      <c r="G648" s="284" t="str">
        <f>IF('Data invoice'!P763=0,"",'Data invoice'!Q763)</f>
        <v/>
      </c>
      <c r="H648" s="284" t="str">
        <f>IF('Data invoice'!Q763=0,"",'Data invoice'!R763)</f>
        <v/>
      </c>
      <c r="I648" s="320" t="str">
        <f>IF('Data invoice'!R763=0,"",'Data invoice'!S763)</f>
        <v/>
      </c>
      <c r="J648" s="367" t="str">
        <f>IF('Data invoice'!S763=0,"",'Data invoice'!T763)</f>
        <v/>
      </c>
    </row>
    <row r="649" spans="1:10" s="414" customFormat="1" ht="15.75" customHeight="1">
      <c r="A649" s="284" t="str">
        <f>IF('Data invoice'!J764=0,"",'Data invoice'!K764)</f>
        <v/>
      </c>
      <c r="B649" s="284" t="str">
        <f>IF('Data invoice'!K764=0,"",'Data invoice'!L764)</f>
        <v/>
      </c>
      <c r="C649" s="284" t="str">
        <f>IF('Data invoice'!L764=0,"",'Data invoice'!M764)</f>
        <v/>
      </c>
      <c r="D649" s="284" t="str">
        <f>IF('Data invoice'!M764=0,"",'Data invoice'!N764)</f>
        <v/>
      </c>
      <c r="E649" s="284" t="str">
        <f>IF('Data invoice'!N764=0,"",'Data invoice'!O764)</f>
        <v/>
      </c>
      <c r="F649" s="284" t="str">
        <f>IF('Data invoice'!O764=0,"",'Data invoice'!P764)</f>
        <v/>
      </c>
      <c r="G649" s="284" t="str">
        <f>IF('Data invoice'!P764=0,"",'Data invoice'!Q764)</f>
        <v/>
      </c>
      <c r="H649" s="284" t="str">
        <f>IF('Data invoice'!Q764=0,"",'Data invoice'!R764)</f>
        <v/>
      </c>
      <c r="I649" s="320" t="str">
        <f>IF('Data invoice'!R764=0,"",'Data invoice'!S764)</f>
        <v/>
      </c>
      <c r="J649" s="367" t="str">
        <f>IF('Data invoice'!S764=0,"",'Data invoice'!T764)</f>
        <v/>
      </c>
    </row>
    <row r="650" spans="1:10" s="414" customFormat="1" ht="15.75" customHeight="1">
      <c r="A650" s="284" t="str">
        <f>IF('Data invoice'!J765=0,"",'Data invoice'!K765)</f>
        <v/>
      </c>
      <c r="B650" s="284" t="str">
        <f>IF('Data invoice'!K765=0,"",'Data invoice'!L765)</f>
        <v/>
      </c>
      <c r="C650" s="284" t="str">
        <f>IF('Data invoice'!L765=0,"",'Data invoice'!M765)</f>
        <v/>
      </c>
      <c r="D650" s="284" t="str">
        <f>IF('Data invoice'!M765=0,"",'Data invoice'!N765)</f>
        <v/>
      </c>
      <c r="E650" s="284" t="str">
        <f>IF('Data invoice'!N765=0,"",'Data invoice'!O765)</f>
        <v/>
      </c>
      <c r="F650" s="284" t="str">
        <f>IF('Data invoice'!O765=0,"",'Data invoice'!P765)</f>
        <v/>
      </c>
      <c r="G650" s="284" t="str">
        <f>IF('Data invoice'!P765=0,"",'Data invoice'!Q765)</f>
        <v/>
      </c>
      <c r="H650" s="284" t="str">
        <f>IF('Data invoice'!Q765=0,"",'Data invoice'!R765)</f>
        <v/>
      </c>
      <c r="I650" s="320" t="str">
        <f>IF('Data invoice'!R765=0,"",'Data invoice'!S765)</f>
        <v/>
      </c>
      <c r="J650" s="367" t="str">
        <f>IF('Data invoice'!S765=0,"",'Data invoice'!T765)</f>
        <v/>
      </c>
    </row>
    <row r="651" spans="1:10" s="414" customFormat="1" ht="15.75" customHeight="1">
      <c r="A651" s="284" t="str">
        <f>IF('Data invoice'!J766=0,"",'Data invoice'!K766)</f>
        <v/>
      </c>
      <c r="B651" s="284" t="str">
        <f>IF('Data invoice'!K766=0,"",'Data invoice'!L766)</f>
        <v/>
      </c>
      <c r="C651" s="284" t="str">
        <f>IF('Data invoice'!L766=0,"",'Data invoice'!M766)</f>
        <v/>
      </c>
      <c r="D651" s="284" t="str">
        <f>IF('Data invoice'!M766=0,"",'Data invoice'!N766)</f>
        <v/>
      </c>
      <c r="E651" s="284" t="str">
        <f>IF('Data invoice'!N766=0,"",'Data invoice'!O766)</f>
        <v/>
      </c>
      <c r="F651" s="284" t="str">
        <f>IF('Data invoice'!O766=0,"",'Data invoice'!P766)</f>
        <v/>
      </c>
      <c r="G651" s="284" t="str">
        <f>IF('Data invoice'!P766=0,"",'Data invoice'!Q766)</f>
        <v/>
      </c>
      <c r="H651" s="284" t="str">
        <f>IF('Data invoice'!Q766=0,"",'Data invoice'!R766)</f>
        <v/>
      </c>
      <c r="I651" s="320" t="str">
        <f>IF('Data invoice'!R766=0,"",'Data invoice'!S766)</f>
        <v/>
      </c>
      <c r="J651" s="367" t="str">
        <f>IF('Data invoice'!S766=0,"",'Data invoice'!T766)</f>
        <v/>
      </c>
    </row>
    <row r="652" spans="1:10" s="414" customFormat="1" ht="15.75" customHeight="1">
      <c r="A652" s="284" t="str">
        <f>IF('Data invoice'!J767=0,"",'Data invoice'!K767)</f>
        <v/>
      </c>
      <c r="B652" s="284" t="str">
        <f>IF('Data invoice'!K767=0,"",'Data invoice'!L767)</f>
        <v/>
      </c>
      <c r="C652" s="284" t="str">
        <f>IF('Data invoice'!L767=0,"",'Data invoice'!M767)</f>
        <v/>
      </c>
      <c r="D652" s="284" t="str">
        <f>IF('Data invoice'!M767=0,"",'Data invoice'!N767)</f>
        <v/>
      </c>
      <c r="E652" s="284" t="str">
        <f>IF('Data invoice'!N767=0,"",'Data invoice'!O767)</f>
        <v/>
      </c>
      <c r="F652" s="284" t="str">
        <f>IF('Data invoice'!O767=0,"",'Data invoice'!P767)</f>
        <v/>
      </c>
      <c r="G652" s="284" t="str">
        <f>IF('Data invoice'!P767=0,"",'Data invoice'!Q767)</f>
        <v/>
      </c>
      <c r="H652" s="284" t="str">
        <f>IF('Data invoice'!Q767=0,"",'Data invoice'!R767)</f>
        <v/>
      </c>
      <c r="I652" s="320" t="str">
        <f>IF('Data invoice'!R767=0,"",'Data invoice'!S767)</f>
        <v/>
      </c>
      <c r="J652" s="367" t="str">
        <f>IF('Data invoice'!S767=0,"",'Data invoice'!T767)</f>
        <v/>
      </c>
    </row>
    <row r="653" spans="1:10" s="414" customFormat="1" ht="15.75" customHeight="1">
      <c r="A653" s="284" t="str">
        <f>IF('Data invoice'!J768=0,"",'Data invoice'!K768)</f>
        <v/>
      </c>
      <c r="B653" s="284" t="str">
        <f>IF('Data invoice'!K768=0,"",'Data invoice'!L768)</f>
        <v/>
      </c>
      <c r="C653" s="284" t="str">
        <f>IF('Data invoice'!L768=0,"",'Data invoice'!M768)</f>
        <v/>
      </c>
      <c r="D653" s="284" t="str">
        <f>IF('Data invoice'!M768=0,"",'Data invoice'!N768)</f>
        <v/>
      </c>
      <c r="E653" s="284" t="str">
        <f>IF('Data invoice'!N768=0,"",'Data invoice'!O768)</f>
        <v/>
      </c>
      <c r="F653" s="284" t="str">
        <f>IF('Data invoice'!O768=0,"",'Data invoice'!P768)</f>
        <v/>
      </c>
      <c r="G653" s="284" t="str">
        <f>IF('Data invoice'!P768=0,"",'Data invoice'!Q768)</f>
        <v/>
      </c>
      <c r="H653" s="284" t="str">
        <f>IF('Data invoice'!Q768=0,"",'Data invoice'!R768)</f>
        <v/>
      </c>
      <c r="I653" s="320" t="str">
        <f>IF('Data invoice'!R768=0,"",'Data invoice'!S768)</f>
        <v/>
      </c>
      <c r="J653" s="367" t="str">
        <f>IF('Data invoice'!S768=0,"",'Data invoice'!T768)</f>
        <v/>
      </c>
    </row>
    <row r="654" spans="1:10" s="414" customFormat="1" ht="15.75" customHeight="1">
      <c r="A654" s="284" t="str">
        <f>IF('Data invoice'!J769=0,"",'Data invoice'!K769)</f>
        <v/>
      </c>
      <c r="B654" s="284" t="str">
        <f>IF('Data invoice'!K769=0,"",'Data invoice'!L769)</f>
        <v/>
      </c>
      <c r="C654" s="284" t="str">
        <f>IF('Data invoice'!L769=0,"",'Data invoice'!M769)</f>
        <v/>
      </c>
      <c r="D654" s="284" t="str">
        <f>IF('Data invoice'!M769=0,"",'Data invoice'!N769)</f>
        <v/>
      </c>
      <c r="E654" s="284" t="str">
        <f>IF('Data invoice'!N769=0,"",'Data invoice'!O769)</f>
        <v/>
      </c>
      <c r="F654" s="284" t="str">
        <f>IF('Data invoice'!O769=0,"",'Data invoice'!P769)</f>
        <v/>
      </c>
      <c r="G654" s="284" t="str">
        <f>IF('Data invoice'!P769=0,"",'Data invoice'!Q769)</f>
        <v/>
      </c>
      <c r="H654" s="284" t="str">
        <f>IF('Data invoice'!Q769=0,"",'Data invoice'!R769)</f>
        <v/>
      </c>
      <c r="I654" s="320" t="str">
        <f>IF('Data invoice'!R769=0,"",'Data invoice'!S769)</f>
        <v/>
      </c>
      <c r="J654" s="367" t="str">
        <f>IF('Data invoice'!S769=0,"",'Data invoice'!T769)</f>
        <v/>
      </c>
    </row>
    <row r="655" spans="1:10" s="414" customFormat="1" ht="15.75" customHeight="1">
      <c r="A655" s="284" t="str">
        <f>IF('Data invoice'!J770=0,"",'Data invoice'!K770)</f>
        <v/>
      </c>
      <c r="B655" s="284" t="str">
        <f>IF('Data invoice'!K770=0,"",'Data invoice'!L770)</f>
        <v/>
      </c>
      <c r="C655" s="284" t="str">
        <f>IF('Data invoice'!L770=0,"",'Data invoice'!M770)</f>
        <v/>
      </c>
      <c r="D655" s="284" t="str">
        <f>IF('Data invoice'!M770=0,"",'Data invoice'!N770)</f>
        <v/>
      </c>
      <c r="E655" s="284" t="str">
        <f>IF('Data invoice'!N770=0,"",'Data invoice'!O770)</f>
        <v/>
      </c>
      <c r="F655" s="284" t="str">
        <f>IF('Data invoice'!O770=0,"",'Data invoice'!P770)</f>
        <v/>
      </c>
      <c r="G655" s="284" t="str">
        <f>IF('Data invoice'!P770=0,"",'Data invoice'!Q770)</f>
        <v/>
      </c>
      <c r="H655" s="284" t="str">
        <f>IF('Data invoice'!Q770=0,"",'Data invoice'!R770)</f>
        <v/>
      </c>
      <c r="I655" s="320" t="str">
        <f>IF('Data invoice'!R770=0,"",'Data invoice'!S770)</f>
        <v/>
      </c>
      <c r="J655" s="367" t="str">
        <f>IF('Data invoice'!S770=0,"",'Data invoice'!T770)</f>
        <v/>
      </c>
    </row>
    <row r="656" spans="1:10" s="414" customFormat="1" ht="15.75" customHeight="1">
      <c r="A656" s="284" t="str">
        <f>IF('Data invoice'!J771=0,"",'Data invoice'!K771)</f>
        <v/>
      </c>
      <c r="B656" s="284" t="str">
        <f>IF('Data invoice'!K771=0,"",'Data invoice'!L771)</f>
        <v/>
      </c>
      <c r="C656" s="284" t="str">
        <f>IF('Data invoice'!L771=0,"",'Data invoice'!M771)</f>
        <v/>
      </c>
      <c r="D656" s="284" t="str">
        <f>IF('Data invoice'!M771=0,"",'Data invoice'!N771)</f>
        <v/>
      </c>
      <c r="E656" s="284" t="str">
        <f>IF('Data invoice'!N771=0,"",'Data invoice'!O771)</f>
        <v/>
      </c>
      <c r="F656" s="284" t="str">
        <f>IF('Data invoice'!O771=0,"",'Data invoice'!P771)</f>
        <v/>
      </c>
      <c r="G656" s="284" t="str">
        <f>IF('Data invoice'!P771=0,"",'Data invoice'!Q771)</f>
        <v/>
      </c>
      <c r="H656" s="284" t="str">
        <f>IF('Data invoice'!Q771=0,"",'Data invoice'!R771)</f>
        <v/>
      </c>
      <c r="I656" s="320" t="str">
        <f>IF('Data invoice'!R771=0,"",'Data invoice'!S771)</f>
        <v/>
      </c>
      <c r="J656" s="367" t="str">
        <f>IF('Data invoice'!S771=0,"",'Data invoice'!T771)</f>
        <v/>
      </c>
    </row>
    <row r="657" spans="1:10" s="414" customFormat="1" ht="15.75" customHeight="1">
      <c r="A657" s="284" t="str">
        <f>IF('Data invoice'!J772=0,"",'Data invoice'!K772)</f>
        <v/>
      </c>
      <c r="B657" s="284" t="str">
        <f>IF('Data invoice'!K772=0,"",'Data invoice'!L772)</f>
        <v/>
      </c>
      <c r="C657" s="284" t="str">
        <f>IF('Data invoice'!L772=0,"",'Data invoice'!M772)</f>
        <v/>
      </c>
      <c r="D657" s="284" t="str">
        <f>IF('Data invoice'!M772=0,"",'Data invoice'!N772)</f>
        <v/>
      </c>
      <c r="E657" s="284" t="str">
        <f>IF('Data invoice'!N772=0,"",'Data invoice'!O772)</f>
        <v/>
      </c>
      <c r="F657" s="284" t="str">
        <f>IF('Data invoice'!O772=0,"",'Data invoice'!P772)</f>
        <v/>
      </c>
      <c r="G657" s="284" t="str">
        <f>IF('Data invoice'!P772=0,"",'Data invoice'!Q772)</f>
        <v/>
      </c>
      <c r="H657" s="284" t="str">
        <f>IF('Data invoice'!Q772=0,"",'Data invoice'!R772)</f>
        <v/>
      </c>
      <c r="I657" s="320" t="str">
        <f>IF('Data invoice'!R772=0,"",'Data invoice'!S772)</f>
        <v/>
      </c>
      <c r="J657" s="367" t="str">
        <f>IF('Data invoice'!S772=0,"",'Data invoice'!T772)</f>
        <v/>
      </c>
    </row>
    <row r="658" spans="1:10" s="414" customFormat="1" ht="15.75" customHeight="1">
      <c r="A658" s="284" t="str">
        <f>IF('Data invoice'!J773=0,"",'Data invoice'!K773)</f>
        <v/>
      </c>
      <c r="B658" s="284" t="str">
        <f>IF('Data invoice'!K773=0,"",'Data invoice'!L773)</f>
        <v/>
      </c>
      <c r="C658" s="284" t="str">
        <f>IF('Data invoice'!L773=0,"",'Data invoice'!M773)</f>
        <v/>
      </c>
      <c r="D658" s="284" t="str">
        <f>IF('Data invoice'!M773=0,"",'Data invoice'!N773)</f>
        <v/>
      </c>
      <c r="E658" s="284" t="str">
        <f>IF('Data invoice'!N773=0,"",'Data invoice'!O773)</f>
        <v/>
      </c>
      <c r="F658" s="284" t="str">
        <f>IF('Data invoice'!O773=0,"",'Data invoice'!P773)</f>
        <v/>
      </c>
      <c r="G658" s="284" t="str">
        <f>IF('Data invoice'!P773=0,"",'Data invoice'!Q773)</f>
        <v/>
      </c>
      <c r="H658" s="284" t="str">
        <f>IF('Data invoice'!Q773=0,"",'Data invoice'!R773)</f>
        <v/>
      </c>
      <c r="I658" s="320" t="str">
        <f>IF('Data invoice'!R773=0,"",'Data invoice'!S773)</f>
        <v/>
      </c>
      <c r="J658" s="367" t="str">
        <f>IF('Data invoice'!S773=0,"",'Data invoice'!T773)</f>
        <v/>
      </c>
    </row>
    <row r="659" spans="1:10" s="414" customFormat="1" ht="15.75" customHeight="1">
      <c r="A659" s="284" t="str">
        <f>IF('Data invoice'!J774=0,"",'Data invoice'!K774)</f>
        <v/>
      </c>
      <c r="B659" s="284" t="str">
        <f>IF('Data invoice'!K774=0,"",'Data invoice'!L774)</f>
        <v/>
      </c>
      <c r="C659" s="284" t="str">
        <f>IF('Data invoice'!L774=0,"",'Data invoice'!M774)</f>
        <v/>
      </c>
      <c r="D659" s="284" t="str">
        <f>IF('Data invoice'!M774=0,"",'Data invoice'!N774)</f>
        <v/>
      </c>
      <c r="E659" s="284" t="str">
        <f>IF('Data invoice'!N774=0,"",'Data invoice'!O774)</f>
        <v/>
      </c>
      <c r="F659" s="284" t="str">
        <f>IF('Data invoice'!O774=0,"",'Data invoice'!P774)</f>
        <v/>
      </c>
      <c r="G659" s="284" t="str">
        <f>IF('Data invoice'!P774=0,"",'Data invoice'!Q774)</f>
        <v/>
      </c>
      <c r="H659" s="284" t="str">
        <f>IF('Data invoice'!Q774=0,"",'Data invoice'!R774)</f>
        <v/>
      </c>
      <c r="I659" s="320" t="str">
        <f>IF('Data invoice'!R774=0,"",'Data invoice'!S774)</f>
        <v/>
      </c>
      <c r="J659" s="367" t="str">
        <f>IF('Data invoice'!S774=0,"",'Data invoice'!T774)</f>
        <v/>
      </c>
    </row>
    <row r="660" spans="1:10" s="414" customFormat="1" ht="15.75" customHeight="1">
      <c r="A660" s="284" t="str">
        <f>IF('Data invoice'!J775=0,"",'Data invoice'!K775)</f>
        <v/>
      </c>
      <c r="B660" s="284" t="str">
        <f>IF('Data invoice'!K775=0,"",'Data invoice'!L775)</f>
        <v/>
      </c>
      <c r="C660" s="284" t="str">
        <f>IF('Data invoice'!L775=0,"",'Data invoice'!M775)</f>
        <v/>
      </c>
      <c r="D660" s="284" t="str">
        <f>IF('Data invoice'!M775=0,"",'Data invoice'!N775)</f>
        <v/>
      </c>
      <c r="E660" s="284" t="str">
        <f>IF('Data invoice'!N775=0,"",'Data invoice'!O775)</f>
        <v/>
      </c>
      <c r="F660" s="284" t="str">
        <f>IF('Data invoice'!O775=0,"",'Data invoice'!P775)</f>
        <v/>
      </c>
      <c r="G660" s="284" t="str">
        <f>IF('Data invoice'!P775=0,"",'Data invoice'!Q775)</f>
        <v/>
      </c>
      <c r="H660" s="284" t="str">
        <f>IF('Data invoice'!Q775=0,"",'Data invoice'!R775)</f>
        <v/>
      </c>
      <c r="I660" s="320" t="str">
        <f>IF('Data invoice'!R775=0,"",'Data invoice'!S775)</f>
        <v/>
      </c>
      <c r="J660" s="367" t="str">
        <f>IF('Data invoice'!S775=0,"",'Data invoice'!T775)</f>
        <v/>
      </c>
    </row>
    <row r="661" spans="1:10" s="414" customFormat="1" ht="15.75" customHeight="1">
      <c r="A661" s="284" t="str">
        <f>IF('Data invoice'!J776=0,"",'Data invoice'!K776)</f>
        <v/>
      </c>
      <c r="B661" s="284" t="str">
        <f>IF('Data invoice'!K776=0,"",'Data invoice'!L776)</f>
        <v/>
      </c>
      <c r="C661" s="284" t="str">
        <f>IF('Data invoice'!L776=0,"",'Data invoice'!M776)</f>
        <v/>
      </c>
      <c r="D661" s="284" t="str">
        <f>IF('Data invoice'!M776=0,"",'Data invoice'!N776)</f>
        <v/>
      </c>
      <c r="E661" s="284" t="str">
        <f>IF('Data invoice'!N776=0,"",'Data invoice'!O776)</f>
        <v/>
      </c>
      <c r="F661" s="284" t="str">
        <f>IF('Data invoice'!O776=0,"",'Data invoice'!P776)</f>
        <v/>
      </c>
      <c r="G661" s="284" t="str">
        <f>IF('Data invoice'!P776=0,"",'Data invoice'!Q776)</f>
        <v/>
      </c>
      <c r="H661" s="284" t="str">
        <f>IF('Data invoice'!Q776=0,"",'Data invoice'!R776)</f>
        <v/>
      </c>
      <c r="I661" s="320" t="str">
        <f>IF('Data invoice'!R776=0,"",'Data invoice'!S776)</f>
        <v/>
      </c>
      <c r="J661" s="367" t="str">
        <f>IF('Data invoice'!S776=0,"",'Data invoice'!T776)</f>
        <v/>
      </c>
    </row>
    <row r="662" spans="1:10" s="414" customFormat="1" ht="15.75" customHeight="1">
      <c r="A662" s="284" t="str">
        <f>IF('Data invoice'!J777=0,"",'Data invoice'!K777)</f>
        <v/>
      </c>
      <c r="B662" s="284" t="str">
        <f>IF('Data invoice'!K777=0,"",'Data invoice'!L777)</f>
        <v/>
      </c>
      <c r="C662" s="284" t="str">
        <f>IF('Data invoice'!L777=0,"",'Data invoice'!M777)</f>
        <v/>
      </c>
      <c r="D662" s="284" t="str">
        <f>IF('Data invoice'!M777=0,"",'Data invoice'!N777)</f>
        <v/>
      </c>
      <c r="E662" s="284" t="str">
        <f>IF('Data invoice'!N777=0,"",'Data invoice'!O777)</f>
        <v/>
      </c>
      <c r="F662" s="284" t="str">
        <f>IF('Data invoice'!O777=0,"",'Data invoice'!P777)</f>
        <v/>
      </c>
      <c r="G662" s="284" t="str">
        <f>IF('Data invoice'!P777=0,"",'Data invoice'!Q777)</f>
        <v/>
      </c>
      <c r="H662" s="284" t="str">
        <f>IF('Data invoice'!Q777=0,"",'Data invoice'!R777)</f>
        <v/>
      </c>
      <c r="I662" s="320" t="str">
        <f>IF('Data invoice'!R777=0,"",'Data invoice'!S777)</f>
        <v/>
      </c>
      <c r="J662" s="367" t="str">
        <f>IF('Data invoice'!S777=0,"",'Data invoice'!T777)</f>
        <v/>
      </c>
    </row>
    <row r="663" spans="1:10" s="414" customFormat="1" ht="15.75" customHeight="1">
      <c r="A663" s="284" t="str">
        <f>IF('Data invoice'!J778=0,"",'Data invoice'!K778)</f>
        <v/>
      </c>
      <c r="B663" s="284" t="str">
        <f>IF('Data invoice'!K778=0,"",'Data invoice'!L778)</f>
        <v/>
      </c>
      <c r="C663" s="284" t="str">
        <f>IF('Data invoice'!L778=0,"",'Data invoice'!M778)</f>
        <v/>
      </c>
      <c r="D663" s="284" t="str">
        <f>IF('Data invoice'!M778=0,"",'Data invoice'!N778)</f>
        <v/>
      </c>
      <c r="E663" s="284" t="str">
        <f>IF('Data invoice'!N778=0,"",'Data invoice'!O778)</f>
        <v/>
      </c>
      <c r="F663" s="284" t="str">
        <f>IF('Data invoice'!O778=0,"",'Data invoice'!P778)</f>
        <v/>
      </c>
      <c r="G663" s="284" t="str">
        <f>IF('Data invoice'!P778=0,"",'Data invoice'!Q778)</f>
        <v/>
      </c>
      <c r="H663" s="284" t="str">
        <f>IF('Data invoice'!Q778=0,"",'Data invoice'!R778)</f>
        <v/>
      </c>
      <c r="I663" s="320" t="str">
        <f>IF('Data invoice'!R778=0,"",'Data invoice'!S778)</f>
        <v/>
      </c>
      <c r="J663" s="367" t="str">
        <f>IF('Data invoice'!S778=0,"",'Data invoice'!T778)</f>
        <v/>
      </c>
    </row>
    <row r="664" spans="1:10" s="414" customFormat="1" ht="15.75" customHeight="1">
      <c r="A664" s="284" t="str">
        <f>IF('Data invoice'!J779=0,"",'Data invoice'!K779)</f>
        <v/>
      </c>
      <c r="B664" s="284" t="str">
        <f>IF('Data invoice'!K779=0,"",'Data invoice'!L779)</f>
        <v/>
      </c>
      <c r="C664" s="284" t="str">
        <f>IF('Data invoice'!L779=0,"",'Data invoice'!M779)</f>
        <v/>
      </c>
      <c r="D664" s="284" t="str">
        <f>IF('Data invoice'!M779=0,"",'Data invoice'!N779)</f>
        <v/>
      </c>
      <c r="E664" s="284" t="str">
        <f>IF('Data invoice'!N779=0,"",'Data invoice'!O779)</f>
        <v/>
      </c>
      <c r="F664" s="284" t="str">
        <f>IF('Data invoice'!O779=0,"",'Data invoice'!P779)</f>
        <v/>
      </c>
      <c r="G664" s="284" t="str">
        <f>IF('Data invoice'!P779=0,"",'Data invoice'!Q779)</f>
        <v/>
      </c>
      <c r="H664" s="284" t="str">
        <f>IF('Data invoice'!Q779=0,"",'Data invoice'!R779)</f>
        <v/>
      </c>
      <c r="I664" s="320" t="str">
        <f>IF('Data invoice'!R779=0,"",'Data invoice'!S779)</f>
        <v/>
      </c>
      <c r="J664" s="367" t="str">
        <f>IF('Data invoice'!S779=0,"",'Data invoice'!T779)</f>
        <v/>
      </c>
    </row>
    <row r="665" spans="1:10" s="414" customFormat="1" ht="15.75" customHeight="1">
      <c r="A665" s="284" t="str">
        <f>IF('Data invoice'!J780=0,"",'Data invoice'!K780)</f>
        <v/>
      </c>
      <c r="B665" s="284" t="str">
        <f>IF('Data invoice'!K780=0,"",'Data invoice'!L780)</f>
        <v/>
      </c>
      <c r="C665" s="284" t="str">
        <f>IF('Data invoice'!L780=0,"",'Data invoice'!M780)</f>
        <v/>
      </c>
      <c r="D665" s="284" t="str">
        <f>IF('Data invoice'!M780=0,"",'Data invoice'!N780)</f>
        <v/>
      </c>
      <c r="E665" s="284" t="str">
        <f>IF('Data invoice'!N780=0,"",'Data invoice'!O780)</f>
        <v/>
      </c>
      <c r="F665" s="284" t="str">
        <f>IF('Data invoice'!O780=0,"",'Data invoice'!P780)</f>
        <v/>
      </c>
      <c r="G665" s="284" t="str">
        <f>IF('Data invoice'!P780=0,"",'Data invoice'!Q780)</f>
        <v/>
      </c>
      <c r="H665" s="284" t="str">
        <f>IF('Data invoice'!Q780=0,"",'Data invoice'!R780)</f>
        <v/>
      </c>
      <c r="I665" s="320" t="str">
        <f>IF('Data invoice'!R780=0,"",'Data invoice'!S780)</f>
        <v/>
      </c>
      <c r="J665" s="367" t="str">
        <f>IF('Data invoice'!S780=0,"",'Data invoice'!T780)</f>
        <v/>
      </c>
    </row>
    <row r="666" spans="1:10" s="414" customFormat="1" ht="15.75" customHeight="1">
      <c r="A666" s="284" t="str">
        <f>IF('Data invoice'!J781=0,"",'Data invoice'!K781)</f>
        <v/>
      </c>
      <c r="B666" s="284" t="str">
        <f>IF('Data invoice'!K781=0,"",'Data invoice'!L781)</f>
        <v/>
      </c>
      <c r="C666" s="284" t="str">
        <f>IF('Data invoice'!L781=0,"",'Data invoice'!M781)</f>
        <v/>
      </c>
      <c r="D666" s="284" t="str">
        <f>IF('Data invoice'!M781=0,"",'Data invoice'!N781)</f>
        <v/>
      </c>
      <c r="E666" s="284" t="str">
        <f>IF('Data invoice'!N781=0,"",'Data invoice'!O781)</f>
        <v/>
      </c>
      <c r="F666" s="284" t="str">
        <f>IF('Data invoice'!O781=0,"",'Data invoice'!P781)</f>
        <v/>
      </c>
      <c r="G666" s="284" t="str">
        <f>IF('Data invoice'!P781=0,"",'Data invoice'!Q781)</f>
        <v/>
      </c>
      <c r="H666" s="284" t="str">
        <f>IF('Data invoice'!Q781=0,"",'Data invoice'!R781)</f>
        <v/>
      </c>
      <c r="I666" s="320" t="str">
        <f>IF('Data invoice'!R781=0,"",'Data invoice'!S781)</f>
        <v/>
      </c>
      <c r="J666" s="367" t="str">
        <f>IF('Data invoice'!S781=0,"",'Data invoice'!T781)</f>
        <v/>
      </c>
    </row>
    <row r="667" spans="1:10" s="414" customFormat="1" ht="15.75" customHeight="1">
      <c r="A667" s="284" t="str">
        <f>IF('Data invoice'!J782=0,"",'Data invoice'!K782)</f>
        <v/>
      </c>
      <c r="B667" s="284" t="str">
        <f>IF('Data invoice'!K782=0,"",'Data invoice'!L782)</f>
        <v/>
      </c>
      <c r="C667" s="284" t="str">
        <f>IF('Data invoice'!L782=0,"",'Data invoice'!M782)</f>
        <v/>
      </c>
      <c r="D667" s="284" t="str">
        <f>IF('Data invoice'!M782=0,"",'Data invoice'!N782)</f>
        <v/>
      </c>
      <c r="E667" s="284" t="str">
        <f>IF('Data invoice'!N782=0,"",'Data invoice'!O782)</f>
        <v/>
      </c>
      <c r="F667" s="284" t="str">
        <f>IF('Data invoice'!O782=0,"",'Data invoice'!P782)</f>
        <v/>
      </c>
      <c r="G667" s="284" t="str">
        <f>IF('Data invoice'!P782=0,"",'Data invoice'!Q782)</f>
        <v/>
      </c>
      <c r="H667" s="284" t="str">
        <f>IF('Data invoice'!Q782=0,"",'Data invoice'!R782)</f>
        <v/>
      </c>
      <c r="I667" s="320" t="str">
        <f>IF('Data invoice'!R782=0,"",'Data invoice'!S782)</f>
        <v/>
      </c>
      <c r="J667" s="367" t="str">
        <f>IF('Data invoice'!S782=0,"",'Data invoice'!T782)</f>
        <v/>
      </c>
    </row>
    <row r="668" spans="1:10" s="414" customFormat="1" ht="15.75" customHeight="1">
      <c r="A668" s="284" t="str">
        <f>IF('Data invoice'!J783=0,"",'Data invoice'!K783)</f>
        <v/>
      </c>
      <c r="B668" s="284" t="str">
        <f>IF('Data invoice'!K783=0,"",'Data invoice'!L783)</f>
        <v/>
      </c>
      <c r="C668" s="284" t="str">
        <f>IF('Data invoice'!L783=0,"",'Data invoice'!M783)</f>
        <v/>
      </c>
      <c r="D668" s="284" t="str">
        <f>IF('Data invoice'!M783=0,"",'Data invoice'!N783)</f>
        <v/>
      </c>
      <c r="E668" s="284" t="str">
        <f>IF('Data invoice'!N783=0,"",'Data invoice'!O783)</f>
        <v/>
      </c>
      <c r="F668" s="284" t="str">
        <f>IF('Data invoice'!O783=0,"",'Data invoice'!P783)</f>
        <v/>
      </c>
      <c r="G668" s="284" t="str">
        <f>IF('Data invoice'!P783=0,"",'Data invoice'!Q783)</f>
        <v/>
      </c>
      <c r="H668" s="284" t="str">
        <f>IF('Data invoice'!Q783=0,"",'Data invoice'!R783)</f>
        <v/>
      </c>
      <c r="I668" s="320" t="str">
        <f>IF('Data invoice'!R783=0,"",'Data invoice'!S783)</f>
        <v/>
      </c>
      <c r="J668" s="367" t="str">
        <f>IF('Data invoice'!S783=0,"",'Data invoice'!T783)</f>
        <v/>
      </c>
    </row>
    <row r="669" spans="1:10" s="414" customFormat="1" ht="15.75" customHeight="1">
      <c r="A669" s="284" t="str">
        <f>IF('Data invoice'!J784=0,"",'Data invoice'!K784)</f>
        <v/>
      </c>
      <c r="B669" s="284" t="str">
        <f>IF('Data invoice'!K784=0,"",'Data invoice'!L784)</f>
        <v/>
      </c>
      <c r="C669" s="284" t="str">
        <f>IF('Data invoice'!L784=0,"",'Data invoice'!M784)</f>
        <v/>
      </c>
      <c r="D669" s="284" t="str">
        <f>IF('Data invoice'!M784=0,"",'Data invoice'!N784)</f>
        <v/>
      </c>
      <c r="E669" s="284" t="str">
        <f>IF('Data invoice'!N784=0,"",'Data invoice'!O784)</f>
        <v/>
      </c>
      <c r="F669" s="284" t="str">
        <f>IF('Data invoice'!O784=0,"",'Data invoice'!P784)</f>
        <v/>
      </c>
      <c r="G669" s="284" t="str">
        <f>IF('Data invoice'!P784=0,"",'Data invoice'!Q784)</f>
        <v/>
      </c>
      <c r="H669" s="284" t="str">
        <f>IF('Data invoice'!Q784=0,"",'Data invoice'!R784)</f>
        <v/>
      </c>
      <c r="I669" s="320" t="str">
        <f>IF('Data invoice'!R784=0,"",'Data invoice'!S784)</f>
        <v/>
      </c>
      <c r="J669" s="367" t="str">
        <f>IF('Data invoice'!S784=0,"",'Data invoice'!T784)</f>
        <v/>
      </c>
    </row>
    <row r="670" spans="1:10" s="414" customFormat="1" ht="15.75" customHeight="1">
      <c r="A670" s="284" t="str">
        <f>IF('Data invoice'!J785=0,"",'Data invoice'!K785)</f>
        <v/>
      </c>
      <c r="B670" s="284" t="str">
        <f>IF('Data invoice'!K785=0,"",'Data invoice'!L785)</f>
        <v/>
      </c>
      <c r="C670" s="284" t="str">
        <f>IF('Data invoice'!L785=0,"",'Data invoice'!M785)</f>
        <v/>
      </c>
      <c r="D670" s="284" t="str">
        <f>IF('Data invoice'!M785=0,"",'Data invoice'!N785)</f>
        <v/>
      </c>
      <c r="E670" s="284" t="str">
        <f>IF('Data invoice'!N785=0,"",'Data invoice'!O785)</f>
        <v/>
      </c>
      <c r="F670" s="284" t="str">
        <f>IF('Data invoice'!O785=0,"",'Data invoice'!P785)</f>
        <v/>
      </c>
      <c r="G670" s="284" t="str">
        <f>IF('Data invoice'!P785=0,"",'Data invoice'!Q785)</f>
        <v/>
      </c>
      <c r="H670" s="284" t="str">
        <f>IF('Data invoice'!Q785=0,"",'Data invoice'!R785)</f>
        <v/>
      </c>
      <c r="I670" s="320" t="str">
        <f>IF('Data invoice'!R785=0,"",'Data invoice'!S785)</f>
        <v/>
      </c>
      <c r="J670" s="367" t="str">
        <f>IF('Data invoice'!S785=0,"",'Data invoice'!T785)</f>
        <v/>
      </c>
    </row>
    <row r="671" spans="1:10" s="414" customFormat="1" ht="15.75" customHeight="1">
      <c r="A671" s="284" t="str">
        <f>IF('Data invoice'!J786=0,"",'Data invoice'!K786)</f>
        <v/>
      </c>
      <c r="B671" s="284" t="str">
        <f>IF('Data invoice'!K786=0,"",'Data invoice'!L786)</f>
        <v/>
      </c>
      <c r="C671" s="284" t="str">
        <f>IF('Data invoice'!L786=0,"",'Data invoice'!M786)</f>
        <v/>
      </c>
      <c r="D671" s="284" t="str">
        <f>IF('Data invoice'!M786=0,"",'Data invoice'!N786)</f>
        <v/>
      </c>
      <c r="E671" s="284" t="str">
        <f>IF('Data invoice'!N786=0,"",'Data invoice'!O786)</f>
        <v/>
      </c>
      <c r="F671" s="284" t="str">
        <f>IF('Data invoice'!O786=0,"",'Data invoice'!P786)</f>
        <v/>
      </c>
      <c r="G671" s="284" t="str">
        <f>IF('Data invoice'!P786=0,"",'Data invoice'!Q786)</f>
        <v/>
      </c>
      <c r="H671" s="284" t="str">
        <f>IF('Data invoice'!Q786=0,"",'Data invoice'!R786)</f>
        <v/>
      </c>
      <c r="I671" s="320" t="str">
        <f>IF('Data invoice'!R786=0,"",'Data invoice'!S786)</f>
        <v/>
      </c>
      <c r="J671" s="367" t="str">
        <f>IF('Data invoice'!S786=0,"",'Data invoice'!T786)</f>
        <v/>
      </c>
    </row>
    <row r="672" spans="1:10" s="414" customFormat="1" ht="15.75" customHeight="1">
      <c r="A672" s="284" t="str">
        <f>IF('Data invoice'!J787=0,"",'Data invoice'!K787)</f>
        <v/>
      </c>
      <c r="B672" s="284" t="str">
        <f>IF('Data invoice'!K787=0,"",'Data invoice'!L787)</f>
        <v/>
      </c>
      <c r="C672" s="284" t="str">
        <f>IF('Data invoice'!L787=0,"",'Data invoice'!M787)</f>
        <v/>
      </c>
      <c r="D672" s="284" t="str">
        <f>IF('Data invoice'!M787=0,"",'Data invoice'!N787)</f>
        <v/>
      </c>
      <c r="E672" s="284" t="str">
        <f>IF('Data invoice'!N787=0,"",'Data invoice'!O787)</f>
        <v/>
      </c>
      <c r="F672" s="284" t="str">
        <f>IF('Data invoice'!O787=0,"",'Data invoice'!P787)</f>
        <v/>
      </c>
      <c r="G672" s="284" t="str">
        <f>IF('Data invoice'!P787=0,"",'Data invoice'!Q787)</f>
        <v/>
      </c>
      <c r="H672" s="284" t="str">
        <f>IF('Data invoice'!Q787=0,"",'Data invoice'!R787)</f>
        <v/>
      </c>
      <c r="I672" s="320" t="str">
        <f>IF('Data invoice'!R787=0,"",'Data invoice'!S787)</f>
        <v/>
      </c>
      <c r="J672" s="367" t="str">
        <f>IF('Data invoice'!S787=0,"",'Data invoice'!T787)</f>
        <v/>
      </c>
    </row>
    <row r="673" spans="1:10" s="414" customFormat="1" ht="15.75" customHeight="1">
      <c r="A673" s="284" t="str">
        <f>IF('Data invoice'!J788=0,"",'Data invoice'!K788)</f>
        <v/>
      </c>
      <c r="B673" s="284" t="str">
        <f>IF('Data invoice'!K788=0,"",'Data invoice'!L788)</f>
        <v/>
      </c>
      <c r="C673" s="284" t="str">
        <f>IF('Data invoice'!L788=0,"",'Data invoice'!M788)</f>
        <v/>
      </c>
      <c r="D673" s="284" t="str">
        <f>IF('Data invoice'!M788=0,"",'Data invoice'!N788)</f>
        <v/>
      </c>
      <c r="E673" s="284" t="str">
        <f>IF('Data invoice'!N788=0,"",'Data invoice'!O788)</f>
        <v/>
      </c>
      <c r="F673" s="284" t="str">
        <f>IF('Data invoice'!O788=0,"",'Data invoice'!P788)</f>
        <v/>
      </c>
      <c r="G673" s="284" t="str">
        <f>IF('Data invoice'!P788=0,"",'Data invoice'!Q788)</f>
        <v/>
      </c>
      <c r="H673" s="284" t="str">
        <f>IF('Data invoice'!Q788=0,"",'Data invoice'!R788)</f>
        <v/>
      </c>
      <c r="I673" s="320" t="str">
        <f>IF('Data invoice'!R788=0,"",'Data invoice'!S788)</f>
        <v/>
      </c>
      <c r="J673" s="367" t="str">
        <f>IF('Data invoice'!S788=0,"",'Data invoice'!T788)</f>
        <v/>
      </c>
    </row>
    <row r="674" spans="1:10" s="414" customFormat="1" ht="15.75" customHeight="1">
      <c r="A674" s="284" t="str">
        <f>IF('Data invoice'!J789=0,"",'Data invoice'!K789)</f>
        <v/>
      </c>
      <c r="B674" s="284" t="str">
        <f>IF('Data invoice'!K789=0,"",'Data invoice'!L789)</f>
        <v/>
      </c>
      <c r="C674" s="284" t="str">
        <f>IF('Data invoice'!L789=0,"",'Data invoice'!M789)</f>
        <v/>
      </c>
      <c r="D674" s="284" t="str">
        <f>IF('Data invoice'!M789=0,"",'Data invoice'!N789)</f>
        <v/>
      </c>
      <c r="E674" s="284" t="str">
        <f>IF('Data invoice'!N789=0,"",'Data invoice'!O789)</f>
        <v/>
      </c>
      <c r="F674" s="284" t="str">
        <f>IF('Data invoice'!O789=0,"",'Data invoice'!P789)</f>
        <v/>
      </c>
      <c r="G674" s="284" t="str">
        <f>IF('Data invoice'!P789=0,"",'Data invoice'!Q789)</f>
        <v/>
      </c>
      <c r="H674" s="284" t="str">
        <f>IF('Data invoice'!Q789=0,"",'Data invoice'!R789)</f>
        <v/>
      </c>
      <c r="I674" s="320" t="str">
        <f>IF('Data invoice'!R789=0,"",'Data invoice'!S789)</f>
        <v/>
      </c>
      <c r="J674" s="367" t="str">
        <f>IF('Data invoice'!S789=0,"",'Data invoice'!T789)</f>
        <v/>
      </c>
    </row>
    <row r="675" spans="1:10" s="414" customFormat="1" ht="15.75" customHeight="1">
      <c r="A675" s="284" t="str">
        <f>IF('Data invoice'!J790=0,"",'Data invoice'!K790)</f>
        <v/>
      </c>
      <c r="B675" s="284" t="str">
        <f>IF('Data invoice'!K790=0,"",'Data invoice'!L790)</f>
        <v/>
      </c>
      <c r="C675" s="284" t="str">
        <f>IF('Data invoice'!L790=0,"",'Data invoice'!M790)</f>
        <v/>
      </c>
      <c r="D675" s="284" t="str">
        <f>IF('Data invoice'!M790=0,"",'Data invoice'!N790)</f>
        <v/>
      </c>
      <c r="E675" s="284" t="str">
        <f>IF('Data invoice'!N790=0,"",'Data invoice'!O790)</f>
        <v/>
      </c>
      <c r="F675" s="284" t="str">
        <f>IF('Data invoice'!O790=0,"",'Data invoice'!P790)</f>
        <v/>
      </c>
      <c r="G675" s="284" t="str">
        <f>IF('Data invoice'!P790=0,"",'Data invoice'!Q790)</f>
        <v/>
      </c>
      <c r="H675" s="284" t="str">
        <f>IF('Data invoice'!Q790=0,"",'Data invoice'!R790)</f>
        <v/>
      </c>
      <c r="I675" s="320" t="str">
        <f>IF('Data invoice'!R790=0,"",'Data invoice'!S790)</f>
        <v/>
      </c>
      <c r="J675" s="367" t="str">
        <f>IF('Data invoice'!S790=0,"",'Data invoice'!T790)</f>
        <v/>
      </c>
    </row>
    <row r="676" spans="1:10" s="414" customFormat="1" ht="15.75" customHeight="1">
      <c r="A676" s="284" t="str">
        <f>IF('Data invoice'!J791=0,"",'Data invoice'!K791)</f>
        <v/>
      </c>
      <c r="B676" s="284" t="str">
        <f>IF('Data invoice'!K791=0,"",'Data invoice'!L791)</f>
        <v/>
      </c>
      <c r="C676" s="284" t="str">
        <f>IF('Data invoice'!L791=0,"",'Data invoice'!M791)</f>
        <v/>
      </c>
      <c r="D676" s="284" t="str">
        <f>IF('Data invoice'!M791=0,"",'Data invoice'!N791)</f>
        <v/>
      </c>
      <c r="E676" s="284" t="str">
        <f>IF('Data invoice'!N791=0,"",'Data invoice'!O791)</f>
        <v/>
      </c>
      <c r="F676" s="284" t="str">
        <f>IF('Data invoice'!O791=0,"",'Data invoice'!P791)</f>
        <v/>
      </c>
      <c r="G676" s="284" t="str">
        <f>IF('Data invoice'!P791=0,"",'Data invoice'!Q791)</f>
        <v/>
      </c>
      <c r="H676" s="284" t="str">
        <f>IF('Data invoice'!Q791=0,"",'Data invoice'!R791)</f>
        <v/>
      </c>
      <c r="I676" s="320" t="str">
        <f>IF('Data invoice'!R791=0,"",'Data invoice'!S791)</f>
        <v/>
      </c>
      <c r="J676" s="367" t="str">
        <f>IF('Data invoice'!S791=0,"",'Data invoice'!T791)</f>
        <v/>
      </c>
    </row>
    <row r="677" spans="1:10" s="414" customFormat="1" ht="15.75" customHeight="1">
      <c r="A677" s="284" t="str">
        <f>IF('Data invoice'!J792=0,"",'Data invoice'!K792)</f>
        <v/>
      </c>
      <c r="B677" s="284" t="str">
        <f>IF('Data invoice'!K792=0,"",'Data invoice'!L792)</f>
        <v/>
      </c>
      <c r="C677" s="284" t="str">
        <f>IF('Data invoice'!L792=0,"",'Data invoice'!M792)</f>
        <v/>
      </c>
      <c r="D677" s="284" t="str">
        <f>IF('Data invoice'!M792=0,"",'Data invoice'!N792)</f>
        <v/>
      </c>
      <c r="E677" s="284" t="str">
        <f>IF('Data invoice'!N792=0,"",'Data invoice'!O792)</f>
        <v/>
      </c>
      <c r="F677" s="284" t="str">
        <f>IF('Data invoice'!O792=0,"",'Data invoice'!P792)</f>
        <v/>
      </c>
      <c r="G677" s="284" t="str">
        <f>IF('Data invoice'!P792=0,"",'Data invoice'!Q792)</f>
        <v/>
      </c>
      <c r="H677" s="284" t="str">
        <f>IF('Data invoice'!Q792=0,"",'Data invoice'!R792)</f>
        <v/>
      </c>
      <c r="I677" s="320" t="str">
        <f>IF('Data invoice'!R792=0,"",'Data invoice'!S792)</f>
        <v/>
      </c>
      <c r="J677" s="367" t="str">
        <f>IF('Data invoice'!S792=0,"",'Data invoice'!T792)</f>
        <v/>
      </c>
    </row>
    <row r="678" spans="1:10" s="414" customFormat="1" ht="15.75" customHeight="1">
      <c r="A678" s="284" t="str">
        <f>IF('Data invoice'!J793=0,"",'Data invoice'!K793)</f>
        <v/>
      </c>
      <c r="B678" s="284" t="str">
        <f>IF('Data invoice'!K793=0,"",'Data invoice'!L793)</f>
        <v/>
      </c>
      <c r="C678" s="284" t="str">
        <f>IF('Data invoice'!L793=0,"",'Data invoice'!M793)</f>
        <v/>
      </c>
      <c r="D678" s="284" t="str">
        <f>IF('Data invoice'!M793=0,"",'Data invoice'!N793)</f>
        <v/>
      </c>
      <c r="E678" s="284" t="str">
        <f>IF('Data invoice'!N793=0,"",'Data invoice'!O793)</f>
        <v/>
      </c>
      <c r="F678" s="284" t="str">
        <f>IF('Data invoice'!O793=0,"",'Data invoice'!P793)</f>
        <v/>
      </c>
      <c r="G678" s="284" t="str">
        <f>IF('Data invoice'!P793=0,"",'Data invoice'!Q793)</f>
        <v/>
      </c>
      <c r="H678" s="284" t="str">
        <f>IF('Data invoice'!Q793=0,"",'Data invoice'!R793)</f>
        <v/>
      </c>
      <c r="I678" s="320" t="str">
        <f>IF('Data invoice'!R793=0,"",'Data invoice'!S793)</f>
        <v/>
      </c>
      <c r="J678" s="367" t="str">
        <f>IF('Data invoice'!S793=0,"",'Data invoice'!T793)</f>
        <v/>
      </c>
    </row>
    <row r="679" spans="1:10" s="414" customFormat="1" ht="15.75" customHeight="1">
      <c r="A679" s="284" t="str">
        <f>IF('Data invoice'!J794=0,"",'Data invoice'!K794)</f>
        <v/>
      </c>
      <c r="B679" s="284" t="str">
        <f>IF('Data invoice'!K794=0,"",'Data invoice'!L794)</f>
        <v/>
      </c>
      <c r="C679" s="284" t="str">
        <f>IF('Data invoice'!L794=0,"",'Data invoice'!M794)</f>
        <v/>
      </c>
      <c r="D679" s="284" t="str">
        <f>IF('Data invoice'!M794=0,"",'Data invoice'!N794)</f>
        <v/>
      </c>
      <c r="E679" s="284" t="str">
        <f>IF('Data invoice'!N794=0,"",'Data invoice'!O794)</f>
        <v/>
      </c>
      <c r="F679" s="284" t="str">
        <f>IF('Data invoice'!O794=0,"",'Data invoice'!P794)</f>
        <v/>
      </c>
      <c r="G679" s="284" t="str">
        <f>IF('Data invoice'!P794=0,"",'Data invoice'!Q794)</f>
        <v/>
      </c>
      <c r="H679" s="284" t="str">
        <f>IF('Data invoice'!Q794=0,"",'Data invoice'!R794)</f>
        <v/>
      </c>
      <c r="I679" s="320" t="str">
        <f>IF('Data invoice'!R794=0,"",'Data invoice'!S794)</f>
        <v/>
      </c>
      <c r="J679" s="367" t="str">
        <f>IF('Data invoice'!S794=0,"",'Data invoice'!T794)</f>
        <v/>
      </c>
    </row>
    <row r="680" spans="1:10" s="414" customFormat="1" ht="15.75" customHeight="1">
      <c r="A680" s="284" t="str">
        <f>IF('Data invoice'!J795=0,"",'Data invoice'!K795)</f>
        <v/>
      </c>
      <c r="B680" s="284" t="str">
        <f>IF('Data invoice'!K795=0,"",'Data invoice'!L795)</f>
        <v/>
      </c>
      <c r="C680" s="284" t="str">
        <f>IF('Data invoice'!L795=0,"",'Data invoice'!M795)</f>
        <v/>
      </c>
      <c r="D680" s="284" t="str">
        <f>IF('Data invoice'!M795=0,"",'Data invoice'!N795)</f>
        <v/>
      </c>
      <c r="E680" s="284" t="str">
        <f>IF('Data invoice'!N795=0,"",'Data invoice'!O795)</f>
        <v/>
      </c>
      <c r="F680" s="284" t="str">
        <f>IF('Data invoice'!O795=0,"",'Data invoice'!P795)</f>
        <v/>
      </c>
      <c r="G680" s="284" t="str">
        <f>IF('Data invoice'!P795=0,"",'Data invoice'!Q795)</f>
        <v/>
      </c>
      <c r="H680" s="284" t="str">
        <f>IF('Data invoice'!Q795=0,"",'Data invoice'!R795)</f>
        <v/>
      </c>
      <c r="I680" s="320" t="str">
        <f>IF('Data invoice'!R795=0,"",'Data invoice'!S795)</f>
        <v/>
      </c>
      <c r="J680" s="367" t="str">
        <f>IF('Data invoice'!S795=0,"",'Data invoice'!T795)</f>
        <v/>
      </c>
    </row>
    <row r="681" spans="1:10" s="414" customFormat="1" ht="15.75" customHeight="1">
      <c r="A681" s="284" t="str">
        <f>IF('Data invoice'!J796=0,"",'Data invoice'!K796)</f>
        <v/>
      </c>
      <c r="B681" s="284" t="str">
        <f>IF('Data invoice'!K796=0,"",'Data invoice'!L796)</f>
        <v/>
      </c>
      <c r="C681" s="284" t="str">
        <f>IF('Data invoice'!L796=0,"",'Data invoice'!M796)</f>
        <v/>
      </c>
      <c r="D681" s="284" t="str">
        <f>IF('Data invoice'!M796=0,"",'Data invoice'!N796)</f>
        <v/>
      </c>
      <c r="E681" s="284" t="str">
        <f>IF('Data invoice'!N796=0,"",'Data invoice'!O796)</f>
        <v/>
      </c>
      <c r="F681" s="284" t="str">
        <f>IF('Data invoice'!O796=0,"",'Data invoice'!P796)</f>
        <v/>
      </c>
      <c r="G681" s="284" t="str">
        <f>IF('Data invoice'!P796=0,"",'Data invoice'!Q796)</f>
        <v/>
      </c>
      <c r="H681" s="284" t="str">
        <f>IF('Data invoice'!Q796=0,"",'Data invoice'!R796)</f>
        <v/>
      </c>
      <c r="I681" s="320" t="str">
        <f>IF('Data invoice'!R796=0,"",'Data invoice'!S796)</f>
        <v/>
      </c>
      <c r="J681" s="367" t="str">
        <f>IF('Data invoice'!S796=0,"",'Data invoice'!T796)</f>
        <v/>
      </c>
    </row>
    <row r="682" spans="1:10" s="414" customFormat="1" ht="15.75" customHeight="1">
      <c r="A682" s="284" t="str">
        <f>IF('Data invoice'!J797=0,"",'Data invoice'!K797)</f>
        <v/>
      </c>
      <c r="B682" s="284" t="str">
        <f>IF('Data invoice'!K797=0,"",'Data invoice'!L797)</f>
        <v/>
      </c>
      <c r="C682" s="284" t="str">
        <f>IF('Data invoice'!L797=0,"",'Data invoice'!M797)</f>
        <v/>
      </c>
      <c r="D682" s="284" t="str">
        <f>IF('Data invoice'!M797=0,"",'Data invoice'!N797)</f>
        <v/>
      </c>
      <c r="E682" s="284" t="str">
        <f>IF('Data invoice'!N797=0,"",'Data invoice'!O797)</f>
        <v/>
      </c>
      <c r="F682" s="284" t="str">
        <f>IF('Data invoice'!O797=0,"",'Data invoice'!P797)</f>
        <v/>
      </c>
      <c r="G682" s="284" t="str">
        <f>IF('Data invoice'!P797=0,"",'Data invoice'!Q797)</f>
        <v/>
      </c>
      <c r="H682" s="284" t="str">
        <f>IF('Data invoice'!Q797=0,"",'Data invoice'!R797)</f>
        <v/>
      </c>
      <c r="I682" s="320" t="str">
        <f>IF('Data invoice'!R797=0,"",'Data invoice'!S797)</f>
        <v/>
      </c>
      <c r="J682" s="367" t="str">
        <f>IF('Data invoice'!S797=0,"",'Data invoice'!T797)</f>
        <v/>
      </c>
    </row>
    <row r="683" spans="1:10" s="414" customFormat="1" ht="15.75" customHeight="1">
      <c r="A683" s="284" t="str">
        <f>IF('Data invoice'!J798=0,"",'Data invoice'!K798)</f>
        <v/>
      </c>
      <c r="B683" s="284" t="str">
        <f>IF('Data invoice'!K798=0,"",'Data invoice'!L798)</f>
        <v/>
      </c>
      <c r="C683" s="284" t="str">
        <f>IF('Data invoice'!L798=0,"",'Data invoice'!M798)</f>
        <v/>
      </c>
      <c r="D683" s="284" t="str">
        <f>IF('Data invoice'!M798=0,"",'Data invoice'!N798)</f>
        <v/>
      </c>
      <c r="E683" s="284" t="str">
        <f>IF('Data invoice'!N798=0,"",'Data invoice'!O798)</f>
        <v/>
      </c>
      <c r="F683" s="284" t="str">
        <f>IF('Data invoice'!O798=0,"",'Data invoice'!P798)</f>
        <v/>
      </c>
      <c r="G683" s="284" t="str">
        <f>IF('Data invoice'!P798=0,"",'Data invoice'!Q798)</f>
        <v/>
      </c>
      <c r="H683" s="284" t="str">
        <f>IF('Data invoice'!Q798=0,"",'Data invoice'!R798)</f>
        <v/>
      </c>
      <c r="I683" s="320" t="str">
        <f>IF('Data invoice'!R798=0,"",'Data invoice'!S798)</f>
        <v/>
      </c>
      <c r="J683" s="367" t="str">
        <f>IF('Data invoice'!S798=0,"",'Data invoice'!T798)</f>
        <v/>
      </c>
    </row>
    <row r="684" spans="1:10" s="414" customFormat="1" ht="15.75" customHeight="1">
      <c r="A684" s="284" t="str">
        <f>IF('Data invoice'!J799=0,"",'Data invoice'!K799)</f>
        <v/>
      </c>
      <c r="B684" s="284" t="str">
        <f>IF('Data invoice'!K799=0,"",'Data invoice'!L799)</f>
        <v/>
      </c>
      <c r="C684" s="284" t="str">
        <f>IF('Data invoice'!L799=0,"",'Data invoice'!M799)</f>
        <v/>
      </c>
      <c r="D684" s="284" t="str">
        <f>IF('Data invoice'!M799=0,"",'Data invoice'!N799)</f>
        <v/>
      </c>
      <c r="E684" s="284" t="str">
        <f>IF('Data invoice'!N799=0,"",'Data invoice'!O799)</f>
        <v/>
      </c>
      <c r="F684" s="284" t="str">
        <f>IF('Data invoice'!O799=0,"",'Data invoice'!P799)</f>
        <v/>
      </c>
      <c r="G684" s="284" t="str">
        <f>IF('Data invoice'!P799=0,"",'Data invoice'!Q799)</f>
        <v/>
      </c>
      <c r="H684" s="284" t="str">
        <f>IF('Data invoice'!Q799=0,"",'Data invoice'!R799)</f>
        <v/>
      </c>
      <c r="I684" s="320" t="str">
        <f>IF('Data invoice'!R799=0,"",'Data invoice'!S799)</f>
        <v/>
      </c>
      <c r="J684" s="367" t="str">
        <f>IF('Data invoice'!S799=0,"",'Data invoice'!T799)</f>
        <v/>
      </c>
    </row>
    <row r="685" spans="1:10" s="414" customFormat="1" ht="15.75" customHeight="1">
      <c r="A685" s="284" t="str">
        <f>IF('Data invoice'!J800=0,"",'Data invoice'!K800)</f>
        <v/>
      </c>
      <c r="B685" s="284" t="str">
        <f>IF('Data invoice'!K800=0,"",'Data invoice'!L800)</f>
        <v/>
      </c>
      <c r="C685" s="284" t="str">
        <f>IF('Data invoice'!L800=0,"",'Data invoice'!M800)</f>
        <v/>
      </c>
      <c r="D685" s="284" t="str">
        <f>IF('Data invoice'!M800=0,"",'Data invoice'!N800)</f>
        <v/>
      </c>
      <c r="E685" s="284" t="str">
        <f>IF('Data invoice'!N800=0,"",'Data invoice'!O800)</f>
        <v/>
      </c>
      <c r="F685" s="284" t="str">
        <f>IF('Data invoice'!O800=0,"",'Data invoice'!P800)</f>
        <v/>
      </c>
      <c r="G685" s="284" t="str">
        <f>IF('Data invoice'!P800=0,"",'Data invoice'!Q800)</f>
        <v/>
      </c>
      <c r="H685" s="284" t="str">
        <f>IF('Data invoice'!Q800=0,"",'Data invoice'!R800)</f>
        <v/>
      </c>
      <c r="I685" s="320" t="str">
        <f>IF('Data invoice'!R800=0,"",'Data invoice'!S800)</f>
        <v/>
      </c>
      <c r="J685" s="367" t="str">
        <f>IF('Data invoice'!S800=0,"",'Data invoice'!T800)</f>
        <v/>
      </c>
    </row>
    <row r="686" spans="1:10" s="414" customFormat="1" ht="15.75" customHeight="1">
      <c r="A686" s="284" t="str">
        <f>IF('Data invoice'!J801=0,"",'Data invoice'!K801)</f>
        <v/>
      </c>
      <c r="B686" s="284" t="str">
        <f>IF('Data invoice'!K801=0,"",'Data invoice'!L801)</f>
        <v/>
      </c>
      <c r="C686" s="284" t="str">
        <f>IF('Data invoice'!L801=0,"",'Data invoice'!M801)</f>
        <v/>
      </c>
      <c r="D686" s="284" t="str">
        <f>IF('Data invoice'!M801=0,"",'Data invoice'!N801)</f>
        <v/>
      </c>
      <c r="E686" s="284" t="str">
        <f>IF('Data invoice'!N801=0,"",'Data invoice'!O801)</f>
        <v/>
      </c>
      <c r="F686" s="284" t="str">
        <f>IF('Data invoice'!O801=0,"",'Data invoice'!P801)</f>
        <v/>
      </c>
      <c r="G686" s="284" t="str">
        <f>IF('Data invoice'!P801=0,"",'Data invoice'!Q801)</f>
        <v/>
      </c>
      <c r="H686" s="284" t="str">
        <f>IF('Data invoice'!Q801=0,"",'Data invoice'!R801)</f>
        <v/>
      </c>
      <c r="I686" s="320" t="str">
        <f>IF('Data invoice'!R801=0,"",'Data invoice'!S801)</f>
        <v/>
      </c>
      <c r="J686" s="367" t="str">
        <f>IF('Data invoice'!S801=0,"",'Data invoice'!T801)</f>
        <v/>
      </c>
    </row>
    <row r="687" spans="1:10" s="414" customFormat="1" ht="15.75" customHeight="1">
      <c r="A687" s="284" t="str">
        <f>IF('Data invoice'!J802=0,"",'Data invoice'!K802)</f>
        <v/>
      </c>
      <c r="B687" s="284" t="str">
        <f>IF('Data invoice'!K802=0,"",'Data invoice'!L802)</f>
        <v/>
      </c>
      <c r="C687" s="284" t="str">
        <f>IF('Data invoice'!L802=0,"",'Data invoice'!M802)</f>
        <v/>
      </c>
      <c r="D687" s="284" t="str">
        <f>IF('Data invoice'!M802=0,"",'Data invoice'!N802)</f>
        <v/>
      </c>
      <c r="E687" s="284" t="str">
        <f>IF('Data invoice'!N802=0,"",'Data invoice'!O802)</f>
        <v/>
      </c>
      <c r="F687" s="284" t="str">
        <f>IF('Data invoice'!O802=0,"",'Data invoice'!P802)</f>
        <v/>
      </c>
      <c r="G687" s="284" t="str">
        <f>IF('Data invoice'!P802=0,"",'Data invoice'!Q802)</f>
        <v/>
      </c>
      <c r="H687" s="284" t="str">
        <f>IF('Data invoice'!Q802=0,"",'Data invoice'!R802)</f>
        <v/>
      </c>
      <c r="I687" s="320" t="str">
        <f>IF('Data invoice'!R802=0,"",'Data invoice'!S802)</f>
        <v/>
      </c>
      <c r="J687" s="367" t="str">
        <f>IF('Data invoice'!S802=0,"",'Data invoice'!T802)</f>
        <v/>
      </c>
    </row>
    <row r="688" spans="1:10" s="414" customFormat="1" ht="15.75" customHeight="1">
      <c r="A688" s="284" t="str">
        <f>IF('Data invoice'!J803=0,"",'Data invoice'!K803)</f>
        <v/>
      </c>
      <c r="B688" s="284" t="str">
        <f>IF('Data invoice'!K803=0,"",'Data invoice'!L803)</f>
        <v/>
      </c>
      <c r="C688" s="284" t="str">
        <f>IF('Data invoice'!L803=0,"",'Data invoice'!M803)</f>
        <v/>
      </c>
      <c r="D688" s="284" t="str">
        <f>IF('Data invoice'!M803=0,"",'Data invoice'!N803)</f>
        <v/>
      </c>
      <c r="E688" s="284" t="str">
        <f>IF('Data invoice'!N803=0,"",'Data invoice'!O803)</f>
        <v/>
      </c>
      <c r="F688" s="284" t="str">
        <f>IF('Data invoice'!O803=0,"",'Data invoice'!P803)</f>
        <v/>
      </c>
      <c r="G688" s="284" t="str">
        <f>IF('Data invoice'!P803=0,"",'Data invoice'!Q803)</f>
        <v/>
      </c>
      <c r="H688" s="284" t="str">
        <f>IF('Data invoice'!Q803=0,"",'Data invoice'!R803)</f>
        <v/>
      </c>
      <c r="I688" s="320" t="str">
        <f>IF('Data invoice'!R803=0,"",'Data invoice'!S803)</f>
        <v/>
      </c>
      <c r="J688" s="367" t="str">
        <f>IF('Data invoice'!S803=0,"",'Data invoice'!T803)</f>
        <v/>
      </c>
    </row>
    <row r="689" spans="1:10" s="414" customFormat="1" ht="15.75" customHeight="1">
      <c r="A689" s="284" t="str">
        <f>IF('Data invoice'!J804=0,"",'Data invoice'!K804)</f>
        <v/>
      </c>
      <c r="B689" s="284" t="str">
        <f>IF('Data invoice'!K804=0,"",'Data invoice'!L804)</f>
        <v/>
      </c>
      <c r="C689" s="284" t="str">
        <f>IF('Data invoice'!L804=0,"",'Data invoice'!M804)</f>
        <v/>
      </c>
      <c r="D689" s="284" t="str">
        <f>IF('Data invoice'!M804=0,"",'Data invoice'!N804)</f>
        <v/>
      </c>
      <c r="E689" s="284" t="str">
        <f>IF('Data invoice'!N804=0,"",'Data invoice'!O804)</f>
        <v/>
      </c>
      <c r="F689" s="284" t="str">
        <f>IF('Data invoice'!O804=0,"",'Data invoice'!P804)</f>
        <v/>
      </c>
      <c r="G689" s="284" t="str">
        <f>IF('Data invoice'!P804=0,"",'Data invoice'!Q804)</f>
        <v/>
      </c>
      <c r="H689" s="284" t="str">
        <f>IF('Data invoice'!Q804=0,"",'Data invoice'!R804)</f>
        <v/>
      </c>
      <c r="I689" s="320" t="str">
        <f>IF('Data invoice'!R804=0,"",'Data invoice'!S804)</f>
        <v/>
      </c>
      <c r="J689" s="367" t="str">
        <f>IF('Data invoice'!S804=0,"",'Data invoice'!T804)</f>
        <v/>
      </c>
    </row>
    <row r="690" spans="1:10" s="414" customFormat="1" ht="15.75" customHeight="1">
      <c r="A690" s="284" t="str">
        <f>IF('Data invoice'!J805=0,"",'Data invoice'!K805)</f>
        <v/>
      </c>
      <c r="B690" s="284" t="str">
        <f>IF('Data invoice'!K805=0,"",'Data invoice'!L805)</f>
        <v/>
      </c>
      <c r="C690" s="284" t="str">
        <f>IF('Data invoice'!L805=0,"",'Data invoice'!M805)</f>
        <v/>
      </c>
      <c r="D690" s="284" t="str">
        <f>IF('Data invoice'!M805=0,"",'Data invoice'!N805)</f>
        <v/>
      </c>
      <c r="E690" s="284" t="str">
        <f>IF('Data invoice'!N805=0,"",'Data invoice'!O805)</f>
        <v/>
      </c>
      <c r="F690" s="284" t="str">
        <f>IF('Data invoice'!O805=0,"",'Data invoice'!P805)</f>
        <v/>
      </c>
      <c r="G690" s="284" t="str">
        <f>IF('Data invoice'!P805=0,"",'Data invoice'!Q805)</f>
        <v/>
      </c>
      <c r="H690" s="284" t="str">
        <f>IF('Data invoice'!Q805=0,"",'Data invoice'!R805)</f>
        <v/>
      </c>
      <c r="I690" s="320" t="str">
        <f>IF('Data invoice'!R805=0,"",'Data invoice'!S805)</f>
        <v/>
      </c>
      <c r="J690" s="367" t="str">
        <f>IF('Data invoice'!S805=0,"",'Data invoice'!T805)</f>
        <v/>
      </c>
    </row>
    <row r="691" spans="1:10" s="414" customFormat="1" ht="15.75" customHeight="1">
      <c r="A691" s="284" t="str">
        <f>IF('Data invoice'!J806=0,"",'Data invoice'!K806)</f>
        <v/>
      </c>
      <c r="B691" s="284" t="str">
        <f>IF('Data invoice'!K806=0,"",'Data invoice'!L806)</f>
        <v/>
      </c>
      <c r="C691" s="284" t="str">
        <f>IF('Data invoice'!L806=0,"",'Data invoice'!M806)</f>
        <v/>
      </c>
      <c r="D691" s="284" t="str">
        <f>IF('Data invoice'!M806=0,"",'Data invoice'!N806)</f>
        <v/>
      </c>
      <c r="E691" s="284" t="str">
        <f>IF('Data invoice'!N806=0,"",'Data invoice'!O806)</f>
        <v/>
      </c>
      <c r="F691" s="284" t="str">
        <f>IF('Data invoice'!O806=0,"",'Data invoice'!P806)</f>
        <v/>
      </c>
      <c r="G691" s="284" t="str">
        <f>IF('Data invoice'!P806=0,"",'Data invoice'!Q806)</f>
        <v/>
      </c>
      <c r="H691" s="284" t="str">
        <f>IF('Data invoice'!Q806=0,"",'Data invoice'!R806)</f>
        <v/>
      </c>
      <c r="I691" s="320" t="str">
        <f>IF('Data invoice'!R806=0,"",'Data invoice'!S806)</f>
        <v/>
      </c>
      <c r="J691" s="367" t="str">
        <f>IF('Data invoice'!S806=0,"",'Data invoice'!T806)</f>
        <v/>
      </c>
    </row>
    <row r="692" spans="1:10" s="414" customFormat="1" ht="15.75" customHeight="1">
      <c r="A692" s="284" t="str">
        <f>IF('Data invoice'!J807=0,"",'Data invoice'!K807)</f>
        <v/>
      </c>
      <c r="B692" s="284" t="str">
        <f>IF('Data invoice'!K807=0,"",'Data invoice'!L807)</f>
        <v/>
      </c>
      <c r="C692" s="284" t="str">
        <f>IF('Data invoice'!L807=0,"",'Data invoice'!M807)</f>
        <v/>
      </c>
      <c r="D692" s="284" t="str">
        <f>IF('Data invoice'!M807=0,"",'Data invoice'!N807)</f>
        <v/>
      </c>
      <c r="E692" s="284" t="str">
        <f>IF('Data invoice'!N807=0,"",'Data invoice'!O807)</f>
        <v/>
      </c>
      <c r="F692" s="284" t="str">
        <f>IF('Data invoice'!O807=0,"",'Data invoice'!P807)</f>
        <v/>
      </c>
      <c r="G692" s="284" t="str">
        <f>IF('Data invoice'!P807=0,"",'Data invoice'!Q807)</f>
        <v/>
      </c>
      <c r="H692" s="284" t="str">
        <f>IF('Data invoice'!Q807=0,"",'Data invoice'!R807)</f>
        <v/>
      </c>
      <c r="I692" s="320" t="str">
        <f>IF('Data invoice'!R807=0,"",'Data invoice'!S807)</f>
        <v/>
      </c>
      <c r="J692" s="367" t="str">
        <f>IF('Data invoice'!S807=0,"",'Data invoice'!T807)</f>
        <v/>
      </c>
    </row>
    <row r="693" spans="1:10" s="414" customFormat="1" ht="15.75" customHeight="1">
      <c r="A693" s="284" t="str">
        <f>IF('Data invoice'!J808=0,"",'Data invoice'!K808)</f>
        <v/>
      </c>
      <c r="B693" s="284" t="str">
        <f>IF('Data invoice'!K808=0,"",'Data invoice'!L808)</f>
        <v/>
      </c>
      <c r="C693" s="284" t="str">
        <f>IF('Data invoice'!L808=0,"",'Data invoice'!M808)</f>
        <v/>
      </c>
      <c r="D693" s="284" t="str">
        <f>IF('Data invoice'!M808=0,"",'Data invoice'!N808)</f>
        <v/>
      </c>
      <c r="E693" s="284" t="str">
        <f>IF('Data invoice'!N808=0,"",'Data invoice'!O808)</f>
        <v/>
      </c>
      <c r="F693" s="284" t="str">
        <f>IF('Data invoice'!O808=0,"",'Data invoice'!P808)</f>
        <v/>
      </c>
      <c r="G693" s="284" t="str">
        <f>IF('Data invoice'!P808=0,"",'Data invoice'!Q808)</f>
        <v/>
      </c>
      <c r="H693" s="284" t="str">
        <f>IF('Data invoice'!Q808=0,"",'Data invoice'!R808)</f>
        <v/>
      </c>
      <c r="I693" s="320" t="str">
        <f>IF('Data invoice'!R808=0,"",'Data invoice'!S808)</f>
        <v/>
      </c>
      <c r="J693" s="367" t="str">
        <f>IF('Data invoice'!S808=0,"",'Data invoice'!T808)</f>
        <v/>
      </c>
    </row>
    <row r="694" spans="1:10" s="414" customFormat="1" ht="15.75" customHeight="1">
      <c r="A694" s="284" t="str">
        <f>IF('Data invoice'!J809=0,"",'Data invoice'!K809)</f>
        <v/>
      </c>
      <c r="B694" s="284" t="str">
        <f>IF('Data invoice'!K809=0,"",'Data invoice'!L809)</f>
        <v/>
      </c>
      <c r="C694" s="284" t="str">
        <f>IF('Data invoice'!L809=0,"",'Data invoice'!M809)</f>
        <v/>
      </c>
      <c r="D694" s="284" t="str">
        <f>IF('Data invoice'!M809=0,"",'Data invoice'!N809)</f>
        <v/>
      </c>
      <c r="E694" s="284" t="str">
        <f>IF('Data invoice'!N809=0,"",'Data invoice'!O809)</f>
        <v/>
      </c>
      <c r="F694" s="284" t="str">
        <f>IF('Data invoice'!O809=0,"",'Data invoice'!P809)</f>
        <v/>
      </c>
      <c r="G694" s="284" t="str">
        <f>IF('Data invoice'!P809=0,"",'Data invoice'!Q809)</f>
        <v/>
      </c>
      <c r="H694" s="284" t="str">
        <f>IF('Data invoice'!Q809=0,"",'Data invoice'!R809)</f>
        <v/>
      </c>
      <c r="I694" s="320" t="str">
        <f>IF('Data invoice'!R809=0,"",'Data invoice'!S809)</f>
        <v/>
      </c>
      <c r="J694" s="367" t="str">
        <f>IF('Data invoice'!S809=0,"",'Data invoice'!T809)</f>
        <v/>
      </c>
    </row>
    <row r="695" spans="1:10" s="414" customFormat="1" ht="15.75" customHeight="1">
      <c r="A695" s="284" t="str">
        <f>IF('Data invoice'!J810=0,"",'Data invoice'!K810)</f>
        <v/>
      </c>
      <c r="B695" s="284" t="str">
        <f>IF('Data invoice'!K810=0,"",'Data invoice'!L810)</f>
        <v/>
      </c>
      <c r="C695" s="284" t="str">
        <f>IF('Data invoice'!L810=0,"",'Data invoice'!M810)</f>
        <v/>
      </c>
      <c r="D695" s="284" t="str">
        <f>IF('Data invoice'!M810=0,"",'Data invoice'!N810)</f>
        <v/>
      </c>
      <c r="E695" s="284" t="str">
        <f>IF('Data invoice'!N810=0,"",'Data invoice'!O810)</f>
        <v/>
      </c>
      <c r="F695" s="284" t="str">
        <f>IF('Data invoice'!O810=0,"",'Data invoice'!P810)</f>
        <v/>
      </c>
      <c r="G695" s="284" t="str">
        <f>IF('Data invoice'!P810=0,"",'Data invoice'!Q810)</f>
        <v/>
      </c>
      <c r="H695" s="284" t="str">
        <f>IF('Data invoice'!Q810=0,"",'Data invoice'!R810)</f>
        <v/>
      </c>
      <c r="I695" s="320" t="str">
        <f>IF('Data invoice'!R810=0,"",'Data invoice'!S810)</f>
        <v/>
      </c>
      <c r="J695" s="367" t="str">
        <f>IF('Data invoice'!S810=0,"",'Data invoice'!T810)</f>
        <v/>
      </c>
    </row>
    <row r="696" spans="1:10" s="414" customFormat="1" ht="15.75" customHeight="1">
      <c r="A696" s="284" t="str">
        <f>IF('Data invoice'!J811=0,"",'Data invoice'!K811)</f>
        <v/>
      </c>
      <c r="B696" s="284" t="str">
        <f>IF('Data invoice'!K811=0,"",'Data invoice'!L811)</f>
        <v/>
      </c>
      <c r="C696" s="284" t="str">
        <f>IF('Data invoice'!L811=0,"",'Data invoice'!M811)</f>
        <v/>
      </c>
      <c r="D696" s="284" t="str">
        <f>IF('Data invoice'!M811=0,"",'Data invoice'!N811)</f>
        <v/>
      </c>
      <c r="E696" s="284" t="str">
        <f>IF('Data invoice'!N811=0,"",'Data invoice'!O811)</f>
        <v/>
      </c>
      <c r="F696" s="284" t="str">
        <f>IF('Data invoice'!O811=0,"",'Data invoice'!P811)</f>
        <v/>
      </c>
      <c r="G696" s="284" t="str">
        <f>IF('Data invoice'!P811=0,"",'Data invoice'!Q811)</f>
        <v/>
      </c>
      <c r="H696" s="284" t="str">
        <f>IF('Data invoice'!Q811=0,"",'Data invoice'!R811)</f>
        <v/>
      </c>
      <c r="I696" s="320" t="str">
        <f>IF('Data invoice'!R811=0,"",'Data invoice'!S811)</f>
        <v/>
      </c>
      <c r="J696" s="367" t="str">
        <f>IF('Data invoice'!S811=0,"",'Data invoice'!T811)</f>
        <v/>
      </c>
    </row>
    <row r="697" spans="1:10" s="414" customFormat="1" ht="15.75" customHeight="1">
      <c r="A697" s="284" t="str">
        <f>IF('Data invoice'!J812=0,"",'Data invoice'!K812)</f>
        <v/>
      </c>
      <c r="B697" s="284" t="str">
        <f>IF('Data invoice'!K812=0,"",'Data invoice'!L812)</f>
        <v/>
      </c>
      <c r="C697" s="284" t="str">
        <f>IF('Data invoice'!L812=0,"",'Data invoice'!M812)</f>
        <v/>
      </c>
      <c r="D697" s="284" t="str">
        <f>IF('Data invoice'!M812=0,"",'Data invoice'!N812)</f>
        <v/>
      </c>
      <c r="E697" s="284" t="str">
        <f>IF('Data invoice'!N812=0,"",'Data invoice'!O812)</f>
        <v/>
      </c>
      <c r="F697" s="284" t="str">
        <f>IF('Data invoice'!O812=0,"",'Data invoice'!P812)</f>
        <v/>
      </c>
      <c r="G697" s="284" t="str">
        <f>IF('Data invoice'!P812=0,"",'Data invoice'!Q812)</f>
        <v/>
      </c>
      <c r="H697" s="284" t="str">
        <f>IF('Data invoice'!Q812=0,"",'Data invoice'!R812)</f>
        <v/>
      </c>
      <c r="I697" s="320" t="str">
        <f>IF('Data invoice'!R812=0,"",'Data invoice'!S812)</f>
        <v/>
      </c>
      <c r="J697" s="367" t="str">
        <f>IF('Data invoice'!S812=0,"",'Data invoice'!T812)</f>
        <v/>
      </c>
    </row>
    <row r="698" spans="1:10" s="414" customFormat="1" ht="15.75" customHeight="1">
      <c r="A698" s="284" t="str">
        <f>IF('Data invoice'!J813=0,"",'Data invoice'!K813)</f>
        <v/>
      </c>
      <c r="B698" s="284" t="str">
        <f>IF('Data invoice'!K813=0,"",'Data invoice'!L813)</f>
        <v/>
      </c>
      <c r="C698" s="284" t="str">
        <f>IF('Data invoice'!L813=0,"",'Data invoice'!M813)</f>
        <v/>
      </c>
      <c r="D698" s="284" t="str">
        <f>IF('Data invoice'!M813=0,"",'Data invoice'!N813)</f>
        <v/>
      </c>
      <c r="E698" s="284" t="str">
        <f>IF('Data invoice'!N813=0,"",'Data invoice'!O813)</f>
        <v/>
      </c>
      <c r="F698" s="284" t="str">
        <f>IF('Data invoice'!O813=0,"",'Data invoice'!P813)</f>
        <v/>
      </c>
      <c r="G698" s="284" t="str">
        <f>IF('Data invoice'!P813=0,"",'Data invoice'!Q813)</f>
        <v/>
      </c>
      <c r="H698" s="284" t="str">
        <f>IF('Data invoice'!Q813=0,"",'Data invoice'!R813)</f>
        <v/>
      </c>
      <c r="I698" s="320" t="str">
        <f>IF('Data invoice'!R813=0,"",'Data invoice'!S813)</f>
        <v/>
      </c>
      <c r="J698" s="367" t="str">
        <f>IF('Data invoice'!S813=0,"",'Data invoice'!T813)</f>
        <v/>
      </c>
    </row>
    <row r="699" spans="1:10" s="414" customFormat="1" ht="15.75" customHeight="1">
      <c r="A699" s="284" t="str">
        <f>IF('Data invoice'!J814=0,"",'Data invoice'!K814)</f>
        <v/>
      </c>
      <c r="B699" s="284" t="str">
        <f>IF('Data invoice'!K814=0,"",'Data invoice'!L814)</f>
        <v/>
      </c>
      <c r="C699" s="284" t="str">
        <f>IF('Data invoice'!L814=0,"",'Data invoice'!M814)</f>
        <v/>
      </c>
      <c r="D699" s="284" t="str">
        <f>IF('Data invoice'!M814=0,"",'Data invoice'!N814)</f>
        <v/>
      </c>
      <c r="E699" s="284" t="str">
        <f>IF('Data invoice'!N814=0,"",'Data invoice'!O814)</f>
        <v/>
      </c>
      <c r="F699" s="284" t="str">
        <f>IF('Data invoice'!O814=0,"",'Data invoice'!P814)</f>
        <v/>
      </c>
      <c r="G699" s="284" t="str">
        <f>IF('Data invoice'!P814=0,"",'Data invoice'!Q814)</f>
        <v/>
      </c>
      <c r="H699" s="284" t="str">
        <f>IF('Data invoice'!Q814=0,"",'Data invoice'!R814)</f>
        <v/>
      </c>
      <c r="I699" s="320" t="str">
        <f>IF('Data invoice'!R814=0,"",'Data invoice'!S814)</f>
        <v/>
      </c>
      <c r="J699" s="367" t="str">
        <f>IF('Data invoice'!S814=0,"",'Data invoice'!T814)</f>
        <v/>
      </c>
    </row>
    <row r="700" spans="1:10" s="414" customFormat="1" ht="15.75" customHeight="1">
      <c r="A700" s="284" t="str">
        <f>IF('Data invoice'!J815=0,"",'Data invoice'!K815)</f>
        <v/>
      </c>
      <c r="B700" s="284" t="str">
        <f>IF('Data invoice'!K815=0,"",'Data invoice'!L815)</f>
        <v/>
      </c>
      <c r="C700" s="284" t="str">
        <f>IF('Data invoice'!L815=0,"",'Data invoice'!M815)</f>
        <v/>
      </c>
      <c r="D700" s="284" t="str">
        <f>IF('Data invoice'!M815=0,"",'Data invoice'!N815)</f>
        <v/>
      </c>
      <c r="E700" s="284" t="str">
        <f>IF('Data invoice'!N815=0,"",'Data invoice'!O815)</f>
        <v/>
      </c>
      <c r="F700" s="284" t="str">
        <f>IF('Data invoice'!O815=0,"",'Data invoice'!P815)</f>
        <v/>
      </c>
      <c r="G700" s="284" t="str">
        <f>IF('Data invoice'!P815=0,"",'Data invoice'!Q815)</f>
        <v/>
      </c>
      <c r="H700" s="284" t="str">
        <f>IF('Data invoice'!Q815=0,"",'Data invoice'!R815)</f>
        <v/>
      </c>
      <c r="I700" s="320" t="str">
        <f>IF('Data invoice'!R815=0,"",'Data invoice'!S815)</f>
        <v/>
      </c>
      <c r="J700" s="367" t="str">
        <f>IF('Data invoice'!S815=0,"",'Data invoice'!T815)</f>
        <v/>
      </c>
    </row>
    <row r="701" spans="1:10" s="414" customFormat="1" ht="15.75" customHeight="1">
      <c r="A701" s="284" t="str">
        <f>IF('Data invoice'!J816=0,"",'Data invoice'!K816)</f>
        <v/>
      </c>
      <c r="B701" s="284" t="str">
        <f>IF('Data invoice'!K816=0,"",'Data invoice'!L816)</f>
        <v/>
      </c>
      <c r="C701" s="284" t="str">
        <f>IF('Data invoice'!L816=0,"",'Data invoice'!M816)</f>
        <v/>
      </c>
      <c r="D701" s="284" t="str">
        <f>IF('Data invoice'!M816=0,"",'Data invoice'!N816)</f>
        <v/>
      </c>
      <c r="E701" s="284" t="str">
        <f>IF('Data invoice'!N816=0,"",'Data invoice'!O816)</f>
        <v/>
      </c>
      <c r="F701" s="284" t="str">
        <f>IF('Data invoice'!O816=0,"",'Data invoice'!P816)</f>
        <v/>
      </c>
      <c r="G701" s="284" t="str">
        <f>IF('Data invoice'!P816=0,"",'Data invoice'!Q816)</f>
        <v/>
      </c>
      <c r="H701" s="284" t="str">
        <f>IF('Data invoice'!Q816=0,"",'Data invoice'!R816)</f>
        <v/>
      </c>
      <c r="I701" s="320" t="str">
        <f>IF('Data invoice'!R816=0,"",'Data invoice'!S816)</f>
        <v/>
      </c>
      <c r="J701" s="367" t="str">
        <f>IF('Data invoice'!S816=0,"",'Data invoice'!T816)</f>
        <v/>
      </c>
    </row>
    <row r="702" spans="1:10" s="414" customFormat="1" ht="15.75" customHeight="1">
      <c r="A702" s="284" t="str">
        <f>IF('Data invoice'!J817=0,"",'Data invoice'!K817)</f>
        <v/>
      </c>
      <c r="B702" s="284" t="str">
        <f>IF('Data invoice'!K817=0,"",'Data invoice'!L817)</f>
        <v/>
      </c>
      <c r="C702" s="284" t="str">
        <f>IF('Data invoice'!L817=0,"",'Data invoice'!M817)</f>
        <v/>
      </c>
      <c r="D702" s="284" t="str">
        <f>IF('Data invoice'!M817=0,"",'Data invoice'!N817)</f>
        <v/>
      </c>
      <c r="E702" s="284" t="str">
        <f>IF('Data invoice'!N817=0,"",'Data invoice'!O817)</f>
        <v/>
      </c>
      <c r="F702" s="284" t="str">
        <f>IF('Data invoice'!O817=0,"",'Data invoice'!P817)</f>
        <v/>
      </c>
      <c r="G702" s="284" t="str">
        <f>IF('Data invoice'!P817=0,"",'Data invoice'!Q817)</f>
        <v/>
      </c>
      <c r="H702" s="284" t="str">
        <f>IF('Data invoice'!Q817=0,"",'Data invoice'!R817)</f>
        <v/>
      </c>
      <c r="I702" s="320" t="str">
        <f>IF('Data invoice'!R817=0,"",'Data invoice'!S817)</f>
        <v/>
      </c>
      <c r="J702" s="367" t="str">
        <f>IF('Data invoice'!S817=0,"",'Data invoice'!T817)</f>
        <v/>
      </c>
    </row>
    <row r="703" spans="1:10" s="414" customFormat="1" ht="15.75" customHeight="1">
      <c r="A703" s="284" t="str">
        <f>IF('Data invoice'!J818=0,"",'Data invoice'!K818)</f>
        <v/>
      </c>
      <c r="B703" s="284" t="str">
        <f>IF('Data invoice'!K818=0,"",'Data invoice'!L818)</f>
        <v/>
      </c>
      <c r="C703" s="284" t="str">
        <f>IF('Data invoice'!L818=0,"",'Data invoice'!M818)</f>
        <v/>
      </c>
      <c r="D703" s="284" t="str">
        <f>IF('Data invoice'!M818=0,"",'Data invoice'!N818)</f>
        <v/>
      </c>
      <c r="E703" s="284" t="str">
        <f>IF('Data invoice'!N818=0,"",'Data invoice'!O818)</f>
        <v/>
      </c>
      <c r="F703" s="284" t="str">
        <f>IF('Data invoice'!O818=0,"",'Data invoice'!P818)</f>
        <v/>
      </c>
      <c r="G703" s="284" t="str">
        <f>IF('Data invoice'!P818=0,"",'Data invoice'!Q818)</f>
        <v/>
      </c>
      <c r="H703" s="284" t="str">
        <f>IF('Data invoice'!Q818=0,"",'Data invoice'!R818)</f>
        <v/>
      </c>
      <c r="I703" s="320" t="str">
        <f>IF('Data invoice'!R818=0,"",'Data invoice'!S818)</f>
        <v/>
      </c>
      <c r="J703" s="367" t="str">
        <f>IF('Data invoice'!S818=0,"",'Data invoice'!T818)</f>
        <v/>
      </c>
    </row>
    <row r="704" spans="1:10" s="414" customFormat="1" ht="15.75" customHeight="1">
      <c r="A704" s="284" t="str">
        <f>IF('Data invoice'!J819=0,"",'Data invoice'!K819)</f>
        <v/>
      </c>
      <c r="B704" s="284" t="str">
        <f>IF('Data invoice'!K819=0,"",'Data invoice'!L819)</f>
        <v/>
      </c>
      <c r="C704" s="284" t="str">
        <f>IF('Data invoice'!L819=0,"",'Data invoice'!M819)</f>
        <v/>
      </c>
      <c r="D704" s="284" t="str">
        <f>IF('Data invoice'!M819=0,"",'Data invoice'!N819)</f>
        <v/>
      </c>
      <c r="E704" s="284" t="str">
        <f>IF('Data invoice'!N819=0,"",'Data invoice'!O819)</f>
        <v/>
      </c>
      <c r="F704" s="284" t="str">
        <f>IF('Data invoice'!O819=0,"",'Data invoice'!P819)</f>
        <v/>
      </c>
      <c r="G704" s="284" t="str">
        <f>IF('Data invoice'!P819=0,"",'Data invoice'!Q819)</f>
        <v/>
      </c>
      <c r="H704" s="284" t="str">
        <f>IF('Data invoice'!Q819=0,"",'Data invoice'!R819)</f>
        <v/>
      </c>
      <c r="I704" s="320" t="str">
        <f>IF('Data invoice'!R819=0,"",'Data invoice'!S819)</f>
        <v/>
      </c>
      <c r="J704" s="367" t="str">
        <f>IF('Data invoice'!S819=0,"",'Data invoice'!T819)</f>
        <v/>
      </c>
    </row>
    <row r="705" spans="1:14" s="414" customFormat="1" ht="15.75" customHeight="1">
      <c r="A705" s="284" t="str">
        <f>IF('Data invoice'!J820=0,"",'Data invoice'!K820)</f>
        <v/>
      </c>
      <c r="B705" s="284" t="str">
        <f>IF('Data invoice'!K820=0,"",'Data invoice'!L820)</f>
        <v/>
      </c>
      <c r="C705" s="284" t="str">
        <f>IF('Data invoice'!L820=0,"",'Data invoice'!M820)</f>
        <v/>
      </c>
      <c r="D705" s="284" t="str">
        <f>IF('Data invoice'!M820=0,"",'Data invoice'!N820)</f>
        <v/>
      </c>
      <c r="E705" s="284" t="str">
        <f>IF('Data invoice'!N820=0,"",'Data invoice'!O820)</f>
        <v/>
      </c>
      <c r="F705" s="284" t="str">
        <f>IF('Data invoice'!O820=0,"",'Data invoice'!P820)</f>
        <v/>
      </c>
      <c r="G705" s="284" t="str">
        <f>IF('Data invoice'!P820=0,"",'Data invoice'!Q820)</f>
        <v/>
      </c>
      <c r="H705" s="284" t="str">
        <f>IF('Data invoice'!Q820=0,"",'Data invoice'!R820)</f>
        <v/>
      </c>
      <c r="I705" s="320" t="str">
        <f>IF('Data invoice'!R820=0,"",'Data invoice'!S820)</f>
        <v/>
      </c>
      <c r="J705" s="367" t="str">
        <f>IF('Data invoice'!S820=0,"",'Data invoice'!T820)</f>
        <v/>
      </c>
    </row>
    <row r="706" spans="1:14" s="414" customFormat="1" ht="15.75" customHeight="1">
      <c r="A706" s="284" t="str">
        <f>IF('Data invoice'!J821=0,"",'Data invoice'!K821)</f>
        <v/>
      </c>
      <c r="B706" s="284" t="str">
        <f>IF('Data invoice'!K821=0,"",'Data invoice'!L821)</f>
        <v/>
      </c>
      <c r="C706" s="284" t="str">
        <f>IF('Data invoice'!L821=0,"",'Data invoice'!M821)</f>
        <v/>
      </c>
      <c r="D706" s="284" t="str">
        <f>IF('Data invoice'!M821=0,"",'Data invoice'!N821)</f>
        <v/>
      </c>
      <c r="E706" s="284" t="str">
        <f>IF('Data invoice'!N821=0,"",'Data invoice'!O821)</f>
        <v/>
      </c>
      <c r="F706" s="284" t="str">
        <f>IF('Data invoice'!O821=0,"",'Data invoice'!P821)</f>
        <v/>
      </c>
      <c r="G706" s="284" t="str">
        <f>IF('Data invoice'!P821=0,"",'Data invoice'!Q821)</f>
        <v/>
      </c>
      <c r="H706" s="284" t="str">
        <f>IF('Data invoice'!Q821=0,"",'Data invoice'!R821)</f>
        <v/>
      </c>
      <c r="I706" s="320" t="str">
        <f>IF('Data invoice'!R821=0,"",'Data invoice'!S821)</f>
        <v/>
      </c>
      <c r="J706" s="367" t="str">
        <f>IF('Data invoice'!S821=0,"",'Data invoice'!T821)</f>
        <v/>
      </c>
      <c r="N706" s="275"/>
    </row>
    <row r="707" spans="1:14" s="414" customFormat="1" ht="15.75" customHeight="1">
      <c r="A707" s="284" t="str">
        <f>IF('Data invoice'!J822=0,"",'Data invoice'!K822)</f>
        <v/>
      </c>
      <c r="B707" s="284" t="str">
        <f>IF('Data invoice'!K822=0,"",'Data invoice'!L822)</f>
        <v/>
      </c>
      <c r="C707" s="284" t="str">
        <f>IF('Data invoice'!L822=0,"",'Data invoice'!M822)</f>
        <v/>
      </c>
      <c r="D707" s="284" t="str">
        <f>IF('Data invoice'!M822=0,"",'Data invoice'!N822)</f>
        <v/>
      </c>
      <c r="E707" s="284" t="str">
        <f>IF('Data invoice'!N822=0,"",'Data invoice'!O822)</f>
        <v/>
      </c>
      <c r="F707" s="284" t="str">
        <f>IF('Data invoice'!O822=0,"",'Data invoice'!P822)</f>
        <v/>
      </c>
      <c r="G707" s="284" t="str">
        <f>IF('Data invoice'!P822=0,"",'Data invoice'!Q822)</f>
        <v/>
      </c>
      <c r="H707" s="284" t="str">
        <f>IF('Data invoice'!Q822=0,"",'Data invoice'!R822)</f>
        <v/>
      </c>
      <c r="I707" s="320" t="str">
        <f>IF('Data invoice'!R822=0,"",'Data invoice'!S822)</f>
        <v/>
      </c>
      <c r="J707" s="367" t="str">
        <f>IF('Data invoice'!S822=0,"",'Data invoice'!T822)</f>
        <v/>
      </c>
      <c r="N707" s="275"/>
    </row>
    <row r="708" spans="1:14" s="414" customFormat="1" ht="15.75" customHeight="1">
      <c r="A708" s="284" t="str">
        <f>IF('Data invoice'!J823=0,"",'Data invoice'!K823)</f>
        <v/>
      </c>
      <c r="B708" s="284" t="str">
        <f>IF('Data invoice'!K823=0,"",'Data invoice'!L823)</f>
        <v/>
      </c>
      <c r="C708" s="284" t="str">
        <f>IF('Data invoice'!L823=0,"",'Data invoice'!M823)</f>
        <v/>
      </c>
      <c r="D708" s="284" t="str">
        <f>IF('Data invoice'!M823=0,"",'Data invoice'!N823)</f>
        <v/>
      </c>
      <c r="E708" s="284" t="str">
        <f>IF('Data invoice'!N823=0,"",'Data invoice'!O823)</f>
        <v/>
      </c>
      <c r="F708" s="284" t="str">
        <f>IF('Data invoice'!O823=0,"",'Data invoice'!P823)</f>
        <v/>
      </c>
      <c r="G708" s="284" t="str">
        <f>IF('Data invoice'!P823=0,"",'Data invoice'!Q823)</f>
        <v/>
      </c>
      <c r="H708" s="284" t="str">
        <f>IF('Data invoice'!Q823=0,"",'Data invoice'!R823)</f>
        <v/>
      </c>
      <c r="I708" s="320" t="str">
        <f>IF('Data invoice'!R823=0,"",'Data invoice'!S823)</f>
        <v/>
      </c>
      <c r="J708" s="367" t="str">
        <f>IF('Data invoice'!S823=0,"",'Data invoice'!T823)</f>
        <v/>
      </c>
      <c r="M708" s="275"/>
      <c r="N708" s="275"/>
    </row>
    <row r="709" spans="1:14" s="414" customFormat="1" ht="15.75" customHeight="1">
      <c r="A709" s="284" t="str">
        <f>IF('Data invoice'!J824=0,"",'Data invoice'!K824)</f>
        <v/>
      </c>
      <c r="B709" s="284" t="str">
        <f>IF('Data invoice'!K824=0,"",'Data invoice'!L824)</f>
        <v/>
      </c>
      <c r="C709" s="284" t="str">
        <f>IF('Data invoice'!L824=0,"",'Data invoice'!M824)</f>
        <v/>
      </c>
      <c r="D709" s="284" t="str">
        <f>IF('Data invoice'!M824=0,"",'Data invoice'!N824)</f>
        <v/>
      </c>
      <c r="E709" s="284" t="str">
        <f>IF('Data invoice'!N824=0,"",'Data invoice'!O824)</f>
        <v/>
      </c>
      <c r="F709" s="284" t="str">
        <f>IF('Data invoice'!O824=0,"",'Data invoice'!P824)</f>
        <v/>
      </c>
      <c r="G709" s="284" t="str">
        <f>IF('Data invoice'!P824=0,"",'Data invoice'!Q824)</f>
        <v/>
      </c>
      <c r="H709" s="284" t="str">
        <f>IF('Data invoice'!Q824=0,"",'Data invoice'!R824)</f>
        <v/>
      </c>
      <c r="I709" s="320" t="str">
        <f>IF('Data invoice'!R824=0,"",'Data invoice'!S824)</f>
        <v/>
      </c>
      <c r="J709" s="367" t="str">
        <f>IF('Data invoice'!S824=0,"",'Data invoice'!T824)</f>
        <v/>
      </c>
      <c r="M709" s="275"/>
      <c r="N709" s="275"/>
    </row>
    <row r="710" spans="1:14" s="414" customFormat="1" ht="15.75" customHeight="1">
      <c r="A710" s="284" t="str">
        <f>IF('Data invoice'!J825=0,"",'Data invoice'!K825)</f>
        <v/>
      </c>
      <c r="B710" s="284" t="str">
        <f>IF('Data invoice'!K825=0,"",'Data invoice'!L825)</f>
        <v/>
      </c>
      <c r="C710" s="284" t="str">
        <f>IF('Data invoice'!L825=0,"",'Data invoice'!M825)</f>
        <v/>
      </c>
      <c r="D710" s="284" t="str">
        <f>IF('Data invoice'!M825=0,"",'Data invoice'!N825)</f>
        <v/>
      </c>
      <c r="E710" s="284" t="str">
        <f>IF('Data invoice'!N825=0,"",'Data invoice'!O825)</f>
        <v/>
      </c>
      <c r="F710" s="284" t="str">
        <f>IF('Data invoice'!O825=0,"",'Data invoice'!P825)</f>
        <v/>
      </c>
      <c r="G710" s="284" t="str">
        <f>IF('Data invoice'!P825=0,"",'Data invoice'!Q825)</f>
        <v/>
      </c>
      <c r="H710" s="284" t="str">
        <f>IF('Data invoice'!Q825=0,"",'Data invoice'!R825)</f>
        <v/>
      </c>
      <c r="I710" s="320" t="str">
        <f>IF('Data invoice'!R825=0,"",'Data invoice'!S825)</f>
        <v/>
      </c>
      <c r="J710" s="367" t="str">
        <f>IF('Data invoice'!S825=0,"",'Data invoice'!T825)</f>
        <v/>
      </c>
      <c r="M710" s="275"/>
      <c r="N710" s="275"/>
    </row>
    <row r="711" spans="1:14" s="414" customFormat="1" ht="15.75" customHeight="1">
      <c r="A711" s="284" t="str">
        <f>IF('Data invoice'!J826=0,"",'Data invoice'!K826)</f>
        <v/>
      </c>
      <c r="B711" s="284" t="str">
        <f>IF('Data invoice'!K826=0,"",'Data invoice'!L826)</f>
        <v/>
      </c>
      <c r="C711" s="284" t="str">
        <f>IF('Data invoice'!L826=0,"",'Data invoice'!M826)</f>
        <v/>
      </c>
      <c r="D711" s="284" t="str">
        <f>IF('Data invoice'!M826=0,"",'Data invoice'!N826)</f>
        <v/>
      </c>
      <c r="E711" s="284" t="str">
        <f>IF('Data invoice'!N826=0,"",'Data invoice'!O826)</f>
        <v/>
      </c>
      <c r="F711" s="284" t="str">
        <f>IF('Data invoice'!O826=0,"",'Data invoice'!P826)</f>
        <v/>
      </c>
      <c r="G711" s="284" t="str">
        <f>IF('Data invoice'!P826=0,"",'Data invoice'!Q826)</f>
        <v/>
      </c>
      <c r="H711" s="284" t="str">
        <f>IF('Data invoice'!Q826=0,"",'Data invoice'!R826)</f>
        <v/>
      </c>
      <c r="I711" s="320" t="str">
        <f>IF('Data invoice'!R826=0,"",'Data invoice'!S826)</f>
        <v/>
      </c>
      <c r="J711" s="367" t="str">
        <f>IF('Data invoice'!S826=0,"",'Data invoice'!T826)</f>
        <v/>
      </c>
      <c r="M711" s="275"/>
      <c r="N711" s="275"/>
    </row>
    <row r="712" spans="1:14" s="414" customFormat="1" ht="15.75" customHeight="1">
      <c r="A712" s="284" t="str">
        <f>IF('Data invoice'!J827=0,"",'Data invoice'!K827)</f>
        <v/>
      </c>
      <c r="B712" s="284" t="str">
        <f>IF('Data invoice'!K827=0,"",'Data invoice'!L827)</f>
        <v/>
      </c>
      <c r="C712" s="284" t="str">
        <f>IF('Data invoice'!L827=0,"",'Data invoice'!M827)</f>
        <v/>
      </c>
      <c r="D712" s="284" t="str">
        <f>IF('Data invoice'!M827=0,"",'Data invoice'!N827)</f>
        <v/>
      </c>
      <c r="E712" s="284" t="str">
        <f>IF('Data invoice'!N827=0,"",'Data invoice'!O827)</f>
        <v/>
      </c>
      <c r="F712" s="284" t="str">
        <f>IF('Data invoice'!O827=0,"",'Data invoice'!P827)</f>
        <v/>
      </c>
      <c r="G712" s="284" t="str">
        <f>IF('Data invoice'!P827=0,"",'Data invoice'!Q827)</f>
        <v/>
      </c>
      <c r="H712" s="284" t="str">
        <f>IF('Data invoice'!Q827=0,"",'Data invoice'!R827)</f>
        <v/>
      </c>
      <c r="I712" s="320" t="str">
        <f>IF('Data invoice'!R827=0,"",'Data invoice'!S827)</f>
        <v/>
      </c>
      <c r="J712" s="367" t="str">
        <f>IF('Data invoice'!S827=0,"",'Data invoice'!T827)</f>
        <v/>
      </c>
      <c r="M712" s="275"/>
      <c r="N712" s="275"/>
    </row>
    <row r="713" spans="1:14" s="414" customFormat="1" ht="15.75" customHeight="1">
      <c r="A713" s="284" t="str">
        <f>IF('Data invoice'!J828=0,"",'Data invoice'!K828)</f>
        <v/>
      </c>
      <c r="B713" s="284" t="str">
        <f>IF('Data invoice'!K828=0,"",'Data invoice'!L828)</f>
        <v/>
      </c>
      <c r="C713" s="284" t="str">
        <f>IF('Data invoice'!L828=0,"",'Data invoice'!M828)</f>
        <v/>
      </c>
      <c r="D713" s="284" t="str">
        <f>IF('Data invoice'!M828=0,"",'Data invoice'!N828)</f>
        <v/>
      </c>
      <c r="E713" s="284" t="str">
        <f>IF('Data invoice'!N828=0,"",'Data invoice'!O828)</f>
        <v/>
      </c>
      <c r="F713" s="284" t="str">
        <f>IF('Data invoice'!O828=0,"",'Data invoice'!P828)</f>
        <v/>
      </c>
      <c r="G713" s="284" t="str">
        <f>IF('Data invoice'!P828=0,"",'Data invoice'!Q828)</f>
        <v/>
      </c>
      <c r="H713" s="284" t="str">
        <f>IF('Data invoice'!Q828=0,"",'Data invoice'!R828)</f>
        <v/>
      </c>
      <c r="I713" s="320" t="str">
        <f>IF('Data invoice'!R828=0,"",'Data invoice'!S828)</f>
        <v/>
      </c>
      <c r="J713" s="367" t="str">
        <f>IF('Data invoice'!S828=0,"",'Data invoice'!T828)</f>
        <v/>
      </c>
      <c r="M713" s="275"/>
      <c r="N713" s="275"/>
    </row>
    <row r="714" spans="1:14" ht="15.75" customHeight="1">
      <c r="A714" s="284" t="str">
        <f>IF('Data invoice'!J829=0,"",'Data invoice'!K829)</f>
        <v/>
      </c>
      <c r="B714" s="284" t="str">
        <f>IF('Data invoice'!K829=0,"",'Data invoice'!L829)</f>
        <v/>
      </c>
      <c r="C714" s="284" t="str">
        <f>IF('Data invoice'!L829=0,"",'Data invoice'!M829)</f>
        <v/>
      </c>
      <c r="D714" s="284" t="str">
        <f>IF('Data invoice'!M829=0,"",'Data invoice'!N829)</f>
        <v/>
      </c>
      <c r="E714" s="284" t="str">
        <f>IF('Data invoice'!N829=0,"",'Data invoice'!O829)</f>
        <v/>
      </c>
      <c r="F714" s="284" t="str">
        <f>IF('Data invoice'!O829=0,"",'Data invoice'!P829)</f>
        <v/>
      </c>
      <c r="G714" s="284" t="str">
        <f>IF('Data invoice'!P829=0,"",'Data invoice'!Q829)</f>
        <v/>
      </c>
      <c r="H714" s="284" t="str">
        <f>IF('Data invoice'!Q829=0,"",'Data invoice'!R829)</f>
        <v/>
      </c>
      <c r="I714" s="320" t="str">
        <f>IF('Data invoice'!R829=0,"",'Data invoice'!S829)</f>
        <v/>
      </c>
      <c r="J714" s="367" t="str">
        <f>IF('Data invoice'!S829=0,"",'Data invoice'!T829)</f>
        <v/>
      </c>
    </row>
    <row r="715" spans="1:14" ht="15.75" customHeight="1">
      <c r="A715" s="284" t="str">
        <f>IF('Data invoice'!J830=0,"",'Data invoice'!K830)</f>
        <v/>
      </c>
      <c r="B715" s="284" t="str">
        <f>IF('Data invoice'!K830=0,"",'Data invoice'!L830)</f>
        <v/>
      </c>
      <c r="C715" s="284" t="str">
        <f>IF('Data invoice'!L830=0,"",'Data invoice'!M830)</f>
        <v/>
      </c>
      <c r="D715" s="284" t="str">
        <f>IF('Data invoice'!M830=0,"",'Data invoice'!N830)</f>
        <v/>
      </c>
      <c r="E715" s="284" t="str">
        <f>IF('Data invoice'!N830=0,"",'Data invoice'!O830)</f>
        <v/>
      </c>
      <c r="F715" s="284" t="str">
        <f>IF('Data invoice'!O830=0,"",'Data invoice'!P830)</f>
        <v/>
      </c>
      <c r="G715" s="284" t="str">
        <f>IF('Data invoice'!P830=0,"",'Data invoice'!Q830)</f>
        <v/>
      </c>
      <c r="H715" s="284" t="str">
        <f>IF('Data invoice'!Q830=0,"",'Data invoice'!R830)</f>
        <v/>
      </c>
      <c r="I715" s="320" t="str">
        <f>IF('Data invoice'!R830=0,"",'Data invoice'!S830)</f>
        <v/>
      </c>
      <c r="J715" s="367" t="str">
        <f>IF('Data invoice'!S830=0,"",'Data invoice'!T830)</f>
        <v/>
      </c>
    </row>
    <row r="716" spans="1:14" ht="15.75" customHeight="1">
      <c r="A716" s="284" t="str">
        <f>IF('Data invoice'!J831=0,"",'Data invoice'!K831)</f>
        <v/>
      </c>
      <c r="B716" s="284" t="str">
        <f>IF('Data invoice'!K831=0,"",'Data invoice'!L831)</f>
        <v/>
      </c>
      <c r="C716" s="284" t="str">
        <f>IF('Data invoice'!L831=0,"",'Data invoice'!M831)</f>
        <v/>
      </c>
      <c r="D716" s="284" t="str">
        <f>IF('Data invoice'!M831=0,"",'Data invoice'!N831)</f>
        <v/>
      </c>
      <c r="E716" s="284" t="str">
        <f>IF('Data invoice'!N831=0,"",'Data invoice'!O831)</f>
        <v/>
      </c>
      <c r="F716" s="284" t="str">
        <f>IF('Data invoice'!O831=0,"",'Data invoice'!P831)</f>
        <v/>
      </c>
      <c r="G716" s="284" t="str">
        <f>IF('Data invoice'!P831=0,"",'Data invoice'!Q831)</f>
        <v/>
      </c>
      <c r="H716" s="284" t="str">
        <f>IF('Data invoice'!Q831=0,"",'Data invoice'!R831)</f>
        <v/>
      </c>
      <c r="I716" s="320" t="str">
        <f>IF('Data invoice'!R831=0,"",'Data invoice'!S831)</f>
        <v/>
      </c>
      <c r="J716" s="367" t="str">
        <f>IF('Data invoice'!S831=0,"",'Data invoice'!T831)</f>
        <v/>
      </c>
    </row>
    <row r="717" spans="1:14" ht="15.75" customHeight="1">
      <c r="A717" s="284" t="str">
        <f>IF('Data invoice'!J832=0,"",'Data invoice'!K832)</f>
        <v/>
      </c>
      <c r="B717" s="284" t="str">
        <f>IF('Data invoice'!K832=0,"",'Data invoice'!L832)</f>
        <v/>
      </c>
      <c r="C717" s="284" t="str">
        <f>IF('Data invoice'!L832=0,"",'Data invoice'!M832)</f>
        <v/>
      </c>
      <c r="D717" s="284" t="str">
        <f>IF('Data invoice'!M832=0,"",'Data invoice'!N832)</f>
        <v/>
      </c>
      <c r="E717" s="284" t="str">
        <f>IF('Data invoice'!N832=0,"",'Data invoice'!O832)</f>
        <v/>
      </c>
      <c r="F717" s="284" t="str">
        <f>IF('Data invoice'!O832=0,"",'Data invoice'!P832)</f>
        <v/>
      </c>
      <c r="G717" s="284" t="str">
        <f>IF('Data invoice'!P832=0,"",'Data invoice'!Q832)</f>
        <v/>
      </c>
      <c r="H717" s="284" t="str">
        <f>IF('Data invoice'!Q832=0,"",'Data invoice'!R832)</f>
        <v/>
      </c>
      <c r="I717" s="320" t="str">
        <f>IF('Data invoice'!R832=0,"",'Data invoice'!S832)</f>
        <v/>
      </c>
      <c r="J717" s="367" t="str">
        <f>IF('Data invoice'!S832=0,"",'Data invoice'!T832)</f>
        <v/>
      </c>
    </row>
    <row r="718" spans="1:14" ht="15.75" customHeight="1">
      <c r="A718" s="284" t="str">
        <f>IF('Data invoice'!J833=0,"",'Data invoice'!K833)</f>
        <v/>
      </c>
      <c r="B718" s="284" t="str">
        <f>IF('Data invoice'!K833=0,"",'Data invoice'!L833)</f>
        <v/>
      </c>
      <c r="C718" s="284" t="str">
        <f>IF('Data invoice'!L833=0,"",'Data invoice'!M833)</f>
        <v/>
      </c>
      <c r="D718" s="284" t="str">
        <f>IF('Data invoice'!M833=0,"",'Data invoice'!N833)</f>
        <v/>
      </c>
      <c r="E718" s="284" t="str">
        <f>IF('Data invoice'!N833=0,"",'Data invoice'!O833)</f>
        <v/>
      </c>
      <c r="F718" s="284" t="str">
        <f>IF('Data invoice'!O833=0,"",'Data invoice'!P833)</f>
        <v/>
      </c>
      <c r="G718" s="284" t="str">
        <f>IF('Data invoice'!P833=0,"",'Data invoice'!Q833)</f>
        <v/>
      </c>
      <c r="H718" s="284" t="str">
        <f>IF('Data invoice'!Q833=0,"",'Data invoice'!R833)</f>
        <v/>
      </c>
      <c r="I718" s="320" t="str">
        <f>IF('Data invoice'!R833=0,"",'Data invoice'!S833)</f>
        <v/>
      </c>
      <c r="J718" s="367" t="str">
        <f>IF('Data invoice'!S833=0,"",'Data invoice'!T833)</f>
        <v/>
      </c>
    </row>
    <row r="719" spans="1:14" ht="15.75" customHeight="1">
      <c r="A719" s="284" t="str">
        <f>IF('Data invoice'!J834=0,"",'Data invoice'!K834)</f>
        <v/>
      </c>
      <c r="B719" s="284" t="str">
        <f>IF('Data invoice'!K834=0,"",'Data invoice'!L834)</f>
        <v/>
      </c>
      <c r="C719" s="284" t="str">
        <f>IF('Data invoice'!L834=0,"",'Data invoice'!M834)</f>
        <v/>
      </c>
      <c r="D719" s="284" t="str">
        <f>IF('Data invoice'!M834=0,"",'Data invoice'!N834)</f>
        <v/>
      </c>
      <c r="E719" s="284" t="str">
        <f>IF('Data invoice'!N834=0,"",'Data invoice'!O834)</f>
        <v/>
      </c>
      <c r="F719" s="284" t="str">
        <f>IF('Data invoice'!O834=0,"",'Data invoice'!P834)</f>
        <v/>
      </c>
      <c r="G719" s="284" t="str">
        <f>IF('Data invoice'!P834=0,"",'Data invoice'!Q834)</f>
        <v/>
      </c>
      <c r="H719" s="284" t="str">
        <f>IF('Data invoice'!Q834=0,"",'Data invoice'!R834)</f>
        <v/>
      </c>
      <c r="I719" s="320" t="str">
        <f>IF('Data invoice'!R834=0,"",'Data invoice'!S834)</f>
        <v/>
      </c>
      <c r="J719" s="367" t="str">
        <f>IF('Data invoice'!S834=0,"",'Data invoice'!T834)</f>
        <v/>
      </c>
    </row>
    <row r="720" spans="1:14" ht="15.75" customHeight="1">
      <c r="A720" s="284" t="str">
        <f>IF('Data invoice'!J835=0,"",'Data invoice'!K835)</f>
        <v/>
      </c>
      <c r="B720" s="284" t="str">
        <f>IF('Data invoice'!K835=0,"",'Data invoice'!L835)</f>
        <v/>
      </c>
      <c r="C720" s="284" t="str">
        <f>IF('Data invoice'!L835=0,"",'Data invoice'!M835)</f>
        <v/>
      </c>
      <c r="D720" s="284" t="str">
        <f>IF('Data invoice'!M835=0,"",'Data invoice'!N835)</f>
        <v/>
      </c>
      <c r="E720" s="284" t="str">
        <f>IF('Data invoice'!N835=0,"",'Data invoice'!O835)</f>
        <v/>
      </c>
      <c r="F720" s="284" t="str">
        <f>IF('Data invoice'!O835=0,"",'Data invoice'!P835)</f>
        <v/>
      </c>
      <c r="G720" s="284" t="str">
        <f>IF('Data invoice'!P835=0,"",'Data invoice'!Q835)</f>
        <v/>
      </c>
      <c r="H720" s="284" t="str">
        <f>IF('Data invoice'!Q835=0,"",'Data invoice'!R835)</f>
        <v/>
      </c>
      <c r="I720" s="320" t="str">
        <f>IF('Data invoice'!R835=0,"",'Data invoice'!S835)</f>
        <v/>
      </c>
      <c r="J720" s="367" t="str">
        <f>IF('Data invoice'!S835=0,"",'Data invoice'!T835)</f>
        <v/>
      </c>
    </row>
    <row r="721" spans="1:10" ht="15.75" customHeight="1">
      <c r="A721" s="284" t="str">
        <f>IF('Data invoice'!J836=0,"",'Data invoice'!K836)</f>
        <v/>
      </c>
      <c r="B721" s="284" t="str">
        <f>IF('Data invoice'!K836=0,"",'Data invoice'!L836)</f>
        <v/>
      </c>
      <c r="C721" s="284" t="str">
        <f>IF('Data invoice'!L836=0,"",'Data invoice'!M836)</f>
        <v/>
      </c>
      <c r="D721" s="284" t="str">
        <f>IF('Data invoice'!M836=0,"",'Data invoice'!N836)</f>
        <v/>
      </c>
      <c r="E721" s="284" t="str">
        <f>IF('Data invoice'!N836=0,"",'Data invoice'!O836)</f>
        <v/>
      </c>
      <c r="F721" s="284" t="str">
        <f>IF('Data invoice'!O836=0,"",'Data invoice'!P836)</f>
        <v/>
      </c>
      <c r="G721" s="284" t="str">
        <f>IF('Data invoice'!P836=0,"",'Data invoice'!Q836)</f>
        <v/>
      </c>
      <c r="H721" s="284" t="str">
        <f>IF('Data invoice'!Q836=0,"",'Data invoice'!R836)</f>
        <v/>
      </c>
      <c r="I721" s="320" t="str">
        <f>IF('Data invoice'!R836=0,"",'Data invoice'!S836)</f>
        <v/>
      </c>
      <c r="J721" s="367" t="str">
        <f>IF('Data invoice'!S836=0,"",'Data invoice'!T836)</f>
        <v/>
      </c>
    </row>
    <row r="722" spans="1:10" ht="15.75" customHeight="1">
      <c r="A722" s="284" t="str">
        <f>IF('Data invoice'!J837=0,"",'Data invoice'!K837)</f>
        <v/>
      </c>
      <c r="B722" s="284" t="str">
        <f>IF('Data invoice'!K837=0,"",'Data invoice'!L837)</f>
        <v/>
      </c>
      <c r="C722" s="284" t="str">
        <f>IF('Data invoice'!L837=0,"",'Data invoice'!M837)</f>
        <v/>
      </c>
      <c r="D722" s="284" t="str">
        <f>IF('Data invoice'!M837=0,"",'Data invoice'!N837)</f>
        <v/>
      </c>
      <c r="E722" s="284" t="str">
        <f>IF('Data invoice'!N837=0,"",'Data invoice'!O837)</f>
        <v/>
      </c>
      <c r="F722" s="284" t="str">
        <f>IF('Data invoice'!O837=0,"",'Data invoice'!P837)</f>
        <v/>
      </c>
      <c r="G722" s="284" t="str">
        <f>IF('Data invoice'!P837=0,"",'Data invoice'!Q837)</f>
        <v/>
      </c>
      <c r="H722" s="284" t="str">
        <f>IF('Data invoice'!Q837=0,"",'Data invoice'!R837)</f>
        <v/>
      </c>
      <c r="I722" s="320" t="str">
        <f>IF('Data invoice'!R837=0,"",'Data invoice'!S837)</f>
        <v/>
      </c>
      <c r="J722" s="367" t="str">
        <f>IF('Data invoice'!S837=0,"",'Data invoice'!T837)</f>
        <v/>
      </c>
    </row>
    <row r="723" spans="1:10" ht="15.75" customHeight="1">
      <c r="A723" s="284" t="str">
        <f>IF('Data invoice'!J838=0,"",'Data invoice'!K838)</f>
        <v/>
      </c>
      <c r="B723" s="284" t="str">
        <f>IF('Data invoice'!K838=0,"",'Data invoice'!L838)</f>
        <v/>
      </c>
      <c r="C723" s="284" t="str">
        <f>IF('Data invoice'!L838=0,"",'Data invoice'!M838)</f>
        <v/>
      </c>
      <c r="D723" s="284" t="str">
        <f>IF('Data invoice'!M838=0,"",'Data invoice'!N838)</f>
        <v/>
      </c>
      <c r="E723" s="284" t="str">
        <f>IF('Data invoice'!N838=0,"",'Data invoice'!O838)</f>
        <v/>
      </c>
      <c r="F723" s="284" t="str">
        <f>IF('Data invoice'!O838=0,"",'Data invoice'!P838)</f>
        <v/>
      </c>
      <c r="G723" s="284" t="str">
        <f>IF('Data invoice'!P838=0,"",'Data invoice'!Q838)</f>
        <v/>
      </c>
      <c r="H723" s="284" t="str">
        <f>IF('Data invoice'!Q838=0,"",'Data invoice'!R838)</f>
        <v/>
      </c>
      <c r="I723" s="320" t="str">
        <f>IF('Data invoice'!R838=0,"",'Data invoice'!S838)</f>
        <v/>
      </c>
      <c r="J723" s="367" t="str">
        <f>IF('Data invoice'!S838=0,"",'Data invoice'!T838)</f>
        <v/>
      </c>
    </row>
    <row r="724" spans="1:10" ht="15.75" customHeight="1">
      <c r="A724" s="284" t="str">
        <f>IF('Data invoice'!J839=0,"",'Data invoice'!K839)</f>
        <v/>
      </c>
      <c r="B724" s="284" t="str">
        <f>IF('Data invoice'!K839=0,"",'Data invoice'!L839)</f>
        <v/>
      </c>
      <c r="C724" s="284" t="str">
        <f>IF('Data invoice'!L839=0,"",'Data invoice'!M839)</f>
        <v/>
      </c>
      <c r="D724" s="284" t="str">
        <f>IF('Data invoice'!M839=0,"",'Data invoice'!N839)</f>
        <v/>
      </c>
      <c r="E724" s="284" t="str">
        <f>IF('Data invoice'!N839=0,"",'Data invoice'!O839)</f>
        <v/>
      </c>
      <c r="F724" s="284" t="str">
        <f>IF('Data invoice'!O839=0,"",'Data invoice'!P839)</f>
        <v/>
      </c>
      <c r="G724" s="284" t="str">
        <f>IF('Data invoice'!P839=0,"",'Data invoice'!Q839)</f>
        <v/>
      </c>
      <c r="H724" s="284" t="str">
        <f>IF('Data invoice'!Q839=0,"",'Data invoice'!R839)</f>
        <v/>
      </c>
      <c r="I724" s="320" t="str">
        <f>IF('Data invoice'!R839=0,"",'Data invoice'!S839)</f>
        <v/>
      </c>
      <c r="J724" s="367" t="str">
        <f>IF('Data invoice'!S839=0,"",'Data invoice'!T839)</f>
        <v/>
      </c>
    </row>
    <row r="725" spans="1:10" ht="15.75" customHeight="1">
      <c r="A725" s="284" t="str">
        <f>IF('Data invoice'!J840=0,"",'Data invoice'!K840)</f>
        <v/>
      </c>
      <c r="B725" s="284" t="str">
        <f>IF('Data invoice'!K840=0,"",'Data invoice'!L840)</f>
        <v/>
      </c>
      <c r="C725" s="284" t="str">
        <f>IF('Data invoice'!L840=0,"",'Data invoice'!M840)</f>
        <v/>
      </c>
      <c r="D725" s="284" t="str">
        <f>IF('Data invoice'!M840=0,"",'Data invoice'!N840)</f>
        <v/>
      </c>
      <c r="E725" s="284" t="str">
        <f>IF('Data invoice'!N840=0,"",'Data invoice'!O840)</f>
        <v/>
      </c>
      <c r="F725" s="284" t="str">
        <f>IF('Data invoice'!O840=0,"",'Data invoice'!P840)</f>
        <v/>
      </c>
      <c r="G725" s="284" t="str">
        <f>IF('Data invoice'!P840=0,"",'Data invoice'!Q840)</f>
        <v/>
      </c>
      <c r="H725" s="284" t="str">
        <f>IF('Data invoice'!Q840=0,"",'Data invoice'!R840)</f>
        <v/>
      </c>
      <c r="I725" s="320" t="str">
        <f>IF('Data invoice'!R840=0,"",'Data invoice'!S840)</f>
        <v/>
      </c>
      <c r="J725" s="367" t="str">
        <f>IF('Data invoice'!S840=0,"",'Data invoice'!T840)</f>
        <v/>
      </c>
    </row>
    <row r="726" spans="1:10" ht="15.75" customHeight="1">
      <c r="A726" s="284" t="str">
        <f>IF('Data invoice'!J841=0,"",'Data invoice'!K841)</f>
        <v/>
      </c>
      <c r="B726" s="284" t="str">
        <f>IF('Data invoice'!K841=0,"",'Data invoice'!L841)</f>
        <v/>
      </c>
      <c r="C726" s="284" t="str">
        <f>IF('Data invoice'!L841=0,"",'Data invoice'!M841)</f>
        <v/>
      </c>
      <c r="D726" s="284" t="str">
        <f>IF('Data invoice'!M841=0,"",'Data invoice'!N841)</f>
        <v/>
      </c>
      <c r="E726" s="284" t="str">
        <f>IF('Data invoice'!N841=0,"",'Data invoice'!O841)</f>
        <v/>
      </c>
      <c r="F726" s="284" t="str">
        <f>IF('Data invoice'!O841=0,"",'Data invoice'!P841)</f>
        <v/>
      </c>
      <c r="G726" s="284" t="str">
        <f>IF('Data invoice'!P841=0,"",'Data invoice'!Q841)</f>
        <v/>
      </c>
      <c r="H726" s="284" t="str">
        <f>IF('Data invoice'!Q841=0,"",'Data invoice'!R841)</f>
        <v/>
      </c>
      <c r="I726" s="320" t="str">
        <f>IF('Data invoice'!R841=0,"",'Data invoice'!S841)</f>
        <v/>
      </c>
      <c r="J726" s="367" t="str">
        <f>IF('Data invoice'!S841=0,"",'Data invoice'!T841)</f>
        <v/>
      </c>
    </row>
    <row r="727" spans="1:10" ht="15.75" customHeight="1">
      <c r="A727" s="284" t="str">
        <f>IF('Data invoice'!J842=0,"",'Data invoice'!K842)</f>
        <v/>
      </c>
      <c r="B727" s="284" t="str">
        <f>IF('Data invoice'!K842=0,"",'Data invoice'!L842)</f>
        <v/>
      </c>
      <c r="C727" s="284" t="str">
        <f>IF('Data invoice'!L842=0,"",'Data invoice'!M842)</f>
        <v/>
      </c>
      <c r="D727" s="284" t="str">
        <f>IF('Data invoice'!M842=0,"",'Data invoice'!N842)</f>
        <v/>
      </c>
      <c r="E727" s="284" t="str">
        <f>IF('Data invoice'!N842=0,"",'Data invoice'!O842)</f>
        <v/>
      </c>
      <c r="F727" s="284" t="str">
        <f>IF('Data invoice'!O842=0,"",'Data invoice'!P842)</f>
        <v/>
      </c>
      <c r="G727" s="284" t="str">
        <f>IF('Data invoice'!P842=0,"",'Data invoice'!Q842)</f>
        <v/>
      </c>
      <c r="H727" s="284" t="str">
        <f>IF('Data invoice'!Q842=0,"",'Data invoice'!R842)</f>
        <v/>
      </c>
      <c r="I727" s="320" t="str">
        <f>IF('Data invoice'!R842=0,"",'Data invoice'!S842)</f>
        <v/>
      </c>
      <c r="J727" s="367" t="str">
        <f>IF('Data invoice'!S842=0,"",'Data invoice'!T842)</f>
        <v/>
      </c>
    </row>
    <row r="728" spans="1:10" ht="15.75" customHeight="1">
      <c r="A728" s="284" t="str">
        <f>IF('Data invoice'!J843=0,"",'Data invoice'!K843)</f>
        <v/>
      </c>
      <c r="B728" s="284" t="str">
        <f>IF('Data invoice'!K843=0,"",'Data invoice'!L843)</f>
        <v/>
      </c>
      <c r="C728" s="284" t="str">
        <f>IF('Data invoice'!L843=0,"",'Data invoice'!M843)</f>
        <v/>
      </c>
      <c r="D728" s="284" t="str">
        <f>IF('Data invoice'!M843=0,"",'Data invoice'!N843)</f>
        <v/>
      </c>
      <c r="E728" s="284" t="str">
        <f>IF('Data invoice'!N843=0,"",'Data invoice'!O843)</f>
        <v/>
      </c>
      <c r="F728" s="284" t="str">
        <f>IF('Data invoice'!O843=0,"",'Data invoice'!P843)</f>
        <v/>
      </c>
      <c r="G728" s="284" t="str">
        <f>IF('Data invoice'!P843=0,"",'Data invoice'!Q843)</f>
        <v/>
      </c>
      <c r="H728" s="284" t="str">
        <f>IF('Data invoice'!Q843=0,"",'Data invoice'!R843)</f>
        <v/>
      </c>
      <c r="I728" s="320" t="str">
        <f>IF('Data invoice'!R843=0,"",'Data invoice'!S843)</f>
        <v/>
      </c>
      <c r="J728" s="367" t="str">
        <f>IF('Data invoice'!S843=0,"",'Data invoice'!T843)</f>
        <v/>
      </c>
    </row>
    <row r="729" spans="1:10" ht="15.75" customHeight="1">
      <c r="A729" s="284" t="str">
        <f>IF('Data invoice'!J844=0,"",'Data invoice'!K844)</f>
        <v/>
      </c>
      <c r="B729" s="284" t="str">
        <f>IF('Data invoice'!K844=0,"",'Data invoice'!L844)</f>
        <v/>
      </c>
      <c r="C729" s="284" t="str">
        <f>IF('Data invoice'!L844=0,"",'Data invoice'!M844)</f>
        <v/>
      </c>
      <c r="D729" s="284" t="str">
        <f>IF('Data invoice'!M844=0,"",'Data invoice'!N844)</f>
        <v/>
      </c>
      <c r="E729" s="284" t="str">
        <f>IF('Data invoice'!N844=0,"",'Data invoice'!O844)</f>
        <v/>
      </c>
      <c r="F729" s="284" t="str">
        <f>IF('Data invoice'!O844=0,"",'Data invoice'!P844)</f>
        <v/>
      </c>
      <c r="G729" s="284" t="str">
        <f>IF('Data invoice'!P844=0,"",'Data invoice'!Q844)</f>
        <v/>
      </c>
      <c r="H729" s="284" t="str">
        <f>IF('Data invoice'!Q844=0,"",'Data invoice'!R844)</f>
        <v/>
      </c>
      <c r="I729" s="320" t="str">
        <f>IF('Data invoice'!R844=0,"",'Data invoice'!S844)</f>
        <v/>
      </c>
      <c r="J729" s="367" t="str">
        <f>IF('Data invoice'!S844=0,"",'Data invoice'!T844)</f>
        <v/>
      </c>
    </row>
    <row r="730" spans="1:10" ht="15.75" customHeight="1">
      <c r="A730" s="284" t="str">
        <f>IF('Data invoice'!J845=0,"",'Data invoice'!K845)</f>
        <v/>
      </c>
      <c r="B730" s="284" t="str">
        <f>IF('Data invoice'!K845=0,"",'Data invoice'!L845)</f>
        <v/>
      </c>
      <c r="C730" s="284" t="str">
        <f>IF('Data invoice'!L845=0,"",'Data invoice'!M845)</f>
        <v/>
      </c>
      <c r="D730" s="284" t="str">
        <f>IF('Data invoice'!M845=0,"",'Data invoice'!N845)</f>
        <v/>
      </c>
      <c r="E730" s="284" t="str">
        <f>IF('Data invoice'!N845=0,"",'Data invoice'!O845)</f>
        <v/>
      </c>
      <c r="F730" s="284" t="str">
        <f>IF('Data invoice'!O845=0,"",'Data invoice'!P845)</f>
        <v/>
      </c>
      <c r="G730" s="284" t="str">
        <f>IF('Data invoice'!P845=0,"",'Data invoice'!Q845)</f>
        <v/>
      </c>
      <c r="H730" s="284" t="str">
        <f>IF('Data invoice'!Q845=0,"",'Data invoice'!R845)</f>
        <v/>
      </c>
      <c r="I730" s="320" t="str">
        <f>IF('Data invoice'!R845=0,"",'Data invoice'!S845)</f>
        <v/>
      </c>
      <c r="J730" s="367" t="str">
        <f>IF('Data invoice'!S845=0,"",'Data invoice'!T845)</f>
        <v/>
      </c>
    </row>
    <row r="731" spans="1:10" ht="15.75" customHeight="1">
      <c r="A731" s="284" t="str">
        <f>IF('Data invoice'!J846=0,"",'Data invoice'!K846)</f>
        <v/>
      </c>
      <c r="B731" s="284" t="str">
        <f>IF('Data invoice'!K846=0,"",'Data invoice'!L846)</f>
        <v/>
      </c>
      <c r="C731" s="284" t="str">
        <f>IF('Data invoice'!L846=0,"",'Data invoice'!M846)</f>
        <v/>
      </c>
      <c r="D731" s="284" t="str">
        <f>IF('Data invoice'!M846=0,"",'Data invoice'!N846)</f>
        <v/>
      </c>
      <c r="E731" s="284" t="str">
        <f>IF('Data invoice'!N846=0,"",'Data invoice'!O846)</f>
        <v/>
      </c>
      <c r="F731" s="284" t="str">
        <f>IF('Data invoice'!O846=0,"",'Data invoice'!P846)</f>
        <v/>
      </c>
      <c r="G731" s="284" t="str">
        <f>IF('Data invoice'!P846=0,"",'Data invoice'!Q846)</f>
        <v/>
      </c>
      <c r="H731" s="284" t="str">
        <f>IF('Data invoice'!Q846=0,"",'Data invoice'!R846)</f>
        <v/>
      </c>
      <c r="I731" s="320" t="str">
        <f>IF('Data invoice'!R846=0,"",'Data invoice'!S846)</f>
        <v/>
      </c>
      <c r="J731" s="367" t="str">
        <f>IF('Data invoice'!S846=0,"",'Data invoice'!T846)</f>
        <v/>
      </c>
    </row>
    <row r="732" spans="1:10" ht="15.75" customHeight="1">
      <c r="A732" s="284" t="str">
        <f>IF('Data invoice'!J847=0,"",'Data invoice'!K847)</f>
        <v/>
      </c>
      <c r="B732" s="284" t="str">
        <f>IF('Data invoice'!K847=0,"",'Data invoice'!L847)</f>
        <v/>
      </c>
      <c r="C732" s="284" t="str">
        <f>IF('Data invoice'!L847=0,"",'Data invoice'!M847)</f>
        <v/>
      </c>
      <c r="D732" s="284" t="str">
        <f>IF('Data invoice'!M847=0,"",'Data invoice'!N847)</f>
        <v/>
      </c>
      <c r="E732" s="284" t="str">
        <f>IF('Data invoice'!N847=0,"",'Data invoice'!O847)</f>
        <v/>
      </c>
      <c r="F732" s="284" t="str">
        <f>IF('Data invoice'!O847=0,"",'Data invoice'!P847)</f>
        <v/>
      </c>
      <c r="G732" s="284" t="str">
        <f>IF('Data invoice'!P847=0,"",'Data invoice'!Q847)</f>
        <v/>
      </c>
      <c r="H732" s="284" t="str">
        <f>IF('Data invoice'!Q847=0,"",'Data invoice'!R847)</f>
        <v/>
      </c>
      <c r="I732" s="320" t="str">
        <f>IF('Data invoice'!R847=0,"",'Data invoice'!S847)</f>
        <v/>
      </c>
      <c r="J732" s="367" t="str">
        <f>IF('Data invoice'!S847=0,"",'Data invoice'!T847)</f>
        <v/>
      </c>
    </row>
    <row r="733" spans="1:10" ht="15.75" customHeight="1">
      <c r="A733" s="284" t="str">
        <f>IF('Data invoice'!J848=0,"",'Data invoice'!K848)</f>
        <v/>
      </c>
      <c r="B733" s="284" t="str">
        <f>IF('Data invoice'!K848=0,"",'Data invoice'!L848)</f>
        <v/>
      </c>
      <c r="C733" s="284" t="str">
        <f>IF('Data invoice'!L848=0,"",'Data invoice'!M848)</f>
        <v/>
      </c>
      <c r="D733" s="284" t="str">
        <f>IF('Data invoice'!M848=0,"",'Data invoice'!N848)</f>
        <v/>
      </c>
      <c r="E733" s="284" t="str">
        <f>IF('Data invoice'!N848=0,"",'Data invoice'!O848)</f>
        <v/>
      </c>
      <c r="F733" s="284" t="str">
        <f>IF('Data invoice'!O848=0,"",'Data invoice'!P848)</f>
        <v/>
      </c>
      <c r="G733" s="284" t="str">
        <f>IF('Data invoice'!P848=0,"",'Data invoice'!Q848)</f>
        <v/>
      </c>
      <c r="H733" s="284" t="str">
        <f>IF('Data invoice'!Q848=0,"",'Data invoice'!R848)</f>
        <v/>
      </c>
      <c r="I733" s="320" t="str">
        <f>IF('Data invoice'!R848=0,"",'Data invoice'!S848)</f>
        <v/>
      </c>
      <c r="J733" s="367" t="str">
        <f>IF('Data invoice'!S848=0,"",'Data invoice'!T848)</f>
        <v/>
      </c>
    </row>
    <row r="734" spans="1:10" ht="15.75" customHeight="1">
      <c r="A734" s="284" t="str">
        <f>IF('Data invoice'!J849=0,"",'Data invoice'!K849)</f>
        <v/>
      </c>
      <c r="B734" s="284" t="str">
        <f>IF('Data invoice'!K849=0,"",'Data invoice'!L849)</f>
        <v/>
      </c>
      <c r="C734" s="284" t="str">
        <f>IF('Data invoice'!L849=0,"",'Data invoice'!M849)</f>
        <v/>
      </c>
      <c r="D734" s="284" t="str">
        <f>IF('Data invoice'!M849=0,"",'Data invoice'!N849)</f>
        <v/>
      </c>
      <c r="E734" s="284" t="str">
        <f>IF('Data invoice'!N849=0,"",'Data invoice'!O849)</f>
        <v/>
      </c>
      <c r="F734" s="284" t="str">
        <f>IF('Data invoice'!O849=0,"",'Data invoice'!P849)</f>
        <v/>
      </c>
      <c r="G734" s="284" t="str">
        <f>IF('Data invoice'!P849=0,"",'Data invoice'!Q849)</f>
        <v/>
      </c>
      <c r="H734" s="284" t="str">
        <f>IF('Data invoice'!Q849=0,"",'Data invoice'!R849)</f>
        <v/>
      </c>
      <c r="I734" s="320" t="str">
        <f>IF('Data invoice'!R849=0,"",'Data invoice'!S849)</f>
        <v/>
      </c>
      <c r="J734" s="367" t="str">
        <f>IF('Data invoice'!S849=0,"",'Data invoice'!T849)</f>
        <v/>
      </c>
    </row>
    <row r="735" spans="1:10" ht="15.75" customHeight="1">
      <c r="A735" s="284" t="str">
        <f>IF('Data invoice'!J850=0,"",'Data invoice'!K850)</f>
        <v/>
      </c>
      <c r="B735" s="284" t="str">
        <f>IF('Data invoice'!K850=0,"",'Data invoice'!L850)</f>
        <v/>
      </c>
      <c r="C735" s="284" t="str">
        <f>IF('Data invoice'!L850=0,"",'Data invoice'!M850)</f>
        <v/>
      </c>
      <c r="D735" s="284" t="str">
        <f>IF('Data invoice'!M850=0,"",'Data invoice'!N850)</f>
        <v/>
      </c>
      <c r="E735" s="284" t="str">
        <f>IF('Data invoice'!N850=0,"",'Data invoice'!O850)</f>
        <v/>
      </c>
      <c r="F735" s="284" t="str">
        <f>IF('Data invoice'!O850=0,"",'Data invoice'!P850)</f>
        <v/>
      </c>
      <c r="G735" s="284" t="str">
        <f>IF('Data invoice'!P850=0,"",'Data invoice'!Q850)</f>
        <v/>
      </c>
      <c r="H735" s="284" t="str">
        <f>IF('Data invoice'!Q850=0,"",'Data invoice'!R850)</f>
        <v/>
      </c>
      <c r="I735" s="320" t="str">
        <f>IF('Data invoice'!R850=0,"",'Data invoice'!S850)</f>
        <v/>
      </c>
      <c r="J735" s="367" t="str">
        <f>IF('Data invoice'!S850=0,"",'Data invoice'!T850)</f>
        <v/>
      </c>
    </row>
    <row r="736" spans="1:10" ht="15.75" customHeight="1">
      <c r="A736" s="284" t="str">
        <f>IF('Data invoice'!J851=0,"",'Data invoice'!K851)</f>
        <v/>
      </c>
      <c r="B736" s="284" t="str">
        <f>IF('Data invoice'!K851=0,"",'Data invoice'!L851)</f>
        <v/>
      </c>
      <c r="C736" s="284" t="str">
        <f>IF('Data invoice'!L851=0,"",'Data invoice'!M851)</f>
        <v/>
      </c>
      <c r="D736" s="284" t="str">
        <f>IF('Data invoice'!M851=0,"",'Data invoice'!N851)</f>
        <v/>
      </c>
      <c r="E736" s="284" t="str">
        <f>IF('Data invoice'!N851=0,"",'Data invoice'!O851)</f>
        <v/>
      </c>
      <c r="F736" s="284" t="str">
        <f>IF('Data invoice'!O851=0,"",'Data invoice'!P851)</f>
        <v/>
      </c>
      <c r="G736" s="284" t="str">
        <f>IF('Data invoice'!P851=0,"",'Data invoice'!Q851)</f>
        <v/>
      </c>
      <c r="H736" s="284" t="str">
        <f>IF('Data invoice'!Q851=0,"",'Data invoice'!R851)</f>
        <v/>
      </c>
      <c r="I736" s="320" t="str">
        <f>IF('Data invoice'!R851=0,"",'Data invoice'!S851)</f>
        <v/>
      </c>
      <c r="J736" s="367" t="str">
        <f>IF('Data invoice'!S851=0,"",'Data invoice'!T851)</f>
        <v/>
      </c>
    </row>
    <row r="737" spans="1:10" ht="15.75" customHeight="1">
      <c r="A737" s="284" t="str">
        <f>IF('Data invoice'!J852=0,"",'Data invoice'!K852)</f>
        <v/>
      </c>
      <c r="B737" s="284" t="str">
        <f>IF('Data invoice'!K852=0,"",'Data invoice'!L852)</f>
        <v/>
      </c>
      <c r="C737" s="284" t="str">
        <f>IF('Data invoice'!L852=0,"",'Data invoice'!M852)</f>
        <v/>
      </c>
      <c r="D737" s="284" t="str">
        <f>IF('Data invoice'!M852=0,"",'Data invoice'!N852)</f>
        <v/>
      </c>
      <c r="E737" s="284" t="str">
        <f>IF('Data invoice'!N852=0,"",'Data invoice'!O852)</f>
        <v/>
      </c>
      <c r="F737" s="284" t="str">
        <f>IF('Data invoice'!O852=0,"",'Data invoice'!P852)</f>
        <v/>
      </c>
      <c r="G737" s="284" t="str">
        <f>IF('Data invoice'!P852=0,"",'Data invoice'!Q852)</f>
        <v/>
      </c>
      <c r="H737" s="284" t="str">
        <f>IF('Data invoice'!Q852=0,"",'Data invoice'!R852)</f>
        <v/>
      </c>
      <c r="I737" s="320" t="str">
        <f>IF('Data invoice'!R852=0,"",'Data invoice'!S852)</f>
        <v/>
      </c>
      <c r="J737" s="367" t="str">
        <f>IF('Data invoice'!S852=0,"",'Data invoice'!T852)</f>
        <v/>
      </c>
    </row>
    <row r="738" spans="1:10" ht="15.75" customHeight="1">
      <c r="A738" s="284" t="str">
        <f>IF('Data invoice'!J853=0,"",'Data invoice'!K853)</f>
        <v/>
      </c>
      <c r="B738" s="284" t="str">
        <f>IF('Data invoice'!K853=0,"",'Data invoice'!L853)</f>
        <v/>
      </c>
      <c r="C738" s="284" t="str">
        <f>IF('Data invoice'!L853=0,"",'Data invoice'!M853)</f>
        <v/>
      </c>
      <c r="D738" s="284" t="str">
        <f>IF('Data invoice'!M853=0,"",'Data invoice'!N853)</f>
        <v/>
      </c>
      <c r="E738" s="284" t="str">
        <f>IF('Data invoice'!N853=0,"",'Data invoice'!O853)</f>
        <v/>
      </c>
      <c r="F738" s="284" t="str">
        <f>IF('Data invoice'!O853=0,"",'Data invoice'!P853)</f>
        <v/>
      </c>
      <c r="G738" s="284" t="str">
        <f>IF('Data invoice'!P853=0,"",'Data invoice'!Q853)</f>
        <v/>
      </c>
      <c r="H738" s="284" t="str">
        <f>IF('Data invoice'!Q853=0,"",'Data invoice'!R853)</f>
        <v/>
      </c>
      <c r="I738" s="320" t="str">
        <f>IF('Data invoice'!R853=0,"",'Data invoice'!S853)</f>
        <v/>
      </c>
      <c r="J738" s="367" t="str">
        <f>IF('Data invoice'!S853=0,"",'Data invoice'!T853)</f>
        <v/>
      </c>
    </row>
    <row r="739" spans="1:10" ht="15.75" customHeight="1">
      <c r="A739" s="284" t="str">
        <f>IF('Data invoice'!J854=0,"",'Data invoice'!K854)</f>
        <v/>
      </c>
      <c r="B739" s="284" t="str">
        <f>IF('Data invoice'!K854=0,"",'Data invoice'!L854)</f>
        <v/>
      </c>
      <c r="C739" s="284" t="str">
        <f>IF('Data invoice'!L854=0,"",'Data invoice'!M854)</f>
        <v/>
      </c>
      <c r="D739" s="284" t="str">
        <f>IF('Data invoice'!M854=0,"",'Data invoice'!N854)</f>
        <v/>
      </c>
      <c r="E739" s="284" t="str">
        <f>IF('Data invoice'!N854=0,"",'Data invoice'!O854)</f>
        <v/>
      </c>
      <c r="F739" s="284" t="str">
        <f>IF('Data invoice'!O854=0,"",'Data invoice'!P854)</f>
        <v/>
      </c>
      <c r="G739" s="284" t="str">
        <f>IF('Data invoice'!P854=0,"",'Data invoice'!Q854)</f>
        <v/>
      </c>
      <c r="H739" s="284" t="str">
        <f>IF('Data invoice'!Q854=0,"",'Data invoice'!R854)</f>
        <v/>
      </c>
      <c r="I739" s="320" t="str">
        <f>IF('Data invoice'!R854=0,"",'Data invoice'!S854)</f>
        <v/>
      </c>
      <c r="J739" s="367" t="str">
        <f>IF('Data invoice'!S854=0,"",'Data invoice'!T854)</f>
        <v/>
      </c>
    </row>
    <row r="740" spans="1:10" ht="15.75" customHeight="1">
      <c r="A740" s="284" t="str">
        <f>IF('Data invoice'!J855=0,"",'Data invoice'!K855)</f>
        <v/>
      </c>
      <c r="B740" s="284" t="str">
        <f>IF('Data invoice'!K855=0,"",'Data invoice'!L855)</f>
        <v/>
      </c>
      <c r="C740" s="284" t="str">
        <f>IF('Data invoice'!L855=0,"",'Data invoice'!M855)</f>
        <v/>
      </c>
      <c r="D740" s="284" t="str">
        <f>IF('Data invoice'!M855=0,"",'Data invoice'!N855)</f>
        <v/>
      </c>
      <c r="E740" s="284" t="str">
        <f>IF('Data invoice'!N855=0,"",'Data invoice'!O855)</f>
        <v/>
      </c>
      <c r="F740" s="284" t="str">
        <f>IF('Data invoice'!O855=0,"",'Data invoice'!P855)</f>
        <v/>
      </c>
      <c r="G740" s="284" t="str">
        <f>IF('Data invoice'!P855=0,"",'Data invoice'!Q855)</f>
        <v/>
      </c>
      <c r="H740" s="284" t="str">
        <f>IF('Data invoice'!Q855=0,"",'Data invoice'!R855)</f>
        <v/>
      </c>
      <c r="I740" s="320" t="str">
        <f>IF('Data invoice'!R855=0,"",'Data invoice'!S855)</f>
        <v/>
      </c>
      <c r="J740" s="367" t="str">
        <f>IF('Data invoice'!S855=0,"",'Data invoice'!T855)</f>
        <v/>
      </c>
    </row>
    <row r="741" spans="1:10" ht="15.75" customHeight="1">
      <c r="A741" s="284" t="str">
        <f>IF('Data invoice'!J856=0,"",'Data invoice'!K856)</f>
        <v/>
      </c>
      <c r="B741" s="284" t="str">
        <f>IF('Data invoice'!K856=0,"",'Data invoice'!L856)</f>
        <v/>
      </c>
      <c r="C741" s="284" t="str">
        <f>IF('Data invoice'!L856=0,"",'Data invoice'!M856)</f>
        <v/>
      </c>
      <c r="D741" s="284" t="str">
        <f>IF('Data invoice'!M856=0,"",'Data invoice'!N856)</f>
        <v/>
      </c>
      <c r="E741" s="284" t="str">
        <f>IF('Data invoice'!N856=0,"",'Data invoice'!O856)</f>
        <v/>
      </c>
      <c r="F741" s="284" t="str">
        <f>IF('Data invoice'!O856=0,"",'Data invoice'!P856)</f>
        <v/>
      </c>
      <c r="G741" s="284" t="str">
        <f>IF('Data invoice'!P856=0,"",'Data invoice'!Q856)</f>
        <v/>
      </c>
      <c r="H741" s="284" t="str">
        <f>IF('Data invoice'!Q856=0,"",'Data invoice'!R856)</f>
        <v/>
      </c>
      <c r="I741" s="320" t="str">
        <f>IF('Data invoice'!R856=0,"",'Data invoice'!S856)</f>
        <v/>
      </c>
      <c r="J741" s="367" t="str">
        <f>IF('Data invoice'!S856=0,"",'Data invoice'!T856)</f>
        <v/>
      </c>
    </row>
    <row r="742" spans="1:10" ht="15.75" customHeight="1">
      <c r="A742" s="284" t="str">
        <f>IF('Data invoice'!J857=0,"",'Data invoice'!K857)</f>
        <v/>
      </c>
      <c r="B742" s="284" t="str">
        <f>IF('Data invoice'!K857=0,"",'Data invoice'!L857)</f>
        <v/>
      </c>
      <c r="C742" s="284" t="str">
        <f>IF('Data invoice'!L857=0,"",'Data invoice'!M857)</f>
        <v/>
      </c>
      <c r="D742" s="284" t="str">
        <f>IF('Data invoice'!M857=0,"",'Data invoice'!N857)</f>
        <v/>
      </c>
      <c r="E742" s="284" t="str">
        <f>IF('Data invoice'!N857=0,"",'Data invoice'!O857)</f>
        <v/>
      </c>
      <c r="F742" s="284" t="str">
        <f>IF('Data invoice'!O857=0,"",'Data invoice'!P857)</f>
        <v/>
      </c>
      <c r="G742" s="284" t="str">
        <f>IF('Data invoice'!P857=0,"",'Data invoice'!Q857)</f>
        <v/>
      </c>
      <c r="H742" s="284" t="str">
        <f>IF('Data invoice'!Q857=0,"",'Data invoice'!R857)</f>
        <v/>
      </c>
      <c r="I742" s="320" t="str">
        <f>IF('Data invoice'!R857=0,"",'Data invoice'!S857)</f>
        <v/>
      </c>
      <c r="J742" s="367" t="str">
        <f>IF('Data invoice'!S857=0,"",'Data invoice'!T857)</f>
        <v/>
      </c>
    </row>
    <row r="743" spans="1:10" ht="15.75" customHeight="1">
      <c r="A743" s="284" t="str">
        <f>IF('Data invoice'!J858=0,"",'Data invoice'!K858)</f>
        <v/>
      </c>
      <c r="B743" s="284" t="str">
        <f>IF('Data invoice'!K858=0,"",'Data invoice'!L858)</f>
        <v/>
      </c>
      <c r="C743" s="284" t="str">
        <f>IF('Data invoice'!L858=0,"",'Data invoice'!M858)</f>
        <v/>
      </c>
      <c r="D743" s="284" t="str">
        <f>IF('Data invoice'!M858=0,"",'Data invoice'!N858)</f>
        <v/>
      </c>
      <c r="E743" s="284" t="str">
        <f>IF('Data invoice'!N858=0,"",'Data invoice'!O858)</f>
        <v/>
      </c>
      <c r="F743" s="284" t="str">
        <f>IF('Data invoice'!O858=0,"",'Data invoice'!P858)</f>
        <v/>
      </c>
      <c r="G743" s="284" t="str">
        <f>IF('Data invoice'!P858=0,"",'Data invoice'!Q858)</f>
        <v/>
      </c>
      <c r="H743" s="284" t="str">
        <f>IF('Data invoice'!Q858=0,"",'Data invoice'!R858)</f>
        <v/>
      </c>
      <c r="I743" s="320" t="str">
        <f>IF('Data invoice'!R858=0,"",'Data invoice'!S858)</f>
        <v/>
      </c>
      <c r="J743" s="367" t="str">
        <f>IF('Data invoice'!S858=0,"",'Data invoice'!T858)</f>
        <v/>
      </c>
    </row>
    <row r="744" spans="1:10" ht="15.75" customHeight="1">
      <c r="A744" s="284" t="str">
        <f>IF('Data invoice'!J859=0,"",'Data invoice'!K859)</f>
        <v/>
      </c>
      <c r="B744" s="284" t="str">
        <f>IF('Data invoice'!K859=0,"",'Data invoice'!L859)</f>
        <v/>
      </c>
      <c r="C744" s="284" t="str">
        <f>IF('Data invoice'!L859=0,"",'Data invoice'!M859)</f>
        <v/>
      </c>
      <c r="D744" s="284" t="str">
        <f>IF('Data invoice'!M859=0,"",'Data invoice'!N859)</f>
        <v/>
      </c>
      <c r="E744" s="284" t="str">
        <f>IF('Data invoice'!N859=0,"",'Data invoice'!O859)</f>
        <v/>
      </c>
      <c r="F744" s="284" t="str">
        <f>IF('Data invoice'!O859=0,"",'Data invoice'!P859)</f>
        <v/>
      </c>
      <c r="G744" s="284" t="str">
        <f>IF('Data invoice'!P859=0,"",'Data invoice'!Q859)</f>
        <v/>
      </c>
      <c r="H744" s="284" t="str">
        <f>IF('Data invoice'!Q859=0,"",'Data invoice'!R859)</f>
        <v/>
      </c>
      <c r="I744" s="320" t="str">
        <f>IF('Data invoice'!R859=0,"",'Data invoice'!S859)</f>
        <v/>
      </c>
      <c r="J744" s="367" t="str">
        <f>IF('Data invoice'!S859=0,"",'Data invoice'!T859)</f>
        <v/>
      </c>
    </row>
    <row r="745" spans="1:10" ht="15.75" customHeight="1">
      <c r="A745" s="284" t="str">
        <f>IF('Data invoice'!J860=0,"",'Data invoice'!K860)</f>
        <v/>
      </c>
      <c r="B745" s="284" t="str">
        <f>IF('Data invoice'!K860=0,"",'Data invoice'!L860)</f>
        <v/>
      </c>
      <c r="C745" s="284" t="str">
        <f>IF('Data invoice'!L860=0,"",'Data invoice'!M860)</f>
        <v/>
      </c>
      <c r="D745" s="284" t="str">
        <f>IF('Data invoice'!M860=0,"",'Data invoice'!N860)</f>
        <v/>
      </c>
      <c r="E745" s="284" t="str">
        <f>IF('Data invoice'!N860=0,"",'Data invoice'!O860)</f>
        <v/>
      </c>
      <c r="F745" s="284" t="str">
        <f>IF('Data invoice'!O860=0,"",'Data invoice'!P860)</f>
        <v/>
      </c>
      <c r="G745" s="284" t="str">
        <f>IF('Data invoice'!P860=0,"",'Data invoice'!Q860)</f>
        <v/>
      </c>
      <c r="H745" s="284" t="str">
        <f>IF('Data invoice'!Q860=0,"",'Data invoice'!R860)</f>
        <v/>
      </c>
      <c r="I745" s="320" t="str">
        <f>IF('Data invoice'!R860=0,"",'Data invoice'!S860)</f>
        <v/>
      </c>
      <c r="J745" s="367" t="str">
        <f>IF('Data invoice'!S860=0,"",'Data invoice'!T860)</f>
        <v/>
      </c>
    </row>
    <row r="746" spans="1:10" ht="15.75" customHeight="1">
      <c r="A746" s="284" t="str">
        <f>IF('Data invoice'!J861=0,"",'Data invoice'!K861)</f>
        <v/>
      </c>
      <c r="B746" s="284" t="str">
        <f>IF('Data invoice'!K861=0,"",'Data invoice'!L861)</f>
        <v/>
      </c>
      <c r="C746" s="284" t="str">
        <f>IF('Data invoice'!L861=0,"",'Data invoice'!M861)</f>
        <v/>
      </c>
      <c r="D746" s="284" t="str">
        <f>IF('Data invoice'!M861=0,"",'Data invoice'!N861)</f>
        <v/>
      </c>
      <c r="E746" s="284" t="str">
        <f>IF('Data invoice'!N861=0,"",'Data invoice'!O861)</f>
        <v/>
      </c>
      <c r="F746" s="284" t="str">
        <f>IF('Data invoice'!O861=0,"",'Data invoice'!P861)</f>
        <v/>
      </c>
      <c r="G746" s="284" t="str">
        <f>IF('Data invoice'!P861=0,"",'Data invoice'!Q861)</f>
        <v/>
      </c>
      <c r="H746" s="284" t="str">
        <f>IF('Data invoice'!Q861=0,"",'Data invoice'!R861)</f>
        <v/>
      </c>
      <c r="I746" s="320" t="str">
        <f>IF('Data invoice'!R861=0,"",'Data invoice'!S861)</f>
        <v/>
      </c>
      <c r="J746" s="367" t="str">
        <f>IF('Data invoice'!S861=0,"",'Data invoice'!T861)</f>
        <v/>
      </c>
    </row>
    <row r="747" spans="1:10" ht="15.75" customHeight="1">
      <c r="A747" s="284" t="str">
        <f>IF('Data invoice'!J862=0,"",'Data invoice'!K862)</f>
        <v/>
      </c>
      <c r="B747" s="284" t="str">
        <f>IF('Data invoice'!K862=0,"",'Data invoice'!L862)</f>
        <v/>
      </c>
      <c r="C747" s="284" t="str">
        <f>IF('Data invoice'!L862=0,"",'Data invoice'!M862)</f>
        <v/>
      </c>
      <c r="D747" s="284" t="str">
        <f>IF('Data invoice'!M862=0,"",'Data invoice'!N862)</f>
        <v/>
      </c>
      <c r="E747" s="284" t="str">
        <f>IF('Data invoice'!N862=0,"",'Data invoice'!O862)</f>
        <v/>
      </c>
      <c r="F747" s="284" t="str">
        <f>IF('Data invoice'!O862=0,"",'Data invoice'!P862)</f>
        <v/>
      </c>
      <c r="G747" s="284" t="str">
        <f>IF('Data invoice'!P862=0,"",'Data invoice'!Q862)</f>
        <v/>
      </c>
      <c r="H747" s="284" t="str">
        <f>IF('Data invoice'!Q862=0,"",'Data invoice'!R862)</f>
        <v/>
      </c>
      <c r="I747" s="320" t="str">
        <f>IF('Data invoice'!R862=0,"",'Data invoice'!S862)</f>
        <v/>
      </c>
      <c r="J747" s="367" t="str">
        <f>IF('Data invoice'!S862=0,"",'Data invoice'!T862)</f>
        <v/>
      </c>
    </row>
    <row r="748" spans="1:10" ht="15.75" customHeight="1">
      <c r="A748" s="284" t="str">
        <f>IF('Data invoice'!J863=0,"",'Data invoice'!K863)</f>
        <v/>
      </c>
      <c r="B748" s="284" t="str">
        <f>IF('Data invoice'!K863=0,"",'Data invoice'!L863)</f>
        <v/>
      </c>
      <c r="C748" s="284" t="str">
        <f>IF('Data invoice'!L863=0,"",'Data invoice'!M863)</f>
        <v/>
      </c>
      <c r="D748" s="284" t="str">
        <f>IF('Data invoice'!M863=0,"",'Data invoice'!N863)</f>
        <v/>
      </c>
      <c r="E748" s="284" t="str">
        <f>IF('Data invoice'!N863=0,"",'Data invoice'!O863)</f>
        <v/>
      </c>
      <c r="F748" s="284" t="str">
        <f>IF('Data invoice'!O863=0,"",'Data invoice'!P863)</f>
        <v/>
      </c>
      <c r="G748" s="284" t="str">
        <f>IF('Data invoice'!P863=0,"",'Data invoice'!Q863)</f>
        <v/>
      </c>
      <c r="H748" s="284" t="str">
        <f>IF('Data invoice'!Q863=0,"",'Data invoice'!R863)</f>
        <v/>
      </c>
      <c r="I748" s="320" t="str">
        <f>IF('Data invoice'!R863=0,"",'Data invoice'!S863)</f>
        <v/>
      </c>
      <c r="J748" s="367" t="str">
        <f>IF('Data invoice'!S863=0,"",'Data invoice'!T863)</f>
        <v/>
      </c>
    </row>
    <row r="749" spans="1:10" ht="15.75" customHeight="1">
      <c r="A749" s="284" t="str">
        <f>IF('Data invoice'!J864=0,"",'Data invoice'!K864)</f>
        <v/>
      </c>
      <c r="B749" s="284" t="str">
        <f>IF('Data invoice'!K864=0,"",'Data invoice'!L864)</f>
        <v/>
      </c>
      <c r="C749" s="284" t="str">
        <f>IF('Data invoice'!L864=0,"",'Data invoice'!M864)</f>
        <v/>
      </c>
      <c r="D749" s="284" t="str">
        <f>IF('Data invoice'!M864=0,"",'Data invoice'!N864)</f>
        <v/>
      </c>
      <c r="E749" s="284" t="str">
        <f>IF('Data invoice'!N864=0,"",'Data invoice'!O864)</f>
        <v/>
      </c>
      <c r="F749" s="284" t="str">
        <f>IF('Data invoice'!O864=0,"",'Data invoice'!P864)</f>
        <v/>
      </c>
      <c r="G749" s="284" t="str">
        <f>IF('Data invoice'!P864=0,"",'Data invoice'!Q864)</f>
        <v/>
      </c>
      <c r="H749" s="284" t="str">
        <f>IF('Data invoice'!Q864=0,"",'Data invoice'!R864)</f>
        <v/>
      </c>
      <c r="I749" s="320" t="str">
        <f>IF('Data invoice'!R864=0,"",'Data invoice'!S864)</f>
        <v/>
      </c>
      <c r="J749" s="367" t="str">
        <f>IF('Data invoice'!S864=0,"",'Data invoice'!T864)</f>
        <v/>
      </c>
    </row>
    <row r="750" spans="1:10" ht="15.75" customHeight="1">
      <c r="A750" s="284" t="str">
        <f>IF('Data invoice'!J865=0,"",'Data invoice'!K865)</f>
        <v/>
      </c>
      <c r="B750" s="284" t="str">
        <f>IF('Data invoice'!K865=0,"",'Data invoice'!L865)</f>
        <v/>
      </c>
      <c r="C750" s="284" t="str">
        <f>IF('Data invoice'!L865=0,"",'Data invoice'!M865)</f>
        <v/>
      </c>
      <c r="D750" s="284" t="str">
        <f>IF('Data invoice'!M865=0,"",'Data invoice'!N865)</f>
        <v/>
      </c>
      <c r="E750" s="284" t="str">
        <f>IF('Data invoice'!N865=0,"",'Data invoice'!O865)</f>
        <v/>
      </c>
      <c r="F750" s="284" t="str">
        <f>IF('Data invoice'!O865=0,"",'Data invoice'!P865)</f>
        <v/>
      </c>
      <c r="G750" s="284" t="str">
        <f>IF('Data invoice'!P865=0,"",'Data invoice'!Q865)</f>
        <v/>
      </c>
      <c r="H750" s="284" t="str">
        <f>IF('Data invoice'!Q865=0,"",'Data invoice'!R865)</f>
        <v/>
      </c>
      <c r="I750" s="320" t="str">
        <f>IF('Data invoice'!R865=0,"",'Data invoice'!S865)</f>
        <v/>
      </c>
      <c r="J750" s="367" t="str">
        <f>IF('Data invoice'!S865=0,"",'Data invoice'!T865)</f>
        <v/>
      </c>
    </row>
    <row r="751" spans="1:10" ht="15.75" customHeight="1">
      <c r="A751" s="284" t="str">
        <f>IF('Data invoice'!J866=0,"",'Data invoice'!K866)</f>
        <v/>
      </c>
      <c r="B751" s="284" t="str">
        <f>IF('Data invoice'!K866=0,"",'Data invoice'!L866)</f>
        <v/>
      </c>
      <c r="C751" s="284" t="str">
        <f>IF('Data invoice'!L866=0,"",'Data invoice'!M866)</f>
        <v/>
      </c>
      <c r="D751" s="284" t="str">
        <f>IF('Data invoice'!M866=0,"",'Data invoice'!N866)</f>
        <v/>
      </c>
      <c r="E751" s="284" t="str">
        <f>IF('Data invoice'!N866=0,"",'Data invoice'!O866)</f>
        <v/>
      </c>
      <c r="F751" s="284" t="str">
        <f>IF('Data invoice'!O866=0,"",'Data invoice'!P866)</f>
        <v/>
      </c>
      <c r="G751" s="284" t="str">
        <f>IF('Data invoice'!P866=0,"",'Data invoice'!Q866)</f>
        <v/>
      </c>
      <c r="H751" s="284" t="str">
        <f>IF('Data invoice'!Q866=0,"",'Data invoice'!R866)</f>
        <v/>
      </c>
      <c r="I751" s="320" t="str">
        <f>IF('Data invoice'!R866=0,"",'Data invoice'!S866)</f>
        <v/>
      </c>
      <c r="J751" s="367" t="str">
        <f>IF('Data invoice'!S866=0,"",'Data invoice'!T866)</f>
        <v/>
      </c>
    </row>
    <row r="752" spans="1:10" ht="15.75" customHeight="1">
      <c r="A752" s="284" t="str">
        <f>IF('Data invoice'!J867=0,"",'Data invoice'!K867)</f>
        <v/>
      </c>
      <c r="B752" s="284" t="str">
        <f>IF('Data invoice'!K867=0,"",'Data invoice'!L867)</f>
        <v/>
      </c>
      <c r="C752" s="284" t="str">
        <f>IF('Data invoice'!L867=0,"",'Data invoice'!M867)</f>
        <v/>
      </c>
      <c r="D752" s="284" t="str">
        <f>IF('Data invoice'!M867=0,"",'Data invoice'!N867)</f>
        <v/>
      </c>
      <c r="E752" s="284" t="str">
        <f>IF('Data invoice'!N867=0,"",'Data invoice'!O867)</f>
        <v/>
      </c>
      <c r="F752" s="284" t="str">
        <f>IF('Data invoice'!O867=0,"",'Data invoice'!P867)</f>
        <v/>
      </c>
      <c r="G752" s="284" t="str">
        <f>IF('Data invoice'!P867=0,"",'Data invoice'!Q867)</f>
        <v/>
      </c>
      <c r="H752" s="284" t="str">
        <f>IF('Data invoice'!Q867=0,"",'Data invoice'!R867)</f>
        <v/>
      </c>
      <c r="I752" s="320" t="str">
        <f>IF('Data invoice'!R867=0,"",'Data invoice'!S867)</f>
        <v/>
      </c>
      <c r="J752" s="367" t="str">
        <f>IF('Data invoice'!S867=0,"",'Data invoice'!T867)</f>
        <v/>
      </c>
    </row>
    <row r="753" spans="1:10" ht="15.75" customHeight="1">
      <c r="A753" s="284" t="str">
        <f>IF('Data invoice'!J868=0,"",'Data invoice'!K868)</f>
        <v/>
      </c>
      <c r="B753" s="284" t="str">
        <f>IF('Data invoice'!K868=0,"",'Data invoice'!L868)</f>
        <v/>
      </c>
      <c r="C753" s="284" t="str">
        <f>IF('Data invoice'!L868=0,"",'Data invoice'!M868)</f>
        <v/>
      </c>
      <c r="D753" s="284" t="str">
        <f>IF('Data invoice'!M868=0,"",'Data invoice'!N868)</f>
        <v/>
      </c>
      <c r="E753" s="284" t="str">
        <f>IF('Data invoice'!N868=0,"",'Data invoice'!O868)</f>
        <v/>
      </c>
      <c r="F753" s="284" t="str">
        <f>IF('Data invoice'!O868=0,"",'Data invoice'!P868)</f>
        <v/>
      </c>
      <c r="G753" s="284" t="str">
        <f>IF('Data invoice'!P868=0,"",'Data invoice'!Q868)</f>
        <v/>
      </c>
      <c r="H753" s="284" t="str">
        <f>IF('Data invoice'!Q868=0,"",'Data invoice'!R868)</f>
        <v/>
      </c>
      <c r="I753" s="320" t="str">
        <f>IF('Data invoice'!R868=0,"",'Data invoice'!S868)</f>
        <v/>
      </c>
      <c r="J753" s="367" t="str">
        <f>IF('Data invoice'!S868=0,"",'Data invoice'!T868)</f>
        <v/>
      </c>
    </row>
    <row r="754" spans="1:10" ht="15.75" customHeight="1">
      <c r="A754" s="284" t="str">
        <f>IF('Data invoice'!J869=0,"",'Data invoice'!K869)</f>
        <v/>
      </c>
      <c r="B754" s="284" t="str">
        <f>IF('Data invoice'!K869=0,"",'Data invoice'!L869)</f>
        <v/>
      </c>
      <c r="C754" s="284" t="str">
        <f>IF('Data invoice'!L869=0,"",'Data invoice'!M869)</f>
        <v/>
      </c>
      <c r="D754" s="284" t="str">
        <f>IF('Data invoice'!M869=0,"",'Data invoice'!N869)</f>
        <v/>
      </c>
      <c r="E754" s="284" t="str">
        <f>IF('Data invoice'!N869=0,"",'Data invoice'!O869)</f>
        <v/>
      </c>
      <c r="F754" s="284" t="str">
        <f>IF('Data invoice'!O869=0,"",'Data invoice'!P869)</f>
        <v/>
      </c>
      <c r="G754" s="284" t="str">
        <f>IF('Data invoice'!P869=0,"",'Data invoice'!Q869)</f>
        <v/>
      </c>
      <c r="H754" s="284" t="str">
        <f>IF('Data invoice'!Q869=0,"",'Data invoice'!R869)</f>
        <v/>
      </c>
      <c r="I754" s="320" t="str">
        <f>IF('Data invoice'!R869=0,"",'Data invoice'!S869)</f>
        <v/>
      </c>
      <c r="J754" s="367" t="str">
        <f>IF('Data invoice'!S869=0,"",'Data invoice'!T869)</f>
        <v/>
      </c>
    </row>
    <row r="755" spans="1:10" ht="15.75" customHeight="1">
      <c r="A755" s="284" t="str">
        <f>IF('Data invoice'!J870=0,"",'Data invoice'!K870)</f>
        <v/>
      </c>
      <c r="B755" s="284" t="str">
        <f>IF('Data invoice'!K870=0,"",'Data invoice'!L870)</f>
        <v/>
      </c>
      <c r="C755" s="284" t="str">
        <f>IF('Data invoice'!L870=0,"",'Data invoice'!M870)</f>
        <v/>
      </c>
      <c r="D755" s="284" t="str">
        <f>IF('Data invoice'!M870=0,"",'Data invoice'!N870)</f>
        <v/>
      </c>
      <c r="E755" s="284" t="str">
        <f>IF('Data invoice'!N870=0,"",'Data invoice'!O870)</f>
        <v/>
      </c>
      <c r="F755" s="284" t="str">
        <f>IF('Data invoice'!O870=0,"",'Data invoice'!P870)</f>
        <v/>
      </c>
      <c r="G755" s="284" t="str">
        <f>IF('Data invoice'!P870=0,"",'Data invoice'!Q870)</f>
        <v/>
      </c>
      <c r="H755" s="284" t="str">
        <f>IF('Data invoice'!Q870=0,"",'Data invoice'!R870)</f>
        <v/>
      </c>
      <c r="I755" s="320" t="str">
        <f>IF('Data invoice'!R870=0,"",'Data invoice'!S870)</f>
        <v/>
      </c>
      <c r="J755" s="367" t="str">
        <f>IF('Data invoice'!S870=0,"",'Data invoice'!T870)</f>
        <v/>
      </c>
    </row>
    <row r="756" spans="1:10" ht="15.75" customHeight="1">
      <c r="A756" s="284" t="str">
        <f>IF('Data invoice'!J871=0,"",'Data invoice'!K871)</f>
        <v/>
      </c>
      <c r="B756" s="284" t="str">
        <f>IF('Data invoice'!K871=0,"",'Data invoice'!L871)</f>
        <v/>
      </c>
      <c r="C756" s="284" t="str">
        <f>IF('Data invoice'!L871=0,"",'Data invoice'!M871)</f>
        <v/>
      </c>
      <c r="D756" s="284" t="str">
        <f>IF('Data invoice'!M871=0,"",'Data invoice'!N871)</f>
        <v/>
      </c>
      <c r="E756" s="284" t="str">
        <f>IF('Data invoice'!N871=0,"",'Data invoice'!O871)</f>
        <v/>
      </c>
      <c r="F756" s="284" t="str">
        <f>IF('Data invoice'!O871=0,"",'Data invoice'!P871)</f>
        <v/>
      </c>
      <c r="G756" s="284" t="str">
        <f>IF('Data invoice'!P871=0,"",'Data invoice'!Q871)</f>
        <v/>
      </c>
      <c r="H756" s="284" t="str">
        <f>IF('Data invoice'!Q871=0,"",'Data invoice'!R871)</f>
        <v/>
      </c>
      <c r="I756" s="320" t="str">
        <f>IF('Data invoice'!R871=0,"",'Data invoice'!S871)</f>
        <v/>
      </c>
      <c r="J756" s="367" t="str">
        <f>IF('Data invoice'!S871=0,"",'Data invoice'!T871)</f>
        <v/>
      </c>
    </row>
    <row r="757" spans="1:10" ht="15.75" customHeight="1">
      <c r="A757" s="284" t="str">
        <f>IF('Data invoice'!J872=0,"",'Data invoice'!K872)</f>
        <v/>
      </c>
      <c r="B757" s="284" t="str">
        <f>IF('Data invoice'!K872=0,"",'Data invoice'!L872)</f>
        <v/>
      </c>
      <c r="C757" s="284" t="str">
        <f>IF('Data invoice'!L872=0,"",'Data invoice'!M872)</f>
        <v/>
      </c>
      <c r="D757" s="284" t="str">
        <f>IF('Data invoice'!M872=0,"",'Data invoice'!N872)</f>
        <v/>
      </c>
      <c r="E757" s="284" t="str">
        <f>IF('Data invoice'!N872=0,"",'Data invoice'!O872)</f>
        <v/>
      </c>
      <c r="F757" s="284" t="str">
        <f>IF('Data invoice'!O872=0,"",'Data invoice'!P872)</f>
        <v/>
      </c>
      <c r="G757" s="284" t="str">
        <f>IF('Data invoice'!P872=0,"",'Data invoice'!Q872)</f>
        <v/>
      </c>
      <c r="H757" s="284" t="str">
        <f>IF('Data invoice'!Q872=0,"",'Data invoice'!R872)</f>
        <v/>
      </c>
      <c r="I757" s="320" t="str">
        <f>IF('Data invoice'!R872=0,"",'Data invoice'!S872)</f>
        <v/>
      </c>
      <c r="J757" s="367" t="str">
        <f>IF('Data invoice'!S872=0,"",'Data invoice'!T872)</f>
        <v/>
      </c>
    </row>
    <row r="758" spans="1:10" ht="15.75" customHeight="1">
      <c r="A758" s="284" t="str">
        <f>IF('Data invoice'!J873=0,"",'Data invoice'!K873)</f>
        <v/>
      </c>
      <c r="B758" s="284" t="str">
        <f>IF('Data invoice'!K873=0,"",'Data invoice'!L873)</f>
        <v/>
      </c>
      <c r="C758" s="284" t="str">
        <f>IF('Data invoice'!L873=0,"",'Data invoice'!M873)</f>
        <v/>
      </c>
      <c r="D758" s="284" t="str">
        <f>IF('Data invoice'!M873=0,"",'Data invoice'!N873)</f>
        <v/>
      </c>
      <c r="E758" s="284" t="str">
        <f>IF('Data invoice'!N873=0,"",'Data invoice'!O873)</f>
        <v/>
      </c>
      <c r="F758" s="284" t="str">
        <f>IF('Data invoice'!O873=0,"",'Data invoice'!P873)</f>
        <v/>
      </c>
      <c r="G758" s="284" t="str">
        <f>IF('Data invoice'!P873=0,"",'Data invoice'!Q873)</f>
        <v/>
      </c>
      <c r="H758" s="284" t="str">
        <f>IF('Data invoice'!Q873=0,"",'Data invoice'!R873)</f>
        <v/>
      </c>
      <c r="I758" s="320" t="str">
        <f>IF('Data invoice'!R873=0,"",'Data invoice'!S873)</f>
        <v/>
      </c>
      <c r="J758" s="367" t="str">
        <f>IF('Data invoice'!S873=0,"",'Data invoice'!T873)</f>
        <v/>
      </c>
    </row>
    <row r="759" spans="1:10" ht="15.75" customHeight="1">
      <c r="A759" s="284" t="str">
        <f>IF('Data invoice'!J874=0,"",'Data invoice'!K874)</f>
        <v/>
      </c>
      <c r="B759" s="284" t="str">
        <f>IF('Data invoice'!K874=0,"",'Data invoice'!L874)</f>
        <v/>
      </c>
      <c r="C759" s="284" t="str">
        <f>IF('Data invoice'!L874=0,"",'Data invoice'!M874)</f>
        <v/>
      </c>
      <c r="D759" s="284" t="str">
        <f>IF('Data invoice'!M874=0,"",'Data invoice'!N874)</f>
        <v/>
      </c>
      <c r="E759" s="284" t="str">
        <f>IF('Data invoice'!N874=0,"",'Data invoice'!O874)</f>
        <v/>
      </c>
      <c r="F759" s="284" t="str">
        <f>IF('Data invoice'!O874=0,"",'Data invoice'!P874)</f>
        <v/>
      </c>
      <c r="G759" s="284" t="str">
        <f>IF('Data invoice'!P874=0,"",'Data invoice'!Q874)</f>
        <v/>
      </c>
      <c r="H759" s="284" t="str">
        <f>IF('Data invoice'!Q874=0,"",'Data invoice'!R874)</f>
        <v/>
      </c>
      <c r="I759" s="320" t="str">
        <f>IF('Data invoice'!R874=0,"",'Data invoice'!S874)</f>
        <v/>
      </c>
      <c r="J759" s="367" t="str">
        <f>IF('Data invoice'!S874=0,"",'Data invoice'!T874)</f>
        <v/>
      </c>
    </row>
    <row r="760" spans="1:10" ht="15.75" customHeight="1">
      <c r="A760" s="284" t="str">
        <f>IF('Data invoice'!J875=0,"",'Data invoice'!K875)</f>
        <v/>
      </c>
      <c r="B760" s="284" t="str">
        <f>IF('Data invoice'!K875=0,"",'Data invoice'!L875)</f>
        <v/>
      </c>
      <c r="C760" s="284" t="str">
        <f>IF('Data invoice'!L875=0,"",'Data invoice'!M875)</f>
        <v/>
      </c>
      <c r="D760" s="284" t="str">
        <f>IF('Data invoice'!M875=0,"",'Data invoice'!N875)</f>
        <v/>
      </c>
      <c r="E760" s="284" t="str">
        <f>IF('Data invoice'!N875=0,"",'Data invoice'!O875)</f>
        <v/>
      </c>
      <c r="F760" s="284" t="str">
        <f>IF('Data invoice'!O875=0,"",'Data invoice'!P875)</f>
        <v/>
      </c>
      <c r="G760" s="284" t="str">
        <f>IF('Data invoice'!P875=0,"",'Data invoice'!Q875)</f>
        <v/>
      </c>
      <c r="H760" s="284" t="str">
        <f>IF('Data invoice'!Q875=0,"",'Data invoice'!R875)</f>
        <v/>
      </c>
      <c r="I760" s="320" t="str">
        <f>IF('Data invoice'!R875=0,"",'Data invoice'!S875)</f>
        <v/>
      </c>
      <c r="J760" s="367" t="str">
        <f>IF('Data invoice'!S875=0,"",'Data invoice'!T875)</f>
        <v/>
      </c>
    </row>
    <row r="761" spans="1:10" ht="15.75" customHeight="1">
      <c r="A761" s="284" t="str">
        <f>IF('Data invoice'!J876=0,"",'Data invoice'!K876)</f>
        <v/>
      </c>
      <c r="B761" s="284" t="str">
        <f>IF('Data invoice'!K876=0,"",'Data invoice'!L876)</f>
        <v/>
      </c>
      <c r="C761" s="284" t="str">
        <f>IF('Data invoice'!L876=0,"",'Data invoice'!M876)</f>
        <v/>
      </c>
      <c r="D761" s="284" t="str">
        <f>IF('Data invoice'!M876=0,"",'Data invoice'!N876)</f>
        <v/>
      </c>
      <c r="E761" s="284" t="str">
        <f>IF('Data invoice'!N876=0,"",'Data invoice'!O876)</f>
        <v/>
      </c>
      <c r="F761" s="284" t="str">
        <f>IF('Data invoice'!O876=0,"",'Data invoice'!P876)</f>
        <v/>
      </c>
      <c r="G761" s="284" t="str">
        <f>IF('Data invoice'!P876=0,"",'Data invoice'!Q876)</f>
        <v/>
      </c>
      <c r="H761" s="284" t="str">
        <f>IF('Data invoice'!Q876=0,"",'Data invoice'!R876)</f>
        <v/>
      </c>
      <c r="I761" s="320" t="str">
        <f>IF('Data invoice'!R876=0,"",'Data invoice'!S876)</f>
        <v/>
      </c>
      <c r="J761" s="367" t="str">
        <f>IF('Data invoice'!S876=0,"",'Data invoice'!T876)</f>
        <v/>
      </c>
    </row>
    <row r="762" spans="1:10" ht="15.75" customHeight="1">
      <c r="A762" s="284" t="str">
        <f>IF('Data invoice'!J877=0,"",'Data invoice'!K877)</f>
        <v/>
      </c>
      <c r="B762" s="284" t="str">
        <f>IF('Data invoice'!K877=0,"",'Data invoice'!L877)</f>
        <v/>
      </c>
      <c r="C762" s="284" t="str">
        <f>IF('Data invoice'!L877=0,"",'Data invoice'!M877)</f>
        <v/>
      </c>
      <c r="D762" s="284" t="str">
        <f>IF('Data invoice'!M877=0,"",'Data invoice'!N877)</f>
        <v/>
      </c>
      <c r="E762" s="284" t="str">
        <f>IF('Data invoice'!N877=0,"",'Data invoice'!O877)</f>
        <v/>
      </c>
      <c r="F762" s="284" t="str">
        <f>IF('Data invoice'!O877=0,"",'Data invoice'!P877)</f>
        <v/>
      </c>
      <c r="G762" s="284" t="str">
        <f>IF('Data invoice'!P877=0,"",'Data invoice'!Q877)</f>
        <v/>
      </c>
      <c r="H762" s="284" t="str">
        <f>IF('Data invoice'!Q877=0,"",'Data invoice'!R877)</f>
        <v/>
      </c>
      <c r="I762" s="320" t="str">
        <f>IF('Data invoice'!R877=0,"",'Data invoice'!S877)</f>
        <v/>
      </c>
      <c r="J762" s="367" t="str">
        <f>IF('Data invoice'!S877=0,"",'Data invoice'!T877)</f>
        <v/>
      </c>
    </row>
    <row r="763" spans="1:10" ht="15.75" customHeight="1">
      <c r="A763" s="284" t="str">
        <f>IF('Data invoice'!J878=0,"",'Data invoice'!K878)</f>
        <v/>
      </c>
      <c r="B763" s="284" t="str">
        <f>IF('Data invoice'!K878=0,"",'Data invoice'!L878)</f>
        <v/>
      </c>
      <c r="C763" s="284" t="str">
        <f>IF('Data invoice'!L878=0,"",'Data invoice'!M878)</f>
        <v/>
      </c>
      <c r="D763" s="284" t="str">
        <f>IF('Data invoice'!M878=0,"",'Data invoice'!N878)</f>
        <v/>
      </c>
      <c r="E763" s="284" t="str">
        <f>IF('Data invoice'!N878=0,"",'Data invoice'!O878)</f>
        <v/>
      </c>
      <c r="F763" s="284" t="str">
        <f>IF('Data invoice'!O878=0,"",'Data invoice'!P878)</f>
        <v/>
      </c>
      <c r="G763" s="284" t="str">
        <f>IF('Data invoice'!P878=0,"",'Data invoice'!Q878)</f>
        <v/>
      </c>
      <c r="H763" s="284" t="str">
        <f>IF('Data invoice'!Q878=0,"",'Data invoice'!R878)</f>
        <v/>
      </c>
      <c r="I763" s="320" t="str">
        <f>IF('Data invoice'!R878=0,"",'Data invoice'!S878)</f>
        <v/>
      </c>
      <c r="J763" s="367" t="str">
        <f>IF('Data invoice'!S878=0,"",'Data invoice'!T878)</f>
        <v/>
      </c>
    </row>
    <row r="764" spans="1:10" ht="15.75" customHeight="1">
      <c r="A764" s="284" t="str">
        <f>IF('Data invoice'!J879=0,"",'Data invoice'!K879)</f>
        <v/>
      </c>
      <c r="B764" s="284" t="str">
        <f>IF('Data invoice'!K879=0,"",'Data invoice'!L879)</f>
        <v/>
      </c>
      <c r="C764" s="284" t="str">
        <f>IF('Data invoice'!L879=0,"",'Data invoice'!M879)</f>
        <v/>
      </c>
      <c r="D764" s="284" t="str">
        <f>IF('Data invoice'!M879=0,"",'Data invoice'!N879)</f>
        <v/>
      </c>
      <c r="E764" s="284" t="str">
        <f>IF('Data invoice'!N879=0,"",'Data invoice'!O879)</f>
        <v/>
      </c>
      <c r="F764" s="284" t="str">
        <f>IF('Data invoice'!O879=0,"",'Data invoice'!P879)</f>
        <v/>
      </c>
      <c r="G764" s="284" t="str">
        <f>IF('Data invoice'!P879=0,"",'Data invoice'!Q879)</f>
        <v/>
      </c>
      <c r="H764" s="284" t="str">
        <f>IF('Data invoice'!Q879=0,"",'Data invoice'!R879)</f>
        <v/>
      </c>
      <c r="I764" s="320" t="str">
        <f>IF('Data invoice'!R879=0,"",'Data invoice'!S879)</f>
        <v/>
      </c>
      <c r="J764" s="367" t="str">
        <f>IF('Data invoice'!S879=0,"",'Data invoice'!T879)</f>
        <v/>
      </c>
    </row>
    <row r="765" spans="1:10" ht="15.75" customHeight="1">
      <c r="A765" s="284" t="str">
        <f>IF('Data invoice'!J880=0,"",'Data invoice'!K880)</f>
        <v/>
      </c>
      <c r="B765" s="284" t="str">
        <f>IF('Data invoice'!K880=0,"",'Data invoice'!L880)</f>
        <v/>
      </c>
      <c r="C765" s="284" t="str">
        <f>IF('Data invoice'!L880=0,"",'Data invoice'!M880)</f>
        <v/>
      </c>
      <c r="D765" s="284" t="str">
        <f>IF('Data invoice'!M880=0,"",'Data invoice'!N880)</f>
        <v/>
      </c>
      <c r="E765" s="284" t="str">
        <f>IF('Data invoice'!N880=0,"",'Data invoice'!O880)</f>
        <v/>
      </c>
      <c r="F765" s="284" t="str">
        <f>IF('Data invoice'!O880=0,"",'Data invoice'!P880)</f>
        <v/>
      </c>
      <c r="G765" s="284" t="str">
        <f>IF('Data invoice'!P880=0,"",'Data invoice'!Q880)</f>
        <v/>
      </c>
      <c r="H765" s="284" t="str">
        <f>IF('Data invoice'!Q880=0,"",'Data invoice'!R880)</f>
        <v/>
      </c>
      <c r="I765" s="320" t="str">
        <f>IF('Data invoice'!R880=0,"",'Data invoice'!S880)</f>
        <v/>
      </c>
      <c r="J765" s="367" t="str">
        <f>IF('Data invoice'!S880=0,"",'Data invoice'!T880)</f>
        <v/>
      </c>
    </row>
    <row r="766" spans="1:10" ht="15.75" customHeight="1">
      <c r="A766" s="284" t="str">
        <f>IF('Data invoice'!J881=0,"",'Data invoice'!K881)</f>
        <v/>
      </c>
      <c r="B766" s="284" t="str">
        <f>IF('Data invoice'!K881=0,"",'Data invoice'!L881)</f>
        <v/>
      </c>
      <c r="C766" s="284" t="str">
        <f>IF('Data invoice'!L881=0,"",'Data invoice'!M881)</f>
        <v/>
      </c>
      <c r="D766" s="284" t="str">
        <f>IF('Data invoice'!M881=0,"",'Data invoice'!N881)</f>
        <v/>
      </c>
      <c r="E766" s="284" t="str">
        <f>IF('Data invoice'!N881=0,"",'Data invoice'!O881)</f>
        <v/>
      </c>
      <c r="F766" s="284" t="str">
        <f>IF('Data invoice'!O881=0,"",'Data invoice'!P881)</f>
        <v/>
      </c>
      <c r="G766" s="284" t="str">
        <f>IF('Data invoice'!P881=0,"",'Data invoice'!Q881)</f>
        <v/>
      </c>
      <c r="H766" s="284" t="str">
        <f>IF('Data invoice'!Q881=0,"",'Data invoice'!R881)</f>
        <v/>
      </c>
      <c r="I766" s="320" t="str">
        <f>IF('Data invoice'!R881=0,"",'Data invoice'!S881)</f>
        <v/>
      </c>
      <c r="J766" s="367" t="str">
        <f>IF('Data invoice'!S881=0,"",'Data invoice'!T881)</f>
        <v/>
      </c>
    </row>
    <row r="767" spans="1:10" ht="15.75" customHeight="1">
      <c r="A767" s="284" t="str">
        <f>IF('Data invoice'!J882=0,"",'Data invoice'!K882)</f>
        <v/>
      </c>
      <c r="B767" s="284" t="str">
        <f>IF('Data invoice'!K882=0,"",'Data invoice'!L882)</f>
        <v/>
      </c>
      <c r="C767" s="284" t="str">
        <f>IF('Data invoice'!L882=0,"",'Data invoice'!M882)</f>
        <v/>
      </c>
      <c r="D767" s="284" t="str">
        <f>IF('Data invoice'!M882=0,"",'Data invoice'!N882)</f>
        <v/>
      </c>
      <c r="E767" s="284" t="str">
        <f>IF('Data invoice'!N882=0,"",'Data invoice'!O882)</f>
        <v/>
      </c>
      <c r="F767" s="284" t="str">
        <f>IF('Data invoice'!O882=0,"",'Data invoice'!P882)</f>
        <v/>
      </c>
      <c r="G767" s="284" t="str">
        <f>IF('Data invoice'!P882=0,"",'Data invoice'!Q882)</f>
        <v/>
      </c>
      <c r="H767" s="284" t="str">
        <f>IF('Data invoice'!Q882=0,"",'Data invoice'!R882)</f>
        <v/>
      </c>
      <c r="I767" s="320" t="str">
        <f>IF('Data invoice'!R882=0,"",'Data invoice'!S882)</f>
        <v/>
      </c>
      <c r="J767" s="367" t="str">
        <f>IF('Data invoice'!S882=0,"",'Data invoice'!T882)</f>
        <v/>
      </c>
    </row>
    <row r="768" spans="1:10" ht="15.75" customHeight="1">
      <c r="A768" s="284" t="str">
        <f>IF('Data invoice'!J883=0,"",'Data invoice'!K883)</f>
        <v/>
      </c>
      <c r="B768" s="284" t="str">
        <f>IF('Data invoice'!K883=0,"",'Data invoice'!L883)</f>
        <v/>
      </c>
      <c r="C768" s="284" t="str">
        <f>IF('Data invoice'!L883=0,"",'Data invoice'!M883)</f>
        <v/>
      </c>
      <c r="D768" s="284" t="str">
        <f>IF('Data invoice'!M883=0,"",'Data invoice'!N883)</f>
        <v/>
      </c>
      <c r="E768" s="284" t="str">
        <f>IF('Data invoice'!N883=0,"",'Data invoice'!O883)</f>
        <v/>
      </c>
      <c r="F768" s="284" t="str">
        <f>IF('Data invoice'!O883=0,"",'Data invoice'!P883)</f>
        <v/>
      </c>
      <c r="G768" s="284" t="str">
        <f>IF('Data invoice'!P883=0,"",'Data invoice'!Q883)</f>
        <v/>
      </c>
      <c r="H768" s="284" t="str">
        <f>IF('Data invoice'!Q883=0,"",'Data invoice'!R883)</f>
        <v/>
      </c>
      <c r="I768" s="320" t="str">
        <f>IF('Data invoice'!R883=0,"",'Data invoice'!S883)</f>
        <v/>
      </c>
      <c r="J768" s="367" t="str">
        <f>IF('Data invoice'!S883=0,"",'Data invoice'!T883)</f>
        <v/>
      </c>
    </row>
    <row r="769" spans="1:10" ht="15.75" customHeight="1">
      <c r="A769" s="284" t="str">
        <f>IF('Data invoice'!J884=0,"",'Data invoice'!K884)</f>
        <v/>
      </c>
      <c r="B769" s="284" t="str">
        <f>IF('Data invoice'!K884=0,"",'Data invoice'!L884)</f>
        <v/>
      </c>
      <c r="C769" s="284" t="str">
        <f>IF('Data invoice'!L884=0,"",'Data invoice'!M884)</f>
        <v/>
      </c>
      <c r="D769" s="284" t="str">
        <f>IF('Data invoice'!M884=0,"",'Data invoice'!N884)</f>
        <v/>
      </c>
      <c r="E769" s="284" t="str">
        <f>IF('Data invoice'!N884=0,"",'Data invoice'!O884)</f>
        <v/>
      </c>
      <c r="F769" s="284" t="str">
        <f>IF('Data invoice'!O884=0,"",'Data invoice'!P884)</f>
        <v/>
      </c>
      <c r="G769" s="284" t="str">
        <f>IF('Data invoice'!P884=0,"",'Data invoice'!Q884)</f>
        <v/>
      </c>
      <c r="H769" s="284" t="str">
        <f>IF('Data invoice'!Q884=0,"",'Data invoice'!R884)</f>
        <v/>
      </c>
      <c r="I769" s="320" t="str">
        <f>IF('Data invoice'!R884=0,"",'Data invoice'!S884)</f>
        <v/>
      </c>
      <c r="J769" s="367" t="str">
        <f>IF('Data invoice'!S884=0,"",'Data invoice'!T884)</f>
        <v/>
      </c>
    </row>
    <row r="770" spans="1:10" ht="15.75" customHeight="1">
      <c r="A770" s="284" t="str">
        <f>IF('Data invoice'!J885=0,"",'Data invoice'!K885)</f>
        <v/>
      </c>
      <c r="B770" s="284" t="str">
        <f>IF('Data invoice'!K885=0,"",'Data invoice'!L885)</f>
        <v/>
      </c>
      <c r="C770" s="284" t="str">
        <f>IF('Data invoice'!L885=0,"",'Data invoice'!M885)</f>
        <v/>
      </c>
      <c r="D770" s="284" t="str">
        <f>IF('Data invoice'!M885=0,"",'Data invoice'!N885)</f>
        <v/>
      </c>
      <c r="E770" s="284" t="str">
        <f>IF('Data invoice'!N885=0,"",'Data invoice'!O885)</f>
        <v/>
      </c>
      <c r="F770" s="284" t="str">
        <f>IF('Data invoice'!O885=0,"",'Data invoice'!P885)</f>
        <v/>
      </c>
      <c r="G770" s="284" t="str">
        <f>IF('Data invoice'!P885=0,"",'Data invoice'!Q885)</f>
        <v/>
      </c>
      <c r="H770" s="284" t="str">
        <f>IF('Data invoice'!Q885=0,"",'Data invoice'!R885)</f>
        <v/>
      </c>
      <c r="I770" s="320" t="str">
        <f>IF('Data invoice'!R885=0,"",'Data invoice'!S885)</f>
        <v/>
      </c>
      <c r="J770" s="367" t="str">
        <f>IF('Data invoice'!S885=0,"",'Data invoice'!T885)</f>
        <v/>
      </c>
    </row>
    <row r="771" spans="1:10" ht="15.75" customHeight="1">
      <c r="A771" s="284" t="str">
        <f>IF('Data invoice'!J886=0,"",'Data invoice'!K886)</f>
        <v/>
      </c>
      <c r="B771" s="284" t="str">
        <f>IF('Data invoice'!K886=0,"",'Data invoice'!L886)</f>
        <v/>
      </c>
      <c r="C771" s="284" t="str">
        <f>IF('Data invoice'!L886=0,"",'Data invoice'!M886)</f>
        <v/>
      </c>
      <c r="D771" s="284" t="str">
        <f>IF('Data invoice'!M886=0,"",'Data invoice'!N886)</f>
        <v/>
      </c>
      <c r="E771" s="284" t="str">
        <f>IF('Data invoice'!N886=0,"",'Data invoice'!O886)</f>
        <v/>
      </c>
      <c r="F771" s="284" t="str">
        <f>IF('Data invoice'!O886=0,"",'Data invoice'!P886)</f>
        <v/>
      </c>
      <c r="G771" s="284" t="str">
        <f>IF('Data invoice'!P886=0,"",'Data invoice'!Q886)</f>
        <v/>
      </c>
      <c r="H771" s="284" t="str">
        <f>IF('Data invoice'!Q886=0,"",'Data invoice'!R886)</f>
        <v/>
      </c>
      <c r="I771" s="320" t="str">
        <f>IF('Data invoice'!R886=0,"",'Data invoice'!S886)</f>
        <v/>
      </c>
      <c r="J771" s="367" t="str">
        <f>IF('Data invoice'!S886=0,"",'Data invoice'!T886)</f>
        <v/>
      </c>
    </row>
    <row r="772" spans="1:10" ht="15.75" customHeight="1">
      <c r="A772" s="284" t="str">
        <f>IF('Data invoice'!J887=0,"",'Data invoice'!K887)</f>
        <v/>
      </c>
      <c r="B772" s="284" t="str">
        <f>IF('Data invoice'!K887=0,"",'Data invoice'!L887)</f>
        <v/>
      </c>
      <c r="C772" s="284" t="str">
        <f>IF('Data invoice'!L887=0,"",'Data invoice'!M887)</f>
        <v/>
      </c>
      <c r="D772" s="284" t="str">
        <f>IF('Data invoice'!M887=0,"",'Data invoice'!N887)</f>
        <v/>
      </c>
      <c r="E772" s="284" t="str">
        <f>IF('Data invoice'!N887=0,"",'Data invoice'!O887)</f>
        <v/>
      </c>
      <c r="F772" s="284" t="str">
        <f>IF('Data invoice'!O887=0,"",'Data invoice'!P887)</f>
        <v/>
      </c>
      <c r="G772" s="284" t="str">
        <f>IF('Data invoice'!P887=0,"",'Data invoice'!Q887)</f>
        <v/>
      </c>
      <c r="H772" s="284" t="str">
        <f>IF('Data invoice'!Q887=0,"",'Data invoice'!R887)</f>
        <v/>
      </c>
      <c r="I772" s="320" t="str">
        <f>IF('Data invoice'!R887=0,"",'Data invoice'!S887)</f>
        <v/>
      </c>
      <c r="J772" s="367" t="str">
        <f>IF('Data invoice'!S887=0,"",'Data invoice'!T887)</f>
        <v/>
      </c>
    </row>
    <row r="773" spans="1:10" ht="15.75" customHeight="1">
      <c r="A773" s="284" t="str">
        <f>IF('Data invoice'!J888=0,"",'Data invoice'!K888)</f>
        <v/>
      </c>
      <c r="B773" s="284" t="str">
        <f>IF('Data invoice'!K888=0,"",'Data invoice'!L888)</f>
        <v/>
      </c>
      <c r="C773" s="284" t="str">
        <f>IF('Data invoice'!L888=0,"",'Data invoice'!M888)</f>
        <v/>
      </c>
      <c r="D773" s="284" t="str">
        <f>IF('Data invoice'!M888=0,"",'Data invoice'!N888)</f>
        <v/>
      </c>
      <c r="E773" s="284" t="str">
        <f>IF('Data invoice'!N888=0,"",'Data invoice'!O888)</f>
        <v/>
      </c>
      <c r="F773" s="284" t="str">
        <f>IF('Data invoice'!O888=0,"",'Data invoice'!P888)</f>
        <v/>
      </c>
      <c r="G773" s="284" t="str">
        <f>IF('Data invoice'!P888=0,"",'Data invoice'!Q888)</f>
        <v/>
      </c>
      <c r="H773" s="284" t="str">
        <f>IF('Data invoice'!Q888=0,"",'Data invoice'!R888)</f>
        <v/>
      </c>
      <c r="I773" s="320" t="str">
        <f>IF('Data invoice'!R888=0,"",'Data invoice'!S888)</f>
        <v/>
      </c>
      <c r="J773" s="367" t="str">
        <f>IF('Data invoice'!S888=0,"",'Data invoice'!T888)</f>
        <v/>
      </c>
    </row>
    <row r="774" spans="1:10" ht="15.75" customHeight="1">
      <c r="A774" s="284" t="str">
        <f>IF('Data invoice'!J889=0,"",'Data invoice'!K889)</f>
        <v/>
      </c>
      <c r="B774" s="284" t="str">
        <f>IF('Data invoice'!K889=0,"",'Data invoice'!L889)</f>
        <v/>
      </c>
      <c r="C774" s="284" t="str">
        <f>IF('Data invoice'!L889=0,"",'Data invoice'!M889)</f>
        <v/>
      </c>
      <c r="D774" s="284" t="str">
        <f>IF('Data invoice'!M889=0,"",'Data invoice'!N889)</f>
        <v/>
      </c>
      <c r="E774" s="284" t="str">
        <f>IF('Data invoice'!N889=0,"",'Data invoice'!O889)</f>
        <v/>
      </c>
      <c r="F774" s="284" t="str">
        <f>IF('Data invoice'!O889=0,"",'Data invoice'!P889)</f>
        <v/>
      </c>
      <c r="G774" s="284" t="str">
        <f>IF('Data invoice'!P889=0,"",'Data invoice'!Q889)</f>
        <v/>
      </c>
      <c r="H774" s="284" t="str">
        <f>IF('Data invoice'!Q889=0,"",'Data invoice'!R889)</f>
        <v/>
      </c>
      <c r="I774" s="320" t="str">
        <f>IF('Data invoice'!R889=0,"",'Data invoice'!S889)</f>
        <v/>
      </c>
      <c r="J774" s="367" t="str">
        <f>IF('Data invoice'!S889=0,"",'Data invoice'!T889)</f>
        <v/>
      </c>
    </row>
    <row r="775" spans="1:10" ht="15.75" customHeight="1">
      <c r="A775" s="284" t="str">
        <f>IF('Data invoice'!J890=0,"",'Data invoice'!K890)</f>
        <v/>
      </c>
      <c r="B775" s="284" t="str">
        <f>IF('Data invoice'!K890=0,"",'Data invoice'!L890)</f>
        <v/>
      </c>
      <c r="C775" s="284" t="str">
        <f>IF('Data invoice'!L890=0,"",'Data invoice'!M890)</f>
        <v/>
      </c>
      <c r="D775" s="284" t="str">
        <f>IF('Data invoice'!M890=0,"",'Data invoice'!N890)</f>
        <v/>
      </c>
      <c r="E775" s="284" t="str">
        <f>IF('Data invoice'!N890=0,"",'Data invoice'!O890)</f>
        <v/>
      </c>
      <c r="F775" s="284" t="str">
        <f>IF('Data invoice'!O890=0,"",'Data invoice'!P890)</f>
        <v/>
      </c>
      <c r="G775" s="284" t="str">
        <f>IF('Data invoice'!P890=0,"",'Data invoice'!Q890)</f>
        <v/>
      </c>
      <c r="H775" s="284" t="str">
        <f>IF('Data invoice'!Q890=0,"",'Data invoice'!R890)</f>
        <v/>
      </c>
      <c r="I775" s="320" t="str">
        <f>IF('Data invoice'!R890=0,"",'Data invoice'!S890)</f>
        <v/>
      </c>
      <c r="J775" s="367" t="str">
        <f>IF('Data invoice'!S890=0,"",'Data invoice'!T890)</f>
        <v/>
      </c>
    </row>
    <row r="776" spans="1:10" ht="15.75" customHeight="1">
      <c r="A776" s="284" t="str">
        <f>IF('Data invoice'!J891=0,"",'Data invoice'!K891)</f>
        <v/>
      </c>
      <c r="B776" s="284" t="str">
        <f>IF('Data invoice'!K891=0,"",'Data invoice'!L891)</f>
        <v/>
      </c>
      <c r="C776" s="284" t="str">
        <f>IF('Data invoice'!L891=0,"",'Data invoice'!M891)</f>
        <v/>
      </c>
      <c r="D776" s="284" t="str">
        <f>IF('Data invoice'!M891=0,"",'Data invoice'!N891)</f>
        <v/>
      </c>
      <c r="E776" s="284" t="str">
        <f>IF('Data invoice'!N891=0,"",'Data invoice'!O891)</f>
        <v/>
      </c>
      <c r="F776" s="284" t="str">
        <f>IF('Data invoice'!O891=0,"",'Data invoice'!P891)</f>
        <v/>
      </c>
      <c r="G776" s="284" t="str">
        <f>IF('Data invoice'!P891=0,"",'Data invoice'!Q891)</f>
        <v/>
      </c>
      <c r="H776" s="284" t="str">
        <f>IF('Data invoice'!Q891=0,"",'Data invoice'!R891)</f>
        <v/>
      </c>
      <c r="I776" s="320" t="str">
        <f>IF('Data invoice'!R891=0,"",'Data invoice'!S891)</f>
        <v/>
      </c>
      <c r="J776" s="367" t="str">
        <f>IF('Data invoice'!S891=0,"",'Data invoice'!T891)</f>
        <v/>
      </c>
    </row>
    <row r="777" spans="1:10" ht="15.75" customHeight="1">
      <c r="A777" s="284" t="str">
        <f>IF('Data invoice'!J892=0,"",'Data invoice'!K892)</f>
        <v/>
      </c>
      <c r="B777" s="284" t="str">
        <f>IF('Data invoice'!K892=0,"",'Data invoice'!L892)</f>
        <v/>
      </c>
      <c r="C777" s="284" t="str">
        <f>IF('Data invoice'!L892=0,"",'Data invoice'!M892)</f>
        <v/>
      </c>
      <c r="D777" s="284" t="str">
        <f>IF('Data invoice'!M892=0,"",'Data invoice'!N892)</f>
        <v/>
      </c>
      <c r="E777" s="284" t="str">
        <f>IF('Data invoice'!N892=0,"",'Data invoice'!O892)</f>
        <v/>
      </c>
      <c r="F777" s="284" t="str">
        <f>IF('Data invoice'!O892=0,"",'Data invoice'!P892)</f>
        <v/>
      </c>
      <c r="G777" s="284" t="str">
        <f>IF('Data invoice'!P892=0,"",'Data invoice'!Q892)</f>
        <v/>
      </c>
      <c r="H777" s="284" t="str">
        <f>IF('Data invoice'!Q892=0,"",'Data invoice'!R892)</f>
        <v/>
      </c>
      <c r="I777" s="320" t="str">
        <f>IF('Data invoice'!R892=0,"",'Data invoice'!S892)</f>
        <v/>
      </c>
      <c r="J777" s="367" t="str">
        <f>IF('Data invoice'!S892=0,"",'Data invoice'!T892)</f>
        <v/>
      </c>
    </row>
    <row r="778" spans="1:10" ht="15.75" customHeight="1">
      <c r="A778" s="284" t="str">
        <f>IF('Data invoice'!J893=0,"",'Data invoice'!K893)</f>
        <v/>
      </c>
      <c r="B778" s="284" t="str">
        <f>IF('Data invoice'!K893=0,"",'Data invoice'!L893)</f>
        <v/>
      </c>
      <c r="C778" s="284" t="str">
        <f>IF('Data invoice'!L893=0,"",'Data invoice'!M893)</f>
        <v/>
      </c>
      <c r="D778" s="284" t="str">
        <f>IF('Data invoice'!M893=0,"",'Data invoice'!N893)</f>
        <v/>
      </c>
      <c r="E778" s="284" t="str">
        <f>IF('Data invoice'!N893=0,"",'Data invoice'!O893)</f>
        <v/>
      </c>
      <c r="F778" s="284" t="str">
        <f>IF('Data invoice'!O893=0,"",'Data invoice'!P893)</f>
        <v/>
      </c>
      <c r="G778" s="284" t="str">
        <f>IF('Data invoice'!P893=0,"",'Data invoice'!Q893)</f>
        <v/>
      </c>
      <c r="H778" s="284" t="str">
        <f>IF('Data invoice'!Q893=0,"",'Data invoice'!R893)</f>
        <v/>
      </c>
      <c r="I778" s="320" t="str">
        <f>IF('Data invoice'!R893=0,"",'Data invoice'!S893)</f>
        <v/>
      </c>
      <c r="J778" s="367" t="str">
        <f>IF('Data invoice'!S893=0,"",'Data invoice'!T893)</f>
        <v/>
      </c>
    </row>
    <row r="779" spans="1:10" ht="15.75" customHeight="1">
      <c r="A779" s="284" t="str">
        <f>IF('Data invoice'!J894=0,"",'Data invoice'!K894)</f>
        <v/>
      </c>
      <c r="B779" s="284" t="str">
        <f>IF('Data invoice'!K894=0,"",'Data invoice'!L894)</f>
        <v/>
      </c>
      <c r="C779" s="284" t="str">
        <f>IF('Data invoice'!L894=0,"",'Data invoice'!M894)</f>
        <v/>
      </c>
      <c r="D779" s="284" t="str">
        <f>IF('Data invoice'!M894=0,"",'Data invoice'!N894)</f>
        <v/>
      </c>
      <c r="E779" s="284" t="str">
        <f>IF('Data invoice'!N894=0,"",'Data invoice'!O894)</f>
        <v/>
      </c>
      <c r="F779" s="284" t="str">
        <f>IF('Data invoice'!O894=0,"",'Data invoice'!P894)</f>
        <v/>
      </c>
      <c r="G779" s="284" t="str">
        <f>IF('Data invoice'!P894=0,"",'Data invoice'!Q894)</f>
        <v/>
      </c>
      <c r="H779" s="284" t="str">
        <f>IF('Data invoice'!Q894=0,"",'Data invoice'!R894)</f>
        <v/>
      </c>
      <c r="I779" s="320" t="str">
        <f>IF('Data invoice'!R894=0,"",'Data invoice'!S894)</f>
        <v/>
      </c>
      <c r="J779" s="367" t="str">
        <f>IF('Data invoice'!S894=0,"",'Data invoice'!T894)</f>
        <v/>
      </c>
    </row>
    <row r="780" spans="1:10" ht="15.75" customHeight="1">
      <c r="A780" s="284" t="str">
        <f>IF('Data invoice'!J895=0,"",'Data invoice'!K895)</f>
        <v/>
      </c>
      <c r="B780" s="284" t="str">
        <f>IF('Data invoice'!K895=0,"",'Data invoice'!L895)</f>
        <v/>
      </c>
      <c r="C780" s="284" t="str">
        <f>IF('Data invoice'!L895=0,"",'Data invoice'!M895)</f>
        <v/>
      </c>
      <c r="D780" s="284" t="str">
        <f>IF('Data invoice'!M895=0,"",'Data invoice'!N895)</f>
        <v/>
      </c>
      <c r="E780" s="284" t="str">
        <f>IF('Data invoice'!N895=0,"",'Data invoice'!O895)</f>
        <v/>
      </c>
      <c r="F780" s="284" t="str">
        <f>IF('Data invoice'!O895=0,"",'Data invoice'!P895)</f>
        <v/>
      </c>
      <c r="G780" s="284" t="str">
        <f>IF('Data invoice'!P895=0,"",'Data invoice'!Q895)</f>
        <v/>
      </c>
      <c r="H780" s="284" t="str">
        <f>IF('Data invoice'!Q895=0,"",'Data invoice'!R895)</f>
        <v/>
      </c>
      <c r="I780" s="320" t="str">
        <f>IF('Data invoice'!R895=0,"",'Data invoice'!S895)</f>
        <v/>
      </c>
      <c r="J780" s="367" t="str">
        <f>IF('Data invoice'!S895=0,"",'Data invoice'!T895)</f>
        <v/>
      </c>
    </row>
    <row r="781" spans="1:10" ht="15.75" customHeight="1">
      <c r="A781" s="284" t="str">
        <f>IF('Data invoice'!J896=0,"",'Data invoice'!K896)</f>
        <v/>
      </c>
      <c r="B781" s="284" t="str">
        <f>IF('Data invoice'!K896=0,"",'Data invoice'!L896)</f>
        <v/>
      </c>
      <c r="C781" s="284" t="str">
        <f>IF('Data invoice'!L896=0,"",'Data invoice'!M896)</f>
        <v/>
      </c>
      <c r="D781" s="284" t="str">
        <f>IF('Data invoice'!M896=0,"",'Data invoice'!N896)</f>
        <v/>
      </c>
      <c r="E781" s="284" t="str">
        <f>IF('Data invoice'!N896=0,"",'Data invoice'!O896)</f>
        <v/>
      </c>
      <c r="F781" s="284" t="str">
        <f>IF('Data invoice'!O896=0,"",'Data invoice'!P896)</f>
        <v/>
      </c>
      <c r="G781" s="284" t="str">
        <f>IF('Data invoice'!P896=0,"",'Data invoice'!Q896)</f>
        <v/>
      </c>
      <c r="H781" s="284" t="str">
        <f>IF('Data invoice'!Q896=0,"",'Data invoice'!R896)</f>
        <v/>
      </c>
      <c r="I781" s="320" t="str">
        <f>IF('Data invoice'!R896=0,"",'Data invoice'!S896)</f>
        <v/>
      </c>
      <c r="J781" s="367" t="str">
        <f>IF('Data invoice'!S896=0,"",'Data invoice'!T896)</f>
        <v/>
      </c>
    </row>
    <row r="782" spans="1:10" ht="15.75" customHeight="1">
      <c r="A782" s="284" t="str">
        <f>IF('Data invoice'!J897=0,"",'Data invoice'!K897)</f>
        <v/>
      </c>
      <c r="B782" s="284" t="str">
        <f>IF('Data invoice'!K897=0,"",'Data invoice'!L897)</f>
        <v/>
      </c>
      <c r="C782" s="284" t="str">
        <f>IF('Data invoice'!L897=0,"",'Data invoice'!M897)</f>
        <v/>
      </c>
      <c r="D782" s="284" t="str">
        <f>IF('Data invoice'!M897=0,"",'Data invoice'!N897)</f>
        <v/>
      </c>
      <c r="E782" s="284" t="str">
        <f>IF('Data invoice'!N897=0,"",'Data invoice'!O897)</f>
        <v/>
      </c>
      <c r="F782" s="284" t="str">
        <f>IF('Data invoice'!O897=0,"",'Data invoice'!P897)</f>
        <v/>
      </c>
      <c r="G782" s="284" t="str">
        <f>IF('Data invoice'!P897=0,"",'Data invoice'!Q897)</f>
        <v/>
      </c>
      <c r="H782" s="284" t="str">
        <f>IF('Data invoice'!Q897=0,"",'Data invoice'!R897)</f>
        <v/>
      </c>
      <c r="I782" s="320" t="str">
        <f>IF('Data invoice'!R897=0,"",'Data invoice'!S897)</f>
        <v/>
      </c>
      <c r="J782" s="367" t="str">
        <f>IF('Data invoice'!S897=0,"",'Data invoice'!T897)</f>
        <v/>
      </c>
    </row>
    <row r="783" spans="1:10" ht="15.75" customHeight="1">
      <c r="A783" s="284" t="str">
        <f>IF('Data invoice'!J898=0,"",'Data invoice'!K898)</f>
        <v/>
      </c>
      <c r="B783" s="284" t="str">
        <f>IF('Data invoice'!K898=0,"",'Data invoice'!L898)</f>
        <v/>
      </c>
      <c r="C783" s="284" t="str">
        <f>IF('Data invoice'!L898=0,"",'Data invoice'!M898)</f>
        <v/>
      </c>
      <c r="D783" s="284" t="str">
        <f>IF('Data invoice'!M898=0,"",'Data invoice'!N898)</f>
        <v/>
      </c>
      <c r="E783" s="284" t="str">
        <f>IF('Data invoice'!N898=0,"",'Data invoice'!O898)</f>
        <v/>
      </c>
      <c r="F783" s="284" t="str">
        <f>IF('Data invoice'!O898=0,"",'Data invoice'!P898)</f>
        <v/>
      </c>
      <c r="G783" s="284" t="str">
        <f>IF('Data invoice'!P898=0,"",'Data invoice'!Q898)</f>
        <v/>
      </c>
      <c r="H783" s="284" t="str">
        <f>IF('Data invoice'!Q898=0,"",'Data invoice'!R898)</f>
        <v/>
      </c>
      <c r="I783" s="320" t="str">
        <f>IF('Data invoice'!R898=0,"",'Data invoice'!S898)</f>
        <v/>
      </c>
      <c r="J783" s="367" t="str">
        <f>IF('Data invoice'!S898=0,"",'Data invoice'!T898)</f>
        <v/>
      </c>
    </row>
    <row r="784" spans="1:10" ht="15.75" customHeight="1">
      <c r="A784" s="284" t="str">
        <f>IF('Data invoice'!J899=0,"",'Data invoice'!K899)</f>
        <v/>
      </c>
      <c r="B784" s="284" t="str">
        <f>IF('Data invoice'!K899=0,"",'Data invoice'!L899)</f>
        <v/>
      </c>
      <c r="C784" s="284" t="str">
        <f>IF('Data invoice'!L899=0,"",'Data invoice'!M899)</f>
        <v/>
      </c>
      <c r="D784" s="284" t="str">
        <f>IF('Data invoice'!M899=0,"",'Data invoice'!N899)</f>
        <v/>
      </c>
      <c r="E784" s="284" t="str">
        <f>IF('Data invoice'!N899=0,"",'Data invoice'!O899)</f>
        <v/>
      </c>
      <c r="F784" s="284" t="str">
        <f>IF('Data invoice'!O899=0,"",'Data invoice'!P899)</f>
        <v/>
      </c>
      <c r="G784" s="284" t="str">
        <f>IF('Data invoice'!P899=0,"",'Data invoice'!Q899)</f>
        <v/>
      </c>
      <c r="H784" s="284" t="str">
        <f>IF('Data invoice'!Q899=0,"",'Data invoice'!R899)</f>
        <v/>
      </c>
      <c r="I784" s="320" t="str">
        <f>IF('Data invoice'!R899=0,"",'Data invoice'!S899)</f>
        <v/>
      </c>
      <c r="J784" s="367" t="str">
        <f>IF('Data invoice'!S899=0,"",'Data invoice'!T899)</f>
        <v/>
      </c>
    </row>
    <row r="785" spans="1:10" ht="15.75" customHeight="1">
      <c r="A785" s="284" t="str">
        <f>IF('Data invoice'!J900=0,"",'Data invoice'!K900)</f>
        <v/>
      </c>
      <c r="B785" s="284" t="str">
        <f>IF('Data invoice'!K900=0,"",'Data invoice'!L900)</f>
        <v/>
      </c>
      <c r="C785" s="284" t="str">
        <f>IF('Data invoice'!L900=0,"",'Data invoice'!M900)</f>
        <v/>
      </c>
      <c r="D785" s="284" t="str">
        <f>IF('Data invoice'!M900=0,"",'Data invoice'!N900)</f>
        <v/>
      </c>
      <c r="E785" s="284" t="str">
        <f>IF('Data invoice'!N900=0,"",'Data invoice'!O900)</f>
        <v/>
      </c>
      <c r="F785" s="284" t="str">
        <f>IF('Data invoice'!O900=0,"",'Data invoice'!P900)</f>
        <v/>
      </c>
      <c r="G785" s="284" t="str">
        <f>IF('Data invoice'!P900=0,"",'Data invoice'!Q900)</f>
        <v/>
      </c>
      <c r="H785" s="284" t="str">
        <f>IF('Data invoice'!Q900=0,"",'Data invoice'!R900)</f>
        <v/>
      </c>
      <c r="I785" s="320" t="str">
        <f>IF('Data invoice'!R900=0,"",'Data invoice'!S900)</f>
        <v/>
      </c>
      <c r="J785" s="367" t="str">
        <f>IF('Data invoice'!S900=0,"",'Data invoice'!T900)</f>
        <v/>
      </c>
    </row>
    <row r="786" spans="1:10" ht="15.75" customHeight="1">
      <c r="A786" s="284" t="str">
        <f>IF('Data invoice'!J901=0,"",'Data invoice'!K901)</f>
        <v/>
      </c>
      <c r="B786" s="284" t="str">
        <f>IF('Data invoice'!K901=0,"",'Data invoice'!L901)</f>
        <v/>
      </c>
      <c r="C786" s="284" t="str">
        <f>IF('Data invoice'!L901=0,"",'Data invoice'!M901)</f>
        <v/>
      </c>
      <c r="D786" s="284" t="str">
        <f>IF('Data invoice'!M901=0,"",'Data invoice'!N901)</f>
        <v/>
      </c>
      <c r="E786" s="284" t="str">
        <f>IF('Data invoice'!N901=0,"",'Data invoice'!O901)</f>
        <v/>
      </c>
      <c r="F786" s="284" t="str">
        <f>IF('Data invoice'!O901=0,"",'Data invoice'!P901)</f>
        <v/>
      </c>
      <c r="G786" s="284" t="str">
        <f>IF('Data invoice'!P901=0,"",'Data invoice'!Q901)</f>
        <v/>
      </c>
      <c r="H786" s="284" t="str">
        <f>IF('Data invoice'!Q901=0,"",'Data invoice'!R901)</f>
        <v/>
      </c>
      <c r="I786" s="320" t="str">
        <f>IF('Data invoice'!R901=0,"",'Data invoice'!S901)</f>
        <v/>
      </c>
      <c r="J786" s="367" t="str">
        <f>IF('Data invoice'!S901=0,"",'Data invoice'!T901)</f>
        <v/>
      </c>
    </row>
    <row r="787" spans="1:10" ht="15.75" customHeight="1">
      <c r="A787" s="284" t="str">
        <f>IF('Data invoice'!J902=0,"",'Data invoice'!K902)</f>
        <v/>
      </c>
      <c r="B787" s="284" t="str">
        <f>IF('Data invoice'!K902=0,"",'Data invoice'!L902)</f>
        <v/>
      </c>
      <c r="C787" s="284" t="str">
        <f>IF('Data invoice'!L902=0,"",'Data invoice'!M902)</f>
        <v/>
      </c>
      <c r="D787" s="284" t="str">
        <f>IF('Data invoice'!M902=0,"",'Data invoice'!N902)</f>
        <v/>
      </c>
      <c r="E787" s="284" t="str">
        <f>IF('Data invoice'!N902=0,"",'Data invoice'!O902)</f>
        <v/>
      </c>
      <c r="F787" s="284" t="str">
        <f>IF('Data invoice'!O902=0,"",'Data invoice'!P902)</f>
        <v/>
      </c>
      <c r="G787" s="284" t="str">
        <f>IF('Data invoice'!P902=0,"",'Data invoice'!Q902)</f>
        <v/>
      </c>
      <c r="H787" s="284" t="str">
        <f>IF('Data invoice'!Q902=0,"",'Data invoice'!R902)</f>
        <v/>
      </c>
      <c r="I787" s="320" t="str">
        <f>IF('Data invoice'!R902=0,"",'Data invoice'!S902)</f>
        <v/>
      </c>
      <c r="J787" s="367" t="str">
        <f>IF('Data invoice'!S902=0,"",'Data invoice'!T902)</f>
        <v/>
      </c>
    </row>
    <row r="788" spans="1:10" ht="15.75" customHeight="1">
      <c r="A788" s="284" t="str">
        <f>IF('Data invoice'!J903=0,"",'Data invoice'!K903)</f>
        <v/>
      </c>
      <c r="B788" s="284" t="str">
        <f>IF('Data invoice'!K903=0,"",'Data invoice'!L903)</f>
        <v/>
      </c>
      <c r="C788" s="284" t="str">
        <f>IF('Data invoice'!L903=0,"",'Data invoice'!M903)</f>
        <v/>
      </c>
      <c r="D788" s="284" t="str">
        <f>IF('Data invoice'!M903=0,"",'Data invoice'!N903)</f>
        <v/>
      </c>
      <c r="E788" s="284" t="str">
        <f>IF('Data invoice'!N903=0,"",'Data invoice'!O903)</f>
        <v/>
      </c>
      <c r="F788" s="284" t="str">
        <f>IF('Data invoice'!O903=0,"",'Data invoice'!P903)</f>
        <v/>
      </c>
      <c r="G788" s="284" t="str">
        <f>IF('Data invoice'!P903=0,"",'Data invoice'!Q903)</f>
        <v/>
      </c>
      <c r="H788" s="284" t="str">
        <f>IF('Data invoice'!Q903=0,"",'Data invoice'!R903)</f>
        <v/>
      </c>
      <c r="I788" s="320" t="str">
        <f>IF('Data invoice'!R903=0,"",'Data invoice'!S903)</f>
        <v/>
      </c>
      <c r="J788" s="367" t="str">
        <f>IF('Data invoice'!S903=0,"",'Data invoice'!T903)</f>
        <v/>
      </c>
    </row>
    <row r="789" spans="1:10" ht="15.75" customHeight="1">
      <c r="A789" s="284" t="str">
        <f>IF('Data invoice'!J904=0,"",'Data invoice'!K904)</f>
        <v/>
      </c>
      <c r="B789" s="284" t="str">
        <f>IF('Data invoice'!K904=0,"",'Data invoice'!L904)</f>
        <v/>
      </c>
      <c r="C789" s="284" t="str">
        <f>IF('Data invoice'!L904=0,"",'Data invoice'!M904)</f>
        <v/>
      </c>
      <c r="D789" s="284" t="str">
        <f>IF('Data invoice'!M904=0,"",'Data invoice'!N904)</f>
        <v/>
      </c>
      <c r="E789" s="284" t="str">
        <f>IF('Data invoice'!N904=0,"",'Data invoice'!O904)</f>
        <v/>
      </c>
      <c r="F789" s="284" t="str">
        <f>IF('Data invoice'!O904=0,"",'Data invoice'!P904)</f>
        <v/>
      </c>
      <c r="G789" s="284" t="str">
        <f>IF('Data invoice'!P904=0,"",'Data invoice'!Q904)</f>
        <v/>
      </c>
      <c r="H789" s="284" t="str">
        <f>IF('Data invoice'!Q904=0,"",'Data invoice'!R904)</f>
        <v/>
      </c>
      <c r="I789" s="320" t="str">
        <f>IF('Data invoice'!R904=0,"",'Data invoice'!S904)</f>
        <v/>
      </c>
      <c r="J789" s="367" t="str">
        <f>IF('Data invoice'!S904=0,"",'Data invoice'!T904)</f>
        <v/>
      </c>
    </row>
    <row r="790" spans="1:10" ht="15.75" customHeight="1">
      <c r="A790" s="284" t="str">
        <f>IF('Data invoice'!J905=0,"",'Data invoice'!K905)</f>
        <v/>
      </c>
      <c r="B790" s="284" t="str">
        <f>IF('Data invoice'!K905=0,"",'Data invoice'!L905)</f>
        <v/>
      </c>
      <c r="C790" s="284" t="str">
        <f>IF('Data invoice'!L905=0,"",'Data invoice'!M905)</f>
        <v/>
      </c>
      <c r="D790" s="284" t="str">
        <f>IF('Data invoice'!M905=0,"",'Data invoice'!N905)</f>
        <v/>
      </c>
      <c r="E790" s="284" t="str">
        <f>IF('Data invoice'!N905=0,"",'Data invoice'!O905)</f>
        <v/>
      </c>
      <c r="F790" s="284" t="str">
        <f>IF('Data invoice'!O905=0,"",'Data invoice'!P905)</f>
        <v/>
      </c>
      <c r="G790" s="284" t="str">
        <f>IF('Data invoice'!P905=0,"",'Data invoice'!Q905)</f>
        <v/>
      </c>
      <c r="H790" s="284" t="str">
        <f>IF('Data invoice'!Q905=0,"",'Data invoice'!R905)</f>
        <v/>
      </c>
      <c r="I790" s="320" t="str">
        <f>IF('Data invoice'!R905=0,"",'Data invoice'!S905)</f>
        <v/>
      </c>
      <c r="J790" s="367" t="str">
        <f>IF('Data invoice'!S905=0,"",'Data invoice'!T905)</f>
        <v/>
      </c>
    </row>
    <row r="791" spans="1:10" ht="15.75" customHeight="1">
      <c r="A791" s="284" t="str">
        <f>IF('Data invoice'!J906=0,"",'Data invoice'!K906)</f>
        <v/>
      </c>
      <c r="B791" s="284" t="str">
        <f>IF('Data invoice'!K906=0,"",'Data invoice'!L906)</f>
        <v/>
      </c>
      <c r="C791" s="284" t="str">
        <f>IF('Data invoice'!L906=0,"",'Data invoice'!M906)</f>
        <v/>
      </c>
      <c r="D791" s="284" t="str">
        <f>IF('Data invoice'!M906=0,"",'Data invoice'!N906)</f>
        <v/>
      </c>
      <c r="E791" s="284" t="str">
        <f>IF('Data invoice'!N906=0,"",'Data invoice'!O906)</f>
        <v/>
      </c>
      <c r="F791" s="284" t="str">
        <f>IF('Data invoice'!O906=0,"",'Data invoice'!P906)</f>
        <v/>
      </c>
      <c r="G791" s="284" t="str">
        <f>IF('Data invoice'!P906=0,"",'Data invoice'!Q906)</f>
        <v/>
      </c>
      <c r="H791" s="284" t="str">
        <f>IF('Data invoice'!Q906=0,"",'Data invoice'!R906)</f>
        <v/>
      </c>
      <c r="I791" s="320" t="str">
        <f>IF('Data invoice'!R906=0,"",'Data invoice'!S906)</f>
        <v/>
      </c>
      <c r="J791" s="367" t="str">
        <f>IF('Data invoice'!S906=0,"",'Data invoice'!T906)</f>
        <v/>
      </c>
    </row>
    <row r="792" spans="1:10" ht="15.75" customHeight="1">
      <c r="A792" s="284" t="str">
        <f>IF('Data invoice'!J907=0,"",'Data invoice'!K907)</f>
        <v/>
      </c>
      <c r="B792" s="284" t="str">
        <f>IF('Data invoice'!K907=0,"",'Data invoice'!L907)</f>
        <v/>
      </c>
      <c r="C792" s="284" t="str">
        <f>IF('Data invoice'!L907=0,"",'Data invoice'!M907)</f>
        <v/>
      </c>
      <c r="D792" s="284" t="str">
        <f>IF('Data invoice'!M907=0,"",'Data invoice'!N907)</f>
        <v/>
      </c>
      <c r="E792" s="284" t="str">
        <f>IF('Data invoice'!N907=0,"",'Data invoice'!O907)</f>
        <v/>
      </c>
      <c r="F792" s="284" t="str">
        <f>IF('Data invoice'!O907=0,"",'Data invoice'!P907)</f>
        <v/>
      </c>
      <c r="G792" s="284" t="str">
        <f>IF('Data invoice'!P907=0,"",'Data invoice'!Q907)</f>
        <v/>
      </c>
      <c r="H792" s="284" t="str">
        <f>IF('Data invoice'!Q907=0,"",'Data invoice'!R907)</f>
        <v/>
      </c>
      <c r="I792" s="320" t="str">
        <f>IF('Data invoice'!R907=0,"",'Data invoice'!S907)</f>
        <v/>
      </c>
      <c r="J792" s="367" t="str">
        <f>IF('Data invoice'!S907=0,"",'Data invoice'!T907)</f>
        <v/>
      </c>
    </row>
    <row r="793" spans="1:10" ht="15.75" customHeight="1">
      <c r="A793" s="284" t="str">
        <f>IF('Data invoice'!J908=0,"",'Data invoice'!K908)</f>
        <v/>
      </c>
      <c r="B793" s="284" t="str">
        <f>IF('Data invoice'!K908=0,"",'Data invoice'!L908)</f>
        <v/>
      </c>
      <c r="C793" s="284" t="str">
        <f>IF('Data invoice'!L908=0,"",'Data invoice'!M908)</f>
        <v/>
      </c>
      <c r="D793" s="284" t="str">
        <f>IF('Data invoice'!M908=0,"",'Data invoice'!N908)</f>
        <v/>
      </c>
      <c r="E793" s="284" t="str">
        <f>IF('Data invoice'!N908=0,"",'Data invoice'!O908)</f>
        <v/>
      </c>
      <c r="F793" s="284" t="str">
        <f>IF('Data invoice'!O908=0,"",'Data invoice'!P908)</f>
        <v/>
      </c>
      <c r="G793" s="284" t="str">
        <f>IF('Data invoice'!P908=0,"",'Data invoice'!Q908)</f>
        <v/>
      </c>
      <c r="H793" s="284" t="str">
        <f>IF('Data invoice'!Q908=0,"",'Data invoice'!R908)</f>
        <v/>
      </c>
      <c r="I793" s="320" t="str">
        <f>IF('Data invoice'!R908=0,"",'Data invoice'!S908)</f>
        <v/>
      </c>
      <c r="J793" s="367" t="str">
        <f>IF('Data invoice'!S908=0,"",'Data invoice'!T908)</f>
        <v/>
      </c>
    </row>
    <row r="794" spans="1:10" ht="15.75" customHeight="1">
      <c r="A794" s="284" t="str">
        <f>IF('Data invoice'!J909=0,"",'Data invoice'!K909)</f>
        <v/>
      </c>
      <c r="B794" s="284" t="str">
        <f>IF('Data invoice'!K909=0,"",'Data invoice'!L909)</f>
        <v/>
      </c>
      <c r="C794" s="284" t="str">
        <f>IF('Data invoice'!L909=0,"",'Data invoice'!M909)</f>
        <v/>
      </c>
      <c r="D794" s="284" t="str">
        <f>IF('Data invoice'!M909=0,"",'Data invoice'!N909)</f>
        <v/>
      </c>
      <c r="E794" s="284" t="str">
        <f>IF('Data invoice'!N909=0,"",'Data invoice'!O909)</f>
        <v/>
      </c>
      <c r="F794" s="284" t="str">
        <f>IF('Data invoice'!O909=0,"",'Data invoice'!P909)</f>
        <v/>
      </c>
      <c r="G794" s="284" t="str">
        <f>IF('Data invoice'!P909=0,"",'Data invoice'!Q909)</f>
        <v/>
      </c>
      <c r="H794" s="284" t="str">
        <f>IF('Data invoice'!Q909=0,"",'Data invoice'!R909)</f>
        <v/>
      </c>
      <c r="I794" s="320" t="str">
        <f>IF('Data invoice'!R909=0,"",'Data invoice'!S909)</f>
        <v/>
      </c>
      <c r="J794" s="367" t="str">
        <f>IF('Data invoice'!S909=0,"",'Data invoice'!T909)</f>
        <v/>
      </c>
    </row>
    <row r="795" spans="1:10" ht="15.75" customHeight="1">
      <c r="A795" s="284" t="str">
        <f>IF('Data invoice'!J910=0,"",'Data invoice'!K910)</f>
        <v/>
      </c>
      <c r="B795" s="284" t="str">
        <f>IF('Data invoice'!K910=0,"",'Data invoice'!L910)</f>
        <v/>
      </c>
      <c r="C795" s="284" t="str">
        <f>IF('Data invoice'!L910=0,"",'Data invoice'!M910)</f>
        <v/>
      </c>
      <c r="D795" s="284" t="str">
        <f>IF('Data invoice'!M910=0,"",'Data invoice'!N910)</f>
        <v/>
      </c>
      <c r="E795" s="284" t="str">
        <f>IF('Data invoice'!N910=0,"",'Data invoice'!O910)</f>
        <v/>
      </c>
      <c r="F795" s="284" t="str">
        <f>IF('Data invoice'!O910=0,"",'Data invoice'!P910)</f>
        <v/>
      </c>
      <c r="G795" s="284" t="str">
        <f>IF('Data invoice'!P910=0,"",'Data invoice'!Q910)</f>
        <v/>
      </c>
      <c r="H795" s="284" t="str">
        <f>IF('Data invoice'!Q910=0,"",'Data invoice'!R910)</f>
        <v/>
      </c>
      <c r="I795" s="320" t="str">
        <f>IF('Data invoice'!R910=0,"",'Data invoice'!S910)</f>
        <v/>
      </c>
      <c r="J795" s="367" t="str">
        <f>IF('Data invoice'!S910=0,"",'Data invoice'!T910)</f>
        <v/>
      </c>
    </row>
    <row r="796" spans="1:10" ht="15.75" customHeight="1">
      <c r="A796" s="284" t="str">
        <f>IF('Data invoice'!J911=0,"",'Data invoice'!K911)</f>
        <v/>
      </c>
      <c r="B796" s="284" t="str">
        <f>IF('Data invoice'!K911=0,"",'Data invoice'!L911)</f>
        <v/>
      </c>
      <c r="C796" s="284" t="str">
        <f>IF('Data invoice'!L911=0,"",'Data invoice'!M911)</f>
        <v/>
      </c>
      <c r="D796" s="284" t="str">
        <f>IF('Data invoice'!M911=0,"",'Data invoice'!N911)</f>
        <v/>
      </c>
      <c r="E796" s="284" t="str">
        <f>IF('Data invoice'!N911=0,"",'Data invoice'!O911)</f>
        <v/>
      </c>
      <c r="F796" s="284" t="str">
        <f>IF('Data invoice'!O911=0,"",'Data invoice'!P911)</f>
        <v/>
      </c>
      <c r="G796" s="284" t="str">
        <f>IF('Data invoice'!P911=0,"",'Data invoice'!Q911)</f>
        <v/>
      </c>
      <c r="H796" s="284" t="str">
        <f>IF('Data invoice'!Q911=0,"",'Data invoice'!R911)</f>
        <v/>
      </c>
      <c r="I796" s="320" t="str">
        <f>IF('Data invoice'!R911=0,"",'Data invoice'!S911)</f>
        <v/>
      </c>
      <c r="J796" s="367" t="str">
        <f>IF('Data invoice'!S911=0,"",'Data invoice'!T911)</f>
        <v/>
      </c>
    </row>
    <row r="797" spans="1:10" ht="15.75" customHeight="1">
      <c r="A797" s="284" t="str">
        <f>IF('Data invoice'!J912=0,"",'Data invoice'!K912)</f>
        <v/>
      </c>
      <c r="B797" s="284" t="str">
        <f>IF('Data invoice'!K912=0,"",'Data invoice'!L912)</f>
        <v/>
      </c>
      <c r="C797" s="284" t="str">
        <f>IF('Data invoice'!L912=0,"",'Data invoice'!M912)</f>
        <v/>
      </c>
      <c r="D797" s="284" t="str">
        <f>IF('Data invoice'!M912=0,"",'Data invoice'!N912)</f>
        <v/>
      </c>
      <c r="E797" s="284" t="str">
        <f>IF('Data invoice'!N912=0,"",'Data invoice'!O912)</f>
        <v/>
      </c>
      <c r="F797" s="284" t="str">
        <f>IF('Data invoice'!O912=0,"",'Data invoice'!P912)</f>
        <v/>
      </c>
      <c r="G797" s="284" t="str">
        <f>IF('Data invoice'!P912=0,"",'Data invoice'!Q912)</f>
        <v/>
      </c>
      <c r="H797" s="284" t="str">
        <f>IF('Data invoice'!Q912=0,"",'Data invoice'!R912)</f>
        <v/>
      </c>
      <c r="I797" s="320" t="str">
        <f>IF('Data invoice'!R912=0,"",'Data invoice'!S912)</f>
        <v/>
      </c>
      <c r="J797" s="367" t="str">
        <f>IF('Data invoice'!S912=0,"",'Data invoice'!T912)</f>
        <v/>
      </c>
    </row>
    <row r="798" spans="1:10" ht="15.75" customHeight="1">
      <c r="A798" s="284" t="str">
        <f>IF('Data invoice'!J913=0,"",'Data invoice'!K913)</f>
        <v/>
      </c>
      <c r="B798" s="284" t="str">
        <f>IF('Data invoice'!K913=0,"",'Data invoice'!L913)</f>
        <v/>
      </c>
      <c r="C798" s="284" t="str">
        <f>IF('Data invoice'!L913=0,"",'Data invoice'!M913)</f>
        <v/>
      </c>
      <c r="D798" s="284" t="str">
        <f>IF('Data invoice'!M913=0,"",'Data invoice'!N913)</f>
        <v/>
      </c>
      <c r="E798" s="284" t="str">
        <f>IF('Data invoice'!N913=0,"",'Data invoice'!O913)</f>
        <v/>
      </c>
      <c r="F798" s="284" t="str">
        <f>IF('Data invoice'!O913=0,"",'Data invoice'!P913)</f>
        <v/>
      </c>
      <c r="G798" s="284" t="str">
        <f>IF('Data invoice'!P913=0,"",'Data invoice'!Q913)</f>
        <v/>
      </c>
      <c r="H798" s="284" t="str">
        <f>IF('Data invoice'!Q913=0,"",'Data invoice'!R913)</f>
        <v/>
      </c>
      <c r="I798" s="320" t="str">
        <f>IF('Data invoice'!R913=0,"",'Data invoice'!S913)</f>
        <v/>
      </c>
      <c r="J798" s="367" t="str">
        <f>IF('Data invoice'!S913=0,"",'Data invoice'!T913)</f>
        <v/>
      </c>
    </row>
    <row r="799" spans="1:10" ht="15.75" customHeight="1">
      <c r="A799" s="284" t="str">
        <f>IF('Data invoice'!J914=0,"",'Data invoice'!K914)</f>
        <v/>
      </c>
      <c r="B799" s="284" t="str">
        <f>IF('Data invoice'!K914=0,"",'Data invoice'!L914)</f>
        <v/>
      </c>
      <c r="C799" s="284" t="str">
        <f>IF('Data invoice'!L914=0,"",'Data invoice'!M914)</f>
        <v/>
      </c>
      <c r="D799" s="284" t="str">
        <f>IF('Data invoice'!M914=0,"",'Data invoice'!N914)</f>
        <v/>
      </c>
      <c r="E799" s="284" t="str">
        <f>IF('Data invoice'!N914=0,"",'Data invoice'!O914)</f>
        <v/>
      </c>
      <c r="F799" s="284" t="str">
        <f>IF('Data invoice'!O914=0,"",'Data invoice'!P914)</f>
        <v/>
      </c>
      <c r="G799" s="284" t="str">
        <f>IF('Data invoice'!P914=0,"",'Data invoice'!Q914)</f>
        <v/>
      </c>
      <c r="H799" s="284" t="str">
        <f>IF('Data invoice'!Q914=0,"",'Data invoice'!R914)</f>
        <v/>
      </c>
      <c r="I799" s="320" t="str">
        <f>IF('Data invoice'!R914=0,"",'Data invoice'!S914)</f>
        <v/>
      </c>
      <c r="J799" s="367" t="str">
        <f>IF('Data invoice'!S914=0,"",'Data invoice'!T914)</f>
        <v/>
      </c>
    </row>
    <row r="800" spans="1:10" ht="15.75" customHeight="1">
      <c r="A800" s="284" t="str">
        <f>IF('Data invoice'!J915=0,"",'Data invoice'!K915)</f>
        <v/>
      </c>
      <c r="B800" s="284" t="str">
        <f>IF('Data invoice'!K915=0,"",'Data invoice'!L915)</f>
        <v/>
      </c>
      <c r="C800" s="284" t="str">
        <f>IF('Data invoice'!L915=0,"",'Data invoice'!M915)</f>
        <v/>
      </c>
      <c r="D800" s="284" t="str">
        <f>IF('Data invoice'!M915=0,"",'Data invoice'!N915)</f>
        <v/>
      </c>
      <c r="E800" s="284" t="str">
        <f>IF('Data invoice'!N915=0,"",'Data invoice'!O915)</f>
        <v/>
      </c>
      <c r="F800" s="284" t="str">
        <f>IF('Data invoice'!O915=0,"",'Data invoice'!P915)</f>
        <v/>
      </c>
      <c r="G800" s="284" t="str">
        <f>IF('Data invoice'!P915=0,"",'Data invoice'!Q915)</f>
        <v/>
      </c>
      <c r="H800" s="284" t="str">
        <f>IF('Data invoice'!Q915=0,"",'Data invoice'!R915)</f>
        <v/>
      </c>
      <c r="I800" s="320" t="str">
        <f>IF('Data invoice'!R915=0,"",'Data invoice'!S915)</f>
        <v/>
      </c>
      <c r="J800" s="367" t="str">
        <f>IF('Data invoice'!S915=0,"",'Data invoice'!T915)</f>
        <v/>
      </c>
    </row>
    <row r="801" spans="1:10" ht="15.75" customHeight="1">
      <c r="A801" s="284" t="str">
        <f>IF('Data invoice'!J916=0,"",'Data invoice'!K916)</f>
        <v/>
      </c>
      <c r="B801" s="284" t="str">
        <f>IF('Data invoice'!K916=0,"",'Data invoice'!L916)</f>
        <v/>
      </c>
      <c r="C801" s="284" t="str">
        <f>IF('Data invoice'!L916=0,"",'Data invoice'!M916)</f>
        <v/>
      </c>
      <c r="D801" s="284" t="str">
        <f>IF('Data invoice'!M916=0,"",'Data invoice'!N916)</f>
        <v/>
      </c>
      <c r="E801" s="284" t="str">
        <f>IF('Data invoice'!N916=0,"",'Data invoice'!O916)</f>
        <v/>
      </c>
      <c r="F801" s="284" t="str">
        <f>IF('Data invoice'!O916=0,"",'Data invoice'!P916)</f>
        <v/>
      </c>
      <c r="G801" s="284" t="str">
        <f>IF('Data invoice'!P916=0,"",'Data invoice'!Q916)</f>
        <v/>
      </c>
      <c r="H801" s="284" t="str">
        <f>IF('Data invoice'!Q916=0,"",'Data invoice'!R916)</f>
        <v/>
      </c>
      <c r="I801" s="320" t="str">
        <f>IF('Data invoice'!R916=0,"",'Data invoice'!S916)</f>
        <v/>
      </c>
      <c r="J801" s="367" t="str">
        <f>IF('Data invoice'!S916=0,"",'Data invoice'!T916)</f>
        <v/>
      </c>
    </row>
    <row r="802" spans="1:10" ht="15.75" customHeight="1">
      <c r="A802" s="284" t="str">
        <f>IF('Data invoice'!J917=0,"",'Data invoice'!K917)</f>
        <v/>
      </c>
      <c r="B802" s="284" t="str">
        <f>IF('Data invoice'!K917=0,"",'Data invoice'!L917)</f>
        <v/>
      </c>
      <c r="C802" s="284" t="str">
        <f>IF('Data invoice'!L917=0,"",'Data invoice'!M917)</f>
        <v/>
      </c>
      <c r="D802" s="284" t="str">
        <f>IF('Data invoice'!M917=0,"",'Data invoice'!N917)</f>
        <v/>
      </c>
      <c r="E802" s="284" t="str">
        <f>IF('Data invoice'!N917=0,"",'Data invoice'!O917)</f>
        <v/>
      </c>
      <c r="F802" s="284" t="str">
        <f>IF('Data invoice'!O917=0,"",'Data invoice'!P917)</f>
        <v/>
      </c>
      <c r="G802" s="284" t="str">
        <f>IF('Data invoice'!P917=0,"",'Data invoice'!Q917)</f>
        <v/>
      </c>
      <c r="H802" s="284" t="str">
        <f>IF('Data invoice'!Q917=0,"",'Data invoice'!R917)</f>
        <v/>
      </c>
      <c r="I802" s="320" t="str">
        <f>IF('Data invoice'!R917=0,"",'Data invoice'!S917)</f>
        <v/>
      </c>
      <c r="J802" s="367" t="str">
        <f>IF('Data invoice'!S917=0,"",'Data invoice'!T917)</f>
        <v/>
      </c>
    </row>
    <row r="803" spans="1:10" ht="15.75" customHeight="1">
      <c r="A803" s="284" t="str">
        <f>IF('Data invoice'!J918=0,"",'Data invoice'!K918)</f>
        <v/>
      </c>
      <c r="B803" s="284" t="str">
        <f>IF('Data invoice'!K918=0,"",'Data invoice'!L918)</f>
        <v/>
      </c>
      <c r="C803" s="284" t="str">
        <f>IF('Data invoice'!L918=0,"",'Data invoice'!M918)</f>
        <v/>
      </c>
      <c r="D803" s="284" t="str">
        <f>IF('Data invoice'!M918=0,"",'Data invoice'!N918)</f>
        <v/>
      </c>
      <c r="E803" s="284" t="str">
        <f>IF('Data invoice'!N918=0,"",'Data invoice'!O918)</f>
        <v/>
      </c>
      <c r="F803" s="284" t="str">
        <f>IF('Data invoice'!O918=0,"",'Data invoice'!P918)</f>
        <v/>
      </c>
      <c r="G803" s="284" t="str">
        <f>IF('Data invoice'!P918=0,"",'Data invoice'!Q918)</f>
        <v/>
      </c>
      <c r="H803" s="284" t="str">
        <f>IF('Data invoice'!Q918=0,"",'Data invoice'!R918)</f>
        <v/>
      </c>
      <c r="I803" s="320" t="str">
        <f>IF('Data invoice'!R918=0,"",'Data invoice'!S918)</f>
        <v/>
      </c>
      <c r="J803" s="367" t="str">
        <f>IF('Data invoice'!S918=0,"",'Data invoice'!T918)</f>
        <v/>
      </c>
    </row>
    <row r="804" spans="1:10" ht="15.75" customHeight="1">
      <c r="A804" s="284" t="str">
        <f>IF('Data invoice'!J919=0,"",'Data invoice'!K919)</f>
        <v/>
      </c>
      <c r="B804" s="284" t="str">
        <f>IF('Data invoice'!K919=0,"",'Data invoice'!L919)</f>
        <v/>
      </c>
      <c r="C804" s="284" t="str">
        <f>IF('Data invoice'!L919=0,"",'Data invoice'!M919)</f>
        <v/>
      </c>
      <c r="D804" s="284" t="str">
        <f>IF('Data invoice'!M919=0,"",'Data invoice'!N919)</f>
        <v/>
      </c>
      <c r="E804" s="284" t="str">
        <f>IF('Data invoice'!N919=0,"",'Data invoice'!O919)</f>
        <v/>
      </c>
      <c r="F804" s="284" t="str">
        <f>IF('Data invoice'!O919=0,"",'Data invoice'!P919)</f>
        <v/>
      </c>
      <c r="G804" s="284" t="str">
        <f>IF('Data invoice'!P919=0,"",'Data invoice'!Q919)</f>
        <v/>
      </c>
      <c r="H804" s="284" t="str">
        <f>IF('Data invoice'!Q919=0,"",'Data invoice'!R919)</f>
        <v/>
      </c>
      <c r="I804" s="320" t="str">
        <f>IF('Data invoice'!R919=0,"",'Data invoice'!S919)</f>
        <v/>
      </c>
      <c r="J804" s="367" t="str">
        <f>IF('Data invoice'!S919=0,"",'Data invoice'!T919)</f>
        <v/>
      </c>
    </row>
    <row r="805" spans="1:10" ht="15.75" customHeight="1">
      <c r="A805" s="284" t="str">
        <f>IF('Data invoice'!J920=0,"",'Data invoice'!K920)</f>
        <v/>
      </c>
      <c r="B805" s="284" t="str">
        <f>IF('Data invoice'!K920=0,"",'Data invoice'!L920)</f>
        <v/>
      </c>
      <c r="C805" s="284" t="str">
        <f>IF('Data invoice'!L920=0,"",'Data invoice'!M920)</f>
        <v/>
      </c>
      <c r="D805" s="284" t="str">
        <f>IF('Data invoice'!M920=0,"",'Data invoice'!N920)</f>
        <v/>
      </c>
      <c r="E805" s="284" t="str">
        <f>IF('Data invoice'!N920=0,"",'Data invoice'!O920)</f>
        <v/>
      </c>
      <c r="F805" s="284" t="str">
        <f>IF('Data invoice'!O920=0,"",'Data invoice'!P920)</f>
        <v/>
      </c>
      <c r="G805" s="284" t="str">
        <f>IF('Data invoice'!P920=0,"",'Data invoice'!Q920)</f>
        <v/>
      </c>
      <c r="H805" s="284" t="str">
        <f>IF('Data invoice'!Q920=0,"",'Data invoice'!R920)</f>
        <v/>
      </c>
      <c r="I805" s="320" t="str">
        <f>IF('Data invoice'!R920=0,"",'Data invoice'!S920)</f>
        <v/>
      </c>
      <c r="J805" s="367" t="str">
        <f>IF('Data invoice'!S920=0,"",'Data invoice'!T920)</f>
        <v/>
      </c>
    </row>
    <row r="806" spans="1:10" ht="15.75" customHeight="1">
      <c r="A806" s="284" t="str">
        <f>IF('Data invoice'!J921=0,"",'Data invoice'!K921)</f>
        <v/>
      </c>
      <c r="B806" s="284" t="str">
        <f>IF('Data invoice'!K921=0,"",'Data invoice'!L921)</f>
        <v/>
      </c>
      <c r="C806" s="284" t="str">
        <f>IF('Data invoice'!L921=0,"",'Data invoice'!M921)</f>
        <v/>
      </c>
      <c r="D806" s="284" t="str">
        <f>IF('Data invoice'!M921=0,"",'Data invoice'!N921)</f>
        <v/>
      </c>
      <c r="E806" s="284" t="str">
        <f>IF('Data invoice'!N921=0,"",'Data invoice'!O921)</f>
        <v/>
      </c>
      <c r="F806" s="284" t="str">
        <f>IF('Data invoice'!O921=0,"",'Data invoice'!P921)</f>
        <v/>
      </c>
      <c r="G806" s="284" t="str">
        <f>IF('Data invoice'!P921=0,"",'Data invoice'!Q921)</f>
        <v/>
      </c>
      <c r="H806" s="284" t="str">
        <f>IF('Data invoice'!Q921=0,"",'Data invoice'!R921)</f>
        <v/>
      </c>
      <c r="I806" s="320" t="str">
        <f>IF('Data invoice'!R921=0,"",'Data invoice'!S921)</f>
        <v/>
      </c>
      <c r="J806" s="367" t="str">
        <f>IF('Data invoice'!S921=0,"",'Data invoice'!T921)</f>
        <v/>
      </c>
    </row>
    <row r="807" spans="1:10" ht="15.75" customHeight="1">
      <c r="A807" s="284" t="str">
        <f>IF('Data invoice'!J922=0,"",'Data invoice'!K922)</f>
        <v/>
      </c>
      <c r="B807" s="284" t="str">
        <f>IF('Data invoice'!K922=0,"",'Data invoice'!L922)</f>
        <v/>
      </c>
      <c r="C807" s="284" t="str">
        <f>IF('Data invoice'!L922=0,"",'Data invoice'!M922)</f>
        <v/>
      </c>
      <c r="D807" s="284" t="str">
        <f>IF('Data invoice'!M922=0,"",'Data invoice'!N922)</f>
        <v/>
      </c>
      <c r="E807" s="284" t="str">
        <f>IF('Data invoice'!N922=0,"",'Data invoice'!O922)</f>
        <v/>
      </c>
      <c r="F807" s="284" t="str">
        <f>IF('Data invoice'!O922=0,"",'Data invoice'!P922)</f>
        <v/>
      </c>
      <c r="G807" s="284" t="str">
        <f>IF('Data invoice'!P922=0,"",'Data invoice'!Q922)</f>
        <v/>
      </c>
      <c r="H807" s="284" t="str">
        <f>IF('Data invoice'!Q922=0,"",'Data invoice'!R922)</f>
        <v/>
      </c>
      <c r="I807" s="320" t="str">
        <f>IF('Data invoice'!R922=0,"",'Data invoice'!S922)</f>
        <v/>
      </c>
      <c r="J807" s="367" t="str">
        <f>IF('Data invoice'!S922=0,"",'Data invoice'!T922)</f>
        <v/>
      </c>
    </row>
    <row r="808" spans="1:10" ht="15.75" customHeight="1">
      <c r="A808" s="284" t="str">
        <f>IF('Data invoice'!J923=0,"",'Data invoice'!K923)</f>
        <v/>
      </c>
      <c r="B808" s="284" t="str">
        <f>IF('Data invoice'!K923=0,"",'Data invoice'!L923)</f>
        <v/>
      </c>
      <c r="C808" s="284" t="str">
        <f>IF('Data invoice'!L923=0,"",'Data invoice'!M923)</f>
        <v/>
      </c>
      <c r="D808" s="284" t="str">
        <f>IF('Data invoice'!M923=0,"",'Data invoice'!N923)</f>
        <v/>
      </c>
      <c r="E808" s="284" t="str">
        <f>IF('Data invoice'!N923=0,"",'Data invoice'!O923)</f>
        <v/>
      </c>
      <c r="F808" s="284" t="str">
        <f>IF('Data invoice'!O923=0,"",'Data invoice'!P923)</f>
        <v/>
      </c>
      <c r="G808" s="284" t="str">
        <f>IF('Data invoice'!P923=0,"",'Data invoice'!Q923)</f>
        <v/>
      </c>
      <c r="H808" s="284" t="str">
        <f>IF('Data invoice'!Q923=0,"",'Data invoice'!R923)</f>
        <v/>
      </c>
      <c r="I808" s="320" t="str">
        <f>IF('Data invoice'!R923=0,"",'Data invoice'!S923)</f>
        <v/>
      </c>
      <c r="J808" s="367" t="str">
        <f>IF('Data invoice'!S923=0,"",'Data invoice'!T923)</f>
        <v/>
      </c>
    </row>
    <row r="809" spans="1:10" ht="15.75" customHeight="1">
      <c r="A809" s="284" t="str">
        <f>IF('Data invoice'!J924=0,"",'Data invoice'!K924)</f>
        <v/>
      </c>
      <c r="B809" s="284" t="str">
        <f>IF('Data invoice'!K924=0,"",'Data invoice'!L924)</f>
        <v/>
      </c>
      <c r="C809" s="284" t="str">
        <f>IF('Data invoice'!L924=0,"",'Data invoice'!M924)</f>
        <v/>
      </c>
      <c r="D809" s="284" t="str">
        <f>IF('Data invoice'!M924=0,"",'Data invoice'!N924)</f>
        <v/>
      </c>
      <c r="E809" s="284" t="str">
        <f>IF('Data invoice'!N924=0,"",'Data invoice'!O924)</f>
        <v/>
      </c>
      <c r="F809" s="284" t="str">
        <f>IF('Data invoice'!O924=0,"",'Data invoice'!P924)</f>
        <v/>
      </c>
      <c r="G809" s="284" t="str">
        <f>IF('Data invoice'!P924=0,"",'Data invoice'!Q924)</f>
        <v/>
      </c>
      <c r="H809" s="284" t="str">
        <f>IF('Data invoice'!Q924=0,"",'Data invoice'!R924)</f>
        <v/>
      </c>
      <c r="I809" s="320" t="str">
        <f>IF('Data invoice'!R924=0,"",'Data invoice'!S924)</f>
        <v/>
      </c>
      <c r="J809" s="367" t="str">
        <f>IF('Data invoice'!S924=0,"",'Data invoice'!T924)</f>
        <v/>
      </c>
    </row>
    <row r="810" spans="1:10" ht="15.75" customHeight="1">
      <c r="A810" s="284" t="str">
        <f>IF('Data invoice'!J925=0,"",'Data invoice'!K925)</f>
        <v/>
      </c>
      <c r="B810" s="284" t="str">
        <f>IF('Data invoice'!K925=0,"",'Data invoice'!L925)</f>
        <v/>
      </c>
      <c r="C810" s="284" t="str">
        <f>IF('Data invoice'!L925=0,"",'Data invoice'!M925)</f>
        <v/>
      </c>
      <c r="D810" s="284" t="str">
        <f>IF('Data invoice'!M925=0,"",'Data invoice'!N925)</f>
        <v/>
      </c>
      <c r="E810" s="284" t="str">
        <f>IF('Data invoice'!N925=0,"",'Data invoice'!O925)</f>
        <v/>
      </c>
      <c r="F810" s="284" t="str">
        <f>IF('Data invoice'!O925=0,"",'Data invoice'!P925)</f>
        <v/>
      </c>
      <c r="G810" s="284" t="str">
        <f>IF('Data invoice'!P925=0,"",'Data invoice'!Q925)</f>
        <v/>
      </c>
      <c r="H810" s="284" t="str">
        <f>IF('Data invoice'!Q925=0,"",'Data invoice'!R925)</f>
        <v/>
      </c>
      <c r="I810" s="320" t="str">
        <f>IF('Data invoice'!R925=0,"",'Data invoice'!S925)</f>
        <v/>
      </c>
      <c r="J810" s="367" t="str">
        <f>IF('Data invoice'!S925=0,"",'Data invoice'!T925)</f>
        <v/>
      </c>
    </row>
    <row r="811" spans="1:10" ht="15.75" customHeight="1">
      <c r="A811" s="284" t="str">
        <f>IF('Data invoice'!J926=0,"",'Data invoice'!K926)</f>
        <v/>
      </c>
      <c r="B811" s="284" t="str">
        <f>IF('Data invoice'!K926=0,"",'Data invoice'!L926)</f>
        <v/>
      </c>
      <c r="C811" s="284" t="str">
        <f>IF('Data invoice'!L926=0,"",'Data invoice'!M926)</f>
        <v/>
      </c>
      <c r="D811" s="284" t="str">
        <f>IF('Data invoice'!M926=0,"",'Data invoice'!N926)</f>
        <v/>
      </c>
      <c r="E811" s="284" t="str">
        <f>IF('Data invoice'!N926=0,"",'Data invoice'!O926)</f>
        <v/>
      </c>
      <c r="F811" s="284" t="str">
        <f>IF('Data invoice'!O926=0,"",'Data invoice'!P926)</f>
        <v/>
      </c>
      <c r="G811" s="284" t="str">
        <f>IF('Data invoice'!P926=0,"",'Data invoice'!Q926)</f>
        <v/>
      </c>
      <c r="H811" s="284" t="str">
        <f>IF('Data invoice'!Q926=0,"",'Data invoice'!R926)</f>
        <v/>
      </c>
      <c r="I811" s="320" t="str">
        <f>IF('Data invoice'!R926=0,"",'Data invoice'!S926)</f>
        <v/>
      </c>
      <c r="J811" s="367" t="str">
        <f>IF('Data invoice'!S926=0,"",'Data invoice'!T926)</f>
        <v/>
      </c>
    </row>
    <row r="812" spans="1:10" ht="15.75" customHeight="1">
      <c r="A812" s="284" t="str">
        <f>IF('Data invoice'!J927=0,"",'Data invoice'!K927)</f>
        <v/>
      </c>
      <c r="B812" s="284" t="str">
        <f>IF('Data invoice'!K927=0,"",'Data invoice'!L927)</f>
        <v/>
      </c>
      <c r="C812" s="284" t="str">
        <f>IF('Data invoice'!L927=0,"",'Data invoice'!M927)</f>
        <v/>
      </c>
      <c r="D812" s="284" t="str">
        <f>IF('Data invoice'!M927=0,"",'Data invoice'!N927)</f>
        <v/>
      </c>
      <c r="E812" s="284" t="str">
        <f>IF('Data invoice'!N927=0,"",'Data invoice'!O927)</f>
        <v/>
      </c>
      <c r="F812" s="284" t="str">
        <f>IF('Data invoice'!O927=0,"",'Data invoice'!P927)</f>
        <v/>
      </c>
      <c r="G812" s="284" t="str">
        <f>IF('Data invoice'!P927=0,"",'Data invoice'!Q927)</f>
        <v/>
      </c>
      <c r="H812" s="284" t="str">
        <f>IF('Data invoice'!Q927=0,"",'Data invoice'!R927)</f>
        <v/>
      </c>
      <c r="I812" s="320" t="str">
        <f>IF('Data invoice'!R927=0,"",'Data invoice'!S927)</f>
        <v/>
      </c>
      <c r="J812" s="367" t="str">
        <f>IF('Data invoice'!S927=0,"",'Data invoice'!T927)</f>
        <v/>
      </c>
    </row>
    <row r="813" spans="1:10" ht="15.75" customHeight="1">
      <c r="A813" s="284" t="str">
        <f>IF('Data invoice'!J928=0,"",'Data invoice'!K928)</f>
        <v/>
      </c>
      <c r="B813" s="284" t="str">
        <f>IF('Data invoice'!K928=0,"",'Data invoice'!L928)</f>
        <v/>
      </c>
      <c r="C813" s="284" t="str">
        <f>IF('Data invoice'!L928=0,"",'Data invoice'!M928)</f>
        <v/>
      </c>
      <c r="D813" s="284" t="str">
        <f>IF('Data invoice'!M928=0,"",'Data invoice'!N928)</f>
        <v/>
      </c>
      <c r="E813" s="284" t="str">
        <f>IF('Data invoice'!N928=0,"",'Data invoice'!O928)</f>
        <v/>
      </c>
      <c r="F813" s="284" t="str">
        <f>IF('Data invoice'!O928=0,"",'Data invoice'!P928)</f>
        <v/>
      </c>
      <c r="G813" s="284" t="str">
        <f>IF('Data invoice'!P928=0,"",'Data invoice'!Q928)</f>
        <v/>
      </c>
      <c r="H813" s="284" t="str">
        <f>IF('Data invoice'!Q928=0,"",'Data invoice'!R928)</f>
        <v/>
      </c>
      <c r="I813" s="320" t="str">
        <f>IF('Data invoice'!R928=0,"",'Data invoice'!S928)</f>
        <v/>
      </c>
      <c r="J813" s="367" t="str">
        <f>IF('Data invoice'!S928=0,"",'Data invoice'!T928)</f>
        <v/>
      </c>
    </row>
    <row r="814" spans="1:10" ht="15.75" customHeight="1">
      <c r="A814" s="284" t="str">
        <f>IF('Data invoice'!J929=0,"",'Data invoice'!K929)</f>
        <v/>
      </c>
      <c r="B814" s="284" t="str">
        <f>IF('Data invoice'!K929=0,"",'Data invoice'!L929)</f>
        <v/>
      </c>
      <c r="C814" s="284" t="str">
        <f>IF('Data invoice'!L929=0,"",'Data invoice'!M929)</f>
        <v/>
      </c>
      <c r="D814" s="284" t="str">
        <f>IF('Data invoice'!M929=0,"",'Data invoice'!N929)</f>
        <v/>
      </c>
      <c r="E814" s="284" t="str">
        <f>IF('Data invoice'!N929=0,"",'Data invoice'!O929)</f>
        <v/>
      </c>
      <c r="F814" s="284" t="str">
        <f>IF('Data invoice'!O929=0,"",'Data invoice'!P929)</f>
        <v/>
      </c>
      <c r="G814" s="284" t="str">
        <f>IF('Data invoice'!P929=0,"",'Data invoice'!Q929)</f>
        <v/>
      </c>
      <c r="H814" s="284" t="str">
        <f>IF('Data invoice'!Q929=0,"",'Data invoice'!R929)</f>
        <v/>
      </c>
      <c r="I814" s="320" t="str">
        <f>IF('Data invoice'!R929=0,"",'Data invoice'!S929)</f>
        <v/>
      </c>
      <c r="J814" s="367" t="str">
        <f>IF('Data invoice'!S929=0,"",'Data invoice'!T929)</f>
        <v/>
      </c>
    </row>
    <row r="815" spans="1:10" ht="15.75" customHeight="1">
      <c r="A815" s="284" t="str">
        <f>IF('Data invoice'!J930=0,"",'Data invoice'!K930)</f>
        <v/>
      </c>
      <c r="B815" s="284" t="str">
        <f>IF('Data invoice'!K930=0,"",'Data invoice'!L930)</f>
        <v/>
      </c>
      <c r="C815" s="284" t="str">
        <f>IF('Data invoice'!L930=0,"",'Data invoice'!M930)</f>
        <v/>
      </c>
      <c r="D815" s="284" t="str">
        <f>IF('Data invoice'!M930=0,"",'Data invoice'!N930)</f>
        <v/>
      </c>
      <c r="E815" s="284" t="str">
        <f>IF('Data invoice'!N930=0,"",'Data invoice'!O930)</f>
        <v/>
      </c>
      <c r="F815" s="284" t="str">
        <f>IF('Data invoice'!O930=0,"",'Data invoice'!P930)</f>
        <v/>
      </c>
      <c r="G815" s="284" t="str">
        <f>IF('Data invoice'!P930=0,"",'Data invoice'!Q930)</f>
        <v/>
      </c>
      <c r="H815" s="284" t="str">
        <f>IF('Data invoice'!Q930=0,"",'Data invoice'!R930)</f>
        <v/>
      </c>
      <c r="I815" s="320" t="str">
        <f>IF('Data invoice'!R930=0,"",'Data invoice'!S930)</f>
        <v/>
      </c>
      <c r="J815" s="367" t="str">
        <f>IF('Data invoice'!S930=0,"",'Data invoice'!T930)</f>
        <v/>
      </c>
    </row>
    <row r="816" spans="1:10" ht="15.75" customHeight="1">
      <c r="A816" s="284" t="str">
        <f>IF('Data invoice'!J931=0,"",'Data invoice'!K931)</f>
        <v/>
      </c>
      <c r="B816" s="284" t="str">
        <f>IF('Data invoice'!K931=0,"",'Data invoice'!L931)</f>
        <v/>
      </c>
      <c r="C816" s="284" t="str">
        <f>IF('Data invoice'!L931=0,"",'Data invoice'!M931)</f>
        <v/>
      </c>
      <c r="D816" s="284" t="str">
        <f>IF('Data invoice'!M931=0,"",'Data invoice'!N931)</f>
        <v/>
      </c>
      <c r="E816" s="284" t="str">
        <f>IF('Data invoice'!N931=0,"",'Data invoice'!O931)</f>
        <v/>
      </c>
      <c r="F816" s="284" t="str">
        <f>IF('Data invoice'!O931=0,"",'Data invoice'!P931)</f>
        <v/>
      </c>
      <c r="G816" s="284" t="str">
        <f>IF('Data invoice'!P931=0,"",'Data invoice'!Q931)</f>
        <v/>
      </c>
      <c r="H816" s="284" t="str">
        <f>IF('Data invoice'!Q931=0,"",'Data invoice'!R931)</f>
        <v/>
      </c>
      <c r="I816" s="320" t="str">
        <f>IF('Data invoice'!R931=0,"",'Data invoice'!S931)</f>
        <v/>
      </c>
      <c r="J816" s="367" t="str">
        <f>IF('Data invoice'!S931=0,"",'Data invoice'!T931)</f>
        <v/>
      </c>
    </row>
    <row r="817" spans="1:10" ht="15.75" customHeight="1">
      <c r="A817" s="284" t="str">
        <f>IF('Data invoice'!J932=0,"",'Data invoice'!K932)</f>
        <v/>
      </c>
      <c r="B817" s="284" t="str">
        <f>IF('Data invoice'!K932=0,"",'Data invoice'!L932)</f>
        <v/>
      </c>
      <c r="C817" s="284" t="str">
        <f>IF('Data invoice'!L932=0,"",'Data invoice'!M932)</f>
        <v/>
      </c>
      <c r="D817" s="284" t="str">
        <f>IF('Data invoice'!M932=0,"",'Data invoice'!N932)</f>
        <v/>
      </c>
      <c r="E817" s="284" t="str">
        <f>IF('Data invoice'!N932=0,"",'Data invoice'!O932)</f>
        <v/>
      </c>
      <c r="F817" s="284" t="str">
        <f>IF('Data invoice'!O932=0,"",'Data invoice'!P932)</f>
        <v/>
      </c>
      <c r="G817" s="284" t="str">
        <f>IF('Data invoice'!P932=0,"",'Data invoice'!Q932)</f>
        <v/>
      </c>
      <c r="H817" s="284" t="str">
        <f>IF('Data invoice'!Q932=0,"",'Data invoice'!R932)</f>
        <v/>
      </c>
      <c r="I817" s="320" t="str">
        <f>IF('Data invoice'!R932=0,"",'Data invoice'!S932)</f>
        <v/>
      </c>
      <c r="J817" s="367" t="str">
        <f>IF('Data invoice'!S932=0,"",'Data invoice'!T932)</f>
        <v/>
      </c>
    </row>
    <row r="818" spans="1:10" ht="15.75" customHeight="1">
      <c r="A818" s="284" t="str">
        <f>IF('Data invoice'!J933=0,"",'Data invoice'!K933)</f>
        <v/>
      </c>
      <c r="B818" s="284" t="str">
        <f>IF('Data invoice'!K933=0,"",'Data invoice'!L933)</f>
        <v/>
      </c>
      <c r="C818" s="284" t="str">
        <f>IF('Data invoice'!L933=0,"",'Data invoice'!M933)</f>
        <v/>
      </c>
      <c r="D818" s="284" t="str">
        <f>IF('Data invoice'!M933=0,"",'Data invoice'!N933)</f>
        <v/>
      </c>
      <c r="E818" s="284" t="str">
        <f>IF('Data invoice'!N933=0,"",'Data invoice'!O933)</f>
        <v/>
      </c>
      <c r="F818" s="284" t="str">
        <f>IF('Data invoice'!O933=0,"",'Data invoice'!P933)</f>
        <v/>
      </c>
      <c r="G818" s="284" t="str">
        <f>IF('Data invoice'!P933=0,"",'Data invoice'!Q933)</f>
        <v/>
      </c>
      <c r="H818" s="284" t="str">
        <f>IF('Data invoice'!Q933=0,"",'Data invoice'!R933)</f>
        <v/>
      </c>
      <c r="I818" s="320" t="str">
        <f>IF('Data invoice'!R933=0,"",'Data invoice'!S933)</f>
        <v/>
      </c>
      <c r="J818" s="367" t="str">
        <f>IF('Data invoice'!S933=0,"",'Data invoice'!T933)</f>
        <v/>
      </c>
    </row>
    <row r="819" spans="1:10" ht="15.75" customHeight="1">
      <c r="A819" s="284" t="str">
        <f>IF('Data invoice'!J934=0,"",'Data invoice'!K934)</f>
        <v/>
      </c>
      <c r="B819" s="284" t="str">
        <f>IF('Data invoice'!K934=0,"",'Data invoice'!L934)</f>
        <v/>
      </c>
      <c r="C819" s="284" t="str">
        <f>IF('Data invoice'!L934=0,"",'Data invoice'!M934)</f>
        <v/>
      </c>
      <c r="D819" s="284" t="str">
        <f>IF('Data invoice'!M934=0,"",'Data invoice'!N934)</f>
        <v/>
      </c>
      <c r="E819" s="284" t="str">
        <f>IF('Data invoice'!N934=0,"",'Data invoice'!O934)</f>
        <v/>
      </c>
      <c r="F819" s="284" t="str">
        <f>IF('Data invoice'!O934=0,"",'Data invoice'!P934)</f>
        <v/>
      </c>
      <c r="G819" s="284" t="str">
        <f>IF('Data invoice'!P934=0,"",'Data invoice'!Q934)</f>
        <v/>
      </c>
      <c r="H819" s="284" t="str">
        <f>IF('Data invoice'!Q934=0,"",'Data invoice'!R934)</f>
        <v/>
      </c>
      <c r="I819" s="320" t="str">
        <f>IF('Data invoice'!R934=0,"",'Data invoice'!S934)</f>
        <v/>
      </c>
      <c r="J819" s="367" t="str">
        <f>IF('Data invoice'!S934=0,"",'Data invoice'!T934)</f>
        <v/>
      </c>
    </row>
    <row r="820" spans="1:10" ht="15.75" customHeight="1">
      <c r="A820" s="284" t="str">
        <f>IF('Data invoice'!J935=0,"",'Data invoice'!K935)</f>
        <v/>
      </c>
      <c r="B820" s="284" t="str">
        <f>IF('Data invoice'!K935=0,"",'Data invoice'!L935)</f>
        <v/>
      </c>
      <c r="C820" s="284" t="str">
        <f>IF('Data invoice'!L935=0,"",'Data invoice'!M935)</f>
        <v/>
      </c>
      <c r="D820" s="284" t="str">
        <f>IF('Data invoice'!M935=0,"",'Data invoice'!N935)</f>
        <v/>
      </c>
      <c r="E820" s="284" t="str">
        <f>IF('Data invoice'!N935=0,"",'Data invoice'!O935)</f>
        <v/>
      </c>
      <c r="F820" s="284" t="str">
        <f>IF('Data invoice'!O935=0,"",'Data invoice'!P935)</f>
        <v/>
      </c>
      <c r="G820" s="284" t="str">
        <f>IF('Data invoice'!P935=0,"",'Data invoice'!Q935)</f>
        <v/>
      </c>
      <c r="H820" s="284" t="str">
        <f>IF('Data invoice'!Q935=0,"",'Data invoice'!R935)</f>
        <v/>
      </c>
      <c r="I820" s="320" t="str">
        <f>IF('Data invoice'!R935=0,"",'Data invoice'!S935)</f>
        <v/>
      </c>
      <c r="J820" s="367" t="str">
        <f>IF('Data invoice'!S935=0,"",'Data invoice'!T935)</f>
        <v/>
      </c>
    </row>
    <row r="821" spans="1:10" ht="15.75" customHeight="1">
      <c r="A821" s="284" t="str">
        <f>IF('Data invoice'!J936=0,"",'Data invoice'!K936)</f>
        <v/>
      </c>
      <c r="B821" s="284" t="str">
        <f>IF('Data invoice'!K936=0,"",'Data invoice'!L936)</f>
        <v/>
      </c>
      <c r="C821" s="284" t="str">
        <f>IF('Data invoice'!L936=0,"",'Data invoice'!M936)</f>
        <v/>
      </c>
      <c r="D821" s="284" t="str">
        <f>IF('Data invoice'!M936=0,"",'Data invoice'!N936)</f>
        <v/>
      </c>
      <c r="E821" s="284" t="str">
        <f>IF('Data invoice'!N936=0,"",'Data invoice'!O936)</f>
        <v/>
      </c>
      <c r="F821" s="284" t="str">
        <f>IF('Data invoice'!O936=0,"",'Data invoice'!P936)</f>
        <v/>
      </c>
      <c r="G821" s="284" t="str">
        <f>IF('Data invoice'!P936=0,"",'Data invoice'!Q936)</f>
        <v/>
      </c>
      <c r="H821" s="284" t="str">
        <f>IF('Data invoice'!Q936=0,"",'Data invoice'!R936)</f>
        <v/>
      </c>
      <c r="I821" s="320" t="str">
        <f>IF('Data invoice'!R936=0,"",'Data invoice'!S936)</f>
        <v/>
      </c>
      <c r="J821" s="367" t="str">
        <f>IF('Data invoice'!S936=0,"",'Data invoice'!T936)</f>
        <v/>
      </c>
    </row>
    <row r="822" spans="1:10" ht="15.75" customHeight="1">
      <c r="A822" s="284" t="str">
        <f>IF('Data invoice'!J937=0,"",'Data invoice'!K937)</f>
        <v/>
      </c>
      <c r="B822" s="284" t="str">
        <f>IF('Data invoice'!K937=0,"",'Data invoice'!L937)</f>
        <v/>
      </c>
      <c r="C822" s="284" t="str">
        <f>IF('Data invoice'!L937=0,"",'Data invoice'!M937)</f>
        <v/>
      </c>
      <c r="D822" s="284" t="str">
        <f>IF('Data invoice'!M937=0,"",'Data invoice'!N937)</f>
        <v/>
      </c>
      <c r="E822" s="284" t="str">
        <f>IF('Data invoice'!N937=0,"",'Data invoice'!O937)</f>
        <v/>
      </c>
      <c r="F822" s="284" t="str">
        <f>IF('Data invoice'!O937=0,"",'Data invoice'!P937)</f>
        <v/>
      </c>
      <c r="G822" s="284" t="str">
        <f>IF('Data invoice'!P937=0,"",'Data invoice'!Q937)</f>
        <v/>
      </c>
      <c r="H822" s="284" t="str">
        <f>IF('Data invoice'!Q937=0,"",'Data invoice'!R937)</f>
        <v/>
      </c>
      <c r="I822" s="320" t="str">
        <f>IF('Data invoice'!R937=0,"",'Data invoice'!S937)</f>
        <v/>
      </c>
      <c r="J822" s="367" t="str">
        <f>IF('Data invoice'!S937=0,"",'Data invoice'!T937)</f>
        <v/>
      </c>
    </row>
    <row r="823" spans="1:10" ht="15.75" customHeight="1">
      <c r="A823" s="284" t="str">
        <f>IF('Data invoice'!J938=0,"",'Data invoice'!K938)</f>
        <v/>
      </c>
      <c r="B823" s="284" t="str">
        <f>IF('Data invoice'!K938=0,"",'Data invoice'!L938)</f>
        <v/>
      </c>
      <c r="C823" s="284" t="str">
        <f>IF('Data invoice'!L938=0,"",'Data invoice'!M938)</f>
        <v/>
      </c>
      <c r="D823" s="284" t="str">
        <f>IF('Data invoice'!M938=0,"",'Data invoice'!N938)</f>
        <v/>
      </c>
      <c r="E823" s="284" t="str">
        <f>IF('Data invoice'!N938=0,"",'Data invoice'!O938)</f>
        <v/>
      </c>
      <c r="F823" s="284" t="str">
        <f>IF('Data invoice'!O938=0,"",'Data invoice'!P938)</f>
        <v/>
      </c>
      <c r="G823" s="284" t="str">
        <f>IF('Data invoice'!P938=0,"",'Data invoice'!Q938)</f>
        <v/>
      </c>
      <c r="H823" s="284" t="str">
        <f>IF('Data invoice'!Q938=0,"",'Data invoice'!R938)</f>
        <v/>
      </c>
      <c r="I823" s="320" t="str">
        <f>IF('Data invoice'!R938=0,"",'Data invoice'!S938)</f>
        <v/>
      </c>
      <c r="J823" s="367" t="str">
        <f>IF('Data invoice'!S938=0,"",'Data invoice'!T938)</f>
        <v/>
      </c>
    </row>
    <row r="824" spans="1:10" ht="15.75" customHeight="1">
      <c r="A824" s="284" t="str">
        <f>IF('Data invoice'!J939=0,"",'Data invoice'!K939)</f>
        <v/>
      </c>
      <c r="B824" s="284" t="str">
        <f>IF('Data invoice'!K939=0,"",'Data invoice'!L939)</f>
        <v/>
      </c>
      <c r="C824" s="284" t="str">
        <f>IF('Data invoice'!L939=0,"",'Data invoice'!M939)</f>
        <v/>
      </c>
      <c r="D824" s="284" t="str">
        <f>IF('Data invoice'!M939=0,"",'Data invoice'!N939)</f>
        <v/>
      </c>
      <c r="E824" s="284" t="str">
        <f>IF('Data invoice'!N939=0,"",'Data invoice'!O939)</f>
        <v/>
      </c>
      <c r="F824" s="284" t="str">
        <f>IF('Data invoice'!O939=0,"",'Data invoice'!P939)</f>
        <v/>
      </c>
      <c r="G824" s="284" t="str">
        <f>IF('Data invoice'!P939=0,"",'Data invoice'!Q939)</f>
        <v/>
      </c>
      <c r="H824" s="284" t="str">
        <f>IF('Data invoice'!Q939=0,"",'Data invoice'!R939)</f>
        <v/>
      </c>
      <c r="I824" s="320" t="str">
        <f>IF('Data invoice'!R939=0,"",'Data invoice'!S939)</f>
        <v/>
      </c>
      <c r="J824" s="367" t="str">
        <f>IF('Data invoice'!S939=0,"",'Data invoice'!T939)</f>
        <v/>
      </c>
    </row>
    <row r="825" spans="1:10" ht="15.75" customHeight="1">
      <c r="A825" s="284" t="str">
        <f>IF('Data invoice'!J940=0,"",'Data invoice'!K940)</f>
        <v/>
      </c>
      <c r="B825" s="284" t="str">
        <f>IF('Data invoice'!K940=0,"",'Data invoice'!L940)</f>
        <v/>
      </c>
      <c r="C825" s="284" t="str">
        <f>IF('Data invoice'!L940=0,"",'Data invoice'!M940)</f>
        <v/>
      </c>
      <c r="D825" s="284" t="str">
        <f>IF('Data invoice'!M940=0,"",'Data invoice'!N940)</f>
        <v/>
      </c>
      <c r="E825" s="284" t="str">
        <f>IF('Data invoice'!N940=0,"",'Data invoice'!O940)</f>
        <v/>
      </c>
      <c r="F825" s="284" t="str">
        <f>IF('Data invoice'!O940=0,"",'Data invoice'!P940)</f>
        <v/>
      </c>
      <c r="G825" s="284" t="str">
        <f>IF('Data invoice'!P940=0,"",'Data invoice'!Q940)</f>
        <v/>
      </c>
      <c r="H825" s="284" t="str">
        <f>IF('Data invoice'!Q940=0,"",'Data invoice'!R940)</f>
        <v/>
      </c>
      <c r="I825" s="320" t="str">
        <f>IF('Data invoice'!R940=0,"",'Data invoice'!S940)</f>
        <v/>
      </c>
      <c r="J825" s="367" t="str">
        <f>IF('Data invoice'!S940=0,"",'Data invoice'!T940)</f>
        <v/>
      </c>
    </row>
    <row r="826" spans="1:10" ht="15.75" customHeight="1">
      <c r="A826" s="284" t="str">
        <f>IF('Data invoice'!J941=0,"",'Data invoice'!K941)</f>
        <v/>
      </c>
      <c r="B826" s="284" t="str">
        <f>IF('Data invoice'!K941=0,"",'Data invoice'!L941)</f>
        <v/>
      </c>
      <c r="C826" s="284" t="str">
        <f>IF('Data invoice'!L941=0,"",'Data invoice'!M941)</f>
        <v/>
      </c>
      <c r="D826" s="284" t="str">
        <f>IF('Data invoice'!M941=0,"",'Data invoice'!N941)</f>
        <v/>
      </c>
      <c r="E826" s="284" t="str">
        <f>IF('Data invoice'!N941=0,"",'Data invoice'!O941)</f>
        <v/>
      </c>
      <c r="F826" s="284" t="str">
        <f>IF('Data invoice'!O941=0,"",'Data invoice'!P941)</f>
        <v/>
      </c>
      <c r="G826" s="284" t="str">
        <f>IF('Data invoice'!P941=0,"",'Data invoice'!Q941)</f>
        <v/>
      </c>
      <c r="H826" s="284" t="str">
        <f>IF('Data invoice'!Q941=0,"",'Data invoice'!R941)</f>
        <v/>
      </c>
      <c r="I826" s="320" t="str">
        <f>IF('Data invoice'!R941=0,"",'Data invoice'!S941)</f>
        <v/>
      </c>
      <c r="J826" s="367" t="str">
        <f>IF('Data invoice'!S941=0,"",'Data invoice'!T941)</f>
        <v/>
      </c>
    </row>
    <row r="827" spans="1:10" ht="15.75" customHeight="1">
      <c r="A827" s="284" t="str">
        <f>IF('Data invoice'!J942=0,"",'Data invoice'!K942)</f>
        <v/>
      </c>
      <c r="B827" s="284" t="str">
        <f>IF('Data invoice'!K942=0,"",'Data invoice'!L942)</f>
        <v/>
      </c>
      <c r="C827" s="284" t="str">
        <f>IF('Data invoice'!L942=0,"",'Data invoice'!M942)</f>
        <v/>
      </c>
      <c r="D827" s="284" t="str">
        <f>IF('Data invoice'!M942=0,"",'Data invoice'!N942)</f>
        <v/>
      </c>
      <c r="E827" s="284" t="str">
        <f>IF('Data invoice'!N942=0,"",'Data invoice'!O942)</f>
        <v/>
      </c>
      <c r="F827" s="284" t="str">
        <f>IF('Data invoice'!O942=0,"",'Data invoice'!P942)</f>
        <v/>
      </c>
      <c r="G827" s="284" t="str">
        <f>IF('Data invoice'!P942=0,"",'Data invoice'!Q942)</f>
        <v/>
      </c>
      <c r="H827" s="284" t="str">
        <f>IF('Data invoice'!Q942=0,"",'Data invoice'!R942)</f>
        <v/>
      </c>
      <c r="I827" s="320" t="str">
        <f>IF('Data invoice'!R942=0,"",'Data invoice'!S942)</f>
        <v/>
      </c>
      <c r="J827" s="367" t="str">
        <f>IF('Data invoice'!S942=0,"",'Data invoice'!T942)</f>
        <v/>
      </c>
    </row>
    <row r="828" spans="1:10" ht="15.75" customHeight="1">
      <c r="A828" s="284" t="str">
        <f>IF('Data invoice'!J943=0,"",'Data invoice'!K943)</f>
        <v/>
      </c>
      <c r="B828" s="284" t="str">
        <f>IF('Data invoice'!K943=0,"",'Data invoice'!L943)</f>
        <v/>
      </c>
      <c r="C828" s="284" t="str">
        <f>IF('Data invoice'!L943=0,"",'Data invoice'!M943)</f>
        <v/>
      </c>
      <c r="D828" s="284" t="str">
        <f>IF('Data invoice'!M943=0,"",'Data invoice'!N943)</f>
        <v/>
      </c>
      <c r="E828" s="284" t="str">
        <f>IF('Data invoice'!N943=0,"",'Data invoice'!O943)</f>
        <v/>
      </c>
      <c r="F828" s="284" t="str">
        <f>IF('Data invoice'!O943=0,"",'Data invoice'!P943)</f>
        <v/>
      </c>
      <c r="G828" s="284" t="str">
        <f>IF('Data invoice'!P943=0,"",'Data invoice'!Q943)</f>
        <v/>
      </c>
      <c r="H828" s="284" t="str">
        <f>IF('Data invoice'!Q943=0,"",'Data invoice'!R943)</f>
        <v/>
      </c>
      <c r="I828" s="320" t="str">
        <f>IF('Data invoice'!R943=0,"",'Data invoice'!S943)</f>
        <v/>
      </c>
      <c r="J828" s="367" t="str">
        <f>IF('Data invoice'!S943=0,"",'Data invoice'!T943)</f>
        <v/>
      </c>
    </row>
    <row r="829" spans="1:10" ht="15.75" customHeight="1">
      <c r="A829" s="284" t="str">
        <f>IF('Data invoice'!J944=0,"",'Data invoice'!K944)</f>
        <v/>
      </c>
      <c r="B829" s="284" t="str">
        <f>IF('Data invoice'!K944=0,"",'Data invoice'!L944)</f>
        <v/>
      </c>
      <c r="C829" s="284" t="str">
        <f>IF('Data invoice'!L944=0,"",'Data invoice'!M944)</f>
        <v/>
      </c>
      <c r="D829" s="284" t="str">
        <f>IF('Data invoice'!M944=0,"",'Data invoice'!N944)</f>
        <v/>
      </c>
      <c r="E829" s="284" t="str">
        <f>IF('Data invoice'!N944=0,"",'Data invoice'!O944)</f>
        <v/>
      </c>
      <c r="F829" s="284" t="str">
        <f>IF('Data invoice'!O944=0,"",'Data invoice'!P944)</f>
        <v/>
      </c>
      <c r="G829" s="284" t="str">
        <f>IF('Data invoice'!P944=0,"",'Data invoice'!Q944)</f>
        <v/>
      </c>
      <c r="H829" s="284" t="str">
        <f>IF('Data invoice'!Q944=0,"",'Data invoice'!R944)</f>
        <v/>
      </c>
      <c r="I829" s="320" t="str">
        <f>IF('Data invoice'!R944=0,"",'Data invoice'!S944)</f>
        <v/>
      </c>
      <c r="J829" s="367" t="str">
        <f>IF('Data invoice'!S944=0,"",'Data invoice'!T944)</f>
        <v/>
      </c>
    </row>
    <row r="830" spans="1:10" ht="15.75" customHeight="1">
      <c r="A830" s="284" t="str">
        <f>IF('Data invoice'!J945=0,"",'Data invoice'!K945)</f>
        <v/>
      </c>
      <c r="B830" s="284" t="str">
        <f>IF('Data invoice'!K945=0,"",'Data invoice'!L945)</f>
        <v/>
      </c>
      <c r="C830" s="284" t="str">
        <f>IF('Data invoice'!L945=0,"",'Data invoice'!M945)</f>
        <v/>
      </c>
      <c r="D830" s="284" t="str">
        <f>IF('Data invoice'!M945=0,"",'Data invoice'!N945)</f>
        <v/>
      </c>
      <c r="E830" s="284" t="str">
        <f>IF('Data invoice'!N945=0,"",'Data invoice'!O945)</f>
        <v/>
      </c>
      <c r="F830" s="284" t="str">
        <f>IF('Data invoice'!O945=0,"",'Data invoice'!P945)</f>
        <v/>
      </c>
      <c r="G830" s="284" t="str">
        <f>IF('Data invoice'!P945=0,"",'Data invoice'!Q945)</f>
        <v/>
      </c>
      <c r="H830" s="284" t="str">
        <f>IF('Data invoice'!Q945=0,"",'Data invoice'!R945)</f>
        <v/>
      </c>
      <c r="I830" s="320" t="str">
        <f>IF('Data invoice'!R945=0,"",'Data invoice'!S945)</f>
        <v/>
      </c>
      <c r="J830" s="367" t="str">
        <f>IF('Data invoice'!S945=0,"",'Data invoice'!T945)</f>
        <v/>
      </c>
    </row>
    <row r="831" spans="1:10" ht="15.75" customHeight="1">
      <c r="A831" s="284" t="str">
        <f>IF('Data invoice'!J946=0,"",'Data invoice'!K946)</f>
        <v/>
      </c>
      <c r="B831" s="284" t="str">
        <f>IF('Data invoice'!K946=0,"",'Data invoice'!L946)</f>
        <v/>
      </c>
      <c r="C831" s="284" t="str">
        <f>IF('Data invoice'!L946=0,"",'Data invoice'!M946)</f>
        <v/>
      </c>
      <c r="D831" s="284" t="str">
        <f>IF('Data invoice'!M946=0,"",'Data invoice'!N946)</f>
        <v/>
      </c>
      <c r="E831" s="284" t="str">
        <f>IF('Data invoice'!N946=0,"",'Data invoice'!O946)</f>
        <v/>
      </c>
      <c r="F831" s="284" t="str">
        <f>IF('Data invoice'!O946=0,"",'Data invoice'!P946)</f>
        <v/>
      </c>
      <c r="G831" s="284" t="str">
        <f>IF('Data invoice'!P946=0,"",'Data invoice'!Q946)</f>
        <v/>
      </c>
      <c r="H831" s="284" t="str">
        <f>IF('Data invoice'!Q946=0,"",'Data invoice'!R946)</f>
        <v/>
      </c>
      <c r="I831" s="320" t="str">
        <f>IF('Data invoice'!R946=0,"",'Data invoice'!S946)</f>
        <v/>
      </c>
      <c r="J831" s="367" t="str">
        <f>IF('Data invoice'!S946=0,"",'Data invoice'!T946)</f>
        <v/>
      </c>
    </row>
    <row r="832" spans="1:10" ht="15.75" customHeight="1">
      <c r="A832" s="284" t="str">
        <f>IF('Data invoice'!J947=0,"",'Data invoice'!K947)</f>
        <v/>
      </c>
      <c r="B832" s="284" t="str">
        <f>IF('Data invoice'!K947=0,"",'Data invoice'!L947)</f>
        <v/>
      </c>
      <c r="C832" s="284" t="str">
        <f>IF('Data invoice'!L947=0,"",'Data invoice'!M947)</f>
        <v/>
      </c>
      <c r="D832" s="284" t="str">
        <f>IF('Data invoice'!M947=0,"",'Data invoice'!N947)</f>
        <v/>
      </c>
      <c r="E832" s="284" t="str">
        <f>IF('Data invoice'!N947=0,"",'Data invoice'!O947)</f>
        <v/>
      </c>
      <c r="F832" s="284" t="str">
        <f>IF('Data invoice'!O947=0,"",'Data invoice'!P947)</f>
        <v/>
      </c>
      <c r="G832" s="284" t="str">
        <f>IF('Data invoice'!P947=0,"",'Data invoice'!Q947)</f>
        <v/>
      </c>
      <c r="H832" s="284" t="str">
        <f>IF('Data invoice'!Q947=0,"",'Data invoice'!R947)</f>
        <v/>
      </c>
      <c r="I832" s="320" t="str">
        <f>IF('Data invoice'!R947=0,"",'Data invoice'!S947)</f>
        <v/>
      </c>
      <c r="J832" s="367" t="str">
        <f>IF('Data invoice'!S947=0,"",'Data invoice'!T947)</f>
        <v/>
      </c>
    </row>
    <row r="833" spans="1:10" ht="15.75" customHeight="1">
      <c r="A833" s="284" t="str">
        <f>IF('Data invoice'!J948=0,"",'Data invoice'!K948)</f>
        <v/>
      </c>
      <c r="B833" s="284" t="str">
        <f>IF('Data invoice'!K948=0,"",'Data invoice'!L948)</f>
        <v/>
      </c>
      <c r="C833" s="284" t="str">
        <f>IF('Data invoice'!L948=0,"",'Data invoice'!M948)</f>
        <v/>
      </c>
      <c r="D833" s="284" t="str">
        <f>IF('Data invoice'!M948=0,"",'Data invoice'!N948)</f>
        <v/>
      </c>
      <c r="E833" s="284" t="str">
        <f>IF('Data invoice'!N948=0,"",'Data invoice'!O948)</f>
        <v/>
      </c>
      <c r="F833" s="284" t="str">
        <f>IF('Data invoice'!O948=0,"",'Data invoice'!P948)</f>
        <v/>
      </c>
      <c r="G833" s="284" t="str">
        <f>IF('Data invoice'!P948=0,"",'Data invoice'!Q948)</f>
        <v/>
      </c>
      <c r="H833" s="284" t="str">
        <f>IF('Data invoice'!Q948=0,"",'Data invoice'!R948)</f>
        <v/>
      </c>
      <c r="I833" s="320" t="str">
        <f>IF('Data invoice'!R948=0,"",'Data invoice'!S948)</f>
        <v/>
      </c>
      <c r="J833" s="367" t="str">
        <f>IF('Data invoice'!S948=0,"",'Data invoice'!T948)</f>
        <v/>
      </c>
    </row>
    <row r="834" spans="1:10" ht="15.75" customHeight="1">
      <c r="A834" s="284" t="str">
        <f>IF('Data invoice'!J949=0,"",'Data invoice'!K949)</f>
        <v/>
      </c>
      <c r="B834" s="284" t="str">
        <f>IF('Data invoice'!K949=0,"",'Data invoice'!L949)</f>
        <v/>
      </c>
      <c r="C834" s="284" t="str">
        <f>IF('Data invoice'!L949=0,"",'Data invoice'!M949)</f>
        <v/>
      </c>
      <c r="D834" s="284" t="str">
        <f>IF('Data invoice'!M949=0,"",'Data invoice'!N949)</f>
        <v/>
      </c>
      <c r="E834" s="284" t="str">
        <f>IF('Data invoice'!N949=0,"",'Data invoice'!O949)</f>
        <v/>
      </c>
      <c r="F834" s="284" t="str">
        <f>IF('Data invoice'!O949=0,"",'Data invoice'!P949)</f>
        <v/>
      </c>
      <c r="G834" s="284" t="str">
        <f>IF('Data invoice'!P949=0,"",'Data invoice'!Q949)</f>
        <v/>
      </c>
      <c r="H834" s="284" t="str">
        <f>IF('Data invoice'!Q949=0,"",'Data invoice'!R949)</f>
        <v/>
      </c>
      <c r="I834" s="320" t="str">
        <f>IF('Data invoice'!R949=0,"",'Data invoice'!S949)</f>
        <v/>
      </c>
      <c r="J834" s="367" t="str">
        <f>IF('Data invoice'!S949=0,"",'Data invoice'!T949)</f>
        <v/>
      </c>
    </row>
    <row r="835" spans="1:10" ht="15.75" customHeight="1">
      <c r="A835" s="284" t="str">
        <f>IF('Data invoice'!J950=0,"",'Data invoice'!K950)</f>
        <v/>
      </c>
      <c r="B835" s="284" t="str">
        <f>IF('Data invoice'!K950=0,"",'Data invoice'!L950)</f>
        <v/>
      </c>
      <c r="C835" s="284" t="str">
        <f>IF('Data invoice'!L950=0,"",'Data invoice'!M950)</f>
        <v/>
      </c>
      <c r="D835" s="284" t="str">
        <f>IF('Data invoice'!M950=0,"",'Data invoice'!N950)</f>
        <v/>
      </c>
      <c r="E835" s="284" t="str">
        <f>IF('Data invoice'!N950=0,"",'Data invoice'!O950)</f>
        <v/>
      </c>
      <c r="F835" s="284" t="str">
        <f>IF('Data invoice'!O950=0,"",'Data invoice'!P950)</f>
        <v/>
      </c>
      <c r="G835" s="284" t="str">
        <f>IF('Data invoice'!P950=0,"",'Data invoice'!Q950)</f>
        <v/>
      </c>
      <c r="H835" s="284" t="str">
        <f>IF('Data invoice'!Q950=0,"",'Data invoice'!R950)</f>
        <v/>
      </c>
      <c r="I835" s="320" t="str">
        <f>IF('Data invoice'!R950=0,"",'Data invoice'!S950)</f>
        <v/>
      </c>
      <c r="J835" s="367" t="str">
        <f>IF('Data invoice'!S950=0,"",'Data invoice'!T950)</f>
        <v/>
      </c>
    </row>
    <row r="836" spans="1:10" ht="15.75" customHeight="1">
      <c r="A836" s="284" t="str">
        <f>IF('Data invoice'!J951=0,"",'Data invoice'!K951)</f>
        <v/>
      </c>
      <c r="B836" s="284" t="str">
        <f>IF('Data invoice'!K951=0,"",'Data invoice'!L951)</f>
        <v/>
      </c>
      <c r="C836" s="284" t="str">
        <f>IF('Data invoice'!L951=0,"",'Data invoice'!M951)</f>
        <v/>
      </c>
      <c r="D836" s="284" t="str">
        <f>IF('Data invoice'!M951=0,"",'Data invoice'!N951)</f>
        <v/>
      </c>
      <c r="E836" s="284" t="str">
        <f>IF('Data invoice'!N951=0,"",'Data invoice'!O951)</f>
        <v/>
      </c>
      <c r="F836" s="284" t="str">
        <f>IF('Data invoice'!O951=0,"",'Data invoice'!P951)</f>
        <v/>
      </c>
      <c r="G836" s="284" t="str">
        <f>IF('Data invoice'!P951=0,"",'Data invoice'!Q951)</f>
        <v/>
      </c>
      <c r="H836" s="284" t="str">
        <f>IF('Data invoice'!Q951=0,"",'Data invoice'!R951)</f>
        <v/>
      </c>
      <c r="I836" s="320" t="str">
        <f>IF('Data invoice'!R951=0,"",'Data invoice'!S951)</f>
        <v/>
      </c>
      <c r="J836" s="367" t="str">
        <f>IF('Data invoice'!S951=0,"",'Data invoice'!T951)</f>
        <v/>
      </c>
    </row>
    <row r="837" spans="1:10" ht="15.75" customHeight="1">
      <c r="A837" s="284" t="str">
        <f>IF('Data invoice'!J952=0,"",'Data invoice'!K952)</f>
        <v/>
      </c>
      <c r="B837" s="284" t="str">
        <f>IF('Data invoice'!K952=0,"",'Data invoice'!L952)</f>
        <v/>
      </c>
      <c r="C837" s="284" t="str">
        <f>IF('Data invoice'!L952=0,"",'Data invoice'!M952)</f>
        <v/>
      </c>
      <c r="D837" s="284" t="str">
        <f>IF('Data invoice'!M952=0,"",'Data invoice'!N952)</f>
        <v/>
      </c>
      <c r="E837" s="284" t="str">
        <f>IF('Data invoice'!N952=0,"",'Data invoice'!O952)</f>
        <v/>
      </c>
      <c r="F837" s="284" t="str">
        <f>IF('Data invoice'!O952=0,"",'Data invoice'!P952)</f>
        <v/>
      </c>
      <c r="G837" s="284" t="str">
        <f>IF('Data invoice'!P952=0,"",'Data invoice'!Q952)</f>
        <v/>
      </c>
      <c r="H837" s="284" t="str">
        <f>IF('Data invoice'!Q952=0,"",'Data invoice'!R952)</f>
        <v/>
      </c>
      <c r="I837" s="320" t="str">
        <f>IF('Data invoice'!R952=0,"",'Data invoice'!S952)</f>
        <v/>
      </c>
      <c r="J837" s="367" t="str">
        <f>IF('Data invoice'!S952=0,"",'Data invoice'!T952)</f>
        <v/>
      </c>
    </row>
    <row r="838" spans="1:10" ht="15.75" customHeight="1">
      <c r="A838" s="284" t="str">
        <f>IF('Data invoice'!J953=0,"",'Data invoice'!K953)</f>
        <v/>
      </c>
      <c r="B838" s="284" t="str">
        <f>IF('Data invoice'!K953=0,"",'Data invoice'!L953)</f>
        <v/>
      </c>
      <c r="C838" s="284" t="str">
        <f>IF('Data invoice'!L953=0,"",'Data invoice'!M953)</f>
        <v/>
      </c>
      <c r="D838" s="284" t="str">
        <f>IF('Data invoice'!M953=0,"",'Data invoice'!N953)</f>
        <v/>
      </c>
      <c r="E838" s="284" t="str">
        <f>IF('Data invoice'!N953=0,"",'Data invoice'!O953)</f>
        <v/>
      </c>
      <c r="F838" s="284" t="str">
        <f>IF('Data invoice'!O953=0,"",'Data invoice'!P953)</f>
        <v/>
      </c>
      <c r="G838" s="284" t="str">
        <f>IF('Data invoice'!P953=0,"",'Data invoice'!Q953)</f>
        <v/>
      </c>
      <c r="H838" s="284" t="str">
        <f>IF('Data invoice'!Q953=0,"",'Data invoice'!R953)</f>
        <v/>
      </c>
      <c r="I838" s="320" t="str">
        <f>IF('Data invoice'!R953=0,"",'Data invoice'!S953)</f>
        <v/>
      </c>
      <c r="J838" s="367" t="str">
        <f>IF('Data invoice'!S953=0,"",'Data invoice'!T953)</f>
        <v/>
      </c>
    </row>
    <row r="839" spans="1:10" ht="15.75" customHeight="1">
      <c r="A839" s="284" t="str">
        <f>IF('Data invoice'!J954=0,"",'Data invoice'!K954)</f>
        <v/>
      </c>
      <c r="B839" s="284" t="str">
        <f>IF('Data invoice'!K954=0,"",'Data invoice'!L954)</f>
        <v/>
      </c>
      <c r="C839" s="284" t="str">
        <f>IF('Data invoice'!L954=0,"",'Data invoice'!M954)</f>
        <v/>
      </c>
      <c r="D839" s="284" t="str">
        <f>IF('Data invoice'!M954=0,"",'Data invoice'!N954)</f>
        <v/>
      </c>
      <c r="E839" s="284" t="str">
        <f>IF('Data invoice'!N954=0,"",'Data invoice'!O954)</f>
        <v/>
      </c>
      <c r="F839" s="284" t="str">
        <f>IF('Data invoice'!O954=0,"",'Data invoice'!P954)</f>
        <v/>
      </c>
      <c r="G839" s="284" t="str">
        <f>IF('Data invoice'!P954=0,"",'Data invoice'!Q954)</f>
        <v/>
      </c>
      <c r="H839" s="284" t="str">
        <f>IF('Data invoice'!Q954=0,"",'Data invoice'!R954)</f>
        <v/>
      </c>
      <c r="I839" s="320" t="str">
        <f>IF('Data invoice'!R954=0,"",'Data invoice'!S954)</f>
        <v/>
      </c>
      <c r="J839" s="367" t="str">
        <f>IF('Data invoice'!S954=0,"",'Data invoice'!T954)</f>
        <v/>
      </c>
    </row>
    <row r="840" spans="1:10" ht="15.75" customHeight="1">
      <c r="A840" s="284" t="str">
        <f>IF('Data invoice'!J955=0,"",'Data invoice'!K955)</f>
        <v/>
      </c>
      <c r="B840" s="284" t="str">
        <f>IF('Data invoice'!K955=0,"",'Data invoice'!L955)</f>
        <v/>
      </c>
      <c r="C840" s="284" t="str">
        <f>IF('Data invoice'!L955=0,"",'Data invoice'!M955)</f>
        <v/>
      </c>
      <c r="D840" s="284" t="str">
        <f>IF('Data invoice'!M955=0,"",'Data invoice'!N955)</f>
        <v/>
      </c>
      <c r="E840" s="284" t="str">
        <f>IF('Data invoice'!N955=0,"",'Data invoice'!O955)</f>
        <v/>
      </c>
      <c r="F840" s="284" t="str">
        <f>IF('Data invoice'!O955=0,"",'Data invoice'!P955)</f>
        <v/>
      </c>
      <c r="G840" s="284" t="str">
        <f>IF('Data invoice'!P955=0,"",'Data invoice'!Q955)</f>
        <v/>
      </c>
      <c r="H840" s="284" t="str">
        <f>IF('Data invoice'!Q955=0,"",'Data invoice'!R955)</f>
        <v/>
      </c>
      <c r="I840" s="320" t="str">
        <f>IF('Data invoice'!R955=0,"",'Data invoice'!S955)</f>
        <v/>
      </c>
      <c r="J840" s="367" t="str">
        <f>IF('Data invoice'!S955=0,"",'Data invoice'!T955)</f>
        <v/>
      </c>
    </row>
    <row r="841" spans="1:10" ht="15.75" customHeight="1">
      <c r="A841" s="284" t="str">
        <f>IF('Data invoice'!J956=0,"",'Data invoice'!K956)</f>
        <v/>
      </c>
      <c r="B841" s="284" t="str">
        <f>IF('Data invoice'!K956=0,"",'Data invoice'!L956)</f>
        <v/>
      </c>
      <c r="C841" s="284" t="str">
        <f>IF('Data invoice'!L956=0,"",'Data invoice'!M956)</f>
        <v/>
      </c>
      <c r="D841" s="284" t="str">
        <f>IF('Data invoice'!M956=0,"",'Data invoice'!N956)</f>
        <v/>
      </c>
      <c r="E841" s="284" t="str">
        <f>IF('Data invoice'!N956=0,"",'Data invoice'!O956)</f>
        <v/>
      </c>
      <c r="F841" s="284" t="str">
        <f>IF('Data invoice'!O956=0,"",'Data invoice'!P956)</f>
        <v/>
      </c>
      <c r="G841" s="284" t="str">
        <f>IF('Data invoice'!P956=0,"",'Data invoice'!Q956)</f>
        <v/>
      </c>
      <c r="H841" s="284" t="str">
        <f>IF('Data invoice'!Q956=0,"",'Data invoice'!R956)</f>
        <v/>
      </c>
      <c r="I841" s="320" t="str">
        <f>IF('Data invoice'!R956=0,"",'Data invoice'!S956)</f>
        <v/>
      </c>
      <c r="J841" s="367" t="str">
        <f>IF('Data invoice'!S956=0,"",'Data invoice'!T956)</f>
        <v/>
      </c>
    </row>
    <row r="842" spans="1:10" ht="15.75" customHeight="1">
      <c r="A842" s="284" t="str">
        <f>IF('Data invoice'!J957=0,"",'Data invoice'!K957)</f>
        <v/>
      </c>
      <c r="B842" s="284" t="str">
        <f>IF('Data invoice'!K957=0,"",'Data invoice'!L957)</f>
        <v/>
      </c>
      <c r="C842" s="284" t="str">
        <f>IF('Data invoice'!L957=0,"",'Data invoice'!M957)</f>
        <v/>
      </c>
      <c r="D842" s="284" t="str">
        <f>IF('Data invoice'!M957=0,"",'Data invoice'!N957)</f>
        <v/>
      </c>
      <c r="E842" s="284" t="str">
        <f>IF('Data invoice'!N957=0,"",'Data invoice'!O957)</f>
        <v/>
      </c>
      <c r="F842" s="284" t="str">
        <f>IF('Data invoice'!O957=0,"",'Data invoice'!P957)</f>
        <v/>
      </c>
      <c r="G842" s="284" t="str">
        <f>IF('Data invoice'!P957=0,"",'Data invoice'!Q957)</f>
        <v/>
      </c>
      <c r="H842" s="284" t="str">
        <f>IF('Data invoice'!Q957=0,"",'Data invoice'!R957)</f>
        <v/>
      </c>
      <c r="I842" s="320" t="str">
        <f>IF('Data invoice'!R957=0,"",'Data invoice'!S957)</f>
        <v/>
      </c>
      <c r="J842" s="367" t="str">
        <f>IF('Data invoice'!S957=0,"",'Data invoice'!T957)</f>
        <v/>
      </c>
    </row>
    <row r="843" spans="1:10" ht="15.75" customHeight="1">
      <c r="A843" s="284" t="str">
        <f>IF('Data invoice'!J958=0,"",'Data invoice'!K958)</f>
        <v/>
      </c>
      <c r="B843" s="284" t="str">
        <f>IF('Data invoice'!K958=0,"",'Data invoice'!L958)</f>
        <v/>
      </c>
      <c r="C843" s="284" t="str">
        <f>IF('Data invoice'!L958=0,"",'Data invoice'!M958)</f>
        <v/>
      </c>
      <c r="D843" s="284" t="str">
        <f>IF('Data invoice'!M958=0,"",'Data invoice'!N958)</f>
        <v/>
      </c>
      <c r="E843" s="284" t="str">
        <f>IF('Data invoice'!N958=0,"",'Data invoice'!O958)</f>
        <v/>
      </c>
      <c r="F843" s="284" t="str">
        <f>IF('Data invoice'!O958=0,"",'Data invoice'!P958)</f>
        <v/>
      </c>
      <c r="G843" s="284" t="str">
        <f>IF('Data invoice'!P958=0,"",'Data invoice'!Q958)</f>
        <v/>
      </c>
      <c r="H843" s="284" t="str">
        <f>IF('Data invoice'!Q958=0,"",'Data invoice'!R958)</f>
        <v/>
      </c>
      <c r="I843" s="320" t="str">
        <f>IF('Data invoice'!R958=0,"",'Data invoice'!S958)</f>
        <v/>
      </c>
      <c r="J843" s="367" t="str">
        <f>IF('Data invoice'!S958=0,"",'Data invoice'!T958)</f>
        <v/>
      </c>
    </row>
    <row r="844" spans="1:10" ht="15.75" customHeight="1">
      <c r="A844" s="284" t="str">
        <f>IF('Data invoice'!J959=0,"",'Data invoice'!K959)</f>
        <v/>
      </c>
      <c r="B844" s="284" t="str">
        <f>IF('Data invoice'!K959=0,"",'Data invoice'!L959)</f>
        <v/>
      </c>
      <c r="C844" s="284" t="str">
        <f>IF('Data invoice'!L959=0,"",'Data invoice'!M959)</f>
        <v/>
      </c>
      <c r="D844" s="284" t="str">
        <f>IF('Data invoice'!M959=0,"",'Data invoice'!N959)</f>
        <v/>
      </c>
      <c r="E844" s="284" t="str">
        <f>IF('Data invoice'!N959=0,"",'Data invoice'!O959)</f>
        <v/>
      </c>
      <c r="F844" s="284" t="str">
        <f>IF('Data invoice'!O959=0,"",'Data invoice'!P959)</f>
        <v/>
      </c>
      <c r="G844" s="284" t="str">
        <f>IF('Data invoice'!P959=0,"",'Data invoice'!Q959)</f>
        <v/>
      </c>
      <c r="H844" s="284" t="str">
        <f>IF('Data invoice'!Q959=0,"",'Data invoice'!R959)</f>
        <v/>
      </c>
      <c r="I844" s="320" t="str">
        <f>IF('Data invoice'!R959=0,"",'Data invoice'!S959)</f>
        <v/>
      </c>
      <c r="J844" s="367" t="str">
        <f>IF('Data invoice'!S959=0,"",'Data invoice'!T959)</f>
        <v/>
      </c>
    </row>
    <row r="845" spans="1:10" ht="15.75" customHeight="1">
      <c r="A845" s="284" t="str">
        <f>IF('Data invoice'!J960=0,"",'Data invoice'!K960)</f>
        <v/>
      </c>
      <c r="B845" s="284" t="str">
        <f>IF('Data invoice'!K960=0,"",'Data invoice'!L960)</f>
        <v/>
      </c>
      <c r="C845" s="284" t="str">
        <f>IF('Data invoice'!L960=0,"",'Data invoice'!M960)</f>
        <v/>
      </c>
      <c r="D845" s="284" t="str">
        <f>IF('Data invoice'!M960=0,"",'Data invoice'!N960)</f>
        <v/>
      </c>
      <c r="E845" s="284" t="str">
        <f>IF('Data invoice'!N960=0,"",'Data invoice'!O960)</f>
        <v/>
      </c>
      <c r="F845" s="284" t="str">
        <f>IF('Data invoice'!O960=0,"",'Data invoice'!P960)</f>
        <v/>
      </c>
      <c r="G845" s="284" t="str">
        <f>IF('Data invoice'!P960=0,"",'Data invoice'!Q960)</f>
        <v/>
      </c>
      <c r="H845" s="284" t="str">
        <f>IF('Data invoice'!Q960=0,"",'Data invoice'!R960)</f>
        <v/>
      </c>
      <c r="I845" s="320" t="str">
        <f>IF('Data invoice'!R960=0,"",'Data invoice'!S960)</f>
        <v/>
      </c>
      <c r="J845" s="367" t="str">
        <f>IF('Data invoice'!S960=0,"",'Data invoice'!T960)</f>
        <v/>
      </c>
    </row>
    <row r="846" spans="1:10" ht="15.75" customHeight="1">
      <c r="A846" s="284" t="str">
        <f>IF('Data invoice'!J961=0,"",'Data invoice'!K961)</f>
        <v/>
      </c>
      <c r="B846" s="284" t="str">
        <f>IF('Data invoice'!K961=0,"",'Data invoice'!L961)</f>
        <v/>
      </c>
      <c r="C846" s="284" t="str">
        <f>IF('Data invoice'!L961=0,"",'Data invoice'!M961)</f>
        <v/>
      </c>
      <c r="D846" s="284" t="str">
        <f>IF('Data invoice'!M961=0,"",'Data invoice'!N961)</f>
        <v/>
      </c>
      <c r="E846" s="284" t="str">
        <f>IF('Data invoice'!N961=0,"",'Data invoice'!O961)</f>
        <v/>
      </c>
      <c r="F846" s="284" t="str">
        <f>IF('Data invoice'!O961=0,"",'Data invoice'!P961)</f>
        <v/>
      </c>
      <c r="G846" s="284" t="str">
        <f>IF('Data invoice'!P961=0,"",'Data invoice'!Q961)</f>
        <v/>
      </c>
      <c r="H846" s="284" t="str">
        <f>IF('Data invoice'!Q961=0,"",'Data invoice'!R961)</f>
        <v/>
      </c>
      <c r="I846" s="320" t="str">
        <f>IF('Data invoice'!R961=0,"",'Data invoice'!S961)</f>
        <v/>
      </c>
      <c r="J846" s="367" t="str">
        <f>IF('Data invoice'!S961=0,"",'Data invoice'!T961)</f>
        <v/>
      </c>
    </row>
    <row r="847" spans="1:10" ht="15.75" customHeight="1">
      <c r="A847" s="284" t="str">
        <f>IF('Data invoice'!J962=0,"",'Data invoice'!K962)</f>
        <v/>
      </c>
      <c r="B847" s="284" t="str">
        <f>IF('Data invoice'!K962=0,"",'Data invoice'!L962)</f>
        <v/>
      </c>
      <c r="C847" s="284" t="str">
        <f>IF('Data invoice'!L962=0,"",'Data invoice'!M962)</f>
        <v/>
      </c>
      <c r="D847" s="284" t="str">
        <f>IF('Data invoice'!M962=0,"",'Data invoice'!N962)</f>
        <v/>
      </c>
      <c r="E847" s="284" t="str">
        <f>IF('Data invoice'!N962=0,"",'Data invoice'!O962)</f>
        <v/>
      </c>
      <c r="F847" s="284" t="str">
        <f>IF('Data invoice'!O962=0,"",'Data invoice'!P962)</f>
        <v/>
      </c>
      <c r="G847" s="284" t="str">
        <f>IF('Data invoice'!P962=0,"",'Data invoice'!Q962)</f>
        <v/>
      </c>
      <c r="H847" s="284" t="str">
        <f>IF('Data invoice'!Q962=0,"",'Data invoice'!R962)</f>
        <v/>
      </c>
      <c r="I847" s="320" t="str">
        <f>IF('Data invoice'!R962=0,"",'Data invoice'!S962)</f>
        <v/>
      </c>
      <c r="J847" s="367" t="str">
        <f>IF('Data invoice'!S962=0,"",'Data invoice'!T962)</f>
        <v/>
      </c>
    </row>
    <row r="848" spans="1:10" ht="15.75" customHeight="1">
      <c r="A848" s="284" t="str">
        <f>IF('Data invoice'!J963=0,"",'Data invoice'!K963)</f>
        <v/>
      </c>
      <c r="B848" s="284" t="str">
        <f>IF('Data invoice'!K963=0,"",'Data invoice'!L963)</f>
        <v/>
      </c>
      <c r="C848" s="284" t="str">
        <f>IF('Data invoice'!L963=0,"",'Data invoice'!M963)</f>
        <v/>
      </c>
      <c r="D848" s="284" t="str">
        <f>IF('Data invoice'!M963=0,"",'Data invoice'!N963)</f>
        <v/>
      </c>
      <c r="E848" s="284" t="str">
        <f>IF('Data invoice'!N963=0,"",'Data invoice'!O963)</f>
        <v/>
      </c>
      <c r="F848" s="284" t="str">
        <f>IF('Data invoice'!O963=0,"",'Data invoice'!P963)</f>
        <v/>
      </c>
      <c r="G848" s="284" t="str">
        <f>IF('Data invoice'!P963=0,"",'Data invoice'!Q963)</f>
        <v/>
      </c>
      <c r="H848" s="284" t="str">
        <f>IF('Data invoice'!Q963=0,"",'Data invoice'!R963)</f>
        <v/>
      </c>
      <c r="I848" s="320" t="str">
        <f>IF('Data invoice'!R963=0,"",'Data invoice'!S963)</f>
        <v/>
      </c>
      <c r="J848" s="367" t="str">
        <f>IF('Data invoice'!S963=0,"",'Data invoice'!T963)</f>
        <v/>
      </c>
    </row>
    <row r="849" spans="1:10" ht="15.75" customHeight="1">
      <c r="A849" s="284" t="str">
        <f>IF('Data invoice'!J964=0,"",'Data invoice'!K964)</f>
        <v/>
      </c>
      <c r="B849" s="284" t="str">
        <f>IF('Data invoice'!K964=0,"",'Data invoice'!L964)</f>
        <v/>
      </c>
      <c r="C849" s="284" t="str">
        <f>IF('Data invoice'!L964=0,"",'Data invoice'!M964)</f>
        <v/>
      </c>
      <c r="D849" s="284" t="str">
        <f>IF('Data invoice'!M964=0,"",'Data invoice'!N964)</f>
        <v/>
      </c>
      <c r="E849" s="284" t="str">
        <f>IF('Data invoice'!N964=0,"",'Data invoice'!O964)</f>
        <v/>
      </c>
      <c r="F849" s="284" t="str">
        <f>IF('Data invoice'!O964=0,"",'Data invoice'!P964)</f>
        <v/>
      </c>
      <c r="G849" s="284" t="str">
        <f>IF('Data invoice'!P964=0,"",'Data invoice'!Q964)</f>
        <v/>
      </c>
      <c r="H849" s="284" t="str">
        <f>IF('Data invoice'!Q964=0,"",'Data invoice'!R964)</f>
        <v/>
      </c>
      <c r="I849" s="320" t="str">
        <f>IF('Data invoice'!R964=0,"",'Data invoice'!S964)</f>
        <v/>
      </c>
      <c r="J849" s="367" t="str">
        <f>IF('Data invoice'!S964=0,"",'Data invoice'!T964)</f>
        <v/>
      </c>
    </row>
    <row r="850" spans="1:10" ht="15.75" customHeight="1">
      <c r="A850" s="284" t="str">
        <f>IF('Data invoice'!J965=0,"",'Data invoice'!K965)</f>
        <v/>
      </c>
      <c r="B850" s="284" t="str">
        <f>IF('Data invoice'!K965=0,"",'Data invoice'!L965)</f>
        <v/>
      </c>
      <c r="C850" s="284" t="str">
        <f>IF('Data invoice'!L965=0,"",'Data invoice'!M965)</f>
        <v/>
      </c>
      <c r="D850" s="284" t="str">
        <f>IF('Data invoice'!M965=0,"",'Data invoice'!N965)</f>
        <v/>
      </c>
      <c r="E850" s="284" t="str">
        <f>IF('Data invoice'!N965=0,"",'Data invoice'!O965)</f>
        <v/>
      </c>
      <c r="F850" s="284" t="str">
        <f>IF('Data invoice'!O965=0,"",'Data invoice'!P965)</f>
        <v/>
      </c>
      <c r="G850" s="284" t="str">
        <f>IF('Data invoice'!P965=0,"",'Data invoice'!Q965)</f>
        <v/>
      </c>
      <c r="H850" s="284" t="str">
        <f>IF('Data invoice'!Q965=0,"",'Data invoice'!R965)</f>
        <v/>
      </c>
      <c r="I850" s="320" t="str">
        <f>IF('Data invoice'!R965=0,"",'Data invoice'!S965)</f>
        <v/>
      </c>
      <c r="J850" s="367" t="str">
        <f>IF('Data invoice'!S965=0,"",'Data invoice'!T965)</f>
        <v/>
      </c>
    </row>
    <row r="851" spans="1:10" ht="15.75" customHeight="1">
      <c r="A851" s="284" t="str">
        <f>IF('Data invoice'!J966=0,"",'Data invoice'!K966)</f>
        <v/>
      </c>
      <c r="B851" s="284" t="str">
        <f>IF('Data invoice'!K966=0,"",'Data invoice'!L966)</f>
        <v/>
      </c>
      <c r="C851" s="284" t="str">
        <f>IF('Data invoice'!L966=0,"",'Data invoice'!M966)</f>
        <v/>
      </c>
      <c r="D851" s="284" t="str">
        <f>IF('Data invoice'!M966=0,"",'Data invoice'!N966)</f>
        <v/>
      </c>
      <c r="E851" s="284" t="str">
        <f>IF('Data invoice'!N966=0,"",'Data invoice'!O966)</f>
        <v/>
      </c>
      <c r="F851" s="284" t="str">
        <f>IF('Data invoice'!O966=0,"",'Data invoice'!P966)</f>
        <v/>
      </c>
      <c r="G851" s="284" t="str">
        <f>IF('Data invoice'!P966=0,"",'Data invoice'!Q966)</f>
        <v/>
      </c>
      <c r="H851" s="284" t="str">
        <f>IF('Data invoice'!Q966=0,"",'Data invoice'!R966)</f>
        <v/>
      </c>
      <c r="I851" s="320" t="str">
        <f>IF('Data invoice'!R966=0,"",'Data invoice'!S966)</f>
        <v/>
      </c>
      <c r="J851" s="367" t="str">
        <f>IF('Data invoice'!S966=0,"",'Data invoice'!T966)</f>
        <v/>
      </c>
    </row>
    <row r="852" spans="1:10" ht="15.75" customHeight="1">
      <c r="A852" s="284" t="str">
        <f>IF('Data invoice'!J967=0,"",'Data invoice'!K967)</f>
        <v/>
      </c>
      <c r="B852" s="284" t="str">
        <f>IF('Data invoice'!K967=0,"",'Data invoice'!L967)</f>
        <v/>
      </c>
      <c r="C852" s="284" t="str">
        <f>IF('Data invoice'!L967=0,"",'Data invoice'!M967)</f>
        <v/>
      </c>
      <c r="D852" s="284" t="str">
        <f>IF('Data invoice'!M967=0,"",'Data invoice'!N967)</f>
        <v/>
      </c>
      <c r="E852" s="284" t="str">
        <f>IF('Data invoice'!N967=0,"",'Data invoice'!O967)</f>
        <v/>
      </c>
      <c r="F852" s="284" t="str">
        <f>IF('Data invoice'!O967=0,"",'Data invoice'!P967)</f>
        <v/>
      </c>
      <c r="G852" s="284" t="str">
        <f>IF('Data invoice'!P967=0,"",'Data invoice'!Q967)</f>
        <v/>
      </c>
      <c r="H852" s="284" t="str">
        <f>IF('Data invoice'!Q967=0,"",'Data invoice'!R967)</f>
        <v/>
      </c>
      <c r="I852" s="320" t="str">
        <f>IF('Data invoice'!R967=0,"",'Data invoice'!S967)</f>
        <v/>
      </c>
      <c r="J852" s="367" t="str">
        <f>IF('Data invoice'!S967=0,"",'Data invoice'!T967)</f>
        <v/>
      </c>
    </row>
    <row r="853" spans="1:10" ht="15.75" customHeight="1">
      <c r="A853" s="284" t="str">
        <f>IF('Data invoice'!J968=0,"",'Data invoice'!K968)</f>
        <v/>
      </c>
      <c r="B853" s="284" t="str">
        <f>IF('Data invoice'!K968=0,"",'Data invoice'!L968)</f>
        <v/>
      </c>
      <c r="C853" s="284" t="str">
        <f>IF('Data invoice'!L968=0,"",'Data invoice'!M968)</f>
        <v/>
      </c>
      <c r="D853" s="284" t="str">
        <f>IF('Data invoice'!M968=0,"",'Data invoice'!N968)</f>
        <v/>
      </c>
      <c r="E853" s="284" t="str">
        <f>IF('Data invoice'!N968=0,"",'Data invoice'!O968)</f>
        <v/>
      </c>
      <c r="F853" s="284" t="str">
        <f>IF('Data invoice'!O968=0,"",'Data invoice'!P968)</f>
        <v/>
      </c>
      <c r="G853" s="284" t="str">
        <f>IF('Data invoice'!P968=0,"",'Data invoice'!Q968)</f>
        <v/>
      </c>
      <c r="H853" s="284" t="str">
        <f>IF('Data invoice'!Q968=0,"",'Data invoice'!R968)</f>
        <v/>
      </c>
      <c r="I853" s="320" t="str">
        <f>IF('Data invoice'!R968=0,"",'Data invoice'!S968)</f>
        <v/>
      </c>
      <c r="J853" s="367" t="str">
        <f>IF('Data invoice'!S968=0,"",'Data invoice'!T968)</f>
        <v/>
      </c>
    </row>
    <row r="854" spans="1:10" ht="15.75" customHeight="1">
      <c r="A854" s="284" t="str">
        <f>IF('Data invoice'!J969=0,"",'Data invoice'!K969)</f>
        <v/>
      </c>
      <c r="B854" s="284" t="str">
        <f>IF('Data invoice'!K969=0,"",'Data invoice'!L969)</f>
        <v/>
      </c>
      <c r="C854" s="284" t="str">
        <f>IF('Data invoice'!L969=0,"",'Data invoice'!M969)</f>
        <v/>
      </c>
      <c r="D854" s="284" t="str">
        <f>IF('Data invoice'!M969=0,"",'Data invoice'!N969)</f>
        <v/>
      </c>
      <c r="E854" s="284" t="str">
        <f>IF('Data invoice'!N969=0,"",'Data invoice'!O969)</f>
        <v/>
      </c>
      <c r="F854" s="284" t="str">
        <f>IF('Data invoice'!O969=0,"",'Data invoice'!P969)</f>
        <v/>
      </c>
      <c r="G854" s="284" t="str">
        <f>IF('Data invoice'!P969=0,"",'Data invoice'!Q969)</f>
        <v/>
      </c>
      <c r="H854" s="284" t="str">
        <f>IF('Data invoice'!Q969=0,"",'Data invoice'!R969)</f>
        <v/>
      </c>
      <c r="I854" s="320" t="str">
        <f>IF('Data invoice'!R969=0,"",'Data invoice'!S969)</f>
        <v/>
      </c>
      <c r="J854" s="367" t="str">
        <f>IF('Data invoice'!S969=0,"",'Data invoice'!T969)</f>
        <v/>
      </c>
    </row>
    <row r="855" spans="1:10" ht="15.75" customHeight="1">
      <c r="A855" s="284" t="str">
        <f>IF('Data invoice'!J970=0,"",'Data invoice'!K970)</f>
        <v/>
      </c>
      <c r="B855" s="284" t="str">
        <f>IF('Data invoice'!K970=0,"",'Data invoice'!L970)</f>
        <v/>
      </c>
      <c r="C855" s="284" t="str">
        <f>IF('Data invoice'!L970=0,"",'Data invoice'!M970)</f>
        <v/>
      </c>
      <c r="D855" s="284" t="str">
        <f>IF('Data invoice'!M970=0,"",'Data invoice'!N970)</f>
        <v/>
      </c>
      <c r="E855" s="284" t="str">
        <f>IF('Data invoice'!N970=0,"",'Data invoice'!O970)</f>
        <v/>
      </c>
      <c r="F855" s="284" t="str">
        <f>IF('Data invoice'!O970=0,"",'Data invoice'!P970)</f>
        <v/>
      </c>
      <c r="G855" s="284" t="str">
        <f>IF('Data invoice'!P970=0,"",'Data invoice'!Q970)</f>
        <v/>
      </c>
      <c r="H855" s="284" t="str">
        <f>IF('Data invoice'!Q970=0,"",'Data invoice'!R970)</f>
        <v/>
      </c>
      <c r="I855" s="320" t="str">
        <f>IF('Data invoice'!R970=0,"",'Data invoice'!S970)</f>
        <v/>
      </c>
      <c r="J855" s="367" t="str">
        <f>IF('Data invoice'!S970=0,"",'Data invoice'!T970)</f>
        <v/>
      </c>
    </row>
    <row r="856" spans="1:10" ht="15.75" customHeight="1">
      <c r="A856" s="284" t="str">
        <f>IF('Data invoice'!J971=0,"",'Data invoice'!K971)</f>
        <v/>
      </c>
      <c r="B856" s="284" t="str">
        <f>IF('Data invoice'!K971=0,"",'Data invoice'!L971)</f>
        <v/>
      </c>
      <c r="C856" s="284" t="str">
        <f>IF('Data invoice'!L971=0,"",'Data invoice'!M971)</f>
        <v/>
      </c>
      <c r="D856" s="284" t="str">
        <f>IF('Data invoice'!M971=0,"",'Data invoice'!N971)</f>
        <v/>
      </c>
      <c r="E856" s="284" t="str">
        <f>IF('Data invoice'!N971=0,"",'Data invoice'!O971)</f>
        <v/>
      </c>
      <c r="F856" s="284" t="str">
        <f>IF('Data invoice'!O971=0,"",'Data invoice'!P971)</f>
        <v/>
      </c>
      <c r="G856" s="284" t="str">
        <f>IF('Data invoice'!P971=0,"",'Data invoice'!Q971)</f>
        <v/>
      </c>
      <c r="H856" s="284" t="str">
        <f>IF('Data invoice'!Q971=0,"",'Data invoice'!R971)</f>
        <v/>
      </c>
      <c r="I856" s="320" t="str">
        <f>IF('Data invoice'!R971=0,"",'Data invoice'!S971)</f>
        <v/>
      </c>
      <c r="J856" s="367" t="str">
        <f>IF('Data invoice'!S971=0,"",'Data invoice'!T971)</f>
        <v/>
      </c>
    </row>
    <row r="857" spans="1:10" ht="15.75" customHeight="1">
      <c r="A857" s="284" t="str">
        <f>IF('Data invoice'!J972=0,"",'Data invoice'!K972)</f>
        <v/>
      </c>
      <c r="B857" s="284" t="str">
        <f>IF('Data invoice'!K972=0,"",'Data invoice'!L972)</f>
        <v/>
      </c>
      <c r="C857" s="284" t="str">
        <f>IF('Data invoice'!L972=0,"",'Data invoice'!M972)</f>
        <v/>
      </c>
      <c r="D857" s="284" t="str">
        <f>IF('Data invoice'!M972=0,"",'Data invoice'!N972)</f>
        <v/>
      </c>
      <c r="E857" s="284" t="str">
        <f>IF('Data invoice'!N972=0,"",'Data invoice'!O972)</f>
        <v/>
      </c>
      <c r="F857" s="284" t="str">
        <f>IF('Data invoice'!O972=0,"",'Data invoice'!P972)</f>
        <v/>
      </c>
      <c r="G857" s="284" t="str">
        <f>IF('Data invoice'!P972=0,"",'Data invoice'!Q972)</f>
        <v/>
      </c>
      <c r="H857" s="284" t="str">
        <f>IF('Data invoice'!Q972=0,"",'Data invoice'!R972)</f>
        <v/>
      </c>
      <c r="I857" s="320" t="str">
        <f>IF('Data invoice'!R972=0,"",'Data invoice'!S972)</f>
        <v/>
      </c>
      <c r="J857" s="367" t="str">
        <f>IF('Data invoice'!S972=0,"",'Data invoice'!T972)</f>
        <v/>
      </c>
    </row>
    <row r="858" spans="1:10" ht="15.75" customHeight="1">
      <c r="A858" s="284" t="str">
        <f>IF('Data invoice'!J973=0,"",'Data invoice'!K973)</f>
        <v/>
      </c>
      <c r="B858" s="284" t="str">
        <f>IF('Data invoice'!K973=0,"",'Data invoice'!L973)</f>
        <v/>
      </c>
      <c r="C858" s="284" t="str">
        <f>IF('Data invoice'!L973=0,"",'Data invoice'!M973)</f>
        <v/>
      </c>
      <c r="D858" s="284" t="str">
        <f>IF('Data invoice'!M973=0,"",'Data invoice'!N973)</f>
        <v/>
      </c>
      <c r="E858" s="284" t="str">
        <f>IF('Data invoice'!N973=0,"",'Data invoice'!O973)</f>
        <v/>
      </c>
      <c r="F858" s="284" t="str">
        <f>IF('Data invoice'!O973=0,"",'Data invoice'!P973)</f>
        <v/>
      </c>
      <c r="G858" s="284" t="str">
        <f>IF('Data invoice'!P973=0,"",'Data invoice'!Q973)</f>
        <v/>
      </c>
      <c r="H858" s="284" t="str">
        <f>IF('Data invoice'!Q973=0,"",'Data invoice'!R973)</f>
        <v/>
      </c>
      <c r="I858" s="320" t="str">
        <f>IF('Data invoice'!R973=0,"",'Data invoice'!S973)</f>
        <v/>
      </c>
      <c r="J858" s="367" t="str">
        <f>IF('Data invoice'!S973=0,"",'Data invoice'!T973)</f>
        <v/>
      </c>
    </row>
    <row r="859" spans="1:10" ht="15.75" customHeight="1">
      <c r="A859" s="284" t="str">
        <f>IF('Data invoice'!J974=0,"",'Data invoice'!K974)</f>
        <v/>
      </c>
      <c r="B859" s="284" t="str">
        <f>IF('Data invoice'!K974=0,"",'Data invoice'!L974)</f>
        <v/>
      </c>
      <c r="C859" s="284" t="str">
        <f>IF('Data invoice'!L974=0,"",'Data invoice'!M974)</f>
        <v/>
      </c>
      <c r="D859" s="284" t="str">
        <f>IF('Data invoice'!M974=0,"",'Data invoice'!N974)</f>
        <v/>
      </c>
      <c r="E859" s="284" t="str">
        <f>IF('Data invoice'!N974=0,"",'Data invoice'!O974)</f>
        <v/>
      </c>
      <c r="F859" s="284" t="str">
        <f>IF('Data invoice'!O974=0,"",'Data invoice'!P974)</f>
        <v/>
      </c>
      <c r="G859" s="284" t="str">
        <f>IF('Data invoice'!P974=0,"",'Data invoice'!Q974)</f>
        <v/>
      </c>
      <c r="H859" s="284" t="str">
        <f>IF('Data invoice'!Q974=0,"",'Data invoice'!R974)</f>
        <v/>
      </c>
      <c r="I859" s="320" t="str">
        <f>IF('Data invoice'!R974=0,"",'Data invoice'!S974)</f>
        <v/>
      </c>
      <c r="J859" s="367" t="str">
        <f>IF('Data invoice'!S974=0,"",'Data invoice'!T974)</f>
        <v/>
      </c>
    </row>
    <row r="860" spans="1:10" ht="15.75" customHeight="1">
      <c r="A860" s="284" t="str">
        <f>IF('Data invoice'!J975=0,"",'Data invoice'!K975)</f>
        <v/>
      </c>
      <c r="B860" s="284" t="str">
        <f>IF('Data invoice'!K975=0,"",'Data invoice'!L975)</f>
        <v/>
      </c>
      <c r="C860" s="284" t="str">
        <f>IF('Data invoice'!L975=0,"",'Data invoice'!M975)</f>
        <v/>
      </c>
      <c r="D860" s="284" t="str">
        <f>IF('Data invoice'!M975=0,"",'Data invoice'!N975)</f>
        <v/>
      </c>
      <c r="E860" s="284" t="str">
        <f>IF('Data invoice'!N975=0,"",'Data invoice'!O975)</f>
        <v/>
      </c>
      <c r="F860" s="284" t="str">
        <f>IF('Data invoice'!O975=0,"",'Data invoice'!P975)</f>
        <v/>
      </c>
      <c r="G860" s="284" t="str">
        <f>IF('Data invoice'!P975=0,"",'Data invoice'!Q975)</f>
        <v/>
      </c>
      <c r="H860" s="284" t="str">
        <f>IF('Data invoice'!Q975=0,"",'Data invoice'!R975)</f>
        <v/>
      </c>
      <c r="I860" s="320" t="str">
        <f>IF('Data invoice'!R975=0,"",'Data invoice'!S975)</f>
        <v/>
      </c>
      <c r="J860" s="367" t="str">
        <f>IF('Data invoice'!S975=0,"",'Data invoice'!T975)</f>
        <v/>
      </c>
    </row>
    <row r="861" spans="1:10" ht="15.75" customHeight="1">
      <c r="A861" s="284" t="str">
        <f>IF('Data invoice'!J976=0,"",'Data invoice'!K976)</f>
        <v/>
      </c>
      <c r="B861" s="284" t="str">
        <f>IF('Data invoice'!K976=0,"",'Data invoice'!L976)</f>
        <v/>
      </c>
      <c r="C861" s="284" t="str">
        <f>IF('Data invoice'!L976=0,"",'Data invoice'!M976)</f>
        <v/>
      </c>
      <c r="D861" s="284" t="str">
        <f>IF('Data invoice'!M976=0,"",'Data invoice'!N976)</f>
        <v/>
      </c>
      <c r="E861" s="284" t="str">
        <f>IF('Data invoice'!N976=0,"",'Data invoice'!O976)</f>
        <v/>
      </c>
      <c r="F861" s="284" t="str">
        <f>IF('Data invoice'!O976=0,"",'Data invoice'!P976)</f>
        <v/>
      </c>
      <c r="G861" s="284" t="str">
        <f>IF('Data invoice'!P976=0,"",'Data invoice'!Q976)</f>
        <v/>
      </c>
      <c r="H861" s="284" t="str">
        <f>IF('Data invoice'!Q976=0,"",'Data invoice'!R976)</f>
        <v/>
      </c>
      <c r="I861" s="320" t="str">
        <f>IF('Data invoice'!R976=0,"",'Data invoice'!S976)</f>
        <v/>
      </c>
      <c r="J861" s="367" t="str">
        <f>IF('Data invoice'!S976=0,"",'Data invoice'!T976)</f>
        <v/>
      </c>
    </row>
    <row r="862" spans="1:10" ht="15.75" customHeight="1">
      <c r="A862" s="284" t="str">
        <f>IF('Data invoice'!J977=0,"",'Data invoice'!K977)</f>
        <v/>
      </c>
      <c r="B862" s="284" t="str">
        <f>IF('Data invoice'!K977=0,"",'Data invoice'!L977)</f>
        <v/>
      </c>
      <c r="C862" s="284" t="str">
        <f>IF('Data invoice'!L977=0,"",'Data invoice'!M977)</f>
        <v/>
      </c>
      <c r="D862" s="284" t="str">
        <f>IF('Data invoice'!M977=0,"",'Data invoice'!N977)</f>
        <v/>
      </c>
      <c r="E862" s="284" t="str">
        <f>IF('Data invoice'!N977=0,"",'Data invoice'!O977)</f>
        <v/>
      </c>
      <c r="F862" s="284" t="str">
        <f>IF('Data invoice'!O977=0,"",'Data invoice'!P977)</f>
        <v/>
      </c>
      <c r="G862" s="284" t="str">
        <f>IF('Data invoice'!P977=0,"",'Data invoice'!Q977)</f>
        <v/>
      </c>
      <c r="H862" s="284" t="str">
        <f>IF('Data invoice'!Q977=0,"",'Data invoice'!R977)</f>
        <v/>
      </c>
      <c r="I862" s="320" t="str">
        <f>IF('Data invoice'!R977=0,"",'Data invoice'!S977)</f>
        <v/>
      </c>
      <c r="J862" s="367" t="str">
        <f>IF('Data invoice'!S977=0,"",'Data invoice'!T977)</f>
        <v/>
      </c>
    </row>
    <row r="863" spans="1:10" ht="15.75" customHeight="1">
      <c r="A863" s="284" t="str">
        <f>IF('Data invoice'!J978=0,"",'Data invoice'!K978)</f>
        <v/>
      </c>
      <c r="B863" s="284" t="str">
        <f>IF('Data invoice'!K978=0,"",'Data invoice'!L978)</f>
        <v/>
      </c>
      <c r="C863" s="284" t="str">
        <f>IF('Data invoice'!L978=0,"",'Data invoice'!M978)</f>
        <v/>
      </c>
      <c r="D863" s="284" t="str">
        <f>IF('Data invoice'!M978=0,"",'Data invoice'!N978)</f>
        <v/>
      </c>
      <c r="E863" s="284" t="str">
        <f>IF('Data invoice'!N978=0,"",'Data invoice'!O978)</f>
        <v/>
      </c>
      <c r="F863" s="284" t="str">
        <f>IF('Data invoice'!O978=0,"",'Data invoice'!P978)</f>
        <v/>
      </c>
      <c r="G863" s="284" t="str">
        <f>IF('Data invoice'!P978=0,"",'Data invoice'!Q978)</f>
        <v/>
      </c>
      <c r="H863" s="284" t="str">
        <f>IF('Data invoice'!Q978=0,"",'Data invoice'!R978)</f>
        <v/>
      </c>
      <c r="I863" s="320" t="str">
        <f>IF('Data invoice'!R978=0,"",'Data invoice'!S978)</f>
        <v/>
      </c>
      <c r="J863" s="367" t="str">
        <f>IF('Data invoice'!S978=0,"",'Data invoice'!T978)</f>
        <v/>
      </c>
    </row>
    <row r="864" spans="1:10" ht="15.75" customHeight="1">
      <c r="A864" s="284" t="str">
        <f>IF('Data invoice'!J979=0,"",'Data invoice'!K979)</f>
        <v/>
      </c>
      <c r="B864" s="284" t="str">
        <f>IF('Data invoice'!K979=0,"",'Data invoice'!L979)</f>
        <v/>
      </c>
      <c r="C864" s="284" t="str">
        <f>IF('Data invoice'!L979=0,"",'Data invoice'!M979)</f>
        <v/>
      </c>
      <c r="D864" s="284" t="str">
        <f>IF('Data invoice'!M979=0,"",'Data invoice'!N979)</f>
        <v/>
      </c>
      <c r="E864" s="284" t="str">
        <f>IF('Data invoice'!N979=0,"",'Data invoice'!O979)</f>
        <v/>
      </c>
      <c r="F864" s="284" t="str">
        <f>IF('Data invoice'!O979=0,"",'Data invoice'!P979)</f>
        <v/>
      </c>
      <c r="G864" s="284" t="str">
        <f>IF('Data invoice'!P979=0,"",'Data invoice'!Q979)</f>
        <v/>
      </c>
      <c r="H864" s="284" t="str">
        <f>IF('Data invoice'!Q979=0,"",'Data invoice'!R979)</f>
        <v/>
      </c>
      <c r="I864" s="320" t="str">
        <f>IF('Data invoice'!R979=0,"",'Data invoice'!S979)</f>
        <v/>
      </c>
      <c r="J864" s="367" t="str">
        <f>IF('Data invoice'!S979=0,"",'Data invoice'!T979)</f>
        <v/>
      </c>
    </row>
    <row r="865" spans="1:10" ht="15.75" customHeight="1">
      <c r="A865" s="284" t="str">
        <f>IF('Data invoice'!J980=0,"",'Data invoice'!K980)</f>
        <v/>
      </c>
      <c r="B865" s="284" t="str">
        <f>IF('Data invoice'!K980=0,"",'Data invoice'!L980)</f>
        <v/>
      </c>
      <c r="C865" s="284" t="str">
        <f>IF('Data invoice'!L980=0,"",'Data invoice'!M980)</f>
        <v/>
      </c>
      <c r="D865" s="284" t="str">
        <f>IF('Data invoice'!M980=0,"",'Data invoice'!N980)</f>
        <v/>
      </c>
      <c r="E865" s="284" t="str">
        <f>IF('Data invoice'!N980=0,"",'Data invoice'!O980)</f>
        <v/>
      </c>
      <c r="F865" s="284" t="str">
        <f>IF('Data invoice'!O980=0,"",'Data invoice'!P980)</f>
        <v/>
      </c>
      <c r="G865" s="284" t="str">
        <f>IF('Data invoice'!P980=0,"",'Data invoice'!Q980)</f>
        <v/>
      </c>
      <c r="H865" s="284" t="str">
        <f>IF('Data invoice'!Q980=0,"",'Data invoice'!R980)</f>
        <v/>
      </c>
      <c r="I865" s="320" t="str">
        <f>IF('Data invoice'!R980=0,"",'Data invoice'!S980)</f>
        <v/>
      </c>
      <c r="J865" s="367" t="str">
        <f>IF('Data invoice'!S980=0,"",'Data invoice'!T980)</f>
        <v/>
      </c>
    </row>
    <row r="866" spans="1:10" ht="15.75" customHeight="1">
      <c r="A866" s="284" t="str">
        <f>IF('Data invoice'!J981=0,"",'Data invoice'!K981)</f>
        <v/>
      </c>
      <c r="B866" s="284" t="str">
        <f>IF('Data invoice'!K981=0,"",'Data invoice'!L981)</f>
        <v/>
      </c>
      <c r="C866" s="284" t="str">
        <f>IF('Data invoice'!L981=0,"",'Data invoice'!M981)</f>
        <v/>
      </c>
      <c r="D866" s="284" t="str">
        <f>IF('Data invoice'!M981=0,"",'Data invoice'!N981)</f>
        <v/>
      </c>
      <c r="E866" s="284" t="str">
        <f>IF('Data invoice'!N981=0,"",'Data invoice'!O981)</f>
        <v/>
      </c>
      <c r="F866" s="284" t="str">
        <f>IF('Data invoice'!O981=0,"",'Data invoice'!P981)</f>
        <v/>
      </c>
      <c r="G866" s="284" t="str">
        <f>IF('Data invoice'!P981=0,"",'Data invoice'!Q981)</f>
        <v/>
      </c>
      <c r="H866" s="284" t="str">
        <f>IF('Data invoice'!Q981=0,"",'Data invoice'!R981)</f>
        <v/>
      </c>
      <c r="I866" s="320" t="str">
        <f>IF('Data invoice'!R981=0,"",'Data invoice'!S981)</f>
        <v/>
      </c>
      <c r="J866" s="367" t="str">
        <f>IF('Data invoice'!S981=0,"",'Data invoice'!T981)</f>
        <v/>
      </c>
    </row>
    <row r="867" spans="1:10" ht="15.75" customHeight="1">
      <c r="A867" s="284" t="str">
        <f>IF('Data invoice'!J982=0,"",'Data invoice'!K982)</f>
        <v/>
      </c>
      <c r="B867" s="284" t="str">
        <f>IF('Data invoice'!K982=0,"",'Data invoice'!L982)</f>
        <v/>
      </c>
      <c r="C867" s="284" t="str">
        <f>IF('Data invoice'!L982=0,"",'Data invoice'!M982)</f>
        <v/>
      </c>
      <c r="D867" s="284" t="str">
        <f>IF('Data invoice'!M982=0,"",'Data invoice'!N982)</f>
        <v/>
      </c>
      <c r="E867" s="284" t="str">
        <f>IF('Data invoice'!N982=0,"",'Data invoice'!O982)</f>
        <v/>
      </c>
      <c r="F867" s="284" t="str">
        <f>IF('Data invoice'!O982=0,"",'Data invoice'!P982)</f>
        <v/>
      </c>
      <c r="G867" s="284" t="str">
        <f>IF('Data invoice'!P982=0,"",'Data invoice'!Q982)</f>
        <v/>
      </c>
      <c r="H867" s="284" t="str">
        <f>IF('Data invoice'!Q982=0,"",'Data invoice'!R982)</f>
        <v/>
      </c>
      <c r="I867" s="320" t="str">
        <f>IF('Data invoice'!R982=0,"",'Data invoice'!S982)</f>
        <v/>
      </c>
      <c r="J867" s="367" t="str">
        <f>IF('Data invoice'!S982=0,"",'Data invoice'!T982)</f>
        <v/>
      </c>
    </row>
    <row r="868" spans="1:10" ht="15.75" customHeight="1">
      <c r="A868" s="284" t="str">
        <f>IF('Data invoice'!J983=0,"",'Data invoice'!K983)</f>
        <v/>
      </c>
      <c r="B868" s="284" t="str">
        <f>IF('Data invoice'!K983=0,"",'Data invoice'!L983)</f>
        <v/>
      </c>
      <c r="C868" s="284" t="str">
        <f>IF('Data invoice'!L983=0,"",'Data invoice'!M983)</f>
        <v/>
      </c>
      <c r="D868" s="284" t="str">
        <f>IF('Data invoice'!M983=0,"",'Data invoice'!N983)</f>
        <v/>
      </c>
      <c r="E868" s="284" t="str">
        <f>IF('Data invoice'!N983=0,"",'Data invoice'!O983)</f>
        <v/>
      </c>
      <c r="F868" s="284" t="str">
        <f>IF('Data invoice'!O983=0,"",'Data invoice'!P983)</f>
        <v/>
      </c>
      <c r="G868" s="284" t="str">
        <f>IF('Data invoice'!P983=0,"",'Data invoice'!Q983)</f>
        <v/>
      </c>
      <c r="H868" s="284" t="str">
        <f>IF('Data invoice'!Q983=0,"",'Data invoice'!R983)</f>
        <v/>
      </c>
      <c r="I868" s="320" t="str">
        <f>IF('Data invoice'!R983=0,"",'Data invoice'!S983)</f>
        <v/>
      </c>
      <c r="J868" s="367" t="str">
        <f>IF('Data invoice'!S983=0,"",'Data invoice'!T983)</f>
        <v/>
      </c>
    </row>
    <row r="869" spans="1:10" ht="15.75" customHeight="1">
      <c r="A869" s="284" t="str">
        <f>IF('Data invoice'!J984=0,"",'Data invoice'!K984)</f>
        <v/>
      </c>
      <c r="B869" s="284" t="str">
        <f>IF('Data invoice'!K984=0,"",'Data invoice'!L984)</f>
        <v/>
      </c>
      <c r="C869" s="284" t="str">
        <f>IF('Data invoice'!L984=0,"",'Data invoice'!M984)</f>
        <v/>
      </c>
      <c r="D869" s="284" t="str">
        <f>IF('Data invoice'!M984=0,"",'Data invoice'!N984)</f>
        <v/>
      </c>
      <c r="E869" s="284" t="str">
        <f>IF('Data invoice'!N984=0,"",'Data invoice'!O984)</f>
        <v/>
      </c>
      <c r="F869" s="284" t="str">
        <f>IF('Data invoice'!O984=0,"",'Data invoice'!P984)</f>
        <v/>
      </c>
      <c r="G869" s="284" t="str">
        <f>IF('Data invoice'!P984=0,"",'Data invoice'!Q984)</f>
        <v/>
      </c>
      <c r="H869" s="284" t="str">
        <f>IF('Data invoice'!Q984=0,"",'Data invoice'!R984)</f>
        <v/>
      </c>
      <c r="I869" s="320" t="str">
        <f>IF('Data invoice'!R984=0,"",'Data invoice'!S984)</f>
        <v/>
      </c>
      <c r="J869" s="367" t="str">
        <f>IF('Data invoice'!S984=0,"",'Data invoice'!T984)</f>
        <v/>
      </c>
    </row>
    <row r="870" spans="1:10" ht="15.75" customHeight="1">
      <c r="A870" s="284" t="str">
        <f>IF('Data invoice'!J985=0,"",'Data invoice'!K985)</f>
        <v/>
      </c>
      <c r="B870" s="284" t="str">
        <f>IF('Data invoice'!K985=0,"",'Data invoice'!L985)</f>
        <v/>
      </c>
      <c r="C870" s="284" t="str">
        <f>IF('Data invoice'!L985=0,"",'Data invoice'!M985)</f>
        <v/>
      </c>
      <c r="D870" s="284" t="str">
        <f>IF('Data invoice'!M985=0,"",'Data invoice'!N985)</f>
        <v/>
      </c>
      <c r="E870" s="284" t="str">
        <f>IF('Data invoice'!N985=0,"",'Data invoice'!O985)</f>
        <v/>
      </c>
      <c r="F870" s="284" t="str">
        <f>IF('Data invoice'!O985=0,"",'Data invoice'!P985)</f>
        <v/>
      </c>
      <c r="G870" s="284" t="str">
        <f>IF('Data invoice'!P985=0,"",'Data invoice'!Q985)</f>
        <v/>
      </c>
      <c r="H870" s="284" t="str">
        <f>IF('Data invoice'!Q985=0,"",'Data invoice'!R985)</f>
        <v/>
      </c>
      <c r="I870" s="320" t="str">
        <f>IF('Data invoice'!R985=0,"",'Data invoice'!S985)</f>
        <v/>
      </c>
      <c r="J870" s="367" t="str">
        <f>IF('Data invoice'!S985=0,"",'Data invoice'!T985)</f>
        <v/>
      </c>
    </row>
    <row r="871" spans="1:10" ht="15.75" customHeight="1">
      <c r="A871" s="284" t="str">
        <f>IF('Data invoice'!J986=0,"",'Data invoice'!K986)</f>
        <v/>
      </c>
      <c r="B871" s="284" t="str">
        <f>IF('Data invoice'!K986=0,"",'Data invoice'!L986)</f>
        <v/>
      </c>
      <c r="C871" s="284" t="str">
        <f>IF('Data invoice'!L986=0,"",'Data invoice'!M986)</f>
        <v/>
      </c>
      <c r="D871" s="284" t="str">
        <f>IF('Data invoice'!M986=0,"",'Data invoice'!N986)</f>
        <v/>
      </c>
      <c r="E871" s="284" t="str">
        <f>IF('Data invoice'!N986=0,"",'Data invoice'!O986)</f>
        <v/>
      </c>
      <c r="F871" s="284" t="str">
        <f>IF('Data invoice'!O986=0,"",'Data invoice'!P986)</f>
        <v/>
      </c>
      <c r="G871" s="284" t="str">
        <f>IF('Data invoice'!P986=0,"",'Data invoice'!Q986)</f>
        <v/>
      </c>
      <c r="H871" s="284" t="str">
        <f>IF('Data invoice'!Q986=0,"",'Data invoice'!R986)</f>
        <v/>
      </c>
      <c r="I871" s="320" t="str">
        <f>IF('Data invoice'!R986=0,"",'Data invoice'!S986)</f>
        <v/>
      </c>
      <c r="J871" s="367" t="str">
        <f>IF('Data invoice'!S986=0,"",'Data invoice'!T986)</f>
        <v/>
      </c>
    </row>
    <row r="872" spans="1:10" ht="15.75" customHeight="1">
      <c r="A872" s="284" t="str">
        <f>IF('Data invoice'!J987=0,"",'Data invoice'!K987)</f>
        <v/>
      </c>
      <c r="B872" s="284" t="str">
        <f>IF('Data invoice'!K987=0,"",'Data invoice'!L987)</f>
        <v/>
      </c>
      <c r="C872" s="284" t="str">
        <f>IF('Data invoice'!L987=0,"",'Data invoice'!M987)</f>
        <v/>
      </c>
      <c r="D872" s="284" t="str">
        <f>IF('Data invoice'!M987=0,"",'Data invoice'!N987)</f>
        <v/>
      </c>
      <c r="E872" s="284" t="str">
        <f>IF('Data invoice'!N987=0,"",'Data invoice'!O987)</f>
        <v/>
      </c>
      <c r="F872" s="284" t="str">
        <f>IF('Data invoice'!O987=0,"",'Data invoice'!P987)</f>
        <v/>
      </c>
      <c r="G872" s="284" t="str">
        <f>IF('Data invoice'!P987=0,"",'Data invoice'!Q987)</f>
        <v/>
      </c>
      <c r="H872" s="284" t="str">
        <f>IF('Data invoice'!Q987=0,"",'Data invoice'!R987)</f>
        <v/>
      </c>
      <c r="I872" s="320" t="str">
        <f>IF('Data invoice'!R987=0,"",'Data invoice'!S987)</f>
        <v/>
      </c>
      <c r="J872" s="367" t="str">
        <f>IF('Data invoice'!S987=0,"",'Data invoice'!T987)</f>
        <v/>
      </c>
    </row>
    <row r="873" spans="1:10" ht="15.75" customHeight="1">
      <c r="A873" s="284" t="str">
        <f>IF('Data invoice'!J988=0,"",'Data invoice'!K988)</f>
        <v/>
      </c>
      <c r="B873" s="284" t="str">
        <f>IF('Data invoice'!K988=0,"",'Data invoice'!L988)</f>
        <v/>
      </c>
      <c r="C873" s="284" t="str">
        <f>IF('Data invoice'!L988=0,"",'Data invoice'!M988)</f>
        <v/>
      </c>
      <c r="D873" s="284" t="str">
        <f>IF('Data invoice'!M988=0,"",'Data invoice'!N988)</f>
        <v/>
      </c>
      <c r="E873" s="284" t="str">
        <f>IF('Data invoice'!N988=0,"",'Data invoice'!O988)</f>
        <v/>
      </c>
      <c r="F873" s="284" t="str">
        <f>IF('Data invoice'!O988=0,"",'Data invoice'!P988)</f>
        <v/>
      </c>
      <c r="G873" s="284" t="str">
        <f>IF('Data invoice'!P988=0,"",'Data invoice'!Q988)</f>
        <v/>
      </c>
      <c r="H873" s="284" t="str">
        <f>IF('Data invoice'!Q988=0,"",'Data invoice'!R988)</f>
        <v/>
      </c>
      <c r="I873" s="320" t="str">
        <f>IF('Data invoice'!R988=0,"",'Data invoice'!S988)</f>
        <v/>
      </c>
      <c r="J873" s="367" t="str">
        <f>IF('Data invoice'!S988=0,"",'Data invoice'!T988)</f>
        <v/>
      </c>
    </row>
    <row r="874" spans="1:10" ht="15.75" customHeight="1">
      <c r="A874" s="284" t="str">
        <f>IF('Data invoice'!J989=0,"",'Data invoice'!K989)</f>
        <v/>
      </c>
      <c r="B874" s="284" t="str">
        <f>IF('Data invoice'!K989=0,"",'Data invoice'!L989)</f>
        <v/>
      </c>
      <c r="C874" s="284" t="str">
        <f>IF('Data invoice'!L989=0,"",'Data invoice'!M989)</f>
        <v/>
      </c>
      <c r="D874" s="284" t="str">
        <f>IF('Data invoice'!M989=0,"",'Data invoice'!N989)</f>
        <v/>
      </c>
      <c r="E874" s="284" t="str">
        <f>IF('Data invoice'!N989=0,"",'Data invoice'!O989)</f>
        <v/>
      </c>
      <c r="F874" s="284" t="str">
        <f>IF('Data invoice'!O989=0,"",'Data invoice'!P989)</f>
        <v/>
      </c>
      <c r="G874" s="284" t="str">
        <f>IF('Data invoice'!P989=0,"",'Data invoice'!Q989)</f>
        <v/>
      </c>
      <c r="H874" s="284" t="str">
        <f>IF('Data invoice'!Q989=0,"",'Data invoice'!R989)</f>
        <v/>
      </c>
      <c r="I874" s="320" t="str">
        <f>IF('Data invoice'!R989=0,"",'Data invoice'!S989)</f>
        <v/>
      </c>
      <c r="J874" s="367" t="str">
        <f>IF('Data invoice'!S989=0,"",'Data invoice'!T989)</f>
        <v/>
      </c>
    </row>
    <row r="875" spans="1:10" ht="15.75" customHeight="1">
      <c r="A875" s="284" t="str">
        <f>IF('Data invoice'!J990=0,"",'Data invoice'!K990)</f>
        <v/>
      </c>
      <c r="B875" s="284" t="str">
        <f>IF('Data invoice'!K990=0,"",'Data invoice'!L990)</f>
        <v/>
      </c>
      <c r="C875" s="284" t="str">
        <f>IF('Data invoice'!L990=0,"",'Data invoice'!M990)</f>
        <v/>
      </c>
      <c r="D875" s="284" t="str">
        <f>IF('Data invoice'!M990=0,"",'Data invoice'!N990)</f>
        <v/>
      </c>
      <c r="E875" s="284" t="str">
        <f>IF('Data invoice'!N990=0,"",'Data invoice'!O990)</f>
        <v/>
      </c>
      <c r="F875" s="284" t="str">
        <f>IF('Data invoice'!O990=0,"",'Data invoice'!P990)</f>
        <v/>
      </c>
      <c r="G875" s="284" t="str">
        <f>IF('Data invoice'!P990=0,"",'Data invoice'!Q990)</f>
        <v/>
      </c>
      <c r="H875" s="284" t="str">
        <f>IF('Data invoice'!Q990=0,"",'Data invoice'!R990)</f>
        <v/>
      </c>
      <c r="I875" s="320" t="str">
        <f>IF('Data invoice'!R990=0,"",'Data invoice'!S990)</f>
        <v/>
      </c>
      <c r="J875" s="367" t="str">
        <f>IF('Data invoice'!S990=0,"",'Data invoice'!T990)</f>
        <v/>
      </c>
    </row>
    <row r="876" spans="1:10" ht="15.75" customHeight="1">
      <c r="A876" s="284" t="str">
        <f>IF('Data invoice'!J991=0,"",'Data invoice'!K991)</f>
        <v/>
      </c>
      <c r="B876" s="284" t="str">
        <f>IF('Data invoice'!K991=0,"",'Data invoice'!L991)</f>
        <v/>
      </c>
      <c r="C876" s="284" t="str">
        <f>IF('Data invoice'!L991=0,"",'Data invoice'!M991)</f>
        <v/>
      </c>
      <c r="D876" s="284" t="str">
        <f>IF('Data invoice'!M991=0,"",'Data invoice'!N991)</f>
        <v/>
      </c>
      <c r="E876" s="284" t="str">
        <f>IF('Data invoice'!N991=0,"",'Data invoice'!O991)</f>
        <v/>
      </c>
      <c r="F876" s="284" t="str">
        <f>IF('Data invoice'!O991=0,"",'Data invoice'!P991)</f>
        <v/>
      </c>
      <c r="G876" s="284" t="str">
        <f>IF('Data invoice'!P991=0,"",'Data invoice'!Q991)</f>
        <v/>
      </c>
      <c r="H876" s="284" t="str">
        <f>IF('Data invoice'!Q991=0,"",'Data invoice'!R991)</f>
        <v/>
      </c>
      <c r="I876" s="320" t="str">
        <f>IF('Data invoice'!R991=0,"",'Data invoice'!S991)</f>
        <v/>
      </c>
      <c r="J876" s="367" t="str">
        <f>IF('Data invoice'!S991=0,"",'Data invoice'!T991)</f>
        <v/>
      </c>
    </row>
    <row r="877" spans="1:10" ht="15.75" customHeight="1">
      <c r="A877" s="284" t="str">
        <f>IF('Data invoice'!J992=0,"",'Data invoice'!K992)</f>
        <v/>
      </c>
      <c r="B877" s="284" t="str">
        <f>IF('Data invoice'!K992=0,"",'Data invoice'!L992)</f>
        <v/>
      </c>
      <c r="C877" s="284" t="str">
        <f>IF('Data invoice'!L992=0,"",'Data invoice'!M992)</f>
        <v/>
      </c>
      <c r="D877" s="284" t="str">
        <f>IF('Data invoice'!M992=0,"",'Data invoice'!N992)</f>
        <v/>
      </c>
      <c r="E877" s="284" t="str">
        <f>IF('Data invoice'!N992=0,"",'Data invoice'!O992)</f>
        <v/>
      </c>
      <c r="F877" s="284" t="str">
        <f>IF('Data invoice'!O992=0,"",'Data invoice'!P992)</f>
        <v/>
      </c>
      <c r="G877" s="284" t="str">
        <f>IF('Data invoice'!P992=0,"",'Data invoice'!Q992)</f>
        <v/>
      </c>
      <c r="H877" s="284" t="str">
        <f>IF('Data invoice'!Q992=0,"",'Data invoice'!R992)</f>
        <v/>
      </c>
      <c r="I877" s="320" t="str">
        <f>IF('Data invoice'!R992=0,"",'Data invoice'!S992)</f>
        <v/>
      </c>
      <c r="J877" s="367" t="str">
        <f>IF('Data invoice'!S992=0,"",'Data invoice'!T992)</f>
        <v/>
      </c>
    </row>
    <row r="878" spans="1:10" ht="15.75" customHeight="1">
      <c r="A878" s="284" t="str">
        <f>IF('Data invoice'!J993=0,"",'Data invoice'!K993)</f>
        <v/>
      </c>
      <c r="B878" s="284" t="str">
        <f>IF('Data invoice'!K993=0,"",'Data invoice'!L993)</f>
        <v/>
      </c>
      <c r="C878" s="284" t="str">
        <f>IF('Data invoice'!L993=0,"",'Data invoice'!M993)</f>
        <v/>
      </c>
      <c r="D878" s="284" t="str">
        <f>IF('Data invoice'!M993=0,"",'Data invoice'!N993)</f>
        <v/>
      </c>
      <c r="E878" s="284" t="str">
        <f>IF('Data invoice'!N993=0,"",'Data invoice'!O993)</f>
        <v/>
      </c>
      <c r="F878" s="284" t="str">
        <f>IF('Data invoice'!O993=0,"",'Data invoice'!P993)</f>
        <v/>
      </c>
      <c r="G878" s="284" t="str">
        <f>IF('Data invoice'!P993=0,"",'Data invoice'!Q993)</f>
        <v/>
      </c>
      <c r="H878" s="284" t="str">
        <f>IF('Data invoice'!Q993=0,"",'Data invoice'!R993)</f>
        <v/>
      </c>
      <c r="I878" s="320" t="str">
        <f>IF('Data invoice'!R993=0,"",'Data invoice'!S993)</f>
        <v/>
      </c>
      <c r="J878" s="367" t="str">
        <f>IF('Data invoice'!S993=0,"",'Data invoice'!T993)</f>
        <v/>
      </c>
    </row>
    <row r="879" spans="1:10" ht="15.75" customHeight="1">
      <c r="A879" s="284" t="str">
        <f>IF('Data invoice'!J994=0,"",'Data invoice'!K994)</f>
        <v/>
      </c>
      <c r="B879" s="284" t="str">
        <f>IF('Data invoice'!K994=0,"",'Data invoice'!L994)</f>
        <v/>
      </c>
      <c r="C879" s="284" t="str">
        <f>IF('Data invoice'!L994=0,"",'Data invoice'!M994)</f>
        <v/>
      </c>
      <c r="D879" s="284" t="str">
        <f>IF('Data invoice'!M994=0,"",'Data invoice'!N994)</f>
        <v/>
      </c>
      <c r="E879" s="284" t="str">
        <f>IF('Data invoice'!N994=0,"",'Data invoice'!O994)</f>
        <v/>
      </c>
      <c r="F879" s="284" t="str">
        <f>IF('Data invoice'!O994=0,"",'Data invoice'!P994)</f>
        <v/>
      </c>
      <c r="G879" s="284" t="str">
        <f>IF('Data invoice'!P994=0,"",'Data invoice'!Q994)</f>
        <v/>
      </c>
      <c r="H879" s="284" t="str">
        <f>IF('Data invoice'!Q994=0,"",'Data invoice'!R994)</f>
        <v/>
      </c>
      <c r="I879" s="320" t="str">
        <f>IF('Data invoice'!R994=0,"",'Data invoice'!S994)</f>
        <v/>
      </c>
      <c r="J879" s="367" t="str">
        <f>IF('Data invoice'!S994=0,"",'Data invoice'!T994)</f>
        <v/>
      </c>
    </row>
    <row r="880" spans="1:10" ht="15.75" customHeight="1">
      <c r="A880" s="284" t="str">
        <f>IF('Data invoice'!J995=0,"",'Data invoice'!K995)</f>
        <v/>
      </c>
      <c r="B880" s="284" t="str">
        <f>IF('Data invoice'!K995=0,"",'Data invoice'!L995)</f>
        <v/>
      </c>
      <c r="C880" s="284" t="str">
        <f>IF('Data invoice'!L995=0,"",'Data invoice'!M995)</f>
        <v/>
      </c>
      <c r="D880" s="284" t="str">
        <f>IF('Data invoice'!M995=0,"",'Data invoice'!N995)</f>
        <v/>
      </c>
      <c r="E880" s="284" t="str">
        <f>IF('Data invoice'!N995=0,"",'Data invoice'!O995)</f>
        <v/>
      </c>
      <c r="F880" s="284" t="str">
        <f>IF('Data invoice'!O995=0,"",'Data invoice'!P995)</f>
        <v/>
      </c>
      <c r="G880" s="284" t="str">
        <f>IF('Data invoice'!P995=0,"",'Data invoice'!Q995)</f>
        <v/>
      </c>
      <c r="H880" s="284" t="str">
        <f>IF('Data invoice'!Q995=0,"",'Data invoice'!R995)</f>
        <v/>
      </c>
      <c r="I880" s="320" t="str">
        <f>IF('Data invoice'!R995=0,"",'Data invoice'!S995)</f>
        <v/>
      </c>
      <c r="J880" s="367" t="str">
        <f>IF('Data invoice'!S995=0,"",'Data invoice'!T995)</f>
        <v/>
      </c>
    </row>
    <row r="881" spans="1:10" ht="15.75" customHeight="1">
      <c r="A881" s="284" t="str">
        <f>IF('Data invoice'!J996=0,"",'Data invoice'!K996)</f>
        <v/>
      </c>
      <c r="B881" s="284" t="str">
        <f>IF('Data invoice'!K996=0,"",'Data invoice'!L996)</f>
        <v/>
      </c>
      <c r="C881" s="284" t="str">
        <f>IF('Data invoice'!L996=0,"",'Data invoice'!M996)</f>
        <v/>
      </c>
      <c r="D881" s="284" t="str">
        <f>IF('Data invoice'!M996=0,"",'Data invoice'!N996)</f>
        <v/>
      </c>
      <c r="E881" s="284" t="str">
        <f>IF('Data invoice'!N996=0,"",'Data invoice'!O996)</f>
        <v/>
      </c>
      <c r="F881" s="284" t="str">
        <f>IF('Data invoice'!O996=0,"",'Data invoice'!P996)</f>
        <v/>
      </c>
      <c r="G881" s="284" t="str">
        <f>IF('Data invoice'!P996=0,"",'Data invoice'!Q996)</f>
        <v/>
      </c>
      <c r="H881" s="284" t="str">
        <f>IF('Data invoice'!Q996=0,"",'Data invoice'!R996)</f>
        <v/>
      </c>
      <c r="I881" s="320" t="str">
        <f>IF('Data invoice'!R996=0,"",'Data invoice'!S996)</f>
        <v/>
      </c>
      <c r="J881" s="367" t="str">
        <f>IF('Data invoice'!S996=0,"",'Data invoice'!T996)</f>
        <v/>
      </c>
    </row>
    <row r="882" spans="1:10" ht="15.75" customHeight="1">
      <c r="A882" s="284" t="str">
        <f>IF('Data invoice'!J997=0,"",'Data invoice'!K997)</f>
        <v/>
      </c>
      <c r="B882" s="284" t="str">
        <f>IF('Data invoice'!K997=0,"",'Data invoice'!L997)</f>
        <v/>
      </c>
      <c r="C882" s="284" t="str">
        <f>IF('Data invoice'!L997=0,"",'Data invoice'!M997)</f>
        <v/>
      </c>
      <c r="D882" s="284" t="str">
        <f>IF('Data invoice'!M997=0,"",'Data invoice'!N997)</f>
        <v/>
      </c>
      <c r="E882" s="284" t="str">
        <f>IF('Data invoice'!N997=0,"",'Data invoice'!O997)</f>
        <v/>
      </c>
      <c r="F882" s="284" t="str">
        <f>IF('Data invoice'!O997=0,"",'Data invoice'!P997)</f>
        <v/>
      </c>
      <c r="G882" s="284" t="str">
        <f>IF('Data invoice'!P997=0,"",'Data invoice'!Q997)</f>
        <v/>
      </c>
      <c r="H882" s="284" t="str">
        <f>IF('Data invoice'!Q997=0,"",'Data invoice'!R997)</f>
        <v/>
      </c>
      <c r="I882" s="320" t="str">
        <f>IF('Data invoice'!R997=0,"",'Data invoice'!S997)</f>
        <v/>
      </c>
      <c r="J882" s="367" t="str">
        <f>IF('Data invoice'!S997=0,"",'Data invoice'!T997)</f>
        <v/>
      </c>
    </row>
    <row r="883" spans="1:10" ht="15.75" customHeight="1">
      <c r="A883" s="284" t="str">
        <f>IF('Data invoice'!J998=0,"",'Data invoice'!K998)</f>
        <v/>
      </c>
      <c r="B883" s="284" t="str">
        <f>IF('Data invoice'!K998=0,"",'Data invoice'!L998)</f>
        <v/>
      </c>
      <c r="C883" s="284" t="str">
        <f>IF('Data invoice'!L998=0,"",'Data invoice'!M998)</f>
        <v/>
      </c>
      <c r="D883" s="284" t="str">
        <f>IF('Data invoice'!M998=0,"",'Data invoice'!N998)</f>
        <v/>
      </c>
      <c r="E883" s="284" t="str">
        <f>IF('Data invoice'!N998=0,"",'Data invoice'!O998)</f>
        <v/>
      </c>
      <c r="F883" s="284" t="str">
        <f>IF('Data invoice'!O998=0,"",'Data invoice'!P998)</f>
        <v/>
      </c>
      <c r="G883" s="284" t="str">
        <f>IF('Data invoice'!P998=0,"",'Data invoice'!Q998)</f>
        <v/>
      </c>
      <c r="H883" s="284" t="str">
        <f>IF('Data invoice'!Q998=0,"",'Data invoice'!R998)</f>
        <v/>
      </c>
      <c r="I883" s="320" t="str">
        <f>IF('Data invoice'!R998=0,"",'Data invoice'!S998)</f>
        <v/>
      </c>
      <c r="J883" s="367" t="str">
        <f>IF('Data invoice'!S998=0,"",'Data invoice'!T998)</f>
        <v/>
      </c>
    </row>
    <row r="884" spans="1:10" ht="15.75" customHeight="1">
      <c r="A884" s="284" t="str">
        <f>IF('Data invoice'!J999=0,"",'Data invoice'!K999)</f>
        <v/>
      </c>
      <c r="B884" s="284" t="str">
        <f>IF('Data invoice'!K999=0,"",'Data invoice'!L999)</f>
        <v/>
      </c>
      <c r="C884" s="284" t="str">
        <f>IF('Data invoice'!L999=0,"",'Data invoice'!M999)</f>
        <v/>
      </c>
      <c r="D884" s="284" t="str">
        <f>IF('Data invoice'!M999=0,"",'Data invoice'!N999)</f>
        <v/>
      </c>
      <c r="E884" s="284" t="str">
        <f>IF('Data invoice'!N999=0,"",'Data invoice'!O999)</f>
        <v/>
      </c>
      <c r="F884" s="284" t="str">
        <f>IF('Data invoice'!O999=0,"",'Data invoice'!P999)</f>
        <v/>
      </c>
      <c r="G884" s="284" t="str">
        <f>IF('Data invoice'!P999=0,"",'Data invoice'!Q999)</f>
        <v/>
      </c>
      <c r="H884" s="284" t="str">
        <f>IF('Data invoice'!Q999=0,"",'Data invoice'!R999)</f>
        <v/>
      </c>
      <c r="I884" s="320" t="str">
        <f>IF('Data invoice'!R999=0,"",'Data invoice'!S999)</f>
        <v/>
      </c>
      <c r="J884" s="367" t="str">
        <f>IF('Data invoice'!S999=0,"",'Data invoice'!T999)</f>
        <v/>
      </c>
    </row>
    <row r="885" spans="1:10" ht="15.75" customHeight="1">
      <c r="A885" s="284" t="str">
        <f>IF('Data invoice'!J1000=0,"",'Data invoice'!K1000)</f>
        <v/>
      </c>
      <c r="B885" s="284" t="str">
        <f>IF('Data invoice'!K1000=0,"",'Data invoice'!L1000)</f>
        <v/>
      </c>
      <c r="C885" s="284" t="str">
        <f>IF('Data invoice'!L1000=0,"",'Data invoice'!M1000)</f>
        <v/>
      </c>
      <c r="D885" s="284" t="str">
        <f>IF('Data invoice'!M1000=0,"",'Data invoice'!N1000)</f>
        <v/>
      </c>
      <c r="E885" s="284" t="str">
        <f>IF('Data invoice'!N1000=0,"",'Data invoice'!O1000)</f>
        <v/>
      </c>
      <c r="F885" s="284" t="str">
        <f>IF('Data invoice'!O1000=0,"",'Data invoice'!P1000)</f>
        <v/>
      </c>
      <c r="G885" s="284" t="str">
        <f>IF('Data invoice'!P1000=0,"",'Data invoice'!Q1000)</f>
        <v/>
      </c>
      <c r="H885" s="284" t="str">
        <f>IF('Data invoice'!Q1000=0,"",'Data invoice'!R1000)</f>
        <v/>
      </c>
      <c r="I885" s="320" t="str">
        <f>IF('Data invoice'!R1000=0,"",'Data invoice'!S1000)</f>
        <v/>
      </c>
      <c r="J885" s="367" t="str">
        <f>IF('Data invoice'!S1000=0,"",'Data invoice'!T1000)</f>
        <v/>
      </c>
    </row>
    <row r="886" spans="1:10" ht="15.75" customHeight="1">
      <c r="A886" s="284" t="str">
        <f>IF('Data invoice'!J1001=0,"",'Data invoice'!K1001)</f>
        <v/>
      </c>
      <c r="B886" s="284" t="str">
        <f>IF('Data invoice'!K1001=0,"",'Data invoice'!L1001)</f>
        <v/>
      </c>
      <c r="C886" s="284" t="str">
        <f>IF('Data invoice'!L1001=0,"",'Data invoice'!M1001)</f>
        <v/>
      </c>
      <c r="D886" s="284" t="str">
        <f>IF('Data invoice'!M1001=0,"",'Data invoice'!N1001)</f>
        <v/>
      </c>
      <c r="E886" s="284" t="str">
        <f>IF('Data invoice'!N1001=0,"",'Data invoice'!O1001)</f>
        <v/>
      </c>
      <c r="F886" s="284" t="str">
        <f>IF('Data invoice'!O1001=0,"",'Data invoice'!P1001)</f>
        <v/>
      </c>
      <c r="G886" s="284" t="str">
        <f>IF('Data invoice'!P1001=0,"",'Data invoice'!Q1001)</f>
        <v/>
      </c>
      <c r="H886" s="284" t="str">
        <f>IF('Data invoice'!Q1001=0,"",'Data invoice'!R1001)</f>
        <v/>
      </c>
      <c r="I886" s="320" t="str">
        <f>IF('Data invoice'!R1001=0,"",'Data invoice'!S1001)</f>
        <v/>
      </c>
      <c r="J886" s="367" t="str">
        <f>IF('Data invoice'!S1001=0,"",'Data invoice'!T1001)</f>
        <v/>
      </c>
    </row>
    <row r="887" spans="1:10" ht="15.75" customHeight="1">
      <c r="A887" s="284" t="str">
        <f>IF('Data invoice'!J1002=0,"",'Data invoice'!K1002)</f>
        <v/>
      </c>
      <c r="B887" s="284" t="str">
        <f>IF('Data invoice'!K1002=0,"",'Data invoice'!L1002)</f>
        <v/>
      </c>
      <c r="C887" s="284" t="str">
        <f>IF('Data invoice'!L1002=0,"",'Data invoice'!M1002)</f>
        <v/>
      </c>
      <c r="D887" s="284" t="str">
        <f>IF('Data invoice'!M1002=0,"",'Data invoice'!N1002)</f>
        <v/>
      </c>
      <c r="E887" s="284" t="str">
        <f>IF('Data invoice'!N1002=0,"",'Data invoice'!O1002)</f>
        <v/>
      </c>
      <c r="F887" s="284" t="str">
        <f>IF('Data invoice'!O1002=0,"",'Data invoice'!P1002)</f>
        <v/>
      </c>
      <c r="G887" s="284" t="str">
        <f>IF('Data invoice'!P1002=0,"",'Data invoice'!Q1002)</f>
        <v/>
      </c>
      <c r="H887" s="284" t="str">
        <f>IF('Data invoice'!Q1002=0,"",'Data invoice'!R1002)</f>
        <v/>
      </c>
      <c r="I887" s="320" t="str">
        <f>IF('Data invoice'!R1002=0,"",'Data invoice'!S1002)</f>
        <v/>
      </c>
      <c r="J887" s="367" t="str">
        <f>IF('Data invoice'!S1002=0,"",'Data invoice'!T1002)</f>
        <v/>
      </c>
    </row>
    <row r="888" spans="1:10" ht="15.75" customHeight="1">
      <c r="A888" s="284" t="str">
        <f>IF('Data invoice'!J1003=0,"",'Data invoice'!K1003)</f>
        <v/>
      </c>
      <c r="B888" s="284" t="str">
        <f>IF('Data invoice'!K1003=0,"",'Data invoice'!L1003)</f>
        <v/>
      </c>
      <c r="C888" s="284" t="str">
        <f>IF('Data invoice'!L1003=0,"",'Data invoice'!M1003)</f>
        <v/>
      </c>
      <c r="D888" s="284" t="str">
        <f>IF('Data invoice'!M1003=0,"",'Data invoice'!N1003)</f>
        <v/>
      </c>
      <c r="E888" s="284" t="str">
        <f>IF('Data invoice'!N1003=0,"",'Data invoice'!O1003)</f>
        <v/>
      </c>
      <c r="F888" s="284" t="str">
        <f>IF('Data invoice'!O1003=0,"",'Data invoice'!P1003)</f>
        <v/>
      </c>
      <c r="G888" s="284" t="str">
        <f>IF('Data invoice'!P1003=0,"",'Data invoice'!Q1003)</f>
        <v/>
      </c>
      <c r="H888" s="284" t="str">
        <f>IF('Data invoice'!Q1003=0,"",'Data invoice'!R1003)</f>
        <v/>
      </c>
      <c r="I888" s="320" t="str">
        <f>IF('Data invoice'!R1003=0,"",'Data invoice'!S1003)</f>
        <v/>
      </c>
      <c r="J888" s="367" t="str">
        <f>IF('Data invoice'!S1003=0,"",'Data invoice'!T1003)</f>
        <v/>
      </c>
    </row>
    <row r="889" spans="1:10" ht="15.75" customHeight="1">
      <c r="A889" s="284" t="str">
        <f>IF('Data invoice'!J1004=0,"",'Data invoice'!K1004)</f>
        <v/>
      </c>
      <c r="B889" s="284" t="str">
        <f>IF('Data invoice'!K1004=0,"",'Data invoice'!L1004)</f>
        <v/>
      </c>
      <c r="C889" s="284" t="str">
        <f>IF('Data invoice'!L1004=0,"",'Data invoice'!M1004)</f>
        <v/>
      </c>
      <c r="D889" s="284" t="str">
        <f>IF('Data invoice'!M1004=0,"",'Data invoice'!N1004)</f>
        <v/>
      </c>
      <c r="E889" s="284" t="str">
        <f>IF('Data invoice'!N1004=0,"",'Data invoice'!O1004)</f>
        <v/>
      </c>
      <c r="F889" s="284" t="str">
        <f>IF('Data invoice'!O1004=0,"",'Data invoice'!P1004)</f>
        <v/>
      </c>
      <c r="G889" s="284" t="str">
        <f>IF('Data invoice'!P1004=0,"",'Data invoice'!Q1004)</f>
        <v/>
      </c>
      <c r="H889" s="284" t="str">
        <f>IF('Data invoice'!Q1004=0,"",'Data invoice'!R1004)</f>
        <v/>
      </c>
      <c r="I889" s="320" t="str">
        <f>IF('Data invoice'!R1004=0,"",'Data invoice'!S1004)</f>
        <v/>
      </c>
      <c r="J889" s="367" t="str">
        <f>IF('Data invoice'!S1004=0,"",'Data invoice'!T1004)</f>
        <v/>
      </c>
    </row>
    <row r="890" spans="1:10" ht="15.75" customHeight="1">
      <c r="A890" s="284" t="str">
        <f>IF('Data invoice'!J1005=0,"",'Data invoice'!K1005)</f>
        <v/>
      </c>
      <c r="B890" s="284" t="str">
        <f>IF('Data invoice'!K1005=0,"",'Data invoice'!L1005)</f>
        <v/>
      </c>
      <c r="C890" s="284" t="str">
        <f>IF('Data invoice'!L1005=0,"",'Data invoice'!M1005)</f>
        <v/>
      </c>
      <c r="D890" s="284" t="str">
        <f>IF('Data invoice'!M1005=0,"",'Data invoice'!N1005)</f>
        <v/>
      </c>
      <c r="E890" s="284" t="str">
        <f>IF('Data invoice'!N1005=0,"",'Data invoice'!O1005)</f>
        <v/>
      </c>
      <c r="F890" s="284" t="str">
        <f>IF('Data invoice'!O1005=0,"",'Data invoice'!P1005)</f>
        <v/>
      </c>
      <c r="G890" s="284" t="str">
        <f>IF('Data invoice'!P1005=0,"",'Data invoice'!Q1005)</f>
        <v/>
      </c>
      <c r="H890" s="284" t="str">
        <f>IF('Data invoice'!Q1005=0,"",'Data invoice'!R1005)</f>
        <v/>
      </c>
      <c r="I890" s="320" t="str">
        <f>IF('Data invoice'!R1005=0,"",'Data invoice'!S1005)</f>
        <v/>
      </c>
      <c r="J890" s="367" t="str">
        <f>IF('Data invoice'!S1005=0,"",'Data invoice'!T1005)</f>
        <v/>
      </c>
    </row>
    <row r="891" spans="1:10" ht="15.75" customHeight="1">
      <c r="A891" s="284" t="str">
        <f>IF('Data invoice'!J1006=0,"",'Data invoice'!K1006)</f>
        <v/>
      </c>
      <c r="B891" s="284" t="str">
        <f>IF('Data invoice'!K1006=0,"",'Data invoice'!L1006)</f>
        <v/>
      </c>
      <c r="C891" s="284" t="str">
        <f>IF('Data invoice'!L1006=0,"",'Data invoice'!M1006)</f>
        <v/>
      </c>
      <c r="D891" s="284" t="str">
        <f>IF('Data invoice'!M1006=0,"",'Data invoice'!N1006)</f>
        <v/>
      </c>
      <c r="E891" s="284" t="str">
        <f>IF('Data invoice'!N1006=0,"",'Data invoice'!O1006)</f>
        <v/>
      </c>
      <c r="F891" s="284" t="str">
        <f>IF('Data invoice'!O1006=0,"",'Data invoice'!P1006)</f>
        <v/>
      </c>
      <c r="G891" s="284" t="str">
        <f>IF('Data invoice'!P1006=0,"",'Data invoice'!Q1006)</f>
        <v/>
      </c>
      <c r="H891" s="284" t="str">
        <f>IF('Data invoice'!Q1006=0,"",'Data invoice'!R1006)</f>
        <v/>
      </c>
      <c r="I891" s="320" t="str">
        <f>IF('Data invoice'!R1006=0,"",'Data invoice'!S1006)</f>
        <v/>
      </c>
      <c r="J891" s="367" t="str">
        <f>IF('Data invoice'!S1006=0,"",'Data invoice'!T1006)</f>
        <v/>
      </c>
    </row>
    <row r="892" spans="1:10" ht="15.75" customHeight="1">
      <c r="A892" s="284" t="str">
        <f>IF('Data invoice'!J1007=0,"",'Data invoice'!K1007)</f>
        <v/>
      </c>
      <c r="B892" s="284" t="str">
        <f>IF('Data invoice'!K1007=0,"",'Data invoice'!L1007)</f>
        <v/>
      </c>
      <c r="C892" s="284" t="str">
        <f>IF('Data invoice'!L1007=0,"",'Data invoice'!M1007)</f>
        <v/>
      </c>
      <c r="D892" s="284" t="str">
        <f>IF('Data invoice'!M1007=0,"",'Data invoice'!N1007)</f>
        <v/>
      </c>
      <c r="E892" s="284" t="str">
        <f>IF('Data invoice'!N1007=0,"",'Data invoice'!O1007)</f>
        <v/>
      </c>
      <c r="F892" s="284" t="str">
        <f>IF('Data invoice'!O1007=0,"",'Data invoice'!P1007)</f>
        <v/>
      </c>
      <c r="G892" s="284" t="str">
        <f>IF('Data invoice'!P1007=0,"",'Data invoice'!Q1007)</f>
        <v/>
      </c>
      <c r="H892" s="284" t="str">
        <f>IF('Data invoice'!Q1007=0,"",'Data invoice'!R1007)</f>
        <v/>
      </c>
      <c r="I892" s="320" t="str">
        <f>IF('Data invoice'!R1007=0,"",'Data invoice'!S1007)</f>
        <v/>
      </c>
      <c r="J892" s="367" t="str">
        <f>IF('Data invoice'!S1007=0,"",'Data invoice'!T1007)</f>
        <v/>
      </c>
    </row>
    <row r="893" spans="1:10" ht="15.75" customHeight="1">
      <c r="A893" s="284" t="str">
        <f>IF('Data invoice'!J1008=0,"",'Data invoice'!K1008)</f>
        <v/>
      </c>
      <c r="B893" s="284" t="str">
        <f>IF('Data invoice'!K1008=0,"",'Data invoice'!L1008)</f>
        <v/>
      </c>
      <c r="C893" s="284" t="str">
        <f>IF('Data invoice'!L1008=0,"",'Data invoice'!M1008)</f>
        <v/>
      </c>
      <c r="D893" s="284" t="str">
        <f>IF('Data invoice'!M1008=0,"",'Data invoice'!N1008)</f>
        <v/>
      </c>
      <c r="E893" s="284" t="str">
        <f>IF('Data invoice'!N1008=0,"",'Data invoice'!O1008)</f>
        <v/>
      </c>
      <c r="F893" s="284" t="str">
        <f>IF('Data invoice'!O1008=0,"",'Data invoice'!P1008)</f>
        <v/>
      </c>
      <c r="G893" s="284" t="str">
        <f>IF('Data invoice'!P1008=0,"",'Data invoice'!Q1008)</f>
        <v/>
      </c>
      <c r="H893" s="284" t="str">
        <f>IF('Data invoice'!Q1008=0,"",'Data invoice'!R1008)</f>
        <v/>
      </c>
      <c r="I893" s="320" t="str">
        <f>IF('Data invoice'!R1008=0,"",'Data invoice'!S1008)</f>
        <v/>
      </c>
      <c r="J893" s="367" t="str">
        <f>IF('Data invoice'!S1008=0,"",'Data invoice'!T1008)</f>
        <v/>
      </c>
    </row>
    <row r="894" spans="1:10" ht="15.75" customHeight="1">
      <c r="A894" s="284" t="str">
        <f>IF('Data invoice'!J1009=0,"",'Data invoice'!K1009)</f>
        <v/>
      </c>
      <c r="B894" s="284" t="str">
        <f>IF('Data invoice'!K1009=0,"",'Data invoice'!L1009)</f>
        <v/>
      </c>
      <c r="C894" s="284" t="str">
        <f>IF('Data invoice'!L1009=0,"",'Data invoice'!M1009)</f>
        <v/>
      </c>
      <c r="D894" s="284" t="str">
        <f>IF('Data invoice'!M1009=0,"",'Data invoice'!N1009)</f>
        <v/>
      </c>
      <c r="E894" s="284" t="str">
        <f>IF('Data invoice'!N1009=0,"",'Data invoice'!O1009)</f>
        <v/>
      </c>
      <c r="F894" s="284" t="str">
        <f>IF('Data invoice'!O1009=0,"",'Data invoice'!P1009)</f>
        <v/>
      </c>
      <c r="G894" s="284" t="str">
        <f>IF('Data invoice'!P1009=0,"",'Data invoice'!Q1009)</f>
        <v/>
      </c>
      <c r="H894" s="284" t="str">
        <f>IF('Data invoice'!Q1009=0,"",'Data invoice'!R1009)</f>
        <v/>
      </c>
      <c r="I894" s="320" t="str">
        <f>IF('Data invoice'!R1009=0,"",'Data invoice'!S1009)</f>
        <v/>
      </c>
      <c r="J894" s="367" t="str">
        <f>IF('Data invoice'!S1009=0,"",'Data invoice'!T1009)</f>
        <v/>
      </c>
    </row>
    <row r="895" spans="1:10" ht="15.75" customHeight="1">
      <c r="A895" s="284" t="str">
        <f>IF('Data invoice'!J1010=0,"",'Data invoice'!K1010)</f>
        <v/>
      </c>
      <c r="B895" s="284" t="str">
        <f>IF('Data invoice'!K1010=0,"",'Data invoice'!L1010)</f>
        <v/>
      </c>
      <c r="C895" s="284" t="str">
        <f>IF('Data invoice'!L1010=0,"",'Data invoice'!M1010)</f>
        <v/>
      </c>
      <c r="D895" s="284" t="str">
        <f>IF('Data invoice'!M1010=0,"",'Data invoice'!N1010)</f>
        <v/>
      </c>
      <c r="E895" s="284" t="str">
        <f>IF('Data invoice'!N1010=0,"",'Data invoice'!O1010)</f>
        <v/>
      </c>
      <c r="F895" s="284" t="str">
        <f>IF('Data invoice'!O1010=0,"",'Data invoice'!P1010)</f>
        <v/>
      </c>
      <c r="G895" s="284" t="str">
        <f>IF('Data invoice'!P1010=0,"",'Data invoice'!Q1010)</f>
        <v/>
      </c>
      <c r="H895" s="284" t="str">
        <f>IF('Data invoice'!Q1010=0,"",'Data invoice'!R1010)</f>
        <v/>
      </c>
      <c r="I895" s="320" t="str">
        <f>IF('Data invoice'!R1010=0,"",'Data invoice'!S1010)</f>
        <v/>
      </c>
      <c r="J895" s="367" t="str">
        <f>IF('Data invoice'!S1010=0,"",'Data invoice'!T1010)</f>
        <v/>
      </c>
    </row>
    <row r="896" spans="1:10" ht="15.75" customHeight="1">
      <c r="A896" s="284" t="str">
        <f>IF('Data invoice'!J1011=0,"",'Data invoice'!K1011)</f>
        <v/>
      </c>
      <c r="B896" s="284" t="str">
        <f>IF('Data invoice'!K1011=0,"",'Data invoice'!L1011)</f>
        <v/>
      </c>
      <c r="C896" s="284" t="str">
        <f>IF('Data invoice'!L1011=0,"",'Data invoice'!M1011)</f>
        <v/>
      </c>
      <c r="D896" s="284" t="str">
        <f>IF('Data invoice'!M1011=0,"",'Data invoice'!N1011)</f>
        <v/>
      </c>
      <c r="E896" s="284" t="str">
        <f>IF('Data invoice'!N1011=0,"",'Data invoice'!O1011)</f>
        <v/>
      </c>
      <c r="F896" s="284" t="str">
        <f>IF('Data invoice'!O1011=0,"",'Data invoice'!P1011)</f>
        <v/>
      </c>
      <c r="G896" s="284" t="str">
        <f>IF('Data invoice'!P1011=0,"",'Data invoice'!Q1011)</f>
        <v/>
      </c>
      <c r="H896" s="284" t="str">
        <f>IF('Data invoice'!Q1011=0,"",'Data invoice'!R1011)</f>
        <v/>
      </c>
      <c r="I896" s="320" t="str">
        <f>IF('Data invoice'!R1011=0,"",'Data invoice'!S1011)</f>
        <v/>
      </c>
      <c r="J896" s="367" t="str">
        <f>IF('Data invoice'!S1011=0,"",'Data invoice'!T1011)</f>
        <v/>
      </c>
    </row>
    <row r="897" spans="1:10" ht="15.75" customHeight="1">
      <c r="A897" s="284" t="str">
        <f>IF('Data invoice'!J1012=0,"",'Data invoice'!K1012)</f>
        <v/>
      </c>
      <c r="B897" s="284" t="str">
        <f>IF('Data invoice'!K1012=0,"",'Data invoice'!L1012)</f>
        <v/>
      </c>
      <c r="C897" s="284" t="str">
        <f>IF('Data invoice'!L1012=0,"",'Data invoice'!M1012)</f>
        <v/>
      </c>
      <c r="D897" s="284" t="str">
        <f>IF('Data invoice'!M1012=0,"",'Data invoice'!N1012)</f>
        <v/>
      </c>
      <c r="E897" s="284" t="str">
        <f>IF('Data invoice'!N1012=0,"",'Data invoice'!O1012)</f>
        <v/>
      </c>
      <c r="F897" s="284" t="str">
        <f>IF('Data invoice'!O1012=0,"",'Data invoice'!P1012)</f>
        <v/>
      </c>
      <c r="G897" s="284" t="str">
        <f>IF('Data invoice'!P1012=0,"",'Data invoice'!Q1012)</f>
        <v/>
      </c>
      <c r="H897" s="284" t="str">
        <f>IF('Data invoice'!Q1012=0,"",'Data invoice'!R1012)</f>
        <v/>
      </c>
      <c r="I897" s="320" t="str">
        <f>IF('Data invoice'!R1012=0,"",'Data invoice'!S1012)</f>
        <v/>
      </c>
      <c r="J897" s="367" t="str">
        <f>IF('Data invoice'!S1012=0,"",'Data invoice'!T1012)</f>
        <v/>
      </c>
    </row>
    <row r="898" spans="1:10" ht="15.75" customHeight="1">
      <c r="A898" s="284" t="str">
        <f>IF('Data invoice'!J1013=0,"",'Data invoice'!K1013)</f>
        <v/>
      </c>
      <c r="B898" s="284" t="str">
        <f>IF('Data invoice'!K1013=0,"",'Data invoice'!L1013)</f>
        <v/>
      </c>
      <c r="C898" s="284" t="str">
        <f>IF('Data invoice'!L1013=0,"",'Data invoice'!M1013)</f>
        <v/>
      </c>
      <c r="D898" s="284" t="str">
        <f>IF('Data invoice'!M1013=0,"",'Data invoice'!N1013)</f>
        <v/>
      </c>
      <c r="E898" s="284" t="str">
        <f>IF('Data invoice'!N1013=0,"",'Data invoice'!O1013)</f>
        <v/>
      </c>
      <c r="F898" s="284" t="str">
        <f>IF('Data invoice'!O1013=0,"",'Data invoice'!P1013)</f>
        <v/>
      </c>
      <c r="G898" s="284" t="str">
        <f>IF('Data invoice'!P1013=0,"",'Data invoice'!Q1013)</f>
        <v/>
      </c>
      <c r="H898" s="284" t="str">
        <f>IF('Data invoice'!Q1013=0,"",'Data invoice'!R1013)</f>
        <v/>
      </c>
      <c r="I898" s="320" t="str">
        <f>IF('Data invoice'!R1013=0,"",'Data invoice'!S1013)</f>
        <v/>
      </c>
      <c r="J898" s="367" t="str">
        <f>IF('Data invoice'!S1013=0,"",'Data invoice'!T1013)</f>
        <v/>
      </c>
    </row>
    <row r="899" spans="1:10" ht="15.75" customHeight="1">
      <c r="A899" s="284" t="str">
        <f>IF('Data invoice'!J1014=0,"",'Data invoice'!K1014)</f>
        <v/>
      </c>
      <c r="B899" s="284" t="str">
        <f>IF('Data invoice'!K1014=0,"",'Data invoice'!L1014)</f>
        <v/>
      </c>
      <c r="C899" s="284" t="str">
        <f>IF('Data invoice'!L1014=0,"",'Data invoice'!M1014)</f>
        <v/>
      </c>
      <c r="D899" s="284" t="str">
        <f>IF('Data invoice'!M1014=0,"",'Data invoice'!N1014)</f>
        <v/>
      </c>
      <c r="E899" s="284" t="str">
        <f>IF('Data invoice'!N1014=0,"",'Data invoice'!O1014)</f>
        <v/>
      </c>
      <c r="F899" s="284" t="str">
        <f>IF('Data invoice'!O1014=0,"",'Data invoice'!P1014)</f>
        <v/>
      </c>
      <c r="G899" s="284" t="str">
        <f>IF('Data invoice'!P1014=0,"",'Data invoice'!Q1014)</f>
        <v/>
      </c>
      <c r="H899" s="284" t="str">
        <f>IF('Data invoice'!Q1014=0,"",'Data invoice'!R1014)</f>
        <v/>
      </c>
      <c r="I899" s="320" t="str">
        <f>IF('Data invoice'!R1014=0,"",'Data invoice'!S1014)</f>
        <v/>
      </c>
      <c r="J899" s="367" t="str">
        <f>IF('Data invoice'!S1014=0,"",'Data invoice'!T1014)</f>
        <v/>
      </c>
    </row>
    <row r="900" spans="1:10" ht="15.75" customHeight="1">
      <c r="A900" s="284" t="str">
        <f>IF('Data invoice'!J1015=0,"",'Data invoice'!K1015)</f>
        <v/>
      </c>
      <c r="B900" s="284" t="str">
        <f>IF('Data invoice'!K1015=0,"",'Data invoice'!L1015)</f>
        <v/>
      </c>
      <c r="C900" s="284" t="str">
        <f>IF('Data invoice'!L1015=0,"",'Data invoice'!M1015)</f>
        <v/>
      </c>
      <c r="D900" s="284" t="str">
        <f>IF('Data invoice'!M1015=0,"",'Data invoice'!N1015)</f>
        <v/>
      </c>
      <c r="E900" s="284" t="str">
        <f>IF('Data invoice'!N1015=0,"",'Data invoice'!O1015)</f>
        <v/>
      </c>
      <c r="F900" s="284" t="str">
        <f>IF('Data invoice'!O1015=0,"",'Data invoice'!P1015)</f>
        <v/>
      </c>
      <c r="G900" s="284" t="str">
        <f>IF('Data invoice'!P1015=0,"",'Data invoice'!Q1015)</f>
        <v/>
      </c>
      <c r="H900" s="284" t="str">
        <f>IF('Data invoice'!Q1015=0,"",'Data invoice'!R1015)</f>
        <v/>
      </c>
      <c r="I900" s="320" t="str">
        <f>IF('Data invoice'!R1015=0,"",'Data invoice'!S1015)</f>
        <v/>
      </c>
      <c r="J900" s="367" t="str">
        <f>IF('Data invoice'!S1015=0,"",'Data invoice'!T1015)</f>
        <v/>
      </c>
    </row>
    <row r="901" spans="1:10" ht="15.75" customHeight="1">
      <c r="A901" s="284" t="str">
        <f>IF('Data invoice'!J1016=0,"",'Data invoice'!K1016)</f>
        <v/>
      </c>
      <c r="B901" s="284" t="str">
        <f>IF('Data invoice'!K1016=0,"",'Data invoice'!L1016)</f>
        <v/>
      </c>
      <c r="C901" s="284" t="str">
        <f>IF('Data invoice'!L1016=0,"",'Data invoice'!M1016)</f>
        <v/>
      </c>
      <c r="D901" s="284" t="str">
        <f>IF('Data invoice'!M1016=0,"",'Data invoice'!N1016)</f>
        <v/>
      </c>
      <c r="E901" s="284" t="str">
        <f>IF('Data invoice'!N1016=0,"",'Data invoice'!O1016)</f>
        <v/>
      </c>
      <c r="F901" s="284" t="str">
        <f>IF('Data invoice'!O1016=0,"",'Data invoice'!P1016)</f>
        <v/>
      </c>
      <c r="G901" s="284" t="str">
        <f>IF('Data invoice'!P1016=0,"",'Data invoice'!Q1016)</f>
        <v/>
      </c>
      <c r="H901" s="284" t="str">
        <f>IF('Data invoice'!Q1016=0,"",'Data invoice'!R1016)</f>
        <v/>
      </c>
      <c r="I901" s="320" t="str">
        <f>IF('Data invoice'!R1016=0,"",'Data invoice'!S1016)</f>
        <v/>
      </c>
      <c r="J901" s="367" t="str">
        <f>IF('Data invoice'!S1016=0,"",'Data invoice'!T1016)</f>
        <v/>
      </c>
    </row>
    <row r="902" spans="1:10" ht="15.75" customHeight="1">
      <c r="A902" s="284" t="str">
        <f>IF('Data invoice'!J1017=0,"",'Data invoice'!K1017)</f>
        <v/>
      </c>
      <c r="B902" s="284" t="str">
        <f>IF('Data invoice'!K1017=0,"",'Data invoice'!L1017)</f>
        <v/>
      </c>
      <c r="C902" s="284" t="str">
        <f>IF('Data invoice'!L1017=0,"",'Data invoice'!M1017)</f>
        <v/>
      </c>
      <c r="D902" s="284" t="str">
        <f>IF('Data invoice'!M1017=0,"",'Data invoice'!N1017)</f>
        <v/>
      </c>
      <c r="E902" s="284" t="str">
        <f>IF('Data invoice'!N1017=0,"",'Data invoice'!O1017)</f>
        <v/>
      </c>
      <c r="F902" s="284" t="str">
        <f>IF('Data invoice'!O1017=0,"",'Data invoice'!P1017)</f>
        <v/>
      </c>
      <c r="G902" s="284" t="str">
        <f>IF('Data invoice'!P1017=0,"",'Data invoice'!Q1017)</f>
        <v/>
      </c>
      <c r="H902" s="284" t="str">
        <f>IF('Data invoice'!Q1017=0,"",'Data invoice'!R1017)</f>
        <v/>
      </c>
      <c r="I902" s="320" t="str">
        <f>IF('Data invoice'!R1017=0,"",'Data invoice'!S1017)</f>
        <v/>
      </c>
      <c r="J902" s="367" t="str">
        <f>IF('Data invoice'!S1017=0,"",'Data invoice'!T1017)</f>
        <v/>
      </c>
    </row>
    <row r="903" spans="1:10" ht="15.75" customHeight="1">
      <c r="A903" s="284" t="str">
        <f>IF('Data invoice'!J1018=0,"",'Data invoice'!K1018)</f>
        <v/>
      </c>
      <c r="B903" s="284" t="str">
        <f>IF('Data invoice'!K1018=0,"",'Data invoice'!L1018)</f>
        <v/>
      </c>
      <c r="C903" s="284" t="str">
        <f>IF('Data invoice'!L1018=0,"",'Data invoice'!M1018)</f>
        <v/>
      </c>
      <c r="D903" s="284" t="str">
        <f>IF('Data invoice'!M1018=0,"",'Data invoice'!N1018)</f>
        <v/>
      </c>
      <c r="E903" s="284" t="str">
        <f>IF('Data invoice'!N1018=0,"",'Data invoice'!O1018)</f>
        <v/>
      </c>
      <c r="F903" s="284" t="str">
        <f>IF('Data invoice'!O1018=0,"",'Data invoice'!P1018)</f>
        <v/>
      </c>
      <c r="G903" s="284" t="str">
        <f>IF('Data invoice'!P1018=0,"",'Data invoice'!Q1018)</f>
        <v/>
      </c>
      <c r="H903" s="284" t="str">
        <f>IF('Data invoice'!Q1018=0,"",'Data invoice'!R1018)</f>
        <v/>
      </c>
      <c r="I903" s="320" t="str">
        <f>IF('Data invoice'!R1018=0,"",'Data invoice'!S1018)</f>
        <v/>
      </c>
      <c r="J903" s="367" t="str">
        <f>IF('Data invoice'!S1018=0,"",'Data invoice'!T1018)</f>
        <v/>
      </c>
    </row>
    <row r="904" spans="1:10" ht="15.75" customHeight="1">
      <c r="A904" s="284" t="str">
        <f>IF('Data invoice'!J1019=0,"",'Data invoice'!K1019)</f>
        <v/>
      </c>
      <c r="B904" s="284" t="str">
        <f>IF('Data invoice'!K1019=0,"",'Data invoice'!L1019)</f>
        <v/>
      </c>
      <c r="C904" s="284" t="str">
        <f>IF('Data invoice'!L1019=0,"",'Data invoice'!M1019)</f>
        <v/>
      </c>
      <c r="D904" s="284" t="str">
        <f>IF('Data invoice'!M1019=0,"",'Data invoice'!N1019)</f>
        <v/>
      </c>
      <c r="E904" s="284" t="str">
        <f>IF('Data invoice'!N1019=0,"",'Data invoice'!O1019)</f>
        <v/>
      </c>
      <c r="F904" s="284" t="str">
        <f>IF('Data invoice'!O1019=0,"",'Data invoice'!P1019)</f>
        <v/>
      </c>
      <c r="G904" s="284" t="str">
        <f>IF('Data invoice'!P1019=0,"",'Data invoice'!Q1019)</f>
        <v/>
      </c>
      <c r="H904" s="284" t="str">
        <f>IF('Data invoice'!Q1019=0,"",'Data invoice'!R1019)</f>
        <v/>
      </c>
      <c r="I904" s="320" t="str">
        <f>IF('Data invoice'!R1019=0,"",'Data invoice'!S1019)</f>
        <v/>
      </c>
      <c r="J904" s="367" t="str">
        <f>IF('Data invoice'!S1019=0,"",'Data invoice'!T1019)</f>
        <v/>
      </c>
    </row>
    <row r="905" spans="1:10" ht="15.75" customHeight="1">
      <c r="A905" s="284" t="str">
        <f>IF('Data invoice'!J1020=0,"",'Data invoice'!K1020)</f>
        <v/>
      </c>
      <c r="B905" s="284" t="str">
        <f>IF('Data invoice'!K1020=0,"",'Data invoice'!L1020)</f>
        <v/>
      </c>
      <c r="C905" s="284" t="str">
        <f>IF('Data invoice'!L1020=0,"",'Data invoice'!M1020)</f>
        <v/>
      </c>
      <c r="D905" s="284" t="str">
        <f>IF('Data invoice'!M1020=0,"",'Data invoice'!N1020)</f>
        <v/>
      </c>
      <c r="E905" s="284" t="str">
        <f>IF('Data invoice'!N1020=0,"",'Data invoice'!O1020)</f>
        <v/>
      </c>
      <c r="F905" s="284" t="str">
        <f>IF('Data invoice'!O1020=0,"",'Data invoice'!P1020)</f>
        <v/>
      </c>
      <c r="G905" s="284" t="str">
        <f>IF('Data invoice'!P1020=0,"",'Data invoice'!Q1020)</f>
        <v/>
      </c>
      <c r="H905" s="284" t="str">
        <f>IF('Data invoice'!Q1020=0,"",'Data invoice'!R1020)</f>
        <v/>
      </c>
      <c r="I905" s="320" t="str">
        <f>IF('Data invoice'!R1020=0,"",'Data invoice'!S1020)</f>
        <v/>
      </c>
      <c r="J905" s="367" t="str">
        <f>IF('Data invoice'!S1020=0,"",'Data invoice'!T1020)</f>
        <v/>
      </c>
    </row>
    <row r="906" spans="1:10" ht="15.75" customHeight="1">
      <c r="A906" s="284" t="str">
        <f>IF('Data invoice'!J1021=0,"",'Data invoice'!K1021)</f>
        <v/>
      </c>
      <c r="B906" s="284" t="str">
        <f>IF('Data invoice'!K1021=0,"",'Data invoice'!L1021)</f>
        <v/>
      </c>
      <c r="C906" s="284" t="str">
        <f>IF('Data invoice'!L1021=0,"",'Data invoice'!M1021)</f>
        <v/>
      </c>
      <c r="D906" s="284" t="str">
        <f>IF('Data invoice'!M1021=0,"",'Data invoice'!N1021)</f>
        <v/>
      </c>
      <c r="E906" s="284" t="str">
        <f>IF('Data invoice'!N1021=0,"",'Data invoice'!O1021)</f>
        <v/>
      </c>
      <c r="F906" s="284" t="str">
        <f>IF('Data invoice'!O1021=0,"",'Data invoice'!P1021)</f>
        <v/>
      </c>
      <c r="G906" s="284" t="str">
        <f>IF('Data invoice'!P1021=0,"",'Data invoice'!Q1021)</f>
        <v/>
      </c>
      <c r="H906" s="284" t="str">
        <f>IF('Data invoice'!Q1021=0,"",'Data invoice'!R1021)</f>
        <v/>
      </c>
      <c r="I906" s="320" t="str">
        <f>IF('Data invoice'!R1021=0,"",'Data invoice'!S1021)</f>
        <v/>
      </c>
      <c r="J906" s="367" t="str">
        <f>IF('Data invoice'!S1021=0,"",'Data invoice'!T1021)</f>
        <v/>
      </c>
    </row>
    <row r="907" spans="1:10" ht="15.75" customHeight="1">
      <c r="A907" s="284" t="str">
        <f>IF('Data invoice'!J1022=0,"",'Data invoice'!K1022)</f>
        <v/>
      </c>
      <c r="B907" s="284" t="str">
        <f>IF('Data invoice'!K1022=0,"",'Data invoice'!L1022)</f>
        <v/>
      </c>
      <c r="C907" s="284" t="str">
        <f>IF('Data invoice'!L1022=0,"",'Data invoice'!M1022)</f>
        <v/>
      </c>
      <c r="D907" s="284" t="str">
        <f>IF('Data invoice'!M1022=0,"",'Data invoice'!N1022)</f>
        <v/>
      </c>
      <c r="E907" s="284" t="str">
        <f>IF('Data invoice'!N1022=0,"",'Data invoice'!O1022)</f>
        <v/>
      </c>
      <c r="F907" s="284" t="str">
        <f>IF('Data invoice'!O1022=0,"",'Data invoice'!P1022)</f>
        <v/>
      </c>
      <c r="G907" s="284" t="str">
        <f>IF('Data invoice'!P1022=0,"",'Data invoice'!Q1022)</f>
        <v/>
      </c>
      <c r="H907" s="284" t="str">
        <f>IF('Data invoice'!Q1022=0,"",'Data invoice'!R1022)</f>
        <v/>
      </c>
      <c r="I907" s="320" t="str">
        <f>IF('Data invoice'!R1022=0,"",'Data invoice'!S1022)</f>
        <v/>
      </c>
      <c r="J907" s="367" t="str">
        <f>IF('Data invoice'!S1022=0,"",'Data invoice'!T1022)</f>
        <v/>
      </c>
    </row>
    <row r="908" spans="1:10" ht="15.75" customHeight="1">
      <c r="A908" s="284" t="str">
        <f>IF('Data invoice'!J1023=0,"",'Data invoice'!K1023)</f>
        <v/>
      </c>
      <c r="B908" s="284" t="str">
        <f>IF('Data invoice'!K1023=0,"",'Data invoice'!L1023)</f>
        <v/>
      </c>
      <c r="C908" s="284" t="str">
        <f>IF('Data invoice'!L1023=0,"",'Data invoice'!M1023)</f>
        <v/>
      </c>
      <c r="D908" s="284" t="str">
        <f>IF('Data invoice'!M1023=0,"",'Data invoice'!N1023)</f>
        <v/>
      </c>
      <c r="E908" s="284" t="str">
        <f>IF('Data invoice'!N1023=0,"",'Data invoice'!O1023)</f>
        <v/>
      </c>
      <c r="F908" s="284" t="str">
        <f>IF('Data invoice'!O1023=0,"",'Data invoice'!P1023)</f>
        <v/>
      </c>
      <c r="G908" s="284" t="str">
        <f>IF('Data invoice'!P1023=0,"",'Data invoice'!Q1023)</f>
        <v/>
      </c>
      <c r="H908" s="284" t="str">
        <f>IF('Data invoice'!Q1023=0,"",'Data invoice'!R1023)</f>
        <v/>
      </c>
      <c r="I908" s="320" t="str">
        <f>IF('Data invoice'!R1023=0,"",'Data invoice'!S1023)</f>
        <v/>
      </c>
      <c r="J908" s="367" t="str">
        <f>IF('Data invoice'!S1023=0,"",'Data invoice'!T1023)</f>
        <v/>
      </c>
    </row>
    <row r="909" spans="1:10" ht="15.75" customHeight="1">
      <c r="A909" s="284" t="str">
        <f>IF('Data invoice'!J1024=0,"",'Data invoice'!K1024)</f>
        <v/>
      </c>
      <c r="B909" s="284" t="str">
        <f>IF('Data invoice'!K1024=0,"",'Data invoice'!L1024)</f>
        <v/>
      </c>
      <c r="C909" s="284" t="str">
        <f>IF('Data invoice'!L1024=0,"",'Data invoice'!M1024)</f>
        <v/>
      </c>
      <c r="D909" s="284" t="str">
        <f>IF('Data invoice'!M1024=0,"",'Data invoice'!N1024)</f>
        <v/>
      </c>
      <c r="E909" s="284" t="str">
        <f>IF('Data invoice'!N1024=0,"",'Data invoice'!O1024)</f>
        <v/>
      </c>
      <c r="F909" s="284" t="str">
        <f>IF('Data invoice'!O1024=0,"",'Data invoice'!P1024)</f>
        <v/>
      </c>
      <c r="G909" s="284" t="str">
        <f>IF('Data invoice'!P1024=0,"",'Data invoice'!Q1024)</f>
        <v/>
      </c>
      <c r="H909" s="284" t="str">
        <f>IF('Data invoice'!Q1024=0,"",'Data invoice'!R1024)</f>
        <v/>
      </c>
      <c r="I909" s="320" t="str">
        <f>IF('Data invoice'!R1024=0,"",'Data invoice'!S1024)</f>
        <v/>
      </c>
      <c r="J909" s="367" t="str">
        <f>IF('Data invoice'!S1024=0,"",'Data invoice'!T1024)</f>
        <v/>
      </c>
    </row>
    <row r="910" spans="1:10" ht="15.75" customHeight="1">
      <c r="A910" s="284" t="str">
        <f>IF('Data invoice'!J1025=0,"",'Data invoice'!K1025)</f>
        <v/>
      </c>
      <c r="B910" s="284" t="str">
        <f>IF('Data invoice'!K1025=0,"",'Data invoice'!L1025)</f>
        <v/>
      </c>
      <c r="C910" s="284" t="str">
        <f>IF('Data invoice'!L1025=0,"",'Data invoice'!M1025)</f>
        <v/>
      </c>
      <c r="D910" s="284" t="str">
        <f>IF('Data invoice'!M1025=0,"",'Data invoice'!N1025)</f>
        <v/>
      </c>
      <c r="E910" s="284" t="str">
        <f>IF('Data invoice'!N1025=0,"",'Data invoice'!O1025)</f>
        <v/>
      </c>
      <c r="F910" s="284" t="str">
        <f>IF('Data invoice'!O1025=0,"",'Data invoice'!P1025)</f>
        <v/>
      </c>
      <c r="G910" s="284" t="str">
        <f>IF('Data invoice'!P1025=0,"",'Data invoice'!Q1025)</f>
        <v/>
      </c>
      <c r="H910" s="284" t="str">
        <f>IF('Data invoice'!Q1025=0,"",'Data invoice'!R1025)</f>
        <v/>
      </c>
      <c r="I910" s="320" t="str">
        <f>IF('Data invoice'!R1025=0,"",'Data invoice'!S1025)</f>
        <v/>
      </c>
      <c r="J910" s="367" t="str">
        <f>IF('Data invoice'!S1025=0,"",'Data invoice'!T1025)</f>
        <v/>
      </c>
    </row>
    <row r="911" spans="1:10" ht="15.75" customHeight="1">
      <c r="A911" s="284" t="str">
        <f>IF('Data invoice'!J1026=0,"",'Data invoice'!K1026)</f>
        <v/>
      </c>
      <c r="B911" s="284" t="str">
        <f>IF('Data invoice'!K1026=0,"",'Data invoice'!L1026)</f>
        <v/>
      </c>
      <c r="C911" s="284" t="str">
        <f>IF('Data invoice'!L1026=0,"",'Data invoice'!M1026)</f>
        <v/>
      </c>
      <c r="D911" s="284" t="str">
        <f>IF('Data invoice'!M1026=0,"",'Data invoice'!N1026)</f>
        <v/>
      </c>
      <c r="E911" s="284" t="str">
        <f>IF('Data invoice'!N1026=0,"",'Data invoice'!O1026)</f>
        <v/>
      </c>
      <c r="F911" s="284" t="str">
        <f>IF('Data invoice'!O1026=0,"",'Data invoice'!P1026)</f>
        <v/>
      </c>
      <c r="G911" s="284" t="str">
        <f>IF('Data invoice'!P1026=0,"",'Data invoice'!Q1026)</f>
        <v/>
      </c>
      <c r="H911" s="284" t="str">
        <f>IF('Data invoice'!Q1026=0,"",'Data invoice'!R1026)</f>
        <v/>
      </c>
      <c r="I911" s="320" t="str">
        <f>IF('Data invoice'!R1026=0,"",'Data invoice'!S1026)</f>
        <v/>
      </c>
      <c r="J911" s="367" t="str">
        <f>IF('Data invoice'!S1026=0,"",'Data invoice'!T1026)</f>
        <v/>
      </c>
    </row>
    <row r="912" spans="1:10" ht="15.75" customHeight="1">
      <c r="A912" s="284" t="str">
        <f>IF('Data invoice'!J1027=0,"",'Data invoice'!K1027)</f>
        <v/>
      </c>
      <c r="B912" s="284" t="str">
        <f>IF('Data invoice'!K1027=0,"",'Data invoice'!L1027)</f>
        <v/>
      </c>
      <c r="C912" s="284" t="str">
        <f>IF('Data invoice'!L1027=0,"",'Data invoice'!M1027)</f>
        <v/>
      </c>
      <c r="D912" s="284" t="str">
        <f>IF('Data invoice'!M1027=0,"",'Data invoice'!N1027)</f>
        <v/>
      </c>
      <c r="E912" s="284" t="str">
        <f>IF('Data invoice'!N1027=0,"",'Data invoice'!O1027)</f>
        <v/>
      </c>
      <c r="F912" s="284" t="str">
        <f>IF('Data invoice'!O1027=0,"",'Data invoice'!P1027)</f>
        <v/>
      </c>
      <c r="G912" s="284" t="str">
        <f>IF('Data invoice'!P1027=0,"",'Data invoice'!Q1027)</f>
        <v/>
      </c>
      <c r="H912" s="284" t="str">
        <f>IF('Data invoice'!Q1027=0,"",'Data invoice'!R1027)</f>
        <v/>
      </c>
      <c r="I912" s="320" t="str">
        <f>IF('Data invoice'!R1027=0,"",'Data invoice'!S1027)</f>
        <v/>
      </c>
      <c r="J912" s="367" t="str">
        <f>IF('Data invoice'!S1027=0,"",'Data invoice'!T1027)</f>
        <v/>
      </c>
    </row>
    <row r="913" spans="1:10" ht="15.75" customHeight="1">
      <c r="A913" s="284" t="str">
        <f>IF('Data invoice'!J1028=0,"",'Data invoice'!K1028)</f>
        <v/>
      </c>
      <c r="B913" s="284" t="str">
        <f>IF('Data invoice'!K1028=0,"",'Data invoice'!L1028)</f>
        <v/>
      </c>
      <c r="C913" s="284" t="str">
        <f>IF('Data invoice'!L1028=0,"",'Data invoice'!M1028)</f>
        <v/>
      </c>
      <c r="D913" s="284" t="str">
        <f>IF('Data invoice'!M1028=0,"",'Data invoice'!N1028)</f>
        <v/>
      </c>
      <c r="E913" s="284" t="str">
        <f>IF('Data invoice'!N1028=0,"",'Data invoice'!O1028)</f>
        <v/>
      </c>
      <c r="F913" s="284" t="str">
        <f>IF('Data invoice'!O1028=0,"",'Data invoice'!P1028)</f>
        <v/>
      </c>
      <c r="G913" s="284" t="str">
        <f>IF('Data invoice'!P1028=0,"",'Data invoice'!Q1028)</f>
        <v/>
      </c>
      <c r="H913" s="284" t="str">
        <f>IF('Data invoice'!Q1028=0,"",'Data invoice'!R1028)</f>
        <v/>
      </c>
      <c r="I913" s="320" t="str">
        <f>IF('Data invoice'!R1028=0,"",'Data invoice'!S1028)</f>
        <v/>
      </c>
      <c r="J913" s="367" t="str">
        <f>IF('Data invoice'!S1028=0,"",'Data invoice'!T1028)</f>
        <v/>
      </c>
    </row>
    <row r="914" spans="1:10" ht="15.75" customHeight="1">
      <c r="A914" s="284" t="str">
        <f>IF('Data invoice'!J1029=0,"",'Data invoice'!K1029)</f>
        <v/>
      </c>
      <c r="B914" s="284" t="str">
        <f>IF('Data invoice'!K1029=0,"",'Data invoice'!L1029)</f>
        <v/>
      </c>
      <c r="C914" s="284" t="str">
        <f>IF('Data invoice'!L1029=0,"",'Data invoice'!M1029)</f>
        <v/>
      </c>
      <c r="D914" s="284" t="str">
        <f>IF('Data invoice'!M1029=0,"",'Data invoice'!N1029)</f>
        <v/>
      </c>
      <c r="E914" s="284" t="str">
        <f>IF('Data invoice'!N1029=0,"",'Data invoice'!O1029)</f>
        <v/>
      </c>
      <c r="F914" s="284" t="str">
        <f>IF('Data invoice'!O1029=0,"",'Data invoice'!P1029)</f>
        <v/>
      </c>
      <c r="G914" s="284" t="str">
        <f>IF('Data invoice'!P1029=0,"",'Data invoice'!Q1029)</f>
        <v/>
      </c>
      <c r="H914" s="284" t="str">
        <f>IF('Data invoice'!Q1029=0,"",'Data invoice'!R1029)</f>
        <v/>
      </c>
      <c r="I914" s="320" t="str">
        <f>IF('Data invoice'!R1029=0,"",'Data invoice'!S1029)</f>
        <v/>
      </c>
      <c r="J914" s="367" t="str">
        <f>IF('Data invoice'!S1029=0,"",'Data invoice'!T1029)</f>
        <v/>
      </c>
    </row>
    <row r="915" spans="1:10" ht="15.75" customHeight="1">
      <c r="A915" s="284" t="str">
        <f>IF('Data invoice'!J1030=0,"",'Data invoice'!K1030)</f>
        <v/>
      </c>
      <c r="B915" s="284" t="str">
        <f>IF('Data invoice'!K1030=0,"",'Data invoice'!L1030)</f>
        <v/>
      </c>
      <c r="C915" s="284" t="str">
        <f>IF('Data invoice'!L1030=0,"",'Data invoice'!M1030)</f>
        <v/>
      </c>
      <c r="D915" s="284" t="str">
        <f>IF('Data invoice'!M1030=0,"",'Data invoice'!N1030)</f>
        <v/>
      </c>
      <c r="E915" s="284" t="str">
        <f>IF('Data invoice'!N1030=0,"",'Data invoice'!O1030)</f>
        <v/>
      </c>
      <c r="F915" s="284" t="str">
        <f>IF('Data invoice'!O1030=0,"",'Data invoice'!P1030)</f>
        <v/>
      </c>
      <c r="G915" s="284" t="str">
        <f>IF('Data invoice'!P1030=0,"",'Data invoice'!Q1030)</f>
        <v/>
      </c>
      <c r="H915" s="284" t="str">
        <f>IF('Data invoice'!Q1030=0,"",'Data invoice'!R1030)</f>
        <v/>
      </c>
      <c r="I915" s="320" t="str">
        <f>IF('Data invoice'!R1030=0,"",'Data invoice'!S1030)</f>
        <v/>
      </c>
      <c r="J915" s="367" t="str">
        <f>IF('Data invoice'!S1030=0,"",'Data invoice'!T1030)</f>
        <v/>
      </c>
    </row>
    <row r="916" spans="1:10" ht="15.75" customHeight="1">
      <c r="A916" s="284" t="str">
        <f>IF('Data invoice'!J1031=0,"",'Data invoice'!K1031)</f>
        <v/>
      </c>
      <c r="B916" s="284" t="str">
        <f>IF('Data invoice'!K1031=0,"",'Data invoice'!L1031)</f>
        <v/>
      </c>
      <c r="C916" s="284" t="str">
        <f>IF('Data invoice'!L1031=0,"",'Data invoice'!M1031)</f>
        <v/>
      </c>
      <c r="D916" s="284" t="str">
        <f>IF('Data invoice'!M1031=0,"",'Data invoice'!N1031)</f>
        <v/>
      </c>
      <c r="E916" s="284" t="str">
        <f>IF('Data invoice'!N1031=0,"",'Data invoice'!O1031)</f>
        <v/>
      </c>
      <c r="F916" s="284" t="str">
        <f>IF('Data invoice'!O1031=0,"",'Data invoice'!P1031)</f>
        <v/>
      </c>
      <c r="G916" s="284" t="str">
        <f>IF('Data invoice'!P1031=0,"",'Data invoice'!Q1031)</f>
        <v/>
      </c>
      <c r="H916" s="284" t="str">
        <f>IF('Data invoice'!Q1031=0,"",'Data invoice'!R1031)</f>
        <v/>
      </c>
      <c r="I916" s="320" t="str">
        <f>IF('Data invoice'!R1031=0,"",'Data invoice'!S1031)</f>
        <v/>
      </c>
      <c r="J916" s="367" t="str">
        <f>IF('Data invoice'!S1031=0,"",'Data invoice'!T1031)</f>
        <v/>
      </c>
    </row>
    <row r="917" spans="1:10" ht="15.75" customHeight="1">
      <c r="A917" s="284" t="str">
        <f>IF('Data invoice'!J1032=0,"",'Data invoice'!K1032)</f>
        <v/>
      </c>
      <c r="B917" s="284" t="str">
        <f>IF('Data invoice'!K1032=0,"",'Data invoice'!L1032)</f>
        <v/>
      </c>
      <c r="C917" s="284" t="str">
        <f>IF('Data invoice'!L1032=0,"",'Data invoice'!M1032)</f>
        <v/>
      </c>
      <c r="D917" s="284" t="str">
        <f>IF('Data invoice'!M1032=0,"",'Data invoice'!N1032)</f>
        <v/>
      </c>
      <c r="E917" s="284" t="str">
        <f>IF('Data invoice'!N1032=0,"",'Data invoice'!O1032)</f>
        <v/>
      </c>
      <c r="F917" s="284" t="str">
        <f>IF('Data invoice'!O1032=0,"",'Data invoice'!P1032)</f>
        <v/>
      </c>
      <c r="G917" s="284" t="str">
        <f>IF('Data invoice'!P1032=0,"",'Data invoice'!Q1032)</f>
        <v/>
      </c>
      <c r="H917" s="284" t="str">
        <f>IF('Data invoice'!Q1032=0,"",'Data invoice'!R1032)</f>
        <v/>
      </c>
      <c r="I917" s="320" t="str">
        <f>IF('Data invoice'!R1032=0,"",'Data invoice'!S1032)</f>
        <v/>
      </c>
      <c r="J917" s="367" t="str">
        <f>IF('Data invoice'!S1032=0,"",'Data invoice'!T1032)</f>
        <v/>
      </c>
    </row>
    <row r="918" spans="1:10" ht="15.75" customHeight="1">
      <c r="A918" s="284" t="str">
        <f>IF('Data invoice'!J1033=0,"",'Data invoice'!K1033)</f>
        <v/>
      </c>
      <c r="B918" s="284" t="str">
        <f>IF('Data invoice'!K1033=0,"",'Data invoice'!L1033)</f>
        <v/>
      </c>
      <c r="C918" s="284" t="str">
        <f>IF('Data invoice'!L1033=0,"",'Data invoice'!M1033)</f>
        <v/>
      </c>
      <c r="D918" s="284" t="str">
        <f>IF('Data invoice'!M1033=0,"",'Data invoice'!N1033)</f>
        <v/>
      </c>
      <c r="E918" s="284" t="str">
        <f>IF('Data invoice'!N1033=0,"",'Data invoice'!O1033)</f>
        <v/>
      </c>
      <c r="F918" s="284" t="str">
        <f>IF('Data invoice'!O1033=0,"",'Data invoice'!P1033)</f>
        <v/>
      </c>
      <c r="G918" s="284" t="str">
        <f>IF('Data invoice'!P1033=0,"",'Data invoice'!Q1033)</f>
        <v/>
      </c>
      <c r="H918" s="284" t="str">
        <f>IF('Data invoice'!Q1033=0,"",'Data invoice'!R1033)</f>
        <v/>
      </c>
      <c r="I918" s="320" t="str">
        <f>IF('Data invoice'!R1033=0,"",'Data invoice'!S1033)</f>
        <v/>
      </c>
      <c r="J918" s="367" t="str">
        <f>IF('Data invoice'!S1033=0,"",'Data invoice'!T1033)</f>
        <v/>
      </c>
    </row>
    <row r="919" spans="1:10" ht="15.75" customHeight="1">
      <c r="A919" s="284" t="str">
        <f>IF('Data invoice'!J1034=0,"",'Data invoice'!K1034)</f>
        <v/>
      </c>
      <c r="B919" s="284" t="str">
        <f>IF('Data invoice'!K1034=0,"",'Data invoice'!L1034)</f>
        <v/>
      </c>
      <c r="C919" s="284" t="str">
        <f>IF('Data invoice'!L1034=0,"",'Data invoice'!M1034)</f>
        <v/>
      </c>
      <c r="D919" s="284" t="str">
        <f>IF('Data invoice'!M1034=0,"",'Data invoice'!N1034)</f>
        <v/>
      </c>
      <c r="E919" s="284" t="str">
        <f>IF('Data invoice'!N1034=0,"",'Data invoice'!O1034)</f>
        <v/>
      </c>
      <c r="F919" s="284" t="str">
        <f>IF('Data invoice'!O1034=0,"",'Data invoice'!P1034)</f>
        <v/>
      </c>
      <c r="G919" s="284" t="str">
        <f>IF('Data invoice'!P1034=0,"",'Data invoice'!Q1034)</f>
        <v/>
      </c>
      <c r="H919" s="284" t="str">
        <f>IF('Data invoice'!Q1034=0,"",'Data invoice'!R1034)</f>
        <v/>
      </c>
      <c r="I919" s="320" t="str">
        <f>IF('Data invoice'!R1034=0,"",'Data invoice'!S1034)</f>
        <v/>
      </c>
      <c r="J919" s="367" t="str">
        <f>IF('Data invoice'!S1034=0,"",'Data invoice'!T1034)</f>
        <v/>
      </c>
    </row>
    <row r="920" spans="1:10" ht="15.75" customHeight="1">
      <c r="A920" s="284" t="str">
        <f>IF('Data invoice'!J1035=0,"",'Data invoice'!K1035)</f>
        <v/>
      </c>
      <c r="B920" s="284" t="str">
        <f>IF('Data invoice'!K1035=0,"",'Data invoice'!L1035)</f>
        <v/>
      </c>
      <c r="C920" s="284" t="str">
        <f>IF('Data invoice'!L1035=0,"",'Data invoice'!M1035)</f>
        <v/>
      </c>
      <c r="D920" s="284" t="str">
        <f>IF('Data invoice'!M1035=0,"",'Data invoice'!N1035)</f>
        <v/>
      </c>
      <c r="E920" s="284" t="str">
        <f>IF('Data invoice'!N1035=0,"",'Data invoice'!O1035)</f>
        <v/>
      </c>
      <c r="F920" s="284" t="str">
        <f>IF('Data invoice'!O1035=0,"",'Data invoice'!P1035)</f>
        <v/>
      </c>
      <c r="G920" s="284" t="str">
        <f>IF('Data invoice'!P1035=0,"",'Data invoice'!Q1035)</f>
        <v/>
      </c>
      <c r="H920" s="284" t="str">
        <f>IF('Data invoice'!Q1035=0,"",'Data invoice'!R1035)</f>
        <v/>
      </c>
      <c r="I920" s="320" t="str">
        <f>IF('Data invoice'!R1035=0,"",'Data invoice'!S1035)</f>
        <v/>
      </c>
      <c r="J920" s="367" t="str">
        <f>IF('Data invoice'!S1035=0,"",'Data invoice'!T1035)</f>
        <v/>
      </c>
    </row>
    <row r="921" spans="1:10" ht="15.75" customHeight="1">
      <c r="A921" s="284" t="str">
        <f>IF('Data invoice'!J1036=0,"",'Data invoice'!K1036)</f>
        <v/>
      </c>
      <c r="B921" s="284" t="str">
        <f>IF('Data invoice'!K1036=0,"",'Data invoice'!L1036)</f>
        <v/>
      </c>
      <c r="C921" s="284" t="str">
        <f>IF('Data invoice'!L1036=0,"",'Data invoice'!M1036)</f>
        <v/>
      </c>
      <c r="D921" s="284" t="str">
        <f>IF('Data invoice'!M1036=0,"",'Data invoice'!N1036)</f>
        <v/>
      </c>
      <c r="E921" s="284" t="str">
        <f>IF('Data invoice'!N1036=0,"",'Data invoice'!O1036)</f>
        <v/>
      </c>
      <c r="F921" s="284" t="str">
        <f>IF('Data invoice'!O1036=0,"",'Data invoice'!P1036)</f>
        <v/>
      </c>
      <c r="G921" s="284" t="str">
        <f>IF('Data invoice'!P1036=0,"",'Data invoice'!Q1036)</f>
        <v/>
      </c>
      <c r="H921" s="284" t="str">
        <f>IF('Data invoice'!Q1036=0,"",'Data invoice'!R1036)</f>
        <v/>
      </c>
      <c r="I921" s="320" t="str">
        <f>IF('Data invoice'!R1036=0,"",'Data invoice'!S1036)</f>
        <v/>
      </c>
      <c r="J921" s="367" t="str">
        <f>IF('Data invoice'!S1036=0,"",'Data invoice'!T1036)</f>
        <v/>
      </c>
    </row>
    <row r="922" spans="1:10" ht="15.75" customHeight="1">
      <c r="A922" s="284" t="str">
        <f>IF('Data invoice'!J1037=0,"",'Data invoice'!K1037)</f>
        <v/>
      </c>
      <c r="B922" s="284" t="str">
        <f>IF('Data invoice'!K1037=0,"",'Data invoice'!L1037)</f>
        <v/>
      </c>
      <c r="C922" s="284" t="str">
        <f>IF('Data invoice'!L1037=0,"",'Data invoice'!M1037)</f>
        <v/>
      </c>
      <c r="D922" s="284" t="str">
        <f>IF('Data invoice'!M1037=0,"",'Data invoice'!N1037)</f>
        <v/>
      </c>
      <c r="E922" s="284" t="str">
        <f>IF('Data invoice'!N1037=0,"",'Data invoice'!O1037)</f>
        <v/>
      </c>
      <c r="F922" s="284" t="str">
        <f>IF('Data invoice'!O1037=0,"",'Data invoice'!P1037)</f>
        <v/>
      </c>
      <c r="G922" s="284" t="str">
        <f>IF('Data invoice'!P1037=0,"",'Data invoice'!Q1037)</f>
        <v/>
      </c>
      <c r="H922" s="284" t="str">
        <f>IF('Data invoice'!Q1037=0,"",'Data invoice'!R1037)</f>
        <v/>
      </c>
      <c r="I922" s="320" t="str">
        <f>IF('Data invoice'!R1037=0,"",'Data invoice'!S1037)</f>
        <v/>
      </c>
      <c r="J922" s="367" t="str">
        <f>IF('Data invoice'!S1037=0,"",'Data invoice'!T1037)</f>
        <v/>
      </c>
    </row>
    <row r="923" spans="1:10" ht="15.75" customHeight="1">
      <c r="A923" s="284" t="str">
        <f>IF('Data invoice'!J1038=0,"",'Data invoice'!K1038)</f>
        <v/>
      </c>
      <c r="B923" s="284" t="str">
        <f>IF('Data invoice'!K1038=0,"",'Data invoice'!L1038)</f>
        <v/>
      </c>
      <c r="C923" s="284" t="str">
        <f>IF('Data invoice'!L1038=0,"",'Data invoice'!M1038)</f>
        <v/>
      </c>
      <c r="D923" s="284" t="str">
        <f>IF('Data invoice'!M1038=0,"",'Data invoice'!N1038)</f>
        <v/>
      </c>
      <c r="E923" s="284" t="str">
        <f>IF('Data invoice'!N1038=0,"",'Data invoice'!O1038)</f>
        <v/>
      </c>
      <c r="F923" s="284" t="str">
        <f>IF('Data invoice'!O1038=0,"",'Data invoice'!P1038)</f>
        <v/>
      </c>
      <c r="G923" s="284" t="str">
        <f>IF('Data invoice'!P1038=0,"",'Data invoice'!Q1038)</f>
        <v/>
      </c>
      <c r="H923" s="284" t="str">
        <f>IF('Data invoice'!Q1038=0,"",'Data invoice'!R1038)</f>
        <v/>
      </c>
      <c r="I923" s="320" t="str">
        <f>IF('Data invoice'!R1038=0,"",'Data invoice'!S1038)</f>
        <v/>
      </c>
      <c r="J923" s="367" t="str">
        <f>IF('Data invoice'!S1038=0,"",'Data invoice'!T1038)</f>
        <v/>
      </c>
    </row>
    <row r="924" spans="1:10" ht="15.75" customHeight="1">
      <c r="A924" s="284" t="str">
        <f>IF('Data invoice'!J1039=0,"",'Data invoice'!K1039)</f>
        <v/>
      </c>
      <c r="B924" s="284" t="str">
        <f>IF('Data invoice'!K1039=0,"",'Data invoice'!L1039)</f>
        <v/>
      </c>
      <c r="C924" s="284" t="str">
        <f>IF('Data invoice'!L1039=0,"",'Data invoice'!M1039)</f>
        <v/>
      </c>
      <c r="D924" s="284" t="str">
        <f>IF('Data invoice'!M1039=0,"",'Data invoice'!N1039)</f>
        <v/>
      </c>
      <c r="E924" s="284" t="str">
        <f>IF('Data invoice'!N1039=0,"",'Data invoice'!O1039)</f>
        <v/>
      </c>
      <c r="F924" s="284" t="str">
        <f>IF('Data invoice'!O1039=0,"",'Data invoice'!P1039)</f>
        <v/>
      </c>
      <c r="G924" s="284" t="str">
        <f>IF('Data invoice'!P1039=0,"",'Data invoice'!Q1039)</f>
        <v/>
      </c>
      <c r="H924" s="284" t="str">
        <f>IF('Data invoice'!Q1039=0,"",'Data invoice'!R1039)</f>
        <v/>
      </c>
      <c r="I924" s="320" t="str">
        <f>IF('Data invoice'!R1039=0,"",'Data invoice'!S1039)</f>
        <v/>
      </c>
      <c r="J924" s="367" t="str">
        <f>IF('Data invoice'!S1039=0,"",'Data invoice'!T1039)</f>
        <v/>
      </c>
    </row>
    <row r="925" spans="1:10" ht="15.75" customHeight="1">
      <c r="A925" s="284" t="str">
        <f>IF('Data invoice'!J1040=0,"",'Data invoice'!K1040)</f>
        <v/>
      </c>
      <c r="B925" s="284" t="str">
        <f>IF('Data invoice'!K1040=0,"",'Data invoice'!L1040)</f>
        <v/>
      </c>
      <c r="C925" s="284" t="str">
        <f>IF('Data invoice'!L1040=0,"",'Data invoice'!M1040)</f>
        <v/>
      </c>
      <c r="D925" s="284" t="str">
        <f>IF('Data invoice'!M1040=0,"",'Data invoice'!N1040)</f>
        <v/>
      </c>
      <c r="E925" s="284" t="str">
        <f>IF('Data invoice'!N1040=0,"",'Data invoice'!O1040)</f>
        <v/>
      </c>
      <c r="F925" s="284" t="str">
        <f>IF('Data invoice'!O1040=0,"",'Data invoice'!P1040)</f>
        <v/>
      </c>
      <c r="G925" s="284" t="str">
        <f>IF('Data invoice'!P1040=0,"",'Data invoice'!Q1040)</f>
        <v/>
      </c>
      <c r="H925" s="284" t="str">
        <f>IF('Data invoice'!Q1040=0,"",'Data invoice'!R1040)</f>
        <v/>
      </c>
      <c r="I925" s="320" t="str">
        <f>IF('Data invoice'!R1040=0,"",'Data invoice'!S1040)</f>
        <v/>
      </c>
      <c r="J925" s="367" t="str">
        <f>IF('Data invoice'!S1040=0,"",'Data invoice'!T1040)</f>
        <v/>
      </c>
    </row>
    <row r="926" spans="1:10" ht="15.75" customHeight="1">
      <c r="A926" s="284" t="str">
        <f>IF('Data invoice'!J1041=0,"",'Data invoice'!K1041)</f>
        <v/>
      </c>
      <c r="B926" s="284" t="str">
        <f>IF('Data invoice'!K1041=0,"",'Data invoice'!L1041)</f>
        <v/>
      </c>
      <c r="C926" s="284" t="str">
        <f>IF('Data invoice'!L1041=0,"",'Data invoice'!M1041)</f>
        <v/>
      </c>
      <c r="D926" s="284" t="str">
        <f>IF('Data invoice'!M1041=0,"",'Data invoice'!N1041)</f>
        <v/>
      </c>
      <c r="E926" s="284" t="str">
        <f>IF('Data invoice'!N1041=0,"",'Data invoice'!O1041)</f>
        <v/>
      </c>
      <c r="F926" s="284" t="str">
        <f>IF('Data invoice'!O1041=0,"",'Data invoice'!P1041)</f>
        <v/>
      </c>
      <c r="G926" s="284" t="str">
        <f>IF('Data invoice'!P1041=0,"",'Data invoice'!Q1041)</f>
        <v/>
      </c>
      <c r="H926" s="284" t="str">
        <f>IF('Data invoice'!Q1041=0,"",'Data invoice'!R1041)</f>
        <v/>
      </c>
      <c r="I926" s="320" t="str">
        <f>IF('Data invoice'!R1041=0,"",'Data invoice'!S1041)</f>
        <v/>
      </c>
      <c r="J926" s="367" t="str">
        <f>IF('Data invoice'!S1041=0,"",'Data invoice'!T1041)</f>
        <v/>
      </c>
    </row>
    <row r="927" spans="1:10" ht="15.75" customHeight="1">
      <c r="A927" s="284" t="str">
        <f>IF('Data invoice'!J1042=0,"",'Data invoice'!K1042)</f>
        <v/>
      </c>
      <c r="B927" s="284" t="str">
        <f>IF('Data invoice'!K1042=0,"",'Data invoice'!L1042)</f>
        <v/>
      </c>
      <c r="C927" s="284" t="str">
        <f>IF('Data invoice'!L1042=0,"",'Data invoice'!M1042)</f>
        <v/>
      </c>
      <c r="D927" s="284" t="str">
        <f>IF('Data invoice'!M1042=0,"",'Data invoice'!N1042)</f>
        <v/>
      </c>
      <c r="E927" s="284" t="str">
        <f>IF('Data invoice'!N1042=0,"",'Data invoice'!O1042)</f>
        <v/>
      </c>
      <c r="F927" s="284" t="str">
        <f>IF('Data invoice'!O1042=0,"",'Data invoice'!P1042)</f>
        <v/>
      </c>
      <c r="G927" s="284" t="str">
        <f>IF('Data invoice'!P1042=0,"",'Data invoice'!Q1042)</f>
        <v/>
      </c>
      <c r="H927" s="284" t="str">
        <f>IF('Data invoice'!Q1042=0,"",'Data invoice'!R1042)</f>
        <v/>
      </c>
      <c r="I927" s="320" t="str">
        <f>IF('Data invoice'!R1042=0,"",'Data invoice'!S1042)</f>
        <v/>
      </c>
      <c r="J927" s="367" t="str">
        <f>IF('Data invoice'!S1042=0,"",'Data invoice'!T1042)</f>
        <v/>
      </c>
    </row>
    <row r="928" spans="1:10" ht="15.75" customHeight="1">
      <c r="A928" s="284" t="str">
        <f>IF('Data invoice'!J1043=0,"",'Data invoice'!K1043)</f>
        <v/>
      </c>
      <c r="B928" s="284" t="str">
        <f>IF('Data invoice'!K1043=0,"",'Data invoice'!L1043)</f>
        <v/>
      </c>
      <c r="C928" s="284" t="str">
        <f>IF('Data invoice'!L1043=0,"",'Data invoice'!M1043)</f>
        <v/>
      </c>
      <c r="D928" s="284" t="str">
        <f>IF('Data invoice'!M1043=0,"",'Data invoice'!N1043)</f>
        <v/>
      </c>
      <c r="E928" s="284" t="str">
        <f>IF('Data invoice'!N1043=0,"",'Data invoice'!O1043)</f>
        <v/>
      </c>
      <c r="F928" s="284" t="str">
        <f>IF('Data invoice'!O1043=0,"",'Data invoice'!P1043)</f>
        <v/>
      </c>
      <c r="G928" s="284" t="str">
        <f>IF('Data invoice'!P1043=0,"",'Data invoice'!Q1043)</f>
        <v/>
      </c>
      <c r="H928" s="284" t="str">
        <f>IF('Data invoice'!Q1043=0,"",'Data invoice'!R1043)</f>
        <v/>
      </c>
      <c r="I928" s="320" t="str">
        <f>IF('Data invoice'!R1043=0,"",'Data invoice'!S1043)</f>
        <v/>
      </c>
      <c r="J928" s="367" t="str">
        <f>IF('Data invoice'!S1043=0,"",'Data invoice'!T1043)</f>
        <v/>
      </c>
    </row>
    <row r="929" spans="1:10" ht="15.75" customHeight="1">
      <c r="A929" s="284" t="str">
        <f>IF('Data invoice'!J1044=0,"",'Data invoice'!K1044)</f>
        <v/>
      </c>
      <c r="B929" s="284" t="str">
        <f>IF('Data invoice'!K1044=0,"",'Data invoice'!L1044)</f>
        <v/>
      </c>
      <c r="C929" s="284" t="str">
        <f>IF('Data invoice'!L1044=0,"",'Data invoice'!M1044)</f>
        <v/>
      </c>
      <c r="D929" s="284" t="str">
        <f>IF('Data invoice'!M1044=0,"",'Data invoice'!N1044)</f>
        <v/>
      </c>
      <c r="E929" s="284" t="str">
        <f>IF('Data invoice'!N1044=0,"",'Data invoice'!O1044)</f>
        <v/>
      </c>
      <c r="F929" s="284" t="str">
        <f>IF('Data invoice'!O1044=0,"",'Data invoice'!P1044)</f>
        <v/>
      </c>
      <c r="G929" s="284" t="str">
        <f>IF('Data invoice'!P1044=0,"",'Data invoice'!Q1044)</f>
        <v/>
      </c>
      <c r="H929" s="284" t="str">
        <f>IF('Data invoice'!Q1044=0,"",'Data invoice'!R1044)</f>
        <v/>
      </c>
      <c r="I929" s="320" t="str">
        <f>IF('Data invoice'!R1044=0,"",'Data invoice'!S1044)</f>
        <v/>
      </c>
      <c r="J929" s="367" t="str">
        <f>IF('Data invoice'!S1044=0,"",'Data invoice'!T1044)</f>
        <v/>
      </c>
    </row>
    <row r="930" spans="1:10" ht="15.75" customHeight="1">
      <c r="A930" s="284" t="str">
        <f>IF('Data invoice'!J1045=0,"",'Data invoice'!K1045)</f>
        <v/>
      </c>
      <c r="B930" s="284" t="str">
        <f>IF('Data invoice'!K1045=0,"",'Data invoice'!L1045)</f>
        <v/>
      </c>
      <c r="C930" s="284" t="str">
        <f>IF('Data invoice'!L1045=0,"",'Data invoice'!M1045)</f>
        <v/>
      </c>
      <c r="D930" s="284" t="str">
        <f>IF('Data invoice'!M1045=0,"",'Data invoice'!N1045)</f>
        <v/>
      </c>
      <c r="E930" s="284" t="str">
        <f>IF('Data invoice'!N1045=0,"",'Data invoice'!O1045)</f>
        <v/>
      </c>
      <c r="F930" s="284" t="str">
        <f>IF('Data invoice'!O1045=0,"",'Data invoice'!P1045)</f>
        <v/>
      </c>
      <c r="G930" s="284" t="str">
        <f>IF('Data invoice'!P1045=0,"",'Data invoice'!Q1045)</f>
        <v/>
      </c>
      <c r="H930" s="284" t="str">
        <f>IF('Data invoice'!Q1045=0,"",'Data invoice'!R1045)</f>
        <v/>
      </c>
      <c r="I930" s="320" t="str">
        <f>IF('Data invoice'!R1045=0,"",'Data invoice'!S1045)</f>
        <v/>
      </c>
      <c r="J930" s="367" t="str">
        <f>IF('Data invoice'!S1045=0,"",'Data invoice'!T1045)</f>
        <v/>
      </c>
    </row>
    <row r="931" spans="1:10" ht="15.75" customHeight="1">
      <c r="A931" s="284" t="str">
        <f>IF('Data invoice'!J1046=0,"",'Data invoice'!K1046)</f>
        <v/>
      </c>
      <c r="B931" s="284" t="str">
        <f>IF('Data invoice'!K1046=0,"",'Data invoice'!L1046)</f>
        <v/>
      </c>
      <c r="C931" s="284" t="str">
        <f>IF('Data invoice'!L1046=0,"",'Data invoice'!M1046)</f>
        <v/>
      </c>
      <c r="D931" s="284" t="str">
        <f>IF('Data invoice'!M1046=0,"",'Data invoice'!N1046)</f>
        <v/>
      </c>
      <c r="E931" s="284" t="str">
        <f>IF('Data invoice'!N1046=0,"",'Data invoice'!O1046)</f>
        <v/>
      </c>
      <c r="F931" s="284" t="str">
        <f>IF('Data invoice'!O1046=0,"",'Data invoice'!P1046)</f>
        <v/>
      </c>
      <c r="G931" s="284" t="str">
        <f>IF('Data invoice'!P1046=0,"",'Data invoice'!Q1046)</f>
        <v/>
      </c>
      <c r="H931" s="284" t="str">
        <f>IF('Data invoice'!Q1046=0,"",'Data invoice'!R1046)</f>
        <v/>
      </c>
      <c r="I931" s="320" t="str">
        <f>IF('Data invoice'!R1046=0,"",'Data invoice'!S1046)</f>
        <v/>
      </c>
      <c r="J931" s="367" t="str">
        <f>IF('Data invoice'!S1046=0,"",'Data invoice'!T1046)</f>
        <v/>
      </c>
    </row>
    <row r="932" spans="1:10" ht="15.75" customHeight="1">
      <c r="A932" s="284" t="str">
        <f>IF('Data invoice'!J1047=0,"",'Data invoice'!K1047)</f>
        <v/>
      </c>
      <c r="B932" s="284" t="str">
        <f>IF('Data invoice'!K1047=0,"",'Data invoice'!L1047)</f>
        <v/>
      </c>
      <c r="C932" s="284" t="str">
        <f>IF('Data invoice'!L1047=0,"",'Data invoice'!M1047)</f>
        <v/>
      </c>
      <c r="D932" s="284" t="str">
        <f>IF('Data invoice'!M1047=0,"",'Data invoice'!N1047)</f>
        <v/>
      </c>
      <c r="E932" s="284" t="str">
        <f>IF('Data invoice'!N1047=0,"",'Data invoice'!O1047)</f>
        <v/>
      </c>
      <c r="F932" s="284" t="str">
        <f>IF('Data invoice'!O1047=0,"",'Data invoice'!P1047)</f>
        <v/>
      </c>
      <c r="G932" s="284" t="str">
        <f>IF('Data invoice'!P1047=0,"",'Data invoice'!Q1047)</f>
        <v/>
      </c>
      <c r="H932" s="284" t="str">
        <f>IF('Data invoice'!Q1047=0,"",'Data invoice'!R1047)</f>
        <v/>
      </c>
      <c r="I932" s="320" t="str">
        <f>IF('Data invoice'!R1047=0,"",'Data invoice'!S1047)</f>
        <v/>
      </c>
      <c r="J932" s="367" t="str">
        <f>IF('Data invoice'!S1047=0,"",'Data invoice'!T1047)</f>
        <v/>
      </c>
    </row>
    <row r="933" spans="1:10" ht="15.75" customHeight="1">
      <c r="A933" s="284" t="str">
        <f>IF('Data invoice'!J1048=0,"",'Data invoice'!K1048)</f>
        <v/>
      </c>
      <c r="B933" s="284" t="str">
        <f>IF('Data invoice'!K1048=0,"",'Data invoice'!L1048)</f>
        <v/>
      </c>
      <c r="C933" s="284" t="str">
        <f>IF('Data invoice'!L1048=0,"",'Data invoice'!M1048)</f>
        <v/>
      </c>
      <c r="D933" s="284" t="str">
        <f>IF('Data invoice'!M1048=0,"",'Data invoice'!N1048)</f>
        <v/>
      </c>
      <c r="E933" s="284" t="str">
        <f>IF('Data invoice'!N1048=0,"",'Data invoice'!O1048)</f>
        <v/>
      </c>
      <c r="F933" s="284" t="str">
        <f>IF('Data invoice'!O1048=0,"",'Data invoice'!P1048)</f>
        <v/>
      </c>
      <c r="G933" s="284" t="str">
        <f>IF('Data invoice'!P1048=0,"",'Data invoice'!Q1048)</f>
        <v/>
      </c>
      <c r="H933" s="284" t="str">
        <f>IF('Data invoice'!Q1048=0,"",'Data invoice'!R1048)</f>
        <v/>
      </c>
      <c r="I933" s="320" t="str">
        <f>IF('Data invoice'!R1048=0,"",'Data invoice'!S1048)</f>
        <v/>
      </c>
      <c r="J933" s="367" t="str">
        <f>IF('Data invoice'!S1048=0,"",'Data invoice'!T1048)</f>
        <v/>
      </c>
    </row>
    <row r="934" spans="1:10" ht="15.75" customHeight="1">
      <c r="A934" s="284" t="str">
        <f>IF('Data invoice'!J1049=0,"",'Data invoice'!K1049)</f>
        <v/>
      </c>
      <c r="B934" s="284" t="str">
        <f>IF('Data invoice'!K1049=0,"",'Data invoice'!L1049)</f>
        <v/>
      </c>
      <c r="C934" s="284" t="str">
        <f>IF('Data invoice'!L1049=0,"",'Data invoice'!M1049)</f>
        <v/>
      </c>
      <c r="D934" s="284" t="str">
        <f>IF('Data invoice'!M1049=0,"",'Data invoice'!N1049)</f>
        <v/>
      </c>
      <c r="E934" s="284" t="str">
        <f>IF('Data invoice'!N1049=0,"",'Data invoice'!O1049)</f>
        <v/>
      </c>
      <c r="F934" s="284" t="str">
        <f>IF('Data invoice'!O1049=0,"",'Data invoice'!P1049)</f>
        <v/>
      </c>
      <c r="G934" s="284" t="str">
        <f>IF('Data invoice'!P1049=0,"",'Data invoice'!Q1049)</f>
        <v/>
      </c>
      <c r="H934" s="284" t="str">
        <f>IF('Data invoice'!Q1049=0,"",'Data invoice'!R1049)</f>
        <v/>
      </c>
      <c r="I934" s="320" t="str">
        <f>IF('Data invoice'!R1049=0,"",'Data invoice'!S1049)</f>
        <v/>
      </c>
      <c r="J934" s="367" t="str">
        <f>IF('Data invoice'!S1049=0,"",'Data invoice'!T1049)</f>
        <v/>
      </c>
    </row>
    <row r="935" spans="1:10" ht="15.75" customHeight="1">
      <c r="A935" s="284" t="str">
        <f>IF('Data invoice'!J1050=0,"",'Data invoice'!K1050)</f>
        <v/>
      </c>
      <c r="B935" s="284" t="str">
        <f>IF('Data invoice'!K1050=0,"",'Data invoice'!L1050)</f>
        <v/>
      </c>
      <c r="C935" s="284" t="str">
        <f>IF('Data invoice'!L1050=0,"",'Data invoice'!M1050)</f>
        <v/>
      </c>
      <c r="D935" s="284" t="str">
        <f>IF('Data invoice'!M1050=0,"",'Data invoice'!N1050)</f>
        <v/>
      </c>
      <c r="E935" s="284" t="str">
        <f>IF('Data invoice'!N1050=0,"",'Data invoice'!O1050)</f>
        <v/>
      </c>
      <c r="F935" s="284" t="str">
        <f>IF('Data invoice'!O1050=0,"",'Data invoice'!P1050)</f>
        <v/>
      </c>
      <c r="G935" s="284" t="str">
        <f>IF('Data invoice'!P1050=0,"",'Data invoice'!Q1050)</f>
        <v/>
      </c>
      <c r="H935" s="284" t="str">
        <f>IF('Data invoice'!Q1050=0,"",'Data invoice'!R1050)</f>
        <v/>
      </c>
      <c r="I935" s="320" t="str">
        <f>IF('Data invoice'!R1050=0,"",'Data invoice'!S1050)</f>
        <v/>
      </c>
      <c r="J935" s="367" t="str">
        <f>IF('Data invoice'!S1050=0,"",'Data invoice'!T1050)</f>
        <v/>
      </c>
    </row>
    <row r="936" spans="1:10" ht="15.75" customHeight="1">
      <c r="A936" s="284" t="str">
        <f>IF('Data invoice'!J1051=0,"",'Data invoice'!K1051)</f>
        <v/>
      </c>
      <c r="B936" s="284" t="str">
        <f>IF('Data invoice'!K1051=0,"",'Data invoice'!L1051)</f>
        <v/>
      </c>
      <c r="C936" s="284" t="str">
        <f>IF('Data invoice'!L1051=0,"",'Data invoice'!M1051)</f>
        <v/>
      </c>
      <c r="D936" s="284" t="str">
        <f>IF('Data invoice'!M1051=0,"",'Data invoice'!N1051)</f>
        <v/>
      </c>
      <c r="E936" s="284" t="str">
        <f>IF('Data invoice'!N1051=0,"",'Data invoice'!O1051)</f>
        <v/>
      </c>
      <c r="F936" s="284" t="str">
        <f>IF('Data invoice'!O1051=0,"",'Data invoice'!P1051)</f>
        <v/>
      </c>
      <c r="G936" s="284" t="str">
        <f>IF('Data invoice'!P1051=0,"",'Data invoice'!Q1051)</f>
        <v/>
      </c>
      <c r="H936" s="284" t="str">
        <f>IF('Data invoice'!Q1051=0,"",'Data invoice'!R1051)</f>
        <v/>
      </c>
      <c r="I936" s="320" t="str">
        <f>IF('Data invoice'!R1051=0,"",'Data invoice'!S1051)</f>
        <v/>
      </c>
      <c r="J936" s="367" t="str">
        <f>IF('Data invoice'!S1051=0,"",'Data invoice'!T1051)</f>
        <v/>
      </c>
    </row>
    <row r="937" spans="1:10" ht="15.75" customHeight="1">
      <c r="A937" s="284" t="str">
        <f>IF('Data invoice'!J1052=0,"",'Data invoice'!K1052)</f>
        <v/>
      </c>
      <c r="B937" s="284" t="str">
        <f>IF('Data invoice'!K1052=0,"",'Data invoice'!L1052)</f>
        <v/>
      </c>
      <c r="C937" s="284" t="str">
        <f>IF('Data invoice'!L1052=0,"",'Data invoice'!M1052)</f>
        <v/>
      </c>
      <c r="D937" s="284" t="str">
        <f>IF('Data invoice'!M1052=0,"",'Data invoice'!N1052)</f>
        <v/>
      </c>
      <c r="E937" s="284" t="str">
        <f>IF('Data invoice'!N1052=0,"",'Data invoice'!O1052)</f>
        <v/>
      </c>
      <c r="F937" s="284" t="str">
        <f>IF('Data invoice'!O1052=0,"",'Data invoice'!P1052)</f>
        <v/>
      </c>
      <c r="G937" s="284" t="str">
        <f>IF('Data invoice'!P1052=0,"",'Data invoice'!Q1052)</f>
        <v/>
      </c>
      <c r="H937" s="284" t="str">
        <f>IF('Data invoice'!Q1052=0,"",'Data invoice'!R1052)</f>
        <v/>
      </c>
      <c r="I937" s="320" t="str">
        <f>IF('Data invoice'!R1052=0,"",'Data invoice'!S1052)</f>
        <v/>
      </c>
      <c r="J937" s="367" t="str">
        <f>IF('Data invoice'!S1052=0,"",'Data invoice'!T1052)</f>
        <v/>
      </c>
    </row>
    <row r="938" spans="1:10" ht="15.75" customHeight="1">
      <c r="A938" s="284" t="str">
        <f>IF('Data invoice'!J1053=0,"",'Data invoice'!K1053)</f>
        <v/>
      </c>
      <c r="B938" s="284" t="str">
        <f>IF('Data invoice'!K1053=0,"",'Data invoice'!L1053)</f>
        <v/>
      </c>
      <c r="C938" s="284" t="str">
        <f>IF('Data invoice'!L1053=0,"",'Data invoice'!M1053)</f>
        <v/>
      </c>
      <c r="D938" s="284" t="str">
        <f>IF('Data invoice'!M1053=0,"",'Data invoice'!N1053)</f>
        <v/>
      </c>
      <c r="E938" s="284" t="str">
        <f>IF('Data invoice'!N1053=0,"",'Data invoice'!O1053)</f>
        <v/>
      </c>
      <c r="F938" s="284" t="str">
        <f>IF('Data invoice'!O1053=0,"",'Data invoice'!P1053)</f>
        <v/>
      </c>
      <c r="G938" s="284" t="str">
        <f>IF('Data invoice'!P1053=0,"",'Data invoice'!Q1053)</f>
        <v/>
      </c>
      <c r="H938" s="284" t="str">
        <f>IF('Data invoice'!Q1053=0,"",'Data invoice'!R1053)</f>
        <v/>
      </c>
      <c r="I938" s="320" t="str">
        <f>IF('Data invoice'!R1053=0,"",'Data invoice'!S1053)</f>
        <v/>
      </c>
      <c r="J938" s="367" t="str">
        <f>IF('Data invoice'!S1053=0,"",'Data invoice'!T1053)</f>
        <v/>
      </c>
    </row>
    <row r="939" spans="1:10" ht="15.75" customHeight="1">
      <c r="A939" s="284" t="str">
        <f>IF('Data invoice'!J1054=0,"",'Data invoice'!K1054)</f>
        <v/>
      </c>
      <c r="B939" s="284" t="str">
        <f>IF('Data invoice'!K1054=0,"",'Data invoice'!L1054)</f>
        <v/>
      </c>
      <c r="C939" s="284" t="str">
        <f>IF('Data invoice'!L1054=0,"",'Data invoice'!M1054)</f>
        <v/>
      </c>
      <c r="D939" s="284" t="str">
        <f>IF('Data invoice'!M1054=0,"",'Data invoice'!N1054)</f>
        <v/>
      </c>
      <c r="E939" s="284" t="str">
        <f>IF('Data invoice'!N1054=0,"",'Data invoice'!O1054)</f>
        <v/>
      </c>
      <c r="F939" s="284" t="str">
        <f>IF('Data invoice'!O1054=0,"",'Data invoice'!P1054)</f>
        <v/>
      </c>
      <c r="G939" s="284" t="str">
        <f>IF('Data invoice'!P1054=0,"",'Data invoice'!Q1054)</f>
        <v/>
      </c>
      <c r="H939" s="284" t="str">
        <f>IF('Data invoice'!Q1054=0,"",'Data invoice'!R1054)</f>
        <v/>
      </c>
      <c r="I939" s="320" t="str">
        <f>IF('Data invoice'!R1054=0,"",'Data invoice'!S1054)</f>
        <v/>
      </c>
      <c r="J939" s="367" t="str">
        <f>IF('Data invoice'!S1054=0,"",'Data invoice'!T1054)</f>
        <v/>
      </c>
    </row>
    <row r="940" spans="1:10" ht="15.75" customHeight="1">
      <c r="A940" s="284" t="str">
        <f>IF('Data invoice'!J1055=0,"",'Data invoice'!K1055)</f>
        <v/>
      </c>
      <c r="B940" s="284" t="str">
        <f>IF('Data invoice'!K1055=0,"",'Data invoice'!L1055)</f>
        <v/>
      </c>
      <c r="C940" s="284" t="str">
        <f>IF('Data invoice'!L1055=0,"",'Data invoice'!M1055)</f>
        <v/>
      </c>
      <c r="D940" s="284" t="str">
        <f>IF('Data invoice'!M1055=0,"",'Data invoice'!N1055)</f>
        <v/>
      </c>
      <c r="E940" s="284" t="str">
        <f>IF('Data invoice'!N1055=0,"",'Data invoice'!O1055)</f>
        <v/>
      </c>
      <c r="F940" s="284" t="str">
        <f>IF('Data invoice'!O1055=0,"",'Data invoice'!P1055)</f>
        <v/>
      </c>
      <c r="G940" s="284" t="str">
        <f>IF('Data invoice'!P1055=0,"",'Data invoice'!Q1055)</f>
        <v/>
      </c>
      <c r="H940" s="284" t="str">
        <f>IF('Data invoice'!Q1055=0,"",'Data invoice'!R1055)</f>
        <v/>
      </c>
      <c r="I940" s="320" t="str">
        <f>IF('Data invoice'!R1055=0,"",'Data invoice'!S1055)</f>
        <v/>
      </c>
      <c r="J940" s="367" t="str">
        <f>IF('Data invoice'!S1055=0,"",'Data invoice'!T1055)</f>
        <v/>
      </c>
    </row>
    <row r="941" spans="1:10" ht="15.75" customHeight="1">
      <c r="A941" s="284" t="str">
        <f>IF('Data invoice'!J1056=0,"",'Data invoice'!K1056)</f>
        <v/>
      </c>
      <c r="B941" s="284" t="str">
        <f>IF('Data invoice'!K1056=0,"",'Data invoice'!L1056)</f>
        <v/>
      </c>
      <c r="C941" s="284" t="str">
        <f>IF('Data invoice'!L1056=0,"",'Data invoice'!M1056)</f>
        <v/>
      </c>
      <c r="D941" s="284" t="str">
        <f>IF('Data invoice'!M1056=0,"",'Data invoice'!N1056)</f>
        <v/>
      </c>
      <c r="E941" s="284" t="str">
        <f>IF('Data invoice'!N1056=0,"",'Data invoice'!O1056)</f>
        <v/>
      </c>
      <c r="F941" s="284" t="str">
        <f>IF('Data invoice'!O1056=0,"",'Data invoice'!P1056)</f>
        <v/>
      </c>
      <c r="G941" s="284" t="str">
        <f>IF('Data invoice'!P1056=0,"",'Data invoice'!Q1056)</f>
        <v/>
      </c>
      <c r="H941" s="284" t="str">
        <f>IF('Data invoice'!Q1056=0,"",'Data invoice'!R1056)</f>
        <v/>
      </c>
      <c r="I941" s="320" t="str">
        <f>IF('Data invoice'!R1056=0,"",'Data invoice'!S1056)</f>
        <v/>
      </c>
      <c r="J941" s="367" t="str">
        <f>IF('Data invoice'!S1056=0,"",'Data invoice'!T1056)</f>
        <v/>
      </c>
    </row>
    <row r="942" spans="1:10" ht="15.75" customHeight="1">
      <c r="A942" s="284" t="str">
        <f>IF('Data invoice'!J1057=0,"",'Data invoice'!K1057)</f>
        <v/>
      </c>
      <c r="B942" s="284" t="str">
        <f>IF('Data invoice'!K1057=0,"",'Data invoice'!L1057)</f>
        <v/>
      </c>
      <c r="C942" s="284" t="str">
        <f>IF('Data invoice'!L1057=0,"",'Data invoice'!M1057)</f>
        <v/>
      </c>
      <c r="D942" s="284" t="str">
        <f>IF('Data invoice'!M1057=0,"",'Data invoice'!N1057)</f>
        <v/>
      </c>
      <c r="E942" s="284" t="str">
        <f>IF('Data invoice'!N1057=0,"",'Data invoice'!O1057)</f>
        <v/>
      </c>
      <c r="F942" s="284" t="str">
        <f>IF('Data invoice'!O1057=0,"",'Data invoice'!P1057)</f>
        <v/>
      </c>
      <c r="G942" s="284" t="str">
        <f>IF('Data invoice'!P1057=0,"",'Data invoice'!Q1057)</f>
        <v/>
      </c>
      <c r="H942" s="284" t="str">
        <f>IF('Data invoice'!Q1057=0,"",'Data invoice'!R1057)</f>
        <v/>
      </c>
      <c r="I942" s="320" t="str">
        <f>IF('Data invoice'!R1057=0,"",'Data invoice'!S1057)</f>
        <v/>
      </c>
      <c r="J942" s="367" t="str">
        <f>IF('Data invoice'!S1057=0,"",'Data invoice'!T1057)</f>
        <v/>
      </c>
    </row>
    <row r="943" spans="1:10" ht="15.75" customHeight="1">
      <c r="A943" s="284" t="str">
        <f>IF('Data invoice'!J1058=0,"",'Data invoice'!K1058)</f>
        <v/>
      </c>
      <c r="B943" s="284" t="str">
        <f>IF('Data invoice'!K1058=0,"",'Data invoice'!L1058)</f>
        <v/>
      </c>
      <c r="C943" s="284" t="str">
        <f>IF('Data invoice'!L1058=0,"",'Data invoice'!M1058)</f>
        <v/>
      </c>
      <c r="D943" s="284" t="str">
        <f>IF('Data invoice'!M1058=0,"",'Data invoice'!N1058)</f>
        <v/>
      </c>
      <c r="E943" s="284" t="str">
        <f>IF('Data invoice'!N1058=0,"",'Data invoice'!O1058)</f>
        <v/>
      </c>
      <c r="F943" s="284" t="str">
        <f>IF('Data invoice'!O1058=0,"",'Data invoice'!P1058)</f>
        <v/>
      </c>
      <c r="G943" s="284" t="str">
        <f>IF('Data invoice'!P1058=0,"",'Data invoice'!Q1058)</f>
        <v/>
      </c>
      <c r="H943" s="284" t="str">
        <f>IF('Data invoice'!Q1058=0,"",'Data invoice'!R1058)</f>
        <v/>
      </c>
      <c r="I943" s="320" t="str">
        <f>IF('Data invoice'!R1058=0,"",'Data invoice'!S1058)</f>
        <v/>
      </c>
      <c r="J943" s="367" t="str">
        <f>IF('Data invoice'!S1058=0,"",'Data invoice'!T1058)</f>
        <v/>
      </c>
    </row>
    <row r="944" spans="1:10" ht="15.75" customHeight="1">
      <c r="A944" s="284" t="str">
        <f>IF('Data invoice'!J1059=0,"",'Data invoice'!K1059)</f>
        <v/>
      </c>
      <c r="B944" s="284" t="str">
        <f>IF('Data invoice'!K1059=0,"",'Data invoice'!L1059)</f>
        <v/>
      </c>
      <c r="C944" s="284" t="str">
        <f>IF('Data invoice'!L1059=0,"",'Data invoice'!M1059)</f>
        <v/>
      </c>
      <c r="D944" s="284" t="str">
        <f>IF('Data invoice'!M1059=0,"",'Data invoice'!N1059)</f>
        <v/>
      </c>
      <c r="E944" s="284" t="str">
        <f>IF('Data invoice'!N1059=0,"",'Data invoice'!O1059)</f>
        <v/>
      </c>
      <c r="F944" s="284" t="str">
        <f>IF('Data invoice'!O1059=0,"",'Data invoice'!P1059)</f>
        <v/>
      </c>
      <c r="G944" s="284" t="str">
        <f>IF('Data invoice'!P1059=0,"",'Data invoice'!Q1059)</f>
        <v/>
      </c>
      <c r="H944" s="284" t="str">
        <f>IF('Data invoice'!Q1059=0,"",'Data invoice'!R1059)</f>
        <v/>
      </c>
      <c r="I944" s="320" t="str">
        <f>IF('Data invoice'!R1059=0,"",'Data invoice'!S1059)</f>
        <v/>
      </c>
      <c r="J944" s="367" t="str">
        <f>IF('Data invoice'!S1059=0,"",'Data invoice'!T1059)</f>
        <v/>
      </c>
    </row>
    <row r="945" spans="1:10" ht="15.75" customHeight="1">
      <c r="A945" s="284" t="str">
        <f>IF('Data invoice'!J1060=0,"",'Data invoice'!K1060)</f>
        <v/>
      </c>
      <c r="B945" s="284" t="str">
        <f>IF('Data invoice'!K1060=0,"",'Data invoice'!L1060)</f>
        <v/>
      </c>
      <c r="C945" s="284" t="str">
        <f>IF('Data invoice'!L1060=0,"",'Data invoice'!M1060)</f>
        <v/>
      </c>
      <c r="D945" s="284" t="str">
        <f>IF('Data invoice'!M1060=0,"",'Data invoice'!N1060)</f>
        <v/>
      </c>
      <c r="E945" s="284" t="str">
        <f>IF('Data invoice'!N1060=0,"",'Data invoice'!O1060)</f>
        <v/>
      </c>
      <c r="F945" s="284" t="str">
        <f>IF('Data invoice'!O1060=0,"",'Data invoice'!P1060)</f>
        <v/>
      </c>
      <c r="G945" s="284" t="str">
        <f>IF('Data invoice'!P1060=0,"",'Data invoice'!Q1060)</f>
        <v/>
      </c>
      <c r="H945" s="284" t="str">
        <f>IF('Data invoice'!Q1060=0,"",'Data invoice'!R1060)</f>
        <v/>
      </c>
      <c r="I945" s="320" t="str">
        <f>IF('Data invoice'!R1060=0,"",'Data invoice'!S1060)</f>
        <v/>
      </c>
      <c r="J945" s="367" t="str">
        <f>IF('Data invoice'!S1060=0,"",'Data invoice'!T1060)</f>
        <v/>
      </c>
    </row>
    <row r="946" spans="1:10" ht="15.75" customHeight="1">
      <c r="A946" s="284" t="str">
        <f>IF('Data invoice'!J1061=0,"",'Data invoice'!K1061)</f>
        <v/>
      </c>
      <c r="B946" s="284" t="str">
        <f>IF('Data invoice'!K1061=0,"",'Data invoice'!L1061)</f>
        <v/>
      </c>
      <c r="C946" s="284" t="str">
        <f>IF('Data invoice'!L1061=0,"",'Data invoice'!M1061)</f>
        <v/>
      </c>
      <c r="D946" s="284" t="str">
        <f>IF('Data invoice'!M1061=0,"",'Data invoice'!N1061)</f>
        <v/>
      </c>
      <c r="E946" s="284" t="str">
        <f>IF('Data invoice'!N1061=0,"",'Data invoice'!O1061)</f>
        <v/>
      </c>
      <c r="F946" s="284" t="str">
        <f>IF('Data invoice'!O1061=0,"",'Data invoice'!P1061)</f>
        <v/>
      </c>
      <c r="G946" s="284" t="str">
        <f>IF('Data invoice'!P1061=0,"",'Data invoice'!Q1061)</f>
        <v/>
      </c>
      <c r="H946" s="284" t="str">
        <f>IF('Data invoice'!Q1061=0,"",'Data invoice'!R1061)</f>
        <v/>
      </c>
      <c r="I946" s="320" t="str">
        <f>IF('Data invoice'!R1061=0,"",'Data invoice'!S1061)</f>
        <v/>
      </c>
      <c r="J946" s="367" t="str">
        <f>IF('Data invoice'!S1061=0,"",'Data invoice'!T1061)</f>
        <v/>
      </c>
    </row>
    <row r="947" spans="1:10" ht="15.75" customHeight="1">
      <c r="A947" s="284" t="str">
        <f>IF('Data invoice'!J1062=0,"",'Data invoice'!K1062)</f>
        <v/>
      </c>
      <c r="B947" s="284" t="str">
        <f>IF('Data invoice'!K1062=0,"",'Data invoice'!L1062)</f>
        <v/>
      </c>
      <c r="C947" s="284" t="str">
        <f>IF('Data invoice'!L1062=0,"",'Data invoice'!M1062)</f>
        <v/>
      </c>
      <c r="D947" s="284" t="str">
        <f>IF('Data invoice'!M1062=0,"",'Data invoice'!N1062)</f>
        <v/>
      </c>
      <c r="E947" s="284" t="str">
        <f>IF('Data invoice'!N1062=0,"",'Data invoice'!O1062)</f>
        <v/>
      </c>
      <c r="F947" s="284" t="str">
        <f>IF('Data invoice'!O1062=0,"",'Data invoice'!P1062)</f>
        <v/>
      </c>
      <c r="G947" s="284" t="str">
        <f>IF('Data invoice'!P1062=0,"",'Data invoice'!Q1062)</f>
        <v/>
      </c>
      <c r="H947" s="284" t="str">
        <f>IF('Data invoice'!Q1062=0,"",'Data invoice'!R1062)</f>
        <v/>
      </c>
      <c r="I947" s="320" t="str">
        <f>IF('Data invoice'!R1062=0,"",'Data invoice'!S1062)</f>
        <v/>
      </c>
      <c r="J947" s="367" t="str">
        <f>IF('Data invoice'!S1062=0,"",'Data invoice'!T1062)</f>
        <v/>
      </c>
    </row>
    <row r="948" spans="1:10" ht="15.75" customHeight="1">
      <c r="A948" s="284" t="str">
        <f>IF('Data invoice'!J1063=0,"",'Data invoice'!K1063)</f>
        <v/>
      </c>
      <c r="B948" s="284" t="str">
        <f>IF('Data invoice'!K1063=0,"",'Data invoice'!L1063)</f>
        <v/>
      </c>
      <c r="C948" s="284" t="str">
        <f>IF('Data invoice'!L1063=0,"",'Data invoice'!M1063)</f>
        <v/>
      </c>
      <c r="D948" s="284" t="str">
        <f>IF('Data invoice'!M1063=0,"",'Data invoice'!N1063)</f>
        <v/>
      </c>
      <c r="E948" s="284" t="str">
        <f>IF('Data invoice'!N1063=0,"",'Data invoice'!O1063)</f>
        <v/>
      </c>
      <c r="F948" s="284" t="str">
        <f>IF('Data invoice'!O1063=0,"",'Data invoice'!P1063)</f>
        <v/>
      </c>
      <c r="G948" s="284" t="str">
        <f>IF('Data invoice'!P1063=0,"",'Data invoice'!Q1063)</f>
        <v/>
      </c>
      <c r="H948" s="284" t="str">
        <f>IF('Data invoice'!Q1063=0,"",'Data invoice'!R1063)</f>
        <v/>
      </c>
      <c r="I948" s="320" t="str">
        <f>IF('Data invoice'!R1063=0,"",'Data invoice'!S1063)</f>
        <v/>
      </c>
      <c r="J948" s="367" t="str">
        <f>IF('Data invoice'!S1063=0,"",'Data invoice'!T1063)</f>
        <v/>
      </c>
    </row>
    <row r="949" spans="1:10" ht="15.75" customHeight="1">
      <c r="A949" s="284" t="str">
        <f>IF('Data invoice'!J1064=0,"",'Data invoice'!K1064)</f>
        <v/>
      </c>
      <c r="B949" s="284" t="str">
        <f>IF('Data invoice'!K1064=0,"",'Data invoice'!L1064)</f>
        <v/>
      </c>
      <c r="C949" s="284" t="str">
        <f>IF('Data invoice'!L1064=0,"",'Data invoice'!M1064)</f>
        <v/>
      </c>
      <c r="D949" s="284" t="str">
        <f>IF('Data invoice'!M1064=0,"",'Data invoice'!N1064)</f>
        <v/>
      </c>
      <c r="E949" s="284" t="str">
        <f>IF('Data invoice'!N1064=0,"",'Data invoice'!O1064)</f>
        <v/>
      </c>
      <c r="F949" s="284" t="str">
        <f>IF('Data invoice'!O1064=0,"",'Data invoice'!P1064)</f>
        <v/>
      </c>
      <c r="G949" s="284" t="str">
        <f>IF('Data invoice'!P1064=0,"",'Data invoice'!Q1064)</f>
        <v/>
      </c>
      <c r="H949" s="284" t="str">
        <f>IF('Data invoice'!Q1064=0,"",'Data invoice'!R1064)</f>
        <v/>
      </c>
      <c r="I949" s="320" t="str">
        <f>IF('Data invoice'!R1064=0,"",'Data invoice'!S1064)</f>
        <v/>
      </c>
      <c r="J949" s="367" t="str">
        <f>IF('Data invoice'!S1064=0,"",'Data invoice'!T1064)</f>
        <v/>
      </c>
    </row>
    <row r="950" spans="1:10" ht="15.75" customHeight="1">
      <c r="A950" s="284" t="str">
        <f>IF('Data invoice'!J1065=0,"",'Data invoice'!K1065)</f>
        <v/>
      </c>
      <c r="B950" s="284" t="str">
        <f>IF('Data invoice'!K1065=0,"",'Data invoice'!L1065)</f>
        <v/>
      </c>
      <c r="C950" s="284" t="str">
        <f>IF('Data invoice'!L1065=0,"",'Data invoice'!M1065)</f>
        <v/>
      </c>
      <c r="D950" s="284" t="str">
        <f>IF('Data invoice'!M1065=0,"",'Data invoice'!N1065)</f>
        <v/>
      </c>
      <c r="E950" s="284" t="str">
        <f>IF('Data invoice'!N1065=0,"",'Data invoice'!O1065)</f>
        <v/>
      </c>
      <c r="F950" s="284" t="str">
        <f>IF('Data invoice'!O1065=0,"",'Data invoice'!P1065)</f>
        <v/>
      </c>
      <c r="G950" s="284" t="str">
        <f>IF('Data invoice'!P1065=0,"",'Data invoice'!Q1065)</f>
        <v/>
      </c>
      <c r="H950" s="284" t="str">
        <f>IF('Data invoice'!Q1065=0,"",'Data invoice'!R1065)</f>
        <v/>
      </c>
      <c r="I950" s="320" t="str">
        <f>IF('Data invoice'!R1065=0,"",'Data invoice'!S1065)</f>
        <v/>
      </c>
      <c r="J950" s="367" t="str">
        <f>IF('Data invoice'!S1065=0,"",'Data invoice'!T1065)</f>
        <v/>
      </c>
    </row>
    <row r="951" spans="1:10" ht="15.75" customHeight="1">
      <c r="A951" s="284" t="str">
        <f>IF('Data invoice'!J1066=0,"",'Data invoice'!K1066)</f>
        <v/>
      </c>
      <c r="B951" s="284" t="str">
        <f>IF('Data invoice'!K1066=0,"",'Data invoice'!L1066)</f>
        <v/>
      </c>
      <c r="C951" s="284" t="str">
        <f>IF('Data invoice'!L1066=0,"",'Data invoice'!M1066)</f>
        <v/>
      </c>
      <c r="D951" s="284" t="str">
        <f>IF('Data invoice'!M1066=0,"",'Data invoice'!N1066)</f>
        <v/>
      </c>
      <c r="E951" s="284" t="str">
        <f>IF('Data invoice'!N1066=0,"",'Data invoice'!O1066)</f>
        <v/>
      </c>
      <c r="F951" s="284" t="str">
        <f>IF('Data invoice'!O1066=0,"",'Data invoice'!P1066)</f>
        <v/>
      </c>
      <c r="G951" s="284" t="str">
        <f>IF('Data invoice'!P1066=0,"",'Data invoice'!Q1066)</f>
        <v/>
      </c>
      <c r="H951" s="284" t="str">
        <f>IF('Data invoice'!Q1066=0,"",'Data invoice'!R1066)</f>
        <v/>
      </c>
      <c r="I951" s="320" t="str">
        <f>IF('Data invoice'!R1066=0,"",'Data invoice'!S1066)</f>
        <v/>
      </c>
      <c r="J951" s="367" t="str">
        <f>IF('Data invoice'!S1066=0,"",'Data invoice'!T1066)</f>
        <v/>
      </c>
    </row>
    <row r="952" spans="1:10" ht="15.75" customHeight="1">
      <c r="A952" s="284" t="str">
        <f>IF('Data invoice'!J1067=0,"",'Data invoice'!K1067)</f>
        <v/>
      </c>
      <c r="B952" s="284" t="str">
        <f>IF('Data invoice'!K1067=0,"",'Data invoice'!L1067)</f>
        <v/>
      </c>
      <c r="C952" s="284" t="str">
        <f>IF('Data invoice'!L1067=0,"",'Data invoice'!M1067)</f>
        <v/>
      </c>
      <c r="D952" s="284" t="str">
        <f>IF('Data invoice'!M1067=0,"",'Data invoice'!N1067)</f>
        <v/>
      </c>
      <c r="E952" s="284" t="str">
        <f>IF('Data invoice'!N1067=0,"",'Data invoice'!O1067)</f>
        <v/>
      </c>
      <c r="F952" s="284" t="str">
        <f>IF('Data invoice'!O1067=0,"",'Data invoice'!P1067)</f>
        <v/>
      </c>
      <c r="G952" s="284" t="str">
        <f>IF('Data invoice'!P1067=0,"",'Data invoice'!Q1067)</f>
        <v/>
      </c>
      <c r="H952" s="284" t="str">
        <f>IF('Data invoice'!Q1067=0,"",'Data invoice'!R1067)</f>
        <v/>
      </c>
      <c r="I952" s="320" t="str">
        <f>IF('Data invoice'!R1067=0,"",'Data invoice'!S1067)</f>
        <v/>
      </c>
      <c r="J952" s="367" t="str">
        <f>IF('Data invoice'!S1067=0,"",'Data invoice'!T1067)</f>
        <v/>
      </c>
    </row>
    <row r="953" spans="1:10" ht="15.75" customHeight="1">
      <c r="A953" s="284" t="str">
        <f>IF('Data invoice'!J1068=0,"",'Data invoice'!K1068)</f>
        <v/>
      </c>
      <c r="B953" s="284" t="str">
        <f>IF('Data invoice'!K1068=0,"",'Data invoice'!L1068)</f>
        <v/>
      </c>
      <c r="C953" s="284" t="str">
        <f>IF('Data invoice'!L1068=0,"",'Data invoice'!M1068)</f>
        <v/>
      </c>
      <c r="D953" s="284" t="str">
        <f>IF('Data invoice'!M1068=0,"",'Data invoice'!N1068)</f>
        <v/>
      </c>
      <c r="E953" s="284" t="str">
        <f>IF('Data invoice'!N1068=0,"",'Data invoice'!O1068)</f>
        <v/>
      </c>
      <c r="F953" s="284" t="str">
        <f>IF('Data invoice'!O1068=0,"",'Data invoice'!P1068)</f>
        <v/>
      </c>
      <c r="G953" s="284" t="str">
        <f>IF('Data invoice'!P1068=0,"",'Data invoice'!Q1068)</f>
        <v/>
      </c>
      <c r="H953" s="284" t="str">
        <f>IF('Data invoice'!Q1068=0,"",'Data invoice'!R1068)</f>
        <v/>
      </c>
      <c r="I953" s="320" t="str">
        <f>IF('Data invoice'!R1068=0,"",'Data invoice'!S1068)</f>
        <v/>
      </c>
      <c r="J953" s="367" t="str">
        <f>IF('Data invoice'!S1068=0,"",'Data invoice'!T1068)</f>
        <v/>
      </c>
    </row>
    <row r="954" spans="1:10" ht="15.75" customHeight="1">
      <c r="A954" s="284" t="str">
        <f>IF('Data invoice'!J1069=0,"",'Data invoice'!K1069)</f>
        <v/>
      </c>
      <c r="B954" s="284" t="str">
        <f>IF('Data invoice'!K1069=0,"",'Data invoice'!L1069)</f>
        <v/>
      </c>
      <c r="C954" s="284" t="str">
        <f>IF('Data invoice'!L1069=0,"",'Data invoice'!M1069)</f>
        <v/>
      </c>
      <c r="D954" s="284" t="str">
        <f>IF('Data invoice'!M1069=0,"",'Data invoice'!N1069)</f>
        <v/>
      </c>
      <c r="E954" s="284" t="str">
        <f>IF('Data invoice'!N1069=0,"",'Data invoice'!O1069)</f>
        <v/>
      </c>
      <c r="F954" s="284" t="str">
        <f>IF('Data invoice'!O1069=0,"",'Data invoice'!P1069)</f>
        <v/>
      </c>
      <c r="G954" s="284" t="str">
        <f>IF('Data invoice'!P1069=0,"",'Data invoice'!Q1069)</f>
        <v/>
      </c>
      <c r="H954" s="284" t="str">
        <f>IF('Data invoice'!Q1069=0,"",'Data invoice'!R1069)</f>
        <v/>
      </c>
      <c r="I954" s="320" t="str">
        <f>IF('Data invoice'!R1069=0,"",'Data invoice'!S1069)</f>
        <v/>
      </c>
      <c r="J954" s="367" t="str">
        <f>IF('Data invoice'!S1069=0,"",'Data invoice'!T1069)</f>
        <v/>
      </c>
    </row>
    <row r="955" spans="1:10" ht="15.75" customHeight="1">
      <c r="A955" s="284" t="str">
        <f>IF('Data invoice'!J1070=0,"",'Data invoice'!K1070)</f>
        <v/>
      </c>
      <c r="B955" s="284" t="str">
        <f>IF('Data invoice'!K1070=0,"",'Data invoice'!L1070)</f>
        <v/>
      </c>
      <c r="C955" s="284" t="str">
        <f>IF('Data invoice'!L1070=0,"",'Data invoice'!M1070)</f>
        <v/>
      </c>
      <c r="D955" s="284" t="str">
        <f>IF('Data invoice'!M1070=0,"",'Data invoice'!N1070)</f>
        <v/>
      </c>
      <c r="E955" s="284" t="str">
        <f>IF('Data invoice'!N1070=0,"",'Data invoice'!O1070)</f>
        <v/>
      </c>
      <c r="F955" s="284" t="str">
        <f>IF('Data invoice'!O1070=0,"",'Data invoice'!P1070)</f>
        <v/>
      </c>
      <c r="G955" s="284" t="str">
        <f>IF('Data invoice'!P1070=0,"",'Data invoice'!Q1070)</f>
        <v/>
      </c>
      <c r="H955" s="284" t="str">
        <f>IF('Data invoice'!Q1070=0,"",'Data invoice'!R1070)</f>
        <v/>
      </c>
      <c r="I955" s="320" t="str">
        <f>IF('Data invoice'!R1070=0,"",'Data invoice'!S1070)</f>
        <v/>
      </c>
      <c r="J955" s="367" t="str">
        <f>IF('Data invoice'!S1070=0,"",'Data invoice'!T1070)</f>
        <v/>
      </c>
    </row>
    <row r="956" spans="1:10" ht="15.75" customHeight="1">
      <c r="A956" s="284" t="str">
        <f>IF('Data invoice'!J1071=0,"",'Data invoice'!K1071)</f>
        <v/>
      </c>
      <c r="B956" s="284" t="str">
        <f>IF('Data invoice'!K1071=0,"",'Data invoice'!L1071)</f>
        <v/>
      </c>
      <c r="C956" s="284" t="str">
        <f>IF('Data invoice'!L1071=0,"",'Data invoice'!M1071)</f>
        <v/>
      </c>
      <c r="D956" s="284" t="str">
        <f>IF('Data invoice'!M1071=0,"",'Data invoice'!N1071)</f>
        <v/>
      </c>
      <c r="E956" s="284" t="str">
        <f>IF('Data invoice'!N1071=0,"",'Data invoice'!O1071)</f>
        <v/>
      </c>
      <c r="F956" s="284" t="str">
        <f>IF('Data invoice'!O1071=0,"",'Data invoice'!P1071)</f>
        <v/>
      </c>
      <c r="G956" s="284" t="str">
        <f>IF('Data invoice'!P1071=0,"",'Data invoice'!Q1071)</f>
        <v/>
      </c>
      <c r="H956" s="284" t="str">
        <f>IF('Data invoice'!Q1071=0,"",'Data invoice'!R1071)</f>
        <v/>
      </c>
      <c r="I956" s="320" t="str">
        <f>IF('Data invoice'!R1071=0,"",'Data invoice'!S1071)</f>
        <v/>
      </c>
      <c r="J956" s="367" t="str">
        <f>IF('Data invoice'!S1071=0,"",'Data invoice'!T1071)</f>
        <v/>
      </c>
    </row>
    <row r="957" spans="1:10" ht="15.75" customHeight="1">
      <c r="A957" s="284" t="str">
        <f>IF('Data invoice'!J1072=0,"",'Data invoice'!K1072)</f>
        <v/>
      </c>
      <c r="B957" s="284" t="str">
        <f>IF('Data invoice'!K1072=0,"",'Data invoice'!L1072)</f>
        <v/>
      </c>
      <c r="C957" s="284" t="str">
        <f>IF('Data invoice'!L1072=0,"",'Data invoice'!M1072)</f>
        <v/>
      </c>
      <c r="D957" s="284" t="str">
        <f>IF('Data invoice'!M1072=0,"",'Data invoice'!N1072)</f>
        <v/>
      </c>
      <c r="E957" s="284" t="str">
        <f>IF('Data invoice'!N1072=0,"",'Data invoice'!O1072)</f>
        <v/>
      </c>
      <c r="F957" s="284" t="str">
        <f>IF('Data invoice'!O1072=0,"",'Data invoice'!P1072)</f>
        <v/>
      </c>
      <c r="G957" s="284" t="str">
        <f>IF('Data invoice'!P1072=0,"",'Data invoice'!Q1072)</f>
        <v/>
      </c>
      <c r="H957" s="284" t="str">
        <f>IF('Data invoice'!Q1072=0,"",'Data invoice'!R1072)</f>
        <v/>
      </c>
      <c r="I957" s="320" t="str">
        <f>IF('Data invoice'!R1072=0,"",'Data invoice'!S1072)</f>
        <v/>
      </c>
      <c r="J957" s="367" t="str">
        <f>IF('Data invoice'!S1072=0,"",'Data invoice'!T1072)</f>
        <v/>
      </c>
    </row>
    <row r="958" spans="1:10" ht="15.75" customHeight="1">
      <c r="A958" s="284" t="str">
        <f>IF('Data invoice'!J1073=0,"",'Data invoice'!K1073)</f>
        <v/>
      </c>
      <c r="B958" s="284" t="str">
        <f>IF('Data invoice'!K1073=0,"",'Data invoice'!L1073)</f>
        <v/>
      </c>
      <c r="C958" s="284" t="str">
        <f>IF('Data invoice'!L1073=0,"",'Data invoice'!M1073)</f>
        <v/>
      </c>
      <c r="D958" s="284" t="str">
        <f>IF('Data invoice'!M1073=0,"",'Data invoice'!N1073)</f>
        <v/>
      </c>
      <c r="E958" s="284" t="str">
        <f>IF('Data invoice'!N1073=0,"",'Data invoice'!O1073)</f>
        <v/>
      </c>
      <c r="F958" s="284" t="str">
        <f>IF('Data invoice'!O1073=0,"",'Data invoice'!P1073)</f>
        <v/>
      </c>
      <c r="G958" s="284" t="str">
        <f>IF('Data invoice'!P1073=0,"",'Data invoice'!Q1073)</f>
        <v/>
      </c>
      <c r="H958" s="284" t="str">
        <f>IF('Data invoice'!Q1073=0,"",'Data invoice'!R1073)</f>
        <v/>
      </c>
      <c r="I958" s="320" t="str">
        <f>IF('Data invoice'!R1073=0,"",'Data invoice'!S1073)</f>
        <v/>
      </c>
      <c r="J958" s="367" t="str">
        <f>IF('Data invoice'!S1073=0,"",'Data invoice'!T1073)</f>
        <v/>
      </c>
    </row>
    <row r="959" spans="1:10" ht="15.75" customHeight="1">
      <c r="A959" s="284" t="str">
        <f>IF('Data invoice'!J1074=0,"",'Data invoice'!K1074)</f>
        <v/>
      </c>
      <c r="B959" s="284" t="str">
        <f>IF('Data invoice'!K1074=0,"",'Data invoice'!L1074)</f>
        <v/>
      </c>
      <c r="C959" s="284" t="str">
        <f>IF('Data invoice'!L1074=0,"",'Data invoice'!M1074)</f>
        <v/>
      </c>
      <c r="D959" s="284" t="str">
        <f>IF('Data invoice'!M1074=0,"",'Data invoice'!N1074)</f>
        <v/>
      </c>
      <c r="E959" s="284" t="str">
        <f>IF('Data invoice'!N1074=0,"",'Data invoice'!O1074)</f>
        <v/>
      </c>
      <c r="F959" s="284" t="str">
        <f>IF('Data invoice'!O1074=0,"",'Data invoice'!P1074)</f>
        <v/>
      </c>
      <c r="G959" s="284" t="str">
        <f>IF('Data invoice'!P1074=0,"",'Data invoice'!Q1074)</f>
        <v/>
      </c>
      <c r="H959" s="284" t="str">
        <f>IF('Data invoice'!Q1074=0,"",'Data invoice'!R1074)</f>
        <v/>
      </c>
      <c r="I959" s="320" t="str">
        <f>IF('Data invoice'!R1074=0,"",'Data invoice'!S1074)</f>
        <v/>
      </c>
      <c r="J959" s="367" t="str">
        <f>IF('Data invoice'!S1074=0,"",'Data invoice'!T1074)</f>
        <v/>
      </c>
    </row>
    <row r="960" spans="1:10" ht="15.75" customHeight="1">
      <c r="A960" s="284" t="str">
        <f>IF('Data invoice'!J1075=0,"",'Data invoice'!K1075)</f>
        <v/>
      </c>
      <c r="B960" s="284" t="str">
        <f>IF('Data invoice'!K1075=0,"",'Data invoice'!L1075)</f>
        <v/>
      </c>
      <c r="C960" s="284" t="str">
        <f>IF('Data invoice'!L1075=0,"",'Data invoice'!M1075)</f>
        <v/>
      </c>
      <c r="D960" s="284" t="str">
        <f>IF('Data invoice'!M1075=0,"",'Data invoice'!N1075)</f>
        <v/>
      </c>
      <c r="E960" s="284" t="str">
        <f>IF('Data invoice'!N1075=0,"",'Data invoice'!O1075)</f>
        <v/>
      </c>
      <c r="F960" s="284" t="str">
        <f>IF('Data invoice'!O1075=0,"",'Data invoice'!P1075)</f>
        <v/>
      </c>
      <c r="G960" s="284" t="str">
        <f>IF('Data invoice'!P1075=0,"",'Data invoice'!Q1075)</f>
        <v/>
      </c>
      <c r="H960" s="284" t="str">
        <f>IF('Data invoice'!Q1075=0,"",'Data invoice'!R1075)</f>
        <v/>
      </c>
      <c r="I960" s="320" t="str">
        <f>IF('Data invoice'!R1075=0,"",'Data invoice'!S1075)</f>
        <v/>
      </c>
      <c r="J960" s="367" t="str">
        <f>IF('Data invoice'!S1075=0,"",'Data invoice'!T1075)</f>
        <v/>
      </c>
    </row>
    <row r="961" spans="1:10" ht="15.75" customHeight="1">
      <c r="A961" s="284" t="str">
        <f>IF('Data invoice'!J1076=0,"",'Data invoice'!K1076)</f>
        <v/>
      </c>
      <c r="B961" s="284" t="str">
        <f>IF('Data invoice'!K1076=0,"",'Data invoice'!L1076)</f>
        <v/>
      </c>
      <c r="C961" s="284" t="str">
        <f>IF('Data invoice'!L1076=0,"",'Data invoice'!M1076)</f>
        <v/>
      </c>
      <c r="D961" s="284" t="str">
        <f>IF('Data invoice'!M1076=0,"",'Data invoice'!N1076)</f>
        <v/>
      </c>
      <c r="E961" s="284" t="str">
        <f>IF('Data invoice'!N1076=0,"",'Data invoice'!O1076)</f>
        <v/>
      </c>
      <c r="F961" s="284" t="str">
        <f>IF('Data invoice'!O1076=0,"",'Data invoice'!P1076)</f>
        <v/>
      </c>
      <c r="G961" s="284" t="str">
        <f>IF('Data invoice'!P1076=0,"",'Data invoice'!Q1076)</f>
        <v/>
      </c>
      <c r="H961" s="284" t="str">
        <f>IF('Data invoice'!Q1076=0,"",'Data invoice'!R1076)</f>
        <v/>
      </c>
      <c r="I961" s="320" t="str">
        <f>IF('Data invoice'!R1076=0,"",'Data invoice'!S1076)</f>
        <v/>
      </c>
      <c r="J961" s="367" t="str">
        <f>IF('Data invoice'!S1076=0,"",'Data invoice'!T1076)</f>
        <v/>
      </c>
    </row>
    <row r="962" spans="1:10" ht="15.75" customHeight="1">
      <c r="A962" s="284" t="str">
        <f>IF('Data invoice'!J1077=0,"",'Data invoice'!K1077)</f>
        <v/>
      </c>
      <c r="B962" s="284" t="str">
        <f>IF('Data invoice'!K1077=0,"",'Data invoice'!L1077)</f>
        <v/>
      </c>
      <c r="C962" s="284" t="str">
        <f>IF('Data invoice'!L1077=0,"",'Data invoice'!M1077)</f>
        <v/>
      </c>
      <c r="D962" s="284" t="str">
        <f>IF('Data invoice'!M1077=0,"",'Data invoice'!N1077)</f>
        <v/>
      </c>
      <c r="E962" s="284" t="str">
        <f>IF('Data invoice'!N1077=0,"",'Data invoice'!O1077)</f>
        <v/>
      </c>
      <c r="F962" s="284" t="str">
        <f>IF('Data invoice'!O1077=0,"",'Data invoice'!P1077)</f>
        <v/>
      </c>
      <c r="G962" s="284" t="str">
        <f>IF('Data invoice'!P1077=0,"",'Data invoice'!Q1077)</f>
        <v/>
      </c>
      <c r="H962" s="284" t="str">
        <f>IF('Data invoice'!Q1077=0,"",'Data invoice'!R1077)</f>
        <v/>
      </c>
      <c r="I962" s="320" t="str">
        <f>IF('Data invoice'!R1077=0,"",'Data invoice'!S1077)</f>
        <v/>
      </c>
      <c r="J962" s="367" t="str">
        <f>IF('Data invoice'!S1077=0,"",'Data invoice'!T1077)</f>
        <v/>
      </c>
    </row>
    <row r="963" spans="1:10" ht="15.75" customHeight="1">
      <c r="A963" s="284" t="str">
        <f>IF('Data invoice'!J1078=0,"",'Data invoice'!K1078)</f>
        <v/>
      </c>
      <c r="B963" s="284" t="str">
        <f>IF('Data invoice'!K1078=0,"",'Data invoice'!L1078)</f>
        <v/>
      </c>
      <c r="C963" s="284" t="str">
        <f>IF('Data invoice'!L1078=0,"",'Data invoice'!M1078)</f>
        <v/>
      </c>
      <c r="D963" s="284" t="str">
        <f>IF('Data invoice'!M1078=0,"",'Data invoice'!N1078)</f>
        <v/>
      </c>
      <c r="E963" s="284" t="str">
        <f>IF('Data invoice'!N1078=0,"",'Data invoice'!O1078)</f>
        <v/>
      </c>
      <c r="F963" s="284" t="str">
        <f>IF('Data invoice'!O1078=0,"",'Data invoice'!P1078)</f>
        <v/>
      </c>
      <c r="G963" s="284" t="str">
        <f>IF('Data invoice'!P1078=0,"",'Data invoice'!Q1078)</f>
        <v/>
      </c>
      <c r="H963" s="284" t="str">
        <f>IF('Data invoice'!Q1078=0,"",'Data invoice'!R1078)</f>
        <v/>
      </c>
      <c r="I963" s="320" t="str">
        <f>IF('Data invoice'!R1078=0,"",'Data invoice'!S1078)</f>
        <v/>
      </c>
      <c r="J963" s="367" t="str">
        <f>IF('Data invoice'!S1078=0,"",'Data invoice'!T1078)</f>
        <v/>
      </c>
    </row>
    <row r="964" spans="1:10" ht="15.75" customHeight="1">
      <c r="A964" s="284" t="str">
        <f>IF('Data invoice'!J1079=0,"",'Data invoice'!K1079)</f>
        <v/>
      </c>
      <c r="B964" s="284" t="str">
        <f>IF('Data invoice'!K1079=0,"",'Data invoice'!L1079)</f>
        <v/>
      </c>
      <c r="C964" s="284" t="str">
        <f>IF('Data invoice'!L1079=0,"",'Data invoice'!M1079)</f>
        <v/>
      </c>
      <c r="D964" s="284" t="str">
        <f>IF('Data invoice'!M1079=0,"",'Data invoice'!N1079)</f>
        <v/>
      </c>
      <c r="E964" s="284" t="str">
        <f>IF('Data invoice'!N1079=0,"",'Data invoice'!O1079)</f>
        <v/>
      </c>
      <c r="F964" s="284" t="str">
        <f>IF('Data invoice'!O1079=0,"",'Data invoice'!P1079)</f>
        <v/>
      </c>
      <c r="G964" s="284" t="str">
        <f>IF('Data invoice'!P1079=0,"",'Data invoice'!Q1079)</f>
        <v/>
      </c>
      <c r="H964" s="284" t="str">
        <f>IF('Data invoice'!Q1079=0,"",'Data invoice'!R1079)</f>
        <v/>
      </c>
      <c r="I964" s="320" t="str">
        <f>IF('Data invoice'!R1079=0,"",'Data invoice'!S1079)</f>
        <v/>
      </c>
      <c r="J964" s="367" t="str">
        <f>IF('Data invoice'!S1079=0,"",'Data invoice'!T1079)</f>
        <v/>
      </c>
    </row>
    <row r="965" spans="1:10" ht="15.75" customHeight="1">
      <c r="A965" s="284" t="str">
        <f>IF('Data invoice'!J1080=0,"",'Data invoice'!K1080)</f>
        <v/>
      </c>
      <c r="B965" s="284" t="str">
        <f>IF('Data invoice'!K1080=0,"",'Data invoice'!L1080)</f>
        <v/>
      </c>
      <c r="C965" s="284" t="str">
        <f>IF('Data invoice'!L1080=0,"",'Data invoice'!M1080)</f>
        <v/>
      </c>
      <c r="D965" s="284" t="str">
        <f>IF('Data invoice'!M1080=0,"",'Data invoice'!N1080)</f>
        <v/>
      </c>
      <c r="E965" s="284" t="str">
        <f>IF('Data invoice'!N1080=0,"",'Data invoice'!O1080)</f>
        <v/>
      </c>
      <c r="F965" s="284" t="str">
        <f>IF('Data invoice'!O1080=0,"",'Data invoice'!P1080)</f>
        <v/>
      </c>
      <c r="G965" s="284" t="str">
        <f>IF('Data invoice'!P1080=0,"",'Data invoice'!Q1080)</f>
        <v/>
      </c>
      <c r="H965" s="284" t="str">
        <f>IF('Data invoice'!Q1080=0,"",'Data invoice'!R1080)</f>
        <v/>
      </c>
      <c r="I965" s="320" t="str">
        <f>IF('Data invoice'!R1080=0,"",'Data invoice'!S1080)</f>
        <v/>
      </c>
      <c r="J965" s="367" t="str">
        <f>IF('Data invoice'!S1080=0,"",'Data invoice'!T1080)</f>
        <v/>
      </c>
    </row>
    <row r="966" spans="1:10" ht="15.75" customHeight="1">
      <c r="A966" s="284" t="str">
        <f>IF('Data invoice'!J1081=0,"",'Data invoice'!K1081)</f>
        <v/>
      </c>
      <c r="B966" s="284" t="str">
        <f>IF('Data invoice'!K1081=0,"",'Data invoice'!L1081)</f>
        <v/>
      </c>
      <c r="C966" s="284" t="str">
        <f>IF('Data invoice'!L1081=0,"",'Data invoice'!M1081)</f>
        <v/>
      </c>
      <c r="D966" s="284" t="str">
        <f>IF('Data invoice'!M1081=0,"",'Data invoice'!N1081)</f>
        <v/>
      </c>
      <c r="E966" s="284" t="str">
        <f>IF('Data invoice'!N1081=0,"",'Data invoice'!O1081)</f>
        <v/>
      </c>
      <c r="F966" s="284" t="str">
        <f>IF('Data invoice'!O1081=0,"",'Data invoice'!P1081)</f>
        <v/>
      </c>
      <c r="G966" s="284" t="str">
        <f>IF('Data invoice'!P1081=0,"",'Data invoice'!Q1081)</f>
        <v/>
      </c>
      <c r="H966" s="284" t="str">
        <f>IF('Data invoice'!Q1081=0,"",'Data invoice'!R1081)</f>
        <v/>
      </c>
      <c r="I966" s="320" t="str">
        <f>IF('Data invoice'!R1081=0,"",'Data invoice'!S1081)</f>
        <v/>
      </c>
      <c r="J966" s="367" t="str">
        <f>IF('Data invoice'!S1081=0,"",'Data invoice'!T1081)</f>
        <v/>
      </c>
    </row>
    <row r="967" spans="1:10" ht="15.75" customHeight="1">
      <c r="A967" s="284" t="str">
        <f>IF('Data invoice'!J1082=0,"",'Data invoice'!K1082)</f>
        <v/>
      </c>
      <c r="B967" s="284" t="str">
        <f>IF('Data invoice'!K1082=0,"",'Data invoice'!L1082)</f>
        <v/>
      </c>
      <c r="C967" s="284" t="str">
        <f>IF('Data invoice'!L1082=0,"",'Data invoice'!M1082)</f>
        <v/>
      </c>
      <c r="D967" s="284" t="str">
        <f>IF('Data invoice'!M1082=0,"",'Data invoice'!N1082)</f>
        <v/>
      </c>
      <c r="E967" s="284" t="str">
        <f>IF('Data invoice'!N1082=0,"",'Data invoice'!O1082)</f>
        <v/>
      </c>
      <c r="F967" s="284" t="str">
        <f>IF('Data invoice'!O1082=0,"",'Data invoice'!P1082)</f>
        <v/>
      </c>
      <c r="G967" s="284" t="str">
        <f>IF('Data invoice'!P1082=0,"",'Data invoice'!Q1082)</f>
        <v/>
      </c>
      <c r="H967" s="284" t="str">
        <f>IF('Data invoice'!Q1082=0,"",'Data invoice'!R1082)</f>
        <v/>
      </c>
      <c r="I967" s="320" t="str">
        <f>IF('Data invoice'!R1082=0,"",'Data invoice'!S1082)</f>
        <v/>
      </c>
      <c r="J967" s="367" t="str">
        <f>IF('Data invoice'!S1082=0,"",'Data invoice'!T1082)</f>
        <v/>
      </c>
    </row>
    <row r="968" spans="1:10" ht="15.75" customHeight="1">
      <c r="A968" s="284" t="str">
        <f>IF('Data invoice'!J1083=0,"",'Data invoice'!K1083)</f>
        <v/>
      </c>
      <c r="B968" s="284" t="str">
        <f>IF('Data invoice'!K1083=0,"",'Data invoice'!L1083)</f>
        <v/>
      </c>
      <c r="C968" s="284" t="str">
        <f>IF('Data invoice'!L1083=0,"",'Data invoice'!M1083)</f>
        <v/>
      </c>
      <c r="D968" s="284" t="str">
        <f>IF('Data invoice'!M1083=0,"",'Data invoice'!N1083)</f>
        <v/>
      </c>
      <c r="E968" s="284" t="str">
        <f>IF('Data invoice'!N1083=0,"",'Data invoice'!O1083)</f>
        <v/>
      </c>
      <c r="F968" s="284" t="str">
        <f>IF('Data invoice'!O1083=0,"",'Data invoice'!P1083)</f>
        <v/>
      </c>
      <c r="G968" s="284" t="str">
        <f>IF('Data invoice'!P1083=0,"",'Data invoice'!Q1083)</f>
        <v/>
      </c>
      <c r="H968" s="284" t="str">
        <f>IF('Data invoice'!Q1083=0,"",'Data invoice'!R1083)</f>
        <v/>
      </c>
      <c r="I968" s="320" t="str">
        <f>IF('Data invoice'!R1083=0,"",'Data invoice'!S1083)</f>
        <v/>
      </c>
      <c r="J968" s="367" t="str">
        <f>IF('Data invoice'!S1083=0,"",'Data invoice'!T1083)</f>
        <v/>
      </c>
    </row>
    <row r="969" spans="1:10" ht="15.75" customHeight="1">
      <c r="A969" s="284" t="str">
        <f>IF('Data invoice'!J1084=0,"",'Data invoice'!K1084)</f>
        <v/>
      </c>
      <c r="B969" s="284" t="str">
        <f>IF('Data invoice'!K1084=0,"",'Data invoice'!L1084)</f>
        <v/>
      </c>
      <c r="C969" s="284" t="str">
        <f>IF('Data invoice'!L1084=0,"",'Data invoice'!M1084)</f>
        <v/>
      </c>
      <c r="D969" s="284" t="str">
        <f>IF('Data invoice'!M1084=0,"",'Data invoice'!N1084)</f>
        <v/>
      </c>
      <c r="E969" s="284" t="str">
        <f>IF('Data invoice'!N1084=0,"",'Data invoice'!O1084)</f>
        <v/>
      </c>
      <c r="F969" s="284" t="str">
        <f>IF('Data invoice'!O1084=0,"",'Data invoice'!P1084)</f>
        <v/>
      </c>
      <c r="G969" s="284" t="str">
        <f>IF('Data invoice'!P1084=0,"",'Data invoice'!Q1084)</f>
        <v/>
      </c>
      <c r="H969" s="284" t="str">
        <f>IF('Data invoice'!Q1084=0,"",'Data invoice'!R1084)</f>
        <v/>
      </c>
      <c r="I969" s="320" t="str">
        <f>IF('Data invoice'!R1084=0,"",'Data invoice'!S1084)</f>
        <v/>
      </c>
      <c r="J969" s="367" t="str">
        <f>IF('Data invoice'!S1084=0,"",'Data invoice'!T1084)</f>
        <v/>
      </c>
    </row>
    <row r="970" spans="1:10" ht="15.75" customHeight="1">
      <c r="A970" s="284" t="str">
        <f>IF('Data invoice'!J1085=0,"",'Data invoice'!K1085)</f>
        <v/>
      </c>
      <c r="B970" s="284" t="str">
        <f>IF('Data invoice'!K1085=0,"",'Data invoice'!L1085)</f>
        <v/>
      </c>
      <c r="C970" s="284" t="str">
        <f>IF('Data invoice'!L1085=0,"",'Data invoice'!M1085)</f>
        <v/>
      </c>
      <c r="D970" s="284" t="str">
        <f>IF('Data invoice'!M1085=0,"",'Data invoice'!N1085)</f>
        <v/>
      </c>
      <c r="E970" s="284" t="str">
        <f>IF('Data invoice'!N1085=0,"",'Data invoice'!O1085)</f>
        <v/>
      </c>
      <c r="F970" s="284" t="str">
        <f>IF('Data invoice'!O1085=0,"",'Data invoice'!P1085)</f>
        <v/>
      </c>
      <c r="G970" s="284" t="str">
        <f>IF('Data invoice'!P1085=0,"",'Data invoice'!Q1085)</f>
        <v/>
      </c>
      <c r="H970" s="284" t="str">
        <f>IF('Data invoice'!Q1085=0,"",'Data invoice'!R1085)</f>
        <v/>
      </c>
      <c r="I970" s="320" t="str">
        <f>IF('Data invoice'!R1085=0,"",'Data invoice'!S1085)</f>
        <v/>
      </c>
      <c r="J970" s="367" t="str">
        <f>IF('Data invoice'!S1085=0,"",'Data invoice'!T1085)</f>
        <v/>
      </c>
    </row>
    <row r="971" spans="1:10" ht="15.75" customHeight="1">
      <c r="A971" s="284" t="str">
        <f>IF('Data invoice'!J1086=0,"",'Data invoice'!K1086)</f>
        <v/>
      </c>
      <c r="B971" s="284" t="str">
        <f>IF('Data invoice'!K1086=0,"",'Data invoice'!L1086)</f>
        <v/>
      </c>
      <c r="C971" s="284" t="str">
        <f>IF('Data invoice'!L1086=0,"",'Data invoice'!M1086)</f>
        <v/>
      </c>
      <c r="D971" s="284" t="str">
        <f>IF('Data invoice'!M1086=0,"",'Data invoice'!N1086)</f>
        <v/>
      </c>
      <c r="E971" s="284" t="str">
        <f>IF('Data invoice'!N1086=0,"",'Data invoice'!O1086)</f>
        <v/>
      </c>
      <c r="F971" s="284" t="str">
        <f>IF('Data invoice'!O1086=0,"",'Data invoice'!P1086)</f>
        <v/>
      </c>
      <c r="G971" s="284" t="str">
        <f>IF('Data invoice'!P1086=0,"",'Data invoice'!Q1086)</f>
        <v/>
      </c>
      <c r="H971" s="284" t="str">
        <f>IF('Data invoice'!Q1086=0,"",'Data invoice'!R1086)</f>
        <v/>
      </c>
      <c r="I971" s="320" t="str">
        <f>IF('Data invoice'!R1086=0,"",'Data invoice'!S1086)</f>
        <v/>
      </c>
      <c r="J971" s="367" t="str">
        <f>IF('Data invoice'!S1086=0,"",'Data invoice'!T1086)</f>
        <v/>
      </c>
    </row>
    <row r="972" spans="1:10" ht="15.75" customHeight="1">
      <c r="A972" s="284" t="str">
        <f>IF('Data invoice'!J1087=0,"",'Data invoice'!K1087)</f>
        <v/>
      </c>
      <c r="B972" s="284" t="str">
        <f>IF('Data invoice'!K1087=0,"",'Data invoice'!L1087)</f>
        <v/>
      </c>
      <c r="C972" s="284" t="str">
        <f>IF('Data invoice'!L1087=0,"",'Data invoice'!M1087)</f>
        <v/>
      </c>
      <c r="D972" s="284" t="str">
        <f>IF('Data invoice'!M1087=0,"",'Data invoice'!N1087)</f>
        <v/>
      </c>
      <c r="E972" s="284" t="str">
        <f>IF('Data invoice'!N1087=0,"",'Data invoice'!O1087)</f>
        <v/>
      </c>
      <c r="F972" s="284" t="str">
        <f>IF('Data invoice'!O1087=0,"",'Data invoice'!P1087)</f>
        <v/>
      </c>
      <c r="G972" s="284" t="str">
        <f>IF('Data invoice'!P1087=0,"",'Data invoice'!Q1087)</f>
        <v/>
      </c>
      <c r="H972" s="284" t="str">
        <f>IF('Data invoice'!Q1087=0,"",'Data invoice'!R1087)</f>
        <v/>
      </c>
      <c r="I972" s="320" t="str">
        <f>IF('Data invoice'!R1087=0,"",'Data invoice'!S1087)</f>
        <v/>
      </c>
      <c r="J972" s="367" t="str">
        <f>IF('Data invoice'!S1087=0,"",'Data invoice'!T1087)</f>
        <v/>
      </c>
    </row>
    <row r="973" spans="1:10" ht="15.75" customHeight="1">
      <c r="A973" s="284" t="str">
        <f>IF('Data invoice'!J1088=0,"",'Data invoice'!K1088)</f>
        <v/>
      </c>
      <c r="B973" s="284" t="str">
        <f>IF('Data invoice'!K1088=0,"",'Data invoice'!L1088)</f>
        <v/>
      </c>
      <c r="C973" s="284" t="str">
        <f>IF('Data invoice'!L1088=0,"",'Data invoice'!M1088)</f>
        <v/>
      </c>
      <c r="D973" s="284" t="str">
        <f>IF('Data invoice'!M1088=0,"",'Data invoice'!N1088)</f>
        <v/>
      </c>
      <c r="E973" s="284" t="str">
        <f>IF('Data invoice'!N1088=0,"",'Data invoice'!O1088)</f>
        <v/>
      </c>
      <c r="F973" s="284" t="str">
        <f>IF('Data invoice'!O1088=0,"",'Data invoice'!P1088)</f>
        <v/>
      </c>
      <c r="G973" s="284" t="str">
        <f>IF('Data invoice'!P1088=0,"",'Data invoice'!Q1088)</f>
        <v/>
      </c>
      <c r="H973" s="284" t="str">
        <f>IF('Data invoice'!Q1088=0,"",'Data invoice'!R1088)</f>
        <v/>
      </c>
      <c r="I973" s="320" t="str">
        <f>IF('Data invoice'!R1088=0,"",'Data invoice'!S1088)</f>
        <v/>
      </c>
      <c r="J973" s="367" t="str">
        <f>IF('Data invoice'!S1088=0,"",'Data invoice'!T1088)</f>
        <v/>
      </c>
    </row>
    <row r="974" spans="1:10" ht="15.75" customHeight="1">
      <c r="A974" s="284" t="str">
        <f>IF('Data invoice'!J1089=0,"",'Data invoice'!K1089)</f>
        <v/>
      </c>
      <c r="B974" s="284" t="str">
        <f>IF('Data invoice'!K1089=0,"",'Data invoice'!L1089)</f>
        <v/>
      </c>
      <c r="C974" s="284" t="str">
        <f>IF('Data invoice'!L1089=0,"",'Data invoice'!M1089)</f>
        <v/>
      </c>
      <c r="D974" s="284" t="str">
        <f>IF('Data invoice'!M1089=0,"",'Data invoice'!N1089)</f>
        <v/>
      </c>
      <c r="E974" s="284" t="str">
        <f>IF('Data invoice'!N1089=0,"",'Data invoice'!O1089)</f>
        <v/>
      </c>
      <c r="F974" s="284" t="str">
        <f>IF('Data invoice'!O1089=0,"",'Data invoice'!P1089)</f>
        <v/>
      </c>
      <c r="G974" s="284" t="str">
        <f>IF('Data invoice'!P1089=0,"",'Data invoice'!Q1089)</f>
        <v/>
      </c>
      <c r="H974" s="284" t="str">
        <f>IF('Data invoice'!Q1089=0,"",'Data invoice'!R1089)</f>
        <v/>
      </c>
      <c r="I974" s="320" t="str">
        <f>IF('Data invoice'!R1089=0,"",'Data invoice'!S1089)</f>
        <v/>
      </c>
      <c r="J974" s="367" t="str">
        <f>IF('Data invoice'!S1089=0,"",'Data invoice'!T1089)</f>
        <v/>
      </c>
    </row>
    <row r="975" spans="1:10" ht="15.75" customHeight="1">
      <c r="A975" s="284" t="str">
        <f>IF('Data invoice'!J1090=0,"",'Data invoice'!K1090)</f>
        <v/>
      </c>
      <c r="B975" s="284" t="str">
        <f>IF('Data invoice'!K1090=0,"",'Data invoice'!L1090)</f>
        <v/>
      </c>
      <c r="C975" s="284" t="str">
        <f>IF('Data invoice'!L1090=0,"",'Data invoice'!M1090)</f>
        <v/>
      </c>
      <c r="D975" s="284" t="str">
        <f>IF('Data invoice'!M1090=0,"",'Data invoice'!N1090)</f>
        <v/>
      </c>
      <c r="E975" s="284" t="str">
        <f>IF('Data invoice'!N1090=0,"",'Data invoice'!O1090)</f>
        <v/>
      </c>
      <c r="F975" s="284" t="str">
        <f>IF('Data invoice'!O1090=0,"",'Data invoice'!P1090)</f>
        <v/>
      </c>
      <c r="G975" s="284" t="str">
        <f>IF('Data invoice'!P1090=0,"",'Data invoice'!Q1090)</f>
        <v/>
      </c>
      <c r="H975" s="284" t="str">
        <f>IF('Data invoice'!Q1090=0,"",'Data invoice'!R1090)</f>
        <v/>
      </c>
      <c r="I975" s="320" t="str">
        <f>IF('Data invoice'!R1090=0,"",'Data invoice'!S1090)</f>
        <v/>
      </c>
      <c r="J975" s="367" t="str">
        <f>IF('Data invoice'!S1090=0,"",'Data invoice'!T1090)</f>
        <v/>
      </c>
    </row>
    <row r="976" spans="1:10" ht="15.75" customHeight="1">
      <c r="A976" s="284" t="str">
        <f>IF('Data invoice'!J1091=0,"",'Data invoice'!K1091)</f>
        <v/>
      </c>
      <c r="B976" s="284" t="str">
        <f>IF('Data invoice'!K1091=0,"",'Data invoice'!L1091)</f>
        <v/>
      </c>
      <c r="C976" s="284" t="str">
        <f>IF('Data invoice'!L1091=0,"",'Data invoice'!M1091)</f>
        <v/>
      </c>
      <c r="D976" s="284" t="str">
        <f>IF('Data invoice'!M1091=0,"",'Data invoice'!N1091)</f>
        <v/>
      </c>
      <c r="E976" s="284" t="str">
        <f>IF('Data invoice'!N1091=0,"",'Data invoice'!O1091)</f>
        <v/>
      </c>
      <c r="F976" s="284" t="str">
        <f>IF('Data invoice'!O1091=0,"",'Data invoice'!P1091)</f>
        <v/>
      </c>
      <c r="G976" s="284" t="str">
        <f>IF('Data invoice'!P1091=0,"",'Data invoice'!Q1091)</f>
        <v/>
      </c>
      <c r="H976" s="284" t="str">
        <f>IF('Data invoice'!Q1091=0,"",'Data invoice'!R1091)</f>
        <v/>
      </c>
      <c r="I976" s="320" t="str">
        <f>IF('Data invoice'!R1091=0,"",'Data invoice'!S1091)</f>
        <v/>
      </c>
      <c r="J976" s="367" t="str">
        <f>IF('Data invoice'!S1091=0,"",'Data invoice'!T1091)</f>
        <v/>
      </c>
    </row>
    <row r="977" spans="1:10" ht="15.75" customHeight="1">
      <c r="A977" s="284" t="str">
        <f>IF('Data invoice'!J1092=0,"",'Data invoice'!K1092)</f>
        <v/>
      </c>
      <c r="B977" s="284" t="str">
        <f>IF('Data invoice'!K1092=0,"",'Data invoice'!L1092)</f>
        <v/>
      </c>
      <c r="C977" s="284" t="str">
        <f>IF('Data invoice'!L1092=0,"",'Data invoice'!M1092)</f>
        <v/>
      </c>
      <c r="D977" s="284" t="str">
        <f>IF('Data invoice'!M1092=0,"",'Data invoice'!N1092)</f>
        <v/>
      </c>
      <c r="E977" s="284" t="str">
        <f>IF('Data invoice'!N1092=0,"",'Data invoice'!O1092)</f>
        <v/>
      </c>
      <c r="F977" s="284" t="str">
        <f>IF('Data invoice'!O1092=0,"",'Data invoice'!P1092)</f>
        <v/>
      </c>
      <c r="G977" s="284" t="str">
        <f>IF('Data invoice'!P1092=0,"",'Data invoice'!Q1092)</f>
        <v/>
      </c>
      <c r="H977" s="284" t="str">
        <f>IF('Data invoice'!Q1092=0,"",'Data invoice'!R1092)</f>
        <v/>
      </c>
      <c r="I977" s="320" t="str">
        <f>IF('Data invoice'!R1092=0,"",'Data invoice'!S1092)</f>
        <v/>
      </c>
      <c r="J977" s="367" t="str">
        <f>IF('Data invoice'!S1092=0,"",'Data invoice'!T1092)</f>
        <v/>
      </c>
    </row>
    <row r="978" spans="1:10" ht="15.75" customHeight="1">
      <c r="A978" s="284" t="str">
        <f>IF('Data invoice'!J1093=0,"",'Data invoice'!K1093)</f>
        <v/>
      </c>
      <c r="B978" s="284" t="str">
        <f>IF('Data invoice'!K1093=0,"",'Data invoice'!L1093)</f>
        <v/>
      </c>
      <c r="C978" s="284" t="str">
        <f>IF('Data invoice'!L1093=0,"",'Data invoice'!M1093)</f>
        <v/>
      </c>
      <c r="D978" s="284" t="str">
        <f>IF('Data invoice'!M1093=0,"",'Data invoice'!N1093)</f>
        <v/>
      </c>
      <c r="E978" s="284" t="str">
        <f>IF('Data invoice'!N1093=0,"",'Data invoice'!O1093)</f>
        <v/>
      </c>
      <c r="F978" s="284" t="str">
        <f>IF('Data invoice'!O1093=0,"",'Data invoice'!P1093)</f>
        <v/>
      </c>
      <c r="G978" s="284" t="str">
        <f>IF('Data invoice'!P1093=0,"",'Data invoice'!Q1093)</f>
        <v/>
      </c>
      <c r="H978" s="284" t="str">
        <f>IF('Data invoice'!Q1093=0,"",'Data invoice'!R1093)</f>
        <v/>
      </c>
      <c r="I978" s="320" t="str">
        <f>IF('Data invoice'!R1093=0,"",'Data invoice'!S1093)</f>
        <v/>
      </c>
      <c r="J978" s="367" t="str">
        <f>IF('Data invoice'!S1093=0,"",'Data invoice'!T1093)</f>
        <v/>
      </c>
    </row>
    <row r="979" spans="1:10" ht="15.75" customHeight="1">
      <c r="A979" s="284" t="str">
        <f>IF('Data invoice'!J1094=0,"",'Data invoice'!K1094)</f>
        <v/>
      </c>
      <c r="B979" s="284" t="str">
        <f>IF('Data invoice'!K1094=0,"",'Data invoice'!L1094)</f>
        <v/>
      </c>
      <c r="C979" s="284" t="str">
        <f>IF('Data invoice'!L1094=0,"",'Data invoice'!M1094)</f>
        <v/>
      </c>
      <c r="D979" s="284" t="str">
        <f>IF('Data invoice'!M1094=0,"",'Data invoice'!N1094)</f>
        <v/>
      </c>
      <c r="E979" s="284" t="str">
        <f>IF('Data invoice'!N1094=0,"",'Data invoice'!O1094)</f>
        <v/>
      </c>
      <c r="F979" s="284" t="str">
        <f>IF('Data invoice'!O1094=0,"",'Data invoice'!P1094)</f>
        <v/>
      </c>
      <c r="G979" s="284" t="str">
        <f>IF('Data invoice'!P1094=0,"",'Data invoice'!Q1094)</f>
        <v/>
      </c>
      <c r="H979" s="284" t="str">
        <f>IF('Data invoice'!Q1094=0,"",'Data invoice'!R1094)</f>
        <v/>
      </c>
      <c r="I979" s="320" t="str">
        <f>IF('Data invoice'!R1094=0,"",'Data invoice'!S1094)</f>
        <v/>
      </c>
      <c r="J979" s="367" t="str">
        <f>IF('Data invoice'!S1094=0,"",'Data invoice'!T1094)</f>
        <v/>
      </c>
    </row>
    <row r="980" spans="1:10" ht="15.75" customHeight="1">
      <c r="A980" s="284" t="str">
        <f>IF('Data invoice'!J1095=0,"",'Data invoice'!K1095)</f>
        <v/>
      </c>
      <c r="B980" s="284" t="str">
        <f>IF('Data invoice'!K1095=0,"",'Data invoice'!L1095)</f>
        <v/>
      </c>
      <c r="C980" s="284" t="str">
        <f>IF('Data invoice'!L1095=0,"",'Data invoice'!M1095)</f>
        <v/>
      </c>
      <c r="D980" s="284" t="str">
        <f>IF('Data invoice'!M1095=0,"",'Data invoice'!N1095)</f>
        <v/>
      </c>
      <c r="E980" s="284" t="str">
        <f>IF('Data invoice'!N1095=0,"",'Data invoice'!O1095)</f>
        <v/>
      </c>
      <c r="F980" s="284" t="str">
        <f>IF('Data invoice'!O1095=0,"",'Data invoice'!P1095)</f>
        <v/>
      </c>
      <c r="G980" s="284" t="str">
        <f>IF('Data invoice'!P1095=0,"",'Data invoice'!Q1095)</f>
        <v/>
      </c>
      <c r="H980" s="284" t="str">
        <f>IF('Data invoice'!Q1095=0,"",'Data invoice'!R1095)</f>
        <v/>
      </c>
      <c r="I980" s="320" t="str">
        <f>IF('Data invoice'!R1095=0,"",'Data invoice'!S1095)</f>
        <v/>
      </c>
      <c r="J980" s="367" t="str">
        <f>IF('Data invoice'!S1095=0,"",'Data invoice'!T1095)</f>
        <v/>
      </c>
    </row>
    <row r="981" spans="1:10" ht="15.75" customHeight="1">
      <c r="A981" s="284" t="str">
        <f>IF('Data invoice'!J1096=0,"",'Data invoice'!K1096)</f>
        <v/>
      </c>
      <c r="B981" s="284" t="str">
        <f>IF('Data invoice'!K1096=0,"",'Data invoice'!L1096)</f>
        <v/>
      </c>
      <c r="C981" s="284" t="str">
        <f>IF('Data invoice'!L1096=0,"",'Data invoice'!M1096)</f>
        <v/>
      </c>
      <c r="D981" s="284" t="str">
        <f>IF('Data invoice'!M1096=0,"",'Data invoice'!N1096)</f>
        <v/>
      </c>
      <c r="E981" s="284" t="str">
        <f>IF('Data invoice'!N1096=0,"",'Data invoice'!O1096)</f>
        <v/>
      </c>
      <c r="F981" s="284" t="str">
        <f>IF('Data invoice'!O1096=0,"",'Data invoice'!P1096)</f>
        <v/>
      </c>
      <c r="G981" s="284" t="str">
        <f>IF('Data invoice'!P1096=0,"",'Data invoice'!Q1096)</f>
        <v/>
      </c>
      <c r="H981" s="284" t="str">
        <f>IF('Data invoice'!Q1096=0,"",'Data invoice'!R1096)</f>
        <v/>
      </c>
      <c r="I981" s="320" t="str">
        <f>IF('Data invoice'!R1096=0,"",'Data invoice'!S1096)</f>
        <v/>
      </c>
      <c r="J981" s="367" t="str">
        <f>IF('Data invoice'!S1096=0,"",'Data invoice'!T1096)</f>
        <v/>
      </c>
    </row>
    <row r="982" spans="1:10" ht="15.75" customHeight="1">
      <c r="A982" s="284" t="str">
        <f>IF('Data invoice'!J1097=0,"",'Data invoice'!K1097)</f>
        <v/>
      </c>
      <c r="B982" s="284" t="str">
        <f>IF('Data invoice'!K1097=0,"",'Data invoice'!L1097)</f>
        <v/>
      </c>
      <c r="C982" s="284" t="str">
        <f>IF('Data invoice'!L1097=0,"",'Data invoice'!M1097)</f>
        <v/>
      </c>
      <c r="D982" s="284" t="str">
        <f>IF('Data invoice'!M1097=0,"",'Data invoice'!N1097)</f>
        <v/>
      </c>
      <c r="E982" s="284" t="str">
        <f>IF('Data invoice'!N1097=0,"",'Data invoice'!O1097)</f>
        <v/>
      </c>
      <c r="F982" s="284" t="str">
        <f>IF('Data invoice'!O1097=0,"",'Data invoice'!P1097)</f>
        <v/>
      </c>
      <c r="G982" s="284" t="str">
        <f>IF('Data invoice'!P1097=0,"",'Data invoice'!Q1097)</f>
        <v/>
      </c>
      <c r="H982" s="284" t="str">
        <f>IF('Data invoice'!Q1097=0,"",'Data invoice'!R1097)</f>
        <v/>
      </c>
      <c r="I982" s="320" t="str">
        <f>IF('Data invoice'!R1097=0,"",'Data invoice'!S1097)</f>
        <v/>
      </c>
      <c r="J982" s="367" t="str">
        <f>IF('Data invoice'!S1097=0,"",'Data invoice'!T1097)</f>
        <v/>
      </c>
    </row>
    <row r="983" spans="1:10" ht="15.75" customHeight="1">
      <c r="A983" s="284" t="str">
        <f>IF('Data invoice'!J1098=0,"",'Data invoice'!K1098)</f>
        <v/>
      </c>
      <c r="B983" s="284" t="str">
        <f>IF('Data invoice'!K1098=0,"",'Data invoice'!L1098)</f>
        <v/>
      </c>
      <c r="C983" s="284" t="str">
        <f>IF('Data invoice'!L1098=0,"",'Data invoice'!M1098)</f>
        <v/>
      </c>
      <c r="D983" s="284" t="str">
        <f>IF('Data invoice'!M1098=0,"",'Data invoice'!N1098)</f>
        <v/>
      </c>
      <c r="E983" s="284" t="str">
        <f>IF('Data invoice'!N1098=0,"",'Data invoice'!O1098)</f>
        <v/>
      </c>
      <c r="F983" s="284" t="str">
        <f>IF('Data invoice'!O1098=0,"",'Data invoice'!P1098)</f>
        <v/>
      </c>
      <c r="G983" s="284" t="str">
        <f>IF('Data invoice'!P1098=0,"",'Data invoice'!Q1098)</f>
        <v/>
      </c>
      <c r="H983" s="284" t="str">
        <f>IF('Data invoice'!Q1098=0,"",'Data invoice'!R1098)</f>
        <v/>
      </c>
      <c r="I983" s="320" t="str">
        <f>IF('Data invoice'!R1098=0,"",'Data invoice'!S1098)</f>
        <v/>
      </c>
      <c r="J983" s="367" t="str">
        <f>IF('Data invoice'!S1098=0,"",'Data invoice'!T1098)</f>
        <v/>
      </c>
    </row>
    <row r="984" spans="1:10" ht="15.75" customHeight="1">
      <c r="A984" s="284" t="str">
        <f>IF('Data invoice'!J1099=0,"",'Data invoice'!K1099)</f>
        <v/>
      </c>
      <c r="B984" s="284" t="str">
        <f>IF('Data invoice'!K1099=0,"",'Data invoice'!L1099)</f>
        <v/>
      </c>
      <c r="C984" s="284" t="str">
        <f>IF('Data invoice'!L1099=0,"",'Data invoice'!M1099)</f>
        <v/>
      </c>
      <c r="D984" s="284" t="str">
        <f>IF('Data invoice'!M1099=0,"",'Data invoice'!N1099)</f>
        <v/>
      </c>
      <c r="E984" s="284" t="str">
        <f>IF('Data invoice'!N1099=0,"",'Data invoice'!O1099)</f>
        <v/>
      </c>
      <c r="F984" s="284" t="str">
        <f>IF('Data invoice'!O1099=0,"",'Data invoice'!P1099)</f>
        <v/>
      </c>
      <c r="G984" s="284" t="str">
        <f>IF('Data invoice'!P1099=0,"",'Data invoice'!Q1099)</f>
        <v/>
      </c>
      <c r="H984" s="284" t="str">
        <f>IF('Data invoice'!Q1099=0,"",'Data invoice'!R1099)</f>
        <v/>
      </c>
      <c r="I984" s="320" t="str">
        <f>IF('Data invoice'!R1099=0,"",'Data invoice'!S1099)</f>
        <v/>
      </c>
      <c r="J984" s="367" t="str">
        <f>IF('Data invoice'!S1099=0,"",'Data invoice'!T1099)</f>
        <v/>
      </c>
    </row>
    <row r="985" spans="1:10" ht="15.75" customHeight="1">
      <c r="A985" s="284" t="str">
        <f>IF('Data invoice'!J1100=0,"",'Data invoice'!K1100)</f>
        <v/>
      </c>
      <c r="B985" s="284" t="str">
        <f>IF('Data invoice'!K1100=0,"",'Data invoice'!L1100)</f>
        <v/>
      </c>
      <c r="C985" s="284" t="str">
        <f>IF('Data invoice'!L1100=0,"",'Data invoice'!M1100)</f>
        <v/>
      </c>
      <c r="D985" s="284" t="str">
        <f>IF('Data invoice'!M1100=0,"",'Data invoice'!N1100)</f>
        <v/>
      </c>
      <c r="E985" s="284" t="str">
        <f>IF('Data invoice'!N1100=0,"",'Data invoice'!O1100)</f>
        <v/>
      </c>
      <c r="F985" s="284" t="str">
        <f>IF('Data invoice'!O1100=0,"",'Data invoice'!P1100)</f>
        <v/>
      </c>
      <c r="G985" s="284" t="str">
        <f>IF('Data invoice'!P1100=0,"",'Data invoice'!Q1100)</f>
        <v/>
      </c>
      <c r="H985" s="284" t="str">
        <f>IF('Data invoice'!Q1100=0,"",'Data invoice'!R1100)</f>
        <v/>
      </c>
      <c r="I985" s="320" t="str">
        <f>IF('Data invoice'!R1100=0,"",'Data invoice'!S1100)</f>
        <v/>
      </c>
      <c r="J985" s="367" t="str">
        <f>IF('Data invoice'!S1100=0,"",'Data invoice'!T1100)</f>
        <v/>
      </c>
    </row>
    <row r="986" spans="1:10" ht="15.75" customHeight="1">
      <c r="A986" s="284" t="str">
        <f>IF('Data invoice'!J1101=0,"",'Data invoice'!K1101)</f>
        <v/>
      </c>
      <c r="B986" s="284" t="str">
        <f>IF('Data invoice'!K1101=0,"",'Data invoice'!L1101)</f>
        <v/>
      </c>
      <c r="C986" s="284" t="str">
        <f>IF('Data invoice'!L1101=0,"",'Data invoice'!M1101)</f>
        <v/>
      </c>
      <c r="D986" s="284" t="str">
        <f>IF('Data invoice'!M1101=0,"",'Data invoice'!N1101)</f>
        <v/>
      </c>
      <c r="E986" s="284" t="str">
        <f>IF('Data invoice'!N1101=0,"",'Data invoice'!O1101)</f>
        <v/>
      </c>
      <c r="F986" s="284" t="str">
        <f>IF('Data invoice'!O1101=0,"",'Data invoice'!P1101)</f>
        <v/>
      </c>
      <c r="G986" s="284" t="str">
        <f>IF('Data invoice'!P1101=0,"",'Data invoice'!Q1101)</f>
        <v/>
      </c>
      <c r="H986" s="284" t="str">
        <f>IF('Data invoice'!Q1101=0,"",'Data invoice'!R1101)</f>
        <v/>
      </c>
      <c r="I986" s="320" t="str">
        <f>IF('Data invoice'!R1101=0,"",'Data invoice'!S1101)</f>
        <v/>
      </c>
      <c r="J986" s="367" t="str">
        <f>IF('Data invoice'!S1101=0,"",'Data invoice'!T1101)</f>
        <v/>
      </c>
    </row>
    <row r="987" spans="1:10" ht="15.75" customHeight="1">
      <c r="A987" s="284" t="str">
        <f>IF('Data invoice'!J1102=0,"",'Data invoice'!K1102)</f>
        <v/>
      </c>
      <c r="B987" s="284" t="str">
        <f>IF('Data invoice'!K1102=0,"",'Data invoice'!L1102)</f>
        <v/>
      </c>
      <c r="C987" s="284" t="str">
        <f>IF('Data invoice'!L1102=0,"",'Data invoice'!M1102)</f>
        <v/>
      </c>
      <c r="D987" s="284" t="str">
        <f>IF('Data invoice'!M1102=0,"",'Data invoice'!N1102)</f>
        <v/>
      </c>
      <c r="E987" s="284" t="str">
        <f>IF('Data invoice'!N1102=0,"",'Data invoice'!O1102)</f>
        <v/>
      </c>
      <c r="F987" s="284" t="str">
        <f>IF('Data invoice'!O1102=0,"",'Data invoice'!P1102)</f>
        <v/>
      </c>
      <c r="G987" s="284" t="str">
        <f>IF('Data invoice'!P1102=0,"",'Data invoice'!Q1102)</f>
        <v/>
      </c>
      <c r="H987" s="284" t="str">
        <f>IF('Data invoice'!Q1102=0,"",'Data invoice'!R1102)</f>
        <v/>
      </c>
      <c r="I987" s="320" t="str">
        <f>IF('Data invoice'!R1102=0,"",'Data invoice'!S1102)</f>
        <v/>
      </c>
      <c r="J987" s="367" t="str">
        <f>IF('Data invoice'!S1102=0,"",'Data invoice'!T1102)</f>
        <v/>
      </c>
    </row>
    <row r="988" spans="1:10" ht="15.75" customHeight="1">
      <c r="A988" s="284" t="str">
        <f>IF('Data invoice'!J1103=0,"",'Data invoice'!K1103)</f>
        <v/>
      </c>
      <c r="B988" s="284" t="str">
        <f>IF('Data invoice'!K1103=0,"",'Data invoice'!L1103)</f>
        <v/>
      </c>
      <c r="C988" s="284" t="str">
        <f>IF('Data invoice'!L1103=0,"",'Data invoice'!M1103)</f>
        <v/>
      </c>
      <c r="D988" s="284" t="str">
        <f>IF('Data invoice'!M1103=0,"",'Data invoice'!N1103)</f>
        <v/>
      </c>
      <c r="E988" s="284" t="str">
        <f>IF('Data invoice'!N1103=0,"",'Data invoice'!O1103)</f>
        <v/>
      </c>
      <c r="F988" s="284" t="str">
        <f>IF('Data invoice'!O1103=0,"",'Data invoice'!P1103)</f>
        <v/>
      </c>
      <c r="G988" s="284" t="str">
        <f>IF('Data invoice'!P1103=0,"",'Data invoice'!Q1103)</f>
        <v/>
      </c>
      <c r="H988" s="284" t="str">
        <f>IF('Data invoice'!Q1103=0,"",'Data invoice'!R1103)</f>
        <v/>
      </c>
      <c r="I988" s="320" t="str">
        <f>IF('Data invoice'!R1103=0,"",'Data invoice'!S1103)</f>
        <v/>
      </c>
      <c r="J988" s="367" t="str">
        <f>IF('Data invoice'!S1103=0,"",'Data invoice'!T1103)</f>
        <v/>
      </c>
    </row>
    <row r="989" spans="1:10" ht="15.75" customHeight="1">
      <c r="A989" s="284" t="str">
        <f>IF('Data invoice'!J1104=0,"",'Data invoice'!K1104)</f>
        <v/>
      </c>
      <c r="B989" s="284" t="str">
        <f>IF('Data invoice'!K1104=0,"",'Data invoice'!L1104)</f>
        <v/>
      </c>
      <c r="C989" s="284" t="str">
        <f>IF('Data invoice'!L1104=0,"",'Data invoice'!M1104)</f>
        <v/>
      </c>
      <c r="D989" s="284" t="str">
        <f>IF('Data invoice'!M1104=0,"",'Data invoice'!N1104)</f>
        <v/>
      </c>
      <c r="E989" s="284" t="str">
        <f>IF('Data invoice'!N1104=0,"",'Data invoice'!O1104)</f>
        <v/>
      </c>
      <c r="F989" s="284" t="str">
        <f>IF('Data invoice'!O1104=0,"",'Data invoice'!P1104)</f>
        <v/>
      </c>
      <c r="G989" s="284" t="str">
        <f>IF('Data invoice'!P1104=0,"",'Data invoice'!Q1104)</f>
        <v/>
      </c>
      <c r="H989" s="284" t="str">
        <f>IF('Data invoice'!Q1104=0,"",'Data invoice'!R1104)</f>
        <v/>
      </c>
      <c r="I989" s="320" t="str">
        <f>IF('Data invoice'!R1104=0,"",'Data invoice'!S1104)</f>
        <v/>
      </c>
      <c r="J989" s="367" t="str">
        <f>IF('Data invoice'!S1104=0,"",'Data invoice'!T1104)</f>
        <v/>
      </c>
    </row>
    <row r="990" spans="1:10" ht="15.75" customHeight="1">
      <c r="A990" s="284" t="str">
        <f>IF('Data invoice'!J1105=0,"",'Data invoice'!K1105)</f>
        <v/>
      </c>
      <c r="B990" s="284" t="str">
        <f>IF('Data invoice'!K1105=0,"",'Data invoice'!L1105)</f>
        <v/>
      </c>
      <c r="C990" s="284" t="str">
        <f>IF('Data invoice'!L1105=0,"",'Data invoice'!M1105)</f>
        <v/>
      </c>
      <c r="D990" s="284" t="str">
        <f>IF('Data invoice'!M1105=0,"",'Data invoice'!N1105)</f>
        <v/>
      </c>
      <c r="E990" s="284" t="str">
        <f>IF('Data invoice'!N1105=0,"",'Data invoice'!O1105)</f>
        <v/>
      </c>
      <c r="F990" s="284" t="str">
        <f>IF('Data invoice'!O1105=0,"",'Data invoice'!P1105)</f>
        <v/>
      </c>
      <c r="G990" s="284" t="str">
        <f>IF('Data invoice'!P1105=0,"",'Data invoice'!Q1105)</f>
        <v/>
      </c>
      <c r="H990" s="284" t="str">
        <f>IF('Data invoice'!Q1105=0,"",'Data invoice'!R1105)</f>
        <v/>
      </c>
      <c r="I990" s="320" t="str">
        <f>IF('Data invoice'!R1105=0,"",'Data invoice'!S1105)</f>
        <v/>
      </c>
      <c r="J990" s="367" t="str">
        <f>IF('Data invoice'!S1105=0,"",'Data invoice'!T1105)</f>
        <v/>
      </c>
    </row>
    <row r="991" spans="1:10" ht="15.75" customHeight="1">
      <c r="A991" s="284" t="str">
        <f>IF('Data invoice'!J1106=0,"",'Data invoice'!K1106)</f>
        <v/>
      </c>
      <c r="B991" s="284" t="str">
        <f>IF('Data invoice'!K1106=0,"",'Data invoice'!L1106)</f>
        <v/>
      </c>
      <c r="C991" s="284" t="str">
        <f>IF('Data invoice'!L1106=0,"",'Data invoice'!M1106)</f>
        <v/>
      </c>
      <c r="D991" s="284" t="str">
        <f>IF('Data invoice'!M1106=0,"",'Data invoice'!N1106)</f>
        <v/>
      </c>
      <c r="E991" s="284" t="str">
        <f>IF('Data invoice'!N1106=0,"",'Data invoice'!O1106)</f>
        <v/>
      </c>
      <c r="F991" s="284" t="str">
        <f>IF('Data invoice'!O1106=0,"",'Data invoice'!P1106)</f>
        <v/>
      </c>
      <c r="G991" s="284" t="str">
        <f>IF('Data invoice'!P1106=0,"",'Data invoice'!Q1106)</f>
        <v/>
      </c>
      <c r="H991" s="284" t="str">
        <f>IF('Data invoice'!Q1106=0,"",'Data invoice'!R1106)</f>
        <v/>
      </c>
      <c r="I991" s="320" t="str">
        <f>IF('Data invoice'!R1106=0,"",'Data invoice'!S1106)</f>
        <v/>
      </c>
      <c r="J991" s="367" t="str">
        <f>IF('Data invoice'!S1106=0,"",'Data invoice'!T1106)</f>
        <v/>
      </c>
    </row>
    <row r="992" spans="1:10" ht="15.75" customHeight="1">
      <c r="A992" s="284" t="str">
        <f>IF('Data invoice'!J1107=0,"",'Data invoice'!K1107)</f>
        <v/>
      </c>
      <c r="B992" s="284" t="str">
        <f>IF('Data invoice'!K1107=0,"",'Data invoice'!L1107)</f>
        <v/>
      </c>
      <c r="C992" s="284" t="str">
        <f>IF('Data invoice'!L1107=0,"",'Data invoice'!M1107)</f>
        <v/>
      </c>
      <c r="D992" s="284" t="str">
        <f>IF('Data invoice'!M1107=0,"",'Data invoice'!N1107)</f>
        <v/>
      </c>
      <c r="E992" s="284" t="str">
        <f>IF('Data invoice'!N1107=0,"",'Data invoice'!O1107)</f>
        <v/>
      </c>
      <c r="F992" s="284" t="str">
        <f>IF('Data invoice'!O1107=0,"",'Data invoice'!P1107)</f>
        <v/>
      </c>
      <c r="G992" s="284" t="str">
        <f>IF('Data invoice'!P1107=0,"",'Data invoice'!Q1107)</f>
        <v/>
      </c>
      <c r="H992" s="284" t="str">
        <f>IF('Data invoice'!Q1107=0,"",'Data invoice'!R1107)</f>
        <v/>
      </c>
      <c r="I992" s="320" t="str">
        <f>IF('Data invoice'!R1107=0,"",'Data invoice'!S1107)</f>
        <v/>
      </c>
      <c r="J992" s="367" t="str">
        <f>IF('Data invoice'!S1107=0,"",'Data invoice'!T1107)</f>
        <v/>
      </c>
    </row>
    <row r="993" spans="1:10" ht="15.75" customHeight="1">
      <c r="A993" s="284" t="str">
        <f>IF('Data invoice'!J1108=0,"",'Data invoice'!K1108)</f>
        <v/>
      </c>
      <c r="B993" s="284" t="str">
        <f>IF('Data invoice'!K1108=0,"",'Data invoice'!L1108)</f>
        <v/>
      </c>
      <c r="C993" s="284" t="str">
        <f>IF('Data invoice'!L1108=0,"",'Data invoice'!M1108)</f>
        <v/>
      </c>
      <c r="D993" s="284" t="str">
        <f>IF('Data invoice'!M1108=0,"",'Data invoice'!N1108)</f>
        <v/>
      </c>
      <c r="E993" s="284" t="str">
        <f>IF('Data invoice'!N1108=0,"",'Data invoice'!O1108)</f>
        <v/>
      </c>
      <c r="F993" s="284" t="str">
        <f>IF('Data invoice'!O1108=0,"",'Data invoice'!P1108)</f>
        <v/>
      </c>
      <c r="G993" s="284" t="str">
        <f>IF('Data invoice'!P1108=0,"",'Data invoice'!Q1108)</f>
        <v/>
      </c>
      <c r="H993" s="284" t="str">
        <f>IF('Data invoice'!Q1108=0,"",'Data invoice'!R1108)</f>
        <v/>
      </c>
      <c r="I993" s="320" t="str">
        <f>IF('Data invoice'!R1108=0,"",'Data invoice'!S1108)</f>
        <v/>
      </c>
      <c r="J993" s="367" t="str">
        <f>IF('Data invoice'!S1108=0,"",'Data invoice'!T1108)</f>
        <v/>
      </c>
    </row>
    <row r="994" spans="1:10" ht="15.75" customHeight="1">
      <c r="A994" s="284" t="str">
        <f>IF('Data invoice'!J1109=0,"",'Data invoice'!K1109)</f>
        <v/>
      </c>
      <c r="B994" s="284" t="str">
        <f>IF('Data invoice'!K1109=0,"",'Data invoice'!L1109)</f>
        <v/>
      </c>
      <c r="C994" s="284" t="str">
        <f>IF('Data invoice'!L1109=0,"",'Data invoice'!M1109)</f>
        <v/>
      </c>
      <c r="D994" s="284" t="str">
        <f>IF('Data invoice'!M1109=0,"",'Data invoice'!N1109)</f>
        <v/>
      </c>
      <c r="E994" s="284" t="str">
        <f>IF('Data invoice'!N1109=0,"",'Data invoice'!O1109)</f>
        <v/>
      </c>
      <c r="F994" s="284" t="str">
        <f>IF('Data invoice'!O1109=0,"",'Data invoice'!P1109)</f>
        <v/>
      </c>
      <c r="G994" s="284" t="str">
        <f>IF('Data invoice'!P1109=0,"",'Data invoice'!Q1109)</f>
        <v/>
      </c>
      <c r="H994" s="284" t="str">
        <f>IF('Data invoice'!Q1109=0,"",'Data invoice'!R1109)</f>
        <v/>
      </c>
      <c r="I994" s="320" t="str">
        <f>IF('Data invoice'!R1109=0,"",'Data invoice'!S1109)</f>
        <v/>
      </c>
      <c r="J994" s="367" t="str">
        <f>IF('Data invoice'!S1109=0,"",'Data invoice'!T1109)</f>
        <v/>
      </c>
    </row>
    <row r="995" spans="1:10" ht="15.75" customHeight="1">
      <c r="A995" s="284" t="str">
        <f>IF('Data invoice'!J1110=0,"",'Data invoice'!K1110)</f>
        <v/>
      </c>
      <c r="B995" s="284" t="str">
        <f>IF('Data invoice'!K1110=0,"",'Data invoice'!L1110)</f>
        <v/>
      </c>
      <c r="C995" s="284" t="str">
        <f>IF('Data invoice'!L1110=0,"",'Data invoice'!M1110)</f>
        <v/>
      </c>
      <c r="D995" s="284" t="str">
        <f>IF('Data invoice'!M1110=0,"",'Data invoice'!N1110)</f>
        <v/>
      </c>
      <c r="E995" s="284" t="str">
        <f>IF('Data invoice'!N1110=0,"",'Data invoice'!O1110)</f>
        <v/>
      </c>
      <c r="F995" s="284" t="str">
        <f>IF('Data invoice'!O1110=0,"",'Data invoice'!P1110)</f>
        <v/>
      </c>
      <c r="G995" s="284" t="str">
        <f>IF('Data invoice'!P1110=0,"",'Data invoice'!Q1110)</f>
        <v/>
      </c>
      <c r="H995" s="284" t="str">
        <f>IF('Data invoice'!Q1110=0,"",'Data invoice'!R1110)</f>
        <v/>
      </c>
      <c r="I995" s="320" t="str">
        <f>IF('Data invoice'!R1110=0,"",'Data invoice'!S1110)</f>
        <v/>
      </c>
      <c r="J995" s="367" t="str">
        <f>IF('Data invoice'!S1110=0,"",'Data invoice'!T1110)</f>
        <v/>
      </c>
    </row>
    <row r="996" spans="1:10" ht="15.75" customHeight="1">
      <c r="A996" s="284" t="str">
        <f>IF('Data invoice'!J1111=0,"",'Data invoice'!K1111)</f>
        <v/>
      </c>
      <c r="B996" s="284" t="str">
        <f>IF('Data invoice'!K1111=0,"",'Data invoice'!L1111)</f>
        <v/>
      </c>
      <c r="C996" s="284" t="str">
        <f>IF('Data invoice'!L1111=0,"",'Data invoice'!M1111)</f>
        <v/>
      </c>
      <c r="D996" s="284" t="str">
        <f>IF('Data invoice'!M1111=0,"",'Data invoice'!N1111)</f>
        <v/>
      </c>
      <c r="E996" s="284" t="str">
        <f>IF('Data invoice'!N1111=0,"",'Data invoice'!O1111)</f>
        <v/>
      </c>
      <c r="F996" s="284" t="str">
        <f>IF('Data invoice'!O1111=0,"",'Data invoice'!P1111)</f>
        <v/>
      </c>
      <c r="G996" s="284" t="str">
        <f>IF('Data invoice'!P1111=0,"",'Data invoice'!Q1111)</f>
        <v/>
      </c>
      <c r="H996" s="284" t="str">
        <f>IF('Data invoice'!Q1111=0,"",'Data invoice'!R1111)</f>
        <v/>
      </c>
      <c r="I996" s="320" t="str">
        <f>IF('Data invoice'!R1111=0,"",'Data invoice'!S1111)</f>
        <v/>
      </c>
      <c r="J996" s="367" t="str">
        <f>IF('Data invoice'!S1111=0,"",'Data invoice'!T1111)</f>
        <v/>
      </c>
    </row>
    <row r="997" spans="1:10" ht="15.75" customHeight="1">
      <c r="A997" s="284" t="str">
        <f>IF('Data invoice'!J1112=0,"",'Data invoice'!K1112)</f>
        <v/>
      </c>
      <c r="B997" s="284" t="str">
        <f>IF('Data invoice'!K1112=0,"",'Data invoice'!L1112)</f>
        <v/>
      </c>
      <c r="C997" s="284" t="str">
        <f>IF('Data invoice'!L1112=0,"",'Data invoice'!M1112)</f>
        <v/>
      </c>
      <c r="D997" s="284" t="str">
        <f>IF('Data invoice'!M1112=0,"",'Data invoice'!N1112)</f>
        <v/>
      </c>
      <c r="E997" s="284" t="str">
        <f>IF('Data invoice'!N1112=0,"",'Data invoice'!O1112)</f>
        <v/>
      </c>
      <c r="F997" s="284" t="str">
        <f>IF('Data invoice'!O1112=0,"",'Data invoice'!P1112)</f>
        <v/>
      </c>
      <c r="G997" s="284" t="str">
        <f>IF('Data invoice'!P1112=0,"",'Data invoice'!Q1112)</f>
        <v/>
      </c>
      <c r="H997" s="284" t="str">
        <f>IF('Data invoice'!Q1112=0,"",'Data invoice'!R1112)</f>
        <v/>
      </c>
      <c r="I997" s="320" t="str">
        <f>IF('Data invoice'!R1112=0,"",'Data invoice'!S1112)</f>
        <v/>
      </c>
      <c r="J997" s="367" t="str">
        <f>IF('Data invoice'!S1112=0,"",'Data invoice'!T1112)</f>
        <v/>
      </c>
    </row>
    <row r="998" spans="1:10" ht="15.75" customHeight="1">
      <c r="A998" s="284" t="str">
        <f>IF('Data invoice'!J1113=0,"",'Data invoice'!K1113)</f>
        <v/>
      </c>
      <c r="B998" s="284" t="str">
        <f>IF('Data invoice'!K1113=0,"",'Data invoice'!L1113)</f>
        <v/>
      </c>
      <c r="C998" s="284" t="str">
        <f>IF('Data invoice'!L1113=0,"",'Data invoice'!M1113)</f>
        <v/>
      </c>
      <c r="D998" s="284" t="str">
        <f>IF('Data invoice'!M1113=0,"",'Data invoice'!N1113)</f>
        <v/>
      </c>
      <c r="E998" s="284" t="str">
        <f>IF('Data invoice'!N1113=0,"",'Data invoice'!O1113)</f>
        <v/>
      </c>
      <c r="F998" s="284" t="str">
        <f>IF('Data invoice'!O1113=0,"",'Data invoice'!P1113)</f>
        <v/>
      </c>
      <c r="G998" s="284" t="str">
        <f>IF('Data invoice'!P1113=0,"",'Data invoice'!Q1113)</f>
        <v/>
      </c>
      <c r="H998" s="284" t="str">
        <f>IF('Data invoice'!Q1113=0,"",'Data invoice'!R1113)</f>
        <v/>
      </c>
      <c r="I998" s="320" t="str">
        <f>IF('Data invoice'!R1113=0,"",'Data invoice'!S1113)</f>
        <v/>
      </c>
      <c r="J998" s="367" t="str">
        <f>IF('Data invoice'!S1113=0,"",'Data invoice'!T1113)</f>
        <v/>
      </c>
    </row>
    <row r="999" spans="1:10" ht="15.75" customHeight="1">
      <c r="A999" s="284" t="str">
        <f>IF('Data invoice'!J1114=0,"",'Data invoice'!K1114)</f>
        <v/>
      </c>
      <c r="B999" s="284" t="str">
        <f>IF('Data invoice'!K1114=0,"",'Data invoice'!L1114)</f>
        <v/>
      </c>
      <c r="C999" s="284" t="str">
        <f>IF('Data invoice'!L1114=0,"",'Data invoice'!M1114)</f>
        <v/>
      </c>
      <c r="D999" s="284" t="str">
        <f>IF('Data invoice'!M1114=0,"",'Data invoice'!N1114)</f>
        <v/>
      </c>
      <c r="E999" s="284" t="str">
        <f>IF('Data invoice'!N1114=0,"",'Data invoice'!O1114)</f>
        <v/>
      </c>
      <c r="F999" s="284" t="str">
        <f>IF('Data invoice'!O1114=0,"",'Data invoice'!P1114)</f>
        <v/>
      </c>
      <c r="G999" s="284" t="str">
        <f>IF('Data invoice'!P1114=0,"",'Data invoice'!Q1114)</f>
        <v/>
      </c>
      <c r="H999" s="284" t="str">
        <f>IF('Data invoice'!Q1114=0,"",'Data invoice'!R1114)</f>
        <v/>
      </c>
      <c r="I999" s="320" t="str">
        <f>IF('Data invoice'!R1114=0,"",'Data invoice'!S1114)</f>
        <v/>
      </c>
      <c r="J999" s="367" t="str">
        <f>IF('Data invoice'!S1114=0,"",'Data invoice'!T1114)</f>
        <v/>
      </c>
    </row>
    <row r="1000" spans="1:10" ht="15.75" customHeight="1">
      <c r="A1000" s="284" t="str">
        <f>IF('Data invoice'!J1115=0,"",'Data invoice'!K1115)</f>
        <v/>
      </c>
      <c r="B1000" s="284" t="str">
        <f>IF('Data invoice'!K1115=0,"",'Data invoice'!L1115)</f>
        <v/>
      </c>
      <c r="C1000" s="284" t="str">
        <f>IF('Data invoice'!L1115=0,"",'Data invoice'!M1115)</f>
        <v/>
      </c>
      <c r="D1000" s="284" t="str">
        <f>IF('Data invoice'!M1115=0,"",'Data invoice'!N1115)</f>
        <v/>
      </c>
      <c r="E1000" s="284" t="str">
        <f>IF('Data invoice'!N1115=0,"",'Data invoice'!O1115)</f>
        <v/>
      </c>
      <c r="F1000" s="284" t="str">
        <f>IF('Data invoice'!O1115=0,"",'Data invoice'!P1115)</f>
        <v/>
      </c>
      <c r="G1000" s="284" t="str">
        <f>IF('Data invoice'!P1115=0,"",'Data invoice'!Q1115)</f>
        <v/>
      </c>
      <c r="H1000" s="284" t="str">
        <f>IF('Data invoice'!Q1115=0,"",'Data invoice'!R1115)</f>
        <v/>
      </c>
      <c r="I1000" s="320" t="str">
        <f>IF('Data invoice'!R1115=0,"",'Data invoice'!S1115)</f>
        <v/>
      </c>
      <c r="J1000" s="367" t="str">
        <f>IF('Data invoice'!S1115=0,"",'Data invoice'!T1115)</f>
        <v/>
      </c>
    </row>
    <row r="1001" spans="1:10" ht="15.75" customHeight="1">
      <c r="A1001" s="284" t="str">
        <f>IF('Data invoice'!J1116=0,"",'Data invoice'!K1116)</f>
        <v/>
      </c>
      <c r="B1001" s="284" t="str">
        <f>IF('Data invoice'!K1116=0,"",'Data invoice'!L1116)</f>
        <v/>
      </c>
      <c r="C1001" s="284" t="str">
        <f>IF('Data invoice'!L1116=0,"",'Data invoice'!M1116)</f>
        <v/>
      </c>
      <c r="D1001" s="284" t="str">
        <f>IF('Data invoice'!M1116=0,"",'Data invoice'!N1116)</f>
        <v/>
      </c>
      <c r="E1001" s="284" t="str">
        <f>IF('Data invoice'!N1116=0,"",'Data invoice'!O1116)</f>
        <v/>
      </c>
      <c r="F1001" s="284" t="str">
        <f>IF('Data invoice'!O1116=0,"",'Data invoice'!P1116)</f>
        <v/>
      </c>
      <c r="G1001" s="284" t="str">
        <f>IF('Data invoice'!P1116=0,"",'Data invoice'!Q1116)</f>
        <v/>
      </c>
      <c r="H1001" s="284" t="str">
        <f>IF('Data invoice'!Q1116=0,"",'Data invoice'!R1116)</f>
        <v/>
      </c>
      <c r="I1001" s="320" t="str">
        <f>IF('Data invoice'!R1116=0,"",'Data invoice'!S1116)</f>
        <v/>
      </c>
      <c r="J1001" s="367" t="str">
        <f>IF('Data invoice'!S1116=0,"",'Data invoice'!T1116)</f>
        <v/>
      </c>
    </row>
    <row r="1002" spans="1:10" ht="15.75" customHeight="1">
      <c r="A1002" s="284" t="str">
        <f>IF('Data invoice'!J1117=0,"",'Data invoice'!K1117)</f>
        <v/>
      </c>
      <c r="B1002" s="284" t="str">
        <f>IF('Data invoice'!K1117=0,"",'Data invoice'!L1117)</f>
        <v/>
      </c>
      <c r="C1002" s="284" t="str">
        <f>IF('Data invoice'!L1117=0,"",'Data invoice'!M1117)</f>
        <v/>
      </c>
      <c r="D1002" s="284" t="str">
        <f>IF('Data invoice'!M1117=0,"",'Data invoice'!N1117)</f>
        <v/>
      </c>
      <c r="E1002" s="284" t="str">
        <f>IF('Data invoice'!N1117=0,"",'Data invoice'!O1117)</f>
        <v/>
      </c>
      <c r="F1002" s="284" t="str">
        <f>IF('Data invoice'!O1117=0,"",'Data invoice'!P1117)</f>
        <v/>
      </c>
      <c r="G1002" s="284" t="str">
        <f>IF('Data invoice'!P1117=0,"",'Data invoice'!Q1117)</f>
        <v/>
      </c>
      <c r="H1002" s="284" t="str">
        <f>IF('Data invoice'!Q1117=0,"",'Data invoice'!R1117)</f>
        <v/>
      </c>
      <c r="I1002" s="320" t="str">
        <f>IF('Data invoice'!R1117=0,"",'Data invoice'!S1117)</f>
        <v/>
      </c>
      <c r="J1002" s="367" t="str">
        <f>IF('Data invoice'!S1117=0,"",'Data invoice'!T1117)</f>
        <v/>
      </c>
    </row>
    <row r="1003" spans="1:10" ht="15.75" customHeight="1">
      <c r="A1003" s="284" t="str">
        <f>IF('Data invoice'!J1118=0,"",'Data invoice'!K1118)</f>
        <v/>
      </c>
      <c r="B1003" s="284" t="str">
        <f>IF('Data invoice'!K1118=0,"",'Data invoice'!L1118)</f>
        <v/>
      </c>
      <c r="C1003" s="284" t="str">
        <f>IF('Data invoice'!L1118=0,"",'Data invoice'!M1118)</f>
        <v/>
      </c>
      <c r="D1003" s="284" t="str">
        <f>IF('Data invoice'!M1118=0,"",'Data invoice'!N1118)</f>
        <v/>
      </c>
      <c r="E1003" s="284" t="str">
        <f>IF('Data invoice'!N1118=0,"",'Data invoice'!O1118)</f>
        <v/>
      </c>
      <c r="F1003" s="284" t="str">
        <f>IF('Data invoice'!O1118=0,"",'Data invoice'!P1118)</f>
        <v/>
      </c>
      <c r="G1003" s="284" t="str">
        <f>IF('Data invoice'!P1118=0,"",'Data invoice'!Q1118)</f>
        <v/>
      </c>
      <c r="H1003" s="284" t="str">
        <f>IF('Data invoice'!Q1118=0,"",'Data invoice'!R1118)</f>
        <v/>
      </c>
      <c r="I1003" s="320" t="str">
        <f>IF('Data invoice'!R1118=0,"",'Data invoice'!S1118)</f>
        <v/>
      </c>
      <c r="J1003" s="367" t="str">
        <f>IF('Data invoice'!S1118=0,"",'Data invoice'!T1118)</f>
        <v/>
      </c>
    </row>
    <row r="1004" spans="1:10" ht="15.75" customHeight="1">
      <c r="A1004" s="284" t="str">
        <f>IF('Data invoice'!J1119=0,"",'Data invoice'!K1119)</f>
        <v/>
      </c>
      <c r="B1004" s="284" t="str">
        <f>IF('Data invoice'!K1119=0,"",'Data invoice'!L1119)</f>
        <v/>
      </c>
      <c r="C1004" s="284" t="str">
        <f>IF('Data invoice'!L1119=0,"",'Data invoice'!M1119)</f>
        <v/>
      </c>
      <c r="D1004" s="284" t="str">
        <f>IF('Data invoice'!M1119=0,"",'Data invoice'!N1119)</f>
        <v/>
      </c>
      <c r="E1004" s="284" t="str">
        <f>IF('Data invoice'!N1119=0,"",'Data invoice'!O1119)</f>
        <v/>
      </c>
      <c r="F1004" s="284" t="str">
        <f>IF('Data invoice'!O1119=0,"",'Data invoice'!P1119)</f>
        <v/>
      </c>
      <c r="G1004" s="284" t="str">
        <f>IF('Data invoice'!P1119=0,"",'Data invoice'!Q1119)</f>
        <v/>
      </c>
      <c r="H1004" s="284" t="str">
        <f>IF('Data invoice'!Q1119=0,"",'Data invoice'!R1119)</f>
        <v/>
      </c>
      <c r="I1004" s="320" t="str">
        <f>IF('Data invoice'!R1119=0,"",'Data invoice'!S1119)</f>
        <v/>
      </c>
      <c r="J1004" s="367" t="str">
        <f>IF('Data invoice'!S1119=0,"",'Data invoice'!T1119)</f>
        <v/>
      </c>
    </row>
    <row r="1005" spans="1:10" ht="15.75" customHeight="1">
      <c r="A1005" s="284" t="str">
        <f>IF('Data invoice'!J1120=0,"",'Data invoice'!K1120)</f>
        <v/>
      </c>
      <c r="B1005" s="284" t="str">
        <f>IF('Data invoice'!K1120=0,"",'Data invoice'!L1120)</f>
        <v/>
      </c>
      <c r="C1005" s="284" t="str">
        <f>IF('Data invoice'!L1120=0,"",'Data invoice'!M1120)</f>
        <v/>
      </c>
      <c r="D1005" s="284" t="str">
        <f>IF('Data invoice'!M1120=0,"",'Data invoice'!N1120)</f>
        <v/>
      </c>
      <c r="E1005" s="284" t="str">
        <f>IF('Data invoice'!N1120=0,"",'Data invoice'!O1120)</f>
        <v/>
      </c>
      <c r="F1005" s="284" t="str">
        <f>IF('Data invoice'!O1120=0,"",'Data invoice'!P1120)</f>
        <v/>
      </c>
      <c r="G1005" s="284" t="str">
        <f>IF('Data invoice'!P1120=0,"",'Data invoice'!Q1120)</f>
        <v/>
      </c>
      <c r="H1005" s="284" t="str">
        <f>IF('Data invoice'!Q1120=0,"",'Data invoice'!R1120)</f>
        <v/>
      </c>
      <c r="I1005" s="320" t="str">
        <f>IF('Data invoice'!R1120=0,"",'Data invoice'!S1120)</f>
        <v/>
      </c>
      <c r="J1005" s="367" t="str">
        <f>IF('Data invoice'!S1120=0,"",'Data invoice'!T1120)</f>
        <v/>
      </c>
    </row>
    <row r="1006" spans="1:10" ht="15.75" customHeight="1">
      <c r="A1006" s="284" t="str">
        <f>IF('Data invoice'!J1121=0,"",'Data invoice'!K1121)</f>
        <v/>
      </c>
      <c r="B1006" s="284" t="str">
        <f>IF('Data invoice'!K1121=0,"",'Data invoice'!L1121)</f>
        <v/>
      </c>
      <c r="C1006" s="284" t="str">
        <f>IF('Data invoice'!L1121=0,"",'Data invoice'!M1121)</f>
        <v/>
      </c>
      <c r="D1006" s="284" t="str">
        <f>IF('Data invoice'!M1121=0,"",'Data invoice'!N1121)</f>
        <v/>
      </c>
      <c r="E1006" s="284" t="str">
        <f>IF('Data invoice'!N1121=0,"",'Data invoice'!O1121)</f>
        <v/>
      </c>
      <c r="F1006" s="284" t="str">
        <f>IF('Data invoice'!O1121=0,"",'Data invoice'!P1121)</f>
        <v/>
      </c>
      <c r="G1006" s="284" t="str">
        <f>IF('Data invoice'!P1121=0,"",'Data invoice'!Q1121)</f>
        <v/>
      </c>
      <c r="H1006" s="284" t="str">
        <f>IF('Data invoice'!Q1121=0,"",'Data invoice'!R1121)</f>
        <v/>
      </c>
      <c r="I1006" s="320" t="str">
        <f>IF('Data invoice'!R1121=0,"",'Data invoice'!S1121)</f>
        <v/>
      </c>
      <c r="J1006" s="367" t="str">
        <f>IF('Data invoice'!S1121=0,"",'Data invoice'!T1121)</f>
        <v/>
      </c>
    </row>
    <row r="1007" spans="1:10" ht="15.75" customHeight="1">
      <c r="A1007" s="284" t="str">
        <f>IF('Data invoice'!J1122=0,"",'Data invoice'!K1122)</f>
        <v/>
      </c>
      <c r="B1007" s="284" t="str">
        <f>IF('Data invoice'!K1122=0,"",'Data invoice'!L1122)</f>
        <v/>
      </c>
      <c r="C1007" s="284" t="str">
        <f>IF('Data invoice'!L1122=0,"",'Data invoice'!M1122)</f>
        <v/>
      </c>
      <c r="D1007" s="284" t="str">
        <f>IF('Data invoice'!M1122=0,"",'Data invoice'!N1122)</f>
        <v/>
      </c>
      <c r="E1007" s="284" t="str">
        <f>IF('Data invoice'!N1122=0,"",'Data invoice'!O1122)</f>
        <v/>
      </c>
      <c r="F1007" s="284" t="str">
        <f>IF('Data invoice'!O1122=0,"",'Data invoice'!P1122)</f>
        <v/>
      </c>
      <c r="G1007" s="284" t="str">
        <f>IF('Data invoice'!P1122=0,"",'Data invoice'!Q1122)</f>
        <v/>
      </c>
      <c r="H1007" s="284" t="str">
        <f>IF('Data invoice'!Q1122=0,"",'Data invoice'!R1122)</f>
        <v/>
      </c>
      <c r="I1007" s="320" t="str">
        <f>IF('Data invoice'!R1122=0,"",'Data invoice'!S1122)</f>
        <v/>
      </c>
      <c r="J1007" s="367" t="str">
        <f>IF('Data invoice'!S1122=0,"",'Data invoice'!T1122)</f>
        <v/>
      </c>
    </row>
    <row r="1008" spans="1:10" ht="15.75" customHeight="1">
      <c r="A1008" s="284" t="str">
        <f>IF('Data invoice'!J1123=0,"",'Data invoice'!K1123)</f>
        <v/>
      </c>
      <c r="B1008" s="284" t="str">
        <f>IF('Data invoice'!K1123=0,"",'Data invoice'!L1123)</f>
        <v/>
      </c>
      <c r="C1008" s="284" t="str">
        <f>IF('Data invoice'!L1123=0,"",'Data invoice'!M1123)</f>
        <v/>
      </c>
      <c r="D1008" s="284" t="str">
        <f>IF('Data invoice'!M1123=0,"",'Data invoice'!N1123)</f>
        <v/>
      </c>
      <c r="E1008" s="284" t="str">
        <f>IF('Data invoice'!N1123=0,"",'Data invoice'!O1123)</f>
        <v/>
      </c>
      <c r="F1008" s="284" t="str">
        <f>IF('Data invoice'!O1123=0,"",'Data invoice'!P1123)</f>
        <v/>
      </c>
      <c r="G1008" s="284" t="str">
        <f>IF('Data invoice'!P1123=0,"",'Data invoice'!Q1123)</f>
        <v/>
      </c>
      <c r="H1008" s="284" t="str">
        <f>IF('Data invoice'!Q1123=0,"",'Data invoice'!R1123)</f>
        <v/>
      </c>
      <c r="I1008" s="320" t="str">
        <f>IF('Data invoice'!R1123=0,"",'Data invoice'!S1123)</f>
        <v/>
      </c>
      <c r="J1008" s="367" t="str">
        <f>IF('Data invoice'!S1123=0,"",'Data invoice'!T1123)</f>
        <v/>
      </c>
    </row>
    <row r="1009" spans="1:10" ht="15.75" customHeight="1">
      <c r="A1009" s="284" t="str">
        <f>IF('Data invoice'!J1124=0,"",'Data invoice'!K1124)</f>
        <v/>
      </c>
      <c r="B1009" s="284" t="str">
        <f>IF('Data invoice'!K1124=0,"",'Data invoice'!L1124)</f>
        <v/>
      </c>
      <c r="C1009" s="284" t="str">
        <f>IF('Data invoice'!L1124=0,"",'Data invoice'!M1124)</f>
        <v/>
      </c>
      <c r="D1009" s="284" t="str">
        <f>IF('Data invoice'!M1124=0,"",'Data invoice'!N1124)</f>
        <v/>
      </c>
      <c r="E1009" s="284" t="str">
        <f>IF('Data invoice'!N1124=0,"",'Data invoice'!O1124)</f>
        <v/>
      </c>
      <c r="F1009" s="284" t="str">
        <f>IF('Data invoice'!O1124=0,"",'Data invoice'!P1124)</f>
        <v/>
      </c>
      <c r="G1009" s="284" t="str">
        <f>IF('Data invoice'!P1124=0,"",'Data invoice'!Q1124)</f>
        <v/>
      </c>
      <c r="H1009" s="284" t="str">
        <f>IF('Data invoice'!Q1124=0,"",'Data invoice'!R1124)</f>
        <v/>
      </c>
      <c r="I1009" s="320" t="str">
        <f>IF('Data invoice'!R1124=0,"",'Data invoice'!S1124)</f>
        <v/>
      </c>
      <c r="J1009" s="367" t="str">
        <f>IF('Data invoice'!S1124=0,"",'Data invoice'!T1124)</f>
        <v/>
      </c>
    </row>
    <row r="1010" spans="1:10" ht="15.75" customHeight="1">
      <c r="A1010" s="284" t="str">
        <f>IF('Data invoice'!J1125=0,"",'Data invoice'!K1125)</f>
        <v/>
      </c>
      <c r="B1010" s="284" t="str">
        <f>IF('Data invoice'!K1125=0,"",'Data invoice'!L1125)</f>
        <v/>
      </c>
      <c r="C1010" s="284" t="str">
        <f>IF('Data invoice'!L1125=0,"",'Data invoice'!M1125)</f>
        <v/>
      </c>
      <c r="D1010" s="284" t="str">
        <f>IF('Data invoice'!M1125=0,"",'Data invoice'!N1125)</f>
        <v/>
      </c>
      <c r="E1010" s="284" t="str">
        <f>IF('Data invoice'!N1125=0,"",'Data invoice'!O1125)</f>
        <v/>
      </c>
      <c r="F1010" s="284" t="str">
        <f>IF('Data invoice'!O1125=0,"",'Data invoice'!P1125)</f>
        <v/>
      </c>
      <c r="G1010" s="284" t="str">
        <f>IF('Data invoice'!P1125=0,"",'Data invoice'!Q1125)</f>
        <v/>
      </c>
      <c r="H1010" s="284" t="str">
        <f>IF('Data invoice'!Q1125=0,"",'Data invoice'!R1125)</f>
        <v/>
      </c>
      <c r="I1010" s="320" t="str">
        <f>IF('Data invoice'!R1125=0,"",'Data invoice'!S1125)</f>
        <v/>
      </c>
      <c r="J1010" s="367" t="str">
        <f>IF('Data invoice'!S1125=0,"",'Data invoice'!T1125)</f>
        <v/>
      </c>
    </row>
    <row r="1011" spans="1:10" ht="15.75" customHeight="1">
      <c r="A1011" s="284" t="str">
        <f>IF('Data invoice'!J1126=0,"",'Data invoice'!K1126)</f>
        <v/>
      </c>
      <c r="B1011" s="284" t="str">
        <f>IF('Data invoice'!K1126=0,"",'Data invoice'!L1126)</f>
        <v/>
      </c>
      <c r="C1011" s="284" t="str">
        <f>IF('Data invoice'!L1126=0,"",'Data invoice'!M1126)</f>
        <v/>
      </c>
      <c r="D1011" s="284" t="str">
        <f>IF('Data invoice'!M1126=0,"",'Data invoice'!N1126)</f>
        <v/>
      </c>
      <c r="E1011" s="284" t="str">
        <f>IF('Data invoice'!N1126=0,"",'Data invoice'!O1126)</f>
        <v/>
      </c>
      <c r="F1011" s="284" t="str">
        <f>IF('Data invoice'!O1126=0,"",'Data invoice'!P1126)</f>
        <v/>
      </c>
      <c r="G1011" s="284" t="str">
        <f>IF('Data invoice'!P1126=0,"",'Data invoice'!Q1126)</f>
        <v/>
      </c>
      <c r="H1011" s="284" t="str">
        <f>IF('Data invoice'!Q1126=0,"",'Data invoice'!R1126)</f>
        <v/>
      </c>
      <c r="I1011" s="320" t="str">
        <f>IF('Data invoice'!R1126=0,"",'Data invoice'!S1126)</f>
        <v/>
      </c>
      <c r="J1011" s="367" t="str">
        <f>IF('Data invoice'!S1126=0,"",'Data invoice'!T1126)</f>
        <v/>
      </c>
    </row>
    <row r="1012" spans="1:10" ht="15.75" customHeight="1">
      <c r="A1012" s="284" t="str">
        <f>IF('Data invoice'!J1127=0,"",'Data invoice'!K1127)</f>
        <v/>
      </c>
      <c r="B1012" s="284" t="str">
        <f>IF('Data invoice'!K1127=0,"",'Data invoice'!L1127)</f>
        <v/>
      </c>
      <c r="C1012" s="284" t="str">
        <f>IF('Data invoice'!L1127=0,"",'Data invoice'!M1127)</f>
        <v/>
      </c>
      <c r="D1012" s="284" t="str">
        <f>IF('Data invoice'!M1127=0,"",'Data invoice'!N1127)</f>
        <v/>
      </c>
      <c r="E1012" s="284" t="str">
        <f>IF('Data invoice'!N1127=0,"",'Data invoice'!O1127)</f>
        <v/>
      </c>
      <c r="F1012" s="284" t="str">
        <f>IF('Data invoice'!O1127=0,"",'Data invoice'!P1127)</f>
        <v/>
      </c>
      <c r="G1012" s="284" t="str">
        <f>IF('Data invoice'!P1127=0,"",'Data invoice'!Q1127)</f>
        <v/>
      </c>
      <c r="H1012" s="284" t="str">
        <f>IF('Data invoice'!Q1127=0,"",'Data invoice'!R1127)</f>
        <v/>
      </c>
      <c r="I1012" s="320" t="str">
        <f>IF('Data invoice'!R1127=0,"",'Data invoice'!S1127)</f>
        <v/>
      </c>
      <c r="J1012" s="367" t="str">
        <f>IF('Data invoice'!S1127=0,"",'Data invoice'!T1127)</f>
        <v/>
      </c>
    </row>
    <row r="1013" spans="1:10" ht="15.75" customHeight="1">
      <c r="A1013" s="284" t="str">
        <f>IF('Data invoice'!J1128=0,"",'Data invoice'!K1128)</f>
        <v/>
      </c>
      <c r="B1013" s="284" t="str">
        <f>IF('Data invoice'!K1128=0,"",'Data invoice'!L1128)</f>
        <v/>
      </c>
      <c r="C1013" s="284" t="str">
        <f>IF('Data invoice'!L1128=0,"",'Data invoice'!M1128)</f>
        <v/>
      </c>
      <c r="D1013" s="284" t="str">
        <f>IF('Data invoice'!M1128=0,"",'Data invoice'!N1128)</f>
        <v/>
      </c>
      <c r="E1013" s="284" t="str">
        <f>IF('Data invoice'!N1128=0,"",'Data invoice'!O1128)</f>
        <v/>
      </c>
      <c r="F1013" s="284" t="str">
        <f>IF('Data invoice'!O1128=0,"",'Data invoice'!P1128)</f>
        <v/>
      </c>
      <c r="G1013" s="284" t="str">
        <f>IF('Data invoice'!P1128=0,"",'Data invoice'!Q1128)</f>
        <v/>
      </c>
      <c r="H1013" s="284" t="str">
        <f>IF('Data invoice'!Q1128=0,"",'Data invoice'!R1128)</f>
        <v/>
      </c>
      <c r="I1013" s="320" t="str">
        <f>IF('Data invoice'!R1128=0,"",'Data invoice'!S1128)</f>
        <v/>
      </c>
      <c r="J1013" s="367" t="str">
        <f>IF('Data invoice'!S1128=0,"",'Data invoice'!T1128)</f>
        <v/>
      </c>
    </row>
    <row r="1014" spans="1:10" ht="15.75" customHeight="1">
      <c r="A1014" s="284" t="str">
        <f>IF('Data invoice'!J1129=0,"",'Data invoice'!K1129)</f>
        <v/>
      </c>
      <c r="B1014" s="284" t="str">
        <f>IF('Data invoice'!K1129=0,"",'Data invoice'!L1129)</f>
        <v/>
      </c>
      <c r="C1014" s="284" t="str">
        <f>IF('Data invoice'!L1129=0,"",'Data invoice'!M1129)</f>
        <v/>
      </c>
      <c r="D1014" s="284" t="str">
        <f>IF('Data invoice'!M1129=0,"",'Data invoice'!N1129)</f>
        <v/>
      </c>
      <c r="E1014" s="284" t="str">
        <f>IF('Data invoice'!N1129=0,"",'Data invoice'!O1129)</f>
        <v/>
      </c>
      <c r="F1014" s="284" t="str">
        <f>IF('Data invoice'!O1129=0,"",'Data invoice'!P1129)</f>
        <v/>
      </c>
      <c r="G1014" s="284" t="str">
        <f>IF('Data invoice'!P1129=0,"",'Data invoice'!Q1129)</f>
        <v/>
      </c>
      <c r="H1014" s="284" t="str">
        <f>IF('Data invoice'!Q1129=0,"",'Data invoice'!R1129)</f>
        <v/>
      </c>
      <c r="I1014" s="320" t="str">
        <f>IF('Data invoice'!R1129=0,"",'Data invoice'!S1129)</f>
        <v/>
      </c>
      <c r="J1014" s="367" t="str">
        <f>IF('Data invoice'!S1129=0,"",'Data invoice'!T1129)</f>
        <v/>
      </c>
    </row>
    <row r="1015" spans="1:10" ht="15.75" customHeight="1">
      <c r="A1015" s="284" t="str">
        <f>IF('Data invoice'!J1130=0,"",'Data invoice'!K1130)</f>
        <v/>
      </c>
      <c r="B1015" s="284" t="str">
        <f>IF('Data invoice'!K1130=0,"",'Data invoice'!L1130)</f>
        <v/>
      </c>
      <c r="C1015" s="284" t="str">
        <f>IF('Data invoice'!L1130=0,"",'Data invoice'!M1130)</f>
        <v/>
      </c>
      <c r="D1015" s="284" t="str">
        <f>IF('Data invoice'!M1130=0,"",'Data invoice'!N1130)</f>
        <v/>
      </c>
      <c r="E1015" s="284" t="str">
        <f>IF('Data invoice'!N1130=0,"",'Data invoice'!O1130)</f>
        <v/>
      </c>
      <c r="F1015" s="284" t="str">
        <f>IF('Data invoice'!O1130=0,"",'Data invoice'!P1130)</f>
        <v/>
      </c>
      <c r="G1015" s="284" t="str">
        <f>IF('Data invoice'!P1130=0,"",'Data invoice'!Q1130)</f>
        <v/>
      </c>
      <c r="H1015" s="284" t="str">
        <f>IF('Data invoice'!Q1130=0,"",'Data invoice'!R1130)</f>
        <v/>
      </c>
      <c r="I1015" s="320" t="str">
        <f>IF('Data invoice'!R1130=0,"",'Data invoice'!S1130)</f>
        <v/>
      </c>
      <c r="J1015" s="367" t="str">
        <f>IF('Data invoice'!S1130=0,"",'Data invoice'!T1130)</f>
        <v/>
      </c>
    </row>
    <row r="1016" spans="1:10" ht="15.75" customHeight="1">
      <c r="A1016" s="284" t="str">
        <f>IF('Data invoice'!J1131=0,"",'Data invoice'!K1131)</f>
        <v/>
      </c>
      <c r="B1016" s="284" t="str">
        <f>IF('Data invoice'!K1131=0,"",'Data invoice'!L1131)</f>
        <v/>
      </c>
      <c r="C1016" s="284" t="str">
        <f>IF('Data invoice'!L1131=0,"",'Data invoice'!M1131)</f>
        <v/>
      </c>
      <c r="D1016" s="284" t="str">
        <f>IF('Data invoice'!M1131=0,"",'Data invoice'!N1131)</f>
        <v/>
      </c>
      <c r="E1016" s="284" t="str">
        <f>IF('Data invoice'!N1131=0,"",'Data invoice'!O1131)</f>
        <v/>
      </c>
      <c r="F1016" s="284" t="str">
        <f>IF('Data invoice'!O1131=0,"",'Data invoice'!P1131)</f>
        <v/>
      </c>
      <c r="G1016" s="284" t="str">
        <f>IF('Data invoice'!P1131=0,"",'Data invoice'!Q1131)</f>
        <v/>
      </c>
      <c r="H1016" s="284" t="str">
        <f>IF('Data invoice'!Q1131=0,"",'Data invoice'!R1131)</f>
        <v/>
      </c>
      <c r="I1016" s="320" t="str">
        <f>IF('Data invoice'!R1131=0,"",'Data invoice'!S1131)</f>
        <v/>
      </c>
      <c r="J1016" s="367" t="str">
        <f>IF('Data invoice'!S1131=0,"",'Data invoice'!T1131)</f>
        <v/>
      </c>
    </row>
    <row r="1017" spans="1:10" ht="15" customHeight="1">
      <c r="A1017" s="284" t="str">
        <f>IF('Data invoice'!J1132=0,"",'Data invoice'!K1132)</f>
        <v/>
      </c>
      <c r="B1017" s="284" t="str">
        <f>IF('Data invoice'!K1132=0,"",'Data invoice'!L1132)</f>
        <v/>
      </c>
      <c r="C1017" s="284" t="str">
        <f>IF('Data invoice'!L1132=0,"",'Data invoice'!M1132)</f>
        <v/>
      </c>
      <c r="D1017" s="284" t="str">
        <f>IF('Data invoice'!M1132=0,"",'Data invoice'!N1132)</f>
        <v/>
      </c>
      <c r="E1017" s="284" t="str">
        <f>IF('Data invoice'!N1132=0,"",'Data invoice'!O1132)</f>
        <v/>
      </c>
      <c r="F1017" s="284" t="str">
        <f>IF('Data invoice'!O1132=0,"",'Data invoice'!P1132)</f>
        <v/>
      </c>
      <c r="G1017" s="284" t="str">
        <f>IF('Data invoice'!P1132=0,"",'Data invoice'!Q1132)</f>
        <v/>
      </c>
      <c r="H1017" s="284" t="str">
        <f>IF('Data invoice'!Q1132=0,"",'Data invoice'!R1132)</f>
        <v/>
      </c>
      <c r="I1017" s="320" t="str">
        <f>IF('Data invoice'!R1132=0,"",'Data invoice'!S1132)</f>
        <v/>
      </c>
      <c r="J1017" s="367" t="str">
        <f>IF('Data invoice'!S1132=0,"",'Data invoice'!T1132)</f>
        <v/>
      </c>
    </row>
    <row r="1018" spans="1:10" ht="15" customHeight="1">
      <c r="A1018" s="284" t="str">
        <f>IF('Data invoice'!J1133=0,"",'Data invoice'!K1133)</f>
        <v/>
      </c>
      <c r="B1018" s="284" t="str">
        <f>IF('Data invoice'!K1133=0,"",'Data invoice'!L1133)</f>
        <v/>
      </c>
      <c r="C1018" s="284" t="str">
        <f>IF('Data invoice'!L1133=0,"",'Data invoice'!M1133)</f>
        <v/>
      </c>
      <c r="D1018" s="284" t="str">
        <f>IF('Data invoice'!M1133=0,"",'Data invoice'!N1133)</f>
        <v/>
      </c>
      <c r="E1018" s="284" t="str">
        <f>IF('Data invoice'!N1133=0,"",'Data invoice'!O1133)</f>
        <v/>
      </c>
      <c r="F1018" s="284" t="str">
        <f>IF('Data invoice'!O1133=0,"",'Data invoice'!P1133)</f>
        <v/>
      </c>
      <c r="G1018" s="284" t="str">
        <f>IF('Data invoice'!P1133=0,"",'Data invoice'!Q1133)</f>
        <v/>
      </c>
      <c r="H1018" s="284" t="str">
        <f>IF('Data invoice'!Q1133=0,"",'Data invoice'!R1133)</f>
        <v/>
      </c>
      <c r="I1018" s="320" t="str">
        <f>IF('Data invoice'!R1133=0,"",'Data invoice'!S1133)</f>
        <v/>
      </c>
      <c r="J1018" s="367" t="str">
        <f>IF('Data invoice'!S1133=0,"",'Data invoice'!T1133)</f>
        <v/>
      </c>
    </row>
    <row r="1019" spans="1:10" ht="15" customHeight="1">
      <c r="A1019" s="284" t="str">
        <f>IF('Data invoice'!J1134=0,"",'Data invoice'!K1134)</f>
        <v/>
      </c>
      <c r="B1019" s="284" t="str">
        <f>IF('Data invoice'!K1134=0,"",'Data invoice'!L1134)</f>
        <v/>
      </c>
      <c r="C1019" s="284" t="str">
        <f>IF('Data invoice'!L1134=0,"",'Data invoice'!M1134)</f>
        <v/>
      </c>
      <c r="D1019" s="284" t="str">
        <f>IF('Data invoice'!M1134=0,"",'Data invoice'!N1134)</f>
        <v/>
      </c>
      <c r="E1019" s="284" t="str">
        <f>IF('Data invoice'!N1134=0,"",'Data invoice'!O1134)</f>
        <v/>
      </c>
      <c r="F1019" s="284" t="str">
        <f>IF('Data invoice'!O1134=0,"",'Data invoice'!P1134)</f>
        <v/>
      </c>
      <c r="G1019" s="284" t="str">
        <f>IF('Data invoice'!P1134=0,"",'Data invoice'!Q1134)</f>
        <v/>
      </c>
      <c r="H1019" s="284" t="str">
        <f>IF('Data invoice'!Q1134=0,"",'Data invoice'!R1134)</f>
        <v/>
      </c>
      <c r="I1019" s="320" t="str">
        <f>IF('Data invoice'!R1134=0,"",'Data invoice'!S1134)</f>
        <v/>
      </c>
      <c r="J1019" s="367" t="str">
        <f>IF('Data invoice'!S1134=0,"",'Data invoice'!T1134)</f>
        <v/>
      </c>
    </row>
    <row r="1020" spans="1:10" ht="15" customHeight="1">
      <c r="A1020" s="284" t="str">
        <f>IF('Data invoice'!J1135=0,"",'Data invoice'!K1135)</f>
        <v/>
      </c>
      <c r="B1020" s="284" t="str">
        <f>IF('Data invoice'!K1135=0,"",'Data invoice'!L1135)</f>
        <v/>
      </c>
      <c r="C1020" s="284" t="str">
        <f>IF('Data invoice'!L1135=0,"",'Data invoice'!M1135)</f>
        <v/>
      </c>
      <c r="D1020" s="284" t="str">
        <f>IF('Data invoice'!M1135=0,"",'Data invoice'!N1135)</f>
        <v/>
      </c>
      <c r="E1020" s="284" t="str">
        <f>IF('Data invoice'!N1135=0,"",'Data invoice'!O1135)</f>
        <v/>
      </c>
      <c r="F1020" s="284" t="str">
        <f>IF('Data invoice'!O1135=0,"",'Data invoice'!P1135)</f>
        <v/>
      </c>
      <c r="G1020" s="284" t="str">
        <f>IF('Data invoice'!P1135=0,"",'Data invoice'!Q1135)</f>
        <v/>
      </c>
      <c r="H1020" s="284" t="str">
        <f>IF('Data invoice'!Q1135=0,"",'Data invoice'!R1135)</f>
        <v/>
      </c>
      <c r="I1020" s="320" t="str">
        <f>IF('Data invoice'!R1135=0,"",'Data invoice'!S1135)</f>
        <v/>
      </c>
      <c r="J1020" s="367" t="str">
        <f>IF('Data invoice'!S1135=0,"",'Data invoice'!T1135)</f>
        <v/>
      </c>
    </row>
    <row r="1021" spans="1:10" ht="15" customHeight="1">
      <c r="A1021" s="284" t="str">
        <f>IF('Data invoice'!J1136=0,"",'Data invoice'!K1136)</f>
        <v/>
      </c>
      <c r="B1021" s="284" t="str">
        <f>IF('Data invoice'!K1136=0,"",'Data invoice'!L1136)</f>
        <v/>
      </c>
      <c r="C1021" s="284" t="str">
        <f>IF('Data invoice'!L1136=0,"",'Data invoice'!M1136)</f>
        <v/>
      </c>
      <c r="D1021" s="284" t="str">
        <f>IF('Data invoice'!M1136=0,"",'Data invoice'!N1136)</f>
        <v/>
      </c>
      <c r="E1021" s="284" t="str">
        <f>IF('Data invoice'!N1136=0,"",'Data invoice'!O1136)</f>
        <v/>
      </c>
      <c r="F1021" s="284" t="str">
        <f>IF('Data invoice'!O1136=0,"",'Data invoice'!P1136)</f>
        <v/>
      </c>
      <c r="G1021" s="284" t="str">
        <f>IF('Data invoice'!P1136=0,"",'Data invoice'!Q1136)</f>
        <v/>
      </c>
      <c r="H1021" s="284" t="str">
        <f>IF('Data invoice'!Q1136=0,"",'Data invoice'!R1136)</f>
        <v/>
      </c>
      <c r="I1021" s="320" t="str">
        <f>IF('Data invoice'!R1136=0,"",'Data invoice'!S1136)</f>
        <v/>
      </c>
      <c r="J1021" s="367" t="str">
        <f>IF('Data invoice'!S1136=0,"",'Data invoice'!T1136)</f>
        <v/>
      </c>
    </row>
    <row r="1022" spans="1:10" ht="15" customHeight="1">
      <c r="A1022" s="284" t="str">
        <f>IF('Data invoice'!J1137=0,"",'Data invoice'!K1137)</f>
        <v/>
      </c>
      <c r="B1022" s="284" t="str">
        <f>IF('Data invoice'!K1137=0,"",'Data invoice'!L1137)</f>
        <v/>
      </c>
      <c r="C1022" s="284" t="str">
        <f>IF('Data invoice'!L1137=0,"",'Data invoice'!M1137)</f>
        <v/>
      </c>
      <c r="D1022" s="284" t="str">
        <f>IF('Data invoice'!M1137=0,"",'Data invoice'!N1137)</f>
        <v/>
      </c>
      <c r="E1022" s="284" t="str">
        <f>IF('Data invoice'!N1137=0,"",'Data invoice'!O1137)</f>
        <v/>
      </c>
      <c r="F1022" s="284" t="str">
        <f>IF('Data invoice'!O1137=0,"",'Data invoice'!P1137)</f>
        <v/>
      </c>
      <c r="G1022" s="284" t="str">
        <f>IF('Data invoice'!P1137=0,"",'Data invoice'!Q1137)</f>
        <v/>
      </c>
      <c r="H1022" s="284" t="str">
        <f>IF('Data invoice'!Q1137=0,"",'Data invoice'!R1137)</f>
        <v/>
      </c>
      <c r="I1022" s="320" t="str">
        <f>IF('Data invoice'!R1137=0,"",'Data invoice'!S1137)</f>
        <v/>
      </c>
      <c r="J1022" s="367" t="str">
        <f>IF('Data invoice'!S1137=0,"",'Data invoice'!T1137)</f>
        <v/>
      </c>
    </row>
    <row r="1023" spans="1:10" ht="15" customHeight="1">
      <c r="A1023" s="284" t="str">
        <f>IF('Data invoice'!J1138=0,"",'Data invoice'!K1138)</f>
        <v/>
      </c>
      <c r="B1023" s="284" t="str">
        <f>IF('Data invoice'!K1138=0,"",'Data invoice'!L1138)</f>
        <v/>
      </c>
      <c r="C1023" s="284" t="str">
        <f>IF('Data invoice'!L1138=0,"",'Data invoice'!M1138)</f>
        <v/>
      </c>
      <c r="D1023" s="284" t="str">
        <f>IF('Data invoice'!M1138=0,"",'Data invoice'!N1138)</f>
        <v/>
      </c>
      <c r="E1023" s="284" t="str">
        <f>IF('Data invoice'!N1138=0,"",'Data invoice'!O1138)</f>
        <v/>
      </c>
      <c r="F1023" s="284" t="str">
        <f>IF('Data invoice'!O1138=0,"",'Data invoice'!P1138)</f>
        <v/>
      </c>
      <c r="G1023" s="284" t="str">
        <f>IF('Data invoice'!P1138=0,"",'Data invoice'!Q1138)</f>
        <v/>
      </c>
      <c r="H1023" s="284" t="str">
        <f>IF('Data invoice'!Q1138=0,"",'Data invoice'!R1138)</f>
        <v/>
      </c>
      <c r="I1023" s="320" t="str">
        <f>IF('Data invoice'!R1138=0,"",'Data invoice'!S1138)</f>
        <v/>
      </c>
      <c r="J1023" s="367" t="str">
        <f>IF('Data invoice'!S1138=0,"",'Data invoice'!T1138)</f>
        <v/>
      </c>
    </row>
    <row r="1024" spans="1:10" ht="15" customHeight="1">
      <c r="A1024" s="284" t="str">
        <f>IF('Data invoice'!J1139=0,"",'Data invoice'!K1139)</f>
        <v/>
      </c>
      <c r="B1024" s="284" t="str">
        <f>IF('Data invoice'!K1139=0,"",'Data invoice'!L1139)</f>
        <v/>
      </c>
      <c r="C1024" s="284" t="str">
        <f>IF('Data invoice'!L1139=0,"",'Data invoice'!M1139)</f>
        <v/>
      </c>
      <c r="D1024" s="284" t="str">
        <f>IF('Data invoice'!M1139=0,"",'Data invoice'!N1139)</f>
        <v/>
      </c>
      <c r="E1024" s="284" t="str">
        <f>IF('Data invoice'!N1139=0,"",'Data invoice'!O1139)</f>
        <v/>
      </c>
      <c r="F1024" s="284" t="str">
        <f>IF('Data invoice'!O1139=0,"",'Data invoice'!P1139)</f>
        <v/>
      </c>
      <c r="G1024" s="284" t="str">
        <f>IF('Data invoice'!P1139=0,"",'Data invoice'!Q1139)</f>
        <v/>
      </c>
      <c r="H1024" s="284" t="str">
        <f>IF('Data invoice'!Q1139=0,"",'Data invoice'!R1139)</f>
        <v/>
      </c>
      <c r="I1024" s="320" t="str">
        <f>IF('Data invoice'!R1139=0,"",'Data invoice'!S1139)</f>
        <v/>
      </c>
      <c r="J1024" s="367" t="str">
        <f>IF('Data invoice'!S1139=0,"",'Data invoice'!T1139)</f>
        <v/>
      </c>
    </row>
    <row r="1025" spans="1:10" ht="15" customHeight="1">
      <c r="A1025" s="284" t="str">
        <f>IF('Data invoice'!J1140=0,"",'Data invoice'!K1140)</f>
        <v/>
      </c>
      <c r="B1025" s="284" t="str">
        <f>IF('Data invoice'!K1140=0,"",'Data invoice'!L1140)</f>
        <v/>
      </c>
      <c r="C1025" s="284" t="str">
        <f>IF('Data invoice'!L1140=0,"",'Data invoice'!M1140)</f>
        <v/>
      </c>
      <c r="D1025" s="284" t="str">
        <f>IF('Data invoice'!M1140=0,"",'Data invoice'!N1140)</f>
        <v/>
      </c>
      <c r="E1025" s="284" t="str">
        <f>IF('Data invoice'!N1140=0,"",'Data invoice'!O1140)</f>
        <v/>
      </c>
      <c r="F1025" s="284" t="str">
        <f>IF('Data invoice'!O1140=0,"",'Data invoice'!P1140)</f>
        <v/>
      </c>
      <c r="G1025" s="284" t="str">
        <f>IF('Data invoice'!P1140=0,"",'Data invoice'!Q1140)</f>
        <v/>
      </c>
      <c r="H1025" s="284" t="str">
        <f>IF('Data invoice'!Q1140=0,"",'Data invoice'!R1140)</f>
        <v/>
      </c>
      <c r="I1025" s="320" t="str">
        <f>IF('Data invoice'!R1140=0,"",'Data invoice'!S1140)</f>
        <v/>
      </c>
      <c r="J1025" s="367" t="str">
        <f>IF('Data invoice'!S1140=0,"",'Data invoice'!T1140)</f>
        <v/>
      </c>
    </row>
    <row r="1026" spans="1:10" ht="15" customHeight="1">
      <c r="A1026" s="284" t="str">
        <f>IF('Data invoice'!J1141=0,"",'Data invoice'!K1141)</f>
        <v/>
      </c>
      <c r="B1026" s="284" t="str">
        <f>IF('Data invoice'!K1141=0,"",'Data invoice'!L1141)</f>
        <v/>
      </c>
      <c r="C1026" s="284" t="str">
        <f>IF('Data invoice'!L1141=0,"",'Data invoice'!M1141)</f>
        <v/>
      </c>
      <c r="D1026" s="284" t="str">
        <f>IF('Data invoice'!M1141=0,"",'Data invoice'!N1141)</f>
        <v/>
      </c>
      <c r="E1026" s="284" t="str">
        <f>IF('Data invoice'!N1141=0,"",'Data invoice'!O1141)</f>
        <v/>
      </c>
      <c r="F1026" s="284" t="str">
        <f>IF('Data invoice'!O1141=0,"",'Data invoice'!P1141)</f>
        <v/>
      </c>
      <c r="G1026" s="284" t="str">
        <f>IF('Data invoice'!P1141=0,"",'Data invoice'!Q1141)</f>
        <v/>
      </c>
      <c r="H1026" s="284" t="str">
        <f>IF('Data invoice'!Q1141=0,"",'Data invoice'!R1141)</f>
        <v/>
      </c>
      <c r="I1026" s="320" t="str">
        <f>IF('Data invoice'!R1141=0,"",'Data invoice'!S1141)</f>
        <v/>
      </c>
      <c r="J1026" s="367" t="str">
        <f>IF('Data invoice'!S1141=0,"",'Data invoice'!T1141)</f>
        <v/>
      </c>
    </row>
    <row r="1027" spans="1:10" ht="15" customHeight="1">
      <c r="A1027" s="284" t="str">
        <f>IF('Data invoice'!J1142=0,"",'Data invoice'!K1142)</f>
        <v/>
      </c>
      <c r="B1027" s="284" t="str">
        <f>IF('Data invoice'!K1142=0,"",'Data invoice'!L1142)</f>
        <v/>
      </c>
      <c r="C1027" s="284" t="str">
        <f>IF('Data invoice'!L1142=0,"",'Data invoice'!M1142)</f>
        <v/>
      </c>
      <c r="D1027" s="284" t="str">
        <f>IF('Data invoice'!M1142=0,"",'Data invoice'!N1142)</f>
        <v/>
      </c>
      <c r="E1027" s="284" t="str">
        <f>IF('Data invoice'!N1142=0,"",'Data invoice'!O1142)</f>
        <v/>
      </c>
      <c r="F1027" s="284" t="str">
        <f>IF('Data invoice'!O1142=0,"",'Data invoice'!P1142)</f>
        <v/>
      </c>
      <c r="G1027" s="284" t="str">
        <f>IF('Data invoice'!P1142=0,"",'Data invoice'!Q1142)</f>
        <v/>
      </c>
      <c r="H1027" s="284" t="str">
        <f>IF('Data invoice'!Q1142=0,"",'Data invoice'!R1142)</f>
        <v/>
      </c>
      <c r="I1027" s="320" t="str">
        <f>IF('Data invoice'!R1142=0,"",'Data invoice'!S1142)</f>
        <v/>
      </c>
      <c r="J1027" s="367" t="str">
        <f>IF('Data invoice'!S1142=0,"",'Data invoice'!T1142)</f>
        <v/>
      </c>
    </row>
    <row r="1028" spans="1:10" ht="15" customHeight="1">
      <c r="A1028" s="284" t="str">
        <f>IF('Data invoice'!J1143=0,"",'Data invoice'!K1143)</f>
        <v/>
      </c>
      <c r="B1028" s="284" t="str">
        <f>IF('Data invoice'!K1143=0,"",'Data invoice'!L1143)</f>
        <v/>
      </c>
      <c r="C1028" s="284" t="str">
        <f>IF('Data invoice'!L1143=0,"",'Data invoice'!M1143)</f>
        <v/>
      </c>
      <c r="D1028" s="284" t="str">
        <f>IF('Data invoice'!M1143=0,"",'Data invoice'!N1143)</f>
        <v/>
      </c>
      <c r="E1028" s="284" t="str">
        <f>IF('Data invoice'!N1143=0,"",'Data invoice'!O1143)</f>
        <v/>
      </c>
      <c r="F1028" s="284" t="str">
        <f>IF('Data invoice'!O1143=0,"",'Data invoice'!P1143)</f>
        <v/>
      </c>
      <c r="G1028" s="284" t="str">
        <f>IF('Data invoice'!P1143=0,"",'Data invoice'!Q1143)</f>
        <v/>
      </c>
      <c r="H1028" s="284" t="str">
        <f>IF('Data invoice'!Q1143=0,"",'Data invoice'!R1143)</f>
        <v/>
      </c>
      <c r="I1028" s="320" t="str">
        <f>IF('Data invoice'!R1143=0,"",'Data invoice'!S1143)</f>
        <v/>
      </c>
      <c r="J1028" s="367" t="str">
        <f>IF('Data invoice'!S1143=0,"",'Data invoice'!T1143)</f>
        <v/>
      </c>
    </row>
    <row r="1029" spans="1:10" ht="15" customHeight="1">
      <c r="A1029" s="284" t="str">
        <f>IF('Data invoice'!J1144=0,"",'Data invoice'!K1144)</f>
        <v/>
      </c>
      <c r="B1029" s="284" t="str">
        <f>IF('Data invoice'!K1144=0,"",'Data invoice'!L1144)</f>
        <v/>
      </c>
      <c r="C1029" s="284" t="str">
        <f>IF('Data invoice'!L1144=0,"",'Data invoice'!M1144)</f>
        <v/>
      </c>
      <c r="D1029" s="284" t="str">
        <f>IF('Data invoice'!M1144=0,"",'Data invoice'!N1144)</f>
        <v/>
      </c>
      <c r="E1029" s="284" t="str">
        <f>IF('Data invoice'!N1144=0,"",'Data invoice'!O1144)</f>
        <v/>
      </c>
      <c r="F1029" s="284" t="str">
        <f>IF('Data invoice'!O1144=0,"",'Data invoice'!P1144)</f>
        <v/>
      </c>
      <c r="G1029" s="284" t="str">
        <f>IF('Data invoice'!P1144=0,"",'Data invoice'!Q1144)</f>
        <v/>
      </c>
      <c r="H1029" s="284" t="str">
        <f>IF('Data invoice'!Q1144=0,"",'Data invoice'!R1144)</f>
        <v/>
      </c>
      <c r="I1029" s="320" t="str">
        <f>IF('Data invoice'!R1144=0,"",'Data invoice'!S1144)</f>
        <v/>
      </c>
      <c r="J1029" s="367" t="str">
        <f>IF('Data invoice'!S1144=0,"",'Data invoice'!T1144)</f>
        <v/>
      </c>
    </row>
    <row r="1030" spans="1:10" ht="15" customHeight="1">
      <c r="A1030" s="284" t="str">
        <f>IF('Data invoice'!J1145=0,"",'Data invoice'!K1145)</f>
        <v/>
      </c>
      <c r="B1030" s="284" t="str">
        <f>IF('Data invoice'!K1145=0,"",'Data invoice'!L1145)</f>
        <v/>
      </c>
      <c r="C1030" s="284" t="str">
        <f>IF('Data invoice'!L1145=0,"",'Data invoice'!M1145)</f>
        <v/>
      </c>
      <c r="D1030" s="284" t="str">
        <f>IF('Data invoice'!M1145=0,"",'Data invoice'!N1145)</f>
        <v/>
      </c>
      <c r="E1030" s="284" t="str">
        <f>IF('Data invoice'!N1145=0,"",'Data invoice'!O1145)</f>
        <v/>
      </c>
      <c r="F1030" s="284" t="str">
        <f>IF('Data invoice'!O1145=0,"",'Data invoice'!P1145)</f>
        <v/>
      </c>
      <c r="G1030" s="284" t="str">
        <f>IF('Data invoice'!P1145=0,"",'Data invoice'!Q1145)</f>
        <v/>
      </c>
      <c r="H1030" s="284" t="str">
        <f>IF('Data invoice'!Q1145=0,"",'Data invoice'!R1145)</f>
        <v/>
      </c>
      <c r="I1030" s="320" t="str">
        <f>IF('Data invoice'!R1145=0,"",'Data invoice'!S1145)</f>
        <v/>
      </c>
      <c r="J1030" s="367" t="str">
        <f>IF('Data invoice'!S1145=0,"",'Data invoice'!T1145)</f>
        <v/>
      </c>
    </row>
    <row r="1031" spans="1:10" ht="15" customHeight="1">
      <c r="A1031" s="284" t="str">
        <f>IF('Data invoice'!J1146=0,"",'Data invoice'!K1146)</f>
        <v/>
      </c>
      <c r="B1031" s="284" t="str">
        <f>IF('Data invoice'!K1146=0,"",'Data invoice'!L1146)</f>
        <v/>
      </c>
      <c r="C1031" s="284" t="str">
        <f>IF('Data invoice'!L1146=0,"",'Data invoice'!M1146)</f>
        <v/>
      </c>
      <c r="D1031" s="284" t="str">
        <f>IF('Data invoice'!M1146=0,"",'Data invoice'!N1146)</f>
        <v/>
      </c>
      <c r="E1031" s="284" t="str">
        <f>IF('Data invoice'!N1146=0,"",'Data invoice'!O1146)</f>
        <v/>
      </c>
      <c r="F1031" s="284" t="str">
        <f>IF('Data invoice'!O1146=0,"",'Data invoice'!P1146)</f>
        <v/>
      </c>
      <c r="G1031" s="284" t="str">
        <f>IF('Data invoice'!P1146=0,"",'Data invoice'!Q1146)</f>
        <v/>
      </c>
      <c r="H1031" s="284" t="str">
        <f>IF('Data invoice'!Q1146=0,"",'Data invoice'!R1146)</f>
        <v/>
      </c>
      <c r="I1031" s="320" t="str">
        <f>IF('Data invoice'!R1146=0,"",'Data invoice'!S1146)</f>
        <v/>
      </c>
      <c r="J1031" s="367" t="str">
        <f>IF('Data invoice'!S1146=0,"",'Data invoice'!T1146)</f>
        <v/>
      </c>
    </row>
    <row r="1032" spans="1:10" ht="15" customHeight="1">
      <c r="A1032" s="284" t="str">
        <f>IF('Data invoice'!J1147=0,"",'Data invoice'!K1147)</f>
        <v/>
      </c>
      <c r="B1032" s="284" t="str">
        <f>IF('Data invoice'!K1147=0,"",'Data invoice'!L1147)</f>
        <v/>
      </c>
      <c r="C1032" s="284" t="str">
        <f>IF('Data invoice'!L1147=0,"",'Data invoice'!M1147)</f>
        <v/>
      </c>
      <c r="D1032" s="284" t="str">
        <f>IF('Data invoice'!M1147=0,"",'Data invoice'!N1147)</f>
        <v/>
      </c>
      <c r="E1032" s="284" t="str">
        <f>IF('Data invoice'!N1147=0,"",'Data invoice'!O1147)</f>
        <v/>
      </c>
      <c r="F1032" s="284" t="str">
        <f>IF('Data invoice'!O1147=0,"",'Data invoice'!P1147)</f>
        <v/>
      </c>
      <c r="G1032" s="284" t="str">
        <f>IF('Data invoice'!P1147=0,"",'Data invoice'!Q1147)</f>
        <v/>
      </c>
      <c r="H1032" s="284" t="str">
        <f>IF('Data invoice'!Q1147=0,"",'Data invoice'!R1147)</f>
        <v/>
      </c>
      <c r="I1032" s="320" t="str">
        <f>IF('Data invoice'!R1147=0,"",'Data invoice'!S1147)</f>
        <v/>
      </c>
      <c r="J1032" s="367" t="str">
        <f>IF('Data invoice'!S1147=0,"",'Data invoice'!T1147)</f>
        <v/>
      </c>
    </row>
    <row r="1033" spans="1:10" ht="15" customHeight="1">
      <c r="A1033" s="284" t="str">
        <f>IF('Data invoice'!J1148=0,"",'Data invoice'!K1148)</f>
        <v/>
      </c>
      <c r="B1033" s="284" t="str">
        <f>IF('Data invoice'!K1148=0,"",'Data invoice'!L1148)</f>
        <v/>
      </c>
      <c r="C1033" s="284" t="str">
        <f>IF('Data invoice'!L1148=0,"",'Data invoice'!M1148)</f>
        <v/>
      </c>
      <c r="D1033" s="284" t="str">
        <f>IF('Data invoice'!M1148=0,"",'Data invoice'!N1148)</f>
        <v/>
      </c>
      <c r="E1033" s="284" t="str">
        <f>IF('Data invoice'!N1148=0,"",'Data invoice'!O1148)</f>
        <v/>
      </c>
      <c r="F1033" s="284" t="str">
        <f>IF('Data invoice'!O1148=0,"",'Data invoice'!P1148)</f>
        <v/>
      </c>
      <c r="G1033" s="284" t="str">
        <f>IF('Data invoice'!P1148=0,"",'Data invoice'!Q1148)</f>
        <v/>
      </c>
      <c r="H1033" s="284" t="str">
        <f>IF('Data invoice'!Q1148=0,"",'Data invoice'!R1148)</f>
        <v/>
      </c>
      <c r="I1033" s="320" t="str">
        <f>IF('Data invoice'!R1148=0,"",'Data invoice'!S1148)</f>
        <v/>
      </c>
      <c r="J1033" s="367" t="str">
        <f>IF('Data invoice'!S1148=0,"",'Data invoice'!T1148)</f>
        <v/>
      </c>
    </row>
    <row r="1034" spans="1:10" ht="15" customHeight="1">
      <c r="A1034" s="284" t="str">
        <f>IF('Data invoice'!J1149=0,"",'Data invoice'!K1149)</f>
        <v/>
      </c>
      <c r="B1034" s="284" t="str">
        <f>IF('Data invoice'!K1149=0,"",'Data invoice'!L1149)</f>
        <v/>
      </c>
      <c r="C1034" s="284" t="str">
        <f>IF('Data invoice'!L1149=0,"",'Data invoice'!M1149)</f>
        <v/>
      </c>
      <c r="D1034" s="284" t="str">
        <f>IF('Data invoice'!M1149=0,"",'Data invoice'!N1149)</f>
        <v/>
      </c>
      <c r="E1034" s="284" t="str">
        <f>IF('Data invoice'!N1149=0,"",'Data invoice'!O1149)</f>
        <v/>
      </c>
      <c r="F1034" s="284" t="str">
        <f>IF('Data invoice'!O1149=0,"",'Data invoice'!P1149)</f>
        <v/>
      </c>
      <c r="G1034" s="284" t="str">
        <f>IF('Data invoice'!P1149=0,"",'Data invoice'!Q1149)</f>
        <v/>
      </c>
      <c r="H1034" s="284" t="str">
        <f>IF('Data invoice'!Q1149=0,"",'Data invoice'!R1149)</f>
        <v/>
      </c>
      <c r="I1034" s="320" t="str">
        <f>IF('Data invoice'!R1149=0,"",'Data invoice'!S1149)</f>
        <v/>
      </c>
      <c r="J1034" s="367" t="str">
        <f>IF('Data invoice'!S1149=0,"",'Data invoice'!T1149)</f>
        <v/>
      </c>
    </row>
    <row r="1035" spans="1:10" ht="15" customHeight="1">
      <c r="A1035" s="284" t="str">
        <f>IF('Data invoice'!J1150=0,"",'Data invoice'!K1150)</f>
        <v/>
      </c>
      <c r="B1035" s="284" t="str">
        <f>IF('Data invoice'!K1150=0,"",'Data invoice'!L1150)</f>
        <v/>
      </c>
      <c r="C1035" s="284" t="str">
        <f>IF('Data invoice'!L1150=0,"",'Data invoice'!M1150)</f>
        <v/>
      </c>
      <c r="D1035" s="284" t="str">
        <f>IF('Data invoice'!M1150=0,"",'Data invoice'!N1150)</f>
        <v/>
      </c>
      <c r="E1035" s="284" t="str">
        <f>IF('Data invoice'!N1150=0,"",'Data invoice'!O1150)</f>
        <v/>
      </c>
      <c r="F1035" s="284" t="str">
        <f>IF('Data invoice'!O1150=0,"",'Data invoice'!P1150)</f>
        <v/>
      </c>
      <c r="G1035" s="284" t="str">
        <f>IF('Data invoice'!P1150=0,"",'Data invoice'!Q1150)</f>
        <v/>
      </c>
      <c r="H1035" s="284" t="str">
        <f>IF('Data invoice'!Q1150=0,"",'Data invoice'!R1150)</f>
        <v/>
      </c>
      <c r="I1035" s="320" t="str">
        <f>IF('Data invoice'!R1150=0,"",'Data invoice'!S1150)</f>
        <v/>
      </c>
      <c r="J1035" s="367" t="str">
        <f>IF('Data invoice'!S1150=0,"",'Data invoice'!T1150)</f>
        <v/>
      </c>
    </row>
    <row r="1036" spans="1:10" ht="15" customHeight="1">
      <c r="A1036" s="284" t="str">
        <f>IF('Data invoice'!J1151=0,"",'Data invoice'!K1151)</f>
        <v/>
      </c>
      <c r="B1036" s="284" t="str">
        <f>IF('Data invoice'!K1151=0,"",'Data invoice'!L1151)</f>
        <v/>
      </c>
      <c r="C1036" s="284" t="str">
        <f>IF('Data invoice'!L1151=0,"",'Data invoice'!M1151)</f>
        <v/>
      </c>
      <c r="D1036" s="284" t="str">
        <f>IF('Data invoice'!M1151=0,"",'Data invoice'!N1151)</f>
        <v/>
      </c>
      <c r="E1036" s="284" t="str">
        <f>IF('Data invoice'!N1151=0,"",'Data invoice'!O1151)</f>
        <v/>
      </c>
      <c r="F1036" s="284" t="str">
        <f>IF('Data invoice'!O1151=0,"",'Data invoice'!P1151)</f>
        <v/>
      </c>
      <c r="G1036" s="284" t="str">
        <f>IF('Data invoice'!P1151=0,"",'Data invoice'!Q1151)</f>
        <v/>
      </c>
      <c r="H1036" s="284" t="str">
        <f>IF('Data invoice'!Q1151=0,"",'Data invoice'!R1151)</f>
        <v/>
      </c>
      <c r="I1036" s="320" t="str">
        <f>IF('Data invoice'!R1151=0,"",'Data invoice'!S1151)</f>
        <v/>
      </c>
      <c r="J1036" s="367" t="str">
        <f>IF('Data invoice'!S1151=0,"",'Data invoice'!T1151)</f>
        <v/>
      </c>
    </row>
    <row r="1037" spans="1:10" ht="15" customHeight="1">
      <c r="A1037" s="284" t="str">
        <f>IF('Data invoice'!J1152=0,"",'Data invoice'!K1152)</f>
        <v/>
      </c>
      <c r="B1037" s="284" t="str">
        <f>IF('Data invoice'!K1152=0,"",'Data invoice'!L1152)</f>
        <v/>
      </c>
      <c r="C1037" s="284" t="str">
        <f>IF('Data invoice'!L1152=0,"",'Data invoice'!M1152)</f>
        <v/>
      </c>
      <c r="D1037" s="284" t="str">
        <f>IF('Data invoice'!M1152=0,"",'Data invoice'!N1152)</f>
        <v/>
      </c>
      <c r="E1037" s="284" t="str">
        <f>IF('Data invoice'!N1152=0,"",'Data invoice'!O1152)</f>
        <v/>
      </c>
      <c r="F1037" s="284" t="str">
        <f>IF('Data invoice'!O1152=0,"",'Data invoice'!P1152)</f>
        <v/>
      </c>
      <c r="G1037" s="284" t="str">
        <f>IF('Data invoice'!P1152=0,"",'Data invoice'!Q1152)</f>
        <v/>
      </c>
      <c r="H1037" s="284" t="str">
        <f>IF('Data invoice'!Q1152=0,"",'Data invoice'!R1152)</f>
        <v/>
      </c>
      <c r="I1037" s="320" t="str">
        <f>IF('Data invoice'!R1152=0,"",'Data invoice'!S1152)</f>
        <v/>
      </c>
      <c r="J1037" s="367" t="str">
        <f>IF('Data invoice'!S1152=0,"",'Data invoice'!T1152)</f>
        <v/>
      </c>
    </row>
    <row r="1038" spans="1:10" ht="15" customHeight="1">
      <c r="A1038" s="284" t="str">
        <f>IF('Data invoice'!J1153=0,"",'Data invoice'!K1153)</f>
        <v/>
      </c>
      <c r="B1038" s="284" t="str">
        <f>IF('Data invoice'!K1153=0,"",'Data invoice'!L1153)</f>
        <v/>
      </c>
      <c r="C1038" s="284" t="str">
        <f>IF('Data invoice'!L1153=0,"",'Data invoice'!M1153)</f>
        <v/>
      </c>
      <c r="D1038" s="284" t="str">
        <f>IF('Data invoice'!M1153=0,"",'Data invoice'!N1153)</f>
        <v/>
      </c>
      <c r="E1038" s="284" t="str">
        <f>IF('Data invoice'!N1153=0,"",'Data invoice'!O1153)</f>
        <v/>
      </c>
      <c r="F1038" s="284" t="str">
        <f>IF('Data invoice'!O1153=0,"",'Data invoice'!P1153)</f>
        <v/>
      </c>
      <c r="G1038" s="284" t="str">
        <f>IF('Data invoice'!P1153=0,"",'Data invoice'!Q1153)</f>
        <v/>
      </c>
      <c r="H1038" s="284" t="str">
        <f>IF('Data invoice'!Q1153=0,"",'Data invoice'!R1153)</f>
        <v/>
      </c>
      <c r="I1038" s="320" t="str">
        <f>IF('Data invoice'!R1153=0,"",'Data invoice'!S1153)</f>
        <v/>
      </c>
      <c r="J1038" s="367" t="str">
        <f>IF('Data invoice'!S1153=0,"",'Data invoice'!T1153)</f>
        <v/>
      </c>
    </row>
    <row r="1039" spans="1:10" ht="15" customHeight="1">
      <c r="A1039" s="284" t="str">
        <f>IF('Data invoice'!J1154=0,"",'Data invoice'!K1154)</f>
        <v/>
      </c>
      <c r="B1039" s="284" t="str">
        <f>IF('Data invoice'!K1154=0,"",'Data invoice'!L1154)</f>
        <v/>
      </c>
      <c r="C1039" s="284" t="str">
        <f>IF('Data invoice'!L1154=0,"",'Data invoice'!M1154)</f>
        <v/>
      </c>
      <c r="D1039" s="284" t="str">
        <f>IF('Data invoice'!M1154=0,"",'Data invoice'!N1154)</f>
        <v/>
      </c>
      <c r="E1039" s="284" t="str">
        <f>IF('Data invoice'!N1154=0,"",'Data invoice'!O1154)</f>
        <v/>
      </c>
      <c r="F1039" s="284" t="str">
        <f>IF('Data invoice'!O1154=0,"",'Data invoice'!P1154)</f>
        <v/>
      </c>
      <c r="G1039" s="284" t="str">
        <f>IF('Data invoice'!P1154=0,"",'Data invoice'!Q1154)</f>
        <v/>
      </c>
      <c r="H1039" s="284" t="str">
        <f>IF('Data invoice'!Q1154=0,"",'Data invoice'!R1154)</f>
        <v/>
      </c>
      <c r="I1039" s="320" t="str">
        <f>IF('Data invoice'!R1154=0,"",'Data invoice'!S1154)</f>
        <v/>
      </c>
      <c r="J1039" s="367" t="str">
        <f>IF('Data invoice'!S1154=0,"",'Data invoice'!T1154)</f>
        <v/>
      </c>
    </row>
    <row r="1040" spans="1:10" ht="15" customHeight="1">
      <c r="A1040" s="284" t="str">
        <f>IF('Data invoice'!J1155=0,"",'Data invoice'!K1155)</f>
        <v/>
      </c>
      <c r="B1040" s="284" t="str">
        <f>IF('Data invoice'!K1155=0,"",'Data invoice'!L1155)</f>
        <v/>
      </c>
      <c r="C1040" s="284" t="str">
        <f>IF('Data invoice'!L1155=0,"",'Data invoice'!M1155)</f>
        <v/>
      </c>
      <c r="D1040" s="284" t="str">
        <f>IF('Data invoice'!M1155=0,"",'Data invoice'!N1155)</f>
        <v/>
      </c>
      <c r="E1040" s="284" t="str">
        <f>IF('Data invoice'!N1155=0,"",'Data invoice'!O1155)</f>
        <v/>
      </c>
      <c r="F1040" s="284" t="str">
        <f>IF('Data invoice'!O1155=0,"",'Data invoice'!P1155)</f>
        <v/>
      </c>
      <c r="G1040" s="284" t="str">
        <f>IF('Data invoice'!P1155=0,"",'Data invoice'!Q1155)</f>
        <v/>
      </c>
      <c r="H1040" s="284" t="str">
        <f>IF('Data invoice'!Q1155=0,"",'Data invoice'!R1155)</f>
        <v/>
      </c>
      <c r="I1040" s="320" t="str">
        <f>IF('Data invoice'!R1155=0,"",'Data invoice'!S1155)</f>
        <v/>
      </c>
      <c r="J1040" s="367" t="str">
        <f>IF('Data invoice'!S1155=0,"",'Data invoice'!T1155)</f>
        <v/>
      </c>
    </row>
    <row r="1041" spans="1:10" ht="15" customHeight="1">
      <c r="A1041" s="284" t="str">
        <f>IF('Data invoice'!J1156=0,"",'Data invoice'!K1156)</f>
        <v/>
      </c>
      <c r="B1041" s="284" t="str">
        <f>IF('Data invoice'!K1156=0,"",'Data invoice'!L1156)</f>
        <v/>
      </c>
      <c r="C1041" s="284" t="str">
        <f>IF('Data invoice'!L1156=0,"",'Data invoice'!M1156)</f>
        <v/>
      </c>
      <c r="D1041" s="284" t="str">
        <f>IF('Data invoice'!M1156=0,"",'Data invoice'!N1156)</f>
        <v/>
      </c>
      <c r="E1041" s="284" t="str">
        <f>IF('Data invoice'!N1156=0,"",'Data invoice'!O1156)</f>
        <v/>
      </c>
      <c r="F1041" s="284" t="str">
        <f>IF('Data invoice'!O1156=0,"",'Data invoice'!P1156)</f>
        <v/>
      </c>
      <c r="G1041" s="284" t="str">
        <f>IF('Data invoice'!P1156=0,"",'Data invoice'!Q1156)</f>
        <v/>
      </c>
      <c r="H1041" s="284" t="str">
        <f>IF('Data invoice'!Q1156=0,"",'Data invoice'!R1156)</f>
        <v/>
      </c>
      <c r="I1041" s="320" t="str">
        <f>IF('Data invoice'!R1156=0,"",'Data invoice'!S1156)</f>
        <v/>
      </c>
      <c r="J1041" s="367" t="str">
        <f>IF('Data invoice'!S1156=0,"",'Data invoice'!T1156)</f>
        <v/>
      </c>
    </row>
    <row r="1042" spans="1:10" ht="15" customHeight="1">
      <c r="A1042" s="284" t="str">
        <f>IF('Data invoice'!J1157=0,"",'Data invoice'!K1157)</f>
        <v/>
      </c>
      <c r="B1042" s="284" t="str">
        <f>IF('Data invoice'!K1157=0,"",'Data invoice'!L1157)</f>
        <v/>
      </c>
      <c r="C1042" s="284" t="str">
        <f>IF('Data invoice'!L1157=0,"",'Data invoice'!M1157)</f>
        <v/>
      </c>
      <c r="D1042" s="284" t="str">
        <f>IF('Data invoice'!M1157=0,"",'Data invoice'!N1157)</f>
        <v/>
      </c>
      <c r="E1042" s="284" t="str">
        <f>IF('Data invoice'!N1157=0,"",'Data invoice'!O1157)</f>
        <v/>
      </c>
      <c r="F1042" s="284" t="str">
        <f>IF('Data invoice'!O1157=0,"",'Data invoice'!P1157)</f>
        <v/>
      </c>
      <c r="G1042" s="284" t="str">
        <f>IF('Data invoice'!P1157=0,"",'Data invoice'!Q1157)</f>
        <v/>
      </c>
      <c r="H1042" s="284" t="str">
        <f>IF('Data invoice'!Q1157=0,"",'Data invoice'!R1157)</f>
        <v/>
      </c>
      <c r="I1042" s="320" t="str">
        <f>IF('Data invoice'!R1157=0,"",'Data invoice'!S1157)</f>
        <v/>
      </c>
      <c r="J1042" s="367" t="str">
        <f>IF('Data invoice'!S1157=0,"",'Data invoice'!T1157)</f>
        <v/>
      </c>
    </row>
    <row r="1043" spans="1:10" ht="15" customHeight="1">
      <c r="A1043" s="284" t="str">
        <f>IF('Data invoice'!J1158=0,"",'Data invoice'!K1158)</f>
        <v/>
      </c>
      <c r="B1043" s="284" t="str">
        <f>IF('Data invoice'!K1158=0,"",'Data invoice'!L1158)</f>
        <v/>
      </c>
      <c r="C1043" s="284" t="str">
        <f>IF('Data invoice'!L1158=0,"",'Data invoice'!M1158)</f>
        <v/>
      </c>
      <c r="D1043" s="284" t="str">
        <f>IF('Data invoice'!M1158=0,"",'Data invoice'!N1158)</f>
        <v/>
      </c>
      <c r="E1043" s="284" t="str">
        <f>IF('Data invoice'!N1158=0,"",'Data invoice'!O1158)</f>
        <v/>
      </c>
      <c r="F1043" s="284" t="str">
        <f>IF('Data invoice'!O1158=0,"",'Data invoice'!P1158)</f>
        <v/>
      </c>
      <c r="G1043" s="284" t="str">
        <f>IF('Data invoice'!P1158=0,"",'Data invoice'!Q1158)</f>
        <v/>
      </c>
      <c r="H1043" s="284" t="str">
        <f>IF('Data invoice'!Q1158=0,"",'Data invoice'!R1158)</f>
        <v/>
      </c>
      <c r="I1043" s="320" t="str">
        <f>IF('Data invoice'!R1158=0,"",'Data invoice'!S1158)</f>
        <v/>
      </c>
      <c r="J1043" s="367" t="str">
        <f>IF('Data invoice'!S1158=0,"",'Data invoice'!T1158)</f>
        <v/>
      </c>
    </row>
    <row r="1044" spans="1:10" ht="15" customHeight="1">
      <c r="A1044" s="284" t="str">
        <f>IF('Data invoice'!J1159=0,"",'Data invoice'!K1159)</f>
        <v/>
      </c>
      <c r="B1044" s="284" t="str">
        <f>IF('Data invoice'!K1159=0,"",'Data invoice'!L1159)</f>
        <v/>
      </c>
      <c r="C1044" s="284" t="str">
        <f>IF('Data invoice'!L1159=0,"",'Data invoice'!M1159)</f>
        <v/>
      </c>
      <c r="D1044" s="284" t="str">
        <f>IF('Data invoice'!M1159=0,"",'Data invoice'!N1159)</f>
        <v/>
      </c>
      <c r="E1044" s="284" t="str">
        <f>IF('Data invoice'!N1159=0,"",'Data invoice'!O1159)</f>
        <v/>
      </c>
      <c r="F1044" s="284" t="str">
        <f>IF('Data invoice'!O1159=0,"",'Data invoice'!P1159)</f>
        <v/>
      </c>
      <c r="G1044" s="284" t="str">
        <f>IF('Data invoice'!P1159=0,"",'Data invoice'!Q1159)</f>
        <v/>
      </c>
      <c r="H1044" s="284" t="str">
        <f>IF('Data invoice'!Q1159=0,"",'Data invoice'!R1159)</f>
        <v/>
      </c>
      <c r="I1044" s="320" t="str">
        <f>IF('Data invoice'!R1159=0,"",'Data invoice'!S1159)</f>
        <v/>
      </c>
      <c r="J1044" s="367" t="str">
        <f>IF('Data invoice'!S1159=0,"",'Data invoice'!T1159)</f>
        <v/>
      </c>
    </row>
    <row r="1045" spans="1:10" ht="15" customHeight="1">
      <c r="A1045" s="284" t="str">
        <f>IF('Data invoice'!J1160=0,"",'Data invoice'!K1160)</f>
        <v/>
      </c>
      <c r="B1045" s="284" t="str">
        <f>IF('Data invoice'!K1160=0,"",'Data invoice'!L1160)</f>
        <v/>
      </c>
      <c r="C1045" s="284" t="str">
        <f>IF('Data invoice'!L1160=0,"",'Data invoice'!M1160)</f>
        <v/>
      </c>
      <c r="D1045" s="284" t="str">
        <f>IF('Data invoice'!M1160=0,"",'Data invoice'!N1160)</f>
        <v/>
      </c>
      <c r="E1045" s="284" t="str">
        <f>IF('Data invoice'!N1160=0,"",'Data invoice'!O1160)</f>
        <v/>
      </c>
      <c r="F1045" s="284" t="str">
        <f>IF('Data invoice'!O1160=0,"",'Data invoice'!P1160)</f>
        <v/>
      </c>
      <c r="G1045" s="284" t="str">
        <f>IF('Data invoice'!P1160=0,"",'Data invoice'!Q1160)</f>
        <v/>
      </c>
      <c r="H1045" s="284" t="str">
        <f>IF('Data invoice'!Q1160=0,"",'Data invoice'!R1160)</f>
        <v/>
      </c>
      <c r="I1045" s="320" t="str">
        <f>IF('Data invoice'!R1160=0,"",'Data invoice'!S1160)</f>
        <v/>
      </c>
      <c r="J1045" s="367" t="str">
        <f>IF('Data invoice'!S1160=0,"",'Data invoice'!T1160)</f>
        <v/>
      </c>
    </row>
    <row r="1046" spans="1:10" ht="15" customHeight="1">
      <c r="A1046" s="284" t="str">
        <f>IF('Data invoice'!J1161=0,"",'Data invoice'!K1161)</f>
        <v/>
      </c>
      <c r="B1046" s="284" t="str">
        <f>IF('Data invoice'!K1161=0,"",'Data invoice'!L1161)</f>
        <v/>
      </c>
      <c r="C1046" s="284" t="str">
        <f>IF('Data invoice'!L1161=0,"",'Data invoice'!M1161)</f>
        <v/>
      </c>
      <c r="D1046" s="284" t="str">
        <f>IF('Data invoice'!M1161=0,"",'Data invoice'!N1161)</f>
        <v/>
      </c>
      <c r="E1046" s="284" t="str">
        <f>IF('Data invoice'!N1161=0,"",'Data invoice'!O1161)</f>
        <v/>
      </c>
      <c r="F1046" s="284" t="str">
        <f>IF('Data invoice'!O1161=0,"",'Data invoice'!P1161)</f>
        <v/>
      </c>
      <c r="G1046" s="284" t="str">
        <f>IF('Data invoice'!P1161=0,"",'Data invoice'!Q1161)</f>
        <v/>
      </c>
      <c r="H1046" s="284" t="str">
        <f>IF('Data invoice'!Q1161=0,"",'Data invoice'!R1161)</f>
        <v/>
      </c>
      <c r="I1046" s="320" t="str">
        <f>IF('Data invoice'!R1161=0,"",'Data invoice'!S1161)</f>
        <v/>
      </c>
      <c r="J1046" s="367" t="str">
        <f>IF('Data invoice'!S1161=0,"",'Data invoice'!T1161)</f>
        <v/>
      </c>
    </row>
    <row r="1047" spans="1:10" ht="15" customHeight="1">
      <c r="A1047" s="284" t="str">
        <f>IF('Data invoice'!J1162=0,"",'Data invoice'!K1162)</f>
        <v/>
      </c>
      <c r="B1047" s="284" t="str">
        <f>IF('Data invoice'!K1162=0,"",'Data invoice'!L1162)</f>
        <v/>
      </c>
      <c r="C1047" s="284" t="str">
        <f>IF('Data invoice'!L1162=0,"",'Data invoice'!M1162)</f>
        <v/>
      </c>
      <c r="D1047" s="284" t="str">
        <f>IF('Data invoice'!M1162=0,"",'Data invoice'!N1162)</f>
        <v/>
      </c>
      <c r="E1047" s="284" t="str">
        <f>IF('Data invoice'!N1162=0,"",'Data invoice'!O1162)</f>
        <v/>
      </c>
      <c r="F1047" s="284" t="str">
        <f>IF('Data invoice'!O1162=0,"",'Data invoice'!P1162)</f>
        <v/>
      </c>
      <c r="G1047" s="284" t="str">
        <f>IF('Data invoice'!P1162=0,"",'Data invoice'!Q1162)</f>
        <v/>
      </c>
      <c r="H1047" s="284" t="str">
        <f>IF('Data invoice'!Q1162=0,"",'Data invoice'!R1162)</f>
        <v/>
      </c>
      <c r="I1047" s="320" t="str">
        <f>IF('Data invoice'!R1162=0,"",'Data invoice'!S1162)</f>
        <v/>
      </c>
      <c r="J1047" s="367" t="str">
        <f>IF('Data invoice'!S1162=0,"",'Data invoice'!T1162)</f>
        <v/>
      </c>
    </row>
    <row r="1048" spans="1:10" ht="15" customHeight="1">
      <c r="A1048" s="284" t="str">
        <f>IF('Data invoice'!J1163=0,"",'Data invoice'!K1163)</f>
        <v/>
      </c>
      <c r="B1048" s="284" t="str">
        <f>IF('Data invoice'!K1163=0,"",'Data invoice'!L1163)</f>
        <v/>
      </c>
      <c r="C1048" s="284" t="str">
        <f>IF('Data invoice'!L1163=0,"",'Data invoice'!M1163)</f>
        <v/>
      </c>
      <c r="D1048" s="284" t="str">
        <f>IF('Data invoice'!M1163=0,"",'Data invoice'!N1163)</f>
        <v/>
      </c>
      <c r="E1048" s="284" t="str">
        <f>IF('Data invoice'!N1163=0,"",'Data invoice'!O1163)</f>
        <v/>
      </c>
      <c r="F1048" s="284" t="str">
        <f>IF('Data invoice'!O1163=0,"",'Data invoice'!P1163)</f>
        <v/>
      </c>
      <c r="G1048" s="284" t="str">
        <f>IF('Data invoice'!P1163=0,"",'Data invoice'!Q1163)</f>
        <v/>
      </c>
      <c r="H1048" s="284" t="str">
        <f>IF('Data invoice'!Q1163=0,"",'Data invoice'!R1163)</f>
        <v/>
      </c>
      <c r="I1048" s="320" t="str">
        <f>IF('Data invoice'!R1163=0,"",'Data invoice'!S1163)</f>
        <v/>
      </c>
      <c r="J1048" s="367" t="str">
        <f>IF('Data invoice'!S1163=0,"",'Data invoice'!T1163)</f>
        <v/>
      </c>
    </row>
    <row r="1049" spans="1:10" ht="15" customHeight="1">
      <c r="A1049" s="284" t="str">
        <f>IF('Data invoice'!J1164=0,"",'Data invoice'!K1164)</f>
        <v/>
      </c>
      <c r="B1049" s="284" t="str">
        <f>IF('Data invoice'!K1164=0,"",'Data invoice'!L1164)</f>
        <v/>
      </c>
      <c r="C1049" s="284" t="str">
        <f>IF('Data invoice'!L1164=0,"",'Data invoice'!M1164)</f>
        <v/>
      </c>
      <c r="D1049" s="284" t="str">
        <f>IF('Data invoice'!M1164=0,"",'Data invoice'!N1164)</f>
        <v/>
      </c>
      <c r="E1049" s="284" t="str">
        <f>IF('Data invoice'!N1164=0,"",'Data invoice'!O1164)</f>
        <v/>
      </c>
      <c r="F1049" s="284" t="str">
        <f>IF('Data invoice'!O1164=0,"",'Data invoice'!P1164)</f>
        <v/>
      </c>
      <c r="G1049" s="284" t="str">
        <f>IF('Data invoice'!P1164=0,"",'Data invoice'!Q1164)</f>
        <v/>
      </c>
      <c r="H1049" s="284" t="str">
        <f>IF('Data invoice'!Q1164=0,"",'Data invoice'!R1164)</f>
        <v/>
      </c>
      <c r="I1049" s="320" t="str">
        <f>IF('Data invoice'!R1164=0,"",'Data invoice'!S1164)</f>
        <v/>
      </c>
      <c r="J1049" s="367" t="str">
        <f>IF('Data invoice'!S1164=0,"",'Data invoice'!T1164)</f>
        <v/>
      </c>
    </row>
    <row r="1050" spans="1:10" ht="15" customHeight="1">
      <c r="A1050" s="284" t="str">
        <f>IF('Data invoice'!J1165=0,"",'Data invoice'!K1165)</f>
        <v/>
      </c>
      <c r="B1050" s="284" t="str">
        <f>IF('Data invoice'!K1165=0,"",'Data invoice'!L1165)</f>
        <v/>
      </c>
      <c r="C1050" s="284" t="str">
        <f>IF('Data invoice'!L1165=0,"",'Data invoice'!M1165)</f>
        <v/>
      </c>
      <c r="D1050" s="284" t="str">
        <f>IF('Data invoice'!M1165=0,"",'Data invoice'!N1165)</f>
        <v/>
      </c>
      <c r="E1050" s="284" t="str">
        <f>IF('Data invoice'!N1165=0,"",'Data invoice'!O1165)</f>
        <v/>
      </c>
      <c r="F1050" s="284" t="str">
        <f>IF('Data invoice'!O1165=0,"",'Data invoice'!P1165)</f>
        <v/>
      </c>
      <c r="G1050" s="284" t="str">
        <f>IF('Data invoice'!P1165=0,"",'Data invoice'!Q1165)</f>
        <v/>
      </c>
      <c r="H1050" s="284" t="str">
        <f>IF('Data invoice'!Q1165=0,"",'Data invoice'!R1165)</f>
        <v/>
      </c>
      <c r="I1050" s="320" t="str">
        <f>IF('Data invoice'!R1165=0,"",'Data invoice'!S1165)</f>
        <v/>
      </c>
      <c r="J1050" s="367" t="str">
        <f>IF('Data invoice'!S1165=0,"",'Data invoice'!T1165)</f>
        <v/>
      </c>
    </row>
    <row r="1051" spans="1:10" ht="15" customHeight="1">
      <c r="A1051" s="284" t="str">
        <f>IF('Data invoice'!J1166=0,"",'Data invoice'!K1166)</f>
        <v/>
      </c>
      <c r="B1051" s="284" t="str">
        <f>IF('Data invoice'!K1166=0,"",'Data invoice'!L1166)</f>
        <v/>
      </c>
      <c r="C1051" s="284" t="str">
        <f>IF('Data invoice'!L1166=0,"",'Data invoice'!M1166)</f>
        <v/>
      </c>
      <c r="D1051" s="284" t="str">
        <f>IF('Data invoice'!M1166=0,"",'Data invoice'!N1166)</f>
        <v/>
      </c>
      <c r="E1051" s="284" t="str">
        <f>IF('Data invoice'!N1166=0,"",'Data invoice'!O1166)</f>
        <v/>
      </c>
      <c r="F1051" s="284" t="str">
        <f>IF('Data invoice'!O1166=0,"",'Data invoice'!P1166)</f>
        <v/>
      </c>
      <c r="G1051" s="284" t="str">
        <f>IF('Data invoice'!P1166=0,"",'Data invoice'!Q1166)</f>
        <v/>
      </c>
      <c r="H1051" s="284" t="str">
        <f>IF('Data invoice'!Q1166=0,"",'Data invoice'!R1166)</f>
        <v/>
      </c>
      <c r="I1051" s="320" t="str">
        <f>IF('Data invoice'!R1166=0,"",'Data invoice'!S1166)</f>
        <v/>
      </c>
      <c r="J1051" s="367" t="str">
        <f>IF('Data invoice'!S1166=0,"",'Data invoice'!T1166)</f>
        <v/>
      </c>
    </row>
    <row r="1052" spans="1:10" ht="15" customHeight="1">
      <c r="A1052" s="284" t="str">
        <f>IF('Data invoice'!J1167=0,"",'Data invoice'!K1167)</f>
        <v/>
      </c>
      <c r="B1052" s="284" t="str">
        <f>IF('Data invoice'!K1167=0,"",'Data invoice'!L1167)</f>
        <v/>
      </c>
      <c r="C1052" s="284" t="str">
        <f>IF('Data invoice'!L1167=0,"",'Data invoice'!M1167)</f>
        <v/>
      </c>
      <c r="D1052" s="284" t="str">
        <f>IF('Data invoice'!M1167=0,"",'Data invoice'!N1167)</f>
        <v/>
      </c>
      <c r="E1052" s="284" t="str">
        <f>IF('Data invoice'!N1167=0,"",'Data invoice'!O1167)</f>
        <v/>
      </c>
      <c r="F1052" s="284" t="str">
        <f>IF('Data invoice'!O1167=0,"",'Data invoice'!P1167)</f>
        <v/>
      </c>
      <c r="G1052" s="284" t="str">
        <f>IF('Data invoice'!P1167=0,"",'Data invoice'!Q1167)</f>
        <v/>
      </c>
      <c r="H1052" s="284" t="str">
        <f>IF('Data invoice'!Q1167=0,"",'Data invoice'!R1167)</f>
        <v/>
      </c>
      <c r="I1052" s="320" t="str">
        <f>IF('Data invoice'!R1167=0,"",'Data invoice'!S1167)</f>
        <v/>
      </c>
      <c r="J1052" s="367" t="str">
        <f>IF('Data invoice'!S1167=0,"",'Data invoice'!T1167)</f>
        <v/>
      </c>
    </row>
    <row r="1053" spans="1:10" ht="15" customHeight="1">
      <c r="A1053" s="284" t="str">
        <f>IF('Data invoice'!J1168=0,"",'Data invoice'!K1168)</f>
        <v/>
      </c>
      <c r="B1053" s="284" t="str">
        <f>IF('Data invoice'!K1168=0,"",'Data invoice'!L1168)</f>
        <v/>
      </c>
      <c r="C1053" s="284" t="str">
        <f>IF('Data invoice'!L1168=0,"",'Data invoice'!M1168)</f>
        <v/>
      </c>
      <c r="D1053" s="284" t="str">
        <f>IF('Data invoice'!M1168=0,"",'Data invoice'!N1168)</f>
        <v/>
      </c>
      <c r="E1053" s="284" t="str">
        <f>IF('Data invoice'!N1168=0,"",'Data invoice'!O1168)</f>
        <v/>
      </c>
      <c r="F1053" s="284" t="str">
        <f>IF('Data invoice'!O1168=0,"",'Data invoice'!P1168)</f>
        <v/>
      </c>
      <c r="G1053" s="284" t="str">
        <f>IF('Data invoice'!P1168=0,"",'Data invoice'!Q1168)</f>
        <v/>
      </c>
      <c r="H1053" s="284" t="str">
        <f>IF('Data invoice'!Q1168=0,"",'Data invoice'!R1168)</f>
        <v/>
      </c>
      <c r="I1053" s="320" t="str">
        <f>IF('Data invoice'!R1168=0,"",'Data invoice'!S1168)</f>
        <v/>
      </c>
      <c r="J1053" s="367" t="str">
        <f>IF('Data invoice'!S1168=0,"",'Data invoice'!T1168)</f>
        <v/>
      </c>
    </row>
    <row r="1054" spans="1:10" ht="15" customHeight="1">
      <c r="A1054" s="284" t="str">
        <f>IF('Data invoice'!J1169=0,"",'Data invoice'!K1169)</f>
        <v/>
      </c>
      <c r="B1054" s="284" t="str">
        <f>IF('Data invoice'!K1169=0,"",'Data invoice'!L1169)</f>
        <v/>
      </c>
      <c r="C1054" s="284" t="str">
        <f>IF('Data invoice'!L1169=0,"",'Data invoice'!M1169)</f>
        <v/>
      </c>
      <c r="D1054" s="284" t="str">
        <f>IF('Data invoice'!M1169=0,"",'Data invoice'!N1169)</f>
        <v/>
      </c>
      <c r="E1054" s="284" t="str">
        <f>IF('Data invoice'!N1169=0,"",'Data invoice'!O1169)</f>
        <v/>
      </c>
      <c r="F1054" s="284" t="str">
        <f>IF('Data invoice'!O1169=0,"",'Data invoice'!P1169)</f>
        <v/>
      </c>
      <c r="G1054" s="284" t="str">
        <f>IF('Data invoice'!P1169=0,"",'Data invoice'!Q1169)</f>
        <v/>
      </c>
      <c r="H1054" s="284" t="str">
        <f>IF('Data invoice'!Q1169=0,"",'Data invoice'!R1169)</f>
        <v/>
      </c>
      <c r="I1054" s="320" t="str">
        <f>IF('Data invoice'!R1169=0,"",'Data invoice'!S1169)</f>
        <v/>
      </c>
      <c r="J1054" s="367" t="str">
        <f>IF('Data invoice'!S1169=0,"",'Data invoice'!T1169)</f>
        <v/>
      </c>
    </row>
    <row r="1055" spans="1:10" ht="15" customHeight="1">
      <c r="A1055" s="284" t="str">
        <f>IF('Data invoice'!J1170=0,"",'Data invoice'!K1170)</f>
        <v/>
      </c>
      <c r="B1055" s="284" t="str">
        <f>IF('Data invoice'!K1170=0,"",'Data invoice'!L1170)</f>
        <v/>
      </c>
      <c r="C1055" s="284" t="str">
        <f>IF('Data invoice'!L1170=0,"",'Data invoice'!M1170)</f>
        <v/>
      </c>
      <c r="D1055" s="284" t="str">
        <f>IF('Data invoice'!M1170=0,"",'Data invoice'!N1170)</f>
        <v/>
      </c>
      <c r="E1055" s="284" t="str">
        <f>IF('Data invoice'!N1170=0,"",'Data invoice'!O1170)</f>
        <v/>
      </c>
      <c r="F1055" s="284" t="str">
        <f>IF('Data invoice'!O1170=0,"",'Data invoice'!P1170)</f>
        <v/>
      </c>
      <c r="G1055" s="284" t="str">
        <f>IF('Data invoice'!P1170=0,"",'Data invoice'!Q1170)</f>
        <v/>
      </c>
      <c r="H1055" s="284" t="str">
        <f>IF('Data invoice'!Q1170=0,"",'Data invoice'!R1170)</f>
        <v/>
      </c>
      <c r="I1055" s="320" t="str">
        <f>IF('Data invoice'!R1170=0,"",'Data invoice'!S1170)</f>
        <v/>
      </c>
      <c r="J1055" s="367" t="str">
        <f>IF('Data invoice'!S1170=0,"",'Data invoice'!T1170)</f>
        <v/>
      </c>
    </row>
    <row r="1056" spans="1:10" ht="15" customHeight="1">
      <c r="A1056" s="284" t="str">
        <f>IF('Data invoice'!J1171=0,"",'Data invoice'!K1171)</f>
        <v/>
      </c>
      <c r="B1056" s="284" t="str">
        <f>IF('Data invoice'!K1171=0,"",'Data invoice'!L1171)</f>
        <v/>
      </c>
      <c r="C1056" s="284" t="str">
        <f>IF('Data invoice'!L1171=0,"",'Data invoice'!M1171)</f>
        <v/>
      </c>
      <c r="D1056" s="284" t="str">
        <f>IF('Data invoice'!M1171=0,"",'Data invoice'!N1171)</f>
        <v/>
      </c>
      <c r="E1056" s="284" t="str">
        <f>IF('Data invoice'!N1171=0,"",'Data invoice'!O1171)</f>
        <v/>
      </c>
      <c r="F1056" s="284" t="str">
        <f>IF('Data invoice'!O1171=0,"",'Data invoice'!P1171)</f>
        <v/>
      </c>
      <c r="G1056" s="284" t="str">
        <f>IF('Data invoice'!P1171=0,"",'Data invoice'!Q1171)</f>
        <v/>
      </c>
      <c r="H1056" s="284" t="str">
        <f>IF('Data invoice'!Q1171=0,"",'Data invoice'!R1171)</f>
        <v/>
      </c>
      <c r="I1056" s="320" t="str">
        <f>IF('Data invoice'!R1171=0,"",'Data invoice'!S1171)</f>
        <v/>
      </c>
      <c r="J1056" s="367" t="str">
        <f>IF('Data invoice'!S1171=0,"",'Data invoice'!T1171)</f>
        <v/>
      </c>
    </row>
    <row r="1057" spans="1:10" ht="15" customHeight="1">
      <c r="A1057" s="284" t="str">
        <f>IF('Data invoice'!J1172=0,"",'Data invoice'!K1172)</f>
        <v/>
      </c>
      <c r="B1057" s="284" t="str">
        <f>IF('Data invoice'!K1172=0,"",'Data invoice'!L1172)</f>
        <v/>
      </c>
      <c r="C1057" s="284" t="str">
        <f>IF('Data invoice'!L1172=0,"",'Data invoice'!M1172)</f>
        <v/>
      </c>
      <c r="D1057" s="284" t="str">
        <f>IF('Data invoice'!M1172=0,"",'Data invoice'!N1172)</f>
        <v/>
      </c>
      <c r="E1057" s="284" t="str">
        <f>IF('Data invoice'!N1172=0,"",'Data invoice'!O1172)</f>
        <v/>
      </c>
      <c r="F1057" s="284" t="str">
        <f>IF('Data invoice'!O1172=0,"",'Data invoice'!P1172)</f>
        <v/>
      </c>
      <c r="G1057" s="284" t="str">
        <f>IF('Data invoice'!P1172=0,"",'Data invoice'!Q1172)</f>
        <v/>
      </c>
      <c r="H1057" s="284" t="str">
        <f>IF('Data invoice'!Q1172=0,"",'Data invoice'!R1172)</f>
        <v/>
      </c>
      <c r="I1057" s="320" t="str">
        <f>IF('Data invoice'!R1172=0,"",'Data invoice'!S1172)</f>
        <v/>
      </c>
      <c r="J1057" s="367" t="str">
        <f>IF('Data invoice'!S1172=0,"",'Data invoice'!T1172)</f>
        <v/>
      </c>
    </row>
    <row r="1058" spans="1:10" ht="15" customHeight="1">
      <c r="A1058" s="284" t="str">
        <f>IF('Data invoice'!J1173=0,"",'Data invoice'!K1173)</f>
        <v/>
      </c>
      <c r="B1058" s="284" t="str">
        <f>IF('Data invoice'!K1173=0,"",'Data invoice'!L1173)</f>
        <v/>
      </c>
      <c r="C1058" s="284" t="str">
        <f>IF('Data invoice'!L1173=0,"",'Data invoice'!M1173)</f>
        <v/>
      </c>
      <c r="D1058" s="284" t="str">
        <f>IF('Data invoice'!M1173=0,"",'Data invoice'!N1173)</f>
        <v/>
      </c>
      <c r="E1058" s="284" t="str">
        <f>IF('Data invoice'!N1173=0,"",'Data invoice'!O1173)</f>
        <v/>
      </c>
      <c r="F1058" s="284" t="str">
        <f>IF('Data invoice'!O1173=0,"",'Data invoice'!P1173)</f>
        <v/>
      </c>
      <c r="G1058" s="284" t="str">
        <f>IF('Data invoice'!P1173=0,"",'Data invoice'!Q1173)</f>
        <v/>
      </c>
      <c r="H1058" s="284" t="str">
        <f>IF('Data invoice'!Q1173=0,"",'Data invoice'!R1173)</f>
        <v/>
      </c>
      <c r="I1058" s="320" t="str">
        <f>IF('Data invoice'!R1173=0,"",'Data invoice'!S1173)</f>
        <v/>
      </c>
      <c r="J1058" s="367" t="str">
        <f>IF('Data invoice'!S1173=0,"",'Data invoice'!T1173)</f>
        <v/>
      </c>
    </row>
    <row r="1059" spans="1:10" ht="15" customHeight="1">
      <c r="A1059" s="284" t="str">
        <f>IF('Data invoice'!J1174=0,"",'Data invoice'!K1174)</f>
        <v/>
      </c>
      <c r="B1059" s="284" t="str">
        <f>IF('Data invoice'!K1174=0,"",'Data invoice'!L1174)</f>
        <v/>
      </c>
      <c r="C1059" s="284" t="str">
        <f>IF('Data invoice'!L1174=0,"",'Data invoice'!M1174)</f>
        <v/>
      </c>
      <c r="D1059" s="284" t="str">
        <f>IF('Data invoice'!M1174=0,"",'Data invoice'!N1174)</f>
        <v/>
      </c>
      <c r="E1059" s="284" t="str">
        <f>IF('Data invoice'!N1174=0,"",'Data invoice'!O1174)</f>
        <v/>
      </c>
      <c r="F1059" s="284" t="str">
        <f>IF('Data invoice'!O1174=0,"",'Data invoice'!P1174)</f>
        <v/>
      </c>
      <c r="G1059" s="284" t="str">
        <f>IF('Data invoice'!P1174=0,"",'Data invoice'!Q1174)</f>
        <v/>
      </c>
      <c r="H1059" s="284" t="str">
        <f>IF('Data invoice'!Q1174=0,"",'Data invoice'!R1174)</f>
        <v/>
      </c>
      <c r="I1059" s="320" t="str">
        <f>IF('Data invoice'!R1174=0,"",'Data invoice'!S1174)</f>
        <v/>
      </c>
      <c r="J1059" s="367" t="str">
        <f>IF('Data invoice'!S1174=0,"",'Data invoice'!T1174)</f>
        <v/>
      </c>
    </row>
    <row r="1060" spans="1:10" ht="15" customHeight="1">
      <c r="A1060" s="284" t="str">
        <f>IF('Data invoice'!J1175=0,"",'Data invoice'!K1175)</f>
        <v/>
      </c>
      <c r="B1060" s="284" t="str">
        <f>IF('Data invoice'!K1175=0,"",'Data invoice'!L1175)</f>
        <v/>
      </c>
      <c r="C1060" s="284" t="str">
        <f>IF('Data invoice'!L1175=0,"",'Data invoice'!M1175)</f>
        <v/>
      </c>
      <c r="D1060" s="284" t="str">
        <f>IF('Data invoice'!M1175=0,"",'Data invoice'!N1175)</f>
        <v/>
      </c>
      <c r="E1060" s="284" t="str">
        <f>IF('Data invoice'!N1175=0,"",'Data invoice'!O1175)</f>
        <v/>
      </c>
      <c r="F1060" s="284" t="str">
        <f>IF('Data invoice'!O1175=0,"",'Data invoice'!P1175)</f>
        <v/>
      </c>
      <c r="G1060" s="284" t="str">
        <f>IF('Data invoice'!P1175=0,"",'Data invoice'!Q1175)</f>
        <v/>
      </c>
      <c r="H1060" s="284" t="str">
        <f>IF('Data invoice'!Q1175=0,"",'Data invoice'!R1175)</f>
        <v/>
      </c>
      <c r="I1060" s="320" t="str">
        <f>IF('Data invoice'!R1175=0,"",'Data invoice'!S1175)</f>
        <v/>
      </c>
      <c r="J1060" s="367" t="str">
        <f>IF('Data invoice'!S1175=0,"",'Data invoice'!T1175)</f>
        <v/>
      </c>
    </row>
    <row r="1061" spans="1:10" ht="15" customHeight="1">
      <c r="A1061" s="284" t="str">
        <f>IF('Data invoice'!J1176=0,"",'Data invoice'!K1176)</f>
        <v/>
      </c>
      <c r="B1061" s="284" t="str">
        <f>IF('Data invoice'!K1176=0,"",'Data invoice'!L1176)</f>
        <v/>
      </c>
      <c r="C1061" s="284" t="str">
        <f>IF('Data invoice'!L1176=0,"",'Data invoice'!M1176)</f>
        <v/>
      </c>
      <c r="D1061" s="284" t="str">
        <f>IF('Data invoice'!M1176=0,"",'Data invoice'!N1176)</f>
        <v/>
      </c>
      <c r="E1061" s="284" t="str">
        <f>IF('Data invoice'!N1176=0,"",'Data invoice'!O1176)</f>
        <v/>
      </c>
      <c r="F1061" s="284" t="str">
        <f>IF('Data invoice'!O1176=0,"",'Data invoice'!P1176)</f>
        <v/>
      </c>
      <c r="G1061" s="284" t="str">
        <f>IF('Data invoice'!P1176=0,"",'Data invoice'!Q1176)</f>
        <v/>
      </c>
      <c r="H1061" s="284" t="str">
        <f>IF('Data invoice'!Q1176=0,"",'Data invoice'!R1176)</f>
        <v/>
      </c>
      <c r="I1061" s="320" t="str">
        <f>IF('Data invoice'!R1176=0,"",'Data invoice'!S1176)</f>
        <v/>
      </c>
      <c r="J1061" s="367" t="str">
        <f>IF('Data invoice'!S1176=0,"",'Data invoice'!T1176)</f>
        <v/>
      </c>
    </row>
    <row r="1062" spans="1:10" ht="15" customHeight="1">
      <c r="A1062" s="284" t="str">
        <f>IF('Data invoice'!J1177=0,"",'Data invoice'!K1177)</f>
        <v/>
      </c>
      <c r="B1062" s="284" t="str">
        <f>IF('Data invoice'!K1177=0,"",'Data invoice'!L1177)</f>
        <v/>
      </c>
      <c r="C1062" s="284" t="str">
        <f>IF('Data invoice'!L1177=0,"",'Data invoice'!M1177)</f>
        <v/>
      </c>
      <c r="D1062" s="284" t="str">
        <f>IF('Data invoice'!M1177=0,"",'Data invoice'!N1177)</f>
        <v/>
      </c>
      <c r="E1062" s="284" t="str">
        <f>IF('Data invoice'!N1177=0,"",'Data invoice'!O1177)</f>
        <v/>
      </c>
      <c r="F1062" s="284" t="str">
        <f>IF('Data invoice'!O1177=0,"",'Data invoice'!P1177)</f>
        <v/>
      </c>
      <c r="G1062" s="284" t="str">
        <f>IF('Data invoice'!P1177=0,"",'Data invoice'!Q1177)</f>
        <v/>
      </c>
      <c r="H1062" s="284" t="str">
        <f>IF('Data invoice'!Q1177=0,"",'Data invoice'!R1177)</f>
        <v/>
      </c>
      <c r="I1062" s="320" t="str">
        <f>IF('Data invoice'!R1177=0,"",'Data invoice'!S1177)</f>
        <v/>
      </c>
      <c r="J1062" s="367" t="str">
        <f>IF('Data invoice'!S1177=0,"",'Data invoice'!T1177)</f>
        <v/>
      </c>
    </row>
    <row r="1063" spans="1:10" ht="15" customHeight="1">
      <c r="A1063" s="284" t="str">
        <f>IF('Data invoice'!J1178=0,"",'Data invoice'!K1178)</f>
        <v/>
      </c>
      <c r="B1063" s="284" t="str">
        <f>IF('Data invoice'!K1178=0,"",'Data invoice'!L1178)</f>
        <v/>
      </c>
      <c r="C1063" s="284" t="str">
        <f>IF('Data invoice'!L1178=0,"",'Data invoice'!M1178)</f>
        <v/>
      </c>
      <c r="D1063" s="284" t="str">
        <f>IF('Data invoice'!M1178=0,"",'Data invoice'!N1178)</f>
        <v/>
      </c>
      <c r="E1063" s="284" t="str">
        <f>IF('Data invoice'!N1178=0,"",'Data invoice'!O1178)</f>
        <v/>
      </c>
      <c r="F1063" s="284" t="str">
        <f>IF('Data invoice'!O1178=0,"",'Data invoice'!P1178)</f>
        <v/>
      </c>
      <c r="G1063" s="284" t="str">
        <f>IF('Data invoice'!P1178=0,"",'Data invoice'!Q1178)</f>
        <v/>
      </c>
      <c r="H1063" s="284" t="str">
        <f>IF('Data invoice'!Q1178=0,"",'Data invoice'!R1178)</f>
        <v/>
      </c>
      <c r="I1063" s="320" t="str">
        <f>IF('Data invoice'!R1178=0,"",'Data invoice'!S1178)</f>
        <v/>
      </c>
      <c r="J1063" s="367" t="str">
        <f>IF('Data invoice'!S1178=0,"",'Data invoice'!T1178)</f>
        <v/>
      </c>
    </row>
    <row r="1064" spans="1:10" ht="15" customHeight="1">
      <c r="A1064" s="284" t="str">
        <f>IF('Data invoice'!J1179=0,"",'Data invoice'!K1179)</f>
        <v/>
      </c>
      <c r="B1064" s="284" t="str">
        <f>IF('Data invoice'!K1179=0,"",'Data invoice'!L1179)</f>
        <v/>
      </c>
      <c r="C1064" s="284" t="str">
        <f>IF('Data invoice'!L1179=0,"",'Data invoice'!M1179)</f>
        <v/>
      </c>
      <c r="D1064" s="284" t="str">
        <f>IF('Data invoice'!M1179=0,"",'Data invoice'!N1179)</f>
        <v/>
      </c>
      <c r="E1064" s="284" t="str">
        <f>IF('Data invoice'!N1179=0,"",'Data invoice'!O1179)</f>
        <v/>
      </c>
      <c r="F1064" s="284" t="str">
        <f>IF('Data invoice'!O1179=0,"",'Data invoice'!P1179)</f>
        <v/>
      </c>
      <c r="G1064" s="284" t="str">
        <f>IF('Data invoice'!P1179=0,"",'Data invoice'!Q1179)</f>
        <v/>
      </c>
      <c r="H1064" s="284" t="str">
        <f>IF('Data invoice'!Q1179=0,"",'Data invoice'!R1179)</f>
        <v/>
      </c>
      <c r="I1064" s="320" t="str">
        <f>IF('Data invoice'!R1179=0,"",'Data invoice'!S1179)</f>
        <v/>
      </c>
      <c r="J1064" s="367" t="str">
        <f>IF('Data invoice'!S1179=0,"",'Data invoice'!T1179)</f>
        <v/>
      </c>
    </row>
    <row r="1065" spans="1:10" ht="15" customHeight="1">
      <c r="A1065" s="284" t="str">
        <f>IF('Data invoice'!J1180=0,"",'Data invoice'!K1180)</f>
        <v/>
      </c>
      <c r="B1065" s="284" t="str">
        <f>IF('Data invoice'!K1180=0,"",'Data invoice'!L1180)</f>
        <v/>
      </c>
      <c r="C1065" s="284" t="str">
        <f>IF('Data invoice'!L1180=0,"",'Data invoice'!M1180)</f>
        <v/>
      </c>
      <c r="D1065" s="284" t="str">
        <f>IF('Data invoice'!M1180=0,"",'Data invoice'!N1180)</f>
        <v/>
      </c>
      <c r="E1065" s="284" t="str">
        <f>IF('Data invoice'!N1180=0,"",'Data invoice'!O1180)</f>
        <v/>
      </c>
      <c r="F1065" s="284" t="str">
        <f>IF('Data invoice'!O1180=0,"",'Data invoice'!P1180)</f>
        <v/>
      </c>
      <c r="G1065" s="284" t="str">
        <f>IF('Data invoice'!P1180=0,"",'Data invoice'!Q1180)</f>
        <v/>
      </c>
      <c r="H1065" s="284" t="str">
        <f>IF('Data invoice'!Q1180=0,"",'Data invoice'!R1180)</f>
        <v/>
      </c>
      <c r="I1065" s="320" t="str">
        <f>IF('Data invoice'!R1180=0,"",'Data invoice'!S1180)</f>
        <v/>
      </c>
      <c r="J1065" s="367" t="str">
        <f>IF('Data invoice'!S1180=0,"",'Data invoice'!T1180)</f>
        <v/>
      </c>
    </row>
    <row r="1066" spans="1:10" ht="15" customHeight="1">
      <c r="A1066" s="284" t="str">
        <f>IF('Data invoice'!J1181=0,"",'Data invoice'!K1181)</f>
        <v/>
      </c>
      <c r="B1066" s="284" t="str">
        <f>IF('Data invoice'!K1181=0,"",'Data invoice'!L1181)</f>
        <v/>
      </c>
      <c r="C1066" s="284" t="str">
        <f>IF('Data invoice'!L1181=0,"",'Data invoice'!M1181)</f>
        <v/>
      </c>
      <c r="D1066" s="284" t="str">
        <f>IF('Data invoice'!M1181=0,"",'Data invoice'!N1181)</f>
        <v/>
      </c>
      <c r="E1066" s="284" t="str">
        <f>IF('Data invoice'!N1181=0,"",'Data invoice'!O1181)</f>
        <v/>
      </c>
      <c r="F1066" s="284" t="str">
        <f>IF('Data invoice'!O1181=0,"",'Data invoice'!P1181)</f>
        <v/>
      </c>
      <c r="G1066" s="284" t="str">
        <f>IF('Data invoice'!P1181=0,"",'Data invoice'!Q1181)</f>
        <v/>
      </c>
      <c r="H1066" s="284" t="str">
        <f>IF('Data invoice'!Q1181=0,"",'Data invoice'!R1181)</f>
        <v/>
      </c>
      <c r="I1066" s="320" t="str">
        <f>IF('Data invoice'!R1181=0,"",'Data invoice'!S1181)</f>
        <v/>
      </c>
      <c r="J1066" s="367" t="str">
        <f>IF('Data invoice'!S1181=0,"",'Data invoice'!T1181)</f>
        <v/>
      </c>
    </row>
    <row r="1067" spans="1:10" ht="15" customHeight="1">
      <c r="A1067" s="284" t="str">
        <f>IF('Data invoice'!J1182=0,"",'Data invoice'!K1182)</f>
        <v/>
      </c>
      <c r="B1067" s="284" t="str">
        <f>IF('Data invoice'!K1182=0,"",'Data invoice'!L1182)</f>
        <v/>
      </c>
      <c r="C1067" s="284" t="str">
        <f>IF('Data invoice'!L1182=0,"",'Data invoice'!M1182)</f>
        <v/>
      </c>
      <c r="D1067" s="284" t="str">
        <f>IF('Data invoice'!M1182=0,"",'Data invoice'!N1182)</f>
        <v/>
      </c>
      <c r="E1067" s="284" t="str">
        <f>IF('Data invoice'!N1182=0,"",'Data invoice'!O1182)</f>
        <v/>
      </c>
      <c r="F1067" s="284" t="str">
        <f>IF('Data invoice'!O1182=0,"",'Data invoice'!P1182)</f>
        <v/>
      </c>
      <c r="G1067" s="284" t="str">
        <f>IF('Data invoice'!P1182=0,"",'Data invoice'!Q1182)</f>
        <v/>
      </c>
      <c r="H1067" s="284" t="str">
        <f>IF('Data invoice'!Q1182=0,"",'Data invoice'!R1182)</f>
        <v/>
      </c>
      <c r="I1067" s="320" t="str">
        <f>IF('Data invoice'!R1182=0,"",'Data invoice'!S1182)</f>
        <v/>
      </c>
      <c r="J1067" s="367" t="str">
        <f>IF('Data invoice'!S1182=0,"",'Data invoice'!T1182)</f>
        <v/>
      </c>
    </row>
    <row r="1068" spans="1:10" ht="15" customHeight="1">
      <c r="A1068" s="284" t="str">
        <f>IF('Data invoice'!J1183=0,"",'Data invoice'!K1183)</f>
        <v/>
      </c>
      <c r="B1068" s="284" t="str">
        <f>IF('Data invoice'!K1183=0,"",'Data invoice'!L1183)</f>
        <v/>
      </c>
      <c r="C1068" s="284" t="str">
        <f>IF('Data invoice'!L1183=0,"",'Data invoice'!M1183)</f>
        <v/>
      </c>
      <c r="D1068" s="284" t="str">
        <f>IF('Data invoice'!M1183=0,"",'Data invoice'!N1183)</f>
        <v/>
      </c>
      <c r="E1068" s="284" t="str">
        <f>IF('Data invoice'!N1183=0,"",'Data invoice'!O1183)</f>
        <v/>
      </c>
      <c r="F1068" s="284" t="str">
        <f>IF('Data invoice'!O1183=0,"",'Data invoice'!P1183)</f>
        <v/>
      </c>
      <c r="G1068" s="284" t="str">
        <f>IF('Data invoice'!P1183=0,"",'Data invoice'!Q1183)</f>
        <v/>
      </c>
      <c r="H1068" s="284" t="str">
        <f>IF('Data invoice'!Q1183=0,"",'Data invoice'!R1183)</f>
        <v/>
      </c>
      <c r="I1068" s="320" t="str">
        <f>IF('Data invoice'!R1183=0,"",'Data invoice'!S1183)</f>
        <v/>
      </c>
      <c r="J1068" s="367" t="str">
        <f>IF('Data invoice'!S1183=0,"",'Data invoice'!T1183)</f>
        <v/>
      </c>
    </row>
    <row r="1069" spans="1:10" ht="15" customHeight="1">
      <c r="A1069" s="284" t="str">
        <f>IF('Data invoice'!J1184=0,"",'Data invoice'!K1184)</f>
        <v/>
      </c>
      <c r="B1069" s="284" t="str">
        <f>IF('Data invoice'!K1184=0,"",'Data invoice'!L1184)</f>
        <v/>
      </c>
      <c r="C1069" s="284" t="str">
        <f>IF('Data invoice'!L1184=0,"",'Data invoice'!M1184)</f>
        <v/>
      </c>
      <c r="D1069" s="284" t="str">
        <f>IF('Data invoice'!M1184=0,"",'Data invoice'!N1184)</f>
        <v/>
      </c>
      <c r="E1069" s="284" t="str">
        <f>IF('Data invoice'!N1184=0,"",'Data invoice'!O1184)</f>
        <v/>
      </c>
      <c r="F1069" s="284" t="str">
        <f>IF('Data invoice'!O1184=0,"",'Data invoice'!P1184)</f>
        <v/>
      </c>
      <c r="G1069" s="284" t="str">
        <f>IF('Data invoice'!P1184=0,"",'Data invoice'!Q1184)</f>
        <v/>
      </c>
      <c r="H1069" s="284" t="str">
        <f>IF('Data invoice'!Q1184=0,"",'Data invoice'!R1184)</f>
        <v/>
      </c>
      <c r="I1069" s="320" t="str">
        <f>IF('Data invoice'!R1184=0,"",'Data invoice'!S1184)</f>
        <v/>
      </c>
      <c r="J1069" s="367" t="str">
        <f>IF('Data invoice'!S1184=0,"",'Data invoice'!T1184)</f>
        <v/>
      </c>
    </row>
    <row r="1070" spans="1:10" ht="15" customHeight="1">
      <c r="A1070" s="284" t="str">
        <f>IF('Data invoice'!J1185=0,"",'Data invoice'!K1185)</f>
        <v/>
      </c>
      <c r="B1070" s="284" t="str">
        <f>IF('Data invoice'!K1185=0,"",'Data invoice'!L1185)</f>
        <v/>
      </c>
      <c r="C1070" s="284" t="str">
        <f>IF('Data invoice'!L1185=0,"",'Data invoice'!M1185)</f>
        <v/>
      </c>
      <c r="D1070" s="284" t="str">
        <f>IF('Data invoice'!M1185=0,"",'Data invoice'!N1185)</f>
        <v/>
      </c>
      <c r="E1070" s="284" t="str">
        <f>IF('Data invoice'!N1185=0,"",'Data invoice'!O1185)</f>
        <v/>
      </c>
      <c r="F1070" s="284" t="str">
        <f>IF('Data invoice'!O1185=0,"",'Data invoice'!P1185)</f>
        <v/>
      </c>
      <c r="G1070" s="284" t="str">
        <f>IF('Data invoice'!P1185=0,"",'Data invoice'!Q1185)</f>
        <v/>
      </c>
      <c r="H1070" s="284" t="str">
        <f>IF('Data invoice'!Q1185=0,"",'Data invoice'!R1185)</f>
        <v/>
      </c>
      <c r="I1070" s="320" t="str">
        <f>IF('Data invoice'!R1185=0,"",'Data invoice'!S1185)</f>
        <v/>
      </c>
      <c r="J1070" s="367" t="str">
        <f>IF('Data invoice'!S1185=0,"",'Data invoice'!T1185)</f>
        <v/>
      </c>
    </row>
    <row r="1071" spans="1:10" ht="15" customHeight="1">
      <c r="A1071" s="284" t="str">
        <f>IF('Data invoice'!J1186=0,"",'Data invoice'!K1186)</f>
        <v/>
      </c>
      <c r="B1071" s="284" t="str">
        <f>IF('Data invoice'!K1186=0,"",'Data invoice'!L1186)</f>
        <v/>
      </c>
      <c r="C1071" s="284" t="str">
        <f>IF('Data invoice'!L1186=0,"",'Data invoice'!M1186)</f>
        <v/>
      </c>
      <c r="D1071" s="284" t="str">
        <f>IF('Data invoice'!M1186=0,"",'Data invoice'!N1186)</f>
        <v/>
      </c>
      <c r="E1071" s="284" t="str">
        <f>IF('Data invoice'!N1186=0,"",'Data invoice'!O1186)</f>
        <v/>
      </c>
      <c r="F1071" s="284" t="str">
        <f>IF('Data invoice'!O1186=0,"",'Data invoice'!P1186)</f>
        <v/>
      </c>
      <c r="G1071" s="284" t="str">
        <f>IF('Data invoice'!P1186=0,"",'Data invoice'!Q1186)</f>
        <v/>
      </c>
      <c r="H1071" s="284" t="str">
        <f>IF('Data invoice'!Q1186=0,"",'Data invoice'!R1186)</f>
        <v/>
      </c>
      <c r="I1071" s="320" t="str">
        <f>IF('Data invoice'!R1186=0,"",'Data invoice'!S1186)</f>
        <v/>
      </c>
      <c r="J1071" s="367" t="str">
        <f>IF('Data invoice'!S1186=0,"",'Data invoice'!T1186)</f>
        <v/>
      </c>
    </row>
    <row r="1072" spans="1:10" ht="15" customHeight="1">
      <c r="A1072" s="284" t="str">
        <f>IF('Data invoice'!J1187=0,"",'Data invoice'!K1187)</f>
        <v/>
      </c>
      <c r="B1072" s="284" t="str">
        <f>IF('Data invoice'!K1187=0,"",'Data invoice'!L1187)</f>
        <v/>
      </c>
      <c r="C1072" s="284" t="str">
        <f>IF('Data invoice'!L1187=0,"",'Data invoice'!M1187)</f>
        <v/>
      </c>
      <c r="D1072" s="284" t="str">
        <f>IF('Data invoice'!M1187=0,"",'Data invoice'!N1187)</f>
        <v/>
      </c>
      <c r="E1072" s="284" t="str">
        <f>IF('Data invoice'!N1187=0,"",'Data invoice'!O1187)</f>
        <v/>
      </c>
      <c r="F1072" s="284" t="str">
        <f>IF('Data invoice'!O1187=0,"",'Data invoice'!P1187)</f>
        <v/>
      </c>
      <c r="G1072" s="284" t="str">
        <f>IF('Data invoice'!P1187=0,"",'Data invoice'!Q1187)</f>
        <v/>
      </c>
      <c r="H1072" s="284" t="str">
        <f>IF('Data invoice'!Q1187=0,"",'Data invoice'!R1187)</f>
        <v/>
      </c>
      <c r="I1072" s="320" t="str">
        <f>IF('Data invoice'!R1187=0,"",'Data invoice'!S1187)</f>
        <v/>
      </c>
      <c r="J1072" s="367" t="str">
        <f>IF('Data invoice'!S1187=0,"",'Data invoice'!T1187)</f>
        <v/>
      </c>
    </row>
    <row r="1073" spans="1:10" ht="15" customHeight="1">
      <c r="A1073" s="284" t="str">
        <f>IF('Data invoice'!J1188=0,"",'Data invoice'!K1188)</f>
        <v/>
      </c>
      <c r="B1073" s="284" t="str">
        <f>IF('Data invoice'!K1188=0,"",'Data invoice'!L1188)</f>
        <v/>
      </c>
      <c r="C1073" s="284" t="str">
        <f>IF('Data invoice'!L1188=0,"",'Data invoice'!M1188)</f>
        <v/>
      </c>
      <c r="D1073" s="284" t="str">
        <f>IF('Data invoice'!M1188=0,"",'Data invoice'!N1188)</f>
        <v/>
      </c>
      <c r="E1073" s="284" t="str">
        <f>IF('Data invoice'!N1188=0,"",'Data invoice'!O1188)</f>
        <v/>
      </c>
      <c r="F1073" s="284" t="str">
        <f>IF('Data invoice'!O1188=0,"",'Data invoice'!P1188)</f>
        <v/>
      </c>
      <c r="G1073" s="284" t="str">
        <f>IF('Data invoice'!P1188=0,"",'Data invoice'!Q1188)</f>
        <v/>
      </c>
      <c r="H1073" s="284" t="str">
        <f>IF('Data invoice'!Q1188=0,"",'Data invoice'!R1188)</f>
        <v/>
      </c>
      <c r="I1073" s="320" t="str">
        <f>IF('Data invoice'!R1188=0,"",'Data invoice'!S1188)</f>
        <v/>
      </c>
      <c r="J1073" s="367" t="str">
        <f>IF('Data invoice'!S1188=0,"",'Data invoice'!T1188)</f>
        <v/>
      </c>
    </row>
    <row r="1074" spans="1:10" ht="15" customHeight="1">
      <c r="A1074" s="284" t="str">
        <f>IF('Data invoice'!J1189=0,"",'Data invoice'!K1189)</f>
        <v/>
      </c>
      <c r="B1074" s="284" t="str">
        <f>IF('Data invoice'!K1189=0,"",'Data invoice'!L1189)</f>
        <v/>
      </c>
      <c r="C1074" s="284" t="str">
        <f>IF('Data invoice'!L1189=0,"",'Data invoice'!M1189)</f>
        <v/>
      </c>
      <c r="D1074" s="284" t="str">
        <f>IF('Data invoice'!M1189=0,"",'Data invoice'!N1189)</f>
        <v/>
      </c>
      <c r="E1074" s="284" t="str">
        <f>IF('Data invoice'!N1189=0,"",'Data invoice'!O1189)</f>
        <v/>
      </c>
      <c r="F1074" s="284" t="str">
        <f>IF('Data invoice'!O1189=0,"",'Data invoice'!P1189)</f>
        <v/>
      </c>
      <c r="G1074" s="284" t="str">
        <f>IF('Data invoice'!P1189=0,"",'Data invoice'!Q1189)</f>
        <v/>
      </c>
      <c r="H1074" s="284" t="str">
        <f>IF('Data invoice'!Q1189=0,"",'Data invoice'!R1189)</f>
        <v/>
      </c>
      <c r="I1074" s="320" t="str">
        <f>IF('Data invoice'!R1189=0,"",'Data invoice'!S1189)</f>
        <v/>
      </c>
      <c r="J1074" s="367" t="str">
        <f>IF('Data invoice'!S1189=0,"",'Data invoice'!T1189)</f>
        <v/>
      </c>
    </row>
    <row r="1075" spans="1:10" ht="15" customHeight="1">
      <c r="A1075" s="284" t="str">
        <f>IF('Data invoice'!J1190=0,"",'Data invoice'!K1190)</f>
        <v/>
      </c>
      <c r="B1075" s="284" t="str">
        <f>IF('Data invoice'!K1190=0,"",'Data invoice'!L1190)</f>
        <v/>
      </c>
      <c r="C1075" s="284" t="str">
        <f>IF('Data invoice'!L1190=0,"",'Data invoice'!M1190)</f>
        <v/>
      </c>
      <c r="D1075" s="284" t="str">
        <f>IF('Data invoice'!M1190=0,"",'Data invoice'!N1190)</f>
        <v/>
      </c>
      <c r="E1075" s="284" t="str">
        <f>IF('Data invoice'!N1190=0,"",'Data invoice'!O1190)</f>
        <v/>
      </c>
      <c r="F1075" s="284" t="str">
        <f>IF('Data invoice'!O1190=0,"",'Data invoice'!P1190)</f>
        <v/>
      </c>
      <c r="G1075" s="284" t="str">
        <f>IF('Data invoice'!P1190=0,"",'Data invoice'!Q1190)</f>
        <v/>
      </c>
      <c r="H1075" s="284" t="str">
        <f>IF('Data invoice'!Q1190=0,"",'Data invoice'!R1190)</f>
        <v/>
      </c>
      <c r="I1075" s="320" t="str">
        <f>IF('Data invoice'!R1190=0,"",'Data invoice'!S1190)</f>
        <v/>
      </c>
      <c r="J1075" s="367" t="str">
        <f>IF('Data invoice'!S1190=0,"",'Data invoice'!T1190)</f>
        <v/>
      </c>
    </row>
    <row r="1076" spans="1:10" ht="15" customHeight="1">
      <c r="A1076" s="284" t="str">
        <f>IF('Data invoice'!J1191=0,"",'Data invoice'!K1191)</f>
        <v/>
      </c>
      <c r="B1076" s="284" t="str">
        <f>IF('Data invoice'!K1191=0,"",'Data invoice'!L1191)</f>
        <v/>
      </c>
      <c r="C1076" s="284" t="str">
        <f>IF('Data invoice'!L1191=0,"",'Data invoice'!M1191)</f>
        <v/>
      </c>
      <c r="D1076" s="284" t="str">
        <f>IF('Data invoice'!M1191=0,"",'Data invoice'!N1191)</f>
        <v/>
      </c>
      <c r="E1076" s="284" t="str">
        <f>IF('Data invoice'!N1191=0,"",'Data invoice'!O1191)</f>
        <v/>
      </c>
      <c r="F1076" s="284" t="str">
        <f>IF('Data invoice'!O1191=0,"",'Data invoice'!P1191)</f>
        <v/>
      </c>
      <c r="G1076" s="284" t="str">
        <f>IF('Data invoice'!P1191=0,"",'Data invoice'!Q1191)</f>
        <v/>
      </c>
      <c r="H1076" s="284" t="str">
        <f>IF('Data invoice'!Q1191=0,"",'Data invoice'!R1191)</f>
        <v/>
      </c>
      <c r="I1076" s="320" t="str">
        <f>IF('Data invoice'!R1191=0,"",'Data invoice'!S1191)</f>
        <v/>
      </c>
      <c r="J1076" s="367" t="str">
        <f>IF('Data invoice'!S1191=0,"",'Data invoice'!T1191)</f>
        <v/>
      </c>
    </row>
    <row r="1077" spans="1:10" ht="15" customHeight="1">
      <c r="A1077" s="284" t="str">
        <f>IF('Data invoice'!J1192=0,"",'Data invoice'!K1192)</f>
        <v/>
      </c>
      <c r="B1077" s="284" t="str">
        <f>IF('Data invoice'!K1192=0,"",'Data invoice'!L1192)</f>
        <v/>
      </c>
      <c r="C1077" s="284" t="str">
        <f>IF('Data invoice'!L1192=0,"",'Data invoice'!M1192)</f>
        <v/>
      </c>
      <c r="D1077" s="284" t="str">
        <f>IF('Data invoice'!M1192=0,"",'Data invoice'!N1192)</f>
        <v/>
      </c>
      <c r="E1077" s="284" t="str">
        <f>IF('Data invoice'!N1192=0,"",'Data invoice'!O1192)</f>
        <v/>
      </c>
      <c r="F1077" s="284" t="str">
        <f>IF('Data invoice'!O1192=0,"",'Data invoice'!P1192)</f>
        <v/>
      </c>
      <c r="G1077" s="284" t="str">
        <f>IF('Data invoice'!P1192=0,"",'Data invoice'!Q1192)</f>
        <v/>
      </c>
      <c r="H1077" s="284" t="str">
        <f>IF('Data invoice'!Q1192=0,"",'Data invoice'!R1192)</f>
        <v/>
      </c>
      <c r="I1077" s="320" t="str">
        <f>IF('Data invoice'!R1192=0,"",'Data invoice'!S1192)</f>
        <v/>
      </c>
      <c r="J1077" s="367" t="str">
        <f>IF('Data invoice'!S1192=0,"",'Data invoice'!T1192)</f>
        <v/>
      </c>
    </row>
    <row r="1078" spans="1:10" ht="15" customHeight="1">
      <c r="A1078" s="284" t="str">
        <f>IF('Data invoice'!J1193=0,"",'Data invoice'!K1193)</f>
        <v/>
      </c>
      <c r="B1078" s="284" t="str">
        <f>IF('Data invoice'!K1193=0,"",'Data invoice'!L1193)</f>
        <v/>
      </c>
      <c r="C1078" s="284" t="str">
        <f>IF('Data invoice'!L1193=0,"",'Data invoice'!M1193)</f>
        <v/>
      </c>
      <c r="D1078" s="284" t="str">
        <f>IF('Data invoice'!M1193=0,"",'Data invoice'!N1193)</f>
        <v/>
      </c>
      <c r="E1078" s="284" t="str">
        <f>IF('Data invoice'!N1193=0,"",'Data invoice'!O1193)</f>
        <v/>
      </c>
      <c r="F1078" s="284" t="str">
        <f>IF('Data invoice'!O1193=0,"",'Data invoice'!P1193)</f>
        <v/>
      </c>
      <c r="G1078" s="284" t="str">
        <f>IF('Data invoice'!P1193=0,"",'Data invoice'!Q1193)</f>
        <v/>
      </c>
      <c r="H1078" s="284" t="str">
        <f>IF('Data invoice'!Q1193=0,"",'Data invoice'!R1193)</f>
        <v/>
      </c>
      <c r="I1078" s="320" t="str">
        <f>IF('Data invoice'!R1193=0,"",'Data invoice'!S1193)</f>
        <v/>
      </c>
      <c r="J1078" s="367" t="str">
        <f>IF('Data invoice'!S1193=0,"",'Data invoice'!T1193)</f>
        <v/>
      </c>
    </row>
    <row r="1079" spans="1:10" ht="15" customHeight="1">
      <c r="A1079" s="284" t="str">
        <f>IF('Data invoice'!J1194=0,"",'Data invoice'!K1194)</f>
        <v/>
      </c>
      <c r="B1079" s="284" t="str">
        <f>IF('Data invoice'!K1194=0,"",'Data invoice'!L1194)</f>
        <v/>
      </c>
      <c r="C1079" s="284" t="str">
        <f>IF('Data invoice'!L1194=0,"",'Data invoice'!M1194)</f>
        <v/>
      </c>
      <c r="D1079" s="284" t="str">
        <f>IF('Data invoice'!M1194=0,"",'Data invoice'!N1194)</f>
        <v/>
      </c>
      <c r="E1079" s="284" t="str">
        <f>IF('Data invoice'!N1194=0,"",'Data invoice'!O1194)</f>
        <v/>
      </c>
      <c r="F1079" s="284" t="str">
        <f>IF('Data invoice'!O1194=0,"",'Data invoice'!P1194)</f>
        <v/>
      </c>
      <c r="G1079" s="284" t="str">
        <f>IF('Data invoice'!P1194=0,"",'Data invoice'!Q1194)</f>
        <v/>
      </c>
      <c r="H1079" s="284" t="str">
        <f>IF('Data invoice'!Q1194=0,"",'Data invoice'!R1194)</f>
        <v/>
      </c>
      <c r="I1079" s="320" t="str">
        <f>IF('Data invoice'!R1194=0,"",'Data invoice'!S1194)</f>
        <v/>
      </c>
      <c r="J1079" s="367" t="str">
        <f>IF('Data invoice'!S1194=0,"",'Data invoice'!T1194)</f>
        <v/>
      </c>
    </row>
    <row r="1080" spans="1:10" ht="15" customHeight="1">
      <c r="A1080" s="284" t="str">
        <f>IF('Data invoice'!J1195=0,"",'Data invoice'!K1195)</f>
        <v/>
      </c>
      <c r="B1080" s="284" t="str">
        <f>IF('Data invoice'!K1195=0,"",'Data invoice'!L1195)</f>
        <v/>
      </c>
      <c r="C1080" s="284" t="str">
        <f>IF('Data invoice'!L1195=0,"",'Data invoice'!M1195)</f>
        <v/>
      </c>
      <c r="D1080" s="284" t="str">
        <f>IF('Data invoice'!M1195=0,"",'Data invoice'!N1195)</f>
        <v/>
      </c>
      <c r="E1080" s="284" t="str">
        <f>IF('Data invoice'!N1195=0,"",'Data invoice'!O1195)</f>
        <v/>
      </c>
      <c r="F1080" s="284" t="str">
        <f>IF('Data invoice'!O1195=0,"",'Data invoice'!P1195)</f>
        <v/>
      </c>
      <c r="G1080" s="284" t="str">
        <f>IF('Data invoice'!P1195=0,"",'Data invoice'!Q1195)</f>
        <v/>
      </c>
      <c r="H1080" s="284" t="str">
        <f>IF('Data invoice'!Q1195=0,"",'Data invoice'!R1195)</f>
        <v/>
      </c>
      <c r="I1080" s="320" t="str">
        <f>IF('Data invoice'!R1195=0,"",'Data invoice'!S1195)</f>
        <v/>
      </c>
      <c r="J1080" s="367" t="str">
        <f>IF('Data invoice'!S1195=0,"",'Data invoice'!T1195)</f>
        <v/>
      </c>
    </row>
    <row r="1081" spans="1:10" ht="15" customHeight="1">
      <c r="A1081" s="284" t="str">
        <f>IF('Data invoice'!J1196=0,"",'Data invoice'!K1196)</f>
        <v/>
      </c>
      <c r="B1081" s="284" t="str">
        <f>IF('Data invoice'!K1196=0,"",'Data invoice'!L1196)</f>
        <v/>
      </c>
      <c r="C1081" s="284" t="str">
        <f>IF('Data invoice'!L1196=0,"",'Data invoice'!M1196)</f>
        <v/>
      </c>
      <c r="D1081" s="284" t="str">
        <f>IF('Data invoice'!M1196=0,"",'Data invoice'!N1196)</f>
        <v/>
      </c>
      <c r="E1081" s="284" t="str">
        <f>IF('Data invoice'!N1196=0,"",'Data invoice'!O1196)</f>
        <v/>
      </c>
      <c r="F1081" s="284" t="str">
        <f>IF('Data invoice'!O1196=0,"",'Data invoice'!P1196)</f>
        <v/>
      </c>
      <c r="G1081" s="284" t="str">
        <f>IF('Data invoice'!P1196=0,"",'Data invoice'!Q1196)</f>
        <v/>
      </c>
      <c r="H1081" s="284" t="str">
        <f>IF('Data invoice'!Q1196=0,"",'Data invoice'!R1196)</f>
        <v/>
      </c>
      <c r="I1081" s="320" t="str">
        <f>IF('Data invoice'!R1196=0,"",'Data invoice'!S1196)</f>
        <v/>
      </c>
      <c r="J1081" s="367" t="str">
        <f>IF('Data invoice'!S1196=0,"",'Data invoice'!T1196)</f>
        <v/>
      </c>
    </row>
    <row r="1082" spans="1:10" ht="15" customHeight="1">
      <c r="A1082" s="284" t="str">
        <f>IF('Data invoice'!J1197=0,"",'Data invoice'!K1197)</f>
        <v/>
      </c>
      <c r="B1082" s="284" t="str">
        <f>IF('Data invoice'!K1197=0,"",'Data invoice'!L1197)</f>
        <v/>
      </c>
      <c r="C1082" s="284" t="str">
        <f>IF('Data invoice'!L1197=0,"",'Data invoice'!M1197)</f>
        <v/>
      </c>
      <c r="D1082" s="284" t="str">
        <f>IF('Data invoice'!M1197=0,"",'Data invoice'!N1197)</f>
        <v/>
      </c>
      <c r="E1082" s="284" t="str">
        <f>IF('Data invoice'!N1197=0,"",'Data invoice'!O1197)</f>
        <v/>
      </c>
      <c r="F1082" s="284" t="str">
        <f>IF('Data invoice'!O1197=0,"",'Data invoice'!P1197)</f>
        <v/>
      </c>
      <c r="G1082" s="284" t="str">
        <f>IF('Data invoice'!P1197=0,"",'Data invoice'!Q1197)</f>
        <v/>
      </c>
      <c r="H1082" s="284" t="str">
        <f>IF('Data invoice'!Q1197=0,"",'Data invoice'!R1197)</f>
        <v/>
      </c>
      <c r="I1082" s="320" t="str">
        <f>IF('Data invoice'!R1197=0,"",'Data invoice'!S1197)</f>
        <v/>
      </c>
      <c r="J1082" s="367" t="str">
        <f>IF('Data invoice'!S1197=0,"",'Data invoice'!T1197)</f>
        <v/>
      </c>
    </row>
    <row r="1083" spans="1:10" ht="15" customHeight="1">
      <c r="A1083" s="284" t="str">
        <f>IF('Data invoice'!J1198=0,"",'Data invoice'!K1198)</f>
        <v/>
      </c>
      <c r="B1083" s="284" t="str">
        <f>IF('Data invoice'!K1198=0,"",'Data invoice'!L1198)</f>
        <v/>
      </c>
      <c r="C1083" s="284" t="str">
        <f>IF('Data invoice'!L1198=0,"",'Data invoice'!M1198)</f>
        <v/>
      </c>
      <c r="D1083" s="284" t="str">
        <f>IF('Data invoice'!M1198=0,"",'Data invoice'!N1198)</f>
        <v/>
      </c>
      <c r="E1083" s="284" t="str">
        <f>IF('Data invoice'!N1198=0,"",'Data invoice'!O1198)</f>
        <v/>
      </c>
      <c r="F1083" s="284" t="str">
        <f>IF('Data invoice'!O1198=0,"",'Data invoice'!P1198)</f>
        <v/>
      </c>
      <c r="G1083" s="284" t="str">
        <f>IF('Data invoice'!P1198=0,"",'Data invoice'!Q1198)</f>
        <v/>
      </c>
      <c r="H1083" s="284" t="str">
        <f>IF('Data invoice'!Q1198=0,"",'Data invoice'!R1198)</f>
        <v/>
      </c>
      <c r="I1083" s="320" t="str">
        <f>IF('Data invoice'!R1198=0,"",'Data invoice'!S1198)</f>
        <v/>
      </c>
      <c r="J1083" s="367" t="str">
        <f>IF('Data invoice'!S1198=0,"",'Data invoice'!T1198)</f>
        <v/>
      </c>
    </row>
    <row r="1084" spans="1:10" ht="15" customHeight="1">
      <c r="A1084" s="284" t="str">
        <f>IF('Data invoice'!J1199=0,"",'Data invoice'!K1199)</f>
        <v/>
      </c>
      <c r="B1084" s="284" t="str">
        <f>IF('Data invoice'!K1199=0,"",'Data invoice'!L1199)</f>
        <v/>
      </c>
      <c r="C1084" s="284" t="str">
        <f>IF('Data invoice'!L1199=0,"",'Data invoice'!M1199)</f>
        <v/>
      </c>
      <c r="D1084" s="284" t="str">
        <f>IF('Data invoice'!M1199=0,"",'Data invoice'!N1199)</f>
        <v/>
      </c>
      <c r="E1084" s="284" t="str">
        <f>IF('Data invoice'!N1199=0,"",'Data invoice'!O1199)</f>
        <v/>
      </c>
      <c r="F1084" s="284" t="str">
        <f>IF('Data invoice'!O1199=0,"",'Data invoice'!P1199)</f>
        <v/>
      </c>
      <c r="G1084" s="284" t="str">
        <f>IF('Data invoice'!P1199=0,"",'Data invoice'!Q1199)</f>
        <v/>
      </c>
      <c r="H1084" s="284" t="str">
        <f>IF('Data invoice'!Q1199=0,"",'Data invoice'!R1199)</f>
        <v/>
      </c>
      <c r="I1084" s="320" t="str">
        <f>IF('Data invoice'!R1199=0,"",'Data invoice'!S1199)</f>
        <v/>
      </c>
      <c r="J1084" s="367" t="str">
        <f>IF('Data invoice'!S1199=0,"",'Data invoice'!T1199)</f>
        <v/>
      </c>
    </row>
    <row r="1085" spans="1:10" ht="15" customHeight="1">
      <c r="A1085" s="284" t="str">
        <f>IF('Data invoice'!J1200=0,"",'Data invoice'!K1200)</f>
        <v/>
      </c>
      <c r="B1085" s="284" t="str">
        <f>IF('Data invoice'!K1200=0,"",'Data invoice'!L1200)</f>
        <v/>
      </c>
      <c r="C1085" s="284" t="str">
        <f>IF('Data invoice'!L1200=0,"",'Data invoice'!M1200)</f>
        <v/>
      </c>
      <c r="D1085" s="284" t="str">
        <f>IF('Data invoice'!M1200=0,"",'Data invoice'!N1200)</f>
        <v/>
      </c>
      <c r="E1085" s="284" t="str">
        <f>IF('Data invoice'!N1200=0,"",'Data invoice'!O1200)</f>
        <v/>
      </c>
      <c r="F1085" s="284" t="str">
        <f>IF('Data invoice'!O1200=0,"",'Data invoice'!P1200)</f>
        <v/>
      </c>
      <c r="G1085" s="284" t="str">
        <f>IF('Data invoice'!P1200=0,"",'Data invoice'!Q1200)</f>
        <v/>
      </c>
      <c r="H1085" s="284" t="str">
        <f>IF('Data invoice'!Q1200=0,"",'Data invoice'!R1200)</f>
        <v/>
      </c>
      <c r="I1085" s="320" t="str">
        <f>IF('Data invoice'!R1200=0,"",'Data invoice'!S1200)</f>
        <v/>
      </c>
      <c r="J1085" s="367" t="str">
        <f>IF('Data invoice'!S1200=0,"",'Data invoice'!T1200)</f>
        <v/>
      </c>
    </row>
    <row r="1086" spans="1:10" ht="15" customHeight="1">
      <c r="A1086" s="284" t="str">
        <f>IF('Data invoice'!J1201=0,"",'Data invoice'!K1201)</f>
        <v/>
      </c>
      <c r="B1086" s="284" t="str">
        <f>IF('Data invoice'!K1201=0,"",'Data invoice'!L1201)</f>
        <v/>
      </c>
      <c r="C1086" s="284" t="str">
        <f>IF('Data invoice'!L1201=0,"",'Data invoice'!M1201)</f>
        <v/>
      </c>
      <c r="D1086" s="284" t="str">
        <f>IF('Data invoice'!M1201=0,"",'Data invoice'!N1201)</f>
        <v/>
      </c>
      <c r="E1086" s="284" t="str">
        <f>IF('Data invoice'!N1201=0,"",'Data invoice'!O1201)</f>
        <v/>
      </c>
      <c r="F1086" s="284" t="str">
        <f>IF('Data invoice'!O1201=0,"",'Data invoice'!P1201)</f>
        <v/>
      </c>
      <c r="G1086" s="284" t="str">
        <f>IF('Data invoice'!P1201=0,"",'Data invoice'!Q1201)</f>
        <v/>
      </c>
      <c r="H1086" s="284" t="str">
        <f>IF('Data invoice'!Q1201=0,"",'Data invoice'!R1201)</f>
        <v/>
      </c>
      <c r="I1086" s="320" t="str">
        <f>IF('Data invoice'!R1201=0,"",'Data invoice'!S1201)</f>
        <v/>
      </c>
      <c r="J1086" s="367" t="str">
        <f>IF('Data invoice'!S1201=0,"",'Data invoice'!T1201)</f>
        <v/>
      </c>
    </row>
    <row r="1087" spans="1:10" ht="15" customHeight="1">
      <c r="A1087" s="284" t="str">
        <f>IF('Data invoice'!J1202=0,"",'Data invoice'!K1202)</f>
        <v/>
      </c>
      <c r="B1087" s="284" t="str">
        <f>IF('Data invoice'!K1202=0,"",'Data invoice'!L1202)</f>
        <v/>
      </c>
      <c r="C1087" s="284" t="str">
        <f>IF('Data invoice'!L1202=0,"",'Data invoice'!M1202)</f>
        <v/>
      </c>
      <c r="D1087" s="284" t="str">
        <f>IF('Data invoice'!M1202=0,"",'Data invoice'!N1202)</f>
        <v/>
      </c>
      <c r="E1087" s="284" t="str">
        <f>IF('Data invoice'!N1202=0,"",'Data invoice'!O1202)</f>
        <v/>
      </c>
      <c r="F1087" s="284" t="str">
        <f>IF('Data invoice'!O1202=0,"",'Data invoice'!P1202)</f>
        <v/>
      </c>
      <c r="G1087" s="284" t="str">
        <f>IF('Data invoice'!P1202=0,"",'Data invoice'!Q1202)</f>
        <v/>
      </c>
      <c r="H1087" s="284" t="str">
        <f>IF('Data invoice'!Q1202=0,"",'Data invoice'!R1202)</f>
        <v/>
      </c>
      <c r="I1087" s="320" t="str">
        <f>IF('Data invoice'!R1202=0,"",'Data invoice'!S1202)</f>
        <v/>
      </c>
      <c r="J1087" s="367" t="str">
        <f>IF('Data invoice'!S1202=0,"",'Data invoice'!T1202)</f>
        <v/>
      </c>
    </row>
    <row r="1088" spans="1:10" ht="15" customHeight="1">
      <c r="A1088" s="284" t="str">
        <f>IF('Data invoice'!J1203=0,"",'Data invoice'!K1203)</f>
        <v/>
      </c>
      <c r="B1088" s="284" t="str">
        <f>IF('Data invoice'!K1203=0,"",'Data invoice'!L1203)</f>
        <v/>
      </c>
      <c r="C1088" s="284" t="str">
        <f>IF('Data invoice'!L1203=0,"",'Data invoice'!M1203)</f>
        <v/>
      </c>
      <c r="D1088" s="284" t="str">
        <f>IF('Data invoice'!M1203=0,"",'Data invoice'!N1203)</f>
        <v/>
      </c>
      <c r="E1088" s="284" t="str">
        <f>IF('Data invoice'!N1203=0,"",'Data invoice'!O1203)</f>
        <v/>
      </c>
      <c r="F1088" s="284" t="str">
        <f>IF('Data invoice'!O1203=0,"",'Data invoice'!P1203)</f>
        <v/>
      </c>
      <c r="G1088" s="284" t="str">
        <f>IF('Data invoice'!P1203=0,"",'Data invoice'!Q1203)</f>
        <v/>
      </c>
      <c r="H1088" s="284" t="str">
        <f>IF('Data invoice'!Q1203=0,"",'Data invoice'!R1203)</f>
        <v/>
      </c>
      <c r="I1088" s="320" t="str">
        <f>IF('Data invoice'!R1203=0,"",'Data invoice'!S1203)</f>
        <v/>
      </c>
      <c r="J1088" s="367" t="str">
        <f>IF('Data invoice'!S1203=0,"",'Data invoice'!T1203)</f>
        <v/>
      </c>
    </row>
    <row r="1089" spans="1:10" ht="15" customHeight="1">
      <c r="A1089" s="284" t="str">
        <f>IF('Data invoice'!J1204=0,"",'Data invoice'!K1204)</f>
        <v/>
      </c>
      <c r="B1089" s="284" t="str">
        <f>IF('Data invoice'!K1204=0,"",'Data invoice'!L1204)</f>
        <v/>
      </c>
      <c r="C1089" s="284" t="str">
        <f>IF('Data invoice'!L1204=0,"",'Data invoice'!M1204)</f>
        <v/>
      </c>
      <c r="D1089" s="284" t="str">
        <f>IF('Data invoice'!M1204=0,"",'Data invoice'!N1204)</f>
        <v/>
      </c>
      <c r="E1089" s="284" t="str">
        <f>IF('Data invoice'!N1204=0,"",'Data invoice'!O1204)</f>
        <v/>
      </c>
      <c r="F1089" s="284" t="str">
        <f>IF('Data invoice'!O1204=0,"",'Data invoice'!P1204)</f>
        <v/>
      </c>
      <c r="G1089" s="284" t="str">
        <f>IF('Data invoice'!P1204=0,"",'Data invoice'!Q1204)</f>
        <v/>
      </c>
      <c r="H1089" s="284" t="str">
        <f>IF('Data invoice'!Q1204=0,"",'Data invoice'!R1204)</f>
        <v/>
      </c>
      <c r="I1089" s="320" t="str">
        <f>IF('Data invoice'!R1204=0,"",'Data invoice'!S1204)</f>
        <v/>
      </c>
      <c r="J1089" s="367" t="str">
        <f>IF('Data invoice'!S1204=0,"",'Data invoice'!T1204)</f>
        <v/>
      </c>
    </row>
    <row r="1090" spans="1:10" ht="15" customHeight="1">
      <c r="A1090" s="284" t="str">
        <f>IF('Data invoice'!J1205=0,"",'Data invoice'!K1205)</f>
        <v/>
      </c>
      <c r="B1090" s="284" t="str">
        <f>IF('Data invoice'!K1205=0,"",'Data invoice'!L1205)</f>
        <v/>
      </c>
      <c r="C1090" s="284" t="str">
        <f>IF('Data invoice'!L1205=0,"",'Data invoice'!M1205)</f>
        <v/>
      </c>
      <c r="D1090" s="284" t="str">
        <f>IF('Data invoice'!M1205=0,"",'Data invoice'!N1205)</f>
        <v/>
      </c>
      <c r="E1090" s="284" t="str">
        <f>IF('Data invoice'!N1205=0,"",'Data invoice'!O1205)</f>
        <v/>
      </c>
      <c r="F1090" s="284" t="str">
        <f>IF('Data invoice'!O1205=0,"",'Data invoice'!P1205)</f>
        <v/>
      </c>
      <c r="G1090" s="284" t="str">
        <f>IF('Data invoice'!P1205=0,"",'Data invoice'!Q1205)</f>
        <v/>
      </c>
      <c r="H1090" s="284" t="str">
        <f>IF('Data invoice'!Q1205=0,"",'Data invoice'!R1205)</f>
        <v/>
      </c>
      <c r="I1090" s="320" t="str">
        <f>IF('Data invoice'!R1205=0,"",'Data invoice'!S1205)</f>
        <v/>
      </c>
      <c r="J1090" s="367" t="str">
        <f>IF('Data invoice'!S1205=0,"",'Data invoice'!T1205)</f>
        <v/>
      </c>
    </row>
    <row r="1091" spans="1:10" ht="15" customHeight="1">
      <c r="A1091" s="284" t="str">
        <f>IF('Data invoice'!J1206=0,"",'Data invoice'!K1206)</f>
        <v/>
      </c>
      <c r="B1091" s="284" t="str">
        <f>IF('Data invoice'!K1206=0,"",'Data invoice'!L1206)</f>
        <v/>
      </c>
      <c r="C1091" s="284" t="str">
        <f>IF('Data invoice'!L1206=0,"",'Data invoice'!M1206)</f>
        <v/>
      </c>
      <c r="D1091" s="284" t="str">
        <f>IF('Data invoice'!M1206=0,"",'Data invoice'!N1206)</f>
        <v/>
      </c>
      <c r="E1091" s="284" t="str">
        <f>IF('Data invoice'!N1206=0,"",'Data invoice'!O1206)</f>
        <v/>
      </c>
      <c r="F1091" s="284" t="str">
        <f>IF('Data invoice'!O1206=0,"",'Data invoice'!P1206)</f>
        <v/>
      </c>
      <c r="G1091" s="284" t="str">
        <f>IF('Data invoice'!P1206=0,"",'Data invoice'!Q1206)</f>
        <v/>
      </c>
      <c r="H1091" s="284" t="str">
        <f>IF('Data invoice'!Q1206=0,"",'Data invoice'!R1206)</f>
        <v/>
      </c>
      <c r="I1091" s="320" t="str">
        <f>IF('Data invoice'!R1206=0,"",'Data invoice'!S1206)</f>
        <v/>
      </c>
      <c r="J1091" s="367" t="str">
        <f>IF('Data invoice'!S1206=0,"",'Data invoice'!T1206)</f>
        <v/>
      </c>
    </row>
    <row r="1092" spans="1:10" ht="15" customHeight="1">
      <c r="A1092" s="284" t="str">
        <f>IF('Data invoice'!J1207=0,"",'Data invoice'!K1207)</f>
        <v/>
      </c>
      <c r="B1092" s="284" t="str">
        <f>IF('Data invoice'!K1207=0,"",'Data invoice'!L1207)</f>
        <v/>
      </c>
      <c r="C1092" s="284" t="str">
        <f>IF('Data invoice'!L1207=0,"",'Data invoice'!M1207)</f>
        <v/>
      </c>
      <c r="D1092" s="284" t="str">
        <f>IF('Data invoice'!M1207=0,"",'Data invoice'!N1207)</f>
        <v/>
      </c>
      <c r="E1092" s="284" t="str">
        <f>IF('Data invoice'!N1207=0,"",'Data invoice'!O1207)</f>
        <v/>
      </c>
      <c r="F1092" s="284" t="str">
        <f>IF('Data invoice'!O1207=0,"",'Data invoice'!P1207)</f>
        <v/>
      </c>
      <c r="G1092" s="284" t="str">
        <f>IF('Data invoice'!P1207=0,"",'Data invoice'!Q1207)</f>
        <v/>
      </c>
      <c r="H1092" s="284" t="str">
        <f>IF('Data invoice'!Q1207=0,"",'Data invoice'!R1207)</f>
        <v/>
      </c>
      <c r="I1092" s="320" t="str">
        <f>IF('Data invoice'!R1207=0,"",'Data invoice'!S1207)</f>
        <v/>
      </c>
      <c r="J1092" s="367" t="str">
        <f>IF('Data invoice'!S1207=0,"",'Data invoice'!T1207)</f>
        <v/>
      </c>
    </row>
    <row r="1093" spans="1:10" ht="15" customHeight="1">
      <c r="A1093" s="284" t="str">
        <f>IF('Data invoice'!J1208=0,"",'Data invoice'!K1208)</f>
        <v/>
      </c>
      <c r="B1093" s="284" t="str">
        <f>IF('Data invoice'!K1208=0,"",'Data invoice'!L1208)</f>
        <v/>
      </c>
      <c r="C1093" s="284" t="str">
        <f>IF('Data invoice'!L1208=0,"",'Data invoice'!M1208)</f>
        <v/>
      </c>
      <c r="D1093" s="284" t="str">
        <f>IF('Data invoice'!M1208=0,"",'Data invoice'!N1208)</f>
        <v/>
      </c>
      <c r="E1093" s="284" t="str">
        <f>IF('Data invoice'!N1208=0,"",'Data invoice'!O1208)</f>
        <v/>
      </c>
      <c r="F1093" s="284" t="str">
        <f>IF('Data invoice'!O1208=0,"",'Data invoice'!P1208)</f>
        <v/>
      </c>
      <c r="G1093" s="284" t="str">
        <f>IF('Data invoice'!P1208=0,"",'Data invoice'!Q1208)</f>
        <v/>
      </c>
      <c r="H1093" s="284" t="str">
        <f>IF('Data invoice'!Q1208=0,"",'Data invoice'!R1208)</f>
        <v/>
      </c>
      <c r="I1093" s="320" t="str">
        <f>IF('Data invoice'!R1208=0,"",'Data invoice'!S1208)</f>
        <v/>
      </c>
      <c r="J1093" s="367" t="str">
        <f>IF('Data invoice'!S1208=0,"",'Data invoice'!T1208)</f>
        <v/>
      </c>
    </row>
    <row r="1094" spans="1:10" ht="15" customHeight="1">
      <c r="A1094" s="284" t="str">
        <f>IF('Data invoice'!J1209=0,"",'Data invoice'!K1209)</f>
        <v/>
      </c>
      <c r="B1094" s="284" t="str">
        <f>IF('Data invoice'!K1209=0,"",'Data invoice'!L1209)</f>
        <v/>
      </c>
      <c r="C1094" s="284" t="str">
        <f>IF('Data invoice'!L1209=0,"",'Data invoice'!M1209)</f>
        <v/>
      </c>
      <c r="D1094" s="284" t="str">
        <f>IF('Data invoice'!M1209=0,"",'Data invoice'!N1209)</f>
        <v/>
      </c>
      <c r="E1094" s="284" t="str">
        <f>IF('Data invoice'!N1209=0,"",'Data invoice'!O1209)</f>
        <v/>
      </c>
      <c r="F1094" s="284" t="str">
        <f>IF('Data invoice'!O1209=0,"",'Data invoice'!P1209)</f>
        <v/>
      </c>
      <c r="G1094" s="284" t="str">
        <f>IF('Data invoice'!P1209=0,"",'Data invoice'!Q1209)</f>
        <v/>
      </c>
      <c r="H1094" s="284" t="str">
        <f>IF('Data invoice'!Q1209=0,"",'Data invoice'!R1209)</f>
        <v/>
      </c>
      <c r="I1094" s="320" t="str">
        <f>IF('Data invoice'!R1209=0,"",'Data invoice'!S1209)</f>
        <v/>
      </c>
      <c r="J1094" s="367" t="str">
        <f>IF('Data invoice'!S1209=0,"",'Data invoice'!T1209)</f>
        <v/>
      </c>
    </row>
    <row r="1095" spans="1:10" ht="15" customHeight="1">
      <c r="A1095" s="284" t="str">
        <f>IF('Data invoice'!J1210=0,"",'Data invoice'!K1210)</f>
        <v/>
      </c>
      <c r="B1095" s="284" t="str">
        <f>IF('Data invoice'!K1210=0,"",'Data invoice'!L1210)</f>
        <v/>
      </c>
      <c r="C1095" s="284" t="str">
        <f>IF('Data invoice'!L1210=0,"",'Data invoice'!M1210)</f>
        <v/>
      </c>
      <c r="D1095" s="284" t="str">
        <f>IF('Data invoice'!M1210=0,"",'Data invoice'!N1210)</f>
        <v/>
      </c>
      <c r="E1095" s="284" t="str">
        <f>IF('Data invoice'!N1210=0,"",'Data invoice'!O1210)</f>
        <v/>
      </c>
      <c r="F1095" s="284" t="str">
        <f>IF('Data invoice'!O1210=0,"",'Data invoice'!P1210)</f>
        <v/>
      </c>
      <c r="G1095" s="284" t="str">
        <f>IF('Data invoice'!P1210=0,"",'Data invoice'!Q1210)</f>
        <v/>
      </c>
      <c r="H1095" s="284" t="str">
        <f>IF('Data invoice'!Q1210=0,"",'Data invoice'!R1210)</f>
        <v/>
      </c>
      <c r="I1095" s="320" t="str">
        <f>IF('Data invoice'!R1210=0,"",'Data invoice'!S1210)</f>
        <v/>
      </c>
      <c r="J1095" s="367" t="str">
        <f>IF('Data invoice'!S1210=0,"",'Data invoice'!T1210)</f>
        <v/>
      </c>
    </row>
    <row r="1096" spans="1:10" ht="15" customHeight="1">
      <c r="A1096" s="284" t="str">
        <f>IF('Data invoice'!J1211=0,"",'Data invoice'!K1211)</f>
        <v/>
      </c>
      <c r="B1096" s="284" t="str">
        <f>IF('Data invoice'!K1211=0,"",'Data invoice'!L1211)</f>
        <v/>
      </c>
      <c r="C1096" s="284" t="str">
        <f>IF('Data invoice'!L1211=0,"",'Data invoice'!M1211)</f>
        <v/>
      </c>
      <c r="D1096" s="284" t="str">
        <f>IF('Data invoice'!M1211=0,"",'Data invoice'!N1211)</f>
        <v/>
      </c>
      <c r="E1096" s="284" t="str">
        <f>IF('Data invoice'!N1211=0,"",'Data invoice'!O1211)</f>
        <v/>
      </c>
      <c r="F1096" s="284" t="str">
        <f>IF('Data invoice'!O1211=0,"",'Data invoice'!P1211)</f>
        <v/>
      </c>
      <c r="G1096" s="284" t="str">
        <f>IF('Data invoice'!P1211=0,"",'Data invoice'!Q1211)</f>
        <v/>
      </c>
      <c r="H1096" s="284" t="str">
        <f>IF('Data invoice'!Q1211=0,"",'Data invoice'!R1211)</f>
        <v/>
      </c>
      <c r="I1096" s="320" t="str">
        <f>IF('Data invoice'!R1211=0,"",'Data invoice'!S1211)</f>
        <v/>
      </c>
      <c r="J1096" s="367" t="str">
        <f>IF('Data invoice'!S1211=0,"",'Data invoice'!T1211)</f>
        <v/>
      </c>
    </row>
    <row r="1097" spans="1:10" ht="15" customHeight="1">
      <c r="A1097" s="284" t="str">
        <f>IF('Data invoice'!J1212=0,"",'Data invoice'!K1212)</f>
        <v/>
      </c>
      <c r="B1097" s="284" t="str">
        <f>IF('Data invoice'!K1212=0,"",'Data invoice'!L1212)</f>
        <v/>
      </c>
      <c r="C1097" s="284" t="str">
        <f>IF('Data invoice'!L1212=0,"",'Data invoice'!M1212)</f>
        <v/>
      </c>
      <c r="D1097" s="284" t="str">
        <f>IF('Data invoice'!M1212=0,"",'Data invoice'!N1212)</f>
        <v/>
      </c>
      <c r="E1097" s="284" t="str">
        <f>IF('Data invoice'!N1212=0,"",'Data invoice'!O1212)</f>
        <v/>
      </c>
      <c r="F1097" s="284" t="str">
        <f>IF('Data invoice'!O1212=0,"",'Data invoice'!P1212)</f>
        <v/>
      </c>
      <c r="G1097" s="284" t="str">
        <f>IF('Data invoice'!P1212=0,"",'Data invoice'!Q1212)</f>
        <v/>
      </c>
      <c r="H1097" s="284" t="str">
        <f>IF('Data invoice'!Q1212=0,"",'Data invoice'!R1212)</f>
        <v/>
      </c>
      <c r="I1097" s="320" t="str">
        <f>IF('Data invoice'!R1212=0,"",'Data invoice'!S1212)</f>
        <v/>
      </c>
      <c r="J1097" s="367" t="str">
        <f>IF('Data invoice'!S1212=0,"",'Data invoice'!T1212)</f>
        <v/>
      </c>
    </row>
    <row r="1098" spans="1:10" ht="15" customHeight="1">
      <c r="A1098" s="284" t="str">
        <f>IF('Data invoice'!J1213=0,"",'Data invoice'!K1213)</f>
        <v/>
      </c>
      <c r="B1098" s="284" t="str">
        <f>IF('Data invoice'!K1213=0,"",'Data invoice'!L1213)</f>
        <v/>
      </c>
      <c r="C1098" s="284" t="str">
        <f>IF('Data invoice'!L1213=0,"",'Data invoice'!M1213)</f>
        <v/>
      </c>
      <c r="D1098" s="284" t="str">
        <f>IF('Data invoice'!M1213=0,"",'Data invoice'!N1213)</f>
        <v/>
      </c>
      <c r="E1098" s="284" t="str">
        <f>IF('Data invoice'!N1213=0,"",'Data invoice'!O1213)</f>
        <v/>
      </c>
      <c r="F1098" s="284" t="str">
        <f>IF('Data invoice'!O1213=0,"",'Data invoice'!P1213)</f>
        <v/>
      </c>
      <c r="G1098" s="284" t="str">
        <f>IF('Data invoice'!P1213=0,"",'Data invoice'!Q1213)</f>
        <v/>
      </c>
      <c r="H1098" s="284" t="str">
        <f>IF('Data invoice'!Q1213=0,"",'Data invoice'!R1213)</f>
        <v/>
      </c>
      <c r="I1098" s="320" t="str">
        <f>IF('Data invoice'!R1213=0,"",'Data invoice'!S1213)</f>
        <v/>
      </c>
      <c r="J1098" s="367" t="str">
        <f>IF('Data invoice'!S1213=0,"",'Data invoice'!T1213)</f>
        <v/>
      </c>
    </row>
    <row r="1099" spans="1:10" ht="15" customHeight="1">
      <c r="A1099" s="284" t="str">
        <f>IF('Data invoice'!J1214=0,"",'Data invoice'!K1214)</f>
        <v/>
      </c>
      <c r="B1099" s="284" t="str">
        <f>IF('Data invoice'!K1214=0,"",'Data invoice'!L1214)</f>
        <v/>
      </c>
      <c r="C1099" s="284" t="str">
        <f>IF('Data invoice'!L1214=0,"",'Data invoice'!M1214)</f>
        <v/>
      </c>
      <c r="D1099" s="284" t="str">
        <f>IF('Data invoice'!M1214=0,"",'Data invoice'!N1214)</f>
        <v/>
      </c>
      <c r="E1099" s="284" t="str">
        <f>IF('Data invoice'!N1214=0,"",'Data invoice'!O1214)</f>
        <v/>
      </c>
      <c r="F1099" s="284" t="str">
        <f>IF('Data invoice'!O1214=0,"",'Data invoice'!P1214)</f>
        <v/>
      </c>
      <c r="G1099" s="284" t="str">
        <f>IF('Data invoice'!P1214=0,"",'Data invoice'!Q1214)</f>
        <v/>
      </c>
      <c r="H1099" s="284" t="str">
        <f>IF('Data invoice'!Q1214=0,"",'Data invoice'!R1214)</f>
        <v/>
      </c>
      <c r="I1099" s="320" t="str">
        <f>IF('Data invoice'!R1214=0,"",'Data invoice'!S1214)</f>
        <v/>
      </c>
      <c r="J1099" s="367" t="str">
        <f>IF('Data invoice'!S1214=0,"",'Data invoice'!T1214)</f>
        <v/>
      </c>
    </row>
    <row r="1100" spans="1:10" ht="15" customHeight="1">
      <c r="A1100" s="284" t="str">
        <f>IF('Data invoice'!J1215=0,"",'Data invoice'!K1215)</f>
        <v/>
      </c>
      <c r="B1100" s="284" t="str">
        <f>IF('Data invoice'!K1215=0,"",'Data invoice'!L1215)</f>
        <v/>
      </c>
      <c r="C1100" s="284" t="str">
        <f>IF('Data invoice'!L1215=0,"",'Data invoice'!M1215)</f>
        <v/>
      </c>
      <c r="D1100" s="284" t="str">
        <f>IF('Data invoice'!M1215=0,"",'Data invoice'!N1215)</f>
        <v/>
      </c>
      <c r="E1100" s="284" t="str">
        <f>IF('Data invoice'!N1215=0,"",'Data invoice'!O1215)</f>
        <v/>
      </c>
      <c r="F1100" s="284" t="str">
        <f>IF('Data invoice'!O1215=0,"",'Data invoice'!P1215)</f>
        <v/>
      </c>
      <c r="G1100" s="284" t="str">
        <f>IF('Data invoice'!P1215=0,"",'Data invoice'!Q1215)</f>
        <v/>
      </c>
      <c r="H1100" s="284" t="str">
        <f>IF('Data invoice'!Q1215=0,"",'Data invoice'!R1215)</f>
        <v/>
      </c>
      <c r="I1100" s="320" t="str">
        <f>IF('Data invoice'!R1215=0,"",'Data invoice'!S1215)</f>
        <v/>
      </c>
      <c r="J1100" s="367" t="str">
        <f>IF('Data invoice'!S1215=0,"",'Data invoice'!T1215)</f>
        <v/>
      </c>
    </row>
    <row r="1101" spans="1:10" ht="15" customHeight="1">
      <c r="A1101" s="284" t="str">
        <f>IF('Data invoice'!J1216=0,"",'Data invoice'!K1216)</f>
        <v/>
      </c>
      <c r="B1101" s="284" t="str">
        <f>IF('Data invoice'!K1216=0,"",'Data invoice'!L1216)</f>
        <v/>
      </c>
      <c r="C1101" s="284" t="str">
        <f>IF('Data invoice'!L1216=0,"",'Data invoice'!M1216)</f>
        <v/>
      </c>
      <c r="D1101" s="284" t="str">
        <f>IF('Data invoice'!M1216=0,"",'Data invoice'!N1216)</f>
        <v/>
      </c>
      <c r="E1101" s="284" t="str">
        <f>IF('Data invoice'!N1216=0,"",'Data invoice'!O1216)</f>
        <v/>
      </c>
      <c r="F1101" s="284" t="str">
        <f>IF('Data invoice'!O1216=0,"",'Data invoice'!P1216)</f>
        <v/>
      </c>
      <c r="G1101" s="284" t="str">
        <f>IF('Data invoice'!P1216=0,"",'Data invoice'!Q1216)</f>
        <v/>
      </c>
      <c r="H1101" s="284" t="str">
        <f>IF('Data invoice'!Q1216=0,"",'Data invoice'!R1216)</f>
        <v/>
      </c>
      <c r="I1101" s="320" t="str">
        <f>IF('Data invoice'!R1216=0,"",'Data invoice'!S1216)</f>
        <v/>
      </c>
      <c r="J1101" s="367" t="str">
        <f>IF('Data invoice'!S1216=0,"",'Data invoice'!T1216)</f>
        <v/>
      </c>
    </row>
    <row r="1102" spans="1:10" ht="15" customHeight="1">
      <c r="A1102" s="284" t="str">
        <f>IF('Data invoice'!J1217=0,"",'Data invoice'!K1217)</f>
        <v/>
      </c>
      <c r="B1102" s="284" t="str">
        <f>IF('Data invoice'!K1217=0,"",'Data invoice'!L1217)</f>
        <v/>
      </c>
      <c r="C1102" s="284" t="str">
        <f>IF('Data invoice'!L1217=0,"",'Data invoice'!M1217)</f>
        <v/>
      </c>
      <c r="D1102" s="284" t="str">
        <f>IF('Data invoice'!M1217=0,"",'Data invoice'!N1217)</f>
        <v/>
      </c>
      <c r="E1102" s="284" t="str">
        <f>IF('Data invoice'!N1217=0,"",'Data invoice'!O1217)</f>
        <v/>
      </c>
      <c r="F1102" s="284" t="str">
        <f>IF('Data invoice'!O1217=0,"",'Data invoice'!P1217)</f>
        <v/>
      </c>
      <c r="G1102" s="284" t="str">
        <f>IF('Data invoice'!P1217=0,"",'Data invoice'!Q1217)</f>
        <v/>
      </c>
      <c r="H1102" s="284" t="str">
        <f>IF('Data invoice'!Q1217=0,"",'Data invoice'!R1217)</f>
        <v/>
      </c>
      <c r="I1102" s="320" t="str">
        <f>IF('Data invoice'!R1217=0,"",'Data invoice'!S1217)</f>
        <v/>
      </c>
      <c r="J1102" s="367" t="str">
        <f>IF('Data invoice'!S1217=0,"",'Data invoice'!T1217)</f>
        <v/>
      </c>
    </row>
    <row r="1103" spans="1:10" ht="15" customHeight="1">
      <c r="A1103" s="284" t="str">
        <f>IF('Data invoice'!J1218=0,"",'Data invoice'!K1218)</f>
        <v/>
      </c>
      <c r="B1103" s="284" t="str">
        <f>IF('Data invoice'!K1218=0,"",'Data invoice'!L1218)</f>
        <v/>
      </c>
      <c r="C1103" s="284" t="str">
        <f>IF('Data invoice'!L1218=0,"",'Data invoice'!M1218)</f>
        <v/>
      </c>
      <c r="D1103" s="284" t="str">
        <f>IF('Data invoice'!M1218=0,"",'Data invoice'!N1218)</f>
        <v/>
      </c>
      <c r="E1103" s="284" t="str">
        <f>IF('Data invoice'!N1218=0,"",'Data invoice'!O1218)</f>
        <v/>
      </c>
      <c r="F1103" s="284" t="str">
        <f>IF('Data invoice'!O1218=0,"",'Data invoice'!P1218)</f>
        <v/>
      </c>
      <c r="G1103" s="284" t="str">
        <f>IF('Data invoice'!P1218=0,"",'Data invoice'!Q1218)</f>
        <v/>
      </c>
      <c r="H1103" s="284" t="str">
        <f>IF('Data invoice'!Q1218=0,"",'Data invoice'!R1218)</f>
        <v/>
      </c>
      <c r="I1103" s="320" t="str">
        <f>IF('Data invoice'!R1218=0,"",'Data invoice'!S1218)</f>
        <v/>
      </c>
      <c r="J1103" s="367" t="str">
        <f>IF('Data invoice'!S1218=0,"",'Data invoice'!T1218)</f>
        <v/>
      </c>
    </row>
    <row r="1104" spans="1:10" ht="15" customHeight="1">
      <c r="A1104" s="284" t="str">
        <f>IF('Data invoice'!J1219=0,"",'Data invoice'!K1219)</f>
        <v/>
      </c>
      <c r="B1104" s="284" t="str">
        <f>IF('Data invoice'!K1219=0,"",'Data invoice'!L1219)</f>
        <v/>
      </c>
      <c r="C1104" s="284" t="str">
        <f>IF('Data invoice'!L1219=0,"",'Data invoice'!M1219)</f>
        <v/>
      </c>
      <c r="D1104" s="284" t="str">
        <f>IF('Data invoice'!M1219=0,"",'Data invoice'!N1219)</f>
        <v/>
      </c>
      <c r="E1104" s="284" t="str">
        <f>IF('Data invoice'!N1219=0,"",'Data invoice'!O1219)</f>
        <v/>
      </c>
      <c r="F1104" s="284" t="str">
        <f>IF('Data invoice'!O1219=0,"",'Data invoice'!P1219)</f>
        <v/>
      </c>
      <c r="G1104" s="284" t="str">
        <f>IF('Data invoice'!P1219=0,"",'Data invoice'!Q1219)</f>
        <v/>
      </c>
      <c r="H1104" s="284" t="str">
        <f>IF('Data invoice'!Q1219=0,"",'Data invoice'!R1219)</f>
        <v/>
      </c>
      <c r="I1104" s="320" t="str">
        <f>IF('Data invoice'!R1219=0,"",'Data invoice'!S1219)</f>
        <v/>
      </c>
      <c r="J1104" s="367" t="str">
        <f>IF('Data invoice'!S1219=0,"",'Data invoice'!T1219)</f>
        <v/>
      </c>
    </row>
    <row r="1105" spans="1:10" ht="15" customHeight="1">
      <c r="A1105" s="284" t="str">
        <f>IF('Data invoice'!J1220=0,"",'Data invoice'!K1220)</f>
        <v/>
      </c>
      <c r="B1105" s="284" t="str">
        <f>IF('Data invoice'!K1220=0,"",'Data invoice'!L1220)</f>
        <v/>
      </c>
      <c r="C1105" s="284" t="str">
        <f>IF('Data invoice'!L1220=0,"",'Data invoice'!M1220)</f>
        <v/>
      </c>
      <c r="D1105" s="284" t="str">
        <f>IF('Data invoice'!M1220=0,"",'Data invoice'!N1220)</f>
        <v/>
      </c>
      <c r="E1105" s="284" t="str">
        <f>IF('Data invoice'!N1220=0,"",'Data invoice'!O1220)</f>
        <v/>
      </c>
      <c r="F1105" s="284" t="str">
        <f>IF('Data invoice'!O1220=0,"",'Data invoice'!P1220)</f>
        <v/>
      </c>
      <c r="G1105" s="284" t="str">
        <f>IF('Data invoice'!P1220=0,"",'Data invoice'!Q1220)</f>
        <v/>
      </c>
      <c r="H1105" s="284" t="str">
        <f>IF('Data invoice'!Q1220=0,"",'Data invoice'!R1220)</f>
        <v/>
      </c>
      <c r="I1105" s="320" t="str">
        <f>IF('Data invoice'!R1220=0,"",'Data invoice'!S1220)</f>
        <v/>
      </c>
      <c r="J1105" s="367" t="str">
        <f>IF('Data invoice'!S1220=0,"",'Data invoice'!T1220)</f>
        <v/>
      </c>
    </row>
    <row r="1106" spans="1:10" ht="15" customHeight="1">
      <c r="A1106" s="284" t="str">
        <f>IF('Data invoice'!J1221=0,"",'Data invoice'!K1221)</f>
        <v/>
      </c>
      <c r="B1106" s="284" t="str">
        <f>IF('Data invoice'!K1221=0,"",'Data invoice'!L1221)</f>
        <v/>
      </c>
      <c r="C1106" s="284" t="str">
        <f>IF('Data invoice'!L1221=0,"",'Data invoice'!M1221)</f>
        <v/>
      </c>
      <c r="D1106" s="284" t="str">
        <f>IF('Data invoice'!M1221=0,"",'Data invoice'!N1221)</f>
        <v/>
      </c>
      <c r="E1106" s="284" t="str">
        <f>IF('Data invoice'!N1221=0,"",'Data invoice'!O1221)</f>
        <v/>
      </c>
      <c r="F1106" s="284" t="str">
        <f>IF('Data invoice'!O1221=0,"",'Data invoice'!P1221)</f>
        <v/>
      </c>
      <c r="G1106" s="284" t="str">
        <f>IF('Data invoice'!P1221=0,"",'Data invoice'!Q1221)</f>
        <v/>
      </c>
      <c r="H1106" s="284" t="str">
        <f>IF('Data invoice'!Q1221=0,"",'Data invoice'!R1221)</f>
        <v/>
      </c>
      <c r="I1106" s="320" t="str">
        <f>IF('Data invoice'!R1221=0,"",'Data invoice'!S1221)</f>
        <v/>
      </c>
      <c r="J1106" s="367" t="str">
        <f>IF('Data invoice'!S1221=0,"",'Data invoice'!T1221)</f>
        <v/>
      </c>
    </row>
    <row r="1107" spans="1:10" ht="15" customHeight="1">
      <c r="A1107" s="284" t="str">
        <f>IF('Data invoice'!J1222=0,"",'Data invoice'!K1222)</f>
        <v/>
      </c>
      <c r="B1107" s="284" t="str">
        <f>IF('Data invoice'!K1222=0,"",'Data invoice'!L1222)</f>
        <v/>
      </c>
      <c r="C1107" s="284" t="str">
        <f>IF('Data invoice'!L1222=0,"",'Data invoice'!M1222)</f>
        <v/>
      </c>
      <c r="D1107" s="284" t="str">
        <f>IF('Data invoice'!M1222=0,"",'Data invoice'!N1222)</f>
        <v/>
      </c>
      <c r="E1107" s="284" t="str">
        <f>IF('Data invoice'!N1222=0,"",'Data invoice'!O1222)</f>
        <v/>
      </c>
      <c r="F1107" s="284" t="str">
        <f>IF('Data invoice'!O1222=0,"",'Data invoice'!P1222)</f>
        <v/>
      </c>
      <c r="G1107" s="284" t="str">
        <f>IF('Data invoice'!P1222=0,"",'Data invoice'!Q1222)</f>
        <v/>
      </c>
      <c r="H1107" s="284" t="str">
        <f>IF('Data invoice'!Q1222=0,"",'Data invoice'!R1222)</f>
        <v/>
      </c>
      <c r="I1107" s="320" t="str">
        <f>IF('Data invoice'!R1222=0,"",'Data invoice'!S1222)</f>
        <v/>
      </c>
      <c r="J1107" s="367" t="str">
        <f>IF('Data invoice'!S1222=0,"",'Data invoice'!T1222)</f>
        <v/>
      </c>
    </row>
    <row r="1108" spans="1:10" ht="15" customHeight="1">
      <c r="A1108" s="284" t="str">
        <f>IF('Data invoice'!J1223=0,"",'Data invoice'!K1223)</f>
        <v/>
      </c>
      <c r="B1108" s="284" t="str">
        <f>IF('Data invoice'!K1223=0,"",'Data invoice'!L1223)</f>
        <v/>
      </c>
      <c r="C1108" s="284" t="str">
        <f>IF('Data invoice'!L1223=0,"",'Data invoice'!M1223)</f>
        <v/>
      </c>
      <c r="D1108" s="284" t="str">
        <f>IF('Data invoice'!M1223=0,"",'Data invoice'!N1223)</f>
        <v/>
      </c>
      <c r="E1108" s="284" t="str">
        <f>IF('Data invoice'!N1223=0,"",'Data invoice'!O1223)</f>
        <v/>
      </c>
      <c r="F1108" s="284" t="str">
        <f>IF('Data invoice'!O1223=0,"",'Data invoice'!P1223)</f>
        <v/>
      </c>
      <c r="G1108" s="284" t="str">
        <f>IF('Data invoice'!P1223=0,"",'Data invoice'!Q1223)</f>
        <v/>
      </c>
      <c r="H1108" s="284" t="str">
        <f>IF('Data invoice'!Q1223=0,"",'Data invoice'!R1223)</f>
        <v/>
      </c>
      <c r="I1108" s="320" t="str">
        <f>IF('Data invoice'!R1223=0,"",'Data invoice'!S1223)</f>
        <v/>
      </c>
      <c r="J1108" s="367" t="str">
        <f>IF('Data invoice'!S1223=0,"",'Data invoice'!T1223)</f>
        <v/>
      </c>
    </row>
    <row r="1109" spans="1:10" ht="15" customHeight="1">
      <c r="A1109" s="284" t="str">
        <f>IF('Data invoice'!J1224=0,"",'Data invoice'!K1224)</f>
        <v/>
      </c>
      <c r="B1109" s="284" t="str">
        <f>IF('Data invoice'!K1224=0,"",'Data invoice'!L1224)</f>
        <v/>
      </c>
      <c r="C1109" s="284" t="str">
        <f>IF('Data invoice'!L1224=0,"",'Data invoice'!M1224)</f>
        <v/>
      </c>
      <c r="D1109" s="284" t="str">
        <f>IF('Data invoice'!M1224=0,"",'Data invoice'!N1224)</f>
        <v/>
      </c>
      <c r="E1109" s="284" t="str">
        <f>IF('Data invoice'!N1224=0,"",'Data invoice'!O1224)</f>
        <v/>
      </c>
      <c r="F1109" s="284" t="str">
        <f>IF('Data invoice'!O1224=0,"",'Data invoice'!P1224)</f>
        <v/>
      </c>
      <c r="G1109" s="284" t="str">
        <f>IF('Data invoice'!P1224=0,"",'Data invoice'!Q1224)</f>
        <v/>
      </c>
      <c r="H1109" s="284" t="str">
        <f>IF('Data invoice'!Q1224=0,"",'Data invoice'!R1224)</f>
        <v/>
      </c>
      <c r="I1109" s="320" t="str">
        <f>IF('Data invoice'!R1224=0,"",'Data invoice'!S1224)</f>
        <v/>
      </c>
      <c r="J1109" s="367" t="str">
        <f>IF('Data invoice'!S1224=0,"",'Data invoice'!T1224)</f>
        <v/>
      </c>
    </row>
    <row r="1110" spans="1:10" ht="15" customHeight="1">
      <c r="A1110" s="284" t="str">
        <f>IF('Data invoice'!J1225=0,"",'Data invoice'!K1225)</f>
        <v/>
      </c>
      <c r="B1110" s="284" t="str">
        <f>IF('Data invoice'!K1225=0,"",'Data invoice'!L1225)</f>
        <v/>
      </c>
      <c r="C1110" s="284" t="str">
        <f>IF('Data invoice'!L1225=0,"",'Data invoice'!M1225)</f>
        <v/>
      </c>
      <c r="D1110" s="284" t="str">
        <f>IF('Data invoice'!M1225=0,"",'Data invoice'!N1225)</f>
        <v/>
      </c>
      <c r="E1110" s="284" t="str">
        <f>IF('Data invoice'!N1225=0,"",'Data invoice'!O1225)</f>
        <v/>
      </c>
      <c r="F1110" s="284" t="str">
        <f>IF('Data invoice'!O1225=0,"",'Data invoice'!P1225)</f>
        <v/>
      </c>
      <c r="G1110" s="284" t="str">
        <f>IF('Data invoice'!P1225=0,"",'Data invoice'!Q1225)</f>
        <v/>
      </c>
      <c r="H1110" s="284" t="str">
        <f>IF('Data invoice'!Q1225=0,"",'Data invoice'!R1225)</f>
        <v/>
      </c>
      <c r="I1110" s="320" t="str">
        <f>IF('Data invoice'!R1225=0,"",'Data invoice'!S1225)</f>
        <v/>
      </c>
      <c r="J1110" s="367" t="str">
        <f>IF('Data invoice'!S1225=0,"",'Data invoice'!T1225)</f>
        <v/>
      </c>
    </row>
    <row r="1111" spans="1:10" ht="15" customHeight="1">
      <c r="A1111" s="284" t="str">
        <f>IF('Data invoice'!J1226=0,"",'Data invoice'!K1226)</f>
        <v/>
      </c>
      <c r="B1111" s="284" t="str">
        <f>IF('Data invoice'!K1226=0,"",'Data invoice'!L1226)</f>
        <v/>
      </c>
      <c r="C1111" s="284" t="str">
        <f>IF('Data invoice'!L1226=0,"",'Data invoice'!M1226)</f>
        <v/>
      </c>
      <c r="D1111" s="284" t="str">
        <f>IF('Data invoice'!M1226=0,"",'Data invoice'!N1226)</f>
        <v/>
      </c>
      <c r="E1111" s="284" t="str">
        <f>IF('Data invoice'!N1226=0,"",'Data invoice'!O1226)</f>
        <v/>
      </c>
      <c r="F1111" s="284" t="str">
        <f>IF('Data invoice'!O1226=0,"",'Data invoice'!P1226)</f>
        <v/>
      </c>
      <c r="G1111" s="284" t="str">
        <f>IF('Data invoice'!P1226=0,"",'Data invoice'!Q1226)</f>
        <v/>
      </c>
      <c r="H1111" s="284" t="str">
        <f>IF('Data invoice'!Q1226=0,"",'Data invoice'!R1226)</f>
        <v/>
      </c>
      <c r="I1111" s="320" t="str">
        <f>IF('Data invoice'!R1226=0,"",'Data invoice'!S1226)</f>
        <v/>
      </c>
      <c r="J1111" s="367" t="str">
        <f>IF('Data invoice'!S1226=0,"",'Data invoice'!T1226)</f>
        <v/>
      </c>
    </row>
    <row r="1112" spans="1:10" ht="15" customHeight="1">
      <c r="A1112" s="284" t="str">
        <f>IF('Data invoice'!J1227=0,"",'Data invoice'!K1227)</f>
        <v/>
      </c>
      <c r="B1112" s="284" t="str">
        <f>IF('Data invoice'!K1227=0,"",'Data invoice'!L1227)</f>
        <v/>
      </c>
      <c r="C1112" s="284" t="str">
        <f>IF('Data invoice'!L1227=0,"",'Data invoice'!M1227)</f>
        <v/>
      </c>
      <c r="D1112" s="284" t="str">
        <f>IF('Data invoice'!M1227=0,"",'Data invoice'!N1227)</f>
        <v/>
      </c>
      <c r="E1112" s="284" t="str">
        <f>IF('Data invoice'!N1227=0,"",'Data invoice'!O1227)</f>
        <v/>
      </c>
      <c r="F1112" s="284" t="str">
        <f>IF('Data invoice'!O1227=0,"",'Data invoice'!P1227)</f>
        <v/>
      </c>
      <c r="G1112" s="284" t="str">
        <f>IF('Data invoice'!P1227=0,"",'Data invoice'!Q1227)</f>
        <v/>
      </c>
      <c r="H1112" s="284" t="str">
        <f>IF('Data invoice'!Q1227=0,"",'Data invoice'!R1227)</f>
        <v/>
      </c>
      <c r="I1112" s="320" t="str">
        <f>IF('Data invoice'!R1227=0,"",'Data invoice'!S1227)</f>
        <v/>
      </c>
      <c r="J1112" s="367" t="str">
        <f>IF('Data invoice'!S1227=0,"",'Data invoice'!T1227)</f>
        <v/>
      </c>
    </row>
    <row r="1113" spans="1:10" ht="15" customHeight="1">
      <c r="A1113" s="284" t="str">
        <f>IF('Data invoice'!J1228=0,"",'Data invoice'!K1228)</f>
        <v/>
      </c>
      <c r="B1113" s="284" t="str">
        <f>IF('Data invoice'!K1228=0,"",'Data invoice'!L1228)</f>
        <v/>
      </c>
      <c r="C1113" s="284" t="str">
        <f>IF('Data invoice'!L1228=0,"",'Data invoice'!M1228)</f>
        <v/>
      </c>
      <c r="D1113" s="284" t="str">
        <f>IF('Data invoice'!M1228=0,"",'Data invoice'!N1228)</f>
        <v/>
      </c>
      <c r="E1113" s="284" t="str">
        <f>IF('Data invoice'!N1228=0,"",'Data invoice'!O1228)</f>
        <v/>
      </c>
      <c r="F1113" s="284" t="str">
        <f>IF('Data invoice'!O1228=0,"",'Data invoice'!P1228)</f>
        <v/>
      </c>
      <c r="G1113" s="284" t="str">
        <f>IF('Data invoice'!P1228=0,"",'Data invoice'!Q1228)</f>
        <v/>
      </c>
      <c r="H1113" s="284" t="str">
        <f>IF('Data invoice'!Q1228=0,"",'Data invoice'!R1228)</f>
        <v/>
      </c>
      <c r="I1113" s="320" t="str">
        <f>IF('Data invoice'!R1228=0,"",'Data invoice'!S1228)</f>
        <v/>
      </c>
      <c r="J1113" s="367" t="str">
        <f>IF('Data invoice'!S1228=0,"",'Data invoice'!T1228)</f>
        <v/>
      </c>
    </row>
    <row r="1114" spans="1:10" ht="15" customHeight="1">
      <c r="A1114" s="284" t="str">
        <f>IF('Data invoice'!J1229=0,"",'Data invoice'!K1229)</f>
        <v/>
      </c>
      <c r="B1114" s="284" t="str">
        <f>IF('Data invoice'!K1229=0,"",'Data invoice'!L1229)</f>
        <v/>
      </c>
      <c r="C1114" s="284" t="str">
        <f>IF('Data invoice'!L1229=0,"",'Data invoice'!M1229)</f>
        <v/>
      </c>
      <c r="D1114" s="284" t="str">
        <f>IF('Data invoice'!M1229=0,"",'Data invoice'!N1229)</f>
        <v/>
      </c>
      <c r="E1114" s="284" t="str">
        <f>IF('Data invoice'!N1229=0,"",'Data invoice'!O1229)</f>
        <v/>
      </c>
      <c r="F1114" s="284" t="str">
        <f>IF('Data invoice'!O1229=0,"",'Data invoice'!P1229)</f>
        <v/>
      </c>
      <c r="G1114" s="284" t="str">
        <f>IF('Data invoice'!P1229=0,"",'Data invoice'!Q1229)</f>
        <v/>
      </c>
      <c r="H1114" s="284" t="str">
        <f>IF('Data invoice'!Q1229=0,"",'Data invoice'!R1229)</f>
        <v/>
      </c>
      <c r="I1114" s="320" t="str">
        <f>IF('Data invoice'!R1229=0,"",'Data invoice'!S1229)</f>
        <v/>
      </c>
      <c r="J1114" s="367" t="str">
        <f>IF('Data invoice'!S1229=0,"",'Data invoice'!T1229)</f>
        <v/>
      </c>
    </row>
    <row r="1115" spans="1:10" ht="15" customHeight="1">
      <c r="A1115" s="284" t="str">
        <f>IF('Data invoice'!J1230=0,"",'Data invoice'!K1230)</f>
        <v/>
      </c>
      <c r="B1115" s="284" t="str">
        <f>IF('Data invoice'!K1230=0,"",'Data invoice'!L1230)</f>
        <v/>
      </c>
      <c r="C1115" s="284" t="str">
        <f>IF('Data invoice'!L1230=0,"",'Data invoice'!M1230)</f>
        <v/>
      </c>
      <c r="D1115" s="284" t="str">
        <f>IF('Data invoice'!M1230=0,"",'Data invoice'!N1230)</f>
        <v/>
      </c>
      <c r="E1115" s="284" t="str">
        <f>IF('Data invoice'!N1230=0,"",'Data invoice'!O1230)</f>
        <v/>
      </c>
      <c r="F1115" s="284" t="str">
        <f>IF('Data invoice'!O1230=0,"",'Data invoice'!P1230)</f>
        <v/>
      </c>
      <c r="G1115" s="284" t="str">
        <f>IF('Data invoice'!P1230=0,"",'Data invoice'!Q1230)</f>
        <v/>
      </c>
      <c r="H1115" s="284" t="str">
        <f>IF('Data invoice'!Q1230=0,"",'Data invoice'!R1230)</f>
        <v/>
      </c>
      <c r="I1115" s="320" t="str">
        <f>IF('Data invoice'!R1230=0,"",'Data invoice'!S1230)</f>
        <v/>
      </c>
      <c r="J1115" s="367" t="str">
        <f>IF('Data invoice'!S1230=0,"",'Data invoice'!T1230)</f>
        <v/>
      </c>
    </row>
    <row r="1116" spans="1:10" ht="15" customHeight="1">
      <c r="A1116" s="284" t="str">
        <f>IF('Data invoice'!J1231=0,"",'Data invoice'!K1231)</f>
        <v/>
      </c>
      <c r="B1116" s="284" t="str">
        <f>IF('Data invoice'!K1231=0,"",'Data invoice'!L1231)</f>
        <v/>
      </c>
      <c r="C1116" s="284" t="str">
        <f>IF('Data invoice'!L1231=0,"",'Data invoice'!M1231)</f>
        <v/>
      </c>
      <c r="D1116" s="284" t="str">
        <f>IF('Data invoice'!M1231=0,"",'Data invoice'!N1231)</f>
        <v/>
      </c>
      <c r="E1116" s="284" t="str">
        <f>IF('Data invoice'!N1231=0,"",'Data invoice'!O1231)</f>
        <v/>
      </c>
      <c r="F1116" s="284" t="str">
        <f>IF('Data invoice'!O1231=0,"",'Data invoice'!P1231)</f>
        <v/>
      </c>
      <c r="G1116" s="284" t="str">
        <f>IF('Data invoice'!P1231=0,"",'Data invoice'!Q1231)</f>
        <v/>
      </c>
      <c r="H1116" s="284" t="str">
        <f>IF('Data invoice'!Q1231=0,"",'Data invoice'!R1231)</f>
        <v/>
      </c>
      <c r="I1116" s="320" t="str">
        <f>IF('Data invoice'!R1231=0,"",'Data invoice'!S1231)</f>
        <v/>
      </c>
      <c r="J1116" s="367" t="str">
        <f>IF('Data invoice'!S1231=0,"",'Data invoice'!T1231)</f>
        <v/>
      </c>
    </row>
    <row r="1117" spans="1:10" ht="15" customHeight="1">
      <c r="A1117" s="284" t="str">
        <f>IF('Data invoice'!J1232=0,"",'Data invoice'!K1232)</f>
        <v/>
      </c>
      <c r="B1117" s="284" t="str">
        <f>IF('Data invoice'!K1232=0,"",'Data invoice'!L1232)</f>
        <v/>
      </c>
      <c r="C1117" s="284" t="str">
        <f>IF('Data invoice'!L1232=0,"",'Data invoice'!M1232)</f>
        <v/>
      </c>
      <c r="D1117" s="284" t="str">
        <f>IF('Data invoice'!M1232=0,"",'Data invoice'!N1232)</f>
        <v/>
      </c>
      <c r="E1117" s="284" t="str">
        <f>IF('Data invoice'!N1232=0,"",'Data invoice'!O1232)</f>
        <v/>
      </c>
      <c r="F1117" s="284" t="str">
        <f>IF('Data invoice'!O1232=0,"",'Data invoice'!P1232)</f>
        <v/>
      </c>
      <c r="G1117" s="284" t="str">
        <f>IF('Data invoice'!P1232=0,"",'Data invoice'!Q1232)</f>
        <v/>
      </c>
      <c r="H1117" s="284" t="str">
        <f>IF('Data invoice'!Q1232=0,"",'Data invoice'!R1232)</f>
        <v/>
      </c>
      <c r="I1117" s="320" t="str">
        <f>IF('Data invoice'!R1232=0,"",'Data invoice'!S1232)</f>
        <v/>
      </c>
      <c r="J1117" s="367" t="str">
        <f>IF('Data invoice'!S1232=0,"",'Data invoice'!T1232)</f>
        <v/>
      </c>
    </row>
    <row r="1118" spans="1:10" ht="15" customHeight="1">
      <c r="A1118" s="284" t="str">
        <f>IF('Data invoice'!J1233=0,"",'Data invoice'!K1233)</f>
        <v/>
      </c>
      <c r="B1118" s="284" t="str">
        <f>IF('Data invoice'!K1233=0,"",'Data invoice'!L1233)</f>
        <v/>
      </c>
      <c r="C1118" s="284" t="str">
        <f>IF('Data invoice'!L1233=0,"",'Data invoice'!M1233)</f>
        <v/>
      </c>
      <c r="D1118" s="284" t="str">
        <f>IF('Data invoice'!M1233=0,"",'Data invoice'!N1233)</f>
        <v/>
      </c>
      <c r="E1118" s="284" t="str">
        <f>IF('Data invoice'!N1233=0,"",'Data invoice'!O1233)</f>
        <v/>
      </c>
      <c r="F1118" s="284" t="str">
        <f>IF('Data invoice'!O1233=0,"",'Data invoice'!P1233)</f>
        <v/>
      </c>
      <c r="G1118" s="284" t="str">
        <f>IF('Data invoice'!P1233=0,"",'Data invoice'!Q1233)</f>
        <v/>
      </c>
      <c r="H1118" s="284" t="str">
        <f>IF('Data invoice'!Q1233=0,"",'Data invoice'!R1233)</f>
        <v/>
      </c>
      <c r="I1118" s="320" t="str">
        <f>IF('Data invoice'!R1233=0,"",'Data invoice'!S1233)</f>
        <v/>
      </c>
      <c r="J1118" s="367" t="str">
        <f>IF('Data invoice'!S1233=0,"",'Data invoice'!T1233)</f>
        <v/>
      </c>
    </row>
    <row r="1119" spans="1:10" ht="15" customHeight="1">
      <c r="A1119" s="284" t="str">
        <f>IF('Data invoice'!J1234=0,"",'Data invoice'!K1234)</f>
        <v/>
      </c>
      <c r="B1119" s="284" t="str">
        <f>IF('Data invoice'!K1234=0,"",'Data invoice'!L1234)</f>
        <v/>
      </c>
      <c r="C1119" s="284" t="str">
        <f>IF('Data invoice'!L1234=0,"",'Data invoice'!M1234)</f>
        <v/>
      </c>
      <c r="D1119" s="284" t="str">
        <f>IF('Data invoice'!M1234=0,"",'Data invoice'!N1234)</f>
        <v/>
      </c>
      <c r="E1119" s="284" t="str">
        <f>IF('Data invoice'!N1234=0,"",'Data invoice'!O1234)</f>
        <v/>
      </c>
      <c r="F1119" s="284" t="str">
        <f>IF('Data invoice'!O1234=0,"",'Data invoice'!P1234)</f>
        <v/>
      </c>
      <c r="G1119" s="284" t="str">
        <f>IF('Data invoice'!P1234=0,"",'Data invoice'!Q1234)</f>
        <v/>
      </c>
      <c r="H1119" s="284" t="str">
        <f>IF('Data invoice'!Q1234=0,"",'Data invoice'!R1234)</f>
        <v/>
      </c>
      <c r="I1119" s="320" t="str">
        <f>IF('Data invoice'!R1234=0,"",'Data invoice'!S1234)</f>
        <v/>
      </c>
      <c r="J1119" s="367" t="str">
        <f>IF('Data invoice'!S1234=0,"",'Data invoice'!T1234)</f>
        <v/>
      </c>
    </row>
    <row r="1120" spans="1:10" ht="15" customHeight="1">
      <c r="A1120" s="284" t="str">
        <f>IF('Data invoice'!J1235=0,"",'Data invoice'!K1235)</f>
        <v/>
      </c>
      <c r="B1120" s="284" t="str">
        <f>IF('Data invoice'!K1235=0,"",'Data invoice'!L1235)</f>
        <v/>
      </c>
      <c r="C1120" s="284" t="str">
        <f>IF('Data invoice'!L1235=0,"",'Data invoice'!M1235)</f>
        <v/>
      </c>
      <c r="D1120" s="284" t="str">
        <f>IF('Data invoice'!M1235=0,"",'Data invoice'!N1235)</f>
        <v/>
      </c>
      <c r="E1120" s="284" t="str">
        <f>IF('Data invoice'!N1235=0,"",'Data invoice'!O1235)</f>
        <v/>
      </c>
      <c r="F1120" s="284" t="str">
        <f>IF('Data invoice'!O1235=0,"",'Data invoice'!P1235)</f>
        <v/>
      </c>
      <c r="G1120" s="284" t="str">
        <f>IF('Data invoice'!P1235=0,"",'Data invoice'!Q1235)</f>
        <v/>
      </c>
      <c r="H1120" s="284" t="str">
        <f>IF('Data invoice'!Q1235=0,"",'Data invoice'!R1235)</f>
        <v/>
      </c>
      <c r="I1120" s="320" t="str">
        <f>IF('Data invoice'!R1235=0,"",'Data invoice'!S1235)</f>
        <v/>
      </c>
      <c r="J1120" s="367" t="str">
        <f>IF('Data invoice'!S1235=0,"",'Data invoice'!T1235)</f>
        <v/>
      </c>
    </row>
    <row r="1121" spans="1:10" ht="15" customHeight="1">
      <c r="A1121" s="284" t="str">
        <f>IF('Data invoice'!J1236=0,"",'Data invoice'!K1236)</f>
        <v/>
      </c>
      <c r="B1121" s="284" t="str">
        <f>IF('Data invoice'!K1236=0,"",'Data invoice'!L1236)</f>
        <v/>
      </c>
      <c r="C1121" s="284" t="str">
        <f>IF('Data invoice'!L1236=0,"",'Data invoice'!M1236)</f>
        <v/>
      </c>
      <c r="D1121" s="284" t="str">
        <f>IF('Data invoice'!M1236=0,"",'Data invoice'!N1236)</f>
        <v/>
      </c>
      <c r="E1121" s="284" t="str">
        <f>IF('Data invoice'!N1236=0,"",'Data invoice'!O1236)</f>
        <v/>
      </c>
      <c r="F1121" s="284" t="str">
        <f>IF('Data invoice'!O1236=0,"",'Data invoice'!P1236)</f>
        <v/>
      </c>
      <c r="G1121" s="284" t="str">
        <f>IF('Data invoice'!P1236=0,"",'Data invoice'!Q1236)</f>
        <v/>
      </c>
      <c r="H1121" s="284" t="str">
        <f>IF('Data invoice'!Q1236=0,"",'Data invoice'!R1236)</f>
        <v/>
      </c>
      <c r="I1121" s="320" t="str">
        <f>IF('Data invoice'!R1236=0,"",'Data invoice'!S1236)</f>
        <v/>
      </c>
      <c r="J1121" s="367" t="str">
        <f>IF('Data invoice'!S1236=0,"",'Data invoice'!T1236)</f>
        <v/>
      </c>
    </row>
    <row r="1122" spans="1:10" ht="15" customHeight="1">
      <c r="A1122" s="284" t="str">
        <f>IF('Data invoice'!J1237=0,"",'Data invoice'!K1237)</f>
        <v/>
      </c>
      <c r="B1122" s="284" t="str">
        <f>IF('Data invoice'!K1237=0,"",'Data invoice'!L1237)</f>
        <v/>
      </c>
      <c r="C1122" s="284" t="str">
        <f>IF('Data invoice'!L1237=0,"",'Data invoice'!M1237)</f>
        <v/>
      </c>
      <c r="D1122" s="284" t="str">
        <f>IF('Data invoice'!M1237=0,"",'Data invoice'!N1237)</f>
        <v/>
      </c>
      <c r="E1122" s="284" t="str">
        <f>IF('Data invoice'!N1237=0,"",'Data invoice'!O1237)</f>
        <v/>
      </c>
      <c r="F1122" s="284" t="str">
        <f>IF('Data invoice'!O1237=0,"",'Data invoice'!P1237)</f>
        <v/>
      </c>
      <c r="G1122" s="284" t="str">
        <f>IF('Data invoice'!P1237=0,"",'Data invoice'!Q1237)</f>
        <v/>
      </c>
      <c r="H1122" s="284" t="str">
        <f>IF('Data invoice'!Q1237=0,"",'Data invoice'!R1237)</f>
        <v/>
      </c>
      <c r="I1122" s="320" t="str">
        <f>IF('Data invoice'!R1237=0,"",'Data invoice'!S1237)</f>
        <v/>
      </c>
      <c r="J1122" s="367" t="str">
        <f>IF('Data invoice'!S1237=0,"",'Data invoice'!T1237)</f>
        <v/>
      </c>
    </row>
    <row r="1123" spans="1:10" ht="15" customHeight="1">
      <c r="A1123" s="284" t="str">
        <f>IF('Data invoice'!J1238=0,"",'Data invoice'!K1238)</f>
        <v/>
      </c>
      <c r="B1123" s="284" t="str">
        <f>IF('Data invoice'!K1238=0,"",'Data invoice'!L1238)</f>
        <v/>
      </c>
      <c r="C1123" s="284" t="str">
        <f>IF('Data invoice'!L1238=0,"",'Data invoice'!M1238)</f>
        <v/>
      </c>
      <c r="D1123" s="284" t="str">
        <f>IF('Data invoice'!M1238=0,"",'Data invoice'!N1238)</f>
        <v/>
      </c>
      <c r="E1123" s="284" t="str">
        <f>IF('Data invoice'!N1238=0,"",'Data invoice'!O1238)</f>
        <v/>
      </c>
      <c r="F1123" s="284" t="str">
        <f>IF('Data invoice'!O1238=0,"",'Data invoice'!P1238)</f>
        <v/>
      </c>
      <c r="G1123" s="284" t="str">
        <f>IF('Data invoice'!P1238=0,"",'Data invoice'!Q1238)</f>
        <v/>
      </c>
      <c r="H1123" s="284" t="str">
        <f>IF('Data invoice'!Q1238=0,"",'Data invoice'!R1238)</f>
        <v/>
      </c>
      <c r="I1123" s="320" t="str">
        <f>IF('Data invoice'!R1238=0,"",'Data invoice'!S1238)</f>
        <v/>
      </c>
      <c r="J1123" s="367" t="str">
        <f>IF('Data invoice'!S1238=0,"",'Data invoice'!T1238)</f>
        <v/>
      </c>
    </row>
    <row r="1124" spans="1:10" ht="15" customHeight="1">
      <c r="A1124" s="284" t="str">
        <f>IF('Data invoice'!J1239=0,"",'Data invoice'!K1239)</f>
        <v/>
      </c>
      <c r="B1124" s="284" t="str">
        <f>IF('Data invoice'!K1239=0,"",'Data invoice'!L1239)</f>
        <v/>
      </c>
      <c r="C1124" s="284" t="str">
        <f>IF('Data invoice'!L1239=0,"",'Data invoice'!M1239)</f>
        <v/>
      </c>
      <c r="D1124" s="284" t="str">
        <f>IF('Data invoice'!M1239=0,"",'Data invoice'!N1239)</f>
        <v/>
      </c>
      <c r="E1124" s="284" t="str">
        <f>IF('Data invoice'!N1239=0,"",'Data invoice'!O1239)</f>
        <v/>
      </c>
      <c r="F1124" s="284" t="str">
        <f>IF('Data invoice'!O1239=0,"",'Data invoice'!P1239)</f>
        <v/>
      </c>
      <c r="G1124" s="284" t="str">
        <f>IF('Data invoice'!P1239=0,"",'Data invoice'!Q1239)</f>
        <v/>
      </c>
      <c r="H1124" s="284" t="str">
        <f>IF('Data invoice'!Q1239=0,"",'Data invoice'!R1239)</f>
        <v/>
      </c>
      <c r="I1124" s="320" t="str">
        <f>IF('Data invoice'!R1239=0,"",'Data invoice'!S1239)</f>
        <v/>
      </c>
      <c r="J1124" s="367" t="str">
        <f>IF('Data invoice'!S1239=0,"",'Data invoice'!T1239)</f>
        <v/>
      </c>
    </row>
    <row r="1125" spans="1:10" ht="15" customHeight="1">
      <c r="A1125" s="284" t="str">
        <f>IF('Data invoice'!J1240=0,"",'Data invoice'!K1240)</f>
        <v/>
      </c>
      <c r="B1125" s="284" t="str">
        <f>IF('Data invoice'!K1240=0,"",'Data invoice'!L1240)</f>
        <v/>
      </c>
      <c r="C1125" s="284" t="str">
        <f>IF('Data invoice'!L1240=0,"",'Data invoice'!M1240)</f>
        <v/>
      </c>
      <c r="D1125" s="284" t="str">
        <f>IF('Data invoice'!M1240=0,"",'Data invoice'!N1240)</f>
        <v/>
      </c>
      <c r="E1125" s="284" t="str">
        <f>IF('Data invoice'!N1240=0,"",'Data invoice'!O1240)</f>
        <v/>
      </c>
      <c r="F1125" s="284" t="str">
        <f>IF('Data invoice'!O1240=0,"",'Data invoice'!P1240)</f>
        <v/>
      </c>
      <c r="G1125" s="284" t="str">
        <f>IF('Data invoice'!P1240=0,"",'Data invoice'!Q1240)</f>
        <v/>
      </c>
      <c r="H1125" s="284" t="str">
        <f>IF('Data invoice'!Q1240=0,"",'Data invoice'!R1240)</f>
        <v/>
      </c>
      <c r="I1125" s="320" t="str">
        <f>IF('Data invoice'!R1240=0,"",'Data invoice'!S1240)</f>
        <v/>
      </c>
      <c r="J1125" s="367" t="str">
        <f>IF('Data invoice'!S1240=0,"",'Data invoice'!T1240)</f>
        <v/>
      </c>
    </row>
    <row r="1126" spans="1:10" ht="15" customHeight="1">
      <c r="A1126" s="284" t="str">
        <f>IF('Data invoice'!J1241=0,"",'Data invoice'!K1241)</f>
        <v/>
      </c>
      <c r="B1126" s="284" t="str">
        <f>IF('Data invoice'!K1241=0,"",'Data invoice'!L1241)</f>
        <v/>
      </c>
      <c r="C1126" s="284" t="str">
        <f>IF('Data invoice'!L1241=0,"",'Data invoice'!M1241)</f>
        <v/>
      </c>
      <c r="D1126" s="284" t="str">
        <f>IF('Data invoice'!M1241=0,"",'Data invoice'!N1241)</f>
        <v/>
      </c>
      <c r="E1126" s="284" t="str">
        <f>IF('Data invoice'!N1241=0,"",'Data invoice'!O1241)</f>
        <v/>
      </c>
      <c r="F1126" s="284" t="str">
        <f>IF('Data invoice'!O1241=0,"",'Data invoice'!P1241)</f>
        <v/>
      </c>
      <c r="G1126" s="284" t="str">
        <f>IF('Data invoice'!P1241=0,"",'Data invoice'!Q1241)</f>
        <v/>
      </c>
      <c r="H1126" s="284" t="str">
        <f>IF('Data invoice'!Q1241=0,"",'Data invoice'!R1241)</f>
        <v/>
      </c>
      <c r="I1126" s="320" t="str">
        <f>IF('Data invoice'!R1241=0,"",'Data invoice'!S1241)</f>
        <v/>
      </c>
      <c r="J1126" s="367" t="str">
        <f>IF('Data invoice'!S1241=0,"",'Data invoice'!T1241)</f>
        <v/>
      </c>
    </row>
    <row r="1127" spans="1:10" ht="15" customHeight="1">
      <c r="A1127" s="284" t="str">
        <f>IF('Data invoice'!J1242=0,"",'Data invoice'!K1242)</f>
        <v/>
      </c>
      <c r="B1127" s="284" t="str">
        <f>IF('Data invoice'!K1242=0,"",'Data invoice'!L1242)</f>
        <v/>
      </c>
      <c r="C1127" s="284" t="str">
        <f>IF('Data invoice'!L1242=0,"",'Data invoice'!M1242)</f>
        <v/>
      </c>
      <c r="D1127" s="284" t="str">
        <f>IF('Data invoice'!M1242=0,"",'Data invoice'!N1242)</f>
        <v/>
      </c>
      <c r="E1127" s="284" t="str">
        <f>IF('Data invoice'!N1242=0,"",'Data invoice'!O1242)</f>
        <v/>
      </c>
      <c r="F1127" s="284" t="str">
        <f>IF('Data invoice'!O1242=0,"",'Data invoice'!P1242)</f>
        <v/>
      </c>
      <c r="G1127" s="284" t="str">
        <f>IF('Data invoice'!P1242=0,"",'Data invoice'!Q1242)</f>
        <v/>
      </c>
      <c r="H1127" s="284" t="str">
        <f>IF('Data invoice'!Q1242=0,"",'Data invoice'!R1242)</f>
        <v/>
      </c>
      <c r="I1127" s="320" t="str">
        <f>IF('Data invoice'!R1242=0,"",'Data invoice'!S1242)</f>
        <v/>
      </c>
      <c r="J1127" s="367" t="str">
        <f>IF('Data invoice'!S1242=0,"",'Data invoice'!T1242)</f>
        <v/>
      </c>
    </row>
    <row r="1128" spans="1:10" ht="15" customHeight="1">
      <c r="A1128" s="284" t="str">
        <f>IF('Data invoice'!J1243=0,"",'Data invoice'!K1243)</f>
        <v/>
      </c>
      <c r="B1128" s="284" t="str">
        <f>IF('Data invoice'!K1243=0,"",'Data invoice'!L1243)</f>
        <v/>
      </c>
      <c r="C1128" s="284" t="str">
        <f>IF('Data invoice'!L1243=0,"",'Data invoice'!M1243)</f>
        <v/>
      </c>
      <c r="D1128" s="284" t="str">
        <f>IF('Data invoice'!M1243=0,"",'Data invoice'!N1243)</f>
        <v/>
      </c>
      <c r="E1128" s="284" t="str">
        <f>IF('Data invoice'!N1243=0,"",'Data invoice'!O1243)</f>
        <v/>
      </c>
      <c r="F1128" s="284" t="str">
        <f>IF('Data invoice'!O1243=0,"",'Data invoice'!P1243)</f>
        <v/>
      </c>
      <c r="G1128" s="284" t="str">
        <f>IF('Data invoice'!P1243=0,"",'Data invoice'!Q1243)</f>
        <v/>
      </c>
      <c r="H1128" s="284" t="str">
        <f>IF('Data invoice'!Q1243=0,"",'Data invoice'!R1243)</f>
        <v/>
      </c>
      <c r="I1128" s="320" t="str">
        <f>IF('Data invoice'!R1243=0,"",'Data invoice'!S1243)</f>
        <v/>
      </c>
      <c r="J1128" s="367" t="str">
        <f>IF('Data invoice'!S1243=0,"",'Data invoice'!T1243)</f>
        <v/>
      </c>
    </row>
    <row r="1129" spans="1:10" ht="15" customHeight="1">
      <c r="A1129" s="284" t="str">
        <f>IF('Data invoice'!J1244=0,"",'Data invoice'!K1244)</f>
        <v/>
      </c>
      <c r="B1129" s="284" t="str">
        <f>IF('Data invoice'!K1244=0,"",'Data invoice'!L1244)</f>
        <v/>
      </c>
      <c r="C1129" s="284" t="str">
        <f>IF('Data invoice'!L1244=0,"",'Data invoice'!M1244)</f>
        <v/>
      </c>
      <c r="D1129" s="284" t="str">
        <f>IF('Data invoice'!M1244=0,"",'Data invoice'!N1244)</f>
        <v/>
      </c>
      <c r="E1129" s="284" t="str">
        <f>IF('Data invoice'!N1244=0,"",'Data invoice'!O1244)</f>
        <v/>
      </c>
      <c r="F1129" s="284" t="str">
        <f>IF('Data invoice'!O1244=0,"",'Data invoice'!P1244)</f>
        <v/>
      </c>
      <c r="G1129" s="284" t="str">
        <f>IF('Data invoice'!P1244=0,"",'Data invoice'!Q1244)</f>
        <v/>
      </c>
      <c r="H1129" s="284" t="str">
        <f>IF('Data invoice'!Q1244=0,"",'Data invoice'!R1244)</f>
        <v/>
      </c>
      <c r="I1129" s="320" t="str">
        <f>IF('Data invoice'!R1244=0,"",'Data invoice'!S1244)</f>
        <v/>
      </c>
      <c r="J1129" s="367" t="str">
        <f>IF('Data invoice'!S1244=0,"",'Data invoice'!T1244)</f>
        <v/>
      </c>
    </row>
    <row r="1130" spans="1:10" ht="15" customHeight="1">
      <c r="A1130" s="284" t="str">
        <f>IF('Data invoice'!J1245=0,"",'Data invoice'!K1245)</f>
        <v/>
      </c>
      <c r="B1130" s="284" t="str">
        <f>IF('Data invoice'!K1245=0,"",'Data invoice'!L1245)</f>
        <v/>
      </c>
      <c r="C1130" s="284" t="str">
        <f>IF('Data invoice'!L1245=0,"",'Data invoice'!M1245)</f>
        <v/>
      </c>
      <c r="D1130" s="284" t="str">
        <f>IF('Data invoice'!M1245=0,"",'Data invoice'!N1245)</f>
        <v/>
      </c>
      <c r="E1130" s="284" t="str">
        <f>IF('Data invoice'!N1245=0,"",'Data invoice'!O1245)</f>
        <v/>
      </c>
      <c r="F1130" s="284" t="str">
        <f>IF('Data invoice'!O1245=0,"",'Data invoice'!P1245)</f>
        <v/>
      </c>
      <c r="G1130" s="284" t="str">
        <f>IF('Data invoice'!P1245=0,"",'Data invoice'!Q1245)</f>
        <v/>
      </c>
      <c r="H1130" s="284" t="str">
        <f>IF('Data invoice'!Q1245=0,"",'Data invoice'!R1245)</f>
        <v/>
      </c>
      <c r="I1130" s="320" t="str">
        <f>IF('Data invoice'!R1245=0,"",'Data invoice'!S1245)</f>
        <v/>
      </c>
      <c r="J1130" s="367" t="str">
        <f>IF('Data invoice'!S1245=0,"",'Data invoice'!T1245)</f>
        <v/>
      </c>
    </row>
    <row r="1131" spans="1:10" ht="15" customHeight="1">
      <c r="A1131" s="284" t="str">
        <f>IF('Data invoice'!J1246=0,"",'Data invoice'!K1246)</f>
        <v/>
      </c>
      <c r="B1131" s="284" t="str">
        <f>IF('Data invoice'!K1246=0,"",'Data invoice'!L1246)</f>
        <v/>
      </c>
      <c r="C1131" s="284" t="str">
        <f>IF('Data invoice'!L1246=0,"",'Data invoice'!M1246)</f>
        <v/>
      </c>
      <c r="D1131" s="284" t="str">
        <f>IF('Data invoice'!M1246=0,"",'Data invoice'!N1246)</f>
        <v/>
      </c>
      <c r="E1131" s="284" t="str">
        <f>IF('Data invoice'!N1246=0,"",'Data invoice'!O1246)</f>
        <v/>
      </c>
      <c r="F1131" s="284" t="str">
        <f>IF('Data invoice'!O1246=0,"",'Data invoice'!P1246)</f>
        <v/>
      </c>
      <c r="G1131" s="284" t="str">
        <f>IF('Data invoice'!P1246=0,"",'Data invoice'!Q1246)</f>
        <v/>
      </c>
      <c r="H1131" s="284" t="str">
        <f>IF('Data invoice'!Q1246=0,"",'Data invoice'!R1246)</f>
        <v/>
      </c>
      <c r="I1131" s="320" t="str">
        <f>IF('Data invoice'!R1246=0,"",'Data invoice'!S1246)</f>
        <v/>
      </c>
      <c r="J1131" s="367" t="str">
        <f>IF('Data invoice'!S1246=0,"",'Data invoice'!T1246)</f>
        <v/>
      </c>
    </row>
    <row r="1132" spans="1:10" ht="15" customHeight="1">
      <c r="A1132" s="284" t="str">
        <f>IF('Data invoice'!J1247=0,"",'Data invoice'!K1247)</f>
        <v/>
      </c>
      <c r="B1132" s="284" t="str">
        <f>IF('Data invoice'!K1247=0,"",'Data invoice'!L1247)</f>
        <v/>
      </c>
      <c r="C1132" s="284" t="str">
        <f>IF('Data invoice'!L1247=0,"",'Data invoice'!M1247)</f>
        <v/>
      </c>
      <c r="D1132" s="284" t="str">
        <f>IF('Data invoice'!M1247=0,"",'Data invoice'!N1247)</f>
        <v/>
      </c>
      <c r="E1132" s="284" t="str">
        <f>IF('Data invoice'!N1247=0,"",'Data invoice'!O1247)</f>
        <v/>
      </c>
      <c r="F1132" s="284" t="str">
        <f>IF('Data invoice'!O1247=0,"",'Data invoice'!P1247)</f>
        <v/>
      </c>
      <c r="G1132" s="284" t="str">
        <f>IF('Data invoice'!P1247=0,"",'Data invoice'!Q1247)</f>
        <v/>
      </c>
      <c r="H1132" s="284" t="str">
        <f>IF('Data invoice'!Q1247=0,"",'Data invoice'!R1247)</f>
        <v/>
      </c>
      <c r="I1132" s="320" t="str">
        <f>IF('Data invoice'!R1247=0,"",'Data invoice'!S1247)</f>
        <v/>
      </c>
      <c r="J1132" s="367" t="str">
        <f>IF('Data invoice'!S1247=0,"",'Data invoice'!T1247)</f>
        <v/>
      </c>
    </row>
    <row r="1133" spans="1:10" ht="15" customHeight="1">
      <c r="A1133" s="284" t="str">
        <f>IF('Data invoice'!J1248=0,"",'Data invoice'!K1248)</f>
        <v/>
      </c>
      <c r="B1133" s="284" t="str">
        <f>IF('Data invoice'!K1248=0,"",'Data invoice'!L1248)</f>
        <v/>
      </c>
      <c r="C1133" s="284" t="str">
        <f>IF('Data invoice'!L1248=0,"",'Data invoice'!M1248)</f>
        <v/>
      </c>
      <c r="D1133" s="284" t="str">
        <f>IF('Data invoice'!M1248=0,"",'Data invoice'!N1248)</f>
        <v/>
      </c>
      <c r="E1133" s="284" t="str">
        <f>IF('Data invoice'!N1248=0,"",'Data invoice'!O1248)</f>
        <v/>
      </c>
      <c r="F1133" s="284" t="str">
        <f>IF('Data invoice'!O1248=0,"",'Data invoice'!P1248)</f>
        <v/>
      </c>
      <c r="G1133" s="284" t="str">
        <f>IF('Data invoice'!P1248=0,"",'Data invoice'!Q1248)</f>
        <v/>
      </c>
      <c r="H1133" s="284" t="str">
        <f>IF('Data invoice'!Q1248=0,"",'Data invoice'!R1248)</f>
        <v/>
      </c>
      <c r="I1133" s="320" t="str">
        <f>IF('Data invoice'!R1248=0,"",'Data invoice'!S1248)</f>
        <v/>
      </c>
      <c r="J1133" s="367" t="str">
        <f>IF('Data invoice'!S1248=0,"",'Data invoice'!T1248)</f>
        <v/>
      </c>
    </row>
    <row r="1134" spans="1:10" ht="15" customHeight="1">
      <c r="A1134" s="284" t="str">
        <f>IF('Data invoice'!J1249=0,"",'Data invoice'!K1249)</f>
        <v/>
      </c>
      <c r="B1134" s="284" t="str">
        <f>IF('Data invoice'!K1249=0,"",'Data invoice'!L1249)</f>
        <v/>
      </c>
      <c r="C1134" s="284" t="str">
        <f>IF('Data invoice'!L1249=0,"",'Data invoice'!M1249)</f>
        <v/>
      </c>
      <c r="D1134" s="284" t="str">
        <f>IF('Data invoice'!M1249=0,"",'Data invoice'!N1249)</f>
        <v/>
      </c>
      <c r="E1134" s="284" t="str">
        <f>IF('Data invoice'!N1249=0,"",'Data invoice'!O1249)</f>
        <v/>
      </c>
      <c r="F1134" s="284" t="str">
        <f>IF('Data invoice'!O1249=0,"",'Data invoice'!P1249)</f>
        <v/>
      </c>
      <c r="G1134" s="284" t="str">
        <f>IF('Data invoice'!P1249=0,"",'Data invoice'!Q1249)</f>
        <v/>
      </c>
      <c r="H1134" s="284" t="str">
        <f>IF('Data invoice'!Q1249=0,"",'Data invoice'!R1249)</f>
        <v/>
      </c>
      <c r="I1134" s="320" t="str">
        <f>IF('Data invoice'!R1249=0,"",'Data invoice'!S1249)</f>
        <v/>
      </c>
      <c r="J1134" s="367" t="str">
        <f>IF('Data invoice'!S1249=0,"",'Data invoice'!T1249)</f>
        <v/>
      </c>
    </row>
    <row r="1135" spans="1:10" ht="15" customHeight="1">
      <c r="A1135" s="284" t="str">
        <f>IF('Data invoice'!J1250=0,"",'Data invoice'!K1250)</f>
        <v/>
      </c>
      <c r="B1135" s="284" t="str">
        <f>IF('Data invoice'!K1250=0,"",'Data invoice'!L1250)</f>
        <v/>
      </c>
      <c r="C1135" s="284" t="str">
        <f>IF('Data invoice'!L1250=0,"",'Data invoice'!M1250)</f>
        <v/>
      </c>
      <c r="D1135" s="284" t="str">
        <f>IF('Data invoice'!M1250=0,"",'Data invoice'!N1250)</f>
        <v/>
      </c>
      <c r="E1135" s="284" t="str">
        <f>IF('Data invoice'!N1250=0,"",'Data invoice'!O1250)</f>
        <v/>
      </c>
      <c r="F1135" s="284" t="str">
        <f>IF('Data invoice'!O1250=0,"",'Data invoice'!P1250)</f>
        <v/>
      </c>
      <c r="G1135" s="284" t="str">
        <f>IF('Data invoice'!P1250=0,"",'Data invoice'!Q1250)</f>
        <v/>
      </c>
      <c r="H1135" s="284" t="str">
        <f>IF('Data invoice'!Q1250=0,"",'Data invoice'!R1250)</f>
        <v/>
      </c>
      <c r="I1135" s="320" t="str">
        <f>IF('Data invoice'!R1250=0,"",'Data invoice'!S1250)</f>
        <v/>
      </c>
      <c r="J1135" s="367" t="str">
        <f>IF('Data invoice'!S1250=0,"",'Data invoice'!T1250)</f>
        <v/>
      </c>
    </row>
    <row r="1136" spans="1:10" ht="15" customHeight="1">
      <c r="A1136" s="284" t="str">
        <f>IF('Data invoice'!J1251=0,"",'Data invoice'!K1251)</f>
        <v/>
      </c>
      <c r="B1136" s="284" t="str">
        <f>IF('Data invoice'!K1251=0,"",'Data invoice'!L1251)</f>
        <v/>
      </c>
      <c r="C1136" s="284" t="str">
        <f>IF('Data invoice'!L1251=0,"",'Data invoice'!M1251)</f>
        <v/>
      </c>
      <c r="D1136" s="284" t="str">
        <f>IF('Data invoice'!M1251=0,"",'Data invoice'!N1251)</f>
        <v/>
      </c>
      <c r="E1136" s="284" t="str">
        <f>IF('Data invoice'!N1251=0,"",'Data invoice'!O1251)</f>
        <v/>
      </c>
      <c r="F1136" s="284" t="str">
        <f>IF('Data invoice'!O1251=0,"",'Data invoice'!P1251)</f>
        <v/>
      </c>
      <c r="G1136" s="284" t="str">
        <f>IF('Data invoice'!P1251=0,"",'Data invoice'!Q1251)</f>
        <v/>
      </c>
      <c r="H1136" s="284" t="str">
        <f>IF('Data invoice'!Q1251=0,"",'Data invoice'!R1251)</f>
        <v/>
      </c>
      <c r="I1136" s="320" t="str">
        <f>IF('Data invoice'!R1251=0,"",'Data invoice'!S1251)</f>
        <v/>
      </c>
      <c r="J1136" s="367" t="str">
        <f>IF('Data invoice'!S1251=0,"",'Data invoice'!T1251)</f>
        <v/>
      </c>
    </row>
    <row r="1137" spans="1:10" ht="15" customHeight="1">
      <c r="A1137" s="284" t="str">
        <f>IF('Data invoice'!J1252=0,"",'Data invoice'!K1252)</f>
        <v/>
      </c>
      <c r="B1137" s="284" t="str">
        <f>IF('Data invoice'!K1252=0,"",'Data invoice'!L1252)</f>
        <v/>
      </c>
      <c r="C1137" s="284" t="str">
        <f>IF('Data invoice'!L1252=0,"",'Data invoice'!M1252)</f>
        <v/>
      </c>
      <c r="D1137" s="284" t="str">
        <f>IF('Data invoice'!M1252=0,"",'Data invoice'!N1252)</f>
        <v/>
      </c>
      <c r="E1137" s="284" t="str">
        <f>IF('Data invoice'!N1252=0,"",'Data invoice'!O1252)</f>
        <v/>
      </c>
      <c r="F1137" s="284" t="str">
        <f>IF('Data invoice'!O1252=0,"",'Data invoice'!P1252)</f>
        <v/>
      </c>
      <c r="G1137" s="284" t="str">
        <f>IF('Data invoice'!P1252=0,"",'Data invoice'!Q1252)</f>
        <v/>
      </c>
      <c r="H1137" s="284" t="str">
        <f>IF('Data invoice'!Q1252=0,"",'Data invoice'!R1252)</f>
        <v/>
      </c>
      <c r="I1137" s="320" t="str">
        <f>IF('Data invoice'!R1252=0,"",'Data invoice'!S1252)</f>
        <v/>
      </c>
      <c r="J1137" s="367" t="str">
        <f>IF('Data invoice'!S1252=0,"",'Data invoice'!T1252)</f>
        <v/>
      </c>
    </row>
    <row r="1138" spans="1:10" ht="15" customHeight="1">
      <c r="A1138" s="284" t="str">
        <f>IF('Data invoice'!J1253=0,"",'Data invoice'!K1253)</f>
        <v/>
      </c>
      <c r="B1138" s="284" t="str">
        <f>IF('Data invoice'!K1253=0,"",'Data invoice'!L1253)</f>
        <v/>
      </c>
      <c r="C1138" s="284" t="str">
        <f>IF('Data invoice'!L1253=0,"",'Data invoice'!M1253)</f>
        <v/>
      </c>
      <c r="D1138" s="284" t="str">
        <f>IF('Data invoice'!M1253=0,"",'Data invoice'!N1253)</f>
        <v/>
      </c>
      <c r="E1138" s="284" t="str">
        <f>IF('Data invoice'!N1253=0,"",'Data invoice'!O1253)</f>
        <v/>
      </c>
      <c r="F1138" s="284" t="str">
        <f>IF('Data invoice'!O1253=0,"",'Data invoice'!P1253)</f>
        <v/>
      </c>
      <c r="G1138" s="284" t="str">
        <f>IF('Data invoice'!P1253=0,"",'Data invoice'!Q1253)</f>
        <v/>
      </c>
      <c r="H1138" s="284" t="str">
        <f>IF('Data invoice'!Q1253=0,"",'Data invoice'!R1253)</f>
        <v/>
      </c>
      <c r="I1138" s="320" t="str">
        <f>IF('Data invoice'!R1253=0,"",'Data invoice'!S1253)</f>
        <v/>
      </c>
      <c r="J1138" s="367" t="str">
        <f>IF('Data invoice'!S1253=0,"",'Data invoice'!T1253)</f>
        <v/>
      </c>
    </row>
    <row r="1139" spans="1:10" ht="15" customHeight="1">
      <c r="A1139" s="284" t="str">
        <f>IF('Data invoice'!J1254=0,"",'Data invoice'!K1254)</f>
        <v/>
      </c>
      <c r="B1139" s="284" t="str">
        <f>IF('Data invoice'!K1254=0,"",'Data invoice'!L1254)</f>
        <v/>
      </c>
      <c r="C1139" s="284" t="str">
        <f>IF('Data invoice'!L1254=0,"",'Data invoice'!M1254)</f>
        <v/>
      </c>
      <c r="D1139" s="284" t="str">
        <f>IF('Data invoice'!M1254=0,"",'Data invoice'!N1254)</f>
        <v/>
      </c>
      <c r="E1139" s="284" t="str">
        <f>IF('Data invoice'!N1254=0,"",'Data invoice'!O1254)</f>
        <v/>
      </c>
      <c r="F1139" s="284" t="str">
        <f>IF('Data invoice'!O1254=0,"",'Data invoice'!P1254)</f>
        <v/>
      </c>
      <c r="G1139" s="284" t="str">
        <f>IF('Data invoice'!P1254=0,"",'Data invoice'!Q1254)</f>
        <v/>
      </c>
      <c r="H1139" s="284" t="str">
        <f>IF('Data invoice'!Q1254=0,"",'Data invoice'!R1254)</f>
        <v/>
      </c>
      <c r="I1139" s="320" t="str">
        <f>IF('Data invoice'!R1254=0,"",'Data invoice'!S1254)</f>
        <v/>
      </c>
      <c r="J1139" s="367" t="str">
        <f>IF('Data invoice'!S1254=0,"",'Data invoice'!T1254)</f>
        <v/>
      </c>
    </row>
    <row r="1140" spans="1:10" ht="15" customHeight="1">
      <c r="A1140" s="284" t="str">
        <f>IF('Data invoice'!J1255=0,"",'Data invoice'!K1255)</f>
        <v/>
      </c>
      <c r="B1140" s="284" t="str">
        <f>IF('Data invoice'!K1255=0,"",'Data invoice'!L1255)</f>
        <v/>
      </c>
      <c r="C1140" s="284" t="str">
        <f>IF('Data invoice'!L1255=0,"",'Data invoice'!M1255)</f>
        <v/>
      </c>
      <c r="D1140" s="284" t="str">
        <f>IF('Data invoice'!M1255=0,"",'Data invoice'!N1255)</f>
        <v/>
      </c>
      <c r="E1140" s="284" t="str">
        <f>IF('Data invoice'!N1255=0,"",'Data invoice'!O1255)</f>
        <v/>
      </c>
      <c r="F1140" s="284" t="str">
        <f>IF('Data invoice'!O1255=0,"",'Data invoice'!P1255)</f>
        <v/>
      </c>
      <c r="G1140" s="284" t="str">
        <f>IF('Data invoice'!P1255=0,"",'Data invoice'!Q1255)</f>
        <v/>
      </c>
      <c r="H1140" s="284" t="str">
        <f>IF('Data invoice'!Q1255=0,"",'Data invoice'!R1255)</f>
        <v/>
      </c>
      <c r="I1140" s="320" t="str">
        <f>IF('Data invoice'!R1255=0,"",'Data invoice'!S1255)</f>
        <v/>
      </c>
      <c r="J1140" s="367" t="str">
        <f>IF('Data invoice'!S1255=0,"",'Data invoice'!T1255)</f>
        <v/>
      </c>
    </row>
    <row r="1141" spans="1:10" ht="15" customHeight="1">
      <c r="A1141" s="284" t="str">
        <f>IF('Data invoice'!J1256=0,"",'Data invoice'!K1256)</f>
        <v/>
      </c>
      <c r="B1141" s="284" t="str">
        <f>IF('Data invoice'!K1256=0,"",'Data invoice'!L1256)</f>
        <v/>
      </c>
      <c r="C1141" s="284" t="str">
        <f>IF('Data invoice'!L1256=0,"",'Data invoice'!M1256)</f>
        <v/>
      </c>
      <c r="D1141" s="284" t="str">
        <f>IF('Data invoice'!M1256=0,"",'Data invoice'!N1256)</f>
        <v/>
      </c>
      <c r="E1141" s="284" t="str">
        <f>IF('Data invoice'!N1256=0,"",'Data invoice'!O1256)</f>
        <v/>
      </c>
      <c r="F1141" s="284" t="str">
        <f>IF('Data invoice'!O1256=0,"",'Data invoice'!P1256)</f>
        <v/>
      </c>
      <c r="G1141" s="284" t="str">
        <f>IF('Data invoice'!P1256=0,"",'Data invoice'!Q1256)</f>
        <v/>
      </c>
      <c r="H1141" s="284" t="str">
        <f>IF('Data invoice'!Q1256=0,"",'Data invoice'!R1256)</f>
        <v/>
      </c>
      <c r="I1141" s="320" t="str">
        <f>IF('Data invoice'!R1256=0,"",'Data invoice'!S1256)</f>
        <v/>
      </c>
      <c r="J1141" s="367" t="str">
        <f>IF('Data invoice'!S1256=0,"",'Data invoice'!T1256)</f>
        <v/>
      </c>
    </row>
    <row r="1142" spans="1:10" ht="15" customHeight="1">
      <c r="A1142" s="284" t="str">
        <f>IF('Data invoice'!J1257=0,"",'Data invoice'!K1257)</f>
        <v/>
      </c>
      <c r="B1142" s="284" t="str">
        <f>IF('Data invoice'!K1257=0,"",'Data invoice'!L1257)</f>
        <v/>
      </c>
      <c r="C1142" s="284" t="str">
        <f>IF('Data invoice'!L1257=0,"",'Data invoice'!M1257)</f>
        <v/>
      </c>
      <c r="D1142" s="284" t="str">
        <f>IF('Data invoice'!M1257=0,"",'Data invoice'!N1257)</f>
        <v/>
      </c>
      <c r="E1142" s="284" t="str">
        <f>IF('Data invoice'!N1257=0,"",'Data invoice'!O1257)</f>
        <v/>
      </c>
      <c r="F1142" s="284" t="str">
        <f>IF('Data invoice'!O1257=0,"",'Data invoice'!P1257)</f>
        <v/>
      </c>
      <c r="G1142" s="284" t="str">
        <f>IF('Data invoice'!P1257=0,"",'Data invoice'!Q1257)</f>
        <v/>
      </c>
      <c r="H1142" s="284" t="str">
        <f>IF('Data invoice'!Q1257=0,"",'Data invoice'!R1257)</f>
        <v/>
      </c>
      <c r="I1142" s="320" t="str">
        <f>IF('Data invoice'!R1257=0,"",'Data invoice'!S1257)</f>
        <v/>
      </c>
      <c r="J1142" s="367" t="str">
        <f>IF('Data invoice'!S1257=0,"",'Data invoice'!T1257)</f>
        <v/>
      </c>
    </row>
    <row r="1143" spans="1:10" ht="15" customHeight="1">
      <c r="A1143" s="284" t="str">
        <f>IF('Data invoice'!J1258=0,"",'Data invoice'!K1258)</f>
        <v/>
      </c>
      <c r="B1143" s="284" t="str">
        <f>IF('Data invoice'!K1258=0,"",'Data invoice'!L1258)</f>
        <v/>
      </c>
      <c r="C1143" s="284" t="str">
        <f>IF('Data invoice'!L1258=0,"",'Data invoice'!M1258)</f>
        <v/>
      </c>
      <c r="D1143" s="284" t="str">
        <f>IF('Data invoice'!M1258=0,"",'Data invoice'!N1258)</f>
        <v/>
      </c>
      <c r="E1143" s="284" t="str">
        <f>IF('Data invoice'!N1258=0,"",'Data invoice'!O1258)</f>
        <v/>
      </c>
      <c r="F1143" s="284" t="str">
        <f>IF('Data invoice'!O1258=0,"",'Data invoice'!P1258)</f>
        <v/>
      </c>
      <c r="G1143" s="284" t="str">
        <f>IF('Data invoice'!P1258=0,"",'Data invoice'!Q1258)</f>
        <v/>
      </c>
      <c r="H1143" s="284" t="str">
        <f>IF('Data invoice'!Q1258=0,"",'Data invoice'!R1258)</f>
        <v/>
      </c>
      <c r="I1143" s="320" t="str">
        <f>IF('Data invoice'!R1258=0,"",'Data invoice'!S1258)</f>
        <v/>
      </c>
      <c r="J1143" s="367" t="str">
        <f>IF('Data invoice'!S1258=0,"",'Data invoice'!T1258)</f>
        <v/>
      </c>
    </row>
    <row r="1144" spans="1:10" ht="15" customHeight="1">
      <c r="A1144" s="284" t="str">
        <f>IF('Data invoice'!J1259=0,"",'Data invoice'!K1259)</f>
        <v/>
      </c>
      <c r="B1144" s="284" t="str">
        <f>IF('Data invoice'!K1259=0,"",'Data invoice'!L1259)</f>
        <v/>
      </c>
      <c r="C1144" s="284" t="str">
        <f>IF('Data invoice'!L1259=0,"",'Data invoice'!M1259)</f>
        <v/>
      </c>
      <c r="D1144" s="284" t="str">
        <f>IF('Data invoice'!M1259=0,"",'Data invoice'!N1259)</f>
        <v/>
      </c>
      <c r="E1144" s="284" t="str">
        <f>IF('Data invoice'!N1259=0,"",'Data invoice'!O1259)</f>
        <v/>
      </c>
      <c r="F1144" s="284" t="str">
        <f>IF('Data invoice'!O1259=0,"",'Data invoice'!P1259)</f>
        <v/>
      </c>
      <c r="G1144" s="284" t="str">
        <f>IF('Data invoice'!P1259=0,"",'Data invoice'!Q1259)</f>
        <v/>
      </c>
      <c r="H1144" s="284" t="str">
        <f>IF('Data invoice'!Q1259=0,"",'Data invoice'!R1259)</f>
        <v/>
      </c>
      <c r="I1144" s="320" t="str">
        <f>IF('Data invoice'!R1259=0,"",'Data invoice'!S1259)</f>
        <v/>
      </c>
      <c r="J1144" s="367" t="str">
        <f>IF('Data invoice'!S1259=0,"",'Data invoice'!T1259)</f>
        <v/>
      </c>
    </row>
    <row r="1145" spans="1:10" ht="15" customHeight="1">
      <c r="A1145" s="284" t="str">
        <f>IF('Data invoice'!J1260=0,"",'Data invoice'!K1260)</f>
        <v/>
      </c>
      <c r="B1145" s="284" t="str">
        <f>IF('Data invoice'!K1260=0,"",'Data invoice'!L1260)</f>
        <v/>
      </c>
      <c r="C1145" s="284" t="str">
        <f>IF('Data invoice'!L1260=0,"",'Data invoice'!M1260)</f>
        <v/>
      </c>
      <c r="D1145" s="284" t="str">
        <f>IF('Data invoice'!M1260=0,"",'Data invoice'!N1260)</f>
        <v/>
      </c>
      <c r="E1145" s="284" t="str">
        <f>IF('Data invoice'!N1260=0,"",'Data invoice'!O1260)</f>
        <v/>
      </c>
      <c r="F1145" s="284" t="str">
        <f>IF('Data invoice'!O1260=0,"",'Data invoice'!P1260)</f>
        <v/>
      </c>
      <c r="G1145" s="284" t="str">
        <f>IF('Data invoice'!P1260=0,"",'Data invoice'!Q1260)</f>
        <v/>
      </c>
      <c r="H1145" s="284" t="str">
        <f>IF('Data invoice'!Q1260=0,"",'Data invoice'!R1260)</f>
        <v/>
      </c>
      <c r="I1145" s="320" t="str">
        <f>IF('Data invoice'!R1260=0,"",'Data invoice'!S1260)</f>
        <v/>
      </c>
      <c r="J1145" s="367" t="str">
        <f>IF('Data invoice'!S1260=0,"",'Data invoice'!T1260)</f>
        <v/>
      </c>
    </row>
    <row r="1146" spans="1:10" ht="15" customHeight="1">
      <c r="A1146" s="284" t="str">
        <f>IF('Data invoice'!J1261=0,"",'Data invoice'!K1261)</f>
        <v/>
      </c>
      <c r="B1146" s="284" t="str">
        <f>IF('Data invoice'!K1261=0,"",'Data invoice'!L1261)</f>
        <v/>
      </c>
      <c r="C1146" s="284" t="str">
        <f>IF('Data invoice'!L1261=0,"",'Data invoice'!M1261)</f>
        <v/>
      </c>
      <c r="D1146" s="284" t="str">
        <f>IF('Data invoice'!M1261=0,"",'Data invoice'!N1261)</f>
        <v/>
      </c>
      <c r="E1146" s="284" t="str">
        <f>IF('Data invoice'!N1261=0,"",'Data invoice'!O1261)</f>
        <v/>
      </c>
      <c r="F1146" s="284" t="str">
        <f>IF('Data invoice'!O1261=0,"",'Data invoice'!P1261)</f>
        <v/>
      </c>
      <c r="G1146" s="284" t="str">
        <f>IF('Data invoice'!P1261=0,"",'Data invoice'!Q1261)</f>
        <v/>
      </c>
      <c r="H1146" s="284" t="str">
        <f>IF('Data invoice'!Q1261=0,"",'Data invoice'!R1261)</f>
        <v/>
      </c>
      <c r="I1146" s="320" t="str">
        <f>IF('Data invoice'!R1261=0,"",'Data invoice'!S1261)</f>
        <v/>
      </c>
      <c r="J1146" s="367" t="str">
        <f>IF('Data invoice'!S1261=0,"",'Data invoice'!T1261)</f>
        <v/>
      </c>
    </row>
    <row r="1147" spans="1:10" ht="15" customHeight="1">
      <c r="A1147" s="284" t="str">
        <f>IF('Data invoice'!J1262=0,"",'Data invoice'!K1262)</f>
        <v/>
      </c>
      <c r="B1147" s="284" t="str">
        <f>IF('Data invoice'!K1262=0,"",'Data invoice'!L1262)</f>
        <v/>
      </c>
      <c r="C1147" s="284" t="str">
        <f>IF('Data invoice'!L1262=0,"",'Data invoice'!M1262)</f>
        <v/>
      </c>
      <c r="D1147" s="284" t="str">
        <f>IF('Data invoice'!M1262=0,"",'Data invoice'!N1262)</f>
        <v/>
      </c>
      <c r="E1147" s="284" t="str">
        <f>IF('Data invoice'!N1262=0,"",'Data invoice'!O1262)</f>
        <v/>
      </c>
      <c r="F1147" s="284" t="str">
        <f>IF('Data invoice'!O1262=0,"",'Data invoice'!P1262)</f>
        <v/>
      </c>
      <c r="G1147" s="284" t="str">
        <f>IF('Data invoice'!P1262=0,"",'Data invoice'!Q1262)</f>
        <v/>
      </c>
      <c r="H1147" s="284" t="str">
        <f>IF('Data invoice'!Q1262=0,"",'Data invoice'!R1262)</f>
        <v/>
      </c>
      <c r="I1147" s="320" t="str">
        <f>IF('Data invoice'!R1262=0,"",'Data invoice'!S1262)</f>
        <v/>
      </c>
      <c r="J1147" s="367" t="str">
        <f>IF('Data invoice'!S1262=0,"",'Data invoice'!T1262)</f>
        <v/>
      </c>
    </row>
    <row r="1148" spans="1:10" ht="15" customHeight="1">
      <c r="A1148" s="284" t="str">
        <f>IF('Data invoice'!J1263=0,"",'Data invoice'!K1263)</f>
        <v/>
      </c>
      <c r="B1148" s="284" t="str">
        <f>IF('Data invoice'!K1263=0,"",'Data invoice'!L1263)</f>
        <v/>
      </c>
      <c r="C1148" s="284" t="str">
        <f>IF('Data invoice'!L1263=0,"",'Data invoice'!M1263)</f>
        <v/>
      </c>
      <c r="D1148" s="284" t="str">
        <f>IF('Data invoice'!M1263=0,"",'Data invoice'!N1263)</f>
        <v/>
      </c>
      <c r="E1148" s="284" t="str">
        <f>IF('Data invoice'!N1263=0,"",'Data invoice'!O1263)</f>
        <v/>
      </c>
      <c r="F1148" s="284" t="str">
        <f>IF('Data invoice'!O1263=0,"",'Data invoice'!P1263)</f>
        <v/>
      </c>
      <c r="G1148" s="284" t="str">
        <f>IF('Data invoice'!P1263=0,"",'Data invoice'!Q1263)</f>
        <v/>
      </c>
      <c r="H1148" s="284" t="str">
        <f>IF('Data invoice'!Q1263=0,"",'Data invoice'!R1263)</f>
        <v/>
      </c>
      <c r="I1148" s="320" t="str">
        <f>IF('Data invoice'!R1263=0,"",'Data invoice'!S1263)</f>
        <v/>
      </c>
      <c r="J1148" s="367" t="str">
        <f>IF('Data invoice'!S1263=0,"",'Data invoice'!T1263)</f>
        <v/>
      </c>
    </row>
    <row r="1149" spans="1:10" ht="15" customHeight="1">
      <c r="A1149" s="284" t="str">
        <f>IF('Data invoice'!J1264=0,"",'Data invoice'!K1264)</f>
        <v/>
      </c>
      <c r="B1149" s="284" t="str">
        <f>IF('Data invoice'!K1264=0,"",'Data invoice'!L1264)</f>
        <v/>
      </c>
      <c r="C1149" s="284" t="str">
        <f>IF('Data invoice'!L1264=0,"",'Data invoice'!M1264)</f>
        <v/>
      </c>
      <c r="D1149" s="284" t="str">
        <f>IF('Data invoice'!M1264=0,"",'Data invoice'!N1264)</f>
        <v/>
      </c>
      <c r="E1149" s="284" t="str">
        <f>IF('Data invoice'!N1264=0,"",'Data invoice'!O1264)</f>
        <v/>
      </c>
      <c r="F1149" s="284" t="str">
        <f>IF('Data invoice'!O1264=0,"",'Data invoice'!P1264)</f>
        <v/>
      </c>
      <c r="G1149" s="284" t="str">
        <f>IF('Data invoice'!P1264=0,"",'Data invoice'!Q1264)</f>
        <v/>
      </c>
      <c r="H1149" s="284" t="str">
        <f>IF('Data invoice'!Q1264=0,"",'Data invoice'!R1264)</f>
        <v/>
      </c>
      <c r="I1149" s="320" t="str">
        <f>IF('Data invoice'!R1264=0,"",'Data invoice'!S1264)</f>
        <v/>
      </c>
      <c r="J1149" s="367" t="str">
        <f>IF('Data invoice'!S1264=0,"",'Data invoice'!T1264)</f>
        <v/>
      </c>
    </row>
    <row r="1150" spans="1:10" ht="15" customHeight="1">
      <c r="A1150" s="284" t="str">
        <f>IF('Data invoice'!J1265=0,"",'Data invoice'!K1265)</f>
        <v/>
      </c>
      <c r="B1150" s="284" t="str">
        <f>IF('Data invoice'!K1265=0,"",'Data invoice'!L1265)</f>
        <v/>
      </c>
      <c r="C1150" s="284" t="str">
        <f>IF('Data invoice'!L1265=0,"",'Data invoice'!M1265)</f>
        <v/>
      </c>
      <c r="D1150" s="284" t="str">
        <f>IF('Data invoice'!M1265=0,"",'Data invoice'!N1265)</f>
        <v/>
      </c>
      <c r="E1150" s="284" t="str">
        <f>IF('Data invoice'!N1265=0,"",'Data invoice'!O1265)</f>
        <v/>
      </c>
      <c r="F1150" s="284" t="str">
        <f>IF('Data invoice'!O1265=0,"",'Data invoice'!P1265)</f>
        <v/>
      </c>
      <c r="G1150" s="284" t="str">
        <f>IF('Data invoice'!P1265=0,"",'Data invoice'!Q1265)</f>
        <v/>
      </c>
      <c r="H1150" s="284" t="str">
        <f>IF('Data invoice'!Q1265=0,"",'Data invoice'!R1265)</f>
        <v/>
      </c>
      <c r="I1150" s="320" t="str">
        <f>IF('Data invoice'!R1265=0,"",'Data invoice'!S1265)</f>
        <v/>
      </c>
      <c r="J1150" s="367" t="str">
        <f>IF('Data invoice'!S1265=0,"",'Data invoice'!T1265)</f>
        <v/>
      </c>
    </row>
    <row r="1151" spans="1:10" ht="15" customHeight="1">
      <c r="A1151" s="284" t="str">
        <f>IF('Data invoice'!J1266=0,"",'Data invoice'!K1266)</f>
        <v/>
      </c>
      <c r="B1151" s="284" t="str">
        <f>IF('Data invoice'!K1266=0,"",'Data invoice'!L1266)</f>
        <v/>
      </c>
      <c r="C1151" s="284" t="str">
        <f>IF('Data invoice'!L1266=0,"",'Data invoice'!M1266)</f>
        <v/>
      </c>
      <c r="D1151" s="284" t="str">
        <f>IF('Data invoice'!M1266=0,"",'Data invoice'!N1266)</f>
        <v/>
      </c>
      <c r="E1151" s="284" t="str">
        <f>IF('Data invoice'!N1266=0,"",'Data invoice'!O1266)</f>
        <v/>
      </c>
      <c r="F1151" s="284" t="str">
        <f>IF('Data invoice'!O1266=0,"",'Data invoice'!P1266)</f>
        <v/>
      </c>
      <c r="G1151" s="284" t="str">
        <f>IF('Data invoice'!P1266=0,"",'Data invoice'!Q1266)</f>
        <v/>
      </c>
      <c r="H1151" s="284" t="str">
        <f>IF('Data invoice'!Q1266=0,"",'Data invoice'!R1266)</f>
        <v/>
      </c>
      <c r="I1151" s="320" t="str">
        <f>IF('Data invoice'!R1266=0,"",'Data invoice'!S1266)</f>
        <v/>
      </c>
      <c r="J1151" s="367" t="str">
        <f>IF('Data invoice'!S1266=0,"",'Data invoice'!T1266)</f>
        <v/>
      </c>
    </row>
    <row r="1152" spans="1:10" ht="15" customHeight="1">
      <c r="A1152" s="284" t="str">
        <f>IF('Data invoice'!J1267=0,"",'Data invoice'!K1267)</f>
        <v/>
      </c>
      <c r="B1152" s="284" t="str">
        <f>IF('Data invoice'!K1267=0,"",'Data invoice'!L1267)</f>
        <v/>
      </c>
      <c r="C1152" s="284" t="str">
        <f>IF('Data invoice'!L1267=0,"",'Data invoice'!M1267)</f>
        <v/>
      </c>
      <c r="D1152" s="284" t="str">
        <f>IF('Data invoice'!M1267=0,"",'Data invoice'!N1267)</f>
        <v/>
      </c>
      <c r="E1152" s="284" t="str">
        <f>IF('Data invoice'!N1267=0,"",'Data invoice'!O1267)</f>
        <v/>
      </c>
      <c r="F1152" s="284" t="str">
        <f>IF('Data invoice'!O1267=0,"",'Data invoice'!P1267)</f>
        <v/>
      </c>
      <c r="G1152" s="284" t="str">
        <f>IF('Data invoice'!P1267=0,"",'Data invoice'!Q1267)</f>
        <v/>
      </c>
      <c r="H1152" s="284" t="str">
        <f>IF('Data invoice'!Q1267=0,"",'Data invoice'!R1267)</f>
        <v/>
      </c>
      <c r="I1152" s="320" t="str">
        <f>IF('Data invoice'!R1267=0,"",'Data invoice'!S1267)</f>
        <v/>
      </c>
      <c r="J1152" s="367" t="str">
        <f>IF('Data invoice'!S1267=0,"",'Data invoice'!T1267)</f>
        <v/>
      </c>
    </row>
    <row r="1153" spans="1:10" ht="15" customHeight="1">
      <c r="A1153" s="284" t="str">
        <f>IF('Data invoice'!J1268=0,"",'Data invoice'!K1268)</f>
        <v/>
      </c>
      <c r="B1153" s="284" t="str">
        <f>IF('Data invoice'!K1268=0,"",'Data invoice'!L1268)</f>
        <v/>
      </c>
      <c r="C1153" s="284" t="str">
        <f>IF('Data invoice'!L1268=0,"",'Data invoice'!M1268)</f>
        <v/>
      </c>
      <c r="D1153" s="284" t="str">
        <f>IF('Data invoice'!M1268=0,"",'Data invoice'!N1268)</f>
        <v/>
      </c>
      <c r="E1153" s="284" t="str">
        <f>IF('Data invoice'!N1268=0,"",'Data invoice'!O1268)</f>
        <v/>
      </c>
      <c r="F1153" s="284" t="str">
        <f>IF('Data invoice'!O1268=0,"",'Data invoice'!P1268)</f>
        <v/>
      </c>
      <c r="G1153" s="284" t="str">
        <f>IF('Data invoice'!P1268=0,"",'Data invoice'!Q1268)</f>
        <v/>
      </c>
      <c r="H1153" s="284" t="str">
        <f>IF('Data invoice'!Q1268=0,"",'Data invoice'!R1268)</f>
        <v/>
      </c>
      <c r="I1153" s="320" t="str">
        <f>IF('Data invoice'!R1268=0,"",'Data invoice'!S1268)</f>
        <v/>
      </c>
      <c r="J1153" s="367" t="str">
        <f>IF('Data invoice'!S1268=0,"",'Data invoice'!T1268)</f>
        <v/>
      </c>
    </row>
    <row r="1154" spans="1:10" ht="15" customHeight="1">
      <c r="A1154" s="284" t="str">
        <f>IF('Data invoice'!J1269=0,"",'Data invoice'!K1269)</f>
        <v/>
      </c>
      <c r="B1154" s="284" t="str">
        <f>IF('Data invoice'!K1269=0,"",'Data invoice'!L1269)</f>
        <v/>
      </c>
      <c r="C1154" s="284" t="str">
        <f>IF('Data invoice'!L1269=0,"",'Data invoice'!M1269)</f>
        <v/>
      </c>
      <c r="D1154" s="284" t="str">
        <f>IF('Data invoice'!M1269=0,"",'Data invoice'!N1269)</f>
        <v/>
      </c>
      <c r="E1154" s="284" t="str">
        <f>IF('Data invoice'!N1269=0,"",'Data invoice'!O1269)</f>
        <v/>
      </c>
      <c r="F1154" s="284" t="str">
        <f>IF('Data invoice'!O1269=0,"",'Data invoice'!P1269)</f>
        <v/>
      </c>
      <c r="G1154" s="284" t="str">
        <f>IF('Data invoice'!P1269=0,"",'Data invoice'!Q1269)</f>
        <v/>
      </c>
      <c r="H1154" s="284" t="str">
        <f>IF('Data invoice'!Q1269=0,"",'Data invoice'!R1269)</f>
        <v/>
      </c>
      <c r="I1154" s="320" t="str">
        <f>IF('Data invoice'!R1269=0,"",'Data invoice'!S1269)</f>
        <v/>
      </c>
      <c r="J1154" s="367" t="str">
        <f>IF('Data invoice'!S1269=0,"",'Data invoice'!T1269)</f>
        <v/>
      </c>
    </row>
    <row r="1155" spans="1:10" ht="15" customHeight="1">
      <c r="A1155" s="284" t="str">
        <f>IF('Data invoice'!J1270=0,"",'Data invoice'!K1270)</f>
        <v/>
      </c>
      <c r="B1155" s="284" t="str">
        <f>IF('Data invoice'!K1270=0,"",'Data invoice'!L1270)</f>
        <v/>
      </c>
      <c r="C1155" s="284" t="str">
        <f>IF('Data invoice'!L1270=0,"",'Data invoice'!M1270)</f>
        <v/>
      </c>
      <c r="D1155" s="284" t="str">
        <f>IF('Data invoice'!M1270=0,"",'Data invoice'!N1270)</f>
        <v/>
      </c>
      <c r="E1155" s="284" t="str">
        <f>IF('Data invoice'!N1270=0,"",'Data invoice'!O1270)</f>
        <v/>
      </c>
      <c r="F1155" s="284" t="str">
        <f>IF('Data invoice'!O1270=0,"",'Data invoice'!P1270)</f>
        <v/>
      </c>
      <c r="G1155" s="284" t="str">
        <f>IF('Data invoice'!P1270=0,"",'Data invoice'!Q1270)</f>
        <v/>
      </c>
      <c r="H1155" s="284" t="str">
        <f>IF('Data invoice'!Q1270=0,"",'Data invoice'!R1270)</f>
        <v/>
      </c>
      <c r="I1155" s="320" t="str">
        <f>IF('Data invoice'!R1270=0,"",'Data invoice'!S1270)</f>
        <v/>
      </c>
      <c r="J1155" s="367" t="str">
        <f>IF('Data invoice'!S1270=0,"",'Data invoice'!T1270)</f>
        <v/>
      </c>
    </row>
    <row r="1156" spans="1:10" ht="15" customHeight="1">
      <c r="A1156" s="284" t="str">
        <f>IF('Data invoice'!J1271=0,"",'Data invoice'!K1271)</f>
        <v/>
      </c>
      <c r="B1156" s="284" t="str">
        <f>IF('Data invoice'!K1271=0,"",'Data invoice'!L1271)</f>
        <v/>
      </c>
      <c r="C1156" s="284" t="str">
        <f>IF('Data invoice'!L1271=0,"",'Data invoice'!M1271)</f>
        <v/>
      </c>
      <c r="D1156" s="284" t="str">
        <f>IF('Data invoice'!M1271=0,"",'Data invoice'!N1271)</f>
        <v/>
      </c>
      <c r="E1156" s="284" t="str">
        <f>IF('Data invoice'!N1271=0,"",'Data invoice'!O1271)</f>
        <v/>
      </c>
      <c r="F1156" s="284" t="str">
        <f>IF('Data invoice'!O1271=0,"",'Data invoice'!P1271)</f>
        <v/>
      </c>
      <c r="G1156" s="284" t="str">
        <f>IF('Data invoice'!P1271=0,"",'Data invoice'!Q1271)</f>
        <v/>
      </c>
      <c r="H1156" s="284" t="str">
        <f>IF('Data invoice'!Q1271=0,"",'Data invoice'!R1271)</f>
        <v/>
      </c>
      <c r="I1156" s="320" t="str">
        <f>IF('Data invoice'!R1271=0,"",'Data invoice'!S1271)</f>
        <v/>
      </c>
      <c r="J1156" s="367" t="str">
        <f>IF('Data invoice'!S1271=0,"",'Data invoice'!T1271)</f>
        <v/>
      </c>
    </row>
    <row r="1157" spans="1:10" ht="15" customHeight="1">
      <c r="A1157" s="284" t="str">
        <f>IF('Data invoice'!J1272=0,"",'Data invoice'!K1272)</f>
        <v/>
      </c>
      <c r="B1157" s="284" t="str">
        <f>IF('Data invoice'!K1272=0,"",'Data invoice'!L1272)</f>
        <v/>
      </c>
      <c r="C1157" s="284" t="str">
        <f>IF('Data invoice'!L1272=0,"",'Data invoice'!M1272)</f>
        <v/>
      </c>
      <c r="D1157" s="284" t="str">
        <f>IF('Data invoice'!M1272=0,"",'Data invoice'!N1272)</f>
        <v/>
      </c>
      <c r="E1157" s="284" t="str">
        <f>IF('Data invoice'!N1272=0,"",'Data invoice'!O1272)</f>
        <v/>
      </c>
      <c r="F1157" s="284" t="str">
        <f>IF('Data invoice'!O1272=0,"",'Data invoice'!P1272)</f>
        <v/>
      </c>
      <c r="G1157" s="284" t="str">
        <f>IF('Data invoice'!P1272=0,"",'Data invoice'!Q1272)</f>
        <v/>
      </c>
      <c r="H1157" s="284" t="str">
        <f>IF('Data invoice'!Q1272=0,"",'Data invoice'!R1272)</f>
        <v/>
      </c>
      <c r="I1157" s="320" t="str">
        <f>IF('Data invoice'!R1272=0,"",'Data invoice'!S1272)</f>
        <v/>
      </c>
      <c r="J1157" s="367" t="str">
        <f>IF('Data invoice'!S1272=0,"",'Data invoice'!T1272)</f>
        <v/>
      </c>
    </row>
    <row r="1158" spans="1:10" ht="15" customHeight="1">
      <c r="A1158" s="284" t="str">
        <f>IF('Data invoice'!J1273=0,"",'Data invoice'!K1273)</f>
        <v/>
      </c>
      <c r="B1158" s="284" t="str">
        <f>IF('Data invoice'!K1273=0,"",'Data invoice'!L1273)</f>
        <v/>
      </c>
      <c r="C1158" s="284" t="str">
        <f>IF('Data invoice'!L1273=0,"",'Data invoice'!M1273)</f>
        <v/>
      </c>
      <c r="D1158" s="284" t="str">
        <f>IF('Data invoice'!M1273=0,"",'Data invoice'!N1273)</f>
        <v/>
      </c>
      <c r="E1158" s="284" t="str">
        <f>IF('Data invoice'!N1273=0,"",'Data invoice'!O1273)</f>
        <v/>
      </c>
      <c r="F1158" s="284" t="str">
        <f>IF('Data invoice'!O1273=0,"",'Data invoice'!P1273)</f>
        <v/>
      </c>
      <c r="G1158" s="284" t="str">
        <f>IF('Data invoice'!P1273=0,"",'Data invoice'!Q1273)</f>
        <v/>
      </c>
      <c r="H1158" s="284" t="str">
        <f>IF('Data invoice'!Q1273=0,"",'Data invoice'!R1273)</f>
        <v/>
      </c>
      <c r="I1158" s="320" t="str">
        <f>IF('Data invoice'!R1273=0,"",'Data invoice'!S1273)</f>
        <v/>
      </c>
      <c r="J1158" s="367" t="str">
        <f>IF('Data invoice'!S1273=0,"",'Data invoice'!T1273)</f>
        <v/>
      </c>
    </row>
    <row r="1159" spans="1:10" ht="15" customHeight="1">
      <c r="A1159" s="284" t="str">
        <f>IF('Data invoice'!J1274=0,"",'Data invoice'!K1274)</f>
        <v/>
      </c>
      <c r="B1159" s="284" t="str">
        <f>IF('Data invoice'!K1274=0,"",'Data invoice'!L1274)</f>
        <v/>
      </c>
      <c r="C1159" s="284" t="str">
        <f>IF('Data invoice'!L1274=0,"",'Data invoice'!M1274)</f>
        <v/>
      </c>
      <c r="D1159" s="284" t="str">
        <f>IF('Data invoice'!M1274=0,"",'Data invoice'!N1274)</f>
        <v/>
      </c>
      <c r="E1159" s="284" t="str">
        <f>IF('Data invoice'!N1274=0,"",'Data invoice'!O1274)</f>
        <v/>
      </c>
      <c r="F1159" s="284" t="str">
        <f>IF('Data invoice'!O1274=0,"",'Data invoice'!P1274)</f>
        <v/>
      </c>
      <c r="G1159" s="284" t="str">
        <f>IF('Data invoice'!P1274=0,"",'Data invoice'!Q1274)</f>
        <v/>
      </c>
      <c r="H1159" s="284" t="str">
        <f>IF('Data invoice'!Q1274=0,"",'Data invoice'!R1274)</f>
        <v/>
      </c>
      <c r="I1159" s="320" t="str">
        <f>IF('Data invoice'!R1274=0,"",'Data invoice'!S1274)</f>
        <v/>
      </c>
      <c r="J1159" s="367" t="str">
        <f>IF('Data invoice'!S1274=0,"",'Data invoice'!T1274)</f>
        <v/>
      </c>
    </row>
    <row r="1160" spans="1:10" ht="15" customHeight="1">
      <c r="A1160" s="284" t="str">
        <f>IF('Data invoice'!J1275=0,"",'Data invoice'!K1275)</f>
        <v/>
      </c>
      <c r="B1160" s="284" t="str">
        <f>IF('Data invoice'!K1275=0,"",'Data invoice'!L1275)</f>
        <v/>
      </c>
      <c r="C1160" s="284" t="str">
        <f>IF('Data invoice'!L1275=0,"",'Data invoice'!M1275)</f>
        <v/>
      </c>
      <c r="D1160" s="284" t="str">
        <f>IF('Data invoice'!M1275=0,"",'Data invoice'!N1275)</f>
        <v/>
      </c>
      <c r="E1160" s="284" t="str">
        <f>IF('Data invoice'!N1275=0,"",'Data invoice'!O1275)</f>
        <v/>
      </c>
      <c r="F1160" s="284" t="str">
        <f>IF('Data invoice'!O1275=0,"",'Data invoice'!P1275)</f>
        <v/>
      </c>
      <c r="G1160" s="284" t="str">
        <f>IF('Data invoice'!P1275=0,"",'Data invoice'!Q1275)</f>
        <v/>
      </c>
      <c r="H1160" s="284" t="str">
        <f>IF('Data invoice'!Q1275=0,"",'Data invoice'!R1275)</f>
        <v/>
      </c>
      <c r="I1160" s="320" t="str">
        <f>IF('Data invoice'!R1275=0,"",'Data invoice'!S1275)</f>
        <v/>
      </c>
      <c r="J1160" s="367" t="str">
        <f>IF('Data invoice'!S1275=0,"",'Data invoice'!T1275)</f>
        <v/>
      </c>
    </row>
    <row r="1161" spans="1:10" ht="15" customHeight="1">
      <c r="A1161" s="284" t="str">
        <f>IF('Data invoice'!J1276=0,"",'Data invoice'!K1276)</f>
        <v/>
      </c>
      <c r="B1161" s="284" t="str">
        <f>IF('Data invoice'!K1276=0,"",'Data invoice'!L1276)</f>
        <v/>
      </c>
      <c r="C1161" s="284" t="str">
        <f>IF('Data invoice'!L1276=0,"",'Data invoice'!M1276)</f>
        <v/>
      </c>
      <c r="D1161" s="284" t="str">
        <f>IF('Data invoice'!M1276=0,"",'Data invoice'!N1276)</f>
        <v/>
      </c>
      <c r="E1161" s="284" t="str">
        <f>IF('Data invoice'!N1276=0,"",'Data invoice'!O1276)</f>
        <v/>
      </c>
      <c r="F1161" s="284" t="str">
        <f>IF('Data invoice'!O1276=0,"",'Data invoice'!P1276)</f>
        <v/>
      </c>
      <c r="G1161" s="284" t="str">
        <f>IF('Data invoice'!P1276=0,"",'Data invoice'!Q1276)</f>
        <v/>
      </c>
      <c r="H1161" s="284" t="str">
        <f>IF('Data invoice'!Q1276=0,"",'Data invoice'!R1276)</f>
        <v/>
      </c>
      <c r="I1161" s="320" t="str">
        <f>IF('Data invoice'!R1276=0,"",'Data invoice'!S1276)</f>
        <v/>
      </c>
      <c r="J1161" s="367" t="str">
        <f>IF('Data invoice'!S1276=0,"",'Data invoice'!T1276)</f>
        <v/>
      </c>
    </row>
    <row r="1162" spans="1:10" ht="15" customHeight="1">
      <c r="A1162" s="284" t="str">
        <f>IF('Data invoice'!J1277=0,"",'Data invoice'!K1277)</f>
        <v/>
      </c>
      <c r="B1162" s="284" t="str">
        <f>IF('Data invoice'!K1277=0,"",'Data invoice'!L1277)</f>
        <v/>
      </c>
      <c r="C1162" s="284" t="str">
        <f>IF('Data invoice'!L1277=0,"",'Data invoice'!M1277)</f>
        <v/>
      </c>
      <c r="D1162" s="284" t="str">
        <f>IF('Data invoice'!M1277=0,"",'Data invoice'!N1277)</f>
        <v/>
      </c>
      <c r="E1162" s="284" t="str">
        <f>IF('Data invoice'!N1277=0,"",'Data invoice'!O1277)</f>
        <v/>
      </c>
      <c r="F1162" s="284" t="str">
        <f>IF('Data invoice'!O1277=0,"",'Data invoice'!P1277)</f>
        <v/>
      </c>
      <c r="G1162" s="284" t="str">
        <f>IF('Data invoice'!P1277=0,"",'Data invoice'!Q1277)</f>
        <v/>
      </c>
      <c r="H1162" s="284" t="str">
        <f>IF('Data invoice'!Q1277=0,"",'Data invoice'!R1277)</f>
        <v/>
      </c>
      <c r="I1162" s="320" t="str">
        <f>IF('Data invoice'!R1277=0,"",'Data invoice'!S1277)</f>
        <v/>
      </c>
      <c r="J1162" s="367" t="str">
        <f>IF('Data invoice'!S1277=0,"",'Data invoice'!T1277)</f>
        <v/>
      </c>
    </row>
    <row r="1163" spans="1:10" ht="15" customHeight="1">
      <c r="A1163" s="284" t="str">
        <f>IF('Data invoice'!J1278=0,"",'Data invoice'!K1278)</f>
        <v/>
      </c>
      <c r="B1163" s="284" t="str">
        <f>IF('Data invoice'!K1278=0,"",'Data invoice'!L1278)</f>
        <v/>
      </c>
      <c r="C1163" s="284" t="str">
        <f>IF('Data invoice'!L1278=0,"",'Data invoice'!M1278)</f>
        <v/>
      </c>
      <c r="D1163" s="284" t="str">
        <f>IF('Data invoice'!M1278=0,"",'Data invoice'!N1278)</f>
        <v/>
      </c>
      <c r="E1163" s="284" t="str">
        <f>IF('Data invoice'!N1278=0,"",'Data invoice'!O1278)</f>
        <v/>
      </c>
      <c r="F1163" s="284" t="str">
        <f>IF('Data invoice'!O1278=0,"",'Data invoice'!P1278)</f>
        <v/>
      </c>
      <c r="G1163" s="284" t="str">
        <f>IF('Data invoice'!P1278=0,"",'Data invoice'!Q1278)</f>
        <v/>
      </c>
      <c r="H1163" s="284" t="str">
        <f>IF('Data invoice'!Q1278=0,"",'Data invoice'!R1278)</f>
        <v/>
      </c>
      <c r="I1163" s="320" t="str">
        <f>IF('Data invoice'!R1278=0,"",'Data invoice'!S1278)</f>
        <v/>
      </c>
      <c r="J1163" s="367" t="str">
        <f>IF('Data invoice'!S1278=0,"",'Data invoice'!T1278)</f>
        <v/>
      </c>
    </row>
    <row r="1164" spans="1:10" ht="15" customHeight="1">
      <c r="A1164" s="284" t="str">
        <f>IF('Data invoice'!J1279=0,"",'Data invoice'!K1279)</f>
        <v/>
      </c>
      <c r="B1164" s="284" t="str">
        <f>IF('Data invoice'!K1279=0,"",'Data invoice'!L1279)</f>
        <v/>
      </c>
      <c r="C1164" s="284" t="str">
        <f>IF('Data invoice'!L1279=0,"",'Data invoice'!M1279)</f>
        <v/>
      </c>
      <c r="D1164" s="284" t="str">
        <f>IF('Data invoice'!M1279=0,"",'Data invoice'!N1279)</f>
        <v/>
      </c>
      <c r="E1164" s="284" t="str">
        <f>IF('Data invoice'!N1279=0,"",'Data invoice'!O1279)</f>
        <v/>
      </c>
      <c r="F1164" s="284" t="str">
        <f>IF('Data invoice'!O1279=0,"",'Data invoice'!P1279)</f>
        <v/>
      </c>
      <c r="G1164" s="284" t="str">
        <f>IF('Data invoice'!P1279=0,"",'Data invoice'!Q1279)</f>
        <v/>
      </c>
      <c r="H1164" s="284" t="str">
        <f>IF('Data invoice'!Q1279=0,"",'Data invoice'!R1279)</f>
        <v/>
      </c>
      <c r="I1164" s="320" t="str">
        <f>IF('Data invoice'!R1279=0,"",'Data invoice'!S1279)</f>
        <v/>
      </c>
      <c r="J1164" s="367" t="str">
        <f>IF('Data invoice'!S1279=0,"",'Data invoice'!T1279)</f>
        <v/>
      </c>
    </row>
    <row r="1165" spans="1:10" ht="15" customHeight="1">
      <c r="A1165" s="284" t="str">
        <f>IF('Data invoice'!J1280=0,"",'Data invoice'!K1280)</f>
        <v/>
      </c>
      <c r="B1165" s="284" t="str">
        <f>IF('Data invoice'!K1280=0,"",'Data invoice'!L1280)</f>
        <v/>
      </c>
      <c r="C1165" s="284" t="str">
        <f>IF('Data invoice'!L1280=0,"",'Data invoice'!M1280)</f>
        <v/>
      </c>
      <c r="D1165" s="284" t="str">
        <f>IF('Data invoice'!M1280=0,"",'Data invoice'!N1280)</f>
        <v/>
      </c>
      <c r="E1165" s="284" t="str">
        <f>IF('Data invoice'!N1280=0,"",'Data invoice'!O1280)</f>
        <v/>
      </c>
      <c r="F1165" s="284" t="str">
        <f>IF('Data invoice'!O1280=0,"",'Data invoice'!P1280)</f>
        <v/>
      </c>
      <c r="G1165" s="284" t="str">
        <f>IF('Data invoice'!P1280=0,"",'Data invoice'!Q1280)</f>
        <v/>
      </c>
      <c r="H1165" s="284" t="str">
        <f>IF('Data invoice'!Q1280=0,"",'Data invoice'!R1280)</f>
        <v/>
      </c>
      <c r="I1165" s="320" t="str">
        <f>IF('Data invoice'!R1280=0,"",'Data invoice'!S1280)</f>
        <v/>
      </c>
      <c r="J1165" s="367" t="str">
        <f>IF('Data invoice'!S1280=0,"",'Data invoice'!T1280)</f>
        <v/>
      </c>
    </row>
    <row r="1166" spans="1:10" ht="15" customHeight="1">
      <c r="A1166" s="284" t="str">
        <f>IF('Data invoice'!J1281=0,"",'Data invoice'!K1281)</f>
        <v/>
      </c>
      <c r="B1166" s="284" t="str">
        <f>IF('Data invoice'!K1281=0,"",'Data invoice'!L1281)</f>
        <v/>
      </c>
      <c r="C1166" s="284" t="str">
        <f>IF('Data invoice'!L1281=0,"",'Data invoice'!M1281)</f>
        <v/>
      </c>
      <c r="D1166" s="284" t="str">
        <f>IF('Data invoice'!M1281=0,"",'Data invoice'!N1281)</f>
        <v/>
      </c>
      <c r="E1166" s="284" t="str">
        <f>IF('Data invoice'!N1281=0,"",'Data invoice'!O1281)</f>
        <v/>
      </c>
      <c r="F1166" s="284" t="str">
        <f>IF('Data invoice'!O1281=0,"",'Data invoice'!P1281)</f>
        <v/>
      </c>
      <c r="G1166" s="284" t="str">
        <f>IF('Data invoice'!P1281=0,"",'Data invoice'!Q1281)</f>
        <v/>
      </c>
      <c r="H1166" s="284" t="str">
        <f>IF('Data invoice'!Q1281=0,"",'Data invoice'!R1281)</f>
        <v/>
      </c>
      <c r="I1166" s="320" t="str">
        <f>IF('Data invoice'!R1281=0,"",'Data invoice'!S1281)</f>
        <v/>
      </c>
      <c r="J1166" s="367" t="str">
        <f>IF('Data invoice'!S1281=0,"",'Data invoice'!T1281)</f>
        <v/>
      </c>
    </row>
    <row r="1167" spans="1:10" ht="15" customHeight="1">
      <c r="A1167" s="284" t="str">
        <f>IF('Data invoice'!J1282=0,"",'Data invoice'!K1282)</f>
        <v/>
      </c>
      <c r="B1167" s="284" t="str">
        <f>IF('Data invoice'!K1282=0,"",'Data invoice'!L1282)</f>
        <v/>
      </c>
      <c r="C1167" s="284" t="str">
        <f>IF('Data invoice'!L1282=0,"",'Data invoice'!M1282)</f>
        <v/>
      </c>
      <c r="D1167" s="284" t="str">
        <f>IF('Data invoice'!M1282=0,"",'Data invoice'!N1282)</f>
        <v/>
      </c>
      <c r="E1167" s="284" t="str">
        <f>IF('Data invoice'!N1282=0,"",'Data invoice'!O1282)</f>
        <v/>
      </c>
      <c r="F1167" s="284" t="str">
        <f>IF('Data invoice'!O1282=0,"",'Data invoice'!P1282)</f>
        <v/>
      </c>
      <c r="G1167" s="284" t="str">
        <f>IF('Data invoice'!P1282=0,"",'Data invoice'!Q1282)</f>
        <v/>
      </c>
      <c r="H1167" s="284" t="str">
        <f>IF('Data invoice'!Q1282=0,"",'Data invoice'!R1282)</f>
        <v/>
      </c>
      <c r="I1167" s="320" t="str">
        <f>IF('Data invoice'!R1282=0,"",'Data invoice'!S1282)</f>
        <v/>
      </c>
      <c r="J1167" s="367" t="str">
        <f>IF('Data invoice'!S1282=0,"",'Data invoice'!T1282)</f>
        <v/>
      </c>
    </row>
    <row r="1168" spans="1:10" ht="15" customHeight="1">
      <c r="A1168" s="284" t="str">
        <f>IF('Data invoice'!J1283=0,"",'Data invoice'!K1283)</f>
        <v/>
      </c>
      <c r="B1168" s="284" t="str">
        <f>IF('Data invoice'!K1283=0,"",'Data invoice'!L1283)</f>
        <v/>
      </c>
      <c r="C1168" s="284" t="str">
        <f>IF('Data invoice'!L1283=0,"",'Data invoice'!M1283)</f>
        <v/>
      </c>
      <c r="D1168" s="284" t="str">
        <f>IF('Data invoice'!M1283=0,"",'Data invoice'!N1283)</f>
        <v/>
      </c>
      <c r="E1168" s="284" t="str">
        <f>IF('Data invoice'!N1283=0,"",'Data invoice'!O1283)</f>
        <v/>
      </c>
      <c r="F1168" s="284" t="str">
        <f>IF('Data invoice'!O1283=0,"",'Data invoice'!P1283)</f>
        <v/>
      </c>
      <c r="G1168" s="284" t="str">
        <f>IF('Data invoice'!P1283=0,"",'Data invoice'!Q1283)</f>
        <v/>
      </c>
      <c r="H1168" s="284" t="str">
        <f>IF('Data invoice'!Q1283=0,"",'Data invoice'!R1283)</f>
        <v/>
      </c>
      <c r="I1168" s="320" t="str">
        <f>IF('Data invoice'!R1283=0,"",'Data invoice'!S1283)</f>
        <v/>
      </c>
      <c r="J1168" s="367" t="str">
        <f>IF('Data invoice'!S1283=0,"",'Data invoice'!T1283)</f>
        <v/>
      </c>
    </row>
    <row r="1169" spans="1:10" ht="15" customHeight="1">
      <c r="A1169" s="284" t="str">
        <f>IF('Data invoice'!J1284=0,"",'Data invoice'!K1284)</f>
        <v/>
      </c>
      <c r="B1169" s="284" t="str">
        <f>IF('Data invoice'!K1284=0,"",'Data invoice'!L1284)</f>
        <v/>
      </c>
      <c r="C1169" s="284" t="str">
        <f>IF('Data invoice'!L1284=0,"",'Data invoice'!M1284)</f>
        <v/>
      </c>
      <c r="D1169" s="284" t="str">
        <f>IF('Data invoice'!M1284=0,"",'Data invoice'!N1284)</f>
        <v/>
      </c>
      <c r="E1169" s="284" t="str">
        <f>IF('Data invoice'!N1284=0,"",'Data invoice'!O1284)</f>
        <v/>
      </c>
      <c r="F1169" s="284" t="str">
        <f>IF('Data invoice'!O1284=0,"",'Data invoice'!P1284)</f>
        <v/>
      </c>
      <c r="G1169" s="284" t="str">
        <f>IF('Data invoice'!P1284=0,"",'Data invoice'!Q1284)</f>
        <v/>
      </c>
      <c r="H1169" s="284" t="str">
        <f>IF('Data invoice'!Q1284=0,"",'Data invoice'!R1284)</f>
        <v/>
      </c>
      <c r="I1169" s="320" t="str">
        <f>IF('Data invoice'!R1284=0,"",'Data invoice'!S1284)</f>
        <v/>
      </c>
      <c r="J1169" s="367" t="str">
        <f>IF('Data invoice'!S1284=0,"",'Data invoice'!T1284)</f>
        <v/>
      </c>
    </row>
    <row r="1170" spans="1:10" ht="15" customHeight="1">
      <c r="A1170" s="284" t="str">
        <f>IF('Data invoice'!J1285=0,"",'Data invoice'!K1285)</f>
        <v/>
      </c>
      <c r="B1170" s="284" t="str">
        <f>IF('Data invoice'!K1285=0,"",'Data invoice'!L1285)</f>
        <v/>
      </c>
      <c r="C1170" s="284" t="str">
        <f>IF('Data invoice'!L1285=0,"",'Data invoice'!M1285)</f>
        <v/>
      </c>
      <c r="D1170" s="284" t="str">
        <f>IF('Data invoice'!M1285=0,"",'Data invoice'!N1285)</f>
        <v/>
      </c>
      <c r="E1170" s="284" t="str">
        <f>IF('Data invoice'!N1285=0,"",'Data invoice'!O1285)</f>
        <v/>
      </c>
      <c r="F1170" s="284" t="str">
        <f>IF('Data invoice'!O1285=0,"",'Data invoice'!P1285)</f>
        <v/>
      </c>
      <c r="G1170" s="284" t="str">
        <f>IF('Data invoice'!P1285=0,"",'Data invoice'!Q1285)</f>
        <v/>
      </c>
      <c r="H1170" s="284" t="str">
        <f>IF('Data invoice'!Q1285=0,"",'Data invoice'!R1285)</f>
        <v/>
      </c>
      <c r="I1170" s="320" t="str">
        <f>IF('Data invoice'!R1285=0,"",'Data invoice'!S1285)</f>
        <v/>
      </c>
      <c r="J1170" s="367" t="str">
        <f>IF('Data invoice'!S1285=0,"",'Data invoice'!T1285)</f>
        <v/>
      </c>
    </row>
    <row r="1171" spans="1:10" ht="15" customHeight="1">
      <c r="A1171" s="284" t="str">
        <f>IF('Data invoice'!J1286=0,"",'Data invoice'!K1286)</f>
        <v/>
      </c>
      <c r="B1171" s="284" t="str">
        <f>IF('Data invoice'!K1286=0,"",'Data invoice'!L1286)</f>
        <v/>
      </c>
      <c r="C1171" s="284" t="str">
        <f>IF('Data invoice'!L1286=0,"",'Data invoice'!M1286)</f>
        <v/>
      </c>
      <c r="D1171" s="284" t="str">
        <f>IF('Data invoice'!M1286=0,"",'Data invoice'!N1286)</f>
        <v/>
      </c>
      <c r="E1171" s="284" t="str">
        <f>IF('Data invoice'!N1286=0,"",'Data invoice'!O1286)</f>
        <v/>
      </c>
      <c r="F1171" s="284" t="str">
        <f>IF('Data invoice'!O1286=0,"",'Data invoice'!P1286)</f>
        <v/>
      </c>
      <c r="G1171" s="284" t="str">
        <f>IF('Data invoice'!P1286=0,"",'Data invoice'!Q1286)</f>
        <v/>
      </c>
      <c r="H1171" s="284" t="str">
        <f>IF('Data invoice'!Q1286=0,"",'Data invoice'!R1286)</f>
        <v/>
      </c>
      <c r="I1171" s="320" t="str">
        <f>IF('Data invoice'!R1286=0,"",'Data invoice'!S1286)</f>
        <v/>
      </c>
      <c r="J1171" s="367" t="str">
        <f>IF('Data invoice'!S1286=0,"",'Data invoice'!T1286)</f>
        <v/>
      </c>
    </row>
    <row r="1172" spans="1:10" ht="15" customHeight="1">
      <c r="A1172" s="284" t="str">
        <f>IF('Data invoice'!J1287=0,"",'Data invoice'!K1287)</f>
        <v/>
      </c>
      <c r="B1172" s="284" t="str">
        <f>IF('Data invoice'!K1287=0,"",'Data invoice'!L1287)</f>
        <v/>
      </c>
      <c r="C1172" s="284" t="str">
        <f>IF('Data invoice'!L1287=0,"",'Data invoice'!M1287)</f>
        <v/>
      </c>
      <c r="D1172" s="284" t="str">
        <f>IF('Data invoice'!M1287=0,"",'Data invoice'!N1287)</f>
        <v/>
      </c>
      <c r="E1172" s="284" t="str">
        <f>IF('Data invoice'!N1287=0,"",'Data invoice'!O1287)</f>
        <v/>
      </c>
      <c r="F1172" s="284" t="str">
        <f>IF('Data invoice'!O1287=0,"",'Data invoice'!P1287)</f>
        <v/>
      </c>
      <c r="G1172" s="284" t="str">
        <f>IF('Data invoice'!P1287=0,"",'Data invoice'!Q1287)</f>
        <v/>
      </c>
      <c r="H1172" s="284" t="str">
        <f>IF('Data invoice'!Q1287=0,"",'Data invoice'!R1287)</f>
        <v/>
      </c>
      <c r="I1172" s="320" t="str">
        <f>IF('Data invoice'!R1287=0,"",'Data invoice'!S1287)</f>
        <v/>
      </c>
      <c r="J1172" s="367" t="str">
        <f>IF('Data invoice'!S1287=0,"",'Data invoice'!T1287)</f>
        <v/>
      </c>
    </row>
    <row r="1173" spans="1:10" ht="15" customHeight="1">
      <c r="A1173" s="284" t="str">
        <f>IF('Data invoice'!J1288=0,"",'Data invoice'!K1288)</f>
        <v/>
      </c>
      <c r="B1173" s="284" t="str">
        <f>IF('Data invoice'!K1288=0,"",'Data invoice'!L1288)</f>
        <v/>
      </c>
      <c r="C1173" s="284" t="str">
        <f>IF('Data invoice'!L1288=0,"",'Data invoice'!M1288)</f>
        <v/>
      </c>
      <c r="D1173" s="284" t="str">
        <f>IF('Data invoice'!M1288=0,"",'Data invoice'!N1288)</f>
        <v/>
      </c>
      <c r="E1173" s="284" t="str">
        <f>IF('Data invoice'!N1288=0,"",'Data invoice'!O1288)</f>
        <v/>
      </c>
      <c r="F1173" s="284" t="str">
        <f>IF('Data invoice'!O1288=0,"",'Data invoice'!P1288)</f>
        <v/>
      </c>
      <c r="G1173" s="284" t="str">
        <f>IF('Data invoice'!P1288=0,"",'Data invoice'!Q1288)</f>
        <v/>
      </c>
      <c r="H1173" s="284" t="str">
        <f>IF('Data invoice'!Q1288=0,"",'Data invoice'!R1288)</f>
        <v/>
      </c>
      <c r="I1173" s="320" t="str">
        <f>IF('Data invoice'!R1288=0,"",'Data invoice'!S1288)</f>
        <v/>
      </c>
      <c r="J1173" s="367" t="str">
        <f>IF('Data invoice'!S1288=0,"",'Data invoice'!T1288)</f>
        <v/>
      </c>
    </row>
    <row r="1174" spans="1:10" ht="15" customHeight="1">
      <c r="A1174" s="284" t="str">
        <f>IF('Data invoice'!J1289=0,"",'Data invoice'!K1289)</f>
        <v/>
      </c>
      <c r="B1174" s="284" t="str">
        <f>IF('Data invoice'!K1289=0,"",'Data invoice'!L1289)</f>
        <v/>
      </c>
      <c r="C1174" s="284" t="str">
        <f>IF('Data invoice'!L1289=0,"",'Data invoice'!M1289)</f>
        <v/>
      </c>
      <c r="D1174" s="284" t="str">
        <f>IF('Data invoice'!M1289=0,"",'Data invoice'!N1289)</f>
        <v/>
      </c>
      <c r="E1174" s="284" t="str">
        <f>IF('Data invoice'!N1289=0,"",'Data invoice'!O1289)</f>
        <v/>
      </c>
      <c r="F1174" s="284" t="str">
        <f>IF('Data invoice'!O1289=0,"",'Data invoice'!P1289)</f>
        <v/>
      </c>
      <c r="G1174" s="284" t="str">
        <f>IF('Data invoice'!P1289=0,"",'Data invoice'!Q1289)</f>
        <v/>
      </c>
      <c r="H1174" s="284" t="str">
        <f>IF('Data invoice'!Q1289=0,"",'Data invoice'!R1289)</f>
        <v/>
      </c>
      <c r="I1174" s="320" t="str">
        <f>IF('Data invoice'!R1289=0,"",'Data invoice'!S1289)</f>
        <v/>
      </c>
      <c r="J1174" s="367" t="str">
        <f>IF('Data invoice'!S1289=0,"",'Data invoice'!T1289)</f>
        <v/>
      </c>
    </row>
    <row r="1175" spans="1:10" ht="15" customHeight="1">
      <c r="A1175" s="284" t="str">
        <f>IF('Data invoice'!J1290=0,"",'Data invoice'!K1290)</f>
        <v/>
      </c>
      <c r="B1175" s="284" t="str">
        <f>IF('Data invoice'!K1290=0,"",'Data invoice'!L1290)</f>
        <v/>
      </c>
      <c r="C1175" s="284" t="str">
        <f>IF('Data invoice'!L1290=0,"",'Data invoice'!M1290)</f>
        <v/>
      </c>
      <c r="D1175" s="284" t="str">
        <f>IF('Data invoice'!M1290=0,"",'Data invoice'!N1290)</f>
        <v/>
      </c>
      <c r="E1175" s="284" t="str">
        <f>IF('Data invoice'!N1290=0,"",'Data invoice'!O1290)</f>
        <v/>
      </c>
      <c r="F1175" s="284" t="str">
        <f>IF('Data invoice'!O1290=0,"",'Data invoice'!P1290)</f>
        <v/>
      </c>
      <c r="G1175" s="284" t="str">
        <f>IF('Data invoice'!P1290=0,"",'Data invoice'!Q1290)</f>
        <v/>
      </c>
      <c r="H1175" s="284" t="str">
        <f>IF('Data invoice'!Q1290=0,"",'Data invoice'!R1290)</f>
        <v/>
      </c>
      <c r="I1175" s="320" t="str">
        <f>IF('Data invoice'!R1290=0,"",'Data invoice'!S1290)</f>
        <v/>
      </c>
      <c r="J1175" s="367" t="str">
        <f>IF('Data invoice'!S1290=0,"",'Data invoice'!T1290)</f>
        <v/>
      </c>
    </row>
    <row r="1176" spans="1:10" ht="15" customHeight="1">
      <c r="A1176" s="284" t="str">
        <f>IF('Data invoice'!J1291=0,"",'Data invoice'!K1291)</f>
        <v/>
      </c>
      <c r="B1176" s="284" t="str">
        <f>IF('Data invoice'!K1291=0,"",'Data invoice'!L1291)</f>
        <v/>
      </c>
      <c r="C1176" s="284" t="str">
        <f>IF('Data invoice'!L1291=0,"",'Data invoice'!M1291)</f>
        <v/>
      </c>
      <c r="D1176" s="284" t="str">
        <f>IF('Data invoice'!M1291=0,"",'Data invoice'!N1291)</f>
        <v/>
      </c>
      <c r="E1176" s="284" t="str">
        <f>IF('Data invoice'!N1291=0,"",'Data invoice'!O1291)</f>
        <v/>
      </c>
      <c r="F1176" s="284" t="str">
        <f>IF('Data invoice'!O1291=0,"",'Data invoice'!P1291)</f>
        <v/>
      </c>
      <c r="G1176" s="284" t="str">
        <f>IF('Data invoice'!P1291=0,"",'Data invoice'!Q1291)</f>
        <v/>
      </c>
      <c r="H1176" s="284" t="str">
        <f>IF('Data invoice'!Q1291=0,"",'Data invoice'!R1291)</f>
        <v/>
      </c>
      <c r="I1176" s="320" t="str">
        <f>IF('Data invoice'!R1291=0,"",'Data invoice'!S1291)</f>
        <v/>
      </c>
      <c r="J1176" s="367" t="str">
        <f>IF('Data invoice'!S1291=0,"",'Data invoice'!T1291)</f>
        <v/>
      </c>
    </row>
    <row r="1177" spans="1:10" ht="15" customHeight="1">
      <c r="A1177" s="284" t="str">
        <f>IF('Data invoice'!J1292=0,"",'Data invoice'!K1292)</f>
        <v/>
      </c>
      <c r="B1177" s="284" t="str">
        <f>IF('Data invoice'!K1292=0,"",'Data invoice'!L1292)</f>
        <v/>
      </c>
      <c r="C1177" s="284" t="str">
        <f>IF('Data invoice'!L1292=0,"",'Data invoice'!M1292)</f>
        <v/>
      </c>
      <c r="D1177" s="284" t="str">
        <f>IF('Data invoice'!M1292=0,"",'Data invoice'!N1292)</f>
        <v/>
      </c>
      <c r="E1177" s="284" t="str">
        <f>IF('Data invoice'!N1292=0,"",'Data invoice'!O1292)</f>
        <v/>
      </c>
      <c r="F1177" s="284" t="str">
        <f>IF('Data invoice'!O1292=0,"",'Data invoice'!P1292)</f>
        <v/>
      </c>
      <c r="G1177" s="284" t="str">
        <f>IF('Data invoice'!P1292=0,"",'Data invoice'!Q1292)</f>
        <v/>
      </c>
      <c r="H1177" s="284" t="str">
        <f>IF('Data invoice'!Q1292=0,"",'Data invoice'!R1292)</f>
        <v/>
      </c>
      <c r="I1177" s="320" t="str">
        <f>IF('Data invoice'!R1292=0,"",'Data invoice'!S1292)</f>
        <v/>
      </c>
      <c r="J1177" s="367" t="str">
        <f>IF('Data invoice'!S1292=0,"",'Data invoice'!T1292)</f>
        <v/>
      </c>
    </row>
    <row r="1178" spans="1:10" ht="15" customHeight="1">
      <c r="A1178" s="284" t="str">
        <f>IF('Data invoice'!J1293=0,"",'Data invoice'!K1293)</f>
        <v/>
      </c>
      <c r="B1178" s="284" t="str">
        <f>IF('Data invoice'!K1293=0,"",'Data invoice'!L1293)</f>
        <v/>
      </c>
      <c r="C1178" s="284" t="str">
        <f>IF('Data invoice'!L1293=0,"",'Data invoice'!M1293)</f>
        <v/>
      </c>
      <c r="D1178" s="284" t="str">
        <f>IF('Data invoice'!M1293=0,"",'Data invoice'!N1293)</f>
        <v/>
      </c>
      <c r="E1178" s="284" t="str">
        <f>IF('Data invoice'!N1293=0,"",'Data invoice'!O1293)</f>
        <v/>
      </c>
      <c r="F1178" s="284" t="str">
        <f>IF('Data invoice'!O1293=0,"",'Data invoice'!P1293)</f>
        <v/>
      </c>
      <c r="G1178" s="284" t="str">
        <f>IF('Data invoice'!P1293=0,"",'Data invoice'!Q1293)</f>
        <v/>
      </c>
      <c r="H1178" s="284" t="str">
        <f>IF('Data invoice'!Q1293=0,"",'Data invoice'!R1293)</f>
        <v/>
      </c>
      <c r="I1178" s="320" t="str">
        <f>IF('Data invoice'!R1293=0,"",'Data invoice'!S1293)</f>
        <v/>
      </c>
      <c r="J1178" s="367" t="str">
        <f>IF('Data invoice'!S1293=0,"",'Data invoice'!T1293)</f>
        <v/>
      </c>
    </row>
    <row r="1179" spans="1:10" ht="15" customHeight="1">
      <c r="A1179" s="284" t="str">
        <f>IF('Data invoice'!J1294=0,"",'Data invoice'!K1294)</f>
        <v/>
      </c>
      <c r="B1179" s="284" t="str">
        <f>IF('Data invoice'!K1294=0,"",'Data invoice'!L1294)</f>
        <v/>
      </c>
      <c r="C1179" s="284" t="str">
        <f>IF('Data invoice'!L1294=0,"",'Data invoice'!M1294)</f>
        <v/>
      </c>
      <c r="D1179" s="284" t="str">
        <f>IF('Data invoice'!M1294=0,"",'Data invoice'!N1294)</f>
        <v/>
      </c>
      <c r="E1179" s="284" t="str">
        <f>IF('Data invoice'!N1294=0,"",'Data invoice'!O1294)</f>
        <v/>
      </c>
      <c r="F1179" s="284" t="str">
        <f>IF('Data invoice'!O1294=0,"",'Data invoice'!P1294)</f>
        <v/>
      </c>
      <c r="G1179" s="284" t="str">
        <f>IF('Data invoice'!P1294=0,"",'Data invoice'!Q1294)</f>
        <v/>
      </c>
      <c r="H1179" s="284" t="str">
        <f>IF('Data invoice'!Q1294=0,"",'Data invoice'!R1294)</f>
        <v/>
      </c>
      <c r="I1179" s="320" t="str">
        <f>IF('Data invoice'!R1294=0,"",'Data invoice'!S1294)</f>
        <v/>
      </c>
      <c r="J1179" s="367" t="str">
        <f>IF('Data invoice'!S1294=0,"",'Data invoice'!T1294)</f>
        <v/>
      </c>
    </row>
    <row r="1180" spans="1:10" ht="15" customHeight="1">
      <c r="A1180" s="284" t="str">
        <f>IF('Data invoice'!J1295=0,"",'Data invoice'!K1295)</f>
        <v/>
      </c>
      <c r="B1180" s="284" t="str">
        <f>IF('Data invoice'!K1295=0,"",'Data invoice'!L1295)</f>
        <v/>
      </c>
      <c r="C1180" s="284" t="str">
        <f>IF('Data invoice'!L1295=0,"",'Data invoice'!M1295)</f>
        <v/>
      </c>
      <c r="D1180" s="284" t="str">
        <f>IF('Data invoice'!M1295=0,"",'Data invoice'!N1295)</f>
        <v/>
      </c>
      <c r="E1180" s="284" t="str">
        <f>IF('Data invoice'!N1295=0,"",'Data invoice'!O1295)</f>
        <v/>
      </c>
      <c r="F1180" s="284" t="str">
        <f>IF('Data invoice'!O1295=0,"",'Data invoice'!P1295)</f>
        <v/>
      </c>
      <c r="G1180" s="284" t="str">
        <f>IF('Data invoice'!P1295=0,"",'Data invoice'!Q1295)</f>
        <v/>
      </c>
      <c r="H1180" s="284" t="str">
        <f>IF('Data invoice'!Q1295=0,"",'Data invoice'!R1295)</f>
        <v/>
      </c>
      <c r="I1180" s="320" t="str">
        <f>IF('Data invoice'!R1295=0,"",'Data invoice'!S1295)</f>
        <v/>
      </c>
      <c r="J1180" s="367" t="str">
        <f>IF('Data invoice'!S1295=0,"",'Data invoice'!T1295)</f>
        <v/>
      </c>
    </row>
    <row r="1181" spans="1:10" ht="15" customHeight="1">
      <c r="A1181" s="284" t="str">
        <f>IF('Data invoice'!J1296=0,"",'Data invoice'!K1296)</f>
        <v/>
      </c>
      <c r="B1181" s="284" t="str">
        <f>IF('Data invoice'!K1296=0,"",'Data invoice'!L1296)</f>
        <v/>
      </c>
      <c r="C1181" s="284" t="str">
        <f>IF('Data invoice'!L1296=0,"",'Data invoice'!M1296)</f>
        <v/>
      </c>
      <c r="D1181" s="284" t="str">
        <f>IF('Data invoice'!M1296=0,"",'Data invoice'!N1296)</f>
        <v/>
      </c>
      <c r="E1181" s="284" t="str">
        <f>IF('Data invoice'!N1296=0,"",'Data invoice'!O1296)</f>
        <v/>
      </c>
      <c r="F1181" s="284" t="str">
        <f>IF('Data invoice'!O1296=0,"",'Data invoice'!P1296)</f>
        <v/>
      </c>
      <c r="G1181" s="284" t="str">
        <f>IF('Data invoice'!P1296=0,"",'Data invoice'!Q1296)</f>
        <v/>
      </c>
      <c r="H1181" s="284" t="str">
        <f>IF('Data invoice'!Q1296=0,"",'Data invoice'!R1296)</f>
        <v/>
      </c>
      <c r="I1181" s="320" t="str">
        <f>IF('Data invoice'!R1296=0,"",'Data invoice'!S1296)</f>
        <v/>
      </c>
      <c r="J1181" s="367" t="str">
        <f>IF('Data invoice'!S1296=0,"",'Data invoice'!T1296)</f>
        <v/>
      </c>
    </row>
    <row r="1182" spans="1:10" ht="15" customHeight="1">
      <c r="A1182" s="284" t="str">
        <f>IF('Data invoice'!J1297=0,"",'Data invoice'!K1297)</f>
        <v/>
      </c>
      <c r="B1182" s="284" t="str">
        <f>IF('Data invoice'!K1297=0,"",'Data invoice'!L1297)</f>
        <v/>
      </c>
      <c r="C1182" s="284" t="str">
        <f>IF('Data invoice'!L1297=0,"",'Data invoice'!M1297)</f>
        <v/>
      </c>
      <c r="D1182" s="284" t="str">
        <f>IF('Data invoice'!M1297=0,"",'Data invoice'!N1297)</f>
        <v/>
      </c>
      <c r="E1182" s="284" t="str">
        <f>IF('Data invoice'!N1297=0,"",'Data invoice'!O1297)</f>
        <v/>
      </c>
      <c r="F1182" s="284" t="str">
        <f>IF('Data invoice'!O1297=0,"",'Data invoice'!P1297)</f>
        <v/>
      </c>
      <c r="G1182" s="284" t="str">
        <f>IF('Data invoice'!P1297=0,"",'Data invoice'!Q1297)</f>
        <v/>
      </c>
      <c r="H1182" s="284" t="str">
        <f>IF('Data invoice'!Q1297=0,"",'Data invoice'!R1297)</f>
        <v/>
      </c>
      <c r="I1182" s="320" t="str">
        <f>IF('Data invoice'!R1297=0,"",'Data invoice'!S1297)</f>
        <v/>
      </c>
      <c r="J1182" s="367" t="str">
        <f>IF('Data invoice'!S1297=0,"",'Data invoice'!T1297)</f>
        <v/>
      </c>
    </row>
    <row r="1183" spans="1:10" ht="15" customHeight="1">
      <c r="A1183" s="284" t="str">
        <f>IF('Data invoice'!J1298=0,"",'Data invoice'!K1298)</f>
        <v/>
      </c>
      <c r="B1183" s="284" t="str">
        <f>IF('Data invoice'!K1298=0,"",'Data invoice'!L1298)</f>
        <v/>
      </c>
      <c r="C1183" s="284" t="str">
        <f>IF('Data invoice'!L1298=0,"",'Data invoice'!M1298)</f>
        <v/>
      </c>
      <c r="D1183" s="284" t="str">
        <f>IF('Data invoice'!M1298=0,"",'Data invoice'!N1298)</f>
        <v/>
      </c>
      <c r="E1183" s="284" t="str">
        <f>IF('Data invoice'!N1298=0,"",'Data invoice'!O1298)</f>
        <v/>
      </c>
      <c r="F1183" s="284" t="str">
        <f>IF('Data invoice'!O1298=0,"",'Data invoice'!P1298)</f>
        <v/>
      </c>
      <c r="G1183" s="284" t="str">
        <f>IF('Data invoice'!P1298=0,"",'Data invoice'!Q1298)</f>
        <v/>
      </c>
      <c r="H1183" s="284" t="str">
        <f>IF('Data invoice'!Q1298=0,"",'Data invoice'!R1298)</f>
        <v/>
      </c>
      <c r="I1183" s="320" t="str">
        <f>IF('Data invoice'!R1298=0,"",'Data invoice'!S1298)</f>
        <v/>
      </c>
      <c r="J1183" s="367" t="str">
        <f>IF('Data invoice'!S1298=0,"",'Data invoice'!T1298)</f>
        <v/>
      </c>
    </row>
    <row r="1184" spans="1:10" ht="15" customHeight="1">
      <c r="A1184" s="284" t="str">
        <f>IF('Data invoice'!J1299=0,"",'Data invoice'!K1299)</f>
        <v/>
      </c>
      <c r="B1184" s="284" t="str">
        <f>IF('Data invoice'!K1299=0,"",'Data invoice'!L1299)</f>
        <v/>
      </c>
      <c r="C1184" s="284" t="str">
        <f>IF('Data invoice'!L1299=0,"",'Data invoice'!M1299)</f>
        <v/>
      </c>
      <c r="D1184" s="284" t="str">
        <f>IF('Data invoice'!M1299=0,"",'Data invoice'!N1299)</f>
        <v/>
      </c>
      <c r="E1184" s="284" t="str">
        <f>IF('Data invoice'!N1299=0,"",'Data invoice'!O1299)</f>
        <v/>
      </c>
      <c r="F1184" s="284" t="str">
        <f>IF('Data invoice'!O1299=0,"",'Data invoice'!P1299)</f>
        <v/>
      </c>
      <c r="G1184" s="284" t="str">
        <f>IF('Data invoice'!P1299=0,"",'Data invoice'!Q1299)</f>
        <v/>
      </c>
      <c r="H1184" s="284" t="str">
        <f>IF('Data invoice'!Q1299=0,"",'Data invoice'!R1299)</f>
        <v/>
      </c>
      <c r="I1184" s="320" t="str">
        <f>IF('Data invoice'!R1299=0,"",'Data invoice'!S1299)</f>
        <v/>
      </c>
      <c r="J1184" s="367" t="str">
        <f>IF('Data invoice'!S1299=0,"",'Data invoice'!T1299)</f>
        <v/>
      </c>
    </row>
    <row r="1185" spans="1:10" ht="15" customHeight="1">
      <c r="A1185" s="284" t="str">
        <f>IF('Data invoice'!J1300=0,"",'Data invoice'!K1300)</f>
        <v/>
      </c>
      <c r="B1185" s="284" t="str">
        <f>IF('Data invoice'!K1300=0,"",'Data invoice'!L1300)</f>
        <v/>
      </c>
      <c r="C1185" s="284" t="str">
        <f>IF('Data invoice'!L1300=0,"",'Data invoice'!M1300)</f>
        <v/>
      </c>
      <c r="D1185" s="284" t="str">
        <f>IF('Data invoice'!M1300=0,"",'Data invoice'!N1300)</f>
        <v/>
      </c>
      <c r="E1185" s="284" t="str">
        <f>IF('Data invoice'!N1300=0,"",'Data invoice'!O1300)</f>
        <v/>
      </c>
      <c r="F1185" s="284" t="str">
        <f>IF('Data invoice'!O1300=0,"",'Data invoice'!P1300)</f>
        <v/>
      </c>
      <c r="G1185" s="284" t="str">
        <f>IF('Data invoice'!P1300=0,"",'Data invoice'!Q1300)</f>
        <v/>
      </c>
      <c r="H1185" s="284" t="str">
        <f>IF('Data invoice'!Q1300=0,"",'Data invoice'!R1300)</f>
        <v/>
      </c>
      <c r="I1185" s="320" t="str">
        <f>IF('Data invoice'!R1300=0,"",'Data invoice'!S1300)</f>
        <v/>
      </c>
      <c r="J1185" s="367" t="str">
        <f>IF('Data invoice'!S1300=0,"",'Data invoice'!T1300)</f>
        <v/>
      </c>
    </row>
    <row r="1186" spans="1:10" ht="15" customHeight="1">
      <c r="A1186" s="284" t="str">
        <f>IF('Data invoice'!J1301=0,"",'Data invoice'!K1301)</f>
        <v/>
      </c>
      <c r="B1186" s="284" t="str">
        <f>IF('Data invoice'!K1301=0,"",'Data invoice'!L1301)</f>
        <v/>
      </c>
      <c r="C1186" s="284" t="str">
        <f>IF('Data invoice'!L1301=0,"",'Data invoice'!M1301)</f>
        <v/>
      </c>
      <c r="D1186" s="284" t="str">
        <f>IF('Data invoice'!M1301=0,"",'Data invoice'!N1301)</f>
        <v/>
      </c>
      <c r="E1186" s="284" t="str">
        <f>IF('Data invoice'!N1301=0,"",'Data invoice'!O1301)</f>
        <v/>
      </c>
      <c r="F1186" s="284" t="str">
        <f>IF('Data invoice'!O1301=0,"",'Data invoice'!P1301)</f>
        <v/>
      </c>
      <c r="G1186" s="284" t="str">
        <f>IF('Data invoice'!P1301=0,"",'Data invoice'!Q1301)</f>
        <v/>
      </c>
      <c r="H1186" s="284" t="str">
        <f>IF('Data invoice'!Q1301=0,"",'Data invoice'!R1301)</f>
        <v/>
      </c>
      <c r="I1186" s="320" t="str">
        <f>IF('Data invoice'!R1301=0,"",'Data invoice'!S1301)</f>
        <v/>
      </c>
      <c r="J1186" s="367" t="str">
        <f>IF('Data invoice'!S1301=0,"",'Data invoice'!T1301)</f>
        <v/>
      </c>
    </row>
    <row r="1187" spans="1:10" ht="15" customHeight="1">
      <c r="A1187" s="284" t="str">
        <f>IF('Data invoice'!J1302=0,"",'Data invoice'!K1302)</f>
        <v/>
      </c>
      <c r="B1187" s="284" t="str">
        <f>IF('Data invoice'!K1302=0,"",'Data invoice'!L1302)</f>
        <v/>
      </c>
      <c r="C1187" s="284" t="str">
        <f>IF('Data invoice'!L1302=0,"",'Data invoice'!M1302)</f>
        <v/>
      </c>
      <c r="D1187" s="284" t="str">
        <f>IF('Data invoice'!M1302=0,"",'Data invoice'!N1302)</f>
        <v/>
      </c>
      <c r="E1187" s="284" t="str">
        <f>IF('Data invoice'!N1302=0,"",'Data invoice'!O1302)</f>
        <v/>
      </c>
      <c r="F1187" s="284" t="str">
        <f>IF('Data invoice'!O1302=0,"",'Data invoice'!P1302)</f>
        <v/>
      </c>
      <c r="G1187" s="284" t="str">
        <f>IF('Data invoice'!P1302=0,"",'Data invoice'!Q1302)</f>
        <v/>
      </c>
      <c r="H1187" s="284" t="str">
        <f>IF('Data invoice'!Q1302=0,"",'Data invoice'!R1302)</f>
        <v/>
      </c>
      <c r="I1187" s="320" t="str">
        <f>IF('Data invoice'!R1302=0,"",'Data invoice'!S1302)</f>
        <v/>
      </c>
      <c r="J1187" s="367" t="str">
        <f>IF('Data invoice'!S1302=0,"",'Data invoice'!T1302)</f>
        <v/>
      </c>
    </row>
    <row r="1188" spans="1:10" ht="15" customHeight="1">
      <c r="A1188" s="284" t="str">
        <f>IF('Data invoice'!J1303=0,"",'Data invoice'!K1303)</f>
        <v/>
      </c>
      <c r="B1188" s="284" t="str">
        <f>IF('Data invoice'!K1303=0,"",'Data invoice'!L1303)</f>
        <v/>
      </c>
      <c r="C1188" s="284" t="str">
        <f>IF('Data invoice'!L1303=0,"",'Data invoice'!M1303)</f>
        <v/>
      </c>
      <c r="D1188" s="284" t="str">
        <f>IF('Data invoice'!M1303=0,"",'Data invoice'!N1303)</f>
        <v/>
      </c>
      <c r="E1188" s="284" t="str">
        <f>IF('Data invoice'!N1303=0,"",'Data invoice'!O1303)</f>
        <v/>
      </c>
      <c r="F1188" s="284" t="str">
        <f>IF('Data invoice'!O1303=0,"",'Data invoice'!P1303)</f>
        <v/>
      </c>
      <c r="G1188" s="284" t="str">
        <f>IF('Data invoice'!P1303=0,"",'Data invoice'!Q1303)</f>
        <v/>
      </c>
      <c r="H1188" s="284" t="str">
        <f>IF('Data invoice'!Q1303=0,"",'Data invoice'!R1303)</f>
        <v/>
      </c>
      <c r="I1188" s="320" t="str">
        <f>IF('Data invoice'!R1303=0,"",'Data invoice'!S1303)</f>
        <v/>
      </c>
      <c r="J1188" s="367" t="str">
        <f>IF('Data invoice'!S1303=0,"",'Data invoice'!T1303)</f>
        <v/>
      </c>
    </row>
    <row r="1189" spans="1:10" ht="15" customHeight="1">
      <c r="A1189" s="284" t="str">
        <f>IF('Data invoice'!J1304=0,"",'Data invoice'!K1304)</f>
        <v/>
      </c>
      <c r="B1189" s="284" t="str">
        <f>IF('Data invoice'!K1304=0,"",'Data invoice'!L1304)</f>
        <v/>
      </c>
      <c r="C1189" s="284" t="str">
        <f>IF('Data invoice'!L1304=0,"",'Data invoice'!M1304)</f>
        <v/>
      </c>
      <c r="D1189" s="284" t="str">
        <f>IF('Data invoice'!M1304=0,"",'Data invoice'!N1304)</f>
        <v/>
      </c>
      <c r="E1189" s="284" t="str">
        <f>IF('Data invoice'!N1304=0,"",'Data invoice'!O1304)</f>
        <v/>
      </c>
      <c r="F1189" s="284" t="str">
        <f>IF('Data invoice'!O1304=0,"",'Data invoice'!P1304)</f>
        <v/>
      </c>
      <c r="G1189" s="284" t="str">
        <f>IF('Data invoice'!P1304=0,"",'Data invoice'!Q1304)</f>
        <v/>
      </c>
      <c r="H1189" s="284" t="str">
        <f>IF('Data invoice'!Q1304=0,"",'Data invoice'!R1304)</f>
        <v/>
      </c>
      <c r="I1189" s="320" t="str">
        <f>IF('Data invoice'!R1304=0,"",'Data invoice'!S1304)</f>
        <v/>
      </c>
      <c r="J1189" s="367" t="str">
        <f>IF('Data invoice'!S1304=0,"",'Data invoice'!T1304)</f>
        <v/>
      </c>
    </row>
    <row r="1190" spans="1:10" ht="15" customHeight="1">
      <c r="A1190" s="284" t="str">
        <f>IF('Data invoice'!J1305=0,"",'Data invoice'!K1305)</f>
        <v/>
      </c>
      <c r="B1190" s="284" t="str">
        <f>IF('Data invoice'!K1305=0,"",'Data invoice'!L1305)</f>
        <v/>
      </c>
      <c r="C1190" s="284" t="str">
        <f>IF('Data invoice'!L1305=0,"",'Data invoice'!M1305)</f>
        <v/>
      </c>
      <c r="D1190" s="284" t="str">
        <f>IF('Data invoice'!M1305=0,"",'Data invoice'!N1305)</f>
        <v/>
      </c>
      <c r="E1190" s="284" t="str">
        <f>IF('Data invoice'!N1305=0,"",'Data invoice'!O1305)</f>
        <v/>
      </c>
      <c r="F1190" s="284" t="str">
        <f>IF('Data invoice'!O1305=0,"",'Data invoice'!P1305)</f>
        <v/>
      </c>
      <c r="G1190" s="284" t="str">
        <f>IF('Data invoice'!P1305=0,"",'Data invoice'!Q1305)</f>
        <v/>
      </c>
      <c r="H1190" s="284" t="str">
        <f>IF('Data invoice'!Q1305=0,"",'Data invoice'!R1305)</f>
        <v/>
      </c>
      <c r="I1190" s="320" t="str">
        <f>IF('Data invoice'!R1305=0,"",'Data invoice'!S1305)</f>
        <v/>
      </c>
      <c r="J1190" s="367" t="str">
        <f>IF('Data invoice'!S1305=0,"",'Data invoice'!T1305)</f>
        <v/>
      </c>
    </row>
    <row r="1191" spans="1:10" ht="15" customHeight="1">
      <c r="A1191" s="284" t="str">
        <f>IF('Data invoice'!J1306=0,"",'Data invoice'!K1306)</f>
        <v/>
      </c>
      <c r="B1191" s="284" t="str">
        <f>IF('Data invoice'!K1306=0,"",'Data invoice'!L1306)</f>
        <v/>
      </c>
      <c r="C1191" s="284" t="str">
        <f>IF('Data invoice'!L1306=0,"",'Data invoice'!M1306)</f>
        <v/>
      </c>
      <c r="D1191" s="284" t="str">
        <f>IF('Data invoice'!M1306=0,"",'Data invoice'!N1306)</f>
        <v/>
      </c>
      <c r="E1191" s="284" t="str">
        <f>IF('Data invoice'!N1306=0,"",'Data invoice'!O1306)</f>
        <v/>
      </c>
      <c r="F1191" s="284" t="str">
        <f>IF('Data invoice'!O1306=0,"",'Data invoice'!P1306)</f>
        <v/>
      </c>
      <c r="G1191" s="284" t="str">
        <f>IF('Data invoice'!P1306=0,"",'Data invoice'!Q1306)</f>
        <v/>
      </c>
      <c r="H1191" s="284" t="str">
        <f>IF('Data invoice'!Q1306=0,"",'Data invoice'!R1306)</f>
        <v/>
      </c>
      <c r="I1191" s="320" t="str">
        <f>IF('Data invoice'!R1306=0,"",'Data invoice'!S1306)</f>
        <v/>
      </c>
      <c r="J1191" s="367" t="str">
        <f>IF('Data invoice'!S1306=0,"",'Data invoice'!T1306)</f>
        <v/>
      </c>
    </row>
    <row r="1192" spans="1:10" ht="15" customHeight="1">
      <c r="A1192" s="284" t="str">
        <f>IF('Data invoice'!J1307=0,"",'Data invoice'!K1307)</f>
        <v/>
      </c>
      <c r="B1192" s="284" t="str">
        <f>IF('Data invoice'!K1307=0,"",'Data invoice'!L1307)</f>
        <v/>
      </c>
      <c r="C1192" s="284" t="str">
        <f>IF('Data invoice'!L1307=0,"",'Data invoice'!M1307)</f>
        <v/>
      </c>
      <c r="D1192" s="284" t="str">
        <f>IF('Data invoice'!M1307=0,"",'Data invoice'!N1307)</f>
        <v/>
      </c>
      <c r="E1192" s="284" t="str">
        <f>IF('Data invoice'!N1307=0,"",'Data invoice'!O1307)</f>
        <v/>
      </c>
      <c r="F1192" s="284" t="str">
        <f>IF('Data invoice'!O1307=0,"",'Data invoice'!P1307)</f>
        <v/>
      </c>
      <c r="G1192" s="284" t="str">
        <f>IF('Data invoice'!P1307=0,"",'Data invoice'!Q1307)</f>
        <v/>
      </c>
      <c r="H1192" s="284" t="str">
        <f>IF('Data invoice'!Q1307=0,"",'Data invoice'!R1307)</f>
        <v/>
      </c>
      <c r="I1192" s="320" t="str">
        <f>IF('Data invoice'!R1307=0,"",'Data invoice'!S1307)</f>
        <v/>
      </c>
      <c r="J1192" s="367" t="str">
        <f>IF('Data invoice'!S1307=0,"",'Data invoice'!T1307)</f>
        <v/>
      </c>
    </row>
    <row r="1193" spans="1:10" ht="15" customHeight="1">
      <c r="A1193" s="284" t="str">
        <f>IF('Data invoice'!J1308=0,"",'Data invoice'!K1308)</f>
        <v/>
      </c>
      <c r="B1193" s="284" t="str">
        <f>IF('Data invoice'!K1308=0,"",'Data invoice'!L1308)</f>
        <v/>
      </c>
      <c r="C1193" s="284" t="str">
        <f>IF('Data invoice'!L1308=0,"",'Data invoice'!M1308)</f>
        <v/>
      </c>
      <c r="D1193" s="284" t="str">
        <f>IF('Data invoice'!M1308=0,"",'Data invoice'!N1308)</f>
        <v/>
      </c>
      <c r="E1193" s="284" t="str">
        <f>IF('Data invoice'!N1308=0,"",'Data invoice'!O1308)</f>
        <v/>
      </c>
      <c r="F1193" s="284" t="str">
        <f>IF('Data invoice'!O1308=0,"",'Data invoice'!P1308)</f>
        <v/>
      </c>
      <c r="G1193" s="284" t="str">
        <f>IF('Data invoice'!P1308=0,"",'Data invoice'!Q1308)</f>
        <v/>
      </c>
      <c r="H1193" s="284" t="str">
        <f>IF('Data invoice'!Q1308=0,"",'Data invoice'!R1308)</f>
        <v/>
      </c>
      <c r="I1193" s="320" t="str">
        <f>IF('Data invoice'!R1308=0,"",'Data invoice'!S1308)</f>
        <v/>
      </c>
      <c r="J1193" s="367" t="str">
        <f>IF('Data invoice'!S1308=0,"",'Data invoice'!T1308)</f>
        <v/>
      </c>
    </row>
    <row r="1194" spans="1:10" ht="15" customHeight="1">
      <c r="A1194" s="284" t="str">
        <f>IF('Data invoice'!J1309=0,"",'Data invoice'!K1309)</f>
        <v/>
      </c>
      <c r="B1194" s="284" t="str">
        <f>IF('Data invoice'!K1309=0,"",'Data invoice'!L1309)</f>
        <v/>
      </c>
      <c r="C1194" s="284" t="str">
        <f>IF('Data invoice'!L1309=0,"",'Data invoice'!M1309)</f>
        <v/>
      </c>
      <c r="D1194" s="284" t="str">
        <f>IF('Data invoice'!M1309=0,"",'Data invoice'!N1309)</f>
        <v/>
      </c>
      <c r="E1194" s="284" t="str">
        <f>IF('Data invoice'!N1309=0,"",'Data invoice'!O1309)</f>
        <v/>
      </c>
      <c r="F1194" s="284" t="str">
        <f>IF('Data invoice'!O1309=0,"",'Data invoice'!P1309)</f>
        <v/>
      </c>
      <c r="G1194" s="284" t="str">
        <f>IF('Data invoice'!P1309=0,"",'Data invoice'!Q1309)</f>
        <v/>
      </c>
      <c r="H1194" s="284" t="str">
        <f>IF('Data invoice'!Q1309=0,"",'Data invoice'!R1309)</f>
        <v/>
      </c>
      <c r="I1194" s="320" t="str">
        <f>IF('Data invoice'!R1309=0,"",'Data invoice'!S1309)</f>
        <v/>
      </c>
      <c r="J1194" s="367" t="str">
        <f>IF('Data invoice'!S1309=0,"",'Data invoice'!T1309)</f>
        <v/>
      </c>
    </row>
    <row r="1195" spans="1:10" ht="15" customHeight="1">
      <c r="A1195" s="284" t="str">
        <f>IF('Data invoice'!J1310=0,"",'Data invoice'!K1310)</f>
        <v/>
      </c>
      <c r="B1195" s="284" t="str">
        <f>IF('Data invoice'!K1310=0,"",'Data invoice'!L1310)</f>
        <v/>
      </c>
      <c r="C1195" s="284" t="str">
        <f>IF('Data invoice'!L1310=0,"",'Data invoice'!M1310)</f>
        <v/>
      </c>
      <c r="D1195" s="284" t="str">
        <f>IF('Data invoice'!M1310=0,"",'Data invoice'!N1310)</f>
        <v/>
      </c>
      <c r="E1195" s="284" t="str">
        <f>IF('Data invoice'!N1310=0,"",'Data invoice'!O1310)</f>
        <v/>
      </c>
      <c r="F1195" s="284" t="str">
        <f>IF('Data invoice'!O1310=0,"",'Data invoice'!P1310)</f>
        <v/>
      </c>
      <c r="G1195" s="284" t="str">
        <f>IF('Data invoice'!P1310=0,"",'Data invoice'!Q1310)</f>
        <v/>
      </c>
      <c r="H1195" s="284" t="str">
        <f>IF('Data invoice'!Q1310=0,"",'Data invoice'!R1310)</f>
        <v/>
      </c>
      <c r="I1195" s="320" t="str">
        <f>IF('Data invoice'!R1310=0,"",'Data invoice'!S1310)</f>
        <v/>
      </c>
      <c r="J1195" s="367" t="str">
        <f>IF('Data invoice'!S1310=0,"",'Data invoice'!T1310)</f>
        <v/>
      </c>
    </row>
    <row r="1196" spans="1:10" ht="15" customHeight="1">
      <c r="A1196" s="284" t="str">
        <f>IF('Data invoice'!J1311=0,"",'Data invoice'!K1311)</f>
        <v/>
      </c>
      <c r="B1196" s="284" t="str">
        <f>IF('Data invoice'!K1311=0,"",'Data invoice'!L1311)</f>
        <v/>
      </c>
      <c r="C1196" s="284" t="str">
        <f>IF('Data invoice'!L1311=0,"",'Data invoice'!M1311)</f>
        <v/>
      </c>
      <c r="D1196" s="284" t="str">
        <f>IF('Data invoice'!M1311=0,"",'Data invoice'!N1311)</f>
        <v/>
      </c>
      <c r="E1196" s="284" t="str">
        <f>IF('Data invoice'!N1311=0,"",'Data invoice'!O1311)</f>
        <v/>
      </c>
      <c r="F1196" s="284" t="str">
        <f>IF('Data invoice'!O1311=0,"",'Data invoice'!P1311)</f>
        <v/>
      </c>
      <c r="G1196" s="284" t="str">
        <f>IF('Data invoice'!P1311=0,"",'Data invoice'!Q1311)</f>
        <v/>
      </c>
      <c r="H1196" s="284" t="str">
        <f>IF('Data invoice'!Q1311=0,"",'Data invoice'!R1311)</f>
        <v/>
      </c>
      <c r="I1196" s="320" t="str">
        <f>IF('Data invoice'!R1311=0,"",'Data invoice'!S1311)</f>
        <v/>
      </c>
      <c r="J1196" s="367" t="str">
        <f>IF('Data invoice'!S1311=0,"",'Data invoice'!T1311)</f>
        <v/>
      </c>
    </row>
    <row r="1197" spans="1:10" ht="15" customHeight="1">
      <c r="A1197" s="284" t="str">
        <f>IF('Data invoice'!J1312=0,"",'Data invoice'!K1312)</f>
        <v/>
      </c>
      <c r="B1197" s="284" t="str">
        <f>IF('Data invoice'!K1312=0,"",'Data invoice'!L1312)</f>
        <v/>
      </c>
      <c r="C1197" s="284" t="str">
        <f>IF('Data invoice'!L1312=0,"",'Data invoice'!M1312)</f>
        <v/>
      </c>
      <c r="D1197" s="284" t="str">
        <f>IF('Data invoice'!M1312=0,"",'Data invoice'!N1312)</f>
        <v/>
      </c>
      <c r="E1197" s="284" t="str">
        <f>IF('Data invoice'!N1312=0,"",'Data invoice'!O1312)</f>
        <v/>
      </c>
      <c r="F1197" s="284" t="str">
        <f>IF('Data invoice'!O1312=0,"",'Data invoice'!P1312)</f>
        <v/>
      </c>
      <c r="G1197" s="284" t="str">
        <f>IF('Data invoice'!P1312=0,"",'Data invoice'!Q1312)</f>
        <v/>
      </c>
      <c r="H1197" s="284" t="str">
        <f>IF('Data invoice'!Q1312=0,"",'Data invoice'!R1312)</f>
        <v/>
      </c>
      <c r="I1197" s="320" t="str">
        <f>IF('Data invoice'!R1312=0,"",'Data invoice'!S1312)</f>
        <v/>
      </c>
      <c r="J1197" s="367" t="str">
        <f>IF('Data invoice'!S1312=0,"",'Data invoice'!T1312)</f>
        <v/>
      </c>
    </row>
    <row r="1198" spans="1:10" ht="15" customHeight="1">
      <c r="A1198" s="284" t="str">
        <f>IF('Data invoice'!J1313=0,"",'Data invoice'!K1313)</f>
        <v/>
      </c>
      <c r="B1198" s="284" t="str">
        <f>IF('Data invoice'!K1313=0,"",'Data invoice'!L1313)</f>
        <v/>
      </c>
      <c r="C1198" s="284" t="str">
        <f>IF('Data invoice'!L1313=0,"",'Data invoice'!M1313)</f>
        <v/>
      </c>
      <c r="D1198" s="284" t="str">
        <f>IF('Data invoice'!M1313=0,"",'Data invoice'!N1313)</f>
        <v/>
      </c>
      <c r="E1198" s="284" t="str">
        <f>IF('Data invoice'!N1313=0,"",'Data invoice'!O1313)</f>
        <v/>
      </c>
      <c r="F1198" s="284" t="str">
        <f>IF('Data invoice'!O1313=0,"",'Data invoice'!P1313)</f>
        <v/>
      </c>
      <c r="G1198" s="284" t="str">
        <f>IF('Data invoice'!P1313=0,"",'Data invoice'!Q1313)</f>
        <v/>
      </c>
      <c r="H1198" s="284" t="str">
        <f>IF('Data invoice'!Q1313=0,"",'Data invoice'!R1313)</f>
        <v/>
      </c>
      <c r="I1198" s="320" t="str">
        <f>IF('Data invoice'!R1313=0,"",'Data invoice'!S1313)</f>
        <v/>
      </c>
      <c r="J1198" s="367" t="str">
        <f>IF('Data invoice'!S1313=0,"",'Data invoice'!T1313)</f>
        <v/>
      </c>
    </row>
    <row r="1199" spans="1:10" ht="15" customHeight="1">
      <c r="A1199" s="284" t="str">
        <f>IF('Data invoice'!J1314=0,"",'Data invoice'!K1314)</f>
        <v/>
      </c>
      <c r="B1199" s="284" t="str">
        <f>IF('Data invoice'!K1314=0,"",'Data invoice'!L1314)</f>
        <v/>
      </c>
      <c r="C1199" s="284" t="str">
        <f>IF('Data invoice'!L1314=0,"",'Data invoice'!M1314)</f>
        <v/>
      </c>
      <c r="D1199" s="284" t="str">
        <f>IF('Data invoice'!M1314=0,"",'Data invoice'!N1314)</f>
        <v/>
      </c>
      <c r="E1199" s="284" t="str">
        <f>IF('Data invoice'!N1314=0,"",'Data invoice'!O1314)</f>
        <v/>
      </c>
      <c r="F1199" s="284" t="str">
        <f>IF('Data invoice'!O1314=0,"",'Data invoice'!P1314)</f>
        <v/>
      </c>
      <c r="G1199" s="284" t="str">
        <f>IF('Data invoice'!P1314=0,"",'Data invoice'!Q1314)</f>
        <v/>
      </c>
      <c r="H1199" s="284" t="str">
        <f>IF('Data invoice'!Q1314=0,"",'Data invoice'!R1314)</f>
        <v/>
      </c>
      <c r="I1199" s="320" t="str">
        <f>IF('Data invoice'!R1314=0,"",'Data invoice'!S1314)</f>
        <v/>
      </c>
      <c r="J1199" s="367" t="str">
        <f>IF('Data invoice'!S1314=0,"",'Data invoice'!T1314)</f>
        <v/>
      </c>
    </row>
    <row r="1200" spans="1:10" ht="15" customHeight="1">
      <c r="A1200" s="284" t="str">
        <f>IF('Data invoice'!J1315=0,"",'Data invoice'!K1315)</f>
        <v/>
      </c>
      <c r="B1200" s="284" t="str">
        <f>IF('Data invoice'!K1315=0,"",'Data invoice'!L1315)</f>
        <v/>
      </c>
      <c r="C1200" s="284" t="str">
        <f>IF('Data invoice'!L1315=0,"",'Data invoice'!M1315)</f>
        <v/>
      </c>
      <c r="D1200" s="284" t="str">
        <f>IF('Data invoice'!M1315=0,"",'Data invoice'!N1315)</f>
        <v/>
      </c>
      <c r="E1200" s="284" t="str">
        <f>IF('Data invoice'!N1315=0,"",'Data invoice'!O1315)</f>
        <v/>
      </c>
      <c r="F1200" s="284" t="str">
        <f>IF('Data invoice'!O1315=0,"",'Data invoice'!P1315)</f>
        <v/>
      </c>
      <c r="G1200" s="284" t="str">
        <f>IF('Data invoice'!P1315=0,"",'Data invoice'!Q1315)</f>
        <v/>
      </c>
      <c r="H1200" s="284" t="str">
        <f>IF('Data invoice'!Q1315=0,"",'Data invoice'!R1315)</f>
        <v/>
      </c>
      <c r="I1200" s="320" t="str">
        <f>IF('Data invoice'!R1315=0,"",'Data invoice'!S1315)</f>
        <v/>
      </c>
      <c r="J1200" s="367" t="str">
        <f>IF('Data invoice'!S1315=0,"",'Data invoice'!T1315)</f>
        <v/>
      </c>
    </row>
    <row r="1201" spans="1:10" ht="15" customHeight="1">
      <c r="A1201" s="284" t="str">
        <f>IF('Data invoice'!J1316=0,"",'Data invoice'!K1316)</f>
        <v/>
      </c>
      <c r="B1201" s="284" t="str">
        <f>IF('Data invoice'!K1316=0,"",'Data invoice'!L1316)</f>
        <v/>
      </c>
      <c r="C1201" s="284" t="str">
        <f>IF('Data invoice'!L1316=0,"",'Data invoice'!M1316)</f>
        <v/>
      </c>
      <c r="D1201" s="284" t="str">
        <f>IF('Data invoice'!M1316=0,"",'Data invoice'!N1316)</f>
        <v/>
      </c>
      <c r="E1201" s="284" t="str">
        <f>IF('Data invoice'!N1316=0,"",'Data invoice'!O1316)</f>
        <v/>
      </c>
      <c r="F1201" s="284" t="str">
        <f>IF('Data invoice'!O1316=0,"",'Data invoice'!P1316)</f>
        <v/>
      </c>
      <c r="G1201" s="284" t="str">
        <f>IF('Data invoice'!P1316=0,"",'Data invoice'!Q1316)</f>
        <v/>
      </c>
      <c r="H1201" s="284" t="str">
        <f>IF('Data invoice'!Q1316=0,"",'Data invoice'!R1316)</f>
        <v/>
      </c>
      <c r="I1201" s="320" t="str">
        <f>IF('Data invoice'!R1316=0,"",'Data invoice'!S1316)</f>
        <v/>
      </c>
      <c r="J1201" s="367" t="str">
        <f>IF('Data invoice'!S1316=0,"",'Data invoice'!T1316)</f>
        <v/>
      </c>
    </row>
    <row r="1202" spans="1:10" ht="15" customHeight="1">
      <c r="A1202" s="284" t="str">
        <f>IF('Data invoice'!J1317=0,"",'Data invoice'!K1317)</f>
        <v/>
      </c>
      <c r="B1202" s="284" t="str">
        <f>IF('Data invoice'!K1317=0,"",'Data invoice'!L1317)</f>
        <v/>
      </c>
      <c r="C1202" s="284" t="str">
        <f>IF('Data invoice'!L1317=0,"",'Data invoice'!M1317)</f>
        <v/>
      </c>
      <c r="D1202" s="284" t="str">
        <f>IF('Data invoice'!M1317=0,"",'Data invoice'!N1317)</f>
        <v/>
      </c>
      <c r="E1202" s="284" t="str">
        <f>IF('Data invoice'!N1317=0,"",'Data invoice'!O1317)</f>
        <v/>
      </c>
      <c r="F1202" s="284" t="str">
        <f>IF('Data invoice'!O1317=0,"",'Data invoice'!P1317)</f>
        <v/>
      </c>
      <c r="G1202" s="284" t="str">
        <f>IF('Data invoice'!P1317=0,"",'Data invoice'!Q1317)</f>
        <v/>
      </c>
      <c r="H1202" s="284" t="str">
        <f>IF('Data invoice'!Q1317=0,"",'Data invoice'!R1317)</f>
        <v/>
      </c>
      <c r="I1202" s="320" t="str">
        <f>IF('Data invoice'!R1317=0,"",'Data invoice'!S1317)</f>
        <v/>
      </c>
      <c r="J1202" s="367" t="str">
        <f>IF('Data invoice'!S1317=0,"",'Data invoice'!T1317)</f>
        <v/>
      </c>
    </row>
    <row r="1203" spans="1:10" ht="15" customHeight="1">
      <c r="A1203" s="284" t="str">
        <f>IF('Data invoice'!J1318=0,"",'Data invoice'!K1318)</f>
        <v/>
      </c>
      <c r="B1203" s="284" t="str">
        <f>IF('Data invoice'!K1318=0,"",'Data invoice'!L1318)</f>
        <v/>
      </c>
      <c r="C1203" s="284" t="str">
        <f>IF('Data invoice'!L1318=0,"",'Data invoice'!M1318)</f>
        <v/>
      </c>
      <c r="D1203" s="284" t="str">
        <f>IF('Data invoice'!M1318=0,"",'Data invoice'!N1318)</f>
        <v/>
      </c>
      <c r="E1203" s="284" t="str">
        <f>IF('Data invoice'!N1318=0,"",'Data invoice'!O1318)</f>
        <v/>
      </c>
      <c r="F1203" s="284" t="str">
        <f>IF('Data invoice'!O1318=0,"",'Data invoice'!P1318)</f>
        <v/>
      </c>
      <c r="G1203" s="284" t="str">
        <f>IF('Data invoice'!P1318=0,"",'Data invoice'!Q1318)</f>
        <v/>
      </c>
      <c r="H1203" s="284" t="str">
        <f>IF('Data invoice'!Q1318=0,"",'Data invoice'!R1318)</f>
        <v/>
      </c>
      <c r="I1203" s="320" t="str">
        <f>IF('Data invoice'!R1318=0,"",'Data invoice'!S1318)</f>
        <v/>
      </c>
      <c r="J1203" s="367" t="str">
        <f>IF('Data invoice'!S1318=0,"",'Data invoice'!T1318)</f>
        <v/>
      </c>
    </row>
    <row r="1204" spans="1:10" ht="15" customHeight="1">
      <c r="A1204" s="284" t="str">
        <f>IF('Data invoice'!J1319=0,"",'Data invoice'!K1319)</f>
        <v/>
      </c>
      <c r="B1204" s="284" t="str">
        <f>IF('Data invoice'!K1319=0,"",'Data invoice'!L1319)</f>
        <v/>
      </c>
      <c r="C1204" s="284" t="str">
        <f>IF('Data invoice'!L1319=0,"",'Data invoice'!M1319)</f>
        <v/>
      </c>
      <c r="D1204" s="284" t="str">
        <f>IF('Data invoice'!M1319=0,"",'Data invoice'!N1319)</f>
        <v/>
      </c>
      <c r="E1204" s="284" t="str">
        <f>IF('Data invoice'!N1319=0,"",'Data invoice'!O1319)</f>
        <v/>
      </c>
      <c r="F1204" s="284" t="str">
        <f>IF('Data invoice'!O1319=0,"",'Data invoice'!P1319)</f>
        <v/>
      </c>
      <c r="G1204" s="284" t="str">
        <f>IF('Data invoice'!P1319=0,"",'Data invoice'!Q1319)</f>
        <v/>
      </c>
      <c r="H1204" s="284" t="str">
        <f>IF('Data invoice'!Q1319=0,"",'Data invoice'!R1319)</f>
        <v/>
      </c>
      <c r="I1204" s="320" t="str">
        <f>IF('Data invoice'!R1319=0,"",'Data invoice'!S1319)</f>
        <v/>
      </c>
      <c r="J1204" s="367" t="str">
        <f>IF('Data invoice'!S1319=0,"",'Data invoice'!T1319)</f>
        <v/>
      </c>
    </row>
    <row r="1205" spans="1:10" ht="15" customHeight="1">
      <c r="A1205" s="284" t="str">
        <f>IF('Data invoice'!J1320=0,"",'Data invoice'!K1320)</f>
        <v/>
      </c>
      <c r="B1205" s="284" t="str">
        <f>IF('Data invoice'!K1320=0,"",'Data invoice'!L1320)</f>
        <v/>
      </c>
      <c r="C1205" s="284" t="str">
        <f>IF('Data invoice'!L1320=0,"",'Data invoice'!M1320)</f>
        <v/>
      </c>
      <c r="D1205" s="284" t="str">
        <f>IF('Data invoice'!M1320=0,"",'Data invoice'!N1320)</f>
        <v/>
      </c>
      <c r="E1205" s="284" t="str">
        <f>IF('Data invoice'!N1320=0,"",'Data invoice'!O1320)</f>
        <v/>
      </c>
      <c r="F1205" s="284" t="str">
        <f>IF('Data invoice'!O1320=0,"",'Data invoice'!P1320)</f>
        <v/>
      </c>
      <c r="G1205" s="284" t="str">
        <f>IF('Data invoice'!P1320=0,"",'Data invoice'!Q1320)</f>
        <v/>
      </c>
      <c r="H1205" s="284" t="str">
        <f>IF('Data invoice'!Q1320=0,"",'Data invoice'!R1320)</f>
        <v/>
      </c>
      <c r="I1205" s="320" t="str">
        <f>IF('Data invoice'!R1320=0,"",'Data invoice'!S1320)</f>
        <v/>
      </c>
      <c r="J1205" s="367" t="str">
        <f>IF('Data invoice'!S1320=0,"",'Data invoice'!T1320)</f>
        <v/>
      </c>
    </row>
    <row r="1206" spans="1:10" ht="15" customHeight="1">
      <c r="A1206" s="284" t="str">
        <f>IF('Data invoice'!J1321=0,"",'Data invoice'!K1321)</f>
        <v/>
      </c>
      <c r="B1206" s="284" t="str">
        <f>IF('Data invoice'!K1321=0,"",'Data invoice'!L1321)</f>
        <v/>
      </c>
      <c r="C1206" s="284" t="str">
        <f>IF('Data invoice'!L1321=0,"",'Data invoice'!M1321)</f>
        <v/>
      </c>
      <c r="D1206" s="284" t="str">
        <f>IF('Data invoice'!M1321=0,"",'Data invoice'!N1321)</f>
        <v/>
      </c>
      <c r="E1206" s="284" t="str">
        <f>IF('Data invoice'!N1321=0,"",'Data invoice'!O1321)</f>
        <v/>
      </c>
      <c r="F1206" s="284" t="str">
        <f>IF('Data invoice'!O1321=0,"",'Data invoice'!P1321)</f>
        <v/>
      </c>
      <c r="G1206" s="284" t="str">
        <f>IF('Data invoice'!P1321=0,"",'Data invoice'!Q1321)</f>
        <v/>
      </c>
      <c r="H1206" s="284" t="str">
        <f>IF('Data invoice'!Q1321=0,"",'Data invoice'!R1321)</f>
        <v/>
      </c>
      <c r="I1206" s="320" t="str">
        <f>IF('Data invoice'!R1321=0,"",'Data invoice'!S1321)</f>
        <v/>
      </c>
      <c r="J1206" s="367" t="str">
        <f>IF('Data invoice'!S1321=0,"",'Data invoice'!T1321)</f>
        <v/>
      </c>
    </row>
    <row r="1207" spans="1:10" ht="15" customHeight="1">
      <c r="A1207" s="284" t="str">
        <f>IF('Data invoice'!J1322=0,"",'Data invoice'!K1322)</f>
        <v/>
      </c>
      <c r="B1207" s="284" t="str">
        <f>IF('Data invoice'!K1322=0,"",'Data invoice'!L1322)</f>
        <v/>
      </c>
      <c r="C1207" s="284" t="str">
        <f>IF('Data invoice'!L1322=0,"",'Data invoice'!M1322)</f>
        <v/>
      </c>
      <c r="D1207" s="284" t="str">
        <f>IF('Data invoice'!M1322=0,"",'Data invoice'!N1322)</f>
        <v/>
      </c>
      <c r="E1207" s="284" t="str">
        <f>IF('Data invoice'!N1322=0,"",'Data invoice'!O1322)</f>
        <v/>
      </c>
      <c r="F1207" s="284" t="str">
        <f>IF('Data invoice'!O1322=0,"",'Data invoice'!P1322)</f>
        <v/>
      </c>
      <c r="G1207" s="284" t="str">
        <f>IF('Data invoice'!P1322=0,"",'Data invoice'!Q1322)</f>
        <v/>
      </c>
      <c r="H1207" s="284" t="str">
        <f>IF('Data invoice'!Q1322=0,"",'Data invoice'!R1322)</f>
        <v/>
      </c>
      <c r="I1207" s="320" t="str">
        <f>IF('Data invoice'!R1322=0,"",'Data invoice'!S1322)</f>
        <v/>
      </c>
      <c r="J1207" s="367" t="str">
        <f>IF('Data invoice'!S1322=0,"",'Data invoice'!T1322)</f>
        <v/>
      </c>
    </row>
    <row r="1208" spans="1:10" ht="15" customHeight="1">
      <c r="A1208" s="284" t="str">
        <f>IF('Data invoice'!J1323=0,"",'Data invoice'!K1323)</f>
        <v/>
      </c>
      <c r="B1208" s="284" t="str">
        <f>IF('Data invoice'!K1323=0,"",'Data invoice'!L1323)</f>
        <v/>
      </c>
      <c r="C1208" s="284" t="str">
        <f>IF('Data invoice'!L1323=0,"",'Data invoice'!M1323)</f>
        <v/>
      </c>
      <c r="D1208" s="284" t="str">
        <f>IF('Data invoice'!M1323=0,"",'Data invoice'!N1323)</f>
        <v/>
      </c>
      <c r="E1208" s="284" t="str">
        <f>IF('Data invoice'!N1323=0,"",'Data invoice'!O1323)</f>
        <v/>
      </c>
      <c r="F1208" s="284" t="str">
        <f>IF('Data invoice'!O1323=0,"",'Data invoice'!P1323)</f>
        <v/>
      </c>
      <c r="G1208" s="284" t="str">
        <f>IF('Data invoice'!P1323=0,"",'Data invoice'!Q1323)</f>
        <v/>
      </c>
      <c r="H1208" s="284" t="str">
        <f>IF('Data invoice'!Q1323=0,"",'Data invoice'!R1323)</f>
        <v/>
      </c>
      <c r="I1208" s="320" t="str">
        <f>IF('Data invoice'!R1323=0,"",'Data invoice'!S1323)</f>
        <v/>
      </c>
      <c r="J1208" s="367" t="str">
        <f>IF('Data invoice'!S1323=0,"",'Data invoice'!T1323)</f>
        <v/>
      </c>
    </row>
    <row r="1209" spans="1:10" ht="15" customHeight="1">
      <c r="A1209" s="284" t="str">
        <f>IF('Data invoice'!J1324=0,"",'Data invoice'!K1324)</f>
        <v/>
      </c>
      <c r="B1209" s="284" t="str">
        <f>IF('Data invoice'!K1324=0,"",'Data invoice'!L1324)</f>
        <v/>
      </c>
      <c r="C1209" s="284" t="str">
        <f>IF('Data invoice'!L1324=0,"",'Data invoice'!M1324)</f>
        <v/>
      </c>
      <c r="D1209" s="284" t="str">
        <f>IF('Data invoice'!M1324=0,"",'Data invoice'!N1324)</f>
        <v/>
      </c>
      <c r="E1209" s="284" t="str">
        <f>IF('Data invoice'!N1324=0,"",'Data invoice'!O1324)</f>
        <v/>
      </c>
      <c r="F1209" s="284" t="str">
        <f>IF('Data invoice'!O1324=0,"",'Data invoice'!P1324)</f>
        <v/>
      </c>
      <c r="G1209" s="284" t="str">
        <f>IF('Data invoice'!P1324=0,"",'Data invoice'!Q1324)</f>
        <v/>
      </c>
      <c r="H1209" s="284" t="str">
        <f>IF('Data invoice'!Q1324=0,"",'Data invoice'!R1324)</f>
        <v/>
      </c>
      <c r="I1209" s="320" t="str">
        <f>IF('Data invoice'!R1324=0,"",'Data invoice'!S1324)</f>
        <v/>
      </c>
      <c r="J1209" s="367" t="str">
        <f>IF('Data invoice'!S1324=0,"",'Data invoice'!T1324)</f>
        <v/>
      </c>
    </row>
    <row r="1210" spans="1:10" ht="15" customHeight="1">
      <c r="A1210" s="284" t="str">
        <f>IF('Data invoice'!J1325=0,"",'Data invoice'!K1325)</f>
        <v/>
      </c>
      <c r="B1210" s="284" t="str">
        <f>IF('Data invoice'!K1325=0,"",'Data invoice'!L1325)</f>
        <v/>
      </c>
      <c r="C1210" s="284" t="str">
        <f>IF('Data invoice'!L1325=0,"",'Data invoice'!M1325)</f>
        <v/>
      </c>
      <c r="D1210" s="284" t="str">
        <f>IF('Data invoice'!M1325=0,"",'Data invoice'!N1325)</f>
        <v/>
      </c>
      <c r="E1210" s="284" t="str">
        <f>IF('Data invoice'!N1325=0,"",'Data invoice'!O1325)</f>
        <v/>
      </c>
      <c r="F1210" s="284" t="str">
        <f>IF('Data invoice'!O1325=0,"",'Data invoice'!P1325)</f>
        <v/>
      </c>
      <c r="G1210" s="284" t="str">
        <f>IF('Data invoice'!P1325=0,"",'Data invoice'!Q1325)</f>
        <v/>
      </c>
      <c r="H1210" s="284" t="str">
        <f>IF('Data invoice'!Q1325=0,"",'Data invoice'!R1325)</f>
        <v/>
      </c>
      <c r="I1210" s="320" t="str">
        <f>IF('Data invoice'!R1325=0,"",'Data invoice'!S1325)</f>
        <v/>
      </c>
      <c r="J1210" s="367" t="str">
        <f>IF('Data invoice'!S1325=0,"",'Data invoice'!T1325)</f>
        <v/>
      </c>
    </row>
    <row r="1211" spans="1:10" ht="15" customHeight="1">
      <c r="A1211" s="284" t="str">
        <f>IF('Data invoice'!J1326=0,"",'Data invoice'!K1326)</f>
        <v/>
      </c>
      <c r="B1211" s="284" t="str">
        <f>IF('Data invoice'!K1326=0,"",'Data invoice'!L1326)</f>
        <v/>
      </c>
      <c r="C1211" s="284" t="str">
        <f>IF('Data invoice'!L1326=0,"",'Data invoice'!M1326)</f>
        <v/>
      </c>
      <c r="D1211" s="284" t="str">
        <f>IF('Data invoice'!M1326=0,"",'Data invoice'!N1326)</f>
        <v/>
      </c>
      <c r="E1211" s="284" t="str">
        <f>IF('Data invoice'!N1326=0,"",'Data invoice'!O1326)</f>
        <v/>
      </c>
      <c r="F1211" s="284" t="str">
        <f>IF('Data invoice'!O1326=0,"",'Data invoice'!P1326)</f>
        <v/>
      </c>
      <c r="G1211" s="284" t="str">
        <f>IF('Data invoice'!P1326=0,"",'Data invoice'!Q1326)</f>
        <v/>
      </c>
      <c r="H1211" s="284" t="str">
        <f>IF('Data invoice'!Q1326=0,"",'Data invoice'!R1326)</f>
        <v/>
      </c>
      <c r="I1211" s="320" t="str">
        <f>IF('Data invoice'!R1326=0,"",'Data invoice'!S1326)</f>
        <v/>
      </c>
      <c r="J1211" s="367" t="str">
        <f>IF('Data invoice'!S1326=0,"",'Data invoice'!T1326)</f>
        <v/>
      </c>
    </row>
    <row r="1212" spans="1:10" ht="15" customHeight="1">
      <c r="A1212" s="284" t="str">
        <f>IF('Data invoice'!J1327=0,"",'Data invoice'!K1327)</f>
        <v/>
      </c>
      <c r="B1212" s="284" t="str">
        <f>IF('Data invoice'!K1327=0,"",'Data invoice'!L1327)</f>
        <v/>
      </c>
      <c r="C1212" s="284" t="str">
        <f>IF('Data invoice'!L1327=0,"",'Data invoice'!M1327)</f>
        <v/>
      </c>
      <c r="D1212" s="284" t="str">
        <f>IF('Data invoice'!M1327=0,"",'Data invoice'!N1327)</f>
        <v/>
      </c>
      <c r="E1212" s="284" t="str">
        <f>IF('Data invoice'!N1327=0,"",'Data invoice'!O1327)</f>
        <v/>
      </c>
      <c r="F1212" s="284" t="str">
        <f>IF('Data invoice'!O1327=0,"",'Data invoice'!P1327)</f>
        <v/>
      </c>
      <c r="G1212" s="284" t="str">
        <f>IF('Data invoice'!P1327=0,"",'Data invoice'!Q1327)</f>
        <v/>
      </c>
      <c r="H1212" s="284" t="str">
        <f>IF('Data invoice'!Q1327=0,"",'Data invoice'!R1327)</f>
        <v/>
      </c>
      <c r="I1212" s="320" t="str">
        <f>IF('Data invoice'!R1327=0,"",'Data invoice'!S1327)</f>
        <v/>
      </c>
      <c r="J1212" s="367" t="str">
        <f>IF('Data invoice'!S1327=0,"",'Data invoice'!T1327)</f>
        <v/>
      </c>
    </row>
    <row r="1213" spans="1:10" ht="15" customHeight="1">
      <c r="A1213" s="284" t="str">
        <f>IF('Data invoice'!J1328=0,"",'Data invoice'!K1328)</f>
        <v/>
      </c>
      <c r="B1213" s="284" t="str">
        <f>IF('Data invoice'!K1328=0,"",'Data invoice'!L1328)</f>
        <v/>
      </c>
      <c r="C1213" s="284" t="str">
        <f>IF('Data invoice'!L1328=0,"",'Data invoice'!M1328)</f>
        <v/>
      </c>
      <c r="D1213" s="284" t="str">
        <f>IF('Data invoice'!M1328=0,"",'Data invoice'!N1328)</f>
        <v/>
      </c>
      <c r="E1213" s="284" t="str">
        <f>IF('Data invoice'!N1328=0,"",'Data invoice'!O1328)</f>
        <v/>
      </c>
      <c r="F1213" s="284" t="str">
        <f>IF('Data invoice'!O1328=0,"",'Data invoice'!P1328)</f>
        <v/>
      </c>
      <c r="G1213" s="284" t="str">
        <f>IF('Data invoice'!P1328=0,"",'Data invoice'!Q1328)</f>
        <v/>
      </c>
      <c r="H1213" s="284" t="str">
        <f>IF('Data invoice'!Q1328=0,"",'Data invoice'!R1328)</f>
        <v/>
      </c>
      <c r="I1213" s="320" t="str">
        <f>IF('Data invoice'!R1328=0,"",'Data invoice'!S1328)</f>
        <v/>
      </c>
      <c r="J1213" s="367" t="str">
        <f>IF('Data invoice'!S1328=0,"",'Data invoice'!T1328)</f>
        <v/>
      </c>
    </row>
    <row r="1214" spans="1:10" ht="15" customHeight="1">
      <c r="A1214" s="284" t="str">
        <f>IF('Data invoice'!J1329=0,"",'Data invoice'!K1329)</f>
        <v/>
      </c>
      <c r="B1214" s="284" t="str">
        <f>IF('Data invoice'!K1329=0,"",'Data invoice'!L1329)</f>
        <v/>
      </c>
      <c r="C1214" s="284" t="str">
        <f>IF('Data invoice'!L1329=0,"",'Data invoice'!M1329)</f>
        <v/>
      </c>
      <c r="D1214" s="284" t="str">
        <f>IF('Data invoice'!M1329=0,"",'Data invoice'!N1329)</f>
        <v/>
      </c>
      <c r="E1214" s="284" t="str">
        <f>IF('Data invoice'!N1329=0,"",'Data invoice'!O1329)</f>
        <v/>
      </c>
      <c r="F1214" s="284" t="str">
        <f>IF('Data invoice'!O1329=0,"",'Data invoice'!P1329)</f>
        <v/>
      </c>
      <c r="G1214" s="284" t="str">
        <f>IF('Data invoice'!P1329=0,"",'Data invoice'!Q1329)</f>
        <v/>
      </c>
      <c r="H1214" s="284" t="str">
        <f>IF('Data invoice'!Q1329=0,"",'Data invoice'!R1329)</f>
        <v/>
      </c>
      <c r="I1214" s="320" t="str">
        <f>IF('Data invoice'!R1329=0,"",'Data invoice'!S1329)</f>
        <v/>
      </c>
      <c r="J1214" s="367" t="str">
        <f>IF('Data invoice'!S1329=0,"",'Data invoice'!T1329)</f>
        <v/>
      </c>
    </row>
    <row r="1215" spans="1:10" ht="15" customHeight="1">
      <c r="A1215" s="284" t="str">
        <f>IF('Data invoice'!J1330=0,"",'Data invoice'!K1330)</f>
        <v/>
      </c>
      <c r="B1215" s="284" t="str">
        <f>IF('Data invoice'!K1330=0,"",'Data invoice'!L1330)</f>
        <v/>
      </c>
      <c r="C1215" s="284" t="str">
        <f>IF('Data invoice'!L1330=0,"",'Data invoice'!M1330)</f>
        <v/>
      </c>
      <c r="D1215" s="284" t="str">
        <f>IF('Data invoice'!M1330=0,"",'Data invoice'!N1330)</f>
        <v/>
      </c>
      <c r="E1215" s="284" t="str">
        <f>IF('Data invoice'!N1330=0,"",'Data invoice'!O1330)</f>
        <v/>
      </c>
      <c r="F1215" s="284" t="str">
        <f>IF('Data invoice'!O1330=0,"",'Data invoice'!P1330)</f>
        <v/>
      </c>
      <c r="G1215" s="284" t="str">
        <f>IF('Data invoice'!P1330=0,"",'Data invoice'!Q1330)</f>
        <v/>
      </c>
      <c r="H1215" s="284" t="str">
        <f>IF('Data invoice'!Q1330=0,"",'Data invoice'!R1330)</f>
        <v/>
      </c>
      <c r="I1215" s="320" t="str">
        <f>IF('Data invoice'!R1330=0,"",'Data invoice'!S1330)</f>
        <v/>
      </c>
      <c r="J1215" s="367" t="str">
        <f>IF('Data invoice'!S1330=0,"",'Data invoice'!T1330)</f>
        <v/>
      </c>
    </row>
    <row r="1216" spans="1:10" ht="15" customHeight="1">
      <c r="A1216" s="284" t="str">
        <f>IF('Data invoice'!J1331=0,"",'Data invoice'!K1331)</f>
        <v/>
      </c>
      <c r="B1216" s="284" t="str">
        <f>IF('Data invoice'!K1331=0,"",'Data invoice'!L1331)</f>
        <v/>
      </c>
      <c r="C1216" s="284" t="str">
        <f>IF('Data invoice'!L1331=0,"",'Data invoice'!M1331)</f>
        <v/>
      </c>
      <c r="D1216" s="284" t="str">
        <f>IF('Data invoice'!M1331=0,"",'Data invoice'!N1331)</f>
        <v/>
      </c>
      <c r="E1216" s="284" t="str">
        <f>IF('Data invoice'!N1331=0,"",'Data invoice'!O1331)</f>
        <v/>
      </c>
      <c r="F1216" s="284" t="str">
        <f>IF('Data invoice'!O1331=0,"",'Data invoice'!P1331)</f>
        <v/>
      </c>
      <c r="G1216" s="284" t="str">
        <f>IF('Data invoice'!P1331=0,"",'Data invoice'!Q1331)</f>
        <v/>
      </c>
      <c r="H1216" s="284" t="str">
        <f>IF('Data invoice'!Q1331=0,"",'Data invoice'!R1331)</f>
        <v/>
      </c>
      <c r="I1216" s="320" t="str">
        <f>IF('Data invoice'!R1331=0,"",'Data invoice'!S1331)</f>
        <v/>
      </c>
      <c r="J1216" s="367" t="str">
        <f>IF('Data invoice'!S1331=0,"",'Data invoice'!T1331)</f>
        <v/>
      </c>
    </row>
    <row r="1217" spans="1:10" ht="15" customHeight="1">
      <c r="A1217" s="284" t="str">
        <f>IF('Data invoice'!J1332=0,"",'Data invoice'!K1332)</f>
        <v/>
      </c>
      <c r="B1217" s="284" t="str">
        <f>IF('Data invoice'!K1332=0,"",'Data invoice'!L1332)</f>
        <v/>
      </c>
      <c r="C1217" s="284" t="str">
        <f>IF('Data invoice'!L1332=0,"",'Data invoice'!M1332)</f>
        <v/>
      </c>
      <c r="D1217" s="284" t="str">
        <f>IF('Data invoice'!M1332=0,"",'Data invoice'!N1332)</f>
        <v/>
      </c>
      <c r="E1217" s="284" t="str">
        <f>IF('Data invoice'!N1332=0,"",'Data invoice'!O1332)</f>
        <v/>
      </c>
      <c r="F1217" s="284" t="str">
        <f>IF('Data invoice'!O1332=0,"",'Data invoice'!P1332)</f>
        <v/>
      </c>
      <c r="G1217" s="284" t="str">
        <f>IF('Data invoice'!P1332=0,"",'Data invoice'!Q1332)</f>
        <v/>
      </c>
      <c r="H1217" s="284" t="str">
        <f>IF('Data invoice'!Q1332=0,"",'Data invoice'!R1332)</f>
        <v/>
      </c>
      <c r="I1217" s="320" t="str">
        <f>IF('Data invoice'!R1332=0,"",'Data invoice'!S1332)</f>
        <v/>
      </c>
      <c r="J1217" s="367" t="str">
        <f>IF('Data invoice'!S1332=0,"",'Data invoice'!T1332)</f>
        <v/>
      </c>
    </row>
    <row r="1218" spans="1:10" ht="15" customHeight="1">
      <c r="A1218" s="284" t="str">
        <f>IF('Data invoice'!J1333=0,"",'Data invoice'!K1333)</f>
        <v/>
      </c>
      <c r="B1218" s="284" t="str">
        <f>IF('Data invoice'!K1333=0,"",'Data invoice'!L1333)</f>
        <v/>
      </c>
      <c r="C1218" s="284" t="str">
        <f>IF('Data invoice'!L1333=0,"",'Data invoice'!M1333)</f>
        <v/>
      </c>
      <c r="D1218" s="284" t="str">
        <f>IF('Data invoice'!M1333=0,"",'Data invoice'!N1333)</f>
        <v/>
      </c>
      <c r="E1218" s="284" t="str">
        <f>IF('Data invoice'!N1333=0,"",'Data invoice'!O1333)</f>
        <v/>
      </c>
      <c r="F1218" s="284" t="str">
        <f>IF('Data invoice'!O1333=0,"",'Data invoice'!P1333)</f>
        <v/>
      </c>
      <c r="G1218" s="284" t="str">
        <f>IF('Data invoice'!P1333=0,"",'Data invoice'!Q1333)</f>
        <v/>
      </c>
      <c r="H1218" s="284" t="str">
        <f>IF('Data invoice'!Q1333=0,"",'Data invoice'!R1333)</f>
        <v/>
      </c>
      <c r="I1218" s="320" t="str">
        <f>IF('Data invoice'!R1333=0,"",'Data invoice'!S1333)</f>
        <v/>
      </c>
      <c r="J1218" s="367" t="str">
        <f>IF('Data invoice'!S1333=0,"",'Data invoice'!T1333)</f>
        <v/>
      </c>
    </row>
    <row r="1219" spans="1:10" ht="15" customHeight="1">
      <c r="A1219" s="284" t="str">
        <f>IF('Data invoice'!J1334=0,"",'Data invoice'!K1334)</f>
        <v/>
      </c>
      <c r="B1219" s="284" t="str">
        <f>IF('Data invoice'!K1334=0,"",'Data invoice'!L1334)</f>
        <v/>
      </c>
      <c r="C1219" s="284" t="str">
        <f>IF('Data invoice'!L1334=0,"",'Data invoice'!M1334)</f>
        <v/>
      </c>
      <c r="D1219" s="284" t="str">
        <f>IF('Data invoice'!M1334=0,"",'Data invoice'!N1334)</f>
        <v/>
      </c>
      <c r="E1219" s="284" t="str">
        <f>IF('Data invoice'!N1334=0,"",'Data invoice'!O1334)</f>
        <v/>
      </c>
      <c r="F1219" s="284" t="str">
        <f>IF('Data invoice'!O1334=0,"",'Data invoice'!P1334)</f>
        <v/>
      </c>
      <c r="G1219" s="284" t="str">
        <f>IF('Data invoice'!P1334=0,"",'Data invoice'!Q1334)</f>
        <v/>
      </c>
      <c r="H1219" s="284" t="str">
        <f>IF('Data invoice'!Q1334=0,"",'Data invoice'!R1334)</f>
        <v/>
      </c>
      <c r="I1219" s="320" t="str">
        <f>IF('Data invoice'!R1334=0,"",'Data invoice'!S1334)</f>
        <v/>
      </c>
      <c r="J1219" s="367" t="str">
        <f>IF('Data invoice'!S1334=0,"",'Data invoice'!T1334)</f>
        <v/>
      </c>
    </row>
    <row r="1220" spans="1:10" ht="15" customHeight="1">
      <c r="A1220" s="284" t="str">
        <f>IF('Data invoice'!J1335=0,"",'Data invoice'!K1335)</f>
        <v/>
      </c>
      <c r="B1220" s="284" t="str">
        <f>IF('Data invoice'!K1335=0,"",'Data invoice'!L1335)</f>
        <v/>
      </c>
      <c r="C1220" s="284" t="str">
        <f>IF('Data invoice'!L1335=0,"",'Data invoice'!M1335)</f>
        <v/>
      </c>
      <c r="D1220" s="284" t="str">
        <f>IF('Data invoice'!M1335=0,"",'Data invoice'!N1335)</f>
        <v/>
      </c>
      <c r="E1220" s="284" t="str">
        <f>IF('Data invoice'!N1335=0,"",'Data invoice'!O1335)</f>
        <v/>
      </c>
      <c r="F1220" s="284" t="str">
        <f>IF('Data invoice'!O1335=0,"",'Data invoice'!P1335)</f>
        <v/>
      </c>
      <c r="G1220" s="284" t="str">
        <f>IF('Data invoice'!P1335=0,"",'Data invoice'!Q1335)</f>
        <v/>
      </c>
      <c r="H1220" s="284" t="str">
        <f>IF('Data invoice'!Q1335=0,"",'Data invoice'!R1335)</f>
        <v/>
      </c>
      <c r="I1220" s="320" t="str">
        <f>IF('Data invoice'!R1335=0,"",'Data invoice'!S1335)</f>
        <v/>
      </c>
      <c r="J1220" s="367" t="str">
        <f>IF('Data invoice'!S1335=0,"",'Data invoice'!T1335)</f>
        <v/>
      </c>
    </row>
    <row r="1221" spans="1:10" ht="15" customHeight="1">
      <c r="A1221" s="284" t="str">
        <f>IF('Data invoice'!J1336=0,"",'Data invoice'!K1336)</f>
        <v/>
      </c>
      <c r="B1221" s="284" t="str">
        <f>IF('Data invoice'!K1336=0,"",'Data invoice'!L1336)</f>
        <v/>
      </c>
      <c r="C1221" s="284" t="str">
        <f>IF('Data invoice'!L1336=0,"",'Data invoice'!M1336)</f>
        <v/>
      </c>
      <c r="D1221" s="284" t="str">
        <f>IF('Data invoice'!M1336=0,"",'Data invoice'!N1336)</f>
        <v/>
      </c>
      <c r="E1221" s="284" t="str">
        <f>IF('Data invoice'!N1336=0,"",'Data invoice'!O1336)</f>
        <v/>
      </c>
      <c r="F1221" s="284" t="str">
        <f>IF('Data invoice'!O1336=0,"",'Data invoice'!P1336)</f>
        <v/>
      </c>
      <c r="G1221" s="284" t="str">
        <f>IF('Data invoice'!P1336=0,"",'Data invoice'!Q1336)</f>
        <v/>
      </c>
      <c r="H1221" s="284" t="str">
        <f>IF('Data invoice'!Q1336=0,"",'Data invoice'!R1336)</f>
        <v/>
      </c>
      <c r="I1221" s="320" t="str">
        <f>IF('Data invoice'!R1336=0,"",'Data invoice'!S1336)</f>
        <v/>
      </c>
      <c r="J1221" s="367" t="str">
        <f>IF('Data invoice'!S1336=0,"",'Data invoice'!T1336)</f>
        <v/>
      </c>
    </row>
    <row r="1222" spans="1:10" ht="15" customHeight="1">
      <c r="A1222" s="284" t="str">
        <f>IF('Data invoice'!J1337=0,"",'Data invoice'!K1337)</f>
        <v/>
      </c>
      <c r="B1222" s="284" t="str">
        <f>IF('Data invoice'!K1337=0,"",'Data invoice'!L1337)</f>
        <v/>
      </c>
      <c r="C1222" s="284" t="str">
        <f>IF('Data invoice'!L1337=0,"",'Data invoice'!M1337)</f>
        <v/>
      </c>
      <c r="D1222" s="284" t="str">
        <f>IF('Data invoice'!M1337=0,"",'Data invoice'!N1337)</f>
        <v/>
      </c>
      <c r="E1222" s="284" t="str">
        <f>IF('Data invoice'!N1337=0,"",'Data invoice'!O1337)</f>
        <v/>
      </c>
      <c r="F1222" s="284" t="str">
        <f>IF('Data invoice'!O1337=0,"",'Data invoice'!P1337)</f>
        <v/>
      </c>
      <c r="G1222" s="284" t="str">
        <f>IF('Data invoice'!P1337=0,"",'Data invoice'!Q1337)</f>
        <v/>
      </c>
      <c r="H1222" s="284" t="str">
        <f>IF('Data invoice'!Q1337=0,"",'Data invoice'!R1337)</f>
        <v/>
      </c>
      <c r="I1222" s="320" t="str">
        <f>IF('Data invoice'!R1337=0,"",'Data invoice'!S1337)</f>
        <v/>
      </c>
      <c r="J1222" s="367" t="str">
        <f>IF('Data invoice'!S1337=0,"",'Data invoice'!T1337)</f>
        <v/>
      </c>
    </row>
    <row r="1223" spans="1:10" ht="15" customHeight="1">
      <c r="A1223" s="284" t="str">
        <f>IF('Data invoice'!J1338=0,"",'Data invoice'!K1338)</f>
        <v/>
      </c>
      <c r="B1223" s="284" t="str">
        <f>IF('Data invoice'!K1338=0,"",'Data invoice'!L1338)</f>
        <v/>
      </c>
      <c r="C1223" s="284" t="str">
        <f>IF('Data invoice'!L1338=0,"",'Data invoice'!M1338)</f>
        <v/>
      </c>
      <c r="D1223" s="284" t="str">
        <f>IF('Data invoice'!M1338=0,"",'Data invoice'!N1338)</f>
        <v/>
      </c>
      <c r="E1223" s="284" t="str">
        <f>IF('Data invoice'!N1338=0,"",'Data invoice'!O1338)</f>
        <v/>
      </c>
      <c r="F1223" s="284" t="str">
        <f>IF('Data invoice'!O1338=0,"",'Data invoice'!P1338)</f>
        <v/>
      </c>
      <c r="G1223" s="284" t="str">
        <f>IF('Data invoice'!P1338=0,"",'Data invoice'!Q1338)</f>
        <v/>
      </c>
      <c r="H1223" s="284" t="str">
        <f>IF('Data invoice'!Q1338=0,"",'Data invoice'!R1338)</f>
        <v/>
      </c>
      <c r="I1223" s="320" t="str">
        <f>IF('Data invoice'!R1338=0,"",'Data invoice'!S1338)</f>
        <v/>
      </c>
      <c r="J1223" s="367" t="str">
        <f>IF('Data invoice'!S1338=0,"",'Data invoice'!T1338)</f>
        <v/>
      </c>
    </row>
    <row r="1224" spans="1:10" ht="15" customHeight="1">
      <c r="A1224" s="284" t="str">
        <f>IF('Data invoice'!J1339=0,"",'Data invoice'!K1339)</f>
        <v/>
      </c>
      <c r="B1224" s="284" t="str">
        <f>IF('Data invoice'!K1339=0,"",'Data invoice'!L1339)</f>
        <v/>
      </c>
      <c r="C1224" s="284" t="str">
        <f>IF('Data invoice'!L1339=0,"",'Data invoice'!M1339)</f>
        <v/>
      </c>
      <c r="D1224" s="284" t="str">
        <f>IF('Data invoice'!M1339=0,"",'Data invoice'!N1339)</f>
        <v/>
      </c>
      <c r="E1224" s="284" t="str">
        <f>IF('Data invoice'!N1339=0,"",'Data invoice'!O1339)</f>
        <v/>
      </c>
      <c r="F1224" s="284" t="str">
        <f>IF('Data invoice'!O1339=0,"",'Data invoice'!P1339)</f>
        <v/>
      </c>
      <c r="G1224" s="284" t="str">
        <f>IF('Data invoice'!P1339=0,"",'Data invoice'!Q1339)</f>
        <v/>
      </c>
      <c r="H1224" s="284" t="str">
        <f>IF('Data invoice'!Q1339=0,"",'Data invoice'!R1339)</f>
        <v/>
      </c>
      <c r="I1224" s="320" t="str">
        <f>IF('Data invoice'!R1339=0,"",'Data invoice'!S1339)</f>
        <v/>
      </c>
      <c r="J1224" s="367" t="str">
        <f>IF('Data invoice'!S1339=0,"",'Data invoice'!T1339)</f>
        <v/>
      </c>
    </row>
    <row r="1225" spans="1:10" ht="15" customHeight="1">
      <c r="A1225" s="284" t="str">
        <f>IF('Data invoice'!J1340=0,"",'Data invoice'!K1340)</f>
        <v/>
      </c>
      <c r="B1225" s="284" t="str">
        <f>IF('Data invoice'!K1340=0,"",'Data invoice'!L1340)</f>
        <v/>
      </c>
      <c r="C1225" s="284" t="str">
        <f>IF('Data invoice'!L1340=0,"",'Data invoice'!M1340)</f>
        <v/>
      </c>
      <c r="D1225" s="284" t="str">
        <f>IF('Data invoice'!M1340=0,"",'Data invoice'!N1340)</f>
        <v/>
      </c>
      <c r="E1225" s="284" t="str">
        <f>IF('Data invoice'!N1340=0,"",'Data invoice'!O1340)</f>
        <v/>
      </c>
      <c r="F1225" s="284" t="str">
        <f>IF('Data invoice'!O1340=0,"",'Data invoice'!P1340)</f>
        <v/>
      </c>
      <c r="G1225" s="284" t="str">
        <f>IF('Data invoice'!P1340=0,"",'Data invoice'!Q1340)</f>
        <v/>
      </c>
      <c r="H1225" s="284" t="str">
        <f>IF('Data invoice'!Q1340=0,"",'Data invoice'!R1340)</f>
        <v/>
      </c>
      <c r="I1225" s="320" t="str">
        <f>IF('Data invoice'!R1340=0,"",'Data invoice'!S1340)</f>
        <v/>
      </c>
      <c r="J1225" s="367" t="str">
        <f>IF('Data invoice'!S1340=0,"",'Data invoice'!T1340)</f>
        <v/>
      </c>
    </row>
    <row r="1226" spans="1:10" ht="15" customHeight="1">
      <c r="A1226" s="284" t="str">
        <f>IF('Data invoice'!J1341=0,"",'Data invoice'!K1341)</f>
        <v/>
      </c>
      <c r="B1226" s="284" t="str">
        <f>IF('Data invoice'!K1341=0,"",'Data invoice'!L1341)</f>
        <v/>
      </c>
      <c r="C1226" s="284" t="str">
        <f>IF('Data invoice'!L1341=0,"",'Data invoice'!M1341)</f>
        <v/>
      </c>
      <c r="D1226" s="284" t="str">
        <f>IF('Data invoice'!M1341=0,"",'Data invoice'!N1341)</f>
        <v/>
      </c>
      <c r="E1226" s="284" t="str">
        <f>IF('Data invoice'!N1341=0,"",'Data invoice'!O1341)</f>
        <v/>
      </c>
      <c r="F1226" s="284" t="str">
        <f>IF('Data invoice'!O1341=0,"",'Data invoice'!P1341)</f>
        <v/>
      </c>
      <c r="G1226" s="284" t="str">
        <f>IF('Data invoice'!P1341=0,"",'Data invoice'!Q1341)</f>
        <v/>
      </c>
      <c r="H1226" s="284" t="str">
        <f>IF('Data invoice'!Q1341=0,"",'Data invoice'!R1341)</f>
        <v/>
      </c>
      <c r="I1226" s="320" t="str">
        <f>IF('Data invoice'!R1341=0,"",'Data invoice'!S1341)</f>
        <v/>
      </c>
      <c r="J1226" s="367" t="str">
        <f>IF('Data invoice'!S1341=0,"",'Data invoice'!T1341)</f>
        <v/>
      </c>
    </row>
    <row r="1227" spans="1:10" ht="15" customHeight="1">
      <c r="A1227" s="284" t="str">
        <f>IF('Data invoice'!J1342=0,"",'Data invoice'!K1342)</f>
        <v/>
      </c>
      <c r="B1227" s="284" t="str">
        <f>IF('Data invoice'!K1342=0,"",'Data invoice'!L1342)</f>
        <v/>
      </c>
      <c r="C1227" s="284" t="str">
        <f>IF('Data invoice'!L1342=0,"",'Data invoice'!M1342)</f>
        <v/>
      </c>
      <c r="D1227" s="284" t="str">
        <f>IF('Data invoice'!M1342=0,"",'Data invoice'!N1342)</f>
        <v/>
      </c>
      <c r="E1227" s="284" t="str">
        <f>IF('Data invoice'!N1342=0,"",'Data invoice'!O1342)</f>
        <v/>
      </c>
      <c r="F1227" s="284" t="str">
        <f>IF('Data invoice'!O1342=0,"",'Data invoice'!P1342)</f>
        <v/>
      </c>
      <c r="G1227" s="284" t="str">
        <f>IF('Data invoice'!P1342=0,"",'Data invoice'!Q1342)</f>
        <v/>
      </c>
      <c r="H1227" s="284" t="str">
        <f>IF('Data invoice'!Q1342=0,"",'Data invoice'!R1342)</f>
        <v/>
      </c>
      <c r="I1227" s="320" t="str">
        <f>IF('Data invoice'!R1342=0,"",'Data invoice'!S1342)</f>
        <v/>
      </c>
      <c r="J1227" s="367" t="str">
        <f>IF('Data invoice'!S1342=0,"",'Data invoice'!T1342)</f>
        <v/>
      </c>
    </row>
    <row r="1228" spans="1:10" ht="15" customHeight="1">
      <c r="A1228" s="284" t="str">
        <f>IF('Data invoice'!J1343=0,"",'Data invoice'!K1343)</f>
        <v/>
      </c>
      <c r="B1228" s="284" t="str">
        <f>IF('Data invoice'!K1343=0,"",'Data invoice'!L1343)</f>
        <v/>
      </c>
      <c r="C1228" s="284" t="str">
        <f>IF('Data invoice'!L1343=0,"",'Data invoice'!M1343)</f>
        <v/>
      </c>
      <c r="D1228" s="284" t="str">
        <f>IF('Data invoice'!M1343=0,"",'Data invoice'!N1343)</f>
        <v/>
      </c>
      <c r="E1228" s="284" t="str">
        <f>IF('Data invoice'!N1343=0,"",'Data invoice'!O1343)</f>
        <v/>
      </c>
      <c r="F1228" s="284" t="str">
        <f>IF('Data invoice'!O1343=0,"",'Data invoice'!P1343)</f>
        <v/>
      </c>
      <c r="G1228" s="284" t="str">
        <f>IF('Data invoice'!P1343=0,"",'Data invoice'!Q1343)</f>
        <v/>
      </c>
      <c r="H1228" s="284" t="str">
        <f>IF('Data invoice'!Q1343=0,"",'Data invoice'!R1343)</f>
        <v/>
      </c>
      <c r="I1228" s="320" t="str">
        <f>IF('Data invoice'!R1343=0,"",'Data invoice'!S1343)</f>
        <v/>
      </c>
      <c r="J1228" s="367" t="str">
        <f>IF('Data invoice'!S1343=0,"",'Data invoice'!T1343)</f>
        <v/>
      </c>
    </row>
    <row r="1229" spans="1:10" ht="15" customHeight="1">
      <c r="A1229" s="284" t="str">
        <f>IF('Data invoice'!J1344=0,"",'Data invoice'!K1344)</f>
        <v/>
      </c>
      <c r="B1229" s="284" t="str">
        <f>IF('Data invoice'!K1344=0,"",'Data invoice'!L1344)</f>
        <v/>
      </c>
      <c r="C1229" s="284" t="str">
        <f>IF('Data invoice'!L1344=0,"",'Data invoice'!M1344)</f>
        <v/>
      </c>
      <c r="D1229" s="284" t="str">
        <f>IF('Data invoice'!M1344=0,"",'Data invoice'!N1344)</f>
        <v/>
      </c>
      <c r="E1229" s="284" t="str">
        <f>IF('Data invoice'!N1344=0,"",'Data invoice'!O1344)</f>
        <v/>
      </c>
      <c r="F1229" s="284" t="str">
        <f>IF('Data invoice'!O1344=0,"",'Data invoice'!P1344)</f>
        <v/>
      </c>
      <c r="G1229" s="284" t="str">
        <f>IF('Data invoice'!P1344=0,"",'Data invoice'!Q1344)</f>
        <v/>
      </c>
      <c r="H1229" s="284" t="str">
        <f>IF('Data invoice'!Q1344=0,"",'Data invoice'!R1344)</f>
        <v/>
      </c>
      <c r="I1229" s="320" t="str">
        <f>IF('Data invoice'!R1344=0,"",'Data invoice'!S1344)</f>
        <v/>
      </c>
      <c r="J1229" s="367" t="str">
        <f>IF('Data invoice'!S1344=0,"",'Data invoice'!T1344)</f>
        <v/>
      </c>
    </row>
    <row r="1230" spans="1:10" ht="15" customHeight="1">
      <c r="A1230" s="284" t="str">
        <f>IF('Data invoice'!J1345=0,"",'Data invoice'!K1345)</f>
        <v/>
      </c>
      <c r="B1230" s="284" t="str">
        <f>IF('Data invoice'!K1345=0,"",'Data invoice'!L1345)</f>
        <v/>
      </c>
      <c r="C1230" s="284" t="str">
        <f>IF('Data invoice'!L1345=0,"",'Data invoice'!M1345)</f>
        <v/>
      </c>
      <c r="D1230" s="284" t="str">
        <f>IF('Data invoice'!M1345=0,"",'Data invoice'!N1345)</f>
        <v/>
      </c>
      <c r="E1230" s="284" t="str">
        <f>IF('Data invoice'!N1345=0,"",'Data invoice'!O1345)</f>
        <v/>
      </c>
      <c r="F1230" s="284" t="str">
        <f>IF('Data invoice'!O1345=0,"",'Data invoice'!P1345)</f>
        <v/>
      </c>
      <c r="G1230" s="284" t="str">
        <f>IF('Data invoice'!P1345=0,"",'Data invoice'!Q1345)</f>
        <v/>
      </c>
      <c r="H1230" s="284" t="str">
        <f>IF('Data invoice'!Q1345=0,"",'Data invoice'!R1345)</f>
        <v/>
      </c>
      <c r="I1230" s="320" t="str">
        <f>IF('Data invoice'!R1345=0,"",'Data invoice'!S1345)</f>
        <v/>
      </c>
      <c r="J1230" s="367" t="str">
        <f>IF('Data invoice'!S1345=0,"",'Data invoice'!T1345)</f>
        <v/>
      </c>
    </row>
    <row r="1231" spans="1:10" ht="15" customHeight="1">
      <c r="A1231" s="284" t="str">
        <f>IF('Data invoice'!J1346=0,"",'Data invoice'!K1346)</f>
        <v/>
      </c>
      <c r="B1231" s="284" t="str">
        <f>IF('Data invoice'!K1346=0,"",'Data invoice'!L1346)</f>
        <v/>
      </c>
      <c r="C1231" s="284" t="str">
        <f>IF('Data invoice'!L1346=0,"",'Data invoice'!M1346)</f>
        <v/>
      </c>
      <c r="D1231" s="284" t="str">
        <f>IF('Data invoice'!M1346=0,"",'Data invoice'!N1346)</f>
        <v/>
      </c>
      <c r="E1231" s="284" t="str">
        <f>IF('Data invoice'!N1346=0,"",'Data invoice'!O1346)</f>
        <v/>
      </c>
      <c r="F1231" s="284" t="str">
        <f>IF('Data invoice'!O1346=0,"",'Data invoice'!P1346)</f>
        <v/>
      </c>
      <c r="G1231" s="284" t="str">
        <f>IF('Data invoice'!P1346=0,"",'Data invoice'!Q1346)</f>
        <v/>
      </c>
      <c r="H1231" s="284" t="str">
        <f>IF('Data invoice'!Q1346=0,"",'Data invoice'!R1346)</f>
        <v/>
      </c>
      <c r="I1231" s="320" t="str">
        <f>IF('Data invoice'!R1346=0,"",'Data invoice'!S1346)</f>
        <v/>
      </c>
      <c r="J1231" s="367" t="str">
        <f>IF('Data invoice'!S1346=0,"",'Data invoice'!T1346)</f>
        <v/>
      </c>
    </row>
    <row r="1232" spans="1:10" ht="15" customHeight="1">
      <c r="A1232" s="284" t="str">
        <f>IF('Data invoice'!J1347=0,"",'Data invoice'!K1347)</f>
        <v/>
      </c>
      <c r="B1232" s="284" t="str">
        <f>IF('Data invoice'!K1347=0,"",'Data invoice'!L1347)</f>
        <v/>
      </c>
      <c r="C1232" s="284" t="str">
        <f>IF('Data invoice'!L1347=0,"",'Data invoice'!M1347)</f>
        <v/>
      </c>
      <c r="D1232" s="284" t="str">
        <f>IF('Data invoice'!M1347=0,"",'Data invoice'!N1347)</f>
        <v/>
      </c>
      <c r="E1232" s="284" t="str">
        <f>IF('Data invoice'!N1347=0,"",'Data invoice'!O1347)</f>
        <v/>
      </c>
      <c r="F1232" s="284" t="str">
        <f>IF('Data invoice'!O1347=0,"",'Data invoice'!P1347)</f>
        <v/>
      </c>
      <c r="G1232" s="284" t="str">
        <f>IF('Data invoice'!P1347=0,"",'Data invoice'!Q1347)</f>
        <v/>
      </c>
      <c r="H1232" s="284" t="str">
        <f>IF('Data invoice'!Q1347=0,"",'Data invoice'!R1347)</f>
        <v/>
      </c>
      <c r="I1232" s="320" t="str">
        <f>IF('Data invoice'!R1347=0,"",'Data invoice'!S1347)</f>
        <v/>
      </c>
      <c r="J1232" s="367" t="str">
        <f>IF('Data invoice'!S1347=0,"",'Data invoice'!T1347)</f>
        <v/>
      </c>
    </row>
    <row r="1233" spans="1:10" ht="15" customHeight="1">
      <c r="A1233" s="284" t="str">
        <f>IF('Data invoice'!J1348=0,"",'Data invoice'!K1348)</f>
        <v/>
      </c>
      <c r="B1233" s="284" t="str">
        <f>IF('Data invoice'!K1348=0,"",'Data invoice'!L1348)</f>
        <v/>
      </c>
      <c r="C1233" s="284" t="str">
        <f>IF('Data invoice'!L1348=0,"",'Data invoice'!M1348)</f>
        <v/>
      </c>
      <c r="D1233" s="284" t="str">
        <f>IF('Data invoice'!M1348=0,"",'Data invoice'!N1348)</f>
        <v/>
      </c>
      <c r="E1233" s="284" t="str">
        <f>IF('Data invoice'!N1348=0,"",'Data invoice'!O1348)</f>
        <v/>
      </c>
      <c r="F1233" s="284" t="str">
        <f>IF('Data invoice'!O1348=0,"",'Data invoice'!P1348)</f>
        <v/>
      </c>
      <c r="G1233" s="284" t="str">
        <f>IF('Data invoice'!P1348=0,"",'Data invoice'!Q1348)</f>
        <v/>
      </c>
      <c r="H1233" s="284" t="str">
        <f>IF('Data invoice'!Q1348=0,"",'Data invoice'!R1348)</f>
        <v/>
      </c>
      <c r="I1233" s="320" t="str">
        <f>IF('Data invoice'!R1348=0,"",'Data invoice'!S1348)</f>
        <v/>
      </c>
      <c r="J1233" s="367" t="str">
        <f>IF('Data invoice'!S1348=0,"",'Data invoice'!T1348)</f>
        <v/>
      </c>
    </row>
    <row r="1234" spans="1:10" ht="15" customHeight="1">
      <c r="A1234" s="284" t="str">
        <f>IF('Data invoice'!J1349=0,"",'Data invoice'!K1349)</f>
        <v/>
      </c>
      <c r="B1234" s="284" t="str">
        <f>IF('Data invoice'!K1349=0,"",'Data invoice'!L1349)</f>
        <v/>
      </c>
      <c r="C1234" s="284" t="str">
        <f>IF('Data invoice'!L1349=0,"",'Data invoice'!M1349)</f>
        <v/>
      </c>
      <c r="D1234" s="284" t="str">
        <f>IF('Data invoice'!M1349=0,"",'Data invoice'!N1349)</f>
        <v/>
      </c>
      <c r="E1234" s="284" t="str">
        <f>IF('Data invoice'!N1349=0,"",'Data invoice'!O1349)</f>
        <v/>
      </c>
      <c r="F1234" s="284" t="str">
        <f>IF('Data invoice'!O1349=0,"",'Data invoice'!P1349)</f>
        <v/>
      </c>
      <c r="G1234" s="284" t="str">
        <f>IF('Data invoice'!P1349=0,"",'Data invoice'!Q1349)</f>
        <v/>
      </c>
      <c r="H1234" s="284" t="str">
        <f>IF('Data invoice'!Q1349=0,"",'Data invoice'!R1349)</f>
        <v/>
      </c>
      <c r="I1234" s="320" t="str">
        <f>IF('Data invoice'!R1349=0,"",'Data invoice'!S1349)</f>
        <v/>
      </c>
      <c r="J1234" s="367" t="str">
        <f>IF('Data invoice'!S1349=0,"",'Data invoice'!T1349)</f>
        <v/>
      </c>
    </row>
    <row r="1235" spans="1:10" ht="15" customHeight="1">
      <c r="A1235" s="284" t="str">
        <f>IF('Data invoice'!J1350=0,"",'Data invoice'!K1350)</f>
        <v/>
      </c>
      <c r="B1235" s="284" t="str">
        <f>IF('Data invoice'!K1350=0,"",'Data invoice'!L1350)</f>
        <v/>
      </c>
      <c r="C1235" s="284" t="str">
        <f>IF('Data invoice'!L1350=0,"",'Data invoice'!M1350)</f>
        <v/>
      </c>
      <c r="D1235" s="284" t="str">
        <f>IF('Data invoice'!M1350=0,"",'Data invoice'!N1350)</f>
        <v/>
      </c>
      <c r="E1235" s="284" t="str">
        <f>IF('Data invoice'!N1350=0,"",'Data invoice'!O1350)</f>
        <v/>
      </c>
      <c r="F1235" s="284" t="str">
        <f>IF('Data invoice'!O1350=0,"",'Data invoice'!P1350)</f>
        <v/>
      </c>
      <c r="G1235" s="284" t="str">
        <f>IF('Data invoice'!P1350=0,"",'Data invoice'!Q1350)</f>
        <v/>
      </c>
      <c r="H1235" s="284" t="str">
        <f>IF('Data invoice'!Q1350=0,"",'Data invoice'!R1350)</f>
        <v/>
      </c>
      <c r="I1235" s="320" t="str">
        <f>IF('Data invoice'!R1350=0,"",'Data invoice'!S1350)</f>
        <v/>
      </c>
      <c r="J1235" s="367" t="str">
        <f>IF('Data invoice'!S1350=0,"",'Data invoice'!T1350)</f>
        <v/>
      </c>
    </row>
    <row r="1236" spans="1:10" ht="15" customHeight="1">
      <c r="A1236" s="284" t="str">
        <f>IF('Data invoice'!J1351=0,"",'Data invoice'!K1351)</f>
        <v/>
      </c>
      <c r="B1236" s="284" t="str">
        <f>IF('Data invoice'!K1351=0,"",'Data invoice'!L1351)</f>
        <v/>
      </c>
      <c r="C1236" s="284" t="str">
        <f>IF('Data invoice'!L1351=0,"",'Data invoice'!M1351)</f>
        <v/>
      </c>
      <c r="D1236" s="284" t="str">
        <f>IF('Data invoice'!M1351=0,"",'Data invoice'!N1351)</f>
        <v/>
      </c>
      <c r="E1236" s="284" t="str">
        <f>IF('Data invoice'!N1351=0,"",'Data invoice'!O1351)</f>
        <v/>
      </c>
      <c r="F1236" s="284" t="str">
        <f>IF('Data invoice'!O1351=0,"",'Data invoice'!P1351)</f>
        <v/>
      </c>
      <c r="G1236" s="284" t="str">
        <f>IF('Data invoice'!P1351=0,"",'Data invoice'!Q1351)</f>
        <v/>
      </c>
      <c r="H1236" s="284" t="str">
        <f>IF('Data invoice'!Q1351=0,"",'Data invoice'!R1351)</f>
        <v/>
      </c>
      <c r="I1236" s="320" t="str">
        <f>IF('Data invoice'!R1351=0,"",'Data invoice'!S1351)</f>
        <v/>
      </c>
      <c r="J1236" s="367" t="str">
        <f>IF('Data invoice'!S1351=0,"",'Data invoice'!T1351)</f>
        <v/>
      </c>
    </row>
    <row r="1237" spans="1:10" ht="15" customHeight="1">
      <c r="A1237" s="284" t="str">
        <f>IF('Data invoice'!J1352=0,"",'Data invoice'!K1352)</f>
        <v/>
      </c>
      <c r="B1237" s="284" t="str">
        <f>IF('Data invoice'!K1352=0,"",'Data invoice'!L1352)</f>
        <v/>
      </c>
      <c r="C1237" s="284" t="str">
        <f>IF('Data invoice'!L1352=0,"",'Data invoice'!M1352)</f>
        <v/>
      </c>
      <c r="D1237" s="284" t="str">
        <f>IF('Data invoice'!M1352=0,"",'Data invoice'!N1352)</f>
        <v/>
      </c>
      <c r="E1237" s="284" t="str">
        <f>IF('Data invoice'!N1352=0,"",'Data invoice'!O1352)</f>
        <v/>
      </c>
      <c r="F1237" s="284" t="str">
        <f>IF('Data invoice'!O1352=0,"",'Data invoice'!P1352)</f>
        <v/>
      </c>
      <c r="G1237" s="284" t="str">
        <f>IF('Data invoice'!P1352=0,"",'Data invoice'!Q1352)</f>
        <v/>
      </c>
      <c r="H1237" s="284" t="str">
        <f>IF('Data invoice'!Q1352=0,"",'Data invoice'!R1352)</f>
        <v/>
      </c>
      <c r="I1237" s="320" t="str">
        <f>IF('Data invoice'!R1352=0,"",'Data invoice'!S1352)</f>
        <v/>
      </c>
      <c r="J1237" s="367" t="str">
        <f>IF('Data invoice'!S1352=0,"",'Data invoice'!T1352)</f>
        <v/>
      </c>
    </row>
    <row r="1238" spans="1:10" ht="15" customHeight="1">
      <c r="A1238" s="284" t="str">
        <f>IF('Data invoice'!J1353=0,"",'Data invoice'!K1353)</f>
        <v/>
      </c>
      <c r="B1238" s="284" t="str">
        <f>IF('Data invoice'!K1353=0,"",'Data invoice'!L1353)</f>
        <v/>
      </c>
      <c r="C1238" s="284" t="str">
        <f>IF('Data invoice'!L1353=0,"",'Data invoice'!M1353)</f>
        <v/>
      </c>
      <c r="D1238" s="284" t="str">
        <f>IF('Data invoice'!M1353=0,"",'Data invoice'!N1353)</f>
        <v/>
      </c>
      <c r="E1238" s="284" t="str">
        <f>IF('Data invoice'!N1353=0,"",'Data invoice'!O1353)</f>
        <v/>
      </c>
      <c r="F1238" s="284" t="str">
        <f>IF('Data invoice'!O1353=0,"",'Data invoice'!P1353)</f>
        <v/>
      </c>
      <c r="G1238" s="284" t="str">
        <f>IF('Data invoice'!P1353=0,"",'Data invoice'!Q1353)</f>
        <v/>
      </c>
      <c r="H1238" s="284" t="str">
        <f>IF('Data invoice'!Q1353=0,"",'Data invoice'!R1353)</f>
        <v/>
      </c>
      <c r="I1238" s="320" t="str">
        <f>IF('Data invoice'!R1353=0,"",'Data invoice'!S1353)</f>
        <v/>
      </c>
      <c r="J1238" s="367" t="str">
        <f>IF('Data invoice'!S1353=0,"",'Data invoice'!T1353)</f>
        <v/>
      </c>
    </row>
    <row r="1239" spans="1:10" ht="15" customHeight="1">
      <c r="A1239" s="284" t="str">
        <f>IF('Data invoice'!J1354=0,"",'Data invoice'!K1354)</f>
        <v/>
      </c>
      <c r="B1239" s="284" t="str">
        <f>IF('Data invoice'!K1354=0,"",'Data invoice'!L1354)</f>
        <v/>
      </c>
      <c r="C1239" s="284" t="str">
        <f>IF('Data invoice'!L1354=0,"",'Data invoice'!M1354)</f>
        <v/>
      </c>
      <c r="D1239" s="284" t="str">
        <f>IF('Data invoice'!M1354=0,"",'Data invoice'!N1354)</f>
        <v/>
      </c>
      <c r="E1239" s="284" t="str">
        <f>IF('Data invoice'!N1354=0,"",'Data invoice'!O1354)</f>
        <v/>
      </c>
      <c r="F1239" s="284" t="str">
        <f>IF('Data invoice'!O1354=0,"",'Data invoice'!P1354)</f>
        <v/>
      </c>
      <c r="G1239" s="284" t="str">
        <f>IF('Data invoice'!P1354=0,"",'Data invoice'!Q1354)</f>
        <v/>
      </c>
      <c r="H1239" s="284" t="str">
        <f>IF('Data invoice'!Q1354=0,"",'Data invoice'!R1354)</f>
        <v/>
      </c>
      <c r="I1239" s="320" t="str">
        <f>IF('Data invoice'!R1354=0,"",'Data invoice'!S1354)</f>
        <v/>
      </c>
      <c r="J1239" s="367" t="str">
        <f>IF('Data invoice'!S1354=0,"",'Data invoice'!T1354)</f>
        <v/>
      </c>
    </row>
    <row r="1240" spans="1:10" ht="15" customHeight="1">
      <c r="A1240" s="284" t="str">
        <f>IF('Data invoice'!J1355=0,"",'Data invoice'!K1355)</f>
        <v/>
      </c>
      <c r="B1240" s="284" t="str">
        <f>IF('Data invoice'!K1355=0,"",'Data invoice'!L1355)</f>
        <v/>
      </c>
      <c r="C1240" s="284" t="str">
        <f>IF('Data invoice'!L1355=0,"",'Data invoice'!M1355)</f>
        <v/>
      </c>
      <c r="D1240" s="284" t="str">
        <f>IF('Data invoice'!M1355=0,"",'Data invoice'!N1355)</f>
        <v/>
      </c>
      <c r="E1240" s="284" t="str">
        <f>IF('Data invoice'!N1355=0,"",'Data invoice'!O1355)</f>
        <v/>
      </c>
      <c r="F1240" s="284" t="str">
        <f>IF('Data invoice'!O1355=0,"",'Data invoice'!P1355)</f>
        <v/>
      </c>
      <c r="G1240" s="284" t="str">
        <f>IF('Data invoice'!P1355=0,"",'Data invoice'!Q1355)</f>
        <v/>
      </c>
      <c r="H1240" s="284" t="str">
        <f>IF('Data invoice'!Q1355=0,"",'Data invoice'!R1355)</f>
        <v/>
      </c>
      <c r="I1240" s="320" t="str">
        <f>IF('Data invoice'!R1355=0,"",'Data invoice'!S1355)</f>
        <v/>
      </c>
      <c r="J1240" s="367" t="str">
        <f>IF('Data invoice'!S1355=0,"",'Data invoice'!T1355)</f>
        <v/>
      </c>
    </row>
    <row r="1241" spans="1:10" ht="15" customHeight="1">
      <c r="A1241" s="284" t="str">
        <f>IF('Data invoice'!J1356=0,"",'Data invoice'!K1356)</f>
        <v/>
      </c>
      <c r="B1241" s="284" t="str">
        <f>IF('Data invoice'!K1356=0,"",'Data invoice'!L1356)</f>
        <v/>
      </c>
      <c r="C1241" s="284" t="str">
        <f>IF('Data invoice'!L1356=0,"",'Data invoice'!M1356)</f>
        <v/>
      </c>
      <c r="D1241" s="284" t="str">
        <f>IF('Data invoice'!M1356=0,"",'Data invoice'!N1356)</f>
        <v/>
      </c>
      <c r="E1241" s="284" t="str">
        <f>IF('Data invoice'!N1356=0,"",'Data invoice'!O1356)</f>
        <v/>
      </c>
      <c r="F1241" s="284" t="str">
        <f>IF('Data invoice'!O1356=0,"",'Data invoice'!P1356)</f>
        <v/>
      </c>
      <c r="G1241" s="284" t="str">
        <f>IF('Data invoice'!P1356=0,"",'Data invoice'!Q1356)</f>
        <v/>
      </c>
      <c r="H1241" s="284" t="str">
        <f>IF('Data invoice'!Q1356=0,"",'Data invoice'!R1356)</f>
        <v/>
      </c>
      <c r="I1241" s="320" t="str">
        <f>IF('Data invoice'!R1356=0,"",'Data invoice'!S1356)</f>
        <v/>
      </c>
      <c r="J1241" s="367" t="str">
        <f>IF('Data invoice'!S1356=0,"",'Data invoice'!T1356)</f>
        <v/>
      </c>
    </row>
    <row r="1242" spans="1:10" ht="15" customHeight="1">
      <c r="A1242" s="284" t="str">
        <f>IF('Data invoice'!J1357=0,"",'Data invoice'!K1357)</f>
        <v/>
      </c>
      <c r="B1242" s="284" t="str">
        <f>IF('Data invoice'!K1357=0,"",'Data invoice'!L1357)</f>
        <v/>
      </c>
      <c r="C1242" s="284" t="str">
        <f>IF('Data invoice'!L1357=0,"",'Data invoice'!M1357)</f>
        <v/>
      </c>
      <c r="D1242" s="284" t="str">
        <f>IF('Data invoice'!M1357=0,"",'Data invoice'!N1357)</f>
        <v/>
      </c>
      <c r="E1242" s="284" t="str">
        <f>IF('Data invoice'!N1357=0,"",'Data invoice'!O1357)</f>
        <v/>
      </c>
      <c r="F1242" s="284" t="str">
        <f>IF('Data invoice'!O1357=0,"",'Data invoice'!P1357)</f>
        <v/>
      </c>
      <c r="G1242" s="284" t="str">
        <f>IF('Data invoice'!P1357=0,"",'Data invoice'!Q1357)</f>
        <v/>
      </c>
      <c r="H1242" s="284" t="str">
        <f>IF('Data invoice'!Q1357=0,"",'Data invoice'!R1357)</f>
        <v/>
      </c>
      <c r="I1242" s="320" t="str">
        <f>IF('Data invoice'!R1357=0,"",'Data invoice'!S1357)</f>
        <v/>
      </c>
      <c r="J1242" s="367" t="str">
        <f>IF('Data invoice'!S1357=0,"",'Data invoice'!T1357)</f>
        <v/>
      </c>
    </row>
    <row r="1243" spans="1:10" ht="15" customHeight="1">
      <c r="A1243" s="284" t="str">
        <f>IF('Data invoice'!J1358=0,"",'Data invoice'!K1358)</f>
        <v/>
      </c>
      <c r="B1243" s="284" t="str">
        <f>IF('Data invoice'!K1358=0,"",'Data invoice'!L1358)</f>
        <v/>
      </c>
      <c r="C1243" s="284" t="str">
        <f>IF('Data invoice'!L1358=0,"",'Data invoice'!M1358)</f>
        <v/>
      </c>
      <c r="D1243" s="284" t="str">
        <f>IF('Data invoice'!M1358=0,"",'Data invoice'!N1358)</f>
        <v/>
      </c>
      <c r="E1243" s="284" t="str">
        <f>IF('Data invoice'!N1358=0,"",'Data invoice'!O1358)</f>
        <v/>
      </c>
      <c r="F1243" s="284" t="str">
        <f>IF('Data invoice'!O1358=0,"",'Data invoice'!P1358)</f>
        <v/>
      </c>
      <c r="G1243" s="284" t="str">
        <f>IF('Data invoice'!P1358=0,"",'Data invoice'!Q1358)</f>
        <v/>
      </c>
      <c r="H1243" s="284" t="str">
        <f>IF('Data invoice'!Q1358=0,"",'Data invoice'!R1358)</f>
        <v/>
      </c>
      <c r="I1243" s="320" t="str">
        <f>IF('Data invoice'!R1358=0,"",'Data invoice'!S1358)</f>
        <v/>
      </c>
      <c r="J1243" s="367" t="str">
        <f>IF('Data invoice'!S1358=0,"",'Data invoice'!T1358)</f>
        <v/>
      </c>
    </row>
    <row r="1244" spans="1:10" ht="15" customHeight="1">
      <c r="A1244" s="284" t="str">
        <f>IF('Data invoice'!J1359=0,"",'Data invoice'!K1359)</f>
        <v/>
      </c>
      <c r="B1244" s="284" t="str">
        <f>IF('Data invoice'!K1359=0,"",'Data invoice'!L1359)</f>
        <v/>
      </c>
      <c r="C1244" s="284" t="str">
        <f>IF('Data invoice'!L1359=0,"",'Data invoice'!M1359)</f>
        <v/>
      </c>
      <c r="D1244" s="284" t="str">
        <f>IF('Data invoice'!M1359=0,"",'Data invoice'!N1359)</f>
        <v/>
      </c>
      <c r="E1244" s="284" t="str">
        <f>IF('Data invoice'!N1359=0,"",'Data invoice'!O1359)</f>
        <v/>
      </c>
      <c r="F1244" s="284" t="str">
        <f>IF('Data invoice'!O1359=0,"",'Data invoice'!P1359)</f>
        <v/>
      </c>
      <c r="G1244" s="284" t="str">
        <f>IF('Data invoice'!P1359=0,"",'Data invoice'!Q1359)</f>
        <v/>
      </c>
      <c r="H1244" s="284" t="str">
        <f>IF('Data invoice'!Q1359=0,"",'Data invoice'!R1359)</f>
        <v/>
      </c>
      <c r="I1244" s="320" t="str">
        <f>IF('Data invoice'!R1359=0,"",'Data invoice'!S1359)</f>
        <v/>
      </c>
      <c r="J1244" s="367" t="str">
        <f>IF('Data invoice'!S1359=0,"",'Data invoice'!T1359)</f>
        <v/>
      </c>
    </row>
    <row r="1245" spans="1:10" ht="15" customHeight="1">
      <c r="A1245" s="284" t="str">
        <f>IF('Data invoice'!J1360=0,"",'Data invoice'!K1360)</f>
        <v/>
      </c>
      <c r="B1245" s="284" t="str">
        <f>IF('Data invoice'!K1360=0,"",'Data invoice'!L1360)</f>
        <v/>
      </c>
      <c r="C1245" s="284" t="str">
        <f>IF('Data invoice'!L1360=0,"",'Data invoice'!M1360)</f>
        <v/>
      </c>
      <c r="D1245" s="284" t="str">
        <f>IF('Data invoice'!M1360=0,"",'Data invoice'!N1360)</f>
        <v/>
      </c>
      <c r="E1245" s="284" t="str">
        <f>IF('Data invoice'!N1360=0,"",'Data invoice'!O1360)</f>
        <v/>
      </c>
      <c r="F1245" s="284" t="str">
        <f>IF('Data invoice'!O1360=0,"",'Data invoice'!P1360)</f>
        <v/>
      </c>
      <c r="G1245" s="284" t="str">
        <f>IF('Data invoice'!P1360=0,"",'Data invoice'!Q1360)</f>
        <v/>
      </c>
      <c r="H1245" s="284" t="str">
        <f>IF('Data invoice'!Q1360=0,"",'Data invoice'!R1360)</f>
        <v/>
      </c>
      <c r="I1245" s="320" t="str">
        <f>IF('Data invoice'!R1360=0,"",'Data invoice'!S1360)</f>
        <v/>
      </c>
      <c r="J1245" s="367" t="str">
        <f>IF('Data invoice'!S1360=0,"",'Data invoice'!T1360)</f>
        <v/>
      </c>
    </row>
    <row r="1246" spans="1:10" ht="15" customHeight="1">
      <c r="A1246" s="284" t="str">
        <f>IF('Data invoice'!J1361=0,"",'Data invoice'!K1361)</f>
        <v/>
      </c>
      <c r="B1246" s="284" t="str">
        <f>IF('Data invoice'!K1361=0,"",'Data invoice'!L1361)</f>
        <v/>
      </c>
      <c r="C1246" s="284" t="str">
        <f>IF('Data invoice'!L1361=0,"",'Data invoice'!M1361)</f>
        <v/>
      </c>
      <c r="D1246" s="284" t="str">
        <f>IF('Data invoice'!M1361=0,"",'Data invoice'!N1361)</f>
        <v/>
      </c>
      <c r="E1246" s="284" t="str">
        <f>IF('Data invoice'!N1361=0,"",'Data invoice'!O1361)</f>
        <v/>
      </c>
      <c r="F1246" s="284" t="str">
        <f>IF('Data invoice'!O1361=0,"",'Data invoice'!P1361)</f>
        <v/>
      </c>
      <c r="G1246" s="284" t="str">
        <f>IF('Data invoice'!P1361=0,"",'Data invoice'!Q1361)</f>
        <v/>
      </c>
      <c r="H1246" s="284" t="str">
        <f>IF('Data invoice'!Q1361=0,"",'Data invoice'!R1361)</f>
        <v/>
      </c>
      <c r="I1246" s="320" t="str">
        <f>IF('Data invoice'!R1361=0,"",'Data invoice'!S1361)</f>
        <v/>
      </c>
      <c r="J1246" s="367" t="str">
        <f>IF('Data invoice'!S1361=0,"",'Data invoice'!T1361)</f>
        <v/>
      </c>
    </row>
    <row r="1247" spans="1:10" ht="15" customHeight="1">
      <c r="A1247" s="284" t="str">
        <f>IF('Data invoice'!J1362=0,"",'Data invoice'!K1362)</f>
        <v/>
      </c>
      <c r="B1247" s="284" t="str">
        <f>IF('Data invoice'!K1362=0,"",'Data invoice'!L1362)</f>
        <v/>
      </c>
      <c r="C1247" s="284" t="str">
        <f>IF('Data invoice'!L1362=0,"",'Data invoice'!M1362)</f>
        <v/>
      </c>
      <c r="D1247" s="284" t="str">
        <f>IF('Data invoice'!M1362=0,"",'Data invoice'!N1362)</f>
        <v/>
      </c>
      <c r="E1247" s="284" t="str">
        <f>IF('Data invoice'!N1362=0,"",'Data invoice'!O1362)</f>
        <v/>
      </c>
      <c r="F1247" s="284" t="str">
        <f>IF('Data invoice'!O1362=0,"",'Data invoice'!P1362)</f>
        <v/>
      </c>
      <c r="G1247" s="284" t="str">
        <f>IF('Data invoice'!P1362=0,"",'Data invoice'!Q1362)</f>
        <v/>
      </c>
      <c r="H1247" s="284" t="str">
        <f>IF('Data invoice'!Q1362=0,"",'Data invoice'!R1362)</f>
        <v/>
      </c>
      <c r="I1247" s="320" t="str">
        <f>IF('Data invoice'!R1362=0,"",'Data invoice'!S1362)</f>
        <v/>
      </c>
      <c r="J1247" s="367" t="str">
        <f>IF('Data invoice'!S1362=0,"",'Data invoice'!T1362)</f>
        <v/>
      </c>
    </row>
    <row r="1248" spans="1:10" ht="15" customHeight="1">
      <c r="A1248" s="284" t="str">
        <f>IF('Data invoice'!J1363=0,"",'Data invoice'!K1363)</f>
        <v/>
      </c>
      <c r="B1248" s="284" t="str">
        <f>IF('Data invoice'!K1363=0,"",'Data invoice'!L1363)</f>
        <v/>
      </c>
      <c r="C1248" s="284" t="str">
        <f>IF('Data invoice'!L1363=0,"",'Data invoice'!M1363)</f>
        <v/>
      </c>
      <c r="D1248" s="284" t="str">
        <f>IF('Data invoice'!M1363=0,"",'Data invoice'!N1363)</f>
        <v/>
      </c>
      <c r="E1248" s="284" t="str">
        <f>IF('Data invoice'!N1363=0,"",'Data invoice'!O1363)</f>
        <v/>
      </c>
      <c r="F1248" s="284" t="str">
        <f>IF('Data invoice'!O1363=0,"",'Data invoice'!P1363)</f>
        <v/>
      </c>
      <c r="G1248" s="284" t="str">
        <f>IF('Data invoice'!P1363=0,"",'Data invoice'!Q1363)</f>
        <v/>
      </c>
      <c r="H1248" s="284" t="str">
        <f>IF('Data invoice'!Q1363=0,"",'Data invoice'!R1363)</f>
        <v/>
      </c>
      <c r="I1248" s="320" t="str">
        <f>IF('Data invoice'!R1363=0,"",'Data invoice'!S1363)</f>
        <v/>
      </c>
      <c r="J1248" s="367" t="str">
        <f>IF('Data invoice'!S1363=0,"",'Data invoice'!T1363)</f>
        <v/>
      </c>
    </row>
    <row r="1249" spans="1:10" ht="15" customHeight="1">
      <c r="A1249" s="284" t="str">
        <f>IF('Data invoice'!J1364=0,"",'Data invoice'!K1364)</f>
        <v/>
      </c>
      <c r="B1249" s="284" t="str">
        <f>IF('Data invoice'!K1364=0,"",'Data invoice'!L1364)</f>
        <v/>
      </c>
      <c r="C1249" s="284" t="str">
        <f>IF('Data invoice'!L1364=0,"",'Data invoice'!M1364)</f>
        <v/>
      </c>
      <c r="D1249" s="284" t="str">
        <f>IF('Data invoice'!M1364=0,"",'Data invoice'!N1364)</f>
        <v/>
      </c>
      <c r="E1249" s="284" t="str">
        <f>IF('Data invoice'!N1364=0,"",'Data invoice'!O1364)</f>
        <v/>
      </c>
      <c r="F1249" s="284" t="str">
        <f>IF('Data invoice'!O1364=0,"",'Data invoice'!P1364)</f>
        <v/>
      </c>
      <c r="G1249" s="284" t="str">
        <f>IF('Data invoice'!P1364=0,"",'Data invoice'!Q1364)</f>
        <v/>
      </c>
      <c r="H1249" s="284" t="str">
        <f>IF('Data invoice'!Q1364=0,"",'Data invoice'!R1364)</f>
        <v/>
      </c>
      <c r="I1249" s="320" t="str">
        <f>IF('Data invoice'!R1364=0,"",'Data invoice'!S1364)</f>
        <v/>
      </c>
      <c r="J1249" s="367" t="str">
        <f>IF('Data invoice'!S1364=0,"",'Data invoice'!T1364)</f>
        <v/>
      </c>
    </row>
    <row r="1250" spans="1:10" ht="15" customHeight="1">
      <c r="A1250" s="284" t="str">
        <f>IF('Data invoice'!J1365=0,"",'Data invoice'!K1365)</f>
        <v/>
      </c>
      <c r="B1250" s="284" t="str">
        <f>IF('Data invoice'!K1365=0,"",'Data invoice'!L1365)</f>
        <v/>
      </c>
      <c r="C1250" s="284" t="str">
        <f>IF('Data invoice'!L1365=0,"",'Data invoice'!M1365)</f>
        <v/>
      </c>
      <c r="D1250" s="284" t="str">
        <f>IF('Data invoice'!M1365=0,"",'Data invoice'!N1365)</f>
        <v/>
      </c>
      <c r="E1250" s="284" t="str">
        <f>IF('Data invoice'!N1365=0,"",'Data invoice'!O1365)</f>
        <v/>
      </c>
      <c r="F1250" s="284" t="str">
        <f>IF('Data invoice'!O1365=0,"",'Data invoice'!P1365)</f>
        <v/>
      </c>
      <c r="G1250" s="284" t="str">
        <f>IF('Data invoice'!P1365=0,"",'Data invoice'!Q1365)</f>
        <v/>
      </c>
      <c r="H1250" s="284" t="str">
        <f>IF('Data invoice'!Q1365=0,"",'Data invoice'!R1365)</f>
        <v/>
      </c>
      <c r="I1250" s="320" t="str">
        <f>IF('Data invoice'!R1365=0,"",'Data invoice'!S1365)</f>
        <v/>
      </c>
      <c r="J1250" s="367" t="str">
        <f>IF('Data invoice'!S1365=0,"",'Data invoice'!T1365)</f>
        <v/>
      </c>
    </row>
    <row r="1251" spans="1:10" ht="15" customHeight="1">
      <c r="A1251" s="284" t="str">
        <f>IF('Data invoice'!J1366=0,"",'Data invoice'!K1366)</f>
        <v/>
      </c>
      <c r="B1251" s="284" t="str">
        <f>IF('Data invoice'!K1366=0,"",'Data invoice'!L1366)</f>
        <v/>
      </c>
      <c r="C1251" s="284" t="str">
        <f>IF('Data invoice'!L1366=0,"",'Data invoice'!M1366)</f>
        <v/>
      </c>
      <c r="D1251" s="284" t="str">
        <f>IF('Data invoice'!M1366=0,"",'Data invoice'!N1366)</f>
        <v/>
      </c>
      <c r="E1251" s="284" t="str">
        <f>IF('Data invoice'!N1366=0,"",'Data invoice'!O1366)</f>
        <v/>
      </c>
      <c r="F1251" s="284" t="str">
        <f>IF('Data invoice'!O1366=0,"",'Data invoice'!P1366)</f>
        <v/>
      </c>
      <c r="G1251" s="284" t="str">
        <f>IF('Data invoice'!P1366=0,"",'Data invoice'!Q1366)</f>
        <v/>
      </c>
      <c r="H1251" s="284" t="str">
        <f>IF('Data invoice'!Q1366=0,"",'Data invoice'!R1366)</f>
        <v/>
      </c>
      <c r="I1251" s="320" t="str">
        <f>IF('Data invoice'!R1366=0,"",'Data invoice'!S1366)</f>
        <v/>
      </c>
      <c r="J1251" s="367" t="str">
        <f>IF('Data invoice'!S1366=0,"",'Data invoice'!T1366)</f>
        <v/>
      </c>
    </row>
    <row r="1252" spans="1:10" ht="15" customHeight="1">
      <c r="A1252" s="284" t="str">
        <f>IF('Data invoice'!J1367=0,"",'Data invoice'!K1367)</f>
        <v/>
      </c>
      <c r="B1252" s="284" t="str">
        <f>IF('Data invoice'!K1367=0,"",'Data invoice'!L1367)</f>
        <v/>
      </c>
      <c r="C1252" s="284" t="str">
        <f>IF('Data invoice'!L1367=0,"",'Data invoice'!M1367)</f>
        <v/>
      </c>
      <c r="D1252" s="284" t="str">
        <f>IF('Data invoice'!M1367=0,"",'Data invoice'!N1367)</f>
        <v/>
      </c>
      <c r="E1252" s="284" t="str">
        <f>IF('Data invoice'!N1367=0,"",'Data invoice'!O1367)</f>
        <v/>
      </c>
      <c r="F1252" s="284" t="str">
        <f>IF('Data invoice'!O1367=0,"",'Data invoice'!P1367)</f>
        <v/>
      </c>
      <c r="G1252" s="284" t="str">
        <f>IF('Data invoice'!P1367=0,"",'Data invoice'!Q1367)</f>
        <v/>
      </c>
      <c r="H1252" s="284" t="str">
        <f>IF('Data invoice'!Q1367=0,"",'Data invoice'!R1367)</f>
        <v/>
      </c>
      <c r="I1252" s="320" t="str">
        <f>IF('Data invoice'!R1367=0,"",'Data invoice'!S1367)</f>
        <v/>
      </c>
      <c r="J1252" s="367" t="str">
        <f>IF('Data invoice'!S1367=0,"",'Data invoice'!T1367)</f>
        <v/>
      </c>
    </row>
    <row r="1253" spans="1:10" ht="15" customHeight="1">
      <c r="A1253" s="284" t="str">
        <f>IF('Data invoice'!J1368=0,"",'Data invoice'!K1368)</f>
        <v/>
      </c>
      <c r="B1253" s="284" t="str">
        <f>IF('Data invoice'!K1368=0,"",'Data invoice'!L1368)</f>
        <v/>
      </c>
      <c r="C1253" s="284" t="str">
        <f>IF('Data invoice'!L1368=0,"",'Data invoice'!M1368)</f>
        <v/>
      </c>
      <c r="D1253" s="284" t="str">
        <f>IF('Data invoice'!M1368=0,"",'Data invoice'!N1368)</f>
        <v/>
      </c>
      <c r="E1253" s="284" t="str">
        <f>IF('Data invoice'!N1368=0,"",'Data invoice'!O1368)</f>
        <v/>
      </c>
      <c r="F1253" s="284" t="str">
        <f>IF('Data invoice'!O1368=0,"",'Data invoice'!P1368)</f>
        <v/>
      </c>
      <c r="G1253" s="284" t="str">
        <f>IF('Data invoice'!P1368=0,"",'Data invoice'!Q1368)</f>
        <v/>
      </c>
      <c r="H1253" s="284" t="str">
        <f>IF('Data invoice'!Q1368=0,"",'Data invoice'!R1368)</f>
        <v/>
      </c>
      <c r="I1253" s="320" t="str">
        <f>IF('Data invoice'!R1368=0,"",'Data invoice'!S1368)</f>
        <v/>
      </c>
      <c r="J1253" s="367" t="str">
        <f>IF('Data invoice'!S1368=0,"",'Data invoice'!T1368)</f>
        <v/>
      </c>
    </row>
    <row r="1254" spans="1:10" ht="15" customHeight="1">
      <c r="A1254" s="284" t="str">
        <f>IF('Data invoice'!J1369=0,"",'Data invoice'!K1369)</f>
        <v/>
      </c>
      <c r="B1254" s="284" t="str">
        <f>IF('Data invoice'!K1369=0,"",'Data invoice'!L1369)</f>
        <v/>
      </c>
      <c r="C1254" s="284" t="str">
        <f>IF('Data invoice'!L1369=0,"",'Data invoice'!M1369)</f>
        <v/>
      </c>
      <c r="D1254" s="284" t="str">
        <f>IF('Data invoice'!M1369=0,"",'Data invoice'!N1369)</f>
        <v/>
      </c>
      <c r="E1254" s="284" t="str">
        <f>IF('Data invoice'!N1369=0,"",'Data invoice'!O1369)</f>
        <v/>
      </c>
      <c r="F1254" s="284" t="str">
        <f>IF('Data invoice'!O1369=0,"",'Data invoice'!P1369)</f>
        <v/>
      </c>
      <c r="G1254" s="284" t="str">
        <f>IF('Data invoice'!P1369=0,"",'Data invoice'!Q1369)</f>
        <v/>
      </c>
      <c r="H1254" s="284" t="str">
        <f>IF('Data invoice'!Q1369=0,"",'Data invoice'!R1369)</f>
        <v/>
      </c>
      <c r="I1254" s="320" t="str">
        <f>IF('Data invoice'!R1369=0,"",'Data invoice'!S1369)</f>
        <v/>
      </c>
      <c r="J1254" s="367" t="str">
        <f>IF('Data invoice'!S1369=0,"",'Data invoice'!T1369)</f>
        <v/>
      </c>
    </row>
    <row r="1255" spans="1:10" ht="15" customHeight="1">
      <c r="A1255" s="284" t="str">
        <f>IF('Data invoice'!J1370=0,"",'Data invoice'!K1370)</f>
        <v/>
      </c>
      <c r="B1255" s="284" t="str">
        <f>IF('Data invoice'!K1370=0,"",'Data invoice'!L1370)</f>
        <v/>
      </c>
      <c r="C1255" s="284" t="str">
        <f>IF('Data invoice'!L1370=0,"",'Data invoice'!M1370)</f>
        <v/>
      </c>
      <c r="D1255" s="284" t="str">
        <f>IF('Data invoice'!M1370=0,"",'Data invoice'!N1370)</f>
        <v/>
      </c>
      <c r="E1255" s="284" t="str">
        <f>IF('Data invoice'!N1370=0,"",'Data invoice'!O1370)</f>
        <v/>
      </c>
      <c r="F1255" s="284" t="str">
        <f>IF('Data invoice'!O1370=0,"",'Data invoice'!P1370)</f>
        <v/>
      </c>
      <c r="G1255" s="284" t="str">
        <f>IF('Data invoice'!P1370=0,"",'Data invoice'!Q1370)</f>
        <v/>
      </c>
      <c r="H1255" s="284" t="str">
        <f>IF('Data invoice'!Q1370=0,"",'Data invoice'!R1370)</f>
        <v/>
      </c>
      <c r="I1255" s="320" t="str">
        <f>IF('Data invoice'!R1370=0,"",'Data invoice'!S1370)</f>
        <v/>
      </c>
      <c r="J1255" s="367" t="str">
        <f>IF('Data invoice'!S1370=0,"",'Data invoice'!T1370)</f>
        <v/>
      </c>
    </row>
    <row r="1256" spans="1:10" ht="15" customHeight="1">
      <c r="A1256" s="284" t="str">
        <f>IF('Data invoice'!J1371=0,"",'Data invoice'!K1371)</f>
        <v/>
      </c>
      <c r="B1256" s="284" t="str">
        <f>IF('Data invoice'!K1371=0,"",'Data invoice'!L1371)</f>
        <v/>
      </c>
      <c r="C1256" s="284" t="str">
        <f>IF('Data invoice'!L1371=0,"",'Data invoice'!M1371)</f>
        <v/>
      </c>
      <c r="D1256" s="284" t="str">
        <f>IF('Data invoice'!M1371=0,"",'Data invoice'!N1371)</f>
        <v/>
      </c>
      <c r="E1256" s="284" t="str">
        <f>IF('Data invoice'!N1371=0,"",'Data invoice'!O1371)</f>
        <v/>
      </c>
      <c r="F1256" s="284" t="str">
        <f>IF('Data invoice'!O1371=0,"",'Data invoice'!P1371)</f>
        <v/>
      </c>
      <c r="G1256" s="284" t="str">
        <f>IF('Data invoice'!P1371=0,"",'Data invoice'!Q1371)</f>
        <v/>
      </c>
      <c r="H1256" s="284" t="str">
        <f>IF('Data invoice'!Q1371=0,"",'Data invoice'!R1371)</f>
        <v/>
      </c>
      <c r="I1256" s="320" t="str">
        <f>IF('Data invoice'!R1371=0,"",'Data invoice'!S1371)</f>
        <v/>
      </c>
      <c r="J1256" s="367" t="str">
        <f>IF('Data invoice'!S1371=0,"",'Data invoice'!T1371)</f>
        <v/>
      </c>
    </row>
    <row r="1257" spans="1:10" ht="15" customHeight="1">
      <c r="A1257" s="284" t="str">
        <f>IF('Data invoice'!J1372=0,"",'Data invoice'!K1372)</f>
        <v/>
      </c>
      <c r="B1257" s="284" t="str">
        <f>IF('Data invoice'!K1372=0,"",'Data invoice'!L1372)</f>
        <v/>
      </c>
      <c r="C1257" s="284" t="str">
        <f>IF('Data invoice'!L1372=0,"",'Data invoice'!M1372)</f>
        <v/>
      </c>
      <c r="D1257" s="284" t="str">
        <f>IF('Data invoice'!M1372=0,"",'Data invoice'!N1372)</f>
        <v/>
      </c>
      <c r="E1257" s="284" t="str">
        <f>IF('Data invoice'!N1372=0,"",'Data invoice'!O1372)</f>
        <v/>
      </c>
      <c r="F1257" s="284" t="str">
        <f>IF('Data invoice'!O1372=0,"",'Data invoice'!P1372)</f>
        <v/>
      </c>
      <c r="G1257" s="284" t="str">
        <f>IF('Data invoice'!P1372=0,"",'Data invoice'!Q1372)</f>
        <v/>
      </c>
      <c r="H1257" s="284" t="str">
        <f>IF('Data invoice'!Q1372=0,"",'Data invoice'!R1372)</f>
        <v/>
      </c>
      <c r="I1257" s="320" t="str">
        <f>IF('Data invoice'!R1372=0,"",'Data invoice'!S1372)</f>
        <v/>
      </c>
      <c r="J1257" s="367" t="str">
        <f>IF('Data invoice'!S1372=0,"",'Data invoice'!T1372)</f>
        <v/>
      </c>
    </row>
    <row r="1258" spans="1:10" ht="15" customHeight="1">
      <c r="A1258" s="284" t="str">
        <f>IF('Data invoice'!J1373=0,"",'Data invoice'!K1373)</f>
        <v/>
      </c>
      <c r="B1258" s="284" t="str">
        <f>IF('Data invoice'!K1373=0,"",'Data invoice'!L1373)</f>
        <v/>
      </c>
      <c r="C1258" s="284" t="str">
        <f>IF('Data invoice'!L1373=0,"",'Data invoice'!M1373)</f>
        <v/>
      </c>
      <c r="D1258" s="284" t="str">
        <f>IF('Data invoice'!M1373=0,"",'Data invoice'!N1373)</f>
        <v/>
      </c>
      <c r="E1258" s="284" t="str">
        <f>IF('Data invoice'!N1373=0,"",'Data invoice'!O1373)</f>
        <v/>
      </c>
      <c r="F1258" s="284" t="str">
        <f>IF('Data invoice'!O1373=0,"",'Data invoice'!P1373)</f>
        <v/>
      </c>
      <c r="G1258" s="284" t="str">
        <f>IF('Data invoice'!P1373=0,"",'Data invoice'!Q1373)</f>
        <v/>
      </c>
      <c r="H1258" s="284" t="str">
        <f>IF('Data invoice'!Q1373=0,"",'Data invoice'!R1373)</f>
        <v/>
      </c>
      <c r="I1258" s="320" t="str">
        <f>IF('Data invoice'!R1373=0,"",'Data invoice'!S1373)</f>
        <v/>
      </c>
      <c r="J1258" s="367" t="str">
        <f>IF('Data invoice'!S1373=0,"",'Data invoice'!T1373)</f>
        <v/>
      </c>
    </row>
    <row r="1259" spans="1:10" ht="15" customHeight="1">
      <c r="A1259" s="284" t="str">
        <f>IF('Data invoice'!J1374=0,"",'Data invoice'!K1374)</f>
        <v/>
      </c>
      <c r="B1259" s="284" t="str">
        <f>IF('Data invoice'!K1374=0,"",'Data invoice'!L1374)</f>
        <v/>
      </c>
      <c r="C1259" s="284" t="str">
        <f>IF('Data invoice'!L1374=0,"",'Data invoice'!M1374)</f>
        <v/>
      </c>
      <c r="D1259" s="284" t="str">
        <f>IF('Data invoice'!M1374=0,"",'Data invoice'!N1374)</f>
        <v/>
      </c>
      <c r="E1259" s="284" t="str">
        <f>IF('Data invoice'!N1374=0,"",'Data invoice'!O1374)</f>
        <v/>
      </c>
      <c r="F1259" s="284" t="str">
        <f>IF('Data invoice'!O1374=0,"",'Data invoice'!P1374)</f>
        <v/>
      </c>
      <c r="G1259" s="284" t="str">
        <f>IF('Data invoice'!P1374=0,"",'Data invoice'!Q1374)</f>
        <v/>
      </c>
      <c r="H1259" s="284" t="str">
        <f>IF('Data invoice'!Q1374=0,"",'Data invoice'!R1374)</f>
        <v/>
      </c>
      <c r="I1259" s="320" t="str">
        <f>IF('Data invoice'!R1374=0,"",'Data invoice'!S1374)</f>
        <v/>
      </c>
      <c r="J1259" s="367" t="str">
        <f>IF('Data invoice'!S1374=0,"",'Data invoice'!T1374)</f>
        <v/>
      </c>
    </row>
    <row r="1260" spans="1:10" ht="15" customHeight="1">
      <c r="A1260" s="284" t="str">
        <f>IF('Data invoice'!J1375=0,"",'Data invoice'!K1375)</f>
        <v/>
      </c>
      <c r="B1260" s="284" t="str">
        <f>IF('Data invoice'!K1375=0,"",'Data invoice'!L1375)</f>
        <v/>
      </c>
      <c r="C1260" s="284" t="str">
        <f>IF('Data invoice'!L1375=0,"",'Data invoice'!M1375)</f>
        <v/>
      </c>
      <c r="D1260" s="284" t="str">
        <f>IF('Data invoice'!M1375=0,"",'Data invoice'!N1375)</f>
        <v/>
      </c>
      <c r="E1260" s="284" t="str">
        <f>IF('Data invoice'!N1375=0,"",'Data invoice'!O1375)</f>
        <v/>
      </c>
      <c r="F1260" s="284" t="str">
        <f>IF('Data invoice'!O1375=0,"",'Data invoice'!P1375)</f>
        <v/>
      </c>
      <c r="G1260" s="284" t="str">
        <f>IF('Data invoice'!P1375=0,"",'Data invoice'!Q1375)</f>
        <v/>
      </c>
      <c r="H1260" s="284" t="str">
        <f>IF('Data invoice'!Q1375=0,"",'Data invoice'!R1375)</f>
        <v/>
      </c>
      <c r="I1260" s="320" t="str">
        <f>IF('Data invoice'!R1375=0,"",'Data invoice'!S1375)</f>
        <v/>
      </c>
      <c r="J1260" s="367" t="str">
        <f>IF('Data invoice'!S1375=0,"",'Data invoice'!T1375)</f>
        <v/>
      </c>
    </row>
    <row r="1261" spans="1:10" ht="15" customHeight="1">
      <c r="A1261" s="284" t="str">
        <f>IF('Data invoice'!J1376=0,"",'Data invoice'!K1376)</f>
        <v/>
      </c>
      <c r="B1261" s="284" t="str">
        <f>IF('Data invoice'!K1376=0,"",'Data invoice'!L1376)</f>
        <v/>
      </c>
      <c r="C1261" s="284" t="str">
        <f>IF('Data invoice'!L1376=0,"",'Data invoice'!M1376)</f>
        <v/>
      </c>
      <c r="D1261" s="284" t="str">
        <f>IF('Data invoice'!M1376=0,"",'Data invoice'!N1376)</f>
        <v/>
      </c>
      <c r="E1261" s="284" t="str">
        <f>IF('Data invoice'!N1376=0,"",'Data invoice'!O1376)</f>
        <v/>
      </c>
      <c r="F1261" s="284" t="str">
        <f>IF('Data invoice'!O1376=0,"",'Data invoice'!P1376)</f>
        <v/>
      </c>
      <c r="G1261" s="284" t="str">
        <f>IF('Data invoice'!P1376=0,"",'Data invoice'!Q1376)</f>
        <v/>
      </c>
      <c r="H1261" s="284" t="str">
        <f>IF('Data invoice'!Q1376=0,"",'Data invoice'!R1376)</f>
        <v/>
      </c>
      <c r="I1261" s="320" t="str">
        <f>IF('Data invoice'!R1376=0,"",'Data invoice'!S1376)</f>
        <v/>
      </c>
      <c r="J1261" s="367" t="str">
        <f>IF('Data invoice'!S1376=0,"",'Data invoice'!T1376)</f>
        <v/>
      </c>
    </row>
    <row r="1262" spans="1:10" ht="15" customHeight="1">
      <c r="A1262" s="284" t="str">
        <f>IF('Data invoice'!J1377=0,"",'Data invoice'!K1377)</f>
        <v/>
      </c>
      <c r="B1262" s="284" t="str">
        <f>IF('Data invoice'!K1377=0,"",'Data invoice'!L1377)</f>
        <v/>
      </c>
      <c r="C1262" s="284" t="str">
        <f>IF('Data invoice'!L1377=0,"",'Data invoice'!M1377)</f>
        <v/>
      </c>
      <c r="D1262" s="284" t="str">
        <f>IF('Data invoice'!M1377=0,"",'Data invoice'!N1377)</f>
        <v/>
      </c>
      <c r="E1262" s="284" t="str">
        <f>IF('Data invoice'!N1377=0,"",'Data invoice'!O1377)</f>
        <v/>
      </c>
      <c r="F1262" s="284" t="str">
        <f>IF('Data invoice'!O1377=0,"",'Data invoice'!P1377)</f>
        <v/>
      </c>
      <c r="G1262" s="284" t="str">
        <f>IF('Data invoice'!P1377=0,"",'Data invoice'!Q1377)</f>
        <v/>
      </c>
      <c r="H1262" s="284" t="str">
        <f>IF('Data invoice'!Q1377=0,"",'Data invoice'!R1377)</f>
        <v/>
      </c>
      <c r="I1262" s="320" t="str">
        <f>IF('Data invoice'!R1377=0,"",'Data invoice'!S1377)</f>
        <v/>
      </c>
      <c r="J1262" s="367" t="str">
        <f>IF('Data invoice'!S1377=0,"",'Data invoice'!T1377)</f>
        <v/>
      </c>
    </row>
    <row r="1263" spans="1:10" ht="15" customHeight="1">
      <c r="A1263" s="284" t="str">
        <f>IF('Data invoice'!J1378=0,"",'Data invoice'!K1378)</f>
        <v/>
      </c>
      <c r="B1263" s="284" t="str">
        <f>IF('Data invoice'!K1378=0,"",'Data invoice'!L1378)</f>
        <v/>
      </c>
      <c r="C1263" s="284" t="str">
        <f>IF('Data invoice'!L1378=0,"",'Data invoice'!M1378)</f>
        <v/>
      </c>
      <c r="D1263" s="284" t="str">
        <f>IF('Data invoice'!M1378=0,"",'Data invoice'!N1378)</f>
        <v/>
      </c>
      <c r="E1263" s="284" t="str">
        <f>IF('Data invoice'!N1378=0,"",'Data invoice'!O1378)</f>
        <v/>
      </c>
      <c r="F1263" s="284" t="str">
        <f>IF('Data invoice'!O1378=0,"",'Data invoice'!P1378)</f>
        <v/>
      </c>
      <c r="G1263" s="284" t="str">
        <f>IF('Data invoice'!P1378=0,"",'Data invoice'!Q1378)</f>
        <v/>
      </c>
      <c r="H1263" s="284" t="str">
        <f>IF('Data invoice'!Q1378=0,"",'Data invoice'!R1378)</f>
        <v/>
      </c>
      <c r="I1263" s="320" t="str">
        <f>IF('Data invoice'!R1378=0,"",'Data invoice'!S1378)</f>
        <v/>
      </c>
      <c r="J1263" s="367" t="str">
        <f>IF('Data invoice'!S1378=0,"",'Data invoice'!T1378)</f>
        <v/>
      </c>
    </row>
    <row r="1264" spans="1:10" ht="15" customHeight="1">
      <c r="A1264" s="284" t="str">
        <f>IF('Data invoice'!J1379=0,"",'Data invoice'!K1379)</f>
        <v/>
      </c>
      <c r="B1264" s="284" t="str">
        <f>IF('Data invoice'!K1379=0,"",'Data invoice'!L1379)</f>
        <v/>
      </c>
      <c r="C1264" s="284" t="str">
        <f>IF('Data invoice'!L1379=0,"",'Data invoice'!M1379)</f>
        <v/>
      </c>
      <c r="D1264" s="284" t="str">
        <f>IF('Data invoice'!M1379=0,"",'Data invoice'!N1379)</f>
        <v/>
      </c>
      <c r="E1264" s="284" t="str">
        <f>IF('Data invoice'!N1379=0,"",'Data invoice'!O1379)</f>
        <v/>
      </c>
      <c r="F1264" s="284" t="str">
        <f>IF('Data invoice'!O1379=0,"",'Data invoice'!P1379)</f>
        <v/>
      </c>
      <c r="G1264" s="284" t="str">
        <f>IF('Data invoice'!P1379=0,"",'Data invoice'!Q1379)</f>
        <v/>
      </c>
      <c r="H1264" s="284" t="str">
        <f>IF('Data invoice'!Q1379=0,"",'Data invoice'!R1379)</f>
        <v/>
      </c>
      <c r="I1264" s="320" t="str">
        <f>IF('Data invoice'!R1379=0,"",'Data invoice'!S1379)</f>
        <v/>
      </c>
      <c r="J1264" s="367" t="str">
        <f>IF('Data invoice'!S1379=0,"",'Data invoice'!T1379)</f>
        <v/>
      </c>
    </row>
    <row r="1265" spans="1:10" ht="15" customHeight="1">
      <c r="A1265" s="284" t="str">
        <f>IF('Data invoice'!J1380=0,"",'Data invoice'!K1380)</f>
        <v/>
      </c>
      <c r="B1265" s="284" t="str">
        <f>IF('Data invoice'!K1380=0,"",'Data invoice'!L1380)</f>
        <v/>
      </c>
      <c r="C1265" s="284" t="str">
        <f>IF('Data invoice'!L1380=0,"",'Data invoice'!M1380)</f>
        <v/>
      </c>
      <c r="D1265" s="284" t="str">
        <f>IF('Data invoice'!M1380=0,"",'Data invoice'!N1380)</f>
        <v/>
      </c>
      <c r="E1265" s="284" t="str">
        <f>IF('Data invoice'!N1380=0,"",'Data invoice'!O1380)</f>
        <v/>
      </c>
      <c r="F1265" s="284" t="str">
        <f>IF('Data invoice'!O1380=0,"",'Data invoice'!P1380)</f>
        <v/>
      </c>
      <c r="G1265" s="284" t="str">
        <f>IF('Data invoice'!P1380=0,"",'Data invoice'!Q1380)</f>
        <v/>
      </c>
      <c r="H1265" s="284" t="str">
        <f>IF('Data invoice'!Q1380=0,"",'Data invoice'!R1380)</f>
        <v/>
      </c>
      <c r="I1265" s="320" t="str">
        <f>IF('Data invoice'!R1380=0,"",'Data invoice'!S1380)</f>
        <v/>
      </c>
      <c r="J1265" s="367" t="str">
        <f>IF('Data invoice'!S1380=0,"",'Data invoice'!T1380)</f>
        <v/>
      </c>
    </row>
    <row r="1266" spans="1:10" ht="15" customHeight="1">
      <c r="A1266" s="284" t="str">
        <f>IF('Data invoice'!J1381=0,"",'Data invoice'!K1381)</f>
        <v/>
      </c>
      <c r="B1266" s="284" t="str">
        <f>IF('Data invoice'!K1381=0,"",'Data invoice'!L1381)</f>
        <v/>
      </c>
      <c r="C1266" s="284" t="str">
        <f>IF('Data invoice'!L1381=0,"",'Data invoice'!M1381)</f>
        <v/>
      </c>
      <c r="D1266" s="284" t="str">
        <f>IF('Data invoice'!M1381=0,"",'Data invoice'!N1381)</f>
        <v/>
      </c>
      <c r="E1266" s="284" t="str">
        <f>IF('Data invoice'!N1381=0,"",'Data invoice'!O1381)</f>
        <v/>
      </c>
      <c r="F1266" s="284" t="str">
        <f>IF('Data invoice'!O1381=0,"",'Data invoice'!P1381)</f>
        <v/>
      </c>
      <c r="G1266" s="284" t="str">
        <f>IF('Data invoice'!P1381=0,"",'Data invoice'!Q1381)</f>
        <v/>
      </c>
      <c r="H1266" s="284" t="str">
        <f>IF('Data invoice'!Q1381=0,"",'Data invoice'!R1381)</f>
        <v/>
      </c>
      <c r="I1266" s="320" t="str">
        <f>IF('Data invoice'!R1381=0,"",'Data invoice'!S1381)</f>
        <v/>
      </c>
      <c r="J1266" s="367" t="str">
        <f>IF('Data invoice'!S1381=0,"",'Data invoice'!T1381)</f>
        <v/>
      </c>
    </row>
    <row r="1267" spans="1:10" ht="15" customHeight="1">
      <c r="A1267" s="284" t="str">
        <f>IF('Data invoice'!J1382=0,"",'Data invoice'!K1382)</f>
        <v/>
      </c>
      <c r="B1267" s="284" t="str">
        <f>IF('Data invoice'!K1382=0,"",'Data invoice'!L1382)</f>
        <v/>
      </c>
      <c r="C1267" s="284" t="str">
        <f>IF('Data invoice'!L1382=0,"",'Data invoice'!M1382)</f>
        <v/>
      </c>
      <c r="D1267" s="284" t="str">
        <f>IF('Data invoice'!M1382=0,"",'Data invoice'!N1382)</f>
        <v/>
      </c>
      <c r="E1267" s="284" t="str">
        <f>IF('Data invoice'!N1382=0,"",'Data invoice'!O1382)</f>
        <v/>
      </c>
      <c r="F1267" s="284" t="str">
        <f>IF('Data invoice'!O1382=0,"",'Data invoice'!P1382)</f>
        <v/>
      </c>
      <c r="G1267" s="284" t="str">
        <f>IF('Data invoice'!P1382=0,"",'Data invoice'!Q1382)</f>
        <v/>
      </c>
      <c r="H1267" s="284" t="str">
        <f>IF('Data invoice'!Q1382=0,"",'Data invoice'!R1382)</f>
        <v/>
      </c>
      <c r="I1267" s="320" t="str">
        <f>IF('Data invoice'!R1382=0,"",'Data invoice'!S1382)</f>
        <v/>
      </c>
      <c r="J1267" s="367" t="str">
        <f>IF('Data invoice'!S1382=0,"",'Data invoice'!T1382)</f>
        <v/>
      </c>
    </row>
    <row r="1268" spans="1:10" ht="15" customHeight="1">
      <c r="A1268" s="284" t="str">
        <f>IF('Data invoice'!J1383=0,"",'Data invoice'!K1383)</f>
        <v/>
      </c>
      <c r="B1268" s="284" t="str">
        <f>IF('Data invoice'!K1383=0,"",'Data invoice'!L1383)</f>
        <v/>
      </c>
      <c r="C1268" s="284" t="str">
        <f>IF('Data invoice'!L1383=0,"",'Data invoice'!M1383)</f>
        <v/>
      </c>
      <c r="D1268" s="284" t="str">
        <f>IF('Data invoice'!M1383=0,"",'Data invoice'!N1383)</f>
        <v/>
      </c>
      <c r="E1268" s="284" t="str">
        <f>IF('Data invoice'!N1383=0,"",'Data invoice'!O1383)</f>
        <v/>
      </c>
      <c r="F1268" s="284" t="str">
        <f>IF('Data invoice'!O1383=0,"",'Data invoice'!P1383)</f>
        <v/>
      </c>
      <c r="G1268" s="284" t="str">
        <f>IF('Data invoice'!P1383=0,"",'Data invoice'!Q1383)</f>
        <v/>
      </c>
      <c r="H1268" s="284" t="str">
        <f>IF('Data invoice'!Q1383=0,"",'Data invoice'!R1383)</f>
        <v/>
      </c>
      <c r="I1268" s="320" t="str">
        <f>IF('Data invoice'!R1383=0,"",'Data invoice'!S1383)</f>
        <v/>
      </c>
      <c r="J1268" s="367" t="str">
        <f>IF('Data invoice'!S1383=0,"",'Data invoice'!T1383)</f>
        <v/>
      </c>
    </row>
    <row r="1269" spans="1:10" ht="15" customHeight="1">
      <c r="A1269" s="284" t="str">
        <f>IF('Data invoice'!J1384=0,"",'Data invoice'!K1384)</f>
        <v/>
      </c>
      <c r="B1269" s="284" t="str">
        <f>IF('Data invoice'!K1384=0,"",'Data invoice'!L1384)</f>
        <v/>
      </c>
      <c r="C1269" s="284" t="str">
        <f>IF('Data invoice'!L1384=0,"",'Data invoice'!M1384)</f>
        <v/>
      </c>
      <c r="D1269" s="284" t="str">
        <f>IF('Data invoice'!M1384=0,"",'Data invoice'!N1384)</f>
        <v/>
      </c>
      <c r="E1269" s="284" t="str">
        <f>IF('Data invoice'!N1384=0,"",'Data invoice'!O1384)</f>
        <v/>
      </c>
      <c r="F1269" s="284" t="str">
        <f>IF('Data invoice'!O1384=0,"",'Data invoice'!P1384)</f>
        <v/>
      </c>
      <c r="G1269" s="284" t="str">
        <f>IF('Data invoice'!P1384=0,"",'Data invoice'!Q1384)</f>
        <v/>
      </c>
      <c r="H1269" s="284" t="str">
        <f>IF('Data invoice'!Q1384=0,"",'Data invoice'!R1384)</f>
        <v/>
      </c>
      <c r="I1269" s="320" t="str">
        <f>IF('Data invoice'!R1384=0,"",'Data invoice'!S1384)</f>
        <v/>
      </c>
      <c r="J1269" s="367" t="str">
        <f>IF('Data invoice'!S1384=0,"",'Data invoice'!T1384)</f>
        <v/>
      </c>
    </row>
    <row r="1270" spans="1:10" ht="15" customHeight="1">
      <c r="A1270" s="284" t="str">
        <f>IF('Data invoice'!J1385=0,"",'Data invoice'!K1385)</f>
        <v/>
      </c>
      <c r="B1270" s="284" t="str">
        <f>IF('Data invoice'!K1385=0,"",'Data invoice'!L1385)</f>
        <v/>
      </c>
      <c r="C1270" s="284" t="str">
        <f>IF('Data invoice'!L1385=0,"",'Data invoice'!M1385)</f>
        <v/>
      </c>
      <c r="D1270" s="284" t="str">
        <f>IF('Data invoice'!M1385=0,"",'Data invoice'!N1385)</f>
        <v/>
      </c>
      <c r="E1270" s="284" t="str">
        <f>IF('Data invoice'!N1385=0,"",'Data invoice'!O1385)</f>
        <v/>
      </c>
      <c r="F1270" s="284" t="str">
        <f>IF('Data invoice'!O1385=0,"",'Data invoice'!P1385)</f>
        <v/>
      </c>
      <c r="G1270" s="284" t="str">
        <f>IF('Data invoice'!P1385=0,"",'Data invoice'!Q1385)</f>
        <v/>
      </c>
      <c r="H1270" s="284" t="str">
        <f>IF('Data invoice'!Q1385=0,"",'Data invoice'!R1385)</f>
        <v/>
      </c>
      <c r="I1270" s="320" t="str">
        <f>IF('Data invoice'!R1385=0,"",'Data invoice'!S1385)</f>
        <v/>
      </c>
      <c r="J1270" s="367" t="str">
        <f>IF('Data invoice'!S1385=0,"",'Data invoice'!T1385)</f>
        <v/>
      </c>
    </row>
    <row r="1271" spans="1:10" ht="15" customHeight="1">
      <c r="A1271" s="284" t="str">
        <f>IF('Data invoice'!J1386=0,"",'Data invoice'!K1386)</f>
        <v/>
      </c>
      <c r="B1271" s="284" t="str">
        <f>IF('Data invoice'!K1386=0,"",'Data invoice'!L1386)</f>
        <v/>
      </c>
      <c r="C1271" s="284" t="str">
        <f>IF('Data invoice'!L1386=0,"",'Data invoice'!M1386)</f>
        <v/>
      </c>
      <c r="D1271" s="284" t="str">
        <f>IF('Data invoice'!M1386=0,"",'Data invoice'!N1386)</f>
        <v/>
      </c>
      <c r="E1271" s="284" t="str">
        <f>IF('Data invoice'!N1386=0,"",'Data invoice'!O1386)</f>
        <v/>
      </c>
      <c r="F1271" s="284" t="str">
        <f>IF('Data invoice'!O1386=0,"",'Data invoice'!P1386)</f>
        <v/>
      </c>
      <c r="G1271" s="284" t="str">
        <f>IF('Data invoice'!P1386=0,"",'Data invoice'!Q1386)</f>
        <v/>
      </c>
      <c r="H1271" s="284" t="str">
        <f>IF('Data invoice'!Q1386=0,"",'Data invoice'!R1386)</f>
        <v/>
      </c>
      <c r="I1271" s="320" t="str">
        <f>IF('Data invoice'!R1386=0,"",'Data invoice'!S1386)</f>
        <v/>
      </c>
      <c r="J1271" s="367" t="str">
        <f>IF('Data invoice'!S1386=0,"",'Data invoice'!T1386)</f>
        <v/>
      </c>
    </row>
    <row r="1272" spans="1:10" ht="15" customHeight="1">
      <c r="A1272" s="284" t="str">
        <f>IF('Data invoice'!J1387=0,"",'Data invoice'!K1387)</f>
        <v/>
      </c>
      <c r="B1272" s="284" t="str">
        <f>IF('Data invoice'!K1387=0,"",'Data invoice'!L1387)</f>
        <v/>
      </c>
      <c r="C1272" s="284" t="str">
        <f>IF('Data invoice'!L1387=0,"",'Data invoice'!M1387)</f>
        <v/>
      </c>
      <c r="D1272" s="284" t="str">
        <f>IF('Data invoice'!M1387=0,"",'Data invoice'!N1387)</f>
        <v/>
      </c>
      <c r="E1272" s="284" t="str">
        <f>IF('Data invoice'!N1387=0,"",'Data invoice'!O1387)</f>
        <v/>
      </c>
      <c r="F1272" s="284" t="str">
        <f>IF('Data invoice'!O1387=0,"",'Data invoice'!P1387)</f>
        <v/>
      </c>
      <c r="G1272" s="284" t="str">
        <f>IF('Data invoice'!P1387=0,"",'Data invoice'!Q1387)</f>
        <v/>
      </c>
      <c r="H1272" s="284" t="str">
        <f>IF('Data invoice'!Q1387=0,"",'Data invoice'!R1387)</f>
        <v/>
      </c>
      <c r="I1272" s="320" t="str">
        <f>IF('Data invoice'!R1387=0,"",'Data invoice'!S1387)</f>
        <v/>
      </c>
      <c r="J1272" s="367" t="str">
        <f>IF('Data invoice'!S1387=0,"",'Data invoice'!T1387)</f>
        <v/>
      </c>
    </row>
    <row r="1273" spans="1:10" ht="15" customHeight="1">
      <c r="A1273" s="284" t="str">
        <f>IF('Data invoice'!J1388=0,"",'Data invoice'!K1388)</f>
        <v/>
      </c>
      <c r="B1273" s="284" t="str">
        <f>IF('Data invoice'!K1388=0,"",'Data invoice'!L1388)</f>
        <v/>
      </c>
      <c r="C1273" s="284" t="str">
        <f>IF('Data invoice'!L1388=0,"",'Data invoice'!M1388)</f>
        <v/>
      </c>
      <c r="D1273" s="284" t="str">
        <f>IF('Data invoice'!M1388=0,"",'Data invoice'!N1388)</f>
        <v/>
      </c>
      <c r="E1273" s="284" t="str">
        <f>IF('Data invoice'!N1388=0,"",'Data invoice'!O1388)</f>
        <v/>
      </c>
      <c r="F1273" s="284" t="str">
        <f>IF('Data invoice'!O1388=0,"",'Data invoice'!P1388)</f>
        <v/>
      </c>
      <c r="G1273" s="284" t="str">
        <f>IF('Data invoice'!P1388=0,"",'Data invoice'!Q1388)</f>
        <v/>
      </c>
      <c r="H1273" s="284" t="str">
        <f>IF('Data invoice'!Q1388=0,"",'Data invoice'!R1388)</f>
        <v/>
      </c>
      <c r="I1273" s="320" t="str">
        <f>IF('Data invoice'!R1388=0,"",'Data invoice'!S1388)</f>
        <v/>
      </c>
      <c r="J1273" s="367" t="str">
        <f>IF('Data invoice'!S1388=0,"",'Data invoice'!T1388)</f>
        <v/>
      </c>
    </row>
    <row r="1274" spans="1:10" ht="15" customHeight="1">
      <c r="A1274" s="284" t="str">
        <f>IF('Data invoice'!J1389=0,"",'Data invoice'!K1389)</f>
        <v/>
      </c>
      <c r="B1274" s="284" t="str">
        <f>IF('Data invoice'!K1389=0,"",'Data invoice'!L1389)</f>
        <v/>
      </c>
      <c r="C1274" s="284" t="str">
        <f>IF('Data invoice'!L1389=0,"",'Data invoice'!M1389)</f>
        <v/>
      </c>
      <c r="D1274" s="284" t="str">
        <f>IF('Data invoice'!M1389=0,"",'Data invoice'!N1389)</f>
        <v/>
      </c>
      <c r="E1274" s="284" t="str">
        <f>IF('Data invoice'!N1389=0,"",'Data invoice'!O1389)</f>
        <v/>
      </c>
      <c r="F1274" s="284" t="str">
        <f>IF('Data invoice'!O1389=0,"",'Data invoice'!P1389)</f>
        <v/>
      </c>
      <c r="G1274" s="284" t="str">
        <f>IF('Data invoice'!P1389=0,"",'Data invoice'!Q1389)</f>
        <v/>
      </c>
      <c r="H1274" s="284" t="str">
        <f>IF('Data invoice'!Q1389=0,"",'Data invoice'!R1389)</f>
        <v/>
      </c>
      <c r="I1274" s="320" t="str">
        <f>IF('Data invoice'!R1389=0,"",'Data invoice'!S1389)</f>
        <v/>
      </c>
      <c r="J1274" s="367" t="str">
        <f>IF('Data invoice'!S1389=0,"",'Data invoice'!T1389)</f>
        <v/>
      </c>
    </row>
    <row r="1275" spans="1:10" ht="15" customHeight="1">
      <c r="A1275" s="284" t="str">
        <f>IF('Data invoice'!J1390=0,"",'Data invoice'!K1390)</f>
        <v/>
      </c>
      <c r="B1275" s="284" t="str">
        <f>IF('Data invoice'!K1390=0,"",'Data invoice'!L1390)</f>
        <v/>
      </c>
      <c r="C1275" s="284" t="str">
        <f>IF('Data invoice'!L1390=0,"",'Data invoice'!M1390)</f>
        <v/>
      </c>
      <c r="D1275" s="284" t="str">
        <f>IF('Data invoice'!M1390=0,"",'Data invoice'!N1390)</f>
        <v/>
      </c>
      <c r="E1275" s="284" t="str">
        <f>IF('Data invoice'!N1390=0,"",'Data invoice'!O1390)</f>
        <v/>
      </c>
      <c r="F1275" s="284" t="str">
        <f>IF('Data invoice'!O1390=0,"",'Data invoice'!P1390)</f>
        <v/>
      </c>
      <c r="G1275" s="284" t="str">
        <f>IF('Data invoice'!P1390=0,"",'Data invoice'!Q1390)</f>
        <v/>
      </c>
      <c r="H1275" s="284" t="str">
        <f>IF('Data invoice'!Q1390=0,"",'Data invoice'!R1390)</f>
        <v/>
      </c>
      <c r="I1275" s="320" t="str">
        <f>IF('Data invoice'!R1390=0,"",'Data invoice'!S1390)</f>
        <v/>
      </c>
      <c r="J1275" s="367" t="str">
        <f>IF('Data invoice'!S1390=0,"",'Data invoice'!T1390)</f>
        <v/>
      </c>
    </row>
    <row r="1276" spans="1:10" ht="15" customHeight="1">
      <c r="A1276" s="284" t="str">
        <f>IF('Data invoice'!J1391=0,"",'Data invoice'!K1391)</f>
        <v/>
      </c>
      <c r="B1276" s="284" t="str">
        <f>IF('Data invoice'!K1391=0,"",'Data invoice'!L1391)</f>
        <v/>
      </c>
      <c r="C1276" s="284" t="str">
        <f>IF('Data invoice'!L1391=0,"",'Data invoice'!M1391)</f>
        <v/>
      </c>
      <c r="D1276" s="284" t="str">
        <f>IF('Data invoice'!M1391=0,"",'Data invoice'!N1391)</f>
        <v/>
      </c>
      <c r="E1276" s="284" t="str">
        <f>IF('Data invoice'!N1391=0,"",'Data invoice'!O1391)</f>
        <v/>
      </c>
      <c r="F1276" s="284" t="str">
        <f>IF('Data invoice'!O1391=0,"",'Data invoice'!P1391)</f>
        <v/>
      </c>
      <c r="G1276" s="284" t="str">
        <f>IF('Data invoice'!P1391=0,"",'Data invoice'!Q1391)</f>
        <v/>
      </c>
      <c r="H1276" s="284" t="str">
        <f>IF('Data invoice'!Q1391=0,"",'Data invoice'!R1391)</f>
        <v/>
      </c>
      <c r="I1276" s="320" t="str">
        <f>IF('Data invoice'!R1391=0,"",'Data invoice'!S1391)</f>
        <v/>
      </c>
      <c r="J1276" s="367" t="str">
        <f>IF('Data invoice'!S1391=0,"",'Data invoice'!T1391)</f>
        <v/>
      </c>
    </row>
    <row r="1277" spans="1:10" ht="15" customHeight="1">
      <c r="A1277" s="284" t="str">
        <f>IF('Data invoice'!J1392=0,"",'Data invoice'!K1392)</f>
        <v/>
      </c>
      <c r="B1277" s="284" t="str">
        <f>IF('Data invoice'!K1392=0,"",'Data invoice'!L1392)</f>
        <v/>
      </c>
      <c r="C1277" s="284" t="str">
        <f>IF('Data invoice'!L1392=0,"",'Data invoice'!M1392)</f>
        <v/>
      </c>
      <c r="D1277" s="284" t="str">
        <f>IF('Data invoice'!M1392=0,"",'Data invoice'!N1392)</f>
        <v/>
      </c>
      <c r="E1277" s="284" t="str">
        <f>IF('Data invoice'!N1392=0,"",'Data invoice'!O1392)</f>
        <v/>
      </c>
      <c r="F1277" s="284" t="str">
        <f>IF('Data invoice'!O1392=0,"",'Data invoice'!P1392)</f>
        <v/>
      </c>
      <c r="G1277" s="284" t="str">
        <f>IF('Data invoice'!P1392=0,"",'Data invoice'!Q1392)</f>
        <v/>
      </c>
      <c r="H1277" s="284" t="str">
        <f>IF('Data invoice'!Q1392=0,"",'Data invoice'!R1392)</f>
        <v/>
      </c>
      <c r="I1277" s="320" t="str">
        <f>IF('Data invoice'!R1392=0,"",'Data invoice'!S1392)</f>
        <v/>
      </c>
      <c r="J1277" s="367" t="str">
        <f>IF('Data invoice'!S1392=0,"",'Data invoice'!T1392)</f>
        <v/>
      </c>
    </row>
    <row r="1278" spans="1:10" ht="15" customHeight="1">
      <c r="A1278" s="284" t="str">
        <f>IF('Data invoice'!J1393=0,"",'Data invoice'!K1393)</f>
        <v/>
      </c>
      <c r="B1278" s="284" t="str">
        <f>IF('Data invoice'!K1393=0,"",'Data invoice'!L1393)</f>
        <v/>
      </c>
      <c r="C1278" s="284" t="str">
        <f>IF('Data invoice'!L1393=0,"",'Data invoice'!M1393)</f>
        <v/>
      </c>
      <c r="D1278" s="284" t="str">
        <f>IF('Data invoice'!M1393=0,"",'Data invoice'!N1393)</f>
        <v/>
      </c>
      <c r="E1278" s="284" t="str">
        <f>IF('Data invoice'!N1393=0,"",'Data invoice'!O1393)</f>
        <v/>
      </c>
      <c r="F1278" s="284" t="str">
        <f>IF('Data invoice'!O1393=0,"",'Data invoice'!P1393)</f>
        <v/>
      </c>
      <c r="G1278" s="284" t="str">
        <f>IF('Data invoice'!P1393=0,"",'Data invoice'!Q1393)</f>
        <v/>
      </c>
      <c r="H1278" s="284" t="str">
        <f>IF('Data invoice'!Q1393=0,"",'Data invoice'!R1393)</f>
        <v/>
      </c>
      <c r="I1278" s="320" t="str">
        <f>IF('Data invoice'!R1393=0,"",'Data invoice'!S1393)</f>
        <v/>
      </c>
      <c r="J1278" s="367" t="str">
        <f>IF('Data invoice'!S1393=0,"",'Data invoice'!T1393)</f>
        <v/>
      </c>
    </row>
    <row r="1279" spans="1:10" ht="15" customHeight="1">
      <c r="A1279" s="284" t="str">
        <f>IF('Data invoice'!J1394=0,"",'Data invoice'!K1394)</f>
        <v/>
      </c>
      <c r="B1279" s="284" t="str">
        <f>IF('Data invoice'!K1394=0,"",'Data invoice'!L1394)</f>
        <v/>
      </c>
      <c r="C1279" s="284" t="str">
        <f>IF('Data invoice'!L1394=0,"",'Data invoice'!M1394)</f>
        <v/>
      </c>
      <c r="D1279" s="284" t="str">
        <f>IF('Data invoice'!M1394=0,"",'Data invoice'!N1394)</f>
        <v/>
      </c>
      <c r="E1279" s="284" t="str">
        <f>IF('Data invoice'!N1394=0,"",'Data invoice'!O1394)</f>
        <v/>
      </c>
      <c r="F1279" s="284" t="str">
        <f>IF('Data invoice'!O1394=0,"",'Data invoice'!P1394)</f>
        <v/>
      </c>
      <c r="G1279" s="284" t="str">
        <f>IF('Data invoice'!P1394=0,"",'Data invoice'!Q1394)</f>
        <v/>
      </c>
      <c r="H1279" s="284" t="str">
        <f>IF('Data invoice'!Q1394=0,"",'Data invoice'!R1394)</f>
        <v/>
      </c>
      <c r="I1279" s="320" t="str">
        <f>IF('Data invoice'!R1394=0,"",'Data invoice'!S1394)</f>
        <v/>
      </c>
      <c r="J1279" s="367" t="str">
        <f>IF('Data invoice'!S1394=0,"",'Data invoice'!T1394)</f>
        <v/>
      </c>
    </row>
    <row r="1280" spans="1:10" ht="15" customHeight="1">
      <c r="A1280" s="284" t="str">
        <f>IF('Data invoice'!J1395=0,"",'Data invoice'!K1395)</f>
        <v/>
      </c>
      <c r="B1280" s="284" t="str">
        <f>IF('Data invoice'!K1395=0,"",'Data invoice'!L1395)</f>
        <v/>
      </c>
      <c r="C1280" s="284" t="str">
        <f>IF('Data invoice'!L1395=0,"",'Data invoice'!M1395)</f>
        <v/>
      </c>
      <c r="D1280" s="284" t="str">
        <f>IF('Data invoice'!M1395=0,"",'Data invoice'!N1395)</f>
        <v/>
      </c>
      <c r="E1280" s="284" t="str">
        <f>IF('Data invoice'!N1395=0,"",'Data invoice'!O1395)</f>
        <v/>
      </c>
      <c r="F1280" s="284" t="str">
        <f>IF('Data invoice'!O1395=0,"",'Data invoice'!P1395)</f>
        <v/>
      </c>
      <c r="G1280" s="284" t="str">
        <f>IF('Data invoice'!P1395=0,"",'Data invoice'!Q1395)</f>
        <v/>
      </c>
      <c r="H1280" s="284" t="str">
        <f>IF('Data invoice'!Q1395=0,"",'Data invoice'!R1395)</f>
        <v/>
      </c>
      <c r="I1280" s="320" t="str">
        <f>IF('Data invoice'!R1395=0,"",'Data invoice'!S1395)</f>
        <v/>
      </c>
      <c r="J1280" s="367" t="str">
        <f>IF('Data invoice'!S1395=0,"",'Data invoice'!T1395)</f>
        <v/>
      </c>
    </row>
    <row r="1281" spans="1:10" ht="15" customHeight="1">
      <c r="A1281" s="284" t="str">
        <f>IF('Data invoice'!J1396=0,"",'Data invoice'!K1396)</f>
        <v/>
      </c>
      <c r="B1281" s="284" t="str">
        <f>IF('Data invoice'!K1396=0,"",'Data invoice'!L1396)</f>
        <v/>
      </c>
      <c r="C1281" s="284" t="str">
        <f>IF('Data invoice'!L1396=0,"",'Data invoice'!M1396)</f>
        <v/>
      </c>
      <c r="D1281" s="284" t="str">
        <f>IF('Data invoice'!M1396=0,"",'Data invoice'!N1396)</f>
        <v/>
      </c>
      <c r="E1281" s="284" t="str">
        <f>IF('Data invoice'!N1396=0,"",'Data invoice'!O1396)</f>
        <v/>
      </c>
      <c r="F1281" s="284" t="str">
        <f>IF('Data invoice'!O1396=0,"",'Data invoice'!P1396)</f>
        <v/>
      </c>
      <c r="G1281" s="284" t="str">
        <f>IF('Data invoice'!P1396=0,"",'Data invoice'!Q1396)</f>
        <v/>
      </c>
      <c r="H1281" s="284" t="str">
        <f>IF('Data invoice'!Q1396=0,"",'Data invoice'!R1396)</f>
        <v/>
      </c>
      <c r="I1281" s="320" t="str">
        <f>IF('Data invoice'!R1396=0,"",'Data invoice'!S1396)</f>
        <v/>
      </c>
      <c r="J1281" s="367" t="str">
        <f>IF('Data invoice'!S1396=0,"",'Data invoice'!T1396)</f>
        <v/>
      </c>
    </row>
    <row r="1282" spans="1:10" ht="15" customHeight="1">
      <c r="A1282" s="284" t="str">
        <f>IF('Data invoice'!J1397=0,"",'Data invoice'!K1397)</f>
        <v/>
      </c>
      <c r="B1282" s="284" t="str">
        <f>IF('Data invoice'!K1397=0,"",'Data invoice'!L1397)</f>
        <v/>
      </c>
      <c r="C1282" s="284" t="str">
        <f>IF('Data invoice'!L1397=0,"",'Data invoice'!M1397)</f>
        <v/>
      </c>
      <c r="D1282" s="284" t="str">
        <f>IF('Data invoice'!M1397=0,"",'Data invoice'!N1397)</f>
        <v/>
      </c>
      <c r="E1282" s="284" t="str">
        <f>IF('Data invoice'!N1397=0,"",'Data invoice'!O1397)</f>
        <v/>
      </c>
      <c r="F1282" s="284" t="str">
        <f>IF('Data invoice'!O1397=0,"",'Data invoice'!P1397)</f>
        <v/>
      </c>
      <c r="G1282" s="284" t="str">
        <f>IF('Data invoice'!P1397=0,"",'Data invoice'!Q1397)</f>
        <v/>
      </c>
      <c r="H1282" s="284" t="str">
        <f>IF('Data invoice'!Q1397=0,"",'Data invoice'!R1397)</f>
        <v/>
      </c>
      <c r="I1282" s="320" t="str">
        <f>IF('Data invoice'!R1397=0,"",'Data invoice'!S1397)</f>
        <v/>
      </c>
      <c r="J1282" s="367" t="str">
        <f>IF('Data invoice'!S1397=0,"",'Data invoice'!T1397)</f>
        <v/>
      </c>
    </row>
    <row r="1283" spans="1:10" ht="15" customHeight="1">
      <c r="A1283" s="284" t="str">
        <f>IF('Data invoice'!J1398=0,"",'Data invoice'!K1398)</f>
        <v/>
      </c>
      <c r="B1283" s="284" t="str">
        <f>IF('Data invoice'!K1398=0,"",'Data invoice'!L1398)</f>
        <v/>
      </c>
      <c r="C1283" s="284" t="str">
        <f>IF('Data invoice'!L1398=0,"",'Data invoice'!M1398)</f>
        <v/>
      </c>
      <c r="D1283" s="284" t="str">
        <f>IF('Data invoice'!M1398=0,"",'Data invoice'!N1398)</f>
        <v/>
      </c>
      <c r="E1283" s="284" t="str">
        <f>IF('Data invoice'!N1398=0,"",'Data invoice'!O1398)</f>
        <v/>
      </c>
      <c r="F1283" s="284" t="str">
        <f>IF('Data invoice'!O1398=0,"",'Data invoice'!P1398)</f>
        <v/>
      </c>
      <c r="G1283" s="284" t="str">
        <f>IF('Data invoice'!P1398=0,"",'Data invoice'!Q1398)</f>
        <v/>
      </c>
      <c r="H1283" s="284" t="str">
        <f>IF('Data invoice'!Q1398=0,"",'Data invoice'!R1398)</f>
        <v/>
      </c>
      <c r="I1283" s="320" t="str">
        <f>IF('Data invoice'!R1398=0,"",'Data invoice'!S1398)</f>
        <v/>
      </c>
      <c r="J1283" s="367" t="str">
        <f>IF('Data invoice'!S1398=0,"",'Data invoice'!T1398)</f>
        <v/>
      </c>
    </row>
    <row r="1284" spans="1:10" ht="15" customHeight="1">
      <c r="A1284" s="284" t="str">
        <f>IF('Data invoice'!J1399=0,"",'Data invoice'!K1399)</f>
        <v/>
      </c>
      <c r="B1284" s="284" t="str">
        <f>IF('Data invoice'!K1399=0,"",'Data invoice'!L1399)</f>
        <v/>
      </c>
      <c r="C1284" s="284" t="str">
        <f>IF('Data invoice'!L1399=0,"",'Data invoice'!M1399)</f>
        <v/>
      </c>
      <c r="D1284" s="284" t="str">
        <f>IF('Data invoice'!M1399=0,"",'Data invoice'!N1399)</f>
        <v/>
      </c>
      <c r="E1284" s="284" t="str">
        <f>IF('Data invoice'!N1399=0,"",'Data invoice'!O1399)</f>
        <v/>
      </c>
      <c r="F1284" s="284" t="str">
        <f>IF('Data invoice'!O1399=0,"",'Data invoice'!P1399)</f>
        <v/>
      </c>
      <c r="G1284" s="284" t="str">
        <f>IF('Data invoice'!P1399=0,"",'Data invoice'!Q1399)</f>
        <v/>
      </c>
      <c r="H1284" s="284" t="str">
        <f>IF('Data invoice'!Q1399=0,"",'Data invoice'!R1399)</f>
        <v/>
      </c>
      <c r="I1284" s="320" t="str">
        <f>IF('Data invoice'!R1399=0,"",'Data invoice'!S1399)</f>
        <v/>
      </c>
      <c r="J1284" s="367" t="str">
        <f>IF('Data invoice'!S1399=0,"",'Data invoice'!T1399)</f>
        <v/>
      </c>
    </row>
    <row r="1285" spans="1:10" ht="15" customHeight="1">
      <c r="A1285" s="284" t="str">
        <f>IF('Data invoice'!J1400=0,"",'Data invoice'!K1400)</f>
        <v/>
      </c>
      <c r="B1285" s="284" t="str">
        <f>IF('Data invoice'!K1400=0,"",'Data invoice'!L1400)</f>
        <v/>
      </c>
      <c r="C1285" s="284" t="str">
        <f>IF('Data invoice'!L1400=0,"",'Data invoice'!M1400)</f>
        <v/>
      </c>
      <c r="D1285" s="284" t="str">
        <f>IF('Data invoice'!M1400=0,"",'Data invoice'!N1400)</f>
        <v/>
      </c>
      <c r="E1285" s="284" t="str">
        <f>IF('Data invoice'!N1400=0,"",'Data invoice'!O1400)</f>
        <v/>
      </c>
      <c r="F1285" s="284" t="str">
        <f>IF('Data invoice'!O1400=0,"",'Data invoice'!P1400)</f>
        <v/>
      </c>
      <c r="G1285" s="284" t="str">
        <f>IF('Data invoice'!P1400=0,"",'Data invoice'!Q1400)</f>
        <v/>
      </c>
      <c r="H1285" s="284" t="str">
        <f>IF('Data invoice'!Q1400=0,"",'Data invoice'!R1400)</f>
        <v/>
      </c>
      <c r="I1285" s="320" t="str">
        <f>IF('Data invoice'!R1400=0,"",'Data invoice'!S1400)</f>
        <v/>
      </c>
      <c r="J1285" s="367" t="str">
        <f>IF('Data invoice'!S1400=0,"",'Data invoice'!T1400)</f>
        <v/>
      </c>
    </row>
    <row r="1286" spans="1:10" ht="15" customHeight="1">
      <c r="A1286" s="284" t="str">
        <f>IF('Data invoice'!J1401=0,"",'Data invoice'!K1401)</f>
        <v/>
      </c>
      <c r="B1286" s="284" t="str">
        <f>IF('Data invoice'!K1401=0,"",'Data invoice'!L1401)</f>
        <v/>
      </c>
      <c r="C1286" s="284" t="str">
        <f>IF('Data invoice'!L1401=0,"",'Data invoice'!M1401)</f>
        <v/>
      </c>
      <c r="D1286" s="284" t="str">
        <f>IF('Data invoice'!M1401=0,"",'Data invoice'!N1401)</f>
        <v/>
      </c>
      <c r="E1286" s="284" t="str">
        <f>IF('Data invoice'!N1401=0,"",'Data invoice'!O1401)</f>
        <v/>
      </c>
      <c r="F1286" s="284" t="str">
        <f>IF('Data invoice'!O1401=0,"",'Data invoice'!P1401)</f>
        <v/>
      </c>
      <c r="G1286" s="284" t="str">
        <f>IF('Data invoice'!P1401=0,"",'Data invoice'!Q1401)</f>
        <v/>
      </c>
      <c r="H1286" s="284" t="str">
        <f>IF('Data invoice'!Q1401=0,"",'Data invoice'!R1401)</f>
        <v/>
      </c>
      <c r="I1286" s="320" t="str">
        <f>IF('Data invoice'!R1401=0,"",'Data invoice'!S1401)</f>
        <v/>
      </c>
      <c r="J1286" s="367" t="str">
        <f>IF('Data invoice'!S1401=0,"",'Data invoice'!T1401)</f>
        <v/>
      </c>
    </row>
    <row r="1287" spans="1:10" ht="15" customHeight="1">
      <c r="A1287" s="284" t="str">
        <f>IF('Data invoice'!J1402=0,"",'Data invoice'!K1402)</f>
        <v/>
      </c>
      <c r="B1287" s="284" t="str">
        <f>IF('Data invoice'!K1402=0,"",'Data invoice'!L1402)</f>
        <v/>
      </c>
      <c r="C1287" s="284" t="str">
        <f>IF('Data invoice'!L1402=0,"",'Data invoice'!M1402)</f>
        <v/>
      </c>
      <c r="D1287" s="284" t="str">
        <f>IF('Data invoice'!M1402=0,"",'Data invoice'!N1402)</f>
        <v/>
      </c>
      <c r="E1287" s="284" t="str">
        <f>IF('Data invoice'!N1402=0,"",'Data invoice'!O1402)</f>
        <v/>
      </c>
      <c r="F1287" s="284" t="str">
        <f>IF('Data invoice'!O1402=0,"",'Data invoice'!P1402)</f>
        <v/>
      </c>
      <c r="G1287" s="284" t="str">
        <f>IF('Data invoice'!P1402=0,"",'Data invoice'!Q1402)</f>
        <v/>
      </c>
      <c r="H1287" s="284" t="str">
        <f>IF('Data invoice'!Q1402=0,"",'Data invoice'!R1402)</f>
        <v/>
      </c>
      <c r="I1287" s="320" t="str">
        <f>IF('Data invoice'!R1402=0,"",'Data invoice'!S1402)</f>
        <v/>
      </c>
      <c r="J1287" s="367" t="str">
        <f>IF('Data invoice'!S1402=0,"",'Data invoice'!T1402)</f>
        <v/>
      </c>
    </row>
    <row r="1288" spans="1:10" ht="15" customHeight="1">
      <c r="A1288" s="284" t="str">
        <f>IF('Data invoice'!J1403=0,"",'Data invoice'!K1403)</f>
        <v/>
      </c>
      <c r="B1288" s="284" t="str">
        <f>IF('Data invoice'!K1403=0,"",'Data invoice'!L1403)</f>
        <v/>
      </c>
      <c r="C1288" s="284" t="str">
        <f>IF('Data invoice'!L1403=0,"",'Data invoice'!M1403)</f>
        <v/>
      </c>
      <c r="D1288" s="284" t="str">
        <f>IF('Data invoice'!M1403=0,"",'Data invoice'!N1403)</f>
        <v/>
      </c>
      <c r="E1288" s="284" t="str">
        <f>IF('Data invoice'!N1403=0,"",'Data invoice'!O1403)</f>
        <v/>
      </c>
      <c r="F1288" s="284" t="str">
        <f>IF('Data invoice'!O1403=0,"",'Data invoice'!P1403)</f>
        <v/>
      </c>
      <c r="G1288" s="284" t="str">
        <f>IF('Data invoice'!P1403=0,"",'Data invoice'!Q1403)</f>
        <v/>
      </c>
      <c r="H1288" s="284" t="str">
        <f>IF('Data invoice'!Q1403=0,"",'Data invoice'!R1403)</f>
        <v/>
      </c>
      <c r="I1288" s="320" t="str">
        <f>IF('Data invoice'!R1403=0,"",'Data invoice'!S1403)</f>
        <v/>
      </c>
      <c r="J1288" s="367" t="str">
        <f>IF('Data invoice'!S1403=0,"",'Data invoice'!T1403)</f>
        <v/>
      </c>
    </row>
    <row r="1289" spans="1:10" ht="15" customHeight="1">
      <c r="A1289" s="284" t="str">
        <f>IF('Data invoice'!J1404=0,"",'Data invoice'!K1404)</f>
        <v/>
      </c>
      <c r="B1289" s="284" t="str">
        <f>IF('Data invoice'!K1404=0,"",'Data invoice'!L1404)</f>
        <v/>
      </c>
      <c r="C1289" s="284" t="str">
        <f>IF('Data invoice'!L1404=0,"",'Data invoice'!M1404)</f>
        <v/>
      </c>
      <c r="D1289" s="284" t="str">
        <f>IF('Data invoice'!M1404=0,"",'Data invoice'!N1404)</f>
        <v/>
      </c>
      <c r="E1289" s="284" t="str">
        <f>IF('Data invoice'!N1404=0,"",'Data invoice'!O1404)</f>
        <v/>
      </c>
      <c r="F1289" s="284" t="str">
        <f>IF('Data invoice'!O1404=0,"",'Data invoice'!P1404)</f>
        <v/>
      </c>
      <c r="G1289" s="284" t="str">
        <f>IF('Data invoice'!P1404=0,"",'Data invoice'!Q1404)</f>
        <v/>
      </c>
      <c r="H1289" s="284" t="str">
        <f>IF('Data invoice'!Q1404=0,"",'Data invoice'!R1404)</f>
        <v/>
      </c>
      <c r="I1289" s="320" t="str">
        <f>IF('Data invoice'!R1404=0,"",'Data invoice'!S1404)</f>
        <v/>
      </c>
      <c r="J1289" s="367" t="str">
        <f>IF('Data invoice'!S1404=0,"",'Data invoice'!T1404)</f>
        <v/>
      </c>
    </row>
    <row r="1290" spans="1:10" ht="15" customHeight="1">
      <c r="A1290" s="284" t="str">
        <f>IF('Data invoice'!J1405=0,"",'Data invoice'!K1405)</f>
        <v/>
      </c>
      <c r="B1290" s="284" t="str">
        <f>IF('Data invoice'!K1405=0,"",'Data invoice'!L1405)</f>
        <v/>
      </c>
      <c r="C1290" s="284" t="str">
        <f>IF('Data invoice'!L1405=0,"",'Data invoice'!M1405)</f>
        <v/>
      </c>
      <c r="D1290" s="284" t="str">
        <f>IF('Data invoice'!M1405=0,"",'Data invoice'!N1405)</f>
        <v/>
      </c>
      <c r="E1290" s="284" t="str">
        <f>IF('Data invoice'!N1405=0,"",'Data invoice'!O1405)</f>
        <v/>
      </c>
      <c r="F1290" s="284" t="str">
        <f>IF('Data invoice'!O1405=0,"",'Data invoice'!P1405)</f>
        <v/>
      </c>
      <c r="G1290" s="284" t="str">
        <f>IF('Data invoice'!P1405=0,"",'Data invoice'!Q1405)</f>
        <v/>
      </c>
      <c r="H1290" s="284" t="str">
        <f>IF('Data invoice'!Q1405=0,"",'Data invoice'!R1405)</f>
        <v/>
      </c>
      <c r="I1290" s="320" t="str">
        <f>IF('Data invoice'!R1405=0,"",'Data invoice'!S1405)</f>
        <v/>
      </c>
      <c r="J1290" s="367" t="str">
        <f>IF('Data invoice'!S1405=0,"",'Data invoice'!T1405)</f>
        <v/>
      </c>
    </row>
    <row r="1291" spans="1:10" ht="15" customHeight="1">
      <c r="A1291" s="284" t="str">
        <f>IF('Data invoice'!J1406=0,"",'Data invoice'!K1406)</f>
        <v/>
      </c>
      <c r="B1291" s="284" t="str">
        <f>IF('Data invoice'!K1406=0,"",'Data invoice'!L1406)</f>
        <v/>
      </c>
      <c r="C1291" s="284" t="str">
        <f>IF('Data invoice'!L1406=0,"",'Data invoice'!M1406)</f>
        <v/>
      </c>
      <c r="D1291" s="284" t="str">
        <f>IF('Data invoice'!M1406=0,"",'Data invoice'!N1406)</f>
        <v/>
      </c>
      <c r="E1291" s="284" t="str">
        <f>IF('Data invoice'!N1406=0,"",'Data invoice'!O1406)</f>
        <v/>
      </c>
      <c r="F1291" s="284" t="str">
        <f>IF('Data invoice'!O1406=0,"",'Data invoice'!P1406)</f>
        <v/>
      </c>
      <c r="G1291" s="284" t="str">
        <f>IF('Data invoice'!P1406=0,"",'Data invoice'!Q1406)</f>
        <v/>
      </c>
      <c r="H1291" s="284" t="str">
        <f>IF('Data invoice'!Q1406=0,"",'Data invoice'!R1406)</f>
        <v/>
      </c>
      <c r="I1291" s="320" t="str">
        <f>IF('Data invoice'!R1406=0,"",'Data invoice'!S1406)</f>
        <v/>
      </c>
      <c r="J1291" s="367" t="str">
        <f>IF('Data invoice'!S1406=0,"",'Data invoice'!T1406)</f>
        <v/>
      </c>
    </row>
    <row r="1292" spans="1:10" ht="15" customHeight="1">
      <c r="A1292" s="284" t="str">
        <f>IF('Data invoice'!J1407=0,"",'Data invoice'!K1407)</f>
        <v/>
      </c>
      <c r="B1292" s="284" t="str">
        <f>IF('Data invoice'!K1407=0,"",'Data invoice'!L1407)</f>
        <v/>
      </c>
      <c r="C1292" s="284" t="str">
        <f>IF('Data invoice'!L1407=0,"",'Data invoice'!M1407)</f>
        <v/>
      </c>
      <c r="D1292" s="284" t="str">
        <f>IF('Data invoice'!M1407=0,"",'Data invoice'!N1407)</f>
        <v/>
      </c>
      <c r="E1292" s="284" t="str">
        <f>IF('Data invoice'!N1407=0,"",'Data invoice'!O1407)</f>
        <v/>
      </c>
      <c r="F1292" s="284" t="str">
        <f>IF('Data invoice'!O1407=0,"",'Data invoice'!P1407)</f>
        <v/>
      </c>
      <c r="G1292" s="284" t="str">
        <f>IF('Data invoice'!P1407=0,"",'Data invoice'!Q1407)</f>
        <v/>
      </c>
      <c r="H1292" s="284" t="str">
        <f>IF('Data invoice'!Q1407=0,"",'Data invoice'!R1407)</f>
        <v/>
      </c>
      <c r="I1292" s="320" t="str">
        <f>IF('Data invoice'!R1407=0,"",'Data invoice'!S1407)</f>
        <v/>
      </c>
      <c r="J1292" s="367" t="str">
        <f>IF('Data invoice'!S1407=0,"",'Data invoice'!T1407)</f>
        <v/>
      </c>
    </row>
    <row r="1293" spans="1:10" ht="15" customHeight="1">
      <c r="A1293" s="284" t="str">
        <f>IF('Data invoice'!J1408=0,"",'Data invoice'!K1408)</f>
        <v/>
      </c>
      <c r="B1293" s="284" t="str">
        <f>IF('Data invoice'!K1408=0,"",'Data invoice'!L1408)</f>
        <v/>
      </c>
      <c r="C1293" s="284" t="str">
        <f>IF('Data invoice'!L1408=0,"",'Data invoice'!M1408)</f>
        <v/>
      </c>
      <c r="D1293" s="284" t="str">
        <f>IF('Data invoice'!M1408=0,"",'Data invoice'!N1408)</f>
        <v/>
      </c>
      <c r="E1293" s="284" t="str">
        <f>IF('Data invoice'!N1408=0,"",'Data invoice'!O1408)</f>
        <v/>
      </c>
      <c r="F1293" s="284" t="str">
        <f>IF('Data invoice'!O1408=0,"",'Data invoice'!P1408)</f>
        <v/>
      </c>
      <c r="G1293" s="284" t="str">
        <f>IF('Data invoice'!P1408=0,"",'Data invoice'!Q1408)</f>
        <v/>
      </c>
      <c r="H1293" s="284" t="str">
        <f>IF('Data invoice'!Q1408=0,"",'Data invoice'!R1408)</f>
        <v/>
      </c>
      <c r="I1293" s="320" t="str">
        <f>IF('Data invoice'!R1408=0,"",'Data invoice'!S1408)</f>
        <v/>
      </c>
      <c r="J1293" s="367" t="str">
        <f>IF('Data invoice'!S1408=0,"",'Data invoice'!T1408)</f>
        <v/>
      </c>
    </row>
    <row r="1294" spans="1:10" ht="15" customHeight="1">
      <c r="A1294" s="284" t="str">
        <f>IF('Data invoice'!J1409=0,"",'Data invoice'!K1409)</f>
        <v/>
      </c>
      <c r="B1294" s="284" t="str">
        <f>IF('Data invoice'!K1409=0,"",'Data invoice'!L1409)</f>
        <v/>
      </c>
      <c r="C1294" s="284" t="str">
        <f>IF('Data invoice'!L1409=0,"",'Data invoice'!M1409)</f>
        <v/>
      </c>
      <c r="D1294" s="284" t="str">
        <f>IF('Data invoice'!M1409=0,"",'Data invoice'!N1409)</f>
        <v/>
      </c>
      <c r="E1294" s="284" t="str">
        <f>IF('Data invoice'!N1409=0,"",'Data invoice'!O1409)</f>
        <v/>
      </c>
      <c r="F1294" s="284" t="str">
        <f>IF('Data invoice'!O1409=0,"",'Data invoice'!P1409)</f>
        <v/>
      </c>
      <c r="G1294" s="284" t="str">
        <f>IF('Data invoice'!P1409=0,"",'Data invoice'!Q1409)</f>
        <v/>
      </c>
      <c r="H1294" s="284" t="str">
        <f>IF('Data invoice'!Q1409=0,"",'Data invoice'!R1409)</f>
        <v/>
      </c>
      <c r="I1294" s="320" t="str">
        <f>IF('Data invoice'!R1409=0,"",'Data invoice'!S1409)</f>
        <v/>
      </c>
      <c r="J1294" s="367" t="str">
        <f>IF('Data invoice'!S1409=0,"",'Data invoice'!T1409)</f>
        <v/>
      </c>
    </row>
    <row r="1295" spans="1:10" ht="15" customHeight="1">
      <c r="A1295" s="284" t="str">
        <f>IF('Data invoice'!J1410=0,"",'Data invoice'!K1410)</f>
        <v/>
      </c>
      <c r="B1295" s="284" t="str">
        <f>IF('Data invoice'!K1410=0,"",'Data invoice'!L1410)</f>
        <v/>
      </c>
      <c r="C1295" s="284" t="str">
        <f>IF('Data invoice'!L1410=0,"",'Data invoice'!M1410)</f>
        <v/>
      </c>
      <c r="D1295" s="284" t="str">
        <f>IF('Data invoice'!M1410=0,"",'Data invoice'!N1410)</f>
        <v/>
      </c>
      <c r="E1295" s="284" t="str">
        <f>IF('Data invoice'!N1410=0,"",'Data invoice'!O1410)</f>
        <v/>
      </c>
      <c r="F1295" s="284" t="str">
        <f>IF('Data invoice'!O1410=0,"",'Data invoice'!P1410)</f>
        <v/>
      </c>
      <c r="G1295" s="284" t="str">
        <f>IF('Data invoice'!P1410=0,"",'Data invoice'!Q1410)</f>
        <v/>
      </c>
      <c r="H1295" s="284" t="str">
        <f>IF('Data invoice'!Q1410=0,"",'Data invoice'!R1410)</f>
        <v/>
      </c>
      <c r="I1295" s="320" t="str">
        <f>IF('Data invoice'!R1410=0,"",'Data invoice'!S1410)</f>
        <v/>
      </c>
      <c r="J1295" s="367" t="str">
        <f>IF('Data invoice'!S1410=0,"",'Data invoice'!T1410)</f>
        <v/>
      </c>
    </row>
    <row r="1296" spans="1:10" ht="15" customHeight="1">
      <c r="A1296" s="284" t="str">
        <f>IF('Data invoice'!J1411=0,"",'Data invoice'!K1411)</f>
        <v/>
      </c>
      <c r="B1296" s="284" t="str">
        <f>IF('Data invoice'!K1411=0,"",'Data invoice'!L1411)</f>
        <v/>
      </c>
      <c r="C1296" s="284" t="str">
        <f>IF('Data invoice'!L1411=0,"",'Data invoice'!M1411)</f>
        <v/>
      </c>
      <c r="D1296" s="284" t="str">
        <f>IF('Data invoice'!M1411=0,"",'Data invoice'!N1411)</f>
        <v/>
      </c>
      <c r="E1296" s="284" t="str">
        <f>IF('Data invoice'!N1411=0,"",'Data invoice'!O1411)</f>
        <v/>
      </c>
      <c r="F1296" s="284" t="str">
        <f>IF('Data invoice'!O1411=0,"",'Data invoice'!P1411)</f>
        <v/>
      </c>
      <c r="G1296" s="284" t="str">
        <f>IF('Data invoice'!P1411=0,"",'Data invoice'!Q1411)</f>
        <v/>
      </c>
      <c r="H1296" s="284" t="str">
        <f>IF('Data invoice'!Q1411=0,"",'Data invoice'!R1411)</f>
        <v/>
      </c>
      <c r="I1296" s="320" t="str">
        <f>IF('Data invoice'!R1411=0,"",'Data invoice'!S1411)</f>
        <v/>
      </c>
      <c r="J1296" s="367" t="str">
        <f>IF('Data invoice'!S1411=0,"",'Data invoice'!T1411)</f>
        <v/>
      </c>
    </row>
    <row r="1297" spans="1:10" ht="15" customHeight="1">
      <c r="A1297" s="284" t="str">
        <f>IF('Data invoice'!J1412=0,"",'Data invoice'!K1412)</f>
        <v/>
      </c>
      <c r="B1297" s="284" t="str">
        <f>IF('Data invoice'!K1412=0,"",'Data invoice'!L1412)</f>
        <v/>
      </c>
      <c r="C1297" s="284" t="str">
        <f>IF('Data invoice'!L1412=0,"",'Data invoice'!M1412)</f>
        <v/>
      </c>
      <c r="D1297" s="284" t="str">
        <f>IF('Data invoice'!M1412=0,"",'Data invoice'!N1412)</f>
        <v/>
      </c>
      <c r="E1297" s="284" t="str">
        <f>IF('Data invoice'!N1412=0,"",'Data invoice'!O1412)</f>
        <v/>
      </c>
      <c r="F1297" s="284" t="str">
        <f>IF('Data invoice'!O1412=0,"",'Data invoice'!P1412)</f>
        <v/>
      </c>
      <c r="G1297" s="284" t="str">
        <f>IF('Data invoice'!P1412=0,"",'Data invoice'!Q1412)</f>
        <v/>
      </c>
      <c r="H1297" s="284" t="str">
        <f>IF('Data invoice'!Q1412=0,"",'Data invoice'!R1412)</f>
        <v/>
      </c>
      <c r="I1297" s="320" t="str">
        <f>IF('Data invoice'!R1412=0,"",'Data invoice'!S1412)</f>
        <v/>
      </c>
      <c r="J1297" s="367" t="str">
        <f>IF('Data invoice'!S1412=0,"",'Data invoice'!T1412)</f>
        <v/>
      </c>
    </row>
    <row r="1298" spans="1:10" ht="15" customHeight="1">
      <c r="A1298" s="284" t="str">
        <f>IF('Data invoice'!J1413=0,"",'Data invoice'!K1413)</f>
        <v/>
      </c>
      <c r="B1298" s="284" t="str">
        <f>IF('Data invoice'!K1413=0,"",'Data invoice'!L1413)</f>
        <v/>
      </c>
      <c r="C1298" s="284" t="str">
        <f>IF('Data invoice'!L1413=0,"",'Data invoice'!M1413)</f>
        <v/>
      </c>
      <c r="D1298" s="284" t="str">
        <f>IF('Data invoice'!M1413=0,"",'Data invoice'!N1413)</f>
        <v/>
      </c>
      <c r="E1298" s="284" t="str">
        <f>IF('Data invoice'!N1413=0,"",'Data invoice'!O1413)</f>
        <v/>
      </c>
      <c r="F1298" s="284" t="str">
        <f>IF('Data invoice'!O1413=0,"",'Data invoice'!P1413)</f>
        <v/>
      </c>
      <c r="G1298" s="284" t="str">
        <f>IF('Data invoice'!P1413=0,"",'Data invoice'!Q1413)</f>
        <v/>
      </c>
      <c r="H1298" s="284" t="str">
        <f>IF('Data invoice'!Q1413=0,"",'Data invoice'!R1413)</f>
        <v/>
      </c>
      <c r="I1298" s="320" t="str">
        <f>IF('Data invoice'!R1413=0,"",'Data invoice'!S1413)</f>
        <v/>
      </c>
      <c r="J1298" s="367" t="str">
        <f>IF('Data invoice'!S1413=0,"",'Data invoice'!T1413)</f>
        <v/>
      </c>
    </row>
    <row r="1299" spans="1:10" ht="15" customHeight="1">
      <c r="A1299" s="284" t="str">
        <f>IF('Data invoice'!J1414=0,"",'Data invoice'!K1414)</f>
        <v/>
      </c>
      <c r="B1299" s="284" t="str">
        <f>IF('Data invoice'!K1414=0,"",'Data invoice'!L1414)</f>
        <v/>
      </c>
      <c r="C1299" s="284" t="str">
        <f>IF('Data invoice'!L1414=0,"",'Data invoice'!M1414)</f>
        <v/>
      </c>
      <c r="D1299" s="284" t="str">
        <f>IF('Data invoice'!M1414=0,"",'Data invoice'!N1414)</f>
        <v/>
      </c>
      <c r="E1299" s="284" t="str">
        <f>IF('Data invoice'!N1414=0,"",'Data invoice'!O1414)</f>
        <v/>
      </c>
      <c r="F1299" s="284" t="str">
        <f>IF('Data invoice'!O1414=0,"",'Data invoice'!P1414)</f>
        <v/>
      </c>
      <c r="G1299" s="284" t="str">
        <f>IF('Data invoice'!P1414=0,"",'Data invoice'!Q1414)</f>
        <v/>
      </c>
      <c r="H1299" s="284" t="str">
        <f>IF('Data invoice'!Q1414=0,"",'Data invoice'!R1414)</f>
        <v/>
      </c>
      <c r="I1299" s="320" t="str">
        <f>IF('Data invoice'!R1414=0,"",'Data invoice'!S1414)</f>
        <v/>
      </c>
      <c r="J1299" s="367" t="str">
        <f>IF('Data invoice'!S1414=0,"",'Data invoice'!T1414)</f>
        <v/>
      </c>
    </row>
    <row r="1300" spans="1:10" ht="15" customHeight="1">
      <c r="A1300" s="284" t="str">
        <f>IF('Data invoice'!J1415=0,"",'Data invoice'!K1415)</f>
        <v/>
      </c>
      <c r="B1300" s="284" t="str">
        <f>IF('Data invoice'!K1415=0,"",'Data invoice'!L1415)</f>
        <v/>
      </c>
      <c r="C1300" s="284" t="str">
        <f>IF('Data invoice'!L1415=0,"",'Data invoice'!M1415)</f>
        <v/>
      </c>
      <c r="D1300" s="284" t="str">
        <f>IF('Data invoice'!M1415=0,"",'Data invoice'!N1415)</f>
        <v/>
      </c>
      <c r="E1300" s="284" t="str">
        <f>IF('Data invoice'!N1415=0,"",'Data invoice'!O1415)</f>
        <v/>
      </c>
      <c r="F1300" s="284" t="str">
        <f>IF('Data invoice'!O1415=0,"",'Data invoice'!P1415)</f>
        <v/>
      </c>
      <c r="G1300" s="284" t="str">
        <f>IF('Data invoice'!P1415=0,"",'Data invoice'!Q1415)</f>
        <v/>
      </c>
      <c r="H1300" s="284" t="str">
        <f>IF('Data invoice'!Q1415=0,"",'Data invoice'!R1415)</f>
        <v/>
      </c>
      <c r="I1300" s="320" t="str">
        <f>IF('Data invoice'!R1415=0,"",'Data invoice'!S1415)</f>
        <v/>
      </c>
      <c r="J1300" s="367" t="str">
        <f>IF('Data invoice'!S1415=0,"",'Data invoice'!T1415)</f>
        <v/>
      </c>
    </row>
    <row r="1301" spans="1:10" ht="15" customHeight="1">
      <c r="A1301" s="284" t="str">
        <f>IF('Data invoice'!J1416=0,"",'Data invoice'!K1416)</f>
        <v/>
      </c>
      <c r="B1301" s="284" t="str">
        <f>IF('Data invoice'!K1416=0,"",'Data invoice'!L1416)</f>
        <v/>
      </c>
      <c r="C1301" s="284" t="str">
        <f>IF('Data invoice'!L1416=0,"",'Data invoice'!M1416)</f>
        <v/>
      </c>
      <c r="D1301" s="284" t="str">
        <f>IF('Data invoice'!M1416=0,"",'Data invoice'!N1416)</f>
        <v/>
      </c>
      <c r="E1301" s="284" t="str">
        <f>IF('Data invoice'!N1416=0,"",'Data invoice'!O1416)</f>
        <v/>
      </c>
      <c r="F1301" s="284" t="str">
        <f>IF('Data invoice'!O1416=0,"",'Data invoice'!P1416)</f>
        <v/>
      </c>
      <c r="G1301" s="284" t="str">
        <f>IF('Data invoice'!P1416=0,"",'Data invoice'!Q1416)</f>
        <v/>
      </c>
      <c r="H1301" s="284" t="str">
        <f>IF('Data invoice'!Q1416=0,"",'Data invoice'!R1416)</f>
        <v/>
      </c>
      <c r="I1301" s="320" t="str">
        <f>IF('Data invoice'!R1416=0,"",'Data invoice'!S1416)</f>
        <v/>
      </c>
      <c r="J1301" s="367" t="str">
        <f>IF('Data invoice'!S1416=0,"",'Data invoice'!T1416)</f>
        <v/>
      </c>
    </row>
    <row r="1302" spans="1:10" ht="15" customHeight="1">
      <c r="A1302" s="284" t="str">
        <f>IF('Data invoice'!J1417=0,"",'Data invoice'!K1417)</f>
        <v/>
      </c>
      <c r="B1302" s="284" t="str">
        <f>IF('Data invoice'!K1417=0,"",'Data invoice'!L1417)</f>
        <v/>
      </c>
      <c r="C1302" s="284" t="str">
        <f>IF('Data invoice'!L1417=0,"",'Data invoice'!M1417)</f>
        <v/>
      </c>
      <c r="D1302" s="284" t="str">
        <f>IF('Data invoice'!M1417=0,"",'Data invoice'!N1417)</f>
        <v/>
      </c>
      <c r="E1302" s="284" t="str">
        <f>IF('Data invoice'!N1417=0,"",'Data invoice'!O1417)</f>
        <v/>
      </c>
      <c r="F1302" s="284" t="str">
        <f>IF('Data invoice'!O1417=0,"",'Data invoice'!P1417)</f>
        <v/>
      </c>
      <c r="G1302" s="284" t="str">
        <f>IF('Data invoice'!P1417=0,"",'Data invoice'!Q1417)</f>
        <v/>
      </c>
      <c r="H1302" s="284" t="str">
        <f>IF('Data invoice'!Q1417=0,"",'Data invoice'!R1417)</f>
        <v/>
      </c>
      <c r="I1302" s="320" t="str">
        <f>IF('Data invoice'!R1417=0,"",'Data invoice'!S1417)</f>
        <v/>
      </c>
      <c r="J1302" s="367" t="str">
        <f>IF('Data invoice'!S1417=0,"",'Data invoice'!T1417)</f>
        <v/>
      </c>
    </row>
    <row r="1303" spans="1:10" ht="15" customHeight="1">
      <c r="A1303" s="284" t="str">
        <f>IF('Data invoice'!J1418=0,"",'Data invoice'!K1418)</f>
        <v/>
      </c>
      <c r="B1303" s="284" t="str">
        <f>IF('Data invoice'!K1418=0,"",'Data invoice'!L1418)</f>
        <v/>
      </c>
      <c r="C1303" s="284" t="str">
        <f>IF('Data invoice'!L1418=0,"",'Data invoice'!M1418)</f>
        <v/>
      </c>
      <c r="D1303" s="284" t="str">
        <f>IF('Data invoice'!M1418=0,"",'Data invoice'!N1418)</f>
        <v/>
      </c>
      <c r="E1303" s="284" t="str">
        <f>IF('Data invoice'!N1418=0,"",'Data invoice'!O1418)</f>
        <v/>
      </c>
      <c r="F1303" s="284" t="str">
        <f>IF('Data invoice'!O1418=0,"",'Data invoice'!P1418)</f>
        <v/>
      </c>
      <c r="G1303" s="284" t="str">
        <f>IF('Data invoice'!P1418=0,"",'Data invoice'!Q1418)</f>
        <v/>
      </c>
      <c r="H1303" s="284" t="str">
        <f>IF('Data invoice'!Q1418=0,"",'Data invoice'!R1418)</f>
        <v/>
      </c>
      <c r="I1303" s="320" t="str">
        <f>IF('Data invoice'!R1418=0,"",'Data invoice'!S1418)</f>
        <v/>
      </c>
      <c r="J1303" s="367" t="str">
        <f>IF('Data invoice'!S1418=0,"",'Data invoice'!T1418)</f>
        <v/>
      </c>
    </row>
    <row r="1304" spans="1:10" ht="15" customHeight="1">
      <c r="A1304" s="284" t="str">
        <f>IF('Data invoice'!J1419=0,"",'Data invoice'!K1419)</f>
        <v/>
      </c>
      <c r="B1304" s="284" t="str">
        <f>IF('Data invoice'!K1419=0,"",'Data invoice'!L1419)</f>
        <v/>
      </c>
      <c r="C1304" s="284" t="str">
        <f>IF('Data invoice'!L1419=0,"",'Data invoice'!M1419)</f>
        <v/>
      </c>
      <c r="D1304" s="284" t="str">
        <f>IF('Data invoice'!M1419=0,"",'Data invoice'!N1419)</f>
        <v/>
      </c>
      <c r="E1304" s="284" t="str">
        <f>IF('Data invoice'!N1419=0,"",'Data invoice'!O1419)</f>
        <v/>
      </c>
      <c r="F1304" s="284" t="str">
        <f>IF('Data invoice'!O1419=0,"",'Data invoice'!P1419)</f>
        <v/>
      </c>
      <c r="G1304" s="284" t="str">
        <f>IF('Data invoice'!P1419=0,"",'Data invoice'!Q1419)</f>
        <v/>
      </c>
      <c r="H1304" s="284" t="str">
        <f>IF('Data invoice'!Q1419=0,"",'Data invoice'!R1419)</f>
        <v/>
      </c>
      <c r="I1304" s="320" t="str">
        <f>IF('Data invoice'!R1419=0,"",'Data invoice'!S1419)</f>
        <v/>
      </c>
      <c r="J1304" s="367" t="str">
        <f>IF('Data invoice'!S1419=0,"",'Data invoice'!T1419)</f>
        <v/>
      </c>
    </row>
    <row r="1305" spans="1:10" ht="15" customHeight="1">
      <c r="A1305" s="284" t="str">
        <f>IF('Data invoice'!J1420=0,"",'Data invoice'!K1420)</f>
        <v/>
      </c>
      <c r="B1305" s="284" t="str">
        <f>IF('Data invoice'!K1420=0,"",'Data invoice'!L1420)</f>
        <v/>
      </c>
      <c r="C1305" s="284" t="str">
        <f>IF('Data invoice'!L1420=0,"",'Data invoice'!M1420)</f>
        <v/>
      </c>
      <c r="D1305" s="284" t="str">
        <f>IF('Data invoice'!M1420=0,"",'Data invoice'!N1420)</f>
        <v/>
      </c>
      <c r="E1305" s="284" t="str">
        <f>IF('Data invoice'!N1420=0,"",'Data invoice'!O1420)</f>
        <v/>
      </c>
      <c r="F1305" s="284" t="str">
        <f>IF('Data invoice'!O1420=0,"",'Data invoice'!P1420)</f>
        <v/>
      </c>
      <c r="G1305" s="284" t="str">
        <f>IF('Data invoice'!P1420=0,"",'Data invoice'!Q1420)</f>
        <v/>
      </c>
      <c r="H1305" s="284" t="str">
        <f>IF('Data invoice'!Q1420=0,"",'Data invoice'!R1420)</f>
        <v/>
      </c>
      <c r="I1305" s="320" t="str">
        <f>IF('Data invoice'!R1420=0,"",'Data invoice'!S1420)</f>
        <v/>
      </c>
      <c r="J1305" s="367" t="str">
        <f>IF('Data invoice'!S1420=0,"",'Data invoice'!T1420)</f>
        <v/>
      </c>
    </row>
    <row r="1306" spans="1:10" ht="15" customHeight="1">
      <c r="A1306" s="284" t="str">
        <f>IF('Data invoice'!J1421=0,"",'Data invoice'!K1421)</f>
        <v/>
      </c>
      <c r="B1306" s="284" t="str">
        <f>IF('Data invoice'!K1421=0,"",'Data invoice'!L1421)</f>
        <v/>
      </c>
      <c r="C1306" s="284" t="str">
        <f>IF('Data invoice'!L1421=0,"",'Data invoice'!M1421)</f>
        <v/>
      </c>
      <c r="D1306" s="284" t="str">
        <f>IF('Data invoice'!M1421=0,"",'Data invoice'!N1421)</f>
        <v/>
      </c>
      <c r="E1306" s="284" t="str">
        <f>IF('Data invoice'!N1421=0,"",'Data invoice'!O1421)</f>
        <v/>
      </c>
      <c r="F1306" s="284" t="str">
        <f>IF('Data invoice'!O1421=0,"",'Data invoice'!P1421)</f>
        <v/>
      </c>
      <c r="G1306" s="284" t="str">
        <f>IF('Data invoice'!P1421=0,"",'Data invoice'!Q1421)</f>
        <v/>
      </c>
      <c r="H1306" s="284" t="str">
        <f>IF('Data invoice'!Q1421=0,"",'Data invoice'!R1421)</f>
        <v/>
      </c>
      <c r="I1306" s="320" t="str">
        <f>IF('Data invoice'!R1421=0,"",'Data invoice'!S1421)</f>
        <v/>
      </c>
      <c r="J1306" s="367" t="str">
        <f>IF('Data invoice'!S1421=0,"",'Data invoice'!T1421)</f>
        <v/>
      </c>
    </row>
    <row r="1307" spans="1:10" ht="15" customHeight="1">
      <c r="A1307" s="284" t="str">
        <f>IF('Data invoice'!J1422=0,"",'Data invoice'!K1422)</f>
        <v/>
      </c>
      <c r="B1307" s="284" t="str">
        <f>IF('Data invoice'!K1422=0,"",'Data invoice'!L1422)</f>
        <v/>
      </c>
      <c r="C1307" s="284" t="str">
        <f>IF('Data invoice'!L1422=0,"",'Data invoice'!M1422)</f>
        <v/>
      </c>
      <c r="D1307" s="284" t="str">
        <f>IF('Data invoice'!M1422=0,"",'Data invoice'!N1422)</f>
        <v/>
      </c>
      <c r="E1307" s="284" t="str">
        <f>IF('Data invoice'!N1422=0,"",'Data invoice'!O1422)</f>
        <v/>
      </c>
      <c r="F1307" s="284" t="str">
        <f>IF('Data invoice'!O1422=0,"",'Data invoice'!P1422)</f>
        <v/>
      </c>
      <c r="G1307" s="284" t="str">
        <f>IF('Data invoice'!P1422=0,"",'Data invoice'!Q1422)</f>
        <v/>
      </c>
      <c r="H1307" s="284" t="str">
        <f>IF('Data invoice'!Q1422=0,"",'Data invoice'!R1422)</f>
        <v/>
      </c>
      <c r="I1307" s="320" t="str">
        <f>IF('Data invoice'!R1422=0,"",'Data invoice'!S1422)</f>
        <v/>
      </c>
      <c r="J1307" s="367" t="str">
        <f>IF('Data invoice'!S1422=0,"",'Data invoice'!T1422)</f>
        <v/>
      </c>
    </row>
    <row r="1308" spans="1:10" ht="15" customHeight="1">
      <c r="A1308" s="284" t="str">
        <f>IF('Data invoice'!J1423=0,"",'Data invoice'!K1423)</f>
        <v/>
      </c>
      <c r="B1308" s="284" t="str">
        <f>IF('Data invoice'!K1423=0,"",'Data invoice'!L1423)</f>
        <v/>
      </c>
      <c r="C1308" s="284" t="str">
        <f>IF('Data invoice'!L1423=0,"",'Data invoice'!M1423)</f>
        <v/>
      </c>
      <c r="D1308" s="284" t="str">
        <f>IF('Data invoice'!M1423=0,"",'Data invoice'!N1423)</f>
        <v/>
      </c>
      <c r="E1308" s="284" t="str">
        <f>IF('Data invoice'!N1423=0,"",'Data invoice'!O1423)</f>
        <v/>
      </c>
      <c r="F1308" s="284" t="str">
        <f>IF('Data invoice'!O1423=0,"",'Data invoice'!P1423)</f>
        <v/>
      </c>
      <c r="G1308" s="284" t="str">
        <f>IF('Data invoice'!P1423=0,"",'Data invoice'!Q1423)</f>
        <v/>
      </c>
      <c r="H1308" s="284" t="str">
        <f>IF('Data invoice'!Q1423=0,"",'Data invoice'!R1423)</f>
        <v/>
      </c>
      <c r="I1308" s="320" t="str">
        <f>IF('Data invoice'!R1423=0,"",'Data invoice'!S1423)</f>
        <v/>
      </c>
      <c r="J1308" s="367" t="str">
        <f>IF('Data invoice'!S1423=0,"",'Data invoice'!T1423)</f>
        <v/>
      </c>
    </row>
    <row r="1309" spans="1:10" ht="15" customHeight="1">
      <c r="A1309" s="284" t="str">
        <f>IF('Data invoice'!J1424=0,"",'Data invoice'!K1424)</f>
        <v/>
      </c>
      <c r="B1309" s="284" t="str">
        <f>IF('Data invoice'!K1424=0,"",'Data invoice'!L1424)</f>
        <v/>
      </c>
      <c r="C1309" s="284" t="str">
        <f>IF('Data invoice'!L1424=0,"",'Data invoice'!M1424)</f>
        <v/>
      </c>
      <c r="D1309" s="284" t="str">
        <f>IF('Data invoice'!M1424=0,"",'Data invoice'!N1424)</f>
        <v/>
      </c>
      <c r="E1309" s="284" t="str">
        <f>IF('Data invoice'!N1424=0,"",'Data invoice'!O1424)</f>
        <v/>
      </c>
      <c r="F1309" s="284" t="str">
        <f>IF('Data invoice'!O1424=0,"",'Data invoice'!P1424)</f>
        <v/>
      </c>
      <c r="G1309" s="284" t="str">
        <f>IF('Data invoice'!P1424=0,"",'Data invoice'!Q1424)</f>
        <v/>
      </c>
      <c r="H1309" s="284" t="str">
        <f>IF('Data invoice'!Q1424=0,"",'Data invoice'!R1424)</f>
        <v/>
      </c>
      <c r="I1309" s="320" t="str">
        <f>IF('Data invoice'!R1424=0,"",'Data invoice'!S1424)</f>
        <v/>
      </c>
      <c r="J1309" s="367" t="str">
        <f>IF('Data invoice'!S1424=0,"",'Data invoice'!T1424)</f>
        <v/>
      </c>
    </row>
    <row r="1310" spans="1:10" ht="15" customHeight="1">
      <c r="A1310" s="284" t="str">
        <f>IF('Data invoice'!J1425=0,"",'Data invoice'!K1425)</f>
        <v/>
      </c>
      <c r="B1310" s="284" t="str">
        <f>IF('Data invoice'!K1425=0,"",'Data invoice'!L1425)</f>
        <v/>
      </c>
      <c r="C1310" s="284" t="str">
        <f>IF('Data invoice'!L1425=0,"",'Data invoice'!M1425)</f>
        <v/>
      </c>
      <c r="D1310" s="284" t="str">
        <f>IF('Data invoice'!M1425=0,"",'Data invoice'!N1425)</f>
        <v/>
      </c>
      <c r="E1310" s="284" t="str">
        <f>IF('Data invoice'!N1425=0,"",'Data invoice'!O1425)</f>
        <v/>
      </c>
      <c r="F1310" s="284" t="str">
        <f>IF('Data invoice'!O1425=0,"",'Data invoice'!P1425)</f>
        <v/>
      </c>
      <c r="G1310" s="284" t="str">
        <f>IF('Data invoice'!P1425=0,"",'Data invoice'!Q1425)</f>
        <v/>
      </c>
      <c r="H1310" s="284" t="str">
        <f>IF('Data invoice'!Q1425=0,"",'Data invoice'!R1425)</f>
        <v/>
      </c>
      <c r="I1310" s="320" t="str">
        <f>IF('Data invoice'!R1425=0,"",'Data invoice'!S1425)</f>
        <v/>
      </c>
      <c r="J1310" s="367" t="str">
        <f>IF('Data invoice'!S1425=0,"",'Data invoice'!T1425)</f>
        <v/>
      </c>
    </row>
    <row r="1311" spans="1:10" ht="15" customHeight="1">
      <c r="A1311" s="284" t="str">
        <f>IF('Data invoice'!J1426=0,"",'Data invoice'!K1426)</f>
        <v/>
      </c>
      <c r="B1311" s="284" t="str">
        <f>IF('Data invoice'!K1426=0,"",'Data invoice'!L1426)</f>
        <v/>
      </c>
      <c r="C1311" s="284" t="str">
        <f>IF('Data invoice'!L1426=0,"",'Data invoice'!M1426)</f>
        <v/>
      </c>
      <c r="D1311" s="284" t="str">
        <f>IF('Data invoice'!M1426=0,"",'Data invoice'!N1426)</f>
        <v/>
      </c>
      <c r="E1311" s="284" t="str">
        <f>IF('Data invoice'!N1426=0,"",'Data invoice'!O1426)</f>
        <v/>
      </c>
      <c r="F1311" s="284" t="str">
        <f>IF('Data invoice'!O1426=0,"",'Data invoice'!P1426)</f>
        <v/>
      </c>
      <c r="G1311" s="284" t="str">
        <f>IF('Data invoice'!P1426=0,"",'Data invoice'!Q1426)</f>
        <v/>
      </c>
      <c r="H1311" s="284" t="str">
        <f>IF('Data invoice'!Q1426=0,"",'Data invoice'!R1426)</f>
        <v/>
      </c>
      <c r="I1311" s="320" t="str">
        <f>IF('Data invoice'!R1426=0,"",'Data invoice'!S1426)</f>
        <v/>
      </c>
      <c r="J1311" s="367" t="str">
        <f>IF('Data invoice'!S1426=0,"",'Data invoice'!T1426)</f>
        <v/>
      </c>
    </row>
    <row r="1312" spans="1:10" ht="15" customHeight="1">
      <c r="A1312" s="284" t="str">
        <f>IF('Data invoice'!J1427=0,"",'Data invoice'!K1427)</f>
        <v/>
      </c>
      <c r="B1312" s="284" t="str">
        <f>IF('Data invoice'!K1427=0,"",'Data invoice'!L1427)</f>
        <v/>
      </c>
      <c r="C1312" s="284" t="str">
        <f>IF('Data invoice'!L1427=0,"",'Data invoice'!M1427)</f>
        <v/>
      </c>
      <c r="D1312" s="284" t="str">
        <f>IF('Data invoice'!M1427=0,"",'Data invoice'!N1427)</f>
        <v/>
      </c>
      <c r="E1312" s="284" t="str">
        <f>IF('Data invoice'!N1427=0,"",'Data invoice'!O1427)</f>
        <v/>
      </c>
      <c r="F1312" s="284" t="str">
        <f>IF('Data invoice'!O1427=0,"",'Data invoice'!P1427)</f>
        <v/>
      </c>
      <c r="G1312" s="284" t="str">
        <f>IF('Data invoice'!P1427=0,"",'Data invoice'!Q1427)</f>
        <v/>
      </c>
      <c r="H1312" s="284" t="str">
        <f>IF('Data invoice'!Q1427=0,"",'Data invoice'!R1427)</f>
        <v/>
      </c>
      <c r="I1312" s="320" t="str">
        <f>IF('Data invoice'!R1427=0,"",'Data invoice'!S1427)</f>
        <v/>
      </c>
      <c r="J1312" s="367" t="str">
        <f>IF('Data invoice'!S1427=0,"",'Data invoice'!T1427)</f>
        <v/>
      </c>
    </row>
    <row r="1313" spans="1:10" ht="15" customHeight="1">
      <c r="A1313" s="284" t="str">
        <f>IF('Data invoice'!J1428=0,"",'Data invoice'!K1428)</f>
        <v/>
      </c>
      <c r="B1313" s="284" t="str">
        <f>IF('Data invoice'!K1428=0,"",'Data invoice'!L1428)</f>
        <v/>
      </c>
      <c r="C1313" s="284" t="str">
        <f>IF('Data invoice'!L1428=0,"",'Data invoice'!M1428)</f>
        <v/>
      </c>
      <c r="D1313" s="284" t="str">
        <f>IF('Data invoice'!M1428=0,"",'Data invoice'!N1428)</f>
        <v/>
      </c>
      <c r="E1313" s="284" t="str">
        <f>IF('Data invoice'!N1428=0,"",'Data invoice'!O1428)</f>
        <v/>
      </c>
      <c r="F1313" s="284" t="str">
        <f>IF('Data invoice'!O1428=0,"",'Data invoice'!P1428)</f>
        <v/>
      </c>
      <c r="G1313" s="284" t="str">
        <f>IF('Data invoice'!P1428=0,"",'Data invoice'!Q1428)</f>
        <v/>
      </c>
      <c r="H1313" s="284" t="str">
        <f>IF('Data invoice'!Q1428=0,"",'Data invoice'!R1428)</f>
        <v/>
      </c>
      <c r="I1313" s="320" t="str">
        <f>IF('Data invoice'!R1428=0,"",'Data invoice'!S1428)</f>
        <v/>
      </c>
      <c r="J1313" s="367" t="str">
        <f>IF('Data invoice'!S1428=0,"",'Data invoice'!T1428)</f>
        <v/>
      </c>
    </row>
    <row r="1314" spans="1:10" ht="15" customHeight="1">
      <c r="A1314" s="284" t="str">
        <f>IF('Data invoice'!J1429=0,"",'Data invoice'!K1429)</f>
        <v/>
      </c>
      <c r="B1314" s="284" t="str">
        <f>IF('Data invoice'!K1429=0,"",'Data invoice'!L1429)</f>
        <v/>
      </c>
      <c r="C1314" s="284" t="str">
        <f>IF('Data invoice'!L1429=0,"",'Data invoice'!M1429)</f>
        <v/>
      </c>
      <c r="D1314" s="284" t="str">
        <f>IF('Data invoice'!M1429=0,"",'Data invoice'!N1429)</f>
        <v/>
      </c>
      <c r="E1314" s="284" t="str">
        <f>IF('Data invoice'!N1429=0,"",'Data invoice'!O1429)</f>
        <v/>
      </c>
      <c r="F1314" s="284" t="str">
        <f>IF('Data invoice'!O1429=0,"",'Data invoice'!P1429)</f>
        <v/>
      </c>
      <c r="G1314" s="284" t="str">
        <f>IF('Data invoice'!P1429=0,"",'Data invoice'!Q1429)</f>
        <v/>
      </c>
      <c r="H1314" s="284" t="str">
        <f>IF('Data invoice'!Q1429=0,"",'Data invoice'!R1429)</f>
        <v/>
      </c>
      <c r="I1314" s="320" t="str">
        <f>IF('Data invoice'!R1429=0,"",'Data invoice'!S1429)</f>
        <v/>
      </c>
      <c r="J1314" s="367" t="str">
        <f>IF('Data invoice'!S1429=0,"",'Data invoice'!T1429)</f>
        <v/>
      </c>
    </row>
    <row r="1315" spans="1:10" ht="15" customHeight="1">
      <c r="A1315" s="284" t="str">
        <f>IF('Data invoice'!J1430=0,"",'Data invoice'!K1430)</f>
        <v/>
      </c>
      <c r="B1315" s="284" t="str">
        <f>IF('Data invoice'!K1430=0,"",'Data invoice'!L1430)</f>
        <v/>
      </c>
      <c r="C1315" s="284" t="str">
        <f>IF('Data invoice'!L1430=0,"",'Data invoice'!M1430)</f>
        <v/>
      </c>
      <c r="D1315" s="284" t="str">
        <f>IF('Data invoice'!M1430=0,"",'Data invoice'!N1430)</f>
        <v/>
      </c>
      <c r="E1315" s="284" t="str">
        <f>IF('Data invoice'!N1430=0,"",'Data invoice'!O1430)</f>
        <v/>
      </c>
      <c r="F1315" s="284" t="str">
        <f>IF('Data invoice'!O1430=0,"",'Data invoice'!P1430)</f>
        <v/>
      </c>
      <c r="G1315" s="284" t="str">
        <f>IF('Data invoice'!P1430=0,"",'Data invoice'!Q1430)</f>
        <v/>
      </c>
      <c r="H1315" s="284" t="str">
        <f>IF('Data invoice'!Q1430=0,"",'Data invoice'!R1430)</f>
        <v/>
      </c>
      <c r="I1315" s="320" t="str">
        <f>IF('Data invoice'!R1430=0,"",'Data invoice'!S1430)</f>
        <v/>
      </c>
      <c r="J1315" s="367" t="str">
        <f>IF('Data invoice'!S1430=0,"",'Data invoice'!T1430)</f>
        <v/>
      </c>
    </row>
    <row r="1316" spans="1:10" ht="15" customHeight="1">
      <c r="A1316" s="284" t="str">
        <f>IF('Data invoice'!J1431=0,"",'Data invoice'!K1431)</f>
        <v/>
      </c>
      <c r="B1316" s="284" t="str">
        <f>IF('Data invoice'!K1431=0,"",'Data invoice'!L1431)</f>
        <v/>
      </c>
      <c r="C1316" s="284" t="str">
        <f>IF('Data invoice'!L1431=0,"",'Data invoice'!M1431)</f>
        <v/>
      </c>
      <c r="D1316" s="284" t="str">
        <f>IF('Data invoice'!M1431=0,"",'Data invoice'!N1431)</f>
        <v/>
      </c>
      <c r="E1316" s="284" t="str">
        <f>IF('Data invoice'!N1431=0,"",'Data invoice'!O1431)</f>
        <v/>
      </c>
      <c r="F1316" s="284" t="str">
        <f>IF('Data invoice'!O1431=0,"",'Data invoice'!P1431)</f>
        <v/>
      </c>
      <c r="G1316" s="284" t="str">
        <f>IF('Data invoice'!P1431=0,"",'Data invoice'!Q1431)</f>
        <v/>
      </c>
      <c r="H1316" s="284" t="str">
        <f>IF('Data invoice'!Q1431=0,"",'Data invoice'!R1431)</f>
        <v/>
      </c>
      <c r="I1316" s="320" t="str">
        <f>IF('Data invoice'!R1431=0,"",'Data invoice'!S1431)</f>
        <v/>
      </c>
      <c r="J1316" s="367" t="str">
        <f>IF('Data invoice'!S1431=0,"",'Data invoice'!T1431)</f>
        <v/>
      </c>
    </row>
    <row r="1317" spans="1:10" ht="15" customHeight="1">
      <c r="A1317" s="284" t="str">
        <f>IF('Data invoice'!J1432=0,"",'Data invoice'!K1432)</f>
        <v/>
      </c>
      <c r="B1317" s="284" t="str">
        <f>IF('Data invoice'!K1432=0,"",'Data invoice'!L1432)</f>
        <v/>
      </c>
      <c r="C1317" s="284" t="str">
        <f>IF('Data invoice'!L1432=0,"",'Data invoice'!M1432)</f>
        <v/>
      </c>
      <c r="D1317" s="284" t="str">
        <f>IF('Data invoice'!M1432=0,"",'Data invoice'!N1432)</f>
        <v/>
      </c>
      <c r="E1317" s="284" t="str">
        <f>IF('Data invoice'!N1432=0,"",'Data invoice'!O1432)</f>
        <v/>
      </c>
      <c r="F1317" s="284" t="str">
        <f>IF('Data invoice'!O1432=0,"",'Data invoice'!P1432)</f>
        <v/>
      </c>
      <c r="G1317" s="284" t="str">
        <f>IF('Data invoice'!P1432=0,"",'Data invoice'!Q1432)</f>
        <v/>
      </c>
      <c r="H1317" s="284" t="str">
        <f>IF('Data invoice'!Q1432=0,"",'Data invoice'!R1432)</f>
        <v/>
      </c>
      <c r="I1317" s="320" t="str">
        <f>IF('Data invoice'!R1432=0,"",'Data invoice'!S1432)</f>
        <v/>
      </c>
      <c r="J1317" s="367" t="str">
        <f>IF('Data invoice'!S1432=0,"",'Data invoice'!T1432)</f>
        <v/>
      </c>
    </row>
    <row r="1318" spans="1:10" ht="15" customHeight="1">
      <c r="A1318" s="284" t="str">
        <f>IF('Data invoice'!J1433=0,"",'Data invoice'!K1433)</f>
        <v/>
      </c>
      <c r="B1318" s="284" t="str">
        <f>IF('Data invoice'!K1433=0,"",'Data invoice'!L1433)</f>
        <v/>
      </c>
      <c r="C1318" s="284" t="str">
        <f>IF('Data invoice'!L1433=0,"",'Data invoice'!M1433)</f>
        <v/>
      </c>
      <c r="D1318" s="284" t="str">
        <f>IF('Data invoice'!M1433=0,"",'Data invoice'!N1433)</f>
        <v/>
      </c>
      <c r="E1318" s="284" t="str">
        <f>IF('Data invoice'!N1433=0,"",'Data invoice'!O1433)</f>
        <v/>
      </c>
      <c r="F1318" s="284" t="str">
        <f>IF('Data invoice'!O1433=0,"",'Data invoice'!P1433)</f>
        <v/>
      </c>
      <c r="G1318" s="284" t="str">
        <f>IF('Data invoice'!P1433=0,"",'Data invoice'!Q1433)</f>
        <v/>
      </c>
      <c r="H1318" s="284" t="str">
        <f>IF('Data invoice'!Q1433=0,"",'Data invoice'!R1433)</f>
        <v/>
      </c>
      <c r="I1318" s="320" t="str">
        <f>IF('Data invoice'!R1433=0,"",'Data invoice'!S1433)</f>
        <v/>
      </c>
      <c r="J1318" s="367" t="str">
        <f>IF('Data invoice'!S1433=0,"",'Data invoice'!T1433)</f>
        <v/>
      </c>
    </row>
    <row r="1319" spans="1:10" ht="15" customHeight="1">
      <c r="A1319" s="284" t="str">
        <f>IF('Data invoice'!J1434=0,"",'Data invoice'!K1434)</f>
        <v/>
      </c>
      <c r="B1319" s="284" t="str">
        <f>IF('Data invoice'!K1434=0,"",'Data invoice'!L1434)</f>
        <v/>
      </c>
      <c r="C1319" s="284" t="str">
        <f>IF('Data invoice'!L1434=0,"",'Data invoice'!M1434)</f>
        <v/>
      </c>
      <c r="D1319" s="284" t="str">
        <f>IF('Data invoice'!M1434=0,"",'Data invoice'!N1434)</f>
        <v/>
      </c>
      <c r="E1319" s="284" t="str">
        <f>IF('Data invoice'!N1434=0,"",'Data invoice'!O1434)</f>
        <v/>
      </c>
      <c r="F1319" s="284" t="str">
        <f>IF('Data invoice'!O1434=0,"",'Data invoice'!P1434)</f>
        <v/>
      </c>
      <c r="G1319" s="284" t="str">
        <f>IF('Data invoice'!P1434=0,"",'Data invoice'!Q1434)</f>
        <v/>
      </c>
      <c r="H1319" s="284" t="str">
        <f>IF('Data invoice'!Q1434=0,"",'Data invoice'!R1434)</f>
        <v/>
      </c>
      <c r="I1319" s="320" t="str">
        <f>IF('Data invoice'!R1434=0,"",'Data invoice'!S1434)</f>
        <v/>
      </c>
      <c r="J1319" s="367" t="str">
        <f>IF('Data invoice'!S1434=0,"",'Data invoice'!T1434)</f>
        <v/>
      </c>
    </row>
    <row r="1320" spans="1:10" ht="15" customHeight="1">
      <c r="A1320" s="284" t="str">
        <f>IF('Data invoice'!J1435=0,"",'Data invoice'!K1435)</f>
        <v/>
      </c>
      <c r="B1320" s="284" t="str">
        <f>IF('Data invoice'!K1435=0,"",'Data invoice'!L1435)</f>
        <v/>
      </c>
      <c r="C1320" s="284" t="str">
        <f>IF('Data invoice'!L1435=0,"",'Data invoice'!M1435)</f>
        <v/>
      </c>
      <c r="D1320" s="284" t="str">
        <f>IF('Data invoice'!M1435=0,"",'Data invoice'!N1435)</f>
        <v/>
      </c>
      <c r="E1320" s="284" t="str">
        <f>IF('Data invoice'!N1435=0,"",'Data invoice'!O1435)</f>
        <v/>
      </c>
      <c r="F1320" s="284" t="str">
        <f>IF('Data invoice'!O1435=0,"",'Data invoice'!P1435)</f>
        <v/>
      </c>
      <c r="G1320" s="284" t="str">
        <f>IF('Data invoice'!P1435=0,"",'Data invoice'!Q1435)</f>
        <v/>
      </c>
      <c r="H1320" s="284" t="str">
        <f>IF('Data invoice'!Q1435=0,"",'Data invoice'!R1435)</f>
        <v/>
      </c>
      <c r="I1320" s="320" t="str">
        <f>IF('Data invoice'!R1435=0,"",'Data invoice'!S1435)</f>
        <v/>
      </c>
      <c r="J1320" s="367" t="str">
        <f>IF('Data invoice'!S1435=0,"",'Data invoice'!T1435)</f>
        <v/>
      </c>
    </row>
    <row r="1321" spans="1:10" ht="15" customHeight="1">
      <c r="A1321" s="284" t="str">
        <f>IF('Data invoice'!J1436=0,"",'Data invoice'!K1436)</f>
        <v/>
      </c>
      <c r="B1321" s="284" t="str">
        <f>IF('Data invoice'!K1436=0,"",'Data invoice'!L1436)</f>
        <v/>
      </c>
      <c r="C1321" s="284" t="str">
        <f>IF('Data invoice'!L1436=0,"",'Data invoice'!M1436)</f>
        <v/>
      </c>
      <c r="D1321" s="284" t="str">
        <f>IF('Data invoice'!M1436=0,"",'Data invoice'!N1436)</f>
        <v/>
      </c>
      <c r="E1321" s="284" t="str">
        <f>IF('Data invoice'!N1436=0,"",'Data invoice'!O1436)</f>
        <v/>
      </c>
      <c r="F1321" s="284" t="str">
        <f>IF('Data invoice'!O1436=0,"",'Data invoice'!P1436)</f>
        <v/>
      </c>
      <c r="G1321" s="284" t="str">
        <f>IF('Data invoice'!P1436=0,"",'Data invoice'!Q1436)</f>
        <v/>
      </c>
      <c r="H1321" s="284" t="str">
        <f>IF('Data invoice'!Q1436=0,"",'Data invoice'!R1436)</f>
        <v/>
      </c>
      <c r="I1321" s="320" t="str">
        <f>IF('Data invoice'!R1436=0,"",'Data invoice'!S1436)</f>
        <v/>
      </c>
      <c r="J1321" s="367" t="str">
        <f>IF('Data invoice'!S1436=0,"",'Data invoice'!T1436)</f>
        <v/>
      </c>
    </row>
    <row r="1322" spans="1:10" ht="15" customHeight="1">
      <c r="A1322" s="284" t="str">
        <f>IF('Data invoice'!J1437=0,"",'Data invoice'!K1437)</f>
        <v/>
      </c>
      <c r="B1322" s="284" t="str">
        <f>IF('Data invoice'!K1437=0,"",'Data invoice'!L1437)</f>
        <v/>
      </c>
      <c r="C1322" s="284" t="str">
        <f>IF('Data invoice'!L1437=0,"",'Data invoice'!M1437)</f>
        <v/>
      </c>
      <c r="D1322" s="284" t="str">
        <f>IF('Data invoice'!M1437=0,"",'Data invoice'!N1437)</f>
        <v/>
      </c>
      <c r="E1322" s="284" t="str">
        <f>IF('Data invoice'!N1437=0,"",'Data invoice'!O1437)</f>
        <v/>
      </c>
      <c r="F1322" s="284" t="str">
        <f>IF('Data invoice'!O1437=0,"",'Data invoice'!P1437)</f>
        <v/>
      </c>
      <c r="G1322" s="284" t="str">
        <f>IF('Data invoice'!P1437=0,"",'Data invoice'!Q1437)</f>
        <v/>
      </c>
      <c r="H1322" s="284" t="str">
        <f>IF('Data invoice'!Q1437=0,"",'Data invoice'!R1437)</f>
        <v/>
      </c>
      <c r="I1322" s="320" t="str">
        <f>IF('Data invoice'!R1437=0,"",'Data invoice'!S1437)</f>
        <v/>
      </c>
      <c r="J1322" s="367" t="str">
        <f>IF('Data invoice'!S1437=0,"",'Data invoice'!T1437)</f>
        <v/>
      </c>
    </row>
    <row r="1323" spans="1:10" ht="15" customHeight="1">
      <c r="A1323" s="284" t="str">
        <f>IF('Data invoice'!J1438=0,"",'Data invoice'!K1438)</f>
        <v/>
      </c>
      <c r="B1323" s="284" t="str">
        <f>IF('Data invoice'!K1438=0,"",'Data invoice'!L1438)</f>
        <v/>
      </c>
      <c r="C1323" s="284" t="str">
        <f>IF('Data invoice'!L1438=0,"",'Data invoice'!M1438)</f>
        <v/>
      </c>
      <c r="D1323" s="284" t="str">
        <f>IF('Data invoice'!M1438=0,"",'Data invoice'!N1438)</f>
        <v/>
      </c>
      <c r="E1323" s="284" t="str">
        <f>IF('Data invoice'!N1438=0,"",'Data invoice'!O1438)</f>
        <v/>
      </c>
      <c r="F1323" s="284" t="str">
        <f>IF('Data invoice'!O1438=0,"",'Data invoice'!P1438)</f>
        <v/>
      </c>
      <c r="G1323" s="284" t="str">
        <f>IF('Data invoice'!P1438=0,"",'Data invoice'!Q1438)</f>
        <v/>
      </c>
      <c r="H1323" s="284" t="str">
        <f>IF('Data invoice'!Q1438=0,"",'Data invoice'!R1438)</f>
        <v/>
      </c>
      <c r="I1323" s="320" t="str">
        <f>IF('Data invoice'!R1438=0,"",'Data invoice'!S1438)</f>
        <v/>
      </c>
      <c r="J1323" s="367" t="str">
        <f>IF('Data invoice'!S1438=0,"",'Data invoice'!T1438)</f>
        <v/>
      </c>
    </row>
    <row r="1324" spans="1:10" ht="15" customHeight="1">
      <c r="A1324" s="284" t="str">
        <f>IF('Data invoice'!J1439=0,"",'Data invoice'!K1439)</f>
        <v/>
      </c>
      <c r="B1324" s="284" t="str">
        <f>IF('Data invoice'!K1439=0,"",'Data invoice'!L1439)</f>
        <v/>
      </c>
      <c r="C1324" s="284" t="str">
        <f>IF('Data invoice'!L1439=0,"",'Data invoice'!M1439)</f>
        <v/>
      </c>
      <c r="D1324" s="284" t="str">
        <f>IF('Data invoice'!M1439=0,"",'Data invoice'!N1439)</f>
        <v/>
      </c>
      <c r="E1324" s="284" t="str">
        <f>IF('Data invoice'!N1439=0,"",'Data invoice'!O1439)</f>
        <v/>
      </c>
      <c r="F1324" s="284" t="str">
        <f>IF('Data invoice'!O1439=0,"",'Data invoice'!P1439)</f>
        <v/>
      </c>
      <c r="G1324" s="284" t="str">
        <f>IF('Data invoice'!P1439=0,"",'Data invoice'!Q1439)</f>
        <v/>
      </c>
      <c r="H1324" s="284" t="str">
        <f>IF('Data invoice'!Q1439=0,"",'Data invoice'!R1439)</f>
        <v/>
      </c>
      <c r="I1324" s="320" t="str">
        <f>IF('Data invoice'!R1439=0,"",'Data invoice'!S1439)</f>
        <v/>
      </c>
      <c r="J1324" s="367" t="str">
        <f>IF('Data invoice'!S1439=0,"",'Data invoice'!T1439)</f>
        <v/>
      </c>
    </row>
    <row r="1325" spans="1:10" ht="15" customHeight="1">
      <c r="A1325" s="284" t="str">
        <f>IF('Data invoice'!J1440=0,"",'Data invoice'!K1440)</f>
        <v/>
      </c>
      <c r="B1325" s="284" t="str">
        <f>IF('Data invoice'!K1440=0,"",'Data invoice'!L1440)</f>
        <v/>
      </c>
      <c r="C1325" s="284" t="str">
        <f>IF('Data invoice'!L1440=0,"",'Data invoice'!M1440)</f>
        <v/>
      </c>
      <c r="D1325" s="284" t="str">
        <f>IF('Data invoice'!M1440=0,"",'Data invoice'!N1440)</f>
        <v/>
      </c>
      <c r="E1325" s="284" t="str">
        <f>IF('Data invoice'!N1440=0,"",'Data invoice'!O1440)</f>
        <v/>
      </c>
      <c r="F1325" s="284" t="str">
        <f>IF('Data invoice'!O1440=0,"",'Data invoice'!P1440)</f>
        <v/>
      </c>
      <c r="G1325" s="284" t="str">
        <f>IF('Data invoice'!P1440=0,"",'Data invoice'!Q1440)</f>
        <v/>
      </c>
      <c r="H1325" s="284" t="str">
        <f>IF('Data invoice'!Q1440=0,"",'Data invoice'!R1440)</f>
        <v/>
      </c>
      <c r="I1325" s="320" t="str">
        <f>IF('Data invoice'!R1440=0,"",'Data invoice'!S1440)</f>
        <v/>
      </c>
      <c r="J1325" s="367" t="str">
        <f>IF('Data invoice'!S1440=0,"",'Data invoice'!T1440)</f>
        <v/>
      </c>
    </row>
    <row r="1326" spans="1:10" ht="15" customHeight="1">
      <c r="A1326" s="284" t="str">
        <f>IF('Data invoice'!J1441=0,"",'Data invoice'!K1441)</f>
        <v/>
      </c>
      <c r="B1326" s="284" t="str">
        <f>IF('Data invoice'!K1441=0,"",'Data invoice'!L1441)</f>
        <v/>
      </c>
      <c r="C1326" s="284" t="str">
        <f>IF('Data invoice'!L1441=0,"",'Data invoice'!M1441)</f>
        <v/>
      </c>
      <c r="D1326" s="284" t="str">
        <f>IF('Data invoice'!M1441=0,"",'Data invoice'!N1441)</f>
        <v/>
      </c>
      <c r="E1326" s="284" t="str">
        <f>IF('Data invoice'!N1441=0,"",'Data invoice'!O1441)</f>
        <v/>
      </c>
      <c r="F1326" s="284" t="str">
        <f>IF('Data invoice'!O1441=0,"",'Data invoice'!P1441)</f>
        <v/>
      </c>
      <c r="G1326" s="284" t="str">
        <f>IF('Data invoice'!P1441=0,"",'Data invoice'!Q1441)</f>
        <v/>
      </c>
      <c r="H1326" s="284" t="str">
        <f>IF('Data invoice'!Q1441=0,"",'Data invoice'!R1441)</f>
        <v/>
      </c>
      <c r="I1326" s="320" t="str">
        <f>IF('Data invoice'!R1441=0,"",'Data invoice'!S1441)</f>
        <v/>
      </c>
      <c r="J1326" s="367" t="str">
        <f>IF('Data invoice'!S1441=0,"",'Data invoice'!T1441)</f>
        <v/>
      </c>
    </row>
    <row r="1327" spans="1:10" ht="15" customHeight="1">
      <c r="A1327" s="284" t="str">
        <f>IF('Data invoice'!J1442=0,"",'Data invoice'!K1442)</f>
        <v/>
      </c>
      <c r="B1327" s="284" t="str">
        <f>IF('Data invoice'!K1442=0,"",'Data invoice'!L1442)</f>
        <v/>
      </c>
      <c r="C1327" s="284" t="str">
        <f>IF('Data invoice'!L1442=0,"",'Data invoice'!M1442)</f>
        <v/>
      </c>
      <c r="D1327" s="284" t="str">
        <f>IF('Data invoice'!M1442=0,"",'Data invoice'!N1442)</f>
        <v/>
      </c>
      <c r="E1327" s="284" t="str">
        <f>IF('Data invoice'!N1442=0,"",'Data invoice'!O1442)</f>
        <v/>
      </c>
      <c r="F1327" s="284" t="str">
        <f>IF('Data invoice'!O1442=0,"",'Data invoice'!P1442)</f>
        <v/>
      </c>
      <c r="G1327" s="284" t="str">
        <f>IF('Data invoice'!P1442=0,"",'Data invoice'!Q1442)</f>
        <v/>
      </c>
      <c r="H1327" s="284" t="str">
        <f>IF('Data invoice'!Q1442=0,"",'Data invoice'!R1442)</f>
        <v/>
      </c>
      <c r="I1327" s="320" t="str">
        <f>IF('Data invoice'!R1442=0,"",'Data invoice'!S1442)</f>
        <v/>
      </c>
      <c r="J1327" s="367" t="str">
        <f>IF('Data invoice'!S1442=0,"",'Data invoice'!T1442)</f>
        <v/>
      </c>
    </row>
    <row r="1328" spans="1:10" ht="15" customHeight="1">
      <c r="A1328" s="284" t="str">
        <f>IF('Data invoice'!J1443=0,"",'Data invoice'!K1443)</f>
        <v/>
      </c>
      <c r="B1328" s="284" t="str">
        <f>IF('Data invoice'!K1443=0,"",'Data invoice'!L1443)</f>
        <v/>
      </c>
      <c r="C1328" s="284" t="str">
        <f>IF('Data invoice'!L1443=0,"",'Data invoice'!M1443)</f>
        <v/>
      </c>
      <c r="D1328" s="284" t="str">
        <f>IF('Data invoice'!M1443=0,"",'Data invoice'!N1443)</f>
        <v/>
      </c>
      <c r="E1328" s="284" t="str">
        <f>IF('Data invoice'!N1443=0,"",'Data invoice'!O1443)</f>
        <v/>
      </c>
      <c r="F1328" s="284" t="str">
        <f>IF('Data invoice'!O1443=0,"",'Data invoice'!P1443)</f>
        <v/>
      </c>
      <c r="G1328" s="284" t="str">
        <f>IF('Data invoice'!P1443=0,"",'Data invoice'!Q1443)</f>
        <v/>
      </c>
      <c r="H1328" s="284" t="str">
        <f>IF('Data invoice'!Q1443=0,"",'Data invoice'!R1443)</f>
        <v/>
      </c>
      <c r="I1328" s="320" t="str">
        <f>IF('Data invoice'!R1443=0,"",'Data invoice'!S1443)</f>
        <v/>
      </c>
      <c r="J1328" s="367" t="str">
        <f>IF('Data invoice'!S1443=0,"",'Data invoice'!T1443)</f>
        <v/>
      </c>
    </row>
    <row r="1329" spans="1:10" ht="15" customHeight="1">
      <c r="A1329" s="284" t="str">
        <f>IF('Data invoice'!J1444=0,"",'Data invoice'!K1444)</f>
        <v/>
      </c>
      <c r="B1329" s="284" t="str">
        <f>IF('Data invoice'!K1444=0,"",'Data invoice'!L1444)</f>
        <v/>
      </c>
      <c r="C1329" s="284" t="str">
        <f>IF('Data invoice'!L1444=0,"",'Data invoice'!M1444)</f>
        <v/>
      </c>
      <c r="D1329" s="284" t="str">
        <f>IF('Data invoice'!M1444=0,"",'Data invoice'!N1444)</f>
        <v/>
      </c>
      <c r="E1329" s="284" t="str">
        <f>IF('Data invoice'!N1444=0,"",'Data invoice'!O1444)</f>
        <v/>
      </c>
      <c r="F1329" s="284" t="str">
        <f>IF('Data invoice'!O1444=0,"",'Data invoice'!P1444)</f>
        <v/>
      </c>
      <c r="G1329" s="284" t="str">
        <f>IF('Data invoice'!P1444=0,"",'Data invoice'!Q1444)</f>
        <v/>
      </c>
      <c r="H1329" s="284" t="str">
        <f>IF('Data invoice'!Q1444=0,"",'Data invoice'!R1444)</f>
        <v/>
      </c>
      <c r="I1329" s="320" t="str">
        <f>IF('Data invoice'!R1444=0,"",'Data invoice'!S1444)</f>
        <v/>
      </c>
      <c r="J1329" s="367" t="str">
        <f>IF('Data invoice'!S1444=0,"",'Data invoice'!T1444)</f>
        <v/>
      </c>
    </row>
    <row r="1330" spans="1:10" ht="15" customHeight="1">
      <c r="A1330" s="284" t="str">
        <f>IF('Data invoice'!J1445=0,"",'Data invoice'!K1445)</f>
        <v/>
      </c>
      <c r="B1330" s="284" t="str">
        <f>IF('Data invoice'!K1445=0,"",'Data invoice'!L1445)</f>
        <v/>
      </c>
      <c r="C1330" s="284" t="str">
        <f>IF('Data invoice'!L1445=0,"",'Data invoice'!M1445)</f>
        <v/>
      </c>
      <c r="D1330" s="284" t="str">
        <f>IF('Data invoice'!M1445=0,"",'Data invoice'!N1445)</f>
        <v/>
      </c>
      <c r="E1330" s="284" t="str">
        <f>IF('Data invoice'!N1445=0,"",'Data invoice'!O1445)</f>
        <v/>
      </c>
      <c r="F1330" s="284" t="str">
        <f>IF('Data invoice'!O1445=0,"",'Data invoice'!P1445)</f>
        <v/>
      </c>
      <c r="G1330" s="284" t="str">
        <f>IF('Data invoice'!P1445=0,"",'Data invoice'!Q1445)</f>
        <v/>
      </c>
      <c r="H1330" s="284" t="str">
        <f>IF('Data invoice'!Q1445=0,"",'Data invoice'!R1445)</f>
        <v/>
      </c>
      <c r="I1330" s="320" t="str">
        <f>IF('Data invoice'!R1445=0,"",'Data invoice'!S1445)</f>
        <v/>
      </c>
      <c r="J1330" s="367" t="str">
        <f>IF('Data invoice'!S1445=0,"",'Data invoice'!T1445)</f>
        <v/>
      </c>
    </row>
    <row r="1331" spans="1:10" ht="15" customHeight="1">
      <c r="A1331" s="284" t="str">
        <f>IF('Data invoice'!J1446=0,"",'Data invoice'!K1446)</f>
        <v/>
      </c>
      <c r="B1331" s="284" t="str">
        <f>IF('Data invoice'!K1446=0,"",'Data invoice'!L1446)</f>
        <v/>
      </c>
      <c r="C1331" s="284" t="str">
        <f>IF('Data invoice'!L1446=0,"",'Data invoice'!M1446)</f>
        <v/>
      </c>
      <c r="D1331" s="284" t="str">
        <f>IF('Data invoice'!M1446=0,"",'Data invoice'!N1446)</f>
        <v/>
      </c>
      <c r="E1331" s="284" t="str">
        <f>IF('Data invoice'!N1446=0,"",'Data invoice'!O1446)</f>
        <v/>
      </c>
      <c r="F1331" s="284" t="str">
        <f>IF('Data invoice'!O1446=0,"",'Data invoice'!P1446)</f>
        <v/>
      </c>
      <c r="G1331" s="284" t="str">
        <f>IF('Data invoice'!P1446=0,"",'Data invoice'!Q1446)</f>
        <v/>
      </c>
      <c r="H1331" s="284" t="str">
        <f>IF('Data invoice'!Q1446=0,"",'Data invoice'!R1446)</f>
        <v/>
      </c>
      <c r="I1331" s="320" t="str">
        <f>IF('Data invoice'!R1446=0,"",'Data invoice'!S1446)</f>
        <v/>
      </c>
      <c r="J1331" s="367" t="str">
        <f>IF('Data invoice'!S1446=0,"",'Data invoice'!T1446)</f>
        <v/>
      </c>
    </row>
    <row r="1332" spans="1:10" ht="15" customHeight="1">
      <c r="A1332" s="284" t="str">
        <f>IF('Data invoice'!J1447=0,"",'Data invoice'!K1447)</f>
        <v/>
      </c>
      <c r="B1332" s="284" t="str">
        <f>IF('Data invoice'!K1447=0,"",'Data invoice'!L1447)</f>
        <v/>
      </c>
      <c r="C1332" s="284" t="str">
        <f>IF('Data invoice'!L1447=0,"",'Data invoice'!M1447)</f>
        <v/>
      </c>
      <c r="D1332" s="284" t="str">
        <f>IF('Data invoice'!M1447=0,"",'Data invoice'!N1447)</f>
        <v/>
      </c>
      <c r="E1332" s="284" t="str">
        <f>IF('Data invoice'!N1447=0,"",'Data invoice'!O1447)</f>
        <v/>
      </c>
      <c r="F1332" s="284" t="str">
        <f>IF('Data invoice'!O1447=0,"",'Data invoice'!P1447)</f>
        <v/>
      </c>
      <c r="G1332" s="284" t="str">
        <f>IF('Data invoice'!P1447=0,"",'Data invoice'!Q1447)</f>
        <v/>
      </c>
      <c r="H1332" s="284" t="str">
        <f>IF('Data invoice'!Q1447=0,"",'Data invoice'!R1447)</f>
        <v/>
      </c>
      <c r="I1332" s="320" t="str">
        <f>IF('Data invoice'!R1447=0,"",'Data invoice'!S1447)</f>
        <v/>
      </c>
      <c r="J1332" s="367" t="str">
        <f>IF('Data invoice'!S1447=0,"",'Data invoice'!T1447)</f>
        <v/>
      </c>
    </row>
    <row r="1333" spans="1:10" ht="15" customHeight="1">
      <c r="A1333" s="284" t="str">
        <f>IF('Data invoice'!J1448=0,"",'Data invoice'!K1448)</f>
        <v/>
      </c>
      <c r="B1333" s="284" t="str">
        <f>IF('Data invoice'!K1448=0,"",'Data invoice'!L1448)</f>
        <v/>
      </c>
      <c r="C1333" s="284" t="str">
        <f>IF('Data invoice'!L1448=0,"",'Data invoice'!M1448)</f>
        <v/>
      </c>
      <c r="D1333" s="284" t="str">
        <f>IF('Data invoice'!M1448=0,"",'Data invoice'!N1448)</f>
        <v/>
      </c>
      <c r="E1333" s="284" t="str">
        <f>IF('Data invoice'!N1448=0,"",'Data invoice'!O1448)</f>
        <v/>
      </c>
      <c r="F1333" s="284" t="str">
        <f>IF('Data invoice'!O1448=0,"",'Data invoice'!P1448)</f>
        <v/>
      </c>
      <c r="G1333" s="284" t="str">
        <f>IF('Data invoice'!P1448=0,"",'Data invoice'!Q1448)</f>
        <v/>
      </c>
      <c r="H1333" s="284" t="str">
        <f>IF('Data invoice'!Q1448=0,"",'Data invoice'!R1448)</f>
        <v/>
      </c>
      <c r="I1333" s="320" t="str">
        <f>IF('Data invoice'!R1448=0,"",'Data invoice'!S1448)</f>
        <v/>
      </c>
      <c r="J1333" s="367" t="str">
        <f>IF('Data invoice'!S1448=0,"",'Data invoice'!T1448)</f>
        <v/>
      </c>
    </row>
    <row r="1334" spans="1:10" ht="15" customHeight="1">
      <c r="A1334" s="284" t="str">
        <f>IF('Data invoice'!J1449=0,"",'Data invoice'!K1449)</f>
        <v/>
      </c>
      <c r="B1334" s="284" t="str">
        <f>IF('Data invoice'!K1449=0,"",'Data invoice'!L1449)</f>
        <v/>
      </c>
      <c r="C1334" s="284" t="str">
        <f>IF('Data invoice'!L1449=0,"",'Data invoice'!M1449)</f>
        <v/>
      </c>
      <c r="D1334" s="284" t="str">
        <f>IF('Data invoice'!M1449=0,"",'Data invoice'!N1449)</f>
        <v/>
      </c>
      <c r="E1334" s="284" t="str">
        <f>IF('Data invoice'!N1449=0,"",'Data invoice'!O1449)</f>
        <v/>
      </c>
      <c r="F1334" s="284" t="str">
        <f>IF('Data invoice'!O1449=0,"",'Data invoice'!P1449)</f>
        <v/>
      </c>
      <c r="G1334" s="284" t="str">
        <f>IF('Data invoice'!P1449=0,"",'Data invoice'!Q1449)</f>
        <v/>
      </c>
      <c r="H1334" s="284" t="str">
        <f>IF('Data invoice'!Q1449=0,"",'Data invoice'!R1449)</f>
        <v/>
      </c>
      <c r="I1334" s="320" t="str">
        <f>IF('Data invoice'!R1449=0,"",'Data invoice'!S1449)</f>
        <v/>
      </c>
      <c r="J1334" s="367" t="str">
        <f>IF('Data invoice'!S1449=0,"",'Data invoice'!T1449)</f>
        <v/>
      </c>
    </row>
    <row r="1335" spans="1:10" ht="15" customHeight="1">
      <c r="A1335" s="284" t="str">
        <f>IF('Data invoice'!J1450=0,"",'Data invoice'!K1450)</f>
        <v/>
      </c>
      <c r="B1335" s="284" t="str">
        <f>IF('Data invoice'!K1450=0,"",'Data invoice'!L1450)</f>
        <v/>
      </c>
      <c r="C1335" s="284" t="str">
        <f>IF('Data invoice'!L1450=0,"",'Data invoice'!M1450)</f>
        <v/>
      </c>
      <c r="D1335" s="284" t="str">
        <f>IF('Data invoice'!M1450=0,"",'Data invoice'!N1450)</f>
        <v/>
      </c>
      <c r="E1335" s="284" t="str">
        <f>IF('Data invoice'!N1450=0,"",'Data invoice'!O1450)</f>
        <v/>
      </c>
      <c r="F1335" s="284" t="str">
        <f>IF('Data invoice'!O1450=0,"",'Data invoice'!P1450)</f>
        <v/>
      </c>
      <c r="G1335" s="284" t="str">
        <f>IF('Data invoice'!P1450=0,"",'Data invoice'!Q1450)</f>
        <v/>
      </c>
      <c r="H1335" s="284" t="str">
        <f>IF('Data invoice'!Q1450=0,"",'Data invoice'!R1450)</f>
        <v/>
      </c>
      <c r="I1335" s="320" t="str">
        <f>IF('Data invoice'!R1450=0,"",'Data invoice'!S1450)</f>
        <v/>
      </c>
      <c r="J1335" s="367" t="str">
        <f>IF('Data invoice'!S1450=0,"",'Data invoice'!T1450)</f>
        <v/>
      </c>
    </row>
    <row r="1336" spans="1:10" ht="15" customHeight="1">
      <c r="A1336" s="284" t="str">
        <f>IF('Data invoice'!J1451=0,"",'Data invoice'!K1451)</f>
        <v/>
      </c>
      <c r="B1336" s="284" t="str">
        <f>IF('Data invoice'!K1451=0,"",'Data invoice'!L1451)</f>
        <v/>
      </c>
      <c r="C1336" s="284" t="str">
        <f>IF('Data invoice'!L1451=0,"",'Data invoice'!M1451)</f>
        <v/>
      </c>
      <c r="D1336" s="284" t="str">
        <f>IF('Data invoice'!M1451=0,"",'Data invoice'!N1451)</f>
        <v/>
      </c>
      <c r="E1336" s="284" t="str">
        <f>IF('Data invoice'!N1451=0,"",'Data invoice'!O1451)</f>
        <v/>
      </c>
      <c r="F1336" s="284" t="str">
        <f>IF('Data invoice'!O1451=0,"",'Data invoice'!P1451)</f>
        <v/>
      </c>
      <c r="G1336" s="284" t="str">
        <f>IF('Data invoice'!P1451=0,"",'Data invoice'!Q1451)</f>
        <v/>
      </c>
      <c r="H1336" s="284" t="str">
        <f>IF('Data invoice'!Q1451=0,"",'Data invoice'!R1451)</f>
        <v/>
      </c>
      <c r="I1336" s="320" t="str">
        <f>IF('Data invoice'!R1451=0,"",'Data invoice'!S1451)</f>
        <v/>
      </c>
      <c r="J1336" s="367" t="str">
        <f>IF('Data invoice'!S1451=0,"",'Data invoice'!T1451)</f>
        <v/>
      </c>
    </row>
    <row r="1337" spans="1:10" ht="15" customHeight="1">
      <c r="A1337" s="284" t="str">
        <f>IF('Data invoice'!J1452=0,"",'Data invoice'!K1452)</f>
        <v/>
      </c>
      <c r="B1337" s="284" t="str">
        <f>IF('Data invoice'!K1452=0,"",'Data invoice'!L1452)</f>
        <v/>
      </c>
      <c r="C1337" s="284" t="str">
        <f>IF('Data invoice'!L1452=0,"",'Data invoice'!M1452)</f>
        <v/>
      </c>
      <c r="D1337" s="284" t="str">
        <f>IF('Data invoice'!M1452=0,"",'Data invoice'!N1452)</f>
        <v/>
      </c>
      <c r="E1337" s="284" t="str">
        <f>IF('Data invoice'!N1452=0,"",'Data invoice'!O1452)</f>
        <v/>
      </c>
      <c r="F1337" s="284" t="str">
        <f>IF('Data invoice'!O1452=0,"",'Data invoice'!P1452)</f>
        <v/>
      </c>
      <c r="G1337" s="284" t="str">
        <f>IF('Data invoice'!P1452=0,"",'Data invoice'!Q1452)</f>
        <v/>
      </c>
      <c r="H1337" s="284" t="str">
        <f>IF('Data invoice'!Q1452=0,"",'Data invoice'!R1452)</f>
        <v/>
      </c>
      <c r="I1337" s="320" t="str">
        <f>IF('Data invoice'!R1452=0,"",'Data invoice'!S1452)</f>
        <v/>
      </c>
      <c r="J1337" s="367" t="str">
        <f>IF('Data invoice'!S1452=0,"",'Data invoice'!T1452)</f>
        <v/>
      </c>
    </row>
    <row r="1338" spans="1:10" ht="15" customHeight="1">
      <c r="A1338" s="284" t="str">
        <f>IF('Data invoice'!J1453=0,"",'Data invoice'!K1453)</f>
        <v/>
      </c>
      <c r="B1338" s="284" t="str">
        <f>IF('Data invoice'!K1453=0,"",'Data invoice'!L1453)</f>
        <v/>
      </c>
      <c r="C1338" s="284" t="str">
        <f>IF('Data invoice'!L1453=0,"",'Data invoice'!M1453)</f>
        <v/>
      </c>
      <c r="D1338" s="284" t="str">
        <f>IF('Data invoice'!M1453=0,"",'Data invoice'!N1453)</f>
        <v/>
      </c>
      <c r="E1338" s="284" t="str">
        <f>IF('Data invoice'!N1453=0,"",'Data invoice'!O1453)</f>
        <v/>
      </c>
      <c r="F1338" s="284" t="str">
        <f>IF('Data invoice'!O1453=0,"",'Data invoice'!P1453)</f>
        <v/>
      </c>
      <c r="G1338" s="284" t="str">
        <f>IF('Data invoice'!P1453=0,"",'Data invoice'!Q1453)</f>
        <v/>
      </c>
      <c r="H1338" s="284" t="str">
        <f>IF('Data invoice'!Q1453=0,"",'Data invoice'!R1453)</f>
        <v/>
      </c>
      <c r="I1338" s="320" t="str">
        <f>IF('Data invoice'!R1453=0,"",'Data invoice'!S1453)</f>
        <v/>
      </c>
      <c r="J1338" s="367" t="str">
        <f>IF('Data invoice'!S1453=0,"",'Data invoice'!T1453)</f>
        <v/>
      </c>
    </row>
    <row r="1339" spans="1:10" ht="15" customHeight="1">
      <c r="A1339" s="284" t="str">
        <f>IF('Data invoice'!J1454=0,"",'Data invoice'!K1454)</f>
        <v/>
      </c>
      <c r="B1339" s="284" t="str">
        <f>IF('Data invoice'!K1454=0,"",'Data invoice'!L1454)</f>
        <v/>
      </c>
      <c r="C1339" s="284" t="str">
        <f>IF('Data invoice'!L1454=0,"",'Data invoice'!M1454)</f>
        <v/>
      </c>
      <c r="D1339" s="284" t="str">
        <f>IF('Data invoice'!M1454=0,"",'Data invoice'!N1454)</f>
        <v/>
      </c>
      <c r="E1339" s="284" t="str">
        <f>IF('Data invoice'!N1454=0,"",'Data invoice'!O1454)</f>
        <v/>
      </c>
      <c r="F1339" s="284" t="str">
        <f>IF('Data invoice'!O1454=0,"",'Data invoice'!P1454)</f>
        <v/>
      </c>
      <c r="G1339" s="284" t="str">
        <f>IF('Data invoice'!P1454=0,"",'Data invoice'!Q1454)</f>
        <v/>
      </c>
      <c r="H1339" s="284" t="str">
        <f>IF('Data invoice'!Q1454=0,"",'Data invoice'!R1454)</f>
        <v/>
      </c>
      <c r="I1339" s="320" t="str">
        <f>IF('Data invoice'!R1454=0,"",'Data invoice'!S1454)</f>
        <v/>
      </c>
      <c r="J1339" s="367" t="str">
        <f>IF('Data invoice'!S1454=0,"",'Data invoice'!T1454)</f>
        <v/>
      </c>
    </row>
    <row r="1340" spans="1:10" ht="15" customHeight="1">
      <c r="A1340" s="284" t="str">
        <f>IF('Data invoice'!J1455=0,"",'Data invoice'!K1455)</f>
        <v/>
      </c>
      <c r="B1340" s="284" t="str">
        <f>IF('Data invoice'!K1455=0,"",'Data invoice'!L1455)</f>
        <v/>
      </c>
      <c r="C1340" s="284" t="str">
        <f>IF('Data invoice'!L1455=0,"",'Data invoice'!M1455)</f>
        <v/>
      </c>
      <c r="D1340" s="284" t="str">
        <f>IF('Data invoice'!M1455=0,"",'Data invoice'!N1455)</f>
        <v/>
      </c>
      <c r="E1340" s="284" t="str">
        <f>IF('Data invoice'!N1455=0,"",'Data invoice'!O1455)</f>
        <v/>
      </c>
      <c r="F1340" s="284" t="str">
        <f>IF('Data invoice'!O1455=0,"",'Data invoice'!P1455)</f>
        <v/>
      </c>
      <c r="G1340" s="284" t="str">
        <f>IF('Data invoice'!P1455=0,"",'Data invoice'!Q1455)</f>
        <v/>
      </c>
      <c r="H1340" s="284" t="str">
        <f>IF('Data invoice'!Q1455=0,"",'Data invoice'!R1455)</f>
        <v/>
      </c>
      <c r="I1340" s="320" t="str">
        <f>IF('Data invoice'!R1455=0,"",'Data invoice'!S1455)</f>
        <v/>
      </c>
      <c r="J1340" s="367" t="str">
        <f>IF('Data invoice'!S1455=0,"",'Data invoice'!T1455)</f>
        <v/>
      </c>
    </row>
    <row r="1341" spans="1:10" ht="15" customHeight="1">
      <c r="A1341" s="284" t="str">
        <f>IF('Data invoice'!J1456=0,"",'Data invoice'!K1456)</f>
        <v/>
      </c>
      <c r="B1341" s="284" t="str">
        <f>IF('Data invoice'!K1456=0,"",'Data invoice'!L1456)</f>
        <v/>
      </c>
      <c r="C1341" s="284" t="str">
        <f>IF('Data invoice'!L1456=0,"",'Data invoice'!M1456)</f>
        <v/>
      </c>
      <c r="D1341" s="284" t="str">
        <f>IF('Data invoice'!M1456=0,"",'Data invoice'!N1456)</f>
        <v/>
      </c>
      <c r="E1341" s="284" t="str">
        <f>IF('Data invoice'!N1456=0,"",'Data invoice'!O1456)</f>
        <v/>
      </c>
      <c r="F1341" s="284" t="str">
        <f>IF('Data invoice'!O1456=0,"",'Data invoice'!P1456)</f>
        <v/>
      </c>
      <c r="G1341" s="284" t="str">
        <f>IF('Data invoice'!P1456=0,"",'Data invoice'!Q1456)</f>
        <v/>
      </c>
      <c r="H1341" s="284" t="str">
        <f>IF('Data invoice'!Q1456=0,"",'Data invoice'!R1456)</f>
        <v/>
      </c>
      <c r="I1341" s="320" t="str">
        <f>IF('Data invoice'!R1456=0,"",'Data invoice'!S1456)</f>
        <v/>
      </c>
      <c r="J1341" s="367" t="str">
        <f>IF('Data invoice'!S1456=0,"",'Data invoice'!T1456)</f>
        <v/>
      </c>
    </row>
    <row r="1342" spans="1:10" ht="15" customHeight="1">
      <c r="A1342" s="284" t="str">
        <f>IF('Data invoice'!J1457=0,"",'Data invoice'!K1457)</f>
        <v/>
      </c>
      <c r="B1342" s="284" t="str">
        <f>IF('Data invoice'!K1457=0,"",'Data invoice'!L1457)</f>
        <v/>
      </c>
      <c r="C1342" s="284" t="str">
        <f>IF('Data invoice'!L1457=0,"",'Data invoice'!M1457)</f>
        <v/>
      </c>
      <c r="D1342" s="284" t="str">
        <f>IF('Data invoice'!M1457=0,"",'Data invoice'!N1457)</f>
        <v/>
      </c>
      <c r="E1342" s="284" t="str">
        <f>IF('Data invoice'!N1457=0,"",'Data invoice'!O1457)</f>
        <v/>
      </c>
      <c r="F1342" s="284" t="str">
        <f>IF('Data invoice'!O1457=0,"",'Data invoice'!P1457)</f>
        <v/>
      </c>
      <c r="G1342" s="284" t="str">
        <f>IF('Data invoice'!P1457=0,"",'Data invoice'!Q1457)</f>
        <v/>
      </c>
      <c r="H1342" s="284" t="str">
        <f>IF('Data invoice'!Q1457=0,"",'Data invoice'!R1457)</f>
        <v/>
      </c>
      <c r="I1342" s="320" t="str">
        <f>IF('Data invoice'!R1457=0,"",'Data invoice'!S1457)</f>
        <v/>
      </c>
      <c r="J1342" s="367" t="str">
        <f>IF('Data invoice'!S1457=0,"",'Data invoice'!T1457)</f>
        <v/>
      </c>
    </row>
    <row r="1343" spans="1:10" ht="15" customHeight="1">
      <c r="A1343" s="284" t="str">
        <f>IF('Data invoice'!J1458=0,"",'Data invoice'!K1458)</f>
        <v/>
      </c>
      <c r="B1343" s="284" t="str">
        <f>IF('Data invoice'!K1458=0,"",'Data invoice'!L1458)</f>
        <v/>
      </c>
      <c r="C1343" s="284" t="str">
        <f>IF('Data invoice'!L1458=0,"",'Data invoice'!M1458)</f>
        <v/>
      </c>
      <c r="D1343" s="284" t="str">
        <f>IF('Data invoice'!M1458=0,"",'Data invoice'!N1458)</f>
        <v/>
      </c>
      <c r="E1343" s="284" t="str">
        <f>IF('Data invoice'!N1458=0,"",'Data invoice'!O1458)</f>
        <v/>
      </c>
      <c r="F1343" s="284" t="str">
        <f>IF('Data invoice'!O1458=0,"",'Data invoice'!P1458)</f>
        <v/>
      </c>
      <c r="G1343" s="284" t="str">
        <f>IF('Data invoice'!P1458=0,"",'Data invoice'!Q1458)</f>
        <v/>
      </c>
      <c r="H1343" s="284" t="str">
        <f>IF('Data invoice'!Q1458=0,"",'Data invoice'!R1458)</f>
        <v/>
      </c>
      <c r="I1343" s="320" t="str">
        <f>IF('Data invoice'!R1458=0,"",'Data invoice'!S1458)</f>
        <v/>
      </c>
      <c r="J1343" s="367" t="str">
        <f>IF('Data invoice'!S1458=0,"",'Data invoice'!T1458)</f>
        <v/>
      </c>
    </row>
    <row r="1344" spans="1:10" ht="15" customHeight="1">
      <c r="A1344" s="284" t="str">
        <f>IF('Data invoice'!J1459=0,"",'Data invoice'!K1459)</f>
        <v/>
      </c>
      <c r="B1344" s="284" t="str">
        <f>IF('Data invoice'!K1459=0,"",'Data invoice'!L1459)</f>
        <v/>
      </c>
      <c r="C1344" s="284" t="str">
        <f>IF('Data invoice'!L1459=0,"",'Data invoice'!M1459)</f>
        <v/>
      </c>
      <c r="D1344" s="284" t="str">
        <f>IF('Data invoice'!M1459=0,"",'Data invoice'!N1459)</f>
        <v/>
      </c>
      <c r="E1344" s="284" t="str">
        <f>IF('Data invoice'!N1459=0,"",'Data invoice'!O1459)</f>
        <v/>
      </c>
      <c r="F1344" s="284" t="str">
        <f>IF('Data invoice'!O1459=0,"",'Data invoice'!P1459)</f>
        <v/>
      </c>
      <c r="G1344" s="284" t="str">
        <f>IF('Data invoice'!P1459=0,"",'Data invoice'!Q1459)</f>
        <v/>
      </c>
      <c r="H1344" s="284" t="str">
        <f>IF('Data invoice'!Q1459=0,"",'Data invoice'!R1459)</f>
        <v/>
      </c>
      <c r="I1344" s="320" t="str">
        <f>IF('Data invoice'!R1459=0,"",'Data invoice'!S1459)</f>
        <v/>
      </c>
      <c r="J1344" s="367" t="str">
        <f>IF('Data invoice'!S1459=0,"",'Data invoice'!T1459)</f>
        <v/>
      </c>
    </row>
    <row r="1345" spans="1:10" ht="15" customHeight="1">
      <c r="A1345" s="284" t="str">
        <f>IF('Data invoice'!J1460=0,"",'Data invoice'!K1460)</f>
        <v/>
      </c>
      <c r="B1345" s="284" t="str">
        <f>IF('Data invoice'!K1460=0,"",'Data invoice'!L1460)</f>
        <v/>
      </c>
      <c r="C1345" s="284" t="str">
        <f>IF('Data invoice'!L1460=0,"",'Data invoice'!M1460)</f>
        <v/>
      </c>
      <c r="D1345" s="284" t="str">
        <f>IF('Data invoice'!M1460=0,"",'Data invoice'!N1460)</f>
        <v/>
      </c>
      <c r="E1345" s="284" t="str">
        <f>IF('Data invoice'!N1460=0,"",'Data invoice'!O1460)</f>
        <v/>
      </c>
      <c r="F1345" s="284" t="str">
        <f>IF('Data invoice'!O1460=0,"",'Data invoice'!P1460)</f>
        <v/>
      </c>
      <c r="G1345" s="284" t="str">
        <f>IF('Data invoice'!P1460=0,"",'Data invoice'!Q1460)</f>
        <v/>
      </c>
      <c r="H1345" s="284" t="str">
        <f>IF('Data invoice'!Q1460=0,"",'Data invoice'!R1460)</f>
        <v/>
      </c>
      <c r="I1345" s="320" t="str">
        <f>IF('Data invoice'!R1460=0,"",'Data invoice'!S1460)</f>
        <v/>
      </c>
      <c r="J1345" s="367" t="str">
        <f>IF('Data invoice'!S1460=0,"",'Data invoice'!T1460)</f>
        <v/>
      </c>
    </row>
    <row r="1346" spans="1:10" ht="15" customHeight="1">
      <c r="A1346" s="284" t="str">
        <f>IF('Data invoice'!J1461=0,"",'Data invoice'!K1461)</f>
        <v/>
      </c>
      <c r="B1346" s="284" t="str">
        <f>IF('Data invoice'!K1461=0,"",'Data invoice'!L1461)</f>
        <v/>
      </c>
      <c r="C1346" s="284" t="str">
        <f>IF('Data invoice'!L1461=0,"",'Data invoice'!M1461)</f>
        <v/>
      </c>
      <c r="D1346" s="284" t="str">
        <f>IF('Data invoice'!M1461=0,"",'Data invoice'!N1461)</f>
        <v/>
      </c>
      <c r="E1346" s="284" t="str">
        <f>IF('Data invoice'!N1461=0,"",'Data invoice'!O1461)</f>
        <v/>
      </c>
      <c r="F1346" s="284" t="str">
        <f>IF('Data invoice'!O1461=0,"",'Data invoice'!P1461)</f>
        <v/>
      </c>
      <c r="G1346" s="284" t="str">
        <f>IF('Data invoice'!P1461=0,"",'Data invoice'!Q1461)</f>
        <v/>
      </c>
      <c r="H1346" s="284" t="str">
        <f>IF('Data invoice'!Q1461=0,"",'Data invoice'!R1461)</f>
        <v/>
      </c>
      <c r="I1346" s="320" t="str">
        <f>IF('Data invoice'!R1461=0,"",'Data invoice'!S1461)</f>
        <v/>
      </c>
      <c r="J1346" s="367" t="str">
        <f>IF('Data invoice'!S1461=0,"",'Data invoice'!T1461)</f>
        <v/>
      </c>
    </row>
    <row r="1347" spans="1:10" ht="15" customHeight="1">
      <c r="A1347" s="284" t="str">
        <f>IF('Data invoice'!J1462=0,"",'Data invoice'!K1462)</f>
        <v/>
      </c>
      <c r="B1347" s="284" t="str">
        <f>IF('Data invoice'!K1462=0,"",'Data invoice'!L1462)</f>
        <v/>
      </c>
      <c r="C1347" s="284" t="str">
        <f>IF('Data invoice'!L1462=0,"",'Data invoice'!M1462)</f>
        <v/>
      </c>
      <c r="D1347" s="284" t="str">
        <f>IF('Data invoice'!M1462=0,"",'Data invoice'!N1462)</f>
        <v/>
      </c>
      <c r="E1347" s="284" t="str">
        <f>IF('Data invoice'!N1462=0,"",'Data invoice'!O1462)</f>
        <v/>
      </c>
      <c r="F1347" s="284" t="str">
        <f>IF('Data invoice'!O1462=0,"",'Data invoice'!P1462)</f>
        <v/>
      </c>
      <c r="G1347" s="284" t="str">
        <f>IF('Data invoice'!P1462=0,"",'Data invoice'!Q1462)</f>
        <v/>
      </c>
      <c r="H1347" s="284" t="str">
        <f>IF('Data invoice'!Q1462=0,"",'Data invoice'!R1462)</f>
        <v/>
      </c>
      <c r="I1347" s="320" t="str">
        <f>IF('Data invoice'!R1462=0,"",'Data invoice'!S1462)</f>
        <v/>
      </c>
      <c r="J1347" s="367" t="str">
        <f>IF('Data invoice'!S1462=0,"",'Data invoice'!T1462)</f>
        <v/>
      </c>
    </row>
    <row r="1348" spans="1:10" ht="15" customHeight="1">
      <c r="A1348" s="284" t="str">
        <f>IF('Data invoice'!J1463=0,"",'Data invoice'!K1463)</f>
        <v/>
      </c>
      <c r="B1348" s="284" t="str">
        <f>IF('Data invoice'!K1463=0,"",'Data invoice'!L1463)</f>
        <v/>
      </c>
      <c r="C1348" s="284" t="str">
        <f>IF('Data invoice'!L1463=0,"",'Data invoice'!M1463)</f>
        <v/>
      </c>
      <c r="D1348" s="284" t="str">
        <f>IF('Data invoice'!M1463=0,"",'Data invoice'!N1463)</f>
        <v/>
      </c>
      <c r="E1348" s="284" t="str">
        <f>IF('Data invoice'!N1463=0,"",'Data invoice'!O1463)</f>
        <v/>
      </c>
      <c r="F1348" s="284" t="str">
        <f>IF('Data invoice'!O1463=0,"",'Data invoice'!P1463)</f>
        <v/>
      </c>
      <c r="G1348" s="284" t="str">
        <f>IF('Data invoice'!P1463=0,"",'Data invoice'!Q1463)</f>
        <v/>
      </c>
      <c r="H1348" s="284" t="str">
        <f>IF('Data invoice'!Q1463=0,"",'Data invoice'!R1463)</f>
        <v/>
      </c>
      <c r="I1348" s="320" t="str">
        <f>IF('Data invoice'!R1463=0,"",'Data invoice'!S1463)</f>
        <v/>
      </c>
      <c r="J1348" s="367" t="str">
        <f>IF('Data invoice'!S1463=0,"",'Data invoice'!T1463)</f>
        <v/>
      </c>
    </row>
    <row r="1349" spans="1:10" ht="15" customHeight="1">
      <c r="A1349" s="284" t="str">
        <f>IF('Data invoice'!J1464=0,"",'Data invoice'!K1464)</f>
        <v/>
      </c>
      <c r="B1349" s="284" t="str">
        <f>IF('Data invoice'!K1464=0,"",'Data invoice'!L1464)</f>
        <v/>
      </c>
      <c r="C1349" s="284" t="str">
        <f>IF('Data invoice'!L1464=0,"",'Data invoice'!M1464)</f>
        <v/>
      </c>
      <c r="D1349" s="284" t="str">
        <f>IF('Data invoice'!M1464=0,"",'Data invoice'!N1464)</f>
        <v/>
      </c>
      <c r="E1349" s="284" t="str">
        <f>IF('Data invoice'!N1464=0,"",'Data invoice'!O1464)</f>
        <v/>
      </c>
      <c r="F1349" s="284" t="str">
        <f>IF('Data invoice'!O1464=0,"",'Data invoice'!P1464)</f>
        <v/>
      </c>
      <c r="G1349" s="284" t="str">
        <f>IF('Data invoice'!P1464=0,"",'Data invoice'!Q1464)</f>
        <v/>
      </c>
      <c r="H1349" s="284" t="str">
        <f>IF('Data invoice'!Q1464=0,"",'Data invoice'!R1464)</f>
        <v/>
      </c>
      <c r="I1349" s="320" t="str">
        <f>IF('Data invoice'!R1464=0,"",'Data invoice'!S1464)</f>
        <v/>
      </c>
      <c r="J1349" s="367" t="str">
        <f>IF('Data invoice'!S1464=0,"",'Data invoice'!T1464)</f>
        <v/>
      </c>
    </row>
    <row r="1350" spans="1:10" ht="15" customHeight="1">
      <c r="A1350" s="284" t="str">
        <f>IF('Data invoice'!J1465=0,"",'Data invoice'!K1465)</f>
        <v/>
      </c>
      <c r="B1350" s="284" t="str">
        <f>IF('Data invoice'!K1465=0,"",'Data invoice'!L1465)</f>
        <v/>
      </c>
      <c r="C1350" s="284" t="str">
        <f>IF('Data invoice'!L1465=0,"",'Data invoice'!M1465)</f>
        <v/>
      </c>
      <c r="D1350" s="284" t="str">
        <f>IF('Data invoice'!M1465=0,"",'Data invoice'!N1465)</f>
        <v/>
      </c>
      <c r="E1350" s="284" t="str">
        <f>IF('Data invoice'!N1465=0,"",'Data invoice'!O1465)</f>
        <v/>
      </c>
      <c r="F1350" s="284" t="str">
        <f>IF('Data invoice'!O1465=0,"",'Data invoice'!P1465)</f>
        <v/>
      </c>
      <c r="G1350" s="284" t="str">
        <f>IF('Data invoice'!P1465=0,"",'Data invoice'!Q1465)</f>
        <v/>
      </c>
      <c r="H1350" s="284" t="str">
        <f>IF('Data invoice'!Q1465=0,"",'Data invoice'!R1465)</f>
        <v/>
      </c>
      <c r="I1350" s="320" t="str">
        <f>IF('Data invoice'!R1465=0,"",'Data invoice'!S1465)</f>
        <v/>
      </c>
      <c r="J1350" s="367" t="str">
        <f>IF('Data invoice'!S1465=0,"",'Data invoice'!T1465)</f>
        <v/>
      </c>
    </row>
    <row r="1351" spans="1:10" ht="15" customHeight="1">
      <c r="A1351" s="284" t="str">
        <f>IF('Data invoice'!J1466=0,"",'Data invoice'!K1466)</f>
        <v/>
      </c>
      <c r="B1351" s="284" t="str">
        <f>IF('Data invoice'!K1466=0,"",'Data invoice'!L1466)</f>
        <v/>
      </c>
      <c r="C1351" s="284" t="str">
        <f>IF('Data invoice'!L1466=0,"",'Data invoice'!M1466)</f>
        <v/>
      </c>
      <c r="D1351" s="284" t="str">
        <f>IF('Data invoice'!M1466=0,"",'Data invoice'!N1466)</f>
        <v/>
      </c>
      <c r="E1351" s="284" t="str">
        <f>IF('Data invoice'!N1466=0,"",'Data invoice'!O1466)</f>
        <v/>
      </c>
      <c r="F1351" s="284" t="str">
        <f>IF('Data invoice'!O1466=0,"",'Data invoice'!P1466)</f>
        <v/>
      </c>
      <c r="G1351" s="284" t="str">
        <f>IF('Data invoice'!P1466=0,"",'Data invoice'!Q1466)</f>
        <v/>
      </c>
      <c r="H1351" s="284" t="str">
        <f>IF('Data invoice'!Q1466=0,"",'Data invoice'!R1466)</f>
        <v/>
      </c>
      <c r="I1351" s="320" t="str">
        <f>IF('Data invoice'!R1466=0,"",'Data invoice'!S1466)</f>
        <v/>
      </c>
      <c r="J1351" s="367" t="str">
        <f>IF('Data invoice'!S1466=0,"",'Data invoice'!T1466)</f>
        <v/>
      </c>
    </row>
    <row r="1352" spans="1:10" ht="15" customHeight="1">
      <c r="A1352" s="284" t="str">
        <f>IF('Data invoice'!J1467=0,"",'Data invoice'!K1467)</f>
        <v/>
      </c>
      <c r="B1352" s="284" t="str">
        <f>IF('Data invoice'!K1467=0,"",'Data invoice'!L1467)</f>
        <v/>
      </c>
      <c r="C1352" s="284" t="str">
        <f>IF('Data invoice'!L1467=0,"",'Data invoice'!M1467)</f>
        <v/>
      </c>
      <c r="D1352" s="284" t="str">
        <f>IF('Data invoice'!M1467=0,"",'Data invoice'!N1467)</f>
        <v/>
      </c>
      <c r="E1352" s="284" t="str">
        <f>IF('Data invoice'!N1467=0,"",'Data invoice'!O1467)</f>
        <v/>
      </c>
      <c r="F1352" s="284" t="str">
        <f>IF('Data invoice'!O1467=0,"",'Data invoice'!P1467)</f>
        <v/>
      </c>
      <c r="G1352" s="284" t="str">
        <f>IF('Data invoice'!P1467=0,"",'Data invoice'!Q1467)</f>
        <v/>
      </c>
      <c r="H1352" s="284" t="str">
        <f>IF('Data invoice'!Q1467=0,"",'Data invoice'!R1467)</f>
        <v/>
      </c>
      <c r="I1352" s="320" t="str">
        <f>IF('Data invoice'!R1467=0,"",'Data invoice'!S1467)</f>
        <v/>
      </c>
      <c r="J1352" s="367" t="str">
        <f>IF('Data invoice'!S1467=0,"",'Data invoice'!T1467)</f>
        <v/>
      </c>
    </row>
    <row r="1353" spans="1:10" ht="15" customHeight="1">
      <c r="A1353" s="284" t="str">
        <f>IF('Data invoice'!J1468=0,"",'Data invoice'!K1468)</f>
        <v/>
      </c>
      <c r="B1353" s="284" t="str">
        <f>IF('Data invoice'!K1468=0,"",'Data invoice'!L1468)</f>
        <v/>
      </c>
      <c r="C1353" s="284" t="str">
        <f>IF('Data invoice'!L1468=0,"",'Data invoice'!M1468)</f>
        <v/>
      </c>
      <c r="D1353" s="284" t="str">
        <f>IF('Data invoice'!M1468=0,"",'Data invoice'!N1468)</f>
        <v/>
      </c>
      <c r="E1353" s="284" t="str">
        <f>IF('Data invoice'!N1468=0,"",'Data invoice'!O1468)</f>
        <v/>
      </c>
      <c r="F1353" s="284" t="str">
        <f>IF('Data invoice'!O1468=0,"",'Data invoice'!P1468)</f>
        <v/>
      </c>
      <c r="G1353" s="284" t="str">
        <f>IF('Data invoice'!P1468=0,"",'Data invoice'!Q1468)</f>
        <v/>
      </c>
      <c r="H1353" s="284" t="str">
        <f>IF('Data invoice'!Q1468=0,"",'Data invoice'!R1468)</f>
        <v/>
      </c>
      <c r="I1353" s="320" t="str">
        <f>IF('Data invoice'!R1468=0,"",'Data invoice'!S1468)</f>
        <v/>
      </c>
      <c r="J1353" s="367" t="str">
        <f>IF('Data invoice'!S1468=0,"",'Data invoice'!T1468)</f>
        <v/>
      </c>
    </row>
    <row r="1354" spans="1:10" ht="15" customHeight="1">
      <c r="A1354" s="284" t="str">
        <f>IF('Data invoice'!J1469=0,"",'Data invoice'!K1469)</f>
        <v/>
      </c>
      <c r="B1354" s="284" t="str">
        <f>IF('Data invoice'!K1469=0,"",'Data invoice'!L1469)</f>
        <v/>
      </c>
      <c r="C1354" s="284" t="str">
        <f>IF('Data invoice'!L1469=0,"",'Data invoice'!M1469)</f>
        <v/>
      </c>
      <c r="D1354" s="284" t="str">
        <f>IF('Data invoice'!M1469=0,"",'Data invoice'!N1469)</f>
        <v/>
      </c>
      <c r="E1354" s="284" t="str">
        <f>IF('Data invoice'!N1469=0,"",'Data invoice'!O1469)</f>
        <v/>
      </c>
      <c r="F1354" s="284" t="str">
        <f>IF('Data invoice'!O1469=0,"",'Data invoice'!P1469)</f>
        <v/>
      </c>
      <c r="G1354" s="284" t="str">
        <f>IF('Data invoice'!P1469=0,"",'Data invoice'!Q1469)</f>
        <v/>
      </c>
      <c r="H1354" s="284" t="str">
        <f>IF('Data invoice'!Q1469=0,"",'Data invoice'!R1469)</f>
        <v/>
      </c>
      <c r="I1354" s="320" t="str">
        <f>IF('Data invoice'!R1469=0,"",'Data invoice'!S1469)</f>
        <v/>
      </c>
      <c r="J1354" s="367" t="str">
        <f>IF('Data invoice'!S1469=0,"",'Data invoice'!T1469)</f>
        <v/>
      </c>
    </row>
    <row r="1355" spans="1:10" ht="15" customHeight="1">
      <c r="A1355" s="284" t="str">
        <f>IF('Data invoice'!J1470=0,"",'Data invoice'!K1470)</f>
        <v/>
      </c>
      <c r="B1355" s="284" t="str">
        <f>IF('Data invoice'!K1470=0,"",'Data invoice'!L1470)</f>
        <v/>
      </c>
      <c r="C1355" s="284" t="str">
        <f>IF('Data invoice'!L1470=0,"",'Data invoice'!M1470)</f>
        <v/>
      </c>
      <c r="D1355" s="284" t="str">
        <f>IF('Data invoice'!M1470=0,"",'Data invoice'!N1470)</f>
        <v/>
      </c>
      <c r="E1355" s="284" t="str">
        <f>IF('Data invoice'!N1470=0,"",'Data invoice'!O1470)</f>
        <v/>
      </c>
      <c r="F1355" s="284" t="str">
        <f>IF('Data invoice'!O1470=0,"",'Data invoice'!P1470)</f>
        <v/>
      </c>
      <c r="G1355" s="284" t="str">
        <f>IF('Data invoice'!P1470=0,"",'Data invoice'!Q1470)</f>
        <v/>
      </c>
      <c r="H1355" s="284" t="str">
        <f>IF('Data invoice'!Q1470=0,"",'Data invoice'!R1470)</f>
        <v/>
      </c>
      <c r="I1355" s="320" t="str">
        <f>IF('Data invoice'!R1470=0,"",'Data invoice'!S1470)</f>
        <v/>
      </c>
      <c r="J1355" s="367" t="str">
        <f>IF('Data invoice'!S1470=0,"",'Data invoice'!T1470)</f>
        <v/>
      </c>
    </row>
    <row r="1356" spans="1:10" ht="15" customHeight="1">
      <c r="A1356" s="284" t="str">
        <f>IF('Data invoice'!J1471=0,"",'Data invoice'!K1471)</f>
        <v/>
      </c>
      <c r="B1356" s="284" t="str">
        <f>IF('Data invoice'!K1471=0,"",'Data invoice'!L1471)</f>
        <v/>
      </c>
      <c r="C1356" s="284" t="str">
        <f>IF('Data invoice'!L1471=0,"",'Data invoice'!M1471)</f>
        <v/>
      </c>
      <c r="D1356" s="284" t="str">
        <f>IF('Data invoice'!M1471=0,"",'Data invoice'!N1471)</f>
        <v/>
      </c>
      <c r="E1356" s="284" t="str">
        <f>IF('Data invoice'!N1471=0,"",'Data invoice'!O1471)</f>
        <v/>
      </c>
      <c r="F1356" s="284" t="str">
        <f>IF('Data invoice'!O1471=0,"",'Data invoice'!P1471)</f>
        <v/>
      </c>
      <c r="G1356" s="284" t="str">
        <f>IF('Data invoice'!P1471=0,"",'Data invoice'!Q1471)</f>
        <v/>
      </c>
      <c r="H1356" s="284" t="str">
        <f>IF('Data invoice'!Q1471=0,"",'Data invoice'!R1471)</f>
        <v/>
      </c>
      <c r="I1356" s="320" t="str">
        <f>IF('Data invoice'!R1471=0,"",'Data invoice'!S1471)</f>
        <v/>
      </c>
      <c r="J1356" s="367" t="str">
        <f>IF('Data invoice'!S1471=0,"",'Data invoice'!T1471)</f>
        <v/>
      </c>
    </row>
    <row r="1357" spans="1:10" ht="15" customHeight="1">
      <c r="A1357" s="284" t="str">
        <f>IF('Data invoice'!J1472=0,"",'Data invoice'!K1472)</f>
        <v/>
      </c>
      <c r="B1357" s="284" t="str">
        <f>IF('Data invoice'!K1472=0,"",'Data invoice'!L1472)</f>
        <v/>
      </c>
      <c r="C1357" s="284" t="str">
        <f>IF('Data invoice'!L1472=0,"",'Data invoice'!M1472)</f>
        <v/>
      </c>
      <c r="D1357" s="284" t="str">
        <f>IF('Data invoice'!M1472=0,"",'Data invoice'!N1472)</f>
        <v/>
      </c>
      <c r="E1357" s="284" t="str">
        <f>IF('Data invoice'!N1472=0,"",'Data invoice'!O1472)</f>
        <v/>
      </c>
      <c r="F1357" s="284" t="str">
        <f>IF('Data invoice'!O1472=0,"",'Data invoice'!P1472)</f>
        <v/>
      </c>
      <c r="G1357" s="284" t="str">
        <f>IF('Data invoice'!P1472=0,"",'Data invoice'!Q1472)</f>
        <v/>
      </c>
      <c r="H1357" s="284" t="str">
        <f>IF('Data invoice'!Q1472=0,"",'Data invoice'!R1472)</f>
        <v/>
      </c>
      <c r="I1357" s="320" t="str">
        <f>IF('Data invoice'!R1472=0,"",'Data invoice'!S1472)</f>
        <v/>
      </c>
      <c r="J1357" s="367" t="str">
        <f>IF('Data invoice'!S1472=0,"",'Data invoice'!T1472)</f>
        <v/>
      </c>
    </row>
    <row r="1358" spans="1:10" ht="15" customHeight="1">
      <c r="A1358" s="284" t="str">
        <f>IF('Data invoice'!J1473=0,"",'Data invoice'!K1473)</f>
        <v/>
      </c>
      <c r="B1358" s="284" t="str">
        <f>IF('Data invoice'!K1473=0,"",'Data invoice'!L1473)</f>
        <v/>
      </c>
      <c r="C1358" s="284" t="str">
        <f>IF('Data invoice'!L1473=0,"",'Data invoice'!M1473)</f>
        <v/>
      </c>
      <c r="D1358" s="284" t="str">
        <f>IF('Data invoice'!M1473=0,"",'Data invoice'!N1473)</f>
        <v/>
      </c>
      <c r="E1358" s="284" t="str">
        <f>IF('Data invoice'!N1473=0,"",'Data invoice'!O1473)</f>
        <v/>
      </c>
      <c r="F1358" s="284" t="str">
        <f>IF('Data invoice'!O1473=0,"",'Data invoice'!P1473)</f>
        <v/>
      </c>
      <c r="G1358" s="284" t="str">
        <f>IF('Data invoice'!P1473=0,"",'Data invoice'!Q1473)</f>
        <v/>
      </c>
      <c r="H1358" s="284" t="str">
        <f>IF('Data invoice'!Q1473=0,"",'Data invoice'!R1473)</f>
        <v/>
      </c>
      <c r="I1358" s="320" t="str">
        <f>IF('Data invoice'!R1473=0,"",'Data invoice'!S1473)</f>
        <v/>
      </c>
      <c r="J1358" s="367" t="str">
        <f>IF('Data invoice'!S1473=0,"",'Data invoice'!T1473)</f>
        <v/>
      </c>
    </row>
    <row r="1359" spans="1:10" ht="15" customHeight="1">
      <c r="A1359" s="284" t="str">
        <f>IF('Data invoice'!J1474=0,"",'Data invoice'!K1474)</f>
        <v/>
      </c>
      <c r="B1359" s="284" t="str">
        <f>IF('Data invoice'!K1474=0,"",'Data invoice'!L1474)</f>
        <v/>
      </c>
      <c r="C1359" s="284" t="str">
        <f>IF('Data invoice'!L1474=0,"",'Data invoice'!M1474)</f>
        <v/>
      </c>
      <c r="D1359" s="284" t="str">
        <f>IF('Data invoice'!M1474=0,"",'Data invoice'!N1474)</f>
        <v/>
      </c>
      <c r="E1359" s="284" t="str">
        <f>IF('Data invoice'!N1474=0,"",'Data invoice'!O1474)</f>
        <v/>
      </c>
      <c r="F1359" s="284" t="str">
        <f>IF('Data invoice'!O1474=0,"",'Data invoice'!P1474)</f>
        <v/>
      </c>
      <c r="G1359" s="284" t="str">
        <f>IF('Data invoice'!P1474=0,"",'Data invoice'!Q1474)</f>
        <v/>
      </c>
      <c r="H1359" s="284" t="str">
        <f>IF('Data invoice'!Q1474=0,"",'Data invoice'!R1474)</f>
        <v/>
      </c>
      <c r="I1359" s="320" t="str">
        <f>IF('Data invoice'!R1474=0,"",'Data invoice'!S1474)</f>
        <v/>
      </c>
      <c r="J1359" s="367" t="str">
        <f>IF('Data invoice'!S1474=0,"",'Data invoice'!T1474)</f>
        <v/>
      </c>
    </row>
    <row r="1360" spans="1:10" ht="15" customHeight="1">
      <c r="A1360" s="284" t="str">
        <f>IF('Data invoice'!J1475=0,"",'Data invoice'!K1475)</f>
        <v/>
      </c>
      <c r="B1360" s="284" t="str">
        <f>IF('Data invoice'!K1475=0,"",'Data invoice'!L1475)</f>
        <v/>
      </c>
      <c r="C1360" s="284" t="str">
        <f>IF('Data invoice'!L1475=0,"",'Data invoice'!M1475)</f>
        <v/>
      </c>
      <c r="D1360" s="284" t="str">
        <f>IF('Data invoice'!M1475=0,"",'Data invoice'!N1475)</f>
        <v/>
      </c>
      <c r="E1360" s="284" t="str">
        <f>IF('Data invoice'!N1475=0,"",'Data invoice'!O1475)</f>
        <v/>
      </c>
      <c r="F1360" s="284" t="str">
        <f>IF('Data invoice'!O1475=0,"",'Data invoice'!P1475)</f>
        <v/>
      </c>
      <c r="G1360" s="284" t="str">
        <f>IF('Data invoice'!P1475=0,"",'Data invoice'!Q1475)</f>
        <v/>
      </c>
      <c r="H1360" s="284" t="str">
        <f>IF('Data invoice'!Q1475=0,"",'Data invoice'!R1475)</f>
        <v/>
      </c>
      <c r="I1360" s="320" t="str">
        <f>IF('Data invoice'!R1475=0,"",'Data invoice'!S1475)</f>
        <v/>
      </c>
      <c r="J1360" s="367" t="str">
        <f>IF('Data invoice'!S1475=0,"",'Data invoice'!T1475)</f>
        <v/>
      </c>
    </row>
    <row r="1361" spans="1:10" ht="15" customHeight="1">
      <c r="A1361" s="284" t="str">
        <f>IF('Data invoice'!J1476=0,"",'Data invoice'!K1476)</f>
        <v/>
      </c>
      <c r="B1361" s="284" t="str">
        <f>IF('Data invoice'!K1476=0,"",'Data invoice'!L1476)</f>
        <v/>
      </c>
      <c r="C1361" s="284" t="str">
        <f>IF('Data invoice'!L1476=0,"",'Data invoice'!M1476)</f>
        <v/>
      </c>
      <c r="D1361" s="284" t="str">
        <f>IF('Data invoice'!M1476=0,"",'Data invoice'!N1476)</f>
        <v/>
      </c>
      <c r="E1361" s="284" t="str">
        <f>IF('Data invoice'!N1476=0,"",'Data invoice'!O1476)</f>
        <v/>
      </c>
      <c r="F1361" s="284" t="str">
        <f>IF('Data invoice'!O1476=0,"",'Data invoice'!P1476)</f>
        <v/>
      </c>
      <c r="G1361" s="284" t="str">
        <f>IF('Data invoice'!P1476=0,"",'Data invoice'!Q1476)</f>
        <v/>
      </c>
      <c r="H1361" s="284" t="str">
        <f>IF('Data invoice'!Q1476=0,"",'Data invoice'!R1476)</f>
        <v/>
      </c>
      <c r="I1361" s="320" t="str">
        <f>IF('Data invoice'!R1476=0,"",'Data invoice'!S1476)</f>
        <v/>
      </c>
      <c r="J1361" s="367" t="str">
        <f>IF('Data invoice'!S1476=0,"",'Data invoice'!T1476)</f>
        <v/>
      </c>
    </row>
    <row r="1362" spans="1:10" ht="15" customHeight="1">
      <c r="A1362" s="284" t="str">
        <f>IF('Data invoice'!J1477=0,"",'Data invoice'!K1477)</f>
        <v/>
      </c>
      <c r="B1362" s="284" t="str">
        <f>IF('Data invoice'!K1477=0,"",'Data invoice'!L1477)</f>
        <v/>
      </c>
      <c r="C1362" s="284" t="str">
        <f>IF('Data invoice'!L1477=0,"",'Data invoice'!M1477)</f>
        <v/>
      </c>
      <c r="D1362" s="284" t="str">
        <f>IF('Data invoice'!M1477=0,"",'Data invoice'!N1477)</f>
        <v/>
      </c>
      <c r="E1362" s="284" t="str">
        <f>IF('Data invoice'!N1477=0,"",'Data invoice'!O1477)</f>
        <v/>
      </c>
      <c r="F1362" s="284" t="str">
        <f>IF('Data invoice'!O1477=0,"",'Data invoice'!P1477)</f>
        <v/>
      </c>
      <c r="G1362" s="284" t="str">
        <f>IF('Data invoice'!P1477=0,"",'Data invoice'!Q1477)</f>
        <v/>
      </c>
      <c r="H1362" s="284" t="str">
        <f>IF('Data invoice'!Q1477=0,"",'Data invoice'!R1477)</f>
        <v/>
      </c>
      <c r="I1362" s="320" t="str">
        <f>IF('Data invoice'!R1477=0,"",'Data invoice'!S1477)</f>
        <v/>
      </c>
      <c r="J1362" s="367" t="str">
        <f>IF('Data invoice'!S1477=0,"",'Data invoice'!T1477)</f>
        <v/>
      </c>
    </row>
    <row r="1363" spans="1:10" ht="15" customHeight="1">
      <c r="A1363" s="284" t="str">
        <f>IF('Data invoice'!J1478=0,"",'Data invoice'!K1478)</f>
        <v/>
      </c>
      <c r="B1363" s="284" t="str">
        <f>IF('Data invoice'!K1478=0,"",'Data invoice'!L1478)</f>
        <v/>
      </c>
      <c r="C1363" s="284" t="str">
        <f>IF('Data invoice'!L1478=0,"",'Data invoice'!M1478)</f>
        <v/>
      </c>
      <c r="D1363" s="284" t="str">
        <f>IF('Data invoice'!M1478=0,"",'Data invoice'!N1478)</f>
        <v/>
      </c>
      <c r="E1363" s="284" t="str">
        <f>IF('Data invoice'!N1478=0,"",'Data invoice'!O1478)</f>
        <v/>
      </c>
      <c r="F1363" s="284" t="str">
        <f>IF('Data invoice'!O1478=0,"",'Data invoice'!P1478)</f>
        <v/>
      </c>
      <c r="G1363" s="284" t="str">
        <f>IF('Data invoice'!P1478=0,"",'Data invoice'!Q1478)</f>
        <v/>
      </c>
      <c r="H1363" s="284" t="str">
        <f>IF('Data invoice'!Q1478=0,"",'Data invoice'!R1478)</f>
        <v/>
      </c>
      <c r="I1363" s="320" t="str">
        <f>IF('Data invoice'!R1478=0,"",'Data invoice'!S1478)</f>
        <v/>
      </c>
      <c r="J1363" s="367" t="str">
        <f>IF('Data invoice'!S1478=0,"",'Data invoice'!T1478)</f>
        <v/>
      </c>
    </row>
    <row r="1364" spans="1:10" ht="15" customHeight="1">
      <c r="A1364" s="284" t="str">
        <f>IF('Data invoice'!J1479=0,"",'Data invoice'!K1479)</f>
        <v/>
      </c>
      <c r="B1364" s="284" t="str">
        <f>IF('Data invoice'!K1479=0,"",'Data invoice'!L1479)</f>
        <v/>
      </c>
      <c r="C1364" s="284" t="str">
        <f>IF('Data invoice'!L1479=0,"",'Data invoice'!M1479)</f>
        <v/>
      </c>
      <c r="D1364" s="284" t="str">
        <f>IF('Data invoice'!M1479=0,"",'Data invoice'!N1479)</f>
        <v/>
      </c>
      <c r="E1364" s="284" t="str">
        <f>IF('Data invoice'!N1479=0,"",'Data invoice'!O1479)</f>
        <v/>
      </c>
      <c r="F1364" s="284" t="str">
        <f>IF('Data invoice'!O1479=0,"",'Data invoice'!P1479)</f>
        <v/>
      </c>
      <c r="G1364" s="284" t="str">
        <f>IF('Data invoice'!P1479=0,"",'Data invoice'!Q1479)</f>
        <v/>
      </c>
      <c r="H1364" s="284" t="str">
        <f>IF('Data invoice'!Q1479=0,"",'Data invoice'!R1479)</f>
        <v/>
      </c>
      <c r="I1364" s="320" t="str">
        <f>IF('Data invoice'!R1479=0,"",'Data invoice'!S1479)</f>
        <v/>
      </c>
      <c r="J1364" s="367" t="str">
        <f>IF('Data invoice'!S1479=0,"",'Data invoice'!T1479)</f>
        <v/>
      </c>
    </row>
    <row r="1365" spans="1:10" ht="15" customHeight="1">
      <c r="A1365" s="284" t="str">
        <f>IF('Data invoice'!J1480=0,"",'Data invoice'!K1480)</f>
        <v/>
      </c>
      <c r="B1365" s="284" t="str">
        <f>IF('Data invoice'!K1480=0,"",'Data invoice'!L1480)</f>
        <v/>
      </c>
      <c r="C1365" s="284" t="str">
        <f>IF('Data invoice'!L1480=0,"",'Data invoice'!M1480)</f>
        <v/>
      </c>
      <c r="D1365" s="284" t="str">
        <f>IF('Data invoice'!M1480=0,"",'Data invoice'!N1480)</f>
        <v/>
      </c>
      <c r="E1365" s="284" t="str">
        <f>IF('Data invoice'!N1480=0,"",'Data invoice'!O1480)</f>
        <v/>
      </c>
      <c r="F1365" s="284" t="str">
        <f>IF('Data invoice'!O1480=0,"",'Data invoice'!P1480)</f>
        <v/>
      </c>
      <c r="G1365" s="284" t="str">
        <f>IF('Data invoice'!P1480=0,"",'Data invoice'!Q1480)</f>
        <v/>
      </c>
      <c r="H1365" s="284" t="str">
        <f>IF('Data invoice'!Q1480=0,"",'Data invoice'!R1480)</f>
        <v/>
      </c>
      <c r="I1365" s="320" t="str">
        <f>IF('Data invoice'!R1480=0,"",'Data invoice'!S1480)</f>
        <v/>
      </c>
      <c r="J1365" s="367" t="str">
        <f>IF('Data invoice'!S1480=0,"",'Data invoice'!T1480)</f>
        <v/>
      </c>
    </row>
    <row r="1366" spans="1:10" ht="15" customHeight="1">
      <c r="A1366" s="284" t="str">
        <f>IF('Data invoice'!J1481=0,"",'Data invoice'!K1481)</f>
        <v/>
      </c>
      <c r="B1366" s="284" t="str">
        <f>IF('Data invoice'!K1481=0,"",'Data invoice'!L1481)</f>
        <v/>
      </c>
      <c r="C1366" s="284" t="str">
        <f>IF('Data invoice'!L1481=0,"",'Data invoice'!M1481)</f>
        <v/>
      </c>
      <c r="D1366" s="284" t="str">
        <f>IF('Data invoice'!M1481=0,"",'Data invoice'!N1481)</f>
        <v/>
      </c>
      <c r="E1366" s="284" t="str">
        <f>IF('Data invoice'!N1481=0,"",'Data invoice'!O1481)</f>
        <v/>
      </c>
      <c r="F1366" s="284" t="str">
        <f>IF('Data invoice'!O1481=0,"",'Data invoice'!P1481)</f>
        <v/>
      </c>
      <c r="G1366" s="284" t="str">
        <f>IF('Data invoice'!P1481=0,"",'Data invoice'!Q1481)</f>
        <v/>
      </c>
      <c r="H1366" s="284" t="str">
        <f>IF('Data invoice'!Q1481=0,"",'Data invoice'!R1481)</f>
        <v/>
      </c>
      <c r="I1366" s="320" t="str">
        <f>IF('Data invoice'!R1481=0,"",'Data invoice'!S1481)</f>
        <v/>
      </c>
      <c r="J1366" s="367" t="str">
        <f>IF('Data invoice'!S1481=0,"",'Data invoice'!T1481)</f>
        <v/>
      </c>
    </row>
    <row r="1367" spans="1:10" ht="15" customHeight="1">
      <c r="A1367" s="284" t="str">
        <f>IF('Data invoice'!J1482=0,"",'Data invoice'!K1482)</f>
        <v/>
      </c>
      <c r="B1367" s="284" t="str">
        <f>IF('Data invoice'!K1482=0,"",'Data invoice'!L1482)</f>
        <v/>
      </c>
      <c r="C1367" s="284" t="str">
        <f>IF('Data invoice'!L1482=0,"",'Data invoice'!M1482)</f>
        <v/>
      </c>
      <c r="D1367" s="284" t="str">
        <f>IF('Data invoice'!M1482=0,"",'Data invoice'!N1482)</f>
        <v/>
      </c>
      <c r="E1367" s="284" t="str">
        <f>IF('Data invoice'!N1482=0,"",'Data invoice'!O1482)</f>
        <v/>
      </c>
      <c r="F1367" s="284" t="str">
        <f>IF('Data invoice'!O1482=0,"",'Data invoice'!P1482)</f>
        <v/>
      </c>
      <c r="G1367" s="284" t="str">
        <f>IF('Data invoice'!P1482=0,"",'Data invoice'!Q1482)</f>
        <v/>
      </c>
      <c r="H1367" s="284" t="str">
        <f>IF('Data invoice'!Q1482=0,"",'Data invoice'!R1482)</f>
        <v/>
      </c>
      <c r="I1367" s="320" t="str">
        <f>IF('Data invoice'!R1482=0,"",'Data invoice'!S1482)</f>
        <v/>
      </c>
      <c r="J1367" s="367" t="str">
        <f>IF('Data invoice'!S1482=0,"",'Data invoice'!T1482)</f>
        <v/>
      </c>
    </row>
    <row r="1368" spans="1:10" ht="15" customHeight="1">
      <c r="A1368" s="284" t="str">
        <f>IF('Data invoice'!J1483=0,"",'Data invoice'!K1483)</f>
        <v/>
      </c>
      <c r="B1368" s="284" t="str">
        <f>IF('Data invoice'!K1483=0,"",'Data invoice'!L1483)</f>
        <v/>
      </c>
      <c r="C1368" s="284" t="str">
        <f>IF('Data invoice'!L1483=0,"",'Data invoice'!M1483)</f>
        <v/>
      </c>
      <c r="D1368" s="284" t="str">
        <f>IF('Data invoice'!M1483=0,"",'Data invoice'!N1483)</f>
        <v/>
      </c>
      <c r="E1368" s="284" t="str">
        <f>IF('Data invoice'!N1483=0,"",'Data invoice'!O1483)</f>
        <v/>
      </c>
      <c r="F1368" s="284" t="str">
        <f>IF('Data invoice'!O1483=0,"",'Data invoice'!P1483)</f>
        <v/>
      </c>
      <c r="G1368" s="284" t="str">
        <f>IF('Data invoice'!P1483=0,"",'Data invoice'!Q1483)</f>
        <v/>
      </c>
      <c r="H1368" s="284" t="str">
        <f>IF('Data invoice'!Q1483=0,"",'Data invoice'!R1483)</f>
        <v/>
      </c>
      <c r="I1368" s="320" t="str">
        <f>IF('Data invoice'!R1483=0,"",'Data invoice'!S1483)</f>
        <v/>
      </c>
      <c r="J1368" s="367" t="str">
        <f>IF('Data invoice'!S1483=0,"",'Data invoice'!T1483)</f>
        <v/>
      </c>
    </row>
    <row r="1369" spans="1:10" ht="15" customHeight="1">
      <c r="A1369" s="284" t="str">
        <f>IF('Data invoice'!J1484=0,"",'Data invoice'!K1484)</f>
        <v/>
      </c>
      <c r="B1369" s="284" t="str">
        <f>IF('Data invoice'!K1484=0,"",'Data invoice'!L1484)</f>
        <v/>
      </c>
      <c r="C1369" s="284" t="str">
        <f>IF('Data invoice'!L1484=0,"",'Data invoice'!M1484)</f>
        <v/>
      </c>
      <c r="D1369" s="284" t="str">
        <f>IF('Data invoice'!M1484=0,"",'Data invoice'!N1484)</f>
        <v/>
      </c>
      <c r="E1369" s="284" t="str">
        <f>IF('Data invoice'!N1484=0,"",'Data invoice'!O1484)</f>
        <v/>
      </c>
      <c r="F1369" s="284" t="str">
        <f>IF('Data invoice'!O1484=0,"",'Data invoice'!P1484)</f>
        <v/>
      </c>
      <c r="G1369" s="284" t="str">
        <f>IF('Data invoice'!P1484=0,"",'Data invoice'!Q1484)</f>
        <v/>
      </c>
      <c r="H1369" s="284" t="str">
        <f>IF('Data invoice'!Q1484=0,"",'Data invoice'!R1484)</f>
        <v/>
      </c>
      <c r="I1369" s="320" t="str">
        <f>IF('Data invoice'!R1484=0,"",'Data invoice'!S1484)</f>
        <v/>
      </c>
      <c r="J1369" s="367" t="str">
        <f>IF('Data invoice'!S1484=0,"",'Data invoice'!T1484)</f>
        <v/>
      </c>
    </row>
    <row r="1370" spans="1:10" ht="15" customHeight="1">
      <c r="A1370" s="284" t="str">
        <f>IF('Data invoice'!J1485=0,"",'Data invoice'!K1485)</f>
        <v/>
      </c>
      <c r="B1370" s="284" t="str">
        <f>IF('Data invoice'!K1485=0,"",'Data invoice'!L1485)</f>
        <v/>
      </c>
      <c r="C1370" s="284" t="str">
        <f>IF('Data invoice'!L1485=0,"",'Data invoice'!M1485)</f>
        <v/>
      </c>
      <c r="D1370" s="284" t="str">
        <f>IF('Data invoice'!M1485=0,"",'Data invoice'!N1485)</f>
        <v/>
      </c>
      <c r="E1370" s="284" t="str">
        <f>IF('Data invoice'!N1485=0,"",'Data invoice'!O1485)</f>
        <v/>
      </c>
      <c r="F1370" s="284" t="str">
        <f>IF('Data invoice'!O1485=0,"",'Data invoice'!P1485)</f>
        <v/>
      </c>
      <c r="G1370" s="284" t="str">
        <f>IF('Data invoice'!P1485=0,"",'Data invoice'!Q1485)</f>
        <v/>
      </c>
      <c r="H1370" s="284" t="str">
        <f>IF('Data invoice'!Q1485=0,"",'Data invoice'!R1485)</f>
        <v/>
      </c>
      <c r="I1370" s="320" t="str">
        <f>IF('Data invoice'!R1485=0,"",'Data invoice'!S1485)</f>
        <v/>
      </c>
      <c r="J1370" s="367" t="str">
        <f>IF('Data invoice'!S1485=0,"",'Data invoice'!T1485)</f>
        <v/>
      </c>
    </row>
    <row r="1371" spans="1:10" ht="15" customHeight="1">
      <c r="A1371" s="284" t="str">
        <f>IF('Data invoice'!J1486=0,"",'Data invoice'!K1486)</f>
        <v/>
      </c>
      <c r="B1371" s="284" t="str">
        <f>IF('Data invoice'!K1486=0,"",'Data invoice'!L1486)</f>
        <v/>
      </c>
      <c r="C1371" s="284" t="str">
        <f>IF('Data invoice'!L1486=0,"",'Data invoice'!M1486)</f>
        <v/>
      </c>
      <c r="D1371" s="284" t="str">
        <f>IF('Data invoice'!M1486=0,"",'Data invoice'!N1486)</f>
        <v/>
      </c>
      <c r="E1371" s="284" t="str">
        <f>IF('Data invoice'!N1486=0,"",'Data invoice'!O1486)</f>
        <v/>
      </c>
      <c r="F1371" s="284" t="str">
        <f>IF('Data invoice'!O1486=0,"",'Data invoice'!P1486)</f>
        <v/>
      </c>
      <c r="G1371" s="284" t="str">
        <f>IF('Data invoice'!P1486=0,"",'Data invoice'!Q1486)</f>
        <v/>
      </c>
      <c r="H1371" s="284" t="str">
        <f>IF('Data invoice'!Q1486=0,"",'Data invoice'!R1486)</f>
        <v/>
      </c>
      <c r="I1371" s="320" t="str">
        <f>IF('Data invoice'!R1486=0,"",'Data invoice'!S1486)</f>
        <v/>
      </c>
      <c r="J1371" s="367" t="str">
        <f>IF('Data invoice'!S1486=0,"",'Data invoice'!T1486)</f>
        <v/>
      </c>
    </row>
    <row r="1372" spans="1:10" ht="15" customHeight="1">
      <c r="A1372" s="284" t="str">
        <f>IF('Data invoice'!J1487=0,"",'Data invoice'!K1487)</f>
        <v/>
      </c>
      <c r="B1372" s="284" t="str">
        <f>IF('Data invoice'!K1487=0,"",'Data invoice'!L1487)</f>
        <v/>
      </c>
      <c r="C1372" s="284" t="str">
        <f>IF('Data invoice'!L1487=0,"",'Data invoice'!M1487)</f>
        <v/>
      </c>
      <c r="D1372" s="284" t="str">
        <f>IF('Data invoice'!M1487=0,"",'Data invoice'!N1487)</f>
        <v/>
      </c>
      <c r="E1372" s="284" t="str">
        <f>IF('Data invoice'!N1487=0,"",'Data invoice'!O1487)</f>
        <v/>
      </c>
      <c r="F1372" s="284" t="str">
        <f>IF('Data invoice'!O1487=0,"",'Data invoice'!P1487)</f>
        <v/>
      </c>
      <c r="G1372" s="284" t="str">
        <f>IF('Data invoice'!P1487=0,"",'Data invoice'!Q1487)</f>
        <v/>
      </c>
      <c r="H1372" s="284" t="str">
        <f>IF('Data invoice'!Q1487=0,"",'Data invoice'!R1487)</f>
        <v/>
      </c>
      <c r="I1372" s="320" t="str">
        <f>IF('Data invoice'!R1487=0,"",'Data invoice'!S1487)</f>
        <v/>
      </c>
      <c r="J1372" s="367" t="str">
        <f>IF('Data invoice'!S1487=0,"",'Data invoice'!T1487)</f>
        <v/>
      </c>
    </row>
    <row r="1373" spans="1:10" ht="15" customHeight="1">
      <c r="A1373" s="284" t="str">
        <f>IF('Data invoice'!J1488=0,"",'Data invoice'!K1488)</f>
        <v/>
      </c>
      <c r="B1373" s="284" t="str">
        <f>IF('Data invoice'!K1488=0,"",'Data invoice'!L1488)</f>
        <v/>
      </c>
      <c r="C1373" s="284" t="str">
        <f>IF('Data invoice'!L1488=0,"",'Data invoice'!M1488)</f>
        <v/>
      </c>
      <c r="D1373" s="284" t="str">
        <f>IF('Data invoice'!M1488=0,"",'Data invoice'!N1488)</f>
        <v/>
      </c>
      <c r="E1373" s="284" t="str">
        <f>IF('Data invoice'!N1488=0,"",'Data invoice'!O1488)</f>
        <v/>
      </c>
      <c r="F1373" s="284" t="str">
        <f>IF('Data invoice'!O1488=0,"",'Data invoice'!P1488)</f>
        <v/>
      </c>
      <c r="G1373" s="284" t="str">
        <f>IF('Data invoice'!P1488=0,"",'Data invoice'!Q1488)</f>
        <v/>
      </c>
      <c r="H1373" s="284" t="str">
        <f>IF('Data invoice'!Q1488=0,"",'Data invoice'!R1488)</f>
        <v/>
      </c>
      <c r="I1373" s="320" t="str">
        <f>IF('Data invoice'!R1488=0,"",'Data invoice'!S1488)</f>
        <v/>
      </c>
      <c r="J1373" s="367" t="str">
        <f>IF('Data invoice'!S1488=0,"",'Data invoice'!T1488)</f>
        <v/>
      </c>
    </row>
    <row r="1374" spans="1:10" ht="15" customHeight="1">
      <c r="A1374" s="284" t="str">
        <f>IF('Data invoice'!J1489=0,"",'Data invoice'!K1489)</f>
        <v/>
      </c>
      <c r="B1374" s="284" t="str">
        <f>IF('Data invoice'!K1489=0,"",'Data invoice'!L1489)</f>
        <v/>
      </c>
      <c r="C1374" s="284" t="str">
        <f>IF('Data invoice'!L1489=0,"",'Data invoice'!M1489)</f>
        <v/>
      </c>
      <c r="D1374" s="284" t="str">
        <f>IF('Data invoice'!M1489=0,"",'Data invoice'!N1489)</f>
        <v/>
      </c>
      <c r="E1374" s="284" t="str">
        <f>IF('Data invoice'!N1489=0,"",'Data invoice'!O1489)</f>
        <v/>
      </c>
      <c r="F1374" s="284" t="str">
        <f>IF('Data invoice'!O1489=0,"",'Data invoice'!P1489)</f>
        <v/>
      </c>
      <c r="G1374" s="284" t="str">
        <f>IF('Data invoice'!P1489=0,"",'Data invoice'!Q1489)</f>
        <v/>
      </c>
      <c r="H1374" s="284" t="str">
        <f>IF('Data invoice'!Q1489=0,"",'Data invoice'!R1489)</f>
        <v/>
      </c>
      <c r="I1374" s="320" t="str">
        <f>IF('Data invoice'!R1489=0,"",'Data invoice'!S1489)</f>
        <v/>
      </c>
      <c r="J1374" s="367" t="str">
        <f>IF('Data invoice'!S1489=0,"",'Data invoice'!T1489)</f>
        <v/>
      </c>
    </row>
    <row r="1375" spans="1:10" ht="15" customHeight="1">
      <c r="A1375" s="284" t="str">
        <f>IF('Data invoice'!J1490=0,"",'Data invoice'!K1490)</f>
        <v/>
      </c>
      <c r="B1375" s="284" t="str">
        <f>IF('Data invoice'!K1490=0,"",'Data invoice'!L1490)</f>
        <v/>
      </c>
      <c r="C1375" s="284" t="str">
        <f>IF('Data invoice'!L1490=0,"",'Data invoice'!M1490)</f>
        <v/>
      </c>
      <c r="D1375" s="284" t="str">
        <f>IF('Data invoice'!M1490=0,"",'Data invoice'!N1490)</f>
        <v/>
      </c>
      <c r="E1375" s="284" t="str">
        <f>IF('Data invoice'!N1490=0,"",'Data invoice'!O1490)</f>
        <v/>
      </c>
      <c r="F1375" s="284" t="str">
        <f>IF('Data invoice'!O1490=0,"",'Data invoice'!P1490)</f>
        <v/>
      </c>
      <c r="G1375" s="284" t="str">
        <f>IF('Data invoice'!P1490=0,"",'Data invoice'!Q1490)</f>
        <v/>
      </c>
      <c r="H1375" s="284" t="str">
        <f>IF('Data invoice'!Q1490=0,"",'Data invoice'!R1490)</f>
        <v/>
      </c>
      <c r="I1375" s="320" t="str">
        <f>IF('Data invoice'!R1490=0,"",'Data invoice'!S1490)</f>
        <v/>
      </c>
      <c r="J1375" s="367" t="str">
        <f>IF('Data invoice'!S1490=0,"",'Data invoice'!T1490)</f>
        <v/>
      </c>
    </row>
    <row r="1376" spans="1:10" ht="15" customHeight="1">
      <c r="A1376" s="284" t="str">
        <f>IF('Data invoice'!J1491=0,"",'Data invoice'!K1491)</f>
        <v/>
      </c>
      <c r="B1376" s="284" t="str">
        <f>IF('Data invoice'!K1491=0,"",'Data invoice'!L1491)</f>
        <v/>
      </c>
      <c r="C1376" s="284" t="str">
        <f>IF('Data invoice'!L1491=0,"",'Data invoice'!M1491)</f>
        <v/>
      </c>
      <c r="D1376" s="284" t="str">
        <f>IF('Data invoice'!M1491=0,"",'Data invoice'!N1491)</f>
        <v/>
      </c>
      <c r="E1376" s="284" t="str">
        <f>IF('Data invoice'!N1491=0,"",'Data invoice'!O1491)</f>
        <v/>
      </c>
      <c r="F1376" s="284" t="str">
        <f>IF('Data invoice'!O1491=0,"",'Data invoice'!P1491)</f>
        <v/>
      </c>
      <c r="G1376" s="284" t="str">
        <f>IF('Data invoice'!P1491=0,"",'Data invoice'!Q1491)</f>
        <v/>
      </c>
      <c r="H1376" s="284" t="str">
        <f>IF('Data invoice'!Q1491=0,"",'Data invoice'!R1491)</f>
        <v/>
      </c>
      <c r="I1376" s="320" t="str">
        <f>IF('Data invoice'!R1491=0,"",'Data invoice'!S1491)</f>
        <v/>
      </c>
      <c r="J1376" s="367" t="str">
        <f>IF('Data invoice'!S1491=0,"",'Data invoice'!T1491)</f>
        <v/>
      </c>
    </row>
    <row r="1377" spans="1:10" ht="15" customHeight="1">
      <c r="A1377" s="284" t="str">
        <f>IF('Data invoice'!J1492=0,"",'Data invoice'!K1492)</f>
        <v/>
      </c>
      <c r="B1377" s="284" t="str">
        <f>IF('Data invoice'!K1492=0,"",'Data invoice'!L1492)</f>
        <v/>
      </c>
      <c r="C1377" s="284" t="str">
        <f>IF('Data invoice'!L1492=0,"",'Data invoice'!M1492)</f>
        <v/>
      </c>
      <c r="D1377" s="284" t="str">
        <f>IF('Data invoice'!M1492=0,"",'Data invoice'!N1492)</f>
        <v/>
      </c>
      <c r="E1377" s="284" t="str">
        <f>IF('Data invoice'!N1492=0,"",'Data invoice'!O1492)</f>
        <v/>
      </c>
      <c r="F1377" s="284" t="str">
        <f>IF('Data invoice'!O1492=0,"",'Data invoice'!P1492)</f>
        <v/>
      </c>
      <c r="G1377" s="284" t="str">
        <f>IF('Data invoice'!P1492=0,"",'Data invoice'!Q1492)</f>
        <v/>
      </c>
      <c r="H1377" s="284" t="str">
        <f>IF('Data invoice'!Q1492=0,"",'Data invoice'!R1492)</f>
        <v/>
      </c>
      <c r="I1377" s="320" t="str">
        <f>IF('Data invoice'!R1492=0,"",'Data invoice'!S1492)</f>
        <v/>
      </c>
      <c r="J1377" s="367" t="str">
        <f>IF('Data invoice'!S1492=0,"",'Data invoice'!T1492)</f>
        <v/>
      </c>
    </row>
    <row r="1378" spans="1:10" ht="15" customHeight="1">
      <c r="A1378" s="284" t="str">
        <f>IF('Data invoice'!J1493=0,"",'Data invoice'!K1493)</f>
        <v/>
      </c>
      <c r="B1378" s="284" t="str">
        <f>IF('Data invoice'!K1493=0,"",'Data invoice'!L1493)</f>
        <v/>
      </c>
      <c r="C1378" s="284" t="str">
        <f>IF('Data invoice'!L1493=0,"",'Data invoice'!M1493)</f>
        <v/>
      </c>
      <c r="D1378" s="284" t="str">
        <f>IF('Data invoice'!M1493=0,"",'Data invoice'!N1493)</f>
        <v/>
      </c>
      <c r="E1378" s="284" t="str">
        <f>IF('Data invoice'!N1493=0,"",'Data invoice'!O1493)</f>
        <v/>
      </c>
      <c r="F1378" s="284" t="str">
        <f>IF('Data invoice'!O1493=0,"",'Data invoice'!P1493)</f>
        <v/>
      </c>
      <c r="G1378" s="284" t="str">
        <f>IF('Data invoice'!P1493=0,"",'Data invoice'!Q1493)</f>
        <v/>
      </c>
      <c r="H1378" s="284" t="str">
        <f>IF('Data invoice'!Q1493=0,"",'Data invoice'!R1493)</f>
        <v/>
      </c>
      <c r="I1378" s="320" t="str">
        <f>IF('Data invoice'!R1493=0,"",'Data invoice'!S1493)</f>
        <v/>
      </c>
      <c r="J1378" s="367" t="str">
        <f>IF('Data invoice'!S1493=0,"",'Data invoice'!T1493)</f>
        <v/>
      </c>
    </row>
    <row r="1379" spans="1:10" ht="15" customHeight="1">
      <c r="A1379" s="284" t="str">
        <f>IF('Data invoice'!J1494=0,"",'Data invoice'!K1494)</f>
        <v/>
      </c>
      <c r="B1379" s="284" t="str">
        <f>IF('Data invoice'!K1494=0,"",'Data invoice'!L1494)</f>
        <v/>
      </c>
      <c r="C1379" s="284" t="str">
        <f>IF('Data invoice'!L1494=0,"",'Data invoice'!M1494)</f>
        <v/>
      </c>
      <c r="D1379" s="284" t="str">
        <f>IF('Data invoice'!M1494=0,"",'Data invoice'!N1494)</f>
        <v/>
      </c>
      <c r="E1379" s="284" t="str">
        <f>IF('Data invoice'!N1494=0,"",'Data invoice'!O1494)</f>
        <v/>
      </c>
      <c r="F1379" s="284" t="str">
        <f>IF('Data invoice'!O1494=0,"",'Data invoice'!P1494)</f>
        <v/>
      </c>
      <c r="G1379" s="284" t="str">
        <f>IF('Data invoice'!P1494=0,"",'Data invoice'!Q1494)</f>
        <v/>
      </c>
      <c r="H1379" s="284" t="str">
        <f>IF('Data invoice'!Q1494=0,"",'Data invoice'!R1494)</f>
        <v/>
      </c>
      <c r="I1379" s="320" t="str">
        <f>IF('Data invoice'!R1494=0,"",'Data invoice'!S1494)</f>
        <v/>
      </c>
      <c r="J1379" s="367" t="str">
        <f>IF('Data invoice'!S1494=0,"",'Data invoice'!T1494)</f>
        <v/>
      </c>
    </row>
    <row r="1380" spans="1:10" ht="15" customHeight="1">
      <c r="A1380" s="284" t="str">
        <f>IF('Data invoice'!J1495=0,"",'Data invoice'!K1495)</f>
        <v/>
      </c>
      <c r="B1380" s="284" t="str">
        <f>IF('Data invoice'!K1495=0,"",'Data invoice'!L1495)</f>
        <v/>
      </c>
      <c r="C1380" s="284" t="str">
        <f>IF('Data invoice'!L1495=0,"",'Data invoice'!M1495)</f>
        <v/>
      </c>
      <c r="D1380" s="284" t="str">
        <f>IF('Data invoice'!M1495=0,"",'Data invoice'!N1495)</f>
        <v/>
      </c>
      <c r="E1380" s="284" t="str">
        <f>IF('Data invoice'!N1495=0,"",'Data invoice'!O1495)</f>
        <v/>
      </c>
      <c r="F1380" s="284" t="str">
        <f>IF('Data invoice'!O1495=0,"",'Data invoice'!P1495)</f>
        <v/>
      </c>
      <c r="G1380" s="284" t="str">
        <f>IF('Data invoice'!P1495=0,"",'Data invoice'!Q1495)</f>
        <v/>
      </c>
      <c r="H1380" s="284" t="str">
        <f>IF('Data invoice'!Q1495=0,"",'Data invoice'!R1495)</f>
        <v/>
      </c>
      <c r="I1380" s="320" t="str">
        <f>IF('Data invoice'!R1495=0,"",'Data invoice'!S1495)</f>
        <v/>
      </c>
      <c r="J1380" s="367" t="str">
        <f>IF('Data invoice'!S1495=0,"",'Data invoice'!T1495)</f>
        <v/>
      </c>
    </row>
    <row r="1381" spans="1:10" ht="15" customHeight="1">
      <c r="A1381" s="284" t="str">
        <f>IF('Data invoice'!J1496=0,"",'Data invoice'!K1496)</f>
        <v/>
      </c>
      <c r="B1381" s="284" t="str">
        <f>IF('Data invoice'!K1496=0,"",'Data invoice'!L1496)</f>
        <v/>
      </c>
      <c r="C1381" s="284" t="str">
        <f>IF('Data invoice'!L1496=0,"",'Data invoice'!M1496)</f>
        <v/>
      </c>
      <c r="D1381" s="284" t="str">
        <f>IF('Data invoice'!M1496=0,"",'Data invoice'!N1496)</f>
        <v/>
      </c>
      <c r="E1381" s="284" t="str">
        <f>IF('Data invoice'!N1496=0,"",'Data invoice'!O1496)</f>
        <v/>
      </c>
      <c r="F1381" s="284" t="str">
        <f>IF('Data invoice'!O1496=0,"",'Data invoice'!P1496)</f>
        <v/>
      </c>
      <c r="G1381" s="284" t="str">
        <f>IF('Data invoice'!P1496=0,"",'Data invoice'!Q1496)</f>
        <v/>
      </c>
      <c r="H1381" s="284" t="str">
        <f>IF('Data invoice'!Q1496=0,"",'Data invoice'!R1496)</f>
        <v/>
      </c>
      <c r="I1381" s="320" t="str">
        <f>IF('Data invoice'!R1496=0,"",'Data invoice'!S1496)</f>
        <v/>
      </c>
      <c r="J1381" s="367" t="str">
        <f>IF('Data invoice'!S1496=0,"",'Data invoice'!T1496)</f>
        <v/>
      </c>
    </row>
    <row r="1382" spans="1:10" ht="15" customHeight="1">
      <c r="A1382" s="284" t="str">
        <f>IF('Data invoice'!J1497=0,"",'Data invoice'!K1497)</f>
        <v/>
      </c>
      <c r="B1382" s="284" t="str">
        <f>IF('Data invoice'!K1497=0,"",'Data invoice'!L1497)</f>
        <v/>
      </c>
      <c r="C1382" s="284" t="str">
        <f>IF('Data invoice'!L1497=0,"",'Data invoice'!M1497)</f>
        <v/>
      </c>
      <c r="D1382" s="284" t="str">
        <f>IF('Data invoice'!M1497=0,"",'Data invoice'!N1497)</f>
        <v/>
      </c>
      <c r="E1382" s="284" t="str">
        <f>IF('Data invoice'!N1497=0,"",'Data invoice'!O1497)</f>
        <v/>
      </c>
      <c r="F1382" s="284" t="str">
        <f>IF('Data invoice'!O1497=0,"",'Data invoice'!P1497)</f>
        <v/>
      </c>
      <c r="G1382" s="284" t="str">
        <f>IF('Data invoice'!P1497=0,"",'Data invoice'!Q1497)</f>
        <v/>
      </c>
      <c r="H1382" s="284" t="str">
        <f>IF('Data invoice'!Q1497=0,"",'Data invoice'!R1497)</f>
        <v/>
      </c>
      <c r="I1382" s="320" t="str">
        <f>IF('Data invoice'!R1497=0,"",'Data invoice'!S1497)</f>
        <v/>
      </c>
      <c r="J1382" s="367" t="str">
        <f>IF('Data invoice'!S1497=0,"",'Data invoice'!T1497)</f>
        <v/>
      </c>
    </row>
    <row r="1383" spans="1:10" ht="15" customHeight="1">
      <c r="A1383" s="284" t="str">
        <f>IF('Data invoice'!J1498=0,"",'Data invoice'!K1498)</f>
        <v/>
      </c>
      <c r="B1383" s="284" t="str">
        <f>IF('Data invoice'!K1498=0,"",'Data invoice'!L1498)</f>
        <v/>
      </c>
      <c r="C1383" s="284" t="str">
        <f>IF('Data invoice'!L1498=0,"",'Data invoice'!M1498)</f>
        <v/>
      </c>
      <c r="D1383" s="284" t="str">
        <f>IF('Data invoice'!M1498=0,"",'Data invoice'!N1498)</f>
        <v/>
      </c>
      <c r="E1383" s="284" t="str">
        <f>IF('Data invoice'!N1498=0,"",'Data invoice'!O1498)</f>
        <v/>
      </c>
      <c r="F1383" s="284" t="str">
        <f>IF('Data invoice'!O1498=0,"",'Data invoice'!P1498)</f>
        <v/>
      </c>
      <c r="G1383" s="284" t="str">
        <f>IF('Data invoice'!P1498=0,"",'Data invoice'!Q1498)</f>
        <v/>
      </c>
      <c r="H1383" s="284" t="str">
        <f>IF('Data invoice'!Q1498=0,"",'Data invoice'!R1498)</f>
        <v/>
      </c>
      <c r="I1383" s="320" t="str">
        <f>IF('Data invoice'!R1498=0,"",'Data invoice'!S1498)</f>
        <v/>
      </c>
      <c r="J1383" s="367" t="str">
        <f>IF('Data invoice'!S1498=0,"",'Data invoice'!T1498)</f>
        <v/>
      </c>
    </row>
    <row r="1384" spans="1:10" ht="15" customHeight="1">
      <c r="A1384" s="284" t="str">
        <f>IF('Data invoice'!J1499=0,"",'Data invoice'!K1499)</f>
        <v/>
      </c>
      <c r="B1384" s="284" t="str">
        <f>IF('Data invoice'!K1499=0,"",'Data invoice'!L1499)</f>
        <v/>
      </c>
      <c r="C1384" s="284" t="str">
        <f>IF('Data invoice'!L1499=0,"",'Data invoice'!M1499)</f>
        <v/>
      </c>
      <c r="D1384" s="284" t="str">
        <f>IF('Data invoice'!M1499=0,"",'Data invoice'!N1499)</f>
        <v/>
      </c>
      <c r="E1384" s="284" t="str">
        <f>IF('Data invoice'!N1499=0,"",'Data invoice'!O1499)</f>
        <v/>
      </c>
      <c r="F1384" s="284" t="str">
        <f>IF('Data invoice'!O1499=0,"",'Data invoice'!P1499)</f>
        <v/>
      </c>
      <c r="G1384" s="284" t="str">
        <f>IF('Data invoice'!P1499=0,"",'Data invoice'!Q1499)</f>
        <v/>
      </c>
      <c r="H1384" s="284" t="str">
        <f>IF('Data invoice'!Q1499=0,"",'Data invoice'!R1499)</f>
        <v/>
      </c>
      <c r="I1384" s="320" t="str">
        <f>IF('Data invoice'!R1499=0,"",'Data invoice'!S1499)</f>
        <v/>
      </c>
      <c r="J1384" s="367" t="str">
        <f>IF('Data invoice'!S1499=0,"",'Data invoice'!T1499)</f>
        <v/>
      </c>
    </row>
    <row r="1385" spans="1:10" ht="15" customHeight="1">
      <c r="A1385" s="284" t="str">
        <f>IF('Data invoice'!J1500=0,"",'Data invoice'!K1500)</f>
        <v/>
      </c>
      <c r="B1385" s="284" t="str">
        <f>IF('Data invoice'!K1500=0,"",'Data invoice'!L1500)</f>
        <v/>
      </c>
      <c r="C1385" s="284" t="str">
        <f>IF('Data invoice'!L1500=0,"",'Data invoice'!M1500)</f>
        <v/>
      </c>
      <c r="D1385" s="284" t="str">
        <f>IF('Data invoice'!M1500=0,"",'Data invoice'!N1500)</f>
        <v/>
      </c>
      <c r="E1385" s="284" t="str">
        <f>IF('Data invoice'!N1500=0,"",'Data invoice'!O1500)</f>
        <v/>
      </c>
      <c r="F1385" s="284" t="str">
        <f>IF('Data invoice'!O1500=0,"",'Data invoice'!P1500)</f>
        <v/>
      </c>
      <c r="G1385" s="284" t="str">
        <f>IF('Data invoice'!P1500=0,"",'Data invoice'!Q1500)</f>
        <v/>
      </c>
      <c r="H1385" s="284" t="str">
        <f>IF('Data invoice'!Q1500=0,"",'Data invoice'!R1500)</f>
        <v/>
      </c>
      <c r="I1385" s="320" t="str">
        <f>IF('Data invoice'!R1500=0,"",'Data invoice'!S1500)</f>
        <v/>
      </c>
      <c r="J1385" s="367" t="str">
        <f>IF('Data invoice'!S1500=0,"",'Data invoice'!T1500)</f>
        <v/>
      </c>
    </row>
    <row r="1386" spans="1:10" ht="15" customHeight="1">
      <c r="A1386" s="284" t="str">
        <f>IF('Data invoice'!J1501=0,"",'Data invoice'!K1501)</f>
        <v/>
      </c>
      <c r="B1386" s="284" t="str">
        <f>IF('Data invoice'!K1501=0,"",'Data invoice'!L1501)</f>
        <v/>
      </c>
      <c r="C1386" s="284" t="str">
        <f>IF('Data invoice'!L1501=0,"",'Data invoice'!M1501)</f>
        <v/>
      </c>
      <c r="D1386" s="284" t="str">
        <f>IF('Data invoice'!M1501=0,"",'Data invoice'!N1501)</f>
        <v/>
      </c>
      <c r="E1386" s="284" t="str">
        <f>IF('Data invoice'!N1501=0,"",'Data invoice'!O1501)</f>
        <v/>
      </c>
      <c r="F1386" s="284" t="str">
        <f>IF('Data invoice'!O1501=0,"",'Data invoice'!P1501)</f>
        <v/>
      </c>
      <c r="G1386" s="284" t="str">
        <f>IF('Data invoice'!P1501=0,"",'Data invoice'!Q1501)</f>
        <v/>
      </c>
      <c r="H1386" s="284" t="str">
        <f>IF('Data invoice'!Q1501=0,"",'Data invoice'!R1501)</f>
        <v/>
      </c>
      <c r="I1386" s="320" t="str">
        <f>IF('Data invoice'!R1501=0,"",'Data invoice'!S1501)</f>
        <v/>
      </c>
      <c r="J1386" s="367" t="str">
        <f>IF('Data invoice'!S1501=0,"",'Data invoice'!T1501)</f>
        <v/>
      </c>
    </row>
    <row r="1387" spans="1:10" ht="15" customHeight="1">
      <c r="A1387" s="284" t="str">
        <f>IF('Data invoice'!J1502=0,"",'Data invoice'!K1502)</f>
        <v/>
      </c>
      <c r="B1387" s="284" t="str">
        <f>IF('Data invoice'!K1502=0,"",'Data invoice'!L1502)</f>
        <v/>
      </c>
      <c r="C1387" s="284" t="str">
        <f>IF('Data invoice'!L1502=0,"",'Data invoice'!M1502)</f>
        <v/>
      </c>
      <c r="D1387" s="284" t="str">
        <f>IF('Data invoice'!M1502=0,"",'Data invoice'!N1502)</f>
        <v/>
      </c>
      <c r="E1387" s="284" t="str">
        <f>IF('Data invoice'!N1502=0,"",'Data invoice'!O1502)</f>
        <v/>
      </c>
      <c r="F1387" s="284" t="str">
        <f>IF('Data invoice'!O1502=0,"",'Data invoice'!P1502)</f>
        <v/>
      </c>
      <c r="G1387" s="284" t="str">
        <f>IF('Data invoice'!P1502=0,"",'Data invoice'!Q1502)</f>
        <v/>
      </c>
      <c r="H1387" s="284" t="str">
        <f>IF('Data invoice'!Q1502=0,"",'Data invoice'!R1502)</f>
        <v/>
      </c>
      <c r="I1387" s="320" t="str">
        <f>IF('Data invoice'!R1502=0,"",'Data invoice'!S1502)</f>
        <v/>
      </c>
      <c r="J1387" s="367" t="str">
        <f>IF('Data invoice'!S1502=0,"",'Data invoice'!T1502)</f>
        <v/>
      </c>
    </row>
    <row r="1388" spans="1:10" ht="15" customHeight="1">
      <c r="A1388" s="284" t="str">
        <f>IF('Data invoice'!J1503=0,"",'Data invoice'!K1503)</f>
        <v/>
      </c>
      <c r="B1388" s="284" t="str">
        <f>IF('Data invoice'!K1503=0,"",'Data invoice'!L1503)</f>
        <v/>
      </c>
      <c r="C1388" s="284" t="str">
        <f>IF('Data invoice'!L1503=0,"",'Data invoice'!M1503)</f>
        <v/>
      </c>
      <c r="D1388" s="284" t="str">
        <f>IF('Data invoice'!M1503=0,"",'Data invoice'!N1503)</f>
        <v/>
      </c>
      <c r="E1388" s="284" t="str">
        <f>IF('Data invoice'!N1503=0,"",'Data invoice'!O1503)</f>
        <v/>
      </c>
      <c r="F1388" s="284" t="str">
        <f>IF('Data invoice'!O1503=0,"",'Data invoice'!P1503)</f>
        <v/>
      </c>
      <c r="G1388" s="284" t="str">
        <f>IF('Data invoice'!P1503=0,"",'Data invoice'!Q1503)</f>
        <v/>
      </c>
      <c r="H1388" s="284" t="str">
        <f>IF('Data invoice'!Q1503=0,"",'Data invoice'!R1503)</f>
        <v/>
      </c>
      <c r="I1388" s="320" t="str">
        <f>IF('Data invoice'!R1503=0,"",'Data invoice'!S1503)</f>
        <v/>
      </c>
      <c r="J1388" s="367" t="str">
        <f>IF('Data invoice'!S1503=0,"",'Data invoice'!T1503)</f>
        <v/>
      </c>
    </row>
    <row r="1389" spans="1:10" ht="15" customHeight="1">
      <c r="A1389" s="284" t="str">
        <f>IF('Data invoice'!J1504=0,"",'Data invoice'!K1504)</f>
        <v/>
      </c>
      <c r="B1389" s="284" t="str">
        <f>IF('Data invoice'!K1504=0,"",'Data invoice'!L1504)</f>
        <v/>
      </c>
      <c r="C1389" s="284" t="str">
        <f>IF('Data invoice'!L1504=0,"",'Data invoice'!M1504)</f>
        <v/>
      </c>
      <c r="D1389" s="284" t="str">
        <f>IF('Data invoice'!M1504=0,"",'Data invoice'!N1504)</f>
        <v/>
      </c>
      <c r="E1389" s="284" t="str">
        <f>IF('Data invoice'!N1504=0,"",'Data invoice'!O1504)</f>
        <v/>
      </c>
      <c r="F1389" s="284" t="str">
        <f>IF('Data invoice'!O1504=0,"",'Data invoice'!P1504)</f>
        <v/>
      </c>
      <c r="G1389" s="284" t="str">
        <f>IF('Data invoice'!P1504=0,"",'Data invoice'!Q1504)</f>
        <v/>
      </c>
      <c r="H1389" s="284" t="str">
        <f>IF('Data invoice'!Q1504=0,"",'Data invoice'!R1504)</f>
        <v/>
      </c>
      <c r="I1389" s="320" t="str">
        <f>IF('Data invoice'!R1504=0,"",'Data invoice'!S1504)</f>
        <v/>
      </c>
      <c r="J1389" s="367" t="str">
        <f>IF('Data invoice'!S1504=0,"",'Data invoice'!T1504)</f>
        <v/>
      </c>
    </row>
    <row r="1390" spans="1:10" ht="15" customHeight="1">
      <c r="A1390" s="284" t="str">
        <f>IF('Data invoice'!J1505=0,"",'Data invoice'!K1505)</f>
        <v/>
      </c>
      <c r="B1390" s="284" t="str">
        <f>IF('Data invoice'!K1505=0,"",'Data invoice'!L1505)</f>
        <v/>
      </c>
      <c r="C1390" s="284" t="str">
        <f>IF('Data invoice'!L1505=0,"",'Data invoice'!M1505)</f>
        <v/>
      </c>
      <c r="D1390" s="284" t="str">
        <f>IF('Data invoice'!M1505=0,"",'Data invoice'!N1505)</f>
        <v/>
      </c>
      <c r="E1390" s="284" t="str">
        <f>IF('Data invoice'!N1505=0,"",'Data invoice'!O1505)</f>
        <v/>
      </c>
      <c r="F1390" s="284" t="str">
        <f>IF('Data invoice'!O1505=0,"",'Data invoice'!P1505)</f>
        <v/>
      </c>
      <c r="G1390" s="284" t="str">
        <f>IF('Data invoice'!P1505=0,"",'Data invoice'!Q1505)</f>
        <v/>
      </c>
      <c r="H1390" s="284" t="str">
        <f>IF('Data invoice'!Q1505=0,"",'Data invoice'!R1505)</f>
        <v/>
      </c>
      <c r="I1390" s="320" t="str">
        <f>IF('Data invoice'!R1505=0,"",'Data invoice'!S1505)</f>
        <v/>
      </c>
      <c r="J1390" s="367" t="str">
        <f>IF('Data invoice'!S1505=0,"",'Data invoice'!T1505)</f>
        <v/>
      </c>
    </row>
    <row r="1391" spans="1:10" ht="15" customHeight="1">
      <c r="A1391" s="284" t="str">
        <f>IF('Data invoice'!J1506=0,"",'Data invoice'!K1506)</f>
        <v/>
      </c>
      <c r="B1391" s="284" t="str">
        <f>IF('Data invoice'!K1506=0,"",'Data invoice'!L1506)</f>
        <v/>
      </c>
      <c r="C1391" s="284" t="str">
        <f>IF('Data invoice'!L1506=0,"",'Data invoice'!M1506)</f>
        <v/>
      </c>
      <c r="D1391" s="284" t="str">
        <f>IF('Data invoice'!M1506=0,"",'Data invoice'!N1506)</f>
        <v/>
      </c>
      <c r="E1391" s="284" t="str">
        <f>IF('Data invoice'!N1506=0,"",'Data invoice'!O1506)</f>
        <v/>
      </c>
      <c r="F1391" s="284" t="str">
        <f>IF('Data invoice'!O1506=0,"",'Data invoice'!P1506)</f>
        <v/>
      </c>
      <c r="G1391" s="284" t="str">
        <f>IF('Data invoice'!P1506=0,"",'Data invoice'!Q1506)</f>
        <v/>
      </c>
      <c r="H1391" s="284" t="str">
        <f>IF('Data invoice'!Q1506=0,"",'Data invoice'!R1506)</f>
        <v/>
      </c>
      <c r="I1391" s="320" t="str">
        <f>IF('Data invoice'!R1506=0,"",'Data invoice'!S1506)</f>
        <v/>
      </c>
      <c r="J1391" s="367" t="str">
        <f>IF('Data invoice'!S1506=0,"",'Data invoice'!T1506)</f>
        <v/>
      </c>
    </row>
    <row r="1392" spans="1:10" ht="15" customHeight="1">
      <c r="A1392" s="284" t="str">
        <f>IF('Data invoice'!J1507=0,"",'Data invoice'!K1507)</f>
        <v/>
      </c>
      <c r="B1392" s="284" t="str">
        <f>IF('Data invoice'!K1507=0,"",'Data invoice'!L1507)</f>
        <v/>
      </c>
      <c r="C1392" s="284" t="str">
        <f>IF('Data invoice'!L1507=0,"",'Data invoice'!M1507)</f>
        <v/>
      </c>
      <c r="D1392" s="284" t="str">
        <f>IF('Data invoice'!M1507=0,"",'Data invoice'!N1507)</f>
        <v/>
      </c>
      <c r="E1392" s="284" t="str">
        <f>IF('Data invoice'!N1507=0,"",'Data invoice'!O1507)</f>
        <v/>
      </c>
      <c r="F1392" s="284" t="str">
        <f>IF('Data invoice'!O1507=0,"",'Data invoice'!P1507)</f>
        <v/>
      </c>
      <c r="G1392" s="284" t="str">
        <f>IF('Data invoice'!P1507=0,"",'Data invoice'!Q1507)</f>
        <v/>
      </c>
      <c r="H1392" s="284" t="str">
        <f>IF('Data invoice'!Q1507=0,"",'Data invoice'!R1507)</f>
        <v/>
      </c>
      <c r="I1392" s="320" t="str">
        <f>IF('Data invoice'!R1507=0,"",'Data invoice'!S1507)</f>
        <v/>
      </c>
      <c r="J1392" s="367" t="str">
        <f>IF('Data invoice'!S1507=0,"",'Data invoice'!T1507)</f>
        <v/>
      </c>
    </row>
    <row r="1393" spans="1:10" ht="15" customHeight="1">
      <c r="A1393" s="284" t="str">
        <f>IF('Data invoice'!J1508=0,"",'Data invoice'!K1508)</f>
        <v/>
      </c>
      <c r="B1393" s="284" t="str">
        <f>IF('Data invoice'!K1508=0,"",'Data invoice'!L1508)</f>
        <v/>
      </c>
      <c r="C1393" s="284" t="str">
        <f>IF('Data invoice'!L1508=0,"",'Data invoice'!M1508)</f>
        <v/>
      </c>
      <c r="D1393" s="284" t="str">
        <f>IF('Data invoice'!M1508=0,"",'Data invoice'!N1508)</f>
        <v/>
      </c>
      <c r="E1393" s="284" t="str">
        <f>IF('Data invoice'!N1508=0,"",'Data invoice'!O1508)</f>
        <v/>
      </c>
      <c r="F1393" s="284" t="str">
        <f>IF('Data invoice'!O1508=0,"",'Data invoice'!P1508)</f>
        <v/>
      </c>
      <c r="G1393" s="284" t="str">
        <f>IF('Data invoice'!P1508=0,"",'Data invoice'!Q1508)</f>
        <v/>
      </c>
      <c r="H1393" s="284" t="str">
        <f>IF('Data invoice'!Q1508=0,"",'Data invoice'!R1508)</f>
        <v/>
      </c>
      <c r="I1393" s="320" t="str">
        <f>IF('Data invoice'!R1508=0,"",'Data invoice'!S1508)</f>
        <v/>
      </c>
      <c r="J1393" s="367" t="str">
        <f>IF('Data invoice'!S1508=0,"",'Data invoice'!T1508)</f>
        <v/>
      </c>
    </row>
    <row r="1394" spans="1:10" ht="15" customHeight="1">
      <c r="A1394" s="284" t="str">
        <f>IF('Data invoice'!J1509=0,"",'Data invoice'!K1509)</f>
        <v/>
      </c>
      <c r="B1394" s="284" t="str">
        <f>IF('Data invoice'!K1509=0,"",'Data invoice'!L1509)</f>
        <v/>
      </c>
      <c r="C1394" s="284" t="str">
        <f>IF('Data invoice'!L1509=0,"",'Data invoice'!M1509)</f>
        <v/>
      </c>
      <c r="D1394" s="284" t="str">
        <f>IF('Data invoice'!M1509=0,"",'Data invoice'!N1509)</f>
        <v/>
      </c>
      <c r="E1394" s="284" t="str">
        <f>IF('Data invoice'!N1509=0,"",'Data invoice'!O1509)</f>
        <v/>
      </c>
      <c r="F1394" s="284" t="str">
        <f>IF('Data invoice'!O1509=0,"",'Data invoice'!P1509)</f>
        <v/>
      </c>
      <c r="G1394" s="284" t="str">
        <f>IF('Data invoice'!P1509=0,"",'Data invoice'!Q1509)</f>
        <v/>
      </c>
      <c r="H1394" s="284" t="str">
        <f>IF('Data invoice'!Q1509=0,"",'Data invoice'!R1509)</f>
        <v/>
      </c>
      <c r="I1394" s="320" t="str">
        <f>IF('Data invoice'!R1509=0,"",'Data invoice'!S1509)</f>
        <v/>
      </c>
      <c r="J1394" s="367" t="str">
        <f>IF('Data invoice'!S1509=0,"",'Data invoice'!T1509)</f>
        <v/>
      </c>
    </row>
    <row r="1395" spans="1:10" ht="15" customHeight="1">
      <c r="A1395" s="284" t="str">
        <f>IF('Data invoice'!J1510=0,"",'Data invoice'!K1510)</f>
        <v/>
      </c>
      <c r="B1395" s="284" t="str">
        <f>IF('Data invoice'!K1510=0,"",'Data invoice'!L1510)</f>
        <v/>
      </c>
      <c r="C1395" s="284" t="str">
        <f>IF('Data invoice'!L1510=0,"",'Data invoice'!M1510)</f>
        <v/>
      </c>
      <c r="D1395" s="284" t="str">
        <f>IF('Data invoice'!M1510=0,"",'Data invoice'!N1510)</f>
        <v/>
      </c>
      <c r="E1395" s="284" t="str">
        <f>IF('Data invoice'!N1510=0,"",'Data invoice'!O1510)</f>
        <v/>
      </c>
      <c r="F1395" s="284" t="str">
        <f>IF('Data invoice'!O1510=0,"",'Data invoice'!P1510)</f>
        <v/>
      </c>
      <c r="G1395" s="284" t="str">
        <f>IF('Data invoice'!P1510=0,"",'Data invoice'!Q1510)</f>
        <v/>
      </c>
      <c r="H1395" s="284" t="str">
        <f>IF('Data invoice'!Q1510=0,"",'Data invoice'!R1510)</f>
        <v/>
      </c>
      <c r="I1395" s="320" t="str">
        <f>IF('Data invoice'!R1510=0,"",'Data invoice'!S1510)</f>
        <v/>
      </c>
      <c r="J1395" s="367" t="str">
        <f>IF('Data invoice'!S1510=0,"",'Data invoice'!T1510)</f>
        <v/>
      </c>
    </row>
    <row r="1396" spans="1:10" ht="15" customHeight="1">
      <c r="A1396" s="284" t="str">
        <f>IF('Data invoice'!J1511=0,"",'Data invoice'!K1511)</f>
        <v/>
      </c>
      <c r="B1396" s="284" t="str">
        <f>IF('Data invoice'!K1511=0,"",'Data invoice'!L1511)</f>
        <v/>
      </c>
      <c r="C1396" s="284" t="str">
        <f>IF('Data invoice'!L1511=0,"",'Data invoice'!M1511)</f>
        <v/>
      </c>
      <c r="D1396" s="284" t="str">
        <f>IF('Data invoice'!M1511=0,"",'Data invoice'!N1511)</f>
        <v/>
      </c>
      <c r="E1396" s="284" t="str">
        <f>IF('Data invoice'!N1511=0,"",'Data invoice'!O1511)</f>
        <v/>
      </c>
      <c r="F1396" s="284" t="str">
        <f>IF('Data invoice'!O1511=0,"",'Data invoice'!P1511)</f>
        <v/>
      </c>
      <c r="G1396" s="284" t="str">
        <f>IF('Data invoice'!P1511=0,"",'Data invoice'!Q1511)</f>
        <v/>
      </c>
      <c r="H1396" s="284" t="str">
        <f>IF('Data invoice'!Q1511=0,"",'Data invoice'!R1511)</f>
        <v/>
      </c>
      <c r="I1396" s="320" t="str">
        <f>IF('Data invoice'!R1511=0,"",'Data invoice'!S1511)</f>
        <v/>
      </c>
      <c r="J1396" s="367" t="str">
        <f>IF('Data invoice'!S1511=0,"",'Data invoice'!T1511)</f>
        <v/>
      </c>
    </row>
    <row r="1397" spans="1:10" ht="15" customHeight="1">
      <c r="A1397" s="284" t="str">
        <f>IF('Data invoice'!J1512=0,"",'Data invoice'!K1512)</f>
        <v/>
      </c>
      <c r="B1397" s="284" t="str">
        <f>IF('Data invoice'!K1512=0,"",'Data invoice'!L1512)</f>
        <v/>
      </c>
      <c r="C1397" s="284" t="str">
        <f>IF('Data invoice'!L1512=0,"",'Data invoice'!M1512)</f>
        <v/>
      </c>
      <c r="D1397" s="284" t="str">
        <f>IF('Data invoice'!M1512=0,"",'Data invoice'!N1512)</f>
        <v/>
      </c>
      <c r="E1397" s="284" t="str">
        <f>IF('Data invoice'!N1512=0,"",'Data invoice'!O1512)</f>
        <v/>
      </c>
      <c r="F1397" s="284" t="str">
        <f>IF('Data invoice'!O1512=0,"",'Data invoice'!P1512)</f>
        <v/>
      </c>
      <c r="G1397" s="284" t="str">
        <f>IF('Data invoice'!P1512=0,"",'Data invoice'!Q1512)</f>
        <v/>
      </c>
      <c r="H1397" s="284" t="str">
        <f>IF('Data invoice'!Q1512=0,"",'Data invoice'!R1512)</f>
        <v/>
      </c>
      <c r="I1397" s="320" t="str">
        <f>IF('Data invoice'!R1512=0,"",'Data invoice'!S1512)</f>
        <v/>
      </c>
      <c r="J1397" s="367" t="str">
        <f>IF('Data invoice'!S1512=0,"",'Data invoice'!T1512)</f>
        <v/>
      </c>
    </row>
    <row r="1398" spans="1:10" ht="15" customHeight="1">
      <c r="A1398" s="284" t="str">
        <f>IF('Data invoice'!J1513=0,"",'Data invoice'!K1513)</f>
        <v/>
      </c>
      <c r="B1398" s="284" t="str">
        <f>IF('Data invoice'!K1513=0,"",'Data invoice'!L1513)</f>
        <v/>
      </c>
      <c r="C1398" s="284" t="str">
        <f>IF('Data invoice'!L1513=0,"",'Data invoice'!M1513)</f>
        <v/>
      </c>
      <c r="D1398" s="284" t="str">
        <f>IF('Data invoice'!M1513=0,"",'Data invoice'!N1513)</f>
        <v/>
      </c>
      <c r="E1398" s="284" t="str">
        <f>IF('Data invoice'!N1513=0,"",'Data invoice'!O1513)</f>
        <v/>
      </c>
      <c r="F1398" s="284" t="str">
        <f>IF('Data invoice'!O1513=0,"",'Data invoice'!P1513)</f>
        <v/>
      </c>
      <c r="G1398" s="284" t="str">
        <f>IF('Data invoice'!P1513=0,"",'Data invoice'!Q1513)</f>
        <v/>
      </c>
      <c r="H1398" s="284" t="str">
        <f>IF('Data invoice'!Q1513=0,"",'Data invoice'!R1513)</f>
        <v/>
      </c>
      <c r="I1398" s="320" t="str">
        <f>IF('Data invoice'!R1513=0,"",'Data invoice'!S1513)</f>
        <v/>
      </c>
      <c r="J1398" s="367" t="str">
        <f>IF('Data invoice'!S1513=0,"",'Data invoice'!T1513)</f>
        <v/>
      </c>
    </row>
    <row r="1399" spans="1:10" ht="15" customHeight="1">
      <c r="A1399" s="284" t="str">
        <f>IF('Data invoice'!J1514=0,"",'Data invoice'!K1514)</f>
        <v/>
      </c>
      <c r="B1399" s="284" t="str">
        <f>IF('Data invoice'!K1514=0,"",'Data invoice'!L1514)</f>
        <v/>
      </c>
      <c r="C1399" s="284" t="str">
        <f>IF('Data invoice'!L1514=0,"",'Data invoice'!M1514)</f>
        <v/>
      </c>
      <c r="D1399" s="284" t="str">
        <f>IF('Data invoice'!M1514=0,"",'Data invoice'!N1514)</f>
        <v/>
      </c>
      <c r="E1399" s="284" t="str">
        <f>IF('Data invoice'!N1514=0,"",'Data invoice'!O1514)</f>
        <v/>
      </c>
      <c r="F1399" s="284" t="str">
        <f>IF('Data invoice'!O1514=0,"",'Data invoice'!P1514)</f>
        <v/>
      </c>
      <c r="G1399" s="284" t="str">
        <f>IF('Data invoice'!P1514=0,"",'Data invoice'!Q1514)</f>
        <v/>
      </c>
      <c r="H1399" s="284" t="str">
        <f>IF('Data invoice'!Q1514=0,"",'Data invoice'!R1514)</f>
        <v/>
      </c>
      <c r="I1399" s="320" t="str">
        <f>IF('Data invoice'!R1514=0,"",'Data invoice'!S1514)</f>
        <v/>
      </c>
      <c r="J1399" s="367" t="str">
        <f>IF('Data invoice'!S1514=0,"",'Data invoice'!T1514)</f>
        <v/>
      </c>
    </row>
    <row r="1400" spans="1:10" ht="15" customHeight="1">
      <c r="A1400" s="284" t="str">
        <f>IF('Data invoice'!J1515=0,"",'Data invoice'!K1515)</f>
        <v/>
      </c>
      <c r="B1400" s="284" t="str">
        <f>IF('Data invoice'!K1515=0,"",'Data invoice'!L1515)</f>
        <v/>
      </c>
      <c r="C1400" s="284" t="str">
        <f>IF('Data invoice'!L1515=0,"",'Data invoice'!M1515)</f>
        <v/>
      </c>
      <c r="D1400" s="284" t="str">
        <f>IF('Data invoice'!M1515=0,"",'Data invoice'!N1515)</f>
        <v/>
      </c>
      <c r="E1400" s="284" t="str">
        <f>IF('Data invoice'!N1515=0,"",'Data invoice'!O1515)</f>
        <v/>
      </c>
      <c r="F1400" s="284" t="str">
        <f>IF('Data invoice'!O1515=0,"",'Data invoice'!P1515)</f>
        <v/>
      </c>
      <c r="G1400" s="284" t="str">
        <f>IF('Data invoice'!P1515=0,"",'Data invoice'!Q1515)</f>
        <v/>
      </c>
      <c r="H1400" s="284" t="str">
        <f>IF('Data invoice'!Q1515=0,"",'Data invoice'!R1515)</f>
        <v/>
      </c>
      <c r="I1400" s="320" t="str">
        <f>IF('Data invoice'!R1515=0,"",'Data invoice'!S1515)</f>
        <v/>
      </c>
      <c r="J1400" s="367" t="str">
        <f>IF('Data invoice'!S1515=0,"",'Data invoice'!T1515)</f>
        <v/>
      </c>
    </row>
    <row r="1401" spans="1:10" ht="15" customHeight="1">
      <c r="A1401" s="284" t="str">
        <f>IF('Data invoice'!J1516=0,"",'Data invoice'!K1516)</f>
        <v/>
      </c>
      <c r="B1401" s="284" t="str">
        <f>IF('Data invoice'!K1516=0,"",'Data invoice'!L1516)</f>
        <v/>
      </c>
      <c r="C1401" s="284" t="str">
        <f>IF('Data invoice'!L1516=0,"",'Data invoice'!M1516)</f>
        <v/>
      </c>
      <c r="D1401" s="284" t="str">
        <f>IF('Data invoice'!M1516=0,"",'Data invoice'!N1516)</f>
        <v/>
      </c>
      <c r="E1401" s="284" t="str">
        <f>IF('Data invoice'!N1516=0,"",'Data invoice'!O1516)</f>
        <v/>
      </c>
      <c r="F1401" s="284" t="str">
        <f>IF('Data invoice'!O1516=0,"",'Data invoice'!P1516)</f>
        <v/>
      </c>
      <c r="G1401" s="284" t="str">
        <f>IF('Data invoice'!P1516=0,"",'Data invoice'!Q1516)</f>
        <v/>
      </c>
      <c r="H1401" s="284" t="str">
        <f>IF('Data invoice'!Q1516=0,"",'Data invoice'!R1516)</f>
        <v/>
      </c>
      <c r="I1401" s="320" t="str">
        <f>IF('Data invoice'!R1516=0,"",'Data invoice'!S1516)</f>
        <v/>
      </c>
      <c r="J1401" s="367" t="str">
        <f>IF('Data invoice'!S1516=0,"",'Data invoice'!T1516)</f>
        <v/>
      </c>
    </row>
    <row r="1402" spans="1:10" ht="15" customHeight="1">
      <c r="A1402" s="284" t="str">
        <f>IF('Data invoice'!J1517=0,"",'Data invoice'!K1517)</f>
        <v/>
      </c>
      <c r="B1402" s="284" t="str">
        <f>IF('Data invoice'!K1517=0,"",'Data invoice'!L1517)</f>
        <v/>
      </c>
      <c r="C1402" s="284" t="str">
        <f>IF('Data invoice'!L1517=0,"",'Data invoice'!M1517)</f>
        <v/>
      </c>
      <c r="D1402" s="284" t="str">
        <f>IF('Data invoice'!M1517=0,"",'Data invoice'!N1517)</f>
        <v/>
      </c>
      <c r="E1402" s="284" t="str">
        <f>IF('Data invoice'!N1517=0,"",'Data invoice'!O1517)</f>
        <v/>
      </c>
      <c r="F1402" s="284" t="str">
        <f>IF('Data invoice'!O1517=0,"",'Data invoice'!P1517)</f>
        <v/>
      </c>
      <c r="G1402" s="284" t="str">
        <f>IF('Data invoice'!P1517=0,"",'Data invoice'!Q1517)</f>
        <v/>
      </c>
      <c r="H1402" s="284" t="str">
        <f>IF('Data invoice'!Q1517=0,"",'Data invoice'!R1517)</f>
        <v/>
      </c>
      <c r="I1402" s="320" t="str">
        <f>IF('Data invoice'!R1517=0,"",'Data invoice'!S1517)</f>
        <v/>
      </c>
      <c r="J1402" s="367" t="str">
        <f>IF('Data invoice'!S1517=0,"",'Data invoice'!T1517)</f>
        <v/>
      </c>
    </row>
    <row r="1403" spans="1:10" ht="15" customHeight="1">
      <c r="A1403" s="284" t="str">
        <f>IF('Data invoice'!J1518=0,"",'Data invoice'!K1518)</f>
        <v/>
      </c>
      <c r="B1403" s="284" t="str">
        <f>IF('Data invoice'!K1518=0,"",'Data invoice'!L1518)</f>
        <v/>
      </c>
      <c r="C1403" s="284" t="str">
        <f>IF('Data invoice'!L1518=0,"",'Data invoice'!M1518)</f>
        <v/>
      </c>
      <c r="D1403" s="284" t="str">
        <f>IF('Data invoice'!M1518=0,"",'Data invoice'!N1518)</f>
        <v/>
      </c>
      <c r="E1403" s="284" t="str">
        <f>IF('Data invoice'!N1518=0,"",'Data invoice'!O1518)</f>
        <v/>
      </c>
      <c r="F1403" s="284" t="str">
        <f>IF('Data invoice'!O1518=0,"",'Data invoice'!P1518)</f>
        <v/>
      </c>
      <c r="G1403" s="284" t="str">
        <f>IF('Data invoice'!P1518=0,"",'Data invoice'!Q1518)</f>
        <v/>
      </c>
      <c r="H1403" s="284" t="str">
        <f>IF('Data invoice'!Q1518=0,"",'Data invoice'!R1518)</f>
        <v/>
      </c>
      <c r="I1403" s="320" t="str">
        <f>IF('Data invoice'!R1518=0,"",'Data invoice'!S1518)</f>
        <v/>
      </c>
      <c r="J1403" s="367" t="str">
        <f>IF('Data invoice'!S1518=0,"",'Data invoice'!T1518)</f>
        <v/>
      </c>
    </row>
    <row r="1404" spans="1:10" ht="15" customHeight="1">
      <c r="A1404" s="284" t="str">
        <f>IF('Data invoice'!J1519=0,"",'Data invoice'!K1519)</f>
        <v/>
      </c>
      <c r="B1404" s="284" t="str">
        <f>IF('Data invoice'!K1519=0,"",'Data invoice'!L1519)</f>
        <v/>
      </c>
      <c r="C1404" s="284" t="str">
        <f>IF('Data invoice'!L1519=0,"",'Data invoice'!M1519)</f>
        <v/>
      </c>
      <c r="D1404" s="284" t="str">
        <f>IF('Data invoice'!M1519=0,"",'Data invoice'!N1519)</f>
        <v/>
      </c>
      <c r="E1404" s="284" t="str">
        <f>IF('Data invoice'!N1519=0,"",'Data invoice'!O1519)</f>
        <v/>
      </c>
      <c r="F1404" s="284" t="str">
        <f>IF('Data invoice'!O1519=0,"",'Data invoice'!P1519)</f>
        <v/>
      </c>
      <c r="G1404" s="284" t="str">
        <f>IF('Data invoice'!P1519=0,"",'Data invoice'!Q1519)</f>
        <v/>
      </c>
      <c r="H1404" s="284" t="str">
        <f>IF('Data invoice'!Q1519=0,"",'Data invoice'!R1519)</f>
        <v/>
      </c>
      <c r="I1404" s="320" t="str">
        <f>IF('Data invoice'!R1519=0,"",'Data invoice'!S1519)</f>
        <v/>
      </c>
      <c r="J1404" s="367" t="str">
        <f>IF('Data invoice'!S1519=0,"",'Data invoice'!T1519)</f>
        <v/>
      </c>
    </row>
    <row r="1405" spans="1:10" ht="15" customHeight="1">
      <c r="A1405" s="284" t="str">
        <f>IF('Data invoice'!J1520=0,"",'Data invoice'!K1520)</f>
        <v/>
      </c>
      <c r="B1405" s="284" t="str">
        <f>IF('Data invoice'!K1520=0,"",'Data invoice'!L1520)</f>
        <v/>
      </c>
      <c r="C1405" s="284" t="str">
        <f>IF('Data invoice'!L1520=0,"",'Data invoice'!M1520)</f>
        <v/>
      </c>
      <c r="D1405" s="284" t="str">
        <f>IF('Data invoice'!M1520=0,"",'Data invoice'!N1520)</f>
        <v/>
      </c>
      <c r="E1405" s="284" t="str">
        <f>IF('Data invoice'!N1520=0,"",'Data invoice'!O1520)</f>
        <v/>
      </c>
      <c r="F1405" s="284" t="str">
        <f>IF('Data invoice'!O1520=0,"",'Data invoice'!P1520)</f>
        <v/>
      </c>
      <c r="G1405" s="284" t="str">
        <f>IF('Data invoice'!P1520=0,"",'Data invoice'!Q1520)</f>
        <v/>
      </c>
      <c r="H1405" s="284" t="str">
        <f>IF('Data invoice'!Q1520=0,"",'Data invoice'!R1520)</f>
        <v/>
      </c>
      <c r="I1405" s="320" t="str">
        <f>IF('Data invoice'!R1520=0,"",'Data invoice'!S1520)</f>
        <v/>
      </c>
      <c r="J1405" s="367" t="str">
        <f>IF('Data invoice'!S1520=0,"",'Data invoice'!T1520)</f>
        <v/>
      </c>
    </row>
    <row r="1406" spans="1:10" ht="15" customHeight="1">
      <c r="A1406" s="284" t="str">
        <f>IF('Data invoice'!J1521=0,"",'Data invoice'!K1521)</f>
        <v/>
      </c>
      <c r="B1406" s="284" t="str">
        <f>IF('Data invoice'!K1521=0,"",'Data invoice'!L1521)</f>
        <v/>
      </c>
      <c r="C1406" s="284" t="str">
        <f>IF('Data invoice'!L1521=0,"",'Data invoice'!M1521)</f>
        <v/>
      </c>
      <c r="D1406" s="284" t="str">
        <f>IF('Data invoice'!M1521=0,"",'Data invoice'!N1521)</f>
        <v/>
      </c>
      <c r="E1406" s="284" t="str">
        <f>IF('Data invoice'!N1521=0,"",'Data invoice'!O1521)</f>
        <v/>
      </c>
      <c r="F1406" s="284" t="str">
        <f>IF('Data invoice'!O1521=0,"",'Data invoice'!P1521)</f>
        <v/>
      </c>
      <c r="G1406" s="284" t="str">
        <f>IF('Data invoice'!P1521=0,"",'Data invoice'!Q1521)</f>
        <v/>
      </c>
      <c r="H1406" s="284" t="str">
        <f>IF('Data invoice'!Q1521=0,"",'Data invoice'!R1521)</f>
        <v/>
      </c>
      <c r="I1406" s="320" t="str">
        <f>IF('Data invoice'!R1521=0,"",'Data invoice'!S1521)</f>
        <v/>
      </c>
      <c r="J1406" s="367" t="str">
        <f>IF('Data invoice'!S1521=0,"",'Data invoice'!T1521)</f>
        <v/>
      </c>
    </row>
    <row r="1407" spans="1:10" ht="15" customHeight="1">
      <c r="A1407" s="284" t="str">
        <f>IF('Data invoice'!J1522=0,"",'Data invoice'!K1522)</f>
        <v/>
      </c>
      <c r="B1407" s="284" t="str">
        <f>IF('Data invoice'!K1522=0,"",'Data invoice'!L1522)</f>
        <v/>
      </c>
      <c r="C1407" s="284" t="str">
        <f>IF('Data invoice'!L1522=0,"",'Data invoice'!M1522)</f>
        <v/>
      </c>
      <c r="D1407" s="284" t="str">
        <f>IF('Data invoice'!M1522=0,"",'Data invoice'!N1522)</f>
        <v/>
      </c>
      <c r="E1407" s="284" t="str">
        <f>IF('Data invoice'!N1522=0,"",'Data invoice'!O1522)</f>
        <v/>
      </c>
      <c r="F1407" s="284" t="str">
        <f>IF('Data invoice'!O1522=0,"",'Data invoice'!P1522)</f>
        <v/>
      </c>
      <c r="G1407" s="284" t="str">
        <f>IF('Data invoice'!P1522=0,"",'Data invoice'!Q1522)</f>
        <v/>
      </c>
      <c r="H1407" s="284" t="str">
        <f>IF('Data invoice'!Q1522=0,"",'Data invoice'!R1522)</f>
        <v/>
      </c>
      <c r="I1407" s="320" t="str">
        <f>IF('Data invoice'!R1522=0,"",'Data invoice'!S1522)</f>
        <v/>
      </c>
      <c r="J1407" s="367" t="str">
        <f>IF('Data invoice'!S1522=0,"",'Data invoice'!T1522)</f>
        <v/>
      </c>
    </row>
    <row r="1408" spans="1:10" ht="15" customHeight="1">
      <c r="A1408" s="284" t="str">
        <f>IF('Data invoice'!J1523=0,"",'Data invoice'!K1523)</f>
        <v/>
      </c>
      <c r="B1408" s="284" t="str">
        <f>IF('Data invoice'!K1523=0,"",'Data invoice'!L1523)</f>
        <v/>
      </c>
      <c r="C1408" s="284" t="str">
        <f>IF('Data invoice'!L1523=0,"",'Data invoice'!M1523)</f>
        <v/>
      </c>
      <c r="D1408" s="284" t="str">
        <f>IF('Data invoice'!M1523=0,"",'Data invoice'!N1523)</f>
        <v/>
      </c>
      <c r="E1408" s="284" t="str">
        <f>IF('Data invoice'!N1523=0,"",'Data invoice'!O1523)</f>
        <v/>
      </c>
      <c r="F1408" s="284" t="str">
        <f>IF('Data invoice'!O1523=0,"",'Data invoice'!P1523)</f>
        <v/>
      </c>
      <c r="G1408" s="284" t="str">
        <f>IF('Data invoice'!P1523=0,"",'Data invoice'!Q1523)</f>
        <v/>
      </c>
      <c r="H1408" s="284" t="str">
        <f>IF('Data invoice'!Q1523=0,"",'Data invoice'!R1523)</f>
        <v/>
      </c>
      <c r="I1408" s="320" t="str">
        <f>IF('Data invoice'!R1523=0,"",'Data invoice'!S1523)</f>
        <v/>
      </c>
      <c r="J1408" s="367" t="str">
        <f>IF('Data invoice'!S1523=0,"",'Data invoice'!T1523)</f>
        <v/>
      </c>
    </row>
    <row r="1409" spans="1:10" ht="15" customHeight="1">
      <c r="A1409" s="284" t="str">
        <f>IF('Data invoice'!J1524=0,"",'Data invoice'!K1524)</f>
        <v/>
      </c>
      <c r="B1409" s="284" t="str">
        <f>IF('Data invoice'!K1524=0,"",'Data invoice'!L1524)</f>
        <v/>
      </c>
      <c r="C1409" s="284" t="str">
        <f>IF('Data invoice'!L1524=0,"",'Data invoice'!M1524)</f>
        <v/>
      </c>
      <c r="D1409" s="284" t="str">
        <f>IF('Data invoice'!M1524=0,"",'Data invoice'!N1524)</f>
        <v/>
      </c>
      <c r="E1409" s="284" t="str">
        <f>IF('Data invoice'!N1524=0,"",'Data invoice'!O1524)</f>
        <v/>
      </c>
      <c r="F1409" s="284" t="str">
        <f>IF('Data invoice'!O1524=0,"",'Data invoice'!P1524)</f>
        <v/>
      </c>
      <c r="G1409" s="284" t="str">
        <f>IF('Data invoice'!P1524=0,"",'Data invoice'!Q1524)</f>
        <v/>
      </c>
      <c r="H1409" s="284" t="str">
        <f>IF('Data invoice'!Q1524=0,"",'Data invoice'!R1524)</f>
        <v/>
      </c>
      <c r="I1409" s="320" t="str">
        <f>IF('Data invoice'!R1524=0,"",'Data invoice'!S1524)</f>
        <v/>
      </c>
      <c r="J1409" s="367" t="str">
        <f>IF('Data invoice'!S1524=0,"",'Data invoice'!T1524)</f>
        <v/>
      </c>
    </row>
    <row r="1410" spans="1:10" ht="15" customHeight="1">
      <c r="A1410" s="284" t="str">
        <f>IF('Data invoice'!J1525=0,"",'Data invoice'!K1525)</f>
        <v/>
      </c>
      <c r="B1410" s="284" t="str">
        <f>IF('Data invoice'!K1525=0,"",'Data invoice'!L1525)</f>
        <v/>
      </c>
      <c r="C1410" s="284" t="str">
        <f>IF('Data invoice'!L1525=0,"",'Data invoice'!M1525)</f>
        <v/>
      </c>
      <c r="D1410" s="284" t="str">
        <f>IF('Data invoice'!M1525=0,"",'Data invoice'!N1525)</f>
        <v/>
      </c>
      <c r="E1410" s="284" t="str">
        <f>IF('Data invoice'!N1525=0,"",'Data invoice'!O1525)</f>
        <v/>
      </c>
      <c r="F1410" s="284" t="str">
        <f>IF('Data invoice'!O1525=0,"",'Data invoice'!P1525)</f>
        <v/>
      </c>
      <c r="G1410" s="284" t="str">
        <f>IF('Data invoice'!P1525=0,"",'Data invoice'!Q1525)</f>
        <v/>
      </c>
      <c r="H1410" s="284" t="str">
        <f>IF('Data invoice'!Q1525=0,"",'Data invoice'!R1525)</f>
        <v/>
      </c>
      <c r="I1410" s="320" t="str">
        <f>IF('Data invoice'!R1525=0,"",'Data invoice'!S1525)</f>
        <v/>
      </c>
      <c r="J1410" s="367" t="str">
        <f>IF('Data invoice'!S1525=0,"",'Data invoice'!T1525)</f>
        <v/>
      </c>
    </row>
    <row r="1411" spans="1:10" ht="15" customHeight="1">
      <c r="A1411" s="284" t="str">
        <f>IF('Data invoice'!J1526=0,"",'Data invoice'!K1526)</f>
        <v/>
      </c>
      <c r="B1411" s="284" t="str">
        <f>IF('Data invoice'!K1526=0,"",'Data invoice'!L1526)</f>
        <v/>
      </c>
      <c r="C1411" s="284" t="str">
        <f>IF('Data invoice'!L1526=0,"",'Data invoice'!M1526)</f>
        <v/>
      </c>
      <c r="D1411" s="284" t="str">
        <f>IF('Data invoice'!M1526=0,"",'Data invoice'!N1526)</f>
        <v/>
      </c>
      <c r="E1411" s="284" t="str">
        <f>IF('Data invoice'!N1526=0,"",'Data invoice'!O1526)</f>
        <v/>
      </c>
      <c r="F1411" s="284" t="str">
        <f>IF('Data invoice'!O1526=0,"",'Data invoice'!P1526)</f>
        <v/>
      </c>
      <c r="G1411" s="284" t="str">
        <f>IF('Data invoice'!P1526=0,"",'Data invoice'!Q1526)</f>
        <v/>
      </c>
      <c r="H1411" s="284" t="str">
        <f>IF('Data invoice'!Q1526=0,"",'Data invoice'!R1526)</f>
        <v/>
      </c>
      <c r="I1411" s="320" t="str">
        <f>IF('Data invoice'!R1526=0,"",'Data invoice'!S1526)</f>
        <v/>
      </c>
      <c r="J1411" s="367" t="str">
        <f>IF('Data invoice'!S1526=0,"",'Data invoice'!T1526)</f>
        <v/>
      </c>
    </row>
    <row r="1412" spans="1:10" ht="15" customHeight="1">
      <c r="A1412" s="284" t="str">
        <f>IF('Data invoice'!J1527=0,"",'Data invoice'!K1527)</f>
        <v/>
      </c>
      <c r="B1412" s="284" t="str">
        <f>IF('Data invoice'!K1527=0,"",'Data invoice'!L1527)</f>
        <v/>
      </c>
      <c r="C1412" s="284" t="str">
        <f>IF('Data invoice'!L1527=0,"",'Data invoice'!M1527)</f>
        <v/>
      </c>
      <c r="D1412" s="284" t="str">
        <f>IF('Data invoice'!M1527=0,"",'Data invoice'!N1527)</f>
        <v/>
      </c>
      <c r="E1412" s="284" t="str">
        <f>IF('Data invoice'!N1527=0,"",'Data invoice'!O1527)</f>
        <v/>
      </c>
      <c r="F1412" s="284" t="str">
        <f>IF('Data invoice'!O1527=0,"",'Data invoice'!P1527)</f>
        <v/>
      </c>
      <c r="G1412" s="284" t="str">
        <f>IF('Data invoice'!P1527=0,"",'Data invoice'!Q1527)</f>
        <v/>
      </c>
      <c r="H1412" s="284" t="str">
        <f>IF('Data invoice'!Q1527=0,"",'Data invoice'!R1527)</f>
        <v/>
      </c>
      <c r="I1412" s="320" t="str">
        <f>IF('Data invoice'!R1527=0,"",'Data invoice'!S1527)</f>
        <v/>
      </c>
      <c r="J1412" s="367" t="str">
        <f>IF('Data invoice'!S1527=0,"",'Data invoice'!T1527)</f>
        <v/>
      </c>
    </row>
    <row r="1413" spans="1:10" ht="15" customHeight="1">
      <c r="A1413" s="284" t="str">
        <f>IF('Data invoice'!J1528=0,"",'Data invoice'!K1528)</f>
        <v/>
      </c>
      <c r="B1413" s="284" t="str">
        <f>IF('Data invoice'!K1528=0,"",'Data invoice'!L1528)</f>
        <v/>
      </c>
      <c r="C1413" s="284" t="str">
        <f>IF('Data invoice'!L1528=0,"",'Data invoice'!M1528)</f>
        <v/>
      </c>
      <c r="D1413" s="284" t="str">
        <f>IF('Data invoice'!M1528=0,"",'Data invoice'!N1528)</f>
        <v/>
      </c>
      <c r="E1413" s="284" t="str">
        <f>IF('Data invoice'!N1528=0,"",'Data invoice'!O1528)</f>
        <v/>
      </c>
      <c r="F1413" s="284" t="str">
        <f>IF('Data invoice'!O1528=0,"",'Data invoice'!P1528)</f>
        <v/>
      </c>
      <c r="G1413" s="284" t="str">
        <f>IF('Data invoice'!P1528=0,"",'Data invoice'!Q1528)</f>
        <v/>
      </c>
      <c r="H1413" s="284" t="str">
        <f>IF('Data invoice'!Q1528=0,"",'Data invoice'!R1528)</f>
        <v/>
      </c>
      <c r="I1413" s="320" t="str">
        <f>IF('Data invoice'!R1528=0,"",'Data invoice'!S1528)</f>
        <v/>
      </c>
      <c r="J1413" s="367" t="str">
        <f>IF('Data invoice'!S1528=0,"",'Data invoice'!T1528)</f>
        <v/>
      </c>
    </row>
    <row r="1414" spans="1:10" ht="15" customHeight="1">
      <c r="A1414" s="284" t="str">
        <f>IF('Data invoice'!J1529=0,"",'Data invoice'!K1529)</f>
        <v/>
      </c>
      <c r="B1414" s="284" t="str">
        <f>IF('Data invoice'!K1529=0,"",'Data invoice'!L1529)</f>
        <v/>
      </c>
      <c r="C1414" s="284" t="str">
        <f>IF('Data invoice'!L1529=0,"",'Data invoice'!M1529)</f>
        <v/>
      </c>
      <c r="D1414" s="284" t="str">
        <f>IF('Data invoice'!M1529=0,"",'Data invoice'!N1529)</f>
        <v/>
      </c>
      <c r="E1414" s="284" t="str">
        <f>IF('Data invoice'!N1529=0,"",'Data invoice'!O1529)</f>
        <v/>
      </c>
      <c r="F1414" s="284" t="str">
        <f>IF('Data invoice'!O1529=0,"",'Data invoice'!P1529)</f>
        <v/>
      </c>
      <c r="G1414" s="284" t="str">
        <f>IF('Data invoice'!P1529=0,"",'Data invoice'!Q1529)</f>
        <v/>
      </c>
      <c r="H1414" s="284" t="str">
        <f>IF('Data invoice'!Q1529=0,"",'Data invoice'!R1529)</f>
        <v/>
      </c>
      <c r="I1414" s="320" t="str">
        <f>IF('Data invoice'!R1529=0,"",'Data invoice'!S1529)</f>
        <v/>
      </c>
      <c r="J1414" s="367" t="str">
        <f>IF('Data invoice'!S1529=0,"",'Data invoice'!T1529)</f>
        <v/>
      </c>
    </row>
    <row r="1415" spans="1:10" ht="15" customHeight="1">
      <c r="A1415" s="284" t="str">
        <f>IF('Data invoice'!J1530=0,"",'Data invoice'!K1530)</f>
        <v/>
      </c>
      <c r="B1415" s="284" t="str">
        <f>IF('Data invoice'!K1530=0,"",'Data invoice'!L1530)</f>
        <v/>
      </c>
      <c r="C1415" s="284" t="str">
        <f>IF('Data invoice'!L1530=0,"",'Data invoice'!M1530)</f>
        <v/>
      </c>
      <c r="D1415" s="284" t="str">
        <f>IF('Data invoice'!M1530=0,"",'Data invoice'!N1530)</f>
        <v/>
      </c>
      <c r="E1415" s="284" t="str">
        <f>IF('Data invoice'!N1530=0,"",'Data invoice'!O1530)</f>
        <v/>
      </c>
      <c r="F1415" s="284" t="str">
        <f>IF('Data invoice'!O1530=0,"",'Data invoice'!P1530)</f>
        <v/>
      </c>
      <c r="G1415" s="284" t="str">
        <f>IF('Data invoice'!P1530=0,"",'Data invoice'!Q1530)</f>
        <v/>
      </c>
      <c r="H1415" s="284" t="str">
        <f>IF('Data invoice'!Q1530=0,"",'Data invoice'!R1530)</f>
        <v/>
      </c>
      <c r="I1415" s="320" t="str">
        <f>IF('Data invoice'!R1530=0,"",'Data invoice'!S1530)</f>
        <v/>
      </c>
      <c r="J1415" s="367" t="str">
        <f>IF('Data invoice'!S1530=0,"",'Data invoice'!T1530)</f>
        <v/>
      </c>
    </row>
    <row r="1416" spans="1:10" ht="15" customHeight="1">
      <c r="A1416" s="284" t="str">
        <f>IF('Data invoice'!J1531=0,"",'Data invoice'!K1531)</f>
        <v/>
      </c>
      <c r="B1416" s="284" t="str">
        <f>IF('Data invoice'!K1531=0,"",'Data invoice'!L1531)</f>
        <v/>
      </c>
      <c r="C1416" s="284" t="str">
        <f>IF('Data invoice'!L1531=0,"",'Data invoice'!M1531)</f>
        <v/>
      </c>
      <c r="D1416" s="284" t="str">
        <f>IF('Data invoice'!M1531=0,"",'Data invoice'!N1531)</f>
        <v/>
      </c>
      <c r="E1416" s="284" t="str">
        <f>IF('Data invoice'!N1531=0,"",'Data invoice'!O1531)</f>
        <v/>
      </c>
      <c r="F1416" s="284" t="str">
        <f>IF('Data invoice'!O1531=0,"",'Data invoice'!P1531)</f>
        <v/>
      </c>
      <c r="G1416" s="284" t="str">
        <f>IF('Data invoice'!P1531=0,"",'Data invoice'!Q1531)</f>
        <v/>
      </c>
      <c r="H1416" s="284" t="str">
        <f>IF('Data invoice'!Q1531=0,"",'Data invoice'!R1531)</f>
        <v/>
      </c>
      <c r="I1416" s="320" t="str">
        <f>IF('Data invoice'!R1531=0,"",'Data invoice'!S1531)</f>
        <v/>
      </c>
      <c r="J1416" s="367" t="str">
        <f>IF('Data invoice'!S1531=0,"",'Data invoice'!T1531)</f>
        <v/>
      </c>
    </row>
    <row r="1417" spans="1:10" ht="15" customHeight="1">
      <c r="A1417" s="284" t="str">
        <f>IF('Data invoice'!J1532=0,"",'Data invoice'!K1532)</f>
        <v/>
      </c>
      <c r="B1417" s="284" t="str">
        <f>IF('Data invoice'!K1532=0,"",'Data invoice'!L1532)</f>
        <v/>
      </c>
      <c r="C1417" s="284" t="str">
        <f>IF('Data invoice'!L1532=0,"",'Data invoice'!M1532)</f>
        <v/>
      </c>
      <c r="D1417" s="284" t="str">
        <f>IF('Data invoice'!M1532=0,"",'Data invoice'!N1532)</f>
        <v/>
      </c>
      <c r="E1417" s="284" t="str">
        <f>IF('Data invoice'!N1532=0,"",'Data invoice'!O1532)</f>
        <v/>
      </c>
      <c r="F1417" s="284" t="str">
        <f>IF('Data invoice'!O1532=0,"",'Data invoice'!P1532)</f>
        <v/>
      </c>
      <c r="G1417" s="284" t="str">
        <f>IF('Data invoice'!P1532=0,"",'Data invoice'!Q1532)</f>
        <v/>
      </c>
      <c r="H1417" s="284" t="str">
        <f>IF('Data invoice'!Q1532=0,"",'Data invoice'!R1532)</f>
        <v/>
      </c>
      <c r="I1417" s="320" t="str">
        <f>IF('Data invoice'!R1532=0,"",'Data invoice'!S1532)</f>
        <v/>
      </c>
      <c r="J1417" s="367" t="str">
        <f>IF('Data invoice'!S1532=0,"",'Data invoice'!T1532)</f>
        <v/>
      </c>
    </row>
    <row r="1418" spans="1:10" ht="15" customHeight="1">
      <c r="A1418" s="284" t="str">
        <f>IF('Data invoice'!J1533=0,"",'Data invoice'!K1533)</f>
        <v/>
      </c>
      <c r="B1418" s="284" t="str">
        <f>IF('Data invoice'!K1533=0,"",'Data invoice'!L1533)</f>
        <v/>
      </c>
      <c r="C1418" s="284" t="str">
        <f>IF('Data invoice'!L1533=0,"",'Data invoice'!M1533)</f>
        <v/>
      </c>
      <c r="D1418" s="284" t="str">
        <f>IF('Data invoice'!M1533=0,"",'Data invoice'!N1533)</f>
        <v/>
      </c>
      <c r="E1418" s="284" t="str">
        <f>IF('Data invoice'!N1533=0,"",'Data invoice'!O1533)</f>
        <v/>
      </c>
      <c r="F1418" s="284" t="str">
        <f>IF('Data invoice'!O1533=0,"",'Data invoice'!P1533)</f>
        <v/>
      </c>
      <c r="G1418" s="284" t="str">
        <f>IF('Data invoice'!P1533=0,"",'Data invoice'!Q1533)</f>
        <v/>
      </c>
      <c r="H1418" s="284" t="str">
        <f>IF('Data invoice'!Q1533=0,"",'Data invoice'!R1533)</f>
        <v/>
      </c>
      <c r="I1418" s="320" t="str">
        <f>IF('Data invoice'!R1533=0,"",'Data invoice'!S1533)</f>
        <v/>
      </c>
      <c r="J1418" s="367" t="str">
        <f>IF('Data invoice'!S1533=0,"",'Data invoice'!T1533)</f>
        <v/>
      </c>
    </row>
    <row r="1419" spans="1:10" ht="15" customHeight="1">
      <c r="A1419" s="284" t="str">
        <f>IF('Data invoice'!J1534=0,"",'Data invoice'!K1534)</f>
        <v/>
      </c>
      <c r="B1419" s="284" t="str">
        <f>IF('Data invoice'!K1534=0,"",'Data invoice'!L1534)</f>
        <v/>
      </c>
      <c r="C1419" s="284" t="str">
        <f>IF('Data invoice'!L1534=0,"",'Data invoice'!M1534)</f>
        <v/>
      </c>
      <c r="D1419" s="284" t="str">
        <f>IF('Data invoice'!M1534=0,"",'Data invoice'!N1534)</f>
        <v/>
      </c>
      <c r="E1419" s="284" t="str">
        <f>IF('Data invoice'!N1534=0,"",'Data invoice'!O1534)</f>
        <v/>
      </c>
      <c r="F1419" s="284" t="str">
        <f>IF('Data invoice'!O1534=0,"",'Data invoice'!P1534)</f>
        <v/>
      </c>
      <c r="G1419" s="284" t="str">
        <f>IF('Data invoice'!P1534=0,"",'Data invoice'!Q1534)</f>
        <v/>
      </c>
      <c r="H1419" s="284" t="str">
        <f>IF('Data invoice'!Q1534=0,"",'Data invoice'!R1534)</f>
        <v/>
      </c>
      <c r="I1419" s="320" t="str">
        <f>IF('Data invoice'!R1534=0,"",'Data invoice'!S1534)</f>
        <v/>
      </c>
      <c r="J1419" s="367" t="str">
        <f>IF('Data invoice'!S1534=0,"",'Data invoice'!T1534)</f>
        <v/>
      </c>
    </row>
    <row r="1420" spans="1:10" ht="15" customHeight="1">
      <c r="A1420" s="284" t="str">
        <f>IF('Data invoice'!J1535=0,"",'Data invoice'!K1535)</f>
        <v/>
      </c>
      <c r="B1420" s="284" t="str">
        <f>IF('Data invoice'!K1535=0,"",'Data invoice'!L1535)</f>
        <v/>
      </c>
      <c r="C1420" s="284" t="str">
        <f>IF('Data invoice'!L1535=0,"",'Data invoice'!M1535)</f>
        <v/>
      </c>
      <c r="D1420" s="284" t="str">
        <f>IF('Data invoice'!M1535=0,"",'Data invoice'!N1535)</f>
        <v/>
      </c>
      <c r="E1420" s="284" t="str">
        <f>IF('Data invoice'!N1535=0,"",'Data invoice'!O1535)</f>
        <v/>
      </c>
      <c r="F1420" s="284" t="str">
        <f>IF('Data invoice'!O1535=0,"",'Data invoice'!P1535)</f>
        <v/>
      </c>
      <c r="G1420" s="284" t="str">
        <f>IF('Data invoice'!P1535=0,"",'Data invoice'!Q1535)</f>
        <v/>
      </c>
      <c r="H1420" s="284" t="str">
        <f>IF('Data invoice'!Q1535=0,"",'Data invoice'!R1535)</f>
        <v/>
      </c>
      <c r="I1420" s="320" t="str">
        <f>IF('Data invoice'!R1535=0,"",'Data invoice'!S1535)</f>
        <v/>
      </c>
      <c r="J1420" s="367" t="str">
        <f>IF('Data invoice'!S1535=0,"",'Data invoice'!T1535)</f>
        <v/>
      </c>
    </row>
    <row r="1421" spans="1:10" ht="15" customHeight="1">
      <c r="A1421" s="284" t="str">
        <f>IF('Data invoice'!J1536=0,"",'Data invoice'!K1536)</f>
        <v/>
      </c>
      <c r="B1421" s="284" t="str">
        <f>IF('Data invoice'!K1536=0,"",'Data invoice'!L1536)</f>
        <v/>
      </c>
      <c r="C1421" s="284" t="str">
        <f>IF('Data invoice'!L1536=0,"",'Data invoice'!M1536)</f>
        <v/>
      </c>
      <c r="D1421" s="284" t="str">
        <f>IF('Data invoice'!M1536=0,"",'Data invoice'!N1536)</f>
        <v/>
      </c>
      <c r="E1421" s="284" t="str">
        <f>IF('Data invoice'!N1536=0,"",'Data invoice'!O1536)</f>
        <v/>
      </c>
      <c r="F1421" s="284" t="str">
        <f>IF('Data invoice'!O1536=0,"",'Data invoice'!P1536)</f>
        <v/>
      </c>
      <c r="G1421" s="284" t="str">
        <f>IF('Data invoice'!P1536=0,"",'Data invoice'!Q1536)</f>
        <v/>
      </c>
      <c r="H1421" s="284" t="str">
        <f>IF('Data invoice'!Q1536=0,"",'Data invoice'!R1536)</f>
        <v/>
      </c>
      <c r="I1421" s="320" t="str">
        <f>IF('Data invoice'!R1536=0,"",'Data invoice'!S1536)</f>
        <v/>
      </c>
      <c r="J1421" s="367" t="str">
        <f>IF('Data invoice'!S1536=0,"",'Data invoice'!T1536)</f>
        <v/>
      </c>
    </row>
    <row r="1422" spans="1:10" ht="15" customHeight="1">
      <c r="A1422" s="284" t="str">
        <f>IF('Data invoice'!J1537=0,"",'Data invoice'!K1537)</f>
        <v/>
      </c>
      <c r="B1422" s="284" t="str">
        <f>IF('Data invoice'!K1537=0,"",'Data invoice'!L1537)</f>
        <v/>
      </c>
      <c r="C1422" s="284" t="str">
        <f>IF('Data invoice'!L1537=0,"",'Data invoice'!M1537)</f>
        <v/>
      </c>
      <c r="D1422" s="284" t="str">
        <f>IF('Data invoice'!M1537=0,"",'Data invoice'!N1537)</f>
        <v/>
      </c>
      <c r="E1422" s="284" t="str">
        <f>IF('Data invoice'!N1537=0,"",'Data invoice'!O1537)</f>
        <v/>
      </c>
      <c r="F1422" s="284" t="str">
        <f>IF('Data invoice'!O1537=0,"",'Data invoice'!P1537)</f>
        <v/>
      </c>
      <c r="G1422" s="284" t="str">
        <f>IF('Data invoice'!P1537=0,"",'Data invoice'!Q1537)</f>
        <v/>
      </c>
      <c r="H1422" s="284" t="str">
        <f>IF('Data invoice'!Q1537=0,"",'Data invoice'!R1537)</f>
        <v/>
      </c>
      <c r="I1422" s="320" t="str">
        <f>IF('Data invoice'!R1537=0,"",'Data invoice'!S1537)</f>
        <v/>
      </c>
      <c r="J1422" s="367" t="str">
        <f>IF('Data invoice'!S1537=0,"",'Data invoice'!T1537)</f>
        <v/>
      </c>
    </row>
    <row r="1423" spans="1:10" ht="15" customHeight="1">
      <c r="A1423" s="284" t="str">
        <f>IF('Data invoice'!J1538=0,"",'Data invoice'!K1538)</f>
        <v/>
      </c>
      <c r="B1423" s="284" t="str">
        <f>IF('Data invoice'!K1538=0,"",'Data invoice'!L1538)</f>
        <v/>
      </c>
      <c r="C1423" s="284" t="str">
        <f>IF('Data invoice'!L1538=0,"",'Data invoice'!M1538)</f>
        <v/>
      </c>
      <c r="D1423" s="284" t="str">
        <f>IF('Data invoice'!M1538=0,"",'Data invoice'!N1538)</f>
        <v/>
      </c>
      <c r="E1423" s="284" t="str">
        <f>IF('Data invoice'!N1538=0,"",'Data invoice'!O1538)</f>
        <v/>
      </c>
      <c r="F1423" s="284" t="str">
        <f>IF('Data invoice'!O1538=0,"",'Data invoice'!P1538)</f>
        <v/>
      </c>
      <c r="G1423" s="284" t="str">
        <f>IF('Data invoice'!P1538=0,"",'Data invoice'!Q1538)</f>
        <v/>
      </c>
      <c r="H1423" s="284" t="str">
        <f>IF('Data invoice'!Q1538=0,"",'Data invoice'!R1538)</f>
        <v/>
      </c>
      <c r="I1423" s="320" t="str">
        <f>IF('Data invoice'!R1538=0,"",'Data invoice'!S1538)</f>
        <v/>
      </c>
      <c r="J1423" s="367" t="str">
        <f>IF('Data invoice'!S1538=0,"",'Data invoice'!T1538)</f>
        <v/>
      </c>
    </row>
    <row r="1424" spans="1:10" ht="15" customHeight="1">
      <c r="A1424" s="284" t="str">
        <f>IF('Data invoice'!J1539=0,"",'Data invoice'!K1539)</f>
        <v/>
      </c>
      <c r="B1424" s="284" t="str">
        <f>IF('Data invoice'!K1539=0,"",'Data invoice'!L1539)</f>
        <v/>
      </c>
      <c r="C1424" s="284" t="str">
        <f>IF('Data invoice'!L1539=0,"",'Data invoice'!M1539)</f>
        <v/>
      </c>
      <c r="D1424" s="284" t="str">
        <f>IF('Data invoice'!M1539=0,"",'Data invoice'!N1539)</f>
        <v/>
      </c>
      <c r="E1424" s="284" t="str">
        <f>IF('Data invoice'!N1539=0,"",'Data invoice'!O1539)</f>
        <v/>
      </c>
      <c r="F1424" s="284" t="str">
        <f>IF('Data invoice'!O1539=0,"",'Data invoice'!P1539)</f>
        <v/>
      </c>
      <c r="G1424" s="284" t="str">
        <f>IF('Data invoice'!P1539=0,"",'Data invoice'!Q1539)</f>
        <v/>
      </c>
      <c r="H1424" s="284" t="str">
        <f>IF('Data invoice'!Q1539=0,"",'Data invoice'!R1539)</f>
        <v/>
      </c>
      <c r="I1424" s="320" t="str">
        <f>IF('Data invoice'!R1539=0,"",'Data invoice'!S1539)</f>
        <v/>
      </c>
      <c r="J1424" s="367" t="str">
        <f>IF('Data invoice'!S1539=0,"",'Data invoice'!T1539)</f>
        <v/>
      </c>
    </row>
    <row r="1425" spans="1:10" ht="15" customHeight="1">
      <c r="A1425" s="284" t="str">
        <f>IF('Data invoice'!J1540=0,"",'Data invoice'!K1540)</f>
        <v/>
      </c>
      <c r="B1425" s="284" t="str">
        <f>IF('Data invoice'!K1540=0,"",'Data invoice'!L1540)</f>
        <v/>
      </c>
      <c r="C1425" s="284" t="str">
        <f>IF('Data invoice'!L1540=0,"",'Data invoice'!M1540)</f>
        <v/>
      </c>
      <c r="D1425" s="284" t="str">
        <f>IF('Data invoice'!M1540=0,"",'Data invoice'!N1540)</f>
        <v/>
      </c>
      <c r="E1425" s="284" t="str">
        <f>IF('Data invoice'!N1540=0,"",'Data invoice'!O1540)</f>
        <v/>
      </c>
      <c r="F1425" s="284" t="str">
        <f>IF('Data invoice'!O1540=0,"",'Data invoice'!P1540)</f>
        <v/>
      </c>
      <c r="G1425" s="284" t="str">
        <f>IF('Data invoice'!P1540=0,"",'Data invoice'!Q1540)</f>
        <v/>
      </c>
      <c r="H1425" s="284" t="str">
        <f>IF('Data invoice'!Q1540=0,"",'Data invoice'!R1540)</f>
        <v/>
      </c>
      <c r="I1425" s="320" t="str">
        <f>IF('Data invoice'!R1540=0,"",'Data invoice'!S1540)</f>
        <v/>
      </c>
      <c r="J1425" s="367" t="str">
        <f>IF('Data invoice'!S1540=0,"",'Data invoice'!T1540)</f>
        <v/>
      </c>
    </row>
    <row r="1426" spans="1:10" ht="15" customHeight="1">
      <c r="A1426" s="284" t="str">
        <f>IF('Data invoice'!J1541=0,"",'Data invoice'!K1541)</f>
        <v/>
      </c>
      <c r="B1426" s="284" t="str">
        <f>IF('Data invoice'!K1541=0,"",'Data invoice'!L1541)</f>
        <v/>
      </c>
      <c r="C1426" s="284" t="str">
        <f>IF('Data invoice'!L1541=0,"",'Data invoice'!M1541)</f>
        <v/>
      </c>
      <c r="D1426" s="284" t="str">
        <f>IF('Data invoice'!M1541=0,"",'Data invoice'!N1541)</f>
        <v/>
      </c>
      <c r="E1426" s="284" t="str">
        <f>IF('Data invoice'!N1541=0,"",'Data invoice'!O1541)</f>
        <v/>
      </c>
      <c r="F1426" s="284" t="str">
        <f>IF('Data invoice'!O1541=0,"",'Data invoice'!P1541)</f>
        <v/>
      </c>
      <c r="G1426" s="284" t="str">
        <f>IF('Data invoice'!P1541=0,"",'Data invoice'!Q1541)</f>
        <v/>
      </c>
      <c r="H1426" s="284" t="str">
        <f>IF('Data invoice'!Q1541=0,"",'Data invoice'!R1541)</f>
        <v/>
      </c>
      <c r="I1426" s="320" t="str">
        <f>IF('Data invoice'!R1541=0,"",'Data invoice'!S1541)</f>
        <v/>
      </c>
      <c r="J1426" s="367" t="str">
        <f>IF('Data invoice'!S1541=0,"",'Data invoice'!T1541)</f>
        <v/>
      </c>
    </row>
    <row r="1427" spans="1:10" ht="15" customHeight="1">
      <c r="A1427" s="284" t="str">
        <f>IF('Data invoice'!J1542=0,"",'Data invoice'!K1542)</f>
        <v/>
      </c>
      <c r="B1427" s="284" t="str">
        <f>IF('Data invoice'!K1542=0,"",'Data invoice'!L1542)</f>
        <v/>
      </c>
      <c r="C1427" s="284" t="str">
        <f>IF('Data invoice'!L1542=0,"",'Data invoice'!M1542)</f>
        <v/>
      </c>
      <c r="D1427" s="284" t="str">
        <f>IF('Data invoice'!M1542=0,"",'Data invoice'!N1542)</f>
        <v/>
      </c>
      <c r="E1427" s="284" t="str">
        <f>IF('Data invoice'!N1542=0,"",'Data invoice'!O1542)</f>
        <v/>
      </c>
      <c r="F1427" s="284" t="str">
        <f>IF('Data invoice'!O1542=0,"",'Data invoice'!P1542)</f>
        <v/>
      </c>
      <c r="G1427" s="284" t="str">
        <f>IF('Data invoice'!P1542=0,"",'Data invoice'!Q1542)</f>
        <v/>
      </c>
      <c r="H1427" s="284" t="str">
        <f>IF('Data invoice'!Q1542=0,"",'Data invoice'!R1542)</f>
        <v/>
      </c>
      <c r="I1427" s="320" t="str">
        <f>IF('Data invoice'!R1542=0,"",'Data invoice'!S1542)</f>
        <v/>
      </c>
      <c r="J1427" s="367" t="str">
        <f>IF('Data invoice'!S1542=0,"",'Data invoice'!T1542)</f>
        <v/>
      </c>
    </row>
    <row r="1428" spans="1:10" ht="15" customHeight="1">
      <c r="A1428" s="284" t="str">
        <f>IF('Data invoice'!J1543=0,"",'Data invoice'!K1543)</f>
        <v/>
      </c>
      <c r="B1428" s="284" t="str">
        <f>IF('Data invoice'!K1543=0,"",'Data invoice'!L1543)</f>
        <v/>
      </c>
      <c r="C1428" s="284" t="str">
        <f>IF('Data invoice'!L1543=0,"",'Data invoice'!M1543)</f>
        <v/>
      </c>
      <c r="D1428" s="284" t="str">
        <f>IF('Data invoice'!M1543=0,"",'Data invoice'!N1543)</f>
        <v/>
      </c>
      <c r="E1428" s="284" t="str">
        <f>IF('Data invoice'!N1543=0,"",'Data invoice'!O1543)</f>
        <v/>
      </c>
      <c r="F1428" s="284" t="str">
        <f>IF('Data invoice'!O1543=0,"",'Data invoice'!P1543)</f>
        <v/>
      </c>
      <c r="G1428" s="284" t="str">
        <f>IF('Data invoice'!P1543=0,"",'Data invoice'!Q1543)</f>
        <v/>
      </c>
      <c r="H1428" s="284" t="str">
        <f>IF('Data invoice'!Q1543=0,"",'Data invoice'!R1543)</f>
        <v/>
      </c>
      <c r="I1428" s="320" t="str">
        <f>IF('Data invoice'!R1543=0,"",'Data invoice'!S1543)</f>
        <v/>
      </c>
      <c r="J1428" s="367" t="str">
        <f>IF('Data invoice'!S1543=0,"",'Data invoice'!T1543)</f>
        <v/>
      </c>
    </row>
    <row r="1429" spans="1:10" ht="15" customHeight="1">
      <c r="A1429" s="284" t="str">
        <f>IF('Data invoice'!J1544=0,"",'Data invoice'!K1544)</f>
        <v/>
      </c>
      <c r="B1429" s="284" t="str">
        <f>IF('Data invoice'!K1544=0,"",'Data invoice'!L1544)</f>
        <v/>
      </c>
      <c r="C1429" s="284" t="str">
        <f>IF('Data invoice'!L1544=0,"",'Data invoice'!M1544)</f>
        <v/>
      </c>
      <c r="D1429" s="284" t="str">
        <f>IF('Data invoice'!M1544=0,"",'Data invoice'!N1544)</f>
        <v/>
      </c>
      <c r="E1429" s="284" t="str">
        <f>IF('Data invoice'!N1544=0,"",'Data invoice'!O1544)</f>
        <v/>
      </c>
      <c r="F1429" s="284" t="str">
        <f>IF('Data invoice'!O1544=0,"",'Data invoice'!P1544)</f>
        <v/>
      </c>
      <c r="G1429" s="284" t="str">
        <f>IF('Data invoice'!P1544=0,"",'Data invoice'!Q1544)</f>
        <v/>
      </c>
      <c r="H1429" s="284" t="str">
        <f>IF('Data invoice'!Q1544=0,"",'Data invoice'!R1544)</f>
        <v/>
      </c>
      <c r="I1429" s="320" t="str">
        <f>IF('Data invoice'!R1544=0,"",'Data invoice'!S1544)</f>
        <v/>
      </c>
      <c r="J1429" s="367" t="str">
        <f>IF('Data invoice'!S1544=0,"",'Data invoice'!T1544)</f>
        <v/>
      </c>
    </row>
    <row r="1430" spans="1:10" ht="15" customHeight="1">
      <c r="A1430" s="284" t="str">
        <f>IF('Data invoice'!J1545=0,"",'Data invoice'!K1545)</f>
        <v/>
      </c>
      <c r="B1430" s="284" t="str">
        <f>IF('Data invoice'!K1545=0,"",'Data invoice'!L1545)</f>
        <v/>
      </c>
      <c r="C1430" s="284" t="str">
        <f>IF('Data invoice'!L1545=0,"",'Data invoice'!M1545)</f>
        <v/>
      </c>
      <c r="D1430" s="284" t="str">
        <f>IF('Data invoice'!M1545=0,"",'Data invoice'!N1545)</f>
        <v/>
      </c>
      <c r="E1430" s="284" t="str">
        <f>IF('Data invoice'!N1545=0,"",'Data invoice'!O1545)</f>
        <v/>
      </c>
      <c r="F1430" s="284" t="str">
        <f>IF('Data invoice'!O1545=0,"",'Data invoice'!P1545)</f>
        <v/>
      </c>
      <c r="G1430" s="284" t="str">
        <f>IF('Data invoice'!P1545=0,"",'Data invoice'!Q1545)</f>
        <v/>
      </c>
      <c r="H1430" s="284" t="str">
        <f>IF('Data invoice'!Q1545=0,"",'Data invoice'!R1545)</f>
        <v/>
      </c>
      <c r="I1430" s="320" t="str">
        <f>IF('Data invoice'!R1545=0,"",'Data invoice'!S1545)</f>
        <v/>
      </c>
      <c r="J1430" s="367" t="str">
        <f>IF('Data invoice'!S1545=0,"",'Data invoice'!T1545)</f>
        <v/>
      </c>
    </row>
    <row r="1431" spans="1:10" ht="15" customHeight="1">
      <c r="A1431" s="284" t="str">
        <f>IF('Data invoice'!J1546=0,"",'Data invoice'!K1546)</f>
        <v/>
      </c>
      <c r="B1431" s="284" t="str">
        <f>IF('Data invoice'!K1546=0,"",'Data invoice'!L1546)</f>
        <v/>
      </c>
      <c r="C1431" s="284" t="str">
        <f>IF('Data invoice'!L1546=0,"",'Data invoice'!M1546)</f>
        <v/>
      </c>
      <c r="D1431" s="284" t="str">
        <f>IF('Data invoice'!M1546=0,"",'Data invoice'!N1546)</f>
        <v/>
      </c>
      <c r="E1431" s="284" t="str">
        <f>IF('Data invoice'!N1546=0,"",'Data invoice'!O1546)</f>
        <v/>
      </c>
      <c r="F1431" s="284" t="str">
        <f>IF('Data invoice'!O1546=0,"",'Data invoice'!P1546)</f>
        <v/>
      </c>
      <c r="G1431" s="284" t="str">
        <f>IF('Data invoice'!P1546=0,"",'Data invoice'!Q1546)</f>
        <v/>
      </c>
      <c r="H1431" s="284" t="str">
        <f>IF('Data invoice'!Q1546=0,"",'Data invoice'!R1546)</f>
        <v/>
      </c>
      <c r="I1431" s="320" t="str">
        <f>IF('Data invoice'!R1546=0,"",'Data invoice'!S1546)</f>
        <v/>
      </c>
      <c r="J1431" s="367" t="str">
        <f>IF('Data invoice'!S1546=0,"",'Data invoice'!T1546)</f>
        <v/>
      </c>
    </row>
    <row r="1432" spans="1:10" ht="15" customHeight="1">
      <c r="A1432" s="284" t="str">
        <f>IF('Data invoice'!J1547=0,"",'Data invoice'!K1547)</f>
        <v/>
      </c>
      <c r="B1432" s="284" t="str">
        <f>IF('Data invoice'!K1547=0,"",'Data invoice'!L1547)</f>
        <v/>
      </c>
      <c r="C1432" s="284" t="str">
        <f>IF('Data invoice'!L1547=0,"",'Data invoice'!M1547)</f>
        <v/>
      </c>
      <c r="D1432" s="284" t="str">
        <f>IF('Data invoice'!M1547=0,"",'Data invoice'!N1547)</f>
        <v/>
      </c>
      <c r="E1432" s="284" t="str">
        <f>IF('Data invoice'!N1547=0,"",'Data invoice'!O1547)</f>
        <v/>
      </c>
      <c r="F1432" s="284" t="str">
        <f>IF('Data invoice'!O1547=0,"",'Data invoice'!P1547)</f>
        <v/>
      </c>
      <c r="G1432" s="284" t="str">
        <f>IF('Data invoice'!P1547=0,"",'Data invoice'!Q1547)</f>
        <v/>
      </c>
      <c r="H1432" s="284" t="str">
        <f>IF('Data invoice'!Q1547=0,"",'Data invoice'!R1547)</f>
        <v/>
      </c>
      <c r="I1432" s="320" t="str">
        <f>IF('Data invoice'!R1547=0,"",'Data invoice'!S1547)</f>
        <v/>
      </c>
      <c r="J1432" s="367" t="str">
        <f>IF('Data invoice'!S1547=0,"",'Data invoice'!T1547)</f>
        <v/>
      </c>
    </row>
    <row r="1433" spans="1:10" ht="15" customHeight="1">
      <c r="A1433" s="284" t="str">
        <f>IF('Data invoice'!J1548=0,"",'Data invoice'!K1548)</f>
        <v/>
      </c>
      <c r="B1433" s="284" t="str">
        <f>IF('Data invoice'!K1548=0,"",'Data invoice'!L1548)</f>
        <v/>
      </c>
      <c r="C1433" s="284" t="str">
        <f>IF('Data invoice'!L1548=0,"",'Data invoice'!M1548)</f>
        <v/>
      </c>
      <c r="D1433" s="284" t="str">
        <f>IF('Data invoice'!M1548=0,"",'Data invoice'!N1548)</f>
        <v/>
      </c>
      <c r="E1433" s="284" t="str">
        <f>IF('Data invoice'!N1548=0,"",'Data invoice'!O1548)</f>
        <v/>
      </c>
      <c r="F1433" s="284" t="str">
        <f>IF('Data invoice'!O1548=0,"",'Data invoice'!P1548)</f>
        <v/>
      </c>
      <c r="G1433" s="284" t="str">
        <f>IF('Data invoice'!P1548=0,"",'Data invoice'!Q1548)</f>
        <v/>
      </c>
      <c r="H1433" s="284" t="str">
        <f>IF('Data invoice'!Q1548=0,"",'Data invoice'!R1548)</f>
        <v/>
      </c>
      <c r="I1433" s="320" t="str">
        <f>IF('Data invoice'!R1548=0,"",'Data invoice'!S1548)</f>
        <v/>
      </c>
      <c r="J1433" s="367" t="str">
        <f>IF('Data invoice'!S1548=0,"",'Data invoice'!T1548)</f>
        <v/>
      </c>
    </row>
    <row r="1434" spans="1:10" ht="15" customHeight="1">
      <c r="A1434" s="284" t="str">
        <f>IF('Data invoice'!J1549=0,"",'Data invoice'!K1549)</f>
        <v/>
      </c>
      <c r="B1434" s="284" t="str">
        <f>IF('Data invoice'!K1549=0,"",'Data invoice'!L1549)</f>
        <v/>
      </c>
      <c r="C1434" s="284" t="str">
        <f>IF('Data invoice'!L1549=0,"",'Data invoice'!M1549)</f>
        <v/>
      </c>
      <c r="D1434" s="284" t="str">
        <f>IF('Data invoice'!M1549=0,"",'Data invoice'!N1549)</f>
        <v/>
      </c>
      <c r="E1434" s="284" t="str">
        <f>IF('Data invoice'!N1549=0,"",'Data invoice'!O1549)</f>
        <v/>
      </c>
      <c r="F1434" s="284" t="str">
        <f>IF('Data invoice'!O1549=0,"",'Data invoice'!P1549)</f>
        <v/>
      </c>
      <c r="G1434" s="284" t="str">
        <f>IF('Data invoice'!P1549=0,"",'Data invoice'!Q1549)</f>
        <v/>
      </c>
      <c r="H1434" s="284" t="str">
        <f>IF('Data invoice'!Q1549=0,"",'Data invoice'!R1549)</f>
        <v/>
      </c>
      <c r="I1434" s="320" t="str">
        <f>IF('Data invoice'!R1549=0,"",'Data invoice'!S1549)</f>
        <v/>
      </c>
      <c r="J1434" s="367" t="str">
        <f>IF('Data invoice'!S1549=0,"",'Data invoice'!T1549)</f>
        <v/>
      </c>
    </row>
    <row r="1435" spans="1:10" ht="15" customHeight="1">
      <c r="A1435" s="284" t="str">
        <f>IF('Data invoice'!J1550=0,"",'Data invoice'!K1550)</f>
        <v/>
      </c>
      <c r="B1435" s="284" t="str">
        <f>IF('Data invoice'!K1550=0,"",'Data invoice'!L1550)</f>
        <v/>
      </c>
      <c r="C1435" s="284" t="str">
        <f>IF('Data invoice'!L1550=0,"",'Data invoice'!M1550)</f>
        <v/>
      </c>
      <c r="D1435" s="284" t="str">
        <f>IF('Data invoice'!M1550=0,"",'Data invoice'!N1550)</f>
        <v/>
      </c>
      <c r="E1435" s="284" t="str">
        <f>IF('Data invoice'!N1550=0,"",'Data invoice'!O1550)</f>
        <v/>
      </c>
      <c r="F1435" s="284" t="str">
        <f>IF('Data invoice'!O1550=0,"",'Data invoice'!P1550)</f>
        <v/>
      </c>
      <c r="G1435" s="284" t="str">
        <f>IF('Data invoice'!P1550=0,"",'Data invoice'!Q1550)</f>
        <v/>
      </c>
      <c r="H1435" s="284" t="str">
        <f>IF('Data invoice'!Q1550=0,"",'Data invoice'!R1550)</f>
        <v/>
      </c>
      <c r="I1435" s="320" t="str">
        <f>IF('Data invoice'!R1550=0,"",'Data invoice'!S1550)</f>
        <v/>
      </c>
      <c r="J1435" s="367" t="str">
        <f>IF('Data invoice'!S1550=0,"",'Data invoice'!T1550)</f>
        <v/>
      </c>
    </row>
    <row r="1436" spans="1:10" ht="15" customHeight="1">
      <c r="A1436" s="284" t="str">
        <f>IF('Data invoice'!J1551=0,"",'Data invoice'!K1551)</f>
        <v/>
      </c>
      <c r="B1436" s="284" t="str">
        <f>IF('Data invoice'!K1551=0,"",'Data invoice'!L1551)</f>
        <v/>
      </c>
      <c r="C1436" s="284" t="str">
        <f>IF('Data invoice'!L1551=0,"",'Data invoice'!M1551)</f>
        <v/>
      </c>
      <c r="D1436" s="284" t="str">
        <f>IF('Data invoice'!M1551=0,"",'Data invoice'!N1551)</f>
        <v/>
      </c>
      <c r="E1436" s="284" t="str">
        <f>IF('Data invoice'!N1551=0,"",'Data invoice'!O1551)</f>
        <v/>
      </c>
      <c r="F1436" s="284" t="str">
        <f>IF('Data invoice'!O1551=0,"",'Data invoice'!P1551)</f>
        <v/>
      </c>
      <c r="G1436" s="284" t="str">
        <f>IF('Data invoice'!P1551=0,"",'Data invoice'!Q1551)</f>
        <v/>
      </c>
      <c r="H1436" s="284" t="str">
        <f>IF('Data invoice'!Q1551=0,"",'Data invoice'!R1551)</f>
        <v/>
      </c>
      <c r="I1436" s="320" t="str">
        <f>IF('Data invoice'!R1551=0,"",'Data invoice'!S1551)</f>
        <v/>
      </c>
      <c r="J1436" s="367" t="str">
        <f>IF('Data invoice'!S1551=0,"",'Data invoice'!T1551)</f>
        <v/>
      </c>
    </row>
    <row r="1437" spans="1:10" ht="15" customHeight="1">
      <c r="A1437" s="284" t="str">
        <f>IF('Data invoice'!J1552=0,"",'Data invoice'!K1552)</f>
        <v/>
      </c>
      <c r="B1437" s="284" t="str">
        <f>IF('Data invoice'!K1552=0,"",'Data invoice'!L1552)</f>
        <v/>
      </c>
      <c r="C1437" s="284" t="str">
        <f>IF('Data invoice'!L1552=0,"",'Data invoice'!M1552)</f>
        <v/>
      </c>
      <c r="D1437" s="284" t="str">
        <f>IF('Data invoice'!M1552=0,"",'Data invoice'!N1552)</f>
        <v/>
      </c>
      <c r="E1437" s="284" t="str">
        <f>IF('Data invoice'!N1552=0,"",'Data invoice'!O1552)</f>
        <v/>
      </c>
      <c r="F1437" s="284" t="str">
        <f>IF('Data invoice'!O1552=0,"",'Data invoice'!P1552)</f>
        <v/>
      </c>
      <c r="G1437" s="284" t="str">
        <f>IF('Data invoice'!P1552=0,"",'Data invoice'!Q1552)</f>
        <v/>
      </c>
      <c r="H1437" s="284" t="str">
        <f>IF('Data invoice'!Q1552=0,"",'Data invoice'!R1552)</f>
        <v/>
      </c>
      <c r="I1437" s="320" t="str">
        <f>IF('Data invoice'!R1552=0,"",'Data invoice'!S1552)</f>
        <v/>
      </c>
      <c r="J1437" s="367" t="str">
        <f>IF('Data invoice'!S1552=0,"",'Data invoice'!T1552)</f>
        <v/>
      </c>
    </row>
    <row r="1438" spans="1:10" ht="15" customHeight="1">
      <c r="A1438" s="284" t="str">
        <f>IF('Data invoice'!J1553=0,"",'Data invoice'!K1553)</f>
        <v/>
      </c>
      <c r="B1438" s="284" t="str">
        <f>IF('Data invoice'!K1553=0,"",'Data invoice'!L1553)</f>
        <v/>
      </c>
      <c r="C1438" s="284" t="str">
        <f>IF('Data invoice'!L1553=0,"",'Data invoice'!M1553)</f>
        <v/>
      </c>
      <c r="D1438" s="284" t="str">
        <f>IF('Data invoice'!M1553=0,"",'Data invoice'!N1553)</f>
        <v/>
      </c>
      <c r="E1438" s="284" t="str">
        <f>IF('Data invoice'!N1553=0,"",'Data invoice'!O1553)</f>
        <v/>
      </c>
      <c r="F1438" s="284" t="str">
        <f>IF('Data invoice'!O1553=0,"",'Data invoice'!P1553)</f>
        <v/>
      </c>
      <c r="G1438" s="284" t="str">
        <f>IF('Data invoice'!P1553=0,"",'Data invoice'!Q1553)</f>
        <v/>
      </c>
      <c r="H1438" s="284" t="str">
        <f>IF('Data invoice'!Q1553=0,"",'Data invoice'!R1553)</f>
        <v/>
      </c>
      <c r="I1438" s="320" t="str">
        <f>IF('Data invoice'!R1553=0,"",'Data invoice'!S1553)</f>
        <v/>
      </c>
      <c r="J1438" s="367" t="str">
        <f>IF('Data invoice'!S1553=0,"",'Data invoice'!T1553)</f>
        <v/>
      </c>
    </row>
    <row r="1439" spans="1:10" ht="15" customHeight="1">
      <c r="A1439" s="284" t="str">
        <f>IF('Data invoice'!J1554=0,"",'Data invoice'!K1554)</f>
        <v/>
      </c>
      <c r="B1439" s="284" t="str">
        <f>IF('Data invoice'!K1554=0,"",'Data invoice'!L1554)</f>
        <v/>
      </c>
      <c r="C1439" s="284" t="str">
        <f>IF('Data invoice'!L1554=0,"",'Data invoice'!M1554)</f>
        <v/>
      </c>
      <c r="D1439" s="284" t="str">
        <f>IF('Data invoice'!M1554=0,"",'Data invoice'!N1554)</f>
        <v/>
      </c>
      <c r="E1439" s="284" t="str">
        <f>IF('Data invoice'!N1554=0,"",'Data invoice'!O1554)</f>
        <v/>
      </c>
      <c r="F1439" s="284" t="str">
        <f>IF('Data invoice'!O1554=0,"",'Data invoice'!P1554)</f>
        <v/>
      </c>
      <c r="G1439" s="284" t="str">
        <f>IF('Data invoice'!P1554=0,"",'Data invoice'!Q1554)</f>
        <v/>
      </c>
      <c r="H1439" s="284" t="str">
        <f>IF('Data invoice'!Q1554=0,"",'Data invoice'!R1554)</f>
        <v/>
      </c>
      <c r="I1439" s="320" t="str">
        <f>IF('Data invoice'!R1554=0,"",'Data invoice'!S1554)</f>
        <v/>
      </c>
      <c r="J1439" s="367" t="str">
        <f>IF('Data invoice'!S1554=0,"",'Data invoice'!T1554)</f>
        <v/>
      </c>
    </row>
    <row r="1440" spans="1:10" ht="15" customHeight="1">
      <c r="A1440" s="284" t="str">
        <f>IF('Data invoice'!J1555=0,"",'Data invoice'!K1555)</f>
        <v/>
      </c>
      <c r="B1440" s="284" t="str">
        <f>IF('Data invoice'!K1555=0,"",'Data invoice'!L1555)</f>
        <v/>
      </c>
      <c r="C1440" s="284" t="str">
        <f>IF('Data invoice'!L1555=0,"",'Data invoice'!M1555)</f>
        <v/>
      </c>
      <c r="D1440" s="284" t="str">
        <f>IF('Data invoice'!M1555=0,"",'Data invoice'!N1555)</f>
        <v/>
      </c>
      <c r="E1440" s="284" t="str">
        <f>IF('Data invoice'!N1555=0,"",'Data invoice'!O1555)</f>
        <v/>
      </c>
      <c r="F1440" s="284" t="str">
        <f>IF('Data invoice'!O1555=0,"",'Data invoice'!P1555)</f>
        <v/>
      </c>
      <c r="G1440" s="284" t="str">
        <f>IF('Data invoice'!P1555=0,"",'Data invoice'!Q1555)</f>
        <v/>
      </c>
      <c r="H1440" s="284" t="str">
        <f>IF('Data invoice'!Q1555=0,"",'Data invoice'!R1555)</f>
        <v/>
      </c>
      <c r="I1440" s="320" t="str">
        <f>IF('Data invoice'!R1555=0,"",'Data invoice'!S1555)</f>
        <v/>
      </c>
      <c r="J1440" s="367" t="str">
        <f>IF('Data invoice'!S1555=0,"",'Data invoice'!T1555)</f>
        <v/>
      </c>
    </row>
    <row r="1441" spans="1:10" ht="15" customHeight="1">
      <c r="A1441" s="284" t="str">
        <f>IF('Data invoice'!J1556=0,"",'Data invoice'!K1556)</f>
        <v/>
      </c>
      <c r="B1441" s="284" t="str">
        <f>IF('Data invoice'!K1556=0,"",'Data invoice'!L1556)</f>
        <v/>
      </c>
      <c r="C1441" s="284" t="str">
        <f>IF('Data invoice'!L1556=0,"",'Data invoice'!M1556)</f>
        <v/>
      </c>
      <c r="D1441" s="284" t="str">
        <f>IF('Data invoice'!M1556=0,"",'Data invoice'!N1556)</f>
        <v/>
      </c>
      <c r="E1441" s="284" t="str">
        <f>IF('Data invoice'!N1556=0,"",'Data invoice'!O1556)</f>
        <v/>
      </c>
      <c r="F1441" s="284" t="str">
        <f>IF('Data invoice'!O1556=0,"",'Data invoice'!P1556)</f>
        <v/>
      </c>
      <c r="G1441" s="284" t="str">
        <f>IF('Data invoice'!P1556=0,"",'Data invoice'!Q1556)</f>
        <v/>
      </c>
      <c r="H1441" s="284" t="str">
        <f>IF('Data invoice'!Q1556=0,"",'Data invoice'!R1556)</f>
        <v/>
      </c>
      <c r="I1441" s="320" t="str">
        <f>IF('Data invoice'!R1556=0,"",'Data invoice'!S1556)</f>
        <v/>
      </c>
      <c r="J1441" s="367" t="str">
        <f>IF('Data invoice'!S1556=0,"",'Data invoice'!T1556)</f>
        <v/>
      </c>
    </row>
    <row r="1442" spans="1:10" ht="15" customHeight="1">
      <c r="A1442" s="284" t="str">
        <f>IF('Data invoice'!J1557=0,"",'Data invoice'!K1557)</f>
        <v/>
      </c>
      <c r="B1442" s="284" t="str">
        <f>IF('Data invoice'!K1557=0,"",'Data invoice'!L1557)</f>
        <v/>
      </c>
      <c r="C1442" s="284" t="str">
        <f>IF('Data invoice'!L1557=0,"",'Data invoice'!M1557)</f>
        <v/>
      </c>
      <c r="D1442" s="284" t="str">
        <f>IF('Data invoice'!M1557=0,"",'Data invoice'!N1557)</f>
        <v/>
      </c>
      <c r="E1442" s="284" t="str">
        <f>IF('Data invoice'!N1557=0,"",'Data invoice'!O1557)</f>
        <v/>
      </c>
      <c r="F1442" s="284" t="str">
        <f>IF('Data invoice'!O1557=0,"",'Data invoice'!P1557)</f>
        <v/>
      </c>
      <c r="G1442" s="284" t="str">
        <f>IF('Data invoice'!P1557=0,"",'Data invoice'!Q1557)</f>
        <v/>
      </c>
      <c r="H1442" s="284" t="str">
        <f>IF('Data invoice'!Q1557=0,"",'Data invoice'!R1557)</f>
        <v/>
      </c>
      <c r="I1442" s="320" t="str">
        <f>IF('Data invoice'!R1557=0,"",'Data invoice'!S1557)</f>
        <v/>
      </c>
      <c r="J1442" s="367" t="str">
        <f>IF('Data invoice'!S1557=0,"",'Data invoice'!T1557)</f>
        <v/>
      </c>
    </row>
    <row r="1443" spans="1:10" ht="15" customHeight="1">
      <c r="A1443" s="284" t="str">
        <f>IF('Data invoice'!J1558=0,"",'Data invoice'!K1558)</f>
        <v/>
      </c>
      <c r="B1443" s="284" t="str">
        <f>IF('Data invoice'!K1558=0,"",'Data invoice'!L1558)</f>
        <v/>
      </c>
      <c r="C1443" s="284" t="str">
        <f>IF('Data invoice'!L1558=0,"",'Data invoice'!M1558)</f>
        <v/>
      </c>
      <c r="D1443" s="284" t="str">
        <f>IF('Data invoice'!M1558=0,"",'Data invoice'!N1558)</f>
        <v/>
      </c>
      <c r="E1443" s="284" t="str">
        <f>IF('Data invoice'!N1558=0,"",'Data invoice'!O1558)</f>
        <v/>
      </c>
      <c r="F1443" s="284" t="str">
        <f>IF('Data invoice'!O1558=0,"",'Data invoice'!P1558)</f>
        <v/>
      </c>
      <c r="G1443" s="284" t="str">
        <f>IF('Data invoice'!P1558=0,"",'Data invoice'!Q1558)</f>
        <v/>
      </c>
      <c r="H1443" s="284" t="str">
        <f>IF('Data invoice'!Q1558=0,"",'Data invoice'!R1558)</f>
        <v/>
      </c>
      <c r="I1443" s="320" t="str">
        <f>IF('Data invoice'!R1558=0,"",'Data invoice'!S1558)</f>
        <v/>
      </c>
      <c r="J1443" s="367" t="str">
        <f>IF('Data invoice'!S1558=0,"",'Data invoice'!T1558)</f>
        <v/>
      </c>
    </row>
    <row r="1444" spans="1:10" ht="15" customHeight="1">
      <c r="A1444" s="284" t="str">
        <f>IF('Data invoice'!J1559=0,"",'Data invoice'!K1559)</f>
        <v/>
      </c>
      <c r="B1444" s="284" t="str">
        <f>IF('Data invoice'!K1559=0,"",'Data invoice'!L1559)</f>
        <v/>
      </c>
      <c r="C1444" s="284" t="str">
        <f>IF('Data invoice'!L1559=0,"",'Data invoice'!M1559)</f>
        <v/>
      </c>
      <c r="D1444" s="284" t="str">
        <f>IF('Data invoice'!M1559=0,"",'Data invoice'!N1559)</f>
        <v/>
      </c>
      <c r="E1444" s="284" t="str">
        <f>IF('Data invoice'!N1559=0,"",'Data invoice'!O1559)</f>
        <v/>
      </c>
      <c r="F1444" s="284" t="str">
        <f>IF('Data invoice'!O1559=0,"",'Data invoice'!P1559)</f>
        <v/>
      </c>
      <c r="G1444" s="284" t="str">
        <f>IF('Data invoice'!P1559=0,"",'Data invoice'!Q1559)</f>
        <v/>
      </c>
      <c r="H1444" s="284" t="str">
        <f>IF('Data invoice'!Q1559=0,"",'Data invoice'!R1559)</f>
        <v/>
      </c>
      <c r="I1444" s="320" t="str">
        <f>IF('Data invoice'!R1559=0,"",'Data invoice'!S1559)</f>
        <v/>
      </c>
      <c r="J1444" s="367" t="str">
        <f>IF('Data invoice'!S1559=0,"",'Data invoice'!T1559)</f>
        <v/>
      </c>
    </row>
    <row r="1445" spans="1:10" ht="15" customHeight="1">
      <c r="A1445" s="284" t="str">
        <f>IF('Data invoice'!J1560=0,"",'Data invoice'!K1560)</f>
        <v/>
      </c>
      <c r="B1445" s="284" t="str">
        <f>IF('Data invoice'!K1560=0,"",'Data invoice'!L1560)</f>
        <v/>
      </c>
      <c r="C1445" s="284" t="str">
        <f>IF('Data invoice'!L1560=0,"",'Data invoice'!M1560)</f>
        <v/>
      </c>
      <c r="D1445" s="284" t="str">
        <f>IF('Data invoice'!M1560=0,"",'Data invoice'!N1560)</f>
        <v/>
      </c>
      <c r="E1445" s="284" t="str">
        <f>IF('Data invoice'!N1560=0,"",'Data invoice'!O1560)</f>
        <v/>
      </c>
      <c r="F1445" s="284" t="str">
        <f>IF('Data invoice'!O1560=0,"",'Data invoice'!P1560)</f>
        <v/>
      </c>
      <c r="G1445" s="284" t="str">
        <f>IF('Data invoice'!P1560=0,"",'Data invoice'!Q1560)</f>
        <v/>
      </c>
      <c r="H1445" s="284" t="str">
        <f>IF('Data invoice'!Q1560=0,"",'Data invoice'!R1560)</f>
        <v/>
      </c>
      <c r="I1445" s="320" t="str">
        <f>IF('Data invoice'!R1560=0,"",'Data invoice'!S1560)</f>
        <v/>
      </c>
      <c r="J1445" s="367" t="str">
        <f>IF('Data invoice'!S1560=0,"",'Data invoice'!T1560)</f>
        <v/>
      </c>
    </row>
    <row r="1446" spans="1:10" ht="15" customHeight="1">
      <c r="A1446" s="284" t="str">
        <f>IF('Data invoice'!J1561=0,"",'Data invoice'!K1561)</f>
        <v/>
      </c>
      <c r="B1446" s="284" t="str">
        <f>IF('Data invoice'!K1561=0,"",'Data invoice'!L1561)</f>
        <v/>
      </c>
      <c r="C1446" s="284" t="str">
        <f>IF('Data invoice'!L1561=0,"",'Data invoice'!M1561)</f>
        <v/>
      </c>
      <c r="D1446" s="284" t="str">
        <f>IF('Data invoice'!M1561=0,"",'Data invoice'!N1561)</f>
        <v/>
      </c>
      <c r="E1446" s="284" t="str">
        <f>IF('Data invoice'!N1561=0,"",'Data invoice'!O1561)</f>
        <v/>
      </c>
      <c r="F1446" s="284" t="str">
        <f>IF('Data invoice'!O1561=0,"",'Data invoice'!P1561)</f>
        <v/>
      </c>
      <c r="G1446" s="284" t="str">
        <f>IF('Data invoice'!P1561=0,"",'Data invoice'!Q1561)</f>
        <v/>
      </c>
      <c r="H1446" s="284" t="str">
        <f>IF('Data invoice'!Q1561=0,"",'Data invoice'!R1561)</f>
        <v/>
      </c>
      <c r="I1446" s="320" t="str">
        <f>IF('Data invoice'!R1561=0,"",'Data invoice'!S1561)</f>
        <v/>
      </c>
      <c r="J1446" s="367" t="str">
        <f>IF('Data invoice'!S1561=0,"",'Data invoice'!T1561)</f>
        <v/>
      </c>
    </row>
    <row r="1447" spans="1:10" ht="15" customHeight="1">
      <c r="A1447" s="284" t="str">
        <f>IF('Data invoice'!J1562=0,"",'Data invoice'!K1562)</f>
        <v/>
      </c>
      <c r="B1447" s="284" t="str">
        <f>IF('Data invoice'!K1562=0,"",'Data invoice'!L1562)</f>
        <v/>
      </c>
      <c r="C1447" s="284" t="str">
        <f>IF('Data invoice'!L1562=0,"",'Data invoice'!M1562)</f>
        <v/>
      </c>
      <c r="D1447" s="284" t="str">
        <f>IF('Data invoice'!M1562=0,"",'Data invoice'!N1562)</f>
        <v/>
      </c>
      <c r="E1447" s="284" t="str">
        <f>IF('Data invoice'!N1562=0,"",'Data invoice'!O1562)</f>
        <v/>
      </c>
      <c r="F1447" s="284" t="str">
        <f>IF('Data invoice'!O1562=0,"",'Data invoice'!P1562)</f>
        <v/>
      </c>
      <c r="G1447" s="284" t="str">
        <f>IF('Data invoice'!P1562=0,"",'Data invoice'!Q1562)</f>
        <v/>
      </c>
      <c r="H1447" s="284" t="str">
        <f>IF('Data invoice'!Q1562=0,"",'Data invoice'!R1562)</f>
        <v/>
      </c>
      <c r="I1447" s="320" t="str">
        <f>IF('Data invoice'!R1562=0,"",'Data invoice'!S1562)</f>
        <v/>
      </c>
      <c r="J1447" s="367" t="str">
        <f>IF('Data invoice'!S1562=0,"",'Data invoice'!T1562)</f>
        <v/>
      </c>
    </row>
    <row r="1448" spans="1:10" ht="15" customHeight="1">
      <c r="A1448" s="284" t="str">
        <f>IF('Data invoice'!J1563=0,"",'Data invoice'!K1563)</f>
        <v/>
      </c>
      <c r="B1448" s="284" t="str">
        <f>IF('Data invoice'!K1563=0,"",'Data invoice'!L1563)</f>
        <v/>
      </c>
      <c r="C1448" s="284" t="str">
        <f>IF('Data invoice'!L1563=0,"",'Data invoice'!M1563)</f>
        <v/>
      </c>
      <c r="D1448" s="284" t="str">
        <f>IF('Data invoice'!M1563=0,"",'Data invoice'!N1563)</f>
        <v/>
      </c>
      <c r="E1448" s="284" t="str">
        <f>IF('Data invoice'!N1563=0,"",'Data invoice'!O1563)</f>
        <v/>
      </c>
      <c r="F1448" s="284" t="str">
        <f>IF('Data invoice'!O1563=0,"",'Data invoice'!P1563)</f>
        <v/>
      </c>
      <c r="G1448" s="284" t="str">
        <f>IF('Data invoice'!P1563=0,"",'Data invoice'!Q1563)</f>
        <v/>
      </c>
      <c r="H1448" s="284" t="str">
        <f>IF('Data invoice'!Q1563=0,"",'Data invoice'!R1563)</f>
        <v/>
      </c>
      <c r="I1448" s="320" t="str">
        <f>IF('Data invoice'!R1563=0,"",'Data invoice'!S1563)</f>
        <v/>
      </c>
      <c r="J1448" s="367" t="str">
        <f>IF('Data invoice'!S1563=0,"",'Data invoice'!T1563)</f>
        <v/>
      </c>
    </row>
    <row r="1449" spans="1:10" ht="15" customHeight="1">
      <c r="A1449" s="284" t="str">
        <f>IF('Data invoice'!J1564=0,"",'Data invoice'!K1564)</f>
        <v/>
      </c>
      <c r="B1449" s="284" t="str">
        <f>IF('Data invoice'!K1564=0,"",'Data invoice'!L1564)</f>
        <v/>
      </c>
      <c r="C1449" s="284" t="str">
        <f>IF('Data invoice'!L1564=0,"",'Data invoice'!M1564)</f>
        <v/>
      </c>
      <c r="D1449" s="284" t="str">
        <f>IF('Data invoice'!M1564=0,"",'Data invoice'!N1564)</f>
        <v/>
      </c>
      <c r="E1449" s="284" t="str">
        <f>IF('Data invoice'!N1564=0,"",'Data invoice'!O1564)</f>
        <v/>
      </c>
      <c r="F1449" s="284" t="str">
        <f>IF('Data invoice'!O1564=0,"",'Data invoice'!P1564)</f>
        <v/>
      </c>
      <c r="G1449" s="284" t="str">
        <f>IF('Data invoice'!P1564=0,"",'Data invoice'!Q1564)</f>
        <v/>
      </c>
      <c r="H1449" s="284" t="str">
        <f>IF('Data invoice'!Q1564=0,"",'Data invoice'!R1564)</f>
        <v/>
      </c>
      <c r="I1449" s="320" t="str">
        <f>IF('Data invoice'!R1564=0,"",'Data invoice'!S1564)</f>
        <v/>
      </c>
      <c r="J1449" s="367" t="str">
        <f>IF('Data invoice'!S1564=0,"",'Data invoice'!T1564)</f>
        <v/>
      </c>
    </row>
    <row r="1450" spans="1:10" ht="15" customHeight="1">
      <c r="A1450" s="284" t="str">
        <f>IF('Data invoice'!J1565=0,"",'Data invoice'!K1565)</f>
        <v/>
      </c>
      <c r="B1450" s="284" t="str">
        <f>IF('Data invoice'!K1565=0,"",'Data invoice'!L1565)</f>
        <v/>
      </c>
      <c r="C1450" s="284" t="str">
        <f>IF('Data invoice'!L1565=0,"",'Data invoice'!M1565)</f>
        <v/>
      </c>
      <c r="D1450" s="284" t="str">
        <f>IF('Data invoice'!M1565=0,"",'Data invoice'!N1565)</f>
        <v/>
      </c>
      <c r="E1450" s="284" t="str">
        <f>IF('Data invoice'!N1565=0,"",'Data invoice'!O1565)</f>
        <v/>
      </c>
      <c r="F1450" s="284" t="str">
        <f>IF('Data invoice'!O1565=0,"",'Data invoice'!P1565)</f>
        <v/>
      </c>
      <c r="G1450" s="284" t="str">
        <f>IF('Data invoice'!P1565=0,"",'Data invoice'!Q1565)</f>
        <v/>
      </c>
      <c r="H1450" s="284" t="str">
        <f>IF('Data invoice'!Q1565=0,"",'Data invoice'!R1565)</f>
        <v/>
      </c>
      <c r="I1450" s="320" t="str">
        <f>IF('Data invoice'!R1565=0,"",'Data invoice'!S1565)</f>
        <v/>
      </c>
      <c r="J1450" s="367" t="str">
        <f>IF('Data invoice'!S1565=0,"",'Data invoice'!T1565)</f>
        <v/>
      </c>
    </row>
    <row r="1451" spans="1:10" ht="15" customHeight="1">
      <c r="A1451" s="284" t="str">
        <f>IF('Data invoice'!J1566=0,"",'Data invoice'!K1566)</f>
        <v/>
      </c>
      <c r="B1451" s="284" t="str">
        <f>IF('Data invoice'!K1566=0,"",'Data invoice'!L1566)</f>
        <v/>
      </c>
      <c r="C1451" s="284" t="str">
        <f>IF('Data invoice'!L1566=0,"",'Data invoice'!M1566)</f>
        <v/>
      </c>
      <c r="D1451" s="284" t="str">
        <f>IF('Data invoice'!M1566=0,"",'Data invoice'!N1566)</f>
        <v/>
      </c>
      <c r="E1451" s="284" t="str">
        <f>IF('Data invoice'!N1566=0,"",'Data invoice'!O1566)</f>
        <v/>
      </c>
      <c r="F1451" s="284" t="str">
        <f>IF('Data invoice'!O1566=0,"",'Data invoice'!P1566)</f>
        <v/>
      </c>
      <c r="G1451" s="284" t="str">
        <f>IF('Data invoice'!P1566=0,"",'Data invoice'!Q1566)</f>
        <v/>
      </c>
      <c r="H1451" s="284" t="str">
        <f>IF('Data invoice'!Q1566=0,"",'Data invoice'!R1566)</f>
        <v/>
      </c>
      <c r="I1451" s="320" t="str">
        <f>IF('Data invoice'!R1566=0,"",'Data invoice'!S1566)</f>
        <v/>
      </c>
      <c r="J1451" s="367" t="str">
        <f>IF('Data invoice'!S1566=0,"",'Data invoice'!T1566)</f>
        <v/>
      </c>
    </row>
    <row r="1452" spans="1:10" ht="15" customHeight="1">
      <c r="A1452" s="284" t="str">
        <f>IF('Data invoice'!J1567=0,"",'Data invoice'!K1567)</f>
        <v/>
      </c>
      <c r="B1452" s="284" t="str">
        <f>IF('Data invoice'!K1567=0,"",'Data invoice'!L1567)</f>
        <v/>
      </c>
      <c r="C1452" s="284" t="str">
        <f>IF('Data invoice'!L1567=0,"",'Data invoice'!M1567)</f>
        <v/>
      </c>
      <c r="D1452" s="284" t="str">
        <f>IF('Data invoice'!M1567=0,"",'Data invoice'!N1567)</f>
        <v/>
      </c>
      <c r="E1452" s="284" t="str">
        <f>IF('Data invoice'!N1567=0,"",'Data invoice'!O1567)</f>
        <v/>
      </c>
      <c r="F1452" s="284" t="str">
        <f>IF('Data invoice'!O1567=0,"",'Data invoice'!P1567)</f>
        <v/>
      </c>
      <c r="G1452" s="284" t="str">
        <f>IF('Data invoice'!P1567=0,"",'Data invoice'!Q1567)</f>
        <v/>
      </c>
      <c r="H1452" s="284" t="str">
        <f>IF('Data invoice'!Q1567=0,"",'Data invoice'!R1567)</f>
        <v/>
      </c>
      <c r="I1452" s="320" t="str">
        <f>IF('Data invoice'!R1567=0,"",'Data invoice'!S1567)</f>
        <v/>
      </c>
      <c r="J1452" s="367" t="str">
        <f>IF('Data invoice'!S1567=0,"",'Data invoice'!T1567)</f>
        <v/>
      </c>
    </row>
    <row r="1453" spans="1:10" ht="15" customHeight="1">
      <c r="A1453" s="284" t="str">
        <f>IF('Data invoice'!J1568=0,"",'Data invoice'!K1568)</f>
        <v/>
      </c>
      <c r="B1453" s="284" t="str">
        <f>IF('Data invoice'!K1568=0,"",'Data invoice'!L1568)</f>
        <v/>
      </c>
      <c r="C1453" s="284" t="str">
        <f>IF('Data invoice'!L1568=0,"",'Data invoice'!M1568)</f>
        <v/>
      </c>
      <c r="D1453" s="284" t="str">
        <f>IF('Data invoice'!M1568=0,"",'Data invoice'!N1568)</f>
        <v/>
      </c>
      <c r="E1453" s="284" t="str">
        <f>IF('Data invoice'!N1568=0,"",'Data invoice'!O1568)</f>
        <v/>
      </c>
      <c r="F1453" s="284" t="str">
        <f>IF('Data invoice'!O1568=0,"",'Data invoice'!P1568)</f>
        <v/>
      </c>
      <c r="G1453" s="284" t="str">
        <f>IF('Data invoice'!P1568=0,"",'Data invoice'!Q1568)</f>
        <v/>
      </c>
      <c r="H1453" s="284" t="str">
        <f>IF('Data invoice'!Q1568=0,"",'Data invoice'!R1568)</f>
        <v/>
      </c>
      <c r="I1453" s="320" t="str">
        <f>IF('Data invoice'!R1568=0,"",'Data invoice'!S1568)</f>
        <v/>
      </c>
      <c r="J1453" s="367" t="str">
        <f>IF('Data invoice'!S1568=0,"",'Data invoice'!T1568)</f>
        <v/>
      </c>
    </row>
    <row r="1454" spans="1:10" ht="15" customHeight="1">
      <c r="A1454" s="284" t="str">
        <f>IF('Data invoice'!J1569=0,"",'Data invoice'!K1569)</f>
        <v/>
      </c>
      <c r="B1454" s="284" t="str">
        <f>IF('Data invoice'!K1569=0,"",'Data invoice'!L1569)</f>
        <v/>
      </c>
      <c r="C1454" s="284" t="str">
        <f>IF('Data invoice'!L1569=0,"",'Data invoice'!M1569)</f>
        <v/>
      </c>
      <c r="D1454" s="284" t="str">
        <f>IF('Data invoice'!M1569=0,"",'Data invoice'!N1569)</f>
        <v/>
      </c>
      <c r="E1454" s="284" t="str">
        <f>IF('Data invoice'!N1569=0,"",'Data invoice'!O1569)</f>
        <v/>
      </c>
      <c r="F1454" s="284" t="str">
        <f>IF('Data invoice'!O1569=0,"",'Data invoice'!P1569)</f>
        <v/>
      </c>
      <c r="G1454" s="284" t="str">
        <f>IF('Data invoice'!P1569=0,"",'Data invoice'!Q1569)</f>
        <v/>
      </c>
      <c r="H1454" s="284" t="str">
        <f>IF('Data invoice'!Q1569=0,"",'Data invoice'!R1569)</f>
        <v/>
      </c>
      <c r="I1454" s="320" t="str">
        <f>IF('Data invoice'!R1569=0,"",'Data invoice'!S1569)</f>
        <v/>
      </c>
      <c r="J1454" s="367" t="str">
        <f>IF('Data invoice'!S1569=0,"",'Data invoice'!T1569)</f>
        <v/>
      </c>
    </row>
    <row r="1455" spans="1:10" ht="15" customHeight="1">
      <c r="A1455" s="284" t="str">
        <f>IF('Data invoice'!J1570=0,"",'Data invoice'!K1570)</f>
        <v/>
      </c>
      <c r="B1455" s="284" t="str">
        <f>IF('Data invoice'!K1570=0,"",'Data invoice'!L1570)</f>
        <v/>
      </c>
      <c r="C1455" s="284" t="str">
        <f>IF('Data invoice'!L1570=0,"",'Data invoice'!M1570)</f>
        <v/>
      </c>
      <c r="D1455" s="284" t="str">
        <f>IF('Data invoice'!M1570=0,"",'Data invoice'!N1570)</f>
        <v/>
      </c>
      <c r="E1455" s="284" t="str">
        <f>IF('Data invoice'!N1570=0,"",'Data invoice'!O1570)</f>
        <v/>
      </c>
      <c r="F1455" s="284" t="str">
        <f>IF('Data invoice'!O1570=0,"",'Data invoice'!P1570)</f>
        <v/>
      </c>
      <c r="G1455" s="284" t="str">
        <f>IF('Data invoice'!P1570=0,"",'Data invoice'!Q1570)</f>
        <v/>
      </c>
      <c r="H1455" s="284" t="str">
        <f>IF('Data invoice'!Q1570=0,"",'Data invoice'!R1570)</f>
        <v/>
      </c>
      <c r="I1455" s="320" t="str">
        <f>IF('Data invoice'!R1570=0,"",'Data invoice'!S1570)</f>
        <v/>
      </c>
      <c r="J1455" s="367" t="str">
        <f>IF('Data invoice'!S1570=0,"",'Data invoice'!T1570)</f>
        <v/>
      </c>
    </row>
    <row r="1456" spans="1:10" ht="15" customHeight="1">
      <c r="A1456" s="284" t="str">
        <f>IF('Data invoice'!J1571=0,"",'Data invoice'!K1571)</f>
        <v/>
      </c>
      <c r="B1456" s="284" t="str">
        <f>IF('Data invoice'!K1571=0,"",'Data invoice'!L1571)</f>
        <v/>
      </c>
      <c r="C1456" s="284" t="str">
        <f>IF('Data invoice'!L1571=0,"",'Data invoice'!M1571)</f>
        <v/>
      </c>
      <c r="D1456" s="284" t="str">
        <f>IF('Data invoice'!M1571=0,"",'Data invoice'!N1571)</f>
        <v/>
      </c>
      <c r="E1456" s="284" t="str">
        <f>IF('Data invoice'!N1571=0,"",'Data invoice'!O1571)</f>
        <v/>
      </c>
      <c r="F1456" s="284" t="str">
        <f>IF('Data invoice'!O1571=0,"",'Data invoice'!P1571)</f>
        <v/>
      </c>
      <c r="G1456" s="284" t="str">
        <f>IF('Data invoice'!P1571=0,"",'Data invoice'!Q1571)</f>
        <v/>
      </c>
      <c r="H1456" s="284" t="str">
        <f>IF('Data invoice'!Q1571=0,"",'Data invoice'!R1571)</f>
        <v/>
      </c>
      <c r="I1456" s="320" t="str">
        <f>IF('Data invoice'!R1571=0,"",'Data invoice'!S1571)</f>
        <v/>
      </c>
      <c r="J1456" s="367" t="str">
        <f>IF('Data invoice'!S1571=0,"",'Data invoice'!T1571)</f>
        <v/>
      </c>
    </row>
    <row r="1457" spans="1:10" ht="15" customHeight="1">
      <c r="A1457" s="284" t="str">
        <f>IF('Data invoice'!J1572=0,"",'Data invoice'!K1572)</f>
        <v/>
      </c>
      <c r="B1457" s="284" t="str">
        <f>IF('Data invoice'!K1572=0,"",'Data invoice'!L1572)</f>
        <v/>
      </c>
      <c r="C1457" s="284" t="str">
        <f>IF('Data invoice'!L1572=0,"",'Data invoice'!M1572)</f>
        <v/>
      </c>
      <c r="D1457" s="284" t="str">
        <f>IF('Data invoice'!M1572=0,"",'Data invoice'!N1572)</f>
        <v/>
      </c>
      <c r="E1457" s="284" t="str">
        <f>IF('Data invoice'!N1572=0,"",'Data invoice'!O1572)</f>
        <v/>
      </c>
      <c r="F1457" s="284" t="str">
        <f>IF('Data invoice'!O1572=0,"",'Data invoice'!P1572)</f>
        <v/>
      </c>
      <c r="G1457" s="284" t="str">
        <f>IF('Data invoice'!P1572=0,"",'Data invoice'!Q1572)</f>
        <v/>
      </c>
      <c r="H1457" s="284" t="str">
        <f>IF('Data invoice'!Q1572=0,"",'Data invoice'!R1572)</f>
        <v/>
      </c>
      <c r="I1457" s="320" t="str">
        <f>IF('Data invoice'!R1572=0,"",'Data invoice'!S1572)</f>
        <v/>
      </c>
      <c r="J1457" s="367" t="str">
        <f>IF('Data invoice'!S1572=0,"",'Data invoice'!T1572)</f>
        <v/>
      </c>
    </row>
    <row r="1458" spans="1:10" ht="15" customHeight="1">
      <c r="A1458" s="284" t="str">
        <f>IF('Data invoice'!J1573=0,"",'Data invoice'!K1573)</f>
        <v/>
      </c>
      <c r="B1458" s="284" t="str">
        <f>IF('Data invoice'!K1573=0,"",'Data invoice'!L1573)</f>
        <v/>
      </c>
      <c r="C1458" s="284" t="str">
        <f>IF('Data invoice'!L1573=0,"",'Data invoice'!M1573)</f>
        <v/>
      </c>
      <c r="D1458" s="284" t="str">
        <f>IF('Data invoice'!M1573=0,"",'Data invoice'!N1573)</f>
        <v/>
      </c>
      <c r="E1458" s="284" t="str">
        <f>IF('Data invoice'!N1573=0,"",'Data invoice'!O1573)</f>
        <v/>
      </c>
      <c r="F1458" s="284" t="str">
        <f>IF('Data invoice'!O1573=0,"",'Data invoice'!P1573)</f>
        <v/>
      </c>
      <c r="G1458" s="284" t="str">
        <f>IF('Data invoice'!P1573=0,"",'Data invoice'!Q1573)</f>
        <v/>
      </c>
      <c r="H1458" s="284" t="str">
        <f>IF('Data invoice'!Q1573=0,"",'Data invoice'!R1573)</f>
        <v/>
      </c>
      <c r="I1458" s="320" t="str">
        <f>IF('Data invoice'!R1573=0,"",'Data invoice'!S1573)</f>
        <v/>
      </c>
      <c r="J1458" s="367" t="str">
        <f>IF('Data invoice'!S1573=0,"",'Data invoice'!T1573)</f>
        <v/>
      </c>
    </row>
    <row r="1459" spans="1:10" ht="15" customHeight="1">
      <c r="A1459" s="284" t="str">
        <f>IF('Data invoice'!J1574=0,"",'Data invoice'!K1574)</f>
        <v/>
      </c>
      <c r="B1459" s="284" t="str">
        <f>IF('Data invoice'!K1574=0,"",'Data invoice'!L1574)</f>
        <v/>
      </c>
      <c r="C1459" s="284" t="str">
        <f>IF('Data invoice'!L1574=0,"",'Data invoice'!M1574)</f>
        <v/>
      </c>
      <c r="D1459" s="284" t="str">
        <f>IF('Data invoice'!M1574=0,"",'Data invoice'!N1574)</f>
        <v/>
      </c>
      <c r="E1459" s="284" t="str">
        <f>IF('Data invoice'!N1574=0,"",'Data invoice'!O1574)</f>
        <v/>
      </c>
      <c r="F1459" s="284" t="str">
        <f>IF('Data invoice'!O1574=0,"",'Data invoice'!P1574)</f>
        <v/>
      </c>
      <c r="G1459" s="284" t="str">
        <f>IF('Data invoice'!P1574=0,"",'Data invoice'!Q1574)</f>
        <v/>
      </c>
      <c r="H1459" s="284" t="str">
        <f>IF('Data invoice'!Q1574=0,"",'Data invoice'!R1574)</f>
        <v/>
      </c>
      <c r="I1459" s="320" t="str">
        <f>IF('Data invoice'!R1574=0,"",'Data invoice'!S1574)</f>
        <v/>
      </c>
      <c r="J1459" s="367" t="str">
        <f>IF('Data invoice'!S1574=0,"",'Data invoice'!T1574)</f>
        <v/>
      </c>
    </row>
    <row r="1460" spans="1:10" ht="15" customHeight="1">
      <c r="A1460" s="284" t="str">
        <f>IF('Data invoice'!J1575=0,"",'Data invoice'!K1575)</f>
        <v/>
      </c>
      <c r="B1460" s="284" t="str">
        <f>IF('Data invoice'!K1575=0,"",'Data invoice'!L1575)</f>
        <v/>
      </c>
      <c r="C1460" s="284" t="str">
        <f>IF('Data invoice'!L1575=0,"",'Data invoice'!M1575)</f>
        <v/>
      </c>
      <c r="D1460" s="284" t="str">
        <f>IF('Data invoice'!M1575=0,"",'Data invoice'!N1575)</f>
        <v/>
      </c>
      <c r="E1460" s="284" t="str">
        <f>IF('Data invoice'!N1575=0,"",'Data invoice'!O1575)</f>
        <v/>
      </c>
      <c r="F1460" s="284" t="str">
        <f>IF('Data invoice'!O1575=0,"",'Data invoice'!P1575)</f>
        <v/>
      </c>
      <c r="G1460" s="284" t="str">
        <f>IF('Data invoice'!P1575=0,"",'Data invoice'!Q1575)</f>
        <v/>
      </c>
      <c r="H1460" s="284" t="str">
        <f>IF('Data invoice'!Q1575=0,"",'Data invoice'!R1575)</f>
        <v/>
      </c>
      <c r="I1460" s="320" t="str">
        <f>IF('Data invoice'!R1575=0,"",'Data invoice'!S1575)</f>
        <v/>
      </c>
      <c r="J1460" s="367" t="str">
        <f>IF('Data invoice'!S1575=0,"",'Data invoice'!T1575)</f>
        <v/>
      </c>
    </row>
    <row r="1461" spans="1:10" ht="15" customHeight="1">
      <c r="A1461" s="284" t="str">
        <f>IF('Data invoice'!J1576=0,"",'Data invoice'!K1576)</f>
        <v/>
      </c>
      <c r="B1461" s="284" t="str">
        <f>IF('Data invoice'!K1576=0,"",'Data invoice'!L1576)</f>
        <v/>
      </c>
      <c r="C1461" s="284" t="str">
        <f>IF('Data invoice'!L1576=0,"",'Data invoice'!M1576)</f>
        <v/>
      </c>
      <c r="D1461" s="284" t="str">
        <f>IF('Data invoice'!M1576=0,"",'Data invoice'!N1576)</f>
        <v/>
      </c>
      <c r="E1461" s="284" t="str">
        <f>IF('Data invoice'!N1576=0,"",'Data invoice'!O1576)</f>
        <v/>
      </c>
      <c r="F1461" s="284" t="str">
        <f>IF('Data invoice'!O1576=0,"",'Data invoice'!P1576)</f>
        <v/>
      </c>
      <c r="G1461" s="284" t="str">
        <f>IF('Data invoice'!P1576=0,"",'Data invoice'!Q1576)</f>
        <v/>
      </c>
      <c r="H1461" s="284" t="str">
        <f>IF('Data invoice'!Q1576=0,"",'Data invoice'!R1576)</f>
        <v/>
      </c>
      <c r="I1461" s="320" t="str">
        <f>IF('Data invoice'!R1576=0,"",'Data invoice'!S1576)</f>
        <v/>
      </c>
      <c r="J1461" s="367" t="str">
        <f>IF('Data invoice'!S1576=0,"",'Data invoice'!T1576)</f>
        <v/>
      </c>
    </row>
    <row r="1462" spans="1:10" ht="15" customHeight="1">
      <c r="A1462" s="284" t="str">
        <f>IF('Data invoice'!J1577=0,"",'Data invoice'!K1577)</f>
        <v/>
      </c>
      <c r="B1462" s="284" t="str">
        <f>IF('Data invoice'!K1577=0,"",'Data invoice'!L1577)</f>
        <v/>
      </c>
      <c r="C1462" s="284" t="str">
        <f>IF('Data invoice'!L1577=0,"",'Data invoice'!M1577)</f>
        <v/>
      </c>
      <c r="D1462" s="284" t="str">
        <f>IF('Data invoice'!M1577=0,"",'Data invoice'!N1577)</f>
        <v/>
      </c>
      <c r="E1462" s="284" t="str">
        <f>IF('Data invoice'!N1577=0,"",'Data invoice'!O1577)</f>
        <v/>
      </c>
      <c r="F1462" s="284" t="str">
        <f>IF('Data invoice'!O1577=0,"",'Data invoice'!P1577)</f>
        <v/>
      </c>
      <c r="G1462" s="284" t="str">
        <f>IF('Data invoice'!P1577=0,"",'Data invoice'!Q1577)</f>
        <v/>
      </c>
      <c r="H1462" s="284" t="str">
        <f>IF('Data invoice'!Q1577=0,"",'Data invoice'!R1577)</f>
        <v/>
      </c>
      <c r="I1462" s="320" t="str">
        <f>IF('Data invoice'!R1577=0,"",'Data invoice'!S1577)</f>
        <v/>
      </c>
      <c r="J1462" s="367" t="str">
        <f>IF('Data invoice'!S1577=0,"",'Data invoice'!T1577)</f>
        <v/>
      </c>
    </row>
    <row r="1463" spans="1:10" ht="15" customHeight="1">
      <c r="A1463" s="284" t="str">
        <f>IF('Data invoice'!J1578=0,"",'Data invoice'!K1578)</f>
        <v/>
      </c>
      <c r="B1463" s="284" t="str">
        <f>IF('Data invoice'!K1578=0,"",'Data invoice'!L1578)</f>
        <v/>
      </c>
      <c r="C1463" s="284" t="str">
        <f>IF('Data invoice'!L1578=0,"",'Data invoice'!M1578)</f>
        <v/>
      </c>
      <c r="D1463" s="284" t="str">
        <f>IF('Data invoice'!M1578=0,"",'Data invoice'!N1578)</f>
        <v/>
      </c>
      <c r="E1463" s="284" t="str">
        <f>IF('Data invoice'!N1578=0,"",'Data invoice'!O1578)</f>
        <v/>
      </c>
      <c r="F1463" s="284" t="str">
        <f>IF('Data invoice'!O1578=0,"",'Data invoice'!P1578)</f>
        <v/>
      </c>
      <c r="G1463" s="284" t="str">
        <f>IF('Data invoice'!P1578=0,"",'Data invoice'!Q1578)</f>
        <v/>
      </c>
      <c r="H1463" s="284" t="str">
        <f>IF('Data invoice'!Q1578=0,"",'Data invoice'!R1578)</f>
        <v/>
      </c>
      <c r="I1463" s="320" t="str">
        <f>IF('Data invoice'!R1578=0,"",'Data invoice'!S1578)</f>
        <v/>
      </c>
      <c r="J1463" s="367" t="str">
        <f>IF('Data invoice'!S1578=0,"",'Data invoice'!T1578)</f>
        <v/>
      </c>
    </row>
    <row r="1464" spans="1:10" ht="15" customHeight="1">
      <c r="A1464" s="284" t="str">
        <f>IF('Data invoice'!J1579=0,"",'Data invoice'!K1579)</f>
        <v/>
      </c>
      <c r="B1464" s="284" t="str">
        <f>IF('Data invoice'!K1579=0,"",'Data invoice'!L1579)</f>
        <v/>
      </c>
      <c r="C1464" s="284" t="str">
        <f>IF('Data invoice'!L1579=0,"",'Data invoice'!M1579)</f>
        <v/>
      </c>
      <c r="D1464" s="284" t="str">
        <f>IF('Data invoice'!M1579=0,"",'Data invoice'!N1579)</f>
        <v/>
      </c>
      <c r="E1464" s="284" t="str">
        <f>IF('Data invoice'!N1579=0,"",'Data invoice'!O1579)</f>
        <v/>
      </c>
      <c r="F1464" s="284" t="str">
        <f>IF('Data invoice'!O1579=0,"",'Data invoice'!P1579)</f>
        <v/>
      </c>
      <c r="G1464" s="284" t="str">
        <f>IF('Data invoice'!P1579=0,"",'Data invoice'!Q1579)</f>
        <v/>
      </c>
      <c r="H1464" s="284" t="str">
        <f>IF('Data invoice'!Q1579=0,"",'Data invoice'!R1579)</f>
        <v/>
      </c>
      <c r="I1464" s="320" t="str">
        <f>IF('Data invoice'!R1579=0,"",'Data invoice'!S1579)</f>
        <v/>
      </c>
      <c r="J1464" s="367" t="str">
        <f>IF('Data invoice'!S1579=0,"",'Data invoice'!T1579)</f>
        <v/>
      </c>
    </row>
    <row r="1465" spans="1:10" ht="15" customHeight="1">
      <c r="A1465" s="284" t="str">
        <f>IF('Data invoice'!J1580=0,"",'Data invoice'!K1580)</f>
        <v/>
      </c>
      <c r="B1465" s="284" t="str">
        <f>IF('Data invoice'!K1580=0,"",'Data invoice'!L1580)</f>
        <v/>
      </c>
      <c r="C1465" s="284" t="str">
        <f>IF('Data invoice'!L1580=0,"",'Data invoice'!M1580)</f>
        <v/>
      </c>
      <c r="D1465" s="284" t="str">
        <f>IF('Data invoice'!M1580=0,"",'Data invoice'!N1580)</f>
        <v/>
      </c>
      <c r="E1465" s="284" t="str">
        <f>IF('Data invoice'!N1580=0,"",'Data invoice'!O1580)</f>
        <v/>
      </c>
      <c r="F1465" s="284" t="str">
        <f>IF('Data invoice'!O1580=0,"",'Data invoice'!P1580)</f>
        <v/>
      </c>
      <c r="G1465" s="284" t="str">
        <f>IF('Data invoice'!P1580=0,"",'Data invoice'!Q1580)</f>
        <v/>
      </c>
      <c r="H1465" s="284" t="str">
        <f>IF('Data invoice'!Q1580=0,"",'Data invoice'!R1580)</f>
        <v/>
      </c>
      <c r="I1465" s="320" t="str">
        <f>IF('Data invoice'!R1580=0,"",'Data invoice'!S1580)</f>
        <v/>
      </c>
      <c r="J1465" s="367" t="str">
        <f>IF('Data invoice'!S1580=0,"",'Data invoice'!T1580)</f>
        <v/>
      </c>
    </row>
    <row r="1466" spans="1:10" ht="15" customHeight="1">
      <c r="A1466" s="284" t="str">
        <f>IF('Data invoice'!J1581=0,"",'Data invoice'!K1581)</f>
        <v/>
      </c>
      <c r="B1466" s="284" t="str">
        <f>IF('Data invoice'!K1581=0,"",'Data invoice'!L1581)</f>
        <v/>
      </c>
      <c r="C1466" s="284" t="str">
        <f>IF('Data invoice'!L1581=0,"",'Data invoice'!M1581)</f>
        <v/>
      </c>
      <c r="D1466" s="284" t="str">
        <f>IF('Data invoice'!M1581=0,"",'Data invoice'!N1581)</f>
        <v/>
      </c>
      <c r="E1466" s="284" t="str">
        <f>IF('Data invoice'!N1581=0,"",'Data invoice'!O1581)</f>
        <v/>
      </c>
      <c r="F1466" s="284" t="str">
        <f>IF('Data invoice'!O1581=0,"",'Data invoice'!P1581)</f>
        <v/>
      </c>
      <c r="G1466" s="284" t="str">
        <f>IF('Data invoice'!P1581=0,"",'Data invoice'!Q1581)</f>
        <v/>
      </c>
      <c r="H1466" s="284" t="str">
        <f>IF('Data invoice'!Q1581=0,"",'Data invoice'!R1581)</f>
        <v/>
      </c>
      <c r="I1466" s="320" t="str">
        <f>IF('Data invoice'!R1581=0,"",'Data invoice'!S1581)</f>
        <v/>
      </c>
      <c r="J1466" s="367" t="str">
        <f>IF('Data invoice'!S1581=0,"",'Data invoice'!T1581)</f>
        <v/>
      </c>
    </row>
    <row r="1467" spans="1:10" ht="15" customHeight="1">
      <c r="A1467" s="284" t="str">
        <f>IF('Data invoice'!J1582=0,"",'Data invoice'!K1582)</f>
        <v/>
      </c>
      <c r="B1467" s="284" t="str">
        <f>IF('Data invoice'!K1582=0,"",'Data invoice'!L1582)</f>
        <v/>
      </c>
      <c r="C1467" s="284" t="str">
        <f>IF('Data invoice'!L1582=0,"",'Data invoice'!M1582)</f>
        <v/>
      </c>
      <c r="D1467" s="284" t="str">
        <f>IF('Data invoice'!M1582=0,"",'Data invoice'!N1582)</f>
        <v/>
      </c>
      <c r="E1467" s="284" t="str">
        <f>IF('Data invoice'!N1582=0,"",'Data invoice'!O1582)</f>
        <v/>
      </c>
      <c r="F1467" s="284" t="str">
        <f>IF('Data invoice'!O1582=0,"",'Data invoice'!P1582)</f>
        <v/>
      </c>
      <c r="G1467" s="284" t="str">
        <f>IF('Data invoice'!P1582=0,"",'Data invoice'!Q1582)</f>
        <v/>
      </c>
      <c r="H1467" s="284" t="str">
        <f>IF('Data invoice'!Q1582=0,"",'Data invoice'!R1582)</f>
        <v/>
      </c>
      <c r="I1467" s="320" t="str">
        <f>IF('Data invoice'!R1582=0,"",'Data invoice'!S1582)</f>
        <v/>
      </c>
      <c r="J1467" s="367" t="str">
        <f>IF('Data invoice'!S1582=0,"",'Data invoice'!T1582)</f>
        <v/>
      </c>
    </row>
    <row r="1468" spans="1:10" ht="15" customHeight="1">
      <c r="A1468" s="284" t="str">
        <f>IF('Data invoice'!J1583=0,"",'Data invoice'!K1583)</f>
        <v/>
      </c>
      <c r="B1468" s="284" t="str">
        <f>IF('Data invoice'!K1583=0,"",'Data invoice'!L1583)</f>
        <v/>
      </c>
      <c r="C1468" s="284" t="str">
        <f>IF('Data invoice'!L1583=0,"",'Data invoice'!M1583)</f>
        <v/>
      </c>
      <c r="D1468" s="284" t="str">
        <f>IF('Data invoice'!M1583=0,"",'Data invoice'!N1583)</f>
        <v/>
      </c>
      <c r="E1468" s="284" t="str">
        <f>IF('Data invoice'!N1583=0,"",'Data invoice'!O1583)</f>
        <v/>
      </c>
      <c r="F1468" s="284" t="str">
        <f>IF('Data invoice'!O1583=0,"",'Data invoice'!P1583)</f>
        <v/>
      </c>
      <c r="G1468" s="284" t="str">
        <f>IF('Data invoice'!P1583=0,"",'Data invoice'!Q1583)</f>
        <v/>
      </c>
      <c r="H1468" s="284" t="str">
        <f>IF('Data invoice'!Q1583=0,"",'Data invoice'!R1583)</f>
        <v/>
      </c>
      <c r="I1468" s="320" t="str">
        <f>IF('Data invoice'!R1583=0,"",'Data invoice'!S1583)</f>
        <v/>
      </c>
      <c r="J1468" s="367" t="str">
        <f>IF('Data invoice'!S1583=0,"",'Data invoice'!T1583)</f>
        <v/>
      </c>
    </row>
    <row r="1469" spans="1:10" ht="15" customHeight="1">
      <c r="A1469" s="284" t="str">
        <f>IF('Data invoice'!J1584=0,"",'Data invoice'!K1584)</f>
        <v/>
      </c>
      <c r="B1469" s="284" t="str">
        <f>IF('Data invoice'!K1584=0,"",'Data invoice'!L1584)</f>
        <v/>
      </c>
      <c r="C1469" s="284" t="str">
        <f>IF('Data invoice'!L1584=0,"",'Data invoice'!M1584)</f>
        <v/>
      </c>
      <c r="D1469" s="284" t="str">
        <f>IF('Data invoice'!M1584=0,"",'Data invoice'!N1584)</f>
        <v/>
      </c>
      <c r="E1469" s="284" t="str">
        <f>IF('Data invoice'!N1584=0,"",'Data invoice'!O1584)</f>
        <v/>
      </c>
      <c r="F1469" s="284" t="str">
        <f>IF('Data invoice'!O1584=0,"",'Data invoice'!P1584)</f>
        <v/>
      </c>
      <c r="G1469" s="284" t="str">
        <f>IF('Data invoice'!P1584=0,"",'Data invoice'!Q1584)</f>
        <v/>
      </c>
      <c r="H1469" s="284" t="str">
        <f>IF('Data invoice'!Q1584=0,"",'Data invoice'!R1584)</f>
        <v/>
      </c>
      <c r="I1469" s="320" t="str">
        <f>IF('Data invoice'!R1584=0,"",'Data invoice'!S1584)</f>
        <v/>
      </c>
      <c r="J1469" s="367" t="str">
        <f>IF('Data invoice'!S1584=0,"",'Data invoice'!T1584)</f>
        <v/>
      </c>
    </row>
    <row r="1470" spans="1:10" ht="15" customHeight="1">
      <c r="A1470" s="284" t="str">
        <f>IF('Data invoice'!J1585=0,"",'Data invoice'!K1585)</f>
        <v/>
      </c>
      <c r="B1470" s="284" t="str">
        <f>IF('Data invoice'!K1585=0,"",'Data invoice'!L1585)</f>
        <v/>
      </c>
      <c r="C1470" s="284" t="str">
        <f>IF('Data invoice'!L1585=0,"",'Data invoice'!M1585)</f>
        <v/>
      </c>
      <c r="D1470" s="284" t="str">
        <f>IF('Data invoice'!M1585=0,"",'Data invoice'!N1585)</f>
        <v/>
      </c>
      <c r="E1470" s="284" t="str">
        <f>IF('Data invoice'!N1585=0,"",'Data invoice'!O1585)</f>
        <v/>
      </c>
      <c r="F1470" s="284" t="str">
        <f>IF('Data invoice'!O1585=0,"",'Data invoice'!P1585)</f>
        <v/>
      </c>
      <c r="G1470" s="284" t="str">
        <f>IF('Data invoice'!P1585=0,"",'Data invoice'!Q1585)</f>
        <v/>
      </c>
      <c r="H1470" s="284" t="str">
        <f>IF('Data invoice'!Q1585=0,"",'Data invoice'!R1585)</f>
        <v/>
      </c>
      <c r="I1470" s="320" t="str">
        <f>IF('Data invoice'!R1585=0,"",'Data invoice'!S1585)</f>
        <v/>
      </c>
      <c r="J1470" s="367" t="str">
        <f>IF('Data invoice'!S1585=0,"",'Data invoice'!T1585)</f>
        <v/>
      </c>
    </row>
    <row r="1471" spans="1:10" ht="15" customHeight="1">
      <c r="A1471" s="284" t="str">
        <f>IF('Data invoice'!J1586=0,"",'Data invoice'!K1586)</f>
        <v/>
      </c>
      <c r="B1471" s="284" t="str">
        <f>IF('Data invoice'!K1586=0,"",'Data invoice'!L1586)</f>
        <v/>
      </c>
      <c r="C1471" s="284" t="str">
        <f>IF('Data invoice'!L1586=0,"",'Data invoice'!M1586)</f>
        <v/>
      </c>
      <c r="D1471" s="284" t="str">
        <f>IF('Data invoice'!M1586=0,"",'Data invoice'!N1586)</f>
        <v/>
      </c>
      <c r="E1471" s="284" t="str">
        <f>IF('Data invoice'!N1586=0,"",'Data invoice'!O1586)</f>
        <v/>
      </c>
      <c r="F1471" s="284" t="str">
        <f>IF('Data invoice'!O1586=0,"",'Data invoice'!P1586)</f>
        <v/>
      </c>
      <c r="G1471" s="284" t="str">
        <f>IF('Data invoice'!P1586=0,"",'Data invoice'!Q1586)</f>
        <v/>
      </c>
      <c r="H1471" s="284" t="str">
        <f>IF('Data invoice'!Q1586=0,"",'Data invoice'!R1586)</f>
        <v/>
      </c>
      <c r="I1471" s="320" t="str">
        <f>IF('Data invoice'!R1586=0,"",'Data invoice'!S1586)</f>
        <v/>
      </c>
      <c r="J1471" s="367" t="str">
        <f>IF('Data invoice'!S1586=0,"",'Data invoice'!T1586)</f>
        <v/>
      </c>
    </row>
    <row r="1472" spans="1:10" ht="15" customHeight="1">
      <c r="A1472" s="284" t="str">
        <f>IF('Data invoice'!J1587=0,"",'Data invoice'!K1587)</f>
        <v/>
      </c>
      <c r="B1472" s="284" t="str">
        <f>IF('Data invoice'!K1587=0,"",'Data invoice'!L1587)</f>
        <v/>
      </c>
      <c r="C1472" s="284" t="str">
        <f>IF('Data invoice'!L1587=0,"",'Data invoice'!M1587)</f>
        <v/>
      </c>
      <c r="D1472" s="284" t="str">
        <f>IF('Data invoice'!M1587=0,"",'Data invoice'!N1587)</f>
        <v/>
      </c>
      <c r="E1472" s="284" t="str">
        <f>IF('Data invoice'!N1587=0,"",'Data invoice'!O1587)</f>
        <v/>
      </c>
      <c r="F1472" s="284" t="str">
        <f>IF('Data invoice'!O1587=0,"",'Data invoice'!P1587)</f>
        <v/>
      </c>
      <c r="G1472" s="284" t="str">
        <f>IF('Data invoice'!P1587=0,"",'Data invoice'!Q1587)</f>
        <v/>
      </c>
      <c r="H1472" s="284" t="str">
        <f>IF('Data invoice'!Q1587=0,"",'Data invoice'!R1587)</f>
        <v/>
      </c>
      <c r="I1472" s="320" t="str">
        <f>IF('Data invoice'!R1587=0,"",'Data invoice'!S1587)</f>
        <v/>
      </c>
      <c r="J1472" s="367" t="str">
        <f>IF('Data invoice'!S1587=0,"",'Data invoice'!T1587)</f>
        <v/>
      </c>
    </row>
    <row r="1473" spans="1:10" ht="15" customHeight="1">
      <c r="A1473" s="284" t="str">
        <f>IF('Data invoice'!J1588=0,"",'Data invoice'!K1588)</f>
        <v/>
      </c>
      <c r="B1473" s="284" t="str">
        <f>IF('Data invoice'!K1588=0,"",'Data invoice'!L1588)</f>
        <v/>
      </c>
      <c r="C1473" s="284" t="str">
        <f>IF('Data invoice'!L1588=0,"",'Data invoice'!M1588)</f>
        <v/>
      </c>
      <c r="D1473" s="284" t="str">
        <f>IF('Data invoice'!M1588=0,"",'Data invoice'!N1588)</f>
        <v/>
      </c>
      <c r="E1473" s="284" t="str">
        <f>IF('Data invoice'!N1588=0,"",'Data invoice'!O1588)</f>
        <v/>
      </c>
      <c r="F1473" s="284" t="str">
        <f>IF('Data invoice'!O1588=0,"",'Data invoice'!P1588)</f>
        <v/>
      </c>
      <c r="G1473" s="284" t="str">
        <f>IF('Data invoice'!P1588=0,"",'Data invoice'!Q1588)</f>
        <v/>
      </c>
      <c r="H1473" s="284" t="str">
        <f>IF('Data invoice'!Q1588=0,"",'Data invoice'!R1588)</f>
        <v/>
      </c>
      <c r="I1473" s="320" t="str">
        <f>IF('Data invoice'!R1588=0,"",'Data invoice'!S1588)</f>
        <v/>
      </c>
      <c r="J1473" s="367" t="str">
        <f>IF('Data invoice'!S1588=0,"",'Data invoice'!T1588)</f>
        <v/>
      </c>
    </row>
    <row r="1474" spans="1:10" ht="15" customHeight="1">
      <c r="A1474" s="284" t="str">
        <f>IF('Data invoice'!J1589=0,"",'Data invoice'!K1589)</f>
        <v/>
      </c>
      <c r="B1474" s="284" t="str">
        <f>IF('Data invoice'!K1589=0,"",'Data invoice'!L1589)</f>
        <v/>
      </c>
      <c r="C1474" s="284" t="str">
        <f>IF('Data invoice'!L1589=0,"",'Data invoice'!M1589)</f>
        <v/>
      </c>
      <c r="D1474" s="284" t="str">
        <f>IF('Data invoice'!M1589=0,"",'Data invoice'!N1589)</f>
        <v/>
      </c>
      <c r="E1474" s="284" t="str">
        <f>IF('Data invoice'!N1589=0,"",'Data invoice'!O1589)</f>
        <v/>
      </c>
      <c r="F1474" s="284" t="str">
        <f>IF('Data invoice'!O1589=0,"",'Data invoice'!P1589)</f>
        <v/>
      </c>
      <c r="G1474" s="284" t="str">
        <f>IF('Data invoice'!P1589=0,"",'Data invoice'!Q1589)</f>
        <v/>
      </c>
      <c r="H1474" s="284" t="str">
        <f>IF('Data invoice'!Q1589=0,"",'Data invoice'!R1589)</f>
        <v/>
      </c>
      <c r="I1474" s="320" t="str">
        <f>IF('Data invoice'!R1589=0,"",'Data invoice'!S1589)</f>
        <v/>
      </c>
      <c r="J1474" s="367" t="str">
        <f>IF('Data invoice'!S1589=0,"",'Data invoice'!T1589)</f>
        <v/>
      </c>
    </row>
    <row r="1475" spans="1:10" ht="15" customHeight="1">
      <c r="A1475" s="284" t="str">
        <f>IF('Data invoice'!J1590=0,"",'Data invoice'!K1590)</f>
        <v/>
      </c>
      <c r="B1475" s="284" t="str">
        <f>IF('Data invoice'!K1590=0,"",'Data invoice'!L1590)</f>
        <v/>
      </c>
      <c r="C1475" s="284" t="str">
        <f>IF('Data invoice'!L1590=0,"",'Data invoice'!M1590)</f>
        <v/>
      </c>
      <c r="D1475" s="284" t="str">
        <f>IF('Data invoice'!M1590=0,"",'Data invoice'!N1590)</f>
        <v/>
      </c>
      <c r="E1475" s="284" t="str">
        <f>IF('Data invoice'!N1590=0,"",'Data invoice'!O1590)</f>
        <v/>
      </c>
      <c r="F1475" s="284" t="str">
        <f>IF('Data invoice'!O1590=0,"",'Data invoice'!P1590)</f>
        <v/>
      </c>
      <c r="G1475" s="284" t="str">
        <f>IF('Data invoice'!P1590=0,"",'Data invoice'!Q1590)</f>
        <v/>
      </c>
      <c r="H1475" s="284" t="str">
        <f>IF('Data invoice'!Q1590=0,"",'Data invoice'!R1590)</f>
        <v/>
      </c>
      <c r="I1475" s="320" t="str">
        <f>IF('Data invoice'!R1590=0,"",'Data invoice'!S1590)</f>
        <v/>
      </c>
      <c r="J1475" s="367" t="str">
        <f>IF('Data invoice'!S1590=0,"",'Data invoice'!T1590)</f>
        <v/>
      </c>
    </row>
    <row r="1476" spans="1:10" ht="15" customHeight="1">
      <c r="A1476" s="284" t="str">
        <f>IF('Data invoice'!J1591=0,"",'Data invoice'!K1591)</f>
        <v/>
      </c>
      <c r="B1476" s="284" t="str">
        <f>IF('Data invoice'!K1591=0,"",'Data invoice'!L1591)</f>
        <v/>
      </c>
      <c r="C1476" s="284" t="str">
        <f>IF('Data invoice'!L1591=0,"",'Data invoice'!M1591)</f>
        <v/>
      </c>
      <c r="D1476" s="284" t="str">
        <f>IF('Data invoice'!M1591=0,"",'Data invoice'!N1591)</f>
        <v/>
      </c>
      <c r="E1476" s="284" t="str">
        <f>IF('Data invoice'!N1591=0,"",'Data invoice'!O1591)</f>
        <v/>
      </c>
      <c r="F1476" s="284" t="str">
        <f>IF('Data invoice'!O1591=0,"",'Data invoice'!P1591)</f>
        <v/>
      </c>
      <c r="G1476" s="284" t="str">
        <f>IF('Data invoice'!P1591=0,"",'Data invoice'!Q1591)</f>
        <v/>
      </c>
      <c r="H1476" s="284" t="str">
        <f>IF('Data invoice'!Q1591=0,"",'Data invoice'!R1591)</f>
        <v/>
      </c>
      <c r="I1476" s="320" t="str">
        <f>IF('Data invoice'!R1591=0,"",'Data invoice'!S1591)</f>
        <v/>
      </c>
      <c r="J1476" s="367" t="str">
        <f>IF('Data invoice'!S1591=0,"",'Data invoice'!T1591)</f>
        <v/>
      </c>
    </row>
    <row r="1477" spans="1:10" ht="15" customHeight="1">
      <c r="A1477" s="284" t="str">
        <f>IF('Data invoice'!J1592=0,"",'Data invoice'!K1592)</f>
        <v/>
      </c>
      <c r="B1477" s="284" t="str">
        <f>IF('Data invoice'!K1592=0,"",'Data invoice'!L1592)</f>
        <v/>
      </c>
      <c r="C1477" s="284" t="str">
        <f>IF('Data invoice'!L1592=0,"",'Data invoice'!M1592)</f>
        <v/>
      </c>
      <c r="D1477" s="284" t="str">
        <f>IF('Data invoice'!M1592=0,"",'Data invoice'!N1592)</f>
        <v/>
      </c>
      <c r="E1477" s="284" t="str">
        <f>IF('Data invoice'!N1592=0,"",'Data invoice'!O1592)</f>
        <v/>
      </c>
      <c r="F1477" s="284" t="str">
        <f>IF('Data invoice'!O1592=0,"",'Data invoice'!P1592)</f>
        <v/>
      </c>
      <c r="G1477" s="284" t="str">
        <f>IF('Data invoice'!P1592=0,"",'Data invoice'!Q1592)</f>
        <v/>
      </c>
      <c r="H1477" s="284" t="str">
        <f>IF('Data invoice'!Q1592=0,"",'Data invoice'!R1592)</f>
        <v/>
      </c>
      <c r="I1477" s="320" t="str">
        <f>IF('Data invoice'!R1592=0,"",'Data invoice'!S1592)</f>
        <v/>
      </c>
      <c r="J1477" s="367" t="str">
        <f>IF('Data invoice'!S1592=0,"",'Data invoice'!T1592)</f>
        <v/>
      </c>
    </row>
    <row r="1478" spans="1:10" ht="15" customHeight="1">
      <c r="A1478" s="284" t="str">
        <f>IF('Data invoice'!J1593=0,"",'Data invoice'!K1593)</f>
        <v/>
      </c>
      <c r="B1478" s="284" t="str">
        <f>IF('Data invoice'!K1593=0,"",'Data invoice'!L1593)</f>
        <v/>
      </c>
      <c r="C1478" s="284" t="str">
        <f>IF('Data invoice'!L1593=0,"",'Data invoice'!M1593)</f>
        <v/>
      </c>
      <c r="D1478" s="284" t="str">
        <f>IF('Data invoice'!M1593=0,"",'Data invoice'!N1593)</f>
        <v/>
      </c>
      <c r="E1478" s="284" t="str">
        <f>IF('Data invoice'!N1593=0,"",'Data invoice'!O1593)</f>
        <v/>
      </c>
      <c r="F1478" s="284" t="str">
        <f>IF('Data invoice'!O1593=0,"",'Data invoice'!P1593)</f>
        <v/>
      </c>
      <c r="G1478" s="284" t="str">
        <f>IF('Data invoice'!P1593=0,"",'Data invoice'!Q1593)</f>
        <v/>
      </c>
      <c r="H1478" s="284" t="str">
        <f>IF('Data invoice'!Q1593=0,"",'Data invoice'!R1593)</f>
        <v/>
      </c>
      <c r="I1478" s="320" t="str">
        <f>IF('Data invoice'!R1593=0,"",'Data invoice'!S1593)</f>
        <v/>
      </c>
      <c r="J1478" s="367" t="str">
        <f>IF('Data invoice'!S1593=0,"",'Data invoice'!T1593)</f>
        <v/>
      </c>
    </row>
    <row r="1479" spans="1:10" ht="15" customHeight="1">
      <c r="A1479" s="284" t="str">
        <f>IF('Data invoice'!J1594=0,"",'Data invoice'!K1594)</f>
        <v/>
      </c>
      <c r="B1479" s="284" t="str">
        <f>IF('Data invoice'!K1594=0,"",'Data invoice'!L1594)</f>
        <v/>
      </c>
      <c r="C1479" s="284" t="str">
        <f>IF('Data invoice'!L1594=0,"",'Data invoice'!M1594)</f>
        <v/>
      </c>
      <c r="D1479" s="284" t="str">
        <f>IF('Data invoice'!M1594=0,"",'Data invoice'!N1594)</f>
        <v/>
      </c>
      <c r="E1479" s="284" t="str">
        <f>IF('Data invoice'!N1594=0,"",'Data invoice'!O1594)</f>
        <v/>
      </c>
      <c r="F1479" s="284" t="str">
        <f>IF('Data invoice'!O1594=0,"",'Data invoice'!P1594)</f>
        <v/>
      </c>
      <c r="G1479" s="284" t="str">
        <f>IF('Data invoice'!P1594=0,"",'Data invoice'!Q1594)</f>
        <v/>
      </c>
      <c r="H1479" s="284" t="str">
        <f>IF('Data invoice'!Q1594=0,"",'Data invoice'!R1594)</f>
        <v/>
      </c>
      <c r="I1479" s="320" t="str">
        <f>IF('Data invoice'!R1594=0,"",'Data invoice'!S1594)</f>
        <v/>
      </c>
      <c r="J1479" s="367" t="str">
        <f>IF('Data invoice'!S1594=0,"",'Data invoice'!T1594)</f>
        <v/>
      </c>
    </row>
    <row r="1480" spans="1:10" ht="15" customHeight="1">
      <c r="A1480" s="284" t="str">
        <f>IF('Data invoice'!J1595=0,"",'Data invoice'!K1595)</f>
        <v/>
      </c>
      <c r="B1480" s="284" t="str">
        <f>IF('Data invoice'!K1595=0,"",'Data invoice'!L1595)</f>
        <v/>
      </c>
      <c r="C1480" s="284" t="str">
        <f>IF('Data invoice'!L1595=0,"",'Data invoice'!M1595)</f>
        <v/>
      </c>
      <c r="D1480" s="284" t="str">
        <f>IF('Data invoice'!M1595=0,"",'Data invoice'!N1595)</f>
        <v/>
      </c>
      <c r="E1480" s="284" t="str">
        <f>IF('Data invoice'!N1595=0,"",'Data invoice'!O1595)</f>
        <v/>
      </c>
      <c r="F1480" s="284" t="str">
        <f>IF('Data invoice'!O1595=0,"",'Data invoice'!P1595)</f>
        <v/>
      </c>
      <c r="G1480" s="284" t="str">
        <f>IF('Data invoice'!P1595=0,"",'Data invoice'!Q1595)</f>
        <v/>
      </c>
      <c r="H1480" s="284" t="str">
        <f>IF('Data invoice'!Q1595=0,"",'Data invoice'!R1595)</f>
        <v/>
      </c>
      <c r="I1480" s="320" t="str">
        <f>IF('Data invoice'!R1595=0,"",'Data invoice'!S1595)</f>
        <v/>
      </c>
      <c r="J1480" s="367" t="str">
        <f>IF('Data invoice'!S1595=0,"",'Data invoice'!T1595)</f>
        <v/>
      </c>
    </row>
    <row r="1481" spans="1:10" ht="15" customHeight="1">
      <c r="A1481" s="284" t="str">
        <f>IF('Data invoice'!J1596=0,"",'Data invoice'!K1596)</f>
        <v/>
      </c>
      <c r="B1481" s="284" t="str">
        <f>IF('Data invoice'!K1596=0,"",'Data invoice'!L1596)</f>
        <v/>
      </c>
      <c r="C1481" s="284" t="str">
        <f>IF('Data invoice'!L1596=0,"",'Data invoice'!M1596)</f>
        <v/>
      </c>
      <c r="D1481" s="284" t="str">
        <f>IF('Data invoice'!M1596=0,"",'Data invoice'!N1596)</f>
        <v/>
      </c>
      <c r="E1481" s="284" t="str">
        <f>IF('Data invoice'!N1596=0,"",'Data invoice'!O1596)</f>
        <v/>
      </c>
      <c r="F1481" s="284" t="str">
        <f>IF('Data invoice'!O1596=0,"",'Data invoice'!P1596)</f>
        <v/>
      </c>
      <c r="G1481" s="284" t="str">
        <f>IF('Data invoice'!P1596=0,"",'Data invoice'!Q1596)</f>
        <v/>
      </c>
      <c r="H1481" s="284" t="str">
        <f>IF('Data invoice'!Q1596=0,"",'Data invoice'!R1596)</f>
        <v/>
      </c>
      <c r="I1481" s="320" t="str">
        <f>IF('Data invoice'!R1596=0,"",'Data invoice'!S1596)</f>
        <v/>
      </c>
      <c r="J1481" s="367" t="str">
        <f>IF('Data invoice'!S1596=0,"",'Data invoice'!T1596)</f>
        <v/>
      </c>
    </row>
    <row r="1482" spans="1:10" ht="15" customHeight="1">
      <c r="A1482" s="284" t="str">
        <f>IF('Data invoice'!J1597=0,"",'Data invoice'!K1597)</f>
        <v/>
      </c>
      <c r="B1482" s="284" t="str">
        <f>IF('Data invoice'!K1597=0,"",'Data invoice'!L1597)</f>
        <v/>
      </c>
      <c r="C1482" s="284" t="str">
        <f>IF('Data invoice'!L1597=0,"",'Data invoice'!M1597)</f>
        <v/>
      </c>
      <c r="D1482" s="284" t="str">
        <f>IF('Data invoice'!M1597=0,"",'Data invoice'!N1597)</f>
        <v/>
      </c>
      <c r="E1482" s="284" t="str">
        <f>IF('Data invoice'!N1597=0,"",'Data invoice'!O1597)</f>
        <v/>
      </c>
      <c r="F1482" s="284" t="str">
        <f>IF('Data invoice'!O1597=0,"",'Data invoice'!P1597)</f>
        <v/>
      </c>
      <c r="G1482" s="284" t="str">
        <f>IF('Data invoice'!P1597=0,"",'Data invoice'!Q1597)</f>
        <v/>
      </c>
      <c r="H1482" s="284" t="str">
        <f>IF('Data invoice'!Q1597=0,"",'Data invoice'!R1597)</f>
        <v/>
      </c>
      <c r="I1482" s="320" t="str">
        <f>IF('Data invoice'!R1597=0,"",'Data invoice'!S1597)</f>
        <v/>
      </c>
      <c r="J1482" s="367" t="str">
        <f>IF('Data invoice'!S1597=0,"",'Data invoice'!T1597)</f>
        <v/>
      </c>
    </row>
    <row r="1483" spans="1:10" ht="15" customHeight="1">
      <c r="A1483" s="284" t="str">
        <f>IF('Data invoice'!J1598=0,"",'Data invoice'!K1598)</f>
        <v/>
      </c>
      <c r="B1483" s="284" t="str">
        <f>IF('Data invoice'!K1598=0,"",'Data invoice'!L1598)</f>
        <v/>
      </c>
      <c r="C1483" s="284" t="str">
        <f>IF('Data invoice'!L1598=0,"",'Data invoice'!M1598)</f>
        <v/>
      </c>
      <c r="D1483" s="284" t="str">
        <f>IF('Data invoice'!M1598=0,"",'Data invoice'!N1598)</f>
        <v/>
      </c>
      <c r="E1483" s="284" t="str">
        <f>IF('Data invoice'!N1598=0,"",'Data invoice'!O1598)</f>
        <v/>
      </c>
      <c r="F1483" s="284" t="str">
        <f>IF('Data invoice'!O1598=0,"",'Data invoice'!P1598)</f>
        <v/>
      </c>
      <c r="G1483" s="284" t="str">
        <f>IF('Data invoice'!P1598=0,"",'Data invoice'!Q1598)</f>
        <v/>
      </c>
      <c r="H1483" s="284" t="str">
        <f>IF('Data invoice'!Q1598=0,"",'Data invoice'!R1598)</f>
        <v/>
      </c>
      <c r="I1483" s="320" t="str">
        <f>IF('Data invoice'!R1598=0,"",'Data invoice'!S1598)</f>
        <v/>
      </c>
      <c r="J1483" s="367" t="str">
        <f>IF('Data invoice'!S1598=0,"",'Data invoice'!T1598)</f>
        <v/>
      </c>
    </row>
    <row r="1484" spans="1:10" ht="15" customHeight="1">
      <c r="A1484" s="284" t="str">
        <f>IF('Data invoice'!J1599=0,"",'Data invoice'!K1599)</f>
        <v/>
      </c>
      <c r="B1484" s="284" t="str">
        <f>IF('Data invoice'!K1599=0,"",'Data invoice'!L1599)</f>
        <v/>
      </c>
      <c r="C1484" s="284" t="str">
        <f>IF('Data invoice'!L1599=0,"",'Data invoice'!M1599)</f>
        <v/>
      </c>
      <c r="D1484" s="284" t="str">
        <f>IF('Data invoice'!M1599=0,"",'Data invoice'!N1599)</f>
        <v/>
      </c>
      <c r="E1484" s="284" t="str">
        <f>IF('Data invoice'!N1599=0,"",'Data invoice'!O1599)</f>
        <v/>
      </c>
      <c r="F1484" s="284" t="str">
        <f>IF('Data invoice'!O1599=0,"",'Data invoice'!P1599)</f>
        <v/>
      </c>
      <c r="G1484" s="284" t="str">
        <f>IF('Data invoice'!P1599=0,"",'Data invoice'!Q1599)</f>
        <v/>
      </c>
      <c r="H1484" s="284" t="str">
        <f>IF('Data invoice'!Q1599=0,"",'Data invoice'!R1599)</f>
        <v/>
      </c>
      <c r="I1484" s="320" t="str">
        <f>IF('Data invoice'!R1599=0,"",'Data invoice'!S1599)</f>
        <v/>
      </c>
      <c r="J1484" s="367" t="str">
        <f>IF('Data invoice'!S1599=0,"",'Data invoice'!T1599)</f>
        <v/>
      </c>
    </row>
    <row r="1485" spans="1:10" ht="15" customHeight="1">
      <c r="A1485" s="284" t="str">
        <f>IF('Data invoice'!J1600=0,"",'Data invoice'!K1600)</f>
        <v/>
      </c>
      <c r="B1485" s="284" t="str">
        <f>IF('Data invoice'!K1600=0,"",'Data invoice'!L1600)</f>
        <v/>
      </c>
      <c r="C1485" s="284" t="str">
        <f>IF('Data invoice'!L1600=0,"",'Data invoice'!M1600)</f>
        <v/>
      </c>
      <c r="D1485" s="284" t="str">
        <f>IF('Data invoice'!M1600=0,"",'Data invoice'!N1600)</f>
        <v/>
      </c>
      <c r="E1485" s="284" t="str">
        <f>IF('Data invoice'!N1600=0,"",'Data invoice'!O1600)</f>
        <v/>
      </c>
      <c r="F1485" s="284" t="str">
        <f>IF('Data invoice'!O1600=0,"",'Data invoice'!P1600)</f>
        <v/>
      </c>
      <c r="G1485" s="284" t="str">
        <f>IF('Data invoice'!P1600=0,"",'Data invoice'!Q1600)</f>
        <v/>
      </c>
      <c r="H1485" s="284" t="str">
        <f>IF('Data invoice'!Q1600=0,"",'Data invoice'!R1600)</f>
        <v/>
      </c>
      <c r="I1485" s="320" t="str">
        <f>IF('Data invoice'!R1600=0,"",'Data invoice'!S1600)</f>
        <v/>
      </c>
      <c r="J1485" s="367" t="str">
        <f>IF('Data invoice'!S1600=0,"",'Data invoice'!T1600)</f>
        <v/>
      </c>
    </row>
    <row r="1486" spans="1:10" ht="15" customHeight="1">
      <c r="A1486" s="284" t="str">
        <f>IF('Data invoice'!J1601=0,"",'Data invoice'!K1601)</f>
        <v/>
      </c>
      <c r="B1486" s="284" t="str">
        <f>IF('Data invoice'!K1601=0,"",'Data invoice'!L1601)</f>
        <v/>
      </c>
      <c r="C1486" s="284" t="str">
        <f>IF('Data invoice'!L1601=0,"",'Data invoice'!M1601)</f>
        <v/>
      </c>
      <c r="D1486" s="284" t="str">
        <f>IF('Data invoice'!M1601=0,"",'Data invoice'!N1601)</f>
        <v/>
      </c>
      <c r="E1486" s="284" t="str">
        <f>IF('Data invoice'!N1601=0,"",'Data invoice'!O1601)</f>
        <v/>
      </c>
      <c r="F1486" s="284" t="str">
        <f>IF('Data invoice'!O1601=0,"",'Data invoice'!P1601)</f>
        <v/>
      </c>
      <c r="G1486" s="284" t="str">
        <f>IF('Data invoice'!P1601=0,"",'Data invoice'!Q1601)</f>
        <v/>
      </c>
      <c r="H1486" s="284" t="str">
        <f>IF('Data invoice'!Q1601=0,"",'Data invoice'!R1601)</f>
        <v/>
      </c>
      <c r="I1486" s="320" t="str">
        <f>IF('Data invoice'!R1601=0,"",'Data invoice'!S1601)</f>
        <v/>
      </c>
      <c r="J1486" s="367" t="str">
        <f>IF('Data invoice'!S1601=0,"",'Data invoice'!T1601)</f>
        <v/>
      </c>
    </row>
    <row r="1487" spans="1:10" ht="15" customHeight="1">
      <c r="A1487" s="284" t="str">
        <f>IF('Data invoice'!J1602=0,"",'Data invoice'!K1602)</f>
        <v/>
      </c>
      <c r="B1487" s="284" t="str">
        <f>IF('Data invoice'!K1602=0,"",'Data invoice'!L1602)</f>
        <v/>
      </c>
      <c r="C1487" s="284" t="str">
        <f>IF('Data invoice'!L1602=0,"",'Data invoice'!M1602)</f>
        <v/>
      </c>
      <c r="D1487" s="284" t="str">
        <f>IF('Data invoice'!M1602=0,"",'Data invoice'!N1602)</f>
        <v/>
      </c>
      <c r="E1487" s="284" t="str">
        <f>IF('Data invoice'!N1602=0,"",'Data invoice'!O1602)</f>
        <v/>
      </c>
      <c r="F1487" s="284" t="str">
        <f>IF('Data invoice'!O1602=0,"",'Data invoice'!P1602)</f>
        <v/>
      </c>
      <c r="G1487" s="284" t="str">
        <f>IF('Data invoice'!P1602=0,"",'Data invoice'!Q1602)</f>
        <v/>
      </c>
      <c r="H1487" s="284" t="str">
        <f>IF('Data invoice'!Q1602=0,"",'Data invoice'!R1602)</f>
        <v/>
      </c>
      <c r="I1487" s="320" t="str">
        <f>IF('Data invoice'!R1602=0,"",'Data invoice'!S1602)</f>
        <v/>
      </c>
      <c r="J1487" s="367" t="str">
        <f>IF('Data invoice'!S1602=0,"",'Data invoice'!T1602)</f>
        <v/>
      </c>
    </row>
    <row r="1488" spans="1:10" ht="15" customHeight="1">
      <c r="A1488" s="284" t="str">
        <f>IF('Data invoice'!J1603=0,"",'Data invoice'!K1603)</f>
        <v/>
      </c>
      <c r="B1488" s="284" t="str">
        <f>IF('Data invoice'!K1603=0,"",'Data invoice'!L1603)</f>
        <v/>
      </c>
      <c r="C1488" s="284" t="str">
        <f>IF('Data invoice'!L1603=0,"",'Data invoice'!M1603)</f>
        <v/>
      </c>
      <c r="D1488" s="284" t="str">
        <f>IF('Data invoice'!M1603=0,"",'Data invoice'!N1603)</f>
        <v/>
      </c>
      <c r="E1488" s="284" t="str">
        <f>IF('Data invoice'!N1603=0,"",'Data invoice'!O1603)</f>
        <v/>
      </c>
      <c r="F1488" s="284" t="str">
        <f>IF('Data invoice'!O1603=0,"",'Data invoice'!P1603)</f>
        <v/>
      </c>
      <c r="G1488" s="284" t="str">
        <f>IF('Data invoice'!P1603=0,"",'Data invoice'!Q1603)</f>
        <v/>
      </c>
      <c r="H1488" s="284" t="str">
        <f>IF('Data invoice'!Q1603=0,"",'Data invoice'!R1603)</f>
        <v/>
      </c>
      <c r="I1488" s="320" t="str">
        <f>IF('Data invoice'!R1603=0,"",'Data invoice'!S1603)</f>
        <v/>
      </c>
      <c r="J1488" s="367" t="str">
        <f>IF('Data invoice'!S1603=0,"",'Data invoice'!T1603)</f>
        <v/>
      </c>
    </row>
    <row r="1489" spans="1:10" ht="15" customHeight="1">
      <c r="A1489" s="284" t="str">
        <f>IF('Data invoice'!J1604=0,"",'Data invoice'!K1604)</f>
        <v/>
      </c>
      <c r="B1489" s="284" t="str">
        <f>IF('Data invoice'!K1604=0,"",'Data invoice'!L1604)</f>
        <v/>
      </c>
      <c r="C1489" s="284" t="str">
        <f>IF('Data invoice'!L1604=0,"",'Data invoice'!M1604)</f>
        <v/>
      </c>
      <c r="D1489" s="284" t="str">
        <f>IF('Data invoice'!M1604=0,"",'Data invoice'!N1604)</f>
        <v/>
      </c>
      <c r="E1489" s="284" t="str">
        <f>IF('Data invoice'!N1604=0,"",'Data invoice'!O1604)</f>
        <v/>
      </c>
      <c r="F1489" s="284" t="str">
        <f>IF('Data invoice'!O1604=0,"",'Data invoice'!P1604)</f>
        <v/>
      </c>
      <c r="G1489" s="284" t="str">
        <f>IF('Data invoice'!P1604=0,"",'Data invoice'!Q1604)</f>
        <v/>
      </c>
      <c r="H1489" s="284" t="str">
        <f>IF('Data invoice'!Q1604=0,"",'Data invoice'!R1604)</f>
        <v/>
      </c>
      <c r="I1489" s="320" t="str">
        <f>IF('Data invoice'!R1604=0,"",'Data invoice'!S1604)</f>
        <v/>
      </c>
      <c r="J1489" s="367" t="str">
        <f>IF('Data invoice'!S1604=0,"",'Data invoice'!T1604)</f>
        <v/>
      </c>
    </row>
    <row r="1490" spans="1:10" ht="15" customHeight="1">
      <c r="A1490" s="284" t="str">
        <f>IF('Data invoice'!J1605=0,"",'Data invoice'!K1605)</f>
        <v/>
      </c>
      <c r="B1490" s="284" t="str">
        <f>IF('Data invoice'!K1605=0,"",'Data invoice'!L1605)</f>
        <v/>
      </c>
      <c r="C1490" s="284" t="str">
        <f>IF('Data invoice'!L1605=0,"",'Data invoice'!M1605)</f>
        <v/>
      </c>
      <c r="D1490" s="284" t="str">
        <f>IF('Data invoice'!M1605=0,"",'Data invoice'!N1605)</f>
        <v/>
      </c>
      <c r="E1490" s="284" t="str">
        <f>IF('Data invoice'!N1605=0,"",'Data invoice'!O1605)</f>
        <v/>
      </c>
      <c r="F1490" s="284" t="str">
        <f>IF('Data invoice'!O1605=0,"",'Data invoice'!P1605)</f>
        <v/>
      </c>
      <c r="G1490" s="284" t="str">
        <f>IF('Data invoice'!P1605=0,"",'Data invoice'!Q1605)</f>
        <v/>
      </c>
      <c r="H1490" s="284" t="str">
        <f>IF('Data invoice'!Q1605=0,"",'Data invoice'!R1605)</f>
        <v/>
      </c>
      <c r="I1490" s="320" t="str">
        <f>IF('Data invoice'!R1605=0,"",'Data invoice'!S1605)</f>
        <v/>
      </c>
      <c r="J1490" s="367" t="str">
        <f>IF('Data invoice'!S1605=0,"",'Data invoice'!T1605)</f>
        <v/>
      </c>
    </row>
    <row r="1491" spans="1:10" ht="15" customHeight="1">
      <c r="A1491" s="284" t="str">
        <f>IF('Data invoice'!J1606=0,"",'Data invoice'!K1606)</f>
        <v/>
      </c>
      <c r="B1491" s="284" t="str">
        <f>IF('Data invoice'!K1606=0,"",'Data invoice'!L1606)</f>
        <v/>
      </c>
      <c r="C1491" s="284" t="str">
        <f>IF('Data invoice'!L1606=0,"",'Data invoice'!M1606)</f>
        <v/>
      </c>
      <c r="D1491" s="284" t="str">
        <f>IF('Data invoice'!M1606=0,"",'Data invoice'!N1606)</f>
        <v/>
      </c>
      <c r="E1491" s="284" t="str">
        <f>IF('Data invoice'!N1606=0,"",'Data invoice'!O1606)</f>
        <v/>
      </c>
      <c r="F1491" s="284" t="str">
        <f>IF('Data invoice'!O1606=0,"",'Data invoice'!P1606)</f>
        <v/>
      </c>
      <c r="G1491" s="284" t="str">
        <f>IF('Data invoice'!P1606=0,"",'Data invoice'!Q1606)</f>
        <v/>
      </c>
      <c r="H1491" s="284" t="str">
        <f>IF('Data invoice'!Q1606=0,"",'Data invoice'!R1606)</f>
        <v/>
      </c>
      <c r="I1491" s="320" t="str">
        <f>IF('Data invoice'!R1606=0,"",'Data invoice'!S1606)</f>
        <v/>
      </c>
      <c r="J1491" s="367" t="str">
        <f>IF('Data invoice'!S1606=0,"",'Data invoice'!T1606)</f>
        <v/>
      </c>
    </row>
    <row r="1492" spans="1:10" ht="15" customHeight="1">
      <c r="A1492" s="284" t="str">
        <f>IF('Data invoice'!J1607=0,"",'Data invoice'!K1607)</f>
        <v/>
      </c>
      <c r="B1492" s="284" t="str">
        <f>IF('Data invoice'!K1607=0,"",'Data invoice'!L1607)</f>
        <v/>
      </c>
      <c r="C1492" s="284" t="str">
        <f>IF('Data invoice'!L1607=0,"",'Data invoice'!M1607)</f>
        <v/>
      </c>
      <c r="D1492" s="284" t="str">
        <f>IF('Data invoice'!M1607=0,"",'Data invoice'!N1607)</f>
        <v/>
      </c>
      <c r="E1492" s="284" t="str">
        <f>IF('Data invoice'!N1607=0,"",'Data invoice'!O1607)</f>
        <v/>
      </c>
      <c r="F1492" s="284" t="str">
        <f>IF('Data invoice'!O1607=0,"",'Data invoice'!P1607)</f>
        <v/>
      </c>
      <c r="G1492" s="284" t="str">
        <f>IF('Data invoice'!P1607=0,"",'Data invoice'!Q1607)</f>
        <v/>
      </c>
      <c r="H1492" s="284" t="str">
        <f>IF('Data invoice'!Q1607=0,"",'Data invoice'!R1607)</f>
        <v/>
      </c>
      <c r="I1492" s="320" t="str">
        <f>IF('Data invoice'!R1607=0,"",'Data invoice'!S1607)</f>
        <v/>
      </c>
      <c r="J1492" s="367" t="str">
        <f>IF('Data invoice'!S1607=0,"",'Data invoice'!T1607)</f>
        <v/>
      </c>
    </row>
    <row r="1493" spans="1:10" ht="15" customHeight="1">
      <c r="A1493" s="284" t="str">
        <f>IF('Data invoice'!J1608=0,"",'Data invoice'!K1608)</f>
        <v/>
      </c>
      <c r="B1493" s="284" t="str">
        <f>IF('Data invoice'!K1608=0,"",'Data invoice'!L1608)</f>
        <v/>
      </c>
      <c r="C1493" s="284" t="str">
        <f>IF('Data invoice'!L1608=0,"",'Data invoice'!M1608)</f>
        <v/>
      </c>
      <c r="D1493" s="284" t="str">
        <f>IF('Data invoice'!M1608=0,"",'Data invoice'!N1608)</f>
        <v/>
      </c>
      <c r="E1493" s="284" t="str">
        <f>IF('Data invoice'!N1608=0,"",'Data invoice'!O1608)</f>
        <v/>
      </c>
      <c r="F1493" s="284" t="str">
        <f>IF('Data invoice'!O1608=0,"",'Data invoice'!P1608)</f>
        <v/>
      </c>
      <c r="G1493" s="284" t="str">
        <f>IF('Data invoice'!P1608=0,"",'Data invoice'!Q1608)</f>
        <v/>
      </c>
      <c r="H1493" s="284" t="str">
        <f>IF('Data invoice'!Q1608=0,"",'Data invoice'!R1608)</f>
        <v/>
      </c>
      <c r="I1493" s="320" t="str">
        <f>IF('Data invoice'!R1608=0,"",'Data invoice'!S1608)</f>
        <v/>
      </c>
      <c r="J1493" s="367" t="str">
        <f>IF('Data invoice'!S1608=0,"",'Data invoice'!T1608)</f>
        <v/>
      </c>
    </row>
    <row r="1494" spans="1:10" ht="15" customHeight="1">
      <c r="A1494" s="284" t="str">
        <f>IF('Data invoice'!J1609=0,"",'Data invoice'!K1609)</f>
        <v/>
      </c>
      <c r="B1494" s="284" t="str">
        <f>IF('Data invoice'!K1609=0,"",'Data invoice'!L1609)</f>
        <v/>
      </c>
      <c r="C1494" s="284" t="str">
        <f>IF('Data invoice'!L1609=0,"",'Data invoice'!M1609)</f>
        <v/>
      </c>
      <c r="D1494" s="284" t="str">
        <f>IF('Data invoice'!M1609=0,"",'Data invoice'!N1609)</f>
        <v/>
      </c>
      <c r="E1494" s="284" t="str">
        <f>IF('Data invoice'!N1609=0,"",'Data invoice'!O1609)</f>
        <v/>
      </c>
      <c r="F1494" s="284" t="str">
        <f>IF('Data invoice'!O1609=0,"",'Data invoice'!P1609)</f>
        <v/>
      </c>
      <c r="G1494" s="284" t="str">
        <f>IF('Data invoice'!P1609=0,"",'Data invoice'!Q1609)</f>
        <v/>
      </c>
      <c r="H1494" s="284" t="str">
        <f>IF('Data invoice'!Q1609=0,"",'Data invoice'!R1609)</f>
        <v/>
      </c>
      <c r="I1494" s="320" t="str">
        <f>IF('Data invoice'!R1609=0,"",'Data invoice'!S1609)</f>
        <v/>
      </c>
      <c r="J1494" s="367" t="str">
        <f>IF('Data invoice'!S1609=0,"",'Data invoice'!T1609)</f>
        <v/>
      </c>
    </row>
    <row r="1495" spans="1:10" ht="15" customHeight="1">
      <c r="A1495" s="284" t="str">
        <f>IF('Data invoice'!J1610=0,"",'Data invoice'!K1610)</f>
        <v/>
      </c>
      <c r="B1495" s="284" t="str">
        <f>IF('Data invoice'!K1610=0,"",'Data invoice'!L1610)</f>
        <v/>
      </c>
      <c r="C1495" s="284" t="str">
        <f>IF('Data invoice'!L1610=0,"",'Data invoice'!M1610)</f>
        <v/>
      </c>
      <c r="D1495" s="284" t="str">
        <f>IF('Data invoice'!M1610=0,"",'Data invoice'!N1610)</f>
        <v/>
      </c>
      <c r="E1495" s="284" t="str">
        <f>IF('Data invoice'!N1610=0,"",'Data invoice'!O1610)</f>
        <v/>
      </c>
      <c r="F1495" s="284" t="str">
        <f>IF('Data invoice'!O1610=0,"",'Data invoice'!P1610)</f>
        <v/>
      </c>
      <c r="G1495" s="284" t="str">
        <f>IF('Data invoice'!P1610=0,"",'Data invoice'!Q1610)</f>
        <v/>
      </c>
      <c r="H1495" s="284" t="str">
        <f>IF('Data invoice'!Q1610=0,"",'Data invoice'!R1610)</f>
        <v/>
      </c>
      <c r="I1495" s="320" t="str">
        <f>IF('Data invoice'!R1610=0,"",'Data invoice'!S1610)</f>
        <v/>
      </c>
      <c r="J1495" s="367" t="str">
        <f>IF('Data invoice'!S1610=0,"",'Data invoice'!T1610)</f>
        <v/>
      </c>
    </row>
    <row r="1496" spans="1:10" ht="15" customHeight="1">
      <c r="A1496" s="284" t="str">
        <f>IF('Data invoice'!J1611=0,"",'Data invoice'!K1611)</f>
        <v/>
      </c>
      <c r="B1496" s="284" t="str">
        <f>IF('Data invoice'!K1611=0,"",'Data invoice'!L1611)</f>
        <v/>
      </c>
      <c r="C1496" s="284" t="str">
        <f>IF('Data invoice'!L1611=0,"",'Data invoice'!M1611)</f>
        <v/>
      </c>
      <c r="D1496" s="284" t="str">
        <f>IF('Data invoice'!M1611=0,"",'Data invoice'!N1611)</f>
        <v/>
      </c>
      <c r="E1496" s="284" t="str">
        <f>IF('Data invoice'!N1611=0,"",'Data invoice'!O1611)</f>
        <v/>
      </c>
      <c r="F1496" s="284" t="str">
        <f>IF('Data invoice'!O1611=0,"",'Data invoice'!P1611)</f>
        <v/>
      </c>
      <c r="G1496" s="284" t="str">
        <f>IF('Data invoice'!P1611=0,"",'Data invoice'!Q1611)</f>
        <v/>
      </c>
      <c r="H1496" s="284" t="str">
        <f>IF('Data invoice'!Q1611=0,"",'Data invoice'!R1611)</f>
        <v/>
      </c>
      <c r="I1496" s="320" t="str">
        <f>IF('Data invoice'!R1611=0,"",'Data invoice'!S1611)</f>
        <v/>
      </c>
      <c r="J1496" s="367" t="str">
        <f>IF('Data invoice'!S1611=0,"",'Data invoice'!T1611)</f>
        <v/>
      </c>
    </row>
    <row r="1497" spans="1:10" ht="15" customHeight="1">
      <c r="A1497" s="284" t="str">
        <f>IF('Data invoice'!J1612=0,"",'Data invoice'!K1612)</f>
        <v/>
      </c>
      <c r="B1497" s="284" t="str">
        <f>IF('Data invoice'!K1612=0,"",'Data invoice'!L1612)</f>
        <v/>
      </c>
      <c r="C1497" s="284" t="str">
        <f>IF('Data invoice'!L1612=0,"",'Data invoice'!M1612)</f>
        <v/>
      </c>
      <c r="D1497" s="284" t="str">
        <f>IF('Data invoice'!M1612=0,"",'Data invoice'!N1612)</f>
        <v/>
      </c>
      <c r="E1497" s="284" t="str">
        <f>IF('Data invoice'!N1612=0,"",'Data invoice'!O1612)</f>
        <v/>
      </c>
      <c r="F1497" s="284" t="str">
        <f>IF('Data invoice'!O1612=0,"",'Data invoice'!P1612)</f>
        <v/>
      </c>
      <c r="G1497" s="284" t="str">
        <f>IF('Data invoice'!P1612=0,"",'Data invoice'!Q1612)</f>
        <v/>
      </c>
      <c r="H1497" s="284" t="str">
        <f>IF('Data invoice'!Q1612=0,"",'Data invoice'!R1612)</f>
        <v/>
      </c>
      <c r="I1497" s="320" t="str">
        <f>IF('Data invoice'!R1612=0,"",'Data invoice'!S1612)</f>
        <v/>
      </c>
      <c r="J1497" s="367" t="str">
        <f>IF('Data invoice'!S1612=0,"",'Data invoice'!T1612)</f>
        <v/>
      </c>
    </row>
    <row r="1498" spans="1:10" ht="15" customHeight="1">
      <c r="A1498" s="284" t="str">
        <f>IF('Data invoice'!J1613=0,"",'Data invoice'!K1613)</f>
        <v/>
      </c>
      <c r="B1498" s="284" t="str">
        <f>IF('Data invoice'!K1613=0,"",'Data invoice'!L1613)</f>
        <v/>
      </c>
      <c r="C1498" s="284" t="str">
        <f>IF('Data invoice'!L1613=0,"",'Data invoice'!M1613)</f>
        <v/>
      </c>
      <c r="D1498" s="284" t="str">
        <f>IF('Data invoice'!M1613=0,"",'Data invoice'!N1613)</f>
        <v/>
      </c>
      <c r="E1498" s="284" t="str">
        <f>IF('Data invoice'!N1613=0,"",'Data invoice'!O1613)</f>
        <v/>
      </c>
      <c r="F1498" s="284" t="str">
        <f>IF('Data invoice'!O1613=0,"",'Data invoice'!P1613)</f>
        <v/>
      </c>
      <c r="G1498" s="284" t="str">
        <f>IF('Data invoice'!P1613=0,"",'Data invoice'!Q1613)</f>
        <v/>
      </c>
      <c r="H1498" s="284" t="str">
        <f>IF('Data invoice'!Q1613=0,"",'Data invoice'!R1613)</f>
        <v/>
      </c>
      <c r="I1498" s="320" t="str">
        <f>IF('Data invoice'!R1613=0,"",'Data invoice'!S1613)</f>
        <v/>
      </c>
      <c r="J1498" s="367" t="str">
        <f>IF('Data invoice'!S1613=0,"",'Data invoice'!T1613)</f>
        <v/>
      </c>
    </row>
    <row r="1499" spans="1:10" ht="15" customHeight="1">
      <c r="A1499" s="284" t="str">
        <f>IF('Data invoice'!J1614=0,"",'Data invoice'!K1614)</f>
        <v/>
      </c>
      <c r="B1499" s="284" t="str">
        <f>IF('Data invoice'!K1614=0,"",'Data invoice'!L1614)</f>
        <v/>
      </c>
      <c r="C1499" s="284" t="str">
        <f>IF('Data invoice'!L1614=0,"",'Data invoice'!M1614)</f>
        <v/>
      </c>
      <c r="D1499" s="284" t="str">
        <f>IF('Data invoice'!M1614=0,"",'Data invoice'!N1614)</f>
        <v/>
      </c>
      <c r="E1499" s="284" t="str">
        <f>IF('Data invoice'!N1614=0,"",'Data invoice'!O1614)</f>
        <v/>
      </c>
      <c r="F1499" s="284" t="str">
        <f>IF('Data invoice'!O1614=0,"",'Data invoice'!P1614)</f>
        <v/>
      </c>
      <c r="G1499" s="284" t="str">
        <f>IF('Data invoice'!P1614=0,"",'Data invoice'!Q1614)</f>
        <v/>
      </c>
      <c r="H1499" s="284" t="str">
        <f>IF('Data invoice'!Q1614=0,"",'Data invoice'!R1614)</f>
        <v/>
      </c>
      <c r="I1499" s="320" t="str">
        <f>IF('Data invoice'!R1614=0,"",'Data invoice'!S1614)</f>
        <v/>
      </c>
      <c r="J1499" s="367" t="str">
        <f>IF('Data invoice'!S1614=0,"",'Data invoice'!T1614)</f>
        <v/>
      </c>
    </row>
    <row r="1500" spans="1:10" ht="15" customHeight="1">
      <c r="A1500" s="284" t="str">
        <f>IF('Data invoice'!J1615=0,"",'Data invoice'!K1615)</f>
        <v/>
      </c>
      <c r="B1500" s="284" t="str">
        <f>IF('Data invoice'!K1615=0,"",'Data invoice'!L1615)</f>
        <v/>
      </c>
      <c r="C1500" s="284" t="str">
        <f>IF('Data invoice'!L1615=0,"",'Data invoice'!M1615)</f>
        <v/>
      </c>
      <c r="D1500" s="284" t="str">
        <f>IF('Data invoice'!M1615=0,"",'Data invoice'!N1615)</f>
        <v/>
      </c>
      <c r="E1500" s="284" t="str">
        <f>IF('Data invoice'!N1615=0,"",'Data invoice'!O1615)</f>
        <v/>
      </c>
      <c r="F1500" s="284" t="str">
        <f>IF('Data invoice'!O1615=0,"",'Data invoice'!P1615)</f>
        <v/>
      </c>
      <c r="G1500" s="284" t="str">
        <f>IF('Data invoice'!P1615=0,"",'Data invoice'!Q1615)</f>
        <v/>
      </c>
      <c r="H1500" s="284" t="str">
        <f>IF('Data invoice'!Q1615=0,"",'Data invoice'!R1615)</f>
        <v/>
      </c>
      <c r="I1500" s="320" t="str">
        <f>IF('Data invoice'!R1615=0,"",'Data invoice'!S1615)</f>
        <v/>
      </c>
      <c r="J1500" s="367" t="str">
        <f>IF('Data invoice'!S1615=0,"",'Data invoice'!T1615)</f>
        <v/>
      </c>
    </row>
    <row r="1501" spans="1:10" ht="15" customHeight="1">
      <c r="A1501" s="284" t="str">
        <f>IF('Data invoice'!J1616=0,"",'Data invoice'!K1616)</f>
        <v/>
      </c>
      <c r="B1501" s="284" t="str">
        <f>IF('Data invoice'!K1616=0,"",'Data invoice'!L1616)</f>
        <v/>
      </c>
      <c r="C1501" s="284" t="str">
        <f>IF('Data invoice'!L1616=0,"",'Data invoice'!M1616)</f>
        <v/>
      </c>
      <c r="D1501" s="284" t="str">
        <f>IF('Data invoice'!M1616=0,"",'Data invoice'!N1616)</f>
        <v/>
      </c>
      <c r="E1501" s="284" t="str">
        <f>IF('Data invoice'!N1616=0,"",'Data invoice'!O1616)</f>
        <v/>
      </c>
      <c r="F1501" s="284" t="str">
        <f>IF('Data invoice'!O1616=0,"",'Data invoice'!P1616)</f>
        <v/>
      </c>
      <c r="G1501" s="284" t="str">
        <f>IF('Data invoice'!P1616=0,"",'Data invoice'!Q1616)</f>
        <v/>
      </c>
      <c r="H1501" s="284" t="str">
        <f>IF('Data invoice'!Q1616=0,"",'Data invoice'!R1616)</f>
        <v/>
      </c>
      <c r="I1501" s="320" t="str">
        <f>IF('Data invoice'!R1616=0,"",'Data invoice'!S1616)</f>
        <v/>
      </c>
      <c r="J1501" s="367" t="str">
        <f>IF('Data invoice'!S1616=0,"",'Data invoice'!T1616)</f>
        <v/>
      </c>
    </row>
    <row r="1502" spans="1:10" ht="15" customHeight="1">
      <c r="A1502" s="284" t="str">
        <f>IF('Data invoice'!J1617=0,"",'Data invoice'!K1617)</f>
        <v/>
      </c>
      <c r="B1502" s="284" t="str">
        <f>IF('Data invoice'!K1617=0,"",'Data invoice'!L1617)</f>
        <v/>
      </c>
      <c r="C1502" s="284" t="str">
        <f>IF('Data invoice'!L1617=0,"",'Data invoice'!M1617)</f>
        <v/>
      </c>
      <c r="D1502" s="284" t="str">
        <f>IF('Data invoice'!M1617=0,"",'Data invoice'!N1617)</f>
        <v/>
      </c>
      <c r="E1502" s="284" t="str">
        <f>IF('Data invoice'!N1617=0,"",'Data invoice'!O1617)</f>
        <v/>
      </c>
      <c r="F1502" s="284" t="str">
        <f>IF('Data invoice'!O1617=0,"",'Data invoice'!P1617)</f>
        <v/>
      </c>
      <c r="G1502" s="284" t="str">
        <f>IF('Data invoice'!P1617=0,"",'Data invoice'!Q1617)</f>
        <v/>
      </c>
      <c r="H1502" s="284" t="str">
        <f>IF('Data invoice'!Q1617=0,"",'Data invoice'!R1617)</f>
        <v/>
      </c>
      <c r="I1502" s="320" t="str">
        <f>IF('Data invoice'!R1617=0,"",'Data invoice'!S1617)</f>
        <v/>
      </c>
      <c r="J1502" s="367" t="str">
        <f>IF('Data invoice'!S1617=0,"",'Data invoice'!T1617)</f>
        <v/>
      </c>
    </row>
    <row r="1503" spans="1:10" ht="15" customHeight="1">
      <c r="A1503" s="284" t="str">
        <f>IF('Data invoice'!J1618=0,"",'Data invoice'!K1618)</f>
        <v/>
      </c>
      <c r="B1503" s="284" t="str">
        <f>IF('Data invoice'!K1618=0,"",'Data invoice'!L1618)</f>
        <v/>
      </c>
      <c r="C1503" s="284" t="str">
        <f>IF('Data invoice'!L1618=0,"",'Data invoice'!M1618)</f>
        <v/>
      </c>
      <c r="D1503" s="284" t="str">
        <f>IF('Data invoice'!M1618=0,"",'Data invoice'!N1618)</f>
        <v/>
      </c>
      <c r="E1503" s="284" t="str">
        <f>IF('Data invoice'!N1618=0,"",'Data invoice'!O1618)</f>
        <v/>
      </c>
      <c r="F1503" s="284" t="str">
        <f>IF('Data invoice'!O1618=0,"",'Data invoice'!P1618)</f>
        <v/>
      </c>
      <c r="G1503" s="284" t="str">
        <f>IF('Data invoice'!P1618=0,"",'Data invoice'!Q1618)</f>
        <v/>
      </c>
      <c r="H1503" s="284" t="str">
        <f>IF('Data invoice'!Q1618=0,"",'Data invoice'!R1618)</f>
        <v/>
      </c>
      <c r="I1503" s="320" t="str">
        <f>IF('Data invoice'!R1618=0,"",'Data invoice'!S1618)</f>
        <v/>
      </c>
      <c r="J1503" s="367" t="str">
        <f>IF('Data invoice'!S1618=0,"",'Data invoice'!T1618)</f>
        <v/>
      </c>
    </row>
    <row r="1504" spans="1:10" ht="15" customHeight="1">
      <c r="A1504" s="284" t="str">
        <f>IF('Data invoice'!J1619=0,"",'Data invoice'!K1619)</f>
        <v/>
      </c>
      <c r="B1504" s="284" t="str">
        <f>IF('Data invoice'!K1619=0,"",'Data invoice'!L1619)</f>
        <v/>
      </c>
      <c r="C1504" s="284" t="str">
        <f>IF('Data invoice'!L1619=0,"",'Data invoice'!M1619)</f>
        <v/>
      </c>
      <c r="D1504" s="284" t="str">
        <f>IF('Data invoice'!M1619=0,"",'Data invoice'!N1619)</f>
        <v/>
      </c>
      <c r="E1504" s="284" t="str">
        <f>IF('Data invoice'!N1619=0,"",'Data invoice'!O1619)</f>
        <v/>
      </c>
      <c r="F1504" s="284" t="str">
        <f>IF('Data invoice'!O1619=0,"",'Data invoice'!P1619)</f>
        <v/>
      </c>
      <c r="G1504" s="284" t="str">
        <f>IF('Data invoice'!P1619=0,"",'Data invoice'!Q1619)</f>
        <v/>
      </c>
      <c r="H1504" s="284" t="str">
        <f>IF('Data invoice'!Q1619=0,"",'Data invoice'!R1619)</f>
        <v/>
      </c>
      <c r="I1504" s="320" t="str">
        <f>IF('Data invoice'!R1619=0,"",'Data invoice'!S1619)</f>
        <v/>
      </c>
      <c r="J1504" s="367" t="str">
        <f>IF('Data invoice'!S1619=0,"",'Data invoice'!T1619)</f>
        <v/>
      </c>
    </row>
    <row r="1505" spans="1:10" ht="15" customHeight="1">
      <c r="A1505" s="284" t="str">
        <f>IF('Data invoice'!J1620=0,"",'Data invoice'!K1620)</f>
        <v/>
      </c>
      <c r="B1505" s="284" t="str">
        <f>IF('Data invoice'!K1620=0,"",'Data invoice'!L1620)</f>
        <v/>
      </c>
      <c r="C1505" s="284" t="str">
        <f>IF('Data invoice'!L1620=0,"",'Data invoice'!M1620)</f>
        <v/>
      </c>
      <c r="D1505" s="284" t="str">
        <f>IF('Data invoice'!M1620=0,"",'Data invoice'!N1620)</f>
        <v/>
      </c>
      <c r="E1505" s="284" t="str">
        <f>IF('Data invoice'!N1620=0,"",'Data invoice'!O1620)</f>
        <v/>
      </c>
      <c r="F1505" s="284" t="str">
        <f>IF('Data invoice'!O1620=0,"",'Data invoice'!P1620)</f>
        <v/>
      </c>
      <c r="G1505" s="284" t="str">
        <f>IF('Data invoice'!P1620=0,"",'Data invoice'!Q1620)</f>
        <v/>
      </c>
      <c r="H1505" s="284" t="str">
        <f>IF('Data invoice'!Q1620=0,"",'Data invoice'!R1620)</f>
        <v/>
      </c>
      <c r="I1505" s="320" t="str">
        <f>IF('Data invoice'!R1620=0,"",'Data invoice'!S1620)</f>
        <v/>
      </c>
      <c r="J1505" s="367" t="str">
        <f>IF('Data invoice'!S1620=0,"",'Data invoice'!T1620)</f>
        <v/>
      </c>
    </row>
    <row r="1506" spans="1:10" ht="15" customHeight="1">
      <c r="A1506" s="284" t="str">
        <f>IF('Data invoice'!J1621=0,"",'Data invoice'!K1621)</f>
        <v/>
      </c>
      <c r="B1506" s="284" t="str">
        <f>IF('Data invoice'!K1621=0,"",'Data invoice'!L1621)</f>
        <v/>
      </c>
      <c r="C1506" s="284" t="str">
        <f>IF('Data invoice'!L1621=0,"",'Data invoice'!M1621)</f>
        <v/>
      </c>
      <c r="D1506" s="284" t="str">
        <f>IF('Data invoice'!M1621=0,"",'Data invoice'!N1621)</f>
        <v/>
      </c>
      <c r="E1506" s="284" t="str">
        <f>IF('Data invoice'!N1621=0,"",'Data invoice'!O1621)</f>
        <v/>
      </c>
      <c r="F1506" s="284" t="str">
        <f>IF('Data invoice'!O1621=0,"",'Data invoice'!P1621)</f>
        <v/>
      </c>
      <c r="G1506" s="284" t="str">
        <f>IF('Data invoice'!P1621=0,"",'Data invoice'!Q1621)</f>
        <v/>
      </c>
      <c r="H1506" s="284" t="str">
        <f>IF('Data invoice'!Q1621=0,"",'Data invoice'!R1621)</f>
        <v/>
      </c>
      <c r="I1506" s="320" t="str">
        <f>IF('Data invoice'!R1621=0,"",'Data invoice'!S1621)</f>
        <v/>
      </c>
      <c r="J1506" s="367" t="str">
        <f>IF('Data invoice'!S1621=0,"",'Data invoice'!T1621)</f>
        <v/>
      </c>
    </row>
    <row r="1507" spans="1:10" ht="15" customHeight="1">
      <c r="A1507" s="284" t="str">
        <f>IF('Data invoice'!J1622=0,"",'Data invoice'!K1622)</f>
        <v/>
      </c>
      <c r="B1507" s="284" t="str">
        <f>IF('Data invoice'!K1622=0,"",'Data invoice'!L1622)</f>
        <v/>
      </c>
      <c r="C1507" s="284" t="str">
        <f>IF('Data invoice'!L1622=0,"",'Data invoice'!M1622)</f>
        <v/>
      </c>
      <c r="D1507" s="284" t="str">
        <f>IF('Data invoice'!M1622=0,"",'Data invoice'!N1622)</f>
        <v/>
      </c>
      <c r="E1507" s="284" t="str">
        <f>IF('Data invoice'!N1622=0,"",'Data invoice'!O1622)</f>
        <v/>
      </c>
      <c r="F1507" s="284" t="str">
        <f>IF('Data invoice'!O1622=0,"",'Data invoice'!P1622)</f>
        <v/>
      </c>
      <c r="G1507" s="284" t="str">
        <f>IF('Data invoice'!P1622=0,"",'Data invoice'!Q1622)</f>
        <v/>
      </c>
      <c r="H1507" s="284" t="str">
        <f>IF('Data invoice'!Q1622=0,"",'Data invoice'!R1622)</f>
        <v/>
      </c>
      <c r="I1507" s="320" t="str">
        <f>IF('Data invoice'!R1622=0,"",'Data invoice'!S1622)</f>
        <v/>
      </c>
      <c r="J1507" s="367" t="str">
        <f>IF('Data invoice'!S1622=0,"",'Data invoice'!T1622)</f>
        <v/>
      </c>
    </row>
    <row r="1508" spans="1:10" ht="15" customHeight="1">
      <c r="A1508" s="284" t="str">
        <f>IF('Data invoice'!J1623=0,"",'Data invoice'!K1623)</f>
        <v/>
      </c>
      <c r="B1508" s="284" t="str">
        <f>IF('Data invoice'!K1623=0,"",'Data invoice'!L1623)</f>
        <v/>
      </c>
      <c r="C1508" s="284" t="str">
        <f>IF('Data invoice'!L1623=0,"",'Data invoice'!M1623)</f>
        <v/>
      </c>
      <c r="D1508" s="284" t="str">
        <f>IF('Data invoice'!M1623=0,"",'Data invoice'!N1623)</f>
        <v/>
      </c>
      <c r="E1508" s="284" t="str">
        <f>IF('Data invoice'!N1623=0,"",'Data invoice'!O1623)</f>
        <v/>
      </c>
      <c r="F1508" s="284" t="str">
        <f>IF('Data invoice'!O1623=0,"",'Data invoice'!P1623)</f>
        <v/>
      </c>
      <c r="G1508" s="284" t="str">
        <f>IF('Data invoice'!P1623=0,"",'Data invoice'!Q1623)</f>
        <v/>
      </c>
      <c r="H1508" s="284" t="str">
        <f>IF('Data invoice'!Q1623=0,"",'Data invoice'!R1623)</f>
        <v/>
      </c>
      <c r="I1508" s="320" t="str">
        <f>IF('Data invoice'!R1623=0,"",'Data invoice'!S1623)</f>
        <v/>
      </c>
      <c r="J1508" s="367" t="str">
        <f>IF('Data invoice'!S1623=0,"",'Data invoice'!T1623)</f>
        <v/>
      </c>
    </row>
    <row r="1509" spans="1:10" ht="15" customHeight="1">
      <c r="A1509" s="284" t="str">
        <f>IF('Data invoice'!J1624=0,"",'Data invoice'!K1624)</f>
        <v/>
      </c>
      <c r="B1509" s="284" t="str">
        <f>IF('Data invoice'!K1624=0,"",'Data invoice'!L1624)</f>
        <v/>
      </c>
      <c r="C1509" s="284" t="str">
        <f>IF('Data invoice'!L1624=0,"",'Data invoice'!M1624)</f>
        <v/>
      </c>
      <c r="D1509" s="284" t="str">
        <f>IF('Data invoice'!M1624=0,"",'Data invoice'!N1624)</f>
        <v/>
      </c>
      <c r="E1509" s="284" t="str">
        <f>IF('Data invoice'!N1624=0,"",'Data invoice'!O1624)</f>
        <v/>
      </c>
      <c r="F1509" s="284" t="str">
        <f>IF('Data invoice'!O1624=0,"",'Data invoice'!P1624)</f>
        <v/>
      </c>
      <c r="G1509" s="284" t="str">
        <f>IF('Data invoice'!P1624=0,"",'Data invoice'!Q1624)</f>
        <v/>
      </c>
      <c r="H1509" s="284" t="str">
        <f>IF('Data invoice'!Q1624=0,"",'Data invoice'!R1624)</f>
        <v/>
      </c>
      <c r="I1509" s="320" t="str">
        <f>IF('Data invoice'!R1624=0,"",'Data invoice'!S1624)</f>
        <v/>
      </c>
      <c r="J1509" s="367" t="str">
        <f>IF('Data invoice'!S1624=0,"",'Data invoice'!T1624)</f>
        <v/>
      </c>
    </row>
    <row r="1510" spans="1:10" ht="15" customHeight="1">
      <c r="A1510" s="284" t="str">
        <f>IF('Data invoice'!J1625=0,"",'Data invoice'!K1625)</f>
        <v/>
      </c>
      <c r="B1510" s="284" t="str">
        <f>IF('Data invoice'!K1625=0,"",'Data invoice'!L1625)</f>
        <v/>
      </c>
      <c r="C1510" s="284" t="str">
        <f>IF('Data invoice'!L1625=0,"",'Data invoice'!M1625)</f>
        <v/>
      </c>
      <c r="D1510" s="284" t="str">
        <f>IF('Data invoice'!M1625=0,"",'Data invoice'!N1625)</f>
        <v/>
      </c>
      <c r="E1510" s="284" t="str">
        <f>IF('Data invoice'!N1625=0,"",'Data invoice'!O1625)</f>
        <v/>
      </c>
      <c r="F1510" s="284" t="str">
        <f>IF('Data invoice'!O1625=0,"",'Data invoice'!P1625)</f>
        <v/>
      </c>
      <c r="G1510" s="284" t="str">
        <f>IF('Data invoice'!P1625=0,"",'Data invoice'!Q1625)</f>
        <v/>
      </c>
      <c r="H1510" s="284" t="str">
        <f>IF('Data invoice'!Q1625=0,"",'Data invoice'!R1625)</f>
        <v/>
      </c>
      <c r="I1510" s="320" t="str">
        <f>IF('Data invoice'!R1625=0,"",'Data invoice'!S1625)</f>
        <v/>
      </c>
      <c r="J1510" s="367" t="str">
        <f>IF('Data invoice'!S1625=0,"",'Data invoice'!T1625)</f>
        <v/>
      </c>
    </row>
    <row r="1511" spans="1:10" ht="15" customHeight="1">
      <c r="A1511" s="284" t="str">
        <f>IF('Data invoice'!J1626=0,"",'Data invoice'!K1626)</f>
        <v/>
      </c>
      <c r="B1511" s="284" t="str">
        <f>IF('Data invoice'!K1626=0,"",'Data invoice'!L1626)</f>
        <v/>
      </c>
      <c r="C1511" s="284" t="str">
        <f>IF('Data invoice'!L1626=0,"",'Data invoice'!M1626)</f>
        <v/>
      </c>
      <c r="D1511" s="284" t="str">
        <f>IF('Data invoice'!M1626=0,"",'Data invoice'!N1626)</f>
        <v/>
      </c>
      <c r="E1511" s="284" t="str">
        <f>IF('Data invoice'!N1626=0,"",'Data invoice'!O1626)</f>
        <v/>
      </c>
      <c r="F1511" s="284" t="str">
        <f>IF('Data invoice'!O1626=0,"",'Data invoice'!P1626)</f>
        <v/>
      </c>
      <c r="G1511" s="284" t="str">
        <f>IF('Data invoice'!P1626=0,"",'Data invoice'!Q1626)</f>
        <v/>
      </c>
      <c r="H1511" s="284" t="str">
        <f>IF('Data invoice'!Q1626=0,"",'Data invoice'!R1626)</f>
        <v/>
      </c>
      <c r="I1511" s="320" t="str">
        <f>IF('Data invoice'!R1626=0,"",'Data invoice'!S1626)</f>
        <v/>
      </c>
      <c r="J1511" s="367" t="str">
        <f>IF('Data invoice'!S1626=0,"",'Data invoice'!T1626)</f>
        <v/>
      </c>
    </row>
    <row r="1512" spans="1:10" ht="15" customHeight="1">
      <c r="A1512" s="284" t="str">
        <f>IF('Data invoice'!J1627=0,"",'Data invoice'!K1627)</f>
        <v/>
      </c>
      <c r="B1512" s="284" t="str">
        <f>IF('Data invoice'!K1627=0,"",'Data invoice'!L1627)</f>
        <v/>
      </c>
      <c r="C1512" s="284" t="str">
        <f>IF('Data invoice'!L1627=0,"",'Data invoice'!M1627)</f>
        <v/>
      </c>
      <c r="D1512" s="284" t="str">
        <f>IF('Data invoice'!M1627=0,"",'Data invoice'!N1627)</f>
        <v/>
      </c>
      <c r="E1512" s="284" t="str">
        <f>IF('Data invoice'!N1627=0,"",'Data invoice'!O1627)</f>
        <v/>
      </c>
      <c r="F1512" s="284" t="str">
        <f>IF('Data invoice'!O1627=0,"",'Data invoice'!P1627)</f>
        <v/>
      </c>
      <c r="G1512" s="284" t="str">
        <f>IF('Data invoice'!P1627=0,"",'Data invoice'!Q1627)</f>
        <v/>
      </c>
      <c r="H1512" s="284" t="str">
        <f>IF('Data invoice'!Q1627=0,"",'Data invoice'!R1627)</f>
        <v/>
      </c>
      <c r="I1512" s="320" t="str">
        <f>IF('Data invoice'!R1627=0,"",'Data invoice'!S1627)</f>
        <v/>
      </c>
      <c r="J1512" s="367" t="str">
        <f>IF('Data invoice'!S1627=0,"",'Data invoice'!T1627)</f>
        <v/>
      </c>
    </row>
    <row r="1513" spans="1:10" ht="15" customHeight="1">
      <c r="A1513" s="284" t="str">
        <f>IF('Data invoice'!J1628=0,"",'Data invoice'!K1628)</f>
        <v/>
      </c>
      <c r="B1513" s="284" t="str">
        <f>IF('Data invoice'!K1628=0,"",'Data invoice'!L1628)</f>
        <v/>
      </c>
      <c r="C1513" s="284" t="str">
        <f>IF('Data invoice'!L1628=0,"",'Data invoice'!M1628)</f>
        <v/>
      </c>
      <c r="D1513" s="284" t="str">
        <f>IF('Data invoice'!M1628=0,"",'Data invoice'!N1628)</f>
        <v/>
      </c>
      <c r="E1513" s="284" t="str">
        <f>IF('Data invoice'!N1628=0,"",'Data invoice'!O1628)</f>
        <v/>
      </c>
      <c r="F1513" s="284" t="str">
        <f>IF('Data invoice'!O1628=0,"",'Data invoice'!P1628)</f>
        <v/>
      </c>
      <c r="G1513" s="284" t="str">
        <f>IF('Data invoice'!P1628=0,"",'Data invoice'!Q1628)</f>
        <v/>
      </c>
      <c r="H1513" s="284" t="str">
        <f>IF('Data invoice'!Q1628=0,"",'Data invoice'!R1628)</f>
        <v/>
      </c>
      <c r="I1513" s="320" t="str">
        <f>IF('Data invoice'!R1628=0,"",'Data invoice'!S1628)</f>
        <v/>
      </c>
      <c r="J1513" s="367" t="str">
        <f>IF('Data invoice'!S1628=0,"",'Data invoice'!T1628)</f>
        <v/>
      </c>
    </row>
    <row r="1514" spans="1:10" ht="15" customHeight="1">
      <c r="A1514" s="284" t="str">
        <f>IF('Data invoice'!J1629=0,"",'Data invoice'!K1629)</f>
        <v/>
      </c>
      <c r="B1514" s="284" t="str">
        <f>IF('Data invoice'!K1629=0,"",'Data invoice'!L1629)</f>
        <v/>
      </c>
      <c r="C1514" s="284" t="str">
        <f>IF('Data invoice'!L1629=0,"",'Data invoice'!M1629)</f>
        <v/>
      </c>
      <c r="D1514" s="284" t="str">
        <f>IF('Data invoice'!M1629=0,"",'Data invoice'!N1629)</f>
        <v/>
      </c>
      <c r="E1514" s="284" t="str">
        <f>IF('Data invoice'!N1629=0,"",'Data invoice'!O1629)</f>
        <v/>
      </c>
      <c r="F1514" s="284" t="str">
        <f>IF('Data invoice'!O1629=0,"",'Data invoice'!P1629)</f>
        <v/>
      </c>
      <c r="G1514" s="284" t="str">
        <f>IF('Data invoice'!P1629=0,"",'Data invoice'!Q1629)</f>
        <v/>
      </c>
      <c r="H1514" s="284" t="str">
        <f>IF('Data invoice'!Q1629=0,"",'Data invoice'!R1629)</f>
        <v/>
      </c>
      <c r="I1514" s="320" t="str">
        <f>IF('Data invoice'!R1629=0,"",'Data invoice'!S1629)</f>
        <v/>
      </c>
      <c r="J1514" s="367" t="str">
        <f>IF('Data invoice'!S1629=0,"",'Data invoice'!T1629)</f>
        <v/>
      </c>
    </row>
    <row r="1515" spans="1:10" ht="15" customHeight="1">
      <c r="A1515" s="284" t="str">
        <f>IF('Data invoice'!J1630=0,"",'Data invoice'!K1630)</f>
        <v/>
      </c>
      <c r="B1515" s="284" t="str">
        <f>IF('Data invoice'!K1630=0,"",'Data invoice'!L1630)</f>
        <v/>
      </c>
      <c r="C1515" s="284" t="str">
        <f>IF('Data invoice'!L1630=0,"",'Data invoice'!M1630)</f>
        <v/>
      </c>
      <c r="D1515" s="284" t="str">
        <f>IF('Data invoice'!M1630=0,"",'Data invoice'!N1630)</f>
        <v/>
      </c>
      <c r="E1515" s="284" t="str">
        <f>IF('Data invoice'!N1630=0,"",'Data invoice'!O1630)</f>
        <v/>
      </c>
      <c r="F1515" s="284" t="str">
        <f>IF('Data invoice'!O1630=0,"",'Data invoice'!P1630)</f>
        <v/>
      </c>
      <c r="G1515" s="284" t="str">
        <f>IF('Data invoice'!P1630=0,"",'Data invoice'!Q1630)</f>
        <v/>
      </c>
      <c r="H1515" s="284" t="str">
        <f>IF('Data invoice'!Q1630=0,"",'Data invoice'!R1630)</f>
        <v/>
      </c>
      <c r="I1515" s="320" t="str">
        <f>IF('Data invoice'!R1630=0,"",'Data invoice'!S1630)</f>
        <v/>
      </c>
      <c r="J1515" s="367" t="str">
        <f>IF('Data invoice'!S1630=0,"",'Data invoice'!T1630)</f>
        <v/>
      </c>
    </row>
    <row r="1516" spans="1:10" ht="15" customHeight="1">
      <c r="A1516" s="284" t="str">
        <f>IF('Data invoice'!J1631=0,"",'Data invoice'!K1631)</f>
        <v/>
      </c>
      <c r="B1516" s="284" t="str">
        <f>IF('Data invoice'!K1631=0,"",'Data invoice'!L1631)</f>
        <v/>
      </c>
      <c r="C1516" s="284" t="str">
        <f>IF('Data invoice'!L1631=0,"",'Data invoice'!M1631)</f>
        <v/>
      </c>
      <c r="D1516" s="284" t="str">
        <f>IF('Data invoice'!M1631=0,"",'Data invoice'!N1631)</f>
        <v/>
      </c>
      <c r="E1516" s="284" t="str">
        <f>IF('Data invoice'!N1631=0,"",'Data invoice'!O1631)</f>
        <v/>
      </c>
      <c r="F1516" s="284" t="str">
        <f>IF('Data invoice'!O1631=0,"",'Data invoice'!P1631)</f>
        <v/>
      </c>
      <c r="G1516" s="284" t="str">
        <f>IF('Data invoice'!P1631=0,"",'Data invoice'!Q1631)</f>
        <v/>
      </c>
      <c r="H1516" s="284" t="str">
        <f>IF('Data invoice'!Q1631=0,"",'Data invoice'!R1631)</f>
        <v/>
      </c>
      <c r="I1516" s="320" t="str">
        <f>IF('Data invoice'!R1631=0,"",'Data invoice'!S1631)</f>
        <v/>
      </c>
      <c r="J1516" s="367" t="str">
        <f>IF('Data invoice'!S1631=0,"",'Data invoice'!T1631)</f>
        <v/>
      </c>
    </row>
    <row r="1517" spans="1:10" ht="15" customHeight="1">
      <c r="A1517" s="284" t="str">
        <f>IF('Data invoice'!J1632=0,"",'Data invoice'!K1632)</f>
        <v/>
      </c>
      <c r="B1517" s="284" t="str">
        <f>IF('Data invoice'!K1632=0,"",'Data invoice'!L1632)</f>
        <v/>
      </c>
      <c r="C1517" s="284" t="str">
        <f>IF('Data invoice'!L1632=0,"",'Data invoice'!M1632)</f>
        <v/>
      </c>
      <c r="D1517" s="284" t="str">
        <f>IF('Data invoice'!M1632=0,"",'Data invoice'!N1632)</f>
        <v/>
      </c>
      <c r="E1517" s="284" t="str">
        <f>IF('Data invoice'!N1632=0,"",'Data invoice'!O1632)</f>
        <v/>
      </c>
      <c r="F1517" s="284" t="str">
        <f>IF('Data invoice'!O1632=0,"",'Data invoice'!P1632)</f>
        <v/>
      </c>
      <c r="G1517" s="284" t="str">
        <f>IF('Data invoice'!P1632=0,"",'Data invoice'!Q1632)</f>
        <v/>
      </c>
      <c r="H1517" s="284" t="str">
        <f>IF('Data invoice'!Q1632=0,"",'Data invoice'!R1632)</f>
        <v/>
      </c>
      <c r="I1517" s="320" t="str">
        <f>IF('Data invoice'!R1632=0,"",'Data invoice'!S1632)</f>
        <v/>
      </c>
      <c r="J1517" s="367" t="str">
        <f>IF('Data invoice'!S1632=0,"",'Data invoice'!T1632)</f>
        <v/>
      </c>
    </row>
    <row r="1518" spans="1:10" ht="15" customHeight="1">
      <c r="A1518" s="284" t="str">
        <f>IF('Data invoice'!J1633=0,"",'Data invoice'!K1633)</f>
        <v/>
      </c>
      <c r="B1518" s="284" t="str">
        <f>IF('Data invoice'!K1633=0,"",'Data invoice'!L1633)</f>
        <v/>
      </c>
      <c r="C1518" s="284" t="str">
        <f>IF('Data invoice'!L1633=0,"",'Data invoice'!M1633)</f>
        <v/>
      </c>
      <c r="D1518" s="284" t="str">
        <f>IF('Data invoice'!M1633=0,"",'Data invoice'!N1633)</f>
        <v/>
      </c>
      <c r="E1518" s="284" t="str">
        <f>IF('Data invoice'!N1633=0,"",'Data invoice'!O1633)</f>
        <v/>
      </c>
      <c r="F1518" s="284" t="str">
        <f>IF('Data invoice'!O1633=0,"",'Data invoice'!P1633)</f>
        <v/>
      </c>
      <c r="G1518" s="284" t="str">
        <f>IF('Data invoice'!P1633=0,"",'Data invoice'!Q1633)</f>
        <v/>
      </c>
      <c r="H1518" s="284" t="str">
        <f>IF('Data invoice'!Q1633=0,"",'Data invoice'!R1633)</f>
        <v/>
      </c>
      <c r="I1518" s="320" t="str">
        <f>IF('Data invoice'!R1633=0,"",'Data invoice'!S1633)</f>
        <v/>
      </c>
      <c r="J1518" s="367" t="str">
        <f>IF('Data invoice'!S1633=0,"",'Data invoice'!T1633)</f>
        <v/>
      </c>
    </row>
    <row r="1519" spans="1:10" ht="15" customHeight="1">
      <c r="A1519" s="284" t="str">
        <f>IF('Data invoice'!J1634=0,"",'Data invoice'!K1634)</f>
        <v/>
      </c>
      <c r="B1519" s="284" t="str">
        <f>IF('Data invoice'!K1634=0,"",'Data invoice'!L1634)</f>
        <v/>
      </c>
      <c r="C1519" s="284" t="str">
        <f>IF('Data invoice'!L1634=0,"",'Data invoice'!M1634)</f>
        <v/>
      </c>
      <c r="D1519" s="284" t="str">
        <f>IF('Data invoice'!M1634=0,"",'Data invoice'!N1634)</f>
        <v/>
      </c>
      <c r="E1519" s="284" t="str">
        <f>IF('Data invoice'!N1634=0,"",'Data invoice'!O1634)</f>
        <v/>
      </c>
      <c r="F1519" s="284" t="str">
        <f>IF('Data invoice'!O1634=0,"",'Data invoice'!P1634)</f>
        <v/>
      </c>
      <c r="G1519" s="284" t="str">
        <f>IF('Data invoice'!P1634=0,"",'Data invoice'!Q1634)</f>
        <v/>
      </c>
      <c r="H1519" s="284" t="str">
        <f>IF('Data invoice'!Q1634=0,"",'Data invoice'!R1634)</f>
        <v/>
      </c>
      <c r="I1519" s="320" t="str">
        <f>IF('Data invoice'!R1634=0,"",'Data invoice'!S1634)</f>
        <v/>
      </c>
      <c r="J1519" s="367" t="str">
        <f>IF('Data invoice'!S1634=0,"",'Data invoice'!T1634)</f>
        <v/>
      </c>
    </row>
    <row r="1520" spans="1:10" ht="15" customHeight="1">
      <c r="A1520" s="284" t="str">
        <f>IF('Data invoice'!J1635=0,"",'Data invoice'!K1635)</f>
        <v/>
      </c>
      <c r="B1520" s="284" t="str">
        <f>IF('Data invoice'!K1635=0,"",'Data invoice'!L1635)</f>
        <v/>
      </c>
      <c r="C1520" s="284" t="str">
        <f>IF('Data invoice'!L1635=0,"",'Data invoice'!M1635)</f>
        <v/>
      </c>
      <c r="D1520" s="284" t="str">
        <f>IF('Data invoice'!M1635=0,"",'Data invoice'!N1635)</f>
        <v/>
      </c>
      <c r="E1520" s="284" t="str">
        <f>IF('Data invoice'!N1635=0,"",'Data invoice'!O1635)</f>
        <v/>
      </c>
      <c r="F1520" s="284" t="str">
        <f>IF('Data invoice'!O1635=0,"",'Data invoice'!P1635)</f>
        <v/>
      </c>
      <c r="G1520" s="284" t="str">
        <f>IF('Data invoice'!P1635=0,"",'Data invoice'!Q1635)</f>
        <v/>
      </c>
      <c r="H1520" s="284" t="str">
        <f>IF('Data invoice'!Q1635=0,"",'Data invoice'!R1635)</f>
        <v/>
      </c>
      <c r="I1520" s="320" t="str">
        <f>IF('Data invoice'!R1635=0,"",'Data invoice'!S1635)</f>
        <v/>
      </c>
      <c r="J1520" s="367" t="str">
        <f>IF('Data invoice'!S1635=0,"",'Data invoice'!T1635)</f>
        <v/>
      </c>
    </row>
    <row r="1521" spans="1:10" ht="15" customHeight="1">
      <c r="A1521" s="284" t="str">
        <f>IF('Data invoice'!J1636=0,"",'Data invoice'!K1636)</f>
        <v/>
      </c>
      <c r="B1521" s="284" t="str">
        <f>IF('Data invoice'!K1636=0,"",'Data invoice'!L1636)</f>
        <v/>
      </c>
      <c r="C1521" s="284" t="str">
        <f>IF('Data invoice'!L1636=0,"",'Data invoice'!M1636)</f>
        <v/>
      </c>
      <c r="D1521" s="284" t="str">
        <f>IF('Data invoice'!M1636=0,"",'Data invoice'!N1636)</f>
        <v/>
      </c>
      <c r="E1521" s="284" t="str">
        <f>IF('Data invoice'!N1636=0,"",'Data invoice'!O1636)</f>
        <v/>
      </c>
      <c r="F1521" s="284" t="str">
        <f>IF('Data invoice'!O1636=0,"",'Data invoice'!P1636)</f>
        <v/>
      </c>
      <c r="G1521" s="284" t="str">
        <f>IF('Data invoice'!P1636=0,"",'Data invoice'!Q1636)</f>
        <v/>
      </c>
      <c r="H1521" s="284" t="str">
        <f>IF('Data invoice'!Q1636=0,"",'Data invoice'!R1636)</f>
        <v/>
      </c>
      <c r="I1521" s="320" t="str">
        <f>IF('Data invoice'!R1636=0,"",'Data invoice'!S1636)</f>
        <v/>
      </c>
      <c r="J1521" s="367" t="str">
        <f>IF('Data invoice'!S1636=0,"",'Data invoice'!T1636)</f>
        <v/>
      </c>
    </row>
    <row r="1522" spans="1:10" ht="15" customHeight="1">
      <c r="A1522" s="284" t="str">
        <f>IF('Data invoice'!J1637=0,"",'Data invoice'!K1637)</f>
        <v/>
      </c>
      <c r="B1522" s="284" t="str">
        <f>IF('Data invoice'!K1637=0,"",'Data invoice'!L1637)</f>
        <v/>
      </c>
      <c r="C1522" s="284" t="str">
        <f>IF('Data invoice'!L1637=0,"",'Data invoice'!M1637)</f>
        <v/>
      </c>
      <c r="D1522" s="284" t="str">
        <f>IF('Data invoice'!M1637=0,"",'Data invoice'!N1637)</f>
        <v/>
      </c>
      <c r="E1522" s="284" t="str">
        <f>IF('Data invoice'!N1637=0,"",'Data invoice'!O1637)</f>
        <v/>
      </c>
      <c r="F1522" s="284" t="str">
        <f>IF('Data invoice'!O1637=0,"",'Data invoice'!P1637)</f>
        <v/>
      </c>
      <c r="G1522" s="284" t="str">
        <f>IF('Data invoice'!P1637=0,"",'Data invoice'!Q1637)</f>
        <v/>
      </c>
      <c r="H1522" s="284" t="str">
        <f>IF('Data invoice'!Q1637=0,"",'Data invoice'!R1637)</f>
        <v/>
      </c>
      <c r="I1522" s="320" t="str">
        <f>IF('Data invoice'!R1637=0,"",'Data invoice'!S1637)</f>
        <v/>
      </c>
      <c r="J1522" s="367" t="str">
        <f>IF('Data invoice'!S1637=0,"",'Data invoice'!T1637)</f>
        <v/>
      </c>
    </row>
    <row r="1523" spans="1:10" ht="15" customHeight="1">
      <c r="A1523" s="284" t="str">
        <f>IF('Data invoice'!J1638=0,"",'Data invoice'!K1638)</f>
        <v/>
      </c>
      <c r="B1523" s="284" t="str">
        <f>IF('Data invoice'!K1638=0,"",'Data invoice'!L1638)</f>
        <v/>
      </c>
      <c r="C1523" s="284" t="str">
        <f>IF('Data invoice'!L1638=0,"",'Data invoice'!M1638)</f>
        <v/>
      </c>
      <c r="D1523" s="284" t="str">
        <f>IF('Data invoice'!M1638=0,"",'Data invoice'!N1638)</f>
        <v/>
      </c>
      <c r="E1523" s="284" t="str">
        <f>IF('Data invoice'!N1638=0,"",'Data invoice'!O1638)</f>
        <v/>
      </c>
      <c r="F1523" s="284" t="str">
        <f>IF('Data invoice'!O1638=0,"",'Data invoice'!P1638)</f>
        <v/>
      </c>
      <c r="G1523" s="284" t="str">
        <f>IF('Data invoice'!P1638=0,"",'Data invoice'!Q1638)</f>
        <v/>
      </c>
      <c r="H1523" s="284" t="str">
        <f>IF('Data invoice'!Q1638=0,"",'Data invoice'!R1638)</f>
        <v/>
      </c>
      <c r="I1523" s="320" t="str">
        <f>IF('Data invoice'!R1638=0,"",'Data invoice'!S1638)</f>
        <v/>
      </c>
      <c r="J1523" s="367" t="str">
        <f>IF('Data invoice'!S1638=0,"",'Data invoice'!T1638)</f>
        <v/>
      </c>
    </row>
    <row r="1524" spans="1:10" ht="15" customHeight="1">
      <c r="A1524" s="284" t="str">
        <f>IF('Data invoice'!J1639=0,"",'Data invoice'!K1639)</f>
        <v/>
      </c>
      <c r="B1524" s="284" t="str">
        <f>IF('Data invoice'!K1639=0,"",'Data invoice'!L1639)</f>
        <v/>
      </c>
      <c r="C1524" s="284" t="str">
        <f>IF('Data invoice'!L1639=0,"",'Data invoice'!M1639)</f>
        <v/>
      </c>
      <c r="D1524" s="284" t="str">
        <f>IF('Data invoice'!M1639=0,"",'Data invoice'!N1639)</f>
        <v/>
      </c>
      <c r="E1524" s="284" t="str">
        <f>IF('Data invoice'!N1639=0,"",'Data invoice'!O1639)</f>
        <v/>
      </c>
      <c r="F1524" s="284" t="str">
        <f>IF('Data invoice'!O1639=0,"",'Data invoice'!P1639)</f>
        <v/>
      </c>
      <c r="G1524" s="284" t="str">
        <f>IF('Data invoice'!P1639=0,"",'Data invoice'!Q1639)</f>
        <v/>
      </c>
      <c r="H1524" s="284" t="str">
        <f>IF('Data invoice'!Q1639=0,"",'Data invoice'!R1639)</f>
        <v/>
      </c>
      <c r="I1524" s="320" t="str">
        <f>IF('Data invoice'!R1639=0,"",'Data invoice'!S1639)</f>
        <v/>
      </c>
      <c r="J1524" s="367" t="str">
        <f>IF('Data invoice'!S1639=0,"",'Data invoice'!T1639)</f>
        <v/>
      </c>
    </row>
    <row r="1525" spans="1:10" ht="15" customHeight="1">
      <c r="A1525" s="284" t="str">
        <f>IF('Data invoice'!J1640=0,"",'Data invoice'!K1640)</f>
        <v/>
      </c>
      <c r="B1525" s="284" t="str">
        <f>IF('Data invoice'!K1640=0,"",'Data invoice'!L1640)</f>
        <v/>
      </c>
      <c r="C1525" s="284" t="str">
        <f>IF('Data invoice'!L1640=0,"",'Data invoice'!M1640)</f>
        <v/>
      </c>
      <c r="D1525" s="284" t="str">
        <f>IF('Data invoice'!M1640=0,"",'Data invoice'!N1640)</f>
        <v/>
      </c>
      <c r="E1525" s="284" t="str">
        <f>IF('Data invoice'!N1640=0,"",'Data invoice'!O1640)</f>
        <v/>
      </c>
      <c r="F1525" s="284" t="str">
        <f>IF('Data invoice'!O1640=0,"",'Data invoice'!P1640)</f>
        <v/>
      </c>
      <c r="G1525" s="284" t="str">
        <f>IF('Data invoice'!P1640=0,"",'Data invoice'!Q1640)</f>
        <v/>
      </c>
      <c r="H1525" s="284" t="str">
        <f>IF('Data invoice'!Q1640=0,"",'Data invoice'!R1640)</f>
        <v/>
      </c>
      <c r="I1525" s="320" t="str">
        <f>IF('Data invoice'!R1640=0,"",'Data invoice'!S1640)</f>
        <v/>
      </c>
      <c r="J1525" s="367" t="str">
        <f>IF('Data invoice'!S1640=0,"",'Data invoice'!T1640)</f>
        <v/>
      </c>
    </row>
    <row r="1526" spans="1:10" ht="15" customHeight="1">
      <c r="A1526" s="284" t="str">
        <f>IF('Data invoice'!J1641=0,"",'Data invoice'!K1641)</f>
        <v/>
      </c>
      <c r="B1526" s="284" t="str">
        <f>IF('Data invoice'!K1641=0,"",'Data invoice'!L1641)</f>
        <v/>
      </c>
      <c r="C1526" s="284" t="str">
        <f>IF('Data invoice'!L1641=0,"",'Data invoice'!M1641)</f>
        <v/>
      </c>
      <c r="D1526" s="284" t="str">
        <f>IF('Data invoice'!M1641=0,"",'Data invoice'!N1641)</f>
        <v/>
      </c>
      <c r="E1526" s="284" t="str">
        <f>IF('Data invoice'!N1641=0,"",'Data invoice'!O1641)</f>
        <v/>
      </c>
      <c r="F1526" s="284" t="str">
        <f>IF('Data invoice'!O1641=0,"",'Data invoice'!P1641)</f>
        <v/>
      </c>
      <c r="G1526" s="284" t="str">
        <f>IF('Data invoice'!P1641=0,"",'Data invoice'!Q1641)</f>
        <v/>
      </c>
      <c r="H1526" s="284" t="str">
        <f>IF('Data invoice'!Q1641=0,"",'Data invoice'!R1641)</f>
        <v/>
      </c>
      <c r="I1526" s="320" t="str">
        <f>IF('Data invoice'!R1641=0,"",'Data invoice'!S1641)</f>
        <v/>
      </c>
      <c r="J1526" s="367" t="str">
        <f>IF('Data invoice'!S1641=0,"",'Data invoice'!T1641)</f>
        <v/>
      </c>
    </row>
    <row r="1527" spans="1:10" ht="15" customHeight="1">
      <c r="A1527" s="284" t="str">
        <f>IF('Data invoice'!J1642=0,"",'Data invoice'!K1642)</f>
        <v/>
      </c>
      <c r="B1527" s="284" t="str">
        <f>IF('Data invoice'!K1642=0,"",'Data invoice'!L1642)</f>
        <v/>
      </c>
      <c r="C1527" s="284" t="str">
        <f>IF('Data invoice'!L1642=0,"",'Data invoice'!M1642)</f>
        <v/>
      </c>
      <c r="D1527" s="284" t="str">
        <f>IF('Data invoice'!M1642=0,"",'Data invoice'!N1642)</f>
        <v/>
      </c>
      <c r="E1527" s="284" t="str">
        <f>IF('Data invoice'!N1642=0,"",'Data invoice'!O1642)</f>
        <v/>
      </c>
      <c r="F1527" s="284" t="str">
        <f>IF('Data invoice'!O1642=0,"",'Data invoice'!P1642)</f>
        <v/>
      </c>
      <c r="G1527" s="284" t="str">
        <f>IF('Data invoice'!P1642=0,"",'Data invoice'!Q1642)</f>
        <v/>
      </c>
      <c r="H1527" s="284" t="str">
        <f>IF('Data invoice'!Q1642=0,"",'Data invoice'!R1642)</f>
        <v/>
      </c>
      <c r="I1527" s="320" t="str">
        <f>IF('Data invoice'!R1642=0,"",'Data invoice'!S1642)</f>
        <v/>
      </c>
      <c r="J1527" s="367" t="str">
        <f>IF('Data invoice'!S1642=0,"",'Data invoice'!T1642)</f>
        <v/>
      </c>
    </row>
    <row r="1528" spans="1:10" ht="15" customHeight="1">
      <c r="A1528" s="284" t="str">
        <f>IF('Data invoice'!J1643=0,"",'Data invoice'!K1643)</f>
        <v/>
      </c>
      <c r="B1528" s="284" t="str">
        <f>IF('Data invoice'!K1643=0,"",'Data invoice'!L1643)</f>
        <v/>
      </c>
      <c r="C1528" s="284" t="str">
        <f>IF('Data invoice'!L1643=0,"",'Data invoice'!M1643)</f>
        <v/>
      </c>
      <c r="D1528" s="284" t="str">
        <f>IF('Data invoice'!M1643=0,"",'Data invoice'!N1643)</f>
        <v/>
      </c>
      <c r="E1528" s="284" t="str">
        <f>IF('Data invoice'!N1643=0,"",'Data invoice'!O1643)</f>
        <v/>
      </c>
      <c r="F1528" s="284" t="str">
        <f>IF('Data invoice'!O1643=0,"",'Data invoice'!P1643)</f>
        <v/>
      </c>
      <c r="G1528" s="284" t="str">
        <f>IF('Data invoice'!P1643=0,"",'Data invoice'!Q1643)</f>
        <v/>
      </c>
      <c r="H1528" s="284" t="str">
        <f>IF('Data invoice'!Q1643=0,"",'Data invoice'!R1643)</f>
        <v/>
      </c>
      <c r="I1528" s="320" t="str">
        <f>IF('Data invoice'!R1643=0,"",'Data invoice'!S1643)</f>
        <v/>
      </c>
      <c r="J1528" s="367" t="str">
        <f>IF('Data invoice'!S1643=0,"",'Data invoice'!T1643)</f>
        <v/>
      </c>
    </row>
    <row r="1529" spans="1:10" ht="15" customHeight="1">
      <c r="A1529" s="284" t="str">
        <f>IF('Data invoice'!J1644=0,"",'Data invoice'!K1644)</f>
        <v/>
      </c>
      <c r="B1529" s="284" t="str">
        <f>IF('Data invoice'!K1644=0,"",'Data invoice'!L1644)</f>
        <v/>
      </c>
      <c r="C1529" s="284" t="str">
        <f>IF('Data invoice'!L1644=0,"",'Data invoice'!M1644)</f>
        <v/>
      </c>
      <c r="D1529" s="284" t="str">
        <f>IF('Data invoice'!M1644=0,"",'Data invoice'!N1644)</f>
        <v/>
      </c>
      <c r="E1529" s="284" t="str">
        <f>IF('Data invoice'!N1644=0,"",'Data invoice'!O1644)</f>
        <v/>
      </c>
      <c r="F1529" s="284" t="str">
        <f>IF('Data invoice'!O1644=0,"",'Data invoice'!P1644)</f>
        <v/>
      </c>
      <c r="G1529" s="284" t="str">
        <f>IF('Data invoice'!P1644=0,"",'Data invoice'!Q1644)</f>
        <v/>
      </c>
      <c r="H1529" s="284" t="str">
        <f>IF('Data invoice'!Q1644=0,"",'Data invoice'!R1644)</f>
        <v/>
      </c>
      <c r="I1529" s="320" t="str">
        <f>IF('Data invoice'!R1644=0,"",'Data invoice'!S1644)</f>
        <v/>
      </c>
      <c r="J1529" s="367" t="str">
        <f>IF('Data invoice'!S1644=0,"",'Data invoice'!T1644)</f>
        <v/>
      </c>
    </row>
    <row r="1530" spans="1:10" ht="15" customHeight="1">
      <c r="A1530" s="284" t="str">
        <f>IF('Data invoice'!J1645=0,"",'Data invoice'!K1645)</f>
        <v/>
      </c>
      <c r="B1530" s="284" t="str">
        <f>IF('Data invoice'!K1645=0,"",'Data invoice'!L1645)</f>
        <v/>
      </c>
      <c r="C1530" s="284" t="str">
        <f>IF('Data invoice'!L1645=0,"",'Data invoice'!M1645)</f>
        <v/>
      </c>
      <c r="D1530" s="284" t="str">
        <f>IF('Data invoice'!M1645=0,"",'Data invoice'!N1645)</f>
        <v/>
      </c>
      <c r="E1530" s="284" t="str">
        <f>IF('Data invoice'!N1645=0,"",'Data invoice'!O1645)</f>
        <v/>
      </c>
      <c r="F1530" s="284" t="str">
        <f>IF('Data invoice'!O1645=0,"",'Data invoice'!P1645)</f>
        <v/>
      </c>
      <c r="G1530" s="284" t="str">
        <f>IF('Data invoice'!P1645=0,"",'Data invoice'!Q1645)</f>
        <v/>
      </c>
      <c r="H1530" s="284" t="str">
        <f>IF('Data invoice'!Q1645=0,"",'Data invoice'!R1645)</f>
        <v/>
      </c>
      <c r="I1530" s="320" t="str">
        <f>IF('Data invoice'!R1645=0,"",'Data invoice'!S1645)</f>
        <v/>
      </c>
      <c r="J1530" s="367" t="str">
        <f>IF('Data invoice'!S1645=0,"",'Data invoice'!T1645)</f>
        <v/>
      </c>
    </row>
    <row r="1531" spans="1:10" ht="15" customHeight="1">
      <c r="A1531" s="284" t="str">
        <f>IF('Data invoice'!J1646=0,"",'Data invoice'!K1646)</f>
        <v/>
      </c>
      <c r="B1531" s="284" t="str">
        <f>IF('Data invoice'!K1646=0,"",'Data invoice'!L1646)</f>
        <v/>
      </c>
      <c r="C1531" s="284" t="str">
        <f>IF('Data invoice'!L1646=0,"",'Data invoice'!M1646)</f>
        <v/>
      </c>
      <c r="D1531" s="284" t="str">
        <f>IF('Data invoice'!M1646=0,"",'Data invoice'!N1646)</f>
        <v/>
      </c>
      <c r="E1531" s="284" t="str">
        <f>IF('Data invoice'!N1646=0,"",'Data invoice'!O1646)</f>
        <v/>
      </c>
      <c r="F1531" s="284" t="str">
        <f>IF('Data invoice'!O1646=0,"",'Data invoice'!P1646)</f>
        <v/>
      </c>
      <c r="G1531" s="284" t="str">
        <f>IF('Data invoice'!P1646=0,"",'Data invoice'!Q1646)</f>
        <v/>
      </c>
      <c r="H1531" s="284" t="str">
        <f>IF('Data invoice'!Q1646=0,"",'Data invoice'!R1646)</f>
        <v/>
      </c>
      <c r="I1531" s="320" t="str">
        <f>IF('Data invoice'!R1646=0,"",'Data invoice'!S1646)</f>
        <v/>
      </c>
      <c r="J1531" s="367" t="str">
        <f>IF('Data invoice'!S1646=0,"",'Data invoice'!T1646)</f>
        <v/>
      </c>
    </row>
    <row r="1532" spans="1:10" ht="15" customHeight="1">
      <c r="A1532" s="284" t="str">
        <f>IF('Data invoice'!J1647=0,"",'Data invoice'!K1647)</f>
        <v/>
      </c>
      <c r="B1532" s="284" t="str">
        <f>IF('Data invoice'!K1647=0,"",'Data invoice'!L1647)</f>
        <v/>
      </c>
      <c r="C1532" s="284" t="str">
        <f>IF('Data invoice'!L1647=0,"",'Data invoice'!M1647)</f>
        <v/>
      </c>
      <c r="D1532" s="284" t="str">
        <f>IF('Data invoice'!M1647=0,"",'Data invoice'!N1647)</f>
        <v/>
      </c>
      <c r="E1532" s="284" t="str">
        <f>IF('Data invoice'!N1647=0,"",'Data invoice'!O1647)</f>
        <v/>
      </c>
      <c r="F1532" s="284" t="str">
        <f>IF('Data invoice'!O1647=0,"",'Data invoice'!P1647)</f>
        <v/>
      </c>
      <c r="G1532" s="284" t="str">
        <f>IF('Data invoice'!P1647=0,"",'Data invoice'!Q1647)</f>
        <v/>
      </c>
      <c r="H1532" s="284" t="str">
        <f>IF('Data invoice'!Q1647=0,"",'Data invoice'!R1647)</f>
        <v/>
      </c>
      <c r="I1532" s="320" t="str">
        <f>IF('Data invoice'!R1647=0,"",'Data invoice'!S1647)</f>
        <v/>
      </c>
      <c r="J1532" s="367" t="str">
        <f>IF('Data invoice'!S1647=0,"",'Data invoice'!T1647)</f>
        <v/>
      </c>
    </row>
    <row r="1533" spans="1:10" ht="15" customHeight="1">
      <c r="A1533" s="284" t="str">
        <f>IF('Data invoice'!J1648=0,"",'Data invoice'!K1648)</f>
        <v/>
      </c>
      <c r="B1533" s="284" t="str">
        <f>IF('Data invoice'!K1648=0,"",'Data invoice'!L1648)</f>
        <v/>
      </c>
      <c r="C1533" s="284" t="str">
        <f>IF('Data invoice'!L1648=0,"",'Data invoice'!M1648)</f>
        <v/>
      </c>
      <c r="D1533" s="284" t="str">
        <f>IF('Data invoice'!M1648=0,"",'Data invoice'!N1648)</f>
        <v/>
      </c>
      <c r="E1533" s="284" t="str">
        <f>IF('Data invoice'!N1648=0,"",'Data invoice'!O1648)</f>
        <v/>
      </c>
      <c r="F1533" s="284" t="str">
        <f>IF('Data invoice'!O1648=0,"",'Data invoice'!P1648)</f>
        <v/>
      </c>
      <c r="G1533" s="284" t="str">
        <f>IF('Data invoice'!P1648=0,"",'Data invoice'!Q1648)</f>
        <v/>
      </c>
      <c r="H1533" s="284" t="str">
        <f>IF('Data invoice'!Q1648=0,"",'Data invoice'!R1648)</f>
        <v/>
      </c>
      <c r="I1533" s="320" t="str">
        <f>IF('Data invoice'!R1648=0,"",'Data invoice'!S1648)</f>
        <v/>
      </c>
      <c r="J1533" s="367" t="str">
        <f>IF('Data invoice'!S1648=0,"",'Data invoice'!T1648)</f>
        <v/>
      </c>
    </row>
    <row r="1534" spans="1:10" ht="15" customHeight="1">
      <c r="A1534" s="284" t="str">
        <f>IF('Data invoice'!J1649=0,"",'Data invoice'!K1649)</f>
        <v/>
      </c>
      <c r="B1534" s="284" t="str">
        <f>IF('Data invoice'!K1649=0,"",'Data invoice'!L1649)</f>
        <v/>
      </c>
      <c r="C1534" s="284" t="str">
        <f>IF('Data invoice'!L1649=0,"",'Data invoice'!M1649)</f>
        <v/>
      </c>
      <c r="D1534" s="284" t="str">
        <f>IF('Data invoice'!M1649=0,"",'Data invoice'!N1649)</f>
        <v/>
      </c>
      <c r="E1534" s="284" t="str">
        <f>IF('Data invoice'!N1649=0,"",'Data invoice'!O1649)</f>
        <v/>
      </c>
      <c r="F1534" s="284" t="str">
        <f>IF('Data invoice'!O1649=0,"",'Data invoice'!P1649)</f>
        <v/>
      </c>
      <c r="G1534" s="284" t="str">
        <f>IF('Data invoice'!P1649=0,"",'Data invoice'!Q1649)</f>
        <v/>
      </c>
      <c r="H1534" s="284" t="str">
        <f>IF('Data invoice'!Q1649=0,"",'Data invoice'!R1649)</f>
        <v/>
      </c>
      <c r="I1534" s="320" t="str">
        <f>IF('Data invoice'!R1649=0,"",'Data invoice'!S1649)</f>
        <v/>
      </c>
      <c r="J1534" s="367" t="str">
        <f>IF('Data invoice'!S1649=0,"",'Data invoice'!T1649)</f>
        <v/>
      </c>
    </row>
    <row r="1535" spans="1:10" ht="15" customHeight="1">
      <c r="A1535" s="284" t="str">
        <f>IF('Data invoice'!J1650=0,"",'Data invoice'!K1650)</f>
        <v/>
      </c>
      <c r="B1535" s="284" t="str">
        <f>IF('Data invoice'!K1650=0,"",'Data invoice'!L1650)</f>
        <v/>
      </c>
      <c r="C1535" s="284" t="str">
        <f>IF('Data invoice'!L1650=0,"",'Data invoice'!M1650)</f>
        <v/>
      </c>
      <c r="D1535" s="284" t="str">
        <f>IF('Data invoice'!M1650=0,"",'Data invoice'!N1650)</f>
        <v/>
      </c>
      <c r="E1535" s="284" t="str">
        <f>IF('Data invoice'!N1650=0,"",'Data invoice'!O1650)</f>
        <v/>
      </c>
      <c r="F1535" s="284" t="str">
        <f>IF('Data invoice'!O1650=0,"",'Data invoice'!P1650)</f>
        <v/>
      </c>
      <c r="G1535" s="284" t="str">
        <f>IF('Data invoice'!P1650=0,"",'Data invoice'!Q1650)</f>
        <v/>
      </c>
      <c r="H1535" s="284" t="str">
        <f>IF('Data invoice'!Q1650=0,"",'Data invoice'!R1650)</f>
        <v/>
      </c>
      <c r="I1535" s="320" t="str">
        <f>IF('Data invoice'!R1650=0,"",'Data invoice'!S1650)</f>
        <v/>
      </c>
      <c r="J1535" s="367" t="str">
        <f>IF('Data invoice'!S1650=0,"",'Data invoice'!T1650)</f>
        <v/>
      </c>
    </row>
    <row r="1536" spans="1:10" ht="15" customHeight="1">
      <c r="A1536" s="284" t="str">
        <f>IF('Data invoice'!J1651=0,"",'Data invoice'!K1651)</f>
        <v/>
      </c>
      <c r="B1536" s="284" t="str">
        <f>IF('Data invoice'!K1651=0,"",'Data invoice'!L1651)</f>
        <v/>
      </c>
      <c r="C1536" s="284" t="str">
        <f>IF('Data invoice'!L1651=0,"",'Data invoice'!M1651)</f>
        <v/>
      </c>
      <c r="D1536" s="284" t="str">
        <f>IF('Data invoice'!M1651=0,"",'Data invoice'!N1651)</f>
        <v/>
      </c>
      <c r="E1536" s="284" t="str">
        <f>IF('Data invoice'!N1651=0,"",'Data invoice'!O1651)</f>
        <v/>
      </c>
      <c r="F1536" s="284" t="str">
        <f>IF('Data invoice'!O1651=0,"",'Data invoice'!P1651)</f>
        <v/>
      </c>
      <c r="G1536" s="284" t="str">
        <f>IF('Data invoice'!P1651=0,"",'Data invoice'!Q1651)</f>
        <v/>
      </c>
      <c r="H1536" s="284" t="str">
        <f>IF('Data invoice'!Q1651=0,"",'Data invoice'!R1651)</f>
        <v/>
      </c>
      <c r="I1536" s="320" t="str">
        <f>IF('Data invoice'!R1651=0,"",'Data invoice'!S1651)</f>
        <v/>
      </c>
      <c r="J1536" s="367" t="str">
        <f>IF('Data invoice'!S1651=0,"",'Data invoice'!T1651)</f>
        <v/>
      </c>
    </row>
    <row r="1537" spans="1:10" ht="15" customHeight="1">
      <c r="A1537" s="284" t="str">
        <f>IF('Data invoice'!J1652=0,"",'Data invoice'!K1652)</f>
        <v/>
      </c>
      <c r="B1537" s="284" t="str">
        <f>IF('Data invoice'!K1652=0,"",'Data invoice'!L1652)</f>
        <v/>
      </c>
      <c r="C1537" s="284" t="str">
        <f>IF('Data invoice'!L1652=0,"",'Data invoice'!M1652)</f>
        <v/>
      </c>
      <c r="D1537" s="284" t="str">
        <f>IF('Data invoice'!M1652=0,"",'Data invoice'!N1652)</f>
        <v/>
      </c>
      <c r="E1537" s="284" t="str">
        <f>IF('Data invoice'!N1652=0,"",'Data invoice'!O1652)</f>
        <v/>
      </c>
      <c r="F1537" s="284" t="str">
        <f>IF('Data invoice'!O1652=0,"",'Data invoice'!P1652)</f>
        <v/>
      </c>
      <c r="G1537" s="284" t="str">
        <f>IF('Data invoice'!P1652=0,"",'Data invoice'!Q1652)</f>
        <v/>
      </c>
      <c r="H1537" s="284" t="str">
        <f>IF('Data invoice'!Q1652=0,"",'Data invoice'!R1652)</f>
        <v/>
      </c>
      <c r="I1537" s="320" t="str">
        <f>IF('Data invoice'!R1652=0,"",'Data invoice'!S1652)</f>
        <v/>
      </c>
      <c r="J1537" s="367" t="str">
        <f>IF('Data invoice'!S1652=0,"",'Data invoice'!T1652)</f>
        <v/>
      </c>
    </row>
    <row r="1538" spans="1:10" ht="15" customHeight="1">
      <c r="A1538" s="284" t="str">
        <f>IF('Data invoice'!J1653=0,"",'Data invoice'!K1653)</f>
        <v/>
      </c>
      <c r="B1538" s="284" t="str">
        <f>IF('Data invoice'!K1653=0,"",'Data invoice'!L1653)</f>
        <v/>
      </c>
      <c r="C1538" s="284" t="str">
        <f>IF('Data invoice'!L1653=0,"",'Data invoice'!M1653)</f>
        <v/>
      </c>
      <c r="D1538" s="284" t="str">
        <f>IF('Data invoice'!M1653=0,"",'Data invoice'!N1653)</f>
        <v/>
      </c>
      <c r="E1538" s="284" t="str">
        <f>IF('Data invoice'!N1653=0,"",'Data invoice'!O1653)</f>
        <v/>
      </c>
      <c r="F1538" s="284" t="str">
        <f>IF('Data invoice'!O1653=0,"",'Data invoice'!P1653)</f>
        <v/>
      </c>
      <c r="G1538" s="284" t="str">
        <f>IF('Data invoice'!P1653=0,"",'Data invoice'!Q1653)</f>
        <v/>
      </c>
      <c r="H1538" s="284" t="str">
        <f>IF('Data invoice'!Q1653=0,"",'Data invoice'!R1653)</f>
        <v/>
      </c>
      <c r="I1538" s="320" t="str">
        <f>IF('Data invoice'!R1653=0,"",'Data invoice'!S1653)</f>
        <v/>
      </c>
      <c r="J1538" s="367" t="str">
        <f>IF('Data invoice'!S1653=0,"",'Data invoice'!T1653)</f>
        <v/>
      </c>
    </row>
    <row r="1539" spans="1:10" ht="15" customHeight="1">
      <c r="A1539" s="284" t="str">
        <f>IF('Data invoice'!J1654=0,"",'Data invoice'!K1654)</f>
        <v/>
      </c>
      <c r="B1539" s="284" t="str">
        <f>IF('Data invoice'!K1654=0,"",'Data invoice'!L1654)</f>
        <v/>
      </c>
      <c r="C1539" s="284" t="str">
        <f>IF('Data invoice'!L1654=0,"",'Data invoice'!M1654)</f>
        <v/>
      </c>
      <c r="D1539" s="284" t="str">
        <f>IF('Data invoice'!M1654=0,"",'Data invoice'!N1654)</f>
        <v/>
      </c>
      <c r="E1539" s="284" t="str">
        <f>IF('Data invoice'!N1654=0,"",'Data invoice'!O1654)</f>
        <v/>
      </c>
      <c r="F1539" s="284" t="str">
        <f>IF('Data invoice'!O1654=0,"",'Data invoice'!P1654)</f>
        <v/>
      </c>
      <c r="G1539" s="284" t="str">
        <f>IF('Data invoice'!P1654=0,"",'Data invoice'!Q1654)</f>
        <v/>
      </c>
      <c r="H1539" s="284" t="str">
        <f>IF('Data invoice'!Q1654=0,"",'Data invoice'!R1654)</f>
        <v/>
      </c>
      <c r="I1539" s="320" t="str">
        <f>IF('Data invoice'!R1654=0,"",'Data invoice'!S1654)</f>
        <v/>
      </c>
      <c r="J1539" s="367" t="str">
        <f>IF('Data invoice'!S1654=0,"",'Data invoice'!T1654)</f>
        <v/>
      </c>
    </row>
    <row r="1540" spans="1:10" ht="15" customHeight="1">
      <c r="A1540" s="284" t="str">
        <f>IF('Data invoice'!J1655=0,"",'Data invoice'!K1655)</f>
        <v/>
      </c>
      <c r="B1540" s="284" t="str">
        <f>IF('Data invoice'!K1655=0,"",'Data invoice'!L1655)</f>
        <v/>
      </c>
      <c r="C1540" s="284" t="str">
        <f>IF('Data invoice'!L1655=0,"",'Data invoice'!M1655)</f>
        <v/>
      </c>
      <c r="D1540" s="284" t="str">
        <f>IF('Data invoice'!M1655=0,"",'Data invoice'!N1655)</f>
        <v/>
      </c>
      <c r="E1540" s="284" t="str">
        <f>IF('Data invoice'!N1655=0,"",'Data invoice'!O1655)</f>
        <v/>
      </c>
      <c r="F1540" s="284" t="str">
        <f>IF('Data invoice'!O1655=0,"",'Data invoice'!P1655)</f>
        <v/>
      </c>
      <c r="G1540" s="284" t="str">
        <f>IF('Data invoice'!P1655=0,"",'Data invoice'!Q1655)</f>
        <v/>
      </c>
      <c r="H1540" s="284" t="str">
        <f>IF('Data invoice'!Q1655=0,"",'Data invoice'!R1655)</f>
        <v/>
      </c>
      <c r="I1540" s="320" t="str">
        <f>IF('Data invoice'!R1655=0,"",'Data invoice'!S1655)</f>
        <v/>
      </c>
      <c r="J1540" s="367" t="str">
        <f>IF('Data invoice'!S1655=0,"",'Data invoice'!T1655)</f>
        <v/>
      </c>
    </row>
    <row r="1541" spans="1:10" ht="15" customHeight="1">
      <c r="A1541" s="284" t="str">
        <f>IF('Data invoice'!J1656=0,"",'Data invoice'!K1656)</f>
        <v/>
      </c>
      <c r="B1541" s="284" t="str">
        <f>IF('Data invoice'!K1656=0,"",'Data invoice'!L1656)</f>
        <v/>
      </c>
      <c r="C1541" s="284" t="str">
        <f>IF('Data invoice'!L1656=0,"",'Data invoice'!M1656)</f>
        <v/>
      </c>
      <c r="D1541" s="284" t="str">
        <f>IF('Data invoice'!M1656=0,"",'Data invoice'!N1656)</f>
        <v/>
      </c>
      <c r="E1541" s="284" t="str">
        <f>IF('Data invoice'!N1656=0,"",'Data invoice'!O1656)</f>
        <v/>
      </c>
      <c r="F1541" s="284" t="str">
        <f>IF('Data invoice'!O1656=0,"",'Data invoice'!P1656)</f>
        <v/>
      </c>
      <c r="G1541" s="284" t="str">
        <f>IF('Data invoice'!P1656=0,"",'Data invoice'!Q1656)</f>
        <v/>
      </c>
      <c r="H1541" s="284" t="str">
        <f>IF('Data invoice'!Q1656=0,"",'Data invoice'!R1656)</f>
        <v/>
      </c>
      <c r="I1541" s="320" t="str">
        <f>IF('Data invoice'!R1656=0,"",'Data invoice'!S1656)</f>
        <v/>
      </c>
      <c r="J1541" s="367" t="str">
        <f>IF('Data invoice'!S1656=0,"",'Data invoice'!T1656)</f>
        <v/>
      </c>
    </row>
    <row r="1542" spans="1:10" ht="15" customHeight="1">
      <c r="A1542" s="284" t="str">
        <f>IF('Data invoice'!J1657=0,"",'Data invoice'!K1657)</f>
        <v/>
      </c>
      <c r="B1542" s="284" t="str">
        <f>IF('Data invoice'!K1657=0,"",'Data invoice'!L1657)</f>
        <v/>
      </c>
      <c r="C1542" s="284" t="str">
        <f>IF('Data invoice'!L1657=0,"",'Data invoice'!M1657)</f>
        <v/>
      </c>
      <c r="D1542" s="284" t="str">
        <f>IF('Data invoice'!M1657=0,"",'Data invoice'!N1657)</f>
        <v/>
      </c>
      <c r="E1542" s="284" t="str">
        <f>IF('Data invoice'!N1657=0,"",'Data invoice'!O1657)</f>
        <v/>
      </c>
      <c r="F1542" s="284" t="str">
        <f>IF('Data invoice'!O1657=0,"",'Data invoice'!P1657)</f>
        <v/>
      </c>
      <c r="G1542" s="284" t="str">
        <f>IF('Data invoice'!P1657=0,"",'Data invoice'!Q1657)</f>
        <v/>
      </c>
      <c r="H1542" s="284" t="str">
        <f>IF('Data invoice'!Q1657=0,"",'Data invoice'!R1657)</f>
        <v/>
      </c>
      <c r="I1542" s="320" t="str">
        <f>IF('Data invoice'!R1657=0,"",'Data invoice'!S1657)</f>
        <v/>
      </c>
      <c r="J1542" s="367" t="str">
        <f>IF('Data invoice'!S1657=0,"",'Data invoice'!T1657)</f>
        <v/>
      </c>
    </row>
    <row r="1543" spans="1:10" ht="15" customHeight="1">
      <c r="A1543" s="284" t="str">
        <f>IF('Data invoice'!J1658=0,"",'Data invoice'!K1658)</f>
        <v/>
      </c>
      <c r="B1543" s="284" t="str">
        <f>IF('Data invoice'!K1658=0,"",'Data invoice'!L1658)</f>
        <v/>
      </c>
      <c r="C1543" s="284" t="str">
        <f>IF('Data invoice'!L1658=0,"",'Data invoice'!M1658)</f>
        <v/>
      </c>
      <c r="D1543" s="284" t="str">
        <f>IF('Data invoice'!M1658=0,"",'Data invoice'!N1658)</f>
        <v/>
      </c>
      <c r="E1543" s="284" t="str">
        <f>IF('Data invoice'!N1658=0,"",'Data invoice'!O1658)</f>
        <v/>
      </c>
      <c r="F1543" s="284" t="str">
        <f>IF('Data invoice'!O1658=0,"",'Data invoice'!P1658)</f>
        <v/>
      </c>
      <c r="G1543" s="284" t="str">
        <f>IF('Data invoice'!P1658=0,"",'Data invoice'!Q1658)</f>
        <v/>
      </c>
      <c r="H1543" s="284" t="str">
        <f>IF('Data invoice'!Q1658=0,"",'Data invoice'!R1658)</f>
        <v/>
      </c>
      <c r="I1543" s="320" t="str">
        <f>IF('Data invoice'!R1658=0,"",'Data invoice'!S1658)</f>
        <v/>
      </c>
      <c r="J1543" s="367" t="str">
        <f>IF('Data invoice'!S1658=0,"",'Data invoice'!T1658)</f>
        <v/>
      </c>
    </row>
    <row r="1544" spans="1:10" ht="15" customHeight="1">
      <c r="A1544" s="284" t="str">
        <f>IF('Data invoice'!J1659=0,"",'Data invoice'!K1659)</f>
        <v/>
      </c>
      <c r="B1544" s="284" t="str">
        <f>IF('Data invoice'!K1659=0,"",'Data invoice'!L1659)</f>
        <v/>
      </c>
      <c r="C1544" s="284" t="str">
        <f>IF('Data invoice'!L1659=0,"",'Data invoice'!M1659)</f>
        <v/>
      </c>
      <c r="D1544" s="284" t="str">
        <f>IF('Data invoice'!M1659=0,"",'Data invoice'!N1659)</f>
        <v/>
      </c>
      <c r="E1544" s="284" t="str">
        <f>IF('Data invoice'!N1659=0,"",'Data invoice'!O1659)</f>
        <v/>
      </c>
      <c r="F1544" s="284" t="str">
        <f>IF('Data invoice'!O1659=0,"",'Data invoice'!P1659)</f>
        <v/>
      </c>
      <c r="G1544" s="284" t="str">
        <f>IF('Data invoice'!P1659=0,"",'Data invoice'!Q1659)</f>
        <v/>
      </c>
      <c r="H1544" s="284" t="str">
        <f>IF('Data invoice'!Q1659=0,"",'Data invoice'!R1659)</f>
        <v/>
      </c>
      <c r="I1544" s="320" t="str">
        <f>IF('Data invoice'!R1659=0,"",'Data invoice'!S1659)</f>
        <v/>
      </c>
      <c r="J1544" s="367" t="str">
        <f>IF('Data invoice'!S1659=0,"",'Data invoice'!T1659)</f>
        <v/>
      </c>
    </row>
    <row r="1545" spans="1:10" ht="15" customHeight="1">
      <c r="A1545" s="284" t="str">
        <f>IF('Data invoice'!J1660=0,"",'Data invoice'!K1660)</f>
        <v/>
      </c>
      <c r="B1545" s="284" t="str">
        <f>IF('Data invoice'!K1660=0,"",'Data invoice'!L1660)</f>
        <v/>
      </c>
      <c r="C1545" s="284" t="str">
        <f>IF('Data invoice'!L1660=0,"",'Data invoice'!M1660)</f>
        <v/>
      </c>
      <c r="D1545" s="284" t="str">
        <f>IF('Data invoice'!M1660=0,"",'Data invoice'!N1660)</f>
        <v/>
      </c>
      <c r="E1545" s="284" t="str">
        <f>IF('Data invoice'!N1660=0,"",'Data invoice'!O1660)</f>
        <v/>
      </c>
      <c r="F1545" s="284" t="str">
        <f>IF('Data invoice'!O1660=0,"",'Data invoice'!P1660)</f>
        <v/>
      </c>
      <c r="G1545" s="284" t="str">
        <f>IF('Data invoice'!P1660=0,"",'Data invoice'!Q1660)</f>
        <v/>
      </c>
      <c r="H1545" s="284" t="str">
        <f>IF('Data invoice'!Q1660=0,"",'Data invoice'!R1660)</f>
        <v/>
      </c>
      <c r="I1545" s="320" t="str">
        <f>IF('Data invoice'!R1660=0,"",'Data invoice'!S1660)</f>
        <v/>
      </c>
      <c r="J1545" s="367" t="str">
        <f>IF('Data invoice'!S1660=0,"",'Data invoice'!T1660)</f>
        <v/>
      </c>
    </row>
    <row r="1546" spans="1:10" ht="15" customHeight="1">
      <c r="A1546" s="284" t="str">
        <f>IF('Data invoice'!J1661=0,"",'Data invoice'!K1661)</f>
        <v/>
      </c>
      <c r="B1546" s="284" t="str">
        <f>IF('Data invoice'!K1661=0,"",'Data invoice'!L1661)</f>
        <v/>
      </c>
      <c r="C1546" s="284" t="str">
        <f>IF('Data invoice'!L1661=0,"",'Data invoice'!M1661)</f>
        <v/>
      </c>
      <c r="D1546" s="284" t="str">
        <f>IF('Data invoice'!M1661=0,"",'Data invoice'!N1661)</f>
        <v/>
      </c>
      <c r="E1546" s="284" t="str">
        <f>IF('Data invoice'!N1661=0,"",'Data invoice'!O1661)</f>
        <v/>
      </c>
      <c r="F1546" s="284" t="str">
        <f>IF('Data invoice'!O1661=0,"",'Data invoice'!P1661)</f>
        <v/>
      </c>
      <c r="G1546" s="284" t="str">
        <f>IF('Data invoice'!P1661=0,"",'Data invoice'!Q1661)</f>
        <v/>
      </c>
      <c r="H1546" s="284" t="str">
        <f>IF('Data invoice'!Q1661=0,"",'Data invoice'!R1661)</f>
        <v/>
      </c>
      <c r="I1546" s="320" t="str">
        <f>IF('Data invoice'!R1661=0,"",'Data invoice'!S1661)</f>
        <v/>
      </c>
      <c r="J1546" s="367" t="str">
        <f>IF('Data invoice'!S1661=0,"",'Data invoice'!T1661)</f>
        <v/>
      </c>
    </row>
    <row r="1547" spans="1:10" ht="15" customHeight="1">
      <c r="A1547" s="284" t="str">
        <f>IF('Data invoice'!J1662=0,"",'Data invoice'!K1662)</f>
        <v/>
      </c>
      <c r="B1547" s="284" t="str">
        <f>IF('Data invoice'!K1662=0,"",'Data invoice'!L1662)</f>
        <v/>
      </c>
      <c r="C1547" s="284" t="str">
        <f>IF('Data invoice'!L1662=0,"",'Data invoice'!M1662)</f>
        <v/>
      </c>
      <c r="D1547" s="284" t="str">
        <f>IF('Data invoice'!M1662=0,"",'Data invoice'!N1662)</f>
        <v/>
      </c>
      <c r="E1547" s="284" t="str">
        <f>IF('Data invoice'!N1662=0,"",'Data invoice'!O1662)</f>
        <v/>
      </c>
      <c r="F1547" s="284" t="str">
        <f>IF('Data invoice'!O1662=0,"",'Data invoice'!P1662)</f>
        <v/>
      </c>
      <c r="G1547" s="284" t="str">
        <f>IF('Data invoice'!P1662=0,"",'Data invoice'!Q1662)</f>
        <v/>
      </c>
      <c r="H1547" s="284" t="str">
        <f>IF('Data invoice'!Q1662=0,"",'Data invoice'!R1662)</f>
        <v/>
      </c>
      <c r="I1547" s="320" t="str">
        <f>IF('Data invoice'!R1662=0,"",'Data invoice'!S1662)</f>
        <v/>
      </c>
      <c r="J1547" s="367" t="str">
        <f>IF('Data invoice'!S1662=0,"",'Data invoice'!T1662)</f>
        <v/>
      </c>
    </row>
    <row r="1548" spans="1:10" ht="15" customHeight="1">
      <c r="A1548" s="284" t="str">
        <f>IF('Data invoice'!J1663=0,"",'Data invoice'!K1663)</f>
        <v/>
      </c>
      <c r="B1548" s="284" t="str">
        <f>IF('Data invoice'!K1663=0,"",'Data invoice'!L1663)</f>
        <v/>
      </c>
      <c r="C1548" s="284" t="str">
        <f>IF('Data invoice'!L1663=0,"",'Data invoice'!M1663)</f>
        <v/>
      </c>
      <c r="D1548" s="284" t="str">
        <f>IF('Data invoice'!M1663=0,"",'Data invoice'!N1663)</f>
        <v/>
      </c>
      <c r="E1548" s="284" t="str">
        <f>IF('Data invoice'!N1663=0,"",'Data invoice'!O1663)</f>
        <v/>
      </c>
      <c r="F1548" s="284" t="str">
        <f>IF('Data invoice'!O1663=0,"",'Data invoice'!P1663)</f>
        <v/>
      </c>
      <c r="G1548" s="284" t="str">
        <f>IF('Data invoice'!P1663=0,"",'Data invoice'!Q1663)</f>
        <v/>
      </c>
      <c r="H1548" s="284" t="str">
        <f>IF('Data invoice'!Q1663=0,"",'Data invoice'!R1663)</f>
        <v/>
      </c>
      <c r="I1548" s="320" t="str">
        <f>IF('Data invoice'!R1663=0,"",'Data invoice'!S1663)</f>
        <v/>
      </c>
      <c r="J1548" s="367" t="str">
        <f>IF('Data invoice'!S1663=0,"",'Data invoice'!T1663)</f>
        <v/>
      </c>
    </row>
    <row r="1549" spans="1:10" ht="15" customHeight="1">
      <c r="A1549" s="284" t="str">
        <f>IF('Data invoice'!J1664=0,"",'Data invoice'!K1664)</f>
        <v/>
      </c>
      <c r="B1549" s="284" t="str">
        <f>IF('Data invoice'!K1664=0,"",'Data invoice'!L1664)</f>
        <v/>
      </c>
      <c r="C1549" s="284" t="str">
        <f>IF('Data invoice'!L1664=0,"",'Data invoice'!M1664)</f>
        <v/>
      </c>
      <c r="D1549" s="284" t="str">
        <f>IF('Data invoice'!M1664=0,"",'Data invoice'!N1664)</f>
        <v/>
      </c>
      <c r="E1549" s="284" t="str">
        <f>IF('Data invoice'!N1664=0,"",'Data invoice'!O1664)</f>
        <v/>
      </c>
      <c r="F1549" s="284" t="str">
        <f>IF('Data invoice'!O1664=0,"",'Data invoice'!P1664)</f>
        <v/>
      </c>
      <c r="G1549" s="284" t="str">
        <f>IF('Data invoice'!P1664=0,"",'Data invoice'!Q1664)</f>
        <v/>
      </c>
      <c r="H1549" s="284" t="str">
        <f>IF('Data invoice'!Q1664=0,"",'Data invoice'!R1664)</f>
        <v/>
      </c>
      <c r="I1549" s="320" t="str">
        <f>IF('Data invoice'!R1664=0,"",'Data invoice'!S1664)</f>
        <v/>
      </c>
      <c r="J1549" s="367" t="str">
        <f>IF('Data invoice'!S1664=0,"",'Data invoice'!T1664)</f>
        <v/>
      </c>
    </row>
    <row r="1550" spans="1:10" ht="15" customHeight="1">
      <c r="A1550" s="284" t="str">
        <f>IF('Data invoice'!J1665=0,"",'Data invoice'!K1665)</f>
        <v/>
      </c>
      <c r="B1550" s="284" t="str">
        <f>IF('Data invoice'!K1665=0,"",'Data invoice'!L1665)</f>
        <v/>
      </c>
      <c r="C1550" s="284" t="str">
        <f>IF('Data invoice'!L1665=0,"",'Data invoice'!M1665)</f>
        <v/>
      </c>
      <c r="D1550" s="284" t="str">
        <f>IF('Data invoice'!M1665=0,"",'Data invoice'!N1665)</f>
        <v/>
      </c>
      <c r="E1550" s="284" t="str">
        <f>IF('Data invoice'!N1665=0,"",'Data invoice'!O1665)</f>
        <v/>
      </c>
      <c r="F1550" s="284" t="str">
        <f>IF('Data invoice'!O1665=0,"",'Data invoice'!P1665)</f>
        <v/>
      </c>
      <c r="G1550" s="284" t="str">
        <f>IF('Data invoice'!P1665=0,"",'Data invoice'!Q1665)</f>
        <v/>
      </c>
      <c r="H1550" s="284" t="str">
        <f>IF('Data invoice'!Q1665=0,"",'Data invoice'!R1665)</f>
        <v/>
      </c>
      <c r="I1550" s="320" t="str">
        <f>IF('Data invoice'!R1665=0,"",'Data invoice'!S1665)</f>
        <v/>
      </c>
      <c r="J1550" s="367" t="str">
        <f>IF('Data invoice'!S1665=0,"",'Data invoice'!T1665)</f>
        <v/>
      </c>
    </row>
    <row r="1551" spans="1:10" ht="15" customHeight="1">
      <c r="A1551" s="284" t="str">
        <f>IF('Data invoice'!J1666=0,"",'Data invoice'!K1666)</f>
        <v/>
      </c>
      <c r="B1551" s="284" t="str">
        <f>IF('Data invoice'!K1666=0,"",'Data invoice'!L1666)</f>
        <v/>
      </c>
      <c r="C1551" s="284" t="str">
        <f>IF('Data invoice'!L1666=0,"",'Data invoice'!M1666)</f>
        <v/>
      </c>
      <c r="D1551" s="284" t="str">
        <f>IF('Data invoice'!M1666=0,"",'Data invoice'!N1666)</f>
        <v/>
      </c>
      <c r="E1551" s="284" t="str">
        <f>IF('Data invoice'!N1666=0,"",'Data invoice'!O1666)</f>
        <v/>
      </c>
      <c r="F1551" s="284" t="str">
        <f>IF('Data invoice'!O1666=0,"",'Data invoice'!P1666)</f>
        <v/>
      </c>
      <c r="G1551" s="284" t="str">
        <f>IF('Data invoice'!P1666=0,"",'Data invoice'!Q1666)</f>
        <v/>
      </c>
      <c r="H1551" s="284" t="str">
        <f>IF('Data invoice'!Q1666=0,"",'Data invoice'!R1666)</f>
        <v/>
      </c>
      <c r="I1551" s="320" t="str">
        <f>IF('Data invoice'!R1666=0,"",'Data invoice'!S1666)</f>
        <v/>
      </c>
      <c r="J1551" s="367" t="str">
        <f>IF('Data invoice'!S1666=0,"",'Data invoice'!T1666)</f>
        <v/>
      </c>
    </row>
    <row r="1552" spans="1:10" ht="15" customHeight="1">
      <c r="A1552" s="284" t="str">
        <f>IF('Data invoice'!J1667=0,"",'Data invoice'!K1667)</f>
        <v/>
      </c>
      <c r="B1552" s="284" t="str">
        <f>IF('Data invoice'!K1667=0,"",'Data invoice'!L1667)</f>
        <v/>
      </c>
      <c r="C1552" s="284" t="str">
        <f>IF('Data invoice'!L1667=0,"",'Data invoice'!M1667)</f>
        <v/>
      </c>
      <c r="D1552" s="284" t="str">
        <f>IF('Data invoice'!M1667=0,"",'Data invoice'!N1667)</f>
        <v/>
      </c>
      <c r="E1552" s="284" t="str">
        <f>IF('Data invoice'!N1667=0,"",'Data invoice'!O1667)</f>
        <v/>
      </c>
      <c r="F1552" s="284" t="str">
        <f>IF('Data invoice'!O1667=0,"",'Data invoice'!P1667)</f>
        <v/>
      </c>
      <c r="G1552" s="284" t="str">
        <f>IF('Data invoice'!P1667=0,"",'Data invoice'!Q1667)</f>
        <v/>
      </c>
      <c r="H1552" s="284" t="str">
        <f>IF('Data invoice'!Q1667=0,"",'Data invoice'!R1667)</f>
        <v/>
      </c>
      <c r="I1552" s="320" t="str">
        <f>IF('Data invoice'!R1667=0,"",'Data invoice'!S1667)</f>
        <v/>
      </c>
      <c r="J1552" s="367" t="str">
        <f>IF('Data invoice'!S1667=0,"",'Data invoice'!T1667)</f>
        <v/>
      </c>
    </row>
    <row r="1553" spans="1:10" ht="15" customHeight="1">
      <c r="A1553" s="284" t="str">
        <f>IF('Data invoice'!J1668=0,"",'Data invoice'!K1668)</f>
        <v/>
      </c>
      <c r="B1553" s="284" t="str">
        <f>IF('Data invoice'!K1668=0,"",'Data invoice'!L1668)</f>
        <v/>
      </c>
      <c r="C1553" s="284" t="str">
        <f>IF('Data invoice'!L1668=0,"",'Data invoice'!M1668)</f>
        <v/>
      </c>
      <c r="D1553" s="284" t="str">
        <f>IF('Data invoice'!M1668=0,"",'Data invoice'!N1668)</f>
        <v/>
      </c>
      <c r="E1553" s="284" t="str">
        <f>IF('Data invoice'!N1668=0,"",'Data invoice'!O1668)</f>
        <v/>
      </c>
      <c r="F1553" s="284" t="str">
        <f>IF('Data invoice'!O1668=0,"",'Data invoice'!P1668)</f>
        <v/>
      </c>
      <c r="G1553" s="284" t="str">
        <f>IF('Data invoice'!P1668=0,"",'Data invoice'!Q1668)</f>
        <v/>
      </c>
      <c r="H1553" s="284" t="str">
        <f>IF('Data invoice'!Q1668=0,"",'Data invoice'!R1668)</f>
        <v/>
      </c>
      <c r="I1553" s="320" t="str">
        <f>IF('Data invoice'!R1668=0,"",'Data invoice'!S1668)</f>
        <v/>
      </c>
      <c r="J1553" s="367" t="str">
        <f>IF('Data invoice'!S1668=0,"",'Data invoice'!T1668)</f>
        <v/>
      </c>
    </row>
    <row r="1554" spans="1:10" ht="15" customHeight="1">
      <c r="A1554" s="284" t="str">
        <f>IF('Data invoice'!J1669=0,"",'Data invoice'!K1669)</f>
        <v/>
      </c>
      <c r="B1554" s="284" t="str">
        <f>IF('Data invoice'!K1669=0,"",'Data invoice'!L1669)</f>
        <v/>
      </c>
      <c r="C1554" s="284" t="str">
        <f>IF('Data invoice'!L1669=0,"",'Data invoice'!M1669)</f>
        <v/>
      </c>
      <c r="D1554" s="284" t="str">
        <f>IF('Data invoice'!M1669=0,"",'Data invoice'!N1669)</f>
        <v/>
      </c>
      <c r="E1554" s="284" t="str">
        <f>IF('Data invoice'!N1669=0,"",'Data invoice'!O1669)</f>
        <v/>
      </c>
      <c r="F1554" s="284" t="str">
        <f>IF('Data invoice'!O1669=0,"",'Data invoice'!P1669)</f>
        <v/>
      </c>
      <c r="G1554" s="284" t="str">
        <f>IF('Data invoice'!P1669=0,"",'Data invoice'!Q1669)</f>
        <v/>
      </c>
      <c r="H1554" s="284" t="str">
        <f>IF('Data invoice'!Q1669=0,"",'Data invoice'!R1669)</f>
        <v/>
      </c>
      <c r="I1554" s="320" t="str">
        <f>IF('Data invoice'!R1669=0,"",'Data invoice'!S1669)</f>
        <v/>
      </c>
      <c r="J1554" s="367" t="str">
        <f>IF('Data invoice'!S1669=0,"",'Data invoice'!T1669)</f>
        <v/>
      </c>
    </row>
    <row r="1555" spans="1:10" ht="15" customHeight="1">
      <c r="A1555" s="284" t="str">
        <f>IF('Data invoice'!J1670=0,"",'Data invoice'!K1670)</f>
        <v/>
      </c>
      <c r="B1555" s="284" t="str">
        <f>IF('Data invoice'!K1670=0,"",'Data invoice'!L1670)</f>
        <v/>
      </c>
      <c r="C1555" s="284" t="str">
        <f>IF('Data invoice'!L1670=0,"",'Data invoice'!M1670)</f>
        <v/>
      </c>
      <c r="D1555" s="284" t="str">
        <f>IF('Data invoice'!M1670=0,"",'Data invoice'!N1670)</f>
        <v/>
      </c>
      <c r="E1555" s="284" t="str">
        <f>IF('Data invoice'!N1670=0,"",'Data invoice'!O1670)</f>
        <v/>
      </c>
      <c r="F1555" s="284" t="str">
        <f>IF('Data invoice'!O1670=0,"",'Data invoice'!P1670)</f>
        <v/>
      </c>
      <c r="G1555" s="284" t="str">
        <f>IF('Data invoice'!P1670=0,"",'Data invoice'!Q1670)</f>
        <v/>
      </c>
      <c r="H1555" s="284" t="str">
        <f>IF('Data invoice'!Q1670=0,"",'Data invoice'!R1670)</f>
        <v/>
      </c>
      <c r="I1555" s="320" t="str">
        <f>IF('Data invoice'!R1670=0,"",'Data invoice'!S1670)</f>
        <v/>
      </c>
      <c r="J1555" s="367" t="str">
        <f>IF('Data invoice'!S1670=0,"",'Data invoice'!T1670)</f>
        <v/>
      </c>
    </row>
    <row r="1556" spans="1:10" ht="15" customHeight="1">
      <c r="A1556" s="284" t="str">
        <f>IF('Data invoice'!J1671=0,"",'Data invoice'!K1671)</f>
        <v/>
      </c>
      <c r="B1556" s="284" t="str">
        <f>IF('Data invoice'!K1671=0,"",'Data invoice'!L1671)</f>
        <v/>
      </c>
      <c r="C1556" s="284" t="str">
        <f>IF('Data invoice'!L1671=0,"",'Data invoice'!M1671)</f>
        <v/>
      </c>
      <c r="D1556" s="284" t="str">
        <f>IF('Data invoice'!M1671=0,"",'Data invoice'!N1671)</f>
        <v/>
      </c>
      <c r="E1556" s="284" t="str">
        <f>IF('Data invoice'!N1671=0,"",'Data invoice'!O1671)</f>
        <v/>
      </c>
      <c r="F1556" s="284" t="str">
        <f>IF('Data invoice'!O1671=0,"",'Data invoice'!P1671)</f>
        <v/>
      </c>
      <c r="G1556" s="284" t="str">
        <f>IF('Data invoice'!P1671=0,"",'Data invoice'!Q1671)</f>
        <v/>
      </c>
      <c r="H1556" s="284" t="str">
        <f>IF('Data invoice'!Q1671=0,"",'Data invoice'!R1671)</f>
        <v/>
      </c>
      <c r="I1556" s="320" t="str">
        <f>IF('Data invoice'!R1671=0,"",'Data invoice'!S1671)</f>
        <v/>
      </c>
      <c r="J1556" s="367" t="str">
        <f>IF('Data invoice'!S1671=0,"",'Data invoice'!T1671)</f>
        <v/>
      </c>
    </row>
    <row r="1557" spans="1:10" ht="15" customHeight="1">
      <c r="A1557" s="284" t="str">
        <f>IF('Data invoice'!J1672=0,"",'Data invoice'!K1672)</f>
        <v/>
      </c>
      <c r="B1557" s="284" t="str">
        <f>IF('Data invoice'!K1672=0,"",'Data invoice'!L1672)</f>
        <v/>
      </c>
      <c r="C1557" s="284" t="str">
        <f>IF('Data invoice'!L1672=0,"",'Data invoice'!M1672)</f>
        <v/>
      </c>
      <c r="D1557" s="284" t="str">
        <f>IF('Data invoice'!M1672=0,"",'Data invoice'!N1672)</f>
        <v/>
      </c>
      <c r="E1557" s="284" t="str">
        <f>IF('Data invoice'!N1672=0,"",'Data invoice'!O1672)</f>
        <v/>
      </c>
      <c r="F1557" s="284" t="str">
        <f>IF('Data invoice'!O1672=0,"",'Data invoice'!P1672)</f>
        <v/>
      </c>
      <c r="G1557" s="284" t="str">
        <f>IF('Data invoice'!P1672=0,"",'Data invoice'!Q1672)</f>
        <v/>
      </c>
      <c r="H1557" s="284" t="str">
        <f>IF('Data invoice'!Q1672=0,"",'Data invoice'!R1672)</f>
        <v/>
      </c>
      <c r="I1557" s="320" t="str">
        <f>IF('Data invoice'!R1672=0,"",'Data invoice'!S1672)</f>
        <v/>
      </c>
      <c r="J1557" s="367" t="str">
        <f>IF('Data invoice'!S1672=0,"",'Data invoice'!T1672)</f>
        <v/>
      </c>
    </row>
    <row r="1558" spans="1:10" ht="15" customHeight="1">
      <c r="A1558" s="284" t="str">
        <f>IF('Data invoice'!J1673=0,"",'Data invoice'!K1673)</f>
        <v/>
      </c>
      <c r="B1558" s="284" t="str">
        <f>IF('Data invoice'!K1673=0,"",'Data invoice'!L1673)</f>
        <v/>
      </c>
      <c r="C1558" s="284" t="str">
        <f>IF('Data invoice'!L1673=0,"",'Data invoice'!M1673)</f>
        <v/>
      </c>
      <c r="D1558" s="284" t="str">
        <f>IF('Data invoice'!M1673=0,"",'Data invoice'!N1673)</f>
        <v/>
      </c>
      <c r="E1558" s="284" t="str">
        <f>IF('Data invoice'!N1673=0,"",'Data invoice'!O1673)</f>
        <v/>
      </c>
      <c r="F1558" s="284" t="str">
        <f>IF('Data invoice'!O1673=0,"",'Data invoice'!P1673)</f>
        <v/>
      </c>
      <c r="G1558" s="284" t="str">
        <f>IF('Data invoice'!P1673=0,"",'Data invoice'!Q1673)</f>
        <v/>
      </c>
      <c r="H1558" s="284" t="str">
        <f>IF('Data invoice'!Q1673=0,"",'Data invoice'!R1673)</f>
        <v/>
      </c>
      <c r="I1558" s="320" t="str">
        <f>IF('Data invoice'!R1673=0,"",'Data invoice'!S1673)</f>
        <v/>
      </c>
      <c r="J1558" s="367" t="str">
        <f>IF('Data invoice'!S1673=0,"",'Data invoice'!T1673)</f>
        <v/>
      </c>
    </row>
    <row r="1559" spans="1:10" ht="15" customHeight="1">
      <c r="A1559" s="284" t="str">
        <f>IF('Data invoice'!J1674=0,"",'Data invoice'!K1674)</f>
        <v/>
      </c>
      <c r="B1559" s="284" t="str">
        <f>IF('Data invoice'!K1674=0,"",'Data invoice'!L1674)</f>
        <v/>
      </c>
      <c r="C1559" s="284" t="str">
        <f>IF('Data invoice'!L1674=0,"",'Data invoice'!M1674)</f>
        <v/>
      </c>
      <c r="D1559" s="284" t="str">
        <f>IF('Data invoice'!M1674=0,"",'Data invoice'!N1674)</f>
        <v/>
      </c>
      <c r="E1559" s="284" t="str">
        <f>IF('Data invoice'!N1674=0,"",'Data invoice'!O1674)</f>
        <v/>
      </c>
      <c r="F1559" s="284" t="str">
        <f>IF('Data invoice'!O1674=0,"",'Data invoice'!P1674)</f>
        <v/>
      </c>
      <c r="G1559" s="284" t="str">
        <f>IF('Data invoice'!P1674=0,"",'Data invoice'!Q1674)</f>
        <v/>
      </c>
      <c r="H1559" s="284" t="str">
        <f>IF('Data invoice'!Q1674=0,"",'Data invoice'!R1674)</f>
        <v/>
      </c>
      <c r="I1559" s="320" t="str">
        <f>IF('Data invoice'!R1674=0,"",'Data invoice'!S1674)</f>
        <v/>
      </c>
      <c r="J1559" s="367" t="str">
        <f>IF('Data invoice'!S1674=0,"",'Data invoice'!T1674)</f>
        <v/>
      </c>
    </row>
    <row r="1560" spans="1:10" ht="15" customHeight="1">
      <c r="A1560" s="284" t="str">
        <f>IF('Data invoice'!J1675=0,"",'Data invoice'!K1675)</f>
        <v/>
      </c>
      <c r="B1560" s="284" t="str">
        <f>IF('Data invoice'!K1675=0,"",'Data invoice'!L1675)</f>
        <v/>
      </c>
      <c r="C1560" s="284" t="str">
        <f>IF('Data invoice'!L1675=0,"",'Data invoice'!M1675)</f>
        <v/>
      </c>
      <c r="D1560" s="284" t="str">
        <f>IF('Data invoice'!M1675=0,"",'Data invoice'!N1675)</f>
        <v/>
      </c>
      <c r="E1560" s="284" t="str">
        <f>IF('Data invoice'!N1675=0,"",'Data invoice'!O1675)</f>
        <v/>
      </c>
      <c r="F1560" s="284" t="str">
        <f>IF('Data invoice'!O1675=0,"",'Data invoice'!P1675)</f>
        <v/>
      </c>
      <c r="G1560" s="284" t="str">
        <f>IF('Data invoice'!P1675=0,"",'Data invoice'!Q1675)</f>
        <v/>
      </c>
      <c r="H1560" s="284" t="str">
        <f>IF('Data invoice'!Q1675=0,"",'Data invoice'!R1675)</f>
        <v/>
      </c>
      <c r="I1560" s="320" t="str">
        <f>IF('Data invoice'!R1675=0,"",'Data invoice'!S1675)</f>
        <v/>
      </c>
      <c r="J1560" s="367" t="str">
        <f>IF('Data invoice'!S1675=0,"",'Data invoice'!T1675)</f>
        <v/>
      </c>
    </row>
    <row r="1561" spans="1:10" ht="15" customHeight="1">
      <c r="A1561" s="284" t="str">
        <f>IF('Data invoice'!J1676=0,"",'Data invoice'!K1676)</f>
        <v/>
      </c>
      <c r="B1561" s="284" t="str">
        <f>IF('Data invoice'!K1676=0,"",'Data invoice'!L1676)</f>
        <v/>
      </c>
      <c r="C1561" s="284" t="str">
        <f>IF('Data invoice'!L1676=0,"",'Data invoice'!M1676)</f>
        <v/>
      </c>
      <c r="D1561" s="284" t="str">
        <f>IF('Data invoice'!M1676=0,"",'Data invoice'!N1676)</f>
        <v/>
      </c>
      <c r="E1561" s="284" t="str">
        <f>IF('Data invoice'!N1676=0,"",'Data invoice'!O1676)</f>
        <v/>
      </c>
      <c r="F1561" s="284" t="str">
        <f>IF('Data invoice'!O1676=0,"",'Data invoice'!P1676)</f>
        <v/>
      </c>
      <c r="G1561" s="284" t="str">
        <f>IF('Data invoice'!P1676=0,"",'Data invoice'!Q1676)</f>
        <v/>
      </c>
      <c r="H1561" s="284" t="str">
        <f>IF('Data invoice'!Q1676=0,"",'Data invoice'!R1676)</f>
        <v/>
      </c>
      <c r="I1561" s="320" t="str">
        <f>IF('Data invoice'!R1676=0,"",'Data invoice'!S1676)</f>
        <v/>
      </c>
      <c r="J1561" s="367" t="str">
        <f>IF('Data invoice'!S1676=0,"",'Data invoice'!T1676)</f>
        <v/>
      </c>
    </row>
    <row r="1562" spans="1:10" ht="15" customHeight="1">
      <c r="A1562" s="284" t="str">
        <f>IF('Data invoice'!J1677=0,"",'Data invoice'!K1677)</f>
        <v/>
      </c>
      <c r="B1562" s="284" t="str">
        <f>IF('Data invoice'!K1677=0,"",'Data invoice'!L1677)</f>
        <v/>
      </c>
      <c r="C1562" s="284" t="str">
        <f>IF('Data invoice'!L1677=0,"",'Data invoice'!M1677)</f>
        <v/>
      </c>
      <c r="D1562" s="284" t="str">
        <f>IF('Data invoice'!M1677=0,"",'Data invoice'!N1677)</f>
        <v/>
      </c>
      <c r="E1562" s="284" t="str">
        <f>IF('Data invoice'!N1677=0,"",'Data invoice'!O1677)</f>
        <v/>
      </c>
      <c r="F1562" s="284" t="str">
        <f>IF('Data invoice'!O1677=0,"",'Data invoice'!P1677)</f>
        <v/>
      </c>
      <c r="G1562" s="284" t="str">
        <f>IF('Data invoice'!P1677=0,"",'Data invoice'!Q1677)</f>
        <v/>
      </c>
      <c r="H1562" s="284" t="str">
        <f>IF('Data invoice'!Q1677=0,"",'Data invoice'!R1677)</f>
        <v/>
      </c>
      <c r="I1562" s="320" t="str">
        <f>IF('Data invoice'!R1677=0,"",'Data invoice'!S1677)</f>
        <v/>
      </c>
      <c r="J1562" s="367" t="str">
        <f>IF('Data invoice'!S1677=0,"",'Data invoice'!T1677)</f>
        <v/>
      </c>
    </row>
    <row r="1563" spans="1:10" ht="15" customHeight="1">
      <c r="A1563" s="284" t="str">
        <f>IF('Data invoice'!J1678=0,"",'Data invoice'!K1678)</f>
        <v/>
      </c>
      <c r="B1563" s="284" t="str">
        <f>IF('Data invoice'!K1678=0,"",'Data invoice'!L1678)</f>
        <v/>
      </c>
      <c r="C1563" s="284" t="str">
        <f>IF('Data invoice'!L1678=0,"",'Data invoice'!M1678)</f>
        <v/>
      </c>
      <c r="D1563" s="284" t="str">
        <f>IF('Data invoice'!M1678=0,"",'Data invoice'!N1678)</f>
        <v/>
      </c>
      <c r="E1563" s="284" t="str">
        <f>IF('Data invoice'!N1678=0,"",'Data invoice'!O1678)</f>
        <v/>
      </c>
      <c r="F1563" s="284" t="str">
        <f>IF('Data invoice'!O1678=0,"",'Data invoice'!P1678)</f>
        <v/>
      </c>
      <c r="G1563" s="284" t="str">
        <f>IF('Data invoice'!P1678=0,"",'Data invoice'!Q1678)</f>
        <v/>
      </c>
      <c r="H1563" s="284" t="str">
        <f>IF('Data invoice'!Q1678=0,"",'Data invoice'!R1678)</f>
        <v/>
      </c>
      <c r="I1563" s="320" t="str">
        <f>IF('Data invoice'!R1678=0,"",'Data invoice'!S1678)</f>
        <v/>
      </c>
      <c r="J1563" s="367" t="str">
        <f>IF('Data invoice'!S1678=0,"",'Data invoice'!T1678)</f>
        <v/>
      </c>
    </row>
    <row r="1564" spans="1:10" ht="15" customHeight="1">
      <c r="A1564" s="284" t="str">
        <f>IF('Data invoice'!J1679=0,"",'Data invoice'!K1679)</f>
        <v/>
      </c>
      <c r="B1564" s="284" t="str">
        <f>IF('Data invoice'!K1679=0,"",'Data invoice'!L1679)</f>
        <v/>
      </c>
      <c r="C1564" s="284" t="str">
        <f>IF('Data invoice'!L1679=0,"",'Data invoice'!M1679)</f>
        <v/>
      </c>
      <c r="D1564" s="284" t="str">
        <f>IF('Data invoice'!M1679=0,"",'Data invoice'!N1679)</f>
        <v/>
      </c>
      <c r="E1564" s="284" t="str">
        <f>IF('Data invoice'!N1679=0,"",'Data invoice'!O1679)</f>
        <v/>
      </c>
      <c r="F1564" s="284" t="str">
        <f>IF('Data invoice'!O1679=0,"",'Data invoice'!P1679)</f>
        <v/>
      </c>
      <c r="G1564" s="284" t="str">
        <f>IF('Data invoice'!P1679=0,"",'Data invoice'!Q1679)</f>
        <v/>
      </c>
      <c r="H1564" s="284" t="str">
        <f>IF('Data invoice'!Q1679=0,"",'Data invoice'!R1679)</f>
        <v/>
      </c>
      <c r="I1564" s="320" t="str">
        <f>IF('Data invoice'!R1679=0,"",'Data invoice'!S1679)</f>
        <v/>
      </c>
      <c r="J1564" s="367" t="str">
        <f>IF('Data invoice'!S1679=0,"",'Data invoice'!T1679)</f>
        <v/>
      </c>
    </row>
    <row r="1565" spans="1:10" ht="15" customHeight="1">
      <c r="A1565" s="284" t="str">
        <f>IF('Data invoice'!J1680=0,"",'Data invoice'!K1680)</f>
        <v/>
      </c>
      <c r="B1565" s="284" t="str">
        <f>IF('Data invoice'!K1680=0,"",'Data invoice'!L1680)</f>
        <v/>
      </c>
      <c r="C1565" s="284" t="str">
        <f>IF('Data invoice'!L1680=0,"",'Data invoice'!M1680)</f>
        <v/>
      </c>
      <c r="D1565" s="284" t="str">
        <f>IF('Data invoice'!M1680=0,"",'Data invoice'!N1680)</f>
        <v/>
      </c>
      <c r="E1565" s="284" t="str">
        <f>IF('Data invoice'!N1680=0,"",'Data invoice'!O1680)</f>
        <v/>
      </c>
      <c r="F1565" s="284" t="str">
        <f>IF('Data invoice'!O1680=0,"",'Data invoice'!P1680)</f>
        <v/>
      </c>
      <c r="G1565" s="284" t="str">
        <f>IF('Data invoice'!P1680=0,"",'Data invoice'!Q1680)</f>
        <v/>
      </c>
      <c r="H1565" s="284" t="str">
        <f>IF('Data invoice'!Q1680=0,"",'Data invoice'!R1680)</f>
        <v/>
      </c>
      <c r="I1565" s="320" t="str">
        <f>IF('Data invoice'!R1680=0,"",'Data invoice'!S1680)</f>
        <v/>
      </c>
      <c r="J1565" s="367" t="str">
        <f>IF('Data invoice'!S1680=0,"",'Data invoice'!T1680)</f>
        <v/>
      </c>
    </row>
    <row r="1566" spans="1:10" ht="15" customHeight="1">
      <c r="A1566" s="284" t="str">
        <f>IF('Data invoice'!J1681=0,"",'Data invoice'!K1681)</f>
        <v/>
      </c>
      <c r="B1566" s="284" t="str">
        <f>IF('Data invoice'!K1681=0,"",'Data invoice'!L1681)</f>
        <v/>
      </c>
      <c r="C1566" s="284" t="str">
        <f>IF('Data invoice'!L1681=0,"",'Data invoice'!M1681)</f>
        <v/>
      </c>
      <c r="D1566" s="284" t="str">
        <f>IF('Data invoice'!M1681=0,"",'Data invoice'!N1681)</f>
        <v/>
      </c>
      <c r="E1566" s="284" t="str">
        <f>IF('Data invoice'!N1681=0,"",'Data invoice'!O1681)</f>
        <v/>
      </c>
      <c r="F1566" s="284" t="str">
        <f>IF('Data invoice'!O1681=0,"",'Data invoice'!P1681)</f>
        <v/>
      </c>
      <c r="G1566" s="284" t="str">
        <f>IF('Data invoice'!P1681=0,"",'Data invoice'!Q1681)</f>
        <v/>
      </c>
      <c r="H1566" s="284" t="str">
        <f>IF('Data invoice'!Q1681=0,"",'Data invoice'!R1681)</f>
        <v/>
      </c>
      <c r="I1566" s="320" t="str">
        <f>IF('Data invoice'!R1681=0,"",'Data invoice'!S1681)</f>
        <v/>
      </c>
      <c r="J1566" s="367" t="str">
        <f>IF('Data invoice'!S1681=0,"",'Data invoice'!T1681)</f>
        <v/>
      </c>
    </row>
    <row r="1567" spans="1:10" ht="15" customHeight="1">
      <c r="A1567" s="284" t="str">
        <f>IF('Data invoice'!J1682=0,"",'Data invoice'!K1682)</f>
        <v/>
      </c>
      <c r="B1567" s="284" t="str">
        <f>IF('Data invoice'!K1682=0,"",'Data invoice'!L1682)</f>
        <v/>
      </c>
      <c r="C1567" s="284" t="str">
        <f>IF('Data invoice'!L1682=0,"",'Data invoice'!M1682)</f>
        <v/>
      </c>
      <c r="D1567" s="284" t="str">
        <f>IF('Data invoice'!M1682=0,"",'Data invoice'!N1682)</f>
        <v/>
      </c>
      <c r="E1567" s="284" t="str">
        <f>IF('Data invoice'!N1682=0,"",'Data invoice'!O1682)</f>
        <v/>
      </c>
      <c r="F1567" s="284" t="str">
        <f>IF('Data invoice'!O1682=0,"",'Data invoice'!P1682)</f>
        <v/>
      </c>
      <c r="G1567" s="284" t="str">
        <f>IF('Data invoice'!P1682=0,"",'Data invoice'!Q1682)</f>
        <v/>
      </c>
      <c r="H1567" s="284" t="str">
        <f>IF('Data invoice'!Q1682=0,"",'Data invoice'!R1682)</f>
        <v/>
      </c>
      <c r="I1567" s="320" t="str">
        <f>IF('Data invoice'!R1682=0,"",'Data invoice'!S1682)</f>
        <v/>
      </c>
      <c r="J1567" s="367" t="str">
        <f>IF('Data invoice'!S1682=0,"",'Data invoice'!T1682)</f>
        <v/>
      </c>
    </row>
    <row r="1568" spans="1:10" ht="15" customHeight="1">
      <c r="A1568" s="284" t="str">
        <f>IF('Data invoice'!J1683=0,"",'Data invoice'!K1683)</f>
        <v/>
      </c>
      <c r="B1568" s="284" t="str">
        <f>IF('Data invoice'!K1683=0,"",'Data invoice'!L1683)</f>
        <v/>
      </c>
      <c r="C1568" s="284" t="str">
        <f>IF('Data invoice'!L1683=0,"",'Data invoice'!M1683)</f>
        <v/>
      </c>
      <c r="D1568" s="284" t="str">
        <f>IF('Data invoice'!M1683=0,"",'Data invoice'!N1683)</f>
        <v/>
      </c>
      <c r="E1568" s="284" t="str">
        <f>IF('Data invoice'!N1683=0,"",'Data invoice'!O1683)</f>
        <v/>
      </c>
      <c r="F1568" s="284" t="str">
        <f>IF('Data invoice'!O1683=0,"",'Data invoice'!P1683)</f>
        <v/>
      </c>
      <c r="G1568" s="284" t="str">
        <f>IF('Data invoice'!P1683=0,"",'Data invoice'!Q1683)</f>
        <v/>
      </c>
      <c r="H1568" s="284" t="str">
        <f>IF('Data invoice'!Q1683=0,"",'Data invoice'!R1683)</f>
        <v/>
      </c>
      <c r="I1568" s="320" t="str">
        <f>IF('Data invoice'!R1683=0,"",'Data invoice'!S1683)</f>
        <v/>
      </c>
      <c r="J1568" s="367" t="str">
        <f>IF('Data invoice'!S1683=0,"",'Data invoice'!T1683)</f>
        <v/>
      </c>
    </row>
    <row r="1569" spans="1:10" ht="15" customHeight="1">
      <c r="A1569" s="284" t="str">
        <f>IF('Data invoice'!J1684=0,"",'Data invoice'!K1684)</f>
        <v/>
      </c>
      <c r="B1569" s="284" t="str">
        <f>IF('Data invoice'!K1684=0,"",'Data invoice'!L1684)</f>
        <v/>
      </c>
      <c r="C1569" s="284" t="str">
        <f>IF('Data invoice'!L1684=0,"",'Data invoice'!M1684)</f>
        <v/>
      </c>
      <c r="D1569" s="284" t="str">
        <f>IF('Data invoice'!M1684=0,"",'Data invoice'!N1684)</f>
        <v/>
      </c>
      <c r="E1569" s="284" t="str">
        <f>IF('Data invoice'!N1684=0,"",'Data invoice'!O1684)</f>
        <v/>
      </c>
      <c r="F1569" s="284" t="str">
        <f>IF('Data invoice'!O1684=0,"",'Data invoice'!P1684)</f>
        <v/>
      </c>
      <c r="G1569" s="284" t="str">
        <f>IF('Data invoice'!P1684=0,"",'Data invoice'!Q1684)</f>
        <v/>
      </c>
      <c r="H1569" s="284" t="str">
        <f>IF('Data invoice'!Q1684=0,"",'Data invoice'!R1684)</f>
        <v/>
      </c>
      <c r="I1569" s="320" t="str">
        <f>IF('Data invoice'!R1684=0,"",'Data invoice'!S1684)</f>
        <v/>
      </c>
      <c r="J1569" s="367" t="str">
        <f>IF('Data invoice'!S1684=0,"",'Data invoice'!T1684)</f>
        <v/>
      </c>
    </row>
    <row r="1570" spans="1:10" ht="15" customHeight="1">
      <c r="A1570" s="284" t="str">
        <f>IF('Data invoice'!J1685=0,"",'Data invoice'!K1685)</f>
        <v/>
      </c>
      <c r="B1570" s="284" t="str">
        <f>IF('Data invoice'!K1685=0,"",'Data invoice'!L1685)</f>
        <v/>
      </c>
      <c r="C1570" s="284" t="str">
        <f>IF('Data invoice'!L1685=0,"",'Data invoice'!M1685)</f>
        <v/>
      </c>
      <c r="D1570" s="284" t="str">
        <f>IF('Data invoice'!M1685=0,"",'Data invoice'!N1685)</f>
        <v/>
      </c>
      <c r="E1570" s="284" t="str">
        <f>IF('Data invoice'!N1685=0,"",'Data invoice'!O1685)</f>
        <v/>
      </c>
      <c r="F1570" s="284" t="str">
        <f>IF('Data invoice'!O1685=0,"",'Data invoice'!P1685)</f>
        <v/>
      </c>
      <c r="G1570" s="284" t="str">
        <f>IF('Data invoice'!P1685=0,"",'Data invoice'!Q1685)</f>
        <v/>
      </c>
      <c r="H1570" s="284" t="str">
        <f>IF('Data invoice'!Q1685=0,"",'Data invoice'!R1685)</f>
        <v/>
      </c>
      <c r="I1570" s="320" t="str">
        <f>IF('Data invoice'!R1685=0,"",'Data invoice'!S1685)</f>
        <v/>
      </c>
      <c r="J1570" s="367" t="str">
        <f>IF('Data invoice'!S1685=0,"",'Data invoice'!T1685)</f>
        <v/>
      </c>
    </row>
    <row r="1571" spans="1:10" ht="15" customHeight="1">
      <c r="A1571" s="284" t="str">
        <f>IF('Data invoice'!J1686=0,"",'Data invoice'!K1686)</f>
        <v/>
      </c>
      <c r="B1571" s="284" t="str">
        <f>IF('Data invoice'!K1686=0,"",'Data invoice'!L1686)</f>
        <v/>
      </c>
      <c r="C1571" s="284" t="str">
        <f>IF('Data invoice'!L1686=0,"",'Data invoice'!M1686)</f>
        <v/>
      </c>
      <c r="D1571" s="284" t="str">
        <f>IF('Data invoice'!M1686=0,"",'Data invoice'!N1686)</f>
        <v/>
      </c>
      <c r="E1571" s="284" t="str">
        <f>IF('Data invoice'!N1686=0,"",'Data invoice'!O1686)</f>
        <v/>
      </c>
      <c r="F1571" s="284" t="str">
        <f>IF('Data invoice'!O1686=0,"",'Data invoice'!P1686)</f>
        <v/>
      </c>
      <c r="G1571" s="284" t="str">
        <f>IF('Data invoice'!P1686=0,"",'Data invoice'!Q1686)</f>
        <v/>
      </c>
      <c r="H1571" s="284" t="str">
        <f>IF('Data invoice'!Q1686=0,"",'Data invoice'!R1686)</f>
        <v/>
      </c>
      <c r="I1571" s="320" t="str">
        <f>IF('Data invoice'!R1686=0,"",'Data invoice'!S1686)</f>
        <v/>
      </c>
      <c r="J1571" s="367" t="str">
        <f>IF('Data invoice'!S1686=0,"",'Data invoice'!T1686)</f>
        <v/>
      </c>
    </row>
    <row r="1572" spans="1:10" ht="15" customHeight="1">
      <c r="A1572" s="284" t="str">
        <f>IF('Data invoice'!J1687=0,"",'Data invoice'!K1687)</f>
        <v/>
      </c>
      <c r="B1572" s="284" t="str">
        <f>IF('Data invoice'!K1687=0,"",'Data invoice'!L1687)</f>
        <v/>
      </c>
      <c r="C1572" s="284" t="str">
        <f>IF('Data invoice'!L1687=0,"",'Data invoice'!M1687)</f>
        <v/>
      </c>
      <c r="D1572" s="284" t="str">
        <f>IF('Data invoice'!M1687=0,"",'Data invoice'!N1687)</f>
        <v/>
      </c>
      <c r="E1572" s="284" t="str">
        <f>IF('Data invoice'!N1687=0,"",'Data invoice'!O1687)</f>
        <v/>
      </c>
      <c r="F1572" s="284" t="str">
        <f>IF('Data invoice'!O1687=0,"",'Data invoice'!P1687)</f>
        <v/>
      </c>
      <c r="G1572" s="284" t="str">
        <f>IF('Data invoice'!P1687=0,"",'Data invoice'!Q1687)</f>
        <v/>
      </c>
      <c r="H1572" s="284" t="str">
        <f>IF('Data invoice'!Q1687=0,"",'Data invoice'!R1687)</f>
        <v/>
      </c>
      <c r="I1572" s="320" t="str">
        <f>IF('Data invoice'!R1687=0,"",'Data invoice'!S1687)</f>
        <v/>
      </c>
      <c r="J1572" s="367" t="str">
        <f>IF('Data invoice'!S1687=0,"",'Data invoice'!T1687)</f>
        <v/>
      </c>
    </row>
    <row r="1573" spans="1:10" ht="15" customHeight="1">
      <c r="A1573" s="284" t="str">
        <f>IF('Data invoice'!J1688=0,"",'Data invoice'!K1688)</f>
        <v/>
      </c>
      <c r="B1573" s="284" t="str">
        <f>IF('Data invoice'!K1688=0,"",'Data invoice'!L1688)</f>
        <v/>
      </c>
      <c r="C1573" s="284" t="str">
        <f>IF('Data invoice'!L1688=0,"",'Data invoice'!M1688)</f>
        <v/>
      </c>
      <c r="D1573" s="284" t="str">
        <f>IF('Data invoice'!M1688=0,"",'Data invoice'!N1688)</f>
        <v/>
      </c>
      <c r="E1573" s="284" t="str">
        <f>IF('Data invoice'!N1688=0,"",'Data invoice'!O1688)</f>
        <v/>
      </c>
      <c r="F1573" s="284" t="str">
        <f>IF('Data invoice'!O1688=0,"",'Data invoice'!P1688)</f>
        <v/>
      </c>
      <c r="G1573" s="284" t="str">
        <f>IF('Data invoice'!P1688=0,"",'Data invoice'!Q1688)</f>
        <v/>
      </c>
      <c r="H1573" s="284" t="str">
        <f>IF('Data invoice'!Q1688=0,"",'Data invoice'!R1688)</f>
        <v/>
      </c>
      <c r="I1573" s="320" t="str">
        <f>IF('Data invoice'!R1688=0,"",'Data invoice'!S1688)</f>
        <v/>
      </c>
      <c r="J1573" s="367" t="str">
        <f>IF('Data invoice'!S1688=0,"",'Data invoice'!T1688)</f>
        <v/>
      </c>
    </row>
    <row r="1574" spans="1:10" ht="15" customHeight="1">
      <c r="A1574" s="284" t="str">
        <f>IF('Data invoice'!J1689=0,"",'Data invoice'!K1689)</f>
        <v/>
      </c>
      <c r="B1574" s="284" t="str">
        <f>IF('Data invoice'!K1689=0,"",'Data invoice'!L1689)</f>
        <v/>
      </c>
      <c r="C1574" s="284" t="str">
        <f>IF('Data invoice'!L1689=0,"",'Data invoice'!M1689)</f>
        <v/>
      </c>
      <c r="D1574" s="284" t="str">
        <f>IF('Data invoice'!M1689=0,"",'Data invoice'!N1689)</f>
        <v/>
      </c>
      <c r="E1574" s="284" t="str">
        <f>IF('Data invoice'!N1689=0,"",'Data invoice'!O1689)</f>
        <v/>
      </c>
      <c r="F1574" s="284" t="str">
        <f>IF('Data invoice'!O1689=0,"",'Data invoice'!P1689)</f>
        <v/>
      </c>
      <c r="G1574" s="284" t="str">
        <f>IF('Data invoice'!P1689=0,"",'Data invoice'!Q1689)</f>
        <v/>
      </c>
      <c r="H1574" s="284" t="str">
        <f>IF('Data invoice'!Q1689=0,"",'Data invoice'!R1689)</f>
        <v/>
      </c>
      <c r="I1574" s="320" t="str">
        <f>IF('Data invoice'!R1689=0,"",'Data invoice'!S1689)</f>
        <v/>
      </c>
      <c r="J1574" s="367" t="str">
        <f>IF('Data invoice'!S1689=0,"",'Data invoice'!T1689)</f>
        <v/>
      </c>
    </row>
    <row r="1575" spans="1:10" ht="15" customHeight="1">
      <c r="A1575" s="284" t="str">
        <f>IF('Data invoice'!J1690=0,"",'Data invoice'!K1690)</f>
        <v/>
      </c>
      <c r="B1575" s="284" t="str">
        <f>IF('Data invoice'!K1690=0,"",'Data invoice'!L1690)</f>
        <v/>
      </c>
      <c r="C1575" s="284" t="str">
        <f>IF('Data invoice'!L1690=0,"",'Data invoice'!M1690)</f>
        <v/>
      </c>
      <c r="D1575" s="284" t="str">
        <f>IF('Data invoice'!M1690=0,"",'Data invoice'!N1690)</f>
        <v/>
      </c>
      <c r="E1575" s="284" t="str">
        <f>IF('Data invoice'!N1690=0,"",'Data invoice'!O1690)</f>
        <v/>
      </c>
      <c r="F1575" s="284" t="str">
        <f>IF('Data invoice'!O1690=0,"",'Data invoice'!P1690)</f>
        <v/>
      </c>
      <c r="G1575" s="284" t="str">
        <f>IF('Data invoice'!P1690=0,"",'Data invoice'!Q1690)</f>
        <v/>
      </c>
      <c r="H1575" s="284" t="str">
        <f>IF('Data invoice'!Q1690=0,"",'Data invoice'!R1690)</f>
        <v/>
      </c>
      <c r="I1575" s="320" t="str">
        <f>IF('Data invoice'!R1690=0,"",'Data invoice'!S1690)</f>
        <v/>
      </c>
      <c r="J1575" s="367" t="str">
        <f>IF('Data invoice'!S1690=0,"",'Data invoice'!T1690)</f>
        <v/>
      </c>
    </row>
    <row r="1576" spans="1:10" ht="15" customHeight="1">
      <c r="A1576" s="284" t="str">
        <f>IF('Data invoice'!J1691=0,"",'Data invoice'!K1691)</f>
        <v/>
      </c>
      <c r="B1576" s="284" t="str">
        <f>IF('Data invoice'!K1691=0,"",'Data invoice'!L1691)</f>
        <v/>
      </c>
      <c r="C1576" s="284" t="str">
        <f>IF('Data invoice'!L1691=0,"",'Data invoice'!M1691)</f>
        <v/>
      </c>
      <c r="D1576" s="284" t="str">
        <f>IF('Data invoice'!M1691=0,"",'Data invoice'!N1691)</f>
        <v/>
      </c>
      <c r="E1576" s="284" t="str">
        <f>IF('Data invoice'!N1691=0,"",'Data invoice'!O1691)</f>
        <v/>
      </c>
      <c r="F1576" s="284" t="str">
        <f>IF('Data invoice'!O1691=0,"",'Data invoice'!P1691)</f>
        <v/>
      </c>
      <c r="G1576" s="284" t="str">
        <f>IF('Data invoice'!P1691=0,"",'Data invoice'!Q1691)</f>
        <v/>
      </c>
      <c r="H1576" s="284" t="str">
        <f>IF('Data invoice'!Q1691=0,"",'Data invoice'!R1691)</f>
        <v/>
      </c>
      <c r="I1576" s="320" t="str">
        <f>IF('Data invoice'!R1691=0,"",'Data invoice'!S1691)</f>
        <v/>
      </c>
      <c r="J1576" s="367" t="str">
        <f>IF('Data invoice'!S1691=0,"",'Data invoice'!T1691)</f>
        <v/>
      </c>
    </row>
    <row r="1577" spans="1:10" ht="15" customHeight="1">
      <c r="A1577" s="284" t="str">
        <f>IF('Data invoice'!J1692=0,"",'Data invoice'!K1692)</f>
        <v/>
      </c>
      <c r="B1577" s="284" t="str">
        <f>IF('Data invoice'!K1692=0,"",'Data invoice'!L1692)</f>
        <v/>
      </c>
      <c r="C1577" s="284" t="str">
        <f>IF('Data invoice'!L1692=0,"",'Data invoice'!M1692)</f>
        <v/>
      </c>
      <c r="D1577" s="284" t="str">
        <f>IF('Data invoice'!M1692=0,"",'Data invoice'!N1692)</f>
        <v/>
      </c>
      <c r="E1577" s="284" t="str">
        <f>IF('Data invoice'!N1692=0,"",'Data invoice'!O1692)</f>
        <v/>
      </c>
      <c r="F1577" s="284" t="str">
        <f>IF('Data invoice'!O1692=0,"",'Data invoice'!P1692)</f>
        <v/>
      </c>
      <c r="G1577" s="284" t="str">
        <f>IF('Data invoice'!P1692=0,"",'Data invoice'!Q1692)</f>
        <v/>
      </c>
      <c r="H1577" s="284" t="str">
        <f>IF('Data invoice'!Q1692=0,"",'Data invoice'!R1692)</f>
        <v/>
      </c>
      <c r="I1577" s="320" t="str">
        <f>IF('Data invoice'!R1692=0,"",'Data invoice'!S1692)</f>
        <v/>
      </c>
      <c r="J1577" s="367" t="str">
        <f>IF('Data invoice'!S1692=0,"",'Data invoice'!T1692)</f>
        <v/>
      </c>
    </row>
    <row r="1578" spans="1:10" ht="15" customHeight="1">
      <c r="A1578" s="284" t="str">
        <f>IF('Data invoice'!J1693=0,"",'Data invoice'!K1693)</f>
        <v/>
      </c>
      <c r="B1578" s="284" t="str">
        <f>IF('Data invoice'!K1693=0,"",'Data invoice'!L1693)</f>
        <v/>
      </c>
      <c r="C1578" s="284" t="str">
        <f>IF('Data invoice'!L1693=0,"",'Data invoice'!M1693)</f>
        <v/>
      </c>
      <c r="D1578" s="284" t="str">
        <f>IF('Data invoice'!M1693=0,"",'Data invoice'!N1693)</f>
        <v/>
      </c>
      <c r="E1578" s="284" t="str">
        <f>IF('Data invoice'!N1693=0,"",'Data invoice'!O1693)</f>
        <v/>
      </c>
      <c r="F1578" s="284" t="str">
        <f>IF('Data invoice'!O1693=0,"",'Data invoice'!P1693)</f>
        <v/>
      </c>
      <c r="G1578" s="284" t="str">
        <f>IF('Data invoice'!P1693=0,"",'Data invoice'!Q1693)</f>
        <v/>
      </c>
      <c r="H1578" s="284" t="str">
        <f>IF('Data invoice'!Q1693=0,"",'Data invoice'!R1693)</f>
        <v/>
      </c>
      <c r="I1578" s="320" t="str">
        <f>IF('Data invoice'!R1693=0,"",'Data invoice'!S1693)</f>
        <v/>
      </c>
      <c r="J1578" s="367" t="str">
        <f>IF('Data invoice'!S1693=0,"",'Data invoice'!T1693)</f>
        <v/>
      </c>
    </row>
    <row r="1579" spans="1:10" ht="15" customHeight="1">
      <c r="A1579" s="284" t="str">
        <f>IF('Data invoice'!J1694=0,"",'Data invoice'!K1694)</f>
        <v/>
      </c>
      <c r="B1579" s="284" t="str">
        <f>IF('Data invoice'!K1694=0,"",'Data invoice'!L1694)</f>
        <v/>
      </c>
      <c r="C1579" s="284" t="str">
        <f>IF('Data invoice'!L1694=0,"",'Data invoice'!M1694)</f>
        <v/>
      </c>
      <c r="D1579" s="284" t="str">
        <f>IF('Data invoice'!M1694=0,"",'Data invoice'!N1694)</f>
        <v/>
      </c>
      <c r="E1579" s="284" t="str">
        <f>IF('Data invoice'!N1694=0,"",'Data invoice'!O1694)</f>
        <v/>
      </c>
      <c r="F1579" s="284" t="str">
        <f>IF('Data invoice'!O1694=0,"",'Data invoice'!P1694)</f>
        <v/>
      </c>
      <c r="G1579" s="284" t="str">
        <f>IF('Data invoice'!P1694=0,"",'Data invoice'!Q1694)</f>
        <v/>
      </c>
      <c r="H1579" s="284" t="str">
        <f>IF('Data invoice'!Q1694=0,"",'Data invoice'!R1694)</f>
        <v/>
      </c>
      <c r="I1579" s="320" t="str">
        <f>IF('Data invoice'!R1694=0,"",'Data invoice'!S1694)</f>
        <v/>
      </c>
      <c r="J1579" s="367" t="str">
        <f>IF('Data invoice'!S1694=0,"",'Data invoice'!T1694)</f>
        <v/>
      </c>
    </row>
    <row r="1580" spans="1:10" ht="15" customHeight="1">
      <c r="A1580" s="284" t="str">
        <f>IF('Data invoice'!J1695=0,"",'Data invoice'!K1695)</f>
        <v/>
      </c>
      <c r="B1580" s="284" t="str">
        <f>IF('Data invoice'!K1695=0,"",'Data invoice'!L1695)</f>
        <v/>
      </c>
      <c r="C1580" s="284" t="str">
        <f>IF('Data invoice'!L1695=0,"",'Data invoice'!M1695)</f>
        <v/>
      </c>
      <c r="D1580" s="284" t="str">
        <f>IF('Data invoice'!M1695=0,"",'Data invoice'!N1695)</f>
        <v/>
      </c>
      <c r="E1580" s="284" t="str">
        <f>IF('Data invoice'!N1695=0,"",'Data invoice'!O1695)</f>
        <v/>
      </c>
      <c r="F1580" s="284" t="str">
        <f>IF('Data invoice'!O1695=0,"",'Data invoice'!P1695)</f>
        <v/>
      </c>
      <c r="G1580" s="284" t="str">
        <f>IF('Data invoice'!P1695=0,"",'Data invoice'!Q1695)</f>
        <v/>
      </c>
      <c r="H1580" s="284" t="str">
        <f>IF('Data invoice'!Q1695=0,"",'Data invoice'!R1695)</f>
        <v/>
      </c>
      <c r="I1580" s="320" t="str">
        <f>IF('Data invoice'!R1695=0,"",'Data invoice'!S1695)</f>
        <v/>
      </c>
      <c r="J1580" s="367" t="str">
        <f>IF('Data invoice'!S1695=0,"",'Data invoice'!T1695)</f>
        <v/>
      </c>
    </row>
    <row r="1581" spans="1:10" ht="15" customHeight="1">
      <c r="A1581" s="284" t="str">
        <f>IF('Data invoice'!J1696=0,"",'Data invoice'!K1696)</f>
        <v/>
      </c>
      <c r="B1581" s="284" t="str">
        <f>IF('Data invoice'!K1696=0,"",'Data invoice'!L1696)</f>
        <v/>
      </c>
      <c r="C1581" s="284" t="str">
        <f>IF('Data invoice'!L1696=0,"",'Data invoice'!M1696)</f>
        <v/>
      </c>
      <c r="D1581" s="284" t="str">
        <f>IF('Data invoice'!M1696=0,"",'Data invoice'!N1696)</f>
        <v/>
      </c>
      <c r="E1581" s="284" t="str">
        <f>IF('Data invoice'!N1696=0,"",'Data invoice'!O1696)</f>
        <v/>
      </c>
      <c r="F1581" s="284" t="str">
        <f>IF('Data invoice'!O1696=0,"",'Data invoice'!P1696)</f>
        <v/>
      </c>
      <c r="G1581" s="284" t="str">
        <f>IF('Data invoice'!P1696=0,"",'Data invoice'!Q1696)</f>
        <v/>
      </c>
      <c r="H1581" s="284" t="str">
        <f>IF('Data invoice'!Q1696=0,"",'Data invoice'!R1696)</f>
        <v/>
      </c>
      <c r="I1581" s="320" t="str">
        <f>IF('Data invoice'!R1696=0,"",'Data invoice'!S1696)</f>
        <v/>
      </c>
      <c r="J1581" s="367" t="str">
        <f>IF('Data invoice'!S1696=0,"",'Data invoice'!T1696)</f>
        <v/>
      </c>
    </row>
    <row r="1582" spans="1:10" ht="15" customHeight="1">
      <c r="A1582" s="284" t="str">
        <f>IF('Data invoice'!J1697=0,"",'Data invoice'!K1697)</f>
        <v/>
      </c>
      <c r="B1582" s="284" t="str">
        <f>IF('Data invoice'!K1697=0,"",'Data invoice'!L1697)</f>
        <v/>
      </c>
      <c r="C1582" s="284" t="str">
        <f>IF('Data invoice'!L1697=0,"",'Data invoice'!M1697)</f>
        <v/>
      </c>
      <c r="D1582" s="284" t="str">
        <f>IF('Data invoice'!M1697=0,"",'Data invoice'!N1697)</f>
        <v/>
      </c>
      <c r="E1582" s="284" t="str">
        <f>IF('Data invoice'!N1697=0,"",'Data invoice'!O1697)</f>
        <v/>
      </c>
      <c r="F1582" s="284" t="str">
        <f>IF('Data invoice'!O1697=0,"",'Data invoice'!P1697)</f>
        <v/>
      </c>
      <c r="G1582" s="284" t="str">
        <f>IF('Data invoice'!P1697=0,"",'Data invoice'!Q1697)</f>
        <v/>
      </c>
      <c r="H1582" s="284" t="str">
        <f>IF('Data invoice'!Q1697=0,"",'Data invoice'!R1697)</f>
        <v/>
      </c>
      <c r="I1582" s="320" t="str">
        <f>IF('Data invoice'!R1697=0,"",'Data invoice'!S1697)</f>
        <v/>
      </c>
      <c r="J1582" s="367" t="str">
        <f>IF('Data invoice'!S1697=0,"",'Data invoice'!T1697)</f>
        <v/>
      </c>
    </row>
    <row r="1583" spans="1:10" ht="15" customHeight="1">
      <c r="A1583" s="284" t="str">
        <f>IF('Data invoice'!J1698=0,"",'Data invoice'!K1698)</f>
        <v/>
      </c>
      <c r="B1583" s="284" t="str">
        <f>IF('Data invoice'!K1698=0,"",'Data invoice'!L1698)</f>
        <v/>
      </c>
      <c r="C1583" s="284" t="str">
        <f>IF('Data invoice'!L1698=0,"",'Data invoice'!M1698)</f>
        <v/>
      </c>
      <c r="D1583" s="284" t="str">
        <f>IF('Data invoice'!M1698=0,"",'Data invoice'!N1698)</f>
        <v/>
      </c>
      <c r="E1583" s="284" t="str">
        <f>IF('Data invoice'!N1698=0,"",'Data invoice'!O1698)</f>
        <v/>
      </c>
      <c r="F1583" s="284" t="str">
        <f>IF('Data invoice'!O1698=0,"",'Data invoice'!P1698)</f>
        <v/>
      </c>
      <c r="G1583" s="284" t="str">
        <f>IF('Data invoice'!P1698=0,"",'Data invoice'!Q1698)</f>
        <v/>
      </c>
      <c r="H1583" s="284" t="str">
        <f>IF('Data invoice'!Q1698=0,"",'Data invoice'!R1698)</f>
        <v/>
      </c>
      <c r="I1583" s="320" t="str">
        <f>IF('Data invoice'!R1698=0,"",'Data invoice'!S1698)</f>
        <v/>
      </c>
      <c r="J1583" s="367" t="str">
        <f>IF('Data invoice'!S1698=0,"",'Data invoice'!T1698)</f>
        <v/>
      </c>
    </row>
    <row r="1584" spans="1:10" ht="15" customHeight="1">
      <c r="A1584" s="284" t="str">
        <f>IF('Data invoice'!J1699=0,"",'Data invoice'!K1699)</f>
        <v/>
      </c>
      <c r="B1584" s="284" t="str">
        <f>IF('Data invoice'!K1699=0,"",'Data invoice'!L1699)</f>
        <v/>
      </c>
      <c r="C1584" s="284" t="str">
        <f>IF('Data invoice'!L1699=0,"",'Data invoice'!M1699)</f>
        <v/>
      </c>
      <c r="D1584" s="284" t="str">
        <f>IF('Data invoice'!M1699=0,"",'Data invoice'!N1699)</f>
        <v/>
      </c>
      <c r="E1584" s="284" t="str">
        <f>IF('Data invoice'!N1699=0,"",'Data invoice'!O1699)</f>
        <v/>
      </c>
      <c r="F1584" s="284" t="str">
        <f>IF('Data invoice'!O1699=0,"",'Data invoice'!P1699)</f>
        <v/>
      </c>
      <c r="G1584" s="284" t="str">
        <f>IF('Data invoice'!P1699=0,"",'Data invoice'!Q1699)</f>
        <v/>
      </c>
      <c r="H1584" s="284" t="str">
        <f>IF('Data invoice'!Q1699=0,"",'Data invoice'!R1699)</f>
        <v/>
      </c>
      <c r="I1584" s="320" t="str">
        <f>IF('Data invoice'!R1699=0,"",'Data invoice'!S1699)</f>
        <v/>
      </c>
      <c r="J1584" s="367" t="str">
        <f>IF('Data invoice'!S1699=0,"",'Data invoice'!T1699)</f>
        <v/>
      </c>
    </row>
    <row r="1585" spans="1:10" ht="15" customHeight="1">
      <c r="A1585" s="284" t="str">
        <f>IF('Data invoice'!J1700=0,"",'Data invoice'!K1700)</f>
        <v/>
      </c>
      <c r="B1585" s="284" t="str">
        <f>IF('Data invoice'!K1700=0,"",'Data invoice'!L1700)</f>
        <v/>
      </c>
      <c r="C1585" s="284" t="str">
        <f>IF('Data invoice'!L1700=0,"",'Data invoice'!M1700)</f>
        <v/>
      </c>
      <c r="D1585" s="284" t="str">
        <f>IF('Data invoice'!M1700=0,"",'Data invoice'!N1700)</f>
        <v/>
      </c>
      <c r="E1585" s="284" t="str">
        <f>IF('Data invoice'!N1700=0,"",'Data invoice'!O1700)</f>
        <v/>
      </c>
      <c r="F1585" s="284" t="str">
        <f>IF('Data invoice'!O1700=0,"",'Data invoice'!P1700)</f>
        <v/>
      </c>
      <c r="G1585" s="284" t="str">
        <f>IF('Data invoice'!P1700=0,"",'Data invoice'!Q1700)</f>
        <v/>
      </c>
      <c r="H1585" s="284" t="str">
        <f>IF('Data invoice'!Q1700=0,"",'Data invoice'!R1700)</f>
        <v/>
      </c>
      <c r="I1585" s="320" t="str">
        <f>IF('Data invoice'!R1700=0,"",'Data invoice'!S1700)</f>
        <v/>
      </c>
      <c r="J1585" s="367" t="str">
        <f>IF('Data invoice'!S1700=0,"",'Data invoice'!T1700)</f>
        <v/>
      </c>
    </row>
    <row r="1586" spans="1:10" ht="15" customHeight="1">
      <c r="A1586" s="284" t="str">
        <f>IF('Data invoice'!J1701=0,"",'Data invoice'!K1701)</f>
        <v/>
      </c>
      <c r="B1586" s="284" t="str">
        <f>IF('Data invoice'!K1701=0,"",'Data invoice'!L1701)</f>
        <v/>
      </c>
      <c r="C1586" s="284" t="str">
        <f>IF('Data invoice'!L1701=0,"",'Data invoice'!M1701)</f>
        <v/>
      </c>
      <c r="D1586" s="284" t="str">
        <f>IF('Data invoice'!M1701=0,"",'Data invoice'!N1701)</f>
        <v/>
      </c>
      <c r="E1586" s="284" t="str">
        <f>IF('Data invoice'!N1701=0,"",'Data invoice'!O1701)</f>
        <v/>
      </c>
      <c r="F1586" s="284" t="str">
        <f>IF('Data invoice'!O1701=0,"",'Data invoice'!P1701)</f>
        <v/>
      </c>
      <c r="G1586" s="284" t="str">
        <f>IF('Data invoice'!P1701=0,"",'Data invoice'!Q1701)</f>
        <v/>
      </c>
      <c r="H1586" s="284" t="str">
        <f>IF('Data invoice'!Q1701=0,"",'Data invoice'!R1701)</f>
        <v/>
      </c>
      <c r="I1586" s="320" t="str">
        <f>IF('Data invoice'!R1701=0,"",'Data invoice'!S1701)</f>
        <v/>
      </c>
      <c r="J1586" s="367" t="str">
        <f>IF('Data invoice'!S1701=0,"",'Data invoice'!T1701)</f>
        <v/>
      </c>
    </row>
    <row r="1587" spans="1:10" ht="15" customHeight="1">
      <c r="A1587" s="284" t="str">
        <f>IF('Data invoice'!J1702=0,"",'Data invoice'!K1702)</f>
        <v/>
      </c>
      <c r="B1587" s="284" t="str">
        <f>IF('Data invoice'!K1702=0,"",'Data invoice'!L1702)</f>
        <v/>
      </c>
      <c r="C1587" s="284" t="str">
        <f>IF('Data invoice'!L1702=0,"",'Data invoice'!M1702)</f>
        <v/>
      </c>
      <c r="D1587" s="284" t="str">
        <f>IF('Data invoice'!M1702=0,"",'Data invoice'!N1702)</f>
        <v/>
      </c>
      <c r="E1587" s="284" t="str">
        <f>IF('Data invoice'!N1702=0,"",'Data invoice'!O1702)</f>
        <v/>
      </c>
      <c r="F1587" s="284" t="str">
        <f>IF('Data invoice'!O1702=0,"",'Data invoice'!P1702)</f>
        <v/>
      </c>
      <c r="G1587" s="284" t="str">
        <f>IF('Data invoice'!P1702=0,"",'Data invoice'!Q1702)</f>
        <v/>
      </c>
      <c r="H1587" s="284" t="str">
        <f>IF('Data invoice'!Q1702=0,"",'Data invoice'!R1702)</f>
        <v/>
      </c>
      <c r="I1587" s="320" t="str">
        <f>IF('Data invoice'!R1702=0,"",'Data invoice'!S1702)</f>
        <v/>
      </c>
      <c r="J1587" s="367" t="str">
        <f>IF('Data invoice'!S1702=0,"",'Data invoice'!T1702)</f>
        <v/>
      </c>
    </row>
    <row r="1588" spans="1:10" ht="15" customHeight="1">
      <c r="A1588" s="284" t="str">
        <f>IF('Data invoice'!J1703=0,"",'Data invoice'!K1703)</f>
        <v/>
      </c>
      <c r="B1588" s="284" t="str">
        <f>IF('Data invoice'!K1703=0,"",'Data invoice'!L1703)</f>
        <v/>
      </c>
      <c r="C1588" s="284" t="str">
        <f>IF('Data invoice'!L1703=0,"",'Data invoice'!M1703)</f>
        <v/>
      </c>
      <c r="D1588" s="284" t="str">
        <f>IF('Data invoice'!M1703=0,"",'Data invoice'!N1703)</f>
        <v/>
      </c>
      <c r="E1588" s="284" t="str">
        <f>IF('Data invoice'!N1703=0,"",'Data invoice'!O1703)</f>
        <v/>
      </c>
      <c r="F1588" s="284" t="str">
        <f>IF('Data invoice'!O1703=0,"",'Data invoice'!P1703)</f>
        <v/>
      </c>
      <c r="G1588" s="284" t="str">
        <f>IF('Data invoice'!P1703=0,"",'Data invoice'!Q1703)</f>
        <v/>
      </c>
      <c r="H1588" s="284" t="str">
        <f>IF('Data invoice'!Q1703=0,"",'Data invoice'!R1703)</f>
        <v/>
      </c>
      <c r="I1588" s="320" t="str">
        <f>IF('Data invoice'!R1703=0,"",'Data invoice'!S1703)</f>
        <v/>
      </c>
      <c r="J1588" s="367" t="str">
        <f>IF('Data invoice'!S1703=0,"",'Data invoice'!T1703)</f>
        <v/>
      </c>
    </row>
    <row r="1589" spans="1:10" ht="15" customHeight="1">
      <c r="A1589" s="284" t="str">
        <f>IF('Data invoice'!J1704=0,"",'Data invoice'!K1704)</f>
        <v/>
      </c>
      <c r="B1589" s="284" t="str">
        <f>IF('Data invoice'!K1704=0,"",'Data invoice'!L1704)</f>
        <v/>
      </c>
      <c r="C1589" s="284" t="str">
        <f>IF('Data invoice'!L1704=0,"",'Data invoice'!M1704)</f>
        <v/>
      </c>
      <c r="D1589" s="284" t="str">
        <f>IF('Data invoice'!M1704=0,"",'Data invoice'!N1704)</f>
        <v/>
      </c>
      <c r="E1589" s="284" t="str">
        <f>IF('Data invoice'!N1704=0,"",'Data invoice'!O1704)</f>
        <v/>
      </c>
      <c r="F1589" s="284" t="str">
        <f>IF('Data invoice'!O1704=0,"",'Data invoice'!P1704)</f>
        <v/>
      </c>
      <c r="G1589" s="284" t="str">
        <f>IF('Data invoice'!P1704=0,"",'Data invoice'!Q1704)</f>
        <v/>
      </c>
      <c r="H1589" s="284" t="str">
        <f>IF('Data invoice'!Q1704=0,"",'Data invoice'!R1704)</f>
        <v/>
      </c>
      <c r="I1589" s="320" t="str">
        <f>IF('Data invoice'!R1704=0,"",'Data invoice'!S1704)</f>
        <v/>
      </c>
      <c r="J1589" s="367" t="str">
        <f>IF('Data invoice'!S1704=0,"",'Data invoice'!T1704)</f>
        <v/>
      </c>
    </row>
    <row r="1590" spans="1:10" ht="15" customHeight="1">
      <c r="A1590" s="284" t="str">
        <f>IF('Data invoice'!J1705=0,"",'Data invoice'!K1705)</f>
        <v/>
      </c>
      <c r="B1590" s="284" t="str">
        <f>IF('Data invoice'!K1705=0,"",'Data invoice'!L1705)</f>
        <v/>
      </c>
      <c r="C1590" s="284" t="str">
        <f>IF('Data invoice'!L1705=0,"",'Data invoice'!M1705)</f>
        <v/>
      </c>
      <c r="D1590" s="284" t="str">
        <f>IF('Data invoice'!M1705=0,"",'Data invoice'!N1705)</f>
        <v/>
      </c>
      <c r="E1590" s="284" t="str">
        <f>IF('Data invoice'!N1705=0,"",'Data invoice'!O1705)</f>
        <v/>
      </c>
      <c r="F1590" s="284" t="str">
        <f>IF('Data invoice'!O1705=0,"",'Data invoice'!P1705)</f>
        <v/>
      </c>
      <c r="G1590" s="284" t="str">
        <f>IF('Data invoice'!P1705=0,"",'Data invoice'!Q1705)</f>
        <v/>
      </c>
      <c r="H1590" s="284" t="str">
        <f>IF('Data invoice'!Q1705=0,"",'Data invoice'!R1705)</f>
        <v/>
      </c>
      <c r="I1590" s="320" t="str">
        <f>IF('Data invoice'!R1705=0,"",'Data invoice'!S1705)</f>
        <v/>
      </c>
      <c r="J1590" s="367" t="str">
        <f>IF('Data invoice'!S1705=0,"",'Data invoice'!T1705)</f>
        <v/>
      </c>
    </row>
    <row r="1591" spans="1:10" ht="15" customHeight="1">
      <c r="A1591" s="284" t="str">
        <f>IF('Data invoice'!J1706=0,"",'Data invoice'!K1706)</f>
        <v/>
      </c>
      <c r="B1591" s="284" t="str">
        <f>IF('Data invoice'!K1706=0,"",'Data invoice'!L1706)</f>
        <v/>
      </c>
      <c r="C1591" s="284" t="str">
        <f>IF('Data invoice'!L1706=0,"",'Data invoice'!M1706)</f>
        <v/>
      </c>
      <c r="D1591" s="284" t="str">
        <f>IF('Data invoice'!M1706=0,"",'Data invoice'!N1706)</f>
        <v/>
      </c>
      <c r="E1591" s="284" t="str">
        <f>IF('Data invoice'!N1706=0,"",'Data invoice'!O1706)</f>
        <v/>
      </c>
      <c r="F1591" s="284" t="str">
        <f>IF('Data invoice'!O1706=0,"",'Data invoice'!P1706)</f>
        <v/>
      </c>
      <c r="G1591" s="284" t="str">
        <f>IF('Data invoice'!P1706=0,"",'Data invoice'!Q1706)</f>
        <v/>
      </c>
      <c r="H1591" s="284" t="str">
        <f>IF('Data invoice'!Q1706=0,"",'Data invoice'!R1706)</f>
        <v/>
      </c>
      <c r="I1591" s="320" t="str">
        <f>IF('Data invoice'!R1706=0,"",'Data invoice'!S1706)</f>
        <v/>
      </c>
      <c r="J1591" s="367" t="str">
        <f>IF('Data invoice'!S1706=0,"",'Data invoice'!T1706)</f>
        <v/>
      </c>
    </row>
    <row r="1592" spans="1:10" ht="15" customHeight="1">
      <c r="A1592" s="284" t="str">
        <f>IF('Data invoice'!J1707=0,"",'Data invoice'!K1707)</f>
        <v/>
      </c>
      <c r="B1592" s="284" t="str">
        <f>IF('Data invoice'!K1707=0,"",'Data invoice'!L1707)</f>
        <v/>
      </c>
      <c r="C1592" s="284" t="str">
        <f>IF('Data invoice'!L1707=0,"",'Data invoice'!M1707)</f>
        <v/>
      </c>
      <c r="D1592" s="284" t="str">
        <f>IF('Data invoice'!M1707=0,"",'Data invoice'!N1707)</f>
        <v/>
      </c>
      <c r="E1592" s="284" t="str">
        <f>IF('Data invoice'!N1707=0,"",'Data invoice'!O1707)</f>
        <v/>
      </c>
      <c r="F1592" s="284" t="str">
        <f>IF('Data invoice'!O1707=0,"",'Data invoice'!P1707)</f>
        <v/>
      </c>
      <c r="G1592" s="284" t="str">
        <f>IF('Data invoice'!P1707=0,"",'Data invoice'!Q1707)</f>
        <v/>
      </c>
      <c r="H1592" s="284" t="str">
        <f>IF('Data invoice'!Q1707=0,"",'Data invoice'!R1707)</f>
        <v/>
      </c>
      <c r="I1592" s="320" t="str">
        <f>IF('Data invoice'!R1707=0,"",'Data invoice'!S1707)</f>
        <v/>
      </c>
      <c r="J1592" s="367" t="str">
        <f>IF('Data invoice'!S1707=0,"",'Data invoice'!T1707)</f>
        <v/>
      </c>
    </row>
    <row r="1593" spans="1:10" ht="15" customHeight="1">
      <c r="A1593" s="284" t="str">
        <f>IF('Data invoice'!J1708=0,"",'Data invoice'!K1708)</f>
        <v/>
      </c>
      <c r="B1593" s="284" t="str">
        <f>IF('Data invoice'!K1708=0,"",'Data invoice'!L1708)</f>
        <v/>
      </c>
      <c r="C1593" s="284" t="str">
        <f>IF('Data invoice'!L1708=0,"",'Data invoice'!M1708)</f>
        <v/>
      </c>
      <c r="D1593" s="284" t="str">
        <f>IF('Data invoice'!M1708=0,"",'Data invoice'!N1708)</f>
        <v/>
      </c>
      <c r="E1593" s="284" t="str">
        <f>IF('Data invoice'!N1708=0,"",'Data invoice'!O1708)</f>
        <v/>
      </c>
      <c r="F1593" s="284" t="str">
        <f>IF('Data invoice'!O1708=0,"",'Data invoice'!P1708)</f>
        <v/>
      </c>
      <c r="G1593" s="284" t="str">
        <f>IF('Data invoice'!P1708=0,"",'Data invoice'!Q1708)</f>
        <v/>
      </c>
      <c r="H1593" s="284" t="str">
        <f>IF('Data invoice'!Q1708=0,"",'Data invoice'!R1708)</f>
        <v/>
      </c>
      <c r="I1593" s="320" t="str">
        <f>IF('Data invoice'!R1708=0,"",'Data invoice'!S1708)</f>
        <v/>
      </c>
      <c r="J1593" s="367" t="str">
        <f>IF('Data invoice'!S1708=0,"",'Data invoice'!T1708)</f>
        <v/>
      </c>
    </row>
    <row r="1594" spans="1:10" ht="15" customHeight="1">
      <c r="A1594" s="284" t="str">
        <f>IF('Data invoice'!J1709=0,"",'Data invoice'!K1709)</f>
        <v/>
      </c>
      <c r="B1594" s="284" t="str">
        <f>IF('Data invoice'!K1709=0,"",'Data invoice'!L1709)</f>
        <v/>
      </c>
      <c r="C1594" s="284" t="str">
        <f>IF('Data invoice'!L1709=0,"",'Data invoice'!M1709)</f>
        <v/>
      </c>
      <c r="D1594" s="284" t="str">
        <f>IF('Data invoice'!M1709=0,"",'Data invoice'!N1709)</f>
        <v/>
      </c>
      <c r="E1594" s="284" t="str">
        <f>IF('Data invoice'!N1709=0,"",'Data invoice'!O1709)</f>
        <v/>
      </c>
      <c r="F1594" s="284" t="str">
        <f>IF('Data invoice'!O1709=0,"",'Data invoice'!P1709)</f>
        <v/>
      </c>
      <c r="G1594" s="284" t="str">
        <f>IF('Data invoice'!P1709=0,"",'Data invoice'!Q1709)</f>
        <v/>
      </c>
      <c r="H1594" s="284" t="str">
        <f>IF('Data invoice'!Q1709=0,"",'Data invoice'!R1709)</f>
        <v/>
      </c>
      <c r="I1594" s="320" t="str">
        <f>IF('Data invoice'!R1709=0,"",'Data invoice'!S1709)</f>
        <v/>
      </c>
      <c r="J1594" s="367" t="str">
        <f>IF('Data invoice'!S1709=0,"",'Data invoice'!T1709)</f>
        <v/>
      </c>
    </row>
    <row r="1595" spans="1:10" ht="15" customHeight="1">
      <c r="A1595" s="284" t="str">
        <f>IF('Data invoice'!J1710=0,"",'Data invoice'!K1710)</f>
        <v/>
      </c>
      <c r="B1595" s="284" t="str">
        <f>IF('Data invoice'!K1710=0,"",'Data invoice'!L1710)</f>
        <v/>
      </c>
      <c r="C1595" s="284" t="str">
        <f>IF('Data invoice'!L1710=0,"",'Data invoice'!M1710)</f>
        <v/>
      </c>
      <c r="D1595" s="284" t="str">
        <f>IF('Data invoice'!M1710=0,"",'Data invoice'!N1710)</f>
        <v/>
      </c>
      <c r="E1595" s="284" t="str">
        <f>IF('Data invoice'!N1710=0,"",'Data invoice'!O1710)</f>
        <v/>
      </c>
      <c r="F1595" s="284" t="str">
        <f>IF('Data invoice'!O1710=0,"",'Data invoice'!P1710)</f>
        <v/>
      </c>
      <c r="G1595" s="284" t="str">
        <f>IF('Data invoice'!P1710=0,"",'Data invoice'!Q1710)</f>
        <v/>
      </c>
      <c r="H1595" s="284" t="str">
        <f>IF('Data invoice'!Q1710=0,"",'Data invoice'!R1710)</f>
        <v/>
      </c>
      <c r="I1595" s="320" t="str">
        <f>IF('Data invoice'!R1710=0,"",'Data invoice'!S1710)</f>
        <v/>
      </c>
      <c r="J1595" s="367" t="str">
        <f>IF('Data invoice'!S1710=0,"",'Data invoice'!T1710)</f>
        <v/>
      </c>
    </row>
    <row r="1596" spans="1:10" ht="15" customHeight="1">
      <c r="A1596" s="284" t="str">
        <f>IF('Data invoice'!J1711=0,"",'Data invoice'!K1711)</f>
        <v/>
      </c>
      <c r="B1596" s="284" t="str">
        <f>IF('Data invoice'!K1711=0,"",'Data invoice'!L1711)</f>
        <v/>
      </c>
      <c r="C1596" s="284" t="str">
        <f>IF('Data invoice'!L1711=0,"",'Data invoice'!M1711)</f>
        <v/>
      </c>
      <c r="D1596" s="284" t="str">
        <f>IF('Data invoice'!M1711=0,"",'Data invoice'!N1711)</f>
        <v/>
      </c>
      <c r="E1596" s="284" t="str">
        <f>IF('Data invoice'!N1711=0,"",'Data invoice'!O1711)</f>
        <v/>
      </c>
      <c r="F1596" s="284" t="str">
        <f>IF('Data invoice'!O1711=0,"",'Data invoice'!P1711)</f>
        <v/>
      </c>
      <c r="G1596" s="284" t="str">
        <f>IF('Data invoice'!P1711=0,"",'Data invoice'!Q1711)</f>
        <v/>
      </c>
      <c r="H1596" s="284" t="str">
        <f>IF('Data invoice'!Q1711=0,"",'Data invoice'!R1711)</f>
        <v/>
      </c>
      <c r="I1596" s="320" t="str">
        <f>IF('Data invoice'!R1711=0,"",'Data invoice'!S1711)</f>
        <v/>
      </c>
      <c r="J1596" s="367" t="str">
        <f>IF('Data invoice'!S1711=0,"",'Data invoice'!T1711)</f>
        <v/>
      </c>
    </row>
    <row r="1597" spans="1:10" ht="15" customHeight="1">
      <c r="A1597" s="284" t="str">
        <f>IF('Data invoice'!J1712=0,"",'Data invoice'!K1712)</f>
        <v/>
      </c>
      <c r="B1597" s="284" t="str">
        <f>IF('Data invoice'!K1712=0,"",'Data invoice'!L1712)</f>
        <v/>
      </c>
      <c r="C1597" s="284" t="str">
        <f>IF('Data invoice'!L1712=0,"",'Data invoice'!M1712)</f>
        <v/>
      </c>
      <c r="D1597" s="284" t="str">
        <f>IF('Data invoice'!M1712=0,"",'Data invoice'!N1712)</f>
        <v/>
      </c>
      <c r="E1597" s="284" t="str">
        <f>IF('Data invoice'!N1712=0,"",'Data invoice'!O1712)</f>
        <v/>
      </c>
      <c r="F1597" s="284" t="str">
        <f>IF('Data invoice'!O1712=0,"",'Data invoice'!P1712)</f>
        <v/>
      </c>
      <c r="G1597" s="284" t="str">
        <f>IF('Data invoice'!P1712=0,"",'Data invoice'!Q1712)</f>
        <v/>
      </c>
      <c r="H1597" s="284" t="str">
        <f>IF('Data invoice'!Q1712=0,"",'Data invoice'!R1712)</f>
        <v/>
      </c>
      <c r="I1597" s="320" t="str">
        <f>IF('Data invoice'!R1712=0,"",'Data invoice'!S1712)</f>
        <v/>
      </c>
      <c r="J1597" s="367" t="str">
        <f>IF('Data invoice'!S1712=0,"",'Data invoice'!T1712)</f>
        <v/>
      </c>
    </row>
    <row r="1598" spans="1:10" ht="15" customHeight="1">
      <c r="A1598" s="284" t="str">
        <f>IF('Data invoice'!J1713=0,"",'Data invoice'!K1713)</f>
        <v/>
      </c>
      <c r="B1598" s="284" t="str">
        <f>IF('Data invoice'!K1713=0,"",'Data invoice'!L1713)</f>
        <v/>
      </c>
      <c r="C1598" s="284" t="str">
        <f>IF('Data invoice'!L1713=0,"",'Data invoice'!M1713)</f>
        <v/>
      </c>
      <c r="D1598" s="284" t="str">
        <f>IF('Data invoice'!M1713=0,"",'Data invoice'!N1713)</f>
        <v/>
      </c>
      <c r="E1598" s="284" t="str">
        <f>IF('Data invoice'!N1713=0,"",'Data invoice'!O1713)</f>
        <v/>
      </c>
      <c r="F1598" s="284" t="str">
        <f>IF('Data invoice'!O1713=0,"",'Data invoice'!P1713)</f>
        <v/>
      </c>
      <c r="G1598" s="284" t="str">
        <f>IF('Data invoice'!P1713=0,"",'Data invoice'!Q1713)</f>
        <v/>
      </c>
      <c r="H1598" s="284" t="str">
        <f>IF('Data invoice'!Q1713=0,"",'Data invoice'!R1713)</f>
        <v/>
      </c>
      <c r="I1598" s="320" t="str">
        <f>IF('Data invoice'!R1713=0,"",'Data invoice'!S1713)</f>
        <v/>
      </c>
      <c r="J1598" s="367" t="str">
        <f>IF('Data invoice'!S1713=0,"",'Data invoice'!T1713)</f>
        <v/>
      </c>
    </row>
    <row r="1599" spans="1:10" ht="15" customHeight="1">
      <c r="A1599" s="284" t="str">
        <f>IF('Data invoice'!J1714=0,"",'Data invoice'!K1714)</f>
        <v/>
      </c>
      <c r="B1599" s="284" t="str">
        <f>IF('Data invoice'!K1714=0,"",'Data invoice'!L1714)</f>
        <v/>
      </c>
      <c r="C1599" s="284" t="str">
        <f>IF('Data invoice'!L1714=0,"",'Data invoice'!M1714)</f>
        <v/>
      </c>
      <c r="D1599" s="284" t="str">
        <f>IF('Data invoice'!M1714=0,"",'Data invoice'!N1714)</f>
        <v/>
      </c>
      <c r="E1599" s="284" t="str">
        <f>IF('Data invoice'!N1714=0,"",'Data invoice'!O1714)</f>
        <v/>
      </c>
      <c r="F1599" s="284" t="str">
        <f>IF('Data invoice'!O1714=0,"",'Data invoice'!P1714)</f>
        <v/>
      </c>
      <c r="G1599" s="284" t="str">
        <f>IF('Data invoice'!P1714=0,"",'Data invoice'!Q1714)</f>
        <v/>
      </c>
      <c r="H1599" s="284" t="str">
        <f>IF('Data invoice'!Q1714=0,"",'Data invoice'!R1714)</f>
        <v/>
      </c>
      <c r="I1599" s="320" t="str">
        <f>IF('Data invoice'!R1714=0,"",'Data invoice'!S1714)</f>
        <v/>
      </c>
      <c r="J1599" s="367" t="str">
        <f>IF('Data invoice'!S1714=0,"",'Data invoice'!T1714)</f>
        <v/>
      </c>
    </row>
    <row r="1600" spans="1:10" ht="15" customHeight="1">
      <c r="A1600" s="284" t="str">
        <f>IF('Data invoice'!J1715=0,"",'Data invoice'!K1715)</f>
        <v/>
      </c>
      <c r="B1600" s="284" t="str">
        <f>IF('Data invoice'!K1715=0,"",'Data invoice'!L1715)</f>
        <v/>
      </c>
      <c r="C1600" s="284" t="str">
        <f>IF('Data invoice'!L1715=0,"",'Data invoice'!M1715)</f>
        <v/>
      </c>
      <c r="D1600" s="284" t="str">
        <f>IF('Data invoice'!M1715=0,"",'Data invoice'!N1715)</f>
        <v/>
      </c>
      <c r="E1600" s="284" t="str">
        <f>IF('Data invoice'!N1715=0,"",'Data invoice'!O1715)</f>
        <v/>
      </c>
      <c r="F1600" s="284" t="str">
        <f>IF('Data invoice'!O1715=0,"",'Data invoice'!P1715)</f>
        <v/>
      </c>
      <c r="G1600" s="284" t="str">
        <f>IF('Data invoice'!P1715=0,"",'Data invoice'!Q1715)</f>
        <v/>
      </c>
      <c r="H1600" s="284" t="str">
        <f>IF('Data invoice'!Q1715=0,"",'Data invoice'!R1715)</f>
        <v/>
      </c>
      <c r="I1600" s="320" t="str">
        <f>IF('Data invoice'!R1715=0,"",'Data invoice'!S1715)</f>
        <v/>
      </c>
      <c r="J1600" s="367" t="str">
        <f>IF('Data invoice'!S1715=0,"",'Data invoice'!T1715)</f>
        <v/>
      </c>
    </row>
    <row r="1601" spans="1:10" ht="15" customHeight="1">
      <c r="A1601" s="284" t="str">
        <f>IF('Data invoice'!J1716=0,"",'Data invoice'!K1716)</f>
        <v/>
      </c>
      <c r="B1601" s="284" t="str">
        <f>IF('Data invoice'!K1716=0,"",'Data invoice'!L1716)</f>
        <v/>
      </c>
      <c r="C1601" s="284" t="str">
        <f>IF('Data invoice'!L1716=0,"",'Data invoice'!M1716)</f>
        <v/>
      </c>
      <c r="D1601" s="284" t="str">
        <f>IF('Data invoice'!M1716=0,"",'Data invoice'!N1716)</f>
        <v/>
      </c>
      <c r="E1601" s="284" t="str">
        <f>IF('Data invoice'!N1716=0,"",'Data invoice'!O1716)</f>
        <v/>
      </c>
      <c r="F1601" s="284" t="str">
        <f>IF('Data invoice'!O1716=0,"",'Data invoice'!P1716)</f>
        <v/>
      </c>
      <c r="G1601" s="284" t="str">
        <f>IF('Data invoice'!P1716=0,"",'Data invoice'!Q1716)</f>
        <v/>
      </c>
      <c r="H1601" s="284" t="str">
        <f>IF('Data invoice'!Q1716=0,"",'Data invoice'!R1716)</f>
        <v/>
      </c>
      <c r="I1601" s="320" t="str">
        <f>IF('Data invoice'!R1716=0,"",'Data invoice'!S1716)</f>
        <v/>
      </c>
      <c r="J1601" s="367" t="str">
        <f>IF('Data invoice'!S1716=0,"",'Data invoice'!T1716)</f>
        <v/>
      </c>
    </row>
    <row r="1602" spans="1:10" ht="15" customHeight="1">
      <c r="A1602" s="284" t="str">
        <f>IF('Data invoice'!J1717=0,"",'Data invoice'!K1717)</f>
        <v/>
      </c>
      <c r="B1602" s="284" t="str">
        <f>IF('Data invoice'!K1717=0,"",'Data invoice'!L1717)</f>
        <v/>
      </c>
      <c r="C1602" s="284" t="str">
        <f>IF('Data invoice'!L1717=0,"",'Data invoice'!M1717)</f>
        <v/>
      </c>
      <c r="D1602" s="284" t="str">
        <f>IF('Data invoice'!M1717=0,"",'Data invoice'!N1717)</f>
        <v/>
      </c>
      <c r="E1602" s="284" t="str">
        <f>IF('Data invoice'!N1717=0,"",'Data invoice'!O1717)</f>
        <v/>
      </c>
      <c r="F1602" s="284" t="str">
        <f>IF('Data invoice'!O1717=0,"",'Data invoice'!P1717)</f>
        <v/>
      </c>
      <c r="G1602" s="284" t="str">
        <f>IF('Data invoice'!P1717=0,"",'Data invoice'!Q1717)</f>
        <v/>
      </c>
      <c r="H1602" s="284" t="str">
        <f>IF('Data invoice'!Q1717=0,"",'Data invoice'!R1717)</f>
        <v/>
      </c>
      <c r="I1602" s="320" t="str">
        <f>IF('Data invoice'!R1717=0,"",'Data invoice'!S1717)</f>
        <v/>
      </c>
      <c r="J1602" s="367" t="str">
        <f>IF('Data invoice'!S1717=0,"",'Data invoice'!T1717)</f>
        <v/>
      </c>
    </row>
    <row r="1603" spans="1:10" ht="15" customHeight="1">
      <c r="A1603" s="284" t="str">
        <f>IF('Data invoice'!J1718=0,"",'Data invoice'!K1718)</f>
        <v/>
      </c>
      <c r="B1603" s="284" t="str">
        <f>IF('Data invoice'!K1718=0,"",'Data invoice'!L1718)</f>
        <v/>
      </c>
      <c r="C1603" s="284" t="str">
        <f>IF('Data invoice'!L1718=0,"",'Data invoice'!M1718)</f>
        <v/>
      </c>
      <c r="D1603" s="284" t="str">
        <f>IF('Data invoice'!M1718=0,"",'Data invoice'!N1718)</f>
        <v/>
      </c>
      <c r="E1603" s="284" t="str">
        <f>IF('Data invoice'!N1718=0,"",'Data invoice'!O1718)</f>
        <v/>
      </c>
      <c r="F1603" s="284" t="str">
        <f>IF('Data invoice'!O1718=0,"",'Data invoice'!P1718)</f>
        <v/>
      </c>
      <c r="G1603" s="284" t="str">
        <f>IF('Data invoice'!P1718=0,"",'Data invoice'!Q1718)</f>
        <v/>
      </c>
      <c r="H1603" s="284" t="str">
        <f>IF('Data invoice'!Q1718=0,"",'Data invoice'!R1718)</f>
        <v/>
      </c>
      <c r="I1603" s="320" t="str">
        <f>IF('Data invoice'!R1718=0,"",'Data invoice'!S1718)</f>
        <v/>
      </c>
      <c r="J1603" s="367" t="str">
        <f>IF('Data invoice'!S1718=0,"",'Data invoice'!T1718)</f>
        <v/>
      </c>
    </row>
    <row r="1604" spans="1:10" ht="15" customHeight="1">
      <c r="A1604" s="284" t="str">
        <f>IF('Data invoice'!J1719=0,"",'Data invoice'!K1719)</f>
        <v/>
      </c>
      <c r="B1604" s="284" t="str">
        <f>IF('Data invoice'!K1719=0,"",'Data invoice'!L1719)</f>
        <v/>
      </c>
      <c r="C1604" s="284" t="str">
        <f>IF('Data invoice'!L1719=0,"",'Data invoice'!M1719)</f>
        <v/>
      </c>
      <c r="D1604" s="284" t="str">
        <f>IF('Data invoice'!M1719=0,"",'Data invoice'!N1719)</f>
        <v/>
      </c>
      <c r="E1604" s="284" t="str">
        <f>IF('Data invoice'!N1719=0,"",'Data invoice'!O1719)</f>
        <v/>
      </c>
      <c r="F1604" s="284" t="str">
        <f>IF('Data invoice'!O1719=0,"",'Data invoice'!P1719)</f>
        <v/>
      </c>
      <c r="G1604" s="284" t="str">
        <f>IF('Data invoice'!P1719=0,"",'Data invoice'!Q1719)</f>
        <v/>
      </c>
      <c r="H1604" s="284" t="str">
        <f>IF('Data invoice'!Q1719=0,"",'Data invoice'!R1719)</f>
        <v/>
      </c>
      <c r="I1604" s="320" t="str">
        <f>IF('Data invoice'!R1719=0,"",'Data invoice'!S1719)</f>
        <v/>
      </c>
      <c r="J1604" s="367" t="str">
        <f>IF('Data invoice'!S1719=0,"",'Data invoice'!T1719)</f>
        <v/>
      </c>
    </row>
    <row r="1605" spans="1:10" ht="15" customHeight="1">
      <c r="A1605" s="284" t="str">
        <f>IF('Data invoice'!J1720=0,"",'Data invoice'!K1720)</f>
        <v/>
      </c>
      <c r="B1605" s="284" t="str">
        <f>IF('Data invoice'!K1720=0,"",'Data invoice'!L1720)</f>
        <v/>
      </c>
      <c r="C1605" s="284" t="str">
        <f>IF('Data invoice'!L1720=0,"",'Data invoice'!M1720)</f>
        <v/>
      </c>
      <c r="D1605" s="284" t="str">
        <f>IF('Data invoice'!M1720=0,"",'Data invoice'!N1720)</f>
        <v/>
      </c>
      <c r="E1605" s="284" t="str">
        <f>IF('Data invoice'!N1720=0,"",'Data invoice'!O1720)</f>
        <v/>
      </c>
      <c r="F1605" s="284" t="str">
        <f>IF('Data invoice'!O1720=0,"",'Data invoice'!P1720)</f>
        <v/>
      </c>
      <c r="G1605" s="284" t="str">
        <f>IF('Data invoice'!P1720=0,"",'Data invoice'!Q1720)</f>
        <v/>
      </c>
      <c r="H1605" s="284" t="str">
        <f>IF('Data invoice'!Q1720=0,"",'Data invoice'!R1720)</f>
        <v/>
      </c>
      <c r="I1605" s="320" t="str">
        <f>IF('Data invoice'!R1720=0,"",'Data invoice'!S1720)</f>
        <v/>
      </c>
      <c r="J1605" s="367" t="str">
        <f>IF('Data invoice'!S1720=0,"",'Data invoice'!T1720)</f>
        <v/>
      </c>
    </row>
    <row r="1606" spans="1:10" ht="15" customHeight="1">
      <c r="A1606" s="284" t="str">
        <f>IF('Data invoice'!J1721=0,"",'Data invoice'!K1721)</f>
        <v/>
      </c>
      <c r="B1606" s="284" t="str">
        <f>IF('Data invoice'!K1721=0,"",'Data invoice'!L1721)</f>
        <v/>
      </c>
      <c r="C1606" s="284" t="str">
        <f>IF('Data invoice'!L1721=0,"",'Data invoice'!M1721)</f>
        <v/>
      </c>
      <c r="D1606" s="284" t="str">
        <f>IF('Data invoice'!M1721=0,"",'Data invoice'!N1721)</f>
        <v/>
      </c>
      <c r="E1606" s="284" t="str">
        <f>IF('Data invoice'!N1721=0,"",'Data invoice'!O1721)</f>
        <v/>
      </c>
      <c r="F1606" s="284" t="str">
        <f>IF('Data invoice'!O1721=0,"",'Data invoice'!P1721)</f>
        <v/>
      </c>
      <c r="G1606" s="284" t="str">
        <f>IF('Data invoice'!P1721=0,"",'Data invoice'!Q1721)</f>
        <v/>
      </c>
      <c r="H1606" s="284" t="str">
        <f>IF('Data invoice'!Q1721=0,"",'Data invoice'!R1721)</f>
        <v/>
      </c>
      <c r="I1606" s="320" t="str">
        <f>IF('Data invoice'!R1721=0,"",'Data invoice'!S1721)</f>
        <v/>
      </c>
      <c r="J1606" s="367" t="str">
        <f>IF('Data invoice'!S1721=0,"",'Data invoice'!T1721)</f>
        <v/>
      </c>
    </row>
    <row r="1607" spans="1:10" ht="15" customHeight="1">
      <c r="A1607" s="284" t="str">
        <f>IF('Data invoice'!J1722=0,"",'Data invoice'!K1722)</f>
        <v/>
      </c>
      <c r="B1607" s="284" t="str">
        <f>IF('Data invoice'!K1722=0,"",'Data invoice'!L1722)</f>
        <v/>
      </c>
      <c r="C1607" s="284" t="str">
        <f>IF('Data invoice'!L1722=0,"",'Data invoice'!M1722)</f>
        <v/>
      </c>
      <c r="D1607" s="284" t="str">
        <f>IF('Data invoice'!M1722=0,"",'Data invoice'!N1722)</f>
        <v/>
      </c>
      <c r="E1607" s="284" t="str">
        <f>IF('Data invoice'!N1722=0,"",'Data invoice'!O1722)</f>
        <v/>
      </c>
      <c r="F1607" s="284" t="str">
        <f>IF('Data invoice'!O1722=0,"",'Data invoice'!P1722)</f>
        <v/>
      </c>
      <c r="G1607" s="284" t="str">
        <f>IF('Data invoice'!P1722=0,"",'Data invoice'!Q1722)</f>
        <v/>
      </c>
      <c r="H1607" s="284" t="str">
        <f>IF('Data invoice'!Q1722=0,"",'Data invoice'!R1722)</f>
        <v/>
      </c>
      <c r="I1607" s="320" t="str">
        <f>IF('Data invoice'!R1722=0,"",'Data invoice'!S1722)</f>
        <v/>
      </c>
      <c r="J1607" s="367" t="str">
        <f>IF('Data invoice'!S1722=0,"",'Data invoice'!T1722)</f>
        <v/>
      </c>
    </row>
    <row r="1608" spans="1:10" ht="15" customHeight="1">
      <c r="A1608" s="284" t="str">
        <f>IF('Data invoice'!J1723=0,"",'Data invoice'!K1723)</f>
        <v/>
      </c>
      <c r="B1608" s="284" t="str">
        <f>IF('Data invoice'!K1723=0,"",'Data invoice'!L1723)</f>
        <v/>
      </c>
      <c r="C1608" s="284" t="str">
        <f>IF('Data invoice'!L1723=0,"",'Data invoice'!M1723)</f>
        <v/>
      </c>
      <c r="D1608" s="284" t="str">
        <f>IF('Data invoice'!M1723=0,"",'Data invoice'!N1723)</f>
        <v/>
      </c>
      <c r="E1608" s="284" t="str">
        <f>IF('Data invoice'!N1723=0,"",'Data invoice'!O1723)</f>
        <v/>
      </c>
      <c r="F1608" s="284" t="str">
        <f>IF('Data invoice'!O1723=0,"",'Data invoice'!P1723)</f>
        <v/>
      </c>
      <c r="G1608" s="284" t="str">
        <f>IF('Data invoice'!P1723=0,"",'Data invoice'!Q1723)</f>
        <v/>
      </c>
      <c r="H1608" s="284" t="str">
        <f>IF('Data invoice'!Q1723=0,"",'Data invoice'!R1723)</f>
        <v/>
      </c>
      <c r="I1608" s="320" t="str">
        <f>IF('Data invoice'!R1723=0,"",'Data invoice'!S1723)</f>
        <v/>
      </c>
      <c r="J1608" s="367" t="str">
        <f>IF('Data invoice'!S1723=0,"",'Data invoice'!T1723)</f>
        <v/>
      </c>
    </row>
    <row r="1609" spans="1:10" ht="15" customHeight="1">
      <c r="A1609" s="284" t="str">
        <f>IF('Data invoice'!J1724=0,"",'Data invoice'!K1724)</f>
        <v/>
      </c>
      <c r="B1609" s="284" t="str">
        <f>IF('Data invoice'!K1724=0,"",'Data invoice'!L1724)</f>
        <v/>
      </c>
      <c r="C1609" s="284" t="str">
        <f>IF('Data invoice'!L1724=0,"",'Data invoice'!M1724)</f>
        <v/>
      </c>
      <c r="D1609" s="284" t="str">
        <f>IF('Data invoice'!M1724=0,"",'Data invoice'!N1724)</f>
        <v/>
      </c>
      <c r="E1609" s="284" t="str">
        <f>IF('Data invoice'!N1724=0,"",'Data invoice'!O1724)</f>
        <v/>
      </c>
      <c r="F1609" s="284" t="str">
        <f>IF('Data invoice'!O1724=0,"",'Data invoice'!P1724)</f>
        <v/>
      </c>
      <c r="G1609" s="284" t="str">
        <f>IF('Data invoice'!P1724=0,"",'Data invoice'!Q1724)</f>
        <v/>
      </c>
      <c r="H1609" s="284" t="str">
        <f>IF('Data invoice'!Q1724=0,"",'Data invoice'!R1724)</f>
        <v/>
      </c>
      <c r="I1609" s="320" t="str">
        <f>IF('Data invoice'!R1724=0,"",'Data invoice'!S1724)</f>
        <v/>
      </c>
      <c r="J1609" s="367" t="str">
        <f>IF('Data invoice'!S1724=0,"",'Data invoice'!T1724)</f>
        <v/>
      </c>
    </row>
    <row r="1610" spans="1:10" ht="15" customHeight="1">
      <c r="A1610" s="284" t="str">
        <f>IF('Data invoice'!J1725=0,"",'Data invoice'!K1725)</f>
        <v/>
      </c>
      <c r="B1610" s="284" t="str">
        <f>IF('Data invoice'!K1725=0,"",'Data invoice'!L1725)</f>
        <v/>
      </c>
      <c r="C1610" s="284" t="str">
        <f>IF('Data invoice'!L1725=0,"",'Data invoice'!M1725)</f>
        <v/>
      </c>
      <c r="D1610" s="284" t="str">
        <f>IF('Data invoice'!M1725=0,"",'Data invoice'!N1725)</f>
        <v/>
      </c>
      <c r="E1610" s="284" t="str">
        <f>IF('Data invoice'!N1725=0,"",'Data invoice'!O1725)</f>
        <v/>
      </c>
      <c r="F1610" s="284" t="str">
        <f>IF('Data invoice'!O1725=0,"",'Data invoice'!P1725)</f>
        <v/>
      </c>
      <c r="G1610" s="284" t="str">
        <f>IF('Data invoice'!P1725=0,"",'Data invoice'!Q1725)</f>
        <v/>
      </c>
      <c r="H1610" s="284" t="str">
        <f>IF('Data invoice'!Q1725=0,"",'Data invoice'!R1725)</f>
        <v/>
      </c>
      <c r="I1610" s="320" t="str">
        <f>IF('Data invoice'!R1725=0,"",'Data invoice'!S1725)</f>
        <v/>
      </c>
      <c r="J1610" s="367" t="str">
        <f>IF('Data invoice'!S1725=0,"",'Data invoice'!T1725)</f>
        <v/>
      </c>
    </row>
    <row r="1611" spans="1:10" ht="15" customHeight="1">
      <c r="A1611" s="284" t="str">
        <f>IF('Data invoice'!J1726=0,"",'Data invoice'!K1726)</f>
        <v/>
      </c>
      <c r="B1611" s="284" t="str">
        <f>IF('Data invoice'!K1726=0,"",'Data invoice'!L1726)</f>
        <v/>
      </c>
      <c r="C1611" s="284" t="str">
        <f>IF('Data invoice'!L1726=0,"",'Data invoice'!M1726)</f>
        <v/>
      </c>
      <c r="D1611" s="284" t="str">
        <f>IF('Data invoice'!M1726=0,"",'Data invoice'!N1726)</f>
        <v/>
      </c>
      <c r="E1611" s="284" t="str">
        <f>IF('Data invoice'!N1726=0,"",'Data invoice'!O1726)</f>
        <v/>
      </c>
      <c r="F1611" s="284" t="str">
        <f>IF('Data invoice'!O1726=0,"",'Data invoice'!P1726)</f>
        <v/>
      </c>
      <c r="G1611" s="284" t="str">
        <f>IF('Data invoice'!P1726=0,"",'Data invoice'!Q1726)</f>
        <v/>
      </c>
      <c r="H1611" s="284" t="str">
        <f>IF('Data invoice'!Q1726=0,"",'Data invoice'!R1726)</f>
        <v/>
      </c>
      <c r="I1611" s="320" t="str">
        <f>IF('Data invoice'!R1726=0,"",'Data invoice'!S1726)</f>
        <v/>
      </c>
      <c r="J1611" s="367" t="str">
        <f>IF('Data invoice'!S1726=0,"",'Data invoice'!T1726)</f>
        <v/>
      </c>
    </row>
    <row r="1612" spans="1:10" ht="15" customHeight="1">
      <c r="A1612" s="284" t="str">
        <f>IF('Data invoice'!J1727=0,"",'Data invoice'!K1727)</f>
        <v/>
      </c>
      <c r="B1612" s="284" t="str">
        <f>IF('Data invoice'!K1727=0,"",'Data invoice'!L1727)</f>
        <v/>
      </c>
      <c r="C1612" s="284" t="str">
        <f>IF('Data invoice'!L1727=0,"",'Data invoice'!M1727)</f>
        <v/>
      </c>
      <c r="D1612" s="284" t="str">
        <f>IF('Data invoice'!M1727=0,"",'Data invoice'!N1727)</f>
        <v/>
      </c>
      <c r="E1612" s="284" t="str">
        <f>IF('Data invoice'!N1727=0,"",'Data invoice'!O1727)</f>
        <v/>
      </c>
      <c r="F1612" s="284" t="str">
        <f>IF('Data invoice'!O1727=0,"",'Data invoice'!P1727)</f>
        <v/>
      </c>
      <c r="G1612" s="284" t="str">
        <f>IF('Data invoice'!P1727=0,"",'Data invoice'!Q1727)</f>
        <v/>
      </c>
      <c r="H1612" s="284" t="str">
        <f>IF('Data invoice'!Q1727=0,"",'Data invoice'!R1727)</f>
        <v/>
      </c>
      <c r="I1612" s="320" t="str">
        <f>IF('Data invoice'!R1727=0,"",'Data invoice'!S1727)</f>
        <v/>
      </c>
      <c r="J1612" s="367" t="str">
        <f>IF('Data invoice'!S1727=0,"",'Data invoice'!T1727)</f>
        <v/>
      </c>
    </row>
    <row r="1613" spans="1:10" ht="15" customHeight="1">
      <c r="A1613" s="284" t="str">
        <f>IF('Data invoice'!J1728=0,"",'Data invoice'!K1728)</f>
        <v/>
      </c>
      <c r="B1613" s="284" t="str">
        <f>IF('Data invoice'!K1728=0,"",'Data invoice'!L1728)</f>
        <v/>
      </c>
      <c r="C1613" s="284" t="str">
        <f>IF('Data invoice'!L1728=0,"",'Data invoice'!M1728)</f>
        <v/>
      </c>
      <c r="D1613" s="284" t="str">
        <f>IF('Data invoice'!M1728=0,"",'Data invoice'!N1728)</f>
        <v/>
      </c>
      <c r="E1613" s="284" t="str">
        <f>IF('Data invoice'!N1728=0,"",'Data invoice'!O1728)</f>
        <v/>
      </c>
      <c r="F1613" s="284" t="str">
        <f>IF('Data invoice'!O1728=0,"",'Data invoice'!P1728)</f>
        <v/>
      </c>
      <c r="G1613" s="284" t="str">
        <f>IF('Data invoice'!P1728=0,"",'Data invoice'!Q1728)</f>
        <v/>
      </c>
      <c r="H1613" s="284" t="str">
        <f>IF('Data invoice'!Q1728=0,"",'Data invoice'!R1728)</f>
        <v/>
      </c>
      <c r="I1613" s="320" t="str">
        <f>IF('Data invoice'!R1728=0,"",'Data invoice'!S1728)</f>
        <v/>
      </c>
      <c r="J1613" s="367" t="str">
        <f>IF('Data invoice'!S1728=0,"",'Data invoice'!T1728)</f>
        <v/>
      </c>
    </row>
    <row r="1614" spans="1:10" ht="15" customHeight="1">
      <c r="A1614" s="284" t="str">
        <f>IF('Data invoice'!J1729=0,"",'Data invoice'!K1729)</f>
        <v/>
      </c>
      <c r="B1614" s="284" t="str">
        <f>IF('Data invoice'!K1729=0,"",'Data invoice'!L1729)</f>
        <v/>
      </c>
      <c r="C1614" s="284" t="str">
        <f>IF('Data invoice'!L1729=0,"",'Data invoice'!M1729)</f>
        <v/>
      </c>
      <c r="D1614" s="284" t="str">
        <f>IF('Data invoice'!M1729=0,"",'Data invoice'!N1729)</f>
        <v/>
      </c>
      <c r="E1614" s="284" t="str">
        <f>IF('Data invoice'!N1729=0,"",'Data invoice'!O1729)</f>
        <v/>
      </c>
      <c r="F1614" s="284" t="str">
        <f>IF('Data invoice'!O1729=0,"",'Data invoice'!P1729)</f>
        <v/>
      </c>
      <c r="G1614" s="284" t="str">
        <f>IF('Data invoice'!P1729=0,"",'Data invoice'!Q1729)</f>
        <v/>
      </c>
      <c r="H1614" s="284" t="str">
        <f>IF('Data invoice'!Q1729=0,"",'Data invoice'!R1729)</f>
        <v/>
      </c>
      <c r="I1614" s="320" t="str">
        <f>IF('Data invoice'!R1729=0,"",'Data invoice'!S1729)</f>
        <v/>
      </c>
      <c r="J1614" s="367" t="str">
        <f>IF('Data invoice'!S1729=0,"",'Data invoice'!T1729)</f>
        <v/>
      </c>
    </row>
    <row r="1615" spans="1:10" ht="15" customHeight="1">
      <c r="A1615" s="284" t="str">
        <f>IF('Data invoice'!J1730=0,"",'Data invoice'!K1730)</f>
        <v/>
      </c>
      <c r="B1615" s="284" t="str">
        <f>IF('Data invoice'!K1730=0,"",'Data invoice'!L1730)</f>
        <v/>
      </c>
      <c r="C1615" s="284" t="str">
        <f>IF('Data invoice'!L1730=0,"",'Data invoice'!M1730)</f>
        <v/>
      </c>
      <c r="D1615" s="284" t="str">
        <f>IF('Data invoice'!M1730=0,"",'Data invoice'!N1730)</f>
        <v/>
      </c>
      <c r="E1615" s="284" t="str">
        <f>IF('Data invoice'!N1730=0,"",'Data invoice'!O1730)</f>
        <v/>
      </c>
      <c r="F1615" s="284" t="str">
        <f>IF('Data invoice'!O1730=0,"",'Data invoice'!P1730)</f>
        <v/>
      </c>
      <c r="G1615" s="284" t="str">
        <f>IF('Data invoice'!P1730=0,"",'Data invoice'!Q1730)</f>
        <v/>
      </c>
      <c r="H1615" s="284" t="str">
        <f>IF('Data invoice'!Q1730=0,"",'Data invoice'!R1730)</f>
        <v/>
      </c>
      <c r="I1615" s="320" t="str">
        <f>IF('Data invoice'!R1730=0,"",'Data invoice'!S1730)</f>
        <v/>
      </c>
      <c r="J1615" s="367" t="str">
        <f>IF('Data invoice'!S1730=0,"",'Data invoice'!T1730)</f>
        <v/>
      </c>
    </row>
    <row r="1616" spans="1:10" ht="15" customHeight="1">
      <c r="A1616" s="284" t="str">
        <f>IF('Data invoice'!J1731=0,"",'Data invoice'!K1731)</f>
        <v/>
      </c>
      <c r="B1616" s="284" t="str">
        <f>IF('Data invoice'!K1731=0,"",'Data invoice'!L1731)</f>
        <v/>
      </c>
      <c r="C1616" s="284" t="str">
        <f>IF('Data invoice'!L1731=0,"",'Data invoice'!M1731)</f>
        <v/>
      </c>
      <c r="D1616" s="284" t="str">
        <f>IF('Data invoice'!M1731=0,"",'Data invoice'!N1731)</f>
        <v/>
      </c>
      <c r="E1616" s="284" t="str">
        <f>IF('Data invoice'!N1731=0,"",'Data invoice'!O1731)</f>
        <v/>
      </c>
      <c r="F1616" s="284" t="str">
        <f>IF('Data invoice'!O1731=0,"",'Data invoice'!P1731)</f>
        <v/>
      </c>
      <c r="G1616" s="284" t="str">
        <f>IF('Data invoice'!P1731=0,"",'Data invoice'!Q1731)</f>
        <v/>
      </c>
      <c r="H1616" s="284" t="str">
        <f>IF('Data invoice'!Q1731=0,"",'Data invoice'!R1731)</f>
        <v/>
      </c>
      <c r="I1616" s="320" t="str">
        <f>IF('Data invoice'!R1731=0,"",'Data invoice'!S1731)</f>
        <v/>
      </c>
      <c r="J1616" s="367" t="str">
        <f>IF('Data invoice'!S1731=0,"",'Data invoice'!T1731)</f>
        <v/>
      </c>
    </row>
    <row r="1617" spans="1:10" ht="15" customHeight="1">
      <c r="A1617" s="284" t="str">
        <f>IF('Data invoice'!J1732=0,"",'Data invoice'!K1732)</f>
        <v/>
      </c>
      <c r="B1617" s="284" t="str">
        <f>IF('Data invoice'!K1732=0,"",'Data invoice'!L1732)</f>
        <v/>
      </c>
      <c r="C1617" s="284" t="str">
        <f>IF('Data invoice'!L1732=0,"",'Data invoice'!M1732)</f>
        <v/>
      </c>
      <c r="D1617" s="284" t="str">
        <f>IF('Data invoice'!M1732=0,"",'Data invoice'!N1732)</f>
        <v/>
      </c>
      <c r="E1617" s="284" t="str">
        <f>IF('Data invoice'!N1732=0,"",'Data invoice'!O1732)</f>
        <v/>
      </c>
      <c r="F1617" s="284" t="str">
        <f>IF('Data invoice'!O1732=0,"",'Data invoice'!P1732)</f>
        <v/>
      </c>
      <c r="G1617" s="284" t="str">
        <f>IF('Data invoice'!P1732=0,"",'Data invoice'!Q1732)</f>
        <v/>
      </c>
      <c r="H1617" s="284" t="str">
        <f>IF('Data invoice'!Q1732=0,"",'Data invoice'!R1732)</f>
        <v/>
      </c>
      <c r="I1617" s="320" t="str">
        <f>IF('Data invoice'!R1732=0,"",'Data invoice'!S1732)</f>
        <v/>
      </c>
      <c r="J1617" s="367" t="str">
        <f>IF('Data invoice'!S1732=0,"",'Data invoice'!T1732)</f>
        <v/>
      </c>
    </row>
    <row r="1618" spans="1:10" ht="15" customHeight="1">
      <c r="A1618" s="284" t="str">
        <f>IF('Data invoice'!J1733=0,"",'Data invoice'!K1733)</f>
        <v/>
      </c>
      <c r="B1618" s="284" t="str">
        <f>IF('Data invoice'!K1733=0,"",'Data invoice'!L1733)</f>
        <v/>
      </c>
      <c r="C1618" s="284" t="str">
        <f>IF('Data invoice'!L1733=0,"",'Data invoice'!M1733)</f>
        <v/>
      </c>
      <c r="D1618" s="284" t="str">
        <f>IF('Data invoice'!M1733=0,"",'Data invoice'!N1733)</f>
        <v/>
      </c>
      <c r="E1618" s="284" t="str">
        <f>IF('Data invoice'!N1733=0,"",'Data invoice'!O1733)</f>
        <v/>
      </c>
      <c r="F1618" s="284" t="str">
        <f>IF('Data invoice'!O1733=0,"",'Data invoice'!P1733)</f>
        <v/>
      </c>
      <c r="G1618" s="284" t="str">
        <f>IF('Data invoice'!P1733=0,"",'Data invoice'!Q1733)</f>
        <v/>
      </c>
      <c r="H1618" s="284" t="str">
        <f>IF('Data invoice'!Q1733=0,"",'Data invoice'!R1733)</f>
        <v/>
      </c>
      <c r="I1618" s="320" t="str">
        <f>IF('Data invoice'!R1733=0,"",'Data invoice'!S1733)</f>
        <v/>
      </c>
      <c r="J1618" s="367" t="str">
        <f>IF('Data invoice'!S1733=0,"",'Data invoice'!T1733)</f>
        <v/>
      </c>
    </row>
    <row r="1619" spans="1:10" ht="15" customHeight="1">
      <c r="A1619" s="284" t="str">
        <f>IF('Data invoice'!J1734=0,"",'Data invoice'!K1734)</f>
        <v/>
      </c>
      <c r="B1619" s="284" t="str">
        <f>IF('Data invoice'!K1734=0,"",'Data invoice'!L1734)</f>
        <v/>
      </c>
      <c r="C1619" s="284" t="str">
        <f>IF('Data invoice'!L1734=0,"",'Data invoice'!M1734)</f>
        <v/>
      </c>
      <c r="D1619" s="284" t="str">
        <f>IF('Data invoice'!M1734=0,"",'Data invoice'!N1734)</f>
        <v/>
      </c>
      <c r="E1619" s="284" t="str">
        <f>IF('Data invoice'!N1734=0,"",'Data invoice'!O1734)</f>
        <v/>
      </c>
      <c r="F1619" s="284" t="str">
        <f>IF('Data invoice'!O1734=0,"",'Data invoice'!P1734)</f>
        <v/>
      </c>
      <c r="G1619" s="284" t="str">
        <f>IF('Data invoice'!P1734=0,"",'Data invoice'!Q1734)</f>
        <v/>
      </c>
      <c r="H1619" s="284" t="str">
        <f>IF('Data invoice'!Q1734=0,"",'Data invoice'!R1734)</f>
        <v/>
      </c>
      <c r="I1619" s="320" t="str">
        <f>IF('Data invoice'!R1734=0,"",'Data invoice'!S1734)</f>
        <v/>
      </c>
      <c r="J1619" s="367" t="str">
        <f>IF('Data invoice'!S1734=0,"",'Data invoice'!T1734)</f>
        <v/>
      </c>
    </row>
    <row r="1620" spans="1:10" ht="15" customHeight="1">
      <c r="A1620" s="284" t="str">
        <f>IF('Data invoice'!J1735=0,"",'Data invoice'!K1735)</f>
        <v/>
      </c>
      <c r="B1620" s="284" t="str">
        <f>IF('Data invoice'!K1735=0,"",'Data invoice'!L1735)</f>
        <v/>
      </c>
      <c r="C1620" s="284" t="str">
        <f>IF('Data invoice'!L1735=0,"",'Data invoice'!M1735)</f>
        <v/>
      </c>
      <c r="D1620" s="284" t="str">
        <f>IF('Data invoice'!M1735=0,"",'Data invoice'!N1735)</f>
        <v/>
      </c>
      <c r="E1620" s="284" t="str">
        <f>IF('Data invoice'!N1735=0,"",'Data invoice'!O1735)</f>
        <v/>
      </c>
      <c r="F1620" s="284" t="str">
        <f>IF('Data invoice'!O1735=0,"",'Data invoice'!P1735)</f>
        <v/>
      </c>
      <c r="G1620" s="284" t="str">
        <f>IF('Data invoice'!P1735=0,"",'Data invoice'!Q1735)</f>
        <v/>
      </c>
      <c r="H1620" s="284" t="str">
        <f>IF('Data invoice'!Q1735=0,"",'Data invoice'!R1735)</f>
        <v/>
      </c>
      <c r="I1620" s="320" t="str">
        <f>IF('Data invoice'!R1735=0,"",'Data invoice'!S1735)</f>
        <v/>
      </c>
      <c r="J1620" s="367" t="str">
        <f>IF('Data invoice'!S1735=0,"",'Data invoice'!T1735)</f>
        <v/>
      </c>
    </row>
    <row r="1621" spans="1:10" ht="15" customHeight="1">
      <c r="A1621" s="284" t="str">
        <f>IF('Data invoice'!J1736=0,"",'Data invoice'!K1736)</f>
        <v/>
      </c>
      <c r="B1621" s="284" t="str">
        <f>IF('Data invoice'!K1736=0,"",'Data invoice'!L1736)</f>
        <v/>
      </c>
      <c r="C1621" s="284" t="str">
        <f>IF('Data invoice'!L1736=0,"",'Data invoice'!M1736)</f>
        <v/>
      </c>
      <c r="D1621" s="284" t="str">
        <f>IF('Data invoice'!M1736=0,"",'Data invoice'!N1736)</f>
        <v/>
      </c>
      <c r="E1621" s="284" t="str">
        <f>IF('Data invoice'!N1736=0,"",'Data invoice'!O1736)</f>
        <v/>
      </c>
      <c r="F1621" s="284" t="str">
        <f>IF('Data invoice'!O1736=0,"",'Data invoice'!P1736)</f>
        <v/>
      </c>
      <c r="G1621" s="284" t="str">
        <f>IF('Data invoice'!P1736=0,"",'Data invoice'!Q1736)</f>
        <v/>
      </c>
      <c r="H1621" s="284" t="str">
        <f>IF('Data invoice'!Q1736=0,"",'Data invoice'!R1736)</f>
        <v/>
      </c>
      <c r="I1621" s="320" t="str">
        <f>IF('Data invoice'!R1736=0,"",'Data invoice'!S1736)</f>
        <v/>
      </c>
      <c r="J1621" s="367" t="str">
        <f>IF('Data invoice'!S1736=0,"",'Data invoice'!T1736)</f>
        <v/>
      </c>
    </row>
    <row r="1622" spans="1:10" ht="15" customHeight="1">
      <c r="A1622" s="284" t="str">
        <f>IF('Data invoice'!J1737=0,"",'Data invoice'!K1737)</f>
        <v/>
      </c>
      <c r="B1622" s="284" t="str">
        <f>IF('Data invoice'!K1737=0,"",'Data invoice'!L1737)</f>
        <v/>
      </c>
      <c r="C1622" s="284" t="str">
        <f>IF('Data invoice'!L1737=0,"",'Data invoice'!M1737)</f>
        <v/>
      </c>
      <c r="D1622" s="284" t="str">
        <f>IF('Data invoice'!M1737=0,"",'Data invoice'!N1737)</f>
        <v/>
      </c>
      <c r="E1622" s="284" t="str">
        <f>IF('Data invoice'!N1737=0,"",'Data invoice'!O1737)</f>
        <v/>
      </c>
      <c r="F1622" s="284" t="str">
        <f>IF('Data invoice'!O1737=0,"",'Data invoice'!P1737)</f>
        <v/>
      </c>
      <c r="G1622" s="284" t="str">
        <f>IF('Data invoice'!P1737=0,"",'Data invoice'!Q1737)</f>
        <v/>
      </c>
      <c r="H1622" s="284" t="str">
        <f>IF('Data invoice'!Q1737=0,"",'Data invoice'!R1737)</f>
        <v/>
      </c>
      <c r="I1622" s="320" t="str">
        <f>IF('Data invoice'!R1737=0,"",'Data invoice'!S1737)</f>
        <v/>
      </c>
      <c r="J1622" s="367" t="str">
        <f>IF('Data invoice'!S1737=0,"",'Data invoice'!T1737)</f>
        <v/>
      </c>
    </row>
    <row r="1623" spans="1:10" ht="15" customHeight="1">
      <c r="A1623" s="284" t="str">
        <f>IF('Data invoice'!J1738=0,"",'Data invoice'!K1738)</f>
        <v/>
      </c>
      <c r="B1623" s="284" t="str">
        <f>IF('Data invoice'!K1738=0,"",'Data invoice'!L1738)</f>
        <v/>
      </c>
      <c r="C1623" s="284" t="str">
        <f>IF('Data invoice'!L1738=0,"",'Data invoice'!M1738)</f>
        <v/>
      </c>
      <c r="D1623" s="284" t="str">
        <f>IF('Data invoice'!M1738=0,"",'Data invoice'!N1738)</f>
        <v/>
      </c>
      <c r="E1623" s="284" t="str">
        <f>IF('Data invoice'!N1738=0,"",'Data invoice'!O1738)</f>
        <v/>
      </c>
      <c r="F1623" s="284" t="str">
        <f>IF('Data invoice'!O1738=0,"",'Data invoice'!P1738)</f>
        <v/>
      </c>
      <c r="G1623" s="284" t="str">
        <f>IF('Data invoice'!P1738=0,"",'Data invoice'!Q1738)</f>
        <v/>
      </c>
      <c r="H1623" s="284" t="str">
        <f>IF('Data invoice'!Q1738=0,"",'Data invoice'!R1738)</f>
        <v/>
      </c>
      <c r="I1623" s="320" t="str">
        <f>IF('Data invoice'!R1738=0,"",'Data invoice'!S1738)</f>
        <v/>
      </c>
      <c r="J1623" s="367" t="str">
        <f>IF('Data invoice'!S1738=0,"",'Data invoice'!T1738)</f>
        <v/>
      </c>
    </row>
    <row r="1624" spans="1:10" ht="15" customHeight="1">
      <c r="A1624" s="284" t="str">
        <f>IF('Data invoice'!J1739=0,"",'Data invoice'!K1739)</f>
        <v/>
      </c>
      <c r="B1624" s="284" t="str">
        <f>IF('Data invoice'!K1739=0,"",'Data invoice'!L1739)</f>
        <v/>
      </c>
      <c r="C1624" s="284" t="str">
        <f>IF('Data invoice'!L1739=0,"",'Data invoice'!M1739)</f>
        <v/>
      </c>
      <c r="D1624" s="284" t="str">
        <f>IF('Data invoice'!M1739=0,"",'Data invoice'!N1739)</f>
        <v/>
      </c>
      <c r="E1624" s="284" t="str">
        <f>IF('Data invoice'!N1739=0,"",'Data invoice'!O1739)</f>
        <v/>
      </c>
      <c r="F1624" s="284" t="str">
        <f>IF('Data invoice'!O1739=0,"",'Data invoice'!P1739)</f>
        <v/>
      </c>
      <c r="G1624" s="284" t="str">
        <f>IF('Data invoice'!P1739=0,"",'Data invoice'!Q1739)</f>
        <v/>
      </c>
      <c r="H1624" s="284" t="str">
        <f>IF('Data invoice'!Q1739=0,"",'Data invoice'!R1739)</f>
        <v/>
      </c>
      <c r="I1624" s="320" t="str">
        <f>IF('Data invoice'!R1739=0,"",'Data invoice'!S1739)</f>
        <v/>
      </c>
      <c r="J1624" s="367" t="str">
        <f>IF('Data invoice'!S1739=0,"",'Data invoice'!T1739)</f>
        <v/>
      </c>
    </row>
    <row r="1625" spans="1:10" ht="15" customHeight="1">
      <c r="A1625" s="284" t="str">
        <f>IF('Data invoice'!J1740=0,"",'Data invoice'!K1740)</f>
        <v/>
      </c>
      <c r="B1625" s="284" t="str">
        <f>IF('Data invoice'!K1740=0,"",'Data invoice'!L1740)</f>
        <v/>
      </c>
      <c r="C1625" s="284" t="str">
        <f>IF('Data invoice'!L1740=0,"",'Data invoice'!M1740)</f>
        <v/>
      </c>
      <c r="D1625" s="284" t="str">
        <f>IF('Data invoice'!M1740=0,"",'Data invoice'!N1740)</f>
        <v/>
      </c>
      <c r="E1625" s="284" t="str">
        <f>IF('Data invoice'!N1740=0,"",'Data invoice'!O1740)</f>
        <v/>
      </c>
      <c r="F1625" s="284" t="str">
        <f>IF('Data invoice'!O1740=0,"",'Data invoice'!P1740)</f>
        <v/>
      </c>
      <c r="G1625" s="284" t="str">
        <f>IF('Data invoice'!P1740=0,"",'Data invoice'!Q1740)</f>
        <v/>
      </c>
      <c r="H1625" s="284" t="str">
        <f>IF('Data invoice'!Q1740=0,"",'Data invoice'!R1740)</f>
        <v/>
      </c>
      <c r="I1625" s="320" t="str">
        <f>IF('Data invoice'!R1740=0,"",'Data invoice'!S1740)</f>
        <v/>
      </c>
      <c r="J1625" s="367" t="str">
        <f>IF('Data invoice'!S1740=0,"",'Data invoice'!T1740)</f>
        <v/>
      </c>
    </row>
    <row r="1626" spans="1:10" ht="15" customHeight="1">
      <c r="A1626" s="284" t="str">
        <f>IF('Data invoice'!J1741=0,"",'Data invoice'!K1741)</f>
        <v/>
      </c>
      <c r="B1626" s="284" t="str">
        <f>IF('Data invoice'!K1741=0,"",'Data invoice'!L1741)</f>
        <v/>
      </c>
      <c r="C1626" s="284" t="str">
        <f>IF('Data invoice'!L1741=0,"",'Data invoice'!M1741)</f>
        <v/>
      </c>
      <c r="D1626" s="284" t="str">
        <f>IF('Data invoice'!M1741=0,"",'Data invoice'!N1741)</f>
        <v/>
      </c>
      <c r="E1626" s="284" t="str">
        <f>IF('Data invoice'!N1741=0,"",'Data invoice'!O1741)</f>
        <v/>
      </c>
      <c r="F1626" s="284" t="str">
        <f>IF('Data invoice'!O1741=0,"",'Data invoice'!P1741)</f>
        <v/>
      </c>
      <c r="G1626" s="284" t="str">
        <f>IF('Data invoice'!P1741=0,"",'Data invoice'!Q1741)</f>
        <v/>
      </c>
      <c r="H1626" s="284" t="str">
        <f>IF('Data invoice'!Q1741=0,"",'Data invoice'!R1741)</f>
        <v/>
      </c>
      <c r="I1626" s="320" t="str">
        <f>IF('Data invoice'!R1741=0,"",'Data invoice'!S1741)</f>
        <v/>
      </c>
      <c r="J1626" s="367" t="str">
        <f>IF('Data invoice'!S1741=0,"",'Data invoice'!T1741)</f>
        <v/>
      </c>
    </row>
    <row r="1627" spans="1:10" ht="15" customHeight="1">
      <c r="A1627" s="284" t="str">
        <f>IF('Data invoice'!J1742=0,"",'Data invoice'!K1742)</f>
        <v/>
      </c>
      <c r="B1627" s="284" t="str">
        <f>IF('Data invoice'!K1742=0,"",'Data invoice'!L1742)</f>
        <v/>
      </c>
      <c r="C1627" s="284" t="str">
        <f>IF('Data invoice'!L1742=0,"",'Data invoice'!M1742)</f>
        <v/>
      </c>
      <c r="D1627" s="284" t="str">
        <f>IF('Data invoice'!M1742=0,"",'Data invoice'!N1742)</f>
        <v/>
      </c>
      <c r="E1627" s="284" t="str">
        <f>IF('Data invoice'!N1742=0,"",'Data invoice'!O1742)</f>
        <v/>
      </c>
      <c r="F1627" s="284" t="str">
        <f>IF('Data invoice'!O1742=0,"",'Data invoice'!P1742)</f>
        <v/>
      </c>
      <c r="G1627" s="284" t="str">
        <f>IF('Data invoice'!P1742=0,"",'Data invoice'!Q1742)</f>
        <v/>
      </c>
      <c r="H1627" s="284" t="str">
        <f>IF('Data invoice'!Q1742=0,"",'Data invoice'!R1742)</f>
        <v/>
      </c>
      <c r="I1627" s="320" t="str">
        <f>IF('Data invoice'!R1742=0,"",'Data invoice'!S1742)</f>
        <v/>
      </c>
      <c r="J1627" s="367" t="str">
        <f>IF('Data invoice'!S1742=0,"",'Data invoice'!T1742)</f>
        <v/>
      </c>
    </row>
    <row r="1628" spans="1:10" ht="15" customHeight="1">
      <c r="A1628" s="284" t="str">
        <f>IF('Data invoice'!J1743=0,"",'Data invoice'!K1743)</f>
        <v/>
      </c>
      <c r="B1628" s="284" t="str">
        <f>IF('Data invoice'!K1743=0,"",'Data invoice'!L1743)</f>
        <v/>
      </c>
      <c r="C1628" s="284" t="str">
        <f>IF('Data invoice'!L1743=0,"",'Data invoice'!M1743)</f>
        <v/>
      </c>
      <c r="D1628" s="284" t="str">
        <f>IF('Data invoice'!M1743=0,"",'Data invoice'!N1743)</f>
        <v/>
      </c>
      <c r="E1628" s="284" t="str">
        <f>IF('Data invoice'!N1743=0,"",'Data invoice'!O1743)</f>
        <v/>
      </c>
      <c r="F1628" s="284" t="str">
        <f>IF('Data invoice'!O1743=0,"",'Data invoice'!P1743)</f>
        <v/>
      </c>
      <c r="G1628" s="284" t="str">
        <f>IF('Data invoice'!P1743=0,"",'Data invoice'!Q1743)</f>
        <v/>
      </c>
      <c r="H1628" s="284" t="str">
        <f>IF('Data invoice'!Q1743=0,"",'Data invoice'!R1743)</f>
        <v/>
      </c>
      <c r="I1628" s="320" t="str">
        <f>IF('Data invoice'!R1743=0,"",'Data invoice'!S1743)</f>
        <v/>
      </c>
      <c r="J1628" s="367" t="str">
        <f>IF('Data invoice'!S1743=0,"",'Data invoice'!T1743)</f>
        <v/>
      </c>
    </row>
    <row r="1629" spans="1:10" ht="15" customHeight="1">
      <c r="A1629" s="284" t="str">
        <f>IF('Data invoice'!J1744=0,"",'Data invoice'!K1744)</f>
        <v/>
      </c>
      <c r="B1629" s="284" t="str">
        <f>IF('Data invoice'!K1744=0,"",'Data invoice'!L1744)</f>
        <v/>
      </c>
      <c r="C1629" s="284" t="str">
        <f>IF('Data invoice'!L1744=0,"",'Data invoice'!M1744)</f>
        <v/>
      </c>
      <c r="D1629" s="284" t="str">
        <f>IF('Data invoice'!M1744=0,"",'Data invoice'!N1744)</f>
        <v/>
      </c>
      <c r="E1629" s="284" t="str">
        <f>IF('Data invoice'!N1744=0,"",'Data invoice'!O1744)</f>
        <v/>
      </c>
      <c r="F1629" s="284" t="str">
        <f>IF('Data invoice'!O1744=0,"",'Data invoice'!P1744)</f>
        <v/>
      </c>
      <c r="G1629" s="284" t="str">
        <f>IF('Data invoice'!P1744=0,"",'Data invoice'!Q1744)</f>
        <v/>
      </c>
      <c r="H1629" s="284" t="str">
        <f>IF('Data invoice'!Q1744=0,"",'Data invoice'!R1744)</f>
        <v/>
      </c>
      <c r="I1629" s="320" t="str">
        <f>IF('Data invoice'!R1744=0,"",'Data invoice'!S1744)</f>
        <v/>
      </c>
      <c r="J1629" s="367" t="str">
        <f>IF('Data invoice'!S1744=0,"",'Data invoice'!T1744)</f>
        <v/>
      </c>
    </row>
    <row r="1630" spans="1:10" ht="15" customHeight="1">
      <c r="A1630" s="284" t="str">
        <f>IF('Data invoice'!J1745=0,"",'Data invoice'!K1745)</f>
        <v/>
      </c>
      <c r="B1630" s="284" t="str">
        <f>IF('Data invoice'!K1745=0,"",'Data invoice'!L1745)</f>
        <v/>
      </c>
      <c r="C1630" s="284" t="str">
        <f>IF('Data invoice'!L1745=0,"",'Data invoice'!M1745)</f>
        <v/>
      </c>
      <c r="D1630" s="284" t="str">
        <f>IF('Data invoice'!M1745=0,"",'Data invoice'!N1745)</f>
        <v/>
      </c>
      <c r="E1630" s="284" t="str">
        <f>IF('Data invoice'!N1745=0,"",'Data invoice'!O1745)</f>
        <v/>
      </c>
      <c r="F1630" s="284" t="str">
        <f>IF('Data invoice'!O1745=0,"",'Data invoice'!P1745)</f>
        <v/>
      </c>
      <c r="G1630" s="284" t="str">
        <f>IF('Data invoice'!P1745=0,"",'Data invoice'!Q1745)</f>
        <v/>
      </c>
      <c r="H1630" s="284" t="str">
        <f>IF('Data invoice'!Q1745=0,"",'Data invoice'!R1745)</f>
        <v/>
      </c>
      <c r="I1630" s="320" t="str">
        <f>IF('Data invoice'!R1745=0,"",'Data invoice'!S1745)</f>
        <v/>
      </c>
      <c r="J1630" s="367" t="str">
        <f>IF('Data invoice'!S1745=0,"",'Data invoice'!T1745)</f>
        <v/>
      </c>
    </row>
    <row r="1631" spans="1:10" ht="15" customHeight="1">
      <c r="A1631" s="284" t="str">
        <f>IF('Data invoice'!J1746=0,"",'Data invoice'!K1746)</f>
        <v/>
      </c>
      <c r="B1631" s="284" t="str">
        <f>IF('Data invoice'!K1746=0,"",'Data invoice'!L1746)</f>
        <v/>
      </c>
      <c r="C1631" s="284" t="str">
        <f>IF('Data invoice'!L1746=0,"",'Data invoice'!M1746)</f>
        <v/>
      </c>
      <c r="D1631" s="284" t="str">
        <f>IF('Data invoice'!M1746=0,"",'Data invoice'!N1746)</f>
        <v/>
      </c>
      <c r="E1631" s="284" t="str">
        <f>IF('Data invoice'!N1746=0,"",'Data invoice'!O1746)</f>
        <v/>
      </c>
      <c r="F1631" s="284" t="str">
        <f>IF('Data invoice'!O1746=0,"",'Data invoice'!P1746)</f>
        <v/>
      </c>
      <c r="G1631" s="284" t="str">
        <f>IF('Data invoice'!P1746=0,"",'Data invoice'!Q1746)</f>
        <v/>
      </c>
      <c r="H1631" s="284" t="str">
        <f>IF('Data invoice'!Q1746=0,"",'Data invoice'!R1746)</f>
        <v/>
      </c>
      <c r="I1631" s="320" t="str">
        <f>IF('Data invoice'!R1746=0,"",'Data invoice'!S1746)</f>
        <v/>
      </c>
      <c r="J1631" s="367" t="str">
        <f>IF('Data invoice'!S1746=0,"",'Data invoice'!T1746)</f>
        <v/>
      </c>
    </row>
    <row r="1632" spans="1:10" ht="15" customHeight="1">
      <c r="A1632" s="284" t="str">
        <f>IF('Data invoice'!J1747=0,"",'Data invoice'!K1747)</f>
        <v/>
      </c>
      <c r="B1632" s="284" t="str">
        <f>IF('Data invoice'!K1747=0,"",'Data invoice'!L1747)</f>
        <v/>
      </c>
      <c r="C1632" s="284" t="str">
        <f>IF('Data invoice'!L1747=0,"",'Data invoice'!M1747)</f>
        <v/>
      </c>
      <c r="D1632" s="284" t="str">
        <f>IF('Data invoice'!M1747=0,"",'Data invoice'!N1747)</f>
        <v/>
      </c>
      <c r="E1632" s="284" t="str">
        <f>IF('Data invoice'!N1747=0,"",'Data invoice'!O1747)</f>
        <v/>
      </c>
      <c r="F1632" s="284" t="str">
        <f>IF('Data invoice'!O1747=0,"",'Data invoice'!P1747)</f>
        <v/>
      </c>
      <c r="G1632" s="284" t="str">
        <f>IF('Data invoice'!P1747=0,"",'Data invoice'!Q1747)</f>
        <v/>
      </c>
      <c r="H1632" s="284" t="str">
        <f>IF('Data invoice'!Q1747=0,"",'Data invoice'!R1747)</f>
        <v/>
      </c>
      <c r="I1632" s="320" t="str">
        <f>IF('Data invoice'!R1747=0,"",'Data invoice'!S1747)</f>
        <v/>
      </c>
      <c r="J1632" s="367" t="str">
        <f>IF('Data invoice'!S1747=0,"",'Data invoice'!T1747)</f>
        <v/>
      </c>
    </row>
    <row r="1633" spans="1:10" ht="15" customHeight="1">
      <c r="A1633" s="284" t="str">
        <f>IF('Data invoice'!J1748=0,"",'Data invoice'!K1748)</f>
        <v/>
      </c>
      <c r="B1633" s="284" t="str">
        <f>IF('Data invoice'!K1748=0,"",'Data invoice'!L1748)</f>
        <v/>
      </c>
      <c r="C1633" s="284" t="str">
        <f>IF('Data invoice'!L1748=0,"",'Data invoice'!M1748)</f>
        <v/>
      </c>
      <c r="D1633" s="284" t="str">
        <f>IF('Data invoice'!M1748=0,"",'Data invoice'!N1748)</f>
        <v/>
      </c>
      <c r="E1633" s="284" t="str">
        <f>IF('Data invoice'!N1748=0,"",'Data invoice'!O1748)</f>
        <v/>
      </c>
      <c r="F1633" s="284" t="str">
        <f>IF('Data invoice'!O1748=0,"",'Data invoice'!P1748)</f>
        <v/>
      </c>
      <c r="G1633" s="284" t="str">
        <f>IF('Data invoice'!P1748=0,"",'Data invoice'!Q1748)</f>
        <v/>
      </c>
      <c r="H1633" s="284" t="str">
        <f>IF('Data invoice'!Q1748=0,"",'Data invoice'!R1748)</f>
        <v/>
      </c>
      <c r="I1633" s="320" t="str">
        <f>IF('Data invoice'!R1748=0,"",'Data invoice'!S1748)</f>
        <v/>
      </c>
      <c r="J1633" s="367" t="str">
        <f>IF('Data invoice'!S1748=0,"",'Data invoice'!T1748)</f>
        <v/>
      </c>
    </row>
    <row r="1634" spans="1:10" ht="15" customHeight="1">
      <c r="A1634" s="284" t="str">
        <f>IF('Data invoice'!J1749=0,"",'Data invoice'!K1749)</f>
        <v/>
      </c>
      <c r="B1634" s="284" t="str">
        <f>IF('Data invoice'!K1749=0,"",'Data invoice'!L1749)</f>
        <v/>
      </c>
      <c r="C1634" s="284" t="str">
        <f>IF('Data invoice'!L1749=0,"",'Data invoice'!M1749)</f>
        <v/>
      </c>
      <c r="D1634" s="284" t="str">
        <f>IF('Data invoice'!M1749=0,"",'Data invoice'!N1749)</f>
        <v/>
      </c>
      <c r="E1634" s="284" t="str">
        <f>IF('Data invoice'!N1749=0,"",'Data invoice'!O1749)</f>
        <v/>
      </c>
      <c r="F1634" s="284" t="str">
        <f>IF('Data invoice'!O1749=0,"",'Data invoice'!P1749)</f>
        <v/>
      </c>
      <c r="G1634" s="284" t="str">
        <f>IF('Data invoice'!P1749=0,"",'Data invoice'!Q1749)</f>
        <v/>
      </c>
      <c r="H1634" s="284" t="str">
        <f>IF('Data invoice'!Q1749=0,"",'Data invoice'!R1749)</f>
        <v/>
      </c>
      <c r="I1634" s="320" t="str">
        <f>IF('Data invoice'!R1749=0,"",'Data invoice'!S1749)</f>
        <v/>
      </c>
      <c r="J1634" s="367" t="str">
        <f>IF('Data invoice'!S1749=0,"",'Data invoice'!T1749)</f>
        <v/>
      </c>
    </row>
    <row r="1635" spans="1:10" ht="15" customHeight="1">
      <c r="A1635" s="284" t="str">
        <f>IF('Data invoice'!J1750=0,"",'Data invoice'!K1750)</f>
        <v/>
      </c>
      <c r="B1635" s="284" t="str">
        <f>IF('Data invoice'!K1750=0,"",'Data invoice'!L1750)</f>
        <v/>
      </c>
      <c r="C1635" s="284" t="str">
        <f>IF('Data invoice'!L1750=0,"",'Data invoice'!M1750)</f>
        <v/>
      </c>
      <c r="D1635" s="284" t="str">
        <f>IF('Data invoice'!M1750=0,"",'Data invoice'!N1750)</f>
        <v/>
      </c>
      <c r="E1635" s="284" t="str">
        <f>IF('Data invoice'!N1750=0,"",'Data invoice'!O1750)</f>
        <v/>
      </c>
      <c r="F1635" s="284" t="str">
        <f>IF('Data invoice'!O1750=0,"",'Data invoice'!P1750)</f>
        <v/>
      </c>
      <c r="G1635" s="284" t="str">
        <f>IF('Data invoice'!P1750=0,"",'Data invoice'!Q1750)</f>
        <v/>
      </c>
      <c r="H1635" s="284" t="str">
        <f>IF('Data invoice'!Q1750=0,"",'Data invoice'!R1750)</f>
        <v/>
      </c>
      <c r="I1635" s="320" t="str">
        <f>IF('Data invoice'!R1750=0,"",'Data invoice'!S1750)</f>
        <v/>
      </c>
      <c r="J1635" s="367" t="str">
        <f>IF('Data invoice'!S1750=0,"",'Data invoice'!T1750)</f>
        <v/>
      </c>
    </row>
    <row r="1636" spans="1:10" ht="15" customHeight="1">
      <c r="A1636" s="284" t="str">
        <f>IF('Data invoice'!J1751=0,"",'Data invoice'!K1751)</f>
        <v/>
      </c>
      <c r="B1636" s="284" t="str">
        <f>IF('Data invoice'!K1751=0,"",'Data invoice'!L1751)</f>
        <v/>
      </c>
      <c r="C1636" s="284" t="str">
        <f>IF('Data invoice'!L1751=0,"",'Data invoice'!M1751)</f>
        <v/>
      </c>
      <c r="D1636" s="284" t="str">
        <f>IF('Data invoice'!M1751=0,"",'Data invoice'!N1751)</f>
        <v/>
      </c>
      <c r="E1636" s="284" t="str">
        <f>IF('Data invoice'!N1751=0,"",'Data invoice'!O1751)</f>
        <v/>
      </c>
      <c r="F1636" s="284" t="str">
        <f>IF('Data invoice'!O1751=0,"",'Data invoice'!P1751)</f>
        <v/>
      </c>
      <c r="G1636" s="284" t="str">
        <f>IF('Data invoice'!P1751=0,"",'Data invoice'!Q1751)</f>
        <v/>
      </c>
      <c r="H1636" s="284" t="str">
        <f>IF('Data invoice'!Q1751=0,"",'Data invoice'!R1751)</f>
        <v/>
      </c>
      <c r="I1636" s="320" t="str">
        <f>IF('Data invoice'!R1751=0,"",'Data invoice'!S1751)</f>
        <v/>
      </c>
      <c r="J1636" s="367" t="str">
        <f>IF('Data invoice'!S1751=0,"",'Data invoice'!T1751)</f>
        <v/>
      </c>
    </row>
    <row r="1637" spans="1:10" ht="15" customHeight="1">
      <c r="A1637" s="284" t="str">
        <f>IF('Data invoice'!J1752=0,"",'Data invoice'!K1752)</f>
        <v/>
      </c>
      <c r="B1637" s="284" t="str">
        <f>IF('Data invoice'!K1752=0,"",'Data invoice'!L1752)</f>
        <v/>
      </c>
      <c r="C1637" s="284" t="str">
        <f>IF('Data invoice'!L1752=0,"",'Data invoice'!M1752)</f>
        <v/>
      </c>
      <c r="D1637" s="284" t="str">
        <f>IF('Data invoice'!M1752=0,"",'Data invoice'!N1752)</f>
        <v/>
      </c>
      <c r="E1637" s="284" t="str">
        <f>IF('Data invoice'!N1752=0,"",'Data invoice'!O1752)</f>
        <v/>
      </c>
      <c r="F1637" s="284" t="str">
        <f>IF('Data invoice'!O1752=0,"",'Data invoice'!P1752)</f>
        <v/>
      </c>
      <c r="G1637" s="284" t="str">
        <f>IF('Data invoice'!P1752=0,"",'Data invoice'!Q1752)</f>
        <v/>
      </c>
      <c r="H1637" s="284" t="str">
        <f>IF('Data invoice'!Q1752=0,"",'Data invoice'!R1752)</f>
        <v/>
      </c>
      <c r="I1637" s="320" t="str">
        <f>IF('Data invoice'!R1752=0,"",'Data invoice'!S1752)</f>
        <v/>
      </c>
      <c r="J1637" s="367" t="str">
        <f>IF('Data invoice'!S1752=0,"",'Data invoice'!T1752)</f>
        <v/>
      </c>
    </row>
    <row r="1638" spans="1:10" ht="15" customHeight="1">
      <c r="A1638" s="284" t="str">
        <f>IF('Data invoice'!J1753=0,"",'Data invoice'!K1753)</f>
        <v/>
      </c>
      <c r="B1638" s="284" t="str">
        <f>IF('Data invoice'!K1753=0,"",'Data invoice'!L1753)</f>
        <v/>
      </c>
      <c r="C1638" s="284" t="str">
        <f>IF('Data invoice'!L1753=0,"",'Data invoice'!M1753)</f>
        <v/>
      </c>
      <c r="D1638" s="284" t="str">
        <f>IF('Data invoice'!M1753=0,"",'Data invoice'!N1753)</f>
        <v/>
      </c>
      <c r="E1638" s="284" t="str">
        <f>IF('Data invoice'!N1753=0,"",'Data invoice'!O1753)</f>
        <v/>
      </c>
      <c r="F1638" s="284" t="str">
        <f>IF('Data invoice'!O1753=0,"",'Data invoice'!P1753)</f>
        <v/>
      </c>
      <c r="G1638" s="284" t="str">
        <f>IF('Data invoice'!P1753=0,"",'Data invoice'!Q1753)</f>
        <v/>
      </c>
      <c r="H1638" s="284" t="str">
        <f>IF('Data invoice'!Q1753=0,"",'Data invoice'!R1753)</f>
        <v/>
      </c>
      <c r="I1638" s="320" t="str">
        <f>IF('Data invoice'!R1753=0,"",'Data invoice'!S1753)</f>
        <v/>
      </c>
      <c r="J1638" s="367" t="str">
        <f>IF('Data invoice'!S1753=0,"",'Data invoice'!T1753)</f>
        <v/>
      </c>
    </row>
    <row r="1639" spans="1:10" ht="15" customHeight="1">
      <c r="A1639" s="284" t="str">
        <f>IF('Data invoice'!J1754=0,"",'Data invoice'!K1754)</f>
        <v/>
      </c>
      <c r="B1639" s="284" t="str">
        <f>IF('Data invoice'!K1754=0,"",'Data invoice'!L1754)</f>
        <v/>
      </c>
      <c r="C1639" s="284" t="str">
        <f>IF('Data invoice'!L1754=0,"",'Data invoice'!M1754)</f>
        <v/>
      </c>
      <c r="D1639" s="284" t="str">
        <f>IF('Data invoice'!M1754=0,"",'Data invoice'!N1754)</f>
        <v/>
      </c>
      <c r="E1639" s="284" t="str">
        <f>IF('Data invoice'!N1754=0,"",'Data invoice'!O1754)</f>
        <v/>
      </c>
      <c r="F1639" s="284" t="str">
        <f>IF('Data invoice'!O1754=0,"",'Data invoice'!P1754)</f>
        <v/>
      </c>
      <c r="G1639" s="284" t="str">
        <f>IF('Data invoice'!P1754=0,"",'Data invoice'!Q1754)</f>
        <v/>
      </c>
      <c r="H1639" s="284" t="str">
        <f>IF('Data invoice'!Q1754=0,"",'Data invoice'!R1754)</f>
        <v/>
      </c>
      <c r="I1639" s="320" t="str">
        <f>IF('Data invoice'!R1754=0,"",'Data invoice'!S1754)</f>
        <v/>
      </c>
      <c r="J1639" s="367" t="str">
        <f>IF('Data invoice'!S1754=0,"",'Data invoice'!T1754)</f>
        <v/>
      </c>
    </row>
    <row r="1640" spans="1:10" ht="15" customHeight="1">
      <c r="A1640" s="284" t="str">
        <f>IF('Data invoice'!J1755=0,"",'Data invoice'!K1755)</f>
        <v/>
      </c>
      <c r="B1640" s="284" t="str">
        <f>IF('Data invoice'!K1755=0,"",'Data invoice'!L1755)</f>
        <v/>
      </c>
      <c r="C1640" s="284" t="str">
        <f>IF('Data invoice'!L1755=0,"",'Data invoice'!M1755)</f>
        <v/>
      </c>
      <c r="D1640" s="284" t="str">
        <f>IF('Data invoice'!M1755=0,"",'Data invoice'!N1755)</f>
        <v/>
      </c>
      <c r="E1640" s="284" t="str">
        <f>IF('Data invoice'!N1755=0,"",'Data invoice'!O1755)</f>
        <v/>
      </c>
      <c r="F1640" s="284" t="str">
        <f>IF('Data invoice'!O1755=0,"",'Data invoice'!P1755)</f>
        <v/>
      </c>
      <c r="G1640" s="284" t="str">
        <f>IF('Data invoice'!P1755=0,"",'Data invoice'!Q1755)</f>
        <v/>
      </c>
      <c r="H1640" s="284" t="str">
        <f>IF('Data invoice'!Q1755=0,"",'Data invoice'!R1755)</f>
        <v/>
      </c>
      <c r="I1640" s="320" t="str">
        <f>IF('Data invoice'!R1755=0,"",'Data invoice'!S1755)</f>
        <v/>
      </c>
      <c r="J1640" s="367" t="str">
        <f>IF('Data invoice'!S1755=0,"",'Data invoice'!T1755)</f>
        <v/>
      </c>
    </row>
    <row r="1641" spans="1:10" ht="15" customHeight="1">
      <c r="A1641" s="284" t="str">
        <f>IF('Data invoice'!J1756=0,"",'Data invoice'!K1756)</f>
        <v/>
      </c>
      <c r="B1641" s="284" t="str">
        <f>IF('Data invoice'!K1756=0,"",'Data invoice'!L1756)</f>
        <v/>
      </c>
      <c r="C1641" s="284" t="str">
        <f>IF('Data invoice'!L1756=0,"",'Data invoice'!M1756)</f>
        <v/>
      </c>
      <c r="D1641" s="284" t="str">
        <f>IF('Data invoice'!M1756=0,"",'Data invoice'!N1756)</f>
        <v/>
      </c>
      <c r="E1641" s="284" t="str">
        <f>IF('Data invoice'!N1756=0,"",'Data invoice'!O1756)</f>
        <v/>
      </c>
      <c r="F1641" s="284" t="str">
        <f>IF('Data invoice'!O1756=0,"",'Data invoice'!P1756)</f>
        <v/>
      </c>
      <c r="G1641" s="284" t="str">
        <f>IF('Data invoice'!P1756=0,"",'Data invoice'!Q1756)</f>
        <v/>
      </c>
      <c r="H1641" s="284" t="str">
        <f>IF('Data invoice'!Q1756=0,"",'Data invoice'!R1756)</f>
        <v/>
      </c>
      <c r="I1641" s="320" t="str">
        <f>IF('Data invoice'!R1756=0,"",'Data invoice'!S1756)</f>
        <v/>
      </c>
      <c r="J1641" s="367" t="str">
        <f>IF('Data invoice'!S1756=0,"",'Data invoice'!T1756)</f>
        <v/>
      </c>
    </row>
    <row r="1642" spans="1:10" ht="15" customHeight="1">
      <c r="A1642" s="284" t="str">
        <f>IF('Data invoice'!J1757=0,"",'Data invoice'!K1757)</f>
        <v/>
      </c>
      <c r="B1642" s="284" t="str">
        <f>IF('Data invoice'!K1757=0,"",'Data invoice'!L1757)</f>
        <v/>
      </c>
      <c r="C1642" s="284" t="str">
        <f>IF('Data invoice'!L1757=0,"",'Data invoice'!M1757)</f>
        <v/>
      </c>
      <c r="D1642" s="284" t="str">
        <f>IF('Data invoice'!M1757=0,"",'Data invoice'!N1757)</f>
        <v/>
      </c>
      <c r="E1642" s="284" t="str">
        <f>IF('Data invoice'!N1757=0,"",'Data invoice'!O1757)</f>
        <v/>
      </c>
      <c r="F1642" s="284" t="str">
        <f>IF('Data invoice'!O1757=0,"",'Data invoice'!P1757)</f>
        <v/>
      </c>
      <c r="G1642" s="284" t="str">
        <f>IF('Data invoice'!P1757=0,"",'Data invoice'!Q1757)</f>
        <v/>
      </c>
      <c r="H1642" s="284" t="str">
        <f>IF('Data invoice'!Q1757=0,"",'Data invoice'!R1757)</f>
        <v/>
      </c>
      <c r="I1642" s="320" t="str">
        <f>IF('Data invoice'!R1757=0,"",'Data invoice'!S1757)</f>
        <v/>
      </c>
      <c r="J1642" s="367" t="str">
        <f>IF('Data invoice'!S1757=0,"",'Data invoice'!T1757)</f>
        <v/>
      </c>
    </row>
    <row r="1643" spans="1:10" ht="15" customHeight="1">
      <c r="A1643" s="284" t="str">
        <f>IF('Data invoice'!J1758=0,"",'Data invoice'!K1758)</f>
        <v/>
      </c>
      <c r="B1643" s="284" t="str">
        <f>IF('Data invoice'!K1758=0,"",'Data invoice'!L1758)</f>
        <v/>
      </c>
      <c r="C1643" s="284" t="str">
        <f>IF('Data invoice'!L1758=0,"",'Data invoice'!M1758)</f>
        <v/>
      </c>
      <c r="D1643" s="284" t="str">
        <f>IF('Data invoice'!M1758=0,"",'Data invoice'!N1758)</f>
        <v/>
      </c>
      <c r="E1643" s="284" t="str">
        <f>IF('Data invoice'!N1758=0,"",'Data invoice'!O1758)</f>
        <v/>
      </c>
      <c r="F1643" s="284" t="str">
        <f>IF('Data invoice'!O1758=0,"",'Data invoice'!P1758)</f>
        <v/>
      </c>
      <c r="G1643" s="284" t="str">
        <f>IF('Data invoice'!P1758=0,"",'Data invoice'!Q1758)</f>
        <v/>
      </c>
      <c r="H1643" s="284" t="str">
        <f>IF('Data invoice'!Q1758=0,"",'Data invoice'!R1758)</f>
        <v/>
      </c>
      <c r="I1643" s="320" t="str">
        <f>IF('Data invoice'!R1758=0,"",'Data invoice'!S1758)</f>
        <v/>
      </c>
      <c r="J1643" s="367" t="str">
        <f>IF('Data invoice'!S1758=0,"",'Data invoice'!T1758)</f>
        <v/>
      </c>
    </row>
    <row r="1644" spans="1:10" ht="15" customHeight="1">
      <c r="A1644" s="284" t="str">
        <f>IF('Data invoice'!J1759=0,"",'Data invoice'!K1759)</f>
        <v/>
      </c>
      <c r="B1644" s="284" t="str">
        <f>IF('Data invoice'!K1759=0,"",'Data invoice'!L1759)</f>
        <v/>
      </c>
      <c r="C1644" s="284" t="str">
        <f>IF('Data invoice'!L1759=0,"",'Data invoice'!M1759)</f>
        <v/>
      </c>
      <c r="D1644" s="284" t="str">
        <f>IF('Data invoice'!M1759=0,"",'Data invoice'!N1759)</f>
        <v/>
      </c>
      <c r="E1644" s="284" t="str">
        <f>IF('Data invoice'!N1759=0,"",'Data invoice'!O1759)</f>
        <v/>
      </c>
      <c r="F1644" s="284" t="str">
        <f>IF('Data invoice'!O1759=0,"",'Data invoice'!P1759)</f>
        <v/>
      </c>
      <c r="G1644" s="284" t="str">
        <f>IF('Data invoice'!P1759=0,"",'Data invoice'!Q1759)</f>
        <v/>
      </c>
      <c r="H1644" s="284" t="str">
        <f>IF('Data invoice'!Q1759=0,"",'Data invoice'!R1759)</f>
        <v/>
      </c>
      <c r="I1644" s="320" t="str">
        <f>IF('Data invoice'!R1759=0,"",'Data invoice'!S1759)</f>
        <v/>
      </c>
      <c r="J1644" s="367" t="str">
        <f>IF('Data invoice'!S1759=0,"",'Data invoice'!T1759)</f>
        <v/>
      </c>
    </row>
    <row r="1645" spans="1:10" ht="15" customHeight="1">
      <c r="A1645" s="284" t="str">
        <f>IF('Data invoice'!J1760=0,"",'Data invoice'!K1760)</f>
        <v/>
      </c>
      <c r="B1645" s="284" t="str">
        <f>IF('Data invoice'!K1760=0,"",'Data invoice'!L1760)</f>
        <v/>
      </c>
      <c r="C1645" s="284" t="str">
        <f>IF('Data invoice'!L1760=0,"",'Data invoice'!M1760)</f>
        <v/>
      </c>
      <c r="D1645" s="284" t="str">
        <f>IF('Data invoice'!M1760=0,"",'Data invoice'!N1760)</f>
        <v/>
      </c>
      <c r="E1645" s="284" t="str">
        <f>IF('Data invoice'!N1760=0,"",'Data invoice'!O1760)</f>
        <v/>
      </c>
      <c r="F1645" s="284" t="str">
        <f>IF('Data invoice'!O1760=0,"",'Data invoice'!P1760)</f>
        <v/>
      </c>
      <c r="G1645" s="284" t="str">
        <f>IF('Data invoice'!P1760=0,"",'Data invoice'!Q1760)</f>
        <v/>
      </c>
      <c r="H1645" s="284" t="str">
        <f>IF('Data invoice'!Q1760=0,"",'Data invoice'!R1760)</f>
        <v/>
      </c>
      <c r="I1645" s="320" t="str">
        <f>IF('Data invoice'!R1760=0,"",'Data invoice'!S1760)</f>
        <v/>
      </c>
      <c r="J1645" s="367" t="str">
        <f>IF('Data invoice'!S1760=0,"",'Data invoice'!T1760)</f>
        <v/>
      </c>
    </row>
    <row r="1646" spans="1:10" ht="15" customHeight="1">
      <c r="A1646" s="284" t="str">
        <f>IF('Data invoice'!J1761=0,"",'Data invoice'!K1761)</f>
        <v/>
      </c>
      <c r="B1646" s="284" t="str">
        <f>IF('Data invoice'!K1761=0,"",'Data invoice'!L1761)</f>
        <v/>
      </c>
      <c r="C1646" s="284" t="str">
        <f>IF('Data invoice'!L1761=0,"",'Data invoice'!M1761)</f>
        <v/>
      </c>
      <c r="D1646" s="284" t="str">
        <f>IF('Data invoice'!M1761=0,"",'Data invoice'!N1761)</f>
        <v/>
      </c>
      <c r="E1646" s="284" t="str">
        <f>IF('Data invoice'!N1761=0,"",'Data invoice'!O1761)</f>
        <v/>
      </c>
      <c r="F1646" s="284" t="str">
        <f>IF('Data invoice'!O1761=0,"",'Data invoice'!P1761)</f>
        <v/>
      </c>
      <c r="G1646" s="284" t="str">
        <f>IF('Data invoice'!P1761=0,"",'Data invoice'!Q1761)</f>
        <v/>
      </c>
      <c r="H1646" s="284" t="str">
        <f>IF('Data invoice'!Q1761=0,"",'Data invoice'!R1761)</f>
        <v/>
      </c>
      <c r="I1646" s="320" t="str">
        <f>IF('Data invoice'!R1761=0,"",'Data invoice'!S1761)</f>
        <v/>
      </c>
      <c r="J1646" s="367" t="str">
        <f>IF('Data invoice'!S1761=0,"",'Data invoice'!T1761)</f>
        <v/>
      </c>
    </row>
    <row r="1647" spans="1:10" ht="15" customHeight="1">
      <c r="A1647" s="284" t="str">
        <f>IF('Data invoice'!J1762=0,"",'Data invoice'!K1762)</f>
        <v/>
      </c>
      <c r="B1647" s="284" t="str">
        <f>IF('Data invoice'!K1762=0,"",'Data invoice'!L1762)</f>
        <v/>
      </c>
      <c r="C1647" s="284" t="str">
        <f>IF('Data invoice'!L1762=0,"",'Data invoice'!M1762)</f>
        <v/>
      </c>
      <c r="D1647" s="284" t="str">
        <f>IF('Data invoice'!M1762=0,"",'Data invoice'!N1762)</f>
        <v/>
      </c>
      <c r="E1647" s="284" t="str">
        <f>IF('Data invoice'!N1762=0,"",'Data invoice'!O1762)</f>
        <v/>
      </c>
      <c r="F1647" s="284" t="str">
        <f>IF('Data invoice'!O1762=0,"",'Data invoice'!P1762)</f>
        <v/>
      </c>
      <c r="G1647" s="284" t="str">
        <f>IF('Data invoice'!P1762=0,"",'Data invoice'!Q1762)</f>
        <v/>
      </c>
      <c r="H1647" s="284" t="str">
        <f>IF('Data invoice'!Q1762=0,"",'Data invoice'!R1762)</f>
        <v/>
      </c>
      <c r="I1647" s="320" t="str">
        <f>IF('Data invoice'!R1762=0,"",'Data invoice'!S1762)</f>
        <v/>
      </c>
      <c r="J1647" s="367" t="str">
        <f>IF('Data invoice'!S1762=0,"",'Data invoice'!T1762)</f>
        <v/>
      </c>
    </row>
    <row r="1648" spans="1:10" ht="15" customHeight="1">
      <c r="A1648" s="284" t="str">
        <f>IF('Data invoice'!J1763=0,"",'Data invoice'!K1763)</f>
        <v/>
      </c>
      <c r="B1648" s="284" t="str">
        <f>IF('Data invoice'!K1763=0,"",'Data invoice'!L1763)</f>
        <v/>
      </c>
      <c r="C1648" s="284" t="str">
        <f>IF('Data invoice'!L1763=0,"",'Data invoice'!M1763)</f>
        <v/>
      </c>
      <c r="D1648" s="284" t="str">
        <f>IF('Data invoice'!M1763=0,"",'Data invoice'!N1763)</f>
        <v/>
      </c>
      <c r="E1648" s="284" t="str">
        <f>IF('Data invoice'!N1763=0,"",'Data invoice'!O1763)</f>
        <v/>
      </c>
      <c r="F1648" s="284" t="str">
        <f>IF('Data invoice'!O1763=0,"",'Data invoice'!P1763)</f>
        <v/>
      </c>
      <c r="G1648" s="284" t="str">
        <f>IF('Data invoice'!P1763=0,"",'Data invoice'!Q1763)</f>
        <v/>
      </c>
      <c r="H1648" s="284" t="str">
        <f>IF('Data invoice'!Q1763=0,"",'Data invoice'!R1763)</f>
        <v/>
      </c>
      <c r="I1648" s="320" t="str">
        <f>IF('Data invoice'!R1763=0,"",'Data invoice'!S1763)</f>
        <v/>
      </c>
      <c r="J1648" s="367" t="str">
        <f>IF('Data invoice'!S1763=0,"",'Data invoice'!T1763)</f>
        <v/>
      </c>
    </row>
    <row r="1649" spans="1:10" ht="15" customHeight="1">
      <c r="A1649" s="284" t="str">
        <f>IF('Data invoice'!J1764=0,"",'Data invoice'!K1764)</f>
        <v/>
      </c>
      <c r="B1649" s="284" t="str">
        <f>IF('Data invoice'!K1764=0,"",'Data invoice'!L1764)</f>
        <v/>
      </c>
      <c r="C1649" s="284" t="str">
        <f>IF('Data invoice'!L1764=0,"",'Data invoice'!M1764)</f>
        <v/>
      </c>
      <c r="D1649" s="284" t="str">
        <f>IF('Data invoice'!M1764=0,"",'Data invoice'!N1764)</f>
        <v/>
      </c>
      <c r="E1649" s="284" t="str">
        <f>IF('Data invoice'!N1764=0,"",'Data invoice'!O1764)</f>
        <v/>
      </c>
      <c r="F1649" s="284" t="str">
        <f>IF('Data invoice'!O1764=0,"",'Data invoice'!P1764)</f>
        <v/>
      </c>
      <c r="G1649" s="284" t="str">
        <f>IF('Data invoice'!P1764=0,"",'Data invoice'!Q1764)</f>
        <v/>
      </c>
      <c r="H1649" s="284" t="str">
        <f>IF('Data invoice'!Q1764=0,"",'Data invoice'!R1764)</f>
        <v/>
      </c>
      <c r="I1649" s="320" t="str">
        <f>IF('Data invoice'!R1764=0,"",'Data invoice'!S1764)</f>
        <v/>
      </c>
      <c r="J1649" s="367" t="str">
        <f>IF('Data invoice'!S1764=0,"",'Data invoice'!T1764)</f>
        <v/>
      </c>
    </row>
    <row r="1650" spans="1:10" ht="15" customHeight="1">
      <c r="A1650" s="284" t="str">
        <f>IF('Data invoice'!J1765=0,"",'Data invoice'!K1765)</f>
        <v/>
      </c>
      <c r="B1650" s="284" t="str">
        <f>IF('Data invoice'!K1765=0,"",'Data invoice'!L1765)</f>
        <v/>
      </c>
      <c r="C1650" s="284" t="str">
        <f>IF('Data invoice'!L1765=0,"",'Data invoice'!M1765)</f>
        <v/>
      </c>
      <c r="D1650" s="284" t="str">
        <f>IF('Data invoice'!M1765=0,"",'Data invoice'!N1765)</f>
        <v/>
      </c>
      <c r="E1650" s="284" t="str">
        <f>IF('Data invoice'!N1765=0,"",'Data invoice'!O1765)</f>
        <v/>
      </c>
      <c r="F1650" s="284" t="str">
        <f>IF('Data invoice'!O1765=0,"",'Data invoice'!P1765)</f>
        <v/>
      </c>
      <c r="G1650" s="284" t="str">
        <f>IF('Data invoice'!P1765=0,"",'Data invoice'!Q1765)</f>
        <v/>
      </c>
      <c r="H1650" s="284" t="str">
        <f>IF('Data invoice'!Q1765=0,"",'Data invoice'!R1765)</f>
        <v/>
      </c>
      <c r="I1650" s="320" t="str">
        <f>IF('Data invoice'!R1765=0,"",'Data invoice'!S1765)</f>
        <v/>
      </c>
      <c r="J1650" s="367" t="str">
        <f>IF('Data invoice'!S1765=0,"",'Data invoice'!T1765)</f>
        <v/>
      </c>
    </row>
    <row r="1651" spans="1:10" ht="15" customHeight="1">
      <c r="A1651" s="284" t="str">
        <f>IF('Data invoice'!J1766=0,"",'Data invoice'!K1766)</f>
        <v/>
      </c>
      <c r="B1651" s="284" t="str">
        <f>IF('Data invoice'!K1766=0,"",'Data invoice'!L1766)</f>
        <v/>
      </c>
      <c r="C1651" s="284" t="str">
        <f>IF('Data invoice'!L1766=0,"",'Data invoice'!M1766)</f>
        <v/>
      </c>
      <c r="D1651" s="284" t="str">
        <f>IF('Data invoice'!M1766=0,"",'Data invoice'!N1766)</f>
        <v/>
      </c>
      <c r="E1651" s="284" t="str">
        <f>IF('Data invoice'!N1766=0,"",'Data invoice'!O1766)</f>
        <v/>
      </c>
      <c r="F1651" s="284" t="str">
        <f>IF('Data invoice'!O1766=0,"",'Data invoice'!P1766)</f>
        <v/>
      </c>
      <c r="G1651" s="284" t="str">
        <f>IF('Data invoice'!P1766=0,"",'Data invoice'!Q1766)</f>
        <v/>
      </c>
      <c r="H1651" s="284" t="str">
        <f>IF('Data invoice'!Q1766=0,"",'Data invoice'!R1766)</f>
        <v/>
      </c>
      <c r="I1651" s="320" t="str">
        <f>IF('Data invoice'!R1766=0,"",'Data invoice'!S1766)</f>
        <v/>
      </c>
      <c r="J1651" s="367" t="str">
        <f>IF('Data invoice'!S1766=0,"",'Data invoice'!T1766)</f>
        <v/>
      </c>
    </row>
    <row r="1652" spans="1:10" ht="15" customHeight="1">
      <c r="A1652" s="284" t="str">
        <f>IF('Data invoice'!J1767=0,"",'Data invoice'!K1767)</f>
        <v/>
      </c>
      <c r="B1652" s="284" t="str">
        <f>IF('Data invoice'!K1767=0,"",'Data invoice'!L1767)</f>
        <v/>
      </c>
      <c r="C1652" s="284" t="str">
        <f>IF('Data invoice'!L1767=0,"",'Data invoice'!M1767)</f>
        <v/>
      </c>
      <c r="D1652" s="284" t="str">
        <f>IF('Data invoice'!M1767=0,"",'Data invoice'!N1767)</f>
        <v/>
      </c>
      <c r="E1652" s="284" t="str">
        <f>IF('Data invoice'!N1767=0,"",'Data invoice'!O1767)</f>
        <v/>
      </c>
      <c r="F1652" s="284" t="str">
        <f>IF('Data invoice'!O1767=0,"",'Data invoice'!P1767)</f>
        <v/>
      </c>
      <c r="G1652" s="284" t="str">
        <f>IF('Data invoice'!P1767=0,"",'Data invoice'!Q1767)</f>
        <v/>
      </c>
      <c r="H1652" s="284" t="str">
        <f>IF('Data invoice'!Q1767=0,"",'Data invoice'!R1767)</f>
        <v/>
      </c>
      <c r="I1652" s="320" t="str">
        <f>IF('Data invoice'!R1767=0,"",'Data invoice'!S1767)</f>
        <v/>
      </c>
      <c r="J1652" s="367" t="str">
        <f>IF('Data invoice'!S1767=0,"",'Data invoice'!T1767)</f>
        <v/>
      </c>
    </row>
    <row r="1653" spans="1:10" ht="15" customHeight="1">
      <c r="A1653" s="284" t="str">
        <f>IF('Data invoice'!J1768=0,"",'Data invoice'!K1768)</f>
        <v/>
      </c>
      <c r="B1653" s="284" t="str">
        <f>IF('Data invoice'!K1768=0,"",'Data invoice'!L1768)</f>
        <v/>
      </c>
      <c r="C1653" s="284" t="str">
        <f>IF('Data invoice'!L1768=0,"",'Data invoice'!M1768)</f>
        <v/>
      </c>
      <c r="D1653" s="284" t="str">
        <f>IF('Data invoice'!M1768=0,"",'Data invoice'!N1768)</f>
        <v/>
      </c>
      <c r="E1653" s="284" t="str">
        <f>IF('Data invoice'!N1768=0,"",'Data invoice'!O1768)</f>
        <v/>
      </c>
      <c r="F1653" s="284" t="str">
        <f>IF('Data invoice'!O1768=0,"",'Data invoice'!P1768)</f>
        <v/>
      </c>
      <c r="G1653" s="284" t="str">
        <f>IF('Data invoice'!P1768=0,"",'Data invoice'!Q1768)</f>
        <v/>
      </c>
      <c r="H1653" s="284" t="str">
        <f>IF('Data invoice'!Q1768=0,"",'Data invoice'!R1768)</f>
        <v/>
      </c>
      <c r="I1653" s="320" t="str">
        <f>IF('Data invoice'!R1768=0,"",'Data invoice'!S1768)</f>
        <v/>
      </c>
      <c r="J1653" s="367" t="str">
        <f>IF('Data invoice'!S1768=0,"",'Data invoice'!T1768)</f>
        <v/>
      </c>
    </row>
    <row r="1654" spans="1:10" ht="15" customHeight="1">
      <c r="A1654" s="284" t="str">
        <f>IF('Data invoice'!J1769=0,"",'Data invoice'!K1769)</f>
        <v/>
      </c>
      <c r="B1654" s="284" t="str">
        <f>IF('Data invoice'!K1769=0,"",'Data invoice'!L1769)</f>
        <v/>
      </c>
      <c r="C1654" s="284" t="str">
        <f>IF('Data invoice'!L1769=0,"",'Data invoice'!M1769)</f>
        <v/>
      </c>
      <c r="D1654" s="284" t="str">
        <f>IF('Data invoice'!M1769=0,"",'Data invoice'!N1769)</f>
        <v/>
      </c>
      <c r="E1654" s="284" t="str">
        <f>IF('Data invoice'!N1769=0,"",'Data invoice'!O1769)</f>
        <v/>
      </c>
      <c r="F1654" s="284" t="str">
        <f>IF('Data invoice'!O1769=0,"",'Data invoice'!P1769)</f>
        <v/>
      </c>
      <c r="G1654" s="284" t="str">
        <f>IF('Data invoice'!P1769=0,"",'Data invoice'!Q1769)</f>
        <v/>
      </c>
      <c r="H1654" s="284" t="str">
        <f>IF('Data invoice'!Q1769=0,"",'Data invoice'!R1769)</f>
        <v/>
      </c>
      <c r="I1654" s="320" t="str">
        <f>IF('Data invoice'!R1769=0,"",'Data invoice'!S1769)</f>
        <v/>
      </c>
      <c r="J1654" s="367" t="str">
        <f>IF('Data invoice'!S1769=0,"",'Data invoice'!T1769)</f>
        <v/>
      </c>
    </row>
    <row r="1655" spans="1:10" ht="15" customHeight="1">
      <c r="A1655" s="284" t="str">
        <f>IF('Data invoice'!J1770=0,"",'Data invoice'!K1770)</f>
        <v/>
      </c>
      <c r="B1655" s="284" t="str">
        <f>IF('Data invoice'!K1770=0,"",'Data invoice'!L1770)</f>
        <v/>
      </c>
      <c r="C1655" s="284" t="str">
        <f>IF('Data invoice'!L1770=0,"",'Data invoice'!M1770)</f>
        <v/>
      </c>
      <c r="D1655" s="284" t="str">
        <f>IF('Data invoice'!M1770=0,"",'Data invoice'!N1770)</f>
        <v/>
      </c>
      <c r="E1655" s="284" t="str">
        <f>IF('Data invoice'!N1770=0,"",'Data invoice'!O1770)</f>
        <v/>
      </c>
      <c r="F1655" s="284" t="str">
        <f>IF('Data invoice'!O1770=0,"",'Data invoice'!P1770)</f>
        <v/>
      </c>
      <c r="G1655" s="284" t="str">
        <f>IF('Data invoice'!P1770=0,"",'Data invoice'!Q1770)</f>
        <v/>
      </c>
      <c r="H1655" s="284" t="str">
        <f>IF('Data invoice'!Q1770=0,"",'Data invoice'!R1770)</f>
        <v/>
      </c>
      <c r="I1655" s="320" t="str">
        <f>IF('Data invoice'!R1770=0,"",'Data invoice'!S1770)</f>
        <v/>
      </c>
      <c r="J1655" s="367" t="str">
        <f>IF('Data invoice'!S1770=0,"",'Data invoice'!T1770)</f>
        <v/>
      </c>
    </row>
    <row r="1656" spans="1:10" ht="15" customHeight="1">
      <c r="A1656" s="284" t="str">
        <f>IF('Data invoice'!J1771=0,"",'Data invoice'!K1771)</f>
        <v/>
      </c>
      <c r="B1656" s="284" t="str">
        <f>IF('Data invoice'!K1771=0,"",'Data invoice'!L1771)</f>
        <v/>
      </c>
      <c r="C1656" s="284" t="str">
        <f>IF('Data invoice'!L1771=0,"",'Data invoice'!M1771)</f>
        <v/>
      </c>
      <c r="D1656" s="284" t="str">
        <f>IF('Data invoice'!M1771=0,"",'Data invoice'!N1771)</f>
        <v/>
      </c>
      <c r="E1656" s="284" t="str">
        <f>IF('Data invoice'!N1771=0,"",'Data invoice'!O1771)</f>
        <v/>
      </c>
      <c r="F1656" s="284" t="str">
        <f>IF('Data invoice'!O1771=0,"",'Data invoice'!P1771)</f>
        <v/>
      </c>
      <c r="G1656" s="284" t="str">
        <f>IF('Data invoice'!P1771=0,"",'Data invoice'!Q1771)</f>
        <v/>
      </c>
      <c r="H1656" s="284" t="str">
        <f>IF('Data invoice'!Q1771=0,"",'Data invoice'!R1771)</f>
        <v/>
      </c>
      <c r="I1656" s="320" t="str">
        <f>IF('Data invoice'!R1771=0,"",'Data invoice'!S1771)</f>
        <v/>
      </c>
      <c r="J1656" s="367" t="str">
        <f>IF('Data invoice'!S1771=0,"",'Data invoice'!T1771)</f>
        <v/>
      </c>
    </row>
    <row r="1657" spans="1:10" ht="15" customHeight="1">
      <c r="A1657" s="284" t="str">
        <f>IF('Data invoice'!J1772=0,"",'Data invoice'!K1772)</f>
        <v/>
      </c>
      <c r="B1657" s="284" t="str">
        <f>IF('Data invoice'!K1772=0,"",'Data invoice'!L1772)</f>
        <v/>
      </c>
      <c r="C1657" s="284" t="str">
        <f>IF('Data invoice'!L1772=0,"",'Data invoice'!M1772)</f>
        <v/>
      </c>
      <c r="D1657" s="284" t="str">
        <f>IF('Data invoice'!M1772=0,"",'Data invoice'!N1772)</f>
        <v/>
      </c>
      <c r="E1657" s="284" t="str">
        <f>IF('Data invoice'!N1772=0,"",'Data invoice'!O1772)</f>
        <v/>
      </c>
      <c r="F1657" s="284" t="str">
        <f>IF('Data invoice'!O1772=0,"",'Data invoice'!P1772)</f>
        <v/>
      </c>
      <c r="G1657" s="284" t="str">
        <f>IF('Data invoice'!P1772=0,"",'Data invoice'!Q1772)</f>
        <v/>
      </c>
      <c r="H1657" s="284" t="str">
        <f>IF('Data invoice'!Q1772=0,"",'Data invoice'!R1772)</f>
        <v/>
      </c>
      <c r="I1657" s="320" t="str">
        <f>IF('Data invoice'!R1772=0,"",'Data invoice'!S1772)</f>
        <v/>
      </c>
      <c r="J1657" s="367" t="str">
        <f>IF('Data invoice'!S1772=0,"",'Data invoice'!T1772)</f>
        <v/>
      </c>
    </row>
    <row r="1658" spans="1:10" ht="15" customHeight="1">
      <c r="A1658" s="284" t="str">
        <f>IF('Data invoice'!J1773=0,"",'Data invoice'!K1773)</f>
        <v/>
      </c>
      <c r="B1658" s="284" t="str">
        <f>IF('Data invoice'!K1773=0,"",'Data invoice'!L1773)</f>
        <v/>
      </c>
      <c r="C1658" s="284" t="str">
        <f>IF('Data invoice'!L1773=0,"",'Data invoice'!M1773)</f>
        <v/>
      </c>
      <c r="D1658" s="284" t="str">
        <f>IF('Data invoice'!M1773=0,"",'Data invoice'!N1773)</f>
        <v/>
      </c>
      <c r="E1658" s="284" t="str">
        <f>IF('Data invoice'!N1773=0,"",'Data invoice'!O1773)</f>
        <v/>
      </c>
      <c r="F1658" s="284" t="str">
        <f>IF('Data invoice'!O1773=0,"",'Data invoice'!P1773)</f>
        <v/>
      </c>
      <c r="G1658" s="284" t="str">
        <f>IF('Data invoice'!P1773=0,"",'Data invoice'!Q1773)</f>
        <v/>
      </c>
      <c r="H1658" s="284" t="str">
        <f>IF('Data invoice'!Q1773=0,"",'Data invoice'!R1773)</f>
        <v/>
      </c>
      <c r="I1658" s="320" t="str">
        <f>IF('Data invoice'!R1773=0,"",'Data invoice'!S1773)</f>
        <v/>
      </c>
      <c r="J1658" s="367" t="str">
        <f>IF('Data invoice'!S1773=0,"",'Data invoice'!T1773)</f>
        <v/>
      </c>
    </row>
    <row r="1659" spans="1:10" ht="15" customHeight="1">
      <c r="A1659" s="284" t="str">
        <f>IF('Data invoice'!J1774=0,"",'Data invoice'!K1774)</f>
        <v/>
      </c>
      <c r="B1659" s="284" t="str">
        <f>IF('Data invoice'!K1774=0,"",'Data invoice'!L1774)</f>
        <v/>
      </c>
      <c r="C1659" s="284" t="str">
        <f>IF('Data invoice'!L1774=0,"",'Data invoice'!M1774)</f>
        <v/>
      </c>
      <c r="D1659" s="284" t="str">
        <f>IF('Data invoice'!M1774=0,"",'Data invoice'!N1774)</f>
        <v/>
      </c>
      <c r="E1659" s="284" t="str">
        <f>IF('Data invoice'!N1774=0,"",'Data invoice'!O1774)</f>
        <v/>
      </c>
      <c r="F1659" s="284" t="str">
        <f>IF('Data invoice'!O1774=0,"",'Data invoice'!P1774)</f>
        <v/>
      </c>
      <c r="G1659" s="284" t="str">
        <f>IF('Data invoice'!P1774=0,"",'Data invoice'!Q1774)</f>
        <v/>
      </c>
      <c r="H1659" s="284" t="str">
        <f>IF('Data invoice'!Q1774=0,"",'Data invoice'!R1774)</f>
        <v/>
      </c>
      <c r="I1659" s="320" t="str">
        <f>IF('Data invoice'!R1774=0,"",'Data invoice'!S1774)</f>
        <v/>
      </c>
      <c r="J1659" s="367" t="str">
        <f>IF('Data invoice'!S1774=0,"",'Data invoice'!T1774)</f>
        <v/>
      </c>
    </row>
    <row r="1660" spans="1:10" ht="15" customHeight="1">
      <c r="A1660" s="284" t="str">
        <f>IF('Data invoice'!J1775=0,"",'Data invoice'!K1775)</f>
        <v/>
      </c>
      <c r="B1660" s="284" t="str">
        <f>IF('Data invoice'!K1775=0,"",'Data invoice'!L1775)</f>
        <v/>
      </c>
      <c r="C1660" s="284" t="str">
        <f>IF('Data invoice'!L1775=0,"",'Data invoice'!M1775)</f>
        <v/>
      </c>
      <c r="D1660" s="284" t="str">
        <f>IF('Data invoice'!M1775=0,"",'Data invoice'!N1775)</f>
        <v/>
      </c>
      <c r="E1660" s="284" t="str">
        <f>IF('Data invoice'!N1775=0,"",'Data invoice'!O1775)</f>
        <v/>
      </c>
      <c r="F1660" s="284" t="str">
        <f>IF('Data invoice'!O1775=0,"",'Data invoice'!P1775)</f>
        <v/>
      </c>
      <c r="G1660" s="284" t="str">
        <f>IF('Data invoice'!P1775=0,"",'Data invoice'!Q1775)</f>
        <v/>
      </c>
      <c r="H1660" s="284" t="str">
        <f>IF('Data invoice'!Q1775=0,"",'Data invoice'!R1775)</f>
        <v/>
      </c>
      <c r="I1660" s="320" t="str">
        <f>IF('Data invoice'!R1775=0,"",'Data invoice'!S1775)</f>
        <v/>
      </c>
      <c r="J1660" s="367" t="str">
        <f>IF('Data invoice'!S1775=0,"",'Data invoice'!T1775)</f>
        <v/>
      </c>
    </row>
    <row r="1661" spans="1:10" ht="15" customHeight="1">
      <c r="A1661" s="284" t="str">
        <f>IF('Data invoice'!J1776=0,"",'Data invoice'!K1776)</f>
        <v/>
      </c>
      <c r="B1661" s="284" t="str">
        <f>IF('Data invoice'!K1776=0,"",'Data invoice'!L1776)</f>
        <v/>
      </c>
      <c r="C1661" s="284" t="str">
        <f>IF('Data invoice'!L1776=0,"",'Data invoice'!M1776)</f>
        <v/>
      </c>
      <c r="D1661" s="284" t="str">
        <f>IF('Data invoice'!M1776=0,"",'Data invoice'!N1776)</f>
        <v/>
      </c>
      <c r="E1661" s="284" t="str">
        <f>IF('Data invoice'!N1776=0,"",'Data invoice'!O1776)</f>
        <v/>
      </c>
      <c r="F1661" s="284" t="str">
        <f>IF('Data invoice'!O1776=0,"",'Data invoice'!P1776)</f>
        <v/>
      </c>
      <c r="G1661" s="284" t="str">
        <f>IF('Data invoice'!P1776=0,"",'Data invoice'!Q1776)</f>
        <v/>
      </c>
      <c r="H1661" s="284" t="str">
        <f>IF('Data invoice'!Q1776=0,"",'Data invoice'!R1776)</f>
        <v/>
      </c>
      <c r="I1661" s="320" t="str">
        <f>IF('Data invoice'!R1776=0,"",'Data invoice'!S1776)</f>
        <v/>
      </c>
      <c r="J1661" s="367" t="str">
        <f>IF('Data invoice'!S1776=0,"",'Data invoice'!T1776)</f>
        <v/>
      </c>
    </row>
    <row r="1662" spans="1:10" ht="15" customHeight="1">
      <c r="A1662" s="284" t="str">
        <f>IF('Data invoice'!J1777=0,"",'Data invoice'!K1777)</f>
        <v/>
      </c>
      <c r="B1662" s="284" t="str">
        <f>IF('Data invoice'!K1777=0,"",'Data invoice'!L1777)</f>
        <v/>
      </c>
      <c r="C1662" s="284" t="str">
        <f>IF('Data invoice'!L1777=0,"",'Data invoice'!M1777)</f>
        <v/>
      </c>
      <c r="D1662" s="284" t="str">
        <f>IF('Data invoice'!M1777=0,"",'Data invoice'!N1777)</f>
        <v/>
      </c>
      <c r="E1662" s="284" t="str">
        <f>IF('Data invoice'!N1777=0,"",'Data invoice'!O1777)</f>
        <v/>
      </c>
      <c r="F1662" s="284" t="str">
        <f>IF('Data invoice'!O1777=0,"",'Data invoice'!P1777)</f>
        <v/>
      </c>
      <c r="G1662" s="284" t="str">
        <f>IF('Data invoice'!P1777=0,"",'Data invoice'!Q1777)</f>
        <v/>
      </c>
      <c r="H1662" s="284" t="str">
        <f>IF('Data invoice'!Q1777=0,"",'Data invoice'!R1777)</f>
        <v/>
      </c>
      <c r="I1662" s="320" t="str">
        <f>IF('Data invoice'!R1777=0,"",'Data invoice'!S1777)</f>
        <v/>
      </c>
      <c r="J1662" s="367" t="str">
        <f>IF('Data invoice'!S1777=0,"",'Data invoice'!T1777)</f>
        <v/>
      </c>
    </row>
    <row r="1663" spans="1:10" ht="15" customHeight="1">
      <c r="A1663" s="284" t="str">
        <f>IF('Data invoice'!J1778=0,"",'Data invoice'!K1778)</f>
        <v/>
      </c>
      <c r="B1663" s="284" t="str">
        <f>IF('Data invoice'!K1778=0,"",'Data invoice'!L1778)</f>
        <v/>
      </c>
      <c r="C1663" s="284" t="str">
        <f>IF('Data invoice'!L1778=0,"",'Data invoice'!M1778)</f>
        <v/>
      </c>
      <c r="D1663" s="284" t="str">
        <f>IF('Data invoice'!M1778=0,"",'Data invoice'!N1778)</f>
        <v/>
      </c>
      <c r="E1663" s="284" t="str">
        <f>IF('Data invoice'!N1778=0,"",'Data invoice'!O1778)</f>
        <v/>
      </c>
      <c r="F1663" s="284" t="str">
        <f>IF('Data invoice'!O1778=0,"",'Data invoice'!P1778)</f>
        <v/>
      </c>
      <c r="G1663" s="284" t="str">
        <f>IF('Data invoice'!P1778=0,"",'Data invoice'!Q1778)</f>
        <v/>
      </c>
      <c r="H1663" s="284" t="str">
        <f>IF('Data invoice'!Q1778=0,"",'Data invoice'!R1778)</f>
        <v/>
      </c>
      <c r="I1663" s="320" t="str">
        <f>IF('Data invoice'!R1778=0,"",'Data invoice'!S1778)</f>
        <v/>
      </c>
      <c r="J1663" s="367" t="str">
        <f>IF('Data invoice'!S1778=0,"",'Data invoice'!T1778)</f>
        <v/>
      </c>
    </row>
    <row r="1664" spans="1:10" ht="15" customHeight="1">
      <c r="A1664" s="284" t="str">
        <f>IF('Data invoice'!J1779=0,"",'Data invoice'!K1779)</f>
        <v/>
      </c>
      <c r="B1664" s="284" t="str">
        <f>IF('Data invoice'!K1779=0,"",'Data invoice'!L1779)</f>
        <v/>
      </c>
      <c r="C1664" s="284" t="str">
        <f>IF('Data invoice'!L1779=0,"",'Data invoice'!M1779)</f>
        <v/>
      </c>
      <c r="D1664" s="284" t="str">
        <f>IF('Data invoice'!M1779=0,"",'Data invoice'!N1779)</f>
        <v/>
      </c>
      <c r="E1664" s="284" t="str">
        <f>IF('Data invoice'!N1779=0,"",'Data invoice'!O1779)</f>
        <v/>
      </c>
      <c r="F1664" s="284" t="str">
        <f>IF('Data invoice'!O1779=0,"",'Data invoice'!P1779)</f>
        <v/>
      </c>
      <c r="G1664" s="284" t="str">
        <f>IF('Data invoice'!P1779=0,"",'Data invoice'!Q1779)</f>
        <v/>
      </c>
      <c r="H1664" s="284" t="str">
        <f>IF('Data invoice'!Q1779=0,"",'Data invoice'!R1779)</f>
        <v/>
      </c>
      <c r="I1664" s="320" t="str">
        <f>IF('Data invoice'!R1779=0,"",'Data invoice'!S1779)</f>
        <v/>
      </c>
      <c r="J1664" s="367" t="str">
        <f>IF('Data invoice'!S1779=0,"",'Data invoice'!T1779)</f>
        <v/>
      </c>
    </row>
    <row r="1665" spans="1:10" ht="15" customHeight="1">
      <c r="A1665" s="284" t="str">
        <f>IF('Data invoice'!J1780=0,"",'Data invoice'!K1780)</f>
        <v/>
      </c>
      <c r="B1665" s="284" t="str">
        <f>IF('Data invoice'!K1780=0,"",'Data invoice'!L1780)</f>
        <v/>
      </c>
      <c r="C1665" s="284" t="str">
        <f>IF('Data invoice'!L1780=0,"",'Data invoice'!M1780)</f>
        <v/>
      </c>
      <c r="D1665" s="284" t="str">
        <f>IF('Data invoice'!M1780=0,"",'Data invoice'!N1780)</f>
        <v/>
      </c>
      <c r="E1665" s="284" t="str">
        <f>IF('Data invoice'!N1780=0,"",'Data invoice'!O1780)</f>
        <v/>
      </c>
      <c r="F1665" s="284" t="str">
        <f>IF('Data invoice'!O1780=0,"",'Data invoice'!P1780)</f>
        <v/>
      </c>
      <c r="G1665" s="284" t="str">
        <f>IF('Data invoice'!P1780=0,"",'Data invoice'!Q1780)</f>
        <v/>
      </c>
      <c r="H1665" s="284" t="str">
        <f>IF('Data invoice'!Q1780=0,"",'Data invoice'!R1780)</f>
        <v/>
      </c>
      <c r="I1665" s="320" t="str">
        <f>IF('Data invoice'!R1780=0,"",'Data invoice'!S1780)</f>
        <v/>
      </c>
      <c r="J1665" s="367" t="str">
        <f>IF('Data invoice'!S1780=0,"",'Data invoice'!T1780)</f>
        <v/>
      </c>
    </row>
    <row r="1666" spans="1:10" ht="15" customHeight="1">
      <c r="A1666" s="284" t="str">
        <f>IF('Data invoice'!J1781=0,"",'Data invoice'!K1781)</f>
        <v/>
      </c>
      <c r="B1666" s="284" t="str">
        <f>IF('Data invoice'!K1781=0,"",'Data invoice'!L1781)</f>
        <v/>
      </c>
      <c r="C1666" s="284" t="str">
        <f>IF('Data invoice'!L1781=0,"",'Data invoice'!M1781)</f>
        <v/>
      </c>
      <c r="D1666" s="284" t="str">
        <f>IF('Data invoice'!M1781=0,"",'Data invoice'!N1781)</f>
        <v/>
      </c>
      <c r="E1666" s="284" t="str">
        <f>IF('Data invoice'!N1781=0,"",'Data invoice'!O1781)</f>
        <v/>
      </c>
      <c r="F1666" s="284" t="str">
        <f>IF('Data invoice'!O1781=0,"",'Data invoice'!P1781)</f>
        <v/>
      </c>
      <c r="G1666" s="284" t="str">
        <f>IF('Data invoice'!P1781=0,"",'Data invoice'!Q1781)</f>
        <v/>
      </c>
      <c r="H1666" s="284" t="str">
        <f>IF('Data invoice'!Q1781=0,"",'Data invoice'!R1781)</f>
        <v/>
      </c>
      <c r="I1666" s="320" t="str">
        <f>IF('Data invoice'!R1781=0,"",'Data invoice'!S1781)</f>
        <v/>
      </c>
      <c r="J1666" s="367" t="str">
        <f>IF('Data invoice'!S1781=0,"",'Data invoice'!T1781)</f>
        <v/>
      </c>
    </row>
    <row r="1667" spans="1:10" ht="15" customHeight="1">
      <c r="A1667" s="284" t="str">
        <f>IF('Data invoice'!J1782=0,"",'Data invoice'!K1782)</f>
        <v/>
      </c>
      <c r="B1667" s="284" t="str">
        <f>IF('Data invoice'!K1782=0,"",'Data invoice'!L1782)</f>
        <v/>
      </c>
      <c r="C1667" s="284" t="str">
        <f>IF('Data invoice'!L1782=0,"",'Data invoice'!M1782)</f>
        <v/>
      </c>
      <c r="D1667" s="284" t="str">
        <f>IF('Data invoice'!M1782=0,"",'Data invoice'!N1782)</f>
        <v/>
      </c>
      <c r="E1667" s="284" t="str">
        <f>IF('Data invoice'!N1782=0,"",'Data invoice'!O1782)</f>
        <v/>
      </c>
      <c r="F1667" s="284" t="str">
        <f>IF('Data invoice'!O1782=0,"",'Data invoice'!P1782)</f>
        <v/>
      </c>
      <c r="G1667" s="284" t="str">
        <f>IF('Data invoice'!P1782=0,"",'Data invoice'!Q1782)</f>
        <v/>
      </c>
      <c r="H1667" s="284" t="str">
        <f>IF('Data invoice'!Q1782=0,"",'Data invoice'!R1782)</f>
        <v/>
      </c>
      <c r="I1667" s="320" t="str">
        <f>IF('Data invoice'!R1782=0,"",'Data invoice'!S1782)</f>
        <v/>
      </c>
      <c r="J1667" s="367" t="str">
        <f>IF('Data invoice'!S1782=0,"",'Data invoice'!T1782)</f>
        <v/>
      </c>
    </row>
    <row r="1668" spans="1:10" ht="15" customHeight="1">
      <c r="A1668" s="284" t="str">
        <f>IF('Data invoice'!J1783=0,"",'Data invoice'!K1783)</f>
        <v/>
      </c>
      <c r="B1668" s="284" t="str">
        <f>IF('Data invoice'!K1783=0,"",'Data invoice'!L1783)</f>
        <v/>
      </c>
      <c r="C1668" s="284" t="str">
        <f>IF('Data invoice'!L1783=0,"",'Data invoice'!M1783)</f>
        <v/>
      </c>
      <c r="D1668" s="284" t="str">
        <f>IF('Data invoice'!M1783=0,"",'Data invoice'!N1783)</f>
        <v/>
      </c>
      <c r="E1668" s="284" t="str">
        <f>IF('Data invoice'!N1783=0,"",'Data invoice'!O1783)</f>
        <v/>
      </c>
      <c r="F1668" s="284" t="str">
        <f>IF('Data invoice'!O1783=0,"",'Data invoice'!P1783)</f>
        <v/>
      </c>
      <c r="G1668" s="284" t="str">
        <f>IF('Data invoice'!P1783=0,"",'Data invoice'!Q1783)</f>
        <v/>
      </c>
      <c r="H1668" s="284" t="str">
        <f>IF('Data invoice'!Q1783=0,"",'Data invoice'!R1783)</f>
        <v/>
      </c>
      <c r="I1668" s="320" t="str">
        <f>IF('Data invoice'!R1783=0,"",'Data invoice'!S1783)</f>
        <v/>
      </c>
      <c r="J1668" s="367" t="str">
        <f>IF('Data invoice'!S1783=0,"",'Data invoice'!T1783)</f>
        <v/>
      </c>
    </row>
    <row r="1669" spans="1:10" ht="15" customHeight="1">
      <c r="A1669" s="284" t="str">
        <f>IF('Data invoice'!J1784=0,"",'Data invoice'!K1784)</f>
        <v/>
      </c>
      <c r="B1669" s="284" t="str">
        <f>IF('Data invoice'!K1784=0,"",'Data invoice'!L1784)</f>
        <v/>
      </c>
      <c r="C1669" s="284" t="str">
        <f>IF('Data invoice'!L1784=0,"",'Data invoice'!M1784)</f>
        <v/>
      </c>
      <c r="D1669" s="284" t="str">
        <f>IF('Data invoice'!M1784=0,"",'Data invoice'!N1784)</f>
        <v/>
      </c>
      <c r="E1669" s="284" t="str">
        <f>IF('Data invoice'!N1784=0,"",'Data invoice'!O1784)</f>
        <v/>
      </c>
      <c r="F1669" s="284" t="str">
        <f>IF('Data invoice'!O1784=0,"",'Data invoice'!P1784)</f>
        <v/>
      </c>
      <c r="G1669" s="284" t="str">
        <f>IF('Data invoice'!P1784=0,"",'Data invoice'!Q1784)</f>
        <v/>
      </c>
      <c r="H1669" s="284" t="str">
        <f>IF('Data invoice'!Q1784=0,"",'Data invoice'!R1784)</f>
        <v/>
      </c>
      <c r="I1669" s="320" t="str">
        <f>IF('Data invoice'!R1784=0,"",'Data invoice'!S1784)</f>
        <v/>
      </c>
      <c r="J1669" s="367" t="str">
        <f>IF('Data invoice'!S1784=0,"",'Data invoice'!T1784)</f>
        <v/>
      </c>
    </row>
    <row r="1670" spans="1:10" ht="15" customHeight="1">
      <c r="A1670" s="284" t="str">
        <f>IF('Data invoice'!J1785=0,"",'Data invoice'!K1785)</f>
        <v/>
      </c>
      <c r="B1670" s="284" t="str">
        <f>IF('Data invoice'!K1785=0,"",'Data invoice'!L1785)</f>
        <v/>
      </c>
      <c r="C1670" s="284" t="str">
        <f>IF('Data invoice'!L1785=0,"",'Data invoice'!M1785)</f>
        <v/>
      </c>
      <c r="D1670" s="284" t="str">
        <f>IF('Data invoice'!M1785=0,"",'Data invoice'!N1785)</f>
        <v/>
      </c>
      <c r="E1670" s="284" t="str">
        <f>IF('Data invoice'!N1785=0,"",'Data invoice'!O1785)</f>
        <v/>
      </c>
      <c r="F1670" s="284" t="str">
        <f>IF('Data invoice'!O1785=0,"",'Data invoice'!P1785)</f>
        <v/>
      </c>
      <c r="G1670" s="284" t="str">
        <f>IF('Data invoice'!P1785=0,"",'Data invoice'!Q1785)</f>
        <v/>
      </c>
      <c r="H1670" s="284" t="str">
        <f>IF('Data invoice'!Q1785=0,"",'Data invoice'!R1785)</f>
        <v/>
      </c>
      <c r="I1670" s="320" t="str">
        <f>IF('Data invoice'!R1785=0,"",'Data invoice'!S1785)</f>
        <v/>
      </c>
      <c r="J1670" s="367" t="str">
        <f>IF('Data invoice'!S1785=0,"",'Data invoice'!T1785)</f>
        <v/>
      </c>
    </row>
    <row r="1671" spans="1:10" ht="15" customHeight="1">
      <c r="A1671" s="284" t="str">
        <f>IF('Data invoice'!J1786=0,"",'Data invoice'!K1786)</f>
        <v/>
      </c>
      <c r="B1671" s="284" t="str">
        <f>IF('Data invoice'!K1786=0,"",'Data invoice'!L1786)</f>
        <v/>
      </c>
      <c r="C1671" s="284" t="str">
        <f>IF('Data invoice'!L1786=0,"",'Data invoice'!M1786)</f>
        <v/>
      </c>
      <c r="D1671" s="284" t="str">
        <f>IF('Data invoice'!M1786=0,"",'Data invoice'!N1786)</f>
        <v/>
      </c>
      <c r="E1671" s="284" t="str">
        <f>IF('Data invoice'!N1786=0,"",'Data invoice'!O1786)</f>
        <v/>
      </c>
      <c r="F1671" s="284" t="str">
        <f>IF('Data invoice'!O1786=0,"",'Data invoice'!P1786)</f>
        <v/>
      </c>
      <c r="G1671" s="284" t="str">
        <f>IF('Data invoice'!P1786=0,"",'Data invoice'!Q1786)</f>
        <v/>
      </c>
      <c r="H1671" s="284" t="str">
        <f>IF('Data invoice'!Q1786=0,"",'Data invoice'!R1786)</f>
        <v/>
      </c>
      <c r="I1671" s="320" t="str">
        <f>IF('Data invoice'!R1786=0,"",'Data invoice'!S1786)</f>
        <v/>
      </c>
      <c r="J1671" s="367" t="str">
        <f>IF('Data invoice'!S1786=0,"",'Data invoice'!T1786)</f>
        <v/>
      </c>
    </row>
    <row r="1672" spans="1:10" ht="15" customHeight="1">
      <c r="A1672" s="284" t="str">
        <f>IF('Data invoice'!J1787=0,"",'Data invoice'!K1787)</f>
        <v/>
      </c>
      <c r="B1672" s="284" t="str">
        <f>IF('Data invoice'!K1787=0,"",'Data invoice'!L1787)</f>
        <v/>
      </c>
      <c r="C1672" s="284" t="str">
        <f>IF('Data invoice'!L1787=0,"",'Data invoice'!M1787)</f>
        <v/>
      </c>
      <c r="D1672" s="284" t="str">
        <f>IF('Data invoice'!M1787=0,"",'Data invoice'!N1787)</f>
        <v/>
      </c>
      <c r="E1672" s="284" t="str">
        <f>IF('Data invoice'!N1787=0,"",'Data invoice'!O1787)</f>
        <v/>
      </c>
      <c r="F1672" s="284" t="str">
        <f>IF('Data invoice'!O1787=0,"",'Data invoice'!P1787)</f>
        <v/>
      </c>
      <c r="G1672" s="284" t="str">
        <f>IF('Data invoice'!P1787=0,"",'Data invoice'!Q1787)</f>
        <v/>
      </c>
      <c r="H1672" s="284" t="str">
        <f>IF('Data invoice'!Q1787=0,"",'Data invoice'!R1787)</f>
        <v/>
      </c>
      <c r="I1672" s="320" t="str">
        <f>IF('Data invoice'!R1787=0,"",'Data invoice'!S1787)</f>
        <v/>
      </c>
      <c r="J1672" s="367" t="str">
        <f>IF('Data invoice'!S1787=0,"",'Data invoice'!T1787)</f>
        <v/>
      </c>
    </row>
    <row r="1673" spans="1:10" ht="15" customHeight="1">
      <c r="A1673" s="284" t="str">
        <f>IF('Data invoice'!J1788=0,"",'Data invoice'!K1788)</f>
        <v/>
      </c>
      <c r="B1673" s="284" t="str">
        <f>IF('Data invoice'!K1788=0,"",'Data invoice'!L1788)</f>
        <v/>
      </c>
      <c r="C1673" s="284" t="str">
        <f>IF('Data invoice'!L1788=0,"",'Data invoice'!M1788)</f>
        <v/>
      </c>
      <c r="D1673" s="284" t="str">
        <f>IF('Data invoice'!M1788=0,"",'Data invoice'!N1788)</f>
        <v/>
      </c>
      <c r="E1673" s="284" t="str">
        <f>IF('Data invoice'!N1788=0,"",'Data invoice'!O1788)</f>
        <v/>
      </c>
      <c r="F1673" s="284" t="str">
        <f>IF('Data invoice'!O1788=0,"",'Data invoice'!P1788)</f>
        <v/>
      </c>
      <c r="G1673" s="284" t="str">
        <f>IF('Data invoice'!P1788=0,"",'Data invoice'!Q1788)</f>
        <v/>
      </c>
      <c r="H1673" s="284" t="str">
        <f>IF('Data invoice'!Q1788=0,"",'Data invoice'!R1788)</f>
        <v/>
      </c>
      <c r="I1673" s="320" t="str">
        <f>IF('Data invoice'!R1788=0,"",'Data invoice'!S1788)</f>
        <v/>
      </c>
      <c r="J1673" s="367" t="str">
        <f>IF('Data invoice'!S1788=0,"",'Data invoice'!T1788)</f>
        <v/>
      </c>
    </row>
    <row r="1674" spans="1:10" ht="15" customHeight="1">
      <c r="A1674" s="284" t="str">
        <f>IF('Data invoice'!J1789=0,"",'Data invoice'!K1789)</f>
        <v/>
      </c>
      <c r="B1674" s="284" t="str">
        <f>IF('Data invoice'!K1789=0,"",'Data invoice'!L1789)</f>
        <v/>
      </c>
      <c r="C1674" s="284" t="str">
        <f>IF('Data invoice'!L1789=0,"",'Data invoice'!M1789)</f>
        <v/>
      </c>
      <c r="D1674" s="284" t="str">
        <f>IF('Data invoice'!M1789=0,"",'Data invoice'!N1789)</f>
        <v/>
      </c>
      <c r="E1674" s="284" t="str">
        <f>IF('Data invoice'!N1789=0,"",'Data invoice'!O1789)</f>
        <v/>
      </c>
      <c r="F1674" s="284" t="str">
        <f>IF('Data invoice'!O1789=0,"",'Data invoice'!P1789)</f>
        <v/>
      </c>
      <c r="G1674" s="284" t="str">
        <f>IF('Data invoice'!P1789=0,"",'Data invoice'!Q1789)</f>
        <v/>
      </c>
      <c r="H1674" s="284" t="str">
        <f>IF('Data invoice'!Q1789=0,"",'Data invoice'!R1789)</f>
        <v/>
      </c>
      <c r="I1674" s="320" t="str">
        <f>IF('Data invoice'!R1789=0,"",'Data invoice'!S1789)</f>
        <v/>
      </c>
      <c r="J1674" s="367" t="str">
        <f>IF('Data invoice'!S1789=0,"",'Data invoice'!T1789)</f>
        <v/>
      </c>
    </row>
    <row r="1675" spans="1:10" ht="15" customHeight="1">
      <c r="A1675" s="284" t="str">
        <f>IF('Data invoice'!J1790=0,"",'Data invoice'!K1790)</f>
        <v/>
      </c>
      <c r="B1675" s="284" t="str">
        <f>IF('Data invoice'!K1790=0,"",'Data invoice'!L1790)</f>
        <v/>
      </c>
      <c r="C1675" s="284" t="str">
        <f>IF('Data invoice'!L1790=0,"",'Data invoice'!M1790)</f>
        <v/>
      </c>
      <c r="D1675" s="284" t="str">
        <f>IF('Data invoice'!M1790=0,"",'Data invoice'!N1790)</f>
        <v/>
      </c>
      <c r="E1675" s="284" t="str">
        <f>IF('Data invoice'!N1790=0,"",'Data invoice'!O1790)</f>
        <v/>
      </c>
      <c r="F1675" s="284" t="str">
        <f>IF('Data invoice'!O1790=0,"",'Data invoice'!P1790)</f>
        <v/>
      </c>
      <c r="G1675" s="284" t="str">
        <f>IF('Data invoice'!P1790=0,"",'Data invoice'!Q1790)</f>
        <v/>
      </c>
      <c r="H1675" s="284" t="str">
        <f>IF('Data invoice'!Q1790=0,"",'Data invoice'!R1790)</f>
        <v/>
      </c>
      <c r="I1675" s="320" t="str">
        <f>IF('Data invoice'!R1790=0,"",'Data invoice'!S1790)</f>
        <v/>
      </c>
      <c r="J1675" s="367" t="str">
        <f>IF('Data invoice'!S1790=0,"",'Data invoice'!T1790)</f>
        <v/>
      </c>
    </row>
    <row r="1676" spans="1:10" ht="15" customHeight="1">
      <c r="A1676" s="284" t="str">
        <f>IF('Data invoice'!J1791=0,"",'Data invoice'!K1791)</f>
        <v/>
      </c>
      <c r="B1676" s="284" t="str">
        <f>IF('Data invoice'!K1791=0,"",'Data invoice'!L1791)</f>
        <v/>
      </c>
      <c r="C1676" s="284" t="str">
        <f>IF('Data invoice'!L1791=0,"",'Data invoice'!M1791)</f>
        <v/>
      </c>
      <c r="D1676" s="284" t="str">
        <f>IF('Data invoice'!M1791=0,"",'Data invoice'!N1791)</f>
        <v/>
      </c>
      <c r="E1676" s="284" t="str">
        <f>IF('Data invoice'!N1791=0,"",'Data invoice'!O1791)</f>
        <v/>
      </c>
      <c r="F1676" s="284" t="str">
        <f>IF('Data invoice'!O1791=0,"",'Data invoice'!P1791)</f>
        <v/>
      </c>
      <c r="G1676" s="284" t="str">
        <f>IF('Data invoice'!P1791=0,"",'Data invoice'!Q1791)</f>
        <v/>
      </c>
      <c r="H1676" s="284" t="str">
        <f>IF('Data invoice'!Q1791=0,"",'Data invoice'!R1791)</f>
        <v/>
      </c>
      <c r="I1676" s="320" t="str">
        <f>IF('Data invoice'!R1791=0,"",'Data invoice'!S1791)</f>
        <v/>
      </c>
      <c r="J1676" s="367" t="str">
        <f>IF('Data invoice'!S1791=0,"",'Data invoice'!T1791)</f>
        <v/>
      </c>
    </row>
    <row r="1677" spans="1:10" ht="15" customHeight="1">
      <c r="A1677" s="284" t="str">
        <f>IF('Data invoice'!J1792=0,"",'Data invoice'!K1792)</f>
        <v/>
      </c>
      <c r="B1677" s="284" t="str">
        <f>IF('Data invoice'!K1792=0,"",'Data invoice'!L1792)</f>
        <v/>
      </c>
      <c r="C1677" s="284" t="str">
        <f>IF('Data invoice'!L1792=0,"",'Data invoice'!M1792)</f>
        <v/>
      </c>
      <c r="D1677" s="284" t="str">
        <f>IF('Data invoice'!M1792=0,"",'Data invoice'!N1792)</f>
        <v/>
      </c>
      <c r="E1677" s="284" t="str">
        <f>IF('Data invoice'!N1792=0,"",'Data invoice'!O1792)</f>
        <v/>
      </c>
      <c r="F1677" s="284" t="str">
        <f>IF('Data invoice'!O1792=0,"",'Data invoice'!P1792)</f>
        <v/>
      </c>
      <c r="G1677" s="284" t="str">
        <f>IF('Data invoice'!P1792=0,"",'Data invoice'!Q1792)</f>
        <v/>
      </c>
      <c r="H1677" s="284" t="str">
        <f>IF('Data invoice'!Q1792=0,"",'Data invoice'!R1792)</f>
        <v/>
      </c>
      <c r="I1677" s="320" t="str">
        <f>IF('Data invoice'!R1792=0,"",'Data invoice'!S1792)</f>
        <v/>
      </c>
      <c r="J1677" s="367" t="str">
        <f>IF('Data invoice'!S1792=0,"",'Data invoice'!T1792)</f>
        <v/>
      </c>
    </row>
    <row r="1678" spans="1:10" ht="15" customHeight="1">
      <c r="A1678" s="284" t="str">
        <f>IF('Data invoice'!J1793=0,"",'Data invoice'!K1793)</f>
        <v/>
      </c>
      <c r="B1678" s="284" t="str">
        <f>IF('Data invoice'!K1793=0,"",'Data invoice'!L1793)</f>
        <v/>
      </c>
      <c r="C1678" s="284" t="str">
        <f>IF('Data invoice'!L1793=0,"",'Data invoice'!M1793)</f>
        <v/>
      </c>
      <c r="D1678" s="284" t="str">
        <f>IF('Data invoice'!M1793=0,"",'Data invoice'!N1793)</f>
        <v/>
      </c>
      <c r="E1678" s="284" t="str">
        <f>IF('Data invoice'!N1793=0,"",'Data invoice'!O1793)</f>
        <v/>
      </c>
      <c r="F1678" s="284" t="str">
        <f>IF('Data invoice'!O1793=0,"",'Data invoice'!P1793)</f>
        <v/>
      </c>
      <c r="G1678" s="284" t="str">
        <f>IF('Data invoice'!P1793=0,"",'Data invoice'!Q1793)</f>
        <v/>
      </c>
      <c r="H1678" s="284" t="str">
        <f>IF('Data invoice'!Q1793=0,"",'Data invoice'!R1793)</f>
        <v/>
      </c>
      <c r="I1678" s="320" t="str">
        <f>IF('Data invoice'!R1793=0,"",'Data invoice'!S1793)</f>
        <v/>
      </c>
      <c r="J1678" s="367" t="str">
        <f>IF('Data invoice'!S1793=0,"",'Data invoice'!T1793)</f>
        <v/>
      </c>
    </row>
    <row r="1679" spans="1:10" ht="15" customHeight="1">
      <c r="A1679" s="284" t="str">
        <f>IF('Data invoice'!J1794=0,"",'Data invoice'!K1794)</f>
        <v/>
      </c>
      <c r="B1679" s="284" t="str">
        <f>IF('Data invoice'!K1794=0,"",'Data invoice'!L1794)</f>
        <v/>
      </c>
      <c r="C1679" s="284" t="str">
        <f>IF('Data invoice'!L1794=0,"",'Data invoice'!M1794)</f>
        <v/>
      </c>
      <c r="D1679" s="284" t="str">
        <f>IF('Data invoice'!M1794=0,"",'Data invoice'!N1794)</f>
        <v/>
      </c>
      <c r="E1679" s="284" t="str">
        <f>IF('Data invoice'!N1794=0,"",'Data invoice'!O1794)</f>
        <v/>
      </c>
      <c r="F1679" s="284" t="str">
        <f>IF('Data invoice'!O1794=0,"",'Data invoice'!P1794)</f>
        <v/>
      </c>
      <c r="G1679" s="284" t="str">
        <f>IF('Data invoice'!P1794=0,"",'Data invoice'!Q1794)</f>
        <v/>
      </c>
      <c r="H1679" s="284" t="str">
        <f>IF('Data invoice'!Q1794=0,"",'Data invoice'!R1794)</f>
        <v/>
      </c>
      <c r="I1679" s="320" t="str">
        <f>IF('Data invoice'!R1794=0,"",'Data invoice'!S1794)</f>
        <v/>
      </c>
      <c r="J1679" s="367" t="str">
        <f>IF('Data invoice'!S1794=0,"",'Data invoice'!T1794)</f>
        <v/>
      </c>
    </row>
    <row r="1680" spans="1:10" ht="15" customHeight="1">
      <c r="A1680" s="284" t="str">
        <f>IF('Data invoice'!J1795=0,"",'Data invoice'!K1795)</f>
        <v/>
      </c>
      <c r="B1680" s="284" t="str">
        <f>IF('Data invoice'!K1795=0,"",'Data invoice'!L1795)</f>
        <v/>
      </c>
      <c r="C1680" s="284" t="str">
        <f>IF('Data invoice'!L1795=0,"",'Data invoice'!M1795)</f>
        <v/>
      </c>
      <c r="D1680" s="284" t="str">
        <f>IF('Data invoice'!M1795=0,"",'Data invoice'!N1795)</f>
        <v/>
      </c>
      <c r="E1680" s="284" t="str">
        <f>IF('Data invoice'!N1795=0,"",'Data invoice'!O1795)</f>
        <v/>
      </c>
      <c r="F1680" s="284" t="str">
        <f>IF('Data invoice'!O1795=0,"",'Data invoice'!P1795)</f>
        <v/>
      </c>
      <c r="G1680" s="284" t="str">
        <f>IF('Data invoice'!P1795=0,"",'Data invoice'!Q1795)</f>
        <v/>
      </c>
      <c r="H1680" s="284" t="str">
        <f>IF('Data invoice'!Q1795=0,"",'Data invoice'!R1795)</f>
        <v/>
      </c>
      <c r="I1680" s="320" t="str">
        <f>IF('Data invoice'!R1795=0,"",'Data invoice'!S1795)</f>
        <v/>
      </c>
      <c r="J1680" s="367" t="str">
        <f>IF('Data invoice'!S1795=0,"",'Data invoice'!T1795)</f>
        <v/>
      </c>
    </row>
    <row r="1681" spans="1:10" ht="15" customHeight="1">
      <c r="A1681" s="284" t="str">
        <f>IF('Data invoice'!J1796=0,"",'Data invoice'!K1796)</f>
        <v/>
      </c>
      <c r="B1681" s="284" t="str">
        <f>IF('Data invoice'!K1796=0,"",'Data invoice'!L1796)</f>
        <v/>
      </c>
      <c r="C1681" s="284" t="str">
        <f>IF('Data invoice'!L1796=0,"",'Data invoice'!M1796)</f>
        <v/>
      </c>
      <c r="D1681" s="284" t="str">
        <f>IF('Data invoice'!M1796=0,"",'Data invoice'!N1796)</f>
        <v/>
      </c>
      <c r="E1681" s="284" t="str">
        <f>IF('Data invoice'!N1796=0,"",'Data invoice'!O1796)</f>
        <v/>
      </c>
      <c r="F1681" s="284" t="str">
        <f>IF('Data invoice'!O1796=0,"",'Data invoice'!P1796)</f>
        <v/>
      </c>
      <c r="G1681" s="284" t="str">
        <f>IF('Data invoice'!P1796=0,"",'Data invoice'!Q1796)</f>
        <v/>
      </c>
      <c r="H1681" s="284" t="str">
        <f>IF('Data invoice'!Q1796=0,"",'Data invoice'!R1796)</f>
        <v/>
      </c>
      <c r="I1681" s="320" t="str">
        <f>IF('Data invoice'!R1796=0,"",'Data invoice'!S1796)</f>
        <v/>
      </c>
      <c r="J1681" s="367" t="str">
        <f>IF('Data invoice'!S1796=0,"",'Data invoice'!T1796)</f>
        <v/>
      </c>
    </row>
    <row r="1682" spans="1:10" ht="15" customHeight="1">
      <c r="A1682" s="284" t="str">
        <f>IF('Data invoice'!J1797=0,"",'Data invoice'!K1797)</f>
        <v/>
      </c>
      <c r="B1682" s="284" t="str">
        <f>IF('Data invoice'!K1797=0,"",'Data invoice'!L1797)</f>
        <v/>
      </c>
      <c r="C1682" s="284" t="str">
        <f>IF('Data invoice'!L1797=0,"",'Data invoice'!M1797)</f>
        <v/>
      </c>
      <c r="D1682" s="284" t="str">
        <f>IF('Data invoice'!M1797=0,"",'Data invoice'!N1797)</f>
        <v/>
      </c>
      <c r="E1682" s="284" t="str">
        <f>IF('Data invoice'!N1797=0,"",'Data invoice'!O1797)</f>
        <v/>
      </c>
      <c r="F1682" s="284" t="str">
        <f>IF('Data invoice'!O1797=0,"",'Data invoice'!P1797)</f>
        <v/>
      </c>
      <c r="G1682" s="284" t="str">
        <f>IF('Data invoice'!P1797=0,"",'Data invoice'!Q1797)</f>
        <v/>
      </c>
      <c r="H1682" s="284" t="str">
        <f>IF('Data invoice'!Q1797=0,"",'Data invoice'!R1797)</f>
        <v/>
      </c>
      <c r="I1682" s="320" t="str">
        <f>IF('Data invoice'!R1797=0,"",'Data invoice'!S1797)</f>
        <v/>
      </c>
      <c r="J1682" s="367" t="str">
        <f>IF('Data invoice'!S1797=0,"",'Data invoice'!T1797)</f>
        <v/>
      </c>
    </row>
    <row r="1683" spans="1:10" ht="15" customHeight="1">
      <c r="A1683" s="284" t="str">
        <f>IF('Data invoice'!J1798=0,"",'Data invoice'!K1798)</f>
        <v/>
      </c>
      <c r="B1683" s="284" t="str">
        <f>IF('Data invoice'!K1798=0,"",'Data invoice'!L1798)</f>
        <v/>
      </c>
      <c r="C1683" s="284" t="str">
        <f>IF('Data invoice'!L1798=0,"",'Data invoice'!M1798)</f>
        <v/>
      </c>
      <c r="D1683" s="284" t="str">
        <f>IF('Data invoice'!M1798=0,"",'Data invoice'!N1798)</f>
        <v/>
      </c>
      <c r="E1683" s="284" t="str">
        <f>IF('Data invoice'!N1798=0,"",'Data invoice'!O1798)</f>
        <v/>
      </c>
      <c r="F1683" s="284" t="str">
        <f>IF('Data invoice'!O1798=0,"",'Data invoice'!P1798)</f>
        <v/>
      </c>
      <c r="G1683" s="284" t="str">
        <f>IF('Data invoice'!P1798=0,"",'Data invoice'!Q1798)</f>
        <v/>
      </c>
      <c r="H1683" s="284" t="str">
        <f>IF('Data invoice'!Q1798=0,"",'Data invoice'!R1798)</f>
        <v/>
      </c>
      <c r="I1683" s="320" t="str">
        <f>IF('Data invoice'!R1798=0,"",'Data invoice'!S1798)</f>
        <v/>
      </c>
      <c r="J1683" s="367" t="str">
        <f>IF('Data invoice'!S1798=0,"",'Data invoice'!T1798)</f>
        <v/>
      </c>
    </row>
    <row r="1684" spans="1:10" ht="15" customHeight="1">
      <c r="A1684" s="284" t="str">
        <f>IF('Data invoice'!J1799=0,"",'Data invoice'!K1799)</f>
        <v/>
      </c>
      <c r="B1684" s="284" t="str">
        <f>IF('Data invoice'!K1799=0,"",'Data invoice'!L1799)</f>
        <v/>
      </c>
      <c r="C1684" s="284" t="str">
        <f>IF('Data invoice'!L1799=0,"",'Data invoice'!M1799)</f>
        <v/>
      </c>
      <c r="D1684" s="284" t="str">
        <f>IF('Data invoice'!M1799=0,"",'Data invoice'!N1799)</f>
        <v/>
      </c>
      <c r="E1684" s="284" t="str">
        <f>IF('Data invoice'!N1799=0,"",'Data invoice'!O1799)</f>
        <v/>
      </c>
      <c r="F1684" s="284" t="str">
        <f>IF('Data invoice'!O1799=0,"",'Data invoice'!P1799)</f>
        <v/>
      </c>
      <c r="G1684" s="284" t="str">
        <f>IF('Data invoice'!P1799=0,"",'Data invoice'!Q1799)</f>
        <v/>
      </c>
      <c r="H1684" s="284" t="str">
        <f>IF('Data invoice'!Q1799=0,"",'Data invoice'!R1799)</f>
        <v/>
      </c>
      <c r="I1684" s="320" t="str">
        <f>IF('Data invoice'!R1799=0,"",'Data invoice'!S1799)</f>
        <v/>
      </c>
      <c r="J1684" s="367" t="str">
        <f>IF('Data invoice'!S1799=0,"",'Data invoice'!T1799)</f>
        <v/>
      </c>
    </row>
    <row r="1685" spans="1:10" ht="15" customHeight="1">
      <c r="A1685" s="284" t="str">
        <f>IF('Data invoice'!J1800=0,"",'Data invoice'!K1800)</f>
        <v/>
      </c>
      <c r="B1685" s="284" t="str">
        <f>IF('Data invoice'!K1800=0,"",'Data invoice'!L1800)</f>
        <v/>
      </c>
      <c r="C1685" s="284" t="str">
        <f>IF('Data invoice'!L1800=0,"",'Data invoice'!M1800)</f>
        <v/>
      </c>
      <c r="D1685" s="284" t="str">
        <f>IF('Data invoice'!M1800=0,"",'Data invoice'!N1800)</f>
        <v/>
      </c>
      <c r="E1685" s="284" t="str">
        <f>IF('Data invoice'!N1800=0,"",'Data invoice'!O1800)</f>
        <v/>
      </c>
      <c r="F1685" s="284" t="str">
        <f>IF('Data invoice'!O1800=0,"",'Data invoice'!P1800)</f>
        <v/>
      </c>
      <c r="G1685" s="284" t="str">
        <f>IF('Data invoice'!P1800=0,"",'Data invoice'!Q1800)</f>
        <v/>
      </c>
      <c r="H1685" s="284" t="str">
        <f>IF('Data invoice'!Q1800=0,"",'Data invoice'!R1800)</f>
        <v/>
      </c>
      <c r="I1685" s="320" t="str">
        <f>IF('Data invoice'!R1800=0,"",'Data invoice'!S1800)</f>
        <v/>
      </c>
      <c r="J1685" s="367" t="str">
        <f>IF('Data invoice'!S1800=0,"",'Data invoice'!T1800)</f>
        <v/>
      </c>
    </row>
    <row r="1686" spans="1:10" ht="15" customHeight="1">
      <c r="A1686" s="284" t="str">
        <f>IF('Data invoice'!J1801=0,"",'Data invoice'!K1801)</f>
        <v/>
      </c>
      <c r="B1686" s="284" t="str">
        <f>IF('Data invoice'!K1801=0,"",'Data invoice'!L1801)</f>
        <v/>
      </c>
      <c r="C1686" s="284" t="str">
        <f>IF('Data invoice'!L1801=0,"",'Data invoice'!M1801)</f>
        <v/>
      </c>
      <c r="D1686" s="284" t="str">
        <f>IF('Data invoice'!M1801=0,"",'Data invoice'!N1801)</f>
        <v/>
      </c>
      <c r="E1686" s="284" t="str">
        <f>IF('Data invoice'!N1801=0,"",'Data invoice'!O1801)</f>
        <v/>
      </c>
      <c r="F1686" s="284" t="str">
        <f>IF('Data invoice'!O1801=0,"",'Data invoice'!P1801)</f>
        <v/>
      </c>
      <c r="G1686" s="284" t="str">
        <f>IF('Data invoice'!P1801=0,"",'Data invoice'!Q1801)</f>
        <v/>
      </c>
      <c r="H1686" s="284" t="str">
        <f>IF('Data invoice'!Q1801=0,"",'Data invoice'!R1801)</f>
        <v/>
      </c>
      <c r="I1686" s="320" t="str">
        <f>IF('Data invoice'!R1801=0,"",'Data invoice'!S1801)</f>
        <v/>
      </c>
      <c r="J1686" s="367" t="str">
        <f>IF('Data invoice'!S1801=0,"",'Data invoice'!T1801)</f>
        <v/>
      </c>
    </row>
    <row r="1687" spans="1:10" ht="15" customHeight="1">
      <c r="A1687" s="284" t="str">
        <f>IF('Data invoice'!J1802=0,"",'Data invoice'!K1802)</f>
        <v/>
      </c>
      <c r="B1687" s="284" t="str">
        <f>IF('Data invoice'!K1802=0,"",'Data invoice'!L1802)</f>
        <v/>
      </c>
      <c r="C1687" s="284" t="str">
        <f>IF('Data invoice'!L1802=0,"",'Data invoice'!M1802)</f>
        <v/>
      </c>
      <c r="D1687" s="284" t="str">
        <f>IF('Data invoice'!M1802=0,"",'Data invoice'!N1802)</f>
        <v/>
      </c>
      <c r="E1687" s="284" t="str">
        <f>IF('Data invoice'!N1802=0,"",'Data invoice'!O1802)</f>
        <v/>
      </c>
      <c r="F1687" s="284" t="str">
        <f>IF('Data invoice'!O1802=0,"",'Data invoice'!P1802)</f>
        <v/>
      </c>
      <c r="G1687" s="284" t="str">
        <f>IF('Data invoice'!P1802=0,"",'Data invoice'!Q1802)</f>
        <v/>
      </c>
      <c r="H1687" s="284" t="str">
        <f>IF('Data invoice'!Q1802=0,"",'Data invoice'!R1802)</f>
        <v/>
      </c>
      <c r="I1687" s="320" t="str">
        <f>IF('Data invoice'!R1802=0,"",'Data invoice'!S1802)</f>
        <v/>
      </c>
      <c r="J1687" s="367" t="str">
        <f>IF('Data invoice'!S1802=0,"",'Data invoice'!T1802)</f>
        <v/>
      </c>
    </row>
    <row r="1688" spans="1:10" ht="15" customHeight="1">
      <c r="A1688" s="284" t="str">
        <f>IF('Data invoice'!J1803=0,"",'Data invoice'!K1803)</f>
        <v/>
      </c>
      <c r="B1688" s="284" t="str">
        <f>IF('Data invoice'!K1803=0,"",'Data invoice'!L1803)</f>
        <v/>
      </c>
      <c r="C1688" s="284" t="str">
        <f>IF('Data invoice'!L1803=0,"",'Data invoice'!M1803)</f>
        <v/>
      </c>
      <c r="D1688" s="284" t="str">
        <f>IF('Data invoice'!M1803=0,"",'Data invoice'!N1803)</f>
        <v/>
      </c>
      <c r="E1688" s="284" t="str">
        <f>IF('Data invoice'!N1803=0,"",'Data invoice'!O1803)</f>
        <v/>
      </c>
      <c r="F1688" s="284" t="str">
        <f>IF('Data invoice'!O1803=0,"",'Data invoice'!P1803)</f>
        <v/>
      </c>
      <c r="G1688" s="284" t="str">
        <f>IF('Data invoice'!P1803=0,"",'Data invoice'!Q1803)</f>
        <v/>
      </c>
      <c r="H1688" s="284" t="str">
        <f>IF('Data invoice'!Q1803=0,"",'Data invoice'!R1803)</f>
        <v/>
      </c>
      <c r="I1688" s="320" t="str">
        <f>IF('Data invoice'!R1803=0,"",'Data invoice'!S1803)</f>
        <v/>
      </c>
      <c r="J1688" s="367" t="str">
        <f>IF('Data invoice'!S1803=0,"",'Data invoice'!T1803)</f>
        <v/>
      </c>
    </row>
    <row r="1689" spans="1:10" ht="15" customHeight="1">
      <c r="A1689" s="284" t="str">
        <f>IF('Data invoice'!J1804=0,"",'Data invoice'!K1804)</f>
        <v/>
      </c>
      <c r="B1689" s="284" t="str">
        <f>IF('Data invoice'!K1804=0,"",'Data invoice'!L1804)</f>
        <v/>
      </c>
      <c r="C1689" s="284" t="str">
        <f>IF('Data invoice'!L1804=0,"",'Data invoice'!M1804)</f>
        <v/>
      </c>
      <c r="D1689" s="284" t="str">
        <f>IF('Data invoice'!M1804=0,"",'Data invoice'!N1804)</f>
        <v/>
      </c>
      <c r="E1689" s="284" t="str">
        <f>IF('Data invoice'!N1804=0,"",'Data invoice'!O1804)</f>
        <v/>
      </c>
      <c r="F1689" s="284" t="str">
        <f>IF('Data invoice'!O1804=0,"",'Data invoice'!P1804)</f>
        <v/>
      </c>
      <c r="G1689" s="284" t="str">
        <f>IF('Data invoice'!P1804=0,"",'Data invoice'!Q1804)</f>
        <v/>
      </c>
      <c r="H1689" s="284" t="str">
        <f>IF('Data invoice'!Q1804=0,"",'Data invoice'!R1804)</f>
        <v/>
      </c>
      <c r="I1689" s="320" t="str">
        <f>IF('Data invoice'!R1804=0,"",'Data invoice'!S1804)</f>
        <v/>
      </c>
      <c r="J1689" s="367" t="str">
        <f>IF('Data invoice'!S1804=0,"",'Data invoice'!T1804)</f>
        <v/>
      </c>
    </row>
    <row r="1690" spans="1:10" ht="15" customHeight="1">
      <c r="A1690" s="284" t="str">
        <f>IF('Data invoice'!J1805=0,"",'Data invoice'!K1805)</f>
        <v/>
      </c>
      <c r="B1690" s="284" t="str">
        <f>IF('Data invoice'!K1805=0,"",'Data invoice'!L1805)</f>
        <v/>
      </c>
      <c r="C1690" s="284" t="str">
        <f>IF('Data invoice'!L1805=0,"",'Data invoice'!M1805)</f>
        <v/>
      </c>
      <c r="D1690" s="284" t="str">
        <f>IF('Data invoice'!M1805=0,"",'Data invoice'!N1805)</f>
        <v/>
      </c>
      <c r="E1690" s="284" t="str">
        <f>IF('Data invoice'!N1805=0,"",'Data invoice'!O1805)</f>
        <v/>
      </c>
      <c r="F1690" s="284" t="str">
        <f>IF('Data invoice'!O1805=0,"",'Data invoice'!P1805)</f>
        <v/>
      </c>
      <c r="G1690" s="284" t="str">
        <f>IF('Data invoice'!P1805=0,"",'Data invoice'!Q1805)</f>
        <v/>
      </c>
      <c r="H1690" s="284" t="str">
        <f>IF('Data invoice'!Q1805=0,"",'Data invoice'!R1805)</f>
        <v/>
      </c>
      <c r="I1690" s="320" t="str">
        <f>IF('Data invoice'!R1805=0,"",'Data invoice'!S1805)</f>
        <v/>
      </c>
      <c r="J1690" s="367" t="str">
        <f>IF('Data invoice'!S1805=0,"",'Data invoice'!T1805)</f>
        <v/>
      </c>
    </row>
    <row r="1691" spans="1:10" ht="15" customHeight="1">
      <c r="A1691" s="284" t="str">
        <f>IF('Data invoice'!J1806=0,"",'Data invoice'!K1806)</f>
        <v/>
      </c>
      <c r="B1691" s="284" t="str">
        <f>IF('Data invoice'!K1806=0,"",'Data invoice'!L1806)</f>
        <v/>
      </c>
      <c r="C1691" s="284" t="str">
        <f>IF('Data invoice'!L1806=0,"",'Data invoice'!M1806)</f>
        <v/>
      </c>
      <c r="D1691" s="284" t="str">
        <f>IF('Data invoice'!M1806=0,"",'Data invoice'!N1806)</f>
        <v/>
      </c>
      <c r="E1691" s="284" t="str">
        <f>IF('Data invoice'!N1806=0,"",'Data invoice'!O1806)</f>
        <v/>
      </c>
      <c r="F1691" s="284" t="str">
        <f>IF('Data invoice'!O1806=0,"",'Data invoice'!P1806)</f>
        <v/>
      </c>
      <c r="G1691" s="284" t="str">
        <f>IF('Data invoice'!P1806=0,"",'Data invoice'!Q1806)</f>
        <v/>
      </c>
      <c r="H1691" s="284" t="str">
        <f>IF('Data invoice'!Q1806=0,"",'Data invoice'!R1806)</f>
        <v/>
      </c>
      <c r="I1691" s="320" t="str">
        <f>IF('Data invoice'!R1806=0,"",'Data invoice'!S1806)</f>
        <v/>
      </c>
      <c r="J1691" s="367" t="str">
        <f>IF('Data invoice'!S1806=0,"",'Data invoice'!T1806)</f>
        <v/>
      </c>
    </row>
    <row r="1692" spans="1:10" ht="15" customHeight="1">
      <c r="A1692" s="284" t="str">
        <f>IF('Data invoice'!J1807=0,"",'Data invoice'!K1807)</f>
        <v/>
      </c>
      <c r="B1692" s="284" t="str">
        <f>IF('Data invoice'!K1807=0,"",'Data invoice'!L1807)</f>
        <v/>
      </c>
      <c r="C1692" s="284" t="str">
        <f>IF('Data invoice'!L1807=0,"",'Data invoice'!M1807)</f>
        <v/>
      </c>
      <c r="D1692" s="284" t="str">
        <f>IF('Data invoice'!M1807=0,"",'Data invoice'!N1807)</f>
        <v/>
      </c>
      <c r="E1692" s="284" t="str">
        <f>IF('Data invoice'!N1807=0,"",'Data invoice'!O1807)</f>
        <v/>
      </c>
      <c r="F1692" s="284" t="str">
        <f>IF('Data invoice'!O1807=0,"",'Data invoice'!P1807)</f>
        <v/>
      </c>
      <c r="G1692" s="284" t="str">
        <f>IF('Data invoice'!P1807=0,"",'Data invoice'!Q1807)</f>
        <v/>
      </c>
      <c r="H1692" s="284" t="str">
        <f>IF('Data invoice'!Q1807=0,"",'Data invoice'!R1807)</f>
        <v/>
      </c>
      <c r="I1692" s="320" t="str">
        <f>IF('Data invoice'!R1807=0,"",'Data invoice'!S1807)</f>
        <v/>
      </c>
      <c r="J1692" s="367" t="str">
        <f>IF('Data invoice'!S1807=0,"",'Data invoice'!T1807)</f>
        <v/>
      </c>
    </row>
    <row r="1693" spans="1:10" ht="15" customHeight="1">
      <c r="A1693" s="284" t="str">
        <f>IF('Data invoice'!J1808=0,"",'Data invoice'!K1808)</f>
        <v/>
      </c>
      <c r="B1693" s="284" t="str">
        <f>IF('Data invoice'!K1808=0,"",'Data invoice'!L1808)</f>
        <v/>
      </c>
      <c r="C1693" s="284" t="str">
        <f>IF('Data invoice'!L1808=0,"",'Data invoice'!M1808)</f>
        <v/>
      </c>
      <c r="D1693" s="284" t="str">
        <f>IF('Data invoice'!M1808=0,"",'Data invoice'!N1808)</f>
        <v/>
      </c>
      <c r="E1693" s="284" t="str">
        <f>IF('Data invoice'!N1808=0,"",'Data invoice'!O1808)</f>
        <v/>
      </c>
      <c r="F1693" s="284" t="str">
        <f>IF('Data invoice'!O1808=0,"",'Data invoice'!P1808)</f>
        <v/>
      </c>
      <c r="G1693" s="284" t="str">
        <f>IF('Data invoice'!P1808=0,"",'Data invoice'!Q1808)</f>
        <v/>
      </c>
      <c r="H1693" s="284" t="str">
        <f>IF('Data invoice'!Q1808=0,"",'Data invoice'!R1808)</f>
        <v/>
      </c>
      <c r="I1693" s="320" t="str">
        <f>IF('Data invoice'!R1808=0,"",'Data invoice'!S1808)</f>
        <v/>
      </c>
      <c r="J1693" s="367" t="str">
        <f>IF('Data invoice'!S1808=0,"",'Data invoice'!T1808)</f>
        <v/>
      </c>
    </row>
    <row r="1694" spans="1:10" ht="15" customHeight="1">
      <c r="A1694" s="284" t="str">
        <f>IF('Data invoice'!J1809=0,"",'Data invoice'!K1809)</f>
        <v/>
      </c>
      <c r="B1694" s="284" t="str">
        <f>IF('Data invoice'!K1809=0,"",'Data invoice'!L1809)</f>
        <v/>
      </c>
      <c r="C1694" s="284" t="str">
        <f>IF('Data invoice'!L1809=0,"",'Data invoice'!M1809)</f>
        <v/>
      </c>
      <c r="D1694" s="284" t="str">
        <f>IF('Data invoice'!M1809=0,"",'Data invoice'!N1809)</f>
        <v/>
      </c>
      <c r="E1694" s="284" t="str">
        <f>IF('Data invoice'!N1809=0,"",'Data invoice'!O1809)</f>
        <v/>
      </c>
      <c r="F1694" s="284" t="str">
        <f>IF('Data invoice'!O1809=0,"",'Data invoice'!P1809)</f>
        <v/>
      </c>
      <c r="G1694" s="284" t="str">
        <f>IF('Data invoice'!P1809=0,"",'Data invoice'!Q1809)</f>
        <v/>
      </c>
      <c r="H1694" s="284" t="str">
        <f>IF('Data invoice'!Q1809=0,"",'Data invoice'!R1809)</f>
        <v/>
      </c>
      <c r="I1694" s="320" t="str">
        <f>IF('Data invoice'!R1809=0,"",'Data invoice'!S1809)</f>
        <v/>
      </c>
      <c r="J1694" s="367" t="str">
        <f>IF('Data invoice'!S1809=0,"",'Data invoice'!T1809)</f>
        <v/>
      </c>
    </row>
    <row r="1695" spans="1:10" ht="15" customHeight="1">
      <c r="A1695" s="284" t="str">
        <f>IF('Data invoice'!J1810=0,"",'Data invoice'!K1810)</f>
        <v/>
      </c>
      <c r="B1695" s="284" t="str">
        <f>IF('Data invoice'!K1810=0,"",'Data invoice'!L1810)</f>
        <v/>
      </c>
      <c r="C1695" s="284" t="str">
        <f>IF('Data invoice'!L1810=0,"",'Data invoice'!M1810)</f>
        <v/>
      </c>
      <c r="D1695" s="284" t="str">
        <f>IF('Data invoice'!M1810=0,"",'Data invoice'!N1810)</f>
        <v/>
      </c>
      <c r="E1695" s="284" t="str">
        <f>IF('Data invoice'!N1810=0,"",'Data invoice'!O1810)</f>
        <v/>
      </c>
      <c r="F1695" s="284" t="str">
        <f>IF('Data invoice'!O1810=0,"",'Data invoice'!P1810)</f>
        <v/>
      </c>
      <c r="G1695" s="284" t="str">
        <f>IF('Data invoice'!P1810=0,"",'Data invoice'!Q1810)</f>
        <v/>
      </c>
      <c r="H1695" s="284" t="str">
        <f>IF('Data invoice'!Q1810=0,"",'Data invoice'!R1810)</f>
        <v/>
      </c>
      <c r="I1695" s="320" t="str">
        <f>IF('Data invoice'!R1810=0,"",'Data invoice'!S1810)</f>
        <v/>
      </c>
      <c r="J1695" s="367" t="str">
        <f>IF('Data invoice'!S1810=0,"",'Data invoice'!T1810)</f>
        <v/>
      </c>
    </row>
    <row r="1696" spans="1:10" ht="15" customHeight="1">
      <c r="A1696" s="284" t="str">
        <f>IF('Data invoice'!J1811=0,"",'Data invoice'!K1811)</f>
        <v/>
      </c>
      <c r="B1696" s="284" t="str">
        <f>IF('Data invoice'!K1811=0,"",'Data invoice'!L1811)</f>
        <v/>
      </c>
      <c r="C1696" s="284" t="str">
        <f>IF('Data invoice'!L1811=0,"",'Data invoice'!M1811)</f>
        <v/>
      </c>
      <c r="D1696" s="284" t="str">
        <f>IF('Data invoice'!M1811=0,"",'Data invoice'!N1811)</f>
        <v/>
      </c>
      <c r="E1696" s="284" t="str">
        <f>IF('Data invoice'!N1811=0,"",'Data invoice'!O1811)</f>
        <v/>
      </c>
      <c r="F1696" s="284" t="str">
        <f>IF('Data invoice'!O1811=0,"",'Data invoice'!P1811)</f>
        <v/>
      </c>
      <c r="G1696" s="284" t="str">
        <f>IF('Data invoice'!P1811=0,"",'Data invoice'!Q1811)</f>
        <v/>
      </c>
      <c r="H1696" s="284" t="str">
        <f>IF('Data invoice'!Q1811=0,"",'Data invoice'!R1811)</f>
        <v/>
      </c>
      <c r="I1696" s="320" t="str">
        <f>IF('Data invoice'!R1811=0,"",'Data invoice'!S1811)</f>
        <v/>
      </c>
      <c r="J1696" s="367" t="str">
        <f>IF('Data invoice'!S1811=0,"",'Data invoice'!T1811)</f>
        <v/>
      </c>
    </row>
    <row r="1697" spans="1:10" ht="15" customHeight="1">
      <c r="A1697" s="284" t="str">
        <f>IF('Data invoice'!J1812=0,"",'Data invoice'!K1812)</f>
        <v/>
      </c>
      <c r="B1697" s="284" t="str">
        <f>IF('Data invoice'!K1812=0,"",'Data invoice'!L1812)</f>
        <v/>
      </c>
      <c r="C1697" s="284" t="str">
        <f>IF('Data invoice'!L1812=0,"",'Data invoice'!M1812)</f>
        <v/>
      </c>
      <c r="D1697" s="284" t="str">
        <f>IF('Data invoice'!M1812=0,"",'Data invoice'!N1812)</f>
        <v/>
      </c>
      <c r="E1697" s="284" t="str">
        <f>IF('Data invoice'!N1812=0,"",'Data invoice'!O1812)</f>
        <v/>
      </c>
      <c r="F1697" s="284" t="str">
        <f>IF('Data invoice'!O1812=0,"",'Data invoice'!P1812)</f>
        <v/>
      </c>
      <c r="G1697" s="284" t="str">
        <f>IF('Data invoice'!P1812=0,"",'Data invoice'!Q1812)</f>
        <v/>
      </c>
      <c r="H1697" s="284" t="str">
        <f>IF('Data invoice'!Q1812=0,"",'Data invoice'!R1812)</f>
        <v/>
      </c>
      <c r="I1697" s="320" t="str">
        <f>IF('Data invoice'!R1812=0,"",'Data invoice'!S1812)</f>
        <v/>
      </c>
      <c r="J1697" s="367" t="str">
        <f>IF('Data invoice'!S1812=0,"",'Data invoice'!T1812)</f>
        <v/>
      </c>
    </row>
    <row r="1698" spans="1:10" ht="15" customHeight="1">
      <c r="A1698" s="284" t="str">
        <f>IF('Data invoice'!J1813=0,"",'Data invoice'!K1813)</f>
        <v/>
      </c>
      <c r="B1698" s="284" t="str">
        <f>IF('Data invoice'!K1813=0,"",'Data invoice'!L1813)</f>
        <v/>
      </c>
      <c r="C1698" s="284" t="str">
        <f>IF('Data invoice'!L1813=0,"",'Data invoice'!M1813)</f>
        <v/>
      </c>
      <c r="D1698" s="284" t="str">
        <f>IF('Data invoice'!M1813=0,"",'Data invoice'!N1813)</f>
        <v/>
      </c>
      <c r="E1698" s="284" t="str">
        <f>IF('Data invoice'!N1813=0,"",'Data invoice'!O1813)</f>
        <v/>
      </c>
      <c r="F1698" s="284" t="str">
        <f>IF('Data invoice'!O1813=0,"",'Data invoice'!P1813)</f>
        <v/>
      </c>
      <c r="G1698" s="284" t="str">
        <f>IF('Data invoice'!P1813=0,"",'Data invoice'!Q1813)</f>
        <v/>
      </c>
      <c r="H1698" s="284" t="str">
        <f>IF('Data invoice'!Q1813=0,"",'Data invoice'!R1813)</f>
        <v/>
      </c>
      <c r="I1698" s="320" t="str">
        <f>IF('Data invoice'!R1813=0,"",'Data invoice'!S1813)</f>
        <v/>
      </c>
      <c r="J1698" s="367" t="str">
        <f>IF('Data invoice'!S1813=0,"",'Data invoice'!T1813)</f>
        <v/>
      </c>
    </row>
    <row r="1699" spans="1:10" ht="15" customHeight="1">
      <c r="A1699" s="284" t="str">
        <f>IF('Data invoice'!J1814=0,"",'Data invoice'!K1814)</f>
        <v/>
      </c>
      <c r="B1699" s="284" t="str">
        <f>IF('Data invoice'!K1814=0,"",'Data invoice'!L1814)</f>
        <v/>
      </c>
      <c r="C1699" s="284" t="str">
        <f>IF('Data invoice'!L1814=0,"",'Data invoice'!M1814)</f>
        <v/>
      </c>
      <c r="D1699" s="284" t="str">
        <f>IF('Data invoice'!M1814=0,"",'Data invoice'!N1814)</f>
        <v/>
      </c>
      <c r="E1699" s="284" t="str">
        <f>IF('Data invoice'!N1814=0,"",'Data invoice'!O1814)</f>
        <v/>
      </c>
      <c r="F1699" s="284" t="str">
        <f>IF('Data invoice'!O1814=0,"",'Data invoice'!P1814)</f>
        <v/>
      </c>
      <c r="G1699" s="284" t="str">
        <f>IF('Data invoice'!P1814=0,"",'Data invoice'!Q1814)</f>
        <v/>
      </c>
      <c r="H1699" s="284" t="str">
        <f>IF('Data invoice'!Q1814=0,"",'Data invoice'!R1814)</f>
        <v/>
      </c>
      <c r="I1699" s="320" t="str">
        <f>IF('Data invoice'!R1814=0,"",'Data invoice'!S1814)</f>
        <v/>
      </c>
      <c r="J1699" s="367" t="str">
        <f>IF('Data invoice'!S1814=0,"",'Data invoice'!T1814)</f>
        <v/>
      </c>
    </row>
    <row r="1700" spans="1:10" ht="15" customHeight="1">
      <c r="A1700" s="284" t="str">
        <f>IF('Data invoice'!J1815=0,"",'Data invoice'!K1815)</f>
        <v/>
      </c>
      <c r="B1700" s="284" t="str">
        <f>IF('Data invoice'!K1815=0,"",'Data invoice'!L1815)</f>
        <v/>
      </c>
      <c r="C1700" s="284" t="str">
        <f>IF('Data invoice'!L1815=0,"",'Data invoice'!M1815)</f>
        <v/>
      </c>
      <c r="D1700" s="284" t="str">
        <f>IF('Data invoice'!M1815=0,"",'Data invoice'!N1815)</f>
        <v/>
      </c>
      <c r="E1700" s="284" t="str">
        <f>IF('Data invoice'!N1815=0,"",'Data invoice'!O1815)</f>
        <v/>
      </c>
      <c r="F1700" s="284" t="str">
        <f>IF('Data invoice'!O1815=0,"",'Data invoice'!P1815)</f>
        <v/>
      </c>
      <c r="G1700" s="284" t="str">
        <f>IF('Data invoice'!P1815=0,"",'Data invoice'!Q1815)</f>
        <v/>
      </c>
      <c r="H1700" s="284" t="str">
        <f>IF('Data invoice'!Q1815=0,"",'Data invoice'!R1815)</f>
        <v/>
      </c>
      <c r="I1700" s="320" t="str">
        <f>IF('Data invoice'!R1815=0,"",'Data invoice'!S1815)</f>
        <v/>
      </c>
      <c r="J1700" s="367" t="str">
        <f>IF('Data invoice'!S1815=0,"",'Data invoice'!T1815)</f>
        <v/>
      </c>
    </row>
    <row r="1701" spans="1:10" ht="15" customHeight="1">
      <c r="A1701" s="284" t="str">
        <f>IF('Data invoice'!J1816=0,"",'Data invoice'!K1816)</f>
        <v/>
      </c>
      <c r="B1701" s="284" t="str">
        <f>IF('Data invoice'!K1816=0,"",'Data invoice'!L1816)</f>
        <v/>
      </c>
      <c r="C1701" s="284" t="str">
        <f>IF('Data invoice'!L1816=0,"",'Data invoice'!M1816)</f>
        <v/>
      </c>
      <c r="D1701" s="284" t="str">
        <f>IF('Data invoice'!M1816=0,"",'Data invoice'!N1816)</f>
        <v/>
      </c>
      <c r="E1701" s="284" t="str">
        <f>IF('Data invoice'!N1816=0,"",'Data invoice'!O1816)</f>
        <v/>
      </c>
      <c r="F1701" s="284" t="str">
        <f>IF('Data invoice'!O1816=0,"",'Data invoice'!P1816)</f>
        <v/>
      </c>
      <c r="G1701" s="284" t="str">
        <f>IF('Data invoice'!P1816=0,"",'Data invoice'!Q1816)</f>
        <v/>
      </c>
      <c r="H1701" s="284" t="str">
        <f>IF('Data invoice'!Q1816=0,"",'Data invoice'!R1816)</f>
        <v/>
      </c>
      <c r="I1701" s="320" t="str">
        <f>IF('Data invoice'!R1816=0,"",'Data invoice'!S1816)</f>
        <v/>
      </c>
      <c r="J1701" s="367" t="str">
        <f>IF('Data invoice'!S1816=0,"",'Data invoice'!T1816)</f>
        <v/>
      </c>
    </row>
    <row r="1702" spans="1:10" ht="15" customHeight="1">
      <c r="A1702" s="284" t="str">
        <f>IF('Data invoice'!J1817=0,"",'Data invoice'!K1817)</f>
        <v/>
      </c>
      <c r="B1702" s="284" t="str">
        <f>IF('Data invoice'!K1817=0,"",'Data invoice'!L1817)</f>
        <v/>
      </c>
      <c r="C1702" s="284" t="str">
        <f>IF('Data invoice'!L1817=0,"",'Data invoice'!M1817)</f>
        <v/>
      </c>
      <c r="D1702" s="284" t="str">
        <f>IF('Data invoice'!M1817=0,"",'Data invoice'!N1817)</f>
        <v/>
      </c>
      <c r="E1702" s="284" t="str">
        <f>IF('Data invoice'!N1817=0,"",'Data invoice'!O1817)</f>
        <v/>
      </c>
      <c r="F1702" s="284" t="str">
        <f>IF('Data invoice'!O1817=0,"",'Data invoice'!P1817)</f>
        <v/>
      </c>
      <c r="G1702" s="284" t="str">
        <f>IF('Data invoice'!P1817=0,"",'Data invoice'!Q1817)</f>
        <v/>
      </c>
      <c r="H1702" s="284" t="str">
        <f>IF('Data invoice'!Q1817=0,"",'Data invoice'!R1817)</f>
        <v/>
      </c>
      <c r="I1702" s="320" t="str">
        <f>IF('Data invoice'!R1817=0,"",'Data invoice'!S1817)</f>
        <v/>
      </c>
      <c r="J1702" s="367" t="str">
        <f>IF('Data invoice'!S1817=0,"",'Data invoice'!T1817)</f>
        <v/>
      </c>
    </row>
    <row r="1703" spans="1:10" ht="15" customHeight="1">
      <c r="A1703" s="284" t="str">
        <f>IF('Data invoice'!J1818=0,"",'Data invoice'!K1818)</f>
        <v/>
      </c>
      <c r="B1703" s="284" t="str">
        <f>IF('Data invoice'!K1818=0,"",'Data invoice'!L1818)</f>
        <v/>
      </c>
      <c r="C1703" s="284" t="str">
        <f>IF('Data invoice'!L1818=0,"",'Data invoice'!M1818)</f>
        <v/>
      </c>
      <c r="D1703" s="284" t="str">
        <f>IF('Data invoice'!M1818=0,"",'Data invoice'!N1818)</f>
        <v/>
      </c>
      <c r="E1703" s="284" t="str">
        <f>IF('Data invoice'!N1818=0,"",'Data invoice'!O1818)</f>
        <v/>
      </c>
      <c r="F1703" s="284" t="str">
        <f>IF('Data invoice'!O1818=0,"",'Data invoice'!P1818)</f>
        <v/>
      </c>
      <c r="G1703" s="284" t="str">
        <f>IF('Data invoice'!P1818=0,"",'Data invoice'!Q1818)</f>
        <v/>
      </c>
      <c r="H1703" s="284" t="str">
        <f>IF('Data invoice'!Q1818=0,"",'Data invoice'!R1818)</f>
        <v/>
      </c>
      <c r="I1703" s="320" t="str">
        <f>IF('Data invoice'!R1818=0,"",'Data invoice'!S1818)</f>
        <v/>
      </c>
      <c r="J1703" s="367" t="str">
        <f>IF('Data invoice'!S1818=0,"",'Data invoice'!T1818)</f>
        <v/>
      </c>
    </row>
    <row r="1704" spans="1:10" ht="15" customHeight="1">
      <c r="A1704" s="284" t="str">
        <f>IF('Data invoice'!J1819=0,"",'Data invoice'!K1819)</f>
        <v/>
      </c>
      <c r="B1704" s="284" t="str">
        <f>IF('Data invoice'!K1819=0,"",'Data invoice'!L1819)</f>
        <v/>
      </c>
      <c r="C1704" s="284" t="str">
        <f>IF('Data invoice'!L1819=0,"",'Data invoice'!M1819)</f>
        <v/>
      </c>
      <c r="D1704" s="284" t="str">
        <f>IF('Data invoice'!M1819=0,"",'Data invoice'!N1819)</f>
        <v/>
      </c>
      <c r="E1704" s="284" t="str">
        <f>IF('Data invoice'!N1819=0,"",'Data invoice'!O1819)</f>
        <v/>
      </c>
      <c r="F1704" s="284" t="str">
        <f>IF('Data invoice'!O1819=0,"",'Data invoice'!P1819)</f>
        <v/>
      </c>
      <c r="G1704" s="284" t="str">
        <f>IF('Data invoice'!P1819=0,"",'Data invoice'!Q1819)</f>
        <v/>
      </c>
      <c r="H1704" s="284" t="str">
        <f>IF('Data invoice'!Q1819=0,"",'Data invoice'!R1819)</f>
        <v/>
      </c>
      <c r="I1704" s="320" t="str">
        <f>IF('Data invoice'!R1819=0,"",'Data invoice'!S1819)</f>
        <v/>
      </c>
      <c r="J1704" s="367" t="str">
        <f>IF('Data invoice'!S1819=0,"",'Data invoice'!T1819)</f>
        <v/>
      </c>
    </row>
    <row r="1705" spans="1:10" ht="15" customHeight="1">
      <c r="A1705" s="284" t="str">
        <f>IF('Data invoice'!J1820=0,"",'Data invoice'!K1820)</f>
        <v/>
      </c>
      <c r="B1705" s="284" t="str">
        <f>IF('Data invoice'!K1820=0,"",'Data invoice'!L1820)</f>
        <v/>
      </c>
      <c r="C1705" s="284" t="str">
        <f>IF('Data invoice'!L1820=0,"",'Data invoice'!M1820)</f>
        <v/>
      </c>
      <c r="D1705" s="284" t="str">
        <f>IF('Data invoice'!M1820=0,"",'Data invoice'!N1820)</f>
        <v/>
      </c>
      <c r="E1705" s="284" t="str">
        <f>IF('Data invoice'!N1820=0,"",'Data invoice'!O1820)</f>
        <v/>
      </c>
      <c r="F1705" s="284" t="str">
        <f>IF('Data invoice'!O1820=0,"",'Data invoice'!P1820)</f>
        <v/>
      </c>
      <c r="G1705" s="284" t="str">
        <f>IF('Data invoice'!P1820=0,"",'Data invoice'!Q1820)</f>
        <v/>
      </c>
      <c r="H1705" s="284" t="str">
        <f>IF('Data invoice'!Q1820=0,"",'Data invoice'!R1820)</f>
        <v/>
      </c>
      <c r="I1705" s="320" t="str">
        <f>IF('Data invoice'!R1820=0,"",'Data invoice'!S1820)</f>
        <v/>
      </c>
      <c r="J1705" s="367" t="str">
        <f>IF('Data invoice'!S1820=0,"",'Data invoice'!T1820)</f>
        <v/>
      </c>
    </row>
    <row r="1706" spans="1:10" ht="15" customHeight="1">
      <c r="A1706" s="284" t="str">
        <f>IF('Data invoice'!J1821=0,"",'Data invoice'!K1821)</f>
        <v/>
      </c>
      <c r="B1706" s="284" t="str">
        <f>IF('Data invoice'!K1821=0,"",'Data invoice'!L1821)</f>
        <v/>
      </c>
      <c r="C1706" s="284" t="str">
        <f>IF('Data invoice'!L1821=0,"",'Data invoice'!M1821)</f>
        <v/>
      </c>
      <c r="D1706" s="284" t="str">
        <f>IF('Data invoice'!M1821=0,"",'Data invoice'!N1821)</f>
        <v/>
      </c>
      <c r="E1706" s="284" t="str">
        <f>IF('Data invoice'!N1821=0,"",'Data invoice'!O1821)</f>
        <v/>
      </c>
      <c r="F1706" s="284" t="str">
        <f>IF('Data invoice'!O1821=0,"",'Data invoice'!P1821)</f>
        <v/>
      </c>
      <c r="G1706" s="284" t="str">
        <f>IF('Data invoice'!P1821=0,"",'Data invoice'!Q1821)</f>
        <v/>
      </c>
      <c r="H1706" s="284" t="str">
        <f>IF('Data invoice'!Q1821=0,"",'Data invoice'!R1821)</f>
        <v/>
      </c>
      <c r="I1706" s="320" t="str">
        <f>IF('Data invoice'!R1821=0,"",'Data invoice'!S1821)</f>
        <v/>
      </c>
      <c r="J1706" s="367" t="str">
        <f>IF('Data invoice'!S1821=0,"",'Data invoice'!T1821)</f>
        <v/>
      </c>
    </row>
    <row r="1707" spans="1:10" ht="15" customHeight="1">
      <c r="A1707" s="284" t="str">
        <f>IF('Data invoice'!J1822=0,"",'Data invoice'!K1822)</f>
        <v/>
      </c>
      <c r="B1707" s="284" t="str">
        <f>IF('Data invoice'!K1822=0,"",'Data invoice'!L1822)</f>
        <v/>
      </c>
      <c r="C1707" s="284" t="str">
        <f>IF('Data invoice'!L1822=0,"",'Data invoice'!M1822)</f>
        <v/>
      </c>
      <c r="D1707" s="284" t="str">
        <f>IF('Data invoice'!M1822=0,"",'Data invoice'!N1822)</f>
        <v/>
      </c>
      <c r="E1707" s="284" t="str">
        <f>IF('Data invoice'!N1822=0,"",'Data invoice'!O1822)</f>
        <v/>
      </c>
      <c r="F1707" s="284" t="str">
        <f>IF('Data invoice'!O1822=0,"",'Data invoice'!P1822)</f>
        <v/>
      </c>
      <c r="G1707" s="284" t="str">
        <f>IF('Data invoice'!P1822=0,"",'Data invoice'!Q1822)</f>
        <v/>
      </c>
      <c r="H1707" s="284" t="str">
        <f>IF('Data invoice'!Q1822=0,"",'Data invoice'!R1822)</f>
        <v/>
      </c>
      <c r="I1707" s="320" t="str">
        <f>IF('Data invoice'!R1822=0,"",'Data invoice'!S1822)</f>
        <v/>
      </c>
      <c r="J1707" s="367" t="str">
        <f>IF('Data invoice'!S1822=0,"",'Data invoice'!T1822)</f>
        <v/>
      </c>
    </row>
    <row r="1708" spans="1:10" ht="15" customHeight="1">
      <c r="A1708" s="284" t="str">
        <f>IF('Data invoice'!J1823=0,"",'Data invoice'!K1823)</f>
        <v/>
      </c>
      <c r="B1708" s="284" t="str">
        <f>IF('Data invoice'!K1823=0,"",'Data invoice'!L1823)</f>
        <v/>
      </c>
      <c r="C1708" s="284" t="str">
        <f>IF('Data invoice'!L1823=0,"",'Data invoice'!M1823)</f>
        <v/>
      </c>
      <c r="D1708" s="284" t="str">
        <f>IF('Data invoice'!M1823=0,"",'Data invoice'!N1823)</f>
        <v/>
      </c>
      <c r="E1708" s="284" t="str">
        <f>IF('Data invoice'!N1823=0,"",'Data invoice'!O1823)</f>
        <v/>
      </c>
      <c r="F1708" s="284" t="str">
        <f>IF('Data invoice'!O1823=0,"",'Data invoice'!P1823)</f>
        <v/>
      </c>
      <c r="G1708" s="284" t="str">
        <f>IF('Data invoice'!P1823=0,"",'Data invoice'!Q1823)</f>
        <v/>
      </c>
      <c r="H1708" s="284" t="str">
        <f>IF('Data invoice'!Q1823=0,"",'Data invoice'!R1823)</f>
        <v/>
      </c>
      <c r="I1708" s="320" t="str">
        <f>IF('Data invoice'!R1823=0,"",'Data invoice'!S1823)</f>
        <v/>
      </c>
      <c r="J1708" s="367" t="str">
        <f>IF('Data invoice'!S1823=0,"",'Data invoice'!T1823)</f>
        <v/>
      </c>
    </row>
    <row r="1709" spans="1:10" ht="15" customHeight="1">
      <c r="A1709" s="284" t="str">
        <f>IF('Data invoice'!J1824=0,"",'Data invoice'!K1824)</f>
        <v/>
      </c>
      <c r="B1709" s="284" t="str">
        <f>IF('Data invoice'!K1824=0,"",'Data invoice'!L1824)</f>
        <v/>
      </c>
      <c r="C1709" s="284" t="str">
        <f>IF('Data invoice'!L1824=0,"",'Data invoice'!M1824)</f>
        <v/>
      </c>
      <c r="D1709" s="284" t="str">
        <f>IF('Data invoice'!M1824=0,"",'Data invoice'!N1824)</f>
        <v/>
      </c>
      <c r="E1709" s="284" t="str">
        <f>IF('Data invoice'!N1824=0,"",'Data invoice'!O1824)</f>
        <v/>
      </c>
      <c r="F1709" s="284" t="str">
        <f>IF('Data invoice'!O1824=0,"",'Data invoice'!P1824)</f>
        <v/>
      </c>
      <c r="G1709" s="284" t="str">
        <f>IF('Data invoice'!P1824=0,"",'Data invoice'!Q1824)</f>
        <v/>
      </c>
      <c r="H1709" s="284" t="str">
        <f>IF('Data invoice'!Q1824=0,"",'Data invoice'!R1824)</f>
        <v/>
      </c>
      <c r="I1709" s="320" t="str">
        <f>IF('Data invoice'!R1824=0,"",'Data invoice'!S1824)</f>
        <v/>
      </c>
      <c r="J1709" s="367" t="str">
        <f>IF('Data invoice'!S1824=0,"",'Data invoice'!T1824)</f>
        <v/>
      </c>
    </row>
    <row r="1710" spans="1:10" ht="15" customHeight="1">
      <c r="A1710" s="284" t="str">
        <f>IF('Data invoice'!J1825=0,"",'Data invoice'!K1825)</f>
        <v/>
      </c>
      <c r="B1710" s="284" t="str">
        <f>IF('Data invoice'!K1825=0,"",'Data invoice'!L1825)</f>
        <v/>
      </c>
      <c r="C1710" s="284" t="str">
        <f>IF('Data invoice'!L1825=0,"",'Data invoice'!M1825)</f>
        <v/>
      </c>
      <c r="D1710" s="284" t="str">
        <f>IF('Data invoice'!M1825=0,"",'Data invoice'!N1825)</f>
        <v/>
      </c>
      <c r="E1710" s="284" t="str">
        <f>IF('Data invoice'!N1825=0,"",'Data invoice'!O1825)</f>
        <v/>
      </c>
      <c r="F1710" s="284" t="str">
        <f>IF('Data invoice'!O1825=0,"",'Data invoice'!P1825)</f>
        <v/>
      </c>
      <c r="G1710" s="284" t="str">
        <f>IF('Data invoice'!P1825=0,"",'Data invoice'!Q1825)</f>
        <v/>
      </c>
      <c r="H1710" s="284" t="str">
        <f>IF('Data invoice'!Q1825=0,"",'Data invoice'!R1825)</f>
        <v/>
      </c>
      <c r="I1710" s="320" t="str">
        <f>IF('Data invoice'!R1825=0,"",'Data invoice'!S1825)</f>
        <v/>
      </c>
      <c r="J1710" s="367" t="str">
        <f>IF('Data invoice'!S1825=0,"",'Data invoice'!T1825)</f>
        <v/>
      </c>
    </row>
    <row r="1711" spans="1:10" ht="15" customHeight="1">
      <c r="A1711" s="284" t="str">
        <f>IF('Data invoice'!J1826=0,"",'Data invoice'!K1826)</f>
        <v/>
      </c>
      <c r="B1711" s="284" t="str">
        <f>IF('Data invoice'!K1826=0,"",'Data invoice'!L1826)</f>
        <v/>
      </c>
      <c r="C1711" s="284" t="str">
        <f>IF('Data invoice'!L1826=0,"",'Data invoice'!M1826)</f>
        <v/>
      </c>
      <c r="D1711" s="284" t="str">
        <f>IF('Data invoice'!M1826=0,"",'Data invoice'!N1826)</f>
        <v/>
      </c>
      <c r="E1711" s="284" t="str">
        <f>IF('Data invoice'!N1826=0,"",'Data invoice'!O1826)</f>
        <v/>
      </c>
      <c r="F1711" s="284" t="str">
        <f>IF('Data invoice'!O1826=0,"",'Data invoice'!P1826)</f>
        <v/>
      </c>
      <c r="G1711" s="284" t="str">
        <f>IF('Data invoice'!P1826=0,"",'Data invoice'!Q1826)</f>
        <v/>
      </c>
      <c r="H1711" s="284" t="str">
        <f>IF('Data invoice'!Q1826=0,"",'Data invoice'!R1826)</f>
        <v/>
      </c>
      <c r="I1711" s="320" t="str">
        <f>IF('Data invoice'!R1826=0,"",'Data invoice'!S1826)</f>
        <v/>
      </c>
      <c r="J1711" s="367" t="str">
        <f>IF('Data invoice'!S1826=0,"",'Data invoice'!T1826)</f>
        <v/>
      </c>
    </row>
    <row r="1712" spans="1:10" ht="15" customHeight="1">
      <c r="A1712" s="284" t="str">
        <f>IF('Data invoice'!J1827=0,"",'Data invoice'!K1827)</f>
        <v/>
      </c>
      <c r="B1712" s="284" t="str">
        <f>IF('Data invoice'!K1827=0,"",'Data invoice'!L1827)</f>
        <v/>
      </c>
      <c r="C1712" s="284" t="str">
        <f>IF('Data invoice'!L1827=0,"",'Data invoice'!M1827)</f>
        <v/>
      </c>
      <c r="D1712" s="284" t="str">
        <f>IF('Data invoice'!M1827=0,"",'Data invoice'!N1827)</f>
        <v/>
      </c>
      <c r="E1712" s="284" t="str">
        <f>IF('Data invoice'!N1827=0,"",'Data invoice'!O1827)</f>
        <v/>
      </c>
      <c r="F1712" s="284" t="str">
        <f>IF('Data invoice'!O1827=0,"",'Data invoice'!P1827)</f>
        <v/>
      </c>
      <c r="G1712" s="284" t="str">
        <f>IF('Data invoice'!P1827=0,"",'Data invoice'!Q1827)</f>
        <v/>
      </c>
      <c r="H1712" s="284" t="str">
        <f>IF('Data invoice'!Q1827=0,"",'Data invoice'!R1827)</f>
        <v/>
      </c>
      <c r="I1712" s="320" t="str">
        <f>IF('Data invoice'!R1827=0,"",'Data invoice'!S1827)</f>
        <v/>
      </c>
      <c r="J1712" s="367" t="str">
        <f>IF('Data invoice'!S1827=0,"",'Data invoice'!T1827)</f>
        <v/>
      </c>
    </row>
    <row r="1713" spans="1:10" ht="15" customHeight="1">
      <c r="A1713" s="284" t="str">
        <f>IF('Data invoice'!J1828=0,"",'Data invoice'!K1828)</f>
        <v/>
      </c>
      <c r="B1713" s="284" t="str">
        <f>IF('Data invoice'!K1828=0,"",'Data invoice'!L1828)</f>
        <v/>
      </c>
      <c r="C1713" s="284" t="str">
        <f>IF('Data invoice'!L1828=0,"",'Data invoice'!M1828)</f>
        <v/>
      </c>
      <c r="D1713" s="284" t="str">
        <f>IF('Data invoice'!M1828=0,"",'Data invoice'!N1828)</f>
        <v/>
      </c>
      <c r="E1713" s="284" t="str">
        <f>IF('Data invoice'!N1828=0,"",'Data invoice'!O1828)</f>
        <v/>
      </c>
      <c r="F1713" s="284" t="str">
        <f>IF('Data invoice'!O1828=0,"",'Data invoice'!P1828)</f>
        <v/>
      </c>
      <c r="G1713" s="284" t="str">
        <f>IF('Data invoice'!P1828=0,"",'Data invoice'!Q1828)</f>
        <v/>
      </c>
      <c r="H1713" s="284" t="str">
        <f>IF('Data invoice'!Q1828=0,"",'Data invoice'!R1828)</f>
        <v/>
      </c>
      <c r="I1713" s="320" t="str">
        <f>IF('Data invoice'!R1828=0,"",'Data invoice'!S1828)</f>
        <v/>
      </c>
      <c r="J1713" s="367" t="str">
        <f>IF('Data invoice'!S1828=0,"",'Data invoice'!T1828)</f>
        <v/>
      </c>
    </row>
    <row r="1714" spans="1:10" ht="15" customHeight="1">
      <c r="A1714" s="284" t="str">
        <f>IF('Data invoice'!J1829=0,"",'Data invoice'!K1829)</f>
        <v/>
      </c>
      <c r="B1714" s="284" t="str">
        <f>IF('Data invoice'!K1829=0,"",'Data invoice'!L1829)</f>
        <v/>
      </c>
      <c r="C1714" s="284" t="str">
        <f>IF('Data invoice'!L1829=0,"",'Data invoice'!M1829)</f>
        <v/>
      </c>
      <c r="D1714" s="284" t="str">
        <f>IF('Data invoice'!M1829=0,"",'Data invoice'!N1829)</f>
        <v/>
      </c>
      <c r="E1714" s="284" t="str">
        <f>IF('Data invoice'!N1829=0,"",'Data invoice'!O1829)</f>
        <v/>
      </c>
      <c r="F1714" s="284" t="str">
        <f>IF('Data invoice'!O1829=0,"",'Data invoice'!P1829)</f>
        <v/>
      </c>
      <c r="G1714" s="284" t="str">
        <f>IF('Data invoice'!P1829=0,"",'Data invoice'!Q1829)</f>
        <v/>
      </c>
      <c r="H1714" s="284" t="str">
        <f>IF('Data invoice'!Q1829=0,"",'Data invoice'!R1829)</f>
        <v/>
      </c>
      <c r="I1714" s="320" t="str">
        <f>IF('Data invoice'!R1829=0,"",'Data invoice'!S1829)</f>
        <v/>
      </c>
      <c r="J1714" s="367" t="str">
        <f>IF('Data invoice'!S1829=0,"",'Data invoice'!T1829)</f>
        <v/>
      </c>
    </row>
    <row r="1715" spans="1:10" ht="15" customHeight="1">
      <c r="A1715" s="284" t="str">
        <f>IF('Data invoice'!J1830=0,"",'Data invoice'!K1830)</f>
        <v/>
      </c>
      <c r="B1715" s="284" t="str">
        <f>IF('Data invoice'!K1830=0,"",'Data invoice'!L1830)</f>
        <v/>
      </c>
      <c r="C1715" s="284" t="str">
        <f>IF('Data invoice'!L1830=0,"",'Data invoice'!M1830)</f>
        <v/>
      </c>
      <c r="D1715" s="284" t="str">
        <f>IF('Data invoice'!M1830=0,"",'Data invoice'!N1830)</f>
        <v/>
      </c>
      <c r="E1715" s="284" t="str">
        <f>IF('Data invoice'!N1830=0,"",'Data invoice'!O1830)</f>
        <v/>
      </c>
      <c r="F1715" s="284" t="str">
        <f>IF('Data invoice'!O1830=0,"",'Data invoice'!P1830)</f>
        <v/>
      </c>
      <c r="G1715" s="284" t="str">
        <f>IF('Data invoice'!P1830=0,"",'Data invoice'!Q1830)</f>
        <v/>
      </c>
      <c r="H1715" s="284" t="str">
        <f>IF('Data invoice'!Q1830=0,"",'Data invoice'!R1830)</f>
        <v/>
      </c>
      <c r="I1715" s="320" t="str">
        <f>IF('Data invoice'!R1830=0,"",'Data invoice'!S1830)</f>
        <v/>
      </c>
      <c r="J1715" s="367" t="str">
        <f>IF('Data invoice'!S1830=0,"",'Data invoice'!T1830)</f>
        <v/>
      </c>
    </row>
    <row r="1716" spans="1:10" ht="15" customHeight="1">
      <c r="A1716" s="284" t="str">
        <f>IF('Data invoice'!J1831=0,"",'Data invoice'!K1831)</f>
        <v/>
      </c>
      <c r="B1716" s="284" t="str">
        <f>IF('Data invoice'!K1831=0,"",'Data invoice'!L1831)</f>
        <v/>
      </c>
      <c r="C1716" s="284" t="str">
        <f>IF('Data invoice'!L1831=0,"",'Data invoice'!M1831)</f>
        <v/>
      </c>
      <c r="D1716" s="284" t="str">
        <f>IF('Data invoice'!M1831=0,"",'Data invoice'!N1831)</f>
        <v/>
      </c>
      <c r="E1716" s="284" t="str">
        <f>IF('Data invoice'!N1831=0,"",'Data invoice'!O1831)</f>
        <v/>
      </c>
      <c r="F1716" s="284" t="str">
        <f>IF('Data invoice'!O1831=0,"",'Data invoice'!P1831)</f>
        <v/>
      </c>
      <c r="G1716" s="284" t="str">
        <f>IF('Data invoice'!P1831=0,"",'Data invoice'!Q1831)</f>
        <v/>
      </c>
      <c r="H1716" s="284" t="str">
        <f>IF('Data invoice'!Q1831=0,"",'Data invoice'!R1831)</f>
        <v/>
      </c>
      <c r="I1716" s="320" t="str">
        <f>IF('Data invoice'!R1831=0,"",'Data invoice'!S1831)</f>
        <v/>
      </c>
      <c r="J1716" s="367" t="str">
        <f>IF('Data invoice'!S1831=0,"",'Data invoice'!T1831)</f>
        <v/>
      </c>
    </row>
    <row r="1717" spans="1:10" ht="15" customHeight="1">
      <c r="A1717" s="284" t="str">
        <f>IF('Data invoice'!J1832=0,"",'Data invoice'!K1832)</f>
        <v/>
      </c>
      <c r="B1717" s="284" t="str">
        <f>IF('Data invoice'!K1832=0,"",'Data invoice'!L1832)</f>
        <v/>
      </c>
      <c r="C1717" s="284" t="str">
        <f>IF('Data invoice'!L1832=0,"",'Data invoice'!M1832)</f>
        <v/>
      </c>
      <c r="D1717" s="284" t="str">
        <f>IF('Data invoice'!M1832=0,"",'Data invoice'!N1832)</f>
        <v/>
      </c>
      <c r="E1717" s="284" t="str">
        <f>IF('Data invoice'!N1832=0,"",'Data invoice'!O1832)</f>
        <v/>
      </c>
      <c r="F1717" s="284" t="str">
        <f>IF('Data invoice'!O1832=0,"",'Data invoice'!P1832)</f>
        <v/>
      </c>
      <c r="G1717" s="284" t="str">
        <f>IF('Data invoice'!P1832=0,"",'Data invoice'!Q1832)</f>
        <v/>
      </c>
      <c r="H1717" s="284" t="str">
        <f>IF('Data invoice'!Q1832=0,"",'Data invoice'!R1832)</f>
        <v/>
      </c>
      <c r="I1717" s="320" t="str">
        <f>IF('Data invoice'!R1832=0,"",'Data invoice'!S1832)</f>
        <v/>
      </c>
      <c r="J1717" s="367" t="str">
        <f>IF('Data invoice'!S1832=0,"",'Data invoice'!T1832)</f>
        <v/>
      </c>
    </row>
    <row r="1718" spans="1:10" ht="15" customHeight="1">
      <c r="A1718" s="284" t="str">
        <f>IF('Data invoice'!J1833=0,"",'Data invoice'!K1833)</f>
        <v/>
      </c>
      <c r="B1718" s="284" t="str">
        <f>IF('Data invoice'!K1833=0,"",'Data invoice'!L1833)</f>
        <v/>
      </c>
      <c r="C1718" s="284" t="str">
        <f>IF('Data invoice'!L1833=0,"",'Data invoice'!M1833)</f>
        <v/>
      </c>
      <c r="D1718" s="284" t="str">
        <f>IF('Data invoice'!M1833=0,"",'Data invoice'!N1833)</f>
        <v/>
      </c>
      <c r="E1718" s="284" t="str">
        <f>IF('Data invoice'!N1833=0,"",'Data invoice'!O1833)</f>
        <v/>
      </c>
      <c r="F1718" s="284" t="str">
        <f>IF('Data invoice'!O1833=0,"",'Data invoice'!P1833)</f>
        <v/>
      </c>
      <c r="G1718" s="284" t="str">
        <f>IF('Data invoice'!P1833=0,"",'Data invoice'!Q1833)</f>
        <v/>
      </c>
      <c r="H1718" s="284" t="str">
        <f>IF('Data invoice'!Q1833=0,"",'Data invoice'!R1833)</f>
        <v/>
      </c>
      <c r="I1718" s="320" t="str">
        <f>IF('Data invoice'!R1833=0,"",'Data invoice'!S1833)</f>
        <v/>
      </c>
      <c r="J1718" s="367" t="str">
        <f>IF('Data invoice'!S1833=0,"",'Data invoice'!T1833)</f>
        <v/>
      </c>
    </row>
    <row r="1719" spans="1:10" ht="15" customHeight="1">
      <c r="A1719" s="284" t="str">
        <f>IF('Data invoice'!J1834=0,"",'Data invoice'!K1834)</f>
        <v/>
      </c>
      <c r="B1719" s="284" t="str">
        <f>IF('Data invoice'!K1834=0,"",'Data invoice'!L1834)</f>
        <v/>
      </c>
      <c r="C1719" s="284" t="str">
        <f>IF('Data invoice'!L1834=0,"",'Data invoice'!M1834)</f>
        <v/>
      </c>
      <c r="D1719" s="284" t="str">
        <f>IF('Data invoice'!M1834=0,"",'Data invoice'!N1834)</f>
        <v/>
      </c>
      <c r="E1719" s="284" t="str">
        <f>IF('Data invoice'!N1834=0,"",'Data invoice'!O1834)</f>
        <v/>
      </c>
      <c r="F1719" s="284" t="str">
        <f>IF('Data invoice'!O1834=0,"",'Data invoice'!P1834)</f>
        <v/>
      </c>
      <c r="G1719" s="284" t="str">
        <f>IF('Data invoice'!P1834=0,"",'Data invoice'!Q1834)</f>
        <v/>
      </c>
      <c r="H1719" s="284" t="str">
        <f>IF('Data invoice'!Q1834=0,"",'Data invoice'!R1834)</f>
        <v/>
      </c>
      <c r="I1719" s="320" t="str">
        <f>IF('Data invoice'!R1834=0,"",'Data invoice'!S1834)</f>
        <v/>
      </c>
      <c r="J1719" s="367" t="str">
        <f>IF('Data invoice'!S1834=0,"",'Data invoice'!T1834)</f>
        <v/>
      </c>
    </row>
    <row r="1720" spans="1:10" ht="15" customHeight="1">
      <c r="A1720" s="284" t="str">
        <f>IF('Data invoice'!J1835=0,"",'Data invoice'!K1835)</f>
        <v/>
      </c>
      <c r="B1720" s="284" t="str">
        <f>IF('Data invoice'!K1835=0,"",'Data invoice'!L1835)</f>
        <v/>
      </c>
      <c r="C1720" s="284" t="str">
        <f>IF('Data invoice'!L1835=0,"",'Data invoice'!M1835)</f>
        <v/>
      </c>
      <c r="D1720" s="284" t="str">
        <f>IF('Data invoice'!M1835=0,"",'Data invoice'!N1835)</f>
        <v/>
      </c>
      <c r="E1720" s="284" t="str">
        <f>IF('Data invoice'!N1835=0,"",'Data invoice'!O1835)</f>
        <v/>
      </c>
      <c r="F1720" s="284" t="str">
        <f>IF('Data invoice'!O1835=0,"",'Data invoice'!P1835)</f>
        <v/>
      </c>
      <c r="G1720" s="284" t="str">
        <f>IF('Data invoice'!P1835=0,"",'Data invoice'!Q1835)</f>
        <v/>
      </c>
      <c r="H1720" s="284" t="str">
        <f>IF('Data invoice'!Q1835=0,"",'Data invoice'!R1835)</f>
        <v/>
      </c>
      <c r="I1720" s="320" t="str">
        <f>IF('Data invoice'!R1835=0,"",'Data invoice'!S1835)</f>
        <v/>
      </c>
      <c r="J1720" s="367" t="str">
        <f>IF('Data invoice'!S1835=0,"",'Data invoice'!T1835)</f>
        <v/>
      </c>
    </row>
    <row r="1721" spans="1:10" ht="15" customHeight="1">
      <c r="A1721" s="284" t="str">
        <f>IF('Data invoice'!J1836=0,"",'Data invoice'!K1836)</f>
        <v/>
      </c>
      <c r="B1721" s="284" t="str">
        <f>IF('Data invoice'!K1836=0,"",'Data invoice'!L1836)</f>
        <v/>
      </c>
      <c r="C1721" s="284" t="str">
        <f>IF('Data invoice'!L1836=0,"",'Data invoice'!M1836)</f>
        <v/>
      </c>
      <c r="D1721" s="284" t="str">
        <f>IF('Data invoice'!M1836=0,"",'Data invoice'!N1836)</f>
        <v/>
      </c>
      <c r="E1721" s="284" t="str">
        <f>IF('Data invoice'!N1836=0,"",'Data invoice'!O1836)</f>
        <v/>
      </c>
      <c r="F1721" s="284" t="str">
        <f>IF('Data invoice'!O1836=0,"",'Data invoice'!P1836)</f>
        <v/>
      </c>
      <c r="G1721" s="284" t="str">
        <f>IF('Data invoice'!P1836=0,"",'Data invoice'!Q1836)</f>
        <v/>
      </c>
      <c r="H1721" s="284" t="str">
        <f>IF('Data invoice'!Q1836=0,"",'Data invoice'!R1836)</f>
        <v/>
      </c>
      <c r="I1721" s="320" t="str">
        <f>IF('Data invoice'!R1836=0,"",'Data invoice'!S1836)</f>
        <v/>
      </c>
      <c r="J1721" s="367" t="str">
        <f>IF('Data invoice'!S1836=0,"",'Data invoice'!T1836)</f>
        <v/>
      </c>
    </row>
    <row r="1722" spans="1:10" ht="15" customHeight="1">
      <c r="A1722" s="284" t="str">
        <f>IF('Data invoice'!J1837=0,"",'Data invoice'!K1837)</f>
        <v/>
      </c>
      <c r="B1722" s="284" t="str">
        <f>IF('Data invoice'!K1837=0,"",'Data invoice'!L1837)</f>
        <v/>
      </c>
      <c r="C1722" s="284" t="str">
        <f>IF('Data invoice'!L1837=0,"",'Data invoice'!M1837)</f>
        <v/>
      </c>
      <c r="D1722" s="284" t="str">
        <f>IF('Data invoice'!M1837=0,"",'Data invoice'!N1837)</f>
        <v/>
      </c>
      <c r="E1722" s="284" t="str">
        <f>IF('Data invoice'!N1837=0,"",'Data invoice'!O1837)</f>
        <v/>
      </c>
      <c r="F1722" s="284" t="str">
        <f>IF('Data invoice'!O1837=0,"",'Data invoice'!P1837)</f>
        <v/>
      </c>
      <c r="G1722" s="284" t="str">
        <f>IF('Data invoice'!P1837=0,"",'Data invoice'!Q1837)</f>
        <v/>
      </c>
      <c r="H1722" s="284" t="str">
        <f>IF('Data invoice'!Q1837=0,"",'Data invoice'!R1837)</f>
        <v/>
      </c>
      <c r="I1722" s="320" t="str">
        <f>IF('Data invoice'!R1837=0,"",'Data invoice'!S1837)</f>
        <v/>
      </c>
      <c r="J1722" s="367" t="str">
        <f>IF('Data invoice'!S1837=0,"",'Data invoice'!T1837)</f>
        <v/>
      </c>
    </row>
    <row r="1723" spans="1:10" ht="15" customHeight="1">
      <c r="A1723" s="284" t="str">
        <f>IF('Data invoice'!J1838=0,"",'Data invoice'!K1838)</f>
        <v/>
      </c>
      <c r="B1723" s="284" t="str">
        <f>IF('Data invoice'!K1838=0,"",'Data invoice'!L1838)</f>
        <v/>
      </c>
      <c r="C1723" s="284" t="str">
        <f>IF('Data invoice'!L1838=0,"",'Data invoice'!M1838)</f>
        <v/>
      </c>
      <c r="D1723" s="284" t="str">
        <f>IF('Data invoice'!M1838=0,"",'Data invoice'!N1838)</f>
        <v/>
      </c>
      <c r="E1723" s="284" t="str">
        <f>IF('Data invoice'!N1838=0,"",'Data invoice'!O1838)</f>
        <v/>
      </c>
      <c r="F1723" s="284" t="str">
        <f>IF('Data invoice'!O1838=0,"",'Data invoice'!P1838)</f>
        <v/>
      </c>
      <c r="G1723" s="284" t="str">
        <f>IF('Data invoice'!P1838=0,"",'Data invoice'!Q1838)</f>
        <v/>
      </c>
      <c r="H1723" s="284" t="str">
        <f>IF('Data invoice'!Q1838=0,"",'Data invoice'!R1838)</f>
        <v/>
      </c>
      <c r="I1723" s="320" t="str">
        <f>IF('Data invoice'!R1838=0,"",'Data invoice'!S1838)</f>
        <v/>
      </c>
      <c r="J1723" s="367" t="str">
        <f>IF('Data invoice'!S1838=0,"",'Data invoice'!T1838)</f>
        <v/>
      </c>
    </row>
    <row r="1724" spans="1:10" ht="15" customHeight="1">
      <c r="A1724" s="284" t="str">
        <f>IF('Data invoice'!J1839=0,"",'Data invoice'!K1839)</f>
        <v/>
      </c>
      <c r="B1724" s="284" t="str">
        <f>IF('Data invoice'!K1839=0,"",'Data invoice'!L1839)</f>
        <v/>
      </c>
      <c r="C1724" s="284" t="str">
        <f>IF('Data invoice'!L1839=0,"",'Data invoice'!M1839)</f>
        <v/>
      </c>
      <c r="D1724" s="284" t="str">
        <f>IF('Data invoice'!M1839=0,"",'Data invoice'!N1839)</f>
        <v/>
      </c>
      <c r="E1724" s="284" t="str">
        <f>IF('Data invoice'!N1839=0,"",'Data invoice'!O1839)</f>
        <v/>
      </c>
      <c r="F1724" s="284" t="str">
        <f>IF('Data invoice'!O1839=0,"",'Data invoice'!P1839)</f>
        <v/>
      </c>
      <c r="G1724" s="284" t="str">
        <f>IF('Data invoice'!P1839=0,"",'Data invoice'!Q1839)</f>
        <v/>
      </c>
      <c r="H1724" s="284" t="str">
        <f>IF('Data invoice'!Q1839=0,"",'Data invoice'!R1839)</f>
        <v/>
      </c>
      <c r="I1724" s="320" t="str">
        <f>IF('Data invoice'!R1839=0,"",'Data invoice'!S1839)</f>
        <v/>
      </c>
      <c r="J1724" s="367" t="str">
        <f>IF('Data invoice'!S1839=0,"",'Data invoice'!T1839)</f>
        <v/>
      </c>
    </row>
    <row r="1725" spans="1:10" ht="15" customHeight="1">
      <c r="A1725" s="284" t="str">
        <f>IF('Data invoice'!J1840=0,"",'Data invoice'!K1840)</f>
        <v/>
      </c>
      <c r="B1725" s="284" t="str">
        <f>IF('Data invoice'!K1840=0,"",'Data invoice'!L1840)</f>
        <v/>
      </c>
      <c r="C1725" s="284" t="str">
        <f>IF('Data invoice'!L1840=0,"",'Data invoice'!M1840)</f>
        <v/>
      </c>
      <c r="D1725" s="284" t="str">
        <f>IF('Data invoice'!M1840=0,"",'Data invoice'!N1840)</f>
        <v/>
      </c>
      <c r="E1725" s="284" t="str">
        <f>IF('Data invoice'!N1840=0,"",'Data invoice'!O1840)</f>
        <v/>
      </c>
      <c r="F1725" s="284" t="str">
        <f>IF('Data invoice'!O1840=0,"",'Data invoice'!P1840)</f>
        <v/>
      </c>
      <c r="G1725" s="284" t="str">
        <f>IF('Data invoice'!P1840=0,"",'Data invoice'!Q1840)</f>
        <v/>
      </c>
      <c r="H1725" s="284" t="str">
        <f>IF('Data invoice'!Q1840=0,"",'Data invoice'!R1840)</f>
        <v/>
      </c>
      <c r="I1725" s="320" t="str">
        <f>IF('Data invoice'!R1840=0,"",'Data invoice'!S1840)</f>
        <v/>
      </c>
      <c r="J1725" s="367" t="str">
        <f>IF('Data invoice'!S1840=0,"",'Data invoice'!T1840)</f>
        <v/>
      </c>
    </row>
    <row r="1726" spans="1:10" ht="15" customHeight="1">
      <c r="A1726" s="284" t="str">
        <f>IF('Data invoice'!J1841=0,"",'Data invoice'!K1841)</f>
        <v/>
      </c>
      <c r="B1726" s="284" t="str">
        <f>IF('Data invoice'!K1841=0,"",'Data invoice'!L1841)</f>
        <v/>
      </c>
      <c r="C1726" s="284" t="str">
        <f>IF('Data invoice'!L1841=0,"",'Data invoice'!M1841)</f>
        <v/>
      </c>
      <c r="D1726" s="284" t="str">
        <f>IF('Data invoice'!M1841=0,"",'Data invoice'!N1841)</f>
        <v/>
      </c>
      <c r="E1726" s="284" t="str">
        <f>IF('Data invoice'!N1841=0,"",'Data invoice'!O1841)</f>
        <v/>
      </c>
      <c r="F1726" s="284" t="str">
        <f>IF('Data invoice'!O1841=0,"",'Data invoice'!P1841)</f>
        <v/>
      </c>
      <c r="G1726" s="284" t="str">
        <f>IF('Data invoice'!P1841=0,"",'Data invoice'!Q1841)</f>
        <v/>
      </c>
      <c r="H1726" s="284" t="str">
        <f>IF('Data invoice'!Q1841=0,"",'Data invoice'!R1841)</f>
        <v/>
      </c>
      <c r="I1726" s="320" t="str">
        <f>IF('Data invoice'!R1841=0,"",'Data invoice'!S1841)</f>
        <v/>
      </c>
      <c r="J1726" s="367" t="str">
        <f>IF('Data invoice'!S1841=0,"",'Data invoice'!T1841)</f>
        <v/>
      </c>
    </row>
    <row r="1727" spans="1:10" ht="15" customHeight="1">
      <c r="A1727" s="284" t="str">
        <f>IF('Data invoice'!J1842=0,"",'Data invoice'!K1842)</f>
        <v/>
      </c>
      <c r="B1727" s="284" t="str">
        <f>IF('Data invoice'!K1842=0,"",'Data invoice'!L1842)</f>
        <v/>
      </c>
      <c r="C1727" s="284" t="str">
        <f>IF('Data invoice'!L1842=0,"",'Data invoice'!M1842)</f>
        <v/>
      </c>
      <c r="D1727" s="284" t="str">
        <f>IF('Data invoice'!M1842=0,"",'Data invoice'!N1842)</f>
        <v/>
      </c>
      <c r="E1727" s="284" t="str">
        <f>IF('Data invoice'!N1842=0,"",'Data invoice'!O1842)</f>
        <v/>
      </c>
      <c r="F1727" s="284" t="str">
        <f>IF('Data invoice'!O1842=0,"",'Data invoice'!P1842)</f>
        <v/>
      </c>
      <c r="G1727" s="284" t="str">
        <f>IF('Data invoice'!P1842=0,"",'Data invoice'!Q1842)</f>
        <v/>
      </c>
      <c r="H1727" s="284" t="str">
        <f>IF('Data invoice'!Q1842=0,"",'Data invoice'!R1842)</f>
        <v/>
      </c>
      <c r="I1727" s="320" t="str">
        <f>IF('Data invoice'!R1842=0,"",'Data invoice'!S1842)</f>
        <v/>
      </c>
      <c r="J1727" s="367" t="str">
        <f>IF('Data invoice'!S1842=0,"",'Data invoice'!T1842)</f>
        <v/>
      </c>
    </row>
    <row r="1728" spans="1:10" ht="15" customHeight="1">
      <c r="A1728" s="284" t="str">
        <f>IF('Data invoice'!J1843=0,"",'Data invoice'!K1843)</f>
        <v/>
      </c>
      <c r="B1728" s="284" t="str">
        <f>IF('Data invoice'!K1843=0,"",'Data invoice'!L1843)</f>
        <v/>
      </c>
      <c r="C1728" s="284" t="str">
        <f>IF('Data invoice'!L1843=0,"",'Data invoice'!M1843)</f>
        <v/>
      </c>
      <c r="D1728" s="284" t="str">
        <f>IF('Data invoice'!M1843=0,"",'Data invoice'!N1843)</f>
        <v/>
      </c>
      <c r="E1728" s="284" t="str">
        <f>IF('Data invoice'!N1843=0,"",'Data invoice'!O1843)</f>
        <v/>
      </c>
      <c r="F1728" s="284" t="str">
        <f>IF('Data invoice'!O1843=0,"",'Data invoice'!P1843)</f>
        <v/>
      </c>
      <c r="G1728" s="284" t="str">
        <f>IF('Data invoice'!P1843=0,"",'Data invoice'!Q1843)</f>
        <v/>
      </c>
      <c r="H1728" s="284" t="str">
        <f>IF('Data invoice'!Q1843=0,"",'Data invoice'!R1843)</f>
        <v/>
      </c>
      <c r="I1728" s="320" t="str">
        <f>IF('Data invoice'!R1843=0,"",'Data invoice'!S1843)</f>
        <v/>
      </c>
      <c r="J1728" s="367" t="str">
        <f>IF('Data invoice'!S1843=0,"",'Data invoice'!T1843)</f>
        <v/>
      </c>
    </row>
    <row r="1729" spans="1:10" ht="15" customHeight="1">
      <c r="A1729" s="284" t="str">
        <f>IF('Data invoice'!J1844=0,"",'Data invoice'!K1844)</f>
        <v/>
      </c>
      <c r="B1729" s="284" t="str">
        <f>IF('Data invoice'!K1844=0,"",'Data invoice'!L1844)</f>
        <v/>
      </c>
      <c r="C1729" s="284" t="str">
        <f>IF('Data invoice'!L1844=0,"",'Data invoice'!M1844)</f>
        <v/>
      </c>
      <c r="D1729" s="284" t="str">
        <f>IF('Data invoice'!M1844=0,"",'Data invoice'!N1844)</f>
        <v/>
      </c>
      <c r="E1729" s="284" t="str">
        <f>IF('Data invoice'!N1844=0,"",'Data invoice'!O1844)</f>
        <v/>
      </c>
      <c r="F1729" s="284" t="str">
        <f>IF('Data invoice'!O1844=0,"",'Data invoice'!P1844)</f>
        <v/>
      </c>
      <c r="G1729" s="284" t="str">
        <f>IF('Data invoice'!P1844=0,"",'Data invoice'!Q1844)</f>
        <v/>
      </c>
      <c r="H1729" s="284" t="str">
        <f>IF('Data invoice'!Q1844=0,"",'Data invoice'!R1844)</f>
        <v/>
      </c>
      <c r="I1729" s="320" t="str">
        <f>IF('Data invoice'!R1844=0,"",'Data invoice'!S1844)</f>
        <v/>
      </c>
      <c r="J1729" s="367" t="str">
        <f>IF('Data invoice'!S1844=0,"",'Data invoice'!T1844)</f>
        <v/>
      </c>
    </row>
    <row r="1730" spans="1:10" ht="15" customHeight="1">
      <c r="A1730" s="284" t="str">
        <f>IF('Data invoice'!J1845=0,"",'Data invoice'!K1845)</f>
        <v/>
      </c>
      <c r="B1730" s="284" t="str">
        <f>IF('Data invoice'!K1845=0,"",'Data invoice'!L1845)</f>
        <v/>
      </c>
      <c r="C1730" s="284" t="str">
        <f>IF('Data invoice'!L1845=0,"",'Data invoice'!M1845)</f>
        <v/>
      </c>
      <c r="D1730" s="284" t="str">
        <f>IF('Data invoice'!M1845=0,"",'Data invoice'!N1845)</f>
        <v/>
      </c>
      <c r="E1730" s="284" t="str">
        <f>IF('Data invoice'!N1845=0,"",'Data invoice'!O1845)</f>
        <v/>
      </c>
      <c r="F1730" s="284" t="str">
        <f>IF('Data invoice'!O1845=0,"",'Data invoice'!P1845)</f>
        <v/>
      </c>
      <c r="G1730" s="284" t="str">
        <f>IF('Data invoice'!P1845=0,"",'Data invoice'!Q1845)</f>
        <v/>
      </c>
      <c r="H1730" s="284" t="str">
        <f>IF('Data invoice'!Q1845=0,"",'Data invoice'!R1845)</f>
        <v/>
      </c>
      <c r="I1730" s="320" t="str">
        <f>IF('Data invoice'!R1845=0,"",'Data invoice'!S1845)</f>
        <v/>
      </c>
      <c r="J1730" s="367" t="str">
        <f>IF('Data invoice'!S1845=0,"",'Data invoice'!T1845)</f>
        <v/>
      </c>
    </row>
    <row r="1731" spans="1:10" ht="15" customHeight="1">
      <c r="A1731" s="284" t="str">
        <f>IF('Data invoice'!J1846=0,"",'Data invoice'!K1846)</f>
        <v/>
      </c>
      <c r="B1731" s="284" t="str">
        <f>IF('Data invoice'!K1846=0,"",'Data invoice'!L1846)</f>
        <v/>
      </c>
      <c r="C1731" s="284" t="str">
        <f>IF('Data invoice'!L1846=0,"",'Data invoice'!M1846)</f>
        <v/>
      </c>
      <c r="D1731" s="284" t="str">
        <f>IF('Data invoice'!M1846=0,"",'Data invoice'!N1846)</f>
        <v/>
      </c>
      <c r="E1731" s="284" t="str">
        <f>IF('Data invoice'!N1846=0,"",'Data invoice'!O1846)</f>
        <v/>
      </c>
      <c r="F1731" s="284" t="str">
        <f>IF('Data invoice'!O1846=0,"",'Data invoice'!P1846)</f>
        <v/>
      </c>
      <c r="G1731" s="284" t="str">
        <f>IF('Data invoice'!P1846=0,"",'Data invoice'!Q1846)</f>
        <v/>
      </c>
      <c r="H1731" s="284" t="str">
        <f>IF('Data invoice'!Q1846=0,"",'Data invoice'!R1846)</f>
        <v/>
      </c>
      <c r="I1731" s="320" t="str">
        <f>IF('Data invoice'!R1846=0,"",'Data invoice'!S1846)</f>
        <v/>
      </c>
      <c r="J1731" s="367" t="str">
        <f>IF('Data invoice'!S1846=0,"",'Data invoice'!T1846)</f>
        <v/>
      </c>
    </row>
    <row r="1732" spans="1:10" ht="15" customHeight="1">
      <c r="A1732" s="284" t="str">
        <f>IF('Data invoice'!J1847=0,"",'Data invoice'!K1847)</f>
        <v/>
      </c>
      <c r="B1732" s="284" t="str">
        <f>IF('Data invoice'!K1847=0,"",'Data invoice'!L1847)</f>
        <v/>
      </c>
      <c r="C1732" s="284" t="str">
        <f>IF('Data invoice'!L1847=0,"",'Data invoice'!M1847)</f>
        <v/>
      </c>
      <c r="D1732" s="284" t="str">
        <f>IF('Data invoice'!M1847=0,"",'Data invoice'!N1847)</f>
        <v/>
      </c>
      <c r="E1732" s="284" t="str">
        <f>IF('Data invoice'!N1847=0,"",'Data invoice'!O1847)</f>
        <v/>
      </c>
      <c r="F1732" s="284" t="str">
        <f>IF('Data invoice'!O1847=0,"",'Data invoice'!P1847)</f>
        <v/>
      </c>
      <c r="G1732" s="284" t="str">
        <f>IF('Data invoice'!P1847=0,"",'Data invoice'!Q1847)</f>
        <v/>
      </c>
      <c r="H1732" s="284" t="str">
        <f>IF('Data invoice'!Q1847=0,"",'Data invoice'!R1847)</f>
        <v/>
      </c>
      <c r="I1732" s="320" t="str">
        <f>IF('Data invoice'!R1847=0,"",'Data invoice'!S1847)</f>
        <v/>
      </c>
      <c r="J1732" s="367" t="str">
        <f>IF('Data invoice'!S1847=0,"",'Data invoice'!T1847)</f>
        <v/>
      </c>
    </row>
    <row r="1733" spans="1:10" ht="15" customHeight="1">
      <c r="A1733" s="284" t="str">
        <f>IF('Data invoice'!J1848=0,"",'Data invoice'!K1848)</f>
        <v/>
      </c>
      <c r="B1733" s="284" t="str">
        <f>IF('Data invoice'!K1848=0,"",'Data invoice'!L1848)</f>
        <v/>
      </c>
      <c r="C1733" s="284" t="str">
        <f>IF('Data invoice'!L1848=0,"",'Data invoice'!M1848)</f>
        <v/>
      </c>
      <c r="D1733" s="284" t="str">
        <f>IF('Data invoice'!M1848=0,"",'Data invoice'!N1848)</f>
        <v/>
      </c>
      <c r="E1733" s="284" t="str">
        <f>IF('Data invoice'!N1848=0,"",'Data invoice'!O1848)</f>
        <v/>
      </c>
      <c r="F1733" s="284" t="str">
        <f>IF('Data invoice'!O1848=0,"",'Data invoice'!P1848)</f>
        <v/>
      </c>
      <c r="G1733" s="284" t="str">
        <f>IF('Data invoice'!P1848=0,"",'Data invoice'!Q1848)</f>
        <v/>
      </c>
      <c r="H1733" s="284" t="str">
        <f>IF('Data invoice'!Q1848=0,"",'Data invoice'!R1848)</f>
        <v/>
      </c>
      <c r="I1733" s="320" t="str">
        <f>IF('Data invoice'!R1848=0,"",'Data invoice'!S1848)</f>
        <v/>
      </c>
      <c r="J1733" s="367" t="str">
        <f>IF('Data invoice'!S1848=0,"",'Data invoice'!T1848)</f>
        <v/>
      </c>
    </row>
    <row r="1734" spans="1:10" ht="15" customHeight="1">
      <c r="A1734" s="284" t="str">
        <f>IF('Data invoice'!J1849=0,"",'Data invoice'!K1849)</f>
        <v/>
      </c>
      <c r="B1734" s="284" t="str">
        <f>IF('Data invoice'!K1849=0,"",'Data invoice'!L1849)</f>
        <v/>
      </c>
      <c r="C1734" s="284" t="str">
        <f>IF('Data invoice'!L1849=0,"",'Data invoice'!M1849)</f>
        <v/>
      </c>
      <c r="D1734" s="284" t="str">
        <f>IF('Data invoice'!M1849=0,"",'Data invoice'!N1849)</f>
        <v/>
      </c>
      <c r="E1734" s="284" t="str">
        <f>IF('Data invoice'!N1849=0,"",'Data invoice'!O1849)</f>
        <v/>
      </c>
      <c r="F1734" s="284" t="str">
        <f>IF('Data invoice'!O1849=0,"",'Data invoice'!P1849)</f>
        <v/>
      </c>
      <c r="G1734" s="284" t="str">
        <f>IF('Data invoice'!P1849=0,"",'Data invoice'!Q1849)</f>
        <v/>
      </c>
      <c r="H1734" s="284" t="str">
        <f>IF('Data invoice'!Q1849=0,"",'Data invoice'!R1849)</f>
        <v/>
      </c>
      <c r="I1734" s="320" t="str">
        <f>IF('Data invoice'!R1849=0,"",'Data invoice'!S1849)</f>
        <v/>
      </c>
      <c r="J1734" s="367" t="str">
        <f>IF('Data invoice'!S1849=0,"",'Data invoice'!T1849)</f>
        <v/>
      </c>
    </row>
    <row r="1735" spans="1:10" ht="15" customHeight="1">
      <c r="A1735" s="284" t="str">
        <f>IF('Data invoice'!J1850=0,"",'Data invoice'!K1850)</f>
        <v/>
      </c>
      <c r="B1735" s="284" t="str">
        <f>IF('Data invoice'!K1850=0,"",'Data invoice'!L1850)</f>
        <v/>
      </c>
      <c r="C1735" s="284" t="str">
        <f>IF('Data invoice'!L1850=0,"",'Data invoice'!M1850)</f>
        <v/>
      </c>
      <c r="D1735" s="284" t="str">
        <f>IF('Data invoice'!M1850=0,"",'Data invoice'!N1850)</f>
        <v/>
      </c>
      <c r="E1735" s="284" t="str">
        <f>IF('Data invoice'!N1850=0,"",'Data invoice'!O1850)</f>
        <v/>
      </c>
      <c r="F1735" s="284" t="str">
        <f>IF('Data invoice'!O1850=0,"",'Data invoice'!P1850)</f>
        <v/>
      </c>
      <c r="G1735" s="284" t="str">
        <f>IF('Data invoice'!P1850=0,"",'Data invoice'!Q1850)</f>
        <v/>
      </c>
      <c r="H1735" s="284" t="str">
        <f>IF('Data invoice'!Q1850=0,"",'Data invoice'!R1850)</f>
        <v/>
      </c>
      <c r="I1735" s="320" t="str">
        <f>IF('Data invoice'!R1850=0,"",'Data invoice'!S1850)</f>
        <v/>
      </c>
      <c r="J1735" s="367" t="str">
        <f>IF('Data invoice'!S1850=0,"",'Data invoice'!T1850)</f>
        <v/>
      </c>
    </row>
    <row r="1736" spans="1:10" ht="15" customHeight="1">
      <c r="A1736" s="284" t="str">
        <f>IF('Data invoice'!J1851=0,"",'Data invoice'!K1851)</f>
        <v/>
      </c>
      <c r="B1736" s="284" t="str">
        <f>IF('Data invoice'!K1851=0,"",'Data invoice'!L1851)</f>
        <v/>
      </c>
      <c r="C1736" s="284" t="str">
        <f>IF('Data invoice'!L1851=0,"",'Data invoice'!M1851)</f>
        <v/>
      </c>
      <c r="D1736" s="284" t="str">
        <f>IF('Data invoice'!M1851=0,"",'Data invoice'!N1851)</f>
        <v/>
      </c>
      <c r="E1736" s="284" t="str">
        <f>IF('Data invoice'!N1851=0,"",'Data invoice'!O1851)</f>
        <v/>
      </c>
      <c r="F1736" s="284" t="str">
        <f>IF('Data invoice'!O1851=0,"",'Data invoice'!P1851)</f>
        <v/>
      </c>
      <c r="G1736" s="284" t="str">
        <f>IF('Data invoice'!P1851=0,"",'Data invoice'!Q1851)</f>
        <v/>
      </c>
      <c r="H1736" s="284" t="str">
        <f>IF('Data invoice'!Q1851=0,"",'Data invoice'!R1851)</f>
        <v/>
      </c>
      <c r="I1736" s="320" t="str">
        <f>IF('Data invoice'!R1851=0,"",'Data invoice'!S1851)</f>
        <v/>
      </c>
      <c r="J1736" s="367" t="str">
        <f>IF('Data invoice'!S1851=0,"",'Data invoice'!T1851)</f>
        <v/>
      </c>
    </row>
    <row r="1737" spans="1:10" ht="15" customHeight="1">
      <c r="A1737" s="284" t="str">
        <f>IF('Data invoice'!J1852=0,"",'Data invoice'!K1852)</f>
        <v/>
      </c>
      <c r="B1737" s="284" t="str">
        <f>IF('Data invoice'!K1852=0,"",'Data invoice'!L1852)</f>
        <v/>
      </c>
      <c r="C1737" s="284" t="str">
        <f>IF('Data invoice'!L1852=0,"",'Data invoice'!M1852)</f>
        <v/>
      </c>
      <c r="D1737" s="284" t="str">
        <f>IF('Data invoice'!M1852=0,"",'Data invoice'!N1852)</f>
        <v/>
      </c>
      <c r="E1737" s="284" t="str">
        <f>IF('Data invoice'!N1852=0,"",'Data invoice'!O1852)</f>
        <v/>
      </c>
      <c r="F1737" s="284" t="str">
        <f>IF('Data invoice'!O1852=0,"",'Data invoice'!P1852)</f>
        <v/>
      </c>
      <c r="G1737" s="284" t="str">
        <f>IF('Data invoice'!P1852=0,"",'Data invoice'!Q1852)</f>
        <v/>
      </c>
      <c r="H1737" s="284" t="str">
        <f>IF('Data invoice'!Q1852=0,"",'Data invoice'!R1852)</f>
        <v/>
      </c>
      <c r="I1737" s="320" t="str">
        <f>IF('Data invoice'!R1852=0,"",'Data invoice'!S1852)</f>
        <v/>
      </c>
      <c r="J1737" s="367" t="str">
        <f>IF('Data invoice'!S1852=0,"",'Data invoice'!T1852)</f>
        <v/>
      </c>
    </row>
    <row r="1738" spans="1:10" ht="15" customHeight="1">
      <c r="A1738" s="284" t="str">
        <f>IF('Data invoice'!J1853=0,"",'Data invoice'!K1853)</f>
        <v/>
      </c>
      <c r="B1738" s="284" t="str">
        <f>IF('Data invoice'!K1853=0,"",'Data invoice'!L1853)</f>
        <v/>
      </c>
      <c r="C1738" s="284" t="str">
        <f>IF('Data invoice'!L1853=0,"",'Data invoice'!M1853)</f>
        <v/>
      </c>
      <c r="D1738" s="284" t="str">
        <f>IF('Data invoice'!M1853=0,"",'Data invoice'!N1853)</f>
        <v/>
      </c>
      <c r="E1738" s="284" t="str">
        <f>IF('Data invoice'!N1853=0,"",'Data invoice'!O1853)</f>
        <v/>
      </c>
      <c r="F1738" s="284" t="str">
        <f>IF('Data invoice'!O1853=0,"",'Data invoice'!P1853)</f>
        <v/>
      </c>
      <c r="G1738" s="284" t="str">
        <f>IF('Data invoice'!P1853=0,"",'Data invoice'!Q1853)</f>
        <v/>
      </c>
      <c r="H1738" s="284" t="str">
        <f>IF('Data invoice'!Q1853=0,"",'Data invoice'!R1853)</f>
        <v/>
      </c>
      <c r="I1738" s="320" t="str">
        <f>IF('Data invoice'!R1853=0,"",'Data invoice'!S1853)</f>
        <v/>
      </c>
      <c r="J1738" s="367" t="str">
        <f>IF('Data invoice'!S1853=0,"",'Data invoice'!T1853)</f>
        <v/>
      </c>
    </row>
    <row r="1739" spans="1:10" ht="15" customHeight="1">
      <c r="A1739" s="284" t="str">
        <f>IF('Data invoice'!J1854=0,"",'Data invoice'!K1854)</f>
        <v/>
      </c>
      <c r="B1739" s="284" t="str">
        <f>IF('Data invoice'!K1854=0,"",'Data invoice'!L1854)</f>
        <v/>
      </c>
      <c r="C1739" s="284" t="str">
        <f>IF('Data invoice'!L1854=0,"",'Data invoice'!M1854)</f>
        <v/>
      </c>
      <c r="D1739" s="284" t="str">
        <f>IF('Data invoice'!M1854=0,"",'Data invoice'!N1854)</f>
        <v/>
      </c>
      <c r="E1739" s="284" t="str">
        <f>IF('Data invoice'!N1854=0,"",'Data invoice'!O1854)</f>
        <v/>
      </c>
      <c r="F1739" s="284" t="str">
        <f>IF('Data invoice'!O1854=0,"",'Data invoice'!P1854)</f>
        <v/>
      </c>
      <c r="G1739" s="284" t="str">
        <f>IF('Data invoice'!P1854=0,"",'Data invoice'!Q1854)</f>
        <v/>
      </c>
      <c r="H1739" s="284" t="str">
        <f>IF('Data invoice'!Q1854=0,"",'Data invoice'!R1854)</f>
        <v/>
      </c>
      <c r="I1739" s="320" t="str">
        <f>IF('Data invoice'!R1854=0,"",'Data invoice'!S1854)</f>
        <v/>
      </c>
      <c r="J1739" s="367" t="str">
        <f>IF('Data invoice'!S1854=0,"",'Data invoice'!T1854)</f>
        <v/>
      </c>
    </row>
    <row r="1740" spans="1:10" ht="15" customHeight="1">
      <c r="A1740" s="284" t="str">
        <f>IF('Data invoice'!J1855=0,"",'Data invoice'!K1855)</f>
        <v/>
      </c>
      <c r="B1740" s="284" t="str">
        <f>IF('Data invoice'!K1855=0,"",'Data invoice'!L1855)</f>
        <v/>
      </c>
      <c r="C1740" s="284" t="str">
        <f>IF('Data invoice'!L1855=0,"",'Data invoice'!M1855)</f>
        <v/>
      </c>
      <c r="D1740" s="284" t="str">
        <f>IF('Data invoice'!M1855=0,"",'Data invoice'!N1855)</f>
        <v/>
      </c>
      <c r="E1740" s="284" t="str">
        <f>IF('Data invoice'!N1855=0,"",'Data invoice'!O1855)</f>
        <v/>
      </c>
      <c r="F1740" s="284" t="str">
        <f>IF('Data invoice'!O1855=0,"",'Data invoice'!P1855)</f>
        <v/>
      </c>
      <c r="G1740" s="284" t="str">
        <f>IF('Data invoice'!P1855=0,"",'Data invoice'!Q1855)</f>
        <v/>
      </c>
      <c r="H1740" s="284" t="str">
        <f>IF('Data invoice'!Q1855=0,"",'Data invoice'!R1855)</f>
        <v/>
      </c>
      <c r="I1740" s="320" t="str">
        <f>IF('Data invoice'!R1855=0,"",'Data invoice'!S1855)</f>
        <v/>
      </c>
      <c r="J1740" s="367" t="str">
        <f>IF('Data invoice'!S1855=0,"",'Data invoice'!T1855)</f>
        <v/>
      </c>
    </row>
    <row r="1741" spans="1:10" ht="15" customHeight="1">
      <c r="A1741" s="284" t="str">
        <f>IF('Data invoice'!J1856=0,"",'Data invoice'!K1856)</f>
        <v/>
      </c>
      <c r="B1741" s="284" t="str">
        <f>IF('Data invoice'!K1856=0,"",'Data invoice'!L1856)</f>
        <v/>
      </c>
      <c r="C1741" s="284" t="str">
        <f>IF('Data invoice'!L1856=0,"",'Data invoice'!M1856)</f>
        <v/>
      </c>
      <c r="D1741" s="284" t="str">
        <f>IF('Data invoice'!M1856=0,"",'Data invoice'!N1856)</f>
        <v/>
      </c>
      <c r="E1741" s="284" t="str">
        <f>IF('Data invoice'!N1856=0,"",'Data invoice'!O1856)</f>
        <v/>
      </c>
      <c r="F1741" s="284" t="str">
        <f>IF('Data invoice'!O1856=0,"",'Data invoice'!P1856)</f>
        <v/>
      </c>
      <c r="G1741" s="284" t="str">
        <f>IF('Data invoice'!P1856=0,"",'Data invoice'!Q1856)</f>
        <v/>
      </c>
      <c r="H1741" s="284" t="str">
        <f>IF('Data invoice'!Q1856=0,"",'Data invoice'!R1856)</f>
        <v/>
      </c>
      <c r="I1741" s="320" t="str">
        <f>IF('Data invoice'!R1856=0,"",'Data invoice'!S1856)</f>
        <v/>
      </c>
      <c r="J1741" s="367" t="str">
        <f>IF('Data invoice'!S1856=0,"",'Data invoice'!T1856)</f>
        <v/>
      </c>
    </row>
    <row r="1742" spans="1:10" ht="15" customHeight="1">
      <c r="A1742" s="284" t="str">
        <f>IF('Data invoice'!J1857=0,"",'Data invoice'!K1857)</f>
        <v/>
      </c>
      <c r="B1742" s="284" t="str">
        <f>IF('Data invoice'!K1857=0,"",'Data invoice'!L1857)</f>
        <v/>
      </c>
      <c r="C1742" s="284" t="str">
        <f>IF('Data invoice'!L1857=0,"",'Data invoice'!M1857)</f>
        <v/>
      </c>
      <c r="D1742" s="284" t="str">
        <f>IF('Data invoice'!M1857=0,"",'Data invoice'!N1857)</f>
        <v/>
      </c>
      <c r="E1742" s="284" t="str">
        <f>IF('Data invoice'!N1857=0,"",'Data invoice'!O1857)</f>
        <v/>
      </c>
      <c r="F1742" s="284" t="str">
        <f>IF('Data invoice'!O1857=0,"",'Data invoice'!P1857)</f>
        <v/>
      </c>
      <c r="G1742" s="284" t="str">
        <f>IF('Data invoice'!P1857=0,"",'Data invoice'!Q1857)</f>
        <v/>
      </c>
      <c r="H1742" s="284" t="str">
        <f>IF('Data invoice'!Q1857=0,"",'Data invoice'!R1857)</f>
        <v/>
      </c>
      <c r="I1742" s="320" t="str">
        <f>IF('Data invoice'!R1857=0,"",'Data invoice'!S1857)</f>
        <v/>
      </c>
      <c r="J1742" s="367" t="str">
        <f>IF('Data invoice'!S1857=0,"",'Data invoice'!T1857)</f>
        <v/>
      </c>
    </row>
    <row r="1743" spans="1:10" ht="15" customHeight="1">
      <c r="A1743" s="284" t="str">
        <f>IF('Data invoice'!J1858=0,"",'Data invoice'!K1858)</f>
        <v/>
      </c>
      <c r="B1743" s="284" t="str">
        <f>IF('Data invoice'!K1858=0,"",'Data invoice'!L1858)</f>
        <v/>
      </c>
      <c r="C1743" s="284" t="str">
        <f>IF('Data invoice'!L1858=0,"",'Data invoice'!M1858)</f>
        <v/>
      </c>
      <c r="D1743" s="284" t="str">
        <f>IF('Data invoice'!M1858=0,"",'Data invoice'!N1858)</f>
        <v/>
      </c>
      <c r="E1743" s="284" t="str">
        <f>IF('Data invoice'!N1858=0,"",'Data invoice'!O1858)</f>
        <v/>
      </c>
      <c r="F1743" s="284" t="str">
        <f>IF('Data invoice'!O1858=0,"",'Data invoice'!P1858)</f>
        <v/>
      </c>
      <c r="G1743" s="284" t="str">
        <f>IF('Data invoice'!P1858=0,"",'Data invoice'!Q1858)</f>
        <v/>
      </c>
      <c r="H1743" s="284" t="str">
        <f>IF('Data invoice'!Q1858=0,"",'Data invoice'!R1858)</f>
        <v/>
      </c>
      <c r="I1743" s="320" t="str">
        <f>IF('Data invoice'!R1858=0,"",'Data invoice'!S1858)</f>
        <v/>
      </c>
      <c r="J1743" s="367" t="str">
        <f>IF('Data invoice'!S1858=0,"",'Data invoice'!T1858)</f>
        <v/>
      </c>
    </row>
    <row r="1744" spans="1:10" ht="15" customHeight="1">
      <c r="A1744" s="284" t="str">
        <f>IF('Data invoice'!J1859=0,"",'Data invoice'!K1859)</f>
        <v/>
      </c>
      <c r="B1744" s="284" t="str">
        <f>IF('Data invoice'!K1859=0,"",'Data invoice'!L1859)</f>
        <v/>
      </c>
      <c r="C1744" s="284" t="str">
        <f>IF('Data invoice'!L1859=0,"",'Data invoice'!M1859)</f>
        <v/>
      </c>
      <c r="D1744" s="284" t="str">
        <f>IF('Data invoice'!M1859=0,"",'Data invoice'!N1859)</f>
        <v/>
      </c>
      <c r="E1744" s="284" t="str">
        <f>IF('Data invoice'!N1859=0,"",'Data invoice'!O1859)</f>
        <v/>
      </c>
      <c r="F1744" s="284" t="str">
        <f>IF('Data invoice'!O1859=0,"",'Data invoice'!P1859)</f>
        <v/>
      </c>
      <c r="G1744" s="284" t="str">
        <f>IF('Data invoice'!P1859=0,"",'Data invoice'!Q1859)</f>
        <v/>
      </c>
      <c r="H1744" s="284" t="str">
        <f>IF('Data invoice'!Q1859=0,"",'Data invoice'!R1859)</f>
        <v/>
      </c>
      <c r="I1744" s="320" t="str">
        <f>IF('Data invoice'!R1859=0,"",'Data invoice'!S1859)</f>
        <v/>
      </c>
      <c r="J1744" s="367" t="str">
        <f>IF('Data invoice'!S1859=0,"",'Data invoice'!T1859)</f>
        <v/>
      </c>
    </row>
    <row r="1745" spans="1:10" ht="15" customHeight="1">
      <c r="A1745" s="284" t="str">
        <f>IF('Data invoice'!J1860=0,"",'Data invoice'!K1860)</f>
        <v/>
      </c>
      <c r="B1745" s="284" t="str">
        <f>IF('Data invoice'!K1860=0,"",'Data invoice'!L1860)</f>
        <v/>
      </c>
      <c r="C1745" s="284" t="str">
        <f>IF('Data invoice'!L1860=0,"",'Data invoice'!M1860)</f>
        <v/>
      </c>
      <c r="D1745" s="284" t="str">
        <f>IF('Data invoice'!M1860=0,"",'Data invoice'!N1860)</f>
        <v/>
      </c>
      <c r="E1745" s="284" t="str">
        <f>IF('Data invoice'!N1860=0,"",'Data invoice'!O1860)</f>
        <v/>
      </c>
      <c r="F1745" s="284" t="str">
        <f>IF('Data invoice'!O1860=0,"",'Data invoice'!P1860)</f>
        <v/>
      </c>
      <c r="G1745" s="284" t="str">
        <f>IF('Data invoice'!P1860=0,"",'Data invoice'!Q1860)</f>
        <v/>
      </c>
      <c r="H1745" s="284" t="str">
        <f>IF('Data invoice'!Q1860=0,"",'Data invoice'!R1860)</f>
        <v/>
      </c>
      <c r="I1745" s="320" t="str">
        <f>IF('Data invoice'!R1860=0,"",'Data invoice'!S1860)</f>
        <v/>
      </c>
      <c r="J1745" s="367" t="str">
        <f>IF('Data invoice'!S1860=0,"",'Data invoice'!T1860)</f>
        <v/>
      </c>
    </row>
    <row r="1746" spans="1:10" ht="15" customHeight="1">
      <c r="A1746" s="284" t="str">
        <f>IF('Data invoice'!J1861=0,"",'Data invoice'!K1861)</f>
        <v/>
      </c>
      <c r="B1746" s="284" t="str">
        <f>IF('Data invoice'!K1861=0,"",'Data invoice'!L1861)</f>
        <v/>
      </c>
      <c r="C1746" s="284" t="str">
        <f>IF('Data invoice'!L1861=0,"",'Data invoice'!M1861)</f>
        <v/>
      </c>
      <c r="D1746" s="284" t="str">
        <f>IF('Data invoice'!M1861=0,"",'Data invoice'!N1861)</f>
        <v/>
      </c>
      <c r="E1746" s="284" t="str">
        <f>IF('Data invoice'!N1861=0,"",'Data invoice'!O1861)</f>
        <v/>
      </c>
      <c r="F1746" s="284" t="str">
        <f>IF('Data invoice'!O1861=0,"",'Data invoice'!P1861)</f>
        <v/>
      </c>
      <c r="G1746" s="284" t="str">
        <f>IF('Data invoice'!P1861=0,"",'Data invoice'!Q1861)</f>
        <v/>
      </c>
      <c r="H1746" s="284" t="str">
        <f>IF('Data invoice'!Q1861=0,"",'Data invoice'!R1861)</f>
        <v/>
      </c>
      <c r="I1746" s="320" t="str">
        <f>IF('Data invoice'!R1861=0,"",'Data invoice'!S1861)</f>
        <v/>
      </c>
      <c r="J1746" s="367" t="str">
        <f>IF('Data invoice'!S1861=0,"",'Data invoice'!T1861)</f>
        <v/>
      </c>
    </row>
    <row r="1747" spans="1:10" ht="15" customHeight="1">
      <c r="A1747" s="284" t="str">
        <f>IF('Data invoice'!J1862=0,"",'Data invoice'!K1862)</f>
        <v/>
      </c>
      <c r="B1747" s="284" t="str">
        <f>IF('Data invoice'!K1862=0,"",'Data invoice'!L1862)</f>
        <v/>
      </c>
      <c r="C1747" s="284" t="str">
        <f>IF('Data invoice'!L1862=0,"",'Data invoice'!M1862)</f>
        <v/>
      </c>
      <c r="D1747" s="284" t="str">
        <f>IF('Data invoice'!M1862=0,"",'Data invoice'!N1862)</f>
        <v/>
      </c>
      <c r="E1747" s="284" t="str">
        <f>IF('Data invoice'!N1862=0,"",'Data invoice'!O1862)</f>
        <v/>
      </c>
      <c r="F1747" s="284" t="str">
        <f>IF('Data invoice'!O1862=0,"",'Data invoice'!P1862)</f>
        <v/>
      </c>
      <c r="G1747" s="284" t="str">
        <f>IF('Data invoice'!P1862=0,"",'Data invoice'!Q1862)</f>
        <v/>
      </c>
      <c r="H1747" s="284" t="str">
        <f>IF('Data invoice'!Q1862=0,"",'Data invoice'!R1862)</f>
        <v/>
      </c>
      <c r="I1747" s="320" t="str">
        <f>IF('Data invoice'!R1862=0,"",'Data invoice'!S1862)</f>
        <v/>
      </c>
      <c r="J1747" s="367" t="str">
        <f>IF('Data invoice'!S1862=0,"",'Data invoice'!T1862)</f>
        <v/>
      </c>
    </row>
    <row r="1748" spans="1:10" ht="15" customHeight="1">
      <c r="A1748" s="284" t="str">
        <f>IF('Data invoice'!J1863=0,"",'Data invoice'!K1863)</f>
        <v/>
      </c>
      <c r="B1748" s="284" t="str">
        <f>IF('Data invoice'!K1863=0,"",'Data invoice'!L1863)</f>
        <v/>
      </c>
      <c r="C1748" s="284" t="str">
        <f>IF('Data invoice'!L1863=0,"",'Data invoice'!M1863)</f>
        <v/>
      </c>
      <c r="D1748" s="284" t="str">
        <f>IF('Data invoice'!M1863=0,"",'Data invoice'!N1863)</f>
        <v/>
      </c>
      <c r="E1748" s="284" t="str">
        <f>IF('Data invoice'!N1863=0,"",'Data invoice'!O1863)</f>
        <v/>
      </c>
      <c r="F1748" s="284" t="str">
        <f>IF('Data invoice'!O1863=0,"",'Data invoice'!P1863)</f>
        <v/>
      </c>
      <c r="G1748" s="284" t="str">
        <f>IF('Data invoice'!P1863=0,"",'Data invoice'!Q1863)</f>
        <v/>
      </c>
      <c r="H1748" s="284" t="str">
        <f>IF('Data invoice'!Q1863=0,"",'Data invoice'!R1863)</f>
        <v/>
      </c>
      <c r="I1748" s="320" t="str">
        <f>IF('Data invoice'!R1863=0,"",'Data invoice'!S1863)</f>
        <v/>
      </c>
      <c r="J1748" s="367" t="str">
        <f>IF('Data invoice'!S1863=0,"",'Data invoice'!T1863)</f>
        <v/>
      </c>
    </row>
    <row r="1749" spans="1:10" ht="15" customHeight="1">
      <c r="A1749" s="284" t="str">
        <f>IF('Data invoice'!J1864=0,"",'Data invoice'!K1864)</f>
        <v/>
      </c>
      <c r="B1749" s="284" t="str">
        <f>IF('Data invoice'!K1864=0,"",'Data invoice'!L1864)</f>
        <v/>
      </c>
      <c r="C1749" s="284" t="str">
        <f>IF('Data invoice'!L1864=0,"",'Data invoice'!M1864)</f>
        <v/>
      </c>
      <c r="D1749" s="284" t="str">
        <f>IF('Data invoice'!M1864=0,"",'Data invoice'!N1864)</f>
        <v/>
      </c>
      <c r="E1749" s="284" t="str">
        <f>IF('Data invoice'!N1864=0,"",'Data invoice'!O1864)</f>
        <v/>
      </c>
      <c r="F1749" s="284" t="str">
        <f>IF('Data invoice'!O1864=0,"",'Data invoice'!P1864)</f>
        <v/>
      </c>
      <c r="G1749" s="284" t="str">
        <f>IF('Data invoice'!P1864=0,"",'Data invoice'!Q1864)</f>
        <v/>
      </c>
      <c r="H1749" s="284" t="str">
        <f>IF('Data invoice'!Q1864=0,"",'Data invoice'!R1864)</f>
        <v/>
      </c>
      <c r="I1749" s="320" t="str">
        <f>IF('Data invoice'!R1864=0,"",'Data invoice'!S1864)</f>
        <v/>
      </c>
      <c r="J1749" s="367" t="str">
        <f>IF('Data invoice'!S1864=0,"",'Data invoice'!T1864)</f>
        <v/>
      </c>
    </row>
    <row r="1750" spans="1:10" ht="15" customHeight="1">
      <c r="A1750" s="284" t="str">
        <f>IF('Data invoice'!J1865=0,"",'Data invoice'!K1865)</f>
        <v/>
      </c>
      <c r="B1750" s="284" t="str">
        <f>IF('Data invoice'!K1865=0,"",'Data invoice'!L1865)</f>
        <v/>
      </c>
      <c r="C1750" s="284" t="str">
        <f>IF('Data invoice'!L1865=0,"",'Data invoice'!M1865)</f>
        <v/>
      </c>
      <c r="D1750" s="284" t="str">
        <f>IF('Data invoice'!M1865=0,"",'Data invoice'!N1865)</f>
        <v/>
      </c>
      <c r="E1750" s="284" t="str">
        <f>IF('Data invoice'!N1865=0,"",'Data invoice'!O1865)</f>
        <v/>
      </c>
      <c r="F1750" s="284" t="str">
        <f>IF('Data invoice'!O1865=0,"",'Data invoice'!P1865)</f>
        <v/>
      </c>
      <c r="G1750" s="284" t="str">
        <f>IF('Data invoice'!P1865=0,"",'Data invoice'!Q1865)</f>
        <v/>
      </c>
      <c r="H1750" s="284" t="str">
        <f>IF('Data invoice'!Q1865=0,"",'Data invoice'!R1865)</f>
        <v/>
      </c>
      <c r="I1750" s="320" t="str">
        <f>IF('Data invoice'!R1865=0,"",'Data invoice'!S1865)</f>
        <v/>
      </c>
      <c r="J1750" s="367" t="str">
        <f>IF('Data invoice'!S1865=0,"",'Data invoice'!T1865)</f>
        <v/>
      </c>
    </row>
    <row r="1751" spans="1:10" ht="15" customHeight="1">
      <c r="A1751" s="284" t="str">
        <f>IF('Data invoice'!J1866=0,"",'Data invoice'!K1866)</f>
        <v/>
      </c>
      <c r="B1751" s="284" t="str">
        <f>IF('Data invoice'!K1866=0,"",'Data invoice'!L1866)</f>
        <v/>
      </c>
      <c r="C1751" s="284" t="str">
        <f>IF('Data invoice'!L1866=0,"",'Data invoice'!M1866)</f>
        <v/>
      </c>
      <c r="D1751" s="284" t="str">
        <f>IF('Data invoice'!M1866=0,"",'Data invoice'!N1866)</f>
        <v/>
      </c>
      <c r="E1751" s="284" t="str">
        <f>IF('Data invoice'!N1866=0,"",'Data invoice'!O1866)</f>
        <v/>
      </c>
      <c r="F1751" s="284" t="str">
        <f>IF('Data invoice'!O1866=0,"",'Data invoice'!P1866)</f>
        <v/>
      </c>
      <c r="G1751" s="284" t="str">
        <f>IF('Data invoice'!P1866=0,"",'Data invoice'!Q1866)</f>
        <v/>
      </c>
      <c r="H1751" s="284" t="str">
        <f>IF('Data invoice'!Q1866=0,"",'Data invoice'!R1866)</f>
        <v/>
      </c>
      <c r="I1751" s="320" t="str">
        <f>IF('Data invoice'!R1866=0,"",'Data invoice'!S1866)</f>
        <v/>
      </c>
      <c r="J1751" s="367" t="str">
        <f>IF('Data invoice'!S1866=0,"",'Data invoice'!T1866)</f>
        <v/>
      </c>
    </row>
    <row r="1752" spans="1:10" ht="15" customHeight="1">
      <c r="A1752" s="284" t="str">
        <f>IF('Data invoice'!J1867=0,"",'Data invoice'!K1867)</f>
        <v/>
      </c>
      <c r="B1752" s="284" t="str">
        <f>IF('Data invoice'!K1867=0,"",'Data invoice'!L1867)</f>
        <v/>
      </c>
      <c r="C1752" s="284" t="str">
        <f>IF('Data invoice'!L1867=0,"",'Data invoice'!M1867)</f>
        <v/>
      </c>
      <c r="D1752" s="284" t="str">
        <f>IF('Data invoice'!M1867=0,"",'Data invoice'!N1867)</f>
        <v/>
      </c>
      <c r="E1752" s="284" t="str">
        <f>IF('Data invoice'!N1867=0,"",'Data invoice'!O1867)</f>
        <v/>
      </c>
      <c r="F1752" s="284" t="str">
        <f>IF('Data invoice'!O1867=0,"",'Data invoice'!P1867)</f>
        <v/>
      </c>
      <c r="G1752" s="284" t="str">
        <f>IF('Data invoice'!P1867=0,"",'Data invoice'!Q1867)</f>
        <v/>
      </c>
      <c r="H1752" s="284" t="str">
        <f>IF('Data invoice'!Q1867=0,"",'Data invoice'!R1867)</f>
        <v/>
      </c>
      <c r="I1752" s="320" t="str">
        <f>IF('Data invoice'!R1867=0,"",'Data invoice'!S1867)</f>
        <v/>
      </c>
      <c r="J1752" s="367" t="str">
        <f>IF('Data invoice'!S1867=0,"",'Data invoice'!T1867)</f>
        <v/>
      </c>
    </row>
    <row r="1753" spans="1:10" ht="15" customHeight="1">
      <c r="A1753" s="284" t="str">
        <f>IF('Data invoice'!J1868=0,"",'Data invoice'!K1868)</f>
        <v/>
      </c>
      <c r="B1753" s="284" t="str">
        <f>IF('Data invoice'!K1868=0,"",'Data invoice'!L1868)</f>
        <v/>
      </c>
      <c r="C1753" s="284" t="str">
        <f>IF('Data invoice'!L1868=0,"",'Data invoice'!M1868)</f>
        <v/>
      </c>
      <c r="D1753" s="284" t="str">
        <f>IF('Data invoice'!M1868=0,"",'Data invoice'!N1868)</f>
        <v/>
      </c>
      <c r="E1753" s="284" t="str">
        <f>IF('Data invoice'!N1868=0,"",'Data invoice'!O1868)</f>
        <v/>
      </c>
      <c r="F1753" s="284" t="str">
        <f>IF('Data invoice'!O1868=0,"",'Data invoice'!P1868)</f>
        <v/>
      </c>
      <c r="G1753" s="284" t="str">
        <f>IF('Data invoice'!P1868=0,"",'Data invoice'!Q1868)</f>
        <v/>
      </c>
      <c r="H1753" s="284" t="str">
        <f>IF('Data invoice'!Q1868=0,"",'Data invoice'!R1868)</f>
        <v/>
      </c>
      <c r="I1753" s="320" t="str">
        <f>IF('Data invoice'!R1868=0,"",'Data invoice'!S1868)</f>
        <v/>
      </c>
      <c r="J1753" s="367" t="str">
        <f>IF('Data invoice'!S1868=0,"",'Data invoice'!T1868)</f>
        <v/>
      </c>
    </row>
    <row r="1754" spans="1:10" ht="15" customHeight="1">
      <c r="A1754" s="284" t="str">
        <f>IF('Data invoice'!J1869=0,"",'Data invoice'!K1869)</f>
        <v/>
      </c>
      <c r="B1754" s="284" t="str">
        <f>IF('Data invoice'!K1869=0,"",'Data invoice'!L1869)</f>
        <v/>
      </c>
      <c r="C1754" s="284" t="str">
        <f>IF('Data invoice'!L1869=0,"",'Data invoice'!M1869)</f>
        <v/>
      </c>
      <c r="D1754" s="284" t="str">
        <f>IF('Data invoice'!M1869=0,"",'Data invoice'!N1869)</f>
        <v/>
      </c>
      <c r="E1754" s="284" t="str">
        <f>IF('Data invoice'!N1869=0,"",'Data invoice'!O1869)</f>
        <v/>
      </c>
      <c r="F1754" s="284" t="str">
        <f>IF('Data invoice'!O1869=0,"",'Data invoice'!P1869)</f>
        <v/>
      </c>
      <c r="G1754" s="284" t="str">
        <f>IF('Data invoice'!P1869=0,"",'Data invoice'!Q1869)</f>
        <v/>
      </c>
      <c r="H1754" s="284" t="str">
        <f>IF('Data invoice'!Q1869=0,"",'Data invoice'!R1869)</f>
        <v/>
      </c>
      <c r="I1754" s="320" t="str">
        <f>IF('Data invoice'!R1869=0,"",'Data invoice'!S1869)</f>
        <v/>
      </c>
      <c r="J1754" s="367" t="str">
        <f>IF('Data invoice'!S1869=0,"",'Data invoice'!T1869)</f>
        <v/>
      </c>
    </row>
    <row r="1755" spans="1:10" ht="15" customHeight="1">
      <c r="A1755" s="284" t="str">
        <f>IF('Data invoice'!J1870=0,"",'Data invoice'!K1870)</f>
        <v/>
      </c>
      <c r="B1755" s="284" t="str">
        <f>IF('Data invoice'!K1870=0,"",'Data invoice'!L1870)</f>
        <v/>
      </c>
      <c r="C1755" s="284" t="str">
        <f>IF('Data invoice'!L1870=0,"",'Data invoice'!M1870)</f>
        <v/>
      </c>
      <c r="D1755" s="284" t="str">
        <f>IF('Data invoice'!M1870=0,"",'Data invoice'!N1870)</f>
        <v/>
      </c>
      <c r="E1755" s="284" t="str">
        <f>IF('Data invoice'!N1870=0,"",'Data invoice'!O1870)</f>
        <v/>
      </c>
      <c r="F1755" s="284" t="str">
        <f>IF('Data invoice'!O1870=0,"",'Data invoice'!P1870)</f>
        <v/>
      </c>
      <c r="G1755" s="284" t="str">
        <f>IF('Data invoice'!P1870=0,"",'Data invoice'!Q1870)</f>
        <v/>
      </c>
      <c r="H1755" s="284" t="str">
        <f>IF('Data invoice'!Q1870=0,"",'Data invoice'!R1870)</f>
        <v/>
      </c>
      <c r="I1755" s="320" t="str">
        <f>IF('Data invoice'!R1870=0,"",'Data invoice'!S1870)</f>
        <v/>
      </c>
      <c r="J1755" s="367" t="str">
        <f>IF('Data invoice'!S1870=0,"",'Data invoice'!T1870)</f>
        <v/>
      </c>
    </row>
    <row r="1756" spans="1:10" ht="15" customHeight="1">
      <c r="A1756" s="284" t="str">
        <f>IF('Data invoice'!J1871=0,"",'Data invoice'!K1871)</f>
        <v/>
      </c>
      <c r="B1756" s="284" t="str">
        <f>IF('Data invoice'!K1871=0,"",'Data invoice'!L1871)</f>
        <v/>
      </c>
      <c r="C1756" s="284" t="str">
        <f>IF('Data invoice'!L1871=0,"",'Data invoice'!M1871)</f>
        <v/>
      </c>
      <c r="D1756" s="284" t="str">
        <f>IF('Data invoice'!M1871=0,"",'Data invoice'!N1871)</f>
        <v/>
      </c>
      <c r="E1756" s="284" t="str">
        <f>IF('Data invoice'!N1871=0,"",'Data invoice'!O1871)</f>
        <v/>
      </c>
      <c r="F1756" s="284" t="str">
        <f>IF('Data invoice'!O1871=0,"",'Data invoice'!P1871)</f>
        <v/>
      </c>
      <c r="G1756" s="284" t="str">
        <f>IF('Data invoice'!P1871=0,"",'Data invoice'!Q1871)</f>
        <v/>
      </c>
      <c r="H1756" s="284" t="str">
        <f>IF('Data invoice'!Q1871=0,"",'Data invoice'!R1871)</f>
        <v/>
      </c>
      <c r="I1756" s="320" t="str">
        <f>IF('Data invoice'!R1871=0,"",'Data invoice'!S1871)</f>
        <v/>
      </c>
      <c r="J1756" s="367" t="str">
        <f>IF('Data invoice'!S1871=0,"",'Data invoice'!T1871)</f>
        <v/>
      </c>
    </row>
    <row r="1757" spans="1:10" ht="15" customHeight="1">
      <c r="A1757" s="284" t="str">
        <f>IF('Data invoice'!J1872=0,"",'Data invoice'!K1872)</f>
        <v/>
      </c>
      <c r="B1757" s="284" t="str">
        <f>IF('Data invoice'!K1872=0,"",'Data invoice'!L1872)</f>
        <v/>
      </c>
      <c r="C1757" s="284" t="str">
        <f>IF('Data invoice'!L1872=0,"",'Data invoice'!M1872)</f>
        <v/>
      </c>
      <c r="D1757" s="284" t="str">
        <f>IF('Data invoice'!M1872=0,"",'Data invoice'!N1872)</f>
        <v/>
      </c>
      <c r="E1757" s="284" t="str">
        <f>IF('Data invoice'!N1872=0,"",'Data invoice'!O1872)</f>
        <v/>
      </c>
      <c r="F1757" s="284" t="str">
        <f>IF('Data invoice'!O1872=0,"",'Data invoice'!P1872)</f>
        <v/>
      </c>
      <c r="G1757" s="284" t="str">
        <f>IF('Data invoice'!P1872=0,"",'Data invoice'!Q1872)</f>
        <v/>
      </c>
      <c r="H1757" s="284" t="str">
        <f>IF('Data invoice'!Q1872=0,"",'Data invoice'!R1872)</f>
        <v/>
      </c>
      <c r="I1757" s="320" t="str">
        <f>IF('Data invoice'!R1872=0,"",'Data invoice'!S1872)</f>
        <v/>
      </c>
      <c r="J1757" s="367" t="str">
        <f>IF('Data invoice'!S1872=0,"",'Data invoice'!T1872)</f>
        <v/>
      </c>
    </row>
    <row r="1758" spans="1:10" ht="15" customHeight="1">
      <c r="A1758" s="284" t="str">
        <f>IF('Data invoice'!J1873=0,"",'Data invoice'!K1873)</f>
        <v/>
      </c>
      <c r="B1758" s="284" t="str">
        <f>IF('Data invoice'!K1873=0,"",'Data invoice'!L1873)</f>
        <v/>
      </c>
      <c r="C1758" s="284" t="str">
        <f>IF('Data invoice'!L1873=0,"",'Data invoice'!M1873)</f>
        <v/>
      </c>
      <c r="D1758" s="284" t="str">
        <f>IF('Data invoice'!M1873=0,"",'Data invoice'!N1873)</f>
        <v/>
      </c>
      <c r="E1758" s="284" t="str">
        <f>IF('Data invoice'!N1873=0,"",'Data invoice'!O1873)</f>
        <v/>
      </c>
      <c r="F1758" s="284" t="str">
        <f>IF('Data invoice'!O1873=0,"",'Data invoice'!P1873)</f>
        <v/>
      </c>
      <c r="G1758" s="284" t="str">
        <f>IF('Data invoice'!P1873=0,"",'Data invoice'!Q1873)</f>
        <v/>
      </c>
      <c r="H1758" s="284" t="str">
        <f>IF('Data invoice'!Q1873=0,"",'Data invoice'!R1873)</f>
        <v/>
      </c>
      <c r="I1758" s="320" t="str">
        <f>IF('Data invoice'!R1873=0,"",'Data invoice'!S1873)</f>
        <v/>
      </c>
      <c r="J1758" s="367" t="str">
        <f>IF('Data invoice'!S1873=0,"",'Data invoice'!T1873)</f>
        <v/>
      </c>
    </row>
    <row r="1759" spans="1:10" ht="15" customHeight="1">
      <c r="A1759" s="284" t="str">
        <f>IF('Data invoice'!J1874=0,"",'Data invoice'!K1874)</f>
        <v/>
      </c>
      <c r="B1759" s="284" t="str">
        <f>IF('Data invoice'!K1874=0,"",'Data invoice'!L1874)</f>
        <v/>
      </c>
      <c r="C1759" s="284" t="str">
        <f>IF('Data invoice'!L1874=0,"",'Data invoice'!M1874)</f>
        <v/>
      </c>
      <c r="D1759" s="284" t="str">
        <f>IF('Data invoice'!M1874=0,"",'Data invoice'!N1874)</f>
        <v/>
      </c>
      <c r="E1759" s="284" t="str">
        <f>IF('Data invoice'!N1874=0,"",'Data invoice'!O1874)</f>
        <v/>
      </c>
      <c r="F1759" s="284" t="str">
        <f>IF('Data invoice'!O1874=0,"",'Data invoice'!P1874)</f>
        <v/>
      </c>
      <c r="G1759" s="284" t="str">
        <f>IF('Data invoice'!P1874=0,"",'Data invoice'!Q1874)</f>
        <v/>
      </c>
      <c r="H1759" s="284" t="str">
        <f>IF('Data invoice'!Q1874=0,"",'Data invoice'!R1874)</f>
        <v/>
      </c>
      <c r="I1759" s="320" t="str">
        <f>IF('Data invoice'!R1874=0,"",'Data invoice'!S1874)</f>
        <v/>
      </c>
      <c r="J1759" s="367" t="str">
        <f>IF('Data invoice'!S1874=0,"",'Data invoice'!T1874)</f>
        <v/>
      </c>
    </row>
    <row r="1760" spans="1:10" ht="15" customHeight="1">
      <c r="A1760" s="284" t="str">
        <f>IF('Data invoice'!J1875=0,"",'Data invoice'!K1875)</f>
        <v/>
      </c>
      <c r="B1760" s="284" t="str">
        <f>IF('Data invoice'!K1875=0,"",'Data invoice'!L1875)</f>
        <v/>
      </c>
      <c r="C1760" s="284" t="str">
        <f>IF('Data invoice'!L1875=0,"",'Data invoice'!M1875)</f>
        <v/>
      </c>
      <c r="D1760" s="284" t="str">
        <f>IF('Data invoice'!M1875=0,"",'Data invoice'!N1875)</f>
        <v/>
      </c>
      <c r="E1760" s="284" t="str">
        <f>IF('Data invoice'!N1875=0,"",'Data invoice'!O1875)</f>
        <v/>
      </c>
      <c r="F1760" s="284" t="str">
        <f>IF('Data invoice'!O1875=0,"",'Data invoice'!P1875)</f>
        <v/>
      </c>
      <c r="G1760" s="284" t="str">
        <f>IF('Data invoice'!P1875=0,"",'Data invoice'!Q1875)</f>
        <v/>
      </c>
      <c r="H1760" s="284" t="str">
        <f>IF('Data invoice'!Q1875=0,"",'Data invoice'!R1875)</f>
        <v/>
      </c>
      <c r="I1760" s="320" t="str">
        <f>IF('Data invoice'!R1875=0,"",'Data invoice'!S1875)</f>
        <v/>
      </c>
      <c r="J1760" s="367" t="str">
        <f>IF('Data invoice'!S1875=0,"",'Data invoice'!T1875)</f>
        <v/>
      </c>
    </row>
    <row r="1761" spans="1:10" ht="15" customHeight="1">
      <c r="A1761" s="284" t="str">
        <f>IF('Data invoice'!J1876=0,"",'Data invoice'!K1876)</f>
        <v/>
      </c>
      <c r="B1761" s="284" t="str">
        <f>IF('Data invoice'!K1876=0,"",'Data invoice'!L1876)</f>
        <v/>
      </c>
      <c r="C1761" s="284" t="str">
        <f>IF('Data invoice'!L1876=0,"",'Data invoice'!M1876)</f>
        <v/>
      </c>
      <c r="D1761" s="284" t="str">
        <f>IF('Data invoice'!M1876=0,"",'Data invoice'!N1876)</f>
        <v/>
      </c>
      <c r="E1761" s="284" t="str">
        <f>IF('Data invoice'!N1876=0,"",'Data invoice'!O1876)</f>
        <v/>
      </c>
      <c r="F1761" s="284" t="str">
        <f>IF('Data invoice'!O1876=0,"",'Data invoice'!P1876)</f>
        <v/>
      </c>
      <c r="G1761" s="284" t="str">
        <f>IF('Data invoice'!P1876=0,"",'Data invoice'!Q1876)</f>
        <v/>
      </c>
      <c r="H1761" s="284" t="str">
        <f>IF('Data invoice'!Q1876=0,"",'Data invoice'!R1876)</f>
        <v/>
      </c>
      <c r="I1761" s="320" t="str">
        <f>IF('Data invoice'!R1876=0,"",'Data invoice'!S1876)</f>
        <v/>
      </c>
      <c r="J1761" s="367" t="str">
        <f>IF('Data invoice'!S1876=0,"",'Data invoice'!T1876)</f>
        <v/>
      </c>
    </row>
    <row r="1762" spans="1:10" ht="15" customHeight="1">
      <c r="A1762" s="284" t="str">
        <f>IF('Data invoice'!J1877=0,"",'Data invoice'!K1877)</f>
        <v/>
      </c>
      <c r="B1762" s="284" t="str">
        <f>IF('Data invoice'!K1877=0,"",'Data invoice'!L1877)</f>
        <v/>
      </c>
      <c r="C1762" s="284" t="str">
        <f>IF('Data invoice'!L1877=0,"",'Data invoice'!M1877)</f>
        <v/>
      </c>
      <c r="D1762" s="284" t="str">
        <f>IF('Data invoice'!M1877=0,"",'Data invoice'!N1877)</f>
        <v/>
      </c>
      <c r="E1762" s="284" t="str">
        <f>IF('Data invoice'!N1877=0,"",'Data invoice'!O1877)</f>
        <v/>
      </c>
      <c r="F1762" s="284" t="str">
        <f>IF('Data invoice'!O1877=0,"",'Data invoice'!P1877)</f>
        <v/>
      </c>
      <c r="G1762" s="284" t="str">
        <f>IF('Data invoice'!P1877=0,"",'Data invoice'!Q1877)</f>
        <v/>
      </c>
      <c r="H1762" s="284" t="str">
        <f>IF('Data invoice'!Q1877=0,"",'Data invoice'!R1877)</f>
        <v/>
      </c>
      <c r="I1762" s="320" t="str">
        <f>IF('Data invoice'!R1877=0,"",'Data invoice'!S1877)</f>
        <v/>
      </c>
      <c r="J1762" s="367" t="str">
        <f>IF('Data invoice'!S1877=0,"",'Data invoice'!T1877)</f>
        <v/>
      </c>
    </row>
    <row r="1763" spans="1:10" ht="15" customHeight="1">
      <c r="A1763" s="284" t="str">
        <f>IF('Data invoice'!J1878=0,"",'Data invoice'!K1878)</f>
        <v/>
      </c>
      <c r="B1763" s="284" t="str">
        <f>IF('Data invoice'!K1878=0,"",'Data invoice'!L1878)</f>
        <v/>
      </c>
      <c r="C1763" s="284" t="str">
        <f>IF('Data invoice'!L1878=0,"",'Data invoice'!M1878)</f>
        <v/>
      </c>
      <c r="D1763" s="284" t="str">
        <f>IF('Data invoice'!M1878=0,"",'Data invoice'!N1878)</f>
        <v/>
      </c>
      <c r="E1763" s="284" t="str">
        <f>IF('Data invoice'!N1878=0,"",'Data invoice'!O1878)</f>
        <v/>
      </c>
      <c r="F1763" s="284" t="str">
        <f>IF('Data invoice'!O1878=0,"",'Data invoice'!P1878)</f>
        <v/>
      </c>
      <c r="G1763" s="284" t="str">
        <f>IF('Data invoice'!P1878=0,"",'Data invoice'!Q1878)</f>
        <v/>
      </c>
      <c r="H1763" s="284" t="str">
        <f>IF('Data invoice'!Q1878=0,"",'Data invoice'!R1878)</f>
        <v/>
      </c>
      <c r="I1763" s="320" t="str">
        <f>IF('Data invoice'!R1878=0,"",'Data invoice'!S1878)</f>
        <v/>
      </c>
      <c r="J1763" s="367" t="str">
        <f>IF('Data invoice'!S1878=0,"",'Data invoice'!T1878)</f>
        <v/>
      </c>
    </row>
    <row r="1764" spans="1:10" ht="15" customHeight="1">
      <c r="A1764" s="284" t="str">
        <f>IF('Data invoice'!J1879=0,"",'Data invoice'!K1879)</f>
        <v/>
      </c>
      <c r="B1764" s="284" t="str">
        <f>IF('Data invoice'!K1879=0,"",'Data invoice'!L1879)</f>
        <v/>
      </c>
      <c r="C1764" s="284" t="str">
        <f>IF('Data invoice'!L1879=0,"",'Data invoice'!M1879)</f>
        <v/>
      </c>
      <c r="D1764" s="284" t="str">
        <f>IF('Data invoice'!M1879=0,"",'Data invoice'!N1879)</f>
        <v/>
      </c>
      <c r="E1764" s="284" t="str">
        <f>IF('Data invoice'!N1879=0,"",'Data invoice'!O1879)</f>
        <v/>
      </c>
      <c r="F1764" s="284" t="str">
        <f>IF('Data invoice'!O1879=0,"",'Data invoice'!P1879)</f>
        <v/>
      </c>
      <c r="G1764" s="284" t="str">
        <f>IF('Data invoice'!P1879=0,"",'Data invoice'!Q1879)</f>
        <v/>
      </c>
      <c r="H1764" s="284" t="str">
        <f>IF('Data invoice'!Q1879=0,"",'Data invoice'!R1879)</f>
        <v/>
      </c>
      <c r="I1764" s="320" t="str">
        <f>IF('Data invoice'!R1879=0,"",'Data invoice'!S1879)</f>
        <v/>
      </c>
      <c r="J1764" s="367" t="str">
        <f>IF('Data invoice'!S1879=0,"",'Data invoice'!T1879)</f>
        <v/>
      </c>
    </row>
    <row r="1765" spans="1:10" ht="15" customHeight="1">
      <c r="A1765" s="284" t="str">
        <f>IF('Data invoice'!J1880=0,"",'Data invoice'!K1880)</f>
        <v/>
      </c>
      <c r="B1765" s="284" t="str">
        <f>IF('Data invoice'!K1880=0,"",'Data invoice'!L1880)</f>
        <v/>
      </c>
      <c r="C1765" s="284" t="str">
        <f>IF('Data invoice'!L1880=0,"",'Data invoice'!M1880)</f>
        <v/>
      </c>
      <c r="D1765" s="284" t="str">
        <f>IF('Data invoice'!M1880=0,"",'Data invoice'!N1880)</f>
        <v/>
      </c>
      <c r="E1765" s="284" t="str">
        <f>IF('Data invoice'!N1880=0,"",'Data invoice'!O1880)</f>
        <v/>
      </c>
      <c r="F1765" s="284" t="str">
        <f>IF('Data invoice'!O1880=0,"",'Data invoice'!P1880)</f>
        <v/>
      </c>
      <c r="G1765" s="284" t="str">
        <f>IF('Data invoice'!P1880=0,"",'Data invoice'!Q1880)</f>
        <v/>
      </c>
      <c r="H1765" s="284" t="str">
        <f>IF('Data invoice'!Q1880=0,"",'Data invoice'!R1880)</f>
        <v/>
      </c>
      <c r="I1765" s="320" t="str">
        <f>IF('Data invoice'!R1880=0,"",'Data invoice'!S1880)</f>
        <v/>
      </c>
      <c r="J1765" s="367" t="str">
        <f>IF('Data invoice'!S1880=0,"",'Data invoice'!T1880)</f>
        <v/>
      </c>
    </row>
    <row r="1766" spans="1:10" ht="15" customHeight="1">
      <c r="A1766" s="284" t="str">
        <f>IF('Data invoice'!J1881=0,"",'Data invoice'!K1881)</f>
        <v/>
      </c>
      <c r="B1766" s="284" t="str">
        <f>IF('Data invoice'!K1881=0,"",'Data invoice'!L1881)</f>
        <v/>
      </c>
      <c r="C1766" s="284" t="str">
        <f>IF('Data invoice'!L1881=0,"",'Data invoice'!M1881)</f>
        <v/>
      </c>
      <c r="D1766" s="284" t="str">
        <f>IF('Data invoice'!M1881=0,"",'Data invoice'!N1881)</f>
        <v/>
      </c>
      <c r="E1766" s="284" t="str">
        <f>IF('Data invoice'!N1881=0,"",'Data invoice'!O1881)</f>
        <v/>
      </c>
      <c r="F1766" s="284" t="str">
        <f>IF('Data invoice'!O1881=0,"",'Data invoice'!P1881)</f>
        <v/>
      </c>
      <c r="G1766" s="284" t="str">
        <f>IF('Data invoice'!P1881=0,"",'Data invoice'!Q1881)</f>
        <v/>
      </c>
      <c r="H1766" s="284" t="str">
        <f>IF('Data invoice'!Q1881=0,"",'Data invoice'!R1881)</f>
        <v/>
      </c>
      <c r="I1766" s="320" t="str">
        <f>IF('Data invoice'!R1881=0,"",'Data invoice'!S1881)</f>
        <v/>
      </c>
      <c r="J1766" s="367" t="str">
        <f>IF('Data invoice'!S1881=0,"",'Data invoice'!T1881)</f>
        <v/>
      </c>
    </row>
    <row r="1767" spans="1:10" ht="15" customHeight="1">
      <c r="A1767" s="284" t="str">
        <f>IF('Data invoice'!J1882=0,"",'Data invoice'!K1882)</f>
        <v/>
      </c>
      <c r="B1767" s="284" t="str">
        <f>IF('Data invoice'!K1882=0,"",'Data invoice'!L1882)</f>
        <v/>
      </c>
      <c r="C1767" s="284" t="str">
        <f>IF('Data invoice'!L1882=0,"",'Data invoice'!M1882)</f>
        <v/>
      </c>
      <c r="D1767" s="284" t="str">
        <f>IF('Data invoice'!M1882=0,"",'Data invoice'!N1882)</f>
        <v/>
      </c>
      <c r="E1767" s="284" t="str">
        <f>IF('Data invoice'!N1882=0,"",'Data invoice'!O1882)</f>
        <v/>
      </c>
      <c r="F1767" s="284" t="str">
        <f>IF('Data invoice'!O1882=0,"",'Data invoice'!P1882)</f>
        <v/>
      </c>
      <c r="G1767" s="284" t="str">
        <f>IF('Data invoice'!P1882=0,"",'Data invoice'!Q1882)</f>
        <v/>
      </c>
      <c r="H1767" s="284" t="str">
        <f>IF('Data invoice'!Q1882=0,"",'Data invoice'!R1882)</f>
        <v/>
      </c>
      <c r="I1767" s="320" t="str">
        <f>IF('Data invoice'!R1882=0,"",'Data invoice'!S1882)</f>
        <v/>
      </c>
      <c r="J1767" s="367" t="str">
        <f>IF('Data invoice'!S1882=0,"",'Data invoice'!T1882)</f>
        <v/>
      </c>
    </row>
    <row r="1768" spans="1:10" ht="15" customHeight="1">
      <c r="A1768" s="284" t="str">
        <f>IF('Data invoice'!J1883=0,"",'Data invoice'!K1883)</f>
        <v/>
      </c>
      <c r="B1768" s="284" t="str">
        <f>IF('Data invoice'!K1883=0,"",'Data invoice'!L1883)</f>
        <v/>
      </c>
      <c r="C1768" s="284" t="str">
        <f>IF('Data invoice'!L1883=0,"",'Data invoice'!M1883)</f>
        <v/>
      </c>
      <c r="D1768" s="284" t="str">
        <f>IF('Data invoice'!M1883=0,"",'Data invoice'!N1883)</f>
        <v/>
      </c>
      <c r="E1768" s="284" t="str">
        <f>IF('Data invoice'!N1883=0,"",'Data invoice'!O1883)</f>
        <v/>
      </c>
      <c r="F1768" s="284" t="str">
        <f>IF('Data invoice'!O1883=0,"",'Data invoice'!P1883)</f>
        <v/>
      </c>
      <c r="G1768" s="284" t="str">
        <f>IF('Data invoice'!P1883=0,"",'Data invoice'!Q1883)</f>
        <v/>
      </c>
      <c r="H1768" s="284" t="str">
        <f>IF('Data invoice'!Q1883=0,"",'Data invoice'!R1883)</f>
        <v/>
      </c>
      <c r="I1768" s="320" t="str">
        <f>IF('Data invoice'!R1883=0,"",'Data invoice'!S1883)</f>
        <v/>
      </c>
      <c r="J1768" s="367" t="str">
        <f>IF('Data invoice'!S1883=0,"",'Data invoice'!T1883)</f>
        <v/>
      </c>
    </row>
    <row r="1769" spans="1:10" ht="15" customHeight="1">
      <c r="A1769" s="284" t="str">
        <f>IF('Data invoice'!J1884=0,"",'Data invoice'!K1884)</f>
        <v/>
      </c>
      <c r="B1769" s="284" t="str">
        <f>IF('Data invoice'!K1884=0,"",'Data invoice'!L1884)</f>
        <v/>
      </c>
      <c r="C1769" s="284" t="str">
        <f>IF('Data invoice'!L1884=0,"",'Data invoice'!M1884)</f>
        <v/>
      </c>
      <c r="D1769" s="284" t="str">
        <f>IF('Data invoice'!M1884=0,"",'Data invoice'!N1884)</f>
        <v/>
      </c>
      <c r="E1769" s="284" t="str">
        <f>IF('Data invoice'!N1884=0,"",'Data invoice'!O1884)</f>
        <v/>
      </c>
      <c r="F1769" s="284" t="str">
        <f>IF('Data invoice'!O1884=0,"",'Data invoice'!P1884)</f>
        <v/>
      </c>
      <c r="G1769" s="284" t="str">
        <f>IF('Data invoice'!P1884=0,"",'Data invoice'!Q1884)</f>
        <v/>
      </c>
      <c r="H1769" s="284" t="str">
        <f>IF('Data invoice'!Q1884=0,"",'Data invoice'!R1884)</f>
        <v/>
      </c>
      <c r="I1769" s="320" t="str">
        <f>IF('Data invoice'!R1884=0,"",'Data invoice'!S1884)</f>
        <v/>
      </c>
      <c r="J1769" s="367" t="str">
        <f>IF('Data invoice'!S1884=0,"",'Data invoice'!T1884)</f>
        <v/>
      </c>
    </row>
    <row r="1770" spans="1:10" ht="15" customHeight="1">
      <c r="A1770" s="284" t="str">
        <f>IF('Data invoice'!J1885=0,"",'Data invoice'!K1885)</f>
        <v/>
      </c>
      <c r="B1770" s="284" t="str">
        <f>IF('Data invoice'!K1885=0,"",'Data invoice'!L1885)</f>
        <v/>
      </c>
      <c r="C1770" s="284" t="str">
        <f>IF('Data invoice'!L1885=0,"",'Data invoice'!M1885)</f>
        <v/>
      </c>
      <c r="D1770" s="284" t="str">
        <f>IF('Data invoice'!M1885=0,"",'Data invoice'!N1885)</f>
        <v/>
      </c>
      <c r="E1770" s="284" t="str">
        <f>IF('Data invoice'!N1885=0,"",'Data invoice'!O1885)</f>
        <v/>
      </c>
      <c r="F1770" s="284" t="str">
        <f>IF('Data invoice'!O1885=0,"",'Data invoice'!P1885)</f>
        <v/>
      </c>
      <c r="G1770" s="284" t="str">
        <f>IF('Data invoice'!P1885=0,"",'Data invoice'!Q1885)</f>
        <v/>
      </c>
      <c r="H1770" s="284" t="str">
        <f>IF('Data invoice'!Q1885=0,"",'Data invoice'!R1885)</f>
        <v/>
      </c>
      <c r="I1770" s="320" t="str">
        <f>IF('Data invoice'!R1885=0,"",'Data invoice'!S1885)</f>
        <v/>
      </c>
      <c r="J1770" s="367" t="str">
        <f>IF('Data invoice'!S1885=0,"",'Data invoice'!T1885)</f>
        <v/>
      </c>
    </row>
    <row r="1771" spans="1:10" ht="15" customHeight="1">
      <c r="A1771" s="284" t="str">
        <f>IF('Data invoice'!J1886=0,"",'Data invoice'!K1886)</f>
        <v/>
      </c>
      <c r="B1771" s="284" t="str">
        <f>IF('Data invoice'!K1886=0,"",'Data invoice'!L1886)</f>
        <v/>
      </c>
      <c r="C1771" s="284" t="str">
        <f>IF('Data invoice'!L1886=0,"",'Data invoice'!M1886)</f>
        <v/>
      </c>
      <c r="D1771" s="284" t="str">
        <f>IF('Data invoice'!M1886=0,"",'Data invoice'!N1886)</f>
        <v/>
      </c>
      <c r="E1771" s="284" t="str">
        <f>IF('Data invoice'!N1886=0,"",'Data invoice'!O1886)</f>
        <v/>
      </c>
      <c r="F1771" s="284" t="str">
        <f>IF('Data invoice'!O1886=0,"",'Data invoice'!P1886)</f>
        <v/>
      </c>
      <c r="G1771" s="284" t="str">
        <f>IF('Data invoice'!P1886=0,"",'Data invoice'!Q1886)</f>
        <v/>
      </c>
      <c r="H1771" s="284" t="str">
        <f>IF('Data invoice'!Q1886=0,"",'Data invoice'!R1886)</f>
        <v/>
      </c>
      <c r="I1771" s="320" t="str">
        <f>IF('Data invoice'!R1886=0,"",'Data invoice'!S1886)</f>
        <v/>
      </c>
      <c r="J1771" s="367" t="str">
        <f>IF('Data invoice'!S1886=0,"",'Data invoice'!T1886)</f>
        <v/>
      </c>
    </row>
    <row r="1772" spans="1:10" ht="15" customHeight="1">
      <c r="A1772" s="284" t="str">
        <f>IF('Data invoice'!J1887=0,"",'Data invoice'!K1887)</f>
        <v/>
      </c>
      <c r="B1772" s="284" t="str">
        <f>IF('Data invoice'!K1887=0,"",'Data invoice'!L1887)</f>
        <v/>
      </c>
      <c r="C1772" s="284" t="str">
        <f>IF('Data invoice'!L1887=0,"",'Data invoice'!M1887)</f>
        <v/>
      </c>
      <c r="D1772" s="284" t="str">
        <f>IF('Data invoice'!M1887=0,"",'Data invoice'!N1887)</f>
        <v/>
      </c>
      <c r="E1772" s="284" t="str">
        <f>IF('Data invoice'!N1887=0,"",'Data invoice'!O1887)</f>
        <v/>
      </c>
      <c r="F1772" s="284" t="str">
        <f>IF('Data invoice'!O1887=0,"",'Data invoice'!P1887)</f>
        <v/>
      </c>
      <c r="G1772" s="284" t="str">
        <f>IF('Data invoice'!P1887=0,"",'Data invoice'!Q1887)</f>
        <v/>
      </c>
      <c r="H1772" s="284" t="str">
        <f>IF('Data invoice'!Q1887=0,"",'Data invoice'!R1887)</f>
        <v/>
      </c>
      <c r="I1772" s="320" t="str">
        <f>IF('Data invoice'!R1887=0,"",'Data invoice'!S1887)</f>
        <v/>
      </c>
      <c r="J1772" s="367" t="str">
        <f>IF('Data invoice'!S1887=0,"",'Data invoice'!T1887)</f>
        <v/>
      </c>
    </row>
    <row r="1773" spans="1:10" ht="15" customHeight="1">
      <c r="A1773" s="284" t="str">
        <f>IF('Data invoice'!J1888=0,"",'Data invoice'!K1888)</f>
        <v/>
      </c>
      <c r="B1773" s="284" t="str">
        <f>IF('Data invoice'!K1888=0,"",'Data invoice'!L1888)</f>
        <v/>
      </c>
      <c r="C1773" s="284" t="str">
        <f>IF('Data invoice'!L1888=0,"",'Data invoice'!M1888)</f>
        <v/>
      </c>
      <c r="D1773" s="284" t="str">
        <f>IF('Data invoice'!M1888=0,"",'Data invoice'!N1888)</f>
        <v/>
      </c>
      <c r="E1773" s="284" t="str">
        <f>IF('Data invoice'!N1888=0,"",'Data invoice'!O1888)</f>
        <v/>
      </c>
      <c r="F1773" s="284" t="str">
        <f>IF('Data invoice'!O1888=0,"",'Data invoice'!P1888)</f>
        <v/>
      </c>
      <c r="G1773" s="284" t="str">
        <f>IF('Data invoice'!P1888=0,"",'Data invoice'!Q1888)</f>
        <v/>
      </c>
      <c r="H1773" s="284" t="str">
        <f>IF('Data invoice'!Q1888=0,"",'Data invoice'!R1888)</f>
        <v/>
      </c>
      <c r="I1773" s="320" t="str">
        <f>IF('Data invoice'!R1888=0,"",'Data invoice'!S1888)</f>
        <v/>
      </c>
      <c r="J1773" s="367" t="str">
        <f>IF('Data invoice'!S1888=0,"",'Data invoice'!T1888)</f>
        <v/>
      </c>
    </row>
    <row r="1774" spans="1:10" ht="15" customHeight="1">
      <c r="A1774" s="284" t="str">
        <f>IF('Data invoice'!J1889=0,"",'Data invoice'!K1889)</f>
        <v/>
      </c>
      <c r="B1774" s="284" t="str">
        <f>IF('Data invoice'!K1889=0,"",'Data invoice'!L1889)</f>
        <v/>
      </c>
      <c r="C1774" s="284" t="str">
        <f>IF('Data invoice'!L1889=0,"",'Data invoice'!M1889)</f>
        <v/>
      </c>
      <c r="D1774" s="284" t="str">
        <f>IF('Data invoice'!M1889=0,"",'Data invoice'!N1889)</f>
        <v/>
      </c>
      <c r="E1774" s="284" t="str">
        <f>IF('Data invoice'!N1889=0,"",'Data invoice'!O1889)</f>
        <v/>
      </c>
      <c r="F1774" s="284" t="str">
        <f>IF('Data invoice'!O1889=0,"",'Data invoice'!P1889)</f>
        <v/>
      </c>
      <c r="G1774" s="284" t="str">
        <f>IF('Data invoice'!P1889=0,"",'Data invoice'!Q1889)</f>
        <v/>
      </c>
      <c r="H1774" s="284" t="str">
        <f>IF('Data invoice'!Q1889=0,"",'Data invoice'!R1889)</f>
        <v/>
      </c>
      <c r="I1774" s="320" t="str">
        <f>IF('Data invoice'!R1889=0,"",'Data invoice'!S1889)</f>
        <v/>
      </c>
      <c r="J1774" s="367" t="str">
        <f>IF('Data invoice'!S1889=0,"",'Data invoice'!T1889)</f>
        <v/>
      </c>
    </row>
    <row r="1775" spans="1:10" ht="15" customHeight="1">
      <c r="A1775" s="284" t="str">
        <f>IF('Data invoice'!J1890=0,"",'Data invoice'!K1890)</f>
        <v/>
      </c>
      <c r="B1775" s="284" t="str">
        <f>IF('Data invoice'!K1890=0,"",'Data invoice'!L1890)</f>
        <v/>
      </c>
      <c r="C1775" s="284" t="str">
        <f>IF('Data invoice'!L1890=0,"",'Data invoice'!M1890)</f>
        <v/>
      </c>
      <c r="D1775" s="284" t="str">
        <f>IF('Data invoice'!M1890=0,"",'Data invoice'!N1890)</f>
        <v/>
      </c>
      <c r="E1775" s="284" t="str">
        <f>IF('Data invoice'!N1890=0,"",'Data invoice'!O1890)</f>
        <v/>
      </c>
      <c r="F1775" s="284" t="str">
        <f>IF('Data invoice'!O1890=0,"",'Data invoice'!P1890)</f>
        <v/>
      </c>
      <c r="G1775" s="284" t="str">
        <f>IF('Data invoice'!P1890=0,"",'Data invoice'!Q1890)</f>
        <v/>
      </c>
      <c r="H1775" s="284" t="str">
        <f>IF('Data invoice'!Q1890=0,"",'Data invoice'!R1890)</f>
        <v/>
      </c>
      <c r="I1775" s="320" t="str">
        <f>IF('Data invoice'!R1890=0,"",'Data invoice'!S1890)</f>
        <v/>
      </c>
      <c r="J1775" s="367" t="str">
        <f>IF('Data invoice'!S1890=0,"",'Data invoice'!T1890)</f>
        <v/>
      </c>
    </row>
    <row r="1776" spans="1:10" ht="15" customHeight="1">
      <c r="A1776" s="284" t="str">
        <f>IF('Data invoice'!J1891=0,"",'Data invoice'!K1891)</f>
        <v/>
      </c>
      <c r="B1776" s="284" t="str">
        <f>IF('Data invoice'!K1891=0,"",'Data invoice'!L1891)</f>
        <v/>
      </c>
      <c r="C1776" s="284" t="str">
        <f>IF('Data invoice'!L1891=0,"",'Data invoice'!M1891)</f>
        <v/>
      </c>
      <c r="D1776" s="284" t="str">
        <f>IF('Data invoice'!M1891=0,"",'Data invoice'!N1891)</f>
        <v/>
      </c>
      <c r="E1776" s="284" t="str">
        <f>IF('Data invoice'!N1891=0,"",'Data invoice'!O1891)</f>
        <v/>
      </c>
      <c r="F1776" s="284" t="str">
        <f>IF('Data invoice'!O1891=0,"",'Data invoice'!P1891)</f>
        <v/>
      </c>
      <c r="G1776" s="284" t="str">
        <f>IF('Data invoice'!P1891=0,"",'Data invoice'!Q1891)</f>
        <v/>
      </c>
      <c r="H1776" s="284" t="str">
        <f>IF('Data invoice'!Q1891=0,"",'Data invoice'!R1891)</f>
        <v/>
      </c>
      <c r="I1776" s="320" t="str">
        <f>IF('Data invoice'!R1891=0,"",'Data invoice'!S1891)</f>
        <v/>
      </c>
      <c r="J1776" s="367" t="str">
        <f>IF('Data invoice'!S1891=0,"",'Data invoice'!T1891)</f>
        <v/>
      </c>
    </row>
    <row r="1777" spans="1:10" ht="15" customHeight="1">
      <c r="A1777" s="284" t="str">
        <f>IF('Data invoice'!J1892=0,"",'Data invoice'!K1892)</f>
        <v/>
      </c>
      <c r="B1777" s="284" t="str">
        <f>IF('Data invoice'!K1892=0,"",'Data invoice'!L1892)</f>
        <v/>
      </c>
      <c r="C1777" s="284" t="str">
        <f>IF('Data invoice'!L1892=0,"",'Data invoice'!M1892)</f>
        <v/>
      </c>
      <c r="D1777" s="284" t="str">
        <f>IF('Data invoice'!M1892=0,"",'Data invoice'!N1892)</f>
        <v/>
      </c>
      <c r="E1777" s="284" t="str">
        <f>IF('Data invoice'!N1892=0,"",'Data invoice'!O1892)</f>
        <v/>
      </c>
      <c r="F1777" s="284" t="str">
        <f>IF('Data invoice'!O1892=0,"",'Data invoice'!P1892)</f>
        <v/>
      </c>
      <c r="G1777" s="284" t="str">
        <f>IF('Data invoice'!P1892=0,"",'Data invoice'!Q1892)</f>
        <v/>
      </c>
      <c r="H1777" s="284" t="str">
        <f>IF('Data invoice'!Q1892=0,"",'Data invoice'!R1892)</f>
        <v/>
      </c>
      <c r="I1777" s="320" t="str">
        <f>IF('Data invoice'!R1892=0,"",'Data invoice'!S1892)</f>
        <v/>
      </c>
      <c r="J1777" s="367" t="str">
        <f>IF('Data invoice'!S1892=0,"",'Data invoice'!T1892)</f>
        <v/>
      </c>
    </row>
    <row r="1778" spans="1:10" ht="15" customHeight="1">
      <c r="A1778" s="284" t="str">
        <f>IF('Data invoice'!J1893=0,"",'Data invoice'!K1893)</f>
        <v/>
      </c>
      <c r="B1778" s="284" t="str">
        <f>IF('Data invoice'!K1893=0,"",'Data invoice'!L1893)</f>
        <v/>
      </c>
      <c r="C1778" s="284" t="str">
        <f>IF('Data invoice'!L1893=0,"",'Data invoice'!M1893)</f>
        <v/>
      </c>
      <c r="D1778" s="284" t="str">
        <f>IF('Data invoice'!M1893=0,"",'Data invoice'!N1893)</f>
        <v/>
      </c>
      <c r="E1778" s="284" t="str">
        <f>IF('Data invoice'!N1893=0,"",'Data invoice'!O1893)</f>
        <v/>
      </c>
      <c r="F1778" s="284" t="str">
        <f>IF('Data invoice'!O1893=0,"",'Data invoice'!P1893)</f>
        <v/>
      </c>
      <c r="G1778" s="284" t="str">
        <f>IF('Data invoice'!P1893=0,"",'Data invoice'!Q1893)</f>
        <v/>
      </c>
      <c r="H1778" s="284" t="str">
        <f>IF('Data invoice'!Q1893=0,"",'Data invoice'!R1893)</f>
        <v/>
      </c>
      <c r="I1778" s="320" t="str">
        <f>IF('Data invoice'!R1893=0,"",'Data invoice'!S1893)</f>
        <v/>
      </c>
      <c r="J1778" s="367" t="str">
        <f>IF('Data invoice'!S1893=0,"",'Data invoice'!T1893)</f>
        <v/>
      </c>
    </row>
    <row r="1779" spans="1:10" ht="15" customHeight="1">
      <c r="A1779" s="284" t="str">
        <f>IF('Data invoice'!J1894=0,"",'Data invoice'!K1894)</f>
        <v/>
      </c>
      <c r="B1779" s="284" t="str">
        <f>IF('Data invoice'!K1894=0,"",'Data invoice'!L1894)</f>
        <v/>
      </c>
      <c r="C1779" s="284" t="str">
        <f>IF('Data invoice'!L1894=0,"",'Data invoice'!M1894)</f>
        <v/>
      </c>
      <c r="D1779" s="284" t="str">
        <f>IF('Data invoice'!M1894=0,"",'Data invoice'!N1894)</f>
        <v/>
      </c>
      <c r="E1779" s="284" t="str">
        <f>IF('Data invoice'!N1894=0,"",'Data invoice'!O1894)</f>
        <v/>
      </c>
      <c r="F1779" s="284" t="str">
        <f>IF('Data invoice'!O1894=0,"",'Data invoice'!P1894)</f>
        <v/>
      </c>
      <c r="G1779" s="284" t="str">
        <f>IF('Data invoice'!P1894=0,"",'Data invoice'!Q1894)</f>
        <v/>
      </c>
      <c r="H1779" s="284" t="str">
        <f>IF('Data invoice'!Q1894=0,"",'Data invoice'!R1894)</f>
        <v/>
      </c>
      <c r="I1779" s="320" t="str">
        <f>IF('Data invoice'!R1894=0,"",'Data invoice'!S1894)</f>
        <v/>
      </c>
      <c r="J1779" s="367" t="str">
        <f>IF('Data invoice'!S1894=0,"",'Data invoice'!T1894)</f>
        <v/>
      </c>
    </row>
    <row r="1780" spans="1:10" ht="15" customHeight="1">
      <c r="A1780" s="284" t="str">
        <f>IF('Data invoice'!J1895=0,"",'Data invoice'!K1895)</f>
        <v/>
      </c>
      <c r="B1780" s="284" t="str">
        <f>IF('Data invoice'!K1895=0,"",'Data invoice'!L1895)</f>
        <v/>
      </c>
      <c r="C1780" s="284" t="str">
        <f>IF('Data invoice'!L1895=0,"",'Data invoice'!M1895)</f>
        <v/>
      </c>
      <c r="D1780" s="284" t="str">
        <f>IF('Data invoice'!M1895=0,"",'Data invoice'!N1895)</f>
        <v/>
      </c>
      <c r="E1780" s="284" t="str">
        <f>IF('Data invoice'!N1895=0,"",'Data invoice'!O1895)</f>
        <v/>
      </c>
      <c r="F1780" s="284" t="str">
        <f>IF('Data invoice'!O1895=0,"",'Data invoice'!P1895)</f>
        <v/>
      </c>
      <c r="G1780" s="284" t="str">
        <f>IF('Data invoice'!P1895=0,"",'Data invoice'!Q1895)</f>
        <v/>
      </c>
      <c r="H1780" s="284" t="str">
        <f>IF('Data invoice'!Q1895=0,"",'Data invoice'!R1895)</f>
        <v/>
      </c>
      <c r="I1780" s="320" t="str">
        <f>IF('Data invoice'!R1895=0,"",'Data invoice'!S1895)</f>
        <v/>
      </c>
      <c r="J1780" s="367" t="str">
        <f>IF('Data invoice'!S1895=0,"",'Data invoice'!T1895)</f>
        <v/>
      </c>
    </row>
    <row r="1781" spans="1:10" ht="15" customHeight="1">
      <c r="A1781" s="284" t="str">
        <f>IF('Data invoice'!J1896=0,"",'Data invoice'!K1896)</f>
        <v/>
      </c>
      <c r="B1781" s="284" t="str">
        <f>IF('Data invoice'!K1896=0,"",'Data invoice'!L1896)</f>
        <v/>
      </c>
      <c r="C1781" s="284" t="str">
        <f>IF('Data invoice'!L1896=0,"",'Data invoice'!M1896)</f>
        <v/>
      </c>
      <c r="D1781" s="284" t="str">
        <f>IF('Data invoice'!M1896=0,"",'Data invoice'!N1896)</f>
        <v/>
      </c>
      <c r="E1781" s="284" t="str">
        <f>IF('Data invoice'!N1896=0,"",'Data invoice'!O1896)</f>
        <v/>
      </c>
      <c r="F1781" s="284" t="str">
        <f>IF('Data invoice'!O1896=0,"",'Data invoice'!P1896)</f>
        <v/>
      </c>
      <c r="G1781" s="284" t="str">
        <f>IF('Data invoice'!P1896=0,"",'Data invoice'!Q1896)</f>
        <v/>
      </c>
      <c r="H1781" s="284" t="str">
        <f>IF('Data invoice'!Q1896=0,"",'Data invoice'!R1896)</f>
        <v/>
      </c>
      <c r="I1781" s="320" t="str">
        <f>IF('Data invoice'!R1896=0,"",'Data invoice'!S1896)</f>
        <v/>
      </c>
      <c r="J1781" s="367" t="str">
        <f>IF('Data invoice'!S1896=0,"",'Data invoice'!T1896)</f>
        <v/>
      </c>
    </row>
    <row r="1782" spans="1:10" ht="15" customHeight="1">
      <c r="A1782" s="284" t="str">
        <f>IF('Data invoice'!J1897=0,"",'Data invoice'!K1897)</f>
        <v/>
      </c>
      <c r="B1782" s="284" t="str">
        <f>IF('Data invoice'!K1897=0,"",'Data invoice'!L1897)</f>
        <v/>
      </c>
      <c r="C1782" s="284" t="str">
        <f>IF('Data invoice'!L1897=0,"",'Data invoice'!M1897)</f>
        <v/>
      </c>
      <c r="D1782" s="284" t="str">
        <f>IF('Data invoice'!M1897=0,"",'Data invoice'!N1897)</f>
        <v/>
      </c>
      <c r="E1782" s="284" t="str">
        <f>IF('Data invoice'!N1897=0,"",'Data invoice'!O1897)</f>
        <v/>
      </c>
      <c r="F1782" s="284" t="str">
        <f>IF('Data invoice'!O1897=0,"",'Data invoice'!P1897)</f>
        <v/>
      </c>
      <c r="G1782" s="284" t="str">
        <f>IF('Data invoice'!P1897=0,"",'Data invoice'!Q1897)</f>
        <v/>
      </c>
      <c r="H1782" s="284" t="str">
        <f>IF('Data invoice'!Q1897=0,"",'Data invoice'!R1897)</f>
        <v/>
      </c>
      <c r="I1782" s="320" t="str">
        <f>IF('Data invoice'!R1897=0,"",'Data invoice'!S1897)</f>
        <v/>
      </c>
      <c r="J1782" s="367" t="str">
        <f>IF('Data invoice'!S1897=0,"",'Data invoice'!T1897)</f>
        <v/>
      </c>
    </row>
    <row r="1783" spans="1:10" ht="15" customHeight="1">
      <c r="A1783" s="284" t="str">
        <f>IF('Data invoice'!J1898=0,"",'Data invoice'!K1898)</f>
        <v/>
      </c>
      <c r="B1783" s="284" t="str">
        <f>IF('Data invoice'!K1898=0,"",'Data invoice'!L1898)</f>
        <v/>
      </c>
      <c r="C1783" s="284" t="str">
        <f>IF('Data invoice'!L1898=0,"",'Data invoice'!M1898)</f>
        <v/>
      </c>
      <c r="D1783" s="284" t="str">
        <f>IF('Data invoice'!M1898=0,"",'Data invoice'!N1898)</f>
        <v/>
      </c>
      <c r="E1783" s="284" t="str">
        <f>IF('Data invoice'!N1898=0,"",'Data invoice'!O1898)</f>
        <v/>
      </c>
      <c r="F1783" s="284" t="str">
        <f>IF('Data invoice'!O1898=0,"",'Data invoice'!P1898)</f>
        <v/>
      </c>
      <c r="G1783" s="284" t="str">
        <f>IF('Data invoice'!P1898=0,"",'Data invoice'!Q1898)</f>
        <v/>
      </c>
      <c r="H1783" s="284" t="str">
        <f>IF('Data invoice'!Q1898=0,"",'Data invoice'!R1898)</f>
        <v/>
      </c>
      <c r="I1783" s="320" t="str">
        <f>IF('Data invoice'!R1898=0,"",'Data invoice'!S1898)</f>
        <v/>
      </c>
      <c r="J1783" s="367" t="str">
        <f>IF('Data invoice'!S1898=0,"",'Data invoice'!T1898)</f>
        <v/>
      </c>
    </row>
    <row r="1784" spans="1:10" ht="15" customHeight="1">
      <c r="A1784" s="284" t="str">
        <f>IF('Data invoice'!J1899=0,"",'Data invoice'!K1899)</f>
        <v/>
      </c>
      <c r="B1784" s="284" t="str">
        <f>IF('Data invoice'!K1899=0,"",'Data invoice'!L1899)</f>
        <v/>
      </c>
      <c r="C1784" s="284" t="str">
        <f>IF('Data invoice'!L1899=0,"",'Data invoice'!M1899)</f>
        <v/>
      </c>
      <c r="D1784" s="284" t="str">
        <f>IF('Data invoice'!M1899=0,"",'Data invoice'!N1899)</f>
        <v/>
      </c>
      <c r="E1784" s="284" t="str">
        <f>IF('Data invoice'!N1899=0,"",'Data invoice'!O1899)</f>
        <v/>
      </c>
      <c r="F1784" s="284" t="str">
        <f>IF('Data invoice'!O1899=0,"",'Data invoice'!P1899)</f>
        <v/>
      </c>
      <c r="G1784" s="284" t="str">
        <f>IF('Data invoice'!P1899=0,"",'Data invoice'!Q1899)</f>
        <v/>
      </c>
      <c r="H1784" s="284" t="str">
        <f>IF('Data invoice'!Q1899=0,"",'Data invoice'!R1899)</f>
        <v/>
      </c>
      <c r="I1784" s="320" t="str">
        <f>IF('Data invoice'!R1899=0,"",'Data invoice'!S1899)</f>
        <v/>
      </c>
      <c r="J1784" s="367" t="str">
        <f>IF('Data invoice'!S1899=0,"",'Data invoice'!T1899)</f>
        <v/>
      </c>
    </row>
    <row r="1785" spans="1:10" ht="15" customHeight="1">
      <c r="A1785" s="284" t="str">
        <f>IF('Data invoice'!J1900=0,"",'Data invoice'!K1900)</f>
        <v/>
      </c>
      <c r="B1785" s="284" t="str">
        <f>IF('Data invoice'!K1900=0,"",'Data invoice'!L1900)</f>
        <v/>
      </c>
      <c r="C1785" s="284" t="str">
        <f>IF('Data invoice'!L1900=0,"",'Data invoice'!M1900)</f>
        <v/>
      </c>
      <c r="D1785" s="284" t="str">
        <f>IF('Data invoice'!M1900=0,"",'Data invoice'!N1900)</f>
        <v/>
      </c>
      <c r="E1785" s="284" t="str">
        <f>IF('Data invoice'!N1900=0,"",'Data invoice'!O1900)</f>
        <v/>
      </c>
      <c r="F1785" s="284" t="str">
        <f>IF('Data invoice'!O1900=0,"",'Data invoice'!P1900)</f>
        <v/>
      </c>
      <c r="G1785" s="284" t="str">
        <f>IF('Data invoice'!P1900=0,"",'Data invoice'!Q1900)</f>
        <v/>
      </c>
      <c r="H1785" s="284" t="str">
        <f>IF('Data invoice'!Q1900=0,"",'Data invoice'!R1900)</f>
        <v/>
      </c>
      <c r="I1785" s="320" t="str">
        <f>IF('Data invoice'!R1900=0,"",'Data invoice'!S1900)</f>
        <v/>
      </c>
      <c r="J1785" s="367" t="str">
        <f>IF('Data invoice'!S1900=0,"",'Data invoice'!T1900)</f>
        <v/>
      </c>
    </row>
    <row r="1786" spans="1:10" ht="15" customHeight="1">
      <c r="A1786" s="284" t="str">
        <f>IF('Data invoice'!J1901=0,"",'Data invoice'!K1901)</f>
        <v/>
      </c>
      <c r="B1786" s="284" t="str">
        <f>IF('Data invoice'!K1901=0,"",'Data invoice'!L1901)</f>
        <v/>
      </c>
      <c r="C1786" s="284" t="str">
        <f>IF('Data invoice'!L1901=0,"",'Data invoice'!M1901)</f>
        <v/>
      </c>
      <c r="D1786" s="284" t="str">
        <f>IF('Data invoice'!M1901=0,"",'Data invoice'!N1901)</f>
        <v/>
      </c>
      <c r="E1786" s="284" t="str">
        <f>IF('Data invoice'!N1901=0,"",'Data invoice'!O1901)</f>
        <v/>
      </c>
      <c r="F1786" s="284" t="str">
        <f>IF('Data invoice'!O1901=0,"",'Data invoice'!P1901)</f>
        <v/>
      </c>
      <c r="G1786" s="284" t="str">
        <f>IF('Data invoice'!P1901=0,"",'Data invoice'!Q1901)</f>
        <v/>
      </c>
      <c r="H1786" s="284" t="str">
        <f>IF('Data invoice'!Q1901=0,"",'Data invoice'!R1901)</f>
        <v/>
      </c>
      <c r="I1786" s="320" t="str">
        <f>IF('Data invoice'!R1901=0,"",'Data invoice'!S1901)</f>
        <v/>
      </c>
      <c r="J1786" s="367" t="str">
        <f>IF('Data invoice'!S1901=0,"",'Data invoice'!T1901)</f>
        <v/>
      </c>
    </row>
    <row r="1787" spans="1:10" ht="15" customHeight="1">
      <c r="A1787" s="284" t="str">
        <f>IF('Data invoice'!J1902=0,"",'Data invoice'!K1902)</f>
        <v/>
      </c>
      <c r="B1787" s="284" t="str">
        <f>IF('Data invoice'!K1902=0,"",'Data invoice'!L1902)</f>
        <v/>
      </c>
      <c r="C1787" s="284" t="str">
        <f>IF('Data invoice'!L1902=0,"",'Data invoice'!M1902)</f>
        <v/>
      </c>
      <c r="D1787" s="284" t="str">
        <f>IF('Data invoice'!M1902=0,"",'Data invoice'!N1902)</f>
        <v/>
      </c>
      <c r="E1787" s="284" t="str">
        <f>IF('Data invoice'!N1902=0,"",'Data invoice'!O1902)</f>
        <v/>
      </c>
      <c r="F1787" s="284" t="str">
        <f>IF('Data invoice'!O1902=0,"",'Data invoice'!P1902)</f>
        <v/>
      </c>
      <c r="G1787" s="284" t="str">
        <f>IF('Data invoice'!P1902=0,"",'Data invoice'!Q1902)</f>
        <v/>
      </c>
      <c r="H1787" s="284" t="str">
        <f>IF('Data invoice'!Q1902=0,"",'Data invoice'!R1902)</f>
        <v/>
      </c>
      <c r="I1787" s="320" t="str">
        <f>IF('Data invoice'!R1902=0,"",'Data invoice'!S1902)</f>
        <v/>
      </c>
      <c r="J1787" s="367" t="str">
        <f>IF('Data invoice'!S1902=0,"",'Data invoice'!T1902)</f>
        <v/>
      </c>
    </row>
    <row r="1788" spans="1:10" ht="15" customHeight="1">
      <c r="A1788" s="284" t="str">
        <f>IF('Data invoice'!J1903=0,"",'Data invoice'!K1903)</f>
        <v/>
      </c>
      <c r="B1788" s="284" t="str">
        <f>IF('Data invoice'!K1903=0,"",'Data invoice'!L1903)</f>
        <v/>
      </c>
      <c r="C1788" s="284" t="str">
        <f>IF('Data invoice'!L1903=0,"",'Data invoice'!M1903)</f>
        <v/>
      </c>
      <c r="D1788" s="284" t="str">
        <f>IF('Data invoice'!M1903=0,"",'Data invoice'!N1903)</f>
        <v/>
      </c>
      <c r="E1788" s="284" t="str">
        <f>IF('Data invoice'!N1903=0,"",'Data invoice'!O1903)</f>
        <v/>
      </c>
      <c r="F1788" s="284" t="str">
        <f>IF('Data invoice'!O1903=0,"",'Data invoice'!P1903)</f>
        <v/>
      </c>
      <c r="G1788" s="284" t="str">
        <f>IF('Data invoice'!P1903=0,"",'Data invoice'!Q1903)</f>
        <v/>
      </c>
      <c r="H1788" s="284" t="str">
        <f>IF('Data invoice'!Q1903=0,"",'Data invoice'!R1903)</f>
        <v/>
      </c>
      <c r="I1788" s="320" t="str">
        <f>IF('Data invoice'!R1903=0,"",'Data invoice'!S1903)</f>
        <v/>
      </c>
      <c r="J1788" s="367" t="str">
        <f>IF('Data invoice'!S1903=0,"",'Data invoice'!T1903)</f>
        <v/>
      </c>
    </row>
    <row r="1789" spans="1:10" ht="15" customHeight="1">
      <c r="A1789" s="284" t="str">
        <f>IF('Data invoice'!J1904=0,"",'Data invoice'!K1904)</f>
        <v/>
      </c>
      <c r="B1789" s="284" t="str">
        <f>IF('Data invoice'!K1904=0,"",'Data invoice'!L1904)</f>
        <v/>
      </c>
      <c r="C1789" s="284" t="str">
        <f>IF('Data invoice'!L1904=0,"",'Data invoice'!M1904)</f>
        <v/>
      </c>
      <c r="D1789" s="284" t="str">
        <f>IF('Data invoice'!M1904=0,"",'Data invoice'!N1904)</f>
        <v/>
      </c>
      <c r="E1789" s="284" t="str">
        <f>IF('Data invoice'!N1904=0,"",'Data invoice'!O1904)</f>
        <v/>
      </c>
      <c r="F1789" s="284" t="str">
        <f>IF('Data invoice'!O1904=0,"",'Data invoice'!P1904)</f>
        <v/>
      </c>
      <c r="G1789" s="284" t="str">
        <f>IF('Data invoice'!P1904=0,"",'Data invoice'!Q1904)</f>
        <v/>
      </c>
      <c r="H1789" s="284" t="str">
        <f>IF('Data invoice'!Q1904=0,"",'Data invoice'!R1904)</f>
        <v/>
      </c>
      <c r="I1789" s="320" t="str">
        <f>IF('Data invoice'!R1904=0,"",'Data invoice'!S1904)</f>
        <v/>
      </c>
      <c r="J1789" s="367" t="str">
        <f>IF('Data invoice'!S1904=0,"",'Data invoice'!T1904)</f>
        <v/>
      </c>
    </row>
    <row r="1790" spans="1:10" ht="15" customHeight="1">
      <c r="A1790" s="284" t="str">
        <f>IF('Data invoice'!J1905=0,"",'Data invoice'!K1905)</f>
        <v/>
      </c>
      <c r="B1790" s="284" t="str">
        <f>IF('Data invoice'!K1905=0,"",'Data invoice'!L1905)</f>
        <v/>
      </c>
      <c r="C1790" s="284" t="str">
        <f>IF('Data invoice'!L1905=0,"",'Data invoice'!M1905)</f>
        <v/>
      </c>
      <c r="D1790" s="284" t="str">
        <f>IF('Data invoice'!M1905=0,"",'Data invoice'!N1905)</f>
        <v/>
      </c>
      <c r="E1790" s="284" t="str">
        <f>IF('Data invoice'!N1905=0,"",'Data invoice'!O1905)</f>
        <v/>
      </c>
      <c r="F1790" s="284" t="str">
        <f>IF('Data invoice'!O1905=0,"",'Data invoice'!P1905)</f>
        <v/>
      </c>
      <c r="G1790" s="284" t="str">
        <f>IF('Data invoice'!P1905=0,"",'Data invoice'!Q1905)</f>
        <v/>
      </c>
      <c r="H1790" s="284" t="str">
        <f>IF('Data invoice'!Q1905=0,"",'Data invoice'!R1905)</f>
        <v/>
      </c>
      <c r="I1790" s="320" t="str">
        <f>IF('Data invoice'!R1905=0,"",'Data invoice'!S1905)</f>
        <v/>
      </c>
      <c r="J1790" s="367" t="str">
        <f>IF('Data invoice'!S1905=0,"",'Data invoice'!T1905)</f>
        <v/>
      </c>
    </row>
    <row r="1791" spans="1:10" ht="15" customHeight="1">
      <c r="A1791" s="284" t="str">
        <f>IF('Data invoice'!J1906=0,"",'Data invoice'!K1906)</f>
        <v/>
      </c>
      <c r="B1791" s="284" t="str">
        <f>IF('Data invoice'!K1906=0,"",'Data invoice'!L1906)</f>
        <v/>
      </c>
      <c r="C1791" s="284" t="str">
        <f>IF('Data invoice'!L1906=0,"",'Data invoice'!M1906)</f>
        <v/>
      </c>
      <c r="D1791" s="284" t="str">
        <f>IF('Data invoice'!M1906=0,"",'Data invoice'!N1906)</f>
        <v/>
      </c>
      <c r="E1791" s="284" t="str">
        <f>IF('Data invoice'!N1906=0,"",'Data invoice'!O1906)</f>
        <v/>
      </c>
      <c r="F1791" s="284" t="str">
        <f>IF('Data invoice'!O1906=0,"",'Data invoice'!P1906)</f>
        <v/>
      </c>
      <c r="G1791" s="284" t="str">
        <f>IF('Data invoice'!P1906=0,"",'Data invoice'!Q1906)</f>
        <v/>
      </c>
      <c r="H1791" s="284" t="str">
        <f>IF('Data invoice'!Q1906=0,"",'Data invoice'!R1906)</f>
        <v/>
      </c>
      <c r="I1791" s="320" t="str">
        <f>IF('Data invoice'!R1906=0,"",'Data invoice'!S1906)</f>
        <v/>
      </c>
      <c r="J1791" s="367" t="str">
        <f>IF('Data invoice'!S1906=0,"",'Data invoice'!T1906)</f>
        <v/>
      </c>
    </row>
    <row r="1792" spans="1:10" ht="15" customHeight="1">
      <c r="A1792" s="284" t="str">
        <f>IF('Data invoice'!J1907=0,"",'Data invoice'!K1907)</f>
        <v/>
      </c>
      <c r="B1792" s="284" t="str">
        <f>IF('Data invoice'!K1907=0,"",'Data invoice'!L1907)</f>
        <v/>
      </c>
      <c r="C1792" s="284" t="str">
        <f>IF('Data invoice'!L1907=0,"",'Data invoice'!M1907)</f>
        <v/>
      </c>
      <c r="D1792" s="284" t="str">
        <f>IF('Data invoice'!M1907=0,"",'Data invoice'!N1907)</f>
        <v/>
      </c>
      <c r="E1792" s="284" t="str">
        <f>IF('Data invoice'!N1907=0,"",'Data invoice'!O1907)</f>
        <v/>
      </c>
      <c r="F1792" s="284" t="str">
        <f>IF('Data invoice'!O1907=0,"",'Data invoice'!P1907)</f>
        <v/>
      </c>
      <c r="G1792" s="284" t="str">
        <f>IF('Data invoice'!P1907=0,"",'Data invoice'!Q1907)</f>
        <v/>
      </c>
      <c r="H1792" s="284" t="str">
        <f>IF('Data invoice'!Q1907=0,"",'Data invoice'!R1907)</f>
        <v/>
      </c>
      <c r="I1792" s="320" t="str">
        <f>IF('Data invoice'!R1907=0,"",'Data invoice'!S1907)</f>
        <v/>
      </c>
      <c r="J1792" s="367" t="str">
        <f>IF('Data invoice'!S1907=0,"",'Data invoice'!T1907)</f>
        <v/>
      </c>
    </row>
    <row r="1793" spans="1:10" ht="15" customHeight="1">
      <c r="A1793" s="284" t="str">
        <f>IF('Data invoice'!J1908=0,"",'Data invoice'!K1908)</f>
        <v/>
      </c>
      <c r="B1793" s="284" t="str">
        <f>IF('Data invoice'!K1908=0,"",'Data invoice'!L1908)</f>
        <v/>
      </c>
      <c r="C1793" s="284" t="str">
        <f>IF('Data invoice'!L1908=0,"",'Data invoice'!M1908)</f>
        <v/>
      </c>
      <c r="D1793" s="284" t="str">
        <f>IF('Data invoice'!M1908=0,"",'Data invoice'!N1908)</f>
        <v/>
      </c>
      <c r="E1793" s="284" t="str">
        <f>IF('Data invoice'!N1908=0,"",'Data invoice'!O1908)</f>
        <v/>
      </c>
      <c r="F1793" s="284" t="str">
        <f>IF('Data invoice'!O1908=0,"",'Data invoice'!P1908)</f>
        <v/>
      </c>
      <c r="G1793" s="284" t="str">
        <f>IF('Data invoice'!P1908=0,"",'Data invoice'!Q1908)</f>
        <v/>
      </c>
      <c r="H1793" s="284" t="str">
        <f>IF('Data invoice'!Q1908=0,"",'Data invoice'!R1908)</f>
        <v/>
      </c>
      <c r="I1793" s="320" t="str">
        <f>IF('Data invoice'!R1908=0,"",'Data invoice'!S1908)</f>
        <v/>
      </c>
      <c r="J1793" s="367" t="str">
        <f>IF('Data invoice'!S1908=0,"",'Data invoice'!T1908)</f>
        <v/>
      </c>
    </row>
    <row r="1794" spans="1:10" ht="15" customHeight="1">
      <c r="A1794" s="284" t="str">
        <f>IF('Data invoice'!J1909=0,"",'Data invoice'!K1909)</f>
        <v/>
      </c>
      <c r="B1794" s="284" t="str">
        <f>IF('Data invoice'!K1909=0,"",'Data invoice'!L1909)</f>
        <v/>
      </c>
      <c r="C1794" s="284" t="str">
        <f>IF('Data invoice'!L1909=0,"",'Data invoice'!M1909)</f>
        <v/>
      </c>
      <c r="D1794" s="284" t="str">
        <f>IF('Data invoice'!M1909=0,"",'Data invoice'!N1909)</f>
        <v/>
      </c>
      <c r="E1794" s="284" t="str">
        <f>IF('Data invoice'!N1909=0,"",'Data invoice'!O1909)</f>
        <v/>
      </c>
      <c r="F1794" s="284" t="str">
        <f>IF('Data invoice'!O1909=0,"",'Data invoice'!P1909)</f>
        <v/>
      </c>
      <c r="G1794" s="284" t="str">
        <f>IF('Data invoice'!P1909=0,"",'Data invoice'!Q1909)</f>
        <v/>
      </c>
      <c r="H1794" s="284" t="str">
        <f>IF('Data invoice'!Q1909=0,"",'Data invoice'!R1909)</f>
        <v/>
      </c>
      <c r="I1794" s="320" t="str">
        <f>IF('Data invoice'!R1909=0,"",'Data invoice'!S1909)</f>
        <v/>
      </c>
      <c r="J1794" s="367" t="str">
        <f>IF('Data invoice'!S1909=0,"",'Data invoice'!T1909)</f>
        <v/>
      </c>
    </row>
    <row r="1795" spans="1:10" ht="15" customHeight="1">
      <c r="A1795" s="284" t="str">
        <f>IF('Data invoice'!J1910=0,"",'Data invoice'!K1910)</f>
        <v/>
      </c>
      <c r="B1795" s="284" t="str">
        <f>IF('Data invoice'!K1910=0,"",'Data invoice'!L1910)</f>
        <v/>
      </c>
      <c r="C1795" s="284" t="str">
        <f>IF('Data invoice'!L1910=0,"",'Data invoice'!M1910)</f>
        <v/>
      </c>
      <c r="D1795" s="284" t="str">
        <f>IF('Data invoice'!M1910=0,"",'Data invoice'!N1910)</f>
        <v/>
      </c>
      <c r="E1795" s="284" t="str">
        <f>IF('Data invoice'!N1910=0,"",'Data invoice'!O1910)</f>
        <v/>
      </c>
      <c r="F1795" s="284" t="str">
        <f>IF('Data invoice'!O1910=0,"",'Data invoice'!P1910)</f>
        <v/>
      </c>
      <c r="G1795" s="284" t="str">
        <f>IF('Data invoice'!P1910=0,"",'Data invoice'!Q1910)</f>
        <v/>
      </c>
      <c r="H1795" s="284" t="str">
        <f>IF('Data invoice'!Q1910=0,"",'Data invoice'!R1910)</f>
        <v/>
      </c>
      <c r="I1795" s="320" t="str">
        <f>IF('Data invoice'!R1910=0,"",'Data invoice'!S1910)</f>
        <v/>
      </c>
      <c r="J1795" s="367" t="str">
        <f>IF('Data invoice'!S1910=0,"",'Data invoice'!T1910)</f>
        <v/>
      </c>
    </row>
    <row r="1796" spans="1:10" ht="15" customHeight="1">
      <c r="A1796" s="284" t="str">
        <f>IF('Data invoice'!J1911=0,"",'Data invoice'!K1911)</f>
        <v/>
      </c>
      <c r="B1796" s="284" t="str">
        <f>IF('Data invoice'!K1911=0,"",'Data invoice'!L1911)</f>
        <v/>
      </c>
      <c r="C1796" s="284" t="str">
        <f>IF('Data invoice'!L1911=0,"",'Data invoice'!M1911)</f>
        <v/>
      </c>
      <c r="D1796" s="284" t="str">
        <f>IF('Data invoice'!M1911=0,"",'Data invoice'!N1911)</f>
        <v/>
      </c>
      <c r="E1796" s="284" t="str">
        <f>IF('Data invoice'!N1911=0,"",'Data invoice'!O1911)</f>
        <v/>
      </c>
      <c r="F1796" s="284" t="str">
        <f>IF('Data invoice'!O1911=0,"",'Data invoice'!P1911)</f>
        <v/>
      </c>
      <c r="G1796" s="284" t="str">
        <f>IF('Data invoice'!P1911=0,"",'Data invoice'!Q1911)</f>
        <v/>
      </c>
      <c r="H1796" s="284" t="str">
        <f>IF('Data invoice'!Q1911=0,"",'Data invoice'!R1911)</f>
        <v/>
      </c>
      <c r="I1796" s="320" t="str">
        <f>IF('Data invoice'!R1911=0,"",'Data invoice'!S1911)</f>
        <v/>
      </c>
      <c r="J1796" s="367" t="str">
        <f>IF('Data invoice'!S1911=0,"",'Data invoice'!T1911)</f>
        <v/>
      </c>
    </row>
    <row r="1797" spans="1:10" ht="15" customHeight="1">
      <c r="A1797" s="284" t="str">
        <f>IF('Data invoice'!J1912=0,"",'Data invoice'!K1912)</f>
        <v/>
      </c>
      <c r="B1797" s="284" t="str">
        <f>IF('Data invoice'!K1912=0,"",'Data invoice'!L1912)</f>
        <v/>
      </c>
      <c r="C1797" s="284" t="str">
        <f>IF('Data invoice'!L1912=0,"",'Data invoice'!M1912)</f>
        <v/>
      </c>
      <c r="D1797" s="284" t="str">
        <f>IF('Data invoice'!M1912=0,"",'Data invoice'!N1912)</f>
        <v/>
      </c>
      <c r="E1797" s="284" t="str">
        <f>IF('Data invoice'!N1912=0,"",'Data invoice'!O1912)</f>
        <v/>
      </c>
      <c r="F1797" s="284" t="str">
        <f>IF('Data invoice'!O1912=0,"",'Data invoice'!P1912)</f>
        <v/>
      </c>
      <c r="G1797" s="284" t="str">
        <f>IF('Data invoice'!P1912=0,"",'Data invoice'!Q1912)</f>
        <v/>
      </c>
      <c r="H1797" s="284" t="str">
        <f>IF('Data invoice'!Q1912=0,"",'Data invoice'!R1912)</f>
        <v/>
      </c>
      <c r="I1797" s="320" t="str">
        <f>IF('Data invoice'!R1912=0,"",'Data invoice'!S1912)</f>
        <v/>
      </c>
      <c r="J1797" s="367" t="str">
        <f>IF('Data invoice'!S1912=0,"",'Data invoice'!T1912)</f>
        <v/>
      </c>
    </row>
    <row r="1798" spans="1:10" ht="15" customHeight="1">
      <c r="A1798" s="284" t="str">
        <f>IF('Data invoice'!J1913=0,"",'Data invoice'!K1913)</f>
        <v/>
      </c>
      <c r="B1798" s="284" t="str">
        <f>IF('Data invoice'!K1913=0,"",'Data invoice'!L1913)</f>
        <v/>
      </c>
      <c r="C1798" s="284" t="str">
        <f>IF('Data invoice'!L1913=0,"",'Data invoice'!M1913)</f>
        <v/>
      </c>
      <c r="D1798" s="284" t="str">
        <f>IF('Data invoice'!M1913=0,"",'Data invoice'!N1913)</f>
        <v/>
      </c>
      <c r="E1798" s="284" t="str">
        <f>IF('Data invoice'!N1913=0,"",'Data invoice'!O1913)</f>
        <v/>
      </c>
      <c r="F1798" s="284" t="str">
        <f>IF('Data invoice'!O1913=0,"",'Data invoice'!P1913)</f>
        <v/>
      </c>
      <c r="G1798" s="284" t="str">
        <f>IF('Data invoice'!P1913=0,"",'Data invoice'!Q1913)</f>
        <v/>
      </c>
      <c r="H1798" s="284" t="str">
        <f>IF('Data invoice'!Q1913=0,"",'Data invoice'!R1913)</f>
        <v/>
      </c>
      <c r="I1798" s="320" t="str">
        <f>IF('Data invoice'!R1913=0,"",'Data invoice'!S1913)</f>
        <v/>
      </c>
      <c r="J1798" s="367" t="str">
        <f>IF('Data invoice'!S1913=0,"",'Data invoice'!T1913)</f>
        <v/>
      </c>
    </row>
    <row r="1799" spans="1:10" ht="15" customHeight="1">
      <c r="A1799" s="284" t="str">
        <f>IF('Data invoice'!J1914=0,"",'Data invoice'!K1914)</f>
        <v/>
      </c>
      <c r="B1799" s="284" t="str">
        <f>IF('Data invoice'!K1914=0,"",'Data invoice'!L1914)</f>
        <v/>
      </c>
      <c r="C1799" s="284" t="str">
        <f>IF('Data invoice'!L1914=0,"",'Data invoice'!M1914)</f>
        <v/>
      </c>
      <c r="D1799" s="284" t="str">
        <f>IF('Data invoice'!M1914=0,"",'Data invoice'!N1914)</f>
        <v/>
      </c>
      <c r="E1799" s="284" t="str">
        <f>IF('Data invoice'!N1914=0,"",'Data invoice'!O1914)</f>
        <v/>
      </c>
      <c r="F1799" s="284" t="str">
        <f>IF('Data invoice'!O1914=0,"",'Data invoice'!P1914)</f>
        <v/>
      </c>
      <c r="G1799" s="284" t="str">
        <f>IF('Data invoice'!P1914=0,"",'Data invoice'!Q1914)</f>
        <v/>
      </c>
      <c r="H1799" s="284" t="str">
        <f>IF('Data invoice'!Q1914=0,"",'Data invoice'!R1914)</f>
        <v/>
      </c>
      <c r="I1799" s="320" t="str">
        <f>IF('Data invoice'!R1914=0,"",'Data invoice'!S1914)</f>
        <v/>
      </c>
      <c r="J1799" s="367" t="str">
        <f>IF('Data invoice'!S1914=0,"",'Data invoice'!T1914)</f>
        <v/>
      </c>
    </row>
    <row r="1800" spans="1:10" ht="15" customHeight="1">
      <c r="A1800" s="284" t="str">
        <f>IF('Data invoice'!J1915=0,"",'Data invoice'!K1915)</f>
        <v/>
      </c>
      <c r="B1800" s="284" t="str">
        <f>IF('Data invoice'!K1915=0,"",'Data invoice'!L1915)</f>
        <v/>
      </c>
      <c r="C1800" s="284" t="str">
        <f>IF('Data invoice'!L1915=0,"",'Data invoice'!M1915)</f>
        <v/>
      </c>
      <c r="D1800" s="284" t="str">
        <f>IF('Data invoice'!M1915=0,"",'Data invoice'!N1915)</f>
        <v/>
      </c>
      <c r="E1800" s="284" t="str">
        <f>IF('Data invoice'!N1915=0,"",'Data invoice'!O1915)</f>
        <v/>
      </c>
      <c r="F1800" s="284" t="str">
        <f>IF('Data invoice'!O1915=0,"",'Data invoice'!P1915)</f>
        <v/>
      </c>
      <c r="G1800" s="284" t="str">
        <f>IF('Data invoice'!P1915=0,"",'Data invoice'!Q1915)</f>
        <v/>
      </c>
      <c r="H1800" s="284" t="str">
        <f>IF('Data invoice'!Q1915=0,"",'Data invoice'!R1915)</f>
        <v/>
      </c>
      <c r="I1800" s="320" t="str">
        <f>IF('Data invoice'!R1915=0,"",'Data invoice'!S1915)</f>
        <v/>
      </c>
      <c r="J1800" s="367" t="str">
        <f>IF('Data invoice'!S1915=0,"",'Data invoice'!T1915)</f>
        <v/>
      </c>
    </row>
    <row r="1801" spans="1:10" ht="15" customHeight="1">
      <c r="A1801" s="284" t="str">
        <f>IF('Data invoice'!J1916=0,"",'Data invoice'!K1916)</f>
        <v/>
      </c>
      <c r="B1801" s="284" t="str">
        <f>IF('Data invoice'!K1916=0,"",'Data invoice'!L1916)</f>
        <v/>
      </c>
      <c r="C1801" s="284" t="str">
        <f>IF('Data invoice'!L1916=0,"",'Data invoice'!M1916)</f>
        <v/>
      </c>
      <c r="D1801" s="284" t="str">
        <f>IF('Data invoice'!M1916=0,"",'Data invoice'!N1916)</f>
        <v/>
      </c>
      <c r="E1801" s="284" t="str">
        <f>IF('Data invoice'!N1916=0,"",'Data invoice'!O1916)</f>
        <v/>
      </c>
      <c r="F1801" s="284" t="str">
        <f>IF('Data invoice'!O1916=0,"",'Data invoice'!P1916)</f>
        <v/>
      </c>
      <c r="G1801" s="284" t="str">
        <f>IF('Data invoice'!P1916=0,"",'Data invoice'!Q1916)</f>
        <v/>
      </c>
      <c r="H1801" s="284" t="str">
        <f>IF('Data invoice'!Q1916=0,"",'Data invoice'!R1916)</f>
        <v/>
      </c>
      <c r="I1801" s="320" t="str">
        <f>IF('Data invoice'!R1916=0,"",'Data invoice'!S1916)</f>
        <v/>
      </c>
      <c r="J1801" s="367" t="str">
        <f>IF('Data invoice'!S1916=0,"",'Data invoice'!T1916)</f>
        <v/>
      </c>
    </row>
    <row r="1802" spans="1:10" ht="15" customHeight="1">
      <c r="A1802" s="284" t="str">
        <f>IF('Data invoice'!J1917=0,"",'Data invoice'!K1917)</f>
        <v/>
      </c>
      <c r="B1802" s="284" t="str">
        <f>IF('Data invoice'!K1917=0,"",'Data invoice'!L1917)</f>
        <v/>
      </c>
      <c r="C1802" s="284" t="str">
        <f>IF('Data invoice'!L1917=0,"",'Data invoice'!M1917)</f>
        <v/>
      </c>
      <c r="D1802" s="284" t="str">
        <f>IF('Data invoice'!M1917=0,"",'Data invoice'!N1917)</f>
        <v/>
      </c>
      <c r="E1802" s="284" t="str">
        <f>IF('Data invoice'!N1917=0,"",'Data invoice'!O1917)</f>
        <v/>
      </c>
      <c r="F1802" s="284" t="str">
        <f>IF('Data invoice'!O1917=0,"",'Data invoice'!P1917)</f>
        <v/>
      </c>
      <c r="G1802" s="284" t="str">
        <f>IF('Data invoice'!P1917=0,"",'Data invoice'!Q1917)</f>
        <v/>
      </c>
      <c r="H1802" s="284" t="str">
        <f>IF('Data invoice'!Q1917=0,"",'Data invoice'!R1917)</f>
        <v/>
      </c>
      <c r="I1802" s="320" t="str">
        <f>IF('Data invoice'!R1917=0,"",'Data invoice'!S1917)</f>
        <v/>
      </c>
      <c r="J1802" s="367" t="str">
        <f>IF('Data invoice'!S1917=0,"",'Data invoice'!T1917)</f>
        <v/>
      </c>
    </row>
    <row r="1803" spans="1:10" ht="15" customHeight="1">
      <c r="A1803" s="284" t="str">
        <f>IF('Data invoice'!J1918=0,"",'Data invoice'!K1918)</f>
        <v/>
      </c>
      <c r="B1803" s="284" t="str">
        <f>IF('Data invoice'!K1918=0,"",'Data invoice'!L1918)</f>
        <v/>
      </c>
      <c r="C1803" s="284" t="str">
        <f>IF('Data invoice'!L1918=0,"",'Data invoice'!M1918)</f>
        <v/>
      </c>
      <c r="D1803" s="284" t="str">
        <f>IF('Data invoice'!M1918=0,"",'Data invoice'!N1918)</f>
        <v/>
      </c>
      <c r="E1803" s="284" t="str">
        <f>IF('Data invoice'!N1918=0,"",'Data invoice'!O1918)</f>
        <v/>
      </c>
      <c r="F1803" s="284" t="str">
        <f>IF('Data invoice'!O1918=0,"",'Data invoice'!P1918)</f>
        <v/>
      </c>
      <c r="G1803" s="284" t="str">
        <f>IF('Data invoice'!P1918=0,"",'Data invoice'!Q1918)</f>
        <v/>
      </c>
      <c r="H1803" s="284" t="str">
        <f>IF('Data invoice'!Q1918=0,"",'Data invoice'!R1918)</f>
        <v/>
      </c>
      <c r="I1803" s="320" t="str">
        <f>IF('Data invoice'!R1918=0,"",'Data invoice'!S1918)</f>
        <v/>
      </c>
      <c r="J1803" s="367" t="str">
        <f>IF('Data invoice'!S1918=0,"",'Data invoice'!T1918)</f>
        <v/>
      </c>
    </row>
    <row r="1804" spans="1:10" ht="15" customHeight="1">
      <c r="A1804" s="284" t="str">
        <f>IF('Data invoice'!J1919=0,"",'Data invoice'!K1919)</f>
        <v/>
      </c>
      <c r="B1804" s="284" t="str">
        <f>IF('Data invoice'!K1919=0,"",'Data invoice'!L1919)</f>
        <v/>
      </c>
      <c r="C1804" s="284" t="str">
        <f>IF('Data invoice'!L1919=0,"",'Data invoice'!M1919)</f>
        <v/>
      </c>
      <c r="D1804" s="284" t="str">
        <f>IF('Data invoice'!M1919=0,"",'Data invoice'!N1919)</f>
        <v/>
      </c>
      <c r="E1804" s="284" t="str">
        <f>IF('Data invoice'!N1919=0,"",'Data invoice'!O1919)</f>
        <v/>
      </c>
      <c r="F1804" s="284" t="str">
        <f>IF('Data invoice'!O1919=0,"",'Data invoice'!P1919)</f>
        <v/>
      </c>
      <c r="G1804" s="284" t="str">
        <f>IF('Data invoice'!P1919=0,"",'Data invoice'!Q1919)</f>
        <v/>
      </c>
      <c r="H1804" s="284" t="str">
        <f>IF('Data invoice'!Q1919=0,"",'Data invoice'!R1919)</f>
        <v/>
      </c>
      <c r="I1804" s="320" t="str">
        <f>IF('Data invoice'!R1919=0,"",'Data invoice'!S1919)</f>
        <v/>
      </c>
      <c r="J1804" s="367" t="str">
        <f>IF('Data invoice'!S1919=0,"",'Data invoice'!T1919)</f>
        <v/>
      </c>
    </row>
    <row r="1805" spans="1:10" ht="15" customHeight="1">
      <c r="A1805" s="284" t="str">
        <f>IF('Data invoice'!J1920=0,"",'Data invoice'!K1920)</f>
        <v/>
      </c>
      <c r="B1805" s="284" t="str">
        <f>IF('Data invoice'!K1920=0,"",'Data invoice'!L1920)</f>
        <v/>
      </c>
      <c r="C1805" s="284" t="str">
        <f>IF('Data invoice'!L1920=0,"",'Data invoice'!M1920)</f>
        <v/>
      </c>
      <c r="D1805" s="284" t="str">
        <f>IF('Data invoice'!M1920=0,"",'Data invoice'!N1920)</f>
        <v/>
      </c>
      <c r="E1805" s="284" t="str">
        <f>IF('Data invoice'!N1920=0,"",'Data invoice'!O1920)</f>
        <v/>
      </c>
      <c r="F1805" s="284" t="str">
        <f>IF('Data invoice'!O1920=0,"",'Data invoice'!P1920)</f>
        <v/>
      </c>
      <c r="G1805" s="284" t="str">
        <f>IF('Data invoice'!P1920=0,"",'Data invoice'!Q1920)</f>
        <v/>
      </c>
      <c r="H1805" s="284" t="str">
        <f>IF('Data invoice'!Q1920=0,"",'Data invoice'!R1920)</f>
        <v/>
      </c>
      <c r="I1805" s="320" t="str">
        <f>IF('Data invoice'!R1920=0,"",'Data invoice'!S1920)</f>
        <v/>
      </c>
      <c r="J1805" s="367" t="str">
        <f>IF('Data invoice'!S1920=0,"",'Data invoice'!T1920)</f>
        <v/>
      </c>
    </row>
    <row r="1806" spans="1:10" ht="15" customHeight="1">
      <c r="A1806" s="284" t="str">
        <f>IF('Data invoice'!J1921=0,"",'Data invoice'!K1921)</f>
        <v/>
      </c>
      <c r="B1806" s="284" t="str">
        <f>IF('Data invoice'!K1921=0,"",'Data invoice'!L1921)</f>
        <v/>
      </c>
      <c r="C1806" s="284" t="str">
        <f>IF('Data invoice'!L1921=0,"",'Data invoice'!M1921)</f>
        <v/>
      </c>
      <c r="D1806" s="284" t="str">
        <f>IF('Data invoice'!M1921=0,"",'Data invoice'!N1921)</f>
        <v/>
      </c>
      <c r="E1806" s="284" t="str">
        <f>IF('Data invoice'!N1921=0,"",'Data invoice'!O1921)</f>
        <v/>
      </c>
      <c r="F1806" s="284" t="str">
        <f>IF('Data invoice'!O1921=0,"",'Data invoice'!P1921)</f>
        <v/>
      </c>
      <c r="G1806" s="284" t="str">
        <f>IF('Data invoice'!P1921=0,"",'Data invoice'!Q1921)</f>
        <v/>
      </c>
      <c r="H1806" s="284" t="str">
        <f>IF('Data invoice'!Q1921=0,"",'Data invoice'!R1921)</f>
        <v/>
      </c>
      <c r="I1806" s="320" t="str">
        <f>IF('Data invoice'!R1921=0,"",'Data invoice'!S1921)</f>
        <v/>
      </c>
      <c r="J1806" s="367" t="str">
        <f>IF('Data invoice'!S1921=0,"",'Data invoice'!T1921)</f>
        <v/>
      </c>
    </row>
    <row r="1807" spans="1:10" ht="15" customHeight="1">
      <c r="A1807" s="284" t="str">
        <f>IF('Data invoice'!J1922=0,"",'Data invoice'!K1922)</f>
        <v/>
      </c>
      <c r="B1807" s="284" t="str">
        <f>IF('Data invoice'!K1922=0,"",'Data invoice'!L1922)</f>
        <v/>
      </c>
      <c r="C1807" s="284" t="str">
        <f>IF('Data invoice'!L1922=0,"",'Data invoice'!M1922)</f>
        <v/>
      </c>
      <c r="D1807" s="284" t="str">
        <f>IF('Data invoice'!M1922=0,"",'Data invoice'!N1922)</f>
        <v/>
      </c>
      <c r="E1807" s="284" t="str">
        <f>IF('Data invoice'!N1922=0,"",'Data invoice'!O1922)</f>
        <v/>
      </c>
      <c r="F1807" s="284" t="str">
        <f>IF('Data invoice'!O1922=0,"",'Data invoice'!P1922)</f>
        <v/>
      </c>
      <c r="G1807" s="284" t="str">
        <f>IF('Data invoice'!P1922=0,"",'Data invoice'!Q1922)</f>
        <v/>
      </c>
      <c r="H1807" s="284" t="str">
        <f>IF('Data invoice'!Q1922=0,"",'Data invoice'!R1922)</f>
        <v/>
      </c>
      <c r="I1807" s="320" t="str">
        <f>IF('Data invoice'!R1922=0,"",'Data invoice'!S1922)</f>
        <v/>
      </c>
      <c r="J1807" s="367" t="str">
        <f>IF('Data invoice'!S1922=0,"",'Data invoice'!T1922)</f>
        <v/>
      </c>
    </row>
    <row r="1808" spans="1:10" ht="15" customHeight="1">
      <c r="A1808" s="284" t="str">
        <f>IF('Data invoice'!J1923=0,"",'Data invoice'!K1923)</f>
        <v/>
      </c>
      <c r="B1808" s="284" t="str">
        <f>IF('Data invoice'!K1923=0,"",'Data invoice'!L1923)</f>
        <v/>
      </c>
      <c r="C1808" s="284" t="str">
        <f>IF('Data invoice'!L1923=0,"",'Data invoice'!M1923)</f>
        <v/>
      </c>
      <c r="D1808" s="284" t="str">
        <f>IF('Data invoice'!M1923=0,"",'Data invoice'!N1923)</f>
        <v/>
      </c>
      <c r="E1808" s="284" t="str">
        <f>IF('Data invoice'!N1923=0,"",'Data invoice'!O1923)</f>
        <v/>
      </c>
      <c r="F1808" s="284" t="str">
        <f>IF('Data invoice'!O1923=0,"",'Data invoice'!P1923)</f>
        <v/>
      </c>
      <c r="G1808" s="284" t="str">
        <f>IF('Data invoice'!P1923=0,"",'Data invoice'!Q1923)</f>
        <v/>
      </c>
      <c r="H1808" s="284" t="str">
        <f>IF('Data invoice'!Q1923=0,"",'Data invoice'!R1923)</f>
        <v/>
      </c>
      <c r="I1808" s="320" t="str">
        <f>IF('Data invoice'!R1923=0,"",'Data invoice'!S1923)</f>
        <v/>
      </c>
      <c r="J1808" s="367" t="str">
        <f>IF('Data invoice'!S1923=0,"",'Data invoice'!T1923)</f>
        <v/>
      </c>
    </row>
    <row r="1809" spans="1:10" ht="15" customHeight="1">
      <c r="A1809" s="284" t="str">
        <f>IF('Data invoice'!J1924=0,"",'Data invoice'!K1924)</f>
        <v/>
      </c>
      <c r="B1809" s="284" t="str">
        <f>IF('Data invoice'!K1924=0,"",'Data invoice'!L1924)</f>
        <v/>
      </c>
      <c r="C1809" s="284" t="str">
        <f>IF('Data invoice'!L1924=0,"",'Data invoice'!M1924)</f>
        <v/>
      </c>
      <c r="D1809" s="284" t="str">
        <f>IF('Data invoice'!M1924=0,"",'Data invoice'!N1924)</f>
        <v/>
      </c>
      <c r="E1809" s="284" t="str">
        <f>IF('Data invoice'!N1924=0,"",'Data invoice'!O1924)</f>
        <v/>
      </c>
      <c r="F1809" s="284" t="str">
        <f>IF('Data invoice'!O1924=0,"",'Data invoice'!P1924)</f>
        <v/>
      </c>
      <c r="G1809" s="284" t="str">
        <f>IF('Data invoice'!P1924=0,"",'Data invoice'!Q1924)</f>
        <v/>
      </c>
      <c r="H1809" s="284" t="str">
        <f>IF('Data invoice'!Q1924=0,"",'Data invoice'!R1924)</f>
        <v/>
      </c>
      <c r="I1809" s="320" t="str">
        <f>IF('Data invoice'!R1924=0,"",'Data invoice'!S1924)</f>
        <v/>
      </c>
      <c r="J1809" s="367" t="str">
        <f>IF('Data invoice'!S1924=0,"",'Data invoice'!T1924)</f>
        <v/>
      </c>
    </row>
    <row r="1810" spans="1:10" ht="15" customHeight="1">
      <c r="A1810" s="284" t="str">
        <f>IF('Data invoice'!J1925=0,"",'Data invoice'!K1925)</f>
        <v/>
      </c>
      <c r="B1810" s="284" t="str">
        <f>IF('Data invoice'!K1925=0,"",'Data invoice'!L1925)</f>
        <v/>
      </c>
      <c r="C1810" s="284" t="str">
        <f>IF('Data invoice'!L1925=0,"",'Data invoice'!M1925)</f>
        <v/>
      </c>
      <c r="D1810" s="284" t="str">
        <f>IF('Data invoice'!M1925=0,"",'Data invoice'!N1925)</f>
        <v/>
      </c>
      <c r="E1810" s="284" t="str">
        <f>IF('Data invoice'!N1925=0,"",'Data invoice'!O1925)</f>
        <v/>
      </c>
      <c r="F1810" s="284" t="str">
        <f>IF('Data invoice'!O1925=0,"",'Data invoice'!P1925)</f>
        <v/>
      </c>
      <c r="G1810" s="284" t="str">
        <f>IF('Data invoice'!P1925=0,"",'Data invoice'!Q1925)</f>
        <v/>
      </c>
      <c r="H1810" s="284" t="str">
        <f>IF('Data invoice'!Q1925=0,"",'Data invoice'!R1925)</f>
        <v/>
      </c>
      <c r="I1810" s="320" t="str">
        <f>IF('Data invoice'!R1925=0,"",'Data invoice'!S1925)</f>
        <v/>
      </c>
      <c r="J1810" s="367" t="str">
        <f>IF('Data invoice'!S1925=0,"",'Data invoice'!T1925)</f>
        <v/>
      </c>
    </row>
    <row r="1811" spans="1:10" ht="15" customHeight="1">
      <c r="A1811" s="284" t="str">
        <f>IF('Data invoice'!J1926=0,"",'Data invoice'!K1926)</f>
        <v/>
      </c>
      <c r="B1811" s="284" t="str">
        <f>IF('Data invoice'!K1926=0,"",'Data invoice'!L1926)</f>
        <v/>
      </c>
      <c r="C1811" s="284" t="str">
        <f>IF('Data invoice'!L1926=0,"",'Data invoice'!M1926)</f>
        <v/>
      </c>
      <c r="D1811" s="284" t="str">
        <f>IF('Data invoice'!M1926=0,"",'Data invoice'!N1926)</f>
        <v/>
      </c>
      <c r="E1811" s="284" t="str">
        <f>IF('Data invoice'!N1926=0,"",'Data invoice'!O1926)</f>
        <v/>
      </c>
      <c r="F1811" s="284" t="str">
        <f>IF('Data invoice'!O1926=0,"",'Data invoice'!P1926)</f>
        <v/>
      </c>
      <c r="G1811" s="284" t="str">
        <f>IF('Data invoice'!P1926=0,"",'Data invoice'!Q1926)</f>
        <v/>
      </c>
      <c r="H1811" s="284" t="str">
        <f>IF('Data invoice'!Q1926=0,"",'Data invoice'!R1926)</f>
        <v/>
      </c>
      <c r="I1811" s="320" t="str">
        <f>IF('Data invoice'!R1926=0,"",'Data invoice'!S1926)</f>
        <v/>
      </c>
      <c r="J1811" s="367" t="str">
        <f>IF('Data invoice'!S1926=0,"",'Data invoice'!T1926)</f>
        <v/>
      </c>
    </row>
    <row r="1812" spans="1:10" ht="15" customHeight="1">
      <c r="A1812" s="284" t="str">
        <f>IF('Data invoice'!J1927=0,"",'Data invoice'!K1927)</f>
        <v/>
      </c>
      <c r="B1812" s="284" t="str">
        <f>IF('Data invoice'!K1927=0,"",'Data invoice'!L1927)</f>
        <v/>
      </c>
      <c r="C1812" s="284" t="str">
        <f>IF('Data invoice'!L1927=0,"",'Data invoice'!M1927)</f>
        <v/>
      </c>
      <c r="D1812" s="284" t="str">
        <f>IF('Data invoice'!M1927=0,"",'Data invoice'!N1927)</f>
        <v/>
      </c>
      <c r="E1812" s="284" t="str">
        <f>IF('Data invoice'!N1927=0,"",'Data invoice'!O1927)</f>
        <v/>
      </c>
      <c r="F1812" s="284" t="str">
        <f>IF('Data invoice'!O1927=0,"",'Data invoice'!P1927)</f>
        <v/>
      </c>
      <c r="G1812" s="284" t="str">
        <f>IF('Data invoice'!P1927=0,"",'Data invoice'!Q1927)</f>
        <v/>
      </c>
      <c r="H1812" s="284" t="str">
        <f>IF('Data invoice'!Q1927=0,"",'Data invoice'!R1927)</f>
        <v/>
      </c>
      <c r="I1812" s="320" t="str">
        <f>IF('Data invoice'!R1927=0,"",'Data invoice'!S1927)</f>
        <v/>
      </c>
      <c r="J1812" s="367" t="str">
        <f>IF('Data invoice'!S1927=0,"",'Data invoice'!T1927)</f>
        <v/>
      </c>
    </row>
    <row r="1813" spans="1:10" ht="15" customHeight="1">
      <c r="A1813" s="284" t="str">
        <f>IF('Data invoice'!J1928=0,"",'Data invoice'!K1928)</f>
        <v/>
      </c>
      <c r="B1813" s="284" t="str">
        <f>IF('Data invoice'!K1928=0,"",'Data invoice'!L1928)</f>
        <v/>
      </c>
      <c r="C1813" s="284" t="str">
        <f>IF('Data invoice'!L1928=0,"",'Data invoice'!M1928)</f>
        <v/>
      </c>
      <c r="D1813" s="284" t="str">
        <f>IF('Data invoice'!M1928=0,"",'Data invoice'!N1928)</f>
        <v/>
      </c>
      <c r="E1813" s="284" t="str">
        <f>IF('Data invoice'!N1928=0,"",'Data invoice'!O1928)</f>
        <v/>
      </c>
      <c r="F1813" s="284" t="str">
        <f>IF('Data invoice'!O1928=0,"",'Data invoice'!P1928)</f>
        <v/>
      </c>
      <c r="G1813" s="284" t="str">
        <f>IF('Data invoice'!P1928=0,"",'Data invoice'!Q1928)</f>
        <v/>
      </c>
      <c r="H1813" s="284" t="str">
        <f>IF('Data invoice'!Q1928=0,"",'Data invoice'!R1928)</f>
        <v/>
      </c>
      <c r="I1813" s="320" t="str">
        <f>IF('Data invoice'!R1928=0,"",'Data invoice'!S1928)</f>
        <v/>
      </c>
      <c r="J1813" s="367" t="str">
        <f>IF('Data invoice'!S1928=0,"",'Data invoice'!T1928)</f>
        <v/>
      </c>
    </row>
    <row r="1814" spans="1:10" ht="15" customHeight="1">
      <c r="A1814" s="284" t="str">
        <f>IF('Data invoice'!J1929=0,"",'Data invoice'!K1929)</f>
        <v/>
      </c>
      <c r="B1814" s="284" t="str">
        <f>IF('Data invoice'!K1929=0,"",'Data invoice'!L1929)</f>
        <v/>
      </c>
      <c r="C1814" s="284" t="str">
        <f>IF('Data invoice'!L1929=0,"",'Data invoice'!M1929)</f>
        <v/>
      </c>
      <c r="D1814" s="284" t="str">
        <f>IF('Data invoice'!M1929=0,"",'Data invoice'!N1929)</f>
        <v/>
      </c>
      <c r="E1814" s="284" t="str">
        <f>IF('Data invoice'!N1929=0,"",'Data invoice'!O1929)</f>
        <v/>
      </c>
      <c r="F1814" s="284" t="str">
        <f>IF('Data invoice'!O1929=0,"",'Data invoice'!P1929)</f>
        <v/>
      </c>
      <c r="G1814" s="284" t="str">
        <f>IF('Data invoice'!P1929=0,"",'Data invoice'!Q1929)</f>
        <v/>
      </c>
      <c r="H1814" s="284" t="str">
        <f>IF('Data invoice'!Q1929=0,"",'Data invoice'!R1929)</f>
        <v/>
      </c>
      <c r="I1814" s="320" t="str">
        <f>IF('Data invoice'!R1929=0,"",'Data invoice'!S1929)</f>
        <v/>
      </c>
      <c r="J1814" s="367" t="str">
        <f>IF('Data invoice'!S1929=0,"",'Data invoice'!T1929)</f>
        <v/>
      </c>
    </row>
    <row r="1815" spans="1:10" ht="15" customHeight="1">
      <c r="A1815" s="284" t="str">
        <f>IF('Data invoice'!J1930=0,"",'Data invoice'!K1930)</f>
        <v/>
      </c>
      <c r="B1815" s="284" t="str">
        <f>IF('Data invoice'!K1930=0,"",'Data invoice'!L1930)</f>
        <v/>
      </c>
      <c r="C1815" s="284" t="str">
        <f>IF('Data invoice'!L1930=0,"",'Data invoice'!M1930)</f>
        <v/>
      </c>
      <c r="D1815" s="284" t="str">
        <f>IF('Data invoice'!M1930=0,"",'Data invoice'!N1930)</f>
        <v/>
      </c>
      <c r="E1815" s="284" t="str">
        <f>IF('Data invoice'!N1930=0,"",'Data invoice'!O1930)</f>
        <v/>
      </c>
      <c r="F1815" s="284" t="str">
        <f>IF('Data invoice'!O1930=0,"",'Data invoice'!P1930)</f>
        <v/>
      </c>
      <c r="G1815" s="284" t="str">
        <f>IF('Data invoice'!P1930=0,"",'Data invoice'!Q1930)</f>
        <v/>
      </c>
      <c r="H1815" s="284" t="str">
        <f>IF('Data invoice'!Q1930=0,"",'Data invoice'!R1930)</f>
        <v/>
      </c>
      <c r="I1815" s="320" t="str">
        <f>IF('Data invoice'!R1930=0,"",'Data invoice'!S1930)</f>
        <v/>
      </c>
      <c r="J1815" s="367" t="str">
        <f>IF('Data invoice'!S1930=0,"",'Data invoice'!T1930)</f>
        <v/>
      </c>
    </row>
    <row r="1816" spans="1:10" ht="15" customHeight="1">
      <c r="A1816" s="284" t="str">
        <f>IF('Data invoice'!J1931=0,"",'Data invoice'!K1931)</f>
        <v/>
      </c>
      <c r="B1816" s="284" t="str">
        <f>IF('Data invoice'!K1931=0,"",'Data invoice'!L1931)</f>
        <v/>
      </c>
      <c r="C1816" s="284" t="str">
        <f>IF('Data invoice'!L1931=0,"",'Data invoice'!M1931)</f>
        <v/>
      </c>
      <c r="D1816" s="284" t="str">
        <f>IF('Data invoice'!M1931=0,"",'Data invoice'!N1931)</f>
        <v/>
      </c>
      <c r="E1816" s="284" t="str">
        <f>IF('Data invoice'!N1931=0,"",'Data invoice'!O1931)</f>
        <v/>
      </c>
      <c r="F1816" s="284" t="str">
        <f>IF('Data invoice'!O1931=0,"",'Data invoice'!P1931)</f>
        <v/>
      </c>
      <c r="G1816" s="284" t="str">
        <f>IF('Data invoice'!P1931=0,"",'Data invoice'!Q1931)</f>
        <v/>
      </c>
      <c r="H1816" s="284" t="str">
        <f>IF('Data invoice'!Q1931=0,"",'Data invoice'!R1931)</f>
        <v/>
      </c>
      <c r="I1816" s="320" t="str">
        <f>IF('Data invoice'!R1931=0,"",'Data invoice'!S1931)</f>
        <v/>
      </c>
      <c r="J1816" s="367" t="str">
        <f>IF('Data invoice'!S1931=0,"",'Data invoice'!T1931)</f>
        <v/>
      </c>
    </row>
    <row r="1817" spans="1:10" ht="15" customHeight="1">
      <c r="A1817" s="284" t="str">
        <f>IF('Data invoice'!J1932=0,"",'Data invoice'!K1932)</f>
        <v/>
      </c>
      <c r="B1817" s="284" t="str">
        <f>IF('Data invoice'!K1932=0,"",'Data invoice'!L1932)</f>
        <v/>
      </c>
      <c r="C1817" s="284" t="str">
        <f>IF('Data invoice'!L1932=0,"",'Data invoice'!M1932)</f>
        <v/>
      </c>
      <c r="D1817" s="284" t="str">
        <f>IF('Data invoice'!M1932=0,"",'Data invoice'!N1932)</f>
        <v/>
      </c>
      <c r="E1817" s="284" t="str">
        <f>IF('Data invoice'!N1932=0,"",'Data invoice'!O1932)</f>
        <v/>
      </c>
      <c r="F1817" s="284" t="str">
        <f>IF('Data invoice'!O1932=0,"",'Data invoice'!P1932)</f>
        <v/>
      </c>
      <c r="G1817" s="284" t="str">
        <f>IF('Data invoice'!P1932=0,"",'Data invoice'!Q1932)</f>
        <v/>
      </c>
      <c r="H1817" s="284" t="str">
        <f>IF('Data invoice'!Q1932=0,"",'Data invoice'!R1932)</f>
        <v/>
      </c>
      <c r="I1817" s="320" t="str">
        <f>IF('Data invoice'!R1932=0,"",'Data invoice'!S1932)</f>
        <v/>
      </c>
      <c r="J1817" s="367" t="str">
        <f>IF('Data invoice'!S1932=0,"",'Data invoice'!T1932)</f>
        <v/>
      </c>
    </row>
    <row r="1818" spans="1:10" ht="15" customHeight="1">
      <c r="A1818" s="284" t="str">
        <f>IF('Data invoice'!J1933=0,"",'Data invoice'!K1933)</f>
        <v/>
      </c>
      <c r="B1818" s="284" t="str">
        <f>IF('Data invoice'!K1933=0,"",'Data invoice'!L1933)</f>
        <v/>
      </c>
      <c r="C1818" s="284" t="str">
        <f>IF('Data invoice'!L1933=0,"",'Data invoice'!M1933)</f>
        <v/>
      </c>
      <c r="D1818" s="284" t="str">
        <f>IF('Data invoice'!M1933=0,"",'Data invoice'!N1933)</f>
        <v/>
      </c>
      <c r="E1818" s="284" t="str">
        <f>IF('Data invoice'!N1933=0,"",'Data invoice'!O1933)</f>
        <v/>
      </c>
      <c r="F1818" s="284" t="str">
        <f>IF('Data invoice'!O1933=0,"",'Data invoice'!P1933)</f>
        <v/>
      </c>
      <c r="G1818" s="284" t="str">
        <f>IF('Data invoice'!P1933=0,"",'Data invoice'!Q1933)</f>
        <v/>
      </c>
      <c r="H1818" s="284" t="str">
        <f>IF('Data invoice'!Q1933=0,"",'Data invoice'!R1933)</f>
        <v/>
      </c>
      <c r="I1818" s="320" t="str">
        <f>IF('Data invoice'!R1933=0,"",'Data invoice'!S1933)</f>
        <v/>
      </c>
      <c r="J1818" s="367" t="str">
        <f>IF('Data invoice'!S1933=0,"",'Data invoice'!T1933)</f>
        <v/>
      </c>
    </row>
    <row r="1819" spans="1:10" ht="15" customHeight="1">
      <c r="A1819" s="284" t="str">
        <f>IF('Data invoice'!J1934=0,"",'Data invoice'!K1934)</f>
        <v/>
      </c>
      <c r="B1819" s="284" t="str">
        <f>IF('Data invoice'!K1934=0,"",'Data invoice'!L1934)</f>
        <v/>
      </c>
      <c r="C1819" s="284" t="str">
        <f>IF('Data invoice'!L1934=0,"",'Data invoice'!M1934)</f>
        <v/>
      </c>
      <c r="D1819" s="284" t="str">
        <f>IF('Data invoice'!M1934=0,"",'Data invoice'!N1934)</f>
        <v/>
      </c>
      <c r="E1819" s="284" t="str">
        <f>IF('Data invoice'!N1934=0,"",'Data invoice'!O1934)</f>
        <v/>
      </c>
      <c r="F1819" s="284" t="str">
        <f>IF('Data invoice'!O1934=0,"",'Data invoice'!P1934)</f>
        <v/>
      </c>
      <c r="G1819" s="284" t="str">
        <f>IF('Data invoice'!P1934=0,"",'Data invoice'!Q1934)</f>
        <v/>
      </c>
      <c r="H1819" s="284" t="str">
        <f>IF('Data invoice'!Q1934=0,"",'Data invoice'!R1934)</f>
        <v/>
      </c>
      <c r="I1819" s="320" t="str">
        <f>IF('Data invoice'!R1934=0,"",'Data invoice'!S1934)</f>
        <v/>
      </c>
      <c r="J1819" s="367" t="str">
        <f>IF('Data invoice'!S1934=0,"",'Data invoice'!T1934)</f>
        <v/>
      </c>
    </row>
    <row r="1820" spans="1:10" ht="15" customHeight="1">
      <c r="A1820" s="284" t="str">
        <f>IF('Data invoice'!J1935=0,"",'Data invoice'!K1935)</f>
        <v/>
      </c>
      <c r="B1820" s="284" t="str">
        <f>IF('Data invoice'!K1935=0,"",'Data invoice'!L1935)</f>
        <v/>
      </c>
      <c r="C1820" s="284" t="str">
        <f>IF('Data invoice'!L1935=0,"",'Data invoice'!M1935)</f>
        <v/>
      </c>
      <c r="D1820" s="284" t="str">
        <f>IF('Data invoice'!M1935=0,"",'Data invoice'!N1935)</f>
        <v/>
      </c>
      <c r="E1820" s="284" t="str">
        <f>IF('Data invoice'!N1935=0,"",'Data invoice'!O1935)</f>
        <v/>
      </c>
      <c r="F1820" s="284" t="str">
        <f>IF('Data invoice'!O1935=0,"",'Data invoice'!P1935)</f>
        <v/>
      </c>
      <c r="G1820" s="284" t="str">
        <f>IF('Data invoice'!P1935=0,"",'Data invoice'!Q1935)</f>
        <v/>
      </c>
      <c r="H1820" s="284" t="str">
        <f>IF('Data invoice'!Q1935=0,"",'Data invoice'!R1935)</f>
        <v/>
      </c>
      <c r="I1820" s="320" t="str">
        <f>IF('Data invoice'!R1935=0,"",'Data invoice'!S1935)</f>
        <v/>
      </c>
      <c r="J1820" s="367" t="str">
        <f>IF('Data invoice'!S1935=0,"",'Data invoice'!T1935)</f>
        <v/>
      </c>
    </row>
    <row r="1821" spans="1:10" ht="15" customHeight="1">
      <c r="A1821" s="284" t="str">
        <f>IF('Data invoice'!J1936=0,"",'Data invoice'!K1936)</f>
        <v/>
      </c>
      <c r="B1821" s="284" t="str">
        <f>IF('Data invoice'!K1936=0,"",'Data invoice'!L1936)</f>
        <v/>
      </c>
      <c r="C1821" s="284" t="str">
        <f>IF('Data invoice'!L1936=0,"",'Data invoice'!M1936)</f>
        <v/>
      </c>
      <c r="D1821" s="284" t="str">
        <f>IF('Data invoice'!M1936=0,"",'Data invoice'!N1936)</f>
        <v/>
      </c>
      <c r="E1821" s="284" t="str">
        <f>IF('Data invoice'!N1936=0,"",'Data invoice'!O1936)</f>
        <v/>
      </c>
      <c r="F1821" s="284" t="str">
        <f>IF('Data invoice'!O1936=0,"",'Data invoice'!P1936)</f>
        <v/>
      </c>
      <c r="G1821" s="284" t="str">
        <f>IF('Data invoice'!P1936=0,"",'Data invoice'!Q1936)</f>
        <v/>
      </c>
      <c r="H1821" s="284" t="str">
        <f>IF('Data invoice'!Q1936=0,"",'Data invoice'!R1936)</f>
        <v/>
      </c>
      <c r="I1821" s="320" t="str">
        <f>IF('Data invoice'!R1936=0,"",'Data invoice'!S1936)</f>
        <v/>
      </c>
      <c r="J1821" s="367" t="str">
        <f>IF('Data invoice'!S1936=0,"",'Data invoice'!T1936)</f>
        <v/>
      </c>
    </row>
    <row r="1822" spans="1:10" ht="15" customHeight="1">
      <c r="A1822" s="284" t="str">
        <f>IF('Data invoice'!J1937=0,"",'Data invoice'!K1937)</f>
        <v/>
      </c>
      <c r="B1822" s="284" t="str">
        <f>IF('Data invoice'!K1937=0,"",'Data invoice'!L1937)</f>
        <v/>
      </c>
      <c r="C1822" s="284" t="str">
        <f>IF('Data invoice'!L1937=0,"",'Data invoice'!M1937)</f>
        <v/>
      </c>
      <c r="D1822" s="284" t="str">
        <f>IF('Data invoice'!M1937=0,"",'Data invoice'!N1937)</f>
        <v/>
      </c>
      <c r="E1822" s="284" t="str">
        <f>IF('Data invoice'!N1937=0,"",'Data invoice'!O1937)</f>
        <v/>
      </c>
      <c r="F1822" s="284" t="str">
        <f>IF('Data invoice'!O1937=0,"",'Data invoice'!P1937)</f>
        <v/>
      </c>
      <c r="G1822" s="284" t="str">
        <f>IF('Data invoice'!P1937=0,"",'Data invoice'!Q1937)</f>
        <v/>
      </c>
      <c r="H1822" s="284" t="str">
        <f>IF('Data invoice'!Q1937=0,"",'Data invoice'!R1937)</f>
        <v/>
      </c>
      <c r="I1822" s="320" t="str">
        <f>IF('Data invoice'!R1937=0,"",'Data invoice'!S1937)</f>
        <v/>
      </c>
      <c r="J1822" s="367" t="str">
        <f>IF('Data invoice'!S1937=0,"",'Data invoice'!T1937)</f>
        <v/>
      </c>
    </row>
    <row r="1823" spans="1:10" ht="15" customHeight="1">
      <c r="A1823" s="284" t="str">
        <f>IF('Data invoice'!J1938=0,"",'Data invoice'!K1938)</f>
        <v/>
      </c>
      <c r="B1823" s="284" t="str">
        <f>IF('Data invoice'!K1938=0,"",'Data invoice'!L1938)</f>
        <v/>
      </c>
      <c r="C1823" s="284" t="str">
        <f>IF('Data invoice'!L1938=0,"",'Data invoice'!M1938)</f>
        <v/>
      </c>
      <c r="D1823" s="284" t="str">
        <f>IF('Data invoice'!M1938=0,"",'Data invoice'!N1938)</f>
        <v/>
      </c>
      <c r="E1823" s="284" t="str">
        <f>IF('Data invoice'!N1938=0,"",'Data invoice'!O1938)</f>
        <v/>
      </c>
      <c r="F1823" s="284" t="str">
        <f>IF('Data invoice'!O1938=0,"",'Data invoice'!P1938)</f>
        <v/>
      </c>
      <c r="G1823" s="284" t="str">
        <f>IF('Data invoice'!P1938=0,"",'Data invoice'!Q1938)</f>
        <v/>
      </c>
      <c r="H1823" s="284" t="str">
        <f>IF('Data invoice'!Q1938=0,"",'Data invoice'!R1938)</f>
        <v/>
      </c>
      <c r="I1823" s="320" t="str">
        <f>IF('Data invoice'!R1938=0,"",'Data invoice'!S1938)</f>
        <v/>
      </c>
      <c r="J1823" s="367" t="str">
        <f>IF('Data invoice'!S1938=0,"",'Data invoice'!T1938)</f>
        <v/>
      </c>
    </row>
    <row r="1824" spans="1:10" ht="15" customHeight="1">
      <c r="A1824" s="284" t="str">
        <f>IF('Data invoice'!J1939=0,"",'Data invoice'!K1939)</f>
        <v/>
      </c>
      <c r="B1824" s="284" t="str">
        <f>IF('Data invoice'!K1939=0,"",'Data invoice'!L1939)</f>
        <v/>
      </c>
      <c r="C1824" s="284" t="str">
        <f>IF('Data invoice'!L1939=0,"",'Data invoice'!M1939)</f>
        <v/>
      </c>
      <c r="D1824" s="284" t="str">
        <f>IF('Data invoice'!M1939=0,"",'Data invoice'!N1939)</f>
        <v/>
      </c>
      <c r="E1824" s="284" t="str">
        <f>IF('Data invoice'!N1939=0,"",'Data invoice'!O1939)</f>
        <v/>
      </c>
      <c r="F1824" s="284" t="str">
        <f>IF('Data invoice'!O1939=0,"",'Data invoice'!P1939)</f>
        <v/>
      </c>
      <c r="G1824" s="284" t="str">
        <f>IF('Data invoice'!P1939=0,"",'Data invoice'!Q1939)</f>
        <v/>
      </c>
      <c r="H1824" s="284" t="str">
        <f>IF('Data invoice'!Q1939=0,"",'Data invoice'!R1939)</f>
        <v/>
      </c>
      <c r="I1824" s="320" t="str">
        <f>IF('Data invoice'!R1939=0,"",'Data invoice'!S1939)</f>
        <v/>
      </c>
      <c r="J1824" s="367" t="str">
        <f>IF('Data invoice'!S1939=0,"",'Data invoice'!T1939)</f>
        <v/>
      </c>
    </row>
    <row r="1825" spans="1:10" ht="15" customHeight="1">
      <c r="A1825" s="284" t="str">
        <f>IF('Data invoice'!J1940=0,"",'Data invoice'!K1940)</f>
        <v/>
      </c>
      <c r="B1825" s="284" t="str">
        <f>IF('Data invoice'!K1940=0,"",'Data invoice'!L1940)</f>
        <v/>
      </c>
      <c r="C1825" s="284" t="str">
        <f>IF('Data invoice'!L1940=0,"",'Data invoice'!M1940)</f>
        <v/>
      </c>
      <c r="D1825" s="284" t="str">
        <f>IF('Data invoice'!M1940=0,"",'Data invoice'!N1940)</f>
        <v/>
      </c>
      <c r="E1825" s="284" t="str">
        <f>IF('Data invoice'!N1940=0,"",'Data invoice'!O1940)</f>
        <v/>
      </c>
      <c r="F1825" s="284" t="str">
        <f>IF('Data invoice'!O1940=0,"",'Data invoice'!P1940)</f>
        <v/>
      </c>
      <c r="G1825" s="284" t="str">
        <f>IF('Data invoice'!P1940=0,"",'Data invoice'!Q1940)</f>
        <v/>
      </c>
      <c r="H1825" s="284" t="str">
        <f>IF('Data invoice'!Q1940=0,"",'Data invoice'!R1940)</f>
        <v/>
      </c>
      <c r="I1825" s="320" t="str">
        <f>IF('Data invoice'!R1940=0,"",'Data invoice'!S1940)</f>
        <v/>
      </c>
      <c r="J1825" s="367" t="str">
        <f>IF('Data invoice'!S1940=0,"",'Data invoice'!T1940)</f>
        <v/>
      </c>
    </row>
    <row r="1826" spans="1:10" ht="15" customHeight="1">
      <c r="A1826" s="284" t="str">
        <f>IF('Data invoice'!J1941=0,"",'Data invoice'!K1941)</f>
        <v/>
      </c>
      <c r="B1826" s="284" t="str">
        <f>IF('Data invoice'!K1941=0,"",'Data invoice'!L1941)</f>
        <v/>
      </c>
      <c r="C1826" s="284" t="str">
        <f>IF('Data invoice'!L1941=0,"",'Data invoice'!M1941)</f>
        <v/>
      </c>
      <c r="D1826" s="284" t="str">
        <f>IF('Data invoice'!M1941=0,"",'Data invoice'!N1941)</f>
        <v/>
      </c>
      <c r="E1826" s="284" t="str">
        <f>IF('Data invoice'!N1941=0,"",'Data invoice'!O1941)</f>
        <v/>
      </c>
      <c r="F1826" s="284" t="str">
        <f>IF('Data invoice'!O1941=0,"",'Data invoice'!P1941)</f>
        <v/>
      </c>
      <c r="G1826" s="284" t="str">
        <f>IF('Data invoice'!P1941=0,"",'Data invoice'!Q1941)</f>
        <v/>
      </c>
      <c r="H1826" s="284" t="str">
        <f>IF('Data invoice'!Q1941=0,"",'Data invoice'!R1941)</f>
        <v/>
      </c>
      <c r="I1826" s="320" t="str">
        <f>IF('Data invoice'!R1941=0,"",'Data invoice'!S1941)</f>
        <v/>
      </c>
      <c r="J1826" s="367" t="str">
        <f>IF('Data invoice'!S1941=0,"",'Data invoice'!T1941)</f>
        <v/>
      </c>
    </row>
    <row r="1827" spans="1:10" ht="15" customHeight="1">
      <c r="A1827" s="284" t="str">
        <f>IF('Data invoice'!J1942=0,"",'Data invoice'!K1942)</f>
        <v/>
      </c>
      <c r="B1827" s="284" t="str">
        <f>IF('Data invoice'!K1942=0,"",'Data invoice'!L1942)</f>
        <v/>
      </c>
      <c r="C1827" s="284" t="str">
        <f>IF('Data invoice'!L1942=0,"",'Data invoice'!M1942)</f>
        <v/>
      </c>
      <c r="D1827" s="284" t="str">
        <f>IF('Data invoice'!M1942=0,"",'Data invoice'!N1942)</f>
        <v/>
      </c>
      <c r="E1827" s="284" t="str">
        <f>IF('Data invoice'!N1942=0,"",'Data invoice'!O1942)</f>
        <v/>
      </c>
      <c r="F1827" s="284" t="str">
        <f>IF('Data invoice'!O1942=0,"",'Data invoice'!P1942)</f>
        <v/>
      </c>
      <c r="G1827" s="284" t="str">
        <f>IF('Data invoice'!P1942=0,"",'Data invoice'!Q1942)</f>
        <v/>
      </c>
      <c r="H1827" s="284" t="str">
        <f>IF('Data invoice'!Q1942=0,"",'Data invoice'!R1942)</f>
        <v/>
      </c>
      <c r="I1827" s="320" t="str">
        <f>IF('Data invoice'!R1942=0,"",'Data invoice'!S1942)</f>
        <v/>
      </c>
      <c r="J1827" s="367" t="str">
        <f>IF('Data invoice'!S1942=0,"",'Data invoice'!T1942)</f>
        <v/>
      </c>
    </row>
    <row r="1828" spans="1:10" ht="15" customHeight="1">
      <c r="A1828" s="284" t="str">
        <f>IF('Data invoice'!J1943=0,"",'Data invoice'!K1943)</f>
        <v/>
      </c>
      <c r="B1828" s="284" t="str">
        <f>IF('Data invoice'!K1943=0,"",'Data invoice'!L1943)</f>
        <v/>
      </c>
      <c r="C1828" s="284" t="str">
        <f>IF('Data invoice'!L1943=0,"",'Data invoice'!M1943)</f>
        <v/>
      </c>
      <c r="D1828" s="284" t="str">
        <f>IF('Data invoice'!M1943=0,"",'Data invoice'!N1943)</f>
        <v/>
      </c>
      <c r="E1828" s="284" t="str">
        <f>IF('Data invoice'!N1943=0,"",'Data invoice'!O1943)</f>
        <v/>
      </c>
      <c r="F1828" s="284" t="str">
        <f>IF('Data invoice'!O1943=0,"",'Data invoice'!P1943)</f>
        <v/>
      </c>
      <c r="G1828" s="284" t="str">
        <f>IF('Data invoice'!P1943=0,"",'Data invoice'!Q1943)</f>
        <v/>
      </c>
      <c r="H1828" s="284" t="str">
        <f>IF('Data invoice'!Q1943=0,"",'Data invoice'!R1943)</f>
        <v/>
      </c>
      <c r="I1828" s="320" t="str">
        <f>IF('Data invoice'!R1943=0,"",'Data invoice'!S1943)</f>
        <v/>
      </c>
      <c r="J1828" s="367" t="str">
        <f>IF('Data invoice'!S1943=0,"",'Data invoice'!T1943)</f>
        <v/>
      </c>
    </row>
    <row r="1829" spans="1:10" ht="15" customHeight="1">
      <c r="A1829" s="284" t="str">
        <f>IF('Data invoice'!J1944=0,"",'Data invoice'!K1944)</f>
        <v/>
      </c>
      <c r="B1829" s="284" t="str">
        <f>IF('Data invoice'!K1944=0,"",'Data invoice'!L1944)</f>
        <v/>
      </c>
      <c r="C1829" s="284" t="str">
        <f>IF('Data invoice'!L1944=0,"",'Data invoice'!M1944)</f>
        <v/>
      </c>
      <c r="D1829" s="284" t="str">
        <f>IF('Data invoice'!M1944=0,"",'Data invoice'!N1944)</f>
        <v/>
      </c>
      <c r="E1829" s="284" t="str">
        <f>IF('Data invoice'!N1944=0,"",'Data invoice'!O1944)</f>
        <v/>
      </c>
      <c r="F1829" s="284" t="str">
        <f>IF('Data invoice'!O1944=0,"",'Data invoice'!P1944)</f>
        <v/>
      </c>
      <c r="G1829" s="284" t="str">
        <f>IF('Data invoice'!P1944=0,"",'Data invoice'!Q1944)</f>
        <v/>
      </c>
      <c r="H1829" s="284" t="str">
        <f>IF('Data invoice'!Q1944=0,"",'Data invoice'!R1944)</f>
        <v/>
      </c>
      <c r="I1829" s="320" t="str">
        <f>IF('Data invoice'!R1944=0,"",'Data invoice'!S1944)</f>
        <v/>
      </c>
      <c r="J1829" s="367" t="str">
        <f>IF('Data invoice'!S1944=0,"",'Data invoice'!T1944)</f>
        <v/>
      </c>
    </row>
    <row r="1830" spans="1:10" ht="15" customHeight="1">
      <c r="A1830" s="284" t="str">
        <f>IF('Data invoice'!J1945=0,"",'Data invoice'!K1945)</f>
        <v/>
      </c>
      <c r="B1830" s="284" t="str">
        <f>IF('Data invoice'!K1945=0,"",'Data invoice'!L1945)</f>
        <v/>
      </c>
      <c r="C1830" s="284" t="str">
        <f>IF('Data invoice'!L1945=0,"",'Data invoice'!M1945)</f>
        <v/>
      </c>
      <c r="D1830" s="284" t="str">
        <f>IF('Data invoice'!M1945=0,"",'Data invoice'!N1945)</f>
        <v/>
      </c>
      <c r="E1830" s="284" t="str">
        <f>IF('Data invoice'!N1945=0,"",'Data invoice'!O1945)</f>
        <v/>
      </c>
      <c r="F1830" s="284" t="str">
        <f>IF('Data invoice'!O1945=0,"",'Data invoice'!P1945)</f>
        <v/>
      </c>
      <c r="G1830" s="284" t="str">
        <f>IF('Data invoice'!P1945=0,"",'Data invoice'!Q1945)</f>
        <v/>
      </c>
      <c r="H1830" s="284" t="str">
        <f>IF('Data invoice'!Q1945=0,"",'Data invoice'!R1945)</f>
        <v/>
      </c>
      <c r="I1830" s="320" t="str">
        <f>IF('Data invoice'!R1945=0,"",'Data invoice'!S1945)</f>
        <v/>
      </c>
      <c r="J1830" s="367" t="str">
        <f>IF('Data invoice'!S1945=0,"",'Data invoice'!T1945)</f>
        <v/>
      </c>
    </row>
    <row r="1831" spans="1:10" ht="15" customHeight="1">
      <c r="A1831" s="284" t="str">
        <f>IF('Data invoice'!J1946=0,"",'Data invoice'!K1946)</f>
        <v/>
      </c>
      <c r="B1831" s="284" t="str">
        <f>IF('Data invoice'!K1946=0,"",'Data invoice'!L1946)</f>
        <v/>
      </c>
      <c r="C1831" s="284" t="str">
        <f>IF('Data invoice'!L1946=0,"",'Data invoice'!M1946)</f>
        <v/>
      </c>
      <c r="D1831" s="284" t="str">
        <f>IF('Data invoice'!M1946=0,"",'Data invoice'!N1946)</f>
        <v/>
      </c>
      <c r="E1831" s="284" t="str">
        <f>IF('Data invoice'!N1946=0,"",'Data invoice'!O1946)</f>
        <v/>
      </c>
      <c r="F1831" s="284" t="str">
        <f>IF('Data invoice'!O1946=0,"",'Data invoice'!P1946)</f>
        <v/>
      </c>
      <c r="G1831" s="284" t="str">
        <f>IF('Data invoice'!P1946=0,"",'Data invoice'!Q1946)</f>
        <v/>
      </c>
      <c r="H1831" s="284" t="str">
        <f>IF('Data invoice'!Q1946=0,"",'Data invoice'!R1946)</f>
        <v/>
      </c>
      <c r="I1831" s="320" t="str">
        <f>IF('Data invoice'!R1946=0,"",'Data invoice'!S1946)</f>
        <v/>
      </c>
      <c r="J1831" s="367" t="str">
        <f>IF('Data invoice'!S1946=0,"",'Data invoice'!T1946)</f>
        <v/>
      </c>
    </row>
    <row r="1832" spans="1:10" ht="15" customHeight="1">
      <c r="A1832" s="284" t="str">
        <f>IF('Data invoice'!J1947=0,"",'Data invoice'!K1947)</f>
        <v/>
      </c>
      <c r="B1832" s="284" t="str">
        <f>IF('Data invoice'!K1947=0,"",'Data invoice'!L1947)</f>
        <v/>
      </c>
      <c r="C1832" s="284" t="str">
        <f>IF('Data invoice'!L1947=0,"",'Data invoice'!M1947)</f>
        <v/>
      </c>
      <c r="D1832" s="284" t="str">
        <f>IF('Data invoice'!M1947=0,"",'Data invoice'!N1947)</f>
        <v/>
      </c>
      <c r="E1832" s="284" t="str">
        <f>IF('Data invoice'!N1947=0,"",'Data invoice'!O1947)</f>
        <v/>
      </c>
      <c r="F1832" s="284" t="str">
        <f>IF('Data invoice'!O1947=0,"",'Data invoice'!P1947)</f>
        <v/>
      </c>
      <c r="G1832" s="284" t="str">
        <f>IF('Data invoice'!P1947=0,"",'Data invoice'!Q1947)</f>
        <v/>
      </c>
      <c r="H1832" s="284" t="str">
        <f>IF('Data invoice'!Q1947=0,"",'Data invoice'!R1947)</f>
        <v/>
      </c>
      <c r="I1832" s="320" t="str">
        <f>IF('Data invoice'!R1947=0,"",'Data invoice'!S1947)</f>
        <v/>
      </c>
      <c r="J1832" s="367" t="str">
        <f>IF('Data invoice'!S1947=0,"",'Data invoice'!T1947)</f>
        <v/>
      </c>
    </row>
    <row r="1833" spans="1:10" ht="15" customHeight="1">
      <c r="A1833" s="284" t="str">
        <f>IF('Data invoice'!J1948=0,"",'Data invoice'!K1948)</f>
        <v/>
      </c>
      <c r="B1833" s="284" t="str">
        <f>IF('Data invoice'!K1948=0,"",'Data invoice'!L1948)</f>
        <v/>
      </c>
      <c r="C1833" s="284" t="str">
        <f>IF('Data invoice'!L1948=0,"",'Data invoice'!M1948)</f>
        <v/>
      </c>
      <c r="D1833" s="284" t="str">
        <f>IF('Data invoice'!M1948=0,"",'Data invoice'!N1948)</f>
        <v/>
      </c>
      <c r="E1833" s="284" t="str">
        <f>IF('Data invoice'!N1948=0,"",'Data invoice'!O1948)</f>
        <v/>
      </c>
      <c r="F1833" s="284" t="str">
        <f>IF('Data invoice'!O1948=0,"",'Data invoice'!P1948)</f>
        <v/>
      </c>
      <c r="G1833" s="284" t="str">
        <f>IF('Data invoice'!P1948=0,"",'Data invoice'!Q1948)</f>
        <v/>
      </c>
      <c r="H1833" s="284" t="str">
        <f>IF('Data invoice'!Q1948=0,"",'Data invoice'!R1948)</f>
        <v/>
      </c>
      <c r="I1833" s="320" t="str">
        <f>IF('Data invoice'!R1948=0,"",'Data invoice'!S1948)</f>
        <v/>
      </c>
      <c r="J1833" s="367" t="str">
        <f>IF('Data invoice'!S1948=0,"",'Data invoice'!T1948)</f>
        <v/>
      </c>
    </row>
    <row r="1834" spans="1:10" ht="15" customHeight="1">
      <c r="A1834" s="284" t="str">
        <f>IF('Data invoice'!J1949=0,"",'Data invoice'!K1949)</f>
        <v/>
      </c>
      <c r="B1834" s="284" t="str">
        <f>IF('Data invoice'!K1949=0,"",'Data invoice'!L1949)</f>
        <v/>
      </c>
      <c r="C1834" s="284" t="str">
        <f>IF('Data invoice'!L1949=0,"",'Data invoice'!M1949)</f>
        <v/>
      </c>
      <c r="D1834" s="284" t="str">
        <f>IF('Data invoice'!M1949=0,"",'Data invoice'!N1949)</f>
        <v/>
      </c>
      <c r="E1834" s="284" t="str">
        <f>IF('Data invoice'!N1949=0,"",'Data invoice'!O1949)</f>
        <v/>
      </c>
      <c r="F1834" s="284" t="str">
        <f>IF('Data invoice'!O1949=0,"",'Data invoice'!P1949)</f>
        <v/>
      </c>
      <c r="G1834" s="284" t="str">
        <f>IF('Data invoice'!P1949=0,"",'Data invoice'!Q1949)</f>
        <v/>
      </c>
      <c r="H1834" s="284" t="str">
        <f>IF('Data invoice'!Q1949=0,"",'Data invoice'!R1949)</f>
        <v/>
      </c>
      <c r="I1834" s="320" t="str">
        <f>IF('Data invoice'!R1949=0,"",'Data invoice'!S1949)</f>
        <v/>
      </c>
      <c r="J1834" s="367" t="str">
        <f>IF('Data invoice'!S1949=0,"",'Data invoice'!T1949)</f>
        <v/>
      </c>
    </row>
    <row r="1835" spans="1:10" ht="15" customHeight="1">
      <c r="A1835" s="284" t="str">
        <f>IF('Data invoice'!J1950=0,"",'Data invoice'!K1950)</f>
        <v/>
      </c>
      <c r="B1835" s="284" t="str">
        <f>IF('Data invoice'!K1950=0,"",'Data invoice'!L1950)</f>
        <v/>
      </c>
      <c r="C1835" s="284" t="str">
        <f>IF('Data invoice'!L1950=0,"",'Data invoice'!M1950)</f>
        <v/>
      </c>
      <c r="D1835" s="284" t="str">
        <f>IF('Data invoice'!M1950=0,"",'Data invoice'!N1950)</f>
        <v/>
      </c>
      <c r="E1835" s="284" t="str">
        <f>IF('Data invoice'!N1950=0,"",'Data invoice'!O1950)</f>
        <v/>
      </c>
      <c r="F1835" s="284" t="str">
        <f>IF('Data invoice'!O1950=0,"",'Data invoice'!P1950)</f>
        <v/>
      </c>
      <c r="G1835" s="284" t="str">
        <f>IF('Data invoice'!P1950=0,"",'Data invoice'!Q1950)</f>
        <v/>
      </c>
      <c r="H1835" s="284" t="str">
        <f>IF('Data invoice'!Q1950=0,"",'Data invoice'!R1950)</f>
        <v/>
      </c>
      <c r="I1835" s="320" t="str">
        <f>IF('Data invoice'!R1950=0,"",'Data invoice'!S1950)</f>
        <v/>
      </c>
      <c r="J1835" s="367" t="str">
        <f>IF('Data invoice'!S1950=0,"",'Data invoice'!T1950)</f>
        <v/>
      </c>
    </row>
    <row r="1836" spans="1:10" ht="15" customHeight="1">
      <c r="A1836" s="284" t="str">
        <f>IF('Data invoice'!J1951=0,"",'Data invoice'!K1951)</f>
        <v/>
      </c>
      <c r="B1836" s="284" t="str">
        <f>IF('Data invoice'!K1951=0,"",'Data invoice'!L1951)</f>
        <v/>
      </c>
      <c r="C1836" s="284" t="str">
        <f>IF('Data invoice'!L1951=0,"",'Data invoice'!M1951)</f>
        <v/>
      </c>
      <c r="D1836" s="284" t="str">
        <f>IF('Data invoice'!M1951=0,"",'Data invoice'!N1951)</f>
        <v/>
      </c>
      <c r="E1836" s="284" t="str">
        <f>IF('Data invoice'!N1951=0,"",'Data invoice'!O1951)</f>
        <v/>
      </c>
      <c r="F1836" s="284" t="str">
        <f>IF('Data invoice'!O1951=0,"",'Data invoice'!P1951)</f>
        <v/>
      </c>
      <c r="G1836" s="284" t="str">
        <f>IF('Data invoice'!P1951=0,"",'Data invoice'!Q1951)</f>
        <v/>
      </c>
      <c r="H1836" s="284" t="str">
        <f>IF('Data invoice'!Q1951=0,"",'Data invoice'!R1951)</f>
        <v/>
      </c>
      <c r="I1836" s="320" t="str">
        <f>IF('Data invoice'!R1951=0,"",'Data invoice'!S1951)</f>
        <v/>
      </c>
      <c r="J1836" s="367" t="str">
        <f>IF('Data invoice'!S1951=0,"",'Data invoice'!T1951)</f>
        <v/>
      </c>
    </row>
    <row r="1837" spans="1:10" ht="15" customHeight="1">
      <c r="A1837" s="284" t="str">
        <f>IF('Data invoice'!J1952=0,"",'Data invoice'!K1952)</f>
        <v/>
      </c>
      <c r="B1837" s="284" t="str">
        <f>IF('Data invoice'!K1952=0,"",'Data invoice'!L1952)</f>
        <v/>
      </c>
      <c r="C1837" s="284" t="str">
        <f>IF('Data invoice'!L1952=0,"",'Data invoice'!M1952)</f>
        <v/>
      </c>
      <c r="D1837" s="284" t="str">
        <f>IF('Data invoice'!M1952=0,"",'Data invoice'!N1952)</f>
        <v/>
      </c>
      <c r="E1837" s="284" t="str">
        <f>IF('Data invoice'!N1952=0,"",'Data invoice'!O1952)</f>
        <v/>
      </c>
      <c r="F1837" s="284" t="str">
        <f>IF('Data invoice'!O1952=0,"",'Data invoice'!P1952)</f>
        <v/>
      </c>
      <c r="G1837" s="284" t="str">
        <f>IF('Data invoice'!P1952=0,"",'Data invoice'!Q1952)</f>
        <v/>
      </c>
      <c r="H1837" s="284" t="str">
        <f>IF('Data invoice'!Q1952=0,"",'Data invoice'!R1952)</f>
        <v/>
      </c>
      <c r="I1837" s="320" t="str">
        <f>IF('Data invoice'!R1952=0,"",'Data invoice'!S1952)</f>
        <v/>
      </c>
      <c r="J1837" s="367" t="str">
        <f>IF('Data invoice'!S1952=0,"",'Data invoice'!T1952)</f>
        <v/>
      </c>
    </row>
    <row r="1838" spans="1:10" ht="15" customHeight="1">
      <c r="A1838" s="284" t="str">
        <f>IF('Data invoice'!J1953=0,"",'Data invoice'!K1953)</f>
        <v/>
      </c>
      <c r="B1838" s="284" t="str">
        <f>IF('Data invoice'!K1953=0,"",'Data invoice'!L1953)</f>
        <v/>
      </c>
      <c r="C1838" s="284" t="str">
        <f>IF('Data invoice'!L1953=0,"",'Data invoice'!M1953)</f>
        <v/>
      </c>
      <c r="D1838" s="284" t="str">
        <f>IF('Data invoice'!M1953=0,"",'Data invoice'!N1953)</f>
        <v/>
      </c>
      <c r="E1838" s="284" t="str">
        <f>IF('Data invoice'!N1953=0,"",'Data invoice'!O1953)</f>
        <v/>
      </c>
      <c r="F1838" s="284" t="str">
        <f>IF('Data invoice'!O1953=0,"",'Data invoice'!P1953)</f>
        <v/>
      </c>
      <c r="G1838" s="284" t="str">
        <f>IF('Data invoice'!P1953=0,"",'Data invoice'!Q1953)</f>
        <v/>
      </c>
      <c r="H1838" s="284" t="str">
        <f>IF('Data invoice'!Q1953=0,"",'Data invoice'!R1953)</f>
        <v/>
      </c>
      <c r="I1838" s="320" t="str">
        <f>IF('Data invoice'!R1953=0,"",'Data invoice'!S1953)</f>
        <v/>
      </c>
      <c r="J1838" s="367" t="str">
        <f>IF('Data invoice'!S1953=0,"",'Data invoice'!T1953)</f>
        <v/>
      </c>
    </row>
    <row r="1839" spans="1:10" ht="15" customHeight="1">
      <c r="A1839" s="284" t="str">
        <f>IF('Data invoice'!J1954=0,"",'Data invoice'!K1954)</f>
        <v/>
      </c>
      <c r="B1839" s="284" t="str">
        <f>IF('Data invoice'!K1954=0,"",'Data invoice'!L1954)</f>
        <v/>
      </c>
      <c r="C1839" s="284" t="str">
        <f>IF('Data invoice'!L1954=0,"",'Data invoice'!M1954)</f>
        <v/>
      </c>
      <c r="D1839" s="284" t="str">
        <f>IF('Data invoice'!M1954=0,"",'Data invoice'!N1954)</f>
        <v/>
      </c>
      <c r="E1839" s="284" t="str">
        <f>IF('Data invoice'!N1954=0,"",'Data invoice'!O1954)</f>
        <v/>
      </c>
      <c r="F1839" s="284" t="str">
        <f>IF('Data invoice'!O1954=0,"",'Data invoice'!P1954)</f>
        <v/>
      </c>
      <c r="G1839" s="284" t="str">
        <f>IF('Data invoice'!P1954=0,"",'Data invoice'!Q1954)</f>
        <v/>
      </c>
      <c r="H1839" s="284" t="str">
        <f>IF('Data invoice'!Q1954=0,"",'Data invoice'!R1954)</f>
        <v/>
      </c>
      <c r="I1839" s="320" t="str">
        <f>IF('Data invoice'!R1954=0,"",'Data invoice'!S1954)</f>
        <v/>
      </c>
      <c r="J1839" s="367" t="str">
        <f>IF('Data invoice'!S1954=0,"",'Data invoice'!T1954)</f>
        <v/>
      </c>
    </row>
    <row r="1840" spans="1:10" ht="15" customHeight="1">
      <c r="A1840" s="284" t="str">
        <f>IF('Data invoice'!J1955=0,"",'Data invoice'!K1955)</f>
        <v/>
      </c>
      <c r="B1840" s="284" t="str">
        <f>IF('Data invoice'!K1955=0,"",'Data invoice'!L1955)</f>
        <v/>
      </c>
      <c r="C1840" s="284" t="str">
        <f>IF('Data invoice'!L1955=0,"",'Data invoice'!M1955)</f>
        <v/>
      </c>
      <c r="D1840" s="284" t="str">
        <f>IF('Data invoice'!M1955=0,"",'Data invoice'!N1955)</f>
        <v/>
      </c>
      <c r="E1840" s="284" t="str">
        <f>IF('Data invoice'!N1955=0,"",'Data invoice'!O1955)</f>
        <v/>
      </c>
      <c r="F1840" s="284" t="str">
        <f>IF('Data invoice'!O1955=0,"",'Data invoice'!P1955)</f>
        <v/>
      </c>
      <c r="G1840" s="284" t="str">
        <f>IF('Data invoice'!P1955=0,"",'Data invoice'!Q1955)</f>
        <v/>
      </c>
      <c r="H1840" s="284" t="str">
        <f>IF('Data invoice'!Q1955=0,"",'Data invoice'!R1955)</f>
        <v/>
      </c>
      <c r="I1840" s="320" t="str">
        <f>IF('Data invoice'!R1955=0,"",'Data invoice'!S1955)</f>
        <v/>
      </c>
      <c r="J1840" s="367" t="str">
        <f>IF('Data invoice'!S1955=0,"",'Data invoice'!T1955)</f>
        <v/>
      </c>
    </row>
    <row r="1841" spans="1:10" ht="15" customHeight="1">
      <c r="A1841" s="284" t="str">
        <f>IF('Data invoice'!J1956=0,"",'Data invoice'!K1956)</f>
        <v/>
      </c>
      <c r="B1841" s="284" t="str">
        <f>IF('Data invoice'!K1956=0,"",'Data invoice'!L1956)</f>
        <v/>
      </c>
      <c r="C1841" s="284" t="str">
        <f>IF('Data invoice'!L1956=0,"",'Data invoice'!M1956)</f>
        <v/>
      </c>
      <c r="D1841" s="284" t="str">
        <f>IF('Data invoice'!M1956=0,"",'Data invoice'!N1956)</f>
        <v/>
      </c>
      <c r="E1841" s="284" t="str">
        <f>IF('Data invoice'!N1956=0,"",'Data invoice'!O1956)</f>
        <v/>
      </c>
      <c r="F1841" s="284" t="str">
        <f>IF('Data invoice'!O1956=0,"",'Data invoice'!P1956)</f>
        <v/>
      </c>
      <c r="G1841" s="284" t="str">
        <f>IF('Data invoice'!P1956=0,"",'Data invoice'!Q1956)</f>
        <v/>
      </c>
      <c r="H1841" s="284" t="str">
        <f>IF('Data invoice'!Q1956=0,"",'Data invoice'!R1956)</f>
        <v/>
      </c>
      <c r="I1841" s="320" t="str">
        <f>IF('Data invoice'!R1956=0,"",'Data invoice'!S1956)</f>
        <v/>
      </c>
      <c r="J1841" s="367" t="str">
        <f>IF('Data invoice'!S1956=0,"",'Data invoice'!T1956)</f>
        <v/>
      </c>
    </row>
    <row r="1842" spans="1:10" ht="15" customHeight="1">
      <c r="A1842" s="284" t="str">
        <f>IF('Data invoice'!J1957=0,"",'Data invoice'!K1957)</f>
        <v/>
      </c>
      <c r="B1842" s="284" t="str">
        <f>IF('Data invoice'!K1957=0,"",'Data invoice'!L1957)</f>
        <v/>
      </c>
      <c r="C1842" s="284" t="str">
        <f>IF('Data invoice'!L1957=0,"",'Data invoice'!M1957)</f>
        <v/>
      </c>
      <c r="D1842" s="284" t="str">
        <f>IF('Data invoice'!M1957=0,"",'Data invoice'!N1957)</f>
        <v/>
      </c>
      <c r="E1842" s="284" t="str">
        <f>IF('Data invoice'!N1957=0,"",'Data invoice'!O1957)</f>
        <v/>
      </c>
      <c r="F1842" s="284" t="str">
        <f>IF('Data invoice'!O1957=0,"",'Data invoice'!P1957)</f>
        <v/>
      </c>
      <c r="G1842" s="284" t="str">
        <f>IF('Data invoice'!P1957=0,"",'Data invoice'!Q1957)</f>
        <v/>
      </c>
      <c r="H1842" s="284" t="str">
        <f>IF('Data invoice'!Q1957=0,"",'Data invoice'!R1957)</f>
        <v/>
      </c>
      <c r="I1842" s="320" t="str">
        <f>IF('Data invoice'!R1957=0,"",'Data invoice'!S1957)</f>
        <v/>
      </c>
      <c r="J1842" s="367" t="str">
        <f>IF('Data invoice'!S1957=0,"",'Data invoice'!T1957)</f>
        <v/>
      </c>
    </row>
    <row r="1843" spans="1:10" ht="15" customHeight="1">
      <c r="A1843" s="284" t="str">
        <f>IF('Data invoice'!J1958=0,"",'Data invoice'!K1958)</f>
        <v/>
      </c>
      <c r="B1843" s="284" t="str">
        <f>IF('Data invoice'!K1958=0,"",'Data invoice'!L1958)</f>
        <v/>
      </c>
      <c r="C1843" s="284" t="str">
        <f>IF('Data invoice'!L1958=0,"",'Data invoice'!M1958)</f>
        <v/>
      </c>
      <c r="D1843" s="284" t="str">
        <f>IF('Data invoice'!M1958=0,"",'Data invoice'!N1958)</f>
        <v/>
      </c>
      <c r="E1843" s="284" t="str">
        <f>IF('Data invoice'!N1958=0,"",'Data invoice'!O1958)</f>
        <v/>
      </c>
      <c r="F1843" s="284" t="str">
        <f>IF('Data invoice'!O1958=0,"",'Data invoice'!P1958)</f>
        <v/>
      </c>
      <c r="G1843" s="284" t="str">
        <f>IF('Data invoice'!P1958=0,"",'Data invoice'!Q1958)</f>
        <v/>
      </c>
      <c r="H1843" s="284" t="str">
        <f>IF('Data invoice'!Q1958=0,"",'Data invoice'!R1958)</f>
        <v/>
      </c>
      <c r="I1843" s="320" t="str">
        <f>IF('Data invoice'!R1958=0,"",'Data invoice'!S1958)</f>
        <v/>
      </c>
      <c r="J1843" s="367" t="str">
        <f>IF('Data invoice'!S1958=0,"",'Data invoice'!T1958)</f>
        <v/>
      </c>
    </row>
    <row r="1844" spans="1:10" ht="15" customHeight="1">
      <c r="A1844" s="284" t="str">
        <f>IF('Data invoice'!J1959=0,"",'Data invoice'!K1959)</f>
        <v/>
      </c>
      <c r="B1844" s="284" t="str">
        <f>IF('Data invoice'!K1959=0,"",'Data invoice'!L1959)</f>
        <v/>
      </c>
      <c r="C1844" s="284" t="str">
        <f>IF('Data invoice'!L1959=0,"",'Data invoice'!M1959)</f>
        <v/>
      </c>
      <c r="D1844" s="284" t="str">
        <f>IF('Data invoice'!M1959=0,"",'Data invoice'!N1959)</f>
        <v/>
      </c>
      <c r="E1844" s="284" t="str">
        <f>IF('Data invoice'!N1959=0,"",'Data invoice'!O1959)</f>
        <v/>
      </c>
      <c r="F1844" s="284" t="str">
        <f>IF('Data invoice'!O1959=0,"",'Data invoice'!P1959)</f>
        <v/>
      </c>
      <c r="G1844" s="284" t="str">
        <f>IF('Data invoice'!P1959=0,"",'Data invoice'!Q1959)</f>
        <v/>
      </c>
      <c r="H1844" s="284" t="str">
        <f>IF('Data invoice'!Q1959=0,"",'Data invoice'!R1959)</f>
        <v/>
      </c>
      <c r="I1844" s="320" t="str">
        <f>IF('Data invoice'!R1959=0,"",'Data invoice'!S1959)</f>
        <v/>
      </c>
      <c r="J1844" s="367" t="str">
        <f>IF('Data invoice'!S1959=0,"",'Data invoice'!T1959)</f>
        <v/>
      </c>
    </row>
    <row r="1845" spans="1:10" ht="15" customHeight="1">
      <c r="A1845" s="284" t="str">
        <f>IF('Data invoice'!J1960=0,"",'Data invoice'!K1960)</f>
        <v/>
      </c>
      <c r="B1845" s="284" t="str">
        <f>IF('Data invoice'!K1960=0,"",'Data invoice'!L1960)</f>
        <v/>
      </c>
      <c r="C1845" s="284" t="str">
        <f>IF('Data invoice'!L1960=0,"",'Data invoice'!M1960)</f>
        <v/>
      </c>
      <c r="D1845" s="284" t="str">
        <f>IF('Data invoice'!M1960=0,"",'Data invoice'!N1960)</f>
        <v/>
      </c>
      <c r="E1845" s="284" t="str">
        <f>IF('Data invoice'!N1960=0,"",'Data invoice'!O1960)</f>
        <v/>
      </c>
      <c r="F1845" s="284" t="str">
        <f>IF('Data invoice'!O1960=0,"",'Data invoice'!P1960)</f>
        <v/>
      </c>
      <c r="G1845" s="284" t="str">
        <f>IF('Data invoice'!P1960=0,"",'Data invoice'!Q1960)</f>
        <v/>
      </c>
      <c r="H1845" s="284" t="str">
        <f>IF('Data invoice'!Q1960=0,"",'Data invoice'!R1960)</f>
        <v/>
      </c>
      <c r="I1845" s="320" t="str">
        <f>IF('Data invoice'!R1960=0,"",'Data invoice'!S1960)</f>
        <v/>
      </c>
      <c r="J1845" s="367" t="str">
        <f>IF('Data invoice'!S1960=0,"",'Data invoice'!T1960)</f>
        <v/>
      </c>
    </row>
    <row r="1846" spans="1:10" ht="15" customHeight="1">
      <c r="A1846" s="284" t="str">
        <f>IF('Data invoice'!J1961=0,"",'Data invoice'!K1961)</f>
        <v/>
      </c>
      <c r="B1846" s="284" t="str">
        <f>IF('Data invoice'!K1961=0,"",'Data invoice'!L1961)</f>
        <v/>
      </c>
      <c r="C1846" s="284" t="str">
        <f>IF('Data invoice'!L1961=0,"",'Data invoice'!M1961)</f>
        <v/>
      </c>
      <c r="D1846" s="284" t="str">
        <f>IF('Data invoice'!M1961=0,"",'Data invoice'!N1961)</f>
        <v/>
      </c>
      <c r="E1846" s="284" t="str">
        <f>IF('Data invoice'!N1961=0,"",'Data invoice'!O1961)</f>
        <v/>
      </c>
      <c r="F1846" s="284" t="str">
        <f>IF('Data invoice'!O1961=0,"",'Data invoice'!P1961)</f>
        <v/>
      </c>
      <c r="G1846" s="284" t="str">
        <f>IF('Data invoice'!P1961=0,"",'Data invoice'!Q1961)</f>
        <v/>
      </c>
      <c r="H1846" s="284" t="str">
        <f>IF('Data invoice'!Q1961=0,"",'Data invoice'!R1961)</f>
        <v/>
      </c>
      <c r="I1846" s="320" t="str">
        <f>IF('Data invoice'!R1961=0,"",'Data invoice'!S1961)</f>
        <v/>
      </c>
      <c r="J1846" s="367" t="str">
        <f>IF('Data invoice'!S1961=0,"",'Data invoice'!T1961)</f>
        <v/>
      </c>
    </row>
    <row r="1847" spans="1:10" ht="15" customHeight="1">
      <c r="A1847" s="284" t="str">
        <f>IF('Data invoice'!J1962=0,"",'Data invoice'!K1962)</f>
        <v/>
      </c>
      <c r="B1847" s="284" t="str">
        <f>IF('Data invoice'!K1962=0,"",'Data invoice'!L1962)</f>
        <v/>
      </c>
      <c r="C1847" s="284" t="str">
        <f>IF('Data invoice'!L1962=0,"",'Data invoice'!M1962)</f>
        <v/>
      </c>
      <c r="D1847" s="284" t="str">
        <f>IF('Data invoice'!M1962=0,"",'Data invoice'!N1962)</f>
        <v/>
      </c>
      <c r="E1847" s="284" t="str">
        <f>IF('Data invoice'!N1962=0,"",'Data invoice'!O1962)</f>
        <v/>
      </c>
      <c r="F1847" s="284" t="str">
        <f>IF('Data invoice'!O1962=0,"",'Data invoice'!P1962)</f>
        <v/>
      </c>
      <c r="G1847" s="284" t="str">
        <f>IF('Data invoice'!P1962=0,"",'Data invoice'!Q1962)</f>
        <v/>
      </c>
      <c r="H1847" s="284" t="str">
        <f>IF('Data invoice'!Q1962=0,"",'Data invoice'!R1962)</f>
        <v/>
      </c>
      <c r="I1847" s="320" t="str">
        <f>IF('Data invoice'!R1962=0,"",'Data invoice'!S1962)</f>
        <v/>
      </c>
      <c r="J1847" s="367" t="str">
        <f>IF('Data invoice'!S1962=0,"",'Data invoice'!T1962)</f>
        <v/>
      </c>
    </row>
    <row r="1848" spans="1:10" ht="15" customHeight="1">
      <c r="A1848" s="284" t="str">
        <f>IF('Data invoice'!J1963=0,"",'Data invoice'!K1963)</f>
        <v/>
      </c>
      <c r="B1848" s="284" t="str">
        <f>IF('Data invoice'!K1963=0,"",'Data invoice'!L1963)</f>
        <v/>
      </c>
      <c r="C1848" s="284" t="str">
        <f>IF('Data invoice'!L1963=0,"",'Data invoice'!M1963)</f>
        <v/>
      </c>
      <c r="D1848" s="284" t="str">
        <f>IF('Data invoice'!M1963=0,"",'Data invoice'!N1963)</f>
        <v/>
      </c>
      <c r="E1848" s="284" t="str">
        <f>IF('Data invoice'!N1963=0,"",'Data invoice'!O1963)</f>
        <v/>
      </c>
      <c r="F1848" s="284" t="str">
        <f>IF('Data invoice'!O1963=0,"",'Data invoice'!P1963)</f>
        <v/>
      </c>
      <c r="G1848" s="284" t="str">
        <f>IF('Data invoice'!P1963=0,"",'Data invoice'!Q1963)</f>
        <v/>
      </c>
      <c r="H1848" s="284" t="str">
        <f>IF('Data invoice'!Q1963=0,"",'Data invoice'!R1963)</f>
        <v/>
      </c>
      <c r="I1848" s="320" t="str">
        <f>IF('Data invoice'!R1963=0,"",'Data invoice'!S1963)</f>
        <v/>
      </c>
      <c r="J1848" s="367" t="str">
        <f>IF('Data invoice'!S1963=0,"",'Data invoice'!T1963)</f>
        <v/>
      </c>
    </row>
    <row r="1849" spans="1:10" ht="15" customHeight="1">
      <c r="A1849" s="284" t="str">
        <f>IF('Data invoice'!J1964=0,"",'Data invoice'!K1964)</f>
        <v/>
      </c>
      <c r="B1849" s="284" t="str">
        <f>IF('Data invoice'!K1964=0,"",'Data invoice'!L1964)</f>
        <v/>
      </c>
      <c r="C1849" s="284" t="str">
        <f>IF('Data invoice'!L1964=0,"",'Data invoice'!M1964)</f>
        <v/>
      </c>
      <c r="D1849" s="284" t="str">
        <f>IF('Data invoice'!M1964=0,"",'Data invoice'!N1964)</f>
        <v/>
      </c>
      <c r="E1849" s="284" t="str">
        <f>IF('Data invoice'!N1964=0,"",'Data invoice'!O1964)</f>
        <v/>
      </c>
      <c r="F1849" s="284" t="str">
        <f>IF('Data invoice'!O1964=0,"",'Data invoice'!P1964)</f>
        <v/>
      </c>
      <c r="G1849" s="284" t="str">
        <f>IF('Data invoice'!P1964=0,"",'Data invoice'!Q1964)</f>
        <v/>
      </c>
      <c r="H1849" s="284" t="str">
        <f>IF('Data invoice'!Q1964=0,"",'Data invoice'!R1964)</f>
        <v/>
      </c>
      <c r="I1849" s="320" t="str">
        <f>IF('Data invoice'!R1964=0,"",'Data invoice'!S1964)</f>
        <v/>
      </c>
      <c r="J1849" s="367" t="str">
        <f>IF('Data invoice'!S1964=0,"",'Data invoice'!T1964)</f>
        <v/>
      </c>
    </row>
    <row r="1850" spans="1:10" ht="15" customHeight="1">
      <c r="A1850" s="284" t="str">
        <f>IF('Data invoice'!J1965=0,"",'Data invoice'!K1965)</f>
        <v/>
      </c>
      <c r="B1850" s="284" t="str">
        <f>IF('Data invoice'!K1965=0,"",'Data invoice'!L1965)</f>
        <v/>
      </c>
      <c r="C1850" s="284" t="str">
        <f>IF('Data invoice'!L1965=0,"",'Data invoice'!M1965)</f>
        <v/>
      </c>
      <c r="D1850" s="284" t="str">
        <f>IF('Data invoice'!M1965=0,"",'Data invoice'!N1965)</f>
        <v/>
      </c>
      <c r="E1850" s="284" t="str">
        <f>IF('Data invoice'!N1965=0,"",'Data invoice'!O1965)</f>
        <v/>
      </c>
      <c r="F1850" s="284" t="str">
        <f>IF('Data invoice'!O1965=0,"",'Data invoice'!P1965)</f>
        <v/>
      </c>
      <c r="G1850" s="284" t="str">
        <f>IF('Data invoice'!P1965=0,"",'Data invoice'!Q1965)</f>
        <v/>
      </c>
      <c r="H1850" s="284" t="str">
        <f>IF('Data invoice'!Q1965=0,"",'Data invoice'!R1965)</f>
        <v/>
      </c>
      <c r="I1850" s="320" t="str">
        <f>IF('Data invoice'!R1965=0,"",'Data invoice'!S1965)</f>
        <v/>
      </c>
      <c r="J1850" s="367" t="str">
        <f>IF('Data invoice'!S1965=0,"",'Data invoice'!T1965)</f>
        <v/>
      </c>
    </row>
    <row r="1851" spans="1:10" ht="15" customHeight="1">
      <c r="A1851" s="284" t="str">
        <f>IF('Data invoice'!J1966=0,"",'Data invoice'!K1966)</f>
        <v/>
      </c>
      <c r="B1851" s="284" t="str">
        <f>IF('Data invoice'!K1966=0,"",'Data invoice'!L1966)</f>
        <v/>
      </c>
      <c r="C1851" s="284" t="str">
        <f>IF('Data invoice'!L1966=0,"",'Data invoice'!M1966)</f>
        <v/>
      </c>
      <c r="D1851" s="284" t="str">
        <f>IF('Data invoice'!M1966=0,"",'Data invoice'!N1966)</f>
        <v/>
      </c>
      <c r="E1851" s="284" t="str">
        <f>IF('Data invoice'!N1966=0,"",'Data invoice'!O1966)</f>
        <v/>
      </c>
      <c r="F1851" s="284" t="str">
        <f>IF('Data invoice'!O1966=0,"",'Data invoice'!P1966)</f>
        <v/>
      </c>
      <c r="G1851" s="284" t="str">
        <f>IF('Data invoice'!P1966=0,"",'Data invoice'!Q1966)</f>
        <v/>
      </c>
      <c r="H1851" s="284" t="str">
        <f>IF('Data invoice'!Q1966=0,"",'Data invoice'!R1966)</f>
        <v/>
      </c>
      <c r="I1851" s="320" t="str">
        <f>IF('Data invoice'!R1966=0,"",'Data invoice'!S1966)</f>
        <v/>
      </c>
      <c r="J1851" s="367" t="str">
        <f>IF('Data invoice'!S1966=0,"",'Data invoice'!T1966)</f>
        <v/>
      </c>
    </row>
    <row r="1852" spans="1:10" ht="15" customHeight="1">
      <c r="A1852" s="284" t="str">
        <f>IF('Data invoice'!J1967=0,"",'Data invoice'!K1967)</f>
        <v/>
      </c>
      <c r="B1852" s="284" t="str">
        <f>IF('Data invoice'!K1967=0,"",'Data invoice'!L1967)</f>
        <v/>
      </c>
      <c r="C1852" s="284" t="str">
        <f>IF('Data invoice'!L1967=0,"",'Data invoice'!M1967)</f>
        <v/>
      </c>
      <c r="D1852" s="284" t="str">
        <f>IF('Data invoice'!M1967=0,"",'Data invoice'!N1967)</f>
        <v/>
      </c>
      <c r="E1852" s="284" t="str">
        <f>IF('Data invoice'!N1967=0,"",'Data invoice'!O1967)</f>
        <v/>
      </c>
      <c r="F1852" s="284" t="str">
        <f>IF('Data invoice'!O1967=0,"",'Data invoice'!P1967)</f>
        <v/>
      </c>
      <c r="G1852" s="284" t="str">
        <f>IF('Data invoice'!P1967=0,"",'Data invoice'!Q1967)</f>
        <v/>
      </c>
      <c r="H1852" s="284" t="str">
        <f>IF('Data invoice'!Q1967=0,"",'Data invoice'!R1967)</f>
        <v/>
      </c>
      <c r="I1852" s="320" t="str">
        <f>IF('Data invoice'!R1967=0,"",'Data invoice'!S1967)</f>
        <v/>
      </c>
      <c r="J1852" s="367" t="str">
        <f>IF('Data invoice'!S1967=0,"",'Data invoice'!T1967)</f>
        <v/>
      </c>
    </row>
    <row r="1853" spans="1:10" ht="15" customHeight="1">
      <c r="A1853" s="284" t="str">
        <f>IF('Data invoice'!J1968=0,"",'Data invoice'!K1968)</f>
        <v/>
      </c>
      <c r="B1853" s="284" t="str">
        <f>IF('Data invoice'!K1968=0,"",'Data invoice'!L1968)</f>
        <v/>
      </c>
      <c r="C1853" s="284" t="str">
        <f>IF('Data invoice'!L1968=0,"",'Data invoice'!M1968)</f>
        <v/>
      </c>
      <c r="D1853" s="284" t="str">
        <f>IF('Data invoice'!M1968=0,"",'Data invoice'!N1968)</f>
        <v/>
      </c>
      <c r="E1853" s="284" t="str">
        <f>IF('Data invoice'!N1968=0,"",'Data invoice'!O1968)</f>
        <v/>
      </c>
      <c r="F1853" s="284" t="str">
        <f>IF('Data invoice'!O1968=0,"",'Data invoice'!P1968)</f>
        <v/>
      </c>
      <c r="G1853" s="284" t="str">
        <f>IF('Data invoice'!P1968=0,"",'Data invoice'!Q1968)</f>
        <v/>
      </c>
      <c r="H1853" s="284" t="str">
        <f>IF('Data invoice'!Q1968=0,"",'Data invoice'!R1968)</f>
        <v/>
      </c>
      <c r="I1853" s="320" t="str">
        <f>IF('Data invoice'!R1968=0,"",'Data invoice'!S1968)</f>
        <v/>
      </c>
      <c r="J1853" s="367" t="str">
        <f>IF('Data invoice'!S1968=0,"",'Data invoice'!T1968)</f>
        <v/>
      </c>
    </row>
    <row r="1854" spans="1:10" ht="15" customHeight="1">
      <c r="A1854" s="284" t="str">
        <f>IF('Data invoice'!J1969=0,"",'Data invoice'!K1969)</f>
        <v/>
      </c>
      <c r="B1854" s="284" t="str">
        <f>IF('Data invoice'!K1969=0,"",'Data invoice'!L1969)</f>
        <v/>
      </c>
      <c r="C1854" s="284" t="str">
        <f>IF('Data invoice'!L1969=0,"",'Data invoice'!M1969)</f>
        <v/>
      </c>
      <c r="D1854" s="284" t="str">
        <f>IF('Data invoice'!M1969=0,"",'Data invoice'!N1969)</f>
        <v/>
      </c>
      <c r="E1854" s="284" t="str">
        <f>IF('Data invoice'!N1969=0,"",'Data invoice'!O1969)</f>
        <v/>
      </c>
      <c r="F1854" s="284" t="str">
        <f>IF('Data invoice'!O1969=0,"",'Data invoice'!P1969)</f>
        <v/>
      </c>
      <c r="G1854" s="284" t="str">
        <f>IF('Data invoice'!P1969=0,"",'Data invoice'!Q1969)</f>
        <v/>
      </c>
      <c r="H1854" s="284" t="str">
        <f>IF('Data invoice'!Q1969=0,"",'Data invoice'!R1969)</f>
        <v/>
      </c>
      <c r="I1854" s="320" t="str">
        <f>IF('Data invoice'!R1969=0,"",'Data invoice'!S1969)</f>
        <v/>
      </c>
      <c r="J1854" s="367" t="str">
        <f>IF('Data invoice'!S1969=0,"",'Data invoice'!T1969)</f>
        <v/>
      </c>
    </row>
    <row r="1855" spans="1:10" ht="15" customHeight="1">
      <c r="A1855" s="284" t="str">
        <f>IF('Data invoice'!J1970=0,"",'Data invoice'!K1970)</f>
        <v/>
      </c>
      <c r="B1855" s="284" t="str">
        <f>IF('Data invoice'!K1970=0,"",'Data invoice'!L1970)</f>
        <v/>
      </c>
      <c r="C1855" s="284" t="str">
        <f>IF('Data invoice'!L1970=0,"",'Data invoice'!M1970)</f>
        <v/>
      </c>
      <c r="D1855" s="284" t="str">
        <f>IF('Data invoice'!M1970=0,"",'Data invoice'!N1970)</f>
        <v/>
      </c>
      <c r="E1855" s="284" t="str">
        <f>IF('Data invoice'!N1970=0,"",'Data invoice'!O1970)</f>
        <v/>
      </c>
      <c r="F1855" s="284" t="str">
        <f>IF('Data invoice'!O1970=0,"",'Data invoice'!P1970)</f>
        <v/>
      </c>
      <c r="G1855" s="284" t="str">
        <f>IF('Data invoice'!P1970=0,"",'Data invoice'!Q1970)</f>
        <v/>
      </c>
      <c r="H1855" s="284" t="str">
        <f>IF('Data invoice'!Q1970=0,"",'Data invoice'!R1970)</f>
        <v/>
      </c>
      <c r="I1855" s="320" t="str">
        <f>IF('Data invoice'!R1970=0,"",'Data invoice'!S1970)</f>
        <v/>
      </c>
      <c r="J1855" s="367" t="str">
        <f>IF('Data invoice'!S1970=0,"",'Data invoice'!T1970)</f>
        <v/>
      </c>
    </row>
    <row r="1856" spans="1:10" ht="15" customHeight="1">
      <c r="A1856" s="284" t="str">
        <f>IF('Data invoice'!J1971=0,"",'Data invoice'!K1971)</f>
        <v/>
      </c>
      <c r="B1856" s="284" t="str">
        <f>IF('Data invoice'!K1971=0,"",'Data invoice'!L1971)</f>
        <v/>
      </c>
      <c r="C1856" s="284" t="str">
        <f>IF('Data invoice'!L1971=0,"",'Data invoice'!M1971)</f>
        <v/>
      </c>
      <c r="D1856" s="284" t="str">
        <f>IF('Data invoice'!M1971=0,"",'Data invoice'!N1971)</f>
        <v/>
      </c>
      <c r="E1856" s="284" t="str">
        <f>IF('Data invoice'!N1971=0,"",'Data invoice'!O1971)</f>
        <v/>
      </c>
      <c r="F1856" s="284" t="str">
        <f>IF('Data invoice'!O1971=0,"",'Data invoice'!P1971)</f>
        <v/>
      </c>
      <c r="G1856" s="284" t="str">
        <f>IF('Data invoice'!P1971=0,"",'Data invoice'!Q1971)</f>
        <v/>
      </c>
      <c r="H1856" s="284" t="str">
        <f>IF('Data invoice'!Q1971=0,"",'Data invoice'!R1971)</f>
        <v/>
      </c>
      <c r="I1856" s="320" t="str">
        <f>IF('Data invoice'!R1971=0,"",'Data invoice'!S1971)</f>
        <v/>
      </c>
      <c r="J1856" s="367" t="str">
        <f>IF('Data invoice'!S1971=0,"",'Data invoice'!T1971)</f>
        <v/>
      </c>
    </row>
    <row r="1857" spans="1:10" ht="15" customHeight="1">
      <c r="A1857" s="284" t="str">
        <f>IF('Data invoice'!J1972=0,"",'Data invoice'!K1972)</f>
        <v/>
      </c>
      <c r="B1857" s="284" t="str">
        <f>IF('Data invoice'!K1972=0,"",'Data invoice'!L1972)</f>
        <v/>
      </c>
      <c r="C1857" s="284" t="str">
        <f>IF('Data invoice'!L1972=0,"",'Data invoice'!M1972)</f>
        <v/>
      </c>
      <c r="D1857" s="284" t="str">
        <f>IF('Data invoice'!M1972=0,"",'Data invoice'!N1972)</f>
        <v/>
      </c>
      <c r="E1857" s="284" t="str">
        <f>IF('Data invoice'!N1972=0,"",'Data invoice'!O1972)</f>
        <v/>
      </c>
      <c r="F1857" s="284" t="str">
        <f>IF('Data invoice'!O1972=0,"",'Data invoice'!P1972)</f>
        <v/>
      </c>
      <c r="G1857" s="284" t="str">
        <f>IF('Data invoice'!P1972=0,"",'Data invoice'!Q1972)</f>
        <v/>
      </c>
      <c r="H1857" s="284" t="str">
        <f>IF('Data invoice'!Q1972=0,"",'Data invoice'!R1972)</f>
        <v/>
      </c>
      <c r="I1857" s="320" t="str">
        <f>IF('Data invoice'!R1972=0,"",'Data invoice'!S1972)</f>
        <v/>
      </c>
      <c r="J1857" s="367" t="str">
        <f>IF('Data invoice'!S1972=0,"",'Data invoice'!T1972)</f>
        <v/>
      </c>
    </row>
    <row r="1858" spans="1:10" ht="15" customHeight="1">
      <c r="A1858" s="284" t="str">
        <f>IF('Data invoice'!J1973=0,"",'Data invoice'!K1973)</f>
        <v/>
      </c>
      <c r="B1858" s="284" t="str">
        <f>IF('Data invoice'!K1973=0,"",'Data invoice'!L1973)</f>
        <v/>
      </c>
      <c r="C1858" s="284" t="str">
        <f>IF('Data invoice'!L1973=0,"",'Data invoice'!M1973)</f>
        <v/>
      </c>
      <c r="D1858" s="284" t="str">
        <f>IF('Data invoice'!M1973=0,"",'Data invoice'!N1973)</f>
        <v/>
      </c>
      <c r="E1858" s="284" t="str">
        <f>IF('Data invoice'!N1973=0,"",'Data invoice'!O1973)</f>
        <v/>
      </c>
      <c r="F1858" s="284" t="str">
        <f>IF('Data invoice'!O1973=0,"",'Data invoice'!P1973)</f>
        <v/>
      </c>
      <c r="G1858" s="284" t="str">
        <f>IF('Data invoice'!P1973=0,"",'Data invoice'!Q1973)</f>
        <v/>
      </c>
      <c r="H1858" s="284" t="str">
        <f>IF('Data invoice'!Q1973=0,"",'Data invoice'!R1973)</f>
        <v/>
      </c>
      <c r="I1858" s="320" t="str">
        <f>IF('Data invoice'!R1973=0,"",'Data invoice'!S1973)</f>
        <v/>
      </c>
      <c r="J1858" s="367" t="str">
        <f>IF('Data invoice'!S1973=0,"",'Data invoice'!T1973)</f>
        <v/>
      </c>
    </row>
    <row r="1859" spans="1:10" ht="15" customHeight="1">
      <c r="A1859" s="284" t="str">
        <f>IF('Data invoice'!J1974=0,"",'Data invoice'!K1974)</f>
        <v/>
      </c>
      <c r="B1859" s="284" t="str">
        <f>IF('Data invoice'!K1974=0,"",'Data invoice'!L1974)</f>
        <v/>
      </c>
      <c r="C1859" s="284" t="str">
        <f>IF('Data invoice'!L1974=0,"",'Data invoice'!M1974)</f>
        <v/>
      </c>
      <c r="D1859" s="284" t="str">
        <f>IF('Data invoice'!M1974=0,"",'Data invoice'!N1974)</f>
        <v/>
      </c>
      <c r="E1859" s="284" t="str">
        <f>IF('Data invoice'!N1974=0,"",'Data invoice'!O1974)</f>
        <v/>
      </c>
      <c r="F1859" s="284" t="str">
        <f>IF('Data invoice'!O1974=0,"",'Data invoice'!P1974)</f>
        <v/>
      </c>
      <c r="G1859" s="284" t="str">
        <f>IF('Data invoice'!P1974=0,"",'Data invoice'!Q1974)</f>
        <v/>
      </c>
      <c r="H1859" s="284" t="str">
        <f>IF('Data invoice'!Q1974=0,"",'Data invoice'!R1974)</f>
        <v/>
      </c>
      <c r="I1859" s="320" t="str">
        <f>IF('Data invoice'!R1974=0,"",'Data invoice'!S1974)</f>
        <v/>
      </c>
      <c r="J1859" s="367" t="str">
        <f>IF('Data invoice'!S1974=0,"",'Data invoice'!T1974)</f>
        <v/>
      </c>
    </row>
    <row r="1860" spans="1:10" ht="15" customHeight="1">
      <c r="A1860" s="284" t="str">
        <f>IF('Data invoice'!J1975=0,"",'Data invoice'!K1975)</f>
        <v/>
      </c>
      <c r="B1860" s="284" t="str">
        <f>IF('Data invoice'!K1975=0,"",'Data invoice'!L1975)</f>
        <v/>
      </c>
      <c r="C1860" s="284" t="str">
        <f>IF('Data invoice'!L1975=0,"",'Data invoice'!M1975)</f>
        <v/>
      </c>
      <c r="D1860" s="284" t="str">
        <f>IF('Data invoice'!M1975=0,"",'Data invoice'!N1975)</f>
        <v/>
      </c>
      <c r="E1860" s="284" t="str">
        <f>IF('Data invoice'!N1975=0,"",'Data invoice'!O1975)</f>
        <v/>
      </c>
      <c r="F1860" s="284" t="str">
        <f>IF('Data invoice'!O1975=0,"",'Data invoice'!P1975)</f>
        <v/>
      </c>
      <c r="G1860" s="284" t="str">
        <f>IF('Data invoice'!P1975=0,"",'Data invoice'!Q1975)</f>
        <v/>
      </c>
      <c r="H1860" s="284" t="str">
        <f>IF('Data invoice'!Q1975=0,"",'Data invoice'!R1975)</f>
        <v/>
      </c>
      <c r="I1860" s="320" t="str">
        <f>IF('Data invoice'!R1975=0,"",'Data invoice'!S1975)</f>
        <v/>
      </c>
      <c r="J1860" s="367" t="str">
        <f>IF('Data invoice'!S1975=0,"",'Data invoice'!T1975)</f>
        <v/>
      </c>
    </row>
    <row r="1861" spans="1:10" ht="15" customHeight="1">
      <c r="A1861" s="284" t="str">
        <f>IF('Data invoice'!J1976=0,"",'Data invoice'!K1976)</f>
        <v/>
      </c>
      <c r="B1861" s="284" t="str">
        <f>IF('Data invoice'!K1976=0,"",'Data invoice'!L1976)</f>
        <v/>
      </c>
      <c r="C1861" s="284" t="str">
        <f>IF('Data invoice'!L1976=0,"",'Data invoice'!M1976)</f>
        <v/>
      </c>
      <c r="D1861" s="284" t="str">
        <f>IF('Data invoice'!M1976=0,"",'Data invoice'!N1976)</f>
        <v/>
      </c>
      <c r="E1861" s="284" t="str">
        <f>IF('Data invoice'!N1976=0,"",'Data invoice'!O1976)</f>
        <v/>
      </c>
      <c r="F1861" s="284" t="str">
        <f>IF('Data invoice'!O1976=0,"",'Data invoice'!P1976)</f>
        <v/>
      </c>
      <c r="G1861" s="284" t="str">
        <f>IF('Data invoice'!P1976=0,"",'Data invoice'!Q1976)</f>
        <v/>
      </c>
      <c r="H1861" s="284" t="str">
        <f>IF('Data invoice'!Q1976=0,"",'Data invoice'!R1976)</f>
        <v/>
      </c>
      <c r="I1861" s="320" t="str">
        <f>IF('Data invoice'!R1976=0,"",'Data invoice'!S1976)</f>
        <v/>
      </c>
      <c r="J1861" s="367" t="str">
        <f>IF('Data invoice'!S1976=0,"",'Data invoice'!T1976)</f>
        <v/>
      </c>
    </row>
    <row r="1862" spans="1:10" ht="15" customHeight="1">
      <c r="A1862" s="284" t="str">
        <f>IF('Data invoice'!J1977=0,"",'Data invoice'!K1977)</f>
        <v/>
      </c>
      <c r="B1862" s="284" t="str">
        <f>IF('Data invoice'!K1977=0,"",'Data invoice'!L1977)</f>
        <v/>
      </c>
      <c r="C1862" s="284" t="str">
        <f>IF('Data invoice'!L1977=0,"",'Data invoice'!M1977)</f>
        <v/>
      </c>
      <c r="D1862" s="284" t="str">
        <f>IF('Data invoice'!M1977=0,"",'Data invoice'!N1977)</f>
        <v/>
      </c>
      <c r="E1862" s="284" t="str">
        <f>IF('Data invoice'!N1977=0,"",'Data invoice'!O1977)</f>
        <v/>
      </c>
      <c r="F1862" s="284" t="str">
        <f>IF('Data invoice'!O1977=0,"",'Data invoice'!P1977)</f>
        <v/>
      </c>
      <c r="G1862" s="284" t="str">
        <f>IF('Data invoice'!P1977=0,"",'Data invoice'!Q1977)</f>
        <v/>
      </c>
      <c r="H1862" s="284" t="str">
        <f>IF('Data invoice'!Q1977=0,"",'Data invoice'!R1977)</f>
        <v/>
      </c>
      <c r="I1862" s="320" t="str">
        <f>IF('Data invoice'!R1977=0,"",'Data invoice'!S1977)</f>
        <v/>
      </c>
      <c r="J1862" s="367" t="str">
        <f>IF('Data invoice'!S1977=0,"",'Data invoice'!T1977)</f>
        <v/>
      </c>
    </row>
    <row r="1863" spans="1:10" ht="15" customHeight="1">
      <c r="A1863" s="284" t="str">
        <f>IF('Data invoice'!J1978=0,"",'Data invoice'!K1978)</f>
        <v/>
      </c>
      <c r="B1863" s="284" t="str">
        <f>IF('Data invoice'!K1978=0,"",'Data invoice'!L1978)</f>
        <v/>
      </c>
      <c r="C1863" s="284" t="str">
        <f>IF('Data invoice'!L1978=0,"",'Data invoice'!M1978)</f>
        <v/>
      </c>
      <c r="D1863" s="284" t="str">
        <f>IF('Data invoice'!M1978=0,"",'Data invoice'!N1978)</f>
        <v/>
      </c>
      <c r="E1863" s="284" t="str">
        <f>IF('Data invoice'!N1978=0,"",'Data invoice'!O1978)</f>
        <v/>
      </c>
      <c r="F1863" s="284" t="str">
        <f>IF('Data invoice'!O1978=0,"",'Data invoice'!P1978)</f>
        <v/>
      </c>
      <c r="G1863" s="284" t="str">
        <f>IF('Data invoice'!P1978=0,"",'Data invoice'!Q1978)</f>
        <v/>
      </c>
      <c r="H1863" s="284" t="str">
        <f>IF('Data invoice'!Q1978=0,"",'Data invoice'!R1978)</f>
        <v/>
      </c>
      <c r="I1863" s="320" t="str">
        <f>IF('Data invoice'!R1978=0,"",'Data invoice'!S1978)</f>
        <v/>
      </c>
      <c r="J1863" s="367" t="str">
        <f>IF('Data invoice'!S1978=0,"",'Data invoice'!T1978)</f>
        <v/>
      </c>
    </row>
    <row r="1864" spans="1:10" ht="15" customHeight="1">
      <c r="A1864" s="284" t="str">
        <f>IF('Data invoice'!J1979=0,"",'Data invoice'!K1979)</f>
        <v/>
      </c>
      <c r="B1864" s="284" t="str">
        <f>IF('Data invoice'!K1979=0,"",'Data invoice'!L1979)</f>
        <v/>
      </c>
      <c r="C1864" s="284" t="str">
        <f>IF('Data invoice'!L1979=0,"",'Data invoice'!M1979)</f>
        <v/>
      </c>
      <c r="D1864" s="284" t="str">
        <f>IF('Data invoice'!M1979=0,"",'Data invoice'!N1979)</f>
        <v/>
      </c>
      <c r="E1864" s="284" t="str">
        <f>IF('Data invoice'!N1979=0,"",'Data invoice'!O1979)</f>
        <v/>
      </c>
      <c r="F1864" s="284" t="str">
        <f>IF('Data invoice'!O1979=0,"",'Data invoice'!P1979)</f>
        <v/>
      </c>
      <c r="G1864" s="284" t="str">
        <f>IF('Data invoice'!P1979=0,"",'Data invoice'!Q1979)</f>
        <v/>
      </c>
      <c r="H1864" s="284" t="str">
        <f>IF('Data invoice'!Q1979=0,"",'Data invoice'!R1979)</f>
        <v/>
      </c>
      <c r="I1864" s="320" t="str">
        <f>IF('Data invoice'!R1979=0,"",'Data invoice'!S1979)</f>
        <v/>
      </c>
      <c r="J1864" s="367" t="str">
        <f>IF('Data invoice'!S1979=0,"",'Data invoice'!T1979)</f>
        <v/>
      </c>
    </row>
    <row r="1865" spans="1:10" ht="15" customHeight="1">
      <c r="A1865" s="284" t="str">
        <f>IF('Data invoice'!J1980=0,"",'Data invoice'!K1980)</f>
        <v/>
      </c>
      <c r="B1865" s="284" t="str">
        <f>IF('Data invoice'!K1980=0,"",'Data invoice'!L1980)</f>
        <v/>
      </c>
      <c r="C1865" s="284" t="str">
        <f>IF('Data invoice'!L1980=0,"",'Data invoice'!M1980)</f>
        <v/>
      </c>
      <c r="D1865" s="284" t="str">
        <f>IF('Data invoice'!M1980=0,"",'Data invoice'!N1980)</f>
        <v/>
      </c>
      <c r="E1865" s="284" t="str">
        <f>IF('Data invoice'!N1980=0,"",'Data invoice'!O1980)</f>
        <v/>
      </c>
      <c r="F1865" s="284" t="str">
        <f>IF('Data invoice'!O1980=0,"",'Data invoice'!P1980)</f>
        <v/>
      </c>
      <c r="G1865" s="284" t="str">
        <f>IF('Data invoice'!P1980=0,"",'Data invoice'!Q1980)</f>
        <v/>
      </c>
      <c r="H1865" s="284" t="str">
        <f>IF('Data invoice'!Q1980=0,"",'Data invoice'!R1980)</f>
        <v/>
      </c>
      <c r="I1865" s="320" t="str">
        <f>IF('Data invoice'!R1980=0,"",'Data invoice'!S1980)</f>
        <v/>
      </c>
      <c r="J1865" s="367" t="str">
        <f>IF('Data invoice'!S1980=0,"",'Data invoice'!T1980)</f>
        <v/>
      </c>
    </row>
    <row r="1866" spans="1:10" ht="15" customHeight="1">
      <c r="A1866" s="284" t="str">
        <f>IF('Data invoice'!J1981=0,"",'Data invoice'!K1981)</f>
        <v/>
      </c>
      <c r="B1866" s="284" t="str">
        <f>IF('Data invoice'!K1981=0,"",'Data invoice'!L1981)</f>
        <v/>
      </c>
      <c r="C1866" s="284" t="str">
        <f>IF('Data invoice'!L1981=0,"",'Data invoice'!M1981)</f>
        <v/>
      </c>
      <c r="D1866" s="284" t="str">
        <f>IF('Data invoice'!M1981=0,"",'Data invoice'!N1981)</f>
        <v/>
      </c>
      <c r="E1866" s="284" t="str">
        <f>IF('Data invoice'!N1981=0,"",'Data invoice'!O1981)</f>
        <v/>
      </c>
      <c r="F1866" s="284" t="str">
        <f>IF('Data invoice'!O1981=0,"",'Data invoice'!P1981)</f>
        <v/>
      </c>
      <c r="G1866" s="284" t="str">
        <f>IF('Data invoice'!P1981=0,"",'Data invoice'!Q1981)</f>
        <v/>
      </c>
      <c r="H1866" s="284" t="str">
        <f>IF('Data invoice'!Q1981=0,"",'Data invoice'!R1981)</f>
        <v/>
      </c>
      <c r="I1866" s="320" t="str">
        <f>IF('Data invoice'!R1981=0,"",'Data invoice'!S1981)</f>
        <v/>
      </c>
      <c r="J1866" s="367" t="str">
        <f>IF('Data invoice'!S1981=0,"",'Data invoice'!T1981)</f>
        <v/>
      </c>
    </row>
    <row r="1867" spans="1:10" ht="15" customHeight="1">
      <c r="A1867" s="284" t="str">
        <f>IF('Data invoice'!J1982=0,"",'Data invoice'!K1982)</f>
        <v/>
      </c>
      <c r="B1867" s="284" t="str">
        <f>IF('Data invoice'!K1982=0,"",'Data invoice'!L1982)</f>
        <v/>
      </c>
      <c r="C1867" s="284" t="str">
        <f>IF('Data invoice'!L1982=0,"",'Data invoice'!M1982)</f>
        <v/>
      </c>
      <c r="D1867" s="284" t="str">
        <f>IF('Data invoice'!M1982=0,"",'Data invoice'!N1982)</f>
        <v/>
      </c>
      <c r="E1867" s="284" t="str">
        <f>IF('Data invoice'!N1982=0,"",'Data invoice'!O1982)</f>
        <v/>
      </c>
      <c r="F1867" s="284" t="str">
        <f>IF('Data invoice'!O1982=0,"",'Data invoice'!P1982)</f>
        <v/>
      </c>
      <c r="G1867" s="284" t="str">
        <f>IF('Data invoice'!P1982=0,"",'Data invoice'!Q1982)</f>
        <v/>
      </c>
      <c r="H1867" s="284" t="str">
        <f>IF('Data invoice'!Q1982=0,"",'Data invoice'!R1982)</f>
        <v/>
      </c>
      <c r="I1867" s="320" t="str">
        <f>IF('Data invoice'!R1982=0,"",'Data invoice'!S1982)</f>
        <v/>
      </c>
      <c r="J1867" s="367" t="str">
        <f>IF('Data invoice'!S1982=0,"",'Data invoice'!T1982)</f>
        <v/>
      </c>
    </row>
    <row r="1868" spans="1:10" ht="15" customHeight="1">
      <c r="A1868" s="284" t="str">
        <f>IF('Data invoice'!J1983=0,"",'Data invoice'!K1983)</f>
        <v/>
      </c>
      <c r="B1868" s="284" t="str">
        <f>IF('Data invoice'!K1983=0,"",'Data invoice'!L1983)</f>
        <v/>
      </c>
      <c r="C1868" s="284" t="str">
        <f>IF('Data invoice'!L1983=0,"",'Data invoice'!M1983)</f>
        <v/>
      </c>
      <c r="D1868" s="284" t="str">
        <f>IF('Data invoice'!M1983=0,"",'Data invoice'!N1983)</f>
        <v/>
      </c>
      <c r="E1868" s="284" t="str">
        <f>IF('Data invoice'!N1983=0,"",'Data invoice'!O1983)</f>
        <v/>
      </c>
      <c r="F1868" s="284" t="str">
        <f>IF('Data invoice'!O1983=0,"",'Data invoice'!P1983)</f>
        <v/>
      </c>
      <c r="G1868" s="284" t="str">
        <f>IF('Data invoice'!P1983=0,"",'Data invoice'!Q1983)</f>
        <v/>
      </c>
      <c r="H1868" s="284" t="str">
        <f>IF('Data invoice'!Q1983=0,"",'Data invoice'!R1983)</f>
        <v/>
      </c>
      <c r="I1868" s="320" t="str">
        <f>IF('Data invoice'!R1983=0,"",'Data invoice'!S1983)</f>
        <v/>
      </c>
      <c r="J1868" s="367" t="str">
        <f>IF('Data invoice'!S1983=0,"",'Data invoice'!T1983)</f>
        <v/>
      </c>
    </row>
    <row r="1869" spans="1:10" ht="15" customHeight="1">
      <c r="A1869" s="284" t="str">
        <f>IF('Data invoice'!J1984=0,"",'Data invoice'!K1984)</f>
        <v/>
      </c>
      <c r="B1869" s="284" t="str">
        <f>IF('Data invoice'!K1984=0,"",'Data invoice'!L1984)</f>
        <v/>
      </c>
      <c r="C1869" s="284" t="str">
        <f>IF('Data invoice'!L1984=0,"",'Data invoice'!M1984)</f>
        <v/>
      </c>
      <c r="D1869" s="284" t="str">
        <f>IF('Data invoice'!M1984=0,"",'Data invoice'!N1984)</f>
        <v/>
      </c>
      <c r="E1869" s="284" t="str">
        <f>IF('Data invoice'!N1984=0,"",'Data invoice'!O1984)</f>
        <v/>
      </c>
      <c r="F1869" s="284" t="str">
        <f>IF('Data invoice'!O1984=0,"",'Data invoice'!P1984)</f>
        <v/>
      </c>
      <c r="G1869" s="284" t="str">
        <f>IF('Data invoice'!P1984=0,"",'Data invoice'!Q1984)</f>
        <v/>
      </c>
      <c r="H1869" s="284" t="str">
        <f>IF('Data invoice'!Q1984=0,"",'Data invoice'!R1984)</f>
        <v/>
      </c>
      <c r="I1869" s="320" t="str">
        <f>IF('Data invoice'!R1984=0,"",'Data invoice'!S1984)</f>
        <v/>
      </c>
      <c r="J1869" s="367" t="str">
        <f>IF('Data invoice'!S1984=0,"",'Data invoice'!T1984)</f>
        <v/>
      </c>
    </row>
    <row r="1870" spans="1:10" ht="15" customHeight="1">
      <c r="A1870" s="284" t="str">
        <f>IF('Data invoice'!J1985=0,"",'Data invoice'!K1985)</f>
        <v/>
      </c>
      <c r="B1870" s="284" t="str">
        <f>IF('Data invoice'!K1985=0,"",'Data invoice'!L1985)</f>
        <v/>
      </c>
      <c r="C1870" s="284" t="str">
        <f>IF('Data invoice'!L1985=0,"",'Data invoice'!M1985)</f>
        <v/>
      </c>
      <c r="D1870" s="284" t="str">
        <f>IF('Data invoice'!M1985=0,"",'Data invoice'!N1985)</f>
        <v/>
      </c>
      <c r="E1870" s="284" t="str">
        <f>IF('Data invoice'!N1985=0,"",'Data invoice'!O1985)</f>
        <v/>
      </c>
      <c r="F1870" s="284" t="str">
        <f>IF('Data invoice'!O1985=0,"",'Data invoice'!P1985)</f>
        <v/>
      </c>
      <c r="G1870" s="284" t="str">
        <f>IF('Data invoice'!P1985=0,"",'Data invoice'!Q1985)</f>
        <v/>
      </c>
      <c r="H1870" s="284" t="str">
        <f>IF('Data invoice'!Q1985=0,"",'Data invoice'!R1985)</f>
        <v/>
      </c>
      <c r="I1870" s="320" t="str">
        <f>IF('Data invoice'!R1985=0,"",'Data invoice'!S1985)</f>
        <v/>
      </c>
      <c r="J1870" s="367" t="str">
        <f>IF('Data invoice'!S1985=0,"",'Data invoice'!T1985)</f>
        <v/>
      </c>
    </row>
    <row r="1871" spans="1:10" ht="15" customHeight="1">
      <c r="A1871" s="284" t="str">
        <f>IF('Data invoice'!J1986=0,"",'Data invoice'!K1986)</f>
        <v/>
      </c>
      <c r="B1871" s="284" t="str">
        <f>IF('Data invoice'!K1986=0,"",'Data invoice'!L1986)</f>
        <v/>
      </c>
      <c r="C1871" s="284" t="str">
        <f>IF('Data invoice'!L1986=0,"",'Data invoice'!M1986)</f>
        <v/>
      </c>
      <c r="D1871" s="284" t="str">
        <f>IF('Data invoice'!M1986=0,"",'Data invoice'!N1986)</f>
        <v/>
      </c>
      <c r="E1871" s="284" t="str">
        <f>IF('Data invoice'!N1986=0,"",'Data invoice'!O1986)</f>
        <v/>
      </c>
      <c r="F1871" s="284" t="str">
        <f>IF('Data invoice'!O1986=0,"",'Data invoice'!P1986)</f>
        <v/>
      </c>
      <c r="G1871" s="284" t="str">
        <f>IF('Data invoice'!P1986=0,"",'Data invoice'!Q1986)</f>
        <v/>
      </c>
      <c r="H1871" s="284" t="str">
        <f>IF('Data invoice'!Q1986=0,"",'Data invoice'!R1986)</f>
        <v/>
      </c>
      <c r="I1871" s="320" t="str">
        <f>IF('Data invoice'!R1986=0,"",'Data invoice'!S1986)</f>
        <v/>
      </c>
      <c r="J1871" s="367" t="str">
        <f>IF('Data invoice'!S1986=0,"",'Data invoice'!T1986)</f>
        <v/>
      </c>
    </row>
    <row r="1872" spans="1:10" ht="15" customHeight="1">
      <c r="A1872" s="284" t="str">
        <f>IF('Data invoice'!J1987=0,"",'Data invoice'!K1987)</f>
        <v/>
      </c>
      <c r="B1872" s="284" t="str">
        <f>IF('Data invoice'!K1987=0,"",'Data invoice'!L1987)</f>
        <v/>
      </c>
      <c r="C1872" s="284" t="str">
        <f>IF('Data invoice'!L1987=0,"",'Data invoice'!M1987)</f>
        <v/>
      </c>
      <c r="D1872" s="284" t="str">
        <f>IF('Data invoice'!M1987=0,"",'Data invoice'!N1987)</f>
        <v/>
      </c>
      <c r="E1872" s="284" t="str">
        <f>IF('Data invoice'!N1987=0,"",'Data invoice'!O1987)</f>
        <v/>
      </c>
      <c r="F1872" s="284" t="str">
        <f>IF('Data invoice'!O1987=0,"",'Data invoice'!P1987)</f>
        <v/>
      </c>
      <c r="G1872" s="284" t="str">
        <f>IF('Data invoice'!P1987=0,"",'Data invoice'!Q1987)</f>
        <v/>
      </c>
      <c r="H1872" s="284" t="str">
        <f>IF('Data invoice'!Q1987=0,"",'Data invoice'!R1987)</f>
        <v/>
      </c>
      <c r="I1872" s="320" t="str">
        <f>IF('Data invoice'!R1987=0,"",'Data invoice'!S1987)</f>
        <v/>
      </c>
      <c r="J1872" s="367" t="str">
        <f>IF('Data invoice'!S1987=0,"",'Data invoice'!T1987)</f>
        <v/>
      </c>
    </row>
    <row r="1873" spans="1:10" ht="15" customHeight="1">
      <c r="A1873" s="284" t="str">
        <f>IF('Data invoice'!J1988=0,"",'Data invoice'!K1988)</f>
        <v/>
      </c>
      <c r="B1873" s="284" t="str">
        <f>IF('Data invoice'!K1988=0,"",'Data invoice'!L1988)</f>
        <v/>
      </c>
      <c r="C1873" s="284" t="str">
        <f>IF('Data invoice'!L1988=0,"",'Data invoice'!M1988)</f>
        <v/>
      </c>
      <c r="D1873" s="284" t="str">
        <f>IF('Data invoice'!M1988=0,"",'Data invoice'!N1988)</f>
        <v/>
      </c>
      <c r="E1873" s="284" t="str">
        <f>IF('Data invoice'!N1988=0,"",'Data invoice'!O1988)</f>
        <v/>
      </c>
      <c r="F1873" s="284" t="str">
        <f>IF('Data invoice'!O1988=0,"",'Data invoice'!P1988)</f>
        <v/>
      </c>
      <c r="G1873" s="284" t="str">
        <f>IF('Data invoice'!P1988=0,"",'Data invoice'!Q1988)</f>
        <v/>
      </c>
      <c r="H1873" s="284" t="str">
        <f>IF('Data invoice'!Q1988=0,"",'Data invoice'!R1988)</f>
        <v/>
      </c>
      <c r="I1873" s="320" t="str">
        <f>IF('Data invoice'!R1988=0,"",'Data invoice'!S1988)</f>
        <v/>
      </c>
      <c r="J1873" s="367" t="str">
        <f>IF('Data invoice'!S1988=0,"",'Data invoice'!T1988)</f>
        <v/>
      </c>
    </row>
    <row r="1874" spans="1:10" ht="15" customHeight="1">
      <c r="A1874" s="284" t="str">
        <f>IF('Data invoice'!J1989=0,"",'Data invoice'!K1989)</f>
        <v/>
      </c>
      <c r="B1874" s="284" t="str">
        <f>IF('Data invoice'!K1989=0,"",'Data invoice'!L1989)</f>
        <v/>
      </c>
      <c r="C1874" s="284" t="str">
        <f>IF('Data invoice'!L1989=0,"",'Data invoice'!M1989)</f>
        <v/>
      </c>
      <c r="D1874" s="284" t="str">
        <f>IF('Data invoice'!M1989=0,"",'Data invoice'!N1989)</f>
        <v/>
      </c>
      <c r="E1874" s="284" t="str">
        <f>IF('Data invoice'!N1989=0,"",'Data invoice'!O1989)</f>
        <v/>
      </c>
      <c r="F1874" s="284" t="str">
        <f>IF('Data invoice'!O1989=0,"",'Data invoice'!P1989)</f>
        <v/>
      </c>
      <c r="G1874" s="284" t="str">
        <f>IF('Data invoice'!P1989=0,"",'Data invoice'!Q1989)</f>
        <v/>
      </c>
      <c r="H1874" s="284" t="str">
        <f>IF('Data invoice'!Q1989=0,"",'Data invoice'!R1989)</f>
        <v/>
      </c>
      <c r="I1874" s="320" t="str">
        <f>IF('Data invoice'!R1989=0,"",'Data invoice'!S1989)</f>
        <v/>
      </c>
      <c r="J1874" s="367" t="str">
        <f>IF('Data invoice'!S1989=0,"",'Data invoice'!T1989)</f>
        <v/>
      </c>
    </row>
    <row r="1875" spans="1:10" ht="15" customHeight="1">
      <c r="A1875" s="284" t="str">
        <f>IF('Data invoice'!J1990=0,"",'Data invoice'!K1990)</f>
        <v/>
      </c>
      <c r="B1875" s="284" t="str">
        <f>IF('Data invoice'!K1990=0,"",'Data invoice'!L1990)</f>
        <v/>
      </c>
      <c r="C1875" s="284" t="str">
        <f>IF('Data invoice'!L1990=0,"",'Data invoice'!M1990)</f>
        <v/>
      </c>
      <c r="D1875" s="284" t="str">
        <f>IF('Data invoice'!M1990=0,"",'Data invoice'!N1990)</f>
        <v/>
      </c>
      <c r="E1875" s="284" t="str">
        <f>IF('Data invoice'!N1990=0,"",'Data invoice'!O1990)</f>
        <v/>
      </c>
      <c r="F1875" s="284" t="str">
        <f>IF('Data invoice'!O1990=0,"",'Data invoice'!P1990)</f>
        <v/>
      </c>
      <c r="G1875" s="284" t="str">
        <f>IF('Data invoice'!P1990=0,"",'Data invoice'!Q1990)</f>
        <v/>
      </c>
      <c r="H1875" s="284" t="str">
        <f>IF('Data invoice'!Q1990=0,"",'Data invoice'!R1990)</f>
        <v/>
      </c>
      <c r="I1875" s="320" t="str">
        <f>IF('Data invoice'!R1990=0,"",'Data invoice'!S1990)</f>
        <v/>
      </c>
      <c r="J1875" s="367" t="str">
        <f>IF('Data invoice'!S1990=0,"",'Data invoice'!T1990)</f>
        <v/>
      </c>
    </row>
    <row r="1876" spans="1:10" ht="15" customHeight="1">
      <c r="A1876" s="284" t="str">
        <f>IF('Data invoice'!J1991=0,"",'Data invoice'!K1991)</f>
        <v/>
      </c>
      <c r="B1876" s="284" t="str">
        <f>IF('Data invoice'!K1991=0,"",'Data invoice'!L1991)</f>
        <v/>
      </c>
      <c r="C1876" s="284" t="str">
        <f>IF('Data invoice'!L1991=0,"",'Data invoice'!M1991)</f>
        <v/>
      </c>
      <c r="D1876" s="284" t="str">
        <f>IF('Data invoice'!M1991=0,"",'Data invoice'!N1991)</f>
        <v/>
      </c>
      <c r="E1876" s="284" t="str">
        <f>IF('Data invoice'!N1991=0,"",'Data invoice'!O1991)</f>
        <v/>
      </c>
      <c r="F1876" s="284" t="str">
        <f>IF('Data invoice'!O1991=0,"",'Data invoice'!P1991)</f>
        <v/>
      </c>
      <c r="G1876" s="284" t="str">
        <f>IF('Data invoice'!P1991=0,"",'Data invoice'!Q1991)</f>
        <v/>
      </c>
      <c r="H1876" s="284" t="str">
        <f>IF('Data invoice'!Q1991=0,"",'Data invoice'!R1991)</f>
        <v/>
      </c>
      <c r="I1876" s="320" t="str">
        <f>IF('Data invoice'!R1991=0,"",'Data invoice'!S1991)</f>
        <v/>
      </c>
      <c r="J1876" s="367" t="str">
        <f>IF('Data invoice'!S1991=0,"",'Data invoice'!T1991)</f>
        <v/>
      </c>
    </row>
    <row r="1877" spans="1:10" ht="15" customHeight="1">
      <c r="A1877" s="284" t="str">
        <f>IF('Data invoice'!J1992=0,"",'Data invoice'!K1992)</f>
        <v/>
      </c>
      <c r="B1877" s="284" t="str">
        <f>IF('Data invoice'!K1992=0,"",'Data invoice'!L1992)</f>
        <v/>
      </c>
      <c r="C1877" s="284" t="str">
        <f>IF('Data invoice'!L1992=0,"",'Data invoice'!M1992)</f>
        <v/>
      </c>
      <c r="D1877" s="284" t="str">
        <f>IF('Data invoice'!M1992=0,"",'Data invoice'!N1992)</f>
        <v/>
      </c>
      <c r="E1877" s="284" t="str">
        <f>IF('Data invoice'!N1992=0,"",'Data invoice'!O1992)</f>
        <v/>
      </c>
      <c r="F1877" s="284" t="str">
        <f>IF('Data invoice'!O1992=0,"",'Data invoice'!P1992)</f>
        <v/>
      </c>
      <c r="G1877" s="284" t="str">
        <f>IF('Data invoice'!P1992=0,"",'Data invoice'!Q1992)</f>
        <v/>
      </c>
      <c r="H1877" s="284" t="str">
        <f>IF('Data invoice'!Q1992=0,"",'Data invoice'!R1992)</f>
        <v/>
      </c>
      <c r="I1877" s="320" t="str">
        <f>IF('Data invoice'!R1992=0,"",'Data invoice'!S1992)</f>
        <v/>
      </c>
      <c r="J1877" s="367" t="str">
        <f>IF('Data invoice'!S1992=0,"",'Data invoice'!T1992)</f>
        <v/>
      </c>
    </row>
    <row r="1878" spans="1:10" ht="15" customHeight="1">
      <c r="A1878" s="284" t="str">
        <f>IF('Data invoice'!J1993=0,"",'Data invoice'!K1993)</f>
        <v/>
      </c>
      <c r="B1878" s="284" t="str">
        <f>IF('Data invoice'!K1993=0,"",'Data invoice'!L1993)</f>
        <v/>
      </c>
      <c r="C1878" s="284" t="str">
        <f>IF('Data invoice'!L1993=0,"",'Data invoice'!M1993)</f>
        <v/>
      </c>
      <c r="D1878" s="284" t="str">
        <f>IF('Data invoice'!M1993=0,"",'Data invoice'!N1993)</f>
        <v/>
      </c>
      <c r="E1878" s="284" t="str">
        <f>IF('Data invoice'!N1993=0,"",'Data invoice'!O1993)</f>
        <v/>
      </c>
      <c r="F1878" s="284" t="str">
        <f>IF('Data invoice'!O1993=0,"",'Data invoice'!P1993)</f>
        <v/>
      </c>
      <c r="G1878" s="284" t="str">
        <f>IF('Data invoice'!P1993=0,"",'Data invoice'!Q1993)</f>
        <v/>
      </c>
      <c r="H1878" s="284" t="str">
        <f>IF('Data invoice'!Q1993=0,"",'Data invoice'!R1993)</f>
        <v/>
      </c>
      <c r="I1878" s="320" t="str">
        <f>IF('Data invoice'!R1993=0,"",'Data invoice'!S1993)</f>
        <v/>
      </c>
      <c r="J1878" s="367" t="str">
        <f>IF('Data invoice'!S1993=0,"",'Data invoice'!T1993)</f>
        <v/>
      </c>
    </row>
    <row r="1879" spans="1:10" ht="15" customHeight="1">
      <c r="A1879" s="284" t="str">
        <f>IF('Data invoice'!J1994=0,"",'Data invoice'!K1994)</f>
        <v/>
      </c>
      <c r="B1879" s="284" t="str">
        <f>IF('Data invoice'!K1994=0,"",'Data invoice'!L1994)</f>
        <v/>
      </c>
      <c r="C1879" s="284" t="str">
        <f>IF('Data invoice'!L1994=0,"",'Data invoice'!M1994)</f>
        <v/>
      </c>
      <c r="D1879" s="284" t="str">
        <f>IF('Data invoice'!M1994=0,"",'Data invoice'!N1994)</f>
        <v/>
      </c>
      <c r="E1879" s="284" t="str">
        <f>IF('Data invoice'!N1994=0,"",'Data invoice'!O1994)</f>
        <v/>
      </c>
      <c r="F1879" s="284" t="str">
        <f>IF('Data invoice'!O1994=0,"",'Data invoice'!P1994)</f>
        <v/>
      </c>
      <c r="G1879" s="284" t="str">
        <f>IF('Data invoice'!P1994=0,"",'Data invoice'!Q1994)</f>
        <v/>
      </c>
      <c r="H1879" s="284" t="str">
        <f>IF('Data invoice'!Q1994=0,"",'Data invoice'!R1994)</f>
        <v/>
      </c>
      <c r="I1879" s="320" t="str">
        <f>IF('Data invoice'!R1994=0,"",'Data invoice'!S1994)</f>
        <v/>
      </c>
      <c r="J1879" s="367" t="str">
        <f>IF('Data invoice'!S1994=0,"",'Data invoice'!T1994)</f>
        <v/>
      </c>
    </row>
    <row r="1880" spans="1:10" ht="15" customHeight="1">
      <c r="A1880" s="284" t="str">
        <f>IF('Data invoice'!J1995=0,"",'Data invoice'!K1995)</f>
        <v/>
      </c>
      <c r="B1880" s="284" t="str">
        <f>IF('Data invoice'!K1995=0,"",'Data invoice'!L1995)</f>
        <v/>
      </c>
      <c r="C1880" s="284" t="str">
        <f>IF('Data invoice'!L1995=0,"",'Data invoice'!M1995)</f>
        <v/>
      </c>
      <c r="D1880" s="284" t="str">
        <f>IF('Data invoice'!M1995=0,"",'Data invoice'!N1995)</f>
        <v/>
      </c>
      <c r="E1880" s="284" t="str">
        <f>IF('Data invoice'!N1995=0,"",'Data invoice'!O1995)</f>
        <v/>
      </c>
      <c r="F1880" s="284" t="str">
        <f>IF('Data invoice'!O1995=0,"",'Data invoice'!P1995)</f>
        <v/>
      </c>
      <c r="G1880" s="284" t="str">
        <f>IF('Data invoice'!P1995=0,"",'Data invoice'!Q1995)</f>
        <v/>
      </c>
      <c r="H1880" s="284" t="str">
        <f>IF('Data invoice'!Q1995=0,"",'Data invoice'!R1995)</f>
        <v/>
      </c>
      <c r="I1880" s="320" t="str">
        <f>IF('Data invoice'!R1995=0,"",'Data invoice'!S1995)</f>
        <v/>
      </c>
      <c r="J1880" s="367" t="str">
        <f>IF('Data invoice'!S1995=0,"",'Data invoice'!T1995)</f>
        <v/>
      </c>
    </row>
    <row r="1881" spans="1:10" ht="15" customHeight="1">
      <c r="A1881" s="284" t="str">
        <f>IF('Data invoice'!J1996=0,"",'Data invoice'!K1996)</f>
        <v/>
      </c>
      <c r="B1881" s="284" t="str">
        <f>IF('Data invoice'!K1996=0,"",'Data invoice'!L1996)</f>
        <v/>
      </c>
      <c r="C1881" s="284" t="str">
        <f>IF('Data invoice'!L1996=0,"",'Data invoice'!M1996)</f>
        <v/>
      </c>
      <c r="D1881" s="284" t="str">
        <f>IF('Data invoice'!M1996=0,"",'Data invoice'!N1996)</f>
        <v/>
      </c>
      <c r="E1881" s="284" t="str">
        <f>IF('Data invoice'!N1996=0,"",'Data invoice'!O1996)</f>
        <v/>
      </c>
      <c r="F1881" s="284" t="str">
        <f>IF('Data invoice'!O1996=0,"",'Data invoice'!P1996)</f>
        <v/>
      </c>
      <c r="G1881" s="284" t="str">
        <f>IF('Data invoice'!P1996=0,"",'Data invoice'!Q1996)</f>
        <v/>
      </c>
      <c r="H1881" s="284" t="str">
        <f>IF('Data invoice'!Q1996=0,"",'Data invoice'!R1996)</f>
        <v/>
      </c>
      <c r="I1881" s="320" t="str">
        <f>IF('Data invoice'!R1996=0,"",'Data invoice'!S1996)</f>
        <v/>
      </c>
      <c r="J1881" s="367" t="str">
        <f>IF('Data invoice'!S1996=0,"",'Data invoice'!T1996)</f>
        <v/>
      </c>
    </row>
    <row r="1882" spans="1:10" ht="15" customHeight="1">
      <c r="A1882" s="284" t="str">
        <f>IF('Data invoice'!J1997=0,"",'Data invoice'!K1997)</f>
        <v/>
      </c>
      <c r="B1882" s="284" t="str">
        <f>IF('Data invoice'!K1997=0,"",'Data invoice'!L1997)</f>
        <v/>
      </c>
      <c r="C1882" s="284" t="str">
        <f>IF('Data invoice'!L1997=0,"",'Data invoice'!M1997)</f>
        <v/>
      </c>
      <c r="D1882" s="284" t="str">
        <f>IF('Data invoice'!M1997=0,"",'Data invoice'!N1997)</f>
        <v/>
      </c>
      <c r="E1882" s="284" t="str">
        <f>IF('Data invoice'!N1997=0,"",'Data invoice'!O1997)</f>
        <v/>
      </c>
      <c r="F1882" s="284" t="str">
        <f>IF('Data invoice'!O1997=0,"",'Data invoice'!P1997)</f>
        <v/>
      </c>
      <c r="G1882" s="284" t="str">
        <f>IF('Data invoice'!P1997=0,"",'Data invoice'!Q1997)</f>
        <v/>
      </c>
      <c r="H1882" s="284" t="str">
        <f>IF('Data invoice'!Q1997=0,"",'Data invoice'!R1997)</f>
        <v/>
      </c>
      <c r="I1882" s="320" t="str">
        <f>IF('Data invoice'!R1997=0,"",'Data invoice'!S1997)</f>
        <v/>
      </c>
      <c r="J1882" s="367" t="str">
        <f>IF('Data invoice'!S1997=0,"",'Data invoice'!T1997)</f>
        <v/>
      </c>
    </row>
    <row r="1883" spans="1:10" ht="15" customHeight="1">
      <c r="A1883" s="284" t="str">
        <f>IF('Data invoice'!J1998=0,"",'Data invoice'!K1998)</f>
        <v/>
      </c>
      <c r="B1883" s="284" t="str">
        <f>IF('Data invoice'!K1998=0,"",'Data invoice'!L1998)</f>
        <v/>
      </c>
      <c r="C1883" s="284" t="str">
        <f>IF('Data invoice'!L1998=0,"",'Data invoice'!M1998)</f>
        <v/>
      </c>
      <c r="D1883" s="284" t="str">
        <f>IF('Data invoice'!M1998=0,"",'Data invoice'!N1998)</f>
        <v/>
      </c>
      <c r="E1883" s="284" t="str">
        <f>IF('Data invoice'!N1998=0,"",'Data invoice'!O1998)</f>
        <v/>
      </c>
      <c r="F1883" s="284" t="str">
        <f>IF('Data invoice'!O1998=0,"",'Data invoice'!P1998)</f>
        <v/>
      </c>
      <c r="G1883" s="284" t="str">
        <f>IF('Data invoice'!P1998=0,"",'Data invoice'!Q1998)</f>
        <v/>
      </c>
      <c r="H1883" s="284" t="str">
        <f>IF('Data invoice'!Q1998=0,"",'Data invoice'!R1998)</f>
        <v/>
      </c>
      <c r="I1883" s="320" t="str">
        <f>IF('Data invoice'!R1998=0,"",'Data invoice'!S1998)</f>
        <v/>
      </c>
      <c r="J1883" s="367" t="str">
        <f>IF('Data invoice'!S1998=0,"",'Data invoice'!T1998)</f>
        <v/>
      </c>
    </row>
    <row r="1884" spans="1:10" ht="15" customHeight="1">
      <c r="A1884" s="284" t="str">
        <f>IF('Data invoice'!J1999=0,"",'Data invoice'!K1999)</f>
        <v/>
      </c>
      <c r="B1884" s="284" t="str">
        <f>IF('Data invoice'!K1999=0,"",'Data invoice'!L1999)</f>
        <v/>
      </c>
      <c r="C1884" s="284" t="str">
        <f>IF('Data invoice'!L1999=0,"",'Data invoice'!M1999)</f>
        <v/>
      </c>
      <c r="D1884" s="284" t="str">
        <f>IF('Data invoice'!M1999=0,"",'Data invoice'!N1999)</f>
        <v/>
      </c>
      <c r="E1884" s="284" t="str">
        <f>IF('Data invoice'!N1999=0,"",'Data invoice'!O1999)</f>
        <v/>
      </c>
      <c r="F1884" s="284" t="str">
        <f>IF('Data invoice'!O1999=0,"",'Data invoice'!P1999)</f>
        <v/>
      </c>
      <c r="G1884" s="284" t="str">
        <f>IF('Data invoice'!P1999=0,"",'Data invoice'!Q1999)</f>
        <v/>
      </c>
      <c r="H1884" s="284" t="str">
        <f>IF('Data invoice'!Q1999=0,"",'Data invoice'!R1999)</f>
        <v/>
      </c>
      <c r="I1884" s="320" t="str">
        <f>IF('Data invoice'!R1999=0,"",'Data invoice'!S1999)</f>
        <v/>
      </c>
      <c r="J1884" s="367" t="str">
        <f>IF('Data invoice'!S1999=0,"",'Data invoice'!T1999)</f>
        <v/>
      </c>
    </row>
    <row r="1885" spans="1:10" ht="15" customHeight="1">
      <c r="A1885" s="284" t="str">
        <f>IF('Data invoice'!J2000=0,"",'Data invoice'!K2000)</f>
        <v/>
      </c>
      <c r="B1885" s="284" t="str">
        <f>IF('Data invoice'!K2000=0,"",'Data invoice'!L2000)</f>
        <v/>
      </c>
      <c r="C1885" s="284" t="str">
        <f>IF('Data invoice'!L2000=0,"",'Data invoice'!M2000)</f>
        <v/>
      </c>
      <c r="D1885" s="284" t="str">
        <f>IF('Data invoice'!M2000=0,"",'Data invoice'!N2000)</f>
        <v/>
      </c>
      <c r="E1885" s="284" t="str">
        <f>IF('Data invoice'!N2000=0,"",'Data invoice'!O2000)</f>
        <v/>
      </c>
      <c r="F1885" s="284" t="str">
        <f>IF('Data invoice'!O2000=0,"",'Data invoice'!P2000)</f>
        <v/>
      </c>
      <c r="G1885" s="284" t="str">
        <f>IF('Data invoice'!P2000=0,"",'Data invoice'!Q2000)</f>
        <v/>
      </c>
      <c r="H1885" s="284" t="str">
        <f>IF('Data invoice'!Q2000=0,"",'Data invoice'!R2000)</f>
        <v/>
      </c>
      <c r="I1885" s="320" t="str">
        <f>IF('Data invoice'!R2000=0,"",'Data invoice'!S2000)</f>
        <v/>
      </c>
      <c r="J1885" s="367" t="str">
        <f>IF('Data invoice'!S2000=0,"",'Data invoice'!T2000)</f>
        <v/>
      </c>
    </row>
    <row r="1886" spans="1:10" ht="15" customHeight="1">
      <c r="A1886" s="284" t="str">
        <f>IF('Data invoice'!J2001=0,"",'Data invoice'!K2001)</f>
        <v/>
      </c>
      <c r="B1886" s="284" t="str">
        <f>IF('Data invoice'!K2001=0,"",'Data invoice'!L2001)</f>
        <v/>
      </c>
      <c r="C1886" s="284" t="str">
        <f>IF('Data invoice'!L2001=0,"",'Data invoice'!M2001)</f>
        <v/>
      </c>
      <c r="D1886" s="284" t="str">
        <f>IF('Data invoice'!M2001=0,"",'Data invoice'!N2001)</f>
        <v/>
      </c>
      <c r="E1886" s="284" t="str">
        <f>IF('Data invoice'!N2001=0,"",'Data invoice'!O2001)</f>
        <v/>
      </c>
      <c r="F1886" s="284" t="str">
        <f>IF('Data invoice'!O2001=0,"",'Data invoice'!P2001)</f>
        <v/>
      </c>
      <c r="G1886" s="284" t="str">
        <f>IF('Data invoice'!P2001=0,"",'Data invoice'!Q2001)</f>
        <v/>
      </c>
      <c r="H1886" s="284" t="str">
        <f>IF('Data invoice'!Q2001=0,"",'Data invoice'!R2001)</f>
        <v/>
      </c>
      <c r="I1886" s="320" t="str">
        <f>IF('Data invoice'!R2001=0,"",'Data invoice'!S2001)</f>
        <v/>
      </c>
      <c r="J1886" s="367" t="str">
        <f>IF('Data invoice'!S2001=0,"",'Data invoice'!T2001)</f>
        <v/>
      </c>
    </row>
    <row r="1887" spans="1:10" ht="15" customHeight="1">
      <c r="A1887" s="284" t="str">
        <f>IF('Data invoice'!J2002=0,"",'Data invoice'!K2002)</f>
        <v/>
      </c>
      <c r="B1887" s="284" t="str">
        <f>IF('Data invoice'!K2002=0,"",'Data invoice'!L2002)</f>
        <v/>
      </c>
      <c r="C1887" s="284" t="str">
        <f>IF('Data invoice'!L2002=0,"",'Data invoice'!M2002)</f>
        <v/>
      </c>
      <c r="D1887" s="284" t="str">
        <f>IF('Data invoice'!M2002=0,"",'Data invoice'!N2002)</f>
        <v/>
      </c>
      <c r="E1887" s="284" t="str">
        <f>IF('Data invoice'!N2002=0,"",'Data invoice'!O2002)</f>
        <v/>
      </c>
      <c r="F1887" s="284" t="str">
        <f>IF('Data invoice'!O2002=0,"",'Data invoice'!P2002)</f>
        <v/>
      </c>
      <c r="G1887" s="284" t="str">
        <f>IF('Data invoice'!P2002=0,"",'Data invoice'!Q2002)</f>
        <v/>
      </c>
      <c r="H1887" s="284" t="str">
        <f>IF('Data invoice'!Q2002=0,"",'Data invoice'!R2002)</f>
        <v/>
      </c>
      <c r="I1887" s="320" t="str">
        <f>IF('Data invoice'!R2002=0,"",'Data invoice'!S2002)</f>
        <v/>
      </c>
      <c r="J1887" s="367" t="str">
        <f>IF('Data invoice'!S2002=0,"",'Data invoice'!T2002)</f>
        <v/>
      </c>
    </row>
    <row r="1888" spans="1:10" ht="15" customHeight="1">
      <c r="A1888" s="284" t="str">
        <f>IF('Data invoice'!J2003=0,"",'Data invoice'!K2003)</f>
        <v/>
      </c>
      <c r="B1888" s="284" t="str">
        <f>IF('Data invoice'!K2003=0,"",'Data invoice'!L2003)</f>
        <v/>
      </c>
      <c r="C1888" s="284" t="str">
        <f>IF('Data invoice'!L2003=0,"",'Data invoice'!M2003)</f>
        <v/>
      </c>
      <c r="D1888" s="284" t="str">
        <f>IF('Data invoice'!M2003=0,"",'Data invoice'!N2003)</f>
        <v/>
      </c>
      <c r="E1888" s="284" t="str">
        <f>IF('Data invoice'!N2003=0,"",'Data invoice'!O2003)</f>
        <v/>
      </c>
      <c r="F1888" s="284" t="str">
        <f>IF('Data invoice'!O2003=0,"",'Data invoice'!P2003)</f>
        <v/>
      </c>
      <c r="G1888" s="284" t="str">
        <f>IF('Data invoice'!P2003=0,"",'Data invoice'!Q2003)</f>
        <v/>
      </c>
      <c r="H1888" s="284" t="str">
        <f>IF('Data invoice'!Q2003=0,"",'Data invoice'!R2003)</f>
        <v/>
      </c>
      <c r="I1888" s="320" t="str">
        <f>IF('Data invoice'!R2003=0,"",'Data invoice'!S2003)</f>
        <v/>
      </c>
      <c r="J1888" s="367" t="str">
        <f>IF('Data invoice'!S2003=0,"",'Data invoice'!T2003)</f>
        <v/>
      </c>
    </row>
    <row r="1889" spans="1:10" ht="15" customHeight="1">
      <c r="A1889" s="284" t="str">
        <f>IF('Data invoice'!J2004=0,"",'Data invoice'!K2004)</f>
        <v/>
      </c>
      <c r="B1889" s="284" t="str">
        <f>IF('Data invoice'!K2004=0,"",'Data invoice'!L2004)</f>
        <v/>
      </c>
      <c r="C1889" s="284" t="str">
        <f>IF('Data invoice'!L2004=0,"",'Data invoice'!M2004)</f>
        <v/>
      </c>
      <c r="D1889" s="284" t="str">
        <f>IF('Data invoice'!M2004=0,"",'Data invoice'!N2004)</f>
        <v/>
      </c>
      <c r="E1889" s="284" t="str">
        <f>IF('Data invoice'!N2004=0,"",'Data invoice'!O2004)</f>
        <v/>
      </c>
      <c r="F1889" s="284" t="str">
        <f>IF('Data invoice'!O2004=0,"",'Data invoice'!P2004)</f>
        <v/>
      </c>
      <c r="G1889" s="284" t="str">
        <f>IF('Data invoice'!P2004=0,"",'Data invoice'!Q2004)</f>
        <v/>
      </c>
      <c r="H1889" s="284" t="str">
        <f>IF('Data invoice'!Q2004=0,"",'Data invoice'!R2004)</f>
        <v/>
      </c>
      <c r="I1889" s="320" t="str">
        <f>IF('Data invoice'!R2004=0,"",'Data invoice'!S2004)</f>
        <v/>
      </c>
      <c r="J1889" s="367" t="str">
        <f>IF('Data invoice'!S2004=0,"",'Data invoice'!T2004)</f>
        <v/>
      </c>
    </row>
    <row r="1890" spans="1:10" ht="15" customHeight="1">
      <c r="A1890" s="284" t="str">
        <f>IF('Data invoice'!J2005=0,"",'Data invoice'!K2005)</f>
        <v/>
      </c>
      <c r="B1890" s="284" t="str">
        <f>IF('Data invoice'!K2005=0,"",'Data invoice'!L2005)</f>
        <v/>
      </c>
      <c r="C1890" s="284" t="str">
        <f>IF('Data invoice'!L2005=0,"",'Data invoice'!M2005)</f>
        <v/>
      </c>
      <c r="D1890" s="284" t="str">
        <f>IF('Data invoice'!M2005=0,"",'Data invoice'!N2005)</f>
        <v/>
      </c>
      <c r="E1890" s="284" t="str">
        <f>IF('Data invoice'!N2005=0,"",'Data invoice'!O2005)</f>
        <v/>
      </c>
      <c r="F1890" s="284" t="str">
        <f>IF('Data invoice'!O2005=0,"",'Data invoice'!P2005)</f>
        <v/>
      </c>
      <c r="G1890" s="284" t="str">
        <f>IF('Data invoice'!P2005=0,"",'Data invoice'!Q2005)</f>
        <v/>
      </c>
      <c r="H1890" s="284" t="str">
        <f>IF('Data invoice'!Q2005=0,"",'Data invoice'!R2005)</f>
        <v/>
      </c>
      <c r="I1890" s="320" t="str">
        <f>IF('Data invoice'!R2005=0,"",'Data invoice'!S2005)</f>
        <v/>
      </c>
      <c r="J1890" s="367" t="str">
        <f>IF('Data invoice'!S2005=0,"",'Data invoice'!T2005)</f>
        <v/>
      </c>
    </row>
    <row r="1891" spans="1:10" ht="15" customHeight="1">
      <c r="A1891" s="284" t="str">
        <f>IF('Data invoice'!J2006=0,"",'Data invoice'!K2006)</f>
        <v/>
      </c>
      <c r="B1891" s="284" t="str">
        <f>IF('Data invoice'!K2006=0,"",'Data invoice'!L2006)</f>
        <v/>
      </c>
      <c r="C1891" s="284" t="str">
        <f>IF('Data invoice'!L2006=0,"",'Data invoice'!M2006)</f>
        <v/>
      </c>
      <c r="D1891" s="284" t="str">
        <f>IF('Data invoice'!M2006=0,"",'Data invoice'!N2006)</f>
        <v/>
      </c>
      <c r="E1891" s="284" t="str">
        <f>IF('Data invoice'!N2006=0,"",'Data invoice'!O2006)</f>
        <v/>
      </c>
      <c r="F1891" s="284" t="str">
        <f>IF('Data invoice'!O2006=0,"",'Data invoice'!P2006)</f>
        <v/>
      </c>
      <c r="G1891" s="284" t="str">
        <f>IF('Data invoice'!P2006=0,"",'Data invoice'!Q2006)</f>
        <v/>
      </c>
      <c r="H1891" s="284" t="str">
        <f>IF('Data invoice'!Q2006=0,"",'Data invoice'!R2006)</f>
        <v/>
      </c>
      <c r="I1891" s="320" t="str">
        <f>IF('Data invoice'!R2006=0,"",'Data invoice'!S2006)</f>
        <v/>
      </c>
      <c r="J1891" s="367" t="str">
        <f>IF('Data invoice'!S2006=0,"",'Data invoice'!T2006)</f>
        <v/>
      </c>
    </row>
    <row r="1892" spans="1:10" ht="15" customHeight="1">
      <c r="A1892" s="284" t="str">
        <f>IF('Data invoice'!J2007=0,"",'Data invoice'!K2007)</f>
        <v/>
      </c>
      <c r="B1892" s="284" t="str">
        <f>IF('Data invoice'!K2007=0,"",'Data invoice'!L2007)</f>
        <v/>
      </c>
      <c r="C1892" s="284" t="str">
        <f>IF('Data invoice'!L2007=0,"",'Data invoice'!M2007)</f>
        <v/>
      </c>
      <c r="D1892" s="284" t="str">
        <f>IF('Data invoice'!M2007=0,"",'Data invoice'!N2007)</f>
        <v/>
      </c>
      <c r="E1892" s="284" t="str">
        <f>IF('Data invoice'!N2007=0,"",'Data invoice'!O2007)</f>
        <v/>
      </c>
      <c r="F1892" s="284" t="str">
        <f>IF('Data invoice'!O2007=0,"",'Data invoice'!P2007)</f>
        <v/>
      </c>
      <c r="G1892" s="284" t="str">
        <f>IF('Data invoice'!P2007=0,"",'Data invoice'!Q2007)</f>
        <v/>
      </c>
      <c r="H1892" s="284" t="str">
        <f>IF('Data invoice'!Q2007=0,"",'Data invoice'!R2007)</f>
        <v/>
      </c>
      <c r="I1892" s="320" t="str">
        <f>IF('Data invoice'!R2007=0,"",'Data invoice'!S2007)</f>
        <v/>
      </c>
      <c r="J1892" s="367" t="str">
        <f>IF('Data invoice'!S2007=0,"",'Data invoice'!T2007)</f>
        <v/>
      </c>
    </row>
    <row r="1893" spans="1:10" ht="15" customHeight="1">
      <c r="A1893" s="284" t="str">
        <f>IF('Data invoice'!J2008=0,"",'Data invoice'!K2008)</f>
        <v/>
      </c>
      <c r="B1893" s="284" t="str">
        <f>IF('Data invoice'!K2008=0,"",'Data invoice'!L2008)</f>
        <v/>
      </c>
      <c r="C1893" s="284" t="str">
        <f>IF('Data invoice'!L2008=0,"",'Data invoice'!M2008)</f>
        <v/>
      </c>
      <c r="D1893" s="284" t="str">
        <f>IF('Data invoice'!M2008=0,"",'Data invoice'!N2008)</f>
        <v/>
      </c>
      <c r="E1893" s="284" t="str">
        <f>IF('Data invoice'!N2008=0,"",'Data invoice'!O2008)</f>
        <v/>
      </c>
      <c r="F1893" s="284" t="str">
        <f>IF('Data invoice'!O2008=0,"",'Data invoice'!P2008)</f>
        <v/>
      </c>
      <c r="G1893" s="284" t="str">
        <f>IF('Data invoice'!P2008=0,"",'Data invoice'!Q2008)</f>
        <v/>
      </c>
      <c r="H1893" s="284" t="str">
        <f>IF('Data invoice'!Q2008=0,"",'Data invoice'!R2008)</f>
        <v/>
      </c>
      <c r="I1893" s="320" t="str">
        <f>IF('Data invoice'!R2008=0,"",'Data invoice'!S2008)</f>
        <v/>
      </c>
      <c r="J1893" s="367" t="str">
        <f>IF('Data invoice'!S2008=0,"",'Data invoice'!T2008)</f>
        <v/>
      </c>
    </row>
    <row r="1894" spans="1:10" ht="15" customHeight="1">
      <c r="A1894" s="284" t="str">
        <f>IF('Data invoice'!J2009=0,"",'Data invoice'!K2009)</f>
        <v/>
      </c>
      <c r="B1894" s="284" t="str">
        <f>IF('Data invoice'!K2009=0,"",'Data invoice'!L2009)</f>
        <v/>
      </c>
      <c r="C1894" s="284" t="str">
        <f>IF('Data invoice'!L2009=0,"",'Data invoice'!M2009)</f>
        <v/>
      </c>
      <c r="D1894" s="284" t="str">
        <f>IF('Data invoice'!M2009=0,"",'Data invoice'!N2009)</f>
        <v/>
      </c>
      <c r="E1894" s="284" t="str">
        <f>IF('Data invoice'!N2009=0,"",'Data invoice'!O2009)</f>
        <v/>
      </c>
      <c r="F1894" s="284" t="str">
        <f>IF('Data invoice'!O2009=0,"",'Data invoice'!P2009)</f>
        <v/>
      </c>
      <c r="G1894" s="284" t="str">
        <f>IF('Data invoice'!P2009=0,"",'Data invoice'!Q2009)</f>
        <v/>
      </c>
      <c r="H1894" s="284" t="str">
        <f>IF('Data invoice'!Q2009=0,"",'Data invoice'!R2009)</f>
        <v/>
      </c>
      <c r="I1894" s="320" t="str">
        <f>IF('Data invoice'!R2009=0,"",'Data invoice'!S2009)</f>
        <v/>
      </c>
      <c r="J1894" s="367" t="str">
        <f>IF('Data invoice'!S2009=0,"",'Data invoice'!T2009)</f>
        <v/>
      </c>
    </row>
    <row r="1895" spans="1:10" ht="15" customHeight="1">
      <c r="A1895" s="284" t="str">
        <f>IF('Data invoice'!J2010=0,"",'Data invoice'!K2010)</f>
        <v/>
      </c>
      <c r="B1895" s="284" t="str">
        <f>IF('Data invoice'!K2010=0,"",'Data invoice'!L2010)</f>
        <v/>
      </c>
      <c r="C1895" s="284" t="str">
        <f>IF('Data invoice'!L2010=0,"",'Data invoice'!M2010)</f>
        <v/>
      </c>
      <c r="D1895" s="284" t="str">
        <f>IF('Data invoice'!M2010=0,"",'Data invoice'!N2010)</f>
        <v/>
      </c>
      <c r="E1895" s="284" t="str">
        <f>IF('Data invoice'!N2010=0,"",'Data invoice'!O2010)</f>
        <v/>
      </c>
      <c r="F1895" s="284" t="str">
        <f>IF('Data invoice'!O2010=0,"",'Data invoice'!P2010)</f>
        <v/>
      </c>
      <c r="G1895" s="284" t="str">
        <f>IF('Data invoice'!P2010=0,"",'Data invoice'!Q2010)</f>
        <v/>
      </c>
      <c r="H1895" s="284" t="str">
        <f>IF('Data invoice'!Q2010=0,"",'Data invoice'!R2010)</f>
        <v/>
      </c>
      <c r="I1895" s="320" t="str">
        <f>IF('Data invoice'!R2010=0,"",'Data invoice'!S2010)</f>
        <v/>
      </c>
      <c r="J1895" s="367" t="str">
        <f>IF('Data invoice'!S2010=0,"",'Data invoice'!T2010)</f>
        <v/>
      </c>
    </row>
    <row r="1896" spans="1:10" ht="15" customHeight="1">
      <c r="A1896" s="284" t="str">
        <f>IF('Data invoice'!J2011=0,"",'Data invoice'!K2011)</f>
        <v/>
      </c>
      <c r="B1896" s="284" t="str">
        <f>IF('Data invoice'!K2011=0,"",'Data invoice'!L2011)</f>
        <v/>
      </c>
      <c r="C1896" s="284" t="str">
        <f>IF('Data invoice'!L2011=0,"",'Data invoice'!M2011)</f>
        <v/>
      </c>
      <c r="D1896" s="284" t="str">
        <f>IF('Data invoice'!M2011=0,"",'Data invoice'!N2011)</f>
        <v/>
      </c>
      <c r="E1896" s="284" t="str">
        <f>IF('Data invoice'!N2011=0,"",'Data invoice'!O2011)</f>
        <v/>
      </c>
      <c r="F1896" s="284" t="str">
        <f>IF('Data invoice'!O2011=0,"",'Data invoice'!P2011)</f>
        <v/>
      </c>
      <c r="G1896" s="284" t="str">
        <f>IF('Data invoice'!P2011=0,"",'Data invoice'!Q2011)</f>
        <v/>
      </c>
      <c r="H1896" s="284" t="str">
        <f>IF('Data invoice'!Q2011=0,"",'Data invoice'!R2011)</f>
        <v/>
      </c>
      <c r="I1896" s="320" t="str">
        <f>IF('Data invoice'!R2011=0,"",'Data invoice'!S2011)</f>
        <v/>
      </c>
      <c r="J1896" s="367" t="str">
        <f>IF('Data invoice'!S2011=0,"",'Data invoice'!T2011)</f>
        <v/>
      </c>
    </row>
    <row r="1897" spans="1:10" ht="15" customHeight="1">
      <c r="A1897" s="284" t="str">
        <f>IF('Data invoice'!J2012=0,"",'Data invoice'!K2012)</f>
        <v/>
      </c>
      <c r="B1897" s="284" t="str">
        <f>IF('Data invoice'!K2012=0,"",'Data invoice'!L2012)</f>
        <v/>
      </c>
      <c r="C1897" s="284" t="str">
        <f>IF('Data invoice'!L2012=0,"",'Data invoice'!M2012)</f>
        <v/>
      </c>
      <c r="D1897" s="284" t="str">
        <f>IF('Data invoice'!M2012=0,"",'Data invoice'!N2012)</f>
        <v/>
      </c>
      <c r="E1897" s="284" t="str">
        <f>IF('Data invoice'!N2012=0,"",'Data invoice'!O2012)</f>
        <v/>
      </c>
      <c r="F1897" s="284" t="str">
        <f>IF('Data invoice'!O2012=0,"",'Data invoice'!P2012)</f>
        <v/>
      </c>
      <c r="G1897" s="284" t="str">
        <f>IF('Data invoice'!P2012=0,"",'Data invoice'!Q2012)</f>
        <v/>
      </c>
      <c r="H1897" s="284" t="str">
        <f>IF('Data invoice'!Q2012=0,"",'Data invoice'!R2012)</f>
        <v/>
      </c>
      <c r="I1897" s="320" t="str">
        <f>IF('Data invoice'!R2012=0,"",'Data invoice'!S2012)</f>
        <v/>
      </c>
      <c r="J1897" s="367" t="str">
        <f>IF('Data invoice'!S2012=0,"",'Data invoice'!T2012)</f>
        <v/>
      </c>
    </row>
    <row r="1898" spans="1:10" ht="15" customHeight="1">
      <c r="A1898" s="284" t="str">
        <f>IF('Data invoice'!J2013=0,"",'Data invoice'!K2013)</f>
        <v/>
      </c>
      <c r="B1898" s="284" t="str">
        <f>IF('Data invoice'!K2013=0,"",'Data invoice'!L2013)</f>
        <v/>
      </c>
      <c r="C1898" s="284" t="str">
        <f>IF('Data invoice'!L2013=0,"",'Data invoice'!M2013)</f>
        <v/>
      </c>
      <c r="D1898" s="284" t="str">
        <f>IF('Data invoice'!M2013=0,"",'Data invoice'!N2013)</f>
        <v/>
      </c>
      <c r="E1898" s="284" t="str">
        <f>IF('Data invoice'!N2013=0,"",'Data invoice'!O2013)</f>
        <v/>
      </c>
      <c r="F1898" s="284" t="str">
        <f>IF('Data invoice'!O2013=0,"",'Data invoice'!P2013)</f>
        <v/>
      </c>
      <c r="G1898" s="284" t="str">
        <f>IF('Data invoice'!P2013=0,"",'Data invoice'!Q2013)</f>
        <v/>
      </c>
      <c r="H1898" s="284" t="str">
        <f>IF('Data invoice'!Q2013=0,"",'Data invoice'!R2013)</f>
        <v/>
      </c>
      <c r="I1898" s="320" t="str">
        <f>IF('Data invoice'!R2013=0,"",'Data invoice'!S2013)</f>
        <v/>
      </c>
      <c r="J1898" s="367" t="str">
        <f>IF('Data invoice'!S2013=0,"",'Data invoice'!T2013)</f>
        <v/>
      </c>
    </row>
    <row r="1899" spans="1:10" ht="15" customHeight="1">
      <c r="A1899" s="284" t="str">
        <f>IF('Data invoice'!J2014=0,"",'Data invoice'!K2014)</f>
        <v/>
      </c>
      <c r="B1899" s="284" t="str">
        <f>IF('Data invoice'!K2014=0,"",'Data invoice'!L2014)</f>
        <v/>
      </c>
      <c r="C1899" s="284" t="str">
        <f>IF('Data invoice'!L2014=0,"",'Data invoice'!M2014)</f>
        <v/>
      </c>
      <c r="D1899" s="284" t="str">
        <f>IF('Data invoice'!M2014=0,"",'Data invoice'!N2014)</f>
        <v/>
      </c>
      <c r="E1899" s="284" t="str">
        <f>IF('Data invoice'!N2014=0,"",'Data invoice'!O2014)</f>
        <v/>
      </c>
      <c r="F1899" s="284" t="str">
        <f>IF('Data invoice'!O2014=0,"",'Data invoice'!P2014)</f>
        <v/>
      </c>
      <c r="G1899" s="284" t="str">
        <f>IF('Data invoice'!P2014=0,"",'Data invoice'!Q2014)</f>
        <v/>
      </c>
      <c r="H1899" s="284" t="str">
        <f>IF('Data invoice'!Q2014=0,"",'Data invoice'!R2014)</f>
        <v/>
      </c>
      <c r="I1899" s="320" t="str">
        <f>IF('Data invoice'!R2014=0,"",'Data invoice'!S2014)</f>
        <v/>
      </c>
      <c r="J1899" s="367" t="str">
        <f>IF('Data invoice'!S2014=0,"",'Data invoice'!T2014)</f>
        <v/>
      </c>
    </row>
    <row r="1900" spans="1:10" ht="15" customHeight="1">
      <c r="A1900" s="284" t="str">
        <f>IF('Data invoice'!J2015=0,"",'Data invoice'!K2015)</f>
        <v/>
      </c>
      <c r="B1900" s="284" t="str">
        <f>IF('Data invoice'!K2015=0,"",'Data invoice'!L2015)</f>
        <v/>
      </c>
      <c r="C1900" s="284" t="str">
        <f>IF('Data invoice'!L2015=0,"",'Data invoice'!M2015)</f>
        <v/>
      </c>
      <c r="D1900" s="284" t="str">
        <f>IF('Data invoice'!M2015=0,"",'Data invoice'!N2015)</f>
        <v/>
      </c>
      <c r="E1900" s="284" t="str">
        <f>IF('Data invoice'!N2015=0,"",'Data invoice'!O2015)</f>
        <v/>
      </c>
      <c r="F1900" s="284" t="str">
        <f>IF('Data invoice'!O2015=0,"",'Data invoice'!P2015)</f>
        <v/>
      </c>
      <c r="G1900" s="284" t="str">
        <f>IF('Data invoice'!P2015=0,"",'Data invoice'!Q2015)</f>
        <v/>
      </c>
      <c r="H1900" s="284" t="str">
        <f>IF('Data invoice'!Q2015=0,"",'Data invoice'!R2015)</f>
        <v/>
      </c>
      <c r="I1900" s="320" t="str">
        <f>IF('Data invoice'!R2015=0,"",'Data invoice'!S2015)</f>
        <v/>
      </c>
      <c r="J1900" s="367" t="str">
        <f>IF('Data invoice'!S2015=0,"",'Data invoice'!T2015)</f>
        <v/>
      </c>
    </row>
    <row r="1901" spans="1:10" ht="15" customHeight="1">
      <c r="A1901" s="284" t="str">
        <f>IF('Data invoice'!J2016=0,"",'Data invoice'!K2016)</f>
        <v/>
      </c>
      <c r="B1901" s="284" t="str">
        <f>IF('Data invoice'!K2016=0,"",'Data invoice'!L2016)</f>
        <v/>
      </c>
      <c r="C1901" s="284" t="str">
        <f>IF('Data invoice'!L2016=0,"",'Data invoice'!M2016)</f>
        <v/>
      </c>
      <c r="D1901" s="284" t="str">
        <f>IF('Data invoice'!M2016=0,"",'Data invoice'!N2016)</f>
        <v/>
      </c>
      <c r="E1901" s="284" t="str">
        <f>IF('Data invoice'!N2016=0,"",'Data invoice'!O2016)</f>
        <v/>
      </c>
      <c r="F1901" s="284" t="str">
        <f>IF('Data invoice'!O2016=0,"",'Data invoice'!P2016)</f>
        <v/>
      </c>
      <c r="G1901" s="284" t="str">
        <f>IF('Data invoice'!P2016=0,"",'Data invoice'!Q2016)</f>
        <v/>
      </c>
      <c r="H1901" s="284" t="str">
        <f>IF('Data invoice'!Q2016=0,"",'Data invoice'!R2016)</f>
        <v/>
      </c>
      <c r="I1901" s="320" t="str">
        <f>IF('Data invoice'!R2016=0,"",'Data invoice'!S2016)</f>
        <v/>
      </c>
      <c r="J1901" s="367" t="str">
        <f>IF('Data invoice'!S2016=0,"",'Data invoice'!T2016)</f>
        <v/>
      </c>
    </row>
    <row r="1902" spans="1:10" ht="15" customHeight="1">
      <c r="A1902" s="284" t="str">
        <f>IF('Data invoice'!J2017=0,"",'Data invoice'!K2017)</f>
        <v/>
      </c>
      <c r="B1902" s="284" t="str">
        <f>IF('Data invoice'!K2017=0,"",'Data invoice'!L2017)</f>
        <v/>
      </c>
      <c r="C1902" s="284" t="str">
        <f>IF('Data invoice'!L2017=0,"",'Data invoice'!M2017)</f>
        <v/>
      </c>
      <c r="D1902" s="284" t="str">
        <f>IF('Data invoice'!M2017=0,"",'Data invoice'!N2017)</f>
        <v/>
      </c>
      <c r="E1902" s="284" t="str">
        <f>IF('Data invoice'!N2017=0,"",'Data invoice'!O2017)</f>
        <v/>
      </c>
      <c r="F1902" s="284" t="str">
        <f>IF('Data invoice'!O2017=0,"",'Data invoice'!P2017)</f>
        <v/>
      </c>
      <c r="G1902" s="284" t="str">
        <f>IF('Data invoice'!P2017=0,"",'Data invoice'!Q2017)</f>
        <v/>
      </c>
      <c r="H1902" s="284" t="str">
        <f>IF('Data invoice'!Q2017=0,"",'Data invoice'!R2017)</f>
        <v/>
      </c>
      <c r="I1902" s="320" t="str">
        <f>IF('Data invoice'!R2017=0,"",'Data invoice'!S2017)</f>
        <v/>
      </c>
      <c r="J1902" s="367" t="str">
        <f>IF('Data invoice'!S2017=0,"",'Data invoice'!T2017)</f>
        <v/>
      </c>
    </row>
    <row r="1903" spans="1:10" ht="15" customHeight="1">
      <c r="A1903" s="284" t="str">
        <f>IF('Data invoice'!J2018=0,"",'Data invoice'!K2018)</f>
        <v/>
      </c>
      <c r="B1903" s="284" t="str">
        <f>IF('Data invoice'!K2018=0,"",'Data invoice'!L2018)</f>
        <v/>
      </c>
      <c r="C1903" s="284" t="str">
        <f>IF('Data invoice'!L2018=0,"",'Data invoice'!M2018)</f>
        <v/>
      </c>
      <c r="D1903" s="284" t="str">
        <f>IF('Data invoice'!M2018=0,"",'Data invoice'!N2018)</f>
        <v/>
      </c>
      <c r="E1903" s="284" t="str">
        <f>IF('Data invoice'!N2018=0,"",'Data invoice'!O2018)</f>
        <v/>
      </c>
      <c r="F1903" s="284" t="str">
        <f>IF('Data invoice'!O2018=0,"",'Data invoice'!P2018)</f>
        <v/>
      </c>
      <c r="G1903" s="284" t="str">
        <f>IF('Data invoice'!P2018=0,"",'Data invoice'!Q2018)</f>
        <v/>
      </c>
      <c r="H1903" s="284" t="str">
        <f>IF('Data invoice'!Q2018=0,"",'Data invoice'!R2018)</f>
        <v/>
      </c>
      <c r="I1903" s="320" t="str">
        <f>IF('Data invoice'!R2018=0,"",'Data invoice'!S2018)</f>
        <v/>
      </c>
      <c r="J1903" s="367" t="str">
        <f>IF('Data invoice'!S2018=0,"",'Data invoice'!T2018)</f>
        <v/>
      </c>
    </row>
    <row r="1904" spans="1:10" ht="15" customHeight="1">
      <c r="A1904" s="284" t="str">
        <f>IF('Data invoice'!J2019=0,"",'Data invoice'!K2019)</f>
        <v/>
      </c>
      <c r="B1904" s="284" t="str">
        <f>IF('Data invoice'!K2019=0,"",'Data invoice'!L2019)</f>
        <v/>
      </c>
      <c r="C1904" s="284" t="str">
        <f>IF('Data invoice'!L2019=0,"",'Data invoice'!M2019)</f>
        <v/>
      </c>
      <c r="D1904" s="284" t="str">
        <f>IF('Data invoice'!M2019=0,"",'Data invoice'!N2019)</f>
        <v/>
      </c>
      <c r="E1904" s="284" t="str">
        <f>IF('Data invoice'!N2019=0,"",'Data invoice'!O2019)</f>
        <v/>
      </c>
      <c r="F1904" s="284" t="str">
        <f>IF('Data invoice'!O2019=0,"",'Data invoice'!P2019)</f>
        <v/>
      </c>
      <c r="G1904" s="284" t="str">
        <f>IF('Data invoice'!P2019=0,"",'Data invoice'!Q2019)</f>
        <v/>
      </c>
      <c r="H1904" s="284" t="str">
        <f>IF('Data invoice'!Q2019=0,"",'Data invoice'!R2019)</f>
        <v/>
      </c>
      <c r="I1904" s="320" t="str">
        <f>IF('Data invoice'!R2019=0,"",'Data invoice'!S2019)</f>
        <v/>
      </c>
      <c r="J1904" s="367" t="str">
        <f>IF('Data invoice'!S2019=0,"",'Data invoice'!T2019)</f>
        <v/>
      </c>
    </row>
    <row r="1905" spans="1:10" ht="15" customHeight="1">
      <c r="A1905" s="284" t="str">
        <f>IF('Data invoice'!J2020=0,"",'Data invoice'!K2020)</f>
        <v/>
      </c>
      <c r="B1905" s="284" t="str">
        <f>IF('Data invoice'!K2020=0,"",'Data invoice'!L2020)</f>
        <v/>
      </c>
      <c r="C1905" s="284" t="str">
        <f>IF('Data invoice'!L2020=0,"",'Data invoice'!M2020)</f>
        <v/>
      </c>
      <c r="D1905" s="284" t="str">
        <f>IF('Data invoice'!M2020=0,"",'Data invoice'!N2020)</f>
        <v/>
      </c>
      <c r="E1905" s="284" t="str">
        <f>IF('Data invoice'!N2020=0,"",'Data invoice'!O2020)</f>
        <v/>
      </c>
      <c r="F1905" s="284" t="str">
        <f>IF('Data invoice'!O2020=0,"",'Data invoice'!P2020)</f>
        <v/>
      </c>
      <c r="G1905" s="284" t="str">
        <f>IF('Data invoice'!P2020=0,"",'Data invoice'!Q2020)</f>
        <v/>
      </c>
      <c r="H1905" s="284" t="str">
        <f>IF('Data invoice'!Q2020=0,"",'Data invoice'!R2020)</f>
        <v/>
      </c>
      <c r="I1905" s="320" t="str">
        <f>IF('Data invoice'!R2020=0,"",'Data invoice'!S2020)</f>
        <v/>
      </c>
      <c r="J1905" s="367" t="str">
        <f>IF('Data invoice'!S2020=0,"",'Data invoice'!T2020)</f>
        <v/>
      </c>
    </row>
    <row r="1906" spans="1:10" ht="15" customHeight="1">
      <c r="A1906" s="284" t="str">
        <f>IF('Data invoice'!J2021=0,"",'Data invoice'!K2021)</f>
        <v/>
      </c>
      <c r="B1906" s="284" t="str">
        <f>IF('Data invoice'!K2021=0,"",'Data invoice'!L2021)</f>
        <v/>
      </c>
      <c r="C1906" s="284" t="str">
        <f>IF('Data invoice'!L2021=0,"",'Data invoice'!M2021)</f>
        <v/>
      </c>
      <c r="D1906" s="284" t="str">
        <f>IF('Data invoice'!M2021=0,"",'Data invoice'!N2021)</f>
        <v/>
      </c>
      <c r="E1906" s="284" t="str">
        <f>IF('Data invoice'!N2021=0,"",'Data invoice'!O2021)</f>
        <v/>
      </c>
      <c r="F1906" s="284" t="str">
        <f>IF('Data invoice'!O2021=0,"",'Data invoice'!P2021)</f>
        <v/>
      </c>
      <c r="G1906" s="284" t="str">
        <f>IF('Data invoice'!P2021=0,"",'Data invoice'!Q2021)</f>
        <v/>
      </c>
      <c r="H1906" s="284" t="str">
        <f>IF('Data invoice'!Q2021=0,"",'Data invoice'!R2021)</f>
        <v/>
      </c>
      <c r="I1906" s="320" t="str">
        <f>IF('Data invoice'!R2021=0,"",'Data invoice'!S2021)</f>
        <v/>
      </c>
      <c r="J1906" s="367" t="str">
        <f>IF('Data invoice'!S2021=0,"",'Data invoice'!T2021)</f>
        <v/>
      </c>
    </row>
    <row r="1907" spans="1:10" ht="15" customHeight="1">
      <c r="A1907" s="284" t="str">
        <f>IF('Data invoice'!J2022=0,"",'Data invoice'!K2022)</f>
        <v/>
      </c>
      <c r="B1907" s="284" t="str">
        <f>IF('Data invoice'!K2022=0,"",'Data invoice'!L2022)</f>
        <v/>
      </c>
      <c r="C1907" s="284" t="str">
        <f>IF('Data invoice'!L2022=0,"",'Data invoice'!M2022)</f>
        <v/>
      </c>
      <c r="D1907" s="284" t="str">
        <f>IF('Data invoice'!M2022=0,"",'Data invoice'!N2022)</f>
        <v/>
      </c>
      <c r="E1907" s="284" t="str">
        <f>IF('Data invoice'!N2022=0,"",'Data invoice'!O2022)</f>
        <v/>
      </c>
      <c r="F1907" s="284" t="str">
        <f>IF('Data invoice'!O2022=0,"",'Data invoice'!P2022)</f>
        <v/>
      </c>
      <c r="G1907" s="284" t="str">
        <f>IF('Data invoice'!P2022=0,"",'Data invoice'!Q2022)</f>
        <v/>
      </c>
      <c r="H1907" s="284" t="str">
        <f>IF('Data invoice'!Q2022=0,"",'Data invoice'!R2022)</f>
        <v/>
      </c>
      <c r="I1907" s="320" t="str">
        <f>IF('Data invoice'!R2022=0,"",'Data invoice'!S2022)</f>
        <v/>
      </c>
      <c r="J1907" s="367" t="str">
        <f>IF('Data invoice'!S2022=0,"",'Data invoice'!T2022)</f>
        <v/>
      </c>
    </row>
    <row r="1908" spans="1:10" ht="15" customHeight="1">
      <c r="A1908" s="284" t="str">
        <f>IF('Data invoice'!J2023=0,"",'Data invoice'!K2023)</f>
        <v/>
      </c>
      <c r="B1908" s="284" t="str">
        <f>IF('Data invoice'!K2023=0,"",'Data invoice'!L2023)</f>
        <v/>
      </c>
      <c r="C1908" s="284" t="str">
        <f>IF('Data invoice'!L2023=0,"",'Data invoice'!M2023)</f>
        <v/>
      </c>
      <c r="D1908" s="284" t="str">
        <f>IF('Data invoice'!M2023=0,"",'Data invoice'!N2023)</f>
        <v/>
      </c>
      <c r="E1908" s="284" t="str">
        <f>IF('Data invoice'!N2023=0,"",'Data invoice'!O2023)</f>
        <v/>
      </c>
      <c r="F1908" s="284" t="str">
        <f>IF('Data invoice'!O2023=0,"",'Data invoice'!P2023)</f>
        <v/>
      </c>
      <c r="G1908" s="284" t="str">
        <f>IF('Data invoice'!P2023=0,"",'Data invoice'!Q2023)</f>
        <v/>
      </c>
      <c r="H1908" s="284" t="str">
        <f>IF('Data invoice'!Q2023=0,"",'Data invoice'!R2023)</f>
        <v/>
      </c>
      <c r="I1908" s="320" t="str">
        <f>IF('Data invoice'!R2023=0,"",'Data invoice'!S2023)</f>
        <v/>
      </c>
      <c r="J1908" s="367" t="str">
        <f>IF('Data invoice'!S2023=0,"",'Data invoice'!T2023)</f>
        <v/>
      </c>
    </row>
    <row r="1909" spans="1:10" ht="15" customHeight="1">
      <c r="A1909" s="284" t="str">
        <f>IF('Data invoice'!J2024=0,"",'Data invoice'!K2024)</f>
        <v/>
      </c>
      <c r="B1909" s="284" t="str">
        <f>IF('Data invoice'!K2024=0,"",'Data invoice'!L2024)</f>
        <v/>
      </c>
      <c r="C1909" s="284" t="str">
        <f>IF('Data invoice'!L2024=0,"",'Data invoice'!M2024)</f>
        <v/>
      </c>
      <c r="D1909" s="284" t="str">
        <f>IF('Data invoice'!M2024=0,"",'Data invoice'!N2024)</f>
        <v/>
      </c>
      <c r="E1909" s="284" t="str">
        <f>IF('Data invoice'!N2024=0,"",'Data invoice'!O2024)</f>
        <v/>
      </c>
      <c r="F1909" s="284" t="str">
        <f>IF('Data invoice'!O2024=0,"",'Data invoice'!P2024)</f>
        <v/>
      </c>
      <c r="G1909" s="284" t="str">
        <f>IF('Data invoice'!P2024=0,"",'Data invoice'!Q2024)</f>
        <v/>
      </c>
      <c r="H1909" s="284" t="str">
        <f>IF('Data invoice'!Q2024=0,"",'Data invoice'!R2024)</f>
        <v/>
      </c>
      <c r="I1909" s="320" t="str">
        <f>IF('Data invoice'!R2024=0,"",'Data invoice'!S2024)</f>
        <v/>
      </c>
      <c r="J1909" s="367" t="str">
        <f>IF('Data invoice'!S2024=0,"",'Data invoice'!T2024)</f>
        <v/>
      </c>
    </row>
    <row r="1910" spans="1:10" ht="15" customHeight="1">
      <c r="A1910" s="284" t="str">
        <f>IF('Data invoice'!J2025=0,"",'Data invoice'!K2025)</f>
        <v/>
      </c>
      <c r="B1910" s="284" t="str">
        <f>IF('Data invoice'!K2025=0,"",'Data invoice'!L2025)</f>
        <v/>
      </c>
      <c r="C1910" s="284" t="str">
        <f>IF('Data invoice'!L2025=0,"",'Data invoice'!M2025)</f>
        <v/>
      </c>
      <c r="D1910" s="284" t="str">
        <f>IF('Data invoice'!M2025=0,"",'Data invoice'!N2025)</f>
        <v/>
      </c>
      <c r="E1910" s="284" t="str">
        <f>IF('Data invoice'!N2025=0,"",'Data invoice'!O2025)</f>
        <v/>
      </c>
      <c r="F1910" s="284" t="str">
        <f>IF('Data invoice'!O2025=0,"",'Data invoice'!P2025)</f>
        <v/>
      </c>
      <c r="G1910" s="284" t="str">
        <f>IF('Data invoice'!P2025=0,"",'Data invoice'!Q2025)</f>
        <v/>
      </c>
      <c r="H1910" s="284" t="str">
        <f>IF('Data invoice'!Q2025=0,"",'Data invoice'!R2025)</f>
        <v/>
      </c>
      <c r="I1910" s="320" t="str">
        <f>IF('Data invoice'!R2025=0,"",'Data invoice'!S2025)</f>
        <v/>
      </c>
      <c r="J1910" s="367" t="str">
        <f>IF('Data invoice'!S2025=0,"",'Data invoice'!T2025)</f>
        <v/>
      </c>
    </row>
    <row r="1911" spans="1:10" ht="15" customHeight="1">
      <c r="A1911" s="284" t="str">
        <f>IF('Data invoice'!J2026=0,"",'Data invoice'!K2026)</f>
        <v/>
      </c>
      <c r="B1911" s="284" t="str">
        <f>IF('Data invoice'!K2026=0,"",'Data invoice'!L2026)</f>
        <v/>
      </c>
      <c r="C1911" s="284" t="str">
        <f>IF('Data invoice'!L2026=0,"",'Data invoice'!M2026)</f>
        <v/>
      </c>
      <c r="D1911" s="284" t="str">
        <f>IF('Data invoice'!M2026=0,"",'Data invoice'!N2026)</f>
        <v/>
      </c>
      <c r="E1911" s="284" t="str">
        <f>IF('Data invoice'!N2026=0,"",'Data invoice'!O2026)</f>
        <v/>
      </c>
      <c r="F1911" s="284" t="str">
        <f>IF('Data invoice'!O2026=0,"",'Data invoice'!P2026)</f>
        <v/>
      </c>
      <c r="G1911" s="284" t="str">
        <f>IF('Data invoice'!P2026=0,"",'Data invoice'!Q2026)</f>
        <v/>
      </c>
      <c r="H1911" s="284" t="str">
        <f>IF('Data invoice'!Q2026=0,"",'Data invoice'!R2026)</f>
        <v/>
      </c>
      <c r="I1911" s="320" t="str">
        <f>IF('Data invoice'!R2026=0,"",'Data invoice'!S2026)</f>
        <v/>
      </c>
      <c r="J1911" s="367" t="str">
        <f>IF('Data invoice'!S2026=0,"",'Data invoice'!T2026)</f>
        <v/>
      </c>
    </row>
    <row r="1912" spans="1:10" ht="15" customHeight="1">
      <c r="A1912" s="284" t="str">
        <f>IF('Data invoice'!J2027=0,"",'Data invoice'!K2027)</f>
        <v/>
      </c>
      <c r="B1912" s="284" t="str">
        <f>IF('Data invoice'!K2027=0,"",'Data invoice'!L2027)</f>
        <v/>
      </c>
      <c r="C1912" s="284" t="str">
        <f>IF('Data invoice'!L2027=0,"",'Data invoice'!M2027)</f>
        <v/>
      </c>
      <c r="D1912" s="284" t="str">
        <f>IF('Data invoice'!M2027=0,"",'Data invoice'!N2027)</f>
        <v/>
      </c>
      <c r="E1912" s="284" t="str">
        <f>IF('Data invoice'!N2027=0,"",'Data invoice'!O2027)</f>
        <v/>
      </c>
      <c r="F1912" s="284" t="str">
        <f>IF('Data invoice'!O2027=0,"",'Data invoice'!P2027)</f>
        <v/>
      </c>
      <c r="G1912" s="284" t="str">
        <f>IF('Data invoice'!P2027=0,"",'Data invoice'!Q2027)</f>
        <v/>
      </c>
      <c r="H1912" s="284" t="str">
        <f>IF('Data invoice'!Q2027=0,"",'Data invoice'!R2027)</f>
        <v/>
      </c>
      <c r="I1912" s="320" t="str">
        <f>IF('Data invoice'!R2027=0,"",'Data invoice'!S2027)</f>
        <v/>
      </c>
      <c r="J1912" s="367" t="str">
        <f>IF('Data invoice'!S2027=0,"",'Data invoice'!T2027)</f>
        <v/>
      </c>
    </row>
    <row r="1913" spans="1:10" ht="15" customHeight="1">
      <c r="A1913" s="284" t="str">
        <f>IF('Data invoice'!J2028=0,"",'Data invoice'!K2028)</f>
        <v/>
      </c>
      <c r="B1913" s="284" t="str">
        <f>IF('Data invoice'!K2028=0,"",'Data invoice'!L2028)</f>
        <v/>
      </c>
      <c r="C1913" s="284" t="str">
        <f>IF('Data invoice'!L2028=0,"",'Data invoice'!M2028)</f>
        <v/>
      </c>
      <c r="D1913" s="284" t="str">
        <f>IF('Data invoice'!M2028=0,"",'Data invoice'!N2028)</f>
        <v/>
      </c>
      <c r="E1913" s="284" t="str">
        <f>IF('Data invoice'!N2028=0,"",'Data invoice'!O2028)</f>
        <v/>
      </c>
      <c r="F1913" s="284" t="str">
        <f>IF('Data invoice'!O2028=0,"",'Data invoice'!P2028)</f>
        <v/>
      </c>
      <c r="G1913" s="284" t="str">
        <f>IF('Data invoice'!P2028=0,"",'Data invoice'!Q2028)</f>
        <v/>
      </c>
      <c r="H1913" s="284" t="str">
        <f>IF('Data invoice'!Q2028=0,"",'Data invoice'!R2028)</f>
        <v/>
      </c>
      <c r="I1913" s="320" t="str">
        <f>IF('Data invoice'!R2028=0,"",'Data invoice'!S2028)</f>
        <v/>
      </c>
      <c r="J1913" s="367" t="str">
        <f>IF('Data invoice'!S2028=0,"",'Data invoice'!T2028)</f>
        <v/>
      </c>
    </row>
    <row r="1914" spans="1:10" ht="15" customHeight="1">
      <c r="A1914" s="284" t="str">
        <f>IF('Data invoice'!J2029=0,"",'Data invoice'!K2029)</f>
        <v/>
      </c>
      <c r="B1914" s="284" t="str">
        <f>IF('Data invoice'!K2029=0,"",'Data invoice'!L2029)</f>
        <v/>
      </c>
      <c r="C1914" s="284" t="str">
        <f>IF('Data invoice'!L2029=0,"",'Data invoice'!M2029)</f>
        <v/>
      </c>
      <c r="D1914" s="284" t="str">
        <f>IF('Data invoice'!M2029=0,"",'Data invoice'!N2029)</f>
        <v/>
      </c>
      <c r="E1914" s="284" t="str">
        <f>IF('Data invoice'!N2029=0,"",'Data invoice'!O2029)</f>
        <v/>
      </c>
      <c r="F1914" s="284" t="str">
        <f>IF('Data invoice'!O2029=0,"",'Data invoice'!P2029)</f>
        <v/>
      </c>
      <c r="G1914" s="284" t="str">
        <f>IF('Data invoice'!P2029=0,"",'Data invoice'!Q2029)</f>
        <v/>
      </c>
      <c r="H1914" s="284" t="str">
        <f>IF('Data invoice'!Q2029=0,"",'Data invoice'!R2029)</f>
        <v/>
      </c>
      <c r="I1914" s="320" t="str">
        <f>IF('Data invoice'!R2029=0,"",'Data invoice'!S2029)</f>
        <v/>
      </c>
      <c r="J1914" s="367" t="str">
        <f>IF('Data invoice'!S2029=0,"",'Data invoice'!T2029)</f>
        <v/>
      </c>
    </row>
    <row r="1915" spans="1:10" ht="15" customHeight="1">
      <c r="A1915" s="284" t="str">
        <f>IF('Data invoice'!J2030=0,"",'Data invoice'!K2030)</f>
        <v/>
      </c>
      <c r="B1915" s="284" t="str">
        <f>IF('Data invoice'!K2030=0,"",'Data invoice'!L2030)</f>
        <v/>
      </c>
      <c r="C1915" s="284" t="str">
        <f>IF('Data invoice'!L2030=0,"",'Data invoice'!M2030)</f>
        <v/>
      </c>
      <c r="D1915" s="284" t="str">
        <f>IF('Data invoice'!M2030=0,"",'Data invoice'!N2030)</f>
        <v/>
      </c>
      <c r="E1915" s="284" t="str">
        <f>IF('Data invoice'!N2030=0,"",'Data invoice'!O2030)</f>
        <v/>
      </c>
      <c r="F1915" s="284" t="str">
        <f>IF('Data invoice'!O2030=0,"",'Data invoice'!P2030)</f>
        <v/>
      </c>
      <c r="G1915" s="284" t="str">
        <f>IF('Data invoice'!P2030=0,"",'Data invoice'!Q2030)</f>
        <v/>
      </c>
      <c r="H1915" s="284" t="str">
        <f>IF('Data invoice'!Q2030=0,"",'Data invoice'!R2030)</f>
        <v/>
      </c>
      <c r="I1915" s="320" t="str">
        <f>IF('Data invoice'!R2030=0,"",'Data invoice'!S2030)</f>
        <v/>
      </c>
      <c r="J1915" s="367" t="str">
        <f>IF('Data invoice'!S2030=0,"",'Data invoice'!T2030)</f>
        <v/>
      </c>
    </row>
    <row r="1916" spans="1:10" ht="15" customHeight="1">
      <c r="A1916" s="284" t="str">
        <f>IF('Data invoice'!J2031=0,"",'Data invoice'!K2031)</f>
        <v/>
      </c>
      <c r="B1916" s="284" t="str">
        <f>IF('Data invoice'!K2031=0,"",'Data invoice'!L2031)</f>
        <v/>
      </c>
      <c r="C1916" s="284" t="str">
        <f>IF('Data invoice'!L2031=0,"",'Data invoice'!M2031)</f>
        <v/>
      </c>
      <c r="D1916" s="284" t="str">
        <f>IF('Data invoice'!M2031=0,"",'Data invoice'!N2031)</f>
        <v/>
      </c>
      <c r="E1916" s="284" t="str">
        <f>IF('Data invoice'!N2031=0,"",'Data invoice'!O2031)</f>
        <v/>
      </c>
      <c r="F1916" s="284" t="str">
        <f>IF('Data invoice'!O2031=0,"",'Data invoice'!P2031)</f>
        <v/>
      </c>
      <c r="G1916" s="284" t="str">
        <f>IF('Data invoice'!P2031=0,"",'Data invoice'!Q2031)</f>
        <v/>
      </c>
      <c r="H1916" s="284" t="str">
        <f>IF('Data invoice'!Q2031=0,"",'Data invoice'!R2031)</f>
        <v/>
      </c>
      <c r="I1916" s="320" t="str">
        <f>IF('Data invoice'!R2031=0,"",'Data invoice'!S2031)</f>
        <v/>
      </c>
      <c r="J1916" s="367" t="str">
        <f>IF('Data invoice'!S2031=0,"",'Data invoice'!T2031)</f>
        <v/>
      </c>
    </row>
    <row r="1917" spans="1:10" ht="15" customHeight="1">
      <c r="A1917" s="284" t="str">
        <f>IF('Data invoice'!J2032=0,"",'Data invoice'!K2032)</f>
        <v/>
      </c>
      <c r="B1917" s="284" t="str">
        <f>IF('Data invoice'!K2032=0,"",'Data invoice'!L2032)</f>
        <v/>
      </c>
      <c r="C1917" s="284" t="str">
        <f>IF('Data invoice'!L2032=0,"",'Data invoice'!M2032)</f>
        <v/>
      </c>
      <c r="D1917" s="284" t="str">
        <f>IF('Data invoice'!M2032=0,"",'Data invoice'!N2032)</f>
        <v/>
      </c>
      <c r="E1917" s="284" t="str">
        <f>IF('Data invoice'!N2032=0,"",'Data invoice'!O2032)</f>
        <v/>
      </c>
      <c r="F1917" s="284" t="str">
        <f>IF('Data invoice'!O2032=0,"",'Data invoice'!P2032)</f>
        <v/>
      </c>
      <c r="G1917" s="284" t="str">
        <f>IF('Data invoice'!P2032=0,"",'Data invoice'!Q2032)</f>
        <v/>
      </c>
      <c r="H1917" s="284" t="str">
        <f>IF('Data invoice'!Q2032=0,"",'Data invoice'!R2032)</f>
        <v/>
      </c>
      <c r="I1917" s="320" t="str">
        <f>IF('Data invoice'!R2032=0,"",'Data invoice'!S2032)</f>
        <v/>
      </c>
      <c r="J1917" s="367" t="str">
        <f>IF('Data invoice'!S2032=0,"",'Data invoice'!T2032)</f>
        <v/>
      </c>
    </row>
    <row r="1918" spans="1:10" ht="15" customHeight="1">
      <c r="A1918" s="284" t="str">
        <f>IF('Data invoice'!J2033=0,"",'Data invoice'!K2033)</f>
        <v/>
      </c>
      <c r="B1918" s="284" t="str">
        <f>IF('Data invoice'!K2033=0,"",'Data invoice'!L2033)</f>
        <v/>
      </c>
      <c r="C1918" s="284" t="str">
        <f>IF('Data invoice'!L2033=0,"",'Data invoice'!M2033)</f>
        <v/>
      </c>
      <c r="D1918" s="284" t="str">
        <f>IF('Data invoice'!M2033=0,"",'Data invoice'!N2033)</f>
        <v/>
      </c>
      <c r="E1918" s="284" t="str">
        <f>IF('Data invoice'!N2033=0,"",'Data invoice'!O2033)</f>
        <v/>
      </c>
      <c r="F1918" s="284" t="str">
        <f>IF('Data invoice'!O2033=0,"",'Data invoice'!P2033)</f>
        <v/>
      </c>
      <c r="G1918" s="284" t="str">
        <f>IF('Data invoice'!P2033=0,"",'Data invoice'!Q2033)</f>
        <v/>
      </c>
      <c r="H1918" s="284" t="str">
        <f>IF('Data invoice'!Q2033=0,"",'Data invoice'!R2033)</f>
        <v/>
      </c>
      <c r="I1918" s="320" t="str">
        <f>IF('Data invoice'!R2033=0,"",'Data invoice'!S2033)</f>
        <v/>
      </c>
      <c r="J1918" s="367" t="str">
        <f>IF('Data invoice'!S2033=0,"",'Data invoice'!T2033)</f>
        <v/>
      </c>
    </row>
    <row r="1919" spans="1:10" ht="15" customHeight="1">
      <c r="A1919" s="284" t="str">
        <f>IF('Data invoice'!J2034=0,"",'Data invoice'!K2034)</f>
        <v/>
      </c>
      <c r="B1919" s="284" t="str">
        <f>IF('Data invoice'!K2034=0,"",'Data invoice'!L2034)</f>
        <v/>
      </c>
      <c r="C1919" s="284" t="str">
        <f>IF('Data invoice'!L2034=0,"",'Data invoice'!M2034)</f>
        <v/>
      </c>
      <c r="D1919" s="284" t="str">
        <f>IF('Data invoice'!M2034=0,"",'Data invoice'!N2034)</f>
        <v/>
      </c>
      <c r="E1919" s="284" t="str">
        <f>IF('Data invoice'!N2034=0,"",'Data invoice'!O2034)</f>
        <v/>
      </c>
      <c r="F1919" s="284" t="str">
        <f>IF('Data invoice'!O2034=0,"",'Data invoice'!P2034)</f>
        <v/>
      </c>
      <c r="G1919" s="284" t="str">
        <f>IF('Data invoice'!P2034=0,"",'Data invoice'!Q2034)</f>
        <v/>
      </c>
      <c r="H1919" s="284" t="str">
        <f>IF('Data invoice'!Q2034=0,"",'Data invoice'!R2034)</f>
        <v/>
      </c>
      <c r="I1919" s="320" t="str">
        <f>IF('Data invoice'!R2034=0,"",'Data invoice'!S2034)</f>
        <v/>
      </c>
      <c r="J1919" s="367" t="str">
        <f>IF('Data invoice'!S2034=0,"",'Data invoice'!T2034)</f>
        <v/>
      </c>
    </row>
    <row r="1920" spans="1:10" ht="15" customHeight="1">
      <c r="A1920" s="284" t="str">
        <f>IF('Data invoice'!J2035=0,"",'Data invoice'!K2035)</f>
        <v/>
      </c>
      <c r="B1920" s="284" t="str">
        <f>IF('Data invoice'!K2035=0,"",'Data invoice'!L2035)</f>
        <v/>
      </c>
      <c r="C1920" s="284" t="str">
        <f>IF('Data invoice'!L2035=0,"",'Data invoice'!M2035)</f>
        <v/>
      </c>
      <c r="D1920" s="284" t="str">
        <f>IF('Data invoice'!M2035=0,"",'Data invoice'!N2035)</f>
        <v/>
      </c>
      <c r="E1920" s="284" t="str">
        <f>IF('Data invoice'!N2035=0,"",'Data invoice'!O2035)</f>
        <v/>
      </c>
      <c r="F1920" s="284" t="str">
        <f>IF('Data invoice'!O2035=0,"",'Data invoice'!P2035)</f>
        <v/>
      </c>
      <c r="G1920" s="284" t="str">
        <f>IF('Data invoice'!P2035=0,"",'Data invoice'!Q2035)</f>
        <v/>
      </c>
      <c r="H1920" s="284" t="str">
        <f>IF('Data invoice'!Q2035=0,"",'Data invoice'!R2035)</f>
        <v/>
      </c>
      <c r="I1920" s="320" t="str">
        <f>IF('Data invoice'!R2035=0,"",'Data invoice'!S2035)</f>
        <v/>
      </c>
      <c r="J1920" s="367" t="str">
        <f>IF('Data invoice'!S2035=0,"",'Data invoice'!T2035)</f>
        <v/>
      </c>
    </row>
    <row r="1921" spans="1:10" ht="15" customHeight="1">
      <c r="A1921" s="284" t="str">
        <f>IF('Data invoice'!J2036=0,"",'Data invoice'!K2036)</f>
        <v/>
      </c>
      <c r="B1921" s="284" t="str">
        <f>IF('Data invoice'!K2036=0,"",'Data invoice'!L2036)</f>
        <v/>
      </c>
      <c r="C1921" s="284" t="str">
        <f>IF('Data invoice'!L2036=0,"",'Data invoice'!M2036)</f>
        <v/>
      </c>
      <c r="D1921" s="284" t="str">
        <f>IF('Data invoice'!M2036=0,"",'Data invoice'!N2036)</f>
        <v/>
      </c>
      <c r="E1921" s="284" t="str">
        <f>IF('Data invoice'!N2036=0,"",'Data invoice'!O2036)</f>
        <v/>
      </c>
      <c r="F1921" s="284" t="str">
        <f>IF('Data invoice'!O2036=0,"",'Data invoice'!P2036)</f>
        <v/>
      </c>
      <c r="G1921" s="284" t="str">
        <f>IF('Data invoice'!P2036=0,"",'Data invoice'!Q2036)</f>
        <v/>
      </c>
      <c r="H1921" s="284" t="str">
        <f>IF('Data invoice'!Q2036=0,"",'Data invoice'!R2036)</f>
        <v/>
      </c>
      <c r="I1921" s="320" t="str">
        <f>IF('Data invoice'!R2036=0,"",'Data invoice'!S2036)</f>
        <v/>
      </c>
      <c r="J1921" s="367" t="str">
        <f>IF('Data invoice'!S2036=0,"",'Data invoice'!T2036)</f>
        <v/>
      </c>
    </row>
    <row r="1922" spans="1:10" ht="15" customHeight="1">
      <c r="A1922" s="284" t="str">
        <f>IF('Data invoice'!J2037=0,"",'Data invoice'!K2037)</f>
        <v/>
      </c>
      <c r="B1922" s="284" t="str">
        <f>IF('Data invoice'!K2037=0,"",'Data invoice'!L2037)</f>
        <v/>
      </c>
      <c r="C1922" s="284" t="str">
        <f>IF('Data invoice'!L2037=0,"",'Data invoice'!M2037)</f>
        <v/>
      </c>
      <c r="D1922" s="284" t="str">
        <f>IF('Data invoice'!M2037=0,"",'Data invoice'!N2037)</f>
        <v/>
      </c>
      <c r="E1922" s="284" t="str">
        <f>IF('Data invoice'!N2037=0,"",'Data invoice'!O2037)</f>
        <v/>
      </c>
      <c r="F1922" s="284" t="str">
        <f>IF('Data invoice'!O2037=0,"",'Data invoice'!P2037)</f>
        <v/>
      </c>
      <c r="G1922" s="284" t="str">
        <f>IF('Data invoice'!P2037=0,"",'Data invoice'!Q2037)</f>
        <v/>
      </c>
      <c r="H1922" s="284" t="str">
        <f>IF('Data invoice'!Q2037=0,"",'Data invoice'!R2037)</f>
        <v/>
      </c>
      <c r="I1922" s="320" t="str">
        <f>IF('Data invoice'!R2037=0,"",'Data invoice'!S2037)</f>
        <v/>
      </c>
      <c r="J1922" s="367" t="str">
        <f>IF('Data invoice'!S2037=0,"",'Data invoice'!T2037)</f>
        <v/>
      </c>
    </row>
    <row r="1923" spans="1:10" ht="15" customHeight="1">
      <c r="A1923" s="284" t="str">
        <f>IF('Data invoice'!J2038=0,"",'Data invoice'!K2038)</f>
        <v/>
      </c>
      <c r="B1923" s="284" t="str">
        <f>IF('Data invoice'!K2038=0,"",'Data invoice'!L2038)</f>
        <v/>
      </c>
      <c r="C1923" s="284" t="str">
        <f>IF('Data invoice'!L2038=0,"",'Data invoice'!M2038)</f>
        <v/>
      </c>
      <c r="D1923" s="284" t="str">
        <f>IF('Data invoice'!M2038=0,"",'Data invoice'!N2038)</f>
        <v/>
      </c>
      <c r="E1923" s="284" t="str">
        <f>IF('Data invoice'!N2038=0,"",'Data invoice'!O2038)</f>
        <v/>
      </c>
      <c r="F1923" s="284" t="str">
        <f>IF('Data invoice'!O2038=0,"",'Data invoice'!P2038)</f>
        <v/>
      </c>
      <c r="G1923" s="284" t="str">
        <f>IF('Data invoice'!P2038=0,"",'Data invoice'!Q2038)</f>
        <v/>
      </c>
      <c r="H1923" s="284" t="str">
        <f>IF('Data invoice'!Q2038=0,"",'Data invoice'!R2038)</f>
        <v/>
      </c>
      <c r="I1923" s="320" t="str">
        <f>IF('Data invoice'!R2038=0,"",'Data invoice'!S2038)</f>
        <v/>
      </c>
      <c r="J1923" s="367" t="str">
        <f>IF('Data invoice'!S2038=0,"",'Data invoice'!T2038)</f>
        <v/>
      </c>
    </row>
    <row r="1924" spans="1:10" ht="15" customHeight="1">
      <c r="A1924" s="284" t="str">
        <f>IF('Data invoice'!J2039=0,"",'Data invoice'!K2039)</f>
        <v/>
      </c>
      <c r="B1924" s="284" t="str">
        <f>IF('Data invoice'!K2039=0,"",'Data invoice'!L2039)</f>
        <v/>
      </c>
      <c r="C1924" s="284" t="str">
        <f>IF('Data invoice'!L2039=0,"",'Data invoice'!M2039)</f>
        <v/>
      </c>
      <c r="D1924" s="284" t="str">
        <f>IF('Data invoice'!M2039=0,"",'Data invoice'!N2039)</f>
        <v/>
      </c>
      <c r="E1924" s="284" t="str">
        <f>IF('Data invoice'!N2039=0,"",'Data invoice'!O2039)</f>
        <v/>
      </c>
      <c r="F1924" s="284" t="str">
        <f>IF('Data invoice'!O2039=0,"",'Data invoice'!P2039)</f>
        <v/>
      </c>
      <c r="G1924" s="284" t="str">
        <f>IF('Data invoice'!P2039=0,"",'Data invoice'!Q2039)</f>
        <v/>
      </c>
      <c r="H1924" s="284" t="str">
        <f>IF('Data invoice'!Q2039=0,"",'Data invoice'!R2039)</f>
        <v/>
      </c>
      <c r="I1924" s="320" t="str">
        <f>IF('Data invoice'!R2039=0,"",'Data invoice'!S2039)</f>
        <v/>
      </c>
      <c r="J1924" s="367" t="str">
        <f>IF('Data invoice'!S2039=0,"",'Data invoice'!T2039)</f>
        <v/>
      </c>
    </row>
    <row r="1925" spans="1:10" ht="15" customHeight="1">
      <c r="A1925" s="284" t="str">
        <f>IF('Data invoice'!J2040=0,"",'Data invoice'!K2040)</f>
        <v/>
      </c>
      <c r="B1925" s="284" t="str">
        <f>IF('Data invoice'!K2040=0,"",'Data invoice'!L2040)</f>
        <v/>
      </c>
      <c r="C1925" s="284" t="str">
        <f>IF('Data invoice'!L2040=0,"",'Data invoice'!M2040)</f>
        <v/>
      </c>
      <c r="D1925" s="284" t="str">
        <f>IF('Data invoice'!M2040=0,"",'Data invoice'!N2040)</f>
        <v/>
      </c>
      <c r="E1925" s="284" t="str">
        <f>IF('Data invoice'!N2040=0,"",'Data invoice'!O2040)</f>
        <v/>
      </c>
      <c r="F1925" s="284" t="str">
        <f>IF('Data invoice'!O2040=0,"",'Data invoice'!P2040)</f>
        <v/>
      </c>
      <c r="G1925" s="284" t="str">
        <f>IF('Data invoice'!P2040=0,"",'Data invoice'!Q2040)</f>
        <v/>
      </c>
      <c r="H1925" s="284" t="str">
        <f>IF('Data invoice'!Q2040=0,"",'Data invoice'!R2040)</f>
        <v/>
      </c>
      <c r="I1925" s="320" t="str">
        <f>IF('Data invoice'!R2040=0,"",'Data invoice'!S2040)</f>
        <v/>
      </c>
      <c r="J1925" s="367" t="str">
        <f>IF('Data invoice'!S2040=0,"",'Data invoice'!T2040)</f>
        <v/>
      </c>
    </row>
    <row r="1926" spans="1:10" ht="15" customHeight="1">
      <c r="A1926" s="284" t="str">
        <f>IF('Data invoice'!J2041=0,"",'Data invoice'!K2041)</f>
        <v/>
      </c>
      <c r="B1926" s="284" t="str">
        <f>IF('Data invoice'!K2041=0,"",'Data invoice'!L2041)</f>
        <v/>
      </c>
      <c r="C1926" s="284" t="str">
        <f>IF('Data invoice'!L2041=0,"",'Data invoice'!M2041)</f>
        <v/>
      </c>
      <c r="D1926" s="284" t="str">
        <f>IF('Data invoice'!M2041=0,"",'Data invoice'!N2041)</f>
        <v/>
      </c>
      <c r="E1926" s="284" t="str">
        <f>IF('Data invoice'!N2041=0,"",'Data invoice'!O2041)</f>
        <v/>
      </c>
      <c r="F1926" s="284" t="str">
        <f>IF('Data invoice'!O2041=0,"",'Data invoice'!P2041)</f>
        <v/>
      </c>
      <c r="G1926" s="284" t="str">
        <f>IF('Data invoice'!P2041=0,"",'Data invoice'!Q2041)</f>
        <v/>
      </c>
      <c r="H1926" s="284" t="str">
        <f>IF('Data invoice'!Q2041=0,"",'Data invoice'!R2041)</f>
        <v/>
      </c>
      <c r="I1926" s="320" t="str">
        <f>IF('Data invoice'!R2041=0,"",'Data invoice'!S2041)</f>
        <v/>
      </c>
      <c r="J1926" s="367" t="str">
        <f>IF('Data invoice'!S2041=0,"",'Data invoice'!T2041)</f>
        <v/>
      </c>
    </row>
    <row r="1927" spans="1:10" ht="15" customHeight="1">
      <c r="A1927" s="284" t="str">
        <f>IF('Data invoice'!J2042=0,"",'Data invoice'!K2042)</f>
        <v/>
      </c>
      <c r="B1927" s="284" t="str">
        <f>IF('Data invoice'!K2042=0,"",'Data invoice'!L2042)</f>
        <v/>
      </c>
      <c r="C1927" s="284" t="str">
        <f>IF('Data invoice'!L2042=0,"",'Data invoice'!M2042)</f>
        <v/>
      </c>
      <c r="D1927" s="284" t="str">
        <f>IF('Data invoice'!M2042=0,"",'Data invoice'!N2042)</f>
        <v/>
      </c>
      <c r="E1927" s="284" t="str">
        <f>IF('Data invoice'!N2042=0,"",'Data invoice'!O2042)</f>
        <v/>
      </c>
      <c r="F1927" s="284" t="str">
        <f>IF('Data invoice'!O2042=0,"",'Data invoice'!P2042)</f>
        <v/>
      </c>
      <c r="G1927" s="284" t="str">
        <f>IF('Data invoice'!P2042=0,"",'Data invoice'!Q2042)</f>
        <v/>
      </c>
      <c r="H1927" s="284" t="str">
        <f>IF('Data invoice'!Q2042=0,"",'Data invoice'!R2042)</f>
        <v/>
      </c>
      <c r="I1927" s="320" t="str">
        <f>IF('Data invoice'!R2042=0,"",'Data invoice'!S2042)</f>
        <v/>
      </c>
      <c r="J1927" s="367" t="str">
        <f>IF('Data invoice'!S2042=0,"",'Data invoice'!T2042)</f>
        <v/>
      </c>
    </row>
    <row r="1928" spans="1:10" ht="15" customHeight="1">
      <c r="A1928" s="284" t="str">
        <f>IF('Data invoice'!J2043=0,"",'Data invoice'!K2043)</f>
        <v/>
      </c>
      <c r="B1928" s="284" t="str">
        <f>IF('Data invoice'!K2043=0,"",'Data invoice'!L2043)</f>
        <v/>
      </c>
      <c r="C1928" s="284" t="str">
        <f>IF('Data invoice'!L2043=0,"",'Data invoice'!M2043)</f>
        <v/>
      </c>
      <c r="D1928" s="284" t="str">
        <f>IF('Data invoice'!M2043=0,"",'Data invoice'!N2043)</f>
        <v/>
      </c>
      <c r="E1928" s="284" t="str">
        <f>IF('Data invoice'!N2043=0,"",'Data invoice'!O2043)</f>
        <v/>
      </c>
      <c r="F1928" s="284" t="str">
        <f>IF('Data invoice'!O2043=0,"",'Data invoice'!P2043)</f>
        <v/>
      </c>
      <c r="G1928" s="284" t="str">
        <f>IF('Data invoice'!P2043=0,"",'Data invoice'!Q2043)</f>
        <v/>
      </c>
      <c r="H1928" s="284" t="str">
        <f>IF('Data invoice'!Q2043=0,"",'Data invoice'!R2043)</f>
        <v/>
      </c>
      <c r="I1928" s="320" t="str">
        <f>IF('Data invoice'!R2043=0,"",'Data invoice'!S2043)</f>
        <v/>
      </c>
      <c r="J1928" s="367" t="str">
        <f>IF('Data invoice'!S2043=0,"",'Data invoice'!T2043)</f>
        <v/>
      </c>
    </row>
    <row r="1929" spans="1:10" ht="15" customHeight="1">
      <c r="A1929" s="284" t="str">
        <f>IF('Data invoice'!J2044=0,"",'Data invoice'!K2044)</f>
        <v/>
      </c>
      <c r="B1929" s="284" t="str">
        <f>IF('Data invoice'!K2044=0,"",'Data invoice'!L2044)</f>
        <v/>
      </c>
      <c r="C1929" s="284" t="str">
        <f>IF('Data invoice'!L2044=0,"",'Data invoice'!M2044)</f>
        <v/>
      </c>
      <c r="D1929" s="284" t="str">
        <f>IF('Data invoice'!M2044=0,"",'Data invoice'!N2044)</f>
        <v/>
      </c>
      <c r="E1929" s="284" t="str">
        <f>IF('Data invoice'!N2044=0,"",'Data invoice'!O2044)</f>
        <v/>
      </c>
      <c r="F1929" s="284" t="str">
        <f>IF('Data invoice'!O2044=0,"",'Data invoice'!P2044)</f>
        <v/>
      </c>
      <c r="G1929" s="284" t="str">
        <f>IF('Data invoice'!P2044=0,"",'Data invoice'!Q2044)</f>
        <v/>
      </c>
      <c r="H1929" s="284" t="str">
        <f>IF('Data invoice'!Q2044=0,"",'Data invoice'!R2044)</f>
        <v/>
      </c>
      <c r="I1929" s="320" t="str">
        <f>IF('Data invoice'!R2044=0,"",'Data invoice'!S2044)</f>
        <v/>
      </c>
      <c r="J1929" s="367" t="str">
        <f>IF('Data invoice'!S2044=0,"",'Data invoice'!T2044)</f>
        <v/>
      </c>
    </row>
    <row r="1930" spans="1:10" ht="15" customHeight="1">
      <c r="A1930" s="284" t="str">
        <f>IF('Data invoice'!J2045=0,"",'Data invoice'!K2045)</f>
        <v/>
      </c>
      <c r="B1930" s="284" t="str">
        <f>IF('Data invoice'!K2045=0,"",'Data invoice'!L2045)</f>
        <v/>
      </c>
      <c r="C1930" s="284" t="str">
        <f>IF('Data invoice'!L2045=0,"",'Data invoice'!M2045)</f>
        <v/>
      </c>
      <c r="D1930" s="284" t="str">
        <f>IF('Data invoice'!M2045=0,"",'Data invoice'!N2045)</f>
        <v/>
      </c>
      <c r="E1930" s="284" t="str">
        <f>IF('Data invoice'!N2045=0,"",'Data invoice'!O2045)</f>
        <v/>
      </c>
      <c r="F1930" s="284" t="str">
        <f>IF('Data invoice'!O2045=0,"",'Data invoice'!P2045)</f>
        <v/>
      </c>
      <c r="G1930" s="284" t="str">
        <f>IF('Data invoice'!P2045=0,"",'Data invoice'!Q2045)</f>
        <v/>
      </c>
      <c r="H1930" s="284" t="str">
        <f>IF('Data invoice'!Q2045=0,"",'Data invoice'!R2045)</f>
        <v/>
      </c>
      <c r="I1930" s="320" t="str">
        <f>IF('Data invoice'!R2045=0,"",'Data invoice'!S2045)</f>
        <v/>
      </c>
      <c r="J1930" s="367" t="str">
        <f>IF('Data invoice'!S2045=0,"",'Data invoice'!T2045)</f>
        <v/>
      </c>
    </row>
    <row r="1931" spans="1:10" ht="15" customHeight="1">
      <c r="A1931" s="284" t="str">
        <f>IF('Data invoice'!J2046=0,"",'Data invoice'!K2046)</f>
        <v/>
      </c>
      <c r="B1931" s="284" t="str">
        <f>IF('Data invoice'!K2046=0,"",'Data invoice'!L2046)</f>
        <v/>
      </c>
      <c r="C1931" s="284" t="str">
        <f>IF('Data invoice'!L2046=0,"",'Data invoice'!M2046)</f>
        <v/>
      </c>
      <c r="D1931" s="284" t="str">
        <f>IF('Data invoice'!M2046=0,"",'Data invoice'!N2046)</f>
        <v/>
      </c>
      <c r="E1931" s="284" t="str">
        <f>IF('Data invoice'!N2046=0,"",'Data invoice'!O2046)</f>
        <v/>
      </c>
      <c r="F1931" s="284" t="str">
        <f>IF('Data invoice'!O2046=0,"",'Data invoice'!P2046)</f>
        <v/>
      </c>
      <c r="G1931" s="284" t="str">
        <f>IF('Data invoice'!P2046=0,"",'Data invoice'!Q2046)</f>
        <v/>
      </c>
      <c r="H1931" s="284" t="str">
        <f>IF('Data invoice'!Q2046=0,"",'Data invoice'!R2046)</f>
        <v/>
      </c>
      <c r="I1931" s="320" t="str">
        <f>IF('Data invoice'!R2046=0,"",'Data invoice'!S2046)</f>
        <v/>
      </c>
      <c r="J1931" s="367" t="str">
        <f>IF('Data invoice'!S2046=0,"",'Data invoice'!T2046)</f>
        <v/>
      </c>
    </row>
    <row r="1932" spans="1:10" ht="15" customHeight="1">
      <c r="A1932" s="284" t="str">
        <f>IF('Data invoice'!J2047=0,"",'Data invoice'!K2047)</f>
        <v/>
      </c>
      <c r="B1932" s="284" t="str">
        <f>IF('Data invoice'!K2047=0,"",'Data invoice'!L2047)</f>
        <v/>
      </c>
      <c r="C1932" s="284" t="str">
        <f>IF('Data invoice'!L2047=0,"",'Data invoice'!M2047)</f>
        <v/>
      </c>
      <c r="D1932" s="284" t="str">
        <f>IF('Data invoice'!M2047=0,"",'Data invoice'!N2047)</f>
        <v/>
      </c>
      <c r="E1932" s="284" t="str">
        <f>IF('Data invoice'!N2047=0,"",'Data invoice'!O2047)</f>
        <v/>
      </c>
      <c r="F1932" s="284" t="str">
        <f>IF('Data invoice'!O2047=0,"",'Data invoice'!P2047)</f>
        <v/>
      </c>
      <c r="G1932" s="284" t="str">
        <f>IF('Data invoice'!P2047=0,"",'Data invoice'!Q2047)</f>
        <v/>
      </c>
      <c r="H1932" s="284" t="str">
        <f>IF('Data invoice'!Q2047=0,"",'Data invoice'!R2047)</f>
        <v/>
      </c>
      <c r="I1932" s="320" t="str">
        <f>IF('Data invoice'!R2047=0,"",'Data invoice'!S2047)</f>
        <v/>
      </c>
      <c r="J1932" s="367" t="str">
        <f>IF('Data invoice'!S2047=0,"",'Data invoice'!T2047)</f>
        <v/>
      </c>
    </row>
    <row r="1933" spans="1:10" ht="15" customHeight="1">
      <c r="A1933" s="284" t="str">
        <f>IF('Data invoice'!J2048=0,"",'Data invoice'!K2048)</f>
        <v/>
      </c>
      <c r="B1933" s="284" t="str">
        <f>IF('Data invoice'!K2048=0,"",'Data invoice'!L2048)</f>
        <v/>
      </c>
      <c r="C1933" s="284" t="str">
        <f>IF('Data invoice'!L2048=0,"",'Data invoice'!M2048)</f>
        <v/>
      </c>
      <c r="D1933" s="284" t="str">
        <f>IF('Data invoice'!M2048=0,"",'Data invoice'!N2048)</f>
        <v/>
      </c>
      <c r="E1933" s="284" t="str">
        <f>IF('Data invoice'!N2048=0,"",'Data invoice'!O2048)</f>
        <v/>
      </c>
      <c r="F1933" s="284" t="str">
        <f>IF('Data invoice'!O2048=0,"",'Data invoice'!P2048)</f>
        <v/>
      </c>
      <c r="G1933" s="284" t="str">
        <f>IF('Data invoice'!P2048=0,"",'Data invoice'!Q2048)</f>
        <v/>
      </c>
      <c r="H1933" s="284" t="str">
        <f>IF('Data invoice'!Q2048=0,"",'Data invoice'!R2048)</f>
        <v/>
      </c>
      <c r="I1933" s="320" t="str">
        <f>IF('Data invoice'!R2048=0,"",'Data invoice'!S2048)</f>
        <v/>
      </c>
      <c r="J1933" s="367" t="str">
        <f>IF('Data invoice'!S2048=0,"",'Data invoice'!T2048)</f>
        <v/>
      </c>
    </row>
    <row r="1934" spans="1:10" ht="15" customHeight="1">
      <c r="A1934" s="284" t="str">
        <f>IF('Data invoice'!J2049=0,"",'Data invoice'!K2049)</f>
        <v/>
      </c>
      <c r="B1934" s="284" t="str">
        <f>IF('Data invoice'!K2049=0,"",'Data invoice'!L2049)</f>
        <v/>
      </c>
      <c r="C1934" s="284" t="str">
        <f>IF('Data invoice'!L2049=0,"",'Data invoice'!M2049)</f>
        <v/>
      </c>
      <c r="D1934" s="284" t="str">
        <f>IF('Data invoice'!M2049=0,"",'Data invoice'!N2049)</f>
        <v/>
      </c>
      <c r="E1934" s="284" t="str">
        <f>IF('Data invoice'!N2049=0,"",'Data invoice'!O2049)</f>
        <v/>
      </c>
      <c r="F1934" s="284" t="str">
        <f>IF('Data invoice'!O2049=0,"",'Data invoice'!P2049)</f>
        <v/>
      </c>
      <c r="G1934" s="284" t="str">
        <f>IF('Data invoice'!P2049=0,"",'Data invoice'!Q2049)</f>
        <v/>
      </c>
      <c r="H1934" s="284" t="str">
        <f>IF('Data invoice'!Q2049=0,"",'Data invoice'!R2049)</f>
        <v/>
      </c>
      <c r="I1934" s="320" t="str">
        <f>IF('Data invoice'!R2049=0,"",'Data invoice'!S2049)</f>
        <v/>
      </c>
      <c r="J1934" s="367" t="str">
        <f>IF('Data invoice'!S2049=0,"",'Data invoice'!T2049)</f>
        <v/>
      </c>
    </row>
    <row r="1935" spans="1:10" ht="15" customHeight="1">
      <c r="A1935" s="284" t="str">
        <f>IF('Data invoice'!J2050=0,"",'Data invoice'!K2050)</f>
        <v/>
      </c>
      <c r="B1935" s="284" t="str">
        <f>IF('Data invoice'!K2050=0,"",'Data invoice'!L2050)</f>
        <v/>
      </c>
      <c r="C1935" s="284" t="str">
        <f>IF('Data invoice'!L2050=0,"",'Data invoice'!M2050)</f>
        <v/>
      </c>
      <c r="D1935" s="284" t="str">
        <f>IF('Data invoice'!M2050=0,"",'Data invoice'!N2050)</f>
        <v/>
      </c>
      <c r="E1935" s="284" t="str">
        <f>IF('Data invoice'!N2050=0,"",'Data invoice'!O2050)</f>
        <v/>
      </c>
      <c r="F1935" s="284" t="str">
        <f>IF('Data invoice'!O2050=0,"",'Data invoice'!P2050)</f>
        <v/>
      </c>
      <c r="G1935" s="284" t="str">
        <f>IF('Data invoice'!P2050=0,"",'Data invoice'!Q2050)</f>
        <v/>
      </c>
      <c r="H1935" s="284" t="str">
        <f>IF('Data invoice'!Q2050=0,"",'Data invoice'!R2050)</f>
        <v/>
      </c>
      <c r="I1935" s="320" t="str">
        <f>IF('Data invoice'!R2050=0,"",'Data invoice'!S2050)</f>
        <v/>
      </c>
      <c r="J1935" s="367" t="str">
        <f>IF('Data invoice'!S2050=0,"",'Data invoice'!T2050)</f>
        <v/>
      </c>
    </row>
    <row r="1936" spans="1:10" ht="15" customHeight="1">
      <c r="A1936" s="284" t="str">
        <f>IF('Data invoice'!J2051=0,"",'Data invoice'!K2051)</f>
        <v/>
      </c>
      <c r="B1936" s="284" t="str">
        <f>IF('Data invoice'!K2051=0,"",'Data invoice'!L2051)</f>
        <v/>
      </c>
      <c r="C1936" s="284" t="str">
        <f>IF('Data invoice'!L2051=0,"",'Data invoice'!M2051)</f>
        <v/>
      </c>
      <c r="D1936" s="284" t="str">
        <f>IF('Data invoice'!M2051=0,"",'Data invoice'!N2051)</f>
        <v/>
      </c>
      <c r="E1936" s="284" t="str">
        <f>IF('Data invoice'!N2051=0,"",'Data invoice'!O2051)</f>
        <v/>
      </c>
      <c r="F1936" s="284" t="str">
        <f>IF('Data invoice'!O2051=0,"",'Data invoice'!P2051)</f>
        <v/>
      </c>
      <c r="G1936" s="284" t="str">
        <f>IF('Data invoice'!P2051=0,"",'Data invoice'!Q2051)</f>
        <v/>
      </c>
      <c r="H1936" s="284" t="str">
        <f>IF('Data invoice'!Q2051=0,"",'Data invoice'!R2051)</f>
        <v/>
      </c>
      <c r="I1936" s="320" t="str">
        <f>IF('Data invoice'!R2051=0,"",'Data invoice'!S2051)</f>
        <v/>
      </c>
      <c r="J1936" s="367" t="str">
        <f>IF('Data invoice'!S2051=0,"",'Data invoice'!T2051)</f>
        <v/>
      </c>
    </row>
    <row r="1937" spans="1:10" ht="15" customHeight="1">
      <c r="A1937" s="284" t="str">
        <f>IF('Data invoice'!J2052=0,"",'Data invoice'!K2052)</f>
        <v/>
      </c>
      <c r="B1937" s="284" t="str">
        <f>IF('Data invoice'!K2052=0,"",'Data invoice'!L2052)</f>
        <v/>
      </c>
      <c r="C1937" s="284" t="str">
        <f>IF('Data invoice'!L2052=0,"",'Data invoice'!M2052)</f>
        <v/>
      </c>
      <c r="D1937" s="284" t="str">
        <f>IF('Data invoice'!M2052=0,"",'Data invoice'!N2052)</f>
        <v/>
      </c>
      <c r="E1937" s="284" t="str">
        <f>IF('Data invoice'!N2052=0,"",'Data invoice'!O2052)</f>
        <v/>
      </c>
      <c r="F1937" s="284" t="str">
        <f>IF('Data invoice'!O2052=0,"",'Data invoice'!P2052)</f>
        <v/>
      </c>
      <c r="G1937" s="284" t="str">
        <f>IF('Data invoice'!P2052=0,"",'Data invoice'!Q2052)</f>
        <v/>
      </c>
      <c r="H1937" s="284" t="str">
        <f>IF('Data invoice'!Q2052=0,"",'Data invoice'!R2052)</f>
        <v/>
      </c>
      <c r="I1937" s="320" t="str">
        <f>IF('Data invoice'!R2052=0,"",'Data invoice'!S2052)</f>
        <v/>
      </c>
      <c r="J1937" s="367" t="str">
        <f>IF('Data invoice'!S2052=0,"",'Data invoice'!T2052)</f>
        <v/>
      </c>
    </row>
    <row r="1938" spans="1:10" ht="15" customHeight="1">
      <c r="A1938" s="284" t="str">
        <f>IF('Data invoice'!J2053=0,"",'Data invoice'!K2053)</f>
        <v/>
      </c>
      <c r="B1938" s="284" t="str">
        <f>IF('Data invoice'!K2053=0,"",'Data invoice'!L2053)</f>
        <v/>
      </c>
      <c r="C1938" s="284" t="str">
        <f>IF('Data invoice'!L2053=0,"",'Data invoice'!M2053)</f>
        <v/>
      </c>
      <c r="D1938" s="284" t="str">
        <f>IF('Data invoice'!M2053=0,"",'Data invoice'!N2053)</f>
        <v/>
      </c>
      <c r="E1938" s="284" t="str">
        <f>IF('Data invoice'!N2053=0,"",'Data invoice'!O2053)</f>
        <v/>
      </c>
      <c r="F1938" s="284" t="str">
        <f>IF('Data invoice'!O2053=0,"",'Data invoice'!P2053)</f>
        <v/>
      </c>
      <c r="G1938" s="284" t="str">
        <f>IF('Data invoice'!P2053=0,"",'Data invoice'!Q2053)</f>
        <v/>
      </c>
      <c r="H1938" s="284" t="str">
        <f>IF('Data invoice'!Q2053=0,"",'Data invoice'!R2053)</f>
        <v/>
      </c>
      <c r="I1938" s="320" t="str">
        <f>IF('Data invoice'!R2053=0,"",'Data invoice'!S2053)</f>
        <v/>
      </c>
      <c r="J1938" s="367" t="str">
        <f>IF('Data invoice'!S2053=0,"",'Data invoice'!T2053)</f>
        <v/>
      </c>
    </row>
    <row r="1939" spans="1:10" ht="15" customHeight="1">
      <c r="A1939" s="284" t="str">
        <f>IF('Data invoice'!J2054=0,"",'Data invoice'!K2054)</f>
        <v/>
      </c>
      <c r="B1939" s="284" t="str">
        <f>IF('Data invoice'!K2054=0,"",'Data invoice'!L2054)</f>
        <v/>
      </c>
      <c r="C1939" s="284" t="str">
        <f>IF('Data invoice'!L2054=0,"",'Data invoice'!M2054)</f>
        <v/>
      </c>
      <c r="D1939" s="284" t="str">
        <f>IF('Data invoice'!M2054=0,"",'Data invoice'!N2054)</f>
        <v/>
      </c>
      <c r="E1939" s="284" t="str">
        <f>IF('Data invoice'!N2054=0,"",'Data invoice'!O2054)</f>
        <v/>
      </c>
      <c r="F1939" s="284" t="str">
        <f>IF('Data invoice'!O2054=0,"",'Data invoice'!P2054)</f>
        <v/>
      </c>
      <c r="G1939" s="284" t="str">
        <f>IF('Data invoice'!P2054=0,"",'Data invoice'!Q2054)</f>
        <v/>
      </c>
      <c r="H1939" s="284" t="str">
        <f>IF('Data invoice'!Q2054=0,"",'Data invoice'!R2054)</f>
        <v/>
      </c>
      <c r="I1939" s="320" t="str">
        <f>IF('Data invoice'!R2054=0,"",'Data invoice'!S2054)</f>
        <v/>
      </c>
      <c r="J1939" s="367" t="str">
        <f>IF('Data invoice'!S2054=0,"",'Data invoice'!T2054)</f>
        <v/>
      </c>
    </row>
    <row r="1940" spans="1:10" ht="15" customHeight="1">
      <c r="A1940" s="284" t="str">
        <f>IF('Data invoice'!J2055=0,"",'Data invoice'!K2055)</f>
        <v/>
      </c>
      <c r="B1940" s="284" t="str">
        <f>IF('Data invoice'!K2055=0,"",'Data invoice'!L2055)</f>
        <v/>
      </c>
      <c r="C1940" s="284" t="str">
        <f>IF('Data invoice'!L2055=0,"",'Data invoice'!M2055)</f>
        <v/>
      </c>
      <c r="D1940" s="284" t="str">
        <f>IF('Data invoice'!M2055=0,"",'Data invoice'!N2055)</f>
        <v/>
      </c>
      <c r="E1940" s="284" t="str">
        <f>IF('Data invoice'!N2055=0,"",'Data invoice'!O2055)</f>
        <v/>
      </c>
      <c r="F1940" s="284" t="str">
        <f>IF('Data invoice'!O2055=0,"",'Data invoice'!P2055)</f>
        <v/>
      </c>
      <c r="G1940" s="284" t="str">
        <f>IF('Data invoice'!P2055=0,"",'Data invoice'!Q2055)</f>
        <v/>
      </c>
      <c r="H1940" s="284" t="str">
        <f>IF('Data invoice'!Q2055=0,"",'Data invoice'!R2055)</f>
        <v/>
      </c>
      <c r="I1940" s="320" t="str">
        <f>IF('Data invoice'!R2055=0,"",'Data invoice'!S2055)</f>
        <v/>
      </c>
      <c r="J1940" s="367" t="str">
        <f>IF('Data invoice'!S2055=0,"",'Data invoice'!T2055)</f>
        <v/>
      </c>
    </row>
    <row r="1941" spans="1:10" ht="15" customHeight="1">
      <c r="A1941" s="284" t="str">
        <f>IF('Data invoice'!J2056=0,"",'Data invoice'!K2056)</f>
        <v/>
      </c>
      <c r="B1941" s="284" t="str">
        <f>IF('Data invoice'!K2056=0,"",'Data invoice'!L2056)</f>
        <v/>
      </c>
      <c r="C1941" s="284" t="str">
        <f>IF('Data invoice'!L2056=0,"",'Data invoice'!M2056)</f>
        <v/>
      </c>
      <c r="D1941" s="284" t="str">
        <f>IF('Data invoice'!M2056=0,"",'Data invoice'!N2056)</f>
        <v/>
      </c>
      <c r="E1941" s="284" t="str">
        <f>IF('Data invoice'!N2056=0,"",'Data invoice'!O2056)</f>
        <v/>
      </c>
      <c r="F1941" s="284" t="str">
        <f>IF('Data invoice'!O2056=0,"",'Data invoice'!P2056)</f>
        <v/>
      </c>
      <c r="G1941" s="284" t="str">
        <f>IF('Data invoice'!P2056=0,"",'Data invoice'!Q2056)</f>
        <v/>
      </c>
      <c r="H1941" s="284" t="str">
        <f>IF('Data invoice'!Q2056=0,"",'Data invoice'!R2056)</f>
        <v/>
      </c>
      <c r="I1941" s="320" t="str">
        <f>IF('Data invoice'!R2056=0,"",'Data invoice'!S2056)</f>
        <v/>
      </c>
      <c r="J1941" s="367" t="str">
        <f>IF('Data invoice'!S2056=0,"",'Data invoice'!T2056)</f>
        <v/>
      </c>
    </row>
    <row r="1942" spans="1:10" ht="15" customHeight="1">
      <c r="A1942" s="284" t="str">
        <f>IF('Data invoice'!J2057=0,"",'Data invoice'!K2057)</f>
        <v/>
      </c>
      <c r="B1942" s="284" t="str">
        <f>IF('Data invoice'!K2057=0,"",'Data invoice'!L2057)</f>
        <v/>
      </c>
      <c r="C1942" s="284" t="str">
        <f>IF('Data invoice'!L2057=0,"",'Data invoice'!M2057)</f>
        <v/>
      </c>
      <c r="D1942" s="284" t="str">
        <f>IF('Data invoice'!M2057=0,"",'Data invoice'!N2057)</f>
        <v/>
      </c>
      <c r="E1942" s="284" t="str">
        <f>IF('Data invoice'!N2057=0,"",'Data invoice'!O2057)</f>
        <v/>
      </c>
      <c r="F1942" s="284" t="str">
        <f>IF('Data invoice'!O2057=0,"",'Data invoice'!P2057)</f>
        <v/>
      </c>
      <c r="G1942" s="284" t="str">
        <f>IF('Data invoice'!P2057=0,"",'Data invoice'!Q2057)</f>
        <v/>
      </c>
      <c r="H1942" s="284" t="str">
        <f>IF('Data invoice'!Q2057=0,"",'Data invoice'!R2057)</f>
        <v/>
      </c>
      <c r="I1942" s="320" t="str">
        <f>IF('Data invoice'!R2057=0,"",'Data invoice'!S2057)</f>
        <v/>
      </c>
      <c r="J1942" s="367" t="str">
        <f>IF('Data invoice'!S2057=0,"",'Data invoice'!T2057)</f>
        <v/>
      </c>
    </row>
    <row r="1943" spans="1:10" ht="15" customHeight="1">
      <c r="A1943" s="284" t="str">
        <f>IF('Data invoice'!J2058=0,"",'Data invoice'!K2058)</f>
        <v/>
      </c>
      <c r="B1943" s="284" t="str">
        <f>IF('Data invoice'!K2058=0,"",'Data invoice'!L2058)</f>
        <v/>
      </c>
      <c r="C1943" s="284" t="str">
        <f>IF('Data invoice'!L2058=0,"",'Data invoice'!M2058)</f>
        <v/>
      </c>
      <c r="D1943" s="284" t="str">
        <f>IF('Data invoice'!M2058=0,"",'Data invoice'!N2058)</f>
        <v/>
      </c>
      <c r="E1943" s="284" t="str">
        <f>IF('Data invoice'!N2058=0,"",'Data invoice'!O2058)</f>
        <v/>
      </c>
      <c r="F1943" s="284" t="str">
        <f>IF('Data invoice'!O2058=0,"",'Data invoice'!P2058)</f>
        <v/>
      </c>
      <c r="G1943" s="284" t="str">
        <f>IF('Data invoice'!P2058=0,"",'Data invoice'!Q2058)</f>
        <v/>
      </c>
      <c r="H1943" s="284" t="str">
        <f>IF('Data invoice'!Q2058=0,"",'Data invoice'!R2058)</f>
        <v/>
      </c>
      <c r="I1943" s="320" t="str">
        <f>IF('Data invoice'!R2058=0,"",'Data invoice'!S2058)</f>
        <v/>
      </c>
      <c r="J1943" s="367" t="str">
        <f>IF('Data invoice'!S2058=0,"",'Data invoice'!T2058)</f>
        <v/>
      </c>
    </row>
    <row r="1944" spans="1:10" ht="15" customHeight="1">
      <c r="A1944" s="284" t="str">
        <f>IF('Data invoice'!J2059=0,"",'Data invoice'!K2059)</f>
        <v/>
      </c>
      <c r="B1944" s="284" t="str">
        <f>IF('Data invoice'!K2059=0,"",'Data invoice'!L2059)</f>
        <v/>
      </c>
      <c r="C1944" s="284" t="str">
        <f>IF('Data invoice'!L2059=0,"",'Data invoice'!M2059)</f>
        <v/>
      </c>
      <c r="D1944" s="284" t="str">
        <f>IF('Data invoice'!M2059=0,"",'Data invoice'!N2059)</f>
        <v/>
      </c>
      <c r="E1944" s="284" t="str">
        <f>IF('Data invoice'!N2059=0,"",'Data invoice'!O2059)</f>
        <v/>
      </c>
      <c r="F1944" s="284" t="str">
        <f>IF('Data invoice'!O2059=0,"",'Data invoice'!P2059)</f>
        <v/>
      </c>
      <c r="G1944" s="284" t="str">
        <f>IF('Data invoice'!P2059=0,"",'Data invoice'!Q2059)</f>
        <v/>
      </c>
      <c r="H1944" s="284" t="str">
        <f>IF('Data invoice'!Q2059=0,"",'Data invoice'!R2059)</f>
        <v/>
      </c>
      <c r="I1944" s="320" t="str">
        <f>IF('Data invoice'!R2059=0,"",'Data invoice'!S2059)</f>
        <v/>
      </c>
      <c r="J1944" s="367" t="str">
        <f>IF('Data invoice'!S2059=0,"",'Data invoice'!T2059)</f>
        <v/>
      </c>
    </row>
    <row r="1945" spans="1:10" ht="15" customHeight="1">
      <c r="A1945" s="284" t="str">
        <f>IF('Data invoice'!J2060=0,"",'Data invoice'!K2060)</f>
        <v/>
      </c>
      <c r="B1945" s="284" t="str">
        <f>IF('Data invoice'!K2060=0,"",'Data invoice'!L2060)</f>
        <v/>
      </c>
      <c r="C1945" s="284" t="str">
        <f>IF('Data invoice'!L2060=0,"",'Data invoice'!M2060)</f>
        <v/>
      </c>
      <c r="D1945" s="284" t="str">
        <f>IF('Data invoice'!M2060=0,"",'Data invoice'!N2060)</f>
        <v/>
      </c>
      <c r="E1945" s="284" t="str">
        <f>IF('Data invoice'!N2060=0,"",'Data invoice'!O2060)</f>
        <v/>
      </c>
      <c r="F1945" s="284" t="str">
        <f>IF('Data invoice'!O2060=0,"",'Data invoice'!P2060)</f>
        <v/>
      </c>
      <c r="G1945" s="284" t="str">
        <f>IF('Data invoice'!P2060=0,"",'Data invoice'!Q2060)</f>
        <v/>
      </c>
      <c r="H1945" s="284" t="str">
        <f>IF('Data invoice'!Q2060=0,"",'Data invoice'!R2060)</f>
        <v/>
      </c>
      <c r="I1945" s="320" t="str">
        <f>IF('Data invoice'!R2060=0,"",'Data invoice'!S2060)</f>
        <v/>
      </c>
      <c r="J1945" s="367" t="str">
        <f>IF('Data invoice'!S2060=0,"",'Data invoice'!T2060)</f>
        <v/>
      </c>
    </row>
    <row r="1946" spans="1:10" ht="15" customHeight="1">
      <c r="A1946" s="284" t="str">
        <f>IF('Data invoice'!J2061=0,"",'Data invoice'!K2061)</f>
        <v/>
      </c>
      <c r="B1946" s="284" t="str">
        <f>IF('Data invoice'!K2061=0,"",'Data invoice'!L2061)</f>
        <v/>
      </c>
      <c r="C1946" s="284" t="str">
        <f>IF('Data invoice'!L2061=0,"",'Data invoice'!M2061)</f>
        <v/>
      </c>
      <c r="D1946" s="284" t="str">
        <f>IF('Data invoice'!M2061=0,"",'Data invoice'!N2061)</f>
        <v/>
      </c>
      <c r="E1946" s="284" t="str">
        <f>IF('Data invoice'!N2061=0,"",'Data invoice'!O2061)</f>
        <v/>
      </c>
      <c r="F1946" s="284" t="str">
        <f>IF('Data invoice'!O2061=0,"",'Data invoice'!P2061)</f>
        <v/>
      </c>
      <c r="G1946" s="284" t="str">
        <f>IF('Data invoice'!P2061=0,"",'Data invoice'!Q2061)</f>
        <v/>
      </c>
      <c r="H1946" s="284" t="str">
        <f>IF('Data invoice'!Q2061=0,"",'Data invoice'!R2061)</f>
        <v/>
      </c>
      <c r="I1946" s="320" t="str">
        <f>IF('Data invoice'!R2061=0,"",'Data invoice'!S2061)</f>
        <v/>
      </c>
      <c r="J1946" s="367" t="str">
        <f>IF('Data invoice'!S2061=0,"",'Data invoice'!T2061)</f>
        <v/>
      </c>
    </row>
    <row r="1947" spans="1:10" ht="15" customHeight="1">
      <c r="A1947" s="284" t="str">
        <f>IF('Data invoice'!J2062=0,"",'Data invoice'!K2062)</f>
        <v/>
      </c>
      <c r="B1947" s="284" t="str">
        <f>IF('Data invoice'!K2062=0,"",'Data invoice'!L2062)</f>
        <v/>
      </c>
      <c r="C1947" s="284" t="str">
        <f>IF('Data invoice'!L2062=0,"",'Data invoice'!M2062)</f>
        <v/>
      </c>
      <c r="D1947" s="284" t="str">
        <f>IF('Data invoice'!M2062=0,"",'Data invoice'!N2062)</f>
        <v/>
      </c>
      <c r="E1947" s="284" t="str">
        <f>IF('Data invoice'!N2062=0,"",'Data invoice'!O2062)</f>
        <v/>
      </c>
      <c r="F1947" s="284" t="str">
        <f>IF('Data invoice'!O2062=0,"",'Data invoice'!P2062)</f>
        <v/>
      </c>
      <c r="G1947" s="284" t="str">
        <f>IF('Data invoice'!P2062=0,"",'Data invoice'!Q2062)</f>
        <v/>
      </c>
      <c r="H1947" s="284" t="str">
        <f>IF('Data invoice'!Q2062=0,"",'Data invoice'!R2062)</f>
        <v/>
      </c>
      <c r="I1947" s="320" t="str">
        <f>IF('Data invoice'!R2062=0,"",'Data invoice'!S2062)</f>
        <v/>
      </c>
      <c r="J1947" s="367" t="str">
        <f>IF('Data invoice'!S2062=0,"",'Data invoice'!T2062)</f>
        <v/>
      </c>
    </row>
    <row r="1948" spans="1:10" ht="15" customHeight="1">
      <c r="A1948" s="284" t="str">
        <f>IF('Data invoice'!J2063=0,"",'Data invoice'!K2063)</f>
        <v/>
      </c>
      <c r="B1948" s="284" t="str">
        <f>IF('Data invoice'!K2063=0,"",'Data invoice'!L2063)</f>
        <v/>
      </c>
      <c r="C1948" s="284" t="str">
        <f>IF('Data invoice'!L2063=0,"",'Data invoice'!M2063)</f>
        <v/>
      </c>
      <c r="D1948" s="284" t="str">
        <f>IF('Data invoice'!M2063=0,"",'Data invoice'!N2063)</f>
        <v/>
      </c>
      <c r="E1948" s="284" t="str">
        <f>IF('Data invoice'!N2063=0,"",'Data invoice'!O2063)</f>
        <v/>
      </c>
      <c r="F1948" s="284" t="str">
        <f>IF('Data invoice'!O2063=0,"",'Data invoice'!P2063)</f>
        <v/>
      </c>
      <c r="G1948" s="284" t="str">
        <f>IF('Data invoice'!P2063=0,"",'Data invoice'!Q2063)</f>
        <v/>
      </c>
      <c r="H1948" s="284" t="str">
        <f>IF('Data invoice'!Q2063=0,"",'Data invoice'!R2063)</f>
        <v/>
      </c>
      <c r="I1948" s="320" t="str">
        <f>IF('Data invoice'!R2063=0,"",'Data invoice'!S2063)</f>
        <v/>
      </c>
      <c r="J1948" s="367" t="str">
        <f>IF('Data invoice'!S2063=0,"",'Data invoice'!T2063)</f>
        <v/>
      </c>
    </row>
    <row r="1949" spans="1:10" ht="15" customHeight="1">
      <c r="A1949" s="284" t="str">
        <f>IF('Data invoice'!J2064=0,"",'Data invoice'!K2064)</f>
        <v/>
      </c>
      <c r="B1949" s="284" t="str">
        <f>IF('Data invoice'!K2064=0,"",'Data invoice'!L2064)</f>
        <v/>
      </c>
      <c r="C1949" s="284" t="str">
        <f>IF('Data invoice'!L2064=0,"",'Data invoice'!M2064)</f>
        <v/>
      </c>
      <c r="D1949" s="284" t="str">
        <f>IF('Data invoice'!M2064=0,"",'Data invoice'!N2064)</f>
        <v/>
      </c>
      <c r="E1949" s="284" t="str">
        <f>IF('Data invoice'!N2064=0,"",'Data invoice'!O2064)</f>
        <v/>
      </c>
      <c r="F1949" s="284" t="str">
        <f>IF('Data invoice'!O2064=0,"",'Data invoice'!P2064)</f>
        <v/>
      </c>
      <c r="G1949" s="284" t="str">
        <f>IF('Data invoice'!P2064=0,"",'Data invoice'!Q2064)</f>
        <v/>
      </c>
      <c r="H1949" s="284" t="str">
        <f>IF('Data invoice'!Q2064=0,"",'Data invoice'!R2064)</f>
        <v/>
      </c>
      <c r="I1949" s="320" t="str">
        <f>IF('Data invoice'!R2064=0,"",'Data invoice'!S2064)</f>
        <v/>
      </c>
      <c r="J1949" s="367" t="str">
        <f>IF('Data invoice'!S2064=0,"",'Data invoice'!T2064)</f>
        <v/>
      </c>
    </row>
    <row r="1950" spans="1:10" ht="15" customHeight="1">
      <c r="A1950" s="284" t="str">
        <f>IF('Data invoice'!J2065=0,"",'Data invoice'!K2065)</f>
        <v/>
      </c>
      <c r="B1950" s="284" t="str">
        <f>IF('Data invoice'!K2065=0,"",'Data invoice'!L2065)</f>
        <v/>
      </c>
      <c r="C1950" s="284" t="str">
        <f>IF('Data invoice'!L2065=0,"",'Data invoice'!M2065)</f>
        <v/>
      </c>
      <c r="D1950" s="284" t="str">
        <f>IF('Data invoice'!M2065=0,"",'Data invoice'!N2065)</f>
        <v/>
      </c>
      <c r="E1950" s="284" t="str">
        <f>IF('Data invoice'!N2065=0,"",'Data invoice'!O2065)</f>
        <v/>
      </c>
      <c r="F1950" s="284" t="str">
        <f>IF('Data invoice'!O2065=0,"",'Data invoice'!P2065)</f>
        <v/>
      </c>
      <c r="G1950" s="284" t="str">
        <f>IF('Data invoice'!P2065=0,"",'Data invoice'!Q2065)</f>
        <v/>
      </c>
      <c r="H1950" s="284" t="str">
        <f>IF('Data invoice'!Q2065=0,"",'Data invoice'!R2065)</f>
        <v/>
      </c>
      <c r="I1950" s="320" t="str">
        <f>IF('Data invoice'!R2065=0,"",'Data invoice'!S2065)</f>
        <v/>
      </c>
      <c r="J1950" s="367" t="str">
        <f>IF('Data invoice'!S2065=0,"",'Data invoice'!T2065)</f>
        <v/>
      </c>
    </row>
    <row r="1951" spans="1:10" ht="15" customHeight="1">
      <c r="A1951" s="284" t="str">
        <f>IF('Data invoice'!J2066=0,"",'Data invoice'!K2066)</f>
        <v/>
      </c>
      <c r="B1951" s="284" t="str">
        <f>IF('Data invoice'!K2066=0,"",'Data invoice'!L2066)</f>
        <v/>
      </c>
      <c r="C1951" s="284" t="str">
        <f>IF('Data invoice'!L2066=0,"",'Data invoice'!M2066)</f>
        <v/>
      </c>
      <c r="D1951" s="284" t="str">
        <f>IF('Data invoice'!M2066=0,"",'Data invoice'!N2066)</f>
        <v/>
      </c>
      <c r="E1951" s="284" t="str">
        <f>IF('Data invoice'!N2066=0,"",'Data invoice'!O2066)</f>
        <v/>
      </c>
      <c r="F1951" s="284" t="str">
        <f>IF('Data invoice'!O2066=0,"",'Data invoice'!P2066)</f>
        <v/>
      </c>
      <c r="G1951" s="284" t="str">
        <f>IF('Data invoice'!P2066=0,"",'Data invoice'!Q2066)</f>
        <v/>
      </c>
      <c r="H1951" s="284" t="str">
        <f>IF('Data invoice'!Q2066=0,"",'Data invoice'!R2066)</f>
        <v/>
      </c>
      <c r="I1951" s="320" t="str">
        <f>IF('Data invoice'!R2066=0,"",'Data invoice'!S2066)</f>
        <v/>
      </c>
      <c r="J1951" s="367" t="str">
        <f>IF('Data invoice'!S2066=0,"",'Data invoice'!T2066)</f>
        <v/>
      </c>
    </row>
    <row r="1952" spans="1:10" ht="15" customHeight="1">
      <c r="A1952" s="284" t="str">
        <f>IF('Data invoice'!J2067=0,"",'Data invoice'!K2067)</f>
        <v/>
      </c>
      <c r="B1952" s="284" t="str">
        <f>IF('Data invoice'!K2067=0,"",'Data invoice'!L2067)</f>
        <v/>
      </c>
      <c r="C1952" s="284" t="str">
        <f>IF('Data invoice'!L2067=0,"",'Data invoice'!M2067)</f>
        <v/>
      </c>
      <c r="D1952" s="284" t="str">
        <f>IF('Data invoice'!M2067=0,"",'Data invoice'!N2067)</f>
        <v/>
      </c>
      <c r="E1952" s="284" t="str">
        <f>IF('Data invoice'!N2067=0,"",'Data invoice'!O2067)</f>
        <v/>
      </c>
      <c r="F1952" s="284" t="str">
        <f>IF('Data invoice'!O2067=0,"",'Data invoice'!P2067)</f>
        <v/>
      </c>
      <c r="G1952" s="284" t="str">
        <f>IF('Data invoice'!P2067=0,"",'Data invoice'!Q2067)</f>
        <v/>
      </c>
      <c r="H1952" s="284" t="str">
        <f>IF('Data invoice'!Q2067=0,"",'Data invoice'!R2067)</f>
        <v/>
      </c>
      <c r="I1952" s="320" t="str">
        <f>IF('Data invoice'!R2067=0,"",'Data invoice'!S2067)</f>
        <v/>
      </c>
      <c r="J1952" s="367" t="str">
        <f>IF('Data invoice'!S2067=0,"",'Data invoice'!T2067)</f>
        <v/>
      </c>
    </row>
    <row r="1953" spans="1:10" ht="15" customHeight="1">
      <c r="A1953" s="284" t="str">
        <f>IF('Data invoice'!J2068=0,"",'Data invoice'!K2068)</f>
        <v/>
      </c>
      <c r="B1953" s="284" t="str">
        <f>IF('Data invoice'!K2068=0,"",'Data invoice'!L2068)</f>
        <v/>
      </c>
      <c r="C1953" s="284" t="str">
        <f>IF('Data invoice'!L2068=0,"",'Data invoice'!M2068)</f>
        <v/>
      </c>
      <c r="D1953" s="284" t="str">
        <f>IF('Data invoice'!M2068=0,"",'Data invoice'!N2068)</f>
        <v/>
      </c>
      <c r="E1953" s="284" t="str">
        <f>IF('Data invoice'!N2068=0,"",'Data invoice'!O2068)</f>
        <v/>
      </c>
      <c r="F1953" s="284" t="str">
        <f>IF('Data invoice'!O2068=0,"",'Data invoice'!P2068)</f>
        <v/>
      </c>
      <c r="G1953" s="284" t="str">
        <f>IF('Data invoice'!P2068=0,"",'Data invoice'!Q2068)</f>
        <v/>
      </c>
      <c r="H1953" s="284" t="str">
        <f>IF('Data invoice'!Q2068=0,"",'Data invoice'!R2068)</f>
        <v/>
      </c>
      <c r="I1953" s="320" t="str">
        <f>IF('Data invoice'!R2068=0,"",'Data invoice'!S2068)</f>
        <v/>
      </c>
      <c r="J1953" s="367" t="str">
        <f>IF('Data invoice'!S2068=0,"",'Data invoice'!T2068)</f>
        <v/>
      </c>
    </row>
    <row r="1954" spans="1:10" ht="15" customHeight="1">
      <c r="A1954" s="284" t="str">
        <f>IF('Data invoice'!J2069=0,"",'Data invoice'!K2069)</f>
        <v/>
      </c>
      <c r="B1954" s="284" t="str">
        <f>IF('Data invoice'!K2069=0,"",'Data invoice'!L2069)</f>
        <v/>
      </c>
      <c r="C1954" s="284" t="str">
        <f>IF('Data invoice'!L2069=0,"",'Data invoice'!M2069)</f>
        <v/>
      </c>
      <c r="D1954" s="284" t="str">
        <f>IF('Data invoice'!M2069=0,"",'Data invoice'!N2069)</f>
        <v/>
      </c>
      <c r="E1954" s="284" t="str">
        <f>IF('Data invoice'!N2069=0,"",'Data invoice'!O2069)</f>
        <v/>
      </c>
      <c r="F1954" s="284" t="str">
        <f>IF('Data invoice'!O2069=0,"",'Data invoice'!P2069)</f>
        <v/>
      </c>
      <c r="G1954" s="284" t="str">
        <f>IF('Data invoice'!P2069=0,"",'Data invoice'!Q2069)</f>
        <v/>
      </c>
      <c r="H1954" s="284" t="str">
        <f>IF('Data invoice'!Q2069=0,"",'Data invoice'!R2069)</f>
        <v/>
      </c>
      <c r="I1954" s="320" t="str">
        <f>IF('Data invoice'!R2069=0,"",'Data invoice'!S2069)</f>
        <v/>
      </c>
      <c r="J1954" s="367" t="str">
        <f>IF('Data invoice'!S2069=0,"",'Data invoice'!T2069)</f>
        <v/>
      </c>
    </row>
    <row r="1955" spans="1:10" ht="15" customHeight="1">
      <c r="A1955" s="284" t="str">
        <f>IF('Data invoice'!J2070=0,"",'Data invoice'!K2070)</f>
        <v/>
      </c>
      <c r="B1955" s="284" t="str">
        <f>IF('Data invoice'!K2070=0,"",'Data invoice'!L2070)</f>
        <v/>
      </c>
      <c r="C1955" s="284" t="str">
        <f>IF('Data invoice'!L2070=0,"",'Data invoice'!M2070)</f>
        <v/>
      </c>
      <c r="D1955" s="284" t="str">
        <f>IF('Data invoice'!M2070=0,"",'Data invoice'!N2070)</f>
        <v/>
      </c>
      <c r="E1955" s="284" t="str">
        <f>IF('Data invoice'!N2070=0,"",'Data invoice'!O2070)</f>
        <v/>
      </c>
      <c r="F1955" s="284" t="str">
        <f>IF('Data invoice'!O2070=0,"",'Data invoice'!P2070)</f>
        <v/>
      </c>
      <c r="G1955" s="284" t="str">
        <f>IF('Data invoice'!P2070=0,"",'Data invoice'!Q2070)</f>
        <v/>
      </c>
      <c r="H1955" s="284" t="str">
        <f>IF('Data invoice'!Q2070=0,"",'Data invoice'!R2070)</f>
        <v/>
      </c>
      <c r="I1955" s="320" t="str">
        <f>IF('Data invoice'!R2070=0,"",'Data invoice'!S2070)</f>
        <v/>
      </c>
      <c r="J1955" s="367" t="str">
        <f>IF('Data invoice'!S2070=0,"",'Data invoice'!T2070)</f>
        <v/>
      </c>
    </row>
    <row r="1956" spans="1:10" ht="15" customHeight="1">
      <c r="A1956" s="284" t="str">
        <f>IF('Data invoice'!J2071=0,"",'Data invoice'!K2071)</f>
        <v/>
      </c>
      <c r="B1956" s="284" t="str">
        <f>IF('Data invoice'!K2071=0,"",'Data invoice'!L2071)</f>
        <v/>
      </c>
      <c r="C1956" s="284" t="str">
        <f>IF('Data invoice'!L2071=0,"",'Data invoice'!M2071)</f>
        <v/>
      </c>
      <c r="D1956" s="284" t="str">
        <f>IF('Data invoice'!M2071=0,"",'Data invoice'!N2071)</f>
        <v/>
      </c>
      <c r="E1956" s="284" t="str">
        <f>IF('Data invoice'!N2071=0,"",'Data invoice'!O2071)</f>
        <v/>
      </c>
      <c r="F1956" s="284" t="str">
        <f>IF('Data invoice'!O2071=0,"",'Data invoice'!P2071)</f>
        <v/>
      </c>
      <c r="G1956" s="284" t="str">
        <f>IF('Data invoice'!P2071=0,"",'Data invoice'!Q2071)</f>
        <v/>
      </c>
      <c r="H1956" s="284" t="str">
        <f>IF('Data invoice'!Q2071=0,"",'Data invoice'!R2071)</f>
        <v/>
      </c>
      <c r="I1956" s="320" t="str">
        <f>IF('Data invoice'!R2071=0,"",'Data invoice'!S2071)</f>
        <v/>
      </c>
      <c r="J1956" s="367" t="str">
        <f>IF('Data invoice'!S2071=0,"",'Data invoice'!T2071)</f>
        <v/>
      </c>
    </row>
    <row r="1957" spans="1:10" ht="15" customHeight="1">
      <c r="A1957" s="284" t="str">
        <f>IF('Data invoice'!J2072=0,"",'Data invoice'!K2072)</f>
        <v/>
      </c>
      <c r="B1957" s="284" t="str">
        <f>IF('Data invoice'!K2072=0,"",'Data invoice'!L2072)</f>
        <v/>
      </c>
      <c r="C1957" s="284" t="str">
        <f>IF('Data invoice'!L2072=0,"",'Data invoice'!M2072)</f>
        <v/>
      </c>
      <c r="D1957" s="284" t="str">
        <f>IF('Data invoice'!M2072=0,"",'Data invoice'!N2072)</f>
        <v/>
      </c>
      <c r="E1957" s="284" t="str">
        <f>IF('Data invoice'!N2072=0,"",'Data invoice'!O2072)</f>
        <v/>
      </c>
      <c r="F1957" s="284" t="str">
        <f>IF('Data invoice'!O2072=0,"",'Data invoice'!P2072)</f>
        <v/>
      </c>
      <c r="G1957" s="284" t="str">
        <f>IF('Data invoice'!P2072=0,"",'Data invoice'!Q2072)</f>
        <v/>
      </c>
      <c r="H1957" s="284" t="str">
        <f>IF('Data invoice'!Q2072=0,"",'Data invoice'!R2072)</f>
        <v/>
      </c>
      <c r="I1957" s="320" t="str">
        <f>IF('Data invoice'!R2072=0,"",'Data invoice'!S2072)</f>
        <v/>
      </c>
      <c r="J1957" s="367" t="str">
        <f>IF('Data invoice'!S2072=0,"",'Data invoice'!T2072)</f>
        <v/>
      </c>
    </row>
    <row r="1958" spans="1:10" ht="15" customHeight="1">
      <c r="A1958" s="284" t="str">
        <f>IF('Data invoice'!J2073=0,"",'Data invoice'!K2073)</f>
        <v/>
      </c>
      <c r="B1958" s="284" t="str">
        <f>IF('Data invoice'!K2073=0,"",'Data invoice'!L2073)</f>
        <v/>
      </c>
      <c r="C1958" s="284" t="str">
        <f>IF('Data invoice'!L2073=0,"",'Data invoice'!M2073)</f>
        <v/>
      </c>
      <c r="D1958" s="284" t="str">
        <f>IF('Data invoice'!M2073=0,"",'Data invoice'!N2073)</f>
        <v/>
      </c>
      <c r="E1958" s="284" t="str">
        <f>IF('Data invoice'!N2073=0,"",'Data invoice'!O2073)</f>
        <v/>
      </c>
      <c r="F1958" s="284" t="str">
        <f>IF('Data invoice'!O2073=0,"",'Data invoice'!P2073)</f>
        <v/>
      </c>
      <c r="G1958" s="284" t="str">
        <f>IF('Data invoice'!P2073=0,"",'Data invoice'!Q2073)</f>
        <v/>
      </c>
      <c r="H1958" s="284" t="str">
        <f>IF('Data invoice'!Q2073=0,"",'Data invoice'!R2073)</f>
        <v/>
      </c>
      <c r="I1958" s="320" t="str">
        <f>IF('Data invoice'!R2073=0,"",'Data invoice'!S2073)</f>
        <v/>
      </c>
      <c r="J1958" s="367" t="str">
        <f>IF('Data invoice'!S2073=0,"",'Data invoice'!T2073)</f>
        <v/>
      </c>
    </row>
    <row r="1959" spans="1:10" ht="15" customHeight="1">
      <c r="A1959" s="284" t="str">
        <f>IF('Data invoice'!J2074=0,"",'Data invoice'!K2074)</f>
        <v/>
      </c>
      <c r="B1959" s="284" t="str">
        <f>IF('Data invoice'!K2074=0,"",'Data invoice'!L2074)</f>
        <v/>
      </c>
      <c r="C1959" s="284" t="str">
        <f>IF('Data invoice'!L2074=0,"",'Data invoice'!M2074)</f>
        <v/>
      </c>
      <c r="D1959" s="284" t="str">
        <f>IF('Data invoice'!M2074=0,"",'Data invoice'!N2074)</f>
        <v/>
      </c>
      <c r="E1959" s="284" t="str">
        <f>IF('Data invoice'!N2074=0,"",'Data invoice'!O2074)</f>
        <v/>
      </c>
      <c r="F1959" s="284" t="str">
        <f>IF('Data invoice'!O2074=0,"",'Data invoice'!P2074)</f>
        <v/>
      </c>
      <c r="G1959" s="284" t="str">
        <f>IF('Data invoice'!P2074=0,"",'Data invoice'!Q2074)</f>
        <v/>
      </c>
      <c r="H1959" s="284" t="str">
        <f>IF('Data invoice'!Q2074=0,"",'Data invoice'!R2074)</f>
        <v/>
      </c>
      <c r="I1959" s="320" t="str">
        <f>IF('Data invoice'!R2074=0,"",'Data invoice'!S2074)</f>
        <v/>
      </c>
      <c r="J1959" s="367" t="str">
        <f>IF('Data invoice'!S2074=0,"",'Data invoice'!T2074)</f>
        <v/>
      </c>
    </row>
    <row r="1960" spans="1:10" ht="15" customHeight="1">
      <c r="A1960" s="284" t="str">
        <f>IF('Data invoice'!J2075=0,"",'Data invoice'!K2075)</f>
        <v/>
      </c>
      <c r="B1960" s="284" t="str">
        <f>IF('Data invoice'!K2075=0,"",'Data invoice'!L2075)</f>
        <v/>
      </c>
      <c r="C1960" s="284" t="str">
        <f>IF('Data invoice'!L2075=0,"",'Data invoice'!M2075)</f>
        <v/>
      </c>
      <c r="D1960" s="284" t="str">
        <f>IF('Data invoice'!M2075=0,"",'Data invoice'!N2075)</f>
        <v/>
      </c>
      <c r="E1960" s="284" t="str">
        <f>IF('Data invoice'!N2075=0,"",'Data invoice'!O2075)</f>
        <v/>
      </c>
      <c r="F1960" s="284" t="str">
        <f>IF('Data invoice'!O2075=0,"",'Data invoice'!P2075)</f>
        <v/>
      </c>
      <c r="G1960" s="284" t="str">
        <f>IF('Data invoice'!P2075=0,"",'Data invoice'!Q2075)</f>
        <v/>
      </c>
      <c r="H1960" s="284" t="str">
        <f>IF('Data invoice'!Q2075=0,"",'Data invoice'!R2075)</f>
        <v/>
      </c>
      <c r="I1960" s="320" t="str">
        <f>IF('Data invoice'!R2075=0,"",'Data invoice'!S2075)</f>
        <v/>
      </c>
      <c r="J1960" s="367" t="str">
        <f>IF('Data invoice'!S2075=0,"",'Data invoice'!T2075)</f>
        <v/>
      </c>
    </row>
    <row r="1961" spans="1:10" ht="15" customHeight="1">
      <c r="A1961" s="284" t="str">
        <f>IF('Data invoice'!J2076=0,"",'Data invoice'!K2076)</f>
        <v/>
      </c>
      <c r="B1961" s="284" t="str">
        <f>IF('Data invoice'!K2076=0,"",'Data invoice'!L2076)</f>
        <v/>
      </c>
      <c r="C1961" s="284" t="str">
        <f>IF('Data invoice'!L2076=0,"",'Data invoice'!M2076)</f>
        <v/>
      </c>
      <c r="D1961" s="284" t="str">
        <f>IF('Data invoice'!M2076=0,"",'Data invoice'!N2076)</f>
        <v/>
      </c>
      <c r="E1961" s="284" t="str">
        <f>IF('Data invoice'!N2076=0,"",'Data invoice'!O2076)</f>
        <v/>
      </c>
      <c r="F1961" s="284" t="str">
        <f>IF('Data invoice'!O2076=0,"",'Data invoice'!P2076)</f>
        <v/>
      </c>
      <c r="G1961" s="284" t="str">
        <f>IF('Data invoice'!P2076=0,"",'Data invoice'!Q2076)</f>
        <v/>
      </c>
      <c r="H1961" s="284" t="str">
        <f>IF('Data invoice'!Q2076=0,"",'Data invoice'!R2076)</f>
        <v/>
      </c>
      <c r="I1961" s="320" t="str">
        <f>IF('Data invoice'!R2076=0,"",'Data invoice'!S2076)</f>
        <v/>
      </c>
      <c r="J1961" s="367" t="str">
        <f>IF('Data invoice'!S2076=0,"",'Data invoice'!T2076)</f>
        <v/>
      </c>
    </row>
    <row r="1962" spans="1:10" ht="15" customHeight="1">
      <c r="A1962" s="284" t="str">
        <f>IF('Data invoice'!J2077=0,"",'Data invoice'!K2077)</f>
        <v/>
      </c>
      <c r="B1962" s="284" t="str">
        <f>IF('Data invoice'!K2077=0,"",'Data invoice'!L2077)</f>
        <v/>
      </c>
      <c r="C1962" s="284" t="str">
        <f>IF('Data invoice'!L2077=0,"",'Data invoice'!M2077)</f>
        <v/>
      </c>
      <c r="D1962" s="284" t="str">
        <f>IF('Data invoice'!M2077=0,"",'Data invoice'!N2077)</f>
        <v/>
      </c>
      <c r="E1962" s="284" t="str">
        <f>IF('Data invoice'!N2077=0,"",'Data invoice'!O2077)</f>
        <v/>
      </c>
      <c r="F1962" s="284" t="str">
        <f>IF('Data invoice'!O2077=0,"",'Data invoice'!P2077)</f>
        <v/>
      </c>
      <c r="G1962" s="284" t="str">
        <f>IF('Data invoice'!P2077=0,"",'Data invoice'!Q2077)</f>
        <v/>
      </c>
      <c r="H1962" s="284" t="str">
        <f>IF('Data invoice'!Q2077=0,"",'Data invoice'!R2077)</f>
        <v/>
      </c>
      <c r="I1962" s="320" t="str">
        <f>IF('Data invoice'!R2077=0,"",'Data invoice'!S2077)</f>
        <v/>
      </c>
      <c r="J1962" s="367" t="str">
        <f>IF('Data invoice'!S2077=0,"",'Data invoice'!T2077)</f>
        <v/>
      </c>
    </row>
    <row r="1963" spans="1:10" ht="15" customHeight="1">
      <c r="A1963" s="284" t="str">
        <f>IF('Data invoice'!J2078=0,"",'Data invoice'!K2078)</f>
        <v/>
      </c>
      <c r="B1963" s="284" t="str">
        <f>IF('Data invoice'!K2078=0,"",'Data invoice'!L2078)</f>
        <v/>
      </c>
      <c r="C1963" s="284" t="str">
        <f>IF('Data invoice'!L2078=0,"",'Data invoice'!M2078)</f>
        <v/>
      </c>
      <c r="D1963" s="284" t="str">
        <f>IF('Data invoice'!M2078=0,"",'Data invoice'!N2078)</f>
        <v/>
      </c>
      <c r="E1963" s="284" t="str">
        <f>IF('Data invoice'!N2078=0,"",'Data invoice'!O2078)</f>
        <v/>
      </c>
      <c r="F1963" s="284" t="str">
        <f>IF('Data invoice'!O2078=0,"",'Data invoice'!P2078)</f>
        <v/>
      </c>
      <c r="G1963" s="284" t="str">
        <f>IF('Data invoice'!P2078=0,"",'Data invoice'!Q2078)</f>
        <v/>
      </c>
      <c r="H1963" s="284" t="str">
        <f>IF('Data invoice'!Q2078=0,"",'Data invoice'!R2078)</f>
        <v/>
      </c>
      <c r="I1963" s="320" t="str">
        <f>IF('Data invoice'!R2078=0,"",'Data invoice'!S2078)</f>
        <v/>
      </c>
      <c r="J1963" s="367" t="str">
        <f>IF('Data invoice'!S2078=0,"",'Data invoice'!T2078)</f>
        <v/>
      </c>
    </row>
    <row r="1964" spans="1:10" ht="15" customHeight="1">
      <c r="A1964" s="284" t="str">
        <f>IF('Data invoice'!J2079=0,"",'Data invoice'!K2079)</f>
        <v/>
      </c>
      <c r="B1964" s="284" t="str">
        <f>IF('Data invoice'!K2079=0,"",'Data invoice'!L2079)</f>
        <v/>
      </c>
      <c r="C1964" s="284" t="str">
        <f>IF('Data invoice'!L2079=0,"",'Data invoice'!M2079)</f>
        <v/>
      </c>
      <c r="D1964" s="284" t="str">
        <f>IF('Data invoice'!M2079=0,"",'Data invoice'!N2079)</f>
        <v/>
      </c>
      <c r="E1964" s="284" t="str">
        <f>IF('Data invoice'!N2079=0,"",'Data invoice'!O2079)</f>
        <v/>
      </c>
      <c r="F1964" s="284" t="str">
        <f>IF('Data invoice'!O2079=0,"",'Data invoice'!P2079)</f>
        <v/>
      </c>
      <c r="G1964" s="284" t="str">
        <f>IF('Data invoice'!P2079=0,"",'Data invoice'!Q2079)</f>
        <v/>
      </c>
      <c r="H1964" s="284" t="str">
        <f>IF('Data invoice'!Q2079=0,"",'Data invoice'!R2079)</f>
        <v/>
      </c>
      <c r="I1964" s="320" t="str">
        <f>IF('Data invoice'!R2079=0,"",'Data invoice'!S2079)</f>
        <v/>
      </c>
      <c r="J1964" s="367" t="str">
        <f>IF('Data invoice'!S2079=0,"",'Data invoice'!T2079)</f>
        <v/>
      </c>
    </row>
    <row r="1965" spans="1:10" ht="15" customHeight="1">
      <c r="A1965" s="284" t="str">
        <f>IF('Data invoice'!J2080=0,"",'Data invoice'!K2080)</f>
        <v/>
      </c>
      <c r="B1965" s="284" t="str">
        <f>IF('Data invoice'!K2080=0,"",'Data invoice'!L2080)</f>
        <v/>
      </c>
      <c r="C1965" s="284" t="str">
        <f>IF('Data invoice'!L2080=0,"",'Data invoice'!M2080)</f>
        <v/>
      </c>
      <c r="D1965" s="284" t="str">
        <f>IF('Data invoice'!M2080=0,"",'Data invoice'!N2080)</f>
        <v/>
      </c>
      <c r="E1965" s="284" t="str">
        <f>IF('Data invoice'!N2080=0,"",'Data invoice'!O2080)</f>
        <v/>
      </c>
      <c r="F1965" s="284" t="str">
        <f>IF('Data invoice'!O2080=0,"",'Data invoice'!P2080)</f>
        <v/>
      </c>
      <c r="G1965" s="284" t="str">
        <f>IF('Data invoice'!P2080=0,"",'Data invoice'!Q2080)</f>
        <v/>
      </c>
      <c r="H1965" s="284" t="str">
        <f>IF('Data invoice'!Q2080=0,"",'Data invoice'!R2080)</f>
        <v/>
      </c>
      <c r="I1965" s="320" t="str">
        <f>IF('Data invoice'!R2080=0,"",'Data invoice'!S2080)</f>
        <v/>
      </c>
      <c r="J1965" s="367" t="str">
        <f>IF('Data invoice'!S2080=0,"",'Data invoice'!T2080)</f>
        <v/>
      </c>
    </row>
    <row r="1966" spans="1:10" ht="15" customHeight="1">
      <c r="A1966" s="284" t="str">
        <f>IF('Data invoice'!J2081=0,"",'Data invoice'!K2081)</f>
        <v/>
      </c>
      <c r="B1966" s="284" t="str">
        <f>IF('Data invoice'!K2081=0,"",'Data invoice'!L2081)</f>
        <v/>
      </c>
      <c r="C1966" s="284" t="str">
        <f>IF('Data invoice'!L2081=0,"",'Data invoice'!M2081)</f>
        <v/>
      </c>
      <c r="D1966" s="284" t="str">
        <f>IF('Data invoice'!M2081=0,"",'Data invoice'!N2081)</f>
        <v/>
      </c>
      <c r="E1966" s="284" t="str">
        <f>IF('Data invoice'!N2081=0,"",'Data invoice'!O2081)</f>
        <v/>
      </c>
      <c r="F1966" s="284" t="str">
        <f>IF('Data invoice'!O2081=0,"",'Data invoice'!P2081)</f>
        <v/>
      </c>
      <c r="G1966" s="284" t="str">
        <f>IF('Data invoice'!P2081=0,"",'Data invoice'!Q2081)</f>
        <v/>
      </c>
      <c r="H1966" s="284" t="str">
        <f>IF('Data invoice'!Q2081=0,"",'Data invoice'!R2081)</f>
        <v/>
      </c>
      <c r="I1966" s="320" t="str">
        <f>IF('Data invoice'!R2081=0,"",'Data invoice'!S2081)</f>
        <v/>
      </c>
      <c r="J1966" s="367" t="str">
        <f>IF('Data invoice'!S2081=0,"",'Data invoice'!T2081)</f>
        <v/>
      </c>
    </row>
    <row r="1967" spans="1:10" ht="15" customHeight="1">
      <c r="A1967" s="284" t="str">
        <f>IF('Data invoice'!J2082=0,"",'Data invoice'!K2082)</f>
        <v/>
      </c>
      <c r="B1967" s="284" t="str">
        <f>IF('Data invoice'!K2082=0,"",'Data invoice'!L2082)</f>
        <v/>
      </c>
      <c r="C1967" s="284" t="str">
        <f>IF('Data invoice'!L2082=0,"",'Data invoice'!M2082)</f>
        <v/>
      </c>
      <c r="D1967" s="284" t="str">
        <f>IF('Data invoice'!M2082=0,"",'Data invoice'!N2082)</f>
        <v/>
      </c>
      <c r="E1967" s="284" t="str">
        <f>IF('Data invoice'!N2082=0,"",'Data invoice'!O2082)</f>
        <v/>
      </c>
      <c r="F1967" s="284" t="str">
        <f>IF('Data invoice'!O2082=0,"",'Data invoice'!P2082)</f>
        <v/>
      </c>
      <c r="G1967" s="284" t="str">
        <f>IF('Data invoice'!P2082=0,"",'Data invoice'!Q2082)</f>
        <v/>
      </c>
      <c r="H1967" s="284" t="str">
        <f>IF('Data invoice'!Q2082=0,"",'Data invoice'!R2082)</f>
        <v/>
      </c>
      <c r="I1967" s="320" t="str">
        <f>IF('Data invoice'!R2082=0,"",'Data invoice'!S2082)</f>
        <v/>
      </c>
      <c r="J1967" s="367" t="str">
        <f>IF('Data invoice'!S2082=0,"",'Data invoice'!T2082)</f>
        <v/>
      </c>
    </row>
    <row r="1968" spans="1:10" ht="15" customHeight="1">
      <c r="A1968" s="284" t="str">
        <f>IF('Data invoice'!J2083=0,"",'Data invoice'!K2083)</f>
        <v/>
      </c>
      <c r="B1968" s="284" t="str">
        <f>IF('Data invoice'!K2083=0,"",'Data invoice'!L2083)</f>
        <v/>
      </c>
      <c r="C1968" s="284" t="str">
        <f>IF('Data invoice'!L2083=0,"",'Data invoice'!M2083)</f>
        <v/>
      </c>
      <c r="D1968" s="284" t="str">
        <f>IF('Data invoice'!M2083=0,"",'Data invoice'!N2083)</f>
        <v/>
      </c>
      <c r="E1968" s="284" t="str">
        <f>IF('Data invoice'!N2083=0,"",'Data invoice'!O2083)</f>
        <v/>
      </c>
      <c r="F1968" s="284" t="str">
        <f>IF('Data invoice'!O2083=0,"",'Data invoice'!P2083)</f>
        <v/>
      </c>
      <c r="G1968" s="284" t="str">
        <f>IF('Data invoice'!P2083=0,"",'Data invoice'!Q2083)</f>
        <v/>
      </c>
      <c r="H1968" s="284" t="str">
        <f>IF('Data invoice'!Q2083=0,"",'Data invoice'!R2083)</f>
        <v/>
      </c>
      <c r="I1968" s="320" t="str">
        <f>IF('Data invoice'!R2083=0,"",'Data invoice'!S2083)</f>
        <v/>
      </c>
      <c r="J1968" s="367" t="str">
        <f>IF('Data invoice'!S2083=0,"",'Data invoice'!T2083)</f>
        <v/>
      </c>
    </row>
    <row r="1969" spans="1:10" ht="15" customHeight="1">
      <c r="A1969" s="284" t="str">
        <f>IF('Data invoice'!J2084=0,"",'Data invoice'!K2084)</f>
        <v/>
      </c>
      <c r="B1969" s="284" t="str">
        <f>IF('Data invoice'!K2084=0,"",'Data invoice'!L2084)</f>
        <v/>
      </c>
      <c r="C1969" s="284" t="str">
        <f>IF('Data invoice'!L2084=0,"",'Data invoice'!M2084)</f>
        <v/>
      </c>
      <c r="D1969" s="284" t="str">
        <f>IF('Data invoice'!M2084=0,"",'Data invoice'!N2084)</f>
        <v/>
      </c>
      <c r="E1969" s="284" t="str">
        <f>IF('Data invoice'!N2084=0,"",'Data invoice'!O2084)</f>
        <v/>
      </c>
      <c r="F1969" s="284" t="str">
        <f>IF('Data invoice'!O2084=0,"",'Data invoice'!P2084)</f>
        <v/>
      </c>
      <c r="G1969" s="284" t="str">
        <f>IF('Data invoice'!P2084=0,"",'Data invoice'!Q2084)</f>
        <v/>
      </c>
      <c r="H1969" s="284" t="str">
        <f>IF('Data invoice'!Q2084=0,"",'Data invoice'!R2084)</f>
        <v/>
      </c>
      <c r="I1969" s="320" t="str">
        <f>IF('Data invoice'!R2084=0,"",'Data invoice'!S2084)</f>
        <v/>
      </c>
      <c r="J1969" s="367" t="str">
        <f>IF('Data invoice'!S2084=0,"",'Data invoice'!T2084)</f>
        <v/>
      </c>
    </row>
    <row r="1970" spans="1:10" ht="15" customHeight="1">
      <c r="A1970" s="284" t="str">
        <f>IF('Data invoice'!J2085=0,"",'Data invoice'!K2085)</f>
        <v/>
      </c>
      <c r="B1970" s="284" t="str">
        <f>IF('Data invoice'!K2085=0,"",'Data invoice'!L2085)</f>
        <v/>
      </c>
      <c r="C1970" s="284" t="str">
        <f>IF('Data invoice'!L2085=0,"",'Data invoice'!M2085)</f>
        <v/>
      </c>
      <c r="D1970" s="284" t="str">
        <f>IF('Data invoice'!M2085=0,"",'Data invoice'!N2085)</f>
        <v/>
      </c>
      <c r="E1970" s="284" t="str">
        <f>IF('Data invoice'!N2085=0,"",'Data invoice'!O2085)</f>
        <v/>
      </c>
      <c r="F1970" s="284" t="str">
        <f>IF('Data invoice'!O2085=0,"",'Data invoice'!P2085)</f>
        <v/>
      </c>
      <c r="G1970" s="284" t="str">
        <f>IF('Data invoice'!P2085=0,"",'Data invoice'!Q2085)</f>
        <v/>
      </c>
      <c r="H1970" s="284" t="str">
        <f>IF('Data invoice'!Q2085=0,"",'Data invoice'!R2085)</f>
        <v/>
      </c>
      <c r="I1970" s="320" t="str">
        <f>IF('Data invoice'!R2085=0,"",'Data invoice'!S2085)</f>
        <v/>
      </c>
      <c r="J1970" s="367" t="str">
        <f>IF('Data invoice'!S2085=0,"",'Data invoice'!T2085)</f>
        <v/>
      </c>
    </row>
    <row r="1971" spans="1:10" ht="15" customHeight="1">
      <c r="A1971" s="284" t="str">
        <f>IF('Data invoice'!J2086=0,"",'Data invoice'!K2086)</f>
        <v/>
      </c>
      <c r="B1971" s="284" t="str">
        <f>IF('Data invoice'!K2086=0,"",'Data invoice'!L2086)</f>
        <v/>
      </c>
      <c r="C1971" s="284" t="str">
        <f>IF('Data invoice'!L2086=0,"",'Data invoice'!M2086)</f>
        <v/>
      </c>
      <c r="D1971" s="284" t="str">
        <f>IF('Data invoice'!M2086=0,"",'Data invoice'!N2086)</f>
        <v/>
      </c>
      <c r="E1971" s="284" t="str">
        <f>IF('Data invoice'!N2086=0,"",'Data invoice'!O2086)</f>
        <v/>
      </c>
      <c r="F1971" s="284" t="str">
        <f>IF('Data invoice'!O2086=0,"",'Data invoice'!P2086)</f>
        <v/>
      </c>
      <c r="G1971" s="284" t="str">
        <f>IF('Data invoice'!P2086=0,"",'Data invoice'!Q2086)</f>
        <v/>
      </c>
      <c r="H1971" s="284" t="str">
        <f>IF('Data invoice'!Q2086=0,"",'Data invoice'!R2086)</f>
        <v/>
      </c>
      <c r="I1971" s="320" t="str">
        <f>IF('Data invoice'!R2086=0,"",'Data invoice'!S2086)</f>
        <v/>
      </c>
      <c r="J1971" s="367" t="str">
        <f>IF('Data invoice'!S2086=0,"",'Data invoice'!T2086)</f>
        <v/>
      </c>
    </row>
    <row r="1972" spans="1:10" ht="15" customHeight="1">
      <c r="A1972" s="284" t="str">
        <f>IF('Data invoice'!J2087=0,"",'Data invoice'!K2087)</f>
        <v/>
      </c>
      <c r="B1972" s="284" t="str">
        <f>IF('Data invoice'!K2087=0,"",'Data invoice'!L2087)</f>
        <v/>
      </c>
      <c r="C1972" s="284" t="str">
        <f>IF('Data invoice'!L2087=0,"",'Data invoice'!M2087)</f>
        <v/>
      </c>
      <c r="D1972" s="284" t="str">
        <f>IF('Data invoice'!M2087=0,"",'Data invoice'!N2087)</f>
        <v/>
      </c>
      <c r="E1972" s="284" t="str">
        <f>IF('Data invoice'!N2087=0,"",'Data invoice'!O2087)</f>
        <v/>
      </c>
      <c r="F1972" s="284" t="str">
        <f>IF('Data invoice'!O2087=0,"",'Data invoice'!P2087)</f>
        <v/>
      </c>
      <c r="G1972" s="284" t="str">
        <f>IF('Data invoice'!P2087=0,"",'Data invoice'!Q2087)</f>
        <v/>
      </c>
      <c r="H1972" s="284" t="str">
        <f>IF('Data invoice'!Q2087=0,"",'Data invoice'!R2087)</f>
        <v/>
      </c>
      <c r="I1972" s="320" t="str">
        <f>IF('Data invoice'!R2087=0,"",'Data invoice'!S2087)</f>
        <v/>
      </c>
      <c r="J1972" s="367" t="str">
        <f>IF('Data invoice'!S2087=0,"",'Data invoice'!T2087)</f>
        <v/>
      </c>
    </row>
    <row r="1973" spans="1:10" ht="15" customHeight="1">
      <c r="A1973" s="284" t="str">
        <f>IF('Data invoice'!J2088=0,"",'Data invoice'!K2088)</f>
        <v/>
      </c>
      <c r="B1973" s="284" t="str">
        <f>IF('Data invoice'!K2088=0,"",'Data invoice'!L2088)</f>
        <v/>
      </c>
      <c r="C1973" s="284" t="str">
        <f>IF('Data invoice'!L2088=0,"",'Data invoice'!M2088)</f>
        <v/>
      </c>
      <c r="D1973" s="284" t="str">
        <f>IF('Data invoice'!M2088=0,"",'Data invoice'!N2088)</f>
        <v/>
      </c>
      <c r="E1973" s="284" t="str">
        <f>IF('Data invoice'!N2088=0,"",'Data invoice'!O2088)</f>
        <v/>
      </c>
      <c r="F1973" s="284" t="str">
        <f>IF('Data invoice'!O2088=0,"",'Data invoice'!P2088)</f>
        <v/>
      </c>
      <c r="G1973" s="284" t="str">
        <f>IF('Data invoice'!P2088=0,"",'Data invoice'!Q2088)</f>
        <v/>
      </c>
      <c r="H1973" s="284" t="str">
        <f>IF('Data invoice'!Q2088=0,"",'Data invoice'!R2088)</f>
        <v/>
      </c>
      <c r="I1973" s="320" t="str">
        <f>IF('Data invoice'!R2088=0,"",'Data invoice'!S2088)</f>
        <v/>
      </c>
      <c r="J1973" s="367" t="str">
        <f>IF('Data invoice'!S2088=0,"",'Data invoice'!T2088)</f>
        <v/>
      </c>
    </row>
    <row r="1974" spans="1:10" ht="15" customHeight="1">
      <c r="A1974" s="284" t="str">
        <f>IF('Data invoice'!J2089=0,"",'Data invoice'!K2089)</f>
        <v/>
      </c>
      <c r="B1974" s="284" t="str">
        <f>IF('Data invoice'!K2089=0,"",'Data invoice'!L2089)</f>
        <v/>
      </c>
      <c r="C1974" s="284" t="str">
        <f>IF('Data invoice'!L2089=0,"",'Data invoice'!M2089)</f>
        <v/>
      </c>
      <c r="D1974" s="284" t="str">
        <f>IF('Data invoice'!M2089=0,"",'Data invoice'!N2089)</f>
        <v/>
      </c>
      <c r="E1974" s="284" t="str">
        <f>IF('Data invoice'!N2089=0,"",'Data invoice'!O2089)</f>
        <v/>
      </c>
      <c r="F1974" s="284" t="str">
        <f>IF('Data invoice'!O2089=0,"",'Data invoice'!P2089)</f>
        <v/>
      </c>
      <c r="G1974" s="284" t="str">
        <f>IF('Data invoice'!P2089=0,"",'Data invoice'!Q2089)</f>
        <v/>
      </c>
      <c r="H1974" s="284" t="str">
        <f>IF('Data invoice'!Q2089=0,"",'Data invoice'!R2089)</f>
        <v/>
      </c>
      <c r="I1974" s="320" t="str">
        <f>IF('Data invoice'!R2089=0,"",'Data invoice'!S2089)</f>
        <v/>
      </c>
      <c r="J1974" s="367" t="str">
        <f>IF('Data invoice'!S2089=0,"",'Data invoice'!T2089)</f>
        <v/>
      </c>
    </row>
    <row r="1975" spans="1:10" ht="15" customHeight="1">
      <c r="A1975" s="284" t="str">
        <f>IF('Data invoice'!J2090=0,"",'Data invoice'!K2090)</f>
        <v/>
      </c>
      <c r="B1975" s="284" t="str">
        <f>IF('Data invoice'!K2090=0,"",'Data invoice'!L2090)</f>
        <v/>
      </c>
      <c r="C1975" s="284" t="str">
        <f>IF('Data invoice'!L2090=0,"",'Data invoice'!M2090)</f>
        <v/>
      </c>
      <c r="D1975" s="284" t="str">
        <f>IF('Data invoice'!M2090=0,"",'Data invoice'!N2090)</f>
        <v/>
      </c>
      <c r="E1975" s="284" t="str">
        <f>IF('Data invoice'!N2090=0,"",'Data invoice'!O2090)</f>
        <v/>
      </c>
      <c r="F1975" s="284" t="str">
        <f>IF('Data invoice'!O2090=0,"",'Data invoice'!P2090)</f>
        <v/>
      </c>
      <c r="G1975" s="284" t="str">
        <f>IF('Data invoice'!P2090=0,"",'Data invoice'!Q2090)</f>
        <v/>
      </c>
      <c r="H1975" s="284" t="str">
        <f>IF('Data invoice'!Q2090=0,"",'Data invoice'!R2090)</f>
        <v/>
      </c>
      <c r="I1975" s="320" t="str">
        <f>IF('Data invoice'!R2090=0,"",'Data invoice'!S2090)</f>
        <v/>
      </c>
      <c r="J1975" s="367" t="str">
        <f>IF('Data invoice'!S2090=0,"",'Data invoice'!T2090)</f>
        <v/>
      </c>
    </row>
    <row r="1976" spans="1:10" ht="15" customHeight="1">
      <c r="A1976" s="284" t="str">
        <f>IF('Data invoice'!J2091=0,"",'Data invoice'!K2091)</f>
        <v/>
      </c>
      <c r="B1976" s="284" t="str">
        <f>IF('Data invoice'!K2091=0,"",'Data invoice'!L2091)</f>
        <v/>
      </c>
      <c r="C1976" s="284" t="str">
        <f>IF('Data invoice'!L2091=0,"",'Data invoice'!M2091)</f>
        <v/>
      </c>
      <c r="D1976" s="284" t="str">
        <f>IF('Data invoice'!M2091=0,"",'Data invoice'!N2091)</f>
        <v/>
      </c>
      <c r="E1976" s="284" t="str">
        <f>IF('Data invoice'!N2091=0,"",'Data invoice'!O2091)</f>
        <v/>
      </c>
      <c r="F1976" s="284" t="str">
        <f>IF('Data invoice'!O2091=0,"",'Data invoice'!P2091)</f>
        <v/>
      </c>
      <c r="G1976" s="284" t="str">
        <f>IF('Data invoice'!P2091=0,"",'Data invoice'!Q2091)</f>
        <v/>
      </c>
      <c r="H1976" s="284" t="str">
        <f>IF('Data invoice'!Q2091=0,"",'Data invoice'!R2091)</f>
        <v/>
      </c>
      <c r="I1976" s="320" t="str">
        <f>IF('Data invoice'!R2091=0,"",'Data invoice'!S2091)</f>
        <v/>
      </c>
      <c r="J1976" s="367" t="str">
        <f>IF('Data invoice'!S2091=0,"",'Data invoice'!T2091)</f>
        <v/>
      </c>
    </row>
    <row r="1977" spans="1:10" ht="15" customHeight="1">
      <c r="A1977" s="284" t="str">
        <f>IF('Data invoice'!J2092=0,"",'Data invoice'!K2092)</f>
        <v/>
      </c>
      <c r="B1977" s="284" t="str">
        <f>IF('Data invoice'!K2092=0,"",'Data invoice'!L2092)</f>
        <v/>
      </c>
      <c r="C1977" s="284" t="str">
        <f>IF('Data invoice'!L2092=0,"",'Data invoice'!M2092)</f>
        <v/>
      </c>
      <c r="D1977" s="284" t="str">
        <f>IF('Data invoice'!M2092=0,"",'Data invoice'!N2092)</f>
        <v/>
      </c>
      <c r="E1977" s="284" t="str">
        <f>IF('Data invoice'!N2092=0,"",'Data invoice'!O2092)</f>
        <v/>
      </c>
      <c r="F1977" s="284" t="str">
        <f>IF('Data invoice'!O2092=0,"",'Data invoice'!P2092)</f>
        <v/>
      </c>
      <c r="G1977" s="284" t="str">
        <f>IF('Data invoice'!P2092=0,"",'Data invoice'!Q2092)</f>
        <v/>
      </c>
      <c r="H1977" s="284" t="str">
        <f>IF('Data invoice'!Q2092=0,"",'Data invoice'!R2092)</f>
        <v/>
      </c>
      <c r="I1977" s="320" t="str">
        <f>IF('Data invoice'!R2092=0,"",'Data invoice'!S2092)</f>
        <v/>
      </c>
      <c r="J1977" s="367" t="str">
        <f>IF('Data invoice'!S2092=0,"",'Data invoice'!T2092)</f>
        <v/>
      </c>
    </row>
    <row r="1978" spans="1:10" ht="15" customHeight="1">
      <c r="A1978" s="284" t="str">
        <f>IF('Data invoice'!J2093=0,"",'Data invoice'!K2093)</f>
        <v/>
      </c>
      <c r="B1978" s="284" t="str">
        <f>IF('Data invoice'!K2093=0,"",'Data invoice'!L2093)</f>
        <v/>
      </c>
      <c r="C1978" s="284" t="str">
        <f>IF('Data invoice'!L2093=0,"",'Data invoice'!M2093)</f>
        <v/>
      </c>
      <c r="D1978" s="284" t="str">
        <f>IF('Data invoice'!M2093=0,"",'Data invoice'!N2093)</f>
        <v/>
      </c>
      <c r="E1978" s="284" t="str">
        <f>IF('Data invoice'!N2093=0,"",'Data invoice'!O2093)</f>
        <v/>
      </c>
      <c r="F1978" s="284" t="str">
        <f>IF('Data invoice'!O2093=0,"",'Data invoice'!P2093)</f>
        <v/>
      </c>
      <c r="G1978" s="284" t="str">
        <f>IF('Data invoice'!P2093=0,"",'Data invoice'!Q2093)</f>
        <v/>
      </c>
      <c r="H1978" s="284" t="str">
        <f>IF('Data invoice'!Q2093=0,"",'Data invoice'!R2093)</f>
        <v/>
      </c>
      <c r="I1978" s="320" t="str">
        <f>IF('Data invoice'!R2093=0,"",'Data invoice'!S2093)</f>
        <v/>
      </c>
      <c r="J1978" s="367" t="str">
        <f>IF('Data invoice'!S2093=0,"",'Data invoice'!T2093)</f>
        <v/>
      </c>
    </row>
    <row r="1979" spans="1:10" ht="15" customHeight="1">
      <c r="A1979" s="284" t="str">
        <f>IF('Data invoice'!J2094=0,"",'Data invoice'!K2094)</f>
        <v/>
      </c>
      <c r="B1979" s="284" t="str">
        <f>IF('Data invoice'!K2094=0,"",'Data invoice'!L2094)</f>
        <v/>
      </c>
      <c r="C1979" s="284" t="str">
        <f>IF('Data invoice'!L2094=0,"",'Data invoice'!M2094)</f>
        <v/>
      </c>
      <c r="D1979" s="284" t="str">
        <f>IF('Data invoice'!M2094=0,"",'Data invoice'!N2094)</f>
        <v/>
      </c>
      <c r="E1979" s="284" t="str">
        <f>IF('Data invoice'!N2094=0,"",'Data invoice'!O2094)</f>
        <v/>
      </c>
      <c r="F1979" s="284" t="str">
        <f>IF('Data invoice'!O2094=0,"",'Data invoice'!P2094)</f>
        <v/>
      </c>
      <c r="G1979" s="284" t="str">
        <f>IF('Data invoice'!P2094=0,"",'Data invoice'!Q2094)</f>
        <v/>
      </c>
      <c r="H1979" s="284" t="str">
        <f>IF('Data invoice'!Q2094=0,"",'Data invoice'!R2094)</f>
        <v/>
      </c>
      <c r="I1979" s="320" t="str">
        <f>IF('Data invoice'!R2094=0,"",'Data invoice'!S2094)</f>
        <v/>
      </c>
      <c r="J1979" s="367" t="str">
        <f>IF('Data invoice'!S2094=0,"",'Data invoice'!T2094)</f>
        <v/>
      </c>
    </row>
    <row r="1980" spans="1:10" ht="15" customHeight="1">
      <c r="A1980" s="284" t="str">
        <f>IF('Data invoice'!J2095=0,"",'Data invoice'!K2095)</f>
        <v/>
      </c>
      <c r="B1980" s="284" t="str">
        <f>IF('Data invoice'!K2095=0,"",'Data invoice'!L2095)</f>
        <v/>
      </c>
      <c r="C1980" s="284" t="str">
        <f>IF('Data invoice'!L2095=0,"",'Data invoice'!M2095)</f>
        <v/>
      </c>
      <c r="D1980" s="284" t="str">
        <f>IF('Data invoice'!M2095=0,"",'Data invoice'!N2095)</f>
        <v/>
      </c>
      <c r="E1980" s="284" t="str">
        <f>IF('Data invoice'!N2095=0,"",'Data invoice'!O2095)</f>
        <v/>
      </c>
      <c r="F1980" s="284" t="str">
        <f>IF('Data invoice'!O2095=0,"",'Data invoice'!P2095)</f>
        <v/>
      </c>
      <c r="G1980" s="284" t="str">
        <f>IF('Data invoice'!P2095=0,"",'Data invoice'!Q2095)</f>
        <v/>
      </c>
      <c r="H1980" s="284" t="str">
        <f>IF('Data invoice'!Q2095=0,"",'Data invoice'!R2095)</f>
        <v/>
      </c>
      <c r="I1980" s="320" t="str">
        <f>IF('Data invoice'!R2095=0,"",'Data invoice'!S2095)</f>
        <v/>
      </c>
      <c r="J1980" s="367" t="str">
        <f>IF('Data invoice'!S2095=0,"",'Data invoice'!T2095)</f>
        <v/>
      </c>
    </row>
    <row r="1981" spans="1:10" ht="15" customHeight="1">
      <c r="A1981" s="284" t="str">
        <f>IF('Data invoice'!J2096=0,"",'Data invoice'!K2096)</f>
        <v/>
      </c>
      <c r="B1981" s="284" t="str">
        <f>IF('Data invoice'!K2096=0,"",'Data invoice'!L2096)</f>
        <v/>
      </c>
      <c r="C1981" s="284" t="str">
        <f>IF('Data invoice'!L2096=0,"",'Data invoice'!M2096)</f>
        <v/>
      </c>
      <c r="D1981" s="284" t="str">
        <f>IF('Data invoice'!M2096=0,"",'Data invoice'!N2096)</f>
        <v/>
      </c>
      <c r="E1981" s="284" t="str">
        <f>IF('Data invoice'!N2096=0,"",'Data invoice'!O2096)</f>
        <v/>
      </c>
      <c r="F1981" s="284" t="str">
        <f>IF('Data invoice'!O2096=0,"",'Data invoice'!P2096)</f>
        <v/>
      </c>
      <c r="G1981" s="284" t="str">
        <f>IF('Data invoice'!P2096=0,"",'Data invoice'!Q2096)</f>
        <v/>
      </c>
      <c r="H1981" s="284" t="str">
        <f>IF('Data invoice'!Q2096=0,"",'Data invoice'!R2096)</f>
        <v/>
      </c>
      <c r="I1981" s="320" t="str">
        <f>IF('Data invoice'!R2096=0,"",'Data invoice'!S2096)</f>
        <v/>
      </c>
      <c r="J1981" s="367" t="str">
        <f>IF('Data invoice'!S2096=0,"",'Data invoice'!T2096)</f>
        <v/>
      </c>
    </row>
    <row r="1982" spans="1:10" ht="15" customHeight="1">
      <c r="A1982" s="284" t="str">
        <f>IF('Data invoice'!J2097=0,"",'Data invoice'!K2097)</f>
        <v/>
      </c>
      <c r="B1982" s="284" t="str">
        <f>IF('Data invoice'!K2097=0,"",'Data invoice'!L2097)</f>
        <v/>
      </c>
      <c r="C1982" s="284" t="str">
        <f>IF('Data invoice'!L2097=0,"",'Data invoice'!M2097)</f>
        <v/>
      </c>
      <c r="D1982" s="284" t="str">
        <f>IF('Data invoice'!M2097=0,"",'Data invoice'!N2097)</f>
        <v/>
      </c>
      <c r="E1982" s="284" t="str">
        <f>IF('Data invoice'!N2097=0,"",'Data invoice'!O2097)</f>
        <v/>
      </c>
      <c r="F1982" s="284" t="str">
        <f>IF('Data invoice'!O2097=0,"",'Data invoice'!P2097)</f>
        <v/>
      </c>
      <c r="G1982" s="284" t="str">
        <f>IF('Data invoice'!P2097=0,"",'Data invoice'!Q2097)</f>
        <v/>
      </c>
      <c r="H1982" s="284" t="str">
        <f>IF('Data invoice'!Q2097=0,"",'Data invoice'!R2097)</f>
        <v/>
      </c>
      <c r="I1982" s="320" t="str">
        <f>IF('Data invoice'!R2097=0,"",'Data invoice'!S2097)</f>
        <v/>
      </c>
      <c r="J1982" s="367" t="str">
        <f>IF('Data invoice'!S2097=0,"",'Data invoice'!T2097)</f>
        <v/>
      </c>
    </row>
    <row r="1983" spans="1:10" ht="15" customHeight="1">
      <c r="A1983" s="284" t="str">
        <f>IF('Data invoice'!J2098=0,"",'Data invoice'!K2098)</f>
        <v/>
      </c>
      <c r="B1983" s="284" t="str">
        <f>IF('Data invoice'!K2098=0,"",'Data invoice'!L2098)</f>
        <v/>
      </c>
      <c r="C1983" s="284" t="str">
        <f>IF('Data invoice'!L2098=0,"",'Data invoice'!M2098)</f>
        <v/>
      </c>
      <c r="D1983" s="284" t="str">
        <f>IF('Data invoice'!M2098=0,"",'Data invoice'!N2098)</f>
        <v/>
      </c>
      <c r="E1983" s="284" t="str">
        <f>IF('Data invoice'!N2098=0,"",'Data invoice'!O2098)</f>
        <v/>
      </c>
      <c r="F1983" s="284" t="str">
        <f>IF('Data invoice'!O2098=0,"",'Data invoice'!P2098)</f>
        <v/>
      </c>
      <c r="G1983" s="284" t="str">
        <f>IF('Data invoice'!P2098=0,"",'Data invoice'!Q2098)</f>
        <v/>
      </c>
      <c r="H1983" s="284" t="str">
        <f>IF('Data invoice'!Q2098=0,"",'Data invoice'!R2098)</f>
        <v/>
      </c>
      <c r="I1983" s="320" t="str">
        <f>IF('Data invoice'!R2098=0,"",'Data invoice'!S2098)</f>
        <v/>
      </c>
      <c r="J1983" s="367" t="str">
        <f>IF('Data invoice'!S2098=0,"",'Data invoice'!T2098)</f>
        <v/>
      </c>
    </row>
    <row r="1984" spans="1:10" ht="15" customHeight="1">
      <c r="A1984" s="284" t="str">
        <f>IF('Data invoice'!J2099=0,"",'Data invoice'!K2099)</f>
        <v/>
      </c>
      <c r="B1984" s="284" t="str">
        <f>IF('Data invoice'!K2099=0,"",'Data invoice'!L2099)</f>
        <v/>
      </c>
      <c r="C1984" s="284" t="str">
        <f>IF('Data invoice'!L2099=0,"",'Data invoice'!M2099)</f>
        <v/>
      </c>
      <c r="D1984" s="284" t="str">
        <f>IF('Data invoice'!M2099=0,"",'Data invoice'!N2099)</f>
        <v/>
      </c>
      <c r="E1984" s="284" t="str">
        <f>IF('Data invoice'!N2099=0,"",'Data invoice'!O2099)</f>
        <v/>
      </c>
      <c r="F1984" s="284" t="str">
        <f>IF('Data invoice'!O2099=0,"",'Data invoice'!P2099)</f>
        <v/>
      </c>
      <c r="G1984" s="284" t="str">
        <f>IF('Data invoice'!P2099=0,"",'Data invoice'!Q2099)</f>
        <v/>
      </c>
      <c r="H1984" s="284" t="str">
        <f>IF('Data invoice'!Q2099=0,"",'Data invoice'!R2099)</f>
        <v/>
      </c>
      <c r="I1984" s="320" t="str">
        <f>IF('Data invoice'!R2099=0,"",'Data invoice'!S2099)</f>
        <v/>
      </c>
      <c r="J1984" s="367" t="str">
        <f>IF('Data invoice'!S2099=0,"",'Data invoice'!T2099)</f>
        <v/>
      </c>
    </row>
    <row r="1985" spans="1:10" ht="15" customHeight="1">
      <c r="A1985" s="284" t="str">
        <f>IF('Data invoice'!J2100=0,"",'Data invoice'!K2100)</f>
        <v/>
      </c>
      <c r="B1985" s="284" t="str">
        <f>IF('Data invoice'!K2100=0,"",'Data invoice'!L2100)</f>
        <v/>
      </c>
      <c r="C1985" s="284" t="str">
        <f>IF('Data invoice'!L2100=0,"",'Data invoice'!M2100)</f>
        <v/>
      </c>
      <c r="D1985" s="284" t="str">
        <f>IF('Data invoice'!M2100=0,"",'Data invoice'!N2100)</f>
        <v/>
      </c>
      <c r="E1985" s="284" t="str">
        <f>IF('Data invoice'!N2100=0,"",'Data invoice'!O2100)</f>
        <v/>
      </c>
      <c r="F1985" s="284" t="str">
        <f>IF('Data invoice'!O2100=0,"",'Data invoice'!P2100)</f>
        <v/>
      </c>
      <c r="G1985" s="284" t="str">
        <f>IF('Data invoice'!P2100=0,"",'Data invoice'!Q2100)</f>
        <v/>
      </c>
      <c r="H1985" s="284" t="str">
        <f>IF('Data invoice'!Q2100=0,"",'Data invoice'!R2100)</f>
        <v/>
      </c>
      <c r="I1985" s="320" t="str">
        <f>IF('Data invoice'!R2100=0,"",'Data invoice'!S2100)</f>
        <v/>
      </c>
      <c r="J1985" s="367" t="str">
        <f>IF('Data invoice'!S2100=0,"",'Data invoice'!T2100)</f>
        <v/>
      </c>
    </row>
    <row r="1986" spans="1:10" ht="15" customHeight="1">
      <c r="A1986" s="284" t="str">
        <f>IF('Data invoice'!J2101=0,"",'Data invoice'!K2101)</f>
        <v/>
      </c>
      <c r="B1986" s="284" t="str">
        <f>IF('Data invoice'!K2101=0,"",'Data invoice'!L2101)</f>
        <v/>
      </c>
      <c r="C1986" s="284" t="str">
        <f>IF('Data invoice'!L2101=0,"",'Data invoice'!M2101)</f>
        <v/>
      </c>
      <c r="D1986" s="284" t="str">
        <f>IF('Data invoice'!M2101=0,"",'Data invoice'!N2101)</f>
        <v/>
      </c>
      <c r="E1986" s="284" t="str">
        <f>IF('Data invoice'!N2101=0,"",'Data invoice'!O2101)</f>
        <v/>
      </c>
      <c r="F1986" s="284" t="str">
        <f>IF('Data invoice'!O2101=0,"",'Data invoice'!P2101)</f>
        <v/>
      </c>
      <c r="G1986" s="284" t="str">
        <f>IF('Data invoice'!P2101=0,"",'Data invoice'!Q2101)</f>
        <v/>
      </c>
      <c r="H1986" s="284" t="str">
        <f>IF('Data invoice'!Q2101=0,"",'Data invoice'!R2101)</f>
        <v/>
      </c>
      <c r="I1986" s="320" t="str">
        <f>IF('Data invoice'!R2101=0,"",'Data invoice'!S2101)</f>
        <v/>
      </c>
      <c r="J1986" s="367" t="str">
        <f>IF('Data invoice'!S2101=0,"",'Data invoice'!T2101)</f>
        <v/>
      </c>
    </row>
    <row r="1987" spans="1:10" ht="15" customHeight="1">
      <c r="A1987" s="284" t="str">
        <f>IF('Data invoice'!J2102=0,"",'Data invoice'!K2102)</f>
        <v/>
      </c>
      <c r="B1987" s="284" t="str">
        <f>IF('Data invoice'!K2102=0,"",'Data invoice'!L2102)</f>
        <v/>
      </c>
      <c r="C1987" s="284" t="str">
        <f>IF('Data invoice'!L2102=0,"",'Data invoice'!M2102)</f>
        <v/>
      </c>
      <c r="D1987" s="284" t="str">
        <f>IF('Data invoice'!M2102=0,"",'Data invoice'!N2102)</f>
        <v/>
      </c>
      <c r="E1987" s="284" t="str">
        <f>IF('Data invoice'!N2102=0,"",'Data invoice'!O2102)</f>
        <v/>
      </c>
      <c r="F1987" s="284" t="str">
        <f>IF('Data invoice'!O2102=0,"",'Data invoice'!P2102)</f>
        <v/>
      </c>
      <c r="G1987" s="284" t="str">
        <f>IF('Data invoice'!P2102=0,"",'Data invoice'!Q2102)</f>
        <v/>
      </c>
      <c r="H1987" s="284" t="str">
        <f>IF('Data invoice'!Q2102=0,"",'Data invoice'!R2102)</f>
        <v/>
      </c>
      <c r="I1987" s="320" t="str">
        <f>IF('Data invoice'!R2102=0,"",'Data invoice'!S2102)</f>
        <v/>
      </c>
      <c r="J1987" s="367" t="str">
        <f>IF('Data invoice'!S2102=0,"",'Data invoice'!T2102)</f>
        <v/>
      </c>
    </row>
    <row r="1988" spans="1:10" ht="15" customHeight="1">
      <c r="A1988" s="284" t="str">
        <f>IF('Data invoice'!J2103=0,"",'Data invoice'!K2103)</f>
        <v/>
      </c>
      <c r="B1988" s="284" t="str">
        <f>IF('Data invoice'!K2103=0,"",'Data invoice'!L2103)</f>
        <v/>
      </c>
      <c r="C1988" s="284" t="str">
        <f>IF('Data invoice'!L2103=0,"",'Data invoice'!M2103)</f>
        <v/>
      </c>
      <c r="D1988" s="284" t="str">
        <f>IF('Data invoice'!M2103=0,"",'Data invoice'!N2103)</f>
        <v/>
      </c>
      <c r="E1988" s="284" t="str">
        <f>IF('Data invoice'!N2103=0,"",'Data invoice'!O2103)</f>
        <v/>
      </c>
      <c r="F1988" s="284" t="str">
        <f>IF('Data invoice'!O2103=0,"",'Data invoice'!P2103)</f>
        <v/>
      </c>
      <c r="G1988" s="284" t="str">
        <f>IF('Data invoice'!P2103=0,"",'Data invoice'!Q2103)</f>
        <v/>
      </c>
      <c r="H1988" s="284" t="str">
        <f>IF('Data invoice'!Q2103=0,"",'Data invoice'!R2103)</f>
        <v/>
      </c>
      <c r="I1988" s="320" t="str">
        <f>IF('Data invoice'!R2103=0,"",'Data invoice'!S2103)</f>
        <v/>
      </c>
      <c r="J1988" s="367" t="str">
        <f>IF('Data invoice'!S2103=0,"",'Data invoice'!T2103)</f>
        <v/>
      </c>
    </row>
    <row r="1989" spans="1:10" ht="15" customHeight="1">
      <c r="A1989" s="284" t="str">
        <f>IF('Data invoice'!J2104=0,"",'Data invoice'!K2104)</f>
        <v/>
      </c>
      <c r="B1989" s="284" t="str">
        <f>IF('Data invoice'!K2104=0,"",'Data invoice'!L2104)</f>
        <v/>
      </c>
      <c r="C1989" s="284" t="str">
        <f>IF('Data invoice'!L2104=0,"",'Data invoice'!M2104)</f>
        <v/>
      </c>
      <c r="D1989" s="284" t="str">
        <f>IF('Data invoice'!M2104=0,"",'Data invoice'!N2104)</f>
        <v/>
      </c>
      <c r="E1989" s="284" t="str">
        <f>IF('Data invoice'!N2104=0,"",'Data invoice'!O2104)</f>
        <v/>
      </c>
      <c r="F1989" s="284" t="str">
        <f>IF('Data invoice'!O2104=0,"",'Data invoice'!P2104)</f>
        <v/>
      </c>
      <c r="G1989" s="284" t="str">
        <f>IF('Data invoice'!P2104=0,"",'Data invoice'!Q2104)</f>
        <v/>
      </c>
      <c r="H1989" s="284" t="str">
        <f>IF('Data invoice'!Q2104=0,"",'Data invoice'!R2104)</f>
        <v/>
      </c>
      <c r="I1989" s="320" t="str">
        <f>IF('Data invoice'!R2104=0,"",'Data invoice'!S2104)</f>
        <v/>
      </c>
      <c r="J1989" s="367" t="str">
        <f>IF('Data invoice'!S2104=0,"",'Data invoice'!T2104)</f>
        <v/>
      </c>
    </row>
    <row r="1990" spans="1:10" ht="15" customHeight="1">
      <c r="A1990" s="284" t="str">
        <f>IF('Data invoice'!J2105=0,"",'Data invoice'!K2105)</f>
        <v/>
      </c>
      <c r="B1990" s="284" t="str">
        <f>IF('Data invoice'!K2105=0,"",'Data invoice'!L2105)</f>
        <v/>
      </c>
      <c r="C1990" s="284" t="str">
        <f>IF('Data invoice'!L2105=0,"",'Data invoice'!M2105)</f>
        <v/>
      </c>
      <c r="D1990" s="284" t="str">
        <f>IF('Data invoice'!M2105=0,"",'Data invoice'!N2105)</f>
        <v/>
      </c>
      <c r="E1990" s="284" t="str">
        <f>IF('Data invoice'!N2105=0,"",'Data invoice'!O2105)</f>
        <v/>
      </c>
      <c r="F1990" s="284" t="str">
        <f>IF('Data invoice'!O2105=0,"",'Data invoice'!P2105)</f>
        <v/>
      </c>
      <c r="G1990" s="284" t="str">
        <f>IF('Data invoice'!P2105=0,"",'Data invoice'!Q2105)</f>
        <v/>
      </c>
      <c r="H1990" s="284" t="str">
        <f>IF('Data invoice'!Q2105=0,"",'Data invoice'!R2105)</f>
        <v/>
      </c>
      <c r="I1990" s="320" t="str">
        <f>IF('Data invoice'!R2105=0,"",'Data invoice'!S2105)</f>
        <v/>
      </c>
      <c r="J1990" s="367" t="str">
        <f>IF('Data invoice'!S2105=0,"",'Data invoice'!T2105)</f>
        <v/>
      </c>
    </row>
    <row r="1991" spans="1:10" ht="15" customHeight="1">
      <c r="A1991" s="284" t="str">
        <f>IF('Data invoice'!J2106=0,"",'Data invoice'!K2106)</f>
        <v/>
      </c>
      <c r="B1991" s="284" t="str">
        <f>IF('Data invoice'!K2106=0,"",'Data invoice'!L2106)</f>
        <v/>
      </c>
      <c r="C1991" s="284" t="str">
        <f>IF('Data invoice'!L2106=0,"",'Data invoice'!M2106)</f>
        <v/>
      </c>
      <c r="D1991" s="284" t="str">
        <f>IF('Data invoice'!M2106=0,"",'Data invoice'!N2106)</f>
        <v/>
      </c>
      <c r="E1991" s="284" t="str">
        <f>IF('Data invoice'!N2106=0,"",'Data invoice'!O2106)</f>
        <v/>
      </c>
      <c r="F1991" s="284" t="str">
        <f>IF('Data invoice'!O2106=0,"",'Data invoice'!P2106)</f>
        <v/>
      </c>
      <c r="G1991" s="284" t="str">
        <f>IF('Data invoice'!P2106=0,"",'Data invoice'!Q2106)</f>
        <v/>
      </c>
      <c r="H1991" s="284" t="str">
        <f>IF('Data invoice'!Q2106=0,"",'Data invoice'!R2106)</f>
        <v/>
      </c>
      <c r="I1991" s="320" t="str">
        <f>IF('Data invoice'!R2106=0,"",'Data invoice'!S2106)</f>
        <v/>
      </c>
      <c r="J1991" s="367" t="str">
        <f>IF('Data invoice'!S2106=0,"",'Data invoice'!T2106)</f>
        <v/>
      </c>
    </row>
    <row r="1992" spans="1:10" ht="15" customHeight="1">
      <c r="A1992" s="284" t="str">
        <f>IF('Data invoice'!J2107=0,"",'Data invoice'!K2107)</f>
        <v/>
      </c>
      <c r="B1992" s="284" t="str">
        <f>IF('Data invoice'!K2107=0,"",'Data invoice'!L2107)</f>
        <v/>
      </c>
      <c r="C1992" s="284" t="str">
        <f>IF('Data invoice'!L2107=0,"",'Data invoice'!M2107)</f>
        <v/>
      </c>
      <c r="D1992" s="284" t="str">
        <f>IF('Data invoice'!M2107=0,"",'Data invoice'!N2107)</f>
        <v/>
      </c>
      <c r="E1992" s="284" t="str">
        <f>IF('Data invoice'!N2107=0,"",'Data invoice'!O2107)</f>
        <v/>
      </c>
      <c r="F1992" s="284" t="str">
        <f>IF('Data invoice'!O2107=0,"",'Data invoice'!P2107)</f>
        <v/>
      </c>
      <c r="G1992" s="284" t="str">
        <f>IF('Data invoice'!P2107=0,"",'Data invoice'!Q2107)</f>
        <v/>
      </c>
      <c r="H1992" s="284" t="str">
        <f>IF('Data invoice'!Q2107=0,"",'Data invoice'!R2107)</f>
        <v/>
      </c>
      <c r="I1992" s="320" t="str">
        <f>IF('Data invoice'!R2107=0,"",'Data invoice'!S2107)</f>
        <v/>
      </c>
      <c r="J1992" s="367" t="str">
        <f>IF('Data invoice'!S2107=0,"",'Data invoice'!T2107)</f>
        <v/>
      </c>
    </row>
    <row r="1993" spans="1:10" ht="15" customHeight="1">
      <c r="A1993" s="284" t="str">
        <f>IF('Data invoice'!J2108=0,"",'Data invoice'!K2108)</f>
        <v/>
      </c>
      <c r="B1993" s="284" t="str">
        <f>IF('Data invoice'!K2108=0,"",'Data invoice'!L2108)</f>
        <v/>
      </c>
      <c r="C1993" s="284" t="str">
        <f>IF('Data invoice'!L2108=0,"",'Data invoice'!M2108)</f>
        <v/>
      </c>
      <c r="D1993" s="284" t="str">
        <f>IF('Data invoice'!M2108=0,"",'Data invoice'!N2108)</f>
        <v/>
      </c>
      <c r="E1993" s="284" t="str">
        <f>IF('Data invoice'!N2108=0,"",'Data invoice'!O2108)</f>
        <v/>
      </c>
      <c r="F1993" s="284" t="str">
        <f>IF('Data invoice'!O2108=0,"",'Data invoice'!P2108)</f>
        <v/>
      </c>
      <c r="G1993" s="284" t="str">
        <f>IF('Data invoice'!P2108=0,"",'Data invoice'!Q2108)</f>
        <v/>
      </c>
      <c r="H1993" s="284" t="str">
        <f>IF('Data invoice'!Q2108=0,"",'Data invoice'!R2108)</f>
        <v/>
      </c>
      <c r="I1993" s="320" t="str">
        <f>IF('Data invoice'!R2108=0,"",'Data invoice'!S2108)</f>
        <v/>
      </c>
      <c r="J1993" s="367" t="str">
        <f>IF('Data invoice'!S2108=0,"",'Data invoice'!T2108)</f>
        <v/>
      </c>
    </row>
    <row r="1994" spans="1:10" ht="15" customHeight="1">
      <c r="A1994" s="284" t="str">
        <f>IF('Data invoice'!J2109=0,"",'Data invoice'!K2109)</f>
        <v/>
      </c>
      <c r="B1994" s="284" t="str">
        <f>IF('Data invoice'!K2109=0,"",'Data invoice'!L2109)</f>
        <v/>
      </c>
      <c r="C1994" s="284" t="str">
        <f>IF('Data invoice'!L2109=0,"",'Data invoice'!M2109)</f>
        <v/>
      </c>
      <c r="D1994" s="284" t="str">
        <f>IF('Data invoice'!M2109=0,"",'Data invoice'!N2109)</f>
        <v/>
      </c>
      <c r="E1994" s="284" t="str">
        <f>IF('Data invoice'!N2109=0,"",'Data invoice'!O2109)</f>
        <v/>
      </c>
      <c r="F1994" s="284" t="str">
        <f>IF('Data invoice'!O2109=0,"",'Data invoice'!P2109)</f>
        <v/>
      </c>
      <c r="G1994" s="284" t="str">
        <f>IF('Data invoice'!P2109=0,"",'Data invoice'!Q2109)</f>
        <v/>
      </c>
      <c r="H1994" s="284" t="str">
        <f>IF('Data invoice'!Q2109=0,"",'Data invoice'!R2109)</f>
        <v/>
      </c>
      <c r="I1994" s="320" t="str">
        <f>IF('Data invoice'!R2109=0,"",'Data invoice'!S2109)</f>
        <v/>
      </c>
      <c r="J1994" s="367" t="str">
        <f>IF('Data invoice'!S2109=0,"",'Data invoice'!T2109)</f>
        <v/>
      </c>
    </row>
    <row r="1995" spans="1:10" ht="15" customHeight="1">
      <c r="A1995" s="284" t="str">
        <f>IF('Data invoice'!J2110=0,"",'Data invoice'!K2110)</f>
        <v/>
      </c>
      <c r="B1995" s="284" t="str">
        <f>IF('Data invoice'!K2110=0,"",'Data invoice'!L2110)</f>
        <v/>
      </c>
      <c r="C1995" s="284" t="str">
        <f>IF('Data invoice'!L2110=0,"",'Data invoice'!M2110)</f>
        <v/>
      </c>
      <c r="D1995" s="284" t="str">
        <f>IF('Data invoice'!M2110=0,"",'Data invoice'!N2110)</f>
        <v/>
      </c>
      <c r="E1995" s="284" t="str">
        <f>IF('Data invoice'!N2110=0,"",'Data invoice'!O2110)</f>
        <v/>
      </c>
      <c r="F1995" s="284" t="str">
        <f>IF('Data invoice'!O2110=0,"",'Data invoice'!P2110)</f>
        <v/>
      </c>
      <c r="G1995" s="284" t="str">
        <f>IF('Data invoice'!P2110=0,"",'Data invoice'!Q2110)</f>
        <v/>
      </c>
      <c r="H1995" s="284" t="str">
        <f>IF('Data invoice'!Q2110=0,"",'Data invoice'!R2110)</f>
        <v/>
      </c>
      <c r="I1995" s="320" t="str">
        <f>IF('Data invoice'!R2110=0,"",'Data invoice'!S2110)</f>
        <v/>
      </c>
      <c r="J1995" s="367" t="str">
        <f>IF('Data invoice'!S2110=0,"",'Data invoice'!T2110)</f>
        <v/>
      </c>
    </row>
    <row r="1996" spans="1:10" ht="15" customHeight="1">
      <c r="A1996" s="284" t="str">
        <f>IF('Data invoice'!J2111=0,"",'Data invoice'!K2111)</f>
        <v/>
      </c>
      <c r="B1996" s="284" t="str">
        <f>IF('Data invoice'!K2111=0,"",'Data invoice'!L2111)</f>
        <v/>
      </c>
      <c r="C1996" s="284" t="str">
        <f>IF('Data invoice'!L2111=0,"",'Data invoice'!M2111)</f>
        <v/>
      </c>
      <c r="D1996" s="284" t="str">
        <f>IF('Data invoice'!M2111=0,"",'Data invoice'!N2111)</f>
        <v/>
      </c>
      <c r="E1996" s="284" t="str">
        <f>IF('Data invoice'!N2111=0,"",'Data invoice'!O2111)</f>
        <v/>
      </c>
      <c r="F1996" s="284" t="str">
        <f>IF('Data invoice'!O2111=0,"",'Data invoice'!P2111)</f>
        <v/>
      </c>
      <c r="G1996" s="284" t="str">
        <f>IF('Data invoice'!P2111=0,"",'Data invoice'!Q2111)</f>
        <v/>
      </c>
      <c r="H1996" s="284" t="str">
        <f>IF('Data invoice'!Q2111=0,"",'Data invoice'!R2111)</f>
        <v/>
      </c>
      <c r="I1996" s="320" t="str">
        <f>IF('Data invoice'!R2111=0,"",'Data invoice'!S2111)</f>
        <v/>
      </c>
      <c r="J1996" s="367" t="str">
        <f>IF('Data invoice'!S2111=0,"",'Data invoice'!T2111)</f>
        <v/>
      </c>
    </row>
    <row r="1997" spans="1:10" ht="15" customHeight="1">
      <c r="A1997" s="284" t="str">
        <f>IF('Data invoice'!J2112=0,"",'Data invoice'!K2112)</f>
        <v/>
      </c>
      <c r="B1997" s="284" t="str">
        <f>IF('Data invoice'!K2112=0,"",'Data invoice'!L2112)</f>
        <v/>
      </c>
      <c r="C1997" s="284" t="str">
        <f>IF('Data invoice'!L2112=0,"",'Data invoice'!M2112)</f>
        <v/>
      </c>
      <c r="D1997" s="284" t="str">
        <f>IF('Data invoice'!M2112=0,"",'Data invoice'!N2112)</f>
        <v/>
      </c>
      <c r="E1997" s="284" t="str">
        <f>IF('Data invoice'!N2112=0,"",'Data invoice'!O2112)</f>
        <v/>
      </c>
      <c r="F1997" s="284" t="str">
        <f>IF('Data invoice'!O2112=0,"",'Data invoice'!P2112)</f>
        <v/>
      </c>
      <c r="G1997" s="284" t="str">
        <f>IF('Data invoice'!P2112=0,"",'Data invoice'!Q2112)</f>
        <v/>
      </c>
      <c r="H1997" s="284" t="str">
        <f>IF('Data invoice'!Q2112=0,"",'Data invoice'!R2112)</f>
        <v/>
      </c>
      <c r="I1997" s="320" t="str">
        <f>IF('Data invoice'!R2112=0,"",'Data invoice'!S2112)</f>
        <v/>
      </c>
      <c r="J1997" s="367" t="str">
        <f>IF('Data invoice'!S2112=0,"",'Data invoice'!T2112)</f>
        <v/>
      </c>
    </row>
    <row r="1998" spans="1:10" ht="15" customHeight="1">
      <c r="A1998" s="284" t="str">
        <f>IF('Data invoice'!J2113=0,"",'Data invoice'!K2113)</f>
        <v/>
      </c>
      <c r="B1998" s="284" t="str">
        <f>IF('Data invoice'!K2113=0,"",'Data invoice'!L2113)</f>
        <v/>
      </c>
      <c r="C1998" s="284" t="str">
        <f>IF('Data invoice'!L2113=0,"",'Data invoice'!M2113)</f>
        <v/>
      </c>
      <c r="D1998" s="284" t="str">
        <f>IF('Data invoice'!M2113=0,"",'Data invoice'!N2113)</f>
        <v/>
      </c>
      <c r="E1998" s="284" t="str">
        <f>IF('Data invoice'!N2113=0,"",'Data invoice'!O2113)</f>
        <v/>
      </c>
      <c r="F1998" s="284" t="str">
        <f>IF('Data invoice'!O2113=0,"",'Data invoice'!P2113)</f>
        <v/>
      </c>
      <c r="G1998" s="284" t="str">
        <f>IF('Data invoice'!P2113=0,"",'Data invoice'!Q2113)</f>
        <v/>
      </c>
      <c r="H1998" s="284" t="str">
        <f>IF('Data invoice'!Q2113=0,"",'Data invoice'!R2113)</f>
        <v/>
      </c>
      <c r="I1998" s="320" t="str">
        <f>IF('Data invoice'!R2113=0,"",'Data invoice'!S2113)</f>
        <v/>
      </c>
      <c r="J1998" s="367" t="str">
        <f>IF('Data invoice'!S2113=0,"",'Data invoice'!T2113)</f>
        <v/>
      </c>
    </row>
    <row r="1999" spans="1:10" ht="15" customHeight="1">
      <c r="A1999" s="284" t="str">
        <f>IF('Data invoice'!J2114=0,"",'Data invoice'!K2114)</f>
        <v/>
      </c>
      <c r="B1999" s="284" t="str">
        <f>IF('Data invoice'!K2114=0,"",'Data invoice'!L2114)</f>
        <v/>
      </c>
      <c r="C1999" s="284" t="str">
        <f>IF('Data invoice'!L2114=0,"",'Data invoice'!M2114)</f>
        <v/>
      </c>
      <c r="D1999" s="284" t="str">
        <f>IF('Data invoice'!M2114=0,"",'Data invoice'!N2114)</f>
        <v/>
      </c>
      <c r="E1999" s="284" t="str">
        <f>IF('Data invoice'!N2114=0,"",'Data invoice'!O2114)</f>
        <v/>
      </c>
      <c r="F1999" s="284" t="str">
        <f>IF('Data invoice'!O2114=0,"",'Data invoice'!P2114)</f>
        <v/>
      </c>
      <c r="G1999" s="284" t="str">
        <f>IF('Data invoice'!P2114=0,"",'Data invoice'!Q2114)</f>
        <v/>
      </c>
      <c r="H1999" s="284" t="str">
        <f>IF('Data invoice'!Q2114=0,"",'Data invoice'!R2114)</f>
        <v/>
      </c>
      <c r="I1999" s="320" t="str">
        <f>IF('Data invoice'!R2114=0,"",'Data invoice'!S2114)</f>
        <v/>
      </c>
      <c r="J1999" s="367" t="str">
        <f>IF('Data invoice'!S2114=0,"",'Data invoice'!T2114)</f>
        <v/>
      </c>
    </row>
    <row r="2000" spans="1:10" ht="15" customHeight="1">
      <c r="A2000" s="284" t="str">
        <f>IF('Data invoice'!J2115=0,"",'Data invoice'!K2115)</f>
        <v/>
      </c>
      <c r="B2000" s="284" t="str">
        <f>IF('Data invoice'!K2115=0,"",'Data invoice'!L2115)</f>
        <v/>
      </c>
      <c r="C2000" s="284" t="str">
        <f>IF('Data invoice'!L2115=0,"",'Data invoice'!M2115)</f>
        <v/>
      </c>
      <c r="D2000" s="284" t="str">
        <f>IF('Data invoice'!M2115=0,"",'Data invoice'!N2115)</f>
        <v/>
      </c>
      <c r="E2000" s="284" t="str">
        <f>IF('Data invoice'!N2115=0,"",'Data invoice'!O2115)</f>
        <v/>
      </c>
      <c r="F2000" s="284" t="str">
        <f>IF('Data invoice'!O2115=0,"",'Data invoice'!P2115)</f>
        <v/>
      </c>
      <c r="G2000" s="284" t="str">
        <f>IF('Data invoice'!P2115=0,"",'Data invoice'!Q2115)</f>
        <v/>
      </c>
      <c r="H2000" s="284" t="str">
        <f>IF('Data invoice'!Q2115=0,"",'Data invoice'!R2115)</f>
        <v/>
      </c>
      <c r="I2000" s="320" t="str">
        <f>IF('Data invoice'!R2115=0,"",'Data invoice'!S2115)</f>
        <v/>
      </c>
      <c r="J2000" s="367" t="str">
        <f>IF('Data invoice'!S2115=0,"",'Data invoice'!T2115)</f>
        <v/>
      </c>
    </row>
    <row r="2001" spans="1:10" ht="15" customHeight="1">
      <c r="A2001" s="284" t="str">
        <f>IF('Data invoice'!J2116=0,"",'Data invoice'!K2116)</f>
        <v/>
      </c>
      <c r="B2001" s="284" t="str">
        <f>IF('Data invoice'!K2116=0,"",'Data invoice'!L2116)</f>
        <v/>
      </c>
      <c r="C2001" s="284" t="str">
        <f>IF('Data invoice'!L2116=0,"",'Data invoice'!M2116)</f>
        <v/>
      </c>
      <c r="D2001" s="284" t="str">
        <f>IF('Data invoice'!M2116=0,"",'Data invoice'!N2116)</f>
        <v/>
      </c>
      <c r="E2001" s="284" t="str">
        <f>IF('Data invoice'!N2116=0,"",'Data invoice'!O2116)</f>
        <v/>
      </c>
      <c r="F2001" s="284" t="str">
        <f>IF('Data invoice'!O2116=0,"",'Data invoice'!P2116)</f>
        <v/>
      </c>
      <c r="G2001" s="284" t="str">
        <f>IF('Data invoice'!P2116=0,"",'Data invoice'!Q2116)</f>
        <v/>
      </c>
      <c r="H2001" s="284" t="str">
        <f>IF('Data invoice'!Q2116=0,"",'Data invoice'!R2116)</f>
        <v/>
      </c>
      <c r="I2001" s="320" t="str">
        <f>IF('Data invoice'!R2116=0,"",'Data invoice'!S2116)</f>
        <v/>
      </c>
      <c r="J2001" s="367" t="str">
        <f>IF('Data invoice'!S2116=0,"",'Data invoice'!T2116)</f>
        <v/>
      </c>
    </row>
    <row r="2002" spans="1:10" ht="15" customHeight="1">
      <c r="A2002" s="284" t="str">
        <f>IF('Data invoice'!J2117=0,"",'Data invoice'!K2117)</f>
        <v/>
      </c>
      <c r="B2002" s="284" t="str">
        <f>IF('Data invoice'!K2117=0,"",'Data invoice'!L2117)</f>
        <v/>
      </c>
      <c r="C2002" s="284" t="str">
        <f>IF('Data invoice'!L2117=0,"",'Data invoice'!M2117)</f>
        <v/>
      </c>
      <c r="D2002" s="284" t="str">
        <f>IF('Data invoice'!M2117=0,"",'Data invoice'!N2117)</f>
        <v/>
      </c>
      <c r="E2002" s="284" t="str">
        <f>IF('Data invoice'!N2117=0,"",'Data invoice'!O2117)</f>
        <v/>
      </c>
      <c r="F2002" s="284" t="str">
        <f>IF('Data invoice'!O2117=0,"",'Data invoice'!P2117)</f>
        <v/>
      </c>
      <c r="G2002" s="284" t="str">
        <f>IF('Data invoice'!P2117=0,"",'Data invoice'!Q2117)</f>
        <v/>
      </c>
      <c r="H2002" s="284" t="str">
        <f>IF('Data invoice'!Q2117=0,"",'Data invoice'!R2117)</f>
        <v/>
      </c>
      <c r="I2002" s="320" t="str">
        <f>IF('Data invoice'!R2117=0,"",'Data invoice'!S2117)</f>
        <v/>
      </c>
      <c r="J2002" s="367" t="str">
        <f>IF('Data invoice'!S2117=0,"",'Data invoice'!T2117)</f>
        <v/>
      </c>
    </row>
    <row r="2003" spans="1:10" ht="15" customHeight="1">
      <c r="A2003" s="284" t="str">
        <f>IF('Data invoice'!J2118=0,"",'Data invoice'!K2118)</f>
        <v/>
      </c>
      <c r="B2003" s="284" t="str">
        <f>IF('Data invoice'!K2118=0,"",'Data invoice'!L2118)</f>
        <v/>
      </c>
      <c r="C2003" s="284" t="str">
        <f>IF('Data invoice'!L2118=0,"",'Data invoice'!M2118)</f>
        <v/>
      </c>
      <c r="D2003" s="284" t="str">
        <f>IF('Data invoice'!M2118=0,"",'Data invoice'!N2118)</f>
        <v/>
      </c>
      <c r="E2003" s="284" t="str">
        <f>IF('Data invoice'!N2118=0,"",'Data invoice'!O2118)</f>
        <v/>
      </c>
      <c r="F2003" s="284" t="str">
        <f>IF('Data invoice'!O2118=0,"",'Data invoice'!P2118)</f>
        <v/>
      </c>
      <c r="G2003" s="284" t="str">
        <f>IF('Data invoice'!P2118=0,"",'Data invoice'!Q2118)</f>
        <v/>
      </c>
      <c r="H2003" s="284" t="str">
        <f>IF('Data invoice'!Q2118=0,"",'Data invoice'!R2118)</f>
        <v/>
      </c>
      <c r="I2003" s="320" t="str">
        <f>IF('Data invoice'!R2118=0,"",'Data invoice'!S2118)</f>
        <v/>
      </c>
      <c r="J2003" s="367" t="str">
        <f>IF('Data invoice'!S2118=0,"",'Data invoice'!T2118)</f>
        <v/>
      </c>
    </row>
    <row r="2004" spans="1:10" ht="15" customHeight="1">
      <c r="A2004" s="284" t="str">
        <f>IF('Data invoice'!J2119=0,"",'Data invoice'!K2119)</f>
        <v/>
      </c>
      <c r="B2004" s="284" t="str">
        <f>IF('Data invoice'!K2119=0,"",'Data invoice'!L2119)</f>
        <v/>
      </c>
      <c r="C2004" s="284" t="str">
        <f>IF('Data invoice'!L2119=0,"",'Data invoice'!M2119)</f>
        <v/>
      </c>
      <c r="D2004" s="284" t="str">
        <f>IF('Data invoice'!M2119=0,"",'Data invoice'!N2119)</f>
        <v/>
      </c>
      <c r="E2004" s="284" t="str">
        <f>IF('Data invoice'!N2119=0,"",'Data invoice'!O2119)</f>
        <v/>
      </c>
      <c r="F2004" s="284" t="str">
        <f>IF('Data invoice'!O2119=0,"",'Data invoice'!P2119)</f>
        <v/>
      </c>
      <c r="G2004" s="284" t="str">
        <f>IF('Data invoice'!P2119=0,"",'Data invoice'!Q2119)</f>
        <v/>
      </c>
      <c r="H2004" s="284" t="str">
        <f>IF('Data invoice'!Q2119=0,"",'Data invoice'!R2119)</f>
        <v/>
      </c>
      <c r="I2004" s="320" t="str">
        <f>IF('Data invoice'!R2119=0,"",'Data invoice'!S2119)</f>
        <v/>
      </c>
      <c r="J2004" s="367" t="str">
        <f>IF('Data invoice'!S2119=0,"",'Data invoice'!T2119)</f>
        <v/>
      </c>
    </row>
    <row r="2005" spans="1:10" ht="15" customHeight="1">
      <c r="A2005" s="284" t="str">
        <f>IF('Data invoice'!J2120=0,"",'Data invoice'!K2120)</f>
        <v/>
      </c>
      <c r="B2005" s="284" t="str">
        <f>IF('Data invoice'!K2120=0,"",'Data invoice'!L2120)</f>
        <v/>
      </c>
      <c r="C2005" s="284" t="str">
        <f>IF('Data invoice'!L2120=0,"",'Data invoice'!M2120)</f>
        <v/>
      </c>
      <c r="D2005" s="284" t="str">
        <f>IF('Data invoice'!M2120=0,"",'Data invoice'!N2120)</f>
        <v/>
      </c>
      <c r="E2005" s="284" t="str">
        <f>IF('Data invoice'!N2120=0,"",'Data invoice'!O2120)</f>
        <v/>
      </c>
      <c r="F2005" s="284" t="str">
        <f>IF('Data invoice'!O2120=0,"",'Data invoice'!P2120)</f>
        <v/>
      </c>
      <c r="G2005" s="284" t="str">
        <f>IF('Data invoice'!P2120=0,"",'Data invoice'!Q2120)</f>
        <v/>
      </c>
      <c r="H2005" s="284" t="str">
        <f>IF('Data invoice'!Q2120=0,"",'Data invoice'!R2120)</f>
        <v/>
      </c>
      <c r="I2005" s="320" t="str">
        <f>IF('Data invoice'!R2120=0,"",'Data invoice'!S2120)</f>
        <v/>
      </c>
      <c r="J2005" s="367" t="str">
        <f>IF('Data invoice'!S2120=0,"",'Data invoice'!T2120)</f>
        <v/>
      </c>
    </row>
    <row r="2006" spans="1:10" ht="15" customHeight="1">
      <c r="A2006" s="284" t="str">
        <f>IF('Data invoice'!J2121=0,"",'Data invoice'!K2121)</f>
        <v/>
      </c>
      <c r="B2006" s="284" t="str">
        <f>IF('Data invoice'!K2121=0,"",'Data invoice'!L2121)</f>
        <v/>
      </c>
      <c r="C2006" s="284" t="str">
        <f>IF('Data invoice'!L2121=0,"",'Data invoice'!M2121)</f>
        <v/>
      </c>
      <c r="D2006" s="284" t="str">
        <f>IF('Data invoice'!M2121=0,"",'Data invoice'!N2121)</f>
        <v/>
      </c>
      <c r="E2006" s="284" t="str">
        <f>IF('Data invoice'!N2121=0,"",'Data invoice'!O2121)</f>
        <v/>
      </c>
      <c r="F2006" s="284" t="str">
        <f>IF('Data invoice'!O2121=0,"",'Data invoice'!P2121)</f>
        <v/>
      </c>
      <c r="G2006" s="284" t="str">
        <f>IF('Data invoice'!P2121=0,"",'Data invoice'!Q2121)</f>
        <v/>
      </c>
      <c r="H2006" s="284" t="str">
        <f>IF('Data invoice'!Q2121=0,"",'Data invoice'!R2121)</f>
        <v/>
      </c>
      <c r="I2006" s="320" t="str">
        <f>IF('Data invoice'!R2121=0,"",'Data invoice'!S2121)</f>
        <v/>
      </c>
      <c r="J2006" s="367" t="str">
        <f>IF('Data invoice'!S2121=0,"",'Data invoice'!T2121)</f>
        <v/>
      </c>
    </row>
    <row r="2007" spans="1:10" ht="15" customHeight="1">
      <c r="A2007" s="284" t="str">
        <f>IF('Data invoice'!J2122=0,"",'Data invoice'!K2122)</f>
        <v/>
      </c>
      <c r="B2007" s="284" t="str">
        <f>IF('Data invoice'!K2122=0,"",'Data invoice'!L2122)</f>
        <v/>
      </c>
      <c r="C2007" s="284" t="str">
        <f>IF('Data invoice'!L2122=0,"",'Data invoice'!M2122)</f>
        <v/>
      </c>
      <c r="D2007" s="284" t="str">
        <f>IF('Data invoice'!M2122=0,"",'Data invoice'!N2122)</f>
        <v/>
      </c>
      <c r="E2007" s="284" t="str">
        <f>IF('Data invoice'!N2122=0,"",'Data invoice'!O2122)</f>
        <v/>
      </c>
      <c r="F2007" s="284" t="str">
        <f>IF('Data invoice'!O2122=0,"",'Data invoice'!P2122)</f>
        <v/>
      </c>
      <c r="G2007" s="284" t="str">
        <f>IF('Data invoice'!P2122=0,"",'Data invoice'!Q2122)</f>
        <v/>
      </c>
      <c r="H2007" s="284" t="str">
        <f>IF('Data invoice'!Q2122=0,"",'Data invoice'!R2122)</f>
        <v/>
      </c>
      <c r="I2007" s="320" t="str">
        <f>IF('Data invoice'!R2122=0,"",'Data invoice'!S2122)</f>
        <v/>
      </c>
      <c r="J2007" s="367" t="str">
        <f>IF('Data invoice'!S2122=0,"",'Data invoice'!T2122)</f>
        <v/>
      </c>
    </row>
    <row r="2008" spans="1:10" ht="15" customHeight="1">
      <c r="A2008" s="284" t="str">
        <f>IF('Data invoice'!J2123=0,"",'Data invoice'!K2123)</f>
        <v/>
      </c>
      <c r="B2008" s="284" t="str">
        <f>IF('Data invoice'!K2123=0,"",'Data invoice'!L2123)</f>
        <v/>
      </c>
      <c r="C2008" s="284" t="str">
        <f>IF('Data invoice'!L2123=0,"",'Data invoice'!M2123)</f>
        <v/>
      </c>
      <c r="D2008" s="284" t="str">
        <f>IF('Data invoice'!M2123=0,"",'Data invoice'!N2123)</f>
        <v/>
      </c>
      <c r="E2008" s="284" t="str">
        <f>IF('Data invoice'!N2123=0,"",'Data invoice'!O2123)</f>
        <v/>
      </c>
      <c r="F2008" s="284" t="str">
        <f>IF('Data invoice'!O2123=0,"",'Data invoice'!P2123)</f>
        <v/>
      </c>
      <c r="G2008" s="284" t="str">
        <f>IF('Data invoice'!P2123=0,"",'Data invoice'!Q2123)</f>
        <v/>
      </c>
      <c r="H2008" s="284" t="str">
        <f>IF('Data invoice'!Q2123=0,"",'Data invoice'!R2123)</f>
        <v/>
      </c>
      <c r="I2008" s="320" t="str">
        <f>IF('Data invoice'!R2123=0,"",'Data invoice'!S2123)</f>
        <v/>
      </c>
      <c r="J2008" s="367" t="str">
        <f>IF('Data invoice'!S2123=0,"",'Data invoice'!T2123)</f>
        <v/>
      </c>
    </row>
    <row r="2009" spans="1:10" ht="15" customHeight="1">
      <c r="A2009" s="284" t="str">
        <f>IF('Data invoice'!J2124=0,"",'Data invoice'!K2124)</f>
        <v/>
      </c>
      <c r="B2009" s="284" t="str">
        <f>IF('Data invoice'!K2124=0,"",'Data invoice'!L2124)</f>
        <v/>
      </c>
      <c r="C2009" s="284" t="str">
        <f>IF('Data invoice'!L2124=0,"",'Data invoice'!M2124)</f>
        <v/>
      </c>
      <c r="D2009" s="284" t="str">
        <f>IF('Data invoice'!M2124=0,"",'Data invoice'!N2124)</f>
        <v/>
      </c>
      <c r="E2009" s="284" t="str">
        <f>IF('Data invoice'!N2124=0,"",'Data invoice'!O2124)</f>
        <v/>
      </c>
      <c r="F2009" s="284" t="str">
        <f>IF('Data invoice'!O2124=0,"",'Data invoice'!P2124)</f>
        <v/>
      </c>
      <c r="G2009" s="284" t="str">
        <f>IF('Data invoice'!P2124=0,"",'Data invoice'!Q2124)</f>
        <v/>
      </c>
      <c r="H2009" s="284" t="str">
        <f>IF('Data invoice'!Q2124=0,"",'Data invoice'!R2124)</f>
        <v/>
      </c>
      <c r="I2009" s="320" t="str">
        <f>IF('Data invoice'!R2124=0,"",'Data invoice'!S2124)</f>
        <v/>
      </c>
      <c r="J2009" s="367" t="str">
        <f>IF('Data invoice'!S2124=0,"",'Data invoice'!T2124)</f>
        <v/>
      </c>
    </row>
    <row r="2010" spans="1:10" ht="15" customHeight="1">
      <c r="A2010" s="284" t="str">
        <f>IF('Data invoice'!J2125=0,"",'Data invoice'!K2125)</f>
        <v/>
      </c>
      <c r="B2010" s="284" t="str">
        <f>IF('Data invoice'!K2125=0,"",'Data invoice'!L2125)</f>
        <v/>
      </c>
      <c r="C2010" s="284" t="str">
        <f>IF('Data invoice'!L2125=0,"",'Data invoice'!M2125)</f>
        <v/>
      </c>
      <c r="D2010" s="284" t="str">
        <f>IF('Data invoice'!M2125=0,"",'Data invoice'!N2125)</f>
        <v/>
      </c>
      <c r="E2010" s="284" t="str">
        <f>IF('Data invoice'!N2125=0,"",'Data invoice'!O2125)</f>
        <v/>
      </c>
      <c r="F2010" s="284" t="str">
        <f>IF('Data invoice'!O2125=0,"",'Data invoice'!P2125)</f>
        <v/>
      </c>
      <c r="G2010" s="284" t="str">
        <f>IF('Data invoice'!P2125=0,"",'Data invoice'!Q2125)</f>
        <v/>
      </c>
      <c r="H2010" s="284" t="str">
        <f>IF('Data invoice'!Q2125=0,"",'Data invoice'!R2125)</f>
        <v/>
      </c>
      <c r="I2010" s="320" t="str">
        <f>IF('Data invoice'!R2125=0,"",'Data invoice'!S2125)</f>
        <v/>
      </c>
      <c r="J2010" s="367" t="str">
        <f>IF('Data invoice'!S2125=0,"",'Data invoice'!T2125)</f>
        <v/>
      </c>
    </row>
    <row r="2011" spans="1:10" ht="15" customHeight="1">
      <c r="A2011" s="284" t="str">
        <f>IF('Data invoice'!J2126=0,"",'Data invoice'!K2126)</f>
        <v/>
      </c>
      <c r="B2011" s="284" t="str">
        <f>IF('Data invoice'!K2126=0,"",'Data invoice'!L2126)</f>
        <v/>
      </c>
      <c r="C2011" s="284" t="str">
        <f>IF('Data invoice'!L2126=0,"",'Data invoice'!M2126)</f>
        <v/>
      </c>
      <c r="D2011" s="284" t="str">
        <f>IF('Data invoice'!M2126=0,"",'Data invoice'!N2126)</f>
        <v/>
      </c>
      <c r="E2011" s="284" t="str">
        <f>IF('Data invoice'!N2126=0,"",'Data invoice'!O2126)</f>
        <v/>
      </c>
      <c r="F2011" s="284" t="str">
        <f>IF('Data invoice'!O2126=0,"",'Data invoice'!P2126)</f>
        <v/>
      </c>
      <c r="G2011" s="284" t="str">
        <f>IF('Data invoice'!P2126=0,"",'Data invoice'!Q2126)</f>
        <v/>
      </c>
      <c r="H2011" s="284" t="str">
        <f>IF('Data invoice'!Q2126=0,"",'Data invoice'!R2126)</f>
        <v/>
      </c>
      <c r="I2011" s="320" t="str">
        <f>IF('Data invoice'!R2126=0,"",'Data invoice'!S2126)</f>
        <v/>
      </c>
      <c r="J2011" s="367" t="str">
        <f>IF('Data invoice'!S2126=0,"",'Data invoice'!T2126)</f>
        <v/>
      </c>
    </row>
    <row r="2012" spans="1:10" ht="15" customHeight="1">
      <c r="A2012" s="284" t="str">
        <f>IF('Data invoice'!J2127=0,"",'Data invoice'!K2127)</f>
        <v/>
      </c>
      <c r="B2012" s="284" t="str">
        <f>IF('Data invoice'!K2127=0,"",'Data invoice'!L2127)</f>
        <v/>
      </c>
      <c r="C2012" s="284" t="str">
        <f>IF('Data invoice'!L2127=0,"",'Data invoice'!M2127)</f>
        <v/>
      </c>
      <c r="D2012" s="284" t="str">
        <f>IF('Data invoice'!M2127=0,"",'Data invoice'!N2127)</f>
        <v/>
      </c>
      <c r="E2012" s="284" t="str">
        <f>IF('Data invoice'!N2127=0,"",'Data invoice'!O2127)</f>
        <v/>
      </c>
      <c r="F2012" s="284" t="str">
        <f>IF('Data invoice'!O2127=0,"",'Data invoice'!P2127)</f>
        <v/>
      </c>
      <c r="G2012" s="284" t="str">
        <f>IF('Data invoice'!P2127=0,"",'Data invoice'!Q2127)</f>
        <v/>
      </c>
      <c r="H2012" s="284" t="str">
        <f>IF('Data invoice'!Q2127=0,"",'Data invoice'!R2127)</f>
        <v/>
      </c>
      <c r="I2012" s="320" t="str">
        <f>IF('Data invoice'!R2127=0,"",'Data invoice'!S2127)</f>
        <v/>
      </c>
      <c r="J2012" s="367" t="str">
        <f>IF('Data invoice'!S2127=0,"",'Data invoice'!T2127)</f>
        <v/>
      </c>
    </row>
    <row r="2013" spans="1:10" ht="15" customHeight="1">
      <c r="A2013" s="284" t="str">
        <f>IF('Data invoice'!J2128=0,"",'Data invoice'!K2128)</f>
        <v/>
      </c>
      <c r="B2013" s="284" t="str">
        <f>IF('Data invoice'!K2128=0,"",'Data invoice'!L2128)</f>
        <v/>
      </c>
      <c r="C2013" s="284" t="str">
        <f>IF('Data invoice'!L2128=0,"",'Data invoice'!M2128)</f>
        <v/>
      </c>
      <c r="D2013" s="284" t="str">
        <f>IF('Data invoice'!M2128=0,"",'Data invoice'!N2128)</f>
        <v/>
      </c>
      <c r="E2013" s="284" t="str">
        <f>IF('Data invoice'!N2128=0,"",'Data invoice'!O2128)</f>
        <v/>
      </c>
      <c r="F2013" s="284" t="str">
        <f>IF('Data invoice'!O2128=0,"",'Data invoice'!P2128)</f>
        <v/>
      </c>
      <c r="G2013" s="284" t="str">
        <f>IF('Data invoice'!P2128=0,"",'Data invoice'!Q2128)</f>
        <v/>
      </c>
      <c r="H2013" s="284" t="str">
        <f>IF('Data invoice'!Q2128=0,"",'Data invoice'!R2128)</f>
        <v/>
      </c>
      <c r="I2013" s="320" t="str">
        <f>IF('Data invoice'!R2128=0,"",'Data invoice'!S2128)</f>
        <v/>
      </c>
      <c r="J2013" s="367" t="str">
        <f>IF('Data invoice'!S2128=0,"",'Data invoice'!T2128)</f>
        <v/>
      </c>
    </row>
    <row r="2014" spans="1:10" ht="15" customHeight="1">
      <c r="A2014" s="284" t="str">
        <f>IF('Data invoice'!J2129=0,"",'Data invoice'!K2129)</f>
        <v/>
      </c>
      <c r="B2014" s="284" t="str">
        <f>IF('Data invoice'!K2129=0,"",'Data invoice'!L2129)</f>
        <v/>
      </c>
      <c r="C2014" s="284" t="str">
        <f>IF('Data invoice'!L2129=0,"",'Data invoice'!M2129)</f>
        <v/>
      </c>
      <c r="D2014" s="284" t="str">
        <f>IF('Data invoice'!M2129=0,"",'Data invoice'!N2129)</f>
        <v/>
      </c>
      <c r="E2014" s="284" t="str">
        <f>IF('Data invoice'!N2129=0,"",'Data invoice'!O2129)</f>
        <v/>
      </c>
      <c r="F2014" s="284" t="str">
        <f>IF('Data invoice'!O2129=0,"",'Data invoice'!P2129)</f>
        <v/>
      </c>
      <c r="G2014" s="284" t="str">
        <f>IF('Data invoice'!P2129=0,"",'Data invoice'!Q2129)</f>
        <v/>
      </c>
      <c r="H2014" s="284" t="str">
        <f>IF('Data invoice'!Q2129=0,"",'Data invoice'!R2129)</f>
        <v/>
      </c>
      <c r="I2014" s="320" t="str">
        <f>IF('Data invoice'!R2129=0,"",'Data invoice'!S2129)</f>
        <v/>
      </c>
      <c r="J2014" s="367" t="str">
        <f>IF('Data invoice'!S2129=0,"",'Data invoice'!T2129)</f>
        <v/>
      </c>
    </row>
    <row r="2015" spans="1:10" ht="15" customHeight="1">
      <c r="A2015" s="284" t="str">
        <f>IF('Data invoice'!J2130=0,"",'Data invoice'!K2130)</f>
        <v/>
      </c>
      <c r="B2015" s="284" t="str">
        <f>IF('Data invoice'!K2130=0,"",'Data invoice'!L2130)</f>
        <v/>
      </c>
      <c r="C2015" s="284" t="str">
        <f>IF('Data invoice'!L2130=0,"",'Data invoice'!M2130)</f>
        <v/>
      </c>
      <c r="D2015" s="284" t="str">
        <f>IF('Data invoice'!M2130=0,"",'Data invoice'!N2130)</f>
        <v/>
      </c>
      <c r="E2015" s="284" t="str">
        <f>IF('Data invoice'!N2130=0,"",'Data invoice'!O2130)</f>
        <v/>
      </c>
      <c r="F2015" s="284" t="str">
        <f>IF('Data invoice'!O2130=0,"",'Data invoice'!P2130)</f>
        <v/>
      </c>
      <c r="G2015" s="284" t="str">
        <f>IF('Data invoice'!P2130=0,"",'Data invoice'!Q2130)</f>
        <v/>
      </c>
      <c r="H2015" s="284" t="str">
        <f>IF('Data invoice'!Q2130=0,"",'Data invoice'!R2130)</f>
        <v/>
      </c>
      <c r="I2015" s="320" t="str">
        <f>IF('Data invoice'!R2130=0,"",'Data invoice'!S2130)</f>
        <v/>
      </c>
      <c r="J2015" s="367" t="str">
        <f>IF('Data invoice'!S2130=0,"",'Data invoice'!T2130)</f>
        <v/>
      </c>
    </row>
    <row r="2016" spans="1:10" ht="15" customHeight="1">
      <c r="A2016" s="284" t="str">
        <f>IF('Data invoice'!J2131=0,"",'Data invoice'!K2131)</f>
        <v/>
      </c>
      <c r="B2016" s="284" t="str">
        <f>IF('Data invoice'!K2131=0,"",'Data invoice'!L2131)</f>
        <v/>
      </c>
      <c r="C2016" s="284" t="str">
        <f>IF('Data invoice'!L2131=0,"",'Data invoice'!M2131)</f>
        <v/>
      </c>
      <c r="D2016" s="284" t="str">
        <f>IF('Data invoice'!M2131=0,"",'Data invoice'!N2131)</f>
        <v/>
      </c>
      <c r="E2016" s="284" t="str">
        <f>IF('Data invoice'!N2131=0,"",'Data invoice'!O2131)</f>
        <v/>
      </c>
      <c r="F2016" s="284" t="str">
        <f>IF('Data invoice'!O2131=0,"",'Data invoice'!P2131)</f>
        <v/>
      </c>
      <c r="G2016" s="284" t="str">
        <f>IF('Data invoice'!P2131=0,"",'Data invoice'!Q2131)</f>
        <v/>
      </c>
      <c r="H2016" s="284" t="str">
        <f>IF('Data invoice'!Q2131=0,"",'Data invoice'!R2131)</f>
        <v/>
      </c>
      <c r="I2016" s="320" t="str">
        <f>IF('Data invoice'!R2131=0,"",'Data invoice'!S2131)</f>
        <v/>
      </c>
      <c r="J2016" s="367" t="str">
        <f>IF('Data invoice'!S2131=0,"",'Data invoice'!T2131)</f>
        <v/>
      </c>
    </row>
    <row r="2017" spans="1:10" ht="15" customHeight="1">
      <c r="A2017" s="284" t="str">
        <f>IF('Data invoice'!J2132=0,"",'Data invoice'!K2132)</f>
        <v/>
      </c>
      <c r="B2017" s="284" t="str">
        <f>IF('Data invoice'!K2132=0,"",'Data invoice'!L2132)</f>
        <v/>
      </c>
      <c r="C2017" s="284" t="str">
        <f>IF('Data invoice'!L2132=0,"",'Data invoice'!M2132)</f>
        <v/>
      </c>
      <c r="D2017" s="284" t="str">
        <f>IF('Data invoice'!M2132=0,"",'Data invoice'!N2132)</f>
        <v/>
      </c>
      <c r="E2017" s="284" t="str">
        <f>IF('Data invoice'!N2132=0,"",'Data invoice'!O2132)</f>
        <v/>
      </c>
      <c r="F2017" s="284" t="str">
        <f>IF('Data invoice'!O2132=0,"",'Data invoice'!P2132)</f>
        <v/>
      </c>
      <c r="G2017" s="284" t="str">
        <f>IF('Data invoice'!P2132=0,"",'Data invoice'!Q2132)</f>
        <v/>
      </c>
      <c r="H2017" s="284" t="str">
        <f>IF('Data invoice'!Q2132=0,"",'Data invoice'!R2132)</f>
        <v/>
      </c>
      <c r="I2017" s="320" t="str">
        <f>IF('Data invoice'!R2132=0,"",'Data invoice'!S2132)</f>
        <v/>
      </c>
      <c r="J2017" s="367" t="str">
        <f>IF('Data invoice'!S2132=0,"",'Data invoice'!T2132)</f>
        <v/>
      </c>
    </row>
    <row r="2018" spans="1:10" ht="15" customHeight="1">
      <c r="A2018" s="284" t="str">
        <f>IF('Data invoice'!J2133=0,"",'Data invoice'!K2133)</f>
        <v/>
      </c>
      <c r="B2018" s="284" t="str">
        <f>IF('Data invoice'!K2133=0,"",'Data invoice'!L2133)</f>
        <v/>
      </c>
      <c r="C2018" s="284" t="str">
        <f>IF('Data invoice'!L2133=0,"",'Data invoice'!M2133)</f>
        <v/>
      </c>
      <c r="D2018" s="284" t="str">
        <f>IF('Data invoice'!M2133=0,"",'Data invoice'!N2133)</f>
        <v/>
      </c>
      <c r="E2018" s="284" t="str">
        <f>IF('Data invoice'!N2133=0,"",'Data invoice'!O2133)</f>
        <v/>
      </c>
      <c r="F2018" s="284" t="str">
        <f>IF('Data invoice'!O2133=0,"",'Data invoice'!P2133)</f>
        <v/>
      </c>
      <c r="G2018" s="284" t="str">
        <f>IF('Data invoice'!P2133=0,"",'Data invoice'!Q2133)</f>
        <v/>
      </c>
      <c r="H2018" s="284" t="str">
        <f>IF('Data invoice'!Q2133=0,"",'Data invoice'!R2133)</f>
        <v/>
      </c>
      <c r="I2018" s="320" t="str">
        <f>IF('Data invoice'!R2133=0,"",'Data invoice'!S2133)</f>
        <v/>
      </c>
      <c r="J2018" s="367" t="str">
        <f>IF('Data invoice'!S2133=0,"",'Data invoice'!T2133)</f>
        <v/>
      </c>
    </row>
    <row r="2019" spans="1:10" ht="15" customHeight="1">
      <c r="A2019" s="284" t="str">
        <f>IF('Data invoice'!J2134=0,"",'Data invoice'!K2134)</f>
        <v/>
      </c>
      <c r="B2019" s="284" t="str">
        <f>IF('Data invoice'!K2134=0,"",'Data invoice'!L2134)</f>
        <v/>
      </c>
      <c r="C2019" s="284" t="str">
        <f>IF('Data invoice'!L2134=0,"",'Data invoice'!M2134)</f>
        <v/>
      </c>
      <c r="D2019" s="284" t="str">
        <f>IF('Data invoice'!M2134=0,"",'Data invoice'!N2134)</f>
        <v/>
      </c>
      <c r="E2019" s="284" t="str">
        <f>IF('Data invoice'!N2134=0,"",'Data invoice'!O2134)</f>
        <v/>
      </c>
      <c r="F2019" s="284" t="str">
        <f>IF('Data invoice'!O2134=0,"",'Data invoice'!P2134)</f>
        <v/>
      </c>
      <c r="G2019" s="284" t="str">
        <f>IF('Data invoice'!P2134=0,"",'Data invoice'!Q2134)</f>
        <v/>
      </c>
      <c r="H2019" s="284" t="str">
        <f>IF('Data invoice'!Q2134=0,"",'Data invoice'!R2134)</f>
        <v/>
      </c>
      <c r="I2019" s="320" t="str">
        <f>IF('Data invoice'!R2134=0,"",'Data invoice'!S2134)</f>
        <v/>
      </c>
      <c r="J2019" s="367" t="str">
        <f>IF('Data invoice'!S2134=0,"",'Data invoice'!T2134)</f>
        <v/>
      </c>
    </row>
    <row r="2020" spans="1:10" ht="15" customHeight="1">
      <c r="A2020" s="284" t="str">
        <f>IF('Data invoice'!J2135=0,"",'Data invoice'!K2135)</f>
        <v/>
      </c>
      <c r="B2020" s="284" t="str">
        <f>IF('Data invoice'!K2135=0,"",'Data invoice'!L2135)</f>
        <v/>
      </c>
      <c r="C2020" s="284" t="str">
        <f>IF('Data invoice'!L2135=0,"",'Data invoice'!M2135)</f>
        <v/>
      </c>
      <c r="D2020" s="284" t="str">
        <f>IF('Data invoice'!M2135=0,"",'Data invoice'!N2135)</f>
        <v/>
      </c>
      <c r="E2020" s="284" t="str">
        <f>IF('Data invoice'!N2135=0,"",'Data invoice'!O2135)</f>
        <v/>
      </c>
      <c r="F2020" s="284" t="str">
        <f>IF('Data invoice'!O2135=0,"",'Data invoice'!P2135)</f>
        <v/>
      </c>
      <c r="G2020" s="284" t="str">
        <f>IF('Data invoice'!P2135=0,"",'Data invoice'!Q2135)</f>
        <v/>
      </c>
      <c r="H2020" s="284" t="str">
        <f>IF('Data invoice'!Q2135=0,"",'Data invoice'!R2135)</f>
        <v/>
      </c>
      <c r="I2020" s="320" t="str">
        <f>IF('Data invoice'!R2135=0,"",'Data invoice'!S2135)</f>
        <v/>
      </c>
      <c r="J2020" s="367" t="str">
        <f>IF('Data invoice'!S2135=0,"",'Data invoice'!T2135)</f>
        <v/>
      </c>
    </row>
    <row r="2021" spans="1:10" ht="15" customHeight="1">
      <c r="A2021" s="284" t="str">
        <f>IF('Data invoice'!J2136=0,"",'Data invoice'!K2136)</f>
        <v/>
      </c>
      <c r="B2021" s="284" t="str">
        <f>IF('Data invoice'!K2136=0,"",'Data invoice'!L2136)</f>
        <v/>
      </c>
      <c r="C2021" s="284" t="str">
        <f>IF('Data invoice'!L2136=0,"",'Data invoice'!M2136)</f>
        <v/>
      </c>
      <c r="D2021" s="284" t="str">
        <f>IF('Data invoice'!M2136=0,"",'Data invoice'!N2136)</f>
        <v/>
      </c>
      <c r="E2021" s="284" t="str">
        <f>IF('Data invoice'!N2136=0,"",'Data invoice'!O2136)</f>
        <v/>
      </c>
      <c r="F2021" s="284" t="str">
        <f>IF('Data invoice'!O2136=0,"",'Data invoice'!P2136)</f>
        <v/>
      </c>
      <c r="G2021" s="284" t="str">
        <f>IF('Data invoice'!P2136=0,"",'Data invoice'!Q2136)</f>
        <v/>
      </c>
      <c r="H2021" s="284" t="str">
        <f>IF('Data invoice'!Q2136=0,"",'Data invoice'!R2136)</f>
        <v/>
      </c>
      <c r="I2021" s="320" t="str">
        <f>IF('Data invoice'!R2136=0,"",'Data invoice'!S2136)</f>
        <v/>
      </c>
      <c r="J2021" s="367" t="str">
        <f>IF('Data invoice'!S2136=0,"",'Data invoice'!T2136)</f>
        <v/>
      </c>
    </row>
    <row r="2022" spans="1:10" ht="15" customHeight="1">
      <c r="A2022" s="284" t="str">
        <f>IF('Data invoice'!J2137=0,"",'Data invoice'!K2137)</f>
        <v/>
      </c>
      <c r="B2022" s="284" t="str">
        <f>IF('Data invoice'!K2137=0,"",'Data invoice'!L2137)</f>
        <v/>
      </c>
      <c r="C2022" s="284" t="str">
        <f>IF('Data invoice'!L2137=0,"",'Data invoice'!M2137)</f>
        <v/>
      </c>
      <c r="D2022" s="284" t="str">
        <f>IF('Data invoice'!M2137=0,"",'Data invoice'!N2137)</f>
        <v/>
      </c>
      <c r="E2022" s="284" t="str">
        <f>IF('Data invoice'!N2137=0,"",'Data invoice'!O2137)</f>
        <v/>
      </c>
      <c r="F2022" s="284" t="str">
        <f>IF('Data invoice'!O2137=0,"",'Data invoice'!P2137)</f>
        <v/>
      </c>
      <c r="G2022" s="284" t="str">
        <f>IF('Data invoice'!P2137=0,"",'Data invoice'!Q2137)</f>
        <v/>
      </c>
      <c r="H2022" s="284" t="str">
        <f>IF('Data invoice'!Q2137=0,"",'Data invoice'!R2137)</f>
        <v/>
      </c>
      <c r="I2022" s="320" t="str">
        <f>IF('Data invoice'!R2137=0,"",'Data invoice'!S2137)</f>
        <v/>
      </c>
      <c r="J2022" s="367" t="str">
        <f>IF('Data invoice'!S2137=0,"",'Data invoice'!T2137)</f>
        <v/>
      </c>
    </row>
    <row r="2023" spans="1:10" ht="15" customHeight="1">
      <c r="A2023" s="284" t="str">
        <f>IF('Data invoice'!J2138=0,"",'Data invoice'!K2138)</f>
        <v/>
      </c>
      <c r="B2023" s="284" t="str">
        <f>IF('Data invoice'!K2138=0,"",'Data invoice'!L2138)</f>
        <v/>
      </c>
      <c r="C2023" s="284" t="str">
        <f>IF('Data invoice'!L2138=0,"",'Data invoice'!M2138)</f>
        <v/>
      </c>
      <c r="D2023" s="284" t="str">
        <f>IF('Data invoice'!M2138=0,"",'Data invoice'!N2138)</f>
        <v/>
      </c>
      <c r="E2023" s="284" t="str">
        <f>IF('Data invoice'!N2138=0,"",'Data invoice'!O2138)</f>
        <v/>
      </c>
      <c r="F2023" s="284" t="str">
        <f>IF('Data invoice'!O2138=0,"",'Data invoice'!P2138)</f>
        <v/>
      </c>
      <c r="G2023" s="284" t="str">
        <f>IF('Data invoice'!P2138=0,"",'Data invoice'!Q2138)</f>
        <v/>
      </c>
      <c r="H2023" s="284" t="str">
        <f>IF('Data invoice'!Q2138=0,"",'Data invoice'!R2138)</f>
        <v/>
      </c>
      <c r="I2023" s="320" t="str">
        <f>IF('Data invoice'!R2138=0,"",'Data invoice'!S2138)</f>
        <v/>
      </c>
      <c r="J2023" s="367" t="str">
        <f>IF('Data invoice'!S2138=0,"",'Data invoice'!T2138)</f>
        <v/>
      </c>
    </row>
    <row r="2024" spans="1:10" ht="15" customHeight="1">
      <c r="A2024" s="284" t="str">
        <f>IF('Data invoice'!J2139=0,"",'Data invoice'!K2139)</f>
        <v/>
      </c>
      <c r="B2024" s="284" t="str">
        <f>IF('Data invoice'!K2139=0,"",'Data invoice'!L2139)</f>
        <v/>
      </c>
      <c r="C2024" s="284" t="str">
        <f>IF('Data invoice'!L2139=0,"",'Data invoice'!M2139)</f>
        <v/>
      </c>
      <c r="D2024" s="284" t="str">
        <f>IF('Data invoice'!M2139=0,"",'Data invoice'!N2139)</f>
        <v/>
      </c>
      <c r="E2024" s="284" t="str">
        <f>IF('Data invoice'!N2139=0,"",'Data invoice'!O2139)</f>
        <v/>
      </c>
      <c r="F2024" s="284" t="str">
        <f>IF('Data invoice'!O2139=0,"",'Data invoice'!P2139)</f>
        <v/>
      </c>
      <c r="G2024" s="284" t="str">
        <f>IF('Data invoice'!P2139=0,"",'Data invoice'!Q2139)</f>
        <v/>
      </c>
      <c r="H2024" s="284" t="str">
        <f>IF('Data invoice'!Q2139=0,"",'Data invoice'!R2139)</f>
        <v/>
      </c>
      <c r="I2024" s="320" t="str">
        <f>IF('Data invoice'!R2139=0,"",'Data invoice'!S2139)</f>
        <v/>
      </c>
      <c r="J2024" s="367" t="str">
        <f>IF('Data invoice'!S2139=0,"",'Data invoice'!T2139)</f>
        <v/>
      </c>
    </row>
    <row r="2025" spans="1:10" ht="15" customHeight="1">
      <c r="A2025" s="284" t="str">
        <f>IF('Data invoice'!J2140=0,"",'Data invoice'!K2140)</f>
        <v/>
      </c>
      <c r="B2025" s="284" t="str">
        <f>IF('Data invoice'!K2140=0,"",'Data invoice'!L2140)</f>
        <v/>
      </c>
      <c r="C2025" s="284" t="str">
        <f>IF('Data invoice'!L2140=0,"",'Data invoice'!M2140)</f>
        <v/>
      </c>
      <c r="D2025" s="284" t="str">
        <f>IF('Data invoice'!M2140=0,"",'Data invoice'!N2140)</f>
        <v/>
      </c>
      <c r="E2025" s="284" t="str">
        <f>IF('Data invoice'!N2140=0,"",'Data invoice'!O2140)</f>
        <v/>
      </c>
      <c r="F2025" s="284" t="str">
        <f>IF('Data invoice'!O2140=0,"",'Data invoice'!P2140)</f>
        <v/>
      </c>
      <c r="G2025" s="284" t="str">
        <f>IF('Data invoice'!P2140=0,"",'Data invoice'!Q2140)</f>
        <v/>
      </c>
      <c r="H2025" s="284" t="str">
        <f>IF('Data invoice'!Q2140=0,"",'Data invoice'!R2140)</f>
        <v/>
      </c>
      <c r="I2025" s="320" t="str">
        <f>IF('Data invoice'!R2140=0,"",'Data invoice'!S2140)</f>
        <v/>
      </c>
      <c r="J2025" s="367" t="str">
        <f>IF('Data invoice'!S2140=0,"",'Data invoice'!T2140)</f>
        <v/>
      </c>
    </row>
    <row r="2026" spans="1:10" ht="15" customHeight="1">
      <c r="A2026" s="284" t="str">
        <f>IF('Data invoice'!J2141=0,"",'Data invoice'!K2141)</f>
        <v/>
      </c>
      <c r="B2026" s="284" t="str">
        <f>IF('Data invoice'!K2141=0,"",'Data invoice'!L2141)</f>
        <v/>
      </c>
      <c r="C2026" s="284" t="str">
        <f>IF('Data invoice'!L2141=0,"",'Data invoice'!M2141)</f>
        <v/>
      </c>
      <c r="D2026" s="284" t="str">
        <f>IF('Data invoice'!M2141=0,"",'Data invoice'!N2141)</f>
        <v/>
      </c>
      <c r="E2026" s="284" t="str">
        <f>IF('Data invoice'!N2141=0,"",'Data invoice'!O2141)</f>
        <v/>
      </c>
      <c r="F2026" s="284" t="str">
        <f>IF('Data invoice'!O2141=0,"",'Data invoice'!P2141)</f>
        <v/>
      </c>
      <c r="G2026" s="284" t="str">
        <f>IF('Data invoice'!P2141=0,"",'Data invoice'!Q2141)</f>
        <v/>
      </c>
      <c r="H2026" s="284" t="str">
        <f>IF('Data invoice'!Q2141=0,"",'Data invoice'!R2141)</f>
        <v/>
      </c>
      <c r="I2026" s="320" t="str">
        <f>IF('Data invoice'!R2141=0,"",'Data invoice'!S2141)</f>
        <v/>
      </c>
      <c r="J2026" s="367" t="str">
        <f>IF('Data invoice'!S2141=0,"",'Data invoice'!T2141)</f>
        <v/>
      </c>
    </row>
    <row r="2027" spans="1:10" ht="15" customHeight="1">
      <c r="A2027" s="284" t="str">
        <f>IF('Data invoice'!J2142=0,"",'Data invoice'!K2142)</f>
        <v/>
      </c>
      <c r="B2027" s="284" t="str">
        <f>IF('Data invoice'!K2142=0,"",'Data invoice'!L2142)</f>
        <v/>
      </c>
      <c r="C2027" s="284" t="str">
        <f>IF('Data invoice'!L2142=0,"",'Data invoice'!M2142)</f>
        <v/>
      </c>
      <c r="D2027" s="284" t="str">
        <f>IF('Data invoice'!M2142=0,"",'Data invoice'!N2142)</f>
        <v/>
      </c>
      <c r="E2027" s="284" t="str">
        <f>IF('Data invoice'!N2142=0,"",'Data invoice'!O2142)</f>
        <v/>
      </c>
      <c r="F2027" s="284" t="str">
        <f>IF('Data invoice'!O2142=0,"",'Data invoice'!P2142)</f>
        <v/>
      </c>
      <c r="G2027" s="284" t="str">
        <f>IF('Data invoice'!P2142=0,"",'Data invoice'!Q2142)</f>
        <v/>
      </c>
      <c r="H2027" s="284" t="str">
        <f>IF('Data invoice'!Q2142=0,"",'Data invoice'!R2142)</f>
        <v/>
      </c>
      <c r="I2027" s="320" t="str">
        <f>IF('Data invoice'!R2142=0,"",'Data invoice'!S2142)</f>
        <v/>
      </c>
      <c r="J2027" s="367" t="str">
        <f>IF('Data invoice'!S2142=0,"",'Data invoice'!T2142)</f>
        <v/>
      </c>
    </row>
    <row r="2028" spans="1:10" ht="15" customHeight="1">
      <c r="A2028" s="284" t="str">
        <f>IF('Data invoice'!J2143=0,"",'Data invoice'!K2143)</f>
        <v/>
      </c>
      <c r="B2028" s="284" t="str">
        <f>IF('Data invoice'!K2143=0,"",'Data invoice'!L2143)</f>
        <v/>
      </c>
      <c r="C2028" s="284" t="str">
        <f>IF('Data invoice'!L2143=0,"",'Data invoice'!M2143)</f>
        <v/>
      </c>
      <c r="D2028" s="284" t="str">
        <f>IF('Data invoice'!M2143=0,"",'Data invoice'!N2143)</f>
        <v/>
      </c>
      <c r="E2028" s="284" t="str">
        <f>IF('Data invoice'!N2143=0,"",'Data invoice'!O2143)</f>
        <v/>
      </c>
      <c r="F2028" s="284" t="str">
        <f>IF('Data invoice'!O2143=0,"",'Data invoice'!P2143)</f>
        <v/>
      </c>
      <c r="G2028" s="284" t="str">
        <f>IF('Data invoice'!P2143=0,"",'Data invoice'!Q2143)</f>
        <v/>
      </c>
      <c r="H2028" s="284" t="str">
        <f>IF('Data invoice'!Q2143=0,"",'Data invoice'!R2143)</f>
        <v/>
      </c>
      <c r="I2028" s="320" t="str">
        <f>IF('Data invoice'!R2143=0,"",'Data invoice'!S2143)</f>
        <v/>
      </c>
      <c r="J2028" s="367" t="str">
        <f>IF('Data invoice'!S2143=0,"",'Data invoice'!T2143)</f>
        <v/>
      </c>
    </row>
    <row r="2029" spans="1:10" ht="15" customHeight="1">
      <c r="A2029" s="284" t="str">
        <f>IF('Data invoice'!J2144=0,"",'Data invoice'!K2144)</f>
        <v/>
      </c>
      <c r="B2029" s="284" t="str">
        <f>IF('Data invoice'!K2144=0,"",'Data invoice'!L2144)</f>
        <v/>
      </c>
      <c r="C2029" s="284" t="str">
        <f>IF('Data invoice'!L2144=0,"",'Data invoice'!M2144)</f>
        <v/>
      </c>
      <c r="D2029" s="284" t="str">
        <f>IF('Data invoice'!M2144=0,"",'Data invoice'!N2144)</f>
        <v/>
      </c>
      <c r="E2029" s="284" t="str">
        <f>IF('Data invoice'!N2144=0,"",'Data invoice'!O2144)</f>
        <v/>
      </c>
      <c r="F2029" s="284" t="str">
        <f>IF('Data invoice'!O2144=0,"",'Data invoice'!P2144)</f>
        <v/>
      </c>
      <c r="G2029" s="284" t="str">
        <f>IF('Data invoice'!P2144=0,"",'Data invoice'!Q2144)</f>
        <v/>
      </c>
      <c r="H2029" s="284" t="str">
        <f>IF('Data invoice'!Q2144=0,"",'Data invoice'!R2144)</f>
        <v/>
      </c>
      <c r="I2029" s="320" t="str">
        <f>IF('Data invoice'!R2144=0,"",'Data invoice'!S2144)</f>
        <v/>
      </c>
      <c r="J2029" s="367" t="str">
        <f>IF('Data invoice'!S2144=0,"",'Data invoice'!T2144)</f>
        <v/>
      </c>
    </row>
    <row r="2030" spans="1:10" ht="15" customHeight="1">
      <c r="A2030" s="284" t="str">
        <f>IF('Data invoice'!J2145=0,"",'Data invoice'!K2145)</f>
        <v/>
      </c>
      <c r="B2030" s="284" t="str">
        <f>IF('Data invoice'!K2145=0,"",'Data invoice'!L2145)</f>
        <v/>
      </c>
      <c r="C2030" s="284" t="str">
        <f>IF('Data invoice'!L2145=0,"",'Data invoice'!M2145)</f>
        <v/>
      </c>
      <c r="D2030" s="284" t="str">
        <f>IF('Data invoice'!M2145=0,"",'Data invoice'!N2145)</f>
        <v/>
      </c>
      <c r="E2030" s="284" t="str">
        <f>IF('Data invoice'!N2145=0,"",'Data invoice'!O2145)</f>
        <v/>
      </c>
      <c r="F2030" s="284" t="str">
        <f>IF('Data invoice'!O2145=0,"",'Data invoice'!P2145)</f>
        <v/>
      </c>
      <c r="G2030" s="284" t="str">
        <f>IF('Data invoice'!P2145=0,"",'Data invoice'!Q2145)</f>
        <v/>
      </c>
      <c r="H2030" s="284" t="str">
        <f>IF('Data invoice'!Q2145=0,"",'Data invoice'!R2145)</f>
        <v/>
      </c>
      <c r="I2030" s="320" t="str">
        <f>IF('Data invoice'!R2145=0,"",'Data invoice'!S2145)</f>
        <v/>
      </c>
      <c r="J2030" s="367" t="str">
        <f>IF('Data invoice'!S2145=0,"",'Data invoice'!T2145)</f>
        <v/>
      </c>
    </row>
    <row r="2031" spans="1:10" ht="15" customHeight="1">
      <c r="A2031" s="284" t="str">
        <f>IF('Data invoice'!J2146=0,"",'Data invoice'!K2146)</f>
        <v/>
      </c>
      <c r="B2031" s="284" t="str">
        <f>IF('Data invoice'!K2146=0,"",'Data invoice'!L2146)</f>
        <v/>
      </c>
      <c r="C2031" s="284" t="str">
        <f>IF('Data invoice'!L2146=0,"",'Data invoice'!M2146)</f>
        <v/>
      </c>
      <c r="D2031" s="284" t="str">
        <f>IF('Data invoice'!M2146=0,"",'Data invoice'!N2146)</f>
        <v/>
      </c>
      <c r="E2031" s="284" t="str">
        <f>IF('Data invoice'!N2146=0,"",'Data invoice'!O2146)</f>
        <v/>
      </c>
      <c r="F2031" s="284" t="str">
        <f>IF('Data invoice'!O2146=0,"",'Data invoice'!P2146)</f>
        <v/>
      </c>
      <c r="G2031" s="284" t="str">
        <f>IF('Data invoice'!P2146=0,"",'Data invoice'!Q2146)</f>
        <v/>
      </c>
      <c r="H2031" s="284" t="str">
        <f>IF('Data invoice'!Q2146=0,"",'Data invoice'!R2146)</f>
        <v/>
      </c>
      <c r="I2031" s="320" t="str">
        <f>IF('Data invoice'!R2146=0,"",'Data invoice'!S2146)</f>
        <v/>
      </c>
      <c r="J2031" s="367" t="str">
        <f>IF('Data invoice'!S2146=0,"",'Data invoice'!T2146)</f>
        <v/>
      </c>
    </row>
    <row r="2032" spans="1:10" ht="15" customHeight="1">
      <c r="A2032" s="284" t="str">
        <f>IF('Data invoice'!J2147=0,"",'Data invoice'!K2147)</f>
        <v/>
      </c>
      <c r="B2032" s="284" t="str">
        <f>IF('Data invoice'!K2147=0,"",'Data invoice'!L2147)</f>
        <v/>
      </c>
      <c r="C2032" s="284" t="str">
        <f>IF('Data invoice'!L2147=0,"",'Data invoice'!M2147)</f>
        <v/>
      </c>
      <c r="D2032" s="284" t="str">
        <f>IF('Data invoice'!M2147=0,"",'Data invoice'!N2147)</f>
        <v/>
      </c>
      <c r="E2032" s="284" t="str">
        <f>IF('Data invoice'!N2147=0,"",'Data invoice'!O2147)</f>
        <v/>
      </c>
      <c r="F2032" s="284" t="str">
        <f>IF('Data invoice'!O2147=0,"",'Data invoice'!P2147)</f>
        <v/>
      </c>
      <c r="G2032" s="284" t="str">
        <f>IF('Data invoice'!P2147=0,"",'Data invoice'!Q2147)</f>
        <v/>
      </c>
      <c r="H2032" s="284" t="str">
        <f>IF('Data invoice'!Q2147=0,"",'Data invoice'!R2147)</f>
        <v/>
      </c>
      <c r="I2032" s="320" t="str">
        <f>IF('Data invoice'!R2147=0,"",'Data invoice'!S2147)</f>
        <v/>
      </c>
      <c r="J2032" s="367" t="str">
        <f>IF('Data invoice'!S2147=0,"",'Data invoice'!T2147)</f>
        <v/>
      </c>
    </row>
    <row r="2033" spans="1:10" ht="15" customHeight="1">
      <c r="A2033" s="284" t="str">
        <f>IF('Data invoice'!J2148=0,"",'Data invoice'!K2148)</f>
        <v/>
      </c>
      <c r="B2033" s="284" t="str">
        <f>IF('Data invoice'!K2148=0,"",'Data invoice'!L2148)</f>
        <v/>
      </c>
      <c r="C2033" s="284" t="str">
        <f>IF('Data invoice'!L2148=0,"",'Data invoice'!M2148)</f>
        <v/>
      </c>
      <c r="D2033" s="284" t="str">
        <f>IF('Data invoice'!M2148=0,"",'Data invoice'!N2148)</f>
        <v/>
      </c>
      <c r="E2033" s="284" t="str">
        <f>IF('Data invoice'!N2148=0,"",'Data invoice'!O2148)</f>
        <v/>
      </c>
      <c r="F2033" s="284" t="str">
        <f>IF('Data invoice'!O2148=0,"",'Data invoice'!P2148)</f>
        <v/>
      </c>
      <c r="G2033" s="284" t="str">
        <f>IF('Data invoice'!P2148=0,"",'Data invoice'!Q2148)</f>
        <v/>
      </c>
      <c r="H2033" s="284" t="str">
        <f>IF('Data invoice'!Q2148=0,"",'Data invoice'!R2148)</f>
        <v/>
      </c>
      <c r="I2033" s="320" t="str">
        <f>IF('Data invoice'!R2148=0,"",'Data invoice'!S2148)</f>
        <v/>
      </c>
      <c r="J2033" s="367" t="str">
        <f>IF('Data invoice'!S2148=0,"",'Data invoice'!T2148)</f>
        <v/>
      </c>
    </row>
    <row r="2034" spans="1:10" ht="15" customHeight="1">
      <c r="A2034" s="284" t="str">
        <f>IF('Data invoice'!J2149=0,"",'Data invoice'!K2149)</f>
        <v/>
      </c>
      <c r="B2034" s="284" t="str">
        <f>IF('Data invoice'!K2149=0,"",'Data invoice'!L2149)</f>
        <v/>
      </c>
      <c r="C2034" s="284" t="str">
        <f>IF('Data invoice'!L2149=0,"",'Data invoice'!M2149)</f>
        <v/>
      </c>
      <c r="D2034" s="284" t="str">
        <f>IF('Data invoice'!M2149=0,"",'Data invoice'!N2149)</f>
        <v/>
      </c>
      <c r="E2034" s="284" t="str">
        <f>IF('Data invoice'!N2149=0,"",'Data invoice'!O2149)</f>
        <v/>
      </c>
      <c r="F2034" s="284" t="str">
        <f>IF('Data invoice'!O2149=0,"",'Data invoice'!P2149)</f>
        <v/>
      </c>
      <c r="G2034" s="284" t="str">
        <f>IF('Data invoice'!P2149=0,"",'Data invoice'!Q2149)</f>
        <v/>
      </c>
      <c r="H2034" s="284" t="str">
        <f>IF('Data invoice'!Q2149=0,"",'Data invoice'!R2149)</f>
        <v/>
      </c>
      <c r="I2034" s="320" t="str">
        <f>IF('Data invoice'!R2149=0,"",'Data invoice'!S2149)</f>
        <v/>
      </c>
      <c r="J2034" s="367" t="str">
        <f>IF('Data invoice'!S2149=0,"",'Data invoice'!T2149)</f>
        <v/>
      </c>
    </row>
    <row r="2035" spans="1:10" ht="15" customHeight="1">
      <c r="A2035" s="284" t="str">
        <f>IF('Data invoice'!J2150=0,"",'Data invoice'!K2150)</f>
        <v/>
      </c>
      <c r="B2035" s="284" t="str">
        <f>IF('Data invoice'!K2150=0,"",'Data invoice'!L2150)</f>
        <v/>
      </c>
      <c r="C2035" s="284" t="str">
        <f>IF('Data invoice'!L2150=0,"",'Data invoice'!M2150)</f>
        <v/>
      </c>
      <c r="D2035" s="284" t="str">
        <f>IF('Data invoice'!M2150=0,"",'Data invoice'!N2150)</f>
        <v/>
      </c>
      <c r="E2035" s="284" t="str">
        <f>IF('Data invoice'!N2150=0,"",'Data invoice'!O2150)</f>
        <v/>
      </c>
      <c r="F2035" s="284" t="str">
        <f>IF('Data invoice'!O2150=0,"",'Data invoice'!P2150)</f>
        <v/>
      </c>
      <c r="G2035" s="284" t="str">
        <f>IF('Data invoice'!P2150=0,"",'Data invoice'!Q2150)</f>
        <v/>
      </c>
      <c r="H2035" s="284" t="str">
        <f>IF('Data invoice'!Q2150=0,"",'Data invoice'!R2150)</f>
        <v/>
      </c>
      <c r="I2035" s="320" t="str">
        <f>IF('Data invoice'!R2150=0,"",'Data invoice'!S2150)</f>
        <v/>
      </c>
      <c r="J2035" s="367" t="str">
        <f>IF('Data invoice'!S2150=0,"",'Data invoice'!T2150)</f>
        <v/>
      </c>
    </row>
    <row r="2036" spans="1:10" ht="15" customHeight="1">
      <c r="A2036" s="284" t="str">
        <f>IF('Data invoice'!J2151=0,"",'Data invoice'!K2151)</f>
        <v/>
      </c>
      <c r="B2036" s="284" t="str">
        <f>IF('Data invoice'!K2151=0,"",'Data invoice'!L2151)</f>
        <v/>
      </c>
      <c r="C2036" s="284" t="str">
        <f>IF('Data invoice'!L2151=0,"",'Data invoice'!M2151)</f>
        <v/>
      </c>
      <c r="D2036" s="284" t="str">
        <f>IF('Data invoice'!M2151=0,"",'Data invoice'!N2151)</f>
        <v/>
      </c>
      <c r="E2036" s="284" t="str">
        <f>IF('Data invoice'!N2151=0,"",'Data invoice'!O2151)</f>
        <v/>
      </c>
      <c r="F2036" s="284" t="str">
        <f>IF('Data invoice'!O2151=0,"",'Data invoice'!P2151)</f>
        <v/>
      </c>
      <c r="G2036" s="284" t="str">
        <f>IF('Data invoice'!P2151=0,"",'Data invoice'!Q2151)</f>
        <v/>
      </c>
      <c r="H2036" s="284" t="str">
        <f>IF('Data invoice'!Q2151=0,"",'Data invoice'!R2151)</f>
        <v/>
      </c>
      <c r="I2036" s="320" t="str">
        <f>IF('Data invoice'!R2151=0,"",'Data invoice'!S2151)</f>
        <v/>
      </c>
      <c r="J2036" s="367" t="str">
        <f>IF('Data invoice'!S2151=0,"",'Data invoice'!T2151)</f>
        <v/>
      </c>
    </row>
    <row r="2037" spans="1:10" ht="15" customHeight="1">
      <c r="A2037" s="284" t="str">
        <f>IF('Data invoice'!J2152=0,"",'Data invoice'!K2152)</f>
        <v/>
      </c>
      <c r="B2037" s="284" t="str">
        <f>IF('Data invoice'!K2152=0,"",'Data invoice'!L2152)</f>
        <v/>
      </c>
      <c r="C2037" s="284" t="str">
        <f>IF('Data invoice'!L2152=0,"",'Data invoice'!M2152)</f>
        <v/>
      </c>
      <c r="D2037" s="284" t="str">
        <f>IF('Data invoice'!M2152=0,"",'Data invoice'!N2152)</f>
        <v/>
      </c>
      <c r="E2037" s="284" t="str">
        <f>IF('Data invoice'!N2152=0,"",'Data invoice'!O2152)</f>
        <v/>
      </c>
      <c r="F2037" s="284" t="str">
        <f>IF('Data invoice'!O2152=0,"",'Data invoice'!P2152)</f>
        <v/>
      </c>
      <c r="G2037" s="284" t="str">
        <f>IF('Data invoice'!P2152=0,"",'Data invoice'!Q2152)</f>
        <v/>
      </c>
      <c r="H2037" s="284" t="str">
        <f>IF('Data invoice'!Q2152=0,"",'Data invoice'!R2152)</f>
        <v/>
      </c>
      <c r="I2037" s="320" t="str">
        <f>IF('Data invoice'!R2152=0,"",'Data invoice'!S2152)</f>
        <v/>
      </c>
      <c r="J2037" s="367" t="str">
        <f>IF('Data invoice'!S2152=0,"",'Data invoice'!T2152)</f>
        <v/>
      </c>
    </row>
    <row r="2038" spans="1:10" ht="15" customHeight="1">
      <c r="A2038" s="284" t="str">
        <f>IF('Data invoice'!J2153=0,"",'Data invoice'!K2153)</f>
        <v/>
      </c>
      <c r="B2038" s="284" t="str">
        <f>IF('Data invoice'!K2153=0,"",'Data invoice'!L2153)</f>
        <v/>
      </c>
      <c r="C2038" s="284" t="str">
        <f>IF('Data invoice'!L2153=0,"",'Data invoice'!M2153)</f>
        <v/>
      </c>
      <c r="D2038" s="284" t="str">
        <f>IF('Data invoice'!M2153=0,"",'Data invoice'!N2153)</f>
        <v/>
      </c>
      <c r="E2038" s="284" t="str">
        <f>IF('Data invoice'!N2153=0,"",'Data invoice'!O2153)</f>
        <v/>
      </c>
      <c r="F2038" s="284" t="str">
        <f>IF('Data invoice'!O2153=0,"",'Data invoice'!P2153)</f>
        <v/>
      </c>
      <c r="G2038" s="284" t="str">
        <f>IF('Data invoice'!P2153=0,"",'Data invoice'!Q2153)</f>
        <v/>
      </c>
      <c r="H2038" s="284" t="str">
        <f>IF('Data invoice'!Q2153=0,"",'Data invoice'!R2153)</f>
        <v/>
      </c>
      <c r="I2038" s="320" t="str">
        <f>IF('Data invoice'!R2153=0,"",'Data invoice'!S2153)</f>
        <v/>
      </c>
      <c r="J2038" s="367" t="str">
        <f>IF('Data invoice'!S2153=0,"",'Data invoice'!T2153)</f>
        <v/>
      </c>
    </row>
    <row r="2039" spans="1:10" ht="15" customHeight="1">
      <c r="A2039" s="284" t="str">
        <f>IF('Data invoice'!J2154=0,"",'Data invoice'!K2154)</f>
        <v/>
      </c>
      <c r="B2039" s="284" t="str">
        <f>IF('Data invoice'!K2154=0,"",'Data invoice'!L2154)</f>
        <v/>
      </c>
      <c r="C2039" s="284" t="str">
        <f>IF('Data invoice'!L2154=0,"",'Data invoice'!M2154)</f>
        <v/>
      </c>
      <c r="D2039" s="284" t="str">
        <f>IF('Data invoice'!M2154=0,"",'Data invoice'!N2154)</f>
        <v/>
      </c>
      <c r="E2039" s="284" t="str">
        <f>IF('Data invoice'!N2154=0,"",'Data invoice'!O2154)</f>
        <v/>
      </c>
      <c r="F2039" s="284" t="str">
        <f>IF('Data invoice'!O2154=0,"",'Data invoice'!P2154)</f>
        <v/>
      </c>
      <c r="G2039" s="284" t="str">
        <f>IF('Data invoice'!P2154=0,"",'Data invoice'!Q2154)</f>
        <v/>
      </c>
      <c r="H2039" s="284" t="str">
        <f>IF('Data invoice'!Q2154=0,"",'Data invoice'!R2154)</f>
        <v/>
      </c>
      <c r="I2039" s="320" t="str">
        <f>IF('Data invoice'!R2154=0,"",'Data invoice'!S2154)</f>
        <v/>
      </c>
      <c r="J2039" s="367" t="str">
        <f>IF('Data invoice'!S2154=0,"",'Data invoice'!T2154)</f>
        <v/>
      </c>
    </row>
    <row r="2040" spans="1:10" ht="15" customHeight="1">
      <c r="A2040" s="284" t="str">
        <f>IF('Data invoice'!J2155=0,"",'Data invoice'!K2155)</f>
        <v/>
      </c>
      <c r="B2040" s="284" t="str">
        <f>IF('Data invoice'!K2155=0,"",'Data invoice'!L2155)</f>
        <v/>
      </c>
      <c r="C2040" s="284" t="str">
        <f>IF('Data invoice'!L2155=0,"",'Data invoice'!M2155)</f>
        <v/>
      </c>
      <c r="D2040" s="284" t="str">
        <f>IF('Data invoice'!M2155=0,"",'Data invoice'!N2155)</f>
        <v/>
      </c>
      <c r="E2040" s="284" t="str">
        <f>IF('Data invoice'!N2155=0,"",'Data invoice'!O2155)</f>
        <v/>
      </c>
      <c r="F2040" s="284" t="str">
        <f>IF('Data invoice'!O2155=0,"",'Data invoice'!P2155)</f>
        <v/>
      </c>
      <c r="G2040" s="284" t="str">
        <f>IF('Data invoice'!P2155=0,"",'Data invoice'!Q2155)</f>
        <v/>
      </c>
      <c r="H2040" s="284" t="str">
        <f>IF('Data invoice'!Q2155=0,"",'Data invoice'!R2155)</f>
        <v/>
      </c>
      <c r="I2040" s="320" t="str">
        <f>IF('Data invoice'!R2155=0,"",'Data invoice'!S2155)</f>
        <v/>
      </c>
      <c r="J2040" s="367" t="str">
        <f>IF('Data invoice'!S2155=0,"",'Data invoice'!T2155)</f>
        <v/>
      </c>
    </row>
    <row r="2041" spans="1:10" ht="15" customHeight="1">
      <c r="A2041" s="284" t="str">
        <f>IF('Data invoice'!J2156=0,"",'Data invoice'!K2156)</f>
        <v/>
      </c>
      <c r="B2041" s="284" t="str">
        <f>IF('Data invoice'!K2156=0,"",'Data invoice'!L2156)</f>
        <v/>
      </c>
      <c r="C2041" s="284" t="str">
        <f>IF('Data invoice'!L2156=0,"",'Data invoice'!M2156)</f>
        <v/>
      </c>
      <c r="D2041" s="284" t="str">
        <f>IF('Data invoice'!M2156=0,"",'Data invoice'!N2156)</f>
        <v/>
      </c>
      <c r="E2041" s="284" t="str">
        <f>IF('Data invoice'!N2156=0,"",'Data invoice'!O2156)</f>
        <v/>
      </c>
      <c r="F2041" s="284" t="str">
        <f>IF('Data invoice'!O2156=0,"",'Data invoice'!P2156)</f>
        <v/>
      </c>
      <c r="G2041" s="284" t="str">
        <f>IF('Data invoice'!P2156=0,"",'Data invoice'!Q2156)</f>
        <v/>
      </c>
      <c r="H2041" s="284" t="str">
        <f>IF('Data invoice'!Q2156=0,"",'Data invoice'!R2156)</f>
        <v/>
      </c>
      <c r="I2041" s="320" t="str">
        <f>IF('Data invoice'!R2156=0,"",'Data invoice'!S2156)</f>
        <v/>
      </c>
      <c r="J2041" s="367" t="str">
        <f>IF('Data invoice'!S2156=0,"",'Data invoice'!T2156)</f>
        <v/>
      </c>
    </row>
    <row r="2042" spans="1:10" ht="15" customHeight="1">
      <c r="A2042" s="284" t="str">
        <f>IF('Data invoice'!J2157=0,"",'Data invoice'!K2157)</f>
        <v/>
      </c>
      <c r="B2042" s="284" t="str">
        <f>IF('Data invoice'!K2157=0,"",'Data invoice'!L2157)</f>
        <v/>
      </c>
      <c r="C2042" s="284" t="str">
        <f>IF('Data invoice'!L2157=0,"",'Data invoice'!M2157)</f>
        <v/>
      </c>
      <c r="D2042" s="284" t="str">
        <f>IF('Data invoice'!M2157=0,"",'Data invoice'!N2157)</f>
        <v/>
      </c>
      <c r="E2042" s="284" t="str">
        <f>IF('Data invoice'!N2157=0,"",'Data invoice'!O2157)</f>
        <v/>
      </c>
      <c r="F2042" s="284" t="str">
        <f>IF('Data invoice'!O2157=0,"",'Data invoice'!P2157)</f>
        <v/>
      </c>
      <c r="G2042" s="284" t="str">
        <f>IF('Data invoice'!P2157=0,"",'Data invoice'!Q2157)</f>
        <v/>
      </c>
      <c r="H2042" s="284" t="str">
        <f>IF('Data invoice'!Q2157=0,"",'Data invoice'!R2157)</f>
        <v/>
      </c>
      <c r="I2042" s="320" t="str">
        <f>IF('Data invoice'!R2157=0,"",'Data invoice'!S2157)</f>
        <v/>
      </c>
      <c r="J2042" s="367" t="str">
        <f>IF('Data invoice'!S2157=0,"",'Data invoice'!T2157)</f>
        <v/>
      </c>
    </row>
    <row r="2043" spans="1:10" ht="15" customHeight="1">
      <c r="A2043" s="284" t="str">
        <f>IF('Data invoice'!J2158=0,"",'Data invoice'!K2158)</f>
        <v/>
      </c>
      <c r="B2043" s="284" t="str">
        <f>IF('Data invoice'!K2158=0,"",'Data invoice'!L2158)</f>
        <v/>
      </c>
      <c r="C2043" s="284" t="str">
        <f>IF('Data invoice'!L2158=0,"",'Data invoice'!M2158)</f>
        <v/>
      </c>
      <c r="D2043" s="284" t="str">
        <f>IF('Data invoice'!M2158=0,"",'Data invoice'!N2158)</f>
        <v/>
      </c>
      <c r="E2043" s="284" t="str">
        <f>IF('Data invoice'!N2158=0,"",'Data invoice'!O2158)</f>
        <v/>
      </c>
      <c r="F2043" s="284" t="str">
        <f>IF('Data invoice'!O2158=0,"",'Data invoice'!P2158)</f>
        <v/>
      </c>
      <c r="G2043" s="284" t="str">
        <f>IF('Data invoice'!P2158=0,"",'Data invoice'!Q2158)</f>
        <v/>
      </c>
      <c r="H2043" s="284" t="str">
        <f>IF('Data invoice'!Q2158=0,"",'Data invoice'!R2158)</f>
        <v/>
      </c>
      <c r="I2043" s="320" t="str">
        <f>IF('Data invoice'!R2158=0,"",'Data invoice'!S2158)</f>
        <v/>
      </c>
      <c r="J2043" s="367" t="str">
        <f>IF('Data invoice'!S2158=0,"",'Data invoice'!T2158)</f>
        <v/>
      </c>
    </row>
    <row r="2044" spans="1:10" ht="15" customHeight="1">
      <c r="A2044" s="284" t="str">
        <f>IF('Data invoice'!J2159=0,"",'Data invoice'!K2159)</f>
        <v/>
      </c>
      <c r="B2044" s="284" t="str">
        <f>IF('Data invoice'!K2159=0,"",'Data invoice'!L2159)</f>
        <v/>
      </c>
      <c r="C2044" s="284" t="str">
        <f>IF('Data invoice'!L2159=0,"",'Data invoice'!M2159)</f>
        <v/>
      </c>
      <c r="D2044" s="284" t="str">
        <f>IF('Data invoice'!M2159=0,"",'Data invoice'!N2159)</f>
        <v/>
      </c>
      <c r="E2044" s="284" t="str">
        <f>IF('Data invoice'!N2159=0,"",'Data invoice'!O2159)</f>
        <v/>
      </c>
      <c r="F2044" s="284" t="str">
        <f>IF('Data invoice'!O2159=0,"",'Data invoice'!P2159)</f>
        <v/>
      </c>
      <c r="G2044" s="284" t="str">
        <f>IF('Data invoice'!P2159=0,"",'Data invoice'!Q2159)</f>
        <v/>
      </c>
      <c r="H2044" s="284" t="str">
        <f>IF('Data invoice'!Q2159=0,"",'Data invoice'!R2159)</f>
        <v/>
      </c>
      <c r="I2044" s="320" t="str">
        <f>IF('Data invoice'!R2159=0,"",'Data invoice'!S2159)</f>
        <v/>
      </c>
      <c r="J2044" s="367" t="str">
        <f>IF('Data invoice'!S2159=0,"",'Data invoice'!T2159)</f>
        <v/>
      </c>
    </row>
    <row r="2045" spans="1:10" ht="15" customHeight="1">
      <c r="A2045" s="284" t="str">
        <f>IF('Data invoice'!J2160=0,"",'Data invoice'!K2160)</f>
        <v/>
      </c>
      <c r="B2045" s="284" t="str">
        <f>IF('Data invoice'!K2160=0,"",'Data invoice'!L2160)</f>
        <v/>
      </c>
      <c r="C2045" s="284" t="str">
        <f>IF('Data invoice'!L2160=0,"",'Data invoice'!M2160)</f>
        <v/>
      </c>
      <c r="D2045" s="284" t="str">
        <f>IF('Data invoice'!M2160=0,"",'Data invoice'!N2160)</f>
        <v/>
      </c>
      <c r="E2045" s="284" t="str">
        <f>IF('Data invoice'!N2160=0,"",'Data invoice'!O2160)</f>
        <v/>
      </c>
      <c r="F2045" s="284" t="str">
        <f>IF('Data invoice'!O2160=0,"",'Data invoice'!P2160)</f>
        <v/>
      </c>
      <c r="G2045" s="284" t="str">
        <f>IF('Data invoice'!P2160=0,"",'Data invoice'!Q2160)</f>
        <v/>
      </c>
      <c r="H2045" s="284" t="str">
        <f>IF('Data invoice'!Q2160=0,"",'Data invoice'!R2160)</f>
        <v/>
      </c>
      <c r="I2045" s="320" t="str">
        <f>IF('Data invoice'!R2160=0,"",'Data invoice'!S2160)</f>
        <v/>
      </c>
      <c r="J2045" s="367" t="str">
        <f>IF('Data invoice'!S2160=0,"",'Data invoice'!T2160)</f>
        <v/>
      </c>
    </row>
    <row r="2046" spans="1:10" ht="15" customHeight="1">
      <c r="A2046" s="284" t="str">
        <f>IF('Data invoice'!J2161=0,"",'Data invoice'!K2161)</f>
        <v/>
      </c>
      <c r="B2046" s="284" t="str">
        <f>IF('Data invoice'!K2161=0,"",'Data invoice'!L2161)</f>
        <v/>
      </c>
      <c r="C2046" s="284" t="str">
        <f>IF('Data invoice'!L2161=0,"",'Data invoice'!M2161)</f>
        <v/>
      </c>
      <c r="D2046" s="284" t="str">
        <f>IF('Data invoice'!M2161=0,"",'Data invoice'!N2161)</f>
        <v/>
      </c>
      <c r="E2046" s="284" t="str">
        <f>IF('Data invoice'!N2161=0,"",'Data invoice'!O2161)</f>
        <v/>
      </c>
      <c r="F2046" s="284" t="str">
        <f>IF('Data invoice'!O2161=0,"",'Data invoice'!P2161)</f>
        <v/>
      </c>
      <c r="G2046" s="284" t="str">
        <f>IF('Data invoice'!P2161=0,"",'Data invoice'!Q2161)</f>
        <v/>
      </c>
      <c r="H2046" s="284" t="str">
        <f>IF('Data invoice'!Q2161=0,"",'Data invoice'!R2161)</f>
        <v/>
      </c>
      <c r="I2046" s="320" t="str">
        <f>IF('Data invoice'!R2161=0,"",'Data invoice'!S2161)</f>
        <v/>
      </c>
      <c r="J2046" s="367" t="str">
        <f>IF('Data invoice'!S2161=0,"",'Data invoice'!T2161)</f>
        <v/>
      </c>
    </row>
    <row r="2047" spans="1:10" ht="15" customHeight="1">
      <c r="A2047" s="284" t="str">
        <f>IF('Data invoice'!J2162=0,"",'Data invoice'!K2162)</f>
        <v/>
      </c>
      <c r="B2047" s="284" t="str">
        <f>IF('Data invoice'!K2162=0,"",'Data invoice'!L2162)</f>
        <v/>
      </c>
      <c r="C2047" s="284" t="str">
        <f>IF('Data invoice'!L2162=0,"",'Data invoice'!M2162)</f>
        <v/>
      </c>
      <c r="D2047" s="284" t="str">
        <f>IF('Data invoice'!M2162=0,"",'Data invoice'!N2162)</f>
        <v/>
      </c>
      <c r="E2047" s="284" t="str">
        <f>IF('Data invoice'!N2162=0,"",'Data invoice'!O2162)</f>
        <v/>
      </c>
      <c r="F2047" s="284" t="str">
        <f>IF('Data invoice'!O2162=0,"",'Data invoice'!P2162)</f>
        <v/>
      </c>
      <c r="G2047" s="284" t="str">
        <f>IF('Data invoice'!P2162=0,"",'Data invoice'!Q2162)</f>
        <v/>
      </c>
      <c r="H2047" s="284" t="str">
        <f>IF('Data invoice'!Q2162=0,"",'Data invoice'!R2162)</f>
        <v/>
      </c>
      <c r="I2047" s="320" t="str">
        <f>IF('Data invoice'!R2162=0,"",'Data invoice'!S2162)</f>
        <v/>
      </c>
      <c r="J2047" s="367" t="str">
        <f>IF('Data invoice'!S2162=0,"",'Data invoice'!T2162)</f>
        <v/>
      </c>
    </row>
    <row r="2048" spans="1:10" ht="15" customHeight="1">
      <c r="A2048" s="284" t="str">
        <f>IF('Data invoice'!J2163=0,"",'Data invoice'!K2163)</f>
        <v/>
      </c>
      <c r="B2048" s="284" t="str">
        <f>IF('Data invoice'!K2163=0,"",'Data invoice'!L2163)</f>
        <v/>
      </c>
      <c r="C2048" s="284" t="str">
        <f>IF('Data invoice'!L2163=0,"",'Data invoice'!M2163)</f>
        <v/>
      </c>
      <c r="D2048" s="284" t="str">
        <f>IF('Data invoice'!M2163=0,"",'Data invoice'!N2163)</f>
        <v/>
      </c>
      <c r="E2048" s="284" t="str">
        <f>IF('Data invoice'!N2163=0,"",'Data invoice'!O2163)</f>
        <v/>
      </c>
      <c r="F2048" s="284" t="str">
        <f>IF('Data invoice'!O2163=0,"",'Data invoice'!P2163)</f>
        <v/>
      </c>
      <c r="G2048" s="284" t="str">
        <f>IF('Data invoice'!P2163=0,"",'Data invoice'!Q2163)</f>
        <v/>
      </c>
      <c r="H2048" s="284" t="str">
        <f>IF('Data invoice'!Q2163=0,"",'Data invoice'!R2163)</f>
        <v/>
      </c>
      <c r="I2048" s="320" t="str">
        <f>IF('Data invoice'!R2163=0,"",'Data invoice'!S2163)</f>
        <v/>
      </c>
      <c r="J2048" s="367" t="str">
        <f>IF('Data invoice'!S2163=0,"",'Data invoice'!T2163)</f>
        <v/>
      </c>
    </row>
    <row r="2049" spans="1:10" ht="15" customHeight="1">
      <c r="A2049" s="284" t="str">
        <f>IF('Data invoice'!J2164=0,"",'Data invoice'!K2164)</f>
        <v/>
      </c>
      <c r="B2049" s="284" t="str">
        <f>IF('Data invoice'!K2164=0,"",'Data invoice'!L2164)</f>
        <v/>
      </c>
      <c r="C2049" s="284" t="str">
        <f>IF('Data invoice'!L2164=0,"",'Data invoice'!M2164)</f>
        <v/>
      </c>
      <c r="D2049" s="284" t="str">
        <f>IF('Data invoice'!M2164=0,"",'Data invoice'!N2164)</f>
        <v/>
      </c>
      <c r="E2049" s="284" t="str">
        <f>IF('Data invoice'!N2164=0,"",'Data invoice'!O2164)</f>
        <v/>
      </c>
      <c r="F2049" s="284" t="str">
        <f>IF('Data invoice'!O2164=0,"",'Data invoice'!P2164)</f>
        <v/>
      </c>
      <c r="G2049" s="284" t="str">
        <f>IF('Data invoice'!P2164=0,"",'Data invoice'!Q2164)</f>
        <v/>
      </c>
      <c r="H2049" s="284" t="str">
        <f>IF('Data invoice'!Q2164=0,"",'Data invoice'!R2164)</f>
        <v/>
      </c>
      <c r="I2049" s="320" t="str">
        <f>IF('Data invoice'!R2164=0,"",'Data invoice'!S2164)</f>
        <v/>
      </c>
      <c r="J2049" s="367" t="str">
        <f>IF('Data invoice'!S2164=0,"",'Data invoice'!T2164)</f>
        <v/>
      </c>
    </row>
    <row r="2050" spans="1:10" ht="15" customHeight="1">
      <c r="A2050" s="284" t="str">
        <f>IF('Data invoice'!J2165=0,"",'Data invoice'!K2165)</f>
        <v/>
      </c>
      <c r="B2050" s="284" t="str">
        <f>IF('Data invoice'!K2165=0,"",'Data invoice'!L2165)</f>
        <v/>
      </c>
      <c r="C2050" s="284" t="str">
        <f>IF('Data invoice'!L2165=0,"",'Data invoice'!M2165)</f>
        <v/>
      </c>
      <c r="D2050" s="284" t="str">
        <f>IF('Data invoice'!M2165=0,"",'Data invoice'!N2165)</f>
        <v/>
      </c>
      <c r="E2050" s="284" t="str">
        <f>IF('Data invoice'!N2165=0,"",'Data invoice'!O2165)</f>
        <v/>
      </c>
      <c r="F2050" s="284" t="str">
        <f>IF('Data invoice'!O2165=0,"",'Data invoice'!P2165)</f>
        <v/>
      </c>
      <c r="G2050" s="284" t="str">
        <f>IF('Data invoice'!P2165=0,"",'Data invoice'!Q2165)</f>
        <v/>
      </c>
      <c r="H2050" s="284" t="str">
        <f>IF('Data invoice'!Q2165=0,"",'Data invoice'!R2165)</f>
        <v/>
      </c>
      <c r="I2050" s="320" t="str">
        <f>IF('Data invoice'!R2165=0,"",'Data invoice'!S2165)</f>
        <v/>
      </c>
      <c r="J2050" s="367" t="str">
        <f>IF('Data invoice'!S2165=0,"",'Data invoice'!T2165)</f>
        <v/>
      </c>
    </row>
    <row r="2051" spans="1:10" ht="15" customHeight="1">
      <c r="A2051" s="284" t="str">
        <f>IF('Data invoice'!J2166=0,"",'Data invoice'!K2166)</f>
        <v/>
      </c>
      <c r="B2051" s="284" t="str">
        <f>IF('Data invoice'!K2166=0,"",'Data invoice'!L2166)</f>
        <v/>
      </c>
      <c r="C2051" s="284" t="str">
        <f>IF('Data invoice'!L2166=0,"",'Data invoice'!M2166)</f>
        <v/>
      </c>
      <c r="D2051" s="284" t="str">
        <f>IF('Data invoice'!M2166=0,"",'Data invoice'!N2166)</f>
        <v/>
      </c>
      <c r="E2051" s="284" t="str">
        <f>IF('Data invoice'!N2166=0,"",'Data invoice'!O2166)</f>
        <v/>
      </c>
      <c r="F2051" s="284" t="str">
        <f>IF('Data invoice'!O2166=0,"",'Data invoice'!P2166)</f>
        <v/>
      </c>
      <c r="G2051" s="284" t="str">
        <f>IF('Data invoice'!P2166=0,"",'Data invoice'!Q2166)</f>
        <v/>
      </c>
      <c r="H2051" s="284" t="str">
        <f>IF('Data invoice'!Q2166=0,"",'Data invoice'!R2166)</f>
        <v/>
      </c>
      <c r="I2051" s="320" t="str">
        <f>IF('Data invoice'!R2166=0,"",'Data invoice'!S2166)</f>
        <v/>
      </c>
      <c r="J2051" s="367" t="str">
        <f>IF('Data invoice'!S2166=0,"",'Data invoice'!T2166)</f>
        <v/>
      </c>
    </row>
    <row r="2052" spans="1:10" ht="15" customHeight="1">
      <c r="A2052" s="284" t="str">
        <f>IF('Data invoice'!J2167=0,"",'Data invoice'!K2167)</f>
        <v/>
      </c>
      <c r="B2052" s="284" t="str">
        <f>IF('Data invoice'!K2167=0,"",'Data invoice'!L2167)</f>
        <v/>
      </c>
      <c r="C2052" s="284" t="str">
        <f>IF('Data invoice'!L2167=0,"",'Data invoice'!M2167)</f>
        <v/>
      </c>
      <c r="D2052" s="284" t="str">
        <f>IF('Data invoice'!M2167=0,"",'Data invoice'!N2167)</f>
        <v/>
      </c>
      <c r="E2052" s="284" t="str">
        <f>IF('Data invoice'!N2167=0,"",'Data invoice'!O2167)</f>
        <v/>
      </c>
      <c r="F2052" s="284" t="str">
        <f>IF('Data invoice'!O2167=0,"",'Data invoice'!P2167)</f>
        <v/>
      </c>
      <c r="G2052" s="284" t="str">
        <f>IF('Data invoice'!P2167=0,"",'Data invoice'!Q2167)</f>
        <v/>
      </c>
      <c r="H2052" s="284" t="str">
        <f>IF('Data invoice'!Q2167=0,"",'Data invoice'!R2167)</f>
        <v/>
      </c>
      <c r="I2052" s="320" t="str">
        <f>IF('Data invoice'!R2167=0,"",'Data invoice'!S2167)</f>
        <v/>
      </c>
      <c r="J2052" s="367" t="str">
        <f>IF('Data invoice'!S2167=0,"",'Data invoice'!T2167)</f>
        <v/>
      </c>
    </row>
    <row r="2053" spans="1:10" ht="15" customHeight="1">
      <c r="A2053" s="284" t="str">
        <f>IF('Data invoice'!J2168=0,"",'Data invoice'!K2168)</f>
        <v/>
      </c>
      <c r="B2053" s="284" t="str">
        <f>IF('Data invoice'!K2168=0,"",'Data invoice'!L2168)</f>
        <v/>
      </c>
      <c r="C2053" s="284" t="str">
        <f>IF('Data invoice'!L2168=0,"",'Data invoice'!M2168)</f>
        <v/>
      </c>
      <c r="D2053" s="284" t="str">
        <f>IF('Data invoice'!M2168=0,"",'Data invoice'!N2168)</f>
        <v/>
      </c>
      <c r="E2053" s="284" t="str">
        <f>IF('Data invoice'!N2168=0,"",'Data invoice'!O2168)</f>
        <v/>
      </c>
      <c r="F2053" s="284" t="str">
        <f>IF('Data invoice'!O2168=0,"",'Data invoice'!P2168)</f>
        <v/>
      </c>
      <c r="G2053" s="284" t="str">
        <f>IF('Data invoice'!P2168=0,"",'Data invoice'!Q2168)</f>
        <v/>
      </c>
      <c r="H2053" s="284" t="str">
        <f>IF('Data invoice'!Q2168=0,"",'Data invoice'!R2168)</f>
        <v/>
      </c>
      <c r="I2053" s="320" t="str">
        <f>IF('Data invoice'!R2168=0,"",'Data invoice'!S2168)</f>
        <v/>
      </c>
      <c r="J2053" s="367" t="str">
        <f>IF('Data invoice'!S2168=0,"",'Data invoice'!T2168)</f>
        <v/>
      </c>
    </row>
    <row r="2054" spans="1:10" ht="15" customHeight="1">
      <c r="A2054" s="284" t="str">
        <f>IF('Data invoice'!J2169=0,"",'Data invoice'!K2169)</f>
        <v/>
      </c>
      <c r="B2054" s="284" t="str">
        <f>IF('Data invoice'!K2169=0,"",'Data invoice'!L2169)</f>
        <v/>
      </c>
      <c r="C2054" s="284" t="str">
        <f>IF('Data invoice'!L2169=0,"",'Data invoice'!M2169)</f>
        <v/>
      </c>
      <c r="D2054" s="284" t="str">
        <f>IF('Data invoice'!M2169=0,"",'Data invoice'!N2169)</f>
        <v/>
      </c>
      <c r="E2054" s="284" t="str">
        <f>IF('Data invoice'!N2169=0,"",'Data invoice'!O2169)</f>
        <v/>
      </c>
      <c r="F2054" s="284" t="str">
        <f>IF('Data invoice'!O2169=0,"",'Data invoice'!P2169)</f>
        <v/>
      </c>
      <c r="G2054" s="284" t="str">
        <f>IF('Data invoice'!P2169=0,"",'Data invoice'!Q2169)</f>
        <v/>
      </c>
      <c r="H2054" s="284" t="str">
        <f>IF('Data invoice'!Q2169=0,"",'Data invoice'!R2169)</f>
        <v/>
      </c>
      <c r="I2054" s="320" t="str">
        <f>IF('Data invoice'!R2169=0,"",'Data invoice'!S2169)</f>
        <v/>
      </c>
      <c r="J2054" s="367" t="str">
        <f>IF('Data invoice'!S2169=0,"",'Data invoice'!T2169)</f>
        <v/>
      </c>
    </row>
    <row r="2055" spans="1:10" ht="15" customHeight="1">
      <c r="A2055" s="284" t="str">
        <f>IF('Data invoice'!J2170=0,"",'Data invoice'!K2170)</f>
        <v/>
      </c>
      <c r="B2055" s="284" t="str">
        <f>IF('Data invoice'!K2170=0,"",'Data invoice'!L2170)</f>
        <v/>
      </c>
      <c r="C2055" s="284" t="str">
        <f>IF('Data invoice'!L2170=0,"",'Data invoice'!M2170)</f>
        <v/>
      </c>
      <c r="D2055" s="284" t="str">
        <f>IF('Data invoice'!M2170=0,"",'Data invoice'!N2170)</f>
        <v/>
      </c>
      <c r="E2055" s="284" t="str">
        <f>IF('Data invoice'!N2170=0,"",'Data invoice'!O2170)</f>
        <v/>
      </c>
      <c r="F2055" s="284" t="str">
        <f>IF('Data invoice'!O2170=0,"",'Data invoice'!P2170)</f>
        <v/>
      </c>
      <c r="G2055" s="284" t="str">
        <f>IF('Data invoice'!P2170=0,"",'Data invoice'!Q2170)</f>
        <v/>
      </c>
      <c r="H2055" s="284" t="str">
        <f>IF('Data invoice'!Q2170=0,"",'Data invoice'!R2170)</f>
        <v/>
      </c>
      <c r="I2055" s="320" t="str">
        <f>IF('Data invoice'!R2170=0,"",'Data invoice'!S2170)</f>
        <v/>
      </c>
      <c r="J2055" s="367" t="str">
        <f>IF('Data invoice'!S2170=0,"",'Data invoice'!T2170)</f>
        <v/>
      </c>
    </row>
    <row r="2056" spans="1:10" ht="15" customHeight="1">
      <c r="A2056" s="284" t="str">
        <f>IF('Data invoice'!J2171=0,"",'Data invoice'!K2171)</f>
        <v/>
      </c>
      <c r="B2056" s="284" t="str">
        <f>IF('Data invoice'!K2171=0,"",'Data invoice'!L2171)</f>
        <v/>
      </c>
      <c r="C2056" s="284" t="str">
        <f>IF('Data invoice'!L2171=0,"",'Data invoice'!M2171)</f>
        <v/>
      </c>
      <c r="D2056" s="284" t="str">
        <f>IF('Data invoice'!M2171=0,"",'Data invoice'!N2171)</f>
        <v/>
      </c>
      <c r="E2056" s="284" t="str">
        <f>IF('Data invoice'!N2171=0,"",'Data invoice'!O2171)</f>
        <v/>
      </c>
      <c r="F2056" s="284" t="str">
        <f>IF('Data invoice'!O2171=0,"",'Data invoice'!P2171)</f>
        <v/>
      </c>
      <c r="G2056" s="284" t="str">
        <f>IF('Data invoice'!P2171=0,"",'Data invoice'!Q2171)</f>
        <v/>
      </c>
      <c r="H2056" s="284" t="str">
        <f>IF('Data invoice'!Q2171=0,"",'Data invoice'!R2171)</f>
        <v/>
      </c>
      <c r="I2056" s="320" t="str">
        <f>IF('Data invoice'!R2171=0,"",'Data invoice'!S2171)</f>
        <v/>
      </c>
      <c r="J2056" s="367" t="str">
        <f>IF('Data invoice'!S2171=0,"",'Data invoice'!T2171)</f>
        <v/>
      </c>
    </row>
    <row r="2057" spans="1:10" ht="15" customHeight="1">
      <c r="A2057" s="284" t="str">
        <f>IF('Data invoice'!J2172=0,"",'Data invoice'!K2172)</f>
        <v/>
      </c>
      <c r="B2057" s="284" t="str">
        <f>IF('Data invoice'!K2172=0,"",'Data invoice'!L2172)</f>
        <v/>
      </c>
      <c r="C2057" s="284" t="str">
        <f>IF('Data invoice'!L2172=0,"",'Data invoice'!M2172)</f>
        <v/>
      </c>
      <c r="D2057" s="284" t="str">
        <f>IF('Data invoice'!M2172=0,"",'Data invoice'!N2172)</f>
        <v/>
      </c>
      <c r="E2057" s="284" t="str">
        <f>IF('Data invoice'!N2172=0,"",'Data invoice'!O2172)</f>
        <v/>
      </c>
      <c r="F2057" s="284" t="str">
        <f>IF('Data invoice'!O2172=0,"",'Data invoice'!P2172)</f>
        <v/>
      </c>
      <c r="G2057" s="284" t="str">
        <f>IF('Data invoice'!P2172=0,"",'Data invoice'!Q2172)</f>
        <v/>
      </c>
      <c r="H2057" s="284" t="str">
        <f>IF('Data invoice'!Q2172=0,"",'Data invoice'!R2172)</f>
        <v/>
      </c>
      <c r="I2057" s="320" t="str">
        <f>IF('Data invoice'!R2172=0,"",'Data invoice'!S2172)</f>
        <v/>
      </c>
      <c r="J2057" s="367" t="str">
        <f>IF('Data invoice'!S2172=0,"",'Data invoice'!T2172)</f>
        <v/>
      </c>
    </row>
    <row r="2058" spans="1:10" ht="15" customHeight="1">
      <c r="A2058" s="284" t="str">
        <f>IF('Data invoice'!J2173=0,"",'Data invoice'!K2173)</f>
        <v/>
      </c>
      <c r="B2058" s="284" t="str">
        <f>IF('Data invoice'!K2173=0,"",'Data invoice'!L2173)</f>
        <v/>
      </c>
      <c r="C2058" s="284" t="str">
        <f>IF('Data invoice'!L2173=0,"",'Data invoice'!M2173)</f>
        <v/>
      </c>
      <c r="D2058" s="284" t="str">
        <f>IF('Data invoice'!M2173=0,"",'Data invoice'!N2173)</f>
        <v/>
      </c>
      <c r="E2058" s="284" t="str">
        <f>IF('Data invoice'!N2173=0,"",'Data invoice'!O2173)</f>
        <v/>
      </c>
      <c r="F2058" s="284" t="str">
        <f>IF('Data invoice'!O2173=0,"",'Data invoice'!P2173)</f>
        <v/>
      </c>
      <c r="G2058" s="284" t="str">
        <f>IF('Data invoice'!P2173=0,"",'Data invoice'!Q2173)</f>
        <v/>
      </c>
      <c r="H2058" s="284" t="str">
        <f>IF('Data invoice'!Q2173=0,"",'Data invoice'!R2173)</f>
        <v/>
      </c>
      <c r="I2058" s="320" t="str">
        <f>IF('Data invoice'!R2173=0,"",'Data invoice'!S2173)</f>
        <v/>
      </c>
      <c r="J2058" s="367" t="str">
        <f>IF('Data invoice'!S2173=0,"",'Data invoice'!T2173)</f>
        <v/>
      </c>
    </row>
    <row r="2059" spans="1:10" ht="15" customHeight="1">
      <c r="A2059" s="284" t="str">
        <f>IF('Data invoice'!J2174=0,"",'Data invoice'!K2174)</f>
        <v/>
      </c>
      <c r="B2059" s="284" t="str">
        <f>IF('Data invoice'!K2174=0,"",'Data invoice'!L2174)</f>
        <v/>
      </c>
      <c r="C2059" s="284" t="str">
        <f>IF('Data invoice'!L2174=0,"",'Data invoice'!M2174)</f>
        <v/>
      </c>
      <c r="D2059" s="284" t="str">
        <f>IF('Data invoice'!M2174=0,"",'Data invoice'!N2174)</f>
        <v/>
      </c>
      <c r="E2059" s="284" t="str">
        <f>IF('Data invoice'!N2174=0,"",'Data invoice'!O2174)</f>
        <v/>
      </c>
      <c r="F2059" s="284" t="str">
        <f>IF('Data invoice'!O2174=0,"",'Data invoice'!P2174)</f>
        <v/>
      </c>
      <c r="G2059" s="284" t="str">
        <f>IF('Data invoice'!P2174=0,"",'Data invoice'!Q2174)</f>
        <v/>
      </c>
      <c r="H2059" s="284" t="str">
        <f>IF('Data invoice'!Q2174=0,"",'Data invoice'!R2174)</f>
        <v/>
      </c>
      <c r="I2059" s="320" t="str">
        <f>IF('Data invoice'!R2174=0,"",'Data invoice'!S2174)</f>
        <v/>
      </c>
      <c r="J2059" s="367" t="str">
        <f>IF('Data invoice'!S2174=0,"",'Data invoice'!T2174)</f>
        <v/>
      </c>
    </row>
    <row r="2060" spans="1:10" ht="15" customHeight="1">
      <c r="A2060" s="284" t="str">
        <f>IF('Data invoice'!J2175=0,"",'Data invoice'!K2175)</f>
        <v/>
      </c>
      <c r="B2060" s="284" t="str">
        <f>IF('Data invoice'!K2175=0,"",'Data invoice'!L2175)</f>
        <v/>
      </c>
      <c r="C2060" s="284" t="str">
        <f>IF('Data invoice'!L2175=0,"",'Data invoice'!M2175)</f>
        <v/>
      </c>
      <c r="D2060" s="284" t="str">
        <f>IF('Data invoice'!M2175=0,"",'Data invoice'!N2175)</f>
        <v/>
      </c>
      <c r="E2060" s="284" t="str">
        <f>IF('Data invoice'!N2175=0,"",'Data invoice'!O2175)</f>
        <v/>
      </c>
      <c r="F2060" s="284" t="str">
        <f>IF('Data invoice'!O2175=0,"",'Data invoice'!P2175)</f>
        <v/>
      </c>
      <c r="G2060" s="284" t="str">
        <f>IF('Data invoice'!P2175=0,"",'Data invoice'!Q2175)</f>
        <v/>
      </c>
      <c r="H2060" s="284" t="str">
        <f>IF('Data invoice'!Q2175=0,"",'Data invoice'!R2175)</f>
        <v/>
      </c>
      <c r="I2060" s="320" t="str">
        <f>IF('Data invoice'!R2175=0,"",'Data invoice'!S2175)</f>
        <v/>
      </c>
      <c r="J2060" s="367" t="str">
        <f>IF('Data invoice'!S2175=0,"",'Data invoice'!T2175)</f>
        <v/>
      </c>
    </row>
    <row r="2061" spans="1:10" ht="15" customHeight="1">
      <c r="A2061" s="284" t="str">
        <f>IF('Data invoice'!J2176=0,"",'Data invoice'!K2176)</f>
        <v/>
      </c>
      <c r="B2061" s="284" t="str">
        <f>IF('Data invoice'!K2176=0,"",'Data invoice'!L2176)</f>
        <v/>
      </c>
      <c r="C2061" s="284" t="str">
        <f>IF('Data invoice'!L2176=0,"",'Data invoice'!M2176)</f>
        <v/>
      </c>
      <c r="D2061" s="284" t="str">
        <f>IF('Data invoice'!M2176=0,"",'Data invoice'!N2176)</f>
        <v/>
      </c>
      <c r="E2061" s="284" t="str">
        <f>IF('Data invoice'!N2176=0,"",'Data invoice'!O2176)</f>
        <v/>
      </c>
      <c r="F2061" s="284" t="str">
        <f>IF('Data invoice'!O2176=0,"",'Data invoice'!P2176)</f>
        <v/>
      </c>
      <c r="G2061" s="284" t="str">
        <f>IF('Data invoice'!P2176=0,"",'Data invoice'!Q2176)</f>
        <v/>
      </c>
      <c r="H2061" s="284" t="str">
        <f>IF('Data invoice'!Q2176=0,"",'Data invoice'!R2176)</f>
        <v/>
      </c>
      <c r="I2061" s="320" t="str">
        <f>IF('Data invoice'!R2176=0,"",'Data invoice'!S2176)</f>
        <v/>
      </c>
      <c r="J2061" s="367" t="str">
        <f>IF('Data invoice'!S2176=0,"",'Data invoice'!T2176)</f>
        <v/>
      </c>
    </row>
    <row r="2062" spans="1:10" ht="15" customHeight="1">
      <c r="A2062" s="284" t="str">
        <f>IF('Data invoice'!J2177=0,"",'Data invoice'!K2177)</f>
        <v/>
      </c>
      <c r="B2062" s="284" t="str">
        <f>IF('Data invoice'!K2177=0,"",'Data invoice'!L2177)</f>
        <v/>
      </c>
      <c r="C2062" s="284" t="str">
        <f>IF('Data invoice'!L2177=0,"",'Data invoice'!M2177)</f>
        <v/>
      </c>
      <c r="D2062" s="284" t="str">
        <f>IF('Data invoice'!M2177=0,"",'Data invoice'!N2177)</f>
        <v/>
      </c>
      <c r="E2062" s="284" t="str">
        <f>IF('Data invoice'!N2177=0,"",'Data invoice'!O2177)</f>
        <v/>
      </c>
      <c r="F2062" s="284" t="str">
        <f>IF('Data invoice'!O2177=0,"",'Data invoice'!P2177)</f>
        <v/>
      </c>
      <c r="G2062" s="284" t="str">
        <f>IF('Data invoice'!P2177=0,"",'Data invoice'!Q2177)</f>
        <v/>
      </c>
      <c r="H2062" s="284" t="str">
        <f>IF('Data invoice'!Q2177=0,"",'Data invoice'!R2177)</f>
        <v/>
      </c>
      <c r="I2062" s="320" t="str">
        <f>IF('Data invoice'!R2177=0,"",'Data invoice'!S2177)</f>
        <v/>
      </c>
      <c r="J2062" s="367" t="str">
        <f>IF('Data invoice'!S2177=0,"",'Data invoice'!T2177)</f>
        <v/>
      </c>
    </row>
    <row r="2063" spans="1:10" ht="15" customHeight="1">
      <c r="A2063" s="284" t="str">
        <f>IF('Data invoice'!J2178=0,"",'Data invoice'!K2178)</f>
        <v/>
      </c>
      <c r="B2063" s="284" t="str">
        <f>IF('Data invoice'!K2178=0,"",'Data invoice'!L2178)</f>
        <v/>
      </c>
      <c r="C2063" s="284" t="str">
        <f>IF('Data invoice'!L2178=0,"",'Data invoice'!M2178)</f>
        <v/>
      </c>
      <c r="D2063" s="284" t="str">
        <f>IF('Data invoice'!M2178=0,"",'Data invoice'!N2178)</f>
        <v/>
      </c>
      <c r="E2063" s="284" t="str">
        <f>IF('Data invoice'!N2178=0,"",'Data invoice'!O2178)</f>
        <v/>
      </c>
      <c r="F2063" s="284" t="str">
        <f>IF('Data invoice'!O2178=0,"",'Data invoice'!P2178)</f>
        <v/>
      </c>
      <c r="G2063" s="284" t="str">
        <f>IF('Data invoice'!P2178=0,"",'Data invoice'!Q2178)</f>
        <v/>
      </c>
      <c r="H2063" s="284" t="str">
        <f>IF('Data invoice'!Q2178=0,"",'Data invoice'!R2178)</f>
        <v/>
      </c>
      <c r="I2063" s="320" t="str">
        <f>IF('Data invoice'!R2178=0,"",'Data invoice'!S2178)</f>
        <v/>
      </c>
      <c r="J2063" s="367" t="str">
        <f>IF('Data invoice'!S2178=0,"",'Data invoice'!T2178)</f>
        <v/>
      </c>
    </row>
    <row r="2064" spans="1:10" ht="15" customHeight="1">
      <c r="A2064" s="284" t="str">
        <f>IF('Data invoice'!J2179=0,"",'Data invoice'!K2179)</f>
        <v/>
      </c>
      <c r="B2064" s="284" t="str">
        <f>IF('Data invoice'!K2179=0,"",'Data invoice'!L2179)</f>
        <v/>
      </c>
      <c r="C2064" s="284" t="str">
        <f>IF('Data invoice'!L2179=0,"",'Data invoice'!M2179)</f>
        <v/>
      </c>
      <c r="D2064" s="284" t="str">
        <f>IF('Data invoice'!M2179=0,"",'Data invoice'!N2179)</f>
        <v/>
      </c>
      <c r="E2064" s="284" t="str">
        <f>IF('Data invoice'!N2179=0,"",'Data invoice'!O2179)</f>
        <v/>
      </c>
      <c r="F2064" s="284" t="str">
        <f>IF('Data invoice'!O2179=0,"",'Data invoice'!P2179)</f>
        <v/>
      </c>
      <c r="G2064" s="284" t="str">
        <f>IF('Data invoice'!P2179=0,"",'Data invoice'!Q2179)</f>
        <v/>
      </c>
      <c r="H2064" s="284" t="str">
        <f>IF('Data invoice'!Q2179=0,"",'Data invoice'!R2179)</f>
        <v/>
      </c>
      <c r="I2064" s="320" t="str">
        <f>IF('Data invoice'!R2179=0,"",'Data invoice'!S2179)</f>
        <v/>
      </c>
      <c r="J2064" s="367" t="str">
        <f>IF('Data invoice'!S2179=0,"",'Data invoice'!T2179)</f>
        <v/>
      </c>
    </row>
    <row r="2065" spans="1:10" ht="15" customHeight="1">
      <c r="A2065" s="284" t="str">
        <f>IF('Data invoice'!J2180=0,"",'Data invoice'!K2180)</f>
        <v/>
      </c>
      <c r="B2065" s="284" t="str">
        <f>IF('Data invoice'!K2180=0,"",'Data invoice'!L2180)</f>
        <v/>
      </c>
      <c r="C2065" s="284" t="str">
        <f>IF('Data invoice'!L2180=0,"",'Data invoice'!M2180)</f>
        <v/>
      </c>
      <c r="D2065" s="284" t="str">
        <f>IF('Data invoice'!M2180=0,"",'Data invoice'!N2180)</f>
        <v/>
      </c>
      <c r="E2065" s="284" t="str">
        <f>IF('Data invoice'!N2180=0,"",'Data invoice'!O2180)</f>
        <v/>
      </c>
      <c r="F2065" s="284" t="str">
        <f>IF('Data invoice'!O2180=0,"",'Data invoice'!P2180)</f>
        <v/>
      </c>
      <c r="G2065" s="284" t="str">
        <f>IF('Data invoice'!P2180=0,"",'Data invoice'!Q2180)</f>
        <v/>
      </c>
      <c r="H2065" s="284" t="str">
        <f>IF('Data invoice'!Q2180=0,"",'Data invoice'!R2180)</f>
        <v/>
      </c>
      <c r="I2065" s="320" t="str">
        <f>IF('Data invoice'!R2180=0,"",'Data invoice'!S2180)</f>
        <v/>
      </c>
      <c r="J2065" s="367" t="str">
        <f>IF('Data invoice'!S2180=0,"",'Data invoice'!T2180)</f>
        <v/>
      </c>
    </row>
    <row r="2066" spans="1:10" ht="15" customHeight="1">
      <c r="A2066" s="284" t="str">
        <f>IF('Data invoice'!J2181=0,"",'Data invoice'!K2181)</f>
        <v/>
      </c>
      <c r="B2066" s="284" t="str">
        <f>IF('Data invoice'!K2181=0,"",'Data invoice'!L2181)</f>
        <v/>
      </c>
      <c r="C2066" s="284" t="str">
        <f>IF('Data invoice'!L2181=0,"",'Data invoice'!M2181)</f>
        <v/>
      </c>
      <c r="D2066" s="284" t="str">
        <f>IF('Data invoice'!M2181=0,"",'Data invoice'!N2181)</f>
        <v/>
      </c>
      <c r="E2066" s="284" t="str">
        <f>IF('Data invoice'!N2181=0,"",'Data invoice'!O2181)</f>
        <v/>
      </c>
      <c r="F2066" s="284" t="str">
        <f>IF('Data invoice'!O2181=0,"",'Data invoice'!P2181)</f>
        <v/>
      </c>
      <c r="G2066" s="284" t="str">
        <f>IF('Data invoice'!P2181=0,"",'Data invoice'!Q2181)</f>
        <v/>
      </c>
      <c r="H2066" s="284" t="str">
        <f>IF('Data invoice'!Q2181=0,"",'Data invoice'!R2181)</f>
        <v/>
      </c>
      <c r="I2066" s="320" t="str">
        <f>IF('Data invoice'!R2181=0,"",'Data invoice'!S2181)</f>
        <v/>
      </c>
      <c r="J2066" s="367" t="str">
        <f>IF('Data invoice'!S2181=0,"",'Data invoice'!T2181)</f>
        <v/>
      </c>
    </row>
    <row r="2067" spans="1:10" ht="15" customHeight="1">
      <c r="A2067" s="284" t="str">
        <f>IF('Data invoice'!J2182=0,"",'Data invoice'!K2182)</f>
        <v/>
      </c>
      <c r="B2067" s="284" t="str">
        <f>IF('Data invoice'!K2182=0,"",'Data invoice'!L2182)</f>
        <v/>
      </c>
      <c r="C2067" s="284" t="str">
        <f>IF('Data invoice'!L2182=0,"",'Data invoice'!M2182)</f>
        <v/>
      </c>
      <c r="D2067" s="284" t="str">
        <f>IF('Data invoice'!M2182=0,"",'Data invoice'!N2182)</f>
        <v/>
      </c>
      <c r="E2067" s="284" t="str">
        <f>IF('Data invoice'!N2182=0,"",'Data invoice'!O2182)</f>
        <v/>
      </c>
      <c r="F2067" s="284" t="str">
        <f>IF('Data invoice'!O2182=0,"",'Data invoice'!P2182)</f>
        <v/>
      </c>
      <c r="G2067" s="284" t="str">
        <f>IF('Data invoice'!P2182=0,"",'Data invoice'!Q2182)</f>
        <v/>
      </c>
      <c r="H2067" s="284" t="str">
        <f>IF('Data invoice'!Q2182=0,"",'Data invoice'!R2182)</f>
        <v/>
      </c>
      <c r="I2067" s="320" t="str">
        <f>IF('Data invoice'!R2182=0,"",'Data invoice'!S2182)</f>
        <v/>
      </c>
      <c r="J2067" s="367" t="str">
        <f>IF('Data invoice'!S2182=0,"",'Data invoice'!T2182)</f>
        <v/>
      </c>
    </row>
    <row r="2068" spans="1:10" ht="15" customHeight="1">
      <c r="A2068" s="284" t="str">
        <f>IF('Data invoice'!J2183=0,"",'Data invoice'!K2183)</f>
        <v/>
      </c>
      <c r="B2068" s="284" t="str">
        <f>IF('Data invoice'!K2183=0,"",'Data invoice'!L2183)</f>
        <v/>
      </c>
      <c r="C2068" s="284" t="str">
        <f>IF('Data invoice'!L2183=0,"",'Data invoice'!M2183)</f>
        <v/>
      </c>
      <c r="D2068" s="284" t="str">
        <f>IF('Data invoice'!M2183=0,"",'Data invoice'!N2183)</f>
        <v/>
      </c>
      <c r="E2068" s="284" t="str">
        <f>IF('Data invoice'!N2183=0,"",'Data invoice'!O2183)</f>
        <v/>
      </c>
      <c r="F2068" s="284" t="str">
        <f>IF('Data invoice'!O2183=0,"",'Data invoice'!P2183)</f>
        <v/>
      </c>
      <c r="G2068" s="284" t="str">
        <f>IF('Data invoice'!P2183=0,"",'Data invoice'!Q2183)</f>
        <v/>
      </c>
      <c r="H2068" s="284" t="str">
        <f>IF('Data invoice'!Q2183=0,"",'Data invoice'!R2183)</f>
        <v/>
      </c>
      <c r="I2068" s="320" t="str">
        <f>IF('Data invoice'!R2183=0,"",'Data invoice'!S2183)</f>
        <v/>
      </c>
      <c r="J2068" s="367" t="str">
        <f>IF('Data invoice'!S2183=0,"",'Data invoice'!T2183)</f>
        <v/>
      </c>
    </row>
    <row r="2069" spans="1:10" ht="15" customHeight="1">
      <c r="A2069" s="284" t="str">
        <f>IF('Data invoice'!J2184=0,"",'Data invoice'!K2184)</f>
        <v/>
      </c>
      <c r="B2069" s="284" t="str">
        <f>IF('Data invoice'!K2184=0,"",'Data invoice'!L2184)</f>
        <v/>
      </c>
      <c r="C2069" s="284" t="str">
        <f>IF('Data invoice'!L2184=0,"",'Data invoice'!M2184)</f>
        <v/>
      </c>
      <c r="D2069" s="284" t="str">
        <f>IF('Data invoice'!M2184=0,"",'Data invoice'!N2184)</f>
        <v/>
      </c>
      <c r="E2069" s="284" t="str">
        <f>IF('Data invoice'!N2184=0,"",'Data invoice'!O2184)</f>
        <v/>
      </c>
      <c r="F2069" s="284" t="str">
        <f>IF('Data invoice'!O2184=0,"",'Data invoice'!P2184)</f>
        <v/>
      </c>
      <c r="G2069" s="284" t="str">
        <f>IF('Data invoice'!P2184=0,"",'Data invoice'!Q2184)</f>
        <v/>
      </c>
      <c r="H2069" s="284" t="str">
        <f>IF('Data invoice'!Q2184=0,"",'Data invoice'!R2184)</f>
        <v/>
      </c>
      <c r="I2069" s="320" t="str">
        <f>IF('Data invoice'!R2184=0,"",'Data invoice'!S2184)</f>
        <v/>
      </c>
      <c r="J2069" s="367" t="str">
        <f>IF('Data invoice'!S2184=0,"",'Data invoice'!T2184)</f>
        <v/>
      </c>
    </row>
    <row r="2070" spans="1:10" ht="15" customHeight="1">
      <c r="A2070" s="284" t="str">
        <f>IF('Data invoice'!J2185=0,"",'Data invoice'!K2185)</f>
        <v/>
      </c>
      <c r="B2070" s="284" t="str">
        <f>IF('Data invoice'!K2185=0,"",'Data invoice'!L2185)</f>
        <v/>
      </c>
      <c r="C2070" s="284" t="str">
        <f>IF('Data invoice'!L2185=0,"",'Data invoice'!M2185)</f>
        <v/>
      </c>
      <c r="D2070" s="284" t="str">
        <f>IF('Data invoice'!M2185=0,"",'Data invoice'!N2185)</f>
        <v/>
      </c>
      <c r="E2070" s="284" t="str">
        <f>IF('Data invoice'!N2185=0,"",'Data invoice'!O2185)</f>
        <v/>
      </c>
      <c r="F2070" s="284" t="str">
        <f>IF('Data invoice'!O2185=0,"",'Data invoice'!P2185)</f>
        <v/>
      </c>
      <c r="G2070" s="284" t="str">
        <f>IF('Data invoice'!P2185=0,"",'Data invoice'!Q2185)</f>
        <v/>
      </c>
      <c r="H2070" s="284" t="str">
        <f>IF('Data invoice'!Q2185=0,"",'Data invoice'!R2185)</f>
        <v/>
      </c>
      <c r="I2070" s="320" t="str">
        <f>IF('Data invoice'!R2185=0,"",'Data invoice'!S2185)</f>
        <v/>
      </c>
      <c r="J2070" s="367" t="str">
        <f>IF('Data invoice'!S2185=0,"",'Data invoice'!T2185)</f>
        <v/>
      </c>
    </row>
    <row r="2071" spans="1:10" ht="15" customHeight="1">
      <c r="A2071" s="284" t="str">
        <f>IF('Data invoice'!J2186=0,"",'Data invoice'!K2186)</f>
        <v/>
      </c>
      <c r="B2071" s="284" t="str">
        <f>IF('Data invoice'!K2186=0,"",'Data invoice'!L2186)</f>
        <v/>
      </c>
      <c r="C2071" s="284" t="str">
        <f>IF('Data invoice'!L2186=0,"",'Data invoice'!M2186)</f>
        <v/>
      </c>
      <c r="D2071" s="284" t="str">
        <f>IF('Data invoice'!M2186=0,"",'Data invoice'!N2186)</f>
        <v/>
      </c>
      <c r="E2071" s="284" t="str">
        <f>IF('Data invoice'!N2186=0,"",'Data invoice'!O2186)</f>
        <v/>
      </c>
      <c r="F2071" s="284" t="str">
        <f>IF('Data invoice'!O2186=0,"",'Data invoice'!P2186)</f>
        <v/>
      </c>
      <c r="G2071" s="284" t="str">
        <f>IF('Data invoice'!P2186=0,"",'Data invoice'!Q2186)</f>
        <v/>
      </c>
      <c r="H2071" s="284" t="str">
        <f>IF('Data invoice'!Q2186=0,"",'Data invoice'!R2186)</f>
        <v/>
      </c>
      <c r="I2071" s="320" t="str">
        <f>IF('Data invoice'!R2186=0,"",'Data invoice'!S2186)</f>
        <v/>
      </c>
      <c r="J2071" s="367" t="str">
        <f>IF('Data invoice'!S2186=0,"",'Data invoice'!T2186)</f>
        <v/>
      </c>
    </row>
    <row r="2072" spans="1:10" ht="15" customHeight="1">
      <c r="A2072" s="284" t="str">
        <f>IF('Data invoice'!J2187=0,"",'Data invoice'!K2187)</f>
        <v/>
      </c>
      <c r="B2072" s="284" t="str">
        <f>IF('Data invoice'!K2187=0,"",'Data invoice'!L2187)</f>
        <v/>
      </c>
      <c r="C2072" s="284" t="str">
        <f>IF('Data invoice'!L2187=0,"",'Data invoice'!M2187)</f>
        <v/>
      </c>
      <c r="D2072" s="284" t="str">
        <f>IF('Data invoice'!M2187=0,"",'Data invoice'!N2187)</f>
        <v/>
      </c>
      <c r="E2072" s="284" t="str">
        <f>IF('Data invoice'!N2187=0,"",'Data invoice'!O2187)</f>
        <v/>
      </c>
      <c r="F2072" s="284" t="str">
        <f>IF('Data invoice'!O2187=0,"",'Data invoice'!P2187)</f>
        <v/>
      </c>
      <c r="G2072" s="284" t="str">
        <f>IF('Data invoice'!P2187=0,"",'Data invoice'!Q2187)</f>
        <v/>
      </c>
      <c r="H2072" s="284" t="str">
        <f>IF('Data invoice'!Q2187=0,"",'Data invoice'!R2187)</f>
        <v/>
      </c>
      <c r="I2072" s="320" t="str">
        <f>IF('Data invoice'!R2187=0,"",'Data invoice'!S2187)</f>
        <v/>
      </c>
      <c r="J2072" s="367" t="str">
        <f>IF('Data invoice'!S2187=0,"",'Data invoice'!T2187)</f>
        <v/>
      </c>
    </row>
    <row r="2073" spans="1:10" ht="15" customHeight="1">
      <c r="A2073" s="284" t="str">
        <f>IF('Data invoice'!J2188=0,"",'Data invoice'!K2188)</f>
        <v/>
      </c>
      <c r="B2073" s="284" t="str">
        <f>IF('Data invoice'!K2188=0,"",'Data invoice'!L2188)</f>
        <v/>
      </c>
      <c r="C2073" s="284" t="str">
        <f>IF('Data invoice'!L2188=0,"",'Data invoice'!M2188)</f>
        <v/>
      </c>
      <c r="D2073" s="284" t="str">
        <f>IF('Data invoice'!M2188=0,"",'Data invoice'!N2188)</f>
        <v/>
      </c>
      <c r="E2073" s="284" t="str">
        <f>IF('Data invoice'!N2188=0,"",'Data invoice'!O2188)</f>
        <v/>
      </c>
      <c r="F2073" s="284" t="str">
        <f>IF('Data invoice'!O2188=0,"",'Data invoice'!P2188)</f>
        <v/>
      </c>
      <c r="G2073" s="284" t="str">
        <f>IF('Data invoice'!P2188=0,"",'Data invoice'!Q2188)</f>
        <v/>
      </c>
      <c r="H2073" s="284" t="str">
        <f>IF('Data invoice'!Q2188=0,"",'Data invoice'!R2188)</f>
        <v/>
      </c>
      <c r="I2073" s="320" t="str">
        <f>IF('Data invoice'!R2188=0,"",'Data invoice'!S2188)</f>
        <v/>
      </c>
      <c r="J2073" s="367" t="str">
        <f>IF('Data invoice'!S2188=0,"",'Data invoice'!T2188)</f>
        <v/>
      </c>
    </row>
    <row r="2074" spans="1:10" ht="15" customHeight="1">
      <c r="A2074" s="284" t="str">
        <f>IF('Data invoice'!J2189=0,"",'Data invoice'!K2189)</f>
        <v/>
      </c>
      <c r="B2074" s="284" t="str">
        <f>IF('Data invoice'!K2189=0,"",'Data invoice'!L2189)</f>
        <v/>
      </c>
      <c r="C2074" s="284" t="str">
        <f>IF('Data invoice'!L2189=0,"",'Data invoice'!M2189)</f>
        <v/>
      </c>
      <c r="D2074" s="284" t="str">
        <f>IF('Data invoice'!M2189=0,"",'Data invoice'!N2189)</f>
        <v/>
      </c>
      <c r="E2074" s="284" t="str">
        <f>IF('Data invoice'!N2189=0,"",'Data invoice'!O2189)</f>
        <v/>
      </c>
      <c r="F2074" s="284" t="str">
        <f>IF('Data invoice'!O2189=0,"",'Data invoice'!P2189)</f>
        <v/>
      </c>
      <c r="G2074" s="284" t="str">
        <f>IF('Data invoice'!P2189=0,"",'Data invoice'!Q2189)</f>
        <v/>
      </c>
      <c r="H2074" s="284" t="str">
        <f>IF('Data invoice'!Q2189=0,"",'Data invoice'!R2189)</f>
        <v/>
      </c>
      <c r="I2074" s="320" t="str">
        <f>IF('Data invoice'!R2189=0,"",'Data invoice'!S2189)</f>
        <v/>
      </c>
      <c r="J2074" s="367" t="str">
        <f>IF('Data invoice'!S2189=0,"",'Data invoice'!T2189)</f>
        <v/>
      </c>
    </row>
    <row r="2075" spans="1:10" ht="15" customHeight="1">
      <c r="A2075" s="284" t="str">
        <f>IF('Data invoice'!J2190=0,"",'Data invoice'!K2190)</f>
        <v/>
      </c>
      <c r="B2075" s="284" t="str">
        <f>IF('Data invoice'!K2190=0,"",'Data invoice'!L2190)</f>
        <v/>
      </c>
      <c r="C2075" s="284" t="str">
        <f>IF('Data invoice'!L2190=0,"",'Data invoice'!M2190)</f>
        <v/>
      </c>
      <c r="D2075" s="284" t="str">
        <f>IF('Data invoice'!M2190=0,"",'Data invoice'!N2190)</f>
        <v/>
      </c>
      <c r="E2075" s="284" t="str">
        <f>IF('Data invoice'!N2190=0,"",'Data invoice'!O2190)</f>
        <v/>
      </c>
      <c r="F2075" s="284" t="str">
        <f>IF('Data invoice'!O2190=0,"",'Data invoice'!P2190)</f>
        <v/>
      </c>
      <c r="G2075" s="284" t="str">
        <f>IF('Data invoice'!P2190=0,"",'Data invoice'!Q2190)</f>
        <v/>
      </c>
      <c r="H2075" s="284" t="str">
        <f>IF('Data invoice'!Q2190=0,"",'Data invoice'!R2190)</f>
        <v/>
      </c>
      <c r="I2075" s="320" t="str">
        <f>IF('Data invoice'!R2190=0,"",'Data invoice'!S2190)</f>
        <v/>
      </c>
      <c r="J2075" s="367" t="str">
        <f>IF('Data invoice'!S2190=0,"",'Data invoice'!T2190)</f>
        <v/>
      </c>
    </row>
    <row r="2076" spans="1:10" ht="15" customHeight="1">
      <c r="A2076" s="284" t="str">
        <f>IF('Data invoice'!J2191=0,"",'Data invoice'!K2191)</f>
        <v/>
      </c>
      <c r="B2076" s="284" t="str">
        <f>IF('Data invoice'!K2191=0,"",'Data invoice'!L2191)</f>
        <v/>
      </c>
      <c r="C2076" s="284" t="str">
        <f>IF('Data invoice'!L2191=0,"",'Data invoice'!M2191)</f>
        <v/>
      </c>
      <c r="D2076" s="284" t="str">
        <f>IF('Data invoice'!M2191=0,"",'Data invoice'!N2191)</f>
        <v/>
      </c>
      <c r="E2076" s="284" t="str">
        <f>IF('Data invoice'!N2191=0,"",'Data invoice'!O2191)</f>
        <v/>
      </c>
      <c r="F2076" s="284" t="str">
        <f>IF('Data invoice'!O2191=0,"",'Data invoice'!P2191)</f>
        <v/>
      </c>
      <c r="G2076" s="284" t="str">
        <f>IF('Data invoice'!P2191=0,"",'Data invoice'!Q2191)</f>
        <v/>
      </c>
      <c r="H2076" s="284" t="str">
        <f>IF('Data invoice'!Q2191=0,"",'Data invoice'!R2191)</f>
        <v/>
      </c>
      <c r="I2076" s="320" t="str">
        <f>IF('Data invoice'!R2191=0,"",'Data invoice'!S2191)</f>
        <v/>
      </c>
      <c r="J2076" s="367" t="str">
        <f>IF('Data invoice'!S2191=0,"",'Data invoice'!T2191)</f>
        <v/>
      </c>
    </row>
    <row r="2077" spans="1:10" ht="15" customHeight="1">
      <c r="A2077" s="284" t="str">
        <f>IF('Data invoice'!J2192=0,"",'Data invoice'!K2192)</f>
        <v/>
      </c>
      <c r="B2077" s="284" t="str">
        <f>IF('Data invoice'!K2192=0,"",'Data invoice'!L2192)</f>
        <v/>
      </c>
      <c r="C2077" s="284" t="str">
        <f>IF('Data invoice'!L2192=0,"",'Data invoice'!M2192)</f>
        <v/>
      </c>
      <c r="D2077" s="284" t="str">
        <f>IF('Data invoice'!M2192=0,"",'Data invoice'!N2192)</f>
        <v/>
      </c>
      <c r="E2077" s="284" t="str">
        <f>IF('Data invoice'!N2192=0,"",'Data invoice'!O2192)</f>
        <v/>
      </c>
      <c r="F2077" s="284" t="str">
        <f>IF('Data invoice'!O2192=0,"",'Data invoice'!P2192)</f>
        <v/>
      </c>
      <c r="G2077" s="284" t="str">
        <f>IF('Data invoice'!P2192=0,"",'Data invoice'!Q2192)</f>
        <v/>
      </c>
      <c r="H2077" s="284" t="str">
        <f>IF('Data invoice'!Q2192=0,"",'Data invoice'!R2192)</f>
        <v/>
      </c>
      <c r="I2077" s="320" t="str">
        <f>IF('Data invoice'!R2192=0,"",'Data invoice'!S2192)</f>
        <v/>
      </c>
      <c r="J2077" s="367" t="str">
        <f>IF('Data invoice'!S2192=0,"",'Data invoice'!T2192)</f>
        <v/>
      </c>
    </row>
    <row r="2078" spans="1:10" ht="15" customHeight="1">
      <c r="A2078" s="284" t="str">
        <f>IF('Data invoice'!J2193=0,"",'Data invoice'!K2193)</f>
        <v/>
      </c>
      <c r="B2078" s="284" t="str">
        <f>IF('Data invoice'!K2193=0,"",'Data invoice'!L2193)</f>
        <v/>
      </c>
      <c r="C2078" s="284" t="str">
        <f>IF('Data invoice'!L2193=0,"",'Data invoice'!M2193)</f>
        <v/>
      </c>
      <c r="D2078" s="284" t="str">
        <f>IF('Data invoice'!M2193=0,"",'Data invoice'!N2193)</f>
        <v/>
      </c>
      <c r="E2078" s="284" t="str">
        <f>IF('Data invoice'!N2193=0,"",'Data invoice'!O2193)</f>
        <v/>
      </c>
      <c r="F2078" s="284" t="str">
        <f>IF('Data invoice'!O2193=0,"",'Data invoice'!P2193)</f>
        <v/>
      </c>
      <c r="G2078" s="284" t="str">
        <f>IF('Data invoice'!P2193=0,"",'Data invoice'!Q2193)</f>
        <v/>
      </c>
      <c r="H2078" s="284" t="str">
        <f>IF('Data invoice'!Q2193=0,"",'Data invoice'!R2193)</f>
        <v/>
      </c>
      <c r="I2078" s="320" t="str">
        <f>IF('Data invoice'!R2193=0,"",'Data invoice'!S2193)</f>
        <v/>
      </c>
      <c r="J2078" s="367" t="str">
        <f>IF('Data invoice'!S2193=0,"",'Data invoice'!T2193)</f>
        <v/>
      </c>
    </row>
    <row r="2079" spans="1:10" ht="15" customHeight="1">
      <c r="A2079" s="284" t="str">
        <f>IF('Data invoice'!J2194=0,"",'Data invoice'!K2194)</f>
        <v/>
      </c>
      <c r="B2079" s="284" t="str">
        <f>IF('Data invoice'!K2194=0,"",'Data invoice'!L2194)</f>
        <v/>
      </c>
      <c r="C2079" s="284" t="str">
        <f>IF('Data invoice'!L2194=0,"",'Data invoice'!M2194)</f>
        <v/>
      </c>
      <c r="D2079" s="284" t="str">
        <f>IF('Data invoice'!M2194=0,"",'Data invoice'!N2194)</f>
        <v/>
      </c>
      <c r="E2079" s="284" t="str">
        <f>IF('Data invoice'!N2194=0,"",'Data invoice'!O2194)</f>
        <v/>
      </c>
      <c r="F2079" s="284" t="str">
        <f>IF('Data invoice'!O2194=0,"",'Data invoice'!P2194)</f>
        <v/>
      </c>
      <c r="G2079" s="284" t="str">
        <f>IF('Data invoice'!P2194=0,"",'Data invoice'!Q2194)</f>
        <v/>
      </c>
      <c r="H2079" s="284" t="str">
        <f>IF('Data invoice'!Q2194=0,"",'Data invoice'!R2194)</f>
        <v/>
      </c>
      <c r="I2079" s="320" t="str">
        <f>IF('Data invoice'!R2194=0,"",'Data invoice'!S2194)</f>
        <v/>
      </c>
      <c r="J2079" s="367" t="str">
        <f>IF('Data invoice'!S2194=0,"",'Data invoice'!T2194)</f>
        <v/>
      </c>
    </row>
    <row r="2080" spans="1:10" ht="15" customHeight="1">
      <c r="A2080" s="284" t="str">
        <f>IF('Data invoice'!J2195=0,"",'Data invoice'!K2195)</f>
        <v/>
      </c>
      <c r="B2080" s="284" t="str">
        <f>IF('Data invoice'!K2195=0,"",'Data invoice'!L2195)</f>
        <v/>
      </c>
      <c r="C2080" s="284" t="str">
        <f>IF('Data invoice'!L2195=0,"",'Data invoice'!M2195)</f>
        <v/>
      </c>
      <c r="D2080" s="284" t="str">
        <f>IF('Data invoice'!M2195=0,"",'Data invoice'!N2195)</f>
        <v/>
      </c>
      <c r="E2080" s="284" t="str">
        <f>IF('Data invoice'!N2195=0,"",'Data invoice'!O2195)</f>
        <v/>
      </c>
      <c r="F2080" s="284" t="str">
        <f>IF('Data invoice'!O2195=0,"",'Data invoice'!P2195)</f>
        <v/>
      </c>
      <c r="G2080" s="284" t="str">
        <f>IF('Data invoice'!P2195=0,"",'Data invoice'!Q2195)</f>
        <v/>
      </c>
      <c r="H2080" s="284" t="str">
        <f>IF('Data invoice'!Q2195=0,"",'Data invoice'!R2195)</f>
        <v/>
      </c>
      <c r="I2080" s="320" t="str">
        <f>IF('Data invoice'!R2195=0,"",'Data invoice'!S2195)</f>
        <v/>
      </c>
      <c r="J2080" s="367" t="str">
        <f>IF('Data invoice'!S2195=0,"",'Data invoice'!T2195)</f>
        <v/>
      </c>
    </row>
    <row r="2081" spans="1:10" ht="15" customHeight="1">
      <c r="A2081" s="284" t="str">
        <f>IF('Data invoice'!J2196=0,"",'Data invoice'!K2196)</f>
        <v/>
      </c>
      <c r="B2081" s="284" t="str">
        <f>IF('Data invoice'!K2196=0,"",'Data invoice'!L2196)</f>
        <v/>
      </c>
      <c r="C2081" s="284" t="str">
        <f>IF('Data invoice'!L2196=0,"",'Data invoice'!M2196)</f>
        <v/>
      </c>
      <c r="D2081" s="284" t="str">
        <f>IF('Data invoice'!M2196=0,"",'Data invoice'!N2196)</f>
        <v/>
      </c>
      <c r="E2081" s="284" t="str">
        <f>IF('Data invoice'!N2196=0,"",'Data invoice'!O2196)</f>
        <v/>
      </c>
      <c r="F2081" s="284" t="str">
        <f>IF('Data invoice'!O2196=0,"",'Data invoice'!P2196)</f>
        <v/>
      </c>
      <c r="G2081" s="284" t="str">
        <f>IF('Data invoice'!P2196=0,"",'Data invoice'!Q2196)</f>
        <v/>
      </c>
      <c r="H2081" s="284" t="str">
        <f>IF('Data invoice'!Q2196=0,"",'Data invoice'!R2196)</f>
        <v/>
      </c>
      <c r="I2081" s="320" t="str">
        <f>IF('Data invoice'!R2196=0,"",'Data invoice'!S2196)</f>
        <v/>
      </c>
      <c r="J2081" s="367" t="str">
        <f>IF('Data invoice'!S2196=0,"",'Data invoice'!T2196)</f>
        <v/>
      </c>
    </row>
    <row r="2082" spans="1:10" ht="15" customHeight="1">
      <c r="A2082" s="284" t="str">
        <f>IF('Data invoice'!J2197=0,"",'Data invoice'!K2197)</f>
        <v/>
      </c>
      <c r="B2082" s="284" t="str">
        <f>IF('Data invoice'!K2197=0,"",'Data invoice'!L2197)</f>
        <v/>
      </c>
      <c r="C2082" s="284" t="str">
        <f>IF('Data invoice'!L2197=0,"",'Data invoice'!M2197)</f>
        <v/>
      </c>
      <c r="D2082" s="284" t="str">
        <f>IF('Data invoice'!M2197=0,"",'Data invoice'!N2197)</f>
        <v/>
      </c>
      <c r="E2082" s="284" t="str">
        <f>IF('Data invoice'!N2197=0,"",'Data invoice'!O2197)</f>
        <v/>
      </c>
      <c r="F2082" s="284" t="str">
        <f>IF('Data invoice'!O2197=0,"",'Data invoice'!P2197)</f>
        <v/>
      </c>
      <c r="G2082" s="284" t="str">
        <f>IF('Data invoice'!P2197=0,"",'Data invoice'!Q2197)</f>
        <v/>
      </c>
      <c r="H2082" s="284" t="str">
        <f>IF('Data invoice'!Q2197=0,"",'Data invoice'!R2197)</f>
        <v/>
      </c>
      <c r="I2082" s="320" t="str">
        <f>IF('Data invoice'!R2197=0,"",'Data invoice'!S2197)</f>
        <v/>
      </c>
      <c r="J2082" s="367" t="str">
        <f>IF('Data invoice'!S2197=0,"",'Data invoice'!T2197)</f>
        <v/>
      </c>
    </row>
    <row r="2083" spans="1:10" ht="15" customHeight="1">
      <c r="A2083" s="284" t="str">
        <f>IF('Data invoice'!J2198=0,"",'Data invoice'!K2198)</f>
        <v/>
      </c>
      <c r="B2083" s="284" t="str">
        <f>IF('Data invoice'!K2198=0,"",'Data invoice'!L2198)</f>
        <v/>
      </c>
      <c r="C2083" s="284" t="str">
        <f>IF('Data invoice'!L2198=0,"",'Data invoice'!M2198)</f>
        <v/>
      </c>
      <c r="D2083" s="284" t="str">
        <f>IF('Data invoice'!M2198=0,"",'Data invoice'!N2198)</f>
        <v/>
      </c>
      <c r="E2083" s="284" t="str">
        <f>IF('Data invoice'!N2198=0,"",'Data invoice'!O2198)</f>
        <v/>
      </c>
      <c r="F2083" s="284" t="str">
        <f>IF('Data invoice'!O2198=0,"",'Data invoice'!P2198)</f>
        <v/>
      </c>
      <c r="G2083" s="284" t="str">
        <f>IF('Data invoice'!P2198=0,"",'Data invoice'!Q2198)</f>
        <v/>
      </c>
      <c r="H2083" s="284" t="str">
        <f>IF('Data invoice'!Q2198=0,"",'Data invoice'!R2198)</f>
        <v/>
      </c>
      <c r="I2083" s="320" t="str">
        <f>IF('Data invoice'!R2198=0,"",'Data invoice'!S2198)</f>
        <v/>
      </c>
      <c r="J2083" s="367" t="str">
        <f>IF('Data invoice'!S2198=0,"",'Data invoice'!T2198)</f>
        <v/>
      </c>
    </row>
    <row r="2084" spans="1:10" ht="15" customHeight="1">
      <c r="A2084" s="284" t="str">
        <f>IF('Data invoice'!J2199=0,"",'Data invoice'!K2199)</f>
        <v/>
      </c>
      <c r="B2084" s="284" t="str">
        <f>IF('Data invoice'!K2199=0,"",'Data invoice'!L2199)</f>
        <v/>
      </c>
      <c r="C2084" s="284" t="str">
        <f>IF('Data invoice'!L2199=0,"",'Data invoice'!M2199)</f>
        <v/>
      </c>
      <c r="D2084" s="284" t="str">
        <f>IF('Data invoice'!M2199=0,"",'Data invoice'!N2199)</f>
        <v/>
      </c>
      <c r="E2084" s="284" t="str">
        <f>IF('Data invoice'!N2199=0,"",'Data invoice'!O2199)</f>
        <v/>
      </c>
      <c r="F2084" s="284" t="str">
        <f>IF('Data invoice'!O2199=0,"",'Data invoice'!P2199)</f>
        <v/>
      </c>
      <c r="G2084" s="284" t="str">
        <f>IF('Data invoice'!P2199=0,"",'Data invoice'!Q2199)</f>
        <v/>
      </c>
      <c r="H2084" s="284" t="str">
        <f>IF('Data invoice'!Q2199=0,"",'Data invoice'!R2199)</f>
        <v/>
      </c>
      <c r="I2084" s="320" t="str">
        <f>IF('Data invoice'!R2199=0,"",'Data invoice'!S2199)</f>
        <v/>
      </c>
      <c r="J2084" s="367" t="str">
        <f>IF('Data invoice'!S2199=0,"",'Data invoice'!T2199)</f>
        <v/>
      </c>
    </row>
    <row r="2085" spans="1:10" ht="15" customHeight="1">
      <c r="A2085" s="284" t="str">
        <f>IF('Data invoice'!J2200=0,"",'Data invoice'!K2200)</f>
        <v/>
      </c>
      <c r="B2085" s="284" t="str">
        <f>IF('Data invoice'!K2200=0,"",'Data invoice'!L2200)</f>
        <v/>
      </c>
      <c r="C2085" s="284" t="str">
        <f>IF('Data invoice'!L2200=0,"",'Data invoice'!M2200)</f>
        <v/>
      </c>
      <c r="D2085" s="284" t="str">
        <f>IF('Data invoice'!M2200=0,"",'Data invoice'!N2200)</f>
        <v/>
      </c>
      <c r="E2085" s="284" t="str">
        <f>IF('Data invoice'!N2200=0,"",'Data invoice'!O2200)</f>
        <v/>
      </c>
      <c r="F2085" s="284" t="str">
        <f>IF('Data invoice'!O2200=0,"",'Data invoice'!P2200)</f>
        <v/>
      </c>
      <c r="G2085" s="284" t="str">
        <f>IF('Data invoice'!P2200=0,"",'Data invoice'!Q2200)</f>
        <v/>
      </c>
      <c r="H2085" s="284" t="str">
        <f>IF('Data invoice'!Q2200=0,"",'Data invoice'!R2200)</f>
        <v/>
      </c>
      <c r="I2085" s="320" t="str">
        <f>IF('Data invoice'!R2200=0,"",'Data invoice'!S2200)</f>
        <v/>
      </c>
      <c r="J2085" s="367" t="str">
        <f>IF('Data invoice'!S2200=0,"",'Data invoice'!T2200)</f>
        <v/>
      </c>
    </row>
    <row r="2086" spans="1:10" ht="15" customHeight="1">
      <c r="A2086" s="284" t="str">
        <f>IF('Data invoice'!J2201=0,"",'Data invoice'!K2201)</f>
        <v/>
      </c>
      <c r="B2086" s="284" t="str">
        <f>IF('Data invoice'!K2201=0,"",'Data invoice'!L2201)</f>
        <v/>
      </c>
      <c r="C2086" s="284" t="str">
        <f>IF('Data invoice'!L2201=0,"",'Data invoice'!M2201)</f>
        <v/>
      </c>
      <c r="D2086" s="284" t="str">
        <f>IF('Data invoice'!M2201=0,"",'Data invoice'!N2201)</f>
        <v/>
      </c>
      <c r="E2086" s="284" t="str">
        <f>IF('Data invoice'!N2201=0,"",'Data invoice'!O2201)</f>
        <v/>
      </c>
      <c r="F2086" s="284" t="str">
        <f>IF('Data invoice'!O2201=0,"",'Data invoice'!P2201)</f>
        <v/>
      </c>
      <c r="G2086" s="284" t="str">
        <f>IF('Data invoice'!P2201=0,"",'Data invoice'!Q2201)</f>
        <v/>
      </c>
      <c r="H2086" s="284" t="str">
        <f>IF('Data invoice'!Q2201=0,"",'Data invoice'!R2201)</f>
        <v/>
      </c>
      <c r="I2086" s="320" t="str">
        <f>IF('Data invoice'!R2201=0,"",'Data invoice'!S2201)</f>
        <v/>
      </c>
      <c r="J2086" s="367" t="str">
        <f>IF('Data invoice'!S2201=0,"",'Data invoice'!T2201)</f>
        <v/>
      </c>
    </row>
    <row r="2087" spans="1:10" ht="15" customHeight="1">
      <c r="A2087" s="284" t="str">
        <f>IF('Data invoice'!J2202=0,"",'Data invoice'!K2202)</f>
        <v/>
      </c>
      <c r="B2087" s="284" t="str">
        <f>IF('Data invoice'!K2202=0,"",'Data invoice'!L2202)</f>
        <v/>
      </c>
      <c r="C2087" s="284" t="str">
        <f>IF('Data invoice'!L2202=0,"",'Data invoice'!M2202)</f>
        <v/>
      </c>
      <c r="D2087" s="284" t="str">
        <f>IF('Data invoice'!M2202=0,"",'Data invoice'!N2202)</f>
        <v/>
      </c>
      <c r="E2087" s="284" t="str">
        <f>IF('Data invoice'!N2202=0,"",'Data invoice'!O2202)</f>
        <v/>
      </c>
      <c r="F2087" s="284" t="str">
        <f>IF('Data invoice'!O2202=0,"",'Data invoice'!P2202)</f>
        <v/>
      </c>
      <c r="G2087" s="284" t="str">
        <f>IF('Data invoice'!P2202=0,"",'Data invoice'!Q2202)</f>
        <v/>
      </c>
      <c r="H2087" s="284" t="str">
        <f>IF('Data invoice'!Q2202=0,"",'Data invoice'!R2202)</f>
        <v/>
      </c>
      <c r="I2087" s="320" t="str">
        <f>IF('Data invoice'!R2202=0,"",'Data invoice'!S2202)</f>
        <v/>
      </c>
      <c r="J2087" s="367" t="str">
        <f>IF('Data invoice'!S2202=0,"",'Data invoice'!T2202)</f>
        <v/>
      </c>
    </row>
    <row r="2088" spans="1:10" ht="15" customHeight="1">
      <c r="A2088" s="284" t="str">
        <f>IF('Data invoice'!J2203=0,"",'Data invoice'!K2203)</f>
        <v/>
      </c>
      <c r="B2088" s="284" t="str">
        <f>IF('Data invoice'!K2203=0,"",'Data invoice'!L2203)</f>
        <v/>
      </c>
      <c r="C2088" s="284" t="str">
        <f>IF('Data invoice'!L2203=0,"",'Data invoice'!M2203)</f>
        <v/>
      </c>
      <c r="D2088" s="284" t="str">
        <f>IF('Data invoice'!M2203=0,"",'Data invoice'!N2203)</f>
        <v/>
      </c>
      <c r="E2088" s="284" t="str">
        <f>IF('Data invoice'!N2203=0,"",'Data invoice'!O2203)</f>
        <v/>
      </c>
      <c r="F2088" s="284" t="str">
        <f>IF('Data invoice'!O2203=0,"",'Data invoice'!P2203)</f>
        <v/>
      </c>
      <c r="G2088" s="284" t="str">
        <f>IF('Data invoice'!P2203=0,"",'Data invoice'!Q2203)</f>
        <v/>
      </c>
      <c r="H2088" s="284" t="str">
        <f>IF('Data invoice'!Q2203=0,"",'Data invoice'!R2203)</f>
        <v/>
      </c>
      <c r="I2088" s="320" t="str">
        <f>IF('Data invoice'!R2203=0,"",'Data invoice'!S2203)</f>
        <v/>
      </c>
      <c r="J2088" s="367" t="str">
        <f>IF('Data invoice'!S2203=0,"",'Data invoice'!T2203)</f>
        <v/>
      </c>
    </row>
    <row r="2089" spans="1:10" ht="15" customHeight="1">
      <c r="A2089" s="284" t="str">
        <f>IF('Data invoice'!J2204=0,"",'Data invoice'!K2204)</f>
        <v/>
      </c>
      <c r="B2089" s="284" t="str">
        <f>IF('Data invoice'!K2204=0,"",'Data invoice'!L2204)</f>
        <v/>
      </c>
      <c r="C2089" s="284" t="str">
        <f>IF('Data invoice'!L2204=0,"",'Data invoice'!M2204)</f>
        <v/>
      </c>
      <c r="D2089" s="284" t="str">
        <f>IF('Data invoice'!M2204=0,"",'Data invoice'!N2204)</f>
        <v/>
      </c>
      <c r="E2089" s="284" t="str">
        <f>IF('Data invoice'!N2204=0,"",'Data invoice'!O2204)</f>
        <v/>
      </c>
      <c r="F2089" s="284" t="str">
        <f>IF('Data invoice'!O2204=0,"",'Data invoice'!P2204)</f>
        <v/>
      </c>
      <c r="G2089" s="284" t="str">
        <f>IF('Data invoice'!P2204=0,"",'Data invoice'!Q2204)</f>
        <v/>
      </c>
      <c r="H2089" s="284" t="str">
        <f>IF('Data invoice'!Q2204=0,"",'Data invoice'!R2204)</f>
        <v/>
      </c>
      <c r="I2089" s="320" t="str">
        <f>IF('Data invoice'!R2204=0,"",'Data invoice'!S2204)</f>
        <v/>
      </c>
      <c r="J2089" s="367" t="str">
        <f>IF('Data invoice'!S2204=0,"",'Data invoice'!T2204)</f>
        <v/>
      </c>
    </row>
    <row r="2090" spans="1:10" ht="15" customHeight="1">
      <c r="A2090" s="284" t="str">
        <f>IF('Data invoice'!J2205=0,"",'Data invoice'!K2205)</f>
        <v/>
      </c>
      <c r="B2090" s="284" t="str">
        <f>IF('Data invoice'!K2205=0,"",'Data invoice'!L2205)</f>
        <v/>
      </c>
      <c r="C2090" s="284" t="str">
        <f>IF('Data invoice'!L2205=0,"",'Data invoice'!M2205)</f>
        <v/>
      </c>
      <c r="D2090" s="284" t="str">
        <f>IF('Data invoice'!M2205=0,"",'Data invoice'!N2205)</f>
        <v/>
      </c>
      <c r="E2090" s="284" t="str">
        <f>IF('Data invoice'!N2205=0,"",'Data invoice'!O2205)</f>
        <v/>
      </c>
      <c r="F2090" s="284" t="str">
        <f>IF('Data invoice'!O2205=0,"",'Data invoice'!P2205)</f>
        <v/>
      </c>
      <c r="G2090" s="284" t="str">
        <f>IF('Data invoice'!P2205=0,"",'Data invoice'!Q2205)</f>
        <v/>
      </c>
      <c r="H2090" s="284" t="str">
        <f>IF('Data invoice'!Q2205=0,"",'Data invoice'!R2205)</f>
        <v/>
      </c>
      <c r="I2090" s="320" t="str">
        <f>IF('Data invoice'!R2205=0,"",'Data invoice'!S2205)</f>
        <v/>
      </c>
      <c r="J2090" s="367" t="str">
        <f>IF('Data invoice'!S2205=0,"",'Data invoice'!T2205)</f>
        <v/>
      </c>
    </row>
    <row r="2091" spans="1:10" ht="15" customHeight="1">
      <c r="A2091" s="284" t="str">
        <f>IF('Data invoice'!J2206=0,"",'Data invoice'!K2206)</f>
        <v/>
      </c>
      <c r="B2091" s="284" t="str">
        <f>IF('Data invoice'!K2206=0,"",'Data invoice'!L2206)</f>
        <v/>
      </c>
      <c r="C2091" s="284" t="str">
        <f>IF('Data invoice'!L2206=0,"",'Data invoice'!M2206)</f>
        <v/>
      </c>
      <c r="D2091" s="284" t="str">
        <f>IF('Data invoice'!M2206=0,"",'Data invoice'!N2206)</f>
        <v/>
      </c>
      <c r="E2091" s="284" t="str">
        <f>IF('Data invoice'!N2206=0,"",'Data invoice'!O2206)</f>
        <v/>
      </c>
      <c r="F2091" s="284" t="str">
        <f>IF('Data invoice'!O2206=0,"",'Data invoice'!P2206)</f>
        <v/>
      </c>
      <c r="G2091" s="284" t="str">
        <f>IF('Data invoice'!P2206=0,"",'Data invoice'!Q2206)</f>
        <v/>
      </c>
      <c r="H2091" s="284" t="str">
        <f>IF('Data invoice'!Q2206=0,"",'Data invoice'!R2206)</f>
        <v/>
      </c>
      <c r="I2091" s="320" t="str">
        <f>IF('Data invoice'!R2206=0,"",'Data invoice'!S2206)</f>
        <v/>
      </c>
      <c r="J2091" s="367" t="str">
        <f>IF('Data invoice'!S2206=0,"",'Data invoice'!T2206)</f>
        <v/>
      </c>
    </row>
    <row r="2092" spans="1:10" ht="15" customHeight="1">
      <c r="A2092" s="284" t="str">
        <f>IF('Data invoice'!J2207=0,"",'Data invoice'!K2207)</f>
        <v/>
      </c>
      <c r="B2092" s="284" t="str">
        <f>IF('Data invoice'!K2207=0,"",'Data invoice'!L2207)</f>
        <v/>
      </c>
      <c r="C2092" s="284" t="str">
        <f>IF('Data invoice'!L2207=0,"",'Data invoice'!M2207)</f>
        <v/>
      </c>
      <c r="D2092" s="284" t="str">
        <f>IF('Data invoice'!M2207=0,"",'Data invoice'!N2207)</f>
        <v/>
      </c>
      <c r="E2092" s="284" t="str">
        <f>IF('Data invoice'!N2207=0,"",'Data invoice'!O2207)</f>
        <v/>
      </c>
      <c r="F2092" s="284" t="str">
        <f>IF('Data invoice'!O2207=0,"",'Data invoice'!P2207)</f>
        <v/>
      </c>
      <c r="G2092" s="284" t="str">
        <f>IF('Data invoice'!P2207=0,"",'Data invoice'!Q2207)</f>
        <v/>
      </c>
      <c r="H2092" s="284" t="str">
        <f>IF('Data invoice'!Q2207=0,"",'Data invoice'!R2207)</f>
        <v/>
      </c>
      <c r="I2092" s="320" t="str">
        <f>IF('Data invoice'!R2207=0,"",'Data invoice'!S2207)</f>
        <v/>
      </c>
      <c r="J2092" s="367" t="str">
        <f>IF('Data invoice'!S2207=0,"",'Data invoice'!T2207)</f>
        <v/>
      </c>
    </row>
    <row r="2093" spans="1:10" ht="15" customHeight="1">
      <c r="A2093" s="284" t="str">
        <f>IF('Data invoice'!J2208=0,"",'Data invoice'!K2208)</f>
        <v/>
      </c>
      <c r="B2093" s="284" t="str">
        <f>IF('Data invoice'!K2208=0,"",'Data invoice'!L2208)</f>
        <v/>
      </c>
      <c r="C2093" s="284" t="str">
        <f>IF('Data invoice'!L2208=0,"",'Data invoice'!M2208)</f>
        <v/>
      </c>
      <c r="D2093" s="284" t="str">
        <f>IF('Data invoice'!M2208=0,"",'Data invoice'!N2208)</f>
        <v/>
      </c>
      <c r="E2093" s="284" t="str">
        <f>IF('Data invoice'!N2208=0,"",'Data invoice'!O2208)</f>
        <v/>
      </c>
      <c r="F2093" s="284" t="str">
        <f>IF('Data invoice'!O2208=0,"",'Data invoice'!P2208)</f>
        <v/>
      </c>
      <c r="G2093" s="284" t="str">
        <f>IF('Data invoice'!P2208=0,"",'Data invoice'!Q2208)</f>
        <v/>
      </c>
      <c r="H2093" s="284" t="str">
        <f>IF('Data invoice'!Q2208=0,"",'Data invoice'!R2208)</f>
        <v/>
      </c>
      <c r="I2093" s="320" t="str">
        <f>IF('Data invoice'!R2208=0,"",'Data invoice'!S2208)</f>
        <v/>
      </c>
      <c r="J2093" s="367" t="str">
        <f>IF('Data invoice'!S2208=0,"",'Data invoice'!T2208)</f>
        <v/>
      </c>
    </row>
    <row r="2094" spans="1:10" ht="15" customHeight="1">
      <c r="A2094" s="284" t="str">
        <f>IF('Data invoice'!J2209=0,"",'Data invoice'!K2209)</f>
        <v/>
      </c>
      <c r="B2094" s="284" t="str">
        <f>IF('Data invoice'!K2209=0,"",'Data invoice'!L2209)</f>
        <v/>
      </c>
      <c r="C2094" s="284" t="str">
        <f>IF('Data invoice'!L2209=0,"",'Data invoice'!M2209)</f>
        <v/>
      </c>
      <c r="D2094" s="284" t="str">
        <f>IF('Data invoice'!M2209=0,"",'Data invoice'!N2209)</f>
        <v/>
      </c>
      <c r="E2094" s="284" t="str">
        <f>IF('Data invoice'!N2209=0,"",'Data invoice'!O2209)</f>
        <v/>
      </c>
      <c r="F2094" s="284" t="str">
        <f>IF('Data invoice'!O2209=0,"",'Data invoice'!P2209)</f>
        <v/>
      </c>
      <c r="G2094" s="284" t="str">
        <f>IF('Data invoice'!P2209=0,"",'Data invoice'!Q2209)</f>
        <v/>
      </c>
      <c r="H2094" s="284" t="str">
        <f>IF('Data invoice'!Q2209=0,"",'Data invoice'!R2209)</f>
        <v/>
      </c>
      <c r="I2094" s="320" t="str">
        <f>IF('Data invoice'!R2209=0,"",'Data invoice'!S2209)</f>
        <v/>
      </c>
      <c r="J2094" s="367" t="str">
        <f>IF('Data invoice'!S2209=0,"",'Data invoice'!T2209)</f>
        <v/>
      </c>
    </row>
    <row r="2095" spans="1:10" ht="15" customHeight="1">
      <c r="A2095" s="284" t="str">
        <f>IF('Data invoice'!J2210=0,"",'Data invoice'!K2210)</f>
        <v/>
      </c>
      <c r="B2095" s="284" t="str">
        <f>IF('Data invoice'!K2210=0,"",'Data invoice'!L2210)</f>
        <v/>
      </c>
      <c r="C2095" s="284" t="str">
        <f>IF('Data invoice'!L2210=0,"",'Data invoice'!M2210)</f>
        <v/>
      </c>
      <c r="D2095" s="284" t="str">
        <f>IF('Data invoice'!M2210=0,"",'Data invoice'!N2210)</f>
        <v/>
      </c>
      <c r="E2095" s="284" t="str">
        <f>IF('Data invoice'!N2210=0,"",'Data invoice'!O2210)</f>
        <v/>
      </c>
      <c r="F2095" s="284" t="str">
        <f>IF('Data invoice'!O2210=0,"",'Data invoice'!P2210)</f>
        <v/>
      </c>
      <c r="G2095" s="284" t="str">
        <f>IF('Data invoice'!P2210=0,"",'Data invoice'!Q2210)</f>
        <v/>
      </c>
      <c r="H2095" s="284" t="str">
        <f>IF('Data invoice'!Q2210=0,"",'Data invoice'!R2210)</f>
        <v/>
      </c>
      <c r="I2095" s="320" t="str">
        <f>IF('Data invoice'!R2210=0,"",'Data invoice'!S2210)</f>
        <v/>
      </c>
      <c r="J2095" s="367" t="str">
        <f>IF('Data invoice'!S2210=0,"",'Data invoice'!T2210)</f>
        <v/>
      </c>
    </row>
    <row r="2096" spans="1:10" ht="15" customHeight="1">
      <c r="A2096" s="284" t="str">
        <f>IF('Data invoice'!J2211=0,"",'Data invoice'!K2211)</f>
        <v/>
      </c>
      <c r="B2096" s="284" t="str">
        <f>IF('Data invoice'!K2211=0,"",'Data invoice'!L2211)</f>
        <v/>
      </c>
      <c r="C2096" s="284" t="str">
        <f>IF('Data invoice'!L2211=0,"",'Data invoice'!M2211)</f>
        <v/>
      </c>
      <c r="D2096" s="284" t="str">
        <f>IF('Data invoice'!M2211=0,"",'Data invoice'!N2211)</f>
        <v/>
      </c>
      <c r="E2096" s="284" t="str">
        <f>IF('Data invoice'!N2211=0,"",'Data invoice'!O2211)</f>
        <v/>
      </c>
      <c r="F2096" s="284" t="str">
        <f>IF('Data invoice'!O2211=0,"",'Data invoice'!P2211)</f>
        <v/>
      </c>
      <c r="G2096" s="284" t="str">
        <f>IF('Data invoice'!P2211=0,"",'Data invoice'!Q2211)</f>
        <v/>
      </c>
      <c r="H2096" s="284" t="str">
        <f>IF('Data invoice'!Q2211=0,"",'Data invoice'!R2211)</f>
        <v/>
      </c>
      <c r="I2096" s="320" t="str">
        <f>IF('Data invoice'!R2211=0,"",'Data invoice'!S2211)</f>
        <v/>
      </c>
      <c r="J2096" s="367" t="str">
        <f>IF('Data invoice'!S2211=0,"",'Data invoice'!T2211)</f>
        <v/>
      </c>
    </row>
    <row r="2097" spans="1:10" ht="15" customHeight="1">
      <c r="A2097" s="284" t="str">
        <f>IF('Data invoice'!J2212=0,"",'Data invoice'!K2212)</f>
        <v/>
      </c>
      <c r="B2097" s="284" t="str">
        <f>IF('Data invoice'!K2212=0,"",'Data invoice'!L2212)</f>
        <v/>
      </c>
      <c r="C2097" s="284" t="str">
        <f>IF('Data invoice'!L2212=0,"",'Data invoice'!M2212)</f>
        <v/>
      </c>
      <c r="D2097" s="284" t="str">
        <f>IF('Data invoice'!M2212=0,"",'Data invoice'!N2212)</f>
        <v/>
      </c>
      <c r="E2097" s="284" t="str">
        <f>IF('Data invoice'!N2212=0,"",'Data invoice'!O2212)</f>
        <v/>
      </c>
      <c r="F2097" s="284" t="str">
        <f>IF('Data invoice'!O2212=0,"",'Data invoice'!P2212)</f>
        <v/>
      </c>
      <c r="G2097" s="284" t="str">
        <f>IF('Data invoice'!P2212=0,"",'Data invoice'!Q2212)</f>
        <v/>
      </c>
      <c r="H2097" s="284" t="str">
        <f>IF('Data invoice'!Q2212=0,"",'Data invoice'!R2212)</f>
        <v/>
      </c>
      <c r="I2097" s="320" t="str">
        <f>IF('Data invoice'!R2212=0,"",'Data invoice'!S2212)</f>
        <v/>
      </c>
      <c r="J2097" s="367" t="str">
        <f>IF('Data invoice'!S2212=0,"",'Data invoice'!T2212)</f>
        <v/>
      </c>
    </row>
    <row r="2098" spans="1:10" ht="15" customHeight="1">
      <c r="A2098" s="284" t="str">
        <f>IF('Data invoice'!J2213=0,"",'Data invoice'!K2213)</f>
        <v/>
      </c>
      <c r="B2098" s="284" t="str">
        <f>IF('Data invoice'!K2213=0,"",'Data invoice'!L2213)</f>
        <v/>
      </c>
      <c r="C2098" s="284" t="str">
        <f>IF('Data invoice'!L2213=0,"",'Data invoice'!M2213)</f>
        <v/>
      </c>
      <c r="D2098" s="284" t="str">
        <f>IF('Data invoice'!M2213=0,"",'Data invoice'!N2213)</f>
        <v/>
      </c>
      <c r="E2098" s="284" t="str">
        <f>IF('Data invoice'!N2213=0,"",'Data invoice'!O2213)</f>
        <v/>
      </c>
      <c r="F2098" s="284" t="str">
        <f>IF('Data invoice'!O2213=0,"",'Data invoice'!P2213)</f>
        <v/>
      </c>
      <c r="G2098" s="284" t="str">
        <f>IF('Data invoice'!P2213=0,"",'Data invoice'!Q2213)</f>
        <v/>
      </c>
      <c r="H2098" s="284" t="str">
        <f>IF('Data invoice'!Q2213=0,"",'Data invoice'!R2213)</f>
        <v/>
      </c>
      <c r="I2098" s="320" t="str">
        <f>IF('Data invoice'!R2213=0,"",'Data invoice'!S2213)</f>
        <v/>
      </c>
      <c r="J2098" s="367" t="str">
        <f>IF('Data invoice'!S2213=0,"",'Data invoice'!T2213)</f>
        <v/>
      </c>
    </row>
    <row r="2099" spans="1:10" ht="15" customHeight="1">
      <c r="A2099" s="284" t="str">
        <f>IF('Data invoice'!J2214=0,"",'Data invoice'!K2214)</f>
        <v/>
      </c>
      <c r="B2099" s="284" t="str">
        <f>IF('Data invoice'!K2214=0,"",'Data invoice'!L2214)</f>
        <v/>
      </c>
      <c r="C2099" s="284" t="str">
        <f>IF('Data invoice'!L2214=0,"",'Data invoice'!M2214)</f>
        <v/>
      </c>
      <c r="D2099" s="284" t="str">
        <f>IF('Data invoice'!M2214=0,"",'Data invoice'!N2214)</f>
        <v/>
      </c>
      <c r="E2099" s="284" t="str">
        <f>IF('Data invoice'!N2214=0,"",'Data invoice'!O2214)</f>
        <v/>
      </c>
      <c r="F2099" s="284" t="str">
        <f>IF('Data invoice'!O2214=0,"",'Data invoice'!P2214)</f>
        <v/>
      </c>
      <c r="G2099" s="284" t="str">
        <f>IF('Data invoice'!P2214=0,"",'Data invoice'!Q2214)</f>
        <v/>
      </c>
      <c r="H2099" s="284" t="str">
        <f>IF('Data invoice'!Q2214=0,"",'Data invoice'!R2214)</f>
        <v/>
      </c>
      <c r="I2099" s="320" t="str">
        <f>IF('Data invoice'!R2214=0,"",'Data invoice'!S2214)</f>
        <v/>
      </c>
      <c r="J2099" s="367" t="str">
        <f>IF('Data invoice'!S2214=0,"",'Data invoice'!T2214)</f>
        <v/>
      </c>
    </row>
    <row r="2100" spans="1:10" ht="15" customHeight="1">
      <c r="A2100" s="284" t="str">
        <f>IF('Data invoice'!J2215=0,"",'Data invoice'!K2215)</f>
        <v/>
      </c>
      <c r="B2100" s="284" t="str">
        <f>IF('Data invoice'!K2215=0,"",'Data invoice'!L2215)</f>
        <v/>
      </c>
      <c r="C2100" s="284" t="str">
        <f>IF('Data invoice'!L2215=0,"",'Data invoice'!M2215)</f>
        <v/>
      </c>
      <c r="D2100" s="284" t="str">
        <f>IF('Data invoice'!M2215=0,"",'Data invoice'!N2215)</f>
        <v/>
      </c>
      <c r="E2100" s="284" t="str">
        <f>IF('Data invoice'!N2215=0,"",'Data invoice'!O2215)</f>
        <v/>
      </c>
      <c r="F2100" s="284" t="str">
        <f>IF('Data invoice'!O2215=0,"",'Data invoice'!P2215)</f>
        <v/>
      </c>
      <c r="G2100" s="284" t="str">
        <f>IF('Data invoice'!P2215=0,"",'Data invoice'!Q2215)</f>
        <v/>
      </c>
      <c r="H2100" s="284" t="str">
        <f>IF('Data invoice'!Q2215=0,"",'Data invoice'!R2215)</f>
        <v/>
      </c>
      <c r="I2100" s="320" t="str">
        <f>IF('Data invoice'!R2215=0,"",'Data invoice'!S2215)</f>
        <v/>
      </c>
      <c r="J2100" s="367" t="str">
        <f>IF('Data invoice'!S2215=0,"",'Data invoice'!T2215)</f>
        <v/>
      </c>
    </row>
    <row r="2101" spans="1:10" ht="15" customHeight="1">
      <c r="A2101" s="284" t="str">
        <f>IF('Data invoice'!J2216=0,"",'Data invoice'!K2216)</f>
        <v/>
      </c>
      <c r="B2101" s="284" t="str">
        <f>IF('Data invoice'!K2216=0,"",'Data invoice'!L2216)</f>
        <v/>
      </c>
      <c r="C2101" s="284" t="str">
        <f>IF('Data invoice'!L2216=0,"",'Data invoice'!M2216)</f>
        <v/>
      </c>
      <c r="D2101" s="284" t="str">
        <f>IF('Data invoice'!M2216=0,"",'Data invoice'!N2216)</f>
        <v/>
      </c>
      <c r="E2101" s="284" t="str">
        <f>IF('Data invoice'!N2216=0,"",'Data invoice'!O2216)</f>
        <v/>
      </c>
      <c r="F2101" s="284" t="str">
        <f>IF('Data invoice'!O2216=0,"",'Data invoice'!P2216)</f>
        <v/>
      </c>
      <c r="G2101" s="284" t="str">
        <f>IF('Data invoice'!P2216=0,"",'Data invoice'!Q2216)</f>
        <v/>
      </c>
      <c r="H2101" s="284" t="str">
        <f>IF('Data invoice'!Q2216=0,"",'Data invoice'!R2216)</f>
        <v/>
      </c>
      <c r="I2101" s="320" t="str">
        <f>IF('Data invoice'!R2216=0,"",'Data invoice'!S2216)</f>
        <v/>
      </c>
      <c r="J2101" s="367" t="str">
        <f>IF('Data invoice'!S2216=0,"",'Data invoice'!T2216)</f>
        <v/>
      </c>
    </row>
    <row r="2102" spans="1:10" ht="15" customHeight="1">
      <c r="A2102" s="284" t="str">
        <f>IF('Data invoice'!J2217=0,"",'Data invoice'!K2217)</f>
        <v/>
      </c>
      <c r="B2102" s="284" t="str">
        <f>IF('Data invoice'!K2217=0,"",'Data invoice'!L2217)</f>
        <v/>
      </c>
      <c r="C2102" s="284" t="str">
        <f>IF('Data invoice'!L2217=0,"",'Data invoice'!M2217)</f>
        <v/>
      </c>
      <c r="D2102" s="284" t="str">
        <f>IF('Data invoice'!M2217=0,"",'Data invoice'!N2217)</f>
        <v/>
      </c>
      <c r="E2102" s="284" t="str">
        <f>IF('Data invoice'!N2217=0,"",'Data invoice'!O2217)</f>
        <v/>
      </c>
      <c r="F2102" s="284" t="str">
        <f>IF('Data invoice'!O2217=0,"",'Data invoice'!P2217)</f>
        <v/>
      </c>
      <c r="G2102" s="284" t="str">
        <f>IF('Data invoice'!P2217=0,"",'Data invoice'!Q2217)</f>
        <v/>
      </c>
      <c r="H2102" s="284" t="str">
        <f>IF('Data invoice'!Q2217=0,"",'Data invoice'!R2217)</f>
        <v/>
      </c>
      <c r="I2102" s="320" t="str">
        <f>IF('Data invoice'!R2217=0,"",'Data invoice'!S2217)</f>
        <v/>
      </c>
      <c r="J2102" s="367" t="str">
        <f>IF('Data invoice'!S2217=0,"",'Data invoice'!T2217)</f>
        <v/>
      </c>
    </row>
    <row r="2103" spans="1:10" ht="15" customHeight="1">
      <c r="A2103" s="284" t="str">
        <f>IF('Data invoice'!J2218=0,"",'Data invoice'!K2218)</f>
        <v/>
      </c>
      <c r="B2103" s="284" t="str">
        <f>IF('Data invoice'!K2218=0,"",'Data invoice'!L2218)</f>
        <v/>
      </c>
      <c r="C2103" s="284" t="str">
        <f>IF('Data invoice'!L2218=0,"",'Data invoice'!M2218)</f>
        <v/>
      </c>
      <c r="D2103" s="284" t="str">
        <f>IF('Data invoice'!M2218=0,"",'Data invoice'!N2218)</f>
        <v/>
      </c>
      <c r="E2103" s="284" t="str">
        <f>IF('Data invoice'!N2218=0,"",'Data invoice'!O2218)</f>
        <v/>
      </c>
      <c r="F2103" s="284" t="str">
        <f>IF('Data invoice'!O2218=0,"",'Data invoice'!P2218)</f>
        <v/>
      </c>
      <c r="G2103" s="284" t="str">
        <f>IF('Data invoice'!P2218=0,"",'Data invoice'!Q2218)</f>
        <v/>
      </c>
      <c r="H2103" s="284" t="str">
        <f>IF('Data invoice'!Q2218=0,"",'Data invoice'!R2218)</f>
        <v/>
      </c>
      <c r="I2103" s="320" t="str">
        <f>IF('Data invoice'!R2218=0,"",'Data invoice'!S2218)</f>
        <v/>
      </c>
      <c r="J2103" s="367" t="str">
        <f>IF('Data invoice'!S2218=0,"",'Data invoice'!T2218)</f>
        <v/>
      </c>
    </row>
    <row r="2104" spans="1:10" ht="15" customHeight="1">
      <c r="A2104" s="284" t="str">
        <f>IF('Data invoice'!J2219=0,"",'Data invoice'!K2219)</f>
        <v/>
      </c>
      <c r="B2104" s="284" t="str">
        <f>IF('Data invoice'!K2219=0,"",'Data invoice'!L2219)</f>
        <v/>
      </c>
      <c r="C2104" s="284" t="str">
        <f>IF('Data invoice'!L2219=0,"",'Data invoice'!M2219)</f>
        <v/>
      </c>
      <c r="D2104" s="284" t="str">
        <f>IF('Data invoice'!M2219=0,"",'Data invoice'!N2219)</f>
        <v/>
      </c>
      <c r="E2104" s="284" t="str">
        <f>IF('Data invoice'!N2219=0,"",'Data invoice'!O2219)</f>
        <v/>
      </c>
      <c r="F2104" s="284" t="str">
        <f>IF('Data invoice'!O2219=0,"",'Data invoice'!P2219)</f>
        <v/>
      </c>
      <c r="G2104" s="284" t="str">
        <f>IF('Data invoice'!P2219=0,"",'Data invoice'!Q2219)</f>
        <v/>
      </c>
      <c r="H2104" s="284" t="str">
        <f>IF('Data invoice'!Q2219=0,"",'Data invoice'!R2219)</f>
        <v/>
      </c>
      <c r="I2104" s="320" t="str">
        <f>IF('Data invoice'!R2219=0,"",'Data invoice'!S2219)</f>
        <v/>
      </c>
      <c r="J2104" s="367" t="str">
        <f>IF('Data invoice'!S2219=0,"",'Data invoice'!T2219)</f>
        <v/>
      </c>
    </row>
    <row r="2105" spans="1:10" ht="15" customHeight="1">
      <c r="A2105" s="284" t="str">
        <f>IF('Data invoice'!J2220=0,"",'Data invoice'!K2220)</f>
        <v/>
      </c>
      <c r="B2105" s="284" t="str">
        <f>IF('Data invoice'!K2220=0,"",'Data invoice'!L2220)</f>
        <v/>
      </c>
      <c r="C2105" s="284" t="str">
        <f>IF('Data invoice'!L2220=0,"",'Data invoice'!M2220)</f>
        <v/>
      </c>
      <c r="D2105" s="284" t="str">
        <f>IF('Data invoice'!M2220=0,"",'Data invoice'!N2220)</f>
        <v/>
      </c>
      <c r="E2105" s="284" t="str">
        <f>IF('Data invoice'!N2220=0,"",'Data invoice'!O2220)</f>
        <v/>
      </c>
      <c r="F2105" s="284" t="str">
        <f>IF('Data invoice'!O2220=0,"",'Data invoice'!P2220)</f>
        <v/>
      </c>
      <c r="G2105" s="284" t="str">
        <f>IF('Data invoice'!P2220=0,"",'Data invoice'!Q2220)</f>
        <v/>
      </c>
      <c r="H2105" s="284" t="str">
        <f>IF('Data invoice'!Q2220=0,"",'Data invoice'!R2220)</f>
        <v/>
      </c>
      <c r="I2105" s="320" t="str">
        <f>IF('Data invoice'!R2220=0,"",'Data invoice'!S2220)</f>
        <v/>
      </c>
      <c r="J2105" s="367" t="str">
        <f>IF('Data invoice'!S2220=0,"",'Data invoice'!T2220)</f>
        <v/>
      </c>
    </row>
    <row r="2106" spans="1:10" ht="15" customHeight="1">
      <c r="A2106" s="284" t="str">
        <f>IF('Data invoice'!J2221=0,"",'Data invoice'!K2221)</f>
        <v/>
      </c>
      <c r="B2106" s="284" t="str">
        <f>IF('Data invoice'!K2221=0,"",'Data invoice'!L2221)</f>
        <v/>
      </c>
      <c r="C2106" s="284" t="str">
        <f>IF('Data invoice'!L2221=0,"",'Data invoice'!M2221)</f>
        <v/>
      </c>
      <c r="D2106" s="284" t="str">
        <f>IF('Data invoice'!M2221=0,"",'Data invoice'!N2221)</f>
        <v/>
      </c>
      <c r="E2106" s="284" t="str">
        <f>IF('Data invoice'!N2221=0,"",'Data invoice'!O2221)</f>
        <v/>
      </c>
      <c r="F2106" s="284" t="str">
        <f>IF('Data invoice'!O2221=0,"",'Data invoice'!P2221)</f>
        <v/>
      </c>
      <c r="G2106" s="284" t="str">
        <f>IF('Data invoice'!P2221=0,"",'Data invoice'!Q2221)</f>
        <v/>
      </c>
      <c r="H2106" s="284" t="str">
        <f>IF('Data invoice'!Q2221=0,"",'Data invoice'!R2221)</f>
        <v/>
      </c>
      <c r="I2106" s="320" t="str">
        <f>IF('Data invoice'!R2221=0,"",'Data invoice'!S2221)</f>
        <v/>
      </c>
      <c r="J2106" s="367" t="str">
        <f>IF('Data invoice'!S2221=0,"",'Data invoice'!T2221)</f>
        <v/>
      </c>
    </row>
    <row r="2107" spans="1:10" ht="15" customHeight="1">
      <c r="A2107" s="284" t="str">
        <f>IF('Data invoice'!J2222=0,"",'Data invoice'!K2222)</f>
        <v/>
      </c>
      <c r="B2107" s="284" t="str">
        <f>IF('Data invoice'!K2222=0,"",'Data invoice'!L2222)</f>
        <v/>
      </c>
      <c r="C2107" s="284" t="str">
        <f>IF('Data invoice'!L2222=0,"",'Data invoice'!M2222)</f>
        <v/>
      </c>
      <c r="D2107" s="284" t="str">
        <f>IF('Data invoice'!M2222=0,"",'Data invoice'!N2222)</f>
        <v/>
      </c>
      <c r="E2107" s="284" t="str">
        <f>IF('Data invoice'!N2222=0,"",'Data invoice'!O2222)</f>
        <v/>
      </c>
      <c r="F2107" s="284" t="str">
        <f>IF('Data invoice'!O2222=0,"",'Data invoice'!P2222)</f>
        <v/>
      </c>
      <c r="G2107" s="284" t="str">
        <f>IF('Data invoice'!P2222=0,"",'Data invoice'!Q2222)</f>
        <v/>
      </c>
      <c r="H2107" s="284" t="str">
        <f>IF('Data invoice'!Q2222=0,"",'Data invoice'!R2222)</f>
        <v/>
      </c>
      <c r="I2107" s="320" t="str">
        <f>IF('Data invoice'!R2222=0,"",'Data invoice'!S2222)</f>
        <v/>
      </c>
      <c r="J2107" s="367" t="str">
        <f>IF('Data invoice'!S2222=0,"",'Data invoice'!T2222)</f>
        <v/>
      </c>
    </row>
    <row r="2108" spans="1:10" ht="15" customHeight="1">
      <c r="A2108" s="284" t="str">
        <f>IF('Data invoice'!J2223=0,"",'Data invoice'!K2223)</f>
        <v/>
      </c>
      <c r="B2108" s="284" t="str">
        <f>IF('Data invoice'!K2223=0,"",'Data invoice'!L2223)</f>
        <v/>
      </c>
      <c r="C2108" s="284" t="str">
        <f>IF('Data invoice'!L2223=0,"",'Data invoice'!M2223)</f>
        <v/>
      </c>
      <c r="D2108" s="284" t="str">
        <f>IF('Data invoice'!M2223=0,"",'Data invoice'!N2223)</f>
        <v/>
      </c>
      <c r="E2108" s="284" t="str">
        <f>IF('Data invoice'!N2223=0,"",'Data invoice'!O2223)</f>
        <v/>
      </c>
      <c r="F2108" s="284" t="str">
        <f>IF('Data invoice'!O2223=0,"",'Data invoice'!P2223)</f>
        <v/>
      </c>
      <c r="G2108" s="284" t="str">
        <f>IF('Data invoice'!P2223=0,"",'Data invoice'!Q2223)</f>
        <v/>
      </c>
      <c r="H2108" s="284" t="str">
        <f>IF('Data invoice'!Q2223=0,"",'Data invoice'!R2223)</f>
        <v/>
      </c>
      <c r="I2108" s="320" t="str">
        <f>IF('Data invoice'!R2223=0,"",'Data invoice'!S2223)</f>
        <v/>
      </c>
      <c r="J2108" s="367" t="str">
        <f>IF('Data invoice'!S2223=0,"",'Data invoice'!T2223)</f>
        <v/>
      </c>
    </row>
    <row r="2109" spans="1:10" ht="15" customHeight="1">
      <c r="A2109" s="284" t="str">
        <f>IF('Data invoice'!J2224=0,"",'Data invoice'!K2224)</f>
        <v/>
      </c>
      <c r="B2109" s="284" t="str">
        <f>IF('Data invoice'!K2224=0,"",'Data invoice'!L2224)</f>
        <v/>
      </c>
      <c r="C2109" s="284" t="str">
        <f>IF('Data invoice'!L2224=0,"",'Data invoice'!M2224)</f>
        <v/>
      </c>
      <c r="D2109" s="284" t="str">
        <f>IF('Data invoice'!M2224=0,"",'Data invoice'!N2224)</f>
        <v/>
      </c>
      <c r="E2109" s="284" t="str">
        <f>IF('Data invoice'!N2224=0,"",'Data invoice'!O2224)</f>
        <v/>
      </c>
      <c r="F2109" s="284" t="str">
        <f>IF('Data invoice'!O2224=0,"",'Data invoice'!P2224)</f>
        <v/>
      </c>
      <c r="G2109" s="284" t="str">
        <f>IF('Data invoice'!P2224=0,"",'Data invoice'!Q2224)</f>
        <v/>
      </c>
      <c r="H2109" s="284" t="str">
        <f>IF('Data invoice'!Q2224=0,"",'Data invoice'!R2224)</f>
        <v/>
      </c>
      <c r="I2109" s="320" t="str">
        <f>IF('Data invoice'!R2224=0,"",'Data invoice'!S2224)</f>
        <v/>
      </c>
      <c r="J2109" s="367" t="str">
        <f>IF('Data invoice'!S2224=0,"",'Data invoice'!T2224)</f>
        <v/>
      </c>
    </row>
    <row r="2110" spans="1:10" ht="15" customHeight="1">
      <c r="A2110" s="284" t="str">
        <f>IF('Data invoice'!J2225=0,"",'Data invoice'!K2225)</f>
        <v/>
      </c>
      <c r="B2110" s="284" t="str">
        <f>IF('Data invoice'!K2225=0,"",'Data invoice'!L2225)</f>
        <v/>
      </c>
      <c r="C2110" s="284" t="str">
        <f>IF('Data invoice'!L2225=0,"",'Data invoice'!M2225)</f>
        <v/>
      </c>
      <c r="D2110" s="284" t="str">
        <f>IF('Data invoice'!M2225=0,"",'Data invoice'!N2225)</f>
        <v/>
      </c>
      <c r="E2110" s="284" t="str">
        <f>IF('Data invoice'!N2225=0,"",'Data invoice'!O2225)</f>
        <v/>
      </c>
      <c r="F2110" s="284" t="str">
        <f>IF('Data invoice'!O2225=0,"",'Data invoice'!P2225)</f>
        <v/>
      </c>
      <c r="G2110" s="284" t="str">
        <f>IF('Data invoice'!P2225=0,"",'Data invoice'!Q2225)</f>
        <v/>
      </c>
      <c r="H2110" s="284" t="str">
        <f>IF('Data invoice'!Q2225=0,"",'Data invoice'!R2225)</f>
        <v/>
      </c>
      <c r="I2110" s="320" t="str">
        <f>IF('Data invoice'!R2225=0,"",'Data invoice'!S2225)</f>
        <v/>
      </c>
      <c r="J2110" s="367" t="str">
        <f>IF('Data invoice'!S2225=0,"",'Data invoice'!T2225)</f>
        <v/>
      </c>
    </row>
    <row r="2111" spans="1:10" ht="15" customHeight="1">
      <c r="A2111" s="284" t="str">
        <f>IF('Data invoice'!J2226=0,"",'Data invoice'!K2226)</f>
        <v/>
      </c>
      <c r="B2111" s="284" t="str">
        <f>IF('Data invoice'!K2226=0,"",'Data invoice'!L2226)</f>
        <v/>
      </c>
      <c r="C2111" s="284" t="str">
        <f>IF('Data invoice'!L2226=0,"",'Data invoice'!M2226)</f>
        <v/>
      </c>
      <c r="D2111" s="284" t="str">
        <f>IF('Data invoice'!M2226=0,"",'Data invoice'!N2226)</f>
        <v/>
      </c>
      <c r="E2111" s="284" t="str">
        <f>IF('Data invoice'!N2226=0,"",'Data invoice'!O2226)</f>
        <v/>
      </c>
      <c r="F2111" s="284" t="str">
        <f>IF('Data invoice'!O2226=0,"",'Data invoice'!P2226)</f>
        <v/>
      </c>
      <c r="G2111" s="284" t="str">
        <f>IF('Data invoice'!P2226=0,"",'Data invoice'!Q2226)</f>
        <v/>
      </c>
      <c r="H2111" s="284" t="str">
        <f>IF('Data invoice'!Q2226=0,"",'Data invoice'!R2226)</f>
        <v/>
      </c>
      <c r="I2111" s="320" t="str">
        <f>IF('Data invoice'!R2226=0,"",'Data invoice'!S2226)</f>
        <v/>
      </c>
      <c r="J2111" s="367" t="str">
        <f>IF('Data invoice'!S2226=0,"",'Data invoice'!T2226)</f>
        <v/>
      </c>
    </row>
    <row r="2112" spans="1:10" ht="15" customHeight="1">
      <c r="A2112" s="284" t="str">
        <f>IF('Data invoice'!J2227=0,"",'Data invoice'!K2227)</f>
        <v/>
      </c>
      <c r="B2112" s="284" t="str">
        <f>IF('Data invoice'!K2227=0,"",'Data invoice'!L2227)</f>
        <v/>
      </c>
      <c r="C2112" s="284" t="str">
        <f>IF('Data invoice'!L2227=0,"",'Data invoice'!M2227)</f>
        <v/>
      </c>
      <c r="D2112" s="284" t="str">
        <f>IF('Data invoice'!M2227=0,"",'Data invoice'!N2227)</f>
        <v/>
      </c>
      <c r="E2112" s="284" t="str">
        <f>IF('Data invoice'!N2227=0,"",'Data invoice'!O2227)</f>
        <v/>
      </c>
      <c r="F2112" s="284" t="str">
        <f>IF('Data invoice'!O2227=0,"",'Data invoice'!P2227)</f>
        <v/>
      </c>
      <c r="G2112" s="284" t="str">
        <f>IF('Data invoice'!P2227=0,"",'Data invoice'!Q2227)</f>
        <v/>
      </c>
      <c r="H2112" s="284" t="str">
        <f>IF('Data invoice'!Q2227=0,"",'Data invoice'!R2227)</f>
        <v/>
      </c>
      <c r="I2112" s="320" t="str">
        <f>IF('Data invoice'!R2227=0,"",'Data invoice'!S2227)</f>
        <v/>
      </c>
      <c r="J2112" s="367" t="str">
        <f>IF('Data invoice'!S2227=0,"",'Data invoice'!T2227)</f>
        <v/>
      </c>
    </row>
    <row r="2113" spans="1:10" ht="15" customHeight="1">
      <c r="A2113" s="284" t="str">
        <f>IF('Data invoice'!J2228=0,"",'Data invoice'!K2228)</f>
        <v/>
      </c>
      <c r="B2113" s="284" t="str">
        <f>IF('Data invoice'!K2228=0,"",'Data invoice'!L2228)</f>
        <v/>
      </c>
      <c r="C2113" s="284" t="str">
        <f>IF('Data invoice'!L2228=0,"",'Data invoice'!M2228)</f>
        <v/>
      </c>
      <c r="D2113" s="284" t="str">
        <f>IF('Data invoice'!M2228=0,"",'Data invoice'!N2228)</f>
        <v/>
      </c>
      <c r="E2113" s="284" t="str">
        <f>IF('Data invoice'!N2228=0,"",'Data invoice'!O2228)</f>
        <v/>
      </c>
      <c r="F2113" s="284" t="str">
        <f>IF('Data invoice'!O2228=0,"",'Data invoice'!P2228)</f>
        <v/>
      </c>
      <c r="G2113" s="284" t="str">
        <f>IF('Data invoice'!P2228=0,"",'Data invoice'!Q2228)</f>
        <v/>
      </c>
      <c r="H2113" s="284" t="str">
        <f>IF('Data invoice'!Q2228=0,"",'Data invoice'!R2228)</f>
        <v/>
      </c>
      <c r="I2113" s="320" t="str">
        <f>IF('Data invoice'!R2228=0,"",'Data invoice'!S2228)</f>
        <v/>
      </c>
      <c r="J2113" s="367" t="str">
        <f>IF('Data invoice'!S2228=0,"",'Data invoice'!T2228)</f>
        <v/>
      </c>
    </row>
    <row r="2114" spans="1:10" ht="15" customHeight="1">
      <c r="A2114" s="284" t="str">
        <f>IF('Data invoice'!J2229=0,"",'Data invoice'!K2229)</f>
        <v/>
      </c>
      <c r="B2114" s="284" t="str">
        <f>IF('Data invoice'!K2229=0,"",'Data invoice'!L2229)</f>
        <v/>
      </c>
      <c r="C2114" s="284" t="str">
        <f>IF('Data invoice'!L2229=0,"",'Data invoice'!M2229)</f>
        <v/>
      </c>
      <c r="D2114" s="284" t="str">
        <f>IF('Data invoice'!M2229=0,"",'Data invoice'!N2229)</f>
        <v/>
      </c>
      <c r="E2114" s="284" t="str">
        <f>IF('Data invoice'!N2229=0,"",'Data invoice'!O2229)</f>
        <v/>
      </c>
      <c r="F2114" s="284" t="str">
        <f>IF('Data invoice'!O2229=0,"",'Data invoice'!P2229)</f>
        <v/>
      </c>
      <c r="G2114" s="284" t="str">
        <f>IF('Data invoice'!P2229=0,"",'Data invoice'!Q2229)</f>
        <v/>
      </c>
      <c r="H2114" s="284" t="str">
        <f>IF('Data invoice'!Q2229=0,"",'Data invoice'!R2229)</f>
        <v/>
      </c>
      <c r="I2114" s="320" t="str">
        <f>IF('Data invoice'!R2229=0,"",'Data invoice'!S2229)</f>
        <v/>
      </c>
      <c r="J2114" s="367" t="str">
        <f>IF('Data invoice'!S2229=0,"",'Data invoice'!T2229)</f>
        <v/>
      </c>
    </row>
    <row r="2115" spans="1:10" ht="15" customHeight="1">
      <c r="A2115" s="284" t="str">
        <f>IF('Data invoice'!J2230=0,"",'Data invoice'!K2230)</f>
        <v/>
      </c>
      <c r="B2115" s="284" t="str">
        <f>IF('Data invoice'!K2230=0,"",'Data invoice'!L2230)</f>
        <v/>
      </c>
      <c r="C2115" s="284" t="str">
        <f>IF('Data invoice'!L2230=0,"",'Data invoice'!M2230)</f>
        <v/>
      </c>
      <c r="D2115" s="284" t="str">
        <f>IF('Data invoice'!M2230=0,"",'Data invoice'!N2230)</f>
        <v/>
      </c>
      <c r="E2115" s="284" t="str">
        <f>IF('Data invoice'!N2230=0,"",'Data invoice'!O2230)</f>
        <v/>
      </c>
      <c r="F2115" s="284" t="str">
        <f>IF('Data invoice'!O2230=0,"",'Data invoice'!P2230)</f>
        <v/>
      </c>
      <c r="G2115" s="284" t="str">
        <f>IF('Data invoice'!P2230=0,"",'Data invoice'!Q2230)</f>
        <v/>
      </c>
      <c r="H2115" s="284" t="str">
        <f>IF('Data invoice'!Q2230=0,"",'Data invoice'!R2230)</f>
        <v/>
      </c>
      <c r="I2115" s="320" t="str">
        <f>IF('Data invoice'!R2230=0,"",'Data invoice'!S2230)</f>
        <v/>
      </c>
      <c r="J2115" s="367" t="str">
        <f>IF('Data invoice'!S2230=0,"",'Data invoice'!T2230)</f>
        <v/>
      </c>
    </row>
    <row r="2116" spans="1:10" ht="15" customHeight="1">
      <c r="A2116" s="284" t="str">
        <f>IF('Data invoice'!J2231=0,"",'Data invoice'!K2231)</f>
        <v/>
      </c>
      <c r="B2116" s="284" t="str">
        <f>IF('Data invoice'!K2231=0,"",'Data invoice'!L2231)</f>
        <v/>
      </c>
      <c r="C2116" s="284" t="str">
        <f>IF('Data invoice'!L2231=0,"",'Data invoice'!M2231)</f>
        <v/>
      </c>
      <c r="D2116" s="284" t="str">
        <f>IF('Data invoice'!M2231=0,"",'Data invoice'!N2231)</f>
        <v/>
      </c>
      <c r="E2116" s="284" t="str">
        <f>IF('Data invoice'!N2231=0,"",'Data invoice'!O2231)</f>
        <v/>
      </c>
      <c r="F2116" s="284" t="str">
        <f>IF('Data invoice'!O2231=0,"",'Data invoice'!P2231)</f>
        <v/>
      </c>
      <c r="G2116" s="284" t="str">
        <f>IF('Data invoice'!P2231=0,"",'Data invoice'!Q2231)</f>
        <v/>
      </c>
      <c r="H2116" s="284" t="str">
        <f>IF('Data invoice'!Q2231=0,"",'Data invoice'!R2231)</f>
        <v/>
      </c>
      <c r="I2116" s="320" t="str">
        <f>IF('Data invoice'!R2231=0,"",'Data invoice'!S2231)</f>
        <v/>
      </c>
      <c r="J2116" s="367" t="str">
        <f>IF('Data invoice'!S2231=0,"",'Data invoice'!T2231)</f>
        <v/>
      </c>
    </row>
    <row r="2117" spans="1:10" ht="15" customHeight="1">
      <c r="A2117" s="284" t="str">
        <f>IF('Data invoice'!J2232=0,"",'Data invoice'!K2232)</f>
        <v/>
      </c>
      <c r="B2117" s="284" t="str">
        <f>IF('Data invoice'!K2232=0,"",'Data invoice'!L2232)</f>
        <v/>
      </c>
      <c r="C2117" s="284" t="str">
        <f>IF('Data invoice'!L2232=0,"",'Data invoice'!M2232)</f>
        <v/>
      </c>
      <c r="D2117" s="284" t="str">
        <f>IF('Data invoice'!M2232=0,"",'Data invoice'!N2232)</f>
        <v/>
      </c>
      <c r="E2117" s="284" t="str">
        <f>IF('Data invoice'!N2232=0,"",'Data invoice'!O2232)</f>
        <v/>
      </c>
      <c r="F2117" s="284" t="str">
        <f>IF('Data invoice'!O2232=0,"",'Data invoice'!P2232)</f>
        <v/>
      </c>
      <c r="G2117" s="284" t="str">
        <f>IF('Data invoice'!P2232=0,"",'Data invoice'!Q2232)</f>
        <v/>
      </c>
      <c r="H2117" s="284" t="str">
        <f>IF('Data invoice'!Q2232=0,"",'Data invoice'!R2232)</f>
        <v/>
      </c>
      <c r="I2117" s="320" t="str">
        <f>IF('Data invoice'!R2232=0,"",'Data invoice'!S2232)</f>
        <v/>
      </c>
      <c r="J2117" s="367" t="str">
        <f>IF('Data invoice'!S2232=0,"",'Data invoice'!T2232)</f>
        <v/>
      </c>
    </row>
    <row r="2118" spans="1:10" ht="15" customHeight="1">
      <c r="A2118" s="284" t="str">
        <f>IF('Data invoice'!J2233=0,"",'Data invoice'!K2233)</f>
        <v/>
      </c>
      <c r="B2118" s="284" t="str">
        <f>IF('Data invoice'!K2233=0,"",'Data invoice'!L2233)</f>
        <v/>
      </c>
      <c r="C2118" s="284" t="str">
        <f>IF('Data invoice'!L2233=0,"",'Data invoice'!M2233)</f>
        <v/>
      </c>
      <c r="D2118" s="284" t="str">
        <f>IF('Data invoice'!M2233=0,"",'Data invoice'!N2233)</f>
        <v/>
      </c>
      <c r="E2118" s="284" t="str">
        <f>IF('Data invoice'!N2233=0,"",'Data invoice'!O2233)</f>
        <v/>
      </c>
      <c r="F2118" s="284" t="str">
        <f>IF('Data invoice'!O2233=0,"",'Data invoice'!P2233)</f>
        <v/>
      </c>
      <c r="G2118" s="284" t="str">
        <f>IF('Data invoice'!P2233=0,"",'Data invoice'!Q2233)</f>
        <v/>
      </c>
      <c r="H2118" s="284" t="str">
        <f>IF('Data invoice'!Q2233=0,"",'Data invoice'!R2233)</f>
        <v/>
      </c>
      <c r="I2118" s="320" t="str">
        <f>IF('Data invoice'!R2233=0,"",'Data invoice'!S2233)</f>
        <v/>
      </c>
      <c r="J2118" s="367" t="str">
        <f>IF('Data invoice'!S2233=0,"",'Data invoice'!T2233)</f>
        <v/>
      </c>
    </row>
    <row r="2119" spans="1:10" ht="15" customHeight="1">
      <c r="A2119" s="284" t="str">
        <f>IF('Data invoice'!J2234=0,"",'Data invoice'!K2234)</f>
        <v/>
      </c>
      <c r="B2119" s="284" t="str">
        <f>IF('Data invoice'!K2234=0,"",'Data invoice'!L2234)</f>
        <v/>
      </c>
      <c r="C2119" s="284" t="str">
        <f>IF('Data invoice'!L2234=0,"",'Data invoice'!M2234)</f>
        <v/>
      </c>
      <c r="D2119" s="284" t="str">
        <f>IF('Data invoice'!M2234=0,"",'Data invoice'!N2234)</f>
        <v/>
      </c>
      <c r="E2119" s="284" t="str">
        <f>IF('Data invoice'!N2234=0,"",'Data invoice'!O2234)</f>
        <v/>
      </c>
      <c r="F2119" s="284" t="str">
        <f>IF('Data invoice'!O2234=0,"",'Data invoice'!P2234)</f>
        <v/>
      </c>
      <c r="G2119" s="284" t="str">
        <f>IF('Data invoice'!P2234=0,"",'Data invoice'!Q2234)</f>
        <v/>
      </c>
      <c r="H2119" s="284" t="str">
        <f>IF('Data invoice'!Q2234=0,"",'Data invoice'!R2234)</f>
        <v/>
      </c>
      <c r="I2119" s="320" t="str">
        <f>IF('Data invoice'!R2234=0,"",'Data invoice'!S2234)</f>
        <v/>
      </c>
      <c r="J2119" s="367" t="str">
        <f>IF('Data invoice'!S2234=0,"",'Data invoice'!T2234)</f>
        <v/>
      </c>
    </row>
    <row r="2120" spans="1:10" ht="15" customHeight="1">
      <c r="A2120" s="284" t="str">
        <f>IF('Data invoice'!J2235=0,"",'Data invoice'!K2235)</f>
        <v/>
      </c>
      <c r="B2120" s="284" t="str">
        <f>IF('Data invoice'!K2235=0,"",'Data invoice'!L2235)</f>
        <v/>
      </c>
      <c r="C2120" s="284" t="str">
        <f>IF('Data invoice'!L2235=0,"",'Data invoice'!M2235)</f>
        <v/>
      </c>
      <c r="D2120" s="284" t="str">
        <f>IF('Data invoice'!M2235=0,"",'Data invoice'!N2235)</f>
        <v/>
      </c>
      <c r="E2120" s="284" t="str">
        <f>IF('Data invoice'!N2235=0,"",'Data invoice'!O2235)</f>
        <v/>
      </c>
      <c r="F2120" s="284" t="str">
        <f>IF('Data invoice'!O2235=0,"",'Data invoice'!P2235)</f>
        <v/>
      </c>
      <c r="G2120" s="284" t="str">
        <f>IF('Data invoice'!P2235=0,"",'Data invoice'!Q2235)</f>
        <v/>
      </c>
      <c r="H2120" s="284" t="str">
        <f>IF('Data invoice'!Q2235=0,"",'Data invoice'!R2235)</f>
        <v/>
      </c>
      <c r="I2120" s="320" t="str">
        <f>IF('Data invoice'!R2235=0,"",'Data invoice'!S2235)</f>
        <v/>
      </c>
      <c r="J2120" s="367" t="str">
        <f>IF('Data invoice'!S2235=0,"",'Data invoice'!T2235)</f>
        <v/>
      </c>
    </row>
    <row r="2121" spans="1:10" ht="15" customHeight="1">
      <c r="A2121" s="284" t="str">
        <f>IF('Data invoice'!J2236=0,"",'Data invoice'!K2236)</f>
        <v/>
      </c>
      <c r="B2121" s="284" t="str">
        <f>IF('Data invoice'!K2236=0,"",'Data invoice'!L2236)</f>
        <v/>
      </c>
      <c r="C2121" s="284" t="str">
        <f>IF('Data invoice'!L2236=0,"",'Data invoice'!M2236)</f>
        <v/>
      </c>
      <c r="D2121" s="284" t="str">
        <f>IF('Data invoice'!M2236=0,"",'Data invoice'!N2236)</f>
        <v/>
      </c>
      <c r="E2121" s="284" t="str">
        <f>IF('Data invoice'!N2236=0,"",'Data invoice'!O2236)</f>
        <v/>
      </c>
      <c r="F2121" s="284" t="str">
        <f>IF('Data invoice'!O2236=0,"",'Data invoice'!P2236)</f>
        <v/>
      </c>
      <c r="G2121" s="284" t="str">
        <f>IF('Data invoice'!P2236=0,"",'Data invoice'!Q2236)</f>
        <v/>
      </c>
      <c r="H2121" s="284" t="str">
        <f>IF('Data invoice'!Q2236=0,"",'Data invoice'!R2236)</f>
        <v/>
      </c>
      <c r="I2121" s="320" t="str">
        <f>IF('Data invoice'!R2236=0,"",'Data invoice'!S2236)</f>
        <v/>
      </c>
      <c r="J2121" s="367" t="str">
        <f>IF('Data invoice'!S2236=0,"",'Data invoice'!T2236)</f>
        <v/>
      </c>
    </row>
    <row r="2122" spans="1:10" ht="15" customHeight="1">
      <c r="A2122" s="284" t="str">
        <f>IF('Data invoice'!J2237=0,"",'Data invoice'!K2237)</f>
        <v/>
      </c>
      <c r="B2122" s="284" t="str">
        <f>IF('Data invoice'!K2237=0,"",'Data invoice'!L2237)</f>
        <v/>
      </c>
      <c r="C2122" s="284" t="str">
        <f>IF('Data invoice'!L2237=0,"",'Data invoice'!M2237)</f>
        <v/>
      </c>
      <c r="D2122" s="284" t="str">
        <f>IF('Data invoice'!M2237=0,"",'Data invoice'!N2237)</f>
        <v/>
      </c>
      <c r="E2122" s="284" t="str">
        <f>IF('Data invoice'!N2237=0,"",'Data invoice'!O2237)</f>
        <v/>
      </c>
      <c r="F2122" s="284" t="str">
        <f>IF('Data invoice'!O2237=0,"",'Data invoice'!P2237)</f>
        <v/>
      </c>
      <c r="G2122" s="284" t="str">
        <f>IF('Data invoice'!P2237=0,"",'Data invoice'!Q2237)</f>
        <v/>
      </c>
      <c r="H2122" s="284" t="str">
        <f>IF('Data invoice'!Q2237=0,"",'Data invoice'!R2237)</f>
        <v/>
      </c>
      <c r="I2122" s="320" t="str">
        <f>IF('Data invoice'!R2237=0,"",'Data invoice'!S2237)</f>
        <v/>
      </c>
      <c r="J2122" s="367" t="str">
        <f>IF('Data invoice'!S2237=0,"",'Data invoice'!T2237)</f>
        <v/>
      </c>
    </row>
    <row r="2123" spans="1:10" ht="15" customHeight="1">
      <c r="A2123" s="284" t="str">
        <f>IF('Data invoice'!J2238=0,"",'Data invoice'!K2238)</f>
        <v/>
      </c>
      <c r="B2123" s="284" t="str">
        <f>IF('Data invoice'!K2238=0,"",'Data invoice'!L2238)</f>
        <v/>
      </c>
      <c r="C2123" s="284" t="str">
        <f>IF('Data invoice'!L2238=0,"",'Data invoice'!M2238)</f>
        <v/>
      </c>
      <c r="D2123" s="284" t="str">
        <f>IF('Data invoice'!M2238=0,"",'Data invoice'!N2238)</f>
        <v/>
      </c>
      <c r="E2123" s="284" t="str">
        <f>IF('Data invoice'!N2238=0,"",'Data invoice'!O2238)</f>
        <v/>
      </c>
      <c r="F2123" s="284" t="str">
        <f>IF('Data invoice'!O2238=0,"",'Data invoice'!P2238)</f>
        <v/>
      </c>
      <c r="G2123" s="284" t="str">
        <f>IF('Data invoice'!P2238=0,"",'Data invoice'!Q2238)</f>
        <v/>
      </c>
      <c r="H2123" s="284" t="str">
        <f>IF('Data invoice'!Q2238=0,"",'Data invoice'!R2238)</f>
        <v/>
      </c>
      <c r="I2123" s="320" t="str">
        <f>IF('Data invoice'!R2238=0,"",'Data invoice'!S2238)</f>
        <v/>
      </c>
      <c r="J2123" s="367" t="str">
        <f>IF('Data invoice'!S2238=0,"",'Data invoice'!T2238)</f>
        <v/>
      </c>
    </row>
    <row r="2124" spans="1:10" ht="15" customHeight="1">
      <c r="A2124" s="284" t="str">
        <f>IF('Data invoice'!J2239=0,"",'Data invoice'!K2239)</f>
        <v/>
      </c>
      <c r="B2124" s="284" t="str">
        <f>IF('Data invoice'!K2239=0,"",'Data invoice'!L2239)</f>
        <v/>
      </c>
      <c r="C2124" s="284" t="str">
        <f>IF('Data invoice'!L2239=0,"",'Data invoice'!M2239)</f>
        <v/>
      </c>
      <c r="D2124" s="284" t="str">
        <f>IF('Data invoice'!M2239=0,"",'Data invoice'!N2239)</f>
        <v/>
      </c>
      <c r="E2124" s="284" t="str">
        <f>IF('Data invoice'!N2239=0,"",'Data invoice'!O2239)</f>
        <v/>
      </c>
      <c r="F2124" s="284" t="str">
        <f>IF('Data invoice'!O2239=0,"",'Data invoice'!P2239)</f>
        <v/>
      </c>
      <c r="G2124" s="284" t="str">
        <f>IF('Data invoice'!P2239=0,"",'Data invoice'!Q2239)</f>
        <v/>
      </c>
      <c r="H2124" s="284" t="str">
        <f>IF('Data invoice'!Q2239=0,"",'Data invoice'!R2239)</f>
        <v/>
      </c>
      <c r="I2124" s="320" t="str">
        <f>IF('Data invoice'!R2239=0,"",'Data invoice'!S2239)</f>
        <v/>
      </c>
      <c r="J2124" s="367" t="str">
        <f>IF('Data invoice'!S2239=0,"",'Data invoice'!T2239)</f>
        <v/>
      </c>
    </row>
    <row r="2125" spans="1:10" ht="15" customHeight="1">
      <c r="A2125" s="284" t="str">
        <f>IF('Data invoice'!J2240=0,"",'Data invoice'!K2240)</f>
        <v/>
      </c>
      <c r="B2125" s="284" t="str">
        <f>IF('Data invoice'!K2240=0,"",'Data invoice'!L2240)</f>
        <v/>
      </c>
      <c r="C2125" s="284" t="str">
        <f>IF('Data invoice'!L2240=0,"",'Data invoice'!M2240)</f>
        <v/>
      </c>
      <c r="D2125" s="284" t="str">
        <f>IF('Data invoice'!M2240=0,"",'Data invoice'!N2240)</f>
        <v/>
      </c>
      <c r="E2125" s="284" t="str">
        <f>IF('Data invoice'!N2240=0,"",'Data invoice'!O2240)</f>
        <v/>
      </c>
      <c r="F2125" s="284" t="str">
        <f>IF('Data invoice'!O2240=0,"",'Data invoice'!P2240)</f>
        <v/>
      </c>
      <c r="G2125" s="284" t="str">
        <f>IF('Data invoice'!P2240=0,"",'Data invoice'!Q2240)</f>
        <v/>
      </c>
      <c r="H2125" s="284" t="str">
        <f>IF('Data invoice'!Q2240=0,"",'Data invoice'!R2240)</f>
        <v/>
      </c>
      <c r="I2125" s="320" t="str">
        <f>IF('Data invoice'!R2240=0,"",'Data invoice'!S2240)</f>
        <v/>
      </c>
      <c r="J2125" s="367" t="str">
        <f>IF('Data invoice'!S2240=0,"",'Data invoice'!T2240)</f>
        <v/>
      </c>
    </row>
    <row r="2126" spans="1:10" ht="15" customHeight="1">
      <c r="A2126" s="284" t="str">
        <f>IF('Data invoice'!J2241=0,"",'Data invoice'!K2241)</f>
        <v/>
      </c>
      <c r="B2126" s="284" t="str">
        <f>IF('Data invoice'!K2241=0,"",'Data invoice'!L2241)</f>
        <v/>
      </c>
      <c r="C2126" s="284" t="str">
        <f>IF('Data invoice'!L2241=0,"",'Data invoice'!M2241)</f>
        <v/>
      </c>
      <c r="D2126" s="284" t="str">
        <f>IF('Data invoice'!M2241=0,"",'Data invoice'!N2241)</f>
        <v/>
      </c>
      <c r="E2126" s="284" t="str">
        <f>IF('Data invoice'!N2241=0,"",'Data invoice'!O2241)</f>
        <v/>
      </c>
      <c r="F2126" s="284" t="str">
        <f>IF('Data invoice'!O2241=0,"",'Data invoice'!P2241)</f>
        <v/>
      </c>
      <c r="G2126" s="284" t="str">
        <f>IF('Data invoice'!P2241=0,"",'Data invoice'!Q2241)</f>
        <v/>
      </c>
      <c r="H2126" s="284" t="str">
        <f>IF('Data invoice'!Q2241=0,"",'Data invoice'!R2241)</f>
        <v/>
      </c>
      <c r="I2126" s="320" t="str">
        <f>IF('Data invoice'!R2241=0,"",'Data invoice'!S2241)</f>
        <v/>
      </c>
      <c r="J2126" s="367" t="str">
        <f>IF('Data invoice'!S2241=0,"",'Data invoice'!T2241)</f>
        <v/>
      </c>
    </row>
    <row r="2127" spans="1:10" ht="15" customHeight="1">
      <c r="A2127" s="284" t="str">
        <f>IF('Data invoice'!J2242=0,"",'Data invoice'!K2242)</f>
        <v/>
      </c>
      <c r="B2127" s="284" t="str">
        <f>IF('Data invoice'!K2242=0,"",'Data invoice'!L2242)</f>
        <v/>
      </c>
      <c r="C2127" s="284" t="str">
        <f>IF('Data invoice'!L2242=0,"",'Data invoice'!M2242)</f>
        <v/>
      </c>
      <c r="D2127" s="284" t="str">
        <f>IF('Data invoice'!M2242=0,"",'Data invoice'!N2242)</f>
        <v/>
      </c>
      <c r="E2127" s="284" t="str">
        <f>IF('Data invoice'!N2242=0,"",'Data invoice'!O2242)</f>
        <v/>
      </c>
      <c r="F2127" s="284" t="str">
        <f>IF('Data invoice'!O2242=0,"",'Data invoice'!P2242)</f>
        <v/>
      </c>
      <c r="G2127" s="284" t="str">
        <f>IF('Data invoice'!P2242=0,"",'Data invoice'!Q2242)</f>
        <v/>
      </c>
      <c r="H2127" s="284" t="str">
        <f>IF('Data invoice'!Q2242=0,"",'Data invoice'!R2242)</f>
        <v/>
      </c>
      <c r="I2127" s="320" t="str">
        <f>IF('Data invoice'!R2242=0,"",'Data invoice'!S2242)</f>
        <v/>
      </c>
      <c r="J2127" s="367" t="str">
        <f>IF('Data invoice'!S2242=0,"",'Data invoice'!T2242)</f>
        <v/>
      </c>
    </row>
    <row r="2128" spans="1:10" ht="15" customHeight="1">
      <c r="A2128" s="284" t="str">
        <f>IF('Data invoice'!J2243=0,"",'Data invoice'!K2243)</f>
        <v/>
      </c>
      <c r="B2128" s="284" t="str">
        <f>IF('Data invoice'!K2243=0,"",'Data invoice'!L2243)</f>
        <v/>
      </c>
      <c r="C2128" s="284" t="str">
        <f>IF('Data invoice'!L2243=0,"",'Data invoice'!M2243)</f>
        <v/>
      </c>
      <c r="D2128" s="284" t="str">
        <f>IF('Data invoice'!M2243=0,"",'Data invoice'!N2243)</f>
        <v/>
      </c>
      <c r="E2128" s="284" t="str">
        <f>IF('Data invoice'!N2243=0,"",'Data invoice'!O2243)</f>
        <v/>
      </c>
      <c r="F2128" s="284" t="str">
        <f>IF('Data invoice'!O2243=0,"",'Data invoice'!P2243)</f>
        <v/>
      </c>
      <c r="G2128" s="284" t="str">
        <f>IF('Data invoice'!P2243=0,"",'Data invoice'!Q2243)</f>
        <v/>
      </c>
      <c r="H2128" s="284" t="str">
        <f>IF('Data invoice'!Q2243=0,"",'Data invoice'!R2243)</f>
        <v/>
      </c>
      <c r="I2128" s="320" t="str">
        <f>IF('Data invoice'!R2243=0,"",'Data invoice'!S2243)</f>
        <v/>
      </c>
      <c r="J2128" s="367" t="str">
        <f>IF('Data invoice'!S2243=0,"",'Data invoice'!T2243)</f>
        <v/>
      </c>
    </row>
    <row r="2129" spans="1:10" ht="15" customHeight="1">
      <c r="A2129" s="284" t="str">
        <f>IF('Data invoice'!J2244=0,"",'Data invoice'!K2244)</f>
        <v/>
      </c>
      <c r="B2129" s="284" t="str">
        <f>IF('Data invoice'!K2244=0,"",'Data invoice'!L2244)</f>
        <v/>
      </c>
      <c r="C2129" s="284" t="str">
        <f>IF('Data invoice'!L2244=0,"",'Data invoice'!M2244)</f>
        <v/>
      </c>
      <c r="D2129" s="284" t="str">
        <f>IF('Data invoice'!M2244=0,"",'Data invoice'!N2244)</f>
        <v/>
      </c>
      <c r="E2129" s="284" t="str">
        <f>IF('Data invoice'!N2244=0,"",'Data invoice'!O2244)</f>
        <v/>
      </c>
      <c r="F2129" s="284" t="str">
        <f>IF('Data invoice'!O2244=0,"",'Data invoice'!P2244)</f>
        <v/>
      </c>
      <c r="G2129" s="284" t="str">
        <f>IF('Data invoice'!P2244=0,"",'Data invoice'!Q2244)</f>
        <v/>
      </c>
      <c r="H2129" s="284" t="str">
        <f>IF('Data invoice'!Q2244=0,"",'Data invoice'!R2244)</f>
        <v/>
      </c>
      <c r="I2129" s="320" t="str">
        <f>IF('Data invoice'!R2244=0,"",'Data invoice'!S2244)</f>
        <v/>
      </c>
      <c r="J2129" s="367" t="str">
        <f>IF('Data invoice'!S2244=0,"",'Data invoice'!T2244)</f>
        <v/>
      </c>
    </row>
    <row r="2130" spans="1:10" ht="15" customHeight="1">
      <c r="A2130" s="284" t="str">
        <f>IF('Data invoice'!J2245=0,"",'Data invoice'!K2245)</f>
        <v/>
      </c>
      <c r="B2130" s="284" t="str">
        <f>IF('Data invoice'!K2245=0,"",'Data invoice'!L2245)</f>
        <v/>
      </c>
      <c r="C2130" s="284" t="str">
        <f>IF('Data invoice'!L2245=0,"",'Data invoice'!M2245)</f>
        <v/>
      </c>
      <c r="D2130" s="284" t="str">
        <f>IF('Data invoice'!M2245=0,"",'Data invoice'!N2245)</f>
        <v/>
      </c>
      <c r="E2130" s="284" t="str">
        <f>IF('Data invoice'!N2245=0,"",'Data invoice'!O2245)</f>
        <v/>
      </c>
      <c r="F2130" s="284" t="str">
        <f>IF('Data invoice'!O2245=0,"",'Data invoice'!P2245)</f>
        <v/>
      </c>
      <c r="G2130" s="284" t="str">
        <f>IF('Data invoice'!P2245=0,"",'Data invoice'!Q2245)</f>
        <v/>
      </c>
      <c r="H2130" s="284" t="str">
        <f>IF('Data invoice'!Q2245=0,"",'Data invoice'!R2245)</f>
        <v/>
      </c>
      <c r="I2130" s="320" t="str">
        <f>IF('Data invoice'!R2245=0,"",'Data invoice'!S2245)</f>
        <v/>
      </c>
      <c r="J2130" s="367" t="str">
        <f>IF('Data invoice'!S2245=0,"",'Data invoice'!T2245)</f>
        <v/>
      </c>
    </row>
    <row r="2131" spans="1:10" ht="15" customHeight="1">
      <c r="A2131" s="284" t="str">
        <f>IF('Data invoice'!J2246=0,"",'Data invoice'!K2246)</f>
        <v/>
      </c>
      <c r="B2131" s="284" t="str">
        <f>IF('Data invoice'!K2246=0,"",'Data invoice'!L2246)</f>
        <v/>
      </c>
      <c r="C2131" s="284" t="str">
        <f>IF('Data invoice'!L2246=0,"",'Data invoice'!M2246)</f>
        <v/>
      </c>
      <c r="D2131" s="284" t="str">
        <f>IF('Data invoice'!M2246=0,"",'Data invoice'!N2246)</f>
        <v/>
      </c>
      <c r="E2131" s="284" t="str">
        <f>IF('Data invoice'!N2246=0,"",'Data invoice'!O2246)</f>
        <v/>
      </c>
      <c r="F2131" s="284" t="str">
        <f>IF('Data invoice'!O2246=0,"",'Data invoice'!P2246)</f>
        <v/>
      </c>
      <c r="G2131" s="284" t="str">
        <f>IF('Data invoice'!P2246=0,"",'Data invoice'!Q2246)</f>
        <v/>
      </c>
      <c r="H2131" s="284" t="str">
        <f>IF('Data invoice'!Q2246=0,"",'Data invoice'!R2246)</f>
        <v/>
      </c>
      <c r="I2131" s="320" t="str">
        <f>IF('Data invoice'!R2246=0,"",'Data invoice'!S2246)</f>
        <v/>
      </c>
      <c r="J2131" s="367" t="str">
        <f>IF('Data invoice'!S2246=0,"",'Data invoice'!T2246)</f>
        <v/>
      </c>
    </row>
    <row r="2132" spans="1:10" ht="15" customHeight="1">
      <c r="A2132" s="284" t="str">
        <f>IF('Data invoice'!J2247=0,"",'Data invoice'!K2247)</f>
        <v/>
      </c>
      <c r="B2132" s="284" t="str">
        <f>IF('Data invoice'!K2247=0,"",'Data invoice'!L2247)</f>
        <v/>
      </c>
      <c r="C2132" s="284" t="str">
        <f>IF('Data invoice'!L2247=0,"",'Data invoice'!M2247)</f>
        <v/>
      </c>
      <c r="D2132" s="284" t="str">
        <f>IF('Data invoice'!M2247=0,"",'Data invoice'!N2247)</f>
        <v/>
      </c>
      <c r="E2132" s="284" t="str">
        <f>IF('Data invoice'!N2247=0,"",'Data invoice'!O2247)</f>
        <v/>
      </c>
      <c r="F2132" s="284" t="str">
        <f>IF('Data invoice'!O2247=0,"",'Data invoice'!P2247)</f>
        <v/>
      </c>
      <c r="G2132" s="284" t="str">
        <f>IF('Data invoice'!P2247=0,"",'Data invoice'!Q2247)</f>
        <v/>
      </c>
      <c r="H2132" s="284" t="str">
        <f>IF('Data invoice'!Q2247=0,"",'Data invoice'!R2247)</f>
        <v/>
      </c>
      <c r="I2132" s="320" t="str">
        <f>IF('Data invoice'!R2247=0,"",'Data invoice'!S2247)</f>
        <v/>
      </c>
      <c r="J2132" s="367" t="str">
        <f>IF('Data invoice'!S2247=0,"",'Data invoice'!T2247)</f>
        <v/>
      </c>
    </row>
    <row r="2133" spans="1:10" ht="15" customHeight="1">
      <c r="A2133" s="284" t="str">
        <f>IF('Data invoice'!J2248=0,"",'Data invoice'!K2248)</f>
        <v/>
      </c>
      <c r="B2133" s="284" t="str">
        <f>IF('Data invoice'!K2248=0,"",'Data invoice'!L2248)</f>
        <v/>
      </c>
      <c r="C2133" s="284" t="str">
        <f>IF('Data invoice'!L2248=0,"",'Data invoice'!M2248)</f>
        <v/>
      </c>
      <c r="D2133" s="284" t="str">
        <f>IF('Data invoice'!M2248=0,"",'Data invoice'!N2248)</f>
        <v/>
      </c>
      <c r="E2133" s="284" t="str">
        <f>IF('Data invoice'!N2248=0,"",'Data invoice'!O2248)</f>
        <v/>
      </c>
      <c r="F2133" s="284" t="str">
        <f>IF('Data invoice'!O2248=0,"",'Data invoice'!P2248)</f>
        <v/>
      </c>
      <c r="G2133" s="284" t="str">
        <f>IF('Data invoice'!P2248=0,"",'Data invoice'!Q2248)</f>
        <v/>
      </c>
      <c r="H2133" s="284" t="str">
        <f>IF('Data invoice'!Q2248=0,"",'Data invoice'!R2248)</f>
        <v/>
      </c>
      <c r="I2133" s="320" t="str">
        <f>IF('Data invoice'!R2248=0,"",'Data invoice'!S2248)</f>
        <v/>
      </c>
      <c r="J2133" s="367" t="str">
        <f>IF('Data invoice'!S2248=0,"",'Data invoice'!T2248)</f>
        <v/>
      </c>
    </row>
    <row r="2134" spans="1:10" ht="15" customHeight="1">
      <c r="A2134" s="284" t="str">
        <f>IF('Data invoice'!J2249=0,"",'Data invoice'!K2249)</f>
        <v/>
      </c>
      <c r="B2134" s="284" t="str">
        <f>IF('Data invoice'!K2249=0,"",'Data invoice'!L2249)</f>
        <v/>
      </c>
      <c r="C2134" s="284" t="str">
        <f>IF('Data invoice'!L2249=0,"",'Data invoice'!M2249)</f>
        <v/>
      </c>
      <c r="D2134" s="284" t="str">
        <f>IF('Data invoice'!M2249=0,"",'Data invoice'!N2249)</f>
        <v/>
      </c>
      <c r="E2134" s="284" t="str">
        <f>IF('Data invoice'!N2249=0,"",'Data invoice'!O2249)</f>
        <v/>
      </c>
      <c r="F2134" s="284" t="str">
        <f>IF('Data invoice'!O2249=0,"",'Data invoice'!P2249)</f>
        <v/>
      </c>
      <c r="G2134" s="284" t="str">
        <f>IF('Data invoice'!P2249=0,"",'Data invoice'!Q2249)</f>
        <v/>
      </c>
      <c r="H2134" s="284" t="str">
        <f>IF('Data invoice'!Q2249=0,"",'Data invoice'!R2249)</f>
        <v/>
      </c>
      <c r="I2134" s="320" t="str">
        <f>IF('Data invoice'!R2249=0,"",'Data invoice'!S2249)</f>
        <v/>
      </c>
      <c r="J2134" s="367" t="str">
        <f>IF('Data invoice'!S2249=0,"",'Data invoice'!T2249)</f>
        <v/>
      </c>
    </row>
    <row r="2135" spans="1:10" ht="15" customHeight="1">
      <c r="A2135" s="284" t="str">
        <f>IF('Data invoice'!J2250=0,"",'Data invoice'!K2250)</f>
        <v/>
      </c>
      <c r="B2135" s="284" t="str">
        <f>IF('Data invoice'!K2250=0,"",'Data invoice'!L2250)</f>
        <v/>
      </c>
      <c r="C2135" s="284" t="str">
        <f>IF('Data invoice'!L2250=0,"",'Data invoice'!M2250)</f>
        <v/>
      </c>
      <c r="D2135" s="284" t="str">
        <f>IF('Data invoice'!M2250=0,"",'Data invoice'!N2250)</f>
        <v/>
      </c>
      <c r="E2135" s="284" t="str">
        <f>IF('Data invoice'!N2250=0,"",'Data invoice'!O2250)</f>
        <v/>
      </c>
      <c r="F2135" s="284" t="str">
        <f>IF('Data invoice'!O2250=0,"",'Data invoice'!P2250)</f>
        <v/>
      </c>
      <c r="G2135" s="284" t="str">
        <f>IF('Data invoice'!P2250=0,"",'Data invoice'!Q2250)</f>
        <v/>
      </c>
      <c r="H2135" s="284" t="str">
        <f>IF('Data invoice'!Q2250=0,"",'Data invoice'!R2250)</f>
        <v/>
      </c>
      <c r="I2135" s="320" t="str">
        <f>IF('Data invoice'!R2250=0,"",'Data invoice'!S2250)</f>
        <v/>
      </c>
      <c r="J2135" s="367" t="str">
        <f>IF('Data invoice'!S2250=0,"",'Data invoice'!T2250)</f>
        <v/>
      </c>
    </row>
    <row r="2136" spans="1:10" ht="15" customHeight="1">
      <c r="A2136" s="284" t="str">
        <f>IF('Data invoice'!J2251=0,"",'Data invoice'!K2251)</f>
        <v/>
      </c>
      <c r="B2136" s="284" t="str">
        <f>IF('Data invoice'!K2251=0,"",'Data invoice'!L2251)</f>
        <v/>
      </c>
      <c r="C2136" s="284" t="str">
        <f>IF('Data invoice'!L2251=0,"",'Data invoice'!M2251)</f>
        <v/>
      </c>
      <c r="D2136" s="284" t="str">
        <f>IF('Data invoice'!M2251=0,"",'Data invoice'!N2251)</f>
        <v/>
      </c>
      <c r="E2136" s="284" t="str">
        <f>IF('Data invoice'!N2251=0,"",'Data invoice'!O2251)</f>
        <v/>
      </c>
      <c r="F2136" s="284" t="str">
        <f>IF('Data invoice'!O2251=0,"",'Data invoice'!P2251)</f>
        <v/>
      </c>
      <c r="G2136" s="284" t="str">
        <f>IF('Data invoice'!P2251=0,"",'Data invoice'!Q2251)</f>
        <v/>
      </c>
      <c r="H2136" s="284" t="str">
        <f>IF('Data invoice'!Q2251=0,"",'Data invoice'!R2251)</f>
        <v/>
      </c>
      <c r="I2136" s="320" t="str">
        <f>IF('Data invoice'!R2251=0,"",'Data invoice'!S2251)</f>
        <v/>
      </c>
      <c r="J2136" s="367" t="str">
        <f>IF('Data invoice'!S2251=0,"",'Data invoice'!T2251)</f>
        <v/>
      </c>
    </row>
    <row r="2137" spans="1:10" ht="15" customHeight="1">
      <c r="A2137" s="284" t="str">
        <f>IF('Data invoice'!J2252=0,"",'Data invoice'!K2252)</f>
        <v/>
      </c>
      <c r="B2137" s="284" t="str">
        <f>IF('Data invoice'!K2252=0,"",'Data invoice'!L2252)</f>
        <v/>
      </c>
      <c r="C2137" s="284" t="str">
        <f>IF('Data invoice'!L2252=0,"",'Data invoice'!M2252)</f>
        <v/>
      </c>
      <c r="D2137" s="284" t="str">
        <f>IF('Data invoice'!M2252=0,"",'Data invoice'!N2252)</f>
        <v/>
      </c>
      <c r="E2137" s="284" t="str">
        <f>IF('Data invoice'!N2252=0,"",'Data invoice'!O2252)</f>
        <v/>
      </c>
      <c r="F2137" s="284" t="str">
        <f>IF('Data invoice'!O2252=0,"",'Data invoice'!P2252)</f>
        <v/>
      </c>
      <c r="G2137" s="284" t="str">
        <f>IF('Data invoice'!P2252=0,"",'Data invoice'!Q2252)</f>
        <v/>
      </c>
      <c r="H2137" s="284" t="str">
        <f>IF('Data invoice'!Q2252=0,"",'Data invoice'!R2252)</f>
        <v/>
      </c>
      <c r="I2137" s="320" t="str">
        <f>IF('Data invoice'!R2252=0,"",'Data invoice'!S2252)</f>
        <v/>
      </c>
      <c r="J2137" s="367" t="str">
        <f>IF('Data invoice'!S2252=0,"",'Data invoice'!T2252)</f>
        <v/>
      </c>
    </row>
    <row r="2138" spans="1:10" ht="15" customHeight="1">
      <c r="A2138" s="284" t="str">
        <f>IF('Data invoice'!J2253=0,"",'Data invoice'!K2253)</f>
        <v/>
      </c>
      <c r="B2138" s="284" t="str">
        <f>IF('Data invoice'!K2253=0,"",'Data invoice'!L2253)</f>
        <v/>
      </c>
      <c r="C2138" s="284" t="str">
        <f>IF('Data invoice'!L2253=0,"",'Data invoice'!M2253)</f>
        <v/>
      </c>
      <c r="D2138" s="284" t="str">
        <f>IF('Data invoice'!M2253=0,"",'Data invoice'!N2253)</f>
        <v/>
      </c>
      <c r="E2138" s="284" t="str">
        <f>IF('Data invoice'!N2253=0,"",'Data invoice'!O2253)</f>
        <v/>
      </c>
      <c r="F2138" s="284" t="str">
        <f>IF('Data invoice'!O2253=0,"",'Data invoice'!P2253)</f>
        <v/>
      </c>
      <c r="G2138" s="284" t="str">
        <f>IF('Data invoice'!P2253=0,"",'Data invoice'!Q2253)</f>
        <v/>
      </c>
      <c r="H2138" s="284" t="str">
        <f>IF('Data invoice'!Q2253=0,"",'Data invoice'!R2253)</f>
        <v/>
      </c>
      <c r="I2138" s="320" t="str">
        <f>IF('Data invoice'!R2253=0,"",'Data invoice'!S2253)</f>
        <v/>
      </c>
      <c r="J2138" s="367" t="str">
        <f>IF('Data invoice'!S2253=0,"",'Data invoice'!T2253)</f>
        <v/>
      </c>
    </row>
    <row r="2139" spans="1:10" ht="15" customHeight="1">
      <c r="A2139" s="284" t="str">
        <f>IF('Data invoice'!J2254=0,"",'Data invoice'!K2254)</f>
        <v/>
      </c>
      <c r="B2139" s="284" t="str">
        <f>IF('Data invoice'!K2254=0,"",'Data invoice'!L2254)</f>
        <v/>
      </c>
      <c r="C2139" s="284" t="str">
        <f>IF('Data invoice'!L2254=0,"",'Data invoice'!M2254)</f>
        <v/>
      </c>
      <c r="D2139" s="284" t="str">
        <f>IF('Data invoice'!M2254=0,"",'Data invoice'!N2254)</f>
        <v/>
      </c>
      <c r="E2139" s="284" t="str">
        <f>IF('Data invoice'!N2254=0,"",'Data invoice'!O2254)</f>
        <v/>
      </c>
      <c r="F2139" s="284" t="str">
        <f>IF('Data invoice'!O2254=0,"",'Data invoice'!P2254)</f>
        <v/>
      </c>
      <c r="G2139" s="284" t="str">
        <f>IF('Data invoice'!P2254=0,"",'Data invoice'!Q2254)</f>
        <v/>
      </c>
      <c r="H2139" s="284" t="str">
        <f>IF('Data invoice'!Q2254=0,"",'Data invoice'!R2254)</f>
        <v/>
      </c>
      <c r="I2139" s="320" t="str">
        <f>IF('Data invoice'!R2254=0,"",'Data invoice'!S2254)</f>
        <v/>
      </c>
      <c r="J2139" s="367" t="str">
        <f>IF('Data invoice'!S2254=0,"",'Data invoice'!T2254)</f>
        <v/>
      </c>
    </row>
    <row r="2140" spans="1:10" ht="15" customHeight="1">
      <c r="A2140" s="284" t="str">
        <f>IF('Data invoice'!J2255=0,"",'Data invoice'!K2255)</f>
        <v/>
      </c>
      <c r="B2140" s="284" t="str">
        <f>IF('Data invoice'!K2255=0,"",'Data invoice'!L2255)</f>
        <v/>
      </c>
      <c r="C2140" s="284" t="str">
        <f>IF('Data invoice'!L2255=0,"",'Data invoice'!M2255)</f>
        <v/>
      </c>
      <c r="D2140" s="284" t="str">
        <f>IF('Data invoice'!M2255=0,"",'Data invoice'!N2255)</f>
        <v/>
      </c>
      <c r="E2140" s="284" t="str">
        <f>IF('Data invoice'!N2255=0,"",'Data invoice'!O2255)</f>
        <v/>
      </c>
      <c r="F2140" s="284" t="str">
        <f>IF('Data invoice'!O2255=0,"",'Data invoice'!P2255)</f>
        <v/>
      </c>
      <c r="G2140" s="284" t="str">
        <f>IF('Data invoice'!P2255=0,"",'Data invoice'!Q2255)</f>
        <v/>
      </c>
      <c r="H2140" s="284" t="str">
        <f>IF('Data invoice'!Q2255=0,"",'Data invoice'!R2255)</f>
        <v/>
      </c>
      <c r="I2140" s="320" t="str">
        <f>IF('Data invoice'!R2255=0,"",'Data invoice'!S2255)</f>
        <v/>
      </c>
      <c r="J2140" s="367" t="str">
        <f>IF('Data invoice'!S2255=0,"",'Data invoice'!T2255)</f>
        <v/>
      </c>
    </row>
    <row r="2141" spans="1:10" ht="15" customHeight="1">
      <c r="A2141" s="284" t="str">
        <f>IF('Data invoice'!J2256=0,"",'Data invoice'!K2256)</f>
        <v/>
      </c>
      <c r="B2141" s="284" t="str">
        <f>IF('Data invoice'!K2256=0,"",'Data invoice'!L2256)</f>
        <v/>
      </c>
      <c r="C2141" s="284" t="str">
        <f>IF('Data invoice'!L2256=0,"",'Data invoice'!M2256)</f>
        <v/>
      </c>
      <c r="D2141" s="284" t="str">
        <f>IF('Data invoice'!M2256=0,"",'Data invoice'!N2256)</f>
        <v/>
      </c>
      <c r="E2141" s="284" t="str">
        <f>IF('Data invoice'!N2256=0,"",'Data invoice'!O2256)</f>
        <v/>
      </c>
      <c r="F2141" s="284" t="str">
        <f>IF('Data invoice'!O2256=0,"",'Data invoice'!P2256)</f>
        <v/>
      </c>
      <c r="G2141" s="284" t="str">
        <f>IF('Data invoice'!P2256=0,"",'Data invoice'!Q2256)</f>
        <v/>
      </c>
      <c r="H2141" s="284" t="str">
        <f>IF('Data invoice'!Q2256=0,"",'Data invoice'!R2256)</f>
        <v/>
      </c>
      <c r="I2141" s="320" t="str">
        <f>IF('Data invoice'!R2256=0,"",'Data invoice'!S2256)</f>
        <v/>
      </c>
      <c r="J2141" s="367" t="str">
        <f>IF('Data invoice'!S2256=0,"",'Data invoice'!T2256)</f>
        <v/>
      </c>
    </row>
    <row r="2142" spans="1:10" ht="15" customHeight="1">
      <c r="A2142" s="284" t="str">
        <f>IF('Data invoice'!J2257=0,"",'Data invoice'!K2257)</f>
        <v/>
      </c>
      <c r="B2142" s="284" t="str">
        <f>IF('Data invoice'!K2257=0,"",'Data invoice'!L2257)</f>
        <v/>
      </c>
      <c r="C2142" s="284" t="str">
        <f>IF('Data invoice'!L2257=0,"",'Data invoice'!M2257)</f>
        <v/>
      </c>
      <c r="D2142" s="284" t="str">
        <f>IF('Data invoice'!M2257=0,"",'Data invoice'!N2257)</f>
        <v/>
      </c>
      <c r="E2142" s="284" t="str">
        <f>IF('Data invoice'!N2257=0,"",'Data invoice'!O2257)</f>
        <v/>
      </c>
      <c r="F2142" s="284" t="str">
        <f>IF('Data invoice'!O2257=0,"",'Data invoice'!P2257)</f>
        <v/>
      </c>
      <c r="G2142" s="284" t="str">
        <f>IF('Data invoice'!P2257=0,"",'Data invoice'!Q2257)</f>
        <v/>
      </c>
      <c r="H2142" s="284" t="str">
        <f>IF('Data invoice'!Q2257=0,"",'Data invoice'!R2257)</f>
        <v/>
      </c>
      <c r="I2142" s="320" t="str">
        <f>IF('Data invoice'!R2257=0,"",'Data invoice'!S2257)</f>
        <v/>
      </c>
      <c r="J2142" s="367" t="str">
        <f>IF('Data invoice'!S2257=0,"",'Data invoice'!T2257)</f>
        <v/>
      </c>
    </row>
    <row r="2143" spans="1:10" ht="15" customHeight="1">
      <c r="A2143" s="284" t="str">
        <f>IF('Data invoice'!J2258=0,"",'Data invoice'!K2258)</f>
        <v/>
      </c>
      <c r="B2143" s="284" t="str">
        <f>IF('Data invoice'!K2258=0,"",'Data invoice'!L2258)</f>
        <v/>
      </c>
      <c r="C2143" s="284" t="str">
        <f>IF('Data invoice'!L2258=0,"",'Data invoice'!M2258)</f>
        <v/>
      </c>
      <c r="D2143" s="284" t="str">
        <f>IF('Data invoice'!M2258=0,"",'Data invoice'!N2258)</f>
        <v/>
      </c>
      <c r="E2143" s="284" t="str">
        <f>IF('Data invoice'!N2258=0,"",'Data invoice'!O2258)</f>
        <v/>
      </c>
      <c r="F2143" s="284" t="str">
        <f>IF('Data invoice'!O2258=0,"",'Data invoice'!P2258)</f>
        <v/>
      </c>
      <c r="G2143" s="284" t="str">
        <f>IF('Data invoice'!P2258=0,"",'Data invoice'!Q2258)</f>
        <v/>
      </c>
      <c r="H2143" s="284" t="str">
        <f>IF('Data invoice'!Q2258=0,"",'Data invoice'!R2258)</f>
        <v/>
      </c>
      <c r="I2143" s="320" t="str">
        <f>IF('Data invoice'!R2258=0,"",'Data invoice'!S2258)</f>
        <v/>
      </c>
      <c r="J2143" s="367" t="str">
        <f>IF('Data invoice'!S2258=0,"",'Data invoice'!T2258)</f>
        <v/>
      </c>
    </row>
    <row r="2144" spans="1:10" ht="15" customHeight="1">
      <c r="A2144" s="284" t="str">
        <f>IF('Data invoice'!J2259=0,"",'Data invoice'!K2259)</f>
        <v/>
      </c>
      <c r="B2144" s="284" t="str">
        <f>IF('Data invoice'!K2259=0,"",'Data invoice'!L2259)</f>
        <v/>
      </c>
      <c r="C2144" s="284" t="str">
        <f>IF('Data invoice'!L2259=0,"",'Data invoice'!M2259)</f>
        <v/>
      </c>
      <c r="D2144" s="284" t="str">
        <f>IF('Data invoice'!M2259=0,"",'Data invoice'!N2259)</f>
        <v/>
      </c>
      <c r="E2144" s="284" t="str">
        <f>IF('Data invoice'!N2259=0,"",'Data invoice'!O2259)</f>
        <v/>
      </c>
      <c r="F2144" s="284" t="str">
        <f>IF('Data invoice'!O2259=0,"",'Data invoice'!P2259)</f>
        <v/>
      </c>
      <c r="G2144" s="284" t="str">
        <f>IF('Data invoice'!P2259=0,"",'Data invoice'!Q2259)</f>
        <v/>
      </c>
      <c r="H2144" s="284" t="str">
        <f>IF('Data invoice'!Q2259=0,"",'Data invoice'!R2259)</f>
        <v/>
      </c>
      <c r="I2144" s="320" t="str">
        <f>IF('Data invoice'!R2259=0,"",'Data invoice'!S2259)</f>
        <v/>
      </c>
      <c r="J2144" s="367" t="str">
        <f>IF('Data invoice'!S2259=0,"",'Data invoice'!T2259)</f>
        <v/>
      </c>
    </row>
    <row r="2145" spans="1:10" ht="15" customHeight="1">
      <c r="A2145" s="284" t="str">
        <f>IF('Data invoice'!J2260=0,"",'Data invoice'!K2260)</f>
        <v/>
      </c>
      <c r="B2145" s="284" t="str">
        <f>IF('Data invoice'!K2260=0,"",'Data invoice'!L2260)</f>
        <v/>
      </c>
      <c r="C2145" s="284" t="str">
        <f>IF('Data invoice'!L2260=0,"",'Data invoice'!M2260)</f>
        <v/>
      </c>
      <c r="D2145" s="284" t="str">
        <f>IF('Data invoice'!M2260=0,"",'Data invoice'!N2260)</f>
        <v/>
      </c>
      <c r="E2145" s="284" t="str">
        <f>IF('Data invoice'!N2260=0,"",'Data invoice'!O2260)</f>
        <v/>
      </c>
      <c r="F2145" s="284" t="str">
        <f>IF('Data invoice'!O2260=0,"",'Data invoice'!P2260)</f>
        <v/>
      </c>
      <c r="G2145" s="284" t="str">
        <f>IF('Data invoice'!P2260=0,"",'Data invoice'!Q2260)</f>
        <v/>
      </c>
      <c r="H2145" s="284" t="str">
        <f>IF('Data invoice'!Q2260=0,"",'Data invoice'!R2260)</f>
        <v/>
      </c>
      <c r="I2145" s="320" t="str">
        <f>IF('Data invoice'!R2260=0,"",'Data invoice'!S2260)</f>
        <v/>
      </c>
      <c r="J2145" s="367" t="str">
        <f>IF('Data invoice'!S2260=0,"",'Data invoice'!T2260)</f>
        <v/>
      </c>
    </row>
    <row r="2146" spans="1:10" ht="15" customHeight="1">
      <c r="A2146" s="284" t="str">
        <f>IF('Data invoice'!J2261=0,"",'Data invoice'!K2261)</f>
        <v/>
      </c>
      <c r="B2146" s="284" t="str">
        <f>IF('Data invoice'!K2261=0,"",'Data invoice'!L2261)</f>
        <v/>
      </c>
      <c r="C2146" s="284" t="str">
        <f>IF('Data invoice'!L2261=0,"",'Data invoice'!M2261)</f>
        <v/>
      </c>
      <c r="D2146" s="284" t="str">
        <f>IF('Data invoice'!M2261=0,"",'Data invoice'!N2261)</f>
        <v/>
      </c>
      <c r="E2146" s="284" t="str">
        <f>IF('Data invoice'!N2261=0,"",'Data invoice'!O2261)</f>
        <v/>
      </c>
      <c r="F2146" s="284" t="str">
        <f>IF('Data invoice'!O2261=0,"",'Data invoice'!P2261)</f>
        <v/>
      </c>
      <c r="G2146" s="284" t="str">
        <f>IF('Data invoice'!P2261=0,"",'Data invoice'!Q2261)</f>
        <v/>
      </c>
      <c r="H2146" s="284" t="str">
        <f>IF('Data invoice'!Q2261=0,"",'Data invoice'!R2261)</f>
        <v/>
      </c>
      <c r="I2146" s="320" t="str">
        <f>IF('Data invoice'!R2261=0,"",'Data invoice'!S2261)</f>
        <v/>
      </c>
      <c r="J2146" s="367" t="str">
        <f>IF('Data invoice'!S2261=0,"",'Data invoice'!T2261)</f>
        <v/>
      </c>
    </row>
    <row r="2147" spans="1:10" ht="15" customHeight="1">
      <c r="A2147" s="284" t="str">
        <f>IF('Data invoice'!J2262=0,"",'Data invoice'!K2262)</f>
        <v/>
      </c>
      <c r="B2147" s="284" t="str">
        <f>IF('Data invoice'!K2262=0,"",'Data invoice'!L2262)</f>
        <v/>
      </c>
      <c r="C2147" s="284" t="str">
        <f>IF('Data invoice'!L2262=0,"",'Data invoice'!M2262)</f>
        <v/>
      </c>
      <c r="D2147" s="284" t="str">
        <f>IF('Data invoice'!M2262=0,"",'Data invoice'!N2262)</f>
        <v/>
      </c>
      <c r="E2147" s="284" t="str">
        <f>IF('Data invoice'!N2262=0,"",'Data invoice'!O2262)</f>
        <v/>
      </c>
      <c r="F2147" s="284" t="str">
        <f>IF('Data invoice'!O2262=0,"",'Data invoice'!P2262)</f>
        <v/>
      </c>
      <c r="G2147" s="284" t="str">
        <f>IF('Data invoice'!P2262=0,"",'Data invoice'!Q2262)</f>
        <v/>
      </c>
      <c r="H2147" s="284" t="str">
        <f>IF('Data invoice'!Q2262=0,"",'Data invoice'!R2262)</f>
        <v/>
      </c>
      <c r="I2147" s="320" t="str">
        <f>IF('Data invoice'!R2262=0,"",'Data invoice'!S2262)</f>
        <v/>
      </c>
      <c r="J2147" s="367" t="str">
        <f>IF('Data invoice'!S2262=0,"",'Data invoice'!T2262)</f>
        <v/>
      </c>
    </row>
    <row r="2148" spans="1:10" ht="15" customHeight="1">
      <c r="A2148" s="284" t="str">
        <f>IF('Data invoice'!J2263=0,"",'Data invoice'!K2263)</f>
        <v/>
      </c>
      <c r="B2148" s="284" t="str">
        <f>IF('Data invoice'!K2263=0,"",'Data invoice'!L2263)</f>
        <v/>
      </c>
      <c r="C2148" s="284" t="str">
        <f>IF('Data invoice'!L2263=0,"",'Data invoice'!M2263)</f>
        <v/>
      </c>
      <c r="D2148" s="284" t="str">
        <f>IF('Data invoice'!M2263=0,"",'Data invoice'!N2263)</f>
        <v/>
      </c>
      <c r="E2148" s="284" t="str">
        <f>IF('Data invoice'!N2263=0,"",'Data invoice'!O2263)</f>
        <v/>
      </c>
      <c r="F2148" s="284" t="str">
        <f>IF('Data invoice'!O2263=0,"",'Data invoice'!P2263)</f>
        <v/>
      </c>
      <c r="G2148" s="284" t="str">
        <f>IF('Data invoice'!P2263=0,"",'Data invoice'!Q2263)</f>
        <v/>
      </c>
      <c r="H2148" s="284" t="str">
        <f>IF('Data invoice'!Q2263=0,"",'Data invoice'!R2263)</f>
        <v/>
      </c>
      <c r="I2148" s="320" t="str">
        <f>IF('Data invoice'!R2263=0,"",'Data invoice'!S2263)</f>
        <v/>
      </c>
      <c r="J2148" s="367" t="str">
        <f>IF('Data invoice'!S2263=0,"",'Data invoice'!T2263)</f>
        <v/>
      </c>
    </row>
    <row r="2149" spans="1:10" ht="15" customHeight="1">
      <c r="A2149" s="284" t="str">
        <f>IF('Data invoice'!J2264=0,"",'Data invoice'!K2264)</f>
        <v/>
      </c>
      <c r="B2149" s="284" t="str">
        <f>IF('Data invoice'!K2264=0,"",'Data invoice'!L2264)</f>
        <v/>
      </c>
      <c r="C2149" s="284" t="str">
        <f>IF('Data invoice'!L2264=0,"",'Data invoice'!M2264)</f>
        <v/>
      </c>
      <c r="D2149" s="284" t="str">
        <f>IF('Data invoice'!M2264=0,"",'Data invoice'!N2264)</f>
        <v/>
      </c>
      <c r="E2149" s="284" t="str">
        <f>IF('Data invoice'!N2264=0,"",'Data invoice'!O2264)</f>
        <v/>
      </c>
      <c r="F2149" s="284" t="str">
        <f>IF('Data invoice'!O2264=0,"",'Data invoice'!P2264)</f>
        <v/>
      </c>
      <c r="G2149" s="284" t="str">
        <f>IF('Data invoice'!P2264=0,"",'Data invoice'!Q2264)</f>
        <v/>
      </c>
      <c r="H2149" s="284" t="str">
        <f>IF('Data invoice'!Q2264=0,"",'Data invoice'!R2264)</f>
        <v/>
      </c>
      <c r="I2149" s="320" t="str">
        <f>IF('Data invoice'!R2264=0,"",'Data invoice'!S2264)</f>
        <v/>
      </c>
      <c r="J2149" s="367" t="str">
        <f>IF('Data invoice'!S2264=0,"",'Data invoice'!T2264)</f>
        <v/>
      </c>
    </row>
    <row r="2150" spans="1:10" ht="15" customHeight="1">
      <c r="A2150" s="284" t="str">
        <f>IF('Data invoice'!J2265=0,"",'Data invoice'!K2265)</f>
        <v/>
      </c>
      <c r="B2150" s="284" t="str">
        <f>IF('Data invoice'!K2265=0,"",'Data invoice'!L2265)</f>
        <v/>
      </c>
      <c r="C2150" s="284" t="str">
        <f>IF('Data invoice'!L2265=0,"",'Data invoice'!M2265)</f>
        <v/>
      </c>
      <c r="D2150" s="284" t="str">
        <f>IF('Data invoice'!M2265=0,"",'Data invoice'!N2265)</f>
        <v/>
      </c>
      <c r="E2150" s="284" t="str">
        <f>IF('Data invoice'!N2265=0,"",'Data invoice'!O2265)</f>
        <v/>
      </c>
      <c r="F2150" s="284" t="str">
        <f>IF('Data invoice'!O2265=0,"",'Data invoice'!P2265)</f>
        <v/>
      </c>
      <c r="G2150" s="284" t="str">
        <f>IF('Data invoice'!P2265=0,"",'Data invoice'!Q2265)</f>
        <v/>
      </c>
      <c r="H2150" s="284" t="str">
        <f>IF('Data invoice'!Q2265=0,"",'Data invoice'!R2265)</f>
        <v/>
      </c>
      <c r="I2150" s="320" t="str">
        <f>IF('Data invoice'!R2265=0,"",'Data invoice'!S2265)</f>
        <v/>
      </c>
      <c r="J2150" s="367" t="str">
        <f>IF('Data invoice'!S2265=0,"",'Data invoice'!T2265)</f>
        <v/>
      </c>
    </row>
    <row r="2151" spans="1:10" ht="15" customHeight="1">
      <c r="A2151" s="284" t="str">
        <f>IF('Data invoice'!J2266=0,"",'Data invoice'!K2266)</f>
        <v/>
      </c>
      <c r="B2151" s="284" t="str">
        <f>IF('Data invoice'!K2266=0,"",'Data invoice'!L2266)</f>
        <v/>
      </c>
      <c r="C2151" s="284" t="str">
        <f>IF('Data invoice'!L2266=0,"",'Data invoice'!M2266)</f>
        <v/>
      </c>
      <c r="D2151" s="284" t="str">
        <f>IF('Data invoice'!M2266=0,"",'Data invoice'!N2266)</f>
        <v/>
      </c>
      <c r="E2151" s="284" t="str">
        <f>IF('Data invoice'!N2266=0,"",'Data invoice'!O2266)</f>
        <v/>
      </c>
      <c r="F2151" s="284" t="str">
        <f>IF('Data invoice'!O2266=0,"",'Data invoice'!P2266)</f>
        <v/>
      </c>
      <c r="G2151" s="284" t="str">
        <f>IF('Data invoice'!P2266=0,"",'Data invoice'!Q2266)</f>
        <v/>
      </c>
      <c r="H2151" s="284" t="str">
        <f>IF('Data invoice'!Q2266=0,"",'Data invoice'!R2266)</f>
        <v/>
      </c>
      <c r="I2151" s="320" t="str">
        <f>IF('Data invoice'!R2266=0,"",'Data invoice'!S2266)</f>
        <v/>
      </c>
      <c r="J2151" s="367" t="str">
        <f>IF('Data invoice'!S2266=0,"",'Data invoice'!T2266)</f>
        <v/>
      </c>
    </row>
    <row r="2152" spans="1:10" ht="15" customHeight="1">
      <c r="A2152" s="284" t="str">
        <f>IF('Data invoice'!J2267=0,"",'Data invoice'!K2267)</f>
        <v/>
      </c>
      <c r="B2152" s="284" t="str">
        <f>IF('Data invoice'!K2267=0,"",'Data invoice'!L2267)</f>
        <v/>
      </c>
      <c r="C2152" s="284" t="str">
        <f>IF('Data invoice'!L2267=0,"",'Data invoice'!M2267)</f>
        <v/>
      </c>
      <c r="D2152" s="284" t="str">
        <f>IF('Data invoice'!M2267=0,"",'Data invoice'!N2267)</f>
        <v/>
      </c>
      <c r="E2152" s="284" t="str">
        <f>IF('Data invoice'!N2267=0,"",'Data invoice'!O2267)</f>
        <v/>
      </c>
      <c r="F2152" s="284" t="str">
        <f>IF('Data invoice'!O2267=0,"",'Data invoice'!P2267)</f>
        <v/>
      </c>
      <c r="G2152" s="284" t="str">
        <f>IF('Data invoice'!P2267=0,"",'Data invoice'!Q2267)</f>
        <v/>
      </c>
      <c r="H2152" s="284" t="str">
        <f>IF('Data invoice'!Q2267=0,"",'Data invoice'!R2267)</f>
        <v/>
      </c>
      <c r="I2152" s="320" t="str">
        <f>IF('Data invoice'!R2267=0,"",'Data invoice'!S2267)</f>
        <v/>
      </c>
      <c r="J2152" s="367" t="str">
        <f>IF('Data invoice'!S2267=0,"",'Data invoice'!T2267)</f>
        <v/>
      </c>
    </row>
    <row r="2153" spans="1:10" ht="15" customHeight="1">
      <c r="A2153" s="284" t="str">
        <f>IF('Data invoice'!J2268=0,"",'Data invoice'!K2268)</f>
        <v/>
      </c>
      <c r="B2153" s="284" t="str">
        <f>IF('Data invoice'!K2268=0,"",'Data invoice'!L2268)</f>
        <v/>
      </c>
      <c r="C2153" s="284" t="str">
        <f>IF('Data invoice'!L2268=0,"",'Data invoice'!M2268)</f>
        <v/>
      </c>
      <c r="D2153" s="284" t="str">
        <f>IF('Data invoice'!M2268=0,"",'Data invoice'!N2268)</f>
        <v/>
      </c>
      <c r="E2153" s="284" t="str">
        <f>IF('Data invoice'!N2268=0,"",'Data invoice'!O2268)</f>
        <v/>
      </c>
      <c r="F2153" s="284" t="str">
        <f>IF('Data invoice'!O2268=0,"",'Data invoice'!P2268)</f>
        <v/>
      </c>
      <c r="G2153" s="284" t="str">
        <f>IF('Data invoice'!P2268=0,"",'Data invoice'!Q2268)</f>
        <v/>
      </c>
      <c r="H2153" s="284" t="str">
        <f>IF('Data invoice'!Q2268=0,"",'Data invoice'!R2268)</f>
        <v/>
      </c>
      <c r="I2153" s="320" t="str">
        <f>IF('Data invoice'!R2268=0,"",'Data invoice'!S2268)</f>
        <v/>
      </c>
      <c r="J2153" s="367" t="str">
        <f>IF('Data invoice'!S2268=0,"",'Data invoice'!T2268)</f>
        <v/>
      </c>
    </row>
    <row r="2154" spans="1:10" ht="15" customHeight="1">
      <c r="A2154" s="284" t="str">
        <f>IF('Data invoice'!J2269=0,"",'Data invoice'!K2269)</f>
        <v/>
      </c>
      <c r="B2154" s="284" t="str">
        <f>IF('Data invoice'!K2269=0,"",'Data invoice'!L2269)</f>
        <v/>
      </c>
      <c r="C2154" s="284" t="str">
        <f>IF('Data invoice'!L2269=0,"",'Data invoice'!M2269)</f>
        <v/>
      </c>
      <c r="D2154" s="284" t="str">
        <f>IF('Data invoice'!M2269=0,"",'Data invoice'!N2269)</f>
        <v/>
      </c>
      <c r="E2154" s="284" t="str">
        <f>IF('Data invoice'!N2269=0,"",'Data invoice'!O2269)</f>
        <v/>
      </c>
      <c r="F2154" s="284" t="str">
        <f>IF('Data invoice'!O2269=0,"",'Data invoice'!P2269)</f>
        <v/>
      </c>
      <c r="G2154" s="284" t="str">
        <f>IF('Data invoice'!P2269=0,"",'Data invoice'!Q2269)</f>
        <v/>
      </c>
      <c r="H2154" s="284" t="str">
        <f>IF('Data invoice'!Q2269=0,"",'Data invoice'!R2269)</f>
        <v/>
      </c>
      <c r="I2154" s="320" t="str">
        <f>IF('Data invoice'!R2269=0,"",'Data invoice'!S2269)</f>
        <v/>
      </c>
      <c r="J2154" s="367" t="str">
        <f>IF('Data invoice'!S2269=0,"",'Data invoice'!T2269)</f>
        <v/>
      </c>
    </row>
    <row r="2155" spans="1:10" ht="15" customHeight="1">
      <c r="A2155" s="284" t="str">
        <f>IF('Data invoice'!J2270=0,"",'Data invoice'!K2270)</f>
        <v/>
      </c>
      <c r="B2155" s="284" t="str">
        <f>IF('Data invoice'!K2270=0,"",'Data invoice'!L2270)</f>
        <v/>
      </c>
      <c r="C2155" s="284" t="str">
        <f>IF('Data invoice'!L2270=0,"",'Data invoice'!M2270)</f>
        <v/>
      </c>
      <c r="D2155" s="284" t="str">
        <f>IF('Data invoice'!M2270=0,"",'Data invoice'!N2270)</f>
        <v/>
      </c>
      <c r="E2155" s="284" t="str">
        <f>IF('Data invoice'!N2270=0,"",'Data invoice'!O2270)</f>
        <v/>
      </c>
      <c r="F2155" s="284" t="str">
        <f>IF('Data invoice'!O2270=0,"",'Data invoice'!P2270)</f>
        <v/>
      </c>
      <c r="G2155" s="284" t="str">
        <f>IF('Data invoice'!P2270=0,"",'Data invoice'!Q2270)</f>
        <v/>
      </c>
      <c r="H2155" s="284" t="str">
        <f>IF('Data invoice'!Q2270=0,"",'Data invoice'!R2270)</f>
        <v/>
      </c>
      <c r="I2155" s="320" t="str">
        <f>IF('Data invoice'!R2270=0,"",'Data invoice'!S2270)</f>
        <v/>
      </c>
      <c r="J2155" s="367" t="str">
        <f>IF('Data invoice'!S2270=0,"",'Data invoice'!T2270)</f>
        <v/>
      </c>
    </row>
    <row r="2156" spans="1:10" ht="15" customHeight="1">
      <c r="A2156" s="284" t="str">
        <f>IF('Data invoice'!J2271=0,"",'Data invoice'!K2271)</f>
        <v/>
      </c>
      <c r="B2156" s="284" t="str">
        <f>IF('Data invoice'!K2271=0,"",'Data invoice'!L2271)</f>
        <v/>
      </c>
      <c r="C2156" s="284" t="str">
        <f>IF('Data invoice'!L2271=0,"",'Data invoice'!M2271)</f>
        <v/>
      </c>
      <c r="D2156" s="284" t="str">
        <f>IF('Data invoice'!M2271=0,"",'Data invoice'!N2271)</f>
        <v/>
      </c>
      <c r="E2156" s="284" t="str">
        <f>IF('Data invoice'!N2271=0,"",'Data invoice'!O2271)</f>
        <v/>
      </c>
      <c r="F2156" s="284" t="str">
        <f>IF('Data invoice'!O2271=0,"",'Data invoice'!P2271)</f>
        <v/>
      </c>
      <c r="G2156" s="284" t="str">
        <f>IF('Data invoice'!P2271=0,"",'Data invoice'!Q2271)</f>
        <v/>
      </c>
      <c r="H2156" s="284" t="str">
        <f>IF('Data invoice'!Q2271=0,"",'Data invoice'!R2271)</f>
        <v/>
      </c>
      <c r="I2156" s="320" t="str">
        <f>IF('Data invoice'!R2271=0,"",'Data invoice'!S2271)</f>
        <v/>
      </c>
      <c r="J2156" s="367" t="str">
        <f>IF('Data invoice'!S2271=0,"",'Data invoice'!T2271)</f>
        <v/>
      </c>
    </row>
    <row r="2157" spans="1:10" ht="15" customHeight="1">
      <c r="A2157" s="284" t="str">
        <f>IF('Data invoice'!J2272=0,"",'Data invoice'!K2272)</f>
        <v/>
      </c>
      <c r="B2157" s="284" t="str">
        <f>IF('Data invoice'!K2272=0,"",'Data invoice'!L2272)</f>
        <v/>
      </c>
      <c r="C2157" s="284" t="str">
        <f>IF('Data invoice'!L2272=0,"",'Data invoice'!M2272)</f>
        <v/>
      </c>
      <c r="D2157" s="284" t="str">
        <f>IF('Data invoice'!M2272=0,"",'Data invoice'!N2272)</f>
        <v/>
      </c>
      <c r="E2157" s="284" t="str">
        <f>IF('Data invoice'!N2272=0,"",'Data invoice'!O2272)</f>
        <v/>
      </c>
      <c r="F2157" s="284" t="str">
        <f>IF('Data invoice'!O2272=0,"",'Data invoice'!P2272)</f>
        <v/>
      </c>
      <c r="G2157" s="284" t="str">
        <f>IF('Data invoice'!P2272=0,"",'Data invoice'!Q2272)</f>
        <v/>
      </c>
      <c r="H2157" s="284" t="str">
        <f>IF('Data invoice'!Q2272=0,"",'Data invoice'!R2272)</f>
        <v/>
      </c>
      <c r="I2157" s="320" t="str">
        <f>IF('Data invoice'!R2272=0,"",'Data invoice'!S2272)</f>
        <v/>
      </c>
      <c r="J2157" s="367" t="str">
        <f>IF('Data invoice'!S2272=0,"",'Data invoice'!T2272)</f>
        <v/>
      </c>
    </row>
    <row r="2158" spans="1:10" ht="15" customHeight="1">
      <c r="A2158" s="284" t="str">
        <f>IF('Data invoice'!J2273=0,"",'Data invoice'!K2273)</f>
        <v/>
      </c>
      <c r="B2158" s="284" t="str">
        <f>IF('Data invoice'!K2273=0,"",'Data invoice'!L2273)</f>
        <v/>
      </c>
      <c r="C2158" s="284" t="str">
        <f>IF('Data invoice'!L2273=0,"",'Data invoice'!M2273)</f>
        <v/>
      </c>
      <c r="D2158" s="284" t="str">
        <f>IF('Data invoice'!M2273=0,"",'Data invoice'!N2273)</f>
        <v/>
      </c>
      <c r="E2158" s="284" t="str">
        <f>IF('Data invoice'!N2273=0,"",'Data invoice'!O2273)</f>
        <v/>
      </c>
      <c r="F2158" s="284" t="str">
        <f>IF('Data invoice'!O2273=0,"",'Data invoice'!P2273)</f>
        <v/>
      </c>
      <c r="G2158" s="284" t="str">
        <f>IF('Data invoice'!P2273=0,"",'Data invoice'!Q2273)</f>
        <v/>
      </c>
      <c r="H2158" s="284" t="str">
        <f>IF('Data invoice'!Q2273=0,"",'Data invoice'!R2273)</f>
        <v/>
      </c>
      <c r="I2158" s="320" t="str">
        <f>IF('Data invoice'!R2273=0,"",'Data invoice'!S2273)</f>
        <v/>
      </c>
      <c r="J2158" s="367" t="str">
        <f>IF('Data invoice'!S2273=0,"",'Data invoice'!T2273)</f>
        <v/>
      </c>
    </row>
    <row r="2159" spans="1:10" ht="15" customHeight="1">
      <c r="A2159" s="284" t="str">
        <f>IF('Data invoice'!J2274=0,"",'Data invoice'!K2274)</f>
        <v/>
      </c>
      <c r="B2159" s="284" t="str">
        <f>IF('Data invoice'!K2274=0,"",'Data invoice'!L2274)</f>
        <v/>
      </c>
      <c r="C2159" s="284" t="str">
        <f>IF('Data invoice'!L2274=0,"",'Data invoice'!M2274)</f>
        <v/>
      </c>
      <c r="D2159" s="284" t="str">
        <f>IF('Data invoice'!M2274=0,"",'Data invoice'!N2274)</f>
        <v/>
      </c>
      <c r="E2159" s="284" t="str">
        <f>IF('Data invoice'!N2274=0,"",'Data invoice'!O2274)</f>
        <v/>
      </c>
      <c r="F2159" s="284" t="str">
        <f>IF('Data invoice'!O2274=0,"",'Data invoice'!P2274)</f>
        <v/>
      </c>
      <c r="G2159" s="284" t="str">
        <f>IF('Data invoice'!P2274=0,"",'Data invoice'!Q2274)</f>
        <v/>
      </c>
      <c r="H2159" s="284" t="str">
        <f>IF('Data invoice'!Q2274=0,"",'Data invoice'!R2274)</f>
        <v/>
      </c>
      <c r="I2159" s="320" t="str">
        <f>IF('Data invoice'!R2274=0,"",'Data invoice'!S2274)</f>
        <v/>
      </c>
      <c r="J2159" s="367" t="str">
        <f>IF('Data invoice'!S2274=0,"",'Data invoice'!T2274)</f>
        <v/>
      </c>
    </row>
    <row r="2160" spans="1:10" ht="15" customHeight="1">
      <c r="A2160" s="284" t="str">
        <f>IF('Data invoice'!J2275=0,"",'Data invoice'!K2275)</f>
        <v/>
      </c>
      <c r="B2160" s="284" t="str">
        <f>IF('Data invoice'!K2275=0,"",'Data invoice'!L2275)</f>
        <v/>
      </c>
      <c r="C2160" s="284" t="str">
        <f>IF('Data invoice'!L2275=0,"",'Data invoice'!M2275)</f>
        <v/>
      </c>
      <c r="D2160" s="284" t="str">
        <f>IF('Data invoice'!M2275=0,"",'Data invoice'!N2275)</f>
        <v/>
      </c>
      <c r="E2160" s="284" t="str">
        <f>IF('Data invoice'!N2275=0,"",'Data invoice'!O2275)</f>
        <v/>
      </c>
      <c r="F2160" s="284" t="str">
        <f>IF('Data invoice'!O2275=0,"",'Data invoice'!P2275)</f>
        <v/>
      </c>
      <c r="G2160" s="284" t="str">
        <f>IF('Data invoice'!P2275=0,"",'Data invoice'!Q2275)</f>
        <v/>
      </c>
      <c r="H2160" s="284" t="str">
        <f>IF('Data invoice'!Q2275=0,"",'Data invoice'!R2275)</f>
        <v/>
      </c>
      <c r="I2160" s="320" t="str">
        <f>IF('Data invoice'!R2275=0,"",'Data invoice'!S2275)</f>
        <v/>
      </c>
      <c r="J2160" s="367" t="str">
        <f>IF('Data invoice'!S2275=0,"",'Data invoice'!T2275)</f>
        <v/>
      </c>
    </row>
    <row r="2161" spans="1:10" ht="15" customHeight="1">
      <c r="A2161" s="284" t="str">
        <f>IF('Data invoice'!J2276=0,"",'Data invoice'!K2276)</f>
        <v/>
      </c>
      <c r="B2161" s="284" t="str">
        <f>IF('Data invoice'!K2276=0,"",'Data invoice'!L2276)</f>
        <v/>
      </c>
      <c r="C2161" s="284" t="str">
        <f>IF('Data invoice'!L2276=0,"",'Data invoice'!M2276)</f>
        <v/>
      </c>
      <c r="D2161" s="284" t="str">
        <f>IF('Data invoice'!M2276=0,"",'Data invoice'!N2276)</f>
        <v/>
      </c>
      <c r="E2161" s="284" t="str">
        <f>IF('Data invoice'!N2276=0,"",'Data invoice'!O2276)</f>
        <v/>
      </c>
      <c r="F2161" s="284" t="str">
        <f>IF('Data invoice'!O2276=0,"",'Data invoice'!P2276)</f>
        <v/>
      </c>
      <c r="G2161" s="284" t="str">
        <f>IF('Data invoice'!P2276=0,"",'Data invoice'!Q2276)</f>
        <v/>
      </c>
      <c r="H2161" s="284" t="str">
        <f>IF('Data invoice'!Q2276=0,"",'Data invoice'!R2276)</f>
        <v/>
      </c>
      <c r="I2161" s="320" t="str">
        <f>IF('Data invoice'!R2276=0,"",'Data invoice'!S2276)</f>
        <v/>
      </c>
      <c r="J2161" s="367" t="str">
        <f>IF('Data invoice'!S2276=0,"",'Data invoice'!T2276)</f>
        <v/>
      </c>
    </row>
    <row r="2162" spans="1:10" ht="15" customHeight="1">
      <c r="A2162" s="284" t="str">
        <f>IF('Data invoice'!J2277=0,"",'Data invoice'!K2277)</f>
        <v/>
      </c>
      <c r="B2162" s="284" t="str">
        <f>IF('Data invoice'!K2277=0,"",'Data invoice'!L2277)</f>
        <v/>
      </c>
      <c r="C2162" s="284" t="str">
        <f>IF('Data invoice'!L2277=0,"",'Data invoice'!M2277)</f>
        <v/>
      </c>
      <c r="D2162" s="284" t="str">
        <f>IF('Data invoice'!M2277=0,"",'Data invoice'!N2277)</f>
        <v/>
      </c>
      <c r="E2162" s="284" t="str">
        <f>IF('Data invoice'!N2277=0,"",'Data invoice'!O2277)</f>
        <v/>
      </c>
      <c r="F2162" s="284" t="str">
        <f>IF('Data invoice'!O2277=0,"",'Data invoice'!P2277)</f>
        <v/>
      </c>
      <c r="G2162" s="284" t="str">
        <f>IF('Data invoice'!P2277=0,"",'Data invoice'!Q2277)</f>
        <v/>
      </c>
      <c r="H2162" s="284" t="str">
        <f>IF('Data invoice'!Q2277=0,"",'Data invoice'!R2277)</f>
        <v/>
      </c>
      <c r="I2162" s="320" t="str">
        <f>IF('Data invoice'!R2277=0,"",'Data invoice'!S2277)</f>
        <v/>
      </c>
      <c r="J2162" s="367" t="str">
        <f>IF('Data invoice'!S2277=0,"",'Data invoice'!T2277)</f>
        <v/>
      </c>
    </row>
    <row r="2163" spans="1:10" ht="15" customHeight="1">
      <c r="A2163" s="284" t="str">
        <f>IF('Data invoice'!J2278=0,"",'Data invoice'!K2278)</f>
        <v/>
      </c>
      <c r="B2163" s="284" t="str">
        <f>IF('Data invoice'!K2278=0,"",'Data invoice'!L2278)</f>
        <v/>
      </c>
      <c r="C2163" s="284" t="str">
        <f>IF('Data invoice'!L2278=0,"",'Data invoice'!M2278)</f>
        <v/>
      </c>
      <c r="D2163" s="284" t="str">
        <f>IF('Data invoice'!M2278=0,"",'Data invoice'!N2278)</f>
        <v/>
      </c>
      <c r="E2163" s="284" t="str">
        <f>IF('Data invoice'!N2278=0,"",'Data invoice'!O2278)</f>
        <v/>
      </c>
      <c r="F2163" s="284" t="str">
        <f>IF('Data invoice'!O2278=0,"",'Data invoice'!P2278)</f>
        <v/>
      </c>
      <c r="G2163" s="284" t="str">
        <f>IF('Data invoice'!P2278=0,"",'Data invoice'!Q2278)</f>
        <v/>
      </c>
      <c r="H2163" s="284" t="str">
        <f>IF('Data invoice'!Q2278=0,"",'Data invoice'!R2278)</f>
        <v/>
      </c>
      <c r="I2163" s="320" t="str">
        <f>IF('Data invoice'!R2278=0,"",'Data invoice'!S2278)</f>
        <v/>
      </c>
      <c r="J2163" s="367" t="str">
        <f>IF('Data invoice'!S2278=0,"",'Data invoice'!T2278)</f>
        <v/>
      </c>
    </row>
    <row r="2164" spans="1:10" ht="15" customHeight="1">
      <c r="A2164" s="284" t="str">
        <f>IF('Data invoice'!J2279=0,"",'Data invoice'!K2279)</f>
        <v/>
      </c>
      <c r="B2164" s="284" t="str">
        <f>IF('Data invoice'!K2279=0,"",'Data invoice'!L2279)</f>
        <v/>
      </c>
      <c r="C2164" s="284" t="str">
        <f>IF('Data invoice'!L2279=0,"",'Data invoice'!M2279)</f>
        <v/>
      </c>
      <c r="D2164" s="284" t="str">
        <f>IF('Data invoice'!M2279=0,"",'Data invoice'!N2279)</f>
        <v/>
      </c>
      <c r="E2164" s="284" t="str">
        <f>IF('Data invoice'!N2279=0,"",'Data invoice'!O2279)</f>
        <v/>
      </c>
      <c r="F2164" s="284" t="str">
        <f>IF('Data invoice'!O2279=0,"",'Data invoice'!P2279)</f>
        <v/>
      </c>
      <c r="G2164" s="284" t="str">
        <f>IF('Data invoice'!P2279=0,"",'Data invoice'!Q2279)</f>
        <v/>
      </c>
      <c r="H2164" s="284" t="str">
        <f>IF('Data invoice'!Q2279=0,"",'Data invoice'!R2279)</f>
        <v/>
      </c>
      <c r="I2164" s="320" t="str">
        <f>IF('Data invoice'!R2279=0,"",'Data invoice'!S2279)</f>
        <v/>
      </c>
      <c r="J2164" s="367" t="str">
        <f>IF('Data invoice'!S2279=0,"",'Data invoice'!T2279)</f>
        <v/>
      </c>
    </row>
    <row r="2165" spans="1:10" ht="15" customHeight="1">
      <c r="A2165" s="284" t="str">
        <f>IF('Data invoice'!J2280=0,"",'Data invoice'!K2280)</f>
        <v/>
      </c>
      <c r="B2165" s="284" t="str">
        <f>IF('Data invoice'!K2280=0,"",'Data invoice'!L2280)</f>
        <v/>
      </c>
      <c r="C2165" s="284" t="str">
        <f>IF('Data invoice'!L2280=0,"",'Data invoice'!M2280)</f>
        <v/>
      </c>
      <c r="D2165" s="284" t="str">
        <f>IF('Data invoice'!M2280=0,"",'Data invoice'!N2280)</f>
        <v/>
      </c>
      <c r="E2165" s="284" t="str">
        <f>IF('Data invoice'!N2280=0,"",'Data invoice'!O2280)</f>
        <v/>
      </c>
      <c r="F2165" s="284" t="str">
        <f>IF('Data invoice'!O2280=0,"",'Data invoice'!P2280)</f>
        <v/>
      </c>
      <c r="G2165" s="284" t="str">
        <f>IF('Data invoice'!P2280=0,"",'Data invoice'!Q2280)</f>
        <v/>
      </c>
      <c r="H2165" s="284" t="str">
        <f>IF('Data invoice'!Q2280=0,"",'Data invoice'!R2280)</f>
        <v/>
      </c>
      <c r="I2165" s="320" t="str">
        <f>IF('Data invoice'!R2280=0,"",'Data invoice'!S2280)</f>
        <v/>
      </c>
      <c r="J2165" s="367" t="str">
        <f>IF('Data invoice'!S2280=0,"",'Data invoice'!T2280)</f>
        <v/>
      </c>
    </row>
    <row r="2166" spans="1:10" ht="15" customHeight="1">
      <c r="A2166" s="284" t="str">
        <f>IF('Data invoice'!J2281=0,"",'Data invoice'!K2281)</f>
        <v/>
      </c>
      <c r="B2166" s="284" t="str">
        <f>IF('Data invoice'!K2281=0,"",'Data invoice'!L2281)</f>
        <v/>
      </c>
      <c r="C2166" s="284" t="str">
        <f>IF('Data invoice'!L2281=0,"",'Data invoice'!M2281)</f>
        <v/>
      </c>
      <c r="D2166" s="284" t="str">
        <f>IF('Data invoice'!M2281=0,"",'Data invoice'!N2281)</f>
        <v/>
      </c>
      <c r="E2166" s="284" t="str">
        <f>IF('Data invoice'!N2281=0,"",'Data invoice'!O2281)</f>
        <v/>
      </c>
      <c r="F2166" s="284" t="str">
        <f>IF('Data invoice'!O2281=0,"",'Data invoice'!P2281)</f>
        <v/>
      </c>
      <c r="G2166" s="284" t="str">
        <f>IF('Data invoice'!P2281=0,"",'Data invoice'!Q2281)</f>
        <v/>
      </c>
      <c r="H2166" s="284" t="str">
        <f>IF('Data invoice'!Q2281=0,"",'Data invoice'!R2281)</f>
        <v/>
      </c>
      <c r="I2166" s="320" t="str">
        <f>IF('Data invoice'!R2281=0,"",'Data invoice'!S2281)</f>
        <v/>
      </c>
      <c r="J2166" s="367" t="str">
        <f>IF('Data invoice'!S2281=0,"",'Data invoice'!T2281)</f>
        <v/>
      </c>
    </row>
    <row r="2167" spans="1:10" ht="15" customHeight="1">
      <c r="A2167" s="284" t="str">
        <f>IF('Data invoice'!J2282=0,"",'Data invoice'!K2282)</f>
        <v/>
      </c>
      <c r="B2167" s="284" t="str">
        <f>IF('Data invoice'!K2282=0,"",'Data invoice'!L2282)</f>
        <v/>
      </c>
      <c r="C2167" s="284" t="str">
        <f>IF('Data invoice'!L2282=0,"",'Data invoice'!M2282)</f>
        <v/>
      </c>
      <c r="D2167" s="284" t="str">
        <f>IF('Data invoice'!M2282=0,"",'Data invoice'!N2282)</f>
        <v/>
      </c>
      <c r="E2167" s="284" t="str">
        <f>IF('Data invoice'!N2282=0,"",'Data invoice'!O2282)</f>
        <v/>
      </c>
      <c r="F2167" s="284" t="str">
        <f>IF('Data invoice'!O2282=0,"",'Data invoice'!P2282)</f>
        <v/>
      </c>
      <c r="G2167" s="284" t="str">
        <f>IF('Data invoice'!P2282=0,"",'Data invoice'!Q2282)</f>
        <v/>
      </c>
      <c r="H2167" s="284" t="str">
        <f>IF('Data invoice'!Q2282=0,"",'Data invoice'!R2282)</f>
        <v/>
      </c>
      <c r="I2167" s="320" t="str">
        <f>IF('Data invoice'!R2282=0,"",'Data invoice'!S2282)</f>
        <v/>
      </c>
      <c r="J2167" s="367" t="str">
        <f>IF('Data invoice'!S2282=0,"",'Data invoice'!T2282)</f>
        <v/>
      </c>
    </row>
    <row r="2168" spans="1:10" ht="15" customHeight="1">
      <c r="A2168" s="284" t="str">
        <f>IF('Data invoice'!J2283=0,"",'Data invoice'!K2283)</f>
        <v/>
      </c>
      <c r="B2168" s="284" t="str">
        <f>IF('Data invoice'!K2283=0,"",'Data invoice'!L2283)</f>
        <v/>
      </c>
      <c r="C2168" s="284" t="str">
        <f>IF('Data invoice'!L2283=0,"",'Data invoice'!M2283)</f>
        <v/>
      </c>
      <c r="D2168" s="284" t="str">
        <f>IF('Data invoice'!M2283=0,"",'Data invoice'!N2283)</f>
        <v/>
      </c>
      <c r="E2168" s="284" t="str">
        <f>IF('Data invoice'!N2283=0,"",'Data invoice'!O2283)</f>
        <v/>
      </c>
      <c r="F2168" s="284" t="str">
        <f>IF('Data invoice'!O2283=0,"",'Data invoice'!P2283)</f>
        <v/>
      </c>
      <c r="G2168" s="284" t="str">
        <f>IF('Data invoice'!P2283=0,"",'Data invoice'!Q2283)</f>
        <v/>
      </c>
      <c r="H2168" s="284" t="str">
        <f>IF('Data invoice'!Q2283=0,"",'Data invoice'!R2283)</f>
        <v/>
      </c>
      <c r="I2168" s="320" t="str">
        <f>IF('Data invoice'!R2283=0,"",'Data invoice'!S2283)</f>
        <v/>
      </c>
      <c r="J2168" s="367" t="str">
        <f>IF('Data invoice'!S2283=0,"",'Data invoice'!T2283)</f>
        <v/>
      </c>
    </row>
    <row r="2169" spans="1:10" ht="15" customHeight="1">
      <c r="A2169" s="284" t="str">
        <f>IF('Data invoice'!J2284=0,"",'Data invoice'!K2284)</f>
        <v/>
      </c>
      <c r="B2169" s="284" t="str">
        <f>IF('Data invoice'!K2284=0,"",'Data invoice'!L2284)</f>
        <v/>
      </c>
      <c r="C2169" s="284" t="str">
        <f>IF('Data invoice'!L2284=0,"",'Data invoice'!M2284)</f>
        <v/>
      </c>
      <c r="D2169" s="284" t="str">
        <f>IF('Data invoice'!M2284=0,"",'Data invoice'!N2284)</f>
        <v/>
      </c>
      <c r="E2169" s="284" t="str">
        <f>IF('Data invoice'!N2284=0,"",'Data invoice'!O2284)</f>
        <v/>
      </c>
      <c r="F2169" s="284" t="str">
        <f>IF('Data invoice'!O2284=0,"",'Data invoice'!P2284)</f>
        <v/>
      </c>
      <c r="G2169" s="284" t="str">
        <f>IF('Data invoice'!P2284=0,"",'Data invoice'!Q2284)</f>
        <v/>
      </c>
      <c r="H2169" s="284" t="str">
        <f>IF('Data invoice'!Q2284=0,"",'Data invoice'!R2284)</f>
        <v/>
      </c>
      <c r="I2169" s="320" t="str">
        <f>IF('Data invoice'!R2284=0,"",'Data invoice'!S2284)</f>
        <v/>
      </c>
      <c r="J2169" s="367" t="str">
        <f>IF('Data invoice'!S2284=0,"",'Data invoice'!T2284)</f>
        <v/>
      </c>
    </row>
    <row r="2170" spans="1:10" ht="15" customHeight="1">
      <c r="A2170" s="284" t="str">
        <f>IF('Data invoice'!J2285=0,"",'Data invoice'!K2285)</f>
        <v/>
      </c>
      <c r="B2170" s="284" t="str">
        <f>IF('Data invoice'!K2285=0,"",'Data invoice'!L2285)</f>
        <v/>
      </c>
      <c r="C2170" s="284" t="str">
        <f>IF('Data invoice'!L2285=0,"",'Data invoice'!M2285)</f>
        <v/>
      </c>
      <c r="D2170" s="284" t="str">
        <f>IF('Data invoice'!M2285=0,"",'Data invoice'!N2285)</f>
        <v/>
      </c>
      <c r="E2170" s="284" t="str">
        <f>IF('Data invoice'!N2285=0,"",'Data invoice'!O2285)</f>
        <v/>
      </c>
      <c r="F2170" s="284" t="str">
        <f>IF('Data invoice'!O2285=0,"",'Data invoice'!P2285)</f>
        <v/>
      </c>
      <c r="G2170" s="284" t="str">
        <f>IF('Data invoice'!P2285=0,"",'Data invoice'!Q2285)</f>
        <v/>
      </c>
      <c r="H2170" s="284" t="str">
        <f>IF('Data invoice'!Q2285=0,"",'Data invoice'!R2285)</f>
        <v/>
      </c>
      <c r="I2170" s="320" t="str">
        <f>IF('Data invoice'!R2285=0,"",'Data invoice'!S2285)</f>
        <v/>
      </c>
      <c r="J2170" s="367" t="str">
        <f>IF('Data invoice'!S2285=0,"",'Data invoice'!T2285)</f>
        <v/>
      </c>
    </row>
    <row r="2171" spans="1:10" ht="15" customHeight="1">
      <c r="A2171" s="284" t="str">
        <f>IF('Data invoice'!J2286=0,"",'Data invoice'!K2286)</f>
        <v/>
      </c>
      <c r="B2171" s="284" t="str">
        <f>IF('Data invoice'!K2286=0,"",'Data invoice'!L2286)</f>
        <v/>
      </c>
      <c r="C2171" s="284" t="str">
        <f>IF('Data invoice'!L2286=0,"",'Data invoice'!M2286)</f>
        <v/>
      </c>
      <c r="D2171" s="284" t="str">
        <f>IF('Data invoice'!M2286=0,"",'Data invoice'!N2286)</f>
        <v/>
      </c>
      <c r="E2171" s="284" t="str">
        <f>IF('Data invoice'!N2286=0,"",'Data invoice'!O2286)</f>
        <v/>
      </c>
      <c r="F2171" s="284" t="str">
        <f>IF('Data invoice'!O2286=0,"",'Data invoice'!P2286)</f>
        <v/>
      </c>
      <c r="G2171" s="284" t="str">
        <f>IF('Data invoice'!P2286=0,"",'Data invoice'!Q2286)</f>
        <v/>
      </c>
      <c r="H2171" s="284" t="str">
        <f>IF('Data invoice'!Q2286=0,"",'Data invoice'!R2286)</f>
        <v/>
      </c>
      <c r="I2171" s="320" t="str">
        <f>IF('Data invoice'!R2286=0,"",'Data invoice'!S2286)</f>
        <v/>
      </c>
      <c r="J2171" s="367" t="str">
        <f>IF('Data invoice'!S2286=0,"",'Data invoice'!T2286)</f>
        <v/>
      </c>
    </row>
    <row r="2172" spans="1:10" ht="15" customHeight="1">
      <c r="A2172" s="284" t="str">
        <f>IF('Data invoice'!J2287=0,"",'Data invoice'!K2287)</f>
        <v/>
      </c>
      <c r="B2172" s="284" t="str">
        <f>IF('Data invoice'!K2287=0,"",'Data invoice'!L2287)</f>
        <v/>
      </c>
      <c r="C2172" s="284" t="str">
        <f>IF('Data invoice'!L2287=0,"",'Data invoice'!M2287)</f>
        <v/>
      </c>
      <c r="D2172" s="284" t="str">
        <f>IF('Data invoice'!M2287=0,"",'Data invoice'!N2287)</f>
        <v/>
      </c>
      <c r="E2172" s="284" t="str">
        <f>IF('Data invoice'!N2287=0,"",'Data invoice'!O2287)</f>
        <v/>
      </c>
      <c r="F2172" s="284" t="str">
        <f>IF('Data invoice'!O2287=0,"",'Data invoice'!P2287)</f>
        <v/>
      </c>
      <c r="G2172" s="284" t="str">
        <f>IF('Data invoice'!P2287=0,"",'Data invoice'!Q2287)</f>
        <v/>
      </c>
      <c r="H2172" s="284" t="str">
        <f>IF('Data invoice'!Q2287=0,"",'Data invoice'!R2287)</f>
        <v/>
      </c>
      <c r="I2172" s="320" t="str">
        <f>IF('Data invoice'!R2287=0,"",'Data invoice'!S2287)</f>
        <v/>
      </c>
      <c r="J2172" s="367" t="str">
        <f>IF('Data invoice'!S2287=0,"",'Data invoice'!T2287)</f>
        <v/>
      </c>
    </row>
    <row r="2173" spans="1:10" ht="15" customHeight="1">
      <c r="A2173" s="284" t="str">
        <f>IF('Data invoice'!J2288=0,"",'Data invoice'!K2288)</f>
        <v/>
      </c>
      <c r="B2173" s="284" t="str">
        <f>IF('Data invoice'!K2288=0,"",'Data invoice'!L2288)</f>
        <v/>
      </c>
      <c r="C2173" s="284" t="str">
        <f>IF('Data invoice'!L2288=0,"",'Data invoice'!M2288)</f>
        <v/>
      </c>
      <c r="D2173" s="284" t="str">
        <f>IF('Data invoice'!M2288=0,"",'Data invoice'!N2288)</f>
        <v/>
      </c>
      <c r="E2173" s="284" t="str">
        <f>IF('Data invoice'!N2288=0,"",'Data invoice'!O2288)</f>
        <v/>
      </c>
      <c r="F2173" s="284" t="str">
        <f>IF('Data invoice'!O2288=0,"",'Data invoice'!P2288)</f>
        <v/>
      </c>
      <c r="G2173" s="284" t="str">
        <f>IF('Data invoice'!P2288=0,"",'Data invoice'!Q2288)</f>
        <v/>
      </c>
      <c r="H2173" s="284" t="str">
        <f>IF('Data invoice'!Q2288=0,"",'Data invoice'!R2288)</f>
        <v/>
      </c>
      <c r="I2173" s="320" t="str">
        <f>IF('Data invoice'!R2288=0,"",'Data invoice'!S2288)</f>
        <v/>
      </c>
      <c r="J2173" s="367" t="str">
        <f>IF('Data invoice'!S2288=0,"",'Data invoice'!T2288)</f>
        <v/>
      </c>
    </row>
    <row r="2174" spans="1:10" ht="15" customHeight="1">
      <c r="A2174" s="284" t="str">
        <f>IF('Data invoice'!J2289=0,"",'Data invoice'!K2289)</f>
        <v/>
      </c>
      <c r="B2174" s="284" t="str">
        <f>IF('Data invoice'!K2289=0,"",'Data invoice'!L2289)</f>
        <v/>
      </c>
      <c r="C2174" s="284" t="str">
        <f>IF('Data invoice'!L2289=0,"",'Data invoice'!M2289)</f>
        <v/>
      </c>
      <c r="D2174" s="284" t="str">
        <f>IF('Data invoice'!M2289=0,"",'Data invoice'!N2289)</f>
        <v/>
      </c>
      <c r="E2174" s="284" t="str">
        <f>IF('Data invoice'!N2289=0,"",'Data invoice'!O2289)</f>
        <v/>
      </c>
      <c r="F2174" s="284" t="str">
        <f>IF('Data invoice'!O2289=0,"",'Data invoice'!P2289)</f>
        <v/>
      </c>
      <c r="G2174" s="284" t="str">
        <f>IF('Data invoice'!P2289=0,"",'Data invoice'!Q2289)</f>
        <v/>
      </c>
      <c r="H2174" s="284" t="str">
        <f>IF('Data invoice'!Q2289=0,"",'Data invoice'!R2289)</f>
        <v/>
      </c>
      <c r="I2174" s="320" t="str">
        <f>IF('Data invoice'!R2289=0,"",'Data invoice'!S2289)</f>
        <v/>
      </c>
      <c r="J2174" s="367" t="str">
        <f>IF('Data invoice'!S2289=0,"",'Data invoice'!T2289)</f>
        <v/>
      </c>
    </row>
    <row r="2175" spans="1:10" ht="15" customHeight="1">
      <c r="A2175" s="284" t="str">
        <f>IF('Data invoice'!J2290=0,"",'Data invoice'!K2290)</f>
        <v/>
      </c>
      <c r="B2175" s="284" t="str">
        <f>IF('Data invoice'!K2290=0,"",'Data invoice'!L2290)</f>
        <v/>
      </c>
      <c r="C2175" s="284" t="str">
        <f>IF('Data invoice'!L2290=0,"",'Data invoice'!M2290)</f>
        <v/>
      </c>
      <c r="D2175" s="284" t="str">
        <f>IF('Data invoice'!M2290=0,"",'Data invoice'!N2290)</f>
        <v/>
      </c>
      <c r="E2175" s="284" t="str">
        <f>IF('Data invoice'!N2290=0,"",'Data invoice'!O2290)</f>
        <v/>
      </c>
      <c r="F2175" s="284" t="str">
        <f>IF('Data invoice'!O2290=0,"",'Data invoice'!P2290)</f>
        <v/>
      </c>
      <c r="G2175" s="284" t="str">
        <f>IF('Data invoice'!P2290=0,"",'Data invoice'!Q2290)</f>
        <v/>
      </c>
      <c r="H2175" s="284" t="str">
        <f>IF('Data invoice'!Q2290=0,"",'Data invoice'!R2290)</f>
        <v/>
      </c>
      <c r="I2175" s="320" t="str">
        <f>IF('Data invoice'!R2290=0,"",'Data invoice'!S2290)</f>
        <v/>
      </c>
      <c r="J2175" s="367" t="str">
        <f>IF('Data invoice'!S2290=0,"",'Data invoice'!T2290)</f>
        <v/>
      </c>
    </row>
    <row r="2176" spans="1:10" ht="15" customHeight="1">
      <c r="A2176" s="284" t="str">
        <f>IF('Data invoice'!J2291=0,"",'Data invoice'!K2291)</f>
        <v/>
      </c>
      <c r="B2176" s="284" t="str">
        <f>IF('Data invoice'!K2291=0,"",'Data invoice'!L2291)</f>
        <v/>
      </c>
      <c r="C2176" s="284" t="str">
        <f>IF('Data invoice'!L2291=0,"",'Data invoice'!M2291)</f>
        <v/>
      </c>
      <c r="D2176" s="284" t="str">
        <f>IF('Data invoice'!M2291=0,"",'Data invoice'!N2291)</f>
        <v/>
      </c>
      <c r="E2176" s="284" t="str">
        <f>IF('Data invoice'!N2291=0,"",'Data invoice'!O2291)</f>
        <v/>
      </c>
      <c r="F2176" s="284" t="str">
        <f>IF('Data invoice'!O2291=0,"",'Data invoice'!P2291)</f>
        <v/>
      </c>
      <c r="G2176" s="284" t="str">
        <f>IF('Data invoice'!P2291=0,"",'Data invoice'!Q2291)</f>
        <v/>
      </c>
      <c r="H2176" s="284" t="str">
        <f>IF('Data invoice'!Q2291=0,"",'Data invoice'!R2291)</f>
        <v/>
      </c>
      <c r="I2176" s="320" t="str">
        <f>IF('Data invoice'!R2291=0,"",'Data invoice'!S2291)</f>
        <v/>
      </c>
      <c r="J2176" s="367" t="str">
        <f>IF('Data invoice'!S2291=0,"",'Data invoice'!T2291)</f>
        <v/>
      </c>
    </row>
    <row r="2177" spans="1:10" ht="15" customHeight="1">
      <c r="A2177" s="284" t="str">
        <f>IF('Data invoice'!J2292=0,"",'Data invoice'!K2292)</f>
        <v/>
      </c>
      <c r="B2177" s="284" t="str">
        <f>IF('Data invoice'!K2292=0,"",'Data invoice'!L2292)</f>
        <v/>
      </c>
      <c r="C2177" s="284" t="str">
        <f>IF('Data invoice'!L2292=0,"",'Data invoice'!M2292)</f>
        <v/>
      </c>
      <c r="D2177" s="284" t="str">
        <f>IF('Data invoice'!M2292=0,"",'Data invoice'!N2292)</f>
        <v/>
      </c>
      <c r="E2177" s="284" t="str">
        <f>IF('Data invoice'!N2292=0,"",'Data invoice'!O2292)</f>
        <v/>
      </c>
      <c r="F2177" s="284" t="str">
        <f>IF('Data invoice'!O2292=0,"",'Data invoice'!P2292)</f>
        <v/>
      </c>
      <c r="G2177" s="284" t="str">
        <f>IF('Data invoice'!P2292=0,"",'Data invoice'!Q2292)</f>
        <v/>
      </c>
      <c r="H2177" s="284" t="str">
        <f>IF('Data invoice'!Q2292=0,"",'Data invoice'!R2292)</f>
        <v/>
      </c>
      <c r="I2177" s="320" t="str">
        <f>IF('Data invoice'!R2292=0,"",'Data invoice'!S2292)</f>
        <v/>
      </c>
      <c r="J2177" s="367" t="str">
        <f>IF('Data invoice'!S2292=0,"",'Data invoice'!T2292)</f>
        <v/>
      </c>
    </row>
    <row r="2178" spans="1:10" ht="15" customHeight="1">
      <c r="A2178" s="284" t="str">
        <f>IF('Data invoice'!J2293=0,"",'Data invoice'!K2293)</f>
        <v/>
      </c>
      <c r="B2178" s="284" t="str">
        <f>IF('Data invoice'!K2293=0,"",'Data invoice'!L2293)</f>
        <v/>
      </c>
      <c r="C2178" s="284" t="str">
        <f>IF('Data invoice'!L2293=0,"",'Data invoice'!M2293)</f>
        <v/>
      </c>
      <c r="D2178" s="284" t="str">
        <f>IF('Data invoice'!M2293=0,"",'Data invoice'!N2293)</f>
        <v/>
      </c>
      <c r="E2178" s="284" t="str">
        <f>IF('Data invoice'!N2293=0,"",'Data invoice'!O2293)</f>
        <v/>
      </c>
      <c r="F2178" s="284" t="str">
        <f>IF('Data invoice'!O2293=0,"",'Data invoice'!P2293)</f>
        <v/>
      </c>
      <c r="G2178" s="284" t="str">
        <f>IF('Data invoice'!P2293=0,"",'Data invoice'!Q2293)</f>
        <v/>
      </c>
      <c r="H2178" s="284" t="str">
        <f>IF('Data invoice'!Q2293=0,"",'Data invoice'!R2293)</f>
        <v/>
      </c>
      <c r="I2178" s="320" t="str">
        <f>IF('Data invoice'!R2293=0,"",'Data invoice'!S2293)</f>
        <v/>
      </c>
      <c r="J2178" s="367" t="str">
        <f>IF('Data invoice'!S2293=0,"",'Data invoice'!T2293)</f>
        <v/>
      </c>
    </row>
    <row r="2179" spans="1:10" ht="15" customHeight="1">
      <c r="A2179" s="284" t="str">
        <f>IF('Data invoice'!J2294=0,"",'Data invoice'!K2294)</f>
        <v/>
      </c>
      <c r="B2179" s="284" t="str">
        <f>IF('Data invoice'!K2294=0,"",'Data invoice'!L2294)</f>
        <v/>
      </c>
      <c r="C2179" s="284" t="str">
        <f>IF('Data invoice'!L2294=0,"",'Data invoice'!M2294)</f>
        <v/>
      </c>
      <c r="D2179" s="284" t="str">
        <f>IF('Data invoice'!M2294=0,"",'Data invoice'!N2294)</f>
        <v/>
      </c>
      <c r="E2179" s="284" t="str">
        <f>IF('Data invoice'!N2294=0,"",'Data invoice'!O2294)</f>
        <v/>
      </c>
      <c r="F2179" s="284" t="str">
        <f>IF('Data invoice'!O2294=0,"",'Data invoice'!P2294)</f>
        <v/>
      </c>
      <c r="G2179" s="284" t="str">
        <f>IF('Data invoice'!P2294=0,"",'Data invoice'!Q2294)</f>
        <v/>
      </c>
      <c r="H2179" s="284" t="str">
        <f>IF('Data invoice'!Q2294=0,"",'Data invoice'!R2294)</f>
        <v/>
      </c>
      <c r="I2179" s="320" t="str">
        <f>IF('Data invoice'!R2294=0,"",'Data invoice'!S2294)</f>
        <v/>
      </c>
      <c r="J2179" s="367" t="str">
        <f>IF('Data invoice'!S2294=0,"",'Data invoice'!T2294)</f>
        <v/>
      </c>
    </row>
    <row r="2180" spans="1:10" ht="15" customHeight="1">
      <c r="A2180" s="284" t="str">
        <f>IF('Data invoice'!J2295=0,"",'Data invoice'!K2295)</f>
        <v/>
      </c>
      <c r="B2180" s="284" t="str">
        <f>IF('Data invoice'!K2295=0,"",'Data invoice'!L2295)</f>
        <v/>
      </c>
      <c r="C2180" s="284" t="str">
        <f>IF('Data invoice'!L2295=0,"",'Data invoice'!M2295)</f>
        <v/>
      </c>
      <c r="D2180" s="284" t="str">
        <f>IF('Data invoice'!M2295=0,"",'Data invoice'!N2295)</f>
        <v/>
      </c>
      <c r="E2180" s="284" t="str">
        <f>IF('Data invoice'!N2295=0,"",'Data invoice'!O2295)</f>
        <v/>
      </c>
      <c r="F2180" s="284" t="str">
        <f>IF('Data invoice'!O2295=0,"",'Data invoice'!P2295)</f>
        <v/>
      </c>
      <c r="G2180" s="284" t="str">
        <f>IF('Data invoice'!P2295=0,"",'Data invoice'!Q2295)</f>
        <v/>
      </c>
      <c r="H2180" s="284" t="str">
        <f>IF('Data invoice'!Q2295=0,"",'Data invoice'!R2295)</f>
        <v/>
      </c>
      <c r="I2180" s="320" t="str">
        <f>IF('Data invoice'!R2295=0,"",'Data invoice'!S2295)</f>
        <v/>
      </c>
      <c r="J2180" s="367" t="str">
        <f>IF('Data invoice'!S2295=0,"",'Data invoice'!T2295)</f>
        <v/>
      </c>
    </row>
    <row r="2181" spans="1:10" ht="15" customHeight="1">
      <c r="A2181" s="284" t="str">
        <f>IF('Data invoice'!J2296=0,"",'Data invoice'!K2296)</f>
        <v/>
      </c>
      <c r="B2181" s="284" t="str">
        <f>IF('Data invoice'!K2296=0,"",'Data invoice'!L2296)</f>
        <v/>
      </c>
      <c r="C2181" s="284" t="str">
        <f>IF('Data invoice'!L2296=0,"",'Data invoice'!M2296)</f>
        <v/>
      </c>
      <c r="D2181" s="284" t="str">
        <f>IF('Data invoice'!M2296=0,"",'Data invoice'!N2296)</f>
        <v/>
      </c>
      <c r="E2181" s="284" t="str">
        <f>IF('Data invoice'!N2296=0,"",'Data invoice'!O2296)</f>
        <v/>
      </c>
      <c r="F2181" s="284" t="str">
        <f>IF('Data invoice'!O2296=0,"",'Data invoice'!P2296)</f>
        <v/>
      </c>
      <c r="G2181" s="284" t="str">
        <f>IF('Data invoice'!P2296=0,"",'Data invoice'!Q2296)</f>
        <v/>
      </c>
      <c r="H2181" s="284" t="str">
        <f>IF('Data invoice'!Q2296=0,"",'Data invoice'!R2296)</f>
        <v/>
      </c>
      <c r="I2181" s="320" t="str">
        <f>IF('Data invoice'!R2296=0,"",'Data invoice'!S2296)</f>
        <v/>
      </c>
      <c r="J2181" s="367" t="str">
        <f>IF('Data invoice'!S2296=0,"",'Data invoice'!T2296)</f>
        <v/>
      </c>
    </row>
    <row r="2182" spans="1:10" ht="15" customHeight="1">
      <c r="A2182" s="284" t="str">
        <f>IF('Data invoice'!J2297=0,"",'Data invoice'!K2297)</f>
        <v/>
      </c>
      <c r="B2182" s="284" t="str">
        <f>IF('Data invoice'!K2297=0,"",'Data invoice'!L2297)</f>
        <v/>
      </c>
      <c r="C2182" s="284" t="str">
        <f>IF('Data invoice'!L2297=0,"",'Data invoice'!M2297)</f>
        <v/>
      </c>
      <c r="D2182" s="284" t="str">
        <f>IF('Data invoice'!M2297=0,"",'Data invoice'!N2297)</f>
        <v/>
      </c>
      <c r="E2182" s="284" t="str">
        <f>IF('Data invoice'!N2297=0,"",'Data invoice'!O2297)</f>
        <v/>
      </c>
      <c r="F2182" s="284" t="str">
        <f>IF('Data invoice'!O2297=0,"",'Data invoice'!P2297)</f>
        <v/>
      </c>
      <c r="G2182" s="284" t="str">
        <f>IF('Data invoice'!P2297=0,"",'Data invoice'!Q2297)</f>
        <v/>
      </c>
      <c r="H2182" s="284" t="str">
        <f>IF('Data invoice'!Q2297=0,"",'Data invoice'!R2297)</f>
        <v/>
      </c>
      <c r="I2182" s="320" t="str">
        <f>IF('Data invoice'!R2297=0,"",'Data invoice'!S2297)</f>
        <v/>
      </c>
      <c r="J2182" s="367" t="str">
        <f>IF('Data invoice'!S2297=0,"",'Data invoice'!T2297)</f>
        <v/>
      </c>
    </row>
    <row r="2183" spans="1:10" ht="15" customHeight="1">
      <c r="A2183" s="284" t="str">
        <f>IF('Data invoice'!J2298=0,"",'Data invoice'!K2298)</f>
        <v/>
      </c>
      <c r="B2183" s="284" t="str">
        <f>IF('Data invoice'!K2298=0,"",'Data invoice'!L2298)</f>
        <v/>
      </c>
      <c r="C2183" s="284" t="str">
        <f>IF('Data invoice'!L2298=0,"",'Data invoice'!M2298)</f>
        <v/>
      </c>
      <c r="D2183" s="284" t="str">
        <f>IF('Data invoice'!M2298=0,"",'Data invoice'!N2298)</f>
        <v/>
      </c>
      <c r="E2183" s="284" t="str">
        <f>IF('Data invoice'!N2298=0,"",'Data invoice'!O2298)</f>
        <v/>
      </c>
      <c r="F2183" s="284" t="str">
        <f>IF('Data invoice'!O2298=0,"",'Data invoice'!P2298)</f>
        <v/>
      </c>
      <c r="G2183" s="284" t="str">
        <f>IF('Data invoice'!P2298=0,"",'Data invoice'!Q2298)</f>
        <v/>
      </c>
      <c r="H2183" s="284" t="str">
        <f>IF('Data invoice'!Q2298=0,"",'Data invoice'!R2298)</f>
        <v/>
      </c>
      <c r="I2183" s="320" t="str">
        <f>IF('Data invoice'!R2298=0,"",'Data invoice'!S2298)</f>
        <v/>
      </c>
      <c r="J2183" s="367" t="str">
        <f>IF('Data invoice'!S2298=0,"",'Data invoice'!T2298)</f>
        <v/>
      </c>
    </row>
    <row r="2184" spans="1:10" ht="15" customHeight="1">
      <c r="A2184" s="284" t="str">
        <f>IF('Data invoice'!J2299=0,"",'Data invoice'!K2299)</f>
        <v/>
      </c>
      <c r="B2184" s="284" t="str">
        <f>IF('Data invoice'!K2299=0,"",'Data invoice'!L2299)</f>
        <v/>
      </c>
      <c r="C2184" s="284" t="str">
        <f>IF('Data invoice'!L2299=0,"",'Data invoice'!M2299)</f>
        <v/>
      </c>
      <c r="D2184" s="284" t="str">
        <f>IF('Data invoice'!M2299=0,"",'Data invoice'!N2299)</f>
        <v/>
      </c>
      <c r="E2184" s="284" t="str">
        <f>IF('Data invoice'!N2299=0,"",'Data invoice'!O2299)</f>
        <v/>
      </c>
      <c r="F2184" s="284" t="str">
        <f>IF('Data invoice'!O2299=0,"",'Data invoice'!P2299)</f>
        <v/>
      </c>
      <c r="G2184" s="284" t="str">
        <f>IF('Data invoice'!P2299=0,"",'Data invoice'!Q2299)</f>
        <v/>
      </c>
      <c r="H2184" s="284" t="str">
        <f>IF('Data invoice'!Q2299=0,"",'Data invoice'!R2299)</f>
        <v/>
      </c>
      <c r="I2184" s="320" t="str">
        <f>IF('Data invoice'!R2299=0,"",'Data invoice'!S2299)</f>
        <v/>
      </c>
      <c r="J2184" s="367" t="str">
        <f>IF('Data invoice'!S2299=0,"",'Data invoice'!T2299)</f>
        <v/>
      </c>
    </row>
    <row r="2185" spans="1:10" ht="15" customHeight="1">
      <c r="A2185" s="284" t="str">
        <f>IF('Data invoice'!J2300=0,"",'Data invoice'!K2300)</f>
        <v/>
      </c>
      <c r="B2185" s="284" t="str">
        <f>IF('Data invoice'!K2300=0,"",'Data invoice'!L2300)</f>
        <v/>
      </c>
      <c r="C2185" s="284" t="str">
        <f>IF('Data invoice'!L2300=0,"",'Data invoice'!M2300)</f>
        <v/>
      </c>
      <c r="D2185" s="284" t="str">
        <f>IF('Data invoice'!M2300=0,"",'Data invoice'!N2300)</f>
        <v/>
      </c>
      <c r="E2185" s="284" t="str">
        <f>IF('Data invoice'!N2300=0,"",'Data invoice'!O2300)</f>
        <v/>
      </c>
      <c r="F2185" s="284" t="str">
        <f>IF('Data invoice'!O2300=0,"",'Data invoice'!P2300)</f>
        <v/>
      </c>
      <c r="G2185" s="284" t="str">
        <f>IF('Data invoice'!P2300=0,"",'Data invoice'!Q2300)</f>
        <v/>
      </c>
      <c r="H2185" s="284" t="str">
        <f>IF('Data invoice'!Q2300=0,"",'Data invoice'!R2300)</f>
        <v/>
      </c>
      <c r="I2185" s="320" t="str">
        <f>IF('Data invoice'!R2300=0,"",'Data invoice'!S2300)</f>
        <v/>
      </c>
      <c r="J2185" s="367" t="str">
        <f>IF('Data invoice'!S2300=0,"",'Data invoice'!T2300)</f>
        <v/>
      </c>
    </row>
    <row r="2186" spans="1:10" ht="15" customHeight="1">
      <c r="A2186" s="284" t="str">
        <f>IF('Data invoice'!J2301=0,"",'Data invoice'!K2301)</f>
        <v/>
      </c>
      <c r="B2186" s="284" t="str">
        <f>IF('Data invoice'!K2301=0,"",'Data invoice'!L2301)</f>
        <v/>
      </c>
      <c r="C2186" s="284" t="str">
        <f>IF('Data invoice'!L2301=0,"",'Data invoice'!M2301)</f>
        <v/>
      </c>
      <c r="D2186" s="284" t="str">
        <f>IF('Data invoice'!M2301=0,"",'Data invoice'!N2301)</f>
        <v/>
      </c>
      <c r="E2186" s="284" t="str">
        <f>IF('Data invoice'!N2301=0,"",'Data invoice'!O2301)</f>
        <v/>
      </c>
      <c r="F2186" s="284" t="str">
        <f>IF('Data invoice'!O2301=0,"",'Data invoice'!P2301)</f>
        <v/>
      </c>
      <c r="G2186" s="284" t="str">
        <f>IF('Data invoice'!P2301=0,"",'Data invoice'!Q2301)</f>
        <v/>
      </c>
      <c r="H2186" s="284" t="str">
        <f>IF('Data invoice'!Q2301=0,"",'Data invoice'!R2301)</f>
        <v/>
      </c>
      <c r="I2186" s="320" t="str">
        <f>IF('Data invoice'!R2301=0,"",'Data invoice'!S2301)</f>
        <v/>
      </c>
      <c r="J2186" s="367" t="str">
        <f>IF('Data invoice'!S2301=0,"",'Data invoice'!T2301)</f>
        <v/>
      </c>
    </row>
    <row r="2187" spans="1:10" ht="15" customHeight="1">
      <c r="A2187" s="284" t="str">
        <f>IF('Data invoice'!J2302=0,"",'Data invoice'!K2302)</f>
        <v/>
      </c>
      <c r="B2187" s="284" t="str">
        <f>IF('Data invoice'!K2302=0,"",'Data invoice'!L2302)</f>
        <v/>
      </c>
      <c r="C2187" s="284" t="str">
        <f>IF('Data invoice'!L2302=0,"",'Data invoice'!M2302)</f>
        <v/>
      </c>
      <c r="D2187" s="284" t="str">
        <f>IF('Data invoice'!M2302=0,"",'Data invoice'!N2302)</f>
        <v/>
      </c>
      <c r="E2187" s="284" t="str">
        <f>IF('Data invoice'!N2302=0,"",'Data invoice'!O2302)</f>
        <v/>
      </c>
      <c r="F2187" s="284" t="str">
        <f>IF('Data invoice'!O2302=0,"",'Data invoice'!P2302)</f>
        <v/>
      </c>
      <c r="G2187" s="284" t="str">
        <f>IF('Data invoice'!P2302=0,"",'Data invoice'!Q2302)</f>
        <v/>
      </c>
      <c r="H2187" s="284" t="str">
        <f>IF('Data invoice'!Q2302=0,"",'Data invoice'!R2302)</f>
        <v/>
      </c>
      <c r="I2187" s="320" t="str">
        <f>IF('Data invoice'!R2302=0,"",'Data invoice'!S2302)</f>
        <v/>
      </c>
      <c r="J2187" s="367" t="str">
        <f>IF('Data invoice'!S2302=0,"",'Data invoice'!T2302)</f>
        <v/>
      </c>
    </row>
    <row r="2188" spans="1:10" ht="15" customHeight="1">
      <c r="A2188" s="284" t="str">
        <f>IF('Data invoice'!J2303=0,"",'Data invoice'!K2303)</f>
        <v/>
      </c>
      <c r="B2188" s="284" t="str">
        <f>IF('Data invoice'!K2303=0,"",'Data invoice'!L2303)</f>
        <v/>
      </c>
      <c r="C2188" s="284" t="str">
        <f>IF('Data invoice'!L2303=0,"",'Data invoice'!M2303)</f>
        <v/>
      </c>
      <c r="D2188" s="284" t="str">
        <f>IF('Data invoice'!M2303=0,"",'Data invoice'!N2303)</f>
        <v/>
      </c>
      <c r="E2188" s="284" t="str">
        <f>IF('Data invoice'!N2303=0,"",'Data invoice'!O2303)</f>
        <v/>
      </c>
      <c r="F2188" s="284" t="str">
        <f>IF('Data invoice'!O2303=0,"",'Data invoice'!P2303)</f>
        <v/>
      </c>
      <c r="G2188" s="284" t="str">
        <f>IF('Data invoice'!P2303=0,"",'Data invoice'!Q2303)</f>
        <v/>
      </c>
      <c r="H2188" s="284" t="str">
        <f>IF('Data invoice'!Q2303=0,"",'Data invoice'!R2303)</f>
        <v/>
      </c>
      <c r="I2188" s="320" t="str">
        <f>IF('Data invoice'!R2303=0,"",'Data invoice'!S2303)</f>
        <v/>
      </c>
      <c r="J2188" s="367" t="str">
        <f>IF('Data invoice'!S2303=0,"",'Data invoice'!T2303)</f>
        <v/>
      </c>
    </row>
    <row r="2189" spans="1:10" ht="15" customHeight="1">
      <c r="A2189" s="284" t="str">
        <f>IF('Data invoice'!J2304=0,"",'Data invoice'!K2304)</f>
        <v/>
      </c>
      <c r="B2189" s="284" t="str">
        <f>IF('Data invoice'!K2304=0,"",'Data invoice'!L2304)</f>
        <v/>
      </c>
      <c r="C2189" s="284" t="str">
        <f>IF('Data invoice'!L2304=0,"",'Data invoice'!M2304)</f>
        <v/>
      </c>
      <c r="D2189" s="284" t="str">
        <f>IF('Data invoice'!M2304=0,"",'Data invoice'!N2304)</f>
        <v/>
      </c>
      <c r="E2189" s="284" t="str">
        <f>IF('Data invoice'!N2304=0,"",'Data invoice'!O2304)</f>
        <v/>
      </c>
      <c r="F2189" s="284" t="str">
        <f>IF('Data invoice'!O2304=0,"",'Data invoice'!P2304)</f>
        <v/>
      </c>
      <c r="G2189" s="284" t="str">
        <f>IF('Data invoice'!P2304=0,"",'Data invoice'!Q2304)</f>
        <v/>
      </c>
      <c r="H2189" s="284" t="str">
        <f>IF('Data invoice'!Q2304=0,"",'Data invoice'!R2304)</f>
        <v/>
      </c>
      <c r="I2189" s="320" t="str">
        <f>IF('Data invoice'!R2304=0,"",'Data invoice'!S2304)</f>
        <v/>
      </c>
      <c r="J2189" s="367" t="str">
        <f>IF('Data invoice'!S2304=0,"",'Data invoice'!T2304)</f>
        <v/>
      </c>
    </row>
    <row r="2190" spans="1:10" ht="15" customHeight="1">
      <c r="A2190" s="284" t="str">
        <f>IF('Data invoice'!J2305=0,"",'Data invoice'!K2305)</f>
        <v/>
      </c>
      <c r="B2190" s="284" t="str">
        <f>IF('Data invoice'!K2305=0,"",'Data invoice'!L2305)</f>
        <v/>
      </c>
      <c r="C2190" s="284" t="str">
        <f>IF('Data invoice'!L2305=0,"",'Data invoice'!M2305)</f>
        <v/>
      </c>
      <c r="D2190" s="284" t="str">
        <f>IF('Data invoice'!M2305=0,"",'Data invoice'!N2305)</f>
        <v/>
      </c>
      <c r="E2190" s="284" t="str">
        <f>IF('Data invoice'!N2305=0,"",'Data invoice'!O2305)</f>
        <v/>
      </c>
      <c r="F2190" s="284" t="str">
        <f>IF('Data invoice'!O2305=0,"",'Data invoice'!P2305)</f>
        <v/>
      </c>
      <c r="G2190" s="284" t="str">
        <f>IF('Data invoice'!P2305=0,"",'Data invoice'!Q2305)</f>
        <v/>
      </c>
      <c r="H2190" s="284" t="str">
        <f>IF('Data invoice'!Q2305=0,"",'Data invoice'!R2305)</f>
        <v/>
      </c>
      <c r="I2190" s="320" t="str">
        <f>IF('Data invoice'!R2305=0,"",'Data invoice'!S2305)</f>
        <v/>
      </c>
      <c r="J2190" s="367" t="str">
        <f>IF('Data invoice'!S2305=0,"",'Data invoice'!T2305)</f>
        <v/>
      </c>
    </row>
    <row r="2191" spans="1:10" ht="15" customHeight="1">
      <c r="A2191" s="284" t="str">
        <f>IF('Data invoice'!J2306=0,"",'Data invoice'!K2306)</f>
        <v/>
      </c>
      <c r="B2191" s="284" t="str">
        <f>IF('Data invoice'!K2306=0,"",'Data invoice'!L2306)</f>
        <v/>
      </c>
      <c r="C2191" s="284" t="str">
        <f>IF('Data invoice'!L2306=0,"",'Data invoice'!M2306)</f>
        <v/>
      </c>
      <c r="D2191" s="284" t="str">
        <f>IF('Data invoice'!M2306=0,"",'Data invoice'!N2306)</f>
        <v/>
      </c>
      <c r="E2191" s="284" t="str">
        <f>IF('Data invoice'!N2306=0,"",'Data invoice'!O2306)</f>
        <v/>
      </c>
      <c r="F2191" s="284" t="str">
        <f>IF('Data invoice'!O2306=0,"",'Data invoice'!P2306)</f>
        <v/>
      </c>
      <c r="G2191" s="284" t="str">
        <f>IF('Data invoice'!P2306=0,"",'Data invoice'!Q2306)</f>
        <v/>
      </c>
      <c r="H2191" s="284" t="str">
        <f>IF('Data invoice'!Q2306=0,"",'Data invoice'!R2306)</f>
        <v/>
      </c>
      <c r="I2191" s="320" t="str">
        <f>IF('Data invoice'!R2306=0,"",'Data invoice'!S2306)</f>
        <v/>
      </c>
      <c r="J2191" s="367" t="str">
        <f>IF('Data invoice'!S2306=0,"",'Data invoice'!T2306)</f>
        <v/>
      </c>
    </row>
    <row r="2192" spans="1:10" ht="15" customHeight="1">
      <c r="A2192" s="284" t="str">
        <f>IF('Data invoice'!J2307=0,"",'Data invoice'!K2307)</f>
        <v/>
      </c>
      <c r="B2192" s="284" t="str">
        <f>IF('Data invoice'!K2307=0,"",'Data invoice'!L2307)</f>
        <v/>
      </c>
      <c r="C2192" s="284" t="str">
        <f>IF('Data invoice'!L2307=0,"",'Data invoice'!M2307)</f>
        <v/>
      </c>
      <c r="D2192" s="284" t="str">
        <f>IF('Data invoice'!M2307=0,"",'Data invoice'!N2307)</f>
        <v/>
      </c>
      <c r="E2192" s="284" t="str">
        <f>IF('Data invoice'!N2307=0,"",'Data invoice'!O2307)</f>
        <v/>
      </c>
      <c r="F2192" s="284" t="str">
        <f>IF('Data invoice'!O2307=0,"",'Data invoice'!P2307)</f>
        <v/>
      </c>
      <c r="G2192" s="284" t="str">
        <f>IF('Data invoice'!P2307=0,"",'Data invoice'!Q2307)</f>
        <v/>
      </c>
      <c r="H2192" s="284" t="str">
        <f>IF('Data invoice'!Q2307=0,"",'Data invoice'!R2307)</f>
        <v/>
      </c>
      <c r="I2192" s="320" t="str">
        <f>IF('Data invoice'!R2307=0,"",'Data invoice'!S2307)</f>
        <v/>
      </c>
      <c r="J2192" s="367" t="str">
        <f>IF('Data invoice'!S2307=0,"",'Data invoice'!T2307)</f>
        <v/>
      </c>
    </row>
    <row r="2193" spans="1:10" ht="15" customHeight="1">
      <c r="A2193" s="284" t="str">
        <f>IF('Data invoice'!J2308=0,"",'Data invoice'!K2308)</f>
        <v/>
      </c>
      <c r="B2193" s="284" t="str">
        <f>IF('Data invoice'!K2308=0,"",'Data invoice'!L2308)</f>
        <v/>
      </c>
      <c r="C2193" s="284" t="str">
        <f>IF('Data invoice'!L2308=0,"",'Data invoice'!M2308)</f>
        <v/>
      </c>
      <c r="D2193" s="284" t="str">
        <f>IF('Data invoice'!M2308=0,"",'Data invoice'!N2308)</f>
        <v/>
      </c>
      <c r="E2193" s="284" t="str">
        <f>IF('Data invoice'!N2308=0,"",'Data invoice'!O2308)</f>
        <v/>
      </c>
      <c r="F2193" s="284" t="str">
        <f>IF('Data invoice'!O2308=0,"",'Data invoice'!P2308)</f>
        <v/>
      </c>
      <c r="G2193" s="284" t="str">
        <f>IF('Data invoice'!P2308=0,"",'Data invoice'!Q2308)</f>
        <v/>
      </c>
      <c r="H2193" s="284" t="str">
        <f>IF('Data invoice'!Q2308=0,"",'Data invoice'!R2308)</f>
        <v/>
      </c>
      <c r="I2193" s="320" t="str">
        <f>IF('Data invoice'!R2308=0,"",'Data invoice'!S2308)</f>
        <v/>
      </c>
      <c r="J2193" s="367" t="str">
        <f>IF('Data invoice'!S2308=0,"",'Data invoice'!T2308)</f>
        <v/>
      </c>
    </row>
    <row r="2194" spans="1:10" ht="15" customHeight="1">
      <c r="A2194" s="284" t="str">
        <f>IF('Data invoice'!J2309=0,"",'Data invoice'!K2309)</f>
        <v/>
      </c>
      <c r="B2194" s="284" t="str">
        <f>IF('Data invoice'!K2309=0,"",'Data invoice'!L2309)</f>
        <v/>
      </c>
      <c r="C2194" s="284" t="str">
        <f>IF('Data invoice'!L2309=0,"",'Data invoice'!M2309)</f>
        <v/>
      </c>
      <c r="D2194" s="284" t="str">
        <f>IF('Data invoice'!M2309=0,"",'Data invoice'!N2309)</f>
        <v/>
      </c>
      <c r="E2194" s="284" t="str">
        <f>IF('Data invoice'!N2309=0,"",'Data invoice'!O2309)</f>
        <v/>
      </c>
      <c r="F2194" s="284" t="str">
        <f>IF('Data invoice'!O2309=0,"",'Data invoice'!P2309)</f>
        <v/>
      </c>
      <c r="G2194" s="284" t="str">
        <f>IF('Data invoice'!P2309=0,"",'Data invoice'!Q2309)</f>
        <v/>
      </c>
      <c r="H2194" s="284" t="str">
        <f>IF('Data invoice'!Q2309=0,"",'Data invoice'!R2309)</f>
        <v/>
      </c>
      <c r="I2194" s="320" t="str">
        <f>IF('Data invoice'!R2309=0,"",'Data invoice'!S2309)</f>
        <v/>
      </c>
      <c r="J2194" s="367" t="str">
        <f>IF('Data invoice'!S2309=0,"",'Data invoice'!T2309)</f>
        <v/>
      </c>
    </row>
    <row r="2195" spans="1:10" ht="15" customHeight="1">
      <c r="A2195" s="284" t="str">
        <f>IF('Data invoice'!J2310=0,"",'Data invoice'!K2310)</f>
        <v/>
      </c>
      <c r="B2195" s="284" t="str">
        <f>IF('Data invoice'!K2310=0,"",'Data invoice'!L2310)</f>
        <v/>
      </c>
      <c r="C2195" s="284" t="str">
        <f>IF('Data invoice'!L2310=0,"",'Data invoice'!M2310)</f>
        <v/>
      </c>
      <c r="D2195" s="284" t="str">
        <f>IF('Data invoice'!M2310=0,"",'Data invoice'!N2310)</f>
        <v/>
      </c>
      <c r="E2195" s="284" t="str">
        <f>IF('Data invoice'!N2310=0,"",'Data invoice'!O2310)</f>
        <v/>
      </c>
      <c r="F2195" s="284" t="str">
        <f>IF('Data invoice'!O2310=0,"",'Data invoice'!P2310)</f>
        <v/>
      </c>
      <c r="G2195" s="284" t="str">
        <f>IF('Data invoice'!P2310=0,"",'Data invoice'!Q2310)</f>
        <v/>
      </c>
      <c r="H2195" s="284" t="str">
        <f>IF('Data invoice'!Q2310=0,"",'Data invoice'!R2310)</f>
        <v/>
      </c>
      <c r="I2195" s="320" t="str">
        <f>IF('Data invoice'!R2310=0,"",'Data invoice'!S2310)</f>
        <v/>
      </c>
      <c r="J2195" s="367" t="str">
        <f>IF('Data invoice'!S2310=0,"",'Data invoice'!T2310)</f>
        <v/>
      </c>
    </row>
    <row r="2196" spans="1:10" ht="15" customHeight="1">
      <c r="A2196" s="284" t="str">
        <f>IF('Data invoice'!J2311=0,"",'Data invoice'!K2311)</f>
        <v/>
      </c>
      <c r="B2196" s="284" t="str">
        <f>IF('Data invoice'!K2311=0,"",'Data invoice'!L2311)</f>
        <v/>
      </c>
      <c r="C2196" s="284" t="str">
        <f>IF('Data invoice'!L2311=0,"",'Data invoice'!M2311)</f>
        <v/>
      </c>
      <c r="D2196" s="284" t="str">
        <f>IF('Data invoice'!M2311=0,"",'Data invoice'!N2311)</f>
        <v/>
      </c>
      <c r="E2196" s="284" t="str">
        <f>IF('Data invoice'!N2311=0,"",'Data invoice'!O2311)</f>
        <v/>
      </c>
      <c r="F2196" s="284" t="str">
        <f>IF('Data invoice'!O2311=0,"",'Data invoice'!P2311)</f>
        <v/>
      </c>
      <c r="G2196" s="284" t="str">
        <f>IF('Data invoice'!P2311=0,"",'Data invoice'!Q2311)</f>
        <v/>
      </c>
      <c r="H2196" s="284" t="str">
        <f>IF('Data invoice'!Q2311=0,"",'Data invoice'!R2311)</f>
        <v/>
      </c>
      <c r="I2196" s="320" t="str">
        <f>IF('Data invoice'!R2311=0,"",'Data invoice'!S2311)</f>
        <v/>
      </c>
      <c r="J2196" s="367" t="str">
        <f>IF('Data invoice'!S2311=0,"",'Data invoice'!T2311)</f>
        <v/>
      </c>
    </row>
    <row r="2197" spans="1:10" ht="15" customHeight="1">
      <c r="A2197" s="284" t="str">
        <f>IF('Data invoice'!J2312=0,"",'Data invoice'!K2312)</f>
        <v/>
      </c>
      <c r="B2197" s="284" t="str">
        <f>IF('Data invoice'!K2312=0,"",'Data invoice'!L2312)</f>
        <v/>
      </c>
      <c r="C2197" s="284" t="str">
        <f>IF('Data invoice'!L2312=0,"",'Data invoice'!M2312)</f>
        <v/>
      </c>
      <c r="D2197" s="284" t="str">
        <f>IF('Data invoice'!M2312=0,"",'Data invoice'!N2312)</f>
        <v/>
      </c>
      <c r="E2197" s="284" t="str">
        <f>IF('Data invoice'!N2312=0,"",'Data invoice'!O2312)</f>
        <v/>
      </c>
      <c r="F2197" s="284" t="str">
        <f>IF('Data invoice'!O2312=0,"",'Data invoice'!P2312)</f>
        <v/>
      </c>
      <c r="G2197" s="284" t="str">
        <f>IF('Data invoice'!P2312=0,"",'Data invoice'!Q2312)</f>
        <v/>
      </c>
      <c r="H2197" s="284" t="str">
        <f>IF('Data invoice'!Q2312=0,"",'Data invoice'!R2312)</f>
        <v/>
      </c>
      <c r="I2197" s="320" t="str">
        <f>IF('Data invoice'!R2312=0,"",'Data invoice'!S2312)</f>
        <v/>
      </c>
      <c r="J2197" s="367" t="str">
        <f>IF('Data invoice'!S2312=0,"",'Data invoice'!T2312)</f>
        <v/>
      </c>
    </row>
    <row r="2198" spans="1:10" ht="15" customHeight="1">
      <c r="A2198" s="284" t="str">
        <f>IF('Data invoice'!J2313=0,"",'Data invoice'!K2313)</f>
        <v/>
      </c>
      <c r="B2198" s="284" t="str">
        <f>IF('Data invoice'!K2313=0,"",'Data invoice'!L2313)</f>
        <v/>
      </c>
      <c r="C2198" s="284" t="str">
        <f>IF('Data invoice'!L2313=0,"",'Data invoice'!M2313)</f>
        <v/>
      </c>
      <c r="D2198" s="284" t="str">
        <f>IF('Data invoice'!M2313=0,"",'Data invoice'!N2313)</f>
        <v/>
      </c>
      <c r="E2198" s="284" t="str">
        <f>IF('Data invoice'!N2313=0,"",'Data invoice'!O2313)</f>
        <v/>
      </c>
      <c r="F2198" s="284" t="str">
        <f>IF('Data invoice'!O2313=0,"",'Data invoice'!P2313)</f>
        <v/>
      </c>
      <c r="G2198" s="284" t="str">
        <f>IF('Data invoice'!P2313=0,"",'Data invoice'!Q2313)</f>
        <v/>
      </c>
      <c r="H2198" s="284" t="str">
        <f>IF('Data invoice'!Q2313=0,"",'Data invoice'!R2313)</f>
        <v/>
      </c>
      <c r="I2198" s="320" t="str">
        <f>IF('Data invoice'!R2313=0,"",'Data invoice'!S2313)</f>
        <v/>
      </c>
      <c r="J2198" s="367" t="str">
        <f>IF('Data invoice'!S2313=0,"",'Data invoice'!T2313)</f>
        <v/>
      </c>
    </row>
    <row r="2199" spans="1:10" ht="15" customHeight="1">
      <c r="A2199" s="284" t="str">
        <f>IF('Data invoice'!J2314=0,"",'Data invoice'!K2314)</f>
        <v/>
      </c>
      <c r="B2199" s="284" t="str">
        <f>IF('Data invoice'!K2314=0,"",'Data invoice'!L2314)</f>
        <v/>
      </c>
      <c r="C2199" s="284" t="str">
        <f>IF('Data invoice'!L2314=0,"",'Data invoice'!M2314)</f>
        <v/>
      </c>
      <c r="D2199" s="284" t="str">
        <f>IF('Data invoice'!M2314=0,"",'Data invoice'!N2314)</f>
        <v/>
      </c>
      <c r="E2199" s="284" t="str">
        <f>IF('Data invoice'!N2314=0,"",'Data invoice'!O2314)</f>
        <v/>
      </c>
      <c r="F2199" s="284" t="str">
        <f>IF('Data invoice'!O2314=0,"",'Data invoice'!P2314)</f>
        <v/>
      </c>
      <c r="G2199" s="284" t="str">
        <f>IF('Data invoice'!P2314=0,"",'Data invoice'!Q2314)</f>
        <v/>
      </c>
      <c r="H2199" s="284" t="str">
        <f>IF('Data invoice'!Q2314=0,"",'Data invoice'!R2314)</f>
        <v/>
      </c>
      <c r="I2199" s="320" t="str">
        <f>IF('Data invoice'!R2314=0,"",'Data invoice'!S2314)</f>
        <v/>
      </c>
      <c r="J2199" s="367" t="str">
        <f>IF('Data invoice'!S2314=0,"",'Data invoice'!T2314)</f>
        <v/>
      </c>
    </row>
    <row r="2200" spans="1:10" ht="15" customHeight="1">
      <c r="A2200" s="284" t="str">
        <f>IF('Data invoice'!J2315=0,"",'Data invoice'!K2315)</f>
        <v/>
      </c>
      <c r="B2200" s="284" t="str">
        <f>IF('Data invoice'!K2315=0,"",'Data invoice'!L2315)</f>
        <v/>
      </c>
      <c r="C2200" s="284" t="str">
        <f>IF('Data invoice'!L2315=0,"",'Data invoice'!M2315)</f>
        <v/>
      </c>
      <c r="D2200" s="284" t="str">
        <f>IF('Data invoice'!M2315=0,"",'Data invoice'!N2315)</f>
        <v/>
      </c>
      <c r="E2200" s="284" t="str">
        <f>IF('Data invoice'!N2315=0,"",'Data invoice'!O2315)</f>
        <v/>
      </c>
      <c r="F2200" s="284" t="str">
        <f>IF('Data invoice'!O2315=0,"",'Data invoice'!P2315)</f>
        <v/>
      </c>
      <c r="G2200" s="284" t="str">
        <f>IF('Data invoice'!P2315=0,"",'Data invoice'!Q2315)</f>
        <v/>
      </c>
      <c r="H2200" s="284" t="str">
        <f>IF('Data invoice'!Q2315=0,"",'Data invoice'!R2315)</f>
        <v/>
      </c>
      <c r="I2200" s="320" t="str">
        <f>IF('Data invoice'!R2315=0,"",'Data invoice'!S2315)</f>
        <v/>
      </c>
      <c r="J2200" s="367" t="str">
        <f>IF('Data invoice'!S2315=0,"",'Data invoice'!T2315)</f>
        <v/>
      </c>
    </row>
    <row r="2201" spans="1:10" ht="15" customHeight="1">
      <c r="A2201" s="284" t="str">
        <f>IF('Data invoice'!J2316=0,"",'Data invoice'!K2316)</f>
        <v/>
      </c>
      <c r="B2201" s="284" t="str">
        <f>IF('Data invoice'!K2316=0,"",'Data invoice'!L2316)</f>
        <v/>
      </c>
      <c r="C2201" s="284" t="str">
        <f>IF('Data invoice'!L2316=0,"",'Data invoice'!M2316)</f>
        <v/>
      </c>
      <c r="D2201" s="284" t="str">
        <f>IF('Data invoice'!M2316=0,"",'Data invoice'!N2316)</f>
        <v/>
      </c>
      <c r="E2201" s="284" t="str">
        <f>IF('Data invoice'!N2316=0,"",'Data invoice'!O2316)</f>
        <v/>
      </c>
      <c r="F2201" s="284" t="str">
        <f>IF('Data invoice'!O2316=0,"",'Data invoice'!P2316)</f>
        <v/>
      </c>
      <c r="G2201" s="284" t="str">
        <f>IF('Data invoice'!P2316=0,"",'Data invoice'!Q2316)</f>
        <v/>
      </c>
      <c r="H2201" s="284" t="str">
        <f>IF('Data invoice'!Q2316=0,"",'Data invoice'!R2316)</f>
        <v/>
      </c>
      <c r="I2201" s="320" t="str">
        <f>IF('Data invoice'!R2316=0,"",'Data invoice'!S2316)</f>
        <v/>
      </c>
      <c r="J2201" s="367" t="str">
        <f>IF('Data invoice'!S2316=0,"",'Data invoice'!T2316)</f>
        <v/>
      </c>
    </row>
    <row r="2202" spans="1:10" ht="15" customHeight="1">
      <c r="A2202" s="284" t="str">
        <f>IF('Data invoice'!J2317=0,"",'Data invoice'!K2317)</f>
        <v/>
      </c>
      <c r="B2202" s="284" t="str">
        <f>IF('Data invoice'!K2317=0,"",'Data invoice'!L2317)</f>
        <v/>
      </c>
      <c r="C2202" s="284" t="str">
        <f>IF('Data invoice'!L2317=0,"",'Data invoice'!M2317)</f>
        <v/>
      </c>
      <c r="D2202" s="284" t="str">
        <f>IF('Data invoice'!M2317=0,"",'Data invoice'!N2317)</f>
        <v/>
      </c>
      <c r="E2202" s="284" t="str">
        <f>IF('Data invoice'!N2317=0,"",'Data invoice'!O2317)</f>
        <v/>
      </c>
      <c r="F2202" s="284" t="str">
        <f>IF('Data invoice'!O2317=0,"",'Data invoice'!P2317)</f>
        <v/>
      </c>
      <c r="G2202" s="284" t="str">
        <f>IF('Data invoice'!P2317=0,"",'Data invoice'!Q2317)</f>
        <v/>
      </c>
      <c r="H2202" s="284" t="str">
        <f>IF('Data invoice'!Q2317=0,"",'Data invoice'!R2317)</f>
        <v/>
      </c>
      <c r="I2202" s="320" t="str">
        <f>IF('Data invoice'!R2317=0,"",'Data invoice'!S2317)</f>
        <v/>
      </c>
      <c r="J2202" s="367" t="str">
        <f>IF('Data invoice'!S2317=0,"",'Data invoice'!T2317)</f>
        <v/>
      </c>
    </row>
    <row r="2203" spans="1:10" ht="15" customHeight="1">
      <c r="A2203" s="284" t="str">
        <f>IF('Data invoice'!J2318=0,"",'Data invoice'!K2318)</f>
        <v/>
      </c>
      <c r="B2203" s="284" t="str">
        <f>IF('Data invoice'!K2318=0,"",'Data invoice'!L2318)</f>
        <v/>
      </c>
      <c r="C2203" s="284" t="str">
        <f>IF('Data invoice'!L2318=0,"",'Data invoice'!M2318)</f>
        <v/>
      </c>
      <c r="D2203" s="284" t="str">
        <f>IF('Data invoice'!M2318=0,"",'Data invoice'!N2318)</f>
        <v/>
      </c>
      <c r="E2203" s="284" t="str">
        <f>IF('Data invoice'!N2318=0,"",'Data invoice'!O2318)</f>
        <v/>
      </c>
      <c r="F2203" s="284" t="str">
        <f>IF('Data invoice'!O2318=0,"",'Data invoice'!P2318)</f>
        <v/>
      </c>
      <c r="G2203" s="284" t="str">
        <f>IF('Data invoice'!P2318=0,"",'Data invoice'!Q2318)</f>
        <v/>
      </c>
      <c r="H2203" s="284" t="str">
        <f>IF('Data invoice'!Q2318=0,"",'Data invoice'!R2318)</f>
        <v/>
      </c>
      <c r="I2203" s="320" t="str">
        <f>IF('Data invoice'!R2318=0,"",'Data invoice'!S2318)</f>
        <v/>
      </c>
      <c r="J2203" s="367" t="str">
        <f>IF('Data invoice'!S2318=0,"",'Data invoice'!T2318)</f>
        <v/>
      </c>
    </row>
    <row r="2204" spans="1:10" ht="15" customHeight="1">
      <c r="A2204" s="284" t="str">
        <f>IF('Data invoice'!J2319=0,"",'Data invoice'!K2319)</f>
        <v/>
      </c>
      <c r="B2204" s="284" t="str">
        <f>IF('Data invoice'!K2319=0,"",'Data invoice'!L2319)</f>
        <v/>
      </c>
      <c r="C2204" s="284" t="str">
        <f>IF('Data invoice'!L2319=0,"",'Data invoice'!M2319)</f>
        <v/>
      </c>
      <c r="D2204" s="284" t="str">
        <f>IF('Data invoice'!M2319=0,"",'Data invoice'!N2319)</f>
        <v/>
      </c>
      <c r="E2204" s="284" t="str">
        <f>IF('Data invoice'!N2319=0,"",'Data invoice'!O2319)</f>
        <v/>
      </c>
      <c r="F2204" s="284" t="str">
        <f>IF('Data invoice'!O2319=0,"",'Data invoice'!P2319)</f>
        <v/>
      </c>
      <c r="G2204" s="284" t="str">
        <f>IF('Data invoice'!P2319=0,"",'Data invoice'!Q2319)</f>
        <v/>
      </c>
      <c r="H2204" s="284" t="str">
        <f>IF('Data invoice'!Q2319=0,"",'Data invoice'!R2319)</f>
        <v/>
      </c>
      <c r="I2204" s="320" t="str">
        <f>IF('Data invoice'!R2319=0,"",'Data invoice'!S2319)</f>
        <v/>
      </c>
      <c r="J2204" s="367" t="str">
        <f>IF('Data invoice'!S2319=0,"",'Data invoice'!T2319)</f>
        <v/>
      </c>
    </row>
    <row r="2205" spans="1:10" ht="15" customHeight="1">
      <c r="A2205" s="284" t="str">
        <f>IF('Data invoice'!J2320=0,"",'Data invoice'!K2320)</f>
        <v/>
      </c>
      <c r="B2205" s="284" t="str">
        <f>IF('Data invoice'!K2320=0,"",'Data invoice'!L2320)</f>
        <v/>
      </c>
      <c r="C2205" s="284" t="str">
        <f>IF('Data invoice'!L2320=0,"",'Data invoice'!M2320)</f>
        <v/>
      </c>
      <c r="D2205" s="284" t="str">
        <f>IF('Data invoice'!M2320=0,"",'Data invoice'!N2320)</f>
        <v/>
      </c>
      <c r="E2205" s="284" t="str">
        <f>IF('Data invoice'!N2320=0,"",'Data invoice'!O2320)</f>
        <v/>
      </c>
      <c r="F2205" s="284" t="str">
        <f>IF('Data invoice'!O2320=0,"",'Data invoice'!P2320)</f>
        <v/>
      </c>
      <c r="G2205" s="284" t="str">
        <f>IF('Data invoice'!P2320=0,"",'Data invoice'!Q2320)</f>
        <v/>
      </c>
      <c r="H2205" s="284" t="str">
        <f>IF('Data invoice'!Q2320=0,"",'Data invoice'!R2320)</f>
        <v/>
      </c>
      <c r="I2205" s="320" t="str">
        <f>IF('Data invoice'!R2320=0,"",'Data invoice'!S2320)</f>
        <v/>
      </c>
      <c r="J2205" s="367" t="str">
        <f>IF('Data invoice'!S2320=0,"",'Data invoice'!T2320)</f>
        <v/>
      </c>
    </row>
    <row r="2206" spans="1:10" ht="15" customHeight="1">
      <c r="A2206" s="284" t="str">
        <f>IF('Data invoice'!J2321=0,"",'Data invoice'!K2321)</f>
        <v/>
      </c>
      <c r="B2206" s="284" t="str">
        <f>IF('Data invoice'!K2321=0,"",'Data invoice'!L2321)</f>
        <v/>
      </c>
      <c r="C2206" s="284" t="str">
        <f>IF('Data invoice'!L2321=0,"",'Data invoice'!M2321)</f>
        <v/>
      </c>
      <c r="D2206" s="284" t="str">
        <f>IF('Data invoice'!M2321=0,"",'Data invoice'!N2321)</f>
        <v/>
      </c>
      <c r="E2206" s="284" t="str">
        <f>IF('Data invoice'!N2321=0,"",'Data invoice'!O2321)</f>
        <v/>
      </c>
      <c r="F2206" s="284" t="str">
        <f>IF('Data invoice'!O2321=0,"",'Data invoice'!P2321)</f>
        <v/>
      </c>
      <c r="G2206" s="284" t="str">
        <f>IF('Data invoice'!P2321=0,"",'Data invoice'!Q2321)</f>
        <v/>
      </c>
      <c r="H2206" s="284" t="str">
        <f>IF('Data invoice'!Q2321=0,"",'Data invoice'!R2321)</f>
        <v/>
      </c>
      <c r="I2206" s="320" t="str">
        <f>IF('Data invoice'!R2321=0,"",'Data invoice'!S2321)</f>
        <v/>
      </c>
      <c r="J2206" s="367" t="str">
        <f>IF('Data invoice'!S2321=0,"",'Data invoice'!T2321)</f>
        <v/>
      </c>
    </row>
    <row r="2207" spans="1:10" ht="15" customHeight="1">
      <c r="A2207" s="284" t="str">
        <f>IF('Data invoice'!J2322=0,"",'Data invoice'!K2322)</f>
        <v/>
      </c>
      <c r="B2207" s="284" t="str">
        <f>IF('Data invoice'!K2322=0,"",'Data invoice'!L2322)</f>
        <v/>
      </c>
      <c r="C2207" s="284" t="str">
        <f>IF('Data invoice'!L2322=0,"",'Data invoice'!M2322)</f>
        <v/>
      </c>
      <c r="D2207" s="284" t="str">
        <f>IF('Data invoice'!M2322=0,"",'Data invoice'!N2322)</f>
        <v/>
      </c>
      <c r="E2207" s="284" t="str">
        <f>IF('Data invoice'!N2322=0,"",'Data invoice'!O2322)</f>
        <v/>
      </c>
      <c r="F2207" s="284" t="str">
        <f>IF('Data invoice'!O2322=0,"",'Data invoice'!P2322)</f>
        <v/>
      </c>
      <c r="G2207" s="284" t="str">
        <f>IF('Data invoice'!P2322=0,"",'Data invoice'!Q2322)</f>
        <v/>
      </c>
      <c r="H2207" s="284" t="str">
        <f>IF('Data invoice'!Q2322=0,"",'Data invoice'!R2322)</f>
        <v/>
      </c>
      <c r="I2207" s="320" t="str">
        <f>IF('Data invoice'!R2322=0,"",'Data invoice'!S2322)</f>
        <v/>
      </c>
      <c r="J2207" s="367" t="str">
        <f>IF('Data invoice'!S2322=0,"",'Data invoice'!T2322)</f>
        <v/>
      </c>
    </row>
    <row r="2208" spans="1:10" ht="15" customHeight="1">
      <c r="A2208" s="284" t="str">
        <f>IF('Data invoice'!J2323=0,"",'Data invoice'!K2323)</f>
        <v/>
      </c>
      <c r="B2208" s="284" t="str">
        <f>IF('Data invoice'!K2323=0,"",'Data invoice'!L2323)</f>
        <v/>
      </c>
      <c r="C2208" s="284" t="str">
        <f>IF('Data invoice'!L2323=0,"",'Data invoice'!M2323)</f>
        <v/>
      </c>
      <c r="D2208" s="284" t="str">
        <f>IF('Data invoice'!M2323=0,"",'Data invoice'!N2323)</f>
        <v/>
      </c>
      <c r="E2208" s="284" t="str">
        <f>IF('Data invoice'!N2323=0,"",'Data invoice'!O2323)</f>
        <v/>
      </c>
      <c r="F2208" s="284" t="str">
        <f>IF('Data invoice'!O2323=0,"",'Data invoice'!P2323)</f>
        <v/>
      </c>
      <c r="G2208" s="284" t="str">
        <f>IF('Data invoice'!P2323=0,"",'Data invoice'!Q2323)</f>
        <v/>
      </c>
      <c r="H2208" s="284" t="str">
        <f>IF('Data invoice'!Q2323=0,"",'Data invoice'!R2323)</f>
        <v/>
      </c>
      <c r="I2208" s="320" t="str">
        <f>IF('Data invoice'!R2323=0,"",'Data invoice'!S2323)</f>
        <v/>
      </c>
      <c r="J2208" s="367" t="str">
        <f>IF('Data invoice'!S2323=0,"",'Data invoice'!T2323)</f>
        <v/>
      </c>
    </row>
    <row r="2209" spans="1:10" ht="15" customHeight="1">
      <c r="A2209" s="284" t="str">
        <f>IF('Data invoice'!J2324=0,"",'Data invoice'!K2324)</f>
        <v/>
      </c>
      <c r="B2209" s="284" t="str">
        <f>IF('Data invoice'!K2324=0,"",'Data invoice'!L2324)</f>
        <v/>
      </c>
      <c r="C2209" s="284" t="str">
        <f>IF('Data invoice'!L2324=0,"",'Data invoice'!M2324)</f>
        <v/>
      </c>
      <c r="D2209" s="284" t="str">
        <f>IF('Data invoice'!M2324=0,"",'Data invoice'!N2324)</f>
        <v/>
      </c>
      <c r="E2209" s="284" t="str">
        <f>IF('Data invoice'!N2324=0,"",'Data invoice'!O2324)</f>
        <v/>
      </c>
      <c r="F2209" s="284" t="str">
        <f>IF('Data invoice'!O2324=0,"",'Data invoice'!P2324)</f>
        <v/>
      </c>
      <c r="G2209" s="284" t="str">
        <f>IF('Data invoice'!P2324=0,"",'Data invoice'!Q2324)</f>
        <v/>
      </c>
      <c r="H2209" s="284" t="str">
        <f>IF('Data invoice'!Q2324=0,"",'Data invoice'!R2324)</f>
        <v/>
      </c>
      <c r="I2209" s="320" t="str">
        <f>IF('Data invoice'!R2324=0,"",'Data invoice'!S2324)</f>
        <v/>
      </c>
      <c r="J2209" s="367" t="str">
        <f>IF('Data invoice'!S2324=0,"",'Data invoice'!T2324)</f>
        <v/>
      </c>
    </row>
    <row r="2210" spans="1:10" ht="15" customHeight="1">
      <c r="A2210" s="284" t="str">
        <f>IF('Data invoice'!J2325=0,"",'Data invoice'!K2325)</f>
        <v/>
      </c>
      <c r="B2210" s="284" t="str">
        <f>IF('Data invoice'!K2325=0,"",'Data invoice'!L2325)</f>
        <v/>
      </c>
      <c r="C2210" s="284" t="str">
        <f>IF('Data invoice'!L2325=0,"",'Data invoice'!M2325)</f>
        <v/>
      </c>
      <c r="D2210" s="284" t="str">
        <f>IF('Data invoice'!M2325=0,"",'Data invoice'!N2325)</f>
        <v/>
      </c>
      <c r="E2210" s="284" t="str">
        <f>IF('Data invoice'!N2325=0,"",'Data invoice'!O2325)</f>
        <v/>
      </c>
      <c r="F2210" s="284" t="str">
        <f>IF('Data invoice'!O2325=0,"",'Data invoice'!P2325)</f>
        <v/>
      </c>
      <c r="G2210" s="284" t="str">
        <f>IF('Data invoice'!P2325=0,"",'Data invoice'!Q2325)</f>
        <v/>
      </c>
      <c r="H2210" s="284" t="str">
        <f>IF('Data invoice'!Q2325=0,"",'Data invoice'!R2325)</f>
        <v/>
      </c>
      <c r="I2210" s="320" t="str">
        <f>IF('Data invoice'!R2325=0,"",'Data invoice'!S2325)</f>
        <v/>
      </c>
      <c r="J2210" s="367" t="str">
        <f>IF('Data invoice'!S2325=0,"",'Data invoice'!T2325)</f>
        <v/>
      </c>
    </row>
    <row r="2211" spans="1:10" ht="15" customHeight="1">
      <c r="A2211" s="284" t="str">
        <f>IF('Data invoice'!J2326=0,"",'Data invoice'!K2326)</f>
        <v/>
      </c>
      <c r="B2211" s="284" t="str">
        <f>IF('Data invoice'!K2326=0,"",'Data invoice'!L2326)</f>
        <v/>
      </c>
      <c r="C2211" s="284" t="str">
        <f>IF('Data invoice'!L2326=0,"",'Data invoice'!M2326)</f>
        <v/>
      </c>
      <c r="D2211" s="284" t="str">
        <f>IF('Data invoice'!M2326=0,"",'Data invoice'!N2326)</f>
        <v/>
      </c>
      <c r="E2211" s="284" t="str">
        <f>IF('Data invoice'!N2326=0,"",'Data invoice'!O2326)</f>
        <v/>
      </c>
      <c r="F2211" s="284" t="str">
        <f>IF('Data invoice'!O2326=0,"",'Data invoice'!P2326)</f>
        <v/>
      </c>
      <c r="G2211" s="284" t="str">
        <f>IF('Data invoice'!P2326=0,"",'Data invoice'!Q2326)</f>
        <v/>
      </c>
      <c r="H2211" s="284" t="str">
        <f>IF('Data invoice'!Q2326=0,"",'Data invoice'!R2326)</f>
        <v/>
      </c>
      <c r="I2211" s="320" t="str">
        <f>IF('Data invoice'!R2326=0,"",'Data invoice'!S2326)</f>
        <v/>
      </c>
      <c r="J2211" s="367" t="str">
        <f>IF('Data invoice'!S2326=0,"",'Data invoice'!T2326)</f>
        <v/>
      </c>
    </row>
    <row r="2212" spans="1:10" ht="15" customHeight="1">
      <c r="A2212" s="284" t="str">
        <f>IF('Data invoice'!J2327=0,"",'Data invoice'!K2327)</f>
        <v/>
      </c>
      <c r="B2212" s="284" t="str">
        <f>IF('Data invoice'!K2327=0,"",'Data invoice'!L2327)</f>
        <v/>
      </c>
      <c r="C2212" s="284" t="str">
        <f>IF('Data invoice'!L2327=0,"",'Data invoice'!M2327)</f>
        <v/>
      </c>
      <c r="D2212" s="284" t="str">
        <f>IF('Data invoice'!M2327=0,"",'Data invoice'!N2327)</f>
        <v/>
      </c>
      <c r="E2212" s="284" t="str">
        <f>IF('Data invoice'!N2327=0,"",'Data invoice'!O2327)</f>
        <v/>
      </c>
      <c r="F2212" s="284" t="str">
        <f>IF('Data invoice'!O2327=0,"",'Data invoice'!P2327)</f>
        <v/>
      </c>
      <c r="G2212" s="284" t="str">
        <f>IF('Data invoice'!P2327=0,"",'Data invoice'!Q2327)</f>
        <v/>
      </c>
      <c r="H2212" s="284" t="str">
        <f>IF('Data invoice'!Q2327=0,"",'Data invoice'!R2327)</f>
        <v/>
      </c>
      <c r="I2212" s="320" t="str">
        <f>IF('Data invoice'!R2327=0,"",'Data invoice'!S2327)</f>
        <v/>
      </c>
      <c r="J2212" s="367" t="str">
        <f>IF('Data invoice'!S2327=0,"",'Data invoice'!T2327)</f>
        <v/>
      </c>
    </row>
    <row r="2213" spans="1:10" ht="15" customHeight="1">
      <c r="A2213" s="284" t="str">
        <f>IF('Data invoice'!J2328=0,"",'Data invoice'!K2328)</f>
        <v/>
      </c>
      <c r="B2213" s="284" t="str">
        <f>IF('Data invoice'!K2328=0,"",'Data invoice'!L2328)</f>
        <v/>
      </c>
      <c r="C2213" s="284" t="str">
        <f>IF('Data invoice'!L2328=0,"",'Data invoice'!M2328)</f>
        <v/>
      </c>
      <c r="D2213" s="284" t="str">
        <f>IF('Data invoice'!M2328=0,"",'Data invoice'!N2328)</f>
        <v/>
      </c>
      <c r="E2213" s="284" t="str">
        <f>IF('Data invoice'!N2328=0,"",'Data invoice'!O2328)</f>
        <v/>
      </c>
      <c r="F2213" s="284" t="str">
        <f>IF('Data invoice'!O2328=0,"",'Data invoice'!P2328)</f>
        <v/>
      </c>
      <c r="G2213" s="284" t="str">
        <f>IF('Data invoice'!P2328=0,"",'Data invoice'!Q2328)</f>
        <v/>
      </c>
      <c r="H2213" s="284" t="str">
        <f>IF('Data invoice'!Q2328=0,"",'Data invoice'!R2328)</f>
        <v/>
      </c>
      <c r="I2213" s="320" t="str">
        <f>IF('Data invoice'!R2328=0,"",'Data invoice'!S2328)</f>
        <v/>
      </c>
      <c r="J2213" s="367" t="str">
        <f>IF('Data invoice'!S2328=0,"",'Data invoice'!T2328)</f>
        <v/>
      </c>
    </row>
    <row r="2214" spans="1:10" ht="15" customHeight="1">
      <c r="A2214" s="284" t="str">
        <f>IF('Data invoice'!J2329=0,"",'Data invoice'!K2329)</f>
        <v/>
      </c>
      <c r="B2214" s="284" t="str">
        <f>IF('Data invoice'!K2329=0,"",'Data invoice'!L2329)</f>
        <v/>
      </c>
      <c r="C2214" s="284" t="str">
        <f>IF('Data invoice'!L2329=0,"",'Data invoice'!M2329)</f>
        <v/>
      </c>
      <c r="D2214" s="284" t="str">
        <f>IF('Data invoice'!M2329=0,"",'Data invoice'!N2329)</f>
        <v/>
      </c>
      <c r="E2214" s="284" t="str">
        <f>IF('Data invoice'!N2329=0,"",'Data invoice'!O2329)</f>
        <v/>
      </c>
      <c r="F2214" s="284" t="str">
        <f>IF('Data invoice'!O2329=0,"",'Data invoice'!P2329)</f>
        <v/>
      </c>
      <c r="G2214" s="284" t="str">
        <f>IF('Data invoice'!P2329=0,"",'Data invoice'!Q2329)</f>
        <v/>
      </c>
      <c r="H2214" s="284" t="str">
        <f>IF('Data invoice'!Q2329=0,"",'Data invoice'!R2329)</f>
        <v/>
      </c>
      <c r="I2214" s="320" t="str">
        <f>IF('Data invoice'!R2329=0,"",'Data invoice'!S2329)</f>
        <v/>
      </c>
      <c r="J2214" s="367" t="str">
        <f>IF('Data invoice'!S2329=0,"",'Data invoice'!T2329)</f>
        <v/>
      </c>
    </row>
    <row r="2215" spans="1:10" ht="15" customHeight="1">
      <c r="A2215" s="284" t="str">
        <f>IF('Data invoice'!J2330=0,"",'Data invoice'!K2330)</f>
        <v/>
      </c>
      <c r="B2215" s="284" t="str">
        <f>IF('Data invoice'!K2330=0,"",'Data invoice'!L2330)</f>
        <v/>
      </c>
      <c r="C2215" s="284" t="str">
        <f>IF('Data invoice'!L2330=0,"",'Data invoice'!M2330)</f>
        <v/>
      </c>
      <c r="D2215" s="284" t="str">
        <f>IF('Data invoice'!M2330=0,"",'Data invoice'!N2330)</f>
        <v/>
      </c>
      <c r="E2215" s="284" t="str">
        <f>IF('Data invoice'!N2330=0,"",'Data invoice'!O2330)</f>
        <v/>
      </c>
      <c r="F2215" s="284" t="str">
        <f>IF('Data invoice'!O2330=0,"",'Data invoice'!P2330)</f>
        <v/>
      </c>
      <c r="G2215" s="284" t="str">
        <f>IF('Data invoice'!P2330=0,"",'Data invoice'!Q2330)</f>
        <v/>
      </c>
      <c r="H2215" s="284" t="str">
        <f>IF('Data invoice'!Q2330=0,"",'Data invoice'!R2330)</f>
        <v/>
      </c>
      <c r="I2215" s="320" t="str">
        <f>IF('Data invoice'!R2330=0,"",'Data invoice'!S2330)</f>
        <v/>
      </c>
      <c r="J2215" s="367" t="str">
        <f>IF('Data invoice'!S2330=0,"",'Data invoice'!T2330)</f>
        <v/>
      </c>
    </row>
    <row r="2216" spans="1:10" ht="15" customHeight="1">
      <c r="A2216" s="284" t="str">
        <f>IF('Data invoice'!J2331=0,"",'Data invoice'!K2331)</f>
        <v/>
      </c>
      <c r="B2216" s="284" t="str">
        <f>IF('Data invoice'!K2331=0,"",'Data invoice'!L2331)</f>
        <v/>
      </c>
      <c r="C2216" s="284" t="str">
        <f>IF('Data invoice'!L2331=0,"",'Data invoice'!M2331)</f>
        <v/>
      </c>
      <c r="D2216" s="284" t="str">
        <f>IF('Data invoice'!M2331=0,"",'Data invoice'!N2331)</f>
        <v/>
      </c>
      <c r="E2216" s="284" t="str">
        <f>IF('Data invoice'!N2331=0,"",'Data invoice'!O2331)</f>
        <v/>
      </c>
      <c r="F2216" s="284" t="str">
        <f>IF('Data invoice'!O2331=0,"",'Data invoice'!P2331)</f>
        <v/>
      </c>
      <c r="G2216" s="284" t="str">
        <f>IF('Data invoice'!P2331=0,"",'Data invoice'!Q2331)</f>
        <v/>
      </c>
      <c r="H2216" s="284" t="str">
        <f>IF('Data invoice'!Q2331=0,"",'Data invoice'!R2331)</f>
        <v/>
      </c>
      <c r="I2216" s="320" t="str">
        <f>IF('Data invoice'!R2331=0,"",'Data invoice'!S2331)</f>
        <v/>
      </c>
      <c r="J2216" s="367" t="str">
        <f>IF('Data invoice'!S2331=0,"",'Data invoice'!T2331)</f>
        <v/>
      </c>
    </row>
    <row r="2217" spans="1:10" ht="15" customHeight="1">
      <c r="A2217" s="284" t="str">
        <f>IF('Data invoice'!J2332=0,"",'Data invoice'!K2332)</f>
        <v/>
      </c>
      <c r="B2217" s="284" t="str">
        <f>IF('Data invoice'!K2332=0,"",'Data invoice'!L2332)</f>
        <v/>
      </c>
      <c r="C2217" s="284" t="str">
        <f>IF('Data invoice'!L2332=0,"",'Data invoice'!M2332)</f>
        <v/>
      </c>
      <c r="D2217" s="284" t="str">
        <f>IF('Data invoice'!M2332=0,"",'Data invoice'!N2332)</f>
        <v/>
      </c>
      <c r="E2217" s="284" t="str">
        <f>IF('Data invoice'!N2332=0,"",'Data invoice'!O2332)</f>
        <v/>
      </c>
      <c r="F2217" s="284" t="str">
        <f>IF('Data invoice'!O2332=0,"",'Data invoice'!P2332)</f>
        <v/>
      </c>
      <c r="G2217" s="284" t="str">
        <f>IF('Data invoice'!P2332=0,"",'Data invoice'!Q2332)</f>
        <v/>
      </c>
      <c r="H2217" s="284" t="str">
        <f>IF('Data invoice'!Q2332=0,"",'Data invoice'!R2332)</f>
        <v/>
      </c>
      <c r="I2217" s="320" t="str">
        <f>IF('Data invoice'!R2332=0,"",'Data invoice'!S2332)</f>
        <v/>
      </c>
      <c r="J2217" s="367" t="str">
        <f>IF('Data invoice'!S2332=0,"",'Data invoice'!T2332)</f>
        <v/>
      </c>
    </row>
    <row r="2218" spans="1:10" ht="15" customHeight="1">
      <c r="A2218" s="284" t="str">
        <f>IF('Data invoice'!J2333=0,"",'Data invoice'!K2333)</f>
        <v/>
      </c>
      <c r="B2218" s="284" t="str">
        <f>IF('Data invoice'!K2333=0,"",'Data invoice'!L2333)</f>
        <v/>
      </c>
      <c r="C2218" s="284" t="str">
        <f>IF('Data invoice'!L2333=0,"",'Data invoice'!M2333)</f>
        <v/>
      </c>
      <c r="D2218" s="284" t="str">
        <f>IF('Data invoice'!M2333=0,"",'Data invoice'!N2333)</f>
        <v/>
      </c>
      <c r="E2218" s="284" t="str">
        <f>IF('Data invoice'!N2333=0,"",'Data invoice'!O2333)</f>
        <v/>
      </c>
      <c r="F2218" s="284" t="str">
        <f>IF('Data invoice'!O2333=0,"",'Data invoice'!P2333)</f>
        <v/>
      </c>
      <c r="G2218" s="284" t="str">
        <f>IF('Data invoice'!P2333=0,"",'Data invoice'!Q2333)</f>
        <v/>
      </c>
      <c r="H2218" s="284" t="str">
        <f>IF('Data invoice'!Q2333=0,"",'Data invoice'!R2333)</f>
        <v/>
      </c>
      <c r="I2218" s="320" t="str">
        <f>IF('Data invoice'!R2333=0,"",'Data invoice'!S2333)</f>
        <v/>
      </c>
      <c r="J2218" s="367" t="str">
        <f>IF('Data invoice'!S2333=0,"",'Data invoice'!T2333)</f>
        <v/>
      </c>
    </row>
    <row r="2219" spans="1:10" ht="15" customHeight="1">
      <c r="A2219" s="284" t="str">
        <f>IF('Data invoice'!J2334=0,"",'Data invoice'!K2334)</f>
        <v/>
      </c>
      <c r="B2219" s="284" t="str">
        <f>IF('Data invoice'!K2334=0,"",'Data invoice'!L2334)</f>
        <v/>
      </c>
      <c r="C2219" s="284" t="str">
        <f>IF('Data invoice'!L2334=0,"",'Data invoice'!M2334)</f>
        <v/>
      </c>
      <c r="D2219" s="284" t="str">
        <f>IF('Data invoice'!M2334=0,"",'Data invoice'!N2334)</f>
        <v/>
      </c>
      <c r="E2219" s="284" t="str">
        <f>IF('Data invoice'!N2334=0,"",'Data invoice'!O2334)</f>
        <v/>
      </c>
      <c r="F2219" s="284" t="str">
        <f>IF('Data invoice'!O2334=0,"",'Data invoice'!P2334)</f>
        <v/>
      </c>
      <c r="G2219" s="284" t="str">
        <f>IF('Data invoice'!P2334=0,"",'Data invoice'!Q2334)</f>
        <v/>
      </c>
      <c r="H2219" s="284" t="str">
        <f>IF('Data invoice'!Q2334=0,"",'Data invoice'!R2334)</f>
        <v/>
      </c>
      <c r="I2219" s="320" t="str">
        <f>IF('Data invoice'!R2334=0,"",'Data invoice'!S2334)</f>
        <v/>
      </c>
      <c r="J2219" s="367" t="str">
        <f>IF('Data invoice'!S2334=0,"",'Data invoice'!T2334)</f>
        <v/>
      </c>
    </row>
    <row r="2220" spans="1:10" ht="15" customHeight="1">
      <c r="A2220" s="284" t="str">
        <f>IF('Data invoice'!J2335=0,"",'Data invoice'!K2335)</f>
        <v/>
      </c>
      <c r="B2220" s="284" t="str">
        <f>IF('Data invoice'!K2335=0,"",'Data invoice'!L2335)</f>
        <v/>
      </c>
      <c r="C2220" s="284" t="str">
        <f>IF('Data invoice'!L2335=0,"",'Data invoice'!M2335)</f>
        <v/>
      </c>
      <c r="D2220" s="284" t="str">
        <f>IF('Data invoice'!M2335=0,"",'Data invoice'!N2335)</f>
        <v/>
      </c>
      <c r="E2220" s="284" t="str">
        <f>IF('Data invoice'!N2335=0,"",'Data invoice'!O2335)</f>
        <v/>
      </c>
      <c r="F2220" s="284" t="str">
        <f>IF('Data invoice'!O2335=0,"",'Data invoice'!P2335)</f>
        <v/>
      </c>
      <c r="G2220" s="284" t="str">
        <f>IF('Data invoice'!P2335=0,"",'Data invoice'!Q2335)</f>
        <v/>
      </c>
      <c r="H2220" s="284" t="str">
        <f>IF('Data invoice'!Q2335=0,"",'Data invoice'!R2335)</f>
        <v/>
      </c>
      <c r="I2220" s="320" t="str">
        <f>IF('Data invoice'!R2335=0,"",'Data invoice'!S2335)</f>
        <v/>
      </c>
      <c r="J2220" s="367" t="str">
        <f>IF('Data invoice'!S2335=0,"",'Data invoice'!T2335)</f>
        <v/>
      </c>
    </row>
    <row r="2221" spans="1:10" ht="15" customHeight="1">
      <c r="A2221" s="284" t="str">
        <f>IF('Data invoice'!J2336=0,"",'Data invoice'!K2336)</f>
        <v/>
      </c>
      <c r="B2221" s="284" t="str">
        <f>IF('Data invoice'!K2336=0,"",'Data invoice'!L2336)</f>
        <v/>
      </c>
      <c r="C2221" s="284" t="str">
        <f>IF('Data invoice'!L2336=0,"",'Data invoice'!M2336)</f>
        <v/>
      </c>
      <c r="D2221" s="284" t="str">
        <f>IF('Data invoice'!M2336=0,"",'Data invoice'!N2336)</f>
        <v/>
      </c>
      <c r="E2221" s="284" t="str">
        <f>IF('Data invoice'!N2336=0,"",'Data invoice'!O2336)</f>
        <v/>
      </c>
      <c r="F2221" s="284" t="str">
        <f>IF('Data invoice'!O2336=0,"",'Data invoice'!P2336)</f>
        <v/>
      </c>
      <c r="G2221" s="284" t="str">
        <f>IF('Data invoice'!P2336=0,"",'Data invoice'!Q2336)</f>
        <v/>
      </c>
      <c r="H2221" s="284" t="str">
        <f>IF('Data invoice'!Q2336=0,"",'Data invoice'!R2336)</f>
        <v/>
      </c>
      <c r="I2221" s="320" t="str">
        <f>IF('Data invoice'!R2336=0,"",'Data invoice'!S2336)</f>
        <v/>
      </c>
      <c r="J2221" s="367" t="str">
        <f>IF('Data invoice'!S2336=0,"",'Data invoice'!T2336)</f>
        <v/>
      </c>
    </row>
    <row r="2222" spans="1:10" ht="15" customHeight="1">
      <c r="A2222" s="284" t="str">
        <f>IF('Data invoice'!J2337=0,"",'Data invoice'!K2337)</f>
        <v/>
      </c>
      <c r="B2222" s="284" t="str">
        <f>IF('Data invoice'!K2337=0,"",'Data invoice'!L2337)</f>
        <v/>
      </c>
      <c r="C2222" s="284" t="str">
        <f>IF('Data invoice'!L2337=0,"",'Data invoice'!M2337)</f>
        <v/>
      </c>
      <c r="D2222" s="284" t="str">
        <f>IF('Data invoice'!M2337=0,"",'Data invoice'!N2337)</f>
        <v/>
      </c>
      <c r="E2222" s="284" t="str">
        <f>IF('Data invoice'!N2337=0,"",'Data invoice'!O2337)</f>
        <v/>
      </c>
      <c r="F2222" s="284" t="str">
        <f>IF('Data invoice'!O2337=0,"",'Data invoice'!P2337)</f>
        <v/>
      </c>
      <c r="G2222" s="284" t="str">
        <f>IF('Data invoice'!P2337=0,"",'Data invoice'!Q2337)</f>
        <v/>
      </c>
      <c r="H2222" s="284" t="str">
        <f>IF('Data invoice'!Q2337=0,"",'Data invoice'!R2337)</f>
        <v/>
      </c>
      <c r="I2222" s="320" t="str">
        <f>IF('Data invoice'!R2337=0,"",'Data invoice'!S2337)</f>
        <v/>
      </c>
      <c r="J2222" s="367" t="str">
        <f>IF('Data invoice'!S2337=0,"",'Data invoice'!T2337)</f>
        <v/>
      </c>
    </row>
    <row r="2223" spans="1:10" ht="15" customHeight="1">
      <c r="A2223" s="284" t="str">
        <f>IF('Data invoice'!J2338=0,"",'Data invoice'!K2338)</f>
        <v/>
      </c>
      <c r="B2223" s="284" t="str">
        <f>IF('Data invoice'!K2338=0,"",'Data invoice'!L2338)</f>
        <v/>
      </c>
      <c r="C2223" s="284" t="str">
        <f>IF('Data invoice'!L2338=0,"",'Data invoice'!M2338)</f>
        <v/>
      </c>
      <c r="D2223" s="284" t="str">
        <f>IF('Data invoice'!M2338=0,"",'Data invoice'!N2338)</f>
        <v/>
      </c>
      <c r="E2223" s="284" t="str">
        <f>IF('Data invoice'!N2338=0,"",'Data invoice'!O2338)</f>
        <v/>
      </c>
      <c r="F2223" s="284" t="str">
        <f>IF('Data invoice'!O2338=0,"",'Data invoice'!P2338)</f>
        <v/>
      </c>
      <c r="G2223" s="284" t="str">
        <f>IF('Data invoice'!P2338=0,"",'Data invoice'!Q2338)</f>
        <v/>
      </c>
      <c r="H2223" s="284" t="str">
        <f>IF('Data invoice'!Q2338=0,"",'Data invoice'!R2338)</f>
        <v/>
      </c>
      <c r="I2223" s="320" t="str">
        <f>IF('Data invoice'!R2338=0,"",'Data invoice'!S2338)</f>
        <v/>
      </c>
      <c r="J2223" s="367" t="str">
        <f>IF('Data invoice'!S2338=0,"",'Data invoice'!T2338)</f>
        <v/>
      </c>
    </row>
    <row r="2224" spans="1:10" ht="15" customHeight="1">
      <c r="A2224" s="284" t="str">
        <f>IF('Data invoice'!J2339=0,"",'Data invoice'!K2339)</f>
        <v/>
      </c>
      <c r="B2224" s="284" t="str">
        <f>IF('Data invoice'!K2339=0,"",'Data invoice'!L2339)</f>
        <v/>
      </c>
      <c r="C2224" s="284" t="str">
        <f>IF('Data invoice'!L2339=0,"",'Data invoice'!M2339)</f>
        <v/>
      </c>
      <c r="D2224" s="284" t="str">
        <f>IF('Data invoice'!M2339=0,"",'Data invoice'!N2339)</f>
        <v/>
      </c>
      <c r="E2224" s="284" t="str">
        <f>IF('Data invoice'!N2339=0,"",'Data invoice'!O2339)</f>
        <v/>
      </c>
      <c r="F2224" s="284" t="str">
        <f>IF('Data invoice'!O2339=0,"",'Data invoice'!P2339)</f>
        <v/>
      </c>
      <c r="G2224" s="284" t="str">
        <f>IF('Data invoice'!P2339=0,"",'Data invoice'!Q2339)</f>
        <v/>
      </c>
      <c r="H2224" s="284" t="str">
        <f>IF('Data invoice'!Q2339=0,"",'Data invoice'!R2339)</f>
        <v/>
      </c>
      <c r="I2224" s="320" t="str">
        <f>IF('Data invoice'!R2339=0,"",'Data invoice'!S2339)</f>
        <v/>
      </c>
      <c r="J2224" s="367" t="str">
        <f>IF('Data invoice'!S2339=0,"",'Data invoice'!T2339)</f>
        <v/>
      </c>
    </row>
    <row r="2225" spans="1:10" ht="15" customHeight="1">
      <c r="A2225" s="284" t="str">
        <f>IF('Data invoice'!J2340=0,"",'Data invoice'!K2340)</f>
        <v/>
      </c>
      <c r="B2225" s="284" t="str">
        <f>IF('Data invoice'!K2340=0,"",'Data invoice'!L2340)</f>
        <v/>
      </c>
      <c r="C2225" s="284" t="str">
        <f>IF('Data invoice'!L2340=0,"",'Data invoice'!M2340)</f>
        <v/>
      </c>
      <c r="D2225" s="284" t="str">
        <f>IF('Data invoice'!M2340=0,"",'Data invoice'!N2340)</f>
        <v/>
      </c>
      <c r="E2225" s="284" t="str">
        <f>IF('Data invoice'!N2340=0,"",'Data invoice'!O2340)</f>
        <v/>
      </c>
      <c r="F2225" s="284" t="str">
        <f>IF('Data invoice'!O2340=0,"",'Data invoice'!P2340)</f>
        <v/>
      </c>
      <c r="G2225" s="284" t="str">
        <f>IF('Data invoice'!P2340=0,"",'Data invoice'!Q2340)</f>
        <v/>
      </c>
      <c r="H2225" s="284" t="str">
        <f>IF('Data invoice'!Q2340=0,"",'Data invoice'!R2340)</f>
        <v/>
      </c>
      <c r="I2225" s="320" t="str">
        <f>IF('Data invoice'!R2340=0,"",'Data invoice'!S2340)</f>
        <v/>
      </c>
      <c r="J2225" s="367" t="str">
        <f>IF('Data invoice'!S2340=0,"",'Data invoice'!T2340)</f>
        <v/>
      </c>
    </row>
    <row r="2226" spans="1:10" ht="15" customHeight="1">
      <c r="A2226" s="284" t="str">
        <f>IF('Data invoice'!J2341=0,"",'Data invoice'!K2341)</f>
        <v/>
      </c>
      <c r="B2226" s="284" t="str">
        <f>IF('Data invoice'!K2341=0,"",'Data invoice'!L2341)</f>
        <v/>
      </c>
      <c r="C2226" s="284" t="str">
        <f>IF('Data invoice'!L2341=0,"",'Data invoice'!M2341)</f>
        <v/>
      </c>
      <c r="D2226" s="284" t="str">
        <f>IF('Data invoice'!M2341=0,"",'Data invoice'!N2341)</f>
        <v/>
      </c>
      <c r="E2226" s="284" t="str">
        <f>IF('Data invoice'!N2341=0,"",'Data invoice'!O2341)</f>
        <v/>
      </c>
      <c r="F2226" s="284" t="str">
        <f>IF('Data invoice'!O2341=0,"",'Data invoice'!P2341)</f>
        <v/>
      </c>
      <c r="G2226" s="284" t="str">
        <f>IF('Data invoice'!P2341=0,"",'Data invoice'!Q2341)</f>
        <v/>
      </c>
      <c r="H2226" s="284" t="str">
        <f>IF('Data invoice'!Q2341=0,"",'Data invoice'!R2341)</f>
        <v/>
      </c>
      <c r="I2226" s="320" t="str">
        <f>IF('Data invoice'!R2341=0,"",'Data invoice'!S2341)</f>
        <v/>
      </c>
      <c r="J2226" s="367" t="str">
        <f>IF('Data invoice'!S2341=0,"",'Data invoice'!T2341)</f>
        <v/>
      </c>
    </row>
    <row r="2227" spans="1:10" ht="15" customHeight="1">
      <c r="A2227" s="284" t="str">
        <f>IF('Data invoice'!J2342=0,"",'Data invoice'!K2342)</f>
        <v/>
      </c>
      <c r="B2227" s="284" t="str">
        <f>IF('Data invoice'!K2342=0,"",'Data invoice'!L2342)</f>
        <v/>
      </c>
      <c r="C2227" s="284" t="str">
        <f>IF('Data invoice'!L2342=0,"",'Data invoice'!M2342)</f>
        <v/>
      </c>
      <c r="D2227" s="284" t="str">
        <f>IF('Data invoice'!M2342=0,"",'Data invoice'!N2342)</f>
        <v/>
      </c>
      <c r="E2227" s="284" t="str">
        <f>IF('Data invoice'!N2342=0,"",'Data invoice'!O2342)</f>
        <v/>
      </c>
      <c r="F2227" s="284" t="str">
        <f>IF('Data invoice'!O2342=0,"",'Data invoice'!P2342)</f>
        <v/>
      </c>
      <c r="G2227" s="284" t="str">
        <f>IF('Data invoice'!P2342=0,"",'Data invoice'!Q2342)</f>
        <v/>
      </c>
      <c r="H2227" s="284" t="str">
        <f>IF('Data invoice'!Q2342=0,"",'Data invoice'!R2342)</f>
        <v/>
      </c>
      <c r="I2227" s="320" t="str">
        <f>IF('Data invoice'!R2342=0,"",'Data invoice'!S2342)</f>
        <v/>
      </c>
      <c r="J2227" s="367" t="str">
        <f>IF('Data invoice'!S2342=0,"",'Data invoice'!T2342)</f>
        <v/>
      </c>
    </row>
    <row r="2228" spans="1:10" ht="15" customHeight="1">
      <c r="A2228" s="284" t="str">
        <f>IF('Data invoice'!J2343=0,"",'Data invoice'!K2343)</f>
        <v/>
      </c>
      <c r="B2228" s="284" t="str">
        <f>IF('Data invoice'!K2343=0,"",'Data invoice'!L2343)</f>
        <v/>
      </c>
      <c r="C2228" s="284" t="str">
        <f>IF('Data invoice'!L2343=0,"",'Data invoice'!M2343)</f>
        <v/>
      </c>
      <c r="D2228" s="284" t="str">
        <f>IF('Data invoice'!M2343=0,"",'Data invoice'!N2343)</f>
        <v/>
      </c>
      <c r="E2228" s="284" t="str">
        <f>IF('Data invoice'!N2343=0,"",'Data invoice'!O2343)</f>
        <v/>
      </c>
      <c r="F2228" s="284" t="str">
        <f>IF('Data invoice'!O2343=0,"",'Data invoice'!P2343)</f>
        <v/>
      </c>
      <c r="G2228" s="284" t="str">
        <f>IF('Data invoice'!P2343=0,"",'Data invoice'!Q2343)</f>
        <v/>
      </c>
      <c r="H2228" s="284" t="str">
        <f>IF('Data invoice'!Q2343=0,"",'Data invoice'!R2343)</f>
        <v/>
      </c>
      <c r="I2228" s="320" t="str">
        <f>IF('Data invoice'!R2343=0,"",'Data invoice'!S2343)</f>
        <v/>
      </c>
      <c r="J2228" s="367" t="str">
        <f>IF('Data invoice'!S2343=0,"",'Data invoice'!T2343)</f>
        <v/>
      </c>
    </row>
    <row r="2229" spans="1:10" ht="15" customHeight="1">
      <c r="A2229" s="284" t="str">
        <f>IF('Data invoice'!J2344=0,"",'Data invoice'!K2344)</f>
        <v/>
      </c>
      <c r="B2229" s="284" t="str">
        <f>IF('Data invoice'!K2344=0,"",'Data invoice'!L2344)</f>
        <v/>
      </c>
      <c r="C2229" s="284" t="str">
        <f>IF('Data invoice'!L2344=0,"",'Data invoice'!M2344)</f>
        <v/>
      </c>
      <c r="D2229" s="284" t="str">
        <f>IF('Data invoice'!M2344=0,"",'Data invoice'!N2344)</f>
        <v/>
      </c>
      <c r="E2229" s="284" t="str">
        <f>IF('Data invoice'!N2344=0,"",'Data invoice'!O2344)</f>
        <v/>
      </c>
      <c r="F2229" s="284" t="str">
        <f>IF('Data invoice'!O2344=0,"",'Data invoice'!P2344)</f>
        <v/>
      </c>
      <c r="G2229" s="284" t="str">
        <f>IF('Data invoice'!P2344=0,"",'Data invoice'!Q2344)</f>
        <v/>
      </c>
      <c r="H2229" s="284" t="str">
        <f>IF('Data invoice'!Q2344=0,"",'Data invoice'!R2344)</f>
        <v/>
      </c>
      <c r="I2229" s="320" t="str">
        <f>IF('Data invoice'!R2344=0,"",'Data invoice'!S2344)</f>
        <v/>
      </c>
      <c r="J2229" s="367" t="str">
        <f>IF('Data invoice'!S2344=0,"",'Data invoice'!T2344)</f>
        <v/>
      </c>
    </row>
    <row r="2230" spans="1:10" ht="15" customHeight="1">
      <c r="A2230" s="284" t="str">
        <f>IF('Data invoice'!J2345=0,"",'Data invoice'!K2345)</f>
        <v/>
      </c>
      <c r="B2230" s="284" t="str">
        <f>IF('Data invoice'!K2345=0,"",'Data invoice'!L2345)</f>
        <v/>
      </c>
      <c r="C2230" s="284" t="str">
        <f>IF('Data invoice'!L2345=0,"",'Data invoice'!M2345)</f>
        <v/>
      </c>
      <c r="D2230" s="284" t="str">
        <f>IF('Data invoice'!M2345=0,"",'Data invoice'!N2345)</f>
        <v/>
      </c>
      <c r="E2230" s="284" t="str">
        <f>IF('Data invoice'!N2345=0,"",'Data invoice'!O2345)</f>
        <v/>
      </c>
      <c r="F2230" s="284" t="str">
        <f>IF('Data invoice'!O2345=0,"",'Data invoice'!P2345)</f>
        <v/>
      </c>
      <c r="G2230" s="284" t="str">
        <f>IF('Data invoice'!P2345=0,"",'Data invoice'!Q2345)</f>
        <v/>
      </c>
      <c r="H2230" s="284" t="str">
        <f>IF('Data invoice'!Q2345=0,"",'Data invoice'!R2345)</f>
        <v/>
      </c>
      <c r="I2230" s="320" t="str">
        <f>IF('Data invoice'!R2345=0,"",'Data invoice'!S2345)</f>
        <v/>
      </c>
      <c r="J2230" s="367" t="str">
        <f>IF('Data invoice'!S2345=0,"",'Data invoice'!T2345)</f>
        <v/>
      </c>
    </row>
    <row r="2231" spans="1:10" ht="15" customHeight="1">
      <c r="A2231" s="284" t="str">
        <f>IF('Data invoice'!J2346=0,"",'Data invoice'!K2346)</f>
        <v/>
      </c>
      <c r="B2231" s="284" t="str">
        <f>IF('Data invoice'!K2346=0,"",'Data invoice'!L2346)</f>
        <v/>
      </c>
      <c r="C2231" s="284" t="str">
        <f>IF('Data invoice'!L2346=0,"",'Data invoice'!M2346)</f>
        <v/>
      </c>
      <c r="D2231" s="284" t="str">
        <f>IF('Data invoice'!M2346=0,"",'Data invoice'!N2346)</f>
        <v/>
      </c>
      <c r="E2231" s="284" t="str">
        <f>IF('Data invoice'!N2346=0,"",'Data invoice'!O2346)</f>
        <v/>
      </c>
      <c r="F2231" s="284" t="str">
        <f>IF('Data invoice'!O2346=0,"",'Data invoice'!P2346)</f>
        <v/>
      </c>
      <c r="G2231" s="284" t="str">
        <f>IF('Data invoice'!P2346=0,"",'Data invoice'!Q2346)</f>
        <v/>
      </c>
      <c r="H2231" s="284" t="str">
        <f>IF('Data invoice'!Q2346=0,"",'Data invoice'!R2346)</f>
        <v/>
      </c>
      <c r="I2231" s="320" t="str">
        <f>IF('Data invoice'!R2346=0,"",'Data invoice'!S2346)</f>
        <v/>
      </c>
      <c r="J2231" s="367" t="str">
        <f>IF('Data invoice'!S2346=0,"",'Data invoice'!T2346)</f>
        <v/>
      </c>
    </row>
    <row r="2232" spans="1:10" ht="15" customHeight="1">
      <c r="A2232" s="284" t="str">
        <f>IF('Data invoice'!J2347=0,"",'Data invoice'!K2347)</f>
        <v/>
      </c>
      <c r="B2232" s="284" t="str">
        <f>IF('Data invoice'!K2347=0,"",'Data invoice'!L2347)</f>
        <v/>
      </c>
      <c r="C2232" s="284" t="str">
        <f>IF('Data invoice'!L2347=0,"",'Data invoice'!M2347)</f>
        <v/>
      </c>
      <c r="D2232" s="284" t="str">
        <f>IF('Data invoice'!M2347=0,"",'Data invoice'!N2347)</f>
        <v/>
      </c>
      <c r="E2232" s="284" t="str">
        <f>IF('Data invoice'!N2347=0,"",'Data invoice'!O2347)</f>
        <v/>
      </c>
      <c r="F2232" s="284" t="str">
        <f>IF('Data invoice'!O2347=0,"",'Data invoice'!P2347)</f>
        <v/>
      </c>
      <c r="G2232" s="284" t="str">
        <f>IF('Data invoice'!P2347=0,"",'Data invoice'!Q2347)</f>
        <v/>
      </c>
      <c r="H2232" s="284" t="str">
        <f>IF('Data invoice'!Q2347=0,"",'Data invoice'!R2347)</f>
        <v/>
      </c>
      <c r="I2232" s="320" t="str">
        <f>IF('Data invoice'!R2347=0,"",'Data invoice'!S2347)</f>
        <v/>
      </c>
      <c r="J2232" s="367" t="str">
        <f>IF('Data invoice'!S2347=0,"",'Data invoice'!T2347)</f>
        <v/>
      </c>
    </row>
    <row r="2233" spans="1:10" ht="15" customHeight="1">
      <c r="A2233" s="284" t="str">
        <f>IF('Data invoice'!J2348=0,"",'Data invoice'!K2348)</f>
        <v/>
      </c>
      <c r="B2233" s="284" t="str">
        <f>IF('Data invoice'!K2348=0,"",'Data invoice'!L2348)</f>
        <v/>
      </c>
      <c r="C2233" s="284" t="str">
        <f>IF('Data invoice'!L2348=0,"",'Data invoice'!M2348)</f>
        <v/>
      </c>
      <c r="D2233" s="284" t="str">
        <f>IF('Data invoice'!M2348=0,"",'Data invoice'!N2348)</f>
        <v/>
      </c>
      <c r="E2233" s="284" t="str">
        <f>IF('Data invoice'!N2348=0,"",'Data invoice'!O2348)</f>
        <v/>
      </c>
      <c r="F2233" s="284" t="str">
        <f>IF('Data invoice'!O2348=0,"",'Data invoice'!P2348)</f>
        <v/>
      </c>
      <c r="G2233" s="284" t="str">
        <f>IF('Data invoice'!P2348=0,"",'Data invoice'!Q2348)</f>
        <v/>
      </c>
      <c r="H2233" s="284" t="str">
        <f>IF('Data invoice'!Q2348=0,"",'Data invoice'!R2348)</f>
        <v/>
      </c>
      <c r="I2233" s="320" t="str">
        <f>IF('Data invoice'!R2348=0,"",'Data invoice'!S2348)</f>
        <v/>
      </c>
      <c r="J2233" s="367" t="str">
        <f>IF('Data invoice'!S2348=0,"",'Data invoice'!T2348)</f>
        <v/>
      </c>
    </row>
    <row r="2234" spans="1:10" ht="15" customHeight="1">
      <c r="A2234" s="284" t="str">
        <f>IF('Data invoice'!J2349=0,"",'Data invoice'!K2349)</f>
        <v/>
      </c>
      <c r="B2234" s="284" t="str">
        <f>IF('Data invoice'!K2349=0,"",'Data invoice'!L2349)</f>
        <v/>
      </c>
      <c r="C2234" s="284" t="str">
        <f>IF('Data invoice'!L2349=0,"",'Data invoice'!M2349)</f>
        <v/>
      </c>
      <c r="D2234" s="284" t="str">
        <f>IF('Data invoice'!M2349=0,"",'Data invoice'!N2349)</f>
        <v/>
      </c>
      <c r="E2234" s="284" t="str">
        <f>IF('Data invoice'!N2349=0,"",'Data invoice'!O2349)</f>
        <v/>
      </c>
      <c r="F2234" s="284" t="str">
        <f>IF('Data invoice'!O2349=0,"",'Data invoice'!P2349)</f>
        <v/>
      </c>
      <c r="G2234" s="284" t="str">
        <f>IF('Data invoice'!P2349=0,"",'Data invoice'!Q2349)</f>
        <v/>
      </c>
      <c r="H2234" s="284" t="str">
        <f>IF('Data invoice'!Q2349=0,"",'Data invoice'!R2349)</f>
        <v/>
      </c>
      <c r="I2234" s="320" t="str">
        <f>IF('Data invoice'!R2349=0,"",'Data invoice'!S2349)</f>
        <v/>
      </c>
      <c r="J2234" s="367" t="str">
        <f>IF('Data invoice'!S2349=0,"",'Data invoice'!T2349)</f>
        <v/>
      </c>
    </row>
    <row r="2235" spans="1:10" ht="15" customHeight="1">
      <c r="A2235" s="284" t="str">
        <f>IF('Data invoice'!J2350=0,"",'Data invoice'!K2350)</f>
        <v/>
      </c>
      <c r="B2235" s="284" t="str">
        <f>IF('Data invoice'!K2350=0,"",'Data invoice'!L2350)</f>
        <v/>
      </c>
      <c r="C2235" s="284" t="str">
        <f>IF('Data invoice'!L2350=0,"",'Data invoice'!M2350)</f>
        <v/>
      </c>
      <c r="D2235" s="284" t="str">
        <f>IF('Data invoice'!M2350=0,"",'Data invoice'!N2350)</f>
        <v/>
      </c>
      <c r="E2235" s="284" t="str">
        <f>IF('Data invoice'!N2350=0,"",'Data invoice'!O2350)</f>
        <v/>
      </c>
      <c r="F2235" s="284" t="str">
        <f>IF('Data invoice'!O2350=0,"",'Data invoice'!P2350)</f>
        <v/>
      </c>
      <c r="G2235" s="284" t="str">
        <f>IF('Data invoice'!P2350=0,"",'Data invoice'!Q2350)</f>
        <v/>
      </c>
      <c r="H2235" s="284" t="str">
        <f>IF('Data invoice'!Q2350=0,"",'Data invoice'!R2350)</f>
        <v/>
      </c>
      <c r="I2235" s="320" t="str">
        <f>IF('Data invoice'!R2350=0,"",'Data invoice'!S2350)</f>
        <v/>
      </c>
      <c r="J2235" s="367" t="str">
        <f>IF('Data invoice'!S2350=0,"",'Data invoice'!T2350)</f>
        <v/>
      </c>
    </row>
    <row r="2236" spans="1:10" ht="15" customHeight="1">
      <c r="A2236" s="284" t="str">
        <f>IF('Data invoice'!J2351=0,"",'Data invoice'!K2351)</f>
        <v/>
      </c>
      <c r="B2236" s="284" t="str">
        <f>IF('Data invoice'!K2351=0,"",'Data invoice'!L2351)</f>
        <v/>
      </c>
      <c r="C2236" s="284" t="str">
        <f>IF('Data invoice'!L2351=0,"",'Data invoice'!M2351)</f>
        <v/>
      </c>
      <c r="D2236" s="284" t="str">
        <f>IF('Data invoice'!M2351=0,"",'Data invoice'!N2351)</f>
        <v/>
      </c>
      <c r="E2236" s="284" t="str">
        <f>IF('Data invoice'!N2351=0,"",'Data invoice'!O2351)</f>
        <v/>
      </c>
      <c r="F2236" s="284" t="str">
        <f>IF('Data invoice'!O2351=0,"",'Data invoice'!P2351)</f>
        <v/>
      </c>
      <c r="G2236" s="284" t="str">
        <f>IF('Data invoice'!P2351=0,"",'Data invoice'!Q2351)</f>
        <v/>
      </c>
      <c r="H2236" s="284" t="str">
        <f>IF('Data invoice'!Q2351=0,"",'Data invoice'!R2351)</f>
        <v/>
      </c>
      <c r="I2236" s="320" t="str">
        <f>IF('Data invoice'!R2351=0,"",'Data invoice'!S2351)</f>
        <v/>
      </c>
      <c r="J2236" s="367" t="str">
        <f>IF('Data invoice'!S2351=0,"",'Data invoice'!T2351)</f>
        <v/>
      </c>
    </row>
    <row r="2237" spans="1:10" ht="15" customHeight="1">
      <c r="A2237" s="284" t="str">
        <f>IF('Data invoice'!J2352=0,"",'Data invoice'!K2352)</f>
        <v/>
      </c>
      <c r="B2237" s="284" t="str">
        <f>IF('Data invoice'!K2352=0,"",'Data invoice'!L2352)</f>
        <v/>
      </c>
      <c r="C2237" s="284" t="str">
        <f>IF('Data invoice'!L2352=0,"",'Data invoice'!M2352)</f>
        <v/>
      </c>
      <c r="D2237" s="284" t="str">
        <f>IF('Data invoice'!M2352=0,"",'Data invoice'!N2352)</f>
        <v/>
      </c>
      <c r="E2237" s="284" t="str">
        <f>IF('Data invoice'!N2352=0,"",'Data invoice'!O2352)</f>
        <v/>
      </c>
      <c r="F2237" s="284" t="str">
        <f>IF('Data invoice'!O2352=0,"",'Data invoice'!P2352)</f>
        <v/>
      </c>
      <c r="G2237" s="284" t="str">
        <f>IF('Data invoice'!P2352=0,"",'Data invoice'!Q2352)</f>
        <v/>
      </c>
      <c r="H2237" s="284" t="str">
        <f>IF('Data invoice'!Q2352=0,"",'Data invoice'!R2352)</f>
        <v/>
      </c>
      <c r="I2237" s="320" t="str">
        <f>IF('Data invoice'!R2352=0,"",'Data invoice'!S2352)</f>
        <v/>
      </c>
      <c r="J2237" s="367" t="str">
        <f>IF('Data invoice'!S2352=0,"",'Data invoice'!T2352)</f>
        <v/>
      </c>
    </row>
    <row r="2238" spans="1:10" ht="15" customHeight="1">
      <c r="A2238" s="284" t="str">
        <f>IF('Data invoice'!J2353=0,"",'Data invoice'!K2353)</f>
        <v/>
      </c>
      <c r="B2238" s="284" t="str">
        <f>IF('Data invoice'!K2353=0,"",'Data invoice'!L2353)</f>
        <v/>
      </c>
      <c r="C2238" s="284" t="str">
        <f>IF('Data invoice'!L2353=0,"",'Data invoice'!M2353)</f>
        <v/>
      </c>
      <c r="D2238" s="284" t="str">
        <f>IF('Data invoice'!M2353=0,"",'Data invoice'!N2353)</f>
        <v/>
      </c>
      <c r="E2238" s="284" t="str">
        <f>IF('Data invoice'!N2353=0,"",'Data invoice'!O2353)</f>
        <v/>
      </c>
      <c r="F2238" s="284" t="str">
        <f>IF('Data invoice'!O2353=0,"",'Data invoice'!P2353)</f>
        <v/>
      </c>
      <c r="G2238" s="284" t="str">
        <f>IF('Data invoice'!P2353=0,"",'Data invoice'!Q2353)</f>
        <v/>
      </c>
      <c r="H2238" s="284" t="str">
        <f>IF('Data invoice'!Q2353=0,"",'Data invoice'!R2353)</f>
        <v/>
      </c>
      <c r="I2238" s="320" t="str">
        <f>IF('Data invoice'!R2353=0,"",'Data invoice'!S2353)</f>
        <v/>
      </c>
      <c r="J2238" s="367" t="str">
        <f>IF('Data invoice'!S2353=0,"",'Data invoice'!T2353)</f>
        <v/>
      </c>
    </row>
    <row r="2239" spans="1:10" ht="15" customHeight="1">
      <c r="A2239" s="284" t="str">
        <f>IF('Data invoice'!J2354=0,"",'Data invoice'!K2354)</f>
        <v/>
      </c>
      <c r="B2239" s="284" t="str">
        <f>IF('Data invoice'!K2354=0,"",'Data invoice'!L2354)</f>
        <v/>
      </c>
      <c r="C2239" s="284" t="str">
        <f>IF('Data invoice'!L2354=0,"",'Data invoice'!M2354)</f>
        <v/>
      </c>
      <c r="D2239" s="284" t="str">
        <f>IF('Data invoice'!M2354=0,"",'Data invoice'!N2354)</f>
        <v/>
      </c>
      <c r="E2239" s="284" t="str">
        <f>IF('Data invoice'!N2354=0,"",'Data invoice'!O2354)</f>
        <v/>
      </c>
      <c r="F2239" s="284" t="str">
        <f>IF('Data invoice'!O2354=0,"",'Data invoice'!P2354)</f>
        <v/>
      </c>
      <c r="G2239" s="284" t="str">
        <f>IF('Data invoice'!P2354=0,"",'Data invoice'!Q2354)</f>
        <v/>
      </c>
      <c r="H2239" s="284" t="str">
        <f>IF('Data invoice'!Q2354=0,"",'Data invoice'!R2354)</f>
        <v/>
      </c>
      <c r="I2239" s="320" t="str">
        <f>IF('Data invoice'!R2354=0,"",'Data invoice'!S2354)</f>
        <v/>
      </c>
      <c r="J2239" s="367" t="str">
        <f>IF('Data invoice'!S2354=0,"",'Data invoice'!T2354)</f>
        <v/>
      </c>
    </row>
    <row r="2240" spans="1:10" ht="15" customHeight="1">
      <c r="A2240" s="284" t="str">
        <f>IF('Data invoice'!J2355=0,"",'Data invoice'!K2355)</f>
        <v/>
      </c>
      <c r="B2240" s="284" t="str">
        <f>IF('Data invoice'!K2355=0,"",'Data invoice'!L2355)</f>
        <v/>
      </c>
      <c r="C2240" s="284" t="str">
        <f>IF('Data invoice'!L2355=0,"",'Data invoice'!M2355)</f>
        <v/>
      </c>
      <c r="D2240" s="284" t="str">
        <f>IF('Data invoice'!M2355=0,"",'Data invoice'!N2355)</f>
        <v/>
      </c>
      <c r="E2240" s="284" t="str">
        <f>IF('Data invoice'!N2355=0,"",'Data invoice'!O2355)</f>
        <v/>
      </c>
      <c r="F2240" s="284" t="str">
        <f>IF('Data invoice'!O2355=0,"",'Data invoice'!P2355)</f>
        <v/>
      </c>
      <c r="G2240" s="284" t="str">
        <f>IF('Data invoice'!P2355=0,"",'Data invoice'!Q2355)</f>
        <v/>
      </c>
      <c r="H2240" s="284" t="str">
        <f>IF('Data invoice'!Q2355=0,"",'Data invoice'!R2355)</f>
        <v/>
      </c>
      <c r="I2240" s="320" t="str">
        <f>IF('Data invoice'!R2355=0,"",'Data invoice'!S2355)</f>
        <v/>
      </c>
      <c r="J2240" s="367" t="str">
        <f>IF('Data invoice'!S2355=0,"",'Data invoice'!T2355)</f>
        <v/>
      </c>
    </row>
    <row r="2241" spans="1:10" ht="15" customHeight="1">
      <c r="A2241" s="284" t="str">
        <f>IF('Data invoice'!J2356=0,"",'Data invoice'!K2356)</f>
        <v/>
      </c>
      <c r="B2241" s="284" t="str">
        <f>IF('Data invoice'!K2356=0,"",'Data invoice'!L2356)</f>
        <v/>
      </c>
      <c r="C2241" s="284" t="str">
        <f>IF('Data invoice'!L2356=0,"",'Data invoice'!M2356)</f>
        <v/>
      </c>
      <c r="D2241" s="284" t="str">
        <f>IF('Data invoice'!M2356=0,"",'Data invoice'!N2356)</f>
        <v/>
      </c>
      <c r="E2241" s="284" t="str">
        <f>IF('Data invoice'!N2356=0,"",'Data invoice'!O2356)</f>
        <v/>
      </c>
      <c r="F2241" s="284" t="str">
        <f>IF('Data invoice'!O2356=0,"",'Data invoice'!P2356)</f>
        <v/>
      </c>
      <c r="G2241" s="284" t="str">
        <f>IF('Data invoice'!P2356=0,"",'Data invoice'!Q2356)</f>
        <v/>
      </c>
      <c r="H2241" s="284" t="str">
        <f>IF('Data invoice'!Q2356=0,"",'Data invoice'!R2356)</f>
        <v/>
      </c>
      <c r="I2241" s="320" t="str">
        <f>IF('Data invoice'!R2356=0,"",'Data invoice'!S2356)</f>
        <v/>
      </c>
      <c r="J2241" s="367" t="str">
        <f>IF('Data invoice'!S2356=0,"",'Data invoice'!T2356)</f>
        <v/>
      </c>
    </row>
    <row r="2242" spans="1:10" ht="15" customHeight="1">
      <c r="A2242" s="284" t="str">
        <f>IF('Data invoice'!J2357=0,"",'Data invoice'!K2357)</f>
        <v/>
      </c>
      <c r="B2242" s="284" t="str">
        <f>IF('Data invoice'!K2357=0,"",'Data invoice'!L2357)</f>
        <v/>
      </c>
      <c r="C2242" s="284" t="str">
        <f>IF('Data invoice'!L2357=0,"",'Data invoice'!M2357)</f>
        <v/>
      </c>
      <c r="D2242" s="284" t="str">
        <f>IF('Data invoice'!M2357=0,"",'Data invoice'!N2357)</f>
        <v/>
      </c>
      <c r="E2242" s="284" t="str">
        <f>IF('Data invoice'!N2357=0,"",'Data invoice'!O2357)</f>
        <v/>
      </c>
      <c r="F2242" s="284" t="str">
        <f>IF('Data invoice'!O2357=0,"",'Data invoice'!P2357)</f>
        <v/>
      </c>
      <c r="G2242" s="284" t="str">
        <f>IF('Data invoice'!P2357=0,"",'Data invoice'!Q2357)</f>
        <v/>
      </c>
      <c r="H2242" s="284" t="str">
        <f>IF('Data invoice'!Q2357=0,"",'Data invoice'!R2357)</f>
        <v/>
      </c>
      <c r="I2242" s="320" t="str">
        <f>IF('Data invoice'!R2357=0,"",'Data invoice'!S2357)</f>
        <v/>
      </c>
      <c r="J2242" s="367" t="str">
        <f>IF('Data invoice'!S2357=0,"",'Data invoice'!T2357)</f>
        <v/>
      </c>
    </row>
    <row r="2243" spans="1:10" ht="15" customHeight="1">
      <c r="A2243" s="284" t="str">
        <f>IF('Data invoice'!J2358=0,"",'Data invoice'!K2358)</f>
        <v/>
      </c>
      <c r="B2243" s="284" t="str">
        <f>IF('Data invoice'!K2358=0,"",'Data invoice'!L2358)</f>
        <v/>
      </c>
      <c r="C2243" s="284" t="str">
        <f>IF('Data invoice'!L2358=0,"",'Data invoice'!M2358)</f>
        <v/>
      </c>
      <c r="D2243" s="284" t="str">
        <f>IF('Data invoice'!M2358=0,"",'Data invoice'!N2358)</f>
        <v/>
      </c>
      <c r="E2243" s="284" t="str">
        <f>IF('Data invoice'!N2358=0,"",'Data invoice'!O2358)</f>
        <v/>
      </c>
      <c r="F2243" s="284" t="str">
        <f>IF('Data invoice'!O2358=0,"",'Data invoice'!P2358)</f>
        <v/>
      </c>
      <c r="G2243" s="284" t="str">
        <f>IF('Data invoice'!P2358=0,"",'Data invoice'!Q2358)</f>
        <v/>
      </c>
      <c r="H2243" s="284" t="str">
        <f>IF('Data invoice'!Q2358=0,"",'Data invoice'!R2358)</f>
        <v/>
      </c>
      <c r="I2243" s="320" t="str">
        <f>IF('Data invoice'!R2358=0,"",'Data invoice'!S2358)</f>
        <v/>
      </c>
      <c r="J2243" s="367" t="str">
        <f>IF('Data invoice'!S2358=0,"",'Data invoice'!T2358)</f>
        <v/>
      </c>
    </row>
    <row r="2244" spans="1:10" ht="15" customHeight="1">
      <c r="A2244" s="284" t="str">
        <f>IF('Data invoice'!J2359=0,"",'Data invoice'!K2359)</f>
        <v/>
      </c>
      <c r="B2244" s="284" t="str">
        <f>IF('Data invoice'!K2359=0,"",'Data invoice'!L2359)</f>
        <v/>
      </c>
      <c r="C2244" s="284" t="str">
        <f>IF('Data invoice'!L2359=0,"",'Data invoice'!M2359)</f>
        <v/>
      </c>
      <c r="D2244" s="284" t="str">
        <f>IF('Data invoice'!M2359=0,"",'Data invoice'!N2359)</f>
        <v/>
      </c>
      <c r="E2244" s="284" t="str">
        <f>IF('Data invoice'!N2359=0,"",'Data invoice'!O2359)</f>
        <v/>
      </c>
      <c r="F2244" s="284" t="str">
        <f>IF('Data invoice'!O2359=0,"",'Data invoice'!P2359)</f>
        <v/>
      </c>
      <c r="G2244" s="284" t="str">
        <f>IF('Data invoice'!P2359=0,"",'Data invoice'!Q2359)</f>
        <v/>
      </c>
      <c r="H2244" s="284" t="str">
        <f>IF('Data invoice'!Q2359=0,"",'Data invoice'!R2359)</f>
        <v/>
      </c>
      <c r="I2244" s="320" t="str">
        <f>IF('Data invoice'!R2359=0,"",'Data invoice'!S2359)</f>
        <v/>
      </c>
      <c r="J2244" s="367" t="str">
        <f>IF('Data invoice'!S2359=0,"",'Data invoice'!T2359)</f>
        <v/>
      </c>
    </row>
    <row r="2245" spans="1:10" ht="15" customHeight="1">
      <c r="A2245" s="284" t="str">
        <f>IF('Data invoice'!J2360=0,"",'Data invoice'!K2360)</f>
        <v/>
      </c>
      <c r="B2245" s="284" t="str">
        <f>IF('Data invoice'!K2360=0,"",'Data invoice'!L2360)</f>
        <v/>
      </c>
      <c r="C2245" s="284" t="str">
        <f>IF('Data invoice'!L2360=0,"",'Data invoice'!M2360)</f>
        <v/>
      </c>
      <c r="D2245" s="284" t="str">
        <f>IF('Data invoice'!M2360=0,"",'Data invoice'!N2360)</f>
        <v/>
      </c>
      <c r="E2245" s="284" t="str">
        <f>IF('Data invoice'!N2360=0,"",'Data invoice'!O2360)</f>
        <v/>
      </c>
      <c r="F2245" s="284" t="str">
        <f>IF('Data invoice'!O2360=0,"",'Data invoice'!P2360)</f>
        <v/>
      </c>
      <c r="G2245" s="284" t="str">
        <f>IF('Data invoice'!P2360=0,"",'Data invoice'!Q2360)</f>
        <v/>
      </c>
      <c r="H2245" s="284" t="str">
        <f>IF('Data invoice'!Q2360=0,"",'Data invoice'!R2360)</f>
        <v/>
      </c>
      <c r="I2245" s="320" t="str">
        <f>IF('Data invoice'!R2360=0,"",'Data invoice'!S2360)</f>
        <v/>
      </c>
      <c r="J2245" s="367" t="str">
        <f>IF('Data invoice'!S2360=0,"",'Data invoice'!T2360)</f>
        <v/>
      </c>
    </row>
    <row r="2246" spans="1:10" ht="15" customHeight="1">
      <c r="A2246" s="284" t="str">
        <f>IF('Data invoice'!J2361=0,"",'Data invoice'!K2361)</f>
        <v/>
      </c>
      <c r="B2246" s="284" t="str">
        <f>IF('Data invoice'!K2361=0,"",'Data invoice'!L2361)</f>
        <v/>
      </c>
      <c r="C2246" s="284" t="str">
        <f>IF('Data invoice'!L2361=0,"",'Data invoice'!M2361)</f>
        <v/>
      </c>
      <c r="D2246" s="284" t="str">
        <f>IF('Data invoice'!M2361=0,"",'Data invoice'!N2361)</f>
        <v/>
      </c>
      <c r="E2246" s="284" t="str">
        <f>IF('Data invoice'!N2361=0,"",'Data invoice'!O2361)</f>
        <v/>
      </c>
      <c r="F2246" s="284" t="str">
        <f>IF('Data invoice'!O2361=0,"",'Data invoice'!P2361)</f>
        <v/>
      </c>
      <c r="G2246" s="284" t="str">
        <f>IF('Data invoice'!P2361=0,"",'Data invoice'!Q2361)</f>
        <v/>
      </c>
      <c r="H2246" s="284" t="str">
        <f>IF('Data invoice'!Q2361=0,"",'Data invoice'!R2361)</f>
        <v/>
      </c>
      <c r="I2246" s="320" t="str">
        <f>IF('Data invoice'!R2361=0,"",'Data invoice'!S2361)</f>
        <v/>
      </c>
      <c r="J2246" s="367" t="str">
        <f>IF('Data invoice'!S2361=0,"",'Data invoice'!T2361)</f>
        <v/>
      </c>
    </row>
    <row r="2247" spans="1:10" ht="15" customHeight="1">
      <c r="A2247" s="284" t="str">
        <f>IF('Data invoice'!J2362=0,"",'Data invoice'!K2362)</f>
        <v/>
      </c>
      <c r="B2247" s="284" t="str">
        <f>IF('Data invoice'!K2362=0,"",'Data invoice'!L2362)</f>
        <v/>
      </c>
      <c r="C2247" s="284" t="str">
        <f>IF('Data invoice'!L2362=0,"",'Data invoice'!M2362)</f>
        <v/>
      </c>
      <c r="D2247" s="284" t="str">
        <f>IF('Data invoice'!M2362=0,"",'Data invoice'!N2362)</f>
        <v/>
      </c>
      <c r="E2247" s="284" t="str">
        <f>IF('Data invoice'!N2362=0,"",'Data invoice'!O2362)</f>
        <v/>
      </c>
      <c r="F2247" s="284" t="str">
        <f>IF('Data invoice'!O2362=0,"",'Data invoice'!P2362)</f>
        <v/>
      </c>
      <c r="G2247" s="284" t="str">
        <f>IF('Data invoice'!P2362=0,"",'Data invoice'!Q2362)</f>
        <v/>
      </c>
      <c r="H2247" s="284" t="str">
        <f>IF('Data invoice'!Q2362=0,"",'Data invoice'!R2362)</f>
        <v/>
      </c>
      <c r="I2247" s="320" t="str">
        <f>IF('Data invoice'!R2362=0,"",'Data invoice'!S2362)</f>
        <v/>
      </c>
      <c r="J2247" s="367" t="str">
        <f>IF('Data invoice'!S2362=0,"",'Data invoice'!T2362)</f>
        <v/>
      </c>
    </row>
    <row r="2248" spans="1:10" ht="15" customHeight="1">
      <c r="A2248" s="284" t="str">
        <f>IF('Data invoice'!J2363=0,"",'Data invoice'!K2363)</f>
        <v/>
      </c>
      <c r="B2248" s="284" t="str">
        <f>IF('Data invoice'!K2363=0,"",'Data invoice'!L2363)</f>
        <v/>
      </c>
      <c r="C2248" s="284" t="str">
        <f>IF('Data invoice'!L2363=0,"",'Data invoice'!M2363)</f>
        <v/>
      </c>
      <c r="D2248" s="284" t="str">
        <f>IF('Data invoice'!M2363=0,"",'Data invoice'!N2363)</f>
        <v/>
      </c>
      <c r="E2248" s="284" t="str">
        <f>IF('Data invoice'!N2363=0,"",'Data invoice'!O2363)</f>
        <v/>
      </c>
      <c r="F2248" s="284" t="str">
        <f>IF('Data invoice'!O2363=0,"",'Data invoice'!P2363)</f>
        <v/>
      </c>
      <c r="G2248" s="284" t="str">
        <f>IF('Data invoice'!P2363=0,"",'Data invoice'!Q2363)</f>
        <v/>
      </c>
      <c r="H2248" s="284" t="str">
        <f>IF('Data invoice'!Q2363=0,"",'Data invoice'!R2363)</f>
        <v/>
      </c>
      <c r="I2248" s="320" t="str">
        <f>IF('Data invoice'!R2363=0,"",'Data invoice'!S2363)</f>
        <v/>
      </c>
      <c r="J2248" s="367" t="str">
        <f>IF('Data invoice'!S2363=0,"",'Data invoice'!T2363)</f>
        <v/>
      </c>
    </row>
    <row r="2249" spans="1:10" ht="15" customHeight="1">
      <c r="A2249" s="284" t="str">
        <f>IF('Data invoice'!J2364=0,"",'Data invoice'!K2364)</f>
        <v/>
      </c>
      <c r="B2249" s="284" t="str">
        <f>IF('Data invoice'!K2364=0,"",'Data invoice'!L2364)</f>
        <v/>
      </c>
      <c r="C2249" s="284" t="str">
        <f>IF('Data invoice'!L2364=0,"",'Data invoice'!M2364)</f>
        <v/>
      </c>
      <c r="D2249" s="284" t="str">
        <f>IF('Data invoice'!M2364=0,"",'Data invoice'!N2364)</f>
        <v/>
      </c>
      <c r="E2249" s="284" t="str">
        <f>IF('Data invoice'!N2364=0,"",'Data invoice'!O2364)</f>
        <v/>
      </c>
      <c r="F2249" s="284" t="str">
        <f>IF('Data invoice'!O2364=0,"",'Data invoice'!P2364)</f>
        <v/>
      </c>
      <c r="G2249" s="284" t="str">
        <f>IF('Data invoice'!P2364=0,"",'Data invoice'!Q2364)</f>
        <v/>
      </c>
      <c r="H2249" s="284" t="str">
        <f>IF('Data invoice'!Q2364=0,"",'Data invoice'!R2364)</f>
        <v/>
      </c>
      <c r="I2249" s="320" t="str">
        <f>IF('Data invoice'!R2364=0,"",'Data invoice'!S2364)</f>
        <v/>
      </c>
      <c r="J2249" s="367" t="str">
        <f>IF('Data invoice'!S2364=0,"",'Data invoice'!T2364)</f>
        <v/>
      </c>
    </row>
    <row r="2250" spans="1:10" ht="15" customHeight="1">
      <c r="A2250" s="284" t="str">
        <f>IF('Data invoice'!J2365=0,"",'Data invoice'!K2365)</f>
        <v/>
      </c>
      <c r="B2250" s="284" t="str">
        <f>IF('Data invoice'!K2365=0,"",'Data invoice'!L2365)</f>
        <v/>
      </c>
      <c r="C2250" s="284" t="str">
        <f>IF('Data invoice'!L2365=0,"",'Data invoice'!M2365)</f>
        <v/>
      </c>
      <c r="D2250" s="284" t="str">
        <f>IF('Data invoice'!M2365=0,"",'Data invoice'!N2365)</f>
        <v/>
      </c>
      <c r="E2250" s="284" t="str">
        <f>IF('Data invoice'!N2365=0,"",'Data invoice'!O2365)</f>
        <v/>
      </c>
      <c r="F2250" s="284" t="str">
        <f>IF('Data invoice'!O2365=0,"",'Data invoice'!P2365)</f>
        <v/>
      </c>
      <c r="G2250" s="284" t="str">
        <f>IF('Data invoice'!P2365=0,"",'Data invoice'!Q2365)</f>
        <v/>
      </c>
      <c r="H2250" s="284" t="str">
        <f>IF('Data invoice'!Q2365=0,"",'Data invoice'!R2365)</f>
        <v/>
      </c>
      <c r="I2250" s="320" t="str">
        <f>IF('Data invoice'!R2365=0,"",'Data invoice'!S2365)</f>
        <v/>
      </c>
      <c r="J2250" s="367" t="str">
        <f>IF('Data invoice'!S2365=0,"",'Data invoice'!T2365)</f>
        <v/>
      </c>
    </row>
    <row r="2251" spans="1:10" ht="15" customHeight="1">
      <c r="A2251" s="284" t="str">
        <f>IF('Data invoice'!J2366=0,"",'Data invoice'!K2366)</f>
        <v/>
      </c>
      <c r="B2251" s="284" t="str">
        <f>IF('Data invoice'!K2366=0,"",'Data invoice'!L2366)</f>
        <v/>
      </c>
      <c r="C2251" s="284" t="str">
        <f>IF('Data invoice'!L2366=0,"",'Data invoice'!M2366)</f>
        <v/>
      </c>
      <c r="D2251" s="284" t="str">
        <f>IF('Data invoice'!M2366=0,"",'Data invoice'!N2366)</f>
        <v/>
      </c>
      <c r="E2251" s="284" t="str">
        <f>IF('Data invoice'!N2366=0,"",'Data invoice'!O2366)</f>
        <v/>
      </c>
      <c r="F2251" s="284" t="str">
        <f>IF('Data invoice'!O2366=0,"",'Data invoice'!P2366)</f>
        <v/>
      </c>
      <c r="G2251" s="284" t="str">
        <f>IF('Data invoice'!P2366=0,"",'Data invoice'!Q2366)</f>
        <v/>
      </c>
      <c r="H2251" s="284" t="str">
        <f>IF('Data invoice'!Q2366=0,"",'Data invoice'!R2366)</f>
        <v/>
      </c>
      <c r="I2251" s="320" t="str">
        <f>IF('Data invoice'!R2366=0,"",'Data invoice'!S2366)</f>
        <v/>
      </c>
      <c r="J2251" s="367" t="str">
        <f>IF('Data invoice'!S2366=0,"",'Data invoice'!T2366)</f>
        <v/>
      </c>
    </row>
    <row r="2252" spans="1:10" ht="15" customHeight="1">
      <c r="A2252" s="284" t="str">
        <f>IF('Data invoice'!J2367=0,"",'Data invoice'!K2367)</f>
        <v/>
      </c>
      <c r="B2252" s="284" t="str">
        <f>IF('Data invoice'!K2367=0,"",'Data invoice'!L2367)</f>
        <v/>
      </c>
      <c r="C2252" s="284" t="str">
        <f>IF('Data invoice'!L2367=0,"",'Data invoice'!M2367)</f>
        <v/>
      </c>
      <c r="D2252" s="284" t="str">
        <f>IF('Data invoice'!M2367=0,"",'Data invoice'!N2367)</f>
        <v/>
      </c>
      <c r="E2252" s="284" t="str">
        <f>IF('Data invoice'!N2367=0,"",'Data invoice'!O2367)</f>
        <v/>
      </c>
      <c r="F2252" s="284" t="str">
        <f>IF('Data invoice'!O2367=0,"",'Data invoice'!P2367)</f>
        <v/>
      </c>
      <c r="G2252" s="284" t="str">
        <f>IF('Data invoice'!P2367=0,"",'Data invoice'!Q2367)</f>
        <v/>
      </c>
      <c r="H2252" s="284" t="str">
        <f>IF('Data invoice'!Q2367=0,"",'Data invoice'!R2367)</f>
        <v/>
      </c>
      <c r="I2252" s="320" t="str">
        <f>IF('Data invoice'!R2367=0,"",'Data invoice'!S2367)</f>
        <v/>
      </c>
      <c r="J2252" s="367" t="str">
        <f>IF('Data invoice'!S2367=0,"",'Data invoice'!T2367)</f>
        <v/>
      </c>
    </row>
    <row r="2253" spans="1:10" ht="15" customHeight="1">
      <c r="A2253" s="284" t="str">
        <f>IF('Data invoice'!J2368=0,"",'Data invoice'!K2368)</f>
        <v/>
      </c>
      <c r="B2253" s="284" t="str">
        <f>IF('Data invoice'!K2368=0,"",'Data invoice'!L2368)</f>
        <v/>
      </c>
      <c r="C2253" s="284" t="str">
        <f>IF('Data invoice'!L2368=0,"",'Data invoice'!M2368)</f>
        <v/>
      </c>
      <c r="D2253" s="284" t="str">
        <f>IF('Data invoice'!M2368=0,"",'Data invoice'!N2368)</f>
        <v/>
      </c>
      <c r="E2253" s="284" t="str">
        <f>IF('Data invoice'!N2368=0,"",'Data invoice'!O2368)</f>
        <v/>
      </c>
      <c r="F2253" s="284" t="str">
        <f>IF('Data invoice'!O2368=0,"",'Data invoice'!P2368)</f>
        <v/>
      </c>
      <c r="G2253" s="284" t="str">
        <f>IF('Data invoice'!P2368=0,"",'Data invoice'!Q2368)</f>
        <v/>
      </c>
      <c r="H2253" s="284" t="str">
        <f>IF('Data invoice'!Q2368=0,"",'Data invoice'!R2368)</f>
        <v/>
      </c>
      <c r="I2253" s="320" t="str">
        <f>IF('Data invoice'!R2368=0,"",'Data invoice'!S2368)</f>
        <v/>
      </c>
      <c r="J2253" s="367" t="str">
        <f>IF('Data invoice'!S2368=0,"",'Data invoice'!T2368)</f>
        <v/>
      </c>
    </row>
    <row r="2254" spans="1:10" ht="15" customHeight="1">
      <c r="A2254" s="284" t="str">
        <f>IF('Data invoice'!J2369=0,"",'Data invoice'!K2369)</f>
        <v/>
      </c>
      <c r="B2254" s="284" t="str">
        <f>IF('Data invoice'!K2369=0,"",'Data invoice'!L2369)</f>
        <v/>
      </c>
      <c r="C2254" s="284" t="str">
        <f>IF('Data invoice'!L2369=0,"",'Data invoice'!M2369)</f>
        <v/>
      </c>
      <c r="D2254" s="284" t="str">
        <f>IF('Data invoice'!M2369=0,"",'Data invoice'!N2369)</f>
        <v/>
      </c>
      <c r="E2254" s="284" t="str">
        <f>IF('Data invoice'!N2369=0,"",'Data invoice'!O2369)</f>
        <v/>
      </c>
      <c r="F2254" s="284" t="str">
        <f>IF('Data invoice'!O2369=0,"",'Data invoice'!P2369)</f>
        <v/>
      </c>
      <c r="G2254" s="284" t="str">
        <f>IF('Data invoice'!P2369=0,"",'Data invoice'!Q2369)</f>
        <v/>
      </c>
      <c r="H2254" s="284" t="str">
        <f>IF('Data invoice'!Q2369=0,"",'Data invoice'!R2369)</f>
        <v/>
      </c>
      <c r="I2254" s="320" t="str">
        <f>IF('Data invoice'!R2369=0,"",'Data invoice'!S2369)</f>
        <v/>
      </c>
      <c r="J2254" s="367" t="str">
        <f>IF('Data invoice'!S2369=0,"",'Data invoice'!T2369)</f>
        <v/>
      </c>
    </row>
    <row r="2255" spans="1:10" ht="15" customHeight="1">
      <c r="A2255" s="284" t="str">
        <f>IF('Data invoice'!J2370=0,"",'Data invoice'!K2370)</f>
        <v/>
      </c>
      <c r="B2255" s="284" t="str">
        <f>IF('Data invoice'!K2370=0,"",'Data invoice'!L2370)</f>
        <v/>
      </c>
      <c r="C2255" s="284" t="str">
        <f>IF('Data invoice'!L2370=0,"",'Data invoice'!M2370)</f>
        <v/>
      </c>
      <c r="D2255" s="284" t="str">
        <f>IF('Data invoice'!M2370=0,"",'Data invoice'!N2370)</f>
        <v/>
      </c>
      <c r="E2255" s="284" t="str">
        <f>IF('Data invoice'!N2370=0,"",'Data invoice'!O2370)</f>
        <v/>
      </c>
      <c r="F2255" s="284" t="str">
        <f>IF('Data invoice'!O2370=0,"",'Data invoice'!P2370)</f>
        <v/>
      </c>
      <c r="G2255" s="284" t="str">
        <f>IF('Data invoice'!P2370=0,"",'Data invoice'!Q2370)</f>
        <v/>
      </c>
      <c r="H2255" s="284" t="str">
        <f>IF('Data invoice'!Q2370=0,"",'Data invoice'!R2370)</f>
        <v/>
      </c>
      <c r="I2255" s="320" t="str">
        <f>IF('Data invoice'!R2370=0,"",'Data invoice'!S2370)</f>
        <v/>
      </c>
      <c r="J2255" s="367" t="str">
        <f>IF('Data invoice'!S2370=0,"",'Data invoice'!T2370)</f>
        <v/>
      </c>
    </row>
    <row r="2256" spans="1:10" ht="15" customHeight="1">
      <c r="A2256" s="284" t="str">
        <f>IF('Data invoice'!J2371=0,"",'Data invoice'!K2371)</f>
        <v/>
      </c>
      <c r="B2256" s="284" t="str">
        <f>IF('Data invoice'!K2371=0,"",'Data invoice'!L2371)</f>
        <v/>
      </c>
      <c r="C2256" s="284" t="str">
        <f>IF('Data invoice'!L2371=0,"",'Data invoice'!M2371)</f>
        <v/>
      </c>
      <c r="D2256" s="284" t="str">
        <f>IF('Data invoice'!M2371=0,"",'Data invoice'!N2371)</f>
        <v/>
      </c>
      <c r="E2256" s="284" t="str">
        <f>IF('Data invoice'!N2371=0,"",'Data invoice'!O2371)</f>
        <v/>
      </c>
      <c r="F2256" s="284" t="str">
        <f>IF('Data invoice'!O2371=0,"",'Data invoice'!P2371)</f>
        <v/>
      </c>
      <c r="G2256" s="284" t="str">
        <f>IF('Data invoice'!P2371=0,"",'Data invoice'!Q2371)</f>
        <v/>
      </c>
      <c r="H2256" s="284" t="str">
        <f>IF('Data invoice'!Q2371=0,"",'Data invoice'!R2371)</f>
        <v/>
      </c>
      <c r="I2256" s="320" t="str">
        <f>IF('Data invoice'!R2371=0,"",'Data invoice'!S2371)</f>
        <v/>
      </c>
      <c r="J2256" s="367" t="str">
        <f>IF('Data invoice'!S2371=0,"",'Data invoice'!T2371)</f>
        <v/>
      </c>
    </row>
    <row r="2257" spans="1:10" ht="15" customHeight="1">
      <c r="A2257" s="284" t="str">
        <f>IF('Data invoice'!J2372=0,"",'Data invoice'!K2372)</f>
        <v/>
      </c>
      <c r="B2257" s="284" t="str">
        <f>IF('Data invoice'!K2372=0,"",'Data invoice'!L2372)</f>
        <v/>
      </c>
      <c r="C2257" s="284" t="str">
        <f>IF('Data invoice'!L2372=0,"",'Data invoice'!M2372)</f>
        <v/>
      </c>
      <c r="D2257" s="284" t="str">
        <f>IF('Data invoice'!M2372=0,"",'Data invoice'!N2372)</f>
        <v/>
      </c>
      <c r="E2257" s="284" t="str">
        <f>IF('Data invoice'!N2372=0,"",'Data invoice'!O2372)</f>
        <v/>
      </c>
      <c r="F2257" s="284" t="str">
        <f>IF('Data invoice'!O2372=0,"",'Data invoice'!P2372)</f>
        <v/>
      </c>
      <c r="G2257" s="284" t="str">
        <f>IF('Data invoice'!P2372=0,"",'Data invoice'!Q2372)</f>
        <v/>
      </c>
      <c r="H2257" s="284" t="str">
        <f>IF('Data invoice'!Q2372=0,"",'Data invoice'!R2372)</f>
        <v/>
      </c>
      <c r="I2257" s="320" t="str">
        <f>IF('Data invoice'!R2372=0,"",'Data invoice'!S2372)</f>
        <v/>
      </c>
      <c r="J2257" s="367" t="str">
        <f>IF('Data invoice'!S2372=0,"",'Data invoice'!T2372)</f>
        <v/>
      </c>
    </row>
    <row r="2258" spans="1:10" ht="15" customHeight="1">
      <c r="A2258" s="284" t="str">
        <f>IF('Data invoice'!J2373=0,"",'Data invoice'!K2373)</f>
        <v/>
      </c>
      <c r="B2258" s="284" t="str">
        <f>IF('Data invoice'!K2373=0,"",'Data invoice'!L2373)</f>
        <v/>
      </c>
      <c r="C2258" s="284" t="str">
        <f>IF('Data invoice'!L2373=0,"",'Data invoice'!M2373)</f>
        <v/>
      </c>
      <c r="D2258" s="284" t="str">
        <f>IF('Data invoice'!M2373=0,"",'Data invoice'!N2373)</f>
        <v/>
      </c>
      <c r="E2258" s="284" t="str">
        <f>IF('Data invoice'!N2373=0,"",'Data invoice'!O2373)</f>
        <v/>
      </c>
      <c r="F2258" s="284" t="str">
        <f>IF('Data invoice'!O2373=0,"",'Data invoice'!P2373)</f>
        <v/>
      </c>
      <c r="G2258" s="284" t="str">
        <f>IF('Data invoice'!P2373=0,"",'Data invoice'!Q2373)</f>
        <v/>
      </c>
      <c r="H2258" s="284" t="str">
        <f>IF('Data invoice'!Q2373=0,"",'Data invoice'!R2373)</f>
        <v/>
      </c>
      <c r="I2258" s="320" t="str">
        <f>IF('Data invoice'!R2373=0,"",'Data invoice'!S2373)</f>
        <v/>
      </c>
      <c r="J2258" s="367" t="str">
        <f>IF('Data invoice'!S2373=0,"",'Data invoice'!T2373)</f>
        <v/>
      </c>
    </row>
    <row r="2259" spans="1:10" ht="15" customHeight="1">
      <c r="A2259" s="284" t="str">
        <f>IF('Data invoice'!J2374=0,"",'Data invoice'!K2374)</f>
        <v/>
      </c>
      <c r="B2259" s="284" t="str">
        <f>IF('Data invoice'!K2374=0,"",'Data invoice'!L2374)</f>
        <v/>
      </c>
      <c r="C2259" s="284" t="str">
        <f>IF('Data invoice'!L2374=0,"",'Data invoice'!M2374)</f>
        <v/>
      </c>
      <c r="D2259" s="284" t="str">
        <f>IF('Data invoice'!M2374=0,"",'Data invoice'!N2374)</f>
        <v/>
      </c>
      <c r="E2259" s="284" t="str">
        <f>IF('Data invoice'!N2374=0,"",'Data invoice'!O2374)</f>
        <v/>
      </c>
      <c r="F2259" s="284" t="str">
        <f>IF('Data invoice'!O2374=0,"",'Data invoice'!P2374)</f>
        <v/>
      </c>
      <c r="G2259" s="284" t="str">
        <f>IF('Data invoice'!P2374=0,"",'Data invoice'!Q2374)</f>
        <v/>
      </c>
      <c r="H2259" s="284" t="str">
        <f>IF('Data invoice'!Q2374=0,"",'Data invoice'!R2374)</f>
        <v/>
      </c>
      <c r="I2259" s="320" t="str">
        <f>IF('Data invoice'!R2374=0,"",'Data invoice'!S2374)</f>
        <v/>
      </c>
      <c r="J2259" s="367" t="str">
        <f>IF('Data invoice'!S2374=0,"",'Data invoice'!T2374)</f>
        <v/>
      </c>
    </row>
    <row r="2260" spans="1:10" ht="15" customHeight="1">
      <c r="A2260" s="284" t="str">
        <f>IF('Data invoice'!J2375=0,"",'Data invoice'!K2375)</f>
        <v/>
      </c>
      <c r="B2260" s="284" t="str">
        <f>IF('Data invoice'!K2375=0,"",'Data invoice'!L2375)</f>
        <v/>
      </c>
      <c r="C2260" s="284" t="str">
        <f>IF('Data invoice'!L2375=0,"",'Data invoice'!M2375)</f>
        <v/>
      </c>
      <c r="D2260" s="284" t="str">
        <f>IF('Data invoice'!M2375=0,"",'Data invoice'!N2375)</f>
        <v/>
      </c>
      <c r="E2260" s="284" t="str">
        <f>IF('Data invoice'!N2375=0,"",'Data invoice'!O2375)</f>
        <v/>
      </c>
      <c r="F2260" s="284" t="str">
        <f>IF('Data invoice'!O2375=0,"",'Data invoice'!P2375)</f>
        <v/>
      </c>
      <c r="G2260" s="284" t="str">
        <f>IF('Data invoice'!P2375=0,"",'Data invoice'!Q2375)</f>
        <v/>
      </c>
      <c r="H2260" s="284" t="str">
        <f>IF('Data invoice'!Q2375=0,"",'Data invoice'!R2375)</f>
        <v/>
      </c>
      <c r="I2260" s="320" t="str">
        <f>IF('Data invoice'!R2375=0,"",'Data invoice'!S2375)</f>
        <v/>
      </c>
      <c r="J2260" s="367" t="str">
        <f>IF('Data invoice'!S2375=0,"",'Data invoice'!T2375)</f>
        <v/>
      </c>
    </row>
    <row r="2261" spans="1:10" ht="15" customHeight="1">
      <c r="A2261" s="284" t="str">
        <f>IF('Data invoice'!J2376=0,"",'Data invoice'!K2376)</f>
        <v/>
      </c>
      <c r="B2261" s="284" t="str">
        <f>IF('Data invoice'!K2376=0,"",'Data invoice'!L2376)</f>
        <v/>
      </c>
      <c r="C2261" s="284" t="str">
        <f>IF('Data invoice'!L2376=0,"",'Data invoice'!M2376)</f>
        <v/>
      </c>
      <c r="D2261" s="284" t="str">
        <f>IF('Data invoice'!M2376=0,"",'Data invoice'!N2376)</f>
        <v/>
      </c>
      <c r="E2261" s="284" t="str">
        <f>IF('Data invoice'!N2376=0,"",'Data invoice'!O2376)</f>
        <v/>
      </c>
      <c r="F2261" s="284" t="str">
        <f>IF('Data invoice'!O2376=0,"",'Data invoice'!P2376)</f>
        <v/>
      </c>
      <c r="G2261" s="284" t="str">
        <f>IF('Data invoice'!P2376=0,"",'Data invoice'!Q2376)</f>
        <v/>
      </c>
      <c r="H2261" s="284" t="str">
        <f>IF('Data invoice'!Q2376=0,"",'Data invoice'!R2376)</f>
        <v/>
      </c>
      <c r="I2261" s="320" t="str">
        <f>IF('Data invoice'!R2376=0,"",'Data invoice'!S2376)</f>
        <v/>
      </c>
      <c r="J2261" s="367" t="str">
        <f>IF('Data invoice'!S2376=0,"",'Data invoice'!T2376)</f>
        <v/>
      </c>
    </row>
    <row r="2262" spans="1:10" ht="15" customHeight="1">
      <c r="A2262" s="284" t="str">
        <f>IF('Data invoice'!J2377=0,"",'Data invoice'!K2377)</f>
        <v/>
      </c>
      <c r="B2262" s="284" t="str">
        <f>IF('Data invoice'!K2377=0,"",'Data invoice'!L2377)</f>
        <v/>
      </c>
      <c r="C2262" s="284" t="str">
        <f>IF('Data invoice'!L2377=0,"",'Data invoice'!M2377)</f>
        <v/>
      </c>
      <c r="D2262" s="284" t="str">
        <f>IF('Data invoice'!M2377=0,"",'Data invoice'!N2377)</f>
        <v/>
      </c>
      <c r="E2262" s="284" t="str">
        <f>IF('Data invoice'!N2377=0,"",'Data invoice'!O2377)</f>
        <v/>
      </c>
      <c r="F2262" s="284" t="str">
        <f>IF('Data invoice'!O2377=0,"",'Data invoice'!P2377)</f>
        <v/>
      </c>
      <c r="G2262" s="284" t="str">
        <f>IF('Data invoice'!P2377=0,"",'Data invoice'!Q2377)</f>
        <v/>
      </c>
      <c r="H2262" s="284" t="str">
        <f>IF('Data invoice'!Q2377=0,"",'Data invoice'!R2377)</f>
        <v/>
      </c>
      <c r="I2262" s="320" t="str">
        <f>IF('Data invoice'!R2377=0,"",'Data invoice'!S2377)</f>
        <v/>
      </c>
      <c r="J2262" s="367" t="str">
        <f>IF('Data invoice'!S2377=0,"",'Data invoice'!T2377)</f>
        <v/>
      </c>
    </row>
    <row r="2263" spans="1:10" ht="15" customHeight="1">
      <c r="A2263" s="284" t="str">
        <f>IF('Data invoice'!J2378=0,"",'Data invoice'!K2378)</f>
        <v/>
      </c>
      <c r="B2263" s="284" t="str">
        <f>IF('Data invoice'!K2378=0,"",'Data invoice'!L2378)</f>
        <v/>
      </c>
      <c r="C2263" s="284" t="str">
        <f>IF('Data invoice'!L2378=0,"",'Data invoice'!M2378)</f>
        <v/>
      </c>
      <c r="D2263" s="284" t="str">
        <f>IF('Data invoice'!M2378=0,"",'Data invoice'!N2378)</f>
        <v/>
      </c>
      <c r="E2263" s="284" t="str">
        <f>IF('Data invoice'!N2378=0,"",'Data invoice'!O2378)</f>
        <v/>
      </c>
      <c r="F2263" s="284" t="str">
        <f>IF('Data invoice'!O2378=0,"",'Data invoice'!P2378)</f>
        <v/>
      </c>
      <c r="G2263" s="284" t="str">
        <f>IF('Data invoice'!P2378=0,"",'Data invoice'!Q2378)</f>
        <v/>
      </c>
      <c r="H2263" s="284" t="str">
        <f>IF('Data invoice'!Q2378=0,"",'Data invoice'!R2378)</f>
        <v/>
      </c>
      <c r="I2263" s="320" t="str">
        <f>IF('Data invoice'!R2378=0,"",'Data invoice'!S2378)</f>
        <v/>
      </c>
      <c r="J2263" s="367" t="str">
        <f>IF('Data invoice'!S2378=0,"",'Data invoice'!T2378)</f>
        <v/>
      </c>
    </row>
    <row r="2264" spans="1:10" ht="15" customHeight="1">
      <c r="A2264" s="284" t="str">
        <f>IF('Data invoice'!J2379=0,"",'Data invoice'!K2379)</f>
        <v/>
      </c>
      <c r="B2264" s="284" t="str">
        <f>IF('Data invoice'!K2379=0,"",'Data invoice'!L2379)</f>
        <v/>
      </c>
      <c r="C2264" s="284" t="str">
        <f>IF('Data invoice'!L2379=0,"",'Data invoice'!M2379)</f>
        <v/>
      </c>
      <c r="D2264" s="284" t="str">
        <f>IF('Data invoice'!M2379=0,"",'Data invoice'!N2379)</f>
        <v/>
      </c>
      <c r="E2264" s="284" t="str">
        <f>IF('Data invoice'!N2379=0,"",'Data invoice'!O2379)</f>
        <v/>
      </c>
      <c r="F2264" s="284" t="str">
        <f>IF('Data invoice'!O2379=0,"",'Data invoice'!P2379)</f>
        <v/>
      </c>
      <c r="G2264" s="284" t="str">
        <f>IF('Data invoice'!P2379=0,"",'Data invoice'!Q2379)</f>
        <v/>
      </c>
      <c r="H2264" s="284" t="str">
        <f>IF('Data invoice'!Q2379=0,"",'Data invoice'!R2379)</f>
        <v/>
      </c>
      <c r="I2264" s="320" t="str">
        <f>IF('Data invoice'!R2379=0,"",'Data invoice'!S2379)</f>
        <v/>
      </c>
      <c r="J2264" s="367" t="str">
        <f>IF('Data invoice'!S2379=0,"",'Data invoice'!T2379)</f>
        <v/>
      </c>
    </row>
    <row r="2265" spans="1:10" ht="15" customHeight="1">
      <c r="A2265" s="284" t="str">
        <f>IF('Data invoice'!J2380=0,"",'Data invoice'!K2380)</f>
        <v/>
      </c>
      <c r="B2265" s="284" t="str">
        <f>IF('Data invoice'!K2380=0,"",'Data invoice'!L2380)</f>
        <v/>
      </c>
      <c r="C2265" s="284" t="str">
        <f>IF('Data invoice'!L2380=0,"",'Data invoice'!M2380)</f>
        <v/>
      </c>
      <c r="D2265" s="284" t="str">
        <f>IF('Data invoice'!M2380=0,"",'Data invoice'!N2380)</f>
        <v/>
      </c>
      <c r="E2265" s="284" t="str">
        <f>IF('Data invoice'!N2380=0,"",'Data invoice'!O2380)</f>
        <v/>
      </c>
      <c r="F2265" s="284" t="str">
        <f>IF('Data invoice'!O2380=0,"",'Data invoice'!P2380)</f>
        <v/>
      </c>
      <c r="G2265" s="284" t="str">
        <f>IF('Data invoice'!P2380=0,"",'Data invoice'!Q2380)</f>
        <v/>
      </c>
      <c r="H2265" s="284" t="str">
        <f>IF('Data invoice'!Q2380=0,"",'Data invoice'!R2380)</f>
        <v/>
      </c>
      <c r="I2265" s="320" t="str">
        <f>IF('Data invoice'!R2380=0,"",'Data invoice'!S2380)</f>
        <v/>
      </c>
      <c r="J2265" s="367" t="str">
        <f>IF('Data invoice'!S2380=0,"",'Data invoice'!T2380)</f>
        <v/>
      </c>
    </row>
    <row r="2266" spans="1:10" ht="15" customHeight="1">
      <c r="A2266" s="284" t="str">
        <f>IF('Data invoice'!J2381=0,"",'Data invoice'!K2381)</f>
        <v/>
      </c>
      <c r="B2266" s="284" t="str">
        <f>IF('Data invoice'!K2381=0,"",'Data invoice'!L2381)</f>
        <v/>
      </c>
      <c r="C2266" s="284" t="str">
        <f>IF('Data invoice'!L2381=0,"",'Data invoice'!M2381)</f>
        <v/>
      </c>
      <c r="D2266" s="284" t="str">
        <f>IF('Data invoice'!M2381=0,"",'Data invoice'!N2381)</f>
        <v/>
      </c>
      <c r="E2266" s="284" t="str">
        <f>IF('Data invoice'!N2381=0,"",'Data invoice'!O2381)</f>
        <v/>
      </c>
      <c r="F2266" s="284" t="str">
        <f>IF('Data invoice'!O2381=0,"",'Data invoice'!P2381)</f>
        <v/>
      </c>
      <c r="G2266" s="284" t="str">
        <f>IF('Data invoice'!P2381=0,"",'Data invoice'!Q2381)</f>
        <v/>
      </c>
      <c r="H2266" s="284" t="str">
        <f>IF('Data invoice'!Q2381=0,"",'Data invoice'!R2381)</f>
        <v/>
      </c>
      <c r="I2266" s="320" t="str">
        <f>IF('Data invoice'!R2381=0,"",'Data invoice'!S2381)</f>
        <v/>
      </c>
      <c r="J2266" s="367" t="str">
        <f>IF('Data invoice'!S2381=0,"",'Data invoice'!T2381)</f>
        <v/>
      </c>
    </row>
    <row r="2267" spans="1:10" ht="15" customHeight="1">
      <c r="A2267" s="284" t="str">
        <f>IF('Data invoice'!J2382=0,"",'Data invoice'!K2382)</f>
        <v/>
      </c>
      <c r="B2267" s="284" t="str">
        <f>IF('Data invoice'!K2382=0,"",'Data invoice'!L2382)</f>
        <v/>
      </c>
      <c r="C2267" s="284" t="str">
        <f>IF('Data invoice'!L2382=0,"",'Data invoice'!M2382)</f>
        <v/>
      </c>
      <c r="D2267" s="284" t="str">
        <f>IF('Data invoice'!M2382=0,"",'Data invoice'!N2382)</f>
        <v/>
      </c>
      <c r="E2267" s="284" t="str">
        <f>IF('Data invoice'!N2382=0,"",'Data invoice'!O2382)</f>
        <v/>
      </c>
      <c r="F2267" s="284" t="str">
        <f>IF('Data invoice'!O2382=0,"",'Data invoice'!P2382)</f>
        <v/>
      </c>
      <c r="G2267" s="284" t="str">
        <f>IF('Data invoice'!P2382=0,"",'Data invoice'!Q2382)</f>
        <v/>
      </c>
      <c r="H2267" s="284" t="str">
        <f>IF('Data invoice'!Q2382=0,"",'Data invoice'!R2382)</f>
        <v/>
      </c>
      <c r="I2267" s="320" t="str">
        <f>IF('Data invoice'!R2382=0,"",'Data invoice'!S2382)</f>
        <v/>
      </c>
      <c r="J2267" s="367" t="str">
        <f>IF('Data invoice'!S2382=0,"",'Data invoice'!T2382)</f>
        <v/>
      </c>
    </row>
    <row r="2268" spans="1:10" ht="15" customHeight="1">
      <c r="A2268" s="284" t="str">
        <f>IF('Data invoice'!J2383=0,"",'Data invoice'!K2383)</f>
        <v/>
      </c>
      <c r="B2268" s="284" t="str">
        <f>IF('Data invoice'!K2383=0,"",'Data invoice'!L2383)</f>
        <v/>
      </c>
      <c r="C2268" s="284" t="str">
        <f>IF('Data invoice'!L2383=0,"",'Data invoice'!M2383)</f>
        <v/>
      </c>
      <c r="D2268" s="284" t="str">
        <f>IF('Data invoice'!M2383=0,"",'Data invoice'!N2383)</f>
        <v/>
      </c>
      <c r="E2268" s="284" t="str">
        <f>IF('Data invoice'!N2383=0,"",'Data invoice'!O2383)</f>
        <v/>
      </c>
      <c r="F2268" s="284" t="str">
        <f>IF('Data invoice'!O2383=0,"",'Data invoice'!P2383)</f>
        <v/>
      </c>
      <c r="G2268" s="284" t="str">
        <f>IF('Data invoice'!P2383=0,"",'Data invoice'!Q2383)</f>
        <v/>
      </c>
      <c r="H2268" s="284" t="str">
        <f>IF('Data invoice'!Q2383=0,"",'Data invoice'!R2383)</f>
        <v/>
      </c>
      <c r="I2268" s="320" t="str">
        <f>IF('Data invoice'!R2383=0,"",'Data invoice'!S2383)</f>
        <v/>
      </c>
      <c r="J2268" s="367" t="str">
        <f>IF('Data invoice'!S2383=0,"",'Data invoice'!T2383)</f>
        <v/>
      </c>
    </row>
    <row r="2269" spans="1:10" ht="15" customHeight="1">
      <c r="A2269" s="284" t="str">
        <f>IF('Data invoice'!J2384=0,"",'Data invoice'!K2384)</f>
        <v/>
      </c>
      <c r="B2269" s="284" t="str">
        <f>IF('Data invoice'!K2384=0,"",'Data invoice'!L2384)</f>
        <v/>
      </c>
      <c r="C2269" s="284" t="str">
        <f>IF('Data invoice'!L2384=0,"",'Data invoice'!M2384)</f>
        <v/>
      </c>
      <c r="D2269" s="284" t="str">
        <f>IF('Data invoice'!M2384=0,"",'Data invoice'!N2384)</f>
        <v/>
      </c>
      <c r="E2269" s="284" t="str">
        <f>IF('Data invoice'!N2384=0,"",'Data invoice'!O2384)</f>
        <v/>
      </c>
      <c r="F2269" s="284" t="str">
        <f>IF('Data invoice'!O2384=0,"",'Data invoice'!P2384)</f>
        <v/>
      </c>
      <c r="G2269" s="284" t="str">
        <f>IF('Data invoice'!P2384=0,"",'Data invoice'!Q2384)</f>
        <v/>
      </c>
      <c r="H2269" s="284" t="str">
        <f>IF('Data invoice'!Q2384=0,"",'Data invoice'!R2384)</f>
        <v/>
      </c>
      <c r="I2269" s="320" t="str">
        <f>IF('Data invoice'!R2384=0,"",'Data invoice'!S2384)</f>
        <v/>
      </c>
      <c r="J2269" s="367" t="str">
        <f>IF('Data invoice'!S2384=0,"",'Data invoice'!T2384)</f>
        <v/>
      </c>
    </row>
    <row r="2270" spans="1:10" ht="15" customHeight="1">
      <c r="A2270" s="284" t="str">
        <f>IF('Data invoice'!J2385=0,"",'Data invoice'!K2385)</f>
        <v/>
      </c>
      <c r="B2270" s="284" t="str">
        <f>IF('Data invoice'!K2385=0,"",'Data invoice'!L2385)</f>
        <v/>
      </c>
      <c r="C2270" s="284" t="str">
        <f>IF('Data invoice'!L2385=0,"",'Data invoice'!M2385)</f>
        <v/>
      </c>
      <c r="D2270" s="284" t="str">
        <f>IF('Data invoice'!M2385=0,"",'Data invoice'!N2385)</f>
        <v/>
      </c>
      <c r="E2270" s="284" t="str">
        <f>IF('Data invoice'!N2385=0,"",'Data invoice'!O2385)</f>
        <v/>
      </c>
      <c r="F2270" s="284" t="str">
        <f>IF('Data invoice'!O2385=0,"",'Data invoice'!P2385)</f>
        <v/>
      </c>
      <c r="G2270" s="284" t="str">
        <f>IF('Data invoice'!P2385=0,"",'Data invoice'!Q2385)</f>
        <v/>
      </c>
      <c r="H2270" s="284" t="str">
        <f>IF('Data invoice'!Q2385=0,"",'Data invoice'!R2385)</f>
        <v/>
      </c>
      <c r="I2270" s="320" t="str">
        <f>IF('Data invoice'!R2385=0,"",'Data invoice'!S2385)</f>
        <v/>
      </c>
      <c r="J2270" s="367" t="str">
        <f>IF('Data invoice'!S2385=0,"",'Data invoice'!T2385)</f>
        <v/>
      </c>
    </row>
    <row r="2271" spans="1:10" ht="15" customHeight="1">
      <c r="A2271" s="284" t="str">
        <f>IF('Data invoice'!J2386=0,"",'Data invoice'!K2386)</f>
        <v/>
      </c>
      <c r="B2271" s="284" t="str">
        <f>IF('Data invoice'!K2386=0,"",'Data invoice'!L2386)</f>
        <v/>
      </c>
      <c r="C2271" s="284" t="str">
        <f>IF('Data invoice'!L2386=0,"",'Data invoice'!M2386)</f>
        <v/>
      </c>
      <c r="D2271" s="284" t="str">
        <f>IF('Data invoice'!M2386=0,"",'Data invoice'!N2386)</f>
        <v/>
      </c>
      <c r="E2271" s="284" t="str">
        <f>IF('Data invoice'!N2386=0,"",'Data invoice'!O2386)</f>
        <v/>
      </c>
      <c r="F2271" s="284" t="str">
        <f>IF('Data invoice'!O2386=0,"",'Data invoice'!P2386)</f>
        <v/>
      </c>
      <c r="G2271" s="284" t="str">
        <f>IF('Data invoice'!P2386=0,"",'Data invoice'!Q2386)</f>
        <v/>
      </c>
      <c r="H2271" s="284" t="str">
        <f>IF('Data invoice'!Q2386=0,"",'Data invoice'!R2386)</f>
        <v/>
      </c>
      <c r="I2271" s="320" t="str">
        <f>IF('Data invoice'!R2386=0,"",'Data invoice'!S2386)</f>
        <v/>
      </c>
      <c r="J2271" s="367" t="str">
        <f>IF('Data invoice'!S2386=0,"",'Data invoice'!T2386)</f>
        <v/>
      </c>
    </row>
    <row r="2272" spans="1:10" ht="15" customHeight="1">
      <c r="A2272" s="284" t="str">
        <f>IF('Data invoice'!J2387=0,"",'Data invoice'!K2387)</f>
        <v/>
      </c>
      <c r="B2272" s="284" t="str">
        <f>IF('Data invoice'!K2387=0,"",'Data invoice'!L2387)</f>
        <v/>
      </c>
      <c r="C2272" s="284" t="str">
        <f>IF('Data invoice'!L2387=0,"",'Data invoice'!M2387)</f>
        <v/>
      </c>
      <c r="D2272" s="284" t="str">
        <f>IF('Data invoice'!M2387=0,"",'Data invoice'!N2387)</f>
        <v/>
      </c>
      <c r="E2272" s="284" t="str">
        <f>IF('Data invoice'!N2387=0,"",'Data invoice'!O2387)</f>
        <v/>
      </c>
      <c r="F2272" s="284" t="str">
        <f>IF('Data invoice'!O2387=0,"",'Data invoice'!P2387)</f>
        <v/>
      </c>
      <c r="G2272" s="284" t="str">
        <f>IF('Data invoice'!P2387=0,"",'Data invoice'!Q2387)</f>
        <v/>
      </c>
      <c r="H2272" s="284" t="str">
        <f>IF('Data invoice'!Q2387=0,"",'Data invoice'!R2387)</f>
        <v/>
      </c>
      <c r="I2272" s="320" t="str">
        <f>IF('Data invoice'!R2387=0,"",'Data invoice'!S2387)</f>
        <v/>
      </c>
      <c r="J2272" s="367" t="str">
        <f>IF('Data invoice'!S2387=0,"",'Data invoice'!T2387)</f>
        <v/>
      </c>
    </row>
    <row r="2273" spans="1:10" ht="15" customHeight="1">
      <c r="A2273" s="284" t="str">
        <f>IF('Data invoice'!J2388=0,"",'Data invoice'!K2388)</f>
        <v/>
      </c>
      <c r="B2273" s="284" t="str">
        <f>IF('Data invoice'!K2388=0,"",'Data invoice'!L2388)</f>
        <v/>
      </c>
      <c r="C2273" s="284" t="str">
        <f>IF('Data invoice'!L2388=0,"",'Data invoice'!M2388)</f>
        <v/>
      </c>
      <c r="D2273" s="284" t="str">
        <f>IF('Data invoice'!M2388=0,"",'Data invoice'!N2388)</f>
        <v/>
      </c>
      <c r="E2273" s="284" t="str">
        <f>IF('Data invoice'!N2388=0,"",'Data invoice'!O2388)</f>
        <v/>
      </c>
      <c r="F2273" s="284" t="str">
        <f>IF('Data invoice'!O2388=0,"",'Data invoice'!P2388)</f>
        <v/>
      </c>
      <c r="G2273" s="284" t="str">
        <f>IF('Data invoice'!P2388=0,"",'Data invoice'!Q2388)</f>
        <v/>
      </c>
      <c r="H2273" s="284" t="str">
        <f>IF('Data invoice'!Q2388=0,"",'Data invoice'!R2388)</f>
        <v/>
      </c>
      <c r="I2273" s="320" t="str">
        <f>IF('Data invoice'!R2388=0,"",'Data invoice'!S2388)</f>
        <v/>
      </c>
      <c r="J2273" s="367" t="str">
        <f>IF('Data invoice'!S2388=0,"",'Data invoice'!T2388)</f>
        <v/>
      </c>
    </row>
    <row r="2274" spans="1:10" ht="15" customHeight="1">
      <c r="A2274" s="284" t="str">
        <f>IF('Data invoice'!J2389=0,"",'Data invoice'!K2389)</f>
        <v/>
      </c>
      <c r="B2274" s="284" t="str">
        <f>IF('Data invoice'!K2389=0,"",'Data invoice'!L2389)</f>
        <v/>
      </c>
      <c r="C2274" s="284" t="str">
        <f>IF('Data invoice'!L2389=0,"",'Data invoice'!M2389)</f>
        <v/>
      </c>
      <c r="D2274" s="284" t="str">
        <f>IF('Data invoice'!M2389=0,"",'Data invoice'!N2389)</f>
        <v/>
      </c>
      <c r="E2274" s="284" t="str">
        <f>IF('Data invoice'!N2389=0,"",'Data invoice'!O2389)</f>
        <v/>
      </c>
      <c r="F2274" s="284" t="str">
        <f>IF('Data invoice'!O2389=0,"",'Data invoice'!P2389)</f>
        <v/>
      </c>
      <c r="G2274" s="284" t="str">
        <f>IF('Data invoice'!P2389=0,"",'Data invoice'!Q2389)</f>
        <v/>
      </c>
      <c r="H2274" s="284" t="str">
        <f>IF('Data invoice'!Q2389=0,"",'Data invoice'!R2389)</f>
        <v/>
      </c>
      <c r="I2274" s="320" t="str">
        <f>IF('Data invoice'!R2389=0,"",'Data invoice'!S2389)</f>
        <v/>
      </c>
      <c r="J2274" s="367" t="str">
        <f>IF('Data invoice'!S2389=0,"",'Data invoice'!T2389)</f>
        <v/>
      </c>
    </row>
    <row r="2275" spans="1:10" ht="15" customHeight="1">
      <c r="A2275" s="284" t="str">
        <f>IF('Data invoice'!J2390=0,"",'Data invoice'!K2390)</f>
        <v/>
      </c>
      <c r="B2275" s="284" t="str">
        <f>IF('Data invoice'!K2390=0,"",'Data invoice'!L2390)</f>
        <v/>
      </c>
      <c r="C2275" s="284" t="str">
        <f>IF('Data invoice'!L2390=0,"",'Data invoice'!M2390)</f>
        <v/>
      </c>
      <c r="D2275" s="284" t="str">
        <f>IF('Data invoice'!M2390=0,"",'Data invoice'!N2390)</f>
        <v/>
      </c>
      <c r="E2275" s="284" t="str">
        <f>IF('Data invoice'!N2390=0,"",'Data invoice'!O2390)</f>
        <v/>
      </c>
      <c r="F2275" s="284" t="str">
        <f>IF('Data invoice'!O2390=0,"",'Data invoice'!P2390)</f>
        <v/>
      </c>
      <c r="G2275" s="284" t="str">
        <f>IF('Data invoice'!P2390=0,"",'Data invoice'!Q2390)</f>
        <v/>
      </c>
      <c r="H2275" s="284" t="str">
        <f>IF('Data invoice'!Q2390=0,"",'Data invoice'!R2390)</f>
        <v/>
      </c>
      <c r="I2275" s="320" t="str">
        <f>IF('Data invoice'!R2390=0,"",'Data invoice'!S2390)</f>
        <v/>
      </c>
      <c r="J2275" s="367" t="str">
        <f>IF('Data invoice'!S2390=0,"",'Data invoice'!T2390)</f>
        <v/>
      </c>
    </row>
    <row r="2276" spans="1:10" ht="15" customHeight="1">
      <c r="A2276" s="284" t="str">
        <f>IF('Data invoice'!J2391=0,"",'Data invoice'!K2391)</f>
        <v/>
      </c>
      <c r="B2276" s="284" t="str">
        <f>IF('Data invoice'!K2391=0,"",'Data invoice'!L2391)</f>
        <v/>
      </c>
      <c r="C2276" s="284" t="str">
        <f>IF('Data invoice'!L2391=0,"",'Data invoice'!M2391)</f>
        <v/>
      </c>
      <c r="D2276" s="284" t="str">
        <f>IF('Data invoice'!M2391=0,"",'Data invoice'!N2391)</f>
        <v/>
      </c>
      <c r="E2276" s="284" t="str">
        <f>IF('Data invoice'!N2391=0,"",'Data invoice'!O2391)</f>
        <v/>
      </c>
      <c r="F2276" s="284" t="str">
        <f>IF('Data invoice'!O2391=0,"",'Data invoice'!P2391)</f>
        <v/>
      </c>
      <c r="G2276" s="284" t="str">
        <f>IF('Data invoice'!P2391=0,"",'Data invoice'!Q2391)</f>
        <v/>
      </c>
      <c r="H2276" s="284" t="str">
        <f>IF('Data invoice'!Q2391=0,"",'Data invoice'!R2391)</f>
        <v/>
      </c>
      <c r="I2276" s="320" t="str">
        <f>IF('Data invoice'!R2391=0,"",'Data invoice'!S2391)</f>
        <v/>
      </c>
      <c r="J2276" s="367" t="str">
        <f>IF('Data invoice'!S2391=0,"",'Data invoice'!T2391)</f>
        <v/>
      </c>
    </row>
    <row r="2277" spans="1:10" ht="15" customHeight="1">
      <c r="A2277" s="284" t="str">
        <f>IF('Data invoice'!J2392=0,"",'Data invoice'!K2392)</f>
        <v/>
      </c>
      <c r="B2277" s="284" t="str">
        <f>IF('Data invoice'!K2392=0,"",'Data invoice'!L2392)</f>
        <v/>
      </c>
      <c r="C2277" s="284" t="str">
        <f>IF('Data invoice'!L2392=0,"",'Data invoice'!M2392)</f>
        <v/>
      </c>
      <c r="D2277" s="284" t="str">
        <f>IF('Data invoice'!M2392=0,"",'Data invoice'!N2392)</f>
        <v/>
      </c>
      <c r="E2277" s="284" t="str">
        <f>IF('Data invoice'!N2392=0,"",'Data invoice'!O2392)</f>
        <v/>
      </c>
      <c r="F2277" s="284" t="str">
        <f>IF('Data invoice'!O2392=0,"",'Data invoice'!P2392)</f>
        <v/>
      </c>
      <c r="G2277" s="284" t="str">
        <f>IF('Data invoice'!P2392=0,"",'Data invoice'!Q2392)</f>
        <v/>
      </c>
      <c r="H2277" s="284" t="str">
        <f>IF('Data invoice'!Q2392=0,"",'Data invoice'!R2392)</f>
        <v/>
      </c>
      <c r="I2277" s="320" t="str">
        <f>IF('Data invoice'!R2392=0,"",'Data invoice'!S2392)</f>
        <v/>
      </c>
      <c r="J2277" s="367" t="str">
        <f>IF('Data invoice'!S2392=0,"",'Data invoice'!T2392)</f>
        <v/>
      </c>
    </row>
    <row r="2278" spans="1:10" ht="15" customHeight="1">
      <c r="A2278" s="284" t="str">
        <f>IF('Data invoice'!J2393=0,"",'Data invoice'!K2393)</f>
        <v/>
      </c>
      <c r="B2278" s="284" t="str">
        <f>IF('Data invoice'!K2393=0,"",'Data invoice'!L2393)</f>
        <v/>
      </c>
      <c r="C2278" s="284" t="str">
        <f>IF('Data invoice'!L2393=0,"",'Data invoice'!M2393)</f>
        <v/>
      </c>
      <c r="D2278" s="284" t="str">
        <f>IF('Data invoice'!M2393=0,"",'Data invoice'!N2393)</f>
        <v/>
      </c>
      <c r="E2278" s="284" t="str">
        <f>IF('Data invoice'!N2393=0,"",'Data invoice'!O2393)</f>
        <v/>
      </c>
      <c r="F2278" s="284" t="str">
        <f>IF('Data invoice'!O2393=0,"",'Data invoice'!P2393)</f>
        <v/>
      </c>
      <c r="G2278" s="284" t="str">
        <f>IF('Data invoice'!P2393=0,"",'Data invoice'!Q2393)</f>
        <v/>
      </c>
      <c r="H2278" s="284" t="str">
        <f>IF('Data invoice'!Q2393=0,"",'Data invoice'!R2393)</f>
        <v/>
      </c>
      <c r="I2278" s="320" t="str">
        <f>IF('Data invoice'!R2393=0,"",'Data invoice'!S2393)</f>
        <v/>
      </c>
      <c r="J2278" s="367" t="str">
        <f>IF('Data invoice'!S2393=0,"",'Data invoice'!T2393)</f>
        <v/>
      </c>
    </row>
    <row r="2279" spans="1:10" ht="15" customHeight="1">
      <c r="A2279" s="284" t="str">
        <f>IF('Data invoice'!J2394=0,"",'Data invoice'!K2394)</f>
        <v/>
      </c>
      <c r="B2279" s="284" t="str">
        <f>IF('Data invoice'!K2394=0,"",'Data invoice'!L2394)</f>
        <v/>
      </c>
      <c r="C2279" s="284" t="str">
        <f>IF('Data invoice'!L2394=0,"",'Data invoice'!M2394)</f>
        <v/>
      </c>
      <c r="D2279" s="284" t="str">
        <f>IF('Data invoice'!M2394=0,"",'Data invoice'!N2394)</f>
        <v/>
      </c>
      <c r="E2279" s="284" t="str">
        <f>IF('Data invoice'!N2394=0,"",'Data invoice'!O2394)</f>
        <v/>
      </c>
      <c r="F2279" s="284" t="str">
        <f>IF('Data invoice'!O2394=0,"",'Data invoice'!P2394)</f>
        <v/>
      </c>
      <c r="G2279" s="284" t="str">
        <f>IF('Data invoice'!P2394=0,"",'Data invoice'!Q2394)</f>
        <v/>
      </c>
      <c r="H2279" s="284" t="str">
        <f>IF('Data invoice'!Q2394=0,"",'Data invoice'!R2394)</f>
        <v/>
      </c>
      <c r="I2279" s="320" t="str">
        <f>IF('Data invoice'!R2394=0,"",'Data invoice'!S2394)</f>
        <v/>
      </c>
      <c r="J2279" s="367" t="str">
        <f>IF('Data invoice'!S2394=0,"",'Data invoice'!T2394)</f>
        <v/>
      </c>
    </row>
    <row r="2280" spans="1:10" ht="15" customHeight="1">
      <c r="A2280" s="284" t="str">
        <f>IF('Data invoice'!J2395=0,"",'Data invoice'!K2395)</f>
        <v/>
      </c>
      <c r="B2280" s="284" t="str">
        <f>IF('Data invoice'!K2395=0,"",'Data invoice'!L2395)</f>
        <v/>
      </c>
      <c r="C2280" s="284" t="str">
        <f>IF('Data invoice'!L2395=0,"",'Data invoice'!M2395)</f>
        <v/>
      </c>
      <c r="D2280" s="284" t="str">
        <f>IF('Data invoice'!M2395=0,"",'Data invoice'!N2395)</f>
        <v/>
      </c>
      <c r="E2280" s="284" t="str">
        <f>IF('Data invoice'!N2395=0,"",'Data invoice'!O2395)</f>
        <v/>
      </c>
      <c r="F2280" s="284" t="str">
        <f>IF('Data invoice'!O2395=0,"",'Data invoice'!P2395)</f>
        <v/>
      </c>
      <c r="G2280" s="284" t="str">
        <f>IF('Data invoice'!P2395=0,"",'Data invoice'!Q2395)</f>
        <v/>
      </c>
      <c r="H2280" s="284" t="str">
        <f>IF('Data invoice'!Q2395=0,"",'Data invoice'!R2395)</f>
        <v/>
      </c>
      <c r="I2280" s="320" t="str">
        <f>IF('Data invoice'!R2395=0,"",'Data invoice'!S2395)</f>
        <v/>
      </c>
      <c r="J2280" s="367" t="str">
        <f>IF('Data invoice'!S2395=0,"",'Data invoice'!T2395)</f>
        <v/>
      </c>
    </row>
  </sheetData>
  <sheetProtection selectLockedCells="1"/>
  <mergeCells count="5">
    <mergeCell ref="H2:J2"/>
    <mergeCell ref="M4:M8"/>
    <mergeCell ref="B48:E48"/>
    <mergeCell ref="B49:J53"/>
    <mergeCell ref="B65:J65"/>
  </mergeCells>
  <hyperlinks>
    <hyperlink ref="B65" r:id="rId1" xr:uid="{2DF6B09A-BA3C-40D9-876B-1523C3994E19}"/>
    <hyperlink ref="B8" r:id="rId2" xr:uid="{54306667-5297-4A7F-825C-AB300FD88D02}"/>
  </hyperlinks>
  <pageMargins left="0.25" right="0.25" top="0.75" bottom="0.75" header="0.3" footer="0.3"/>
  <pageSetup paperSize="9" orientation="portrait" r:id="rId3"/>
  <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95D3AD0-5AE4-498C-AE40-375A9FF2E1ED}">
          <x14:formula1>
            <xm:f>Clients!$A:$A</xm:f>
          </x14:formula1>
          <xm:sqref>F4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69012-CE83-4043-AA0B-F8205E7BA392}">
  <sheetPr>
    <tabColor rgb="FF7030A0"/>
  </sheetPr>
  <dimension ref="A1:AL2279"/>
  <sheetViews>
    <sheetView showGridLines="0" showWhiteSpace="0" topLeftCell="A2" zoomScale="120" zoomScaleNormal="120" zoomScalePageLayoutView="160" workbookViewId="0">
      <selection activeCell="E2" sqref="E2"/>
    </sheetView>
  </sheetViews>
  <sheetFormatPr baseColWidth="10" defaultColWidth="12.69921875" defaultRowHeight="15" customHeight="1"/>
  <cols>
    <col min="1" max="1" width="7.19921875" style="414" bestFit="1" customWidth="1"/>
    <col min="2" max="2" width="10.5" style="275" customWidth="1"/>
    <col min="3" max="3" width="12.69921875" style="275" customWidth="1"/>
    <col min="4" max="4" width="10.19921875" style="275" customWidth="1"/>
    <col min="5" max="5" width="12.69921875" style="275" customWidth="1"/>
    <col min="6" max="6" width="8.5" style="275" customWidth="1"/>
    <col min="7" max="7" width="8.09765625" style="275" customWidth="1"/>
    <col min="8" max="8" width="9.5" style="275" customWidth="1"/>
    <col min="9" max="9" width="5.69921875" style="275" customWidth="1"/>
    <col min="10" max="10" width="5.69921875" style="160" customWidth="1"/>
    <col min="11" max="11" width="7" style="329" customWidth="1"/>
    <col min="12" max="12" width="1.69921875" style="414" customWidth="1"/>
    <col min="13" max="13" width="12.19921875" style="275" customWidth="1"/>
    <col min="14" max="14" width="23.19921875" style="275" customWidth="1"/>
    <col min="15" max="15" width="10.69921875" style="414" customWidth="1"/>
    <col min="16" max="16" width="8.19921875" style="414" customWidth="1"/>
    <col min="17" max="17" width="8.69921875" style="414" customWidth="1"/>
    <col min="18" max="18" width="10.69921875" style="414" customWidth="1"/>
    <col min="19" max="19" width="14.19921875" style="414" customWidth="1"/>
    <col min="20" max="28" width="10.69921875" style="414" customWidth="1"/>
    <col min="29" max="38" width="10.69921875" style="275" customWidth="1"/>
    <col min="39" max="16384" width="12.69921875" style="275"/>
  </cols>
  <sheetData>
    <row r="1" spans="1:38" s="414" customFormat="1" ht="48.75" customHeight="1">
      <c r="A1" s="279"/>
      <c r="B1" s="279"/>
      <c r="C1" s="279"/>
      <c r="D1" s="279"/>
      <c r="E1" s="279"/>
      <c r="F1" s="294"/>
      <c r="G1" s="294"/>
      <c r="H1" s="279"/>
      <c r="I1" s="279"/>
      <c r="J1" s="295"/>
      <c r="K1" s="280"/>
      <c r="L1" s="279"/>
      <c r="M1" s="279"/>
      <c r="N1" s="280"/>
      <c r="O1" s="280"/>
      <c r="P1" s="280"/>
      <c r="Q1" s="280"/>
      <c r="R1" s="280"/>
      <c r="S1" s="280"/>
      <c r="T1" s="279"/>
      <c r="U1" s="279"/>
      <c r="V1" s="279"/>
      <c r="W1" s="279"/>
      <c r="X1" s="279"/>
      <c r="Y1" s="279"/>
      <c r="Z1" s="279"/>
      <c r="AA1" s="279"/>
      <c r="AB1" s="296"/>
      <c r="AC1" s="296"/>
      <c r="AD1" s="296"/>
      <c r="AE1" s="296"/>
      <c r="AF1" s="296"/>
      <c r="AG1" s="296"/>
      <c r="AH1" s="296"/>
    </row>
    <row r="2" spans="1:38" s="414" customFormat="1" ht="16.5" customHeight="1">
      <c r="A2" s="279"/>
      <c r="B2" s="325" t="s">
        <v>873</v>
      </c>
      <c r="C2" s="475"/>
      <c r="D2" s="326" t="s">
        <v>758</v>
      </c>
      <c r="E2" s="485"/>
      <c r="F2" s="327"/>
      <c r="G2" s="282" t="s">
        <v>0</v>
      </c>
      <c r="H2" s="1667">
        <f ca="1">TODAY()</f>
        <v>46184</v>
      </c>
      <c r="I2" s="1667"/>
      <c r="J2" s="1667"/>
      <c r="K2" s="280"/>
      <c r="L2" s="279"/>
      <c r="M2" s="279"/>
      <c r="N2" s="404"/>
      <c r="O2" s="301"/>
      <c r="P2" s="301"/>
      <c r="Q2" s="301"/>
      <c r="R2" s="301"/>
      <c r="S2" s="301"/>
      <c r="T2" s="303"/>
      <c r="U2" s="279"/>
      <c r="V2" s="279"/>
      <c r="W2" s="279"/>
      <c r="X2" s="279"/>
      <c r="Y2" s="279"/>
      <c r="Z2" s="279"/>
      <c r="AA2" s="279"/>
      <c r="AB2" s="296"/>
      <c r="AC2" s="296"/>
      <c r="AD2" s="296"/>
      <c r="AE2" s="296"/>
      <c r="AF2" s="296"/>
      <c r="AG2" s="296"/>
      <c r="AH2" s="296"/>
    </row>
    <row r="3" spans="1:38" s="414" customFormat="1" ht="16.5" customHeight="1">
      <c r="A3" s="279"/>
      <c r="B3" s="282"/>
      <c r="C3" s="282"/>
      <c r="D3" s="282"/>
      <c r="E3" s="282"/>
      <c r="F3" s="297"/>
      <c r="G3" s="297"/>
      <c r="H3" s="282"/>
      <c r="I3" s="282"/>
      <c r="J3" s="298"/>
      <c r="K3" s="280"/>
      <c r="L3" s="279"/>
      <c r="M3" s="274" t="s">
        <v>804</v>
      </c>
      <c r="N3" s="405"/>
      <c r="O3" s="406"/>
      <c r="P3" s="407"/>
      <c r="Q3" s="407"/>
      <c r="R3" s="407"/>
      <c r="S3" s="407"/>
      <c r="T3" s="303"/>
      <c r="U3" s="279"/>
      <c r="V3" s="279"/>
      <c r="W3" s="279"/>
      <c r="X3" s="279"/>
      <c r="Y3" s="279"/>
      <c r="Z3" s="279"/>
      <c r="AA3" s="279"/>
      <c r="AB3" s="296"/>
      <c r="AC3" s="296"/>
      <c r="AD3" s="296"/>
      <c r="AE3" s="296"/>
      <c r="AF3" s="296"/>
      <c r="AG3" s="296"/>
      <c r="AH3" s="296"/>
    </row>
    <row r="4" spans="1:38" ht="16.5" customHeight="1">
      <c r="A4" s="279"/>
      <c r="B4" s="466" t="s">
        <v>1</v>
      </c>
      <c r="C4" s="150"/>
      <c r="D4" s="151"/>
      <c r="E4" s="280"/>
      <c r="F4" s="486" t="s">
        <v>1034</v>
      </c>
      <c r="G4" s="487"/>
      <c r="H4" s="487"/>
      <c r="I4" s="487"/>
      <c r="J4" s="153"/>
      <c r="K4" s="304"/>
      <c r="L4" s="279"/>
      <c r="M4" s="1668" t="s">
        <v>795</v>
      </c>
      <c r="N4" s="408" t="s">
        <v>799</v>
      </c>
      <c r="O4" s="409">
        <v>0.2</v>
      </c>
      <c r="P4" s="311"/>
      <c r="Q4" s="311"/>
      <c r="R4" s="311"/>
      <c r="S4" s="311"/>
      <c r="T4" s="303"/>
      <c r="U4" s="305"/>
      <c r="V4" s="305"/>
      <c r="W4" s="305"/>
      <c r="X4" s="279"/>
      <c r="Y4" s="279"/>
      <c r="Z4" s="279"/>
      <c r="AA4" s="279"/>
      <c r="AB4" s="296"/>
      <c r="AC4" s="148"/>
      <c r="AD4" s="148"/>
      <c r="AE4" s="148"/>
      <c r="AF4" s="148"/>
      <c r="AG4" s="148"/>
      <c r="AH4" s="148"/>
    </row>
    <row r="5" spans="1:38" ht="16.5" customHeight="1">
      <c r="A5" s="279"/>
      <c r="B5" s="155" t="s">
        <v>2</v>
      </c>
      <c r="C5" s="156"/>
      <c r="D5" s="157"/>
      <c r="E5" s="280"/>
      <c r="F5" s="488" t="str">
        <f>VLOOKUP(F4, Clients!A:G, 2, FALSE)</f>
        <v>Adresse</v>
      </c>
      <c r="G5" s="377"/>
      <c r="H5" s="474"/>
      <c r="I5" s="474"/>
      <c r="J5" s="159"/>
      <c r="K5" s="304"/>
      <c r="L5" s="279"/>
      <c r="M5" s="1669"/>
      <c r="N5" s="408" t="s">
        <v>800</v>
      </c>
      <c r="O5" s="409">
        <v>0.2</v>
      </c>
      <c r="P5" s="311"/>
      <c r="Q5" s="311"/>
      <c r="R5" s="311"/>
      <c r="S5" s="311"/>
      <c r="T5" s="303"/>
      <c r="U5" s="305"/>
      <c r="V5" s="305"/>
      <c r="W5" s="305"/>
      <c r="X5" s="279"/>
      <c r="Y5" s="279"/>
      <c r="Z5" s="279"/>
      <c r="AA5" s="279"/>
      <c r="AB5" s="296"/>
      <c r="AC5" s="148"/>
      <c r="AD5" s="148"/>
      <c r="AE5" s="148"/>
      <c r="AF5" s="148"/>
      <c r="AG5" s="148"/>
      <c r="AH5" s="148"/>
    </row>
    <row r="6" spans="1:38" ht="16.5" customHeight="1">
      <c r="A6" s="279"/>
      <c r="B6" s="155" t="s">
        <v>3</v>
      </c>
      <c r="C6" s="156"/>
      <c r="D6" s="157"/>
      <c r="E6" s="280"/>
      <c r="F6" s="488" t="str">
        <f>VLOOKUP(F4, Clients!A:G, 3, FALSE)</f>
        <v>Code Postal</v>
      </c>
      <c r="G6" s="377"/>
      <c r="H6" s="474"/>
      <c r="I6" s="474"/>
      <c r="J6" s="159"/>
      <c r="K6" s="304"/>
      <c r="L6" s="279"/>
      <c r="M6" s="1669"/>
      <c r="N6" s="410" t="s">
        <v>801</v>
      </c>
      <c r="O6" s="409">
        <v>0.2</v>
      </c>
      <c r="P6" s="311"/>
      <c r="Q6" s="311"/>
      <c r="R6" s="311"/>
      <c r="S6" s="311"/>
      <c r="T6" s="303"/>
      <c r="U6" s="305"/>
      <c r="V6" s="305"/>
      <c r="W6" s="305"/>
      <c r="X6" s="279"/>
      <c r="Y6" s="279"/>
      <c r="Z6" s="279"/>
      <c r="AA6" s="279"/>
      <c r="AB6" s="296"/>
      <c r="AC6" s="148"/>
      <c r="AD6" s="148"/>
      <c r="AE6" s="148"/>
      <c r="AF6" s="148"/>
      <c r="AG6" s="148"/>
      <c r="AH6" s="148"/>
      <c r="AI6" s="148"/>
      <c r="AJ6" s="148"/>
      <c r="AK6" s="148"/>
      <c r="AL6" s="148"/>
    </row>
    <row r="7" spans="1:38" ht="16.5" customHeight="1">
      <c r="A7" s="279"/>
      <c r="B7" s="155" t="s">
        <v>5</v>
      </c>
      <c r="C7" s="156"/>
      <c r="D7" s="157"/>
      <c r="E7" s="280"/>
      <c r="F7" s="488" t="str">
        <f>VLOOKUP(F4, Clients!A:G, 4, FALSE)</f>
        <v>Pays</v>
      </c>
      <c r="G7" s="377"/>
      <c r="H7" s="474"/>
      <c r="I7" s="474"/>
      <c r="J7" s="159"/>
      <c r="K7" s="304"/>
      <c r="L7" s="279"/>
      <c r="M7" s="1669"/>
      <c r="N7" s="411" t="s">
        <v>21</v>
      </c>
      <c r="O7" s="409">
        <v>0.2</v>
      </c>
      <c r="P7" s="311"/>
      <c r="Q7" s="311"/>
      <c r="R7" s="311"/>
      <c r="S7" s="311"/>
      <c r="T7" s="303"/>
      <c r="U7" s="305"/>
      <c r="V7" s="305"/>
      <c r="W7" s="305"/>
      <c r="X7" s="279"/>
      <c r="Y7" s="279"/>
      <c r="Z7" s="279"/>
      <c r="AA7" s="279"/>
      <c r="AB7" s="296"/>
      <c r="AC7" s="148"/>
      <c r="AD7" s="148"/>
      <c r="AE7" s="148"/>
      <c r="AF7" s="148"/>
      <c r="AG7" s="148"/>
      <c r="AH7" s="148"/>
      <c r="AI7" s="148"/>
      <c r="AJ7" s="148"/>
      <c r="AK7" s="148"/>
      <c r="AL7" s="148"/>
    </row>
    <row r="8" spans="1:38" ht="16.5" customHeight="1">
      <c r="A8" s="279"/>
      <c r="B8" s="241" t="s">
        <v>767</v>
      </c>
      <c r="C8" s="156"/>
      <c r="D8" s="157"/>
      <c r="E8" s="280"/>
      <c r="F8" s="489" t="str">
        <f>VLOOKUP(F4, Clients!A:G, 5, FALSE)</f>
        <v>TVA</v>
      </c>
      <c r="G8" s="377"/>
      <c r="H8" s="474"/>
      <c r="I8" s="474"/>
      <c r="J8" s="159"/>
      <c r="K8" s="304"/>
      <c r="L8" s="279"/>
      <c r="M8" s="1669"/>
      <c r="N8" s="408" t="s">
        <v>22</v>
      </c>
      <c r="O8" s="409">
        <v>0</v>
      </c>
      <c r="P8" s="311"/>
      <c r="Q8" s="311"/>
      <c r="R8" s="311"/>
      <c r="S8" s="311"/>
      <c r="T8" s="303"/>
      <c r="U8" s="305"/>
      <c r="V8" s="305"/>
      <c r="W8" s="305"/>
      <c r="X8" s="279"/>
      <c r="Y8" s="279"/>
      <c r="Z8" s="279"/>
      <c r="AA8" s="279"/>
      <c r="AB8" s="296"/>
      <c r="AC8" s="148"/>
      <c r="AD8" s="148"/>
      <c r="AE8" s="148"/>
      <c r="AF8" s="148"/>
      <c r="AG8" s="148"/>
      <c r="AH8" s="148"/>
      <c r="AI8" s="148"/>
      <c r="AJ8" s="148"/>
      <c r="AK8" s="148"/>
      <c r="AL8" s="148"/>
    </row>
    <row r="9" spans="1:38" ht="16.5" customHeight="1">
      <c r="A9" s="279"/>
      <c r="B9" s="494" t="s">
        <v>7</v>
      </c>
      <c r="C9" s="156"/>
      <c r="D9" s="157"/>
      <c r="E9" s="280"/>
      <c r="F9" s="488" t="str">
        <f>VLOOKUP(F4, Clients!A:G, 6, FALSE)</f>
        <v>Contact</v>
      </c>
      <c r="G9" s="377"/>
      <c r="H9" s="474"/>
      <c r="I9" s="474"/>
      <c r="J9" s="159"/>
      <c r="K9" s="304"/>
      <c r="L9" s="279"/>
      <c r="M9" s="380" t="s">
        <v>752</v>
      </c>
      <c r="N9" s="425">
        <v>0</v>
      </c>
      <c r="O9" s="412"/>
      <c r="P9" s="334"/>
      <c r="Q9" s="311"/>
      <c r="R9" s="311"/>
      <c r="S9" s="311"/>
      <c r="T9" s="303"/>
      <c r="U9" s="305"/>
      <c r="V9" s="305"/>
      <c r="W9" s="305"/>
      <c r="X9" s="279"/>
      <c r="Y9" s="279"/>
      <c r="Z9" s="279"/>
      <c r="AA9" s="279"/>
      <c r="AB9" s="296"/>
      <c r="AC9" s="148"/>
      <c r="AD9" s="148"/>
      <c r="AE9" s="148"/>
      <c r="AF9" s="148"/>
      <c r="AG9" s="148"/>
      <c r="AH9" s="148"/>
      <c r="AI9" s="148"/>
      <c r="AJ9" s="148"/>
      <c r="AK9" s="148"/>
      <c r="AL9" s="148"/>
    </row>
    <row r="10" spans="1:38" ht="12.75" customHeight="1">
      <c r="A10" s="279"/>
      <c r="B10" s="155" t="s">
        <v>9</v>
      </c>
      <c r="C10" s="156"/>
      <c r="D10" s="157"/>
      <c r="E10" s="280"/>
      <c r="F10" s="488" t="str">
        <f>VLOOKUP(F4, Clients!A:G, 7, FALSE)</f>
        <v>Email</v>
      </c>
      <c r="G10" s="377"/>
      <c r="H10" s="474"/>
      <c r="I10" s="474"/>
      <c r="J10" s="159"/>
      <c r="K10" s="304"/>
      <c r="L10" s="279"/>
      <c r="M10" s="381" t="s">
        <v>753</v>
      </c>
      <c r="N10" s="426">
        <v>0</v>
      </c>
      <c r="O10" s="413"/>
      <c r="P10" s="311"/>
      <c r="Q10" s="311"/>
      <c r="R10" s="311"/>
      <c r="S10" s="311"/>
      <c r="T10" s="303"/>
      <c r="U10" s="303"/>
      <c r="V10" s="303"/>
      <c r="W10" s="303"/>
      <c r="X10" s="279"/>
      <c r="Y10" s="279"/>
      <c r="Z10" s="279"/>
      <c r="AA10" s="279"/>
      <c r="AB10" s="296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</row>
    <row r="11" spans="1:38" ht="14.7" customHeight="1">
      <c r="A11" s="279"/>
      <c r="B11" s="430" t="s">
        <v>11</v>
      </c>
      <c r="C11" s="161"/>
      <c r="D11" s="162"/>
      <c r="E11" s="280"/>
      <c r="F11" s="490"/>
      <c r="G11" s="491"/>
      <c r="H11" s="492"/>
      <c r="I11" s="492"/>
      <c r="J11" s="493"/>
      <c r="K11" s="304"/>
      <c r="L11" s="279"/>
      <c r="M11" s="381" t="s">
        <v>6</v>
      </c>
      <c r="N11" s="427">
        <v>0.21</v>
      </c>
      <c r="O11" s="413"/>
      <c r="P11" s="289"/>
      <c r="Q11" s="289"/>
      <c r="R11" s="289"/>
      <c r="S11" s="311"/>
      <c r="T11" s="303"/>
      <c r="U11" s="303"/>
      <c r="V11" s="303"/>
      <c r="W11" s="303"/>
      <c r="X11" s="279"/>
      <c r="Y11" s="279"/>
      <c r="Z11" s="279"/>
      <c r="AA11" s="279"/>
      <c r="AB11" s="296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</row>
    <row r="12" spans="1:38" s="414" customFormat="1" ht="18" customHeight="1">
      <c r="A12" s="279"/>
      <c r="B12" s="242"/>
      <c r="C12" s="242"/>
      <c r="D12" s="242"/>
      <c r="E12" s="281"/>
      <c r="F12" s="281"/>
      <c r="G12" s="281"/>
      <c r="H12" s="281"/>
      <c r="I12" s="281"/>
      <c r="J12" s="300"/>
      <c r="K12" s="280"/>
      <c r="L12" s="279"/>
      <c r="M12" s="423"/>
      <c r="N12" s="422"/>
      <c r="O12" s="422"/>
      <c r="P12" s="289"/>
      <c r="Q12" s="289"/>
      <c r="R12" s="289"/>
      <c r="S12" s="311"/>
      <c r="T12" s="303"/>
      <c r="U12" s="303"/>
      <c r="V12" s="303"/>
      <c r="W12" s="303"/>
      <c r="X12" s="279"/>
      <c r="Y12" s="279"/>
      <c r="Z12" s="279"/>
      <c r="AA12" s="279"/>
      <c r="AB12" s="296"/>
      <c r="AC12" s="296"/>
      <c r="AD12" s="296"/>
      <c r="AE12" s="296"/>
      <c r="AF12" s="296"/>
      <c r="AG12" s="296"/>
      <c r="AH12" s="296"/>
      <c r="AI12" s="296"/>
      <c r="AJ12" s="296"/>
      <c r="AK12" s="296"/>
      <c r="AL12" s="296"/>
    </row>
    <row r="13" spans="1:38" ht="21.75" customHeight="1">
      <c r="A13" s="279"/>
      <c r="B13" s="165" t="str">
        <f>'Data invoice'!X1</f>
        <v>Summary</v>
      </c>
      <c r="C13" s="166"/>
      <c r="D13" s="166"/>
      <c r="E13" s="166" t="str">
        <f>'Data invoice'!AA1</f>
        <v>Price</v>
      </c>
      <c r="F13" s="166"/>
      <c r="G13" s="166" t="s">
        <v>17</v>
      </c>
      <c r="H13" s="167" t="s">
        <v>16</v>
      </c>
      <c r="I13" s="167"/>
      <c r="J13" s="338" t="str">
        <f>'Summary(old)'!P12</f>
        <v>EUR</v>
      </c>
      <c r="K13" s="307"/>
      <c r="L13" s="279"/>
      <c r="M13" s="423"/>
      <c r="N13" s="424"/>
      <c r="O13" s="424"/>
      <c r="P13" s="289"/>
      <c r="Q13" s="289"/>
      <c r="R13" s="289"/>
      <c r="S13" s="311"/>
      <c r="T13" s="303"/>
      <c r="U13" s="303"/>
      <c r="V13" s="303"/>
      <c r="W13" s="303"/>
      <c r="X13" s="279"/>
      <c r="Y13" s="279"/>
      <c r="Z13" s="279"/>
      <c r="AA13" s="279"/>
      <c r="AB13" s="296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</row>
    <row r="14" spans="1:38" ht="15" customHeight="1">
      <c r="A14" s="279"/>
      <c r="B14" s="181" t="str">
        <f>'Data invoice'!X2</f>
        <v>HOLDS</v>
      </c>
      <c r="C14" s="220" t="str">
        <f>'Data invoice'!Y2</f>
        <v>Sets</v>
      </c>
      <c r="D14" s="220" t="str">
        <f>'Data invoice'!Z2</f>
        <v>Holds</v>
      </c>
      <c r="E14" s="221"/>
      <c r="F14" s="220"/>
      <c r="G14" s="221"/>
      <c r="H14" s="390"/>
      <c r="I14" s="237"/>
      <c r="J14" s="222"/>
      <c r="K14" s="307"/>
      <c r="L14" s="279"/>
      <c r="M14" s="423"/>
      <c r="N14" s="424"/>
      <c r="O14" s="424"/>
      <c r="P14" s="289"/>
      <c r="Q14" s="289"/>
      <c r="R14" s="289"/>
      <c r="S14" s="311"/>
      <c r="T14" s="303"/>
      <c r="U14" s="303"/>
      <c r="V14" s="303"/>
      <c r="W14" s="303"/>
      <c r="X14" s="279"/>
      <c r="Y14" s="279"/>
      <c r="Z14" s="279"/>
      <c r="AA14" s="279"/>
      <c r="AB14" s="296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</row>
    <row r="15" spans="1:38" ht="13.5" customHeight="1">
      <c r="A15" s="283"/>
      <c r="B15" s="219" t="str">
        <f>'Data invoice'!X3</f>
        <v>PU Holds</v>
      </c>
      <c r="C15" s="168">
        <f>'Data invoice'!Y3</f>
        <v>0</v>
      </c>
      <c r="D15" s="168">
        <f>'Data invoice'!Z3</f>
        <v>0</v>
      </c>
      <c r="E15" s="169">
        <f>'Data invoice'!AA3</f>
        <v>0</v>
      </c>
      <c r="F15" s="169"/>
      <c r="G15" s="388">
        <v>0</v>
      </c>
      <c r="H15" s="394">
        <f>E15*(1-G15)</f>
        <v>0</v>
      </c>
      <c r="I15" s="171"/>
      <c r="J15" s="157"/>
      <c r="K15" s="307"/>
      <c r="L15" s="283"/>
      <c r="M15" s="287"/>
      <c r="N15" s="289"/>
      <c r="O15" s="289"/>
      <c r="P15" s="289"/>
      <c r="Q15" s="289"/>
      <c r="R15" s="289"/>
      <c r="S15" s="329"/>
      <c r="T15" s="303"/>
      <c r="U15" s="303"/>
      <c r="V15" s="303"/>
      <c r="W15" s="303"/>
      <c r="X15" s="283"/>
      <c r="Y15" s="283"/>
      <c r="Z15" s="283"/>
      <c r="AA15" s="283"/>
      <c r="AB15" s="290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</row>
    <row r="16" spans="1:38" ht="13.5" customHeight="1">
      <c r="A16" s="283"/>
      <c r="B16" s="219" t="str">
        <f>'Data invoice'!X4</f>
        <v>PE Holds</v>
      </c>
      <c r="C16" s="168">
        <f>'Data invoice'!Y4</f>
        <v>0</v>
      </c>
      <c r="D16" s="168">
        <f>'Data invoice'!Z4</f>
        <v>0</v>
      </c>
      <c r="E16" s="169">
        <f>'Data invoice'!AA4</f>
        <v>0</v>
      </c>
      <c r="F16" s="169"/>
      <c r="G16" s="388">
        <v>0</v>
      </c>
      <c r="H16" s="392">
        <f>E16*(1-G16)</f>
        <v>0</v>
      </c>
      <c r="I16" s="171"/>
      <c r="J16" s="157"/>
      <c r="K16" s="307"/>
      <c r="L16" s="283"/>
      <c r="M16" s="287"/>
      <c r="N16" s="289"/>
      <c r="O16" s="289"/>
      <c r="P16" s="289"/>
      <c r="Q16" s="289"/>
      <c r="R16" s="289"/>
      <c r="S16" s="329"/>
      <c r="T16" s="303"/>
      <c r="U16" s="303"/>
      <c r="V16" s="303"/>
      <c r="W16" s="303"/>
      <c r="X16" s="283"/>
      <c r="Y16" s="283"/>
      <c r="Z16" s="283"/>
      <c r="AA16" s="283"/>
      <c r="AB16" s="290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</row>
    <row r="17" spans="1:38" ht="13.5" customHeight="1">
      <c r="A17" s="283"/>
      <c r="B17" s="223" t="str">
        <f>'Data invoice'!X5</f>
        <v>Total</v>
      </c>
      <c r="C17" s="224">
        <f>'Data invoice'!Y5</f>
        <v>0</v>
      </c>
      <c r="D17" s="225">
        <f>'Data invoice'!Z5</f>
        <v>0</v>
      </c>
      <c r="E17" s="226">
        <f>'Data invoice'!AA5</f>
        <v>0</v>
      </c>
      <c r="F17" s="226"/>
      <c r="G17" s="227"/>
      <c r="H17" s="483">
        <f>SUM(H15:H16)</f>
        <v>0</v>
      </c>
      <c r="I17" s="238"/>
      <c r="J17" s="173" t="str">
        <f>'Summary(old)'!P12</f>
        <v>EUR</v>
      </c>
      <c r="K17" s="307"/>
      <c r="L17" s="283"/>
      <c r="M17" s="287"/>
      <c r="N17" s="289"/>
      <c r="O17" s="289"/>
      <c r="P17" s="332"/>
      <c r="Q17" s="332"/>
      <c r="R17" s="332"/>
      <c r="S17" s="329"/>
      <c r="T17" s="303"/>
      <c r="U17" s="303"/>
      <c r="V17" s="303"/>
      <c r="W17" s="303"/>
      <c r="X17" s="283"/>
      <c r="Y17" s="283"/>
      <c r="Z17" s="283"/>
      <c r="AA17" s="283"/>
      <c r="AB17" s="290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</row>
    <row r="18" spans="1:38" ht="13.2" customHeight="1">
      <c r="A18" s="283"/>
      <c r="B18" s="171"/>
      <c r="C18" s="174"/>
      <c r="D18" s="174"/>
      <c r="E18" s="175"/>
      <c r="F18" s="175"/>
      <c r="G18" s="388"/>
      <c r="H18" s="170"/>
      <c r="I18" s="396"/>
      <c r="J18" s="396"/>
      <c r="K18" s="307"/>
      <c r="L18" s="283"/>
      <c r="M18" s="287"/>
      <c r="N18" s="289"/>
      <c r="O18" s="289"/>
      <c r="P18" s="332"/>
      <c r="Q18" s="332"/>
      <c r="R18" s="332"/>
      <c r="S18" s="329"/>
      <c r="T18" s="313"/>
      <c r="U18" s="303"/>
      <c r="V18" s="303"/>
      <c r="W18" s="303"/>
      <c r="X18" s="283"/>
      <c r="Y18" s="283"/>
      <c r="Z18" s="283"/>
      <c r="AA18" s="283"/>
      <c r="AB18" s="290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</row>
    <row r="19" spans="1:38" ht="12" customHeight="1">
      <c r="A19" s="283"/>
      <c r="B19" s="181" t="str">
        <f>'Data invoice'!X7</f>
        <v>GRP Macros</v>
      </c>
      <c r="C19" s="220"/>
      <c r="D19" s="220" t="str">
        <f>'Data invoice'!Z7</f>
        <v>Volumes</v>
      </c>
      <c r="E19" s="228"/>
      <c r="F19" s="228"/>
      <c r="G19" s="389"/>
      <c r="H19" s="390"/>
      <c r="I19" s="239"/>
      <c r="J19" s="229"/>
      <c r="K19" s="307"/>
      <c r="L19" s="283"/>
      <c r="M19" s="328"/>
      <c r="N19" s="289"/>
      <c r="O19" s="332"/>
      <c r="P19" s="332"/>
      <c r="Q19" s="332"/>
      <c r="R19" s="332"/>
      <c r="S19" s="329"/>
      <c r="T19" s="283"/>
      <c r="U19" s="303"/>
      <c r="V19" s="303"/>
      <c r="W19" s="303"/>
      <c r="X19" s="283"/>
      <c r="Y19" s="283"/>
      <c r="Z19" s="283"/>
      <c r="AA19" s="283"/>
      <c r="AB19" s="290"/>
      <c r="AC19" s="172"/>
      <c r="AD19" s="172"/>
      <c r="AE19" s="172"/>
      <c r="AF19" s="172"/>
      <c r="AG19" s="172"/>
      <c r="AH19" s="172"/>
      <c r="AI19" s="172"/>
      <c r="AJ19" s="172"/>
      <c r="AK19" s="172"/>
      <c r="AL19" s="172"/>
    </row>
    <row r="20" spans="1:38" ht="15" customHeight="1">
      <c r="A20" s="283"/>
      <c r="B20" s="219" t="str">
        <f>'Data invoice'!X8</f>
        <v>FULL FRICTION</v>
      </c>
      <c r="C20" s="177"/>
      <c r="D20" s="177">
        <f>'Data invoice'!Z8</f>
        <v>0</v>
      </c>
      <c r="E20" s="169">
        <f>'Data invoice'!AA8</f>
        <v>0</v>
      </c>
      <c r="F20" s="169"/>
      <c r="G20" s="388">
        <v>0</v>
      </c>
      <c r="H20" s="394">
        <f>E20*(1-G20)</f>
        <v>0</v>
      </c>
      <c r="I20" s="178"/>
      <c r="J20" s="230"/>
      <c r="K20" s="307"/>
      <c r="L20" s="283"/>
      <c r="M20" s="328"/>
      <c r="N20" s="289"/>
      <c r="O20" s="332"/>
      <c r="P20" s="332"/>
      <c r="Q20" s="332"/>
      <c r="R20" s="332"/>
      <c r="S20" s="329"/>
      <c r="T20" s="283"/>
      <c r="U20" s="303"/>
      <c r="V20" s="303"/>
      <c r="W20" s="303"/>
      <c r="X20" s="283"/>
      <c r="Y20" s="283"/>
      <c r="Z20" s="283"/>
      <c r="AA20" s="283"/>
      <c r="AB20" s="290"/>
      <c r="AC20" s="172"/>
      <c r="AD20" s="172"/>
      <c r="AE20" s="172"/>
      <c r="AF20" s="172"/>
      <c r="AG20" s="172"/>
      <c r="AH20" s="172"/>
      <c r="AI20" s="172"/>
      <c r="AJ20" s="172"/>
      <c r="AK20" s="172"/>
      <c r="AL20" s="172"/>
    </row>
    <row r="21" spans="1:38" ht="13.2" customHeight="1">
      <c r="A21" s="283"/>
      <c r="B21" s="219" t="str">
        <f>'Data invoice'!X9</f>
        <v>DUAL TEXTURE</v>
      </c>
      <c r="C21" s="177"/>
      <c r="D21" s="177">
        <f>'Data invoice'!Z9</f>
        <v>0</v>
      </c>
      <c r="E21" s="169">
        <f>'Data invoice'!AA9</f>
        <v>0</v>
      </c>
      <c r="F21" s="169"/>
      <c r="G21" s="388">
        <v>0</v>
      </c>
      <c r="H21" s="393">
        <f>E21*(1-G21)</f>
        <v>0</v>
      </c>
      <c r="I21" s="178"/>
      <c r="J21" s="230"/>
      <c r="K21" s="307"/>
      <c r="L21" s="283"/>
      <c r="M21" s="328"/>
      <c r="N21" s="289"/>
      <c r="O21" s="332"/>
      <c r="P21" s="332"/>
      <c r="Q21" s="332"/>
      <c r="R21" s="332"/>
      <c r="S21" s="329"/>
      <c r="T21" s="283"/>
      <c r="U21" s="303"/>
      <c r="V21" s="303"/>
      <c r="W21" s="303"/>
      <c r="X21" s="283"/>
      <c r="Y21" s="283"/>
      <c r="Z21" s="283"/>
      <c r="AA21" s="283"/>
      <c r="AB21" s="290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</row>
    <row r="22" spans="1:38" ht="12" customHeight="1">
      <c r="A22" s="283"/>
      <c r="B22" s="223" t="str">
        <f>'Data invoice'!X10</f>
        <v>Total</v>
      </c>
      <c r="C22" s="225"/>
      <c r="D22" s="479">
        <v>0</v>
      </c>
      <c r="E22" s="482">
        <f>'Data invoice'!AA10</f>
        <v>0</v>
      </c>
      <c r="F22" s="480"/>
      <c r="G22" s="481"/>
      <c r="H22" s="391">
        <f>H21+H20</f>
        <v>0</v>
      </c>
      <c r="I22" s="240"/>
      <c r="J22" s="179" t="str">
        <f>'Summary(old)'!P12</f>
        <v>EUR</v>
      </c>
      <c r="K22" s="307"/>
      <c r="L22" s="283"/>
      <c r="M22" s="328"/>
      <c r="N22" s="289"/>
      <c r="O22" s="332"/>
      <c r="P22" s="332"/>
      <c r="Q22" s="332"/>
      <c r="R22" s="332"/>
      <c r="S22" s="329"/>
      <c r="T22" s="283"/>
      <c r="U22" s="303"/>
      <c r="V22" s="303"/>
      <c r="W22" s="303"/>
      <c r="X22" s="283"/>
      <c r="Y22" s="283"/>
      <c r="Z22" s="283"/>
      <c r="AA22" s="283"/>
      <c r="AB22" s="290"/>
      <c r="AC22" s="172"/>
      <c r="AD22" s="172"/>
      <c r="AE22" s="172"/>
      <c r="AF22" s="172"/>
      <c r="AG22" s="172"/>
      <c r="AH22" s="172"/>
      <c r="AI22" s="172"/>
      <c r="AJ22" s="172"/>
      <c r="AK22" s="172"/>
      <c r="AL22" s="172"/>
    </row>
    <row r="23" spans="1:38" ht="10.199999999999999" customHeight="1">
      <c r="A23" s="283"/>
      <c r="B23" s="171"/>
      <c r="C23" s="174"/>
      <c r="D23" s="174"/>
      <c r="E23" s="175"/>
      <c r="F23" s="175"/>
      <c r="G23" s="388"/>
      <c r="H23" s="170"/>
      <c r="I23" s="176"/>
      <c r="J23" s="176"/>
      <c r="K23" s="307"/>
      <c r="L23" s="283"/>
      <c r="M23" s="328"/>
      <c r="N23" s="289"/>
      <c r="O23" s="332"/>
      <c r="P23" s="332"/>
      <c r="Q23" s="332"/>
      <c r="R23" s="332"/>
      <c r="S23" s="329"/>
      <c r="T23" s="283"/>
      <c r="U23" s="303"/>
      <c r="V23" s="303"/>
      <c r="W23" s="303"/>
      <c r="X23" s="283"/>
      <c r="Y23" s="283"/>
      <c r="Z23" s="283"/>
      <c r="AA23" s="283"/>
      <c r="AB23" s="290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</row>
    <row r="24" spans="1:38" ht="11.7" customHeight="1">
      <c r="A24" s="283"/>
      <c r="B24" s="181" t="str">
        <f>'Data invoice'!X17</f>
        <v>RECYCLED ABS MACROS</v>
      </c>
      <c r="C24" s="181"/>
      <c r="D24" s="220" t="str">
        <f>'Data invoice'!Z17</f>
        <v>Volumes</v>
      </c>
      <c r="E24" s="228"/>
      <c r="F24" s="228"/>
      <c r="G24" s="389"/>
      <c r="H24" s="390"/>
      <c r="I24" s="239"/>
      <c r="J24" s="229"/>
      <c r="K24" s="307"/>
      <c r="U24" s="303"/>
      <c r="V24" s="303"/>
      <c r="W24" s="303"/>
      <c r="X24" s="283"/>
      <c r="Y24" s="283"/>
      <c r="Z24" s="283"/>
      <c r="AA24" s="283"/>
      <c r="AB24" s="290"/>
      <c r="AC24" s="172"/>
      <c r="AD24" s="172"/>
      <c r="AE24" s="172"/>
      <c r="AF24" s="172"/>
      <c r="AG24" s="172"/>
      <c r="AH24" s="172"/>
      <c r="AI24" s="172"/>
      <c r="AJ24" s="172"/>
      <c r="AK24" s="172"/>
      <c r="AL24" s="172"/>
    </row>
    <row r="25" spans="1:38" ht="10.199999999999999" customHeight="1">
      <c r="A25" s="283"/>
      <c r="B25" s="219" t="str">
        <f>'Data invoice'!X18</f>
        <v>NO TEXT</v>
      </c>
      <c r="C25" s="219"/>
      <c r="D25" s="168">
        <f>'Data invoice'!Z18</f>
        <v>0</v>
      </c>
      <c r="E25" s="169">
        <f>'Data invoice'!AA18</f>
        <v>0</v>
      </c>
      <c r="F25" s="169"/>
      <c r="G25" s="388">
        <v>0</v>
      </c>
      <c r="H25" s="394">
        <f>E25*(1-G25)</f>
        <v>0</v>
      </c>
      <c r="I25" s="178"/>
      <c r="J25" s="230"/>
      <c r="K25" s="307"/>
      <c r="U25" s="303"/>
      <c r="V25" s="303"/>
      <c r="W25" s="303"/>
      <c r="X25" s="283"/>
      <c r="Y25" s="283"/>
      <c r="Z25" s="283"/>
      <c r="AA25" s="283"/>
      <c r="AB25" s="290"/>
      <c r="AC25" s="172"/>
      <c r="AD25" s="172"/>
      <c r="AE25" s="172"/>
      <c r="AF25" s="172"/>
      <c r="AG25" s="172"/>
      <c r="AH25" s="172"/>
      <c r="AI25" s="172"/>
      <c r="AJ25" s="172"/>
      <c r="AK25" s="172"/>
      <c r="AL25" s="172"/>
    </row>
    <row r="26" spans="1:38" ht="15" customHeight="1">
      <c r="A26" s="283"/>
      <c r="B26" s="219" t="str">
        <f>'Data invoice'!X19</f>
        <v>FULL FRICTION</v>
      </c>
      <c r="C26" s="219"/>
      <c r="D26" s="168">
        <f>'Data invoice'!Z19</f>
        <v>0</v>
      </c>
      <c r="E26" s="169">
        <f>'Data invoice'!AA19</f>
        <v>0</v>
      </c>
      <c r="F26" s="169"/>
      <c r="G26" s="388">
        <v>0</v>
      </c>
      <c r="H26" s="392">
        <f>E26*(1-G26)</f>
        <v>0</v>
      </c>
      <c r="I26" s="178"/>
      <c r="J26" s="230"/>
      <c r="K26" s="307"/>
      <c r="U26" s="303"/>
      <c r="V26" s="303"/>
      <c r="W26" s="303"/>
      <c r="X26" s="283"/>
      <c r="Y26" s="283"/>
      <c r="Z26" s="283"/>
      <c r="AA26" s="283"/>
      <c r="AB26" s="290"/>
      <c r="AC26" s="172"/>
      <c r="AD26" s="172"/>
      <c r="AE26" s="172"/>
      <c r="AF26" s="172"/>
      <c r="AG26" s="172"/>
      <c r="AH26" s="172"/>
      <c r="AI26" s="172"/>
      <c r="AJ26" s="172"/>
      <c r="AK26" s="172"/>
      <c r="AL26" s="172"/>
    </row>
    <row r="27" spans="1:38" ht="13.5" customHeight="1">
      <c r="A27" s="283"/>
      <c r="B27" s="219" t="str">
        <f>'Data invoice'!X20</f>
        <v>DUAL TEXTURE</v>
      </c>
      <c r="C27" s="219"/>
      <c r="D27" s="168">
        <f>'Data invoice'!Z20</f>
        <v>0</v>
      </c>
      <c r="E27" s="169">
        <f>'Data invoice'!AA20</f>
        <v>0</v>
      </c>
      <c r="F27" s="169"/>
      <c r="G27" s="388">
        <v>0</v>
      </c>
      <c r="H27" s="392">
        <f>E27*(1-G27)</f>
        <v>0</v>
      </c>
      <c r="I27" s="178"/>
      <c r="J27" s="230"/>
      <c r="K27" s="307"/>
      <c r="U27" s="303"/>
      <c r="V27" s="303"/>
      <c r="W27" s="303"/>
      <c r="X27" s="283"/>
      <c r="Y27" s="283"/>
      <c r="Z27" s="283"/>
      <c r="AA27" s="283"/>
      <c r="AB27" s="290"/>
      <c r="AC27" s="172"/>
      <c r="AD27" s="172"/>
      <c r="AE27" s="172"/>
      <c r="AF27" s="172"/>
      <c r="AG27" s="172"/>
      <c r="AH27" s="172"/>
      <c r="AI27" s="172"/>
      <c r="AJ27" s="172"/>
      <c r="AK27" s="172"/>
      <c r="AL27" s="172"/>
    </row>
    <row r="28" spans="1:38" ht="13.5" customHeight="1">
      <c r="A28" s="283"/>
      <c r="B28" s="223" t="str">
        <f>'Data invoice'!X21</f>
        <v>Total</v>
      </c>
      <c r="C28" s="224"/>
      <c r="D28" s="225">
        <f>SUM(D25:D27)</f>
        <v>0</v>
      </c>
      <c r="E28" s="226">
        <f>'Data invoice'!AA21</f>
        <v>0</v>
      </c>
      <c r="F28" s="226"/>
      <c r="G28" s="227"/>
      <c r="H28" s="483">
        <f>H27+H26+H25</f>
        <v>0</v>
      </c>
      <c r="I28" s="238"/>
      <c r="J28" s="534" t="s">
        <v>796</v>
      </c>
      <c r="K28" s="307"/>
      <c r="L28" s="283"/>
      <c r="M28" s="328"/>
      <c r="N28" s="289"/>
      <c r="O28" s="289"/>
      <c r="P28" s="289"/>
      <c r="Q28" s="289"/>
      <c r="R28" s="289"/>
      <c r="S28" s="329"/>
      <c r="T28" s="283"/>
      <c r="U28" s="303"/>
      <c r="V28" s="303"/>
      <c r="W28" s="303"/>
      <c r="X28" s="283"/>
      <c r="Y28" s="283"/>
      <c r="Z28" s="283"/>
      <c r="AA28" s="283"/>
      <c r="AB28" s="290"/>
      <c r="AC28" s="172"/>
      <c r="AD28" s="172"/>
      <c r="AE28" s="172"/>
      <c r="AF28" s="172"/>
      <c r="AG28" s="172"/>
      <c r="AH28" s="172"/>
      <c r="AI28" s="172"/>
      <c r="AJ28" s="172"/>
      <c r="AK28" s="172"/>
      <c r="AL28" s="172"/>
    </row>
    <row r="29" spans="1:38" ht="13.5" customHeight="1">
      <c r="A29" s="283"/>
      <c r="B29" s="171"/>
      <c r="C29" s="174"/>
      <c r="D29" s="174"/>
      <c r="E29" s="175"/>
      <c r="F29" s="175"/>
      <c r="G29" s="388"/>
      <c r="H29" s="170"/>
      <c r="I29" s="176"/>
      <c r="J29" s="170"/>
      <c r="K29" s="307"/>
      <c r="L29" s="283"/>
      <c r="M29" s="328"/>
      <c r="N29" s="289"/>
      <c r="O29" s="289"/>
      <c r="P29" s="289"/>
      <c r="Q29" s="289"/>
      <c r="R29" s="289"/>
      <c r="S29" s="329"/>
      <c r="T29" s="283"/>
      <c r="U29" s="303"/>
      <c r="V29" s="303"/>
      <c r="W29" s="303"/>
      <c r="X29" s="283"/>
      <c r="Y29" s="283"/>
      <c r="Z29" s="283"/>
      <c r="AA29" s="283"/>
      <c r="AB29" s="290"/>
      <c r="AC29" s="172"/>
      <c r="AD29" s="172"/>
      <c r="AE29" s="172"/>
      <c r="AF29" s="172"/>
      <c r="AG29" s="172"/>
      <c r="AH29" s="172"/>
      <c r="AI29" s="172"/>
      <c r="AJ29" s="172"/>
      <c r="AK29" s="172"/>
      <c r="AL29" s="172"/>
    </row>
    <row r="30" spans="1:38" ht="13.5" customHeight="1">
      <c r="A30" s="283"/>
      <c r="B30" s="181" t="str">
        <f>'Data invoice'!X12</f>
        <v>WOODEN VOLUMES</v>
      </c>
      <c r="C30" s="181"/>
      <c r="D30" s="220" t="str">
        <f>'Data invoice'!Z12</f>
        <v>Volumes</v>
      </c>
      <c r="E30" s="228"/>
      <c r="F30" s="228"/>
      <c r="G30" s="389"/>
      <c r="H30" s="390"/>
      <c r="I30" s="239"/>
      <c r="J30" s="229"/>
      <c r="K30" s="307"/>
      <c r="L30" s="283"/>
      <c r="M30" s="328"/>
      <c r="N30" s="289"/>
      <c r="O30" s="289"/>
      <c r="P30" s="289"/>
      <c r="Q30" s="289"/>
      <c r="R30" s="289"/>
      <c r="S30" s="329"/>
      <c r="T30" s="283"/>
      <c r="U30" s="303"/>
      <c r="V30" s="303"/>
      <c r="W30" s="303"/>
      <c r="X30" s="283"/>
      <c r="Y30" s="283"/>
      <c r="Z30" s="283"/>
      <c r="AA30" s="283"/>
      <c r="AB30" s="290"/>
      <c r="AC30" s="172"/>
      <c r="AD30" s="172"/>
      <c r="AE30" s="172"/>
      <c r="AF30" s="172"/>
      <c r="AG30" s="172"/>
      <c r="AH30" s="172"/>
      <c r="AI30" s="172"/>
      <c r="AJ30" s="172"/>
      <c r="AK30" s="172"/>
      <c r="AL30" s="172"/>
    </row>
    <row r="31" spans="1:38" ht="13.5" customHeight="1">
      <c r="A31" s="283"/>
      <c r="B31" s="219" t="str">
        <f>'Data invoice'!X13</f>
        <v>FULL FRICTION</v>
      </c>
      <c r="C31" s="219"/>
      <c r="D31" s="168">
        <f ca="1">'Data invoice'!Z13</f>
        <v>0</v>
      </c>
      <c r="E31" s="169">
        <f>'Data invoice'!AA13</f>
        <v>0</v>
      </c>
      <c r="F31" s="169"/>
      <c r="G31" s="397">
        <v>0</v>
      </c>
      <c r="H31" s="394">
        <f>E31*(1-G31)</f>
        <v>0</v>
      </c>
      <c r="I31" s="178"/>
      <c r="J31" s="230"/>
      <c r="K31" s="307"/>
      <c r="L31" s="283"/>
      <c r="M31" s="328"/>
      <c r="N31" s="289"/>
      <c r="O31" s="289"/>
      <c r="P31" s="289"/>
      <c r="Q31" s="289"/>
      <c r="R31" s="289"/>
      <c r="S31" s="329"/>
      <c r="T31" s="283"/>
      <c r="U31" s="303"/>
      <c r="V31" s="303"/>
      <c r="W31" s="303"/>
      <c r="X31" s="283"/>
      <c r="Y31" s="283"/>
      <c r="Z31" s="283"/>
      <c r="AA31" s="283"/>
      <c r="AB31" s="290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</row>
    <row r="32" spans="1:38" ht="13.5" customHeight="1">
      <c r="A32" s="283"/>
      <c r="B32" s="219" t="str">
        <f>'Data invoice'!X14</f>
        <v>DUAL TEXTURE</v>
      </c>
      <c r="C32" s="219"/>
      <c r="D32" s="168">
        <f ca="1">'Data invoice'!Z14</f>
        <v>0</v>
      </c>
      <c r="E32" s="169">
        <f>'Data invoice'!AA14</f>
        <v>0</v>
      </c>
      <c r="F32" s="169"/>
      <c r="G32" s="397">
        <v>0</v>
      </c>
      <c r="H32" s="393">
        <f>E32*(1-G32)</f>
        <v>0</v>
      </c>
      <c r="I32" s="178"/>
      <c r="J32" s="230"/>
      <c r="K32" s="307"/>
      <c r="L32" s="283"/>
      <c r="M32" s="328"/>
      <c r="N32" s="289"/>
      <c r="O32" s="289"/>
      <c r="P32" s="289"/>
      <c r="Q32" s="289"/>
      <c r="R32" s="289"/>
      <c r="S32" s="329"/>
      <c r="T32" s="283"/>
      <c r="U32" s="303"/>
      <c r="V32" s="303"/>
      <c r="W32" s="303"/>
      <c r="X32" s="283"/>
      <c r="Y32" s="283"/>
      <c r="Z32" s="283"/>
      <c r="AA32" s="283"/>
      <c r="AB32" s="290"/>
      <c r="AC32" s="172"/>
      <c r="AD32" s="172"/>
      <c r="AE32" s="172"/>
      <c r="AF32" s="172"/>
      <c r="AG32" s="172"/>
      <c r="AH32" s="172"/>
      <c r="AI32" s="172"/>
      <c r="AJ32" s="172"/>
      <c r="AK32" s="172"/>
      <c r="AL32" s="172"/>
    </row>
    <row r="33" spans="1:38" ht="13.5" customHeight="1">
      <c r="A33" s="283"/>
      <c r="B33" s="223" t="str">
        <f>'Data invoice'!X15</f>
        <v>Total</v>
      </c>
      <c r="C33" s="223"/>
      <c r="D33" s="225">
        <f ca="1">'Data invoice'!Z15</f>
        <v>0</v>
      </c>
      <c r="E33" s="226">
        <f>'Data invoice'!AA15</f>
        <v>0</v>
      </c>
      <c r="F33" s="226"/>
      <c r="G33" s="227"/>
      <c r="H33" s="391">
        <f>H31+H32</f>
        <v>0</v>
      </c>
      <c r="I33" s="240"/>
      <c r="J33" s="179" t="str">
        <f>'Summary(old)'!P12</f>
        <v>EUR</v>
      </c>
      <c r="K33" s="307"/>
      <c r="L33" s="283"/>
      <c r="M33" s="328"/>
      <c r="N33" s="289"/>
      <c r="O33" s="289"/>
      <c r="P33" s="289"/>
      <c r="Q33" s="289"/>
      <c r="R33" s="289"/>
      <c r="S33" s="329"/>
      <c r="T33" s="283"/>
      <c r="U33" s="314"/>
      <c r="V33" s="316"/>
      <c r="W33" s="316"/>
      <c r="X33" s="283"/>
      <c r="Y33" s="283"/>
      <c r="Z33" s="283"/>
      <c r="AA33" s="283"/>
      <c r="AB33" s="290"/>
      <c r="AC33" s="172"/>
      <c r="AD33" s="172"/>
      <c r="AE33" s="172"/>
      <c r="AF33" s="172"/>
      <c r="AG33" s="172"/>
      <c r="AH33" s="172"/>
      <c r="AI33" s="172"/>
      <c r="AJ33" s="172"/>
      <c r="AK33" s="172"/>
      <c r="AL33" s="172"/>
    </row>
    <row r="34" spans="1:38" ht="13.5" customHeight="1">
      <c r="A34" s="283"/>
      <c r="B34" s="145"/>
      <c r="C34" s="145"/>
      <c r="D34" s="145"/>
      <c r="E34" s="145"/>
      <c r="F34" s="235"/>
      <c r="G34" s="235"/>
      <c r="H34" s="285"/>
      <c r="I34" s="308"/>
      <c r="J34" s="307"/>
      <c r="K34" s="307"/>
      <c r="L34" s="283"/>
      <c r="M34" s="328"/>
      <c r="N34" s="289"/>
      <c r="O34" s="289"/>
      <c r="P34" s="289"/>
      <c r="Q34" s="289"/>
      <c r="R34" s="289"/>
      <c r="S34" s="329"/>
      <c r="T34" s="283"/>
      <c r="U34" s="314"/>
      <c r="V34" s="316"/>
      <c r="W34" s="316"/>
      <c r="X34" s="283"/>
      <c r="Y34" s="283"/>
      <c r="Z34" s="283"/>
      <c r="AA34" s="283"/>
      <c r="AB34" s="290"/>
      <c r="AC34" s="172"/>
      <c r="AD34" s="172"/>
      <c r="AE34" s="172"/>
      <c r="AF34" s="172"/>
      <c r="AG34" s="172"/>
      <c r="AH34" s="172"/>
      <c r="AI34" s="172"/>
      <c r="AJ34" s="172"/>
      <c r="AK34" s="172"/>
      <c r="AL34" s="172"/>
    </row>
    <row r="35" spans="1:38" ht="13.95" customHeight="1">
      <c r="A35" s="283"/>
      <c r="B35" s="231" t="s">
        <v>765</v>
      </c>
      <c r="C35" s="232"/>
      <c r="D35" s="232"/>
      <c r="E35" s="233"/>
      <c r="F35" s="235"/>
      <c r="G35" s="242"/>
      <c r="H35" s="285"/>
      <c r="I35" s="286"/>
      <c r="J35" s="307"/>
      <c r="K35" s="307"/>
      <c r="L35" s="283"/>
      <c r="M35" s="328"/>
      <c r="N35" s="289"/>
      <c r="O35" s="289"/>
      <c r="P35" s="289"/>
      <c r="Q35" s="289"/>
      <c r="R35" s="289"/>
      <c r="S35" s="280"/>
      <c r="T35" s="279"/>
      <c r="U35" s="283"/>
      <c r="V35" s="283"/>
      <c r="W35" s="283"/>
      <c r="X35" s="283"/>
      <c r="Y35" s="283"/>
      <c r="Z35" s="283"/>
      <c r="AA35" s="283"/>
      <c r="AB35" s="290"/>
      <c r="AC35" s="290"/>
      <c r="AD35" s="290"/>
      <c r="AE35" s="290"/>
      <c r="AF35" s="290"/>
      <c r="AG35" s="172"/>
      <c r="AH35" s="172"/>
      <c r="AI35" s="172"/>
      <c r="AJ35" s="172"/>
      <c r="AK35" s="172"/>
      <c r="AL35" s="172"/>
    </row>
    <row r="36" spans="1:38" ht="13.5" customHeight="1">
      <c r="A36" s="283"/>
      <c r="B36" s="234" t="s">
        <v>25</v>
      </c>
      <c r="C36" s="246">
        <f>H17+H22+H33+H28</f>
        <v>0</v>
      </c>
      <c r="D36" s="235"/>
      <c r="E36" s="1540" t="s">
        <v>796</v>
      </c>
      <c r="F36" s="235"/>
      <c r="G36" s="242"/>
      <c r="H36" s="285"/>
      <c r="I36" s="286"/>
      <c r="J36" s="287"/>
      <c r="K36" s="307"/>
      <c r="L36" s="283"/>
      <c r="M36" s="328"/>
      <c r="N36" s="289"/>
      <c r="O36" s="289"/>
      <c r="P36" s="289"/>
      <c r="Q36" s="289"/>
      <c r="R36" s="289"/>
      <c r="S36" s="331"/>
      <c r="T36" s="284"/>
      <c r="U36" s="283"/>
      <c r="V36" s="283"/>
      <c r="W36" s="283"/>
      <c r="X36" s="283"/>
      <c r="Y36" s="283"/>
      <c r="Z36" s="283"/>
      <c r="AA36" s="290"/>
      <c r="AB36" s="290"/>
      <c r="AC36" s="290"/>
      <c r="AD36" s="290"/>
      <c r="AE36" s="290"/>
      <c r="AF36" s="290"/>
      <c r="AG36" s="172"/>
      <c r="AH36" s="172"/>
      <c r="AI36" s="172"/>
      <c r="AJ36" s="172"/>
      <c r="AK36" s="172"/>
      <c r="AL36" s="172"/>
    </row>
    <row r="37" spans="1:38" ht="13.5" customHeight="1">
      <c r="A37" s="283"/>
      <c r="B37" s="1539" t="s">
        <v>3616</v>
      </c>
      <c r="C37" s="246">
        <v>0</v>
      </c>
      <c r="D37" s="235"/>
      <c r="E37" s="1540" t="s">
        <v>796</v>
      </c>
      <c r="F37" s="235"/>
      <c r="G37" s="242"/>
      <c r="H37" s="285"/>
      <c r="I37" s="286"/>
      <c r="J37" s="287"/>
      <c r="K37" s="307"/>
      <c r="L37" s="283"/>
      <c r="M37" s="328"/>
      <c r="N37" s="289"/>
      <c r="O37" s="289"/>
      <c r="P37" s="289"/>
      <c r="Q37" s="289"/>
      <c r="R37" s="289"/>
      <c r="S37" s="331"/>
      <c r="T37" s="284"/>
      <c r="U37" s="283"/>
      <c r="V37" s="283"/>
      <c r="W37" s="283"/>
      <c r="X37" s="283"/>
      <c r="Y37" s="283"/>
      <c r="Z37" s="283"/>
      <c r="AA37" s="290"/>
      <c r="AB37" s="290"/>
      <c r="AC37" s="290"/>
      <c r="AD37" s="290"/>
      <c r="AE37" s="290"/>
      <c r="AF37" s="290"/>
      <c r="AG37" s="172"/>
      <c r="AH37" s="172"/>
      <c r="AI37" s="172"/>
      <c r="AJ37" s="172"/>
      <c r="AK37" s="172"/>
      <c r="AL37" s="172"/>
    </row>
    <row r="38" spans="1:38" ht="13.5" customHeight="1">
      <c r="A38" s="283"/>
      <c r="B38" s="1539" t="s">
        <v>3503</v>
      </c>
      <c r="C38" s="246">
        <v>0</v>
      </c>
      <c r="D38" s="235"/>
      <c r="E38" s="1540" t="s">
        <v>796</v>
      </c>
      <c r="F38" s="235"/>
      <c r="G38" s="242"/>
      <c r="H38" s="285"/>
      <c r="I38" s="286"/>
      <c r="J38" s="287"/>
      <c r="K38" s="287"/>
      <c r="L38" s="283"/>
      <c r="M38" s="330"/>
      <c r="N38" s="289"/>
      <c r="O38" s="289"/>
      <c r="P38" s="289"/>
      <c r="Q38" s="289"/>
      <c r="R38" s="289"/>
      <c r="S38" s="284"/>
      <c r="T38" s="284"/>
      <c r="U38" s="283"/>
      <c r="V38" s="283"/>
      <c r="W38" s="283"/>
      <c r="X38" s="283"/>
      <c r="Y38" s="283"/>
      <c r="Z38" s="283"/>
      <c r="AA38" s="290"/>
      <c r="AB38" s="290"/>
      <c r="AC38" s="290"/>
      <c r="AD38" s="290"/>
      <c r="AE38" s="290"/>
      <c r="AF38" s="290"/>
      <c r="AG38" s="172"/>
      <c r="AH38" s="172"/>
      <c r="AI38" s="172"/>
      <c r="AJ38" s="172"/>
      <c r="AK38" s="172"/>
      <c r="AL38" s="172"/>
    </row>
    <row r="39" spans="1:38" ht="13.5" customHeight="1">
      <c r="A39" s="283"/>
      <c r="B39" s="234" t="str">
        <f>"VAT"&amp;". "&amp;N11*100&amp;"%"</f>
        <v>VAT. 21%</v>
      </c>
      <c r="C39" s="246">
        <f>(C36+C37+C38)*N11</f>
        <v>0</v>
      </c>
      <c r="D39" s="235"/>
      <c r="E39" s="1540" t="s">
        <v>796</v>
      </c>
      <c r="F39" s="235"/>
      <c r="G39" s="242"/>
      <c r="H39" s="285"/>
      <c r="I39" s="286"/>
      <c r="J39" s="287"/>
      <c r="K39" s="287"/>
      <c r="L39" s="283"/>
      <c r="M39" s="292"/>
      <c r="N39" s="289"/>
      <c r="O39" s="289"/>
      <c r="P39" s="289"/>
      <c r="Q39" s="289"/>
      <c r="R39" s="289"/>
      <c r="S39" s="284"/>
      <c r="T39" s="284"/>
      <c r="U39" s="283"/>
      <c r="V39" s="283"/>
      <c r="W39" s="283"/>
      <c r="X39" s="283"/>
      <c r="Y39" s="283"/>
      <c r="Z39" s="283"/>
      <c r="AA39" s="290"/>
      <c r="AB39" s="290"/>
      <c r="AC39" s="290"/>
      <c r="AD39" s="290"/>
      <c r="AE39" s="290"/>
      <c r="AF39" s="290"/>
      <c r="AG39" s="172"/>
      <c r="AH39" s="172"/>
      <c r="AI39" s="172"/>
      <c r="AJ39" s="172"/>
      <c r="AK39" s="172"/>
      <c r="AL39" s="172"/>
    </row>
    <row r="40" spans="1:38" ht="13.5" customHeight="1">
      <c r="A40" s="283"/>
      <c r="B40" s="243"/>
      <c r="C40" s="247"/>
      <c r="D40" s="244"/>
      <c r="E40" s="245"/>
      <c r="F40" s="235"/>
      <c r="G40" s="242"/>
      <c r="H40" s="285"/>
      <c r="I40" s="286"/>
      <c r="J40" s="287"/>
      <c r="K40" s="287"/>
      <c r="L40" s="283"/>
      <c r="M40" s="292"/>
      <c r="N40" s="289"/>
      <c r="O40" s="289"/>
      <c r="P40" s="284"/>
      <c r="Q40" s="284"/>
      <c r="R40" s="284"/>
      <c r="S40" s="284"/>
      <c r="T40" s="284"/>
      <c r="U40" s="283"/>
      <c r="V40" s="283"/>
      <c r="W40" s="283"/>
      <c r="X40" s="283"/>
      <c r="Y40" s="283"/>
      <c r="Z40" s="283"/>
      <c r="AA40" s="290"/>
      <c r="AB40" s="290"/>
      <c r="AC40" s="290"/>
      <c r="AD40" s="290"/>
      <c r="AE40" s="290"/>
      <c r="AF40" s="290"/>
      <c r="AG40" s="172"/>
      <c r="AH40" s="172"/>
      <c r="AI40" s="172"/>
      <c r="AJ40" s="172"/>
      <c r="AK40" s="172"/>
      <c r="AL40" s="172"/>
    </row>
    <row r="41" spans="1:38" ht="13.5" customHeight="1">
      <c r="A41" s="283"/>
      <c r="B41" s="243" t="s">
        <v>26</v>
      </c>
      <c r="C41" s="247">
        <f>C39+C38+C37+C36</f>
        <v>0</v>
      </c>
      <c r="D41" s="244"/>
      <c r="E41" s="244" t="s">
        <v>796</v>
      </c>
      <c r="F41" s="235"/>
      <c r="G41" s="242"/>
      <c r="H41" s="285"/>
      <c r="I41" s="286"/>
      <c r="J41" s="287"/>
      <c r="K41" s="287"/>
      <c r="L41" s="283"/>
      <c r="M41" s="292"/>
      <c r="N41" s="289"/>
      <c r="O41" s="289"/>
      <c r="P41" s="284"/>
      <c r="Q41" s="284"/>
      <c r="R41" s="284"/>
      <c r="S41" s="284"/>
      <c r="T41" s="284"/>
      <c r="U41" s="283"/>
      <c r="V41" s="283"/>
      <c r="W41" s="283"/>
      <c r="X41" s="283"/>
      <c r="Y41" s="283"/>
      <c r="Z41" s="283"/>
      <c r="AA41" s="290"/>
      <c r="AB41" s="290"/>
      <c r="AC41" s="290"/>
      <c r="AD41" s="290"/>
      <c r="AE41" s="290"/>
      <c r="AF41" s="290"/>
      <c r="AG41" s="172"/>
      <c r="AH41" s="172"/>
      <c r="AI41" s="172"/>
      <c r="AJ41" s="172"/>
      <c r="AK41" s="172"/>
      <c r="AL41" s="172"/>
    </row>
    <row r="42" spans="1:38" ht="13.5" customHeight="1">
      <c r="A42" s="283"/>
      <c r="B42" s="243"/>
      <c r="C42" s="247"/>
      <c r="D42" s="244"/>
      <c r="E42" s="245"/>
      <c r="F42" s="235"/>
      <c r="G42" s="242"/>
      <c r="H42" s="285"/>
      <c r="I42" s="286"/>
      <c r="J42" s="287"/>
      <c r="K42" s="287"/>
      <c r="L42" s="283"/>
      <c r="M42" s="291"/>
      <c r="N42" s="284"/>
      <c r="O42" s="284"/>
      <c r="P42" s="284"/>
      <c r="Q42" s="284"/>
      <c r="R42" s="284"/>
      <c r="S42" s="284"/>
      <c r="T42" s="284"/>
      <c r="U42" s="283"/>
      <c r="V42" s="283"/>
      <c r="W42" s="283"/>
      <c r="X42" s="283"/>
      <c r="Y42" s="283"/>
      <c r="Z42" s="283"/>
      <c r="AA42" s="290"/>
      <c r="AB42" s="290"/>
      <c r="AC42" s="290"/>
      <c r="AD42" s="290"/>
      <c r="AE42" s="290"/>
      <c r="AF42" s="290"/>
      <c r="AG42" s="172"/>
      <c r="AH42" s="172"/>
      <c r="AI42" s="172"/>
      <c r="AJ42" s="172"/>
      <c r="AK42" s="172"/>
      <c r="AL42" s="172"/>
    </row>
    <row r="43" spans="1:38" ht="13.5" customHeight="1">
      <c r="A43" s="283"/>
      <c r="B43" s="532"/>
      <c r="C43" s="533"/>
      <c r="D43" s="532"/>
      <c r="E43" s="532"/>
      <c r="F43" s="235"/>
      <c r="G43" s="242"/>
      <c r="H43" s="285"/>
      <c r="I43" s="286"/>
      <c r="J43" s="287"/>
      <c r="K43" s="287"/>
      <c r="L43" s="283"/>
      <c r="M43" s="291"/>
      <c r="N43" s="284"/>
      <c r="O43" s="284"/>
      <c r="P43" s="284"/>
      <c r="Q43" s="284"/>
      <c r="R43" s="284"/>
      <c r="S43" s="284"/>
      <c r="T43" s="284"/>
      <c r="U43" s="283"/>
      <c r="V43" s="283"/>
      <c r="W43" s="283"/>
      <c r="X43" s="283"/>
      <c r="Y43" s="283"/>
      <c r="Z43" s="283"/>
      <c r="AA43" s="290"/>
      <c r="AB43" s="290"/>
      <c r="AC43" s="290"/>
      <c r="AD43" s="290"/>
      <c r="AE43" s="290"/>
      <c r="AF43" s="290"/>
      <c r="AG43" s="172"/>
      <c r="AH43" s="172"/>
      <c r="AI43" s="172"/>
      <c r="AJ43" s="172"/>
      <c r="AK43" s="172"/>
      <c r="AL43" s="172"/>
    </row>
    <row r="44" spans="1:38" ht="13.5" customHeight="1">
      <c r="A44" s="283"/>
      <c r="B44" s="532"/>
      <c r="C44" s="533"/>
      <c r="D44" s="532"/>
      <c r="E44" s="532"/>
      <c r="F44" s="235"/>
      <c r="G44" s="242"/>
      <c r="H44" s="285"/>
      <c r="I44" s="286"/>
      <c r="J44" s="287"/>
      <c r="K44" s="287"/>
      <c r="L44" s="283"/>
      <c r="M44" s="291"/>
      <c r="N44" s="284"/>
      <c r="O44" s="284"/>
      <c r="P44" s="284"/>
      <c r="Q44" s="284"/>
      <c r="R44" s="284"/>
      <c r="S44" s="284"/>
      <c r="T44" s="284"/>
      <c r="U44" s="283"/>
      <c r="V44" s="283"/>
      <c r="W44" s="283"/>
      <c r="X44" s="283"/>
      <c r="Y44" s="283"/>
      <c r="Z44" s="283"/>
      <c r="AA44" s="290"/>
      <c r="AB44" s="290"/>
      <c r="AC44" s="290"/>
      <c r="AD44" s="290"/>
      <c r="AE44" s="290"/>
      <c r="AF44" s="290"/>
      <c r="AG44" s="172"/>
      <c r="AH44" s="172"/>
      <c r="AI44" s="172"/>
      <c r="AJ44" s="172"/>
      <c r="AK44" s="172"/>
      <c r="AL44" s="172"/>
    </row>
    <row r="45" spans="1:38" ht="13.5" customHeight="1">
      <c r="A45" s="283"/>
      <c r="B45" s="532"/>
      <c r="C45" s="533"/>
      <c r="D45" s="532"/>
      <c r="E45" s="532"/>
      <c r="F45" s="235"/>
      <c r="G45" s="242"/>
      <c r="H45" s="285"/>
      <c r="I45" s="286"/>
      <c r="J45" s="287"/>
      <c r="K45" s="287"/>
      <c r="L45" s="283"/>
      <c r="M45" s="291"/>
      <c r="N45" s="284"/>
      <c r="O45" s="284"/>
      <c r="P45" s="284"/>
      <c r="Q45" s="284"/>
      <c r="R45" s="284"/>
      <c r="S45" s="284"/>
      <c r="T45" s="284"/>
      <c r="U45" s="283"/>
      <c r="V45" s="283"/>
      <c r="W45" s="283"/>
      <c r="X45" s="283"/>
      <c r="Y45" s="283"/>
      <c r="Z45" s="283"/>
      <c r="AA45" s="290"/>
      <c r="AB45" s="290"/>
      <c r="AC45" s="290"/>
      <c r="AD45" s="290"/>
      <c r="AE45" s="290"/>
      <c r="AF45" s="290"/>
      <c r="AG45" s="172"/>
      <c r="AH45" s="172"/>
      <c r="AI45" s="172"/>
      <c r="AJ45" s="172"/>
      <c r="AK45" s="172"/>
      <c r="AL45" s="172"/>
    </row>
    <row r="46" spans="1:38" ht="13.5" customHeight="1">
      <c r="A46" s="283"/>
      <c r="B46" s="532"/>
      <c r="C46" s="533"/>
      <c r="D46" s="532"/>
      <c r="E46" s="532"/>
      <c r="F46" s="235"/>
      <c r="G46" s="242"/>
      <c r="H46" s="285"/>
      <c r="I46" s="286"/>
      <c r="J46" s="287"/>
      <c r="K46" s="287"/>
      <c r="L46" s="283"/>
      <c r="M46" s="291"/>
      <c r="N46" s="284"/>
      <c r="O46" s="284"/>
      <c r="P46" s="284"/>
      <c r="Q46" s="284"/>
      <c r="R46" s="284"/>
      <c r="S46" s="284"/>
      <c r="T46" s="284"/>
      <c r="U46" s="283"/>
      <c r="V46" s="283"/>
      <c r="W46" s="283"/>
      <c r="X46" s="283"/>
      <c r="Y46" s="283"/>
      <c r="Z46" s="283"/>
      <c r="AA46" s="290"/>
      <c r="AB46" s="290"/>
      <c r="AC46" s="290"/>
      <c r="AD46" s="290"/>
      <c r="AE46" s="290"/>
      <c r="AF46" s="290"/>
      <c r="AG46" s="172"/>
      <c r="AH46" s="172"/>
      <c r="AI46" s="172"/>
      <c r="AJ46" s="172"/>
      <c r="AK46" s="172"/>
      <c r="AL46" s="172"/>
    </row>
    <row r="47" spans="1:38" ht="13.5" customHeight="1" thickBot="1">
      <c r="A47" s="283"/>
      <c r="B47" s="1664"/>
      <c r="C47" s="1665"/>
      <c r="D47" s="1665"/>
      <c r="E47" s="1665"/>
      <c r="F47" s="302"/>
      <c r="G47" s="302"/>
      <c r="H47" s="302"/>
      <c r="I47" s="302"/>
      <c r="J47" s="330"/>
      <c r="K47" s="287"/>
      <c r="L47" s="283"/>
      <c r="M47" s="291"/>
      <c r="N47" s="284"/>
      <c r="O47" s="284"/>
      <c r="P47" s="284"/>
      <c r="Q47" s="284"/>
      <c r="R47" s="284"/>
      <c r="S47" s="284"/>
      <c r="T47" s="284"/>
      <c r="U47" s="283"/>
      <c r="V47" s="283"/>
      <c r="W47" s="283"/>
      <c r="X47" s="283"/>
      <c r="Y47" s="283"/>
      <c r="Z47" s="283"/>
      <c r="AA47" s="290"/>
      <c r="AB47" s="290"/>
      <c r="AC47" s="290"/>
      <c r="AD47" s="290"/>
      <c r="AE47" s="290"/>
      <c r="AF47" s="290"/>
      <c r="AG47" s="172"/>
      <c r="AH47" s="172"/>
      <c r="AI47" s="172"/>
      <c r="AJ47" s="172"/>
      <c r="AK47" s="172"/>
      <c r="AL47" s="172"/>
    </row>
    <row r="48" spans="1:38" s="414" customFormat="1" ht="18" customHeight="1">
      <c r="A48" s="283"/>
      <c r="B48" s="1670" t="s">
        <v>3590</v>
      </c>
      <c r="C48" s="1671"/>
      <c r="D48" s="1671"/>
      <c r="E48" s="1671"/>
      <c r="F48" s="1671"/>
      <c r="G48" s="1671"/>
      <c r="H48" s="1671"/>
      <c r="I48" s="1671"/>
      <c r="J48" s="1672"/>
      <c r="K48" s="287"/>
      <c r="L48" s="288"/>
      <c r="M48" s="291"/>
      <c r="N48" s="284"/>
      <c r="O48" s="284"/>
      <c r="P48" s="279"/>
      <c r="Q48" s="279"/>
      <c r="R48" s="279"/>
      <c r="S48" s="284"/>
      <c r="T48" s="284"/>
      <c r="U48" s="279"/>
      <c r="V48" s="279"/>
      <c r="W48" s="279"/>
      <c r="X48" s="279"/>
      <c r="Y48" s="279"/>
      <c r="Z48" s="279"/>
      <c r="AA48" s="279"/>
      <c r="AB48" s="296"/>
      <c r="AC48" s="296"/>
      <c r="AD48" s="296"/>
      <c r="AE48" s="296"/>
      <c r="AF48" s="296"/>
      <c r="AG48" s="296"/>
      <c r="AH48" s="296"/>
      <c r="AI48" s="296"/>
      <c r="AJ48" s="296"/>
      <c r="AK48" s="296"/>
      <c r="AL48" s="296"/>
    </row>
    <row r="49" spans="1:38" s="414" customFormat="1" ht="13.5" customHeight="1">
      <c r="A49" s="283"/>
      <c r="B49" s="1673"/>
      <c r="C49" s="1674"/>
      <c r="D49" s="1674"/>
      <c r="E49" s="1674"/>
      <c r="F49" s="1674"/>
      <c r="G49" s="1674"/>
      <c r="H49" s="1674"/>
      <c r="I49" s="1674"/>
      <c r="J49" s="1675"/>
      <c r="K49" s="287"/>
      <c r="L49" s="291"/>
      <c r="M49" s="291"/>
      <c r="N49" s="284"/>
      <c r="O49" s="284"/>
      <c r="P49" s="279"/>
      <c r="Q49" s="279"/>
      <c r="R49" s="279"/>
      <c r="S49" s="284"/>
      <c r="T49" s="284"/>
      <c r="U49" s="284"/>
      <c r="V49" s="284"/>
      <c r="W49" s="284"/>
      <c r="X49" s="284"/>
      <c r="Y49" s="284"/>
      <c r="Z49" s="284"/>
      <c r="AA49" s="284"/>
      <c r="AB49" s="293"/>
      <c r="AC49" s="293"/>
      <c r="AD49" s="293"/>
      <c r="AE49" s="293"/>
      <c r="AF49" s="293"/>
      <c r="AG49" s="293"/>
      <c r="AH49" s="293"/>
      <c r="AI49" s="293"/>
      <c r="AJ49" s="293"/>
      <c r="AK49" s="293"/>
      <c r="AL49" s="293"/>
    </row>
    <row r="50" spans="1:38" s="414" customFormat="1" ht="6" customHeight="1">
      <c r="A50" s="279"/>
      <c r="B50" s="1673"/>
      <c r="C50" s="1674"/>
      <c r="D50" s="1674"/>
      <c r="E50" s="1674"/>
      <c r="F50" s="1674"/>
      <c r="G50" s="1674"/>
      <c r="H50" s="1674"/>
      <c r="I50" s="1674"/>
      <c r="J50" s="1675"/>
      <c r="K50" s="330"/>
      <c r="L50" s="291"/>
      <c r="M50" s="291"/>
      <c r="N50" s="279"/>
      <c r="O50" s="279"/>
      <c r="P50" s="284"/>
      <c r="Q50" s="284"/>
      <c r="R50" s="284"/>
      <c r="S50" s="284"/>
      <c r="T50" s="284"/>
      <c r="U50" s="284"/>
      <c r="V50" s="284"/>
      <c r="W50" s="284"/>
      <c r="X50" s="284"/>
      <c r="Y50" s="284"/>
      <c r="Z50" s="284"/>
      <c r="AA50" s="284"/>
      <c r="AB50" s="293"/>
      <c r="AC50" s="293"/>
      <c r="AD50" s="293"/>
      <c r="AE50" s="293"/>
      <c r="AF50" s="293"/>
      <c r="AG50" s="293"/>
      <c r="AH50" s="293"/>
      <c r="AI50" s="293"/>
      <c r="AJ50" s="293"/>
      <c r="AK50" s="293"/>
      <c r="AL50" s="293"/>
    </row>
    <row r="51" spans="1:38" s="414" customFormat="1" ht="13.5" customHeight="1">
      <c r="A51" s="284"/>
      <c r="B51" s="1673"/>
      <c r="C51" s="1674"/>
      <c r="D51" s="1674"/>
      <c r="E51" s="1674"/>
      <c r="F51" s="1674"/>
      <c r="G51" s="1674"/>
      <c r="H51" s="1674"/>
      <c r="I51" s="1674"/>
      <c r="J51" s="1675"/>
      <c r="K51" s="292"/>
      <c r="L51" s="291"/>
      <c r="M51" s="291"/>
      <c r="N51" s="279"/>
      <c r="O51" s="279"/>
      <c r="P51" s="284"/>
      <c r="Q51" s="284"/>
      <c r="R51" s="284"/>
      <c r="S51" s="284"/>
      <c r="T51" s="284"/>
      <c r="U51" s="284"/>
      <c r="V51" s="284"/>
      <c r="W51" s="284"/>
      <c r="X51" s="284"/>
      <c r="Y51" s="284"/>
      <c r="Z51" s="284"/>
      <c r="AA51" s="284"/>
      <c r="AB51" s="293"/>
      <c r="AC51" s="293"/>
      <c r="AD51" s="293"/>
      <c r="AE51" s="293"/>
      <c r="AF51" s="293"/>
      <c r="AG51" s="293"/>
      <c r="AH51" s="293"/>
      <c r="AI51" s="293"/>
      <c r="AJ51" s="293"/>
      <c r="AK51" s="293"/>
      <c r="AL51" s="293"/>
    </row>
    <row r="52" spans="1:38" s="414" customFormat="1" ht="13.5" customHeight="1" thickBot="1">
      <c r="A52" s="284"/>
      <c r="B52" s="1676"/>
      <c r="C52" s="1677"/>
      <c r="D52" s="1677"/>
      <c r="E52" s="1677"/>
      <c r="F52" s="1677"/>
      <c r="G52" s="1677"/>
      <c r="H52" s="1677"/>
      <c r="I52" s="1677"/>
      <c r="J52" s="1678"/>
      <c r="K52" s="292"/>
      <c r="L52" s="291"/>
      <c r="M52" s="291"/>
      <c r="N52" s="279"/>
      <c r="O52" s="279"/>
      <c r="P52" s="284"/>
      <c r="Q52" s="284"/>
      <c r="R52" s="284"/>
      <c r="S52" s="284"/>
      <c r="T52" s="284"/>
      <c r="U52" s="284"/>
      <c r="V52" s="284"/>
      <c r="W52" s="284"/>
      <c r="X52" s="284"/>
      <c r="Y52" s="284"/>
      <c r="Z52" s="284"/>
      <c r="AA52" s="284"/>
      <c r="AB52" s="293"/>
      <c r="AC52" s="293"/>
      <c r="AD52" s="293"/>
      <c r="AE52" s="293"/>
      <c r="AF52" s="293"/>
      <c r="AG52" s="293"/>
      <c r="AH52" s="293"/>
      <c r="AI52" s="293"/>
      <c r="AJ52" s="293"/>
      <c r="AK52" s="293"/>
      <c r="AL52" s="293"/>
    </row>
    <row r="53" spans="1:38" s="414" customFormat="1" ht="13.5" customHeight="1">
      <c r="A53" s="284"/>
      <c r="B53" s="291"/>
      <c r="C53" s="291"/>
      <c r="D53" s="291"/>
      <c r="E53" s="291"/>
      <c r="F53" s="291"/>
      <c r="G53" s="291"/>
      <c r="H53" s="291"/>
      <c r="I53" s="291"/>
      <c r="J53" s="291"/>
      <c r="K53" s="292"/>
      <c r="L53" s="291"/>
      <c r="M53" s="291"/>
      <c r="N53" s="279"/>
      <c r="O53" s="279"/>
      <c r="P53" s="284"/>
      <c r="Q53" s="284"/>
      <c r="R53" s="284"/>
      <c r="S53" s="284"/>
      <c r="T53" s="284"/>
      <c r="U53" s="284"/>
      <c r="V53" s="284"/>
      <c r="W53" s="284"/>
      <c r="X53" s="284"/>
      <c r="Y53" s="284"/>
      <c r="Z53" s="284"/>
      <c r="AA53" s="284"/>
      <c r="AB53" s="293"/>
      <c r="AC53" s="293"/>
      <c r="AD53" s="293"/>
      <c r="AE53" s="293"/>
      <c r="AF53" s="293"/>
      <c r="AG53" s="293"/>
      <c r="AH53" s="293"/>
      <c r="AI53" s="293"/>
      <c r="AJ53" s="293"/>
      <c r="AK53" s="293"/>
      <c r="AL53" s="293"/>
    </row>
    <row r="54" spans="1:38" s="414" customFormat="1" ht="13.5" customHeight="1">
      <c r="A54" s="284"/>
      <c r="B54" s="291"/>
      <c r="C54" s="291"/>
      <c r="D54" s="291"/>
      <c r="E54" s="291"/>
      <c r="F54" s="291"/>
      <c r="G54" s="291"/>
      <c r="H54" s="291"/>
      <c r="I54" s="291"/>
      <c r="J54" s="291"/>
      <c r="K54" s="292"/>
      <c r="L54" s="291"/>
      <c r="M54" s="291"/>
      <c r="N54" s="279"/>
      <c r="O54" s="279"/>
      <c r="P54" s="284"/>
      <c r="Q54" s="284"/>
      <c r="R54" s="284"/>
      <c r="S54" s="284"/>
      <c r="T54" s="284"/>
      <c r="U54" s="284"/>
      <c r="V54" s="284"/>
      <c r="W54" s="284"/>
      <c r="X54" s="284"/>
      <c r="Y54" s="284"/>
      <c r="Z54" s="284"/>
      <c r="AA54" s="284"/>
      <c r="AB54" s="293"/>
      <c r="AC54" s="293"/>
      <c r="AD54" s="293"/>
      <c r="AE54" s="293"/>
      <c r="AF54" s="293"/>
      <c r="AG54" s="293"/>
      <c r="AH54" s="293"/>
      <c r="AI54" s="293"/>
      <c r="AJ54" s="293"/>
      <c r="AK54" s="293"/>
      <c r="AL54" s="293"/>
    </row>
    <row r="55" spans="1:38" s="414" customFormat="1" ht="13.5" customHeight="1">
      <c r="A55" s="284"/>
      <c r="B55" s="291"/>
      <c r="C55" s="291"/>
      <c r="D55" s="291"/>
      <c r="E55" s="291"/>
      <c r="F55" s="291"/>
      <c r="G55" s="291"/>
      <c r="H55" s="291"/>
      <c r="I55" s="291"/>
      <c r="J55" s="291"/>
      <c r="K55" s="292"/>
      <c r="L55" s="291"/>
      <c r="M55" s="291"/>
      <c r="N55" s="279"/>
      <c r="O55" s="279"/>
      <c r="P55" s="284"/>
      <c r="Q55" s="284"/>
      <c r="R55" s="284"/>
      <c r="S55" s="284"/>
      <c r="T55" s="284"/>
      <c r="U55" s="284"/>
      <c r="V55" s="284"/>
      <c r="W55" s="284"/>
      <c r="X55" s="284"/>
      <c r="Y55" s="284"/>
      <c r="Z55" s="284"/>
      <c r="AA55" s="284"/>
      <c r="AB55" s="293"/>
      <c r="AC55" s="293"/>
      <c r="AD55" s="293"/>
      <c r="AE55" s="293"/>
      <c r="AF55" s="293"/>
      <c r="AG55" s="293"/>
      <c r="AH55" s="293"/>
      <c r="AI55" s="293"/>
      <c r="AJ55" s="293"/>
      <c r="AK55" s="293"/>
      <c r="AL55" s="293"/>
    </row>
    <row r="56" spans="1:38" s="414" customFormat="1" ht="6.6" customHeight="1">
      <c r="A56" s="284"/>
      <c r="B56" s="291"/>
      <c r="C56" s="291"/>
      <c r="D56" s="291"/>
      <c r="E56" s="291"/>
      <c r="F56" s="291"/>
      <c r="G56" s="291"/>
      <c r="H56" s="291"/>
      <c r="I56" s="291"/>
      <c r="J56" s="291"/>
      <c r="K56" s="292"/>
      <c r="L56" s="291"/>
      <c r="M56" s="291"/>
      <c r="N56" s="279"/>
      <c r="O56" s="279"/>
      <c r="P56" s="284"/>
      <c r="Q56" s="284"/>
      <c r="R56" s="284"/>
      <c r="S56" s="284"/>
      <c r="T56" s="284"/>
      <c r="U56" s="284"/>
      <c r="V56" s="284"/>
      <c r="W56" s="284"/>
      <c r="X56" s="284"/>
      <c r="Y56" s="284"/>
      <c r="Z56" s="284"/>
      <c r="AA56" s="284"/>
      <c r="AB56" s="293"/>
      <c r="AC56" s="293"/>
      <c r="AD56" s="293"/>
      <c r="AE56" s="293"/>
      <c r="AF56" s="293"/>
      <c r="AG56" s="293"/>
      <c r="AH56" s="293"/>
      <c r="AI56" s="293"/>
      <c r="AJ56" s="293"/>
      <c r="AK56" s="293"/>
      <c r="AL56" s="293"/>
    </row>
    <row r="57" spans="1:38" s="414" customFormat="1" ht="10.8" customHeight="1">
      <c r="A57" s="284"/>
      <c r="B57" s="291"/>
      <c r="C57" s="291"/>
      <c r="D57" s="291"/>
      <c r="E57" s="291"/>
      <c r="F57" s="291"/>
      <c r="G57" s="291"/>
      <c r="H57" s="291"/>
      <c r="I57" s="291"/>
      <c r="J57" s="291"/>
      <c r="K57" s="292"/>
      <c r="L57" s="291"/>
      <c r="M57" s="291"/>
      <c r="N57" s="279"/>
      <c r="O57" s="279"/>
      <c r="P57" s="284"/>
      <c r="Q57" s="284"/>
      <c r="R57" s="284"/>
      <c r="S57" s="284"/>
      <c r="T57" s="284"/>
      <c r="U57" s="284"/>
      <c r="V57" s="284"/>
      <c r="W57" s="284"/>
      <c r="X57" s="284"/>
      <c r="Y57" s="284"/>
      <c r="Z57" s="284"/>
      <c r="AA57" s="284"/>
      <c r="AB57" s="293"/>
      <c r="AC57" s="293"/>
      <c r="AD57" s="293"/>
      <c r="AE57" s="293"/>
      <c r="AF57" s="293"/>
      <c r="AG57" s="293"/>
      <c r="AH57" s="293"/>
      <c r="AI57" s="293"/>
      <c r="AJ57" s="293"/>
      <c r="AK57" s="293"/>
      <c r="AL57" s="293"/>
    </row>
    <row r="58" spans="1:38" s="414" customFormat="1" ht="13.2" hidden="1" customHeight="1">
      <c r="A58" s="284"/>
      <c r="B58" s="291"/>
      <c r="C58" s="291"/>
      <c r="D58" s="291"/>
      <c r="E58" s="291"/>
      <c r="F58" s="291"/>
      <c r="G58" s="291"/>
      <c r="H58" s="291"/>
      <c r="I58" s="291"/>
      <c r="J58" s="291"/>
      <c r="K58" s="292"/>
      <c r="L58" s="291"/>
      <c r="M58" s="291"/>
      <c r="N58" s="318"/>
      <c r="O58" s="284"/>
      <c r="P58" s="284"/>
      <c r="Q58" s="284"/>
      <c r="R58" s="284"/>
      <c r="S58" s="279"/>
      <c r="T58" s="279"/>
      <c r="U58" s="284"/>
      <c r="V58" s="284"/>
      <c r="W58" s="284"/>
      <c r="X58" s="284"/>
      <c r="Y58" s="284"/>
      <c r="Z58" s="284"/>
      <c r="AA58" s="284"/>
      <c r="AB58" s="293"/>
      <c r="AC58" s="293"/>
      <c r="AD58" s="293"/>
      <c r="AE58" s="293"/>
      <c r="AF58" s="293"/>
      <c r="AG58" s="293"/>
      <c r="AH58" s="293"/>
      <c r="AI58" s="293"/>
      <c r="AJ58" s="293"/>
      <c r="AK58" s="293"/>
      <c r="AL58" s="293"/>
    </row>
    <row r="59" spans="1:38" s="414" customFormat="1" ht="13.2" hidden="1" customHeight="1">
      <c r="A59" s="284"/>
      <c r="B59" s="291"/>
      <c r="C59" s="291"/>
      <c r="D59" s="291"/>
      <c r="E59" s="291"/>
      <c r="F59" s="291"/>
      <c r="G59" s="291"/>
      <c r="H59" s="291"/>
      <c r="I59" s="291"/>
      <c r="J59" s="291"/>
      <c r="K59" s="292"/>
      <c r="L59" s="291"/>
      <c r="M59" s="291"/>
      <c r="N59" s="284"/>
      <c r="O59" s="284"/>
      <c r="P59" s="284"/>
      <c r="Q59" s="284"/>
      <c r="R59" s="284"/>
      <c r="S59" s="279"/>
      <c r="T59" s="279"/>
      <c r="U59" s="284"/>
      <c r="V59" s="284"/>
      <c r="W59" s="284"/>
      <c r="X59" s="284"/>
      <c r="Y59" s="284"/>
      <c r="Z59" s="284"/>
      <c r="AA59" s="284"/>
      <c r="AB59" s="293"/>
      <c r="AC59" s="293"/>
      <c r="AD59" s="293"/>
      <c r="AE59" s="293"/>
      <c r="AF59" s="293"/>
      <c r="AG59" s="293"/>
      <c r="AH59" s="293"/>
      <c r="AI59" s="293"/>
      <c r="AJ59" s="293"/>
      <c r="AK59" s="293"/>
      <c r="AL59" s="293"/>
    </row>
    <row r="60" spans="1:38" s="414" customFormat="1" ht="13.2" hidden="1" customHeight="1">
      <c r="A60" s="284"/>
      <c r="B60" s="291"/>
      <c r="C60" s="291"/>
      <c r="D60" s="291"/>
      <c r="E60" s="291"/>
      <c r="F60" s="291"/>
      <c r="G60" s="291"/>
      <c r="H60" s="291"/>
      <c r="I60" s="291"/>
      <c r="J60" s="291"/>
      <c r="K60" s="292"/>
      <c r="L60" s="291"/>
      <c r="M60" s="291"/>
      <c r="N60" s="284"/>
      <c r="O60" s="284"/>
      <c r="P60" s="284"/>
      <c r="Q60" s="284"/>
      <c r="R60" s="284"/>
      <c r="S60" s="284"/>
      <c r="T60" s="284"/>
      <c r="U60" s="284"/>
      <c r="V60" s="284"/>
      <c r="W60" s="284"/>
      <c r="X60" s="284"/>
      <c r="Y60" s="284"/>
      <c r="Z60" s="284"/>
      <c r="AA60" s="284"/>
      <c r="AB60" s="293"/>
      <c r="AC60" s="293"/>
      <c r="AD60" s="293"/>
      <c r="AE60" s="293"/>
      <c r="AF60" s="293"/>
      <c r="AG60" s="293"/>
      <c r="AH60" s="293"/>
      <c r="AI60" s="293"/>
      <c r="AJ60" s="293"/>
      <c r="AK60" s="293"/>
      <c r="AL60" s="293"/>
    </row>
    <row r="61" spans="1:38" s="414" customFormat="1" ht="13.2" hidden="1" customHeight="1">
      <c r="A61" s="284"/>
      <c r="B61" s="291"/>
      <c r="C61" s="291"/>
      <c r="D61" s="291"/>
      <c r="E61" s="291"/>
      <c r="F61" s="291"/>
      <c r="G61" s="291"/>
      <c r="H61" s="291"/>
      <c r="I61" s="291"/>
      <c r="J61" s="291"/>
      <c r="K61" s="292"/>
      <c r="L61" s="291"/>
      <c r="M61" s="291"/>
      <c r="N61" s="284"/>
      <c r="O61" s="284"/>
      <c r="P61" s="284"/>
      <c r="Q61" s="284"/>
      <c r="R61" s="284"/>
      <c r="S61" s="284"/>
      <c r="T61" s="284"/>
      <c r="U61" s="284"/>
      <c r="V61" s="284"/>
      <c r="W61" s="284"/>
      <c r="X61" s="284"/>
      <c r="Y61" s="284"/>
      <c r="Z61" s="284"/>
      <c r="AA61" s="284"/>
      <c r="AB61" s="293"/>
      <c r="AC61" s="293"/>
      <c r="AD61" s="293"/>
      <c r="AE61" s="293"/>
      <c r="AF61" s="293"/>
      <c r="AG61" s="293"/>
      <c r="AH61" s="293"/>
      <c r="AI61" s="293"/>
      <c r="AJ61" s="293"/>
      <c r="AK61" s="293"/>
      <c r="AL61" s="293"/>
    </row>
    <row r="62" spans="1:38" s="414" customFormat="1" ht="13.2" hidden="1" customHeight="1">
      <c r="A62" s="284"/>
      <c r="B62" s="291"/>
      <c r="C62" s="291"/>
      <c r="D62" s="291"/>
      <c r="E62" s="291"/>
      <c r="F62" s="291"/>
      <c r="G62" s="291"/>
      <c r="H62" s="291"/>
      <c r="I62" s="291"/>
      <c r="J62" s="291"/>
      <c r="K62" s="292"/>
      <c r="L62" s="291"/>
      <c r="M62" s="279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93"/>
      <c r="AC62" s="293"/>
      <c r="AD62" s="293"/>
      <c r="AE62" s="293"/>
      <c r="AF62" s="293"/>
      <c r="AG62" s="293"/>
      <c r="AH62" s="293"/>
      <c r="AI62" s="293"/>
      <c r="AJ62" s="293"/>
      <c r="AK62" s="293"/>
      <c r="AL62" s="293"/>
    </row>
    <row r="63" spans="1:38" s="414" customFormat="1" ht="13.2" hidden="1" customHeight="1">
      <c r="A63" s="284"/>
      <c r="B63" s="291"/>
      <c r="C63" s="291"/>
      <c r="D63" s="291"/>
      <c r="E63" s="291"/>
      <c r="F63" s="291"/>
      <c r="G63" s="291"/>
      <c r="H63" s="291"/>
      <c r="I63" s="291"/>
      <c r="J63" s="291"/>
      <c r="K63" s="292"/>
      <c r="L63" s="291"/>
      <c r="M63" s="279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93"/>
      <c r="AC63" s="293"/>
      <c r="AD63" s="293"/>
      <c r="AE63" s="293"/>
      <c r="AF63" s="293"/>
      <c r="AG63" s="293"/>
      <c r="AH63" s="293"/>
      <c r="AI63" s="293"/>
      <c r="AJ63" s="293"/>
      <c r="AK63" s="293"/>
      <c r="AL63" s="293"/>
    </row>
    <row r="64" spans="1:38" s="414" customFormat="1" ht="18" customHeight="1">
      <c r="A64" s="284"/>
      <c r="B64" s="1666" t="s">
        <v>27</v>
      </c>
      <c r="C64" s="1665"/>
      <c r="D64" s="1665"/>
      <c r="E64" s="1665"/>
      <c r="F64" s="1665"/>
      <c r="G64" s="1665"/>
      <c r="H64" s="1665"/>
      <c r="I64" s="1665"/>
      <c r="J64" s="1665"/>
      <c r="K64" s="292"/>
      <c r="L64" s="291"/>
      <c r="M64" s="318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93"/>
      <c r="AC64" s="293"/>
      <c r="AD64" s="293"/>
      <c r="AE64" s="293"/>
      <c r="AF64" s="293"/>
      <c r="AG64" s="293"/>
      <c r="AH64" s="293"/>
      <c r="AI64" s="293"/>
      <c r="AJ64" s="293"/>
      <c r="AK64" s="293"/>
      <c r="AL64" s="293"/>
    </row>
    <row r="65" spans="1:38" s="414" customFormat="1" ht="7.2" customHeight="1">
      <c r="A65" s="284"/>
      <c r="B65" s="291"/>
      <c r="C65" s="291"/>
      <c r="D65" s="291"/>
      <c r="E65" s="291"/>
      <c r="F65" s="291"/>
      <c r="G65" s="291"/>
      <c r="H65" s="291"/>
      <c r="I65" s="291"/>
      <c r="J65" s="292"/>
      <c r="K65" s="292"/>
      <c r="L65" s="291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93"/>
      <c r="AC65" s="293"/>
      <c r="AD65" s="293"/>
      <c r="AE65" s="293"/>
      <c r="AF65" s="293"/>
      <c r="AG65" s="293"/>
      <c r="AH65" s="293"/>
      <c r="AI65" s="293"/>
      <c r="AJ65" s="293"/>
      <c r="AK65" s="293"/>
      <c r="AL65" s="293"/>
    </row>
    <row r="66" spans="1:38" s="414" customFormat="1" ht="1.95" customHeight="1">
      <c r="A66" s="284"/>
      <c r="B66" s="291"/>
      <c r="C66" s="291"/>
      <c r="D66" s="291"/>
      <c r="E66" s="291"/>
      <c r="F66" s="291"/>
      <c r="G66" s="291"/>
      <c r="H66" s="291"/>
      <c r="I66" s="291"/>
      <c r="J66" s="292"/>
      <c r="K66" s="292"/>
      <c r="L66" s="291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93"/>
      <c r="AC66" s="293"/>
      <c r="AD66" s="293"/>
      <c r="AE66" s="293"/>
      <c r="AF66" s="293"/>
      <c r="AG66" s="293"/>
      <c r="AH66" s="293"/>
      <c r="AI66" s="293"/>
      <c r="AJ66" s="293"/>
      <c r="AK66" s="293"/>
      <c r="AL66" s="293"/>
    </row>
    <row r="67" spans="1:38" s="414" customFormat="1" ht="24" customHeight="1">
      <c r="A67" s="284"/>
      <c r="B67" s="279"/>
      <c r="C67" s="279"/>
      <c r="D67" s="279"/>
      <c r="E67" s="279"/>
      <c r="F67" s="294"/>
      <c r="G67" s="294"/>
      <c r="H67" s="279"/>
      <c r="I67" s="279"/>
      <c r="J67" s="295"/>
      <c r="K67" s="292"/>
      <c r="L67" s="291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93"/>
      <c r="AC67" s="293"/>
      <c r="AD67" s="293"/>
      <c r="AE67" s="293"/>
      <c r="AF67" s="293"/>
      <c r="AG67" s="293"/>
      <c r="AH67" s="293"/>
      <c r="AI67" s="293"/>
      <c r="AJ67" s="293"/>
      <c r="AK67" s="293"/>
      <c r="AL67" s="293"/>
    </row>
    <row r="68" spans="1:38" s="414" customFormat="1" ht="24" customHeight="1">
      <c r="A68" s="284"/>
      <c r="B68" s="279"/>
      <c r="C68" s="279"/>
      <c r="D68" s="279"/>
      <c r="E68" s="279"/>
      <c r="F68" s="294"/>
      <c r="G68" s="294"/>
      <c r="H68" s="279"/>
      <c r="I68" s="279"/>
      <c r="J68" s="295"/>
      <c r="K68" s="292"/>
      <c r="L68" s="291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93"/>
      <c r="AC68" s="293"/>
      <c r="AD68" s="293"/>
      <c r="AE68" s="293"/>
      <c r="AF68" s="293"/>
      <c r="AG68" s="293"/>
      <c r="AH68" s="293"/>
      <c r="AI68" s="293"/>
      <c r="AJ68" s="293"/>
      <c r="AK68" s="293"/>
      <c r="AL68" s="293"/>
    </row>
    <row r="69" spans="1:38" s="414" customFormat="1" ht="24" customHeight="1">
      <c r="A69" s="284"/>
      <c r="B69" s="279"/>
      <c r="C69" s="279"/>
      <c r="D69" s="279"/>
      <c r="E69" s="279"/>
      <c r="F69" s="294"/>
      <c r="G69" s="294"/>
      <c r="H69" s="279"/>
      <c r="I69" s="279"/>
      <c r="J69" s="295"/>
      <c r="K69" s="292"/>
      <c r="L69" s="291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93"/>
      <c r="AC69" s="293"/>
      <c r="AD69" s="293"/>
      <c r="AE69" s="293"/>
      <c r="AF69" s="293"/>
      <c r="AG69" s="293"/>
      <c r="AH69" s="293"/>
      <c r="AI69" s="293"/>
      <c r="AJ69" s="293"/>
      <c r="AK69" s="293"/>
      <c r="AL69" s="293"/>
    </row>
    <row r="70" spans="1:38" s="414" customFormat="1" ht="13.95" customHeight="1">
      <c r="A70" s="284"/>
      <c r="B70" s="336" t="s">
        <v>28</v>
      </c>
      <c r="C70" s="336"/>
      <c r="D70" s="336" t="s">
        <v>29</v>
      </c>
      <c r="E70" s="337">
        <f>C2</f>
        <v>0</v>
      </c>
      <c r="F70" s="336"/>
      <c r="G70" s="336" t="s">
        <v>755</v>
      </c>
      <c r="H70" s="337">
        <f>E2</f>
        <v>0</v>
      </c>
      <c r="I70" s="336"/>
      <c r="J70" s="335"/>
      <c r="K70" s="292"/>
      <c r="L70" s="279"/>
      <c r="M70" s="284"/>
      <c r="N70" s="284"/>
      <c r="O70" s="284"/>
      <c r="P70" s="284"/>
      <c r="Q70" s="284"/>
      <c r="R70" s="284"/>
      <c r="S70" s="284"/>
      <c r="T70" s="284"/>
      <c r="U70" s="279"/>
      <c r="V70" s="279"/>
      <c r="W70" s="279"/>
      <c r="X70" s="279"/>
      <c r="Y70" s="279"/>
      <c r="Z70" s="279"/>
      <c r="AA70" s="279"/>
      <c r="AB70" s="296"/>
      <c r="AC70" s="296"/>
      <c r="AD70" s="296"/>
      <c r="AE70" s="296"/>
      <c r="AF70" s="296"/>
      <c r="AG70" s="296"/>
      <c r="AH70" s="296"/>
      <c r="AI70" s="296"/>
      <c r="AJ70" s="296"/>
      <c r="AK70" s="296"/>
      <c r="AL70" s="296"/>
    </row>
    <row r="71" spans="1:38" s="414" customFormat="1" ht="16.2" customHeight="1">
      <c r="A71" s="339" t="str">
        <f>'Data invoice'!K1</f>
        <v>Category</v>
      </c>
      <c r="B71" s="339" t="str">
        <f>'Data invoice'!L1</f>
        <v>Range</v>
      </c>
      <c r="C71" s="339" t="str">
        <f>'Data invoice'!M1</f>
        <v>Name</v>
      </c>
      <c r="D71" s="339" t="str">
        <f>'Data invoice'!N1</f>
        <v>Material</v>
      </c>
      <c r="E71" s="339" t="str">
        <f>'Data invoice'!O1</f>
        <v>Prod/sets</v>
      </c>
      <c r="F71" s="339" t="str">
        <f>'Data invoice'!P1</f>
        <v>Finition</v>
      </c>
      <c r="G71" s="339" t="str">
        <f>'Data invoice'!Q1</f>
        <v>Size</v>
      </c>
      <c r="H71" s="339" t="str">
        <f>'Data invoice'!R1</f>
        <v>Sets</v>
      </c>
      <c r="I71" s="476" t="str">
        <f>'Data invoice'!S1</f>
        <v>Price</v>
      </c>
      <c r="J71" s="476" t="str">
        <f>'Data invoice'!T1</f>
        <v>EUR</v>
      </c>
      <c r="L71" s="279"/>
      <c r="M71" s="284"/>
      <c r="N71" s="284"/>
      <c r="O71" s="284"/>
      <c r="P71" s="284"/>
      <c r="Q71" s="284"/>
      <c r="R71" s="284"/>
      <c r="S71" s="284"/>
      <c r="T71" s="284"/>
      <c r="U71" s="279"/>
      <c r="V71" s="279"/>
      <c r="W71" s="279"/>
      <c r="X71" s="279"/>
      <c r="Y71" s="279"/>
      <c r="Z71" s="279"/>
      <c r="AA71" s="279"/>
      <c r="AB71" s="296"/>
      <c r="AC71" s="296"/>
      <c r="AD71" s="296"/>
      <c r="AE71" s="296"/>
      <c r="AF71" s="296"/>
      <c r="AG71" s="296"/>
      <c r="AH71" s="296"/>
      <c r="AI71" s="296"/>
      <c r="AJ71" s="296"/>
      <c r="AK71" s="296"/>
      <c r="AL71" s="296"/>
    </row>
    <row r="72" spans="1:38" s="414" customFormat="1" ht="13.95" customHeight="1">
      <c r="A72" s="284" t="str">
        <f>IF('Data invoice'!J2=0,"",'Data invoice'!K2)</f>
        <v/>
      </c>
      <c r="B72" s="284" t="str">
        <f>IF('Data invoice'!K2=0,"",'Data invoice'!L2)</f>
        <v/>
      </c>
      <c r="C72" s="284" t="str">
        <f>IF('Data invoice'!L2=0,"",'Data invoice'!M2)</f>
        <v/>
      </c>
      <c r="D72" s="284" t="str">
        <f>IF('Data invoice'!M2=0,"",'Data invoice'!N2)</f>
        <v/>
      </c>
      <c r="E72" s="284" t="str">
        <f>IF('Data invoice'!N2=0,"",'Data invoice'!O2)</f>
        <v/>
      </c>
      <c r="F72" s="284" t="str">
        <f>IF('Data invoice'!O2=0,"",'Data invoice'!P2)</f>
        <v/>
      </c>
      <c r="G72" s="284" t="str">
        <f>IF('Data invoice'!P2=0,"",'Data invoice'!Q2)</f>
        <v/>
      </c>
      <c r="H72" s="284" t="str">
        <f>IF('Data invoice'!Q2=0,"",'Data invoice'!R2)</f>
        <v/>
      </c>
      <c r="I72" s="320" t="str">
        <f>IF('Data invoice'!R2=0,"",'Data invoice'!S2)</f>
        <v/>
      </c>
      <c r="J72" s="367" t="str">
        <f>IF('Data invoice'!S2=0,"",'Data invoice'!T2)</f>
        <v/>
      </c>
      <c r="L72" s="318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93"/>
      <c r="AC72" s="293"/>
      <c r="AD72" s="293"/>
      <c r="AE72" s="293"/>
      <c r="AF72" s="293"/>
      <c r="AG72" s="293"/>
      <c r="AH72" s="293"/>
      <c r="AI72" s="293"/>
      <c r="AJ72" s="293"/>
      <c r="AK72" s="293"/>
      <c r="AL72" s="293"/>
    </row>
    <row r="73" spans="1:38" s="414" customFormat="1" ht="13.95" customHeight="1">
      <c r="A73" s="284" t="str">
        <f>IF('Data invoice'!J3=0,"",'Data invoice'!K3)</f>
        <v/>
      </c>
      <c r="B73" s="284" t="str">
        <f>IF('Data invoice'!K3=0,"",'Data invoice'!L3)</f>
        <v/>
      </c>
      <c r="C73" s="284" t="str">
        <f>IF('Data invoice'!L3=0,"",'Data invoice'!M3)</f>
        <v/>
      </c>
      <c r="D73" s="284" t="str">
        <f>IF('Data invoice'!M3=0,"",'Data invoice'!N3)</f>
        <v/>
      </c>
      <c r="E73" s="284" t="str">
        <f>IF('Data invoice'!N3=0,"",'Data invoice'!O3)</f>
        <v/>
      </c>
      <c r="F73" s="284" t="str">
        <f>IF('Data invoice'!O3=0,"",'Data invoice'!P3)</f>
        <v/>
      </c>
      <c r="G73" s="284" t="str">
        <f>IF('Data invoice'!P3=0,"",'Data invoice'!Q3)</f>
        <v/>
      </c>
      <c r="H73" s="284" t="str">
        <f>IF('Data invoice'!Q3=0,"",'Data invoice'!R3)</f>
        <v/>
      </c>
      <c r="I73" s="320" t="str">
        <f>IF('Data invoice'!R3=0,"",'Data invoice'!S3)</f>
        <v/>
      </c>
      <c r="J73" s="367" t="str">
        <f>IF('Data invoice'!S3=0,"",'Data invoice'!T3)</f>
        <v/>
      </c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93"/>
      <c r="AC73" s="293"/>
      <c r="AD73" s="293"/>
      <c r="AE73" s="293"/>
      <c r="AF73" s="293"/>
      <c r="AG73" s="293"/>
      <c r="AH73" s="293"/>
      <c r="AI73" s="293"/>
      <c r="AJ73" s="293"/>
      <c r="AK73" s="293"/>
      <c r="AL73" s="293"/>
    </row>
    <row r="74" spans="1:38" s="414" customFormat="1" ht="13.95" customHeight="1">
      <c r="A74" s="284" t="str">
        <f>IF('Data invoice'!J4=0,"",'Data invoice'!K4)</f>
        <v/>
      </c>
      <c r="B74" s="284" t="str">
        <f>IF('Data invoice'!K4=0,"",'Data invoice'!L4)</f>
        <v/>
      </c>
      <c r="C74" s="284" t="str">
        <f>IF('Data invoice'!L4=0,"",'Data invoice'!M4)</f>
        <v/>
      </c>
      <c r="D74" s="284" t="str">
        <f>IF('Data invoice'!M4=0,"",'Data invoice'!N4)</f>
        <v/>
      </c>
      <c r="E74" s="284" t="str">
        <f>IF('Data invoice'!N4=0,"",'Data invoice'!O4)</f>
        <v/>
      </c>
      <c r="F74" s="284" t="str">
        <f>IF('Data invoice'!O4=0,"",'Data invoice'!P4)</f>
        <v/>
      </c>
      <c r="G74" s="284" t="str">
        <f>IF('Data invoice'!P4=0,"",'Data invoice'!Q4)</f>
        <v/>
      </c>
      <c r="H74" s="284" t="str">
        <f>IF('Data invoice'!Q4=0,"",'Data invoice'!R4)</f>
        <v/>
      </c>
      <c r="I74" s="320" t="str">
        <f>IF('Data invoice'!R4=0,"",'Data invoice'!S4)</f>
        <v/>
      </c>
      <c r="J74" s="367" t="str">
        <f>IF('Data invoice'!S4=0,"",'Data invoice'!T4)</f>
        <v/>
      </c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93"/>
      <c r="AB74" s="293"/>
      <c r="AC74" s="293"/>
      <c r="AD74" s="293"/>
      <c r="AE74" s="293"/>
      <c r="AF74" s="293"/>
      <c r="AG74" s="293"/>
      <c r="AH74" s="293"/>
      <c r="AI74" s="293"/>
      <c r="AJ74" s="293"/>
      <c r="AK74" s="293"/>
    </row>
    <row r="75" spans="1:38" s="414" customFormat="1" ht="16.5" customHeight="1">
      <c r="A75" s="284" t="str">
        <f>IF('Data invoice'!J5=0,"",'Data invoice'!K5)</f>
        <v/>
      </c>
      <c r="B75" s="284" t="str">
        <f>IF('Data invoice'!K5=0,"",'Data invoice'!L5)</f>
        <v/>
      </c>
      <c r="C75" s="284" t="str">
        <f>IF('Data invoice'!L5=0,"",'Data invoice'!M5)</f>
        <v/>
      </c>
      <c r="D75" s="284" t="str">
        <f>IF('Data invoice'!M5=0,"",'Data invoice'!N5)</f>
        <v/>
      </c>
      <c r="E75" s="284" t="str">
        <f>IF('Data invoice'!N5=0,"",'Data invoice'!O5)</f>
        <v/>
      </c>
      <c r="F75" s="284" t="str">
        <f>IF('Data invoice'!O5=0,"",'Data invoice'!P5)</f>
        <v/>
      </c>
      <c r="G75" s="284" t="str">
        <f>IF('Data invoice'!P5=0,"",'Data invoice'!Q5)</f>
        <v/>
      </c>
      <c r="H75" s="284" t="str">
        <f>IF('Data invoice'!Q5=0,"",'Data invoice'!R5)</f>
        <v/>
      </c>
      <c r="I75" s="320" t="str">
        <f>IF('Data invoice'!R5=0,"",'Data invoice'!S5)</f>
        <v/>
      </c>
      <c r="J75" s="367" t="str">
        <f>IF('Data invoice'!S5=0,"",'Data invoice'!T5)</f>
        <v/>
      </c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93"/>
      <c r="AC75" s="293"/>
      <c r="AD75" s="293"/>
      <c r="AE75" s="293"/>
      <c r="AF75" s="293"/>
      <c r="AG75" s="293"/>
      <c r="AH75" s="293"/>
      <c r="AI75" s="293"/>
      <c r="AJ75" s="293"/>
      <c r="AK75" s="293"/>
      <c r="AL75" s="293"/>
    </row>
    <row r="76" spans="1:38" s="414" customFormat="1" ht="16.5" customHeight="1">
      <c r="A76" s="284" t="str">
        <f>IF('Data invoice'!J6=0,"",'Data invoice'!K6)</f>
        <v/>
      </c>
      <c r="B76" s="284" t="str">
        <f>IF('Data invoice'!K6=0,"",'Data invoice'!L6)</f>
        <v/>
      </c>
      <c r="C76" s="284" t="str">
        <f>IF('Data invoice'!L6=0,"",'Data invoice'!M6)</f>
        <v/>
      </c>
      <c r="D76" s="284" t="str">
        <f>IF('Data invoice'!M6=0,"",'Data invoice'!N6)</f>
        <v/>
      </c>
      <c r="E76" s="284" t="str">
        <f>IF('Data invoice'!N6=0,"",'Data invoice'!O6)</f>
        <v/>
      </c>
      <c r="F76" s="284" t="str">
        <f>IF('Data invoice'!O6=0,"",'Data invoice'!P6)</f>
        <v/>
      </c>
      <c r="G76" s="284" t="str">
        <f>IF('Data invoice'!P6=0,"",'Data invoice'!Q6)</f>
        <v/>
      </c>
      <c r="H76" s="284" t="str">
        <f>IF('Data invoice'!Q6=0,"",'Data invoice'!R6)</f>
        <v/>
      </c>
      <c r="I76" s="320" t="str">
        <f>IF('Data invoice'!R6=0,"",'Data invoice'!S6)</f>
        <v/>
      </c>
      <c r="J76" s="367" t="str">
        <f>IF('Data invoice'!S6=0,"",'Data invoice'!T6)</f>
        <v/>
      </c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93"/>
      <c r="AC76" s="293"/>
      <c r="AD76" s="293"/>
      <c r="AE76" s="293"/>
      <c r="AF76" s="293"/>
      <c r="AG76" s="293"/>
      <c r="AH76" s="293"/>
      <c r="AI76" s="293"/>
      <c r="AJ76" s="293"/>
      <c r="AK76" s="293"/>
      <c r="AL76" s="293"/>
    </row>
    <row r="77" spans="1:38" s="414" customFormat="1" ht="16.5" customHeight="1">
      <c r="A77" s="284" t="str">
        <f>IF('Data invoice'!J7=0,"",'Data invoice'!K7)</f>
        <v/>
      </c>
      <c r="B77" s="284" t="str">
        <f>IF('Data invoice'!K7=0,"",'Data invoice'!L7)</f>
        <v/>
      </c>
      <c r="C77" s="284" t="str">
        <f>IF('Data invoice'!L7=0,"",'Data invoice'!M7)</f>
        <v/>
      </c>
      <c r="D77" s="284" t="str">
        <f>IF('Data invoice'!M7=0,"",'Data invoice'!N7)</f>
        <v/>
      </c>
      <c r="E77" s="284" t="str">
        <f>IF('Data invoice'!N7=0,"",'Data invoice'!O7)</f>
        <v/>
      </c>
      <c r="F77" s="284" t="str">
        <f>IF('Data invoice'!O7=0,"",'Data invoice'!P7)</f>
        <v/>
      </c>
      <c r="G77" s="284" t="str">
        <f>IF('Data invoice'!P7=0,"",'Data invoice'!Q7)</f>
        <v/>
      </c>
      <c r="H77" s="284" t="str">
        <f>IF('Data invoice'!Q7=0,"",'Data invoice'!R7)</f>
        <v/>
      </c>
      <c r="I77" s="320" t="str">
        <f>IF('Data invoice'!R7=0,"",'Data invoice'!S7)</f>
        <v/>
      </c>
      <c r="J77" s="367" t="str">
        <f>IF('Data invoice'!S7=0,"",'Data invoice'!T7)</f>
        <v/>
      </c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93"/>
      <c r="AC77" s="293"/>
      <c r="AD77" s="293"/>
      <c r="AE77" s="293"/>
      <c r="AF77" s="293"/>
      <c r="AG77" s="293"/>
      <c r="AH77" s="293"/>
      <c r="AI77" s="293"/>
      <c r="AJ77" s="293"/>
      <c r="AK77" s="293"/>
      <c r="AL77" s="293"/>
    </row>
    <row r="78" spans="1:38" s="414" customFormat="1" ht="16.5" customHeight="1">
      <c r="A78" s="284" t="str">
        <f>IF('Data invoice'!J8=0,"",'Data invoice'!K8)</f>
        <v/>
      </c>
      <c r="B78" s="284" t="str">
        <f>IF('Data invoice'!K8=0,"",'Data invoice'!L8)</f>
        <v/>
      </c>
      <c r="C78" s="284" t="str">
        <f>IF('Data invoice'!L8=0,"",'Data invoice'!M8)</f>
        <v/>
      </c>
      <c r="D78" s="284" t="str">
        <f>IF('Data invoice'!M8=0,"",'Data invoice'!N8)</f>
        <v/>
      </c>
      <c r="E78" s="284" t="str">
        <f>IF('Data invoice'!N8=0,"",'Data invoice'!O8)</f>
        <v/>
      </c>
      <c r="F78" s="284" t="str">
        <f>IF('Data invoice'!O8=0,"",'Data invoice'!P8)</f>
        <v/>
      </c>
      <c r="G78" s="284" t="str">
        <f>IF('Data invoice'!P8=0,"",'Data invoice'!Q8)</f>
        <v/>
      </c>
      <c r="H78" s="284" t="str">
        <f>IF('Data invoice'!Q8=0,"",'Data invoice'!R8)</f>
        <v/>
      </c>
      <c r="I78" s="320" t="str">
        <f>IF('Data invoice'!R8=0,"",'Data invoice'!S8)</f>
        <v/>
      </c>
      <c r="J78" s="367" t="str">
        <f>IF('Data invoice'!S8=0,"",'Data invoice'!T8)</f>
        <v/>
      </c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93"/>
      <c r="AC78" s="293"/>
      <c r="AD78" s="293"/>
      <c r="AE78" s="293"/>
      <c r="AF78" s="293"/>
      <c r="AG78" s="293"/>
      <c r="AH78" s="293"/>
      <c r="AI78" s="293"/>
      <c r="AJ78" s="293"/>
      <c r="AK78" s="293"/>
      <c r="AL78" s="293"/>
    </row>
    <row r="79" spans="1:38" s="414" customFormat="1" ht="16.2" customHeight="1">
      <c r="A79" s="284" t="str">
        <f>IF('Data invoice'!J9=0,"",'Data invoice'!K9)</f>
        <v/>
      </c>
      <c r="B79" s="284" t="str">
        <f>IF('Data invoice'!K9=0,"",'Data invoice'!L9)</f>
        <v/>
      </c>
      <c r="C79" s="284" t="str">
        <f>IF('Data invoice'!L9=0,"",'Data invoice'!M9)</f>
        <v/>
      </c>
      <c r="D79" s="284" t="str">
        <f>IF('Data invoice'!M9=0,"",'Data invoice'!N9)</f>
        <v/>
      </c>
      <c r="E79" s="284" t="str">
        <f>IF('Data invoice'!N9=0,"",'Data invoice'!O9)</f>
        <v/>
      </c>
      <c r="F79" s="284" t="str">
        <f>IF('Data invoice'!O9=0,"",'Data invoice'!P9)</f>
        <v/>
      </c>
      <c r="G79" s="284" t="str">
        <f>IF('Data invoice'!P9=0,"",'Data invoice'!Q9)</f>
        <v/>
      </c>
      <c r="H79" s="284" t="str">
        <f>IF('Data invoice'!Q9=0,"",'Data invoice'!R9)</f>
        <v/>
      </c>
      <c r="I79" s="320" t="str">
        <f>IF('Data invoice'!R9=0,"",'Data invoice'!S9)</f>
        <v/>
      </c>
      <c r="J79" s="367" t="str">
        <f>IF('Data invoice'!S9=0,"",'Data invoice'!T9)</f>
        <v/>
      </c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93"/>
      <c r="AC79" s="293"/>
      <c r="AD79" s="293"/>
      <c r="AE79" s="293"/>
      <c r="AF79" s="293"/>
      <c r="AG79" s="293"/>
      <c r="AH79" s="293"/>
      <c r="AI79" s="293"/>
      <c r="AJ79" s="293"/>
      <c r="AK79" s="293"/>
      <c r="AL79" s="293"/>
    </row>
    <row r="80" spans="1:38" s="414" customFormat="1" ht="16.5" customHeight="1">
      <c r="A80" s="284" t="str">
        <f>IF('Data invoice'!J10=0,"",'Data invoice'!K10)</f>
        <v/>
      </c>
      <c r="B80" s="284" t="str">
        <f>IF('Data invoice'!K10=0,"",'Data invoice'!L10)</f>
        <v/>
      </c>
      <c r="C80" s="284" t="str">
        <f>IF('Data invoice'!L10=0,"",'Data invoice'!M10)</f>
        <v/>
      </c>
      <c r="D80" s="284" t="str">
        <f>IF('Data invoice'!M10=0,"",'Data invoice'!N10)</f>
        <v/>
      </c>
      <c r="E80" s="284" t="str">
        <f>IF('Data invoice'!N10=0,"",'Data invoice'!O10)</f>
        <v/>
      </c>
      <c r="F80" s="284" t="str">
        <f>IF('Data invoice'!O10=0,"",'Data invoice'!P10)</f>
        <v/>
      </c>
      <c r="G80" s="284" t="str">
        <f>IF('Data invoice'!P10=0,"",'Data invoice'!Q10)</f>
        <v/>
      </c>
      <c r="H80" s="284" t="str">
        <f>IF('Data invoice'!Q10=0,"",'Data invoice'!R10)</f>
        <v/>
      </c>
      <c r="I80" s="320" t="str">
        <f>IF('Data invoice'!R10=0,"",'Data invoice'!S10)</f>
        <v/>
      </c>
      <c r="J80" s="367" t="str">
        <f>IF('Data invoice'!S10=0,"",'Data invoice'!T10)</f>
        <v/>
      </c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93"/>
      <c r="AC80" s="293"/>
      <c r="AD80" s="293"/>
      <c r="AE80" s="293"/>
      <c r="AF80" s="293"/>
      <c r="AG80" s="293"/>
      <c r="AH80" s="293"/>
      <c r="AI80" s="293"/>
      <c r="AJ80" s="293"/>
      <c r="AK80" s="293"/>
      <c r="AL80" s="293"/>
    </row>
    <row r="81" spans="1:38" s="414" customFormat="1" ht="16.5" customHeight="1">
      <c r="A81" s="284" t="str">
        <f>IF('Data invoice'!J11=0,"",'Data invoice'!K11)</f>
        <v/>
      </c>
      <c r="B81" s="284" t="str">
        <f>IF('Data invoice'!K11=0,"",'Data invoice'!L11)</f>
        <v/>
      </c>
      <c r="C81" s="284" t="str">
        <f>IF('Data invoice'!L11=0,"",'Data invoice'!M11)</f>
        <v/>
      </c>
      <c r="D81" s="284" t="str">
        <f>IF('Data invoice'!M11=0,"",'Data invoice'!N11)</f>
        <v/>
      </c>
      <c r="E81" s="284" t="str">
        <f>IF('Data invoice'!N11=0,"",'Data invoice'!O11)</f>
        <v/>
      </c>
      <c r="F81" s="284" t="str">
        <f>IF('Data invoice'!O11=0,"",'Data invoice'!P11)</f>
        <v/>
      </c>
      <c r="G81" s="284" t="str">
        <f>IF('Data invoice'!P11=0,"",'Data invoice'!Q11)</f>
        <v/>
      </c>
      <c r="H81" s="284" t="str">
        <f>IF('Data invoice'!Q11=0,"",'Data invoice'!R11)</f>
        <v/>
      </c>
      <c r="I81" s="320" t="str">
        <f>IF('Data invoice'!R11=0,"",'Data invoice'!S11)</f>
        <v/>
      </c>
      <c r="J81" s="367" t="str">
        <f>IF('Data invoice'!S11=0,"",'Data invoice'!T11)</f>
        <v/>
      </c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93"/>
      <c r="AC81" s="293"/>
      <c r="AD81" s="293"/>
      <c r="AE81" s="293"/>
      <c r="AF81" s="293"/>
      <c r="AG81" s="293"/>
      <c r="AH81" s="293"/>
      <c r="AI81" s="293"/>
      <c r="AJ81" s="293"/>
      <c r="AK81" s="293"/>
      <c r="AL81" s="293"/>
    </row>
    <row r="82" spans="1:38" s="414" customFormat="1" ht="16.5" customHeight="1">
      <c r="A82" s="284" t="str">
        <f>IF('Data invoice'!J12=0,"",'Data invoice'!K12)</f>
        <v/>
      </c>
      <c r="B82" s="284" t="str">
        <f>IF('Data invoice'!K12=0,"",'Data invoice'!L12)</f>
        <v/>
      </c>
      <c r="C82" s="284" t="str">
        <f>IF('Data invoice'!L12=0,"",'Data invoice'!M12)</f>
        <v/>
      </c>
      <c r="D82" s="284" t="str">
        <f>IF('Data invoice'!M12=0,"",'Data invoice'!N12)</f>
        <v/>
      </c>
      <c r="E82" s="284" t="str">
        <f>IF('Data invoice'!N12=0,"",'Data invoice'!O12)</f>
        <v/>
      </c>
      <c r="F82" s="284" t="str">
        <f>IF('Data invoice'!O12=0,"",'Data invoice'!P12)</f>
        <v/>
      </c>
      <c r="G82" s="284" t="str">
        <f>IF('Data invoice'!P12=0,"",'Data invoice'!Q12)</f>
        <v/>
      </c>
      <c r="H82" s="284" t="str">
        <f>IF('Data invoice'!Q12=0,"",'Data invoice'!R12)</f>
        <v/>
      </c>
      <c r="I82" s="320" t="str">
        <f>IF('Data invoice'!R12=0,"",'Data invoice'!S12)</f>
        <v/>
      </c>
      <c r="J82" s="367" t="str">
        <f>IF('Data invoice'!S12=0,"",'Data invoice'!T12)</f>
        <v/>
      </c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93"/>
      <c r="AC82" s="293"/>
      <c r="AD82" s="293"/>
      <c r="AE82" s="293"/>
      <c r="AF82" s="293"/>
      <c r="AG82" s="293"/>
      <c r="AH82" s="293"/>
      <c r="AI82" s="293"/>
      <c r="AJ82" s="293"/>
      <c r="AK82" s="293"/>
      <c r="AL82" s="293"/>
    </row>
    <row r="83" spans="1:38" s="414" customFormat="1" ht="16.5" customHeight="1">
      <c r="A83" s="284" t="str">
        <f>IF('Data invoice'!J13=0,"",'Data invoice'!K13)</f>
        <v/>
      </c>
      <c r="B83" s="284" t="str">
        <f>IF('Data invoice'!K13=0,"",'Data invoice'!L13)</f>
        <v/>
      </c>
      <c r="C83" s="284" t="str">
        <f>IF('Data invoice'!L13=0,"",'Data invoice'!M13)</f>
        <v/>
      </c>
      <c r="D83" s="284" t="str">
        <f>IF('Data invoice'!M13=0,"",'Data invoice'!N13)</f>
        <v/>
      </c>
      <c r="E83" s="284" t="str">
        <f>IF('Data invoice'!N13=0,"",'Data invoice'!O13)</f>
        <v/>
      </c>
      <c r="F83" s="284" t="str">
        <f>IF('Data invoice'!O13=0,"",'Data invoice'!P13)</f>
        <v/>
      </c>
      <c r="G83" s="284" t="str">
        <f>IF('Data invoice'!P13=0,"",'Data invoice'!Q13)</f>
        <v/>
      </c>
      <c r="H83" s="284" t="str">
        <f>IF('Data invoice'!Q13=0,"",'Data invoice'!R13)</f>
        <v/>
      </c>
      <c r="I83" s="320" t="str">
        <f>IF('Data invoice'!R13=0,"",'Data invoice'!S13)</f>
        <v/>
      </c>
      <c r="J83" s="367" t="str">
        <f>IF('Data invoice'!S13=0,"",'Data invoice'!T13)</f>
        <v/>
      </c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93"/>
      <c r="AC83" s="293"/>
      <c r="AD83" s="293"/>
      <c r="AE83" s="293"/>
      <c r="AF83" s="293"/>
      <c r="AG83" s="293"/>
      <c r="AH83" s="293"/>
      <c r="AI83" s="293"/>
      <c r="AJ83" s="293"/>
      <c r="AK83" s="293"/>
      <c r="AL83" s="293"/>
    </row>
    <row r="84" spans="1:38" s="414" customFormat="1" ht="16.5" customHeight="1">
      <c r="A84" s="284" t="str">
        <f>IF('Data invoice'!J14=0,"",'Data invoice'!K14)</f>
        <v/>
      </c>
      <c r="B84" s="284" t="str">
        <f>IF('Data invoice'!K14=0,"",'Data invoice'!L14)</f>
        <v/>
      </c>
      <c r="C84" s="284" t="str">
        <f>IF('Data invoice'!L14=0,"",'Data invoice'!M14)</f>
        <v/>
      </c>
      <c r="D84" s="284" t="str">
        <f>IF('Data invoice'!M14=0,"",'Data invoice'!N14)</f>
        <v/>
      </c>
      <c r="E84" s="284" t="str">
        <f>IF('Data invoice'!N14=0,"",'Data invoice'!O14)</f>
        <v/>
      </c>
      <c r="F84" s="284" t="str">
        <f>IF('Data invoice'!O14=0,"",'Data invoice'!P14)</f>
        <v/>
      </c>
      <c r="G84" s="284" t="str">
        <f>IF('Data invoice'!P14=0,"",'Data invoice'!Q14)</f>
        <v/>
      </c>
      <c r="H84" s="284" t="str">
        <f>IF('Data invoice'!Q14=0,"",'Data invoice'!R14)</f>
        <v/>
      </c>
      <c r="I84" s="320" t="str">
        <f>IF('Data invoice'!R14=0,"",'Data invoice'!S14)</f>
        <v/>
      </c>
      <c r="J84" s="367" t="str">
        <f>IF('Data invoice'!S14=0,"",'Data invoice'!T14)</f>
        <v/>
      </c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93"/>
      <c r="AC84" s="293"/>
      <c r="AD84" s="293"/>
      <c r="AE84" s="293"/>
      <c r="AF84" s="293"/>
      <c r="AG84" s="293"/>
      <c r="AH84" s="293"/>
      <c r="AI84" s="293"/>
      <c r="AJ84" s="293"/>
      <c r="AK84" s="293"/>
      <c r="AL84" s="293"/>
    </row>
    <row r="85" spans="1:38" s="414" customFormat="1" ht="16.5" customHeight="1">
      <c r="A85" s="284" t="str">
        <f>IF('Data invoice'!J15=0,"",'Data invoice'!K15)</f>
        <v/>
      </c>
      <c r="B85" s="284" t="str">
        <f>IF('Data invoice'!K15=0,"",'Data invoice'!L15)</f>
        <v/>
      </c>
      <c r="C85" s="284" t="str">
        <f>IF('Data invoice'!L15=0,"",'Data invoice'!M15)</f>
        <v/>
      </c>
      <c r="D85" s="284" t="str">
        <f>IF('Data invoice'!M15=0,"",'Data invoice'!N15)</f>
        <v/>
      </c>
      <c r="E85" s="284" t="str">
        <f>IF('Data invoice'!N15=0,"",'Data invoice'!O15)</f>
        <v/>
      </c>
      <c r="F85" s="284" t="str">
        <f>IF('Data invoice'!O15=0,"",'Data invoice'!P15)</f>
        <v/>
      </c>
      <c r="G85" s="284" t="str">
        <f>IF('Data invoice'!P15=0,"",'Data invoice'!Q15)</f>
        <v/>
      </c>
      <c r="H85" s="284" t="str">
        <f>IF('Data invoice'!Q15=0,"",'Data invoice'!R15)</f>
        <v/>
      </c>
      <c r="I85" s="320" t="str">
        <f>IF('Data invoice'!R15=0,"",'Data invoice'!S15)</f>
        <v/>
      </c>
      <c r="J85" s="367" t="str">
        <f>IF('Data invoice'!S15=0,"",'Data invoice'!T15)</f>
        <v/>
      </c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93"/>
      <c r="AC85" s="293"/>
      <c r="AD85" s="293"/>
      <c r="AE85" s="293"/>
      <c r="AF85" s="293"/>
      <c r="AG85" s="293"/>
      <c r="AH85" s="293"/>
      <c r="AI85" s="293"/>
      <c r="AJ85" s="293"/>
      <c r="AK85" s="293"/>
      <c r="AL85" s="293"/>
    </row>
    <row r="86" spans="1:38" s="414" customFormat="1" ht="16.5" customHeight="1">
      <c r="A86" s="284" t="str">
        <f>IF('Data invoice'!J16=0,"",'Data invoice'!K16)</f>
        <v/>
      </c>
      <c r="B86" s="284" t="str">
        <f>IF('Data invoice'!K16=0,"",'Data invoice'!L16)</f>
        <v/>
      </c>
      <c r="C86" s="284" t="str">
        <f>IF('Data invoice'!L16=0,"",'Data invoice'!M16)</f>
        <v/>
      </c>
      <c r="D86" s="284" t="str">
        <f>IF('Data invoice'!M16=0,"",'Data invoice'!N16)</f>
        <v/>
      </c>
      <c r="E86" s="284" t="str">
        <f>IF('Data invoice'!N16=0,"",'Data invoice'!O16)</f>
        <v/>
      </c>
      <c r="F86" s="284" t="str">
        <f>IF('Data invoice'!O16=0,"",'Data invoice'!P16)</f>
        <v/>
      </c>
      <c r="G86" s="284" t="str">
        <f>IF('Data invoice'!P16=0,"",'Data invoice'!Q16)</f>
        <v/>
      </c>
      <c r="H86" s="284" t="str">
        <f>IF('Data invoice'!Q16=0,"",'Data invoice'!R16)</f>
        <v/>
      </c>
      <c r="I86" s="320" t="str">
        <f>IF('Data invoice'!R16=0,"",'Data invoice'!S16)</f>
        <v/>
      </c>
      <c r="J86" s="367" t="str">
        <f>IF('Data invoice'!S16=0,"",'Data invoice'!T16)</f>
        <v/>
      </c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93"/>
      <c r="AC86" s="293"/>
      <c r="AD86" s="293"/>
      <c r="AE86" s="293"/>
      <c r="AF86" s="293"/>
      <c r="AG86" s="293"/>
      <c r="AH86" s="293"/>
      <c r="AI86" s="293"/>
      <c r="AJ86" s="293"/>
      <c r="AK86" s="293"/>
      <c r="AL86" s="293"/>
    </row>
    <row r="87" spans="1:38" s="414" customFormat="1" ht="16.5" customHeight="1">
      <c r="A87" s="284" t="str">
        <f>IF('Data invoice'!J17=0,"",'Data invoice'!K17)</f>
        <v/>
      </c>
      <c r="B87" s="284" t="str">
        <f>IF('Data invoice'!K17=0,"",'Data invoice'!L17)</f>
        <v/>
      </c>
      <c r="C87" s="284" t="str">
        <f>IF('Data invoice'!L17=0,"",'Data invoice'!M17)</f>
        <v/>
      </c>
      <c r="D87" s="284" t="str">
        <f>IF('Data invoice'!M17=0,"",'Data invoice'!N17)</f>
        <v/>
      </c>
      <c r="E87" s="284" t="str">
        <f>IF('Data invoice'!N17=0,"",'Data invoice'!O17)</f>
        <v/>
      </c>
      <c r="F87" s="284" t="str">
        <f>IF('Data invoice'!O17=0,"",'Data invoice'!P17)</f>
        <v/>
      </c>
      <c r="G87" s="284" t="str">
        <f>IF('Data invoice'!P17=0,"",'Data invoice'!Q17)</f>
        <v/>
      </c>
      <c r="H87" s="284" t="str">
        <f>IF('Data invoice'!Q17=0,"",'Data invoice'!R17)</f>
        <v/>
      </c>
      <c r="I87" s="320" t="str">
        <f>IF('Data invoice'!R17=0,"",'Data invoice'!S17)</f>
        <v/>
      </c>
      <c r="J87" s="367" t="str">
        <f>IF('Data invoice'!S17=0,"",'Data invoice'!T17)</f>
        <v/>
      </c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93"/>
      <c r="AC87" s="293"/>
      <c r="AD87" s="293"/>
      <c r="AE87" s="293"/>
      <c r="AF87" s="293"/>
      <c r="AG87" s="293"/>
      <c r="AH87" s="293"/>
      <c r="AI87" s="293"/>
      <c r="AJ87" s="293"/>
      <c r="AK87" s="293"/>
      <c r="AL87" s="293"/>
    </row>
    <row r="88" spans="1:38" s="414" customFormat="1" ht="16.5" customHeight="1">
      <c r="A88" s="284" t="str">
        <f>IF('Data invoice'!J18=0,"",'Data invoice'!K18)</f>
        <v/>
      </c>
      <c r="B88" s="284" t="str">
        <f>IF('Data invoice'!K18=0,"",'Data invoice'!L18)</f>
        <v/>
      </c>
      <c r="C88" s="284" t="str">
        <f>IF('Data invoice'!L18=0,"",'Data invoice'!M18)</f>
        <v/>
      </c>
      <c r="D88" s="284" t="str">
        <f>IF('Data invoice'!M18=0,"",'Data invoice'!N18)</f>
        <v/>
      </c>
      <c r="E88" s="284" t="str">
        <f>IF('Data invoice'!N18=0,"",'Data invoice'!O18)</f>
        <v/>
      </c>
      <c r="F88" s="284" t="str">
        <f>IF('Data invoice'!O18=0,"",'Data invoice'!P18)</f>
        <v/>
      </c>
      <c r="G88" s="284" t="str">
        <f>IF('Data invoice'!P18=0,"",'Data invoice'!Q18)</f>
        <v/>
      </c>
      <c r="H88" s="284" t="str">
        <f>IF('Data invoice'!Q18=0,"",'Data invoice'!R18)</f>
        <v/>
      </c>
      <c r="I88" s="320" t="str">
        <f>IF('Data invoice'!R18=0,"",'Data invoice'!S18)</f>
        <v/>
      </c>
      <c r="J88" s="367" t="str">
        <f>IF('Data invoice'!S18=0,"",'Data invoice'!T18)</f>
        <v/>
      </c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93"/>
      <c r="AC88" s="293"/>
      <c r="AD88" s="293"/>
      <c r="AE88" s="293"/>
      <c r="AF88" s="293"/>
      <c r="AG88" s="293"/>
      <c r="AH88" s="293"/>
      <c r="AI88" s="293"/>
      <c r="AJ88" s="293"/>
      <c r="AK88" s="293"/>
      <c r="AL88" s="293"/>
    </row>
    <row r="89" spans="1:38" s="414" customFormat="1" ht="16.5" customHeight="1">
      <c r="A89" s="284" t="str">
        <f>IF('Data invoice'!J19=0,"",'Data invoice'!K19)</f>
        <v/>
      </c>
      <c r="B89" s="284" t="str">
        <f>IF('Data invoice'!K19=0,"",'Data invoice'!L19)</f>
        <v/>
      </c>
      <c r="C89" s="284" t="str">
        <f>IF('Data invoice'!L19=0,"",'Data invoice'!M19)</f>
        <v/>
      </c>
      <c r="D89" s="284" t="str">
        <f>IF('Data invoice'!M19=0,"",'Data invoice'!N19)</f>
        <v/>
      </c>
      <c r="E89" s="284" t="str">
        <f>IF('Data invoice'!N19=0,"",'Data invoice'!O19)</f>
        <v/>
      </c>
      <c r="F89" s="284" t="str">
        <f>IF('Data invoice'!O19=0,"",'Data invoice'!P19)</f>
        <v/>
      </c>
      <c r="G89" s="284" t="str">
        <f>IF('Data invoice'!P19=0,"",'Data invoice'!Q19)</f>
        <v/>
      </c>
      <c r="H89" s="284" t="str">
        <f>IF('Data invoice'!Q19=0,"",'Data invoice'!R19)</f>
        <v/>
      </c>
      <c r="I89" s="320" t="str">
        <f>IF('Data invoice'!R19=0,"",'Data invoice'!S19)</f>
        <v/>
      </c>
      <c r="J89" s="367" t="str">
        <f>IF('Data invoice'!S19=0,"",'Data invoice'!T19)</f>
        <v/>
      </c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93"/>
      <c r="AC89" s="293"/>
      <c r="AD89" s="293"/>
      <c r="AE89" s="293"/>
      <c r="AF89" s="293"/>
      <c r="AG89" s="293"/>
      <c r="AH89" s="293"/>
      <c r="AI89" s="293"/>
      <c r="AJ89" s="293"/>
      <c r="AK89" s="293"/>
      <c r="AL89" s="293"/>
    </row>
    <row r="90" spans="1:38" s="414" customFormat="1" ht="16.5" customHeight="1">
      <c r="A90" s="284" t="str">
        <f>IF('Data invoice'!J20=0,"",'Data invoice'!K20)</f>
        <v/>
      </c>
      <c r="B90" s="284" t="str">
        <f>IF('Data invoice'!K20=0,"",'Data invoice'!L20)</f>
        <v/>
      </c>
      <c r="C90" s="284" t="str">
        <f>IF('Data invoice'!L20=0,"",'Data invoice'!M20)</f>
        <v/>
      </c>
      <c r="D90" s="284" t="str">
        <f>IF('Data invoice'!M20=0,"",'Data invoice'!N20)</f>
        <v/>
      </c>
      <c r="E90" s="284" t="str">
        <f>IF('Data invoice'!N20=0,"",'Data invoice'!O20)</f>
        <v/>
      </c>
      <c r="F90" s="284" t="str">
        <f>IF('Data invoice'!O20=0,"",'Data invoice'!P20)</f>
        <v/>
      </c>
      <c r="G90" s="284" t="str">
        <f>IF('Data invoice'!P20=0,"",'Data invoice'!Q20)</f>
        <v/>
      </c>
      <c r="H90" s="284" t="str">
        <f>IF('Data invoice'!Q20=0,"",'Data invoice'!R20)</f>
        <v/>
      </c>
      <c r="I90" s="320" t="str">
        <f>IF('Data invoice'!R20=0,"",'Data invoice'!S20)</f>
        <v/>
      </c>
      <c r="J90" s="367" t="str">
        <f>IF('Data invoice'!S20=0,"",'Data invoice'!T20)</f>
        <v/>
      </c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93"/>
      <c r="AC90" s="293"/>
      <c r="AD90" s="293"/>
      <c r="AE90" s="293"/>
      <c r="AF90" s="293"/>
      <c r="AG90" s="293"/>
      <c r="AH90" s="293"/>
      <c r="AI90" s="293"/>
      <c r="AJ90" s="293"/>
      <c r="AK90" s="293"/>
      <c r="AL90" s="293"/>
    </row>
    <row r="91" spans="1:38" s="414" customFormat="1" ht="16.5" customHeight="1">
      <c r="A91" s="284" t="str">
        <f>IF('Data invoice'!J21=0,"",'Data invoice'!K21)</f>
        <v/>
      </c>
      <c r="B91" s="284" t="str">
        <f>IF('Data invoice'!K21=0,"",'Data invoice'!L21)</f>
        <v/>
      </c>
      <c r="C91" s="284" t="str">
        <f>IF('Data invoice'!L21=0,"",'Data invoice'!M21)</f>
        <v/>
      </c>
      <c r="D91" s="284" t="str">
        <f>IF('Data invoice'!M21=0,"",'Data invoice'!N21)</f>
        <v/>
      </c>
      <c r="E91" s="284" t="str">
        <f>IF('Data invoice'!N21=0,"",'Data invoice'!O21)</f>
        <v/>
      </c>
      <c r="F91" s="284" t="str">
        <f>IF('Data invoice'!O21=0,"",'Data invoice'!P21)</f>
        <v/>
      </c>
      <c r="G91" s="284" t="str">
        <f>IF('Data invoice'!P21=0,"",'Data invoice'!Q21)</f>
        <v/>
      </c>
      <c r="H91" s="284" t="str">
        <f>IF('Data invoice'!Q21=0,"",'Data invoice'!R21)</f>
        <v/>
      </c>
      <c r="I91" s="320" t="str">
        <f>IF('Data invoice'!R21=0,"",'Data invoice'!S21)</f>
        <v/>
      </c>
      <c r="J91" s="367" t="str">
        <f>IF('Data invoice'!S21=0,"",'Data invoice'!T21)</f>
        <v/>
      </c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93"/>
      <c r="AC91" s="293"/>
      <c r="AD91" s="293"/>
      <c r="AE91" s="293"/>
      <c r="AF91" s="293"/>
      <c r="AG91" s="293"/>
      <c r="AH91" s="293"/>
      <c r="AI91" s="293"/>
      <c r="AJ91" s="293"/>
      <c r="AK91" s="293"/>
      <c r="AL91" s="293"/>
    </row>
    <row r="92" spans="1:38" s="414" customFormat="1" ht="16.5" customHeight="1">
      <c r="A92" s="284" t="str">
        <f>IF('Data invoice'!J22=0,"",'Data invoice'!K22)</f>
        <v/>
      </c>
      <c r="B92" s="284" t="str">
        <f>IF('Data invoice'!K22=0,"",'Data invoice'!L22)</f>
        <v/>
      </c>
      <c r="C92" s="284" t="str">
        <f>IF('Data invoice'!L22=0,"",'Data invoice'!M22)</f>
        <v/>
      </c>
      <c r="D92" s="284" t="str">
        <f>IF('Data invoice'!M22=0,"",'Data invoice'!N22)</f>
        <v/>
      </c>
      <c r="E92" s="284" t="str">
        <f>IF('Data invoice'!N22=0,"",'Data invoice'!O22)</f>
        <v/>
      </c>
      <c r="F92" s="284" t="str">
        <f>IF('Data invoice'!O22=0,"",'Data invoice'!P22)</f>
        <v/>
      </c>
      <c r="G92" s="284" t="str">
        <f>IF('Data invoice'!P22=0,"",'Data invoice'!Q22)</f>
        <v/>
      </c>
      <c r="H92" s="284" t="str">
        <f>IF('Data invoice'!Q22=0,"",'Data invoice'!R22)</f>
        <v/>
      </c>
      <c r="I92" s="320" t="str">
        <f>IF('Data invoice'!R22=0,"",'Data invoice'!S22)</f>
        <v/>
      </c>
      <c r="J92" s="367" t="str">
        <f>IF('Data invoice'!S22=0,"",'Data invoice'!T22)</f>
        <v/>
      </c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93"/>
      <c r="AC92" s="293"/>
      <c r="AD92" s="293"/>
      <c r="AE92" s="293"/>
      <c r="AF92" s="293"/>
      <c r="AG92" s="293"/>
      <c r="AH92" s="293"/>
      <c r="AI92" s="293"/>
      <c r="AJ92" s="293"/>
      <c r="AK92" s="293"/>
      <c r="AL92" s="293"/>
    </row>
    <row r="93" spans="1:38" s="414" customFormat="1" ht="16.5" customHeight="1">
      <c r="A93" s="284" t="str">
        <f>IF('Data invoice'!J23=0,"",'Data invoice'!K23)</f>
        <v/>
      </c>
      <c r="B93" s="284" t="str">
        <f>IF('Data invoice'!K23=0,"",'Data invoice'!L23)</f>
        <v/>
      </c>
      <c r="C93" s="284" t="str">
        <f>IF('Data invoice'!L23=0,"",'Data invoice'!M23)</f>
        <v/>
      </c>
      <c r="D93" s="284" t="str">
        <f>IF('Data invoice'!M23=0,"",'Data invoice'!N23)</f>
        <v/>
      </c>
      <c r="E93" s="284" t="str">
        <f>IF('Data invoice'!N23=0,"",'Data invoice'!O23)</f>
        <v/>
      </c>
      <c r="F93" s="284" t="str">
        <f>IF('Data invoice'!O23=0,"",'Data invoice'!P23)</f>
        <v/>
      </c>
      <c r="G93" s="284" t="str">
        <f>IF('Data invoice'!P23=0,"",'Data invoice'!Q23)</f>
        <v/>
      </c>
      <c r="H93" s="284" t="str">
        <f>IF('Data invoice'!Q23=0,"",'Data invoice'!R23)</f>
        <v/>
      </c>
      <c r="I93" s="320" t="str">
        <f>IF('Data invoice'!R23=0,"",'Data invoice'!S23)</f>
        <v/>
      </c>
      <c r="J93" s="367" t="str">
        <f>IF('Data invoice'!S23=0,"",'Data invoice'!T23)</f>
        <v/>
      </c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93"/>
      <c r="AC93" s="293"/>
      <c r="AD93" s="293"/>
      <c r="AE93" s="293"/>
      <c r="AF93" s="293"/>
      <c r="AG93" s="293"/>
      <c r="AH93" s="293"/>
      <c r="AI93" s="293"/>
      <c r="AJ93" s="293"/>
      <c r="AK93" s="293"/>
      <c r="AL93" s="293"/>
    </row>
    <row r="94" spans="1:38" s="414" customFormat="1" ht="16.5" customHeight="1">
      <c r="A94" s="284" t="str">
        <f>IF('Data invoice'!J24=0,"",'Data invoice'!K24)</f>
        <v/>
      </c>
      <c r="B94" s="284" t="str">
        <f>IF('Data invoice'!K24=0,"",'Data invoice'!L24)</f>
        <v/>
      </c>
      <c r="C94" s="284" t="str">
        <f>IF('Data invoice'!L24=0,"",'Data invoice'!M24)</f>
        <v/>
      </c>
      <c r="D94" s="284" t="str">
        <f>IF('Data invoice'!M24=0,"",'Data invoice'!N24)</f>
        <v/>
      </c>
      <c r="E94" s="284" t="str">
        <f>IF('Data invoice'!N24=0,"",'Data invoice'!O24)</f>
        <v/>
      </c>
      <c r="F94" s="284" t="str">
        <f>IF('Data invoice'!O24=0,"",'Data invoice'!P24)</f>
        <v/>
      </c>
      <c r="G94" s="284" t="str">
        <f>IF('Data invoice'!P24=0,"",'Data invoice'!Q24)</f>
        <v/>
      </c>
      <c r="H94" s="284" t="str">
        <f>IF('Data invoice'!Q24=0,"",'Data invoice'!R24)</f>
        <v/>
      </c>
      <c r="I94" s="320" t="str">
        <f>IF('Data invoice'!R24=0,"",'Data invoice'!S24)</f>
        <v/>
      </c>
      <c r="J94" s="367" t="str">
        <f>IF('Data invoice'!S24=0,"",'Data invoice'!T24)</f>
        <v/>
      </c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93"/>
      <c r="AC94" s="293"/>
      <c r="AD94" s="293"/>
      <c r="AE94" s="293"/>
      <c r="AF94" s="293"/>
      <c r="AG94" s="293"/>
      <c r="AH94" s="293"/>
      <c r="AI94" s="293"/>
      <c r="AJ94" s="293"/>
      <c r="AK94" s="293"/>
      <c r="AL94" s="293"/>
    </row>
    <row r="95" spans="1:38" s="414" customFormat="1" ht="16.5" customHeight="1">
      <c r="A95" s="284" t="str">
        <f>IF('Data invoice'!J25=0,"",'Data invoice'!K25)</f>
        <v/>
      </c>
      <c r="B95" s="284" t="str">
        <f>IF('Data invoice'!K25=0,"",'Data invoice'!L25)</f>
        <v/>
      </c>
      <c r="C95" s="284" t="str">
        <f>IF('Data invoice'!L25=0,"",'Data invoice'!M25)</f>
        <v/>
      </c>
      <c r="D95" s="284" t="str">
        <f>IF('Data invoice'!M25=0,"",'Data invoice'!N25)</f>
        <v/>
      </c>
      <c r="E95" s="284" t="str">
        <f>IF('Data invoice'!N25=0,"",'Data invoice'!O25)</f>
        <v/>
      </c>
      <c r="F95" s="284" t="str">
        <f>IF('Data invoice'!O25=0,"",'Data invoice'!P25)</f>
        <v/>
      </c>
      <c r="G95" s="284" t="str">
        <f>IF('Data invoice'!P25=0,"",'Data invoice'!Q25)</f>
        <v/>
      </c>
      <c r="H95" s="284" t="str">
        <f>IF('Data invoice'!Q25=0,"",'Data invoice'!R25)</f>
        <v/>
      </c>
      <c r="I95" s="320" t="str">
        <f>IF('Data invoice'!R25=0,"",'Data invoice'!S25)</f>
        <v/>
      </c>
      <c r="J95" s="367" t="str">
        <f>IF('Data invoice'!S25=0,"",'Data invoice'!T25)</f>
        <v/>
      </c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93"/>
      <c r="AC95" s="293"/>
      <c r="AD95" s="293"/>
      <c r="AE95" s="293"/>
      <c r="AF95" s="293"/>
      <c r="AG95" s="293"/>
      <c r="AH95" s="293"/>
      <c r="AI95" s="293"/>
      <c r="AJ95" s="293"/>
      <c r="AK95" s="293"/>
      <c r="AL95" s="293"/>
    </row>
    <row r="96" spans="1:38" s="414" customFormat="1" ht="16.5" customHeight="1">
      <c r="A96" s="284" t="str">
        <f>IF('Data invoice'!J26=0,"",'Data invoice'!K26)</f>
        <v/>
      </c>
      <c r="B96" s="284" t="str">
        <f>IF('Data invoice'!K26=0,"",'Data invoice'!L26)</f>
        <v/>
      </c>
      <c r="C96" s="284" t="str">
        <f>IF('Data invoice'!L26=0,"",'Data invoice'!M26)</f>
        <v/>
      </c>
      <c r="D96" s="284" t="str">
        <f>IF('Data invoice'!M26=0,"",'Data invoice'!N26)</f>
        <v/>
      </c>
      <c r="E96" s="284" t="str">
        <f>IF('Data invoice'!N26=0,"",'Data invoice'!O26)</f>
        <v/>
      </c>
      <c r="F96" s="284" t="str">
        <f>IF('Data invoice'!O26=0,"",'Data invoice'!P26)</f>
        <v/>
      </c>
      <c r="G96" s="284" t="str">
        <f>IF('Data invoice'!P26=0,"",'Data invoice'!Q26)</f>
        <v/>
      </c>
      <c r="H96" s="284" t="str">
        <f>IF('Data invoice'!Q26=0,"",'Data invoice'!R26)</f>
        <v/>
      </c>
      <c r="I96" s="320" t="str">
        <f>IF('Data invoice'!R26=0,"",'Data invoice'!S26)</f>
        <v/>
      </c>
      <c r="J96" s="367" t="str">
        <f>IF('Data invoice'!S26=0,"",'Data invoice'!T26)</f>
        <v/>
      </c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93"/>
      <c r="AC96" s="293"/>
      <c r="AD96" s="293"/>
      <c r="AE96" s="293"/>
      <c r="AF96" s="293"/>
      <c r="AG96" s="293"/>
      <c r="AH96" s="293"/>
      <c r="AI96" s="293"/>
      <c r="AJ96" s="293"/>
      <c r="AK96" s="293"/>
      <c r="AL96" s="293"/>
    </row>
    <row r="97" spans="1:38" s="414" customFormat="1" ht="16.5" customHeight="1">
      <c r="A97" s="284" t="str">
        <f>IF('Data invoice'!J27=0,"",'Data invoice'!K27)</f>
        <v/>
      </c>
      <c r="B97" s="284" t="str">
        <f>IF('Data invoice'!K27=0,"",'Data invoice'!L27)</f>
        <v/>
      </c>
      <c r="C97" s="284" t="str">
        <f>IF('Data invoice'!L27=0,"",'Data invoice'!M27)</f>
        <v/>
      </c>
      <c r="D97" s="284" t="str">
        <f>IF('Data invoice'!M27=0,"",'Data invoice'!N27)</f>
        <v/>
      </c>
      <c r="E97" s="284" t="str">
        <f>IF('Data invoice'!N27=0,"",'Data invoice'!O27)</f>
        <v/>
      </c>
      <c r="F97" s="284" t="str">
        <f>IF('Data invoice'!O27=0,"",'Data invoice'!P27)</f>
        <v/>
      </c>
      <c r="G97" s="284" t="str">
        <f>IF('Data invoice'!P27=0,"",'Data invoice'!Q27)</f>
        <v/>
      </c>
      <c r="H97" s="284" t="str">
        <f>IF('Data invoice'!Q27=0,"",'Data invoice'!R27)</f>
        <v/>
      </c>
      <c r="I97" s="320" t="str">
        <f>IF('Data invoice'!R27=0,"",'Data invoice'!S27)</f>
        <v/>
      </c>
      <c r="J97" s="367" t="str">
        <f>IF('Data invoice'!S27=0,"",'Data invoice'!T27)</f>
        <v/>
      </c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93"/>
      <c r="AC97" s="293"/>
      <c r="AD97" s="293"/>
      <c r="AE97" s="293"/>
      <c r="AF97" s="293"/>
      <c r="AG97" s="293"/>
      <c r="AH97" s="293"/>
      <c r="AI97" s="293"/>
      <c r="AJ97" s="293"/>
      <c r="AK97" s="293"/>
      <c r="AL97" s="293"/>
    </row>
    <row r="98" spans="1:38" s="414" customFormat="1" ht="16.5" customHeight="1">
      <c r="A98" s="284" t="str">
        <f>IF('Data invoice'!J28=0,"",'Data invoice'!K28)</f>
        <v/>
      </c>
      <c r="B98" s="284" t="str">
        <f>IF('Data invoice'!K28=0,"",'Data invoice'!L28)</f>
        <v/>
      </c>
      <c r="C98" s="284" t="str">
        <f>IF('Data invoice'!L28=0,"",'Data invoice'!M28)</f>
        <v/>
      </c>
      <c r="D98" s="284" t="str">
        <f>IF('Data invoice'!M28=0,"",'Data invoice'!N28)</f>
        <v/>
      </c>
      <c r="E98" s="284" t="str">
        <f>IF('Data invoice'!N28=0,"",'Data invoice'!O28)</f>
        <v/>
      </c>
      <c r="F98" s="284" t="str">
        <f>IF('Data invoice'!O28=0,"",'Data invoice'!P28)</f>
        <v/>
      </c>
      <c r="G98" s="284" t="str">
        <f>IF('Data invoice'!P28=0,"",'Data invoice'!Q28)</f>
        <v/>
      </c>
      <c r="H98" s="284" t="str">
        <f>IF('Data invoice'!Q28=0,"",'Data invoice'!R28)</f>
        <v/>
      </c>
      <c r="I98" s="320" t="str">
        <f>IF('Data invoice'!R28=0,"",'Data invoice'!S28)</f>
        <v/>
      </c>
      <c r="J98" s="367" t="str">
        <f>IF('Data invoice'!S28=0,"",'Data invoice'!T28)</f>
        <v/>
      </c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93"/>
      <c r="AC98" s="293"/>
      <c r="AD98" s="293"/>
      <c r="AE98" s="293"/>
      <c r="AF98" s="293"/>
      <c r="AG98" s="293"/>
      <c r="AH98" s="293"/>
      <c r="AI98" s="293"/>
      <c r="AJ98" s="293"/>
      <c r="AK98" s="293"/>
      <c r="AL98" s="293"/>
    </row>
    <row r="99" spans="1:38" s="414" customFormat="1" ht="16.5" customHeight="1">
      <c r="A99" s="284" t="str">
        <f>IF('Data invoice'!J29=0,"",'Data invoice'!K29)</f>
        <v/>
      </c>
      <c r="B99" s="284" t="str">
        <f>IF('Data invoice'!K29=0,"",'Data invoice'!L29)</f>
        <v/>
      </c>
      <c r="C99" s="284" t="str">
        <f>IF('Data invoice'!L29=0,"",'Data invoice'!M29)</f>
        <v/>
      </c>
      <c r="D99" s="284" t="str">
        <f>IF('Data invoice'!M29=0,"",'Data invoice'!N29)</f>
        <v/>
      </c>
      <c r="E99" s="284" t="str">
        <f>IF('Data invoice'!N29=0,"",'Data invoice'!O29)</f>
        <v/>
      </c>
      <c r="F99" s="284" t="str">
        <f>IF('Data invoice'!O29=0,"",'Data invoice'!P29)</f>
        <v/>
      </c>
      <c r="G99" s="284" t="str">
        <f>IF('Data invoice'!P29=0,"",'Data invoice'!Q29)</f>
        <v/>
      </c>
      <c r="H99" s="284" t="str">
        <f>IF('Data invoice'!Q29=0,"",'Data invoice'!R29)</f>
        <v/>
      </c>
      <c r="I99" s="320" t="str">
        <f>IF('Data invoice'!R29=0,"",'Data invoice'!S29)</f>
        <v/>
      </c>
      <c r="J99" s="367" t="str">
        <f>IF('Data invoice'!S29=0,"",'Data invoice'!T29)</f>
        <v/>
      </c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93"/>
      <c r="AC99" s="293"/>
      <c r="AD99" s="293"/>
      <c r="AE99" s="293"/>
      <c r="AF99" s="293"/>
      <c r="AG99" s="293"/>
      <c r="AH99" s="293"/>
      <c r="AI99" s="293"/>
      <c r="AJ99" s="293"/>
      <c r="AK99" s="293"/>
      <c r="AL99" s="293"/>
    </row>
    <row r="100" spans="1:38" s="414" customFormat="1" ht="16.5" customHeight="1">
      <c r="A100" s="284" t="str">
        <f>IF('Data invoice'!J30=0,"",'Data invoice'!K30)</f>
        <v/>
      </c>
      <c r="B100" s="284" t="str">
        <f>IF('Data invoice'!K30=0,"",'Data invoice'!L30)</f>
        <v/>
      </c>
      <c r="C100" s="284" t="str">
        <f>IF('Data invoice'!L30=0,"",'Data invoice'!M30)</f>
        <v/>
      </c>
      <c r="D100" s="284" t="str">
        <f>IF('Data invoice'!M30=0,"",'Data invoice'!N30)</f>
        <v/>
      </c>
      <c r="E100" s="284" t="str">
        <f>IF('Data invoice'!N30=0,"",'Data invoice'!O30)</f>
        <v/>
      </c>
      <c r="F100" s="284" t="str">
        <f>IF('Data invoice'!O30=0,"",'Data invoice'!P30)</f>
        <v/>
      </c>
      <c r="G100" s="284" t="str">
        <f>IF('Data invoice'!P30=0,"",'Data invoice'!Q30)</f>
        <v/>
      </c>
      <c r="H100" s="284" t="str">
        <f>IF('Data invoice'!Q30=0,"",'Data invoice'!R30)</f>
        <v/>
      </c>
      <c r="I100" s="320" t="str">
        <f>IF('Data invoice'!R30=0,"",'Data invoice'!S30)</f>
        <v/>
      </c>
      <c r="J100" s="367" t="str">
        <f>IF('Data invoice'!S30=0,"",'Data invoice'!T30)</f>
        <v/>
      </c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93"/>
      <c r="AC100" s="293"/>
      <c r="AD100" s="293"/>
      <c r="AE100" s="293"/>
      <c r="AF100" s="293"/>
      <c r="AG100" s="293"/>
      <c r="AH100" s="293"/>
      <c r="AI100" s="293"/>
      <c r="AJ100" s="293"/>
      <c r="AK100" s="293"/>
      <c r="AL100" s="293"/>
    </row>
    <row r="101" spans="1:38" s="414" customFormat="1" ht="16.5" customHeight="1">
      <c r="A101" s="284" t="str">
        <f>IF('Data invoice'!J31=0,"",'Data invoice'!K31)</f>
        <v/>
      </c>
      <c r="B101" s="284" t="str">
        <f>IF('Data invoice'!K31=0,"",'Data invoice'!L31)</f>
        <v/>
      </c>
      <c r="C101" s="284" t="str">
        <f>IF('Data invoice'!L31=0,"",'Data invoice'!M31)</f>
        <v/>
      </c>
      <c r="D101" s="284" t="str">
        <f>IF('Data invoice'!M31=0,"",'Data invoice'!N31)</f>
        <v/>
      </c>
      <c r="E101" s="284" t="str">
        <f>IF('Data invoice'!N31=0,"",'Data invoice'!O31)</f>
        <v/>
      </c>
      <c r="F101" s="284" t="str">
        <f>IF('Data invoice'!O31=0,"",'Data invoice'!P31)</f>
        <v/>
      </c>
      <c r="G101" s="284" t="str">
        <f>IF('Data invoice'!P31=0,"",'Data invoice'!Q31)</f>
        <v/>
      </c>
      <c r="H101" s="284" t="str">
        <f>IF('Data invoice'!Q31=0,"",'Data invoice'!R31)</f>
        <v/>
      </c>
      <c r="I101" s="320" t="str">
        <f>IF('Data invoice'!R31=0,"",'Data invoice'!S31)</f>
        <v/>
      </c>
      <c r="J101" s="367" t="str">
        <f>IF('Data invoice'!S31=0,"",'Data invoice'!T31)</f>
        <v/>
      </c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93"/>
      <c r="AC101" s="293"/>
      <c r="AD101" s="293"/>
      <c r="AE101" s="293"/>
      <c r="AF101" s="293"/>
      <c r="AG101" s="293"/>
      <c r="AH101" s="293"/>
      <c r="AI101" s="293"/>
      <c r="AJ101" s="293"/>
      <c r="AK101" s="293"/>
      <c r="AL101" s="293"/>
    </row>
    <row r="102" spans="1:38" s="414" customFormat="1" ht="16.5" customHeight="1">
      <c r="A102" s="284" t="str">
        <f>IF('Data invoice'!J32=0,"",'Data invoice'!K32)</f>
        <v/>
      </c>
      <c r="B102" s="284" t="str">
        <f>IF('Data invoice'!K32=0,"",'Data invoice'!L32)</f>
        <v/>
      </c>
      <c r="C102" s="284" t="str">
        <f>IF('Data invoice'!L32=0,"",'Data invoice'!M32)</f>
        <v/>
      </c>
      <c r="D102" s="284" t="str">
        <f>IF('Data invoice'!M32=0,"",'Data invoice'!N32)</f>
        <v/>
      </c>
      <c r="E102" s="284" t="str">
        <f>IF('Data invoice'!N32=0,"",'Data invoice'!O32)</f>
        <v/>
      </c>
      <c r="F102" s="284" t="str">
        <f>IF('Data invoice'!O32=0,"",'Data invoice'!P32)</f>
        <v/>
      </c>
      <c r="G102" s="284" t="str">
        <f>IF('Data invoice'!P32=0,"",'Data invoice'!Q32)</f>
        <v/>
      </c>
      <c r="H102" s="284" t="str">
        <f>IF('Data invoice'!Q32=0,"",'Data invoice'!R32)</f>
        <v/>
      </c>
      <c r="I102" s="320" t="str">
        <f>IF('Data invoice'!R32=0,"",'Data invoice'!S32)</f>
        <v/>
      </c>
      <c r="J102" s="367" t="str">
        <f>IF('Data invoice'!S32=0,"",'Data invoice'!T32)</f>
        <v/>
      </c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93"/>
      <c r="AC102" s="293"/>
      <c r="AD102" s="293"/>
      <c r="AE102" s="293"/>
      <c r="AF102" s="293"/>
      <c r="AG102" s="293"/>
      <c r="AH102" s="293"/>
      <c r="AI102" s="293"/>
      <c r="AJ102" s="293"/>
      <c r="AK102" s="293"/>
      <c r="AL102" s="293"/>
    </row>
    <row r="103" spans="1:38" s="414" customFormat="1" ht="16.5" customHeight="1">
      <c r="A103" s="284" t="str">
        <f>IF('Data invoice'!J33=0,"",'Data invoice'!K33)</f>
        <v/>
      </c>
      <c r="B103" s="284" t="str">
        <f>IF('Data invoice'!K33=0,"",'Data invoice'!L33)</f>
        <v/>
      </c>
      <c r="C103" s="284" t="str">
        <f>IF('Data invoice'!L33=0,"",'Data invoice'!M33)</f>
        <v/>
      </c>
      <c r="D103" s="284" t="str">
        <f>IF('Data invoice'!M33=0,"",'Data invoice'!N33)</f>
        <v/>
      </c>
      <c r="E103" s="284" t="str">
        <f>IF('Data invoice'!N33=0,"",'Data invoice'!O33)</f>
        <v/>
      </c>
      <c r="F103" s="284" t="str">
        <f>IF('Data invoice'!O33=0,"",'Data invoice'!P33)</f>
        <v/>
      </c>
      <c r="G103" s="284" t="str">
        <f>IF('Data invoice'!P33=0,"",'Data invoice'!Q33)</f>
        <v/>
      </c>
      <c r="H103" s="284" t="str">
        <f>IF('Data invoice'!Q33=0,"",'Data invoice'!R33)</f>
        <v/>
      </c>
      <c r="I103" s="320" t="str">
        <f>IF('Data invoice'!R33=0,"",'Data invoice'!S33)</f>
        <v/>
      </c>
      <c r="J103" s="367" t="str">
        <f>IF('Data invoice'!S33=0,"",'Data invoice'!T33)</f>
        <v/>
      </c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93"/>
      <c r="AC103" s="293"/>
      <c r="AD103" s="293"/>
      <c r="AE103" s="293"/>
      <c r="AF103" s="293"/>
      <c r="AG103" s="293"/>
      <c r="AH103" s="293"/>
      <c r="AI103" s="293"/>
      <c r="AJ103" s="293"/>
      <c r="AK103" s="293"/>
      <c r="AL103" s="293"/>
    </row>
    <row r="104" spans="1:38" s="414" customFormat="1" ht="16.5" customHeight="1">
      <c r="A104" s="284" t="str">
        <f>IF('Data invoice'!J34=0,"",'Data invoice'!K34)</f>
        <v/>
      </c>
      <c r="B104" s="284" t="str">
        <f>IF('Data invoice'!K34=0,"",'Data invoice'!L34)</f>
        <v/>
      </c>
      <c r="C104" s="284" t="str">
        <f>IF('Data invoice'!L34=0,"",'Data invoice'!M34)</f>
        <v/>
      </c>
      <c r="D104" s="284" t="str">
        <f>IF('Data invoice'!M34=0,"",'Data invoice'!N34)</f>
        <v/>
      </c>
      <c r="E104" s="284" t="str">
        <f>IF('Data invoice'!N34=0,"",'Data invoice'!O34)</f>
        <v/>
      </c>
      <c r="F104" s="284" t="str">
        <f>IF('Data invoice'!O34=0,"",'Data invoice'!P34)</f>
        <v/>
      </c>
      <c r="G104" s="284" t="str">
        <f>IF('Data invoice'!P34=0,"",'Data invoice'!Q34)</f>
        <v/>
      </c>
      <c r="H104" s="284" t="str">
        <f>IF('Data invoice'!Q34=0,"",'Data invoice'!R34)</f>
        <v/>
      </c>
      <c r="I104" s="320" t="str">
        <f>IF('Data invoice'!R34=0,"",'Data invoice'!S34)</f>
        <v/>
      </c>
      <c r="J104" s="367" t="str">
        <f>IF('Data invoice'!S34=0,"",'Data invoice'!T34)</f>
        <v/>
      </c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</row>
    <row r="105" spans="1:38" s="414" customFormat="1" ht="16.5" customHeight="1">
      <c r="A105" s="284" t="str">
        <f>IF('Data invoice'!J35=0,"",'Data invoice'!K35)</f>
        <v/>
      </c>
      <c r="B105" s="284" t="str">
        <f>IF('Data invoice'!K35=0,"",'Data invoice'!L35)</f>
        <v/>
      </c>
      <c r="C105" s="284" t="str">
        <f>IF('Data invoice'!L35=0,"",'Data invoice'!M35)</f>
        <v/>
      </c>
      <c r="D105" s="284" t="str">
        <f>IF('Data invoice'!M35=0,"",'Data invoice'!N35)</f>
        <v/>
      </c>
      <c r="E105" s="284" t="str">
        <f>IF('Data invoice'!N35=0,"",'Data invoice'!O35)</f>
        <v/>
      </c>
      <c r="F105" s="284" t="str">
        <f>IF('Data invoice'!O35=0,"",'Data invoice'!P35)</f>
        <v/>
      </c>
      <c r="G105" s="284" t="str">
        <f>IF('Data invoice'!P35=0,"",'Data invoice'!Q35)</f>
        <v/>
      </c>
      <c r="H105" s="284" t="str">
        <f>IF('Data invoice'!Q35=0,"",'Data invoice'!R35)</f>
        <v/>
      </c>
      <c r="I105" s="320" t="str">
        <f>IF('Data invoice'!R35=0,"",'Data invoice'!S35)</f>
        <v/>
      </c>
      <c r="J105" s="367" t="str">
        <f>IF('Data invoice'!S35=0,"",'Data invoice'!T35)</f>
        <v/>
      </c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93"/>
      <c r="AC105" s="293"/>
      <c r="AD105" s="293"/>
      <c r="AE105" s="293"/>
      <c r="AF105" s="293"/>
      <c r="AG105" s="293"/>
      <c r="AH105" s="293"/>
      <c r="AI105" s="293"/>
      <c r="AJ105" s="293"/>
      <c r="AK105" s="293"/>
      <c r="AL105" s="293"/>
    </row>
    <row r="106" spans="1:38" s="414" customFormat="1" ht="16.5" customHeight="1">
      <c r="A106" s="284" t="str">
        <f>IF('Data invoice'!J36=0,"",'Data invoice'!K36)</f>
        <v/>
      </c>
      <c r="B106" s="284" t="str">
        <f>IF('Data invoice'!K36=0,"",'Data invoice'!L36)</f>
        <v/>
      </c>
      <c r="C106" s="284" t="str">
        <f>IF('Data invoice'!L36=0,"",'Data invoice'!M36)</f>
        <v/>
      </c>
      <c r="D106" s="284" t="str">
        <f>IF('Data invoice'!M36=0,"",'Data invoice'!N36)</f>
        <v/>
      </c>
      <c r="E106" s="284" t="str">
        <f>IF('Data invoice'!N36=0,"",'Data invoice'!O36)</f>
        <v/>
      </c>
      <c r="F106" s="284" t="str">
        <f>IF('Data invoice'!O36=0,"",'Data invoice'!P36)</f>
        <v/>
      </c>
      <c r="G106" s="284" t="str">
        <f>IF('Data invoice'!P36=0,"",'Data invoice'!Q36)</f>
        <v/>
      </c>
      <c r="H106" s="284" t="str">
        <f>IF('Data invoice'!Q36=0,"",'Data invoice'!R36)</f>
        <v/>
      </c>
      <c r="I106" s="320" t="str">
        <f>IF('Data invoice'!R36=0,"",'Data invoice'!S36)</f>
        <v/>
      </c>
      <c r="J106" s="367" t="str">
        <f>IF('Data invoice'!S36=0,"",'Data invoice'!T36)</f>
        <v/>
      </c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93"/>
      <c r="AC106" s="293"/>
      <c r="AD106" s="293"/>
      <c r="AE106" s="293"/>
      <c r="AF106" s="293"/>
      <c r="AG106" s="293"/>
      <c r="AH106" s="293"/>
      <c r="AI106" s="293"/>
      <c r="AJ106" s="293"/>
      <c r="AK106" s="293"/>
      <c r="AL106" s="293"/>
    </row>
    <row r="107" spans="1:38" s="414" customFormat="1" ht="16.5" customHeight="1">
      <c r="A107" s="284" t="str">
        <f>IF('Data invoice'!J37=0,"",'Data invoice'!K37)</f>
        <v/>
      </c>
      <c r="B107" s="284" t="str">
        <f>IF('Data invoice'!K37=0,"",'Data invoice'!L37)</f>
        <v/>
      </c>
      <c r="C107" s="284" t="str">
        <f>IF('Data invoice'!L37=0,"",'Data invoice'!M37)</f>
        <v/>
      </c>
      <c r="D107" s="284" t="str">
        <f>IF('Data invoice'!M37=0,"",'Data invoice'!N37)</f>
        <v/>
      </c>
      <c r="E107" s="284" t="str">
        <f>IF('Data invoice'!N37=0,"",'Data invoice'!O37)</f>
        <v/>
      </c>
      <c r="F107" s="284" t="str">
        <f>IF('Data invoice'!O37=0,"",'Data invoice'!P37)</f>
        <v/>
      </c>
      <c r="G107" s="284" t="str">
        <f>IF('Data invoice'!P37=0,"",'Data invoice'!Q37)</f>
        <v/>
      </c>
      <c r="H107" s="284" t="str">
        <f>IF('Data invoice'!Q37=0,"",'Data invoice'!R37)</f>
        <v/>
      </c>
      <c r="I107" s="320" t="str">
        <f>IF('Data invoice'!R37=0,"",'Data invoice'!S37)</f>
        <v/>
      </c>
      <c r="J107" s="367" t="str">
        <f>IF('Data invoice'!S37=0,"",'Data invoice'!T37)</f>
        <v/>
      </c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93"/>
      <c r="AC107" s="293"/>
      <c r="AD107" s="293"/>
      <c r="AE107" s="293"/>
      <c r="AF107" s="293"/>
      <c r="AG107" s="293"/>
      <c r="AH107" s="293"/>
      <c r="AI107" s="293"/>
      <c r="AJ107" s="293"/>
      <c r="AK107" s="293"/>
      <c r="AL107" s="293"/>
    </row>
    <row r="108" spans="1:38" s="414" customFormat="1" ht="16.5" customHeight="1">
      <c r="A108" s="284" t="str">
        <f>IF('Data invoice'!J38=0,"",'Data invoice'!K38)</f>
        <v/>
      </c>
      <c r="B108" s="284" t="str">
        <f>IF('Data invoice'!K38=0,"",'Data invoice'!L38)</f>
        <v/>
      </c>
      <c r="C108" s="284" t="str">
        <f>IF('Data invoice'!L38=0,"",'Data invoice'!M38)</f>
        <v/>
      </c>
      <c r="D108" s="284" t="str">
        <f>IF('Data invoice'!M38=0,"",'Data invoice'!N38)</f>
        <v/>
      </c>
      <c r="E108" s="284" t="str">
        <f>IF('Data invoice'!N38=0,"",'Data invoice'!O38)</f>
        <v/>
      </c>
      <c r="F108" s="284" t="str">
        <f>IF('Data invoice'!O38=0,"",'Data invoice'!P38)</f>
        <v/>
      </c>
      <c r="G108" s="284" t="str">
        <f>IF('Data invoice'!P38=0,"",'Data invoice'!Q38)</f>
        <v/>
      </c>
      <c r="H108" s="284" t="str">
        <f>IF('Data invoice'!Q38=0,"",'Data invoice'!R38)</f>
        <v/>
      </c>
      <c r="I108" s="320" t="str">
        <f>IF('Data invoice'!R38=0,"",'Data invoice'!S38)</f>
        <v/>
      </c>
      <c r="J108" s="367" t="str">
        <f>IF('Data invoice'!S38=0,"",'Data invoice'!T38)</f>
        <v/>
      </c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93"/>
      <c r="AC108" s="293"/>
      <c r="AD108" s="293"/>
      <c r="AE108" s="293"/>
      <c r="AF108" s="293"/>
      <c r="AG108" s="293"/>
      <c r="AH108" s="293"/>
      <c r="AI108" s="293"/>
      <c r="AJ108" s="293"/>
      <c r="AK108" s="293"/>
      <c r="AL108" s="293"/>
    </row>
    <row r="109" spans="1:38" s="414" customFormat="1" ht="16.5" customHeight="1">
      <c r="A109" s="284" t="str">
        <f>IF('Data invoice'!J39=0,"",'Data invoice'!K39)</f>
        <v/>
      </c>
      <c r="B109" s="284" t="str">
        <f>IF('Data invoice'!K39=0,"",'Data invoice'!L39)</f>
        <v/>
      </c>
      <c r="C109" s="284" t="str">
        <f>IF('Data invoice'!L39=0,"",'Data invoice'!M39)</f>
        <v/>
      </c>
      <c r="D109" s="284" t="str">
        <f>IF('Data invoice'!M39=0,"",'Data invoice'!N39)</f>
        <v/>
      </c>
      <c r="E109" s="284" t="str">
        <f>IF('Data invoice'!N39=0,"",'Data invoice'!O39)</f>
        <v/>
      </c>
      <c r="F109" s="284" t="str">
        <f>IF('Data invoice'!O39=0,"",'Data invoice'!P39)</f>
        <v/>
      </c>
      <c r="G109" s="284" t="str">
        <f>IF('Data invoice'!P39=0,"",'Data invoice'!Q39)</f>
        <v/>
      </c>
      <c r="H109" s="284" t="str">
        <f>IF('Data invoice'!Q39=0,"",'Data invoice'!R39)</f>
        <v/>
      </c>
      <c r="I109" s="320" t="str">
        <f>IF('Data invoice'!R39=0,"",'Data invoice'!S39)</f>
        <v/>
      </c>
      <c r="J109" s="367" t="str">
        <f>IF('Data invoice'!S39=0,"",'Data invoice'!T39)</f>
        <v/>
      </c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93"/>
      <c r="AC109" s="293"/>
      <c r="AD109" s="293"/>
      <c r="AE109" s="293"/>
      <c r="AF109" s="293"/>
      <c r="AG109" s="293"/>
      <c r="AH109" s="293"/>
      <c r="AI109" s="293"/>
      <c r="AJ109" s="293"/>
      <c r="AK109" s="293"/>
      <c r="AL109" s="293"/>
    </row>
    <row r="110" spans="1:38" s="414" customFormat="1" ht="16.5" customHeight="1">
      <c r="A110" s="284" t="str">
        <f>IF('Data invoice'!J40=0,"",'Data invoice'!K40)</f>
        <v/>
      </c>
      <c r="B110" s="284" t="str">
        <f>IF('Data invoice'!K40=0,"",'Data invoice'!L40)</f>
        <v/>
      </c>
      <c r="C110" s="284" t="str">
        <f>IF('Data invoice'!L40=0,"",'Data invoice'!M40)</f>
        <v/>
      </c>
      <c r="D110" s="284" t="str">
        <f>IF('Data invoice'!M40=0,"",'Data invoice'!N40)</f>
        <v/>
      </c>
      <c r="E110" s="284" t="str">
        <f>IF('Data invoice'!N40=0,"",'Data invoice'!O40)</f>
        <v/>
      </c>
      <c r="F110" s="284" t="str">
        <f>IF('Data invoice'!O40=0,"",'Data invoice'!P40)</f>
        <v/>
      </c>
      <c r="G110" s="284" t="str">
        <f>IF('Data invoice'!P40=0,"",'Data invoice'!Q40)</f>
        <v/>
      </c>
      <c r="H110" s="284" t="str">
        <f>IF('Data invoice'!Q40=0,"",'Data invoice'!R40)</f>
        <v/>
      </c>
      <c r="I110" s="320" t="str">
        <f>IF('Data invoice'!R40=0,"",'Data invoice'!S40)</f>
        <v/>
      </c>
      <c r="J110" s="367" t="str">
        <f>IF('Data invoice'!S40=0,"",'Data invoice'!T40)</f>
        <v/>
      </c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93"/>
      <c r="AC110" s="293"/>
      <c r="AD110" s="293"/>
      <c r="AE110" s="293"/>
      <c r="AF110" s="293"/>
      <c r="AG110" s="293"/>
      <c r="AH110" s="293"/>
      <c r="AI110" s="293"/>
      <c r="AJ110" s="293"/>
      <c r="AK110" s="293"/>
      <c r="AL110" s="293"/>
    </row>
    <row r="111" spans="1:38" s="414" customFormat="1" ht="16.5" customHeight="1">
      <c r="A111" s="284" t="str">
        <f>IF('Data invoice'!J41=0,"",'Data invoice'!K41)</f>
        <v/>
      </c>
      <c r="B111" s="284" t="str">
        <f>IF('Data invoice'!K41=0,"",'Data invoice'!L41)</f>
        <v/>
      </c>
      <c r="C111" s="284" t="str">
        <f>IF('Data invoice'!L41=0,"",'Data invoice'!M41)</f>
        <v/>
      </c>
      <c r="D111" s="284" t="str">
        <f>IF('Data invoice'!M41=0,"",'Data invoice'!N41)</f>
        <v/>
      </c>
      <c r="E111" s="284" t="str">
        <f>IF('Data invoice'!N41=0,"",'Data invoice'!O41)</f>
        <v/>
      </c>
      <c r="F111" s="284" t="str">
        <f>IF('Data invoice'!O41=0,"",'Data invoice'!P41)</f>
        <v/>
      </c>
      <c r="G111" s="284" t="str">
        <f>IF('Data invoice'!P41=0,"",'Data invoice'!Q41)</f>
        <v/>
      </c>
      <c r="H111" s="284" t="str">
        <f>IF('Data invoice'!Q41=0,"",'Data invoice'!R41)</f>
        <v/>
      </c>
      <c r="I111" s="320" t="str">
        <f>IF('Data invoice'!R41=0,"",'Data invoice'!S41)</f>
        <v/>
      </c>
      <c r="J111" s="367" t="str">
        <f>IF('Data invoice'!S41=0,"",'Data invoice'!T41)</f>
        <v/>
      </c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93"/>
      <c r="AC111" s="293"/>
      <c r="AD111" s="293"/>
      <c r="AE111" s="293"/>
      <c r="AF111" s="293"/>
      <c r="AG111" s="293"/>
      <c r="AH111" s="293"/>
      <c r="AI111" s="293"/>
      <c r="AJ111" s="293"/>
      <c r="AK111" s="293"/>
      <c r="AL111" s="293"/>
    </row>
    <row r="112" spans="1:38" s="414" customFormat="1" ht="16.5" customHeight="1">
      <c r="A112" s="284" t="str">
        <f>IF('Data invoice'!J42=0,"",'Data invoice'!K42)</f>
        <v/>
      </c>
      <c r="B112" s="284" t="str">
        <f>IF('Data invoice'!K42=0,"",'Data invoice'!L42)</f>
        <v/>
      </c>
      <c r="C112" s="284" t="str">
        <f>IF('Data invoice'!L42=0,"",'Data invoice'!M42)</f>
        <v/>
      </c>
      <c r="D112" s="284" t="str">
        <f>IF('Data invoice'!M42=0,"",'Data invoice'!N42)</f>
        <v/>
      </c>
      <c r="E112" s="284" t="str">
        <f>IF('Data invoice'!N42=0,"",'Data invoice'!O42)</f>
        <v/>
      </c>
      <c r="F112" s="284" t="str">
        <f>IF('Data invoice'!O42=0,"",'Data invoice'!P42)</f>
        <v/>
      </c>
      <c r="G112" s="284" t="str">
        <f>IF('Data invoice'!P42=0,"",'Data invoice'!Q42)</f>
        <v/>
      </c>
      <c r="H112" s="284" t="str">
        <f>IF('Data invoice'!Q42=0,"",'Data invoice'!R42)</f>
        <v/>
      </c>
      <c r="I112" s="320" t="str">
        <f>IF('Data invoice'!R42=0,"",'Data invoice'!S42)</f>
        <v/>
      </c>
      <c r="J112" s="367" t="str">
        <f>IF('Data invoice'!S42=0,"",'Data invoice'!T42)</f>
        <v/>
      </c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93"/>
      <c r="AC112" s="293"/>
      <c r="AD112" s="293"/>
      <c r="AE112" s="293"/>
      <c r="AF112" s="293"/>
      <c r="AG112" s="293"/>
      <c r="AH112" s="293"/>
      <c r="AI112" s="293"/>
      <c r="AJ112" s="293"/>
      <c r="AK112" s="293"/>
      <c r="AL112" s="293"/>
    </row>
    <row r="113" spans="1:38" s="414" customFormat="1" ht="16.5" customHeight="1">
      <c r="A113" s="284" t="str">
        <f>IF('Data invoice'!J43=0,"",'Data invoice'!K43)</f>
        <v/>
      </c>
      <c r="B113" s="284" t="str">
        <f>IF('Data invoice'!K43=0,"",'Data invoice'!L43)</f>
        <v/>
      </c>
      <c r="C113" s="284" t="str">
        <f>IF('Data invoice'!L43=0,"",'Data invoice'!M43)</f>
        <v/>
      </c>
      <c r="D113" s="284" t="str">
        <f>IF('Data invoice'!M43=0,"",'Data invoice'!N43)</f>
        <v/>
      </c>
      <c r="E113" s="284" t="str">
        <f>IF('Data invoice'!N43=0,"",'Data invoice'!O43)</f>
        <v/>
      </c>
      <c r="F113" s="284" t="str">
        <f>IF('Data invoice'!O43=0,"",'Data invoice'!P43)</f>
        <v/>
      </c>
      <c r="G113" s="284" t="str">
        <f>IF('Data invoice'!P43=0,"",'Data invoice'!Q43)</f>
        <v/>
      </c>
      <c r="H113" s="284" t="str">
        <f>IF('Data invoice'!Q43=0,"",'Data invoice'!R43)</f>
        <v/>
      </c>
      <c r="I113" s="320" t="str">
        <f>IF('Data invoice'!R43=0,"",'Data invoice'!S43)</f>
        <v/>
      </c>
      <c r="J113" s="367" t="str">
        <f>IF('Data invoice'!S43=0,"",'Data invoice'!T43)</f>
        <v/>
      </c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93"/>
      <c r="AC113" s="293"/>
      <c r="AD113" s="293"/>
      <c r="AE113" s="293"/>
      <c r="AF113" s="293"/>
      <c r="AG113" s="293"/>
      <c r="AH113" s="293"/>
      <c r="AI113" s="293"/>
      <c r="AJ113" s="293"/>
      <c r="AK113" s="293"/>
      <c r="AL113" s="293"/>
    </row>
    <row r="114" spans="1:38" s="414" customFormat="1" ht="16.5" customHeight="1">
      <c r="A114" s="284" t="str">
        <f>IF('Data invoice'!J44=0,"",'Data invoice'!K44)</f>
        <v/>
      </c>
      <c r="B114" s="284" t="str">
        <f>IF('Data invoice'!K44=0,"",'Data invoice'!L44)</f>
        <v/>
      </c>
      <c r="C114" s="284" t="str">
        <f>IF('Data invoice'!L44=0,"",'Data invoice'!M44)</f>
        <v/>
      </c>
      <c r="D114" s="284" t="str">
        <f>IF('Data invoice'!M44=0,"",'Data invoice'!N44)</f>
        <v/>
      </c>
      <c r="E114" s="284" t="str">
        <f>IF('Data invoice'!N44=0,"",'Data invoice'!O44)</f>
        <v/>
      </c>
      <c r="F114" s="284" t="str">
        <f>IF('Data invoice'!O44=0,"",'Data invoice'!P44)</f>
        <v/>
      </c>
      <c r="G114" s="284" t="str">
        <f>IF('Data invoice'!P44=0,"",'Data invoice'!Q44)</f>
        <v/>
      </c>
      <c r="H114" s="284" t="str">
        <f>IF('Data invoice'!Q44=0,"",'Data invoice'!R44)</f>
        <v/>
      </c>
      <c r="I114" s="320" t="str">
        <f>IF('Data invoice'!R44=0,"",'Data invoice'!S44)</f>
        <v/>
      </c>
      <c r="J114" s="367" t="str">
        <f>IF('Data invoice'!S44=0,"",'Data invoice'!T44)</f>
        <v/>
      </c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93"/>
      <c r="AC114" s="293"/>
      <c r="AD114" s="293"/>
      <c r="AE114" s="293"/>
      <c r="AF114" s="293"/>
      <c r="AG114" s="293"/>
      <c r="AH114" s="293"/>
      <c r="AI114" s="293"/>
      <c r="AJ114" s="293"/>
      <c r="AK114" s="293"/>
      <c r="AL114" s="293"/>
    </row>
    <row r="115" spans="1:38" s="414" customFormat="1" ht="16.5" customHeight="1">
      <c r="A115" s="284" t="str">
        <f>IF('Data invoice'!J45=0,"",'Data invoice'!K45)</f>
        <v/>
      </c>
      <c r="B115" s="284" t="str">
        <f>IF('Data invoice'!K45=0,"",'Data invoice'!L45)</f>
        <v/>
      </c>
      <c r="C115" s="284" t="str">
        <f>IF('Data invoice'!L45=0,"",'Data invoice'!M45)</f>
        <v/>
      </c>
      <c r="D115" s="284" t="str">
        <f>IF('Data invoice'!M45=0,"",'Data invoice'!N45)</f>
        <v/>
      </c>
      <c r="E115" s="284" t="str">
        <f>IF('Data invoice'!N45=0,"",'Data invoice'!O45)</f>
        <v/>
      </c>
      <c r="F115" s="284" t="str">
        <f>IF('Data invoice'!O45=0,"",'Data invoice'!P45)</f>
        <v/>
      </c>
      <c r="G115" s="284" t="str">
        <f>IF('Data invoice'!P45=0,"",'Data invoice'!Q45)</f>
        <v/>
      </c>
      <c r="H115" s="284" t="str">
        <f>IF('Data invoice'!Q45=0,"",'Data invoice'!R45)</f>
        <v/>
      </c>
      <c r="I115" s="320" t="str">
        <f>IF('Data invoice'!R45=0,"",'Data invoice'!S45)</f>
        <v/>
      </c>
      <c r="J115" s="367" t="str">
        <f>IF('Data invoice'!S45=0,"",'Data invoice'!T45)</f>
        <v/>
      </c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93"/>
      <c r="AC115" s="293"/>
      <c r="AD115" s="293"/>
      <c r="AE115" s="293"/>
      <c r="AF115" s="293"/>
      <c r="AG115" s="293"/>
      <c r="AH115" s="293"/>
      <c r="AI115" s="293"/>
      <c r="AJ115" s="293"/>
      <c r="AK115" s="293"/>
      <c r="AL115" s="293"/>
    </row>
    <row r="116" spans="1:38" s="414" customFormat="1" ht="16.5" customHeight="1">
      <c r="A116" s="284" t="str">
        <f>IF('Data invoice'!J46=0,"",'Data invoice'!K46)</f>
        <v/>
      </c>
      <c r="B116" s="284" t="str">
        <f>IF('Data invoice'!K46=0,"",'Data invoice'!L46)</f>
        <v/>
      </c>
      <c r="C116" s="284" t="str">
        <f>IF('Data invoice'!L46=0,"",'Data invoice'!M46)</f>
        <v/>
      </c>
      <c r="D116" s="284" t="str">
        <f>IF('Data invoice'!M46=0,"",'Data invoice'!N46)</f>
        <v/>
      </c>
      <c r="E116" s="284" t="str">
        <f>IF('Data invoice'!N46=0,"",'Data invoice'!O46)</f>
        <v/>
      </c>
      <c r="F116" s="284" t="str">
        <f>IF('Data invoice'!O46=0,"",'Data invoice'!P46)</f>
        <v/>
      </c>
      <c r="G116" s="284" t="str">
        <f>IF('Data invoice'!P46=0,"",'Data invoice'!Q46)</f>
        <v/>
      </c>
      <c r="H116" s="284" t="str">
        <f>IF('Data invoice'!Q46=0,"",'Data invoice'!R46)</f>
        <v/>
      </c>
      <c r="I116" s="320" t="str">
        <f>IF('Data invoice'!R46=0,"",'Data invoice'!S46)</f>
        <v/>
      </c>
      <c r="J116" s="367" t="str">
        <f>IF('Data invoice'!S46=0,"",'Data invoice'!T46)</f>
        <v/>
      </c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93"/>
      <c r="AC116" s="293"/>
      <c r="AD116" s="293"/>
      <c r="AE116" s="293"/>
      <c r="AF116" s="293"/>
      <c r="AG116" s="293"/>
      <c r="AH116" s="293"/>
      <c r="AI116" s="293"/>
      <c r="AJ116" s="293"/>
      <c r="AK116" s="293"/>
      <c r="AL116" s="293"/>
    </row>
    <row r="117" spans="1:38" s="414" customFormat="1" ht="16.5" customHeight="1">
      <c r="A117" s="284" t="str">
        <f>IF('Data invoice'!J47=0,"",'Data invoice'!K47)</f>
        <v/>
      </c>
      <c r="B117" s="284" t="str">
        <f>IF('Data invoice'!K47=0,"",'Data invoice'!L47)</f>
        <v/>
      </c>
      <c r="C117" s="284" t="str">
        <f>IF('Data invoice'!L47=0,"",'Data invoice'!M47)</f>
        <v/>
      </c>
      <c r="D117" s="284" t="str">
        <f>IF('Data invoice'!M47=0,"",'Data invoice'!N47)</f>
        <v/>
      </c>
      <c r="E117" s="284" t="str">
        <f>IF('Data invoice'!N47=0,"",'Data invoice'!O47)</f>
        <v/>
      </c>
      <c r="F117" s="284" t="str">
        <f>IF('Data invoice'!O47=0,"",'Data invoice'!P47)</f>
        <v/>
      </c>
      <c r="G117" s="284" t="str">
        <f>IF('Data invoice'!P47=0,"",'Data invoice'!Q47)</f>
        <v/>
      </c>
      <c r="H117" s="284" t="str">
        <f>IF('Data invoice'!Q47=0,"",'Data invoice'!R47)</f>
        <v/>
      </c>
      <c r="I117" s="320" t="str">
        <f>IF('Data invoice'!R47=0,"",'Data invoice'!S47)</f>
        <v/>
      </c>
      <c r="J117" s="367" t="str">
        <f>IF('Data invoice'!S47=0,"",'Data invoice'!T47)</f>
        <v/>
      </c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93"/>
      <c r="AC117" s="293"/>
      <c r="AD117" s="293"/>
      <c r="AE117" s="293"/>
      <c r="AF117" s="293"/>
      <c r="AG117" s="293"/>
      <c r="AH117" s="293"/>
      <c r="AI117" s="293"/>
      <c r="AJ117" s="293"/>
      <c r="AK117" s="293"/>
      <c r="AL117" s="293"/>
    </row>
    <row r="118" spans="1:38" s="414" customFormat="1" ht="16.5" customHeight="1">
      <c r="A118" s="284" t="str">
        <f>IF('Data invoice'!J48=0,"",'Data invoice'!K48)</f>
        <v/>
      </c>
      <c r="B118" s="284" t="str">
        <f>IF('Data invoice'!K48=0,"",'Data invoice'!L48)</f>
        <v/>
      </c>
      <c r="C118" s="284" t="str">
        <f>IF('Data invoice'!L48=0,"",'Data invoice'!M48)</f>
        <v/>
      </c>
      <c r="D118" s="284" t="str">
        <f>IF('Data invoice'!M48=0,"",'Data invoice'!N48)</f>
        <v/>
      </c>
      <c r="E118" s="284" t="str">
        <f>IF('Data invoice'!N48=0,"",'Data invoice'!O48)</f>
        <v/>
      </c>
      <c r="F118" s="284" t="str">
        <f>IF('Data invoice'!O48=0,"",'Data invoice'!P48)</f>
        <v/>
      </c>
      <c r="G118" s="284" t="str">
        <f>IF('Data invoice'!P48=0,"",'Data invoice'!Q48)</f>
        <v/>
      </c>
      <c r="H118" s="284" t="str">
        <f>IF('Data invoice'!Q48=0,"",'Data invoice'!R48)</f>
        <v/>
      </c>
      <c r="I118" s="320" t="str">
        <f>IF('Data invoice'!R48=0,"",'Data invoice'!S48)</f>
        <v/>
      </c>
      <c r="J118" s="367" t="str">
        <f>IF('Data invoice'!S48=0,"",'Data invoice'!T48)</f>
        <v/>
      </c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93"/>
      <c r="AC118" s="293"/>
      <c r="AD118" s="293"/>
      <c r="AE118" s="293"/>
      <c r="AF118" s="293"/>
      <c r="AG118" s="293"/>
      <c r="AH118" s="293"/>
      <c r="AI118" s="293"/>
      <c r="AJ118" s="293"/>
      <c r="AK118" s="293"/>
      <c r="AL118" s="293"/>
    </row>
    <row r="119" spans="1:38" s="414" customFormat="1" ht="16.5" customHeight="1">
      <c r="A119" s="284" t="str">
        <f>IF('Data invoice'!J49=0,"",'Data invoice'!K49)</f>
        <v/>
      </c>
      <c r="B119" s="284" t="str">
        <f>IF('Data invoice'!K49=0,"",'Data invoice'!L49)</f>
        <v/>
      </c>
      <c r="C119" s="284" t="str">
        <f>IF('Data invoice'!L49=0,"",'Data invoice'!M49)</f>
        <v/>
      </c>
      <c r="D119" s="284" t="str">
        <f>IF('Data invoice'!M49=0,"",'Data invoice'!N49)</f>
        <v/>
      </c>
      <c r="E119" s="284" t="str">
        <f>IF('Data invoice'!N49=0,"",'Data invoice'!O49)</f>
        <v/>
      </c>
      <c r="F119" s="284" t="str">
        <f>IF('Data invoice'!O49=0,"",'Data invoice'!P49)</f>
        <v/>
      </c>
      <c r="G119" s="284" t="str">
        <f>IF('Data invoice'!P49=0,"",'Data invoice'!Q49)</f>
        <v/>
      </c>
      <c r="H119" s="284" t="str">
        <f>IF('Data invoice'!Q49=0,"",'Data invoice'!R49)</f>
        <v/>
      </c>
      <c r="I119" s="320" t="str">
        <f>IF('Data invoice'!R49=0,"",'Data invoice'!S49)</f>
        <v/>
      </c>
      <c r="J119" s="367" t="str">
        <f>IF('Data invoice'!S49=0,"",'Data invoice'!T49)</f>
        <v/>
      </c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93"/>
      <c r="AC119" s="293"/>
      <c r="AD119" s="293"/>
      <c r="AE119" s="293"/>
      <c r="AF119" s="293"/>
      <c r="AG119" s="293"/>
      <c r="AH119" s="293"/>
      <c r="AI119" s="293"/>
      <c r="AJ119" s="293"/>
      <c r="AK119" s="293"/>
      <c r="AL119" s="293"/>
    </row>
    <row r="120" spans="1:38" s="414" customFormat="1" ht="16.5" customHeight="1">
      <c r="A120" s="284" t="str">
        <f>IF('Data invoice'!J50=0,"",'Data invoice'!K50)</f>
        <v/>
      </c>
      <c r="B120" s="284" t="str">
        <f>IF('Data invoice'!K50=0,"",'Data invoice'!L50)</f>
        <v/>
      </c>
      <c r="C120" s="284" t="str">
        <f>IF('Data invoice'!L50=0,"",'Data invoice'!M50)</f>
        <v/>
      </c>
      <c r="D120" s="284" t="str">
        <f>IF('Data invoice'!M50=0,"",'Data invoice'!N50)</f>
        <v/>
      </c>
      <c r="E120" s="284" t="str">
        <f>IF('Data invoice'!N50=0,"",'Data invoice'!O50)</f>
        <v/>
      </c>
      <c r="F120" s="284" t="str">
        <f>IF('Data invoice'!O50=0,"",'Data invoice'!P50)</f>
        <v/>
      </c>
      <c r="G120" s="284" t="str">
        <f>IF('Data invoice'!P50=0,"",'Data invoice'!Q50)</f>
        <v/>
      </c>
      <c r="H120" s="284" t="str">
        <f>IF('Data invoice'!Q50=0,"",'Data invoice'!R50)</f>
        <v/>
      </c>
      <c r="I120" s="320" t="str">
        <f>IF('Data invoice'!R50=0,"",'Data invoice'!S50)</f>
        <v/>
      </c>
      <c r="J120" s="367" t="str">
        <f>IF('Data invoice'!S50=0,"",'Data invoice'!T50)</f>
        <v/>
      </c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93"/>
      <c r="AC120" s="293"/>
      <c r="AD120" s="293"/>
      <c r="AE120" s="293"/>
      <c r="AF120" s="293"/>
      <c r="AG120" s="293"/>
      <c r="AH120" s="293"/>
      <c r="AI120" s="293"/>
      <c r="AJ120" s="293"/>
      <c r="AK120" s="293"/>
      <c r="AL120" s="293"/>
    </row>
    <row r="121" spans="1:38" s="414" customFormat="1" ht="16.5" customHeight="1">
      <c r="A121" s="284" t="str">
        <f>IF('Data invoice'!J51=0,"",'Data invoice'!K51)</f>
        <v/>
      </c>
      <c r="B121" s="284" t="str">
        <f>IF('Data invoice'!K51=0,"",'Data invoice'!L51)</f>
        <v/>
      </c>
      <c r="C121" s="284" t="str">
        <f>IF('Data invoice'!L51=0,"",'Data invoice'!M51)</f>
        <v/>
      </c>
      <c r="D121" s="284" t="str">
        <f>IF('Data invoice'!M51=0,"",'Data invoice'!N51)</f>
        <v/>
      </c>
      <c r="E121" s="284" t="str">
        <f>IF('Data invoice'!N51=0,"",'Data invoice'!O51)</f>
        <v/>
      </c>
      <c r="F121" s="284" t="str">
        <f>IF('Data invoice'!O51=0,"",'Data invoice'!P51)</f>
        <v/>
      </c>
      <c r="G121" s="284" t="str">
        <f>IF('Data invoice'!P51=0,"",'Data invoice'!Q51)</f>
        <v/>
      </c>
      <c r="H121" s="284" t="str">
        <f>IF('Data invoice'!Q51=0,"",'Data invoice'!R51)</f>
        <v/>
      </c>
      <c r="I121" s="320" t="str">
        <f>IF('Data invoice'!R51=0,"",'Data invoice'!S51)</f>
        <v/>
      </c>
      <c r="J121" s="367" t="str">
        <f>IF('Data invoice'!S51=0,"",'Data invoice'!T51)</f>
        <v/>
      </c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93"/>
      <c r="AC121" s="293"/>
      <c r="AD121" s="293"/>
      <c r="AE121" s="293"/>
      <c r="AF121" s="293"/>
      <c r="AG121" s="293"/>
      <c r="AH121" s="293"/>
      <c r="AI121" s="293"/>
      <c r="AJ121" s="293"/>
      <c r="AK121" s="293"/>
      <c r="AL121" s="293"/>
    </row>
    <row r="122" spans="1:38" s="414" customFormat="1" ht="16.5" customHeight="1">
      <c r="A122" s="284" t="str">
        <f>IF('Data invoice'!J52=0,"",'Data invoice'!K52)</f>
        <v/>
      </c>
      <c r="B122" s="284" t="str">
        <f>IF('Data invoice'!K52=0,"",'Data invoice'!L52)</f>
        <v/>
      </c>
      <c r="C122" s="284" t="str">
        <f>IF('Data invoice'!L52=0,"",'Data invoice'!M52)</f>
        <v/>
      </c>
      <c r="D122" s="284" t="str">
        <f>IF('Data invoice'!M52=0,"",'Data invoice'!N52)</f>
        <v/>
      </c>
      <c r="E122" s="284" t="str">
        <f>IF('Data invoice'!N52=0,"",'Data invoice'!O52)</f>
        <v/>
      </c>
      <c r="F122" s="284" t="str">
        <f>IF('Data invoice'!O52=0,"",'Data invoice'!P52)</f>
        <v/>
      </c>
      <c r="G122" s="284" t="str">
        <f>IF('Data invoice'!P52=0,"",'Data invoice'!Q52)</f>
        <v/>
      </c>
      <c r="H122" s="284" t="str">
        <f>IF('Data invoice'!Q52=0,"",'Data invoice'!R52)</f>
        <v/>
      </c>
      <c r="I122" s="320" t="str">
        <f>IF('Data invoice'!R52=0,"",'Data invoice'!S52)</f>
        <v/>
      </c>
      <c r="J122" s="367" t="str">
        <f>IF('Data invoice'!S52=0,"",'Data invoice'!T52)</f>
        <v/>
      </c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93"/>
      <c r="AC122" s="293"/>
      <c r="AD122" s="293"/>
      <c r="AE122" s="293"/>
      <c r="AF122" s="293"/>
      <c r="AG122" s="293"/>
      <c r="AH122" s="293"/>
      <c r="AI122" s="293"/>
      <c r="AJ122" s="293"/>
      <c r="AK122" s="293"/>
      <c r="AL122" s="293"/>
    </row>
    <row r="123" spans="1:38" s="414" customFormat="1" ht="16.5" customHeight="1">
      <c r="A123" s="284" t="str">
        <f>IF('Data invoice'!J53=0,"",'Data invoice'!K53)</f>
        <v/>
      </c>
      <c r="B123" s="284" t="str">
        <f>IF('Data invoice'!K53=0,"",'Data invoice'!L53)</f>
        <v/>
      </c>
      <c r="C123" s="284" t="str">
        <f>IF('Data invoice'!L53=0,"",'Data invoice'!M53)</f>
        <v/>
      </c>
      <c r="D123" s="284" t="str">
        <f>IF('Data invoice'!M53=0,"",'Data invoice'!N53)</f>
        <v/>
      </c>
      <c r="E123" s="284" t="str">
        <f>IF('Data invoice'!N53=0,"",'Data invoice'!O53)</f>
        <v/>
      </c>
      <c r="F123" s="284" t="str">
        <f>IF('Data invoice'!O53=0,"",'Data invoice'!P53)</f>
        <v/>
      </c>
      <c r="G123" s="284" t="str">
        <f>IF('Data invoice'!P53=0,"",'Data invoice'!Q53)</f>
        <v/>
      </c>
      <c r="H123" s="284" t="str">
        <f>IF('Data invoice'!Q53=0,"",'Data invoice'!R53)</f>
        <v/>
      </c>
      <c r="I123" s="320" t="str">
        <f>IF('Data invoice'!R53=0,"",'Data invoice'!S53)</f>
        <v/>
      </c>
      <c r="J123" s="367" t="str">
        <f>IF('Data invoice'!S53=0,"",'Data invoice'!T53)</f>
        <v/>
      </c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93"/>
      <c r="AC123" s="293"/>
      <c r="AD123" s="293"/>
      <c r="AE123" s="293"/>
      <c r="AF123" s="293"/>
      <c r="AG123" s="293"/>
      <c r="AH123" s="293"/>
      <c r="AI123" s="293"/>
      <c r="AJ123" s="293"/>
      <c r="AK123" s="293"/>
      <c r="AL123" s="293"/>
    </row>
    <row r="124" spans="1:38" s="414" customFormat="1" ht="16.5" customHeight="1">
      <c r="A124" s="284" t="str">
        <f>IF('Data invoice'!J54=0,"",'Data invoice'!K54)</f>
        <v/>
      </c>
      <c r="B124" s="284" t="str">
        <f>IF('Data invoice'!K54=0,"",'Data invoice'!L54)</f>
        <v/>
      </c>
      <c r="C124" s="284" t="str">
        <f>IF('Data invoice'!L54=0,"",'Data invoice'!M54)</f>
        <v/>
      </c>
      <c r="D124" s="284" t="str">
        <f>IF('Data invoice'!M54=0,"",'Data invoice'!N54)</f>
        <v/>
      </c>
      <c r="E124" s="284" t="str">
        <f>IF('Data invoice'!N54=0,"",'Data invoice'!O54)</f>
        <v/>
      </c>
      <c r="F124" s="284" t="str">
        <f>IF('Data invoice'!O54=0,"",'Data invoice'!P54)</f>
        <v/>
      </c>
      <c r="G124" s="284" t="str">
        <f>IF('Data invoice'!P54=0,"",'Data invoice'!Q54)</f>
        <v/>
      </c>
      <c r="H124" s="284" t="str">
        <f>IF('Data invoice'!Q54=0,"",'Data invoice'!R54)</f>
        <v/>
      </c>
      <c r="I124" s="320" t="str">
        <f>IF('Data invoice'!R54=0,"",'Data invoice'!S54)</f>
        <v/>
      </c>
      <c r="J124" s="367" t="str">
        <f>IF('Data invoice'!S54=0,"",'Data invoice'!T54)</f>
        <v/>
      </c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93"/>
      <c r="AC124" s="293"/>
      <c r="AD124" s="293"/>
      <c r="AE124" s="293"/>
      <c r="AF124" s="293"/>
      <c r="AG124" s="293"/>
      <c r="AH124" s="293"/>
      <c r="AI124" s="293"/>
      <c r="AJ124" s="293"/>
      <c r="AK124" s="293"/>
      <c r="AL124" s="293"/>
    </row>
    <row r="125" spans="1:38" s="414" customFormat="1" ht="16.5" customHeight="1">
      <c r="A125" s="284" t="str">
        <f>IF('Data invoice'!J55=0,"",'Data invoice'!K55)</f>
        <v/>
      </c>
      <c r="B125" s="284" t="str">
        <f>IF('Data invoice'!K55=0,"",'Data invoice'!L55)</f>
        <v/>
      </c>
      <c r="C125" s="284" t="str">
        <f>IF('Data invoice'!L55=0,"",'Data invoice'!M55)</f>
        <v/>
      </c>
      <c r="D125" s="284" t="str">
        <f>IF('Data invoice'!M55=0,"",'Data invoice'!N55)</f>
        <v/>
      </c>
      <c r="E125" s="284" t="str">
        <f>IF('Data invoice'!N55=0,"",'Data invoice'!O55)</f>
        <v/>
      </c>
      <c r="F125" s="284" t="str">
        <f>IF('Data invoice'!O55=0,"",'Data invoice'!P55)</f>
        <v/>
      </c>
      <c r="G125" s="284" t="str">
        <f>IF('Data invoice'!P55=0,"",'Data invoice'!Q55)</f>
        <v/>
      </c>
      <c r="H125" s="284" t="str">
        <f>IF('Data invoice'!Q55=0,"",'Data invoice'!R55)</f>
        <v/>
      </c>
      <c r="I125" s="320" t="str">
        <f>IF('Data invoice'!R55=0,"",'Data invoice'!S55)</f>
        <v/>
      </c>
      <c r="J125" s="367" t="str">
        <f>IF('Data invoice'!S55=0,"",'Data invoice'!T55)</f>
        <v/>
      </c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93"/>
      <c r="AC125" s="293"/>
      <c r="AD125" s="293"/>
      <c r="AE125" s="293"/>
      <c r="AF125" s="293"/>
      <c r="AG125" s="293"/>
      <c r="AH125" s="293"/>
      <c r="AI125" s="293"/>
      <c r="AJ125" s="293"/>
      <c r="AK125" s="293"/>
      <c r="AL125" s="293"/>
    </row>
    <row r="126" spans="1:38" s="414" customFormat="1" ht="16.5" customHeight="1">
      <c r="A126" s="284" t="str">
        <f>IF('Data invoice'!J56=0,"",'Data invoice'!K56)</f>
        <v/>
      </c>
      <c r="B126" s="284" t="str">
        <f>IF('Data invoice'!K56=0,"",'Data invoice'!L56)</f>
        <v/>
      </c>
      <c r="C126" s="284" t="str">
        <f>IF('Data invoice'!L56=0,"",'Data invoice'!M56)</f>
        <v/>
      </c>
      <c r="D126" s="284" t="str">
        <f>IF('Data invoice'!M56=0,"",'Data invoice'!N56)</f>
        <v/>
      </c>
      <c r="E126" s="284" t="str">
        <f>IF('Data invoice'!N56=0,"",'Data invoice'!O56)</f>
        <v/>
      </c>
      <c r="F126" s="284" t="str">
        <f>IF('Data invoice'!O56=0,"",'Data invoice'!P56)</f>
        <v/>
      </c>
      <c r="G126" s="284" t="str">
        <f>IF('Data invoice'!P56=0,"",'Data invoice'!Q56)</f>
        <v/>
      </c>
      <c r="H126" s="284" t="str">
        <f>IF('Data invoice'!Q56=0,"",'Data invoice'!R56)</f>
        <v/>
      </c>
      <c r="I126" s="320" t="str">
        <f>IF('Data invoice'!R56=0,"",'Data invoice'!S56)</f>
        <v/>
      </c>
      <c r="J126" s="367" t="str">
        <f>IF('Data invoice'!S56=0,"",'Data invoice'!T56)</f>
        <v/>
      </c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93"/>
      <c r="AC126" s="293"/>
      <c r="AD126" s="293"/>
      <c r="AE126" s="293"/>
      <c r="AF126" s="293"/>
      <c r="AG126" s="293"/>
      <c r="AH126" s="293"/>
      <c r="AI126" s="293"/>
      <c r="AJ126" s="293"/>
      <c r="AK126" s="293"/>
      <c r="AL126" s="293"/>
    </row>
    <row r="127" spans="1:38" s="414" customFormat="1" ht="16.5" customHeight="1">
      <c r="A127" s="284" t="str">
        <f>IF('Data invoice'!J57=0,"",'Data invoice'!K57)</f>
        <v/>
      </c>
      <c r="B127" s="284" t="str">
        <f>IF('Data invoice'!K57=0,"",'Data invoice'!L57)</f>
        <v/>
      </c>
      <c r="C127" s="284" t="str">
        <f>IF('Data invoice'!L57=0,"",'Data invoice'!M57)</f>
        <v/>
      </c>
      <c r="D127" s="284" t="str">
        <f>IF('Data invoice'!M57=0,"",'Data invoice'!N57)</f>
        <v/>
      </c>
      <c r="E127" s="284" t="str">
        <f>IF('Data invoice'!N57=0,"",'Data invoice'!O57)</f>
        <v/>
      </c>
      <c r="F127" s="284" t="str">
        <f>IF('Data invoice'!O57=0,"",'Data invoice'!P57)</f>
        <v/>
      </c>
      <c r="G127" s="284" t="str">
        <f>IF('Data invoice'!P57=0,"",'Data invoice'!Q57)</f>
        <v/>
      </c>
      <c r="H127" s="284" t="str">
        <f>IF('Data invoice'!Q57=0,"",'Data invoice'!R57)</f>
        <v/>
      </c>
      <c r="I127" s="320" t="str">
        <f>IF('Data invoice'!R57=0,"",'Data invoice'!S57)</f>
        <v/>
      </c>
      <c r="J127" s="367" t="str">
        <f>IF('Data invoice'!S57=0,"",'Data invoice'!T57)</f>
        <v/>
      </c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93"/>
      <c r="AC127" s="293"/>
      <c r="AD127" s="293"/>
      <c r="AE127" s="293"/>
      <c r="AF127" s="293"/>
      <c r="AG127" s="293"/>
      <c r="AH127" s="293"/>
      <c r="AI127" s="293"/>
      <c r="AJ127" s="293"/>
      <c r="AK127" s="293"/>
      <c r="AL127" s="293"/>
    </row>
    <row r="128" spans="1:38" s="414" customFormat="1" ht="16.5" customHeight="1">
      <c r="A128" s="284" t="str">
        <f>IF('Data invoice'!J58=0,"",'Data invoice'!K58)</f>
        <v/>
      </c>
      <c r="B128" s="284" t="str">
        <f>IF('Data invoice'!K58=0,"",'Data invoice'!L58)</f>
        <v/>
      </c>
      <c r="C128" s="284" t="str">
        <f>IF('Data invoice'!L58=0,"",'Data invoice'!M58)</f>
        <v/>
      </c>
      <c r="D128" s="284" t="str">
        <f>IF('Data invoice'!M58=0,"",'Data invoice'!N58)</f>
        <v/>
      </c>
      <c r="E128" s="284" t="str">
        <f>IF('Data invoice'!N58=0,"",'Data invoice'!O58)</f>
        <v/>
      </c>
      <c r="F128" s="284" t="str">
        <f>IF('Data invoice'!O58=0,"",'Data invoice'!P58)</f>
        <v/>
      </c>
      <c r="G128" s="284" t="str">
        <f>IF('Data invoice'!P58=0,"",'Data invoice'!Q58)</f>
        <v/>
      </c>
      <c r="H128" s="284" t="str">
        <f>IF('Data invoice'!Q58=0,"",'Data invoice'!R58)</f>
        <v/>
      </c>
      <c r="I128" s="320" t="str">
        <f>IF('Data invoice'!R58=0,"",'Data invoice'!S58)</f>
        <v/>
      </c>
      <c r="J128" s="367" t="str">
        <f>IF('Data invoice'!S58=0,"",'Data invoice'!T58)</f>
        <v/>
      </c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93"/>
      <c r="AC128" s="293"/>
      <c r="AD128" s="293"/>
      <c r="AE128" s="293"/>
      <c r="AF128" s="293"/>
      <c r="AG128" s="293"/>
      <c r="AH128" s="293"/>
      <c r="AI128" s="293"/>
      <c r="AJ128" s="293"/>
      <c r="AK128" s="293"/>
      <c r="AL128" s="293"/>
    </row>
    <row r="129" spans="1:38" s="414" customFormat="1" ht="16.5" customHeight="1">
      <c r="A129" s="284" t="str">
        <f>IF('Data invoice'!J59=0,"",'Data invoice'!K59)</f>
        <v/>
      </c>
      <c r="B129" s="284" t="str">
        <f>IF('Data invoice'!K59=0,"",'Data invoice'!L59)</f>
        <v/>
      </c>
      <c r="C129" s="284" t="str">
        <f>IF('Data invoice'!L59=0,"",'Data invoice'!M59)</f>
        <v/>
      </c>
      <c r="D129" s="284" t="str">
        <f>IF('Data invoice'!M59=0,"",'Data invoice'!N59)</f>
        <v/>
      </c>
      <c r="E129" s="284" t="str">
        <f>IF('Data invoice'!N59=0,"",'Data invoice'!O59)</f>
        <v/>
      </c>
      <c r="F129" s="284" t="str">
        <f>IF('Data invoice'!O59=0,"",'Data invoice'!P59)</f>
        <v/>
      </c>
      <c r="G129" s="284" t="str">
        <f>IF('Data invoice'!P59=0,"",'Data invoice'!Q59)</f>
        <v/>
      </c>
      <c r="H129" s="284" t="str">
        <f>IF('Data invoice'!Q59=0,"",'Data invoice'!R59)</f>
        <v/>
      </c>
      <c r="I129" s="320" t="str">
        <f>IF('Data invoice'!R59=0,"",'Data invoice'!S59)</f>
        <v/>
      </c>
      <c r="J129" s="367" t="str">
        <f>IF('Data invoice'!S59=0,"",'Data invoice'!T59)</f>
        <v/>
      </c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93"/>
      <c r="AC129" s="293"/>
      <c r="AD129" s="293"/>
      <c r="AE129" s="293"/>
      <c r="AF129" s="293"/>
      <c r="AG129" s="293"/>
      <c r="AH129" s="293"/>
      <c r="AI129" s="293"/>
      <c r="AJ129" s="293"/>
      <c r="AK129" s="293"/>
      <c r="AL129" s="293"/>
    </row>
    <row r="130" spans="1:38" s="414" customFormat="1" ht="16.5" customHeight="1">
      <c r="A130" s="284" t="str">
        <f>IF('Data invoice'!J60=0,"",'Data invoice'!K60)</f>
        <v/>
      </c>
      <c r="B130" s="284" t="str">
        <f>IF('Data invoice'!K60=0,"",'Data invoice'!L60)</f>
        <v/>
      </c>
      <c r="C130" s="284" t="str">
        <f>IF('Data invoice'!L60=0,"",'Data invoice'!M60)</f>
        <v/>
      </c>
      <c r="D130" s="284" t="str">
        <f>IF('Data invoice'!M60=0,"",'Data invoice'!N60)</f>
        <v/>
      </c>
      <c r="E130" s="284" t="str">
        <f>IF('Data invoice'!N60=0,"",'Data invoice'!O60)</f>
        <v/>
      </c>
      <c r="F130" s="284" t="str">
        <f>IF('Data invoice'!O60=0,"",'Data invoice'!P60)</f>
        <v/>
      </c>
      <c r="G130" s="284" t="str">
        <f>IF('Data invoice'!P60=0,"",'Data invoice'!Q60)</f>
        <v/>
      </c>
      <c r="H130" s="284" t="str">
        <f>IF('Data invoice'!Q60=0,"",'Data invoice'!R60)</f>
        <v/>
      </c>
      <c r="I130" s="320" t="str">
        <f>IF('Data invoice'!R60=0,"",'Data invoice'!S60)</f>
        <v/>
      </c>
      <c r="J130" s="367" t="str">
        <f>IF('Data invoice'!S60=0,"",'Data invoice'!T60)</f>
        <v/>
      </c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93"/>
      <c r="AC130" s="293"/>
      <c r="AD130" s="293"/>
      <c r="AE130" s="293"/>
      <c r="AF130" s="293"/>
      <c r="AG130" s="293"/>
      <c r="AH130" s="293"/>
      <c r="AI130" s="293"/>
      <c r="AJ130" s="293"/>
      <c r="AK130" s="293"/>
      <c r="AL130" s="293"/>
    </row>
    <row r="131" spans="1:38" s="414" customFormat="1" ht="16.5" customHeight="1">
      <c r="A131" s="284" t="str">
        <f>IF('Data invoice'!J61=0,"",'Data invoice'!K61)</f>
        <v/>
      </c>
      <c r="B131" s="284" t="str">
        <f>IF('Data invoice'!K61=0,"",'Data invoice'!L61)</f>
        <v/>
      </c>
      <c r="C131" s="284" t="str">
        <f>IF('Data invoice'!L61=0,"",'Data invoice'!M61)</f>
        <v/>
      </c>
      <c r="D131" s="284" t="str">
        <f>IF('Data invoice'!M61=0,"",'Data invoice'!N61)</f>
        <v/>
      </c>
      <c r="E131" s="284" t="str">
        <f>IF('Data invoice'!N61=0,"",'Data invoice'!O61)</f>
        <v/>
      </c>
      <c r="F131" s="284" t="str">
        <f>IF('Data invoice'!O61=0,"",'Data invoice'!P61)</f>
        <v/>
      </c>
      <c r="G131" s="284" t="str">
        <f>IF('Data invoice'!P61=0,"",'Data invoice'!Q61)</f>
        <v/>
      </c>
      <c r="H131" s="284" t="str">
        <f>IF('Data invoice'!Q61=0,"",'Data invoice'!R61)</f>
        <v/>
      </c>
      <c r="I131" s="320" t="str">
        <f>IF('Data invoice'!R61=0,"",'Data invoice'!S61)</f>
        <v/>
      </c>
      <c r="J131" s="367" t="str">
        <f>IF('Data invoice'!S61=0,"",'Data invoice'!T61)</f>
        <v/>
      </c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93"/>
      <c r="AC131" s="293"/>
      <c r="AD131" s="293"/>
      <c r="AE131" s="293"/>
      <c r="AF131" s="293"/>
      <c r="AG131" s="293"/>
      <c r="AH131" s="293"/>
      <c r="AI131" s="293"/>
      <c r="AJ131" s="293"/>
      <c r="AK131" s="293"/>
      <c r="AL131" s="293"/>
    </row>
    <row r="132" spans="1:38" s="414" customFormat="1" ht="16.5" customHeight="1">
      <c r="A132" s="284" t="str">
        <f>IF('Data invoice'!J62=0,"",'Data invoice'!K62)</f>
        <v/>
      </c>
      <c r="B132" s="284" t="str">
        <f>IF('Data invoice'!K62=0,"",'Data invoice'!L62)</f>
        <v/>
      </c>
      <c r="C132" s="284" t="str">
        <f>IF('Data invoice'!L62=0,"",'Data invoice'!M62)</f>
        <v/>
      </c>
      <c r="D132" s="284" t="str">
        <f>IF('Data invoice'!M62=0,"",'Data invoice'!N62)</f>
        <v/>
      </c>
      <c r="E132" s="284" t="str">
        <f>IF('Data invoice'!N62=0,"",'Data invoice'!O62)</f>
        <v/>
      </c>
      <c r="F132" s="284" t="str">
        <f>IF('Data invoice'!O62=0,"",'Data invoice'!P62)</f>
        <v/>
      </c>
      <c r="G132" s="284" t="str">
        <f>IF('Data invoice'!P62=0,"",'Data invoice'!Q62)</f>
        <v/>
      </c>
      <c r="H132" s="284" t="str">
        <f>IF('Data invoice'!Q62=0,"",'Data invoice'!R62)</f>
        <v/>
      </c>
      <c r="I132" s="320" t="str">
        <f>IF('Data invoice'!R62=0,"",'Data invoice'!S62)</f>
        <v/>
      </c>
      <c r="J132" s="367" t="str">
        <f>IF('Data invoice'!S62=0,"",'Data invoice'!T62)</f>
        <v/>
      </c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93"/>
      <c r="AC132" s="293"/>
      <c r="AD132" s="293"/>
      <c r="AE132" s="293"/>
      <c r="AF132" s="293"/>
      <c r="AG132" s="293"/>
      <c r="AH132" s="293"/>
      <c r="AI132" s="293"/>
      <c r="AJ132" s="293"/>
      <c r="AK132" s="293"/>
      <c r="AL132" s="293"/>
    </row>
    <row r="133" spans="1:38" s="414" customFormat="1" ht="16.5" customHeight="1">
      <c r="A133" s="284" t="str">
        <f>IF('Data invoice'!J63=0,"",'Data invoice'!K63)</f>
        <v/>
      </c>
      <c r="B133" s="284" t="str">
        <f>IF('Data invoice'!K63=0,"",'Data invoice'!L63)</f>
        <v/>
      </c>
      <c r="C133" s="284" t="str">
        <f>IF('Data invoice'!L63=0,"",'Data invoice'!M63)</f>
        <v/>
      </c>
      <c r="D133" s="284" t="str">
        <f>IF('Data invoice'!M63=0,"",'Data invoice'!N63)</f>
        <v/>
      </c>
      <c r="E133" s="284" t="str">
        <f>IF('Data invoice'!N63=0,"",'Data invoice'!O63)</f>
        <v/>
      </c>
      <c r="F133" s="284" t="str">
        <f>IF('Data invoice'!O63=0,"",'Data invoice'!P63)</f>
        <v/>
      </c>
      <c r="G133" s="284" t="str">
        <f>IF('Data invoice'!P63=0,"",'Data invoice'!Q63)</f>
        <v/>
      </c>
      <c r="H133" s="284" t="str">
        <f>IF('Data invoice'!Q63=0,"",'Data invoice'!R63)</f>
        <v/>
      </c>
      <c r="I133" s="320" t="str">
        <f>IF('Data invoice'!R63=0,"",'Data invoice'!S63)</f>
        <v/>
      </c>
      <c r="J133" s="367" t="str">
        <f>IF('Data invoice'!S63=0,"",'Data invoice'!T63)</f>
        <v/>
      </c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93"/>
      <c r="AC133" s="293"/>
      <c r="AD133" s="293"/>
      <c r="AE133" s="293"/>
      <c r="AF133" s="293"/>
      <c r="AG133" s="293"/>
      <c r="AH133" s="293"/>
      <c r="AI133" s="293"/>
      <c r="AJ133" s="293"/>
      <c r="AK133" s="293"/>
      <c r="AL133" s="293"/>
    </row>
    <row r="134" spans="1:38" s="414" customFormat="1" ht="16.5" customHeight="1">
      <c r="A134" s="284" t="str">
        <f>IF('Data invoice'!J64=0,"",'Data invoice'!K64)</f>
        <v/>
      </c>
      <c r="B134" s="284" t="str">
        <f>IF('Data invoice'!K64=0,"",'Data invoice'!L64)</f>
        <v/>
      </c>
      <c r="C134" s="284" t="str">
        <f>IF('Data invoice'!L64=0,"",'Data invoice'!M64)</f>
        <v/>
      </c>
      <c r="D134" s="284" t="str">
        <f>IF('Data invoice'!M64=0,"",'Data invoice'!N64)</f>
        <v/>
      </c>
      <c r="E134" s="284" t="str">
        <f>IF('Data invoice'!N64=0,"",'Data invoice'!O64)</f>
        <v/>
      </c>
      <c r="F134" s="284" t="str">
        <f>IF('Data invoice'!O64=0,"",'Data invoice'!P64)</f>
        <v/>
      </c>
      <c r="G134" s="284" t="str">
        <f>IF('Data invoice'!P64=0,"",'Data invoice'!Q64)</f>
        <v/>
      </c>
      <c r="H134" s="284" t="str">
        <f>IF('Data invoice'!Q64=0,"",'Data invoice'!R64)</f>
        <v/>
      </c>
      <c r="I134" s="320" t="str">
        <f>IF('Data invoice'!R64=0,"",'Data invoice'!S64)</f>
        <v/>
      </c>
      <c r="J134" s="367" t="str">
        <f>IF('Data invoice'!S64=0,"",'Data invoice'!T64)</f>
        <v/>
      </c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93"/>
      <c r="AC134" s="293"/>
      <c r="AD134" s="293"/>
      <c r="AE134" s="293"/>
      <c r="AF134" s="293"/>
      <c r="AG134" s="293"/>
      <c r="AH134" s="293"/>
      <c r="AI134" s="293"/>
      <c r="AJ134" s="293"/>
      <c r="AK134" s="293"/>
      <c r="AL134" s="293"/>
    </row>
    <row r="135" spans="1:38" s="414" customFormat="1" ht="16.5" customHeight="1">
      <c r="A135" s="284" t="str">
        <f>IF('Data invoice'!J65=0,"",'Data invoice'!K65)</f>
        <v/>
      </c>
      <c r="B135" s="284" t="str">
        <f>IF('Data invoice'!K65=0,"",'Data invoice'!L65)</f>
        <v/>
      </c>
      <c r="C135" s="284" t="str">
        <f>IF('Data invoice'!L65=0,"",'Data invoice'!M65)</f>
        <v/>
      </c>
      <c r="D135" s="284" t="str">
        <f>IF('Data invoice'!M65=0,"",'Data invoice'!N65)</f>
        <v/>
      </c>
      <c r="E135" s="284" t="str">
        <f>IF('Data invoice'!N65=0,"",'Data invoice'!O65)</f>
        <v/>
      </c>
      <c r="F135" s="284" t="str">
        <f>IF('Data invoice'!O65=0,"",'Data invoice'!P65)</f>
        <v/>
      </c>
      <c r="G135" s="284" t="str">
        <f>IF('Data invoice'!P65=0,"",'Data invoice'!Q65)</f>
        <v/>
      </c>
      <c r="H135" s="284" t="str">
        <f>IF('Data invoice'!Q65=0,"",'Data invoice'!R65)</f>
        <v/>
      </c>
      <c r="I135" s="320" t="str">
        <f>IF('Data invoice'!R65=0,"",'Data invoice'!S65)</f>
        <v/>
      </c>
      <c r="J135" s="367" t="str">
        <f>IF('Data invoice'!S65=0,"",'Data invoice'!T65)</f>
        <v/>
      </c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93"/>
      <c r="AC135" s="293"/>
      <c r="AD135" s="293"/>
      <c r="AE135" s="293"/>
      <c r="AF135" s="293"/>
      <c r="AG135" s="293"/>
      <c r="AH135" s="293"/>
      <c r="AI135" s="293"/>
      <c r="AJ135" s="293"/>
      <c r="AK135" s="293"/>
      <c r="AL135" s="293"/>
    </row>
    <row r="136" spans="1:38" s="414" customFormat="1" ht="16.5" customHeight="1">
      <c r="A136" s="284" t="str">
        <f>IF('Data invoice'!J66=0,"",'Data invoice'!K66)</f>
        <v/>
      </c>
      <c r="B136" s="284" t="str">
        <f>IF('Data invoice'!K66=0,"",'Data invoice'!L66)</f>
        <v/>
      </c>
      <c r="C136" s="284" t="str">
        <f>IF('Data invoice'!L66=0,"",'Data invoice'!M66)</f>
        <v/>
      </c>
      <c r="D136" s="284" t="str">
        <f>IF('Data invoice'!M66=0,"",'Data invoice'!N66)</f>
        <v/>
      </c>
      <c r="E136" s="284" t="str">
        <f>IF('Data invoice'!N66=0,"",'Data invoice'!O66)</f>
        <v/>
      </c>
      <c r="F136" s="284" t="str">
        <f>IF('Data invoice'!O66=0,"",'Data invoice'!P66)</f>
        <v/>
      </c>
      <c r="G136" s="284" t="str">
        <f>IF('Data invoice'!P66=0,"",'Data invoice'!Q66)</f>
        <v/>
      </c>
      <c r="H136" s="284" t="str">
        <f>IF('Data invoice'!Q66=0,"",'Data invoice'!R66)</f>
        <v/>
      </c>
      <c r="I136" s="320" t="str">
        <f>IF('Data invoice'!R66=0,"",'Data invoice'!S66)</f>
        <v/>
      </c>
      <c r="J136" s="367" t="str">
        <f>IF('Data invoice'!S66=0,"",'Data invoice'!T66)</f>
        <v/>
      </c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93"/>
      <c r="AC136" s="293"/>
      <c r="AD136" s="293"/>
      <c r="AE136" s="293"/>
      <c r="AF136" s="293"/>
      <c r="AG136" s="293"/>
      <c r="AH136" s="293"/>
      <c r="AI136" s="293"/>
      <c r="AJ136" s="293"/>
      <c r="AK136" s="293"/>
      <c r="AL136" s="293"/>
    </row>
    <row r="137" spans="1:38" s="414" customFormat="1" ht="16.5" customHeight="1">
      <c r="A137" s="284" t="str">
        <f>IF('Data invoice'!J67=0,"",'Data invoice'!K67)</f>
        <v/>
      </c>
      <c r="B137" s="284" t="str">
        <f>IF('Data invoice'!K67=0,"",'Data invoice'!L67)</f>
        <v/>
      </c>
      <c r="C137" s="284" t="str">
        <f>IF('Data invoice'!L67=0,"",'Data invoice'!M67)</f>
        <v/>
      </c>
      <c r="D137" s="284" t="str">
        <f>IF('Data invoice'!M67=0,"",'Data invoice'!N67)</f>
        <v/>
      </c>
      <c r="E137" s="284" t="str">
        <f>IF('Data invoice'!N67=0,"",'Data invoice'!O67)</f>
        <v/>
      </c>
      <c r="F137" s="284" t="str">
        <f>IF('Data invoice'!O67=0,"",'Data invoice'!P67)</f>
        <v/>
      </c>
      <c r="G137" s="284" t="str">
        <f>IF('Data invoice'!P67=0,"",'Data invoice'!Q67)</f>
        <v/>
      </c>
      <c r="H137" s="284" t="str">
        <f>IF('Data invoice'!Q67=0,"",'Data invoice'!R67)</f>
        <v/>
      </c>
      <c r="I137" s="320" t="str">
        <f>IF('Data invoice'!R67=0,"",'Data invoice'!S67)</f>
        <v/>
      </c>
      <c r="J137" s="367" t="str">
        <f>IF('Data invoice'!S67=0,"",'Data invoice'!T67)</f>
        <v/>
      </c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93"/>
      <c r="AC137" s="293"/>
      <c r="AD137" s="293"/>
      <c r="AE137" s="293"/>
      <c r="AF137" s="293"/>
      <c r="AG137" s="293"/>
      <c r="AH137" s="293"/>
      <c r="AI137" s="293"/>
      <c r="AJ137" s="293"/>
      <c r="AK137" s="293"/>
      <c r="AL137" s="293"/>
    </row>
    <row r="138" spans="1:38" s="414" customFormat="1" ht="16.5" customHeight="1">
      <c r="A138" s="284" t="str">
        <f>IF('Data invoice'!J68=0,"",'Data invoice'!K68)</f>
        <v/>
      </c>
      <c r="B138" s="284" t="str">
        <f>IF('Data invoice'!K68=0,"",'Data invoice'!L68)</f>
        <v/>
      </c>
      <c r="C138" s="284" t="str">
        <f>IF('Data invoice'!L68=0,"",'Data invoice'!M68)</f>
        <v/>
      </c>
      <c r="D138" s="284" t="str">
        <f>IF('Data invoice'!M68=0,"",'Data invoice'!N68)</f>
        <v/>
      </c>
      <c r="E138" s="284" t="str">
        <f>IF('Data invoice'!N68=0,"",'Data invoice'!O68)</f>
        <v/>
      </c>
      <c r="F138" s="284" t="str">
        <f>IF('Data invoice'!O68=0,"",'Data invoice'!P68)</f>
        <v/>
      </c>
      <c r="G138" s="284" t="str">
        <f>IF('Data invoice'!P68=0,"",'Data invoice'!Q68)</f>
        <v/>
      </c>
      <c r="H138" s="284" t="str">
        <f>IF('Data invoice'!Q68=0,"",'Data invoice'!R68)</f>
        <v/>
      </c>
      <c r="I138" s="320" t="str">
        <f>IF('Data invoice'!R68=0,"",'Data invoice'!S68)</f>
        <v/>
      </c>
      <c r="J138" s="367" t="str">
        <f>IF('Data invoice'!S68=0,"",'Data invoice'!T68)</f>
        <v/>
      </c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93"/>
      <c r="AC138" s="293"/>
      <c r="AD138" s="293"/>
      <c r="AE138" s="293"/>
      <c r="AF138" s="293"/>
      <c r="AG138" s="293"/>
      <c r="AH138" s="293"/>
      <c r="AI138" s="293"/>
      <c r="AJ138" s="293"/>
      <c r="AK138" s="293"/>
      <c r="AL138" s="293"/>
    </row>
    <row r="139" spans="1:38" s="414" customFormat="1" ht="16.5" customHeight="1">
      <c r="A139" s="284" t="str">
        <f>IF('Data invoice'!J69=0,"",'Data invoice'!K69)</f>
        <v/>
      </c>
      <c r="B139" s="284" t="str">
        <f>IF('Data invoice'!K69=0,"",'Data invoice'!L69)</f>
        <v/>
      </c>
      <c r="C139" s="284" t="str">
        <f>IF('Data invoice'!L69=0,"",'Data invoice'!M69)</f>
        <v/>
      </c>
      <c r="D139" s="284" t="str">
        <f>IF('Data invoice'!M69=0,"",'Data invoice'!N69)</f>
        <v/>
      </c>
      <c r="E139" s="284" t="str">
        <f>IF('Data invoice'!N69=0,"",'Data invoice'!O69)</f>
        <v/>
      </c>
      <c r="F139" s="284" t="str">
        <f>IF('Data invoice'!O69=0,"",'Data invoice'!P69)</f>
        <v/>
      </c>
      <c r="G139" s="284" t="str">
        <f>IF('Data invoice'!P69=0,"",'Data invoice'!Q69)</f>
        <v/>
      </c>
      <c r="H139" s="284" t="str">
        <f>IF('Data invoice'!Q69=0,"",'Data invoice'!R69)</f>
        <v/>
      </c>
      <c r="I139" s="320" t="str">
        <f>IF('Data invoice'!R69=0,"",'Data invoice'!S69)</f>
        <v/>
      </c>
      <c r="J139" s="367" t="str">
        <f>IF('Data invoice'!S69=0,"",'Data invoice'!T69)</f>
        <v/>
      </c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93"/>
      <c r="AC139" s="293"/>
      <c r="AD139" s="293"/>
      <c r="AE139" s="293"/>
      <c r="AF139" s="293"/>
      <c r="AG139" s="293"/>
      <c r="AH139" s="293"/>
      <c r="AI139" s="293"/>
      <c r="AJ139" s="293"/>
      <c r="AK139" s="293"/>
      <c r="AL139" s="293"/>
    </row>
    <row r="140" spans="1:38" s="414" customFormat="1" ht="15.6" customHeight="1">
      <c r="A140" s="284" t="str">
        <f>IF('Data invoice'!J70=0,"",'Data invoice'!K70)</f>
        <v/>
      </c>
      <c r="B140" s="284" t="str">
        <f>IF('Data invoice'!K70=0,"",'Data invoice'!L70)</f>
        <v/>
      </c>
      <c r="C140" s="284" t="str">
        <f>IF('Data invoice'!L70=0,"",'Data invoice'!M70)</f>
        <v/>
      </c>
      <c r="D140" s="284" t="str">
        <f>IF('Data invoice'!M70=0,"",'Data invoice'!N70)</f>
        <v/>
      </c>
      <c r="E140" s="284" t="str">
        <f>IF('Data invoice'!N70=0,"",'Data invoice'!O70)</f>
        <v/>
      </c>
      <c r="F140" s="284" t="str">
        <f>IF('Data invoice'!O70=0,"",'Data invoice'!P70)</f>
        <v/>
      </c>
      <c r="G140" s="284" t="str">
        <f>IF('Data invoice'!P70=0,"",'Data invoice'!Q70)</f>
        <v/>
      </c>
      <c r="H140" s="284" t="str">
        <f>IF('Data invoice'!Q70=0,"",'Data invoice'!R70)</f>
        <v/>
      </c>
      <c r="I140" s="320" t="str">
        <f>IF('Data invoice'!R70=0,"",'Data invoice'!S70)</f>
        <v/>
      </c>
      <c r="J140" s="367" t="str">
        <f>IF('Data invoice'!S70=0,"",'Data invoice'!T70)</f>
        <v/>
      </c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93"/>
      <c r="AC140" s="293"/>
      <c r="AD140" s="293"/>
      <c r="AE140" s="293"/>
      <c r="AF140" s="293"/>
      <c r="AG140" s="293"/>
      <c r="AH140" s="293"/>
      <c r="AI140" s="293"/>
      <c r="AJ140" s="293"/>
      <c r="AK140" s="293"/>
      <c r="AL140" s="293"/>
    </row>
    <row r="141" spans="1:38" s="414" customFormat="1" ht="13.5" customHeight="1">
      <c r="A141" s="284" t="str">
        <f>IF('Data invoice'!J71=0,"",'Data invoice'!K71)</f>
        <v/>
      </c>
      <c r="B141" s="284" t="str">
        <f>IF('Data invoice'!K71=0,"",'Data invoice'!L71)</f>
        <v/>
      </c>
      <c r="C141" s="284" t="str">
        <f>IF('Data invoice'!L71=0,"",'Data invoice'!M71)</f>
        <v/>
      </c>
      <c r="D141" s="284" t="str">
        <f>IF('Data invoice'!M71=0,"",'Data invoice'!N71)</f>
        <v/>
      </c>
      <c r="E141" s="284" t="str">
        <f>IF('Data invoice'!N71=0,"",'Data invoice'!O71)</f>
        <v/>
      </c>
      <c r="F141" s="284" t="str">
        <f>IF('Data invoice'!O71=0,"",'Data invoice'!P71)</f>
        <v/>
      </c>
      <c r="G141" s="284" t="str">
        <f>IF('Data invoice'!P71=0,"",'Data invoice'!Q71)</f>
        <v/>
      </c>
      <c r="H141" s="284" t="str">
        <f>IF('Data invoice'!Q71=0,"",'Data invoice'!R71)</f>
        <v/>
      </c>
      <c r="I141" s="320" t="str">
        <f>IF('Data invoice'!R71=0,"",'Data invoice'!S71)</f>
        <v/>
      </c>
      <c r="J141" s="367" t="str">
        <f>IF('Data invoice'!S71=0,"",'Data invoice'!T71)</f>
        <v/>
      </c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93"/>
      <c r="AC141" s="293"/>
      <c r="AD141" s="293"/>
      <c r="AE141" s="293"/>
      <c r="AF141" s="293"/>
      <c r="AG141" s="293"/>
      <c r="AH141" s="293"/>
      <c r="AI141" s="293"/>
      <c r="AJ141" s="293"/>
      <c r="AK141" s="293"/>
      <c r="AL141" s="293"/>
    </row>
    <row r="142" spans="1:38" s="414" customFormat="1" ht="16.5" customHeight="1">
      <c r="A142" s="284" t="str">
        <f>IF('Data invoice'!J72=0,"",'Data invoice'!K72)</f>
        <v/>
      </c>
      <c r="B142" s="284" t="str">
        <f>IF('Data invoice'!K72=0,"",'Data invoice'!L72)</f>
        <v/>
      </c>
      <c r="C142" s="284" t="str">
        <f>IF('Data invoice'!L72=0,"",'Data invoice'!M72)</f>
        <v/>
      </c>
      <c r="D142" s="284" t="str">
        <f>IF('Data invoice'!M72=0,"",'Data invoice'!N72)</f>
        <v/>
      </c>
      <c r="E142" s="284" t="str">
        <f>IF('Data invoice'!N72=0,"",'Data invoice'!O72)</f>
        <v/>
      </c>
      <c r="F142" s="284" t="str">
        <f>IF('Data invoice'!O72=0,"",'Data invoice'!P72)</f>
        <v/>
      </c>
      <c r="G142" s="284" t="str">
        <f>IF('Data invoice'!P72=0,"",'Data invoice'!Q72)</f>
        <v/>
      </c>
      <c r="H142" s="284" t="str">
        <f>IF('Data invoice'!Q72=0,"",'Data invoice'!R72)</f>
        <v/>
      </c>
      <c r="I142" s="320" t="str">
        <f>IF('Data invoice'!R72=0,"",'Data invoice'!S72)</f>
        <v/>
      </c>
      <c r="J142" s="367" t="str">
        <f>IF('Data invoice'!S72=0,"",'Data invoice'!T72)</f>
        <v/>
      </c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93"/>
      <c r="AC142" s="293"/>
      <c r="AD142" s="293"/>
      <c r="AE142" s="293"/>
      <c r="AF142" s="293"/>
      <c r="AG142" s="293"/>
      <c r="AH142" s="293"/>
      <c r="AI142" s="293"/>
      <c r="AJ142" s="293"/>
      <c r="AK142" s="293"/>
      <c r="AL142" s="293"/>
    </row>
    <row r="143" spans="1:38" s="414" customFormat="1" ht="16.5" customHeight="1">
      <c r="A143" s="284" t="str">
        <f>IF('Data invoice'!J73=0,"",'Data invoice'!K73)</f>
        <v/>
      </c>
      <c r="B143" s="284" t="str">
        <f>IF('Data invoice'!K73=0,"",'Data invoice'!L73)</f>
        <v/>
      </c>
      <c r="C143" s="284" t="str">
        <f>IF('Data invoice'!L73=0,"",'Data invoice'!M73)</f>
        <v/>
      </c>
      <c r="D143" s="284" t="str">
        <f>IF('Data invoice'!M73=0,"",'Data invoice'!N73)</f>
        <v/>
      </c>
      <c r="E143" s="284" t="str">
        <f>IF('Data invoice'!N73=0,"",'Data invoice'!O73)</f>
        <v/>
      </c>
      <c r="F143" s="284" t="str">
        <f>IF('Data invoice'!O73=0,"",'Data invoice'!P73)</f>
        <v/>
      </c>
      <c r="G143" s="284" t="str">
        <f>IF('Data invoice'!P73=0,"",'Data invoice'!Q73)</f>
        <v/>
      </c>
      <c r="H143" s="284" t="str">
        <f>IF('Data invoice'!Q73=0,"",'Data invoice'!R73)</f>
        <v/>
      </c>
      <c r="I143" s="320" t="str">
        <f>IF('Data invoice'!R73=0,"",'Data invoice'!S73)</f>
        <v/>
      </c>
      <c r="J143" s="367" t="str">
        <f>IF('Data invoice'!S73=0,"",'Data invoice'!T73)</f>
        <v/>
      </c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93"/>
      <c r="AC143" s="293"/>
      <c r="AD143" s="293"/>
      <c r="AE143" s="293"/>
      <c r="AF143" s="293"/>
      <c r="AG143" s="293"/>
      <c r="AH143" s="293"/>
      <c r="AI143" s="293"/>
      <c r="AJ143" s="293"/>
      <c r="AK143" s="293"/>
      <c r="AL143" s="293"/>
    </row>
    <row r="144" spans="1:38" s="414" customFormat="1" ht="16.5" customHeight="1">
      <c r="A144" s="284" t="str">
        <f>IF('Data invoice'!J74=0,"",'Data invoice'!K74)</f>
        <v/>
      </c>
      <c r="B144" s="284" t="str">
        <f>IF('Data invoice'!K74=0,"",'Data invoice'!L74)</f>
        <v/>
      </c>
      <c r="C144" s="284" t="str">
        <f>IF('Data invoice'!L74=0,"",'Data invoice'!M74)</f>
        <v/>
      </c>
      <c r="D144" s="284" t="str">
        <f>IF('Data invoice'!M74=0,"",'Data invoice'!N74)</f>
        <v/>
      </c>
      <c r="E144" s="284" t="str">
        <f>IF('Data invoice'!N74=0,"",'Data invoice'!O74)</f>
        <v/>
      </c>
      <c r="F144" s="284" t="str">
        <f>IF('Data invoice'!O74=0,"",'Data invoice'!P74)</f>
        <v/>
      </c>
      <c r="G144" s="284" t="str">
        <f>IF('Data invoice'!P74=0,"",'Data invoice'!Q74)</f>
        <v/>
      </c>
      <c r="H144" s="284" t="str">
        <f>IF('Data invoice'!Q74=0,"",'Data invoice'!R74)</f>
        <v/>
      </c>
      <c r="I144" s="320" t="str">
        <f>IF('Data invoice'!R74=0,"",'Data invoice'!S74)</f>
        <v/>
      </c>
      <c r="J144" s="367" t="str">
        <f>IF('Data invoice'!S74=0,"",'Data invoice'!T74)</f>
        <v/>
      </c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93"/>
      <c r="AC144" s="293"/>
      <c r="AD144" s="293"/>
      <c r="AE144" s="293"/>
      <c r="AF144" s="293"/>
      <c r="AG144" s="293"/>
      <c r="AH144" s="293"/>
      <c r="AI144" s="293"/>
      <c r="AJ144" s="293"/>
      <c r="AK144" s="293"/>
      <c r="AL144" s="293"/>
    </row>
    <row r="145" spans="1:38" s="414" customFormat="1" ht="16.5" customHeight="1">
      <c r="A145" s="284" t="str">
        <f>IF('Data invoice'!J75=0,"",'Data invoice'!K75)</f>
        <v/>
      </c>
      <c r="B145" s="284" t="str">
        <f>IF('Data invoice'!K75=0,"",'Data invoice'!L75)</f>
        <v/>
      </c>
      <c r="C145" s="284" t="str">
        <f>IF('Data invoice'!L75=0,"",'Data invoice'!M75)</f>
        <v/>
      </c>
      <c r="D145" s="284" t="str">
        <f>IF('Data invoice'!M75=0,"",'Data invoice'!N75)</f>
        <v/>
      </c>
      <c r="E145" s="284" t="str">
        <f>IF('Data invoice'!N75=0,"",'Data invoice'!O75)</f>
        <v/>
      </c>
      <c r="F145" s="284" t="str">
        <f>IF('Data invoice'!O75=0,"",'Data invoice'!P75)</f>
        <v/>
      </c>
      <c r="G145" s="284" t="str">
        <f>IF('Data invoice'!P75=0,"",'Data invoice'!Q75)</f>
        <v/>
      </c>
      <c r="H145" s="284" t="str">
        <f>IF('Data invoice'!Q75=0,"",'Data invoice'!R75)</f>
        <v/>
      </c>
      <c r="I145" s="320" t="str">
        <f>IF('Data invoice'!R75=0,"",'Data invoice'!S75)</f>
        <v/>
      </c>
      <c r="J145" s="367" t="str">
        <f>IF('Data invoice'!S75=0,"",'Data invoice'!T75)</f>
        <v/>
      </c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93"/>
      <c r="AC145" s="293"/>
      <c r="AD145" s="293"/>
      <c r="AE145" s="293"/>
      <c r="AF145" s="293"/>
      <c r="AG145" s="293"/>
      <c r="AH145" s="293"/>
      <c r="AI145" s="293"/>
      <c r="AJ145" s="293"/>
      <c r="AK145" s="293"/>
      <c r="AL145" s="293"/>
    </row>
    <row r="146" spans="1:38" s="414" customFormat="1" ht="16.5" customHeight="1">
      <c r="A146" s="284" t="str">
        <f>IF('Data invoice'!J76=0,"",'Data invoice'!K76)</f>
        <v/>
      </c>
      <c r="B146" s="284" t="str">
        <f>IF('Data invoice'!K76=0,"",'Data invoice'!L76)</f>
        <v/>
      </c>
      <c r="C146" s="284" t="str">
        <f>IF('Data invoice'!L76=0,"",'Data invoice'!M76)</f>
        <v/>
      </c>
      <c r="D146" s="284" t="str">
        <f>IF('Data invoice'!M76=0,"",'Data invoice'!N76)</f>
        <v/>
      </c>
      <c r="E146" s="284" t="str">
        <f>IF('Data invoice'!N76=0,"",'Data invoice'!O76)</f>
        <v/>
      </c>
      <c r="F146" s="284" t="str">
        <f>IF('Data invoice'!O76=0,"",'Data invoice'!P76)</f>
        <v/>
      </c>
      <c r="G146" s="284" t="str">
        <f>IF('Data invoice'!P76=0,"",'Data invoice'!Q76)</f>
        <v/>
      </c>
      <c r="H146" s="284" t="str">
        <f>IF('Data invoice'!Q76=0,"",'Data invoice'!R76)</f>
        <v/>
      </c>
      <c r="I146" s="320" t="str">
        <f>IF('Data invoice'!R76=0,"",'Data invoice'!S76)</f>
        <v/>
      </c>
      <c r="J146" s="367" t="str">
        <f>IF('Data invoice'!S76=0,"",'Data invoice'!T76)</f>
        <v/>
      </c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93"/>
      <c r="AC146" s="293"/>
      <c r="AD146" s="293"/>
      <c r="AE146" s="293"/>
      <c r="AF146" s="293"/>
      <c r="AG146" s="293"/>
      <c r="AH146" s="293"/>
      <c r="AI146" s="293"/>
      <c r="AJ146" s="293"/>
      <c r="AK146" s="293"/>
      <c r="AL146" s="293"/>
    </row>
    <row r="147" spans="1:38" s="414" customFormat="1" ht="16.5" customHeight="1">
      <c r="A147" s="284" t="str">
        <f>IF('Data invoice'!J77=0,"",'Data invoice'!K77)</f>
        <v/>
      </c>
      <c r="B147" s="284" t="str">
        <f>IF('Data invoice'!K77=0,"",'Data invoice'!L77)</f>
        <v/>
      </c>
      <c r="C147" s="284" t="str">
        <f>IF('Data invoice'!L77=0,"",'Data invoice'!M77)</f>
        <v/>
      </c>
      <c r="D147" s="284" t="str">
        <f>IF('Data invoice'!M77=0,"",'Data invoice'!N77)</f>
        <v/>
      </c>
      <c r="E147" s="284" t="str">
        <f>IF('Data invoice'!N77=0,"",'Data invoice'!O77)</f>
        <v/>
      </c>
      <c r="F147" s="284" t="str">
        <f>IF('Data invoice'!O77=0,"",'Data invoice'!P77)</f>
        <v/>
      </c>
      <c r="G147" s="284" t="str">
        <f>IF('Data invoice'!P77=0,"",'Data invoice'!Q77)</f>
        <v/>
      </c>
      <c r="H147" s="284" t="str">
        <f>IF('Data invoice'!Q77=0,"",'Data invoice'!R77)</f>
        <v/>
      </c>
      <c r="I147" s="320" t="str">
        <f>IF('Data invoice'!R77=0,"",'Data invoice'!S77)</f>
        <v/>
      </c>
      <c r="J147" s="367" t="str">
        <f>IF('Data invoice'!S77=0,"",'Data invoice'!T77)</f>
        <v/>
      </c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93"/>
      <c r="AC147" s="293"/>
      <c r="AD147" s="293"/>
      <c r="AE147" s="293"/>
      <c r="AF147" s="293"/>
      <c r="AG147" s="293"/>
      <c r="AH147" s="293"/>
      <c r="AI147" s="293"/>
      <c r="AJ147" s="293"/>
      <c r="AK147" s="293"/>
      <c r="AL147" s="293"/>
    </row>
    <row r="148" spans="1:38" s="414" customFormat="1" ht="16.5" customHeight="1">
      <c r="A148" s="284" t="str">
        <f>IF('Data invoice'!J78=0,"",'Data invoice'!K78)</f>
        <v/>
      </c>
      <c r="B148" s="284" t="str">
        <f>IF('Data invoice'!K78=0,"",'Data invoice'!L78)</f>
        <v/>
      </c>
      <c r="C148" s="284" t="str">
        <f>IF('Data invoice'!L78=0,"",'Data invoice'!M78)</f>
        <v/>
      </c>
      <c r="D148" s="284" t="str">
        <f>IF('Data invoice'!M78=0,"",'Data invoice'!N78)</f>
        <v/>
      </c>
      <c r="E148" s="284" t="str">
        <f>IF('Data invoice'!N78=0,"",'Data invoice'!O78)</f>
        <v/>
      </c>
      <c r="F148" s="284" t="str">
        <f>IF('Data invoice'!O78=0,"",'Data invoice'!P78)</f>
        <v/>
      </c>
      <c r="G148" s="284" t="str">
        <f>IF('Data invoice'!P78=0,"",'Data invoice'!Q78)</f>
        <v/>
      </c>
      <c r="H148" s="284" t="str">
        <f>IF('Data invoice'!Q78=0,"",'Data invoice'!R78)</f>
        <v/>
      </c>
      <c r="I148" s="320" t="str">
        <f>IF('Data invoice'!R78=0,"",'Data invoice'!S78)</f>
        <v/>
      </c>
      <c r="J148" s="367" t="str">
        <f>IF('Data invoice'!S78=0,"",'Data invoice'!T78)</f>
        <v/>
      </c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93"/>
      <c r="AC148" s="293"/>
      <c r="AD148" s="293"/>
      <c r="AE148" s="293"/>
      <c r="AF148" s="293"/>
      <c r="AG148" s="293"/>
      <c r="AH148" s="293"/>
      <c r="AI148" s="293"/>
      <c r="AJ148" s="293"/>
      <c r="AK148" s="293"/>
      <c r="AL148" s="293"/>
    </row>
    <row r="149" spans="1:38" s="414" customFormat="1" ht="16.5" customHeight="1">
      <c r="A149" s="284" t="str">
        <f>IF('Data invoice'!J79=0,"",'Data invoice'!K79)</f>
        <v/>
      </c>
      <c r="B149" s="284" t="str">
        <f>IF('Data invoice'!K79=0,"",'Data invoice'!L79)</f>
        <v/>
      </c>
      <c r="C149" s="284" t="str">
        <f>IF('Data invoice'!L79=0,"",'Data invoice'!M79)</f>
        <v/>
      </c>
      <c r="D149" s="284" t="str">
        <f>IF('Data invoice'!M79=0,"",'Data invoice'!N79)</f>
        <v/>
      </c>
      <c r="E149" s="284" t="str">
        <f>IF('Data invoice'!N79=0,"",'Data invoice'!O79)</f>
        <v/>
      </c>
      <c r="F149" s="284" t="str">
        <f>IF('Data invoice'!O79=0,"",'Data invoice'!P79)</f>
        <v/>
      </c>
      <c r="G149" s="284" t="str">
        <f>IF('Data invoice'!P79=0,"",'Data invoice'!Q79)</f>
        <v/>
      </c>
      <c r="H149" s="284" t="str">
        <f>IF('Data invoice'!Q79=0,"",'Data invoice'!R79)</f>
        <v/>
      </c>
      <c r="I149" s="320" t="str">
        <f>IF('Data invoice'!R79=0,"",'Data invoice'!S79)</f>
        <v/>
      </c>
      <c r="J149" s="367" t="str">
        <f>IF('Data invoice'!S79=0,"",'Data invoice'!T79)</f>
        <v/>
      </c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93"/>
      <c r="AC149" s="293"/>
      <c r="AD149" s="293"/>
      <c r="AE149" s="293"/>
      <c r="AF149" s="293"/>
      <c r="AG149" s="293"/>
      <c r="AH149" s="293"/>
      <c r="AI149" s="293"/>
      <c r="AJ149" s="293"/>
      <c r="AK149" s="293"/>
      <c r="AL149" s="293"/>
    </row>
    <row r="150" spans="1:38" s="414" customFormat="1" ht="16.5" customHeight="1">
      <c r="A150" s="284" t="str">
        <f>IF('Data invoice'!J80=0,"",'Data invoice'!K80)</f>
        <v/>
      </c>
      <c r="B150" s="284" t="str">
        <f>IF('Data invoice'!K80=0,"",'Data invoice'!L80)</f>
        <v/>
      </c>
      <c r="C150" s="284" t="str">
        <f>IF('Data invoice'!L80=0,"",'Data invoice'!M80)</f>
        <v/>
      </c>
      <c r="D150" s="284" t="str">
        <f>IF('Data invoice'!M80=0,"",'Data invoice'!N80)</f>
        <v/>
      </c>
      <c r="E150" s="284" t="str">
        <f>IF('Data invoice'!N80=0,"",'Data invoice'!O80)</f>
        <v/>
      </c>
      <c r="F150" s="284" t="str">
        <f>IF('Data invoice'!O80=0,"",'Data invoice'!P80)</f>
        <v/>
      </c>
      <c r="G150" s="284" t="str">
        <f>IF('Data invoice'!P80=0,"",'Data invoice'!Q80)</f>
        <v/>
      </c>
      <c r="H150" s="284" t="str">
        <f>IF('Data invoice'!Q80=0,"",'Data invoice'!R80)</f>
        <v/>
      </c>
      <c r="I150" s="320" t="str">
        <f>IF('Data invoice'!R80=0,"",'Data invoice'!S80)</f>
        <v/>
      </c>
      <c r="J150" s="367" t="str">
        <f>IF('Data invoice'!S80=0,"",'Data invoice'!T80)</f>
        <v/>
      </c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93"/>
      <c r="AC150" s="293"/>
      <c r="AD150" s="293"/>
      <c r="AE150" s="293"/>
      <c r="AF150" s="293"/>
      <c r="AG150" s="293"/>
      <c r="AH150" s="293"/>
      <c r="AI150" s="293"/>
      <c r="AJ150" s="293"/>
      <c r="AK150" s="293"/>
      <c r="AL150" s="293"/>
    </row>
    <row r="151" spans="1:38" s="414" customFormat="1" ht="16.5" customHeight="1">
      <c r="A151" s="284" t="str">
        <f>IF('Data invoice'!J81=0,"",'Data invoice'!K81)</f>
        <v/>
      </c>
      <c r="B151" s="284" t="str">
        <f>IF('Data invoice'!K81=0,"",'Data invoice'!L81)</f>
        <v/>
      </c>
      <c r="C151" s="284" t="str">
        <f>IF('Data invoice'!L81=0,"",'Data invoice'!M81)</f>
        <v/>
      </c>
      <c r="D151" s="284" t="str">
        <f>IF('Data invoice'!M81=0,"",'Data invoice'!N81)</f>
        <v/>
      </c>
      <c r="E151" s="284" t="str">
        <f>IF('Data invoice'!N81=0,"",'Data invoice'!O81)</f>
        <v/>
      </c>
      <c r="F151" s="284" t="str">
        <f>IF('Data invoice'!O81=0,"",'Data invoice'!P81)</f>
        <v/>
      </c>
      <c r="G151" s="284" t="str">
        <f>IF('Data invoice'!P81=0,"",'Data invoice'!Q81)</f>
        <v/>
      </c>
      <c r="H151" s="284" t="str">
        <f>IF('Data invoice'!Q81=0,"",'Data invoice'!R81)</f>
        <v/>
      </c>
      <c r="I151" s="320" t="str">
        <f>IF('Data invoice'!R81=0,"",'Data invoice'!S81)</f>
        <v/>
      </c>
      <c r="J151" s="367" t="str">
        <f>IF('Data invoice'!S81=0,"",'Data invoice'!T81)</f>
        <v/>
      </c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93"/>
      <c r="AC151" s="293"/>
      <c r="AD151" s="293"/>
      <c r="AE151" s="293"/>
      <c r="AF151" s="293"/>
      <c r="AG151" s="293"/>
      <c r="AH151" s="293"/>
      <c r="AI151" s="293"/>
      <c r="AJ151" s="293"/>
      <c r="AK151" s="293"/>
      <c r="AL151" s="293"/>
    </row>
    <row r="152" spans="1:38" s="414" customFormat="1" ht="16.5" customHeight="1">
      <c r="A152" s="284" t="str">
        <f>IF('Data invoice'!J82=0,"",'Data invoice'!K82)</f>
        <v/>
      </c>
      <c r="B152" s="284" t="str">
        <f>IF('Data invoice'!K82=0,"",'Data invoice'!L82)</f>
        <v/>
      </c>
      <c r="C152" s="284" t="str">
        <f>IF('Data invoice'!L82=0,"",'Data invoice'!M82)</f>
        <v/>
      </c>
      <c r="D152" s="284" t="str">
        <f>IF('Data invoice'!M82=0,"",'Data invoice'!N82)</f>
        <v/>
      </c>
      <c r="E152" s="284" t="str">
        <f>IF('Data invoice'!N82=0,"",'Data invoice'!O82)</f>
        <v/>
      </c>
      <c r="F152" s="284" t="str">
        <f>IF('Data invoice'!O82=0,"",'Data invoice'!P82)</f>
        <v/>
      </c>
      <c r="G152" s="284" t="str">
        <f>IF('Data invoice'!P82=0,"",'Data invoice'!Q82)</f>
        <v/>
      </c>
      <c r="H152" s="284" t="str">
        <f>IF('Data invoice'!Q82=0,"",'Data invoice'!R82)</f>
        <v/>
      </c>
      <c r="I152" s="320" t="str">
        <f>IF('Data invoice'!R82=0,"",'Data invoice'!S82)</f>
        <v/>
      </c>
      <c r="J152" s="367" t="str">
        <f>IF('Data invoice'!S82=0,"",'Data invoice'!T82)</f>
        <v/>
      </c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93"/>
      <c r="AC152" s="293"/>
      <c r="AD152" s="293"/>
      <c r="AE152" s="293"/>
      <c r="AF152" s="293"/>
      <c r="AG152" s="293"/>
      <c r="AH152" s="293"/>
      <c r="AI152" s="293"/>
      <c r="AJ152" s="293"/>
      <c r="AK152" s="293"/>
      <c r="AL152" s="293"/>
    </row>
    <row r="153" spans="1:38" s="414" customFormat="1" ht="16.5" customHeight="1">
      <c r="A153" s="284" t="str">
        <f>IF('Data invoice'!J83=0,"",'Data invoice'!K83)</f>
        <v/>
      </c>
      <c r="B153" s="284" t="str">
        <f>IF('Data invoice'!K83=0,"",'Data invoice'!L83)</f>
        <v/>
      </c>
      <c r="C153" s="284" t="str">
        <f>IF('Data invoice'!L83=0,"",'Data invoice'!M83)</f>
        <v/>
      </c>
      <c r="D153" s="284" t="str">
        <f>IF('Data invoice'!M83=0,"",'Data invoice'!N83)</f>
        <v/>
      </c>
      <c r="E153" s="284" t="str">
        <f>IF('Data invoice'!N83=0,"",'Data invoice'!O83)</f>
        <v/>
      </c>
      <c r="F153" s="284" t="str">
        <f>IF('Data invoice'!O83=0,"",'Data invoice'!P83)</f>
        <v/>
      </c>
      <c r="G153" s="284" t="str">
        <f>IF('Data invoice'!P83=0,"",'Data invoice'!Q83)</f>
        <v/>
      </c>
      <c r="H153" s="284" t="str">
        <f>IF('Data invoice'!Q83=0,"",'Data invoice'!R83)</f>
        <v/>
      </c>
      <c r="I153" s="320" t="str">
        <f>IF('Data invoice'!R83=0,"",'Data invoice'!S83)</f>
        <v/>
      </c>
      <c r="J153" s="367" t="str">
        <f>IF('Data invoice'!S83=0,"",'Data invoice'!T83)</f>
        <v/>
      </c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93"/>
      <c r="AC153" s="293"/>
      <c r="AD153" s="293"/>
      <c r="AE153" s="293"/>
      <c r="AF153" s="293"/>
      <c r="AG153" s="293"/>
      <c r="AH153" s="293"/>
      <c r="AI153" s="293"/>
      <c r="AJ153" s="293"/>
      <c r="AK153" s="293"/>
      <c r="AL153" s="293"/>
    </row>
    <row r="154" spans="1:38" s="414" customFormat="1" ht="16.5" customHeight="1">
      <c r="A154" s="284" t="str">
        <f>IF('Data invoice'!J84=0,"",'Data invoice'!K84)</f>
        <v/>
      </c>
      <c r="B154" s="284" t="str">
        <f>IF('Data invoice'!K84=0,"",'Data invoice'!L84)</f>
        <v/>
      </c>
      <c r="C154" s="284" t="str">
        <f>IF('Data invoice'!L84=0,"",'Data invoice'!M84)</f>
        <v/>
      </c>
      <c r="D154" s="284" t="str">
        <f>IF('Data invoice'!M84=0,"",'Data invoice'!N84)</f>
        <v/>
      </c>
      <c r="E154" s="284" t="str">
        <f>IF('Data invoice'!N84=0,"",'Data invoice'!O84)</f>
        <v/>
      </c>
      <c r="F154" s="284" t="str">
        <f>IF('Data invoice'!O84=0,"",'Data invoice'!P84)</f>
        <v/>
      </c>
      <c r="G154" s="284" t="str">
        <f>IF('Data invoice'!P84=0,"",'Data invoice'!Q84)</f>
        <v/>
      </c>
      <c r="H154" s="284" t="str">
        <f>IF('Data invoice'!Q84=0,"",'Data invoice'!R84)</f>
        <v/>
      </c>
      <c r="I154" s="320" t="str">
        <f>IF('Data invoice'!R84=0,"",'Data invoice'!S84)</f>
        <v/>
      </c>
      <c r="J154" s="367" t="str">
        <f>IF('Data invoice'!S84=0,"",'Data invoice'!T84)</f>
        <v/>
      </c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93"/>
      <c r="AC154" s="293"/>
      <c r="AD154" s="293"/>
      <c r="AE154" s="293"/>
      <c r="AF154" s="293"/>
      <c r="AG154" s="293"/>
      <c r="AH154" s="293"/>
      <c r="AI154" s="293"/>
      <c r="AJ154" s="293"/>
      <c r="AK154" s="293"/>
      <c r="AL154" s="293"/>
    </row>
    <row r="155" spans="1:38" s="414" customFormat="1" ht="16.5" customHeight="1">
      <c r="A155" s="284" t="str">
        <f>IF('Data invoice'!J85=0,"",'Data invoice'!K85)</f>
        <v/>
      </c>
      <c r="B155" s="284" t="str">
        <f>IF('Data invoice'!K85=0,"",'Data invoice'!L85)</f>
        <v/>
      </c>
      <c r="C155" s="284" t="str">
        <f>IF('Data invoice'!L85=0,"",'Data invoice'!M85)</f>
        <v/>
      </c>
      <c r="D155" s="284" t="str">
        <f>IF('Data invoice'!M85=0,"",'Data invoice'!N85)</f>
        <v/>
      </c>
      <c r="E155" s="284" t="str">
        <f>IF('Data invoice'!N85=0,"",'Data invoice'!O85)</f>
        <v/>
      </c>
      <c r="F155" s="284" t="str">
        <f>IF('Data invoice'!O85=0,"",'Data invoice'!P85)</f>
        <v/>
      </c>
      <c r="G155" s="284" t="str">
        <f>IF('Data invoice'!P85=0,"",'Data invoice'!Q85)</f>
        <v/>
      </c>
      <c r="H155" s="284" t="str">
        <f>IF('Data invoice'!Q85=0,"",'Data invoice'!R85)</f>
        <v/>
      </c>
      <c r="I155" s="320" t="str">
        <f>IF('Data invoice'!R85=0,"",'Data invoice'!S85)</f>
        <v/>
      </c>
      <c r="J155" s="367" t="str">
        <f>IF('Data invoice'!S85=0,"",'Data invoice'!T85)</f>
        <v/>
      </c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93"/>
      <c r="AC155" s="293"/>
      <c r="AD155" s="293"/>
      <c r="AE155" s="293"/>
      <c r="AF155" s="293"/>
      <c r="AG155" s="293"/>
      <c r="AH155" s="293"/>
      <c r="AI155" s="293"/>
      <c r="AJ155" s="293"/>
      <c r="AK155" s="293"/>
      <c r="AL155" s="293"/>
    </row>
    <row r="156" spans="1:38" s="414" customFormat="1" ht="16.5" customHeight="1">
      <c r="A156" s="284" t="str">
        <f>IF('Data invoice'!J86=0,"",'Data invoice'!K86)</f>
        <v/>
      </c>
      <c r="B156" s="284" t="str">
        <f>IF('Data invoice'!K86=0,"",'Data invoice'!L86)</f>
        <v/>
      </c>
      <c r="C156" s="284" t="str">
        <f>IF('Data invoice'!L86=0,"",'Data invoice'!M86)</f>
        <v/>
      </c>
      <c r="D156" s="284" t="str">
        <f>IF('Data invoice'!M86=0,"",'Data invoice'!N86)</f>
        <v/>
      </c>
      <c r="E156" s="284" t="str">
        <f>IF('Data invoice'!N86=0,"",'Data invoice'!O86)</f>
        <v/>
      </c>
      <c r="F156" s="284" t="str">
        <f>IF('Data invoice'!O86=0,"",'Data invoice'!P86)</f>
        <v/>
      </c>
      <c r="G156" s="284" t="str">
        <f>IF('Data invoice'!P86=0,"",'Data invoice'!Q86)</f>
        <v/>
      </c>
      <c r="H156" s="284" t="str">
        <f>IF('Data invoice'!Q86=0,"",'Data invoice'!R86)</f>
        <v/>
      </c>
      <c r="I156" s="320" t="str">
        <f>IF('Data invoice'!R86=0,"",'Data invoice'!S86)</f>
        <v/>
      </c>
      <c r="J156" s="367" t="str">
        <f>IF('Data invoice'!S86=0,"",'Data invoice'!T86)</f>
        <v/>
      </c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93"/>
      <c r="AC156" s="293"/>
      <c r="AD156" s="293"/>
      <c r="AE156" s="293"/>
      <c r="AF156" s="293"/>
      <c r="AG156" s="293"/>
      <c r="AH156" s="293"/>
      <c r="AI156" s="293"/>
      <c r="AJ156" s="293"/>
      <c r="AK156" s="293"/>
      <c r="AL156" s="293"/>
    </row>
    <row r="157" spans="1:38" s="414" customFormat="1" ht="16.5" customHeight="1">
      <c r="A157" s="284" t="str">
        <f>IF('Data invoice'!J87=0,"",'Data invoice'!K87)</f>
        <v/>
      </c>
      <c r="B157" s="284" t="str">
        <f>IF('Data invoice'!K87=0,"",'Data invoice'!L87)</f>
        <v/>
      </c>
      <c r="C157" s="284" t="str">
        <f>IF('Data invoice'!L87=0,"",'Data invoice'!M87)</f>
        <v/>
      </c>
      <c r="D157" s="284" t="str">
        <f>IF('Data invoice'!M87=0,"",'Data invoice'!N87)</f>
        <v/>
      </c>
      <c r="E157" s="284" t="str">
        <f>IF('Data invoice'!N87=0,"",'Data invoice'!O87)</f>
        <v/>
      </c>
      <c r="F157" s="284" t="str">
        <f>IF('Data invoice'!O87=0,"",'Data invoice'!P87)</f>
        <v/>
      </c>
      <c r="G157" s="284" t="str">
        <f>IF('Data invoice'!P87=0,"",'Data invoice'!Q87)</f>
        <v/>
      </c>
      <c r="H157" s="284" t="str">
        <f>IF('Data invoice'!Q87=0,"",'Data invoice'!R87)</f>
        <v/>
      </c>
      <c r="I157" s="320" t="str">
        <f>IF('Data invoice'!R87=0,"",'Data invoice'!S87)</f>
        <v/>
      </c>
      <c r="J157" s="367" t="str">
        <f>IF('Data invoice'!S87=0,"",'Data invoice'!T87)</f>
        <v/>
      </c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93"/>
      <c r="AC157" s="293"/>
      <c r="AD157" s="293"/>
      <c r="AE157" s="293"/>
      <c r="AF157" s="293"/>
      <c r="AG157" s="293"/>
      <c r="AH157" s="293"/>
      <c r="AI157" s="293"/>
      <c r="AJ157" s="293"/>
      <c r="AK157" s="293"/>
      <c r="AL157" s="293"/>
    </row>
    <row r="158" spans="1:38" s="414" customFormat="1" ht="16.5" customHeight="1">
      <c r="A158" s="284" t="str">
        <f>IF('Data invoice'!J88=0,"",'Data invoice'!K88)</f>
        <v/>
      </c>
      <c r="B158" s="284" t="str">
        <f>IF('Data invoice'!K88=0,"",'Data invoice'!L88)</f>
        <v/>
      </c>
      <c r="C158" s="284" t="str">
        <f>IF('Data invoice'!L88=0,"",'Data invoice'!M88)</f>
        <v/>
      </c>
      <c r="D158" s="284" t="str">
        <f>IF('Data invoice'!M88=0,"",'Data invoice'!N88)</f>
        <v/>
      </c>
      <c r="E158" s="284" t="str">
        <f>IF('Data invoice'!N88=0,"",'Data invoice'!O88)</f>
        <v/>
      </c>
      <c r="F158" s="284" t="str">
        <f>IF('Data invoice'!O88=0,"",'Data invoice'!P88)</f>
        <v/>
      </c>
      <c r="G158" s="284" t="str">
        <f>IF('Data invoice'!P88=0,"",'Data invoice'!Q88)</f>
        <v/>
      </c>
      <c r="H158" s="284" t="str">
        <f>IF('Data invoice'!Q88=0,"",'Data invoice'!R88)</f>
        <v/>
      </c>
      <c r="I158" s="320" t="str">
        <f>IF('Data invoice'!R88=0,"",'Data invoice'!S88)</f>
        <v/>
      </c>
      <c r="J158" s="367" t="str">
        <f>IF('Data invoice'!S88=0,"",'Data invoice'!T88)</f>
        <v/>
      </c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93"/>
      <c r="AC158" s="293"/>
      <c r="AD158" s="293"/>
      <c r="AE158" s="293"/>
      <c r="AF158" s="293"/>
      <c r="AG158" s="293"/>
      <c r="AH158" s="293"/>
      <c r="AI158" s="293"/>
      <c r="AJ158" s="293"/>
      <c r="AK158" s="293"/>
      <c r="AL158" s="293"/>
    </row>
    <row r="159" spans="1:38" s="414" customFormat="1" ht="16.5" customHeight="1">
      <c r="A159" s="284" t="str">
        <f>IF('Data invoice'!J89=0,"",'Data invoice'!K89)</f>
        <v/>
      </c>
      <c r="B159" s="284" t="str">
        <f>IF('Data invoice'!K89=0,"",'Data invoice'!L89)</f>
        <v/>
      </c>
      <c r="C159" s="284" t="str">
        <f>IF('Data invoice'!L89=0,"",'Data invoice'!M89)</f>
        <v/>
      </c>
      <c r="D159" s="284" t="str">
        <f>IF('Data invoice'!M89=0,"",'Data invoice'!N89)</f>
        <v/>
      </c>
      <c r="E159" s="284" t="str">
        <f>IF('Data invoice'!N89=0,"",'Data invoice'!O89)</f>
        <v/>
      </c>
      <c r="F159" s="284" t="str">
        <f>IF('Data invoice'!O89=0,"",'Data invoice'!P89)</f>
        <v/>
      </c>
      <c r="G159" s="284" t="str">
        <f>IF('Data invoice'!P89=0,"",'Data invoice'!Q89)</f>
        <v/>
      </c>
      <c r="H159" s="284" t="str">
        <f>IF('Data invoice'!Q89=0,"",'Data invoice'!R89)</f>
        <v/>
      </c>
      <c r="I159" s="320" t="str">
        <f>IF('Data invoice'!R89=0,"",'Data invoice'!S89)</f>
        <v/>
      </c>
      <c r="J159" s="367" t="str">
        <f>IF('Data invoice'!S89=0,"",'Data invoice'!T89)</f>
        <v/>
      </c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93"/>
      <c r="AC159" s="293"/>
      <c r="AD159" s="293"/>
      <c r="AE159" s="293"/>
      <c r="AF159" s="293"/>
      <c r="AG159" s="293"/>
      <c r="AH159" s="293"/>
      <c r="AI159" s="293"/>
      <c r="AJ159" s="293"/>
      <c r="AK159" s="293"/>
      <c r="AL159" s="293"/>
    </row>
    <row r="160" spans="1:38" s="414" customFormat="1" ht="16.5" customHeight="1">
      <c r="A160" s="284" t="str">
        <f>IF('Data invoice'!J90=0,"",'Data invoice'!K90)</f>
        <v/>
      </c>
      <c r="B160" s="284" t="str">
        <f>IF('Data invoice'!K90=0,"",'Data invoice'!L90)</f>
        <v/>
      </c>
      <c r="C160" s="284" t="str">
        <f>IF('Data invoice'!L90=0,"",'Data invoice'!M90)</f>
        <v/>
      </c>
      <c r="D160" s="284" t="str">
        <f>IF('Data invoice'!M90=0,"",'Data invoice'!N90)</f>
        <v/>
      </c>
      <c r="E160" s="284" t="str">
        <f>IF('Data invoice'!N90=0,"",'Data invoice'!O90)</f>
        <v/>
      </c>
      <c r="F160" s="284" t="str">
        <f>IF('Data invoice'!O90=0,"",'Data invoice'!P90)</f>
        <v/>
      </c>
      <c r="G160" s="284" t="str">
        <f>IF('Data invoice'!P90=0,"",'Data invoice'!Q90)</f>
        <v/>
      </c>
      <c r="H160" s="284" t="str">
        <f>IF('Data invoice'!Q90=0,"",'Data invoice'!R90)</f>
        <v/>
      </c>
      <c r="I160" s="320" t="str">
        <f>IF('Data invoice'!R90=0,"",'Data invoice'!S90)</f>
        <v/>
      </c>
      <c r="J160" s="367" t="str">
        <f>IF('Data invoice'!S90=0,"",'Data invoice'!T90)</f>
        <v/>
      </c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93"/>
      <c r="AC160" s="293"/>
      <c r="AD160" s="293"/>
      <c r="AE160" s="293"/>
      <c r="AF160" s="293"/>
      <c r="AG160" s="293"/>
      <c r="AH160" s="293"/>
      <c r="AI160" s="293"/>
      <c r="AJ160" s="293"/>
      <c r="AK160" s="293"/>
      <c r="AL160" s="293"/>
    </row>
    <row r="161" spans="1:38" s="414" customFormat="1" ht="16.5" customHeight="1">
      <c r="A161" s="284" t="str">
        <f>IF('Data invoice'!J91=0,"",'Data invoice'!K91)</f>
        <v/>
      </c>
      <c r="B161" s="284" t="str">
        <f>IF('Data invoice'!K91=0,"",'Data invoice'!L91)</f>
        <v/>
      </c>
      <c r="C161" s="284" t="str">
        <f>IF('Data invoice'!L91=0,"",'Data invoice'!M91)</f>
        <v/>
      </c>
      <c r="D161" s="284" t="str">
        <f>IF('Data invoice'!M91=0,"",'Data invoice'!N91)</f>
        <v/>
      </c>
      <c r="E161" s="284" t="str">
        <f>IF('Data invoice'!N91=0,"",'Data invoice'!O91)</f>
        <v/>
      </c>
      <c r="F161" s="284" t="str">
        <f>IF('Data invoice'!O91=0,"",'Data invoice'!P91)</f>
        <v/>
      </c>
      <c r="G161" s="284" t="str">
        <f>IF('Data invoice'!P91=0,"",'Data invoice'!Q91)</f>
        <v/>
      </c>
      <c r="H161" s="284" t="str">
        <f>IF('Data invoice'!Q91=0,"",'Data invoice'!R91)</f>
        <v/>
      </c>
      <c r="I161" s="320" t="str">
        <f>IF('Data invoice'!R91=0,"",'Data invoice'!S91)</f>
        <v/>
      </c>
      <c r="J161" s="367" t="str">
        <f>IF('Data invoice'!S91=0,"",'Data invoice'!T91)</f>
        <v/>
      </c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93"/>
      <c r="AC161" s="293"/>
      <c r="AD161" s="293"/>
      <c r="AE161" s="293"/>
      <c r="AF161" s="293"/>
      <c r="AG161" s="293"/>
      <c r="AH161" s="293"/>
      <c r="AI161" s="293"/>
      <c r="AJ161" s="293"/>
      <c r="AK161" s="293"/>
      <c r="AL161" s="293"/>
    </row>
    <row r="162" spans="1:38" s="414" customFormat="1" ht="16.5" customHeight="1">
      <c r="A162" s="284" t="str">
        <f>IF('Data invoice'!J92=0,"",'Data invoice'!K92)</f>
        <v/>
      </c>
      <c r="B162" s="284" t="str">
        <f>IF('Data invoice'!K92=0,"",'Data invoice'!L92)</f>
        <v/>
      </c>
      <c r="C162" s="284" t="str">
        <f>IF('Data invoice'!L92=0,"",'Data invoice'!M92)</f>
        <v/>
      </c>
      <c r="D162" s="284" t="str">
        <f>IF('Data invoice'!M92=0,"",'Data invoice'!N92)</f>
        <v/>
      </c>
      <c r="E162" s="284" t="str">
        <f>IF('Data invoice'!N92=0,"",'Data invoice'!O92)</f>
        <v/>
      </c>
      <c r="F162" s="284" t="str">
        <f>IF('Data invoice'!O92=0,"",'Data invoice'!P92)</f>
        <v/>
      </c>
      <c r="G162" s="284" t="str">
        <f>IF('Data invoice'!P92=0,"",'Data invoice'!Q92)</f>
        <v/>
      </c>
      <c r="H162" s="284" t="str">
        <f>IF('Data invoice'!Q92=0,"",'Data invoice'!R92)</f>
        <v/>
      </c>
      <c r="I162" s="320" t="str">
        <f>IF('Data invoice'!R92=0,"",'Data invoice'!S92)</f>
        <v/>
      </c>
      <c r="J162" s="367" t="str">
        <f>IF('Data invoice'!S92=0,"",'Data invoice'!T92)</f>
        <v/>
      </c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93"/>
      <c r="AC162" s="293"/>
      <c r="AD162" s="293"/>
      <c r="AE162" s="293"/>
      <c r="AF162" s="293"/>
      <c r="AG162" s="293"/>
      <c r="AH162" s="293"/>
      <c r="AI162" s="293"/>
      <c r="AJ162" s="293"/>
      <c r="AK162" s="293"/>
      <c r="AL162" s="293"/>
    </row>
    <row r="163" spans="1:38" s="414" customFormat="1" ht="16.5" customHeight="1">
      <c r="A163" s="284" t="str">
        <f>IF('Data invoice'!J93=0,"",'Data invoice'!K93)</f>
        <v/>
      </c>
      <c r="B163" s="284" t="str">
        <f>IF('Data invoice'!K93=0,"",'Data invoice'!L93)</f>
        <v/>
      </c>
      <c r="C163" s="284" t="str">
        <f>IF('Data invoice'!L93=0,"",'Data invoice'!M93)</f>
        <v/>
      </c>
      <c r="D163" s="284" t="str">
        <f>IF('Data invoice'!M93=0,"",'Data invoice'!N93)</f>
        <v/>
      </c>
      <c r="E163" s="284" t="str">
        <f>IF('Data invoice'!N93=0,"",'Data invoice'!O93)</f>
        <v/>
      </c>
      <c r="F163" s="284" t="str">
        <f>IF('Data invoice'!O93=0,"",'Data invoice'!P93)</f>
        <v/>
      </c>
      <c r="G163" s="284" t="str">
        <f>IF('Data invoice'!P93=0,"",'Data invoice'!Q93)</f>
        <v/>
      </c>
      <c r="H163" s="284" t="str">
        <f>IF('Data invoice'!Q93=0,"",'Data invoice'!R93)</f>
        <v/>
      </c>
      <c r="I163" s="320" t="str">
        <f>IF('Data invoice'!R93=0,"",'Data invoice'!S93)</f>
        <v/>
      </c>
      <c r="J163" s="367" t="str">
        <f>IF('Data invoice'!S93=0,"",'Data invoice'!T93)</f>
        <v/>
      </c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93"/>
      <c r="AC163" s="293"/>
      <c r="AD163" s="293"/>
      <c r="AE163" s="293"/>
      <c r="AF163" s="293"/>
      <c r="AG163" s="293"/>
      <c r="AH163" s="293"/>
      <c r="AI163" s="293"/>
      <c r="AJ163" s="293"/>
      <c r="AK163" s="293"/>
      <c r="AL163" s="293"/>
    </row>
    <row r="164" spans="1:38" s="414" customFormat="1" ht="16.5" customHeight="1">
      <c r="A164" s="284" t="str">
        <f>IF('Data invoice'!J94=0,"",'Data invoice'!K94)</f>
        <v/>
      </c>
      <c r="B164" s="284" t="str">
        <f>IF('Data invoice'!K94=0,"",'Data invoice'!L94)</f>
        <v/>
      </c>
      <c r="C164" s="284" t="str">
        <f>IF('Data invoice'!L94=0,"",'Data invoice'!M94)</f>
        <v/>
      </c>
      <c r="D164" s="284" t="str">
        <f>IF('Data invoice'!M94=0,"",'Data invoice'!N94)</f>
        <v/>
      </c>
      <c r="E164" s="284" t="str">
        <f>IF('Data invoice'!N94=0,"",'Data invoice'!O94)</f>
        <v/>
      </c>
      <c r="F164" s="284" t="str">
        <f>IF('Data invoice'!O94=0,"",'Data invoice'!P94)</f>
        <v/>
      </c>
      <c r="G164" s="284" t="str">
        <f>IF('Data invoice'!P94=0,"",'Data invoice'!Q94)</f>
        <v/>
      </c>
      <c r="H164" s="284" t="str">
        <f>IF('Data invoice'!Q94=0,"",'Data invoice'!R94)</f>
        <v/>
      </c>
      <c r="I164" s="320" t="str">
        <f>IF('Data invoice'!R94=0,"",'Data invoice'!S94)</f>
        <v/>
      </c>
      <c r="J164" s="367" t="str">
        <f>IF('Data invoice'!S94=0,"",'Data invoice'!T94)</f>
        <v/>
      </c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93"/>
      <c r="AC164" s="293"/>
      <c r="AD164" s="293"/>
      <c r="AE164" s="293"/>
      <c r="AF164" s="293"/>
      <c r="AG164" s="293"/>
      <c r="AH164" s="293"/>
      <c r="AI164" s="293"/>
      <c r="AJ164" s="293"/>
      <c r="AK164" s="293"/>
      <c r="AL164" s="293"/>
    </row>
    <row r="165" spans="1:38" s="414" customFormat="1" ht="16.5" customHeight="1">
      <c r="A165" s="284" t="str">
        <f>IF('Data invoice'!J95=0,"",'Data invoice'!K95)</f>
        <v/>
      </c>
      <c r="B165" s="284" t="str">
        <f>IF('Data invoice'!K95=0,"",'Data invoice'!L95)</f>
        <v/>
      </c>
      <c r="C165" s="284" t="str">
        <f>IF('Data invoice'!L95=0,"",'Data invoice'!M95)</f>
        <v/>
      </c>
      <c r="D165" s="284" t="str">
        <f>IF('Data invoice'!M95=0,"",'Data invoice'!N95)</f>
        <v/>
      </c>
      <c r="E165" s="284" t="str">
        <f>IF('Data invoice'!N95=0,"",'Data invoice'!O95)</f>
        <v/>
      </c>
      <c r="F165" s="284" t="str">
        <f>IF('Data invoice'!O95=0,"",'Data invoice'!P95)</f>
        <v/>
      </c>
      <c r="G165" s="284" t="str">
        <f>IF('Data invoice'!P95=0,"",'Data invoice'!Q95)</f>
        <v/>
      </c>
      <c r="H165" s="284" t="str">
        <f>IF('Data invoice'!Q95=0,"",'Data invoice'!R95)</f>
        <v/>
      </c>
      <c r="I165" s="320" t="str">
        <f>IF('Data invoice'!R95=0,"",'Data invoice'!S95)</f>
        <v/>
      </c>
      <c r="J165" s="367" t="str">
        <f>IF('Data invoice'!S95=0,"",'Data invoice'!T95)</f>
        <v/>
      </c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93"/>
      <c r="AC165" s="293"/>
      <c r="AD165" s="293"/>
      <c r="AE165" s="293"/>
      <c r="AF165" s="293"/>
      <c r="AG165" s="293"/>
      <c r="AH165" s="293"/>
      <c r="AI165" s="293"/>
      <c r="AJ165" s="293"/>
      <c r="AK165" s="293"/>
      <c r="AL165" s="293"/>
    </row>
    <row r="166" spans="1:38" s="414" customFormat="1" ht="16.5" customHeight="1">
      <c r="A166" s="284" t="str">
        <f>IF('Data invoice'!J96=0,"",'Data invoice'!K96)</f>
        <v/>
      </c>
      <c r="B166" s="284" t="str">
        <f>IF('Data invoice'!K96=0,"",'Data invoice'!L96)</f>
        <v/>
      </c>
      <c r="C166" s="284" t="str">
        <f>IF('Data invoice'!L96=0,"",'Data invoice'!M96)</f>
        <v/>
      </c>
      <c r="D166" s="284" t="str">
        <f>IF('Data invoice'!M96=0,"",'Data invoice'!N96)</f>
        <v/>
      </c>
      <c r="E166" s="284" t="str">
        <f>IF('Data invoice'!N96=0,"",'Data invoice'!O96)</f>
        <v/>
      </c>
      <c r="F166" s="284" t="str">
        <f>IF('Data invoice'!O96=0,"",'Data invoice'!P96)</f>
        <v/>
      </c>
      <c r="G166" s="284" t="str">
        <f>IF('Data invoice'!P96=0,"",'Data invoice'!Q96)</f>
        <v/>
      </c>
      <c r="H166" s="284" t="str">
        <f>IF('Data invoice'!Q96=0,"",'Data invoice'!R96)</f>
        <v/>
      </c>
      <c r="I166" s="320" t="str">
        <f>IF('Data invoice'!R96=0,"",'Data invoice'!S96)</f>
        <v/>
      </c>
      <c r="J166" s="367" t="str">
        <f>IF('Data invoice'!S96=0,"",'Data invoice'!T96)</f>
        <v/>
      </c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93"/>
      <c r="AC166" s="293"/>
      <c r="AD166" s="293"/>
      <c r="AE166" s="293"/>
      <c r="AF166" s="293"/>
      <c r="AG166" s="293"/>
      <c r="AH166" s="293"/>
      <c r="AI166" s="293"/>
      <c r="AJ166" s="293"/>
      <c r="AK166" s="293"/>
      <c r="AL166" s="293"/>
    </row>
    <row r="167" spans="1:38" s="414" customFormat="1" ht="16.5" customHeight="1">
      <c r="A167" s="284" t="str">
        <f>IF('Data invoice'!J97=0,"",'Data invoice'!K97)</f>
        <v/>
      </c>
      <c r="B167" s="284" t="str">
        <f>IF('Data invoice'!K97=0,"",'Data invoice'!L97)</f>
        <v/>
      </c>
      <c r="C167" s="284" t="str">
        <f>IF('Data invoice'!L97=0,"",'Data invoice'!M97)</f>
        <v/>
      </c>
      <c r="D167" s="284" t="str">
        <f>IF('Data invoice'!M97=0,"",'Data invoice'!N97)</f>
        <v/>
      </c>
      <c r="E167" s="284" t="str">
        <f>IF('Data invoice'!N97=0,"",'Data invoice'!O97)</f>
        <v/>
      </c>
      <c r="F167" s="284" t="str">
        <f>IF('Data invoice'!O97=0,"",'Data invoice'!P97)</f>
        <v/>
      </c>
      <c r="G167" s="284" t="str">
        <f>IF('Data invoice'!P97=0,"",'Data invoice'!Q97)</f>
        <v/>
      </c>
      <c r="H167" s="284" t="str">
        <f>IF('Data invoice'!Q97=0,"",'Data invoice'!R97)</f>
        <v/>
      </c>
      <c r="I167" s="320" t="str">
        <f>IF('Data invoice'!R97=0,"",'Data invoice'!S97)</f>
        <v/>
      </c>
      <c r="J167" s="367" t="str">
        <f>IF('Data invoice'!S97=0,"",'Data invoice'!T97)</f>
        <v/>
      </c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93"/>
      <c r="AC167" s="293"/>
      <c r="AD167" s="293"/>
      <c r="AE167" s="293"/>
      <c r="AF167" s="293"/>
      <c r="AG167" s="293"/>
      <c r="AH167" s="293"/>
      <c r="AI167" s="293"/>
      <c r="AJ167" s="293"/>
      <c r="AK167" s="293"/>
      <c r="AL167" s="293"/>
    </row>
    <row r="168" spans="1:38" s="414" customFormat="1" ht="16.5" customHeight="1">
      <c r="A168" s="284" t="str">
        <f>IF('Data invoice'!J98=0,"",'Data invoice'!K98)</f>
        <v/>
      </c>
      <c r="B168" s="284" t="str">
        <f>IF('Data invoice'!K98=0,"",'Data invoice'!L98)</f>
        <v/>
      </c>
      <c r="C168" s="284" t="str">
        <f>IF('Data invoice'!L98=0,"",'Data invoice'!M98)</f>
        <v/>
      </c>
      <c r="D168" s="284" t="str">
        <f>IF('Data invoice'!M98=0,"",'Data invoice'!N98)</f>
        <v/>
      </c>
      <c r="E168" s="284" t="str">
        <f>IF('Data invoice'!N98=0,"",'Data invoice'!O98)</f>
        <v/>
      </c>
      <c r="F168" s="284" t="str">
        <f>IF('Data invoice'!O98=0,"",'Data invoice'!P98)</f>
        <v/>
      </c>
      <c r="G168" s="284" t="str">
        <f>IF('Data invoice'!P98=0,"",'Data invoice'!Q98)</f>
        <v/>
      </c>
      <c r="H168" s="284" t="str">
        <f>IF('Data invoice'!Q98=0,"",'Data invoice'!R98)</f>
        <v/>
      </c>
      <c r="I168" s="320" t="str">
        <f>IF('Data invoice'!R98=0,"",'Data invoice'!S98)</f>
        <v/>
      </c>
      <c r="J168" s="367" t="str">
        <f>IF('Data invoice'!S98=0,"",'Data invoice'!T98)</f>
        <v/>
      </c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93"/>
      <c r="AC168" s="293"/>
      <c r="AD168" s="293"/>
      <c r="AE168" s="293"/>
      <c r="AF168" s="293"/>
      <c r="AG168" s="293"/>
      <c r="AH168" s="293"/>
      <c r="AI168" s="293"/>
      <c r="AJ168" s="293"/>
      <c r="AK168" s="293"/>
      <c r="AL168" s="293"/>
    </row>
    <row r="169" spans="1:38" s="414" customFormat="1" ht="16.5" customHeight="1">
      <c r="A169" s="284" t="str">
        <f>IF('Data invoice'!J99=0,"",'Data invoice'!K99)</f>
        <v/>
      </c>
      <c r="B169" s="284" t="str">
        <f>IF('Data invoice'!K99=0,"",'Data invoice'!L99)</f>
        <v/>
      </c>
      <c r="C169" s="284" t="str">
        <f>IF('Data invoice'!L99=0,"",'Data invoice'!M99)</f>
        <v/>
      </c>
      <c r="D169" s="284" t="str">
        <f>IF('Data invoice'!M99=0,"",'Data invoice'!N99)</f>
        <v/>
      </c>
      <c r="E169" s="284" t="str">
        <f>IF('Data invoice'!N99=0,"",'Data invoice'!O99)</f>
        <v/>
      </c>
      <c r="F169" s="284" t="str">
        <f>IF('Data invoice'!O99=0,"",'Data invoice'!P99)</f>
        <v/>
      </c>
      <c r="G169" s="284" t="str">
        <f>IF('Data invoice'!P99=0,"",'Data invoice'!Q99)</f>
        <v/>
      </c>
      <c r="H169" s="284" t="str">
        <f>IF('Data invoice'!Q99=0,"",'Data invoice'!R99)</f>
        <v/>
      </c>
      <c r="I169" s="320" t="str">
        <f>IF('Data invoice'!R99=0,"",'Data invoice'!S99)</f>
        <v/>
      </c>
      <c r="J169" s="367" t="str">
        <f>IF('Data invoice'!S99=0,"",'Data invoice'!T99)</f>
        <v/>
      </c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93"/>
      <c r="AC169" s="293"/>
      <c r="AD169" s="293"/>
      <c r="AE169" s="293"/>
      <c r="AF169" s="293"/>
      <c r="AG169" s="293"/>
      <c r="AH169" s="293"/>
      <c r="AI169" s="293"/>
      <c r="AJ169" s="293"/>
      <c r="AK169" s="293"/>
      <c r="AL169" s="293"/>
    </row>
    <row r="170" spans="1:38" s="414" customFormat="1" ht="16.5" customHeight="1">
      <c r="A170" s="284" t="str">
        <f>IF('Data invoice'!J100=0,"",'Data invoice'!K100)</f>
        <v/>
      </c>
      <c r="B170" s="284" t="str">
        <f>IF('Data invoice'!K100=0,"",'Data invoice'!L100)</f>
        <v/>
      </c>
      <c r="C170" s="284" t="str">
        <f>IF('Data invoice'!L100=0,"",'Data invoice'!M100)</f>
        <v/>
      </c>
      <c r="D170" s="284" t="str">
        <f>IF('Data invoice'!M100=0,"",'Data invoice'!N100)</f>
        <v/>
      </c>
      <c r="E170" s="284" t="str">
        <f>IF('Data invoice'!N100=0,"",'Data invoice'!O100)</f>
        <v/>
      </c>
      <c r="F170" s="284" t="str">
        <f>IF('Data invoice'!O100=0,"",'Data invoice'!P100)</f>
        <v/>
      </c>
      <c r="G170" s="284" t="str">
        <f>IF('Data invoice'!P100=0,"",'Data invoice'!Q100)</f>
        <v/>
      </c>
      <c r="H170" s="284" t="str">
        <f>IF('Data invoice'!Q100=0,"",'Data invoice'!R100)</f>
        <v/>
      </c>
      <c r="I170" s="320" t="str">
        <f>IF('Data invoice'!R100=0,"",'Data invoice'!S100)</f>
        <v/>
      </c>
      <c r="J170" s="367" t="str">
        <f>IF('Data invoice'!S100=0,"",'Data invoice'!T100)</f>
        <v/>
      </c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93"/>
      <c r="AC170" s="293"/>
      <c r="AD170" s="293"/>
      <c r="AE170" s="293"/>
      <c r="AF170" s="293"/>
      <c r="AG170" s="293"/>
      <c r="AH170" s="293"/>
      <c r="AI170" s="293"/>
      <c r="AJ170" s="293"/>
      <c r="AK170" s="293"/>
      <c r="AL170" s="293"/>
    </row>
    <row r="171" spans="1:38" s="414" customFormat="1" ht="16.5" customHeight="1">
      <c r="A171" s="284" t="str">
        <f>IF('Data invoice'!J101=0,"",'Data invoice'!K101)</f>
        <v/>
      </c>
      <c r="B171" s="284" t="str">
        <f>IF('Data invoice'!K101=0,"",'Data invoice'!L101)</f>
        <v/>
      </c>
      <c r="C171" s="284" t="str">
        <f>IF('Data invoice'!L101=0,"",'Data invoice'!M101)</f>
        <v/>
      </c>
      <c r="D171" s="284" t="str">
        <f>IF('Data invoice'!M101=0,"",'Data invoice'!N101)</f>
        <v/>
      </c>
      <c r="E171" s="284" t="str">
        <f>IF('Data invoice'!N101=0,"",'Data invoice'!O101)</f>
        <v/>
      </c>
      <c r="F171" s="284" t="str">
        <f>IF('Data invoice'!O101=0,"",'Data invoice'!P101)</f>
        <v/>
      </c>
      <c r="G171" s="284" t="str">
        <f>IF('Data invoice'!P101=0,"",'Data invoice'!Q101)</f>
        <v/>
      </c>
      <c r="H171" s="284" t="str">
        <f>IF('Data invoice'!Q101=0,"",'Data invoice'!R101)</f>
        <v/>
      </c>
      <c r="I171" s="320" t="str">
        <f>IF('Data invoice'!R101=0,"",'Data invoice'!S101)</f>
        <v/>
      </c>
      <c r="J171" s="367" t="str">
        <f>IF('Data invoice'!S101=0,"",'Data invoice'!T101)</f>
        <v/>
      </c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93"/>
      <c r="AC171" s="293"/>
      <c r="AD171" s="293"/>
      <c r="AE171" s="293"/>
      <c r="AF171" s="293"/>
      <c r="AG171" s="293"/>
      <c r="AH171" s="293"/>
      <c r="AI171" s="293"/>
      <c r="AJ171" s="293"/>
      <c r="AK171" s="293"/>
      <c r="AL171" s="293"/>
    </row>
    <row r="172" spans="1:38" s="414" customFormat="1" ht="16.5" customHeight="1">
      <c r="A172" s="284" t="str">
        <f>IF('Data invoice'!J102=0,"",'Data invoice'!K102)</f>
        <v/>
      </c>
      <c r="B172" s="284" t="str">
        <f>IF('Data invoice'!K102=0,"",'Data invoice'!L102)</f>
        <v/>
      </c>
      <c r="C172" s="284" t="str">
        <f>IF('Data invoice'!L102=0,"",'Data invoice'!M102)</f>
        <v/>
      </c>
      <c r="D172" s="284" t="str">
        <f>IF('Data invoice'!M102=0,"",'Data invoice'!N102)</f>
        <v/>
      </c>
      <c r="E172" s="284" t="str">
        <f>IF('Data invoice'!N102=0,"",'Data invoice'!O102)</f>
        <v/>
      </c>
      <c r="F172" s="284" t="str">
        <f>IF('Data invoice'!O102=0,"",'Data invoice'!P102)</f>
        <v/>
      </c>
      <c r="G172" s="284" t="str">
        <f>IF('Data invoice'!P102=0,"",'Data invoice'!Q102)</f>
        <v/>
      </c>
      <c r="H172" s="284" t="str">
        <f>IF('Data invoice'!Q102=0,"",'Data invoice'!R102)</f>
        <v/>
      </c>
      <c r="I172" s="320" t="str">
        <f>IF('Data invoice'!R102=0,"",'Data invoice'!S102)</f>
        <v/>
      </c>
      <c r="J172" s="367" t="str">
        <f>IF('Data invoice'!S102=0,"",'Data invoice'!T102)</f>
        <v/>
      </c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93"/>
      <c r="AC172" s="293"/>
      <c r="AD172" s="293"/>
      <c r="AE172" s="293"/>
      <c r="AF172" s="293"/>
      <c r="AG172" s="293"/>
      <c r="AH172" s="293"/>
      <c r="AI172" s="293"/>
      <c r="AJ172" s="293"/>
      <c r="AK172" s="293"/>
      <c r="AL172" s="293"/>
    </row>
    <row r="173" spans="1:38" s="414" customFormat="1" ht="16.5" customHeight="1">
      <c r="A173" s="284" t="str">
        <f>IF('Data invoice'!J103=0,"",'Data invoice'!K103)</f>
        <v/>
      </c>
      <c r="B173" s="284" t="str">
        <f>IF('Data invoice'!K103=0,"",'Data invoice'!L103)</f>
        <v/>
      </c>
      <c r="C173" s="284" t="str">
        <f>IF('Data invoice'!L103=0,"",'Data invoice'!M103)</f>
        <v/>
      </c>
      <c r="D173" s="284" t="str">
        <f>IF('Data invoice'!M103=0,"",'Data invoice'!N103)</f>
        <v/>
      </c>
      <c r="E173" s="284" t="str">
        <f>IF('Data invoice'!N103=0,"",'Data invoice'!O103)</f>
        <v/>
      </c>
      <c r="F173" s="284" t="str">
        <f>IF('Data invoice'!O103=0,"",'Data invoice'!P103)</f>
        <v/>
      </c>
      <c r="G173" s="284" t="str">
        <f>IF('Data invoice'!P103=0,"",'Data invoice'!Q103)</f>
        <v/>
      </c>
      <c r="H173" s="284" t="str">
        <f>IF('Data invoice'!Q103=0,"",'Data invoice'!R103)</f>
        <v/>
      </c>
      <c r="I173" s="320" t="str">
        <f>IF('Data invoice'!R103=0,"",'Data invoice'!S103)</f>
        <v/>
      </c>
      <c r="J173" s="367" t="str">
        <f>IF('Data invoice'!S103=0,"",'Data invoice'!T103)</f>
        <v/>
      </c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93"/>
      <c r="AC173" s="293"/>
      <c r="AD173" s="293"/>
      <c r="AE173" s="293"/>
      <c r="AF173" s="293"/>
      <c r="AG173" s="293"/>
      <c r="AH173" s="293"/>
      <c r="AI173" s="293"/>
      <c r="AJ173" s="293"/>
      <c r="AK173" s="293"/>
      <c r="AL173" s="293"/>
    </row>
    <row r="174" spans="1:38" s="414" customFormat="1" ht="16.5" customHeight="1">
      <c r="A174" s="284" t="str">
        <f>IF('Data invoice'!J104=0,"",'Data invoice'!K104)</f>
        <v/>
      </c>
      <c r="B174" s="284" t="str">
        <f>IF('Data invoice'!K104=0,"",'Data invoice'!L104)</f>
        <v/>
      </c>
      <c r="C174" s="284" t="str">
        <f>IF('Data invoice'!L104=0,"",'Data invoice'!M104)</f>
        <v/>
      </c>
      <c r="D174" s="284" t="str">
        <f>IF('Data invoice'!M104=0,"",'Data invoice'!N104)</f>
        <v/>
      </c>
      <c r="E174" s="284" t="str">
        <f>IF('Data invoice'!N104=0,"",'Data invoice'!O104)</f>
        <v/>
      </c>
      <c r="F174" s="284" t="str">
        <f>IF('Data invoice'!O104=0,"",'Data invoice'!P104)</f>
        <v/>
      </c>
      <c r="G174" s="284" t="str">
        <f>IF('Data invoice'!P104=0,"",'Data invoice'!Q104)</f>
        <v/>
      </c>
      <c r="H174" s="284" t="str">
        <f>IF('Data invoice'!Q104=0,"",'Data invoice'!R104)</f>
        <v/>
      </c>
      <c r="I174" s="320" t="str">
        <f>IF('Data invoice'!R104=0,"",'Data invoice'!S104)</f>
        <v/>
      </c>
      <c r="J174" s="367" t="str">
        <f>IF('Data invoice'!S104=0,"",'Data invoice'!T104)</f>
        <v/>
      </c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93"/>
      <c r="AC174" s="293"/>
      <c r="AD174" s="293"/>
      <c r="AE174" s="293"/>
      <c r="AF174" s="293"/>
      <c r="AG174" s="293"/>
      <c r="AH174" s="293"/>
      <c r="AI174" s="293"/>
      <c r="AJ174" s="293"/>
      <c r="AK174" s="293"/>
      <c r="AL174" s="293"/>
    </row>
    <row r="175" spans="1:38" s="414" customFormat="1" ht="16.5" customHeight="1">
      <c r="A175" s="284" t="str">
        <f>IF('Data invoice'!J105=0,"",'Data invoice'!K105)</f>
        <v/>
      </c>
      <c r="B175" s="284" t="str">
        <f>IF('Data invoice'!K105=0,"",'Data invoice'!L105)</f>
        <v/>
      </c>
      <c r="C175" s="284" t="str">
        <f>IF('Data invoice'!L105=0,"",'Data invoice'!M105)</f>
        <v/>
      </c>
      <c r="D175" s="284" t="str">
        <f>IF('Data invoice'!M105=0,"",'Data invoice'!N105)</f>
        <v/>
      </c>
      <c r="E175" s="284" t="str">
        <f>IF('Data invoice'!N105=0,"",'Data invoice'!O105)</f>
        <v/>
      </c>
      <c r="F175" s="284" t="str">
        <f>IF('Data invoice'!O105=0,"",'Data invoice'!P105)</f>
        <v/>
      </c>
      <c r="G175" s="284" t="str">
        <f>IF('Data invoice'!P105=0,"",'Data invoice'!Q105)</f>
        <v/>
      </c>
      <c r="H175" s="284" t="str">
        <f>IF('Data invoice'!Q105=0,"",'Data invoice'!R105)</f>
        <v/>
      </c>
      <c r="I175" s="320" t="str">
        <f>IF('Data invoice'!R105=0,"",'Data invoice'!S105)</f>
        <v/>
      </c>
      <c r="J175" s="367" t="str">
        <f>IF('Data invoice'!S105=0,"",'Data invoice'!T105)</f>
        <v/>
      </c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93"/>
      <c r="AC175" s="293"/>
      <c r="AD175" s="293"/>
      <c r="AE175" s="293"/>
      <c r="AF175" s="293"/>
      <c r="AG175" s="293"/>
      <c r="AH175" s="293"/>
      <c r="AI175" s="293"/>
      <c r="AJ175" s="293"/>
      <c r="AK175" s="293"/>
      <c r="AL175" s="293"/>
    </row>
    <row r="176" spans="1:38" s="414" customFormat="1" ht="16.5" customHeight="1">
      <c r="A176" s="284" t="str">
        <f>IF('Data invoice'!J106=0,"",'Data invoice'!K106)</f>
        <v/>
      </c>
      <c r="B176" s="284" t="str">
        <f>IF('Data invoice'!K106=0,"",'Data invoice'!L106)</f>
        <v/>
      </c>
      <c r="C176" s="284" t="str">
        <f>IF('Data invoice'!L106=0,"",'Data invoice'!M106)</f>
        <v/>
      </c>
      <c r="D176" s="284" t="str">
        <f>IF('Data invoice'!M106=0,"",'Data invoice'!N106)</f>
        <v/>
      </c>
      <c r="E176" s="284" t="str">
        <f>IF('Data invoice'!N106=0,"",'Data invoice'!O106)</f>
        <v/>
      </c>
      <c r="F176" s="284" t="str">
        <f>IF('Data invoice'!O106=0,"",'Data invoice'!P106)</f>
        <v/>
      </c>
      <c r="G176" s="284" t="str">
        <f>IF('Data invoice'!P106=0,"",'Data invoice'!Q106)</f>
        <v/>
      </c>
      <c r="H176" s="284" t="str">
        <f>IF('Data invoice'!Q106=0,"",'Data invoice'!R106)</f>
        <v/>
      </c>
      <c r="I176" s="320" t="str">
        <f>IF('Data invoice'!R106=0,"",'Data invoice'!S106)</f>
        <v/>
      </c>
      <c r="J176" s="367" t="str">
        <f>IF('Data invoice'!S106=0,"",'Data invoice'!T106)</f>
        <v/>
      </c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93"/>
      <c r="AC176" s="293"/>
      <c r="AD176" s="293"/>
      <c r="AE176" s="293"/>
      <c r="AF176" s="293"/>
      <c r="AG176" s="293"/>
      <c r="AH176" s="293"/>
      <c r="AI176" s="293"/>
      <c r="AJ176" s="293"/>
      <c r="AK176" s="293"/>
      <c r="AL176" s="293"/>
    </row>
    <row r="177" spans="1:38" s="414" customFormat="1" ht="16.5" customHeight="1">
      <c r="A177" s="284" t="str">
        <f>IF('Data invoice'!J107=0,"",'Data invoice'!K107)</f>
        <v/>
      </c>
      <c r="B177" s="284" t="str">
        <f>IF('Data invoice'!K107=0,"",'Data invoice'!L107)</f>
        <v/>
      </c>
      <c r="C177" s="284" t="str">
        <f>IF('Data invoice'!L107=0,"",'Data invoice'!M107)</f>
        <v/>
      </c>
      <c r="D177" s="284" t="str">
        <f>IF('Data invoice'!M107=0,"",'Data invoice'!N107)</f>
        <v/>
      </c>
      <c r="E177" s="284" t="str">
        <f>IF('Data invoice'!N107=0,"",'Data invoice'!O107)</f>
        <v/>
      </c>
      <c r="F177" s="284" t="str">
        <f>IF('Data invoice'!O107=0,"",'Data invoice'!P107)</f>
        <v/>
      </c>
      <c r="G177" s="284" t="str">
        <f>IF('Data invoice'!P107=0,"",'Data invoice'!Q107)</f>
        <v/>
      </c>
      <c r="H177" s="284" t="str">
        <f>IF('Data invoice'!Q107=0,"",'Data invoice'!R107)</f>
        <v/>
      </c>
      <c r="I177" s="320" t="str">
        <f>IF('Data invoice'!R107=0,"",'Data invoice'!S107)</f>
        <v/>
      </c>
      <c r="J177" s="367" t="str">
        <f>IF('Data invoice'!S107=0,"",'Data invoice'!T107)</f>
        <v/>
      </c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93"/>
      <c r="AC177" s="293"/>
      <c r="AD177" s="293"/>
      <c r="AE177" s="293"/>
      <c r="AF177" s="293"/>
      <c r="AG177" s="293"/>
      <c r="AH177" s="293"/>
      <c r="AI177" s="293"/>
      <c r="AJ177" s="293"/>
      <c r="AK177" s="293"/>
      <c r="AL177" s="293"/>
    </row>
    <row r="178" spans="1:38" s="414" customFormat="1" ht="16.5" customHeight="1">
      <c r="A178" s="284" t="str">
        <f>IF('Data invoice'!J108=0,"",'Data invoice'!K108)</f>
        <v/>
      </c>
      <c r="B178" s="284" t="str">
        <f>IF('Data invoice'!K108=0,"",'Data invoice'!L108)</f>
        <v/>
      </c>
      <c r="C178" s="284" t="str">
        <f>IF('Data invoice'!L108=0,"",'Data invoice'!M108)</f>
        <v/>
      </c>
      <c r="D178" s="284" t="str">
        <f>IF('Data invoice'!M108=0,"",'Data invoice'!N108)</f>
        <v/>
      </c>
      <c r="E178" s="284" t="str">
        <f>IF('Data invoice'!N108=0,"",'Data invoice'!O108)</f>
        <v/>
      </c>
      <c r="F178" s="284" t="str">
        <f>IF('Data invoice'!O108=0,"",'Data invoice'!P108)</f>
        <v/>
      </c>
      <c r="G178" s="284" t="str">
        <f>IF('Data invoice'!P108=0,"",'Data invoice'!Q108)</f>
        <v/>
      </c>
      <c r="H178" s="284" t="str">
        <f>IF('Data invoice'!Q108=0,"",'Data invoice'!R108)</f>
        <v/>
      </c>
      <c r="I178" s="320" t="str">
        <f>IF('Data invoice'!R108=0,"",'Data invoice'!S108)</f>
        <v/>
      </c>
      <c r="J178" s="367" t="str">
        <f>IF('Data invoice'!S108=0,"",'Data invoice'!T108)</f>
        <v/>
      </c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93"/>
      <c r="AC178" s="293"/>
      <c r="AD178" s="293"/>
      <c r="AE178" s="293"/>
      <c r="AF178" s="293"/>
      <c r="AG178" s="293"/>
      <c r="AH178" s="293"/>
      <c r="AI178" s="293"/>
      <c r="AJ178" s="293"/>
      <c r="AK178" s="293"/>
      <c r="AL178" s="293"/>
    </row>
    <row r="179" spans="1:38" s="414" customFormat="1" ht="16.5" customHeight="1">
      <c r="A179" s="284" t="str">
        <f>IF('Data invoice'!J109=0,"",'Data invoice'!K109)</f>
        <v/>
      </c>
      <c r="B179" s="284" t="str">
        <f>IF('Data invoice'!K109=0,"",'Data invoice'!L109)</f>
        <v/>
      </c>
      <c r="C179" s="284" t="str">
        <f>IF('Data invoice'!L109=0,"",'Data invoice'!M109)</f>
        <v/>
      </c>
      <c r="D179" s="284" t="str">
        <f>IF('Data invoice'!M109=0,"",'Data invoice'!N109)</f>
        <v/>
      </c>
      <c r="E179" s="284" t="str">
        <f>IF('Data invoice'!N109=0,"",'Data invoice'!O109)</f>
        <v/>
      </c>
      <c r="F179" s="284" t="str">
        <f>IF('Data invoice'!O109=0,"",'Data invoice'!P109)</f>
        <v/>
      </c>
      <c r="G179" s="284" t="str">
        <f>IF('Data invoice'!P109=0,"",'Data invoice'!Q109)</f>
        <v/>
      </c>
      <c r="H179" s="284" t="str">
        <f>IF('Data invoice'!Q109=0,"",'Data invoice'!R109)</f>
        <v/>
      </c>
      <c r="I179" s="320" t="str">
        <f>IF('Data invoice'!R109=0,"",'Data invoice'!S109)</f>
        <v/>
      </c>
      <c r="J179" s="367" t="str">
        <f>IF('Data invoice'!S109=0,"",'Data invoice'!T109)</f>
        <v/>
      </c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93"/>
      <c r="AC179" s="293"/>
      <c r="AD179" s="293"/>
      <c r="AE179" s="293"/>
      <c r="AF179" s="293"/>
      <c r="AG179" s="293"/>
      <c r="AH179" s="293"/>
      <c r="AI179" s="293"/>
      <c r="AJ179" s="293"/>
      <c r="AK179" s="293"/>
      <c r="AL179" s="293"/>
    </row>
    <row r="180" spans="1:38" s="414" customFormat="1" ht="16.5" customHeight="1">
      <c r="A180" s="284" t="str">
        <f>IF('Data invoice'!J110=0,"",'Data invoice'!K110)</f>
        <v/>
      </c>
      <c r="B180" s="284" t="str">
        <f>IF('Data invoice'!K110=0,"",'Data invoice'!L110)</f>
        <v/>
      </c>
      <c r="C180" s="284" t="str">
        <f>IF('Data invoice'!L110=0,"",'Data invoice'!M110)</f>
        <v/>
      </c>
      <c r="D180" s="284" t="str">
        <f>IF('Data invoice'!M110=0,"",'Data invoice'!N110)</f>
        <v/>
      </c>
      <c r="E180" s="284" t="str">
        <f>IF('Data invoice'!N110=0,"",'Data invoice'!O110)</f>
        <v/>
      </c>
      <c r="F180" s="284" t="str">
        <f>IF('Data invoice'!O110=0,"",'Data invoice'!P110)</f>
        <v/>
      </c>
      <c r="G180" s="284" t="str">
        <f>IF('Data invoice'!P110=0,"",'Data invoice'!Q110)</f>
        <v/>
      </c>
      <c r="H180" s="284" t="str">
        <f>IF('Data invoice'!Q110=0,"",'Data invoice'!R110)</f>
        <v/>
      </c>
      <c r="I180" s="320" t="str">
        <f>IF('Data invoice'!R110=0,"",'Data invoice'!S110)</f>
        <v/>
      </c>
      <c r="J180" s="367" t="str">
        <f>IF('Data invoice'!S110=0,"",'Data invoice'!T110)</f>
        <v/>
      </c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93"/>
      <c r="AC180" s="293"/>
      <c r="AD180" s="293"/>
      <c r="AE180" s="293"/>
      <c r="AF180" s="293"/>
      <c r="AG180" s="293"/>
      <c r="AH180" s="293"/>
      <c r="AI180" s="293"/>
      <c r="AJ180" s="293"/>
      <c r="AK180" s="293"/>
      <c r="AL180" s="293"/>
    </row>
    <row r="181" spans="1:38" s="414" customFormat="1" ht="16.5" customHeight="1">
      <c r="A181" s="284" t="str">
        <f>IF('Data invoice'!J111=0,"",'Data invoice'!K111)</f>
        <v/>
      </c>
      <c r="B181" s="284" t="str">
        <f>IF('Data invoice'!K111=0,"",'Data invoice'!L111)</f>
        <v/>
      </c>
      <c r="C181" s="284" t="str">
        <f>IF('Data invoice'!L111=0,"",'Data invoice'!M111)</f>
        <v/>
      </c>
      <c r="D181" s="284" t="str">
        <f>IF('Data invoice'!M111=0,"",'Data invoice'!N111)</f>
        <v/>
      </c>
      <c r="E181" s="284" t="str">
        <f>IF('Data invoice'!N111=0,"",'Data invoice'!O111)</f>
        <v/>
      </c>
      <c r="F181" s="284" t="str">
        <f>IF('Data invoice'!O111=0,"",'Data invoice'!P111)</f>
        <v/>
      </c>
      <c r="G181" s="284" t="str">
        <f>IF('Data invoice'!P111=0,"",'Data invoice'!Q111)</f>
        <v/>
      </c>
      <c r="H181" s="284" t="str">
        <f>IF('Data invoice'!Q111=0,"",'Data invoice'!R111)</f>
        <v/>
      </c>
      <c r="I181" s="320" t="str">
        <f>IF('Data invoice'!R111=0,"",'Data invoice'!S111)</f>
        <v/>
      </c>
      <c r="J181" s="367" t="str">
        <f>IF('Data invoice'!S111=0,"",'Data invoice'!T111)</f>
        <v/>
      </c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93"/>
      <c r="AC181" s="293"/>
      <c r="AD181" s="293"/>
      <c r="AE181" s="293"/>
      <c r="AF181" s="293"/>
      <c r="AG181" s="293"/>
      <c r="AH181" s="293"/>
      <c r="AI181" s="293"/>
      <c r="AJ181" s="293"/>
      <c r="AK181" s="293"/>
      <c r="AL181" s="293"/>
    </row>
    <row r="182" spans="1:38" s="414" customFormat="1" ht="16.5" customHeight="1">
      <c r="A182" s="284" t="str">
        <f>IF('Data invoice'!J112=0,"",'Data invoice'!K112)</f>
        <v/>
      </c>
      <c r="B182" s="284" t="str">
        <f>IF('Data invoice'!K112=0,"",'Data invoice'!L112)</f>
        <v/>
      </c>
      <c r="C182" s="284" t="str">
        <f>IF('Data invoice'!L112=0,"",'Data invoice'!M112)</f>
        <v/>
      </c>
      <c r="D182" s="284" t="str">
        <f>IF('Data invoice'!M112=0,"",'Data invoice'!N112)</f>
        <v/>
      </c>
      <c r="E182" s="284" t="str">
        <f>IF('Data invoice'!N112=0,"",'Data invoice'!O112)</f>
        <v/>
      </c>
      <c r="F182" s="284" t="str">
        <f>IF('Data invoice'!O112=0,"",'Data invoice'!P112)</f>
        <v/>
      </c>
      <c r="G182" s="284" t="str">
        <f>IF('Data invoice'!P112=0,"",'Data invoice'!Q112)</f>
        <v/>
      </c>
      <c r="H182" s="284" t="str">
        <f>IF('Data invoice'!Q112=0,"",'Data invoice'!R112)</f>
        <v/>
      </c>
      <c r="I182" s="320" t="str">
        <f>IF('Data invoice'!R112=0,"",'Data invoice'!S112)</f>
        <v/>
      </c>
      <c r="J182" s="367" t="str">
        <f>IF('Data invoice'!S112=0,"",'Data invoice'!T112)</f>
        <v/>
      </c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93"/>
      <c r="AC182" s="293"/>
      <c r="AD182" s="293"/>
      <c r="AE182" s="293"/>
      <c r="AF182" s="293"/>
      <c r="AG182" s="293"/>
      <c r="AH182" s="293"/>
      <c r="AI182" s="293"/>
      <c r="AJ182" s="293"/>
      <c r="AK182" s="293"/>
      <c r="AL182" s="293"/>
    </row>
    <row r="183" spans="1:38" s="414" customFormat="1" ht="16.5" customHeight="1">
      <c r="A183" s="284" t="str">
        <f>IF('Data invoice'!J113=0,"",'Data invoice'!K113)</f>
        <v/>
      </c>
      <c r="B183" s="284" t="str">
        <f>IF('Data invoice'!K113=0,"",'Data invoice'!L113)</f>
        <v/>
      </c>
      <c r="C183" s="284" t="str">
        <f>IF('Data invoice'!L113=0,"",'Data invoice'!M113)</f>
        <v/>
      </c>
      <c r="D183" s="284" t="str">
        <f>IF('Data invoice'!M113=0,"",'Data invoice'!N113)</f>
        <v/>
      </c>
      <c r="E183" s="284" t="str">
        <f>IF('Data invoice'!N113=0,"",'Data invoice'!O113)</f>
        <v/>
      </c>
      <c r="F183" s="284" t="str">
        <f>IF('Data invoice'!O113=0,"",'Data invoice'!P113)</f>
        <v/>
      </c>
      <c r="G183" s="284" t="str">
        <f>IF('Data invoice'!P113=0,"",'Data invoice'!Q113)</f>
        <v/>
      </c>
      <c r="H183" s="284" t="str">
        <f>IF('Data invoice'!Q113=0,"",'Data invoice'!R113)</f>
        <v/>
      </c>
      <c r="I183" s="320" t="str">
        <f>IF('Data invoice'!R113=0,"",'Data invoice'!S113)</f>
        <v/>
      </c>
      <c r="J183" s="367" t="str">
        <f>IF('Data invoice'!S113=0,"",'Data invoice'!T113)</f>
        <v/>
      </c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93"/>
      <c r="AC183" s="293"/>
      <c r="AD183" s="293"/>
      <c r="AE183" s="293"/>
      <c r="AF183" s="293"/>
      <c r="AG183" s="293"/>
      <c r="AH183" s="293"/>
      <c r="AI183" s="293"/>
      <c r="AJ183" s="293"/>
      <c r="AK183" s="293"/>
      <c r="AL183" s="293"/>
    </row>
    <row r="184" spans="1:38" s="414" customFormat="1" ht="16.5" customHeight="1">
      <c r="A184" s="284" t="str">
        <f>IF('Data invoice'!J114=0,"",'Data invoice'!K114)</f>
        <v/>
      </c>
      <c r="B184" s="284" t="str">
        <f>IF('Data invoice'!K114=0,"",'Data invoice'!L114)</f>
        <v/>
      </c>
      <c r="C184" s="284" t="str">
        <f>IF('Data invoice'!L114=0,"",'Data invoice'!M114)</f>
        <v/>
      </c>
      <c r="D184" s="284" t="str">
        <f>IF('Data invoice'!M114=0,"",'Data invoice'!N114)</f>
        <v/>
      </c>
      <c r="E184" s="284" t="str">
        <f>IF('Data invoice'!N114=0,"",'Data invoice'!O114)</f>
        <v/>
      </c>
      <c r="F184" s="284" t="str">
        <f>IF('Data invoice'!O114=0,"",'Data invoice'!P114)</f>
        <v/>
      </c>
      <c r="G184" s="284" t="str">
        <f>IF('Data invoice'!P114=0,"",'Data invoice'!Q114)</f>
        <v/>
      </c>
      <c r="H184" s="284" t="str">
        <f>IF('Data invoice'!Q114=0,"",'Data invoice'!R114)</f>
        <v/>
      </c>
      <c r="I184" s="320" t="str">
        <f>IF('Data invoice'!R114=0,"",'Data invoice'!S114)</f>
        <v/>
      </c>
      <c r="J184" s="367" t="str">
        <f>IF('Data invoice'!S114=0,"",'Data invoice'!T114)</f>
        <v/>
      </c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93"/>
      <c r="AC184" s="293"/>
      <c r="AD184" s="293"/>
      <c r="AE184" s="293"/>
      <c r="AF184" s="293"/>
      <c r="AG184" s="293"/>
      <c r="AH184" s="293"/>
      <c r="AI184" s="293"/>
      <c r="AJ184" s="293"/>
      <c r="AK184" s="293"/>
      <c r="AL184" s="293"/>
    </row>
    <row r="185" spans="1:38" s="414" customFormat="1" ht="16.5" customHeight="1">
      <c r="A185" s="284" t="str">
        <f>IF('Data invoice'!J115=0,"",'Data invoice'!K115)</f>
        <v/>
      </c>
      <c r="B185" s="284" t="str">
        <f>IF('Data invoice'!K115=0,"",'Data invoice'!L115)</f>
        <v/>
      </c>
      <c r="C185" s="284" t="str">
        <f>IF('Data invoice'!L115=0,"",'Data invoice'!M115)</f>
        <v/>
      </c>
      <c r="D185" s="284" t="str">
        <f>IF('Data invoice'!M115=0,"",'Data invoice'!N115)</f>
        <v/>
      </c>
      <c r="E185" s="284" t="str">
        <f>IF('Data invoice'!N115=0,"",'Data invoice'!O115)</f>
        <v/>
      </c>
      <c r="F185" s="284" t="str">
        <f>IF('Data invoice'!O115=0,"",'Data invoice'!P115)</f>
        <v/>
      </c>
      <c r="G185" s="284" t="str">
        <f>IF('Data invoice'!P115=0,"",'Data invoice'!Q115)</f>
        <v/>
      </c>
      <c r="H185" s="284" t="str">
        <f>IF('Data invoice'!Q115=0,"",'Data invoice'!R115)</f>
        <v/>
      </c>
      <c r="I185" s="320" t="str">
        <f>IF('Data invoice'!R115=0,"",'Data invoice'!S115)</f>
        <v/>
      </c>
      <c r="J185" s="367" t="str">
        <f>IF('Data invoice'!S115=0,"",'Data invoice'!T115)</f>
        <v/>
      </c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93"/>
      <c r="AC185" s="293"/>
      <c r="AD185" s="293"/>
      <c r="AE185" s="293"/>
      <c r="AF185" s="293"/>
      <c r="AG185" s="293"/>
      <c r="AH185" s="293"/>
      <c r="AI185" s="293"/>
      <c r="AJ185" s="293"/>
      <c r="AK185" s="293"/>
      <c r="AL185" s="293"/>
    </row>
    <row r="186" spans="1:38" s="414" customFormat="1" ht="16.5" customHeight="1">
      <c r="A186" s="284" t="str">
        <f>IF('Data invoice'!J116=0,"",'Data invoice'!K116)</f>
        <v/>
      </c>
      <c r="B186" s="284" t="str">
        <f>IF('Data invoice'!K116=0,"",'Data invoice'!L116)</f>
        <v/>
      </c>
      <c r="C186" s="284" t="str">
        <f>IF('Data invoice'!L116=0,"",'Data invoice'!M116)</f>
        <v/>
      </c>
      <c r="D186" s="284" t="str">
        <f>IF('Data invoice'!M116=0,"",'Data invoice'!N116)</f>
        <v/>
      </c>
      <c r="E186" s="284" t="str">
        <f>IF('Data invoice'!N116=0,"",'Data invoice'!O116)</f>
        <v/>
      </c>
      <c r="F186" s="284" t="str">
        <f>IF('Data invoice'!O116=0,"",'Data invoice'!P116)</f>
        <v/>
      </c>
      <c r="G186" s="284" t="str">
        <f>IF('Data invoice'!P116=0,"",'Data invoice'!Q116)</f>
        <v/>
      </c>
      <c r="H186" s="284" t="str">
        <f>IF('Data invoice'!Q116=0,"",'Data invoice'!R116)</f>
        <v/>
      </c>
      <c r="I186" s="320" t="str">
        <f>IF('Data invoice'!R116=0,"",'Data invoice'!S116)</f>
        <v/>
      </c>
      <c r="J186" s="367" t="str">
        <f>IF('Data invoice'!S116=0,"",'Data invoice'!T116)</f>
        <v/>
      </c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93"/>
      <c r="AC186" s="293"/>
      <c r="AD186" s="293"/>
      <c r="AE186" s="293"/>
      <c r="AF186" s="293"/>
      <c r="AG186" s="293"/>
      <c r="AH186" s="293"/>
      <c r="AI186" s="293"/>
      <c r="AJ186" s="293"/>
      <c r="AK186" s="293"/>
      <c r="AL186" s="293"/>
    </row>
    <row r="187" spans="1:38" s="414" customFormat="1" ht="16.5" customHeight="1">
      <c r="A187" s="284" t="str">
        <f>IF('Data invoice'!J117=0,"",'Data invoice'!K117)</f>
        <v/>
      </c>
      <c r="B187" s="284" t="str">
        <f>IF('Data invoice'!K117=0,"",'Data invoice'!L117)</f>
        <v/>
      </c>
      <c r="C187" s="284" t="str">
        <f>IF('Data invoice'!L117=0,"",'Data invoice'!M117)</f>
        <v/>
      </c>
      <c r="D187" s="284" t="str">
        <f>IF('Data invoice'!M117=0,"",'Data invoice'!N117)</f>
        <v/>
      </c>
      <c r="E187" s="284" t="str">
        <f>IF('Data invoice'!N117=0,"",'Data invoice'!O117)</f>
        <v/>
      </c>
      <c r="F187" s="284" t="str">
        <f>IF('Data invoice'!O117=0,"",'Data invoice'!P117)</f>
        <v/>
      </c>
      <c r="G187" s="284" t="str">
        <f>IF('Data invoice'!P117=0,"",'Data invoice'!Q117)</f>
        <v/>
      </c>
      <c r="H187" s="284" t="str">
        <f>IF('Data invoice'!Q117=0,"",'Data invoice'!R117)</f>
        <v/>
      </c>
      <c r="I187" s="320" t="str">
        <f>IF('Data invoice'!R117=0,"",'Data invoice'!S117)</f>
        <v/>
      </c>
      <c r="J187" s="367" t="str">
        <f>IF('Data invoice'!S117=0,"",'Data invoice'!T117)</f>
        <v/>
      </c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93"/>
      <c r="AC187" s="293"/>
      <c r="AD187" s="293"/>
      <c r="AE187" s="293"/>
      <c r="AF187" s="293"/>
      <c r="AG187" s="293"/>
      <c r="AH187" s="293"/>
      <c r="AI187" s="293"/>
      <c r="AJ187" s="293"/>
      <c r="AK187" s="293"/>
      <c r="AL187" s="293"/>
    </row>
    <row r="188" spans="1:38" s="414" customFormat="1" ht="16.5" customHeight="1">
      <c r="A188" s="284" t="str">
        <f>IF('Data invoice'!J118=0,"",'Data invoice'!K118)</f>
        <v/>
      </c>
      <c r="B188" s="284" t="str">
        <f>IF('Data invoice'!K118=0,"",'Data invoice'!L118)</f>
        <v/>
      </c>
      <c r="C188" s="284" t="str">
        <f>IF('Data invoice'!L118=0,"",'Data invoice'!M118)</f>
        <v/>
      </c>
      <c r="D188" s="284" t="str">
        <f>IF('Data invoice'!M118=0,"",'Data invoice'!N118)</f>
        <v/>
      </c>
      <c r="E188" s="284" t="str">
        <f>IF('Data invoice'!N118=0,"",'Data invoice'!O118)</f>
        <v/>
      </c>
      <c r="F188" s="284" t="str">
        <f>IF('Data invoice'!O118=0,"",'Data invoice'!P118)</f>
        <v/>
      </c>
      <c r="G188" s="284" t="str">
        <f>IF('Data invoice'!P118=0,"",'Data invoice'!Q118)</f>
        <v/>
      </c>
      <c r="H188" s="284" t="str">
        <f>IF('Data invoice'!Q118=0,"",'Data invoice'!R118)</f>
        <v/>
      </c>
      <c r="I188" s="320" t="str">
        <f>IF('Data invoice'!R118=0,"",'Data invoice'!S118)</f>
        <v/>
      </c>
      <c r="J188" s="367" t="str">
        <f>IF('Data invoice'!S118=0,"",'Data invoice'!T118)</f>
        <v/>
      </c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93"/>
      <c r="AC188" s="293"/>
      <c r="AD188" s="293"/>
      <c r="AE188" s="293"/>
      <c r="AF188" s="293"/>
      <c r="AG188" s="293"/>
      <c r="AH188" s="293"/>
      <c r="AI188" s="293"/>
      <c r="AJ188" s="293"/>
      <c r="AK188" s="293"/>
      <c r="AL188" s="293"/>
    </row>
    <row r="189" spans="1:38" s="414" customFormat="1" ht="16.5" customHeight="1">
      <c r="A189" s="284" t="str">
        <f>IF('Data invoice'!J119=0,"",'Data invoice'!K119)</f>
        <v/>
      </c>
      <c r="B189" s="284" t="str">
        <f>IF('Data invoice'!K119=0,"",'Data invoice'!L119)</f>
        <v/>
      </c>
      <c r="C189" s="284" t="str">
        <f>IF('Data invoice'!L119=0,"",'Data invoice'!M119)</f>
        <v/>
      </c>
      <c r="D189" s="284" t="str">
        <f>IF('Data invoice'!M119=0,"",'Data invoice'!N119)</f>
        <v/>
      </c>
      <c r="E189" s="284" t="str">
        <f>IF('Data invoice'!N119=0,"",'Data invoice'!O119)</f>
        <v/>
      </c>
      <c r="F189" s="284" t="str">
        <f>IF('Data invoice'!O119=0,"",'Data invoice'!P119)</f>
        <v/>
      </c>
      <c r="G189" s="284" t="str">
        <f>IF('Data invoice'!P119=0,"",'Data invoice'!Q119)</f>
        <v/>
      </c>
      <c r="H189" s="284" t="str">
        <f>IF('Data invoice'!Q119=0,"",'Data invoice'!R119)</f>
        <v/>
      </c>
      <c r="I189" s="320" t="str">
        <f>IF('Data invoice'!R119=0,"",'Data invoice'!S119)</f>
        <v/>
      </c>
      <c r="J189" s="367" t="str">
        <f>IF('Data invoice'!S119=0,"",'Data invoice'!T119)</f>
        <v/>
      </c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93"/>
      <c r="AC189" s="293"/>
      <c r="AD189" s="293"/>
      <c r="AE189" s="293"/>
      <c r="AF189" s="293"/>
      <c r="AG189" s="293"/>
      <c r="AH189" s="293"/>
      <c r="AI189" s="293"/>
      <c r="AJ189" s="293"/>
      <c r="AK189" s="293"/>
      <c r="AL189" s="293"/>
    </row>
    <row r="190" spans="1:38" s="414" customFormat="1" ht="16.5" customHeight="1">
      <c r="A190" s="284" t="str">
        <f>IF('Data invoice'!J120=0,"",'Data invoice'!K120)</f>
        <v/>
      </c>
      <c r="B190" s="284" t="str">
        <f>IF('Data invoice'!K120=0,"",'Data invoice'!L120)</f>
        <v/>
      </c>
      <c r="C190" s="284" t="str">
        <f>IF('Data invoice'!L120=0,"",'Data invoice'!M120)</f>
        <v/>
      </c>
      <c r="D190" s="284" t="str">
        <f>IF('Data invoice'!M120=0,"",'Data invoice'!N120)</f>
        <v/>
      </c>
      <c r="E190" s="284" t="str">
        <f>IF('Data invoice'!N120=0,"",'Data invoice'!O120)</f>
        <v/>
      </c>
      <c r="F190" s="284" t="str">
        <f>IF('Data invoice'!O120=0,"",'Data invoice'!P120)</f>
        <v/>
      </c>
      <c r="G190" s="284" t="str">
        <f>IF('Data invoice'!P120=0,"",'Data invoice'!Q120)</f>
        <v/>
      </c>
      <c r="H190" s="284" t="str">
        <f>IF('Data invoice'!Q120=0,"",'Data invoice'!R120)</f>
        <v/>
      </c>
      <c r="I190" s="320" t="str">
        <f>IF('Data invoice'!R120=0,"",'Data invoice'!S120)</f>
        <v/>
      </c>
      <c r="J190" s="367" t="str">
        <f>IF('Data invoice'!S120=0,"",'Data invoice'!T120)</f>
        <v/>
      </c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93"/>
      <c r="AC190" s="293"/>
      <c r="AD190" s="293"/>
      <c r="AE190" s="293"/>
      <c r="AF190" s="293"/>
      <c r="AG190" s="293"/>
      <c r="AH190" s="293"/>
      <c r="AI190" s="293"/>
      <c r="AJ190" s="293"/>
      <c r="AK190" s="293"/>
      <c r="AL190" s="293"/>
    </row>
    <row r="191" spans="1:38" s="414" customFormat="1" ht="16.5" customHeight="1">
      <c r="A191" s="284" t="str">
        <f>IF('Data invoice'!J121=0,"",'Data invoice'!K121)</f>
        <v/>
      </c>
      <c r="B191" s="284" t="str">
        <f>IF('Data invoice'!K121=0,"",'Data invoice'!L121)</f>
        <v/>
      </c>
      <c r="C191" s="284" t="str">
        <f>IF('Data invoice'!L121=0,"",'Data invoice'!M121)</f>
        <v/>
      </c>
      <c r="D191" s="284" t="str">
        <f>IF('Data invoice'!M121=0,"",'Data invoice'!N121)</f>
        <v/>
      </c>
      <c r="E191" s="284" t="str">
        <f>IF('Data invoice'!N121=0,"",'Data invoice'!O121)</f>
        <v/>
      </c>
      <c r="F191" s="284" t="str">
        <f>IF('Data invoice'!O121=0,"",'Data invoice'!P121)</f>
        <v/>
      </c>
      <c r="G191" s="284" t="str">
        <f>IF('Data invoice'!P121=0,"",'Data invoice'!Q121)</f>
        <v/>
      </c>
      <c r="H191" s="284" t="str">
        <f>IF('Data invoice'!Q121=0,"",'Data invoice'!R121)</f>
        <v/>
      </c>
      <c r="I191" s="320" t="str">
        <f>IF('Data invoice'!R121=0,"",'Data invoice'!S121)</f>
        <v/>
      </c>
      <c r="J191" s="367" t="str">
        <f>IF('Data invoice'!S121=0,"",'Data invoice'!T121)</f>
        <v/>
      </c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93"/>
      <c r="AC191" s="293"/>
      <c r="AD191" s="293"/>
      <c r="AE191" s="293"/>
      <c r="AF191" s="293"/>
      <c r="AG191" s="293"/>
      <c r="AH191" s="293"/>
      <c r="AI191" s="293"/>
      <c r="AJ191" s="293"/>
      <c r="AK191" s="293"/>
      <c r="AL191" s="293"/>
    </row>
    <row r="192" spans="1:38" s="414" customFormat="1" ht="16.5" customHeight="1">
      <c r="A192" s="284" t="str">
        <f>IF('Data invoice'!J122=0,"",'Data invoice'!K122)</f>
        <v/>
      </c>
      <c r="B192" s="284" t="str">
        <f>IF('Data invoice'!K122=0,"",'Data invoice'!L122)</f>
        <v/>
      </c>
      <c r="C192" s="284" t="str">
        <f>IF('Data invoice'!L122=0,"",'Data invoice'!M122)</f>
        <v/>
      </c>
      <c r="D192" s="284" t="str">
        <f>IF('Data invoice'!M122=0,"",'Data invoice'!N122)</f>
        <v/>
      </c>
      <c r="E192" s="284" t="str">
        <f>IF('Data invoice'!N122=0,"",'Data invoice'!O122)</f>
        <v/>
      </c>
      <c r="F192" s="284" t="str">
        <f>IF('Data invoice'!O122=0,"",'Data invoice'!P122)</f>
        <v/>
      </c>
      <c r="G192" s="284" t="str">
        <f>IF('Data invoice'!P122=0,"",'Data invoice'!Q122)</f>
        <v/>
      </c>
      <c r="H192" s="284" t="str">
        <f>IF('Data invoice'!Q122=0,"",'Data invoice'!R122)</f>
        <v/>
      </c>
      <c r="I192" s="320" t="str">
        <f>IF('Data invoice'!R122=0,"",'Data invoice'!S122)</f>
        <v/>
      </c>
      <c r="J192" s="367" t="str">
        <f>IF('Data invoice'!S122=0,"",'Data invoice'!T122)</f>
        <v/>
      </c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93"/>
      <c r="AC192" s="293"/>
      <c r="AD192" s="293"/>
      <c r="AE192" s="293"/>
      <c r="AF192" s="293"/>
      <c r="AG192" s="293"/>
      <c r="AH192" s="293"/>
      <c r="AI192" s="293"/>
      <c r="AJ192" s="293"/>
      <c r="AK192" s="293"/>
      <c r="AL192" s="293"/>
    </row>
    <row r="193" spans="1:38" s="414" customFormat="1" ht="16.5" customHeight="1">
      <c r="A193" s="284" t="str">
        <f>IF('Data invoice'!J123=0,"",'Data invoice'!K123)</f>
        <v/>
      </c>
      <c r="B193" s="284" t="str">
        <f>IF('Data invoice'!K123=0,"",'Data invoice'!L123)</f>
        <v/>
      </c>
      <c r="C193" s="284" t="str">
        <f>IF('Data invoice'!L123=0,"",'Data invoice'!M123)</f>
        <v/>
      </c>
      <c r="D193" s="284" t="str">
        <f>IF('Data invoice'!M123=0,"",'Data invoice'!N123)</f>
        <v/>
      </c>
      <c r="E193" s="284" t="str">
        <f>IF('Data invoice'!N123=0,"",'Data invoice'!O123)</f>
        <v/>
      </c>
      <c r="F193" s="284" t="str">
        <f>IF('Data invoice'!O123=0,"",'Data invoice'!P123)</f>
        <v/>
      </c>
      <c r="G193" s="284" t="str">
        <f>IF('Data invoice'!P123=0,"",'Data invoice'!Q123)</f>
        <v/>
      </c>
      <c r="H193" s="284" t="str">
        <f>IF('Data invoice'!Q123=0,"",'Data invoice'!R123)</f>
        <v/>
      </c>
      <c r="I193" s="320" t="str">
        <f>IF('Data invoice'!R123=0,"",'Data invoice'!S123)</f>
        <v/>
      </c>
      <c r="J193" s="367" t="str">
        <f>IF('Data invoice'!S123=0,"",'Data invoice'!T123)</f>
        <v/>
      </c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93"/>
      <c r="AC193" s="293"/>
      <c r="AD193" s="293"/>
      <c r="AE193" s="293"/>
      <c r="AF193" s="293"/>
      <c r="AG193" s="293"/>
      <c r="AH193" s="293"/>
      <c r="AI193" s="293"/>
      <c r="AJ193" s="293"/>
      <c r="AK193" s="293"/>
      <c r="AL193" s="293"/>
    </row>
    <row r="194" spans="1:38" s="414" customFormat="1" ht="16.5" customHeight="1">
      <c r="A194" s="284" t="str">
        <f>IF('Data invoice'!J124=0,"",'Data invoice'!K124)</f>
        <v/>
      </c>
      <c r="B194" s="284" t="str">
        <f>IF('Data invoice'!K124=0,"",'Data invoice'!L124)</f>
        <v/>
      </c>
      <c r="C194" s="284" t="str">
        <f>IF('Data invoice'!L124=0,"",'Data invoice'!M124)</f>
        <v/>
      </c>
      <c r="D194" s="284" t="str">
        <f>IF('Data invoice'!M124=0,"",'Data invoice'!N124)</f>
        <v/>
      </c>
      <c r="E194" s="284" t="str">
        <f>IF('Data invoice'!N124=0,"",'Data invoice'!O124)</f>
        <v/>
      </c>
      <c r="F194" s="284" t="str">
        <f>IF('Data invoice'!O124=0,"",'Data invoice'!P124)</f>
        <v/>
      </c>
      <c r="G194" s="284" t="str">
        <f>IF('Data invoice'!P124=0,"",'Data invoice'!Q124)</f>
        <v/>
      </c>
      <c r="H194" s="284" t="str">
        <f>IF('Data invoice'!Q124=0,"",'Data invoice'!R124)</f>
        <v/>
      </c>
      <c r="I194" s="320" t="str">
        <f>IF('Data invoice'!R124=0,"",'Data invoice'!S124)</f>
        <v/>
      </c>
      <c r="J194" s="367" t="str">
        <f>IF('Data invoice'!S124=0,"",'Data invoice'!T124)</f>
        <v/>
      </c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93"/>
      <c r="AC194" s="293"/>
      <c r="AD194" s="293"/>
      <c r="AE194" s="293"/>
      <c r="AF194" s="293"/>
      <c r="AG194" s="293"/>
      <c r="AH194" s="293"/>
      <c r="AI194" s="293"/>
      <c r="AJ194" s="293"/>
      <c r="AK194" s="293"/>
      <c r="AL194" s="293"/>
    </row>
    <row r="195" spans="1:38" s="414" customFormat="1" ht="16.5" customHeight="1">
      <c r="A195" s="284" t="str">
        <f>IF('Data invoice'!J125=0,"",'Data invoice'!K125)</f>
        <v/>
      </c>
      <c r="B195" s="284" t="str">
        <f>IF('Data invoice'!K125=0,"",'Data invoice'!L125)</f>
        <v/>
      </c>
      <c r="C195" s="284" t="str">
        <f>IF('Data invoice'!L125=0,"",'Data invoice'!M125)</f>
        <v/>
      </c>
      <c r="D195" s="284" t="str">
        <f>IF('Data invoice'!M125=0,"",'Data invoice'!N125)</f>
        <v/>
      </c>
      <c r="E195" s="284" t="str">
        <f>IF('Data invoice'!N125=0,"",'Data invoice'!O125)</f>
        <v/>
      </c>
      <c r="F195" s="284" t="str">
        <f>IF('Data invoice'!O125=0,"",'Data invoice'!P125)</f>
        <v/>
      </c>
      <c r="G195" s="284" t="str">
        <f>IF('Data invoice'!P125=0,"",'Data invoice'!Q125)</f>
        <v/>
      </c>
      <c r="H195" s="284" t="str">
        <f>IF('Data invoice'!Q125=0,"",'Data invoice'!R125)</f>
        <v/>
      </c>
      <c r="I195" s="320" t="str">
        <f>IF('Data invoice'!R125=0,"",'Data invoice'!S125)</f>
        <v/>
      </c>
      <c r="J195" s="367" t="str">
        <f>IF('Data invoice'!S125=0,"",'Data invoice'!T125)</f>
        <v/>
      </c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93"/>
      <c r="AC195" s="293"/>
      <c r="AD195" s="293"/>
      <c r="AE195" s="293"/>
      <c r="AF195" s="293"/>
      <c r="AG195" s="293"/>
      <c r="AH195" s="293"/>
      <c r="AI195" s="293"/>
      <c r="AJ195" s="293"/>
      <c r="AK195" s="293"/>
      <c r="AL195" s="293"/>
    </row>
    <row r="196" spans="1:38" s="414" customFormat="1" ht="16.5" customHeight="1">
      <c r="A196" s="284" t="str">
        <f>IF('Data invoice'!J126=0,"",'Data invoice'!K126)</f>
        <v/>
      </c>
      <c r="B196" s="284" t="str">
        <f>IF('Data invoice'!K126=0,"",'Data invoice'!L126)</f>
        <v/>
      </c>
      <c r="C196" s="284" t="str">
        <f>IF('Data invoice'!L126=0,"",'Data invoice'!M126)</f>
        <v/>
      </c>
      <c r="D196" s="284" t="str">
        <f>IF('Data invoice'!M126=0,"",'Data invoice'!N126)</f>
        <v/>
      </c>
      <c r="E196" s="284" t="str">
        <f>IF('Data invoice'!N126=0,"",'Data invoice'!O126)</f>
        <v/>
      </c>
      <c r="F196" s="284" t="str">
        <f>IF('Data invoice'!O126=0,"",'Data invoice'!P126)</f>
        <v/>
      </c>
      <c r="G196" s="284" t="str">
        <f>IF('Data invoice'!P126=0,"",'Data invoice'!Q126)</f>
        <v/>
      </c>
      <c r="H196" s="284" t="str">
        <f>IF('Data invoice'!Q126=0,"",'Data invoice'!R126)</f>
        <v/>
      </c>
      <c r="I196" s="320" t="str">
        <f>IF('Data invoice'!R126=0,"",'Data invoice'!S126)</f>
        <v/>
      </c>
      <c r="J196" s="367" t="str">
        <f>IF('Data invoice'!S126=0,"",'Data invoice'!T126)</f>
        <v/>
      </c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93"/>
      <c r="AC196" s="293"/>
      <c r="AD196" s="293"/>
      <c r="AE196" s="293"/>
      <c r="AF196" s="293"/>
      <c r="AG196" s="293"/>
      <c r="AH196" s="293"/>
      <c r="AI196" s="293"/>
      <c r="AJ196" s="293"/>
      <c r="AK196" s="293"/>
      <c r="AL196" s="293"/>
    </row>
    <row r="197" spans="1:38" s="414" customFormat="1" ht="16.5" customHeight="1">
      <c r="A197" s="284" t="str">
        <f>IF('Data invoice'!J127=0,"",'Data invoice'!K127)</f>
        <v/>
      </c>
      <c r="B197" s="284" t="str">
        <f>IF('Data invoice'!K127=0,"",'Data invoice'!L127)</f>
        <v/>
      </c>
      <c r="C197" s="284" t="str">
        <f>IF('Data invoice'!L127=0,"",'Data invoice'!M127)</f>
        <v/>
      </c>
      <c r="D197" s="284" t="str">
        <f>IF('Data invoice'!M127=0,"",'Data invoice'!N127)</f>
        <v/>
      </c>
      <c r="E197" s="284" t="str">
        <f>IF('Data invoice'!N127=0,"",'Data invoice'!O127)</f>
        <v/>
      </c>
      <c r="F197" s="284" t="str">
        <f>IF('Data invoice'!O127=0,"",'Data invoice'!P127)</f>
        <v/>
      </c>
      <c r="G197" s="284" t="str">
        <f>IF('Data invoice'!P127=0,"",'Data invoice'!Q127)</f>
        <v/>
      </c>
      <c r="H197" s="284" t="str">
        <f>IF('Data invoice'!Q127=0,"",'Data invoice'!R127)</f>
        <v/>
      </c>
      <c r="I197" s="320" t="str">
        <f>IF('Data invoice'!R127=0,"",'Data invoice'!S127)</f>
        <v/>
      </c>
      <c r="J197" s="367" t="str">
        <f>IF('Data invoice'!S127=0,"",'Data invoice'!T127)</f>
        <v/>
      </c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93"/>
      <c r="AC197" s="293"/>
      <c r="AD197" s="293"/>
      <c r="AE197" s="293"/>
      <c r="AF197" s="293"/>
      <c r="AG197" s="293"/>
      <c r="AH197" s="293"/>
      <c r="AI197" s="293"/>
      <c r="AJ197" s="293"/>
      <c r="AK197" s="293"/>
      <c r="AL197" s="293"/>
    </row>
    <row r="198" spans="1:38" s="414" customFormat="1" ht="16.5" customHeight="1">
      <c r="A198" s="284" t="str">
        <f>IF('Data invoice'!J128=0,"",'Data invoice'!K128)</f>
        <v/>
      </c>
      <c r="B198" s="284" t="str">
        <f>IF('Data invoice'!K128=0,"",'Data invoice'!L128)</f>
        <v/>
      </c>
      <c r="C198" s="284" t="str">
        <f>IF('Data invoice'!L128=0,"",'Data invoice'!M128)</f>
        <v/>
      </c>
      <c r="D198" s="284" t="str">
        <f>IF('Data invoice'!M128=0,"",'Data invoice'!N128)</f>
        <v/>
      </c>
      <c r="E198" s="284" t="str">
        <f>IF('Data invoice'!N128=0,"",'Data invoice'!O128)</f>
        <v/>
      </c>
      <c r="F198" s="284" t="str">
        <f>IF('Data invoice'!O128=0,"",'Data invoice'!P128)</f>
        <v/>
      </c>
      <c r="G198" s="284" t="str">
        <f>IF('Data invoice'!P128=0,"",'Data invoice'!Q128)</f>
        <v/>
      </c>
      <c r="H198" s="284" t="str">
        <f>IF('Data invoice'!Q128=0,"",'Data invoice'!R128)</f>
        <v/>
      </c>
      <c r="I198" s="320" t="str">
        <f>IF('Data invoice'!R128=0,"",'Data invoice'!S128)</f>
        <v/>
      </c>
      <c r="J198" s="367" t="str">
        <f>IF('Data invoice'!S128=0,"",'Data invoice'!T128)</f>
        <v/>
      </c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93"/>
      <c r="AC198" s="293"/>
      <c r="AD198" s="293"/>
      <c r="AE198" s="293"/>
      <c r="AF198" s="293"/>
      <c r="AG198" s="293"/>
      <c r="AH198" s="293"/>
      <c r="AI198" s="293"/>
      <c r="AJ198" s="293"/>
      <c r="AK198" s="293"/>
      <c r="AL198" s="293"/>
    </row>
    <row r="199" spans="1:38" s="414" customFormat="1" ht="16.5" customHeight="1">
      <c r="A199" s="284" t="str">
        <f>IF('Data invoice'!J129=0,"",'Data invoice'!K129)</f>
        <v/>
      </c>
      <c r="B199" s="284" t="str">
        <f>IF('Data invoice'!K129=0,"",'Data invoice'!L129)</f>
        <v/>
      </c>
      <c r="C199" s="284" t="str">
        <f>IF('Data invoice'!L129=0,"",'Data invoice'!M129)</f>
        <v/>
      </c>
      <c r="D199" s="284" t="str">
        <f>IF('Data invoice'!M129=0,"",'Data invoice'!N129)</f>
        <v/>
      </c>
      <c r="E199" s="284" t="str">
        <f>IF('Data invoice'!N129=0,"",'Data invoice'!O129)</f>
        <v/>
      </c>
      <c r="F199" s="284" t="str">
        <f>IF('Data invoice'!O129=0,"",'Data invoice'!P129)</f>
        <v/>
      </c>
      <c r="G199" s="284" t="str">
        <f>IF('Data invoice'!P129=0,"",'Data invoice'!Q129)</f>
        <v/>
      </c>
      <c r="H199" s="284" t="str">
        <f>IF('Data invoice'!Q129=0,"",'Data invoice'!R129)</f>
        <v/>
      </c>
      <c r="I199" s="320" t="str">
        <f>IF('Data invoice'!R129=0,"",'Data invoice'!S129)</f>
        <v/>
      </c>
      <c r="J199" s="367" t="str">
        <f>IF('Data invoice'!S129=0,"",'Data invoice'!T129)</f>
        <v/>
      </c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93"/>
      <c r="AC199" s="293"/>
      <c r="AD199" s="293"/>
      <c r="AE199" s="293"/>
      <c r="AF199" s="293"/>
      <c r="AG199" s="293"/>
      <c r="AH199" s="293"/>
      <c r="AI199" s="293"/>
      <c r="AJ199" s="293"/>
      <c r="AK199" s="293"/>
      <c r="AL199" s="293"/>
    </row>
    <row r="200" spans="1:38" s="414" customFormat="1" ht="16.5" customHeight="1">
      <c r="A200" s="284" t="str">
        <f>IF('Data invoice'!J130=0,"",'Data invoice'!K130)</f>
        <v/>
      </c>
      <c r="B200" s="284" t="str">
        <f>IF('Data invoice'!K130=0,"",'Data invoice'!L130)</f>
        <v/>
      </c>
      <c r="C200" s="284" t="str">
        <f>IF('Data invoice'!L130=0,"",'Data invoice'!M130)</f>
        <v/>
      </c>
      <c r="D200" s="284" t="str">
        <f>IF('Data invoice'!M130=0,"",'Data invoice'!N130)</f>
        <v/>
      </c>
      <c r="E200" s="284" t="str">
        <f>IF('Data invoice'!N130=0,"",'Data invoice'!O130)</f>
        <v/>
      </c>
      <c r="F200" s="284" t="str">
        <f>IF('Data invoice'!O130=0,"",'Data invoice'!P130)</f>
        <v/>
      </c>
      <c r="G200" s="284" t="str">
        <f>IF('Data invoice'!P130=0,"",'Data invoice'!Q130)</f>
        <v/>
      </c>
      <c r="H200" s="284" t="str">
        <f>IF('Data invoice'!Q130=0,"",'Data invoice'!R130)</f>
        <v/>
      </c>
      <c r="I200" s="320" t="str">
        <f>IF('Data invoice'!R130=0,"",'Data invoice'!S130)</f>
        <v/>
      </c>
      <c r="J200" s="367" t="str">
        <f>IF('Data invoice'!S130=0,"",'Data invoice'!T130)</f>
        <v/>
      </c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93"/>
      <c r="AC200" s="293"/>
      <c r="AD200" s="293"/>
      <c r="AE200" s="293"/>
      <c r="AF200" s="293"/>
      <c r="AG200" s="293"/>
      <c r="AH200" s="293"/>
      <c r="AI200" s="293"/>
      <c r="AJ200" s="293"/>
      <c r="AK200" s="293"/>
      <c r="AL200" s="293"/>
    </row>
    <row r="201" spans="1:38" s="414" customFormat="1" ht="16.5" customHeight="1">
      <c r="A201" s="284" t="str">
        <f>IF('Data invoice'!J131=0,"",'Data invoice'!K131)</f>
        <v/>
      </c>
      <c r="B201" s="284" t="str">
        <f>IF('Data invoice'!K131=0,"",'Data invoice'!L131)</f>
        <v/>
      </c>
      <c r="C201" s="284" t="str">
        <f>IF('Data invoice'!L131=0,"",'Data invoice'!M131)</f>
        <v/>
      </c>
      <c r="D201" s="284" t="str">
        <f>IF('Data invoice'!M131=0,"",'Data invoice'!N131)</f>
        <v/>
      </c>
      <c r="E201" s="284" t="str">
        <f>IF('Data invoice'!N131=0,"",'Data invoice'!O131)</f>
        <v/>
      </c>
      <c r="F201" s="284" t="str">
        <f>IF('Data invoice'!O131=0,"",'Data invoice'!P131)</f>
        <v/>
      </c>
      <c r="G201" s="284" t="str">
        <f>IF('Data invoice'!P131=0,"",'Data invoice'!Q131)</f>
        <v/>
      </c>
      <c r="H201" s="284" t="str">
        <f>IF('Data invoice'!Q131=0,"",'Data invoice'!R131)</f>
        <v/>
      </c>
      <c r="I201" s="320" t="str">
        <f>IF('Data invoice'!R131=0,"",'Data invoice'!S131)</f>
        <v/>
      </c>
      <c r="J201" s="367" t="str">
        <f>IF('Data invoice'!S131=0,"",'Data invoice'!T131)</f>
        <v/>
      </c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93"/>
      <c r="AC201" s="293"/>
      <c r="AD201" s="293"/>
      <c r="AE201" s="293"/>
      <c r="AF201" s="293"/>
      <c r="AG201" s="293"/>
      <c r="AH201" s="293"/>
      <c r="AI201" s="293"/>
      <c r="AJ201" s="293"/>
      <c r="AK201" s="293"/>
      <c r="AL201" s="293"/>
    </row>
    <row r="202" spans="1:38" s="414" customFormat="1" ht="16.5" customHeight="1">
      <c r="A202" s="284" t="str">
        <f>IF('Data invoice'!J132=0,"",'Data invoice'!K132)</f>
        <v/>
      </c>
      <c r="B202" s="284" t="str">
        <f>IF('Data invoice'!K132=0,"",'Data invoice'!L132)</f>
        <v/>
      </c>
      <c r="C202" s="284" t="str">
        <f>IF('Data invoice'!L132=0,"",'Data invoice'!M132)</f>
        <v/>
      </c>
      <c r="D202" s="284" t="str">
        <f>IF('Data invoice'!M132=0,"",'Data invoice'!N132)</f>
        <v/>
      </c>
      <c r="E202" s="284" t="str">
        <f>IF('Data invoice'!N132=0,"",'Data invoice'!O132)</f>
        <v/>
      </c>
      <c r="F202" s="284" t="str">
        <f>IF('Data invoice'!O132=0,"",'Data invoice'!P132)</f>
        <v/>
      </c>
      <c r="G202" s="284" t="str">
        <f>IF('Data invoice'!P132=0,"",'Data invoice'!Q132)</f>
        <v/>
      </c>
      <c r="H202" s="284" t="str">
        <f>IF('Data invoice'!Q132=0,"",'Data invoice'!R132)</f>
        <v/>
      </c>
      <c r="I202" s="320" t="str">
        <f>IF('Data invoice'!R132=0,"",'Data invoice'!S132)</f>
        <v/>
      </c>
      <c r="J202" s="367" t="str">
        <f>IF('Data invoice'!S132=0,"",'Data invoice'!T132)</f>
        <v/>
      </c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93"/>
      <c r="AC202" s="293"/>
      <c r="AD202" s="293"/>
      <c r="AE202" s="293"/>
      <c r="AF202" s="293"/>
      <c r="AG202" s="293"/>
      <c r="AH202" s="293"/>
      <c r="AI202" s="293"/>
      <c r="AJ202" s="293"/>
      <c r="AK202" s="293"/>
      <c r="AL202" s="293"/>
    </row>
    <row r="203" spans="1:38" s="414" customFormat="1" ht="16.5" customHeight="1">
      <c r="A203" s="284" t="str">
        <f>IF('Data invoice'!J133=0,"",'Data invoice'!K133)</f>
        <v/>
      </c>
      <c r="B203" s="284" t="str">
        <f>IF('Data invoice'!K133=0,"",'Data invoice'!L133)</f>
        <v/>
      </c>
      <c r="C203" s="284" t="str">
        <f>IF('Data invoice'!L133=0,"",'Data invoice'!M133)</f>
        <v/>
      </c>
      <c r="D203" s="284" t="str">
        <f>IF('Data invoice'!M133=0,"",'Data invoice'!N133)</f>
        <v/>
      </c>
      <c r="E203" s="284" t="str">
        <f>IF('Data invoice'!N133=0,"",'Data invoice'!O133)</f>
        <v/>
      </c>
      <c r="F203" s="284" t="str">
        <f>IF('Data invoice'!O133=0,"",'Data invoice'!P133)</f>
        <v/>
      </c>
      <c r="G203" s="284" t="str">
        <f>IF('Data invoice'!P133=0,"",'Data invoice'!Q133)</f>
        <v/>
      </c>
      <c r="H203" s="284" t="str">
        <f>IF('Data invoice'!Q133=0,"",'Data invoice'!R133)</f>
        <v/>
      </c>
      <c r="I203" s="320" t="str">
        <f>IF('Data invoice'!R133=0,"",'Data invoice'!S133)</f>
        <v/>
      </c>
      <c r="J203" s="367" t="str">
        <f>IF('Data invoice'!S133=0,"",'Data invoice'!T133)</f>
        <v/>
      </c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93"/>
      <c r="AC203" s="293"/>
      <c r="AD203" s="293"/>
      <c r="AE203" s="293"/>
      <c r="AF203" s="293"/>
      <c r="AG203" s="293"/>
      <c r="AH203" s="293"/>
      <c r="AI203" s="293"/>
      <c r="AJ203" s="293"/>
      <c r="AK203" s="293"/>
      <c r="AL203" s="293"/>
    </row>
    <row r="204" spans="1:38" s="414" customFormat="1" ht="16.5" customHeight="1">
      <c r="A204" s="284" t="str">
        <f>IF('Data invoice'!J134=0,"",'Data invoice'!K134)</f>
        <v/>
      </c>
      <c r="B204" s="284" t="str">
        <f>IF('Data invoice'!K134=0,"",'Data invoice'!L134)</f>
        <v/>
      </c>
      <c r="C204" s="284" t="str">
        <f>IF('Data invoice'!L134=0,"",'Data invoice'!M134)</f>
        <v/>
      </c>
      <c r="D204" s="284" t="str">
        <f>IF('Data invoice'!M134=0,"",'Data invoice'!N134)</f>
        <v/>
      </c>
      <c r="E204" s="284" t="str">
        <f>IF('Data invoice'!N134=0,"",'Data invoice'!O134)</f>
        <v/>
      </c>
      <c r="F204" s="284" t="str">
        <f>IF('Data invoice'!O134=0,"",'Data invoice'!P134)</f>
        <v/>
      </c>
      <c r="G204" s="284" t="str">
        <f>IF('Data invoice'!P134=0,"",'Data invoice'!Q134)</f>
        <v/>
      </c>
      <c r="H204" s="284" t="str">
        <f>IF('Data invoice'!Q134=0,"",'Data invoice'!R134)</f>
        <v/>
      </c>
      <c r="I204" s="320" t="str">
        <f>IF('Data invoice'!R134=0,"",'Data invoice'!S134)</f>
        <v/>
      </c>
      <c r="J204" s="367" t="str">
        <f>IF('Data invoice'!S134=0,"",'Data invoice'!T134)</f>
        <v/>
      </c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93"/>
      <c r="AC204" s="293"/>
      <c r="AD204" s="293"/>
      <c r="AE204" s="293"/>
      <c r="AF204" s="293"/>
      <c r="AG204" s="293"/>
      <c r="AH204" s="293"/>
      <c r="AI204" s="293"/>
      <c r="AJ204" s="293"/>
      <c r="AK204" s="293"/>
      <c r="AL204" s="293"/>
    </row>
    <row r="205" spans="1:38" s="414" customFormat="1" ht="16.5" customHeight="1">
      <c r="A205" s="284" t="str">
        <f>IF('Data invoice'!J135=0,"",'Data invoice'!K135)</f>
        <v/>
      </c>
      <c r="B205" s="284" t="str">
        <f>IF('Data invoice'!K135=0,"",'Data invoice'!L135)</f>
        <v/>
      </c>
      <c r="C205" s="284" t="str">
        <f>IF('Data invoice'!L135=0,"",'Data invoice'!M135)</f>
        <v/>
      </c>
      <c r="D205" s="284" t="str">
        <f>IF('Data invoice'!M135=0,"",'Data invoice'!N135)</f>
        <v/>
      </c>
      <c r="E205" s="284" t="str">
        <f>IF('Data invoice'!N135=0,"",'Data invoice'!O135)</f>
        <v/>
      </c>
      <c r="F205" s="284" t="str">
        <f>IF('Data invoice'!O135=0,"",'Data invoice'!P135)</f>
        <v/>
      </c>
      <c r="G205" s="284" t="str">
        <f>IF('Data invoice'!P135=0,"",'Data invoice'!Q135)</f>
        <v/>
      </c>
      <c r="H205" s="284" t="str">
        <f>IF('Data invoice'!Q135=0,"",'Data invoice'!R135)</f>
        <v/>
      </c>
      <c r="I205" s="320" t="str">
        <f>IF('Data invoice'!R135=0,"",'Data invoice'!S135)</f>
        <v/>
      </c>
      <c r="J205" s="367" t="str">
        <f>IF('Data invoice'!S135=0,"",'Data invoice'!T135)</f>
        <v/>
      </c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93"/>
      <c r="AC205" s="293"/>
      <c r="AD205" s="293"/>
      <c r="AE205" s="293"/>
      <c r="AF205" s="293"/>
      <c r="AG205" s="293"/>
      <c r="AH205" s="293"/>
      <c r="AI205" s="293"/>
      <c r="AJ205" s="293"/>
      <c r="AK205" s="293"/>
      <c r="AL205" s="293"/>
    </row>
    <row r="206" spans="1:38" s="414" customFormat="1" ht="16.5" customHeight="1">
      <c r="A206" s="284" t="str">
        <f>IF('Data invoice'!J136=0,"",'Data invoice'!K136)</f>
        <v/>
      </c>
      <c r="B206" s="284" t="str">
        <f>IF('Data invoice'!K136=0,"",'Data invoice'!L136)</f>
        <v/>
      </c>
      <c r="C206" s="284" t="str">
        <f>IF('Data invoice'!L136=0,"",'Data invoice'!M136)</f>
        <v/>
      </c>
      <c r="D206" s="284" t="str">
        <f>IF('Data invoice'!M136=0,"",'Data invoice'!N136)</f>
        <v/>
      </c>
      <c r="E206" s="284" t="str">
        <f>IF('Data invoice'!N136=0,"",'Data invoice'!O136)</f>
        <v/>
      </c>
      <c r="F206" s="284" t="str">
        <f>IF('Data invoice'!O136=0,"",'Data invoice'!P136)</f>
        <v/>
      </c>
      <c r="G206" s="284" t="str">
        <f>IF('Data invoice'!P136=0,"",'Data invoice'!Q136)</f>
        <v/>
      </c>
      <c r="H206" s="284" t="str">
        <f>IF('Data invoice'!Q136=0,"",'Data invoice'!R136)</f>
        <v/>
      </c>
      <c r="I206" s="320" t="str">
        <f>IF('Data invoice'!R136=0,"",'Data invoice'!S136)</f>
        <v/>
      </c>
      <c r="J206" s="367" t="str">
        <f>IF('Data invoice'!S136=0,"",'Data invoice'!T136)</f>
        <v/>
      </c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93"/>
      <c r="AC206" s="293"/>
      <c r="AD206" s="293"/>
      <c r="AE206" s="293"/>
      <c r="AF206" s="293"/>
      <c r="AG206" s="293"/>
      <c r="AH206" s="293"/>
      <c r="AI206" s="293"/>
      <c r="AJ206" s="293"/>
      <c r="AK206" s="293"/>
      <c r="AL206" s="293"/>
    </row>
    <row r="207" spans="1:38" s="414" customFormat="1" ht="16.5" customHeight="1">
      <c r="A207" s="284" t="str">
        <f>IF('Data invoice'!J137=0,"",'Data invoice'!K137)</f>
        <v/>
      </c>
      <c r="B207" s="284" t="str">
        <f>IF('Data invoice'!K137=0,"",'Data invoice'!L137)</f>
        <v/>
      </c>
      <c r="C207" s="284" t="str">
        <f>IF('Data invoice'!L137=0,"",'Data invoice'!M137)</f>
        <v/>
      </c>
      <c r="D207" s="284" t="str">
        <f>IF('Data invoice'!M137=0,"",'Data invoice'!N137)</f>
        <v/>
      </c>
      <c r="E207" s="284" t="str">
        <f>IF('Data invoice'!N137=0,"",'Data invoice'!O137)</f>
        <v/>
      </c>
      <c r="F207" s="284" t="str">
        <f>IF('Data invoice'!O137=0,"",'Data invoice'!P137)</f>
        <v/>
      </c>
      <c r="G207" s="284" t="str">
        <f>IF('Data invoice'!P137=0,"",'Data invoice'!Q137)</f>
        <v/>
      </c>
      <c r="H207" s="284" t="str">
        <f>IF('Data invoice'!Q137=0,"",'Data invoice'!R137)</f>
        <v/>
      </c>
      <c r="I207" s="320" t="str">
        <f>IF('Data invoice'!R137=0,"",'Data invoice'!S137)</f>
        <v/>
      </c>
      <c r="J207" s="367" t="str">
        <f>IF('Data invoice'!S137=0,"",'Data invoice'!T137)</f>
        <v/>
      </c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93"/>
      <c r="AC207" s="293"/>
      <c r="AD207" s="293"/>
      <c r="AE207" s="293"/>
      <c r="AF207" s="293"/>
      <c r="AG207" s="293"/>
      <c r="AH207" s="293"/>
      <c r="AI207" s="293"/>
      <c r="AJ207" s="293"/>
      <c r="AK207" s="293"/>
      <c r="AL207" s="293"/>
    </row>
    <row r="208" spans="1:38" s="414" customFormat="1" ht="13.5" customHeight="1">
      <c r="A208" s="284" t="str">
        <f>IF('Data invoice'!J138=0,"",'Data invoice'!K138)</f>
        <v/>
      </c>
      <c r="B208" s="284" t="str">
        <f>IF('Data invoice'!K138=0,"",'Data invoice'!L138)</f>
        <v/>
      </c>
      <c r="C208" s="284" t="str">
        <f>IF('Data invoice'!L138=0,"",'Data invoice'!M138)</f>
        <v/>
      </c>
      <c r="D208" s="284" t="str">
        <f>IF('Data invoice'!M138=0,"",'Data invoice'!N138)</f>
        <v/>
      </c>
      <c r="E208" s="284" t="str">
        <f>IF('Data invoice'!N138=0,"",'Data invoice'!O138)</f>
        <v/>
      </c>
      <c r="F208" s="284" t="str">
        <f>IF('Data invoice'!O138=0,"",'Data invoice'!P138)</f>
        <v/>
      </c>
      <c r="G208" s="284" t="str">
        <f>IF('Data invoice'!P138=0,"",'Data invoice'!Q138)</f>
        <v/>
      </c>
      <c r="H208" s="284" t="str">
        <f>IF('Data invoice'!Q138=0,"",'Data invoice'!R138)</f>
        <v/>
      </c>
      <c r="I208" s="320" t="str">
        <f>IF('Data invoice'!R138=0,"",'Data invoice'!S138)</f>
        <v/>
      </c>
      <c r="J208" s="367" t="str">
        <f>IF('Data invoice'!S138=0,"",'Data invoice'!T138)</f>
        <v/>
      </c>
      <c r="L208" s="284"/>
      <c r="M208" s="284"/>
      <c r="N208" s="284"/>
      <c r="O208" s="284"/>
      <c r="P208" s="284"/>
      <c r="Q208" s="284"/>
      <c r="R208" s="284"/>
      <c r="S208" s="284"/>
      <c r="T208" s="284"/>
      <c r="U208" s="284"/>
      <c r="V208" s="284"/>
      <c r="W208" s="284"/>
      <c r="X208" s="284"/>
      <c r="Y208" s="284"/>
      <c r="Z208" s="284"/>
      <c r="AA208" s="284"/>
      <c r="AB208" s="293"/>
      <c r="AC208" s="293"/>
      <c r="AD208" s="293"/>
      <c r="AE208" s="293"/>
      <c r="AF208" s="293"/>
      <c r="AG208" s="293"/>
      <c r="AH208" s="293"/>
      <c r="AI208" s="293"/>
      <c r="AJ208" s="293"/>
      <c r="AK208" s="293"/>
      <c r="AL208" s="293"/>
    </row>
    <row r="209" spans="1:38" s="414" customFormat="1" ht="13.5" customHeight="1">
      <c r="A209" s="284" t="str">
        <f>IF('Data invoice'!J139=0,"",'Data invoice'!K139)</f>
        <v/>
      </c>
      <c r="B209" s="284" t="str">
        <f>IF('Data invoice'!K139=0,"",'Data invoice'!L139)</f>
        <v/>
      </c>
      <c r="C209" s="284" t="str">
        <f>IF('Data invoice'!L139=0,"",'Data invoice'!M139)</f>
        <v/>
      </c>
      <c r="D209" s="284" t="str">
        <f>IF('Data invoice'!M139=0,"",'Data invoice'!N139)</f>
        <v/>
      </c>
      <c r="E209" s="284" t="str">
        <f>IF('Data invoice'!N139=0,"",'Data invoice'!O139)</f>
        <v/>
      </c>
      <c r="F209" s="284" t="str">
        <f>IF('Data invoice'!O139=0,"",'Data invoice'!P139)</f>
        <v/>
      </c>
      <c r="G209" s="284" t="str">
        <f>IF('Data invoice'!P139=0,"",'Data invoice'!Q139)</f>
        <v/>
      </c>
      <c r="H209" s="284" t="str">
        <f>IF('Data invoice'!Q139=0,"",'Data invoice'!R139)</f>
        <v/>
      </c>
      <c r="I209" s="320" t="str">
        <f>IF('Data invoice'!R139=0,"",'Data invoice'!S139)</f>
        <v/>
      </c>
      <c r="J209" s="367" t="str">
        <f>IF('Data invoice'!S139=0,"",'Data invoice'!T139)</f>
        <v/>
      </c>
      <c r="L209" s="284"/>
      <c r="M209" s="284"/>
      <c r="N209" s="284"/>
      <c r="O209" s="284"/>
      <c r="P209" s="284"/>
      <c r="Q209" s="284"/>
      <c r="R209" s="284"/>
      <c r="S209" s="284"/>
      <c r="T209" s="284"/>
      <c r="U209" s="284"/>
      <c r="V209" s="284"/>
      <c r="W209" s="284"/>
      <c r="X209" s="284"/>
      <c r="Y209" s="284"/>
      <c r="Z209" s="284"/>
      <c r="AA209" s="284"/>
      <c r="AB209" s="293"/>
      <c r="AC209" s="293"/>
      <c r="AD209" s="293"/>
      <c r="AE209" s="293"/>
      <c r="AF209" s="293"/>
      <c r="AG209" s="293"/>
      <c r="AH209" s="293"/>
      <c r="AI209" s="293"/>
      <c r="AJ209" s="293"/>
      <c r="AK209" s="293"/>
      <c r="AL209" s="293"/>
    </row>
    <row r="210" spans="1:38" s="414" customFormat="1" ht="16.5" customHeight="1">
      <c r="A210" s="284" t="str">
        <f>IF('Data invoice'!J140=0,"",'Data invoice'!K140)</f>
        <v/>
      </c>
      <c r="B210" s="284" t="str">
        <f>IF('Data invoice'!K140=0,"",'Data invoice'!L140)</f>
        <v/>
      </c>
      <c r="C210" s="284" t="str">
        <f>IF('Data invoice'!L140=0,"",'Data invoice'!M140)</f>
        <v/>
      </c>
      <c r="D210" s="284" t="str">
        <f>IF('Data invoice'!M140=0,"",'Data invoice'!N140)</f>
        <v/>
      </c>
      <c r="E210" s="284" t="str">
        <f>IF('Data invoice'!N140=0,"",'Data invoice'!O140)</f>
        <v/>
      </c>
      <c r="F210" s="284" t="str">
        <f>IF('Data invoice'!O140=0,"",'Data invoice'!P140)</f>
        <v/>
      </c>
      <c r="G210" s="284" t="str">
        <f>IF('Data invoice'!P140=0,"",'Data invoice'!Q140)</f>
        <v/>
      </c>
      <c r="H210" s="284" t="str">
        <f>IF('Data invoice'!Q140=0,"",'Data invoice'!R140)</f>
        <v/>
      </c>
      <c r="I210" s="320" t="str">
        <f>IF('Data invoice'!R140=0,"",'Data invoice'!S140)</f>
        <v/>
      </c>
      <c r="J210" s="367" t="str">
        <f>IF('Data invoice'!S140=0,"",'Data invoice'!T140)</f>
        <v/>
      </c>
      <c r="L210" s="284"/>
      <c r="M210" s="284"/>
      <c r="N210" s="284"/>
      <c r="O210" s="284"/>
      <c r="P210" s="284"/>
      <c r="Q210" s="284"/>
      <c r="R210" s="284"/>
      <c r="S210" s="284"/>
      <c r="T210" s="284"/>
      <c r="U210" s="284"/>
      <c r="V210" s="284"/>
      <c r="W210" s="284"/>
      <c r="X210" s="284"/>
      <c r="Y210" s="284"/>
      <c r="Z210" s="284"/>
      <c r="AA210" s="284"/>
      <c r="AB210" s="293"/>
      <c r="AC210" s="293"/>
      <c r="AD210" s="293"/>
      <c r="AE210" s="293"/>
      <c r="AF210" s="293"/>
      <c r="AG210" s="293"/>
      <c r="AH210" s="293"/>
      <c r="AI210" s="293"/>
      <c r="AJ210" s="293"/>
      <c r="AK210" s="293"/>
      <c r="AL210" s="293"/>
    </row>
    <row r="211" spans="1:38" s="414" customFormat="1" ht="16.5" customHeight="1">
      <c r="A211" s="284" t="str">
        <f>IF('Data invoice'!J141=0,"",'Data invoice'!K141)</f>
        <v/>
      </c>
      <c r="B211" s="284" t="str">
        <f>IF('Data invoice'!K141=0,"",'Data invoice'!L141)</f>
        <v/>
      </c>
      <c r="C211" s="284" t="str">
        <f>IF('Data invoice'!L141=0,"",'Data invoice'!M141)</f>
        <v/>
      </c>
      <c r="D211" s="284" t="str">
        <f>IF('Data invoice'!M141=0,"",'Data invoice'!N141)</f>
        <v/>
      </c>
      <c r="E211" s="284" t="str">
        <f>IF('Data invoice'!N141=0,"",'Data invoice'!O141)</f>
        <v/>
      </c>
      <c r="F211" s="284" t="str">
        <f>IF('Data invoice'!O141=0,"",'Data invoice'!P141)</f>
        <v/>
      </c>
      <c r="G211" s="284" t="str">
        <f>IF('Data invoice'!P141=0,"",'Data invoice'!Q141)</f>
        <v/>
      </c>
      <c r="H211" s="284" t="str">
        <f>IF('Data invoice'!Q141=0,"",'Data invoice'!R141)</f>
        <v/>
      </c>
      <c r="I211" s="320" t="str">
        <f>IF('Data invoice'!R141=0,"",'Data invoice'!S141)</f>
        <v/>
      </c>
      <c r="J211" s="367" t="str">
        <f>IF('Data invoice'!S141=0,"",'Data invoice'!T141)</f>
        <v/>
      </c>
      <c r="L211" s="284"/>
      <c r="M211" s="284"/>
      <c r="N211" s="284"/>
      <c r="O211" s="284"/>
      <c r="P211" s="284"/>
      <c r="Q211" s="284"/>
      <c r="R211" s="284"/>
      <c r="S211" s="284"/>
      <c r="T211" s="284"/>
      <c r="U211" s="284"/>
      <c r="V211" s="284"/>
      <c r="W211" s="284"/>
      <c r="X211" s="284"/>
      <c r="Y211" s="284"/>
      <c r="Z211" s="284"/>
      <c r="AA211" s="284"/>
      <c r="AB211" s="293"/>
      <c r="AC211" s="293"/>
      <c r="AD211" s="293"/>
      <c r="AE211" s="293"/>
      <c r="AF211" s="293"/>
      <c r="AG211" s="293"/>
      <c r="AH211" s="293"/>
      <c r="AI211" s="293"/>
      <c r="AJ211" s="293"/>
      <c r="AK211" s="293"/>
      <c r="AL211" s="293"/>
    </row>
    <row r="212" spans="1:38" s="414" customFormat="1" ht="16.5" customHeight="1">
      <c r="A212" s="284" t="str">
        <f>IF('Data invoice'!J142=0,"",'Data invoice'!K142)</f>
        <v/>
      </c>
      <c r="B212" s="284" t="str">
        <f>IF('Data invoice'!K142=0,"",'Data invoice'!L142)</f>
        <v/>
      </c>
      <c r="C212" s="284" t="str">
        <f>IF('Data invoice'!L142=0,"",'Data invoice'!M142)</f>
        <v/>
      </c>
      <c r="D212" s="284" t="str">
        <f>IF('Data invoice'!M142=0,"",'Data invoice'!N142)</f>
        <v/>
      </c>
      <c r="E212" s="284" t="str">
        <f>IF('Data invoice'!N142=0,"",'Data invoice'!O142)</f>
        <v/>
      </c>
      <c r="F212" s="284" t="str">
        <f>IF('Data invoice'!O142=0,"",'Data invoice'!P142)</f>
        <v/>
      </c>
      <c r="G212" s="284" t="str">
        <f>IF('Data invoice'!P142=0,"",'Data invoice'!Q142)</f>
        <v/>
      </c>
      <c r="H212" s="284" t="str">
        <f>IF('Data invoice'!Q142=0,"",'Data invoice'!R142)</f>
        <v/>
      </c>
      <c r="I212" s="320" t="str">
        <f>IF('Data invoice'!R142=0,"",'Data invoice'!S142)</f>
        <v/>
      </c>
      <c r="J212" s="367" t="str">
        <f>IF('Data invoice'!S142=0,"",'Data invoice'!T142)</f>
        <v/>
      </c>
      <c r="L212" s="284"/>
      <c r="M212" s="284"/>
      <c r="N212" s="284"/>
      <c r="O212" s="284"/>
      <c r="P212" s="284"/>
      <c r="Q212" s="284"/>
      <c r="R212" s="284"/>
      <c r="S212" s="284"/>
      <c r="T212" s="284"/>
      <c r="U212" s="284"/>
      <c r="V212" s="284"/>
      <c r="W212" s="284"/>
      <c r="X212" s="284"/>
      <c r="Y212" s="284"/>
      <c r="Z212" s="284"/>
      <c r="AA212" s="284"/>
      <c r="AB212" s="293"/>
      <c r="AC212" s="293"/>
      <c r="AD212" s="293"/>
      <c r="AE212" s="293"/>
      <c r="AF212" s="293"/>
      <c r="AG212" s="293"/>
      <c r="AH212" s="293"/>
      <c r="AI212" s="293"/>
      <c r="AJ212" s="293"/>
      <c r="AK212" s="293"/>
      <c r="AL212" s="293"/>
    </row>
    <row r="213" spans="1:38" s="414" customFormat="1" ht="16.5" customHeight="1">
      <c r="A213" s="284" t="str">
        <f>IF('Data invoice'!J143=0,"",'Data invoice'!K143)</f>
        <v/>
      </c>
      <c r="B213" s="284" t="str">
        <f>IF('Data invoice'!K143=0,"",'Data invoice'!L143)</f>
        <v/>
      </c>
      <c r="C213" s="284" t="str">
        <f>IF('Data invoice'!L143=0,"",'Data invoice'!M143)</f>
        <v/>
      </c>
      <c r="D213" s="284" t="str">
        <f>IF('Data invoice'!M143=0,"",'Data invoice'!N143)</f>
        <v/>
      </c>
      <c r="E213" s="284" t="str">
        <f>IF('Data invoice'!N143=0,"",'Data invoice'!O143)</f>
        <v/>
      </c>
      <c r="F213" s="284" t="str">
        <f>IF('Data invoice'!O143=0,"",'Data invoice'!P143)</f>
        <v/>
      </c>
      <c r="G213" s="284" t="str">
        <f>IF('Data invoice'!P143=0,"",'Data invoice'!Q143)</f>
        <v/>
      </c>
      <c r="H213" s="284" t="str">
        <f>IF('Data invoice'!Q143=0,"",'Data invoice'!R143)</f>
        <v/>
      </c>
      <c r="I213" s="320" t="str">
        <f>IF('Data invoice'!R143=0,"",'Data invoice'!S143)</f>
        <v/>
      </c>
      <c r="J213" s="367" t="str">
        <f>IF('Data invoice'!S143=0,"",'Data invoice'!T143)</f>
        <v/>
      </c>
      <c r="L213" s="284"/>
      <c r="M213" s="284"/>
      <c r="N213" s="284"/>
      <c r="O213" s="284"/>
      <c r="P213" s="284"/>
      <c r="Q213" s="284"/>
      <c r="R213" s="284"/>
      <c r="S213" s="284"/>
      <c r="T213" s="284"/>
      <c r="U213" s="284"/>
      <c r="V213" s="284"/>
      <c r="W213" s="284"/>
      <c r="X213" s="284"/>
      <c r="Y213" s="284"/>
      <c r="Z213" s="284"/>
      <c r="AA213" s="284"/>
      <c r="AB213" s="293"/>
      <c r="AC213" s="293"/>
      <c r="AD213" s="293"/>
      <c r="AE213" s="293"/>
      <c r="AF213" s="293"/>
      <c r="AG213" s="293"/>
      <c r="AH213" s="293"/>
      <c r="AI213" s="293"/>
      <c r="AJ213" s="293"/>
      <c r="AK213" s="293"/>
      <c r="AL213" s="293"/>
    </row>
    <row r="214" spans="1:38" s="414" customFormat="1" ht="16.5" customHeight="1">
      <c r="A214" s="284" t="str">
        <f>IF('Data invoice'!J144=0,"",'Data invoice'!K144)</f>
        <v/>
      </c>
      <c r="B214" s="284" t="str">
        <f>IF('Data invoice'!K144=0,"",'Data invoice'!L144)</f>
        <v/>
      </c>
      <c r="C214" s="284" t="str">
        <f>IF('Data invoice'!L144=0,"",'Data invoice'!M144)</f>
        <v/>
      </c>
      <c r="D214" s="284" t="str">
        <f>IF('Data invoice'!M144=0,"",'Data invoice'!N144)</f>
        <v/>
      </c>
      <c r="E214" s="284" t="str">
        <f>IF('Data invoice'!N144=0,"",'Data invoice'!O144)</f>
        <v/>
      </c>
      <c r="F214" s="284" t="str">
        <f>IF('Data invoice'!O144=0,"",'Data invoice'!P144)</f>
        <v/>
      </c>
      <c r="G214" s="284" t="str">
        <f>IF('Data invoice'!P144=0,"",'Data invoice'!Q144)</f>
        <v/>
      </c>
      <c r="H214" s="284" t="str">
        <f>IF('Data invoice'!Q144=0,"",'Data invoice'!R144)</f>
        <v/>
      </c>
      <c r="I214" s="320" t="str">
        <f>IF('Data invoice'!R144=0,"",'Data invoice'!S144)</f>
        <v/>
      </c>
      <c r="J214" s="367" t="str">
        <f>IF('Data invoice'!S144=0,"",'Data invoice'!T144)</f>
        <v/>
      </c>
      <c r="L214" s="284"/>
      <c r="M214" s="284"/>
      <c r="N214" s="284"/>
      <c r="O214" s="284"/>
      <c r="P214" s="284"/>
      <c r="Q214" s="284"/>
      <c r="R214" s="284"/>
      <c r="S214" s="284"/>
      <c r="T214" s="284"/>
      <c r="U214" s="284"/>
      <c r="V214" s="284"/>
      <c r="W214" s="284"/>
      <c r="X214" s="284"/>
      <c r="Y214" s="284"/>
      <c r="Z214" s="284"/>
      <c r="AA214" s="284"/>
      <c r="AB214" s="293"/>
      <c r="AC214" s="293"/>
      <c r="AD214" s="293"/>
      <c r="AE214" s="293"/>
      <c r="AF214" s="293"/>
      <c r="AG214" s="293"/>
      <c r="AH214" s="293"/>
      <c r="AI214" s="293"/>
      <c r="AJ214" s="293"/>
      <c r="AK214" s="293"/>
      <c r="AL214" s="293"/>
    </row>
    <row r="215" spans="1:38" s="414" customFormat="1" ht="16.5" customHeight="1">
      <c r="A215" s="284" t="str">
        <f>IF('Data invoice'!J145=0,"",'Data invoice'!K145)</f>
        <v/>
      </c>
      <c r="B215" s="284" t="str">
        <f>IF('Data invoice'!K145=0,"",'Data invoice'!L145)</f>
        <v/>
      </c>
      <c r="C215" s="284" t="str">
        <f>IF('Data invoice'!L145=0,"",'Data invoice'!M145)</f>
        <v/>
      </c>
      <c r="D215" s="284" t="str">
        <f>IF('Data invoice'!M145=0,"",'Data invoice'!N145)</f>
        <v/>
      </c>
      <c r="E215" s="284" t="str">
        <f>IF('Data invoice'!N145=0,"",'Data invoice'!O145)</f>
        <v/>
      </c>
      <c r="F215" s="284" t="str">
        <f>IF('Data invoice'!O145=0,"",'Data invoice'!P145)</f>
        <v/>
      </c>
      <c r="G215" s="284" t="str">
        <f>IF('Data invoice'!P145=0,"",'Data invoice'!Q145)</f>
        <v/>
      </c>
      <c r="H215" s="284" t="str">
        <f>IF('Data invoice'!Q145=0,"",'Data invoice'!R145)</f>
        <v/>
      </c>
      <c r="I215" s="320" t="str">
        <f>IF('Data invoice'!R145=0,"",'Data invoice'!S145)</f>
        <v/>
      </c>
      <c r="J215" s="367" t="str">
        <f>IF('Data invoice'!S145=0,"",'Data invoice'!T145)</f>
        <v/>
      </c>
      <c r="L215" s="284"/>
      <c r="M215" s="284"/>
      <c r="N215" s="284"/>
      <c r="O215" s="284"/>
      <c r="P215" s="284"/>
      <c r="Q215" s="284"/>
      <c r="R215" s="284"/>
      <c r="S215" s="284"/>
      <c r="T215" s="284"/>
      <c r="U215" s="284"/>
      <c r="V215" s="284"/>
      <c r="W215" s="284"/>
      <c r="X215" s="284"/>
      <c r="Y215" s="284"/>
      <c r="Z215" s="284"/>
      <c r="AA215" s="284"/>
      <c r="AB215" s="293"/>
      <c r="AC215" s="293"/>
      <c r="AD215" s="293"/>
      <c r="AE215" s="293"/>
      <c r="AF215" s="293"/>
      <c r="AG215" s="293"/>
      <c r="AH215" s="293"/>
      <c r="AI215" s="293"/>
      <c r="AJ215" s="293"/>
      <c r="AK215" s="293"/>
      <c r="AL215" s="293"/>
    </row>
    <row r="216" spans="1:38" s="414" customFormat="1" ht="16.5" customHeight="1">
      <c r="A216" s="284" t="str">
        <f>IF('Data invoice'!J146=0,"",'Data invoice'!K146)</f>
        <v/>
      </c>
      <c r="B216" s="284" t="str">
        <f>IF('Data invoice'!K146=0,"",'Data invoice'!L146)</f>
        <v/>
      </c>
      <c r="C216" s="284" t="str">
        <f>IF('Data invoice'!L146=0,"",'Data invoice'!M146)</f>
        <v/>
      </c>
      <c r="D216" s="284" t="str">
        <f>IF('Data invoice'!M146=0,"",'Data invoice'!N146)</f>
        <v/>
      </c>
      <c r="E216" s="284" t="str">
        <f>IF('Data invoice'!N146=0,"",'Data invoice'!O146)</f>
        <v/>
      </c>
      <c r="F216" s="284" t="str">
        <f>IF('Data invoice'!O146=0,"",'Data invoice'!P146)</f>
        <v/>
      </c>
      <c r="G216" s="284" t="str">
        <f>IF('Data invoice'!P146=0,"",'Data invoice'!Q146)</f>
        <v/>
      </c>
      <c r="H216" s="284" t="str">
        <f>IF('Data invoice'!Q146=0,"",'Data invoice'!R146)</f>
        <v/>
      </c>
      <c r="I216" s="320" t="str">
        <f>IF('Data invoice'!R146=0,"",'Data invoice'!S146)</f>
        <v/>
      </c>
      <c r="J216" s="367" t="str">
        <f>IF('Data invoice'!S146=0,"",'Data invoice'!T146)</f>
        <v/>
      </c>
      <c r="L216" s="284"/>
      <c r="M216" s="284"/>
      <c r="N216" s="284"/>
      <c r="O216" s="284"/>
      <c r="P216" s="284"/>
      <c r="Q216" s="284"/>
      <c r="R216" s="284"/>
      <c r="S216" s="284"/>
      <c r="T216" s="284"/>
      <c r="U216" s="284"/>
      <c r="V216" s="284"/>
      <c r="W216" s="284"/>
      <c r="X216" s="284"/>
      <c r="Y216" s="284"/>
      <c r="Z216" s="284"/>
      <c r="AA216" s="284"/>
      <c r="AB216" s="293"/>
      <c r="AC216" s="293"/>
      <c r="AD216" s="293"/>
      <c r="AE216" s="293"/>
      <c r="AF216" s="293"/>
      <c r="AG216" s="293"/>
      <c r="AH216" s="293"/>
      <c r="AI216" s="293"/>
      <c r="AJ216" s="293"/>
      <c r="AK216" s="293"/>
      <c r="AL216" s="293"/>
    </row>
    <row r="217" spans="1:38" s="414" customFormat="1" ht="16.5" customHeight="1">
      <c r="A217" s="284" t="str">
        <f>IF('Data invoice'!J147=0,"",'Data invoice'!K147)</f>
        <v/>
      </c>
      <c r="B217" s="284" t="str">
        <f>IF('Data invoice'!K147=0,"",'Data invoice'!L147)</f>
        <v/>
      </c>
      <c r="C217" s="284" t="str">
        <f>IF('Data invoice'!L147=0,"",'Data invoice'!M147)</f>
        <v/>
      </c>
      <c r="D217" s="284" t="str">
        <f>IF('Data invoice'!M147=0,"",'Data invoice'!N147)</f>
        <v/>
      </c>
      <c r="E217" s="284" t="str">
        <f>IF('Data invoice'!N147=0,"",'Data invoice'!O147)</f>
        <v/>
      </c>
      <c r="F217" s="284" t="str">
        <f>IF('Data invoice'!O147=0,"",'Data invoice'!P147)</f>
        <v/>
      </c>
      <c r="G217" s="284" t="str">
        <f>IF('Data invoice'!P147=0,"",'Data invoice'!Q147)</f>
        <v/>
      </c>
      <c r="H217" s="284" t="str">
        <f>IF('Data invoice'!Q147=0,"",'Data invoice'!R147)</f>
        <v/>
      </c>
      <c r="I217" s="320" t="str">
        <f>IF('Data invoice'!R147=0,"",'Data invoice'!S147)</f>
        <v/>
      </c>
      <c r="J217" s="367" t="str">
        <f>IF('Data invoice'!S147=0,"",'Data invoice'!T147)</f>
        <v/>
      </c>
      <c r="L217" s="284"/>
      <c r="M217" s="284"/>
      <c r="N217" s="284"/>
      <c r="O217" s="284"/>
      <c r="P217" s="284"/>
      <c r="Q217" s="284"/>
      <c r="R217" s="284"/>
      <c r="S217" s="284"/>
      <c r="T217" s="284"/>
      <c r="U217" s="284"/>
      <c r="V217" s="284"/>
      <c r="W217" s="284"/>
      <c r="X217" s="284"/>
      <c r="Y217" s="284"/>
      <c r="Z217" s="284"/>
      <c r="AA217" s="284"/>
      <c r="AB217" s="293"/>
      <c r="AC217" s="293"/>
      <c r="AD217" s="293"/>
      <c r="AE217" s="293"/>
      <c r="AF217" s="293"/>
      <c r="AG217" s="293"/>
      <c r="AH217" s="293"/>
      <c r="AI217" s="293"/>
      <c r="AJ217" s="293"/>
      <c r="AK217" s="293"/>
      <c r="AL217" s="293"/>
    </row>
    <row r="218" spans="1:38" s="414" customFormat="1" ht="16.5" customHeight="1">
      <c r="A218" s="284" t="str">
        <f>IF('Data invoice'!J148=0,"",'Data invoice'!K148)</f>
        <v/>
      </c>
      <c r="B218" s="284" t="str">
        <f>IF('Data invoice'!K148=0,"",'Data invoice'!L148)</f>
        <v/>
      </c>
      <c r="C218" s="284" t="str">
        <f>IF('Data invoice'!L148=0,"",'Data invoice'!M148)</f>
        <v/>
      </c>
      <c r="D218" s="284" t="str">
        <f>IF('Data invoice'!M148=0,"",'Data invoice'!N148)</f>
        <v/>
      </c>
      <c r="E218" s="284" t="str">
        <f>IF('Data invoice'!N148=0,"",'Data invoice'!O148)</f>
        <v/>
      </c>
      <c r="F218" s="284" t="str">
        <f>IF('Data invoice'!O148=0,"",'Data invoice'!P148)</f>
        <v/>
      </c>
      <c r="G218" s="284" t="str">
        <f>IF('Data invoice'!P148=0,"",'Data invoice'!Q148)</f>
        <v/>
      </c>
      <c r="H218" s="284" t="str">
        <f>IF('Data invoice'!Q148=0,"",'Data invoice'!R148)</f>
        <v/>
      </c>
      <c r="I218" s="320" t="str">
        <f>IF('Data invoice'!R148=0,"",'Data invoice'!S148)</f>
        <v/>
      </c>
      <c r="J218" s="367" t="str">
        <f>IF('Data invoice'!S148=0,"",'Data invoice'!T148)</f>
        <v/>
      </c>
      <c r="L218" s="284"/>
      <c r="M218" s="284"/>
      <c r="N218" s="284"/>
      <c r="O218" s="284"/>
      <c r="P218" s="284"/>
      <c r="Q218" s="284"/>
      <c r="R218" s="284"/>
      <c r="S218" s="284"/>
      <c r="T218" s="284"/>
      <c r="U218" s="284"/>
      <c r="V218" s="284"/>
      <c r="W218" s="284"/>
      <c r="X218" s="284"/>
      <c r="Y218" s="284"/>
      <c r="Z218" s="284"/>
      <c r="AA218" s="284"/>
      <c r="AB218" s="293"/>
      <c r="AC218" s="293"/>
      <c r="AD218" s="293"/>
      <c r="AE218" s="293"/>
      <c r="AF218" s="293"/>
      <c r="AG218" s="293"/>
      <c r="AH218" s="293"/>
      <c r="AI218" s="293"/>
      <c r="AJ218" s="293"/>
      <c r="AK218" s="293"/>
      <c r="AL218" s="293"/>
    </row>
    <row r="219" spans="1:38" s="414" customFormat="1" ht="16.5" customHeight="1">
      <c r="A219" s="284" t="str">
        <f>IF('Data invoice'!J149=0,"",'Data invoice'!K149)</f>
        <v/>
      </c>
      <c r="B219" s="284" t="str">
        <f>IF('Data invoice'!K149=0,"",'Data invoice'!L149)</f>
        <v/>
      </c>
      <c r="C219" s="284" t="str">
        <f>IF('Data invoice'!L149=0,"",'Data invoice'!M149)</f>
        <v/>
      </c>
      <c r="D219" s="284" t="str">
        <f>IF('Data invoice'!M149=0,"",'Data invoice'!N149)</f>
        <v/>
      </c>
      <c r="E219" s="284" t="str">
        <f>IF('Data invoice'!N149=0,"",'Data invoice'!O149)</f>
        <v/>
      </c>
      <c r="F219" s="284" t="str">
        <f>IF('Data invoice'!O149=0,"",'Data invoice'!P149)</f>
        <v/>
      </c>
      <c r="G219" s="284" t="str">
        <f>IF('Data invoice'!P149=0,"",'Data invoice'!Q149)</f>
        <v/>
      </c>
      <c r="H219" s="284" t="str">
        <f>IF('Data invoice'!Q149=0,"",'Data invoice'!R149)</f>
        <v/>
      </c>
      <c r="I219" s="320" t="str">
        <f>IF('Data invoice'!R149=0,"",'Data invoice'!S149)</f>
        <v/>
      </c>
      <c r="J219" s="367" t="str">
        <f>IF('Data invoice'!S149=0,"",'Data invoice'!T149)</f>
        <v/>
      </c>
      <c r="L219" s="284"/>
      <c r="M219" s="284"/>
      <c r="N219" s="284"/>
      <c r="O219" s="284"/>
      <c r="P219" s="284"/>
      <c r="Q219" s="284"/>
      <c r="R219" s="284"/>
      <c r="S219" s="284"/>
      <c r="T219" s="284"/>
      <c r="U219" s="284"/>
      <c r="V219" s="284"/>
      <c r="W219" s="284"/>
      <c r="X219" s="284"/>
      <c r="Y219" s="284"/>
      <c r="Z219" s="284"/>
      <c r="AA219" s="284"/>
      <c r="AB219" s="293"/>
      <c r="AC219" s="293"/>
      <c r="AD219" s="293"/>
      <c r="AE219" s="293"/>
      <c r="AF219" s="293"/>
      <c r="AG219" s="293"/>
      <c r="AH219" s="293"/>
      <c r="AI219" s="293"/>
      <c r="AJ219" s="293"/>
      <c r="AK219" s="293"/>
      <c r="AL219" s="293"/>
    </row>
    <row r="220" spans="1:38" s="414" customFormat="1" ht="16.5" customHeight="1">
      <c r="A220" s="284" t="str">
        <f>IF('Data invoice'!J150=0,"",'Data invoice'!K150)</f>
        <v/>
      </c>
      <c r="B220" s="284" t="str">
        <f>IF('Data invoice'!K150=0,"",'Data invoice'!L150)</f>
        <v/>
      </c>
      <c r="C220" s="284" t="str">
        <f>IF('Data invoice'!L150=0,"",'Data invoice'!M150)</f>
        <v/>
      </c>
      <c r="D220" s="284" t="str">
        <f>IF('Data invoice'!M150=0,"",'Data invoice'!N150)</f>
        <v/>
      </c>
      <c r="E220" s="284" t="str">
        <f>IF('Data invoice'!N150=0,"",'Data invoice'!O150)</f>
        <v/>
      </c>
      <c r="F220" s="284" t="str">
        <f>IF('Data invoice'!O150=0,"",'Data invoice'!P150)</f>
        <v/>
      </c>
      <c r="G220" s="284" t="str">
        <f>IF('Data invoice'!P150=0,"",'Data invoice'!Q150)</f>
        <v/>
      </c>
      <c r="H220" s="284" t="str">
        <f>IF('Data invoice'!Q150=0,"",'Data invoice'!R150)</f>
        <v/>
      </c>
      <c r="I220" s="320" t="str">
        <f>IF('Data invoice'!R150=0,"",'Data invoice'!S150)</f>
        <v/>
      </c>
      <c r="J220" s="367" t="str">
        <f>IF('Data invoice'!S150=0,"",'Data invoice'!T150)</f>
        <v/>
      </c>
      <c r="L220" s="284"/>
      <c r="M220" s="284"/>
      <c r="N220" s="284"/>
      <c r="O220" s="284"/>
      <c r="P220" s="284"/>
      <c r="Q220" s="284"/>
      <c r="R220" s="284"/>
      <c r="S220" s="284"/>
      <c r="T220" s="284"/>
      <c r="U220" s="284"/>
      <c r="V220" s="284"/>
      <c r="W220" s="284"/>
      <c r="X220" s="284"/>
      <c r="Y220" s="284"/>
      <c r="Z220" s="284"/>
      <c r="AA220" s="284"/>
      <c r="AB220" s="293"/>
      <c r="AC220" s="293"/>
      <c r="AD220" s="293"/>
      <c r="AE220" s="293"/>
      <c r="AF220" s="293"/>
      <c r="AG220" s="293"/>
      <c r="AH220" s="293"/>
      <c r="AI220" s="293"/>
      <c r="AJ220" s="293"/>
      <c r="AK220" s="293"/>
      <c r="AL220" s="293"/>
    </row>
    <row r="221" spans="1:38" s="414" customFormat="1" ht="16.5" customHeight="1">
      <c r="A221" s="284" t="str">
        <f>IF('Data invoice'!J151=0,"",'Data invoice'!K151)</f>
        <v/>
      </c>
      <c r="B221" s="284" t="str">
        <f>IF('Data invoice'!K151=0,"",'Data invoice'!L151)</f>
        <v/>
      </c>
      <c r="C221" s="284" t="str">
        <f>IF('Data invoice'!L151=0,"",'Data invoice'!M151)</f>
        <v/>
      </c>
      <c r="D221" s="284" t="str">
        <f>IF('Data invoice'!M151=0,"",'Data invoice'!N151)</f>
        <v/>
      </c>
      <c r="E221" s="284" t="str">
        <f>IF('Data invoice'!N151=0,"",'Data invoice'!O151)</f>
        <v/>
      </c>
      <c r="F221" s="284" t="str">
        <f>IF('Data invoice'!O151=0,"",'Data invoice'!P151)</f>
        <v/>
      </c>
      <c r="G221" s="284" t="str">
        <f>IF('Data invoice'!P151=0,"",'Data invoice'!Q151)</f>
        <v/>
      </c>
      <c r="H221" s="284" t="str">
        <f>IF('Data invoice'!Q151=0,"",'Data invoice'!R151)</f>
        <v/>
      </c>
      <c r="I221" s="320" t="str">
        <f>IF('Data invoice'!R151=0,"",'Data invoice'!S151)</f>
        <v/>
      </c>
      <c r="J221" s="367" t="str">
        <f>IF('Data invoice'!S151=0,"",'Data invoice'!T151)</f>
        <v/>
      </c>
      <c r="L221" s="284"/>
      <c r="M221" s="284"/>
      <c r="N221" s="284"/>
      <c r="O221" s="284"/>
      <c r="P221" s="284"/>
      <c r="Q221" s="284"/>
      <c r="R221" s="284"/>
      <c r="S221" s="284"/>
      <c r="T221" s="284"/>
      <c r="U221" s="284"/>
      <c r="V221" s="284"/>
      <c r="W221" s="284"/>
      <c r="X221" s="284"/>
      <c r="Y221" s="284"/>
      <c r="Z221" s="284"/>
      <c r="AA221" s="284"/>
      <c r="AB221" s="293"/>
      <c r="AC221" s="293"/>
      <c r="AD221" s="293"/>
      <c r="AE221" s="293"/>
      <c r="AF221" s="293"/>
      <c r="AG221" s="293"/>
      <c r="AH221" s="293"/>
      <c r="AI221" s="293"/>
      <c r="AJ221" s="293"/>
      <c r="AK221" s="293"/>
      <c r="AL221" s="293"/>
    </row>
    <row r="222" spans="1:38" s="414" customFormat="1" ht="16.5" customHeight="1">
      <c r="A222" s="284" t="str">
        <f>IF('Data invoice'!J152=0,"",'Data invoice'!K152)</f>
        <v/>
      </c>
      <c r="B222" s="284" t="str">
        <f>IF('Data invoice'!K152=0,"",'Data invoice'!L152)</f>
        <v/>
      </c>
      <c r="C222" s="284" t="str">
        <f>IF('Data invoice'!L152=0,"",'Data invoice'!M152)</f>
        <v/>
      </c>
      <c r="D222" s="284" t="str">
        <f>IF('Data invoice'!M152=0,"",'Data invoice'!N152)</f>
        <v/>
      </c>
      <c r="E222" s="284" t="str">
        <f>IF('Data invoice'!N152=0,"",'Data invoice'!O152)</f>
        <v/>
      </c>
      <c r="F222" s="284" t="str">
        <f>IF('Data invoice'!O152=0,"",'Data invoice'!P152)</f>
        <v/>
      </c>
      <c r="G222" s="284" t="str">
        <f>IF('Data invoice'!P152=0,"",'Data invoice'!Q152)</f>
        <v/>
      </c>
      <c r="H222" s="284" t="str">
        <f>IF('Data invoice'!Q152=0,"",'Data invoice'!R152)</f>
        <v/>
      </c>
      <c r="I222" s="320" t="str">
        <f>IF('Data invoice'!R152=0,"",'Data invoice'!S152)</f>
        <v/>
      </c>
      <c r="J222" s="367" t="str">
        <f>IF('Data invoice'!S152=0,"",'Data invoice'!T152)</f>
        <v/>
      </c>
      <c r="L222" s="284"/>
      <c r="M222" s="284"/>
      <c r="N222" s="284"/>
      <c r="O222" s="284"/>
      <c r="P222" s="284"/>
      <c r="Q222" s="284"/>
      <c r="R222" s="284"/>
      <c r="S222" s="284"/>
      <c r="T222" s="284"/>
      <c r="U222" s="284"/>
      <c r="V222" s="284"/>
      <c r="W222" s="284"/>
      <c r="X222" s="284"/>
      <c r="Y222" s="284"/>
      <c r="Z222" s="284"/>
      <c r="AA222" s="284"/>
      <c r="AB222" s="293"/>
      <c r="AC222" s="293"/>
      <c r="AD222" s="293"/>
      <c r="AE222" s="293"/>
      <c r="AF222" s="293"/>
      <c r="AG222" s="293"/>
      <c r="AH222" s="293"/>
      <c r="AI222" s="293"/>
      <c r="AJ222" s="293"/>
      <c r="AK222" s="293"/>
      <c r="AL222" s="293"/>
    </row>
    <row r="223" spans="1:38" s="414" customFormat="1" ht="16.5" customHeight="1">
      <c r="A223" s="284" t="str">
        <f>IF('Data invoice'!J153=0,"",'Data invoice'!K153)</f>
        <v/>
      </c>
      <c r="B223" s="284" t="str">
        <f>IF('Data invoice'!K153=0,"",'Data invoice'!L153)</f>
        <v/>
      </c>
      <c r="C223" s="284" t="str">
        <f>IF('Data invoice'!L153=0,"",'Data invoice'!M153)</f>
        <v/>
      </c>
      <c r="D223" s="284" t="str">
        <f>IF('Data invoice'!M153=0,"",'Data invoice'!N153)</f>
        <v/>
      </c>
      <c r="E223" s="284" t="str">
        <f>IF('Data invoice'!N153=0,"",'Data invoice'!O153)</f>
        <v/>
      </c>
      <c r="F223" s="284" t="str">
        <f>IF('Data invoice'!O153=0,"",'Data invoice'!P153)</f>
        <v/>
      </c>
      <c r="G223" s="284" t="str">
        <f>IF('Data invoice'!P153=0,"",'Data invoice'!Q153)</f>
        <v/>
      </c>
      <c r="H223" s="284" t="str">
        <f>IF('Data invoice'!Q153=0,"",'Data invoice'!R153)</f>
        <v/>
      </c>
      <c r="I223" s="320" t="str">
        <f>IF('Data invoice'!R153=0,"",'Data invoice'!S153)</f>
        <v/>
      </c>
      <c r="J223" s="367" t="str">
        <f>IF('Data invoice'!S153=0,"",'Data invoice'!T153)</f>
        <v/>
      </c>
      <c r="L223" s="284"/>
      <c r="M223" s="284"/>
      <c r="N223" s="284"/>
      <c r="O223" s="284"/>
      <c r="P223" s="284"/>
      <c r="Q223" s="284"/>
      <c r="R223" s="284"/>
      <c r="S223" s="284"/>
      <c r="T223" s="284"/>
      <c r="U223" s="284"/>
      <c r="V223" s="284"/>
      <c r="W223" s="284"/>
      <c r="X223" s="284"/>
      <c r="Y223" s="284"/>
      <c r="Z223" s="284"/>
      <c r="AA223" s="284"/>
      <c r="AB223" s="293"/>
      <c r="AC223" s="293"/>
      <c r="AD223" s="293"/>
      <c r="AE223" s="293"/>
      <c r="AF223" s="293"/>
      <c r="AG223" s="293"/>
      <c r="AH223" s="293"/>
      <c r="AI223" s="293"/>
      <c r="AJ223" s="293"/>
      <c r="AK223" s="293"/>
      <c r="AL223" s="293"/>
    </row>
    <row r="224" spans="1:38" s="414" customFormat="1" ht="16.5" customHeight="1">
      <c r="A224" s="284" t="str">
        <f>IF('Data invoice'!J154=0,"",'Data invoice'!K154)</f>
        <v/>
      </c>
      <c r="B224" s="284" t="str">
        <f>IF('Data invoice'!K154=0,"",'Data invoice'!L154)</f>
        <v/>
      </c>
      <c r="C224" s="284" t="str">
        <f>IF('Data invoice'!L154=0,"",'Data invoice'!M154)</f>
        <v/>
      </c>
      <c r="D224" s="284" t="str">
        <f>IF('Data invoice'!M154=0,"",'Data invoice'!N154)</f>
        <v/>
      </c>
      <c r="E224" s="284" t="str">
        <f>IF('Data invoice'!N154=0,"",'Data invoice'!O154)</f>
        <v/>
      </c>
      <c r="F224" s="284" t="str">
        <f>IF('Data invoice'!O154=0,"",'Data invoice'!P154)</f>
        <v/>
      </c>
      <c r="G224" s="284" t="str">
        <f>IF('Data invoice'!P154=0,"",'Data invoice'!Q154)</f>
        <v/>
      </c>
      <c r="H224" s="284" t="str">
        <f>IF('Data invoice'!Q154=0,"",'Data invoice'!R154)</f>
        <v/>
      </c>
      <c r="I224" s="320" t="str">
        <f>IF('Data invoice'!R154=0,"",'Data invoice'!S154)</f>
        <v/>
      </c>
      <c r="J224" s="367" t="str">
        <f>IF('Data invoice'!S154=0,"",'Data invoice'!T154)</f>
        <v/>
      </c>
      <c r="L224" s="284"/>
      <c r="M224" s="284"/>
      <c r="N224" s="284"/>
      <c r="O224" s="284"/>
      <c r="P224" s="284"/>
      <c r="Q224" s="284"/>
      <c r="R224" s="284"/>
      <c r="S224" s="284"/>
      <c r="T224" s="284"/>
      <c r="U224" s="284"/>
      <c r="V224" s="284"/>
      <c r="W224" s="284"/>
      <c r="X224" s="284"/>
      <c r="Y224" s="284"/>
      <c r="Z224" s="284"/>
      <c r="AA224" s="284"/>
      <c r="AB224" s="293"/>
      <c r="AC224" s="293"/>
      <c r="AD224" s="293"/>
      <c r="AE224" s="293"/>
      <c r="AF224" s="293"/>
      <c r="AG224" s="293"/>
      <c r="AH224" s="293"/>
      <c r="AI224" s="293"/>
      <c r="AJ224" s="293"/>
      <c r="AK224" s="293"/>
      <c r="AL224" s="293"/>
    </row>
    <row r="225" spans="1:38" s="414" customFormat="1" ht="16.5" customHeight="1">
      <c r="A225" s="284" t="str">
        <f>IF('Data invoice'!J155=0,"",'Data invoice'!K155)</f>
        <v/>
      </c>
      <c r="B225" s="284" t="str">
        <f>IF('Data invoice'!K155=0,"",'Data invoice'!L155)</f>
        <v/>
      </c>
      <c r="C225" s="284" t="str">
        <f>IF('Data invoice'!L155=0,"",'Data invoice'!M155)</f>
        <v/>
      </c>
      <c r="D225" s="284" t="str">
        <f>IF('Data invoice'!M155=0,"",'Data invoice'!N155)</f>
        <v/>
      </c>
      <c r="E225" s="284" t="str">
        <f>IF('Data invoice'!N155=0,"",'Data invoice'!O155)</f>
        <v/>
      </c>
      <c r="F225" s="284" t="str">
        <f>IF('Data invoice'!O155=0,"",'Data invoice'!P155)</f>
        <v/>
      </c>
      <c r="G225" s="284" t="str">
        <f>IF('Data invoice'!P155=0,"",'Data invoice'!Q155)</f>
        <v/>
      </c>
      <c r="H225" s="284" t="str">
        <f>IF('Data invoice'!Q155=0,"",'Data invoice'!R155)</f>
        <v/>
      </c>
      <c r="I225" s="320" t="str">
        <f>IF('Data invoice'!R155=0,"",'Data invoice'!S155)</f>
        <v/>
      </c>
      <c r="J225" s="367" t="str">
        <f>IF('Data invoice'!S155=0,"",'Data invoice'!T155)</f>
        <v/>
      </c>
      <c r="L225" s="284"/>
      <c r="M225" s="284"/>
      <c r="N225" s="284"/>
      <c r="O225" s="284"/>
      <c r="P225" s="284"/>
      <c r="Q225" s="284"/>
      <c r="R225" s="284"/>
      <c r="S225" s="284"/>
      <c r="T225" s="284"/>
      <c r="U225" s="284"/>
      <c r="V225" s="284"/>
      <c r="W225" s="284"/>
      <c r="X225" s="284"/>
      <c r="Y225" s="284"/>
      <c r="Z225" s="284"/>
      <c r="AA225" s="284"/>
      <c r="AB225" s="293"/>
      <c r="AC225" s="293"/>
      <c r="AD225" s="293"/>
      <c r="AE225" s="293"/>
      <c r="AF225" s="293"/>
      <c r="AG225" s="293"/>
      <c r="AH225" s="293"/>
      <c r="AI225" s="293"/>
      <c r="AJ225" s="293"/>
      <c r="AK225" s="293"/>
      <c r="AL225" s="293"/>
    </row>
    <row r="226" spans="1:38" s="414" customFormat="1" ht="16.5" customHeight="1">
      <c r="A226" s="284" t="str">
        <f>IF('Data invoice'!J156=0,"",'Data invoice'!K156)</f>
        <v/>
      </c>
      <c r="B226" s="284" t="str">
        <f>IF('Data invoice'!K156=0,"",'Data invoice'!L156)</f>
        <v/>
      </c>
      <c r="C226" s="284" t="str">
        <f>IF('Data invoice'!L156=0,"",'Data invoice'!M156)</f>
        <v/>
      </c>
      <c r="D226" s="284" t="str">
        <f>IF('Data invoice'!M156=0,"",'Data invoice'!N156)</f>
        <v/>
      </c>
      <c r="E226" s="284" t="str">
        <f>IF('Data invoice'!N156=0,"",'Data invoice'!O156)</f>
        <v/>
      </c>
      <c r="F226" s="284" t="str">
        <f>IF('Data invoice'!O156=0,"",'Data invoice'!P156)</f>
        <v/>
      </c>
      <c r="G226" s="284" t="str">
        <f>IF('Data invoice'!P156=0,"",'Data invoice'!Q156)</f>
        <v/>
      </c>
      <c r="H226" s="284" t="str">
        <f>IF('Data invoice'!Q156=0,"",'Data invoice'!R156)</f>
        <v/>
      </c>
      <c r="I226" s="320" t="str">
        <f>IF('Data invoice'!R156=0,"",'Data invoice'!S156)</f>
        <v/>
      </c>
      <c r="J226" s="367" t="str">
        <f>IF('Data invoice'!S156=0,"",'Data invoice'!T156)</f>
        <v/>
      </c>
      <c r="L226" s="284"/>
      <c r="M226" s="284"/>
      <c r="N226" s="284"/>
      <c r="O226" s="284"/>
      <c r="P226" s="284"/>
      <c r="Q226" s="284"/>
      <c r="R226" s="284"/>
      <c r="S226" s="284"/>
      <c r="T226" s="284"/>
      <c r="U226" s="284"/>
      <c r="V226" s="284"/>
      <c r="W226" s="284"/>
      <c r="X226" s="284"/>
      <c r="Y226" s="284"/>
      <c r="Z226" s="284"/>
      <c r="AA226" s="284"/>
      <c r="AB226" s="293"/>
      <c r="AC226" s="293"/>
      <c r="AD226" s="293"/>
      <c r="AE226" s="293"/>
      <c r="AF226" s="293"/>
      <c r="AG226" s="293"/>
      <c r="AH226" s="293"/>
      <c r="AI226" s="293"/>
      <c r="AJ226" s="293"/>
      <c r="AK226" s="293"/>
      <c r="AL226" s="293"/>
    </row>
    <row r="227" spans="1:38" s="414" customFormat="1" ht="16.5" customHeight="1">
      <c r="A227" s="284" t="str">
        <f>IF('Data invoice'!J157=0,"",'Data invoice'!K157)</f>
        <v/>
      </c>
      <c r="B227" s="284" t="str">
        <f>IF('Data invoice'!K157=0,"",'Data invoice'!L157)</f>
        <v/>
      </c>
      <c r="C227" s="284" t="str">
        <f>IF('Data invoice'!L157=0,"",'Data invoice'!M157)</f>
        <v/>
      </c>
      <c r="D227" s="284" t="str">
        <f>IF('Data invoice'!M157=0,"",'Data invoice'!N157)</f>
        <v/>
      </c>
      <c r="E227" s="284" t="str">
        <f>IF('Data invoice'!N157=0,"",'Data invoice'!O157)</f>
        <v/>
      </c>
      <c r="F227" s="284" t="str">
        <f>IF('Data invoice'!O157=0,"",'Data invoice'!P157)</f>
        <v/>
      </c>
      <c r="G227" s="284" t="str">
        <f>IF('Data invoice'!P157=0,"",'Data invoice'!Q157)</f>
        <v/>
      </c>
      <c r="H227" s="284" t="str">
        <f>IF('Data invoice'!Q157=0,"",'Data invoice'!R157)</f>
        <v/>
      </c>
      <c r="I227" s="320" t="str">
        <f>IF('Data invoice'!R157=0,"",'Data invoice'!S157)</f>
        <v/>
      </c>
      <c r="J227" s="367" t="str">
        <f>IF('Data invoice'!S157=0,"",'Data invoice'!T157)</f>
        <v/>
      </c>
      <c r="L227" s="284"/>
      <c r="M227" s="284"/>
      <c r="N227" s="284"/>
      <c r="O227" s="284"/>
      <c r="P227" s="284"/>
      <c r="Q227" s="284"/>
      <c r="R227" s="284"/>
      <c r="S227" s="284"/>
      <c r="T227" s="284"/>
      <c r="U227" s="284"/>
      <c r="V227" s="284"/>
      <c r="W227" s="284"/>
      <c r="X227" s="284"/>
      <c r="Y227" s="284"/>
      <c r="Z227" s="284"/>
      <c r="AA227" s="284"/>
      <c r="AB227" s="293"/>
      <c r="AC227" s="293"/>
      <c r="AD227" s="293"/>
      <c r="AE227" s="293"/>
      <c r="AF227" s="293"/>
      <c r="AG227" s="293"/>
      <c r="AH227" s="293"/>
      <c r="AI227" s="293"/>
      <c r="AJ227" s="293"/>
      <c r="AK227" s="293"/>
      <c r="AL227" s="293"/>
    </row>
    <row r="228" spans="1:38" s="414" customFormat="1" ht="16.5" customHeight="1">
      <c r="A228" s="284" t="str">
        <f>IF('Data invoice'!J158=0,"",'Data invoice'!K158)</f>
        <v/>
      </c>
      <c r="B228" s="284" t="str">
        <f>IF('Data invoice'!K158=0,"",'Data invoice'!L158)</f>
        <v/>
      </c>
      <c r="C228" s="284" t="str">
        <f>IF('Data invoice'!L158=0,"",'Data invoice'!M158)</f>
        <v/>
      </c>
      <c r="D228" s="284" t="str">
        <f>IF('Data invoice'!M158=0,"",'Data invoice'!N158)</f>
        <v/>
      </c>
      <c r="E228" s="284" t="str">
        <f>IF('Data invoice'!N158=0,"",'Data invoice'!O158)</f>
        <v/>
      </c>
      <c r="F228" s="284" t="str">
        <f>IF('Data invoice'!O158=0,"",'Data invoice'!P158)</f>
        <v/>
      </c>
      <c r="G228" s="284" t="str">
        <f>IF('Data invoice'!P158=0,"",'Data invoice'!Q158)</f>
        <v/>
      </c>
      <c r="H228" s="284" t="str">
        <f>IF('Data invoice'!Q158=0,"",'Data invoice'!R158)</f>
        <v/>
      </c>
      <c r="I228" s="320" t="str">
        <f>IF('Data invoice'!R158=0,"",'Data invoice'!S158)</f>
        <v/>
      </c>
      <c r="J228" s="367" t="str">
        <f>IF('Data invoice'!S158=0,"",'Data invoice'!T158)</f>
        <v/>
      </c>
      <c r="L228" s="284"/>
      <c r="M228" s="284"/>
      <c r="N228" s="284"/>
      <c r="O228" s="284"/>
      <c r="P228" s="284"/>
      <c r="Q228" s="284"/>
      <c r="R228" s="284"/>
      <c r="S228" s="284"/>
      <c r="T228" s="284"/>
      <c r="U228" s="284"/>
      <c r="V228" s="284"/>
      <c r="W228" s="284"/>
      <c r="X228" s="284"/>
      <c r="Y228" s="284"/>
      <c r="Z228" s="284"/>
      <c r="AA228" s="284"/>
      <c r="AB228" s="293"/>
      <c r="AC228" s="293"/>
      <c r="AD228" s="293"/>
      <c r="AE228" s="293"/>
      <c r="AF228" s="293"/>
      <c r="AG228" s="293"/>
      <c r="AH228" s="293"/>
      <c r="AI228" s="293"/>
      <c r="AJ228" s="293"/>
      <c r="AK228" s="293"/>
      <c r="AL228" s="293"/>
    </row>
    <row r="229" spans="1:38" s="414" customFormat="1" ht="16.5" customHeight="1">
      <c r="A229" s="284" t="str">
        <f>IF('Data invoice'!J159=0,"",'Data invoice'!K159)</f>
        <v/>
      </c>
      <c r="B229" s="284" t="str">
        <f>IF('Data invoice'!K159=0,"",'Data invoice'!L159)</f>
        <v/>
      </c>
      <c r="C229" s="284" t="str">
        <f>IF('Data invoice'!L159=0,"",'Data invoice'!M159)</f>
        <v/>
      </c>
      <c r="D229" s="284" t="str">
        <f>IF('Data invoice'!M159=0,"",'Data invoice'!N159)</f>
        <v/>
      </c>
      <c r="E229" s="284" t="str">
        <f>IF('Data invoice'!N159=0,"",'Data invoice'!O159)</f>
        <v/>
      </c>
      <c r="F229" s="284" t="str">
        <f>IF('Data invoice'!O159=0,"",'Data invoice'!P159)</f>
        <v/>
      </c>
      <c r="G229" s="284" t="str">
        <f>IF('Data invoice'!P159=0,"",'Data invoice'!Q159)</f>
        <v/>
      </c>
      <c r="H229" s="284" t="str">
        <f>IF('Data invoice'!Q159=0,"",'Data invoice'!R159)</f>
        <v/>
      </c>
      <c r="I229" s="320" t="str">
        <f>IF('Data invoice'!R159=0,"",'Data invoice'!S159)</f>
        <v/>
      </c>
      <c r="J229" s="367" t="str">
        <f>IF('Data invoice'!S159=0,"",'Data invoice'!T159)</f>
        <v/>
      </c>
      <c r="L229" s="284"/>
      <c r="M229" s="284"/>
      <c r="N229" s="284"/>
      <c r="O229" s="284"/>
      <c r="P229" s="284"/>
      <c r="Q229" s="284"/>
      <c r="R229" s="284"/>
      <c r="S229" s="284"/>
      <c r="T229" s="284"/>
      <c r="U229" s="284"/>
      <c r="V229" s="284"/>
      <c r="W229" s="284"/>
      <c r="X229" s="284"/>
      <c r="Y229" s="284"/>
      <c r="Z229" s="284"/>
      <c r="AA229" s="284"/>
      <c r="AB229" s="293"/>
      <c r="AC229" s="293"/>
      <c r="AD229" s="293"/>
      <c r="AE229" s="293"/>
      <c r="AF229" s="293"/>
      <c r="AG229" s="293"/>
      <c r="AH229" s="293"/>
      <c r="AI229" s="293"/>
      <c r="AJ229" s="293"/>
      <c r="AK229" s="293"/>
      <c r="AL229" s="293"/>
    </row>
    <row r="230" spans="1:38" s="414" customFormat="1" ht="16.5" customHeight="1">
      <c r="A230" s="284" t="str">
        <f>IF('Data invoice'!J160=0,"",'Data invoice'!K160)</f>
        <v/>
      </c>
      <c r="B230" s="284" t="str">
        <f>IF('Data invoice'!K160=0,"",'Data invoice'!L160)</f>
        <v/>
      </c>
      <c r="C230" s="284" t="str">
        <f>IF('Data invoice'!L160=0,"",'Data invoice'!M160)</f>
        <v/>
      </c>
      <c r="D230" s="284" t="str">
        <f>IF('Data invoice'!M160=0,"",'Data invoice'!N160)</f>
        <v/>
      </c>
      <c r="E230" s="284" t="str">
        <f>IF('Data invoice'!N160=0,"",'Data invoice'!O160)</f>
        <v/>
      </c>
      <c r="F230" s="284" t="str">
        <f>IF('Data invoice'!O160=0,"",'Data invoice'!P160)</f>
        <v/>
      </c>
      <c r="G230" s="284" t="str">
        <f>IF('Data invoice'!P160=0,"",'Data invoice'!Q160)</f>
        <v/>
      </c>
      <c r="H230" s="284" t="str">
        <f>IF('Data invoice'!Q160=0,"",'Data invoice'!R160)</f>
        <v/>
      </c>
      <c r="I230" s="320" t="str">
        <f>IF('Data invoice'!R160=0,"",'Data invoice'!S160)</f>
        <v/>
      </c>
      <c r="J230" s="367" t="str">
        <f>IF('Data invoice'!S160=0,"",'Data invoice'!T160)</f>
        <v/>
      </c>
      <c r="L230" s="284"/>
      <c r="M230" s="284"/>
      <c r="N230" s="284"/>
      <c r="O230" s="284"/>
      <c r="P230" s="284"/>
      <c r="Q230" s="284"/>
      <c r="R230" s="284"/>
      <c r="S230" s="284"/>
      <c r="T230" s="284"/>
      <c r="U230" s="284"/>
      <c r="V230" s="284"/>
      <c r="W230" s="284"/>
      <c r="X230" s="284"/>
      <c r="Y230" s="284"/>
      <c r="Z230" s="284"/>
      <c r="AA230" s="284"/>
      <c r="AB230" s="293"/>
      <c r="AC230" s="293"/>
      <c r="AD230" s="293"/>
      <c r="AE230" s="293"/>
      <c r="AF230" s="293"/>
      <c r="AG230" s="293"/>
      <c r="AH230" s="293"/>
      <c r="AI230" s="293"/>
      <c r="AJ230" s="293"/>
      <c r="AK230" s="293"/>
      <c r="AL230" s="293"/>
    </row>
    <row r="231" spans="1:38" s="414" customFormat="1" ht="16.5" customHeight="1">
      <c r="A231" s="284" t="str">
        <f>IF('Data invoice'!J161=0,"",'Data invoice'!K161)</f>
        <v/>
      </c>
      <c r="B231" s="284" t="str">
        <f>IF('Data invoice'!K161=0,"",'Data invoice'!L161)</f>
        <v/>
      </c>
      <c r="C231" s="284" t="str">
        <f>IF('Data invoice'!L161=0,"",'Data invoice'!M161)</f>
        <v/>
      </c>
      <c r="D231" s="284" t="str">
        <f>IF('Data invoice'!M161=0,"",'Data invoice'!N161)</f>
        <v/>
      </c>
      <c r="E231" s="284" t="str">
        <f>IF('Data invoice'!N161=0,"",'Data invoice'!O161)</f>
        <v/>
      </c>
      <c r="F231" s="284" t="str">
        <f>IF('Data invoice'!O161=0,"",'Data invoice'!P161)</f>
        <v/>
      </c>
      <c r="G231" s="284" t="str">
        <f>IF('Data invoice'!P161=0,"",'Data invoice'!Q161)</f>
        <v/>
      </c>
      <c r="H231" s="284" t="str">
        <f>IF('Data invoice'!Q161=0,"",'Data invoice'!R161)</f>
        <v/>
      </c>
      <c r="I231" s="320" t="str">
        <f>IF('Data invoice'!R161=0,"",'Data invoice'!S161)</f>
        <v/>
      </c>
      <c r="J231" s="367" t="str">
        <f>IF('Data invoice'!S161=0,"",'Data invoice'!T161)</f>
        <v/>
      </c>
      <c r="L231" s="284"/>
      <c r="M231" s="284"/>
      <c r="N231" s="284"/>
      <c r="O231" s="284"/>
      <c r="P231" s="284"/>
      <c r="Q231" s="284"/>
      <c r="R231" s="284"/>
      <c r="S231" s="284"/>
      <c r="T231" s="284"/>
      <c r="U231" s="284"/>
      <c r="V231" s="284"/>
      <c r="W231" s="284"/>
      <c r="X231" s="284"/>
      <c r="Y231" s="284"/>
      <c r="Z231" s="284"/>
      <c r="AA231" s="284"/>
      <c r="AB231" s="293"/>
      <c r="AC231" s="293"/>
      <c r="AD231" s="293"/>
      <c r="AE231" s="293"/>
      <c r="AF231" s="293"/>
      <c r="AG231" s="293"/>
      <c r="AH231" s="293"/>
      <c r="AI231" s="293"/>
      <c r="AJ231" s="293"/>
      <c r="AK231" s="293"/>
      <c r="AL231" s="293"/>
    </row>
    <row r="232" spans="1:38" s="414" customFormat="1" ht="16.5" customHeight="1">
      <c r="A232" s="284" t="str">
        <f>IF('Data invoice'!J162=0,"",'Data invoice'!K162)</f>
        <v/>
      </c>
      <c r="B232" s="284" t="str">
        <f>IF('Data invoice'!K162=0,"",'Data invoice'!L162)</f>
        <v/>
      </c>
      <c r="C232" s="284" t="str">
        <f>IF('Data invoice'!L162=0,"",'Data invoice'!M162)</f>
        <v/>
      </c>
      <c r="D232" s="284" t="str">
        <f>IF('Data invoice'!M162=0,"",'Data invoice'!N162)</f>
        <v/>
      </c>
      <c r="E232" s="284" t="str">
        <f>IF('Data invoice'!N162=0,"",'Data invoice'!O162)</f>
        <v/>
      </c>
      <c r="F232" s="284" t="str">
        <f>IF('Data invoice'!O162=0,"",'Data invoice'!P162)</f>
        <v/>
      </c>
      <c r="G232" s="284" t="str">
        <f>IF('Data invoice'!P162=0,"",'Data invoice'!Q162)</f>
        <v/>
      </c>
      <c r="H232" s="284" t="str">
        <f>IF('Data invoice'!Q162=0,"",'Data invoice'!R162)</f>
        <v/>
      </c>
      <c r="I232" s="320" t="str">
        <f>IF('Data invoice'!R162=0,"",'Data invoice'!S162)</f>
        <v/>
      </c>
      <c r="J232" s="367" t="str">
        <f>IF('Data invoice'!S162=0,"",'Data invoice'!T162)</f>
        <v/>
      </c>
      <c r="L232" s="284"/>
      <c r="M232" s="284"/>
      <c r="N232" s="284"/>
      <c r="O232" s="284"/>
      <c r="P232" s="279"/>
      <c r="Q232" s="279"/>
      <c r="R232" s="279"/>
      <c r="S232" s="284"/>
      <c r="T232" s="284"/>
      <c r="U232" s="284"/>
      <c r="V232" s="284"/>
      <c r="W232" s="284"/>
      <c r="X232" s="284"/>
      <c r="Y232" s="284"/>
      <c r="Z232" s="284"/>
      <c r="AA232" s="284"/>
      <c r="AB232" s="293"/>
      <c r="AC232" s="293"/>
      <c r="AD232" s="293"/>
      <c r="AE232" s="293"/>
      <c r="AF232" s="293"/>
      <c r="AG232" s="293"/>
      <c r="AH232" s="293"/>
      <c r="AI232" s="293"/>
      <c r="AJ232" s="293"/>
      <c r="AK232" s="293"/>
      <c r="AL232" s="293"/>
    </row>
    <row r="233" spans="1:38" s="414" customFormat="1" ht="16.5" customHeight="1">
      <c r="A233" s="284" t="str">
        <f>IF('Data invoice'!J163=0,"",'Data invoice'!K163)</f>
        <v/>
      </c>
      <c r="B233" s="284" t="str">
        <f>IF('Data invoice'!K163=0,"",'Data invoice'!L163)</f>
        <v/>
      </c>
      <c r="C233" s="284" t="str">
        <f>IF('Data invoice'!L163=0,"",'Data invoice'!M163)</f>
        <v/>
      </c>
      <c r="D233" s="284" t="str">
        <f>IF('Data invoice'!M163=0,"",'Data invoice'!N163)</f>
        <v/>
      </c>
      <c r="E233" s="284" t="str">
        <f>IF('Data invoice'!N163=0,"",'Data invoice'!O163)</f>
        <v/>
      </c>
      <c r="F233" s="284" t="str">
        <f>IF('Data invoice'!O163=0,"",'Data invoice'!P163)</f>
        <v/>
      </c>
      <c r="G233" s="284" t="str">
        <f>IF('Data invoice'!P163=0,"",'Data invoice'!Q163)</f>
        <v/>
      </c>
      <c r="H233" s="284" t="str">
        <f>IF('Data invoice'!Q163=0,"",'Data invoice'!R163)</f>
        <v/>
      </c>
      <c r="I233" s="320" t="str">
        <f>IF('Data invoice'!R163=0,"",'Data invoice'!S163)</f>
        <v/>
      </c>
      <c r="J233" s="367" t="str">
        <f>IF('Data invoice'!S163=0,"",'Data invoice'!T163)</f>
        <v/>
      </c>
      <c r="L233" s="284"/>
      <c r="M233" s="284"/>
      <c r="N233" s="284"/>
      <c r="O233" s="284"/>
      <c r="P233" s="279"/>
      <c r="Q233" s="279"/>
      <c r="R233" s="279"/>
      <c r="S233" s="284"/>
      <c r="T233" s="284"/>
      <c r="U233" s="284"/>
      <c r="V233" s="284"/>
      <c r="W233" s="284"/>
      <c r="X233" s="284"/>
      <c r="Y233" s="284"/>
      <c r="Z233" s="284"/>
      <c r="AA233" s="284"/>
      <c r="AB233" s="293"/>
      <c r="AC233" s="293"/>
      <c r="AD233" s="293"/>
      <c r="AE233" s="293"/>
      <c r="AF233" s="293"/>
      <c r="AG233" s="293"/>
      <c r="AH233" s="293"/>
      <c r="AI233" s="293"/>
      <c r="AJ233" s="293"/>
      <c r="AK233" s="293"/>
      <c r="AL233" s="293"/>
    </row>
    <row r="234" spans="1:38" s="414" customFormat="1" ht="16.5" customHeight="1">
      <c r="A234" s="284" t="str">
        <f>IF('Data invoice'!J164=0,"",'Data invoice'!K164)</f>
        <v/>
      </c>
      <c r="B234" s="284" t="str">
        <f>IF('Data invoice'!K164=0,"",'Data invoice'!L164)</f>
        <v/>
      </c>
      <c r="C234" s="284" t="str">
        <f>IF('Data invoice'!L164=0,"",'Data invoice'!M164)</f>
        <v/>
      </c>
      <c r="D234" s="284" t="str">
        <f>IF('Data invoice'!M164=0,"",'Data invoice'!N164)</f>
        <v/>
      </c>
      <c r="E234" s="284" t="str">
        <f>IF('Data invoice'!N164=0,"",'Data invoice'!O164)</f>
        <v/>
      </c>
      <c r="F234" s="284" t="str">
        <f>IF('Data invoice'!O164=0,"",'Data invoice'!P164)</f>
        <v/>
      </c>
      <c r="G234" s="284" t="str">
        <f>IF('Data invoice'!P164=0,"",'Data invoice'!Q164)</f>
        <v/>
      </c>
      <c r="H234" s="284" t="str">
        <f>IF('Data invoice'!Q164=0,"",'Data invoice'!R164)</f>
        <v/>
      </c>
      <c r="I234" s="320" t="str">
        <f>IF('Data invoice'!R164=0,"",'Data invoice'!S164)</f>
        <v/>
      </c>
      <c r="J234" s="367" t="str">
        <f>IF('Data invoice'!S164=0,"",'Data invoice'!T164)</f>
        <v/>
      </c>
      <c r="L234" s="284"/>
      <c r="M234" s="284"/>
      <c r="N234" s="279"/>
      <c r="O234" s="279"/>
      <c r="P234" s="279"/>
      <c r="Q234" s="279"/>
      <c r="R234" s="279"/>
      <c r="S234" s="284"/>
      <c r="T234" s="284"/>
      <c r="U234" s="284"/>
      <c r="V234" s="284"/>
      <c r="W234" s="284"/>
      <c r="X234" s="284"/>
      <c r="Y234" s="284"/>
      <c r="Z234" s="284"/>
      <c r="AA234" s="284"/>
      <c r="AB234" s="293"/>
      <c r="AC234" s="293"/>
      <c r="AD234" s="293"/>
      <c r="AE234" s="293"/>
      <c r="AF234" s="293"/>
      <c r="AG234" s="293"/>
      <c r="AH234" s="293"/>
      <c r="AI234" s="293"/>
      <c r="AJ234" s="293"/>
      <c r="AK234" s="293"/>
      <c r="AL234" s="293"/>
    </row>
    <row r="235" spans="1:38" s="414" customFormat="1" ht="13.5" customHeight="1">
      <c r="A235" s="284" t="str">
        <f>IF('Data invoice'!J165=0,"",'Data invoice'!K165)</f>
        <v/>
      </c>
      <c r="B235" s="284" t="str">
        <f>IF('Data invoice'!K165=0,"",'Data invoice'!L165)</f>
        <v/>
      </c>
      <c r="C235" s="284" t="str">
        <f>IF('Data invoice'!L165=0,"",'Data invoice'!M165)</f>
        <v/>
      </c>
      <c r="D235" s="284" t="str">
        <f>IF('Data invoice'!M165=0,"",'Data invoice'!N165)</f>
        <v/>
      </c>
      <c r="E235" s="284" t="str">
        <f>IF('Data invoice'!N165=0,"",'Data invoice'!O165)</f>
        <v/>
      </c>
      <c r="F235" s="284" t="str">
        <f>IF('Data invoice'!O165=0,"",'Data invoice'!P165)</f>
        <v/>
      </c>
      <c r="G235" s="284" t="str">
        <f>IF('Data invoice'!P165=0,"",'Data invoice'!Q165)</f>
        <v/>
      </c>
      <c r="H235" s="284" t="str">
        <f>IF('Data invoice'!Q165=0,"",'Data invoice'!R165)</f>
        <v/>
      </c>
      <c r="I235" s="320" t="str">
        <f>IF('Data invoice'!R165=0,"",'Data invoice'!S165)</f>
        <v/>
      </c>
      <c r="J235" s="367" t="str">
        <f>IF('Data invoice'!S165=0,"",'Data invoice'!T165)</f>
        <v/>
      </c>
      <c r="L235" s="284"/>
      <c r="M235" s="284"/>
      <c r="N235" s="279"/>
      <c r="O235" s="279"/>
      <c r="P235" s="279"/>
      <c r="Q235" s="279"/>
      <c r="R235" s="279"/>
      <c r="S235" s="284"/>
      <c r="T235" s="284"/>
      <c r="U235" s="284"/>
      <c r="V235" s="284"/>
      <c r="W235" s="284"/>
      <c r="X235" s="284"/>
      <c r="Y235" s="284"/>
      <c r="Z235" s="284"/>
      <c r="AA235" s="284"/>
      <c r="AB235" s="293"/>
      <c r="AC235" s="293"/>
      <c r="AD235" s="293"/>
      <c r="AE235" s="293"/>
      <c r="AF235" s="293"/>
      <c r="AG235" s="293"/>
      <c r="AH235" s="293"/>
      <c r="AI235" s="293"/>
      <c r="AJ235" s="293"/>
      <c r="AK235" s="293"/>
      <c r="AL235" s="293"/>
    </row>
    <row r="236" spans="1:38" s="414" customFormat="1" ht="13.5" customHeight="1">
      <c r="A236" s="284" t="str">
        <f>IF('Data invoice'!J166=0,"",'Data invoice'!K166)</f>
        <v/>
      </c>
      <c r="B236" s="284" t="str">
        <f>IF('Data invoice'!K166=0,"",'Data invoice'!L166)</f>
        <v/>
      </c>
      <c r="C236" s="284" t="str">
        <f>IF('Data invoice'!L166=0,"",'Data invoice'!M166)</f>
        <v/>
      </c>
      <c r="D236" s="284" t="str">
        <f>IF('Data invoice'!M166=0,"",'Data invoice'!N166)</f>
        <v/>
      </c>
      <c r="E236" s="284" t="str">
        <f>IF('Data invoice'!N166=0,"",'Data invoice'!O166)</f>
        <v/>
      </c>
      <c r="F236" s="284" t="str">
        <f>IF('Data invoice'!O166=0,"",'Data invoice'!P166)</f>
        <v/>
      </c>
      <c r="G236" s="284" t="str">
        <f>IF('Data invoice'!P166=0,"",'Data invoice'!Q166)</f>
        <v/>
      </c>
      <c r="H236" s="284" t="str">
        <f>IF('Data invoice'!Q166=0,"",'Data invoice'!R166)</f>
        <v/>
      </c>
      <c r="I236" s="320" t="str">
        <f>IF('Data invoice'!R166=0,"",'Data invoice'!S166)</f>
        <v/>
      </c>
      <c r="J236" s="367" t="str">
        <f>IF('Data invoice'!S166=0,"",'Data invoice'!T166)</f>
        <v/>
      </c>
      <c r="L236" s="284"/>
      <c r="M236" s="284"/>
      <c r="N236" s="279"/>
      <c r="O236" s="279"/>
      <c r="P236" s="279"/>
      <c r="Q236" s="279"/>
      <c r="R236" s="279"/>
      <c r="S236" s="279"/>
      <c r="T236" s="279"/>
      <c r="U236" s="284"/>
      <c r="V236" s="284"/>
      <c r="W236" s="284"/>
      <c r="X236" s="284"/>
      <c r="Y236" s="284"/>
      <c r="Z236" s="284"/>
      <c r="AA236" s="284"/>
      <c r="AB236" s="293"/>
      <c r="AC236" s="293"/>
      <c r="AD236" s="293"/>
      <c r="AE236" s="293"/>
      <c r="AF236" s="293"/>
      <c r="AG236" s="293"/>
      <c r="AH236" s="293"/>
      <c r="AI236" s="293"/>
      <c r="AJ236" s="293"/>
      <c r="AK236" s="293"/>
      <c r="AL236" s="293"/>
    </row>
    <row r="237" spans="1:38" s="414" customFormat="1" ht="16.5" customHeight="1">
      <c r="A237" s="284" t="str">
        <f>IF('Data invoice'!J167=0,"",'Data invoice'!K167)</f>
        <v/>
      </c>
      <c r="B237" s="284" t="str">
        <f>IF('Data invoice'!K167=0,"",'Data invoice'!L167)</f>
        <v/>
      </c>
      <c r="C237" s="284" t="str">
        <f>IF('Data invoice'!L167=0,"",'Data invoice'!M167)</f>
        <v/>
      </c>
      <c r="D237" s="284" t="str">
        <f>IF('Data invoice'!M167=0,"",'Data invoice'!N167)</f>
        <v/>
      </c>
      <c r="E237" s="284" t="str">
        <f>IF('Data invoice'!N167=0,"",'Data invoice'!O167)</f>
        <v/>
      </c>
      <c r="F237" s="284" t="str">
        <f>IF('Data invoice'!O167=0,"",'Data invoice'!P167)</f>
        <v/>
      </c>
      <c r="G237" s="284" t="str">
        <f>IF('Data invoice'!P167=0,"",'Data invoice'!Q167)</f>
        <v/>
      </c>
      <c r="H237" s="284" t="str">
        <f>IF('Data invoice'!Q167=0,"",'Data invoice'!R167)</f>
        <v/>
      </c>
      <c r="I237" s="320" t="str">
        <f>IF('Data invoice'!R167=0,"",'Data invoice'!S167)</f>
        <v/>
      </c>
      <c r="J237" s="367" t="str">
        <f>IF('Data invoice'!S167=0,"",'Data invoice'!T167)</f>
        <v/>
      </c>
      <c r="L237" s="284"/>
      <c r="M237" s="284"/>
      <c r="N237" s="279"/>
      <c r="O237" s="279"/>
      <c r="P237" s="279"/>
      <c r="Q237" s="279"/>
      <c r="R237" s="279"/>
      <c r="S237" s="279"/>
      <c r="T237" s="279"/>
      <c r="U237" s="284"/>
      <c r="V237" s="284"/>
      <c r="W237" s="284"/>
      <c r="X237" s="284"/>
      <c r="Y237" s="284"/>
      <c r="Z237" s="284"/>
      <c r="AA237" s="284"/>
      <c r="AB237" s="293"/>
      <c r="AC237" s="293"/>
      <c r="AD237" s="293"/>
      <c r="AE237" s="293"/>
      <c r="AF237" s="293"/>
      <c r="AG237" s="293"/>
      <c r="AH237" s="293"/>
      <c r="AI237" s="293"/>
      <c r="AJ237" s="293"/>
      <c r="AK237" s="293"/>
      <c r="AL237" s="293"/>
    </row>
    <row r="238" spans="1:38" s="414" customFormat="1" ht="16.5" customHeight="1">
      <c r="A238" s="284" t="str">
        <f>IF('Data invoice'!J168=0,"",'Data invoice'!K168)</f>
        <v/>
      </c>
      <c r="B238" s="284" t="str">
        <f>IF('Data invoice'!K168=0,"",'Data invoice'!L168)</f>
        <v/>
      </c>
      <c r="C238" s="284" t="str">
        <f>IF('Data invoice'!L168=0,"",'Data invoice'!M168)</f>
        <v/>
      </c>
      <c r="D238" s="284" t="str">
        <f>IF('Data invoice'!M168=0,"",'Data invoice'!N168)</f>
        <v/>
      </c>
      <c r="E238" s="284" t="str">
        <f>IF('Data invoice'!N168=0,"",'Data invoice'!O168)</f>
        <v/>
      </c>
      <c r="F238" s="284" t="str">
        <f>IF('Data invoice'!O168=0,"",'Data invoice'!P168)</f>
        <v/>
      </c>
      <c r="G238" s="284" t="str">
        <f>IF('Data invoice'!P168=0,"",'Data invoice'!Q168)</f>
        <v/>
      </c>
      <c r="H238" s="284" t="str">
        <f>IF('Data invoice'!Q168=0,"",'Data invoice'!R168)</f>
        <v/>
      </c>
      <c r="I238" s="320" t="str">
        <f>IF('Data invoice'!R168=0,"",'Data invoice'!S168)</f>
        <v/>
      </c>
      <c r="J238" s="367" t="str">
        <f>IF('Data invoice'!S168=0,"",'Data invoice'!T168)</f>
        <v/>
      </c>
      <c r="L238" s="284"/>
      <c r="M238" s="284"/>
      <c r="N238" s="279"/>
      <c r="O238" s="279"/>
      <c r="P238" s="279"/>
      <c r="Q238" s="279"/>
      <c r="R238" s="279"/>
      <c r="S238" s="279"/>
      <c r="T238" s="279"/>
      <c r="U238" s="284"/>
      <c r="V238" s="284"/>
      <c r="W238" s="284"/>
      <c r="X238" s="284"/>
      <c r="Y238" s="284"/>
      <c r="Z238" s="284"/>
      <c r="AA238" s="284"/>
      <c r="AB238" s="293"/>
      <c r="AC238" s="293"/>
      <c r="AD238" s="293"/>
      <c r="AE238" s="293"/>
      <c r="AF238" s="293"/>
      <c r="AG238" s="293"/>
      <c r="AH238" s="293"/>
      <c r="AI238" s="293"/>
      <c r="AJ238" s="293"/>
      <c r="AK238" s="293"/>
      <c r="AL238" s="293"/>
    </row>
    <row r="239" spans="1:38" s="414" customFormat="1" ht="16.5" customHeight="1">
      <c r="A239" s="284" t="str">
        <f>IF('Data invoice'!J169=0,"",'Data invoice'!K169)</f>
        <v/>
      </c>
      <c r="B239" s="284" t="str">
        <f>IF('Data invoice'!K169=0,"",'Data invoice'!L169)</f>
        <v/>
      </c>
      <c r="C239" s="284" t="str">
        <f>IF('Data invoice'!L169=0,"",'Data invoice'!M169)</f>
        <v/>
      </c>
      <c r="D239" s="284" t="str">
        <f>IF('Data invoice'!M169=0,"",'Data invoice'!N169)</f>
        <v/>
      </c>
      <c r="E239" s="284" t="str">
        <f>IF('Data invoice'!N169=0,"",'Data invoice'!O169)</f>
        <v/>
      </c>
      <c r="F239" s="284" t="str">
        <f>IF('Data invoice'!O169=0,"",'Data invoice'!P169)</f>
        <v/>
      </c>
      <c r="G239" s="284" t="str">
        <f>IF('Data invoice'!P169=0,"",'Data invoice'!Q169)</f>
        <v/>
      </c>
      <c r="H239" s="284" t="str">
        <f>IF('Data invoice'!Q169=0,"",'Data invoice'!R169)</f>
        <v/>
      </c>
      <c r="I239" s="320" t="str">
        <f>IF('Data invoice'!R169=0,"",'Data invoice'!S169)</f>
        <v/>
      </c>
      <c r="J239" s="367" t="str">
        <f>IF('Data invoice'!S169=0,"",'Data invoice'!T169)</f>
        <v/>
      </c>
      <c r="L239" s="284"/>
      <c r="M239" s="284"/>
      <c r="N239" s="279"/>
      <c r="O239" s="279"/>
      <c r="P239" s="279"/>
      <c r="Q239" s="279"/>
      <c r="R239" s="279"/>
      <c r="S239" s="279"/>
      <c r="T239" s="279"/>
      <c r="U239" s="284"/>
      <c r="V239" s="284"/>
      <c r="W239" s="284"/>
      <c r="X239" s="284"/>
      <c r="Y239" s="284"/>
      <c r="Z239" s="284"/>
      <c r="AA239" s="284"/>
      <c r="AB239" s="293"/>
      <c r="AC239" s="293"/>
      <c r="AD239" s="293"/>
      <c r="AE239" s="293"/>
      <c r="AF239" s="293"/>
      <c r="AG239" s="293"/>
      <c r="AH239" s="293"/>
      <c r="AI239" s="293"/>
      <c r="AJ239" s="293"/>
      <c r="AK239" s="293"/>
      <c r="AL239" s="293"/>
    </row>
    <row r="240" spans="1:38" s="414" customFormat="1" ht="16.5" customHeight="1">
      <c r="A240" s="284" t="str">
        <f>IF('Data invoice'!J170=0,"",'Data invoice'!K170)</f>
        <v/>
      </c>
      <c r="B240" s="284" t="str">
        <f>IF('Data invoice'!K170=0,"",'Data invoice'!L170)</f>
        <v/>
      </c>
      <c r="C240" s="284" t="str">
        <f>IF('Data invoice'!L170=0,"",'Data invoice'!M170)</f>
        <v/>
      </c>
      <c r="D240" s="284" t="str">
        <f>IF('Data invoice'!M170=0,"",'Data invoice'!N170)</f>
        <v/>
      </c>
      <c r="E240" s="284" t="str">
        <f>IF('Data invoice'!N170=0,"",'Data invoice'!O170)</f>
        <v/>
      </c>
      <c r="F240" s="284" t="str">
        <f>IF('Data invoice'!O170=0,"",'Data invoice'!P170)</f>
        <v/>
      </c>
      <c r="G240" s="284" t="str">
        <f>IF('Data invoice'!P170=0,"",'Data invoice'!Q170)</f>
        <v/>
      </c>
      <c r="H240" s="284" t="str">
        <f>IF('Data invoice'!Q170=0,"",'Data invoice'!R170)</f>
        <v/>
      </c>
      <c r="I240" s="320" t="str">
        <f>IF('Data invoice'!R170=0,"",'Data invoice'!S170)</f>
        <v/>
      </c>
      <c r="J240" s="367" t="str">
        <f>IF('Data invoice'!S170=0,"",'Data invoice'!T170)</f>
        <v/>
      </c>
      <c r="L240" s="284"/>
      <c r="M240" s="279"/>
      <c r="N240" s="279"/>
      <c r="O240" s="279"/>
      <c r="P240" s="279"/>
      <c r="Q240" s="279"/>
      <c r="R240" s="279"/>
      <c r="S240" s="279"/>
      <c r="T240" s="279"/>
      <c r="U240" s="284"/>
      <c r="V240" s="284"/>
      <c r="W240" s="284"/>
      <c r="X240" s="284"/>
      <c r="Y240" s="284"/>
      <c r="Z240" s="284"/>
      <c r="AA240" s="284"/>
      <c r="AB240" s="293"/>
      <c r="AC240" s="293"/>
      <c r="AD240" s="293"/>
      <c r="AE240" s="293"/>
      <c r="AF240" s="293"/>
      <c r="AG240" s="293"/>
      <c r="AH240" s="293"/>
      <c r="AI240" s="293"/>
      <c r="AJ240" s="293"/>
      <c r="AK240" s="293"/>
      <c r="AL240" s="293"/>
    </row>
    <row r="241" spans="1:38" s="414" customFormat="1" ht="16.5" customHeight="1">
      <c r="A241" s="284" t="str">
        <f>IF('Data invoice'!J171=0,"",'Data invoice'!K171)</f>
        <v/>
      </c>
      <c r="B241" s="284" t="str">
        <f>IF('Data invoice'!K171=0,"",'Data invoice'!L171)</f>
        <v/>
      </c>
      <c r="C241" s="284" t="str">
        <f>IF('Data invoice'!L171=0,"",'Data invoice'!M171)</f>
        <v/>
      </c>
      <c r="D241" s="284" t="str">
        <f>IF('Data invoice'!M171=0,"",'Data invoice'!N171)</f>
        <v/>
      </c>
      <c r="E241" s="284" t="str">
        <f>IF('Data invoice'!N171=0,"",'Data invoice'!O171)</f>
        <v/>
      </c>
      <c r="F241" s="284" t="str">
        <f>IF('Data invoice'!O171=0,"",'Data invoice'!P171)</f>
        <v/>
      </c>
      <c r="G241" s="284" t="str">
        <f>IF('Data invoice'!P171=0,"",'Data invoice'!Q171)</f>
        <v/>
      </c>
      <c r="H241" s="284" t="str">
        <f>IF('Data invoice'!Q171=0,"",'Data invoice'!R171)</f>
        <v/>
      </c>
      <c r="I241" s="320" t="str">
        <f>IF('Data invoice'!R171=0,"",'Data invoice'!S171)</f>
        <v/>
      </c>
      <c r="J241" s="367" t="str">
        <f>IF('Data invoice'!S171=0,"",'Data invoice'!T171)</f>
        <v/>
      </c>
      <c r="L241" s="284"/>
      <c r="M241" s="279"/>
      <c r="N241" s="279"/>
      <c r="O241" s="279"/>
      <c r="P241" s="279"/>
      <c r="Q241" s="279"/>
      <c r="R241" s="279"/>
      <c r="S241" s="279"/>
      <c r="T241" s="279"/>
      <c r="U241" s="284"/>
      <c r="V241" s="284"/>
      <c r="W241" s="284"/>
      <c r="X241" s="284"/>
      <c r="Y241" s="284"/>
      <c r="Z241" s="284"/>
      <c r="AA241" s="284"/>
      <c r="AB241" s="293"/>
      <c r="AC241" s="293"/>
      <c r="AD241" s="293"/>
      <c r="AE241" s="293"/>
      <c r="AF241" s="293"/>
      <c r="AG241" s="293"/>
      <c r="AH241" s="293"/>
      <c r="AI241" s="293"/>
      <c r="AJ241" s="293"/>
      <c r="AK241" s="293"/>
      <c r="AL241" s="293"/>
    </row>
    <row r="242" spans="1:38" s="414" customFormat="1" ht="16.5" customHeight="1">
      <c r="A242" s="284" t="str">
        <f>IF('Data invoice'!J172=0,"",'Data invoice'!K172)</f>
        <v/>
      </c>
      <c r="B242" s="284" t="str">
        <f>IF('Data invoice'!K172=0,"",'Data invoice'!L172)</f>
        <v/>
      </c>
      <c r="C242" s="284" t="str">
        <f>IF('Data invoice'!L172=0,"",'Data invoice'!M172)</f>
        <v/>
      </c>
      <c r="D242" s="284" t="str">
        <f>IF('Data invoice'!M172=0,"",'Data invoice'!N172)</f>
        <v/>
      </c>
      <c r="E242" s="284" t="str">
        <f>IF('Data invoice'!N172=0,"",'Data invoice'!O172)</f>
        <v/>
      </c>
      <c r="F242" s="284" t="str">
        <f>IF('Data invoice'!O172=0,"",'Data invoice'!P172)</f>
        <v/>
      </c>
      <c r="G242" s="284" t="str">
        <f>IF('Data invoice'!P172=0,"",'Data invoice'!Q172)</f>
        <v/>
      </c>
      <c r="H242" s="284" t="str">
        <f>IF('Data invoice'!Q172=0,"",'Data invoice'!R172)</f>
        <v/>
      </c>
      <c r="I242" s="320" t="str">
        <f>IF('Data invoice'!R172=0,"",'Data invoice'!S172)</f>
        <v/>
      </c>
      <c r="J242" s="367" t="str">
        <f>IF('Data invoice'!S172=0,"",'Data invoice'!T172)</f>
        <v/>
      </c>
      <c r="L242" s="284"/>
      <c r="M242" s="279"/>
      <c r="N242" s="279"/>
      <c r="O242" s="279"/>
      <c r="P242" s="279"/>
      <c r="Q242" s="279"/>
      <c r="R242" s="279"/>
      <c r="S242" s="279"/>
      <c r="T242" s="279"/>
      <c r="U242" s="284"/>
      <c r="V242" s="284"/>
      <c r="W242" s="284"/>
      <c r="X242" s="284"/>
      <c r="Y242" s="284"/>
      <c r="Z242" s="284"/>
      <c r="AA242" s="284"/>
      <c r="AB242" s="293"/>
      <c r="AC242" s="293"/>
      <c r="AD242" s="293"/>
      <c r="AE242" s="293"/>
      <c r="AF242" s="293"/>
      <c r="AG242" s="293"/>
      <c r="AH242" s="293"/>
      <c r="AI242" s="293"/>
      <c r="AJ242" s="293"/>
      <c r="AK242" s="293"/>
      <c r="AL242" s="293"/>
    </row>
    <row r="243" spans="1:38" s="414" customFormat="1" ht="13.5" customHeight="1">
      <c r="A243" s="284" t="str">
        <f>IF('Data invoice'!J173=0,"",'Data invoice'!K173)</f>
        <v/>
      </c>
      <c r="B243" s="284" t="str">
        <f>IF('Data invoice'!K173=0,"",'Data invoice'!L173)</f>
        <v/>
      </c>
      <c r="C243" s="284" t="str">
        <f>IF('Data invoice'!L173=0,"",'Data invoice'!M173)</f>
        <v/>
      </c>
      <c r="D243" s="284" t="str">
        <f>IF('Data invoice'!M173=0,"",'Data invoice'!N173)</f>
        <v/>
      </c>
      <c r="E243" s="284" t="str">
        <f>IF('Data invoice'!N173=0,"",'Data invoice'!O173)</f>
        <v/>
      </c>
      <c r="F243" s="284" t="str">
        <f>IF('Data invoice'!O173=0,"",'Data invoice'!P173)</f>
        <v/>
      </c>
      <c r="G243" s="284" t="str">
        <f>IF('Data invoice'!P173=0,"",'Data invoice'!Q173)</f>
        <v/>
      </c>
      <c r="H243" s="284" t="str">
        <f>IF('Data invoice'!Q173=0,"",'Data invoice'!R173)</f>
        <v/>
      </c>
      <c r="I243" s="320" t="str">
        <f>IF('Data invoice'!R173=0,"",'Data invoice'!S173)</f>
        <v/>
      </c>
      <c r="J243" s="367" t="str">
        <f>IF('Data invoice'!S173=0,"",'Data invoice'!T173)</f>
        <v/>
      </c>
      <c r="L243" s="284"/>
      <c r="M243" s="279"/>
      <c r="N243" s="279"/>
      <c r="O243" s="279"/>
      <c r="P243" s="279"/>
      <c r="Q243" s="279"/>
      <c r="R243" s="279"/>
      <c r="S243" s="279"/>
      <c r="T243" s="279"/>
      <c r="U243" s="284"/>
      <c r="V243" s="284"/>
      <c r="W243" s="284"/>
      <c r="X243" s="284"/>
      <c r="Y243" s="284"/>
      <c r="Z243" s="284"/>
      <c r="AA243" s="284"/>
      <c r="AB243" s="293"/>
      <c r="AC243" s="293"/>
      <c r="AD243" s="293"/>
      <c r="AE243" s="293"/>
      <c r="AF243" s="293"/>
      <c r="AG243" s="293"/>
      <c r="AH243" s="293"/>
      <c r="AI243" s="293"/>
      <c r="AJ243" s="293"/>
      <c r="AK243" s="293"/>
      <c r="AL243" s="293"/>
    </row>
    <row r="244" spans="1:38" s="414" customFormat="1" ht="13.5" customHeight="1">
      <c r="A244" s="284" t="str">
        <f>IF('Data invoice'!J174=0,"",'Data invoice'!K174)</f>
        <v/>
      </c>
      <c r="B244" s="284" t="str">
        <f>IF('Data invoice'!K174=0,"",'Data invoice'!L174)</f>
        <v/>
      </c>
      <c r="C244" s="284" t="str">
        <f>IF('Data invoice'!L174=0,"",'Data invoice'!M174)</f>
        <v/>
      </c>
      <c r="D244" s="284" t="str">
        <f>IF('Data invoice'!M174=0,"",'Data invoice'!N174)</f>
        <v/>
      </c>
      <c r="E244" s="284" t="str">
        <f>IF('Data invoice'!N174=0,"",'Data invoice'!O174)</f>
        <v/>
      </c>
      <c r="F244" s="284" t="str">
        <f>IF('Data invoice'!O174=0,"",'Data invoice'!P174)</f>
        <v/>
      </c>
      <c r="G244" s="284" t="str">
        <f>IF('Data invoice'!P174=0,"",'Data invoice'!Q174)</f>
        <v/>
      </c>
      <c r="H244" s="284" t="str">
        <f>IF('Data invoice'!Q174=0,"",'Data invoice'!R174)</f>
        <v/>
      </c>
      <c r="I244" s="320" t="str">
        <f>IF('Data invoice'!R174=0,"",'Data invoice'!S174)</f>
        <v/>
      </c>
      <c r="J244" s="367" t="str">
        <f>IF('Data invoice'!S174=0,"",'Data invoice'!T174)</f>
        <v/>
      </c>
      <c r="L244" s="284"/>
      <c r="M244" s="279"/>
      <c r="N244" s="279"/>
      <c r="O244" s="279"/>
      <c r="P244" s="279"/>
      <c r="Q244" s="279"/>
      <c r="R244" s="279"/>
      <c r="S244" s="279"/>
      <c r="T244" s="279"/>
      <c r="U244" s="284"/>
      <c r="V244" s="284"/>
      <c r="W244" s="284"/>
      <c r="X244" s="284"/>
      <c r="Y244" s="284"/>
      <c r="Z244" s="284"/>
      <c r="AA244" s="284"/>
      <c r="AB244" s="293"/>
      <c r="AC244" s="293"/>
      <c r="AD244" s="293"/>
      <c r="AE244" s="293"/>
      <c r="AF244" s="293"/>
      <c r="AG244" s="293"/>
      <c r="AH244" s="293"/>
      <c r="AI244" s="293"/>
      <c r="AJ244" s="293"/>
      <c r="AK244" s="293"/>
      <c r="AL244" s="293"/>
    </row>
    <row r="245" spans="1:38" s="414" customFormat="1" ht="16.5" customHeight="1">
      <c r="A245" s="284" t="str">
        <f>IF('Data invoice'!J175=0,"",'Data invoice'!K175)</f>
        <v/>
      </c>
      <c r="B245" s="284" t="str">
        <f>IF('Data invoice'!K175=0,"",'Data invoice'!L175)</f>
        <v/>
      </c>
      <c r="C245" s="284" t="str">
        <f>IF('Data invoice'!L175=0,"",'Data invoice'!M175)</f>
        <v/>
      </c>
      <c r="D245" s="284" t="str">
        <f>IF('Data invoice'!M175=0,"",'Data invoice'!N175)</f>
        <v/>
      </c>
      <c r="E245" s="284" t="str">
        <f>IF('Data invoice'!N175=0,"",'Data invoice'!O175)</f>
        <v/>
      </c>
      <c r="F245" s="284" t="str">
        <f>IF('Data invoice'!O175=0,"",'Data invoice'!P175)</f>
        <v/>
      </c>
      <c r="G245" s="284" t="str">
        <f>IF('Data invoice'!P175=0,"",'Data invoice'!Q175)</f>
        <v/>
      </c>
      <c r="H245" s="284" t="str">
        <f>IF('Data invoice'!Q175=0,"",'Data invoice'!R175)</f>
        <v/>
      </c>
      <c r="I245" s="320" t="str">
        <f>IF('Data invoice'!R175=0,"",'Data invoice'!S175)</f>
        <v/>
      </c>
      <c r="J245" s="367" t="str">
        <f>IF('Data invoice'!S175=0,"",'Data invoice'!T175)</f>
        <v/>
      </c>
      <c r="L245" s="284"/>
      <c r="M245" s="279"/>
      <c r="N245" s="279"/>
      <c r="O245" s="279"/>
      <c r="P245" s="279"/>
      <c r="Q245" s="279"/>
      <c r="R245" s="279"/>
      <c r="S245" s="279"/>
      <c r="T245" s="279"/>
      <c r="U245" s="284"/>
      <c r="V245" s="284"/>
      <c r="W245" s="284"/>
      <c r="X245" s="284"/>
      <c r="Y245" s="284"/>
      <c r="Z245" s="284"/>
      <c r="AA245" s="284"/>
      <c r="AB245" s="293"/>
      <c r="AC245" s="293"/>
      <c r="AD245" s="293"/>
      <c r="AE245" s="293"/>
      <c r="AF245" s="293"/>
      <c r="AG245" s="293"/>
      <c r="AH245" s="293"/>
      <c r="AI245" s="293"/>
      <c r="AJ245" s="293"/>
      <c r="AK245" s="293"/>
      <c r="AL245" s="293"/>
    </row>
    <row r="246" spans="1:38" s="414" customFormat="1" ht="16.5" customHeight="1">
      <c r="A246" s="284" t="str">
        <f>IF('Data invoice'!J176=0,"",'Data invoice'!K176)</f>
        <v/>
      </c>
      <c r="B246" s="284" t="str">
        <f>IF('Data invoice'!K176=0,"",'Data invoice'!L176)</f>
        <v/>
      </c>
      <c r="C246" s="284" t="str">
        <f>IF('Data invoice'!L176=0,"",'Data invoice'!M176)</f>
        <v/>
      </c>
      <c r="D246" s="284" t="str">
        <f>IF('Data invoice'!M176=0,"",'Data invoice'!N176)</f>
        <v/>
      </c>
      <c r="E246" s="284" t="str">
        <f>IF('Data invoice'!N176=0,"",'Data invoice'!O176)</f>
        <v/>
      </c>
      <c r="F246" s="284" t="str">
        <f>IF('Data invoice'!O176=0,"",'Data invoice'!P176)</f>
        <v/>
      </c>
      <c r="G246" s="284" t="str">
        <f>IF('Data invoice'!P176=0,"",'Data invoice'!Q176)</f>
        <v/>
      </c>
      <c r="H246" s="284" t="str">
        <f>IF('Data invoice'!Q176=0,"",'Data invoice'!R176)</f>
        <v/>
      </c>
      <c r="I246" s="320" t="str">
        <f>IF('Data invoice'!R176=0,"",'Data invoice'!S176)</f>
        <v/>
      </c>
      <c r="J246" s="367" t="str">
        <f>IF('Data invoice'!S176=0,"",'Data invoice'!T176)</f>
        <v/>
      </c>
      <c r="L246" s="279"/>
      <c r="M246" s="279"/>
      <c r="N246" s="279"/>
      <c r="O246" s="279"/>
      <c r="P246" s="279"/>
      <c r="Q246" s="279"/>
      <c r="R246" s="279"/>
      <c r="S246" s="279"/>
      <c r="T246" s="279"/>
      <c r="U246" s="279"/>
      <c r="V246" s="279"/>
      <c r="W246" s="279"/>
      <c r="X246" s="279"/>
      <c r="Y246" s="279"/>
      <c r="Z246" s="279"/>
      <c r="AA246" s="279"/>
      <c r="AB246" s="296"/>
      <c r="AC246" s="296"/>
      <c r="AD246" s="296"/>
      <c r="AE246" s="296"/>
      <c r="AF246" s="296"/>
      <c r="AG246" s="296"/>
      <c r="AH246" s="296"/>
      <c r="AI246" s="296"/>
      <c r="AJ246" s="296"/>
      <c r="AK246" s="296"/>
      <c r="AL246" s="296"/>
    </row>
    <row r="247" spans="1:38" s="414" customFormat="1" ht="16.5" customHeight="1">
      <c r="A247" s="284" t="str">
        <f>IF('Data invoice'!J177=0,"",'Data invoice'!K177)</f>
        <v/>
      </c>
      <c r="B247" s="284" t="str">
        <f>IF('Data invoice'!K177=0,"",'Data invoice'!L177)</f>
        <v/>
      </c>
      <c r="C247" s="284" t="str">
        <f>IF('Data invoice'!L177=0,"",'Data invoice'!M177)</f>
        <v/>
      </c>
      <c r="D247" s="284" t="str">
        <f>IF('Data invoice'!M177=0,"",'Data invoice'!N177)</f>
        <v/>
      </c>
      <c r="E247" s="284" t="str">
        <f>IF('Data invoice'!N177=0,"",'Data invoice'!O177)</f>
        <v/>
      </c>
      <c r="F247" s="284" t="str">
        <f>IF('Data invoice'!O177=0,"",'Data invoice'!P177)</f>
        <v/>
      </c>
      <c r="G247" s="284" t="str">
        <f>IF('Data invoice'!P177=0,"",'Data invoice'!Q177)</f>
        <v/>
      </c>
      <c r="H247" s="284" t="str">
        <f>IF('Data invoice'!Q177=0,"",'Data invoice'!R177)</f>
        <v/>
      </c>
      <c r="I247" s="320" t="str">
        <f>IF('Data invoice'!R177=0,"",'Data invoice'!S177)</f>
        <v/>
      </c>
      <c r="J247" s="367" t="str">
        <f>IF('Data invoice'!S177=0,"",'Data invoice'!T177)</f>
        <v/>
      </c>
      <c r="L247" s="279"/>
      <c r="M247" s="279"/>
      <c r="N247" s="279"/>
      <c r="O247" s="279"/>
      <c r="P247" s="279"/>
      <c r="Q247" s="279"/>
      <c r="R247" s="279"/>
      <c r="S247" s="279"/>
      <c r="T247" s="279"/>
      <c r="U247" s="279"/>
      <c r="V247" s="279"/>
      <c r="W247" s="279"/>
      <c r="X247" s="279"/>
      <c r="Y247" s="279"/>
      <c r="Z247" s="279"/>
      <c r="AA247" s="279"/>
      <c r="AB247" s="296"/>
      <c r="AC247" s="296"/>
      <c r="AD247" s="296"/>
      <c r="AE247" s="296"/>
      <c r="AF247" s="296"/>
      <c r="AG247" s="296"/>
      <c r="AH247" s="296"/>
      <c r="AI247" s="296"/>
      <c r="AJ247" s="296"/>
      <c r="AK247" s="296"/>
      <c r="AL247" s="296"/>
    </row>
    <row r="248" spans="1:38" s="414" customFormat="1" ht="16.5" customHeight="1">
      <c r="A248" s="284" t="str">
        <f>IF('Data invoice'!J178=0,"",'Data invoice'!K178)</f>
        <v/>
      </c>
      <c r="B248" s="284" t="str">
        <f>IF('Data invoice'!K178=0,"",'Data invoice'!L178)</f>
        <v/>
      </c>
      <c r="C248" s="284" t="str">
        <f>IF('Data invoice'!L178=0,"",'Data invoice'!M178)</f>
        <v/>
      </c>
      <c r="D248" s="284" t="str">
        <f>IF('Data invoice'!M178=0,"",'Data invoice'!N178)</f>
        <v/>
      </c>
      <c r="E248" s="284" t="str">
        <f>IF('Data invoice'!N178=0,"",'Data invoice'!O178)</f>
        <v/>
      </c>
      <c r="F248" s="284" t="str">
        <f>IF('Data invoice'!O178=0,"",'Data invoice'!P178)</f>
        <v/>
      </c>
      <c r="G248" s="284" t="str">
        <f>IF('Data invoice'!P178=0,"",'Data invoice'!Q178)</f>
        <v/>
      </c>
      <c r="H248" s="284" t="str">
        <f>IF('Data invoice'!Q178=0,"",'Data invoice'!R178)</f>
        <v/>
      </c>
      <c r="I248" s="320" t="str">
        <f>IF('Data invoice'!R178=0,"",'Data invoice'!S178)</f>
        <v/>
      </c>
      <c r="J248" s="367" t="str">
        <f>IF('Data invoice'!S178=0,"",'Data invoice'!T178)</f>
        <v/>
      </c>
      <c r="L248" s="279"/>
      <c r="M248" s="279"/>
      <c r="N248" s="279"/>
      <c r="O248" s="279"/>
      <c r="P248" s="279"/>
      <c r="Q248" s="279"/>
      <c r="R248" s="279"/>
      <c r="S248" s="279"/>
      <c r="T248" s="279"/>
      <c r="U248" s="279"/>
      <c r="V248" s="279"/>
      <c r="W248" s="279"/>
      <c r="X248" s="279"/>
      <c r="Y248" s="279"/>
      <c r="Z248" s="279"/>
      <c r="AA248" s="279"/>
      <c r="AB248" s="296"/>
      <c r="AC248" s="296"/>
      <c r="AD248" s="296"/>
      <c r="AE248" s="296"/>
      <c r="AF248" s="296"/>
      <c r="AG248" s="296"/>
      <c r="AH248" s="296"/>
      <c r="AI248" s="296"/>
      <c r="AJ248" s="296"/>
      <c r="AK248" s="296"/>
      <c r="AL248" s="296"/>
    </row>
    <row r="249" spans="1:38" s="414" customFormat="1" ht="16.5" customHeight="1">
      <c r="A249" s="284" t="str">
        <f>IF('Data invoice'!J179=0,"",'Data invoice'!K179)</f>
        <v/>
      </c>
      <c r="B249" s="284" t="str">
        <f>IF('Data invoice'!K179=0,"",'Data invoice'!L179)</f>
        <v/>
      </c>
      <c r="C249" s="284" t="str">
        <f>IF('Data invoice'!L179=0,"",'Data invoice'!M179)</f>
        <v/>
      </c>
      <c r="D249" s="284" t="str">
        <f>IF('Data invoice'!M179=0,"",'Data invoice'!N179)</f>
        <v/>
      </c>
      <c r="E249" s="284" t="str">
        <f>IF('Data invoice'!N179=0,"",'Data invoice'!O179)</f>
        <v/>
      </c>
      <c r="F249" s="284" t="str">
        <f>IF('Data invoice'!O179=0,"",'Data invoice'!P179)</f>
        <v/>
      </c>
      <c r="G249" s="284" t="str">
        <f>IF('Data invoice'!P179=0,"",'Data invoice'!Q179)</f>
        <v/>
      </c>
      <c r="H249" s="284" t="str">
        <f>IF('Data invoice'!Q179=0,"",'Data invoice'!R179)</f>
        <v/>
      </c>
      <c r="I249" s="320" t="str">
        <f>IF('Data invoice'!R179=0,"",'Data invoice'!S179)</f>
        <v/>
      </c>
      <c r="J249" s="367" t="str">
        <f>IF('Data invoice'!S179=0,"",'Data invoice'!T179)</f>
        <v/>
      </c>
      <c r="L249" s="279"/>
      <c r="M249" s="279"/>
      <c r="N249" s="279"/>
      <c r="O249" s="279"/>
      <c r="P249" s="279"/>
      <c r="Q249" s="279"/>
      <c r="R249" s="279"/>
      <c r="S249" s="279"/>
      <c r="T249" s="279"/>
      <c r="U249" s="279"/>
      <c r="V249" s="279"/>
      <c r="W249" s="279"/>
      <c r="X249" s="279"/>
      <c r="Y249" s="279"/>
      <c r="Z249" s="279"/>
      <c r="AA249" s="279"/>
      <c r="AB249" s="296"/>
      <c r="AC249" s="296"/>
      <c r="AD249" s="296"/>
      <c r="AE249" s="296"/>
      <c r="AF249" s="296"/>
      <c r="AG249" s="296"/>
      <c r="AH249" s="296"/>
      <c r="AI249" s="296"/>
      <c r="AJ249" s="296"/>
      <c r="AK249" s="296"/>
      <c r="AL249" s="296"/>
    </row>
    <row r="250" spans="1:38" s="414" customFormat="1" ht="16.5" customHeight="1">
      <c r="A250" s="284" t="str">
        <f>IF('Data invoice'!J180=0,"",'Data invoice'!K180)</f>
        <v/>
      </c>
      <c r="B250" s="284" t="str">
        <f>IF('Data invoice'!K180=0,"",'Data invoice'!L180)</f>
        <v/>
      </c>
      <c r="C250" s="284" t="str">
        <f>IF('Data invoice'!L180=0,"",'Data invoice'!M180)</f>
        <v/>
      </c>
      <c r="D250" s="284" t="str">
        <f>IF('Data invoice'!M180=0,"",'Data invoice'!N180)</f>
        <v/>
      </c>
      <c r="E250" s="284" t="str">
        <f>IF('Data invoice'!N180=0,"",'Data invoice'!O180)</f>
        <v/>
      </c>
      <c r="F250" s="284" t="str">
        <f>IF('Data invoice'!O180=0,"",'Data invoice'!P180)</f>
        <v/>
      </c>
      <c r="G250" s="284" t="str">
        <f>IF('Data invoice'!P180=0,"",'Data invoice'!Q180)</f>
        <v/>
      </c>
      <c r="H250" s="284" t="str">
        <f>IF('Data invoice'!Q180=0,"",'Data invoice'!R180)</f>
        <v/>
      </c>
      <c r="I250" s="320" t="str">
        <f>IF('Data invoice'!R180=0,"",'Data invoice'!S180)</f>
        <v/>
      </c>
      <c r="J250" s="367" t="str">
        <f>IF('Data invoice'!S180=0,"",'Data invoice'!T180)</f>
        <v/>
      </c>
      <c r="L250" s="279"/>
      <c r="M250" s="279"/>
      <c r="N250" s="279"/>
      <c r="O250" s="279"/>
      <c r="P250" s="279"/>
      <c r="Q250" s="279"/>
      <c r="R250" s="279"/>
      <c r="S250" s="279"/>
      <c r="T250" s="279"/>
      <c r="U250" s="279"/>
      <c r="V250" s="279"/>
      <c r="W250" s="279"/>
      <c r="X250" s="279"/>
      <c r="Y250" s="279"/>
      <c r="Z250" s="279"/>
      <c r="AA250" s="279"/>
      <c r="AB250" s="296"/>
      <c r="AC250" s="296"/>
      <c r="AD250" s="296"/>
      <c r="AE250" s="296"/>
      <c r="AF250" s="296"/>
      <c r="AG250" s="296"/>
      <c r="AH250" s="296"/>
      <c r="AI250" s="296"/>
      <c r="AJ250" s="296"/>
      <c r="AK250" s="296"/>
      <c r="AL250" s="296"/>
    </row>
    <row r="251" spans="1:38" s="414" customFormat="1" ht="16.5" customHeight="1">
      <c r="A251" s="284" t="str">
        <f>IF('Data invoice'!J181=0,"",'Data invoice'!K181)</f>
        <v/>
      </c>
      <c r="B251" s="284" t="str">
        <f>IF('Data invoice'!K181=0,"",'Data invoice'!L181)</f>
        <v/>
      </c>
      <c r="C251" s="284" t="str">
        <f>IF('Data invoice'!L181=0,"",'Data invoice'!M181)</f>
        <v/>
      </c>
      <c r="D251" s="284" t="str">
        <f>IF('Data invoice'!M181=0,"",'Data invoice'!N181)</f>
        <v/>
      </c>
      <c r="E251" s="284" t="str">
        <f>IF('Data invoice'!N181=0,"",'Data invoice'!O181)</f>
        <v/>
      </c>
      <c r="F251" s="284" t="str">
        <f>IF('Data invoice'!O181=0,"",'Data invoice'!P181)</f>
        <v/>
      </c>
      <c r="G251" s="284" t="str">
        <f>IF('Data invoice'!P181=0,"",'Data invoice'!Q181)</f>
        <v/>
      </c>
      <c r="H251" s="284" t="str">
        <f>IF('Data invoice'!Q181=0,"",'Data invoice'!R181)</f>
        <v/>
      </c>
      <c r="I251" s="320" t="str">
        <f>IF('Data invoice'!R181=0,"",'Data invoice'!S181)</f>
        <v/>
      </c>
      <c r="J251" s="367" t="str">
        <f>IF('Data invoice'!S181=0,"",'Data invoice'!T181)</f>
        <v/>
      </c>
      <c r="L251" s="279"/>
      <c r="M251" s="279"/>
      <c r="N251" s="279"/>
      <c r="O251" s="279"/>
      <c r="P251" s="279"/>
      <c r="Q251" s="279"/>
      <c r="R251" s="279"/>
      <c r="S251" s="279"/>
      <c r="T251" s="279"/>
      <c r="U251" s="279"/>
      <c r="V251" s="279"/>
      <c r="W251" s="279"/>
      <c r="X251" s="279"/>
      <c r="Y251" s="279"/>
      <c r="Z251" s="279"/>
      <c r="AA251" s="279"/>
      <c r="AB251" s="296"/>
      <c r="AC251" s="296"/>
      <c r="AD251" s="296"/>
      <c r="AE251" s="296"/>
      <c r="AF251" s="296"/>
      <c r="AG251" s="296"/>
      <c r="AH251" s="296"/>
      <c r="AI251" s="296"/>
      <c r="AJ251" s="296"/>
      <c r="AK251" s="296"/>
      <c r="AL251" s="296"/>
    </row>
    <row r="252" spans="1:38" s="414" customFormat="1" ht="16.5" customHeight="1">
      <c r="A252" s="284" t="str">
        <f>IF('Data invoice'!J182=0,"",'Data invoice'!K182)</f>
        <v/>
      </c>
      <c r="B252" s="284" t="str">
        <f>IF('Data invoice'!K182=0,"",'Data invoice'!L182)</f>
        <v/>
      </c>
      <c r="C252" s="284" t="str">
        <f>IF('Data invoice'!L182=0,"",'Data invoice'!M182)</f>
        <v/>
      </c>
      <c r="D252" s="284" t="str">
        <f>IF('Data invoice'!M182=0,"",'Data invoice'!N182)</f>
        <v/>
      </c>
      <c r="E252" s="284" t="str">
        <f>IF('Data invoice'!N182=0,"",'Data invoice'!O182)</f>
        <v/>
      </c>
      <c r="F252" s="284" t="str">
        <f>IF('Data invoice'!O182=0,"",'Data invoice'!P182)</f>
        <v/>
      </c>
      <c r="G252" s="284" t="str">
        <f>IF('Data invoice'!P182=0,"",'Data invoice'!Q182)</f>
        <v/>
      </c>
      <c r="H252" s="284" t="str">
        <f>IF('Data invoice'!Q182=0,"",'Data invoice'!R182)</f>
        <v/>
      </c>
      <c r="I252" s="320" t="str">
        <f>IF('Data invoice'!R182=0,"",'Data invoice'!S182)</f>
        <v/>
      </c>
      <c r="J252" s="367" t="str">
        <f>IF('Data invoice'!S182=0,"",'Data invoice'!T182)</f>
        <v/>
      </c>
      <c r="L252" s="279"/>
      <c r="M252" s="279"/>
      <c r="N252" s="279"/>
      <c r="O252" s="279"/>
      <c r="P252" s="279"/>
      <c r="Q252" s="279"/>
      <c r="R252" s="279"/>
      <c r="S252" s="279"/>
      <c r="T252" s="279"/>
      <c r="U252" s="279"/>
      <c r="V252" s="279"/>
      <c r="W252" s="279"/>
      <c r="X252" s="279"/>
      <c r="Y252" s="279"/>
      <c r="Z252" s="279"/>
      <c r="AA252" s="279"/>
      <c r="AB252" s="296"/>
      <c r="AC252" s="296"/>
      <c r="AD252" s="296"/>
      <c r="AE252" s="296"/>
      <c r="AF252" s="296"/>
      <c r="AG252" s="296"/>
      <c r="AH252" s="296"/>
      <c r="AI252" s="296"/>
      <c r="AJ252" s="296"/>
      <c r="AK252" s="296"/>
      <c r="AL252" s="296"/>
    </row>
    <row r="253" spans="1:38" s="414" customFormat="1" ht="16.5" customHeight="1">
      <c r="A253" s="284" t="str">
        <f>IF('Data invoice'!J183=0,"",'Data invoice'!K183)</f>
        <v/>
      </c>
      <c r="B253" s="284" t="str">
        <f>IF('Data invoice'!K183=0,"",'Data invoice'!L183)</f>
        <v/>
      </c>
      <c r="C253" s="284" t="str">
        <f>IF('Data invoice'!L183=0,"",'Data invoice'!M183)</f>
        <v/>
      </c>
      <c r="D253" s="284" t="str">
        <f>IF('Data invoice'!M183=0,"",'Data invoice'!N183)</f>
        <v/>
      </c>
      <c r="E253" s="284" t="str">
        <f>IF('Data invoice'!N183=0,"",'Data invoice'!O183)</f>
        <v/>
      </c>
      <c r="F253" s="284" t="str">
        <f>IF('Data invoice'!O183=0,"",'Data invoice'!P183)</f>
        <v/>
      </c>
      <c r="G253" s="284" t="str">
        <f>IF('Data invoice'!P183=0,"",'Data invoice'!Q183)</f>
        <v/>
      </c>
      <c r="H253" s="284" t="str">
        <f>IF('Data invoice'!Q183=0,"",'Data invoice'!R183)</f>
        <v/>
      </c>
      <c r="I253" s="320" t="str">
        <f>IF('Data invoice'!R183=0,"",'Data invoice'!S183)</f>
        <v/>
      </c>
      <c r="J253" s="367" t="str">
        <f>IF('Data invoice'!S183=0,"",'Data invoice'!T183)</f>
        <v/>
      </c>
      <c r="L253" s="279"/>
      <c r="M253" s="279"/>
      <c r="N253" s="279"/>
      <c r="O253" s="279"/>
      <c r="P253" s="279"/>
      <c r="Q253" s="279"/>
      <c r="R253" s="279"/>
      <c r="S253" s="279"/>
      <c r="T253" s="279"/>
      <c r="U253" s="279"/>
      <c r="V253" s="279"/>
      <c r="W253" s="279"/>
      <c r="X253" s="279"/>
      <c r="Y253" s="279"/>
      <c r="Z253" s="279"/>
      <c r="AA253" s="279"/>
      <c r="AB253" s="296"/>
      <c r="AC253" s="296"/>
      <c r="AD253" s="296"/>
      <c r="AE253" s="296"/>
      <c r="AF253" s="296"/>
      <c r="AG253" s="296"/>
      <c r="AH253" s="296"/>
      <c r="AI253" s="296"/>
      <c r="AJ253" s="296"/>
      <c r="AK253" s="296"/>
      <c r="AL253" s="296"/>
    </row>
    <row r="254" spans="1:38" s="414" customFormat="1" ht="16.5" customHeight="1">
      <c r="A254" s="284" t="str">
        <f>IF('Data invoice'!J184=0,"",'Data invoice'!K184)</f>
        <v/>
      </c>
      <c r="B254" s="284" t="str">
        <f>IF('Data invoice'!K184=0,"",'Data invoice'!L184)</f>
        <v/>
      </c>
      <c r="C254" s="284" t="str">
        <f>IF('Data invoice'!L184=0,"",'Data invoice'!M184)</f>
        <v/>
      </c>
      <c r="D254" s="284" t="str">
        <f>IF('Data invoice'!M184=0,"",'Data invoice'!N184)</f>
        <v/>
      </c>
      <c r="E254" s="284" t="str">
        <f>IF('Data invoice'!N184=0,"",'Data invoice'!O184)</f>
        <v/>
      </c>
      <c r="F254" s="284" t="str">
        <f>IF('Data invoice'!O184=0,"",'Data invoice'!P184)</f>
        <v/>
      </c>
      <c r="G254" s="284" t="str">
        <f>IF('Data invoice'!P184=0,"",'Data invoice'!Q184)</f>
        <v/>
      </c>
      <c r="H254" s="284" t="str">
        <f>IF('Data invoice'!Q184=0,"",'Data invoice'!R184)</f>
        <v/>
      </c>
      <c r="I254" s="320" t="str">
        <f>IF('Data invoice'!R184=0,"",'Data invoice'!S184)</f>
        <v/>
      </c>
      <c r="J254" s="367" t="str">
        <f>IF('Data invoice'!S184=0,"",'Data invoice'!T184)</f>
        <v/>
      </c>
      <c r="L254" s="279"/>
      <c r="M254" s="279"/>
      <c r="N254" s="279"/>
      <c r="O254" s="279"/>
      <c r="P254" s="279"/>
      <c r="Q254" s="279"/>
      <c r="R254" s="279"/>
      <c r="S254" s="279"/>
      <c r="T254" s="279"/>
      <c r="U254" s="279"/>
      <c r="V254" s="279"/>
      <c r="W254" s="279"/>
      <c r="X254" s="279"/>
      <c r="Y254" s="279"/>
      <c r="Z254" s="279"/>
      <c r="AA254" s="279"/>
      <c r="AB254" s="296"/>
      <c r="AC254" s="296"/>
      <c r="AD254" s="296"/>
      <c r="AE254" s="296"/>
      <c r="AF254" s="296"/>
      <c r="AG254" s="296"/>
      <c r="AH254" s="296"/>
      <c r="AI254" s="296"/>
      <c r="AJ254" s="296"/>
      <c r="AK254" s="296"/>
      <c r="AL254" s="296"/>
    </row>
    <row r="255" spans="1:38" s="414" customFormat="1" ht="16.5" customHeight="1">
      <c r="A255" s="284" t="str">
        <f>IF('Data invoice'!J185=0,"",'Data invoice'!K185)</f>
        <v/>
      </c>
      <c r="B255" s="284" t="str">
        <f>IF('Data invoice'!K185=0,"",'Data invoice'!L185)</f>
        <v/>
      </c>
      <c r="C255" s="284" t="str">
        <f>IF('Data invoice'!L185=0,"",'Data invoice'!M185)</f>
        <v/>
      </c>
      <c r="D255" s="284" t="str">
        <f>IF('Data invoice'!M185=0,"",'Data invoice'!N185)</f>
        <v/>
      </c>
      <c r="E255" s="284" t="str">
        <f>IF('Data invoice'!N185=0,"",'Data invoice'!O185)</f>
        <v/>
      </c>
      <c r="F255" s="284" t="str">
        <f>IF('Data invoice'!O185=0,"",'Data invoice'!P185)</f>
        <v/>
      </c>
      <c r="G255" s="284" t="str">
        <f>IF('Data invoice'!P185=0,"",'Data invoice'!Q185)</f>
        <v/>
      </c>
      <c r="H255" s="284" t="str">
        <f>IF('Data invoice'!Q185=0,"",'Data invoice'!R185)</f>
        <v/>
      </c>
      <c r="I255" s="320" t="str">
        <f>IF('Data invoice'!R185=0,"",'Data invoice'!S185)</f>
        <v/>
      </c>
      <c r="J255" s="367" t="str">
        <f>IF('Data invoice'!S185=0,"",'Data invoice'!T185)</f>
        <v/>
      </c>
      <c r="L255" s="279"/>
      <c r="M255" s="279"/>
      <c r="N255" s="279"/>
      <c r="O255" s="279"/>
      <c r="P255" s="279"/>
      <c r="Q255" s="279"/>
      <c r="R255" s="279"/>
      <c r="S255" s="279"/>
      <c r="T255" s="279"/>
      <c r="U255" s="279"/>
      <c r="V255" s="279"/>
      <c r="W255" s="279"/>
      <c r="X255" s="279"/>
      <c r="Y255" s="279"/>
      <c r="Z255" s="279"/>
      <c r="AA255" s="279"/>
      <c r="AB255" s="296"/>
      <c r="AC255" s="296"/>
      <c r="AD255" s="296"/>
      <c r="AE255" s="296"/>
      <c r="AF255" s="296"/>
      <c r="AG255" s="296"/>
      <c r="AH255" s="296"/>
      <c r="AI255" s="296"/>
      <c r="AJ255" s="296"/>
      <c r="AK255" s="296"/>
      <c r="AL255" s="296"/>
    </row>
    <row r="256" spans="1:38" s="414" customFormat="1" ht="16.5" customHeight="1">
      <c r="A256" s="284" t="str">
        <f>IF('Data invoice'!J186=0,"",'Data invoice'!K186)</f>
        <v/>
      </c>
      <c r="B256" s="284" t="str">
        <f>IF('Data invoice'!K186=0,"",'Data invoice'!L186)</f>
        <v/>
      </c>
      <c r="C256" s="284" t="str">
        <f>IF('Data invoice'!L186=0,"",'Data invoice'!M186)</f>
        <v/>
      </c>
      <c r="D256" s="284" t="str">
        <f>IF('Data invoice'!M186=0,"",'Data invoice'!N186)</f>
        <v/>
      </c>
      <c r="E256" s="284" t="str">
        <f>IF('Data invoice'!N186=0,"",'Data invoice'!O186)</f>
        <v/>
      </c>
      <c r="F256" s="284" t="str">
        <f>IF('Data invoice'!O186=0,"",'Data invoice'!P186)</f>
        <v/>
      </c>
      <c r="G256" s="284" t="str">
        <f>IF('Data invoice'!P186=0,"",'Data invoice'!Q186)</f>
        <v/>
      </c>
      <c r="H256" s="284" t="str">
        <f>IF('Data invoice'!Q186=0,"",'Data invoice'!R186)</f>
        <v/>
      </c>
      <c r="I256" s="320" t="str">
        <f>IF('Data invoice'!R186=0,"",'Data invoice'!S186)</f>
        <v/>
      </c>
      <c r="J256" s="367" t="str">
        <f>IF('Data invoice'!S186=0,"",'Data invoice'!T186)</f>
        <v/>
      </c>
      <c r="L256" s="279"/>
      <c r="M256" s="279"/>
      <c r="N256" s="279"/>
      <c r="O256" s="279"/>
      <c r="P256" s="279"/>
      <c r="Q256" s="279"/>
      <c r="R256" s="279"/>
      <c r="S256" s="279"/>
      <c r="T256" s="279"/>
      <c r="U256" s="279"/>
      <c r="V256" s="279"/>
      <c r="W256" s="279"/>
      <c r="X256" s="279"/>
      <c r="Y256" s="279"/>
      <c r="Z256" s="279"/>
      <c r="AA256" s="279"/>
      <c r="AB256" s="296"/>
      <c r="AC256" s="296"/>
      <c r="AD256" s="296"/>
      <c r="AE256" s="296"/>
      <c r="AF256" s="296"/>
      <c r="AG256" s="296"/>
      <c r="AH256" s="296"/>
      <c r="AI256" s="296"/>
      <c r="AJ256" s="296"/>
      <c r="AK256" s="296"/>
      <c r="AL256" s="296"/>
    </row>
    <row r="257" spans="1:38" s="414" customFormat="1" ht="16.5" customHeight="1">
      <c r="A257" s="284" t="str">
        <f>IF('Data invoice'!J187=0,"",'Data invoice'!K187)</f>
        <v/>
      </c>
      <c r="B257" s="284" t="str">
        <f>IF('Data invoice'!K187=0,"",'Data invoice'!L187)</f>
        <v/>
      </c>
      <c r="C257" s="284" t="str">
        <f>IF('Data invoice'!L187=0,"",'Data invoice'!M187)</f>
        <v/>
      </c>
      <c r="D257" s="284" t="str">
        <f>IF('Data invoice'!M187=0,"",'Data invoice'!N187)</f>
        <v/>
      </c>
      <c r="E257" s="284" t="str">
        <f>IF('Data invoice'!N187=0,"",'Data invoice'!O187)</f>
        <v/>
      </c>
      <c r="F257" s="284" t="str">
        <f>IF('Data invoice'!O187=0,"",'Data invoice'!P187)</f>
        <v/>
      </c>
      <c r="G257" s="284" t="str">
        <f>IF('Data invoice'!P187=0,"",'Data invoice'!Q187)</f>
        <v/>
      </c>
      <c r="H257" s="284" t="str">
        <f>IF('Data invoice'!Q187=0,"",'Data invoice'!R187)</f>
        <v/>
      </c>
      <c r="I257" s="320" t="str">
        <f>IF('Data invoice'!R187=0,"",'Data invoice'!S187)</f>
        <v/>
      </c>
      <c r="J257" s="367" t="str">
        <f>IF('Data invoice'!S187=0,"",'Data invoice'!T187)</f>
        <v/>
      </c>
      <c r="L257" s="279"/>
      <c r="M257" s="279"/>
      <c r="N257" s="279"/>
      <c r="O257" s="279"/>
      <c r="P257" s="279"/>
      <c r="Q257" s="279"/>
      <c r="R257" s="279"/>
      <c r="S257" s="279"/>
      <c r="T257" s="279"/>
      <c r="U257" s="279"/>
      <c r="V257" s="279"/>
      <c r="W257" s="279"/>
      <c r="X257" s="279"/>
      <c r="Y257" s="279"/>
      <c r="Z257" s="279"/>
      <c r="AA257" s="279"/>
      <c r="AB257" s="296"/>
      <c r="AC257" s="296"/>
      <c r="AD257" s="296"/>
      <c r="AE257" s="296"/>
      <c r="AF257" s="296"/>
      <c r="AG257" s="296"/>
      <c r="AH257" s="296"/>
      <c r="AI257" s="296"/>
      <c r="AJ257" s="296"/>
      <c r="AK257" s="296"/>
      <c r="AL257" s="296"/>
    </row>
    <row r="258" spans="1:38" s="414" customFormat="1" ht="16.5" customHeight="1">
      <c r="A258" s="284" t="str">
        <f>IF('Data invoice'!J188=0,"",'Data invoice'!K188)</f>
        <v/>
      </c>
      <c r="B258" s="284" t="str">
        <f>IF('Data invoice'!K188=0,"",'Data invoice'!L188)</f>
        <v/>
      </c>
      <c r="C258" s="284" t="str">
        <f>IF('Data invoice'!L188=0,"",'Data invoice'!M188)</f>
        <v/>
      </c>
      <c r="D258" s="284" t="str">
        <f>IF('Data invoice'!M188=0,"",'Data invoice'!N188)</f>
        <v/>
      </c>
      <c r="E258" s="284" t="str">
        <f>IF('Data invoice'!N188=0,"",'Data invoice'!O188)</f>
        <v/>
      </c>
      <c r="F258" s="284" t="str">
        <f>IF('Data invoice'!O188=0,"",'Data invoice'!P188)</f>
        <v/>
      </c>
      <c r="G258" s="284" t="str">
        <f>IF('Data invoice'!P188=0,"",'Data invoice'!Q188)</f>
        <v/>
      </c>
      <c r="H258" s="284" t="str">
        <f>IF('Data invoice'!Q188=0,"",'Data invoice'!R188)</f>
        <v/>
      </c>
      <c r="I258" s="320" t="str">
        <f>IF('Data invoice'!R188=0,"",'Data invoice'!S188)</f>
        <v/>
      </c>
      <c r="J258" s="367" t="str">
        <f>IF('Data invoice'!S188=0,"",'Data invoice'!T188)</f>
        <v/>
      </c>
      <c r="L258" s="279"/>
      <c r="M258" s="279"/>
      <c r="N258" s="279"/>
      <c r="O258" s="279"/>
      <c r="P258" s="279"/>
      <c r="Q258" s="279"/>
      <c r="R258" s="279"/>
      <c r="S258" s="279"/>
      <c r="T258" s="279"/>
      <c r="U258" s="279"/>
      <c r="V258" s="279"/>
      <c r="W258" s="279"/>
      <c r="X258" s="279"/>
      <c r="Y258" s="279"/>
      <c r="Z258" s="279"/>
      <c r="AA258" s="279"/>
      <c r="AB258" s="296"/>
      <c r="AC258" s="296"/>
      <c r="AD258" s="296"/>
      <c r="AE258" s="296"/>
      <c r="AF258" s="296"/>
      <c r="AG258" s="296"/>
      <c r="AH258" s="296"/>
      <c r="AI258" s="296"/>
      <c r="AJ258" s="296"/>
      <c r="AK258" s="296"/>
      <c r="AL258" s="296"/>
    </row>
    <row r="259" spans="1:38" s="414" customFormat="1" ht="16.5" customHeight="1">
      <c r="A259" s="284" t="str">
        <f>IF('Data invoice'!J189=0,"",'Data invoice'!K189)</f>
        <v/>
      </c>
      <c r="B259" s="284" t="str">
        <f>IF('Data invoice'!K189=0,"",'Data invoice'!L189)</f>
        <v/>
      </c>
      <c r="C259" s="284" t="str">
        <f>IF('Data invoice'!L189=0,"",'Data invoice'!M189)</f>
        <v/>
      </c>
      <c r="D259" s="284" t="str">
        <f>IF('Data invoice'!M189=0,"",'Data invoice'!N189)</f>
        <v/>
      </c>
      <c r="E259" s="284" t="str">
        <f>IF('Data invoice'!N189=0,"",'Data invoice'!O189)</f>
        <v/>
      </c>
      <c r="F259" s="284" t="str">
        <f>IF('Data invoice'!O189=0,"",'Data invoice'!P189)</f>
        <v/>
      </c>
      <c r="G259" s="284" t="str">
        <f>IF('Data invoice'!P189=0,"",'Data invoice'!Q189)</f>
        <v/>
      </c>
      <c r="H259" s="284" t="str">
        <f>IF('Data invoice'!Q189=0,"",'Data invoice'!R189)</f>
        <v/>
      </c>
      <c r="I259" s="320" t="str">
        <f>IF('Data invoice'!R189=0,"",'Data invoice'!S189)</f>
        <v/>
      </c>
      <c r="J259" s="367" t="str">
        <f>IF('Data invoice'!S189=0,"",'Data invoice'!T189)</f>
        <v/>
      </c>
      <c r="L259" s="279"/>
      <c r="M259" s="279"/>
      <c r="N259" s="279"/>
      <c r="O259" s="279"/>
      <c r="P259" s="279"/>
      <c r="Q259" s="279"/>
      <c r="R259" s="279"/>
      <c r="S259" s="279"/>
      <c r="T259" s="279"/>
      <c r="U259" s="279"/>
      <c r="V259" s="279"/>
      <c r="W259" s="279"/>
      <c r="X259" s="279"/>
      <c r="Y259" s="279"/>
      <c r="Z259" s="279"/>
      <c r="AA259" s="279"/>
      <c r="AB259" s="296"/>
      <c r="AC259" s="296"/>
      <c r="AD259" s="296"/>
      <c r="AE259" s="296"/>
      <c r="AF259" s="296"/>
      <c r="AG259" s="296"/>
      <c r="AH259" s="296"/>
      <c r="AI259" s="296"/>
      <c r="AJ259" s="296"/>
      <c r="AK259" s="296"/>
      <c r="AL259" s="296"/>
    </row>
    <row r="260" spans="1:38" s="414" customFormat="1" ht="16.5" customHeight="1">
      <c r="A260" s="284" t="str">
        <f>IF('Data invoice'!J190=0,"",'Data invoice'!K190)</f>
        <v/>
      </c>
      <c r="B260" s="284" t="str">
        <f>IF('Data invoice'!K190=0,"",'Data invoice'!L190)</f>
        <v/>
      </c>
      <c r="C260" s="284" t="str">
        <f>IF('Data invoice'!L190=0,"",'Data invoice'!M190)</f>
        <v/>
      </c>
      <c r="D260" s="284" t="str">
        <f>IF('Data invoice'!M190=0,"",'Data invoice'!N190)</f>
        <v/>
      </c>
      <c r="E260" s="284" t="str">
        <f>IF('Data invoice'!N190=0,"",'Data invoice'!O190)</f>
        <v/>
      </c>
      <c r="F260" s="284" t="str">
        <f>IF('Data invoice'!O190=0,"",'Data invoice'!P190)</f>
        <v/>
      </c>
      <c r="G260" s="284" t="str">
        <f>IF('Data invoice'!P190=0,"",'Data invoice'!Q190)</f>
        <v/>
      </c>
      <c r="H260" s="284" t="str">
        <f>IF('Data invoice'!Q190=0,"",'Data invoice'!R190)</f>
        <v/>
      </c>
      <c r="I260" s="320" t="str">
        <f>IF('Data invoice'!R190=0,"",'Data invoice'!S190)</f>
        <v/>
      </c>
      <c r="J260" s="367" t="str">
        <f>IF('Data invoice'!S190=0,"",'Data invoice'!T190)</f>
        <v/>
      </c>
      <c r="L260" s="279"/>
      <c r="M260" s="279"/>
      <c r="N260" s="279"/>
      <c r="O260" s="279"/>
      <c r="P260" s="279"/>
      <c r="Q260" s="279"/>
      <c r="R260" s="279"/>
      <c r="S260" s="279"/>
      <c r="T260" s="279"/>
      <c r="U260" s="279"/>
      <c r="V260" s="279"/>
      <c r="W260" s="279"/>
      <c r="X260" s="279"/>
      <c r="Y260" s="279"/>
      <c r="Z260" s="279"/>
      <c r="AA260" s="279"/>
      <c r="AB260" s="296"/>
      <c r="AC260" s="296"/>
      <c r="AD260" s="296"/>
      <c r="AE260" s="296"/>
      <c r="AF260" s="296"/>
      <c r="AG260" s="296"/>
      <c r="AH260" s="296"/>
      <c r="AI260" s="296"/>
      <c r="AJ260" s="296"/>
      <c r="AK260" s="296"/>
      <c r="AL260" s="296"/>
    </row>
    <row r="261" spans="1:38" s="414" customFormat="1" ht="16.5" customHeight="1">
      <c r="A261" s="284" t="str">
        <f>IF('Data invoice'!J191=0,"",'Data invoice'!K191)</f>
        <v/>
      </c>
      <c r="B261" s="284" t="str">
        <f>IF('Data invoice'!K191=0,"",'Data invoice'!L191)</f>
        <v/>
      </c>
      <c r="C261" s="284" t="str">
        <f>IF('Data invoice'!L191=0,"",'Data invoice'!M191)</f>
        <v/>
      </c>
      <c r="D261" s="284" t="str">
        <f>IF('Data invoice'!M191=0,"",'Data invoice'!N191)</f>
        <v/>
      </c>
      <c r="E261" s="284" t="str">
        <f>IF('Data invoice'!N191=0,"",'Data invoice'!O191)</f>
        <v/>
      </c>
      <c r="F261" s="284" t="str">
        <f>IF('Data invoice'!O191=0,"",'Data invoice'!P191)</f>
        <v/>
      </c>
      <c r="G261" s="284" t="str">
        <f>IF('Data invoice'!P191=0,"",'Data invoice'!Q191)</f>
        <v/>
      </c>
      <c r="H261" s="284" t="str">
        <f>IF('Data invoice'!Q191=0,"",'Data invoice'!R191)</f>
        <v/>
      </c>
      <c r="I261" s="320" t="str">
        <f>IF('Data invoice'!R191=0,"",'Data invoice'!S191)</f>
        <v/>
      </c>
      <c r="J261" s="367" t="str">
        <f>IF('Data invoice'!S191=0,"",'Data invoice'!T191)</f>
        <v/>
      </c>
      <c r="L261" s="279"/>
      <c r="M261" s="279"/>
      <c r="N261" s="279"/>
      <c r="O261" s="279"/>
      <c r="P261" s="279"/>
      <c r="Q261" s="279"/>
      <c r="R261" s="279"/>
      <c r="S261" s="279"/>
      <c r="T261" s="279"/>
      <c r="U261" s="279"/>
      <c r="V261" s="279"/>
      <c r="W261" s="279"/>
      <c r="X261" s="279"/>
      <c r="Y261" s="279"/>
      <c r="Z261" s="279"/>
      <c r="AA261" s="279"/>
      <c r="AB261" s="296"/>
      <c r="AC261" s="296"/>
      <c r="AD261" s="296"/>
      <c r="AE261" s="296"/>
      <c r="AF261" s="296"/>
      <c r="AG261" s="296"/>
      <c r="AH261" s="296"/>
      <c r="AI261" s="296"/>
      <c r="AJ261" s="296"/>
      <c r="AK261" s="296"/>
      <c r="AL261" s="296"/>
    </row>
    <row r="262" spans="1:38" s="414" customFormat="1" ht="16.5" customHeight="1">
      <c r="A262" s="284" t="str">
        <f>IF('Data invoice'!J192=0,"",'Data invoice'!K192)</f>
        <v/>
      </c>
      <c r="B262" s="284" t="str">
        <f>IF('Data invoice'!K192=0,"",'Data invoice'!L192)</f>
        <v/>
      </c>
      <c r="C262" s="284" t="str">
        <f>IF('Data invoice'!L192=0,"",'Data invoice'!M192)</f>
        <v/>
      </c>
      <c r="D262" s="284" t="str">
        <f>IF('Data invoice'!M192=0,"",'Data invoice'!N192)</f>
        <v/>
      </c>
      <c r="E262" s="284" t="str">
        <f>IF('Data invoice'!N192=0,"",'Data invoice'!O192)</f>
        <v/>
      </c>
      <c r="F262" s="284" t="str">
        <f>IF('Data invoice'!O192=0,"",'Data invoice'!P192)</f>
        <v/>
      </c>
      <c r="G262" s="284" t="str">
        <f>IF('Data invoice'!P192=0,"",'Data invoice'!Q192)</f>
        <v/>
      </c>
      <c r="H262" s="284" t="str">
        <f>IF('Data invoice'!Q192=0,"",'Data invoice'!R192)</f>
        <v/>
      </c>
      <c r="I262" s="320" t="str">
        <f>IF('Data invoice'!R192=0,"",'Data invoice'!S192)</f>
        <v/>
      </c>
      <c r="J262" s="367" t="str">
        <f>IF('Data invoice'!S192=0,"",'Data invoice'!T192)</f>
        <v/>
      </c>
      <c r="L262" s="279"/>
      <c r="M262" s="279"/>
      <c r="N262" s="279"/>
      <c r="O262" s="279"/>
      <c r="P262" s="279"/>
      <c r="Q262" s="279"/>
      <c r="R262" s="279"/>
      <c r="S262" s="279"/>
      <c r="T262" s="279"/>
      <c r="U262" s="279"/>
      <c r="V262" s="279"/>
      <c r="W262" s="279"/>
      <c r="X262" s="279"/>
      <c r="Y262" s="279"/>
      <c r="Z262" s="279"/>
      <c r="AA262" s="279"/>
      <c r="AB262" s="296"/>
      <c r="AC262" s="296"/>
      <c r="AD262" s="296"/>
      <c r="AE262" s="296"/>
      <c r="AF262" s="296"/>
      <c r="AG262" s="296"/>
      <c r="AH262" s="296"/>
      <c r="AI262" s="296"/>
      <c r="AJ262" s="296"/>
      <c r="AK262" s="296"/>
      <c r="AL262" s="296"/>
    </row>
    <row r="263" spans="1:38" s="414" customFormat="1" ht="16.5" customHeight="1">
      <c r="A263" s="284" t="str">
        <f>IF('Data invoice'!J193=0,"",'Data invoice'!K193)</f>
        <v/>
      </c>
      <c r="B263" s="284" t="str">
        <f>IF('Data invoice'!K193=0,"",'Data invoice'!L193)</f>
        <v/>
      </c>
      <c r="C263" s="284" t="str">
        <f>IF('Data invoice'!L193=0,"",'Data invoice'!M193)</f>
        <v/>
      </c>
      <c r="D263" s="284" t="str">
        <f>IF('Data invoice'!M193=0,"",'Data invoice'!N193)</f>
        <v/>
      </c>
      <c r="E263" s="284" t="str">
        <f>IF('Data invoice'!N193=0,"",'Data invoice'!O193)</f>
        <v/>
      </c>
      <c r="F263" s="284" t="str">
        <f>IF('Data invoice'!O193=0,"",'Data invoice'!P193)</f>
        <v/>
      </c>
      <c r="G263" s="284" t="str">
        <f>IF('Data invoice'!P193=0,"",'Data invoice'!Q193)</f>
        <v/>
      </c>
      <c r="H263" s="284" t="str">
        <f>IF('Data invoice'!Q193=0,"",'Data invoice'!R193)</f>
        <v/>
      </c>
      <c r="I263" s="320" t="str">
        <f>IF('Data invoice'!R193=0,"",'Data invoice'!S193)</f>
        <v/>
      </c>
      <c r="J263" s="367" t="str">
        <f>IF('Data invoice'!S193=0,"",'Data invoice'!T193)</f>
        <v/>
      </c>
      <c r="L263" s="279"/>
      <c r="M263" s="279"/>
      <c r="N263" s="279"/>
      <c r="O263" s="279"/>
      <c r="P263" s="279"/>
      <c r="Q263" s="279"/>
      <c r="R263" s="279"/>
      <c r="S263" s="279"/>
      <c r="T263" s="279"/>
      <c r="U263" s="279"/>
      <c r="V263" s="279"/>
      <c r="W263" s="279"/>
      <c r="X263" s="279"/>
      <c r="Y263" s="279"/>
      <c r="Z263" s="279"/>
      <c r="AA263" s="279"/>
      <c r="AB263" s="296"/>
      <c r="AC263" s="296"/>
      <c r="AD263" s="296"/>
      <c r="AE263" s="296"/>
      <c r="AF263" s="296"/>
      <c r="AG263" s="296"/>
      <c r="AH263" s="296"/>
      <c r="AI263" s="296"/>
      <c r="AJ263" s="296"/>
      <c r="AK263" s="296"/>
      <c r="AL263" s="296"/>
    </row>
    <row r="264" spans="1:38" s="414" customFormat="1" ht="16.5" customHeight="1">
      <c r="A264" s="284" t="str">
        <f>IF('Data invoice'!J194=0,"",'Data invoice'!K194)</f>
        <v/>
      </c>
      <c r="B264" s="284" t="str">
        <f>IF('Data invoice'!K194=0,"",'Data invoice'!L194)</f>
        <v/>
      </c>
      <c r="C264" s="284" t="str">
        <f>IF('Data invoice'!L194=0,"",'Data invoice'!M194)</f>
        <v/>
      </c>
      <c r="D264" s="284" t="str">
        <f>IF('Data invoice'!M194=0,"",'Data invoice'!N194)</f>
        <v/>
      </c>
      <c r="E264" s="284" t="str">
        <f>IF('Data invoice'!N194=0,"",'Data invoice'!O194)</f>
        <v/>
      </c>
      <c r="F264" s="284" t="str">
        <f>IF('Data invoice'!O194=0,"",'Data invoice'!P194)</f>
        <v/>
      </c>
      <c r="G264" s="284" t="str">
        <f>IF('Data invoice'!P194=0,"",'Data invoice'!Q194)</f>
        <v/>
      </c>
      <c r="H264" s="284" t="str">
        <f>IF('Data invoice'!Q194=0,"",'Data invoice'!R194)</f>
        <v/>
      </c>
      <c r="I264" s="320" t="str">
        <f>IF('Data invoice'!R194=0,"",'Data invoice'!S194)</f>
        <v/>
      </c>
      <c r="J264" s="367" t="str">
        <f>IF('Data invoice'!S194=0,"",'Data invoice'!T194)</f>
        <v/>
      </c>
      <c r="L264" s="279"/>
      <c r="M264" s="279"/>
      <c r="N264" s="279"/>
      <c r="O264" s="279"/>
      <c r="P264" s="279"/>
      <c r="Q264" s="279"/>
      <c r="R264" s="279"/>
      <c r="S264" s="279"/>
      <c r="T264" s="279"/>
      <c r="U264" s="279"/>
      <c r="V264" s="279"/>
      <c r="W264" s="279"/>
      <c r="X264" s="279"/>
      <c r="Y264" s="279"/>
      <c r="Z264" s="279"/>
      <c r="AA264" s="279"/>
      <c r="AB264" s="296"/>
      <c r="AC264" s="296"/>
      <c r="AD264" s="296"/>
      <c r="AE264" s="296"/>
      <c r="AF264" s="296"/>
      <c r="AG264" s="296"/>
      <c r="AH264" s="296"/>
      <c r="AI264" s="296"/>
      <c r="AJ264" s="296"/>
      <c r="AK264" s="296"/>
      <c r="AL264" s="296"/>
    </row>
    <row r="265" spans="1:38" s="414" customFormat="1" ht="16.5" customHeight="1">
      <c r="A265" s="284" t="str">
        <f>IF('Data invoice'!J195=0,"",'Data invoice'!K195)</f>
        <v/>
      </c>
      <c r="B265" s="284" t="str">
        <f>IF('Data invoice'!K195=0,"",'Data invoice'!L195)</f>
        <v/>
      </c>
      <c r="C265" s="284" t="str">
        <f>IF('Data invoice'!L195=0,"",'Data invoice'!M195)</f>
        <v/>
      </c>
      <c r="D265" s="284" t="str">
        <f>IF('Data invoice'!M195=0,"",'Data invoice'!N195)</f>
        <v/>
      </c>
      <c r="E265" s="284" t="str">
        <f>IF('Data invoice'!N195=0,"",'Data invoice'!O195)</f>
        <v/>
      </c>
      <c r="F265" s="284" t="str">
        <f>IF('Data invoice'!O195=0,"",'Data invoice'!P195)</f>
        <v/>
      </c>
      <c r="G265" s="284" t="str">
        <f>IF('Data invoice'!P195=0,"",'Data invoice'!Q195)</f>
        <v/>
      </c>
      <c r="H265" s="284" t="str">
        <f>IF('Data invoice'!Q195=0,"",'Data invoice'!R195)</f>
        <v/>
      </c>
      <c r="I265" s="320" t="str">
        <f>IF('Data invoice'!R195=0,"",'Data invoice'!S195)</f>
        <v/>
      </c>
      <c r="J265" s="367" t="str">
        <f>IF('Data invoice'!S195=0,"",'Data invoice'!T195)</f>
        <v/>
      </c>
      <c r="L265" s="279"/>
      <c r="M265" s="279"/>
      <c r="N265" s="279"/>
      <c r="O265" s="279"/>
      <c r="P265" s="279"/>
      <c r="Q265" s="279"/>
      <c r="R265" s="279"/>
      <c r="S265" s="279"/>
      <c r="T265" s="279"/>
      <c r="U265" s="279"/>
      <c r="V265" s="279"/>
      <c r="W265" s="279"/>
      <c r="X265" s="279"/>
      <c r="Y265" s="279"/>
      <c r="Z265" s="279"/>
      <c r="AA265" s="279"/>
      <c r="AB265" s="296"/>
      <c r="AC265" s="296"/>
      <c r="AD265" s="296"/>
      <c r="AE265" s="296"/>
      <c r="AF265" s="296"/>
      <c r="AG265" s="296"/>
      <c r="AH265" s="296"/>
      <c r="AI265" s="296"/>
      <c r="AJ265" s="296"/>
      <c r="AK265" s="296"/>
      <c r="AL265" s="296"/>
    </row>
    <row r="266" spans="1:38" s="414" customFormat="1" ht="16.5" customHeight="1">
      <c r="A266" s="284" t="str">
        <f>IF('Data invoice'!J196=0,"",'Data invoice'!K196)</f>
        <v/>
      </c>
      <c r="B266" s="284" t="str">
        <f>IF('Data invoice'!K196=0,"",'Data invoice'!L196)</f>
        <v/>
      </c>
      <c r="C266" s="284" t="str">
        <f>IF('Data invoice'!L196=0,"",'Data invoice'!M196)</f>
        <v/>
      </c>
      <c r="D266" s="284" t="str">
        <f>IF('Data invoice'!M196=0,"",'Data invoice'!N196)</f>
        <v/>
      </c>
      <c r="E266" s="284" t="str">
        <f>IF('Data invoice'!N196=0,"",'Data invoice'!O196)</f>
        <v/>
      </c>
      <c r="F266" s="284" t="str">
        <f>IF('Data invoice'!O196=0,"",'Data invoice'!P196)</f>
        <v/>
      </c>
      <c r="G266" s="284" t="str">
        <f>IF('Data invoice'!P196=0,"",'Data invoice'!Q196)</f>
        <v/>
      </c>
      <c r="H266" s="284" t="str">
        <f>IF('Data invoice'!Q196=0,"",'Data invoice'!R196)</f>
        <v/>
      </c>
      <c r="I266" s="320" t="str">
        <f>IF('Data invoice'!R196=0,"",'Data invoice'!S196)</f>
        <v/>
      </c>
      <c r="J266" s="367" t="str">
        <f>IF('Data invoice'!S196=0,"",'Data invoice'!T196)</f>
        <v/>
      </c>
      <c r="L266" s="279"/>
      <c r="M266" s="279"/>
      <c r="N266" s="279"/>
      <c r="O266" s="279"/>
      <c r="P266" s="279"/>
      <c r="Q266" s="279"/>
      <c r="R266" s="279"/>
      <c r="S266" s="279"/>
      <c r="T266" s="279"/>
      <c r="U266" s="279"/>
      <c r="V266" s="279"/>
      <c r="W266" s="279"/>
      <c r="X266" s="279"/>
      <c r="Y266" s="279"/>
      <c r="Z266" s="279"/>
      <c r="AA266" s="279"/>
      <c r="AB266" s="296"/>
      <c r="AC266" s="296"/>
      <c r="AD266" s="296"/>
      <c r="AE266" s="296"/>
      <c r="AF266" s="296"/>
      <c r="AG266" s="296"/>
      <c r="AH266" s="296"/>
      <c r="AI266" s="296"/>
      <c r="AJ266" s="296"/>
      <c r="AK266" s="296"/>
      <c r="AL266" s="296"/>
    </row>
    <row r="267" spans="1:38" s="414" customFormat="1" ht="16.5" customHeight="1">
      <c r="A267" s="284" t="str">
        <f>IF('Data invoice'!J197=0,"",'Data invoice'!K197)</f>
        <v/>
      </c>
      <c r="B267" s="284" t="str">
        <f>IF('Data invoice'!K197=0,"",'Data invoice'!L197)</f>
        <v/>
      </c>
      <c r="C267" s="284" t="str">
        <f>IF('Data invoice'!L197=0,"",'Data invoice'!M197)</f>
        <v/>
      </c>
      <c r="D267" s="284" t="str">
        <f>IF('Data invoice'!M197=0,"",'Data invoice'!N197)</f>
        <v/>
      </c>
      <c r="E267" s="284" t="str">
        <f>IF('Data invoice'!N197=0,"",'Data invoice'!O197)</f>
        <v/>
      </c>
      <c r="F267" s="284" t="str">
        <f>IF('Data invoice'!O197=0,"",'Data invoice'!P197)</f>
        <v/>
      </c>
      <c r="G267" s="284" t="str">
        <f>IF('Data invoice'!P197=0,"",'Data invoice'!Q197)</f>
        <v/>
      </c>
      <c r="H267" s="284" t="str">
        <f>IF('Data invoice'!Q197=0,"",'Data invoice'!R197)</f>
        <v/>
      </c>
      <c r="I267" s="320" t="str">
        <f>IF('Data invoice'!R197=0,"",'Data invoice'!S197)</f>
        <v/>
      </c>
      <c r="J267" s="367" t="str">
        <f>IF('Data invoice'!S197=0,"",'Data invoice'!T197)</f>
        <v/>
      </c>
      <c r="L267" s="279"/>
      <c r="M267" s="279"/>
      <c r="N267" s="279"/>
      <c r="O267" s="279"/>
      <c r="P267" s="279"/>
      <c r="Q267" s="279"/>
      <c r="R267" s="279"/>
      <c r="S267" s="279"/>
      <c r="T267" s="279"/>
      <c r="U267" s="279"/>
      <c r="V267" s="279"/>
      <c r="W267" s="279"/>
      <c r="X267" s="279"/>
      <c r="Y267" s="279"/>
      <c r="Z267" s="279"/>
      <c r="AA267" s="279"/>
      <c r="AB267" s="296"/>
      <c r="AC267" s="296"/>
      <c r="AD267" s="296"/>
      <c r="AE267" s="296"/>
      <c r="AF267" s="296"/>
      <c r="AG267" s="296"/>
      <c r="AH267" s="296"/>
      <c r="AI267" s="296"/>
      <c r="AJ267" s="296"/>
      <c r="AK267" s="296"/>
      <c r="AL267" s="296"/>
    </row>
    <row r="268" spans="1:38" s="414" customFormat="1" ht="16.5" customHeight="1">
      <c r="A268" s="284" t="str">
        <f>IF('Data invoice'!J198=0,"",'Data invoice'!K198)</f>
        <v/>
      </c>
      <c r="B268" s="284" t="str">
        <f>IF('Data invoice'!K198=0,"",'Data invoice'!L198)</f>
        <v/>
      </c>
      <c r="C268" s="284" t="str">
        <f>IF('Data invoice'!L198=0,"",'Data invoice'!M198)</f>
        <v/>
      </c>
      <c r="D268" s="284" t="str">
        <f>IF('Data invoice'!M198=0,"",'Data invoice'!N198)</f>
        <v/>
      </c>
      <c r="E268" s="284" t="str">
        <f>IF('Data invoice'!N198=0,"",'Data invoice'!O198)</f>
        <v/>
      </c>
      <c r="F268" s="284" t="str">
        <f>IF('Data invoice'!O198=0,"",'Data invoice'!P198)</f>
        <v/>
      </c>
      <c r="G268" s="284" t="str">
        <f>IF('Data invoice'!P198=0,"",'Data invoice'!Q198)</f>
        <v/>
      </c>
      <c r="H268" s="284" t="str">
        <f>IF('Data invoice'!Q198=0,"",'Data invoice'!R198)</f>
        <v/>
      </c>
      <c r="I268" s="320" t="str">
        <f>IF('Data invoice'!R198=0,"",'Data invoice'!S198)</f>
        <v/>
      </c>
      <c r="J268" s="367" t="str">
        <f>IF('Data invoice'!S198=0,"",'Data invoice'!T198)</f>
        <v/>
      </c>
      <c r="L268" s="279"/>
      <c r="M268" s="279"/>
      <c r="N268" s="279"/>
      <c r="O268" s="279"/>
      <c r="P268" s="279"/>
      <c r="Q268" s="279"/>
      <c r="R268" s="279"/>
      <c r="S268" s="279"/>
      <c r="T268" s="279"/>
      <c r="U268" s="279"/>
      <c r="V268" s="279"/>
      <c r="W268" s="279"/>
      <c r="X268" s="279"/>
      <c r="Y268" s="279"/>
      <c r="Z268" s="279"/>
      <c r="AA268" s="279"/>
      <c r="AB268" s="296"/>
      <c r="AC268" s="296"/>
      <c r="AD268" s="296"/>
      <c r="AE268" s="296"/>
      <c r="AF268" s="296"/>
      <c r="AG268" s="296"/>
      <c r="AH268" s="296"/>
      <c r="AI268" s="296"/>
      <c r="AJ268" s="296"/>
      <c r="AK268" s="296"/>
      <c r="AL268" s="296"/>
    </row>
    <row r="269" spans="1:38" s="414" customFormat="1" ht="16.5" customHeight="1">
      <c r="A269" s="284" t="str">
        <f>IF('Data invoice'!J199=0,"",'Data invoice'!K199)</f>
        <v/>
      </c>
      <c r="B269" s="284" t="str">
        <f>IF('Data invoice'!K199=0,"",'Data invoice'!L199)</f>
        <v/>
      </c>
      <c r="C269" s="284" t="str">
        <f>IF('Data invoice'!L199=0,"",'Data invoice'!M199)</f>
        <v/>
      </c>
      <c r="D269" s="284" t="str">
        <f>IF('Data invoice'!M199=0,"",'Data invoice'!N199)</f>
        <v/>
      </c>
      <c r="E269" s="284" t="str">
        <f>IF('Data invoice'!N199=0,"",'Data invoice'!O199)</f>
        <v/>
      </c>
      <c r="F269" s="284" t="str">
        <f>IF('Data invoice'!O199=0,"",'Data invoice'!P199)</f>
        <v/>
      </c>
      <c r="G269" s="284" t="str">
        <f>IF('Data invoice'!P199=0,"",'Data invoice'!Q199)</f>
        <v/>
      </c>
      <c r="H269" s="284" t="str">
        <f>IF('Data invoice'!Q199=0,"",'Data invoice'!R199)</f>
        <v/>
      </c>
      <c r="I269" s="320" t="str">
        <f>IF('Data invoice'!R199=0,"",'Data invoice'!S199)</f>
        <v/>
      </c>
      <c r="J269" s="367" t="str">
        <f>IF('Data invoice'!S199=0,"",'Data invoice'!T199)</f>
        <v/>
      </c>
      <c r="L269" s="279"/>
      <c r="M269" s="279"/>
      <c r="N269" s="279"/>
      <c r="O269" s="279"/>
      <c r="P269" s="279"/>
      <c r="Q269" s="279"/>
      <c r="R269" s="279"/>
      <c r="S269" s="279"/>
      <c r="T269" s="279"/>
      <c r="U269" s="279"/>
      <c r="V269" s="279"/>
      <c r="W269" s="279"/>
      <c r="X269" s="279"/>
      <c r="Y269" s="279"/>
      <c r="Z269" s="279"/>
      <c r="AA269" s="279"/>
      <c r="AB269" s="296"/>
      <c r="AC269" s="296"/>
      <c r="AD269" s="296"/>
      <c r="AE269" s="296"/>
      <c r="AF269" s="296"/>
      <c r="AG269" s="296"/>
      <c r="AH269" s="296"/>
      <c r="AI269" s="296"/>
      <c r="AJ269" s="296"/>
      <c r="AK269" s="296"/>
      <c r="AL269" s="296"/>
    </row>
    <row r="270" spans="1:38" s="414" customFormat="1" ht="16.5" customHeight="1">
      <c r="A270" s="284" t="str">
        <f>IF('Data invoice'!J200=0,"",'Data invoice'!K200)</f>
        <v/>
      </c>
      <c r="B270" s="284" t="str">
        <f>IF('Data invoice'!K200=0,"",'Data invoice'!L200)</f>
        <v/>
      </c>
      <c r="C270" s="284" t="str">
        <f>IF('Data invoice'!L200=0,"",'Data invoice'!M200)</f>
        <v/>
      </c>
      <c r="D270" s="284" t="str">
        <f>IF('Data invoice'!M200=0,"",'Data invoice'!N200)</f>
        <v/>
      </c>
      <c r="E270" s="284" t="str">
        <f>IF('Data invoice'!N200=0,"",'Data invoice'!O200)</f>
        <v/>
      </c>
      <c r="F270" s="284" t="str">
        <f>IF('Data invoice'!O200=0,"",'Data invoice'!P200)</f>
        <v/>
      </c>
      <c r="G270" s="284" t="str">
        <f>IF('Data invoice'!P200=0,"",'Data invoice'!Q200)</f>
        <v/>
      </c>
      <c r="H270" s="284" t="str">
        <f>IF('Data invoice'!Q200=0,"",'Data invoice'!R200)</f>
        <v/>
      </c>
      <c r="I270" s="320" t="str">
        <f>IF('Data invoice'!R200=0,"",'Data invoice'!S200)</f>
        <v/>
      </c>
      <c r="J270" s="367" t="str">
        <f>IF('Data invoice'!S200=0,"",'Data invoice'!T200)</f>
        <v/>
      </c>
      <c r="L270" s="279"/>
      <c r="M270" s="279"/>
      <c r="N270" s="279"/>
      <c r="O270" s="279"/>
      <c r="P270" s="279"/>
      <c r="Q270" s="279"/>
      <c r="R270" s="279"/>
      <c r="S270" s="279"/>
      <c r="T270" s="279"/>
      <c r="U270" s="279"/>
      <c r="V270" s="279"/>
      <c r="W270" s="279"/>
      <c r="X270" s="279"/>
      <c r="Y270" s="279"/>
      <c r="Z270" s="279"/>
      <c r="AA270" s="279"/>
      <c r="AB270" s="296"/>
      <c r="AC270" s="296"/>
      <c r="AD270" s="296"/>
      <c r="AE270" s="296"/>
      <c r="AF270" s="296"/>
      <c r="AG270" s="296"/>
      <c r="AH270" s="296"/>
      <c r="AI270" s="296"/>
      <c r="AJ270" s="296"/>
      <c r="AK270" s="296"/>
      <c r="AL270" s="296"/>
    </row>
    <row r="271" spans="1:38" s="414" customFormat="1" ht="16.5" customHeight="1">
      <c r="A271" s="284" t="str">
        <f>IF('Data invoice'!J201=0,"",'Data invoice'!K201)</f>
        <v/>
      </c>
      <c r="B271" s="284" t="str">
        <f>IF('Data invoice'!K201=0,"",'Data invoice'!L201)</f>
        <v/>
      </c>
      <c r="C271" s="284" t="str">
        <f>IF('Data invoice'!L201=0,"",'Data invoice'!M201)</f>
        <v/>
      </c>
      <c r="D271" s="284" t="str">
        <f>IF('Data invoice'!M201=0,"",'Data invoice'!N201)</f>
        <v/>
      </c>
      <c r="E271" s="284" t="str">
        <f>IF('Data invoice'!N201=0,"",'Data invoice'!O201)</f>
        <v/>
      </c>
      <c r="F271" s="284" t="str">
        <f>IF('Data invoice'!O201=0,"",'Data invoice'!P201)</f>
        <v/>
      </c>
      <c r="G271" s="284" t="str">
        <f>IF('Data invoice'!P201=0,"",'Data invoice'!Q201)</f>
        <v/>
      </c>
      <c r="H271" s="284" t="str">
        <f>IF('Data invoice'!Q201=0,"",'Data invoice'!R201)</f>
        <v/>
      </c>
      <c r="I271" s="320" t="str">
        <f>IF('Data invoice'!R201=0,"",'Data invoice'!S201)</f>
        <v/>
      </c>
      <c r="J271" s="367" t="str">
        <f>IF('Data invoice'!S201=0,"",'Data invoice'!T201)</f>
        <v/>
      </c>
      <c r="L271" s="279"/>
      <c r="M271" s="279"/>
      <c r="N271" s="279"/>
      <c r="O271" s="279"/>
      <c r="P271" s="279"/>
      <c r="Q271" s="279"/>
      <c r="R271" s="279"/>
      <c r="S271" s="279"/>
      <c r="T271" s="279"/>
      <c r="U271" s="279"/>
      <c r="V271" s="279"/>
      <c r="W271" s="279"/>
      <c r="X271" s="279"/>
      <c r="Y271" s="279"/>
      <c r="Z271" s="279"/>
      <c r="AA271" s="279"/>
      <c r="AB271" s="296"/>
      <c r="AC271" s="296"/>
      <c r="AD271" s="296"/>
      <c r="AE271" s="296"/>
      <c r="AF271" s="296"/>
      <c r="AG271" s="296"/>
      <c r="AH271" s="296"/>
      <c r="AI271" s="296"/>
      <c r="AJ271" s="296"/>
      <c r="AK271" s="296"/>
      <c r="AL271" s="296"/>
    </row>
    <row r="272" spans="1:38" s="414" customFormat="1" ht="16.5" customHeight="1">
      <c r="A272" s="284" t="str">
        <f>IF('Data invoice'!J202=0,"",'Data invoice'!K202)</f>
        <v/>
      </c>
      <c r="B272" s="284" t="str">
        <f>IF('Data invoice'!K202=0,"",'Data invoice'!L202)</f>
        <v/>
      </c>
      <c r="C272" s="284" t="str">
        <f>IF('Data invoice'!L202=0,"",'Data invoice'!M202)</f>
        <v/>
      </c>
      <c r="D272" s="284" t="str">
        <f>IF('Data invoice'!M202=0,"",'Data invoice'!N202)</f>
        <v/>
      </c>
      <c r="E272" s="284" t="str">
        <f>IF('Data invoice'!N202=0,"",'Data invoice'!O202)</f>
        <v/>
      </c>
      <c r="F272" s="284" t="str">
        <f>IF('Data invoice'!O202=0,"",'Data invoice'!P202)</f>
        <v/>
      </c>
      <c r="G272" s="284" t="str">
        <f>IF('Data invoice'!P202=0,"",'Data invoice'!Q202)</f>
        <v/>
      </c>
      <c r="H272" s="284" t="str">
        <f>IF('Data invoice'!Q202=0,"",'Data invoice'!R202)</f>
        <v/>
      </c>
      <c r="I272" s="320" t="str">
        <f>IF('Data invoice'!R202=0,"",'Data invoice'!S202)</f>
        <v/>
      </c>
      <c r="J272" s="367" t="str">
        <f>IF('Data invoice'!S202=0,"",'Data invoice'!T202)</f>
        <v/>
      </c>
      <c r="L272" s="279"/>
      <c r="M272" s="279"/>
      <c r="N272" s="279"/>
      <c r="O272" s="279"/>
      <c r="P272" s="279"/>
      <c r="Q272" s="279"/>
      <c r="R272" s="279"/>
      <c r="S272" s="279"/>
      <c r="T272" s="279"/>
      <c r="U272" s="279"/>
      <c r="V272" s="279"/>
      <c r="W272" s="279"/>
      <c r="X272" s="279"/>
      <c r="Y272" s="279"/>
      <c r="Z272" s="279"/>
      <c r="AA272" s="279"/>
      <c r="AB272" s="296"/>
      <c r="AC272" s="296"/>
      <c r="AD272" s="296"/>
      <c r="AE272" s="296"/>
      <c r="AF272" s="296"/>
      <c r="AG272" s="296"/>
      <c r="AH272" s="296"/>
      <c r="AI272" s="296"/>
      <c r="AJ272" s="296"/>
      <c r="AK272" s="296"/>
      <c r="AL272" s="296"/>
    </row>
    <row r="273" spans="1:38" s="414" customFormat="1" ht="16.5" customHeight="1">
      <c r="A273" s="284" t="str">
        <f>IF('Data invoice'!J203=0,"",'Data invoice'!K203)</f>
        <v/>
      </c>
      <c r="B273" s="284" t="str">
        <f>IF('Data invoice'!K203=0,"",'Data invoice'!L203)</f>
        <v/>
      </c>
      <c r="C273" s="284" t="str">
        <f>IF('Data invoice'!L203=0,"",'Data invoice'!M203)</f>
        <v/>
      </c>
      <c r="D273" s="284" t="str">
        <f>IF('Data invoice'!M203=0,"",'Data invoice'!N203)</f>
        <v/>
      </c>
      <c r="E273" s="284" t="str">
        <f>IF('Data invoice'!N203=0,"",'Data invoice'!O203)</f>
        <v/>
      </c>
      <c r="F273" s="284" t="str">
        <f>IF('Data invoice'!O203=0,"",'Data invoice'!P203)</f>
        <v/>
      </c>
      <c r="G273" s="284" t="str">
        <f>IF('Data invoice'!P203=0,"",'Data invoice'!Q203)</f>
        <v/>
      </c>
      <c r="H273" s="284" t="str">
        <f>IF('Data invoice'!Q203=0,"",'Data invoice'!R203)</f>
        <v/>
      </c>
      <c r="I273" s="320" t="str">
        <f>IF('Data invoice'!R203=0,"",'Data invoice'!S203)</f>
        <v/>
      </c>
      <c r="J273" s="367" t="str">
        <f>IF('Data invoice'!S203=0,"",'Data invoice'!T203)</f>
        <v/>
      </c>
      <c r="L273" s="279"/>
      <c r="M273" s="279"/>
      <c r="N273" s="279"/>
      <c r="O273" s="279"/>
      <c r="P273" s="279"/>
      <c r="Q273" s="279"/>
      <c r="R273" s="279"/>
      <c r="S273" s="279"/>
      <c r="T273" s="279"/>
      <c r="U273" s="279"/>
      <c r="V273" s="279"/>
      <c r="W273" s="279"/>
      <c r="X273" s="279"/>
      <c r="Y273" s="279"/>
      <c r="Z273" s="279"/>
      <c r="AA273" s="279"/>
      <c r="AB273" s="296"/>
      <c r="AC273" s="296"/>
      <c r="AD273" s="296"/>
      <c r="AE273" s="296"/>
      <c r="AF273" s="296"/>
      <c r="AG273" s="296"/>
      <c r="AH273" s="296"/>
      <c r="AI273" s="296"/>
      <c r="AJ273" s="296"/>
      <c r="AK273" s="296"/>
      <c r="AL273" s="296"/>
    </row>
    <row r="274" spans="1:38" s="414" customFormat="1" ht="16.5" customHeight="1">
      <c r="A274" s="284" t="str">
        <f>IF('Data invoice'!J204=0,"",'Data invoice'!K204)</f>
        <v/>
      </c>
      <c r="B274" s="284" t="str">
        <f>IF('Data invoice'!K204=0,"",'Data invoice'!L204)</f>
        <v/>
      </c>
      <c r="C274" s="284" t="str">
        <f>IF('Data invoice'!L204=0,"",'Data invoice'!M204)</f>
        <v/>
      </c>
      <c r="D274" s="284" t="str">
        <f>IF('Data invoice'!M204=0,"",'Data invoice'!N204)</f>
        <v/>
      </c>
      <c r="E274" s="284" t="str">
        <f>IF('Data invoice'!N204=0,"",'Data invoice'!O204)</f>
        <v/>
      </c>
      <c r="F274" s="284" t="str">
        <f>IF('Data invoice'!O204=0,"",'Data invoice'!P204)</f>
        <v/>
      </c>
      <c r="G274" s="284" t="str">
        <f>IF('Data invoice'!P204=0,"",'Data invoice'!Q204)</f>
        <v/>
      </c>
      <c r="H274" s="284" t="str">
        <f>IF('Data invoice'!Q204=0,"",'Data invoice'!R204)</f>
        <v/>
      </c>
      <c r="I274" s="320" t="str">
        <f>IF('Data invoice'!R204=0,"",'Data invoice'!S204)</f>
        <v/>
      </c>
      <c r="J274" s="367" t="str">
        <f>IF('Data invoice'!S204=0,"",'Data invoice'!T204)</f>
        <v/>
      </c>
      <c r="L274" s="279"/>
      <c r="M274" s="279"/>
      <c r="N274" s="279"/>
      <c r="O274" s="279"/>
      <c r="P274" s="279"/>
      <c r="Q274" s="279"/>
      <c r="R274" s="279"/>
      <c r="S274" s="279"/>
      <c r="T274" s="279"/>
      <c r="U274" s="279"/>
      <c r="V274" s="279"/>
      <c r="W274" s="279"/>
      <c r="X274" s="279"/>
      <c r="Y274" s="279"/>
      <c r="Z274" s="279"/>
      <c r="AA274" s="279"/>
      <c r="AB274" s="296"/>
      <c r="AC274" s="296"/>
      <c r="AD274" s="296"/>
      <c r="AE274" s="296"/>
      <c r="AF274" s="296"/>
      <c r="AG274" s="296"/>
      <c r="AH274" s="296"/>
      <c r="AI274" s="296"/>
      <c r="AJ274" s="296"/>
      <c r="AK274" s="296"/>
      <c r="AL274" s="296"/>
    </row>
    <row r="275" spans="1:38" s="414" customFormat="1" ht="16.5" customHeight="1">
      <c r="A275" s="284" t="str">
        <f>IF('Data invoice'!J205=0,"",'Data invoice'!K205)</f>
        <v/>
      </c>
      <c r="B275" s="284" t="str">
        <f>IF('Data invoice'!K205=0,"",'Data invoice'!L205)</f>
        <v/>
      </c>
      <c r="C275" s="284" t="str">
        <f>IF('Data invoice'!L205=0,"",'Data invoice'!M205)</f>
        <v/>
      </c>
      <c r="D275" s="284" t="str">
        <f>IF('Data invoice'!M205=0,"",'Data invoice'!N205)</f>
        <v/>
      </c>
      <c r="E275" s="284" t="str">
        <f>IF('Data invoice'!N205=0,"",'Data invoice'!O205)</f>
        <v/>
      </c>
      <c r="F275" s="284" t="str">
        <f>IF('Data invoice'!O205=0,"",'Data invoice'!P205)</f>
        <v/>
      </c>
      <c r="G275" s="284" t="str">
        <f>IF('Data invoice'!P205=0,"",'Data invoice'!Q205)</f>
        <v/>
      </c>
      <c r="H275" s="284" t="str">
        <f>IF('Data invoice'!Q205=0,"",'Data invoice'!R205)</f>
        <v/>
      </c>
      <c r="I275" s="320" t="str">
        <f>IF('Data invoice'!R205=0,"",'Data invoice'!S205)</f>
        <v/>
      </c>
      <c r="J275" s="367" t="str">
        <f>IF('Data invoice'!S205=0,"",'Data invoice'!T205)</f>
        <v/>
      </c>
      <c r="L275" s="279"/>
      <c r="M275" s="279"/>
      <c r="N275" s="279"/>
      <c r="O275" s="279"/>
      <c r="P275" s="279"/>
      <c r="Q275" s="279"/>
      <c r="R275" s="279"/>
      <c r="S275" s="279"/>
      <c r="T275" s="279"/>
      <c r="U275" s="279"/>
      <c r="V275" s="279"/>
      <c r="W275" s="279"/>
      <c r="X275" s="279"/>
      <c r="Y275" s="279"/>
      <c r="Z275" s="279"/>
      <c r="AA275" s="279"/>
      <c r="AB275" s="296"/>
      <c r="AC275" s="296"/>
      <c r="AD275" s="296"/>
      <c r="AE275" s="296"/>
      <c r="AF275" s="296"/>
      <c r="AG275" s="296"/>
      <c r="AH275" s="296"/>
      <c r="AI275" s="296"/>
      <c r="AJ275" s="296"/>
      <c r="AK275" s="296"/>
      <c r="AL275" s="296"/>
    </row>
    <row r="276" spans="1:38" s="414" customFormat="1" ht="16.5" customHeight="1">
      <c r="A276" s="284" t="str">
        <f>IF('Data invoice'!J206=0,"",'Data invoice'!K206)</f>
        <v/>
      </c>
      <c r="B276" s="284" t="str">
        <f>IF('Data invoice'!K206=0,"",'Data invoice'!L206)</f>
        <v/>
      </c>
      <c r="C276" s="284" t="str">
        <f>IF('Data invoice'!L206=0,"",'Data invoice'!M206)</f>
        <v/>
      </c>
      <c r="D276" s="284" t="str">
        <f>IF('Data invoice'!M206=0,"",'Data invoice'!N206)</f>
        <v/>
      </c>
      <c r="E276" s="284" t="str">
        <f>IF('Data invoice'!N206=0,"",'Data invoice'!O206)</f>
        <v/>
      </c>
      <c r="F276" s="284" t="str">
        <f>IF('Data invoice'!O206=0,"",'Data invoice'!P206)</f>
        <v/>
      </c>
      <c r="G276" s="284" t="str">
        <f>IF('Data invoice'!P206=0,"",'Data invoice'!Q206)</f>
        <v/>
      </c>
      <c r="H276" s="284" t="str">
        <f>IF('Data invoice'!Q206=0,"",'Data invoice'!R206)</f>
        <v/>
      </c>
      <c r="I276" s="320" t="str">
        <f>IF('Data invoice'!R206=0,"",'Data invoice'!S206)</f>
        <v/>
      </c>
      <c r="J276" s="367" t="str">
        <f>IF('Data invoice'!S206=0,"",'Data invoice'!T206)</f>
        <v/>
      </c>
      <c r="L276" s="279"/>
      <c r="M276" s="279"/>
      <c r="N276" s="279"/>
      <c r="O276" s="279"/>
      <c r="P276" s="279"/>
      <c r="Q276" s="279"/>
      <c r="R276" s="279"/>
      <c r="S276" s="279"/>
      <c r="T276" s="279"/>
      <c r="U276" s="279"/>
      <c r="V276" s="279"/>
      <c r="W276" s="279"/>
      <c r="X276" s="279"/>
      <c r="Y276" s="279"/>
      <c r="Z276" s="279"/>
      <c r="AA276" s="279"/>
      <c r="AB276" s="296"/>
      <c r="AC276" s="296"/>
      <c r="AD276" s="296"/>
      <c r="AE276" s="296"/>
      <c r="AF276" s="296"/>
      <c r="AG276" s="296"/>
      <c r="AH276" s="296"/>
      <c r="AI276" s="296"/>
      <c r="AJ276" s="296"/>
      <c r="AK276" s="296"/>
      <c r="AL276" s="296"/>
    </row>
    <row r="277" spans="1:38" s="414" customFormat="1" ht="16.5" customHeight="1">
      <c r="A277" s="284" t="str">
        <f>IF('Data invoice'!J207=0,"",'Data invoice'!K207)</f>
        <v/>
      </c>
      <c r="B277" s="284" t="str">
        <f>IF('Data invoice'!K207=0,"",'Data invoice'!L207)</f>
        <v/>
      </c>
      <c r="C277" s="284" t="str">
        <f>IF('Data invoice'!L207=0,"",'Data invoice'!M207)</f>
        <v/>
      </c>
      <c r="D277" s="284" t="str">
        <f>IF('Data invoice'!M207=0,"",'Data invoice'!N207)</f>
        <v/>
      </c>
      <c r="E277" s="284" t="str">
        <f>IF('Data invoice'!N207=0,"",'Data invoice'!O207)</f>
        <v/>
      </c>
      <c r="F277" s="284" t="str">
        <f>IF('Data invoice'!O207=0,"",'Data invoice'!P207)</f>
        <v/>
      </c>
      <c r="G277" s="284" t="str">
        <f>IF('Data invoice'!P207=0,"",'Data invoice'!Q207)</f>
        <v/>
      </c>
      <c r="H277" s="284" t="str">
        <f>IF('Data invoice'!Q207=0,"",'Data invoice'!R207)</f>
        <v/>
      </c>
      <c r="I277" s="320" t="str">
        <f>IF('Data invoice'!R207=0,"",'Data invoice'!S207)</f>
        <v/>
      </c>
      <c r="J277" s="367" t="str">
        <f>IF('Data invoice'!S207=0,"",'Data invoice'!T207)</f>
        <v/>
      </c>
      <c r="L277" s="279"/>
      <c r="M277" s="279"/>
      <c r="N277" s="279"/>
      <c r="O277" s="279"/>
      <c r="P277" s="279"/>
      <c r="Q277" s="279"/>
      <c r="R277" s="279"/>
      <c r="S277" s="279"/>
      <c r="T277" s="279"/>
      <c r="U277" s="279"/>
      <c r="V277" s="279"/>
      <c r="W277" s="279"/>
      <c r="X277" s="279"/>
      <c r="Y277" s="279"/>
      <c r="Z277" s="279"/>
      <c r="AA277" s="279"/>
      <c r="AB277" s="296"/>
      <c r="AC277" s="296"/>
      <c r="AD277" s="296"/>
      <c r="AE277" s="296"/>
      <c r="AF277" s="296"/>
      <c r="AG277" s="296"/>
      <c r="AH277" s="296"/>
      <c r="AI277" s="296"/>
      <c r="AJ277" s="296"/>
      <c r="AK277" s="296"/>
      <c r="AL277" s="296"/>
    </row>
    <row r="278" spans="1:38" s="414" customFormat="1" ht="16.5" customHeight="1">
      <c r="A278" s="284" t="str">
        <f>IF('Data invoice'!J208=0,"",'Data invoice'!K208)</f>
        <v/>
      </c>
      <c r="B278" s="284" t="str">
        <f>IF('Data invoice'!K208=0,"",'Data invoice'!L208)</f>
        <v/>
      </c>
      <c r="C278" s="284" t="str">
        <f>IF('Data invoice'!L208=0,"",'Data invoice'!M208)</f>
        <v/>
      </c>
      <c r="D278" s="284" t="str">
        <f>IF('Data invoice'!M208=0,"",'Data invoice'!N208)</f>
        <v/>
      </c>
      <c r="E278" s="284" t="str">
        <f>IF('Data invoice'!N208=0,"",'Data invoice'!O208)</f>
        <v/>
      </c>
      <c r="F278" s="284" t="str">
        <f>IF('Data invoice'!O208=0,"",'Data invoice'!P208)</f>
        <v/>
      </c>
      <c r="G278" s="284" t="str">
        <f>IF('Data invoice'!P208=0,"",'Data invoice'!Q208)</f>
        <v/>
      </c>
      <c r="H278" s="284" t="str">
        <f>IF('Data invoice'!Q208=0,"",'Data invoice'!R208)</f>
        <v/>
      </c>
      <c r="I278" s="320" t="str">
        <f>IF('Data invoice'!R208=0,"",'Data invoice'!S208)</f>
        <v/>
      </c>
      <c r="J278" s="367" t="str">
        <f>IF('Data invoice'!S208=0,"",'Data invoice'!T208)</f>
        <v/>
      </c>
      <c r="L278" s="279"/>
      <c r="M278" s="279"/>
      <c r="N278" s="279"/>
      <c r="O278" s="279"/>
      <c r="P278" s="279"/>
      <c r="Q278" s="279"/>
      <c r="R278" s="279"/>
      <c r="S278" s="279"/>
      <c r="T278" s="279"/>
      <c r="U278" s="279"/>
      <c r="V278" s="279"/>
      <c r="W278" s="279"/>
      <c r="X278" s="279"/>
      <c r="Y278" s="279"/>
      <c r="Z278" s="279"/>
      <c r="AA278" s="279"/>
      <c r="AB278" s="296"/>
      <c r="AC278" s="296"/>
      <c r="AD278" s="296"/>
      <c r="AE278" s="296"/>
      <c r="AF278" s="296"/>
      <c r="AG278" s="296"/>
      <c r="AH278" s="296"/>
      <c r="AI278" s="296"/>
      <c r="AJ278" s="296"/>
      <c r="AK278" s="296"/>
      <c r="AL278" s="296"/>
    </row>
    <row r="279" spans="1:38" s="414" customFormat="1" ht="16.5" customHeight="1">
      <c r="A279" s="284" t="str">
        <f>IF('Data invoice'!J209=0,"",'Data invoice'!K209)</f>
        <v/>
      </c>
      <c r="B279" s="284" t="str">
        <f>IF('Data invoice'!K209=0,"",'Data invoice'!L209)</f>
        <v/>
      </c>
      <c r="C279" s="284" t="str">
        <f>IF('Data invoice'!L209=0,"",'Data invoice'!M209)</f>
        <v/>
      </c>
      <c r="D279" s="284" t="str">
        <f>IF('Data invoice'!M209=0,"",'Data invoice'!N209)</f>
        <v/>
      </c>
      <c r="E279" s="284" t="str">
        <f>IF('Data invoice'!N209=0,"",'Data invoice'!O209)</f>
        <v/>
      </c>
      <c r="F279" s="284" t="str">
        <f>IF('Data invoice'!O209=0,"",'Data invoice'!P209)</f>
        <v/>
      </c>
      <c r="G279" s="284" t="str">
        <f>IF('Data invoice'!P209=0,"",'Data invoice'!Q209)</f>
        <v/>
      </c>
      <c r="H279" s="284" t="str">
        <f>IF('Data invoice'!Q209=0,"",'Data invoice'!R209)</f>
        <v/>
      </c>
      <c r="I279" s="320" t="str">
        <f>IF('Data invoice'!R209=0,"",'Data invoice'!S209)</f>
        <v/>
      </c>
      <c r="J279" s="367" t="str">
        <f>IF('Data invoice'!S209=0,"",'Data invoice'!T209)</f>
        <v/>
      </c>
      <c r="L279" s="279"/>
      <c r="M279" s="279"/>
      <c r="N279" s="279"/>
      <c r="O279" s="279"/>
      <c r="P279" s="279"/>
      <c r="Q279" s="279"/>
      <c r="R279" s="279"/>
      <c r="S279" s="279"/>
      <c r="T279" s="279"/>
      <c r="U279" s="279"/>
      <c r="V279" s="279"/>
      <c r="W279" s="279"/>
      <c r="X279" s="279"/>
      <c r="Y279" s="279"/>
      <c r="Z279" s="279"/>
      <c r="AA279" s="279"/>
      <c r="AB279" s="296"/>
      <c r="AC279" s="296"/>
      <c r="AD279" s="296"/>
      <c r="AE279" s="296"/>
      <c r="AF279" s="296"/>
      <c r="AG279" s="296"/>
      <c r="AH279" s="296"/>
      <c r="AI279" s="296"/>
      <c r="AJ279" s="296"/>
      <c r="AK279" s="296"/>
      <c r="AL279" s="296"/>
    </row>
    <row r="280" spans="1:38" s="414" customFormat="1" ht="16.5" customHeight="1">
      <c r="A280" s="284" t="str">
        <f>IF('Data invoice'!J210=0,"",'Data invoice'!K210)</f>
        <v/>
      </c>
      <c r="B280" s="284" t="str">
        <f>IF('Data invoice'!K210=0,"",'Data invoice'!L210)</f>
        <v/>
      </c>
      <c r="C280" s="284" t="str">
        <f>IF('Data invoice'!L210=0,"",'Data invoice'!M210)</f>
        <v/>
      </c>
      <c r="D280" s="284" t="str">
        <f>IF('Data invoice'!M210=0,"",'Data invoice'!N210)</f>
        <v/>
      </c>
      <c r="E280" s="284" t="str">
        <f>IF('Data invoice'!N210=0,"",'Data invoice'!O210)</f>
        <v/>
      </c>
      <c r="F280" s="284" t="str">
        <f>IF('Data invoice'!O210=0,"",'Data invoice'!P210)</f>
        <v/>
      </c>
      <c r="G280" s="284" t="str">
        <f>IF('Data invoice'!P210=0,"",'Data invoice'!Q210)</f>
        <v/>
      </c>
      <c r="H280" s="284" t="str">
        <f>IF('Data invoice'!Q210=0,"",'Data invoice'!R210)</f>
        <v/>
      </c>
      <c r="I280" s="320" t="str">
        <f>IF('Data invoice'!R210=0,"",'Data invoice'!S210)</f>
        <v/>
      </c>
      <c r="J280" s="367" t="str">
        <f>IF('Data invoice'!S210=0,"",'Data invoice'!T210)</f>
        <v/>
      </c>
      <c r="L280" s="279"/>
      <c r="M280" s="279"/>
      <c r="N280" s="279"/>
      <c r="O280" s="279"/>
      <c r="P280" s="279"/>
      <c r="Q280" s="279"/>
      <c r="R280" s="279"/>
      <c r="S280" s="279"/>
      <c r="T280" s="279"/>
      <c r="U280" s="279"/>
      <c r="V280" s="279"/>
      <c r="W280" s="279"/>
      <c r="X280" s="279"/>
      <c r="Y280" s="279"/>
      <c r="Z280" s="279"/>
      <c r="AA280" s="279"/>
      <c r="AB280" s="296"/>
      <c r="AC280" s="296"/>
      <c r="AD280" s="296"/>
      <c r="AE280" s="296"/>
      <c r="AF280" s="296"/>
      <c r="AG280" s="296"/>
      <c r="AH280" s="296"/>
      <c r="AI280" s="296"/>
      <c r="AJ280" s="296"/>
      <c r="AK280" s="296"/>
      <c r="AL280" s="296"/>
    </row>
    <row r="281" spans="1:38" s="414" customFormat="1" ht="16.5" customHeight="1">
      <c r="A281" s="284" t="str">
        <f>IF('Data invoice'!J211=0,"",'Data invoice'!K211)</f>
        <v/>
      </c>
      <c r="B281" s="284" t="str">
        <f>IF('Data invoice'!K211=0,"",'Data invoice'!L211)</f>
        <v/>
      </c>
      <c r="C281" s="284" t="str">
        <f>IF('Data invoice'!L211=0,"",'Data invoice'!M211)</f>
        <v/>
      </c>
      <c r="D281" s="284" t="str">
        <f>IF('Data invoice'!M211=0,"",'Data invoice'!N211)</f>
        <v/>
      </c>
      <c r="E281" s="284" t="str">
        <f>IF('Data invoice'!N211=0,"",'Data invoice'!O211)</f>
        <v/>
      </c>
      <c r="F281" s="284" t="str">
        <f>IF('Data invoice'!O211=0,"",'Data invoice'!P211)</f>
        <v/>
      </c>
      <c r="G281" s="284" t="str">
        <f>IF('Data invoice'!P211=0,"",'Data invoice'!Q211)</f>
        <v/>
      </c>
      <c r="H281" s="284" t="str">
        <f>IF('Data invoice'!Q211=0,"",'Data invoice'!R211)</f>
        <v/>
      </c>
      <c r="I281" s="320" t="str">
        <f>IF('Data invoice'!R211=0,"",'Data invoice'!S211)</f>
        <v/>
      </c>
      <c r="J281" s="367" t="str">
        <f>IF('Data invoice'!S211=0,"",'Data invoice'!T211)</f>
        <v/>
      </c>
      <c r="L281" s="279"/>
      <c r="M281" s="279"/>
      <c r="N281" s="279"/>
      <c r="O281" s="279"/>
      <c r="P281" s="279"/>
      <c r="Q281" s="279"/>
      <c r="R281" s="279"/>
      <c r="S281" s="279"/>
      <c r="T281" s="279"/>
      <c r="U281" s="279"/>
      <c r="V281" s="279"/>
      <c r="W281" s="279"/>
      <c r="X281" s="279"/>
      <c r="Y281" s="279"/>
      <c r="Z281" s="279"/>
      <c r="AA281" s="279"/>
      <c r="AB281" s="296"/>
      <c r="AC281" s="296"/>
      <c r="AD281" s="296"/>
      <c r="AE281" s="296"/>
      <c r="AF281" s="296"/>
      <c r="AG281" s="296"/>
      <c r="AH281" s="296"/>
      <c r="AI281" s="296"/>
      <c r="AJ281" s="296"/>
      <c r="AK281" s="296"/>
      <c r="AL281" s="296"/>
    </row>
    <row r="282" spans="1:38" s="414" customFormat="1" ht="16.5" customHeight="1">
      <c r="A282" s="284" t="str">
        <f>IF('Data invoice'!J212=0,"",'Data invoice'!K212)</f>
        <v/>
      </c>
      <c r="B282" s="284" t="str">
        <f>IF('Data invoice'!K212=0,"",'Data invoice'!L212)</f>
        <v/>
      </c>
      <c r="C282" s="284" t="str">
        <f>IF('Data invoice'!L212=0,"",'Data invoice'!M212)</f>
        <v/>
      </c>
      <c r="D282" s="284" t="str">
        <f>IF('Data invoice'!M212=0,"",'Data invoice'!N212)</f>
        <v/>
      </c>
      <c r="E282" s="284" t="str">
        <f>IF('Data invoice'!N212=0,"",'Data invoice'!O212)</f>
        <v/>
      </c>
      <c r="F282" s="284" t="str">
        <f>IF('Data invoice'!O212=0,"",'Data invoice'!P212)</f>
        <v/>
      </c>
      <c r="G282" s="284" t="str">
        <f>IF('Data invoice'!P212=0,"",'Data invoice'!Q212)</f>
        <v/>
      </c>
      <c r="H282" s="284" t="str">
        <f>IF('Data invoice'!Q212=0,"",'Data invoice'!R212)</f>
        <v/>
      </c>
      <c r="I282" s="320" t="str">
        <f>IF('Data invoice'!R212=0,"",'Data invoice'!S212)</f>
        <v/>
      </c>
      <c r="J282" s="367" t="str">
        <f>IF('Data invoice'!S212=0,"",'Data invoice'!T212)</f>
        <v/>
      </c>
      <c r="L282" s="279"/>
      <c r="M282" s="279"/>
      <c r="N282" s="279"/>
      <c r="O282" s="279"/>
      <c r="P282" s="279"/>
      <c r="Q282" s="279"/>
      <c r="R282" s="279"/>
      <c r="S282" s="279"/>
      <c r="T282" s="279"/>
      <c r="U282" s="279"/>
      <c r="V282" s="279"/>
      <c r="W282" s="279"/>
      <c r="X282" s="279"/>
      <c r="Y282" s="279"/>
      <c r="Z282" s="279"/>
      <c r="AA282" s="279"/>
      <c r="AB282" s="296"/>
      <c r="AC282" s="296"/>
      <c r="AD282" s="296"/>
      <c r="AE282" s="296"/>
      <c r="AF282" s="296"/>
      <c r="AG282" s="296"/>
      <c r="AH282" s="296"/>
      <c r="AI282" s="296"/>
      <c r="AJ282" s="296"/>
      <c r="AK282" s="296"/>
      <c r="AL282" s="296"/>
    </row>
    <row r="283" spans="1:38" s="414" customFormat="1" ht="16.5" customHeight="1">
      <c r="A283" s="284" t="str">
        <f>IF('Data invoice'!J213=0,"",'Data invoice'!K213)</f>
        <v/>
      </c>
      <c r="B283" s="284" t="str">
        <f>IF('Data invoice'!K213=0,"",'Data invoice'!L213)</f>
        <v/>
      </c>
      <c r="C283" s="284" t="str">
        <f>IF('Data invoice'!L213=0,"",'Data invoice'!M213)</f>
        <v/>
      </c>
      <c r="D283" s="284" t="str">
        <f>IF('Data invoice'!M213=0,"",'Data invoice'!N213)</f>
        <v/>
      </c>
      <c r="E283" s="284" t="str">
        <f>IF('Data invoice'!N213=0,"",'Data invoice'!O213)</f>
        <v/>
      </c>
      <c r="F283" s="284" t="str">
        <f>IF('Data invoice'!O213=0,"",'Data invoice'!P213)</f>
        <v/>
      </c>
      <c r="G283" s="284" t="str">
        <f>IF('Data invoice'!P213=0,"",'Data invoice'!Q213)</f>
        <v/>
      </c>
      <c r="H283" s="284" t="str">
        <f>IF('Data invoice'!Q213=0,"",'Data invoice'!R213)</f>
        <v/>
      </c>
      <c r="I283" s="320" t="str">
        <f>IF('Data invoice'!R213=0,"",'Data invoice'!S213)</f>
        <v/>
      </c>
      <c r="J283" s="367" t="str">
        <f>IF('Data invoice'!S213=0,"",'Data invoice'!T213)</f>
        <v/>
      </c>
      <c r="L283" s="279"/>
      <c r="M283" s="279"/>
      <c r="N283" s="279"/>
      <c r="O283" s="279"/>
      <c r="P283" s="279"/>
      <c r="Q283" s="279"/>
      <c r="R283" s="279"/>
      <c r="S283" s="279"/>
      <c r="T283" s="279"/>
      <c r="U283" s="279"/>
      <c r="V283" s="279"/>
      <c r="W283" s="279"/>
      <c r="X283" s="279"/>
      <c r="Y283" s="279"/>
      <c r="Z283" s="279"/>
      <c r="AA283" s="279"/>
      <c r="AB283" s="296"/>
      <c r="AC283" s="296"/>
      <c r="AD283" s="296"/>
      <c r="AE283" s="296"/>
      <c r="AF283" s="296"/>
      <c r="AG283" s="296"/>
      <c r="AH283" s="296"/>
      <c r="AI283" s="296"/>
      <c r="AJ283" s="296"/>
      <c r="AK283" s="296"/>
      <c r="AL283" s="296"/>
    </row>
    <row r="284" spans="1:38" s="414" customFormat="1" ht="16.5" customHeight="1">
      <c r="A284" s="284" t="str">
        <f>IF('Data invoice'!J214=0,"",'Data invoice'!K214)</f>
        <v/>
      </c>
      <c r="B284" s="284" t="str">
        <f>IF('Data invoice'!K214=0,"",'Data invoice'!L214)</f>
        <v/>
      </c>
      <c r="C284" s="284" t="str">
        <f>IF('Data invoice'!L214=0,"",'Data invoice'!M214)</f>
        <v/>
      </c>
      <c r="D284" s="284" t="str">
        <f>IF('Data invoice'!M214=0,"",'Data invoice'!N214)</f>
        <v/>
      </c>
      <c r="E284" s="284" t="str">
        <f>IF('Data invoice'!N214=0,"",'Data invoice'!O214)</f>
        <v/>
      </c>
      <c r="F284" s="284" t="str">
        <f>IF('Data invoice'!O214=0,"",'Data invoice'!P214)</f>
        <v/>
      </c>
      <c r="G284" s="284" t="str">
        <f>IF('Data invoice'!P214=0,"",'Data invoice'!Q214)</f>
        <v/>
      </c>
      <c r="H284" s="284" t="str">
        <f>IF('Data invoice'!Q214=0,"",'Data invoice'!R214)</f>
        <v/>
      </c>
      <c r="I284" s="320" t="str">
        <f>IF('Data invoice'!R214=0,"",'Data invoice'!S214)</f>
        <v/>
      </c>
      <c r="J284" s="367" t="str">
        <f>IF('Data invoice'!S214=0,"",'Data invoice'!T214)</f>
        <v/>
      </c>
      <c r="L284" s="279"/>
      <c r="M284" s="279"/>
      <c r="N284" s="279"/>
      <c r="O284" s="279"/>
      <c r="P284" s="279"/>
      <c r="Q284" s="279"/>
      <c r="R284" s="279"/>
      <c r="S284" s="279"/>
      <c r="T284" s="279"/>
      <c r="U284" s="279"/>
      <c r="V284" s="279"/>
      <c r="W284" s="279"/>
      <c r="X284" s="279"/>
      <c r="Y284" s="279"/>
      <c r="Z284" s="279"/>
      <c r="AA284" s="279"/>
      <c r="AB284" s="296"/>
      <c r="AC284" s="296"/>
      <c r="AD284" s="296"/>
      <c r="AE284" s="296"/>
      <c r="AF284" s="296"/>
      <c r="AG284" s="296"/>
      <c r="AH284" s="296"/>
      <c r="AI284" s="296"/>
      <c r="AJ284" s="296"/>
      <c r="AK284" s="296"/>
      <c r="AL284" s="296"/>
    </row>
    <row r="285" spans="1:38" s="414" customFormat="1" ht="16.5" customHeight="1">
      <c r="A285" s="284" t="str">
        <f>IF('Data invoice'!J215=0,"",'Data invoice'!K215)</f>
        <v/>
      </c>
      <c r="B285" s="284" t="str">
        <f>IF('Data invoice'!K215=0,"",'Data invoice'!L215)</f>
        <v/>
      </c>
      <c r="C285" s="284" t="str">
        <f>IF('Data invoice'!L215=0,"",'Data invoice'!M215)</f>
        <v/>
      </c>
      <c r="D285" s="284" t="str">
        <f>IF('Data invoice'!M215=0,"",'Data invoice'!N215)</f>
        <v/>
      </c>
      <c r="E285" s="284" t="str">
        <f>IF('Data invoice'!N215=0,"",'Data invoice'!O215)</f>
        <v/>
      </c>
      <c r="F285" s="284" t="str">
        <f>IF('Data invoice'!O215=0,"",'Data invoice'!P215)</f>
        <v/>
      </c>
      <c r="G285" s="284" t="str">
        <f>IF('Data invoice'!P215=0,"",'Data invoice'!Q215)</f>
        <v/>
      </c>
      <c r="H285" s="284" t="str">
        <f>IF('Data invoice'!Q215=0,"",'Data invoice'!R215)</f>
        <v/>
      </c>
      <c r="I285" s="320" t="str">
        <f>IF('Data invoice'!R215=0,"",'Data invoice'!S215)</f>
        <v/>
      </c>
      <c r="J285" s="367" t="str">
        <f>IF('Data invoice'!S215=0,"",'Data invoice'!T215)</f>
        <v/>
      </c>
      <c r="L285" s="279"/>
      <c r="M285" s="279"/>
      <c r="N285" s="279"/>
      <c r="O285" s="279"/>
      <c r="P285" s="279"/>
      <c r="Q285" s="279"/>
      <c r="R285" s="279"/>
      <c r="S285" s="279"/>
      <c r="T285" s="279"/>
      <c r="U285" s="279"/>
      <c r="V285" s="279"/>
      <c r="W285" s="279"/>
      <c r="X285" s="279"/>
      <c r="Y285" s="279"/>
      <c r="Z285" s="279"/>
      <c r="AA285" s="279"/>
      <c r="AB285" s="296"/>
      <c r="AC285" s="296"/>
      <c r="AD285" s="296"/>
      <c r="AE285" s="296"/>
      <c r="AF285" s="296"/>
      <c r="AG285" s="296"/>
      <c r="AH285" s="296"/>
      <c r="AI285" s="296"/>
      <c r="AJ285" s="296"/>
      <c r="AK285" s="296"/>
      <c r="AL285" s="296"/>
    </row>
    <row r="286" spans="1:38" s="414" customFormat="1" ht="13.5" customHeight="1">
      <c r="A286" s="284" t="str">
        <f>IF('Data invoice'!J216=0,"",'Data invoice'!K216)</f>
        <v/>
      </c>
      <c r="B286" s="284" t="str">
        <f>IF('Data invoice'!K216=0,"",'Data invoice'!L216)</f>
        <v/>
      </c>
      <c r="C286" s="284" t="str">
        <f>IF('Data invoice'!L216=0,"",'Data invoice'!M216)</f>
        <v/>
      </c>
      <c r="D286" s="284" t="str">
        <f>IF('Data invoice'!M216=0,"",'Data invoice'!N216)</f>
        <v/>
      </c>
      <c r="E286" s="284" t="str">
        <f>IF('Data invoice'!N216=0,"",'Data invoice'!O216)</f>
        <v/>
      </c>
      <c r="F286" s="284" t="str">
        <f>IF('Data invoice'!O216=0,"",'Data invoice'!P216)</f>
        <v/>
      </c>
      <c r="G286" s="284" t="str">
        <f>IF('Data invoice'!P216=0,"",'Data invoice'!Q216)</f>
        <v/>
      </c>
      <c r="H286" s="284" t="str">
        <f>IF('Data invoice'!Q216=0,"",'Data invoice'!R216)</f>
        <v/>
      </c>
      <c r="I286" s="320" t="str">
        <f>IF('Data invoice'!R216=0,"",'Data invoice'!S216)</f>
        <v/>
      </c>
      <c r="J286" s="367" t="str">
        <f>IF('Data invoice'!S216=0,"",'Data invoice'!T216)</f>
        <v/>
      </c>
      <c r="L286" s="279"/>
      <c r="M286" s="279"/>
      <c r="N286" s="279"/>
      <c r="O286" s="279"/>
      <c r="P286" s="279"/>
      <c r="Q286" s="279"/>
      <c r="R286" s="279"/>
      <c r="S286" s="279"/>
      <c r="T286" s="279"/>
      <c r="U286" s="279"/>
      <c r="V286" s="279"/>
      <c r="W286" s="279"/>
      <c r="X286" s="279"/>
      <c r="Y286" s="279"/>
      <c r="Z286" s="279"/>
      <c r="AA286" s="279"/>
      <c r="AB286" s="296"/>
      <c r="AC286" s="296"/>
      <c r="AD286" s="296"/>
      <c r="AE286" s="296"/>
      <c r="AF286" s="296"/>
      <c r="AG286" s="296"/>
      <c r="AH286" s="296"/>
      <c r="AI286" s="296"/>
      <c r="AJ286" s="296"/>
      <c r="AK286" s="296"/>
      <c r="AL286" s="296"/>
    </row>
    <row r="287" spans="1:38" s="414" customFormat="1" ht="13.5" customHeight="1">
      <c r="A287" s="284" t="str">
        <f>IF('Data invoice'!J217=0,"",'Data invoice'!K217)</f>
        <v/>
      </c>
      <c r="B287" s="284" t="str">
        <f>IF('Data invoice'!K217=0,"",'Data invoice'!L217)</f>
        <v/>
      </c>
      <c r="C287" s="284" t="str">
        <f>IF('Data invoice'!L217=0,"",'Data invoice'!M217)</f>
        <v/>
      </c>
      <c r="D287" s="284" t="str">
        <f>IF('Data invoice'!M217=0,"",'Data invoice'!N217)</f>
        <v/>
      </c>
      <c r="E287" s="284" t="str">
        <f>IF('Data invoice'!N217=0,"",'Data invoice'!O217)</f>
        <v/>
      </c>
      <c r="F287" s="284" t="str">
        <f>IF('Data invoice'!O217=0,"",'Data invoice'!P217)</f>
        <v/>
      </c>
      <c r="G287" s="284" t="str">
        <f>IF('Data invoice'!P217=0,"",'Data invoice'!Q217)</f>
        <v/>
      </c>
      <c r="H287" s="284" t="str">
        <f>IF('Data invoice'!Q217=0,"",'Data invoice'!R217)</f>
        <v/>
      </c>
      <c r="I287" s="320" t="str">
        <f>IF('Data invoice'!R217=0,"",'Data invoice'!S217)</f>
        <v/>
      </c>
      <c r="J287" s="367" t="str">
        <f>IF('Data invoice'!S217=0,"",'Data invoice'!T217)</f>
        <v/>
      </c>
      <c r="L287" s="279"/>
      <c r="M287" s="279"/>
      <c r="N287" s="279"/>
      <c r="O287" s="279"/>
      <c r="P287" s="279"/>
      <c r="Q287" s="279"/>
      <c r="R287" s="279"/>
      <c r="S287" s="279"/>
      <c r="T287" s="279"/>
      <c r="U287" s="279"/>
      <c r="V287" s="279"/>
      <c r="W287" s="279"/>
      <c r="X287" s="279"/>
      <c r="Y287" s="279"/>
      <c r="Z287" s="279"/>
      <c r="AA287" s="279"/>
      <c r="AB287" s="296"/>
      <c r="AC287" s="296"/>
      <c r="AD287" s="296"/>
      <c r="AE287" s="296"/>
      <c r="AF287" s="296"/>
      <c r="AG287" s="296"/>
      <c r="AH287" s="296"/>
      <c r="AI287" s="296"/>
      <c r="AJ287" s="296"/>
      <c r="AK287" s="296"/>
      <c r="AL287" s="296"/>
    </row>
    <row r="288" spans="1:38" s="414" customFormat="1" ht="16.5" customHeight="1">
      <c r="A288" s="284" t="str">
        <f>IF('Data invoice'!J218=0,"",'Data invoice'!K218)</f>
        <v/>
      </c>
      <c r="B288" s="284" t="str">
        <f>IF('Data invoice'!K218=0,"",'Data invoice'!L218)</f>
        <v/>
      </c>
      <c r="C288" s="284" t="str">
        <f>IF('Data invoice'!L218=0,"",'Data invoice'!M218)</f>
        <v/>
      </c>
      <c r="D288" s="284" t="str">
        <f>IF('Data invoice'!M218=0,"",'Data invoice'!N218)</f>
        <v/>
      </c>
      <c r="E288" s="284" t="str">
        <f>IF('Data invoice'!N218=0,"",'Data invoice'!O218)</f>
        <v/>
      </c>
      <c r="F288" s="284" t="str">
        <f>IF('Data invoice'!O218=0,"",'Data invoice'!P218)</f>
        <v/>
      </c>
      <c r="G288" s="284" t="str">
        <f>IF('Data invoice'!P218=0,"",'Data invoice'!Q218)</f>
        <v/>
      </c>
      <c r="H288" s="284" t="str">
        <f>IF('Data invoice'!Q218=0,"",'Data invoice'!R218)</f>
        <v/>
      </c>
      <c r="I288" s="320" t="str">
        <f>IF('Data invoice'!R218=0,"",'Data invoice'!S218)</f>
        <v/>
      </c>
      <c r="J288" s="367" t="str">
        <f>IF('Data invoice'!S218=0,"",'Data invoice'!T218)</f>
        <v/>
      </c>
      <c r="L288" s="279"/>
      <c r="M288" s="279"/>
      <c r="N288" s="279"/>
      <c r="O288" s="279"/>
      <c r="P288" s="279"/>
      <c r="Q288" s="279"/>
      <c r="R288" s="279"/>
      <c r="S288" s="279"/>
      <c r="T288" s="279"/>
      <c r="U288" s="279"/>
      <c r="V288" s="279"/>
      <c r="W288" s="279"/>
      <c r="X288" s="279"/>
      <c r="Y288" s="279"/>
      <c r="Z288" s="279"/>
      <c r="AA288" s="279"/>
      <c r="AB288" s="296"/>
      <c r="AC288" s="296"/>
      <c r="AD288" s="296"/>
      <c r="AE288" s="296"/>
      <c r="AF288" s="296"/>
      <c r="AG288" s="296"/>
      <c r="AH288" s="296"/>
      <c r="AI288" s="296"/>
      <c r="AJ288" s="296"/>
      <c r="AK288" s="296"/>
      <c r="AL288" s="296"/>
    </row>
    <row r="289" spans="1:38" s="414" customFormat="1" ht="16.5" customHeight="1">
      <c r="A289" s="284" t="str">
        <f>IF('Data invoice'!J219=0,"",'Data invoice'!K219)</f>
        <v/>
      </c>
      <c r="B289" s="284" t="str">
        <f>IF('Data invoice'!K219=0,"",'Data invoice'!L219)</f>
        <v/>
      </c>
      <c r="C289" s="284" t="str">
        <f>IF('Data invoice'!L219=0,"",'Data invoice'!M219)</f>
        <v/>
      </c>
      <c r="D289" s="284" t="str">
        <f>IF('Data invoice'!M219=0,"",'Data invoice'!N219)</f>
        <v/>
      </c>
      <c r="E289" s="284" t="str">
        <f>IF('Data invoice'!N219=0,"",'Data invoice'!O219)</f>
        <v/>
      </c>
      <c r="F289" s="284" t="str">
        <f>IF('Data invoice'!O219=0,"",'Data invoice'!P219)</f>
        <v/>
      </c>
      <c r="G289" s="284" t="str">
        <f>IF('Data invoice'!P219=0,"",'Data invoice'!Q219)</f>
        <v/>
      </c>
      <c r="H289" s="284" t="str">
        <f>IF('Data invoice'!Q219=0,"",'Data invoice'!R219)</f>
        <v/>
      </c>
      <c r="I289" s="320" t="str">
        <f>IF('Data invoice'!R219=0,"",'Data invoice'!S219)</f>
        <v/>
      </c>
      <c r="J289" s="367" t="str">
        <f>IF('Data invoice'!S219=0,"",'Data invoice'!T219)</f>
        <v/>
      </c>
      <c r="L289" s="279"/>
      <c r="M289" s="279"/>
      <c r="N289" s="279"/>
      <c r="O289" s="279"/>
      <c r="P289" s="279"/>
      <c r="Q289" s="279"/>
      <c r="R289" s="279"/>
      <c r="S289" s="279"/>
      <c r="T289" s="279"/>
      <c r="U289" s="279"/>
      <c r="V289" s="279"/>
      <c r="W289" s="279"/>
      <c r="X289" s="279"/>
      <c r="Y289" s="279"/>
      <c r="Z289" s="279"/>
      <c r="AA289" s="279"/>
      <c r="AB289" s="296"/>
      <c r="AC289" s="296"/>
      <c r="AD289" s="296"/>
      <c r="AE289" s="296"/>
      <c r="AF289" s="296"/>
      <c r="AG289" s="296"/>
      <c r="AH289" s="296"/>
      <c r="AI289" s="296"/>
      <c r="AJ289" s="296"/>
      <c r="AK289" s="296"/>
      <c r="AL289" s="296"/>
    </row>
    <row r="290" spans="1:38" s="414" customFormat="1" ht="16.5" customHeight="1">
      <c r="A290" s="284" t="str">
        <f>IF('Data invoice'!J220=0,"",'Data invoice'!K220)</f>
        <v/>
      </c>
      <c r="B290" s="284" t="str">
        <f>IF('Data invoice'!K220=0,"",'Data invoice'!L220)</f>
        <v/>
      </c>
      <c r="C290" s="284" t="str">
        <f>IF('Data invoice'!L220=0,"",'Data invoice'!M220)</f>
        <v/>
      </c>
      <c r="D290" s="284" t="str">
        <f>IF('Data invoice'!M220=0,"",'Data invoice'!N220)</f>
        <v/>
      </c>
      <c r="E290" s="284" t="str">
        <f>IF('Data invoice'!N220=0,"",'Data invoice'!O220)</f>
        <v/>
      </c>
      <c r="F290" s="284" t="str">
        <f>IF('Data invoice'!O220=0,"",'Data invoice'!P220)</f>
        <v/>
      </c>
      <c r="G290" s="284" t="str">
        <f>IF('Data invoice'!P220=0,"",'Data invoice'!Q220)</f>
        <v/>
      </c>
      <c r="H290" s="284" t="str">
        <f>IF('Data invoice'!Q220=0,"",'Data invoice'!R220)</f>
        <v/>
      </c>
      <c r="I290" s="320" t="str">
        <f>IF('Data invoice'!R220=0,"",'Data invoice'!S220)</f>
        <v/>
      </c>
      <c r="J290" s="367" t="str">
        <f>IF('Data invoice'!S220=0,"",'Data invoice'!T220)</f>
        <v/>
      </c>
      <c r="L290" s="279"/>
      <c r="M290" s="279"/>
      <c r="N290" s="279"/>
      <c r="O290" s="279"/>
      <c r="P290" s="279"/>
      <c r="Q290" s="279"/>
      <c r="R290" s="279"/>
      <c r="S290" s="279"/>
      <c r="T290" s="279"/>
      <c r="U290" s="279"/>
      <c r="V290" s="279"/>
      <c r="W290" s="279"/>
      <c r="X290" s="279"/>
      <c r="Y290" s="279"/>
      <c r="Z290" s="279"/>
      <c r="AA290" s="279"/>
      <c r="AB290" s="296"/>
      <c r="AC290" s="296"/>
      <c r="AD290" s="296"/>
      <c r="AE290" s="296"/>
      <c r="AF290" s="296"/>
      <c r="AG290" s="296"/>
      <c r="AH290" s="296"/>
      <c r="AI290" s="296"/>
      <c r="AJ290" s="296"/>
      <c r="AK290" s="296"/>
      <c r="AL290" s="296"/>
    </row>
    <row r="291" spans="1:38" s="414" customFormat="1" ht="16.5" customHeight="1">
      <c r="A291" s="284" t="str">
        <f>IF('Data invoice'!J221=0,"",'Data invoice'!K221)</f>
        <v/>
      </c>
      <c r="B291" s="284" t="str">
        <f>IF('Data invoice'!K221=0,"",'Data invoice'!L221)</f>
        <v/>
      </c>
      <c r="C291" s="284" t="str">
        <f>IF('Data invoice'!L221=0,"",'Data invoice'!M221)</f>
        <v/>
      </c>
      <c r="D291" s="284" t="str">
        <f>IF('Data invoice'!M221=0,"",'Data invoice'!N221)</f>
        <v/>
      </c>
      <c r="E291" s="284" t="str">
        <f>IF('Data invoice'!N221=0,"",'Data invoice'!O221)</f>
        <v/>
      </c>
      <c r="F291" s="284" t="str">
        <f>IF('Data invoice'!O221=0,"",'Data invoice'!P221)</f>
        <v/>
      </c>
      <c r="G291" s="284" t="str">
        <f>IF('Data invoice'!P221=0,"",'Data invoice'!Q221)</f>
        <v/>
      </c>
      <c r="H291" s="284" t="str">
        <f>IF('Data invoice'!Q221=0,"",'Data invoice'!R221)</f>
        <v/>
      </c>
      <c r="I291" s="320" t="str">
        <f>IF('Data invoice'!R221=0,"",'Data invoice'!S221)</f>
        <v/>
      </c>
      <c r="J291" s="367" t="str">
        <f>IF('Data invoice'!S221=0,"",'Data invoice'!T221)</f>
        <v/>
      </c>
      <c r="L291" s="279"/>
      <c r="M291" s="279"/>
      <c r="N291" s="279"/>
      <c r="O291" s="279"/>
      <c r="P291" s="279"/>
      <c r="Q291" s="279"/>
      <c r="R291" s="279"/>
      <c r="S291" s="279"/>
      <c r="T291" s="279"/>
      <c r="U291" s="279"/>
      <c r="V291" s="279"/>
      <c r="W291" s="279"/>
      <c r="X291" s="279"/>
      <c r="Y291" s="279"/>
      <c r="Z291" s="279"/>
      <c r="AA291" s="279"/>
      <c r="AB291" s="296"/>
      <c r="AC291" s="296"/>
      <c r="AD291" s="296"/>
      <c r="AE291" s="296"/>
      <c r="AF291" s="296"/>
      <c r="AG291" s="296"/>
      <c r="AH291" s="296"/>
      <c r="AI291" s="296"/>
      <c r="AJ291" s="296"/>
      <c r="AK291" s="296"/>
      <c r="AL291" s="296"/>
    </row>
    <row r="292" spans="1:38" s="414" customFormat="1" ht="16.5" customHeight="1">
      <c r="A292" s="284" t="str">
        <f>IF('Data invoice'!J222=0,"",'Data invoice'!K222)</f>
        <v/>
      </c>
      <c r="B292" s="284" t="str">
        <f>IF('Data invoice'!K222=0,"",'Data invoice'!L222)</f>
        <v/>
      </c>
      <c r="C292" s="284" t="str">
        <f>IF('Data invoice'!L222=0,"",'Data invoice'!M222)</f>
        <v/>
      </c>
      <c r="D292" s="284" t="str">
        <f>IF('Data invoice'!M222=0,"",'Data invoice'!N222)</f>
        <v/>
      </c>
      <c r="E292" s="284" t="str">
        <f>IF('Data invoice'!N222=0,"",'Data invoice'!O222)</f>
        <v/>
      </c>
      <c r="F292" s="284" t="str">
        <f>IF('Data invoice'!O222=0,"",'Data invoice'!P222)</f>
        <v/>
      </c>
      <c r="G292" s="284" t="str">
        <f>IF('Data invoice'!P222=0,"",'Data invoice'!Q222)</f>
        <v/>
      </c>
      <c r="H292" s="284" t="str">
        <f>IF('Data invoice'!Q222=0,"",'Data invoice'!R222)</f>
        <v/>
      </c>
      <c r="I292" s="320" t="str">
        <f>IF('Data invoice'!R222=0,"",'Data invoice'!S222)</f>
        <v/>
      </c>
      <c r="J292" s="367" t="str">
        <f>IF('Data invoice'!S222=0,"",'Data invoice'!T222)</f>
        <v/>
      </c>
      <c r="L292" s="279"/>
      <c r="M292" s="279"/>
      <c r="N292" s="279"/>
      <c r="O292" s="279"/>
      <c r="P292" s="279"/>
      <c r="Q292" s="279"/>
      <c r="R292" s="279"/>
      <c r="S292" s="279"/>
      <c r="T292" s="279"/>
      <c r="U292" s="279"/>
      <c r="V292" s="279"/>
      <c r="W292" s="279"/>
      <c r="X292" s="279"/>
      <c r="Y292" s="279"/>
      <c r="Z292" s="279"/>
      <c r="AA292" s="279"/>
      <c r="AB292" s="296"/>
      <c r="AC292" s="296"/>
      <c r="AD292" s="296"/>
      <c r="AE292" s="296"/>
      <c r="AF292" s="296"/>
      <c r="AG292" s="296"/>
      <c r="AH292" s="296"/>
      <c r="AI292" s="296"/>
      <c r="AJ292" s="296"/>
      <c r="AK292" s="296"/>
      <c r="AL292" s="296"/>
    </row>
    <row r="293" spans="1:38" s="414" customFormat="1" ht="16.5" customHeight="1">
      <c r="A293" s="284" t="str">
        <f>IF('Data invoice'!J223=0,"",'Data invoice'!K223)</f>
        <v/>
      </c>
      <c r="B293" s="284" t="str">
        <f>IF('Data invoice'!K223=0,"",'Data invoice'!L223)</f>
        <v/>
      </c>
      <c r="C293" s="284" t="str">
        <f>IF('Data invoice'!L223=0,"",'Data invoice'!M223)</f>
        <v/>
      </c>
      <c r="D293" s="284" t="str">
        <f>IF('Data invoice'!M223=0,"",'Data invoice'!N223)</f>
        <v/>
      </c>
      <c r="E293" s="284" t="str">
        <f>IF('Data invoice'!N223=0,"",'Data invoice'!O223)</f>
        <v/>
      </c>
      <c r="F293" s="284" t="str">
        <f>IF('Data invoice'!O223=0,"",'Data invoice'!P223)</f>
        <v/>
      </c>
      <c r="G293" s="284" t="str">
        <f>IF('Data invoice'!P223=0,"",'Data invoice'!Q223)</f>
        <v/>
      </c>
      <c r="H293" s="284" t="str">
        <f>IF('Data invoice'!Q223=0,"",'Data invoice'!R223)</f>
        <v/>
      </c>
      <c r="I293" s="320" t="str">
        <f>IF('Data invoice'!R223=0,"",'Data invoice'!S223)</f>
        <v/>
      </c>
      <c r="J293" s="367" t="str">
        <f>IF('Data invoice'!S223=0,"",'Data invoice'!T223)</f>
        <v/>
      </c>
      <c r="L293" s="279"/>
      <c r="M293" s="279"/>
      <c r="N293" s="279"/>
      <c r="O293" s="279"/>
      <c r="P293" s="279"/>
      <c r="Q293" s="279"/>
      <c r="R293" s="279"/>
      <c r="S293" s="279"/>
      <c r="T293" s="279"/>
      <c r="U293" s="279"/>
      <c r="V293" s="279"/>
      <c r="W293" s="279"/>
      <c r="X293" s="279"/>
      <c r="Y293" s="279"/>
      <c r="Z293" s="279"/>
      <c r="AA293" s="279"/>
      <c r="AB293" s="296"/>
      <c r="AC293" s="296"/>
      <c r="AD293" s="296"/>
      <c r="AE293" s="296"/>
      <c r="AF293" s="296"/>
      <c r="AG293" s="296"/>
      <c r="AH293" s="296"/>
      <c r="AI293" s="296"/>
      <c r="AJ293" s="296"/>
      <c r="AK293" s="296"/>
      <c r="AL293" s="296"/>
    </row>
    <row r="294" spans="1:38" s="414" customFormat="1" ht="16.5" customHeight="1">
      <c r="A294" s="284" t="str">
        <f>IF('Data invoice'!J224=0,"",'Data invoice'!K224)</f>
        <v/>
      </c>
      <c r="B294" s="284" t="str">
        <f>IF('Data invoice'!K224=0,"",'Data invoice'!L224)</f>
        <v/>
      </c>
      <c r="C294" s="284" t="str">
        <f>IF('Data invoice'!L224=0,"",'Data invoice'!M224)</f>
        <v/>
      </c>
      <c r="D294" s="284" t="str">
        <f>IF('Data invoice'!M224=0,"",'Data invoice'!N224)</f>
        <v/>
      </c>
      <c r="E294" s="284" t="str">
        <f>IF('Data invoice'!N224=0,"",'Data invoice'!O224)</f>
        <v/>
      </c>
      <c r="F294" s="284" t="str">
        <f>IF('Data invoice'!O224=0,"",'Data invoice'!P224)</f>
        <v/>
      </c>
      <c r="G294" s="284" t="str">
        <f>IF('Data invoice'!P224=0,"",'Data invoice'!Q224)</f>
        <v/>
      </c>
      <c r="H294" s="284" t="str">
        <f>IF('Data invoice'!Q224=0,"",'Data invoice'!R224)</f>
        <v/>
      </c>
      <c r="I294" s="320" t="str">
        <f>IF('Data invoice'!R224=0,"",'Data invoice'!S224)</f>
        <v/>
      </c>
      <c r="J294" s="367" t="str">
        <f>IF('Data invoice'!S224=0,"",'Data invoice'!T224)</f>
        <v/>
      </c>
      <c r="L294" s="279"/>
      <c r="M294" s="279"/>
      <c r="N294" s="279"/>
      <c r="O294" s="279"/>
      <c r="P294" s="279"/>
      <c r="Q294" s="279"/>
      <c r="R294" s="279"/>
      <c r="S294" s="279"/>
      <c r="T294" s="279"/>
      <c r="U294" s="279"/>
      <c r="V294" s="279"/>
      <c r="W294" s="279"/>
      <c r="X294" s="279"/>
      <c r="Y294" s="279"/>
      <c r="Z294" s="279"/>
      <c r="AA294" s="279"/>
      <c r="AB294" s="296"/>
      <c r="AC294" s="296"/>
      <c r="AD294" s="296"/>
      <c r="AE294" s="296"/>
      <c r="AF294" s="296"/>
      <c r="AG294" s="296"/>
      <c r="AH294" s="296"/>
      <c r="AI294" s="296"/>
      <c r="AJ294" s="296"/>
      <c r="AK294" s="296"/>
      <c r="AL294" s="296"/>
    </row>
    <row r="295" spans="1:38" s="414" customFormat="1" ht="16.5" customHeight="1">
      <c r="A295" s="284" t="str">
        <f>IF('Data invoice'!J225=0,"",'Data invoice'!K225)</f>
        <v/>
      </c>
      <c r="B295" s="284" t="str">
        <f>IF('Data invoice'!K225=0,"",'Data invoice'!L225)</f>
        <v/>
      </c>
      <c r="C295" s="284" t="str">
        <f>IF('Data invoice'!L225=0,"",'Data invoice'!M225)</f>
        <v/>
      </c>
      <c r="D295" s="284" t="str">
        <f>IF('Data invoice'!M225=0,"",'Data invoice'!N225)</f>
        <v/>
      </c>
      <c r="E295" s="284" t="str">
        <f>IF('Data invoice'!N225=0,"",'Data invoice'!O225)</f>
        <v/>
      </c>
      <c r="F295" s="284" t="str">
        <f>IF('Data invoice'!O225=0,"",'Data invoice'!P225)</f>
        <v/>
      </c>
      <c r="G295" s="284" t="str">
        <f>IF('Data invoice'!P225=0,"",'Data invoice'!Q225)</f>
        <v/>
      </c>
      <c r="H295" s="284" t="str">
        <f>IF('Data invoice'!Q225=0,"",'Data invoice'!R225)</f>
        <v/>
      </c>
      <c r="I295" s="320" t="str">
        <f>IF('Data invoice'!R225=0,"",'Data invoice'!S225)</f>
        <v/>
      </c>
      <c r="J295" s="367" t="str">
        <f>IF('Data invoice'!S225=0,"",'Data invoice'!T225)</f>
        <v/>
      </c>
      <c r="L295" s="279"/>
      <c r="M295" s="279"/>
      <c r="N295" s="279"/>
      <c r="O295" s="279"/>
      <c r="P295" s="279"/>
      <c r="Q295" s="279"/>
      <c r="R295" s="279"/>
      <c r="S295" s="279"/>
      <c r="T295" s="279"/>
      <c r="U295" s="279"/>
      <c r="V295" s="279"/>
      <c r="W295" s="279"/>
      <c r="X295" s="279"/>
      <c r="Y295" s="279"/>
      <c r="Z295" s="279"/>
      <c r="AA295" s="279"/>
      <c r="AB295" s="296"/>
      <c r="AC295" s="296"/>
      <c r="AD295" s="296"/>
      <c r="AE295" s="296"/>
      <c r="AF295" s="296"/>
      <c r="AG295" s="296"/>
      <c r="AH295" s="296"/>
      <c r="AI295" s="296"/>
      <c r="AJ295" s="296"/>
      <c r="AK295" s="296"/>
      <c r="AL295" s="296"/>
    </row>
    <row r="296" spans="1:38" s="414" customFormat="1" ht="16.5" customHeight="1">
      <c r="A296" s="284" t="str">
        <f>IF('Data invoice'!J226=0,"",'Data invoice'!K226)</f>
        <v/>
      </c>
      <c r="B296" s="284" t="str">
        <f>IF('Data invoice'!K226=0,"",'Data invoice'!L226)</f>
        <v/>
      </c>
      <c r="C296" s="284" t="str">
        <f>IF('Data invoice'!L226=0,"",'Data invoice'!M226)</f>
        <v/>
      </c>
      <c r="D296" s="284" t="str">
        <f>IF('Data invoice'!M226=0,"",'Data invoice'!N226)</f>
        <v/>
      </c>
      <c r="E296" s="284" t="str">
        <f>IF('Data invoice'!N226=0,"",'Data invoice'!O226)</f>
        <v/>
      </c>
      <c r="F296" s="284" t="str">
        <f>IF('Data invoice'!O226=0,"",'Data invoice'!P226)</f>
        <v/>
      </c>
      <c r="G296" s="284" t="str">
        <f>IF('Data invoice'!P226=0,"",'Data invoice'!Q226)</f>
        <v/>
      </c>
      <c r="H296" s="284" t="str">
        <f>IF('Data invoice'!Q226=0,"",'Data invoice'!R226)</f>
        <v/>
      </c>
      <c r="I296" s="320" t="str">
        <f>IF('Data invoice'!R226=0,"",'Data invoice'!S226)</f>
        <v/>
      </c>
      <c r="J296" s="367" t="str">
        <f>IF('Data invoice'!S226=0,"",'Data invoice'!T226)</f>
        <v/>
      </c>
      <c r="L296" s="279"/>
      <c r="M296" s="279"/>
      <c r="N296" s="279"/>
      <c r="O296" s="279"/>
      <c r="P296" s="279"/>
      <c r="Q296" s="279"/>
      <c r="R296" s="279"/>
      <c r="S296" s="279"/>
      <c r="T296" s="279"/>
      <c r="U296" s="279"/>
      <c r="V296" s="279"/>
      <c r="W296" s="279"/>
      <c r="X296" s="279"/>
      <c r="Y296" s="279"/>
      <c r="Z296" s="279"/>
      <c r="AA296" s="279"/>
      <c r="AB296" s="296"/>
      <c r="AC296" s="296"/>
      <c r="AD296" s="296"/>
      <c r="AE296" s="296"/>
      <c r="AF296" s="296"/>
      <c r="AG296" s="296"/>
      <c r="AH296" s="296"/>
      <c r="AI296" s="296"/>
      <c r="AJ296" s="296"/>
      <c r="AK296" s="296"/>
      <c r="AL296" s="296"/>
    </row>
    <row r="297" spans="1:38" s="414" customFormat="1" ht="16.5" customHeight="1">
      <c r="A297" s="284" t="str">
        <f>IF('Data invoice'!J227=0,"",'Data invoice'!K227)</f>
        <v/>
      </c>
      <c r="B297" s="284" t="str">
        <f>IF('Data invoice'!K227=0,"",'Data invoice'!L227)</f>
        <v/>
      </c>
      <c r="C297" s="284" t="str">
        <f>IF('Data invoice'!L227=0,"",'Data invoice'!M227)</f>
        <v/>
      </c>
      <c r="D297" s="284" t="str">
        <f>IF('Data invoice'!M227=0,"",'Data invoice'!N227)</f>
        <v/>
      </c>
      <c r="E297" s="284" t="str">
        <f>IF('Data invoice'!N227=0,"",'Data invoice'!O227)</f>
        <v/>
      </c>
      <c r="F297" s="284" t="str">
        <f>IF('Data invoice'!O227=0,"",'Data invoice'!P227)</f>
        <v/>
      </c>
      <c r="G297" s="284" t="str">
        <f>IF('Data invoice'!P227=0,"",'Data invoice'!Q227)</f>
        <v/>
      </c>
      <c r="H297" s="284" t="str">
        <f>IF('Data invoice'!Q227=0,"",'Data invoice'!R227)</f>
        <v/>
      </c>
      <c r="I297" s="320" t="str">
        <f>IF('Data invoice'!R227=0,"",'Data invoice'!S227)</f>
        <v/>
      </c>
      <c r="J297" s="367" t="str">
        <f>IF('Data invoice'!S227=0,"",'Data invoice'!T227)</f>
        <v/>
      </c>
      <c r="L297" s="279"/>
      <c r="M297" s="279"/>
      <c r="N297" s="279"/>
      <c r="O297" s="279"/>
      <c r="P297" s="279"/>
      <c r="Q297" s="279"/>
      <c r="R297" s="279"/>
      <c r="S297" s="279"/>
      <c r="T297" s="279"/>
      <c r="U297" s="279"/>
      <c r="V297" s="279"/>
      <c r="W297" s="279"/>
      <c r="X297" s="279"/>
      <c r="Y297" s="279"/>
      <c r="Z297" s="279"/>
      <c r="AA297" s="279"/>
      <c r="AB297" s="296"/>
      <c r="AC297" s="296"/>
      <c r="AD297" s="296"/>
      <c r="AE297" s="296"/>
      <c r="AF297" s="296"/>
      <c r="AG297" s="296"/>
      <c r="AH297" s="296"/>
      <c r="AI297" s="296"/>
      <c r="AJ297" s="296"/>
      <c r="AK297" s="296"/>
      <c r="AL297" s="296"/>
    </row>
    <row r="298" spans="1:38" s="414" customFormat="1" ht="16.5" customHeight="1">
      <c r="A298" s="284" t="str">
        <f>IF('Data invoice'!J228=0,"",'Data invoice'!K228)</f>
        <v/>
      </c>
      <c r="B298" s="284" t="str">
        <f>IF('Data invoice'!K228=0,"",'Data invoice'!L228)</f>
        <v/>
      </c>
      <c r="C298" s="284" t="str">
        <f>IF('Data invoice'!L228=0,"",'Data invoice'!M228)</f>
        <v/>
      </c>
      <c r="D298" s="284" t="str">
        <f>IF('Data invoice'!M228=0,"",'Data invoice'!N228)</f>
        <v/>
      </c>
      <c r="E298" s="284" t="str">
        <f>IF('Data invoice'!N228=0,"",'Data invoice'!O228)</f>
        <v/>
      </c>
      <c r="F298" s="284" t="str">
        <f>IF('Data invoice'!O228=0,"",'Data invoice'!P228)</f>
        <v/>
      </c>
      <c r="G298" s="284" t="str">
        <f>IF('Data invoice'!P228=0,"",'Data invoice'!Q228)</f>
        <v/>
      </c>
      <c r="H298" s="284" t="str">
        <f>IF('Data invoice'!Q228=0,"",'Data invoice'!R228)</f>
        <v/>
      </c>
      <c r="I298" s="320" t="str">
        <f>IF('Data invoice'!R228=0,"",'Data invoice'!S228)</f>
        <v/>
      </c>
      <c r="J298" s="367" t="str">
        <f>IF('Data invoice'!S228=0,"",'Data invoice'!T228)</f>
        <v/>
      </c>
      <c r="L298" s="279"/>
      <c r="M298" s="279"/>
      <c r="N298" s="279"/>
      <c r="O298" s="279"/>
      <c r="P298" s="279"/>
      <c r="Q298" s="279"/>
      <c r="R298" s="279"/>
      <c r="S298" s="279"/>
      <c r="T298" s="279"/>
      <c r="U298" s="279"/>
      <c r="V298" s="279"/>
      <c r="W298" s="279"/>
      <c r="X298" s="279"/>
      <c r="Y298" s="279"/>
      <c r="Z298" s="279"/>
      <c r="AA298" s="279"/>
      <c r="AB298" s="296"/>
      <c r="AC298" s="296"/>
      <c r="AD298" s="296"/>
      <c r="AE298" s="296"/>
      <c r="AF298" s="296"/>
      <c r="AG298" s="296"/>
      <c r="AH298" s="296"/>
      <c r="AI298" s="296"/>
      <c r="AJ298" s="296"/>
      <c r="AK298" s="296"/>
      <c r="AL298" s="296"/>
    </row>
    <row r="299" spans="1:38" s="414" customFormat="1" ht="16.5" customHeight="1">
      <c r="A299" s="284" t="str">
        <f>IF('Data invoice'!J229=0,"",'Data invoice'!K229)</f>
        <v/>
      </c>
      <c r="B299" s="284" t="str">
        <f>IF('Data invoice'!K229=0,"",'Data invoice'!L229)</f>
        <v/>
      </c>
      <c r="C299" s="284" t="str">
        <f>IF('Data invoice'!L229=0,"",'Data invoice'!M229)</f>
        <v/>
      </c>
      <c r="D299" s="284" t="str">
        <f>IF('Data invoice'!M229=0,"",'Data invoice'!N229)</f>
        <v/>
      </c>
      <c r="E299" s="284" t="str">
        <f>IF('Data invoice'!N229=0,"",'Data invoice'!O229)</f>
        <v/>
      </c>
      <c r="F299" s="284" t="str">
        <f>IF('Data invoice'!O229=0,"",'Data invoice'!P229)</f>
        <v/>
      </c>
      <c r="G299" s="284" t="str">
        <f>IF('Data invoice'!P229=0,"",'Data invoice'!Q229)</f>
        <v/>
      </c>
      <c r="H299" s="284" t="str">
        <f>IF('Data invoice'!Q229=0,"",'Data invoice'!R229)</f>
        <v/>
      </c>
      <c r="I299" s="320" t="str">
        <f>IF('Data invoice'!R229=0,"",'Data invoice'!S229)</f>
        <v/>
      </c>
      <c r="J299" s="367" t="str">
        <f>IF('Data invoice'!S229=0,"",'Data invoice'!T229)</f>
        <v/>
      </c>
      <c r="L299" s="279"/>
      <c r="M299" s="279"/>
      <c r="N299" s="279"/>
      <c r="O299" s="279"/>
      <c r="P299" s="279"/>
      <c r="Q299" s="279"/>
      <c r="R299" s="279"/>
      <c r="S299" s="279"/>
      <c r="T299" s="279"/>
      <c r="U299" s="279"/>
      <c r="V299" s="279"/>
      <c r="W299" s="279"/>
      <c r="X299" s="279"/>
      <c r="Y299" s="279"/>
      <c r="Z299" s="279"/>
      <c r="AA299" s="279"/>
      <c r="AB299" s="296"/>
      <c r="AC299" s="296"/>
      <c r="AD299" s="296"/>
      <c r="AE299" s="296"/>
      <c r="AF299" s="296"/>
      <c r="AG299" s="296"/>
      <c r="AH299" s="296"/>
      <c r="AI299" s="296"/>
      <c r="AJ299" s="296"/>
      <c r="AK299" s="296"/>
      <c r="AL299" s="296"/>
    </row>
    <row r="300" spans="1:38" s="414" customFormat="1" ht="16.5" customHeight="1">
      <c r="A300" s="284" t="str">
        <f>IF('Data invoice'!J230=0,"",'Data invoice'!K230)</f>
        <v/>
      </c>
      <c r="B300" s="284" t="str">
        <f>IF('Data invoice'!K230=0,"",'Data invoice'!L230)</f>
        <v/>
      </c>
      <c r="C300" s="284" t="str">
        <f>IF('Data invoice'!L230=0,"",'Data invoice'!M230)</f>
        <v/>
      </c>
      <c r="D300" s="284" t="str">
        <f>IF('Data invoice'!M230=0,"",'Data invoice'!N230)</f>
        <v/>
      </c>
      <c r="E300" s="284" t="str">
        <f>IF('Data invoice'!N230=0,"",'Data invoice'!O230)</f>
        <v/>
      </c>
      <c r="F300" s="284" t="str">
        <f>IF('Data invoice'!O230=0,"",'Data invoice'!P230)</f>
        <v/>
      </c>
      <c r="G300" s="284" t="str">
        <f>IF('Data invoice'!P230=0,"",'Data invoice'!Q230)</f>
        <v/>
      </c>
      <c r="H300" s="284" t="str">
        <f>IF('Data invoice'!Q230=0,"",'Data invoice'!R230)</f>
        <v/>
      </c>
      <c r="I300" s="320" t="str">
        <f>IF('Data invoice'!R230=0,"",'Data invoice'!S230)</f>
        <v/>
      </c>
      <c r="J300" s="367" t="str">
        <f>IF('Data invoice'!S230=0,"",'Data invoice'!T230)</f>
        <v/>
      </c>
      <c r="L300" s="279"/>
      <c r="M300" s="279"/>
      <c r="N300" s="279"/>
      <c r="O300" s="279"/>
      <c r="P300" s="279"/>
      <c r="Q300" s="279"/>
      <c r="R300" s="279"/>
      <c r="S300" s="279"/>
      <c r="T300" s="279"/>
      <c r="U300" s="279"/>
      <c r="V300" s="279"/>
      <c r="W300" s="279"/>
      <c r="X300" s="279"/>
      <c r="Y300" s="279"/>
      <c r="Z300" s="279"/>
      <c r="AA300" s="279"/>
      <c r="AB300" s="296"/>
      <c r="AC300" s="296"/>
      <c r="AD300" s="296"/>
      <c r="AE300" s="296"/>
      <c r="AF300" s="296"/>
      <c r="AG300" s="296"/>
      <c r="AH300" s="296"/>
      <c r="AI300" s="296"/>
      <c r="AJ300" s="296"/>
      <c r="AK300" s="296"/>
      <c r="AL300" s="296"/>
    </row>
    <row r="301" spans="1:38" s="414" customFormat="1" ht="16.5" customHeight="1">
      <c r="A301" s="284" t="str">
        <f>IF('Data invoice'!J231=0,"",'Data invoice'!K231)</f>
        <v/>
      </c>
      <c r="B301" s="284" t="str">
        <f>IF('Data invoice'!K231=0,"",'Data invoice'!L231)</f>
        <v/>
      </c>
      <c r="C301" s="284" t="str">
        <f>IF('Data invoice'!L231=0,"",'Data invoice'!M231)</f>
        <v/>
      </c>
      <c r="D301" s="284" t="str">
        <f>IF('Data invoice'!M231=0,"",'Data invoice'!N231)</f>
        <v/>
      </c>
      <c r="E301" s="284" t="str">
        <f>IF('Data invoice'!N231=0,"",'Data invoice'!O231)</f>
        <v/>
      </c>
      <c r="F301" s="284" t="str">
        <f>IF('Data invoice'!O231=0,"",'Data invoice'!P231)</f>
        <v/>
      </c>
      <c r="G301" s="284" t="str">
        <f>IF('Data invoice'!P231=0,"",'Data invoice'!Q231)</f>
        <v/>
      </c>
      <c r="H301" s="284" t="str">
        <f>IF('Data invoice'!Q231=0,"",'Data invoice'!R231)</f>
        <v/>
      </c>
      <c r="I301" s="320" t="str">
        <f>IF('Data invoice'!R231=0,"",'Data invoice'!S231)</f>
        <v/>
      </c>
      <c r="J301" s="367" t="str">
        <f>IF('Data invoice'!S231=0,"",'Data invoice'!T231)</f>
        <v/>
      </c>
      <c r="L301" s="279"/>
      <c r="M301" s="279"/>
      <c r="N301" s="279"/>
      <c r="O301" s="279"/>
      <c r="P301" s="279"/>
      <c r="Q301" s="279"/>
      <c r="R301" s="279"/>
      <c r="S301" s="279"/>
      <c r="T301" s="279"/>
      <c r="U301" s="279"/>
      <c r="V301" s="279"/>
      <c r="W301" s="279"/>
      <c r="X301" s="279"/>
      <c r="Y301" s="279"/>
      <c r="Z301" s="279"/>
      <c r="AA301" s="279"/>
      <c r="AB301" s="296"/>
      <c r="AC301" s="296"/>
      <c r="AD301" s="296"/>
      <c r="AE301" s="296"/>
      <c r="AF301" s="296"/>
      <c r="AG301" s="296"/>
      <c r="AH301" s="296"/>
      <c r="AI301" s="296"/>
      <c r="AJ301" s="296"/>
      <c r="AK301" s="296"/>
      <c r="AL301" s="296"/>
    </row>
    <row r="302" spans="1:38" s="414" customFormat="1" ht="16.5" customHeight="1">
      <c r="A302" s="284" t="str">
        <f>IF('Data invoice'!J232=0,"",'Data invoice'!K232)</f>
        <v/>
      </c>
      <c r="B302" s="284" t="str">
        <f>IF('Data invoice'!K232=0,"",'Data invoice'!L232)</f>
        <v/>
      </c>
      <c r="C302" s="284" t="str">
        <f>IF('Data invoice'!L232=0,"",'Data invoice'!M232)</f>
        <v/>
      </c>
      <c r="D302" s="284" t="str">
        <f>IF('Data invoice'!M232=0,"",'Data invoice'!N232)</f>
        <v/>
      </c>
      <c r="E302" s="284" t="str">
        <f>IF('Data invoice'!N232=0,"",'Data invoice'!O232)</f>
        <v/>
      </c>
      <c r="F302" s="284" t="str">
        <f>IF('Data invoice'!O232=0,"",'Data invoice'!P232)</f>
        <v/>
      </c>
      <c r="G302" s="284" t="str">
        <f>IF('Data invoice'!P232=0,"",'Data invoice'!Q232)</f>
        <v/>
      </c>
      <c r="H302" s="284" t="str">
        <f>IF('Data invoice'!Q232=0,"",'Data invoice'!R232)</f>
        <v/>
      </c>
      <c r="I302" s="320" t="str">
        <f>IF('Data invoice'!R232=0,"",'Data invoice'!S232)</f>
        <v/>
      </c>
      <c r="J302" s="367" t="str">
        <f>IF('Data invoice'!S232=0,"",'Data invoice'!T232)</f>
        <v/>
      </c>
      <c r="L302" s="279"/>
      <c r="M302" s="279"/>
      <c r="N302" s="279"/>
      <c r="O302" s="279"/>
      <c r="P302" s="279"/>
      <c r="Q302" s="279"/>
      <c r="R302" s="279"/>
      <c r="S302" s="279"/>
      <c r="T302" s="279"/>
      <c r="U302" s="279"/>
      <c r="V302" s="279"/>
      <c r="W302" s="279"/>
      <c r="X302" s="279"/>
      <c r="Y302" s="279"/>
      <c r="Z302" s="279"/>
      <c r="AA302" s="279"/>
      <c r="AB302" s="296"/>
      <c r="AC302" s="296"/>
      <c r="AD302" s="296"/>
      <c r="AE302" s="296"/>
      <c r="AF302" s="296"/>
      <c r="AG302" s="296"/>
      <c r="AH302" s="296"/>
      <c r="AI302" s="296"/>
      <c r="AJ302" s="296"/>
      <c r="AK302" s="296"/>
      <c r="AL302" s="296"/>
    </row>
    <row r="303" spans="1:38" s="414" customFormat="1" ht="16.5" customHeight="1">
      <c r="A303" s="284" t="str">
        <f>IF('Data invoice'!J233=0,"",'Data invoice'!K233)</f>
        <v/>
      </c>
      <c r="B303" s="284" t="str">
        <f>IF('Data invoice'!K233=0,"",'Data invoice'!L233)</f>
        <v/>
      </c>
      <c r="C303" s="284" t="str">
        <f>IF('Data invoice'!L233=0,"",'Data invoice'!M233)</f>
        <v/>
      </c>
      <c r="D303" s="284" t="str">
        <f>IF('Data invoice'!M233=0,"",'Data invoice'!N233)</f>
        <v/>
      </c>
      <c r="E303" s="284" t="str">
        <f>IF('Data invoice'!N233=0,"",'Data invoice'!O233)</f>
        <v/>
      </c>
      <c r="F303" s="284" t="str">
        <f>IF('Data invoice'!O233=0,"",'Data invoice'!P233)</f>
        <v/>
      </c>
      <c r="G303" s="284" t="str">
        <f>IF('Data invoice'!P233=0,"",'Data invoice'!Q233)</f>
        <v/>
      </c>
      <c r="H303" s="284" t="str">
        <f>IF('Data invoice'!Q233=0,"",'Data invoice'!R233)</f>
        <v/>
      </c>
      <c r="I303" s="320" t="str">
        <f>IF('Data invoice'!R233=0,"",'Data invoice'!S233)</f>
        <v/>
      </c>
      <c r="J303" s="367" t="str">
        <f>IF('Data invoice'!S233=0,"",'Data invoice'!T233)</f>
        <v/>
      </c>
      <c r="L303" s="279"/>
      <c r="M303" s="279"/>
      <c r="N303" s="279"/>
      <c r="O303" s="279"/>
      <c r="P303" s="279"/>
      <c r="Q303" s="279"/>
      <c r="R303" s="279"/>
      <c r="S303" s="279"/>
      <c r="T303" s="279"/>
      <c r="U303" s="279"/>
      <c r="V303" s="279"/>
      <c r="W303" s="279"/>
      <c r="X303" s="279"/>
      <c r="Y303" s="279"/>
      <c r="Z303" s="279"/>
      <c r="AA303" s="279"/>
      <c r="AB303" s="296"/>
      <c r="AC303" s="296"/>
      <c r="AD303" s="296"/>
      <c r="AE303" s="296"/>
      <c r="AF303" s="296"/>
      <c r="AG303" s="296"/>
      <c r="AH303" s="296"/>
      <c r="AI303" s="296"/>
      <c r="AJ303" s="296"/>
      <c r="AK303" s="296"/>
      <c r="AL303" s="296"/>
    </row>
    <row r="304" spans="1:38" s="414" customFormat="1" ht="16.5" customHeight="1">
      <c r="A304" s="284" t="str">
        <f>IF('Data invoice'!J234=0,"",'Data invoice'!K234)</f>
        <v/>
      </c>
      <c r="B304" s="284" t="str">
        <f>IF('Data invoice'!K234=0,"",'Data invoice'!L234)</f>
        <v/>
      </c>
      <c r="C304" s="284" t="str">
        <f>IF('Data invoice'!L234=0,"",'Data invoice'!M234)</f>
        <v/>
      </c>
      <c r="D304" s="284" t="str">
        <f>IF('Data invoice'!M234=0,"",'Data invoice'!N234)</f>
        <v/>
      </c>
      <c r="E304" s="284" t="str">
        <f>IF('Data invoice'!N234=0,"",'Data invoice'!O234)</f>
        <v/>
      </c>
      <c r="F304" s="284" t="str">
        <f>IF('Data invoice'!O234=0,"",'Data invoice'!P234)</f>
        <v/>
      </c>
      <c r="G304" s="284" t="str">
        <f>IF('Data invoice'!P234=0,"",'Data invoice'!Q234)</f>
        <v/>
      </c>
      <c r="H304" s="284" t="str">
        <f>IF('Data invoice'!Q234=0,"",'Data invoice'!R234)</f>
        <v/>
      </c>
      <c r="I304" s="320" t="str">
        <f>IF('Data invoice'!R234=0,"",'Data invoice'!S234)</f>
        <v/>
      </c>
      <c r="J304" s="367" t="str">
        <f>IF('Data invoice'!S234=0,"",'Data invoice'!T234)</f>
        <v/>
      </c>
      <c r="L304" s="279"/>
      <c r="M304" s="279"/>
      <c r="N304" s="279"/>
      <c r="O304" s="279"/>
      <c r="P304" s="279"/>
      <c r="Q304" s="279"/>
      <c r="R304" s="279"/>
      <c r="S304" s="279"/>
      <c r="T304" s="279"/>
      <c r="U304" s="279"/>
      <c r="V304" s="279"/>
      <c r="W304" s="279"/>
      <c r="X304" s="279"/>
      <c r="Y304" s="279"/>
      <c r="Z304" s="279"/>
      <c r="AA304" s="279"/>
      <c r="AB304" s="296"/>
      <c r="AC304" s="296"/>
      <c r="AD304" s="296"/>
      <c r="AE304" s="296"/>
      <c r="AF304" s="296"/>
      <c r="AG304" s="296"/>
      <c r="AH304" s="296"/>
      <c r="AI304" s="296"/>
      <c r="AJ304" s="296"/>
      <c r="AK304" s="296"/>
      <c r="AL304" s="296"/>
    </row>
    <row r="305" spans="1:38" s="414" customFormat="1" ht="16.5" customHeight="1">
      <c r="A305" s="284" t="str">
        <f>IF('Data invoice'!J235=0,"",'Data invoice'!K235)</f>
        <v/>
      </c>
      <c r="B305" s="284" t="str">
        <f>IF('Data invoice'!K235=0,"",'Data invoice'!L235)</f>
        <v/>
      </c>
      <c r="C305" s="284" t="str">
        <f>IF('Data invoice'!L235=0,"",'Data invoice'!M235)</f>
        <v/>
      </c>
      <c r="D305" s="284" t="str">
        <f>IF('Data invoice'!M235=0,"",'Data invoice'!N235)</f>
        <v/>
      </c>
      <c r="E305" s="284" t="str">
        <f>IF('Data invoice'!N235=0,"",'Data invoice'!O235)</f>
        <v/>
      </c>
      <c r="F305" s="284" t="str">
        <f>IF('Data invoice'!O235=0,"",'Data invoice'!P235)</f>
        <v/>
      </c>
      <c r="G305" s="284" t="str">
        <f>IF('Data invoice'!P235=0,"",'Data invoice'!Q235)</f>
        <v/>
      </c>
      <c r="H305" s="284" t="str">
        <f>IF('Data invoice'!Q235=0,"",'Data invoice'!R235)</f>
        <v/>
      </c>
      <c r="I305" s="320" t="str">
        <f>IF('Data invoice'!R235=0,"",'Data invoice'!S235)</f>
        <v/>
      </c>
      <c r="J305" s="367" t="str">
        <f>IF('Data invoice'!S235=0,"",'Data invoice'!T235)</f>
        <v/>
      </c>
      <c r="L305" s="279"/>
      <c r="M305" s="279"/>
      <c r="N305" s="279"/>
      <c r="O305" s="279"/>
      <c r="P305" s="279"/>
      <c r="Q305" s="279"/>
      <c r="R305" s="279"/>
      <c r="S305" s="279"/>
      <c r="T305" s="279"/>
      <c r="U305" s="279"/>
      <c r="V305" s="279"/>
      <c r="W305" s="279"/>
      <c r="X305" s="279"/>
      <c r="Y305" s="279"/>
      <c r="Z305" s="279"/>
      <c r="AA305" s="279"/>
      <c r="AB305" s="296"/>
      <c r="AC305" s="296"/>
      <c r="AD305" s="296"/>
      <c r="AE305" s="296"/>
      <c r="AF305" s="296"/>
      <c r="AG305" s="296"/>
      <c r="AH305" s="296"/>
      <c r="AI305" s="296"/>
      <c r="AJ305" s="296"/>
      <c r="AK305" s="296"/>
      <c r="AL305" s="296"/>
    </row>
    <row r="306" spans="1:38" s="414" customFormat="1" ht="16.5" customHeight="1">
      <c r="A306" s="284" t="str">
        <f>IF('Data invoice'!J236=0,"",'Data invoice'!K236)</f>
        <v/>
      </c>
      <c r="B306" s="284" t="str">
        <f>IF('Data invoice'!K236=0,"",'Data invoice'!L236)</f>
        <v/>
      </c>
      <c r="C306" s="284" t="str">
        <f>IF('Data invoice'!L236=0,"",'Data invoice'!M236)</f>
        <v/>
      </c>
      <c r="D306" s="284" t="str">
        <f>IF('Data invoice'!M236=0,"",'Data invoice'!N236)</f>
        <v/>
      </c>
      <c r="E306" s="284" t="str">
        <f>IF('Data invoice'!N236=0,"",'Data invoice'!O236)</f>
        <v/>
      </c>
      <c r="F306" s="284" t="str">
        <f>IF('Data invoice'!O236=0,"",'Data invoice'!P236)</f>
        <v/>
      </c>
      <c r="G306" s="284" t="str">
        <f>IF('Data invoice'!P236=0,"",'Data invoice'!Q236)</f>
        <v/>
      </c>
      <c r="H306" s="284" t="str">
        <f>IF('Data invoice'!Q236=0,"",'Data invoice'!R236)</f>
        <v/>
      </c>
      <c r="I306" s="320" t="str">
        <f>IF('Data invoice'!R236=0,"",'Data invoice'!S236)</f>
        <v/>
      </c>
      <c r="J306" s="367" t="str">
        <f>IF('Data invoice'!S236=0,"",'Data invoice'!T236)</f>
        <v/>
      </c>
      <c r="L306" s="279"/>
      <c r="M306" s="279"/>
      <c r="N306" s="279"/>
      <c r="O306" s="279"/>
      <c r="P306" s="279"/>
      <c r="Q306" s="279"/>
      <c r="R306" s="279"/>
      <c r="S306" s="279"/>
      <c r="T306" s="279"/>
      <c r="U306" s="279"/>
      <c r="V306" s="279"/>
      <c r="W306" s="279"/>
      <c r="X306" s="279"/>
      <c r="Y306" s="279"/>
      <c r="Z306" s="279"/>
      <c r="AA306" s="279"/>
      <c r="AB306" s="296"/>
      <c r="AC306" s="296"/>
      <c r="AD306" s="296"/>
      <c r="AE306" s="296"/>
      <c r="AF306" s="296"/>
      <c r="AG306" s="296"/>
      <c r="AH306" s="296"/>
      <c r="AI306" s="296"/>
      <c r="AJ306" s="296"/>
      <c r="AK306" s="296"/>
      <c r="AL306" s="296"/>
    </row>
    <row r="307" spans="1:38" s="414" customFormat="1" ht="16.5" customHeight="1">
      <c r="A307" s="284" t="str">
        <f>IF('Data invoice'!J237=0,"",'Data invoice'!K237)</f>
        <v/>
      </c>
      <c r="B307" s="284" t="str">
        <f>IF('Data invoice'!K237=0,"",'Data invoice'!L237)</f>
        <v/>
      </c>
      <c r="C307" s="284" t="str">
        <f>IF('Data invoice'!L237=0,"",'Data invoice'!M237)</f>
        <v/>
      </c>
      <c r="D307" s="284" t="str">
        <f>IF('Data invoice'!M237=0,"",'Data invoice'!N237)</f>
        <v/>
      </c>
      <c r="E307" s="284" t="str">
        <f>IF('Data invoice'!N237=0,"",'Data invoice'!O237)</f>
        <v/>
      </c>
      <c r="F307" s="284" t="str">
        <f>IF('Data invoice'!O237=0,"",'Data invoice'!P237)</f>
        <v/>
      </c>
      <c r="G307" s="284" t="str">
        <f>IF('Data invoice'!P237=0,"",'Data invoice'!Q237)</f>
        <v/>
      </c>
      <c r="H307" s="284" t="str">
        <f>IF('Data invoice'!Q237=0,"",'Data invoice'!R237)</f>
        <v/>
      </c>
      <c r="I307" s="320" t="str">
        <f>IF('Data invoice'!R237=0,"",'Data invoice'!S237)</f>
        <v/>
      </c>
      <c r="J307" s="367" t="str">
        <f>IF('Data invoice'!S237=0,"",'Data invoice'!T237)</f>
        <v/>
      </c>
      <c r="L307" s="279"/>
      <c r="M307" s="279"/>
      <c r="N307" s="279"/>
      <c r="O307" s="279"/>
      <c r="P307" s="279"/>
      <c r="Q307" s="279"/>
      <c r="R307" s="279"/>
      <c r="S307" s="279"/>
      <c r="T307" s="279"/>
      <c r="U307" s="279"/>
      <c r="V307" s="279"/>
      <c r="W307" s="279"/>
      <c r="X307" s="279"/>
      <c r="Y307" s="279"/>
      <c r="Z307" s="279"/>
      <c r="AA307" s="279"/>
      <c r="AB307" s="296"/>
      <c r="AC307" s="296"/>
      <c r="AD307" s="296"/>
      <c r="AE307" s="296"/>
      <c r="AF307" s="296"/>
      <c r="AG307" s="296"/>
      <c r="AH307" s="296"/>
      <c r="AI307" s="296"/>
      <c r="AJ307" s="296"/>
      <c r="AK307" s="296"/>
      <c r="AL307" s="296"/>
    </row>
    <row r="308" spans="1:38" s="414" customFormat="1" ht="16.5" customHeight="1">
      <c r="A308" s="284" t="str">
        <f>IF('Data invoice'!J238=0,"",'Data invoice'!K238)</f>
        <v/>
      </c>
      <c r="B308" s="284" t="str">
        <f>IF('Data invoice'!K238=0,"",'Data invoice'!L238)</f>
        <v/>
      </c>
      <c r="C308" s="284" t="str">
        <f>IF('Data invoice'!L238=0,"",'Data invoice'!M238)</f>
        <v/>
      </c>
      <c r="D308" s="284" t="str">
        <f>IF('Data invoice'!M238=0,"",'Data invoice'!N238)</f>
        <v/>
      </c>
      <c r="E308" s="284" t="str">
        <f>IF('Data invoice'!N238=0,"",'Data invoice'!O238)</f>
        <v/>
      </c>
      <c r="F308" s="284" t="str">
        <f>IF('Data invoice'!O238=0,"",'Data invoice'!P238)</f>
        <v/>
      </c>
      <c r="G308" s="284" t="str">
        <f>IF('Data invoice'!P238=0,"",'Data invoice'!Q238)</f>
        <v/>
      </c>
      <c r="H308" s="284" t="str">
        <f>IF('Data invoice'!Q238=0,"",'Data invoice'!R238)</f>
        <v/>
      </c>
      <c r="I308" s="320" t="str">
        <f>IF('Data invoice'!R238=0,"",'Data invoice'!S238)</f>
        <v/>
      </c>
      <c r="J308" s="367" t="str">
        <f>IF('Data invoice'!S238=0,"",'Data invoice'!T238)</f>
        <v/>
      </c>
      <c r="L308" s="279"/>
      <c r="M308" s="279"/>
      <c r="N308" s="279"/>
      <c r="O308" s="279"/>
      <c r="P308" s="279"/>
      <c r="Q308" s="279"/>
      <c r="R308" s="279"/>
      <c r="S308" s="279"/>
      <c r="T308" s="279"/>
      <c r="U308" s="279"/>
      <c r="V308" s="279"/>
      <c r="W308" s="279"/>
      <c r="X308" s="279"/>
      <c r="Y308" s="279"/>
      <c r="Z308" s="279"/>
      <c r="AA308" s="279"/>
      <c r="AB308" s="296"/>
      <c r="AC308" s="296"/>
      <c r="AD308" s="296"/>
      <c r="AE308" s="296"/>
      <c r="AF308" s="296"/>
      <c r="AG308" s="296"/>
      <c r="AH308" s="296"/>
      <c r="AI308" s="296"/>
      <c r="AJ308" s="296"/>
      <c r="AK308" s="296"/>
      <c r="AL308" s="296"/>
    </row>
    <row r="309" spans="1:38" s="414" customFormat="1" ht="16.5" customHeight="1">
      <c r="A309" s="284" t="str">
        <f>IF('Data invoice'!J239=0,"",'Data invoice'!K239)</f>
        <v/>
      </c>
      <c r="B309" s="284" t="str">
        <f>IF('Data invoice'!K239=0,"",'Data invoice'!L239)</f>
        <v/>
      </c>
      <c r="C309" s="284" t="str">
        <f>IF('Data invoice'!L239=0,"",'Data invoice'!M239)</f>
        <v/>
      </c>
      <c r="D309" s="284" t="str">
        <f>IF('Data invoice'!M239=0,"",'Data invoice'!N239)</f>
        <v/>
      </c>
      <c r="E309" s="284" t="str">
        <f>IF('Data invoice'!N239=0,"",'Data invoice'!O239)</f>
        <v/>
      </c>
      <c r="F309" s="284" t="str">
        <f>IF('Data invoice'!O239=0,"",'Data invoice'!P239)</f>
        <v/>
      </c>
      <c r="G309" s="284" t="str">
        <f>IF('Data invoice'!P239=0,"",'Data invoice'!Q239)</f>
        <v/>
      </c>
      <c r="H309" s="284" t="str">
        <f>IF('Data invoice'!Q239=0,"",'Data invoice'!R239)</f>
        <v/>
      </c>
      <c r="I309" s="320" t="str">
        <f>IF('Data invoice'!R239=0,"",'Data invoice'!S239)</f>
        <v/>
      </c>
      <c r="J309" s="367" t="str">
        <f>IF('Data invoice'!S239=0,"",'Data invoice'!T239)</f>
        <v/>
      </c>
      <c r="L309" s="279"/>
      <c r="M309" s="279"/>
      <c r="N309" s="279"/>
      <c r="O309" s="279"/>
      <c r="P309" s="279"/>
      <c r="Q309" s="279"/>
      <c r="R309" s="279"/>
      <c r="S309" s="279"/>
      <c r="T309" s="279"/>
      <c r="U309" s="279"/>
      <c r="V309" s="279"/>
      <c r="W309" s="279"/>
      <c r="X309" s="279"/>
      <c r="Y309" s="279"/>
      <c r="Z309" s="279"/>
      <c r="AA309" s="279"/>
      <c r="AB309" s="296"/>
      <c r="AC309" s="296"/>
      <c r="AD309" s="296"/>
      <c r="AE309" s="296"/>
      <c r="AF309" s="296"/>
      <c r="AG309" s="296"/>
      <c r="AH309" s="296"/>
      <c r="AI309" s="296"/>
      <c r="AJ309" s="296"/>
      <c r="AK309" s="296"/>
      <c r="AL309" s="296"/>
    </row>
    <row r="310" spans="1:38" s="414" customFormat="1" ht="16.5" customHeight="1">
      <c r="A310" s="284" t="str">
        <f>IF('Data invoice'!J240=0,"",'Data invoice'!K240)</f>
        <v/>
      </c>
      <c r="B310" s="284" t="str">
        <f>IF('Data invoice'!K240=0,"",'Data invoice'!L240)</f>
        <v/>
      </c>
      <c r="C310" s="284" t="str">
        <f>IF('Data invoice'!L240=0,"",'Data invoice'!M240)</f>
        <v/>
      </c>
      <c r="D310" s="284" t="str">
        <f>IF('Data invoice'!M240=0,"",'Data invoice'!N240)</f>
        <v/>
      </c>
      <c r="E310" s="284" t="str">
        <f>IF('Data invoice'!N240=0,"",'Data invoice'!O240)</f>
        <v/>
      </c>
      <c r="F310" s="284" t="str">
        <f>IF('Data invoice'!O240=0,"",'Data invoice'!P240)</f>
        <v/>
      </c>
      <c r="G310" s="284" t="str">
        <f>IF('Data invoice'!P240=0,"",'Data invoice'!Q240)</f>
        <v/>
      </c>
      <c r="H310" s="284" t="str">
        <f>IF('Data invoice'!Q240=0,"",'Data invoice'!R240)</f>
        <v/>
      </c>
      <c r="I310" s="320" t="str">
        <f>IF('Data invoice'!R240=0,"",'Data invoice'!S240)</f>
        <v/>
      </c>
      <c r="J310" s="367" t="str">
        <f>IF('Data invoice'!S240=0,"",'Data invoice'!T240)</f>
        <v/>
      </c>
      <c r="L310" s="279"/>
      <c r="M310" s="279"/>
      <c r="N310" s="279"/>
      <c r="O310" s="279"/>
      <c r="P310" s="279"/>
      <c r="Q310" s="279"/>
      <c r="R310" s="279"/>
      <c r="S310" s="279"/>
      <c r="T310" s="279"/>
      <c r="U310" s="279"/>
      <c r="V310" s="279"/>
      <c r="W310" s="279"/>
      <c r="X310" s="279"/>
      <c r="Y310" s="279"/>
      <c r="Z310" s="279"/>
      <c r="AA310" s="279"/>
      <c r="AB310" s="296"/>
      <c r="AC310" s="296"/>
      <c r="AD310" s="296"/>
      <c r="AE310" s="296"/>
      <c r="AF310" s="296"/>
      <c r="AG310" s="296"/>
      <c r="AH310" s="296"/>
      <c r="AI310" s="296"/>
      <c r="AJ310" s="296"/>
      <c r="AK310" s="296"/>
      <c r="AL310" s="296"/>
    </row>
    <row r="311" spans="1:38" s="414" customFormat="1" ht="16.5" customHeight="1">
      <c r="A311" s="284" t="str">
        <f>IF('Data invoice'!J241=0,"",'Data invoice'!K241)</f>
        <v/>
      </c>
      <c r="B311" s="284" t="str">
        <f>IF('Data invoice'!K241=0,"",'Data invoice'!L241)</f>
        <v/>
      </c>
      <c r="C311" s="284" t="str">
        <f>IF('Data invoice'!L241=0,"",'Data invoice'!M241)</f>
        <v/>
      </c>
      <c r="D311" s="284" t="str">
        <f>IF('Data invoice'!M241=0,"",'Data invoice'!N241)</f>
        <v/>
      </c>
      <c r="E311" s="284" t="str">
        <f>IF('Data invoice'!N241=0,"",'Data invoice'!O241)</f>
        <v/>
      </c>
      <c r="F311" s="284" t="str">
        <f>IF('Data invoice'!O241=0,"",'Data invoice'!P241)</f>
        <v/>
      </c>
      <c r="G311" s="284" t="str">
        <f>IF('Data invoice'!P241=0,"",'Data invoice'!Q241)</f>
        <v/>
      </c>
      <c r="H311" s="284" t="str">
        <f>IF('Data invoice'!Q241=0,"",'Data invoice'!R241)</f>
        <v/>
      </c>
      <c r="I311" s="320" t="str">
        <f>IF('Data invoice'!R241=0,"",'Data invoice'!S241)</f>
        <v/>
      </c>
      <c r="J311" s="367" t="str">
        <f>IF('Data invoice'!S241=0,"",'Data invoice'!T241)</f>
        <v/>
      </c>
      <c r="L311" s="279"/>
      <c r="M311" s="279"/>
      <c r="N311" s="279"/>
      <c r="O311" s="279"/>
      <c r="P311" s="279"/>
      <c r="Q311" s="279"/>
      <c r="R311" s="279"/>
      <c r="S311" s="279"/>
      <c r="T311" s="279"/>
      <c r="U311" s="279"/>
      <c r="V311" s="279"/>
      <c r="W311" s="279"/>
      <c r="X311" s="279"/>
      <c r="Y311" s="279"/>
      <c r="Z311" s="279"/>
      <c r="AA311" s="279"/>
      <c r="AB311" s="296"/>
      <c r="AC311" s="296"/>
      <c r="AD311" s="296"/>
      <c r="AE311" s="296"/>
      <c r="AF311" s="296"/>
      <c r="AG311" s="296"/>
      <c r="AH311" s="296"/>
      <c r="AI311" s="296"/>
      <c r="AJ311" s="296"/>
      <c r="AK311" s="296"/>
      <c r="AL311" s="296"/>
    </row>
    <row r="312" spans="1:38" s="414" customFormat="1" ht="16.5" customHeight="1">
      <c r="A312" s="284" t="str">
        <f>IF('Data invoice'!J242=0,"",'Data invoice'!K242)</f>
        <v/>
      </c>
      <c r="B312" s="284" t="str">
        <f>IF('Data invoice'!K242=0,"",'Data invoice'!L242)</f>
        <v/>
      </c>
      <c r="C312" s="284" t="str">
        <f>IF('Data invoice'!L242=0,"",'Data invoice'!M242)</f>
        <v/>
      </c>
      <c r="D312" s="284" t="str">
        <f>IF('Data invoice'!M242=0,"",'Data invoice'!N242)</f>
        <v/>
      </c>
      <c r="E312" s="284" t="str">
        <f>IF('Data invoice'!N242=0,"",'Data invoice'!O242)</f>
        <v/>
      </c>
      <c r="F312" s="284" t="str">
        <f>IF('Data invoice'!O242=0,"",'Data invoice'!P242)</f>
        <v/>
      </c>
      <c r="G312" s="284" t="str">
        <f>IF('Data invoice'!P242=0,"",'Data invoice'!Q242)</f>
        <v/>
      </c>
      <c r="H312" s="284" t="str">
        <f>IF('Data invoice'!Q242=0,"",'Data invoice'!R242)</f>
        <v/>
      </c>
      <c r="I312" s="320" t="str">
        <f>IF('Data invoice'!R242=0,"",'Data invoice'!S242)</f>
        <v/>
      </c>
      <c r="J312" s="367" t="str">
        <f>IF('Data invoice'!S242=0,"",'Data invoice'!T242)</f>
        <v/>
      </c>
      <c r="L312" s="279"/>
      <c r="M312" s="279"/>
      <c r="N312" s="279"/>
      <c r="O312" s="279"/>
      <c r="P312" s="279"/>
      <c r="Q312" s="279"/>
      <c r="R312" s="279"/>
      <c r="S312" s="279"/>
      <c r="T312" s="279"/>
      <c r="U312" s="279"/>
      <c r="V312" s="279"/>
      <c r="W312" s="279"/>
      <c r="X312" s="279"/>
      <c r="Y312" s="279"/>
      <c r="Z312" s="279"/>
      <c r="AA312" s="279"/>
      <c r="AB312" s="296"/>
      <c r="AC312" s="296"/>
      <c r="AD312" s="296"/>
      <c r="AE312" s="296"/>
      <c r="AF312" s="296"/>
      <c r="AG312" s="296"/>
      <c r="AH312" s="296"/>
      <c r="AI312" s="296"/>
      <c r="AJ312" s="296"/>
      <c r="AK312" s="296"/>
      <c r="AL312" s="296"/>
    </row>
    <row r="313" spans="1:38" s="414" customFormat="1" ht="16.5" customHeight="1">
      <c r="A313" s="284" t="str">
        <f>IF('Data invoice'!J243=0,"",'Data invoice'!K243)</f>
        <v/>
      </c>
      <c r="B313" s="284" t="str">
        <f>IF('Data invoice'!K243=0,"",'Data invoice'!L243)</f>
        <v/>
      </c>
      <c r="C313" s="284" t="str">
        <f>IF('Data invoice'!L243=0,"",'Data invoice'!M243)</f>
        <v/>
      </c>
      <c r="D313" s="284" t="str">
        <f>IF('Data invoice'!M243=0,"",'Data invoice'!N243)</f>
        <v/>
      </c>
      <c r="E313" s="284" t="str">
        <f>IF('Data invoice'!N243=0,"",'Data invoice'!O243)</f>
        <v/>
      </c>
      <c r="F313" s="284" t="str">
        <f>IF('Data invoice'!O243=0,"",'Data invoice'!P243)</f>
        <v/>
      </c>
      <c r="G313" s="284" t="str">
        <f>IF('Data invoice'!P243=0,"",'Data invoice'!Q243)</f>
        <v/>
      </c>
      <c r="H313" s="284" t="str">
        <f>IF('Data invoice'!Q243=0,"",'Data invoice'!R243)</f>
        <v/>
      </c>
      <c r="I313" s="320" t="str">
        <f>IF('Data invoice'!R243=0,"",'Data invoice'!S243)</f>
        <v/>
      </c>
      <c r="J313" s="367" t="str">
        <f>IF('Data invoice'!S243=0,"",'Data invoice'!T243)</f>
        <v/>
      </c>
      <c r="L313" s="279"/>
      <c r="M313" s="279"/>
      <c r="N313" s="279"/>
      <c r="O313" s="279"/>
      <c r="P313" s="279"/>
      <c r="Q313" s="279"/>
      <c r="R313" s="279"/>
      <c r="S313" s="279"/>
      <c r="T313" s="279"/>
      <c r="U313" s="279"/>
      <c r="V313" s="279"/>
      <c r="W313" s="279"/>
      <c r="X313" s="279"/>
      <c r="Y313" s="279"/>
      <c r="Z313" s="279"/>
      <c r="AA313" s="279"/>
      <c r="AB313" s="296"/>
      <c r="AC313" s="296"/>
      <c r="AD313" s="296"/>
      <c r="AE313" s="296"/>
      <c r="AF313" s="296"/>
      <c r="AG313" s="296"/>
      <c r="AH313" s="296"/>
      <c r="AI313" s="296"/>
      <c r="AJ313" s="296"/>
      <c r="AK313" s="296"/>
      <c r="AL313" s="296"/>
    </row>
    <row r="314" spans="1:38" s="414" customFormat="1" ht="16.5" customHeight="1">
      <c r="A314" s="284" t="str">
        <f>IF('Data invoice'!J244=0,"",'Data invoice'!K244)</f>
        <v/>
      </c>
      <c r="B314" s="284" t="str">
        <f>IF('Data invoice'!K244=0,"",'Data invoice'!L244)</f>
        <v/>
      </c>
      <c r="C314" s="284" t="str">
        <f>IF('Data invoice'!L244=0,"",'Data invoice'!M244)</f>
        <v/>
      </c>
      <c r="D314" s="284" t="str">
        <f>IF('Data invoice'!M244=0,"",'Data invoice'!N244)</f>
        <v/>
      </c>
      <c r="E314" s="284" t="str">
        <f>IF('Data invoice'!N244=0,"",'Data invoice'!O244)</f>
        <v/>
      </c>
      <c r="F314" s="284" t="str">
        <f>IF('Data invoice'!O244=0,"",'Data invoice'!P244)</f>
        <v/>
      </c>
      <c r="G314" s="284" t="str">
        <f>IF('Data invoice'!P244=0,"",'Data invoice'!Q244)</f>
        <v/>
      </c>
      <c r="H314" s="284" t="str">
        <f>IF('Data invoice'!Q244=0,"",'Data invoice'!R244)</f>
        <v/>
      </c>
      <c r="I314" s="320" t="str">
        <f>IF('Data invoice'!R244=0,"",'Data invoice'!S244)</f>
        <v/>
      </c>
      <c r="J314" s="367" t="str">
        <f>IF('Data invoice'!S244=0,"",'Data invoice'!T244)</f>
        <v/>
      </c>
      <c r="L314" s="279"/>
      <c r="M314" s="279"/>
      <c r="N314" s="279"/>
      <c r="O314" s="279"/>
      <c r="P314" s="279"/>
      <c r="Q314" s="279"/>
      <c r="R314" s="279"/>
      <c r="S314" s="279"/>
      <c r="T314" s="279"/>
      <c r="U314" s="279"/>
      <c r="V314" s="279"/>
      <c r="W314" s="279"/>
      <c r="X314" s="279"/>
      <c r="Y314" s="279"/>
      <c r="Z314" s="279"/>
      <c r="AA314" s="279"/>
      <c r="AB314" s="296"/>
      <c r="AC314" s="296"/>
      <c r="AD314" s="296"/>
      <c r="AE314" s="296"/>
      <c r="AF314" s="296"/>
      <c r="AG314" s="296"/>
      <c r="AH314" s="296"/>
      <c r="AI314" s="296"/>
      <c r="AJ314" s="296"/>
      <c r="AK314" s="296"/>
      <c r="AL314" s="296"/>
    </row>
    <row r="315" spans="1:38" s="414" customFormat="1" ht="16.5" customHeight="1">
      <c r="A315" s="284" t="str">
        <f>IF('Data invoice'!J245=0,"",'Data invoice'!K245)</f>
        <v/>
      </c>
      <c r="B315" s="284" t="str">
        <f>IF('Data invoice'!K245=0,"",'Data invoice'!L245)</f>
        <v/>
      </c>
      <c r="C315" s="284" t="str">
        <f>IF('Data invoice'!L245=0,"",'Data invoice'!M245)</f>
        <v/>
      </c>
      <c r="D315" s="284" t="str">
        <f>IF('Data invoice'!M245=0,"",'Data invoice'!N245)</f>
        <v/>
      </c>
      <c r="E315" s="284" t="str">
        <f>IF('Data invoice'!N245=0,"",'Data invoice'!O245)</f>
        <v/>
      </c>
      <c r="F315" s="284" t="str">
        <f>IF('Data invoice'!O245=0,"",'Data invoice'!P245)</f>
        <v/>
      </c>
      <c r="G315" s="284" t="str">
        <f>IF('Data invoice'!P245=0,"",'Data invoice'!Q245)</f>
        <v/>
      </c>
      <c r="H315" s="284" t="str">
        <f>IF('Data invoice'!Q245=0,"",'Data invoice'!R245)</f>
        <v/>
      </c>
      <c r="I315" s="320" t="str">
        <f>IF('Data invoice'!R245=0,"",'Data invoice'!S245)</f>
        <v/>
      </c>
      <c r="J315" s="367" t="str">
        <f>IF('Data invoice'!S245=0,"",'Data invoice'!T245)</f>
        <v/>
      </c>
      <c r="L315" s="279"/>
      <c r="M315" s="279"/>
      <c r="N315" s="279"/>
      <c r="O315" s="279"/>
      <c r="P315" s="279"/>
      <c r="Q315" s="279"/>
      <c r="R315" s="279"/>
      <c r="S315" s="279"/>
      <c r="T315" s="279"/>
      <c r="U315" s="279"/>
      <c r="V315" s="279"/>
      <c r="W315" s="279"/>
      <c r="X315" s="279"/>
      <c r="Y315" s="279"/>
      <c r="Z315" s="279"/>
      <c r="AA315" s="279"/>
      <c r="AB315" s="296"/>
      <c r="AC315" s="296"/>
      <c r="AD315" s="296"/>
      <c r="AE315" s="296"/>
      <c r="AF315" s="296"/>
      <c r="AG315" s="296"/>
      <c r="AH315" s="296"/>
      <c r="AI315" s="296"/>
      <c r="AJ315" s="296"/>
      <c r="AK315" s="296"/>
      <c r="AL315" s="296"/>
    </row>
    <row r="316" spans="1:38" s="414" customFormat="1" ht="16.5" customHeight="1">
      <c r="A316" s="284" t="str">
        <f>IF('Data invoice'!J246=0,"",'Data invoice'!K246)</f>
        <v/>
      </c>
      <c r="B316" s="284" t="str">
        <f>IF('Data invoice'!K246=0,"",'Data invoice'!L246)</f>
        <v/>
      </c>
      <c r="C316" s="284" t="str">
        <f>IF('Data invoice'!L246=0,"",'Data invoice'!M246)</f>
        <v/>
      </c>
      <c r="D316" s="284" t="str">
        <f>IF('Data invoice'!M246=0,"",'Data invoice'!N246)</f>
        <v/>
      </c>
      <c r="E316" s="284" t="str">
        <f>IF('Data invoice'!N246=0,"",'Data invoice'!O246)</f>
        <v/>
      </c>
      <c r="F316" s="284" t="str">
        <f>IF('Data invoice'!O246=0,"",'Data invoice'!P246)</f>
        <v/>
      </c>
      <c r="G316" s="284" t="str">
        <f>IF('Data invoice'!P246=0,"",'Data invoice'!Q246)</f>
        <v/>
      </c>
      <c r="H316" s="284" t="str">
        <f>IF('Data invoice'!Q246=0,"",'Data invoice'!R246)</f>
        <v/>
      </c>
      <c r="I316" s="320" t="str">
        <f>IF('Data invoice'!R246=0,"",'Data invoice'!S246)</f>
        <v/>
      </c>
      <c r="J316" s="367" t="str">
        <f>IF('Data invoice'!S246=0,"",'Data invoice'!T246)</f>
        <v/>
      </c>
      <c r="L316" s="279"/>
      <c r="M316" s="279"/>
      <c r="N316" s="279"/>
      <c r="O316" s="279"/>
      <c r="P316" s="279"/>
      <c r="Q316" s="279"/>
      <c r="R316" s="279"/>
      <c r="S316" s="279"/>
      <c r="T316" s="279"/>
      <c r="U316" s="279"/>
      <c r="V316" s="279"/>
      <c r="W316" s="279"/>
      <c r="X316" s="279"/>
      <c r="Y316" s="279"/>
      <c r="Z316" s="279"/>
      <c r="AA316" s="279"/>
      <c r="AB316" s="296"/>
      <c r="AC316" s="296"/>
      <c r="AD316" s="296"/>
      <c r="AE316" s="296"/>
      <c r="AF316" s="296"/>
      <c r="AG316" s="296"/>
      <c r="AH316" s="296"/>
      <c r="AI316" s="296"/>
      <c r="AJ316" s="296"/>
      <c r="AK316" s="296"/>
      <c r="AL316" s="296"/>
    </row>
    <row r="317" spans="1:38" s="414" customFormat="1" ht="16.5" customHeight="1">
      <c r="A317" s="284" t="str">
        <f>IF('Data invoice'!J247=0,"",'Data invoice'!K247)</f>
        <v/>
      </c>
      <c r="B317" s="284" t="str">
        <f>IF('Data invoice'!K247=0,"",'Data invoice'!L247)</f>
        <v/>
      </c>
      <c r="C317" s="284" t="str">
        <f>IF('Data invoice'!L247=0,"",'Data invoice'!M247)</f>
        <v/>
      </c>
      <c r="D317" s="284" t="str">
        <f>IF('Data invoice'!M247=0,"",'Data invoice'!N247)</f>
        <v/>
      </c>
      <c r="E317" s="284" t="str">
        <f>IF('Data invoice'!N247=0,"",'Data invoice'!O247)</f>
        <v/>
      </c>
      <c r="F317" s="284" t="str">
        <f>IF('Data invoice'!O247=0,"",'Data invoice'!P247)</f>
        <v/>
      </c>
      <c r="G317" s="284" t="str">
        <f>IF('Data invoice'!P247=0,"",'Data invoice'!Q247)</f>
        <v/>
      </c>
      <c r="H317" s="284" t="str">
        <f>IF('Data invoice'!Q247=0,"",'Data invoice'!R247)</f>
        <v/>
      </c>
      <c r="I317" s="320" t="str">
        <f>IF('Data invoice'!R247=0,"",'Data invoice'!S247)</f>
        <v/>
      </c>
      <c r="J317" s="367" t="str">
        <f>IF('Data invoice'!S247=0,"",'Data invoice'!T247)</f>
        <v/>
      </c>
      <c r="L317" s="279"/>
      <c r="M317" s="279"/>
      <c r="N317" s="279"/>
      <c r="O317" s="279"/>
      <c r="P317" s="279"/>
      <c r="Q317" s="279"/>
      <c r="R317" s="279"/>
      <c r="S317" s="279"/>
      <c r="T317" s="279"/>
      <c r="U317" s="279"/>
      <c r="V317" s="279"/>
      <c r="W317" s="279"/>
      <c r="X317" s="279"/>
      <c r="Y317" s="279"/>
      <c r="Z317" s="279"/>
      <c r="AA317" s="279"/>
      <c r="AB317" s="296"/>
      <c r="AC317" s="296"/>
      <c r="AD317" s="296"/>
      <c r="AE317" s="296"/>
      <c r="AF317" s="296"/>
      <c r="AG317" s="296"/>
      <c r="AH317" s="296"/>
      <c r="AI317" s="296"/>
      <c r="AJ317" s="296"/>
      <c r="AK317" s="296"/>
      <c r="AL317" s="296"/>
    </row>
    <row r="318" spans="1:38" s="414" customFormat="1" ht="16.5" customHeight="1">
      <c r="A318" s="284" t="str">
        <f>IF('Data invoice'!J248=0,"",'Data invoice'!K248)</f>
        <v/>
      </c>
      <c r="B318" s="284" t="str">
        <f>IF('Data invoice'!K248=0,"",'Data invoice'!L248)</f>
        <v/>
      </c>
      <c r="C318" s="284" t="str">
        <f>IF('Data invoice'!L248=0,"",'Data invoice'!M248)</f>
        <v/>
      </c>
      <c r="D318" s="284" t="str">
        <f>IF('Data invoice'!M248=0,"",'Data invoice'!N248)</f>
        <v/>
      </c>
      <c r="E318" s="284" t="str">
        <f>IF('Data invoice'!N248=0,"",'Data invoice'!O248)</f>
        <v/>
      </c>
      <c r="F318" s="284" t="str">
        <f>IF('Data invoice'!O248=0,"",'Data invoice'!P248)</f>
        <v/>
      </c>
      <c r="G318" s="284" t="str">
        <f>IF('Data invoice'!P248=0,"",'Data invoice'!Q248)</f>
        <v/>
      </c>
      <c r="H318" s="284" t="str">
        <f>IF('Data invoice'!Q248=0,"",'Data invoice'!R248)</f>
        <v/>
      </c>
      <c r="I318" s="320" t="str">
        <f>IF('Data invoice'!R248=0,"",'Data invoice'!S248)</f>
        <v/>
      </c>
      <c r="J318" s="367" t="str">
        <f>IF('Data invoice'!S248=0,"",'Data invoice'!T248)</f>
        <v/>
      </c>
      <c r="L318" s="279"/>
      <c r="M318" s="279"/>
      <c r="N318" s="279"/>
      <c r="O318" s="279"/>
      <c r="P318" s="279"/>
      <c r="Q318" s="279"/>
      <c r="R318" s="279"/>
      <c r="S318" s="279"/>
      <c r="T318" s="279"/>
      <c r="U318" s="279"/>
      <c r="V318" s="279"/>
      <c r="W318" s="279"/>
      <c r="X318" s="279"/>
      <c r="Y318" s="279"/>
      <c r="Z318" s="279"/>
      <c r="AA318" s="279"/>
      <c r="AB318" s="296"/>
      <c r="AC318" s="296"/>
      <c r="AD318" s="296"/>
      <c r="AE318" s="296"/>
      <c r="AF318" s="296"/>
      <c r="AG318" s="296"/>
      <c r="AH318" s="296"/>
      <c r="AI318" s="296"/>
      <c r="AJ318" s="296"/>
      <c r="AK318" s="296"/>
      <c r="AL318" s="296"/>
    </row>
    <row r="319" spans="1:38" s="414" customFormat="1" ht="16.5" customHeight="1">
      <c r="A319" s="284" t="str">
        <f>IF('Data invoice'!J249=0,"",'Data invoice'!K249)</f>
        <v/>
      </c>
      <c r="B319" s="284" t="str">
        <f>IF('Data invoice'!K249=0,"",'Data invoice'!L249)</f>
        <v/>
      </c>
      <c r="C319" s="284" t="str">
        <f>IF('Data invoice'!L249=0,"",'Data invoice'!M249)</f>
        <v/>
      </c>
      <c r="D319" s="284" t="str">
        <f>IF('Data invoice'!M249=0,"",'Data invoice'!N249)</f>
        <v/>
      </c>
      <c r="E319" s="284" t="str">
        <f>IF('Data invoice'!N249=0,"",'Data invoice'!O249)</f>
        <v/>
      </c>
      <c r="F319" s="284" t="str">
        <f>IF('Data invoice'!O249=0,"",'Data invoice'!P249)</f>
        <v/>
      </c>
      <c r="G319" s="284" t="str">
        <f>IF('Data invoice'!P249=0,"",'Data invoice'!Q249)</f>
        <v/>
      </c>
      <c r="H319" s="284" t="str">
        <f>IF('Data invoice'!Q249=0,"",'Data invoice'!R249)</f>
        <v/>
      </c>
      <c r="I319" s="320" t="str">
        <f>IF('Data invoice'!R249=0,"",'Data invoice'!S249)</f>
        <v/>
      </c>
      <c r="J319" s="367" t="str">
        <f>IF('Data invoice'!S249=0,"",'Data invoice'!T249)</f>
        <v/>
      </c>
      <c r="L319" s="279"/>
      <c r="M319" s="279"/>
      <c r="N319" s="279"/>
      <c r="O319" s="279"/>
      <c r="P319" s="279"/>
      <c r="Q319" s="279"/>
      <c r="R319" s="279"/>
      <c r="S319" s="279"/>
      <c r="T319" s="279"/>
      <c r="U319" s="279"/>
      <c r="V319" s="279"/>
      <c r="W319" s="279"/>
      <c r="X319" s="279"/>
      <c r="Y319" s="279"/>
      <c r="Z319" s="279"/>
      <c r="AA319" s="279"/>
      <c r="AB319" s="296"/>
      <c r="AC319" s="296"/>
      <c r="AD319" s="296"/>
      <c r="AE319" s="296"/>
      <c r="AF319" s="296"/>
      <c r="AG319" s="296"/>
      <c r="AH319" s="296"/>
      <c r="AI319" s="296"/>
      <c r="AJ319" s="296"/>
      <c r="AK319" s="296"/>
      <c r="AL319" s="296"/>
    </row>
    <row r="320" spans="1:38" s="414" customFormat="1" ht="16.5" customHeight="1">
      <c r="A320" s="284" t="str">
        <f>IF('Data invoice'!J250=0,"",'Data invoice'!K250)</f>
        <v/>
      </c>
      <c r="B320" s="284" t="str">
        <f>IF('Data invoice'!K250=0,"",'Data invoice'!L250)</f>
        <v/>
      </c>
      <c r="C320" s="284" t="str">
        <f>IF('Data invoice'!L250=0,"",'Data invoice'!M250)</f>
        <v/>
      </c>
      <c r="D320" s="284" t="str">
        <f>IF('Data invoice'!M250=0,"",'Data invoice'!N250)</f>
        <v/>
      </c>
      <c r="E320" s="284" t="str">
        <f>IF('Data invoice'!N250=0,"",'Data invoice'!O250)</f>
        <v/>
      </c>
      <c r="F320" s="284" t="str">
        <f>IF('Data invoice'!O250=0,"",'Data invoice'!P250)</f>
        <v/>
      </c>
      <c r="G320" s="284" t="str">
        <f>IF('Data invoice'!P250=0,"",'Data invoice'!Q250)</f>
        <v/>
      </c>
      <c r="H320" s="284" t="str">
        <f>IF('Data invoice'!Q250=0,"",'Data invoice'!R250)</f>
        <v/>
      </c>
      <c r="I320" s="320" t="str">
        <f>IF('Data invoice'!R250=0,"",'Data invoice'!S250)</f>
        <v/>
      </c>
      <c r="J320" s="367" t="str">
        <f>IF('Data invoice'!S250=0,"",'Data invoice'!T250)</f>
        <v/>
      </c>
      <c r="L320" s="279"/>
      <c r="M320" s="279"/>
      <c r="N320" s="279"/>
      <c r="O320" s="279"/>
      <c r="P320" s="279"/>
      <c r="Q320" s="279"/>
      <c r="R320" s="279"/>
      <c r="S320" s="279"/>
      <c r="T320" s="279"/>
      <c r="U320" s="279"/>
      <c r="V320" s="279"/>
      <c r="W320" s="279"/>
      <c r="X320" s="279"/>
      <c r="Y320" s="279"/>
      <c r="Z320" s="279"/>
      <c r="AA320" s="279"/>
      <c r="AB320" s="296"/>
      <c r="AC320" s="296"/>
      <c r="AD320" s="296"/>
      <c r="AE320" s="296"/>
      <c r="AF320" s="296"/>
      <c r="AG320" s="296"/>
      <c r="AH320" s="296"/>
      <c r="AI320" s="296"/>
      <c r="AJ320" s="296"/>
      <c r="AK320" s="296"/>
      <c r="AL320" s="296"/>
    </row>
    <row r="321" spans="1:38" s="414" customFormat="1" ht="16.5" customHeight="1">
      <c r="A321" s="284" t="str">
        <f>IF('Data invoice'!J251=0,"",'Data invoice'!K251)</f>
        <v/>
      </c>
      <c r="B321" s="284" t="str">
        <f>IF('Data invoice'!K251=0,"",'Data invoice'!L251)</f>
        <v/>
      </c>
      <c r="C321" s="284" t="str">
        <f>IF('Data invoice'!L251=0,"",'Data invoice'!M251)</f>
        <v/>
      </c>
      <c r="D321" s="284" t="str">
        <f>IF('Data invoice'!M251=0,"",'Data invoice'!N251)</f>
        <v/>
      </c>
      <c r="E321" s="284" t="str">
        <f>IF('Data invoice'!N251=0,"",'Data invoice'!O251)</f>
        <v/>
      </c>
      <c r="F321" s="284" t="str">
        <f>IF('Data invoice'!O251=0,"",'Data invoice'!P251)</f>
        <v/>
      </c>
      <c r="G321" s="284" t="str">
        <f>IF('Data invoice'!P251=0,"",'Data invoice'!Q251)</f>
        <v/>
      </c>
      <c r="H321" s="284" t="str">
        <f>IF('Data invoice'!Q251=0,"",'Data invoice'!R251)</f>
        <v/>
      </c>
      <c r="I321" s="320" t="str">
        <f>IF('Data invoice'!R251=0,"",'Data invoice'!S251)</f>
        <v/>
      </c>
      <c r="J321" s="367" t="str">
        <f>IF('Data invoice'!S251=0,"",'Data invoice'!T251)</f>
        <v/>
      </c>
      <c r="L321" s="279"/>
      <c r="M321" s="279"/>
      <c r="N321" s="279"/>
      <c r="O321" s="279"/>
      <c r="P321" s="279"/>
      <c r="Q321" s="279"/>
      <c r="R321" s="279"/>
      <c r="S321" s="279"/>
      <c r="T321" s="279"/>
      <c r="U321" s="279"/>
      <c r="V321" s="279"/>
      <c r="W321" s="279"/>
      <c r="X321" s="279"/>
      <c r="Y321" s="279"/>
      <c r="Z321" s="279"/>
      <c r="AA321" s="279"/>
      <c r="AB321" s="296"/>
      <c r="AC321" s="296"/>
      <c r="AD321" s="296"/>
      <c r="AE321" s="296"/>
      <c r="AF321" s="296"/>
      <c r="AG321" s="296"/>
      <c r="AH321" s="296"/>
      <c r="AI321" s="296"/>
      <c r="AJ321" s="296"/>
      <c r="AK321" s="296"/>
      <c r="AL321" s="296"/>
    </row>
    <row r="322" spans="1:38" s="414" customFormat="1" ht="16.5" customHeight="1">
      <c r="A322" s="284" t="str">
        <f>IF('Data invoice'!J252=0,"",'Data invoice'!K252)</f>
        <v/>
      </c>
      <c r="B322" s="284" t="str">
        <f>IF('Data invoice'!K252=0,"",'Data invoice'!L252)</f>
        <v/>
      </c>
      <c r="C322" s="284" t="str">
        <f>IF('Data invoice'!L252=0,"",'Data invoice'!M252)</f>
        <v/>
      </c>
      <c r="D322" s="284" t="str">
        <f>IF('Data invoice'!M252=0,"",'Data invoice'!N252)</f>
        <v/>
      </c>
      <c r="E322" s="284" t="str">
        <f>IF('Data invoice'!N252=0,"",'Data invoice'!O252)</f>
        <v/>
      </c>
      <c r="F322" s="284" t="str">
        <f>IF('Data invoice'!O252=0,"",'Data invoice'!P252)</f>
        <v/>
      </c>
      <c r="G322" s="284" t="str">
        <f>IF('Data invoice'!P252=0,"",'Data invoice'!Q252)</f>
        <v/>
      </c>
      <c r="H322" s="284" t="str">
        <f>IF('Data invoice'!Q252=0,"",'Data invoice'!R252)</f>
        <v/>
      </c>
      <c r="I322" s="320" t="str">
        <f>IF('Data invoice'!R252=0,"",'Data invoice'!S252)</f>
        <v/>
      </c>
      <c r="J322" s="367" t="str">
        <f>IF('Data invoice'!S252=0,"",'Data invoice'!T252)</f>
        <v/>
      </c>
      <c r="L322" s="279"/>
      <c r="M322" s="279"/>
      <c r="N322" s="279"/>
      <c r="O322" s="279"/>
      <c r="P322" s="279"/>
      <c r="Q322" s="279"/>
      <c r="R322" s="279"/>
      <c r="S322" s="279"/>
      <c r="T322" s="279"/>
      <c r="U322" s="279"/>
      <c r="V322" s="279"/>
      <c r="W322" s="279"/>
      <c r="X322" s="279"/>
      <c r="Y322" s="279"/>
      <c r="Z322" s="279"/>
      <c r="AA322" s="279"/>
      <c r="AB322" s="296"/>
      <c r="AC322" s="296"/>
      <c r="AD322" s="296"/>
      <c r="AE322" s="296"/>
      <c r="AF322" s="296"/>
      <c r="AG322" s="296"/>
      <c r="AH322" s="296"/>
      <c r="AI322" s="296"/>
      <c r="AJ322" s="296"/>
      <c r="AK322" s="296"/>
      <c r="AL322" s="296"/>
    </row>
    <row r="323" spans="1:38" s="414" customFormat="1" ht="16.5" customHeight="1">
      <c r="A323" s="284" t="str">
        <f>IF('Data invoice'!J253=0,"",'Data invoice'!K253)</f>
        <v/>
      </c>
      <c r="B323" s="284" t="str">
        <f>IF('Data invoice'!K253=0,"",'Data invoice'!L253)</f>
        <v/>
      </c>
      <c r="C323" s="284" t="str">
        <f>IF('Data invoice'!L253=0,"",'Data invoice'!M253)</f>
        <v/>
      </c>
      <c r="D323" s="284" t="str">
        <f>IF('Data invoice'!M253=0,"",'Data invoice'!N253)</f>
        <v/>
      </c>
      <c r="E323" s="284" t="str">
        <f>IF('Data invoice'!N253=0,"",'Data invoice'!O253)</f>
        <v/>
      </c>
      <c r="F323" s="284" t="str">
        <f>IF('Data invoice'!O253=0,"",'Data invoice'!P253)</f>
        <v/>
      </c>
      <c r="G323" s="284" t="str">
        <f>IF('Data invoice'!P253=0,"",'Data invoice'!Q253)</f>
        <v/>
      </c>
      <c r="H323" s="284" t="str">
        <f>IF('Data invoice'!Q253=0,"",'Data invoice'!R253)</f>
        <v/>
      </c>
      <c r="I323" s="320" t="str">
        <f>IF('Data invoice'!R253=0,"",'Data invoice'!S253)</f>
        <v/>
      </c>
      <c r="J323" s="367" t="str">
        <f>IF('Data invoice'!S253=0,"",'Data invoice'!T253)</f>
        <v/>
      </c>
      <c r="L323" s="279"/>
      <c r="M323" s="279"/>
      <c r="N323" s="279"/>
      <c r="O323" s="279"/>
      <c r="P323" s="279"/>
      <c r="Q323" s="279"/>
      <c r="R323" s="279"/>
      <c r="S323" s="279"/>
      <c r="T323" s="279"/>
      <c r="U323" s="279"/>
      <c r="V323" s="279"/>
      <c r="W323" s="279"/>
      <c r="X323" s="279"/>
      <c r="Y323" s="279"/>
      <c r="Z323" s="279"/>
      <c r="AA323" s="279"/>
      <c r="AB323" s="296"/>
      <c r="AC323" s="296"/>
      <c r="AD323" s="296"/>
      <c r="AE323" s="296"/>
      <c r="AF323" s="296"/>
      <c r="AG323" s="296"/>
      <c r="AH323" s="296"/>
      <c r="AI323" s="296"/>
      <c r="AJ323" s="296"/>
      <c r="AK323" s="296"/>
      <c r="AL323" s="296"/>
    </row>
    <row r="324" spans="1:38" s="414" customFormat="1" ht="16.5" customHeight="1">
      <c r="A324" s="284" t="str">
        <f>IF('Data invoice'!J254=0,"",'Data invoice'!K254)</f>
        <v/>
      </c>
      <c r="B324" s="284" t="str">
        <f>IF('Data invoice'!K254=0,"",'Data invoice'!L254)</f>
        <v/>
      </c>
      <c r="C324" s="284" t="str">
        <f>IF('Data invoice'!L254=0,"",'Data invoice'!M254)</f>
        <v/>
      </c>
      <c r="D324" s="284" t="str">
        <f>IF('Data invoice'!M254=0,"",'Data invoice'!N254)</f>
        <v/>
      </c>
      <c r="E324" s="284" t="str">
        <f>IF('Data invoice'!N254=0,"",'Data invoice'!O254)</f>
        <v/>
      </c>
      <c r="F324" s="284" t="str">
        <f>IF('Data invoice'!O254=0,"",'Data invoice'!P254)</f>
        <v/>
      </c>
      <c r="G324" s="284" t="str">
        <f>IF('Data invoice'!P254=0,"",'Data invoice'!Q254)</f>
        <v/>
      </c>
      <c r="H324" s="284" t="str">
        <f>IF('Data invoice'!Q254=0,"",'Data invoice'!R254)</f>
        <v/>
      </c>
      <c r="I324" s="320" t="str">
        <f>IF('Data invoice'!R254=0,"",'Data invoice'!S254)</f>
        <v/>
      </c>
      <c r="J324" s="367" t="str">
        <f>IF('Data invoice'!S254=0,"",'Data invoice'!T254)</f>
        <v/>
      </c>
      <c r="L324" s="279"/>
      <c r="M324" s="279"/>
      <c r="N324" s="279"/>
      <c r="O324" s="279"/>
      <c r="P324" s="279"/>
      <c r="Q324" s="279"/>
      <c r="R324" s="279"/>
      <c r="S324" s="279"/>
      <c r="T324" s="279"/>
      <c r="U324" s="279"/>
      <c r="V324" s="279"/>
      <c r="W324" s="279"/>
      <c r="X324" s="279"/>
      <c r="Y324" s="279"/>
      <c r="Z324" s="279"/>
      <c r="AA324" s="279"/>
      <c r="AB324" s="296"/>
      <c r="AC324" s="296"/>
      <c r="AD324" s="296"/>
      <c r="AE324" s="296"/>
      <c r="AF324" s="296"/>
      <c r="AG324" s="296"/>
      <c r="AH324" s="296"/>
      <c r="AI324" s="296"/>
      <c r="AJ324" s="296"/>
      <c r="AK324" s="296"/>
      <c r="AL324" s="296"/>
    </row>
    <row r="325" spans="1:38" s="414" customFormat="1" ht="16.5" customHeight="1">
      <c r="A325" s="284" t="str">
        <f>IF('Data invoice'!J255=0,"",'Data invoice'!K255)</f>
        <v/>
      </c>
      <c r="B325" s="284" t="str">
        <f>IF('Data invoice'!K255=0,"",'Data invoice'!L255)</f>
        <v/>
      </c>
      <c r="C325" s="284" t="str">
        <f>IF('Data invoice'!L255=0,"",'Data invoice'!M255)</f>
        <v/>
      </c>
      <c r="D325" s="284" t="str">
        <f>IF('Data invoice'!M255=0,"",'Data invoice'!N255)</f>
        <v/>
      </c>
      <c r="E325" s="284" t="str">
        <f>IF('Data invoice'!N255=0,"",'Data invoice'!O255)</f>
        <v/>
      </c>
      <c r="F325" s="284" t="str">
        <f>IF('Data invoice'!O255=0,"",'Data invoice'!P255)</f>
        <v/>
      </c>
      <c r="G325" s="284" t="str">
        <f>IF('Data invoice'!P255=0,"",'Data invoice'!Q255)</f>
        <v/>
      </c>
      <c r="H325" s="284" t="str">
        <f>IF('Data invoice'!Q255=0,"",'Data invoice'!R255)</f>
        <v/>
      </c>
      <c r="I325" s="320" t="str">
        <f>IF('Data invoice'!R255=0,"",'Data invoice'!S255)</f>
        <v/>
      </c>
      <c r="J325" s="367" t="str">
        <f>IF('Data invoice'!S255=0,"",'Data invoice'!T255)</f>
        <v/>
      </c>
      <c r="L325" s="279"/>
      <c r="M325" s="279"/>
      <c r="N325" s="279"/>
      <c r="O325" s="279"/>
      <c r="P325" s="279"/>
      <c r="Q325" s="279"/>
      <c r="R325" s="279"/>
      <c r="S325" s="279"/>
      <c r="T325" s="279"/>
      <c r="U325" s="279"/>
      <c r="V325" s="279"/>
      <c r="W325" s="279"/>
      <c r="X325" s="279"/>
      <c r="Y325" s="279"/>
      <c r="Z325" s="279"/>
      <c r="AA325" s="279"/>
      <c r="AB325" s="296"/>
      <c r="AC325" s="296"/>
      <c r="AD325" s="296"/>
      <c r="AE325" s="296"/>
      <c r="AF325" s="296"/>
      <c r="AG325" s="296"/>
      <c r="AH325" s="296"/>
      <c r="AI325" s="296"/>
      <c r="AJ325" s="296"/>
      <c r="AK325" s="296"/>
      <c r="AL325" s="296"/>
    </row>
    <row r="326" spans="1:38" s="414" customFormat="1" ht="16.5" customHeight="1">
      <c r="A326" s="284" t="str">
        <f>IF('Data invoice'!J256=0,"",'Data invoice'!K256)</f>
        <v/>
      </c>
      <c r="B326" s="284" t="str">
        <f>IF('Data invoice'!K256=0,"",'Data invoice'!L256)</f>
        <v/>
      </c>
      <c r="C326" s="284" t="str">
        <f>IF('Data invoice'!L256=0,"",'Data invoice'!M256)</f>
        <v/>
      </c>
      <c r="D326" s="284" t="str">
        <f>IF('Data invoice'!M256=0,"",'Data invoice'!N256)</f>
        <v/>
      </c>
      <c r="E326" s="284" t="str">
        <f>IF('Data invoice'!N256=0,"",'Data invoice'!O256)</f>
        <v/>
      </c>
      <c r="F326" s="284" t="str">
        <f>IF('Data invoice'!O256=0,"",'Data invoice'!P256)</f>
        <v/>
      </c>
      <c r="G326" s="284" t="str">
        <f>IF('Data invoice'!P256=0,"",'Data invoice'!Q256)</f>
        <v/>
      </c>
      <c r="H326" s="284" t="str">
        <f>IF('Data invoice'!Q256=0,"",'Data invoice'!R256)</f>
        <v/>
      </c>
      <c r="I326" s="320" t="str">
        <f>IF('Data invoice'!R256=0,"",'Data invoice'!S256)</f>
        <v/>
      </c>
      <c r="J326" s="367" t="str">
        <f>IF('Data invoice'!S256=0,"",'Data invoice'!T256)</f>
        <v/>
      </c>
      <c r="L326" s="279"/>
      <c r="M326" s="279"/>
      <c r="N326" s="279"/>
      <c r="O326" s="279"/>
      <c r="P326" s="279"/>
      <c r="Q326" s="279"/>
      <c r="R326" s="279"/>
      <c r="S326" s="279"/>
      <c r="T326" s="279"/>
      <c r="U326" s="279"/>
      <c r="V326" s="279"/>
      <c r="W326" s="279"/>
      <c r="X326" s="279"/>
      <c r="Y326" s="279"/>
      <c r="Z326" s="279"/>
      <c r="AA326" s="279"/>
      <c r="AB326" s="296"/>
      <c r="AC326" s="296"/>
      <c r="AD326" s="296"/>
      <c r="AE326" s="296"/>
      <c r="AF326" s="296"/>
      <c r="AG326" s="296"/>
      <c r="AH326" s="296"/>
      <c r="AI326" s="296"/>
      <c r="AJ326" s="296"/>
      <c r="AK326" s="296"/>
      <c r="AL326" s="296"/>
    </row>
    <row r="327" spans="1:38" s="414" customFormat="1" ht="16.5" customHeight="1">
      <c r="A327" s="284" t="str">
        <f>IF('Data invoice'!J257=0,"",'Data invoice'!K257)</f>
        <v/>
      </c>
      <c r="B327" s="284" t="str">
        <f>IF('Data invoice'!K257=0,"",'Data invoice'!L257)</f>
        <v/>
      </c>
      <c r="C327" s="284" t="str">
        <f>IF('Data invoice'!L257=0,"",'Data invoice'!M257)</f>
        <v/>
      </c>
      <c r="D327" s="284" t="str">
        <f>IF('Data invoice'!M257=0,"",'Data invoice'!N257)</f>
        <v/>
      </c>
      <c r="E327" s="284" t="str">
        <f>IF('Data invoice'!N257=0,"",'Data invoice'!O257)</f>
        <v/>
      </c>
      <c r="F327" s="284" t="str">
        <f>IF('Data invoice'!O257=0,"",'Data invoice'!P257)</f>
        <v/>
      </c>
      <c r="G327" s="284" t="str">
        <f>IF('Data invoice'!P257=0,"",'Data invoice'!Q257)</f>
        <v/>
      </c>
      <c r="H327" s="284" t="str">
        <f>IF('Data invoice'!Q257=0,"",'Data invoice'!R257)</f>
        <v/>
      </c>
      <c r="I327" s="320" t="str">
        <f>IF('Data invoice'!R257=0,"",'Data invoice'!S257)</f>
        <v/>
      </c>
      <c r="J327" s="367" t="str">
        <f>IF('Data invoice'!S257=0,"",'Data invoice'!T257)</f>
        <v/>
      </c>
      <c r="L327" s="279"/>
      <c r="M327" s="279"/>
      <c r="N327" s="279"/>
      <c r="O327" s="279"/>
      <c r="P327" s="279"/>
      <c r="Q327" s="279"/>
      <c r="R327" s="279"/>
      <c r="S327" s="279"/>
      <c r="T327" s="279"/>
      <c r="U327" s="279"/>
      <c r="V327" s="279"/>
      <c r="W327" s="279"/>
      <c r="X327" s="279"/>
      <c r="Y327" s="279"/>
      <c r="Z327" s="279"/>
      <c r="AA327" s="279"/>
      <c r="AB327" s="296"/>
      <c r="AC327" s="296"/>
      <c r="AD327" s="296"/>
      <c r="AE327" s="296"/>
      <c r="AF327" s="296"/>
      <c r="AG327" s="296"/>
      <c r="AH327" s="296"/>
      <c r="AI327" s="296"/>
      <c r="AJ327" s="296"/>
      <c r="AK327" s="296"/>
      <c r="AL327" s="296"/>
    </row>
    <row r="328" spans="1:38" s="414" customFormat="1" ht="16.5" customHeight="1">
      <c r="A328" s="284" t="str">
        <f>IF('Data invoice'!J258=0,"",'Data invoice'!K258)</f>
        <v/>
      </c>
      <c r="B328" s="284" t="str">
        <f>IF('Data invoice'!K258=0,"",'Data invoice'!L258)</f>
        <v/>
      </c>
      <c r="C328" s="284" t="str">
        <f>IF('Data invoice'!L258=0,"",'Data invoice'!M258)</f>
        <v/>
      </c>
      <c r="D328" s="284" t="str">
        <f>IF('Data invoice'!M258=0,"",'Data invoice'!N258)</f>
        <v/>
      </c>
      <c r="E328" s="284" t="str">
        <f>IF('Data invoice'!N258=0,"",'Data invoice'!O258)</f>
        <v/>
      </c>
      <c r="F328" s="284" t="str">
        <f>IF('Data invoice'!O258=0,"",'Data invoice'!P258)</f>
        <v/>
      </c>
      <c r="G328" s="284" t="str">
        <f>IF('Data invoice'!P258=0,"",'Data invoice'!Q258)</f>
        <v/>
      </c>
      <c r="H328" s="284" t="str">
        <f>IF('Data invoice'!Q258=0,"",'Data invoice'!R258)</f>
        <v/>
      </c>
      <c r="I328" s="320" t="str">
        <f>IF('Data invoice'!R258=0,"",'Data invoice'!S258)</f>
        <v/>
      </c>
      <c r="J328" s="367" t="str">
        <f>IF('Data invoice'!S258=0,"",'Data invoice'!T258)</f>
        <v/>
      </c>
      <c r="L328" s="279"/>
      <c r="M328" s="279"/>
      <c r="N328" s="279"/>
      <c r="O328" s="279"/>
      <c r="P328" s="279"/>
      <c r="Q328" s="279"/>
      <c r="R328" s="279"/>
      <c r="S328" s="279"/>
      <c r="T328" s="279"/>
      <c r="U328" s="279"/>
      <c r="V328" s="279"/>
      <c r="W328" s="279"/>
      <c r="X328" s="279"/>
      <c r="Y328" s="279"/>
      <c r="Z328" s="279"/>
      <c r="AA328" s="279"/>
      <c r="AB328" s="296"/>
      <c r="AC328" s="296"/>
      <c r="AD328" s="296"/>
      <c r="AE328" s="296"/>
      <c r="AF328" s="296"/>
      <c r="AG328" s="296"/>
      <c r="AH328" s="296"/>
      <c r="AI328" s="296"/>
      <c r="AJ328" s="296"/>
      <c r="AK328" s="296"/>
      <c r="AL328" s="296"/>
    </row>
    <row r="329" spans="1:38" s="414" customFormat="1" ht="16.5" customHeight="1">
      <c r="A329" s="284" t="str">
        <f>IF('Data invoice'!J259=0,"",'Data invoice'!K259)</f>
        <v/>
      </c>
      <c r="B329" s="284" t="str">
        <f>IF('Data invoice'!K259=0,"",'Data invoice'!L259)</f>
        <v/>
      </c>
      <c r="C329" s="284" t="str">
        <f>IF('Data invoice'!L259=0,"",'Data invoice'!M259)</f>
        <v/>
      </c>
      <c r="D329" s="284" t="str">
        <f>IF('Data invoice'!M259=0,"",'Data invoice'!N259)</f>
        <v/>
      </c>
      <c r="E329" s="284" t="str">
        <f>IF('Data invoice'!N259=0,"",'Data invoice'!O259)</f>
        <v/>
      </c>
      <c r="F329" s="284" t="str">
        <f>IF('Data invoice'!O259=0,"",'Data invoice'!P259)</f>
        <v/>
      </c>
      <c r="G329" s="284" t="str">
        <f>IF('Data invoice'!P259=0,"",'Data invoice'!Q259)</f>
        <v/>
      </c>
      <c r="H329" s="284" t="str">
        <f>IF('Data invoice'!Q259=0,"",'Data invoice'!R259)</f>
        <v/>
      </c>
      <c r="I329" s="320" t="str">
        <f>IF('Data invoice'!R259=0,"",'Data invoice'!S259)</f>
        <v/>
      </c>
      <c r="J329" s="367" t="str">
        <f>IF('Data invoice'!S259=0,"",'Data invoice'!T259)</f>
        <v/>
      </c>
      <c r="L329" s="279"/>
      <c r="M329" s="279"/>
      <c r="N329" s="279"/>
      <c r="O329" s="279"/>
      <c r="P329" s="279"/>
      <c r="Q329" s="279"/>
      <c r="R329" s="279"/>
      <c r="S329" s="279"/>
      <c r="T329" s="279"/>
      <c r="U329" s="279"/>
      <c r="V329" s="279"/>
      <c r="W329" s="279"/>
      <c r="X329" s="279"/>
      <c r="Y329" s="279"/>
      <c r="Z329" s="279"/>
      <c r="AA329" s="279"/>
      <c r="AB329" s="296"/>
      <c r="AC329" s="296"/>
      <c r="AD329" s="296"/>
      <c r="AE329" s="296"/>
      <c r="AF329" s="296"/>
      <c r="AG329" s="296"/>
      <c r="AH329" s="296"/>
      <c r="AI329" s="296"/>
      <c r="AJ329" s="296"/>
      <c r="AK329" s="296"/>
      <c r="AL329" s="296"/>
    </row>
    <row r="330" spans="1:38" s="414" customFormat="1" ht="16.5" customHeight="1">
      <c r="A330" s="284" t="str">
        <f>IF('Data invoice'!J260=0,"",'Data invoice'!K260)</f>
        <v/>
      </c>
      <c r="B330" s="284" t="str">
        <f>IF('Data invoice'!K260=0,"",'Data invoice'!L260)</f>
        <v/>
      </c>
      <c r="C330" s="284" t="str">
        <f>IF('Data invoice'!L260=0,"",'Data invoice'!M260)</f>
        <v/>
      </c>
      <c r="D330" s="284" t="str">
        <f>IF('Data invoice'!M260=0,"",'Data invoice'!N260)</f>
        <v/>
      </c>
      <c r="E330" s="284" t="str">
        <f>IF('Data invoice'!N260=0,"",'Data invoice'!O260)</f>
        <v/>
      </c>
      <c r="F330" s="284" t="str">
        <f>IF('Data invoice'!O260=0,"",'Data invoice'!P260)</f>
        <v/>
      </c>
      <c r="G330" s="284" t="str">
        <f>IF('Data invoice'!P260=0,"",'Data invoice'!Q260)</f>
        <v/>
      </c>
      <c r="H330" s="284" t="str">
        <f>IF('Data invoice'!Q260=0,"",'Data invoice'!R260)</f>
        <v/>
      </c>
      <c r="I330" s="320" t="str">
        <f>IF('Data invoice'!R260=0,"",'Data invoice'!S260)</f>
        <v/>
      </c>
      <c r="J330" s="367" t="str">
        <f>IF('Data invoice'!S260=0,"",'Data invoice'!T260)</f>
        <v/>
      </c>
      <c r="L330" s="279"/>
      <c r="M330" s="279"/>
      <c r="N330" s="279"/>
      <c r="O330" s="279"/>
      <c r="P330" s="279"/>
      <c r="Q330" s="279"/>
      <c r="R330" s="279"/>
      <c r="S330" s="279"/>
      <c r="T330" s="279"/>
      <c r="U330" s="279"/>
      <c r="V330" s="279"/>
      <c r="W330" s="279"/>
      <c r="X330" s="279"/>
      <c r="Y330" s="279"/>
      <c r="Z330" s="279"/>
      <c r="AA330" s="279"/>
      <c r="AB330" s="296"/>
      <c r="AC330" s="296"/>
      <c r="AD330" s="296"/>
      <c r="AE330" s="296"/>
      <c r="AF330" s="296"/>
      <c r="AG330" s="296"/>
      <c r="AH330" s="296"/>
      <c r="AI330" s="296"/>
      <c r="AJ330" s="296"/>
      <c r="AK330" s="296"/>
      <c r="AL330" s="296"/>
    </row>
    <row r="331" spans="1:38" s="414" customFormat="1" ht="16.5" customHeight="1">
      <c r="A331" s="284" t="str">
        <f>IF('Data invoice'!J261=0,"",'Data invoice'!K261)</f>
        <v/>
      </c>
      <c r="B331" s="284" t="str">
        <f>IF('Data invoice'!K261=0,"",'Data invoice'!L261)</f>
        <v/>
      </c>
      <c r="C331" s="284" t="str">
        <f>IF('Data invoice'!L261=0,"",'Data invoice'!M261)</f>
        <v/>
      </c>
      <c r="D331" s="284" t="str">
        <f>IF('Data invoice'!M261=0,"",'Data invoice'!N261)</f>
        <v/>
      </c>
      <c r="E331" s="284" t="str">
        <f>IF('Data invoice'!N261=0,"",'Data invoice'!O261)</f>
        <v/>
      </c>
      <c r="F331" s="284" t="str">
        <f>IF('Data invoice'!O261=0,"",'Data invoice'!P261)</f>
        <v/>
      </c>
      <c r="G331" s="284" t="str">
        <f>IF('Data invoice'!P261=0,"",'Data invoice'!Q261)</f>
        <v/>
      </c>
      <c r="H331" s="284" t="str">
        <f>IF('Data invoice'!Q261=0,"",'Data invoice'!R261)</f>
        <v/>
      </c>
      <c r="I331" s="320" t="str">
        <f>IF('Data invoice'!R261=0,"",'Data invoice'!S261)</f>
        <v/>
      </c>
      <c r="J331" s="367" t="str">
        <f>IF('Data invoice'!S261=0,"",'Data invoice'!T261)</f>
        <v/>
      </c>
      <c r="L331" s="279"/>
      <c r="M331" s="279"/>
      <c r="N331" s="279"/>
      <c r="O331" s="279"/>
      <c r="P331" s="279"/>
      <c r="Q331" s="279"/>
      <c r="R331" s="279"/>
      <c r="S331" s="279"/>
      <c r="T331" s="279"/>
      <c r="U331" s="279"/>
      <c r="V331" s="279"/>
      <c r="W331" s="279"/>
      <c r="X331" s="279"/>
      <c r="Y331" s="279"/>
      <c r="Z331" s="279"/>
      <c r="AA331" s="279"/>
      <c r="AB331" s="296"/>
      <c r="AC331" s="296"/>
      <c r="AD331" s="296"/>
      <c r="AE331" s="296"/>
      <c r="AF331" s="296"/>
      <c r="AG331" s="296"/>
      <c r="AH331" s="296"/>
      <c r="AI331" s="296"/>
      <c r="AJ331" s="296"/>
      <c r="AK331" s="296"/>
      <c r="AL331" s="296"/>
    </row>
    <row r="332" spans="1:38" s="414" customFormat="1" ht="16.5" customHeight="1">
      <c r="A332" s="284" t="str">
        <f>IF('Data invoice'!J262=0,"",'Data invoice'!K262)</f>
        <v/>
      </c>
      <c r="B332" s="284" t="str">
        <f>IF('Data invoice'!K262=0,"",'Data invoice'!L262)</f>
        <v/>
      </c>
      <c r="C332" s="284" t="str">
        <f>IF('Data invoice'!L262=0,"",'Data invoice'!M262)</f>
        <v/>
      </c>
      <c r="D332" s="284" t="str">
        <f>IF('Data invoice'!M262=0,"",'Data invoice'!N262)</f>
        <v/>
      </c>
      <c r="E332" s="284" t="str">
        <f>IF('Data invoice'!N262=0,"",'Data invoice'!O262)</f>
        <v/>
      </c>
      <c r="F332" s="284" t="str">
        <f>IF('Data invoice'!O262=0,"",'Data invoice'!P262)</f>
        <v/>
      </c>
      <c r="G332" s="284" t="str">
        <f>IF('Data invoice'!P262=0,"",'Data invoice'!Q262)</f>
        <v/>
      </c>
      <c r="H332" s="284" t="str">
        <f>IF('Data invoice'!Q262=0,"",'Data invoice'!R262)</f>
        <v/>
      </c>
      <c r="I332" s="320" t="str">
        <f>IF('Data invoice'!R262=0,"",'Data invoice'!S262)</f>
        <v/>
      </c>
      <c r="J332" s="367" t="str">
        <f>IF('Data invoice'!S262=0,"",'Data invoice'!T262)</f>
        <v/>
      </c>
      <c r="L332" s="279"/>
      <c r="M332" s="279"/>
      <c r="N332" s="279"/>
      <c r="O332" s="279"/>
      <c r="P332" s="279"/>
      <c r="Q332" s="279"/>
      <c r="R332" s="279"/>
      <c r="S332" s="279"/>
      <c r="T332" s="279"/>
      <c r="U332" s="279"/>
      <c r="V332" s="279"/>
      <c r="W332" s="279"/>
      <c r="X332" s="279"/>
      <c r="Y332" s="279"/>
      <c r="Z332" s="279"/>
      <c r="AA332" s="279"/>
      <c r="AB332" s="296"/>
      <c r="AC332" s="296"/>
      <c r="AD332" s="296"/>
      <c r="AE332" s="296"/>
      <c r="AF332" s="296"/>
      <c r="AG332" s="296"/>
      <c r="AH332" s="296"/>
      <c r="AI332" s="296"/>
      <c r="AJ332" s="296"/>
      <c r="AK332" s="296"/>
      <c r="AL332" s="296"/>
    </row>
    <row r="333" spans="1:38" s="414" customFormat="1" ht="16.5" customHeight="1">
      <c r="A333" s="284" t="str">
        <f>IF('Data invoice'!J263=0,"",'Data invoice'!K263)</f>
        <v/>
      </c>
      <c r="B333" s="284" t="str">
        <f>IF('Data invoice'!K263=0,"",'Data invoice'!L263)</f>
        <v/>
      </c>
      <c r="C333" s="284" t="str">
        <f>IF('Data invoice'!L263=0,"",'Data invoice'!M263)</f>
        <v/>
      </c>
      <c r="D333" s="284" t="str">
        <f>IF('Data invoice'!M263=0,"",'Data invoice'!N263)</f>
        <v/>
      </c>
      <c r="E333" s="284" t="str">
        <f>IF('Data invoice'!N263=0,"",'Data invoice'!O263)</f>
        <v/>
      </c>
      <c r="F333" s="284" t="str">
        <f>IF('Data invoice'!O263=0,"",'Data invoice'!P263)</f>
        <v/>
      </c>
      <c r="G333" s="284" t="str">
        <f>IF('Data invoice'!P263=0,"",'Data invoice'!Q263)</f>
        <v/>
      </c>
      <c r="H333" s="284" t="str">
        <f>IF('Data invoice'!Q263=0,"",'Data invoice'!R263)</f>
        <v/>
      </c>
      <c r="I333" s="320" t="str">
        <f>IF('Data invoice'!R263=0,"",'Data invoice'!S263)</f>
        <v/>
      </c>
      <c r="J333" s="367" t="str">
        <f>IF('Data invoice'!S263=0,"",'Data invoice'!T263)</f>
        <v/>
      </c>
      <c r="L333" s="279"/>
      <c r="M333" s="279"/>
      <c r="N333" s="279"/>
      <c r="O333" s="279"/>
      <c r="P333" s="279"/>
      <c r="Q333" s="279"/>
      <c r="R333" s="279"/>
      <c r="S333" s="279"/>
      <c r="T333" s="279"/>
      <c r="U333" s="279"/>
      <c r="V333" s="279"/>
      <c r="W333" s="279"/>
      <c r="X333" s="279"/>
      <c r="Y333" s="279"/>
      <c r="Z333" s="279"/>
      <c r="AA333" s="279"/>
      <c r="AB333" s="296"/>
      <c r="AC333" s="296"/>
      <c r="AD333" s="296"/>
      <c r="AE333" s="296"/>
      <c r="AF333" s="296"/>
      <c r="AG333" s="296"/>
      <c r="AH333" s="296"/>
      <c r="AI333" s="296"/>
      <c r="AJ333" s="296"/>
      <c r="AK333" s="296"/>
      <c r="AL333" s="296"/>
    </row>
    <row r="334" spans="1:38" s="414" customFormat="1" ht="16.5" customHeight="1">
      <c r="A334" s="284" t="str">
        <f>IF('Data invoice'!J264=0,"",'Data invoice'!K264)</f>
        <v/>
      </c>
      <c r="B334" s="284" t="str">
        <f>IF('Data invoice'!K264=0,"",'Data invoice'!L264)</f>
        <v/>
      </c>
      <c r="C334" s="284" t="str">
        <f>IF('Data invoice'!L264=0,"",'Data invoice'!M264)</f>
        <v/>
      </c>
      <c r="D334" s="284" t="str">
        <f>IF('Data invoice'!M264=0,"",'Data invoice'!N264)</f>
        <v/>
      </c>
      <c r="E334" s="284" t="str">
        <f>IF('Data invoice'!N264=0,"",'Data invoice'!O264)</f>
        <v/>
      </c>
      <c r="F334" s="284" t="str">
        <f>IF('Data invoice'!O264=0,"",'Data invoice'!P264)</f>
        <v/>
      </c>
      <c r="G334" s="284" t="str">
        <f>IF('Data invoice'!P264=0,"",'Data invoice'!Q264)</f>
        <v/>
      </c>
      <c r="H334" s="284" t="str">
        <f>IF('Data invoice'!Q264=0,"",'Data invoice'!R264)</f>
        <v/>
      </c>
      <c r="I334" s="320" t="str">
        <f>IF('Data invoice'!R264=0,"",'Data invoice'!S264)</f>
        <v/>
      </c>
      <c r="J334" s="367" t="str">
        <f>IF('Data invoice'!S264=0,"",'Data invoice'!T264)</f>
        <v/>
      </c>
      <c r="L334" s="279"/>
      <c r="M334" s="279"/>
      <c r="N334" s="279"/>
      <c r="O334" s="279"/>
      <c r="P334" s="279"/>
      <c r="Q334" s="279"/>
      <c r="R334" s="279"/>
      <c r="S334" s="279"/>
      <c r="T334" s="279"/>
      <c r="U334" s="279"/>
      <c r="V334" s="279"/>
      <c r="W334" s="279"/>
      <c r="X334" s="279"/>
      <c r="Y334" s="279"/>
      <c r="Z334" s="279"/>
      <c r="AA334" s="279"/>
      <c r="AB334" s="296"/>
      <c r="AC334" s="296"/>
      <c r="AD334" s="296"/>
      <c r="AE334" s="296"/>
      <c r="AF334" s="296"/>
      <c r="AG334" s="296"/>
      <c r="AH334" s="296"/>
      <c r="AI334" s="296"/>
      <c r="AJ334" s="296"/>
      <c r="AK334" s="296"/>
      <c r="AL334" s="296"/>
    </row>
    <row r="335" spans="1:38" s="414" customFormat="1" ht="16.5" customHeight="1">
      <c r="A335" s="284" t="str">
        <f>IF('Data invoice'!J265=0,"",'Data invoice'!K265)</f>
        <v/>
      </c>
      <c r="B335" s="284" t="str">
        <f>IF('Data invoice'!K265=0,"",'Data invoice'!L265)</f>
        <v/>
      </c>
      <c r="C335" s="284" t="str">
        <f>IF('Data invoice'!L265=0,"",'Data invoice'!M265)</f>
        <v/>
      </c>
      <c r="D335" s="284" t="str">
        <f>IF('Data invoice'!M265=0,"",'Data invoice'!N265)</f>
        <v/>
      </c>
      <c r="E335" s="284" t="str">
        <f>IF('Data invoice'!N265=0,"",'Data invoice'!O265)</f>
        <v/>
      </c>
      <c r="F335" s="284" t="str">
        <f>IF('Data invoice'!O265=0,"",'Data invoice'!P265)</f>
        <v/>
      </c>
      <c r="G335" s="284" t="str">
        <f>IF('Data invoice'!P265=0,"",'Data invoice'!Q265)</f>
        <v/>
      </c>
      <c r="H335" s="284" t="str">
        <f>IF('Data invoice'!Q265=0,"",'Data invoice'!R265)</f>
        <v/>
      </c>
      <c r="I335" s="320" t="str">
        <f>IF('Data invoice'!R265=0,"",'Data invoice'!S265)</f>
        <v/>
      </c>
      <c r="J335" s="367" t="str">
        <f>IF('Data invoice'!S265=0,"",'Data invoice'!T265)</f>
        <v/>
      </c>
      <c r="L335" s="279"/>
      <c r="M335" s="279"/>
      <c r="N335" s="279"/>
      <c r="O335" s="279"/>
      <c r="P335" s="279"/>
      <c r="Q335" s="279"/>
      <c r="R335" s="279"/>
      <c r="S335" s="279"/>
      <c r="T335" s="279"/>
      <c r="U335" s="279"/>
      <c r="V335" s="279"/>
      <c r="W335" s="279"/>
      <c r="X335" s="279"/>
      <c r="Y335" s="279"/>
      <c r="Z335" s="279"/>
      <c r="AA335" s="279"/>
      <c r="AB335" s="296"/>
      <c r="AC335" s="296"/>
      <c r="AD335" s="296"/>
      <c r="AE335" s="296"/>
      <c r="AF335" s="296"/>
      <c r="AG335" s="296"/>
      <c r="AH335" s="296"/>
      <c r="AI335" s="296"/>
      <c r="AJ335" s="296"/>
      <c r="AK335" s="296"/>
      <c r="AL335" s="296"/>
    </row>
    <row r="336" spans="1:38" s="414" customFormat="1" ht="16.5" customHeight="1">
      <c r="A336" s="284" t="str">
        <f>IF('Data invoice'!J266=0,"",'Data invoice'!K266)</f>
        <v/>
      </c>
      <c r="B336" s="284" t="str">
        <f>IF('Data invoice'!K266=0,"",'Data invoice'!L266)</f>
        <v/>
      </c>
      <c r="C336" s="284" t="str">
        <f>IF('Data invoice'!L266=0,"",'Data invoice'!M266)</f>
        <v/>
      </c>
      <c r="D336" s="284" t="str">
        <f>IF('Data invoice'!M266=0,"",'Data invoice'!N266)</f>
        <v/>
      </c>
      <c r="E336" s="284" t="str">
        <f>IF('Data invoice'!N266=0,"",'Data invoice'!O266)</f>
        <v/>
      </c>
      <c r="F336" s="284" t="str">
        <f>IF('Data invoice'!O266=0,"",'Data invoice'!P266)</f>
        <v/>
      </c>
      <c r="G336" s="284" t="str">
        <f>IF('Data invoice'!P266=0,"",'Data invoice'!Q266)</f>
        <v/>
      </c>
      <c r="H336" s="284" t="str">
        <f>IF('Data invoice'!Q266=0,"",'Data invoice'!R266)</f>
        <v/>
      </c>
      <c r="I336" s="320" t="str">
        <f>IF('Data invoice'!R266=0,"",'Data invoice'!S266)</f>
        <v/>
      </c>
      <c r="J336" s="367" t="str">
        <f>IF('Data invoice'!S266=0,"",'Data invoice'!T266)</f>
        <v/>
      </c>
      <c r="L336" s="279"/>
      <c r="M336" s="279"/>
      <c r="N336" s="279"/>
      <c r="O336" s="279"/>
      <c r="P336" s="279"/>
      <c r="Q336" s="279"/>
      <c r="R336" s="279"/>
      <c r="S336" s="279"/>
      <c r="T336" s="279"/>
      <c r="U336" s="279"/>
      <c r="V336" s="279"/>
      <c r="W336" s="279"/>
      <c r="X336" s="279"/>
      <c r="Y336" s="279"/>
      <c r="Z336" s="279"/>
      <c r="AA336" s="279"/>
      <c r="AB336" s="296"/>
      <c r="AC336" s="296"/>
      <c r="AD336" s="296"/>
      <c r="AE336" s="296"/>
      <c r="AF336" s="296"/>
      <c r="AG336" s="296"/>
      <c r="AH336" s="296"/>
      <c r="AI336" s="296"/>
      <c r="AJ336" s="296"/>
      <c r="AK336" s="296"/>
      <c r="AL336" s="296"/>
    </row>
    <row r="337" spans="1:38" s="414" customFormat="1" ht="16.5" customHeight="1">
      <c r="A337" s="284" t="str">
        <f>IF('Data invoice'!J267=0,"",'Data invoice'!K267)</f>
        <v/>
      </c>
      <c r="B337" s="284" t="str">
        <f>IF('Data invoice'!K267=0,"",'Data invoice'!L267)</f>
        <v/>
      </c>
      <c r="C337" s="284" t="str">
        <f>IF('Data invoice'!L267=0,"",'Data invoice'!M267)</f>
        <v/>
      </c>
      <c r="D337" s="284" t="str">
        <f>IF('Data invoice'!M267=0,"",'Data invoice'!N267)</f>
        <v/>
      </c>
      <c r="E337" s="284" t="str">
        <f>IF('Data invoice'!N267=0,"",'Data invoice'!O267)</f>
        <v/>
      </c>
      <c r="F337" s="284" t="str">
        <f>IF('Data invoice'!O267=0,"",'Data invoice'!P267)</f>
        <v/>
      </c>
      <c r="G337" s="284" t="str">
        <f>IF('Data invoice'!P267=0,"",'Data invoice'!Q267)</f>
        <v/>
      </c>
      <c r="H337" s="284" t="str">
        <f>IF('Data invoice'!Q267=0,"",'Data invoice'!R267)</f>
        <v/>
      </c>
      <c r="I337" s="320" t="str">
        <f>IF('Data invoice'!R267=0,"",'Data invoice'!S267)</f>
        <v/>
      </c>
      <c r="J337" s="367" t="str">
        <f>IF('Data invoice'!S267=0,"",'Data invoice'!T267)</f>
        <v/>
      </c>
      <c r="L337" s="279"/>
      <c r="M337" s="279"/>
      <c r="N337" s="279"/>
      <c r="O337" s="279"/>
      <c r="P337" s="279"/>
      <c r="Q337" s="279"/>
      <c r="R337" s="279"/>
      <c r="S337" s="279"/>
      <c r="T337" s="279"/>
      <c r="U337" s="279"/>
      <c r="V337" s="279"/>
      <c r="W337" s="279"/>
      <c r="X337" s="279"/>
      <c r="Y337" s="279"/>
      <c r="Z337" s="279"/>
      <c r="AA337" s="279"/>
      <c r="AB337" s="296"/>
      <c r="AC337" s="296"/>
      <c r="AD337" s="296"/>
      <c r="AE337" s="296"/>
      <c r="AF337" s="296"/>
      <c r="AG337" s="296"/>
      <c r="AH337" s="296"/>
      <c r="AI337" s="296"/>
      <c r="AJ337" s="296"/>
      <c r="AK337" s="296"/>
      <c r="AL337" s="296"/>
    </row>
    <row r="338" spans="1:38" s="414" customFormat="1" ht="16.5" customHeight="1">
      <c r="A338" s="284" t="str">
        <f>IF('Data invoice'!J268=0,"",'Data invoice'!K268)</f>
        <v/>
      </c>
      <c r="B338" s="284" t="str">
        <f>IF('Data invoice'!K268=0,"",'Data invoice'!L268)</f>
        <v/>
      </c>
      <c r="C338" s="284" t="str">
        <f>IF('Data invoice'!L268=0,"",'Data invoice'!M268)</f>
        <v/>
      </c>
      <c r="D338" s="284" t="str">
        <f>IF('Data invoice'!M268=0,"",'Data invoice'!N268)</f>
        <v/>
      </c>
      <c r="E338" s="284" t="str">
        <f>IF('Data invoice'!N268=0,"",'Data invoice'!O268)</f>
        <v/>
      </c>
      <c r="F338" s="284" t="str">
        <f>IF('Data invoice'!O268=0,"",'Data invoice'!P268)</f>
        <v/>
      </c>
      <c r="G338" s="284" t="str">
        <f>IF('Data invoice'!P268=0,"",'Data invoice'!Q268)</f>
        <v/>
      </c>
      <c r="H338" s="284" t="str">
        <f>IF('Data invoice'!Q268=0,"",'Data invoice'!R268)</f>
        <v/>
      </c>
      <c r="I338" s="320" t="str">
        <f>IF('Data invoice'!R268=0,"",'Data invoice'!S268)</f>
        <v/>
      </c>
      <c r="J338" s="367" t="str">
        <f>IF('Data invoice'!S268=0,"",'Data invoice'!T268)</f>
        <v/>
      </c>
      <c r="L338" s="279"/>
      <c r="M338" s="279"/>
      <c r="N338" s="279"/>
      <c r="O338" s="279"/>
      <c r="P338" s="279"/>
      <c r="Q338" s="279"/>
      <c r="R338" s="279"/>
      <c r="S338" s="279"/>
      <c r="T338" s="279"/>
      <c r="U338" s="279"/>
      <c r="V338" s="279"/>
      <c r="W338" s="279"/>
      <c r="X338" s="279"/>
      <c r="Y338" s="279"/>
      <c r="Z338" s="279"/>
      <c r="AA338" s="279"/>
      <c r="AB338" s="296"/>
      <c r="AC338" s="296"/>
      <c r="AD338" s="296"/>
      <c r="AE338" s="296"/>
      <c r="AF338" s="296"/>
      <c r="AG338" s="296"/>
      <c r="AH338" s="296"/>
      <c r="AI338" s="296"/>
      <c r="AJ338" s="296"/>
      <c r="AK338" s="296"/>
      <c r="AL338" s="296"/>
    </row>
    <row r="339" spans="1:38" s="414" customFormat="1" ht="16.5" customHeight="1">
      <c r="A339" s="284" t="str">
        <f>IF('Data invoice'!J269=0,"",'Data invoice'!K269)</f>
        <v/>
      </c>
      <c r="B339" s="284" t="str">
        <f>IF('Data invoice'!K269=0,"",'Data invoice'!L269)</f>
        <v/>
      </c>
      <c r="C339" s="284" t="str">
        <f>IF('Data invoice'!L269=0,"",'Data invoice'!M269)</f>
        <v/>
      </c>
      <c r="D339" s="284" t="str">
        <f>IF('Data invoice'!M269=0,"",'Data invoice'!N269)</f>
        <v/>
      </c>
      <c r="E339" s="284" t="str">
        <f>IF('Data invoice'!N269=0,"",'Data invoice'!O269)</f>
        <v/>
      </c>
      <c r="F339" s="284" t="str">
        <f>IF('Data invoice'!O269=0,"",'Data invoice'!P269)</f>
        <v/>
      </c>
      <c r="G339" s="284" t="str">
        <f>IF('Data invoice'!P269=0,"",'Data invoice'!Q269)</f>
        <v/>
      </c>
      <c r="H339" s="284" t="str">
        <f>IF('Data invoice'!Q269=0,"",'Data invoice'!R269)</f>
        <v/>
      </c>
      <c r="I339" s="320" t="str">
        <f>IF('Data invoice'!R269=0,"",'Data invoice'!S269)</f>
        <v/>
      </c>
      <c r="J339" s="367" t="str">
        <f>IF('Data invoice'!S269=0,"",'Data invoice'!T269)</f>
        <v/>
      </c>
      <c r="L339" s="279"/>
      <c r="M339" s="279"/>
      <c r="N339" s="279"/>
      <c r="O339" s="279"/>
      <c r="P339" s="279"/>
      <c r="Q339" s="279"/>
      <c r="R339" s="279"/>
      <c r="S339" s="279"/>
      <c r="T339" s="279"/>
      <c r="U339" s="279"/>
      <c r="V339" s="279"/>
      <c r="W339" s="279"/>
      <c r="X339" s="279"/>
      <c r="Y339" s="279"/>
      <c r="Z339" s="279"/>
      <c r="AA339" s="279"/>
      <c r="AB339" s="296"/>
      <c r="AC339" s="296"/>
      <c r="AD339" s="296"/>
      <c r="AE339" s="296"/>
      <c r="AF339" s="296"/>
      <c r="AG339" s="296"/>
      <c r="AH339" s="296"/>
      <c r="AI339" s="296"/>
      <c r="AJ339" s="296"/>
      <c r="AK339" s="296"/>
      <c r="AL339" s="296"/>
    </row>
    <row r="340" spans="1:38" s="414" customFormat="1" ht="16.5" customHeight="1">
      <c r="A340" s="284" t="str">
        <f>IF('Data invoice'!J270=0,"",'Data invoice'!K270)</f>
        <v/>
      </c>
      <c r="B340" s="284" t="str">
        <f>IF('Data invoice'!K270=0,"",'Data invoice'!L270)</f>
        <v/>
      </c>
      <c r="C340" s="284" t="str">
        <f>IF('Data invoice'!L270=0,"",'Data invoice'!M270)</f>
        <v/>
      </c>
      <c r="D340" s="284" t="str">
        <f>IF('Data invoice'!M270=0,"",'Data invoice'!N270)</f>
        <v/>
      </c>
      <c r="E340" s="284" t="str">
        <f>IF('Data invoice'!N270=0,"",'Data invoice'!O270)</f>
        <v/>
      </c>
      <c r="F340" s="284" t="str">
        <f>IF('Data invoice'!O270=0,"",'Data invoice'!P270)</f>
        <v/>
      </c>
      <c r="G340" s="284" t="str">
        <f>IF('Data invoice'!P270=0,"",'Data invoice'!Q270)</f>
        <v/>
      </c>
      <c r="H340" s="284" t="str">
        <f>IF('Data invoice'!Q270=0,"",'Data invoice'!R270)</f>
        <v/>
      </c>
      <c r="I340" s="320" t="str">
        <f>IF('Data invoice'!R270=0,"",'Data invoice'!S270)</f>
        <v/>
      </c>
      <c r="J340" s="367" t="str">
        <f>IF('Data invoice'!S270=0,"",'Data invoice'!T270)</f>
        <v/>
      </c>
      <c r="L340" s="279"/>
      <c r="M340" s="279"/>
      <c r="N340" s="279"/>
      <c r="O340" s="279"/>
      <c r="P340" s="279"/>
      <c r="Q340" s="279"/>
      <c r="R340" s="279"/>
      <c r="S340" s="279"/>
      <c r="T340" s="279"/>
      <c r="U340" s="279"/>
      <c r="V340" s="279"/>
      <c r="W340" s="279"/>
      <c r="X340" s="279"/>
      <c r="Y340" s="279"/>
      <c r="Z340" s="279"/>
      <c r="AA340" s="279"/>
      <c r="AB340" s="296"/>
      <c r="AC340" s="296"/>
      <c r="AD340" s="296"/>
      <c r="AE340" s="296"/>
      <c r="AF340" s="296"/>
      <c r="AG340" s="296"/>
      <c r="AH340" s="296"/>
      <c r="AI340" s="296"/>
      <c r="AJ340" s="296"/>
      <c r="AK340" s="296"/>
      <c r="AL340" s="296"/>
    </row>
    <row r="341" spans="1:38" s="414" customFormat="1" ht="16.5" customHeight="1">
      <c r="A341" s="284" t="str">
        <f>IF('Data invoice'!J271=0,"",'Data invoice'!K271)</f>
        <v/>
      </c>
      <c r="B341" s="284" t="str">
        <f>IF('Data invoice'!K271=0,"",'Data invoice'!L271)</f>
        <v/>
      </c>
      <c r="C341" s="284" t="str">
        <f>IF('Data invoice'!L271=0,"",'Data invoice'!M271)</f>
        <v/>
      </c>
      <c r="D341" s="284" t="str">
        <f>IF('Data invoice'!M271=0,"",'Data invoice'!N271)</f>
        <v/>
      </c>
      <c r="E341" s="284" t="str">
        <f>IF('Data invoice'!N271=0,"",'Data invoice'!O271)</f>
        <v/>
      </c>
      <c r="F341" s="284" t="str">
        <f>IF('Data invoice'!O271=0,"",'Data invoice'!P271)</f>
        <v/>
      </c>
      <c r="G341" s="284" t="str">
        <f>IF('Data invoice'!P271=0,"",'Data invoice'!Q271)</f>
        <v/>
      </c>
      <c r="H341" s="284" t="str">
        <f>IF('Data invoice'!Q271=0,"",'Data invoice'!R271)</f>
        <v/>
      </c>
      <c r="I341" s="320" t="str">
        <f>IF('Data invoice'!R271=0,"",'Data invoice'!S271)</f>
        <v/>
      </c>
      <c r="J341" s="367" t="str">
        <f>IF('Data invoice'!S271=0,"",'Data invoice'!T271)</f>
        <v/>
      </c>
      <c r="L341" s="279"/>
      <c r="M341" s="279"/>
      <c r="N341" s="279"/>
      <c r="O341" s="279"/>
      <c r="P341" s="279"/>
      <c r="Q341" s="279"/>
      <c r="R341" s="279"/>
      <c r="S341" s="279"/>
      <c r="T341" s="279"/>
      <c r="U341" s="279"/>
      <c r="V341" s="279"/>
      <c r="W341" s="279"/>
      <c r="X341" s="279"/>
      <c r="Y341" s="279"/>
      <c r="Z341" s="279"/>
      <c r="AA341" s="279"/>
      <c r="AB341" s="296"/>
      <c r="AC341" s="296"/>
      <c r="AD341" s="296"/>
      <c r="AE341" s="296"/>
      <c r="AF341" s="296"/>
      <c r="AG341" s="296"/>
      <c r="AH341" s="296"/>
      <c r="AI341" s="296"/>
      <c r="AJ341" s="296"/>
      <c r="AK341" s="296"/>
      <c r="AL341" s="296"/>
    </row>
    <row r="342" spans="1:38" s="414" customFormat="1" ht="16.5" customHeight="1">
      <c r="A342" s="284" t="str">
        <f>IF('Data invoice'!J272=0,"",'Data invoice'!K272)</f>
        <v/>
      </c>
      <c r="B342" s="284" t="str">
        <f>IF('Data invoice'!K272=0,"",'Data invoice'!L272)</f>
        <v/>
      </c>
      <c r="C342" s="284" t="str">
        <f>IF('Data invoice'!L272=0,"",'Data invoice'!M272)</f>
        <v/>
      </c>
      <c r="D342" s="284" t="str">
        <f>IF('Data invoice'!M272=0,"",'Data invoice'!N272)</f>
        <v/>
      </c>
      <c r="E342" s="284" t="str">
        <f>IF('Data invoice'!N272=0,"",'Data invoice'!O272)</f>
        <v/>
      </c>
      <c r="F342" s="284" t="str">
        <f>IF('Data invoice'!O272=0,"",'Data invoice'!P272)</f>
        <v/>
      </c>
      <c r="G342" s="284" t="str">
        <f>IF('Data invoice'!P272=0,"",'Data invoice'!Q272)</f>
        <v/>
      </c>
      <c r="H342" s="284" t="str">
        <f>IF('Data invoice'!Q272=0,"",'Data invoice'!R272)</f>
        <v/>
      </c>
      <c r="I342" s="320" t="str">
        <f>IF('Data invoice'!R272=0,"",'Data invoice'!S272)</f>
        <v/>
      </c>
      <c r="J342" s="367" t="str">
        <f>IF('Data invoice'!S272=0,"",'Data invoice'!T272)</f>
        <v/>
      </c>
      <c r="L342" s="279"/>
      <c r="M342" s="279"/>
      <c r="N342" s="279"/>
      <c r="O342" s="279"/>
      <c r="P342" s="279"/>
      <c r="Q342" s="279"/>
      <c r="R342" s="279"/>
      <c r="S342" s="279"/>
      <c r="T342" s="279"/>
      <c r="U342" s="279"/>
      <c r="V342" s="279"/>
      <c r="W342" s="279"/>
      <c r="X342" s="279"/>
      <c r="Y342" s="279"/>
      <c r="Z342" s="279"/>
      <c r="AA342" s="279"/>
      <c r="AB342" s="296"/>
      <c r="AC342" s="296"/>
      <c r="AD342" s="296"/>
      <c r="AE342" s="296"/>
      <c r="AF342" s="296"/>
      <c r="AG342" s="296"/>
      <c r="AH342" s="296"/>
      <c r="AI342" s="296"/>
      <c r="AJ342" s="296"/>
      <c r="AK342" s="296"/>
      <c r="AL342" s="296"/>
    </row>
    <row r="343" spans="1:38" s="414" customFormat="1" ht="16.5" customHeight="1">
      <c r="A343" s="284" t="str">
        <f>IF('Data invoice'!J273=0,"",'Data invoice'!K273)</f>
        <v/>
      </c>
      <c r="B343" s="284" t="str">
        <f>IF('Data invoice'!K273=0,"",'Data invoice'!L273)</f>
        <v/>
      </c>
      <c r="C343" s="284" t="str">
        <f>IF('Data invoice'!L273=0,"",'Data invoice'!M273)</f>
        <v/>
      </c>
      <c r="D343" s="284" t="str">
        <f>IF('Data invoice'!M273=0,"",'Data invoice'!N273)</f>
        <v/>
      </c>
      <c r="E343" s="284" t="str">
        <f>IF('Data invoice'!N273=0,"",'Data invoice'!O273)</f>
        <v/>
      </c>
      <c r="F343" s="284" t="str">
        <f>IF('Data invoice'!O273=0,"",'Data invoice'!P273)</f>
        <v/>
      </c>
      <c r="G343" s="284" t="str">
        <f>IF('Data invoice'!P273=0,"",'Data invoice'!Q273)</f>
        <v/>
      </c>
      <c r="H343" s="284" t="str">
        <f>IF('Data invoice'!Q273=0,"",'Data invoice'!R273)</f>
        <v/>
      </c>
      <c r="I343" s="320" t="str">
        <f>IF('Data invoice'!R273=0,"",'Data invoice'!S273)</f>
        <v/>
      </c>
      <c r="J343" s="367" t="str">
        <f>IF('Data invoice'!S273=0,"",'Data invoice'!T273)</f>
        <v/>
      </c>
      <c r="L343" s="279"/>
      <c r="M343" s="279"/>
      <c r="N343" s="279"/>
      <c r="O343" s="279"/>
      <c r="P343" s="279"/>
      <c r="Q343" s="279"/>
      <c r="R343" s="279"/>
      <c r="S343" s="279"/>
      <c r="T343" s="279"/>
      <c r="U343" s="279"/>
      <c r="V343" s="279"/>
      <c r="W343" s="279"/>
      <c r="X343" s="279"/>
      <c r="Y343" s="279"/>
      <c r="Z343" s="279"/>
      <c r="AA343" s="279"/>
      <c r="AB343" s="296"/>
      <c r="AC343" s="296"/>
      <c r="AD343" s="296"/>
      <c r="AE343" s="296"/>
      <c r="AF343" s="296"/>
      <c r="AG343" s="296"/>
      <c r="AH343" s="296"/>
      <c r="AI343" s="296"/>
      <c r="AJ343" s="296"/>
      <c r="AK343" s="296"/>
      <c r="AL343" s="296"/>
    </row>
    <row r="344" spans="1:38" s="414" customFormat="1" ht="16.5" customHeight="1">
      <c r="A344" s="284" t="str">
        <f>IF('Data invoice'!J274=0,"",'Data invoice'!K274)</f>
        <v/>
      </c>
      <c r="B344" s="284" t="str">
        <f>IF('Data invoice'!K274=0,"",'Data invoice'!L274)</f>
        <v/>
      </c>
      <c r="C344" s="284" t="str">
        <f>IF('Data invoice'!L274=0,"",'Data invoice'!M274)</f>
        <v/>
      </c>
      <c r="D344" s="284" t="str">
        <f>IF('Data invoice'!M274=0,"",'Data invoice'!N274)</f>
        <v/>
      </c>
      <c r="E344" s="284" t="str">
        <f>IF('Data invoice'!N274=0,"",'Data invoice'!O274)</f>
        <v/>
      </c>
      <c r="F344" s="284" t="str">
        <f>IF('Data invoice'!O274=0,"",'Data invoice'!P274)</f>
        <v/>
      </c>
      <c r="G344" s="284" t="str">
        <f>IF('Data invoice'!P274=0,"",'Data invoice'!Q274)</f>
        <v/>
      </c>
      <c r="H344" s="284" t="str">
        <f>IF('Data invoice'!Q274=0,"",'Data invoice'!R274)</f>
        <v/>
      </c>
      <c r="I344" s="320" t="str">
        <f>IF('Data invoice'!R274=0,"",'Data invoice'!S274)</f>
        <v/>
      </c>
      <c r="J344" s="367" t="str">
        <f>IF('Data invoice'!S274=0,"",'Data invoice'!T274)</f>
        <v/>
      </c>
      <c r="L344" s="279"/>
      <c r="M344" s="279"/>
      <c r="N344" s="279"/>
      <c r="O344" s="279"/>
      <c r="P344" s="279"/>
      <c r="Q344" s="279"/>
      <c r="R344" s="279"/>
      <c r="S344" s="279"/>
      <c r="T344" s="279"/>
      <c r="U344" s="279"/>
      <c r="V344" s="279"/>
      <c r="W344" s="279"/>
      <c r="X344" s="279"/>
      <c r="Y344" s="279"/>
      <c r="Z344" s="279"/>
      <c r="AA344" s="279"/>
      <c r="AB344" s="296"/>
      <c r="AC344" s="296"/>
      <c r="AD344" s="296"/>
      <c r="AE344" s="296"/>
      <c r="AF344" s="296"/>
      <c r="AG344" s="296"/>
      <c r="AH344" s="296"/>
      <c r="AI344" s="296"/>
      <c r="AJ344" s="296"/>
      <c r="AK344" s="296"/>
      <c r="AL344" s="296"/>
    </row>
    <row r="345" spans="1:38" s="414" customFormat="1" ht="16.5" customHeight="1">
      <c r="A345" s="284" t="str">
        <f>IF('Data invoice'!J275=0,"",'Data invoice'!K275)</f>
        <v/>
      </c>
      <c r="B345" s="284" t="str">
        <f>IF('Data invoice'!K275=0,"",'Data invoice'!L275)</f>
        <v/>
      </c>
      <c r="C345" s="284" t="str">
        <f>IF('Data invoice'!L275=0,"",'Data invoice'!M275)</f>
        <v/>
      </c>
      <c r="D345" s="284" t="str">
        <f>IF('Data invoice'!M275=0,"",'Data invoice'!N275)</f>
        <v/>
      </c>
      <c r="E345" s="284" t="str">
        <f>IF('Data invoice'!N275=0,"",'Data invoice'!O275)</f>
        <v/>
      </c>
      <c r="F345" s="284" t="str">
        <f>IF('Data invoice'!O275=0,"",'Data invoice'!P275)</f>
        <v/>
      </c>
      <c r="G345" s="284" t="str">
        <f>IF('Data invoice'!P275=0,"",'Data invoice'!Q275)</f>
        <v/>
      </c>
      <c r="H345" s="284" t="str">
        <f>IF('Data invoice'!Q275=0,"",'Data invoice'!R275)</f>
        <v/>
      </c>
      <c r="I345" s="320" t="str">
        <f>IF('Data invoice'!R275=0,"",'Data invoice'!S275)</f>
        <v/>
      </c>
      <c r="J345" s="367" t="str">
        <f>IF('Data invoice'!S275=0,"",'Data invoice'!T275)</f>
        <v/>
      </c>
      <c r="L345" s="279"/>
      <c r="M345" s="279"/>
      <c r="N345" s="279"/>
      <c r="O345" s="279"/>
      <c r="P345" s="279"/>
      <c r="Q345" s="279"/>
      <c r="R345" s="279"/>
      <c r="S345" s="279"/>
      <c r="T345" s="279"/>
      <c r="U345" s="279"/>
      <c r="V345" s="279"/>
      <c r="W345" s="279"/>
      <c r="X345" s="279"/>
      <c r="Y345" s="279"/>
      <c r="Z345" s="279"/>
      <c r="AA345" s="279"/>
      <c r="AB345" s="296"/>
      <c r="AC345" s="296"/>
      <c r="AD345" s="296"/>
      <c r="AE345" s="296"/>
      <c r="AF345" s="296"/>
      <c r="AG345" s="296"/>
      <c r="AH345" s="296"/>
      <c r="AI345" s="296"/>
      <c r="AJ345" s="296"/>
      <c r="AK345" s="296"/>
      <c r="AL345" s="296"/>
    </row>
    <row r="346" spans="1:38" s="414" customFormat="1" ht="16.5" customHeight="1">
      <c r="A346" s="284" t="str">
        <f>IF('Data invoice'!J276=0,"",'Data invoice'!K276)</f>
        <v/>
      </c>
      <c r="B346" s="284" t="str">
        <f>IF('Data invoice'!K276=0,"",'Data invoice'!L276)</f>
        <v/>
      </c>
      <c r="C346" s="284" t="str">
        <f>IF('Data invoice'!L276=0,"",'Data invoice'!M276)</f>
        <v/>
      </c>
      <c r="D346" s="284" t="str">
        <f>IF('Data invoice'!M276=0,"",'Data invoice'!N276)</f>
        <v/>
      </c>
      <c r="E346" s="284" t="str">
        <f>IF('Data invoice'!N276=0,"",'Data invoice'!O276)</f>
        <v/>
      </c>
      <c r="F346" s="284" t="str">
        <f>IF('Data invoice'!O276=0,"",'Data invoice'!P276)</f>
        <v/>
      </c>
      <c r="G346" s="284" t="str">
        <f>IF('Data invoice'!P276=0,"",'Data invoice'!Q276)</f>
        <v/>
      </c>
      <c r="H346" s="284" t="str">
        <f>IF('Data invoice'!Q276=0,"",'Data invoice'!R276)</f>
        <v/>
      </c>
      <c r="I346" s="320" t="str">
        <f>IF('Data invoice'!R276=0,"",'Data invoice'!S276)</f>
        <v/>
      </c>
      <c r="J346" s="367" t="str">
        <f>IF('Data invoice'!S276=0,"",'Data invoice'!T276)</f>
        <v/>
      </c>
      <c r="L346" s="279"/>
      <c r="M346" s="279"/>
      <c r="N346" s="279"/>
      <c r="O346" s="279"/>
      <c r="P346" s="279"/>
      <c r="Q346" s="279"/>
      <c r="R346" s="279"/>
      <c r="S346" s="279"/>
      <c r="T346" s="279"/>
      <c r="U346" s="279"/>
      <c r="V346" s="279"/>
      <c r="W346" s="279"/>
      <c r="X346" s="279"/>
      <c r="Y346" s="279"/>
      <c r="Z346" s="279"/>
      <c r="AA346" s="279"/>
      <c r="AB346" s="296"/>
      <c r="AC346" s="296"/>
      <c r="AD346" s="296"/>
      <c r="AE346" s="296"/>
      <c r="AF346" s="296"/>
      <c r="AG346" s="296"/>
      <c r="AH346" s="296"/>
      <c r="AI346" s="296"/>
      <c r="AJ346" s="296"/>
      <c r="AK346" s="296"/>
      <c r="AL346" s="296"/>
    </row>
    <row r="347" spans="1:38" s="414" customFormat="1" ht="16.5" customHeight="1">
      <c r="A347" s="284" t="str">
        <f>IF('Data invoice'!J277=0,"",'Data invoice'!K277)</f>
        <v/>
      </c>
      <c r="B347" s="284" t="str">
        <f>IF('Data invoice'!K277=0,"",'Data invoice'!L277)</f>
        <v/>
      </c>
      <c r="C347" s="284" t="str">
        <f>IF('Data invoice'!L277=0,"",'Data invoice'!M277)</f>
        <v/>
      </c>
      <c r="D347" s="284" t="str">
        <f>IF('Data invoice'!M277=0,"",'Data invoice'!N277)</f>
        <v/>
      </c>
      <c r="E347" s="284" t="str">
        <f>IF('Data invoice'!N277=0,"",'Data invoice'!O277)</f>
        <v/>
      </c>
      <c r="F347" s="284" t="str">
        <f>IF('Data invoice'!O277=0,"",'Data invoice'!P277)</f>
        <v/>
      </c>
      <c r="G347" s="284" t="str">
        <f>IF('Data invoice'!P277=0,"",'Data invoice'!Q277)</f>
        <v/>
      </c>
      <c r="H347" s="284" t="str">
        <f>IF('Data invoice'!Q277=0,"",'Data invoice'!R277)</f>
        <v/>
      </c>
      <c r="I347" s="320" t="str">
        <f>IF('Data invoice'!R277=0,"",'Data invoice'!S277)</f>
        <v/>
      </c>
      <c r="J347" s="367" t="str">
        <f>IF('Data invoice'!S277=0,"",'Data invoice'!T277)</f>
        <v/>
      </c>
      <c r="L347" s="279"/>
      <c r="M347" s="279"/>
      <c r="N347" s="279"/>
      <c r="O347" s="279"/>
      <c r="P347" s="279"/>
      <c r="Q347" s="279"/>
      <c r="R347" s="279"/>
      <c r="S347" s="279"/>
      <c r="T347" s="279"/>
      <c r="U347" s="279"/>
      <c r="V347" s="279"/>
      <c r="W347" s="279"/>
      <c r="X347" s="279"/>
      <c r="Y347" s="279"/>
      <c r="Z347" s="279"/>
      <c r="AA347" s="279"/>
      <c r="AB347" s="296"/>
      <c r="AC347" s="296"/>
      <c r="AD347" s="296"/>
      <c r="AE347" s="296"/>
      <c r="AF347" s="296"/>
      <c r="AG347" s="296"/>
      <c r="AH347" s="296"/>
      <c r="AI347" s="296"/>
      <c r="AJ347" s="296"/>
      <c r="AK347" s="296"/>
      <c r="AL347" s="296"/>
    </row>
    <row r="348" spans="1:38" s="414" customFormat="1" ht="16.5" customHeight="1">
      <c r="A348" s="284" t="str">
        <f>IF('Data invoice'!J278=0,"",'Data invoice'!K278)</f>
        <v/>
      </c>
      <c r="B348" s="284" t="str">
        <f>IF('Data invoice'!K278=0,"",'Data invoice'!L278)</f>
        <v/>
      </c>
      <c r="C348" s="284" t="str">
        <f>IF('Data invoice'!L278=0,"",'Data invoice'!M278)</f>
        <v/>
      </c>
      <c r="D348" s="284" t="str">
        <f>IF('Data invoice'!M278=0,"",'Data invoice'!N278)</f>
        <v/>
      </c>
      <c r="E348" s="284" t="str">
        <f>IF('Data invoice'!N278=0,"",'Data invoice'!O278)</f>
        <v/>
      </c>
      <c r="F348" s="284" t="str">
        <f>IF('Data invoice'!O278=0,"",'Data invoice'!P278)</f>
        <v/>
      </c>
      <c r="G348" s="284" t="str">
        <f>IF('Data invoice'!P278=0,"",'Data invoice'!Q278)</f>
        <v/>
      </c>
      <c r="H348" s="284" t="str">
        <f>IF('Data invoice'!Q278=0,"",'Data invoice'!R278)</f>
        <v/>
      </c>
      <c r="I348" s="320" t="str">
        <f>IF('Data invoice'!R278=0,"",'Data invoice'!S278)</f>
        <v/>
      </c>
      <c r="J348" s="367" t="str">
        <f>IF('Data invoice'!S278=0,"",'Data invoice'!T278)</f>
        <v/>
      </c>
      <c r="L348" s="279"/>
      <c r="M348" s="279"/>
      <c r="N348" s="279"/>
      <c r="O348" s="279"/>
      <c r="P348" s="279"/>
      <c r="Q348" s="279"/>
      <c r="R348" s="279"/>
      <c r="S348" s="279"/>
      <c r="T348" s="279"/>
      <c r="U348" s="279"/>
      <c r="V348" s="279"/>
      <c r="W348" s="279"/>
      <c r="X348" s="279"/>
      <c r="Y348" s="279"/>
      <c r="Z348" s="279"/>
      <c r="AA348" s="279"/>
      <c r="AB348" s="296"/>
      <c r="AC348" s="296"/>
      <c r="AD348" s="296"/>
      <c r="AE348" s="296"/>
      <c r="AF348" s="296"/>
      <c r="AG348" s="296"/>
      <c r="AH348" s="296"/>
      <c r="AI348" s="296"/>
      <c r="AJ348" s="296"/>
      <c r="AK348" s="296"/>
      <c r="AL348" s="296"/>
    </row>
    <row r="349" spans="1:38" s="414" customFormat="1" ht="16.5" customHeight="1">
      <c r="A349" s="284" t="str">
        <f>IF('Data invoice'!J279=0,"",'Data invoice'!K279)</f>
        <v/>
      </c>
      <c r="B349" s="284" t="str">
        <f>IF('Data invoice'!K279=0,"",'Data invoice'!L279)</f>
        <v/>
      </c>
      <c r="C349" s="284" t="str">
        <f>IF('Data invoice'!L279=0,"",'Data invoice'!M279)</f>
        <v/>
      </c>
      <c r="D349" s="284" t="str">
        <f>IF('Data invoice'!M279=0,"",'Data invoice'!N279)</f>
        <v/>
      </c>
      <c r="E349" s="284" t="str">
        <f>IF('Data invoice'!N279=0,"",'Data invoice'!O279)</f>
        <v/>
      </c>
      <c r="F349" s="284" t="str">
        <f>IF('Data invoice'!O279=0,"",'Data invoice'!P279)</f>
        <v/>
      </c>
      <c r="G349" s="284" t="str">
        <f>IF('Data invoice'!P279=0,"",'Data invoice'!Q279)</f>
        <v/>
      </c>
      <c r="H349" s="284" t="str">
        <f>IF('Data invoice'!Q279=0,"",'Data invoice'!R279)</f>
        <v/>
      </c>
      <c r="I349" s="320" t="str">
        <f>IF('Data invoice'!R279=0,"",'Data invoice'!S279)</f>
        <v/>
      </c>
      <c r="J349" s="367" t="str">
        <f>IF('Data invoice'!S279=0,"",'Data invoice'!T279)</f>
        <v/>
      </c>
      <c r="L349" s="279"/>
      <c r="M349" s="279"/>
      <c r="N349" s="279"/>
      <c r="O349" s="279"/>
      <c r="P349" s="279"/>
      <c r="Q349" s="279"/>
      <c r="R349" s="279"/>
      <c r="S349" s="279"/>
      <c r="T349" s="279"/>
      <c r="U349" s="279"/>
      <c r="V349" s="279"/>
      <c r="W349" s="279"/>
      <c r="X349" s="279"/>
      <c r="Y349" s="279"/>
      <c r="Z349" s="279"/>
      <c r="AA349" s="279"/>
      <c r="AB349" s="296"/>
      <c r="AC349" s="296"/>
      <c r="AD349" s="296"/>
      <c r="AE349" s="296"/>
      <c r="AF349" s="296"/>
      <c r="AG349" s="296"/>
      <c r="AH349" s="296"/>
      <c r="AI349" s="296"/>
      <c r="AJ349" s="296"/>
      <c r="AK349" s="296"/>
      <c r="AL349" s="296"/>
    </row>
    <row r="350" spans="1:38" s="414" customFormat="1" ht="16.5" customHeight="1">
      <c r="A350" s="284" t="str">
        <f>IF('Data invoice'!J280=0,"",'Data invoice'!K280)</f>
        <v/>
      </c>
      <c r="B350" s="284" t="str">
        <f>IF('Data invoice'!K280=0,"",'Data invoice'!L280)</f>
        <v/>
      </c>
      <c r="C350" s="284" t="str">
        <f>IF('Data invoice'!L280=0,"",'Data invoice'!M280)</f>
        <v/>
      </c>
      <c r="D350" s="284" t="str">
        <f>IF('Data invoice'!M280=0,"",'Data invoice'!N280)</f>
        <v/>
      </c>
      <c r="E350" s="284" t="str">
        <f>IF('Data invoice'!N280=0,"",'Data invoice'!O280)</f>
        <v/>
      </c>
      <c r="F350" s="284" t="str">
        <f>IF('Data invoice'!O280=0,"",'Data invoice'!P280)</f>
        <v/>
      </c>
      <c r="G350" s="284" t="str">
        <f>IF('Data invoice'!P280=0,"",'Data invoice'!Q280)</f>
        <v/>
      </c>
      <c r="H350" s="284" t="str">
        <f>IF('Data invoice'!Q280=0,"",'Data invoice'!R280)</f>
        <v/>
      </c>
      <c r="I350" s="320" t="str">
        <f>IF('Data invoice'!R280=0,"",'Data invoice'!S280)</f>
        <v/>
      </c>
      <c r="J350" s="367" t="str">
        <f>IF('Data invoice'!S280=0,"",'Data invoice'!T280)</f>
        <v/>
      </c>
      <c r="L350" s="279"/>
      <c r="M350" s="279"/>
      <c r="N350" s="279"/>
      <c r="O350" s="279"/>
      <c r="P350" s="279"/>
      <c r="Q350" s="279"/>
      <c r="R350" s="279"/>
      <c r="S350" s="279"/>
      <c r="T350" s="279"/>
      <c r="U350" s="279"/>
      <c r="V350" s="279"/>
      <c r="W350" s="279"/>
      <c r="X350" s="279"/>
      <c r="Y350" s="279"/>
      <c r="Z350" s="279"/>
      <c r="AA350" s="279"/>
      <c r="AB350" s="296"/>
      <c r="AC350" s="296"/>
      <c r="AD350" s="296"/>
      <c r="AE350" s="296"/>
      <c r="AF350" s="296"/>
      <c r="AG350" s="296"/>
      <c r="AH350" s="296"/>
      <c r="AI350" s="296"/>
      <c r="AJ350" s="296"/>
      <c r="AK350" s="296"/>
      <c r="AL350" s="296"/>
    </row>
    <row r="351" spans="1:38" s="414" customFormat="1" ht="16.5" customHeight="1">
      <c r="A351" s="284" t="str">
        <f>IF('Data invoice'!J281=0,"",'Data invoice'!K281)</f>
        <v/>
      </c>
      <c r="B351" s="284" t="str">
        <f>IF('Data invoice'!K281=0,"",'Data invoice'!L281)</f>
        <v/>
      </c>
      <c r="C351" s="284" t="str">
        <f>IF('Data invoice'!L281=0,"",'Data invoice'!M281)</f>
        <v/>
      </c>
      <c r="D351" s="284" t="str">
        <f>IF('Data invoice'!M281=0,"",'Data invoice'!N281)</f>
        <v/>
      </c>
      <c r="E351" s="284" t="str">
        <f>IF('Data invoice'!N281=0,"",'Data invoice'!O281)</f>
        <v/>
      </c>
      <c r="F351" s="284" t="str">
        <f>IF('Data invoice'!O281=0,"",'Data invoice'!P281)</f>
        <v/>
      </c>
      <c r="G351" s="284" t="str">
        <f>IF('Data invoice'!P281=0,"",'Data invoice'!Q281)</f>
        <v/>
      </c>
      <c r="H351" s="284" t="str">
        <f>IF('Data invoice'!Q281=0,"",'Data invoice'!R281)</f>
        <v/>
      </c>
      <c r="I351" s="320" t="str">
        <f>IF('Data invoice'!R281=0,"",'Data invoice'!S281)</f>
        <v/>
      </c>
      <c r="J351" s="367" t="str">
        <f>IF('Data invoice'!S281=0,"",'Data invoice'!T281)</f>
        <v/>
      </c>
      <c r="L351" s="279"/>
      <c r="M351" s="279"/>
      <c r="N351" s="279"/>
      <c r="O351" s="279"/>
      <c r="P351" s="279"/>
      <c r="Q351" s="279"/>
      <c r="R351" s="279"/>
      <c r="S351" s="279"/>
      <c r="T351" s="279"/>
      <c r="U351" s="279"/>
      <c r="V351" s="279"/>
      <c r="W351" s="279"/>
      <c r="X351" s="279"/>
      <c r="Y351" s="279"/>
      <c r="Z351" s="279"/>
      <c r="AA351" s="279"/>
      <c r="AB351" s="296"/>
      <c r="AC351" s="296"/>
      <c r="AD351" s="296"/>
      <c r="AE351" s="296"/>
      <c r="AF351" s="296"/>
      <c r="AG351" s="296"/>
      <c r="AH351" s="296"/>
      <c r="AI351" s="296"/>
      <c r="AJ351" s="296"/>
      <c r="AK351" s="296"/>
      <c r="AL351" s="296"/>
    </row>
    <row r="352" spans="1:38" s="414" customFormat="1" ht="16.5" customHeight="1">
      <c r="A352" s="284" t="str">
        <f>IF('Data invoice'!J282=0,"",'Data invoice'!K282)</f>
        <v/>
      </c>
      <c r="B352" s="284" t="str">
        <f>IF('Data invoice'!K282=0,"",'Data invoice'!L282)</f>
        <v/>
      </c>
      <c r="C352" s="284" t="str">
        <f>IF('Data invoice'!L282=0,"",'Data invoice'!M282)</f>
        <v/>
      </c>
      <c r="D352" s="284" t="str">
        <f>IF('Data invoice'!M282=0,"",'Data invoice'!N282)</f>
        <v/>
      </c>
      <c r="E352" s="284" t="str">
        <f>IF('Data invoice'!N282=0,"",'Data invoice'!O282)</f>
        <v/>
      </c>
      <c r="F352" s="284" t="str">
        <f>IF('Data invoice'!O282=0,"",'Data invoice'!P282)</f>
        <v/>
      </c>
      <c r="G352" s="284" t="str">
        <f>IF('Data invoice'!P282=0,"",'Data invoice'!Q282)</f>
        <v/>
      </c>
      <c r="H352" s="284" t="str">
        <f>IF('Data invoice'!Q282=0,"",'Data invoice'!R282)</f>
        <v/>
      </c>
      <c r="I352" s="320" t="str">
        <f>IF('Data invoice'!R282=0,"",'Data invoice'!S282)</f>
        <v/>
      </c>
      <c r="J352" s="367" t="str">
        <f>IF('Data invoice'!S282=0,"",'Data invoice'!T282)</f>
        <v/>
      </c>
      <c r="L352" s="279"/>
      <c r="M352" s="279"/>
      <c r="N352" s="279"/>
      <c r="O352" s="279"/>
      <c r="P352" s="279"/>
      <c r="Q352" s="279"/>
      <c r="R352" s="279"/>
      <c r="S352" s="279"/>
      <c r="T352" s="279"/>
      <c r="U352" s="279"/>
      <c r="V352" s="279"/>
      <c r="W352" s="279"/>
      <c r="X352" s="279"/>
      <c r="Y352" s="279"/>
      <c r="Z352" s="279"/>
      <c r="AA352" s="279"/>
      <c r="AB352" s="296"/>
      <c r="AC352" s="296"/>
      <c r="AD352" s="296"/>
      <c r="AE352" s="296"/>
      <c r="AF352" s="296"/>
      <c r="AG352" s="296"/>
      <c r="AH352" s="296"/>
      <c r="AI352" s="296"/>
      <c r="AJ352" s="296"/>
      <c r="AK352" s="296"/>
      <c r="AL352" s="296"/>
    </row>
    <row r="353" spans="1:38" s="414" customFormat="1" ht="16.5" customHeight="1">
      <c r="A353" s="284" t="str">
        <f>IF('Data invoice'!J283=0,"",'Data invoice'!K283)</f>
        <v/>
      </c>
      <c r="B353" s="284" t="str">
        <f>IF('Data invoice'!K283=0,"",'Data invoice'!L283)</f>
        <v/>
      </c>
      <c r="C353" s="284" t="str">
        <f>IF('Data invoice'!L283=0,"",'Data invoice'!M283)</f>
        <v/>
      </c>
      <c r="D353" s="284" t="str">
        <f>IF('Data invoice'!M283=0,"",'Data invoice'!N283)</f>
        <v/>
      </c>
      <c r="E353" s="284" t="str">
        <f>IF('Data invoice'!N283=0,"",'Data invoice'!O283)</f>
        <v/>
      </c>
      <c r="F353" s="284" t="str">
        <f>IF('Data invoice'!O283=0,"",'Data invoice'!P283)</f>
        <v/>
      </c>
      <c r="G353" s="284" t="str">
        <f>IF('Data invoice'!P283=0,"",'Data invoice'!Q283)</f>
        <v/>
      </c>
      <c r="H353" s="284" t="str">
        <f>IF('Data invoice'!Q283=0,"",'Data invoice'!R283)</f>
        <v/>
      </c>
      <c r="I353" s="320" t="str">
        <f>IF('Data invoice'!R283=0,"",'Data invoice'!S283)</f>
        <v/>
      </c>
      <c r="J353" s="367" t="str">
        <f>IF('Data invoice'!S283=0,"",'Data invoice'!T283)</f>
        <v/>
      </c>
      <c r="L353" s="279"/>
      <c r="M353" s="279"/>
      <c r="N353" s="279"/>
      <c r="O353" s="279"/>
      <c r="P353" s="279"/>
      <c r="Q353" s="279"/>
      <c r="R353" s="279"/>
      <c r="S353" s="279"/>
      <c r="T353" s="279"/>
      <c r="U353" s="279"/>
      <c r="V353" s="279"/>
      <c r="W353" s="279"/>
      <c r="X353" s="279"/>
      <c r="Y353" s="279"/>
      <c r="Z353" s="279"/>
      <c r="AA353" s="279"/>
      <c r="AB353" s="296"/>
      <c r="AC353" s="296"/>
      <c r="AD353" s="296"/>
      <c r="AE353" s="296"/>
      <c r="AF353" s="296"/>
      <c r="AG353" s="296"/>
      <c r="AH353" s="296"/>
      <c r="AI353" s="296"/>
      <c r="AJ353" s="296"/>
      <c r="AK353" s="296"/>
      <c r="AL353" s="296"/>
    </row>
    <row r="354" spans="1:38" s="414" customFormat="1" ht="16.5" customHeight="1">
      <c r="A354" s="284" t="str">
        <f>IF('Data invoice'!J284=0,"",'Data invoice'!K284)</f>
        <v/>
      </c>
      <c r="B354" s="284" t="str">
        <f>IF('Data invoice'!K284=0,"",'Data invoice'!L284)</f>
        <v/>
      </c>
      <c r="C354" s="284" t="str">
        <f>IF('Data invoice'!L284=0,"",'Data invoice'!M284)</f>
        <v/>
      </c>
      <c r="D354" s="284" t="str">
        <f>IF('Data invoice'!M284=0,"",'Data invoice'!N284)</f>
        <v/>
      </c>
      <c r="E354" s="284" t="str">
        <f>IF('Data invoice'!N284=0,"",'Data invoice'!O284)</f>
        <v/>
      </c>
      <c r="F354" s="284" t="str">
        <f>IF('Data invoice'!O284=0,"",'Data invoice'!P284)</f>
        <v/>
      </c>
      <c r="G354" s="284" t="str">
        <f>IF('Data invoice'!P284=0,"",'Data invoice'!Q284)</f>
        <v/>
      </c>
      <c r="H354" s="284" t="str">
        <f>IF('Data invoice'!Q284=0,"",'Data invoice'!R284)</f>
        <v/>
      </c>
      <c r="I354" s="320" t="str">
        <f>IF('Data invoice'!R284=0,"",'Data invoice'!S284)</f>
        <v/>
      </c>
      <c r="J354" s="367" t="str">
        <f>IF('Data invoice'!S284=0,"",'Data invoice'!T284)</f>
        <v/>
      </c>
      <c r="L354" s="279"/>
      <c r="M354" s="279"/>
      <c r="N354" s="279"/>
      <c r="O354" s="279"/>
      <c r="P354" s="279"/>
      <c r="Q354" s="279"/>
      <c r="R354" s="279"/>
      <c r="S354" s="279"/>
      <c r="T354" s="279"/>
      <c r="U354" s="279"/>
      <c r="V354" s="279"/>
      <c r="W354" s="279"/>
      <c r="X354" s="279"/>
      <c r="Y354" s="279"/>
      <c r="Z354" s="279"/>
      <c r="AA354" s="279"/>
      <c r="AB354" s="296"/>
      <c r="AC354" s="296"/>
      <c r="AD354" s="296"/>
      <c r="AE354" s="296"/>
      <c r="AF354" s="296"/>
      <c r="AG354" s="296"/>
      <c r="AH354" s="296"/>
      <c r="AI354" s="296"/>
      <c r="AJ354" s="296"/>
      <c r="AK354" s="296"/>
      <c r="AL354" s="296"/>
    </row>
    <row r="355" spans="1:38" s="414" customFormat="1" ht="16.5" customHeight="1">
      <c r="A355" s="284" t="str">
        <f>IF('Data invoice'!J285=0,"",'Data invoice'!K285)</f>
        <v/>
      </c>
      <c r="B355" s="284" t="str">
        <f>IF('Data invoice'!K285=0,"",'Data invoice'!L285)</f>
        <v/>
      </c>
      <c r="C355" s="284" t="str">
        <f>IF('Data invoice'!L285=0,"",'Data invoice'!M285)</f>
        <v/>
      </c>
      <c r="D355" s="284" t="str">
        <f>IF('Data invoice'!M285=0,"",'Data invoice'!N285)</f>
        <v/>
      </c>
      <c r="E355" s="284" t="str">
        <f>IF('Data invoice'!N285=0,"",'Data invoice'!O285)</f>
        <v/>
      </c>
      <c r="F355" s="284" t="str">
        <f>IF('Data invoice'!O285=0,"",'Data invoice'!P285)</f>
        <v/>
      </c>
      <c r="G355" s="284" t="str">
        <f>IF('Data invoice'!P285=0,"",'Data invoice'!Q285)</f>
        <v/>
      </c>
      <c r="H355" s="284" t="str">
        <f>IF('Data invoice'!Q285=0,"",'Data invoice'!R285)</f>
        <v/>
      </c>
      <c r="I355" s="320" t="str">
        <f>IF('Data invoice'!R285=0,"",'Data invoice'!S285)</f>
        <v/>
      </c>
      <c r="J355" s="367" t="str">
        <f>IF('Data invoice'!S285=0,"",'Data invoice'!T285)</f>
        <v/>
      </c>
      <c r="L355" s="279"/>
      <c r="M355" s="279"/>
      <c r="N355" s="279"/>
      <c r="O355" s="279"/>
      <c r="P355" s="279"/>
      <c r="Q355" s="279"/>
      <c r="R355" s="279"/>
      <c r="S355" s="279"/>
      <c r="T355" s="279"/>
      <c r="U355" s="279"/>
      <c r="V355" s="279"/>
      <c r="W355" s="279"/>
      <c r="X355" s="279"/>
      <c r="Y355" s="279"/>
      <c r="Z355" s="279"/>
      <c r="AA355" s="279"/>
      <c r="AB355" s="296"/>
      <c r="AC355" s="296"/>
      <c r="AD355" s="296"/>
      <c r="AE355" s="296"/>
      <c r="AF355" s="296"/>
      <c r="AG355" s="296"/>
      <c r="AH355" s="296"/>
      <c r="AI355" s="296"/>
      <c r="AJ355" s="296"/>
      <c r="AK355" s="296"/>
      <c r="AL355" s="296"/>
    </row>
    <row r="356" spans="1:38" s="414" customFormat="1" ht="16.5" customHeight="1">
      <c r="A356" s="284" t="str">
        <f>IF('Data invoice'!J286=0,"",'Data invoice'!K286)</f>
        <v/>
      </c>
      <c r="B356" s="284" t="str">
        <f>IF('Data invoice'!K286=0,"",'Data invoice'!L286)</f>
        <v/>
      </c>
      <c r="C356" s="284" t="str">
        <f>IF('Data invoice'!L286=0,"",'Data invoice'!M286)</f>
        <v/>
      </c>
      <c r="D356" s="284" t="str">
        <f>IF('Data invoice'!M286=0,"",'Data invoice'!N286)</f>
        <v/>
      </c>
      <c r="E356" s="284" t="str">
        <f>IF('Data invoice'!N286=0,"",'Data invoice'!O286)</f>
        <v/>
      </c>
      <c r="F356" s="284" t="str">
        <f>IF('Data invoice'!O286=0,"",'Data invoice'!P286)</f>
        <v/>
      </c>
      <c r="G356" s="284" t="str">
        <f>IF('Data invoice'!P286=0,"",'Data invoice'!Q286)</f>
        <v/>
      </c>
      <c r="H356" s="284" t="str">
        <f>IF('Data invoice'!Q286=0,"",'Data invoice'!R286)</f>
        <v/>
      </c>
      <c r="I356" s="320" t="str">
        <f>IF('Data invoice'!R286=0,"",'Data invoice'!S286)</f>
        <v/>
      </c>
      <c r="J356" s="367" t="str">
        <f>IF('Data invoice'!S286=0,"",'Data invoice'!T286)</f>
        <v/>
      </c>
      <c r="L356" s="279"/>
      <c r="M356" s="279"/>
      <c r="N356" s="279"/>
      <c r="O356" s="279"/>
      <c r="P356" s="279"/>
      <c r="Q356" s="279"/>
      <c r="R356" s="279"/>
      <c r="S356" s="279"/>
      <c r="T356" s="279"/>
      <c r="U356" s="279"/>
      <c r="V356" s="279"/>
      <c r="W356" s="279"/>
      <c r="X356" s="279"/>
      <c r="Y356" s="279"/>
      <c r="Z356" s="279"/>
      <c r="AA356" s="279"/>
      <c r="AB356" s="296"/>
      <c r="AC356" s="296"/>
      <c r="AD356" s="296"/>
      <c r="AE356" s="296"/>
      <c r="AF356" s="296"/>
      <c r="AG356" s="296"/>
      <c r="AH356" s="296"/>
      <c r="AI356" s="296"/>
      <c r="AJ356" s="296"/>
      <c r="AK356" s="296"/>
      <c r="AL356" s="296"/>
    </row>
    <row r="357" spans="1:38" s="414" customFormat="1" ht="16.5" customHeight="1">
      <c r="A357" s="284" t="str">
        <f>IF('Data invoice'!J287=0,"",'Data invoice'!K287)</f>
        <v/>
      </c>
      <c r="B357" s="284" t="str">
        <f>IF('Data invoice'!K287=0,"",'Data invoice'!L287)</f>
        <v/>
      </c>
      <c r="C357" s="284" t="str">
        <f>IF('Data invoice'!L287=0,"",'Data invoice'!M287)</f>
        <v/>
      </c>
      <c r="D357" s="284" t="str">
        <f>IF('Data invoice'!M287=0,"",'Data invoice'!N287)</f>
        <v/>
      </c>
      <c r="E357" s="284" t="str">
        <f>IF('Data invoice'!N287=0,"",'Data invoice'!O287)</f>
        <v/>
      </c>
      <c r="F357" s="284" t="str">
        <f>IF('Data invoice'!O287=0,"",'Data invoice'!P287)</f>
        <v/>
      </c>
      <c r="G357" s="284" t="str">
        <f>IF('Data invoice'!P287=0,"",'Data invoice'!Q287)</f>
        <v/>
      </c>
      <c r="H357" s="284" t="str">
        <f>IF('Data invoice'!Q287=0,"",'Data invoice'!R287)</f>
        <v/>
      </c>
      <c r="I357" s="320" t="str">
        <f>IF('Data invoice'!R287=0,"",'Data invoice'!S287)</f>
        <v/>
      </c>
      <c r="J357" s="367" t="str">
        <f>IF('Data invoice'!S287=0,"",'Data invoice'!T287)</f>
        <v/>
      </c>
      <c r="L357" s="279"/>
      <c r="M357" s="279"/>
      <c r="N357" s="279"/>
      <c r="O357" s="279"/>
      <c r="P357" s="279"/>
      <c r="Q357" s="279"/>
      <c r="R357" s="279"/>
      <c r="S357" s="279"/>
      <c r="T357" s="279"/>
      <c r="U357" s="279"/>
      <c r="V357" s="279"/>
      <c r="W357" s="279"/>
      <c r="X357" s="279"/>
      <c r="Y357" s="279"/>
      <c r="Z357" s="279"/>
      <c r="AA357" s="279"/>
      <c r="AB357" s="296"/>
      <c r="AC357" s="296"/>
      <c r="AD357" s="296"/>
      <c r="AE357" s="296"/>
      <c r="AF357" s="296"/>
      <c r="AG357" s="296"/>
      <c r="AH357" s="296"/>
      <c r="AI357" s="296"/>
      <c r="AJ357" s="296"/>
      <c r="AK357" s="296"/>
      <c r="AL357" s="296"/>
    </row>
    <row r="358" spans="1:38" s="414" customFormat="1" ht="16.5" customHeight="1">
      <c r="A358" s="284" t="str">
        <f>IF('Data invoice'!J288=0,"",'Data invoice'!K288)</f>
        <v/>
      </c>
      <c r="B358" s="284" t="str">
        <f>IF('Data invoice'!K288=0,"",'Data invoice'!L288)</f>
        <v/>
      </c>
      <c r="C358" s="284" t="str">
        <f>IF('Data invoice'!L288=0,"",'Data invoice'!M288)</f>
        <v/>
      </c>
      <c r="D358" s="284" t="str">
        <f>IF('Data invoice'!M288=0,"",'Data invoice'!N288)</f>
        <v/>
      </c>
      <c r="E358" s="284" t="str">
        <f>IF('Data invoice'!N288=0,"",'Data invoice'!O288)</f>
        <v/>
      </c>
      <c r="F358" s="284" t="str">
        <f>IF('Data invoice'!O288=0,"",'Data invoice'!P288)</f>
        <v/>
      </c>
      <c r="G358" s="284" t="str">
        <f>IF('Data invoice'!P288=0,"",'Data invoice'!Q288)</f>
        <v/>
      </c>
      <c r="H358" s="284" t="str">
        <f>IF('Data invoice'!Q288=0,"",'Data invoice'!R288)</f>
        <v/>
      </c>
      <c r="I358" s="320" t="str">
        <f>IF('Data invoice'!R288=0,"",'Data invoice'!S288)</f>
        <v/>
      </c>
      <c r="J358" s="367" t="str">
        <f>IF('Data invoice'!S288=0,"",'Data invoice'!T288)</f>
        <v/>
      </c>
      <c r="L358" s="279"/>
      <c r="M358" s="279"/>
      <c r="N358" s="279"/>
      <c r="O358" s="279"/>
      <c r="P358" s="279"/>
      <c r="Q358" s="279"/>
      <c r="R358" s="279"/>
      <c r="S358" s="279"/>
      <c r="T358" s="279"/>
      <c r="U358" s="279"/>
      <c r="V358" s="279"/>
      <c r="W358" s="279"/>
      <c r="X358" s="279"/>
      <c r="Y358" s="279"/>
      <c r="Z358" s="279"/>
      <c r="AA358" s="279"/>
      <c r="AB358" s="296"/>
      <c r="AC358" s="296"/>
      <c r="AD358" s="296"/>
      <c r="AE358" s="296"/>
      <c r="AF358" s="296"/>
      <c r="AG358" s="296"/>
      <c r="AH358" s="296"/>
      <c r="AI358" s="296"/>
      <c r="AJ358" s="296"/>
      <c r="AK358" s="296"/>
      <c r="AL358" s="296"/>
    </row>
    <row r="359" spans="1:38" s="414" customFormat="1" ht="16.5" customHeight="1">
      <c r="A359" s="284" t="str">
        <f>IF('Data invoice'!J289=0,"",'Data invoice'!K289)</f>
        <v/>
      </c>
      <c r="B359" s="284" t="str">
        <f>IF('Data invoice'!K289=0,"",'Data invoice'!L289)</f>
        <v/>
      </c>
      <c r="C359" s="284" t="str">
        <f>IF('Data invoice'!L289=0,"",'Data invoice'!M289)</f>
        <v/>
      </c>
      <c r="D359" s="284" t="str">
        <f>IF('Data invoice'!M289=0,"",'Data invoice'!N289)</f>
        <v/>
      </c>
      <c r="E359" s="284" t="str">
        <f>IF('Data invoice'!N289=0,"",'Data invoice'!O289)</f>
        <v/>
      </c>
      <c r="F359" s="284" t="str">
        <f>IF('Data invoice'!O289=0,"",'Data invoice'!P289)</f>
        <v/>
      </c>
      <c r="G359" s="284" t="str">
        <f>IF('Data invoice'!P289=0,"",'Data invoice'!Q289)</f>
        <v/>
      </c>
      <c r="H359" s="284" t="str">
        <f>IF('Data invoice'!Q289=0,"",'Data invoice'!R289)</f>
        <v/>
      </c>
      <c r="I359" s="320" t="str">
        <f>IF('Data invoice'!R289=0,"",'Data invoice'!S289)</f>
        <v/>
      </c>
      <c r="J359" s="367" t="str">
        <f>IF('Data invoice'!S289=0,"",'Data invoice'!T289)</f>
        <v/>
      </c>
      <c r="L359" s="279"/>
      <c r="M359" s="279"/>
      <c r="N359" s="279"/>
      <c r="O359" s="279"/>
      <c r="P359" s="279"/>
      <c r="Q359" s="279"/>
      <c r="R359" s="279"/>
      <c r="S359" s="279"/>
      <c r="T359" s="279"/>
      <c r="U359" s="279"/>
      <c r="V359" s="279"/>
      <c r="W359" s="279"/>
      <c r="X359" s="279"/>
      <c r="Y359" s="279"/>
      <c r="Z359" s="279"/>
      <c r="AA359" s="279"/>
      <c r="AB359" s="296"/>
      <c r="AC359" s="296"/>
      <c r="AD359" s="296"/>
      <c r="AE359" s="296"/>
      <c r="AF359" s="296"/>
      <c r="AG359" s="296"/>
      <c r="AH359" s="296"/>
      <c r="AI359" s="296"/>
      <c r="AJ359" s="296"/>
      <c r="AK359" s="296"/>
      <c r="AL359" s="296"/>
    </row>
    <row r="360" spans="1:38" s="414" customFormat="1" ht="16.5" customHeight="1">
      <c r="A360" s="284" t="str">
        <f>IF('Data invoice'!J290=0,"",'Data invoice'!K290)</f>
        <v/>
      </c>
      <c r="B360" s="284" t="str">
        <f>IF('Data invoice'!K290=0,"",'Data invoice'!L290)</f>
        <v/>
      </c>
      <c r="C360" s="284" t="str">
        <f>IF('Data invoice'!L290=0,"",'Data invoice'!M290)</f>
        <v/>
      </c>
      <c r="D360" s="284" t="str">
        <f>IF('Data invoice'!M290=0,"",'Data invoice'!N290)</f>
        <v/>
      </c>
      <c r="E360" s="284" t="str">
        <f>IF('Data invoice'!N290=0,"",'Data invoice'!O290)</f>
        <v/>
      </c>
      <c r="F360" s="284" t="str">
        <f>IF('Data invoice'!O290=0,"",'Data invoice'!P290)</f>
        <v/>
      </c>
      <c r="G360" s="284" t="str">
        <f>IF('Data invoice'!P290=0,"",'Data invoice'!Q290)</f>
        <v/>
      </c>
      <c r="H360" s="284" t="str">
        <f>IF('Data invoice'!Q290=0,"",'Data invoice'!R290)</f>
        <v/>
      </c>
      <c r="I360" s="320" t="str">
        <f>IF('Data invoice'!R290=0,"",'Data invoice'!S290)</f>
        <v/>
      </c>
      <c r="J360" s="367" t="str">
        <f>IF('Data invoice'!S290=0,"",'Data invoice'!T290)</f>
        <v/>
      </c>
      <c r="L360" s="279"/>
      <c r="M360" s="279"/>
      <c r="N360" s="279"/>
      <c r="O360" s="279"/>
      <c r="P360" s="279"/>
      <c r="Q360" s="279"/>
      <c r="R360" s="279"/>
      <c r="S360" s="279"/>
      <c r="T360" s="279"/>
      <c r="U360" s="279"/>
      <c r="V360" s="279"/>
      <c r="W360" s="279"/>
      <c r="X360" s="279"/>
      <c r="Y360" s="279"/>
      <c r="Z360" s="279"/>
      <c r="AA360" s="279"/>
      <c r="AB360" s="296"/>
      <c r="AC360" s="296"/>
      <c r="AD360" s="296"/>
      <c r="AE360" s="296"/>
      <c r="AF360" s="296"/>
      <c r="AG360" s="296"/>
      <c r="AH360" s="296"/>
      <c r="AI360" s="296"/>
      <c r="AJ360" s="296"/>
      <c r="AK360" s="296"/>
      <c r="AL360" s="296"/>
    </row>
    <row r="361" spans="1:38" s="414" customFormat="1" ht="16.5" customHeight="1">
      <c r="A361" s="284" t="str">
        <f>IF('Data invoice'!J291=0,"",'Data invoice'!K291)</f>
        <v/>
      </c>
      <c r="B361" s="284" t="str">
        <f>IF('Data invoice'!K291=0,"",'Data invoice'!L291)</f>
        <v/>
      </c>
      <c r="C361" s="284" t="str">
        <f>IF('Data invoice'!L291=0,"",'Data invoice'!M291)</f>
        <v/>
      </c>
      <c r="D361" s="284" t="str">
        <f>IF('Data invoice'!M291=0,"",'Data invoice'!N291)</f>
        <v/>
      </c>
      <c r="E361" s="284" t="str">
        <f>IF('Data invoice'!N291=0,"",'Data invoice'!O291)</f>
        <v/>
      </c>
      <c r="F361" s="284" t="str">
        <f>IF('Data invoice'!O291=0,"",'Data invoice'!P291)</f>
        <v/>
      </c>
      <c r="G361" s="284" t="str">
        <f>IF('Data invoice'!P291=0,"",'Data invoice'!Q291)</f>
        <v/>
      </c>
      <c r="H361" s="284" t="str">
        <f>IF('Data invoice'!Q291=0,"",'Data invoice'!R291)</f>
        <v/>
      </c>
      <c r="I361" s="320" t="str">
        <f>IF('Data invoice'!R291=0,"",'Data invoice'!S291)</f>
        <v/>
      </c>
      <c r="J361" s="367" t="str">
        <f>IF('Data invoice'!S291=0,"",'Data invoice'!T291)</f>
        <v/>
      </c>
      <c r="L361" s="279"/>
      <c r="M361" s="279"/>
      <c r="N361" s="279"/>
      <c r="O361" s="279"/>
      <c r="P361" s="279"/>
      <c r="Q361" s="279"/>
      <c r="R361" s="279"/>
      <c r="S361" s="279"/>
      <c r="T361" s="279"/>
      <c r="U361" s="279"/>
      <c r="V361" s="279"/>
      <c r="W361" s="279"/>
      <c r="X361" s="279"/>
      <c r="Y361" s="279"/>
      <c r="Z361" s="279"/>
      <c r="AA361" s="279"/>
      <c r="AB361" s="296"/>
      <c r="AC361" s="296"/>
      <c r="AD361" s="296"/>
      <c r="AE361" s="296"/>
      <c r="AF361" s="296"/>
      <c r="AG361" s="296"/>
      <c r="AH361" s="296"/>
      <c r="AI361" s="296"/>
      <c r="AJ361" s="296"/>
      <c r="AK361" s="296"/>
      <c r="AL361" s="296"/>
    </row>
    <row r="362" spans="1:38" s="414" customFormat="1" ht="16.5" customHeight="1">
      <c r="A362" s="284" t="str">
        <f>IF('Data invoice'!J292=0,"",'Data invoice'!K292)</f>
        <v/>
      </c>
      <c r="B362" s="284" t="str">
        <f>IF('Data invoice'!K292=0,"",'Data invoice'!L292)</f>
        <v/>
      </c>
      <c r="C362" s="284" t="str">
        <f>IF('Data invoice'!L292=0,"",'Data invoice'!M292)</f>
        <v/>
      </c>
      <c r="D362" s="284" t="str">
        <f>IF('Data invoice'!M292=0,"",'Data invoice'!N292)</f>
        <v/>
      </c>
      <c r="E362" s="284" t="str">
        <f>IF('Data invoice'!N292=0,"",'Data invoice'!O292)</f>
        <v/>
      </c>
      <c r="F362" s="284" t="str">
        <f>IF('Data invoice'!O292=0,"",'Data invoice'!P292)</f>
        <v/>
      </c>
      <c r="G362" s="284" t="str">
        <f>IF('Data invoice'!P292=0,"",'Data invoice'!Q292)</f>
        <v/>
      </c>
      <c r="H362" s="284" t="str">
        <f>IF('Data invoice'!Q292=0,"",'Data invoice'!R292)</f>
        <v/>
      </c>
      <c r="I362" s="320" t="str">
        <f>IF('Data invoice'!R292=0,"",'Data invoice'!S292)</f>
        <v/>
      </c>
      <c r="J362" s="367" t="str">
        <f>IF('Data invoice'!S292=0,"",'Data invoice'!T292)</f>
        <v/>
      </c>
      <c r="L362" s="279"/>
      <c r="M362" s="279"/>
      <c r="N362" s="279"/>
      <c r="O362" s="279"/>
      <c r="P362" s="279"/>
      <c r="Q362" s="279"/>
      <c r="R362" s="279"/>
      <c r="S362" s="279"/>
      <c r="T362" s="279"/>
      <c r="U362" s="279"/>
      <c r="V362" s="279"/>
      <c r="W362" s="279"/>
      <c r="X362" s="279"/>
      <c r="Y362" s="279"/>
      <c r="Z362" s="279"/>
      <c r="AA362" s="279"/>
      <c r="AB362" s="296"/>
      <c r="AC362" s="296"/>
      <c r="AD362" s="296"/>
      <c r="AE362" s="296"/>
      <c r="AF362" s="296"/>
      <c r="AG362" s="296"/>
      <c r="AH362" s="296"/>
      <c r="AI362" s="296"/>
      <c r="AJ362" s="296"/>
      <c r="AK362" s="296"/>
      <c r="AL362" s="296"/>
    </row>
    <row r="363" spans="1:38" s="414" customFormat="1" ht="16.5" customHeight="1">
      <c r="A363" s="284" t="str">
        <f>IF('Data invoice'!J293=0,"",'Data invoice'!K293)</f>
        <v/>
      </c>
      <c r="B363" s="284" t="str">
        <f>IF('Data invoice'!K293=0,"",'Data invoice'!L293)</f>
        <v/>
      </c>
      <c r="C363" s="284" t="str">
        <f>IF('Data invoice'!L293=0,"",'Data invoice'!M293)</f>
        <v/>
      </c>
      <c r="D363" s="284" t="str">
        <f>IF('Data invoice'!M293=0,"",'Data invoice'!N293)</f>
        <v/>
      </c>
      <c r="E363" s="284" t="str">
        <f>IF('Data invoice'!N293=0,"",'Data invoice'!O293)</f>
        <v/>
      </c>
      <c r="F363" s="284" t="str">
        <f>IF('Data invoice'!O293=0,"",'Data invoice'!P293)</f>
        <v/>
      </c>
      <c r="G363" s="284" t="str">
        <f>IF('Data invoice'!P293=0,"",'Data invoice'!Q293)</f>
        <v/>
      </c>
      <c r="H363" s="284" t="str">
        <f>IF('Data invoice'!Q293=0,"",'Data invoice'!R293)</f>
        <v/>
      </c>
      <c r="I363" s="320" t="str">
        <f>IF('Data invoice'!R293=0,"",'Data invoice'!S293)</f>
        <v/>
      </c>
      <c r="J363" s="367" t="str">
        <f>IF('Data invoice'!S293=0,"",'Data invoice'!T293)</f>
        <v/>
      </c>
      <c r="L363" s="279"/>
      <c r="M363" s="279"/>
      <c r="N363" s="279"/>
      <c r="O363" s="279"/>
      <c r="P363" s="279"/>
      <c r="Q363" s="279"/>
      <c r="R363" s="279"/>
      <c r="S363" s="279"/>
      <c r="T363" s="279"/>
      <c r="U363" s="279"/>
      <c r="V363" s="279"/>
      <c r="W363" s="279"/>
      <c r="X363" s="279"/>
      <c r="Y363" s="279"/>
      <c r="Z363" s="279"/>
      <c r="AA363" s="279"/>
      <c r="AB363" s="296"/>
      <c r="AC363" s="296"/>
      <c r="AD363" s="296"/>
      <c r="AE363" s="296"/>
      <c r="AF363" s="296"/>
      <c r="AG363" s="296"/>
      <c r="AH363" s="296"/>
      <c r="AI363" s="296"/>
      <c r="AJ363" s="296"/>
      <c r="AK363" s="296"/>
      <c r="AL363" s="296"/>
    </row>
    <row r="364" spans="1:38" s="414" customFormat="1" ht="16.5" customHeight="1">
      <c r="A364" s="284" t="str">
        <f>IF('Data invoice'!J294=0,"",'Data invoice'!K294)</f>
        <v/>
      </c>
      <c r="B364" s="284" t="str">
        <f>IF('Data invoice'!K294=0,"",'Data invoice'!L294)</f>
        <v/>
      </c>
      <c r="C364" s="284" t="str">
        <f>IF('Data invoice'!L294=0,"",'Data invoice'!M294)</f>
        <v/>
      </c>
      <c r="D364" s="284" t="str">
        <f>IF('Data invoice'!M294=0,"",'Data invoice'!N294)</f>
        <v/>
      </c>
      <c r="E364" s="284" t="str">
        <f>IF('Data invoice'!N294=0,"",'Data invoice'!O294)</f>
        <v/>
      </c>
      <c r="F364" s="284" t="str">
        <f>IF('Data invoice'!O294=0,"",'Data invoice'!P294)</f>
        <v/>
      </c>
      <c r="G364" s="284" t="str">
        <f>IF('Data invoice'!P294=0,"",'Data invoice'!Q294)</f>
        <v/>
      </c>
      <c r="H364" s="284" t="str">
        <f>IF('Data invoice'!Q294=0,"",'Data invoice'!R294)</f>
        <v/>
      </c>
      <c r="I364" s="320" t="str">
        <f>IF('Data invoice'!R294=0,"",'Data invoice'!S294)</f>
        <v/>
      </c>
      <c r="J364" s="367" t="str">
        <f>IF('Data invoice'!S294=0,"",'Data invoice'!T294)</f>
        <v/>
      </c>
      <c r="L364" s="279"/>
      <c r="M364" s="279"/>
      <c r="N364" s="279"/>
      <c r="O364" s="279"/>
      <c r="P364" s="279"/>
      <c r="Q364" s="279"/>
      <c r="R364" s="279"/>
      <c r="S364" s="279"/>
      <c r="T364" s="279"/>
      <c r="U364" s="279"/>
      <c r="V364" s="279"/>
      <c r="W364" s="279"/>
      <c r="X364" s="279"/>
      <c r="Y364" s="279"/>
      <c r="Z364" s="279"/>
      <c r="AA364" s="279"/>
      <c r="AB364" s="296"/>
      <c r="AC364" s="296"/>
      <c r="AD364" s="296"/>
      <c r="AE364" s="296"/>
      <c r="AF364" s="296"/>
      <c r="AG364" s="296"/>
      <c r="AH364" s="296"/>
      <c r="AI364" s="296"/>
      <c r="AJ364" s="296"/>
      <c r="AK364" s="296"/>
      <c r="AL364" s="296"/>
    </row>
    <row r="365" spans="1:38" s="414" customFormat="1" ht="16.5" customHeight="1">
      <c r="A365" s="284" t="str">
        <f>IF('Data invoice'!J295=0,"",'Data invoice'!K295)</f>
        <v/>
      </c>
      <c r="B365" s="284" t="str">
        <f>IF('Data invoice'!K295=0,"",'Data invoice'!L295)</f>
        <v/>
      </c>
      <c r="C365" s="284" t="str">
        <f>IF('Data invoice'!L295=0,"",'Data invoice'!M295)</f>
        <v/>
      </c>
      <c r="D365" s="284" t="str">
        <f>IF('Data invoice'!M295=0,"",'Data invoice'!N295)</f>
        <v/>
      </c>
      <c r="E365" s="284" t="str">
        <f>IF('Data invoice'!N295=0,"",'Data invoice'!O295)</f>
        <v/>
      </c>
      <c r="F365" s="284" t="str">
        <f>IF('Data invoice'!O295=0,"",'Data invoice'!P295)</f>
        <v/>
      </c>
      <c r="G365" s="284" t="str">
        <f>IF('Data invoice'!P295=0,"",'Data invoice'!Q295)</f>
        <v/>
      </c>
      <c r="H365" s="284" t="str">
        <f>IF('Data invoice'!Q295=0,"",'Data invoice'!R295)</f>
        <v/>
      </c>
      <c r="I365" s="320" t="str">
        <f>IF('Data invoice'!R295=0,"",'Data invoice'!S295)</f>
        <v/>
      </c>
      <c r="J365" s="367" t="str">
        <f>IF('Data invoice'!S295=0,"",'Data invoice'!T295)</f>
        <v/>
      </c>
      <c r="L365" s="279"/>
      <c r="M365" s="279"/>
      <c r="N365" s="279"/>
      <c r="O365" s="279"/>
      <c r="P365" s="279"/>
      <c r="Q365" s="279"/>
      <c r="R365" s="279"/>
      <c r="S365" s="279"/>
      <c r="T365" s="279"/>
      <c r="U365" s="279"/>
      <c r="V365" s="279"/>
      <c r="W365" s="279"/>
      <c r="X365" s="279"/>
      <c r="Y365" s="279"/>
      <c r="Z365" s="279"/>
      <c r="AA365" s="279"/>
      <c r="AB365" s="296"/>
      <c r="AC365" s="296"/>
      <c r="AD365" s="296"/>
      <c r="AE365" s="296"/>
      <c r="AF365" s="296"/>
      <c r="AG365" s="296"/>
      <c r="AH365" s="296"/>
      <c r="AI365" s="296"/>
      <c r="AJ365" s="296"/>
      <c r="AK365" s="296"/>
      <c r="AL365" s="296"/>
    </row>
    <row r="366" spans="1:38" s="414" customFormat="1" ht="16.5" customHeight="1">
      <c r="A366" s="284" t="str">
        <f>IF('Data invoice'!J296=0,"",'Data invoice'!K296)</f>
        <v/>
      </c>
      <c r="B366" s="284" t="str">
        <f>IF('Data invoice'!K296=0,"",'Data invoice'!L296)</f>
        <v/>
      </c>
      <c r="C366" s="284" t="str">
        <f>IF('Data invoice'!L296=0,"",'Data invoice'!M296)</f>
        <v/>
      </c>
      <c r="D366" s="284" t="str">
        <f>IF('Data invoice'!M296=0,"",'Data invoice'!N296)</f>
        <v/>
      </c>
      <c r="E366" s="284" t="str">
        <f>IF('Data invoice'!N296=0,"",'Data invoice'!O296)</f>
        <v/>
      </c>
      <c r="F366" s="284" t="str">
        <f>IF('Data invoice'!O296=0,"",'Data invoice'!P296)</f>
        <v/>
      </c>
      <c r="G366" s="284" t="str">
        <f>IF('Data invoice'!P296=0,"",'Data invoice'!Q296)</f>
        <v/>
      </c>
      <c r="H366" s="284" t="str">
        <f>IF('Data invoice'!Q296=0,"",'Data invoice'!R296)</f>
        <v/>
      </c>
      <c r="I366" s="320" t="str">
        <f>IF('Data invoice'!R296=0,"",'Data invoice'!S296)</f>
        <v/>
      </c>
      <c r="J366" s="367" t="str">
        <f>IF('Data invoice'!S296=0,"",'Data invoice'!T296)</f>
        <v/>
      </c>
      <c r="L366" s="279"/>
      <c r="M366" s="279"/>
      <c r="N366" s="279"/>
      <c r="O366" s="279"/>
      <c r="P366" s="279"/>
      <c r="Q366" s="279"/>
      <c r="R366" s="279"/>
      <c r="S366" s="279"/>
      <c r="T366" s="279"/>
      <c r="U366" s="279"/>
      <c r="V366" s="279"/>
      <c r="W366" s="279"/>
      <c r="X366" s="279"/>
      <c r="Y366" s="279"/>
      <c r="Z366" s="279"/>
      <c r="AA366" s="279"/>
      <c r="AB366" s="296"/>
      <c r="AC366" s="296"/>
      <c r="AD366" s="296"/>
      <c r="AE366" s="296"/>
      <c r="AF366" s="296"/>
      <c r="AG366" s="296"/>
      <c r="AH366" s="296"/>
      <c r="AI366" s="296"/>
      <c r="AJ366" s="296"/>
      <c r="AK366" s="296"/>
      <c r="AL366" s="296"/>
    </row>
    <row r="367" spans="1:38" s="414" customFormat="1" ht="16.5" customHeight="1">
      <c r="A367" s="284" t="str">
        <f>IF('Data invoice'!J297=0,"",'Data invoice'!K297)</f>
        <v/>
      </c>
      <c r="B367" s="284" t="str">
        <f>IF('Data invoice'!K297=0,"",'Data invoice'!L297)</f>
        <v/>
      </c>
      <c r="C367" s="284" t="str">
        <f>IF('Data invoice'!L297=0,"",'Data invoice'!M297)</f>
        <v/>
      </c>
      <c r="D367" s="284" t="str">
        <f>IF('Data invoice'!M297=0,"",'Data invoice'!N297)</f>
        <v/>
      </c>
      <c r="E367" s="284" t="str">
        <f>IF('Data invoice'!N297=0,"",'Data invoice'!O297)</f>
        <v/>
      </c>
      <c r="F367" s="284" t="str">
        <f>IF('Data invoice'!O297=0,"",'Data invoice'!P297)</f>
        <v/>
      </c>
      <c r="G367" s="284" t="str">
        <f>IF('Data invoice'!P297=0,"",'Data invoice'!Q297)</f>
        <v/>
      </c>
      <c r="H367" s="284" t="str">
        <f>IF('Data invoice'!Q297=0,"",'Data invoice'!R297)</f>
        <v/>
      </c>
      <c r="I367" s="320" t="str">
        <f>IF('Data invoice'!R297=0,"",'Data invoice'!S297)</f>
        <v/>
      </c>
      <c r="J367" s="367" t="str">
        <f>IF('Data invoice'!S297=0,"",'Data invoice'!T297)</f>
        <v/>
      </c>
      <c r="L367" s="279"/>
      <c r="M367" s="279"/>
      <c r="N367" s="279"/>
      <c r="O367" s="279"/>
      <c r="P367" s="279"/>
      <c r="Q367" s="279"/>
      <c r="R367" s="279"/>
      <c r="S367" s="279"/>
      <c r="T367" s="279"/>
      <c r="U367" s="279"/>
      <c r="V367" s="279"/>
      <c r="W367" s="279"/>
      <c r="X367" s="279"/>
      <c r="Y367" s="279"/>
      <c r="Z367" s="279"/>
      <c r="AA367" s="279"/>
      <c r="AB367" s="296"/>
      <c r="AC367" s="296"/>
      <c r="AD367" s="296"/>
      <c r="AE367" s="296"/>
      <c r="AF367" s="296"/>
      <c r="AG367" s="296"/>
      <c r="AH367" s="296"/>
      <c r="AI367" s="296"/>
      <c r="AJ367" s="296"/>
      <c r="AK367" s="296"/>
      <c r="AL367" s="296"/>
    </row>
    <row r="368" spans="1:38" s="414" customFormat="1" ht="16.5" customHeight="1">
      <c r="A368" s="284" t="str">
        <f>IF('Data invoice'!J298=0,"",'Data invoice'!K298)</f>
        <v/>
      </c>
      <c r="B368" s="284" t="str">
        <f>IF('Data invoice'!K298=0,"",'Data invoice'!L298)</f>
        <v/>
      </c>
      <c r="C368" s="284" t="str">
        <f>IF('Data invoice'!L298=0,"",'Data invoice'!M298)</f>
        <v/>
      </c>
      <c r="D368" s="284" t="str">
        <f>IF('Data invoice'!M298=0,"",'Data invoice'!N298)</f>
        <v/>
      </c>
      <c r="E368" s="284" t="str">
        <f>IF('Data invoice'!N298=0,"",'Data invoice'!O298)</f>
        <v/>
      </c>
      <c r="F368" s="284" t="str">
        <f>IF('Data invoice'!O298=0,"",'Data invoice'!P298)</f>
        <v/>
      </c>
      <c r="G368" s="284" t="str">
        <f>IF('Data invoice'!P298=0,"",'Data invoice'!Q298)</f>
        <v/>
      </c>
      <c r="H368" s="284" t="str">
        <f>IF('Data invoice'!Q298=0,"",'Data invoice'!R298)</f>
        <v/>
      </c>
      <c r="I368" s="320" t="str">
        <f>IF('Data invoice'!R298=0,"",'Data invoice'!S298)</f>
        <v/>
      </c>
      <c r="J368" s="367" t="str">
        <f>IF('Data invoice'!S298=0,"",'Data invoice'!T298)</f>
        <v/>
      </c>
      <c r="L368" s="279"/>
      <c r="M368" s="279"/>
      <c r="N368" s="279"/>
      <c r="O368" s="279"/>
      <c r="P368" s="279"/>
      <c r="Q368" s="279"/>
      <c r="R368" s="279"/>
      <c r="S368" s="279"/>
      <c r="T368" s="279"/>
      <c r="U368" s="279"/>
      <c r="V368" s="279"/>
      <c r="W368" s="279"/>
      <c r="X368" s="279"/>
      <c r="Y368" s="279"/>
      <c r="Z368" s="279"/>
      <c r="AA368" s="279"/>
      <c r="AB368" s="296"/>
      <c r="AC368" s="296"/>
      <c r="AD368" s="296"/>
      <c r="AE368" s="296"/>
      <c r="AF368" s="296"/>
      <c r="AG368" s="296"/>
      <c r="AH368" s="296"/>
      <c r="AI368" s="296"/>
      <c r="AJ368" s="296"/>
      <c r="AK368" s="296"/>
      <c r="AL368" s="296"/>
    </row>
    <row r="369" spans="1:38" s="414" customFormat="1" ht="16.5" customHeight="1">
      <c r="A369" s="284" t="str">
        <f>IF('Data invoice'!J299=0,"",'Data invoice'!K299)</f>
        <v/>
      </c>
      <c r="B369" s="284" t="str">
        <f>IF('Data invoice'!K299=0,"",'Data invoice'!L299)</f>
        <v/>
      </c>
      <c r="C369" s="284" t="str">
        <f>IF('Data invoice'!L299=0,"",'Data invoice'!M299)</f>
        <v/>
      </c>
      <c r="D369" s="284" t="str">
        <f>IF('Data invoice'!M299=0,"",'Data invoice'!N299)</f>
        <v/>
      </c>
      <c r="E369" s="284" t="str">
        <f>IF('Data invoice'!N299=0,"",'Data invoice'!O299)</f>
        <v/>
      </c>
      <c r="F369" s="284" t="str">
        <f>IF('Data invoice'!O299=0,"",'Data invoice'!P299)</f>
        <v/>
      </c>
      <c r="G369" s="284" t="str">
        <f>IF('Data invoice'!P299=0,"",'Data invoice'!Q299)</f>
        <v/>
      </c>
      <c r="H369" s="284" t="str">
        <f>IF('Data invoice'!Q299=0,"",'Data invoice'!R299)</f>
        <v/>
      </c>
      <c r="I369" s="320" t="str">
        <f>IF('Data invoice'!R299=0,"",'Data invoice'!S299)</f>
        <v/>
      </c>
      <c r="J369" s="367" t="str">
        <f>IF('Data invoice'!S299=0,"",'Data invoice'!T299)</f>
        <v/>
      </c>
      <c r="L369" s="279"/>
      <c r="M369" s="279"/>
      <c r="N369" s="279"/>
      <c r="O369" s="279"/>
      <c r="P369" s="279"/>
      <c r="Q369" s="279"/>
      <c r="R369" s="279"/>
      <c r="S369" s="279"/>
      <c r="T369" s="279"/>
      <c r="U369" s="279"/>
      <c r="V369" s="279"/>
      <c r="W369" s="279"/>
      <c r="X369" s="279"/>
      <c r="Y369" s="279"/>
      <c r="Z369" s="279"/>
      <c r="AA369" s="279"/>
      <c r="AB369" s="296"/>
      <c r="AC369" s="296"/>
      <c r="AD369" s="296"/>
      <c r="AE369" s="296"/>
      <c r="AF369" s="296"/>
      <c r="AG369" s="296"/>
      <c r="AH369" s="296"/>
      <c r="AI369" s="296"/>
      <c r="AJ369" s="296"/>
      <c r="AK369" s="296"/>
      <c r="AL369" s="296"/>
    </row>
    <row r="370" spans="1:38" s="414" customFormat="1" ht="16.5" customHeight="1">
      <c r="A370" s="284" t="str">
        <f>IF('Data invoice'!J300=0,"",'Data invoice'!K300)</f>
        <v/>
      </c>
      <c r="B370" s="284" t="str">
        <f>IF('Data invoice'!K300=0,"",'Data invoice'!L300)</f>
        <v/>
      </c>
      <c r="C370" s="284" t="str">
        <f>IF('Data invoice'!L300=0,"",'Data invoice'!M300)</f>
        <v/>
      </c>
      <c r="D370" s="284" t="str">
        <f>IF('Data invoice'!M300=0,"",'Data invoice'!N300)</f>
        <v/>
      </c>
      <c r="E370" s="284" t="str">
        <f>IF('Data invoice'!N300=0,"",'Data invoice'!O300)</f>
        <v/>
      </c>
      <c r="F370" s="284" t="str">
        <f>IF('Data invoice'!O300=0,"",'Data invoice'!P300)</f>
        <v/>
      </c>
      <c r="G370" s="284" t="str">
        <f>IF('Data invoice'!P300=0,"",'Data invoice'!Q300)</f>
        <v/>
      </c>
      <c r="H370" s="284" t="str">
        <f>IF('Data invoice'!Q300=0,"",'Data invoice'!R300)</f>
        <v/>
      </c>
      <c r="I370" s="320" t="str">
        <f>IF('Data invoice'!R300=0,"",'Data invoice'!S300)</f>
        <v/>
      </c>
      <c r="J370" s="367" t="str">
        <f>IF('Data invoice'!S300=0,"",'Data invoice'!T300)</f>
        <v/>
      </c>
      <c r="L370" s="279"/>
      <c r="M370" s="279"/>
      <c r="N370" s="279"/>
      <c r="O370" s="279"/>
      <c r="P370" s="279"/>
      <c r="Q370" s="279"/>
      <c r="R370" s="279"/>
      <c r="S370" s="279"/>
      <c r="T370" s="279"/>
      <c r="U370" s="279"/>
      <c r="V370" s="279"/>
      <c r="W370" s="279"/>
      <c r="X370" s="279"/>
      <c r="Y370" s="279"/>
      <c r="Z370" s="279"/>
      <c r="AA370" s="279"/>
      <c r="AB370" s="296"/>
      <c r="AC370" s="296"/>
      <c r="AD370" s="296"/>
      <c r="AE370" s="296"/>
      <c r="AF370" s="296"/>
      <c r="AG370" s="296"/>
      <c r="AH370" s="296"/>
      <c r="AI370" s="296"/>
      <c r="AJ370" s="296"/>
      <c r="AK370" s="296"/>
      <c r="AL370" s="296"/>
    </row>
    <row r="371" spans="1:38" s="414" customFormat="1" ht="16.5" customHeight="1">
      <c r="A371" s="284" t="str">
        <f>IF('Data invoice'!J301=0,"",'Data invoice'!K301)</f>
        <v/>
      </c>
      <c r="B371" s="284" t="str">
        <f>IF('Data invoice'!K301=0,"",'Data invoice'!L301)</f>
        <v/>
      </c>
      <c r="C371" s="284" t="str">
        <f>IF('Data invoice'!L301=0,"",'Data invoice'!M301)</f>
        <v/>
      </c>
      <c r="D371" s="284" t="str">
        <f>IF('Data invoice'!M301=0,"",'Data invoice'!N301)</f>
        <v/>
      </c>
      <c r="E371" s="284" t="str">
        <f>IF('Data invoice'!N301=0,"",'Data invoice'!O301)</f>
        <v/>
      </c>
      <c r="F371" s="284" t="str">
        <f>IF('Data invoice'!O301=0,"",'Data invoice'!P301)</f>
        <v/>
      </c>
      <c r="G371" s="284" t="str">
        <f>IF('Data invoice'!P301=0,"",'Data invoice'!Q301)</f>
        <v/>
      </c>
      <c r="H371" s="284" t="str">
        <f>IF('Data invoice'!Q301=0,"",'Data invoice'!R301)</f>
        <v/>
      </c>
      <c r="I371" s="320" t="str">
        <f>IF('Data invoice'!R301=0,"",'Data invoice'!S301)</f>
        <v/>
      </c>
      <c r="J371" s="367" t="str">
        <f>IF('Data invoice'!S301=0,"",'Data invoice'!T301)</f>
        <v/>
      </c>
      <c r="L371" s="279"/>
      <c r="M371" s="279"/>
      <c r="N371" s="279"/>
      <c r="O371" s="279"/>
      <c r="P371" s="279"/>
      <c r="Q371" s="279"/>
      <c r="R371" s="279"/>
      <c r="S371" s="279"/>
      <c r="T371" s="279"/>
      <c r="U371" s="279"/>
      <c r="V371" s="279"/>
      <c r="W371" s="279"/>
      <c r="X371" s="279"/>
      <c r="Y371" s="279"/>
      <c r="Z371" s="279"/>
      <c r="AA371" s="279"/>
      <c r="AB371" s="296"/>
      <c r="AC371" s="296"/>
      <c r="AD371" s="296"/>
      <c r="AE371" s="296"/>
      <c r="AF371" s="296"/>
      <c r="AG371" s="296"/>
      <c r="AH371" s="296"/>
      <c r="AI371" s="296"/>
      <c r="AJ371" s="296"/>
      <c r="AK371" s="296"/>
      <c r="AL371" s="296"/>
    </row>
    <row r="372" spans="1:38" s="414" customFormat="1" ht="16.5" customHeight="1">
      <c r="A372" s="284" t="str">
        <f>IF('Data invoice'!J302=0,"",'Data invoice'!K302)</f>
        <v/>
      </c>
      <c r="B372" s="284" t="str">
        <f>IF('Data invoice'!K302=0,"",'Data invoice'!L302)</f>
        <v/>
      </c>
      <c r="C372" s="284" t="str">
        <f>IF('Data invoice'!L302=0,"",'Data invoice'!M302)</f>
        <v/>
      </c>
      <c r="D372" s="284" t="str">
        <f>IF('Data invoice'!M302=0,"",'Data invoice'!N302)</f>
        <v/>
      </c>
      <c r="E372" s="284" t="str">
        <f>IF('Data invoice'!N302=0,"",'Data invoice'!O302)</f>
        <v/>
      </c>
      <c r="F372" s="284" t="str">
        <f>IF('Data invoice'!O302=0,"",'Data invoice'!P302)</f>
        <v/>
      </c>
      <c r="G372" s="284" t="str">
        <f>IF('Data invoice'!P302=0,"",'Data invoice'!Q302)</f>
        <v/>
      </c>
      <c r="H372" s="284" t="str">
        <f>IF('Data invoice'!Q302=0,"",'Data invoice'!R302)</f>
        <v/>
      </c>
      <c r="I372" s="320" t="str">
        <f>IF('Data invoice'!R302=0,"",'Data invoice'!S302)</f>
        <v/>
      </c>
      <c r="J372" s="367" t="str">
        <f>IF('Data invoice'!S302=0,"",'Data invoice'!T302)</f>
        <v/>
      </c>
      <c r="L372" s="279"/>
      <c r="M372" s="279"/>
      <c r="N372" s="279"/>
      <c r="O372" s="279"/>
      <c r="P372" s="279"/>
      <c r="Q372" s="279"/>
      <c r="R372" s="279"/>
      <c r="S372" s="279"/>
      <c r="T372" s="279"/>
      <c r="U372" s="279"/>
      <c r="V372" s="279"/>
      <c r="W372" s="279"/>
      <c r="X372" s="279"/>
      <c r="Y372" s="279"/>
      <c r="Z372" s="279"/>
      <c r="AA372" s="279"/>
      <c r="AB372" s="296"/>
      <c r="AC372" s="296"/>
      <c r="AD372" s="296"/>
      <c r="AE372" s="296"/>
      <c r="AF372" s="296"/>
      <c r="AG372" s="296"/>
      <c r="AH372" s="296"/>
      <c r="AI372" s="296"/>
      <c r="AJ372" s="296"/>
      <c r="AK372" s="296"/>
      <c r="AL372" s="296"/>
    </row>
    <row r="373" spans="1:38" s="414" customFormat="1" ht="16.5" customHeight="1">
      <c r="A373" s="284" t="str">
        <f>IF('Data invoice'!J303=0,"",'Data invoice'!K303)</f>
        <v/>
      </c>
      <c r="B373" s="284" t="str">
        <f>IF('Data invoice'!K303=0,"",'Data invoice'!L303)</f>
        <v/>
      </c>
      <c r="C373" s="284" t="str">
        <f>IF('Data invoice'!L303=0,"",'Data invoice'!M303)</f>
        <v/>
      </c>
      <c r="D373" s="284" t="str">
        <f>IF('Data invoice'!M303=0,"",'Data invoice'!N303)</f>
        <v/>
      </c>
      <c r="E373" s="284" t="str">
        <f>IF('Data invoice'!N303=0,"",'Data invoice'!O303)</f>
        <v/>
      </c>
      <c r="F373" s="284" t="str">
        <f>IF('Data invoice'!O303=0,"",'Data invoice'!P303)</f>
        <v/>
      </c>
      <c r="G373" s="284" t="str">
        <f>IF('Data invoice'!P303=0,"",'Data invoice'!Q303)</f>
        <v/>
      </c>
      <c r="H373" s="284" t="str">
        <f>IF('Data invoice'!Q303=0,"",'Data invoice'!R303)</f>
        <v/>
      </c>
      <c r="I373" s="320" t="str">
        <f>IF('Data invoice'!R303=0,"",'Data invoice'!S303)</f>
        <v/>
      </c>
      <c r="J373" s="367" t="str">
        <f>IF('Data invoice'!S303=0,"",'Data invoice'!T303)</f>
        <v/>
      </c>
      <c r="L373" s="279"/>
      <c r="M373" s="279"/>
      <c r="N373" s="279"/>
      <c r="O373" s="279"/>
      <c r="P373" s="279"/>
      <c r="Q373" s="279"/>
      <c r="R373" s="279"/>
      <c r="S373" s="279"/>
      <c r="T373" s="279"/>
      <c r="U373" s="279"/>
      <c r="V373" s="279"/>
      <c r="W373" s="279"/>
      <c r="X373" s="279"/>
      <c r="Y373" s="279"/>
      <c r="Z373" s="279"/>
      <c r="AA373" s="279"/>
      <c r="AB373" s="296"/>
      <c r="AC373" s="296"/>
      <c r="AD373" s="296"/>
      <c r="AE373" s="296"/>
      <c r="AF373" s="296"/>
      <c r="AG373" s="296"/>
      <c r="AH373" s="296"/>
      <c r="AI373" s="296"/>
      <c r="AJ373" s="296"/>
      <c r="AK373" s="296"/>
      <c r="AL373" s="296"/>
    </row>
    <row r="374" spans="1:38" s="414" customFormat="1" ht="16.5" customHeight="1">
      <c r="A374" s="284" t="str">
        <f>IF('Data invoice'!J304=0,"",'Data invoice'!K304)</f>
        <v/>
      </c>
      <c r="B374" s="284" t="str">
        <f>IF('Data invoice'!K304=0,"",'Data invoice'!L304)</f>
        <v/>
      </c>
      <c r="C374" s="284" t="str">
        <f>IF('Data invoice'!L304=0,"",'Data invoice'!M304)</f>
        <v/>
      </c>
      <c r="D374" s="284" t="str">
        <f>IF('Data invoice'!M304=0,"",'Data invoice'!N304)</f>
        <v/>
      </c>
      <c r="E374" s="284" t="str">
        <f>IF('Data invoice'!N304=0,"",'Data invoice'!O304)</f>
        <v/>
      </c>
      <c r="F374" s="284" t="str">
        <f>IF('Data invoice'!O304=0,"",'Data invoice'!P304)</f>
        <v/>
      </c>
      <c r="G374" s="284" t="str">
        <f>IF('Data invoice'!P304=0,"",'Data invoice'!Q304)</f>
        <v/>
      </c>
      <c r="H374" s="284" t="str">
        <f>IF('Data invoice'!Q304=0,"",'Data invoice'!R304)</f>
        <v/>
      </c>
      <c r="I374" s="320" t="str">
        <f>IF('Data invoice'!R304=0,"",'Data invoice'!S304)</f>
        <v/>
      </c>
      <c r="J374" s="367" t="str">
        <f>IF('Data invoice'!S304=0,"",'Data invoice'!T304)</f>
        <v/>
      </c>
      <c r="L374" s="279"/>
      <c r="M374" s="279"/>
      <c r="N374" s="279"/>
      <c r="O374" s="279"/>
      <c r="P374" s="279"/>
      <c r="Q374" s="279"/>
      <c r="R374" s="279"/>
      <c r="S374" s="279"/>
      <c r="T374" s="279"/>
      <c r="U374" s="279"/>
      <c r="V374" s="279"/>
      <c r="W374" s="279"/>
      <c r="X374" s="279"/>
      <c r="Y374" s="279"/>
      <c r="Z374" s="279"/>
      <c r="AA374" s="279"/>
      <c r="AB374" s="296"/>
      <c r="AC374" s="296"/>
      <c r="AD374" s="296"/>
      <c r="AE374" s="296"/>
      <c r="AF374" s="296"/>
      <c r="AG374" s="296"/>
      <c r="AH374" s="296"/>
      <c r="AI374" s="296"/>
      <c r="AJ374" s="296"/>
      <c r="AK374" s="296"/>
      <c r="AL374" s="296"/>
    </row>
    <row r="375" spans="1:38" s="414" customFormat="1" ht="16.5" customHeight="1">
      <c r="A375" s="284" t="str">
        <f>IF('Data invoice'!J305=0,"",'Data invoice'!K305)</f>
        <v/>
      </c>
      <c r="B375" s="284" t="str">
        <f>IF('Data invoice'!K305=0,"",'Data invoice'!L305)</f>
        <v/>
      </c>
      <c r="C375" s="284" t="str">
        <f>IF('Data invoice'!L305=0,"",'Data invoice'!M305)</f>
        <v/>
      </c>
      <c r="D375" s="284" t="str">
        <f>IF('Data invoice'!M305=0,"",'Data invoice'!N305)</f>
        <v/>
      </c>
      <c r="E375" s="284" t="str">
        <f>IF('Data invoice'!N305=0,"",'Data invoice'!O305)</f>
        <v/>
      </c>
      <c r="F375" s="284" t="str">
        <f>IF('Data invoice'!O305=0,"",'Data invoice'!P305)</f>
        <v/>
      </c>
      <c r="G375" s="284" t="str">
        <f>IF('Data invoice'!P305=0,"",'Data invoice'!Q305)</f>
        <v/>
      </c>
      <c r="H375" s="284" t="str">
        <f>IF('Data invoice'!Q305=0,"",'Data invoice'!R305)</f>
        <v/>
      </c>
      <c r="I375" s="320" t="str">
        <f>IF('Data invoice'!R305=0,"",'Data invoice'!S305)</f>
        <v/>
      </c>
      <c r="J375" s="367" t="str">
        <f>IF('Data invoice'!S305=0,"",'Data invoice'!T305)</f>
        <v/>
      </c>
      <c r="L375" s="279"/>
      <c r="M375" s="279"/>
      <c r="N375" s="279"/>
      <c r="O375" s="279"/>
      <c r="P375" s="279"/>
      <c r="Q375" s="279"/>
      <c r="R375" s="279"/>
      <c r="S375" s="279"/>
      <c r="T375" s="279"/>
      <c r="U375" s="279"/>
      <c r="V375" s="279"/>
      <c r="W375" s="279"/>
      <c r="X375" s="279"/>
      <c r="Y375" s="279"/>
      <c r="Z375" s="279"/>
      <c r="AA375" s="279"/>
      <c r="AB375" s="296"/>
      <c r="AC375" s="296"/>
      <c r="AD375" s="296"/>
      <c r="AE375" s="296"/>
      <c r="AF375" s="296"/>
      <c r="AG375" s="296"/>
      <c r="AH375" s="296"/>
      <c r="AI375" s="296"/>
      <c r="AJ375" s="296"/>
      <c r="AK375" s="296"/>
      <c r="AL375" s="296"/>
    </row>
    <row r="376" spans="1:38" s="414" customFormat="1" ht="16.5" customHeight="1">
      <c r="A376" s="284" t="str">
        <f>IF('Data invoice'!J306=0,"",'Data invoice'!K306)</f>
        <v/>
      </c>
      <c r="B376" s="284" t="str">
        <f>IF('Data invoice'!K306=0,"",'Data invoice'!L306)</f>
        <v/>
      </c>
      <c r="C376" s="284" t="str">
        <f>IF('Data invoice'!L306=0,"",'Data invoice'!M306)</f>
        <v/>
      </c>
      <c r="D376" s="284" t="str">
        <f>IF('Data invoice'!M306=0,"",'Data invoice'!N306)</f>
        <v/>
      </c>
      <c r="E376" s="284" t="str">
        <f>IF('Data invoice'!N306=0,"",'Data invoice'!O306)</f>
        <v/>
      </c>
      <c r="F376" s="284" t="str">
        <f>IF('Data invoice'!O306=0,"",'Data invoice'!P306)</f>
        <v/>
      </c>
      <c r="G376" s="284" t="str">
        <f>IF('Data invoice'!P306=0,"",'Data invoice'!Q306)</f>
        <v/>
      </c>
      <c r="H376" s="284" t="str">
        <f>IF('Data invoice'!Q306=0,"",'Data invoice'!R306)</f>
        <v/>
      </c>
      <c r="I376" s="320" t="str">
        <f>IF('Data invoice'!R306=0,"",'Data invoice'!S306)</f>
        <v/>
      </c>
      <c r="J376" s="367" t="str">
        <f>IF('Data invoice'!S306=0,"",'Data invoice'!T306)</f>
        <v/>
      </c>
      <c r="L376" s="279"/>
      <c r="M376" s="279"/>
      <c r="N376" s="279"/>
      <c r="O376" s="279"/>
      <c r="P376" s="279"/>
      <c r="Q376" s="279"/>
      <c r="R376" s="279"/>
      <c r="S376" s="279"/>
      <c r="T376" s="279"/>
      <c r="U376" s="279"/>
      <c r="V376" s="279"/>
      <c r="W376" s="279"/>
      <c r="X376" s="279"/>
      <c r="Y376" s="279"/>
      <c r="Z376" s="279"/>
      <c r="AA376" s="279"/>
      <c r="AB376" s="296"/>
      <c r="AC376" s="296"/>
      <c r="AD376" s="296"/>
      <c r="AE376" s="296"/>
      <c r="AF376" s="296"/>
      <c r="AG376" s="296"/>
      <c r="AH376" s="296"/>
      <c r="AI376" s="296"/>
      <c r="AJ376" s="296"/>
      <c r="AK376" s="296"/>
      <c r="AL376" s="296"/>
    </row>
    <row r="377" spans="1:38" s="414" customFormat="1" ht="16.5" customHeight="1">
      <c r="A377" s="284" t="str">
        <f>IF('Data invoice'!J307=0,"",'Data invoice'!K307)</f>
        <v/>
      </c>
      <c r="B377" s="284" t="str">
        <f>IF('Data invoice'!K307=0,"",'Data invoice'!L307)</f>
        <v/>
      </c>
      <c r="C377" s="284" t="str">
        <f>IF('Data invoice'!L307=0,"",'Data invoice'!M307)</f>
        <v/>
      </c>
      <c r="D377" s="284" t="str">
        <f>IF('Data invoice'!M307=0,"",'Data invoice'!N307)</f>
        <v/>
      </c>
      <c r="E377" s="284" t="str">
        <f>IF('Data invoice'!N307=0,"",'Data invoice'!O307)</f>
        <v/>
      </c>
      <c r="F377" s="284" t="str">
        <f>IF('Data invoice'!O307=0,"",'Data invoice'!P307)</f>
        <v/>
      </c>
      <c r="G377" s="284" t="str">
        <f>IF('Data invoice'!P307=0,"",'Data invoice'!Q307)</f>
        <v/>
      </c>
      <c r="H377" s="284" t="str">
        <f>IF('Data invoice'!Q307=0,"",'Data invoice'!R307)</f>
        <v/>
      </c>
      <c r="I377" s="320" t="str">
        <f>IF('Data invoice'!R307=0,"",'Data invoice'!S307)</f>
        <v/>
      </c>
      <c r="J377" s="367" t="str">
        <f>IF('Data invoice'!S307=0,"",'Data invoice'!T307)</f>
        <v/>
      </c>
      <c r="L377" s="279"/>
      <c r="M377" s="279"/>
      <c r="N377" s="279"/>
      <c r="O377" s="279"/>
      <c r="P377" s="279"/>
      <c r="Q377" s="279"/>
      <c r="R377" s="279"/>
      <c r="S377" s="279"/>
      <c r="T377" s="279"/>
      <c r="U377" s="279"/>
      <c r="V377" s="279"/>
      <c r="W377" s="279"/>
      <c r="X377" s="279"/>
      <c r="Y377" s="279"/>
      <c r="Z377" s="279"/>
      <c r="AA377" s="279"/>
      <c r="AB377" s="296"/>
      <c r="AC377" s="296"/>
      <c r="AD377" s="296"/>
      <c r="AE377" s="296"/>
      <c r="AF377" s="296"/>
      <c r="AG377" s="296"/>
      <c r="AH377" s="296"/>
      <c r="AI377" s="296"/>
      <c r="AJ377" s="296"/>
      <c r="AK377" s="296"/>
      <c r="AL377" s="296"/>
    </row>
    <row r="378" spans="1:38" s="414" customFormat="1" ht="16.5" customHeight="1">
      <c r="A378" s="284" t="str">
        <f>IF('Data invoice'!J308=0,"",'Data invoice'!K308)</f>
        <v/>
      </c>
      <c r="B378" s="284" t="str">
        <f>IF('Data invoice'!K308=0,"",'Data invoice'!L308)</f>
        <v/>
      </c>
      <c r="C378" s="284" t="str">
        <f>IF('Data invoice'!L308=0,"",'Data invoice'!M308)</f>
        <v/>
      </c>
      <c r="D378" s="284" t="str">
        <f>IF('Data invoice'!M308=0,"",'Data invoice'!N308)</f>
        <v/>
      </c>
      <c r="E378" s="284" t="str">
        <f>IF('Data invoice'!N308=0,"",'Data invoice'!O308)</f>
        <v/>
      </c>
      <c r="F378" s="284" t="str">
        <f>IF('Data invoice'!O308=0,"",'Data invoice'!P308)</f>
        <v/>
      </c>
      <c r="G378" s="284" t="str">
        <f>IF('Data invoice'!P308=0,"",'Data invoice'!Q308)</f>
        <v/>
      </c>
      <c r="H378" s="284" t="str">
        <f>IF('Data invoice'!Q308=0,"",'Data invoice'!R308)</f>
        <v/>
      </c>
      <c r="I378" s="320" t="str">
        <f>IF('Data invoice'!R308=0,"",'Data invoice'!S308)</f>
        <v/>
      </c>
      <c r="J378" s="367" t="str">
        <f>IF('Data invoice'!S308=0,"",'Data invoice'!T308)</f>
        <v/>
      </c>
      <c r="L378" s="279"/>
      <c r="M378" s="279"/>
      <c r="N378" s="279"/>
      <c r="O378" s="279"/>
      <c r="P378" s="279"/>
      <c r="Q378" s="279"/>
      <c r="R378" s="279"/>
      <c r="S378" s="279"/>
      <c r="T378" s="279"/>
      <c r="U378" s="279"/>
      <c r="V378" s="279"/>
      <c r="W378" s="279"/>
      <c r="X378" s="279"/>
      <c r="Y378" s="279"/>
      <c r="Z378" s="279"/>
      <c r="AA378" s="279"/>
      <c r="AB378" s="296"/>
      <c r="AC378" s="296"/>
      <c r="AD378" s="296"/>
      <c r="AE378" s="296"/>
      <c r="AF378" s="296"/>
      <c r="AG378" s="296"/>
      <c r="AH378" s="296"/>
      <c r="AI378" s="296"/>
      <c r="AJ378" s="296"/>
      <c r="AK378" s="296"/>
      <c r="AL378" s="296"/>
    </row>
    <row r="379" spans="1:38" s="414" customFormat="1" ht="16.5" customHeight="1">
      <c r="A379" s="284" t="str">
        <f>IF('Data invoice'!J309=0,"",'Data invoice'!K309)</f>
        <v/>
      </c>
      <c r="B379" s="284" t="str">
        <f>IF('Data invoice'!K309=0,"",'Data invoice'!L309)</f>
        <v/>
      </c>
      <c r="C379" s="284" t="str">
        <f>IF('Data invoice'!L309=0,"",'Data invoice'!M309)</f>
        <v/>
      </c>
      <c r="D379" s="284" t="str">
        <f>IF('Data invoice'!M309=0,"",'Data invoice'!N309)</f>
        <v/>
      </c>
      <c r="E379" s="284" t="str">
        <f>IF('Data invoice'!N309=0,"",'Data invoice'!O309)</f>
        <v/>
      </c>
      <c r="F379" s="284" t="str">
        <f>IF('Data invoice'!O309=0,"",'Data invoice'!P309)</f>
        <v/>
      </c>
      <c r="G379" s="284" t="str">
        <f>IF('Data invoice'!P309=0,"",'Data invoice'!Q309)</f>
        <v/>
      </c>
      <c r="H379" s="284" t="str">
        <f>IF('Data invoice'!Q309=0,"",'Data invoice'!R309)</f>
        <v/>
      </c>
      <c r="I379" s="320" t="str">
        <f>IF('Data invoice'!R309=0,"",'Data invoice'!S309)</f>
        <v/>
      </c>
      <c r="J379" s="367" t="str">
        <f>IF('Data invoice'!S309=0,"",'Data invoice'!T309)</f>
        <v/>
      </c>
      <c r="L379" s="279"/>
      <c r="M379" s="279"/>
      <c r="N379" s="279"/>
      <c r="O379" s="279"/>
      <c r="P379" s="279"/>
      <c r="Q379" s="279"/>
      <c r="R379" s="279"/>
      <c r="S379" s="279"/>
      <c r="T379" s="279"/>
      <c r="U379" s="279"/>
      <c r="V379" s="279"/>
      <c r="W379" s="279"/>
      <c r="X379" s="279"/>
      <c r="Y379" s="279"/>
      <c r="Z379" s="279"/>
      <c r="AA379" s="279"/>
      <c r="AB379" s="296"/>
      <c r="AC379" s="296"/>
      <c r="AD379" s="296"/>
      <c r="AE379" s="296"/>
      <c r="AF379" s="296"/>
      <c r="AG379" s="296"/>
      <c r="AH379" s="296"/>
      <c r="AI379" s="296"/>
      <c r="AJ379" s="296"/>
      <c r="AK379" s="296"/>
      <c r="AL379" s="296"/>
    </row>
    <row r="380" spans="1:38" s="414" customFormat="1" ht="16.5" customHeight="1">
      <c r="A380" s="284" t="str">
        <f>IF('Data invoice'!J310=0,"",'Data invoice'!K310)</f>
        <v/>
      </c>
      <c r="B380" s="284" t="str">
        <f>IF('Data invoice'!K310=0,"",'Data invoice'!L310)</f>
        <v/>
      </c>
      <c r="C380" s="284" t="str">
        <f>IF('Data invoice'!L310=0,"",'Data invoice'!M310)</f>
        <v/>
      </c>
      <c r="D380" s="284" t="str">
        <f>IF('Data invoice'!M310=0,"",'Data invoice'!N310)</f>
        <v/>
      </c>
      <c r="E380" s="284" t="str">
        <f>IF('Data invoice'!N310=0,"",'Data invoice'!O310)</f>
        <v/>
      </c>
      <c r="F380" s="284" t="str">
        <f>IF('Data invoice'!O310=0,"",'Data invoice'!P310)</f>
        <v/>
      </c>
      <c r="G380" s="284" t="str">
        <f>IF('Data invoice'!P310=0,"",'Data invoice'!Q310)</f>
        <v/>
      </c>
      <c r="H380" s="284" t="str">
        <f>IF('Data invoice'!Q310=0,"",'Data invoice'!R310)</f>
        <v/>
      </c>
      <c r="I380" s="320" t="str">
        <f>IF('Data invoice'!R310=0,"",'Data invoice'!S310)</f>
        <v/>
      </c>
      <c r="J380" s="367" t="str">
        <f>IF('Data invoice'!S310=0,"",'Data invoice'!T310)</f>
        <v/>
      </c>
      <c r="L380" s="279"/>
      <c r="M380" s="279"/>
      <c r="N380" s="279"/>
      <c r="O380" s="279"/>
      <c r="P380" s="279"/>
      <c r="Q380" s="279"/>
      <c r="R380" s="279"/>
      <c r="S380" s="279"/>
      <c r="T380" s="279"/>
      <c r="U380" s="279"/>
      <c r="V380" s="279"/>
      <c r="W380" s="279"/>
      <c r="X380" s="279"/>
      <c r="Y380" s="279"/>
      <c r="Z380" s="279"/>
      <c r="AA380" s="279"/>
      <c r="AB380" s="296"/>
      <c r="AC380" s="296"/>
      <c r="AD380" s="296"/>
      <c r="AE380" s="296"/>
      <c r="AF380" s="296"/>
      <c r="AG380" s="296"/>
      <c r="AH380" s="296"/>
      <c r="AI380" s="296"/>
      <c r="AJ380" s="296"/>
      <c r="AK380" s="296"/>
      <c r="AL380" s="296"/>
    </row>
    <row r="381" spans="1:38" s="414" customFormat="1" ht="16.5" customHeight="1">
      <c r="A381" s="284" t="str">
        <f>IF('Data invoice'!J311=0,"",'Data invoice'!K311)</f>
        <v/>
      </c>
      <c r="B381" s="284" t="str">
        <f>IF('Data invoice'!K311=0,"",'Data invoice'!L311)</f>
        <v/>
      </c>
      <c r="C381" s="284" t="str">
        <f>IF('Data invoice'!L311=0,"",'Data invoice'!M311)</f>
        <v/>
      </c>
      <c r="D381" s="284" t="str">
        <f>IF('Data invoice'!M311=0,"",'Data invoice'!N311)</f>
        <v/>
      </c>
      <c r="E381" s="284" t="str">
        <f>IF('Data invoice'!N311=0,"",'Data invoice'!O311)</f>
        <v/>
      </c>
      <c r="F381" s="284" t="str">
        <f>IF('Data invoice'!O311=0,"",'Data invoice'!P311)</f>
        <v/>
      </c>
      <c r="G381" s="284" t="str">
        <f>IF('Data invoice'!P311=0,"",'Data invoice'!Q311)</f>
        <v/>
      </c>
      <c r="H381" s="284" t="str">
        <f>IF('Data invoice'!Q311=0,"",'Data invoice'!R311)</f>
        <v/>
      </c>
      <c r="I381" s="320" t="str">
        <f>IF('Data invoice'!R311=0,"",'Data invoice'!S311)</f>
        <v/>
      </c>
      <c r="J381" s="367" t="str">
        <f>IF('Data invoice'!S311=0,"",'Data invoice'!T311)</f>
        <v/>
      </c>
      <c r="L381" s="279"/>
      <c r="M381" s="279"/>
      <c r="N381" s="279"/>
      <c r="O381" s="279"/>
      <c r="P381" s="279"/>
      <c r="Q381" s="279"/>
      <c r="R381" s="279"/>
      <c r="S381" s="279"/>
      <c r="T381" s="279"/>
      <c r="U381" s="279"/>
      <c r="V381" s="279"/>
      <c r="W381" s="279"/>
      <c r="X381" s="279"/>
      <c r="Y381" s="279"/>
      <c r="Z381" s="279"/>
      <c r="AA381" s="279"/>
      <c r="AB381" s="296"/>
      <c r="AC381" s="296"/>
      <c r="AD381" s="296"/>
      <c r="AE381" s="296"/>
      <c r="AF381" s="296"/>
      <c r="AG381" s="296"/>
      <c r="AH381" s="296"/>
      <c r="AI381" s="296"/>
      <c r="AJ381" s="296"/>
      <c r="AK381" s="296"/>
      <c r="AL381" s="296"/>
    </row>
    <row r="382" spans="1:38" s="414" customFormat="1" ht="16.5" customHeight="1">
      <c r="A382" s="284" t="str">
        <f>IF('Data invoice'!J312=0,"",'Data invoice'!K312)</f>
        <v/>
      </c>
      <c r="B382" s="284" t="str">
        <f>IF('Data invoice'!K312=0,"",'Data invoice'!L312)</f>
        <v/>
      </c>
      <c r="C382" s="284" t="str">
        <f>IF('Data invoice'!L312=0,"",'Data invoice'!M312)</f>
        <v/>
      </c>
      <c r="D382" s="284" t="str">
        <f>IF('Data invoice'!M312=0,"",'Data invoice'!N312)</f>
        <v/>
      </c>
      <c r="E382" s="284" t="str">
        <f>IF('Data invoice'!N312=0,"",'Data invoice'!O312)</f>
        <v/>
      </c>
      <c r="F382" s="284" t="str">
        <f>IF('Data invoice'!O312=0,"",'Data invoice'!P312)</f>
        <v/>
      </c>
      <c r="G382" s="284" t="str">
        <f>IF('Data invoice'!P312=0,"",'Data invoice'!Q312)</f>
        <v/>
      </c>
      <c r="H382" s="284" t="str">
        <f>IF('Data invoice'!Q312=0,"",'Data invoice'!R312)</f>
        <v/>
      </c>
      <c r="I382" s="320" t="str">
        <f>IF('Data invoice'!R312=0,"",'Data invoice'!S312)</f>
        <v/>
      </c>
      <c r="J382" s="367" t="str">
        <f>IF('Data invoice'!S312=0,"",'Data invoice'!T312)</f>
        <v/>
      </c>
      <c r="L382" s="279"/>
      <c r="M382" s="279"/>
      <c r="N382" s="279"/>
      <c r="O382" s="279"/>
      <c r="P382" s="279"/>
      <c r="Q382" s="279"/>
      <c r="R382" s="279"/>
      <c r="S382" s="279"/>
      <c r="T382" s="279"/>
      <c r="U382" s="279"/>
      <c r="V382" s="279"/>
      <c r="W382" s="279"/>
      <c r="X382" s="279"/>
      <c r="Y382" s="279"/>
      <c r="Z382" s="279"/>
      <c r="AA382" s="279"/>
      <c r="AB382" s="296"/>
      <c r="AC382" s="296"/>
      <c r="AD382" s="296"/>
      <c r="AE382" s="296"/>
      <c r="AF382" s="296"/>
      <c r="AG382" s="296"/>
      <c r="AH382" s="296"/>
      <c r="AI382" s="296"/>
      <c r="AJ382" s="296"/>
      <c r="AK382" s="296"/>
      <c r="AL382" s="296"/>
    </row>
    <row r="383" spans="1:38" s="414" customFormat="1" ht="16.5" customHeight="1">
      <c r="A383" s="284" t="str">
        <f>IF('Data invoice'!J313=0,"",'Data invoice'!K313)</f>
        <v/>
      </c>
      <c r="B383" s="284" t="str">
        <f>IF('Data invoice'!K313=0,"",'Data invoice'!L313)</f>
        <v/>
      </c>
      <c r="C383" s="284" t="str">
        <f>IF('Data invoice'!L313=0,"",'Data invoice'!M313)</f>
        <v/>
      </c>
      <c r="D383" s="284" t="str">
        <f>IF('Data invoice'!M313=0,"",'Data invoice'!N313)</f>
        <v/>
      </c>
      <c r="E383" s="284" t="str">
        <f>IF('Data invoice'!N313=0,"",'Data invoice'!O313)</f>
        <v/>
      </c>
      <c r="F383" s="284" t="str">
        <f>IF('Data invoice'!O313=0,"",'Data invoice'!P313)</f>
        <v/>
      </c>
      <c r="G383" s="284" t="str">
        <f>IF('Data invoice'!P313=0,"",'Data invoice'!Q313)</f>
        <v/>
      </c>
      <c r="H383" s="284" t="str">
        <f>IF('Data invoice'!Q313=0,"",'Data invoice'!R313)</f>
        <v/>
      </c>
      <c r="I383" s="320" t="str">
        <f>IF('Data invoice'!R313=0,"",'Data invoice'!S313)</f>
        <v/>
      </c>
      <c r="J383" s="367" t="str">
        <f>IF('Data invoice'!S313=0,"",'Data invoice'!T313)</f>
        <v/>
      </c>
      <c r="L383" s="279"/>
      <c r="M383" s="279"/>
      <c r="N383" s="279"/>
      <c r="O383" s="279"/>
      <c r="P383" s="279"/>
      <c r="Q383" s="279"/>
      <c r="R383" s="279"/>
      <c r="S383" s="279"/>
      <c r="T383" s="279"/>
      <c r="U383" s="279"/>
      <c r="V383" s="279"/>
      <c r="W383" s="279"/>
      <c r="X383" s="279"/>
      <c r="Y383" s="279"/>
      <c r="Z383" s="279"/>
      <c r="AA383" s="279"/>
      <c r="AB383" s="296"/>
      <c r="AC383" s="296"/>
      <c r="AD383" s="296"/>
      <c r="AE383" s="296"/>
      <c r="AF383" s="296"/>
      <c r="AG383" s="296"/>
      <c r="AH383" s="296"/>
      <c r="AI383" s="296"/>
      <c r="AJ383" s="296"/>
      <c r="AK383" s="296"/>
      <c r="AL383" s="296"/>
    </row>
    <row r="384" spans="1:38" s="414" customFormat="1" ht="16.5" customHeight="1">
      <c r="A384" s="284" t="str">
        <f>IF('Data invoice'!J314=0,"",'Data invoice'!K314)</f>
        <v/>
      </c>
      <c r="B384" s="284" t="str">
        <f>IF('Data invoice'!K314=0,"",'Data invoice'!L314)</f>
        <v/>
      </c>
      <c r="C384" s="284" t="str">
        <f>IF('Data invoice'!L314=0,"",'Data invoice'!M314)</f>
        <v/>
      </c>
      <c r="D384" s="284" t="str">
        <f>IF('Data invoice'!M314=0,"",'Data invoice'!N314)</f>
        <v/>
      </c>
      <c r="E384" s="284" t="str">
        <f>IF('Data invoice'!N314=0,"",'Data invoice'!O314)</f>
        <v/>
      </c>
      <c r="F384" s="284" t="str">
        <f>IF('Data invoice'!O314=0,"",'Data invoice'!P314)</f>
        <v/>
      </c>
      <c r="G384" s="284" t="str">
        <f>IF('Data invoice'!P314=0,"",'Data invoice'!Q314)</f>
        <v/>
      </c>
      <c r="H384" s="284" t="str">
        <f>IF('Data invoice'!Q314=0,"",'Data invoice'!R314)</f>
        <v/>
      </c>
      <c r="I384" s="320" t="str">
        <f>IF('Data invoice'!R314=0,"",'Data invoice'!S314)</f>
        <v/>
      </c>
      <c r="J384" s="367" t="str">
        <f>IF('Data invoice'!S314=0,"",'Data invoice'!T314)</f>
        <v/>
      </c>
      <c r="L384" s="279"/>
      <c r="M384" s="279"/>
      <c r="N384" s="279"/>
      <c r="O384" s="279"/>
      <c r="P384" s="279"/>
      <c r="Q384" s="279"/>
      <c r="R384" s="279"/>
      <c r="S384" s="279"/>
      <c r="T384" s="279"/>
      <c r="U384" s="279"/>
      <c r="V384" s="279"/>
      <c r="W384" s="279"/>
      <c r="X384" s="279"/>
      <c r="Y384" s="279"/>
      <c r="Z384" s="279"/>
      <c r="AA384" s="279"/>
      <c r="AB384" s="296"/>
      <c r="AC384" s="296"/>
      <c r="AD384" s="296"/>
      <c r="AE384" s="296"/>
      <c r="AF384" s="296"/>
      <c r="AG384" s="296"/>
      <c r="AH384" s="296"/>
      <c r="AI384" s="296"/>
      <c r="AJ384" s="296"/>
      <c r="AK384" s="296"/>
      <c r="AL384" s="296"/>
    </row>
    <row r="385" spans="1:38" s="414" customFormat="1" ht="16.5" customHeight="1">
      <c r="A385" s="284" t="str">
        <f>IF('Data invoice'!J315=0,"",'Data invoice'!K315)</f>
        <v/>
      </c>
      <c r="B385" s="284" t="str">
        <f>IF('Data invoice'!K315=0,"",'Data invoice'!L315)</f>
        <v/>
      </c>
      <c r="C385" s="284" t="str">
        <f>IF('Data invoice'!L315=0,"",'Data invoice'!M315)</f>
        <v/>
      </c>
      <c r="D385" s="284" t="str">
        <f>IF('Data invoice'!M315=0,"",'Data invoice'!N315)</f>
        <v/>
      </c>
      <c r="E385" s="284" t="str">
        <f>IF('Data invoice'!N315=0,"",'Data invoice'!O315)</f>
        <v/>
      </c>
      <c r="F385" s="284" t="str">
        <f>IF('Data invoice'!O315=0,"",'Data invoice'!P315)</f>
        <v/>
      </c>
      <c r="G385" s="284" t="str">
        <f>IF('Data invoice'!P315=0,"",'Data invoice'!Q315)</f>
        <v/>
      </c>
      <c r="H385" s="284" t="str">
        <f>IF('Data invoice'!Q315=0,"",'Data invoice'!R315)</f>
        <v/>
      </c>
      <c r="I385" s="320" t="str">
        <f>IF('Data invoice'!R315=0,"",'Data invoice'!S315)</f>
        <v/>
      </c>
      <c r="J385" s="367" t="str">
        <f>IF('Data invoice'!S315=0,"",'Data invoice'!T315)</f>
        <v/>
      </c>
      <c r="L385" s="279"/>
      <c r="M385" s="279"/>
      <c r="N385" s="279"/>
      <c r="O385" s="279"/>
      <c r="P385" s="279"/>
      <c r="Q385" s="279"/>
      <c r="R385" s="279"/>
      <c r="S385" s="279"/>
      <c r="T385" s="279"/>
      <c r="U385" s="279"/>
      <c r="V385" s="279"/>
      <c r="W385" s="279"/>
      <c r="X385" s="279"/>
      <c r="Y385" s="279"/>
      <c r="Z385" s="279"/>
      <c r="AA385" s="279"/>
      <c r="AB385" s="296"/>
      <c r="AC385" s="296"/>
      <c r="AD385" s="296"/>
      <c r="AE385" s="296"/>
      <c r="AF385" s="296"/>
      <c r="AG385" s="296"/>
      <c r="AH385" s="296"/>
      <c r="AI385" s="296"/>
      <c r="AJ385" s="296"/>
      <c r="AK385" s="296"/>
      <c r="AL385" s="296"/>
    </row>
    <row r="386" spans="1:38" s="414" customFormat="1" ht="16.5" customHeight="1">
      <c r="A386" s="284" t="str">
        <f>IF('Data invoice'!J316=0,"",'Data invoice'!K316)</f>
        <v/>
      </c>
      <c r="B386" s="284" t="str">
        <f>IF('Data invoice'!K316=0,"",'Data invoice'!L316)</f>
        <v/>
      </c>
      <c r="C386" s="284" t="str">
        <f>IF('Data invoice'!L316=0,"",'Data invoice'!M316)</f>
        <v/>
      </c>
      <c r="D386" s="284" t="str">
        <f>IF('Data invoice'!M316=0,"",'Data invoice'!N316)</f>
        <v/>
      </c>
      <c r="E386" s="284" t="str">
        <f>IF('Data invoice'!N316=0,"",'Data invoice'!O316)</f>
        <v/>
      </c>
      <c r="F386" s="284" t="str">
        <f>IF('Data invoice'!O316=0,"",'Data invoice'!P316)</f>
        <v/>
      </c>
      <c r="G386" s="284" t="str">
        <f>IF('Data invoice'!P316=0,"",'Data invoice'!Q316)</f>
        <v/>
      </c>
      <c r="H386" s="284" t="str">
        <f>IF('Data invoice'!Q316=0,"",'Data invoice'!R316)</f>
        <v/>
      </c>
      <c r="I386" s="320" t="str">
        <f>IF('Data invoice'!R316=0,"",'Data invoice'!S316)</f>
        <v/>
      </c>
      <c r="J386" s="367" t="str">
        <f>IF('Data invoice'!S316=0,"",'Data invoice'!T316)</f>
        <v/>
      </c>
      <c r="L386" s="279"/>
      <c r="M386" s="279"/>
      <c r="N386" s="279"/>
      <c r="O386" s="279"/>
      <c r="P386" s="279"/>
      <c r="Q386" s="279"/>
      <c r="R386" s="279"/>
      <c r="S386" s="279"/>
      <c r="T386" s="279"/>
      <c r="U386" s="279"/>
      <c r="V386" s="279"/>
      <c r="W386" s="279"/>
      <c r="X386" s="279"/>
      <c r="Y386" s="279"/>
      <c r="Z386" s="279"/>
      <c r="AA386" s="279"/>
      <c r="AB386" s="296"/>
      <c r="AC386" s="296"/>
      <c r="AD386" s="296"/>
      <c r="AE386" s="296"/>
      <c r="AF386" s="296"/>
      <c r="AG386" s="296"/>
      <c r="AH386" s="296"/>
      <c r="AI386" s="296"/>
      <c r="AJ386" s="296"/>
      <c r="AK386" s="296"/>
      <c r="AL386" s="296"/>
    </row>
    <row r="387" spans="1:38" s="414" customFormat="1" ht="16.5" customHeight="1">
      <c r="A387" s="284" t="str">
        <f>IF('Data invoice'!J317=0,"",'Data invoice'!K317)</f>
        <v/>
      </c>
      <c r="B387" s="284" t="str">
        <f>IF('Data invoice'!K317=0,"",'Data invoice'!L317)</f>
        <v/>
      </c>
      <c r="C387" s="284" t="str">
        <f>IF('Data invoice'!L317=0,"",'Data invoice'!M317)</f>
        <v/>
      </c>
      <c r="D387" s="284" t="str">
        <f>IF('Data invoice'!M317=0,"",'Data invoice'!N317)</f>
        <v/>
      </c>
      <c r="E387" s="284" t="str">
        <f>IF('Data invoice'!N317=0,"",'Data invoice'!O317)</f>
        <v/>
      </c>
      <c r="F387" s="284" t="str">
        <f>IF('Data invoice'!O317=0,"",'Data invoice'!P317)</f>
        <v/>
      </c>
      <c r="G387" s="284" t="str">
        <f>IF('Data invoice'!P317=0,"",'Data invoice'!Q317)</f>
        <v/>
      </c>
      <c r="H387" s="284" t="str">
        <f>IF('Data invoice'!Q317=0,"",'Data invoice'!R317)</f>
        <v/>
      </c>
      <c r="I387" s="320" t="str">
        <f>IF('Data invoice'!R317=0,"",'Data invoice'!S317)</f>
        <v/>
      </c>
      <c r="J387" s="367" t="str">
        <f>IF('Data invoice'!S317=0,"",'Data invoice'!T317)</f>
        <v/>
      </c>
      <c r="L387" s="279"/>
      <c r="M387" s="279"/>
      <c r="N387" s="279"/>
      <c r="O387" s="279"/>
      <c r="P387" s="279"/>
      <c r="Q387" s="279"/>
      <c r="R387" s="279"/>
      <c r="S387" s="279"/>
      <c r="T387" s="279"/>
      <c r="U387" s="279"/>
      <c r="V387" s="279"/>
      <c r="W387" s="279"/>
      <c r="X387" s="279"/>
      <c r="Y387" s="279"/>
      <c r="Z387" s="279"/>
      <c r="AA387" s="279"/>
      <c r="AB387" s="296"/>
      <c r="AC387" s="296"/>
      <c r="AD387" s="296"/>
      <c r="AE387" s="296"/>
      <c r="AF387" s="296"/>
      <c r="AG387" s="296"/>
      <c r="AH387" s="296"/>
      <c r="AI387" s="296"/>
      <c r="AJ387" s="296"/>
      <c r="AK387" s="296"/>
      <c r="AL387" s="296"/>
    </row>
    <row r="388" spans="1:38" s="414" customFormat="1" ht="16.5" customHeight="1">
      <c r="A388" s="284" t="str">
        <f>IF('Data invoice'!J318=0,"",'Data invoice'!K318)</f>
        <v/>
      </c>
      <c r="B388" s="284" t="str">
        <f>IF('Data invoice'!K318=0,"",'Data invoice'!L318)</f>
        <v/>
      </c>
      <c r="C388" s="284" t="str">
        <f>IF('Data invoice'!L318=0,"",'Data invoice'!M318)</f>
        <v/>
      </c>
      <c r="D388" s="284" t="str">
        <f>IF('Data invoice'!M318=0,"",'Data invoice'!N318)</f>
        <v/>
      </c>
      <c r="E388" s="284" t="str">
        <f>IF('Data invoice'!N318=0,"",'Data invoice'!O318)</f>
        <v/>
      </c>
      <c r="F388" s="284" t="str">
        <f>IF('Data invoice'!O318=0,"",'Data invoice'!P318)</f>
        <v/>
      </c>
      <c r="G388" s="284" t="str">
        <f>IF('Data invoice'!P318=0,"",'Data invoice'!Q318)</f>
        <v/>
      </c>
      <c r="H388" s="284" t="str">
        <f>IF('Data invoice'!Q318=0,"",'Data invoice'!R318)</f>
        <v/>
      </c>
      <c r="I388" s="320" t="str">
        <f>IF('Data invoice'!R318=0,"",'Data invoice'!S318)</f>
        <v/>
      </c>
      <c r="J388" s="367" t="str">
        <f>IF('Data invoice'!S318=0,"",'Data invoice'!T318)</f>
        <v/>
      </c>
      <c r="L388" s="279"/>
      <c r="M388" s="279"/>
      <c r="N388" s="279"/>
      <c r="O388" s="279"/>
      <c r="P388" s="279"/>
      <c r="Q388" s="279"/>
      <c r="R388" s="279"/>
      <c r="S388" s="279"/>
      <c r="T388" s="279"/>
      <c r="U388" s="279"/>
      <c r="V388" s="279"/>
      <c r="W388" s="279"/>
      <c r="X388" s="279"/>
      <c r="Y388" s="279"/>
      <c r="Z388" s="279"/>
      <c r="AA388" s="279"/>
      <c r="AB388" s="296"/>
      <c r="AC388" s="296"/>
      <c r="AD388" s="296"/>
      <c r="AE388" s="296"/>
      <c r="AF388" s="296"/>
      <c r="AG388" s="296"/>
      <c r="AH388" s="296"/>
      <c r="AI388" s="296"/>
      <c r="AJ388" s="296"/>
      <c r="AK388" s="296"/>
      <c r="AL388" s="296"/>
    </row>
    <row r="389" spans="1:38" s="414" customFormat="1" ht="16.5" customHeight="1">
      <c r="A389" s="284" t="str">
        <f>IF('Data invoice'!J319=0,"",'Data invoice'!K319)</f>
        <v/>
      </c>
      <c r="B389" s="284" t="str">
        <f>IF('Data invoice'!K319=0,"",'Data invoice'!L319)</f>
        <v/>
      </c>
      <c r="C389" s="284" t="str">
        <f>IF('Data invoice'!L319=0,"",'Data invoice'!M319)</f>
        <v/>
      </c>
      <c r="D389" s="284" t="str">
        <f>IF('Data invoice'!M319=0,"",'Data invoice'!N319)</f>
        <v/>
      </c>
      <c r="E389" s="284" t="str">
        <f>IF('Data invoice'!N319=0,"",'Data invoice'!O319)</f>
        <v/>
      </c>
      <c r="F389" s="284" t="str">
        <f>IF('Data invoice'!O319=0,"",'Data invoice'!P319)</f>
        <v/>
      </c>
      <c r="G389" s="284" t="str">
        <f>IF('Data invoice'!P319=0,"",'Data invoice'!Q319)</f>
        <v/>
      </c>
      <c r="H389" s="284" t="str">
        <f>IF('Data invoice'!Q319=0,"",'Data invoice'!R319)</f>
        <v/>
      </c>
      <c r="I389" s="320" t="str">
        <f>IF('Data invoice'!R319=0,"",'Data invoice'!S319)</f>
        <v/>
      </c>
      <c r="J389" s="367" t="str">
        <f>IF('Data invoice'!S319=0,"",'Data invoice'!T319)</f>
        <v/>
      </c>
      <c r="L389" s="279"/>
      <c r="M389" s="279"/>
      <c r="N389" s="279"/>
      <c r="O389" s="279"/>
      <c r="P389" s="279"/>
      <c r="Q389" s="279"/>
      <c r="R389" s="279"/>
      <c r="S389" s="279"/>
      <c r="T389" s="279"/>
      <c r="U389" s="279"/>
      <c r="V389" s="279"/>
      <c r="W389" s="279"/>
      <c r="X389" s="279"/>
      <c r="Y389" s="279"/>
      <c r="Z389" s="279"/>
      <c r="AA389" s="279"/>
      <c r="AB389" s="296"/>
      <c r="AC389" s="296"/>
      <c r="AD389" s="296"/>
      <c r="AE389" s="296"/>
      <c r="AF389" s="296"/>
      <c r="AG389" s="296"/>
      <c r="AH389" s="296"/>
      <c r="AI389" s="296"/>
      <c r="AJ389" s="296"/>
      <c r="AK389" s="296"/>
      <c r="AL389" s="296"/>
    </row>
    <row r="390" spans="1:38" s="414" customFormat="1" ht="16.5" customHeight="1">
      <c r="A390" s="284" t="str">
        <f>IF('Data invoice'!J320=0,"",'Data invoice'!K320)</f>
        <v/>
      </c>
      <c r="B390" s="284" t="str">
        <f>IF('Data invoice'!K320=0,"",'Data invoice'!L320)</f>
        <v/>
      </c>
      <c r="C390" s="284" t="str">
        <f>IF('Data invoice'!L320=0,"",'Data invoice'!M320)</f>
        <v/>
      </c>
      <c r="D390" s="284" t="str">
        <f>IF('Data invoice'!M320=0,"",'Data invoice'!N320)</f>
        <v/>
      </c>
      <c r="E390" s="284" t="str">
        <f>IF('Data invoice'!N320=0,"",'Data invoice'!O320)</f>
        <v/>
      </c>
      <c r="F390" s="284" t="str">
        <f>IF('Data invoice'!O320=0,"",'Data invoice'!P320)</f>
        <v/>
      </c>
      <c r="G390" s="284" t="str">
        <f>IF('Data invoice'!P320=0,"",'Data invoice'!Q320)</f>
        <v/>
      </c>
      <c r="H390" s="284" t="str">
        <f>IF('Data invoice'!Q320=0,"",'Data invoice'!R320)</f>
        <v/>
      </c>
      <c r="I390" s="320" t="str">
        <f>IF('Data invoice'!R320=0,"",'Data invoice'!S320)</f>
        <v/>
      </c>
      <c r="J390" s="367" t="str">
        <f>IF('Data invoice'!S320=0,"",'Data invoice'!T320)</f>
        <v/>
      </c>
      <c r="L390" s="279"/>
      <c r="M390" s="279"/>
      <c r="N390" s="279"/>
      <c r="O390" s="279"/>
      <c r="P390" s="279"/>
      <c r="Q390" s="279"/>
      <c r="R390" s="279"/>
      <c r="S390" s="279"/>
      <c r="T390" s="279"/>
      <c r="U390" s="279"/>
      <c r="V390" s="279"/>
      <c r="W390" s="279"/>
      <c r="X390" s="279"/>
      <c r="Y390" s="279"/>
      <c r="Z390" s="279"/>
      <c r="AA390" s="279"/>
      <c r="AB390" s="296"/>
      <c r="AC390" s="296"/>
      <c r="AD390" s="296"/>
      <c r="AE390" s="296"/>
      <c r="AF390" s="296"/>
      <c r="AG390" s="296"/>
      <c r="AH390" s="296"/>
      <c r="AI390" s="296"/>
      <c r="AJ390" s="296"/>
      <c r="AK390" s="296"/>
      <c r="AL390" s="296"/>
    </row>
    <row r="391" spans="1:38" s="414" customFormat="1" ht="16.5" customHeight="1">
      <c r="A391" s="284" t="e">
        <f>IF('Data invoice'!#REF!=0,"",'Data invoice'!#REF!)</f>
        <v>#REF!</v>
      </c>
      <c r="B391" s="284" t="e">
        <f>IF('Data invoice'!#REF!=0,"",'Data invoice'!#REF!)</f>
        <v>#REF!</v>
      </c>
      <c r="C391" s="284" t="e">
        <f>IF('Data invoice'!#REF!=0,"",'Data invoice'!#REF!)</f>
        <v>#REF!</v>
      </c>
      <c r="D391" s="284" t="e">
        <f>IF('Data invoice'!#REF!=0,"",'Data invoice'!#REF!)</f>
        <v>#REF!</v>
      </c>
      <c r="E391" s="284" t="e">
        <f>IF('Data invoice'!#REF!=0,"",'Data invoice'!#REF!)</f>
        <v>#REF!</v>
      </c>
      <c r="F391" s="284" t="e">
        <f>IF('Data invoice'!#REF!=0,"",'Data invoice'!#REF!)</f>
        <v>#REF!</v>
      </c>
      <c r="G391" s="284" t="e">
        <f>IF('Data invoice'!#REF!=0,"",'Data invoice'!#REF!)</f>
        <v>#REF!</v>
      </c>
      <c r="H391" s="284" t="e">
        <f>IF('Data invoice'!#REF!=0,"",'Data invoice'!#REF!)</f>
        <v>#REF!</v>
      </c>
      <c r="I391" s="320" t="e">
        <f>IF('Data invoice'!#REF!=0,"",'Data invoice'!#REF!)</f>
        <v>#REF!</v>
      </c>
      <c r="J391" s="367" t="e">
        <f>IF('Data invoice'!#REF!=0,"",'Data invoice'!#REF!)</f>
        <v>#REF!</v>
      </c>
      <c r="L391" s="279"/>
      <c r="M391" s="279"/>
      <c r="N391" s="279"/>
      <c r="O391" s="279"/>
      <c r="P391" s="279"/>
      <c r="Q391" s="279"/>
      <c r="R391" s="279"/>
      <c r="S391" s="279"/>
      <c r="T391" s="279"/>
      <c r="U391" s="279"/>
      <c r="V391" s="279"/>
      <c r="W391" s="279"/>
      <c r="X391" s="279"/>
      <c r="Y391" s="279"/>
      <c r="Z391" s="279"/>
      <c r="AA391" s="279"/>
      <c r="AB391" s="296"/>
      <c r="AC391" s="296"/>
      <c r="AD391" s="296"/>
      <c r="AE391" s="296"/>
      <c r="AF391" s="296"/>
      <c r="AG391" s="296"/>
      <c r="AH391" s="296"/>
      <c r="AI391" s="296"/>
      <c r="AJ391" s="296"/>
      <c r="AK391" s="296"/>
      <c r="AL391" s="296"/>
    </row>
    <row r="392" spans="1:38" s="414" customFormat="1" ht="16.5" customHeight="1">
      <c r="A392" s="284" t="str">
        <f>IF('Data invoice'!J321=0,"",'Data invoice'!K321)</f>
        <v/>
      </c>
      <c r="B392" s="284" t="str">
        <f>IF('Data invoice'!K321=0,"",'Data invoice'!L321)</f>
        <v/>
      </c>
      <c r="C392" s="284" t="str">
        <f>IF('Data invoice'!L321=0,"",'Data invoice'!M321)</f>
        <v/>
      </c>
      <c r="D392" s="284" t="str">
        <f>IF('Data invoice'!M321=0,"",'Data invoice'!N321)</f>
        <v/>
      </c>
      <c r="E392" s="284" t="str">
        <f>IF('Data invoice'!N321=0,"",'Data invoice'!O321)</f>
        <v/>
      </c>
      <c r="F392" s="284" t="str">
        <f>IF('Data invoice'!O321=0,"",'Data invoice'!P321)</f>
        <v/>
      </c>
      <c r="G392" s="284" t="str">
        <f>IF('Data invoice'!P321=0,"",'Data invoice'!Q321)</f>
        <v/>
      </c>
      <c r="H392" s="284" t="str">
        <f>IF('Data invoice'!Q321=0,"",'Data invoice'!R321)</f>
        <v/>
      </c>
      <c r="I392" s="320" t="str">
        <f>IF('Data invoice'!R321=0,"",'Data invoice'!S321)</f>
        <v/>
      </c>
      <c r="J392" s="367" t="str">
        <f>IF('Data invoice'!S321=0,"",'Data invoice'!T321)</f>
        <v/>
      </c>
      <c r="L392" s="279"/>
      <c r="M392" s="279"/>
      <c r="N392" s="279"/>
      <c r="O392" s="279"/>
      <c r="P392" s="279"/>
      <c r="Q392" s="279"/>
      <c r="R392" s="279"/>
      <c r="S392" s="279"/>
      <c r="T392" s="279"/>
      <c r="U392" s="279"/>
      <c r="V392" s="279"/>
      <c r="W392" s="279"/>
      <c r="X392" s="279"/>
      <c r="Y392" s="279"/>
      <c r="Z392" s="279"/>
      <c r="AA392" s="279"/>
      <c r="AB392" s="296"/>
      <c r="AC392" s="296"/>
      <c r="AD392" s="296"/>
      <c r="AE392" s="296"/>
      <c r="AF392" s="296"/>
      <c r="AG392" s="296"/>
      <c r="AH392" s="296"/>
      <c r="AI392" s="296"/>
      <c r="AJ392" s="296"/>
      <c r="AK392" s="296"/>
      <c r="AL392" s="296"/>
    </row>
    <row r="393" spans="1:38" s="414" customFormat="1" ht="16.5" customHeight="1">
      <c r="A393" s="284" t="str">
        <f>IF('Data invoice'!J322=0,"",'Data invoice'!K322)</f>
        <v/>
      </c>
      <c r="B393" s="284" t="str">
        <f>IF('Data invoice'!K322=0,"",'Data invoice'!L322)</f>
        <v/>
      </c>
      <c r="C393" s="284" t="str">
        <f>IF('Data invoice'!L322=0,"",'Data invoice'!M322)</f>
        <v/>
      </c>
      <c r="D393" s="284" t="str">
        <f>IF('Data invoice'!M322=0,"",'Data invoice'!N322)</f>
        <v/>
      </c>
      <c r="E393" s="284" t="str">
        <f>IF('Data invoice'!N322=0,"",'Data invoice'!O322)</f>
        <v/>
      </c>
      <c r="F393" s="284" t="str">
        <f>IF('Data invoice'!O322=0,"",'Data invoice'!P322)</f>
        <v/>
      </c>
      <c r="G393" s="284" t="str">
        <f>IF('Data invoice'!P322=0,"",'Data invoice'!Q322)</f>
        <v/>
      </c>
      <c r="H393" s="284" t="str">
        <f>IF('Data invoice'!Q322=0,"",'Data invoice'!R322)</f>
        <v/>
      </c>
      <c r="I393" s="320" t="str">
        <f>IF('Data invoice'!R322=0,"",'Data invoice'!S322)</f>
        <v/>
      </c>
      <c r="J393" s="367" t="str">
        <f>IF('Data invoice'!S322=0,"",'Data invoice'!T322)</f>
        <v/>
      </c>
      <c r="L393" s="279"/>
      <c r="M393" s="279"/>
      <c r="N393" s="279"/>
      <c r="O393" s="279"/>
      <c r="P393" s="279"/>
      <c r="Q393" s="279"/>
      <c r="R393" s="279"/>
      <c r="S393" s="279"/>
      <c r="T393" s="279"/>
      <c r="U393" s="279"/>
      <c r="V393" s="279"/>
      <c r="W393" s="279"/>
      <c r="X393" s="279"/>
      <c r="Y393" s="279"/>
      <c r="Z393" s="279"/>
      <c r="AA393" s="279"/>
      <c r="AB393" s="296"/>
      <c r="AC393" s="296"/>
      <c r="AD393" s="296"/>
      <c r="AE393" s="296"/>
      <c r="AF393" s="296"/>
      <c r="AG393" s="296"/>
      <c r="AH393" s="296"/>
      <c r="AI393" s="296"/>
      <c r="AJ393" s="296"/>
      <c r="AK393" s="296"/>
      <c r="AL393" s="296"/>
    </row>
    <row r="394" spans="1:38" s="414" customFormat="1" ht="16.5" customHeight="1">
      <c r="A394" s="284" t="str">
        <f>IF('Data invoice'!J323=0,"",'Data invoice'!K323)</f>
        <v/>
      </c>
      <c r="B394" s="284" t="str">
        <f>IF('Data invoice'!K323=0,"",'Data invoice'!L323)</f>
        <v/>
      </c>
      <c r="C394" s="284" t="str">
        <f>IF('Data invoice'!L323=0,"",'Data invoice'!M323)</f>
        <v/>
      </c>
      <c r="D394" s="284" t="str">
        <f>IF('Data invoice'!M323=0,"",'Data invoice'!N323)</f>
        <v/>
      </c>
      <c r="E394" s="284" t="str">
        <f>IF('Data invoice'!N323=0,"",'Data invoice'!O323)</f>
        <v/>
      </c>
      <c r="F394" s="284" t="str">
        <f>IF('Data invoice'!O323=0,"",'Data invoice'!P323)</f>
        <v/>
      </c>
      <c r="G394" s="284" t="str">
        <f>IF('Data invoice'!P323=0,"",'Data invoice'!Q323)</f>
        <v/>
      </c>
      <c r="H394" s="284" t="str">
        <f>IF('Data invoice'!Q323=0,"",'Data invoice'!R323)</f>
        <v/>
      </c>
      <c r="I394" s="320" t="str">
        <f>IF('Data invoice'!R323=0,"",'Data invoice'!S323)</f>
        <v/>
      </c>
      <c r="J394" s="367" t="str">
        <f>IF('Data invoice'!S323=0,"",'Data invoice'!T323)</f>
        <v/>
      </c>
      <c r="L394" s="279"/>
      <c r="M394" s="279"/>
      <c r="N394" s="279"/>
      <c r="O394" s="279"/>
      <c r="P394" s="279"/>
      <c r="Q394" s="279"/>
      <c r="R394" s="279"/>
      <c r="S394" s="279"/>
      <c r="T394" s="279"/>
      <c r="U394" s="279"/>
      <c r="V394" s="279"/>
      <c r="W394" s="279"/>
      <c r="X394" s="279"/>
      <c r="Y394" s="279"/>
      <c r="Z394" s="279"/>
      <c r="AA394" s="279"/>
      <c r="AB394" s="296"/>
      <c r="AC394" s="296"/>
      <c r="AD394" s="296"/>
      <c r="AE394" s="296"/>
      <c r="AF394" s="296"/>
      <c r="AG394" s="296"/>
      <c r="AH394" s="296"/>
      <c r="AI394" s="296"/>
      <c r="AJ394" s="296"/>
      <c r="AK394" s="296"/>
      <c r="AL394" s="296"/>
    </row>
    <row r="395" spans="1:38" s="414" customFormat="1" ht="16.5" customHeight="1">
      <c r="A395" s="284" t="str">
        <f>IF('Data invoice'!J324=0,"",'Data invoice'!K324)</f>
        <v/>
      </c>
      <c r="B395" s="284" t="str">
        <f>IF('Data invoice'!K324=0,"",'Data invoice'!L324)</f>
        <v/>
      </c>
      <c r="C395" s="284" t="str">
        <f>IF('Data invoice'!L324=0,"",'Data invoice'!M324)</f>
        <v/>
      </c>
      <c r="D395" s="284" t="str">
        <f>IF('Data invoice'!M324=0,"",'Data invoice'!N324)</f>
        <v/>
      </c>
      <c r="E395" s="284" t="str">
        <f>IF('Data invoice'!N324=0,"",'Data invoice'!O324)</f>
        <v/>
      </c>
      <c r="F395" s="284" t="str">
        <f>IF('Data invoice'!O324=0,"",'Data invoice'!P324)</f>
        <v/>
      </c>
      <c r="G395" s="284" t="str">
        <f>IF('Data invoice'!P324=0,"",'Data invoice'!Q324)</f>
        <v/>
      </c>
      <c r="H395" s="284" t="str">
        <f>IF('Data invoice'!Q324=0,"",'Data invoice'!R324)</f>
        <v/>
      </c>
      <c r="I395" s="320" t="str">
        <f>IF('Data invoice'!R324=0,"",'Data invoice'!S324)</f>
        <v/>
      </c>
      <c r="J395" s="367" t="str">
        <f>IF('Data invoice'!S324=0,"",'Data invoice'!T324)</f>
        <v/>
      </c>
      <c r="L395" s="279"/>
      <c r="M395" s="279"/>
      <c r="N395" s="279"/>
      <c r="O395" s="279"/>
      <c r="P395" s="279"/>
      <c r="Q395" s="279"/>
      <c r="R395" s="279"/>
      <c r="S395" s="279"/>
      <c r="T395" s="279"/>
      <c r="U395" s="279"/>
      <c r="V395" s="279"/>
      <c r="W395" s="279"/>
      <c r="X395" s="279"/>
      <c r="Y395" s="279"/>
      <c r="Z395" s="279"/>
      <c r="AA395" s="279"/>
      <c r="AB395" s="296"/>
      <c r="AC395" s="296"/>
      <c r="AD395" s="296"/>
      <c r="AE395" s="296"/>
      <c r="AF395" s="296"/>
      <c r="AG395" s="296"/>
      <c r="AH395" s="296"/>
      <c r="AI395" s="296"/>
      <c r="AJ395" s="296"/>
      <c r="AK395" s="296"/>
      <c r="AL395" s="296"/>
    </row>
    <row r="396" spans="1:38" s="414" customFormat="1" ht="16.5" customHeight="1">
      <c r="A396" s="284" t="str">
        <f>IF('Data invoice'!J327=0,"",'Data invoice'!K327)</f>
        <v/>
      </c>
      <c r="B396" s="284" t="str">
        <f>IF('Data invoice'!K327=0,"",'Data invoice'!L327)</f>
        <v/>
      </c>
      <c r="C396" s="284" t="str">
        <f>IF('Data invoice'!L327=0,"",'Data invoice'!M327)</f>
        <v/>
      </c>
      <c r="D396" s="284" t="str">
        <f>IF('Data invoice'!M327=0,"",'Data invoice'!N327)</f>
        <v/>
      </c>
      <c r="E396" s="284" t="str">
        <f>IF('Data invoice'!N327=0,"",'Data invoice'!O327)</f>
        <v/>
      </c>
      <c r="F396" s="284" t="str">
        <f>IF('Data invoice'!O327=0,"",'Data invoice'!P327)</f>
        <v/>
      </c>
      <c r="G396" s="284" t="str">
        <f>IF('Data invoice'!P327=0,"",'Data invoice'!Q327)</f>
        <v/>
      </c>
      <c r="H396" s="284" t="str">
        <f>IF('Data invoice'!Q327=0,"",'Data invoice'!R327)</f>
        <v/>
      </c>
      <c r="I396" s="320" t="str">
        <f>IF('Data invoice'!R327=0,"",'Data invoice'!S327)</f>
        <v/>
      </c>
      <c r="J396" s="367" t="str">
        <f>IF('Data invoice'!S327=0,"",'Data invoice'!T327)</f>
        <v/>
      </c>
      <c r="L396" s="279"/>
      <c r="M396" s="279"/>
      <c r="N396" s="279"/>
      <c r="O396" s="279"/>
      <c r="P396" s="279"/>
      <c r="Q396" s="279"/>
      <c r="R396" s="279"/>
      <c r="S396" s="279"/>
      <c r="T396" s="279"/>
      <c r="U396" s="279"/>
      <c r="V396" s="279"/>
      <c r="W396" s="279"/>
      <c r="X396" s="279"/>
      <c r="Y396" s="279"/>
      <c r="Z396" s="279"/>
      <c r="AA396" s="279"/>
      <c r="AB396" s="296"/>
      <c r="AC396" s="296"/>
      <c r="AD396" s="296"/>
      <c r="AE396" s="296"/>
      <c r="AF396" s="296"/>
      <c r="AG396" s="296"/>
      <c r="AH396" s="296"/>
      <c r="AI396" s="296"/>
      <c r="AJ396" s="296"/>
      <c r="AK396" s="296"/>
      <c r="AL396" s="296"/>
    </row>
    <row r="397" spans="1:38" s="414" customFormat="1" ht="16.5" customHeight="1">
      <c r="A397" s="284" t="str">
        <f>IF('Data invoice'!J328=0,"",'Data invoice'!K328)</f>
        <v/>
      </c>
      <c r="B397" s="284" t="str">
        <f>IF('Data invoice'!K328=0,"",'Data invoice'!L328)</f>
        <v/>
      </c>
      <c r="C397" s="284" t="str">
        <f>IF('Data invoice'!L328=0,"",'Data invoice'!M328)</f>
        <v/>
      </c>
      <c r="D397" s="284" t="str">
        <f>IF('Data invoice'!M328=0,"",'Data invoice'!N328)</f>
        <v/>
      </c>
      <c r="E397" s="284" t="str">
        <f>IF('Data invoice'!N328=0,"",'Data invoice'!O328)</f>
        <v/>
      </c>
      <c r="F397" s="284" t="str">
        <f>IF('Data invoice'!O328=0,"",'Data invoice'!P328)</f>
        <v/>
      </c>
      <c r="G397" s="284" t="str">
        <f>IF('Data invoice'!P328=0,"",'Data invoice'!Q328)</f>
        <v/>
      </c>
      <c r="H397" s="284" t="str">
        <f>IF('Data invoice'!Q328=0,"",'Data invoice'!R328)</f>
        <v/>
      </c>
      <c r="I397" s="320" t="str">
        <f>IF('Data invoice'!R328=0,"",'Data invoice'!S328)</f>
        <v/>
      </c>
      <c r="J397" s="367" t="str">
        <f>IF('Data invoice'!S328=0,"",'Data invoice'!T328)</f>
        <v/>
      </c>
      <c r="L397" s="279"/>
      <c r="M397" s="279"/>
      <c r="N397" s="279"/>
      <c r="O397" s="279"/>
      <c r="P397" s="279"/>
      <c r="Q397" s="279"/>
      <c r="R397" s="279"/>
      <c r="S397" s="279"/>
      <c r="T397" s="279"/>
      <c r="U397" s="279"/>
      <c r="V397" s="279"/>
      <c r="W397" s="279"/>
      <c r="X397" s="279"/>
      <c r="Y397" s="279"/>
      <c r="Z397" s="279"/>
      <c r="AA397" s="279"/>
      <c r="AB397" s="296"/>
      <c r="AC397" s="296"/>
      <c r="AD397" s="296"/>
      <c r="AE397" s="296"/>
      <c r="AF397" s="296"/>
      <c r="AG397" s="296"/>
      <c r="AH397" s="296"/>
      <c r="AI397" s="296"/>
      <c r="AJ397" s="296"/>
      <c r="AK397" s="296"/>
      <c r="AL397" s="296"/>
    </row>
    <row r="398" spans="1:38" s="414" customFormat="1" ht="16.5" customHeight="1">
      <c r="A398" s="284" t="str">
        <f>IF('Data invoice'!J329=0,"",'Data invoice'!K329)</f>
        <v/>
      </c>
      <c r="B398" s="284" t="str">
        <f>IF('Data invoice'!K329=0,"",'Data invoice'!L329)</f>
        <v/>
      </c>
      <c r="C398" s="284" t="str">
        <f>IF('Data invoice'!L329=0,"",'Data invoice'!M329)</f>
        <v/>
      </c>
      <c r="D398" s="284" t="str">
        <f>IF('Data invoice'!M329=0,"",'Data invoice'!N329)</f>
        <v/>
      </c>
      <c r="E398" s="284" t="str">
        <f>IF('Data invoice'!N329=0,"",'Data invoice'!O329)</f>
        <v/>
      </c>
      <c r="F398" s="284" t="str">
        <f>IF('Data invoice'!O329=0,"",'Data invoice'!P329)</f>
        <v/>
      </c>
      <c r="G398" s="284" t="str">
        <f>IF('Data invoice'!P329=0,"",'Data invoice'!Q329)</f>
        <v/>
      </c>
      <c r="H398" s="284" t="str">
        <f>IF('Data invoice'!Q329=0,"",'Data invoice'!R329)</f>
        <v/>
      </c>
      <c r="I398" s="320" t="str">
        <f>IF('Data invoice'!R329=0,"",'Data invoice'!S329)</f>
        <v/>
      </c>
      <c r="J398" s="367" t="str">
        <f>IF('Data invoice'!S329=0,"",'Data invoice'!T329)</f>
        <v/>
      </c>
      <c r="L398" s="279"/>
      <c r="M398" s="279"/>
      <c r="N398" s="279"/>
      <c r="O398" s="279"/>
      <c r="P398" s="279"/>
      <c r="Q398" s="279"/>
      <c r="R398" s="279"/>
      <c r="S398" s="279"/>
      <c r="T398" s="279"/>
      <c r="U398" s="279"/>
      <c r="V398" s="279"/>
      <c r="W398" s="279"/>
      <c r="X398" s="279"/>
      <c r="Y398" s="279"/>
      <c r="Z398" s="279"/>
      <c r="AA398" s="279"/>
      <c r="AB398" s="296"/>
      <c r="AC398" s="296"/>
      <c r="AD398" s="296"/>
      <c r="AE398" s="296"/>
      <c r="AF398" s="296"/>
      <c r="AG398" s="296"/>
      <c r="AH398" s="296"/>
      <c r="AI398" s="296"/>
      <c r="AJ398" s="296"/>
      <c r="AK398" s="296"/>
      <c r="AL398" s="296"/>
    </row>
    <row r="399" spans="1:38" s="414" customFormat="1" ht="16.5" customHeight="1">
      <c r="A399" s="284" t="str">
        <f>IF('Data invoice'!J330=0,"",'Data invoice'!K330)</f>
        <v/>
      </c>
      <c r="B399" s="284" t="str">
        <f>IF('Data invoice'!K330=0,"",'Data invoice'!L330)</f>
        <v/>
      </c>
      <c r="C399" s="284" t="str">
        <f>IF('Data invoice'!L330=0,"",'Data invoice'!M330)</f>
        <v/>
      </c>
      <c r="D399" s="284" t="str">
        <f>IF('Data invoice'!M330=0,"",'Data invoice'!N330)</f>
        <v/>
      </c>
      <c r="E399" s="284" t="str">
        <f>IF('Data invoice'!N330=0,"",'Data invoice'!O330)</f>
        <v/>
      </c>
      <c r="F399" s="284" t="str">
        <f>IF('Data invoice'!O330=0,"",'Data invoice'!P330)</f>
        <v/>
      </c>
      <c r="G399" s="284" t="str">
        <f>IF('Data invoice'!P330=0,"",'Data invoice'!Q330)</f>
        <v/>
      </c>
      <c r="H399" s="284" t="str">
        <f>IF('Data invoice'!Q330=0,"",'Data invoice'!R330)</f>
        <v/>
      </c>
      <c r="I399" s="320" t="str">
        <f>IF('Data invoice'!R330=0,"",'Data invoice'!S330)</f>
        <v/>
      </c>
      <c r="J399" s="367" t="str">
        <f>IF('Data invoice'!S330=0,"",'Data invoice'!T330)</f>
        <v/>
      </c>
      <c r="L399" s="279"/>
      <c r="M399" s="279"/>
      <c r="N399" s="279"/>
      <c r="O399" s="279"/>
      <c r="P399" s="279"/>
      <c r="Q399" s="279"/>
      <c r="R399" s="279"/>
      <c r="S399" s="279"/>
      <c r="T399" s="279"/>
      <c r="U399" s="279"/>
      <c r="V399" s="279"/>
      <c r="W399" s="279"/>
      <c r="X399" s="279"/>
      <c r="Y399" s="279"/>
      <c r="Z399" s="279"/>
      <c r="AA399" s="279"/>
      <c r="AB399" s="296"/>
      <c r="AC399" s="296"/>
      <c r="AD399" s="296"/>
      <c r="AE399" s="296"/>
      <c r="AF399" s="296"/>
      <c r="AG399" s="296"/>
      <c r="AH399" s="296"/>
      <c r="AI399" s="296"/>
      <c r="AJ399" s="296"/>
      <c r="AK399" s="296"/>
      <c r="AL399" s="296"/>
    </row>
    <row r="400" spans="1:38" s="414" customFormat="1" ht="16.5" customHeight="1">
      <c r="A400" s="284" t="str">
        <f>IF('Data invoice'!J331=0,"",'Data invoice'!K331)</f>
        <v/>
      </c>
      <c r="B400" s="284" t="str">
        <f>IF('Data invoice'!K331=0,"",'Data invoice'!L331)</f>
        <v/>
      </c>
      <c r="C400" s="284" t="str">
        <f>IF('Data invoice'!L331=0,"",'Data invoice'!M331)</f>
        <v/>
      </c>
      <c r="D400" s="284" t="str">
        <f>IF('Data invoice'!M331=0,"",'Data invoice'!N331)</f>
        <v/>
      </c>
      <c r="E400" s="284" t="str">
        <f>IF('Data invoice'!N331=0,"",'Data invoice'!O331)</f>
        <v/>
      </c>
      <c r="F400" s="284" t="str">
        <f>IF('Data invoice'!O331=0,"",'Data invoice'!P331)</f>
        <v/>
      </c>
      <c r="G400" s="284" t="str">
        <f>IF('Data invoice'!P331=0,"",'Data invoice'!Q331)</f>
        <v/>
      </c>
      <c r="H400" s="284" t="str">
        <f>IF('Data invoice'!Q331=0,"",'Data invoice'!R331)</f>
        <v/>
      </c>
      <c r="I400" s="320" t="str">
        <f>IF('Data invoice'!R331=0,"",'Data invoice'!S331)</f>
        <v/>
      </c>
      <c r="J400" s="367" t="str">
        <f>IF('Data invoice'!S331=0,"",'Data invoice'!T331)</f>
        <v/>
      </c>
      <c r="L400" s="279"/>
      <c r="M400" s="279"/>
      <c r="N400" s="279"/>
      <c r="O400" s="279"/>
      <c r="P400" s="279"/>
      <c r="Q400" s="279"/>
      <c r="R400" s="279"/>
      <c r="S400" s="279"/>
      <c r="T400" s="279"/>
      <c r="U400" s="279"/>
      <c r="V400" s="279"/>
      <c r="W400" s="279"/>
      <c r="X400" s="279"/>
      <c r="Y400" s="279"/>
      <c r="Z400" s="279"/>
      <c r="AA400" s="279"/>
      <c r="AB400" s="296"/>
      <c r="AC400" s="296"/>
      <c r="AD400" s="296"/>
      <c r="AE400" s="296"/>
      <c r="AF400" s="296"/>
      <c r="AG400" s="296"/>
      <c r="AH400" s="296"/>
      <c r="AI400" s="296"/>
      <c r="AJ400" s="296"/>
      <c r="AK400" s="296"/>
      <c r="AL400" s="296"/>
    </row>
    <row r="401" spans="1:38" s="414" customFormat="1" ht="16.5" customHeight="1">
      <c r="A401" s="284" t="str">
        <f>IF('Data invoice'!J332=0,"",'Data invoice'!K332)</f>
        <v/>
      </c>
      <c r="B401" s="284" t="str">
        <f>IF('Data invoice'!K332=0,"",'Data invoice'!L332)</f>
        <v/>
      </c>
      <c r="C401" s="284" t="str">
        <f>IF('Data invoice'!L332=0,"",'Data invoice'!M332)</f>
        <v/>
      </c>
      <c r="D401" s="284" t="str">
        <f>IF('Data invoice'!M332=0,"",'Data invoice'!N332)</f>
        <v/>
      </c>
      <c r="E401" s="284" t="str">
        <f>IF('Data invoice'!N332=0,"",'Data invoice'!O332)</f>
        <v/>
      </c>
      <c r="F401" s="284" t="str">
        <f>IF('Data invoice'!O332=0,"",'Data invoice'!P332)</f>
        <v/>
      </c>
      <c r="G401" s="284" t="str">
        <f>IF('Data invoice'!P332=0,"",'Data invoice'!Q332)</f>
        <v/>
      </c>
      <c r="H401" s="284" t="str">
        <f>IF('Data invoice'!Q332=0,"",'Data invoice'!R332)</f>
        <v/>
      </c>
      <c r="I401" s="320" t="str">
        <f>IF('Data invoice'!R332=0,"",'Data invoice'!S332)</f>
        <v/>
      </c>
      <c r="J401" s="367" t="str">
        <f>IF('Data invoice'!S332=0,"",'Data invoice'!T332)</f>
        <v/>
      </c>
      <c r="L401" s="279"/>
      <c r="M401" s="279"/>
      <c r="N401" s="279"/>
      <c r="O401" s="279"/>
      <c r="P401" s="279"/>
      <c r="Q401" s="279"/>
      <c r="R401" s="279"/>
      <c r="S401" s="279"/>
      <c r="T401" s="279"/>
      <c r="U401" s="279"/>
      <c r="V401" s="279"/>
      <c r="W401" s="279"/>
      <c r="X401" s="279"/>
      <c r="Y401" s="279"/>
      <c r="Z401" s="279"/>
      <c r="AA401" s="279"/>
      <c r="AB401" s="296"/>
      <c r="AC401" s="296"/>
      <c r="AD401" s="296"/>
      <c r="AE401" s="296"/>
      <c r="AF401" s="296"/>
      <c r="AG401" s="296"/>
      <c r="AH401" s="296"/>
      <c r="AI401" s="296"/>
      <c r="AJ401" s="296"/>
      <c r="AK401" s="296"/>
      <c r="AL401" s="296"/>
    </row>
    <row r="402" spans="1:38" s="414" customFormat="1" ht="16.5" customHeight="1">
      <c r="A402" s="284" t="str">
        <f>IF('Data invoice'!J333=0,"",'Data invoice'!K333)</f>
        <v/>
      </c>
      <c r="B402" s="284" t="str">
        <f>IF('Data invoice'!K333=0,"",'Data invoice'!L333)</f>
        <v/>
      </c>
      <c r="C402" s="284" t="str">
        <f>IF('Data invoice'!L333=0,"",'Data invoice'!M333)</f>
        <v/>
      </c>
      <c r="D402" s="284" t="str">
        <f>IF('Data invoice'!M333=0,"",'Data invoice'!N333)</f>
        <v/>
      </c>
      <c r="E402" s="284" t="str">
        <f>IF('Data invoice'!N333=0,"",'Data invoice'!O333)</f>
        <v/>
      </c>
      <c r="F402" s="284" t="str">
        <f>IF('Data invoice'!O333=0,"",'Data invoice'!P333)</f>
        <v/>
      </c>
      <c r="G402" s="284" t="str">
        <f>IF('Data invoice'!P333=0,"",'Data invoice'!Q333)</f>
        <v/>
      </c>
      <c r="H402" s="284" t="str">
        <f>IF('Data invoice'!Q333=0,"",'Data invoice'!R333)</f>
        <v/>
      </c>
      <c r="I402" s="320" t="str">
        <f>IF('Data invoice'!R333=0,"",'Data invoice'!S333)</f>
        <v/>
      </c>
      <c r="J402" s="367" t="str">
        <f>IF('Data invoice'!S333=0,"",'Data invoice'!T333)</f>
        <v/>
      </c>
      <c r="L402" s="279"/>
      <c r="M402" s="279"/>
      <c r="N402" s="279"/>
      <c r="O402" s="279"/>
      <c r="P402" s="279"/>
      <c r="Q402" s="279"/>
      <c r="R402" s="279"/>
      <c r="S402" s="279"/>
      <c r="T402" s="279"/>
      <c r="U402" s="279"/>
      <c r="V402" s="279"/>
      <c r="W402" s="279"/>
      <c r="X402" s="279"/>
      <c r="Y402" s="279"/>
      <c r="Z402" s="279"/>
      <c r="AA402" s="279"/>
      <c r="AB402" s="296"/>
      <c r="AC402" s="296"/>
      <c r="AD402" s="296"/>
      <c r="AE402" s="296"/>
      <c r="AF402" s="296"/>
      <c r="AG402" s="296"/>
      <c r="AH402" s="296"/>
      <c r="AI402" s="296"/>
      <c r="AJ402" s="296"/>
      <c r="AK402" s="296"/>
      <c r="AL402" s="296"/>
    </row>
    <row r="403" spans="1:38" s="414" customFormat="1" ht="16.5" customHeight="1">
      <c r="A403" s="284" t="e">
        <f>IF('Data invoice'!#REF!=0,"",'Data invoice'!#REF!)</f>
        <v>#REF!</v>
      </c>
      <c r="B403" s="284" t="e">
        <f>IF('Data invoice'!#REF!=0,"",'Data invoice'!#REF!)</f>
        <v>#REF!</v>
      </c>
      <c r="C403" s="284" t="e">
        <f>IF('Data invoice'!#REF!=0,"",'Data invoice'!#REF!)</f>
        <v>#REF!</v>
      </c>
      <c r="D403" s="284" t="e">
        <f>IF('Data invoice'!#REF!=0,"",'Data invoice'!#REF!)</f>
        <v>#REF!</v>
      </c>
      <c r="E403" s="284" t="e">
        <f>IF('Data invoice'!#REF!=0,"",'Data invoice'!#REF!)</f>
        <v>#REF!</v>
      </c>
      <c r="F403" s="284" t="e">
        <f>IF('Data invoice'!#REF!=0,"",'Data invoice'!#REF!)</f>
        <v>#REF!</v>
      </c>
      <c r="G403" s="284" t="e">
        <f>IF('Data invoice'!#REF!=0,"",'Data invoice'!#REF!)</f>
        <v>#REF!</v>
      </c>
      <c r="H403" s="284" t="e">
        <f>IF('Data invoice'!#REF!=0,"",'Data invoice'!#REF!)</f>
        <v>#REF!</v>
      </c>
      <c r="I403" s="320" t="e">
        <f>IF('Data invoice'!#REF!=0,"",'Data invoice'!#REF!)</f>
        <v>#REF!</v>
      </c>
      <c r="J403" s="367" t="e">
        <f>IF('Data invoice'!#REF!=0,"",'Data invoice'!#REF!)</f>
        <v>#REF!</v>
      </c>
      <c r="L403" s="279"/>
      <c r="M403" s="279"/>
      <c r="N403" s="279"/>
      <c r="O403" s="279"/>
      <c r="P403" s="279"/>
      <c r="Q403" s="279"/>
      <c r="R403" s="279"/>
      <c r="S403" s="279"/>
      <c r="T403" s="279"/>
      <c r="U403" s="279"/>
      <c r="V403" s="279"/>
      <c r="W403" s="279"/>
      <c r="X403" s="279"/>
      <c r="Y403" s="279"/>
      <c r="Z403" s="279"/>
      <c r="AA403" s="279"/>
      <c r="AB403" s="296"/>
      <c r="AC403" s="296"/>
      <c r="AD403" s="296"/>
      <c r="AE403" s="296"/>
      <c r="AF403" s="296"/>
      <c r="AG403" s="296"/>
      <c r="AH403" s="296"/>
      <c r="AI403" s="296"/>
      <c r="AJ403" s="296"/>
      <c r="AK403" s="296"/>
      <c r="AL403" s="296"/>
    </row>
    <row r="404" spans="1:38" s="414" customFormat="1" ht="16.5" customHeight="1">
      <c r="A404" s="284" t="str">
        <f>IF('Data invoice'!J334=0,"",'Data invoice'!K334)</f>
        <v/>
      </c>
      <c r="B404" s="284" t="str">
        <f>IF('Data invoice'!K334=0,"",'Data invoice'!L334)</f>
        <v/>
      </c>
      <c r="C404" s="284" t="str">
        <f>IF('Data invoice'!L334=0,"",'Data invoice'!M334)</f>
        <v/>
      </c>
      <c r="D404" s="284" t="str">
        <f>IF('Data invoice'!M334=0,"",'Data invoice'!N334)</f>
        <v/>
      </c>
      <c r="E404" s="284" t="str">
        <f>IF('Data invoice'!N334=0,"",'Data invoice'!O334)</f>
        <v/>
      </c>
      <c r="F404" s="284" t="str">
        <f>IF('Data invoice'!O334=0,"",'Data invoice'!P334)</f>
        <v/>
      </c>
      <c r="G404" s="284" t="str">
        <f>IF('Data invoice'!P334=0,"",'Data invoice'!Q334)</f>
        <v/>
      </c>
      <c r="H404" s="284" t="str">
        <f>IF('Data invoice'!Q334=0,"",'Data invoice'!R334)</f>
        <v/>
      </c>
      <c r="I404" s="320" t="str">
        <f>IF('Data invoice'!R334=0,"",'Data invoice'!S334)</f>
        <v/>
      </c>
      <c r="J404" s="367" t="str">
        <f>IF('Data invoice'!S334=0,"",'Data invoice'!T334)</f>
        <v/>
      </c>
      <c r="L404" s="279"/>
      <c r="M404" s="279"/>
      <c r="N404" s="279"/>
      <c r="O404" s="279"/>
      <c r="P404" s="279"/>
      <c r="Q404" s="279"/>
      <c r="R404" s="279"/>
      <c r="S404" s="279"/>
      <c r="T404" s="279"/>
      <c r="U404" s="279"/>
      <c r="V404" s="279"/>
      <c r="W404" s="279"/>
      <c r="X404" s="279"/>
      <c r="Y404" s="279"/>
      <c r="Z404" s="279"/>
      <c r="AA404" s="279"/>
      <c r="AB404" s="296"/>
      <c r="AC404" s="296"/>
      <c r="AD404" s="296"/>
      <c r="AE404" s="296"/>
      <c r="AF404" s="296"/>
      <c r="AG404" s="296"/>
      <c r="AH404" s="296"/>
      <c r="AI404" s="296"/>
      <c r="AJ404" s="296"/>
      <c r="AK404" s="296"/>
      <c r="AL404" s="296"/>
    </row>
    <row r="405" spans="1:38" s="414" customFormat="1" ht="16.5" customHeight="1">
      <c r="A405" s="284" t="str">
        <f>IF('Data invoice'!J335=0,"",'Data invoice'!K335)</f>
        <v/>
      </c>
      <c r="B405" s="284" t="str">
        <f>IF('Data invoice'!K335=0,"",'Data invoice'!L335)</f>
        <v/>
      </c>
      <c r="C405" s="284" t="str">
        <f>IF('Data invoice'!L335=0,"",'Data invoice'!M335)</f>
        <v/>
      </c>
      <c r="D405" s="284" t="str">
        <f>IF('Data invoice'!M335=0,"",'Data invoice'!N335)</f>
        <v/>
      </c>
      <c r="E405" s="284" t="str">
        <f>IF('Data invoice'!N335=0,"",'Data invoice'!O335)</f>
        <v/>
      </c>
      <c r="F405" s="284" t="str">
        <f>IF('Data invoice'!O335=0,"",'Data invoice'!P335)</f>
        <v/>
      </c>
      <c r="G405" s="284" t="str">
        <f>IF('Data invoice'!P335=0,"",'Data invoice'!Q335)</f>
        <v/>
      </c>
      <c r="H405" s="284" t="str">
        <f>IF('Data invoice'!Q335=0,"",'Data invoice'!R335)</f>
        <v/>
      </c>
      <c r="I405" s="320" t="str">
        <f>IF('Data invoice'!R335=0,"",'Data invoice'!S335)</f>
        <v/>
      </c>
      <c r="J405" s="367" t="str">
        <f>IF('Data invoice'!S335=0,"",'Data invoice'!T335)</f>
        <v/>
      </c>
      <c r="L405" s="279"/>
      <c r="M405" s="279"/>
      <c r="N405" s="279"/>
      <c r="O405" s="279"/>
      <c r="P405" s="279"/>
      <c r="Q405" s="279"/>
      <c r="R405" s="279"/>
      <c r="S405" s="279"/>
      <c r="T405" s="279"/>
      <c r="U405" s="279"/>
      <c r="V405" s="279"/>
      <c r="W405" s="279"/>
      <c r="X405" s="279"/>
      <c r="Y405" s="279"/>
      <c r="Z405" s="279"/>
      <c r="AA405" s="279"/>
      <c r="AB405" s="296"/>
      <c r="AC405" s="296"/>
      <c r="AD405" s="296"/>
      <c r="AE405" s="296"/>
      <c r="AF405" s="296"/>
      <c r="AG405" s="296"/>
      <c r="AH405" s="296"/>
      <c r="AI405" s="296"/>
      <c r="AJ405" s="296"/>
      <c r="AK405" s="296"/>
      <c r="AL405" s="296"/>
    </row>
    <row r="406" spans="1:38" s="414" customFormat="1" ht="16.5" customHeight="1">
      <c r="A406" s="284" t="str">
        <f>IF('Data invoice'!J336=0,"",'Data invoice'!K336)</f>
        <v/>
      </c>
      <c r="B406" s="284" t="str">
        <f>IF('Data invoice'!K336=0,"",'Data invoice'!L336)</f>
        <v/>
      </c>
      <c r="C406" s="284" t="str">
        <f>IF('Data invoice'!L336=0,"",'Data invoice'!M336)</f>
        <v/>
      </c>
      <c r="D406" s="284" t="str">
        <f>IF('Data invoice'!M336=0,"",'Data invoice'!N336)</f>
        <v/>
      </c>
      <c r="E406" s="284" t="str">
        <f>IF('Data invoice'!N336=0,"",'Data invoice'!O336)</f>
        <v/>
      </c>
      <c r="F406" s="284" t="str">
        <f>IF('Data invoice'!O336=0,"",'Data invoice'!P336)</f>
        <v/>
      </c>
      <c r="G406" s="284" t="str">
        <f>IF('Data invoice'!P336=0,"",'Data invoice'!Q336)</f>
        <v/>
      </c>
      <c r="H406" s="284" t="str">
        <f>IF('Data invoice'!Q336=0,"",'Data invoice'!R336)</f>
        <v/>
      </c>
      <c r="I406" s="320" t="str">
        <f>IF('Data invoice'!R336=0,"",'Data invoice'!S336)</f>
        <v/>
      </c>
      <c r="J406" s="367" t="str">
        <f>IF('Data invoice'!S336=0,"",'Data invoice'!T336)</f>
        <v/>
      </c>
      <c r="L406" s="279"/>
      <c r="M406" s="279"/>
      <c r="N406" s="279"/>
      <c r="O406" s="279"/>
      <c r="P406" s="279"/>
      <c r="Q406" s="279"/>
      <c r="R406" s="279"/>
      <c r="S406" s="279"/>
      <c r="T406" s="279"/>
      <c r="U406" s="279"/>
      <c r="V406" s="279"/>
      <c r="W406" s="279"/>
      <c r="X406" s="279"/>
      <c r="Y406" s="279"/>
      <c r="Z406" s="279"/>
      <c r="AA406" s="279"/>
      <c r="AB406" s="296"/>
      <c r="AC406" s="296"/>
      <c r="AD406" s="296"/>
      <c r="AE406" s="296"/>
      <c r="AF406" s="296"/>
      <c r="AG406" s="296"/>
      <c r="AH406" s="296"/>
      <c r="AI406" s="296"/>
      <c r="AJ406" s="296"/>
      <c r="AK406" s="296"/>
      <c r="AL406" s="296"/>
    </row>
    <row r="407" spans="1:38" s="414" customFormat="1" ht="16.5" customHeight="1">
      <c r="A407" s="284" t="str">
        <f>IF('Data invoice'!J337=0,"",'Data invoice'!K337)</f>
        <v/>
      </c>
      <c r="B407" s="284" t="str">
        <f>IF('Data invoice'!K337=0,"",'Data invoice'!L337)</f>
        <v/>
      </c>
      <c r="C407" s="284" t="str">
        <f>IF('Data invoice'!L337=0,"",'Data invoice'!M337)</f>
        <v/>
      </c>
      <c r="D407" s="284" t="str">
        <f>IF('Data invoice'!M337=0,"",'Data invoice'!N337)</f>
        <v/>
      </c>
      <c r="E407" s="284" t="str">
        <f>IF('Data invoice'!N337=0,"",'Data invoice'!O337)</f>
        <v/>
      </c>
      <c r="F407" s="284" t="str">
        <f>IF('Data invoice'!O337=0,"",'Data invoice'!P337)</f>
        <v/>
      </c>
      <c r="G407" s="284" t="str">
        <f>IF('Data invoice'!P337=0,"",'Data invoice'!Q337)</f>
        <v/>
      </c>
      <c r="H407" s="284" t="str">
        <f>IF('Data invoice'!Q337=0,"",'Data invoice'!R337)</f>
        <v/>
      </c>
      <c r="I407" s="320" t="str">
        <f>IF('Data invoice'!R337=0,"",'Data invoice'!S337)</f>
        <v/>
      </c>
      <c r="J407" s="367" t="str">
        <f>IF('Data invoice'!S337=0,"",'Data invoice'!T337)</f>
        <v/>
      </c>
      <c r="L407" s="279"/>
      <c r="M407" s="279"/>
      <c r="N407" s="279"/>
      <c r="O407" s="279"/>
      <c r="P407" s="279"/>
      <c r="Q407" s="279"/>
      <c r="R407" s="279"/>
      <c r="S407" s="279"/>
      <c r="T407" s="279"/>
      <c r="U407" s="279"/>
      <c r="V407" s="279"/>
      <c r="W407" s="279"/>
      <c r="X407" s="279"/>
      <c r="Y407" s="279"/>
      <c r="Z407" s="279"/>
      <c r="AA407" s="279"/>
      <c r="AB407" s="296"/>
      <c r="AC407" s="296"/>
      <c r="AD407" s="296"/>
      <c r="AE407" s="296"/>
      <c r="AF407" s="296"/>
      <c r="AG407" s="296"/>
      <c r="AH407" s="296"/>
      <c r="AI407" s="296"/>
      <c r="AJ407" s="296"/>
      <c r="AK407" s="296"/>
      <c r="AL407" s="296"/>
    </row>
    <row r="408" spans="1:38" s="414" customFormat="1" ht="16.5" customHeight="1">
      <c r="A408" s="284" t="str">
        <f>IF('Data invoice'!J338=0,"",'Data invoice'!K338)</f>
        <v/>
      </c>
      <c r="B408" s="284" t="str">
        <f>IF('Data invoice'!K338=0,"",'Data invoice'!L338)</f>
        <v/>
      </c>
      <c r="C408" s="284" t="str">
        <f>IF('Data invoice'!L338=0,"",'Data invoice'!M338)</f>
        <v/>
      </c>
      <c r="D408" s="284" t="str">
        <f>IF('Data invoice'!M338=0,"",'Data invoice'!N338)</f>
        <v/>
      </c>
      <c r="E408" s="284" t="str">
        <f>IF('Data invoice'!N338=0,"",'Data invoice'!O338)</f>
        <v/>
      </c>
      <c r="F408" s="284" t="str">
        <f>IF('Data invoice'!O338=0,"",'Data invoice'!P338)</f>
        <v/>
      </c>
      <c r="G408" s="284" t="str">
        <f>IF('Data invoice'!P338=0,"",'Data invoice'!Q338)</f>
        <v/>
      </c>
      <c r="H408" s="284" t="str">
        <f>IF('Data invoice'!Q338=0,"",'Data invoice'!R338)</f>
        <v/>
      </c>
      <c r="I408" s="320" t="str">
        <f>IF('Data invoice'!R338=0,"",'Data invoice'!S338)</f>
        <v/>
      </c>
      <c r="J408" s="367" t="str">
        <f>IF('Data invoice'!S338=0,"",'Data invoice'!T338)</f>
        <v/>
      </c>
      <c r="L408" s="279"/>
      <c r="M408" s="279"/>
      <c r="N408" s="279"/>
      <c r="O408" s="279"/>
      <c r="P408" s="279"/>
      <c r="Q408" s="279"/>
      <c r="R408" s="279"/>
      <c r="S408" s="279"/>
      <c r="T408" s="279"/>
      <c r="U408" s="279"/>
      <c r="V408" s="279"/>
      <c r="W408" s="279"/>
      <c r="X408" s="279"/>
      <c r="Y408" s="279"/>
      <c r="Z408" s="279"/>
      <c r="AA408" s="279"/>
      <c r="AB408" s="296"/>
      <c r="AC408" s="296"/>
      <c r="AD408" s="296"/>
      <c r="AE408" s="296"/>
      <c r="AF408" s="296"/>
      <c r="AG408" s="296"/>
      <c r="AH408" s="296"/>
      <c r="AI408" s="296"/>
      <c r="AJ408" s="296"/>
      <c r="AK408" s="296"/>
      <c r="AL408" s="296"/>
    </row>
    <row r="409" spans="1:38" s="414" customFormat="1" ht="16.5" customHeight="1">
      <c r="A409" s="284" t="str">
        <f>IF('Data invoice'!J339=0,"",'Data invoice'!K339)</f>
        <v/>
      </c>
      <c r="B409" s="284" t="str">
        <f>IF('Data invoice'!K339=0,"",'Data invoice'!L339)</f>
        <v/>
      </c>
      <c r="C409" s="284" t="str">
        <f>IF('Data invoice'!L339=0,"",'Data invoice'!M339)</f>
        <v/>
      </c>
      <c r="D409" s="284" t="str">
        <f>IF('Data invoice'!M339=0,"",'Data invoice'!N339)</f>
        <v/>
      </c>
      <c r="E409" s="284" t="str">
        <f>IF('Data invoice'!N339=0,"",'Data invoice'!O339)</f>
        <v/>
      </c>
      <c r="F409" s="284" t="str">
        <f>IF('Data invoice'!O339=0,"",'Data invoice'!P339)</f>
        <v/>
      </c>
      <c r="G409" s="284" t="str">
        <f>IF('Data invoice'!P339=0,"",'Data invoice'!Q339)</f>
        <v/>
      </c>
      <c r="H409" s="284" t="str">
        <f>IF('Data invoice'!Q339=0,"",'Data invoice'!R339)</f>
        <v/>
      </c>
      <c r="I409" s="320" t="str">
        <f>IF('Data invoice'!R339=0,"",'Data invoice'!S339)</f>
        <v/>
      </c>
      <c r="J409" s="367" t="str">
        <f>IF('Data invoice'!S339=0,"",'Data invoice'!T339)</f>
        <v/>
      </c>
      <c r="L409" s="279"/>
      <c r="M409" s="279"/>
      <c r="N409" s="279"/>
      <c r="O409" s="279"/>
      <c r="P409" s="279"/>
      <c r="Q409" s="279"/>
      <c r="R409" s="279"/>
      <c r="S409" s="279"/>
      <c r="T409" s="279"/>
      <c r="U409" s="279"/>
      <c r="V409" s="279"/>
      <c r="W409" s="279"/>
      <c r="X409" s="279"/>
      <c r="Y409" s="279"/>
      <c r="Z409" s="279"/>
      <c r="AA409" s="279"/>
      <c r="AB409" s="296"/>
      <c r="AC409" s="296"/>
      <c r="AD409" s="296"/>
      <c r="AE409" s="296"/>
      <c r="AF409" s="296"/>
      <c r="AG409" s="296"/>
      <c r="AH409" s="296"/>
      <c r="AI409" s="296"/>
      <c r="AJ409" s="296"/>
      <c r="AK409" s="296"/>
      <c r="AL409" s="296"/>
    </row>
    <row r="410" spans="1:38" s="414" customFormat="1" ht="16.5" customHeight="1">
      <c r="A410" s="284" t="str">
        <f>IF('Data invoice'!J340=0,"",'Data invoice'!K340)</f>
        <v/>
      </c>
      <c r="B410" s="284" t="str">
        <f>IF('Data invoice'!K340=0,"",'Data invoice'!L340)</f>
        <v/>
      </c>
      <c r="C410" s="284" t="str">
        <f>IF('Data invoice'!L340=0,"",'Data invoice'!M340)</f>
        <v/>
      </c>
      <c r="D410" s="284" t="str">
        <f>IF('Data invoice'!M340=0,"",'Data invoice'!N340)</f>
        <v/>
      </c>
      <c r="E410" s="284" t="str">
        <f>IF('Data invoice'!N340=0,"",'Data invoice'!O340)</f>
        <v/>
      </c>
      <c r="F410" s="284" t="str">
        <f>IF('Data invoice'!O340=0,"",'Data invoice'!P340)</f>
        <v/>
      </c>
      <c r="G410" s="284" t="str">
        <f>IF('Data invoice'!P340=0,"",'Data invoice'!Q340)</f>
        <v/>
      </c>
      <c r="H410" s="284" t="str">
        <f>IF('Data invoice'!Q340=0,"",'Data invoice'!R340)</f>
        <v/>
      </c>
      <c r="I410" s="320" t="str">
        <f>IF('Data invoice'!R340=0,"",'Data invoice'!S340)</f>
        <v/>
      </c>
      <c r="J410" s="367" t="str">
        <f>IF('Data invoice'!S340=0,"",'Data invoice'!T340)</f>
        <v/>
      </c>
      <c r="L410" s="279"/>
      <c r="M410" s="279"/>
      <c r="N410" s="279"/>
      <c r="O410" s="279"/>
      <c r="P410" s="279"/>
      <c r="Q410" s="279"/>
      <c r="R410" s="279"/>
      <c r="S410" s="279"/>
      <c r="T410" s="279"/>
      <c r="U410" s="279"/>
      <c r="V410" s="279"/>
      <c r="W410" s="279"/>
      <c r="X410" s="279"/>
      <c r="Y410" s="279"/>
      <c r="Z410" s="279"/>
      <c r="AA410" s="279"/>
      <c r="AB410" s="296"/>
      <c r="AC410" s="296"/>
      <c r="AD410" s="296"/>
      <c r="AE410" s="296"/>
      <c r="AF410" s="296"/>
      <c r="AG410" s="296"/>
      <c r="AH410" s="296"/>
      <c r="AI410" s="296"/>
      <c r="AJ410" s="296"/>
      <c r="AK410" s="296"/>
      <c r="AL410" s="296"/>
    </row>
    <row r="411" spans="1:38" s="414" customFormat="1" ht="16.5" customHeight="1">
      <c r="A411" s="284" t="str">
        <f>IF('Data invoice'!J341=0,"",'Data invoice'!K341)</f>
        <v/>
      </c>
      <c r="B411" s="284" t="str">
        <f>IF('Data invoice'!K341=0,"",'Data invoice'!L341)</f>
        <v/>
      </c>
      <c r="C411" s="284" t="str">
        <f>IF('Data invoice'!L341=0,"",'Data invoice'!M341)</f>
        <v/>
      </c>
      <c r="D411" s="284" t="str">
        <f>IF('Data invoice'!M341=0,"",'Data invoice'!N341)</f>
        <v/>
      </c>
      <c r="E411" s="284" t="str">
        <f>IF('Data invoice'!N341=0,"",'Data invoice'!O341)</f>
        <v/>
      </c>
      <c r="F411" s="284" t="str">
        <f>IF('Data invoice'!O341=0,"",'Data invoice'!P341)</f>
        <v/>
      </c>
      <c r="G411" s="284" t="str">
        <f>IF('Data invoice'!P341=0,"",'Data invoice'!Q341)</f>
        <v/>
      </c>
      <c r="H411" s="284" t="str">
        <f>IF('Data invoice'!Q341=0,"",'Data invoice'!R341)</f>
        <v/>
      </c>
      <c r="I411" s="320" t="str">
        <f>IF('Data invoice'!R341=0,"",'Data invoice'!S341)</f>
        <v/>
      </c>
      <c r="J411" s="367" t="str">
        <f>IF('Data invoice'!S341=0,"",'Data invoice'!T341)</f>
        <v/>
      </c>
      <c r="L411" s="279"/>
      <c r="M411" s="279"/>
      <c r="N411" s="279"/>
      <c r="O411" s="279"/>
      <c r="P411" s="279"/>
      <c r="Q411" s="279"/>
      <c r="R411" s="279"/>
      <c r="S411" s="279"/>
      <c r="T411" s="279"/>
      <c r="U411" s="279"/>
      <c r="V411" s="279"/>
      <c r="W411" s="279"/>
      <c r="X411" s="279"/>
      <c r="Y411" s="279"/>
      <c r="Z411" s="279"/>
      <c r="AA411" s="279"/>
      <c r="AB411" s="296"/>
      <c r="AC411" s="296"/>
      <c r="AD411" s="296"/>
      <c r="AE411" s="296"/>
      <c r="AF411" s="296"/>
      <c r="AG411" s="296"/>
      <c r="AH411" s="296"/>
      <c r="AI411" s="296"/>
      <c r="AJ411" s="296"/>
      <c r="AK411" s="296"/>
      <c r="AL411" s="296"/>
    </row>
    <row r="412" spans="1:38" s="414" customFormat="1" ht="16.5" customHeight="1">
      <c r="A412" s="284" t="str">
        <f>IF('Data invoice'!J342=0,"",'Data invoice'!K342)</f>
        <v/>
      </c>
      <c r="B412" s="284" t="str">
        <f>IF('Data invoice'!K342=0,"",'Data invoice'!L342)</f>
        <v/>
      </c>
      <c r="C412" s="284" t="str">
        <f>IF('Data invoice'!L342=0,"",'Data invoice'!M342)</f>
        <v/>
      </c>
      <c r="D412" s="284" t="str">
        <f>IF('Data invoice'!M342=0,"",'Data invoice'!N342)</f>
        <v/>
      </c>
      <c r="E412" s="284" t="str">
        <f>IF('Data invoice'!N342=0,"",'Data invoice'!O342)</f>
        <v/>
      </c>
      <c r="F412" s="284" t="str">
        <f>IF('Data invoice'!O342=0,"",'Data invoice'!P342)</f>
        <v/>
      </c>
      <c r="G412" s="284" t="str">
        <f>IF('Data invoice'!P342=0,"",'Data invoice'!Q342)</f>
        <v/>
      </c>
      <c r="H412" s="284" t="str">
        <f>IF('Data invoice'!Q342=0,"",'Data invoice'!R342)</f>
        <v/>
      </c>
      <c r="I412" s="320" t="str">
        <f>IF('Data invoice'!R342=0,"",'Data invoice'!S342)</f>
        <v/>
      </c>
      <c r="J412" s="367" t="str">
        <f>IF('Data invoice'!S342=0,"",'Data invoice'!T342)</f>
        <v/>
      </c>
      <c r="L412" s="279"/>
      <c r="M412" s="279"/>
      <c r="N412" s="279"/>
      <c r="O412" s="279"/>
      <c r="P412" s="279"/>
      <c r="Q412" s="279"/>
      <c r="R412" s="279"/>
      <c r="S412" s="279"/>
      <c r="T412" s="279"/>
      <c r="U412" s="279"/>
      <c r="V412" s="279"/>
      <c r="W412" s="279"/>
      <c r="X412" s="279"/>
      <c r="Y412" s="279"/>
      <c r="Z412" s="279"/>
      <c r="AA412" s="279"/>
      <c r="AB412" s="296"/>
      <c r="AC412" s="296"/>
      <c r="AD412" s="296"/>
      <c r="AE412" s="296"/>
      <c r="AF412" s="296"/>
      <c r="AG412" s="296"/>
      <c r="AH412" s="296"/>
      <c r="AI412" s="296"/>
      <c r="AJ412" s="296"/>
      <c r="AK412" s="296"/>
      <c r="AL412" s="296"/>
    </row>
    <row r="413" spans="1:38" s="414" customFormat="1" ht="16.5" customHeight="1">
      <c r="A413" s="284" t="str">
        <f>IF('Data invoice'!J343=0,"",'Data invoice'!K343)</f>
        <v/>
      </c>
      <c r="B413" s="284" t="str">
        <f>IF('Data invoice'!K343=0,"",'Data invoice'!L343)</f>
        <v/>
      </c>
      <c r="C413" s="284" t="str">
        <f>IF('Data invoice'!L343=0,"",'Data invoice'!M343)</f>
        <v/>
      </c>
      <c r="D413" s="284" t="str">
        <f>IF('Data invoice'!M343=0,"",'Data invoice'!N343)</f>
        <v/>
      </c>
      <c r="E413" s="284" t="str">
        <f>IF('Data invoice'!N343=0,"",'Data invoice'!O343)</f>
        <v/>
      </c>
      <c r="F413" s="284" t="str">
        <f>IF('Data invoice'!O343=0,"",'Data invoice'!P343)</f>
        <v/>
      </c>
      <c r="G413" s="284" t="str">
        <f>IF('Data invoice'!P343=0,"",'Data invoice'!Q343)</f>
        <v/>
      </c>
      <c r="H413" s="284" t="str">
        <f>IF('Data invoice'!Q343=0,"",'Data invoice'!R343)</f>
        <v/>
      </c>
      <c r="I413" s="320" t="str">
        <f>IF('Data invoice'!R343=0,"",'Data invoice'!S343)</f>
        <v/>
      </c>
      <c r="J413" s="367" t="str">
        <f>IF('Data invoice'!S343=0,"",'Data invoice'!T343)</f>
        <v/>
      </c>
      <c r="L413" s="279"/>
      <c r="M413" s="279"/>
      <c r="N413" s="279"/>
      <c r="O413" s="279"/>
      <c r="P413" s="279"/>
      <c r="Q413" s="279"/>
      <c r="R413" s="279"/>
      <c r="S413" s="279"/>
      <c r="T413" s="279"/>
      <c r="U413" s="279"/>
      <c r="V413" s="279"/>
      <c r="W413" s="279"/>
      <c r="X413" s="279"/>
      <c r="Y413" s="279"/>
      <c r="Z413" s="279"/>
      <c r="AA413" s="279"/>
      <c r="AB413" s="296"/>
      <c r="AC413" s="296"/>
      <c r="AD413" s="296"/>
      <c r="AE413" s="296"/>
      <c r="AF413" s="296"/>
      <c r="AG413" s="296"/>
      <c r="AH413" s="296"/>
      <c r="AI413" s="296"/>
      <c r="AJ413" s="296"/>
      <c r="AK413" s="296"/>
      <c r="AL413" s="296"/>
    </row>
    <row r="414" spans="1:38" s="414" customFormat="1" ht="16.5" customHeight="1">
      <c r="A414" s="284" t="str">
        <f>IF('Data invoice'!J344=0,"",'Data invoice'!K344)</f>
        <v/>
      </c>
      <c r="B414" s="284" t="str">
        <f>IF('Data invoice'!K344=0,"",'Data invoice'!L344)</f>
        <v/>
      </c>
      <c r="C414" s="284" t="str">
        <f>IF('Data invoice'!L344=0,"",'Data invoice'!M344)</f>
        <v/>
      </c>
      <c r="D414" s="284" t="str">
        <f>IF('Data invoice'!M344=0,"",'Data invoice'!N344)</f>
        <v/>
      </c>
      <c r="E414" s="284" t="str">
        <f>IF('Data invoice'!N344=0,"",'Data invoice'!O344)</f>
        <v/>
      </c>
      <c r="F414" s="284" t="str">
        <f>IF('Data invoice'!O344=0,"",'Data invoice'!P344)</f>
        <v/>
      </c>
      <c r="G414" s="284" t="str">
        <f>IF('Data invoice'!P344=0,"",'Data invoice'!Q344)</f>
        <v/>
      </c>
      <c r="H414" s="284" t="str">
        <f>IF('Data invoice'!Q344=0,"",'Data invoice'!R344)</f>
        <v/>
      </c>
      <c r="I414" s="320" t="str">
        <f>IF('Data invoice'!R344=0,"",'Data invoice'!S344)</f>
        <v/>
      </c>
      <c r="J414" s="367" t="str">
        <f>IF('Data invoice'!S344=0,"",'Data invoice'!T344)</f>
        <v/>
      </c>
      <c r="L414" s="279"/>
      <c r="M414" s="279"/>
      <c r="N414" s="279"/>
      <c r="O414" s="279"/>
      <c r="P414" s="279"/>
      <c r="Q414" s="279"/>
      <c r="R414" s="279"/>
      <c r="S414" s="279"/>
      <c r="T414" s="279"/>
      <c r="U414" s="279"/>
      <c r="V414" s="279"/>
      <c r="W414" s="279"/>
      <c r="X414" s="279"/>
      <c r="Y414" s="279"/>
      <c r="Z414" s="279"/>
      <c r="AA414" s="279"/>
      <c r="AB414" s="296"/>
      <c r="AC414" s="296"/>
      <c r="AD414" s="296"/>
      <c r="AE414" s="296"/>
      <c r="AF414" s="296"/>
      <c r="AG414" s="296"/>
      <c r="AH414" s="296"/>
      <c r="AI414" s="296"/>
      <c r="AJ414" s="296"/>
      <c r="AK414" s="296"/>
      <c r="AL414" s="296"/>
    </row>
    <row r="415" spans="1:38" s="414" customFormat="1" ht="16.5" customHeight="1">
      <c r="A415" s="284" t="str">
        <f>IF('Data invoice'!J345=0,"",'Data invoice'!K345)</f>
        <v/>
      </c>
      <c r="B415" s="284" t="str">
        <f>IF('Data invoice'!K345=0,"",'Data invoice'!L345)</f>
        <v/>
      </c>
      <c r="C415" s="284" t="str">
        <f>IF('Data invoice'!L345=0,"",'Data invoice'!M345)</f>
        <v/>
      </c>
      <c r="D415" s="284" t="str">
        <f>IF('Data invoice'!M345=0,"",'Data invoice'!N345)</f>
        <v/>
      </c>
      <c r="E415" s="284" t="str">
        <f>IF('Data invoice'!N345=0,"",'Data invoice'!O345)</f>
        <v/>
      </c>
      <c r="F415" s="284" t="str">
        <f>IF('Data invoice'!O345=0,"",'Data invoice'!P345)</f>
        <v/>
      </c>
      <c r="G415" s="284" t="str">
        <f>IF('Data invoice'!P345=0,"",'Data invoice'!Q345)</f>
        <v/>
      </c>
      <c r="H415" s="284" t="str">
        <f>IF('Data invoice'!Q345=0,"",'Data invoice'!R345)</f>
        <v/>
      </c>
      <c r="I415" s="320" t="str">
        <f>IF('Data invoice'!R345=0,"",'Data invoice'!S345)</f>
        <v/>
      </c>
      <c r="J415" s="367" t="str">
        <f>IF('Data invoice'!S345=0,"",'Data invoice'!T345)</f>
        <v/>
      </c>
      <c r="L415" s="279"/>
      <c r="M415" s="279"/>
      <c r="N415" s="279"/>
      <c r="O415" s="279"/>
      <c r="P415" s="279"/>
      <c r="Q415" s="279"/>
      <c r="R415" s="279"/>
      <c r="S415" s="279"/>
      <c r="T415" s="279"/>
      <c r="U415" s="279"/>
      <c r="V415" s="279"/>
      <c r="W415" s="279"/>
      <c r="X415" s="279"/>
      <c r="Y415" s="279"/>
      <c r="Z415" s="279"/>
      <c r="AA415" s="279"/>
      <c r="AB415" s="296"/>
      <c r="AC415" s="296"/>
      <c r="AD415" s="296"/>
      <c r="AE415" s="296"/>
      <c r="AF415" s="296"/>
      <c r="AG415" s="296"/>
      <c r="AH415" s="296"/>
      <c r="AI415" s="296"/>
      <c r="AJ415" s="296"/>
      <c r="AK415" s="296"/>
      <c r="AL415" s="296"/>
    </row>
    <row r="416" spans="1:38" s="414" customFormat="1" ht="16.5" customHeight="1">
      <c r="A416" s="284" t="str">
        <f>IF('Data invoice'!J346=0,"",'Data invoice'!K346)</f>
        <v/>
      </c>
      <c r="B416" s="284" t="str">
        <f>IF('Data invoice'!K346=0,"",'Data invoice'!L346)</f>
        <v/>
      </c>
      <c r="C416" s="284" t="str">
        <f>IF('Data invoice'!L346=0,"",'Data invoice'!M346)</f>
        <v/>
      </c>
      <c r="D416" s="284" t="str">
        <f>IF('Data invoice'!M346=0,"",'Data invoice'!N346)</f>
        <v/>
      </c>
      <c r="E416" s="284" t="str">
        <f>IF('Data invoice'!N346=0,"",'Data invoice'!O346)</f>
        <v/>
      </c>
      <c r="F416" s="284" t="str">
        <f>IF('Data invoice'!O346=0,"",'Data invoice'!P346)</f>
        <v/>
      </c>
      <c r="G416" s="284" t="str">
        <f>IF('Data invoice'!P346=0,"",'Data invoice'!Q346)</f>
        <v/>
      </c>
      <c r="H416" s="284" t="str">
        <f>IF('Data invoice'!Q346=0,"",'Data invoice'!R346)</f>
        <v/>
      </c>
      <c r="I416" s="320" t="str">
        <f>IF('Data invoice'!R346=0,"",'Data invoice'!S346)</f>
        <v/>
      </c>
      <c r="J416" s="367" t="str">
        <f>IF('Data invoice'!S346=0,"",'Data invoice'!T346)</f>
        <v/>
      </c>
      <c r="L416" s="279"/>
      <c r="M416" s="279"/>
      <c r="N416" s="279"/>
      <c r="O416" s="279"/>
      <c r="P416" s="279"/>
      <c r="Q416" s="279"/>
      <c r="R416" s="279"/>
      <c r="S416" s="279"/>
      <c r="T416" s="279"/>
      <c r="U416" s="279"/>
      <c r="V416" s="279"/>
      <c r="W416" s="279"/>
      <c r="X416" s="279"/>
      <c r="Y416" s="279"/>
      <c r="Z416" s="279"/>
      <c r="AA416" s="279"/>
      <c r="AB416" s="296"/>
      <c r="AC416" s="296"/>
      <c r="AD416" s="296"/>
      <c r="AE416" s="296"/>
      <c r="AF416" s="296"/>
      <c r="AG416" s="296"/>
      <c r="AH416" s="296"/>
      <c r="AI416" s="296"/>
      <c r="AJ416" s="296"/>
      <c r="AK416" s="296"/>
      <c r="AL416" s="296"/>
    </row>
    <row r="417" spans="1:38" s="414" customFormat="1" ht="16.5" customHeight="1">
      <c r="A417" s="284" t="str">
        <f>IF('Data invoice'!J347=0,"",'Data invoice'!K347)</f>
        <v/>
      </c>
      <c r="B417" s="284" t="str">
        <f>IF('Data invoice'!K347=0,"",'Data invoice'!L347)</f>
        <v/>
      </c>
      <c r="C417" s="284" t="str">
        <f>IF('Data invoice'!L347=0,"",'Data invoice'!M347)</f>
        <v/>
      </c>
      <c r="D417" s="284" t="str">
        <f>IF('Data invoice'!M347=0,"",'Data invoice'!N347)</f>
        <v/>
      </c>
      <c r="E417" s="284" t="str">
        <f>IF('Data invoice'!N347=0,"",'Data invoice'!O347)</f>
        <v/>
      </c>
      <c r="F417" s="284" t="str">
        <f>IF('Data invoice'!O347=0,"",'Data invoice'!P347)</f>
        <v/>
      </c>
      <c r="G417" s="284" t="str">
        <f>IF('Data invoice'!P347=0,"",'Data invoice'!Q347)</f>
        <v/>
      </c>
      <c r="H417" s="284" t="str">
        <f>IF('Data invoice'!Q347=0,"",'Data invoice'!R347)</f>
        <v/>
      </c>
      <c r="I417" s="320" t="str">
        <f>IF('Data invoice'!R347=0,"",'Data invoice'!S347)</f>
        <v/>
      </c>
      <c r="J417" s="367" t="str">
        <f>IF('Data invoice'!S347=0,"",'Data invoice'!T347)</f>
        <v/>
      </c>
      <c r="L417" s="279"/>
      <c r="M417" s="279"/>
      <c r="N417" s="279"/>
      <c r="O417" s="279"/>
      <c r="P417" s="279"/>
      <c r="Q417" s="279"/>
      <c r="R417" s="279"/>
      <c r="S417" s="279"/>
      <c r="T417" s="279"/>
      <c r="U417" s="279"/>
      <c r="V417" s="279"/>
      <c r="W417" s="279"/>
      <c r="X417" s="279"/>
      <c r="Y417" s="279"/>
      <c r="Z417" s="279"/>
      <c r="AA417" s="279"/>
      <c r="AB417" s="296"/>
      <c r="AC417" s="296"/>
      <c r="AD417" s="296"/>
      <c r="AE417" s="296"/>
      <c r="AF417" s="296"/>
      <c r="AG417" s="296"/>
      <c r="AH417" s="296"/>
      <c r="AI417" s="296"/>
      <c r="AJ417" s="296"/>
      <c r="AK417" s="296"/>
      <c r="AL417" s="296"/>
    </row>
    <row r="418" spans="1:38" s="414" customFormat="1" ht="16.5" customHeight="1">
      <c r="A418" s="284" t="str">
        <f>IF('Data invoice'!J348=0,"",'Data invoice'!K348)</f>
        <v/>
      </c>
      <c r="B418" s="284" t="str">
        <f>IF('Data invoice'!K348=0,"",'Data invoice'!L348)</f>
        <v/>
      </c>
      <c r="C418" s="284" t="str">
        <f>IF('Data invoice'!L348=0,"",'Data invoice'!M348)</f>
        <v/>
      </c>
      <c r="D418" s="284" t="str">
        <f>IF('Data invoice'!M348=0,"",'Data invoice'!N348)</f>
        <v/>
      </c>
      <c r="E418" s="284" t="str">
        <f>IF('Data invoice'!N348=0,"",'Data invoice'!O348)</f>
        <v/>
      </c>
      <c r="F418" s="284" t="str">
        <f>IF('Data invoice'!O348=0,"",'Data invoice'!P348)</f>
        <v/>
      </c>
      <c r="G418" s="284" t="str">
        <f>IF('Data invoice'!P348=0,"",'Data invoice'!Q348)</f>
        <v/>
      </c>
      <c r="H418" s="284" t="str">
        <f>IF('Data invoice'!Q348=0,"",'Data invoice'!R348)</f>
        <v/>
      </c>
      <c r="I418" s="320" t="str">
        <f>IF('Data invoice'!R348=0,"",'Data invoice'!S348)</f>
        <v/>
      </c>
      <c r="J418" s="367" t="str">
        <f>IF('Data invoice'!S348=0,"",'Data invoice'!T348)</f>
        <v/>
      </c>
      <c r="L418" s="279"/>
      <c r="M418" s="279"/>
      <c r="N418" s="279"/>
      <c r="O418" s="279"/>
      <c r="P418" s="279"/>
      <c r="Q418" s="279"/>
      <c r="R418" s="279"/>
      <c r="S418" s="279"/>
      <c r="T418" s="279"/>
      <c r="U418" s="279"/>
      <c r="V418" s="279"/>
      <c r="W418" s="279"/>
      <c r="X418" s="279"/>
      <c r="Y418" s="279"/>
      <c r="Z418" s="279"/>
      <c r="AA418" s="279"/>
      <c r="AB418" s="296"/>
      <c r="AC418" s="296"/>
      <c r="AD418" s="296"/>
      <c r="AE418" s="296"/>
      <c r="AF418" s="296"/>
      <c r="AG418" s="296"/>
      <c r="AH418" s="296"/>
      <c r="AI418" s="296"/>
      <c r="AJ418" s="296"/>
      <c r="AK418" s="296"/>
      <c r="AL418" s="296"/>
    </row>
    <row r="419" spans="1:38" s="414" customFormat="1" ht="16.5" customHeight="1">
      <c r="A419" s="284" t="str">
        <f>IF('Data invoice'!J349=0,"",'Data invoice'!K349)</f>
        <v/>
      </c>
      <c r="B419" s="284" t="str">
        <f>IF('Data invoice'!K349=0,"",'Data invoice'!L349)</f>
        <v/>
      </c>
      <c r="C419" s="284" t="str">
        <f>IF('Data invoice'!L349=0,"",'Data invoice'!M349)</f>
        <v/>
      </c>
      <c r="D419" s="284" t="str">
        <f>IF('Data invoice'!M349=0,"",'Data invoice'!N349)</f>
        <v/>
      </c>
      <c r="E419" s="284" t="str">
        <f>IF('Data invoice'!N349=0,"",'Data invoice'!O349)</f>
        <v/>
      </c>
      <c r="F419" s="284" t="str">
        <f>IF('Data invoice'!O349=0,"",'Data invoice'!P349)</f>
        <v/>
      </c>
      <c r="G419" s="284" t="str">
        <f>IF('Data invoice'!P349=0,"",'Data invoice'!Q349)</f>
        <v/>
      </c>
      <c r="H419" s="284" t="str">
        <f>IF('Data invoice'!Q349=0,"",'Data invoice'!R349)</f>
        <v/>
      </c>
      <c r="I419" s="320" t="str">
        <f>IF('Data invoice'!R349=0,"",'Data invoice'!S349)</f>
        <v/>
      </c>
      <c r="J419" s="367" t="str">
        <f>IF('Data invoice'!S349=0,"",'Data invoice'!T349)</f>
        <v/>
      </c>
      <c r="L419" s="279"/>
      <c r="M419" s="279"/>
      <c r="N419" s="279"/>
      <c r="O419" s="279"/>
      <c r="P419" s="279"/>
      <c r="Q419" s="279"/>
      <c r="R419" s="279"/>
      <c r="S419" s="279"/>
      <c r="T419" s="279"/>
      <c r="U419" s="279"/>
      <c r="V419" s="279"/>
      <c r="W419" s="279"/>
      <c r="X419" s="279"/>
      <c r="Y419" s="279"/>
      <c r="Z419" s="279"/>
      <c r="AA419" s="279"/>
      <c r="AB419" s="296"/>
      <c r="AC419" s="296"/>
      <c r="AD419" s="296"/>
      <c r="AE419" s="296"/>
      <c r="AF419" s="296"/>
      <c r="AG419" s="296"/>
      <c r="AH419" s="296"/>
      <c r="AI419" s="296"/>
      <c r="AJ419" s="296"/>
      <c r="AK419" s="296"/>
      <c r="AL419" s="296"/>
    </row>
    <row r="420" spans="1:38" s="414" customFormat="1" ht="16.5" customHeight="1">
      <c r="A420" s="284" t="str">
        <f>IF('Data invoice'!J350=0,"",'Data invoice'!K350)</f>
        <v/>
      </c>
      <c r="B420" s="284" t="str">
        <f>IF('Data invoice'!K350=0,"",'Data invoice'!L350)</f>
        <v/>
      </c>
      <c r="C420" s="284" t="str">
        <f>IF('Data invoice'!L350=0,"",'Data invoice'!M350)</f>
        <v/>
      </c>
      <c r="D420" s="284" t="str">
        <f>IF('Data invoice'!M350=0,"",'Data invoice'!N350)</f>
        <v/>
      </c>
      <c r="E420" s="284" t="str">
        <f>IF('Data invoice'!N350=0,"",'Data invoice'!O350)</f>
        <v/>
      </c>
      <c r="F420" s="284" t="str">
        <f>IF('Data invoice'!O350=0,"",'Data invoice'!P350)</f>
        <v/>
      </c>
      <c r="G420" s="284" t="str">
        <f>IF('Data invoice'!P350=0,"",'Data invoice'!Q350)</f>
        <v/>
      </c>
      <c r="H420" s="284" t="str">
        <f>IF('Data invoice'!Q350=0,"",'Data invoice'!R350)</f>
        <v/>
      </c>
      <c r="I420" s="320" t="str">
        <f>IF('Data invoice'!R350=0,"",'Data invoice'!S350)</f>
        <v/>
      </c>
      <c r="J420" s="367" t="str">
        <f>IF('Data invoice'!S350=0,"",'Data invoice'!T350)</f>
        <v/>
      </c>
      <c r="L420" s="279"/>
      <c r="M420" s="279"/>
      <c r="N420" s="279"/>
      <c r="O420" s="279"/>
      <c r="P420" s="279"/>
      <c r="Q420" s="279"/>
      <c r="R420" s="279"/>
      <c r="S420" s="279"/>
      <c r="T420" s="279"/>
      <c r="U420" s="279"/>
      <c r="V420" s="279"/>
      <c r="W420" s="279"/>
      <c r="X420" s="279"/>
      <c r="Y420" s="279"/>
      <c r="Z420" s="279"/>
      <c r="AA420" s="279"/>
      <c r="AB420" s="296"/>
      <c r="AC420" s="296"/>
      <c r="AD420" s="296"/>
      <c r="AE420" s="296"/>
      <c r="AF420" s="296"/>
      <c r="AG420" s="296"/>
      <c r="AH420" s="296"/>
      <c r="AI420" s="296"/>
      <c r="AJ420" s="296"/>
      <c r="AK420" s="296"/>
      <c r="AL420" s="296"/>
    </row>
    <row r="421" spans="1:38" s="414" customFormat="1" ht="16.5" customHeight="1">
      <c r="A421" s="284" t="str">
        <f>IF('Data invoice'!J351=0,"",'Data invoice'!K351)</f>
        <v/>
      </c>
      <c r="B421" s="284" t="str">
        <f>IF('Data invoice'!K351=0,"",'Data invoice'!L351)</f>
        <v/>
      </c>
      <c r="C421" s="284" t="str">
        <f>IF('Data invoice'!L351=0,"",'Data invoice'!M351)</f>
        <v/>
      </c>
      <c r="D421" s="284" t="str">
        <f>IF('Data invoice'!M351=0,"",'Data invoice'!N351)</f>
        <v/>
      </c>
      <c r="E421" s="284" t="str">
        <f>IF('Data invoice'!N351=0,"",'Data invoice'!O351)</f>
        <v/>
      </c>
      <c r="F421" s="284" t="str">
        <f>IF('Data invoice'!O351=0,"",'Data invoice'!P351)</f>
        <v/>
      </c>
      <c r="G421" s="284" t="str">
        <f>IF('Data invoice'!P351=0,"",'Data invoice'!Q351)</f>
        <v/>
      </c>
      <c r="H421" s="284" t="str">
        <f>IF('Data invoice'!Q351=0,"",'Data invoice'!R351)</f>
        <v/>
      </c>
      <c r="I421" s="320" t="str">
        <f>IF('Data invoice'!R351=0,"",'Data invoice'!S351)</f>
        <v/>
      </c>
      <c r="J421" s="367" t="str">
        <f>IF('Data invoice'!S351=0,"",'Data invoice'!T351)</f>
        <v/>
      </c>
      <c r="L421" s="279"/>
      <c r="M421" s="279"/>
      <c r="N421" s="279"/>
      <c r="O421" s="279"/>
      <c r="P421" s="279"/>
      <c r="Q421" s="279"/>
      <c r="R421" s="279"/>
      <c r="S421" s="279"/>
      <c r="T421" s="279"/>
      <c r="U421" s="279"/>
      <c r="V421" s="279"/>
      <c r="W421" s="279"/>
      <c r="X421" s="279"/>
      <c r="Y421" s="279"/>
      <c r="Z421" s="279"/>
      <c r="AA421" s="279"/>
      <c r="AB421" s="296"/>
      <c r="AC421" s="296"/>
      <c r="AD421" s="296"/>
      <c r="AE421" s="296"/>
      <c r="AF421" s="296"/>
      <c r="AG421" s="296"/>
      <c r="AH421" s="296"/>
      <c r="AI421" s="296"/>
      <c r="AJ421" s="296"/>
      <c r="AK421" s="296"/>
      <c r="AL421" s="296"/>
    </row>
    <row r="422" spans="1:38" s="414" customFormat="1" ht="16.5" customHeight="1">
      <c r="A422" s="284" t="str">
        <f>IF('Data invoice'!J352=0,"",'Data invoice'!K352)</f>
        <v/>
      </c>
      <c r="B422" s="284" t="str">
        <f>IF('Data invoice'!K352=0,"",'Data invoice'!L352)</f>
        <v/>
      </c>
      <c r="C422" s="284" t="str">
        <f>IF('Data invoice'!L352=0,"",'Data invoice'!M352)</f>
        <v/>
      </c>
      <c r="D422" s="284" t="str">
        <f>IF('Data invoice'!M352=0,"",'Data invoice'!N352)</f>
        <v/>
      </c>
      <c r="E422" s="284" t="str">
        <f>IF('Data invoice'!N352=0,"",'Data invoice'!O352)</f>
        <v/>
      </c>
      <c r="F422" s="284" t="str">
        <f>IF('Data invoice'!O352=0,"",'Data invoice'!P352)</f>
        <v/>
      </c>
      <c r="G422" s="284" t="str">
        <f>IF('Data invoice'!P352=0,"",'Data invoice'!Q352)</f>
        <v/>
      </c>
      <c r="H422" s="284" t="str">
        <f>IF('Data invoice'!Q352=0,"",'Data invoice'!R352)</f>
        <v/>
      </c>
      <c r="I422" s="320" t="str">
        <f>IF('Data invoice'!R352=0,"",'Data invoice'!S352)</f>
        <v/>
      </c>
      <c r="J422" s="367" t="str">
        <f>IF('Data invoice'!S352=0,"",'Data invoice'!T352)</f>
        <v/>
      </c>
      <c r="L422" s="279"/>
      <c r="M422" s="279"/>
      <c r="N422" s="279"/>
      <c r="O422" s="279"/>
      <c r="P422" s="279"/>
      <c r="Q422" s="279"/>
      <c r="R422" s="279"/>
      <c r="S422" s="279"/>
      <c r="T422" s="279"/>
      <c r="U422" s="279"/>
      <c r="V422" s="279"/>
      <c r="W422" s="279"/>
      <c r="X422" s="279"/>
      <c r="Y422" s="279"/>
      <c r="Z422" s="279"/>
      <c r="AA422" s="279"/>
      <c r="AB422" s="296"/>
      <c r="AC422" s="296"/>
      <c r="AD422" s="296"/>
      <c r="AE422" s="296"/>
      <c r="AF422" s="296"/>
      <c r="AG422" s="296"/>
      <c r="AH422" s="296"/>
      <c r="AI422" s="296"/>
      <c r="AJ422" s="296"/>
      <c r="AK422" s="296"/>
      <c r="AL422" s="296"/>
    </row>
    <row r="423" spans="1:38" s="414" customFormat="1" ht="16.5" customHeight="1">
      <c r="A423" s="284" t="str">
        <f>IF('Data invoice'!J353=0,"",'Data invoice'!K353)</f>
        <v/>
      </c>
      <c r="B423" s="284" t="str">
        <f>IF('Data invoice'!K353=0,"",'Data invoice'!L353)</f>
        <v/>
      </c>
      <c r="C423" s="284" t="str">
        <f>IF('Data invoice'!L353=0,"",'Data invoice'!M353)</f>
        <v/>
      </c>
      <c r="D423" s="284" t="str">
        <f>IF('Data invoice'!M353=0,"",'Data invoice'!N353)</f>
        <v/>
      </c>
      <c r="E423" s="284" t="str">
        <f>IF('Data invoice'!N353=0,"",'Data invoice'!O353)</f>
        <v/>
      </c>
      <c r="F423" s="284" t="str">
        <f>IF('Data invoice'!O353=0,"",'Data invoice'!P353)</f>
        <v/>
      </c>
      <c r="G423" s="284" t="str">
        <f>IF('Data invoice'!P353=0,"",'Data invoice'!Q353)</f>
        <v/>
      </c>
      <c r="H423" s="284" t="str">
        <f>IF('Data invoice'!Q353=0,"",'Data invoice'!R353)</f>
        <v/>
      </c>
      <c r="I423" s="320" t="str">
        <f>IF('Data invoice'!R353=0,"",'Data invoice'!S353)</f>
        <v/>
      </c>
      <c r="J423" s="367" t="str">
        <f>IF('Data invoice'!S353=0,"",'Data invoice'!T353)</f>
        <v/>
      </c>
      <c r="L423" s="279"/>
      <c r="M423" s="279"/>
      <c r="N423" s="279"/>
      <c r="O423" s="279"/>
      <c r="P423" s="279"/>
      <c r="Q423" s="279"/>
      <c r="R423" s="279"/>
      <c r="S423" s="279"/>
      <c r="T423" s="279"/>
      <c r="U423" s="279"/>
      <c r="V423" s="279"/>
      <c r="W423" s="279"/>
      <c r="X423" s="279"/>
      <c r="Y423" s="279"/>
      <c r="Z423" s="279"/>
      <c r="AA423" s="279"/>
      <c r="AB423" s="296"/>
      <c r="AC423" s="296"/>
      <c r="AD423" s="296"/>
      <c r="AE423" s="296"/>
      <c r="AF423" s="296"/>
      <c r="AG423" s="296"/>
      <c r="AH423" s="296"/>
      <c r="AI423" s="296"/>
      <c r="AJ423" s="296"/>
      <c r="AK423" s="296"/>
      <c r="AL423" s="296"/>
    </row>
    <row r="424" spans="1:38" s="414" customFormat="1" ht="16.5" customHeight="1">
      <c r="A424" s="284" t="str">
        <f>IF('Data invoice'!J354=0,"",'Data invoice'!K354)</f>
        <v/>
      </c>
      <c r="B424" s="284" t="str">
        <f>IF('Data invoice'!K354=0,"",'Data invoice'!L354)</f>
        <v/>
      </c>
      <c r="C424" s="284" t="str">
        <f>IF('Data invoice'!L354=0,"",'Data invoice'!M354)</f>
        <v/>
      </c>
      <c r="D424" s="284" t="str">
        <f>IF('Data invoice'!M354=0,"",'Data invoice'!N354)</f>
        <v/>
      </c>
      <c r="E424" s="284" t="str">
        <f>IF('Data invoice'!N354=0,"",'Data invoice'!O354)</f>
        <v/>
      </c>
      <c r="F424" s="284" t="str">
        <f>IF('Data invoice'!O354=0,"",'Data invoice'!P354)</f>
        <v/>
      </c>
      <c r="G424" s="284" t="str">
        <f>IF('Data invoice'!P354=0,"",'Data invoice'!Q354)</f>
        <v/>
      </c>
      <c r="H424" s="284" t="str">
        <f>IF('Data invoice'!Q354=0,"",'Data invoice'!R354)</f>
        <v/>
      </c>
      <c r="I424" s="320" t="str">
        <f>IF('Data invoice'!R354=0,"",'Data invoice'!S354)</f>
        <v/>
      </c>
      <c r="J424" s="367" t="str">
        <f>IF('Data invoice'!S354=0,"",'Data invoice'!T354)</f>
        <v/>
      </c>
      <c r="L424" s="279"/>
      <c r="M424" s="279"/>
      <c r="N424" s="279"/>
      <c r="O424" s="279"/>
      <c r="P424" s="279"/>
      <c r="Q424" s="279"/>
      <c r="R424" s="279"/>
      <c r="S424" s="279"/>
      <c r="T424" s="279"/>
      <c r="U424" s="279"/>
      <c r="V424" s="279"/>
      <c r="W424" s="279"/>
      <c r="X424" s="279"/>
      <c r="Y424" s="279"/>
      <c r="Z424" s="279"/>
      <c r="AA424" s="279"/>
      <c r="AB424" s="296"/>
      <c r="AC424" s="296"/>
      <c r="AD424" s="296"/>
      <c r="AE424" s="296"/>
      <c r="AF424" s="296"/>
      <c r="AG424" s="296"/>
      <c r="AH424" s="296"/>
      <c r="AI424" s="296"/>
      <c r="AJ424" s="296"/>
      <c r="AK424" s="296"/>
      <c r="AL424" s="296"/>
    </row>
    <row r="425" spans="1:38" s="414" customFormat="1" ht="16.5" customHeight="1">
      <c r="A425" s="284" t="str">
        <f>IF('Data invoice'!J355=0,"",'Data invoice'!K355)</f>
        <v/>
      </c>
      <c r="B425" s="284" t="str">
        <f>IF('Data invoice'!K355=0,"",'Data invoice'!L355)</f>
        <v/>
      </c>
      <c r="C425" s="284" t="str">
        <f>IF('Data invoice'!L355=0,"",'Data invoice'!M355)</f>
        <v/>
      </c>
      <c r="D425" s="284" t="str">
        <f>IF('Data invoice'!M355=0,"",'Data invoice'!N355)</f>
        <v/>
      </c>
      <c r="E425" s="284" t="str">
        <f>IF('Data invoice'!N355=0,"",'Data invoice'!O355)</f>
        <v/>
      </c>
      <c r="F425" s="284" t="str">
        <f>IF('Data invoice'!O355=0,"",'Data invoice'!P355)</f>
        <v/>
      </c>
      <c r="G425" s="284" t="str">
        <f>IF('Data invoice'!P355=0,"",'Data invoice'!Q355)</f>
        <v/>
      </c>
      <c r="H425" s="284" t="str">
        <f>IF('Data invoice'!Q355=0,"",'Data invoice'!R355)</f>
        <v/>
      </c>
      <c r="I425" s="320" t="str">
        <f>IF('Data invoice'!R355=0,"",'Data invoice'!S355)</f>
        <v/>
      </c>
      <c r="J425" s="367" t="str">
        <f>IF('Data invoice'!S355=0,"",'Data invoice'!T355)</f>
        <v/>
      </c>
      <c r="L425" s="279"/>
      <c r="M425" s="279"/>
      <c r="N425" s="279"/>
      <c r="O425" s="279"/>
      <c r="P425" s="279"/>
      <c r="Q425" s="279"/>
      <c r="R425" s="279"/>
      <c r="S425" s="279"/>
      <c r="T425" s="279"/>
      <c r="U425" s="279"/>
      <c r="V425" s="279"/>
      <c r="W425" s="279"/>
      <c r="X425" s="279"/>
      <c r="Y425" s="279"/>
      <c r="Z425" s="279"/>
      <c r="AA425" s="279"/>
      <c r="AB425" s="296"/>
      <c r="AC425" s="296"/>
      <c r="AD425" s="296"/>
      <c r="AE425" s="296"/>
      <c r="AF425" s="296"/>
      <c r="AG425" s="296"/>
      <c r="AH425" s="296"/>
      <c r="AI425" s="296"/>
      <c r="AJ425" s="296"/>
      <c r="AK425" s="296"/>
      <c r="AL425" s="296"/>
    </row>
    <row r="426" spans="1:38" s="414" customFormat="1" ht="16.5" customHeight="1">
      <c r="A426" s="284" t="str">
        <f>IF('Data invoice'!J356=0,"",'Data invoice'!K356)</f>
        <v/>
      </c>
      <c r="B426" s="284" t="str">
        <f>IF('Data invoice'!K356=0,"",'Data invoice'!L356)</f>
        <v/>
      </c>
      <c r="C426" s="284" t="str">
        <f>IF('Data invoice'!L356=0,"",'Data invoice'!M356)</f>
        <v/>
      </c>
      <c r="D426" s="284" t="str">
        <f>IF('Data invoice'!M356=0,"",'Data invoice'!N356)</f>
        <v/>
      </c>
      <c r="E426" s="284" t="str">
        <f>IF('Data invoice'!N356=0,"",'Data invoice'!O356)</f>
        <v/>
      </c>
      <c r="F426" s="284" t="str">
        <f>IF('Data invoice'!O356=0,"",'Data invoice'!P356)</f>
        <v/>
      </c>
      <c r="G426" s="284" t="str">
        <f>IF('Data invoice'!P356=0,"",'Data invoice'!Q356)</f>
        <v/>
      </c>
      <c r="H426" s="284" t="str">
        <f>IF('Data invoice'!Q356=0,"",'Data invoice'!R356)</f>
        <v/>
      </c>
      <c r="I426" s="320" t="str">
        <f>IF('Data invoice'!R356=0,"",'Data invoice'!S356)</f>
        <v/>
      </c>
      <c r="J426" s="367" t="str">
        <f>IF('Data invoice'!S356=0,"",'Data invoice'!T356)</f>
        <v/>
      </c>
      <c r="L426" s="279"/>
      <c r="M426" s="279"/>
      <c r="N426" s="279"/>
      <c r="O426" s="279"/>
      <c r="P426" s="279"/>
      <c r="Q426" s="279"/>
      <c r="R426" s="279"/>
      <c r="S426" s="279"/>
      <c r="T426" s="279"/>
      <c r="U426" s="279"/>
      <c r="V426" s="279"/>
      <c r="W426" s="279"/>
      <c r="X426" s="279"/>
      <c r="Y426" s="279"/>
      <c r="Z426" s="279"/>
      <c r="AA426" s="279"/>
      <c r="AB426" s="296"/>
      <c r="AC426" s="296"/>
      <c r="AD426" s="296"/>
      <c r="AE426" s="296"/>
      <c r="AF426" s="296"/>
      <c r="AG426" s="296"/>
      <c r="AH426" s="296"/>
      <c r="AI426" s="296"/>
      <c r="AJ426" s="296"/>
      <c r="AK426" s="296"/>
      <c r="AL426" s="296"/>
    </row>
    <row r="427" spans="1:38" s="414" customFormat="1" ht="16.5" customHeight="1">
      <c r="A427" s="284" t="str">
        <f>IF('Data invoice'!J357=0,"",'Data invoice'!K357)</f>
        <v/>
      </c>
      <c r="B427" s="284" t="str">
        <f>IF('Data invoice'!K357=0,"",'Data invoice'!L357)</f>
        <v/>
      </c>
      <c r="C427" s="284" t="str">
        <f>IF('Data invoice'!L357=0,"",'Data invoice'!M357)</f>
        <v/>
      </c>
      <c r="D427" s="284" t="str">
        <f>IF('Data invoice'!M357=0,"",'Data invoice'!N357)</f>
        <v/>
      </c>
      <c r="E427" s="284" t="str">
        <f>IF('Data invoice'!N357=0,"",'Data invoice'!O357)</f>
        <v/>
      </c>
      <c r="F427" s="284" t="str">
        <f>IF('Data invoice'!O357=0,"",'Data invoice'!P357)</f>
        <v/>
      </c>
      <c r="G427" s="284" t="str">
        <f>IF('Data invoice'!P357=0,"",'Data invoice'!Q357)</f>
        <v/>
      </c>
      <c r="H427" s="284" t="str">
        <f>IF('Data invoice'!Q357=0,"",'Data invoice'!R357)</f>
        <v/>
      </c>
      <c r="I427" s="320" t="str">
        <f>IF('Data invoice'!R357=0,"",'Data invoice'!S357)</f>
        <v/>
      </c>
      <c r="J427" s="367" t="str">
        <f>IF('Data invoice'!S357=0,"",'Data invoice'!T357)</f>
        <v/>
      </c>
      <c r="L427" s="279"/>
      <c r="M427" s="279"/>
      <c r="N427" s="279"/>
      <c r="O427" s="279"/>
      <c r="P427" s="279"/>
      <c r="Q427" s="279"/>
      <c r="R427" s="279"/>
      <c r="S427" s="279"/>
      <c r="T427" s="279"/>
      <c r="U427" s="279"/>
      <c r="V427" s="279"/>
      <c r="W427" s="279"/>
      <c r="X427" s="279"/>
      <c r="Y427" s="279"/>
      <c r="Z427" s="279"/>
      <c r="AA427" s="279"/>
      <c r="AB427" s="296"/>
      <c r="AC427" s="296"/>
      <c r="AD427" s="296"/>
      <c r="AE427" s="296"/>
      <c r="AF427" s="296"/>
      <c r="AG427" s="296"/>
      <c r="AH427" s="296"/>
      <c r="AI427" s="296"/>
      <c r="AJ427" s="296"/>
      <c r="AK427" s="296"/>
      <c r="AL427" s="296"/>
    </row>
    <row r="428" spans="1:38" s="414" customFormat="1" ht="16.5" customHeight="1">
      <c r="A428" s="284" t="str">
        <f>IF('Data invoice'!J358=0,"",'Data invoice'!K358)</f>
        <v/>
      </c>
      <c r="B428" s="284" t="str">
        <f>IF('Data invoice'!K358=0,"",'Data invoice'!L358)</f>
        <v/>
      </c>
      <c r="C428" s="284" t="str">
        <f>IF('Data invoice'!L358=0,"",'Data invoice'!M358)</f>
        <v/>
      </c>
      <c r="D428" s="284" t="str">
        <f>IF('Data invoice'!M358=0,"",'Data invoice'!N358)</f>
        <v/>
      </c>
      <c r="E428" s="284" t="str">
        <f>IF('Data invoice'!N358=0,"",'Data invoice'!O358)</f>
        <v/>
      </c>
      <c r="F428" s="284" t="str">
        <f>IF('Data invoice'!O358=0,"",'Data invoice'!P358)</f>
        <v/>
      </c>
      <c r="G428" s="284" t="str">
        <f>IF('Data invoice'!P358=0,"",'Data invoice'!Q358)</f>
        <v/>
      </c>
      <c r="H428" s="284" t="str">
        <f>IF('Data invoice'!Q358=0,"",'Data invoice'!R358)</f>
        <v/>
      </c>
      <c r="I428" s="320" t="str">
        <f>IF('Data invoice'!R358=0,"",'Data invoice'!S358)</f>
        <v/>
      </c>
      <c r="J428" s="367" t="str">
        <f>IF('Data invoice'!S358=0,"",'Data invoice'!T358)</f>
        <v/>
      </c>
      <c r="L428" s="279"/>
      <c r="M428" s="279"/>
      <c r="N428" s="279"/>
      <c r="O428" s="279"/>
      <c r="P428" s="279"/>
      <c r="Q428" s="279"/>
      <c r="R428" s="279"/>
      <c r="S428" s="279"/>
      <c r="T428" s="279"/>
      <c r="U428" s="279"/>
      <c r="V428" s="279"/>
      <c r="W428" s="279"/>
      <c r="X428" s="279"/>
      <c r="Y428" s="279"/>
      <c r="Z428" s="279"/>
      <c r="AA428" s="279"/>
      <c r="AB428" s="296"/>
      <c r="AC428" s="296"/>
      <c r="AD428" s="296"/>
      <c r="AE428" s="296"/>
      <c r="AF428" s="296"/>
      <c r="AG428" s="296"/>
      <c r="AH428" s="296"/>
      <c r="AI428" s="296"/>
      <c r="AJ428" s="296"/>
      <c r="AK428" s="296"/>
      <c r="AL428" s="296"/>
    </row>
    <row r="429" spans="1:38" s="414" customFormat="1" ht="16.5" customHeight="1">
      <c r="A429" s="284" t="str">
        <f>IF('Data invoice'!J359=0,"",'Data invoice'!K359)</f>
        <v/>
      </c>
      <c r="B429" s="284" t="str">
        <f>IF('Data invoice'!K359=0,"",'Data invoice'!L359)</f>
        <v/>
      </c>
      <c r="C429" s="284" t="str">
        <f>IF('Data invoice'!L359=0,"",'Data invoice'!M359)</f>
        <v/>
      </c>
      <c r="D429" s="284" t="str">
        <f>IF('Data invoice'!M359=0,"",'Data invoice'!N359)</f>
        <v/>
      </c>
      <c r="E429" s="284" t="str">
        <f>IF('Data invoice'!N359=0,"",'Data invoice'!O359)</f>
        <v/>
      </c>
      <c r="F429" s="284" t="str">
        <f>IF('Data invoice'!O359=0,"",'Data invoice'!P359)</f>
        <v/>
      </c>
      <c r="G429" s="284" t="str">
        <f>IF('Data invoice'!P359=0,"",'Data invoice'!Q359)</f>
        <v/>
      </c>
      <c r="H429" s="284" t="str">
        <f>IF('Data invoice'!Q359=0,"",'Data invoice'!R359)</f>
        <v/>
      </c>
      <c r="I429" s="320" t="str">
        <f>IF('Data invoice'!R359=0,"",'Data invoice'!S359)</f>
        <v/>
      </c>
      <c r="J429" s="367" t="str">
        <f>IF('Data invoice'!S359=0,"",'Data invoice'!T359)</f>
        <v/>
      </c>
      <c r="L429" s="279"/>
      <c r="M429" s="279"/>
      <c r="N429" s="279"/>
      <c r="O429" s="279"/>
      <c r="P429" s="279"/>
      <c r="Q429" s="279"/>
      <c r="R429" s="279"/>
      <c r="S429" s="279"/>
      <c r="T429" s="279"/>
      <c r="U429" s="279"/>
      <c r="V429" s="279"/>
      <c r="W429" s="279"/>
      <c r="X429" s="279"/>
      <c r="Y429" s="279"/>
      <c r="Z429" s="279"/>
      <c r="AA429" s="279"/>
      <c r="AB429" s="296"/>
      <c r="AC429" s="296"/>
      <c r="AD429" s="296"/>
      <c r="AE429" s="296"/>
      <c r="AF429" s="296"/>
      <c r="AG429" s="296"/>
      <c r="AH429" s="296"/>
      <c r="AI429" s="296"/>
      <c r="AJ429" s="296"/>
      <c r="AK429" s="296"/>
      <c r="AL429" s="296"/>
    </row>
    <row r="430" spans="1:38" s="414" customFormat="1" ht="16.5" customHeight="1">
      <c r="A430" s="284" t="str">
        <f>IF('Data invoice'!J360=0,"",'Data invoice'!K360)</f>
        <v/>
      </c>
      <c r="B430" s="284" t="str">
        <f>IF('Data invoice'!K360=0,"",'Data invoice'!L360)</f>
        <v/>
      </c>
      <c r="C430" s="284" t="str">
        <f>IF('Data invoice'!L360=0,"",'Data invoice'!M360)</f>
        <v/>
      </c>
      <c r="D430" s="284" t="str">
        <f>IF('Data invoice'!M360=0,"",'Data invoice'!N360)</f>
        <v/>
      </c>
      <c r="E430" s="284" t="str">
        <f>IF('Data invoice'!N360=0,"",'Data invoice'!O360)</f>
        <v/>
      </c>
      <c r="F430" s="284" t="str">
        <f>IF('Data invoice'!O360=0,"",'Data invoice'!P360)</f>
        <v/>
      </c>
      <c r="G430" s="284" t="str">
        <f>IF('Data invoice'!P360=0,"",'Data invoice'!Q360)</f>
        <v/>
      </c>
      <c r="H430" s="284" t="str">
        <f>IF('Data invoice'!Q360=0,"",'Data invoice'!R360)</f>
        <v/>
      </c>
      <c r="I430" s="320" t="str">
        <f>IF('Data invoice'!R360=0,"",'Data invoice'!S360)</f>
        <v/>
      </c>
      <c r="J430" s="367" t="str">
        <f>IF('Data invoice'!S360=0,"",'Data invoice'!T360)</f>
        <v/>
      </c>
      <c r="L430" s="279"/>
      <c r="M430" s="279"/>
      <c r="N430" s="279"/>
      <c r="O430" s="279"/>
      <c r="P430" s="279"/>
      <c r="Q430" s="279"/>
      <c r="R430" s="279"/>
      <c r="S430" s="279"/>
      <c r="T430" s="279"/>
      <c r="U430" s="279"/>
      <c r="V430" s="279"/>
      <c r="W430" s="279"/>
      <c r="X430" s="279"/>
      <c r="Y430" s="279"/>
      <c r="Z430" s="279"/>
      <c r="AA430" s="279"/>
      <c r="AB430" s="296"/>
      <c r="AC430" s="296"/>
      <c r="AD430" s="296"/>
      <c r="AE430" s="296"/>
      <c r="AF430" s="296"/>
      <c r="AG430" s="296"/>
      <c r="AH430" s="296"/>
      <c r="AI430" s="296"/>
      <c r="AJ430" s="296"/>
      <c r="AK430" s="296"/>
      <c r="AL430" s="296"/>
    </row>
    <row r="431" spans="1:38" s="414" customFormat="1" ht="16.5" customHeight="1">
      <c r="A431" s="284" t="str">
        <f>IF('Data invoice'!J361=0,"",'Data invoice'!K361)</f>
        <v/>
      </c>
      <c r="B431" s="284" t="str">
        <f>IF('Data invoice'!K361=0,"",'Data invoice'!L361)</f>
        <v/>
      </c>
      <c r="C431" s="284" t="str">
        <f>IF('Data invoice'!L361=0,"",'Data invoice'!M361)</f>
        <v/>
      </c>
      <c r="D431" s="284" t="str">
        <f>IF('Data invoice'!M361=0,"",'Data invoice'!N361)</f>
        <v/>
      </c>
      <c r="E431" s="284" t="str">
        <f>IF('Data invoice'!N361=0,"",'Data invoice'!O361)</f>
        <v/>
      </c>
      <c r="F431" s="284" t="str">
        <f>IF('Data invoice'!O361=0,"",'Data invoice'!P361)</f>
        <v/>
      </c>
      <c r="G431" s="284" t="str">
        <f>IF('Data invoice'!P361=0,"",'Data invoice'!Q361)</f>
        <v/>
      </c>
      <c r="H431" s="284" t="str">
        <f>IF('Data invoice'!Q361=0,"",'Data invoice'!R361)</f>
        <v/>
      </c>
      <c r="I431" s="320" t="str">
        <f>IF('Data invoice'!R361=0,"",'Data invoice'!S361)</f>
        <v/>
      </c>
      <c r="J431" s="367" t="str">
        <f>IF('Data invoice'!S361=0,"",'Data invoice'!T361)</f>
        <v/>
      </c>
      <c r="L431" s="279"/>
      <c r="M431" s="279"/>
      <c r="N431" s="279"/>
      <c r="O431" s="279"/>
      <c r="P431" s="279"/>
      <c r="Q431" s="279"/>
      <c r="R431" s="279"/>
      <c r="S431" s="279"/>
      <c r="T431" s="279"/>
      <c r="U431" s="279"/>
      <c r="V431" s="279"/>
      <c r="W431" s="279"/>
      <c r="X431" s="279"/>
      <c r="Y431" s="279"/>
      <c r="Z431" s="279"/>
      <c r="AA431" s="279"/>
      <c r="AB431" s="296"/>
      <c r="AC431" s="296"/>
      <c r="AD431" s="296"/>
      <c r="AE431" s="296"/>
      <c r="AF431" s="296"/>
      <c r="AG431" s="296"/>
      <c r="AH431" s="296"/>
      <c r="AI431" s="296"/>
      <c r="AJ431" s="296"/>
      <c r="AK431" s="296"/>
      <c r="AL431" s="296"/>
    </row>
    <row r="432" spans="1:38" s="414" customFormat="1" ht="16.5" customHeight="1">
      <c r="A432" s="284" t="e">
        <f>IF('Data invoice'!#REF!=0,"",'Data invoice'!#REF!)</f>
        <v>#REF!</v>
      </c>
      <c r="B432" s="284" t="e">
        <f>IF('Data invoice'!#REF!=0,"",'Data invoice'!#REF!)</f>
        <v>#REF!</v>
      </c>
      <c r="C432" s="284" t="e">
        <f>IF('Data invoice'!#REF!=0,"",'Data invoice'!#REF!)</f>
        <v>#REF!</v>
      </c>
      <c r="D432" s="284" t="e">
        <f>IF('Data invoice'!#REF!=0,"",'Data invoice'!#REF!)</f>
        <v>#REF!</v>
      </c>
      <c r="E432" s="284" t="e">
        <f>IF('Data invoice'!#REF!=0,"",'Data invoice'!#REF!)</f>
        <v>#REF!</v>
      </c>
      <c r="F432" s="284" t="e">
        <f>IF('Data invoice'!#REF!=0,"",'Data invoice'!#REF!)</f>
        <v>#REF!</v>
      </c>
      <c r="G432" s="284" t="e">
        <f>IF('Data invoice'!#REF!=0,"",'Data invoice'!#REF!)</f>
        <v>#REF!</v>
      </c>
      <c r="H432" s="284" t="e">
        <f>IF('Data invoice'!#REF!=0,"",'Data invoice'!#REF!)</f>
        <v>#REF!</v>
      </c>
      <c r="I432" s="320" t="e">
        <f>IF('Data invoice'!#REF!=0,"",'Data invoice'!#REF!)</f>
        <v>#REF!</v>
      </c>
      <c r="J432" s="367" t="e">
        <f>IF('Data invoice'!#REF!=0,"",'Data invoice'!#REF!)</f>
        <v>#REF!</v>
      </c>
      <c r="L432" s="279"/>
      <c r="M432" s="279"/>
      <c r="N432" s="279"/>
      <c r="O432" s="279"/>
      <c r="P432" s="279"/>
      <c r="Q432" s="279"/>
      <c r="R432" s="279"/>
      <c r="S432" s="279"/>
      <c r="T432" s="279"/>
      <c r="U432" s="279"/>
      <c r="V432" s="279"/>
      <c r="W432" s="279"/>
      <c r="X432" s="279"/>
      <c r="Y432" s="279"/>
      <c r="Z432" s="279"/>
      <c r="AA432" s="279"/>
      <c r="AB432" s="296"/>
      <c r="AC432" s="296"/>
      <c r="AD432" s="296"/>
      <c r="AE432" s="296"/>
      <c r="AF432" s="296"/>
      <c r="AG432" s="296"/>
      <c r="AH432" s="296"/>
      <c r="AI432" s="296"/>
      <c r="AJ432" s="296"/>
      <c r="AK432" s="296"/>
      <c r="AL432" s="296"/>
    </row>
    <row r="433" spans="1:38" s="414" customFormat="1" ht="16.5" customHeight="1">
      <c r="A433" s="284" t="str">
        <f>IF('Data invoice'!J362=0,"",'Data invoice'!K362)</f>
        <v/>
      </c>
      <c r="B433" s="284" t="str">
        <f>IF('Data invoice'!K362=0,"",'Data invoice'!L362)</f>
        <v/>
      </c>
      <c r="C433" s="284" t="str">
        <f>IF('Data invoice'!L362=0,"",'Data invoice'!M362)</f>
        <v/>
      </c>
      <c r="D433" s="284" t="str">
        <f>IF('Data invoice'!M362=0,"",'Data invoice'!N362)</f>
        <v/>
      </c>
      <c r="E433" s="284" t="str">
        <f>IF('Data invoice'!N362=0,"",'Data invoice'!O362)</f>
        <v/>
      </c>
      <c r="F433" s="284" t="str">
        <f>IF('Data invoice'!O362=0,"",'Data invoice'!P362)</f>
        <v/>
      </c>
      <c r="G433" s="284" t="str">
        <f>IF('Data invoice'!P362=0,"",'Data invoice'!Q362)</f>
        <v/>
      </c>
      <c r="H433" s="284" t="str">
        <f>IF('Data invoice'!Q362=0,"",'Data invoice'!R362)</f>
        <v/>
      </c>
      <c r="I433" s="320" t="str">
        <f>IF('Data invoice'!R362=0,"",'Data invoice'!S362)</f>
        <v/>
      </c>
      <c r="J433" s="367" t="str">
        <f>IF('Data invoice'!S362=0,"",'Data invoice'!T362)</f>
        <v/>
      </c>
      <c r="L433" s="279"/>
      <c r="M433" s="279"/>
      <c r="N433" s="279"/>
      <c r="O433" s="279"/>
      <c r="P433" s="279"/>
      <c r="Q433" s="279"/>
      <c r="R433" s="279"/>
      <c r="S433" s="279"/>
      <c r="T433" s="279"/>
      <c r="U433" s="279"/>
      <c r="V433" s="279"/>
      <c r="W433" s="279"/>
      <c r="X433" s="279"/>
      <c r="Y433" s="279"/>
      <c r="Z433" s="279"/>
      <c r="AA433" s="279"/>
      <c r="AB433" s="296"/>
      <c r="AC433" s="296"/>
      <c r="AD433" s="296"/>
      <c r="AE433" s="296"/>
      <c r="AF433" s="296"/>
      <c r="AG433" s="296"/>
      <c r="AH433" s="296"/>
      <c r="AI433" s="296"/>
      <c r="AJ433" s="296"/>
      <c r="AK433" s="296"/>
      <c r="AL433" s="296"/>
    </row>
    <row r="434" spans="1:38" s="414" customFormat="1" ht="16.5" customHeight="1">
      <c r="A434" s="284" t="str">
        <f>IF('Data invoice'!J363=0,"",'Data invoice'!K363)</f>
        <v/>
      </c>
      <c r="B434" s="284" t="str">
        <f>IF('Data invoice'!K363=0,"",'Data invoice'!L363)</f>
        <v/>
      </c>
      <c r="C434" s="284" t="str">
        <f>IF('Data invoice'!L363=0,"",'Data invoice'!M363)</f>
        <v/>
      </c>
      <c r="D434" s="284" t="str">
        <f>IF('Data invoice'!M363=0,"",'Data invoice'!N363)</f>
        <v/>
      </c>
      <c r="E434" s="284" t="str">
        <f>IF('Data invoice'!N363=0,"",'Data invoice'!O363)</f>
        <v/>
      </c>
      <c r="F434" s="284" t="str">
        <f>IF('Data invoice'!O363=0,"",'Data invoice'!P363)</f>
        <v/>
      </c>
      <c r="G434" s="284" t="str">
        <f>IF('Data invoice'!P363=0,"",'Data invoice'!Q363)</f>
        <v/>
      </c>
      <c r="H434" s="284" t="str">
        <f>IF('Data invoice'!Q363=0,"",'Data invoice'!R363)</f>
        <v/>
      </c>
      <c r="I434" s="320" t="str">
        <f>IF('Data invoice'!R363=0,"",'Data invoice'!S363)</f>
        <v/>
      </c>
      <c r="J434" s="367" t="str">
        <f>IF('Data invoice'!S363=0,"",'Data invoice'!T363)</f>
        <v/>
      </c>
      <c r="L434" s="279"/>
      <c r="M434" s="279"/>
      <c r="N434" s="279"/>
      <c r="O434" s="279"/>
      <c r="P434" s="279"/>
      <c r="Q434" s="279"/>
      <c r="R434" s="279"/>
      <c r="S434" s="279"/>
      <c r="T434" s="279"/>
      <c r="U434" s="279"/>
      <c r="V434" s="279"/>
      <c r="W434" s="279"/>
      <c r="X434" s="279"/>
      <c r="Y434" s="279"/>
      <c r="Z434" s="279"/>
      <c r="AA434" s="279"/>
      <c r="AB434" s="296"/>
      <c r="AC434" s="296"/>
      <c r="AD434" s="296"/>
      <c r="AE434" s="296"/>
      <c r="AF434" s="296"/>
      <c r="AG434" s="296"/>
      <c r="AH434" s="296"/>
      <c r="AI434" s="296"/>
      <c r="AJ434" s="296"/>
      <c r="AK434" s="296"/>
      <c r="AL434" s="296"/>
    </row>
    <row r="435" spans="1:38" s="414" customFormat="1" ht="16.5" customHeight="1">
      <c r="A435" s="284" t="str">
        <f>IF('Data invoice'!J364=0,"",'Data invoice'!K364)</f>
        <v/>
      </c>
      <c r="B435" s="284" t="str">
        <f>IF('Data invoice'!K364=0,"",'Data invoice'!L364)</f>
        <v/>
      </c>
      <c r="C435" s="284" t="str">
        <f>IF('Data invoice'!L364=0,"",'Data invoice'!M364)</f>
        <v/>
      </c>
      <c r="D435" s="284" t="str">
        <f>IF('Data invoice'!M364=0,"",'Data invoice'!N364)</f>
        <v/>
      </c>
      <c r="E435" s="284" t="str">
        <f>IF('Data invoice'!N364=0,"",'Data invoice'!O364)</f>
        <v/>
      </c>
      <c r="F435" s="284" t="str">
        <f>IF('Data invoice'!O364=0,"",'Data invoice'!P364)</f>
        <v/>
      </c>
      <c r="G435" s="284" t="str">
        <f>IF('Data invoice'!P364=0,"",'Data invoice'!Q364)</f>
        <v/>
      </c>
      <c r="H435" s="284" t="str">
        <f>IF('Data invoice'!Q364=0,"",'Data invoice'!R364)</f>
        <v/>
      </c>
      <c r="I435" s="320" t="str">
        <f>IF('Data invoice'!R364=0,"",'Data invoice'!S364)</f>
        <v/>
      </c>
      <c r="J435" s="367" t="str">
        <f>IF('Data invoice'!S364=0,"",'Data invoice'!T364)</f>
        <v/>
      </c>
      <c r="L435" s="279"/>
      <c r="M435" s="279"/>
      <c r="N435" s="279"/>
      <c r="O435" s="279"/>
      <c r="P435" s="279"/>
      <c r="Q435" s="279"/>
      <c r="R435" s="279"/>
      <c r="S435" s="279"/>
      <c r="T435" s="279"/>
      <c r="U435" s="279"/>
      <c r="V435" s="279"/>
      <c r="W435" s="279"/>
      <c r="X435" s="279"/>
      <c r="Y435" s="279"/>
      <c r="Z435" s="279"/>
      <c r="AA435" s="279"/>
      <c r="AB435" s="296"/>
      <c r="AC435" s="296"/>
      <c r="AD435" s="296"/>
      <c r="AE435" s="296"/>
      <c r="AF435" s="296"/>
      <c r="AG435" s="296"/>
      <c r="AH435" s="296"/>
      <c r="AI435" s="296"/>
      <c r="AJ435" s="296"/>
      <c r="AK435" s="296"/>
      <c r="AL435" s="296"/>
    </row>
    <row r="436" spans="1:38" s="414" customFormat="1" ht="16.5" customHeight="1">
      <c r="A436" s="284" t="str">
        <f>IF('Data invoice'!J365=0,"",'Data invoice'!K365)</f>
        <v/>
      </c>
      <c r="B436" s="284" t="str">
        <f>IF('Data invoice'!K365=0,"",'Data invoice'!L365)</f>
        <v/>
      </c>
      <c r="C436" s="284" t="str">
        <f>IF('Data invoice'!L365=0,"",'Data invoice'!M365)</f>
        <v/>
      </c>
      <c r="D436" s="284" t="str">
        <f>IF('Data invoice'!M365=0,"",'Data invoice'!N365)</f>
        <v/>
      </c>
      <c r="E436" s="284" t="str">
        <f>IF('Data invoice'!N365=0,"",'Data invoice'!O365)</f>
        <v/>
      </c>
      <c r="F436" s="284" t="str">
        <f>IF('Data invoice'!O365=0,"",'Data invoice'!P365)</f>
        <v/>
      </c>
      <c r="G436" s="284" t="str">
        <f>IF('Data invoice'!P365=0,"",'Data invoice'!Q365)</f>
        <v/>
      </c>
      <c r="H436" s="284" t="str">
        <f>IF('Data invoice'!Q365=0,"",'Data invoice'!R365)</f>
        <v/>
      </c>
      <c r="I436" s="320" t="str">
        <f>IF('Data invoice'!R365=0,"",'Data invoice'!S365)</f>
        <v/>
      </c>
      <c r="J436" s="367" t="str">
        <f>IF('Data invoice'!S365=0,"",'Data invoice'!T365)</f>
        <v/>
      </c>
      <c r="L436" s="279"/>
      <c r="M436" s="279"/>
      <c r="N436" s="279"/>
      <c r="O436" s="279"/>
      <c r="P436" s="279"/>
      <c r="Q436" s="279"/>
      <c r="R436" s="279"/>
      <c r="S436" s="279"/>
      <c r="T436" s="279"/>
      <c r="U436" s="279"/>
      <c r="V436" s="279"/>
      <c r="W436" s="279"/>
      <c r="X436" s="279"/>
      <c r="Y436" s="279"/>
      <c r="Z436" s="279"/>
      <c r="AA436" s="279"/>
      <c r="AB436" s="296"/>
      <c r="AC436" s="296"/>
      <c r="AD436" s="296"/>
      <c r="AE436" s="296"/>
      <c r="AF436" s="296"/>
      <c r="AG436" s="296"/>
      <c r="AH436" s="296"/>
      <c r="AI436" s="296"/>
      <c r="AJ436" s="296"/>
      <c r="AK436" s="296"/>
      <c r="AL436" s="296"/>
    </row>
    <row r="437" spans="1:38" s="414" customFormat="1" ht="16.5" customHeight="1">
      <c r="A437" s="284" t="str">
        <f>IF('Data invoice'!J366=0,"",'Data invoice'!K366)</f>
        <v/>
      </c>
      <c r="B437" s="284" t="str">
        <f>IF('Data invoice'!K366=0,"",'Data invoice'!L366)</f>
        <v/>
      </c>
      <c r="C437" s="284" t="str">
        <f>IF('Data invoice'!L366=0,"",'Data invoice'!M366)</f>
        <v/>
      </c>
      <c r="D437" s="284" t="str">
        <f>IF('Data invoice'!M366=0,"",'Data invoice'!N366)</f>
        <v/>
      </c>
      <c r="E437" s="284" t="str">
        <f>IF('Data invoice'!N366=0,"",'Data invoice'!O366)</f>
        <v/>
      </c>
      <c r="F437" s="284" t="str">
        <f>IF('Data invoice'!O366=0,"",'Data invoice'!P366)</f>
        <v/>
      </c>
      <c r="G437" s="284" t="str">
        <f>IF('Data invoice'!P366=0,"",'Data invoice'!Q366)</f>
        <v/>
      </c>
      <c r="H437" s="284" t="str">
        <f>IF('Data invoice'!Q366=0,"",'Data invoice'!R366)</f>
        <v/>
      </c>
      <c r="I437" s="320" t="str">
        <f>IF('Data invoice'!R366=0,"",'Data invoice'!S366)</f>
        <v/>
      </c>
      <c r="J437" s="367" t="str">
        <f>IF('Data invoice'!S366=0,"",'Data invoice'!T366)</f>
        <v/>
      </c>
      <c r="L437" s="279"/>
      <c r="M437" s="279"/>
      <c r="N437" s="279"/>
      <c r="O437" s="279"/>
      <c r="P437" s="279"/>
      <c r="Q437" s="279"/>
      <c r="R437" s="279"/>
      <c r="S437" s="279"/>
      <c r="T437" s="279"/>
      <c r="U437" s="279"/>
      <c r="V437" s="279"/>
      <c r="W437" s="279"/>
      <c r="X437" s="279"/>
      <c r="Y437" s="279"/>
      <c r="Z437" s="279"/>
      <c r="AA437" s="279"/>
      <c r="AB437" s="296"/>
      <c r="AC437" s="296"/>
      <c r="AD437" s="296"/>
      <c r="AE437" s="296"/>
      <c r="AF437" s="296"/>
      <c r="AG437" s="296"/>
      <c r="AH437" s="296"/>
      <c r="AI437" s="296"/>
      <c r="AJ437" s="296"/>
      <c r="AK437" s="296"/>
      <c r="AL437" s="296"/>
    </row>
    <row r="438" spans="1:38" s="414" customFormat="1" ht="16.5" customHeight="1">
      <c r="A438" s="284" t="str">
        <f>IF('Data invoice'!J367=0,"",'Data invoice'!K367)</f>
        <v/>
      </c>
      <c r="B438" s="284" t="str">
        <f>IF('Data invoice'!K367=0,"",'Data invoice'!L367)</f>
        <v/>
      </c>
      <c r="C438" s="284" t="str">
        <f>IF('Data invoice'!L367=0,"",'Data invoice'!M367)</f>
        <v/>
      </c>
      <c r="D438" s="284" t="str">
        <f>IF('Data invoice'!M367=0,"",'Data invoice'!N367)</f>
        <v/>
      </c>
      <c r="E438" s="284" t="str">
        <f>IF('Data invoice'!N367=0,"",'Data invoice'!O367)</f>
        <v/>
      </c>
      <c r="F438" s="284" t="str">
        <f>IF('Data invoice'!O367=0,"",'Data invoice'!P367)</f>
        <v/>
      </c>
      <c r="G438" s="284" t="str">
        <f>IF('Data invoice'!P367=0,"",'Data invoice'!Q367)</f>
        <v/>
      </c>
      <c r="H438" s="284" t="str">
        <f>IF('Data invoice'!Q367=0,"",'Data invoice'!R367)</f>
        <v/>
      </c>
      <c r="I438" s="320" t="str">
        <f>IF('Data invoice'!R367=0,"",'Data invoice'!S367)</f>
        <v/>
      </c>
      <c r="J438" s="367" t="str">
        <f>IF('Data invoice'!S367=0,"",'Data invoice'!T367)</f>
        <v/>
      </c>
      <c r="L438" s="279"/>
      <c r="M438" s="279"/>
      <c r="N438" s="279"/>
      <c r="O438" s="279"/>
      <c r="P438" s="279"/>
      <c r="Q438" s="279"/>
      <c r="R438" s="279"/>
      <c r="S438" s="279"/>
      <c r="T438" s="279"/>
      <c r="U438" s="279"/>
      <c r="V438" s="279"/>
      <c r="W438" s="279"/>
      <c r="X438" s="279"/>
      <c r="Y438" s="279"/>
      <c r="Z438" s="279"/>
      <c r="AA438" s="279"/>
      <c r="AB438" s="296"/>
      <c r="AC438" s="296"/>
      <c r="AD438" s="296"/>
      <c r="AE438" s="296"/>
      <c r="AF438" s="296"/>
      <c r="AG438" s="296"/>
      <c r="AH438" s="296"/>
      <c r="AI438" s="296"/>
      <c r="AJ438" s="296"/>
      <c r="AK438" s="296"/>
      <c r="AL438" s="296"/>
    </row>
    <row r="439" spans="1:38" s="414" customFormat="1" ht="16.5" customHeight="1">
      <c r="A439" s="284" t="str">
        <f>IF('Data invoice'!J368=0,"",'Data invoice'!K368)</f>
        <v/>
      </c>
      <c r="B439" s="284" t="str">
        <f>IF('Data invoice'!K368=0,"",'Data invoice'!L368)</f>
        <v/>
      </c>
      <c r="C439" s="284" t="str">
        <f>IF('Data invoice'!L368=0,"",'Data invoice'!M368)</f>
        <v/>
      </c>
      <c r="D439" s="284" t="str">
        <f>IF('Data invoice'!M368=0,"",'Data invoice'!N368)</f>
        <v/>
      </c>
      <c r="E439" s="284" t="str">
        <f>IF('Data invoice'!N368=0,"",'Data invoice'!O368)</f>
        <v/>
      </c>
      <c r="F439" s="284" t="str">
        <f>IF('Data invoice'!O368=0,"",'Data invoice'!P368)</f>
        <v/>
      </c>
      <c r="G439" s="284" t="str">
        <f>IF('Data invoice'!P368=0,"",'Data invoice'!Q368)</f>
        <v/>
      </c>
      <c r="H439" s="284" t="str">
        <f>IF('Data invoice'!Q368=0,"",'Data invoice'!R368)</f>
        <v/>
      </c>
      <c r="I439" s="320" t="str">
        <f>IF('Data invoice'!R368=0,"",'Data invoice'!S368)</f>
        <v/>
      </c>
      <c r="J439" s="367" t="str">
        <f>IF('Data invoice'!S368=0,"",'Data invoice'!T368)</f>
        <v/>
      </c>
      <c r="L439" s="279"/>
      <c r="M439" s="279"/>
      <c r="N439" s="279"/>
      <c r="O439" s="279"/>
      <c r="P439" s="279"/>
      <c r="Q439" s="279"/>
      <c r="R439" s="279"/>
      <c r="S439" s="279"/>
      <c r="T439" s="279"/>
      <c r="U439" s="279"/>
      <c r="V439" s="279"/>
      <c r="W439" s="279"/>
      <c r="X439" s="279"/>
      <c r="Y439" s="279"/>
      <c r="Z439" s="279"/>
      <c r="AA439" s="279"/>
      <c r="AB439" s="296"/>
      <c r="AC439" s="296"/>
      <c r="AD439" s="296"/>
      <c r="AE439" s="296"/>
      <c r="AF439" s="296"/>
      <c r="AG439" s="296"/>
      <c r="AH439" s="296"/>
      <c r="AI439" s="296"/>
      <c r="AJ439" s="296"/>
      <c r="AK439" s="296"/>
      <c r="AL439" s="296"/>
    </row>
    <row r="440" spans="1:38" s="414" customFormat="1" ht="16.5" customHeight="1">
      <c r="A440" s="284" t="str">
        <f>IF('Data invoice'!J369=0,"",'Data invoice'!K369)</f>
        <v/>
      </c>
      <c r="B440" s="284" t="str">
        <f>IF('Data invoice'!K369=0,"",'Data invoice'!L369)</f>
        <v/>
      </c>
      <c r="C440" s="284" t="str">
        <f>IF('Data invoice'!L369=0,"",'Data invoice'!M369)</f>
        <v/>
      </c>
      <c r="D440" s="284" t="str">
        <f>IF('Data invoice'!M369=0,"",'Data invoice'!N369)</f>
        <v/>
      </c>
      <c r="E440" s="284" t="str">
        <f>IF('Data invoice'!N369=0,"",'Data invoice'!O369)</f>
        <v/>
      </c>
      <c r="F440" s="284" t="str">
        <f>IF('Data invoice'!O369=0,"",'Data invoice'!P369)</f>
        <v/>
      </c>
      <c r="G440" s="284" t="str">
        <f>IF('Data invoice'!P369=0,"",'Data invoice'!Q369)</f>
        <v/>
      </c>
      <c r="H440" s="284" t="str">
        <f>IF('Data invoice'!Q369=0,"",'Data invoice'!R369)</f>
        <v/>
      </c>
      <c r="I440" s="320" t="str">
        <f>IF('Data invoice'!R369=0,"",'Data invoice'!S369)</f>
        <v/>
      </c>
      <c r="J440" s="367" t="str">
        <f>IF('Data invoice'!S369=0,"",'Data invoice'!T369)</f>
        <v/>
      </c>
      <c r="L440" s="279"/>
      <c r="M440" s="279"/>
      <c r="N440" s="279"/>
      <c r="O440" s="279"/>
      <c r="P440" s="279"/>
      <c r="Q440" s="279"/>
      <c r="R440" s="279"/>
      <c r="S440" s="279"/>
      <c r="T440" s="279"/>
      <c r="U440" s="279"/>
      <c r="V440" s="279"/>
      <c r="W440" s="279"/>
      <c r="X440" s="279"/>
      <c r="Y440" s="279"/>
      <c r="Z440" s="279"/>
      <c r="AA440" s="279"/>
      <c r="AB440" s="296"/>
      <c r="AC440" s="296"/>
      <c r="AD440" s="296"/>
      <c r="AE440" s="296"/>
      <c r="AF440" s="296"/>
      <c r="AG440" s="296"/>
      <c r="AH440" s="296"/>
      <c r="AI440" s="296"/>
      <c r="AJ440" s="296"/>
      <c r="AK440" s="296"/>
      <c r="AL440" s="296"/>
    </row>
    <row r="441" spans="1:38" s="414" customFormat="1" ht="16.5" customHeight="1">
      <c r="A441" s="284" t="str">
        <f>IF('Data invoice'!J370=0,"",'Data invoice'!K370)</f>
        <v/>
      </c>
      <c r="B441" s="284" t="str">
        <f>IF('Data invoice'!K370=0,"",'Data invoice'!L370)</f>
        <v/>
      </c>
      <c r="C441" s="284" t="str">
        <f>IF('Data invoice'!L370=0,"",'Data invoice'!M370)</f>
        <v/>
      </c>
      <c r="D441" s="284" t="str">
        <f>IF('Data invoice'!M370=0,"",'Data invoice'!N370)</f>
        <v/>
      </c>
      <c r="E441" s="284" t="str">
        <f>IF('Data invoice'!N370=0,"",'Data invoice'!O370)</f>
        <v/>
      </c>
      <c r="F441" s="284" t="str">
        <f>IF('Data invoice'!O370=0,"",'Data invoice'!P370)</f>
        <v/>
      </c>
      <c r="G441" s="284" t="str">
        <f>IF('Data invoice'!P370=0,"",'Data invoice'!Q370)</f>
        <v/>
      </c>
      <c r="H441" s="284" t="str">
        <f>IF('Data invoice'!Q370=0,"",'Data invoice'!R370)</f>
        <v/>
      </c>
      <c r="I441" s="320" t="str">
        <f>IF('Data invoice'!R370=0,"",'Data invoice'!S370)</f>
        <v/>
      </c>
      <c r="J441" s="367" t="str">
        <f>IF('Data invoice'!S370=0,"",'Data invoice'!T370)</f>
        <v/>
      </c>
      <c r="L441" s="279"/>
      <c r="M441" s="279"/>
      <c r="N441" s="279"/>
      <c r="O441" s="279"/>
      <c r="P441" s="279"/>
      <c r="Q441" s="279"/>
      <c r="R441" s="279"/>
      <c r="S441" s="279"/>
      <c r="T441" s="279"/>
      <c r="U441" s="279"/>
      <c r="V441" s="279"/>
      <c r="W441" s="279"/>
      <c r="X441" s="279"/>
      <c r="Y441" s="279"/>
      <c r="Z441" s="279"/>
      <c r="AA441" s="279"/>
      <c r="AB441" s="296"/>
      <c r="AC441" s="296"/>
      <c r="AD441" s="296"/>
      <c r="AE441" s="296"/>
      <c r="AF441" s="296"/>
      <c r="AG441" s="296"/>
      <c r="AH441" s="296"/>
      <c r="AI441" s="296"/>
      <c r="AJ441" s="296"/>
      <c r="AK441" s="296"/>
      <c r="AL441" s="296"/>
    </row>
    <row r="442" spans="1:38" s="414" customFormat="1" ht="16.5" customHeight="1">
      <c r="A442" s="284" t="str">
        <f>IF('Data invoice'!J371=0,"",'Data invoice'!K371)</f>
        <v/>
      </c>
      <c r="B442" s="284" t="str">
        <f>IF('Data invoice'!K371=0,"",'Data invoice'!L371)</f>
        <v/>
      </c>
      <c r="C442" s="284" t="str">
        <f>IF('Data invoice'!L371=0,"",'Data invoice'!M371)</f>
        <v/>
      </c>
      <c r="D442" s="284" t="str">
        <f>IF('Data invoice'!M371=0,"",'Data invoice'!N371)</f>
        <v/>
      </c>
      <c r="E442" s="284" t="str">
        <f>IF('Data invoice'!N371=0,"",'Data invoice'!O371)</f>
        <v/>
      </c>
      <c r="F442" s="284" t="str">
        <f>IF('Data invoice'!O371=0,"",'Data invoice'!P371)</f>
        <v/>
      </c>
      <c r="G442" s="284" t="str">
        <f>IF('Data invoice'!P371=0,"",'Data invoice'!Q371)</f>
        <v/>
      </c>
      <c r="H442" s="284" t="str">
        <f>IF('Data invoice'!Q371=0,"",'Data invoice'!R371)</f>
        <v/>
      </c>
      <c r="I442" s="320" t="str">
        <f>IF('Data invoice'!R371=0,"",'Data invoice'!S371)</f>
        <v/>
      </c>
      <c r="J442" s="367" t="str">
        <f>IF('Data invoice'!S371=0,"",'Data invoice'!T371)</f>
        <v/>
      </c>
      <c r="L442" s="279"/>
      <c r="M442" s="279"/>
      <c r="N442" s="279"/>
      <c r="O442" s="279"/>
      <c r="P442" s="279"/>
      <c r="Q442" s="279"/>
      <c r="R442" s="279"/>
      <c r="S442" s="279"/>
      <c r="T442" s="279"/>
      <c r="U442" s="279"/>
      <c r="V442" s="279"/>
      <c r="W442" s="279"/>
      <c r="X442" s="279"/>
      <c r="Y442" s="279"/>
      <c r="Z442" s="279"/>
      <c r="AA442" s="279"/>
      <c r="AB442" s="296"/>
      <c r="AC442" s="296"/>
      <c r="AD442" s="296"/>
      <c r="AE442" s="296"/>
      <c r="AF442" s="296"/>
      <c r="AG442" s="296"/>
      <c r="AH442" s="296"/>
      <c r="AI442" s="296"/>
      <c r="AJ442" s="296"/>
      <c r="AK442" s="296"/>
      <c r="AL442" s="296"/>
    </row>
    <row r="443" spans="1:38" s="414" customFormat="1" ht="16.5" customHeight="1">
      <c r="A443" s="284" t="str">
        <f>IF('Data invoice'!J372=0,"",'Data invoice'!K372)</f>
        <v/>
      </c>
      <c r="B443" s="284" t="str">
        <f>IF('Data invoice'!K372=0,"",'Data invoice'!L372)</f>
        <v/>
      </c>
      <c r="C443" s="284" t="str">
        <f>IF('Data invoice'!L372=0,"",'Data invoice'!M372)</f>
        <v/>
      </c>
      <c r="D443" s="284" t="str">
        <f>IF('Data invoice'!M372=0,"",'Data invoice'!N372)</f>
        <v/>
      </c>
      <c r="E443" s="284" t="str">
        <f>IF('Data invoice'!N372=0,"",'Data invoice'!O372)</f>
        <v/>
      </c>
      <c r="F443" s="284" t="str">
        <f>IF('Data invoice'!O372=0,"",'Data invoice'!P372)</f>
        <v/>
      </c>
      <c r="G443" s="284" t="str">
        <f>IF('Data invoice'!P372=0,"",'Data invoice'!Q372)</f>
        <v/>
      </c>
      <c r="H443" s="284" t="str">
        <f>IF('Data invoice'!Q372=0,"",'Data invoice'!R372)</f>
        <v/>
      </c>
      <c r="I443" s="320" t="str">
        <f>IF('Data invoice'!R372=0,"",'Data invoice'!S372)</f>
        <v/>
      </c>
      <c r="J443" s="367" t="str">
        <f>IF('Data invoice'!S372=0,"",'Data invoice'!T372)</f>
        <v/>
      </c>
      <c r="L443" s="279"/>
      <c r="M443" s="279"/>
      <c r="N443" s="279"/>
      <c r="O443" s="279"/>
      <c r="P443" s="279"/>
      <c r="Q443" s="279"/>
      <c r="R443" s="279"/>
      <c r="S443" s="279"/>
      <c r="T443" s="279"/>
      <c r="U443" s="279"/>
      <c r="V443" s="279"/>
      <c r="W443" s="279"/>
      <c r="X443" s="279"/>
      <c r="Y443" s="279"/>
      <c r="Z443" s="279"/>
      <c r="AA443" s="279"/>
      <c r="AB443" s="296"/>
      <c r="AC443" s="296"/>
      <c r="AD443" s="296"/>
      <c r="AE443" s="296"/>
      <c r="AF443" s="296"/>
      <c r="AG443" s="296"/>
      <c r="AH443" s="296"/>
      <c r="AI443" s="296"/>
      <c r="AJ443" s="296"/>
      <c r="AK443" s="296"/>
      <c r="AL443" s="296"/>
    </row>
    <row r="444" spans="1:38" s="414" customFormat="1" ht="16.5" customHeight="1">
      <c r="A444" s="284" t="str">
        <f>IF('Data invoice'!J373=0,"",'Data invoice'!K373)</f>
        <v/>
      </c>
      <c r="B444" s="284" t="str">
        <f>IF('Data invoice'!K373=0,"",'Data invoice'!L373)</f>
        <v/>
      </c>
      <c r="C444" s="284" t="str">
        <f>IF('Data invoice'!L373=0,"",'Data invoice'!M373)</f>
        <v/>
      </c>
      <c r="D444" s="284" t="str">
        <f>IF('Data invoice'!M373=0,"",'Data invoice'!N373)</f>
        <v/>
      </c>
      <c r="E444" s="284" t="str">
        <f>IF('Data invoice'!N373=0,"",'Data invoice'!O373)</f>
        <v/>
      </c>
      <c r="F444" s="284" t="str">
        <f>IF('Data invoice'!O373=0,"",'Data invoice'!P373)</f>
        <v/>
      </c>
      <c r="G444" s="284" t="str">
        <f>IF('Data invoice'!P373=0,"",'Data invoice'!Q373)</f>
        <v/>
      </c>
      <c r="H444" s="284" t="str">
        <f>IF('Data invoice'!Q373=0,"",'Data invoice'!R373)</f>
        <v/>
      </c>
      <c r="I444" s="320" t="str">
        <f>IF('Data invoice'!R373=0,"",'Data invoice'!S373)</f>
        <v/>
      </c>
      <c r="J444" s="367" t="str">
        <f>IF('Data invoice'!S373=0,"",'Data invoice'!T373)</f>
        <v/>
      </c>
      <c r="L444" s="279"/>
      <c r="M444" s="279"/>
      <c r="N444" s="279"/>
      <c r="O444" s="279"/>
      <c r="P444" s="279"/>
      <c r="Q444" s="279"/>
      <c r="R444" s="279"/>
      <c r="S444" s="279"/>
      <c r="T444" s="279"/>
      <c r="U444" s="279"/>
      <c r="V444" s="279"/>
      <c r="W444" s="279"/>
      <c r="X444" s="279"/>
      <c r="Y444" s="279"/>
      <c r="Z444" s="279"/>
      <c r="AA444" s="279"/>
      <c r="AB444" s="296"/>
      <c r="AC444" s="296"/>
      <c r="AD444" s="296"/>
      <c r="AE444" s="296"/>
      <c r="AF444" s="296"/>
      <c r="AG444" s="296"/>
      <c r="AH444" s="296"/>
      <c r="AI444" s="296"/>
      <c r="AJ444" s="296"/>
      <c r="AK444" s="296"/>
      <c r="AL444" s="296"/>
    </row>
    <row r="445" spans="1:38" s="414" customFormat="1" ht="16.5" customHeight="1">
      <c r="A445" s="284" t="str">
        <f>IF('Data invoice'!J374=0,"",'Data invoice'!K374)</f>
        <v/>
      </c>
      <c r="B445" s="284" t="str">
        <f>IF('Data invoice'!K374=0,"",'Data invoice'!L374)</f>
        <v/>
      </c>
      <c r="C445" s="284" t="str">
        <f>IF('Data invoice'!L374=0,"",'Data invoice'!M374)</f>
        <v/>
      </c>
      <c r="D445" s="284" t="str">
        <f>IF('Data invoice'!M374=0,"",'Data invoice'!N374)</f>
        <v/>
      </c>
      <c r="E445" s="284" t="str">
        <f>IF('Data invoice'!N374=0,"",'Data invoice'!O374)</f>
        <v/>
      </c>
      <c r="F445" s="284" t="str">
        <f>IF('Data invoice'!O374=0,"",'Data invoice'!P374)</f>
        <v/>
      </c>
      <c r="G445" s="284" t="str">
        <f>IF('Data invoice'!P374=0,"",'Data invoice'!Q374)</f>
        <v/>
      </c>
      <c r="H445" s="284" t="str">
        <f>IF('Data invoice'!Q374=0,"",'Data invoice'!R374)</f>
        <v/>
      </c>
      <c r="I445" s="320" t="str">
        <f>IF('Data invoice'!R374=0,"",'Data invoice'!S374)</f>
        <v/>
      </c>
      <c r="J445" s="367" t="str">
        <f>IF('Data invoice'!S374=0,"",'Data invoice'!T374)</f>
        <v/>
      </c>
      <c r="L445" s="279"/>
      <c r="M445" s="279"/>
      <c r="N445" s="279"/>
      <c r="O445" s="279"/>
      <c r="P445" s="279"/>
      <c r="Q445" s="279"/>
      <c r="R445" s="279"/>
      <c r="S445" s="279"/>
      <c r="T445" s="279"/>
      <c r="U445" s="279"/>
      <c r="V445" s="279"/>
      <c r="W445" s="279"/>
      <c r="X445" s="279"/>
      <c r="Y445" s="279"/>
      <c r="Z445" s="279"/>
      <c r="AA445" s="279"/>
      <c r="AB445" s="296"/>
      <c r="AC445" s="296"/>
      <c r="AD445" s="296"/>
      <c r="AE445" s="296"/>
      <c r="AF445" s="296"/>
      <c r="AG445" s="296"/>
      <c r="AH445" s="296"/>
      <c r="AI445" s="296"/>
      <c r="AJ445" s="296"/>
      <c r="AK445" s="296"/>
      <c r="AL445" s="296"/>
    </row>
    <row r="446" spans="1:38" s="414" customFormat="1" ht="16.5" customHeight="1">
      <c r="A446" s="284" t="str">
        <f>IF('Data invoice'!J375=0,"",'Data invoice'!K375)</f>
        <v/>
      </c>
      <c r="B446" s="284" t="str">
        <f>IF('Data invoice'!K375=0,"",'Data invoice'!L375)</f>
        <v/>
      </c>
      <c r="C446" s="284" t="str">
        <f>IF('Data invoice'!L375=0,"",'Data invoice'!M375)</f>
        <v/>
      </c>
      <c r="D446" s="284" t="str">
        <f>IF('Data invoice'!M375=0,"",'Data invoice'!N375)</f>
        <v/>
      </c>
      <c r="E446" s="284" t="str">
        <f>IF('Data invoice'!N375=0,"",'Data invoice'!O375)</f>
        <v/>
      </c>
      <c r="F446" s="284" t="str">
        <f>IF('Data invoice'!O375=0,"",'Data invoice'!P375)</f>
        <v/>
      </c>
      <c r="G446" s="284" t="str">
        <f>IF('Data invoice'!P375=0,"",'Data invoice'!Q375)</f>
        <v/>
      </c>
      <c r="H446" s="284" t="str">
        <f>IF('Data invoice'!Q375=0,"",'Data invoice'!R375)</f>
        <v/>
      </c>
      <c r="I446" s="320" t="str">
        <f>IF('Data invoice'!R375=0,"",'Data invoice'!S375)</f>
        <v/>
      </c>
      <c r="J446" s="367" t="str">
        <f>IF('Data invoice'!S375=0,"",'Data invoice'!T375)</f>
        <v/>
      </c>
      <c r="L446" s="279"/>
      <c r="M446" s="279"/>
      <c r="N446" s="279"/>
      <c r="O446" s="279"/>
      <c r="P446" s="279"/>
      <c r="Q446" s="279"/>
      <c r="R446" s="279"/>
      <c r="S446" s="279"/>
      <c r="T446" s="279"/>
      <c r="U446" s="279"/>
      <c r="V446" s="279"/>
      <c r="W446" s="279"/>
      <c r="X446" s="279"/>
      <c r="Y446" s="279"/>
      <c r="Z446" s="279"/>
      <c r="AA446" s="279"/>
      <c r="AB446" s="296"/>
      <c r="AC446" s="296"/>
      <c r="AD446" s="296"/>
      <c r="AE446" s="296"/>
      <c r="AF446" s="296"/>
      <c r="AG446" s="296"/>
      <c r="AH446" s="296"/>
      <c r="AI446" s="296"/>
      <c r="AJ446" s="296"/>
      <c r="AK446" s="296"/>
      <c r="AL446" s="296"/>
    </row>
    <row r="447" spans="1:38" s="414" customFormat="1" ht="16.5" customHeight="1">
      <c r="A447" s="284" t="str">
        <f>IF('Data invoice'!J376=0,"",'Data invoice'!K376)</f>
        <v/>
      </c>
      <c r="B447" s="284" t="str">
        <f>IF('Data invoice'!K376=0,"",'Data invoice'!L376)</f>
        <v/>
      </c>
      <c r="C447" s="284" t="str">
        <f>IF('Data invoice'!L376=0,"",'Data invoice'!M376)</f>
        <v/>
      </c>
      <c r="D447" s="284" t="str">
        <f>IF('Data invoice'!M376=0,"",'Data invoice'!N376)</f>
        <v/>
      </c>
      <c r="E447" s="284" t="str">
        <f>IF('Data invoice'!N376=0,"",'Data invoice'!O376)</f>
        <v/>
      </c>
      <c r="F447" s="284" t="str">
        <f>IF('Data invoice'!O376=0,"",'Data invoice'!P376)</f>
        <v/>
      </c>
      <c r="G447" s="284" t="str">
        <f>IF('Data invoice'!P376=0,"",'Data invoice'!Q376)</f>
        <v/>
      </c>
      <c r="H447" s="284" t="str">
        <f>IF('Data invoice'!Q376=0,"",'Data invoice'!R376)</f>
        <v/>
      </c>
      <c r="I447" s="320" t="str">
        <f>IF('Data invoice'!R376=0,"",'Data invoice'!S376)</f>
        <v/>
      </c>
      <c r="J447" s="367" t="str">
        <f>IF('Data invoice'!S376=0,"",'Data invoice'!T376)</f>
        <v/>
      </c>
      <c r="L447" s="279"/>
      <c r="M447" s="279"/>
      <c r="N447" s="279"/>
      <c r="O447" s="279"/>
      <c r="P447" s="279"/>
      <c r="Q447" s="279"/>
      <c r="R447" s="279"/>
      <c r="S447" s="279"/>
      <c r="T447" s="279"/>
      <c r="U447" s="279"/>
      <c r="V447" s="279"/>
      <c r="W447" s="279"/>
      <c r="X447" s="279"/>
      <c r="Y447" s="279"/>
      <c r="Z447" s="279"/>
      <c r="AA447" s="279"/>
      <c r="AB447" s="296"/>
      <c r="AC447" s="296"/>
      <c r="AD447" s="296"/>
      <c r="AE447" s="296"/>
      <c r="AF447" s="296"/>
      <c r="AG447" s="296"/>
      <c r="AH447" s="296"/>
      <c r="AI447" s="296"/>
      <c r="AJ447" s="296"/>
      <c r="AK447" s="296"/>
      <c r="AL447" s="296"/>
    </row>
    <row r="448" spans="1:38" s="414" customFormat="1" ht="16.5" customHeight="1">
      <c r="A448" s="284" t="str">
        <f>IF('Data invoice'!J377=0,"",'Data invoice'!K377)</f>
        <v/>
      </c>
      <c r="B448" s="284" t="str">
        <f>IF('Data invoice'!K377=0,"",'Data invoice'!L377)</f>
        <v/>
      </c>
      <c r="C448" s="284" t="str">
        <f>IF('Data invoice'!L377=0,"",'Data invoice'!M377)</f>
        <v/>
      </c>
      <c r="D448" s="284" t="str">
        <f>IF('Data invoice'!M377=0,"",'Data invoice'!N377)</f>
        <v/>
      </c>
      <c r="E448" s="284" t="str">
        <f>IF('Data invoice'!N377=0,"",'Data invoice'!O377)</f>
        <v/>
      </c>
      <c r="F448" s="284" t="str">
        <f>IF('Data invoice'!O377=0,"",'Data invoice'!P377)</f>
        <v/>
      </c>
      <c r="G448" s="284" t="str">
        <f>IF('Data invoice'!P377=0,"",'Data invoice'!Q377)</f>
        <v/>
      </c>
      <c r="H448" s="284" t="str">
        <f>IF('Data invoice'!Q377=0,"",'Data invoice'!R377)</f>
        <v/>
      </c>
      <c r="I448" s="320" t="str">
        <f>IF('Data invoice'!R377=0,"",'Data invoice'!S377)</f>
        <v/>
      </c>
      <c r="J448" s="367" t="str">
        <f>IF('Data invoice'!S377=0,"",'Data invoice'!T377)</f>
        <v/>
      </c>
      <c r="L448" s="279"/>
      <c r="M448" s="279"/>
      <c r="N448" s="279"/>
      <c r="O448" s="279"/>
      <c r="P448" s="279"/>
      <c r="Q448" s="279"/>
      <c r="R448" s="279"/>
      <c r="S448" s="279"/>
      <c r="T448" s="279"/>
      <c r="U448" s="279"/>
      <c r="V448" s="279"/>
      <c r="W448" s="279"/>
      <c r="X448" s="279"/>
      <c r="Y448" s="279"/>
      <c r="Z448" s="279"/>
      <c r="AA448" s="279"/>
      <c r="AB448" s="296"/>
      <c r="AC448" s="296"/>
      <c r="AD448" s="296"/>
      <c r="AE448" s="296"/>
      <c r="AF448" s="296"/>
      <c r="AG448" s="296"/>
      <c r="AH448" s="296"/>
      <c r="AI448" s="296"/>
      <c r="AJ448" s="296"/>
      <c r="AK448" s="296"/>
      <c r="AL448" s="296"/>
    </row>
    <row r="449" spans="1:38" s="414" customFormat="1" ht="16.5" customHeight="1">
      <c r="A449" s="284" t="str">
        <f>IF('Data invoice'!J378=0,"",'Data invoice'!K378)</f>
        <v/>
      </c>
      <c r="B449" s="284" t="str">
        <f>IF('Data invoice'!K378=0,"",'Data invoice'!L378)</f>
        <v/>
      </c>
      <c r="C449" s="284" t="str">
        <f>IF('Data invoice'!L378=0,"",'Data invoice'!M378)</f>
        <v/>
      </c>
      <c r="D449" s="284" t="str">
        <f>IF('Data invoice'!M378=0,"",'Data invoice'!N378)</f>
        <v/>
      </c>
      <c r="E449" s="284" t="str">
        <f>IF('Data invoice'!N378=0,"",'Data invoice'!O378)</f>
        <v/>
      </c>
      <c r="F449" s="284" t="str">
        <f>IF('Data invoice'!O378=0,"",'Data invoice'!P378)</f>
        <v/>
      </c>
      <c r="G449" s="284" t="str">
        <f>IF('Data invoice'!P378=0,"",'Data invoice'!Q378)</f>
        <v/>
      </c>
      <c r="H449" s="284" t="str">
        <f>IF('Data invoice'!Q378=0,"",'Data invoice'!R378)</f>
        <v/>
      </c>
      <c r="I449" s="320" t="str">
        <f>IF('Data invoice'!R378=0,"",'Data invoice'!S378)</f>
        <v/>
      </c>
      <c r="J449" s="367" t="str">
        <f>IF('Data invoice'!S378=0,"",'Data invoice'!T378)</f>
        <v/>
      </c>
      <c r="L449" s="279"/>
      <c r="M449" s="279"/>
      <c r="N449" s="279"/>
      <c r="O449" s="279"/>
      <c r="P449" s="279"/>
      <c r="Q449" s="279"/>
      <c r="R449" s="279"/>
      <c r="S449" s="279"/>
      <c r="T449" s="279"/>
      <c r="U449" s="279"/>
      <c r="V449" s="279"/>
      <c r="W449" s="279"/>
      <c r="X449" s="279"/>
      <c r="Y449" s="279"/>
      <c r="Z449" s="279"/>
      <c r="AA449" s="279"/>
      <c r="AB449" s="296"/>
      <c r="AC449" s="296"/>
      <c r="AD449" s="296"/>
      <c r="AE449" s="296"/>
      <c r="AF449" s="296"/>
      <c r="AG449" s="296"/>
      <c r="AH449" s="296"/>
      <c r="AI449" s="296"/>
      <c r="AJ449" s="296"/>
      <c r="AK449" s="296"/>
      <c r="AL449" s="296"/>
    </row>
    <row r="450" spans="1:38" s="414" customFormat="1" ht="16.5" customHeight="1">
      <c r="A450" s="284" t="str">
        <f>IF('Data invoice'!J379=0,"",'Data invoice'!K379)</f>
        <v/>
      </c>
      <c r="B450" s="284" t="str">
        <f>IF('Data invoice'!K379=0,"",'Data invoice'!L379)</f>
        <v/>
      </c>
      <c r="C450" s="284" t="str">
        <f>IF('Data invoice'!L379=0,"",'Data invoice'!M379)</f>
        <v/>
      </c>
      <c r="D450" s="284" t="str">
        <f>IF('Data invoice'!M379=0,"",'Data invoice'!N379)</f>
        <v/>
      </c>
      <c r="E450" s="284" t="str">
        <f>IF('Data invoice'!N379=0,"",'Data invoice'!O379)</f>
        <v/>
      </c>
      <c r="F450" s="284" t="str">
        <f>IF('Data invoice'!O379=0,"",'Data invoice'!P379)</f>
        <v/>
      </c>
      <c r="G450" s="284" t="str">
        <f>IF('Data invoice'!P379=0,"",'Data invoice'!Q379)</f>
        <v/>
      </c>
      <c r="H450" s="284" t="str">
        <f>IF('Data invoice'!Q379=0,"",'Data invoice'!R379)</f>
        <v/>
      </c>
      <c r="I450" s="320" t="str">
        <f>IF('Data invoice'!R379=0,"",'Data invoice'!S379)</f>
        <v/>
      </c>
      <c r="J450" s="367" t="str">
        <f>IF('Data invoice'!S379=0,"",'Data invoice'!T379)</f>
        <v/>
      </c>
      <c r="L450" s="279"/>
      <c r="M450" s="279"/>
      <c r="N450" s="279"/>
      <c r="O450" s="279"/>
      <c r="P450" s="279"/>
      <c r="Q450" s="279"/>
      <c r="R450" s="279"/>
      <c r="S450" s="279"/>
      <c r="T450" s="279"/>
      <c r="U450" s="279"/>
      <c r="V450" s="279"/>
      <c r="W450" s="279"/>
      <c r="X450" s="279"/>
      <c r="Y450" s="279"/>
      <c r="Z450" s="279"/>
      <c r="AA450" s="279"/>
      <c r="AB450" s="296"/>
      <c r="AC450" s="296"/>
      <c r="AD450" s="296"/>
      <c r="AE450" s="296"/>
      <c r="AF450" s="296"/>
      <c r="AG450" s="296"/>
      <c r="AH450" s="296"/>
      <c r="AI450" s="296"/>
      <c r="AJ450" s="296"/>
      <c r="AK450" s="296"/>
      <c r="AL450" s="296"/>
    </row>
    <row r="451" spans="1:38" s="414" customFormat="1" ht="16.5" customHeight="1">
      <c r="A451" s="284" t="str">
        <f>IF('Data invoice'!J380=0,"",'Data invoice'!K380)</f>
        <v/>
      </c>
      <c r="B451" s="284" t="str">
        <f>IF('Data invoice'!K380=0,"",'Data invoice'!L380)</f>
        <v/>
      </c>
      <c r="C451" s="284" t="str">
        <f>IF('Data invoice'!L380=0,"",'Data invoice'!M380)</f>
        <v/>
      </c>
      <c r="D451" s="284" t="str">
        <f>IF('Data invoice'!M380=0,"",'Data invoice'!N380)</f>
        <v/>
      </c>
      <c r="E451" s="284" t="str">
        <f>IF('Data invoice'!N380=0,"",'Data invoice'!O380)</f>
        <v/>
      </c>
      <c r="F451" s="284" t="str">
        <f>IF('Data invoice'!O380=0,"",'Data invoice'!P380)</f>
        <v/>
      </c>
      <c r="G451" s="284" t="str">
        <f>IF('Data invoice'!P380=0,"",'Data invoice'!Q380)</f>
        <v/>
      </c>
      <c r="H451" s="284" t="str">
        <f>IF('Data invoice'!Q380=0,"",'Data invoice'!R380)</f>
        <v/>
      </c>
      <c r="I451" s="320" t="str">
        <f>IF('Data invoice'!R380=0,"",'Data invoice'!S380)</f>
        <v/>
      </c>
      <c r="J451" s="367" t="str">
        <f>IF('Data invoice'!S380=0,"",'Data invoice'!T380)</f>
        <v/>
      </c>
      <c r="L451" s="279"/>
      <c r="M451" s="279"/>
      <c r="N451" s="279"/>
      <c r="O451" s="279"/>
      <c r="P451" s="279"/>
      <c r="Q451" s="279"/>
      <c r="R451" s="279"/>
      <c r="S451" s="279"/>
      <c r="T451" s="279"/>
      <c r="U451" s="279"/>
      <c r="V451" s="279"/>
      <c r="W451" s="279"/>
      <c r="X451" s="279"/>
      <c r="Y451" s="279"/>
      <c r="Z451" s="279"/>
      <c r="AA451" s="279"/>
      <c r="AB451" s="296"/>
      <c r="AC451" s="296"/>
      <c r="AD451" s="296"/>
      <c r="AE451" s="296"/>
      <c r="AF451" s="296"/>
      <c r="AG451" s="296"/>
      <c r="AH451" s="296"/>
      <c r="AI451" s="296"/>
      <c r="AJ451" s="296"/>
      <c r="AK451" s="296"/>
      <c r="AL451" s="296"/>
    </row>
    <row r="452" spans="1:38" s="414" customFormat="1" ht="16.5" customHeight="1">
      <c r="A452" s="284" t="str">
        <f>IF('Data invoice'!J381=0,"",'Data invoice'!K381)</f>
        <v/>
      </c>
      <c r="B452" s="284" t="str">
        <f>IF('Data invoice'!K381=0,"",'Data invoice'!L381)</f>
        <v/>
      </c>
      <c r="C452" s="284" t="str">
        <f>IF('Data invoice'!L381=0,"",'Data invoice'!M381)</f>
        <v/>
      </c>
      <c r="D452" s="284" t="str">
        <f>IF('Data invoice'!M381=0,"",'Data invoice'!N381)</f>
        <v/>
      </c>
      <c r="E452" s="284" t="str">
        <f>IF('Data invoice'!N381=0,"",'Data invoice'!O381)</f>
        <v/>
      </c>
      <c r="F452" s="284" t="str">
        <f>IF('Data invoice'!O381=0,"",'Data invoice'!P381)</f>
        <v/>
      </c>
      <c r="G452" s="284" t="str">
        <f>IF('Data invoice'!P381=0,"",'Data invoice'!Q381)</f>
        <v/>
      </c>
      <c r="H452" s="284" t="str">
        <f>IF('Data invoice'!Q381=0,"",'Data invoice'!R381)</f>
        <v/>
      </c>
      <c r="I452" s="320" t="str">
        <f>IF('Data invoice'!R381=0,"",'Data invoice'!S381)</f>
        <v/>
      </c>
      <c r="J452" s="367" t="str">
        <f>IF('Data invoice'!S381=0,"",'Data invoice'!T381)</f>
        <v/>
      </c>
      <c r="L452" s="279"/>
      <c r="M452" s="279"/>
      <c r="N452" s="279"/>
      <c r="O452" s="279"/>
      <c r="P452" s="279"/>
      <c r="Q452" s="279"/>
      <c r="R452" s="279"/>
      <c r="S452" s="279"/>
      <c r="T452" s="279"/>
      <c r="U452" s="279"/>
      <c r="V452" s="279"/>
      <c r="W452" s="279"/>
      <c r="X452" s="279"/>
      <c r="Y452" s="279"/>
      <c r="Z452" s="279"/>
      <c r="AA452" s="279"/>
      <c r="AB452" s="296"/>
      <c r="AC452" s="296"/>
      <c r="AD452" s="296"/>
      <c r="AE452" s="296"/>
      <c r="AF452" s="296"/>
      <c r="AG452" s="296"/>
      <c r="AH452" s="296"/>
      <c r="AI452" s="296"/>
      <c r="AJ452" s="296"/>
      <c r="AK452" s="296"/>
      <c r="AL452" s="296"/>
    </row>
    <row r="453" spans="1:38" s="414" customFormat="1" ht="16.5" customHeight="1">
      <c r="A453" s="284" t="str">
        <f>IF('Data invoice'!J382=0,"",'Data invoice'!K382)</f>
        <v/>
      </c>
      <c r="B453" s="284" t="str">
        <f>IF('Data invoice'!K382=0,"",'Data invoice'!L382)</f>
        <v/>
      </c>
      <c r="C453" s="284" t="str">
        <f>IF('Data invoice'!L382=0,"",'Data invoice'!M382)</f>
        <v/>
      </c>
      <c r="D453" s="284" t="str">
        <f>IF('Data invoice'!M382=0,"",'Data invoice'!N382)</f>
        <v/>
      </c>
      <c r="E453" s="284" t="str">
        <f>IF('Data invoice'!N382=0,"",'Data invoice'!O382)</f>
        <v/>
      </c>
      <c r="F453" s="284" t="str">
        <f>IF('Data invoice'!O382=0,"",'Data invoice'!P382)</f>
        <v/>
      </c>
      <c r="G453" s="284" t="str">
        <f>IF('Data invoice'!P382=0,"",'Data invoice'!Q382)</f>
        <v/>
      </c>
      <c r="H453" s="284" t="str">
        <f>IF('Data invoice'!Q382=0,"",'Data invoice'!R382)</f>
        <v/>
      </c>
      <c r="I453" s="320" t="str">
        <f>IF('Data invoice'!R382=0,"",'Data invoice'!S382)</f>
        <v/>
      </c>
      <c r="J453" s="367" t="str">
        <f>IF('Data invoice'!S382=0,"",'Data invoice'!T382)</f>
        <v/>
      </c>
      <c r="L453" s="279"/>
      <c r="M453" s="279"/>
      <c r="N453" s="279"/>
      <c r="O453" s="279"/>
      <c r="P453" s="279"/>
      <c r="Q453" s="279"/>
      <c r="R453" s="279"/>
      <c r="S453" s="279"/>
      <c r="T453" s="279"/>
      <c r="U453" s="279"/>
      <c r="V453" s="279"/>
      <c r="W453" s="279"/>
      <c r="X453" s="279"/>
      <c r="Y453" s="279"/>
      <c r="Z453" s="279"/>
      <c r="AA453" s="279"/>
      <c r="AB453" s="296"/>
      <c r="AC453" s="296"/>
      <c r="AD453" s="296"/>
      <c r="AE453" s="296"/>
      <c r="AF453" s="296"/>
      <c r="AG453" s="296"/>
      <c r="AH453" s="296"/>
      <c r="AI453" s="296"/>
      <c r="AJ453" s="296"/>
      <c r="AK453" s="296"/>
      <c r="AL453" s="296"/>
    </row>
    <row r="454" spans="1:38" s="414" customFormat="1" ht="16.5" customHeight="1">
      <c r="A454" s="284" t="str">
        <f>IF('Data invoice'!J383=0,"",'Data invoice'!K383)</f>
        <v/>
      </c>
      <c r="B454" s="284" t="str">
        <f>IF('Data invoice'!K383=0,"",'Data invoice'!L383)</f>
        <v/>
      </c>
      <c r="C454" s="284" t="str">
        <f>IF('Data invoice'!L383=0,"",'Data invoice'!M383)</f>
        <v/>
      </c>
      <c r="D454" s="284" t="str">
        <f>IF('Data invoice'!M383=0,"",'Data invoice'!N383)</f>
        <v/>
      </c>
      <c r="E454" s="284" t="str">
        <f>IF('Data invoice'!N383=0,"",'Data invoice'!O383)</f>
        <v/>
      </c>
      <c r="F454" s="284" t="str">
        <f>IF('Data invoice'!O383=0,"",'Data invoice'!P383)</f>
        <v/>
      </c>
      <c r="G454" s="284" t="str">
        <f>IF('Data invoice'!P383=0,"",'Data invoice'!Q383)</f>
        <v/>
      </c>
      <c r="H454" s="284" t="str">
        <f>IF('Data invoice'!Q383=0,"",'Data invoice'!R383)</f>
        <v/>
      </c>
      <c r="I454" s="320" t="str">
        <f>IF('Data invoice'!R383=0,"",'Data invoice'!S383)</f>
        <v/>
      </c>
      <c r="J454" s="367" t="str">
        <f>IF('Data invoice'!S383=0,"",'Data invoice'!T383)</f>
        <v/>
      </c>
      <c r="L454" s="279"/>
      <c r="M454" s="279"/>
      <c r="N454" s="279"/>
      <c r="O454" s="279"/>
      <c r="P454" s="279"/>
      <c r="Q454" s="279"/>
      <c r="R454" s="279"/>
      <c r="S454" s="279"/>
      <c r="T454" s="279"/>
      <c r="U454" s="279"/>
      <c r="V454" s="279"/>
      <c r="W454" s="279"/>
      <c r="X454" s="279"/>
      <c r="Y454" s="279"/>
      <c r="Z454" s="279"/>
      <c r="AA454" s="279"/>
      <c r="AB454" s="296"/>
      <c r="AC454" s="296"/>
      <c r="AD454" s="296"/>
      <c r="AE454" s="296"/>
      <c r="AF454" s="296"/>
      <c r="AG454" s="296"/>
      <c r="AH454" s="296"/>
      <c r="AI454" s="296"/>
      <c r="AJ454" s="296"/>
      <c r="AK454" s="296"/>
      <c r="AL454" s="296"/>
    </row>
    <row r="455" spans="1:38" s="414" customFormat="1" ht="16.5" customHeight="1">
      <c r="A455" s="284" t="str">
        <f>IF('Data invoice'!J384=0,"",'Data invoice'!K384)</f>
        <v/>
      </c>
      <c r="B455" s="284" t="str">
        <f>IF('Data invoice'!K384=0,"",'Data invoice'!L384)</f>
        <v/>
      </c>
      <c r="C455" s="284" t="str">
        <f>IF('Data invoice'!L384=0,"",'Data invoice'!M384)</f>
        <v/>
      </c>
      <c r="D455" s="284" t="str">
        <f>IF('Data invoice'!M384=0,"",'Data invoice'!N384)</f>
        <v/>
      </c>
      <c r="E455" s="284" t="str">
        <f>IF('Data invoice'!N384=0,"",'Data invoice'!O384)</f>
        <v/>
      </c>
      <c r="F455" s="284" t="str">
        <f>IF('Data invoice'!O384=0,"",'Data invoice'!P384)</f>
        <v/>
      </c>
      <c r="G455" s="284" t="str">
        <f>IF('Data invoice'!P384=0,"",'Data invoice'!Q384)</f>
        <v/>
      </c>
      <c r="H455" s="284" t="str">
        <f>IF('Data invoice'!Q384=0,"",'Data invoice'!R384)</f>
        <v/>
      </c>
      <c r="I455" s="320" t="str">
        <f>IF('Data invoice'!R384=0,"",'Data invoice'!S384)</f>
        <v/>
      </c>
      <c r="J455" s="367" t="str">
        <f>IF('Data invoice'!S384=0,"",'Data invoice'!T384)</f>
        <v/>
      </c>
      <c r="L455" s="279"/>
      <c r="M455" s="279"/>
      <c r="N455" s="279"/>
      <c r="O455" s="279"/>
      <c r="P455" s="279"/>
      <c r="Q455" s="279"/>
      <c r="R455" s="279"/>
      <c r="S455" s="279"/>
      <c r="T455" s="279"/>
      <c r="U455" s="279"/>
      <c r="V455" s="279"/>
      <c r="W455" s="279"/>
      <c r="X455" s="279"/>
      <c r="Y455" s="279"/>
      <c r="Z455" s="279"/>
      <c r="AA455" s="279"/>
      <c r="AB455" s="296"/>
      <c r="AC455" s="296"/>
      <c r="AD455" s="296"/>
      <c r="AE455" s="296"/>
      <c r="AF455" s="296"/>
      <c r="AG455" s="296"/>
      <c r="AH455" s="296"/>
      <c r="AI455" s="296"/>
      <c r="AJ455" s="296"/>
      <c r="AK455" s="296"/>
      <c r="AL455" s="296"/>
    </row>
    <row r="456" spans="1:38" s="414" customFormat="1" ht="16.5" customHeight="1">
      <c r="A456" s="284" t="str">
        <f>IF('Data invoice'!J385=0,"",'Data invoice'!K385)</f>
        <v/>
      </c>
      <c r="B456" s="284" t="str">
        <f>IF('Data invoice'!K385=0,"",'Data invoice'!L385)</f>
        <v/>
      </c>
      <c r="C456" s="284" t="str">
        <f>IF('Data invoice'!L385=0,"",'Data invoice'!M385)</f>
        <v/>
      </c>
      <c r="D456" s="284" t="str">
        <f>IF('Data invoice'!M385=0,"",'Data invoice'!N385)</f>
        <v/>
      </c>
      <c r="E456" s="284" t="str">
        <f>IF('Data invoice'!N385=0,"",'Data invoice'!O385)</f>
        <v/>
      </c>
      <c r="F456" s="284" t="str">
        <f>IF('Data invoice'!O385=0,"",'Data invoice'!P385)</f>
        <v/>
      </c>
      <c r="G456" s="284" t="str">
        <f>IF('Data invoice'!P385=0,"",'Data invoice'!Q385)</f>
        <v/>
      </c>
      <c r="H456" s="284" t="str">
        <f>IF('Data invoice'!Q385=0,"",'Data invoice'!R385)</f>
        <v/>
      </c>
      <c r="I456" s="320" t="str">
        <f>IF('Data invoice'!R385=0,"",'Data invoice'!S385)</f>
        <v/>
      </c>
      <c r="J456" s="367" t="str">
        <f>IF('Data invoice'!S385=0,"",'Data invoice'!T385)</f>
        <v/>
      </c>
      <c r="L456" s="279"/>
      <c r="M456" s="279"/>
      <c r="N456" s="279"/>
      <c r="O456" s="279"/>
      <c r="P456" s="279"/>
      <c r="Q456" s="279"/>
      <c r="R456" s="279"/>
      <c r="S456" s="279"/>
      <c r="T456" s="279"/>
      <c r="U456" s="279"/>
      <c r="V456" s="279"/>
      <c r="W456" s="279"/>
      <c r="X456" s="279"/>
      <c r="Y456" s="279"/>
      <c r="Z456" s="279"/>
      <c r="AA456" s="279"/>
      <c r="AB456" s="296"/>
      <c r="AC456" s="296"/>
      <c r="AD456" s="296"/>
      <c r="AE456" s="296"/>
      <c r="AF456" s="296"/>
      <c r="AG456" s="296"/>
      <c r="AH456" s="296"/>
      <c r="AI456" s="296"/>
      <c r="AJ456" s="296"/>
      <c r="AK456" s="296"/>
      <c r="AL456" s="296"/>
    </row>
    <row r="457" spans="1:38" s="414" customFormat="1" ht="16.5" customHeight="1">
      <c r="A457" s="284" t="str">
        <f>IF('Data invoice'!J386=0,"",'Data invoice'!K386)</f>
        <v/>
      </c>
      <c r="B457" s="284" t="str">
        <f>IF('Data invoice'!K386=0,"",'Data invoice'!L386)</f>
        <v/>
      </c>
      <c r="C457" s="284" t="str">
        <f>IF('Data invoice'!L386=0,"",'Data invoice'!M386)</f>
        <v/>
      </c>
      <c r="D457" s="284" t="str">
        <f>IF('Data invoice'!M386=0,"",'Data invoice'!N386)</f>
        <v/>
      </c>
      <c r="E457" s="284" t="str">
        <f>IF('Data invoice'!N386=0,"",'Data invoice'!O386)</f>
        <v/>
      </c>
      <c r="F457" s="284" t="str">
        <f>IF('Data invoice'!O386=0,"",'Data invoice'!P386)</f>
        <v/>
      </c>
      <c r="G457" s="284" t="str">
        <f>IF('Data invoice'!P386=0,"",'Data invoice'!Q386)</f>
        <v/>
      </c>
      <c r="H457" s="284" t="str">
        <f>IF('Data invoice'!Q386=0,"",'Data invoice'!R386)</f>
        <v/>
      </c>
      <c r="I457" s="320" t="str">
        <f>IF('Data invoice'!R386=0,"",'Data invoice'!S386)</f>
        <v/>
      </c>
      <c r="J457" s="367" t="str">
        <f>IF('Data invoice'!S386=0,"",'Data invoice'!T386)</f>
        <v/>
      </c>
      <c r="L457" s="279"/>
      <c r="M457" s="279"/>
      <c r="N457" s="279"/>
      <c r="O457" s="279"/>
      <c r="P457" s="279"/>
      <c r="Q457" s="279"/>
      <c r="R457" s="279"/>
      <c r="S457" s="279"/>
      <c r="T457" s="279"/>
      <c r="U457" s="279"/>
      <c r="V457" s="279"/>
      <c r="W457" s="279"/>
      <c r="X457" s="279"/>
      <c r="Y457" s="279"/>
      <c r="Z457" s="279"/>
      <c r="AA457" s="279"/>
      <c r="AB457" s="296"/>
      <c r="AC457" s="296"/>
      <c r="AD457" s="296"/>
      <c r="AE457" s="296"/>
      <c r="AF457" s="296"/>
      <c r="AG457" s="296"/>
      <c r="AH457" s="296"/>
      <c r="AI457" s="296"/>
      <c r="AJ457" s="296"/>
      <c r="AK457" s="296"/>
      <c r="AL457" s="296"/>
    </row>
    <row r="458" spans="1:38" s="414" customFormat="1" ht="16.5" customHeight="1">
      <c r="A458" s="284" t="str">
        <f>IF('Data invoice'!J387=0,"",'Data invoice'!K387)</f>
        <v/>
      </c>
      <c r="B458" s="284" t="str">
        <f>IF('Data invoice'!K387=0,"",'Data invoice'!L387)</f>
        <v/>
      </c>
      <c r="C458" s="284" t="str">
        <f>IF('Data invoice'!L387=0,"",'Data invoice'!M387)</f>
        <v/>
      </c>
      <c r="D458" s="284" t="str">
        <f>IF('Data invoice'!M387=0,"",'Data invoice'!N387)</f>
        <v/>
      </c>
      <c r="E458" s="284" t="str">
        <f>IF('Data invoice'!N387=0,"",'Data invoice'!O387)</f>
        <v/>
      </c>
      <c r="F458" s="284" t="str">
        <f>IF('Data invoice'!O387=0,"",'Data invoice'!P387)</f>
        <v/>
      </c>
      <c r="G458" s="284" t="str">
        <f>IF('Data invoice'!P387=0,"",'Data invoice'!Q387)</f>
        <v/>
      </c>
      <c r="H458" s="284" t="str">
        <f>IF('Data invoice'!Q387=0,"",'Data invoice'!R387)</f>
        <v/>
      </c>
      <c r="I458" s="320" t="str">
        <f>IF('Data invoice'!R387=0,"",'Data invoice'!S387)</f>
        <v/>
      </c>
      <c r="J458" s="367" t="str">
        <f>IF('Data invoice'!S387=0,"",'Data invoice'!T387)</f>
        <v/>
      </c>
      <c r="L458" s="279"/>
      <c r="M458" s="279"/>
      <c r="N458" s="279"/>
      <c r="O458" s="279"/>
      <c r="P458" s="279"/>
      <c r="Q458" s="279"/>
      <c r="R458" s="279"/>
      <c r="S458" s="279"/>
      <c r="T458" s="279"/>
      <c r="U458" s="279"/>
      <c r="V458" s="279"/>
      <c r="W458" s="279"/>
      <c r="X458" s="279"/>
      <c r="Y458" s="279"/>
      <c r="Z458" s="279"/>
      <c r="AA458" s="279"/>
      <c r="AB458" s="296"/>
      <c r="AC458" s="296"/>
      <c r="AD458" s="296"/>
      <c r="AE458" s="296"/>
      <c r="AF458" s="296"/>
      <c r="AG458" s="296"/>
      <c r="AH458" s="296"/>
      <c r="AI458" s="296"/>
      <c r="AJ458" s="296"/>
      <c r="AK458" s="296"/>
      <c r="AL458" s="296"/>
    </row>
    <row r="459" spans="1:38" s="414" customFormat="1" ht="16.5" customHeight="1">
      <c r="A459" s="284" t="str">
        <f>IF('Data invoice'!J388=0,"",'Data invoice'!K388)</f>
        <v/>
      </c>
      <c r="B459" s="284" t="str">
        <f>IF('Data invoice'!K388=0,"",'Data invoice'!L388)</f>
        <v/>
      </c>
      <c r="C459" s="284" t="str">
        <f>IF('Data invoice'!L388=0,"",'Data invoice'!M388)</f>
        <v/>
      </c>
      <c r="D459" s="284" t="str">
        <f>IF('Data invoice'!M388=0,"",'Data invoice'!N388)</f>
        <v/>
      </c>
      <c r="E459" s="284" t="str">
        <f>IF('Data invoice'!N388=0,"",'Data invoice'!O388)</f>
        <v/>
      </c>
      <c r="F459" s="284" t="str">
        <f>IF('Data invoice'!O388=0,"",'Data invoice'!P388)</f>
        <v/>
      </c>
      <c r="G459" s="284" t="str">
        <f>IF('Data invoice'!P388=0,"",'Data invoice'!Q388)</f>
        <v/>
      </c>
      <c r="H459" s="284" t="str">
        <f>IF('Data invoice'!Q388=0,"",'Data invoice'!R388)</f>
        <v/>
      </c>
      <c r="I459" s="320" t="str">
        <f>IF('Data invoice'!R388=0,"",'Data invoice'!S388)</f>
        <v/>
      </c>
      <c r="J459" s="367" t="str">
        <f>IF('Data invoice'!S388=0,"",'Data invoice'!T388)</f>
        <v/>
      </c>
      <c r="L459" s="279"/>
      <c r="M459" s="279"/>
      <c r="N459" s="279"/>
      <c r="O459" s="279"/>
      <c r="P459" s="279"/>
      <c r="Q459" s="279"/>
      <c r="R459" s="279"/>
      <c r="S459" s="279"/>
      <c r="T459" s="279"/>
      <c r="U459" s="279"/>
      <c r="V459" s="279"/>
      <c r="W459" s="279"/>
      <c r="X459" s="279"/>
      <c r="Y459" s="279"/>
      <c r="Z459" s="279"/>
      <c r="AA459" s="279"/>
      <c r="AB459" s="296"/>
      <c r="AC459" s="296"/>
      <c r="AD459" s="296"/>
      <c r="AE459" s="296"/>
      <c r="AF459" s="296"/>
      <c r="AG459" s="296"/>
      <c r="AH459" s="296"/>
      <c r="AI459" s="296"/>
      <c r="AJ459" s="296"/>
      <c r="AK459" s="296"/>
      <c r="AL459" s="296"/>
    </row>
    <row r="460" spans="1:38" s="414" customFormat="1" ht="16.5" customHeight="1">
      <c r="A460" s="284" t="str">
        <f>IF('Data invoice'!J389=0,"",'Data invoice'!K389)</f>
        <v/>
      </c>
      <c r="B460" s="284" t="str">
        <f>IF('Data invoice'!K389=0,"",'Data invoice'!L389)</f>
        <v/>
      </c>
      <c r="C460" s="284" t="str">
        <f>IF('Data invoice'!L389=0,"",'Data invoice'!M389)</f>
        <v/>
      </c>
      <c r="D460" s="284" t="str">
        <f>IF('Data invoice'!M389=0,"",'Data invoice'!N389)</f>
        <v/>
      </c>
      <c r="E460" s="284" t="str">
        <f>IF('Data invoice'!N389=0,"",'Data invoice'!O389)</f>
        <v/>
      </c>
      <c r="F460" s="284" t="str">
        <f>IF('Data invoice'!O389=0,"",'Data invoice'!P389)</f>
        <v/>
      </c>
      <c r="G460" s="284" t="str">
        <f>IF('Data invoice'!P389=0,"",'Data invoice'!Q389)</f>
        <v/>
      </c>
      <c r="H460" s="284" t="str">
        <f>IF('Data invoice'!Q389=0,"",'Data invoice'!R389)</f>
        <v/>
      </c>
      <c r="I460" s="320" t="str">
        <f>IF('Data invoice'!R389=0,"",'Data invoice'!S389)</f>
        <v/>
      </c>
      <c r="J460" s="367" t="str">
        <f>IF('Data invoice'!S389=0,"",'Data invoice'!T389)</f>
        <v/>
      </c>
      <c r="L460" s="279"/>
      <c r="M460" s="279"/>
      <c r="N460" s="279"/>
      <c r="O460" s="279"/>
      <c r="P460" s="279"/>
      <c r="Q460" s="279"/>
      <c r="R460" s="279"/>
      <c r="S460" s="279"/>
      <c r="T460" s="279"/>
      <c r="U460" s="279"/>
      <c r="V460" s="279"/>
      <c r="W460" s="279"/>
      <c r="X460" s="279"/>
      <c r="Y460" s="279"/>
      <c r="Z460" s="279"/>
      <c r="AA460" s="279"/>
      <c r="AB460" s="296"/>
      <c r="AC460" s="296"/>
      <c r="AD460" s="296"/>
      <c r="AE460" s="296"/>
      <c r="AF460" s="296"/>
      <c r="AG460" s="296"/>
      <c r="AH460" s="296"/>
      <c r="AI460" s="296"/>
      <c r="AJ460" s="296"/>
      <c r="AK460" s="296"/>
      <c r="AL460" s="296"/>
    </row>
    <row r="461" spans="1:38" s="414" customFormat="1" ht="16.5" customHeight="1">
      <c r="A461" s="284" t="str">
        <f>IF('Data invoice'!J390=0,"",'Data invoice'!K390)</f>
        <v/>
      </c>
      <c r="B461" s="284" t="str">
        <f>IF('Data invoice'!K390=0,"",'Data invoice'!L390)</f>
        <v/>
      </c>
      <c r="C461" s="284" t="str">
        <f>IF('Data invoice'!L390=0,"",'Data invoice'!M390)</f>
        <v/>
      </c>
      <c r="D461" s="284" t="str">
        <f>IF('Data invoice'!M390=0,"",'Data invoice'!N390)</f>
        <v/>
      </c>
      <c r="E461" s="284" t="str">
        <f>IF('Data invoice'!N390=0,"",'Data invoice'!O390)</f>
        <v/>
      </c>
      <c r="F461" s="284" t="str">
        <f>IF('Data invoice'!O390=0,"",'Data invoice'!P390)</f>
        <v/>
      </c>
      <c r="G461" s="284" t="str">
        <f>IF('Data invoice'!P390=0,"",'Data invoice'!Q390)</f>
        <v/>
      </c>
      <c r="H461" s="284" t="str">
        <f>IF('Data invoice'!Q390=0,"",'Data invoice'!R390)</f>
        <v/>
      </c>
      <c r="I461" s="320" t="str">
        <f>IF('Data invoice'!R390=0,"",'Data invoice'!S390)</f>
        <v/>
      </c>
      <c r="J461" s="367" t="str">
        <f>IF('Data invoice'!S390=0,"",'Data invoice'!T390)</f>
        <v/>
      </c>
      <c r="L461" s="279"/>
      <c r="M461" s="279"/>
      <c r="N461" s="279"/>
      <c r="O461" s="279"/>
      <c r="P461" s="279"/>
      <c r="Q461" s="279"/>
      <c r="R461" s="279"/>
      <c r="S461" s="279"/>
      <c r="T461" s="279"/>
      <c r="U461" s="279"/>
      <c r="V461" s="279"/>
      <c r="W461" s="279"/>
      <c r="X461" s="279"/>
      <c r="Y461" s="279"/>
      <c r="Z461" s="279"/>
      <c r="AA461" s="279"/>
      <c r="AB461" s="296"/>
      <c r="AC461" s="296"/>
      <c r="AD461" s="296"/>
      <c r="AE461" s="296"/>
      <c r="AF461" s="296"/>
      <c r="AG461" s="296"/>
      <c r="AH461" s="296"/>
      <c r="AI461" s="296"/>
      <c r="AJ461" s="296"/>
      <c r="AK461" s="296"/>
      <c r="AL461" s="296"/>
    </row>
    <row r="462" spans="1:38" s="414" customFormat="1" ht="16.5" customHeight="1">
      <c r="A462" s="284" t="str">
        <f>IF('Data invoice'!J391=0,"",'Data invoice'!K391)</f>
        <v/>
      </c>
      <c r="B462" s="284" t="str">
        <f>IF('Data invoice'!K391=0,"",'Data invoice'!L391)</f>
        <v/>
      </c>
      <c r="C462" s="284" t="str">
        <f>IF('Data invoice'!L391=0,"",'Data invoice'!M391)</f>
        <v/>
      </c>
      <c r="D462" s="284" t="str">
        <f>IF('Data invoice'!M391=0,"",'Data invoice'!N391)</f>
        <v/>
      </c>
      <c r="E462" s="284" t="str">
        <f>IF('Data invoice'!N391=0,"",'Data invoice'!O391)</f>
        <v/>
      </c>
      <c r="F462" s="284" t="str">
        <f>IF('Data invoice'!O391=0,"",'Data invoice'!P391)</f>
        <v/>
      </c>
      <c r="G462" s="284" t="str">
        <f>IF('Data invoice'!P391=0,"",'Data invoice'!Q391)</f>
        <v/>
      </c>
      <c r="H462" s="284" t="str">
        <f>IF('Data invoice'!Q391=0,"",'Data invoice'!R391)</f>
        <v/>
      </c>
      <c r="I462" s="320" t="str">
        <f>IF('Data invoice'!R391=0,"",'Data invoice'!S391)</f>
        <v/>
      </c>
      <c r="J462" s="367" t="str">
        <f>IF('Data invoice'!S391=0,"",'Data invoice'!T391)</f>
        <v/>
      </c>
      <c r="L462" s="279"/>
      <c r="M462" s="279"/>
      <c r="N462" s="279"/>
      <c r="O462" s="279"/>
      <c r="P462" s="279"/>
      <c r="Q462" s="279"/>
      <c r="R462" s="279"/>
      <c r="S462" s="279"/>
      <c r="T462" s="279"/>
      <c r="U462" s="279"/>
      <c r="V462" s="279"/>
      <c r="W462" s="279"/>
      <c r="X462" s="279"/>
      <c r="Y462" s="279"/>
      <c r="Z462" s="279"/>
      <c r="AA462" s="279"/>
      <c r="AB462" s="296"/>
      <c r="AC462" s="296"/>
      <c r="AD462" s="296"/>
      <c r="AE462" s="296"/>
      <c r="AF462" s="296"/>
      <c r="AG462" s="296"/>
      <c r="AH462" s="296"/>
      <c r="AI462" s="296"/>
      <c r="AJ462" s="296"/>
      <c r="AK462" s="296"/>
      <c r="AL462" s="296"/>
    </row>
    <row r="463" spans="1:38" s="414" customFormat="1" ht="16.5" customHeight="1">
      <c r="A463" s="284" t="str">
        <f>IF('Data invoice'!J392=0,"",'Data invoice'!K392)</f>
        <v/>
      </c>
      <c r="B463" s="284" t="str">
        <f>IF('Data invoice'!K392=0,"",'Data invoice'!L392)</f>
        <v/>
      </c>
      <c r="C463" s="284" t="str">
        <f>IF('Data invoice'!L392=0,"",'Data invoice'!M392)</f>
        <v/>
      </c>
      <c r="D463" s="284" t="str">
        <f>IF('Data invoice'!M392=0,"",'Data invoice'!N392)</f>
        <v/>
      </c>
      <c r="E463" s="284" t="str">
        <f>IF('Data invoice'!N392=0,"",'Data invoice'!O392)</f>
        <v/>
      </c>
      <c r="F463" s="284" t="str">
        <f>IF('Data invoice'!O392=0,"",'Data invoice'!P392)</f>
        <v/>
      </c>
      <c r="G463" s="284" t="str">
        <f>IF('Data invoice'!P392=0,"",'Data invoice'!Q392)</f>
        <v/>
      </c>
      <c r="H463" s="284" t="str">
        <f>IF('Data invoice'!Q392=0,"",'Data invoice'!R392)</f>
        <v/>
      </c>
      <c r="I463" s="320" t="str">
        <f>IF('Data invoice'!R392=0,"",'Data invoice'!S392)</f>
        <v/>
      </c>
      <c r="J463" s="367" t="str">
        <f>IF('Data invoice'!S392=0,"",'Data invoice'!T392)</f>
        <v/>
      </c>
      <c r="L463" s="279"/>
      <c r="M463" s="279"/>
      <c r="N463" s="279"/>
      <c r="O463" s="279"/>
      <c r="P463" s="279"/>
      <c r="Q463" s="279"/>
      <c r="R463" s="279"/>
      <c r="S463" s="279"/>
      <c r="T463" s="279"/>
      <c r="U463" s="279"/>
      <c r="V463" s="279"/>
      <c r="W463" s="279"/>
      <c r="X463" s="279"/>
      <c r="Y463" s="279"/>
      <c r="Z463" s="279"/>
      <c r="AA463" s="279"/>
      <c r="AB463" s="296"/>
      <c r="AC463" s="296"/>
      <c r="AD463" s="296"/>
      <c r="AE463" s="296"/>
      <c r="AF463" s="296"/>
      <c r="AG463" s="296"/>
      <c r="AH463" s="296"/>
      <c r="AI463" s="296"/>
      <c r="AJ463" s="296"/>
      <c r="AK463" s="296"/>
      <c r="AL463" s="296"/>
    </row>
    <row r="464" spans="1:38" s="414" customFormat="1" ht="16.5" customHeight="1">
      <c r="A464" s="284" t="str">
        <f>IF('Data invoice'!J393=0,"",'Data invoice'!K393)</f>
        <v/>
      </c>
      <c r="B464" s="284" t="str">
        <f>IF('Data invoice'!K393=0,"",'Data invoice'!L393)</f>
        <v/>
      </c>
      <c r="C464" s="284" t="str">
        <f>IF('Data invoice'!L393=0,"",'Data invoice'!M393)</f>
        <v/>
      </c>
      <c r="D464" s="284" t="str">
        <f>IF('Data invoice'!M393=0,"",'Data invoice'!N393)</f>
        <v/>
      </c>
      <c r="E464" s="284" t="str">
        <f>IF('Data invoice'!N393=0,"",'Data invoice'!O393)</f>
        <v/>
      </c>
      <c r="F464" s="284" t="str">
        <f>IF('Data invoice'!O393=0,"",'Data invoice'!P393)</f>
        <v/>
      </c>
      <c r="G464" s="284" t="str">
        <f>IF('Data invoice'!P393=0,"",'Data invoice'!Q393)</f>
        <v/>
      </c>
      <c r="H464" s="284" t="str">
        <f>IF('Data invoice'!Q393=0,"",'Data invoice'!R393)</f>
        <v/>
      </c>
      <c r="I464" s="320" t="str">
        <f>IF('Data invoice'!R393=0,"",'Data invoice'!S393)</f>
        <v/>
      </c>
      <c r="J464" s="367" t="str">
        <f>IF('Data invoice'!S393=0,"",'Data invoice'!T393)</f>
        <v/>
      </c>
      <c r="L464" s="279"/>
      <c r="M464" s="279"/>
      <c r="N464" s="279"/>
      <c r="O464" s="279"/>
      <c r="P464" s="279"/>
      <c r="Q464" s="279"/>
      <c r="R464" s="279"/>
      <c r="S464" s="279"/>
      <c r="T464" s="279"/>
      <c r="U464" s="279"/>
      <c r="V464" s="279"/>
      <c r="W464" s="279"/>
      <c r="X464" s="279"/>
      <c r="Y464" s="279"/>
      <c r="Z464" s="279"/>
      <c r="AA464" s="279"/>
      <c r="AB464" s="296"/>
      <c r="AC464" s="296"/>
      <c r="AD464" s="296"/>
      <c r="AE464" s="296"/>
      <c r="AF464" s="296"/>
      <c r="AG464" s="296"/>
      <c r="AH464" s="296"/>
      <c r="AI464" s="296"/>
      <c r="AJ464" s="296"/>
      <c r="AK464" s="296"/>
      <c r="AL464" s="296"/>
    </row>
    <row r="465" spans="1:38" s="414" customFormat="1" ht="16.5" customHeight="1">
      <c r="A465" s="284" t="str">
        <f>IF('Data invoice'!J394=0,"",'Data invoice'!K394)</f>
        <v/>
      </c>
      <c r="B465" s="284" t="str">
        <f>IF('Data invoice'!K394=0,"",'Data invoice'!L394)</f>
        <v/>
      </c>
      <c r="C465" s="284" t="str">
        <f>IF('Data invoice'!L394=0,"",'Data invoice'!M394)</f>
        <v/>
      </c>
      <c r="D465" s="284" t="str">
        <f>IF('Data invoice'!M394=0,"",'Data invoice'!N394)</f>
        <v/>
      </c>
      <c r="E465" s="284" t="str">
        <f>IF('Data invoice'!N394=0,"",'Data invoice'!O394)</f>
        <v/>
      </c>
      <c r="F465" s="284" t="str">
        <f>IF('Data invoice'!O394=0,"",'Data invoice'!P394)</f>
        <v/>
      </c>
      <c r="G465" s="284" t="str">
        <f>IF('Data invoice'!P394=0,"",'Data invoice'!Q394)</f>
        <v/>
      </c>
      <c r="H465" s="284" t="str">
        <f>IF('Data invoice'!Q394=0,"",'Data invoice'!R394)</f>
        <v/>
      </c>
      <c r="I465" s="320" t="str">
        <f>IF('Data invoice'!R394=0,"",'Data invoice'!S394)</f>
        <v/>
      </c>
      <c r="J465" s="367" t="str">
        <f>IF('Data invoice'!S394=0,"",'Data invoice'!T394)</f>
        <v/>
      </c>
      <c r="L465" s="279"/>
      <c r="M465" s="279"/>
      <c r="N465" s="279"/>
      <c r="O465" s="279"/>
      <c r="P465" s="279"/>
      <c r="Q465" s="279"/>
      <c r="R465" s="279"/>
      <c r="S465" s="279"/>
      <c r="T465" s="279"/>
      <c r="U465" s="279"/>
      <c r="V465" s="279"/>
      <c r="W465" s="279"/>
      <c r="X465" s="279"/>
      <c r="Y465" s="279"/>
      <c r="Z465" s="279"/>
      <c r="AA465" s="279"/>
      <c r="AB465" s="296"/>
      <c r="AC465" s="296"/>
      <c r="AD465" s="296"/>
      <c r="AE465" s="296"/>
      <c r="AF465" s="296"/>
      <c r="AG465" s="296"/>
      <c r="AH465" s="296"/>
      <c r="AI465" s="296"/>
      <c r="AJ465" s="296"/>
      <c r="AK465" s="296"/>
      <c r="AL465" s="296"/>
    </row>
    <row r="466" spans="1:38" s="414" customFormat="1" ht="16.5" customHeight="1">
      <c r="A466" s="284" t="str">
        <f>IF('Data invoice'!J395=0,"",'Data invoice'!K395)</f>
        <v/>
      </c>
      <c r="B466" s="284" t="str">
        <f>IF('Data invoice'!K395=0,"",'Data invoice'!L395)</f>
        <v/>
      </c>
      <c r="C466" s="284" t="str">
        <f>IF('Data invoice'!L395=0,"",'Data invoice'!M395)</f>
        <v/>
      </c>
      <c r="D466" s="284" t="str">
        <f>IF('Data invoice'!M395=0,"",'Data invoice'!N395)</f>
        <v/>
      </c>
      <c r="E466" s="284" t="str">
        <f>IF('Data invoice'!N395=0,"",'Data invoice'!O395)</f>
        <v/>
      </c>
      <c r="F466" s="284" t="str">
        <f>IF('Data invoice'!O395=0,"",'Data invoice'!P395)</f>
        <v/>
      </c>
      <c r="G466" s="284" t="str">
        <f>IF('Data invoice'!P395=0,"",'Data invoice'!Q395)</f>
        <v/>
      </c>
      <c r="H466" s="284" t="str">
        <f>IF('Data invoice'!Q395=0,"",'Data invoice'!R395)</f>
        <v/>
      </c>
      <c r="I466" s="320" t="str">
        <f>IF('Data invoice'!R395=0,"",'Data invoice'!S395)</f>
        <v/>
      </c>
      <c r="J466" s="367" t="str">
        <f>IF('Data invoice'!S395=0,"",'Data invoice'!T395)</f>
        <v/>
      </c>
      <c r="L466" s="279"/>
      <c r="M466" s="279"/>
      <c r="N466" s="279"/>
      <c r="O466" s="279"/>
      <c r="P466" s="279"/>
      <c r="Q466" s="279"/>
      <c r="R466" s="279"/>
      <c r="S466" s="279"/>
      <c r="T466" s="279"/>
      <c r="U466" s="279"/>
      <c r="V466" s="279"/>
      <c r="W466" s="279"/>
      <c r="X466" s="279"/>
      <c r="Y466" s="279"/>
      <c r="Z466" s="279"/>
      <c r="AA466" s="279"/>
      <c r="AB466" s="296"/>
      <c r="AC466" s="296"/>
      <c r="AD466" s="296"/>
      <c r="AE466" s="296"/>
      <c r="AF466" s="296"/>
      <c r="AG466" s="296"/>
      <c r="AH466" s="296"/>
      <c r="AI466" s="296"/>
      <c r="AJ466" s="296"/>
      <c r="AK466" s="296"/>
      <c r="AL466" s="296"/>
    </row>
    <row r="467" spans="1:38" s="414" customFormat="1" ht="16.5" customHeight="1">
      <c r="A467" s="284" t="str">
        <f>IF('Data invoice'!J396=0,"",'Data invoice'!K396)</f>
        <v/>
      </c>
      <c r="B467" s="284" t="str">
        <f>IF('Data invoice'!K396=0,"",'Data invoice'!L396)</f>
        <v/>
      </c>
      <c r="C467" s="284" t="str">
        <f>IF('Data invoice'!L396=0,"",'Data invoice'!M396)</f>
        <v/>
      </c>
      <c r="D467" s="284" t="str">
        <f>IF('Data invoice'!M396=0,"",'Data invoice'!N396)</f>
        <v/>
      </c>
      <c r="E467" s="284" t="str">
        <f>IF('Data invoice'!N396=0,"",'Data invoice'!O396)</f>
        <v/>
      </c>
      <c r="F467" s="284" t="str">
        <f>IF('Data invoice'!O396=0,"",'Data invoice'!P396)</f>
        <v/>
      </c>
      <c r="G467" s="284" t="str">
        <f>IF('Data invoice'!P396=0,"",'Data invoice'!Q396)</f>
        <v/>
      </c>
      <c r="H467" s="284" t="str">
        <f>IF('Data invoice'!Q396=0,"",'Data invoice'!R396)</f>
        <v/>
      </c>
      <c r="I467" s="320" t="str">
        <f>IF('Data invoice'!R396=0,"",'Data invoice'!S396)</f>
        <v/>
      </c>
      <c r="J467" s="367" t="str">
        <f>IF('Data invoice'!S396=0,"",'Data invoice'!T396)</f>
        <v/>
      </c>
      <c r="L467" s="279"/>
      <c r="M467" s="279"/>
      <c r="N467" s="279"/>
      <c r="O467" s="279"/>
      <c r="P467" s="279"/>
      <c r="Q467" s="279"/>
      <c r="R467" s="279"/>
      <c r="S467" s="279"/>
      <c r="T467" s="279"/>
      <c r="U467" s="279"/>
      <c r="V467" s="279"/>
      <c r="W467" s="279"/>
      <c r="X467" s="279"/>
      <c r="Y467" s="279"/>
      <c r="Z467" s="279"/>
      <c r="AA467" s="279"/>
      <c r="AB467" s="296"/>
      <c r="AC467" s="296"/>
      <c r="AD467" s="296"/>
      <c r="AE467" s="296"/>
      <c r="AF467" s="296"/>
      <c r="AG467" s="296"/>
      <c r="AH467" s="296"/>
      <c r="AI467" s="296"/>
      <c r="AJ467" s="296"/>
      <c r="AK467" s="296"/>
      <c r="AL467" s="296"/>
    </row>
    <row r="468" spans="1:38" s="414" customFormat="1" ht="16.5" customHeight="1">
      <c r="A468" s="284" t="str">
        <f>IF('Data invoice'!J397=0,"",'Data invoice'!K397)</f>
        <v/>
      </c>
      <c r="B468" s="284" t="str">
        <f>IF('Data invoice'!K397=0,"",'Data invoice'!L397)</f>
        <v/>
      </c>
      <c r="C468" s="284" t="str">
        <f>IF('Data invoice'!L397=0,"",'Data invoice'!M397)</f>
        <v/>
      </c>
      <c r="D468" s="284" t="str">
        <f>IF('Data invoice'!M397=0,"",'Data invoice'!N397)</f>
        <v/>
      </c>
      <c r="E468" s="284" t="str">
        <f>IF('Data invoice'!N397=0,"",'Data invoice'!O397)</f>
        <v/>
      </c>
      <c r="F468" s="284" t="str">
        <f>IF('Data invoice'!O397=0,"",'Data invoice'!P397)</f>
        <v/>
      </c>
      <c r="G468" s="284" t="str">
        <f>IF('Data invoice'!P397=0,"",'Data invoice'!Q397)</f>
        <v/>
      </c>
      <c r="H468" s="284" t="str">
        <f>IF('Data invoice'!Q397=0,"",'Data invoice'!R397)</f>
        <v/>
      </c>
      <c r="I468" s="320" t="str">
        <f>IF('Data invoice'!R397=0,"",'Data invoice'!S397)</f>
        <v/>
      </c>
      <c r="J468" s="367" t="str">
        <f>IF('Data invoice'!S397=0,"",'Data invoice'!T397)</f>
        <v/>
      </c>
      <c r="L468" s="279"/>
      <c r="M468" s="279"/>
      <c r="N468" s="279"/>
      <c r="O468" s="279"/>
      <c r="P468" s="279"/>
      <c r="Q468" s="279"/>
      <c r="R468" s="279"/>
      <c r="S468" s="279"/>
      <c r="T468" s="279"/>
      <c r="U468" s="279"/>
      <c r="V468" s="279"/>
      <c r="W468" s="279"/>
      <c r="X468" s="279"/>
      <c r="Y468" s="279"/>
      <c r="Z468" s="279"/>
      <c r="AA468" s="279"/>
      <c r="AB468" s="296"/>
      <c r="AC468" s="296"/>
      <c r="AD468" s="296"/>
      <c r="AE468" s="296"/>
      <c r="AF468" s="296"/>
      <c r="AG468" s="296"/>
      <c r="AH468" s="296"/>
      <c r="AI468" s="296"/>
      <c r="AJ468" s="296"/>
      <c r="AK468" s="296"/>
      <c r="AL468" s="296"/>
    </row>
    <row r="469" spans="1:38" s="414" customFormat="1" ht="16.5" customHeight="1">
      <c r="A469" s="284" t="str">
        <f>IF('Data invoice'!J398=0,"",'Data invoice'!K398)</f>
        <v/>
      </c>
      <c r="B469" s="284" t="str">
        <f>IF('Data invoice'!K398=0,"",'Data invoice'!L398)</f>
        <v/>
      </c>
      <c r="C469" s="284" t="str">
        <f>IF('Data invoice'!L398=0,"",'Data invoice'!M398)</f>
        <v/>
      </c>
      <c r="D469" s="284" t="str">
        <f>IF('Data invoice'!M398=0,"",'Data invoice'!N398)</f>
        <v/>
      </c>
      <c r="E469" s="284" t="str">
        <f>IF('Data invoice'!N398=0,"",'Data invoice'!O398)</f>
        <v/>
      </c>
      <c r="F469" s="284" t="str">
        <f>IF('Data invoice'!O398=0,"",'Data invoice'!P398)</f>
        <v/>
      </c>
      <c r="G469" s="284" t="str">
        <f>IF('Data invoice'!P398=0,"",'Data invoice'!Q398)</f>
        <v/>
      </c>
      <c r="H469" s="284" t="str">
        <f>IF('Data invoice'!Q398=0,"",'Data invoice'!R398)</f>
        <v/>
      </c>
      <c r="I469" s="320" t="str">
        <f>IF('Data invoice'!R398=0,"",'Data invoice'!S398)</f>
        <v/>
      </c>
      <c r="J469" s="367" t="str">
        <f>IF('Data invoice'!S398=0,"",'Data invoice'!T398)</f>
        <v/>
      </c>
      <c r="L469" s="279"/>
      <c r="M469" s="279"/>
      <c r="N469" s="279"/>
      <c r="O469" s="279"/>
      <c r="P469" s="279"/>
      <c r="Q469" s="279"/>
      <c r="R469" s="279"/>
      <c r="S469" s="279"/>
      <c r="T469" s="279"/>
      <c r="U469" s="279"/>
      <c r="V469" s="279"/>
      <c r="W469" s="279"/>
      <c r="X469" s="279"/>
      <c r="Y469" s="279"/>
      <c r="Z469" s="279"/>
      <c r="AA469" s="279"/>
      <c r="AB469" s="296"/>
      <c r="AC469" s="296"/>
      <c r="AD469" s="296"/>
      <c r="AE469" s="296"/>
      <c r="AF469" s="296"/>
      <c r="AG469" s="296"/>
      <c r="AH469" s="296"/>
      <c r="AI469" s="296"/>
      <c r="AJ469" s="296"/>
      <c r="AK469" s="296"/>
      <c r="AL469" s="296"/>
    </row>
    <row r="470" spans="1:38" s="414" customFormat="1" ht="16.5" customHeight="1">
      <c r="A470" s="284" t="str">
        <f>IF('Data invoice'!J399=0,"",'Data invoice'!K399)</f>
        <v/>
      </c>
      <c r="B470" s="284" t="str">
        <f>IF('Data invoice'!K399=0,"",'Data invoice'!L399)</f>
        <v/>
      </c>
      <c r="C470" s="284" t="str">
        <f>IF('Data invoice'!L399=0,"",'Data invoice'!M399)</f>
        <v/>
      </c>
      <c r="D470" s="284" t="str">
        <f>IF('Data invoice'!M399=0,"",'Data invoice'!N399)</f>
        <v/>
      </c>
      <c r="E470" s="284" t="str">
        <f>IF('Data invoice'!N399=0,"",'Data invoice'!O399)</f>
        <v/>
      </c>
      <c r="F470" s="284" t="str">
        <f>IF('Data invoice'!O399=0,"",'Data invoice'!P399)</f>
        <v/>
      </c>
      <c r="G470" s="284" t="str">
        <f>IF('Data invoice'!P399=0,"",'Data invoice'!Q399)</f>
        <v/>
      </c>
      <c r="H470" s="284" t="str">
        <f>IF('Data invoice'!Q399=0,"",'Data invoice'!R399)</f>
        <v/>
      </c>
      <c r="I470" s="320" t="str">
        <f>IF('Data invoice'!R399=0,"",'Data invoice'!S399)</f>
        <v/>
      </c>
      <c r="J470" s="367" t="str">
        <f>IF('Data invoice'!S399=0,"",'Data invoice'!T399)</f>
        <v/>
      </c>
      <c r="L470" s="279"/>
      <c r="M470" s="279"/>
      <c r="N470" s="279"/>
      <c r="O470" s="279"/>
      <c r="P470" s="279"/>
      <c r="Q470" s="279"/>
      <c r="R470" s="279"/>
      <c r="S470" s="279"/>
      <c r="T470" s="279"/>
      <c r="U470" s="279"/>
      <c r="V470" s="279"/>
      <c r="W470" s="279"/>
      <c r="X470" s="279"/>
      <c r="Y470" s="279"/>
      <c r="Z470" s="279"/>
      <c r="AA470" s="279"/>
      <c r="AB470" s="296"/>
      <c r="AC470" s="296"/>
      <c r="AD470" s="296"/>
      <c r="AE470" s="296"/>
      <c r="AF470" s="296"/>
      <c r="AG470" s="296"/>
      <c r="AH470" s="296"/>
      <c r="AI470" s="296"/>
      <c r="AJ470" s="296"/>
      <c r="AK470" s="296"/>
      <c r="AL470" s="296"/>
    </row>
    <row r="471" spans="1:38" s="414" customFormat="1" ht="16.5" customHeight="1">
      <c r="A471" s="284" t="str">
        <f>IF('Data invoice'!J400=0,"",'Data invoice'!K400)</f>
        <v/>
      </c>
      <c r="B471" s="284" t="str">
        <f>IF('Data invoice'!K400=0,"",'Data invoice'!L400)</f>
        <v/>
      </c>
      <c r="C471" s="284" t="str">
        <f>IF('Data invoice'!L400=0,"",'Data invoice'!M400)</f>
        <v/>
      </c>
      <c r="D471" s="284" t="str">
        <f>IF('Data invoice'!M400=0,"",'Data invoice'!N400)</f>
        <v/>
      </c>
      <c r="E471" s="284" t="str">
        <f>IF('Data invoice'!N400=0,"",'Data invoice'!O400)</f>
        <v/>
      </c>
      <c r="F471" s="284" t="str">
        <f>IF('Data invoice'!O400=0,"",'Data invoice'!P400)</f>
        <v/>
      </c>
      <c r="G471" s="284" t="str">
        <f>IF('Data invoice'!P400=0,"",'Data invoice'!Q400)</f>
        <v/>
      </c>
      <c r="H471" s="284" t="str">
        <f>IF('Data invoice'!Q400=0,"",'Data invoice'!R400)</f>
        <v/>
      </c>
      <c r="I471" s="320" t="str">
        <f>IF('Data invoice'!R400=0,"",'Data invoice'!S400)</f>
        <v/>
      </c>
      <c r="J471" s="367" t="str">
        <f>IF('Data invoice'!S400=0,"",'Data invoice'!T400)</f>
        <v/>
      </c>
      <c r="L471" s="279"/>
      <c r="M471" s="279"/>
      <c r="N471" s="279"/>
      <c r="O471" s="279"/>
      <c r="P471" s="279"/>
      <c r="Q471" s="279"/>
      <c r="R471" s="279"/>
      <c r="S471" s="279"/>
      <c r="T471" s="279"/>
      <c r="U471" s="279"/>
      <c r="V471" s="279"/>
      <c r="W471" s="279"/>
      <c r="X471" s="279"/>
      <c r="Y471" s="279"/>
      <c r="Z471" s="279"/>
      <c r="AA471" s="279"/>
      <c r="AB471" s="296"/>
      <c r="AC471" s="296"/>
      <c r="AD471" s="296"/>
      <c r="AE471" s="296"/>
      <c r="AF471" s="296"/>
      <c r="AG471" s="296"/>
      <c r="AH471" s="296"/>
      <c r="AI471" s="296"/>
      <c r="AJ471" s="296"/>
      <c r="AK471" s="296"/>
      <c r="AL471" s="296"/>
    </row>
    <row r="472" spans="1:38" s="414" customFormat="1" ht="16.5" customHeight="1">
      <c r="A472" s="284" t="str">
        <f>IF('Data invoice'!J401=0,"",'Data invoice'!K401)</f>
        <v/>
      </c>
      <c r="B472" s="284" t="str">
        <f>IF('Data invoice'!K401=0,"",'Data invoice'!L401)</f>
        <v/>
      </c>
      <c r="C472" s="284" t="str">
        <f>IF('Data invoice'!L401=0,"",'Data invoice'!M401)</f>
        <v/>
      </c>
      <c r="D472" s="284" t="str">
        <f>IF('Data invoice'!M401=0,"",'Data invoice'!N401)</f>
        <v/>
      </c>
      <c r="E472" s="284" t="str">
        <f>IF('Data invoice'!N401=0,"",'Data invoice'!O401)</f>
        <v/>
      </c>
      <c r="F472" s="284" t="str">
        <f>IF('Data invoice'!O401=0,"",'Data invoice'!P401)</f>
        <v/>
      </c>
      <c r="G472" s="284" t="str">
        <f>IF('Data invoice'!P401=0,"",'Data invoice'!Q401)</f>
        <v/>
      </c>
      <c r="H472" s="284" t="str">
        <f>IF('Data invoice'!Q401=0,"",'Data invoice'!R401)</f>
        <v/>
      </c>
      <c r="I472" s="320" t="str">
        <f>IF('Data invoice'!R401=0,"",'Data invoice'!S401)</f>
        <v/>
      </c>
      <c r="J472" s="367" t="str">
        <f>IF('Data invoice'!S401=0,"",'Data invoice'!T401)</f>
        <v/>
      </c>
      <c r="L472" s="279"/>
      <c r="M472" s="279"/>
      <c r="N472" s="279"/>
      <c r="O472" s="279"/>
      <c r="P472" s="279"/>
      <c r="Q472" s="279"/>
      <c r="R472" s="279"/>
      <c r="S472" s="279"/>
      <c r="T472" s="279"/>
      <c r="U472" s="279"/>
      <c r="V472" s="279"/>
      <c r="W472" s="279"/>
      <c r="X472" s="279"/>
      <c r="Y472" s="279"/>
      <c r="Z472" s="279"/>
      <c r="AA472" s="279"/>
      <c r="AB472" s="296"/>
      <c r="AC472" s="296"/>
      <c r="AD472" s="296"/>
      <c r="AE472" s="296"/>
      <c r="AF472" s="296"/>
      <c r="AG472" s="296"/>
      <c r="AH472" s="296"/>
      <c r="AI472" s="296"/>
      <c r="AJ472" s="296"/>
      <c r="AK472" s="296"/>
      <c r="AL472" s="296"/>
    </row>
    <row r="473" spans="1:38" s="414" customFormat="1" ht="16.5" customHeight="1">
      <c r="A473" s="284" t="str">
        <f>IF('Data invoice'!J402=0,"",'Data invoice'!K402)</f>
        <v/>
      </c>
      <c r="B473" s="284" t="str">
        <f>IF('Data invoice'!K402=0,"",'Data invoice'!L402)</f>
        <v/>
      </c>
      <c r="C473" s="284" t="str">
        <f>IF('Data invoice'!L402=0,"",'Data invoice'!M402)</f>
        <v/>
      </c>
      <c r="D473" s="284" t="str">
        <f>IF('Data invoice'!M402=0,"",'Data invoice'!N402)</f>
        <v/>
      </c>
      <c r="E473" s="284" t="str">
        <f>IF('Data invoice'!N402=0,"",'Data invoice'!O402)</f>
        <v/>
      </c>
      <c r="F473" s="284" t="str">
        <f>IF('Data invoice'!O402=0,"",'Data invoice'!P402)</f>
        <v/>
      </c>
      <c r="G473" s="284" t="str">
        <f>IF('Data invoice'!P402=0,"",'Data invoice'!Q402)</f>
        <v/>
      </c>
      <c r="H473" s="284" t="str">
        <f>IF('Data invoice'!Q402=0,"",'Data invoice'!R402)</f>
        <v/>
      </c>
      <c r="I473" s="320" t="str">
        <f>IF('Data invoice'!R402=0,"",'Data invoice'!S402)</f>
        <v/>
      </c>
      <c r="J473" s="367" t="str">
        <f>IF('Data invoice'!S402=0,"",'Data invoice'!T402)</f>
        <v/>
      </c>
      <c r="L473" s="279"/>
      <c r="M473" s="279"/>
      <c r="N473" s="279"/>
      <c r="O473" s="279"/>
      <c r="P473" s="279"/>
      <c r="Q473" s="279"/>
      <c r="R473" s="279"/>
      <c r="S473" s="279"/>
      <c r="T473" s="279"/>
      <c r="U473" s="279"/>
      <c r="V473" s="279"/>
      <c r="W473" s="279"/>
      <c r="X473" s="279"/>
      <c r="Y473" s="279"/>
      <c r="Z473" s="279"/>
      <c r="AA473" s="279"/>
      <c r="AB473" s="296"/>
      <c r="AC473" s="296"/>
      <c r="AD473" s="296"/>
      <c r="AE473" s="296"/>
      <c r="AF473" s="296"/>
      <c r="AG473" s="296"/>
      <c r="AH473" s="296"/>
      <c r="AI473" s="296"/>
      <c r="AJ473" s="296"/>
      <c r="AK473" s="296"/>
      <c r="AL473" s="296"/>
    </row>
    <row r="474" spans="1:38" s="414" customFormat="1" ht="16.5" customHeight="1">
      <c r="A474" s="284" t="str">
        <f>IF('Data invoice'!J403=0,"",'Data invoice'!K403)</f>
        <v/>
      </c>
      <c r="B474" s="284" t="str">
        <f>IF('Data invoice'!K403=0,"",'Data invoice'!L403)</f>
        <v/>
      </c>
      <c r="C474" s="284" t="str">
        <f>IF('Data invoice'!L403=0,"",'Data invoice'!M403)</f>
        <v/>
      </c>
      <c r="D474" s="284" t="str">
        <f>IF('Data invoice'!M403=0,"",'Data invoice'!N403)</f>
        <v/>
      </c>
      <c r="E474" s="284" t="str">
        <f>IF('Data invoice'!N403=0,"",'Data invoice'!O403)</f>
        <v/>
      </c>
      <c r="F474" s="284" t="str">
        <f>IF('Data invoice'!O403=0,"",'Data invoice'!P403)</f>
        <v/>
      </c>
      <c r="G474" s="284" t="str">
        <f>IF('Data invoice'!P403=0,"",'Data invoice'!Q403)</f>
        <v/>
      </c>
      <c r="H474" s="284" t="str">
        <f>IF('Data invoice'!Q403=0,"",'Data invoice'!R403)</f>
        <v/>
      </c>
      <c r="I474" s="320" t="str">
        <f>IF('Data invoice'!R403=0,"",'Data invoice'!S403)</f>
        <v/>
      </c>
      <c r="J474" s="367" t="str">
        <f>IF('Data invoice'!S403=0,"",'Data invoice'!T403)</f>
        <v/>
      </c>
      <c r="L474" s="279"/>
      <c r="M474" s="279"/>
      <c r="N474" s="279"/>
      <c r="O474" s="279"/>
      <c r="P474" s="279"/>
      <c r="Q474" s="279"/>
      <c r="R474" s="279"/>
      <c r="S474" s="279"/>
      <c r="T474" s="279"/>
      <c r="U474" s="279"/>
      <c r="V474" s="279"/>
      <c r="W474" s="279"/>
      <c r="X474" s="279"/>
      <c r="Y474" s="279"/>
      <c r="Z474" s="279"/>
      <c r="AA474" s="279"/>
      <c r="AB474" s="296"/>
      <c r="AC474" s="296"/>
      <c r="AD474" s="296"/>
      <c r="AE474" s="296"/>
      <c r="AF474" s="296"/>
      <c r="AG474" s="296"/>
      <c r="AH474" s="296"/>
      <c r="AI474" s="296"/>
      <c r="AJ474" s="296"/>
      <c r="AK474" s="296"/>
      <c r="AL474" s="296"/>
    </row>
    <row r="475" spans="1:38" s="414" customFormat="1" ht="16.5" customHeight="1">
      <c r="A475" s="284" t="str">
        <f>IF('Data invoice'!J404=0,"",'Data invoice'!K404)</f>
        <v/>
      </c>
      <c r="B475" s="284" t="str">
        <f>IF('Data invoice'!K404=0,"",'Data invoice'!L404)</f>
        <v/>
      </c>
      <c r="C475" s="284" t="str">
        <f>IF('Data invoice'!L404=0,"",'Data invoice'!M404)</f>
        <v/>
      </c>
      <c r="D475" s="284" t="str">
        <f>IF('Data invoice'!M404=0,"",'Data invoice'!N404)</f>
        <v/>
      </c>
      <c r="E475" s="284" t="str">
        <f>IF('Data invoice'!N404=0,"",'Data invoice'!O404)</f>
        <v/>
      </c>
      <c r="F475" s="284" t="str">
        <f>IF('Data invoice'!O404=0,"",'Data invoice'!P404)</f>
        <v/>
      </c>
      <c r="G475" s="284" t="str">
        <f>IF('Data invoice'!P404=0,"",'Data invoice'!Q404)</f>
        <v/>
      </c>
      <c r="H475" s="284" t="str">
        <f>IF('Data invoice'!Q404=0,"",'Data invoice'!R404)</f>
        <v/>
      </c>
      <c r="I475" s="320" t="str">
        <f>IF('Data invoice'!R404=0,"",'Data invoice'!S404)</f>
        <v/>
      </c>
      <c r="J475" s="367" t="str">
        <f>IF('Data invoice'!S404=0,"",'Data invoice'!T404)</f>
        <v/>
      </c>
      <c r="L475" s="279"/>
      <c r="M475" s="279"/>
      <c r="N475" s="279"/>
      <c r="O475" s="279"/>
      <c r="P475" s="279"/>
      <c r="Q475" s="279"/>
      <c r="R475" s="279"/>
      <c r="S475" s="279"/>
      <c r="T475" s="279"/>
      <c r="U475" s="279"/>
      <c r="V475" s="279"/>
      <c r="W475" s="279"/>
      <c r="X475" s="279"/>
      <c r="Y475" s="279"/>
      <c r="Z475" s="279"/>
      <c r="AA475" s="279"/>
      <c r="AB475" s="296"/>
      <c r="AC475" s="296"/>
      <c r="AD475" s="296"/>
      <c r="AE475" s="296"/>
      <c r="AF475" s="296"/>
      <c r="AG475" s="296"/>
      <c r="AH475" s="296"/>
      <c r="AI475" s="296"/>
      <c r="AJ475" s="296"/>
      <c r="AK475" s="296"/>
      <c r="AL475" s="296"/>
    </row>
    <row r="476" spans="1:38" s="414" customFormat="1" ht="16.5" customHeight="1">
      <c r="A476" s="284" t="str">
        <f>IF('Data invoice'!J405=0,"",'Data invoice'!K405)</f>
        <v/>
      </c>
      <c r="B476" s="284" t="str">
        <f>IF('Data invoice'!K405=0,"",'Data invoice'!L405)</f>
        <v/>
      </c>
      <c r="C476" s="284" t="str">
        <f>IF('Data invoice'!L405=0,"",'Data invoice'!M405)</f>
        <v/>
      </c>
      <c r="D476" s="284" t="str">
        <f>IF('Data invoice'!M405=0,"",'Data invoice'!N405)</f>
        <v/>
      </c>
      <c r="E476" s="284" t="str">
        <f>IF('Data invoice'!N405=0,"",'Data invoice'!O405)</f>
        <v/>
      </c>
      <c r="F476" s="284" t="str">
        <f>IF('Data invoice'!O405=0,"",'Data invoice'!P405)</f>
        <v/>
      </c>
      <c r="G476" s="284" t="str">
        <f>IF('Data invoice'!P405=0,"",'Data invoice'!Q405)</f>
        <v/>
      </c>
      <c r="H476" s="284" t="str">
        <f>IF('Data invoice'!Q405=0,"",'Data invoice'!R405)</f>
        <v/>
      </c>
      <c r="I476" s="320" t="str">
        <f>IF('Data invoice'!R405=0,"",'Data invoice'!S405)</f>
        <v/>
      </c>
      <c r="J476" s="367" t="str">
        <f>IF('Data invoice'!S405=0,"",'Data invoice'!T405)</f>
        <v/>
      </c>
      <c r="L476" s="279"/>
      <c r="M476" s="279"/>
      <c r="N476" s="279"/>
      <c r="O476" s="279"/>
      <c r="P476" s="279"/>
      <c r="Q476" s="279"/>
      <c r="R476" s="279"/>
      <c r="S476" s="279"/>
      <c r="T476" s="279"/>
      <c r="U476" s="279"/>
      <c r="V476" s="279"/>
      <c r="W476" s="279"/>
      <c r="X476" s="279"/>
      <c r="Y476" s="279"/>
      <c r="Z476" s="279"/>
      <c r="AA476" s="279"/>
      <c r="AB476" s="296"/>
      <c r="AC476" s="296"/>
      <c r="AD476" s="296"/>
      <c r="AE476" s="296"/>
      <c r="AF476" s="296"/>
      <c r="AG476" s="296"/>
      <c r="AH476" s="296"/>
      <c r="AI476" s="296"/>
      <c r="AJ476" s="296"/>
      <c r="AK476" s="296"/>
      <c r="AL476" s="296"/>
    </row>
    <row r="477" spans="1:38" s="414" customFormat="1" ht="16.5" customHeight="1">
      <c r="A477" s="284" t="str">
        <f>IF('Data invoice'!J406=0,"",'Data invoice'!K406)</f>
        <v/>
      </c>
      <c r="B477" s="284" t="str">
        <f>IF('Data invoice'!K406=0,"",'Data invoice'!L406)</f>
        <v/>
      </c>
      <c r="C477" s="284" t="str">
        <f>IF('Data invoice'!L406=0,"",'Data invoice'!M406)</f>
        <v/>
      </c>
      <c r="D477" s="284" t="str">
        <f>IF('Data invoice'!M406=0,"",'Data invoice'!N406)</f>
        <v/>
      </c>
      <c r="E477" s="284" t="str">
        <f>IF('Data invoice'!N406=0,"",'Data invoice'!O406)</f>
        <v/>
      </c>
      <c r="F477" s="284" t="str">
        <f>IF('Data invoice'!O406=0,"",'Data invoice'!P406)</f>
        <v/>
      </c>
      <c r="G477" s="284" t="str">
        <f>IF('Data invoice'!P406=0,"",'Data invoice'!Q406)</f>
        <v/>
      </c>
      <c r="H477" s="284" t="str">
        <f>IF('Data invoice'!Q406=0,"",'Data invoice'!R406)</f>
        <v/>
      </c>
      <c r="I477" s="320" t="str">
        <f>IF('Data invoice'!R406=0,"",'Data invoice'!S406)</f>
        <v/>
      </c>
      <c r="J477" s="367" t="str">
        <f>IF('Data invoice'!S406=0,"",'Data invoice'!T406)</f>
        <v/>
      </c>
      <c r="L477" s="279"/>
      <c r="M477" s="279"/>
      <c r="N477" s="279"/>
      <c r="O477" s="279"/>
      <c r="P477" s="279"/>
      <c r="Q477" s="279"/>
      <c r="R477" s="279"/>
      <c r="S477" s="279"/>
      <c r="T477" s="279"/>
      <c r="U477" s="279"/>
      <c r="V477" s="279"/>
      <c r="W477" s="279"/>
      <c r="X477" s="279"/>
      <c r="Y477" s="279"/>
      <c r="Z477" s="279"/>
      <c r="AA477" s="279"/>
      <c r="AB477" s="296"/>
      <c r="AC477" s="296"/>
      <c r="AD477" s="296"/>
      <c r="AE477" s="296"/>
      <c r="AF477" s="296"/>
      <c r="AG477" s="296"/>
      <c r="AH477" s="296"/>
      <c r="AI477" s="296"/>
      <c r="AJ477" s="296"/>
      <c r="AK477" s="296"/>
      <c r="AL477" s="296"/>
    </row>
    <row r="478" spans="1:38" s="414" customFormat="1" ht="16.5" customHeight="1">
      <c r="A478" s="284" t="str">
        <f>IF('Data invoice'!J407=0,"",'Data invoice'!K407)</f>
        <v/>
      </c>
      <c r="B478" s="284" t="str">
        <f>IF('Data invoice'!K407=0,"",'Data invoice'!L407)</f>
        <v/>
      </c>
      <c r="C478" s="284" t="str">
        <f>IF('Data invoice'!L407=0,"",'Data invoice'!M407)</f>
        <v/>
      </c>
      <c r="D478" s="284" t="str">
        <f>IF('Data invoice'!M407=0,"",'Data invoice'!N407)</f>
        <v/>
      </c>
      <c r="E478" s="284" t="str">
        <f>IF('Data invoice'!N407=0,"",'Data invoice'!O407)</f>
        <v/>
      </c>
      <c r="F478" s="284" t="str">
        <f>IF('Data invoice'!O407=0,"",'Data invoice'!P407)</f>
        <v/>
      </c>
      <c r="G478" s="284" t="str">
        <f>IF('Data invoice'!P407=0,"",'Data invoice'!Q407)</f>
        <v/>
      </c>
      <c r="H478" s="284" t="str">
        <f>IF('Data invoice'!Q407=0,"",'Data invoice'!R407)</f>
        <v/>
      </c>
      <c r="I478" s="320" t="str">
        <f>IF('Data invoice'!R407=0,"",'Data invoice'!S407)</f>
        <v/>
      </c>
      <c r="J478" s="367" t="str">
        <f>IF('Data invoice'!S407=0,"",'Data invoice'!T407)</f>
        <v/>
      </c>
      <c r="L478" s="279"/>
      <c r="M478" s="279"/>
      <c r="N478" s="279"/>
      <c r="O478" s="279"/>
      <c r="P478" s="279"/>
      <c r="Q478" s="279"/>
      <c r="R478" s="279"/>
      <c r="S478" s="279"/>
      <c r="T478" s="279"/>
      <c r="U478" s="279"/>
      <c r="V478" s="279"/>
      <c r="W478" s="279"/>
      <c r="X478" s="279"/>
      <c r="Y478" s="279"/>
      <c r="Z478" s="279"/>
      <c r="AA478" s="279"/>
      <c r="AB478" s="296"/>
      <c r="AC478" s="296"/>
      <c r="AD478" s="296"/>
      <c r="AE478" s="296"/>
      <c r="AF478" s="296"/>
      <c r="AG478" s="296"/>
      <c r="AH478" s="296"/>
      <c r="AI478" s="296"/>
      <c r="AJ478" s="296"/>
      <c r="AK478" s="296"/>
      <c r="AL478" s="296"/>
    </row>
    <row r="479" spans="1:38" s="414" customFormat="1" ht="16.5" customHeight="1">
      <c r="A479" s="284" t="str">
        <f>IF('Data invoice'!J408=0,"",'Data invoice'!K408)</f>
        <v/>
      </c>
      <c r="B479" s="284" t="str">
        <f>IF('Data invoice'!K408=0,"",'Data invoice'!L408)</f>
        <v/>
      </c>
      <c r="C479" s="284" t="str">
        <f>IF('Data invoice'!L408=0,"",'Data invoice'!M408)</f>
        <v/>
      </c>
      <c r="D479" s="284" t="str">
        <f>IF('Data invoice'!M408=0,"",'Data invoice'!N408)</f>
        <v/>
      </c>
      <c r="E479" s="284" t="str">
        <f>IF('Data invoice'!N408=0,"",'Data invoice'!O408)</f>
        <v/>
      </c>
      <c r="F479" s="284" t="str">
        <f>IF('Data invoice'!O408=0,"",'Data invoice'!P408)</f>
        <v/>
      </c>
      <c r="G479" s="284" t="str">
        <f>IF('Data invoice'!P408=0,"",'Data invoice'!Q408)</f>
        <v/>
      </c>
      <c r="H479" s="284" t="str">
        <f>IF('Data invoice'!Q408=0,"",'Data invoice'!R408)</f>
        <v/>
      </c>
      <c r="I479" s="320" t="str">
        <f>IF('Data invoice'!R408=0,"",'Data invoice'!S408)</f>
        <v/>
      </c>
      <c r="J479" s="367" t="str">
        <f>IF('Data invoice'!S408=0,"",'Data invoice'!T408)</f>
        <v/>
      </c>
      <c r="L479" s="279"/>
      <c r="M479" s="279"/>
      <c r="N479" s="279"/>
      <c r="O479" s="279"/>
      <c r="P479" s="279"/>
      <c r="Q479" s="279"/>
      <c r="R479" s="279"/>
      <c r="S479" s="279"/>
      <c r="T479" s="279"/>
      <c r="U479" s="279"/>
      <c r="V479" s="279"/>
      <c r="W479" s="279"/>
      <c r="X479" s="279"/>
      <c r="Y479" s="279"/>
      <c r="Z479" s="279"/>
      <c r="AA479" s="279"/>
      <c r="AB479" s="296"/>
      <c r="AC479" s="296"/>
      <c r="AD479" s="296"/>
      <c r="AE479" s="296"/>
      <c r="AF479" s="296"/>
      <c r="AG479" s="296"/>
      <c r="AH479" s="296"/>
      <c r="AI479" s="296"/>
      <c r="AJ479" s="296"/>
      <c r="AK479" s="296"/>
      <c r="AL479" s="296"/>
    </row>
    <row r="480" spans="1:38" s="414" customFormat="1" ht="16.5" customHeight="1">
      <c r="A480" s="284" t="str">
        <f>IF('Data invoice'!J409=0,"",'Data invoice'!K409)</f>
        <v/>
      </c>
      <c r="B480" s="284" t="str">
        <f>IF('Data invoice'!K409=0,"",'Data invoice'!L409)</f>
        <v/>
      </c>
      <c r="C480" s="284" t="str">
        <f>IF('Data invoice'!L409=0,"",'Data invoice'!M409)</f>
        <v/>
      </c>
      <c r="D480" s="284" t="str">
        <f>IF('Data invoice'!M409=0,"",'Data invoice'!N409)</f>
        <v/>
      </c>
      <c r="E480" s="284" t="str">
        <f>IF('Data invoice'!N409=0,"",'Data invoice'!O409)</f>
        <v/>
      </c>
      <c r="F480" s="284" t="str">
        <f>IF('Data invoice'!O409=0,"",'Data invoice'!P409)</f>
        <v/>
      </c>
      <c r="G480" s="284" t="str">
        <f>IF('Data invoice'!P409=0,"",'Data invoice'!Q409)</f>
        <v/>
      </c>
      <c r="H480" s="284" t="str">
        <f>IF('Data invoice'!Q409=0,"",'Data invoice'!R409)</f>
        <v/>
      </c>
      <c r="I480" s="320" t="str">
        <f>IF('Data invoice'!R409=0,"",'Data invoice'!S409)</f>
        <v/>
      </c>
      <c r="J480" s="367" t="str">
        <f>IF('Data invoice'!S409=0,"",'Data invoice'!T409)</f>
        <v/>
      </c>
      <c r="L480" s="279"/>
      <c r="M480" s="279"/>
      <c r="N480" s="279"/>
      <c r="O480" s="279"/>
      <c r="P480" s="279"/>
      <c r="Q480" s="279"/>
      <c r="R480" s="279"/>
      <c r="S480" s="279"/>
      <c r="T480" s="279"/>
      <c r="U480" s="279"/>
      <c r="V480" s="279"/>
      <c r="W480" s="279"/>
      <c r="X480" s="279"/>
      <c r="Y480" s="279"/>
      <c r="Z480" s="279"/>
      <c r="AA480" s="279"/>
      <c r="AB480" s="296"/>
      <c r="AC480" s="296"/>
      <c r="AD480" s="296"/>
      <c r="AE480" s="296"/>
      <c r="AF480" s="296"/>
      <c r="AG480" s="296"/>
      <c r="AH480" s="296"/>
      <c r="AI480" s="296"/>
      <c r="AJ480" s="296"/>
      <c r="AK480" s="296"/>
      <c r="AL480" s="296"/>
    </row>
    <row r="481" spans="1:38" s="414" customFormat="1" ht="16.5" customHeight="1">
      <c r="A481" s="284" t="str">
        <f>IF('Data invoice'!J410=0,"",'Data invoice'!K410)</f>
        <v/>
      </c>
      <c r="B481" s="284" t="str">
        <f>IF('Data invoice'!K410=0,"",'Data invoice'!L410)</f>
        <v/>
      </c>
      <c r="C481" s="284" t="str">
        <f>IF('Data invoice'!L410=0,"",'Data invoice'!M410)</f>
        <v/>
      </c>
      <c r="D481" s="284" t="str">
        <f>IF('Data invoice'!M410=0,"",'Data invoice'!N410)</f>
        <v/>
      </c>
      <c r="E481" s="284" t="str">
        <f>IF('Data invoice'!N410=0,"",'Data invoice'!O410)</f>
        <v/>
      </c>
      <c r="F481" s="284" t="str">
        <f>IF('Data invoice'!O410=0,"",'Data invoice'!P410)</f>
        <v/>
      </c>
      <c r="G481" s="284" t="str">
        <f>IF('Data invoice'!P410=0,"",'Data invoice'!Q410)</f>
        <v/>
      </c>
      <c r="H481" s="284" t="str">
        <f>IF('Data invoice'!Q410=0,"",'Data invoice'!R410)</f>
        <v/>
      </c>
      <c r="I481" s="320" t="str">
        <f>IF('Data invoice'!R410=0,"",'Data invoice'!S410)</f>
        <v/>
      </c>
      <c r="J481" s="367" t="str">
        <f>IF('Data invoice'!S410=0,"",'Data invoice'!T410)</f>
        <v/>
      </c>
      <c r="L481" s="279"/>
      <c r="M481" s="279"/>
      <c r="N481" s="279"/>
      <c r="O481" s="279"/>
      <c r="P481" s="279"/>
      <c r="Q481" s="279"/>
      <c r="R481" s="279"/>
      <c r="S481" s="279"/>
      <c r="T481" s="279"/>
      <c r="U481" s="279"/>
      <c r="V481" s="279"/>
      <c r="W481" s="279"/>
      <c r="X481" s="279"/>
      <c r="Y481" s="279"/>
      <c r="Z481" s="279"/>
      <c r="AA481" s="279"/>
      <c r="AB481" s="296"/>
      <c r="AC481" s="296"/>
      <c r="AD481" s="296"/>
      <c r="AE481" s="296"/>
      <c r="AF481" s="296"/>
      <c r="AG481" s="296"/>
      <c r="AH481" s="296"/>
      <c r="AI481" s="296"/>
      <c r="AJ481" s="296"/>
      <c r="AK481" s="296"/>
      <c r="AL481" s="296"/>
    </row>
    <row r="482" spans="1:38" s="414" customFormat="1" ht="16.5" customHeight="1">
      <c r="A482" s="284" t="str">
        <f>IF('Data invoice'!J411=0,"",'Data invoice'!K411)</f>
        <v/>
      </c>
      <c r="B482" s="284" t="str">
        <f>IF('Data invoice'!K411=0,"",'Data invoice'!L411)</f>
        <v/>
      </c>
      <c r="C482" s="284" t="str">
        <f>IF('Data invoice'!L411=0,"",'Data invoice'!M411)</f>
        <v/>
      </c>
      <c r="D482" s="284" t="str">
        <f>IF('Data invoice'!M411=0,"",'Data invoice'!N411)</f>
        <v/>
      </c>
      <c r="E482" s="284" t="str">
        <f>IF('Data invoice'!N411=0,"",'Data invoice'!O411)</f>
        <v/>
      </c>
      <c r="F482" s="284" t="str">
        <f>IF('Data invoice'!O411=0,"",'Data invoice'!P411)</f>
        <v/>
      </c>
      <c r="G482" s="284" t="str">
        <f>IF('Data invoice'!P411=0,"",'Data invoice'!Q411)</f>
        <v/>
      </c>
      <c r="H482" s="284" t="str">
        <f>IF('Data invoice'!Q411=0,"",'Data invoice'!R411)</f>
        <v/>
      </c>
      <c r="I482" s="320" t="str">
        <f>IF('Data invoice'!R411=0,"",'Data invoice'!S411)</f>
        <v/>
      </c>
      <c r="J482" s="367" t="str">
        <f>IF('Data invoice'!S411=0,"",'Data invoice'!T411)</f>
        <v/>
      </c>
      <c r="L482" s="279"/>
      <c r="M482" s="279"/>
      <c r="N482" s="279"/>
      <c r="O482" s="279"/>
      <c r="P482" s="279"/>
      <c r="Q482" s="279"/>
      <c r="R482" s="279"/>
      <c r="S482" s="279"/>
      <c r="T482" s="279"/>
      <c r="U482" s="279"/>
      <c r="V482" s="279"/>
      <c r="W482" s="279"/>
      <c r="X482" s="279"/>
      <c r="Y482" s="279"/>
      <c r="Z482" s="279"/>
      <c r="AA482" s="279"/>
      <c r="AB482" s="296"/>
      <c r="AC482" s="296"/>
      <c r="AD482" s="296"/>
      <c r="AE482" s="296"/>
      <c r="AF482" s="296"/>
      <c r="AG482" s="296"/>
      <c r="AH482" s="296"/>
      <c r="AI482" s="296"/>
      <c r="AJ482" s="296"/>
      <c r="AK482" s="296"/>
      <c r="AL482" s="296"/>
    </row>
    <row r="483" spans="1:38" s="414" customFormat="1" ht="16.5" customHeight="1">
      <c r="A483" s="284" t="str">
        <f>IF('Data invoice'!J412=0,"",'Data invoice'!K412)</f>
        <v/>
      </c>
      <c r="B483" s="284" t="str">
        <f>IF('Data invoice'!K412=0,"",'Data invoice'!L412)</f>
        <v/>
      </c>
      <c r="C483" s="284" t="str">
        <f>IF('Data invoice'!L412=0,"",'Data invoice'!M412)</f>
        <v/>
      </c>
      <c r="D483" s="284" t="str">
        <f>IF('Data invoice'!M412=0,"",'Data invoice'!N412)</f>
        <v/>
      </c>
      <c r="E483" s="284" t="str">
        <f>IF('Data invoice'!N412=0,"",'Data invoice'!O412)</f>
        <v/>
      </c>
      <c r="F483" s="284" t="str">
        <f>IF('Data invoice'!O412=0,"",'Data invoice'!P412)</f>
        <v/>
      </c>
      <c r="G483" s="284" t="str">
        <f>IF('Data invoice'!P412=0,"",'Data invoice'!Q412)</f>
        <v/>
      </c>
      <c r="H483" s="284" t="str">
        <f>IF('Data invoice'!Q412=0,"",'Data invoice'!R412)</f>
        <v/>
      </c>
      <c r="I483" s="320" t="str">
        <f>IF('Data invoice'!R412=0,"",'Data invoice'!S412)</f>
        <v/>
      </c>
      <c r="J483" s="367" t="str">
        <f>IF('Data invoice'!S412=0,"",'Data invoice'!T412)</f>
        <v/>
      </c>
      <c r="L483" s="279"/>
      <c r="M483" s="279"/>
      <c r="N483" s="279"/>
      <c r="O483" s="279"/>
      <c r="P483" s="279"/>
      <c r="Q483" s="279"/>
      <c r="R483" s="279"/>
      <c r="S483" s="279"/>
      <c r="T483" s="279"/>
      <c r="U483" s="279"/>
      <c r="V483" s="279"/>
      <c r="W483" s="279"/>
      <c r="X483" s="279"/>
      <c r="Y483" s="279"/>
      <c r="Z483" s="279"/>
      <c r="AA483" s="279"/>
      <c r="AB483" s="296"/>
      <c r="AC483" s="296"/>
      <c r="AD483" s="296"/>
      <c r="AE483" s="296"/>
      <c r="AF483" s="296"/>
      <c r="AG483" s="296"/>
      <c r="AH483" s="296"/>
      <c r="AI483" s="296"/>
      <c r="AJ483" s="296"/>
      <c r="AK483" s="296"/>
      <c r="AL483" s="296"/>
    </row>
    <row r="484" spans="1:38" s="414" customFormat="1" ht="16.5" customHeight="1">
      <c r="A484" s="284" t="str">
        <f>IF('Data invoice'!J413=0,"",'Data invoice'!K413)</f>
        <v/>
      </c>
      <c r="B484" s="284" t="str">
        <f>IF('Data invoice'!K413=0,"",'Data invoice'!L413)</f>
        <v/>
      </c>
      <c r="C484" s="284" t="str">
        <f>IF('Data invoice'!L413=0,"",'Data invoice'!M413)</f>
        <v/>
      </c>
      <c r="D484" s="284" t="str">
        <f>IF('Data invoice'!M413=0,"",'Data invoice'!N413)</f>
        <v/>
      </c>
      <c r="E484" s="284" t="str">
        <f>IF('Data invoice'!N413=0,"",'Data invoice'!O413)</f>
        <v/>
      </c>
      <c r="F484" s="284" t="str">
        <f>IF('Data invoice'!O413=0,"",'Data invoice'!P413)</f>
        <v/>
      </c>
      <c r="G484" s="284" t="str">
        <f>IF('Data invoice'!P413=0,"",'Data invoice'!Q413)</f>
        <v/>
      </c>
      <c r="H484" s="284" t="str">
        <f>IF('Data invoice'!Q413=0,"",'Data invoice'!R413)</f>
        <v/>
      </c>
      <c r="I484" s="320" t="str">
        <f>IF('Data invoice'!R413=0,"",'Data invoice'!S413)</f>
        <v/>
      </c>
      <c r="J484" s="367" t="str">
        <f>IF('Data invoice'!S413=0,"",'Data invoice'!T413)</f>
        <v/>
      </c>
      <c r="L484" s="279"/>
      <c r="M484" s="279"/>
      <c r="N484" s="279"/>
      <c r="O484" s="279"/>
      <c r="P484" s="279"/>
      <c r="Q484" s="279"/>
      <c r="R484" s="279"/>
      <c r="S484" s="279"/>
      <c r="T484" s="279"/>
      <c r="U484" s="279"/>
      <c r="V484" s="279"/>
      <c r="W484" s="279"/>
      <c r="X484" s="279"/>
      <c r="Y484" s="279"/>
      <c r="Z484" s="279"/>
      <c r="AA484" s="279"/>
      <c r="AB484" s="296"/>
      <c r="AC484" s="296"/>
      <c r="AD484" s="296"/>
      <c r="AE484" s="296"/>
      <c r="AF484" s="296"/>
      <c r="AG484" s="296"/>
      <c r="AH484" s="296"/>
      <c r="AI484" s="296"/>
      <c r="AJ484" s="296"/>
      <c r="AK484" s="296"/>
      <c r="AL484" s="296"/>
    </row>
    <row r="485" spans="1:38" s="414" customFormat="1" ht="16.5" customHeight="1">
      <c r="A485" s="284" t="str">
        <f>IF('Data invoice'!J414=0,"",'Data invoice'!K414)</f>
        <v/>
      </c>
      <c r="B485" s="284" t="str">
        <f>IF('Data invoice'!K414=0,"",'Data invoice'!L414)</f>
        <v/>
      </c>
      <c r="C485" s="284" t="str">
        <f>IF('Data invoice'!L414=0,"",'Data invoice'!M414)</f>
        <v/>
      </c>
      <c r="D485" s="284" t="str">
        <f>IF('Data invoice'!M414=0,"",'Data invoice'!N414)</f>
        <v/>
      </c>
      <c r="E485" s="284" t="str">
        <f>IF('Data invoice'!N414=0,"",'Data invoice'!O414)</f>
        <v/>
      </c>
      <c r="F485" s="284" t="str">
        <f>IF('Data invoice'!O414=0,"",'Data invoice'!P414)</f>
        <v/>
      </c>
      <c r="G485" s="284" t="str">
        <f>IF('Data invoice'!P414=0,"",'Data invoice'!Q414)</f>
        <v/>
      </c>
      <c r="H485" s="284" t="str">
        <f>IF('Data invoice'!Q414=0,"",'Data invoice'!R414)</f>
        <v/>
      </c>
      <c r="I485" s="320" t="str">
        <f>IF('Data invoice'!R414=0,"",'Data invoice'!S414)</f>
        <v/>
      </c>
      <c r="J485" s="367" t="str">
        <f>IF('Data invoice'!S414=0,"",'Data invoice'!T414)</f>
        <v/>
      </c>
      <c r="L485" s="279"/>
      <c r="M485" s="279"/>
      <c r="N485" s="279"/>
      <c r="O485" s="279"/>
      <c r="P485" s="279"/>
      <c r="Q485" s="279"/>
      <c r="R485" s="279"/>
      <c r="S485" s="279"/>
      <c r="T485" s="279"/>
      <c r="U485" s="279"/>
      <c r="V485" s="279"/>
      <c r="W485" s="279"/>
      <c r="X485" s="279"/>
      <c r="Y485" s="279"/>
      <c r="Z485" s="279"/>
      <c r="AA485" s="279"/>
      <c r="AB485" s="296"/>
      <c r="AC485" s="296"/>
      <c r="AD485" s="296"/>
      <c r="AE485" s="296"/>
      <c r="AF485" s="296"/>
      <c r="AG485" s="296"/>
      <c r="AH485" s="296"/>
      <c r="AI485" s="296"/>
      <c r="AJ485" s="296"/>
      <c r="AK485" s="296"/>
      <c r="AL485" s="296"/>
    </row>
    <row r="486" spans="1:38" s="414" customFormat="1" ht="16.5" customHeight="1">
      <c r="A486" s="284" t="str">
        <f>IF('Data invoice'!J415=0,"",'Data invoice'!K415)</f>
        <v/>
      </c>
      <c r="B486" s="284" t="str">
        <f>IF('Data invoice'!K415=0,"",'Data invoice'!L415)</f>
        <v/>
      </c>
      <c r="C486" s="284" t="str">
        <f>IF('Data invoice'!L415=0,"",'Data invoice'!M415)</f>
        <v/>
      </c>
      <c r="D486" s="284" t="str">
        <f>IF('Data invoice'!M415=0,"",'Data invoice'!N415)</f>
        <v/>
      </c>
      <c r="E486" s="284" t="str">
        <f>IF('Data invoice'!N415=0,"",'Data invoice'!O415)</f>
        <v/>
      </c>
      <c r="F486" s="284" t="str">
        <f>IF('Data invoice'!O415=0,"",'Data invoice'!P415)</f>
        <v/>
      </c>
      <c r="G486" s="284" t="str">
        <f>IF('Data invoice'!P415=0,"",'Data invoice'!Q415)</f>
        <v/>
      </c>
      <c r="H486" s="284" t="str">
        <f>IF('Data invoice'!Q415=0,"",'Data invoice'!R415)</f>
        <v/>
      </c>
      <c r="I486" s="320" t="str">
        <f>IF('Data invoice'!R415=0,"",'Data invoice'!S415)</f>
        <v/>
      </c>
      <c r="J486" s="367" t="str">
        <f>IF('Data invoice'!S415=0,"",'Data invoice'!T415)</f>
        <v/>
      </c>
      <c r="L486" s="279"/>
      <c r="M486" s="279"/>
      <c r="N486" s="279"/>
      <c r="O486" s="279"/>
      <c r="S486" s="279"/>
      <c r="T486" s="279"/>
      <c r="U486" s="279"/>
      <c r="V486" s="279"/>
      <c r="W486" s="279"/>
      <c r="X486" s="279"/>
      <c r="Y486" s="279"/>
      <c r="Z486" s="279"/>
      <c r="AA486" s="279"/>
      <c r="AB486" s="296"/>
      <c r="AC486" s="296"/>
      <c r="AD486" s="296"/>
      <c r="AE486" s="296"/>
      <c r="AF486" s="296"/>
      <c r="AG486" s="296"/>
      <c r="AH486" s="296"/>
      <c r="AI486" s="296"/>
      <c r="AJ486" s="296"/>
      <c r="AK486" s="296"/>
      <c r="AL486" s="296"/>
    </row>
    <row r="487" spans="1:38" s="414" customFormat="1" ht="16.5" customHeight="1">
      <c r="A487" s="284" t="str">
        <f>IF('Data invoice'!J416=0,"",'Data invoice'!K416)</f>
        <v/>
      </c>
      <c r="B487" s="284" t="str">
        <f>IF('Data invoice'!K416=0,"",'Data invoice'!L416)</f>
        <v/>
      </c>
      <c r="C487" s="284" t="str">
        <f>IF('Data invoice'!L416=0,"",'Data invoice'!M416)</f>
        <v/>
      </c>
      <c r="D487" s="284" t="str">
        <f>IF('Data invoice'!M416=0,"",'Data invoice'!N416)</f>
        <v/>
      </c>
      <c r="E487" s="284" t="str">
        <f>IF('Data invoice'!N416=0,"",'Data invoice'!O416)</f>
        <v/>
      </c>
      <c r="F487" s="284" t="str">
        <f>IF('Data invoice'!O416=0,"",'Data invoice'!P416)</f>
        <v/>
      </c>
      <c r="G487" s="284" t="str">
        <f>IF('Data invoice'!P416=0,"",'Data invoice'!Q416)</f>
        <v/>
      </c>
      <c r="H487" s="284" t="str">
        <f>IF('Data invoice'!Q416=0,"",'Data invoice'!R416)</f>
        <v/>
      </c>
      <c r="I487" s="320" t="str">
        <f>IF('Data invoice'!R416=0,"",'Data invoice'!S416)</f>
        <v/>
      </c>
      <c r="J487" s="367" t="str">
        <f>IF('Data invoice'!S416=0,"",'Data invoice'!T416)</f>
        <v/>
      </c>
      <c r="L487" s="279"/>
      <c r="M487" s="279"/>
      <c r="N487" s="279"/>
      <c r="O487" s="279"/>
      <c r="S487" s="279"/>
      <c r="T487" s="279"/>
      <c r="U487" s="279"/>
      <c r="V487" s="279"/>
      <c r="W487" s="279"/>
      <c r="X487" s="279"/>
      <c r="Y487" s="279"/>
      <c r="Z487" s="279"/>
      <c r="AA487" s="279"/>
      <c r="AB487" s="296"/>
      <c r="AC487" s="296"/>
      <c r="AD487" s="296"/>
      <c r="AE487" s="296"/>
      <c r="AF487" s="296"/>
      <c r="AG487" s="296"/>
      <c r="AH487" s="296"/>
      <c r="AI487" s="296"/>
      <c r="AJ487" s="296"/>
      <c r="AK487" s="296"/>
      <c r="AL487" s="296"/>
    </row>
    <row r="488" spans="1:38" s="414" customFormat="1" ht="16.5" customHeight="1">
      <c r="A488" s="284" t="str">
        <f>IF('Data invoice'!J417=0,"",'Data invoice'!K417)</f>
        <v/>
      </c>
      <c r="B488" s="284" t="str">
        <f>IF('Data invoice'!K417=0,"",'Data invoice'!L417)</f>
        <v/>
      </c>
      <c r="C488" s="284" t="str">
        <f>IF('Data invoice'!L417=0,"",'Data invoice'!M417)</f>
        <v/>
      </c>
      <c r="D488" s="284" t="str">
        <f>IF('Data invoice'!M417=0,"",'Data invoice'!N417)</f>
        <v/>
      </c>
      <c r="E488" s="284" t="str">
        <f>IF('Data invoice'!N417=0,"",'Data invoice'!O417)</f>
        <v/>
      </c>
      <c r="F488" s="284" t="str">
        <f>IF('Data invoice'!O417=0,"",'Data invoice'!P417)</f>
        <v/>
      </c>
      <c r="G488" s="284" t="str">
        <f>IF('Data invoice'!P417=0,"",'Data invoice'!Q417)</f>
        <v/>
      </c>
      <c r="H488" s="284" t="str">
        <f>IF('Data invoice'!Q417=0,"",'Data invoice'!R417)</f>
        <v/>
      </c>
      <c r="I488" s="320" t="str">
        <f>IF('Data invoice'!R417=0,"",'Data invoice'!S417)</f>
        <v/>
      </c>
      <c r="J488" s="367" t="str">
        <f>IF('Data invoice'!S417=0,"",'Data invoice'!T417)</f>
        <v/>
      </c>
      <c r="L488" s="279"/>
      <c r="M488" s="279"/>
      <c r="S488" s="279"/>
      <c r="T488" s="279"/>
      <c r="U488" s="279"/>
      <c r="V488" s="279"/>
      <c r="W488" s="279"/>
      <c r="X488" s="279"/>
      <c r="Y488" s="279"/>
      <c r="Z488" s="279"/>
      <c r="AA488" s="279"/>
      <c r="AB488" s="296"/>
      <c r="AC488" s="296"/>
      <c r="AD488" s="296"/>
      <c r="AE488" s="296"/>
      <c r="AF488" s="296"/>
      <c r="AG488" s="296"/>
      <c r="AH488" s="296"/>
      <c r="AI488" s="296"/>
      <c r="AJ488" s="296"/>
      <c r="AK488" s="296"/>
      <c r="AL488" s="296"/>
    </row>
    <row r="489" spans="1:38" s="414" customFormat="1" ht="16.5" customHeight="1">
      <c r="A489" s="284" t="str">
        <f>IF('Data invoice'!J418=0,"",'Data invoice'!K418)</f>
        <v/>
      </c>
      <c r="B489" s="284" t="str">
        <f>IF('Data invoice'!K418=0,"",'Data invoice'!L418)</f>
        <v/>
      </c>
      <c r="C489" s="284" t="str">
        <f>IF('Data invoice'!L418=0,"",'Data invoice'!M418)</f>
        <v/>
      </c>
      <c r="D489" s="284" t="str">
        <f>IF('Data invoice'!M418=0,"",'Data invoice'!N418)</f>
        <v/>
      </c>
      <c r="E489" s="284" t="str">
        <f>IF('Data invoice'!N418=0,"",'Data invoice'!O418)</f>
        <v/>
      </c>
      <c r="F489" s="284" t="str">
        <f>IF('Data invoice'!O418=0,"",'Data invoice'!P418)</f>
        <v/>
      </c>
      <c r="G489" s="284" t="str">
        <f>IF('Data invoice'!P418=0,"",'Data invoice'!Q418)</f>
        <v/>
      </c>
      <c r="H489" s="284" t="str">
        <f>IF('Data invoice'!Q418=0,"",'Data invoice'!R418)</f>
        <v/>
      </c>
      <c r="I489" s="320" t="str">
        <f>IF('Data invoice'!R418=0,"",'Data invoice'!S418)</f>
        <v/>
      </c>
      <c r="J489" s="367" t="str">
        <f>IF('Data invoice'!S418=0,"",'Data invoice'!T418)</f>
        <v/>
      </c>
      <c r="L489" s="279"/>
      <c r="M489" s="279"/>
      <c r="S489" s="279"/>
      <c r="T489" s="279"/>
      <c r="U489" s="279"/>
      <c r="V489" s="279"/>
      <c r="W489" s="279"/>
      <c r="X489" s="279"/>
      <c r="Y489" s="279"/>
      <c r="Z489" s="279"/>
      <c r="AA489" s="279"/>
      <c r="AB489" s="296"/>
      <c r="AC489" s="296"/>
      <c r="AD489" s="296"/>
      <c r="AE489" s="296"/>
      <c r="AF489" s="296"/>
      <c r="AG489" s="296"/>
      <c r="AH489" s="296"/>
      <c r="AI489" s="296"/>
      <c r="AJ489" s="296"/>
      <c r="AK489" s="296"/>
      <c r="AL489" s="296"/>
    </row>
    <row r="490" spans="1:38" s="414" customFormat="1" ht="16.5" customHeight="1">
      <c r="A490" s="284" t="str">
        <f>IF('Data invoice'!J435=0,"",'Data invoice'!K435)</f>
        <v/>
      </c>
      <c r="B490" s="284" t="str">
        <f>IF('Data invoice'!K435=0,"",'Data invoice'!L435)</f>
        <v/>
      </c>
      <c r="C490" s="284" t="str">
        <f>IF('Data invoice'!L435=0,"",'Data invoice'!M435)</f>
        <v/>
      </c>
      <c r="D490" s="284" t="str">
        <f>IF('Data invoice'!M435=0,"",'Data invoice'!N435)</f>
        <v/>
      </c>
      <c r="E490" s="284" t="str">
        <f>IF('Data invoice'!N435=0,"",'Data invoice'!O435)</f>
        <v/>
      </c>
      <c r="F490" s="284" t="str">
        <f>IF('Data invoice'!O435=0,"",'Data invoice'!P435)</f>
        <v/>
      </c>
      <c r="G490" s="284" t="str">
        <f>IF('Data invoice'!P435=0,"",'Data invoice'!Q435)</f>
        <v/>
      </c>
      <c r="H490" s="284" t="str">
        <f>IF('Data invoice'!Q435=0,"",'Data invoice'!R435)</f>
        <v/>
      </c>
      <c r="I490" s="320" t="str">
        <f>IF('Data invoice'!R435=0,"",'Data invoice'!S435)</f>
        <v/>
      </c>
      <c r="J490" s="367" t="str">
        <f>IF('Data invoice'!S435=0,"",'Data invoice'!T435)</f>
        <v/>
      </c>
      <c r="L490" s="279"/>
      <c r="M490" s="279"/>
      <c r="U490" s="279"/>
      <c r="V490" s="279"/>
      <c r="W490" s="279"/>
      <c r="X490" s="279"/>
      <c r="Y490" s="279"/>
      <c r="Z490" s="279"/>
      <c r="AA490" s="279"/>
      <c r="AB490" s="296"/>
      <c r="AC490" s="296"/>
      <c r="AD490" s="296"/>
      <c r="AE490" s="296"/>
      <c r="AF490" s="296"/>
      <c r="AG490" s="296"/>
      <c r="AH490" s="296"/>
      <c r="AI490" s="296"/>
      <c r="AJ490" s="296"/>
      <c r="AK490" s="296"/>
      <c r="AL490" s="296"/>
    </row>
    <row r="491" spans="1:38" s="414" customFormat="1" ht="16.5" customHeight="1">
      <c r="A491" s="284" t="str">
        <f>IF('Data invoice'!J436=0,"",'Data invoice'!K436)</f>
        <v/>
      </c>
      <c r="B491" s="284" t="str">
        <f>IF('Data invoice'!K436=0,"",'Data invoice'!L436)</f>
        <v/>
      </c>
      <c r="C491" s="284" t="str">
        <f>IF('Data invoice'!L436=0,"",'Data invoice'!M436)</f>
        <v/>
      </c>
      <c r="D491" s="284" t="str">
        <f>IF('Data invoice'!M436=0,"",'Data invoice'!N436)</f>
        <v/>
      </c>
      <c r="E491" s="284" t="str">
        <f>IF('Data invoice'!N436=0,"",'Data invoice'!O436)</f>
        <v/>
      </c>
      <c r="F491" s="284" t="str">
        <f>IF('Data invoice'!O436=0,"",'Data invoice'!P436)</f>
        <v/>
      </c>
      <c r="G491" s="284" t="str">
        <f>IF('Data invoice'!P436=0,"",'Data invoice'!Q436)</f>
        <v/>
      </c>
      <c r="H491" s="284" t="str">
        <f>IF('Data invoice'!Q436=0,"",'Data invoice'!R436)</f>
        <v/>
      </c>
      <c r="I491" s="320" t="str">
        <f>IF('Data invoice'!R436=0,"",'Data invoice'!S436)</f>
        <v/>
      </c>
      <c r="J491" s="367" t="str">
        <f>IF('Data invoice'!S436=0,"",'Data invoice'!T436)</f>
        <v/>
      </c>
      <c r="L491" s="279"/>
      <c r="M491" s="279"/>
      <c r="U491" s="279"/>
      <c r="V491" s="279"/>
      <c r="W491" s="279"/>
      <c r="X491" s="279"/>
      <c r="Y491" s="279"/>
      <c r="Z491" s="279"/>
      <c r="AA491" s="279"/>
      <c r="AB491" s="296"/>
      <c r="AC491" s="296"/>
      <c r="AD491" s="296"/>
      <c r="AE491" s="296"/>
      <c r="AF491" s="296"/>
      <c r="AG491" s="296"/>
      <c r="AH491" s="296"/>
      <c r="AI491" s="296"/>
      <c r="AJ491" s="296"/>
      <c r="AK491" s="296"/>
      <c r="AL491" s="296"/>
    </row>
    <row r="492" spans="1:38" s="414" customFormat="1" ht="16.5" customHeight="1">
      <c r="A492" s="284" t="str">
        <f>IF('Data invoice'!J437=0,"",'Data invoice'!K437)</f>
        <v/>
      </c>
      <c r="B492" s="284" t="str">
        <f>IF('Data invoice'!K437=0,"",'Data invoice'!L437)</f>
        <v/>
      </c>
      <c r="C492" s="284" t="str">
        <f>IF('Data invoice'!L437=0,"",'Data invoice'!M437)</f>
        <v/>
      </c>
      <c r="D492" s="284" t="str">
        <f>IF('Data invoice'!M437=0,"",'Data invoice'!N437)</f>
        <v/>
      </c>
      <c r="E492" s="284" t="str">
        <f>IF('Data invoice'!N437=0,"",'Data invoice'!O437)</f>
        <v/>
      </c>
      <c r="F492" s="284" t="str">
        <f>IF('Data invoice'!O437=0,"",'Data invoice'!P437)</f>
        <v/>
      </c>
      <c r="G492" s="284" t="str">
        <f>IF('Data invoice'!P437=0,"",'Data invoice'!Q437)</f>
        <v/>
      </c>
      <c r="H492" s="284" t="str">
        <f>IF('Data invoice'!Q437=0,"",'Data invoice'!R437)</f>
        <v/>
      </c>
      <c r="I492" s="320" t="str">
        <f>IF('Data invoice'!R437=0,"",'Data invoice'!S437)</f>
        <v/>
      </c>
      <c r="J492" s="367" t="str">
        <f>IF('Data invoice'!S437=0,"",'Data invoice'!T437)</f>
        <v/>
      </c>
      <c r="L492" s="279"/>
      <c r="M492" s="279"/>
      <c r="U492" s="279"/>
      <c r="V492" s="279"/>
      <c r="W492" s="279"/>
      <c r="X492" s="279"/>
      <c r="Y492" s="279"/>
      <c r="Z492" s="279"/>
      <c r="AA492" s="279"/>
      <c r="AB492" s="296"/>
      <c r="AC492" s="296"/>
      <c r="AD492" s="296"/>
      <c r="AE492" s="296"/>
      <c r="AF492" s="296"/>
      <c r="AG492" s="296"/>
      <c r="AH492" s="296"/>
      <c r="AI492" s="296"/>
      <c r="AJ492" s="296"/>
      <c r="AK492" s="296"/>
      <c r="AL492" s="296"/>
    </row>
    <row r="493" spans="1:38" s="414" customFormat="1" ht="16.5" customHeight="1">
      <c r="A493" s="284" t="str">
        <f>IF('Data invoice'!J438=0,"",'Data invoice'!K438)</f>
        <v/>
      </c>
      <c r="B493" s="284" t="str">
        <f>IF('Data invoice'!K438=0,"",'Data invoice'!L438)</f>
        <v/>
      </c>
      <c r="C493" s="284" t="str">
        <f>IF('Data invoice'!L438=0,"",'Data invoice'!M438)</f>
        <v/>
      </c>
      <c r="D493" s="284" t="str">
        <f>IF('Data invoice'!M438=0,"",'Data invoice'!N438)</f>
        <v/>
      </c>
      <c r="E493" s="284" t="str">
        <f>IF('Data invoice'!N438=0,"",'Data invoice'!O438)</f>
        <v/>
      </c>
      <c r="F493" s="284" t="str">
        <f>IF('Data invoice'!O438=0,"",'Data invoice'!P438)</f>
        <v/>
      </c>
      <c r="G493" s="284" t="str">
        <f>IF('Data invoice'!P438=0,"",'Data invoice'!Q438)</f>
        <v/>
      </c>
      <c r="H493" s="284" t="str">
        <f>IF('Data invoice'!Q438=0,"",'Data invoice'!R438)</f>
        <v/>
      </c>
      <c r="I493" s="320" t="str">
        <f>IF('Data invoice'!R438=0,"",'Data invoice'!S438)</f>
        <v/>
      </c>
      <c r="J493" s="367" t="str">
        <f>IF('Data invoice'!S438=0,"",'Data invoice'!T438)</f>
        <v/>
      </c>
      <c r="L493" s="279"/>
      <c r="M493" s="279"/>
      <c r="U493" s="279"/>
      <c r="V493" s="279"/>
      <c r="W493" s="279"/>
      <c r="X493" s="279"/>
      <c r="Y493" s="279"/>
      <c r="Z493" s="279"/>
      <c r="AA493" s="279"/>
      <c r="AB493" s="296"/>
      <c r="AC493" s="296"/>
      <c r="AD493" s="296"/>
      <c r="AE493" s="296"/>
      <c r="AF493" s="296"/>
      <c r="AG493" s="296"/>
      <c r="AH493" s="296"/>
      <c r="AI493" s="296"/>
      <c r="AJ493" s="296"/>
      <c r="AK493" s="296"/>
      <c r="AL493" s="296"/>
    </row>
    <row r="494" spans="1:38" s="414" customFormat="1" ht="16.5" customHeight="1">
      <c r="A494" s="284" t="str">
        <f>IF('Data invoice'!J439=0,"",'Data invoice'!K439)</f>
        <v/>
      </c>
      <c r="B494" s="284" t="str">
        <f>IF('Data invoice'!K439=0,"",'Data invoice'!L439)</f>
        <v/>
      </c>
      <c r="C494" s="284" t="str">
        <f>IF('Data invoice'!L439=0,"",'Data invoice'!M439)</f>
        <v/>
      </c>
      <c r="D494" s="284" t="str">
        <f>IF('Data invoice'!M439=0,"",'Data invoice'!N439)</f>
        <v/>
      </c>
      <c r="E494" s="284" t="str">
        <f>IF('Data invoice'!N439=0,"",'Data invoice'!O439)</f>
        <v/>
      </c>
      <c r="F494" s="284" t="str">
        <f>IF('Data invoice'!O439=0,"",'Data invoice'!P439)</f>
        <v/>
      </c>
      <c r="G494" s="284" t="str">
        <f>IF('Data invoice'!P439=0,"",'Data invoice'!Q439)</f>
        <v/>
      </c>
      <c r="H494" s="284" t="str">
        <f>IF('Data invoice'!Q439=0,"",'Data invoice'!R439)</f>
        <v/>
      </c>
      <c r="I494" s="320" t="str">
        <f>IF('Data invoice'!R439=0,"",'Data invoice'!S439)</f>
        <v/>
      </c>
      <c r="J494" s="367" t="str">
        <f>IF('Data invoice'!S439=0,"",'Data invoice'!T439)</f>
        <v/>
      </c>
      <c r="L494" s="279"/>
      <c r="U494" s="279"/>
      <c r="V494" s="279"/>
      <c r="W494" s="279"/>
      <c r="X494" s="279"/>
      <c r="Y494" s="279"/>
      <c r="Z494" s="279"/>
      <c r="AA494" s="279"/>
      <c r="AB494" s="296"/>
      <c r="AC494" s="296"/>
      <c r="AD494" s="296"/>
      <c r="AE494" s="296"/>
      <c r="AF494" s="296"/>
      <c r="AG494" s="296"/>
      <c r="AH494" s="296"/>
      <c r="AI494" s="296"/>
      <c r="AJ494" s="296"/>
      <c r="AK494" s="296"/>
      <c r="AL494" s="296"/>
    </row>
    <row r="495" spans="1:38" s="414" customFormat="1" ht="16.5" customHeight="1">
      <c r="A495" s="284" t="str">
        <f>IF('Data invoice'!J440=0,"",'Data invoice'!K440)</f>
        <v/>
      </c>
      <c r="B495" s="284" t="str">
        <f>IF('Data invoice'!K440=0,"",'Data invoice'!L440)</f>
        <v/>
      </c>
      <c r="C495" s="284" t="str">
        <f>IF('Data invoice'!L440=0,"",'Data invoice'!M440)</f>
        <v/>
      </c>
      <c r="D495" s="284" t="str">
        <f>IF('Data invoice'!M440=0,"",'Data invoice'!N440)</f>
        <v/>
      </c>
      <c r="E495" s="284" t="str">
        <f>IF('Data invoice'!N440=0,"",'Data invoice'!O440)</f>
        <v/>
      </c>
      <c r="F495" s="284" t="str">
        <f>IF('Data invoice'!O440=0,"",'Data invoice'!P440)</f>
        <v/>
      </c>
      <c r="G495" s="284" t="str">
        <f>IF('Data invoice'!P440=0,"",'Data invoice'!Q440)</f>
        <v/>
      </c>
      <c r="H495" s="284" t="str">
        <f>IF('Data invoice'!Q440=0,"",'Data invoice'!R440)</f>
        <v/>
      </c>
      <c r="I495" s="320" t="str">
        <f>IF('Data invoice'!R440=0,"",'Data invoice'!S440)</f>
        <v/>
      </c>
      <c r="J495" s="367" t="str">
        <f>IF('Data invoice'!S440=0,"",'Data invoice'!T440)</f>
        <v/>
      </c>
      <c r="L495" s="279"/>
      <c r="U495" s="279"/>
      <c r="V495" s="279"/>
      <c r="W495" s="279"/>
      <c r="X495" s="279"/>
      <c r="Y495" s="279"/>
      <c r="Z495" s="279"/>
      <c r="AA495" s="279"/>
      <c r="AB495" s="296"/>
      <c r="AC495" s="296"/>
      <c r="AD495" s="296"/>
      <c r="AE495" s="296"/>
      <c r="AF495" s="296"/>
      <c r="AG495" s="296"/>
      <c r="AH495" s="296"/>
      <c r="AI495" s="296"/>
      <c r="AJ495" s="296"/>
      <c r="AK495" s="296"/>
      <c r="AL495" s="296"/>
    </row>
    <row r="496" spans="1:38" s="414" customFormat="1" ht="16.5" customHeight="1">
      <c r="A496" s="284" t="str">
        <f>IF('Data invoice'!J441=0,"",'Data invoice'!K441)</f>
        <v/>
      </c>
      <c r="B496" s="284" t="str">
        <f>IF('Data invoice'!K441=0,"",'Data invoice'!L441)</f>
        <v/>
      </c>
      <c r="C496" s="284" t="str">
        <f>IF('Data invoice'!L441=0,"",'Data invoice'!M441)</f>
        <v/>
      </c>
      <c r="D496" s="284" t="str">
        <f>IF('Data invoice'!M441=0,"",'Data invoice'!N441)</f>
        <v/>
      </c>
      <c r="E496" s="284" t="str">
        <f>IF('Data invoice'!N441=0,"",'Data invoice'!O441)</f>
        <v/>
      </c>
      <c r="F496" s="284" t="str">
        <f>IF('Data invoice'!O441=0,"",'Data invoice'!P441)</f>
        <v/>
      </c>
      <c r="G496" s="284" t="str">
        <f>IF('Data invoice'!P441=0,"",'Data invoice'!Q441)</f>
        <v/>
      </c>
      <c r="H496" s="284" t="str">
        <f>IF('Data invoice'!Q441=0,"",'Data invoice'!R441)</f>
        <v/>
      </c>
      <c r="I496" s="320" t="str">
        <f>IF('Data invoice'!R441=0,"",'Data invoice'!S441)</f>
        <v/>
      </c>
      <c r="J496" s="367" t="str">
        <f>IF('Data invoice'!S441=0,"",'Data invoice'!T441)</f>
        <v/>
      </c>
      <c r="L496" s="279"/>
      <c r="U496" s="279"/>
      <c r="V496" s="279"/>
      <c r="W496" s="279"/>
      <c r="X496" s="279"/>
      <c r="Y496" s="279"/>
      <c r="Z496" s="279"/>
      <c r="AA496" s="279"/>
      <c r="AB496" s="296"/>
      <c r="AC496" s="296"/>
      <c r="AD496" s="296"/>
      <c r="AE496" s="296"/>
      <c r="AF496" s="296"/>
      <c r="AG496" s="296"/>
      <c r="AH496" s="296"/>
      <c r="AI496" s="296"/>
      <c r="AJ496" s="296"/>
      <c r="AK496" s="296"/>
      <c r="AL496" s="296"/>
    </row>
    <row r="497" spans="1:38" s="414" customFormat="1" ht="16.5" customHeight="1">
      <c r="A497" s="284" t="str">
        <f>IF('Data invoice'!J442=0,"",'Data invoice'!K442)</f>
        <v/>
      </c>
      <c r="B497" s="284" t="str">
        <f>IF('Data invoice'!K442=0,"",'Data invoice'!L442)</f>
        <v/>
      </c>
      <c r="C497" s="284" t="str">
        <f>IF('Data invoice'!L442=0,"",'Data invoice'!M442)</f>
        <v/>
      </c>
      <c r="D497" s="284" t="str">
        <f>IF('Data invoice'!M442=0,"",'Data invoice'!N442)</f>
        <v/>
      </c>
      <c r="E497" s="284" t="str">
        <f>IF('Data invoice'!N442=0,"",'Data invoice'!O442)</f>
        <v/>
      </c>
      <c r="F497" s="284" t="str">
        <f>IF('Data invoice'!O442=0,"",'Data invoice'!P442)</f>
        <v/>
      </c>
      <c r="G497" s="284" t="str">
        <f>IF('Data invoice'!P442=0,"",'Data invoice'!Q442)</f>
        <v/>
      </c>
      <c r="H497" s="284" t="str">
        <f>IF('Data invoice'!Q442=0,"",'Data invoice'!R442)</f>
        <v/>
      </c>
      <c r="I497" s="320" t="str">
        <f>IF('Data invoice'!R442=0,"",'Data invoice'!S442)</f>
        <v/>
      </c>
      <c r="J497" s="367" t="str">
        <f>IF('Data invoice'!S442=0,"",'Data invoice'!T442)</f>
        <v/>
      </c>
      <c r="L497" s="279"/>
      <c r="U497" s="279"/>
      <c r="V497" s="279"/>
      <c r="W497" s="279"/>
      <c r="X497" s="279"/>
      <c r="Y497" s="279"/>
      <c r="Z497" s="279"/>
      <c r="AA497" s="279"/>
      <c r="AB497" s="296"/>
      <c r="AC497" s="296"/>
      <c r="AD497" s="296"/>
      <c r="AE497" s="296"/>
      <c r="AF497" s="296"/>
      <c r="AG497" s="296"/>
      <c r="AH497" s="296"/>
      <c r="AI497" s="296"/>
      <c r="AJ497" s="296"/>
      <c r="AK497" s="296"/>
      <c r="AL497" s="296"/>
    </row>
    <row r="498" spans="1:38" s="414" customFormat="1" ht="16.5" customHeight="1">
      <c r="A498" s="284" t="str">
        <f>IF('Data invoice'!J443=0,"",'Data invoice'!K443)</f>
        <v/>
      </c>
      <c r="B498" s="284" t="str">
        <f>IF('Data invoice'!K443=0,"",'Data invoice'!L443)</f>
        <v/>
      </c>
      <c r="C498" s="284" t="str">
        <f>IF('Data invoice'!L443=0,"",'Data invoice'!M443)</f>
        <v/>
      </c>
      <c r="D498" s="284" t="str">
        <f>IF('Data invoice'!M443=0,"",'Data invoice'!N443)</f>
        <v/>
      </c>
      <c r="E498" s="284" t="str">
        <f>IF('Data invoice'!N443=0,"",'Data invoice'!O443)</f>
        <v/>
      </c>
      <c r="F498" s="284" t="str">
        <f>IF('Data invoice'!O443=0,"",'Data invoice'!P443)</f>
        <v/>
      </c>
      <c r="G498" s="284" t="str">
        <f>IF('Data invoice'!P443=0,"",'Data invoice'!Q443)</f>
        <v/>
      </c>
      <c r="H498" s="284" t="str">
        <f>IF('Data invoice'!Q443=0,"",'Data invoice'!R443)</f>
        <v/>
      </c>
      <c r="I498" s="320" t="str">
        <f>IF('Data invoice'!R443=0,"",'Data invoice'!S443)</f>
        <v/>
      </c>
      <c r="J498" s="367" t="str">
        <f>IF('Data invoice'!S443=0,"",'Data invoice'!T443)</f>
        <v/>
      </c>
      <c r="L498" s="279"/>
      <c r="U498" s="279"/>
      <c r="V498" s="279"/>
      <c r="W498" s="279"/>
      <c r="X498" s="279"/>
      <c r="Y498" s="279"/>
      <c r="Z498" s="279"/>
      <c r="AA498" s="279"/>
      <c r="AB498" s="296"/>
      <c r="AC498" s="296"/>
      <c r="AD498" s="296"/>
      <c r="AE498" s="296"/>
      <c r="AF498" s="296"/>
      <c r="AG498" s="296"/>
      <c r="AH498" s="296"/>
      <c r="AI498" s="296"/>
      <c r="AJ498" s="296"/>
      <c r="AK498" s="296"/>
      <c r="AL498" s="296"/>
    </row>
    <row r="499" spans="1:38" s="414" customFormat="1" ht="16.5" customHeight="1">
      <c r="A499" s="284" t="str">
        <f>IF('Data invoice'!J444=0,"",'Data invoice'!K444)</f>
        <v/>
      </c>
      <c r="B499" s="284" t="str">
        <f>IF('Data invoice'!K444=0,"",'Data invoice'!L444)</f>
        <v/>
      </c>
      <c r="C499" s="284" t="str">
        <f>IF('Data invoice'!L444=0,"",'Data invoice'!M444)</f>
        <v/>
      </c>
      <c r="D499" s="284" t="str">
        <f>IF('Data invoice'!M444=0,"",'Data invoice'!N444)</f>
        <v/>
      </c>
      <c r="E499" s="284" t="str">
        <f>IF('Data invoice'!N444=0,"",'Data invoice'!O444)</f>
        <v/>
      </c>
      <c r="F499" s="284" t="str">
        <f>IF('Data invoice'!O444=0,"",'Data invoice'!P444)</f>
        <v/>
      </c>
      <c r="G499" s="284" t="str">
        <f>IF('Data invoice'!P444=0,"",'Data invoice'!Q444)</f>
        <v/>
      </c>
      <c r="H499" s="284" t="str">
        <f>IF('Data invoice'!Q444=0,"",'Data invoice'!R444)</f>
        <v/>
      </c>
      <c r="I499" s="320" t="str">
        <f>IF('Data invoice'!R444=0,"",'Data invoice'!S444)</f>
        <v/>
      </c>
      <c r="J499" s="367" t="str">
        <f>IF('Data invoice'!S444=0,"",'Data invoice'!T444)</f>
        <v/>
      </c>
      <c r="L499" s="279"/>
      <c r="U499" s="279"/>
      <c r="V499" s="279"/>
      <c r="W499" s="279"/>
      <c r="X499" s="279"/>
      <c r="Y499" s="279"/>
      <c r="Z499" s="279"/>
      <c r="AA499" s="279"/>
      <c r="AB499" s="296"/>
      <c r="AC499" s="296"/>
      <c r="AD499" s="296"/>
      <c r="AE499" s="296"/>
      <c r="AF499" s="296"/>
      <c r="AG499" s="296"/>
      <c r="AH499" s="296"/>
      <c r="AI499" s="296"/>
      <c r="AJ499" s="296"/>
      <c r="AK499" s="296"/>
      <c r="AL499" s="296"/>
    </row>
    <row r="500" spans="1:38" s="414" customFormat="1" ht="15.75" customHeight="1">
      <c r="A500" s="284" t="str">
        <f>IF('Data invoice'!J454=0,"",'Data invoice'!K454)</f>
        <v/>
      </c>
      <c r="B500" s="284" t="str">
        <f>IF('Data invoice'!K454=0,"",'Data invoice'!L454)</f>
        <v/>
      </c>
      <c r="C500" s="284" t="str">
        <f>IF('Data invoice'!L454=0,"",'Data invoice'!M454)</f>
        <v/>
      </c>
      <c r="D500" s="284" t="str">
        <f>IF('Data invoice'!M454=0,"",'Data invoice'!N454)</f>
        <v/>
      </c>
      <c r="E500" s="284" t="str">
        <f>IF('Data invoice'!N454=0,"",'Data invoice'!O454)</f>
        <v/>
      </c>
      <c r="F500" s="284" t="str">
        <f>IF('Data invoice'!O454=0,"",'Data invoice'!P454)</f>
        <v/>
      </c>
      <c r="G500" s="284" t="str">
        <f>IF('Data invoice'!P454=0,"",'Data invoice'!Q454)</f>
        <v/>
      </c>
      <c r="H500" s="284" t="str">
        <f>IF('Data invoice'!Q454=0,"",'Data invoice'!R454)</f>
        <v/>
      </c>
      <c r="I500" s="320" t="str">
        <f>IF('Data invoice'!R454=0,"",'Data invoice'!S454)</f>
        <v/>
      </c>
      <c r="J500" s="367" t="str">
        <f>IF('Data invoice'!S454=0,"",'Data invoice'!T454)</f>
        <v/>
      </c>
    </row>
    <row r="501" spans="1:38" s="414" customFormat="1" ht="15.75" customHeight="1">
      <c r="A501" s="284" t="str">
        <f>IF('Data invoice'!J455=0,"",'Data invoice'!K455)</f>
        <v/>
      </c>
      <c r="B501" s="284" t="str">
        <f>IF('Data invoice'!K455=0,"",'Data invoice'!L455)</f>
        <v/>
      </c>
      <c r="C501" s="284" t="str">
        <f>IF('Data invoice'!L455=0,"",'Data invoice'!M455)</f>
        <v/>
      </c>
      <c r="D501" s="284" t="str">
        <f>IF('Data invoice'!M455=0,"",'Data invoice'!N455)</f>
        <v/>
      </c>
      <c r="E501" s="284" t="str">
        <f>IF('Data invoice'!N455=0,"",'Data invoice'!O455)</f>
        <v/>
      </c>
      <c r="F501" s="284" t="str">
        <f>IF('Data invoice'!O455=0,"",'Data invoice'!P455)</f>
        <v/>
      </c>
      <c r="G501" s="284" t="str">
        <f>IF('Data invoice'!P455=0,"",'Data invoice'!Q455)</f>
        <v/>
      </c>
      <c r="H501" s="284" t="str">
        <f>IF('Data invoice'!Q455=0,"",'Data invoice'!R455)</f>
        <v/>
      </c>
      <c r="I501" s="320" t="str">
        <f>IF('Data invoice'!R455=0,"",'Data invoice'!S455)</f>
        <v/>
      </c>
      <c r="J501" s="367" t="str">
        <f>IF('Data invoice'!S455=0,"",'Data invoice'!T455)</f>
        <v/>
      </c>
    </row>
    <row r="502" spans="1:38" s="414" customFormat="1" ht="15.75" customHeight="1">
      <c r="A502" s="284" t="str">
        <f>IF('Data invoice'!J456=0,"",'Data invoice'!K456)</f>
        <v/>
      </c>
      <c r="B502" s="284" t="str">
        <f>IF('Data invoice'!K456=0,"",'Data invoice'!L456)</f>
        <v/>
      </c>
      <c r="C502" s="284" t="str">
        <f>IF('Data invoice'!L456=0,"",'Data invoice'!M456)</f>
        <v/>
      </c>
      <c r="D502" s="284" t="str">
        <f>IF('Data invoice'!M456=0,"",'Data invoice'!N456)</f>
        <v/>
      </c>
      <c r="E502" s="284" t="str">
        <f>IF('Data invoice'!N456=0,"",'Data invoice'!O456)</f>
        <v/>
      </c>
      <c r="F502" s="284" t="str">
        <f>IF('Data invoice'!O456=0,"",'Data invoice'!P456)</f>
        <v/>
      </c>
      <c r="G502" s="284" t="str">
        <f>IF('Data invoice'!P456=0,"",'Data invoice'!Q456)</f>
        <v/>
      </c>
      <c r="H502" s="284" t="str">
        <f>IF('Data invoice'!Q456=0,"",'Data invoice'!R456)</f>
        <v/>
      </c>
      <c r="I502" s="320" t="str">
        <f>IF('Data invoice'!R456=0,"",'Data invoice'!S456)</f>
        <v/>
      </c>
      <c r="J502" s="367" t="str">
        <f>IF('Data invoice'!S456=0,"",'Data invoice'!T456)</f>
        <v/>
      </c>
    </row>
    <row r="503" spans="1:38" s="414" customFormat="1" ht="15.75" customHeight="1">
      <c r="A503" s="284" t="str">
        <f>IF('Data invoice'!J457=0,"",'Data invoice'!K457)</f>
        <v/>
      </c>
      <c r="B503" s="284" t="str">
        <f>IF('Data invoice'!K457=0,"",'Data invoice'!L457)</f>
        <v/>
      </c>
      <c r="C503" s="284" t="str">
        <f>IF('Data invoice'!L457=0,"",'Data invoice'!M457)</f>
        <v/>
      </c>
      <c r="D503" s="284" t="str">
        <f>IF('Data invoice'!M457=0,"",'Data invoice'!N457)</f>
        <v/>
      </c>
      <c r="E503" s="284" t="str">
        <f>IF('Data invoice'!N457=0,"",'Data invoice'!O457)</f>
        <v/>
      </c>
      <c r="F503" s="284" t="str">
        <f>IF('Data invoice'!O457=0,"",'Data invoice'!P457)</f>
        <v/>
      </c>
      <c r="G503" s="284" t="str">
        <f>IF('Data invoice'!P457=0,"",'Data invoice'!Q457)</f>
        <v/>
      </c>
      <c r="H503" s="284" t="str">
        <f>IF('Data invoice'!Q457=0,"",'Data invoice'!R457)</f>
        <v/>
      </c>
      <c r="I503" s="320" t="str">
        <f>IF('Data invoice'!R457=0,"",'Data invoice'!S457)</f>
        <v/>
      </c>
      <c r="J503" s="367" t="str">
        <f>IF('Data invoice'!S457=0,"",'Data invoice'!T457)</f>
        <v/>
      </c>
    </row>
    <row r="504" spans="1:38" s="414" customFormat="1" ht="15.75" customHeight="1">
      <c r="A504" s="284" t="str">
        <f>IF('Data invoice'!J458=0,"",'Data invoice'!K458)</f>
        <v/>
      </c>
      <c r="B504" s="284" t="str">
        <f>IF('Data invoice'!K458=0,"",'Data invoice'!L458)</f>
        <v/>
      </c>
      <c r="C504" s="284" t="str">
        <f>IF('Data invoice'!L458=0,"",'Data invoice'!M458)</f>
        <v/>
      </c>
      <c r="D504" s="284" t="str">
        <f>IF('Data invoice'!M458=0,"",'Data invoice'!N458)</f>
        <v/>
      </c>
      <c r="E504" s="284" t="str">
        <f>IF('Data invoice'!N458=0,"",'Data invoice'!O458)</f>
        <v/>
      </c>
      <c r="F504" s="284" t="str">
        <f>IF('Data invoice'!O458=0,"",'Data invoice'!P458)</f>
        <v/>
      </c>
      <c r="G504" s="284" t="str">
        <f>IF('Data invoice'!P458=0,"",'Data invoice'!Q458)</f>
        <v/>
      </c>
      <c r="H504" s="284" t="str">
        <f>IF('Data invoice'!Q458=0,"",'Data invoice'!R458)</f>
        <v/>
      </c>
      <c r="I504" s="320" t="str">
        <f>IF('Data invoice'!R458=0,"",'Data invoice'!S458)</f>
        <v/>
      </c>
      <c r="J504" s="367" t="str">
        <f>IF('Data invoice'!S458=0,"",'Data invoice'!T458)</f>
        <v/>
      </c>
    </row>
    <row r="505" spans="1:38" s="414" customFormat="1" ht="15.75" customHeight="1">
      <c r="A505" s="284" t="str">
        <f>IF('Data invoice'!J459=0,"",'Data invoice'!K459)</f>
        <v/>
      </c>
      <c r="B505" s="284" t="str">
        <f>IF('Data invoice'!K459=0,"",'Data invoice'!L459)</f>
        <v/>
      </c>
      <c r="C505" s="284" t="str">
        <f>IF('Data invoice'!L459=0,"",'Data invoice'!M459)</f>
        <v/>
      </c>
      <c r="D505" s="284" t="str">
        <f>IF('Data invoice'!M459=0,"",'Data invoice'!N459)</f>
        <v/>
      </c>
      <c r="E505" s="284" t="str">
        <f>IF('Data invoice'!N459=0,"",'Data invoice'!O459)</f>
        <v/>
      </c>
      <c r="F505" s="284" t="str">
        <f>IF('Data invoice'!O459=0,"",'Data invoice'!P459)</f>
        <v/>
      </c>
      <c r="G505" s="284" t="str">
        <f>IF('Data invoice'!P459=0,"",'Data invoice'!Q459)</f>
        <v/>
      </c>
      <c r="H505" s="284" t="str">
        <f>IF('Data invoice'!Q459=0,"",'Data invoice'!R459)</f>
        <v/>
      </c>
      <c r="I505" s="320" t="str">
        <f>IF('Data invoice'!R459=0,"",'Data invoice'!S459)</f>
        <v/>
      </c>
      <c r="J505" s="367" t="str">
        <f>IF('Data invoice'!S459=0,"",'Data invoice'!T459)</f>
        <v/>
      </c>
    </row>
    <row r="506" spans="1:38" s="414" customFormat="1" ht="15.75" customHeight="1">
      <c r="A506" s="284" t="str">
        <f>IF('Data invoice'!J460=0,"",'Data invoice'!K460)</f>
        <v/>
      </c>
      <c r="B506" s="284" t="str">
        <f>IF('Data invoice'!K460=0,"",'Data invoice'!L460)</f>
        <v/>
      </c>
      <c r="C506" s="284" t="str">
        <f>IF('Data invoice'!L460=0,"",'Data invoice'!M460)</f>
        <v/>
      </c>
      <c r="D506" s="284" t="str">
        <f>IF('Data invoice'!M460=0,"",'Data invoice'!N460)</f>
        <v/>
      </c>
      <c r="E506" s="284" t="str">
        <f>IF('Data invoice'!N460=0,"",'Data invoice'!O460)</f>
        <v/>
      </c>
      <c r="F506" s="284" t="str">
        <f>IF('Data invoice'!O460=0,"",'Data invoice'!P460)</f>
        <v/>
      </c>
      <c r="G506" s="284" t="str">
        <f>IF('Data invoice'!P460=0,"",'Data invoice'!Q460)</f>
        <v/>
      </c>
      <c r="H506" s="284" t="str">
        <f>IF('Data invoice'!Q460=0,"",'Data invoice'!R460)</f>
        <v/>
      </c>
      <c r="I506" s="320" t="str">
        <f>IF('Data invoice'!R460=0,"",'Data invoice'!S460)</f>
        <v/>
      </c>
      <c r="J506" s="367" t="str">
        <f>IF('Data invoice'!S460=0,"",'Data invoice'!T460)</f>
        <v/>
      </c>
    </row>
    <row r="507" spans="1:38" s="414" customFormat="1" ht="15.75" customHeight="1">
      <c r="A507" s="284" t="str">
        <f>IF('Data invoice'!J461=0,"",'Data invoice'!K461)</f>
        <v/>
      </c>
      <c r="B507" s="284" t="str">
        <f>IF('Data invoice'!K461=0,"",'Data invoice'!L461)</f>
        <v/>
      </c>
      <c r="C507" s="284" t="str">
        <f>IF('Data invoice'!L461=0,"",'Data invoice'!M461)</f>
        <v/>
      </c>
      <c r="D507" s="284" t="str">
        <f>IF('Data invoice'!M461=0,"",'Data invoice'!N461)</f>
        <v/>
      </c>
      <c r="E507" s="284" t="str">
        <f>IF('Data invoice'!N461=0,"",'Data invoice'!O461)</f>
        <v/>
      </c>
      <c r="F507" s="284" t="str">
        <f>IF('Data invoice'!O461=0,"",'Data invoice'!P461)</f>
        <v/>
      </c>
      <c r="G507" s="284" t="str">
        <f>IF('Data invoice'!P461=0,"",'Data invoice'!Q461)</f>
        <v/>
      </c>
      <c r="H507" s="284" t="str">
        <f>IF('Data invoice'!Q461=0,"",'Data invoice'!R461)</f>
        <v/>
      </c>
      <c r="I507" s="320" t="str">
        <f>IF('Data invoice'!R461=0,"",'Data invoice'!S461)</f>
        <v/>
      </c>
      <c r="J507" s="367" t="str">
        <f>IF('Data invoice'!S461=0,"",'Data invoice'!T461)</f>
        <v/>
      </c>
    </row>
    <row r="508" spans="1:38" s="414" customFormat="1" ht="15.75" customHeight="1">
      <c r="A508" s="284" t="str">
        <f>IF('Data invoice'!J462=0,"",'Data invoice'!K462)</f>
        <v/>
      </c>
      <c r="B508" s="284" t="str">
        <f>IF('Data invoice'!K462=0,"",'Data invoice'!L462)</f>
        <v/>
      </c>
      <c r="C508" s="284" t="str">
        <f>IF('Data invoice'!L462=0,"",'Data invoice'!M462)</f>
        <v/>
      </c>
      <c r="D508" s="284" t="str">
        <f>IF('Data invoice'!M462=0,"",'Data invoice'!N462)</f>
        <v/>
      </c>
      <c r="E508" s="284" t="str">
        <f>IF('Data invoice'!N462=0,"",'Data invoice'!O462)</f>
        <v/>
      </c>
      <c r="F508" s="284" t="str">
        <f>IF('Data invoice'!O462=0,"",'Data invoice'!P462)</f>
        <v/>
      </c>
      <c r="G508" s="284" t="str">
        <f>IF('Data invoice'!P462=0,"",'Data invoice'!Q462)</f>
        <v/>
      </c>
      <c r="H508" s="284" t="str">
        <f>IF('Data invoice'!Q462=0,"",'Data invoice'!R462)</f>
        <v/>
      </c>
      <c r="I508" s="320" t="str">
        <f>IF('Data invoice'!R462=0,"",'Data invoice'!S462)</f>
        <v/>
      </c>
      <c r="J508" s="367" t="str">
        <f>IF('Data invoice'!S462=0,"",'Data invoice'!T462)</f>
        <v/>
      </c>
    </row>
    <row r="509" spans="1:38" s="414" customFormat="1" ht="15.75" customHeight="1">
      <c r="A509" s="284" t="str">
        <f>IF('Data invoice'!J463=0,"",'Data invoice'!K463)</f>
        <v/>
      </c>
      <c r="B509" s="284" t="str">
        <f>IF('Data invoice'!K463=0,"",'Data invoice'!L463)</f>
        <v/>
      </c>
      <c r="C509" s="284" t="str">
        <f>IF('Data invoice'!L463=0,"",'Data invoice'!M463)</f>
        <v/>
      </c>
      <c r="D509" s="284" t="str">
        <f>IF('Data invoice'!M463=0,"",'Data invoice'!N463)</f>
        <v/>
      </c>
      <c r="E509" s="284" t="str">
        <f>IF('Data invoice'!N463=0,"",'Data invoice'!O463)</f>
        <v/>
      </c>
      <c r="F509" s="284" t="str">
        <f>IF('Data invoice'!O463=0,"",'Data invoice'!P463)</f>
        <v/>
      </c>
      <c r="G509" s="284" t="str">
        <f>IF('Data invoice'!P463=0,"",'Data invoice'!Q463)</f>
        <v/>
      </c>
      <c r="H509" s="284" t="str">
        <f>IF('Data invoice'!Q463=0,"",'Data invoice'!R463)</f>
        <v/>
      </c>
      <c r="I509" s="320" t="str">
        <f>IF('Data invoice'!R463=0,"",'Data invoice'!S463)</f>
        <v/>
      </c>
      <c r="J509" s="367" t="str">
        <f>IF('Data invoice'!S463=0,"",'Data invoice'!T463)</f>
        <v/>
      </c>
    </row>
    <row r="510" spans="1:38" s="414" customFormat="1" ht="15.75" customHeight="1">
      <c r="A510" s="284" t="str">
        <f>IF('Data invoice'!J464=0,"",'Data invoice'!K464)</f>
        <v/>
      </c>
      <c r="B510" s="284" t="str">
        <f>IF('Data invoice'!K464=0,"",'Data invoice'!L464)</f>
        <v/>
      </c>
      <c r="C510" s="284" t="str">
        <f>IF('Data invoice'!L464=0,"",'Data invoice'!M464)</f>
        <v/>
      </c>
      <c r="D510" s="284" t="str">
        <f>IF('Data invoice'!M464=0,"",'Data invoice'!N464)</f>
        <v/>
      </c>
      <c r="E510" s="284" t="str">
        <f>IF('Data invoice'!N464=0,"",'Data invoice'!O464)</f>
        <v/>
      </c>
      <c r="F510" s="284" t="str">
        <f>IF('Data invoice'!O464=0,"",'Data invoice'!P464)</f>
        <v/>
      </c>
      <c r="G510" s="284" t="str">
        <f>IF('Data invoice'!P464=0,"",'Data invoice'!Q464)</f>
        <v/>
      </c>
      <c r="H510" s="284" t="str">
        <f>IF('Data invoice'!Q464=0,"",'Data invoice'!R464)</f>
        <v/>
      </c>
      <c r="I510" s="320" t="str">
        <f>IF('Data invoice'!R464=0,"",'Data invoice'!S464)</f>
        <v/>
      </c>
      <c r="J510" s="367" t="str">
        <f>IF('Data invoice'!S464=0,"",'Data invoice'!T464)</f>
        <v/>
      </c>
    </row>
    <row r="511" spans="1:38" s="414" customFormat="1" ht="15.75" customHeight="1">
      <c r="A511" s="284" t="str">
        <f>IF('Data invoice'!J465=0,"",'Data invoice'!K465)</f>
        <v/>
      </c>
      <c r="B511" s="284" t="str">
        <f>IF('Data invoice'!K465=0,"",'Data invoice'!L465)</f>
        <v/>
      </c>
      <c r="C511" s="284" t="str">
        <f>IF('Data invoice'!L465=0,"",'Data invoice'!M465)</f>
        <v/>
      </c>
      <c r="D511" s="284" t="str">
        <f>IF('Data invoice'!M465=0,"",'Data invoice'!N465)</f>
        <v/>
      </c>
      <c r="E511" s="284" t="str">
        <f>IF('Data invoice'!N465=0,"",'Data invoice'!O465)</f>
        <v/>
      </c>
      <c r="F511" s="284" t="str">
        <f>IF('Data invoice'!O465=0,"",'Data invoice'!P465)</f>
        <v/>
      </c>
      <c r="G511" s="284" t="str">
        <f>IF('Data invoice'!P465=0,"",'Data invoice'!Q465)</f>
        <v/>
      </c>
      <c r="H511" s="284" t="str">
        <f>IF('Data invoice'!Q465=0,"",'Data invoice'!R465)</f>
        <v/>
      </c>
      <c r="I511" s="320" t="str">
        <f>IF('Data invoice'!R465=0,"",'Data invoice'!S465)</f>
        <v/>
      </c>
      <c r="J511" s="367" t="str">
        <f>IF('Data invoice'!S465=0,"",'Data invoice'!T465)</f>
        <v/>
      </c>
    </row>
    <row r="512" spans="1:38" s="414" customFormat="1" ht="15.75" customHeight="1">
      <c r="A512" s="284" t="str">
        <f>IF('Data invoice'!J466=0,"",'Data invoice'!K466)</f>
        <v/>
      </c>
      <c r="B512" s="284" t="str">
        <f>IF('Data invoice'!K466=0,"",'Data invoice'!L466)</f>
        <v/>
      </c>
      <c r="C512" s="284" t="str">
        <f>IF('Data invoice'!L466=0,"",'Data invoice'!M466)</f>
        <v/>
      </c>
      <c r="D512" s="284" t="str">
        <f>IF('Data invoice'!M466=0,"",'Data invoice'!N466)</f>
        <v/>
      </c>
      <c r="E512" s="284" t="str">
        <f>IF('Data invoice'!N466=0,"",'Data invoice'!O466)</f>
        <v/>
      </c>
      <c r="F512" s="284" t="str">
        <f>IF('Data invoice'!O466=0,"",'Data invoice'!P466)</f>
        <v/>
      </c>
      <c r="G512" s="284" t="str">
        <f>IF('Data invoice'!P466=0,"",'Data invoice'!Q466)</f>
        <v/>
      </c>
      <c r="H512" s="284" t="str">
        <f>IF('Data invoice'!Q466=0,"",'Data invoice'!R466)</f>
        <v/>
      </c>
      <c r="I512" s="320" t="str">
        <f>IF('Data invoice'!R466=0,"",'Data invoice'!S466)</f>
        <v/>
      </c>
      <c r="J512" s="367" t="str">
        <f>IF('Data invoice'!S466=0,"",'Data invoice'!T466)</f>
        <v/>
      </c>
    </row>
    <row r="513" spans="1:10" s="414" customFormat="1" ht="15.75" customHeight="1">
      <c r="A513" s="284" t="str">
        <f>IF('Data invoice'!J467=0,"",'Data invoice'!K467)</f>
        <v/>
      </c>
      <c r="B513" s="284" t="str">
        <f>IF('Data invoice'!K467=0,"",'Data invoice'!L467)</f>
        <v/>
      </c>
      <c r="C513" s="284" t="str">
        <f>IF('Data invoice'!L467=0,"",'Data invoice'!M467)</f>
        <v/>
      </c>
      <c r="D513" s="284" t="str">
        <f>IF('Data invoice'!M467=0,"",'Data invoice'!N467)</f>
        <v/>
      </c>
      <c r="E513" s="284" t="str">
        <f>IF('Data invoice'!N467=0,"",'Data invoice'!O467)</f>
        <v/>
      </c>
      <c r="F513" s="284" t="str">
        <f>IF('Data invoice'!O467=0,"",'Data invoice'!P467)</f>
        <v/>
      </c>
      <c r="G513" s="284" t="str">
        <f>IF('Data invoice'!P467=0,"",'Data invoice'!Q467)</f>
        <v/>
      </c>
      <c r="H513" s="284" t="str">
        <f>IF('Data invoice'!Q467=0,"",'Data invoice'!R467)</f>
        <v/>
      </c>
      <c r="I513" s="320" t="str">
        <f>IF('Data invoice'!R467=0,"",'Data invoice'!S467)</f>
        <v/>
      </c>
      <c r="J513" s="367" t="str">
        <f>IF('Data invoice'!S467=0,"",'Data invoice'!T467)</f>
        <v/>
      </c>
    </row>
    <row r="514" spans="1:10" s="414" customFormat="1" ht="15.75" customHeight="1">
      <c r="A514" s="284" t="str">
        <f>IF('Data invoice'!J468=0,"",'Data invoice'!K468)</f>
        <v/>
      </c>
      <c r="B514" s="284" t="str">
        <f>IF('Data invoice'!K468=0,"",'Data invoice'!L468)</f>
        <v/>
      </c>
      <c r="C514" s="284" t="str">
        <f>IF('Data invoice'!L468=0,"",'Data invoice'!M468)</f>
        <v/>
      </c>
      <c r="D514" s="284" t="str">
        <f>IF('Data invoice'!M468=0,"",'Data invoice'!N468)</f>
        <v/>
      </c>
      <c r="E514" s="284" t="str">
        <f>IF('Data invoice'!N468=0,"",'Data invoice'!O468)</f>
        <v/>
      </c>
      <c r="F514" s="284" t="str">
        <f>IF('Data invoice'!O468=0,"",'Data invoice'!P468)</f>
        <v/>
      </c>
      <c r="G514" s="284" t="str">
        <f>IF('Data invoice'!P468=0,"",'Data invoice'!Q468)</f>
        <v/>
      </c>
      <c r="H514" s="284" t="str">
        <f>IF('Data invoice'!Q468=0,"",'Data invoice'!R468)</f>
        <v/>
      </c>
      <c r="I514" s="320" t="str">
        <f>IF('Data invoice'!R468=0,"",'Data invoice'!S468)</f>
        <v/>
      </c>
      <c r="J514" s="367" t="str">
        <f>IF('Data invoice'!S468=0,"",'Data invoice'!T468)</f>
        <v/>
      </c>
    </row>
    <row r="515" spans="1:10" s="414" customFormat="1" ht="15.75" customHeight="1">
      <c r="A515" s="284" t="str">
        <f>IF('Data invoice'!J469=0,"",'Data invoice'!K469)</f>
        <v/>
      </c>
      <c r="B515" s="284" t="str">
        <f>IF('Data invoice'!K469=0,"",'Data invoice'!L469)</f>
        <v/>
      </c>
      <c r="C515" s="284" t="str">
        <f>IF('Data invoice'!L469=0,"",'Data invoice'!M469)</f>
        <v/>
      </c>
      <c r="D515" s="284" t="str">
        <f>IF('Data invoice'!M469=0,"",'Data invoice'!N469)</f>
        <v/>
      </c>
      <c r="E515" s="284" t="str">
        <f>IF('Data invoice'!N469=0,"",'Data invoice'!O469)</f>
        <v/>
      </c>
      <c r="F515" s="284" t="str">
        <f>IF('Data invoice'!O469=0,"",'Data invoice'!P469)</f>
        <v/>
      </c>
      <c r="G515" s="284" t="str">
        <f>IF('Data invoice'!P469=0,"",'Data invoice'!Q469)</f>
        <v/>
      </c>
      <c r="H515" s="284" t="str">
        <f>IF('Data invoice'!Q469=0,"",'Data invoice'!R469)</f>
        <v/>
      </c>
      <c r="I515" s="320" t="str">
        <f>IF('Data invoice'!R469=0,"",'Data invoice'!S469)</f>
        <v/>
      </c>
      <c r="J515" s="367" t="str">
        <f>IF('Data invoice'!S469=0,"",'Data invoice'!T469)</f>
        <v/>
      </c>
    </row>
    <row r="516" spans="1:10" s="414" customFormat="1" ht="15.75" customHeight="1">
      <c r="A516" s="284" t="str">
        <f>IF('Data invoice'!J470=0,"",'Data invoice'!K470)</f>
        <v/>
      </c>
      <c r="B516" s="284" t="str">
        <f>IF('Data invoice'!K470=0,"",'Data invoice'!L470)</f>
        <v/>
      </c>
      <c r="C516" s="284" t="str">
        <f>IF('Data invoice'!L470=0,"",'Data invoice'!M470)</f>
        <v/>
      </c>
      <c r="D516" s="284" t="str">
        <f>IF('Data invoice'!M470=0,"",'Data invoice'!N470)</f>
        <v/>
      </c>
      <c r="E516" s="284" t="str">
        <f>IF('Data invoice'!N470=0,"",'Data invoice'!O470)</f>
        <v/>
      </c>
      <c r="F516" s="284" t="str">
        <f>IF('Data invoice'!O470=0,"",'Data invoice'!P470)</f>
        <v/>
      </c>
      <c r="G516" s="284" t="str">
        <f>IF('Data invoice'!P470=0,"",'Data invoice'!Q470)</f>
        <v/>
      </c>
      <c r="H516" s="284" t="str">
        <f>IF('Data invoice'!Q470=0,"",'Data invoice'!R470)</f>
        <v/>
      </c>
      <c r="I516" s="320" t="str">
        <f>IF('Data invoice'!R470=0,"",'Data invoice'!S470)</f>
        <v/>
      </c>
      <c r="J516" s="367" t="str">
        <f>IF('Data invoice'!S470=0,"",'Data invoice'!T470)</f>
        <v/>
      </c>
    </row>
    <row r="517" spans="1:10" s="414" customFormat="1" ht="15.75" customHeight="1">
      <c r="A517" s="284" t="str">
        <f>IF('Data invoice'!J471=0,"",'Data invoice'!K471)</f>
        <v/>
      </c>
      <c r="B517" s="284" t="str">
        <f>IF('Data invoice'!K471=0,"",'Data invoice'!L471)</f>
        <v/>
      </c>
      <c r="C517" s="284" t="str">
        <f>IF('Data invoice'!L471=0,"",'Data invoice'!M471)</f>
        <v/>
      </c>
      <c r="D517" s="284" t="str">
        <f>IF('Data invoice'!M471=0,"",'Data invoice'!N471)</f>
        <v/>
      </c>
      <c r="E517" s="284" t="str">
        <f>IF('Data invoice'!N471=0,"",'Data invoice'!O471)</f>
        <v/>
      </c>
      <c r="F517" s="284" t="str">
        <f>IF('Data invoice'!O471=0,"",'Data invoice'!P471)</f>
        <v/>
      </c>
      <c r="G517" s="284" t="str">
        <f>IF('Data invoice'!P471=0,"",'Data invoice'!Q471)</f>
        <v/>
      </c>
      <c r="H517" s="284" t="str">
        <f>IF('Data invoice'!Q471=0,"",'Data invoice'!R471)</f>
        <v/>
      </c>
      <c r="I517" s="320" t="str">
        <f>IF('Data invoice'!R471=0,"",'Data invoice'!S471)</f>
        <v/>
      </c>
      <c r="J517" s="367" t="str">
        <f>IF('Data invoice'!S471=0,"",'Data invoice'!T471)</f>
        <v/>
      </c>
    </row>
    <row r="518" spans="1:10" s="414" customFormat="1" ht="15.75" customHeight="1">
      <c r="A518" s="284" t="str">
        <f>IF('Data invoice'!J472=0,"",'Data invoice'!K472)</f>
        <v/>
      </c>
      <c r="B518" s="284" t="str">
        <f>IF('Data invoice'!K472=0,"",'Data invoice'!L472)</f>
        <v/>
      </c>
      <c r="C518" s="284" t="str">
        <f>IF('Data invoice'!L472=0,"",'Data invoice'!M472)</f>
        <v/>
      </c>
      <c r="D518" s="284" t="str">
        <f>IF('Data invoice'!M472=0,"",'Data invoice'!N472)</f>
        <v/>
      </c>
      <c r="E518" s="284" t="str">
        <f>IF('Data invoice'!N472=0,"",'Data invoice'!O472)</f>
        <v/>
      </c>
      <c r="F518" s="284" t="str">
        <f>IF('Data invoice'!O472=0,"",'Data invoice'!P472)</f>
        <v/>
      </c>
      <c r="G518" s="284" t="str">
        <f>IF('Data invoice'!P472=0,"",'Data invoice'!Q472)</f>
        <v/>
      </c>
      <c r="H518" s="284" t="str">
        <f>IF('Data invoice'!Q472=0,"",'Data invoice'!R472)</f>
        <v/>
      </c>
      <c r="I518" s="320" t="str">
        <f>IF('Data invoice'!R472=0,"",'Data invoice'!S472)</f>
        <v/>
      </c>
      <c r="J518" s="367" t="str">
        <f>IF('Data invoice'!S472=0,"",'Data invoice'!T472)</f>
        <v/>
      </c>
    </row>
    <row r="519" spans="1:10" s="414" customFormat="1" ht="15.75" customHeight="1">
      <c r="A519" s="284" t="str">
        <f>IF('Data invoice'!J473=0,"",'Data invoice'!K473)</f>
        <v/>
      </c>
      <c r="B519" s="284" t="str">
        <f>IF('Data invoice'!K473=0,"",'Data invoice'!L473)</f>
        <v/>
      </c>
      <c r="C519" s="284" t="str">
        <f>IF('Data invoice'!L473=0,"",'Data invoice'!M473)</f>
        <v/>
      </c>
      <c r="D519" s="284" t="str">
        <f>IF('Data invoice'!M473=0,"",'Data invoice'!N473)</f>
        <v/>
      </c>
      <c r="E519" s="284" t="str">
        <f>IF('Data invoice'!N473=0,"",'Data invoice'!O473)</f>
        <v/>
      </c>
      <c r="F519" s="284" t="str">
        <f>IF('Data invoice'!O473=0,"",'Data invoice'!P473)</f>
        <v/>
      </c>
      <c r="G519" s="284" t="str">
        <f>IF('Data invoice'!P473=0,"",'Data invoice'!Q473)</f>
        <v/>
      </c>
      <c r="H519" s="284" t="str">
        <f>IF('Data invoice'!Q473=0,"",'Data invoice'!R473)</f>
        <v/>
      </c>
      <c r="I519" s="320" t="str">
        <f>IF('Data invoice'!R473=0,"",'Data invoice'!S473)</f>
        <v/>
      </c>
      <c r="J519" s="367" t="str">
        <f>IF('Data invoice'!S473=0,"",'Data invoice'!T473)</f>
        <v/>
      </c>
    </row>
    <row r="520" spans="1:10" s="414" customFormat="1" ht="15.75" customHeight="1">
      <c r="A520" s="284" t="str">
        <f>IF('Data invoice'!J474=0,"",'Data invoice'!K474)</f>
        <v/>
      </c>
      <c r="B520" s="284" t="str">
        <f>IF('Data invoice'!K474=0,"",'Data invoice'!L474)</f>
        <v/>
      </c>
      <c r="C520" s="284" t="str">
        <f>IF('Data invoice'!L474=0,"",'Data invoice'!M474)</f>
        <v/>
      </c>
      <c r="D520" s="284" t="str">
        <f>IF('Data invoice'!M474=0,"",'Data invoice'!N474)</f>
        <v/>
      </c>
      <c r="E520" s="284" t="str">
        <f>IF('Data invoice'!N474=0,"",'Data invoice'!O474)</f>
        <v/>
      </c>
      <c r="F520" s="284" t="str">
        <f>IF('Data invoice'!O474=0,"",'Data invoice'!P474)</f>
        <v/>
      </c>
      <c r="G520" s="284" t="str">
        <f>IF('Data invoice'!P474=0,"",'Data invoice'!Q474)</f>
        <v/>
      </c>
      <c r="H520" s="284" t="str">
        <f>IF('Data invoice'!Q474=0,"",'Data invoice'!R474)</f>
        <v/>
      </c>
      <c r="I520" s="320" t="str">
        <f>IF('Data invoice'!R474=0,"",'Data invoice'!S474)</f>
        <v/>
      </c>
      <c r="J520" s="367" t="str">
        <f>IF('Data invoice'!S474=0,"",'Data invoice'!T474)</f>
        <v/>
      </c>
    </row>
    <row r="521" spans="1:10" s="414" customFormat="1" ht="15.75" customHeight="1">
      <c r="A521" s="284" t="str">
        <f>IF('Data invoice'!J475=0,"",'Data invoice'!K475)</f>
        <v/>
      </c>
      <c r="B521" s="284" t="str">
        <f>IF('Data invoice'!K475=0,"",'Data invoice'!L475)</f>
        <v/>
      </c>
      <c r="C521" s="284" t="str">
        <f>IF('Data invoice'!L475=0,"",'Data invoice'!M475)</f>
        <v/>
      </c>
      <c r="D521" s="284" t="str">
        <f>IF('Data invoice'!M475=0,"",'Data invoice'!N475)</f>
        <v/>
      </c>
      <c r="E521" s="284" t="str">
        <f>IF('Data invoice'!N475=0,"",'Data invoice'!O475)</f>
        <v/>
      </c>
      <c r="F521" s="284" t="str">
        <f>IF('Data invoice'!O475=0,"",'Data invoice'!P475)</f>
        <v/>
      </c>
      <c r="G521" s="284" t="str">
        <f>IF('Data invoice'!P475=0,"",'Data invoice'!Q475)</f>
        <v/>
      </c>
      <c r="H521" s="284" t="str">
        <f>IF('Data invoice'!Q475=0,"",'Data invoice'!R475)</f>
        <v/>
      </c>
      <c r="I521" s="320" t="str">
        <f>IF('Data invoice'!R475=0,"",'Data invoice'!S475)</f>
        <v/>
      </c>
      <c r="J521" s="367" t="str">
        <f>IF('Data invoice'!S475=0,"",'Data invoice'!T475)</f>
        <v/>
      </c>
    </row>
    <row r="522" spans="1:10" s="414" customFormat="1" ht="15.75" customHeight="1">
      <c r="A522" s="284" t="str">
        <f>IF('Data invoice'!J476=0,"",'Data invoice'!K476)</f>
        <v/>
      </c>
      <c r="B522" s="284" t="str">
        <f>IF('Data invoice'!K476=0,"",'Data invoice'!L476)</f>
        <v/>
      </c>
      <c r="C522" s="284" t="str">
        <f>IF('Data invoice'!L476=0,"",'Data invoice'!M476)</f>
        <v/>
      </c>
      <c r="D522" s="284" t="str">
        <f>IF('Data invoice'!M476=0,"",'Data invoice'!N476)</f>
        <v/>
      </c>
      <c r="E522" s="284" t="str">
        <f>IF('Data invoice'!N476=0,"",'Data invoice'!O476)</f>
        <v/>
      </c>
      <c r="F522" s="284" t="str">
        <f>IF('Data invoice'!O476=0,"",'Data invoice'!P476)</f>
        <v/>
      </c>
      <c r="G522" s="284" t="str">
        <f>IF('Data invoice'!P476=0,"",'Data invoice'!Q476)</f>
        <v/>
      </c>
      <c r="H522" s="284" t="str">
        <f>IF('Data invoice'!Q476=0,"",'Data invoice'!R476)</f>
        <v/>
      </c>
      <c r="I522" s="320" t="str">
        <f>IF('Data invoice'!R476=0,"",'Data invoice'!S476)</f>
        <v/>
      </c>
      <c r="J522" s="367" t="str">
        <f>IF('Data invoice'!S476=0,"",'Data invoice'!T476)</f>
        <v/>
      </c>
    </row>
    <row r="523" spans="1:10" s="414" customFormat="1" ht="15.75" customHeight="1">
      <c r="A523" s="284" t="str">
        <f>IF('Data invoice'!J477=0,"",'Data invoice'!K477)</f>
        <v/>
      </c>
      <c r="B523" s="284" t="str">
        <f>IF('Data invoice'!K477=0,"",'Data invoice'!L477)</f>
        <v/>
      </c>
      <c r="C523" s="284" t="str">
        <f>IF('Data invoice'!L477=0,"",'Data invoice'!M477)</f>
        <v/>
      </c>
      <c r="D523" s="284" t="str">
        <f>IF('Data invoice'!M477=0,"",'Data invoice'!N477)</f>
        <v/>
      </c>
      <c r="E523" s="284" t="str">
        <f>IF('Data invoice'!N477=0,"",'Data invoice'!O477)</f>
        <v/>
      </c>
      <c r="F523" s="284" t="str">
        <f>IF('Data invoice'!O477=0,"",'Data invoice'!P477)</f>
        <v/>
      </c>
      <c r="G523" s="284" t="str">
        <f>IF('Data invoice'!P477=0,"",'Data invoice'!Q477)</f>
        <v/>
      </c>
      <c r="H523" s="284" t="str">
        <f>IF('Data invoice'!Q477=0,"",'Data invoice'!R477)</f>
        <v/>
      </c>
      <c r="I523" s="320" t="str">
        <f>IF('Data invoice'!R477=0,"",'Data invoice'!S477)</f>
        <v/>
      </c>
      <c r="J523" s="367" t="str">
        <f>IF('Data invoice'!S477=0,"",'Data invoice'!T477)</f>
        <v/>
      </c>
    </row>
    <row r="524" spans="1:10" s="414" customFormat="1" ht="15.75" customHeight="1">
      <c r="A524" s="284" t="str">
        <f>IF('Data invoice'!J478=0,"",'Data invoice'!K478)</f>
        <v/>
      </c>
      <c r="B524" s="284" t="str">
        <f>IF('Data invoice'!K478=0,"",'Data invoice'!L478)</f>
        <v/>
      </c>
      <c r="C524" s="284" t="str">
        <f>IF('Data invoice'!L478=0,"",'Data invoice'!M478)</f>
        <v/>
      </c>
      <c r="D524" s="284" t="str">
        <f>IF('Data invoice'!M478=0,"",'Data invoice'!N478)</f>
        <v/>
      </c>
      <c r="E524" s="284" t="str">
        <f>IF('Data invoice'!N478=0,"",'Data invoice'!O478)</f>
        <v/>
      </c>
      <c r="F524" s="284" t="str">
        <f>IF('Data invoice'!O478=0,"",'Data invoice'!P478)</f>
        <v/>
      </c>
      <c r="G524" s="284" t="str">
        <f>IF('Data invoice'!P478=0,"",'Data invoice'!Q478)</f>
        <v/>
      </c>
      <c r="H524" s="284" t="str">
        <f>IF('Data invoice'!Q478=0,"",'Data invoice'!R478)</f>
        <v/>
      </c>
      <c r="I524" s="320" t="str">
        <f>IF('Data invoice'!R478=0,"",'Data invoice'!S478)</f>
        <v/>
      </c>
      <c r="J524" s="367" t="str">
        <f>IF('Data invoice'!S478=0,"",'Data invoice'!T478)</f>
        <v/>
      </c>
    </row>
    <row r="525" spans="1:10" s="414" customFormat="1" ht="15.75" customHeight="1">
      <c r="A525" s="284" t="str">
        <f>IF('Data invoice'!J479=0,"",'Data invoice'!K479)</f>
        <v/>
      </c>
      <c r="B525" s="284" t="str">
        <f>IF('Data invoice'!K479=0,"",'Data invoice'!L479)</f>
        <v/>
      </c>
      <c r="C525" s="284" t="str">
        <f>IF('Data invoice'!L479=0,"",'Data invoice'!M479)</f>
        <v/>
      </c>
      <c r="D525" s="284" t="str">
        <f>IF('Data invoice'!M479=0,"",'Data invoice'!N479)</f>
        <v/>
      </c>
      <c r="E525" s="284" t="str">
        <f>IF('Data invoice'!N479=0,"",'Data invoice'!O479)</f>
        <v/>
      </c>
      <c r="F525" s="284" t="str">
        <f>IF('Data invoice'!O479=0,"",'Data invoice'!P479)</f>
        <v/>
      </c>
      <c r="G525" s="284" t="str">
        <f>IF('Data invoice'!P479=0,"",'Data invoice'!Q479)</f>
        <v/>
      </c>
      <c r="H525" s="284" t="str">
        <f>IF('Data invoice'!Q479=0,"",'Data invoice'!R479)</f>
        <v/>
      </c>
      <c r="I525" s="320" t="str">
        <f>IF('Data invoice'!R479=0,"",'Data invoice'!S479)</f>
        <v/>
      </c>
      <c r="J525" s="367" t="str">
        <f>IF('Data invoice'!S479=0,"",'Data invoice'!T479)</f>
        <v/>
      </c>
    </row>
    <row r="526" spans="1:10" s="414" customFormat="1" ht="15.75" customHeight="1">
      <c r="A526" s="284" t="str">
        <f>IF('Data invoice'!J480=0,"",'Data invoice'!K480)</f>
        <v/>
      </c>
      <c r="B526" s="284" t="str">
        <f>IF('Data invoice'!K480=0,"",'Data invoice'!L480)</f>
        <v/>
      </c>
      <c r="C526" s="284" t="str">
        <f>IF('Data invoice'!L480=0,"",'Data invoice'!M480)</f>
        <v/>
      </c>
      <c r="D526" s="284" t="str">
        <f>IF('Data invoice'!M480=0,"",'Data invoice'!N480)</f>
        <v/>
      </c>
      <c r="E526" s="284" t="str">
        <f>IF('Data invoice'!N480=0,"",'Data invoice'!O480)</f>
        <v/>
      </c>
      <c r="F526" s="284" t="str">
        <f>IF('Data invoice'!O480=0,"",'Data invoice'!P480)</f>
        <v/>
      </c>
      <c r="G526" s="284" t="str">
        <f>IF('Data invoice'!P480=0,"",'Data invoice'!Q480)</f>
        <v/>
      </c>
      <c r="H526" s="284" t="str">
        <f>IF('Data invoice'!Q480=0,"",'Data invoice'!R480)</f>
        <v/>
      </c>
      <c r="I526" s="320" t="str">
        <f>IF('Data invoice'!R480=0,"",'Data invoice'!S480)</f>
        <v/>
      </c>
      <c r="J526" s="367" t="str">
        <f>IF('Data invoice'!S480=0,"",'Data invoice'!T480)</f>
        <v/>
      </c>
    </row>
    <row r="527" spans="1:10" s="414" customFormat="1" ht="15.75" customHeight="1">
      <c r="A527" s="284" t="str">
        <f>IF('Data invoice'!J481=0,"",'Data invoice'!K481)</f>
        <v/>
      </c>
      <c r="B527" s="284" t="str">
        <f>IF('Data invoice'!K481=0,"",'Data invoice'!L481)</f>
        <v/>
      </c>
      <c r="C527" s="284" t="str">
        <f>IF('Data invoice'!L481=0,"",'Data invoice'!M481)</f>
        <v/>
      </c>
      <c r="D527" s="284" t="str">
        <f>IF('Data invoice'!M481=0,"",'Data invoice'!N481)</f>
        <v/>
      </c>
      <c r="E527" s="284" t="str">
        <f>IF('Data invoice'!N481=0,"",'Data invoice'!O481)</f>
        <v/>
      </c>
      <c r="F527" s="284" t="str">
        <f>IF('Data invoice'!O481=0,"",'Data invoice'!P481)</f>
        <v/>
      </c>
      <c r="G527" s="284" t="str">
        <f>IF('Data invoice'!P481=0,"",'Data invoice'!Q481)</f>
        <v/>
      </c>
      <c r="H527" s="284" t="str">
        <f>IF('Data invoice'!Q481=0,"",'Data invoice'!R481)</f>
        <v/>
      </c>
      <c r="I527" s="320" t="str">
        <f>IF('Data invoice'!R481=0,"",'Data invoice'!S481)</f>
        <v/>
      </c>
      <c r="J527" s="367" t="str">
        <f>IF('Data invoice'!S481=0,"",'Data invoice'!T481)</f>
        <v/>
      </c>
    </row>
    <row r="528" spans="1:10" s="414" customFormat="1" ht="15.75" customHeight="1">
      <c r="A528" s="284" t="str">
        <f>IF('Data invoice'!J482=0,"",'Data invoice'!K482)</f>
        <v/>
      </c>
      <c r="B528" s="284" t="str">
        <f>IF('Data invoice'!K482=0,"",'Data invoice'!L482)</f>
        <v/>
      </c>
      <c r="C528" s="284" t="str">
        <f>IF('Data invoice'!L482=0,"",'Data invoice'!M482)</f>
        <v/>
      </c>
      <c r="D528" s="284" t="str">
        <f>IF('Data invoice'!M482=0,"",'Data invoice'!N482)</f>
        <v/>
      </c>
      <c r="E528" s="284" t="str">
        <f>IF('Data invoice'!N482=0,"",'Data invoice'!O482)</f>
        <v/>
      </c>
      <c r="F528" s="284" t="str">
        <f>IF('Data invoice'!O482=0,"",'Data invoice'!P482)</f>
        <v/>
      </c>
      <c r="G528" s="284" t="str">
        <f>IF('Data invoice'!P482=0,"",'Data invoice'!Q482)</f>
        <v/>
      </c>
      <c r="H528" s="284" t="str">
        <f>IF('Data invoice'!Q482=0,"",'Data invoice'!R482)</f>
        <v/>
      </c>
      <c r="I528" s="320" t="str">
        <f>IF('Data invoice'!R482=0,"",'Data invoice'!S482)</f>
        <v/>
      </c>
      <c r="J528" s="367" t="str">
        <f>IF('Data invoice'!S482=0,"",'Data invoice'!T482)</f>
        <v/>
      </c>
    </row>
    <row r="529" spans="1:10" s="414" customFormat="1" ht="15.75" customHeight="1">
      <c r="A529" s="284" t="str">
        <f>IF('Data invoice'!J483=0,"",'Data invoice'!K483)</f>
        <v/>
      </c>
      <c r="B529" s="284" t="str">
        <f>IF('Data invoice'!K483=0,"",'Data invoice'!L483)</f>
        <v/>
      </c>
      <c r="C529" s="284" t="str">
        <f>IF('Data invoice'!L483=0,"",'Data invoice'!M483)</f>
        <v/>
      </c>
      <c r="D529" s="284" t="str">
        <f>IF('Data invoice'!M483=0,"",'Data invoice'!N483)</f>
        <v/>
      </c>
      <c r="E529" s="284" t="str">
        <f>IF('Data invoice'!N483=0,"",'Data invoice'!O483)</f>
        <v/>
      </c>
      <c r="F529" s="284" t="str">
        <f>IF('Data invoice'!O483=0,"",'Data invoice'!P483)</f>
        <v/>
      </c>
      <c r="G529" s="284" t="str">
        <f>IF('Data invoice'!P483=0,"",'Data invoice'!Q483)</f>
        <v/>
      </c>
      <c r="H529" s="284" t="str">
        <f>IF('Data invoice'!Q483=0,"",'Data invoice'!R483)</f>
        <v/>
      </c>
      <c r="I529" s="320" t="str">
        <f>IF('Data invoice'!R483=0,"",'Data invoice'!S483)</f>
        <v/>
      </c>
      <c r="J529" s="367" t="str">
        <f>IF('Data invoice'!S483=0,"",'Data invoice'!T483)</f>
        <v/>
      </c>
    </row>
    <row r="530" spans="1:10" s="414" customFormat="1" ht="15.75" customHeight="1">
      <c r="A530" s="284" t="str">
        <f>IF('Data invoice'!J484=0,"",'Data invoice'!K484)</f>
        <v/>
      </c>
      <c r="B530" s="284" t="str">
        <f>IF('Data invoice'!K484=0,"",'Data invoice'!L484)</f>
        <v/>
      </c>
      <c r="C530" s="284" t="str">
        <f>IF('Data invoice'!L484=0,"",'Data invoice'!M484)</f>
        <v/>
      </c>
      <c r="D530" s="284" t="str">
        <f>IF('Data invoice'!M484=0,"",'Data invoice'!N484)</f>
        <v/>
      </c>
      <c r="E530" s="284" t="str">
        <f>IF('Data invoice'!N484=0,"",'Data invoice'!O484)</f>
        <v/>
      </c>
      <c r="F530" s="284" t="str">
        <f>IF('Data invoice'!O484=0,"",'Data invoice'!P484)</f>
        <v/>
      </c>
      <c r="G530" s="284" t="str">
        <f>IF('Data invoice'!P484=0,"",'Data invoice'!Q484)</f>
        <v/>
      </c>
      <c r="H530" s="284" t="str">
        <f>IF('Data invoice'!Q484=0,"",'Data invoice'!R484)</f>
        <v/>
      </c>
      <c r="I530" s="320" t="str">
        <f>IF('Data invoice'!R484=0,"",'Data invoice'!S484)</f>
        <v/>
      </c>
      <c r="J530" s="367" t="str">
        <f>IF('Data invoice'!S484=0,"",'Data invoice'!T484)</f>
        <v/>
      </c>
    </row>
    <row r="531" spans="1:10" s="414" customFormat="1" ht="15.75" customHeight="1">
      <c r="A531" s="284" t="str">
        <f>IF('Data invoice'!J485=0,"",'Data invoice'!K485)</f>
        <v/>
      </c>
      <c r="B531" s="284" t="str">
        <f>IF('Data invoice'!K485=0,"",'Data invoice'!L485)</f>
        <v/>
      </c>
      <c r="C531" s="284" t="str">
        <f>IF('Data invoice'!L485=0,"",'Data invoice'!M485)</f>
        <v/>
      </c>
      <c r="D531" s="284" t="str">
        <f>IF('Data invoice'!M485=0,"",'Data invoice'!N485)</f>
        <v/>
      </c>
      <c r="E531" s="284" t="str">
        <f>IF('Data invoice'!N485=0,"",'Data invoice'!O485)</f>
        <v/>
      </c>
      <c r="F531" s="284" t="str">
        <f>IF('Data invoice'!O485=0,"",'Data invoice'!P485)</f>
        <v/>
      </c>
      <c r="G531" s="284" t="str">
        <f>IF('Data invoice'!P485=0,"",'Data invoice'!Q485)</f>
        <v/>
      </c>
      <c r="H531" s="284" t="str">
        <f>IF('Data invoice'!Q485=0,"",'Data invoice'!R485)</f>
        <v/>
      </c>
      <c r="I531" s="320" t="str">
        <f>IF('Data invoice'!R485=0,"",'Data invoice'!S485)</f>
        <v/>
      </c>
      <c r="J531" s="367" t="str">
        <f>IF('Data invoice'!S485=0,"",'Data invoice'!T485)</f>
        <v/>
      </c>
    </row>
    <row r="532" spans="1:10" s="414" customFormat="1" ht="15.75" customHeight="1">
      <c r="A532" s="284" t="str">
        <f>IF('Data invoice'!J486=0,"",'Data invoice'!K486)</f>
        <v/>
      </c>
      <c r="B532" s="284" t="str">
        <f>IF('Data invoice'!K486=0,"",'Data invoice'!L486)</f>
        <v/>
      </c>
      <c r="C532" s="284" t="str">
        <f>IF('Data invoice'!L486=0,"",'Data invoice'!M486)</f>
        <v/>
      </c>
      <c r="D532" s="284" t="str">
        <f>IF('Data invoice'!M486=0,"",'Data invoice'!N486)</f>
        <v/>
      </c>
      <c r="E532" s="284" t="str">
        <f>IF('Data invoice'!N486=0,"",'Data invoice'!O486)</f>
        <v/>
      </c>
      <c r="F532" s="284" t="str">
        <f>IF('Data invoice'!O486=0,"",'Data invoice'!P486)</f>
        <v/>
      </c>
      <c r="G532" s="284" t="str">
        <f>IF('Data invoice'!P486=0,"",'Data invoice'!Q486)</f>
        <v/>
      </c>
      <c r="H532" s="284" t="str">
        <f>IF('Data invoice'!Q486=0,"",'Data invoice'!R486)</f>
        <v/>
      </c>
      <c r="I532" s="320" t="str">
        <f>IF('Data invoice'!R486=0,"",'Data invoice'!S486)</f>
        <v/>
      </c>
      <c r="J532" s="367" t="str">
        <f>IF('Data invoice'!S486=0,"",'Data invoice'!T486)</f>
        <v/>
      </c>
    </row>
    <row r="533" spans="1:10" s="414" customFormat="1" ht="15.75" customHeight="1">
      <c r="A533" s="284" t="str">
        <f>IF('Data invoice'!J487=0,"",'Data invoice'!K487)</f>
        <v/>
      </c>
      <c r="B533" s="284" t="str">
        <f>IF('Data invoice'!K487=0,"",'Data invoice'!L487)</f>
        <v/>
      </c>
      <c r="C533" s="284" t="str">
        <f>IF('Data invoice'!L487=0,"",'Data invoice'!M487)</f>
        <v/>
      </c>
      <c r="D533" s="284" t="str">
        <f>IF('Data invoice'!M487=0,"",'Data invoice'!N487)</f>
        <v/>
      </c>
      <c r="E533" s="284" t="str">
        <f>IF('Data invoice'!N487=0,"",'Data invoice'!O487)</f>
        <v/>
      </c>
      <c r="F533" s="284" t="str">
        <f>IF('Data invoice'!O487=0,"",'Data invoice'!P487)</f>
        <v/>
      </c>
      <c r="G533" s="284" t="str">
        <f>IF('Data invoice'!P487=0,"",'Data invoice'!Q487)</f>
        <v/>
      </c>
      <c r="H533" s="284" t="str">
        <f>IF('Data invoice'!Q487=0,"",'Data invoice'!R487)</f>
        <v/>
      </c>
      <c r="I533" s="320" t="str">
        <f>IF('Data invoice'!R487=0,"",'Data invoice'!S487)</f>
        <v/>
      </c>
      <c r="J533" s="367" t="str">
        <f>IF('Data invoice'!S487=0,"",'Data invoice'!T487)</f>
        <v/>
      </c>
    </row>
    <row r="534" spans="1:10" s="414" customFormat="1" ht="15.75" customHeight="1">
      <c r="A534" s="284" t="str">
        <f>IF('Data invoice'!J488=0,"",'Data invoice'!K488)</f>
        <v/>
      </c>
      <c r="B534" s="284" t="str">
        <f>IF('Data invoice'!K488=0,"",'Data invoice'!L488)</f>
        <v/>
      </c>
      <c r="C534" s="284" t="str">
        <f>IF('Data invoice'!L488=0,"",'Data invoice'!M488)</f>
        <v/>
      </c>
      <c r="D534" s="284" t="str">
        <f>IF('Data invoice'!M488=0,"",'Data invoice'!N488)</f>
        <v/>
      </c>
      <c r="E534" s="284" t="str">
        <f>IF('Data invoice'!N488=0,"",'Data invoice'!O488)</f>
        <v/>
      </c>
      <c r="F534" s="284" t="str">
        <f>IF('Data invoice'!O488=0,"",'Data invoice'!P488)</f>
        <v/>
      </c>
      <c r="G534" s="284" t="str">
        <f>IF('Data invoice'!P488=0,"",'Data invoice'!Q488)</f>
        <v/>
      </c>
      <c r="H534" s="284" t="str">
        <f>IF('Data invoice'!Q488=0,"",'Data invoice'!R488)</f>
        <v/>
      </c>
      <c r="I534" s="320" t="str">
        <f>IF('Data invoice'!R488=0,"",'Data invoice'!S488)</f>
        <v/>
      </c>
      <c r="J534" s="367" t="str">
        <f>IF('Data invoice'!S488=0,"",'Data invoice'!T488)</f>
        <v/>
      </c>
    </row>
    <row r="535" spans="1:10" s="414" customFormat="1" ht="15.75" customHeight="1">
      <c r="A535" s="284" t="str">
        <f>IF('Data invoice'!J489=0,"",'Data invoice'!K489)</f>
        <v/>
      </c>
      <c r="B535" s="284" t="str">
        <f>IF('Data invoice'!K489=0,"",'Data invoice'!L489)</f>
        <v/>
      </c>
      <c r="C535" s="284" t="str">
        <f>IF('Data invoice'!L489=0,"",'Data invoice'!M489)</f>
        <v/>
      </c>
      <c r="D535" s="284" t="str">
        <f>IF('Data invoice'!M489=0,"",'Data invoice'!N489)</f>
        <v/>
      </c>
      <c r="E535" s="284" t="str">
        <f>IF('Data invoice'!N489=0,"",'Data invoice'!O489)</f>
        <v/>
      </c>
      <c r="F535" s="284" t="str">
        <f>IF('Data invoice'!O489=0,"",'Data invoice'!P489)</f>
        <v/>
      </c>
      <c r="G535" s="284" t="str">
        <f>IF('Data invoice'!P489=0,"",'Data invoice'!Q489)</f>
        <v/>
      </c>
      <c r="H535" s="284" t="str">
        <f>IF('Data invoice'!Q489=0,"",'Data invoice'!R489)</f>
        <v/>
      </c>
      <c r="I535" s="320" t="str">
        <f>IF('Data invoice'!R489=0,"",'Data invoice'!S489)</f>
        <v/>
      </c>
      <c r="J535" s="367" t="str">
        <f>IF('Data invoice'!S489=0,"",'Data invoice'!T489)</f>
        <v/>
      </c>
    </row>
    <row r="536" spans="1:10" s="414" customFormat="1" ht="15.75" customHeight="1">
      <c r="A536" s="284" t="str">
        <f>IF('Data invoice'!J490=0,"",'Data invoice'!K490)</f>
        <v/>
      </c>
      <c r="B536" s="284" t="str">
        <f>IF('Data invoice'!K490=0,"",'Data invoice'!L490)</f>
        <v/>
      </c>
      <c r="C536" s="284" t="str">
        <f>IF('Data invoice'!L490=0,"",'Data invoice'!M490)</f>
        <v/>
      </c>
      <c r="D536" s="284" t="str">
        <f>IF('Data invoice'!M490=0,"",'Data invoice'!N490)</f>
        <v/>
      </c>
      <c r="E536" s="284" t="str">
        <f>IF('Data invoice'!N490=0,"",'Data invoice'!O490)</f>
        <v/>
      </c>
      <c r="F536" s="284" t="str">
        <f>IF('Data invoice'!O490=0,"",'Data invoice'!P490)</f>
        <v/>
      </c>
      <c r="G536" s="284" t="str">
        <f>IF('Data invoice'!P490=0,"",'Data invoice'!Q490)</f>
        <v/>
      </c>
      <c r="H536" s="284" t="str">
        <f>IF('Data invoice'!Q490=0,"",'Data invoice'!R490)</f>
        <v/>
      </c>
      <c r="I536" s="320" t="str">
        <f>IF('Data invoice'!R490=0,"",'Data invoice'!S490)</f>
        <v/>
      </c>
      <c r="J536" s="367" t="str">
        <f>IF('Data invoice'!S490=0,"",'Data invoice'!T490)</f>
        <v/>
      </c>
    </row>
    <row r="537" spans="1:10" s="414" customFormat="1" ht="15.75" customHeight="1">
      <c r="A537" s="284" t="str">
        <f>IF('Data invoice'!J491=0,"",'Data invoice'!K491)</f>
        <v/>
      </c>
      <c r="B537" s="284" t="str">
        <f>IF('Data invoice'!K491=0,"",'Data invoice'!L491)</f>
        <v/>
      </c>
      <c r="C537" s="284" t="str">
        <f>IF('Data invoice'!L491=0,"",'Data invoice'!M491)</f>
        <v/>
      </c>
      <c r="D537" s="284" t="str">
        <f>IF('Data invoice'!M491=0,"",'Data invoice'!N491)</f>
        <v/>
      </c>
      <c r="E537" s="284" t="str">
        <f>IF('Data invoice'!N491=0,"",'Data invoice'!O491)</f>
        <v/>
      </c>
      <c r="F537" s="284" t="str">
        <f>IF('Data invoice'!O491=0,"",'Data invoice'!P491)</f>
        <v/>
      </c>
      <c r="G537" s="284" t="str">
        <f>IF('Data invoice'!P491=0,"",'Data invoice'!Q491)</f>
        <v/>
      </c>
      <c r="H537" s="284" t="str">
        <f>IF('Data invoice'!Q491=0,"",'Data invoice'!R491)</f>
        <v/>
      </c>
      <c r="I537" s="320" t="str">
        <f>IF('Data invoice'!R491=0,"",'Data invoice'!S491)</f>
        <v/>
      </c>
      <c r="J537" s="367" t="str">
        <f>IF('Data invoice'!S491=0,"",'Data invoice'!T491)</f>
        <v/>
      </c>
    </row>
    <row r="538" spans="1:10" s="414" customFormat="1" ht="15.75" customHeight="1">
      <c r="A538" s="284" t="str">
        <f>IF('Data invoice'!J492=0,"",'Data invoice'!K492)</f>
        <v/>
      </c>
      <c r="B538" s="284" t="str">
        <f>IF('Data invoice'!K492=0,"",'Data invoice'!L492)</f>
        <v/>
      </c>
      <c r="C538" s="284" t="str">
        <f>IF('Data invoice'!L492=0,"",'Data invoice'!M492)</f>
        <v/>
      </c>
      <c r="D538" s="284" t="str">
        <f>IF('Data invoice'!M492=0,"",'Data invoice'!N492)</f>
        <v/>
      </c>
      <c r="E538" s="284" t="str">
        <f>IF('Data invoice'!N492=0,"",'Data invoice'!O492)</f>
        <v/>
      </c>
      <c r="F538" s="284" t="str">
        <f>IF('Data invoice'!O492=0,"",'Data invoice'!P492)</f>
        <v/>
      </c>
      <c r="G538" s="284" t="str">
        <f>IF('Data invoice'!P492=0,"",'Data invoice'!Q492)</f>
        <v/>
      </c>
      <c r="H538" s="284" t="str">
        <f>IF('Data invoice'!Q492=0,"",'Data invoice'!R492)</f>
        <v/>
      </c>
      <c r="I538" s="320" t="str">
        <f>IF('Data invoice'!R492=0,"",'Data invoice'!S492)</f>
        <v/>
      </c>
      <c r="J538" s="367" t="str">
        <f>IF('Data invoice'!S492=0,"",'Data invoice'!T492)</f>
        <v/>
      </c>
    </row>
    <row r="539" spans="1:10" s="414" customFormat="1" ht="15.75" customHeight="1">
      <c r="A539" s="284" t="str">
        <f>IF('Data invoice'!J493=0,"",'Data invoice'!K493)</f>
        <v/>
      </c>
      <c r="B539" s="284" t="str">
        <f>IF('Data invoice'!K493=0,"",'Data invoice'!L493)</f>
        <v/>
      </c>
      <c r="C539" s="284" t="str">
        <f>IF('Data invoice'!L493=0,"",'Data invoice'!M493)</f>
        <v/>
      </c>
      <c r="D539" s="284" t="str">
        <f>IF('Data invoice'!M493=0,"",'Data invoice'!N493)</f>
        <v/>
      </c>
      <c r="E539" s="284" t="str">
        <f>IF('Data invoice'!N493=0,"",'Data invoice'!O493)</f>
        <v/>
      </c>
      <c r="F539" s="284" t="str">
        <f>IF('Data invoice'!O493=0,"",'Data invoice'!P493)</f>
        <v/>
      </c>
      <c r="G539" s="284" t="str">
        <f>IF('Data invoice'!P493=0,"",'Data invoice'!Q493)</f>
        <v/>
      </c>
      <c r="H539" s="284" t="str">
        <f>IF('Data invoice'!Q493=0,"",'Data invoice'!R493)</f>
        <v/>
      </c>
      <c r="I539" s="320" t="str">
        <f>IF('Data invoice'!R493=0,"",'Data invoice'!S493)</f>
        <v/>
      </c>
      <c r="J539" s="367" t="str">
        <f>IF('Data invoice'!S493=0,"",'Data invoice'!T493)</f>
        <v/>
      </c>
    </row>
    <row r="540" spans="1:10" s="414" customFormat="1" ht="15.75" customHeight="1">
      <c r="A540" s="284" t="str">
        <f>IF('Data invoice'!J494=0,"",'Data invoice'!K494)</f>
        <v/>
      </c>
      <c r="B540" s="284" t="str">
        <f>IF('Data invoice'!K494=0,"",'Data invoice'!L494)</f>
        <v/>
      </c>
      <c r="C540" s="284" t="str">
        <f>IF('Data invoice'!L494=0,"",'Data invoice'!M494)</f>
        <v/>
      </c>
      <c r="D540" s="284" t="str">
        <f>IF('Data invoice'!M494=0,"",'Data invoice'!N494)</f>
        <v/>
      </c>
      <c r="E540" s="284" t="str">
        <f>IF('Data invoice'!N494=0,"",'Data invoice'!O494)</f>
        <v/>
      </c>
      <c r="F540" s="284" t="str">
        <f>IF('Data invoice'!O494=0,"",'Data invoice'!P494)</f>
        <v/>
      </c>
      <c r="G540" s="284" t="str">
        <f>IF('Data invoice'!P494=0,"",'Data invoice'!Q494)</f>
        <v/>
      </c>
      <c r="H540" s="284" t="str">
        <f>IF('Data invoice'!Q494=0,"",'Data invoice'!R494)</f>
        <v/>
      </c>
      <c r="I540" s="320" t="str">
        <f>IF('Data invoice'!R494=0,"",'Data invoice'!S494)</f>
        <v/>
      </c>
      <c r="J540" s="367" t="str">
        <f>IF('Data invoice'!S494=0,"",'Data invoice'!T494)</f>
        <v/>
      </c>
    </row>
    <row r="541" spans="1:10" s="414" customFormat="1" ht="15.75" customHeight="1">
      <c r="A541" s="284" t="str">
        <f>IF('Data invoice'!J495=0,"",'Data invoice'!K495)</f>
        <v/>
      </c>
      <c r="B541" s="284" t="str">
        <f>IF('Data invoice'!K495=0,"",'Data invoice'!L495)</f>
        <v/>
      </c>
      <c r="C541" s="284" t="str">
        <f>IF('Data invoice'!L495=0,"",'Data invoice'!M495)</f>
        <v/>
      </c>
      <c r="D541" s="284" t="str">
        <f>IF('Data invoice'!M495=0,"",'Data invoice'!N495)</f>
        <v/>
      </c>
      <c r="E541" s="284" t="str">
        <f>IF('Data invoice'!N495=0,"",'Data invoice'!O495)</f>
        <v/>
      </c>
      <c r="F541" s="284" t="str">
        <f>IF('Data invoice'!O495=0,"",'Data invoice'!P495)</f>
        <v/>
      </c>
      <c r="G541" s="284" t="str">
        <f>IF('Data invoice'!P495=0,"",'Data invoice'!Q495)</f>
        <v/>
      </c>
      <c r="H541" s="284" t="str">
        <f>IF('Data invoice'!Q495=0,"",'Data invoice'!R495)</f>
        <v/>
      </c>
      <c r="I541" s="320" t="str">
        <f>IF('Data invoice'!R495=0,"",'Data invoice'!S495)</f>
        <v/>
      </c>
      <c r="J541" s="367" t="str">
        <f>IF('Data invoice'!S495=0,"",'Data invoice'!T495)</f>
        <v/>
      </c>
    </row>
    <row r="542" spans="1:10" s="414" customFormat="1" ht="15.75" customHeight="1">
      <c r="A542" s="284" t="str">
        <f>IF('Data invoice'!J496=0,"",'Data invoice'!K496)</f>
        <v/>
      </c>
      <c r="B542" s="284" t="str">
        <f>IF('Data invoice'!K496=0,"",'Data invoice'!L496)</f>
        <v/>
      </c>
      <c r="C542" s="284" t="str">
        <f>IF('Data invoice'!L496=0,"",'Data invoice'!M496)</f>
        <v/>
      </c>
      <c r="D542" s="284" t="str">
        <f>IF('Data invoice'!M496=0,"",'Data invoice'!N496)</f>
        <v/>
      </c>
      <c r="E542" s="284" t="str">
        <f>IF('Data invoice'!N496=0,"",'Data invoice'!O496)</f>
        <v/>
      </c>
      <c r="F542" s="284" t="str">
        <f>IF('Data invoice'!O496=0,"",'Data invoice'!P496)</f>
        <v/>
      </c>
      <c r="G542" s="284" t="str">
        <f>IF('Data invoice'!P496=0,"",'Data invoice'!Q496)</f>
        <v/>
      </c>
      <c r="H542" s="284" t="str">
        <f>IF('Data invoice'!Q496=0,"",'Data invoice'!R496)</f>
        <v/>
      </c>
      <c r="I542" s="320" t="str">
        <f>IF('Data invoice'!R496=0,"",'Data invoice'!S496)</f>
        <v/>
      </c>
      <c r="J542" s="367" t="str">
        <f>IF('Data invoice'!S496=0,"",'Data invoice'!T496)</f>
        <v/>
      </c>
    </row>
    <row r="543" spans="1:10" s="414" customFormat="1" ht="15.75" customHeight="1">
      <c r="A543" s="284" t="str">
        <f>IF('Data invoice'!J497=0,"",'Data invoice'!K497)</f>
        <v/>
      </c>
      <c r="B543" s="284" t="str">
        <f>IF('Data invoice'!K497=0,"",'Data invoice'!L497)</f>
        <v/>
      </c>
      <c r="C543" s="284" t="str">
        <f>IF('Data invoice'!L497=0,"",'Data invoice'!M497)</f>
        <v/>
      </c>
      <c r="D543" s="284" t="str">
        <f>IF('Data invoice'!M497=0,"",'Data invoice'!N497)</f>
        <v/>
      </c>
      <c r="E543" s="284" t="str">
        <f>IF('Data invoice'!N497=0,"",'Data invoice'!O497)</f>
        <v/>
      </c>
      <c r="F543" s="284" t="str">
        <f>IF('Data invoice'!O497=0,"",'Data invoice'!P497)</f>
        <v/>
      </c>
      <c r="G543" s="284" t="str">
        <f>IF('Data invoice'!P497=0,"",'Data invoice'!Q497)</f>
        <v/>
      </c>
      <c r="H543" s="284" t="str">
        <f>IF('Data invoice'!Q497=0,"",'Data invoice'!R497)</f>
        <v/>
      </c>
      <c r="I543" s="320" t="str">
        <f>IF('Data invoice'!R497=0,"",'Data invoice'!S497)</f>
        <v/>
      </c>
      <c r="J543" s="367" t="str">
        <f>IF('Data invoice'!S497=0,"",'Data invoice'!T497)</f>
        <v/>
      </c>
    </row>
    <row r="544" spans="1:10" s="414" customFormat="1" ht="15.75" customHeight="1">
      <c r="A544" s="284" t="str">
        <f>IF('Data invoice'!J498=0,"",'Data invoice'!K498)</f>
        <v/>
      </c>
      <c r="B544" s="284" t="str">
        <f>IF('Data invoice'!K498=0,"",'Data invoice'!L498)</f>
        <v/>
      </c>
      <c r="C544" s="284" t="str">
        <f>IF('Data invoice'!L498=0,"",'Data invoice'!M498)</f>
        <v/>
      </c>
      <c r="D544" s="284" t="str">
        <f>IF('Data invoice'!M498=0,"",'Data invoice'!N498)</f>
        <v/>
      </c>
      <c r="E544" s="284" t="str">
        <f>IF('Data invoice'!N498=0,"",'Data invoice'!O498)</f>
        <v/>
      </c>
      <c r="F544" s="284" t="str">
        <f>IF('Data invoice'!O498=0,"",'Data invoice'!P498)</f>
        <v/>
      </c>
      <c r="G544" s="284" t="str">
        <f>IF('Data invoice'!P498=0,"",'Data invoice'!Q498)</f>
        <v/>
      </c>
      <c r="H544" s="284" t="str">
        <f>IF('Data invoice'!Q498=0,"",'Data invoice'!R498)</f>
        <v/>
      </c>
      <c r="I544" s="320" t="str">
        <f>IF('Data invoice'!R498=0,"",'Data invoice'!S498)</f>
        <v/>
      </c>
      <c r="J544" s="367" t="str">
        <f>IF('Data invoice'!S498=0,"",'Data invoice'!T498)</f>
        <v/>
      </c>
    </row>
    <row r="545" spans="1:10" s="414" customFormat="1" ht="15.75" customHeight="1">
      <c r="A545" s="284" t="str">
        <f>IF('Data invoice'!J499=0,"",'Data invoice'!K499)</f>
        <v/>
      </c>
      <c r="B545" s="284" t="str">
        <f>IF('Data invoice'!K499=0,"",'Data invoice'!L499)</f>
        <v/>
      </c>
      <c r="C545" s="284" t="str">
        <f>IF('Data invoice'!L499=0,"",'Data invoice'!M499)</f>
        <v/>
      </c>
      <c r="D545" s="284" t="str">
        <f>IF('Data invoice'!M499=0,"",'Data invoice'!N499)</f>
        <v/>
      </c>
      <c r="E545" s="284" t="str">
        <f>IF('Data invoice'!N499=0,"",'Data invoice'!O499)</f>
        <v/>
      </c>
      <c r="F545" s="284" t="str">
        <f>IF('Data invoice'!O499=0,"",'Data invoice'!P499)</f>
        <v/>
      </c>
      <c r="G545" s="284" t="str">
        <f>IF('Data invoice'!P499=0,"",'Data invoice'!Q499)</f>
        <v/>
      </c>
      <c r="H545" s="284" t="str">
        <f>IF('Data invoice'!Q499=0,"",'Data invoice'!R499)</f>
        <v/>
      </c>
      <c r="I545" s="320" t="str">
        <f>IF('Data invoice'!R499=0,"",'Data invoice'!S499)</f>
        <v/>
      </c>
      <c r="J545" s="367" t="str">
        <f>IF('Data invoice'!S499=0,"",'Data invoice'!T499)</f>
        <v/>
      </c>
    </row>
    <row r="546" spans="1:10" s="414" customFormat="1" ht="15.75" customHeight="1">
      <c r="A546" s="284" t="str">
        <f>IF('Data invoice'!J500=0,"",'Data invoice'!K500)</f>
        <v/>
      </c>
      <c r="B546" s="284" t="str">
        <f>IF('Data invoice'!K500=0,"",'Data invoice'!L500)</f>
        <v/>
      </c>
      <c r="C546" s="284" t="str">
        <f>IF('Data invoice'!L500=0,"",'Data invoice'!M500)</f>
        <v/>
      </c>
      <c r="D546" s="284" t="str">
        <f>IF('Data invoice'!M500=0,"",'Data invoice'!N500)</f>
        <v/>
      </c>
      <c r="E546" s="284" t="str">
        <f>IF('Data invoice'!N500=0,"",'Data invoice'!O500)</f>
        <v/>
      </c>
      <c r="F546" s="284" t="str">
        <f>IF('Data invoice'!O500=0,"",'Data invoice'!P500)</f>
        <v/>
      </c>
      <c r="G546" s="284" t="str">
        <f>IF('Data invoice'!P500=0,"",'Data invoice'!Q500)</f>
        <v/>
      </c>
      <c r="H546" s="284" t="str">
        <f>IF('Data invoice'!Q500=0,"",'Data invoice'!R500)</f>
        <v/>
      </c>
      <c r="I546" s="320" t="str">
        <f>IF('Data invoice'!R500=0,"",'Data invoice'!S500)</f>
        <v/>
      </c>
      <c r="J546" s="367" t="str">
        <f>IF('Data invoice'!S500=0,"",'Data invoice'!T500)</f>
        <v/>
      </c>
    </row>
    <row r="547" spans="1:10" s="414" customFormat="1" ht="15.75" customHeight="1">
      <c r="A547" s="284" t="str">
        <f>IF('Data invoice'!J501=0,"",'Data invoice'!K501)</f>
        <v/>
      </c>
      <c r="B547" s="284" t="str">
        <f>IF('Data invoice'!K501=0,"",'Data invoice'!L501)</f>
        <v/>
      </c>
      <c r="C547" s="284" t="str">
        <f>IF('Data invoice'!L501=0,"",'Data invoice'!M501)</f>
        <v/>
      </c>
      <c r="D547" s="284" t="str">
        <f>IF('Data invoice'!M501=0,"",'Data invoice'!N501)</f>
        <v/>
      </c>
      <c r="E547" s="284" t="str">
        <f>IF('Data invoice'!N501=0,"",'Data invoice'!O501)</f>
        <v/>
      </c>
      <c r="F547" s="284" t="str">
        <f>IF('Data invoice'!O501=0,"",'Data invoice'!P501)</f>
        <v/>
      </c>
      <c r="G547" s="284" t="str">
        <f>IF('Data invoice'!P501=0,"",'Data invoice'!Q501)</f>
        <v/>
      </c>
      <c r="H547" s="284" t="str">
        <f>IF('Data invoice'!Q501=0,"",'Data invoice'!R501)</f>
        <v/>
      </c>
      <c r="I547" s="320" t="str">
        <f>IF('Data invoice'!R501=0,"",'Data invoice'!S501)</f>
        <v/>
      </c>
      <c r="J547" s="367" t="str">
        <f>IF('Data invoice'!S501=0,"",'Data invoice'!T501)</f>
        <v/>
      </c>
    </row>
    <row r="548" spans="1:10" s="414" customFormat="1" ht="15.75" customHeight="1">
      <c r="A548" s="284" t="str">
        <f>IF('Data invoice'!J502=0,"",'Data invoice'!K502)</f>
        <v/>
      </c>
      <c r="B548" s="284" t="str">
        <f>IF('Data invoice'!K502=0,"",'Data invoice'!L502)</f>
        <v/>
      </c>
      <c r="C548" s="284" t="str">
        <f>IF('Data invoice'!L502=0,"",'Data invoice'!M502)</f>
        <v/>
      </c>
      <c r="D548" s="284" t="str">
        <f>IF('Data invoice'!M502=0,"",'Data invoice'!N502)</f>
        <v/>
      </c>
      <c r="E548" s="284" t="str">
        <f>IF('Data invoice'!N502=0,"",'Data invoice'!O502)</f>
        <v/>
      </c>
      <c r="F548" s="284" t="str">
        <f>IF('Data invoice'!O502=0,"",'Data invoice'!P502)</f>
        <v/>
      </c>
      <c r="G548" s="284" t="str">
        <f>IF('Data invoice'!P502=0,"",'Data invoice'!Q502)</f>
        <v/>
      </c>
      <c r="H548" s="284" t="str">
        <f>IF('Data invoice'!Q502=0,"",'Data invoice'!R502)</f>
        <v/>
      </c>
      <c r="I548" s="320" t="str">
        <f>IF('Data invoice'!R502=0,"",'Data invoice'!S502)</f>
        <v/>
      </c>
      <c r="J548" s="367" t="str">
        <f>IF('Data invoice'!S502=0,"",'Data invoice'!T502)</f>
        <v/>
      </c>
    </row>
    <row r="549" spans="1:10" s="414" customFormat="1" ht="15.75" customHeight="1">
      <c r="A549" s="284" t="str">
        <f>IF('Data invoice'!J503=0,"",'Data invoice'!K503)</f>
        <v/>
      </c>
      <c r="B549" s="284" t="str">
        <f>IF('Data invoice'!K503=0,"",'Data invoice'!L503)</f>
        <v/>
      </c>
      <c r="C549" s="284" t="str">
        <f>IF('Data invoice'!L503=0,"",'Data invoice'!M503)</f>
        <v/>
      </c>
      <c r="D549" s="284" t="str">
        <f>IF('Data invoice'!M503=0,"",'Data invoice'!N503)</f>
        <v/>
      </c>
      <c r="E549" s="284" t="str">
        <f>IF('Data invoice'!N503=0,"",'Data invoice'!O503)</f>
        <v/>
      </c>
      <c r="F549" s="284" t="str">
        <f>IF('Data invoice'!O503=0,"",'Data invoice'!P503)</f>
        <v/>
      </c>
      <c r="G549" s="284" t="str">
        <f>IF('Data invoice'!P503=0,"",'Data invoice'!Q503)</f>
        <v/>
      </c>
      <c r="H549" s="284" t="str">
        <f>IF('Data invoice'!Q503=0,"",'Data invoice'!R503)</f>
        <v/>
      </c>
      <c r="I549" s="320" t="str">
        <f>IF('Data invoice'!R503=0,"",'Data invoice'!S503)</f>
        <v/>
      </c>
      <c r="J549" s="367" t="str">
        <f>IF('Data invoice'!S503=0,"",'Data invoice'!T503)</f>
        <v/>
      </c>
    </row>
    <row r="550" spans="1:10" s="414" customFormat="1" ht="15.75" customHeight="1">
      <c r="A550" s="284" t="str">
        <f>IF('Data invoice'!J504=0,"",'Data invoice'!K504)</f>
        <v/>
      </c>
      <c r="B550" s="284" t="str">
        <f>IF('Data invoice'!K504=0,"",'Data invoice'!L504)</f>
        <v/>
      </c>
      <c r="C550" s="284" t="str">
        <f>IF('Data invoice'!L504=0,"",'Data invoice'!M504)</f>
        <v/>
      </c>
      <c r="D550" s="284" t="str">
        <f>IF('Data invoice'!M504=0,"",'Data invoice'!N504)</f>
        <v/>
      </c>
      <c r="E550" s="284" t="str">
        <f>IF('Data invoice'!N504=0,"",'Data invoice'!O504)</f>
        <v/>
      </c>
      <c r="F550" s="284" t="str">
        <f>IF('Data invoice'!O504=0,"",'Data invoice'!P504)</f>
        <v/>
      </c>
      <c r="G550" s="284" t="str">
        <f>IF('Data invoice'!P504=0,"",'Data invoice'!Q504)</f>
        <v/>
      </c>
      <c r="H550" s="284" t="str">
        <f>IF('Data invoice'!Q504=0,"",'Data invoice'!R504)</f>
        <v/>
      </c>
      <c r="I550" s="320" t="str">
        <f>IF('Data invoice'!R504=0,"",'Data invoice'!S504)</f>
        <v/>
      </c>
      <c r="J550" s="367" t="str">
        <f>IF('Data invoice'!S504=0,"",'Data invoice'!T504)</f>
        <v/>
      </c>
    </row>
    <row r="551" spans="1:10" s="414" customFormat="1" ht="15.75" customHeight="1">
      <c r="A551" s="284" t="str">
        <f>IF('Data invoice'!J505=0,"",'Data invoice'!K505)</f>
        <v/>
      </c>
      <c r="B551" s="284" t="str">
        <f>IF('Data invoice'!K505=0,"",'Data invoice'!L505)</f>
        <v/>
      </c>
      <c r="C551" s="284" t="str">
        <f>IF('Data invoice'!L505=0,"",'Data invoice'!M505)</f>
        <v/>
      </c>
      <c r="D551" s="284" t="str">
        <f>IF('Data invoice'!M505=0,"",'Data invoice'!N505)</f>
        <v/>
      </c>
      <c r="E551" s="284" t="str">
        <f>IF('Data invoice'!N505=0,"",'Data invoice'!O505)</f>
        <v/>
      </c>
      <c r="F551" s="284" t="str">
        <f>IF('Data invoice'!O505=0,"",'Data invoice'!P505)</f>
        <v/>
      </c>
      <c r="G551" s="284" t="str">
        <f>IF('Data invoice'!P505=0,"",'Data invoice'!Q505)</f>
        <v/>
      </c>
      <c r="H551" s="284" t="str">
        <f>IF('Data invoice'!Q505=0,"",'Data invoice'!R505)</f>
        <v/>
      </c>
      <c r="I551" s="320" t="str">
        <f>IF('Data invoice'!R505=0,"",'Data invoice'!S505)</f>
        <v/>
      </c>
      <c r="J551" s="367" t="str">
        <f>IF('Data invoice'!S505=0,"",'Data invoice'!T505)</f>
        <v/>
      </c>
    </row>
    <row r="552" spans="1:10" s="414" customFormat="1" ht="15.75" customHeight="1">
      <c r="A552" s="284" t="str">
        <f>IF('Data invoice'!J506=0,"",'Data invoice'!K506)</f>
        <v/>
      </c>
      <c r="B552" s="284" t="str">
        <f>IF('Data invoice'!K506=0,"",'Data invoice'!L506)</f>
        <v/>
      </c>
      <c r="C552" s="284" t="str">
        <f>IF('Data invoice'!L506=0,"",'Data invoice'!M506)</f>
        <v/>
      </c>
      <c r="D552" s="284" t="str">
        <f>IF('Data invoice'!M506=0,"",'Data invoice'!N506)</f>
        <v/>
      </c>
      <c r="E552" s="284" t="str">
        <f>IF('Data invoice'!N506=0,"",'Data invoice'!O506)</f>
        <v/>
      </c>
      <c r="F552" s="284" t="str">
        <f>IF('Data invoice'!O506=0,"",'Data invoice'!P506)</f>
        <v/>
      </c>
      <c r="G552" s="284" t="str">
        <f>IF('Data invoice'!P506=0,"",'Data invoice'!Q506)</f>
        <v/>
      </c>
      <c r="H552" s="284" t="str">
        <f>IF('Data invoice'!Q506=0,"",'Data invoice'!R506)</f>
        <v/>
      </c>
      <c r="I552" s="320" t="str">
        <f>IF('Data invoice'!R506=0,"",'Data invoice'!S506)</f>
        <v/>
      </c>
      <c r="J552" s="367" t="str">
        <f>IF('Data invoice'!S506=0,"",'Data invoice'!T506)</f>
        <v/>
      </c>
    </row>
    <row r="553" spans="1:10" s="414" customFormat="1" ht="15.75" customHeight="1">
      <c r="A553" s="284" t="str">
        <f>IF('Data invoice'!J507=0,"",'Data invoice'!K507)</f>
        <v/>
      </c>
      <c r="B553" s="284" t="str">
        <f>IF('Data invoice'!K507=0,"",'Data invoice'!L507)</f>
        <v/>
      </c>
      <c r="C553" s="284" t="str">
        <f>IF('Data invoice'!L507=0,"",'Data invoice'!M507)</f>
        <v/>
      </c>
      <c r="D553" s="284" t="str">
        <f>IF('Data invoice'!M507=0,"",'Data invoice'!N507)</f>
        <v/>
      </c>
      <c r="E553" s="284" t="str">
        <f>IF('Data invoice'!N507=0,"",'Data invoice'!O507)</f>
        <v/>
      </c>
      <c r="F553" s="284" t="str">
        <f>IF('Data invoice'!O507=0,"",'Data invoice'!P507)</f>
        <v/>
      </c>
      <c r="G553" s="284" t="str">
        <f>IF('Data invoice'!P507=0,"",'Data invoice'!Q507)</f>
        <v/>
      </c>
      <c r="H553" s="284" t="str">
        <f>IF('Data invoice'!Q507=0,"",'Data invoice'!R507)</f>
        <v/>
      </c>
      <c r="I553" s="320" t="str">
        <f>IF('Data invoice'!R507=0,"",'Data invoice'!S507)</f>
        <v/>
      </c>
      <c r="J553" s="367" t="str">
        <f>IF('Data invoice'!S507=0,"",'Data invoice'!T507)</f>
        <v/>
      </c>
    </row>
    <row r="554" spans="1:10" s="414" customFormat="1" ht="15.75" customHeight="1">
      <c r="A554" s="284" t="str">
        <f>IF('Data invoice'!J508=0,"",'Data invoice'!K508)</f>
        <v/>
      </c>
      <c r="B554" s="284" t="str">
        <f>IF('Data invoice'!K508=0,"",'Data invoice'!L508)</f>
        <v/>
      </c>
      <c r="C554" s="284" t="str">
        <f>IF('Data invoice'!L508=0,"",'Data invoice'!M508)</f>
        <v/>
      </c>
      <c r="D554" s="284" t="str">
        <f>IF('Data invoice'!M508=0,"",'Data invoice'!N508)</f>
        <v/>
      </c>
      <c r="E554" s="284" t="str">
        <f>IF('Data invoice'!N508=0,"",'Data invoice'!O508)</f>
        <v/>
      </c>
      <c r="F554" s="284" t="str">
        <f>IF('Data invoice'!O508=0,"",'Data invoice'!P508)</f>
        <v/>
      </c>
      <c r="G554" s="284" t="str">
        <f>IF('Data invoice'!P508=0,"",'Data invoice'!Q508)</f>
        <v/>
      </c>
      <c r="H554" s="284" t="str">
        <f>IF('Data invoice'!Q508=0,"",'Data invoice'!R508)</f>
        <v/>
      </c>
      <c r="I554" s="320" t="str">
        <f>IF('Data invoice'!R508=0,"",'Data invoice'!S508)</f>
        <v/>
      </c>
      <c r="J554" s="367" t="str">
        <f>IF('Data invoice'!S508=0,"",'Data invoice'!T508)</f>
        <v/>
      </c>
    </row>
    <row r="555" spans="1:10" s="414" customFormat="1" ht="15.75" customHeight="1">
      <c r="A555" s="284" t="str">
        <f>IF('Data invoice'!J509=0,"",'Data invoice'!K509)</f>
        <v/>
      </c>
      <c r="B555" s="284" t="str">
        <f>IF('Data invoice'!K509=0,"",'Data invoice'!L509)</f>
        <v/>
      </c>
      <c r="C555" s="284" t="str">
        <f>IF('Data invoice'!L509=0,"",'Data invoice'!M509)</f>
        <v/>
      </c>
      <c r="D555" s="284" t="str">
        <f>IF('Data invoice'!M509=0,"",'Data invoice'!N509)</f>
        <v/>
      </c>
      <c r="E555" s="284" t="str">
        <f>IF('Data invoice'!N509=0,"",'Data invoice'!O509)</f>
        <v/>
      </c>
      <c r="F555" s="284" t="str">
        <f>IF('Data invoice'!O509=0,"",'Data invoice'!P509)</f>
        <v/>
      </c>
      <c r="G555" s="284" t="str">
        <f>IF('Data invoice'!P509=0,"",'Data invoice'!Q509)</f>
        <v/>
      </c>
      <c r="H555" s="284" t="str">
        <f>IF('Data invoice'!Q509=0,"",'Data invoice'!R509)</f>
        <v/>
      </c>
      <c r="I555" s="320" t="str">
        <f>IF('Data invoice'!R509=0,"",'Data invoice'!S509)</f>
        <v/>
      </c>
      <c r="J555" s="367" t="str">
        <f>IF('Data invoice'!S509=0,"",'Data invoice'!T509)</f>
        <v/>
      </c>
    </row>
    <row r="556" spans="1:10" s="414" customFormat="1" ht="15.75" customHeight="1">
      <c r="A556" s="284" t="str">
        <f>IF('Data invoice'!J510=0,"",'Data invoice'!K510)</f>
        <v/>
      </c>
      <c r="B556" s="284" t="str">
        <f>IF('Data invoice'!K510=0,"",'Data invoice'!L510)</f>
        <v/>
      </c>
      <c r="C556" s="284" t="str">
        <f>IF('Data invoice'!L510=0,"",'Data invoice'!M510)</f>
        <v/>
      </c>
      <c r="D556" s="284" t="str">
        <f>IF('Data invoice'!M510=0,"",'Data invoice'!N510)</f>
        <v/>
      </c>
      <c r="E556" s="284" t="str">
        <f>IF('Data invoice'!N510=0,"",'Data invoice'!O510)</f>
        <v/>
      </c>
      <c r="F556" s="284" t="str">
        <f>IF('Data invoice'!O510=0,"",'Data invoice'!P510)</f>
        <v/>
      </c>
      <c r="G556" s="284" t="str">
        <f>IF('Data invoice'!P510=0,"",'Data invoice'!Q510)</f>
        <v/>
      </c>
      <c r="H556" s="284" t="str">
        <f>IF('Data invoice'!Q510=0,"",'Data invoice'!R510)</f>
        <v/>
      </c>
      <c r="I556" s="320" t="str">
        <f>IF('Data invoice'!R510=0,"",'Data invoice'!S510)</f>
        <v/>
      </c>
      <c r="J556" s="367" t="str">
        <f>IF('Data invoice'!S510=0,"",'Data invoice'!T510)</f>
        <v/>
      </c>
    </row>
    <row r="557" spans="1:10" s="414" customFormat="1" ht="15.75" customHeight="1">
      <c r="A557" s="284" t="str">
        <f>IF('Data invoice'!J511=0,"",'Data invoice'!K511)</f>
        <v/>
      </c>
      <c r="B557" s="284" t="str">
        <f>IF('Data invoice'!K511=0,"",'Data invoice'!L511)</f>
        <v/>
      </c>
      <c r="C557" s="284" t="str">
        <f>IF('Data invoice'!L511=0,"",'Data invoice'!M511)</f>
        <v/>
      </c>
      <c r="D557" s="284" t="str">
        <f>IF('Data invoice'!M511=0,"",'Data invoice'!N511)</f>
        <v/>
      </c>
      <c r="E557" s="284" t="str">
        <f>IF('Data invoice'!N511=0,"",'Data invoice'!O511)</f>
        <v/>
      </c>
      <c r="F557" s="284" t="str">
        <f>IF('Data invoice'!O511=0,"",'Data invoice'!P511)</f>
        <v/>
      </c>
      <c r="G557" s="284" t="str">
        <f>IF('Data invoice'!P511=0,"",'Data invoice'!Q511)</f>
        <v/>
      </c>
      <c r="H557" s="284" t="str">
        <f>IF('Data invoice'!Q511=0,"",'Data invoice'!R511)</f>
        <v/>
      </c>
      <c r="I557" s="320" t="str">
        <f>IF('Data invoice'!R511=0,"",'Data invoice'!S511)</f>
        <v/>
      </c>
      <c r="J557" s="367" t="str">
        <f>IF('Data invoice'!S511=0,"",'Data invoice'!T511)</f>
        <v/>
      </c>
    </row>
    <row r="558" spans="1:10" s="414" customFormat="1" ht="15.75" customHeight="1">
      <c r="A558" s="284" t="str">
        <f>IF('Data invoice'!J512=0,"",'Data invoice'!K512)</f>
        <v/>
      </c>
      <c r="B558" s="284" t="str">
        <f>IF('Data invoice'!K512=0,"",'Data invoice'!L512)</f>
        <v/>
      </c>
      <c r="C558" s="284" t="str">
        <f>IF('Data invoice'!L512=0,"",'Data invoice'!M512)</f>
        <v/>
      </c>
      <c r="D558" s="284" t="str">
        <f>IF('Data invoice'!M512=0,"",'Data invoice'!N512)</f>
        <v/>
      </c>
      <c r="E558" s="284" t="str">
        <f>IF('Data invoice'!N512=0,"",'Data invoice'!O512)</f>
        <v/>
      </c>
      <c r="F558" s="284" t="str">
        <f>IF('Data invoice'!O512=0,"",'Data invoice'!P512)</f>
        <v/>
      </c>
      <c r="G558" s="284" t="str">
        <f>IF('Data invoice'!P512=0,"",'Data invoice'!Q512)</f>
        <v/>
      </c>
      <c r="H558" s="284" t="str">
        <f>IF('Data invoice'!Q512=0,"",'Data invoice'!R512)</f>
        <v/>
      </c>
      <c r="I558" s="320" t="str">
        <f>IF('Data invoice'!R512=0,"",'Data invoice'!S512)</f>
        <v/>
      </c>
      <c r="J558" s="367" t="str">
        <f>IF('Data invoice'!S512=0,"",'Data invoice'!T512)</f>
        <v/>
      </c>
    </row>
    <row r="559" spans="1:10" s="414" customFormat="1" ht="15.75" customHeight="1">
      <c r="A559" s="284" t="str">
        <f>IF('Data invoice'!J513=0,"",'Data invoice'!K513)</f>
        <v/>
      </c>
      <c r="B559" s="284" t="str">
        <f>IF('Data invoice'!K513=0,"",'Data invoice'!L513)</f>
        <v/>
      </c>
      <c r="C559" s="284" t="str">
        <f>IF('Data invoice'!L513=0,"",'Data invoice'!M513)</f>
        <v/>
      </c>
      <c r="D559" s="284" t="str">
        <f>IF('Data invoice'!M513=0,"",'Data invoice'!N513)</f>
        <v/>
      </c>
      <c r="E559" s="284" t="str">
        <f>IF('Data invoice'!N513=0,"",'Data invoice'!O513)</f>
        <v/>
      </c>
      <c r="F559" s="284" t="str">
        <f>IF('Data invoice'!O513=0,"",'Data invoice'!P513)</f>
        <v/>
      </c>
      <c r="G559" s="284" t="str">
        <f>IF('Data invoice'!P513=0,"",'Data invoice'!Q513)</f>
        <v/>
      </c>
      <c r="H559" s="284" t="str">
        <f>IF('Data invoice'!Q513=0,"",'Data invoice'!R513)</f>
        <v/>
      </c>
      <c r="I559" s="320" t="str">
        <f>IF('Data invoice'!R513=0,"",'Data invoice'!S513)</f>
        <v/>
      </c>
      <c r="J559" s="367" t="str">
        <f>IF('Data invoice'!S513=0,"",'Data invoice'!T513)</f>
        <v/>
      </c>
    </row>
    <row r="560" spans="1:10" s="414" customFormat="1" ht="15.75" customHeight="1">
      <c r="A560" s="284" t="str">
        <f>IF('Data invoice'!J514=0,"",'Data invoice'!K514)</f>
        <v/>
      </c>
      <c r="B560" s="284" t="str">
        <f>IF('Data invoice'!K514=0,"",'Data invoice'!L514)</f>
        <v/>
      </c>
      <c r="C560" s="284" t="str">
        <f>IF('Data invoice'!L514=0,"",'Data invoice'!M514)</f>
        <v/>
      </c>
      <c r="D560" s="284" t="str">
        <f>IF('Data invoice'!M514=0,"",'Data invoice'!N514)</f>
        <v/>
      </c>
      <c r="E560" s="284" t="str">
        <f>IF('Data invoice'!N514=0,"",'Data invoice'!O514)</f>
        <v/>
      </c>
      <c r="F560" s="284" t="str">
        <f>IF('Data invoice'!O514=0,"",'Data invoice'!P514)</f>
        <v/>
      </c>
      <c r="G560" s="284" t="str">
        <f>IF('Data invoice'!P514=0,"",'Data invoice'!Q514)</f>
        <v/>
      </c>
      <c r="H560" s="284" t="str">
        <f>IF('Data invoice'!Q514=0,"",'Data invoice'!R514)</f>
        <v/>
      </c>
      <c r="I560" s="320" t="str">
        <f>IF('Data invoice'!R514=0,"",'Data invoice'!S514)</f>
        <v/>
      </c>
      <c r="J560" s="367" t="str">
        <f>IF('Data invoice'!S514=0,"",'Data invoice'!T514)</f>
        <v/>
      </c>
    </row>
    <row r="561" spans="1:10" s="414" customFormat="1" ht="15.75" customHeight="1">
      <c r="A561" s="284" t="str">
        <f>IF('Data invoice'!J515=0,"",'Data invoice'!K515)</f>
        <v/>
      </c>
      <c r="B561" s="284" t="str">
        <f>IF('Data invoice'!K515=0,"",'Data invoice'!L515)</f>
        <v/>
      </c>
      <c r="C561" s="284" t="str">
        <f>IF('Data invoice'!L515=0,"",'Data invoice'!M515)</f>
        <v/>
      </c>
      <c r="D561" s="284" t="str">
        <f>IF('Data invoice'!M515=0,"",'Data invoice'!N515)</f>
        <v/>
      </c>
      <c r="E561" s="284" t="str">
        <f>IF('Data invoice'!N515=0,"",'Data invoice'!O515)</f>
        <v/>
      </c>
      <c r="F561" s="284" t="str">
        <f>IF('Data invoice'!O515=0,"",'Data invoice'!P515)</f>
        <v/>
      </c>
      <c r="G561" s="284" t="str">
        <f>IF('Data invoice'!P515=0,"",'Data invoice'!Q515)</f>
        <v/>
      </c>
      <c r="H561" s="284" t="str">
        <f>IF('Data invoice'!Q515=0,"",'Data invoice'!R515)</f>
        <v/>
      </c>
      <c r="I561" s="320" t="str">
        <f>IF('Data invoice'!R515=0,"",'Data invoice'!S515)</f>
        <v/>
      </c>
      <c r="J561" s="367" t="str">
        <f>IF('Data invoice'!S515=0,"",'Data invoice'!T515)</f>
        <v/>
      </c>
    </row>
    <row r="562" spans="1:10" s="414" customFormat="1" ht="15.75" customHeight="1">
      <c r="A562" s="284" t="str">
        <f>IF('Data invoice'!J516=0,"",'Data invoice'!K516)</f>
        <v/>
      </c>
      <c r="B562" s="284" t="str">
        <f>IF('Data invoice'!K516=0,"",'Data invoice'!L516)</f>
        <v/>
      </c>
      <c r="C562" s="284" t="str">
        <f>IF('Data invoice'!L516=0,"",'Data invoice'!M516)</f>
        <v/>
      </c>
      <c r="D562" s="284" t="str">
        <f>IF('Data invoice'!M516=0,"",'Data invoice'!N516)</f>
        <v/>
      </c>
      <c r="E562" s="284" t="str">
        <f>IF('Data invoice'!N516=0,"",'Data invoice'!O516)</f>
        <v/>
      </c>
      <c r="F562" s="284" t="str">
        <f>IF('Data invoice'!O516=0,"",'Data invoice'!P516)</f>
        <v/>
      </c>
      <c r="G562" s="284" t="str">
        <f>IF('Data invoice'!P516=0,"",'Data invoice'!Q516)</f>
        <v/>
      </c>
      <c r="H562" s="284" t="str">
        <f>IF('Data invoice'!Q516=0,"",'Data invoice'!R516)</f>
        <v/>
      </c>
      <c r="I562" s="320" t="str">
        <f>IF('Data invoice'!R516=0,"",'Data invoice'!S516)</f>
        <v/>
      </c>
      <c r="J562" s="367" t="str">
        <f>IF('Data invoice'!S516=0,"",'Data invoice'!T516)</f>
        <v/>
      </c>
    </row>
    <row r="563" spans="1:10" s="414" customFormat="1" ht="15.75" customHeight="1">
      <c r="A563" s="284" t="str">
        <f>IF('Data invoice'!J517=0,"",'Data invoice'!K517)</f>
        <v/>
      </c>
      <c r="B563" s="284" t="str">
        <f>IF('Data invoice'!K517=0,"",'Data invoice'!L517)</f>
        <v/>
      </c>
      <c r="C563" s="284" t="str">
        <f>IF('Data invoice'!L517=0,"",'Data invoice'!M517)</f>
        <v/>
      </c>
      <c r="D563" s="284" t="str">
        <f>IF('Data invoice'!M517=0,"",'Data invoice'!N517)</f>
        <v/>
      </c>
      <c r="E563" s="284" t="str">
        <f>IF('Data invoice'!N517=0,"",'Data invoice'!O517)</f>
        <v/>
      </c>
      <c r="F563" s="284" t="str">
        <f>IF('Data invoice'!O517=0,"",'Data invoice'!P517)</f>
        <v/>
      </c>
      <c r="G563" s="284" t="str">
        <f>IF('Data invoice'!P517=0,"",'Data invoice'!Q517)</f>
        <v/>
      </c>
      <c r="H563" s="284" t="str">
        <f>IF('Data invoice'!Q517=0,"",'Data invoice'!R517)</f>
        <v/>
      </c>
      <c r="I563" s="320" t="str">
        <f>IF('Data invoice'!R517=0,"",'Data invoice'!S517)</f>
        <v/>
      </c>
      <c r="J563" s="367" t="str">
        <f>IF('Data invoice'!S517=0,"",'Data invoice'!T517)</f>
        <v/>
      </c>
    </row>
    <row r="564" spans="1:10" s="414" customFormat="1" ht="15.75" customHeight="1">
      <c r="A564" s="284" t="str">
        <f>IF('Data invoice'!J518=0,"",'Data invoice'!K518)</f>
        <v/>
      </c>
      <c r="B564" s="284" t="str">
        <f>IF('Data invoice'!K518=0,"",'Data invoice'!L518)</f>
        <v/>
      </c>
      <c r="C564" s="284" t="str">
        <f>IF('Data invoice'!L518=0,"",'Data invoice'!M518)</f>
        <v/>
      </c>
      <c r="D564" s="284" t="str">
        <f>IF('Data invoice'!M518=0,"",'Data invoice'!N518)</f>
        <v/>
      </c>
      <c r="E564" s="284" t="str">
        <f>IF('Data invoice'!N518=0,"",'Data invoice'!O518)</f>
        <v/>
      </c>
      <c r="F564" s="284" t="str">
        <f>IF('Data invoice'!O518=0,"",'Data invoice'!P518)</f>
        <v/>
      </c>
      <c r="G564" s="284" t="str">
        <f>IF('Data invoice'!P518=0,"",'Data invoice'!Q518)</f>
        <v/>
      </c>
      <c r="H564" s="284" t="str">
        <f>IF('Data invoice'!Q518=0,"",'Data invoice'!R518)</f>
        <v/>
      </c>
      <c r="I564" s="320" t="str">
        <f>IF('Data invoice'!R518=0,"",'Data invoice'!S518)</f>
        <v/>
      </c>
      <c r="J564" s="367" t="str">
        <f>IF('Data invoice'!S518=0,"",'Data invoice'!T518)</f>
        <v/>
      </c>
    </row>
    <row r="565" spans="1:10" s="414" customFormat="1" ht="15.75" customHeight="1">
      <c r="A565" s="284" t="str">
        <f>IF('Data invoice'!J519=0,"",'Data invoice'!K519)</f>
        <v/>
      </c>
      <c r="B565" s="284" t="str">
        <f>IF('Data invoice'!K519=0,"",'Data invoice'!L519)</f>
        <v/>
      </c>
      <c r="C565" s="284" t="str">
        <f>IF('Data invoice'!L519=0,"",'Data invoice'!M519)</f>
        <v/>
      </c>
      <c r="D565" s="284" t="str">
        <f>IF('Data invoice'!M519=0,"",'Data invoice'!N519)</f>
        <v/>
      </c>
      <c r="E565" s="284" t="str">
        <f>IF('Data invoice'!N519=0,"",'Data invoice'!O519)</f>
        <v/>
      </c>
      <c r="F565" s="284" t="str">
        <f>IF('Data invoice'!O519=0,"",'Data invoice'!P519)</f>
        <v/>
      </c>
      <c r="G565" s="284" t="str">
        <f>IF('Data invoice'!P519=0,"",'Data invoice'!Q519)</f>
        <v/>
      </c>
      <c r="H565" s="284" t="str">
        <f>IF('Data invoice'!Q519=0,"",'Data invoice'!R519)</f>
        <v/>
      </c>
      <c r="I565" s="320" t="str">
        <f>IF('Data invoice'!R519=0,"",'Data invoice'!S519)</f>
        <v/>
      </c>
      <c r="J565" s="367" t="str">
        <f>IF('Data invoice'!S519=0,"",'Data invoice'!T519)</f>
        <v/>
      </c>
    </row>
    <row r="566" spans="1:10" s="414" customFormat="1" ht="15.75" customHeight="1">
      <c r="A566" s="284" t="str">
        <f>IF('Data invoice'!J520=0,"",'Data invoice'!K520)</f>
        <v/>
      </c>
      <c r="B566" s="284" t="str">
        <f>IF('Data invoice'!K520=0,"",'Data invoice'!L520)</f>
        <v/>
      </c>
      <c r="C566" s="284" t="str">
        <f>IF('Data invoice'!L520=0,"",'Data invoice'!M520)</f>
        <v/>
      </c>
      <c r="D566" s="284" t="str">
        <f>IF('Data invoice'!M520=0,"",'Data invoice'!N520)</f>
        <v/>
      </c>
      <c r="E566" s="284" t="str">
        <f>IF('Data invoice'!N520=0,"",'Data invoice'!O520)</f>
        <v/>
      </c>
      <c r="F566" s="284" t="str">
        <f>IF('Data invoice'!O520=0,"",'Data invoice'!P520)</f>
        <v/>
      </c>
      <c r="G566" s="284" t="str">
        <f>IF('Data invoice'!P520=0,"",'Data invoice'!Q520)</f>
        <v/>
      </c>
      <c r="H566" s="284" t="str">
        <f>IF('Data invoice'!Q520=0,"",'Data invoice'!R520)</f>
        <v/>
      </c>
      <c r="I566" s="320" t="str">
        <f>IF('Data invoice'!R520=0,"",'Data invoice'!S520)</f>
        <v/>
      </c>
      <c r="J566" s="367" t="str">
        <f>IF('Data invoice'!S520=0,"",'Data invoice'!T520)</f>
        <v/>
      </c>
    </row>
    <row r="567" spans="1:10" s="414" customFormat="1" ht="15.75" customHeight="1">
      <c r="A567" s="284" t="str">
        <f>IF('Data invoice'!J521=0,"",'Data invoice'!K521)</f>
        <v/>
      </c>
      <c r="B567" s="284" t="str">
        <f>IF('Data invoice'!K521=0,"",'Data invoice'!L521)</f>
        <v/>
      </c>
      <c r="C567" s="284" t="str">
        <f>IF('Data invoice'!L521=0,"",'Data invoice'!M521)</f>
        <v/>
      </c>
      <c r="D567" s="284" t="str">
        <f>IF('Data invoice'!M521=0,"",'Data invoice'!N521)</f>
        <v/>
      </c>
      <c r="E567" s="284" t="str">
        <f>IF('Data invoice'!N521=0,"",'Data invoice'!O521)</f>
        <v/>
      </c>
      <c r="F567" s="284" t="str">
        <f>IF('Data invoice'!O521=0,"",'Data invoice'!P521)</f>
        <v/>
      </c>
      <c r="G567" s="284" t="str">
        <f>IF('Data invoice'!P521=0,"",'Data invoice'!Q521)</f>
        <v/>
      </c>
      <c r="H567" s="284" t="str">
        <f>IF('Data invoice'!Q521=0,"",'Data invoice'!R521)</f>
        <v/>
      </c>
      <c r="I567" s="320" t="str">
        <f>IF('Data invoice'!R521=0,"",'Data invoice'!S521)</f>
        <v/>
      </c>
      <c r="J567" s="367" t="str">
        <f>IF('Data invoice'!S521=0,"",'Data invoice'!T521)</f>
        <v/>
      </c>
    </row>
    <row r="568" spans="1:10" s="414" customFormat="1" ht="15.75" customHeight="1">
      <c r="A568" s="284" t="str">
        <f>IF('Data invoice'!J522=0,"",'Data invoice'!K522)</f>
        <v/>
      </c>
      <c r="B568" s="284" t="str">
        <f>IF('Data invoice'!K522=0,"",'Data invoice'!L522)</f>
        <v/>
      </c>
      <c r="C568" s="284" t="str">
        <f>IF('Data invoice'!L522=0,"",'Data invoice'!M522)</f>
        <v/>
      </c>
      <c r="D568" s="284" t="str">
        <f>IF('Data invoice'!M522=0,"",'Data invoice'!N522)</f>
        <v/>
      </c>
      <c r="E568" s="284" t="str">
        <f>IF('Data invoice'!N522=0,"",'Data invoice'!O522)</f>
        <v/>
      </c>
      <c r="F568" s="284" t="str">
        <f>IF('Data invoice'!O522=0,"",'Data invoice'!P522)</f>
        <v/>
      </c>
      <c r="G568" s="284" t="str">
        <f>IF('Data invoice'!P522=0,"",'Data invoice'!Q522)</f>
        <v/>
      </c>
      <c r="H568" s="284" t="str">
        <f>IF('Data invoice'!Q522=0,"",'Data invoice'!R522)</f>
        <v/>
      </c>
      <c r="I568" s="320" t="str">
        <f>IF('Data invoice'!R522=0,"",'Data invoice'!S522)</f>
        <v/>
      </c>
      <c r="J568" s="367" t="str">
        <f>IF('Data invoice'!S522=0,"",'Data invoice'!T522)</f>
        <v/>
      </c>
    </row>
    <row r="569" spans="1:10" s="414" customFormat="1" ht="15.75" customHeight="1">
      <c r="A569" s="284" t="str">
        <f>IF('Data invoice'!J523=0,"",'Data invoice'!K523)</f>
        <v/>
      </c>
      <c r="B569" s="284" t="str">
        <f>IF('Data invoice'!K523=0,"",'Data invoice'!L523)</f>
        <v/>
      </c>
      <c r="C569" s="284" t="str">
        <f>IF('Data invoice'!L523=0,"",'Data invoice'!M523)</f>
        <v/>
      </c>
      <c r="D569" s="284" t="str">
        <f>IF('Data invoice'!M523=0,"",'Data invoice'!N523)</f>
        <v/>
      </c>
      <c r="E569" s="284" t="str">
        <f>IF('Data invoice'!N523=0,"",'Data invoice'!O523)</f>
        <v/>
      </c>
      <c r="F569" s="284" t="str">
        <f>IF('Data invoice'!O523=0,"",'Data invoice'!P523)</f>
        <v/>
      </c>
      <c r="G569" s="284" t="str">
        <f>IF('Data invoice'!P523=0,"",'Data invoice'!Q523)</f>
        <v/>
      </c>
      <c r="H569" s="284" t="str">
        <f>IF('Data invoice'!Q523=0,"",'Data invoice'!R523)</f>
        <v/>
      </c>
      <c r="I569" s="320" t="str">
        <f>IF('Data invoice'!R523=0,"",'Data invoice'!S523)</f>
        <v/>
      </c>
      <c r="J569" s="367" t="str">
        <f>IF('Data invoice'!S523=0,"",'Data invoice'!T523)</f>
        <v/>
      </c>
    </row>
    <row r="570" spans="1:10" s="414" customFormat="1" ht="15.75" customHeight="1">
      <c r="A570" s="284" t="str">
        <f>IF('Data invoice'!J524=0,"",'Data invoice'!K524)</f>
        <v/>
      </c>
      <c r="B570" s="284" t="str">
        <f>IF('Data invoice'!K524=0,"",'Data invoice'!L524)</f>
        <v/>
      </c>
      <c r="C570" s="284" t="str">
        <f>IF('Data invoice'!L524=0,"",'Data invoice'!M524)</f>
        <v/>
      </c>
      <c r="D570" s="284" t="str">
        <f>IF('Data invoice'!M524=0,"",'Data invoice'!N524)</f>
        <v/>
      </c>
      <c r="E570" s="284" t="str">
        <f>IF('Data invoice'!N524=0,"",'Data invoice'!O524)</f>
        <v/>
      </c>
      <c r="F570" s="284" t="str">
        <f>IF('Data invoice'!O524=0,"",'Data invoice'!P524)</f>
        <v/>
      </c>
      <c r="G570" s="284" t="str">
        <f>IF('Data invoice'!P524=0,"",'Data invoice'!Q524)</f>
        <v/>
      </c>
      <c r="H570" s="284" t="str">
        <f>IF('Data invoice'!Q524=0,"",'Data invoice'!R524)</f>
        <v/>
      </c>
      <c r="I570" s="320" t="str">
        <f>IF('Data invoice'!R524=0,"",'Data invoice'!S524)</f>
        <v/>
      </c>
      <c r="J570" s="367" t="str">
        <f>IF('Data invoice'!S524=0,"",'Data invoice'!T524)</f>
        <v/>
      </c>
    </row>
    <row r="571" spans="1:10" s="414" customFormat="1" ht="15.75" customHeight="1">
      <c r="A571" s="284" t="str">
        <f>IF('Data invoice'!J525=0,"",'Data invoice'!K525)</f>
        <v/>
      </c>
      <c r="B571" s="284" t="str">
        <f>IF('Data invoice'!K525=0,"",'Data invoice'!L525)</f>
        <v/>
      </c>
      <c r="C571" s="284" t="str">
        <f>IF('Data invoice'!L525=0,"",'Data invoice'!M525)</f>
        <v/>
      </c>
      <c r="D571" s="284" t="str">
        <f>IF('Data invoice'!M525=0,"",'Data invoice'!N525)</f>
        <v/>
      </c>
      <c r="E571" s="284" t="str">
        <f>IF('Data invoice'!N525=0,"",'Data invoice'!O525)</f>
        <v/>
      </c>
      <c r="F571" s="284" t="str">
        <f>IF('Data invoice'!O525=0,"",'Data invoice'!P525)</f>
        <v/>
      </c>
      <c r="G571" s="284" t="str">
        <f>IF('Data invoice'!P525=0,"",'Data invoice'!Q525)</f>
        <v/>
      </c>
      <c r="H571" s="284" t="str">
        <f>IF('Data invoice'!Q525=0,"",'Data invoice'!R525)</f>
        <v/>
      </c>
      <c r="I571" s="320" t="str">
        <f>IF('Data invoice'!R525=0,"",'Data invoice'!S525)</f>
        <v/>
      </c>
      <c r="J571" s="367" t="str">
        <f>IF('Data invoice'!S525=0,"",'Data invoice'!T525)</f>
        <v/>
      </c>
    </row>
    <row r="572" spans="1:10" s="414" customFormat="1" ht="15.75" customHeight="1">
      <c r="A572" s="284" t="str">
        <f>IF('Data invoice'!J526=0,"",'Data invoice'!K526)</f>
        <v/>
      </c>
      <c r="B572" s="284" t="str">
        <f>IF('Data invoice'!K526=0,"",'Data invoice'!L526)</f>
        <v/>
      </c>
      <c r="C572" s="284" t="str">
        <f>IF('Data invoice'!L526=0,"",'Data invoice'!M526)</f>
        <v/>
      </c>
      <c r="D572" s="284" t="str">
        <f>IF('Data invoice'!M526=0,"",'Data invoice'!N526)</f>
        <v/>
      </c>
      <c r="E572" s="284" t="str">
        <f>IF('Data invoice'!N526=0,"",'Data invoice'!O526)</f>
        <v/>
      </c>
      <c r="F572" s="284" t="str">
        <f>IF('Data invoice'!O526=0,"",'Data invoice'!P526)</f>
        <v/>
      </c>
      <c r="G572" s="284" t="str">
        <f>IF('Data invoice'!P526=0,"",'Data invoice'!Q526)</f>
        <v/>
      </c>
      <c r="H572" s="284" t="str">
        <f>IF('Data invoice'!Q526=0,"",'Data invoice'!R526)</f>
        <v/>
      </c>
      <c r="I572" s="320" t="str">
        <f>IF('Data invoice'!R526=0,"",'Data invoice'!S526)</f>
        <v/>
      </c>
      <c r="J572" s="367" t="str">
        <f>IF('Data invoice'!S526=0,"",'Data invoice'!T526)</f>
        <v/>
      </c>
    </row>
    <row r="573" spans="1:10" s="414" customFormat="1" ht="15.75" customHeight="1">
      <c r="A573" s="284" t="str">
        <f>IF('Data invoice'!J527=0,"",'Data invoice'!K527)</f>
        <v/>
      </c>
      <c r="B573" s="284" t="str">
        <f>IF('Data invoice'!K527=0,"",'Data invoice'!L527)</f>
        <v/>
      </c>
      <c r="C573" s="284" t="str">
        <f>IF('Data invoice'!L527=0,"",'Data invoice'!M527)</f>
        <v/>
      </c>
      <c r="D573" s="284" t="str">
        <f>IF('Data invoice'!M527=0,"",'Data invoice'!N527)</f>
        <v/>
      </c>
      <c r="E573" s="284" t="str">
        <f>IF('Data invoice'!N527=0,"",'Data invoice'!O527)</f>
        <v/>
      </c>
      <c r="F573" s="284" t="str">
        <f>IF('Data invoice'!O527=0,"",'Data invoice'!P527)</f>
        <v/>
      </c>
      <c r="G573" s="284" t="str">
        <f>IF('Data invoice'!P527=0,"",'Data invoice'!Q527)</f>
        <v/>
      </c>
      <c r="H573" s="284" t="str">
        <f>IF('Data invoice'!Q527=0,"",'Data invoice'!R527)</f>
        <v/>
      </c>
      <c r="I573" s="320" t="str">
        <f>IF('Data invoice'!R527=0,"",'Data invoice'!S527)</f>
        <v/>
      </c>
      <c r="J573" s="367" t="str">
        <f>IF('Data invoice'!S527=0,"",'Data invoice'!T527)</f>
        <v/>
      </c>
    </row>
    <row r="574" spans="1:10" s="414" customFormat="1" ht="15.75" customHeight="1">
      <c r="A574" s="284" t="str">
        <f>IF('Data invoice'!J528=0,"",'Data invoice'!K528)</f>
        <v/>
      </c>
      <c r="B574" s="284" t="str">
        <f>IF('Data invoice'!K528=0,"",'Data invoice'!L528)</f>
        <v/>
      </c>
      <c r="C574" s="284" t="str">
        <f>IF('Data invoice'!L528=0,"",'Data invoice'!M528)</f>
        <v/>
      </c>
      <c r="D574" s="284" t="str">
        <f>IF('Data invoice'!M528=0,"",'Data invoice'!N528)</f>
        <v/>
      </c>
      <c r="E574" s="284" t="str">
        <f>IF('Data invoice'!N528=0,"",'Data invoice'!O528)</f>
        <v/>
      </c>
      <c r="F574" s="284" t="str">
        <f>IF('Data invoice'!O528=0,"",'Data invoice'!P528)</f>
        <v/>
      </c>
      <c r="G574" s="284" t="str">
        <f>IF('Data invoice'!P528=0,"",'Data invoice'!Q528)</f>
        <v/>
      </c>
      <c r="H574" s="284" t="str">
        <f>IF('Data invoice'!Q528=0,"",'Data invoice'!R528)</f>
        <v/>
      </c>
      <c r="I574" s="320" t="str">
        <f>IF('Data invoice'!R528=0,"",'Data invoice'!S528)</f>
        <v/>
      </c>
      <c r="J574" s="367" t="str">
        <f>IF('Data invoice'!S528=0,"",'Data invoice'!T528)</f>
        <v/>
      </c>
    </row>
    <row r="575" spans="1:10" s="414" customFormat="1" ht="15.75" customHeight="1">
      <c r="A575" s="284" t="str">
        <f>IF('Data invoice'!J529=0,"",'Data invoice'!K529)</f>
        <v/>
      </c>
      <c r="B575" s="284" t="str">
        <f>IF('Data invoice'!K529=0,"",'Data invoice'!L529)</f>
        <v/>
      </c>
      <c r="C575" s="284" t="str">
        <f>IF('Data invoice'!L529=0,"",'Data invoice'!M529)</f>
        <v/>
      </c>
      <c r="D575" s="284" t="str">
        <f>IF('Data invoice'!M529=0,"",'Data invoice'!N529)</f>
        <v/>
      </c>
      <c r="E575" s="284" t="str">
        <f>IF('Data invoice'!N529=0,"",'Data invoice'!O529)</f>
        <v/>
      </c>
      <c r="F575" s="284" t="str">
        <f>IF('Data invoice'!O529=0,"",'Data invoice'!P529)</f>
        <v/>
      </c>
      <c r="G575" s="284" t="str">
        <f>IF('Data invoice'!P529=0,"",'Data invoice'!Q529)</f>
        <v/>
      </c>
      <c r="H575" s="284" t="str">
        <f>IF('Data invoice'!Q529=0,"",'Data invoice'!R529)</f>
        <v/>
      </c>
      <c r="I575" s="320" t="str">
        <f>IF('Data invoice'!R529=0,"",'Data invoice'!S529)</f>
        <v/>
      </c>
      <c r="J575" s="367" t="str">
        <f>IF('Data invoice'!S529=0,"",'Data invoice'!T529)</f>
        <v/>
      </c>
    </row>
    <row r="576" spans="1:10" s="414" customFormat="1" ht="15.75" customHeight="1">
      <c r="A576" s="284" t="str">
        <f>IF('Data invoice'!J530=0,"",'Data invoice'!K530)</f>
        <v/>
      </c>
      <c r="B576" s="284" t="str">
        <f>IF('Data invoice'!K530=0,"",'Data invoice'!L530)</f>
        <v/>
      </c>
      <c r="C576" s="284" t="str">
        <f>IF('Data invoice'!L530=0,"",'Data invoice'!M530)</f>
        <v/>
      </c>
      <c r="D576" s="284" t="str">
        <f>IF('Data invoice'!M530=0,"",'Data invoice'!N530)</f>
        <v/>
      </c>
      <c r="E576" s="284" t="str">
        <f>IF('Data invoice'!N530=0,"",'Data invoice'!O530)</f>
        <v/>
      </c>
      <c r="F576" s="284" t="str">
        <f>IF('Data invoice'!O530=0,"",'Data invoice'!P530)</f>
        <v/>
      </c>
      <c r="G576" s="284" t="str">
        <f>IF('Data invoice'!P530=0,"",'Data invoice'!Q530)</f>
        <v/>
      </c>
      <c r="H576" s="284" t="str">
        <f>IF('Data invoice'!Q530=0,"",'Data invoice'!R530)</f>
        <v/>
      </c>
      <c r="I576" s="320" t="str">
        <f>IF('Data invoice'!R530=0,"",'Data invoice'!S530)</f>
        <v/>
      </c>
      <c r="J576" s="367" t="str">
        <f>IF('Data invoice'!S530=0,"",'Data invoice'!T530)</f>
        <v/>
      </c>
    </row>
    <row r="577" spans="1:10" s="414" customFormat="1" ht="15.75" customHeight="1">
      <c r="A577" s="284" t="str">
        <f>IF('Data invoice'!J531=0,"",'Data invoice'!K531)</f>
        <v/>
      </c>
      <c r="B577" s="284" t="str">
        <f>IF('Data invoice'!K531=0,"",'Data invoice'!L531)</f>
        <v/>
      </c>
      <c r="C577" s="284" t="str">
        <f>IF('Data invoice'!L531=0,"",'Data invoice'!M531)</f>
        <v/>
      </c>
      <c r="D577" s="284" t="str">
        <f>IF('Data invoice'!M531=0,"",'Data invoice'!N531)</f>
        <v/>
      </c>
      <c r="E577" s="284" t="str">
        <f>IF('Data invoice'!N531=0,"",'Data invoice'!O531)</f>
        <v/>
      </c>
      <c r="F577" s="284" t="str">
        <f>IF('Data invoice'!O531=0,"",'Data invoice'!P531)</f>
        <v/>
      </c>
      <c r="G577" s="284" t="str">
        <f>IF('Data invoice'!P531=0,"",'Data invoice'!Q531)</f>
        <v/>
      </c>
      <c r="H577" s="284" t="str">
        <f>IF('Data invoice'!Q531=0,"",'Data invoice'!R531)</f>
        <v/>
      </c>
      <c r="I577" s="320" t="str">
        <f>IF('Data invoice'!R531=0,"",'Data invoice'!S531)</f>
        <v/>
      </c>
      <c r="J577" s="367" t="str">
        <f>IF('Data invoice'!S531=0,"",'Data invoice'!T531)</f>
        <v/>
      </c>
    </row>
    <row r="578" spans="1:10" s="414" customFormat="1" ht="15.75" customHeight="1">
      <c r="A578" s="284" t="str">
        <f>IF('Data invoice'!J532=0,"",'Data invoice'!K532)</f>
        <v/>
      </c>
      <c r="B578" s="284" t="str">
        <f>IF('Data invoice'!K532=0,"",'Data invoice'!L532)</f>
        <v/>
      </c>
      <c r="C578" s="284" t="str">
        <f>IF('Data invoice'!L532=0,"",'Data invoice'!M532)</f>
        <v/>
      </c>
      <c r="D578" s="284" t="str">
        <f>IF('Data invoice'!M532=0,"",'Data invoice'!N532)</f>
        <v/>
      </c>
      <c r="E578" s="284" t="str">
        <f>IF('Data invoice'!N532=0,"",'Data invoice'!O532)</f>
        <v/>
      </c>
      <c r="F578" s="284" t="str">
        <f>IF('Data invoice'!O532=0,"",'Data invoice'!P532)</f>
        <v/>
      </c>
      <c r="G578" s="284" t="str">
        <f>IF('Data invoice'!P532=0,"",'Data invoice'!Q532)</f>
        <v/>
      </c>
      <c r="H578" s="284" t="str">
        <f>IF('Data invoice'!Q532=0,"",'Data invoice'!R532)</f>
        <v/>
      </c>
      <c r="I578" s="320" t="str">
        <f>IF('Data invoice'!R532=0,"",'Data invoice'!S532)</f>
        <v/>
      </c>
      <c r="J578" s="367" t="str">
        <f>IF('Data invoice'!S532=0,"",'Data invoice'!T532)</f>
        <v/>
      </c>
    </row>
    <row r="579" spans="1:10" s="414" customFormat="1" ht="15.75" customHeight="1">
      <c r="A579" s="284" t="str">
        <f>IF('Data invoice'!J533=0,"",'Data invoice'!K533)</f>
        <v/>
      </c>
      <c r="B579" s="284" t="str">
        <f>IF('Data invoice'!K533=0,"",'Data invoice'!L533)</f>
        <v/>
      </c>
      <c r="C579" s="284" t="str">
        <f>IF('Data invoice'!L533=0,"",'Data invoice'!M533)</f>
        <v/>
      </c>
      <c r="D579" s="284" t="str">
        <f>IF('Data invoice'!M533=0,"",'Data invoice'!N533)</f>
        <v/>
      </c>
      <c r="E579" s="284" t="str">
        <f>IF('Data invoice'!N533=0,"",'Data invoice'!O533)</f>
        <v/>
      </c>
      <c r="F579" s="284" t="str">
        <f>IF('Data invoice'!O533=0,"",'Data invoice'!P533)</f>
        <v/>
      </c>
      <c r="G579" s="284" t="str">
        <f>IF('Data invoice'!P533=0,"",'Data invoice'!Q533)</f>
        <v/>
      </c>
      <c r="H579" s="284" t="str">
        <f>IF('Data invoice'!Q533=0,"",'Data invoice'!R533)</f>
        <v/>
      </c>
      <c r="I579" s="320" t="str">
        <f>IF('Data invoice'!R533=0,"",'Data invoice'!S533)</f>
        <v/>
      </c>
      <c r="J579" s="367" t="str">
        <f>IF('Data invoice'!S533=0,"",'Data invoice'!T533)</f>
        <v/>
      </c>
    </row>
    <row r="580" spans="1:10" s="414" customFormat="1" ht="15.75" customHeight="1">
      <c r="A580" s="284" t="str">
        <f>IF('Data invoice'!J534=0,"",'Data invoice'!K534)</f>
        <v/>
      </c>
      <c r="B580" s="284" t="str">
        <f>IF('Data invoice'!K534=0,"",'Data invoice'!L534)</f>
        <v/>
      </c>
      <c r="C580" s="284" t="str">
        <f>IF('Data invoice'!L534=0,"",'Data invoice'!M534)</f>
        <v/>
      </c>
      <c r="D580" s="284" t="str">
        <f>IF('Data invoice'!M534=0,"",'Data invoice'!N534)</f>
        <v/>
      </c>
      <c r="E580" s="284" t="str">
        <f>IF('Data invoice'!N534=0,"",'Data invoice'!O534)</f>
        <v/>
      </c>
      <c r="F580" s="284" t="str">
        <f>IF('Data invoice'!O534=0,"",'Data invoice'!P534)</f>
        <v/>
      </c>
      <c r="G580" s="284" t="str">
        <f>IF('Data invoice'!P534=0,"",'Data invoice'!Q534)</f>
        <v/>
      </c>
      <c r="H580" s="284" t="str">
        <f>IF('Data invoice'!Q534=0,"",'Data invoice'!R534)</f>
        <v/>
      </c>
      <c r="I580" s="320" t="str">
        <f>IF('Data invoice'!R534=0,"",'Data invoice'!S534)</f>
        <v/>
      </c>
      <c r="J580" s="367" t="str">
        <f>IF('Data invoice'!S534=0,"",'Data invoice'!T534)</f>
        <v/>
      </c>
    </row>
    <row r="581" spans="1:10" s="414" customFormat="1" ht="15.75" customHeight="1">
      <c r="A581" s="284" t="str">
        <f>IF('Data invoice'!J535=0,"",'Data invoice'!K535)</f>
        <v/>
      </c>
      <c r="B581" s="284" t="str">
        <f>IF('Data invoice'!K535=0,"",'Data invoice'!L535)</f>
        <v/>
      </c>
      <c r="C581" s="284" t="str">
        <f>IF('Data invoice'!L535=0,"",'Data invoice'!M535)</f>
        <v/>
      </c>
      <c r="D581" s="284" t="str">
        <f>IF('Data invoice'!M535=0,"",'Data invoice'!N535)</f>
        <v/>
      </c>
      <c r="E581" s="284" t="str">
        <f>IF('Data invoice'!N535=0,"",'Data invoice'!O535)</f>
        <v/>
      </c>
      <c r="F581" s="284" t="str">
        <f>IF('Data invoice'!O535=0,"",'Data invoice'!P535)</f>
        <v/>
      </c>
      <c r="G581" s="284" t="str">
        <f>IF('Data invoice'!P535=0,"",'Data invoice'!Q535)</f>
        <v/>
      </c>
      <c r="H581" s="284" t="str">
        <f>IF('Data invoice'!Q535=0,"",'Data invoice'!R535)</f>
        <v/>
      </c>
      <c r="I581" s="320" t="str">
        <f>IF('Data invoice'!R535=0,"",'Data invoice'!S535)</f>
        <v/>
      </c>
      <c r="J581" s="367" t="str">
        <f>IF('Data invoice'!S535=0,"",'Data invoice'!T535)</f>
        <v/>
      </c>
    </row>
    <row r="582" spans="1:10" s="414" customFormat="1" ht="15.75" customHeight="1">
      <c r="A582" s="284" t="str">
        <f>IF('Data invoice'!J536=0,"",'Data invoice'!K536)</f>
        <v/>
      </c>
      <c r="B582" s="284" t="str">
        <f>IF('Data invoice'!K536=0,"",'Data invoice'!L536)</f>
        <v/>
      </c>
      <c r="C582" s="284" t="str">
        <f>IF('Data invoice'!L536=0,"",'Data invoice'!M536)</f>
        <v/>
      </c>
      <c r="D582" s="284" t="str">
        <f>IF('Data invoice'!M536=0,"",'Data invoice'!N536)</f>
        <v/>
      </c>
      <c r="E582" s="284" t="str">
        <f>IF('Data invoice'!N536=0,"",'Data invoice'!O536)</f>
        <v/>
      </c>
      <c r="F582" s="284" t="str">
        <f>IF('Data invoice'!O536=0,"",'Data invoice'!P536)</f>
        <v/>
      </c>
      <c r="G582" s="284" t="str">
        <f>IF('Data invoice'!P536=0,"",'Data invoice'!Q536)</f>
        <v/>
      </c>
      <c r="H582" s="284" t="str">
        <f>IF('Data invoice'!Q536=0,"",'Data invoice'!R536)</f>
        <v/>
      </c>
      <c r="I582" s="320" t="str">
        <f>IF('Data invoice'!R536=0,"",'Data invoice'!S536)</f>
        <v/>
      </c>
      <c r="J582" s="367" t="str">
        <f>IF('Data invoice'!S536=0,"",'Data invoice'!T536)</f>
        <v/>
      </c>
    </row>
    <row r="583" spans="1:10" s="414" customFormat="1" ht="15.75" customHeight="1">
      <c r="A583" s="284" t="str">
        <f>IF('Data invoice'!J537=0,"",'Data invoice'!K537)</f>
        <v/>
      </c>
      <c r="B583" s="284" t="str">
        <f>IF('Data invoice'!K537=0,"",'Data invoice'!L537)</f>
        <v/>
      </c>
      <c r="C583" s="284" t="str">
        <f>IF('Data invoice'!L537=0,"",'Data invoice'!M537)</f>
        <v/>
      </c>
      <c r="D583" s="284" t="str">
        <f>IF('Data invoice'!M537=0,"",'Data invoice'!N537)</f>
        <v/>
      </c>
      <c r="E583" s="284" t="str">
        <f>IF('Data invoice'!N537=0,"",'Data invoice'!O537)</f>
        <v/>
      </c>
      <c r="F583" s="284" t="str">
        <f>IF('Data invoice'!O537=0,"",'Data invoice'!P537)</f>
        <v/>
      </c>
      <c r="G583" s="284" t="str">
        <f>IF('Data invoice'!P537=0,"",'Data invoice'!Q537)</f>
        <v/>
      </c>
      <c r="H583" s="284" t="str">
        <f>IF('Data invoice'!Q537=0,"",'Data invoice'!R537)</f>
        <v/>
      </c>
      <c r="I583" s="320" t="str">
        <f>IF('Data invoice'!R537=0,"",'Data invoice'!S537)</f>
        <v/>
      </c>
      <c r="J583" s="367" t="str">
        <f>IF('Data invoice'!S537=0,"",'Data invoice'!T537)</f>
        <v/>
      </c>
    </row>
    <row r="584" spans="1:10" s="414" customFormat="1" ht="15.75" customHeight="1">
      <c r="A584" s="284" t="str">
        <f>IF('Data invoice'!J538=0,"",'Data invoice'!K538)</f>
        <v/>
      </c>
      <c r="B584" s="284" t="str">
        <f>IF('Data invoice'!K538=0,"",'Data invoice'!L538)</f>
        <v/>
      </c>
      <c r="C584" s="284" t="str">
        <f>IF('Data invoice'!L538=0,"",'Data invoice'!M538)</f>
        <v/>
      </c>
      <c r="D584" s="284" t="str">
        <f>IF('Data invoice'!M538=0,"",'Data invoice'!N538)</f>
        <v/>
      </c>
      <c r="E584" s="284" t="str">
        <f>IF('Data invoice'!N538=0,"",'Data invoice'!O538)</f>
        <v/>
      </c>
      <c r="F584" s="284" t="str">
        <f>IF('Data invoice'!O538=0,"",'Data invoice'!P538)</f>
        <v/>
      </c>
      <c r="G584" s="284" t="str">
        <f>IF('Data invoice'!P538=0,"",'Data invoice'!Q538)</f>
        <v/>
      </c>
      <c r="H584" s="284" t="str">
        <f>IF('Data invoice'!Q538=0,"",'Data invoice'!R538)</f>
        <v/>
      </c>
      <c r="I584" s="320" t="str">
        <f>IF('Data invoice'!R538=0,"",'Data invoice'!S538)</f>
        <v/>
      </c>
      <c r="J584" s="367" t="str">
        <f>IF('Data invoice'!S538=0,"",'Data invoice'!T538)</f>
        <v/>
      </c>
    </row>
    <row r="585" spans="1:10" s="414" customFormat="1" ht="15.75" customHeight="1">
      <c r="A585" s="284" t="str">
        <f>IF('Data invoice'!J539=0,"",'Data invoice'!K539)</f>
        <v/>
      </c>
      <c r="B585" s="284" t="str">
        <f>IF('Data invoice'!K539=0,"",'Data invoice'!L539)</f>
        <v/>
      </c>
      <c r="C585" s="284" t="str">
        <f>IF('Data invoice'!L539=0,"",'Data invoice'!M539)</f>
        <v/>
      </c>
      <c r="D585" s="284" t="str">
        <f>IF('Data invoice'!M539=0,"",'Data invoice'!N539)</f>
        <v/>
      </c>
      <c r="E585" s="284" t="str">
        <f>IF('Data invoice'!N539=0,"",'Data invoice'!O539)</f>
        <v/>
      </c>
      <c r="F585" s="284" t="str">
        <f>IF('Data invoice'!O539=0,"",'Data invoice'!P539)</f>
        <v/>
      </c>
      <c r="G585" s="284" t="str">
        <f>IF('Data invoice'!P539=0,"",'Data invoice'!Q539)</f>
        <v/>
      </c>
      <c r="H585" s="284" t="str">
        <f>IF('Data invoice'!Q539=0,"",'Data invoice'!R539)</f>
        <v/>
      </c>
      <c r="I585" s="320" t="str">
        <f>IF('Data invoice'!R539=0,"",'Data invoice'!S539)</f>
        <v/>
      </c>
      <c r="J585" s="367" t="str">
        <f>IF('Data invoice'!S539=0,"",'Data invoice'!T539)</f>
        <v/>
      </c>
    </row>
    <row r="586" spans="1:10" s="414" customFormat="1" ht="15.75" customHeight="1">
      <c r="A586" s="284" t="str">
        <f>IF('Data invoice'!J540=0,"",'Data invoice'!K540)</f>
        <v/>
      </c>
      <c r="B586" s="284" t="str">
        <f>IF('Data invoice'!K540=0,"",'Data invoice'!L540)</f>
        <v/>
      </c>
      <c r="C586" s="284" t="str">
        <f>IF('Data invoice'!L540=0,"",'Data invoice'!M540)</f>
        <v/>
      </c>
      <c r="D586" s="284" t="str">
        <f>IF('Data invoice'!M540=0,"",'Data invoice'!N540)</f>
        <v/>
      </c>
      <c r="E586" s="284" t="str">
        <f>IF('Data invoice'!N540=0,"",'Data invoice'!O540)</f>
        <v/>
      </c>
      <c r="F586" s="284" t="str">
        <f>IF('Data invoice'!O540=0,"",'Data invoice'!P540)</f>
        <v/>
      </c>
      <c r="G586" s="284" t="str">
        <f>IF('Data invoice'!P540=0,"",'Data invoice'!Q540)</f>
        <v/>
      </c>
      <c r="H586" s="284" t="str">
        <f>IF('Data invoice'!Q540=0,"",'Data invoice'!R540)</f>
        <v/>
      </c>
      <c r="I586" s="320" t="str">
        <f>IF('Data invoice'!R540=0,"",'Data invoice'!S540)</f>
        <v/>
      </c>
      <c r="J586" s="367" t="str">
        <f>IF('Data invoice'!S540=0,"",'Data invoice'!T540)</f>
        <v/>
      </c>
    </row>
    <row r="587" spans="1:10" s="414" customFormat="1" ht="15.75" customHeight="1">
      <c r="A587" s="284" t="str">
        <f>IF('Data invoice'!J541=0,"",'Data invoice'!K541)</f>
        <v/>
      </c>
      <c r="B587" s="284" t="str">
        <f>IF('Data invoice'!K541=0,"",'Data invoice'!L541)</f>
        <v/>
      </c>
      <c r="C587" s="284" t="str">
        <f>IF('Data invoice'!L541=0,"",'Data invoice'!M541)</f>
        <v/>
      </c>
      <c r="D587" s="284" t="str">
        <f>IF('Data invoice'!M541=0,"",'Data invoice'!N541)</f>
        <v/>
      </c>
      <c r="E587" s="284" t="str">
        <f>IF('Data invoice'!N541=0,"",'Data invoice'!O541)</f>
        <v/>
      </c>
      <c r="F587" s="284" t="str">
        <f>IF('Data invoice'!O541=0,"",'Data invoice'!P541)</f>
        <v/>
      </c>
      <c r="G587" s="284" t="str">
        <f>IF('Data invoice'!P541=0,"",'Data invoice'!Q541)</f>
        <v/>
      </c>
      <c r="H587" s="284" t="str">
        <f>IF('Data invoice'!Q541=0,"",'Data invoice'!R541)</f>
        <v/>
      </c>
      <c r="I587" s="320" t="str">
        <f>IF('Data invoice'!R541=0,"",'Data invoice'!S541)</f>
        <v/>
      </c>
      <c r="J587" s="367" t="str">
        <f>IF('Data invoice'!S541=0,"",'Data invoice'!T541)</f>
        <v/>
      </c>
    </row>
    <row r="588" spans="1:10" s="414" customFormat="1" ht="15.75" customHeight="1">
      <c r="A588" s="284" t="str">
        <f>IF('Data invoice'!J542=0,"",'Data invoice'!K542)</f>
        <v/>
      </c>
      <c r="B588" s="284" t="str">
        <f>IF('Data invoice'!K542=0,"",'Data invoice'!L542)</f>
        <v/>
      </c>
      <c r="C588" s="284" t="str">
        <f>IF('Data invoice'!L542=0,"",'Data invoice'!M542)</f>
        <v/>
      </c>
      <c r="D588" s="284" t="str">
        <f>IF('Data invoice'!M542=0,"",'Data invoice'!N542)</f>
        <v/>
      </c>
      <c r="E588" s="284" t="str">
        <f>IF('Data invoice'!N542=0,"",'Data invoice'!O542)</f>
        <v/>
      </c>
      <c r="F588" s="284" t="str">
        <f>IF('Data invoice'!O542=0,"",'Data invoice'!P542)</f>
        <v/>
      </c>
      <c r="G588" s="284" t="str">
        <f>IF('Data invoice'!P542=0,"",'Data invoice'!Q542)</f>
        <v/>
      </c>
      <c r="H588" s="284" t="str">
        <f>IF('Data invoice'!Q542=0,"",'Data invoice'!R542)</f>
        <v/>
      </c>
      <c r="I588" s="320" t="str">
        <f>IF('Data invoice'!R542=0,"",'Data invoice'!S542)</f>
        <v/>
      </c>
      <c r="J588" s="367" t="str">
        <f>IF('Data invoice'!S542=0,"",'Data invoice'!T542)</f>
        <v/>
      </c>
    </row>
    <row r="589" spans="1:10" s="414" customFormat="1" ht="15.75" customHeight="1">
      <c r="A589" s="284" t="str">
        <f>IF('Data invoice'!J543=0,"",'Data invoice'!K543)</f>
        <v/>
      </c>
      <c r="B589" s="284" t="str">
        <f>IF('Data invoice'!K543=0,"",'Data invoice'!L543)</f>
        <v/>
      </c>
      <c r="C589" s="284" t="str">
        <f>IF('Data invoice'!L543=0,"",'Data invoice'!M543)</f>
        <v/>
      </c>
      <c r="D589" s="284" t="str">
        <f>IF('Data invoice'!M543=0,"",'Data invoice'!N543)</f>
        <v/>
      </c>
      <c r="E589" s="284" t="str">
        <f>IF('Data invoice'!N543=0,"",'Data invoice'!O543)</f>
        <v/>
      </c>
      <c r="F589" s="284" t="str">
        <f>IF('Data invoice'!O543=0,"",'Data invoice'!P543)</f>
        <v/>
      </c>
      <c r="G589" s="284" t="str">
        <f>IF('Data invoice'!P543=0,"",'Data invoice'!Q543)</f>
        <v/>
      </c>
      <c r="H589" s="284" t="str">
        <f>IF('Data invoice'!Q543=0,"",'Data invoice'!R543)</f>
        <v/>
      </c>
      <c r="I589" s="320" t="str">
        <f>IF('Data invoice'!R543=0,"",'Data invoice'!S543)</f>
        <v/>
      </c>
      <c r="J589" s="367" t="str">
        <f>IF('Data invoice'!S543=0,"",'Data invoice'!T543)</f>
        <v/>
      </c>
    </row>
    <row r="590" spans="1:10" s="414" customFormat="1" ht="15.75" customHeight="1">
      <c r="A590" s="284" t="str">
        <f>IF('Data invoice'!J544=0,"",'Data invoice'!K544)</f>
        <v/>
      </c>
      <c r="B590" s="284" t="str">
        <f>IF('Data invoice'!K544=0,"",'Data invoice'!L544)</f>
        <v/>
      </c>
      <c r="C590" s="284" t="str">
        <f>IF('Data invoice'!L544=0,"",'Data invoice'!M544)</f>
        <v/>
      </c>
      <c r="D590" s="284" t="str">
        <f>IF('Data invoice'!M544=0,"",'Data invoice'!N544)</f>
        <v/>
      </c>
      <c r="E590" s="284" t="str">
        <f>IF('Data invoice'!N544=0,"",'Data invoice'!O544)</f>
        <v/>
      </c>
      <c r="F590" s="284" t="str">
        <f>IF('Data invoice'!O544=0,"",'Data invoice'!P544)</f>
        <v/>
      </c>
      <c r="G590" s="284" t="str">
        <f>IF('Data invoice'!P544=0,"",'Data invoice'!Q544)</f>
        <v/>
      </c>
      <c r="H590" s="284" t="str">
        <f>IF('Data invoice'!Q544=0,"",'Data invoice'!R544)</f>
        <v/>
      </c>
      <c r="I590" s="320" t="str">
        <f>IF('Data invoice'!R544=0,"",'Data invoice'!S544)</f>
        <v/>
      </c>
      <c r="J590" s="367" t="str">
        <f>IF('Data invoice'!S544=0,"",'Data invoice'!T544)</f>
        <v/>
      </c>
    </row>
    <row r="591" spans="1:10" s="414" customFormat="1" ht="15.75" customHeight="1">
      <c r="A591" s="284" t="str">
        <f>IF('Data invoice'!J545=0,"",'Data invoice'!K545)</f>
        <v/>
      </c>
      <c r="B591" s="284" t="str">
        <f>IF('Data invoice'!K545=0,"",'Data invoice'!L545)</f>
        <v/>
      </c>
      <c r="C591" s="284" t="str">
        <f>IF('Data invoice'!L545=0,"",'Data invoice'!M545)</f>
        <v/>
      </c>
      <c r="D591" s="284" t="str">
        <f>IF('Data invoice'!M545=0,"",'Data invoice'!N545)</f>
        <v/>
      </c>
      <c r="E591" s="284" t="str">
        <f>IF('Data invoice'!N545=0,"",'Data invoice'!O545)</f>
        <v/>
      </c>
      <c r="F591" s="284" t="str">
        <f>IF('Data invoice'!O545=0,"",'Data invoice'!P545)</f>
        <v/>
      </c>
      <c r="G591" s="284" t="str">
        <f>IF('Data invoice'!P545=0,"",'Data invoice'!Q545)</f>
        <v/>
      </c>
      <c r="H591" s="284" t="str">
        <f>IF('Data invoice'!Q545=0,"",'Data invoice'!R545)</f>
        <v/>
      </c>
      <c r="I591" s="320" t="str">
        <f>IF('Data invoice'!R545=0,"",'Data invoice'!S545)</f>
        <v/>
      </c>
      <c r="J591" s="367" t="str">
        <f>IF('Data invoice'!S545=0,"",'Data invoice'!T545)</f>
        <v/>
      </c>
    </row>
    <row r="592" spans="1:10" s="414" customFormat="1" ht="15.75" customHeight="1">
      <c r="A592" s="284" t="str">
        <f>IF('Data invoice'!J546=0,"",'Data invoice'!K546)</f>
        <v/>
      </c>
      <c r="B592" s="284" t="str">
        <f>IF('Data invoice'!K546=0,"",'Data invoice'!L546)</f>
        <v/>
      </c>
      <c r="C592" s="284" t="str">
        <f>IF('Data invoice'!L546=0,"",'Data invoice'!M546)</f>
        <v/>
      </c>
      <c r="D592" s="284" t="str">
        <f>IF('Data invoice'!M546=0,"",'Data invoice'!N546)</f>
        <v/>
      </c>
      <c r="E592" s="284" t="str">
        <f>IF('Data invoice'!N546=0,"",'Data invoice'!O546)</f>
        <v/>
      </c>
      <c r="F592" s="284" t="str">
        <f>IF('Data invoice'!O546=0,"",'Data invoice'!P546)</f>
        <v/>
      </c>
      <c r="G592" s="284" t="str">
        <f>IF('Data invoice'!P546=0,"",'Data invoice'!Q546)</f>
        <v/>
      </c>
      <c r="H592" s="284" t="str">
        <f>IF('Data invoice'!Q546=0,"",'Data invoice'!R546)</f>
        <v/>
      </c>
      <c r="I592" s="320" t="str">
        <f>IF('Data invoice'!R546=0,"",'Data invoice'!S546)</f>
        <v/>
      </c>
      <c r="J592" s="367" t="str">
        <f>IF('Data invoice'!S546=0,"",'Data invoice'!T546)</f>
        <v/>
      </c>
    </row>
    <row r="593" spans="1:10" s="414" customFormat="1" ht="15.75" customHeight="1">
      <c r="A593" s="284" t="str">
        <f>IF('Data invoice'!J547=0,"",'Data invoice'!K547)</f>
        <v/>
      </c>
      <c r="B593" s="284" t="str">
        <f>IF('Data invoice'!K547=0,"",'Data invoice'!L547)</f>
        <v/>
      </c>
      <c r="C593" s="284" t="str">
        <f>IF('Data invoice'!L547=0,"",'Data invoice'!M547)</f>
        <v/>
      </c>
      <c r="D593" s="284" t="str">
        <f>IF('Data invoice'!M547=0,"",'Data invoice'!N547)</f>
        <v/>
      </c>
      <c r="E593" s="284" t="str">
        <f>IF('Data invoice'!N547=0,"",'Data invoice'!O547)</f>
        <v/>
      </c>
      <c r="F593" s="284" t="str">
        <f>IF('Data invoice'!O547=0,"",'Data invoice'!P547)</f>
        <v/>
      </c>
      <c r="G593" s="284" t="str">
        <f>IF('Data invoice'!P547=0,"",'Data invoice'!Q547)</f>
        <v/>
      </c>
      <c r="H593" s="284" t="str">
        <f>IF('Data invoice'!Q547=0,"",'Data invoice'!R547)</f>
        <v/>
      </c>
      <c r="I593" s="320" t="str">
        <f>IF('Data invoice'!R547=0,"",'Data invoice'!S547)</f>
        <v/>
      </c>
      <c r="J593" s="367" t="str">
        <f>IF('Data invoice'!S547=0,"",'Data invoice'!T547)</f>
        <v/>
      </c>
    </row>
    <row r="594" spans="1:10" s="414" customFormat="1" ht="15.75" customHeight="1">
      <c r="A594" s="284" t="str">
        <f>IF('Data invoice'!J548=0,"",'Data invoice'!K548)</f>
        <v/>
      </c>
      <c r="B594" s="284" t="str">
        <f>IF('Data invoice'!K548=0,"",'Data invoice'!L548)</f>
        <v/>
      </c>
      <c r="C594" s="284" t="str">
        <f>IF('Data invoice'!L548=0,"",'Data invoice'!M548)</f>
        <v/>
      </c>
      <c r="D594" s="284" t="str">
        <f>IF('Data invoice'!M548=0,"",'Data invoice'!N548)</f>
        <v/>
      </c>
      <c r="E594" s="284" t="str">
        <f>IF('Data invoice'!N548=0,"",'Data invoice'!O548)</f>
        <v/>
      </c>
      <c r="F594" s="284" t="str">
        <f>IF('Data invoice'!O548=0,"",'Data invoice'!P548)</f>
        <v/>
      </c>
      <c r="G594" s="284" t="str">
        <f>IF('Data invoice'!P548=0,"",'Data invoice'!Q548)</f>
        <v/>
      </c>
      <c r="H594" s="284" t="str">
        <f>IF('Data invoice'!Q548=0,"",'Data invoice'!R548)</f>
        <v/>
      </c>
      <c r="I594" s="320" t="str">
        <f>IF('Data invoice'!R548=0,"",'Data invoice'!S548)</f>
        <v/>
      </c>
      <c r="J594" s="367" t="str">
        <f>IF('Data invoice'!S548=0,"",'Data invoice'!T548)</f>
        <v/>
      </c>
    </row>
    <row r="595" spans="1:10" s="414" customFormat="1" ht="15.75" customHeight="1">
      <c r="A595" s="284" t="str">
        <f>IF('Data invoice'!J549=0,"",'Data invoice'!K549)</f>
        <v/>
      </c>
      <c r="B595" s="284" t="str">
        <f>IF('Data invoice'!K549=0,"",'Data invoice'!L549)</f>
        <v/>
      </c>
      <c r="C595" s="284" t="str">
        <f>IF('Data invoice'!L549=0,"",'Data invoice'!M549)</f>
        <v/>
      </c>
      <c r="D595" s="284" t="str">
        <f>IF('Data invoice'!M549=0,"",'Data invoice'!N549)</f>
        <v/>
      </c>
      <c r="E595" s="284" t="str">
        <f>IF('Data invoice'!N549=0,"",'Data invoice'!O549)</f>
        <v/>
      </c>
      <c r="F595" s="284" t="str">
        <f>IF('Data invoice'!O549=0,"",'Data invoice'!P549)</f>
        <v/>
      </c>
      <c r="G595" s="284" t="str">
        <f>IF('Data invoice'!P549=0,"",'Data invoice'!Q549)</f>
        <v/>
      </c>
      <c r="H595" s="284" t="str">
        <f>IF('Data invoice'!Q549=0,"",'Data invoice'!R549)</f>
        <v/>
      </c>
      <c r="I595" s="320" t="str">
        <f>IF('Data invoice'!R549=0,"",'Data invoice'!S549)</f>
        <v/>
      </c>
      <c r="J595" s="367" t="str">
        <f>IF('Data invoice'!S549=0,"",'Data invoice'!T549)</f>
        <v/>
      </c>
    </row>
    <row r="596" spans="1:10" s="414" customFormat="1" ht="15.75" customHeight="1">
      <c r="A596" s="284" t="str">
        <f>IF('Data invoice'!J550=0,"",'Data invoice'!K550)</f>
        <v/>
      </c>
      <c r="B596" s="284" t="str">
        <f>IF('Data invoice'!K550=0,"",'Data invoice'!L550)</f>
        <v/>
      </c>
      <c r="C596" s="284" t="str">
        <f>IF('Data invoice'!L550=0,"",'Data invoice'!M550)</f>
        <v/>
      </c>
      <c r="D596" s="284" t="str">
        <f>IF('Data invoice'!M550=0,"",'Data invoice'!N550)</f>
        <v/>
      </c>
      <c r="E596" s="284" t="str">
        <f>IF('Data invoice'!N550=0,"",'Data invoice'!O550)</f>
        <v/>
      </c>
      <c r="F596" s="284" t="str">
        <f>IF('Data invoice'!O550=0,"",'Data invoice'!P550)</f>
        <v/>
      </c>
      <c r="G596" s="284" t="str">
        <f>IF('Data invoice'!P550=0,"",'Data invoice'!Q550)</f>
        <v/>
      </c>
      <c r="H596" s="284" t="str">
        <f>IF('Data invoice'!Q550=0,"",'Data invoice'!R550)</f>
        <v/>
      </c>
      <c r="I596" s="320" t="str">
        <f>IF('Data invoice'!R550=0,"",'Data invoice'!S550)</f>
        <v/>
      </c>
      <c r="J596" s="367" t="str">
        <f>IF('Data invoice'!S550=0,"",'Data invoice'!T550)</f>
        <v/>
      </c>
    </row>
    <row r="597" spans="1:10" s="414" customFormat="1" ht="15.75" customHeight="1">
      <c r="A597" s="284" t="str">
        <f>IF('Data invoice'!J551=0,"",'Data invoice'!K551)</f>
        <v/>
      </c>
      <c r="B597" s="284" t="str">
        <f>IF('Data invoice'!K551=0,"",'Data invoice'!L551)</f>
        <v/>
      </c>
      <c r="C597" s="284" t="str">
        <f>IF('Data invoice'!L551=0,"",'Data invoice'!M551)</f>
        <v/>
      </c>
      <c r="D597" s="284" t="str">
        <f>IF('Data invoice'!M551=0,"",'Data invoice'!N551)</f>
        <v/>
      </c>
      <c r="E597" s="284" t="str">
        <f>IF('Data invoice'!N551=0,"",'Data invoice'!O551)</f>
        <v/>
      </c>
      <c r="F597" s="284" t="str">
        <f>IF('Data invoice'!O551=0,"",'Data invoice'!P551)</f>
        <v/>
      </c>
      <c r="G597" s="284" t="str">
        <f>IF('Data invoice'!P551=0,"",'Data invoice'!Q551)</f>
        <v/>
      </c>
      <c r="H597" s="284" t="str">
        <f>IF('Data invoice'!Q551=0,"",'Data invoice'!R551)</f>
        <v/>
      </c>
      <c r="I597" s="320" t="str">
        <f>IF('Data invoice'!R551=0,"",'Data invoice'!S551)</f>
        <v/>
      </c>
      <c r="J597" s="367" t="str">
        <f>IF('Data invoice'!S551=0,"",'Data invoice'!T551)</f>
        <v/>
      </c>
    </row>
    <row r="598" spans="1:10" s="414" customFormat="1" ht="15.75" customHeight="1">
      <c r="A598" s="284" t="str">
        <f>IF('Data invoice'!J552=0,"",'Data invoice'!K552)</f>
        <v/>
      </c>
      <c r="B598" s="284" t="str">
        <f>IF('Data invoice'!K552=0,"",'Data invoice'!L552)</f>
        <v/>
      </c>
      <c r="C598" s="284" t="str">
        <f>IF('Data invoice'!L552=0,"",'Data invoice'!M552)</f>
        <v/>
      </c>
      <c r="D598" s="284" t="str">
        <f>IF('Data invoice'!M552=0,"",'Data invoice'!N552)</f>
        <v/>
      </c>
      <c r="E598" s="284" t="str">
        <f>IF('Data invoice'!N552=0,"",'Data invoice'!O552)</f>
        <v/>
      </c>
      <c r="F598" s="284" t="str">
        <f>IF('Data invoice'!O552=0,"",'Data invoice'!P552)</f>
        <v/>
      </c>
      <c r="G598" s="284" t="str">
        <f>IF('Data invoice'!P552=0,"",'Data invoice'!Q552)</f>
        <v/>
      </c>
      <c r="H598" s="284" t="str">
        <f>IF('Data invoice'!Q552=0,"",'Data invoice'!R552)</f>
        <v/>
      </c>
      <c r="I598" s="320" t="str">
        <f>IF('Data invoice'!R552=0,"",'Data invoice'!S552)</f>
        <v/>
      </c>
      <c r="J598" s="367" t="str">
        <f>IF('Data invoice'!S552=0,"",'Data invoice'!T552)</f>
        <v/>
      </c>
    </row>
    <row r="599" spans="1:10" s="414" customFormat="1" ht="15.75" customHeight="1">
      <c r="A599" s="284" t="str">
        <f>IF('Data invoice'!J553=0,"",'Data invoice'!K553)</f>
        <v/>
      </c>
      <c r="B599" s="284" t="str">
        <f>IF('Data invoice'!K553=0,"",'Data invoice'!L553)</f>
        <v/>
      </c>
      <c r="C599" s="284" t="str">
        <f>IF('Data invoice'!L553=0,"",'Data invoice'!M553)</f>
        <v/>
      </c>
      <c r="D599" s="284" t="str">
        <f>IF('Data invoice'!M553=0,"",'Data invoice'!N553)</f>
        <v/>
      </c>
      <c r="E599" s="284" t="str">
        <f>IF('Data invoice'!N553=0,"",'Data invoice'!O553)</f>
        <v/>
      </c>
      <c r="F599" s="284" t="str">
        <f>IF('Data invoice'!O553=0,"",'Data invoice'!P553)</f>
        <v/>
      </c>
      <c r="G599" s="284" t="str">
        <f>IF('Data invoice'!P553=0,"",'Data invoice'!Q553)</f>
        <v/>
      </c>
      <c r="H599" s="284" t="str">
        <f>IF('Data invoice'!Q553=0,"",'Data invoice'!R553)</f>
        <v/>
      </c>
      <c r="I599" s="320" t="str">
        <f>IF('Data invoice'!R553=0,"",'Data invoice'!S553)</f>
        <v/>
      </c>
      <c r="J599" s="367" t="str">
        <f>IF('Data invoice'!S553=0,"",'Data invoice'!T553)</f>
        <v/>
      </c>
    </row>
    <row r="600" spans="1:10" s="414" customFormat="1" ht="15.75" customHeight="1">
      <c r="A600" s="284" t="str">
        <f>IF('Data invoice'!J554=0,"",'Data invoice'!K554)</f>
        <v/>
      </c>
      <c r="B600" s="284" t="str">
        <f>IF('Data invoice'!K554=0,"",'Data invoice'!L554)</f>
        <v/>
      </c>
      <c r="C600" s="284" t="str">
        <f>IF('Data invoice'!L554=0,"",'Data invoice'!M554)</f>
        <v/>
      </c>
      <c r="D600" s="284" t="str">
        <f>IF('Data invoice'!M554=0,"",'Data invoice'!N554)</f>
        <v/>
      </c>
      <c r="E600" s="284" t="str">
        <f>IF('Data invoice'!N554=0,"",'Data invoice'!O554)</f>
        <v/>
      </c>
      <c r="F600" s="284" t="str">
        <f>IF('Data invoice'!O554=0,"",'Data invoice'!P554)</f>
        <v/>
      </c>
      <c r="G600" s="284" t="str">
        <f>IF('Data invoice'!P554=0,"",'Data invoice'!Q554)</f>
        <v/>
      </c>
      <c r="H600" s="284" t="str">
        <f>IF('Data invoice'!Q554=0,"",'Data invoice'!R554)</f>
        <v/>
      </c>
      <c r="I600" s="320" t="str">
        <f>IF('Data invoice'!R554=0,"",'Data invoice'!S554)</f>
        <v/>
      </c>
      <c r="J600" s="367" t="str">
        <f>IF('Data invoice'!S554=0,"",'Data invoice'!T554)</f>
        <v/>
      </c>
    </row>
    <row r="601" spans="1:10" s="414" customFormat="1" ht="15.75" customHeight="1">
      <c r="A601" s="284" t="str">
        <f>IF('Data invoice'!J555=0,"",'Data invoice'!K555)</f>
        <v/>
      </c>
      <c r="B601" s="284" t="str">
        <f>IF('Data invoice'!K555=0,"",'Data invoice'!L555)</f>
        <v/>
      </c>
      <c r="C601" s="284" t="str">
        <f>IF('Data invoice'!L555=0,"",'Data invoice'!M555)</f>
        <v/>
      </c>
      <c r="D601" s="284" t="str">
        <f>IF('Data invoice'!M555=0,"",'Data invoice'!N555)</f>
        <v/>
      </c>
      <c r="E601" s="284" t="str">
        <f>IF('Data invoice'!N555=0,"",'Data invoice'!O555)</f>
        <v/>
      </c>
      <c r="F601" s="284" t="str">
        <f>IF('Data invoice'!O555=0,"",'Data invoice'!P555)</f>
        <v/>
      </c>
      <c r="G601" s="284" t="str">
        <f>IF('Data invoice'!P555=0,"",'Data invoice'!Q555)</f>
        <v/>
      </c>
      <c r="H601" s="284" t="str">
        <f>IF('Data invoice'!Q555=0,"",'Data invoice'!R555)</f>
        <v/>
      </c>
      <c r="I601" s="320" t="str">
        <f>IF('Data invoice'!R555=0,"",'Data invoice'!S555)</f>
        <v/>
      </c>
      <c r="J601" s="367" t="str">
        <f>IF('Data invoice'!S555=0,"",'Data invoice'!T555)</f>
        <v/>
      </c>
    </row>
    <row r="602" spans="1:10" s="414" customFormat="1" ht="15.75" customHeight="1">
      <c r="A602" s="284" t="str">
        <f>IF('Data invoice'!J556=0,"",'Data invoice'!K556)</f>
        <v/>
      </c>
      <c r="B602" s="284" t="str">
        <f>IF('Data invoice'!K556=0,"",'Data invoice'!L556)</f>
        <v/>
      </c>
      <c r="C602" s="284" t="str">
        <f>IF('Data invoice'!L556=0,"",'Data invoice'!M556)</f>
        <v/>
      </c>
      <c r="D602" s="284" t="str">
        <f>IF('Data invoice'!M556=0,"",'Data invoice'!N556)</f>
        <v/>
      </c>
      <c r="E602" s="284" t="str">
        <f>IF('Data invoice'!N556=0,"",'Data invoice'!O556)</f>
        <v/>
      </c>
      <c r="F602" s="284" t="str">
        <f>IF('Data invoice'!O556=0,"",'Data invoice'!P556)</f>
        <v/>
      </c>
      <c r="G602" s="284" t="str">
        <f>IF('Data invoice'!P556=0,"",'Data invoice'!Q556)</f>
        <v/>
      </c>
      <c r="H602" s="284" t="str">
        <f>IF('Data invoice'!Q556=0,"",'Data invoice'!R556)</f>
        <v/>
      </c>
      <c r="I602" s="320" t="str">
        <f>IF('Data invoice'!R556=0,"",'Data invoice'!S556)</f>
        <v/>
      </c>
      <c r="J602" s="367" t="str">
        <f>IF('Data invoice'!S556=0,"",'Data invoice'!T556)</f>
        <v/>
      </c>
    </row>
    <row r="603" spans="1:10" s="414" customFormat="1" ht="15.75" customHeight="1">
      <c r="A603" s="284" t="str">
        <f>IF('Data invoice'!J557=0,"",'Data invoice'!K557)</f>
        <v/>
      </c>
      <c r="B603" s="284" t="str">
        <f>IF('Data invoice'!K557=0,"",'Data invoice'!L557)</f>
        <v/>
      </c>
      <c r="C603" s="284" t="str">
        <f>IF('Data invoice'!L557=0,"",'Data invoice'!M557)</f>
        <v/>
      </c>
      <c r="D603" s="284" t="str">
        <f>IF('Data invoice'!M557=0,"",'Data invoice'!N557)</f>
        <v/>
      </c>
      <c r="E603" s="284" t="str">
        <f>IF('Data invoice'!N557=0,"",'Data invoice'!O557)</f>
        <v/>
      </c>
      <c r="F603" s="284" t="str">
        <f>IF('Data invoice'!O557=0,"",'Data invoice'!P557)</f>
        <v/>
      </c>
      <c r="G603" s="284" t="str">
        <f>IF('Data invoice'!P557=0,"",'Data invoice'!Q557)</f>
        <v/>
      </c>
      <c r="H603" s="284" t="str">
        <f>IF('Data invoice'!Q557=0,"",'Data invoice'!R557)</f>
        <v/>
      </c>
      <c r="I603" s="320" t="str">
        <f>IF('Data invoice'!R557=0,"",'Data invoice'!S557)</f>
        <v/>
      </c>
      <c r="J603" s="367" t="str">
        <f>IF('Data invoice'!S557=0,"",'Data invoice'!T557)</f>
        <v/>
      </c>
    </row>
    <row r="604" spans="1:10" s="414" customFormat="1" ht="15.75" customHeight="1">
      <c r="A604" s="284" t="str">
        <f>IF('Data invoice'!J558=0,"",'Data invoice'!K558)</f>
        <v/>
      </c>
      <c r="B604" s="284" t="str">
        <f>IF('Data invoice'!K558=0,"",'Data invoice'!L558)</f>
        <v/>
      </c>
      <c r="C604" s="284" t="str">
        <f>IF('Data invoice'!L558=0,"",'Data invoice'!M558)</f>
        <v/>
      </c>
      <c r="D604" s="284" t="str">
        <f>IF('Data invoice'!M558=0,"",'Data invoice'!N558)</f>
        <v/>
      </c>
      <c r="E604" s="284" t="str">
        <f>IF('Data invoice'!N558=0,"",'Data invoice'!O558)</f>
        <v/>
      </c>
      <c r="F604" s="284" t="str">
        <f>IF('Data invoice'!O558=0,"",'Data invoice'!P558)</f>
        <v/>
      </c>
      <c r="G604" s="284" t="str">
        <f>IF('Data invoice'!P558=0,"",'Data invoice'!Q558)</f>
        <v/>
      </c>
      <c r="H604" s="284" t="str">
        <f>IF('Data invoice'!Q558=0,"",'Data invoice'!R558)</f>
        <v/>
      </c>
      <c r="I604" s="320" t="str">
        <f>IF('Data invoice'!R558=0,"",'Data invoice'!S558)</f>
        <v/>
      </c>
      <c r="J604" s="367" t="str">
        <f>IF('Data invoice'!S558=0,"",'Data invoice'!T558)</f>
        <v/>
      </c>
    </row>
    <row r="605" spans="1:10" s="414" customFormat="1" ht="15.75" customHeight="1">
      <c r="A605" s="284" t="str">
        <f>IF('Data invoice'!J559=0,"",'Data invoice'!K559)</f>
        <v/>
      </c>
      <c r="B605" s="284" t="str">
        <f>IF('Data invoice'!K559=0,"",'Data invoice'!L559)</f>
        <v/>
      </c>
      <c r="C605" s="284" t="str">
        <f>IF('Data invoice'!L559=0,"",'Data invoice'!M559)</f>
        <v/>
      </c>
      <c r="D605" s="284" t="str">
        <f>IF('Data invoice'!M559=0,"",'Data invoice'!N559)</f>
        <v/>
      </c>
      <c r="E605" s="284" t="str">
        <f>IF('Data invoice'!N559=0,"",'Data invoice'!O559)</f>
        <v/>
      </c>
      <c r="F605" s="284" t="str">
        <f>IF('Data invoice'!O559=0,"",'Data invoice'!P559)</f>
        <v/>
      </c>
      <c r="G605" s="284" t="str">
        <f>IF('Data invoice'!P559=0,"",'Data invoice'!Q559)</f>
        <v/>
      </c>
      <c r="H605" s="284" t="str">
        <f>IF('Data invoice'!Q559=0,"",'Data invoice'!R559)</f>
        <v/>
      </c>
      <c r="I605" s="320" t="str">
        <f>IF('Data invoice'!R559=0,"",'Data invoice'!S559)</f>
        <v/>
      </c>
      <c r="J605" s="367" t="str">
        <f>IF('Data invoice'!S559=0,"",'Data invoice'!T559)</f>
        <v/>
      </c>
    </row>
    <row r="606" spans="1:10" s="414" customFormat="1" ht="15.75" customHeight="1">
      <c r="A606" s="284" t="str">
        <f>IF('Data invoice'!J560=0,"",'Data invoice'!K560)</f>
        <v/>
      </c>
      <c r="B606" s="284" t="str">
        <f>IF('Data invoice'!K560=0,"",'Data invoice'!L560)</f>
        <v/>
      </c>
      <c r="C606" s="284" t="str">
        <f>IF('Data invoice'!L560=0,"",'Data invoice'!M560)</f>
        <v/>
      </c>
      <c r="D606" s="284" t="str">
        <f>IF('Data invoice'!M560=0,"",'Data invoice'!N560)</f>
        <v/>
      </c>
      <c r="E606" s="284" t="str">
        <f>IF('Data invoice'!N560=0,"",'Data invoice'!O560)</f>
        <v/>
      </c>
      <c r="F606" s="284" t="str">
        <f>IF('Data invoice'!O560=0,"",'Data invoice'!P560)</f>
        <v/>
      </c>
      <c r="G606" s="284" t="str">
        <f>IF('Data invoice'!P560=0,"",'Data invoice'!Q560)</f>
        <v/>
      </c>
      <c r="H606" s="284" t="str">
        <f>IF('Data invoice'!Q560=0,"",'Data invoice'!R560)</f>
        <v/>
      </c>
      <c r="I606" s="320" t="str">
        <f>IF('Data invoice'!R560=0,"",'Data invoice'!S560)</f>
        <v/>
      </c>
      <c r="J606" s="367" t="str">
        <f>IF('Data invoice'!S560=0,"",'Data invoice'!T560)</f>
        <v/>
      </c>
    </row>
    <row r="607" spans="1:10" s="414" customFormat="1" ht="15.75" customHeight="1">
      <c r="A607" s="284" t="str">
        <f>IF('Data invoice'!J561=0,"",'Data invoice'!K561)</f>
        <v/>
      </c>
      <c r="B607" s="284" t="str">
        <f>IF('Data invoice'!K561=0,"",'Data invoice'!L561)</f>
        <v/>
      </c>
      <c r="C607" s="284" t="str">
        <f>IF('Data invoice'!L561=0,"",'Data invoice'!M561)</f>
        <v/>
      </c>
      <c r="D607" s="284" t="str">
        <f>IF('Data invoice'!M561=0,"",'Data invoice'!N561)</f>
        <v/>
      </c>
      <c r="E607" s="284" t="str">
        <f>IF('Data invoice'!N561=0,"",'Data invoice'!O561)</f>
        <v/>
      </c>
      <c r="F607" s="284" t="str">
        <f>IF('Data invoice'!O561=0,"",'Data invoice'!P561)</f>
        <v/>
      </c>
      <c r="G607" s="284" t="str">
        <f>IF('Data invoice'!P561=0,"",'Data invoice'!Q561)</f>
        <v/>
      </c>
      <c r="H607" s="284" t="str">
        <f>IF('Data invoice'!Q561=0,"",'Data invoice'!R561)</f>
        <v/>
      </c>
      <c r="I607" s="320" t="str">
        <f>IF('Data invoice'!R561=0,"",'Data invoice'!S561)</f>
        <v/>
      </c>
      <c r="J607" s="367" t="str">
        <f>IF('Data invoice'!S561=0,"",'Data invoice'!T561)</f>
        <v/>
      </c>
    </row>
    <row r="608" spans="1:10" s="414" customFormat="1" ht="15.75" customHeight="1">
      <c r="A608" s="284" t="str">
        <f>IF('Data invoice'!J562=0,"",'Data invoice'!K562)</f>
        <v/>
      </c>
      <c r="B608" s="284" t="str">
        <f>IF('Data invoice'!K562=0,"",'Data invoice'!L562)</f>
        <v/>
      </c>
      <c r="C608" s="284" t="str">
        <f>IF('Data invoice'!L562=0,"",'Data invoice'!M562)</f>
        <v/>
      </c>
      <c r="D608" s="284" t="str">
        <f>IF('Data invoice'!M562=0,"",'Data invoice'!N562)</f>
        <v/>
      </c>
      <c r="E608" s="284" t="str">
        <f>IF('Data invoice'!N562=0,"",'Data invoice'!O562)</f>
        <v/>
      </c>
      <c r="F608" s="284" t="str">
        <f>IF('Data invoice'!O562=0,"",'Data invoice'!P562)</f>
        <v/>
      </c>
      <c r="G608" s="284" t="str">
        <f>IF('Data invoice'!P562=0,"",'Data invoice'!Q562)</f>
        <v/>
      </c>
      <c r="H608" s="284" t="str">
        <f>IF('Data invoice'!Q562=0,"",'Data invoice'!R562)</f>
        <v/>
      </c>
      <c r="I608" s="320" t="str">
        <f>IF('Data invoice'!R562=0,"",'Data invoice'!S562)</f>
        <v/>
      </c>
      <c r="J608" s="367" t="str">
        <f>IF('Data invoice'!S562=0,"",'Data invoice'!T562)</f>
        <v/>
      </c>
    </row>
    <row r="609" spans="1:10" s="414" customFormat="1" ht="15.75" customHeight="1">
      <c r="A609" s="284" t="str">
        <f>IF('Data invoice'!J563=0,"",'Data invoice'!K563)</f>
        <v/>
      </c>
      <c r="B609" s="284" t="str">
        <f>IF('Data invoice'!K563=0,"",'Data invoice'!L563)</f>
        <v/>
      </c>
      <c r="C609" s="284" t="str">
        <f>IF('Data invoice'!L563=0,"",'Data invoice'!M563)</f>
        <v/>
      </c>
      <c r="D609" s="284" t="str">
        <f>IF('Data invoice'!M563=0,"",'Data invoice'!N563)</f>
        <v/>
      </c>
      <c r="E609" s="284" t="str">
        <f>IF('Data invoice'!N563=0,"",'Data invoice'!O563)</f>
        <v/>
      </c>
      <c r="F609" s="284" t="str">
        <f>IF('Data invoice'!O563=0,"",'Data invoice'!P563)</f>
        <v/>
      </c>
      <c r="G609" s="284" t="str">
        <f>IF('Data invoice'!P563=0,"",'Data invoice'!Q563)</f>
        <v/>
      </c>
      <c r="H609" s="284" t="str">
        <f>IF('Data invoice'!Q563=0,"",'Data invoice'!R563)</f>
        <v/>
      </c>
      <c r="I609" s="320" t="str">
        <f>IF('Data invoice'!R563=0,"",'Data invoice'!S563)</f>
        <v/>
      </c>
      <c r="J609" s="367" t="str">
        <f>IF('Data invoice'!S563=0,"",'Data invoice'!T563)</f>
        <v/>
      </c>
    </row>
    <row r="610" spans="1:10" s="414" customFormat="1" ht="15.75" customHeight="1">
      <c r="A610" s="284" t="str">
        <f>IF('Data invoice'!J564=0,"",'Data invoice'!K564)</f>
        <v/>
      </c>
      <c r="B610" s="284" t="str">
        <f>IF('Data invoice'!K564=0,"",'Data invoice'!L564)</f>
        <v/>
      </c>
      <c r="C610" s="284" t="str">
        <f>IF('Data invoice'!L564=0,"",'Data invoice'!M564)</f>
        <v/>
      </c>
      <c r="D610" s="284" t="str">
        <f>IF('Data invoice'!M564=0,"",'Data invoice'!N564)</f>
        <v/>
      </c>
      <c r="E610" s="284" t="str">
        <f>IF('Data invoice'!N564=0,"",'Data invoice'!O564)</f>
        <v/>
      </c>
      <c r="F610" s="284" t="str">
        <f>IF('Data invoice'!O564=0,"",'Data invoice'!P564)</f>
        <v/>
      </c>
      <c r="G610" s="284" t="str">
        <f>IF('Data invoice'!P564=0,"",'Data invoice'!Q564)</f>
        <v/>
      </c>
      <c r="H610" s="284" t="str">
        <f>IF('Data invoice'!Q564=0,"",'Data invoice'!R564)</f>
        <v/>
      </c>
      <c r="I610" s="320" t="str">
        <f>IF('Data invoice'!R564=0,"",'Data invoice'!S564)</f>
        <v/>
      </c>
      <c r="J610" s="367" t="str">
        <f>IF('Data invoice'!S564=0,"",'Data invoice'!T564)</f>
        <v/>
      </c>
    </row>
    <row r="611" spans="1:10" s="414" customFormat="1" ht="15.75" customHeight="1">
      <c r="A611" s="284" t="str">
        <f>IF('Data invoice'!J565=0,"",'Data invoice'!K565)</f>
        <v/>
      </c>
      <c r="B611" s="284" t="str">
        <f>IF('Data invoice'!K565=0,"",'Data invoice'!L565)</f>
        <v/>
      </c>
      <c r="C611" s="284" t="str">
        <f>IF('Data invoice'!L565=0,"",'Data invoice'!M565)</f>
        <v/>
      </c>
      <c r="D611" s="284" t="str">
        <f>IF('Data invoice'!M565=0,"",'Data invoice'!N565)</f>
        <v/>
      </c>
      <c r="E611" s="284" t="str">
        <f>IF('Data invoice'!N565=0,"",'Data invoice'!O565)</f>
        <v/>
      </c>
      <c r="F611" s="284" t="str">
        <f>IF('Data invoice'!O565=0,"",'Data invoice'!P565)</f>
        <v/>
      </c>
      <c r="G611" s="284" t="str">
        <f>IF('Data invoice'!P565=0,"",'Data invoice'!Q565)</f>
        <v/>
      </c>
      <c r="H611" s="284" t="str">
        <f>IF('Data invoice'!Q565=0,"",'Data invoice'!R565)</f>
        <v/>
      </c>
      <c r="I611" s="320" t="str">
        <f>IF('Data invoice'!R565=0,"",'Data invoice'!S565)</f>
        <v/>
      </c>
      <c r="J611" s="367" t="str">
        <f>IF('Data invoice'!S565=0,"",'Data invoice'!T565)</f>
        <v/>
      </c>
    </row>
    <row r="612" spans="1:10" s="414" customFormat="1" ht="15.75" customHeight="1">
      <c r="A612" s="284" t="str">
        <f>IF('Data invoice'!J566=0,"",'Data invoice'!K566)</f>
        <v/>
      </c>
      <c r="B612" s="284" t="str">
        <f>IF('Data invoice'!K566=0,"",'Data invoice'!L566)</f>
        <v/>
      </c>
      <c r="C612" s="284" t="str">
        <f>IF('Data invoice'!L566=0,"",'Data invoice'!M566)</f>
        <v/>
      </c>
      <c r="D612" s="284" t="str">
        <f>IF('Data invoice'!M566=0,"",'Data invoice'!N566)</f>
        <v/>
      </c>
      <c r="E612" s="284" t="str">
        <f>IF('Data invoice'!N566=0,"",'Data invoice'!O566)</f>
        <v/>
      </c>
      <c r="F612" s="284" t="str">
        <f>IF('Data invoice'!O566=0,"",'Data invoice'!P566)</f>
        <v/>
      </c>
      <c r="G612" s="284" t="str">
        <f>IF('Data invoice'!P566=0,"",'Data invoice'!Q566)</f>
        <v/>
      </c>
      <c r="H612" s="284" t="str">
        <f>IF('Data invoice'!Q566=0,"",'Data invoice'!R566)</f>
        <v/>
      </c>
      <c r="I612" s="320" t="str">
        <f>IF('Data invoice'!R566=0,"",'Data invoice'!S566)</f>
        <v/>
      </c>
      <c r="J612" s="367" t="str">
        <f>IF('Data invoice'!S566=0,"",'Data invoice'!T566)</f>
        <v/>
      </c>
    </row>
    <row r="613" spans="1:10" s="414" customFormat="1" ht="15.75" customHeight="1">
      <c r="A613" s="284" t="str">
        <f>IF('Data invoice'!J567=0,"",'Data invoice'!K567)</f>
        <v/>
      </c>
      <c r="B613" s="284" t="str">
        <f>IF('Data invoice'!K567=0,"",'Data invoice'!L567)</f>
        <v/>
      </c>
      <c r="C613" s="284" t="str">
        <f>IF('Data invoice'!L567=0,"",'Data invoice'!M567)</f>
        <v/>
      </c>
      <c r="D613" s="284" t="str">
        <f>IF('Data invoice'!M567=0,"",'Data invoice'!N567)</f>
        <v/>
      </c>
      <c r="E613" s="284" t="str">
        <f>IF('Data invoice'!N567=0,"",'Data invoice'!O567)</f>
        <v/>
      </c>
      <c r="F613" s="284" t="str">
        <f>IF('Data invoice'!O567=0,"",'Data invoice'!P567)</f>
        <v/>
      </c>
      <c r="G613" s="284" t="str">
        <f>IF('Data invoice'!P567=0,"",'Data invoice'!Q567)</f>
        <v/>
      </c>
      <c r="H613" s="284" t="str">
        <f>IF('Data invoice'!Q567=0,"",'Data invoice'!R567)</f>
        <v/>
      </c>
      <c r="I613" s="320" t="str">
        <f>IF('Data invoice'!R567=0,"",'Data invoice'!S567)</f>
        <v/>
      </c>
      <c r="J613" s="367" t="str">
        <f>IF('Data invoice'!S567=0,"",'Data invoice'!T567)</f>
        <v/>
      </c>
    </row>
    <row r="614" spans="1:10" s="414" customFormat="1" ht="15.75" customHeight="1">
      <c r="A614" s="284" t="str">
        <f>IF('Data invoice'!J568=0,"",'Data invoice'!K568)</f>
        <v/>
      </c>
      <c r="B614" s="284" t="str">
        <f>IF('Data invoice'!K568=0,"",'Data invoice'!L568)</f>
        <v/>
      </c>
      <c r="C614" s="284" t="str">
        <f>IF('Data invoice'!L568=0,"",'Data invoice'!M568)</f>
        <v/>
      </c>
      <c r="D614" s="284" t="str">
        <f>IF('Data invoice'!M568=0,"",'Data invoice'!N568)</f>
        <v/>
      </c>
      <c r="E614" s="284" t="str">
        <f>IF('Data invoice'!N568=0,"",'Data invoice'!O568)</f>
        <v/>
      </c>
      <c r="F614" s="284" t="str">
        <f>IF('Data invoice'!O568=0,"",'Data invoice'!P568)</f>
        <v/>
      </c>
      <c r="G614" s="284" t="str">
        <f>IF('Data invoice'!P568=0,"",'Data invoice'!Q568)</f>
        <v/>
      </c>
      <c r="H614" s="284" t="str">
        <f>IF('Data invoice'!Q568=0,"",'Data invoice'!R568)</f>
        <v/>
      </c>
      <c r="I614" s="320" t="str">
        <f>IF('Data invoice'!R568=0,"",'Data invoice'!S568)</f>
        <v/>
      </c>
      <c r="J614" s="367" t="str">
        <f>IF('Data invoice'!S568=0,"",'Data invoice'!T568)</f>
        <v/>
      </c>
    </row>
    <row r="615" spans="1:10" s="414" customFormat="1" ht="15.75" customHeight="1">
      <c r="A615" s="284" t="str">
        <f>IF('Data invoice'!J569=0,"",'Data invoice'!K569)</f>
        <v/>
      </c>
      <c r="B615" s="284" t="str">
        <f>IF('Data invoice'!K569=0,"",'Data invoice'!L569)</f>
        <v/>
      </c>
      <c r="C615" s="284" t="str">
        <f>IF('Data invoice'!L569=0,"",'Data invoice'!M569)</f>
        <v/>
      </c>
      <c r="D615" s="284" t="str">
        <f>IF('Data invoice'!M569=0,"",'Data invoice'!N569)</f>
        <v/>
      </c>
      <c r="E615" s="284" t="str">
        <f>IF('Data invoice'!N569=0,"",'Data invoice'!O569)</f>
        <v/>
      </c>
      <c r="F615" s="284" t="str">
        <f>IF('Data invoice'!O569=0,"",'Data invoice'!P569)</f>
        <v/>
      </c>
      <c r="G615" s="284" t="str">
        <f>IF('Data invoice'!P569=0,"",'Data invoice'!Q569)</f>
        <v/>
      </c>
      <c r="H615" s="284" t="str">
        <f>IF('Data invoice'!Q569=0,"",'Data invoice'!R569)</f>
        <v/>
      </c>
      <c r="I615" s="320" t="str">
        <f>IF('Data invoice'!R569=0,"",'Data invoice'!S569)</f>
        <v/>
      </c>
      <c r="J615" s="367" t="str">
        <f>IF('Data invoice'!S569=0,"",'Data invoice'!T569)</f>
        <v/>
      </c>
    </row>
    <row r="616" spans="1:10" s="414" customFormat="1" ht="15.75" customHeight="1">
      <c r="A616" s="284" t="str">
        <f>IF('Data invoice'!J570=0,"",'Data invoice'!K570)</f>
        <v/>
      </c>
      <c r="B616" s="284" t="str">
        <f>IF('Data invoice'!K570=0,"",'Data invoice'!L570)</f>
        <v/>
      </c>
      <c r="C616" s="284" t="str">
        <f>IF('Data invoice'!L570=0,"",'Data invoice'!M570)</f>
        <v/>
      </c>
      <c r="D616" s="284" t="str">
        <f>IF('Data invoice'!M570=0,"",'Data invoice'!N570)</f>
        <v/>
      </c>
      <c r="E616" s="284" t="str">
        <f>IF('Data invoice'!N570=0,"",'Data invoice'!O570)</f>
        <v/>
      </c>
      <c r="F616" s="284" t="str">
        <f>IF('Data invoice'!O570=0,"",'Data invoice'!P570)</f>
        <v/>
      </c>
      <c r="G616" s="284" t="str">
        <f>IF('Data invoice'!P570=0,"",'Data invoice'!Q570)</f>
        <v/>
      </c>
      <c r="H616" s="284" t="str">
        <f>IF('Data invoice'!Q570=0,"",'Data invoice'!R570)</f>
        <v/>
      </c>
      <c r="I616" s="320" t="str">
        <f>IF('Data invoice'!R570=0,"",'Data invoice'!S570)</f>
        <v/>
      </c>
      <c r="J616" s="367" t="str">
        <f>IF('Data invoice'!S570=0,"",'Data invoice'!T570)</f>
        <v/>
      </c>
    </row>
    <row r="617" spans="1:10" s="414" customFormat="1" ht="15.75" customHeight="1">
      <c r="A617" s="284" t="str">
        <f>IF('Data invoice'!J571=0,"",'Data invoice'!K571)</f>
        <v/>
      </c>
      <c r="B617" s="284" t="str">
        <f>IF('Data invoice'!K571=0,"",'Data invoice'!L571)</f>
        <v/>
      </c>
      <c r="C617" s="284" t="str">
        <f>IF('Data invoice'!L571=0,"",'Data invoice'!M571)</f>
        <v/>
      </c>
      <c r="D617" s="284" t="str">
        <f>IF('Data invoice'!M571=0,"",'Data invoice'!N571)</f>
        <v/>
      </c>
      <c r="E617" s="284" t="str">
        <f>IF('Data invoice'!N571=0,"",'Data invoice'!O571)</f>
        <v/>
      </c>
      <c r="F617" s="284" t="str">
        <f>IF('Data invoice'!O571=0,"",'Data invoice'!P571)</f>
        <v/>
      </c>
      <c r="G617" s="284" t="str">
        <f>IF('Data invoice'!P571=0,"",'Data invoice'!Q571)</f>
        <v/>
      </c>
      <c r="H617" s="284" t="str">
        <f>IF('Data invoice'!Q571=0,"",'Data invoice'!R571)</f>
        <v/>
      </c>
      <c r="I617" s="320" t="str">
        <f>IF('Data invoice'!R571=0,"",'Data invoice'!S571)</f>
        <v/>
      </c>
      <c r="J617" s="367" t="str">
        <f>IF('Data invoice'!S571=0,"",'Data invoice'!T571)</f>
        <v/>
      </c>
    </row>
    <row r="618" spans="1:10" s="414" customFormat="1" ht="15.75" customHeight="1">
      <c r="A618" s="284" t="str">
        <f>IF('Data invoice'!J572=0,"",'Data invoice'!K572)</f>
        <v/>
      </c>
      <c r="B618" s="284" t="str">
        <f>IF('Data invoice'!K572=0,"",'Data invoice'!L572)</f>
        <v/>
      </c>
      <c r="C618" s="284" t="str">
        <f>IF('Data invoice'!L572=0,"",'Data invoice'!M572)</f>
        <v/>
      </c>
      <c r="D618" s="284" t="str">
        <f>IF('Data invoice'!M572=0,"",'Data invoice'!N572)</f>
        <v/>
      </c>
      <c r="E618" s="284" t="str">
        <f>IF('Data invoice'!N572=0,"",'Data invoice'!O572)</f>
        <v/>
      </c>
      <c r="F618" s="284" t="str">
        <f>IF('Data invoice'!O572=0,"",'Data invoice'!P572)</f>
        <v/>
      </c>
      <c r="G618" s="284" t="str">
        <f>IF('Data invoice'!P572=0,"",'Data invoice'!Q572)</f>
        <v/>
      </c>
      <c r="H618" s="284" t="str">
        <f>IF('Data invoice'!Q572=0,"",'Data invoice'!R572)</f>
        <v/>
      </c>
      <c r="I618" s="320" t="str">
        <f>IF('Data invoice'!R572=0,"",'Data invoice'!S572)</f>
        <v/>
      </c>
      <c r="J618" s="367" t="str">
        <f>IF('Data invoice'!S572=0,"",'Data invoice'!T572)</f>
        <v/>
      </c>
    </row>
    <row r="619" spans="1:10" s="414" customFormat="1" ht="15.75" customHeight="1">
      <c r="A619" s="284" t="str">
        <f>IF('Data invoice'!J573=0,"",'Data invoice'!K573)</f>
        <v/>
      </c>
      <c r="B619" s="284" t="str">
        <f>IF('Data invoice'!K573=0,"",'Data invoice'!L573)</f>
        <v/>
      </c>
      <c r="C619" s="284" t="str">
        <f>IF('Data invoice'!L573=0,"",'Data invoice'!M573)</f>
        <v/>
      </c>
      <c r="D619" s="284" t="str">
        <f>IF('Data invoice'!M573=0,"",'Data invoice'!N573)</f>
        <v/>
      </c>
      <c r="E619" s="284" t="str">
        <f>IF('Data invoice'!N573=0,"",'Data invoice'!O573)</f>
        <v/>
      </c>
      <c r="F619" s="284" t="str">
        <f>IF('Data invoice'!O573=0,"",'Data invoice'!P573)</f>
        <v/>
      </c>
      <c r="G619" s="284" t="str">
        <f>IF('Data invoice'!P573=0,"",'Data invoice'!Q573)</f>
        <v/>
      </c>
      <c r="H619" s="284" t="str">
        <f>IF('Data invoice'!Q573=0,"",'Data invoice'!R573)</f>
        <v/>
      </c>
      <c r="I619" s="320" t="str">
        <f>IF('Data invoice'!R573=0,"",'Data invoice'!S573)</f>
        <v/>
      </c>
      <c r="J619" s="367" t="str">
        <f>IF('Data invoice'!S573=0,"",'Data invoice'!T573)</f>
        <v/>
      </c>
    </row>
    <row r="620" spans="1:10" s="414" customFormat="1" ht="15.75" customHeight="1">
      <c r="A620" s="284" t="str">
        <f>IF('Data invoice'!J574=0,"",'Data invoice'!K574)</f>
        <v/>
      </c>
      <c r="B620" s="284" t="str">
        <f>IF('Data invoice'!K574=0,"",'Data invoice'!L574)</f>
        <v/>
      </c>
      <c r="C620" s="284" t="str">
        <f>IF('Data invoice'!L574=0,"",'Data invoice'!M574)</f>
        <v/>
      </c>
      <c r="D620" s="284" t="str">
        <f>IF('Data invoice'!M574=0,"",'Data invoice'!N574)</f>
        <v/>
      </c>
      <c r="E620" s="284" t="str">
        <f>IF('Data invoice'!N574=0,"",'Data invoice'!O574)</f>
        <v/>
      </c>
      <c r="F620" s="284" t="str">
        <f>IF('Data invoice'!O574=0,"",'Data invoice'!P574)</f>
        <v/>
      </c>
      <c r="G620" s="284" t="str">
        <f>IF('Data invoice'!P574=0,"",'Data invoice'!Q574)</f>
        <v/>
      </c>
      <c r="H620" s="284" t="str">
        <f>IF('Data invoice'!Q574=0,"",'Data invoice'!R574)</f>
        <v/>
      </c>
      <c r="I620" s="320" t="str">
        <f>IF('Data invoice'!R574=0,"",'Data invoice'!S574)</f>
        <v/>
      </c>
      <c r="J620" s="367" t="str">
        <f>IF('Data invoice'!S574=0,"",'Data invoice'!T574)</f>
        <v/>
      </c>
    </row>
    <row r="621" spans="1:10" s="414" customFormat="1" ht="15.75" customHeight="1">
      <c r="A621" s="284" t="str">
        <f>IF('Data invoice'!J575=0,"",'Data invoice'!K575)</f>
        <v/>
      </c>
      <c r="B621" s="284" t="str">
        <f>IF('Data invoice'!K575=0,"",'Data invoice'!L575)</f>
        <v/>
      </c>
      <c r="C621" s="284" t="str">
        <f>IF('Data invoice'!L575=0,"",'Data invoice'!M575)</f>
        <v/>
      </c>
      <c r="D621" s="284" t="str">
        <f>IF('Data invoice'!M575=0,"",'Data invoice'!N575)</f>
        <v/>
      </c>
      <c r="E621" s="284" t="str">
        <f>IF('Data invoice'!N575=0,"",'Data invoice'!O575)</f>
        <v/>
      </c>
      <c r="F621" s="284" t="str">
        <f>IF('Data invoice'!O575=0,"",'Data invoice'!P575)</f>
        <v/>
      </c>
      <c r="G621" s="284" t="str">
        <f>IF('Data invoice'!P575=0,"",'Data invoice'!Q575)</f>
        <v/>
      </c>
      <c r="H621" s="284" t="str">
        <f>IF('Data invoice'!Q575=0,"",'Data invoice'!R575)</f>
        <v/>
      </c>
      <c r="I621" s="320" t="str">
        <f>IF('Data invoice'!R575=0,"",'Data invoice'!S575)</f>
        <v/>
      </c>
      <c r="J621" s="367" t="str">
        <f>IF('Data invoice'!S575=0,"",'Data invoice'!T575)</f>
        <v/>
      </c>
    </row>
    <row r="622" spans="1:10" s="414" customFormat="1" ht="15.75" customHeight="1">
      <c r="A622" s="284" t="str">
        <f>IF('Data invoice'!J576=0,"",'Data invoice'!K576)</f>
        <v/>
      </c>
      <c r="B622" s="284" t="str">
        <f>IF('Data invoice'!K576=0,"",'Data invoice'!L576)</f>
        <v/>
      </c>
      <c r="C622" s="284" t="str">
        <f>IF('Data invoice'!L576=0,"",'Data invoice'!M576)</f>
        <v/>
      </c>
      <c r="D622" s="284" t="str">
        <f>IF('Data invoice'!M576=0,"",'Data invoice'!N576)</f>
        <v/>
      </c>
      <c r="E622" s="284" t="str">
        <f>IF('Data invoice'!N576=0,"",'Data invoice'!O576)</f>
        <v/>
      </c>
      <c r="F622" s="284" t="str">
        <f>IF('Data invoice'!O576=0,"",'Data invoice'!P576)</f>
        <v/>
      </c>
      <c r="G622" s="284" t="str">
        <f>IF('Data invoice'!P576=0,"",'Data invoice'!Q576)</f>
        <v/>
      </c>
      <c r="H622" s="284" t="str">
        <f>IF('Data invoice'!Q576=0,"",'Data invoice'!R576)</f>
        <v/>
      </c>
      <c r="I622" s="320" t="str">
        <f>IF('Data invoice'!R576=0,"",'Data invoice'!S576)</f>
        <v/>
      </c>
      <c r="J622" s="367" t="str">
        <f>IF('Data invoice'!S576=0,"",'Data invoice'!T576)</f>
        <v/>
      </c>
    </row>
    <row r="623" spans="1:10" s="414" customFormat="1" ht="15.75" customHeight="1">
      <c r="A623" s="284" t="str">
        <f>IF('Data invoice'!J577=0,"",'Data invoice'!K577)</f>
        <v/>
      </c>
      <c r="B623" s="284" t="str">
        <f>IF('Data invoice'!K577=0,"",'Data invoice'!L577)</f>
        <v/>
      </c>
      <c r="C623" s="284" t="str">
        <f>IF('Data invoice'!L577=0,"",'Data invoice'!M577)</f>
        <v/>
      </c>
      <c r="D623" s="284" t="str">
        <f>IF('Data invoice'!M577=0,"",'Data invoice'!N577)</f>
        <v/>
      </c>
      <c r="E623" s="284" t="str">
        <f>IF('Data invoice'!N577=0,"",'Data invoice'!O577)</f>
        <v/>
      </c>
      <c r="F623" s="284" t="str">
        <f>IF('Data invoice'!O577=0,"",'Data invoice'!P577)</f>
        <v/>
      </c>
      <c r="G623" s="284" t="str">
        <f>IF('Data invoice'!P577=0,"",'Data invoice'!Q577)</f>
        <v/>
      </c>
      <c r="H623" s="284" t="str">
        <f>IF('Data invoice'!Q577=0,"",'Data invoice'!R577)</f>
        <v/>
      </c>
      <c r="I623" s="320" t="str">
        <f>IF('Data invoice'!R577=0,"",'Data invoice'!S577)</f>
        <v/>
      </c>
      <c r="J623" s="367" t="str">
        <f>IF('Data invoice'!S577=0,"",'Data invoice'!T577)</f>
        <v/>
      </c>
    </row>
    <row r="624" spans="1:10" s="414" customFormat="1" ht="15.75" customHeight="1">
      <c r="A624" s="284" t="str">
        <f>IF('Data invoice'!J578=0,"",'Data invoice'!K578)</f>
        <v/>
      </c>
      <c r="B624" s="284" t="str">
        <f>IF('Data invoice'!K578=0,"",'Data invoice'!L578)</f>
        <v/>
      </c>
      <c r="C624" s="284" t="str">
        <f>IF('Data invoice'!L578=0,"",'Data invoice'!M578)</f>
        <v/>
      </c>
      <c r="D624" s="284" t="str">
        <f>IF('Data invoice'!M578=0,"",'Data invoice'!N578)</f>
        <v/>
      </c>
      <c r="E624" s="284" t="str">
        <f>IF('Data invoice'!N578=0,"",'Data invoice'!O578)</f>
        <v/>
      </c>
      <c r="F624" s="284" t="str">
        <f>IF('Data invoice'!O578=0,"",'Data invoice'!P578)</f>
        <v/>
      </c>
      <c r="G624" s="284" t="str">
        <f>IF('Data invoice'!P578=0,"",'Data invoice'!Q578)</f>
        <v/>
      </c>
      <c r="H624" s="284" t="str">
        <f>IF('Data invoice'!Q578=0,"",'Data invoice'!R578)</f>
        <v/>
      </c>
      <c r="I624" s="320" t="str">
        <f>IF('Data invoice'!R578=0,"",'Data invoice'!S578)</f>
        <v/>
      </c>
      <c r="J624" s="367" t="str">
        <f>IF('Data invoice'!S578=0,"",'Data invoice'!T578)</f>
        <v/>
      </c>
    </row>
    <row r="625" spans="1:10" s="414" customFormat="1" ht="15.75" customHeight="1">
      <c r="A625" s="284" t="str">
        <f>IF('Data invoice'!J579=0,"",'Data invoice'!K579)</f>
        <v/>
      </c>
      <c r="B625" s="284" t="str">
        <f>IF('Data invoice'!K579=0,"",'Data invoice'!L579)</f>
        <v/>
      </c>
      <c r="C625" s="284" t="str">
        <f>IF('Data invoice'!L579=0,"",'Data invoice'!M579)</f>
        <v/>
      </c>
      <c r="D625" s="284" t="str">
        <f>IF('Data invoice'!M579=0,"",'Data invoice'!N579)</f>
        <v/>
      </c>
      <c r="E625" s="284" t="str">
        <f>IF('Data invoice'!N579=0,"",'Data invoice'!O579)</f>
        <v/>
      </c>
      <c r="F625" s="284" t="str">
        <f>IF('Data invoice'!O579=0,"",'Data invoice'!P579)</f>
        <v/>
      </c>
      <c r="G625" s="284" t="str">
        <f>IF('Data invoice'!P579=0,"",'Data invoice'!Q579)</f>
        <v/>
      </c>
      <c r="H625" s="284" t="str">
        <f>IF('Data invoice'!Q579=0,"",'Data invoice'!R579)</f>
        <v/>
      </c>
      <c r="I625" s="320" t="str">
        <f>IF('Data invoice'!R579=0,"",'Data invoice'!S579)</f>
        <v/>
      </c>
      <c r="J625" s="367" t="str">
        <f>IF('Data invoice'!S579=0,"",'Data invoice'!T579)</f>
        <v/>
      </c>
    </row>
    <row r="626" spans="1:10" s="414" customFormat="1" ht="15.75" customHeight="1">
      <c r="A626" s="284" t="str">
        <f>IF('Data invoice'!J580=0,"",'Data invoice'!K580)</f>
        <v/>
      </c>
      <c r="B626" s="284" t="str">
        <f>IF('Data invoice'!K580=0,"",'Data invoice'!L580)</f>
        <v/>
      </c>
      <c r="C626" s="284" t="str">
        <f>IF('Data invoice'!L580=0,"",'Data invoice'!M580)</f>
        <v/>
      </c>
      <c r="D626" s="284" t="str">
        <f>IF('Data invoice'!M580=0,"",'Data invoice'!N580)</f>
        <v/>
      </c>
      <c r="E626" s="284" t="str">
        <f>IF('Data invoice'!N580=0,"",'Data invoice'!O580)</f>
        <v/>
      </c>
      <c r="F626" s="284" t="str">
        <f>IF('Data invoice'!O580=0,"",'Data invoice'!P580)</f>
        <v/>
      </c>
      <c r="G626" s="284" t="str">
        <f>IF('Data invoice'!P580=0,"",'Data invoice'!Q580)</f>
        <v/>
      </c>
      <c r="H626" s="284" t="str">
        <f>IF('Data invoice'!Q580=0,"",'Data invoice'!R580)</f>
        <v/>
      </c>
      <c r="I626" s="320" t="str">
        <f>IF('Data invoice'!R580=0,"",'Data invoice'!S580)</f>
        <v/>
      </c>
      <c r="J626" s="367" t="str">
        <f>IF('Data invoice'!S580=0,"",'Data invoice'!T580)</f>
        <v/>
      </c>
    </row>
    <row r="627" spans="1:10" s="414" customFormat="1" ht="15.75" customHeight="1">
      <c r="A627" s="284" t="str">
        <f>IF('Data invoice'!J581=0,"",'Data invoice'!K581)</f>
        <v/>
      </c>
      <c r="B627" s="284" t="str">
        <f>IF('Data invoice'!K581=0,"",'Data invoice'!L581)</f>
        <v/>
      </c>
      <c r="C627" s="284" t="str">
        <f>IF('Data invoice'!L581=0,"",'Data invoice'!M581)</f>
        <v/>
      </c>
      <c r="D627" s="284" t="str">
        <f>IF('Data invoice'!M581=0,"",'Data invoice'!N581)</f>
        <v/>
      </c>
      <c r="E627" s="284" t="str">
        <f>IF('Data invoice'!N581=0,"",'Data invoice'!O581)</f>
        <v/>
      </c>
      <c r="F627" s="284" t="str">
        <f>IF('Data invoice'!O581=0,"",'Data invoice'!P581)</f>
        <v/>
      </c>
      <c r="G627" s="284" t="str">
        <f>IF('Data invoice'!P581=0,"",'Data invoice'!Q581)</f>
        <v/>
      </c>
      <c r="H627" s="284" t="str">
        <f>IF('Data invoice'!Q581=0,"",'Data invoice'!R581)</f>
        <v/>
      </c>
      <c r="I627" s="320" t="str">
        <f>IF('Data invoice'!R581=0,"",'Data invoice'!S581)</f>
        <v/>
      </c>
      <c r="J627" s="367" t="str">
        <f>IF('Data invoice'!S581=0,"",'Data invoice'!T581)</f>
        <v/>
      </c>
    </row>
    <row r="628" spans="1:10" s="414" customFormat="1" ht="15.75" customHeight="1">
      <c r="A628" s="284" t="str">
        <f>IF('Data invoice'!J582=0,"",'Data invoice'!K582)</f>
        <v/>
      </c>
      <c r="B628" s="284" t="str">
        <f>IF('Data invoice'!K582=0,"",'Data invoice'!L582)</f>
        <v/>
      </c>
      <c r="C628" s="284" t="str">
        <f>IF('Data invoice'!L582=0,"",'Data invoice'!M582)</f>
        <v/>
      </c>
      <c r="D628" s="284" t="str">
        <f>IF('Data invoice'!M582=0,"",'Data invoice'!N582)</f>
        <v/>
      </c>
      <c r="E628" s="284" t="str">
        <f>IF('Data invoice'!N582=0,"",'Data invoice'!O582)</f>
        <v/>
      </c>
      <c r="F628" s="284" t="str">
        <f>IF('Data invoice'!O582=0,"",'Data invoice'!P582)</f>
        <v/>
      </c>
      <c r="G628" s="284" t="str">
        <f>IF('Data invoice'!P582=0,"",'Data invoice'!Q582)</f>
        <v/>
      </c>
      <c r="H628" s="284" t="str">
        <f>IF('Data invoice'!Q582=0,"",'Data invoice'!R582)</f>
        <v/>
      </c>
      <c r="I628" s="320" t="str">
        <f>IF('Data invoice'!R582=0,"",'Data invoice'!S582)</f>
        <v/>
      </c>
      <c r="J628" s="367" t="str">
        <f>IF('Data invoice'!S582=0,"",'Data invoice'!T582)</f>
        <v/>
      </c>
    </row>
    <row r="629" spans="1:10" s="414" customFormat="1" ht="15.75" customHeight="1">
      <c r="A629" s="284" t="str">
        <f>IF('Data invoice'!J583=0,"",'Data invoice'!K583)</f>
        <v/>
      </c>
      <c r="B629" s="284" t="str">
        <f>IF('Data invoice'!K583=0,"",'Data invoice'!L583)</f>
        <v/>
      </c>
      <c r="C629" s="284" t="str">
        <f>IF('Data invoice'!L583=0,"",'Data invoice'!M583)</f>
        <v/>
      </c>
      <c r="D629" s="284" t="str">
        <f>IF('Data invoice'!M583=0,"",'Data invoice'!N583)</f>
        <v/>
      </c>
      <c r="E629" s="284" t="str">
        <f>IF('Data invoice'!N583=0,"",'Data invoice'!O583)</f>
        <v/>
      </c>
      <c r="F629" s="284" t="str">
        <f>IF('Data invoice'!O583=0,"",'Data invoice'!P583)</f>
        <v/>
      </c>
      <c r="G629" s="284" t="str">
        <f>IF('Data invoice'!P583=0,"",'Data invoice'!Q583)</f>
        <v/>
      </c>
      <c r="H629" s="284" t="str">
        <f>IF('Data invoice'!Q583=0,"",'Data invoice'!R583)</f>
        <v/>
      </c>
      <c r="I629" s="320" t="str">
        <f>IF('Data invoice'!R583=0,"",'Data invoice'!S583)</f>
        <v/>
      </c>
      <c r="J629" s="367" t="str">
        <f>IF('Data invoice'!S583=0,"",'Data invoice'!T583)</f>
        <v/>
      </c>
    </row>
    <row r="630" spans="1:10" s="414" customFormat="1" ht="15.75" customHeight="1">
      <c r="A630" s="284" t="str">
        <f>IF('Data invoice'!J584=0,"",'Data invoice'!K584)</f>
        <v/>
      </c>
      <c r="B630" s="284" t="str">
        <f>IF('Data invoice'!K584=0,"",'Data invoice'!L584)</f>
        <v/>
      </c>
      <c r="C630" s="284" t="str">
        <f>IF('Data invoice'!L584=0,"",'Data invoice'!M584)</f>
        <v/>
      </c>
      <c r="D630" s="284" t="str">
        <f>IF('Data invoice'!M584=0,"",'Data invoice'!N584)</f>
        <v/>
      </c>
      <c r="E630" s="284" t="str">
        <f>IF('Data invoice'!N584=0,"",'Data invoice'!O584)</f>
        <v/>
      </c>
      <c r="F630" s="284" t="str">
        <f>IF('Data invoice'!O584=0,"",'Data invoice'!P584)</f>
        <v/>
      </c>
      <c r="G630" s="284" t="str">
        <f>IF('Data invoice'!P584=0,"",'Data invoice'!Q584)</f>
        <v/>
      </c>
      <c r="H630" s="284" t="str">
        <f>IF('Data invoice'!Q584=0,"",'Data invoice'!R584)</f>
        <v/>
      </c>
      <c r="I630" s="320" t="str">
        <f>IF('Data invoice'!R584=0,"",'Data invoice'!S584)</f>
        <v/>
      </c>
      <c r="J630" s="367" t="str">
        <f>IF('Data invoice'!S584=0,"",'Data invoice'!T584)</f>
        <v/>
      </c>
    </row>
    <row r="631" spans="1:10" s="414" customFormat="1" ht="15.75" customHeight="1">
      <c r="A631" s="284" t="str">
        <f>IF('Data invoice'!J585=0,"",'Data invoice'!K585)</f>
        <v/>
      </c>
      <c r="B631" s="284" t="str">
        <f>IF('Data invoice'!K585=0,"",'Data invoice'!L585)</f>
        <v/>
      </c>
      <c r="C631" s="284" t="str">
        <f>IF('Data invoice'!L585=0,"",'Data invoice'!M585)</f>
        <v/>
      </c>
      <c r="D631" s="284" t="str">
        <f>IF('Data invoice'!M585=0,"",'Data invoice'!N585)</f>
        <v/>
      </c>
      <c r="E631" s="284" t="str">
        <f>IF('Data invoice'!N585=0,"",'Data invoice'!O585)</f>
        <v/>
      </c>
      <c r="F631" s="284" t="str">
        <f>IF('Data invoice'!O585=0,"",'Data invoice'!P585)</f>
        <v/>
      </c>
      <c r="G631" s="284" t="str">
        <f>IF('Data invoice'!P585=0,"",'Data invoice'!Q585)</f>
        <v/>
      </c>
      <c r="H631" s="284" t="str">
        <f>IF('Data invoice'!Q585=0,"",'Data invoice'!R585)</f>
        <v/>
      </c>
      <c r="I631" s="320" t="str">
        <f>IF('Data invoice'!R585=0,"",'Data invoice'!S585)</f>
        <v/>
      </c>
      <c r="J631" s="367" t="str">
        <f>IF('Data invoice'!S585=0,"",'Data invoice'!T585)</f>
        <v/>
      </c>
    </row>
    <row r="632" spans="1:10" s="414" customFormat="1" ht="15.75" customHeight="1">
      <c r="A632" s="284" t="str">
        <f>IF('Data invoice'!J586=0,"",'Data invoice'!K586)</f>
        <v/>
      </c>
      <c r="B632" s="284" t="str">
        <f>IF('Data invoice'!K586=0,"",'Data invoice'!L586)</f>
        <v/>
      </c>
      <c r="C632" s="284" t="str">
        <f>IF('Data invoice'!L586=0,"",'Data invoice'!M586)</f>
        <v/>
      </c>
      <c r="D632" s="284" t="str">
        <f>IF('Data invoice'!M586=0,"",'Data invoice'!N586)</f>
        <v/>
      </c>
      <c r="E632" s="284" t="str">
        <f>IF('Data invoice'!N586=0,"",'Data invoice'!O586)</f>
        <v/>
      </c>
      <c r="F632" s="284" t="str">
        <f>IF('Data invoice'!O586=0,"",'Data invoice'!P586)</f>
        <v/>
      </c>
      <c r="G632" s="284" t="str">
        <f>IF('Data invoice'!P586=0,"",'Data invoice'!Q586)</f>
        <v/>
      </c>
      <c r="H632" s="284" t="str">
        <f>IF('Data invoice'!Q586=0,"",'Data invoice'!R586)</f>
        <v/>
      </c>
      <c r="I632" s="320" t="str">
        <f>IF('Data invoice'!R586=0,"",'Data invoice'!S586)</f>
        <v/>
      </c>
      <c r="J632" s="367" t="str">
        <f>IF('Data invoice'!S586=0,"",'Data invoice'!T586)</f>
        <v/>
      </c>
    </row>
    <row r="633" spans="1:10" s="414" customFormat="1" ht="15.75" customHeight="1">
      <c r="A633" s="284" t="str">
        <f>IF('Data invoice'!J587=0,"",'Data invoice'!K587)</f>
        <v/>
      </c>
      <c r="B633" s="284" t="str">
        <f>IF('Data invoice'!K587=0,"",'Data invoice'!L587)</f>
        <v/>
      </c>
      <c r="C633" s="284" t="str">
        <f>IF('Data invoice'!L587=0,"",'Data invoice'!M587)</f>
        <v/>
      </c>
      <c r="D633" s="284" t="str">
        <f>IF('Data invoice'!M587=0,"",'Data invoice'!N587)</f>
        <v/>
      </c>
      <c r="E633" s="284" t="str">
        <f>IF('Data invoice'!N587=0,"",'Data invoice'!O587)</f>
        <v/>
      </c>
      <c r="F633" s="284" t="str">
        <f>IF('Data invoice'!O587=0,"",'Data invoice'!P587)</f>
        <v/>
      </c>
      <c r="G633" s="284" t="str">
        <f>IF('Data invoice'!P587=0,"",'Data invoice'!Q587)</f>
        <v/>
      </c>
      <c r="H633" s="284" t="str">
        <f>IF('Data invoice'!Q587=0,"",'Data invoice'!R587)</f>
        <v/>
      </c>
      <c r="I633" s="320" t="str">
        <f>IF('Data invoice'!R587=0,"",'Data invoice'!S587)</f>
        <v/>
      </c>
      <c r="J633" s="367" t="str">
        <f>IF('Data invoice'!S587=0,"",'Data invoice'!T587)</f>
        <v/>
      </c>
    </row>
    <row r="634" spans="1:10" s="414" customFormat="1" ht="15.75" customHeight="1">
      <c r="A634" s="284" t="str">
        <f>IF('Data invoice'!J588=0,"",'Data invoice'!K588)</f>
        <v/>
      </c>
      <c r="B634" s="284" t="str">
        <f>IF('Data invoice'!K588=0,"",'Data invoice'!L588)</f>
        <v/>
      </c>
      <c r="C634" s="284" t="str">
        <f>IF('Data invoice'!L588=0,"",'Data invoice'!M588)</f>
        <v/>
      </c>
      <c r="D634" s="284" t="str">
        <f>IF('Data invoice'!M588=0,"",'Data invoice'!N588)</f>
        <v/>
      </c>
      <c r="E634" s="284" t="str">
        <f>IF('Data invoice'!N588=0,"",'Data invoice'!O588)</f>
        <v/>
      </c>
      <c r="F634" s="284" t="str">
        <f>IF('Data invoice'!O588=0,"",'Data invoice'!P588)</f>
        <v/>
      </c>
      <c r="G634" s="284" t="str">
        <f>IF('Data invoice'!P588=0,"",'Data invoice'!Q588)</f>
        <v/>
      </c>
      <c r="H634" s="284" t="str">
        <f>IF('Data invoice'!Q588=0,"",'Data invoice'!R588)</f>
        <v/>
      </c>
      <c r="I634" s="320" t="str">
        <f>IF('Data invoice'!R588=0,"",'Data invoice'!S588)</f>
        <v/>
      </c>
      <c r="J634" s="367" t="str">
        <f>IF('Data invoice'!S588=0,"",'Data invoice'!T588)</f>
        <v/>
      </c>
    </row>
    <row r="635" spans="1:10" s="414" customFormat="1" ht="15.75" customHeight="1">
      <c r="A635" s="284" t="str">
        <f>IF('Data invoice'!J589=0,"",'Data invoice'!K589)</f>
        <v/>
      </c>
      <c r="B635" s="284" t="str">
        <f>IF('Data invoice'!K589=0,"",'Data invoice'!L589)</f>
        <v/>
      </c>
      <c r="C635" s="284" t="str">
        <f>IF('Data invoice'!L589=0,"",'Data invoice'!M589)</f>
        <v/>
      </c>
      <c r="D635" s="284" t="str">
        <f>IF('Data invoice'!M589=0,"",'Data invoice'!N589)</f>
        <v/>
      </c>
      <c r="E635" s="284" t="str">
        <f>IF('Data invoice'!N589=0,"",'Data invoice'!O589)</f>
        <v/>
      </c>
      <c r="F635" s="284" t="str">
        <f>IF('Data invoice'!O589=0,"",'Data invoice'!P589)</f>
        <v/>
      </c>
      <c r="G635" s="284" t="str">
        <f>IF('Data invoice'!P589=0,"",'Data invoice'!Q589)</f>
        <v/>
      </c>
      <c r="H635" s="284" t="str">
        <f>IF('Data invoice'!Q589=0,"",'Data invoice'!R589)</f>
        <v/>
      </c>
      <c r="I635" s="320" t="str">
        <f>IF('Data invoice'!R589=0,"",'Data invoice'!S589)</f>
        <v/>
      </c>
      <c r="J635" s="367" t="str">
        <f>IF('Data invoice'!S589=0,"",'Data invoice'!T589)</f>
        <v/>
      </c>
    </row>
    <row r="636" spans="1:10" s="414" customFormat="1" ht="15.75" customHeight="1">
      <c r="A636" s="284" t="str">
        <f>IF('Data invoice'!J590=0,"",'Data invoice'!K590)</f>
        <v/>
      </c>
      <c r="B636" s="284" t="str">
        <f>IF('Data invoice'!K590=0,"",'Data invoice'!L590)</f>
        <v/>
      </c>
      <c r="C636" s="284" t="str">
        <f>IF('Data invoice'!L590=0,"",'Data invoice'!M590)</f>
        <v/>
      </c>
      <c r="D636" s="284" t="str">
        <f>IF('Data invoice'!M590=0,"",'Data invoice'!N590)</f>
        <v/>
      </c>
      <c r="E636" s="284" t="str">
        <f>IF('Data invoice'!N590=0,"",'Data invoice'!O590)</f>
        <v/>
      </c>
      <c r="F636" s="284" t="str">
        <f>IF('Data invoice'!O590=0,"",'Data invoice'!P590)</f>
        <v/>
      </c>
      <c r="G636" s="284" t="str">
        <f>IF('Data invoice'!P590=0,"",'Data invoice'!Q590)</f>
        <v/>
      </c>
      <c r="H636" s="284" t="str">
        <f>IF('Data invoice'!Q590=0,"",'Data invoice'!R590)</f>
        <v/>
      </c>
      <c r="I636" s="320" t="str">
        <f>IF('Data invoice'!R590=0,"",'Data invoice'!S590)</f>
        <v/>
      </c>
      <c r="J636" s="367" t="str">
        <f>IF('Data invoice'!S590=0,"",'Data invoice'!T590)</f>
        <v/>
      </c>
    </row>
    <row r="637" spans="1:10" s="414" customFormat="1" ht="15.75" customHeight="1">
      <c r="A637" s="284" t="str">
        <f>IF('Data invoice'!J591=0,"",'Data invoice'!K591)</f>
        <v/>
      </c>
      <c r="B637" s="284" t="str">
        <f>IF('Data invoice'!K591=0,"",'Data invoice'!L591)</f>
        <v/>
      </c>
      <c r="C637" s="284" t="str">
        <f>IF('Data invoice'!L591=0,"",'Data invoice'!M591)</f>
        <v/>
      </c>
      <c r="D637" s="284" t="str">
        <f>IF('Data invoice'!M591=0,"",'Data invoice'!N591)</f>
        <v/>
      </c>
      <c r="E637" s="284" t="str">
        <f>IF('Data invoice'!N591=0,"",'Data invoice'!O591)</f>
        <v/>
      </c>
      <c r="F637" s="284" t="str">
        <f>IF('Data invoice'!O591=0,"",'Data invoice'!P591)</f>
        <v/>
      </c>
      <c r="G637" s="284" t="str">
        <f>IF('Data invoice'!P591=0,"",'Data invoice'!Q591)</f>
        <v/>
      </c>
      <c r="H637" s="284" t="str">
        <f>IF('Data invoice'!Q591=0,"",'Data invoice'!R591)</f>
        <v/>
      </c>
      <c r="I637" s="320" t="str">
        <f>IF('Data invoice'!R591=0,"",'Data invoice'!S591)</f>
        <v/>
      </c>
      <c r="J637" s="367" t="str">
        <f>IF('Data invoice'!S591=0,"",'Data invoice'!T591)</f>
        <v/>
      </c>
    </row>
    <row r="638" spans="1:10" s="414" customFormat="1" ht="15.75" customHeight="1">
      <c r="A638" s="284" t="str">
        <f>IF('Data invoice'!J592=0,"",'Data invoice'!K592)</f>
        <v/>
      </c>
      <c r="B638" s="284" t="str">
        <f>IF('Data invoice'!K592=0,"",'Data invoice'!L592)</f>
        <v/>
      </c>
      <c r="C638" s="284" t="str">
        <f>IF('Data invoice'!L592=0,"",'Data invoice'!M592)</f>
        <v/>
      </c>
      <c r="D638" s="284" t="str">
        <f>IF('Data invoice'!M592=0,"",'Data invoice'!N592)</f>
        <v/>
      </c>
      <c r="E638" s="284" t="str">
        <f>IF('Data invoice'!N592=0,"",'Data invoice'!O592)</f>
        <v/>
      </c>
      <c r="F638" s="284" t="str">
        <f>IF('Data invoice'!O592=0,"",'Data invoice'!P592)</f>
        <v/>
      </c>
      <c r="G638" s="284" t="str">
        <f>IF('Data invoice'!P592=0,"",'Data invoice'!Q592)</f>
        <v/>
      </c>
      <c r="H638" s="284" t="str">
        <f>IF('Data invoice'!Q592=0,"",'Data invoice'!R592)</f>
        <v/>
      </c>
      <c r="I638" s="320" t="str">
        <f>IF('Data invoice'!R592=0,"",'Data invoice'!S592)</f>
        <v/>
      </c>
      <c r="J638" s="367" t="str">
        <f>IF('Data invoice'!S592=0,"",'Data invoice'!T592)</f>
        <v/>
      </c>
    </row>
    <row r="639" spans="1:10" s="414" customFormat="1" ht="15.75" customHeight="1">
      <c r="A639" s="284" t="str">
        <f>IF('Data invoice'!J593=0,"",'Data invoice'!K593)</f>
        <v/>
      </c>
      <c r="B639" s="284" t="str">
        <f>IF('Data invoice'!K593=0,"",'Data invoice'!L593)</f>
        <v/>
      </c>
      <c r="C639" s="284" t="str">
        <f>IF('Data invoice'!L593=0,"",'Data invoice'!M593)</f>
        <v/>
      </c>
      <c r="D639" s="284" t="str">
        <f>IF('Data invoice'!M593=0,"",'Data invoice'!N593)</f>
        <v/>
      </c>
      <c r="E639" s="284" t="str">
        <f>IF('Data invoice'!N593=0,"",'Data invoice'!O593)</f>
        <v/>
      </c>
      <c r="F639" s="284" t="str">
        <f>IF('Data invoice'!O593=0,"",'Data invoice'!P593)</f>
        <v/>
      </c>
      <c r="G639" s="284" t="str">
        <f>IF('Data invoice'!P593=0,"",'Data invoice'!Q593)</f>
        <v/>
      </c>
      <c r="H639" s="284" t="str">
        <f>IF('Data invoice'!Q593=0,"",'Data invoice'!R593)</f>
        <v/>
      </c>
      <c r="I639" s="320" t="str">
        <f>IF('Data invoice'!R593=0,"",'Data invoice'!S593)</f>
        <v/>
      </c>
      <c r="J639" s="367" t="str">
        <f>IF('Data invoice'!S593=0,"",'Data invoice'!T593)</f>
        <v/>
      </c>
    </row>
    <row r="640" spans="1:10" s="414" customFormat="1" ht="15.75" customHeight="1">
      <c r="A640" s="284" t="str">
        <f>IF('Data invoice'!J594=0,"",'Data invoice'!K594)</f>
        <v/>
      </c>
      <c r="B640" s="284" t="str">
        <f>IF('Data invoice'!K594=0,"",'Data invoice'!L594)</f>
        <v/>
      </c>
      <c r="C640" s="284" t="str">
        <f>IF('Data invoice'!L594=0,"",'Data invoice'!M594)</f>
        <v/>
      </c>
      <c r="D640" s="284" t="str">
        <f>IF('Data invoice'!M594=0,"",'Data invoice'!N594)</f>
        <v/>
      </c>
      <c r="E640" s="284" t="str">
        <f>IF('Data invoice'!N594=0,"",'Data invoice'!O594)</f>
        <v/>
      </c>
      <c r="F640" s="284" t="str">
        <f>IF('Data invoice'!O594=0,"",'Data invoice'!P594)</f>
        <v/>
      </c>
      <c r="G640" s="284" t="str">
        <f>IF('Data invoice'!P594=0,"",'Data invoice'!Q594)</f>
        <v/>
      </c>
      <c r="H640" s="284" t="str">
        <f>IF('Data invoice'!Q594=0,"",'Data invoice'!R594)</f>
        <v/>
      </c>
      <c r="I640" s="320" t="str">
        <f>IF('Data invoice'!R594=0,"",'Data invoice'!S594)</f>
        <v/>
      </c>
      <c r="J640" s="367" t="str">
        <f>IF('Data invoice'!S594=0,"",'Data invoice'!T594)</f>
        <v/>
      </c>
    </row>
    <row r="641" spans="1:10" s="414" customFormat="1" ht="15.75" customHeight="1">
      <c r="A641" s="284" t="str">
        <f>IF('Data invoice'!J595=0,"",'Data invoice'!K595)</f>
        <v/>
      </c>
      <c r="B641" s="284" t="str">
        <f>IF('Data invoice'!K595=0,"",'Data invoice'!L595)</f>
        <v/>
      </c>
      <c r="C641" s="284" t="str">
        <f>IF('Data invoice'!L595=0,"",'Data invoice'!M595)</f>
        <v/>
      </c>
      <c r="D641" s="284" t="str">
        <f>IF('Data invoice'!M595=0,"",'Data invoice'!N595)</f>
        <v/>
      </c>
      <c r="E641" s="284" t="str">
        <f>IF('Data invoice'!N595=0,"",'Data invoice'!O595)</f>
        <v/>
      </c>
      <c r="F641" s="284" t="str">
        <f>IF('Data invoice'!O595=0,"",'Data invoice'!P595)</f>
        <v/>
      </c>
      <c r="G641" s="284" t="str">
        <f>IF('Data invoice'!P595=0,"",'Data invoice'!Q595)</f>
        <v/>
      </c>
      <c r="H641" s="284" t="str">
        <f>IF('Data invoice'!Q595=0,"",'Data invoice'!R595)</f>
        <v/>
      </c>
      <c r="I641" s="320" t="str">
        <f>IF('Data invoice'!R595=0,"",'Data invoice'!S595)</f>
        <v/>
      </c>
      <c r="J641" s="367" t="str">
        <f>IF('Data invoice'!S595=0,"",'Data invoice'!T595)</f>
        <v/>
      </c>
    </row>
    <row r="642" spans="1:10" s="414" customFormat="1" ht="15.75" customHeight="1">
      <c r="A642" s="284" t="str">
        <f>IF('Data invoice'!J758=0,"",'Data invoice'!K758)</f>
        <v/>
      </c>
      <c r="B642" s="284" t="str">
        <f>IF('Data invoice'!K758=0,"",'Data invoice'!L758)</f>
        <v/>
      </c>
      <c r="C642" s="284" t="str">
        <f>IF('Data invoice'!L758=0,"",'Data invoice'!M758)</f>
        <v/>
      </c>
      <c r="D642" s="284" t="str">
        <f>IF('Data invoice'!M758=0,"",'Data invoice'!N758)</f>
        <v/>
      </c>
      <c r="E642" s="284" t="str">
        <f>IF('Data invoice'!N758=0,"",'Data invoice'!O758)</f>
        <v/>
      </c>
      <c r="F642" s="284" t="str">
        <f>IF('Data invoice'!O758=0,"",'Data invoice'!P758)</f>
        <v/>
      </c>
      <c r="G642" s="284" t="str">
        <f>IF('Data invoice'!P758=0,"",'Data invoice'!Q758)</f>
        <v/>
      </c>
      <c r="H642" s="284" t="str">
        <f>IF('Data invoice'!Q758=0,"",'Data invoice'!R758)</f>
        <v/>
      </c>
      <c r="I642" s="320" t="str">
        <f>IF('Data invoice'!R758=0,"",'Data invoice'!S758)</f>
        <v/>
      </c>
      <c r="J642" s="367" t="str">
        <f>IF('Data invoice'!S758=0,"",'Data invoice'!T758)</f>
        <v/>
      </c>
    </row>
    <row r="643" spans="1:10" s="414" customFormat="1" ht="15.75" customHeight="1">
      <c r="A643" s="284" t="str">
        <f>IF('Data invoice'!J759=0,"",'Data invoice'!K759)</f>
        <v/>
      </c>
      <c r="B643" s="284" t="str">
        <f>IF('Data invoice'!K759=0,"",'Data invoice'!L759)</f>
        <v/>
      </c>
      <c r="C643" s="284" t="str">
        <f>IF('Data invoice'!L759=0,"",'Data invoice'!M759)</f>
        <v/>
      </c>
      <c r="D643" s="284" t="str">
        <f>IF('Data invoice'!M759=0,"",'Data invoice'!N759)</f>
        <v/>
      </c>
      <c r="E643" s="284" t="str">
        <f>IF('Data invoice'!N759=0,"",'Data invoice'!O759)</f>
        <v/>
      </c>
      <c r="F643" s="284" t="str">
        <f>IF('Data invoice'!O759=0,"",'Data invoice'!P759)</f>
        <v/>
      </c>
      <c r="G643" s="284" t="str">
        <f>IF('Data invoice'!P759=0,"",'Data invoice'!Q759)</f>
        <v/>
      </c>
      <c r="H643" s="284" t="str">
        <f>IF('Data invoice'!Q759=0,"",'Data invoice'!R759)</f>
        <v/>
      </c>
      <c r="I643" s="320" t="str">
        <f>IF('Data invoice'!R759=0,"",'Data invoice'!S759)</f>
        <v/>
      </c>
      <c r="J643" s="367" t="str">
        <f>IF('Data invoice'!S759=0,"",'Data invoice'!T759)</f>
        <v/>
      </c>
    </row>
    <row r="644" spans="1:10" s="414" customFormat="1" ht="15.75" customHeight="1">
      <c r="A644" s="284" t="str">
        <f>IF('Data invoice'!J760=0,"",'Data invoice'!K760)</f>
        <v/>
      </c>
      <c r="B644" s="284" t="str">
        <f>IF('Data invoice'!K760=0,"",'Data invoice'!L760)</f>
        <v/>
      </c>
      <c r="C644" s="284" t="str">
        <f>IF('Data invoice'!L760=0,"",'Data invoice'!M760)</f>
        <v/>
      </c>
      <c r="D644" s="284" t="str">
        <f>IF('Data invoice'!M760=0,"",'Data invoice'!N760)</f>
        <v/>
      </c>
      <c r="E644" s="284" t="str">
        <f>IF('Data invoice'!N760=0,"",'Data invoice'!O760)</f>
        <v/>
      </c>
      <c r="F644" s="284" t="str">
        <f>IF('Data invoice'!O760=0,"",'Data invoice'!P760)</f>
        <v/>
      </c>
      <c r="G644" s="284" t="str">
        <f>IF('Data invoice'!P760=0,"",'Data invoice'!Q760)</f>
        <v/>
      </c>
      <c r="H644" s="284" t="str">
        <f>IF('Data invoice'!Q760=0,"",'Data invoice'!R760)</f>
        <v/>
      </c>
      <c r="I644" s="320" t="str">
        <f>IF('Data invoice'!R760=0,"",'Data invoice'!S760)</f>
        <v/>
      </c>
      <c r="J644" s="367" t="str">
        <f>IF('Data invoice'!S760=0,"",'Data invoice'!T760)</f>
        <v/>
      </c>
    </row>
    <row r="645" spans="1:10" s="414" customFormat="1" ht="15.75" customHeight="1">
      <c r="A645" s="284" t="str">
        <f>IF('Data invoice'!J761=0,"",'Data invoice'!K761)</f>
        <v/>
      </c>
      <c r="B645" s="284" t="str">
        <f>IF('Data invoice'!K761=0,"",'Data invoice'!L761)</f>
        <v/>
      </c>
      <c r="C645" s="284" t="str">
        <f>IF('Data invoice'!L761=0,"",'Data invoice'!M761)</f>
        <v/>
      </c>
      <c r="D645" s="284" t="str">
        <f>IF('Data invoice'!M761=0,"",'Data invoice'!N761)</f>
        <v/>
      </c>
      <c r="E645" s="284" t="str">
        <f>IF('Data invoice'!N761=0,"",'Data invoice'!O761)</f>
        <v/>
      </c>
      <c r="F645" s="284" t="str">
        <f>IF('Data invoice'!O761=0,"",'Data invoice'!P761)</f>
        <v/>
      </c>
      <c r="G645" s="284" t="str">
        <f>IF('Data invoice'!P761=0,"",'Data invoice'!Q761)</f>
        <v/>
      </c>
      <c r="H645" s="284" t="str">
        <f>IF('Data invoice'!Q761=0,"",'Data invoice'!R761)</f>
        <v/>
      </c>
      <c r="I645" s="320" t="str">
        <f>IF('Data invoice'!R761=0,"",'Data invoice'!S761)</f>
        <v/>
      </c>
      <c r="J645" s="367" t="str">
        <f>IF('Data invoice'!S761=0,"",'Data invoice'!T761)</f>
        <v/>
      </c>
    </row>
    <row r="646" spans="1:10" s="414" customFormat="1" ht="15.75" customHeight="1">
      <c r="A646" s="284" t="str">
        <f>IF('Data invoice'!J762=0,"",'Data invoice'!K762)</f>
        <v/>
      </c>
      <c r="B646" s="284" t="str">
        <f>IF('Data invoice'!K762=0,"",'Data invoice'!L762)</f>
        <v/>
      </c>
      <c r="C646" s="284" t="str">
        <f>IF('Data invoice'!L762=0,"",'Data invoice'!M762)</f>
        <v/>
      </c>
      <c r="D646" s="284" t="str">
        <f>IF('Data invoice'!M762=0,"",'Data invoice'!N762)</f>
        <v/>
      </c>
      <c r="E646" s="284" t="str">
        <f>IF('Data invoice'!N762=0,"",'Data invoice'!O762)</f>
        <v/>
      </c>
      <c r="F646" s="284" t="str">
        <f>IF('Data invoice'!O762=0,"",'Data invoice'!P762)</f>
        <v/>
      </c>
      <c r="G646" s="284" t="str">
        <f>IF('Data invoice'!P762=0,"",'Data invoice'!Q762)</f>
        <v/>
      </c>
      <c r="H646" s="284" t="str">
        <f>IF('Data invoice'!Q762=0,"",'Data invoice'!R762)</f>
        <v/>
      </c>
      <c r="I646" s="320" t="str">
        <f>IF('Data invoice'!R762=0,"",'Data invoice'!S762)</f>
        <v/>
      </c>
      <c r="J646" s="367" t="str">
        <f>IF('Data invoice'!S762=0,"",'Data invoice'!T762)</f>
        <v/>
      </c>
    </row>
    <row r="647" spans="1:10" s="414" customFormat="1" ht="15.75" customHeight="1">
      <c r="A647" s="284" t="str">
        <f>IF('Data invoice'!J763=0,"",'Data invoice'!K763)</f>
        <v/>
      </c>
      <c r="B647" s="284" t="str">
        <f>IF('Data invoice'!K763=0,"",'Data invoice'!L763)</f>
        <v/>
      </c>
      <c r="C647" s="284" t="str">
        <f>IF('Data invoice'!L763=0,"",'Data invoice'!M763)</f>
        <v/>
      </c>
      <c r="D647" s="284" t="str">
        <f>IF('Data invoice'!M763=0,"",'Data invoice'!N763)</f>
        <v/>
      </c>
      <c r="E647" s="284" t="str">
        <f>IF('Data invoice'!N763=0,"",'Data invoice'!O763)</f>
        <v/>
      </c>
      <c r="F647" s="284" t="str">
        <f>IF('Data invoice'!O763=0,"",'Data invoice'!P763)</f>
        <v/>
      </c>
      <c r="G647" s="284" t="str">
        <f>IF('Data invoice'!P763=0,"",'Data invoice'!Q763)</f>
        <v/>
      </c>
      <c r="H647" s="284" t="str">
        <f>IF('Data invoice'!Q763=0,"",'Data invoice'!R763)</f>
        <v/>
      </c>
      <c r="I647" s="320" t="str">
        <f>IF('Data invoice'!R763=0,"",'Data invoice'!S763)</f>
        <v/>
      </c>
      <c r="J647" s="367" t="str">
        <f>IF('Data invoice'!S763=0,"",'Data invoice'!T763)</f>
        <v/>
      </c>
    </row>
    <row r="648" spans="1:10" s="414" customFormat="1" ht="15.75" customHeight="1">
      <c r="A648" s="284" t="str">
        <f>IF('Data invoice'!J764=0,"",'Data invoice'!K764)</f>
        <v/>
      </c>
      <c r="B648" s="284" t="str">
        <f>IF('Data invoice'!K764=0,"",'Data invoice'!L764)</f>
        <v/>
      </c>
      <c r="C648" s="284" t="str">
        <f>IF('Data invoice'!L764=0,"",'Data invoice'!M764)</f>
        <v/>
      </c>
      <c r="D648" s="284" t="str">
        <f>IF('Data invoice'!M764=0,"",'Data invoice'!N764)</f>
        <v/>
      </c>
      <c r="E648" s="284" t="str">
        <f>IF('Data invoice'!N764=0,"",'Data invoice'!O764)</f>
        <v/>
      </c>
      <c r="F648" s="284" t="str">
        <f>IF('Data invoice'!O764=0,"",'Data invoice'!P764)</f>
        <v/>
      </c>
      <c r="G648" s="284" t="str">
        <f>IF('Data invoice'!P764=0,"",'Data invoice'!Q764)</f>
        <v/>
      </c>
      <c r="H648" s="284" t="str">
        <f>IF('Data invoice'!Q764=0,"",'Data invoice'!R764)</f>
        <v/>
      </c>
      <c r="I648" s="320" t="str">
        <f>IF('Data invoice'!R764=0,"",'Data invoice'!S764)</f>
        <v/>
      </c>
      <c r="J648" s="367" t="str">
        <f>IF('Data invoice'!S764=0,"",'Data invoice'!T764)</f>
        <v/>
      </c>
    </row>
    <row r="649" spans="1:10" s="414" customFormat="1" ht="15.75" customHeight="1">
      <c r="A649" s="284" t="str">
        <f>IF('Data invoice'!J765=0,"",'Data invoice'!K765)</f>
        <v/>
      </c>
      <c r="B649" s="284" t="str">
        <f>IF('Data invoice'!K765=0,"",'Data invoice'!L765)</f>
        <v/>
      </c>
      <c r="C649" s="284" t="str">
        <f>IF('Data invoice'!L765=0,"",'Data invoice'!M765)</f>
        <v/>
      </c>
      <c r="D649" s="284" t="str">
        <f>IF('Data invoice'!M765=0,"",'Data invoice'!N765)</f>
        <v/>
      </c>
      <c r="E649" s="284" t="str">
        <f>IF('Data invoice'!N765=0,"",'Data invoice'!O765)</f>
        <v/>
      </c>
      <c r="F649" s="284" t="str">
        <f>IF('Data invoice'!O765=0,"",'Data invoice'!P765)</f>
        <v/>
      </c>
      <c r="G649" s="284" t="str">
        <f>IF('Data invoice'!P765=0,"",'Data invoice'!Q765)</f>
        <v/>
      </c>
      <c r="H649" s="284" t="str">
        <f>IF('Data invoice'!Q765=0,"",'Data invoice'!R765)</f>
        <v/>
      </c>
      <c r="I649" s="320" t="str">
        <f>IF('Data invoice'!R765=0,"",'Data invoice'!S765)</f>
        <v/>
      </c>
      <c r="J649" s="367" t="str">
        <f>IF('Data invoice'!S765=0,"",'Data invoice'!T765)</f>
        <v/>
      </c>
    </row>
    <row r="650" spans="1:10" s="414" customFormat="1" ht="15.75" customHeight="1">
      <c r="A650" s="284" t="str">
        <f>IF('Data invoice'!J766=0,"",'Data invoice'!K766)</f>
        <v/>
      </c>
      <c r="B650" s="284" t="str">
        <f>IF('Data invoice'!K766=0,"",'Data invoice'!L766)</f>
        <v/>
      </c>
      <c r="C650" s="284" t="str">
        <f>IF('Data invoice'!L766=0,"",'Data invoice'!M766)</f>
        <v/>
      </c>
      <c r="D650" s="284" t="str">
        <f>IF('Data invoice'!M766=0,"",'Data invoice'!N766)</f>
        <v/>
      </c>
      <c r="E650" s="284" t="str">
        <f>IF('Data invoice'!N766=0,"",'Data invoice'!O766)</f>
        <v/>
      </c>
      <c r="F650" s="284" t="str">
        <f>IF('Data invoice'!O766=0,"",'Data invoice'!P766)</f>
        <v/>
      </c>
      <c r="G650" s="284" t="str">
        <f>IF('Data invoice'!P766=0,"",'Data invoice'!Q766)</f>
        <v/>
      </c>
      <c r="H650" s="284" t="str">
        <f>IF('Data invoice'!Q766=0,"",'Data invoice'!R766)</f>
        <v/>
      </c>
      <c r="I650" s="320" t="str">
        <f>IF('Data invoice'!R766=0,"",'Data invoice'!S766)</f>
        <v/>
      </c>
      <c r="J650" s="367" t="str">
        <f>IF('Data invoice'!S766=0,"",'Data invoice'!T766)</f>
        <v/>
      </c>
    </row>
    <row r="651" spans="1:10" s="414" customFormat="1" ht="15.75" customHeight="1">
      <c r="A651" s="284" t="str">
        <f>IF('Data invoice'!J767=0,"",'Data invoice'!K767)</f>
        <v/>
      </c>
      <c r="B651" s="284" t="str">
        <f>IF('Data invoice'!K767=0,"",'Data invoice'!L767)</f>
        <v/>
      </c>
      <c r="C651" s="284" t="str">
        <f>IF('Data invoice'!L767=0,"",'Data invoice'!M767)</f>
        <v/>
      </c>
      <c r="D651" s="284" t="str">
        <f>IF('Data invoice'!M767=0,"",'Data invoice'!N767)</f>
        <v/>
      </c>
      <c r="E651" s="284" t="str">
        <f>IF('Data invoice'!N767=0,"",'Data invoice'!O767)</f>
        <v/>
      </c>
      <c r="F651" s="284" t="str">
        <f>IF('Data invoice'!O767=0,"",'Data invoice'!P767)</f>
        <v/>
      </c>
      <c r="G651" s="284" t="str">
        <f>IF('Data invoice'!P767=0,"",'Data invoice'!Q767)</f>
        <v/>
      </c>
      <c r="H651" s="284" t="str">
        <f>IF('Data invoice'!Q767=0,"",'Data invoice'!R767)</f>
        <v/>
      </c>
      <c r="I651" s="320" t="str">
        <f>IF('Data invoice'!R767=0,"",'Data invoice'!S767)</f>
        <v/>
      </c>
      <c r="J651" s="367" t="str">
        <f>IF('Data invoice'!S767=0,"",'Data invoice'!T767)</f>
        <v/>
      </c>
    </row>
    <row r="652" spans="1:10" s="414" customFormat="1" ht="15.75" customHeight="1">
      <c r="A652" s="284" t="str">
        <f>IF('Data invoice'!J768=0,"",'Data invoice'!K768)</f>
        <v/>
      </c>
      <c r="B652" s="284" t="str">
        <f>IF('Data invoice'!K768=0,"",'Data invoice'!L768)</f>
        <v/>
      </c>
      <c r="C652" s="284" t="str">
        <f>IF('Data invoice'!L768=0,"",'Data invoice'!M768)</f>
        <v/>
      </c>
      <c r="D652" s="284" t="str">
        <f>IF('Data invoice'!M768=0,"",'Data invoice'!N768)</f>
        <v/>
      </c>
      <c r="E652" s="284" t="str">
        <f>IF('Data invoice'!N768=0,"",'Data invoice'!O768)</f>
        <v/>
      </c>
      <c r="F652" s="284" t="str">
        <f>IF('Data invoice'!O768=0,"",'Data invoice'!P768)</f>
        <v/>
      </c>
      <c r="G652" s="284" t="str">
        <f>IF('Data invoice'!P768=0,"",'Data invoice'!Q768)</f>
        <v/>
      </c>
      <c r="H652" s="284" t="str">
        <f>IF('Data invoice'!Q768=0,"",'Data invoice'!R768)</f>
        <v/>
      </c>
      <c r="I652" s="320" t="str">
        <f>IF('Data invoice'!R768=0,"",'Data invoice'!S768)</f>
        <v/>
      </c>
      <c r="J652" s="367" t="str">
        <f>IF('Data invoice'!S768=0,"",'Data invoice'!T768)</f>
        <v/>
      </c>
    </row>
    <row r="653" spans="1:10" s="414" customFormat="1" ht="15.75" customHeight="1">
      <c r="A653" s="284" t="str">
        <f>IF('Data invoice'!J769=0,"",'Data invoice'!K769)</f>
        <v/>
      </c>
      <c r="B653" s="284" t="str">
        <f>IF('Data invoice'!K769=0,"",'Data invoice'!L769)</f>
        <v/>
      </c>
      <c r="C653" s="284" t="str">
        <f>IF('Data invoice'!L769=0,"",'Data invoice'!M769)</f>
        <v/>
      </c>
      <c r="D653" s="284" t="str">
        <f>IF('Data invoice'!M769=0,"",'Data invoice'!N769)</f>
        <v/>
      </c>
      <c r="E653" s="284" t="str">
        <f>IF('Data invoice'!N769=0,"",'Data invoice'!O769)</f>
        <v/>
      </c>
      <c r="F653" s="284" t="str">
        <f>IF('Data invoice'!O769=0,"",'Data invoice'!P769)</f>
        <v/>
      </c>
      <c r="G653" s="284" t="str">
        <f>IF('Data invoice'!P769=0,"",'Data invoice'!Q769)</f>
        <v/>
      </c>
      <c r="H653" s="284" t="str">
        <f>IF('Data invoice'!Q769=0,"",'Data invoice'!R769)</f>
        <v/>
      </c>
      <c r="I653" s="320" t="str">
        <f>IF('Data invoice'!R769=0,"",'Data invoice'!S769)</f>
        <v/>
      </c>
      <c r="J653" s="367" t="str">
        <f>IF('Data invoice'!S769=0,"",'Data invoice'!T769)</f>
        <v/>
      </c>
    </row>
    <row r="654" spans="1:10" s="414" customFormat="1" ht="15.75" customHeight="1">
      <c r="A654" s="284" t="str">
        <f>IF('Data invoice'!J770=0,"",'Data invoice'!K770)</f>
        <v/>
      </c>
      <c r="B654" s="284" t="str">
        <f>IF('Data invoice'!K770=0,"",'Data invoice'!L770)</f>
        <v/>
      </c>
      <c r="C654" s="284" t="str">
        <f>IF('Data invoice'!L770=0,"",'Data invoice'!M770)</f>
        <v/>
      </c>
      <c r="D654" s="284" t="str">
        <f>IF('Data invoice'!M770=0,"",'Data invoice'!N770)</f>
        <v/>
      </c>
      <c r="E654" s="284" t="str">
        <f>IF('Data invoice'!N770=0,"",'Data invoice'!O770)</f>
        <v/>
      </c>
      <c r="F654" s="284" t="str">
        <f>IF('Data invoice'!O770=0,"",'Data invoice'!P770)</f>
        <v/>
      </c>
      <c r="G654" s="284" t="str">
        <f>IF('Data invoice'!P770=0,"",'Data invoice'!Q770)</f>
        <v/>
      </c>
      <c r="H654" s="284" t="str">
        <f>IF('Data invoice'!Q770=0,"",'Data invoice'!R770)</f>
        <v/>
      </c>
      <c r="I654" s="320" t="str">
        <f>IF('Data invoice'!R770=0,"",'Data invoice'!S770)</f>
        <v/>
      </c>
      <c r="J654" s="367" t="str">
        <f>IF('Data invoice'!S770=0,"",'Data invoice'!T770)</f>
        <v/>
      </c>
    </row>
    <row r="655" spans="1:10" s="414" customFormat="1" ht="15.75" customHeight="1">
      <c r="A655" s="284" t="str">
        <f>IF('Data invoice'!J771=0,"",'Data invoice'!K771)</f>
        <v/>
      </c>
      <c r="B655" s="284" t="str">
        <f>IF('Data invoice'!K771=0,"",'Data invoice'!L771)</f>
        <v/>
      </c>
      <c r="C655" s="284" t="str">
        <f>IF('Data invoice'!L771=0,"",'Data invoice'!M771)</f>
        <v/>
      </c>
      <c r="D655" s="284" t="str">
        <f>IF('Data invoice'!M771=0,"",'Data invoice'!N771)</f>
        <v/>
      </c>
      <c r="E655" s="284" t="str">
        <f>IF('Data invoice'!N771=0,"",'Data invoice'!O771)</f>
        <v/>
      </c>
      <c r="F655" s="284" t="str">
        <f>IF('Data invoice'!O771=0,"",'Data invoice'!P771)</f>
        <v/>
      </c>
      <c r="G655" s="284" t="str">
        <f>IF('Data invoice'!P771=0,"",'Data invoice'!Q771)</f>
        <v/>
      </c>
      <c r="H655" s="284" t="str">
        <f>IF('Data invoice'!Q771=0,"",'Data invoice'!R771)</f>
        <v/>
      </c>
      <c r="I655" s="320" t="str">
        <f>IF('Data invoice'!R771=0,"",'Data invoice'!S771)</f>
        <v/>
      </c>
      <c r="J655" s="367" t="str">
        <f>IF('Data invoice'!S771=0,"",'Data invoice'!T771)</f>
        <v/>
      </c>
    </row>
    <row r="656" spans="1:10" s="414" customFormat="1" ht="15.75" customHeight="1">
      <c r="A656" s="284" t="str">
        <f>IF('Data invoice'!J772=0,"",'Data invoice'!K772)</f>
        <v/>
      </c>
      <c r="B656" s="284" t="str">
        <f>IF('Data invoice'!K772=0,"",'Data invoice'!L772)</f>
        <v/>
      </c>
      <c r="C656" s="284" t="str">
        <f>IF('Data invoice'!L772=0,"",'Data invoice'!M772)</f>
        <v/>
      </c>
      <c r="D656" s="284" t="str">
        <f>IF('Data invoice'!M772=0,"",'Data invoice'!N772)</f>
        <v/>
      </c>
      <c r="E656" s="284" t="str">
        <f>IF('Data invoice'!N772=0,"",'Data invoice'!O772)</f>
        <v/>
      </c>
      <c r="F656" s="284" t="str">
        <f>IF('Data invoice'!O772=0,"",'Data invoice'!P772)</f>
        <v/>
      </c>
      <c r="G656" s="284" t="str">
        <f>IF('Data invoice'!P772=0,"",'Data invoice'!Q772)</f>
        <v/>
      </c>
      <c r="H656" s="284" t="str">
        <f>IF('Data invoice'!Q772=0,"",'Data invoice'!R772)</f>
        <v/>
      </c>
      <c r="I656" s="320" t="str">
        <f>IF('Data invoice'!R772=0,"",'Data invoice'!S772)</f>
        <v/>
      </c>
      <c r="J656" s="367" t="str">
        <f>IF('Data invoice'!S772=0,"",'Data invoice'!T772)</f>
        <v/>
      </c>
    </row>
    <row r="657" spans="1:10" s="414" customFormat="1" ht="15.75" customHeight="1">
      <c r="A657" s="284" t="str">
        <f>IF('Data invoice'!J773=0,"",'Data invoice'!K773)</f>
        <v/>
      </c>
      <c r="B657" s="284" t="str">
        <f>IF('Data invoice'!K773=0,"",'Data invoice'!L773)</f>
        <v/>
      </c>
      <c r="C657" s="284" t="str">
        <f>IF('Data invoice'!L773=0,"",'Data invoice'!M773)</f>
        <v/>
      </c>
      <c r="D657" s="284" t="str">
        <f>IF('Data invoice'!M773=0,"",'Data invoice'!N773)</f>
        <v/>
      </c>
      <c r="E657" s="284" t="str">
        <f>IF('Data invoice'!N773=0,"",'Data invoice'!O773)</f>
        <v/>
      </c>
      <c r="F657" s="284" t="str">
        <f>IF('Data invoice'!O773=0,"",'Data invoice'!P773)</f>
        <v/>
      </c>
      <c r="G657" s="284" t="str">
        <f>IF('Data invoice'!P773=0,"",'Data invoice'!Q773)</f>
        <v/>
      </c>
      <c r="H657" s="284" t="str">
        <f>IF('Data invoice'!Q773=0,"",'Data invoice'!R773)</f>
        <v/>
      </c>
      <c r="I657" s="320" t="str">
        <f>IF('Data invoice'!R773=0,"",'Data invoice'!S773)</f>
        <v/>
      </c>
      <c r="J657" s="367" t="str">
        <f>IF('Data invoice'!S773=0,"",'Data invoice'!T773)</f>
        <v/>
      </c>
    </row>
    <row r="658" spans="1:10" s="414" customFormat="1" ht="15.75" customHeight="1">
      <c r="A658" s="284" t="str">
        <f>IF('Data invoice'!J774=0,"",'Data invoice'!K774)</f>
        <v/>
      </c>
      <c r="B658" s="284" t="str">
        <f>IF('Data invoice'!K774=0,"",'Data invoice'!L774)</f>
        <v/>
      </c>
      <c r="C658" s="284" t="str">
        <f>IF('Data invoice'!L774=0,"",'Data invoice'!M774)</f>
        <v/>
      </c>
      <c r="D658" s="284" t="str">
        <f>IF('Data invoice'!M774=0,"",'Data invoice'!N774)</f>
        <v/>
      </c>
      <c r="E658" s="284" t="str">
        <f>IF('Data invoice'!N774=0,"",'Data invoice'!O774)</f>
        <v/>
      </c>
      <c r="F658" s="284" t="str">
        <f>IF('Data invoice'!O774=0,"",'Data invoice'!P774)</f>
        <v/>
      </c>
      <c r="G658" s="284" t="str">
        <f>IF('Data invoice'!P774=0,"",'Data invoice'!Q774)</f>
        <v/>
      </c>
      <c r="H658" s="284" t="str">
        <f>IF('Data invoice'!Q774=0,"",'Data invoice'!R774)</f>
        <v/>
      </c>
      <c r="I658" s="320" t="str">
        <f>IF('Data invoice'!R774=0,"",'Data invoice'!S774)</f>
        <v/>
      </c>
      <c r="J658" s="367" t="str">
        <f>IF('Data invoice'!S774=0,"",'Data invoice'!T774)</f>
        <v/>
      </c>
    </row>
    <row r="659" spans="1:10" s="414" customFormat="1" ht="15.75" customHeight="1">
      <c r="A659" s="284" t="str">
        <f>IF('Data invoice'!J775=0,"",'Data invoice'!K775)</f>
        <v/>
      </c>
      <c r="B659" s="284" t="str">
        <f>IF('Data invoice'!K775=0,"",'Data invoice'!L775)</f>
        <v/>
      </c>
      <c r="C659" s="284" t="str">
        <f>IF('Data invoice'!L775=0,"",'Data invoice'!M775)</f>
        <v/>
      </c>
      <c r="D659" s="284" t="str">
        <f>IF('Data invoice'!M775=0,"",'Data invoice'!N775)</f>
        <v/>
      </c>
      <c r="E659" s="284" t="str">
        <f>IF('Data invoice'!N775=0,"",'Data invoice'!O775)</f>
        <v/>
      </c>
      <c r="F659" s="284" t="str">
        <f>IF('Data invoice'!O775=0,"",'Data invoice'!P775)</f>
        <v/>
      </c>
      <c r="G659" s="284" t="str">
        <f>IF('Data invoice'!P775=0,"",'Data invoice'!Q775)</f>
        <v/>
      </c>
      <c r="H659" s="284" t="str">
        <f>IF('Data invoice'!Q775=0,"",'Data invoice'!R775)</f>
        <v/>
      </c>
      <c r="I659" s="320" t="str">
        <f>IF('Data invoice'!R775=0,"",'Data invoice'!S775)</f>
        <v/>
      </c>
      <c r="J659" s="367" t="str">
        <f>IF('Data invoice'!S775=0,"",'Data invoice'!T775)</f>
        <v/>
      </c>
    </row>
    <row r="660" spans="1:10" s="414" customFormat="1" ht="15.75" customHeight="1">
      <c r="A660" s="284" t="str">
        <f>IF('Data invoice'!J776=0,"",'Data invoice'!K776)</f>
        <v/>
      </c>
      <c r="B660" s="284" t="str">
        <f>IF('Data invoice'!K776=0,"",'Data invoice'!L776)</f>
        <v/>
      </c>
      <c r="C660" s="284" t="str">
        <f>IF('Data invoice'!L776=0,"",'Data invoice'!M776)</f>
        <v/>
      </c>
      <c r="D660" s="284" t="str">
        <f>IF('Data invoice'!M776=0,"",'Data invoice'!N776)</f>
        <v/>
      </c>
      <c r="E660" s="284" t="str">
        <f>IF('Data invoice'!N776=0,"",'Data invoice'!O776)</f>
        <v/>
      </c>
      <c r="F660" s="284" t="str">
        <f>IF('Data invoice'!O776=0,"",'Data invoice'!P776)</f>
        <v/>
      </c>
      <c r="G660" s="284" t="str">
        <f>IF('Data invoice'!P776=0,"",'Data invoice'!Q776)</f>
        <v/>
      </c>
      <c r="H660" s="284" t="str">
        <f>IF('Data invoice'!Q776=0,"",'Data invoice'!R776)</f>
        <v/>
      </c>
      <c r="I660" s="320" t="str">
        <f>IF('Data invoice'!R776=0,"",'Data invoice'!S776)</f>
        <v/>
      </c>
      <c r="J660" s="367" t="str">
        <f>IF('Data invoice'!S776=0,"",'Data invoice'!T776)</f>
        <v/>
      </c>
    </row>
    <row r="661" spans="1:10" s="414" customFormat="1" ht="15.75" customHeight="1">
      <c r="A661" s="284" t="str">
        <f>IF('Data invoice'!J777=0,"",'Data invoice'!K777)</f>
        <v/>
      </c>
      <c r="B661" s="284" t="str">
        <f>IF('Data invoice'!K777=0,"",'Data invoice'!L777)</f>
        <v/>
      </c>
      <c r="C661" s="284" t="str">
        <f>IF('Data invoice'!L777=0,"",'Data invoice'!M777)</f>
        <v/>
      </c>
      <c r="D661" s="284" t="str">
        <f>IF('Data invoice'!M777=0,"",'Data invoice'!N777)</f>
        <v/>
      </c>
      <c r="E661" s="284" t="str">
        <f>IF('Data invoice'!N777=0,"",'Data invoice'!O777)</f>
        <v/>
      </c>
      <c r="F661" s="284" t="str">
        <f>IF('Data invoice'!O777=0,"",'Data invoice'!P777)</f>
        <v/>
      </c>
      <c r="G661" s="284" t="str">
        <f>IF('Data invoice'!P777=0,"",'Data invoice'!Q777)</f>
        <v/>
      </c>
      <c r="H661" s="284" t="str">
        <f>IF('Data invoice'!Q777=0,"",'Data invoice'!R777)</f>
        <v/>
      </c>
      <c r="I661" s="320" t="str">
        <f>IF('Data invoice'!R777=0,"",'Data invoice'!S777)</f>
        <v/>
      </c>
      <c r="J661" s="367" t="str">
        <f>IF('Data invoice'!S777=0,"",'Data invoice'!T777)</f>
        <v/>
      </c>
    </row>
    <row r="662" spans="1:10" s="414" customFormat="1" ht="15.75" customHeight="1">
      <c r="A662" s="284" t="str">
        <f>IF('Data invoice'!J778=0,"",'Data invoice'!K778)</f>
        <v/>
      </c>
      <c r="B662" s="284" t="str">
        <f>IF('Data invoice'!K778=0,"",'Data invoice'!L778)</f>
        <v/>
      </c>
      <c r="C662" s="284" t="str">
        <f>IF('Data invoice'!L778=0,"",'Data invoice'!M778)</f>
        <v/>
      </c>
      <c r="D662" s="284" t="str">
        <f>IF('Data invoice'!M778=0,"",'Data invoice'!N778)</f>
        <v/>
      </c>
      <c r="E662" s="284" t="str">
        <f>IF('Data invoice'!N778=0,"",'Data invoice'!O778)</f>
        <v/>
      </c>
      <c r="F662" s="284" t="str">
        <f>IF('Data invoice'!O778=0,"",'Data invoice'!P778)</f>
        <v/>
      </c>
      <c r="G662" s="284" t="str">
        <f>IF('Data invoice'!P778=0,"",'Data invoice'!Q778)</f>
        <v/>
      </c>
      <c r="H662" s="284" t="str">
        <f>IF('Data invoice'!Q778=0,"",'Data invoice'!R778)</f>
        <v/>
      </c>
      <c r="I662" s="320" t="str">
        <f>IF('Data invoice'!R778=0,"",'Data invoice'!S778)</f>
        <v/>
      </c>
      <c r="J662" s="367" t="str">
        <f>IF('Data invoice'!S778=0,"",'Data invoice'!T778)</f>
        <v/>
      </c>
    </row>
    <row r="663" spans="1:10" s="414" customFormat="1" ht="15.75" customHeight="1">
      <c r="A663" s="284" t="str">
        <f>IF('Data invoice'!J779=0,"",'Data invoice'!K779)</f>
        <v/>
      </c>
      <c r="B663" s="284" t="str">
        <f>IF('Data invoice'!K779=0,"",'Data invoice'!L779)</f>
        <v/>
      </c>
      <c r="C663" s="284" t="str">
        <f>IF('Data invoice'!L779=0,"",'Data invoice'!M779)</f>
        <v/>
      </c>
      <c r="D663" s="284" t="str">
        <f>IF('Data invoice'!M779=0,"",'Data invoice'!N779)</f>
        <v/>
      </c>
      <c r="E663" s="284" t="str">
        <f>IF('Data invoice'!N779=0,"",'Data invoice'!O779)</f>
        <v/>
      </c>
      <c r="F663" s="284" t="str">
        <f>IF('Data invoice'!O779=0,"",'Data invoice'!P779)</f>
        <v/>
      </c>
      <c r="G663" s="284" t="str">
        <f>IF('Data invoice'!P779=0,"",'Data invoice'!Q779)</f>
        <v/>
      </c>
      <c r="H663" s="284" t="str">
        <f>IF('Data invoice'!Q779=0,"",'Data invoice'!R779)</f>
        <v/>
      </c>
      <c r="I663" s="320" t="str">
        <f>IF('Data invoice'!R779=0,"",'Data invoice'!S779)</f>
        <v/>
      </c>
      <c r="J663" s="367" t="str">
        <f>IF('Data invoice'!S779=0,"",'Data invoice'!T779)</f>
        <v/>
      </c>
    </row>
    <row r="664" spans="1:10" s="414" customFormat="1" ht="15.75" customHeight="1">
      <c r="A664" s="284" t="str">
        <f>IF('Data invoice'!J780=0,"",'Data invoice'!K780)</f>
        <v/>
      </c>
      <c r="B664" s="284" t="str">
        <f>IF('Data invoice'!K780=0,"",'Data invoice'!L780)</f>
        <v/>
      </c>
      <c r="C664" s="284" t="str">
        <f>IF('Data invoice'!L780=0,"",'Data invoice'!M780)</f>
        <v/>
      </c>
      <c r="D664" s="284" t="str">
        <f>IF('Data invoice'!M780=0,"",'Data invoice'!N780)</f>
        <v/>
      </c>
      <c r="E664" s="284" t="str">
        <f>IF('Data invoice'!N780=0,"",'Data invoice'!O780)</f>
        <v/>
      </c>
      <c r="F664" s="284" t="str">
        <f>IF('Data invoice'!O780=0,"",'Data invoice'!P780)</f>
        <v/>
      </c>
      <c r="G664" s="284" t="str">
        <f>IF('Data invoice'!P780=0,"",'Data invoice'!Q780)</f>
        <v/>
      </c>
      <c r="H664" s="284" t="str">
        <f>IF('Data invoice'!Q780=0,"",'Data invoice'!R780)</f>
        <v/>
      </c>
      <c r="I664" s="320" t="str">
        <f>IF('Data invoice'!R780=0,"",'Data invoice'!S780)</f>
        <v/>
      </c>
      <c r="J664" s="367" t="str">
        <f>IF('Data invoice'!S780=0,"",'Data invoice'!T780)</f>
        <v/>
      </c>
    </row>
    <row r="665" spans="1:10" s="414" customFormat="1" ht="15.75" customHeight="1">
      <c r="A665" s="284" t="str">
        <f>IF('Data invoice'!J781=0,"",'Data invoice'!K781)</f>
        <v/>
      </c>
      <c r="B665" s="284" t="str">
        <f>IF('Data invoice'!K781=0,"",'Data invoice'!L781)</f>
        <v/>
      </c>
      <c r="C665" s="284" t="str">
        <f>IF('Data invoice'!L781=0,"",'Data invoice'!M781)</f>
        <v/>
      </c>
      <c r="D665" s="284" t="str">
        <f>IF('Data invoice'!M781=0,"",'Data invoice'!N781)</f>
        <v/>
      </c>
      <c r="E665" s="284" t="str">
        <f>IF('Data invoice'!N781=0,"",'Data invoice'!O781)</f>
        <v/>
      </c>
      <c r="F665" s="284" t="str">
        <f>IF('Data invoice'!O781=0,"",'Data invoice'!P781)</f>
        <v/>
      </c>
      <c r="G665" s="284" t="str">
        <f>IF('Data invoice'!P781=0,"",'Data invoice'!Q781)</f>
        <v/>
      </c>
      <c r="H665" s="284" t="str">
        <f>IF('Data invoice'!Q781=0,"",'Data invoice'!R781)</f>
        <v/>
      </c>
      <c r="I665" s="320" t="str">
        <f>IF('Data invoice'!R781=0,"",'Data invoice'!S781)</f>
        <v/>
      </c>
      <c r="J665" s="367" t="str">
        <f>IF('Data invoice'!S781=0,"",'Data invoice'!T781)</f>
        <v/>
      </c>
    </row>
    <row r="666" spans="1:10" s="414" customFormat="1" ht="15.75" customHeight="1">
      <c r="A666" s="284" t="str">
        <f>IF('Data invoice'!J782=0,"",'Data invoice'!K782)</f>
        <v/>
      </c>
      <c r="B666" s="284" t="str">
        <f>IF('Data invoice'!K782=0,"",'Data invoice'!L782)</f>
        <v/>
      </c>
      <c r="C666" s="284" t="str">
        <f>IF('Data invoice'!L782=0,"",'Data invoice'!M782)</f>
        <v/>
      </c>
      <c r="D666" s="284" t="str">
        <f>IF('Data invoice'!M782=0,"",'Data invoice'!N782)</f>
        <v/>
      </c>
      <c r="E666" s="284" t="str">
        <f>IF('Data invoice'!N782=0,"",'Data invoice'!O782)</f>
        <v/>
      </c>
      <c r="F666" s="284" t="str">
        <f>IF('Data invoice'!O782=0,"",'Data invoice'!P782)</f>
        <v/>
      </c>
      <c r="G666" s="284" t="str">
        <f>IF('Data invoice'!P782=0,"",'Data invoice'!Q782)</f>
        <v/>
      </c>
      <c r="H666" s="284" t="str">
        <f>IF('Data invoice'!Q782=0,"",'Data invoice'!R782)</f>
        <v/>
      </c>
      <c r="I666" s="320" t="str">
        <f>IF('Data invoice'!R782=0,"",'Data invoice'!S782)</f>
        <v/>
      </c>
      <c r="J666" s="367" t="str">
        <f>IF('Data invoice'!S782=0,"",'Data invoice'!T782)</f>
        <v/>
      </c>
    </row>
    <row r="667" spans="1:10" s="414" customFormat="1" ht="15.75" customHeight="1">
      <c r="A667" s="284" t="str">
        <f>IF('Data invoice'!J783=0,"",'Data invoice'!K783)</f>
        <v/>
      </c>
      <c r="B667" s="284" t="str">
        <f>IF('Data invoice'!K783=0,"",'Data invoice'!L783)</f>
        <v/>
      </c>
      <c r="C667" s="284" t="str">
        <f>IF('Data invoice'!L783=0,"",'Data invoice'!M783)</f>
        <v/>
      </c>
      <c r="D667" s="284" t="str">
        <f>IF('Data invoice'!M783=0,"",'Data invoice'!N783)</f>
        <v/>
      </c>
      <c r="E667" s="284" t="str">
        <f>IF('Data invoice'!N783=0,"",'Data invoice'!O783)</f>
        <v/>
      </c>
      <c r="F667" s="284" t="str">
        <f>IF('Data invoice'!O783=0,"",'Data invoice'!P783)</f>
        <v/>
      </c>
      <c r="G667" s="284" t="str">
        <f>IF('Data invoice'!P783=0,"",'Data invoice'!Q783)</f>
        <v/>
      </c>
      <c r="H667" s="284" t="str">
        <f>IF('Data invoice'!Q783=0,"",'Data invoice'!R783)</f>
        <v/>
      </c>
      <c r="I667" s="320" t="str">
        <f>IF('Data invoice'!R783=0,"",'Data invoice'!S783)</f>
        <v/>
      </c>
      <c r="J667" s="367" t="str">
        <f>IF('Data invoice'!S783=0,"",'Data invoice'!T783)</f>
        <v/>
      </c>
    </row>
    <row r="668" spans="1:10" s="414" customFormat="1" ht="15.75" customHeight="1">
      <c r="A668" s="284" t="str">
        <f>IF('Data invoice'!J784=0,"",'Data invoice'!K784)</f>
        <v/>
      </c>
      <c r="B668" s="284" t="str">
        <f>IF('Data invoice'!K784=0,"",'Data invoice'!L784)</f>
        <v/>
      </c>
      <c r="C668" s="284" t="str">
        <f>IF('Data invoice'!L784=0,"",'Data invoice'!M784)</f>
        <v/>
      </c>
      <c r="D668" s="284" t="str">
        <f>IF('Data invoice'!M784=0,"",'Data invoice'!N784)</f>
        <v/>
      </c>
      <c r="E668" s="284" t="str">
        <f>IF('Data invoice'!N784=0,"",'Data invoice'!O784)</f>
        <v/>
      </c>
      <c r="F668" s="284" t="str">
        <f>IF('Data invoice'!O784=0,"",'Data invoice'!P784)</f>
        <v/>
      </c>
      <c r="G668" s="284" t="str">
        <f>IF('Data invoice'!P784=0,"",'Data invoice'!Q784)</f>
        <v/>
      </c>
      <c r="H668" s="284" t="str">
        <f>IF('Data invoice'!Q784=0,"",'Data invoice'!R784)</f>
        <v/>
      </c>
      <c r="I668" s="320" t="str">
        <f>IF('Data invoice'!R784=0,"",'Data invoice'!S784)</f>
        <v/>
      </c>
      <c r="J668" s="367" t="str">
        <f>IF('Data invoice'!S784=0,"",'Data invoice'!T784)</f>
        <v/>
      </c>
    </row>
    <row r="669" spans="1:10" s="414" customFormat="1" ht="15.75" customHeight="1">
      <c r="A669" s="284" t="str">
        <f>IF('Data invoice'!J785=0,"",'Data invoice'!K785)</f>
        <v/>
      </c>
      <c r="B669" s="284" t="str">
        <f>IF('Data invoice'!K785=0,"",'Data invoice'!L785)</f>
        <v/>
      </c>
      <c r="C669" s="284" t="str">
        <f>IF('Data invoice'!L785=0,"",'Data invoice'!M785)</f>
        <v/>
      </c>
      <c r="D669" s="284" t="str">
        <f>IF('Data invoice'!M785=0,"",'Data invoice'!N785)</f>
        <v/>
      </c>
      <c r="E669" s="284" t="str">
        <f>IF('Data invoice'!N785=0,"",'Data invoice'!O785)</f>
        <v/>
      </c>
      <c r="F669" s="284" t="str">
        <f>IF('Data invoice'!O785=0,"",'Data invoice'!P785)</f>
        <v/>
      </c>
      <c r="G669" s="284" t="str">
        <f>IF('Data invoice'!P785=0,"",'Data invoice'!Q785)</f>
        <v/>
      </c>
      <c r="H669" s="284" t="str">
        <f>IF('Data invoice'!Q785=0,"",'Data invoice'!R785)</f>
        <v/>
      </c>
      <c r="I669" s="320" t="str">
        <f>IF('Data invoice'!R785=0,"",'Data invoice'!S785)</f>
        <v/>
      </c>
      <c r="J669" s="367" t="str">
        <f>IF('Data invoice'!S785=0,"",'Data invoice'!T785)</f>
        <v/>
      </c>
    </row>
    <row r="670" spans="1:10" s="414" customFormat="1" ht="15.75" customHeight="1">
      <c r="A670" s="284" t="str">
        <f>IF('Data invoice'!J786=0,"",'Data invoice'!K786)</f>
        <v/>
      </c>
      <c r="B670" s="284" t="str">
        <f>IF('Data invoice'!K786=0,"",'Data invoice'!L786)</f>
        <v/>
      </c>
      <c r="C670" s="284" t="str">
        <f>IF('Data invoice'!L786=0,"",'Data invoice'!M786)</f>
        <v/>
      </c>
      <c r="D670" s="284" t="str">
        <f>IF('Data invoice'!M786=0,"",'Data invoice'!N786)</f>
        <v/>
      </c>
      <c r="E670" s="284" t="str">
        <f>IF('Data invoice'!N786=0,"",'Data invoice'!O786)</f>
        <v/>
      </c>
      <c r="F670" s="284" t="str">
        <f>IF('Data invoice'!O786=0,"",'Data invoice'!P786)</f>
        <v/>
      </c>
      <c r="G670" s="284" t="str">
        <f>IF('Data invoice'!P786=0,"",'Data invoice'!Q786)</f>
        <v/>
      </c>
      <c r="H670" s="284" t="str">
        <f>IF('Data invoice'!Q786=0,"",'Data invoice'!R786)</f>
        <v/>
      </c>
      <c r="I670" s="320" t="str">
        <f>IF('Data invoice'!R786=0,"",'Data invoice'!S786)</f>
        <v/>
      </c>
      <c r="J670" s="367" t="str">
        <f>IF('Data invoice'!S786=0,"",'Data invoice'!T786)</f>
        <v/>
      </c>
    </row>
    <row r="671" spans="1:10" s="414" customFormat="1" ht="15.75" customHeight="1">
      <c r="A671" s="284" t="str">
        <f>IF('Data invoice'!J787=0,"",'Data invoice'!K787)</f>
        <v/>
      </c>
      <c r="B671" s="284" t="str">
        <f>IF('Data invoice'!K787=0,"",'Data invoice'!L787)</f>
        <v/>
      </c>
      <c r="C671" s="284" t="str">
        <f>IF('Data invoice'!L787=0,"",'Data invoice'!M787)</f>
        <v/>
      </c>
      <c r="D671" s="284" t="str">
        <f>IF('Data invoice'!M787=0,"",'Data invoice'!N787)</f>
        <v/>
      </c>
      <c r="E671" s="284" t="str">
        <f>IF('Data invoice'!N787=0,"",'Data invoice'!O787)</f>
        <v/>
      </c>
      <c r="F671" s="284" t="str">
        <f>IF('Data invoice'!O787=0,"",'Data invoice'!P787)</f>
        <v/>
      </c>
      <c r="G671" s="284" t="str">
        <f>IF('Data invoice'!P787=0,"",'Data invoice'!Q787)</f>
        <v/>
      </c>
      <c r="H671" s="284" t="str">
        <f>IF('Data invoice'!Q787=0,"",'Data invoice'!R787)</f>
        <v/>
      </c>
      <c r="I671" s="320" t="str">
        <f>IF('Data invoice'!R787=0,"",'Data invoice'!S787)</f>
        <v/>
      </c>
      <c r="J671" s="367" t="str">
        <f>IF('Data invoice'!S787=0,"",'Data invoice'!T787)</f>
        <v/>
      </c>
    </row>
    <row r="672" spans="1:10" s="414" customFormat="1" ht="15.75" customHeight="1">
      <c r="A672" s="284" t="str">
        <f>IF('Data invoice'!J788=0,"",'Data invoice'!K788)</f>
        <v/>
      </c>
      <c r="B672" s="284" t="str">
        <f>IF('Data invoice'!K788=0,"",'Data invoice'!L788)</f>
        <v/>
      </c>
      <c r="C672" s="284" t="str">
        <f>IF('Data invoice'!L788=0,"",'Data invoice'!M788)</f>
        <v/>
      </c>
      <c r="D672" s="284" t="str">
        <f>IF('Data invoice'!M788=0,"",'Data invoice'!N788)</f>
        <v/>
      </c>
      <c r="E672" s="284" t="str">
        <f>IF('Data invoice'!N788=0,"",'Data invoice'!O788)</f>
        <v/>
      </c>
      <c r="F672" s="284" t="str">
        <f>IF('Data invoice'!O788=0,"",'Data invoice'!P788)</f>
        <v/>
      </c>
      <c r="G672" s="284" t="str">
        <f>IF('Data invoice'!P788=0,"",'Data invoice'!Q788)</f>
        <v/>
      </c>
      <c r="H672" s="284" t="str">
        <f>IF('Data invoice'!Q788=0,"",'Data invoice'!R788)</f>
        <v/>
      </c>
      <c r="I672" s="320" t="str">
        <f>IF('Data invoice'!R788=0,"",'Data invoice'!S788)</f>
        <v/>
      </c>
      <c r="J672" s="367" t="str">
        <f>IF('Data invoice'!S788=0,"",'Data invoice'!T788)</f>
        <v/>
      </c>
    </row>
    <row r="673" spans="1:10" s="414" customFormat="1" ht="15.75" customHeight="1">
      <c r="A673" s="284" t="str">
        <f>IF('Data invoice'!J789=0,"",'Data invoice'!K789)</f>
        <v/>
      </c>
      <c r="B673" s="284" t="str">
        <f>IF('Data invoice'!K789=0,"",'Data invoice'!L789)</f>
        <v/>
      </c>
      <c r="C673" s="284" t="str">
        <f>IF('Data invoice'!L789=0,"",'Data invoice'!M789)</f>
        <v/>
      </c>
      <c r="D673" s="284" t="str">
        <f>IF('Data invoice'!M789=0,"",'Data invoice'!N789)</f>
        <v/>
      </c>
      <c r="E673" s="284" t="str">
        <f>IF('Data invoice'!N789=0,"",'Data invoice'!O789)</f>
        <v/>
      </c>
      <c r="F673" s="284" t="str">
        <f>IF('Data invoice'!O789=0,"",'Data invoice'!P789)</f>
        <v/>
      </c>
      <c r="G673" s="284" t="str">
        <f>IF('Data invoice'!P789=0,"",'Data invoice'!Q789)</f>
        <v/>
      </c>
      <c r="H673" s="284" t="str">
        <f>IF('Data invoice'!Q789=0,"",'Data invoice'!R789)</f>
        <v/>
      </c>
      <c r="I673" s="320" t="str">
        <f>IF('Data invoice'!R789=0,"",'Data invoice'!S789)</f>
        <v/>
      </c>
      <c r="J673" s="367" t="str">
        <f>IF('Data invoice'!S789=0,"",'Data invoice'!T789)</f>
        <v/>
      </c>
    </row>
    <row r="674" spans="1:10" s="414" customFormat="1" ht="15.75" customHeight="1">
      <c r="A674" s="284" t="str">
        <f>IF('Data invoice'!J790=0,"",'Data invoice'!K790)</f>
        <v/>
      </c>
      <c r="B674" s="284" t="str">
        <f>IF('Data invoice'!K790=0,"",'Data invoice'!L790)</f>
        <v/>
      </c>
      <c r="C674" s="284" t="str">
        <f>IF('Data invoice'!L790=0,"",'Data invoice'!M790)</f>
        <v/>
      </c>
      <c r="D674" s="284" t="str">
        <f>IF('Data invoice'!M790=0,"",'Data invoice'!N790)</f>
        <v/>
      </c>
      <c r="E674" s="284" t="str">
        <f>IF('Data invoice'!N790=0,"",'Data invoice'!O790)</f>
        <v/>
      </c>
      <c r="F674" s="284" t="str">
        <f>IF('Data invoice'!O790=0,"",'Data invoice'!P790)</f>
        <v/>
      </c>
      <c r="G674" s="284" t="str">
        <f>IF('Data invoice'!P790=0,"",'Data invoice'!Q790)</f>
        <v/>
      </c>
      <c r="H674" s="284" t="str">
        <f>IF('Data invoice'!Q790=0,"",'Data invoice'!R790)</f>
        <v/>
      </c>
      <c r="I674" s="320" t="str">
        <f>IF('Data invoice'!R790=0,"",'Data invoice'!S790)</f>
        <v/>
      </c>
      <c r="J674" s="367" t="str">
        <f>IF('Data invoice'!S790=0,"",'Data invoice'!T790)</f>
        <v/>
      </c>
    </row>
    <row r="675" spans="1:10" s="414" customFormat="1" ht="15.75" customHeight="1">
      <c r="A675" s="284" t="str">
        <f>IF('Data invoice'!J791=0,"",'Data invoice'!K791)</f>
        <v/>
      </c>
      <c r="B675" s="284" t="str">
        <f>IF('Data invoice'!K791=0,"",'Data invoice'!L791)</f>
        <v/>
      </c>
      <c r="C675" s="284" t="str">
        <f>IF('Data invoice'!L791=0,"",'Data invoice'!M791)</f>
        <v/>
      </c>
      <c r="D675" s="284" t="str">
        <f>IF('Data invoice'!M791=0,"",'Data invoice'!N791)</f>
        <v/>
      </c>
      <c r="E675" s="284" t="str">
        <f>IF('Data invoice'!N791=0,"",'Data invoice'!O791)</f>
        <v/>
      </c>
      <c r="F675" s="284" t="str">
        <f>IF('Data invoice'!O791=0,"",'Data invoice'!P791)</f>
        <v/>
      </c>
      <c r="G675" s="284" t="str">
        <f>IF('Data invoice'!P791=0,"",'Data invoice'!Q791)</f>
        <v/>
      </c>
      <c r="H675" s="284" t="str">
        <f>IF('Data invoice'!Q791=0,"",'Data invoice'!R791)</f>
        <v/>
      </c>
      <c r="I675" s="320" t="str">
        <f>IF('Data invoice'!R791=0,"",'Data invoice'!S791)</f>
        <v/>
      </c>
      <c r="J675" s="367" t="str">
        <f>IF('Data invoice'!S791=0,"",'Data invoice'!T791)</f>
        <v/>
      </c>
    </row>
    <row r="676" spans="1:10" s="414" customFormat="1" ht="15.75" customHeight="1">
      <c r="A676" s="284" t="str">
        <f>IF('Data invoice'!J792=0,"",'Data invoice'!K792)</f>
        <v/>
      </c>
      <c r="B676" s="284" t="str">
        <f>IF('Data invoice'!K792=0,"",'Data invoice'!L792)</f>
        <v/>
      </c>
      <c r="C676" s="284" t="str">
        <f>IF('Data invoice'!L792=0,"",'Data invoice'!M792)</f>
        <v/>
      </c>
      <c r="D676" s="284" t="str">
        <f>IF('Data invoice'!M792=0,"",'Data invoice'!N792)</f>
        <v/>
      </c>
      <c r="E676" s="284" t="str">
        <f>IF('Data invoice'!N792=0,"",'Data invoice'!O792)</f>
        <v/>
      </c>
      <c r="F676" s="284" t="str">
        <f>IF('Data invoice'!O792=0,"",'Data invoice'!P792)</f>
        <v/>
      </c>
      <c r="G676" s="284" t="str">
        <f>IF('Data invoice'!P792=0,"",'Data invoice'!Q792)</f>
        <v/>
      </c>
      <c r="H676" s="284" t="str">
        <f>IF('Data invoice'!Q792=0,"",'Data invoice'!R792)</f>
        <v/>
      </c>
      <c r="I676" s="320" t="str">
        <f>IF('Data invoice'!R792=0,"",'Data invoice'!S792)</f>
        <v/>
      </c>
      <c r="J676" s="367" t="str">
        <f>IF('Data invoice'!S792=0,"",'Data invoice'!T792)</f>
        <v/>
      </c>
    </row>
    <row r="677" spans="1:10" s="414" customFormat="1" ht="15.75" customHeight="1">
      <c r="A677" s="284" t="str">
        <f>IF('Data invoice'!J793=0,"",'Data invoice'!K793)</f>
        <v/>
      </c>
      <c r="B677" s="284" t="str">
        <f>IF('Data invoice'!K793=0,"",'Data invoice'!L793)</f>
        <v/>
      </c>
      <c r="C677" s="284" t="str">
        <f>IF('Data invoice'!L793=0,"",'Data invoice'!M793)</f>
        <v/>
      </c>
      <c r="D677" s="284" t="str">
        <f>IF('Data invoice'!M793=0,"",'Data invoice'!N793)</f>
        <v/>
      </c>
      <c r="E677" s="284" t="str">
        <f>IF('Data invoice'!N793=0,"",'Data invoice'!O793)</f>
        <v/>
      </c>
      <c r="F677" s="284" t="str">
        <f>IF('Data invoice'!O793=0,"",'Data invoice'!P793)</f>
        <v/>
      </c>
      <c r="G677" s="284" t="str">
        <f>IF('Data invoice'!P793=0,"",'Data invoice'!Q793)</f>
        <v/>
      </c>
      <c r="H677" s="284" t="str">
        <f>IF('Data invoice'!Q793=0,"",'Data invoice'!R793)</f>
        <v/>
      </c>
      <c r="I677" s="320" t="str">
        <f>IF('Data invoice'!R793=0,"",'Data invoice'!S793)</f>
        <v/>
      </c>
      <c r="J677" s="367" t="str">
        <f>IF('Data invoice'!S793=0,"",'Data invoice'!T793)</f>
        <v/>
      </c>
    </row>
    <row r="678" spans="1:10" s="414" customFormat="1" ht="15.75" customHeight="1">
      <c r="A678" s="284" t="str">
        <f>IF('Data invoice'!J794=0,"",'Data invoice'!K794)</f>
        <v/>
      </c>
      <c r="B678" s="284" t="str">
        <f>IF('Data invoice'!K794=0,"",'Data invoice'!L794)</f>
        <v/>
      </c>
      <c r="C678" s="284" t="str">
        <f>IF('Data invoice'!L794=0,"",'Data invoice'!M794)</f>
        <v/>
      </c>
      <c r="D678" s="284" t="str">
        <f>IF('Data invoice'!M794=0,"",'Data invoice'!N794)</f>
        <v/>
      </c>
      <c r="E678" s="284" t="str">
        <f>IF('Data invoice'!N794=0,"",'Data invoice'!O794)</f>
        <v/>
      </c>
      <c r="F678" s="284" t="str">
        <f>IF('Data invoice'!O794=0,"",'Data invoice'!P794)</f>
        <v/>
      </c>
      <c r="G678" s="284" t="str">
        <f>IF('Data invoice'!P794=0,"",'Data invoice'!Q794)</f>
        <v/>
      </c>
      <c r="H678" s="284" t="str">
        <f>IF('Data invoice'!Q794=0,"",'Data invoice'!R794)</f>
        <v/>
      </c>
      <c r="I678" s="320" t="str">
        <f>IF('Data invoice'!R794=0,"",'Data invoice'!S794)</f>
        <v/>
      </c>
      <c r="J678" s="367" t="str">
        <f>IF('Data invoice'!S794=0,"",'Data invoice'!T794)</f>
        <v/>
      </c>
    </row>
    <row r="679" spans="1:10" s="414" customFormat="1" ht="15.75" customHeight="1">
      <c r="A679" s="284" t="str">
        <f>IF('Data invoice'!J795=0,"",'Data invoice'!K795)</f>
        <v/>
      </c>
      <c r="B679" s="284" t="str">
        <f>IF('Data invoice'!K795=0,"",'Data invoice'!L795)</f>
        <v/>
      </c>
      <c r="C679" s="284" t="str">
        <f>IF('Data invoice'!L795=0,"",'Data invoice'!M795)</f>
        <v/>
      </c>
      <c r="D679" s="284" t="str">
        <f>IF('Data invoice'!M795=0,"",'Data invoice'!N795)</f>
        <v/>
      </c>
      <c r="E679" s="284" t="str">
        <f>IF('Data invoice'!N795=0,"",'Data invoice'!O795)</f>
        <v/>
      </c>
      <c r="F679" s="284" t="str">
        <f>IF('Data invoice'!O795=0,"",'Data invoice'!P795)</f>
        <v/>
      </c>
      <c r="G679" s="284" t="str">
        <f>IF('Data invoice'!P795=0,"",'Data invoice'!Q795)</f>
        <v/>
      </c>
      <c r="H679" s="284" t="str">
        <f>IF('Data invoice'!Q795=0,"",'Data invoice'!R795)</f>
        <v/>
      </c>
      <c r="I679" s="320" t="str">
        <f>IF('Data invoice'!R795=0,"",'Data invoice'!S795)</f>
        <v/>
      </c>
      <c r="J679" s="367" t="str">
        <f>IF('Data invoice'!S795=0,"",'Data invoice'!T795)</f>
        <v/>
      </c>
    </row>
    <row r="680" spans="1:10" s="414" customFormat="1" ht="15.75" customHeight="1">
      <c r="A680" s="284" t="str">
        <f>IF('Data invoice'!J796=0,"",'Data invoice'!K796)</f>
        <v/>
      </c>
      <c r="B680" s="284" t="str">
        <f>IF('Data invoice'!K796=0,"",'Data invoice'!L796)</f>
        <v/>
      </c>
      <c r="C680" s="284" t="str">
        <f>IF('Data invoice'!L796=0,"",'Data invoice'!M796)</f>
        <v/>
      </c>
      <c r="D680" s="284" t="str">
        <f>IF('Data invoice'!M796=0,"",'Data invoice'!N796)</f>
        <v/>
      </c>
      <c r="E680" s="284" t="str">
        <f>IF('Data invoice'!N796=0,"",'Data invoice'!O796)</f>
        <v/>
      </c>
      <c r="F680" s="284" t="str">
        <f>IF('Data invoice'!O796=0,"",'Data invoice'!P796)</f>
        <v/>
      </c>
      <c r="G680" s="284" t="str">
        <f>IF('Data invoice'!P796=0,"",'Data invoice'!Q796)</f>
        <v/>
      </c>
      <c r="H680" s="284" t="str">
        <f>IF('Data invoice'!Q796=0,"",'Data invoice'!R796)</f>
        <v/>
      </c>
      <c r="I680" s="320" t="str">
        <f>IF('Data invoice'!R796=0,"",'Data invoice'!S796)</f>
        <v/>
      </c>
      <c r="J680" s="367" t="str">
        <f>IF('Data invoice'!S796=0,"",'Data invoice'!T796)</f>
        <v/>
      </c>
    </row>
    <row r="681" spans="1:10" s="414" customFormat="1" ht="15.75" customHeight="1">
      <c r="A681" s="284" t="str">
        <f>IF('Data invoice'!J797=0,"",'Data invoice'!K797)</f>
        <v/>
      </c>
      <c r="B681" s="284" t="str">
        <f>IF('Data invoice'!K797=0,"",'Data invoice'!L797)</f>
        <v/>
      </c>
      <c r="C681" s="284" t="str">
        <f>IF('Data invoice'!L797=0,"",'Data invoice'!M797)</f>
        <v/>
      </c>
      <c r="D681" s="284" t="str">
        <f>IF('Data invoice'!M797=0,"",'Data invoice'!N797)</f>
        <v/>
      </c>
      <c r="E681" s="284" t="str">
        <f>IF('Data invoice'!N797=0,"",'Data invoice'!O797)</f>
        <v/>
      </c>
      <c r="F681" s="284" t="str">
        <f>IF('Data invoice'!O797=0,"",'Data invoice'!P797)</f>
        <v/>
      </c>
      <c r="G681" s="284" t="str">
        <f>IF('Data invoice'!P797=0,"",'Data invoice'!Q797)</f>
        <v/>
      </c>
      <c r="H681" s="284" t="str">
        <f>IF('Data invoice'!Q797=0,"",'Data invoice'!R797)</f>
        <v/>
      </c>
      <c r="I681" s="320" t="str">
        <f>IF('Data invoice'!R797=0,"",'Data invoice'!S797)</f>
        <v/>
      </c>
      <c r="J681" s="367" t="str">
        <f>IF('Data invoice'!S797=0,"",'Data invoice'!T797)</f>
        <v/>
      </c>
    </row>
    <row r="682" spans="1:10" s="414" customFormat="1" ht="15.75" customHeight="1">
      <c r="A682" s="284" t="str">
        <f>IF('Data invoice'!J798=0,"",'Data invoice'!K798)</f>
        <v/>
      </c>
      <c r="B682" s="284" t="str">
        <f>IF('Data invoice'!K798=0,"",'Data invoice'!L798)</f>
        <v/>
      </c>
      <c r="C682" s="284" t="str">
        <f>IF('Data invoice'!L798=0,"",'Data invoice'!M798)</f>
        <v/>
      </c>
      <c r="D682" s="284" t="str">
        <f>IF('Data invoice'!M798=0,"",'Data invoice'!N798)</f>
        <v/>
      </c>
      <c r="E682" s="284" t="str">
        <f>IF('Data invoice'!N798=0,"",'Data invoice'!O798)</f>
        <v/>
      </c>
      <c r="F682" s="284" t="str">
        <f>IF('Data invoice'!O798=0,"",'Data invoice'!P798)</f>
        <v/>
      </c>
      <c r="G682" s="284" t="str">
        <f>IF('Data invoice'!P798=0,"",'Data invoice'!Q798)</f>
        <v/>
      </c>
      <c r="H682" s="284" t="str">
        <f>IF('Data invoice'!Q798=0,"",'Data invoice'!R798)</f>
        <v/>
      </c>
      <c r="I682" s="320" t="str">
        <f>IF('Data invoice'!R798=0,"",'Data invoice'!S798)</f>
        <v/>
      </c>
      <c r="J682" s="367" t="str">
        <f>IF('Data invoice'!S798=0,"",'Data invoice'!T798)</f>
        <v/>
      </c>
    </row>
    <row r="683" spans="1:10" s="414" customFormat="1" ht="15.75" customHeight="1">
      <c r="A683" s="284" t="str">
        <f>IF('Data invoice'!J799=0,"",'Data invoice'!K799)</f>
        <v/>
      </c>
      <c r="B683" s="284" t="str">
        <f>IF('Data invoice'!K799=0,"",'Data invoice'!L799)</f>
        <v/>
      </c>
      <c r="C683" s="284" t="str">
        <f>IF('Data invoice'!L799=0,"",'Data invoice'!M799)</f>
        <v/>
      </c>
      <c r="D683" s="284" t="str">
        <f>IF('Data invoice'!M799=0,"",'Data invoice'!N799)</f>
        <v/>
      </c>
      <c r="E683" s="284" t="str">
        <f>IF('Data invoice'!N799=0,"",'Data invoice'!O799)</f>
        <v/>
      </c>
      <c r="F683" s="284" t="str">
        <f>IF('Data invoice'!O799=0,"",'Data invoice'!P799)</f>
        <v/>
      </c>
      <c r="G683" s="284" t="str">
        <f>IF('Data invoice'!P799=0,"",'Data invoice'!Q799)</f>
        <v/>
      </c>
      <c r="H683" s="284" t="str">
        <f>IF('Data invoice'!Q799=0,"",'Data invoice'!R799)</f>
        <v/>
      </c>
      <c r="I683" s="320" t="str">
        <f>IF('Data invoice'!R799=0,"",'Data invoice'!S799)</f>
        <v/>
      </c>
      <c r="J683" s="367" t="str">
        <f>IF('Data invoice'!S799=0,"",'Data invoice'!T799)</f>
        <v/>
      </c>
    </row>
    <row r="684" spans="1:10" s="414" customFormat="1" ht="15.75" customHeight="1">
      <c r="A684" s="284" t="str">
        <f>IF('Data invoice'!J800=0,"",'Data invoice'!K800)</f>
        <v/>
      </c>
      <c r="B684" s="284" t="str">
        <f>IF('Data invoice'!K800=0,"",'Data invoice'!L800)</f>
        <v/>
      </c>
      <c r="C684" s="284" t="str">
        <f>IF('Data invoice'!L800=0,"",'Data invoice'!M800)</f>
        <v/>
      </c>
      <c r="D684" s="284" t="str">
        <f>IF('Data invoice'!M800=0,"",'Data invoice'!N800)</f>
        <v/>
      </c>
      <c r="E684" s="284" t="str">
        <f>IF('Data invoice'!N800=0,"",'Data invoice'!O800)</f>
        <v/>
      </c>
      <c r="F684" s="284" t="str">
        <f>IF('Data invoice'!O800=0,"",'Data invoice'!P800)</f>
        <v/>
      </c>
      <c r="G684" s="284" t="str">
        <f>IF('Data invoice'!P800=0,"",'Data invoice'!Q800)</f>
        <v/>
      </c>
      <c r="H684" s="284" t="str">
        <f>IF('Data invoice'!Q800=0,"",'Data invoice'!R800)</f>
        <v/>
      </c>
      <c r="I684" s="320" t="str">
        <f>IF('Data invoice'!R800=0,"",'Data invoice'!S800)</f>
        <v/>
      </c>
      <c r="J684" s="367" t="str">
        <f>IF('Data invoice'!S800=0,"",'Data invoice'!T800)</f>
        <v/>
      </c>
    </row>
    <row r="685" spans="1:10" s="414" customFormat="1" ht="15.75" customHeight="1">
      <c r="A685" s="284" t="str">
        <f>IF('Data invoice'!J801=0,"",'Data invoice'!K801)</f>
        <v/>
      </c>
      <c r="B685" s="284" t="str">
        <f>IF('Data invoice'!K801=0,"",'Data invoice'!L801)</f>
        <v/>
      </c>
      <c r="C685" s="284" t="str">
        <f>IF('Data invoice'!L801=0,"",'Data invoice'!M801)</f>
        <v/>
      </c>
      <c r="D685" s="284" t="str">
        <f>IF('Data invoice'!M801=0,"",'Data invoice'!N801)</f>
        <v/>
      </c>
      <c r="E685" s="284" t="str">
        <f>IF('Data invoice'!N801=0,"",'Data invoice'!O801)</f>
        <v/>
      </c>
      <c r="F685" s="284" t="str">
        <f>IF('Data invoice'!O801=0,"",'Data invoice'!P801)</f>
        <v/>
      </c>
      <c r="G685" s="284" t="str">
        <f>IF('Data invoice'!P801=0,"",'Data invoice'!Q801)</f>
        <v/>
      </c>
      <c r="H685" s="284" t="str">
        <f>IF('Data invoice'!Q801=0,"",'Data invoice'!R801)</f>
        <v/>
      </c>
      <c r="I685" s="320" t="str">
        <f>IF('Data invoice'!R801=0,"",'Data invoice'!S801)</f>
        <v/>
      </c>
      <c r="J685" s="367" t="str">
        <f>IF('Data invoice'!S801=0,"",'Data invoice'!T801)</f>
        <v/>
      </c>
    </row>
    <row r="686" spans="1:10" s="414" customFormat="1" ht="15.75" customHeight="1">
      <c r="A686" s="284" t="str">
        <f>IF('Data invoice'!J802=0,"",'Data invoice'!K802)</f>
        <v/>
      </c>
      <c r="B686" s="284" t="str">
        <f>IF('Data invoice'!K802=0,"",'Data invoice'!L802)</f>
        <v/>
      </c>
      <c r="C686" s="284" t="str">
        <f>IF('Data invoice'!L802=0,"",'Data invoice'!M802)</f>
        <v/>
      </c>
      <c r="D686" s="284" t="str">
        <f>IF('Data invoice'!M802=0,"",'Data invoice'!N802)</f>
        <v/>
      </c>
      <c r="E686" s="284" t="str">
        <f>IF('Data invoice'!N802=0,"",'Data invoice'!O802)</f>
        <v/>
      </c>
      <c r="F686" s="284" t="str">
        <f>IF('Data invoice'!O802=0,"",'Data invoice'!P802)</f>
        <v/>
      </c>
      <c r="G686" s="284" t="str">
        <f>IF('Data invoice'!P802=0,"",'Data invoice'!Q802)</f>
        <v/>
      </c>
      <c r="H686" s="284" t="str">
        <f>IF('Data invoice'!Q802=0,"",'Data invoice'!R802)</f>
        <v/>
      </c>
      <c r="I686" s="320" t="str">
        <f>IF('Data invoice'!R802=0,"",'Data invoice'!S802)</f>
        <v/>
      </c>
      <c r="J686" s="367" t="str">
        <f>IF('Data invoice'!S802=0,"",'Data invoice'!T802)</f>
        <v/>
      </c>
    </row>
    <row r="687" spans="1:10" s="414" customFormat="1" ht="15.75" customHeight="1">
      <c r="A687" s="284" t="str">
        <f>IF('Data invoice'!J803=0,"",'Data invoice'!K803)</f>
        <v/>
      </c>
      <c r="B687" s="284" t="str">
        <f>IF('Data invoice'!K803=0,"",'Data invoice'!L803)</f>
        <v/>
      </c>
      <c r="C687" s="284" t="str">
        <f>IF('Data invoice'!L803=0,"",'Data invoice'!M803)</f>
        <v/>
      </c>
      <c r="D687" s="284" t="str">
        <f>IF('Data invoice'!M803=0,"",'Data invoice'!N803)</f>
        <v/>
      </c>
      <c r="E687" s="284" t="str">
        <f>IF('Data invoice'!N803=0,"",'Data invoice'!O803)</f>
        <v/>
      </c>
      <c r="F687" s="284" t="str">
        <f>IF('Data invoice'!O803=0,"",'Data invoice'!P803)</f>
        <v/>
      </c>
      <c r="G687" s="284" t="str">
        <f>IF('Data invoice'!P803=0,"",'Data invoice'!Q803)</f>
        <v/>
      </c>
      <c r="H687" s="284" t="str">
        <f>IF('Data invoice'!Q803=0,"",'Data invoice'!R803)</f>
        <v/>
      </c>
      <c r="I687" s="320" t="str">
        <f>IF('Data invoice'!R803=0,"",'Data invoice'!S803)</f>
        <v/>
      </c>
      <c r="J687" s="367" t="str">
        <f>IF('Data invoice'!S803=0,"",'Data invoice'!T803)</f>
        <v/>
      </c>
    </row>
    <row r="688" spans="1:10" s="414" customFormat="1" ht="15.75" customHeight="1">
      <c r="A688" s="284" t="str">
        <f>IF('Data invoice'!J804=0,"",'Data invoice'!K804)</f>
        <v/>
      </c>
      <c r="B688" s="284" t="str">
        <f>IF('Data invoice'!K804=0,"",'Data invoice'!L804)</f>
        <v/>
      </c>
      <c r="C688" s="284" t="str">
        <f>IF('Data invoice'!L804=0,"",'Data invoice'!M804)</f>
        <v/>
      </c>
      <c r="D688" s="284" t="str">
        <f>IF('Data invoice'!M804=0,"",'Data invoice'!N804)</f>
        <v/>
      </c>
      <c r="E688" s="284" t="str">
        <f>IF('Data invoice'!N804=0,"",'Data invoice'!O804)</f>
        <v/>
      </c>
      <c r="F688" s="284" t="str">
        <f>IF('Data invoice'!O804=0,"",'Data invoice'!P804)</f>
        <v/>
      </c>
      <c r="G688" s="284" t="str">
        <f>IF('Data invoice'!P804=0,"",'Data invoice'!Q804)</f>
        <v/>
      </c>
      <c r="H688" s="284" t="str">
        <f>IF('Data invoice'!Q804=0,"",'Data invoice'!R804)</f>
        <v/>
      </c>
      <c r="I688" s="320" t="str">
        <f>IF('Data invoice'!R804=0,"",'Data invoice'!S804)</f>
        <v/>
      </c>
      <c r="J688" s="367" t="str">
        <f>IF('Data invoice'!S804=0,"",'Data invoice'!T804)</f>
        <v/>
      </c>
    </row>
    <row r="689" spans="1:10" s="414" customFormat="1" ht="15.75" customHeight="1">
      <c r="A689" s="284" t="str">
        <f>IF('Data invoice'!J805=0,"",'Data invoice'!K805)</f>
        <v/>
      </c>
      <c r="B689" s="284" t="str">
        <f>IF('Data invoice'!K805=0,"",'Data invoice'!L805)</f>
        <v/>
      </c>
      <c r="C689" s="284" t="str">
        <f>IF('Data invoice'!L805=0,"",'Data invoice'!M805)</f>
        <v/>
      </c>
      <c r="D689" s="284" t="str">
        <f>IF('Data invoice'!M805=0,"",'Data invoice'!N805)</f>
        <v/>
      </c>
      <c r="E689" s="284" t="str">
        <f>IF('Data invoice'!N805=0,"",'Data invoice'!O805)</f>
        <v/>
      </c>
      <c r="F689" s="284" t="str">
        <f>IF('Data invoice'!O805=0,"",'Data invoice'!P805)</f>
        <v/>
      </c>
      <c r="G689" s="284" t="str">
        <f>IF('Data invoice'!P805=0,"",'Data invoice'!Q805)</f>
        <v/>
      </c>
      <c r="H689" s="284" t="str">
        <f>IF('Data invoice'!Q805=0,"",'Data invoice'!R805)</f>
        <v/>
      </c>
      <c r="I689" s="320" t="str">
        <f>IF('Data invoice'!R805=0,"",'Data invoice'!S805)</f>
        <v/>
      </c>
      <c r="J689" s="367" t="str">
        <f>IF('Data invoice'!S805=0,"",'Data invoice'!T805)</f>
        <v/>
      </c>
    </row>
    <row r="690" spans="1:10" s="414" customFormat="1" ht="15.75" customHeight="1">
      <c r="A690" s="284" t="str">
        <f>IF('Data invoice'!J806=0,"",'Data invoice'!K806)</f>
        <v/>
      </c>
      <c r="B690" s="284" t="str">
        <f>IF('Data invoice'!K806=0,"",'Data invoice'!L806)</f>
        <v/>
      </c>
      <c r="C690" s="284" t="str">
        <f>IF('Data invoice'!L806=0,"",'Data invoice'!M806)</f>
        <v/>
      </c>
      <c r="D690" s="284" t="str">
        <f>IF('Data invoice'!M806=0,"",'Data invoice'!N806)</f>
        <v/>
      </c>
      <c r="E690" s="284" t="str">
        <f>IF('Data invoice'!N806=0,"",'Data invoice'!O806)</f>
        <v/>
      </c>
      <c r="F690" s="284" t="str">
        <f>IF('Data invoice'!O806=0,"",'Data invoice'!P806)</f>
        <v/>
      </c>
      <c r="G690" s="284" t="str">
        <f>IF('Data invoice'!P806=0,"",'Data invoice'!Q806)</f>
        <v/>
      </c>
      <c r="H690" s="284" t="str">
        <f>IF('Data invoice'!Q806=0,"",'Data invoice'!R806)</f>
        <v/>
      </c>
      <c r="I690" s="320" t="str">
        <f>IF('Data invoice'!R806=0,"",'Data invoice'!S806)</f>
        <v/>
      </c>
      <c r="J690" s="367" t="str">
        <f>IF('Data invoice'!S806=0,"",'Data invoice'!T806)</f>
        <v/>
      </c>
    </row>
    <row r="691" spans="1:10" s="414" customFormat="1" ht="15.75" customHeight="1">
      <c r="A691" s="284" t="str">
        <f>IF('Data invoice'!J807=0,"",'Data invoice'!K807)</f>
        <v/>
      </c>
      <c r="B691" s="284" t="str">
        <f>IF('Data invoice'!K807=0,"",'Data invoice'!L807)</f>
        <v/>
      </c>
      <c r="C691" s="284" t="str">
        <f>IF('Data invoice'!L807=0,"",'Data invoice'!M807)</f>
        <v/>
      </c>
      <c r="D691" s="284" t="str">
        <f>IF('Data invoice'!M807=0,"",'Data invoice'!N807)</f>
        <v/>
      </c>
      <c r="E691" s="284" t="str">
        <f>IF('Data invoice'!N807=0,"",'Data invoice'!O807)</f>
        <v/>
      </c>
      <c r="F691" s="284" t="str">
        <f>IF('Data invoice'!O807=0,"",'Data invoice'!P807)</f>
        <v/>
      </c>
      <c r="G691" s="284" t="str">
        <f>IF('Data invoice'!P807=0,"",'Data invoice'!Q807)</f>
        <v/>
      </c>
      <c r="H691" s="284" t="str">
        <f>IF('Data invoice'!Q807=0,"",'Data invoice'!R807)</f>
        <v/>
      </c>
      <c r="I691" s="320" t="str">
        <f>IF('Data invoice'!R807=0,"",'Data invoice'!S807)</f>
        <v/>
      </c>
      <c r="J691" s="367" t="str">
        <f>IF('Data invoice'!S807=0,"",'Data invoice'!T807)</f>
        <v/>
      </c>
    </row>
    <row r="692" spans="1:10" s="414" customFormat="1" ht="15.75" customHeight="1">
      <c r="A692" s="284" t="str">
        <f>IF('Data invoice'!J808=0,"",'Data invoice'!K808)</f>
        <v/>
      </c>
      <c r="B692" s="284" t="str">
        <f>IF('Data invoice'!K808=0,"",'Data invoice'!L808)</f>
        <v/>
      </c>
      <c r="C692" s="284" t="str">
        <f>IF('Data invoice'!L808=0,"",'Data invoice'!M808)</f>
        <v/>
      </c>
      <c r="D692" s="284" t="str">
        <f>IF('Data invoice'!M808=0,"",'Data invoice'!N808)</f>
        <v/>
      </c>
      <c r="E692" s="284" t="str">
        <f>IF('Data invoice'!N808=0,"",'Data invoice'!O808)</f>
        <v/>
      </c>
      <c r="F692" s="284" t="str">
        <f>IF('Data invoice'!O808=0,"",'Data invoice'!P808)</f>
        <v/>
      </c>
      <c r="G692" s="284" t="str">
        <f>IF('Data invoice'!P808=0,"",'Data invoice'!Q808)</f>
        <v/>
      </c>
      <c r="H692" s="284" t="str">
        <f>IF('Data invoice'!Q808=0,"",'Data invoice'!R808)</f>
        <v/>
      </c>
      <c r="I692" s="320" t="str">
        <f>IF('Data invoice'!R808=0,"",'Data invoice'!S808)</f>
        <v/>
      </c>
      <c r="J692" s="367" t="str">
        <f>IF('Data invoice'!S808=0,"",'Data invoice'!T808)</f>
        <v/>
      </c>
    </row>
    <row r="693" spans="1:10" s="414" customFormat="1" ht="15.75" customHeight="1">
      <c r="A693" s="284" t="str">
        <f>IF('Data invoice'!J809=0,"",'Data invoice'!K809)</f>
        <v/>
      </c>
      <c r="B693" s="284" t="str">
        <f>IF('Data invoice'!K809=0,"",'Data invoice'!L809)</f>
        <v/>
      </c>
      <c r="C693" s="284" t="str">
        <f>IF('Data invoice'!L809=0,"",'Data invoice'!M809)</f>
        <v/>
      </c>
      <c r="D693" s="284" t="str">
        <f>IF('Data invoice'!M809=0,"",'Data invoice'!N809)</f>
        <v/>
      </c>
      <c r="E693" s="284" t="str">
        <f>IF('Data invoice'!N809=0,"",'Data invoice'!O809)</f>
        <v/>
      </c>
      <c r="F693" s="284" t="str">
        <f>IF('Data invoice'!O809=0,"",'Data invoice'!P809)</f>
        <v/>
      </c>
      <c r="G693" s="284" t="str">
        <f>IF('Data invoice'!P809=0,"",'Data invoice'!Q809)</f>
        <v/>
      </c>
      <c r="H693" s="284" t="str">
        <f>IF('Data invoice'!Q809=0,"",'Data invoice'!R809)</f>
        <v/>
      </c>
      <c r="I693" s="320" t="str">
        <f>IF('Data invoice'!R809=0,"",'Data invoice'!S809)</f>
        <v/>
      </c>
      <c r="J693" s="367" t="str">
        <f>IF('Data invoice'!S809=0,"",'Data invoice'!T809)</f>
        <v/>
      </c>
    </row>
    <row r="694" spans="1:10" s="414" customFormat="1" ht="15.75" customHeight="1">
      <c r="A694" s="284" t="str">
        <f>IF('Data invoice'!J810=0,"",'Data invoice'!K810)</f>
        <v/>
      </c>
      <c r="B694" s="284" t="str">
        <f>IF('Data invoice'!K810=0,"",'Data invoice'!L810)</f>
        <v/>
      </c>
      <c r="C694" s="284" t="str">
        <f>IF('Data invoice'!L810=0,"",'Data invoice'!M810)</f>
        <v/>
      </c>
      <c r="D694" s="284" t="str">
        <f>IF('Data invoice'!M810=0,"",'Data invoice'!N810)</f>
        <v/>
      </c>
      <c r="E694" s="284" t="str">
        <f>IF('Data invoice'!N810=0,"",'Data invoice'!O810)</f>
        <v/>
      </c>
      <c r="F694" s="284" t="str">
        <f>IF('Data invoice'!O810=0,"",'Data invoice'!P810)</f>
        <v/>
      </c>
      <c r="G694" s="284" t="str">
        <f>IF('Data invoice'!P810=0,"",'Data invoice'!Q810)</f>
        <v/>
      </c>
      <c r="H694" s="284" t="str">
        <f>IF('Data invoice'!Q810=0,"",'Data invoice'!R810)</f>
        <v/>
      </c>
      <c r="I694" s="320" t="str">
        <f>IF('Data invoice'!R810=0,"",'Data invoice'!S810)</f>
        <v/>
      </c>
      <c r="J694" s="367" t="str">
        <f>IF('Data invoice'!S810=0,"",'Data invoice'!T810)</f>
        <v/>
      </c>
    </row>
    <row r="695" spans="1:10" s="414" customFormat="1" ht="15.75" customHeight="1">
      <c r="A695" s="284" t="str">
        <f>IF('Data invoice'!J811=0,"",'Data invoice'!K811)</f>
        <v/>
      </c>
      <c r="B695" s="284" t="str">
        <f>IF('Data invoice'!K811=0,"",'Data invoice'!L811)</f>
        <v/>
      </c>
      <c r="C695" s="284" t="str">
        <f>IF('Data invoice'!L811=0,"",'Data invoice'!M811)</f>
        <v/>
      </c>
      <c r="D695" s="284" t="str">
        <f>IF('Data invoice'!M811=0,"",'Data invoice'!N811)</f>
        <v/>
      </c>
      <c r="E695" s="284" t="str">
        <f>IF('Data invoice'!N811=0,"",'Data invoice'!O811)</f>
        <v/>
      </c>
      <c r="F695" s="284" t="str">
        <f>IF('Data invoice'!O811=0,"",'Data invoice'!P811)</f>
        <v/>
      </c>
      <c r="G695" s="284" t="str">
        <f>IF('Data invoice'!P811=0,"",'Data invoice'!Q811)</f>
        <v/>
      </c>
      <c r="H695" s="284" t="str">
        <f>IF('Data invoice'!Q811=0,"",'Data invoice'!R811)</f>
        <v/>
      </c>
      <c r="I695" s="320" t="str">
        <f>IF('Data invoice'!R811=0,"",'Data invoice'!S811)</f>
        <v/>
      </c>
      <c r="J695" s="367" t="str">
        <f>IF('Data invoice'!S811=0,"",'Data invoice'!T811)</f>
        <v/>
      </c>
    </row>
    <row r="696" spans="1:10" s="414" customFormat="1" ht="15.75" customHeight="1">
      <c r="A696" s="284" t="str">
        <f>IF('Data invoice'!J812=0,"",'Data invoice'!K812)</f>
        <v/>
      </c>
      <c r="B696" s="284" t="str">
        <f>IF('Data invoice'!K812=0,"",'Data invoice'!L812)</f>
        <v/>
      </c>
      <c r="C696" s="284" t="str">
        <f>IF('Data invoice'!L812=0,"",'Data invoice'!M812)</f>
        <v/>
      </c>
      <c r="D696" s="284" t="str">
        <f>IF('Data invoice'!M812=0,"",'Data invoice'!N812)</f>
        <v/>
      </c>
      <c r="E696" s="284" t="str">
        <f>IF('Data invoice'!N812=0,"",'Data invoice'!O812)</f>
        <v/>
      </c>
      <c r="F696" s="284" t="str">
        <f>IF('Data invoice'!O812=0,"",'Data invoice'!P812)</f>
        <v/>
      </c>
      <c r="G696" s="284" t="str">
        <f>IF('Data invoice'!P812=0,"",'Data invoice'!Q812)</f>
        <v/>
      </c>
      <c r="H696" s="284" t="str">
        <f>IF('Data invoice'!Q812=0,"",'Data invoice'!R812)</f>
        <v/>
      </c>
      <c r="I696" s="320" t="str">
        <f>IF('Data invoice'!R812=0,"",'Data invoice'!S812)</f>
        <v/>
      </c>
      <c r="J696" s="367" t="str">
        <f>IF('Data invoice'!S812=0,"",'Data invoice'!T812)</f>
        <v/>
      </c>
    </row>
    <row r="697" spans="1:10" s="414" customFormat="1" ht="15.75" customHeight="1">
      <c r="A697" s="284" t="str">
        <f>IF('Data invoice'!J813=0,"",'Data invoice'!K813)</f>
        <v/>
      </c>
      <c r="B697" s="284" t="str">
        <f>IF('Data invoice'!K813=0,"",'Data invoice'!L813)</f>
        <v/>
      </c>
      <c r="C697" s="284" t="str">
        <f>IF('Data invoice'!L813=0,"",'Data invoice'!M813)</f>
        <v/>
      </c>
      <c r="D697" s="284" t="str">
        <f>IF('Data invoice'!M813=0,"",'Data invoice'!N813)</f>
        <v/>
      </c>
      <c r="E697" s="284" t="str">
        <f>IF('Data invoice'!N813=0,"",'Data invoice'!O813)</f>
        <v/>
      </c>
      <c r="F697" s="284" t="str">
        <f>IF('Data invoice'!O813=0,"",'Data invoice'!P813)</f>
        <v/>
      </c>
      <c r="G697" s="284" t="str">
        <f>IF('Data invoice'!P813=0,"",'Data invoice'!Q813)</f>
        <v/>
      </c>
      <c r="H697" s="284" t="str">
        <f>IF('Data invoice'!Q813=0,"",'Data invoice'!R813)</f>
        <v/>
      </c>
      <c r="I697" s="320" t="str">
        <f>IF('Data invoice'!R813=0,"",'Data invoice'!S813)</f>
        <v/>
      </c>
      <c r="J697" s="367" t="str">
        <f>IF('Data invoice'!S813=0,"",'Data invoice'!T813)</f>
        <v/>
      </c>
    </row>
    <row r="698" spans="1:10" s="414" customFormat="1" ht="15.75" customHeight="1">
      <c r="A698" s="284" t="str">
        <f>IF('Data invoice'!J814=0,"",'Data invoice'!K814)</f>
        <v/>
      </c>
      <c r="B698" s="284" t="str">
        <f>IF('Data invoice'!K814=0,"",'Data invoice'!L814)</f>
        <v/>
      </c>
      <c r="C698" s="284" t="str">
        <f>IF('Data invoice'!L814=0,"",'Data invoice'!M814)</f>
        <v/>
      </c>
      <c r="D698" s="284" t="str">
        <f>IF('Data invoice'!M814=0,"",'Data invoice'!N814)</f>
        <v/>
      </c>
      <c r="E698" s="284" t="str">
        <f>IF('Data invoice'!N814=0,"",'Data invoice'!O814)</f>
        <v/>
      </c>
      <c r="F698" s="284" t="str">
        <f>IF('Data invoice'!O814=0,"",'Data invoice'!P814)</f>
        <v/>
      </c>
      <c r="G698" s="284" t="str">
        <f>IF('Data invoice'!P814=0,"",'Data invoice'!Q814)</f>
        <v/>
      </c>
      <c r="H698" s="284" t="str">
        <f>IF('Data invoice'!Q814=0,"",'Data invoice'!R814)</f>
        <v/>
      </c>
      <c r="I698" s="320" t="str">
        <f>IF('Data invoice'!R814=0,"",'Data invoice'!S814)</f>
        <v/>
      </c>
      <c r="J698" s="367" t="str">
        <f>IF('Data invoice'!S814=0,"",'Data invoice'!T814)</f>
        <v/>
      </c>
    </row>
    <row r="699" spans="1:10" s="414" customFormat="1" ht="15.75" customHeight="1">
      <c r="A699" s="284" t="str">
        <f>IF('Data invoice'!J815=0,"",'Data invoice'!K815)</f>
        <v/>
      </c>
      <c r="B699" s="284" t="str">
        <f>IF('Data invoice'!K815=0,"",'Data invoice'!L815)</f>
        <v/>
      </c>
      <c r="C699" s="284" t="str">
        <f>IF('Data invoice'!L815=0,"",'Data invoice'!M815)</f>
        <v/>
      </c>
      <c r="D699" s="284" t="str">
        <f>IF('Data invoice'!M815=0,"",'Data invoice'!N815)</f>
        <v/>
      </c>
      <c r="E699" s="284" t="str">
        <f>IF('Data invoice'!N815=0,"",'Data invoice'!O815)</f>
        <v/>
      </c>
      <c r="F699" s="284" t="str">
        <f>IF('Data invoice'!O815=0,"",'Data invoice'!P815)</f>
        <v/>
      </c>
      <c r="G699" s="284" t="str">
        <f>IF('Data invoice'!P815=0,"",'Data invoice'!Q815)</f>
        <v/>
      </c>
      <c r="H699" s="284" t="str">
        <f>IF('Data invoice'!Q815=0,"",'Data invoice'!R815)</f>
        <v/>
      </c>
      <c r="I699" s="320" t="str">
        <f>IF('Data invoice'!R815=0,"",'Data invoice'!S815)</f>
        <v/>
      </c>
      <c r="J699" s="367" t="str">
        <f>IF('Data invoice'!S815=0,"",'Data invoice'!T815)</f>
        <v/>
      </c>
    </row>
    <row r="700" spans="1:10" s="414" customFormat="1" ht="15.75" customHeight="1">
      <c r="A700" s="284" t="str">
        <f>IF('Data invoice'!J816=0,"",'Data invoice'!K816)</f>
        <v/>
      </c>
      <c r="B700" s="284" t="str">
        <f>IF('Data invoice'!K816=0,"",'Data invoice'!L816)</f>
        <v/>
      </c>
      <c r="C700" s="284" t="str">
        <f>IF('Data invoice'!L816=0,"",'Data invoice'!M816)</f>
        <v/>
      </c>
      <c r="D700" s="284" t="str">
        <f>IF('Data invoice'!M816=0,"",'Data invoice'!N816)</f>
        <v/>
      </c>
      <c r="E700" s="284" t="str">
        <f>IF('Data invoice'!N816=0,"",'Data invoice'!O816)</f>
        <v/>
      </c>
      <c r="F700" s="284" t="str">
        <f>IF('Data invoice'!O816=0,"",'Data invoice'!P816)</f>
        <v/>
      </c>
      <c r="G700" s="284" t="str">
        <f>IF('Data invoice'!P816=0,"",'Data invoice'!Q816)</f>
        <v/>
      </c>
      <c r="H700" s="284" t="str">
        <f>IF('Data invoice'!Q816=0,"",'Data invoice'!R816)</f>
        <v/>
      </c>
      <c r="I700" s="320" t="str">
        <f>IF('Data invoice'!R816=0,"",'Data invoice'!S816)</f>
        <v/>
      </c>
      <c r="J700" s="367" t="str">
        <f>IF('Data invoice'!S816=0,"",'Data invoice'!T816)</f>
        <v/>
      </c>
    </row>
    <row r="701" spans="1:10" s="414" customFormat="1" ht="15.75" customHeight="1">
      <c r="A701" s="284" t="str">
        <f>IF('Data invoice'!J817=0,"",'Data invoice'!K817)</f>
        <v/>
      </c>
      <c r="B701" s="284" t="str">
        <f>IF('Data invoice'!K817=0,"",'Data invoice'!L817)</f>
        <v/>
      </c>
      <c r="C701" s="284" t="str">
        <f>IF('Data invoice'!L817=0,"",'Data invoice'!M817)</f>
        <v/>
      </c>
      <c r="D701" s="284" t="str">
        <f>IF('Data invoice'!M817=0,"",'Data invoice'!N817)</f>
        <v/>
      </c>
      <c r="E701" s="284" t="str">
        <f>IF('Data invoice'!N817=0,"",'Data invoice'!O817)</f>
        <v/>
      </c>
      <c r="F701" s="284" t="str">
        <f>IF('Data invoice'!O817=0,"",'Data invoice'!P817)</f>
        <v/>
      </c>
      <c r="G701" s="284" t="str">
        <f>IF('Data invoice'!P817=0,"",'Data invoice'!Q817)</f>
        <v/>
      </c>
      <c r="H701" s="284" t="str">
        <f>IF('Data invoice'!Q817=0,"",'Data invoice'!R817)</f>
        <v/>
      </c>
      <c r="I701" s="320" t="str">
        <f>IF('Data invoice'!R817=0,"",'Data invoice'!S817)</f>
        <v/>
      </c>
      <c r="J701" s="367" t="str">
        <f>IF('Data invoice'!S817=0,"",'Data invoice'!T817)</f>
        <v/>
      </c>
    </row>
    <row r="702" spans="1:10" s="414" customFormat="1" ht="15.75" customHeight="1">
      <c r="A702" s="284" t="str">
        <f>IF('Data invoice'!J818=0,"",'Data invoice'!K818)</f>
        <v/>
      </c>
      <c r="B702" s="284" t="str">
        <f>IF('Data invoice'!K818=0,"",'Data invoice'!L818)</f>
        <v/>
      </c>
      <c r="C702" s="284" t="str">
        <f>IF('Data invoice'!L818=0,"",'Data invoice'!M818)</f>
        <v/>
      </c>
      <c r="D702" s="284" t="str">
        <f>IF('Data invoice'!M818=0,"",'Data invoice'!N818)</f>
        <v/>
      </c>
      <c r="E702" s="284" t="str">
        <f>IF('Data invoice'!N818=0,"",'Data invoice'!O818)</f>
        <v/>
      </c>
      <c r="F702" s="284" t="str">
        <f>IF('Data invoice'!O818=0,"",'Data invoice'!P818)</f>
        <v/>
      </c>
      <c r="G702" s="284" t="str">
        <f>IF('Data invoice'!P818=0,"",'Data invoice'!Q818)</f>
        <v/>
      </c>
      <c r="H702" s="284" t="str">
        <f>IF('Data invoice'!Q818=0,"",'Data invoice'!R818)</f>
        <v/>
      </c>
      <c r="I702" s="320" t="str">
        <f>IF('Data invoice'!R818=0,"",'Data invoice'!S818)</f>
        <v/>
      </c>
      <c r="J702" s="367" t="str">
        <f>IF('Data invoice'!S818=0,"",'Data invoice'!T818)</f>
        <v/>
      </c>
    </row>
    <row r="703" spans="1:10" s="414" customFormat="1" ht="15.75" customHeight="1">
      <c r="A703" s="284" t="str">
        <f>IF('Data invoice'!J819=0,"",'Data invoice'!K819)</f>
        <v/>
      </c>
      <c r="B703" s="284" t="str">
        <f>IF('Data invoice'!K819=0,"",'Data invoice'!L819)</f>
        <v/>
      </c>
      <c r="C703" s="284" t="str">
        <f>IF('Data invoice'!L819=0,"",'Data invoice'!M819)</f>
        <v/>
      </c>
      <c r="D703" s="284" t="str">
        <f>IF('Data invoice'!M819=0,"",'Data invoice'!N819)</f>
        <v/>
      </c>
      <c r="E703" s="284" t="str">
        <f>IF('Data invoice'!N819=0,"",'Data invoice'!O819)</f>
        <v/>
      </c>
      <c r="F703" s="284" t="str">
        <f>IF('Data invoice'!O819=0,"",'Data invoice'!P819)</f>
        <v/>
      </c>
      <c r="G703" s="284" t="str">
        <f>IF('Data invoice'!P819=0,"",'Data invoice'!Q819)</f>
        <v/>
      </c>
      <c r="H703" s="284" t="str">
        <f>IF('Data invoice'!Q819=0,"",'Data invoice'!R819)</f>
        <v/>
      </c>
      <c r="I703" s="320" t="str">
        <f>IF('Data invoice'!R819=0,"",'Data invoice'!S819)</f>
        <v/>
      </c>
      <c r="J703" s="367" t="str">
        <f>IF('Data invoice'!S819=0,"",'Data invoice'!T819)</f>
        <v/>
      </c>
    </row>
    <row r="704" spans="1:10" s="414" customFormat="1" ht="15.75" customHeight="1">
      <c r="A704" s="284" t="str">
        <f>IF('Data invoice'!J820=0,"",'Data invoice'!K820)</f>
        <v/>
      </c>
      <c r="B704" s="284" t="str">
        <f>IF('Data invoice'!K820=0,"",'Data invoice'!L820)</f>
        <v/>
      </c>
      <c r="C704" s="284" t="str">
        <f>IF('Data invoice'!L820=0,"",'Data invoice'!M820)</f>
        <v/>
      </c>
      <c r="D704" s="284" t="str">
        <f>IF('Data invoice'!M820=0,"",'Data invoice'!N820)</f>
        <v/>
      </c>
      <c r="E704" s="284" t="str">
        <f>IF('Data invoice'!N820=0,"",'Data invoice'!O820)</f>
        <v/>
      </c>
      <c r="F704" s="284" t="str">
        <f>IF('Data invoice'!O820=0,"",'Data invoice'!P820)</f>
        <v/>
      </c>
      <c r="G704" s="284" t="str">
        <f>IF('Data invoice'!P820=0,"",'Data invoice'!Q820)</f>
        <v/>
      </c>
      <c r="H704" s="284" t="str">
        <f>IF('Data invoice'!Q820=0,"",'Data invoice'!R820)</f>
        <v/>
      </c>
      <c r="I704" s="320" t="str">
        <f>IF('Data invoice'!R820=0,"",'Data invoice'!S820)</f>
        <v/>
      </c>
      <c r="J704" s="367" t="str">
        <f>IF('Data invoice'!S820=0,"",'Data invoice'!T820)</f>
        <v/>
      </c>
    </row>
    <row r="705" spans="1:38" s="414" customFormat="1" ht="15.75" customHeight="1">
      <c r="A705" s="284" t="str">
        <f>IF('Data invoice'!J821=0,"",'Data invoice'!K821)</f>
        <v/>
      </c>
      <c r="B705" s="284" t="str">
        <f>IF('Data invoice'!K821=0,"",'Data invoice'!L821)</f>
        <v/>
      </c>
      <c r="C705" s="284" t="str">
        <f>IF('Data invoice'!L821=0,"",'Data invoice'!M821)</f>
        <v/>
      </c>
      <c r="D705" s="284" t="str">
        <f>IF('Data invoice'!M821=0,"",'Data invoice'!N821)</f>
        <v/>
      </c>
      <c r="E705" s="284" t="str">
        <f>IF('Data invoice'!N821=0,"",'Data invoice'!O821)</f>
        <v/>
      </c>
      <c r="F705" s="284" t="str">
        <f>IF('Data invoice'!O821=0,"",'Data invoice'!P821)</f>
        <v/>
      </c>
      <c r="G705" s="284" t="str">
        <f>IF('Data invoice'!P821=0,"",'Data invoice'!Q821)</f>
        <v/>
      </c>
      <c r="H705" s="284" t="str">
        <f>IF('Data invoice'!Q821=0,"",'Data invoice'!R821)</f>
        <v/>
      </c>
      <c r="I705" s="320" t="str">
        <f>IF('Data invoice'!R821=0,"",'Data invoice'!S821)</f>
        <v/>
      </c>
      <c r="J705" s="367" t="str">
        <f>IF('Data invoice'!S821=0,"",'Data invoice'!T821)</f>
        <v/>
      </c>
      <c r="N705" s="275"/>
    </row>
    <row r="706" spans="1:38" s="414" customFormat="1" ht="15.75" customHeight="1">
      <c r="A706" s="284" t="str">
        <f>IF('Data invoice'!J822=0,"",'Data invoice'!K822)</f>
        <v/>
      </c>
      <c r="B706" s="284" t="str">
        <f>IF('Data invoice'!K822=0,"",'Data invoice'!L822)</f>
        <v/>
      </c>
      <c r="C706" s="284" t="str">
        <f>IF('Data invoice'!L822=0,"",'Data invoice'!M822)</f>
        <v/>
      </c>
      <c r="D706" s="284" t="str">
        <f>IF('Data invoice'!M822=0,"",'Data invoice'!N822)</f>
        <v/>
      </c>
      <c r="E706" s="284" t="str">
        <f>IF('Data invoice'!N822=0,"",'Data invoice'!O822)</f>
        <v/>
      </c>
      <c r="F706" s="284" t="str">
        <f>IF('Data invoice'!O822=0,"",'Data invoice'!P822)</f>
        <v/>
      </c>
      <c r="G706" s="284" t="str">
        <f>IF('Data invoice'!P822=0,"",'Data invoice'!Q822)</f>
        <v/>
      </c>
      <c r="H706" s="284" t="str">
        <f>IF('Data invoice'!Q822=0,"",'Data invoice'!R822)</f>
        <v/>
      </c>
      <c r="I706" s="320" t="str">
        <f>IF('Data invoice'!R822=0,"",'Data invoice'!S822)</f>
        <v/>
      </c>
      <c r="J706" s="367" t="str">
        <f>IF('Data invoice'!S822=0,"",'Data invoice'!T822)</f>
        <v/>
      </c>
      <c r="N706" s="275"/>
    </row>
    <row r="707" spans="1:38" s="414" customFormat="1" ht="15.75" customHeight="1">
      <c r="A707" s="284" t="str">
        <f>IF('Data invoice'!J823=0,"",'Data invoice'!K823)</f>
        <v/>
      </c>
      <c r="B707" s="284" t="str">
        <f>IF('Data invoice'!K823=0,"",'Data invoice'!L823)</f>
        <v/>
      </c>
      <c r="C707" s="284" t="str">
        <f>IF('Data invoice'!L823=0,"",'Data invoice'!M823)</f>
        <v/>
      </c>
      <c r="D707" s="284" t="str">
        <f>IF('Data invoice'!M823=0,"",'Data invoice'!N823)</f>
        <v/>
      </c>
      <c r="E707" s="284" t="str">
        <f>IF('Data invoice'!N823=0,"",'Data invoice'!O823)</f>
        <v/>
      </c>
      <c r="F707" s="284" t="str">
        <f>IF('Data invoice'!O823=0,"",'Data invoice'!P823)</f>
        <v/>
      </c>
      <c r="G707" s="284" t="str">
        <f>IF('Data invoice'!P823=0,"",'Data invoice'!Q823)</f>
        <v/>
      </c>
      <c r="H707" s="284" t="str">
        <f>IF('Data invoice'!Q823=0,"",'Data invoice'!R823)</f>
        <v/>
      </c>
      <c r="I707" s="320" t="str">
        <f>IF('Data invoice'!R823=0,"",'Data invoice'!S823)</f>
        <v/>
      </c>
      <c r="J707" s="367" t="str">
        <f>IF('Data invoice'!S823=0,"",'Data invoice'!T823)</f>
        <v/>
      </c>
      <c r="M707" s="275"/>
      <c r="N707" s="275"/>
    </row>
    <row r="708" spans="1:38" s="414" customFormat="1" ht="15.75" customHeight="1">
      <c r="A708" s="284" t="str">
        <f>IF('Data invoice'!J824=0,"",'Data invoice'!K824)</f>
        <v/>
      </c>
      <c r="B708" s="284" t="str">
        <f>IF('Data invoice'!K824=0,"",'Data invoice'!L824)</f>
        <v/>
      </c>
      <c r="C708" s="284" t="str">
        <f>IF('Data invoice'!L824=0,"",'Data invoice'!M824)</f>
        <v/>
      </c>
      <c r="D708" s="284" t="str">
        <f>IF('Data invoice'!M824=0,"",'Data invoice'!N824)</f>
        <v/>
      </c>
      <c r="E708" s="284" t="str">
        <f>IF('Data invoice'!N824=0,"",'Data invoice'!O824)</f>
        <v/>
      </c>
      <c r="F708" s="284" t="str">
        <f>IF('Data invoice'!O824=0,"",'Data invoice'!P824)</f>
        <v/>
      </c>
      <c r="G708" s="284" t="str">
        <f>IF('Data invoice'!P824=0,"",'Data invoice'!Q824)</f>
        <v/>
      </c>
      <c r="H708" s="284" t="str">
        <f>IF('Data invoice'!Q824=0,"",'Data invoice'!R824)</f>
        <v/>
      </c>
      <c r="I708" s="320" t="str">
        <f>IF('Data invoice'!R824=0,"",'Data invoice'!S824)</f>
        <v/>
      </c>
      <c r="J708" s="367" t="str">
        <f>IF('Data invoice'!S824=0,"",'Data invoice'!T824)</f>
        <v/>
      </c>
      <c r="M708" s="275"/>
      <c r="N708" s="275"/>
    </row>
    <row r="709" spans="1:38" s="414" customFormat="1" ht="15.75" customHeight="1">
      <c r="A709" s="284" t="str">
        <f>IF('Data invoice'!J825=0,"",'Data invoice'!K825)</f>
        <v/>
      </c>
      <c r="B709" s="284" t="str">
        <f>IF('Data invoice'!K825=0,"",'Data invoice'!L825)</f>
        <v/>
      </c>
      <c r="C709" s="284" t="str">
        <f>IF('Data invoice'!L825=0,"",'Data invoice'!M825)</f>
        <v/>
      </c>
      <c r="D709" s="284" t="str">
        <f>IF('Data invoice'!M825=0,"",'Data invoice'!N825)</f>
        <v/>
      </c>
      <c r="E709" s="284" t="str">
        <f>IF('Data invoice'!N825=0,"",'Data invoice'!O825)</f>
        <v/>
      </c>
      <c r="F709" s="284" t="str">
        <f>IF('Data invoice'!O825=0,"",'Data invoice'!P825)</f>
        <v/>
      </c>
      <c r="G709" s="284" t="str">
        <f>IF('Data invoice'!P825=0,"",'Data invoice'!Q825)</f>
        <v/>
      </c>
      <c r="H709" s="284" t="str">
        <f>IF('Data invoice'!Q825=0,"",'Data invoice'!R825)</f>
        <v/>
      </c>
      <c r="I709" s="320" t="str">
        <f>IF('Data invoice'!R825=0,"",'Data invoice'!S825)</f>
        <v/>
      </c>
      <c r="J709" s="367" t="str">
        <f>IF('Data invoice'!S825=0,"",'Data invoice'!T825)</f>
        <v/>
      </c>
      <c r="M709" s="275"/>
      <c r="N709" s="275"/>
    </row>
    <row r="710" spans="1:38" s="414" customFormat="1" ht="15.75" customHeight="1">
      <c r="A710" s="284" t="str">
        <f>IF('Data invoice'!J826=0,"",'Data invoice'!K826)</f>
        <v/>
      </c>
      <c r="B710" s="284" t="str">
        <f>IF('Data invoice'!K826=0,"",'Data invoice'!L826)</f>
        <v/>
      </c>
      <c r="C710" s="284" t="str">
        <f>IF('Data invoice'!L826=0,"",'Data invoice'!M826)</f>
        <v/>
      </c>
      <c r="D710" s="284" t="str">
        <f>IF('Data invoice'!M826=0,"",'Data invoice'!N826)</f>
        <v/>
      </c>
      <c r="E710" s="284" t="str">
        <f>IF('Data invoice'!N826=0,"",'Data invoice'!O826)</f>
        <v/>
      </c>
      <c r="F710" s="284" t="str">
        <f>IF('Data invoice'!O826=0,"",'Data invoice'!P826)</f>
        <v/>
      </c>
      <c r="G710" s="284" t="str">
        <f>IF('Data invoice'!P826=0,"",'Data invoice'!Q826)</f>
        <v/>
      </c>
      <c r="H710" s="284" t="str">
        <f>IF('Data invoice'!Q826=0,"",'Data invoice'!R826)</f>
        <v/>
      </c>
      <c r="I710" s="320" t="str">
        <f>IF('Data invoice'!R826=0,"",'Data invoice'!S826)</f>
        <v/>
      </c>
      <c r="J710" s="367" t="str">
        <f>IF('Data invoice'!S826=0,"",'Data invoice'!T826)</f>
        <v/>
      </c>
      <c r="M710" s="275"/>
      <c r="N710" s="275"/>
    </row>
    <row r="711" spans="1:38" s="414" customFormat="1" ht="15.75" customHeight="1">
      <c r="A711" s="284" t="str">
        <f>IF('Data invoice'!J827=0,"",'Data invoice'!K827)</f>
        <v/>
      </c>
      <c r="B711" s="284" t="str">
        <f>IF('Data invoice'!K827=0,"",'Data invoice'!L827)</f>
        <v/>
      </c>
      <c r="C711" s="284" t="str">
        <f>IF('Data invoice'!L827=0,"",'Data invoice'!M827)</f>
        <v/>
      </c>
      <c r="D711" s="284" t="str">
        <f>IF('Data invoice'!M827=0,"",'Data invoice'!N827)</f>
        <v/>
      </c>
      <c r="E711" s="284" t="str">
        <f>IF('Data invoice'!N827=0,"",'Data invoice'!O827)</f>
        <v/>
      </c>
      <c r="F711" s="284" t="str">
        <f>IF('Data invoice'!O827=0,"",'Data invoice'!P827)</f>
        <v/>
      </c>
      <c r="G711" s="284" t="str">
        <f>IF('Data invoice'!P827=0,"",'Data invoice'!Q827)</f>
        <v/>
      </c>
      <c r="H711" s="284" t="str">
        <f>IF('Data invoice'!Q827=0,"",'Data invoice'!R827)</f>
        <v/>
      </c>
      <c r="I711" s="320" t="str">
        <f>IF('Data invoice'!R827=0,"",'Data invoice'!S827)</f>
        <v/>
      </c>
      <c r="J711" s="367" t="str">
        <f>IF('Data invoice'!S827=0,"",'Data invoice'!T827)</f>
        <v/>
      </c>
      <c r="M711" s="275"/>
      <c r="N711" s="275"/>
    </row>
    <row r="712" spans="1:38" s="414" customFormat="1" ht="15.75" customHeight="1">
      <c r="A712" s="284" t="str">
        <f>IF('Data invoice'!J828=0,"",'Data invoice'!K828)</f>
        <v/>
      </c>
      <c r="B712" s="284" t="str">
        <f>IF('Data invoice'!K828=0,"",'Data invoice'!L828)</f>
        <v/>
      </c>
      <c r="C712" s="284" t="str">
        <f>IF('Data invoice'!L828=0,"",'Data invoice'!M828)</f>
        <v/>
      </c>
      <c r="D712" s="284" t="str">
        <f>IF('Data invoice'!M828=0,"",'Data invoice'!N828)</f>
        <v/>
      </c>
      <c r="E712" s="284" t="str">
        <f>IF('Data invoice'!N828=0,"",'Data invoice'!O828)</f>
        <v/>
      </c>
      <c r="F712" s="284" t="str">
        <f>IF('Data invoice'!O828=0,"",'Data invoice'!P828)</f>
        <v/>
      </c>
      <c r="G712" s="284" t="str">
        <f>IF('Data invoice'!P828=0,"",'Data invoice'!Q828)</f>
        <v/>
      </c>
      <c r="H712" s="284" t="str">
        <f>IF('Data invoice'!Q828=0,"",'Data invoice'!R828)</f>
        <v/>
      </c>
      <c r="I712" s="320" t="str">
        <f>IF('Data invoice'!R828=0,"",'Data invoice'!S828)</f>
        <v/>
      </c>
      <c r="J712" s="367" t="str">
        <f>IF('Data invoice'!S828=0,"",'Data invoice'!T828)</f>
        <v/>
      </c>
      <c r="M712" s="275"/>
      <c r="N712" s="275"/>
    </row>
    <row r="713" spans="1:38" s="414" customFormat="1" ht="15.75" customHeight="1">
      <c r="A713" s="284" t="str">
        <f>IF('Data invoice'!J829=0,"",'Data invoice'!K829)</f>
        <v/>
      </c>
      <c r="B713" s="284" t="str">
        <f>IF('Data invoice'!K829=0,"",'Data invoice'!L829)</f>
        <v/>
      </c>
      <c r="C713" s="284" t="str">
        <f>IF('Data invoice'!L829=0,"",'Data invoice'!M829)</f>
        <v/>
      </c>
      <c r="D713" s="284" t="str">
        <f>IF('Data invoice'!M829=0,"",'Data invoice'!N829)</f>
        <v/>
      </c>
      <c r="E713" s="284" t="str">
        <f>IF('Data invoice'!N829=0,"",'Data invoice'!O829)</f>
        <v/>
      </c>
      <c r="F713" s="284" t="str">
        <f>IF('Data invoice'!O829=0,"",'Data invoice'!P829)</f>
        <v/>
      </c>
      <c r="G713" s="284" t="str">
        <f>IF('Data invoice'!P829=0,"",'Data invoice'!Q829)</f>
        <v/>
      </c>
      <c r="H713" s="284" t="str">
        <f>IF('Data invoice'!Q829=0,"",'Data invoice'!R829)</f>
        <v/>
      </c>
      <c r="I713" s="320" t="str">
        <f>IF('Data invoice'!R829=0,"",'Data invoice'!S829)</f>
        <v/>
      </c>
      <c r="J713" s="367" t="str">
        <f>IF('Data invoice'!S829=0,"",'Data invoice'!T829)</f>
        <v/>
      </c>
      <c r="K713" s="329"/>
      <c r="M713" s="275"/>
      <c r="N713" s="275"/>
      <c r="AC713" s="275"/>
      <c r="AD713" s="275"/>
      <c r="AE713" s="275"/>
      <c r="AF713" s="275"/>
      <c r="AG713" s="275"/>
      <c r="AH713" s="275"/>
      <c r="AI713" s="275"/>
      <c r="AJ713" s="275"/>
      <c r="AK713" s="275"/>
      <c r="AL713" s="275"/>
    </row>
    <row r="714" spans="1:38" s="414" customFormat="1" ht="15.75" customHeight="1">
      <c r="A714" s="284" t="str">
        <f>IF('Data invoice'!J830=0,"",'Data invoice'!K830)</f>
        <v/>
      </c>
      <c r="B714" s="284" t="str">
        <f>IF('Data invoice'!K830=0,"",'Data invoice'!L830)</f>
        <v/>
      </c>
      <c r="C714" s="284" t="str">
        <f>IF('Data invoice'!L830=0,"",'Data invoice'!M830)</f>
        <v/>
      </c>
      <c r="D714" s="284" t="str">
        <f>IF('Data invoice'!M830=0,"",'Data invoice'!N830)</f>
        <v/>
      </c>
      <c r="E714" s="284" t="str">
        <f>IF('Data invoice'!N830=0,"",'Data invoice'!O830)</f>
        <v/>
      </c>
      <c r="F714" s="284" t="str">
        <f>IF('Data invoice'!O830=0,"",'Data invoice'!P830)</f>
        <v/>
      </c>
      <c r="G714" s="284" t="str">
        <f>IF('Data invoice'!P830=0,"",'Data invoice'!Q830)</f>
        <v/>
      </c>
      <c r="H714" s="284" t="str">
        <f>IF('Data invoice'!Q830=0,"",'Data invoice'!R830)</f>
        <v/>
      </c>
      <c r="I714" s="320" t="str">
        <f>IF('Data invoice'!R830=0,"",'Data invoice'!S830)</f>
        <v/>
      </c>
      <c r="J714" s="367" t="str">
        <f>IF('Data invoice'!S830=0,"",'Data invoice'!T830)</f>
        <v/>
      </c>
      <c r="K714" s="329"/>
      <c r="M714" s="275"/>
      <c r="N714" s="275"/>
      <c r="AC714" s="275"/>
      <c r="AD714" s="275"/>
      <c r="AE714" s="275"/>
      <c r="AF714" s="275"/>
      <c r="AG714" s="275"/>
      <c r="AH714" s="275"/>
      <c r="AI714" s="275"/>
      <c r="AJ714" s="275"/>
      <c r="AK714" s="275"/>
      <c r="AL714" s="275"/>
    </row>
    <row r="715" spans="1:38" s="414" customFormat="1" ht="15.75" customHeight="1">
      <c r="A715" s="284" t="str">
        <f>IF('Data invoice'!J831=0,"",'Data invoice'!K831)</f>
        <v/>
      </c>
      <c r="B715" s="284" t="str">
        <f>IF('Data invoice'!K831=0,"",'Data invoice'!L831)</f>
        <v/>
      </c>
      <c r="C715" s="284" t="str">
        <f>IF('Data invoice'!L831=0,"",'Data invoice'!M831)</f>
        <v/>
      </c>
      <c r="D715" s="284" t="str">
        <f>IF('Data invoice'!M831=0,"",'Data invoice'!N831)</f>
        <v/>
      </c>
      <c r="E715" s="284" t="str">
        <f>IF('Data invoice'!N831=0,"",'Data invoice'!O831)</f>
        <v/>
      </c>
      <c r="F715" s="284" t="str">
        <f>IF('Data invoice'!O831=0,"",'Data invoice'!P831)</f>
        <v/>
      </c>
      <c r="G715" s="284" t="str">
        <f>IF('Data invoice'!P831=0,"",'Data invoice'!Q831)</f>
        <v/>
      </c>
      <c r="H715" s="284" t="str">
        <f>IF('Data invoice'!Q831=0,"",'Data invoice'!R831)</f>
        <v/>
      </c>
      <c r="I715" s="320" t="str">
        <f>IF('Data invoice'!R831=0,"",'Data invoice'!S831)</f>
        <v/>
      </c>
      <c r="J715" s="367" t="str">
        <f>IF('Data invoice'!S831=0,"",'Data invoice'!T831)</f>
        <v/>
      </c>
      <c r="K715" s="329"/>
      <c r="M715" s="275"/>
      <c r="N715" s="275"/>
      <c r="AC715" s="275"/>
      <c r="AD715" s="275"/>
      <c r="AE715" s="275"/>
      <c r="AF715" s="275"/>
      <c r="AG715" s="275"/>
      <c r="AH715" s="275"/>
      <c r="AI715" s="275"/>
      <c r="AJ715" s="275"/>
      <c r="AK715" s="275"/>
      <c r="AL715" s="275"/>
    </row>
    <row r="716" spans="1:38" s="414" customFormat="1" ht="15.75" customHeight="1">
      <c r="A716" s="284" t="str">
        <f>IF('Data invoice'!J832=0,"",'Data invoice'!K832)</f>
        <v/>
      </c>
      <c r="B716" s="284" t="str">
        <f>IF('Data invoice'!K832=0,"",'Data invoice'!L832)</f>
        <v/>
      </c>
      <c r="C716" s="284" t="str">
        <f>IF('Data invoice'!L832=0,"",'Data invoice'!M832)</f>
        <v/>
      </c>
      <c r="D716" s="284" t="str">
        <f>IF('Data invoice'!M832=0,"",'Data invoice'!N832)</f>
        <v/>
      </c>
      <c r="E716" s="284" t="str">
        <f>IF('Data invoice'!N832=0,"",'Data invoice'!O832)</f>
        <v/>
      </c>
      <c r="F716" s="284" t="str">
        <f>IF('Data invoice'!O832=0,"",'Data invoice'!P832)</f>
        <v/>
      </c>
      <c r="G716" s="284" t="str">
        <f>IF('Data invoice'!P832=0,"",'Data invoice'!Q832)</f>
        <v/>
      </c>
      <c r="H716" s="284" t="str">
        <f>IF('Data invoice'!Q832=0,"",'Data invoice'!R832)</f>
        <v/>
      </c>
      <c r="I716" s="320" t="str">
        <f>IF('Data invoice'!R832=0,"",'Data invoice'!S832)</f>
        <v/>
      </c>
      <c r="J716" s="367" t="str">
        <f>IF('Data invoice'!S832=0,"",'Data invoice'!T832)</f>
        <v/>
      </c>
      <c r="K716" s="329"/>
      <c r="M716" s="275"/>
      <c r="N716" s="275"/>
      <c r="AC716" s="275"/>
      <c r="AD716" s="275"/>
      <c r="AE716" s="275"/>
      <c r="AF716" s="275"/>
      <c r="AG716" s="275"/>
      <c r="AH716" s="275"/>
      <c r="AI716" s="275"/>
      <c r="AJ716" s="275"/>
      <c r="AK716" s="275"/>
      <c r="AL716" s="275"/>
    </row>
    <row r="717" spans="1:38" s="414" customFormat="1" ht="15.75" customHeight="1">
      <c r="A717" s="284" t="str">
        <f>IF('Data invoice'!J833=0,"",'Data invoice'!K833)</f>
        <v/>
      </c>
      <c r="B717" s="284" t="str">
        <f>IF('Data invoice'!K833=0,"",'Data invoice'!L833)</f>
        <v/>
      </c>
      <c r="C717" s="284" t="str">
        <f>IF('Data invoice'!L833=0,"",'Data invoice'!M833)</f>
        <v/>
      </c>
      <c r="D717" s="284" t="str">
        <f>IF('Data invoice'!M833=0,"",'Data invoice'!N833)</f>
        <v/>
      </c>
      <c r="E717" s="284" t="str">
        <f>IF('Data invoice'!N833=0,"",'Data invoice'!O833)</f>
        <v/>
      </c>
      <c r="F717" s="284" t="str">
        <f>IF('Data invoice'!O833=0,"",'Data invoice'!P833)</f>
        <v/>
      </c>
      <c r="G717" s="284" t="str">
        <f>IF('Data invoice'!P833=0,"",'Data invoice'!Q833)</f>
        <v/>
      </c>
      <c r="H717" s="284" t="str">
        <f>IF('Data invoice'!Q833=0,"",'Data invoice'!R833)</f>
        <v/>
      </c>
      <c r="I717" s="320" t="str">
        <f>IF('Data invoice'!R833=0,"",'Data invoice'!S833)</f>
        <v/>
      </c>
      <c r="J717" s="367" t="str">
        <f>IF('Data invoice'!S833=0,"",'Data invoice'!T833)</f>
        <v/>
      </c>
      <c r="K717" s="329"/>
      <c r="M717" s="275"/>
      <c r="N717" s="275"/>
      <c r="AC717" s="275"/>
      <c r="AD717" s="275"/>
      <c r="AE717" s="275"/>
      <c r="AF717" s="275"/>
      <c r="AG717" s="275"/>
      <c r="AH717" s="275"/>
      <c r="AI717" s="275"/>
      <c r="AJ717" s="275"/>
      <c r="AK717" s="275"/>
      <c r="AL717" s="275"/>
    </row>
    <row r="718" spans="1:38" s="414" customFormat="1" ht="15.75" customHeight="1">
      <c r="A718" s="284" t="str">
        <f>IF('Data invoice'!J834=0,"",'Data invoice'!K834)</f>
        <v/>
      </c>
      <c r="B718" s="284" t="str">
        <f>IF('Data invoice'!K834=0,"",'Data invoice'!L834)</f>
        <v/>
      </c>
      <c r="C718" s="284" t="str">
        <f>IF('Data invoice'!L834=0,"",'Data invoice'!M834)</f>
        <v/>
      </c>
      <c r="D718" s="284" t="str">
        <f>IF('Data invoice'!M834=0,"",'Data invoice'!N834)</f>
        <v/>
      </c>
      <c r="E718" s="284" t="str">
        <f>IF('Data invoice'!N834=0,"",'Data invoice'!O834)</f>
        <v/>
      </c>
      <c r="F718" s="284" t="str">
        <f>IF('Data invoice'!O834=0,"",'Data invoice'!P834)</f>
        <v/>
      </c>
      <c r="G718" s="284" t="str">
        <f>IF('Data invoice'!P834=0,"",'Data invoice'!Q834)</f>
        <v/>
      </c>
      <c r="H718" s="284" t="str">
        <f>IF('Data invoice'!Q834=0,"",'Data invoice'!R834)</f>
        <v/>
      </c>
      <c r="I718" s="320" t="str">
        <f>IF('Data invoice'!R834=0,"",'Data invoice'!S834)</f>
        <v/>
      </c>
      <c r="J718" s="367" t="str">
        <f>IF('Data invoice'!S834=0,"",'Data invoice'!T834)</f>
        <v/>
      </c>
      <c r="K718" s="329"/>
      <c r="M718" s="275"/>
      <c r="N718" s="275"/>
      <c r="AC718" s="275"/>
      <c r="AD718" s="275"/>
      <c r="AE718" s="275"/>
      <c r="AF718" s="275"/>
      <c r="AG718" s="275"/>
      <c r="AH718" s="275"/>
      <c r="AI718" s="275"/>
      <c r="AJ718" s="275"/>
      <c r="AK718" s="275"/>
      <c r="AL718" s="275"/>
    </row>
    <row r="719" spans="1:38" s="414" customFormat="1" ht="15.75" customHeight="1">
      <c r="A719" s="284" t="str">
        <f>IF('Data invoice'!J835=0,"",'Data invoice'!K835)</f>
        <v/>
      </c>
      <c r="B719" s="284" t="str">
        <f>IF('Data invoice'!K835=0,"",'Data invoice'!L835)</f>
        <v/>
      </c>
      <c r="C719" s="284" t="str">
        <f>IF('Data invoice'!L835=0,"",'Data invoice'!M835)</f>
        <v/>
      </c>
      <c r="D719" s="284" t="str">
        <f>IF('Data invoice'!M835=0,"",'Data invoice'!N835)</f>
        <v/>
      </c>
      <c r="E719" s="284" t="str">
        <f>IF('Data invoice'!N835=0,"",'Data invoice'!O835)</f>
        <v/>
      </c>
      <c r="F719" s="284" t="str">
        <f>IF('Data invoice'!O835=0,"",'Data invoice'!P835)</f>
        <v/>
      </c>
      <c r="G719" s="284" t="str">
        <f>IF('Data invoice'!P835=0,"",'Data invoice'!Q835)</f>
        <v/>
      </c>
      <c r="H719" s="284" t="str">
        <f>IF('Data invoice'!Q835=0,"",'Data invoice'!R835)</f>
        <v/>
      </c>
      <c r="I719" s="320" t="str">
        <f>IF('Data invoice'!R835=0,"",'Data invoice'!S835)</f>
        <v/>
      </c>
      <c r="J719" s="367" t="str">
        <f>IF('Data invoice'!S835=0,"",'Data invoice'!T835)</f>
        <v/>
      </c>
      <c r="K719" s="329"/>
      <c r="M719" s="275"/>
      <c r="N719" s="275"/>
      <c r="AC719" s="275"/>
      <c r="AD719" s="275"/>
      <c r="AE719" s="275"/>
      <c r="AF719" s="275"/>
      <c r="AG719" s="275"/>
      <c r="AH719" s="275"/>
      <c r="AI719" s="275"/>
      <c r="AJ719" s="275"/>
      <c r="AK719" s="275"/>
      <c r="AL719" s="275"/>
    </row>
    <row r="720" spans="1:38" s="329" customFormat="1" ht="15.75" customHeight="1">
      <c r="A720" s="284" t="str">
        <f>IF('Data invoice'!J836=0,"",'Data invoice'!K836)</f>
        <v/>
      </c>
      <c r="B720" s="284" t="str">
        <f>IF('Data invoice'!K836=0,"",'Data invoice'!L836)</f>
        <v/>
      </c>
      <c r="C720" s="284" t="str">
        <f>IF('Data invoice'!L836=0,"",'Data invoice'!M836)</f>
        <v/>
      </c>
      <c r="D720" s="284" t="str">
        <f>IF('Data invoice'!M836=0,"",'Data invoice'!N836)</f>
        <v/>
      </c>
      <c r="E720" s="284" t="str">
        <f>IF('Data invoice'!N836=0,"",'Data invoice'!O836)</f>
        <v/>
      </c>
      <c r="F720" s="284" t="str">
        <f>IF('Data invoice'!O836=0,"",'Data invoice'!P836)</f>
        <v/>
      </c>
      <c r="G720" s="284" t="str">
        <f>IF('Data invoice'!P836=0,"",'Data invoice'!Q836)</f>
        <v/>
      </c>
      <c r="H720" s="284" t="str">
        <f>IF('Data invoice'!Q836=0,"",'Data invoice'!R836)</f>
        <v/>
      </c>
      <c r="I720" s="320" t="str">
        <f>IF('Data invoice'!R836=0,"",'Data invoice'!S836)</f>
        <v/>
      </c>
      <c r="J720" s="367" t="str">
        <f>IF('Data invoice'!S836=0,"",'Data invoice'!T836)</f>
        <v/>
      </c>
      <c r="L720" s="414"/>
      <c r="M720" s="275"/>
      <c r="N720" s="275"/>
      <c r="O720" s="414"/>
      <c r="P720" s="414"/>
      <c r="Q720" s="414"/>
      <c r="R720" s="414"/>
      <c r="S720" s="414"/>
      <c r="T720" s="414"/>
      <c r="U720" s="414"/>
      <c r="V720" s="414"/>
      <c r="W720" s="414"/>
      <c r="X720" s="414"/>
      <c r="Y720" s="414"/>
      <c r="Z720" s="414"/>
      <c r="AA720" s="414"/>
      <c r="AB720" s="414"/>
      <c r="AC720" s="275"/>
      <c r="AD720" s="275"/>
      <c r="AE720" s="275"/>
      <c r="AF720" s="275"/>
      <c r="AG720" s="275"/>
      <c r="AH720" s="275"/>
      <c r="AI720" s="275"/>
      <c r="AJ720" s="275"/>
      <c r="AK720" s="275"/>
      <c r="AL720" s="275"/>
    </row>
    <row r="721" spans="1:38" s="329" customFormat="1" ht="15.75" customHeight="1">
      <c r="A721" s="284" t="str">
        <f>IF('Data invoice'!J837=0,"",'Data invoice'!K837)</f>
        <v/>
      </c>
      <c r="B721" s="284" t="str">
        <f>IF('Data invoice'!K837=0,"",'Data invoice'!L837)</f>
        <v/>
      </c>
      <c r="C721" s="284" t="str">
        <f>IF('Data invoice'!L837=0,"",'Data invoice'!M837)</f>
        <v/>
      </c>
      <c r="D721" s="284" t="str">
        <f>IF('Data invoice'!M837=0,"",'Data invoice'!N837)</f>
        <v/>
      </c>
      <c r="E721" s="284" t="str">
        <f>IF('Data invoice'!N837=0,"",'Data invoice'!O837)</f>
        <v/>
      </c>
      <c r="F721" s="284" t="str">
        <f>IF('Data invoice'!O837=0,"",'Data invoice'!P837)</f>
        <v/>
      </c>
      <c r="G721" s="284" t="str">
        <f>IF('Data invoice'!P837=0,"",'Data invoice'!Q837)</f>
        <v/>
      </c>
      <c r="H721" s="284" t="str">
        <f>IF('Data invoice'!Q837=0,"",'Data invoice'!R837)</f>
        <v/>
      </c>
      <c r="I721" s="320" t="str">
        <f>IF('Data invoice'!R837=0,"",'Data invoice'!S837)</f>
        <v/>
      </c>
      <c r="J721" s="367" t="str">
        <f>IF('Data invoice'!S837=0,"",'Data invoice'!T837)</f>
        <v/>
      </c>
      <c r="L721" s="414"/>
      <c r="M721" s="275"/>
      <c r="N721" s="275"/>
      <c r="O721" s="414"/>
      <c r="P721" s="414"/>
      <c r="Q721" s="414"/>
      <c r="R721" s="414"/>
      <c r="S721" s="414"/>
      <c r="T721" s="414"/>
      <c r="U721" s="414"/>
      <c r="V721" s="414"/>
      <c r="W721" s="414"/>
      <c r="X721" s="414"/>
      <c r="Y721" s="414"/>
      <c r="Z721" s="414"/>
      <c r="AA721" s="414"/>
      <c r="AB721" s="414"/>
      <c r="AC721" s="275"/>
      <c r="AD721" s="275"/>
      <c r="AE721" s="275"/>
      <c r="AF721" s="275"/>
      <c r="AG721" s="275"/>
      <c r="AH721" s="275"/>
      <c r="AI721" s="275"/>
      <c r="AJ721" s="275"/>
      <c r="AK721" s="275"/>
      <c r="AL721" s="275"/>
    </row>
    <row r="722" spans="1:38" s="329" customFormat="1" ht="15.75" customHeight="1">
      <c r="A722" s="284" t="str">
        <f>IF('Data invoice'!J838=0,"",'Data invoice'!K838)</f>
        <v/>
      </c>
      <c r="B722" s="284" t="str">
        <f>IF('Data invoice'!K838=0,"",'Data invoice'!L838)</f>
        <v/>
      </c>
      <c r="C722" s="284" t="str">
        <f>IF('Data invoice'!L838=0,"",'Data invoice'!M838)</f>
        <v/>
      </c>
      <c r="D722" s="284" t="str">
        <f>IF('Data invoice'!M838=0,"",'Data invoice'!N838)</f>
        <v/>
      </c>
      <c r="E722" s="284" t="str">
        <f>IF('Data invoice'!N838=0,"",'Data invoice'!O838)</f>
        <v/>
      </c>
      <c r="F722" s="284" t="str">
        <f>IF('Data invoice'!O838=0,"",'Data invoice'!P838)</f>
        <v/>
      </c>
      <c r="G722" s="284" t="str">
        <f>IF('Data invoice'!P838=0,"",'Data invoice'!Q838)</f>
        <v/>
      </c>
      <c r="H722" s="284" t="str">
        <f>IF('Data invoice'!Q838=0,"",'Data invoice'!R838)</f>
        <v/>
      </c>
      <c r="I722" s="320" t="str">
        <f>IF('Data invoice'!R838=0,"",'Data invoice'!S838)</f>
        <v/>
      </c>
      <c r="J722" s="367" t="str">
        <f>IF('Data invoice'!S838=0,"",'Data invoice'!T838)</f>
        <v/>
      </c>
      <c r="L722" s="414"/>
      <c r="M722" s="275"/>
      <c r="N722" s="275"/>
      <c r="O722" s="414"/>
      <c r="P722" s="414"/>
      <c r="Q722" s="414"/>
      <c r="R722" s="414"/>
      <c r="S722" s="414"/>
      <c r="T722" s="414"/>
      <c r="U722" s="414"/>
      <c r="V722" s="414"/>
      <c r="W722" s="414"/>
      <c r="X722" s="414"/>
      <c r="Y722" s="414"/>
      <c r="Z722" s="414"/>
      <c r="AA722" s="414"/>
      <c r="AB722" s="414"/>
      <c r="AC722" s="275"/>
      <c r="AD722" s="275"/>
      <c r="AE722" s="275"/>
      <c r="AF722" s="275"/>
      <c r="AG722" s="275"/>
      <c r="AH722" s="275"/>
      <c r="AI722" s="275"/>
      <c r="AJ722" s="275"/>
      <c r="AK722" s="275"/>
      <c r="AL722" s="275"/>
    </row>
    <row r="723" spans="1:38" s="329" customFormat="1" ht="15.75" customHeight="1">
      <c r="A723" s="284" t="str">
        <f>IF('Data invoice'!J839=0,"",'Data invoice'!K839)</f>
        <v/>
      </c>
      <c r="B723" s="284" t="str">
        <f>IF('Data invoice'!K839=0,"",'Data invoice'!L839)</f>
        <v/>
      </c>
      <c r="C723" s="284" t="str">
        <f>IF('Data invoice'!L839=0,"",'Data invoice'!M839)</f>
        <v/>
      </c>
      <c r="D723" s="284" t="str">
        <f>IF('Data invoice'!M839=0,"",'Data invoice'!N839)</f>
        <v/>
      </c>
      <c r="E723" s="284" t="str">
        <f>IF('Data invoice'!N839=0,"",'Data invoice'!O839)</f>
        <v/>
      </c>
      <c r="F723" s="284" t="str">
        <f>IF('Data invoice'!O839=0,"",'Data invoice'!P839)</f>
        <v/>
      </c>
      <c r="G723" s="284" t="str">
        <f>IF('Data invoice'!P839=0,"",'Data invoice'!Q839)</f>
        <v/>
      </c>
      <c r="H723" s="284" t="str">
        <f>IF('Data invoice'!Q839=0,"",'Data invoice'!R839)</f>
        <v/>
      </c>
      <c r="I723" s="320" t="str">
        <f>IF('Data invoice'!R839=0,"",'Data invoice'!S839)</f>
        <v/>
      </c>
      <c r="J723" s="367" t="str">
        <f>IF('Data invoice'!S839=0,"",'Data invoice'!T839)</f>
        <v/>
      </c>
      <c r="L723" s="414"/>
      <c r="M723" s="275"/>
      <c r="N723" s="275"/>
      <c r="O723" s="414"/>
      <c r="P723" s="414"/>
      <c r="Q723" s="414"/>
      <c r="R723" s="414"/>
      <c r="S723" s="414"/>
      <c r="T723" s="414"/>
      <c r="U723" s="414"/>
      <c r="V723" s="414"/>
      <c r="W723" s="414"/>
      <c r="X723" s="414"/>
      <c r="Y723" s="414"/>
      <c r="Z723" s="414"/>
      <c r="AA723" s="414"/>
      <c r="AB723" s="414"/>
      <c r="AC723" s="275"/>
      <c r="AD723" s="275"/>
      <c r="AE723" s="275"/>
      <c r="AF723" s="275"/>
      <c r="AG723" s="275"/>
      <c r="AH723" s="275"/>
      <c r="AI723" s="275"/>
      <c r="AJ723" s="275"/>
      <c r="AK723" s="275"/>
      <c r="AL723" s="275"/>
    </row>
    <row r="724" spans="1:38" s="329" customFormat="1" ht="15.75" customHeight="1">
      <c r="A724" s="284" t="str">
        <f>IF('Data invoice'!J840=0,"",'Data invoice'!K840)</f>
        <v/>
      </c>
      <c r="B724" s="284" t="str">
        <f>IF('Data invoice'!K840=0,"",'Data invoice'!L840)</f>
        <v/>
      </c>
      <c r="C724" s="284" t="str">
        <f>IF('Data invoice'!L840=0,"",'Data invoice'!M840)</f>
        <v/>
      </c>
      <c r="D724" s="284" t="str">
        <f>IF('Data invoice'!M840=0,"",'Data invoice'!N840)</f>
        <v/>
      </c>
      <c r="E724" s="284" t="str">
        <f>IF('Data invoice'!N840=0,"",'Data invoice'!O840)</f>
        <v/>
      </c>
      <c r="F724" s="284" t="str">
        <f>IF('Data invoice'!O840=0,"",'Data invoice'!P840)</f>
        <v/>
      </c>
      <c r="G724" s="284" t="str">
        <f>IF('Data invoice'!P840=0,"",'Data invoice'!Q840)</f>
        <v/>
      </c>
      <c r="H724" s="284" t="str">
        <f>IF('Data invoice'!Q840=0,"",'Data invoice'!R840)</f>
        <v/>
      </c>
      <c r="I724" s="320" t="str">
        <f>IF('Data invoice'!R840=0,"",'Data invoice'!S840)</f>
        <v/>
      </c>
      <c r="J724" s="367" t="str">
        <f>IF('Data invoice'!S840=0,"",'Data invoice'!T840)</f>
        <v/>
      </c>
      <c r="L724" s="414"/>
      <c r="M724" s="275"/>
      <c r="N724" s="275"/>
      <c r="O724" s="414"/>
      <c r="P724" s="414"/>
      <c r="Q724" s="414"/>
      <c r="R724" s="414"/>
      <c r="S724" s="414"/>
      <c r="T724" s="414"/>
      <c r="U724" s="414"/>
      <c r="V724" s="414"/>
      <c r="W724" s="414"/>
      <c r="X724" s="414"/>
      <c r="Y724" s="414"/>
      <c r="Z724" s="414"/>
      <c r="AA724" s="414"/>
      <c r="AB724" s="414"/>
      <c r="AC724" s="275"/>
      <c r="AD724" s="275"/>
      <c r="AE724" s="275"/>
      <c r="AF724" s="275"/>
      <c r="AG724" s="275"/>
      <c r="AH724" s="275"/>
      <c r="AI724" s="275"/>
      <c r="AJ724" s="275"/>
      <c r="AK724" s="275"/>
      <c r="AL724" s="275"/>
    </row>
    <row r="725" spans="1:38" s="329" customFormat="1" ht="15.75" customHeight="1">
      <c r="A725" s="284" t="str">
        <f>IF('Data invoice'!J841=0,"",'Data invoice'!K841)</f>
        <v/>
      </c>
      <c r="B725" s="284" t="str">
        <f>IF('Data invoice'!K841=0,"",'Data invoice'!L841)</f>
        <v/>
      </c>
      <c r="C725" s="284" t="str">
        <f>IF('Data invoice'!L841=0,"",'Data invoice'!M841)</f>
        <v/>
      </c>
      <c r="D725" s="284" t="str">
        <f>IF('Data invoice'!M841=0,"",'Data invoice'!N841)</f>
        <v/>
      </c>
      <c r="E725" s="284" t="str">
        <f>IF('Data invoice'!N841=0,"",'Data invoice'!O841)</f>
        <v/>
      </c>
      <c r="F725" s="284" t="str">
        <f>IF('Data invoice'!O841=0,"",'Data invoice'!P841)</f>
        <v/>
      </c>
      <c r="G725" s="284" t="str">
        <f>IF('Data invoice'!P841=0,"",'Data invoice'!Q841)</f>
        <v/>
      </c>
      <c r="H725" s="284" t="str">
        <f>IF('Data invoice'!Q841=0,"",'Data invoice'!R841)</f>
        <v/>
      </c>
      <c r="I725" s="320" t="str">
        <f>IF('Data invoice'!R841=0,"",'Data invoice'!S841)</f>
        <v/>
      </c>
      <c r="J725" s="367" t="str">
        <f>IF('Data invoice'!S841=0,"",'Data invoice'!T841)</f>
        <v/>
      </c>
      <c r="L725" s="414"/>
      <c r="M725" s="275"/>
      <c r="N725" s="275"/>
      <c r="O725" s="414"/>
      <c r="P725" s="414"/>
      <c r="Q725" s="414"/>
      <c r="R725" s="414"/>
      <c r="S725" s="414"/>
      <c r="T725" s="414"/>
      <c r="U725" s="414"/>
      <c r="V725" s="414"/>
      <c r="W725" s="414"/>
      <c r="X725" s="414"/>
      <c r="Y725" s="414"/>
      <c r="Z725" s="414"/>
      <c r="AA725" s="414"/>
      <c r="AB725" s="414"/>
      <c r="AC725" s="275"/>
      <c r="AD725" s="275"/>
      <c r="AE725" s="275"/>
      <c r="AF725" s="275"/>
      <c r="AG725" s="275"/>
      <c r="AH725" s="275"/>
      <c r="AI725" s="275"/>
      <c r="AJ725" s="275"/>
      <c r="AK725" s="275"/>
      <c r="AL725" s="275"/>
    </row>
    <row r="726" spans="1:38" s="329" customFormat="1" ht="15.75" customHeight="1">
      <c r="A726" s="284" t="str">
        <f>IF('Data invoice'!J842=0,"",'Data invoice'!K842)</f>
        <v/>
      </c>
      <c r="B726" s="284" t="str">
        <f>IF('Data invoice'!K842=0,"",'Data invoice'!L842)</f>
        <v/>
      </c>
      <c r="C726" s="284" t="str">
        <f>IF('Data invoice'!L842=0,"",'Data invoice'!M842)</f>
        <v/>
      </c>
      <c r="D726" s="284" t="str">
        <f>IF('Data invoice'!M842=0,"",'Data invoice'!N842)</f>
        <v/>
      </c>
      <c r="E726" s="284" t="str">
        <f>IF('Data invoice'!N842=0,"",'Data invoice'!O842)</f>
        <v/>
      </c>
      <c r="F726" s="284" t="str">
        <f>IF('Data invoice'!O842=0,"",'Data invoice'!P842)</f>
        <v/>
      </c>
      <c r="G726" s="284" t="str">
        <f>IF('Data invoice'!P842=0,"",'Data invoice'!Q842)</f>
        <v/>
      </c>
      <c r="H726" s="284" t="str">
        <f>IF('Data invoice'!Q842=0,"",'Data invoice'!R842)</f>
        <v/>
      </c>
      <c r="I726" s="320" t="str">
        <f>IF('Data invoice'!R842=0,"",'Data invoice'!S842)</f>
        <v/>
      </c>
      <c r="J726" s="367" t="str">
        <f>IF('Data invoice'!S842=0,"",'Data invoice'!T842)</f>
        <v/>
      </c>
      <c r="L726" s="414"/>
      <c r="M726" s="275"/>
      <c r="N726" s="275"/>
      <c r="O726" s="414"/>
      <c r="P726" s="414"/>
      <c r="Q726" s="414"/>
      <c r="R726" s="414"/>
      <c r="S726" s="414"/>
      <c r="T726" s="414"/>
      <c r="U726" s="414"/>
      <c r="V726" s="414"/>
      <c r="W726" s="414"/>
      <c r="X726" s="414"/>
      <c r="Y726" s="414"/>
      <c r="Z726" s="414"/>
      <c r="AA726" s="414"/>
      <c r="AB726" s="414"/>
      <c r="AC726" s="275"/>
      <c r="AD726" s="275"/>
      <c r="AE726" s="275"/>
      <c r="AF726" s="275"/>
      <c r="AG726" s="275"/>
      <c r="AH726" s="275"/>
      <c r="AI726" s="275"/>
      <c r="AJ726" s="275"/>
      <c r="AK726" s="275"/>
      <c r="AL726" s="275"/>
    </row>
    <row r="727" spans="1:38" s="329" customFormat="1" ht="15.75" customHeight="1">
      <c r="A727" s="284" t="str">
        <f>IF('Data invoice'!J843=0,"",'Data invoice'!K843)</f>
        <v/>
      </c>
      <c r="B727" s="284" t="str">
        <f>IF('Data invoice'!K843=0,"",'Data invoice'!L843)</f>
        <v/>
      </c>
      <c r="C727" s="284" t="str">
        <f>IF('Data invoice'!L843=0,"",'Data invoice'!M843)</f>
        <v/>
      </c>
      <c r="D727" s="284" t="str">
        <f>IF('Data invoice'!M843=0,"",'Data invoice'!N843)</f>
        <v/>
      </c>
      <c r="E727" s="284" t="str">
        <f>IF('Data invoice'!N843=0,"",'Data invoice'!O843)</f>
        <v/>
      </c>
      <c r="F727" s="284" t="str">
        <f>IF('Data invoice'!O843=0,"",'Data invoice'!P843)</f>
        <v/>
      </c>
      <c r="G727" s="284" t="str">
        <f>IF('Data invoice'!P843=0,"",'Data invoice'!Q843)</f>
        <v/>
      </c>
      <c r="H727" s="284" t="str">
        <f>IF('Data invoice'!Q843=0,"",'Data invoice'!R843)</f>
        <v/>
      </c>
      <c r="I727" s="320" t="str">
        <f>IF('Data invoice'!R843=0,"",'Data invoice'!S843)</f>
        <v/>
      </c>
      <c r="J727" s="367" t="str">
        <f>IF('Data invoice'!S843=0,"",'Data invoice'!T843)</f>
        <v/>
      </c>
      <c r="L727" s="414"/>
      <c r="M727" s="275"/>
      <c r="N727" s="275"/>
      <c r="O727" s="414"/>
      <c r="P727" s="414"/>
      <c r="Q727" s="414"/>
      <c r="R727" s="414"/>
      <c r="S727" s="414"/>
      <c r="T727" s="414"/>
      <c r="U727" s="414"/>
      <c r="V727" s="414"/>
      <c r="W727" s="414"/>
      <c r="X727" s="414"/>
      <c r="Y727" s="414"/>
      <c r="Z727" s="414"/>
      <c r="AA727" s="414"/>
      <c r="AB727" s="414"/>
      <c r="AC727" s="275"/>
      <c r="AD727" s="275"/>
      <c r="AE727" s="275"/>
      <c r="AF727" s="275"/>
      <c r="AG727" s="275"/>
      <c r="AH727" s="275"/>
      <c r="AI727" s="275"/>
      <c r="AJ727" s="275"/>
      <c r="AK727" s="275"/>
      <c r="AL727" s="275"/>
    </row>
    <row r="728" spans="1:38" s="329" customFormat="1" ht="15.75" customHeight="1">
      <c r="A728" s="284" t="str">
        <f>IF('Data invoice'!J844=0,"",'Data invoice'!K844)</f>
        <v/>
      </c>
      <c r="B728" s="284" t="str">
        <f>IF('Data invoice'!K844=0,"",'Data invoice'!L844)</f>
        <v/>
      </c>
      <c r="C728" s="284" t="str">
        <f>IF('Data invoice'!L844=0,"",'Data invoice'!M844)</f>
        <v/>
      </c>
      <c r="D728" s="284" t="str">
        <f>IF('Data invoice'!M844=0,"",'Data invoice'!N844)</f>
        <v/>
      </c>
      <c r="E728" s="284" t="str">
        <f>IF('Data invoice'!N844=0,"",'Data invoice'!O844)</f>
        <v/>
      </c>
      <c r="F728" s="284" t="str">
        <f>IF('Data invoice'!O844=0,"",'Data invoice'!P844)</f>
        <v/>
      </c>
      <c r="G728" s="284" t="str">
        <f>IF('Data invoice'!P844=0,"",'Data invoice'!Q844)</f>
        <v/>
      </c>
      <c r="H728" s="284" t="str">
        <f>IF('Data invoice'!Q844=0,"",'Data invoice'!R844)</f>
        <v/>
      </c>
      <c r="I728" s="320" t="str">
        <f>IF('Data invoice'!R844=0,"",'Data invoice'!S844)</f>
        <v/>
      </c>
      <c r="J728" s="367" t="str">
        <f>IF('Data invoice'!S844=0,"",'Data invoice'!T844)</f>
        <v/>
      </c>
      <c r="L728" s="414"/>
      <c r="M728" s="275"/>
      <c r="N728" s="275"/>
      <c r="O728" s="414"/>
      <c r="P728" s="414"/>
      <c r="Q728" s="414"/>
      <c r="R728" s="414"/>
      <c r="S728" s="414"/>
      <c r="T728" s="414"/>
      <c r="U728" s="414"/>
      <c r="V728" s="414"/>
      <c r="W728" s="414"/>
      <c r="X728" s="414"/>
      <c r="Y728" s="414"/>
      <c r="Z728" s="414"/>
      <c r="AA728" s="414"/>
      <c r="AB728" s="414"/>
      <c r="AC728" s="275"/>
      <c r="AD728" s="275"/>
      <c r="AE728" s="275"/>
      <c r="AF728" s="275"/>
      <c r="AG728" s="275"/>
      <c r="AH728" s="275"/>
      <c r="AI728" s="275"/>
      <c r="AJ728" s="275"/>
      <c r="AK728" s="275"/>
      <c r="AL728" s="275"/>
    </row>
    <row r="729" spans="1:38" s="329" customFormat="1" ht="15.75" customHeight="1">
      <c r="A729" s="284" t="str">
        <f>IF('Data invoice'!J845=0,"",'Data invoice'!K845)</f>
        <v/>
      </c>
      <c r="B729" s="284" t="str">
        <f>IF('Data invoice'!K845=0,"",'Data invoice'!L845)</f>
        <v/>
      </c>
      <c r="C729" s="284" t="str">
        <f>IF('Data invoice'!L845=0,"",'Data invoice'!M845)</f>
        <v/>
      </c>
      <c r="D729" s="284" t="str">
        <f>IF('Data invoice'!M845=0,"",'Data invoice'!N845)</f>
        <v/>
      </c>
      <c r="E729" s="284" t="str">
        <f>IF('Data invoice'!N845=0,"",'Data invoice'!O845)</f>
        <v/>
      </c>
      <c r="F729" s="284" t="str">
        <f>IF('Data invoice'!O845=0,"",'Data invoice'!P845)</f>
        <v/>
      </c>
      <c r="G729" s="284" t="str">
        <f>IF('Data invoice'!P845=0,"",'Data invoice'!Q845)</f>
        <v/>
      </c>
      <c r="H729" s="284" t="str">
        <f>IF('Data invoice'!Q845=0,"",'Data invoice'!R845)</f>
        <v/>
      </c>
      <c r="I729" s="320" t="str">
        <f>IF('Data invoice'!R845=0,"",'Data invoice'!S845)</f>
        <v/>
      </c>
      <c r="J729" s="367" t="str">
        <f>IF('Data invoice'!S845=0,"",'Data invoice'!T845)</f>
        <v/>
      </c>
      <c r="L729" s="414"/>
      <c r="M729" s="275"/>
      <c r="N729" s="275"/>
      <c r="O729" s="414"/>
      <c r="P729" s="414"/>
      <c r="Q729" s="414"/>
      <c r="R729" s="414"/>
      <c r="S729" s="414"/>
      <c r="T729" s="414"/>
      <c r="U729" s="414"/>
      <c r="V729" s="414"/>
      <c r="W729" s="414"/>
      <c r="X729" s="414"/>
      <c r="Y729" s="414"/>
      <c r="Z729" s="414"/>
      <c r="AA729" s="414"/>
      <c r="AB729" s="414"/>
      <c r="AC729" s="275"/>
      <c r="AD729" s="275"/>
      <c r="AE729" s="275"/>
      <c r="AF729" s="275"/>
      <c r="AG729" s="275"/>
      <c r="AH729" s="275"/>
      <c r="AI729" s="275"/>
      <c r="AJ729" s="275"/>
      <c r="AK729" s="275"/>
      <c r="AL729" s="275"/>
    </row>
    <row r="730" spans="1:38" s="329" customFormat="1" ht="15.75" customHeight="1">
      <c r="A730" s="284" t="str">
        <f>IF('Data invoice'!J846=0,"",'Data invoice'!K846)</f>
        <v/>
      </c>
      <c r="B730" s="284" t="str">
        <f>IF('Data invoice'!K846=0,"",'Data invoice'!L846)</f>
        <v/>
      </c>
      <c r="C730" s="284" t="str">
        <f>IF('Data invoice'!L846=0,"",'Data invoice'!M846)</f>
        <v/>
      </c>
      <c r="D730" s="284" t="str">
        <f>IF('Data invoice'!M846=0,"",'Data invoice'!N846)</f>
        <v/>
      </c>
      <c r="E730" s="284" t="str">
        <f>IF('Data invoice'!N846=0,"",'Data invoice'!O846)</f>
        <v/>
      </c>
      <c r="F730" s="284" t="str">
        <f>IF('Data invoice'!O846=0,"",'Data invoice'!P846)</f>
        <v/>
      </c>
      <c r="G730" s="284" t="str">
        <f>IF('Data invoice'!P846=0,"",'Data invoice'!Q846)</f>
        <v/>
      </c>
      <c r="H730" s="284" t="str">
        <f>IF('Data invoice'!Q846=0,"",'Data invoice'!R846)</f>
        <v/>
      </c>
      <c r="I730" s="320" t="str">
        <f>IF('Data invoice'!R846=0,"",'Data invoice'!S846)</f>
        <v/>
      </c>
      <c r="J730" s="367" t="str">
        <f>IF('Data invoice'!S846=0,"",'Data invoice'!T846)</f>
        <v/>
      </c>
      <c r="L730" s="414"/>
      <c r="M730" s="275"/>
      <c r="N730" s="275"/>
      <c r="O730" s="414"/>
      <c r="P730" s="414"/>
      <c r="Q730" s="414"/>
      <c r="R730" s="414"/>
      <c r="S730" s="414"/>
      <c r="T730" s="414"/>
      <c r="U730" s="414"/>
      <c r="V730" s="414"/>
      <c r="W730" s="414"/>
      <c r="X730" s="414"/>
      <c r="Y730" s="414"/>
      <c r="Z730" s="414"/>
      <c r="AA730" s="414"/>
      <c r="AB730" s="414"/>
      <c r="AC730" s="275"/>
      <c r="AD730" s="275"/>
      <c r="AE730" s="275"/>
      <c r="AF730" s="275"/>
      <c r="AG730" s="275"/>
      <c r="AH730" s="275"/>
      <c r="AI730" s="275"/>
      <c r="AJ730" s="275"/>
      <c r="AK730" s="275"/>
      <c r="AL730" s="275"/>
    </row>
    <row r="731" spans="1:38" s="329" customFormat="1" ht="15.75" customHeight="1">
      <c r="A731" s="284" t="str">
        <f>IF('Data invoice'!J847=0,"",'Data invoice'!K847)</f>
        <v/>
      </c>
      <c r="B731" s="284" t="str">
        <f>IF('Data invoice'!K847=0,"",'Data invoice'!L847)</f>
        <v/>
      </c>
      <c r="C731" s="284" t="str">
        <f>IF('Data invoice'!L847=0,"",'Data invoice'!M847)</f>
        <v/>
      </c>
      <c r="D731" s="284" t="str">
        <f>IF('Data invoice'!M847=0,"",'Data invoice'!N847)</f>
        <v/>
      </c>
      <c r="E731" s="284" t="str">
        <f>IF('Data invoice'!N847=0,"",'Data invoice'!O847)</f>
        <v/>
      </c>
      <c r="F731" s="284" t="str">
        <f>IF('Data invoice'!O847=0,"",'Data invoice'!P847)</f>
        <v/>
      </c>
      <c r="G731" s="284" t="str">
        <f>IF('Data invoice'!P847=0,"",'Data invoice'!Q847)</f>
        <v/>
      </c>
      <c r="H731" s="284" t="str">
        <f>IF('Data invoice'!Q847=0,"",'Data invoice'!R847)</f>
        <v/>
      </c>
      <c r="I731" s="320" t="str">
        <f>IF('Data invoice'!R847=0,"",'Data invoice'!S847)</f>
        <v/>
      </c>
      <c r="J731" s="367" t="str">
        <f>IF('Data invoice'!S847=0,"",'Data invoice'!T847)</f>
        <v/>
      </c>
      <c r="L731" s="414"/>
      <c r="M731" s="275"/>
      <c r="N731" s="275"/>
      <c r="O731" s="414"/>
      <c r="P731" s="414"/>
      <c r="Q731" s="414"/>
      <c r="R731" s="414"/>
      <c r="S731" s="414"/>
      <c r="T731" s="414"/>
      <c r="U731" s="414"/>
      <c r="V731" s="414"/>
      <c r="W731" s="414"/>
      <c r="X731" s="414"/>
      <c r="Y731" s="414"/>
      <c r="Z731" s="414"/>
      <c r="AA731" s="414"/>
      <c r="AB731" s="414"/>
      <c r="AC731" s="275"/>
      <c r="AD731" s="275"/>
      <c r="AE731" s="275"/>
      <c r="AF731" s="275"/>
      <c r="AG731" s="275"/>
      <c r="AH731" s="275"/>
      <c r="AI731" s="275"/>
      <c r="AJ731" s="275"/>
      <c r="AK731" s="275"/>
      <c r="AL731" s="275"/>
    </row>
    <row r="732" spans="1:38" s="329" customFormat="1" ht="15.75" customHeight="1">
      <c r="A732" s="284" t="str">
        <f>IF('Data invoice'!J848=0,"",'Data invoice'!K848)</f>
        <v/>
      </c>
      <c r="B732" s="284" t="str">
        <f>IF('Data invoice'!K848=0,"",'Data invoice'!L848)</f>
        <v/>
      </c>
      <c r="C732" s="284" t="str">
        <f>IF('Data invoice'!L848=0,"",'Data invoice'!M848)</f>
        <v/>
      </c>
      <c r="D732" s="284" t="str">
        <f>IF('Data invoice'!M848=0,"",'Data invoice'!N848)</f>
        <v/>
      </c>
      <c r="E732" s="284" t="str">
        <f>IF('Data invoice'!N848=0,"",'Data invoice'!O848)</f>
        <v/>
      </c>
      <c r="F732" s="284" t="str">
        <f>IF('Data invoice'!O848=0,"",'Data invoice'!P848)</f>
        <v/>
      </c>
      <c r="G732" s="284" t="str">
        <f>IF('Data invoice'!P848=0,"",'Data invoice'!Q848)</f>
        <v/>
      </c>
      <c r="H732" s="284" t="str">
        <f>IF('Data invoice'!Q848=0,"",'Data invoice'!R848)</f>
        <v/>
      </c>
      <c r="I732" s="320" t="str">
        <f>IF('Data invoice'!R848=0,"",'Data invoice'!S848)</f>
        <v/>
      </c>
      <c r="J732" s="367" t="str">
        <f>IF('Data invoice'!S848=0,"",'Data invoice'!T848)</f>
        <v/>
      </c>
      <c r="L732" s="414"/>
      <c r="M732" s="275"/>
      <c r="N732" s="275"/>
      <c r="O732" s="414"/>
      <c r="P732" s="414"/>
      <c r="Q732" s="414"/>
      <c r="R732" s="414"/>
      <c r="S732" s="414"/>
      <c r="T732" s="414"/>
      <c r="U732" s="414"/>
      <c r="V732" s="414"/>
      <c r="W732" s="414"/>
      <c r="X732" s="414"/>
      <c r="Y732" s="414"/>
      <c r="Z732" s="414"/>
      <c r="AA732" s="414"/>
      <c r="AB732" s="414"/>
      <c r="AC732" s="275"/>
      <c r="AD732" s="275"/>
      <c r="AE732" s="275"/>
      <c r="AF732" s="275"/>
      <c r="AG732" s="275"/>
      <c r="AH732" s="275"/>
      <c r="AI732" s="275"/>
      <c r="AJ732" s="275"/>
      <c r="AK732" s="275"/>
      <c r="AL732" s="275"/>
    </row>
    <row r="733" spans="1:38" s="329" customFormat="1" ht="15.75" customHeight="1">
      <c r="A733" s="284" t="str">
        <f>IF('Data invoice'!J849=0,"",'Data invoice'!K849)</f>
        <v/>
      </c>
      <c r="B733" s="284" t="str">
        <f>IF('Data invoice'!K849=0,"",'Data invoice'!L849)</f>
        <v/>
      </c>
      <c r="C733" s="284" t="str">
        <f>IF('Data invoice'!L849=0,"",'Data invoice'!M849)</f>
        <v/>
      </c>
      <c r="D733" s="284" t="str">
        <f>IF('Data invoice'!M849=0,"",'Data invoice'!N849)</f>
        <v/>
      </c>
      <c r="E733" s="284" t="str">
        <f>IF('Data invoice'!N849=0,"",'Data invoice'!O849)</f>
        <v/>
      </c>
      <c r="F733" s="284" t="str">
        <f>IF('Data invoice'!O849=0,"",'Data invoice'!P849)</f>
        <v/>
      </c>
      <c r="G733" s="284" t="str">
        <f>IF('Data invoice'!P849=0,"",'Data invoice'!Q849)</f>
        <v/>
      </c>
      <c r="H733" s="284" t="str">
        <f>IF('Data invoice'!Q849=0,"",'Data invoice'!R849)</f>
        <v/>
      </c>
      <c r="I733" s="320" t="str">
        <f>IF('Data invoice'!R849=0,"",'Data invoice'!S849)</f>
        <v/>
      </c>
      <c r="J733" s="367" t="str">
        <f>IF('Data invoice'!S849=0,"",'Data invoice'!T849)</f>
        <v/>
      </c>
      <c r="L733" s="414"/>
      <c r="M733" s="275"/>
      <c r="N733" s="275"/>
      <c r="O733" s="414"/>
      <c r="P733" s="414"/>
      <c r="Q733" s="414"/>
      <c r="R733" s="414"/>
      <c r="S733" s="414"/>
      <c r="T733" s="414"/>
      <c r="U733" s="414"/>
      <c r="V733" s="414"/>
      <c r="W733" s="414"/>
      <c r="X733" s="414"/>
      <c r="Y733" s="414"/>
      <c r="Z733" s="414"/>
      <c r="AA733" s="414"/>
      <c r="AB733" s="414"/>
      <c r="AC733" s="275"/>
      <c r="AD733" s="275"/>
      <c r="AE733" s="275"/>
      <c r="AF733" s="275"/>
      <c r="AG733" s="275"/>
      <c r="AH733" s="275"/>
      <c r="AI733" s="275"/>
      <c r="AJ733" s="275"/>
      <c r="AK733" s="275"/>
      <c r="AL733" s="275"/>
    </row>
    <row r="734" spans="1:38" s="329" customFormat="1" ht="15.75" customHeight="1">
      <c r="A734" s="284" t="str">
        <f>IF('Data invoice'!J850=0,"",'Data invoice'!K850)</f>
        <v/>
      </c>
      <c r="B734" s="284" t="str">
        <f>IF('Data invoice'!K850=0,"",'Data invoice'!L850)</f>
        <v/>
      </c>
      <c r="C734" s="284" t="str">
        <f>IF('Data invoice'!L850=0,"",'Data invoice'!M850)</f>
        <v/>
      </c>
      <c r="D734" s="284" t="str">
        <f>IF('Data invoice'!M850=0,"",'Data invoice'!N850)</f>
        <v/>
      </c>
      <c r="E734" s="284" t="str">
        <f>IF('Data invoice'!N850=0,"",'Data invoice'!O850)</f>
        <v/>
      </c>
      <c r="F734" s="284" t="str">
        <f>IF('Data invoice'!O850=0,"",'Data invoice'!P850)</f>
        <v/>
      </c>
      <c r="G734" s="284" t="str">
        <f>IF('Data invoice'!P850=0,"",'Data invoice'!Q850)</f>
        <v/>
      </c>
      <c r="H734" s="284" t="str">
        <f>IF('Data invoice'!Q850=0,"",'Data invoice'!R850)</f>
        <v/>
      </c>
      <c r="I734" s="320" t="str">
        <f>IF('Data invoice'!R850=0,"",'Data invoice'!S850)</f>
        <v/>
      </c>
      <c r="J734" s="367" t="str">
        <f>IF('Data invoice'!S850=0,"",'Data invoice'!T850)</f>
        <v/>
      </c>
      <c r="L734" s="414"/>
      <c r="M734" s="275"/>
      <c r="N734" s="275"/>
      <c r="O734" s="414"/>
      <c r="P734" s="414"/>
      <c r="Q734" s="414"/>
      <c r="R734" s="414"/>
      <c r="S734" s="414"/>
      <c r="T734" s="414"/>
      <c r="U734" s="414"/>
      <c r="V734" s="414"/>
      <c r="W734" s="414"/>
      <c r="X734" s="414"/>
      <c r="Y734" s="414"/>
      <c r="Z734" s="414"/>
      <c r="AA734" s="414"/>
      <c r="AB734" s="414"/>
      <c r="AC734" s="275"/>
      <c r="AD734" s="275"/>
      <c r="AE734" s="275"/>
      <c r="AF734" s="275"/>
      <c r="AG734" s="275"/>
      <c r="AH734" s="275"/>
      <c r="AI734" s="275"/>
      <c r="AJ734" s="275"/>
      <c r="AK734" s="275"/>
      <c r="AL734" s="275"/>
    </row>
    <row r="735" spans="1:38" s="329" customFormat="1" ht="15.75" customHeight="1">
      <c r="A735" s="284" t="str">
        <f>IF('Data invoice'!J851=0,"",'Data invoice'!K851)</f>
        <v/>
      </c>
      <c r="B735" s="284" t="str">
        <f>IF('Data invoice'!K851=0,"",'Data invoice'!L851)</f>
        <v/>
      </c>
      <c r="C735" s="284" t="str">
        <f>IF('Data invoice'!L851=0,"",'Data invoice'!M851)</f>
        <v/>
      </c>
      <c r="D735" s="284" t="str">
        <f>IF('Data invoice'!M851=0,"",'Data invoice'!N851)</f>
        <v/>
      </c>
      <c r="E735" s="284" t="str">
        <f>IF('Data invoice'!N851=0,"",'Data invoice'!O851)</f>
        <v/>
      </c>
      <c r="F735" s="284" t="str">
        <f>IF('Data invoice'!O851=0,"",'Data invoice'!P851)</f>
        <v/>
      </c>
      <c r="G735" s="284" t="str">
        <f>IF('Data invoice'!P851=0,"",'Data invoice'!Q851)</f>
        <v/>
      </c>
      <c r="H735" s="284" t="str">
        <f>IF('Data invoice'!Q851=0,"",'Data invoice'!R851)</f>
        <v/>
      </c>
      <c r="I735" s="320" t="str">
        <f>IF('Data invoice'!R851=0,"",'Data invoice'!S851)</f>
        <v/>
      </c>
      <c r="J735" s="367" t="str">
        <f>IF('Data invoice'!S851=0,"",'Data invoice'!T851)</f>
        <v/>
      </c>
      <c r="L735" s="414"/>
      <c r="M735" s="275"/>
      <c r="N735" s="275"/>
      <c r="O735" s="414"/>
      <c r="P735" s="414"/>
      <c r="Q735" s="414"/>
      <c r="R735" s="414"/>
      <c r="S735" s="414"/>
      <c r="T735" s="414"/>
      <c r="U735" s="414"/>
      <c r="V735" s="414"/>
      <c r="W735" s="414"/>
      <c r="X735" s="414"/>
      <c r="Y735" s="414"/>
      <c r="Z735" s="414"/>
      <c r="AA735" s="414"/>
      <c r="AB735" s="414"/>
      <c r="AC735" s="275"/>
      <c r="AD735" s="275"/>
      <c r="AE735" s="275"/>
      <c r="AF735" s="275"/>
      <c r="AG735" s="275"/>
      <c r="AH735" s="275"/>
      <c r="AI735" s="275"/>
      <c r="AJ735" s="275"/>
      <c r="AK735" s="275"/>
      <c r="AL735" s="275"/>
    </row>
    <row r="736" spans="1:38" s="329" customFormat="1" ht="15.75" customHeight="1">
      <c r="A736" s="284" t="str">
        <f>IF('Data invoice'!J852=0,"",'Data invoice'!K852)</f>
        <v/>
      </c>
      <c r="B736" s="284" t="str">
        <f>IF('Data invoice'!K852=0,"",'Data invoice'!L852)</f>
        <v/>
      </c>
      <c r="C736" s="284" t="str">
        <f>IF('Data invoice'!L852=0,"",'Data invoice'!M852)</f>
        <v/>
      </c>
      <c r="D736" s="284" t="str">
        <f>IF('Data invoice'!M852=0,"",'Data invoice'!N852)</f>
        <v/>
      </c>
      <c r="E736" s="284" t="str">
        <f>IF('Data invoice'!N852=0,"",'Data invoice'!O852)</f>
        <v/>
      </c>
      <c r="F736" s="284" t="str">
        <f>IF('Data invoice'!O852=0,"",'Data invoice'!P852)</f>
        <v/>
      </c>
      <c r="G736" s="284" t="str">
        <f>IF('Data invoice'!P852=0,"",'Data invoice'!Q852)</f>
        <v/>
      </c>
      <c r="H736" s="284" t="str">
        <f>IF('Data invoice'!Q852=0,"",'Data invoice'!R852)</f>
        <v/>
      </c>
      <c r="I736" s="320" t="str">
        <f>IF('Data invoice'!R852=0,"",'Data invoice'!S852)</f>
        <v/>
      </c>
      <c r="J736" s="367" t="str">
        <f>IF('Data invoice'!S852=0,"",'Data invoice'!T852)</f>
        <v/>
      </c>
      <c r="L736" s="414"/>
      <c r="M736" s="275"/>
      <c r="N736" s="275"/>
      <c r="O736" s="414"/>
      <c r="P736" s="414"/>
      <c r="Q736" s="414"/>
      <c r="R736" s="414"/>
      <c r="S736" s="414"/>
      <c r="T736" s="414"/>
      <c r="U736" s="414"/>
      <c r="V736" s="414"/>
      <c r="W736" s="414"/>
      <c r="X736" s="414"/>
      <c r="Y736" s="414"/>
      <c r="Z736" s="414"/>
      <c r="AA736" s="414"/>
      <c r="AB736" s="414"/>
      <c r="AC736" s="275"/>
      <c r="AD736" s="275"/>
      <c r="AE736" s="275"/>
      <c r="AF736" s="275"/>
      <c r="AG736" s="275"/>
      <c r="AH736" s="275"/>
      <c r="AI736" s="275"/>
      <c r="AJ736" s="275"/>
      <c r="AK736" s="275"/>
      <c r="AL736" s="275"/>
    </row>
    <row r="737" spans="1:38" s="329" customFormat="1" ht="15.75" customHeight="1">
      <c r="A737" s="284" t="str">
        <f>IF('Data invoice'!J853=0,"",'Data invoice'!K853)</f>
        <v/>
      </c>
      <c r="B737" s="284" t="str">
        <f>IF('Data invoice'!K853=0,"",'Data invoice'!L853)</f>
        <v/>
      </c>
      <c r="C737" s="284" t="str">
        <f>IF('Data invoice'!L853=0,"",'Data invoice'!M853)</f>
        <v/>
      </c>
      <c r="D737" s="284" t="str">
        <f>IF('Data invoice'!M853=0,"",'Data invoice'!N853)</f>
        <v/>
      </c>
      <c r="E737" s="284" t="str">
        <f>IF('Data invoice'!N853=0,"",'Data invoice'!O853)</f>
        <v/>
      </c>
      <c r="F737" s="284" t="str">
        <f>IF('Data invoice'!O853=0,"",'Data invoice'!P853)</f>
        <v/>
      </c>
      <c r="G737" s="284" t="str">
        <f>IF('Data invoice'!P853=0,"",'Data invoice'!Q853)</f>
        <v/>
      </c>
      <c r="H737" s="284" t="str">
        <f>IF('Data invoice'!Q853=0,"",'Data invoice'!R853)</f>
        <v/>
      </c>
      <c r="I737" s="320" t="str">
        <f>IF('Data invoice'!R853=0,"",'Data invoice'!S853)</f>
        <v/>
      </c>
      <c r="J737" s="367" t="str">
        <f>IF('Data invoice'!S853=0,"",'Data invoice'!T853)</f>
        <v/>
      </c>
      <c r="L737" s="414"/>
      <c r="M737" s="275"/>
      <c r="N737" s="275"/>
      <c r="O737" s="414"/>
      <c r="P737" s="414"/>
      <c r="Q737" s="414"/>
      <c r="R737" s="414"/>
      <c r="S737" s="414"/>
      <c r="T737" s="414"/>
      <c r="U737" s="414"/>
      <c r="V737" s="414"/>
      <c r="W737" s="414"/>
      <c r="X737" s="414"/>
      <c r="Y737" s="414"/>
      <c r="Z737" s="414"/>
      <c r="AA737" s="414"/>
      <c r="AB737" s="414"/>
      <c r="AC737" s="275"/>
      <c r="AD737" s="275"/>
      <c r="AE737" s="275"/>
      <c r="AF737" s="275"/>
      <c r="AG737" s="275"/>
      <c r="AH737" s="275"/>
      <c r="AI737" s="275"/>
      <c r="AJ737" s="275"/>
      <c r="AK737" s="275"/>
      <c r="AL737" s="275"/>
    </row>
    <row r="738" spans="1:38" s="329" customFormat="1" ht="15.75" customHeight="1">
      <c r="A738" s="284" t="str">
        <f>IF('Data invoice'!J854=0,"",'Data invoice'!K854)</f>
        <v/>
      </c>
      <c r="B738" s="284" t="str">
        <f>IF('Data invoice'!K854=0,"",'Data invoice'!L854)</f>
        <v/>
      </c>
      <c r="C738" s="284" t="str">
        <f>IF('Data invoice'!L854=0,"",'Data invoice'!M854)</f>
        <v/>
      </c>
      <c r="D738" s="284" t="str">
        <f>IF('Data invoice'!M854=0,"",'Data invoice'!N854)</f>
        <v/>
      </c>
      <c r="E738" s="284" t="str">
        <f>IF('Data invoice'!N854=0,"",'Data invoice'!O854)</f>
        <v/>
      </c>
      <c r="F738" s="284" t="str">
        <f>IF('Data invoice'!O854=0,"",'Data invoice'!P854)</f>
        <v/>
      </c>
      <c r="G738" s="284" t="str">
        <f>IF('Data invoice'!P854=0,"",'Data invoice'!Q854)</f>
        <v/>
      </c>
      <c r="H738" s="284" t="str">
        <f>IF('Data invoice'!Q854=0,"",'Data invoice'!R854)</f>
        <v/>
      </c>
      <c r="I738" s="320" t="str">
        <f>IF('Data invoice'!R854=0,"",'Data invoice'!S854)</f>
        <v/>
      </c>
      <c r="J738" s="367" t="str">
        <f>IF('Data invoice'!S854=0,"",'Data invoice'!T854)</f>
        <v/>
      </c>
      <c r="L738" s="414"/>
      <c r="M738" s="275"/>
      <c r="N738" s="275"/>
      <c r="O738" s="414"/>
      <c r="P738" s="414"/>
      <c r="Q738" s="414"/>
      <c r="R738" s="414"/>
      <c r="S738" s="414"/>
      <c r="T738" s="414"/>
      <c r="U738" s="414"/>
      <c r="V738" s="414"/>
      <c r="W738" s="414"/>
      <c r="X738" s="414"/>
      <c r="Y738" s="414"/>
      <c r="Z738" s="414"/>
      <c r="AA738" s="414"/>
      <c r="AB738" s="414"/>
      <c r="AC738" s="275"/>
      <c r="AD738" s="275"/>
      <c r="AE738" s="275"/>
      <c r="AF738" s="275"/>
      <c r="AG738" s="275"/>
      <c r="AH738" s="275"/>
      <c r="AI738" s="275"/>
      <c r="AJ738" s="275"/>
      <c r="AK738" s="275"/>
      <c r="AL738" s="275"/>
    </row>
    <row r="739" spans="1:38" s="329" customFormat="1" ht="15.75" customHeight="1">
      <c r="A739" s="284" t="str">
        <f>IF('Data invoice'!J855=0,"",'Data invoice'!K855)</f>
        <v/>
      </c>
      <c r="B739" s="284" t="str">
        <f>IF('Data invoice'!K855=0,"",'Data invoice'!L855)</f>
        <v/>
      </c>
      <c r="C739" s="284" t="str">
        <f>IF('Data invoice'!L855=0,"",'Data invoice'!M855)</f>
        <v/>
      </c>
      <c r="D739" s="284" t="str">
        <f>IF('Data invoice'!M855=0,"",'Data invoice'!N855)</f>
        <v/>
      </c>
      <c r="E739" s="284" t="str">
        <f>IF('Data invoice'!N855=0,"",'Data invoice'!O855)</f>
        <v/>
      </c>
      <c r="F739" s="284" t="str">
        <f>IF('Data invoice'!O855=0,"",'Data invoice'!P855)</f>
        <v/>
      </c>
      <c r="G739" s="284" t="str">
        <f>IF('Data invoice'!P855=0,"",'Data invoice'!Q855)</f>
        <v/>
      </c>
      <c r="H739" s="284" t="str">
        <f>IF('Data invoice'!Q855=0,"",'Data invoice'!R855)</f>
        <v/>
      </c>
      <c r="I739" s="320" t="str">
        <f>IF('Data invoice'!R855=0,"",'Data invoice'!S855)</f>
        <v/>
      </c>
      <c r="J739" s="367" t="str">
        <f>IF('Data invoice'!S855=0,"",'Data invoice'!T855)</f>
        <v/>
      </c>
      <c r="L739" s="414"/>
      <c r="M739" s="275"/>
      <c r="N739" s="275"/>
      <c r="O739" s="414"/>
      <c r="P739" s="414"/>
      <c r="Q739" s="414"/>
      <c r="R739" s="414"/>
      <c r="S739" s="414"/>
      <c r="T739" s="414"/>
      <c r="U739" s="414"/>
      <c r="V739" s="414"/>
      <c r="W739" s="414"/>
      <c r="X739" s="414"/>
      <c r="Y739" s="414"/>
      <c r="Z739" s="414"/>
      <c r="AA739" s="414"/>
      <c r="AB739" s="414"/>
      <c r="AC739" s="275"/>
      <c r="AD739" s="275"/>
      <c r="AE739" s="275"/>
      <c r="AF739" s="275"/>
      <c r="AG739" s="275"/>
      <c r="AH739" s="275"/>
      <c r="AI739" s="275"/>
      <c r="AJ739" s="275"/>
      <c r="AK739" s="275"/>
      <c r="AL739" s="275"/>
    </row>
    <row r="740" spans="1:38" s="329" customFormat="1" ht="15.75" customHeight="1">
      <c r="A740" s="284" t="str">
        <f>IF('Data invoice'!J856=0,"",'Data invoice'!K856)</f>
        <v/>
      </c>
      <c r="B740" s="284" t="str">
        <f>IF('Data invoice'!K856=0,"",'Data invoice'!L856)</f>
        <v/>
      </c>
      <c r="C740" s="284" t="str">
        <f>IF('Data invoice'!L856=0,"",'Data invoice'!M856)</f>
        <v/>
      </c>
      <c r="D740" s="284" t="str">
        <f>IF('Data invoice'!M856=0,"",'Data invoice'!N856)</f>
        <v/>
      </c>
      <c r="E740" s="284" t="str">
        <f>IF('Data invoice'!N856=0,"",'Data invoice'!O856)</f>
        <v/>
      </c>
      <c r="F740" s="284" t="str">
        <f>IF('Data invoice'!O856=0,"",'Data invoice'!P856)</f>
        <v/>
      </c>
      <c r="G740" s="284" t="str">
        <f>IF('Data invoice'!P856=0,"",'Data invoice'!Q856)</f>
        <v/>
      </c>
      <c r="H740" s="284" t="str">
        <f>IF('Data invoice'!Q856=0,"",'Data invoice'!R856)</f>
        <v/>
      </c>
      <c r="I740" s="320" t="str">
        <f>IF('Data invoice'!R856=0,"",'Data invoice'!S856)</f>
        <v/>
      </c>
      <c r="J740" s="367" t="str">
        <f>IF('Data invoice'!S856=0,"",'Data invoice'!T856)</f>
        <v/>
      </c>
      <c r="L740" s="414"/>
      <c r="M740" s="275"/>
      <c r="N740" s="275"/>
      <c r="O740" s="414"/>
      <c r="P740" s="414"/>
      <c r="Q740" s="414"/>
      <c r="R740" s="414"/>
      <c r="S740" s="414"/>
      <c r="T740" s="414"/>
      <c r="U740" s="414"/>
      <c r="V740" s="414"/>
      <c r="W740" s="414"/>
      <c r="X740" s="414"/>
      <c r="Y740" s="414"/>
      <c r="Z740" s="414"/>
      <c r="AA740" s="414"/>
      <c r="AB740" s="414"/>
      <c r="AC740" s="275"/>
      <c r="AD740" s="275"/>
      <c r="AE740" s="275"/>
      <c r="AF740" s="275"/>
      <c r="AG740" s="275"/>
      <c r="AH740" s="275"/>
      <c r="AI740" s="275"/>
      <c r="AJ740" s="275"/>
      <c r="AK740" s="275"/>
      <c r="AL740" s="275"/>
    </row>
    <row r="741" spans="1:38" s="329" customFormat="1" ht="15.75" customHeight="1">
      <c r="A741" s="284" t="str">
        <f>IF('Data invoice'!J857=0,"",'Data invoice'!K857)</f>
        <v/>
      </c>
      <c r="B741" s="284" t="str">
        <f>IF('Data invoice'!K857=0,"",'Data invoice'!L857)</f>
        <v/>
      </c>
      <c r="C741" s="284" t="str">
        <f>IF('Data invoice'!L857=0,"",'Data invoice'!M857)</f>
        <v/>
      </c>
      <c r="D741" s="284" t="str">
        <f>IF('Data invoice'!M857=0,"",'Data invoice'!N857)</f>
        <v/>
      </c>
      <c r="E741" s="284" t="str">
        <f>IF('Data invoice'!N857=0,"",'Data invoice'!O857)</f>
        <v/>
      </c>
      <c r="F741" s="284" t="str">
        <f>IF('Data invoice'!O857=0,"",'Data invoice'!P857)</f>
        <v/>
      </c>
      <c r="G741" s="284" t="str">
        <f>IF('Data invoice'!P857=0,"",'Data invoice'!Q857)</f>
        <v/>
      </c>
      <c r="H741" s="284" t="str">
        <f>IF('Data invoice'!Q857=0,"",'Data invoice'!R857)</f>
        <v/>
      </c>
      <c r="I741" s="320" t="str">
        <f>IF('Data invoice'!R857=0,"",'Data invoice'!S857)</f>
        <v/>
      </c>
      <c r="J741" s="367" t="str">
        <f>IF('Data invoice'!S857=0,"",'Data invoice'!T857)</f>
        <v/>
      </c>
      <c r="L741" s="414"/>
      <c r="M741" s="275"/>
      <c r="N741" s="275"/>
      <c r="O741" s="414"/>
      <c r="P741" s="414"/>
      <c r="Q741" s="414"/>
      <c r="R741" s="414"/>
      <c r="S741" s="414"/>
      <c r="T741" s="414"/>
      <c r="U741" s="414"/>
      <c r="V741" s="414"/>
      <c r="W741" s="414"/>
      <c r="X741" s="414"/>
      <c r="Y741" s="414"/>
      <c r="Z741" s="414"/>
      <c r="AA741" s="414"/>
      <c r="AB741" s="414"/>
      <c r="AC741" s="275"/>
      <c r="AD741" s="275"/>
      <c r="AE741" s="275"/>
      <c r="AF741" s="275"/>
      <c r="AG741" s="275"/>
      <c r="AH741" s="275"/>
      <c r="AI741" s="275"/>
      <c r="AJ741" s="275"/>
      <c r="AK741" s="275"/>
      <c r="AL741" s="275"/>
    </row>
    <row r="742" spans="1:38" s="329" customFormat="1" ht="15.75" customHeight="1">
      <c r="A742" s="284" t="str">
        <f>IF('Data invoice'!J858=0,"",'Data invoice'!K858)</f>
        <v/>
      </c>
      <c r="B742" s="284" t="str">
        <f>IF('Data invoice'!K858=0,"",'Data invoice'!L858)</f>
        <v/>
      </c>
      <c r="C742" s="284" t="str">
        <f>IF('Data invoice'!L858=0,"",'Data invoice'!M858)</f>
        <v/>
      </c>
      <c r="D742" s="284" t="str">
        <f>IF('Data invoice'!M858=0,"",'Data invoice'!N858)</f>
        <v/>
      </c>
      <c r="E742" s="284" t="str">
        <f>IF('Data invoice'!N858=0,"",'Data invoice'!O858)</f>
        <v/>
      </c>
      <c r="F742" s="284" t="str">
        <f>IF('Data invoice'!O858=0,"",'Data invoice'!P858)</f>
        <v/>
      </c>
      <c r="G742" s="284" t="str">
        <f>IF('Data invoice'!P858=0,"",'Data invoice'!Q858)</f>
        <v/>
      </c>
      <c r="H742" s="284" t="str">
        <f>IF('Data invoice'!Q858=0,"",'Data invoice'!R858)</f>
        <v/>
      </c>
      <c r="I742" s="320" t="str">
        <f>IF('Data invoice'!R858=0,"",'Data invoice'!S858)</f>
        <v/>
      </c>
      <c r="J742" s="367" t="str">
        <f>IF('Data invoice'!S858=0,"",'Data invoice'!T858)</f>
        <v/>
      </c>
      <c r="L742" s="414"/>
      <c r="M742" s="275"/>
      <c r="N742" s="275"/>
      <c r="O742" s="414"/>
      <c r="P742" s="414"/>
      <c r="Q742" s="414"/>
      <c r="R742" s="414"/>
      <c r="S742" s="414"/>
      <c r="T742" s="414"/>
      <c r="U742" s="414"/>
      <c r="V742" s="414"/>
      <c r="W742" s="414"/>
      <c r="X742" s="414"/>
      <c r="Y742" s="414"/>
      <c r="Z742" s="414"/>
      <c r="AA742" s="414"/>
      <c r="AB742" s="414"/>
      <c r="AC742" s="275"/>
      <c r="AD742" s="275"/>
      <c r="AE742" s="275"/>
      <c r="AF742" s="275"/>
      <c r="AG742" s="275"/>
      <c r="AH742" s="275"/>
      <c r="AI742" s="275"/>
      <c r="AJ742" s="275"/>
      <c r="AK742" s="275"/>
      <c r="AL742" s="275"/>
    </row>
    <row r="743" spans="1:38" s="329" customFormat="1" ht="15.75" customHeight="1">
      <c r="A743" s="284" t="str">
        <f>IF('Data invoice'!J859=0,"",'Data invoice'!K859)</f>
        <v/>
      </c>
      <c r="B743" s="284" t="str">
        <f>IF('Data invoice'!K859=0,"",'Data invoice'!L859)</f>
        <v/>
      </c>
      <c r="C743" s="284" t="str">
        <f>IF('Data invoice'!L859=0,"",'Data invoice'!M859)</f>
        <v/>
      </c>
      <c r="D743" s="284" t="str">
        <f>IF('Data invoice'!M859=0,"",'Data invoice'!N859)</f>
        <v/>
      </c>
      <c r="E743" s="284" t="str">
        <f>IF('Data invoice'!N859=0,"",'Data invoice'!O859)</f>
        <v/>
      </c>
      <c r="F743" s="284" t="str">
        <f>IF('Data invoice'!O859=0,"",'Data invoice'!P859)</f>
        <v/>
      </c>
      <c r="G743" s="284" t="str">
        <f>IF('Data invoice'!P859=0,"",'Data invoice'!Q859)</f>
        <v/>
      </c>
      <c r="H743" s="284" t="str">
        <f>IF('Data invoice'!Q859=0,"",'Data invoice'!R859)</f>
        <v/>
      </c>
      <c r="I743" s="320" t="str">
        <f>IF('Data invoice'!R859=0,"",'Data invoice'!S859)</f>
        <v/>
      </c>
      <c r="J743" s="367" t="str">
        <f>IF('Data invoice'!S859=0,"",'Data invoice'!T859)</f>
        <v/>
      </c>
      <c r="L743" s="414"/>
      <c r="M743" s="275"/>
      <c r="N743" s="275"/>
      <c r="O743" s="414"/>
      <c r="P743" s="414"/>
      <c r="Q743" s="414"/>
      <c r="R743" s="414"/>
      <c r="S743" s="414"/>
      <c r="T743" s="414"/>
      <c r="U743" s="414"/>
      <c r="V743" s="414"/>
      <c r="W743" s="414"/>
      <c r="X743" s="414"/>
      <c r="Y743" s="414"/>
      <c r="Z743" s="414"/>
      <c r="AA743" s="414"/>
      <c r="AB743" s="414"/>
      <c r="AC743" s="275"/>
      <c r="AD743" s="275"/>
      <c r="AE743" s="275"/>
      <c r="AF743" s="275"/>
      <c r="AG743" s="275"/>
      <c r="AH743" s="275"/>
      <c r="AI743" s="275"/>
      <c r="AJ743" s="275"/>
      <c r="AK743" s="275"/>
      <c r="AL743" s="275"/>
    </row>
    <row r="744" spans="1:38" s="329" customFormat="1" ht="15.75" customHeight="1">
      <c r="A744" s="284" t="str">
        <f>IF('Data invoice'!J860=0,"",'Data invoice'!K860)</f>
        <v/>
      </c>
      <c r="B744" s="284" t="str">
        <f>IF('Data invoice'!K860=0,"",'Data invoice'!L860)</f>
        <v/>
      </c>
      <c r="C744" s="284" t="str">
        <f>IF('Data invoice'!L860=0,"",'Data invoice'!M860)</f>
        <v/>
      </c>
      <c r="D744" s="284" t="str">
        <f>IF('Data invoice'!M860=0,"",'Data invoice'!N860)</f>
        <v/>
      </c>
      <c r="E744" s="284" t="str">
        <f>IF('Data invoice'!N860=0,"",'Data invoice'!O860)</f>
        <v/>
      </c>
      <c r="F744" s="284" t="str">
        <f>IF('Data invoice'!O860=0,"",'Data invoice'!P860)</f>
        <v/>
      </c>
      <c r="G744" s="284" t="str">
        <f>IF('Data invoice'!P860=0,"",'Data invoice'!Q860)</f>
        <v/>
      </c>
      <c r="H744" s="284" t="str">
        <f>IF('Data invoice'!Q860=0,"",'Data invoice'!R860)</f>
        <v/>
      </c>
      <c r="I744" s="320" t="str">
        <f>IF('Data invoice'!R860=0,"",'Data invoice'!S860)</f>
        <v/>
      </c>
      <c r="J744" s="367" t="str">
        <f>IF('Data invoice'!S860=0,"",'Data invoice'!T860)</f>
        <v/>
      </c>
      <c r="L744" s="414"/>
      <c r="M744" s="275"/>
      <c r="N744" s="275"/>
      <c r="O744" s="414"/>
      <c r="P744" s="414"/>
      <c r="Q744" s="414"/>
      <c r="R744" s="414"/>
      <c r="S744" s="414"/>
      <c r="T744" s="414"/>
      <c r="U744" s="414"/>
      <c r="V744" s="414"/>
      <c r="W744" s="414"/>
      <c r="X744" s="414"/>
      <c r="Y744" s="414"/>
      <c r="Z744" s="414"/>
      <c r="AA744" s="414"/>
      <c r="AB744" s="414"/>
      <c r="AC744" s="275"/>
      <c r="AD744" s="275"/>
      <c r="AE744" s="275"/>
      <c r="AF744" s="275"/>
      <c r="AG744" s="275"/>
      <c r="AH744" s="275"/>
      <c r="AI744" s="275"/>
      <c r="AJ744" s="275"/>
      <c r="AK744" s="275"/>
      <c r="AL744" s="275"/>
    </row>
    <row r="745" spans="1:38" s="329" customFormat="1" ht="15.75" customHeight="1">
      <c r="A745" s="284" t="str">
        <f>IF('Data invoice'!J861=0,"",'Data invoice'!K861)</f>
        <v/>
      </c>
      <c r="B745" s="284" t="str">
        <f>IF('Data invoice'!K861=0,"",'Data invoice'!L861)</f>
        <v/>
      </c>
      <c r="C745" s="284" t="str">
        <f>IF('Data invoice'!L861=0,"",'Data invoice'!M861)</f>
        <v/>
      </c>
      <c r="D745" s="284" t="str">
        <f>IF('Data invoice'!M861=0,"",'Data invoice'!N861)</f>
        <v/>
      </c>
      <c r="E745" s="284" t="str">
        <f>IF('Data invoice'!N861=0,"",'Data invoice'!O861)</f>
        <v/>
      </c>
      <c r="F745" s="284" t="str">
        <f>IF('Data invoice'!O861=0,"",'Data invoice'!P861)</f>
        <v/>
      </c>
      <c r="G745" s="284" t="str">
        <f>IF('Data invoice'!P861=0,"",'Data invoice'!Q861)</f>
        <v/>
      </c>
      <c r="H745" s="284" t="str">
        <f>IF('Data invoice'!Q861=0,"",'Data invoice'!R861)</f>
        <v/>
      </c>
      <c r="I745" s="320" t="str">
        <f>IF('Data invoice'!R861=0,"",'Data invoice'!S861)</f>
        <v/>
      </c>
      <c r="J745" s="367" t="str">
        <f>IF('Data invoice'!S861=0,"",'Data invoice'!T861)</f>
        <v/>
      </c>
      <c r="L745" s="414"/>
      <c r="M745" s="275"/>
      <c r="N745" s="275"/>
      <c r="O745" s="414"/>
      <c r="P745" s="414"/>
      <c r="Q745" s="414"/>
      <c r="R745" s="414"/>
      <c r="S745" s="414"/>
      <c r="T745" s="414"/>
      <c r="U745" s="414"/>
      <c r="V745" s="414"/>
      <c r="W745" s="414"/>
      <c r="X745" s="414"/>
      <c r="Y745" s="414"/>
      <c r="Z745" s="414"/>
      <c r="AA745" s="414"/>
      <c r="AB745" s="414"/>
      <c r="AC745" s="275"/>
      <c r="AD745" s="275"/>
      <c r="AE745" s="275"/>
      <c r="AF745" s="275"/>
      <c r="AG745" s="275"/>
      <c r="AH745" s="275"/>
      <c r="AI745" s="275"/>
      <c r="AJ745" s="275"/>
      <c r="AK745" s="275"/>
      <c r="AL745" s="275"/>
    </row>
    <row r="746" spans="1:38" s="329" customFormat="1" ht="15.75" customHeight="1">
      <c r="A746" s="284" t="str">
        <f>IF('Data invoice'!J862=0,"",'Data invoice'!K862)</f>
        <v/>
      </c>
      <c r="B746" s="284" t="str">
        <f>IF('Data invoice'!K862=0,"",'Data invoice'!L862)</f>
        <v/>
      </c>
      <c r="C746" s="284" t="str">
        <f>IF('Data invoice'!L862=0,"",'Data invoice'!M862)</f>
        <v/>
      </c>
      <c r="D746" s="284" t="str">
        <f>IF('Data invoice'!M862=0,"",'Data invoice'!N862)</f>
        <v/>
      </c>
      <c r="E746" s="284" t="str">
        <f>IF('Data invoice'!N862=0,"",'Data invoice'!O862)</f>
        <v/>
      </c>
      <c r="F746" s="284" t="str">
        <f>IF('Data invoice'!O862=0,"",'Data invoice'!P862)</f>
        <v/>
      </c>
      <c r="G746" s="284" t="str">
        <f>IF('Data invoice'!P862=0,"",'Data invoice'!Q862)</f>
        <v/>
      </c>
      <c r="H746" s="284" t="str">
        <f>IF('Data invoice'!Q862=0,"",'Data invoice'!R862)</f>
        <v/>
      </c>
      <c r="I746" s="320" t="str">
        <f>IF('Data invoice'!R862=0,"",'Data invoice'!S862)</f>
        <v/>
      </c>
      <c r="J746" s="367" t="str">
        <f>IF('Data invoice'!S862=0,"",'Data invoice'!T862)</f>
        <v/>
      </c>
      <c r="L746" s="414"/>
      <c r="M746" s="275"/>
      <c r="N746" s="275"/>
      <c r="O746" s="414"/>
      <c r="P746" s="414"/>
      <c r="Q746" s="414"/>
      <c r="R746" s="414"/>
      <c r="S746" s="414"/>
      <c r="T746" s="414"/>
      <c r="U746" s="414"/>
      <c r="V746" s="414"/>
      <c r="W746" s="414"/>
      <c r="X746" s="414"/>
      <c r="Y746" s="414"/>
      <c r="Z746" s="414"/>
      <c r="AA746" s="414"/>
      <c r="AB746" s="414"/>
      <c r="AC746" s="275"/>
      <c r="AD746" s="275"/>
      <c r="AE746" s="275"/>
      <c r="AF746" s="275"/>
      <c r="AG746" s="275"/>
      <c r="AH746" s="275"/>
      <c r="AI746" s="275"/>
      <c r="AJ746" s="275"/>
      <c r="AK746" s="275"/>
      <c r="AL746" s="275"/>
    </row>
    <row r="747" spans="1:38" s="329" customFormat="1" ht="15.75" customHeight="1">
      <c r="A747" s="284" t="str">
        <f>IF('Data invoice'!J863=0,"",'Data invoice'!K863)</f>
        <v/>
      </c>
      <c r="B747" s="284" t="str">
        <f>IF('Data invoice'!K863=0,"",'Data invoice'!L863)</f>
        <v/>
      </c>
      <c r="C747" s="284" t="str">
        <f>IF('Data invoice'!L863=0,"",'Data invoice'!M863)</f>
        <v/>
      </c>
      <c r="D747" s="284" t="str">
        <f>IF('Data invoice'!M863=0,"",'Data invoice'!N863)</f>
        <v/>
      </c>
      <c r="E747" s="284" t="str">
        <f>IF('Data invoice'!N863=0,"",'Data invoice'!O863)</f>
        <v/>
      </c>
      <c r="F747" s="284" t="str">
        <f>IF('Data invoice'!O863=0,"",'Data invoice'!P863)</f>
        <v/>
      </c>
      <c r="G747" s="284" t="str">
        <f>IF('Data invoice'!P863=0,"",'Data invoice'!Q863)</f>
        <v/>
      </c>
      <c r="H747" s="284" t="str">
        <f>IF('Data invoice'!Q863=0,"",'Data invoice'!R863)</f>
        <v/>
      </c>
      <c r="I747" s="320" t="str">
        <f>IF('Data invoice'!R863=0,"",'Data invoice'!S863)</f>
        <v/>
      </c>
      <c r="J747" s="367" t="str">
        <f>IF('Data invoice'!S863=0,"",'Data invoice'!T863)</f>
        <v/>
      </c>
      <c r="L747" s="414"/>
      <c r="M747" s="275"/>
      <c r="N747" s="275"/>
      <c r="O747" s="414"/>
      <c r="P747" s="414"/>
      <c r="Q747" s="414"/>
      <c r="R747" s="414"/>
      <c r="S747" s="414"/>
      <c r="T747" s="414"/>
      <c r="U747" s="414"/>
      <c r="V747" s="414"/>
      <c r="W747" s="414"/>
      <c r="X747" s="414"/>
      <c r="Y747" s="414"/>
      <c r="Z747" s="414"/>
      <c r="AA747" s="414"/>
      <c r="AB747" s="414"/>
      <c r="AC747" s="275"/>
      <c r="AD747" s="275"/>
      <c r="AE747" s="275"/>
      <c r="AF747" s="275"/>
      <c r="AG747" s="275"/>
      <c r="AH747" s="275"/>
      <c r="AI747" s="275"/>
      <c r="AJ747" s="275"/>
      <c r="AK747" s="275"/>
      <c r="AL747" s="275"/>
    </row>
    <row r="748" spans="1:38" s="329" customFormat="1" ht="15.75" customHeight="1">
      <c r="A748" s="284" t="str">
        <f>IF('Data invoice'!J864=0,"",'Data invoice'!K864)</f>
        <v/>
      </c>
      <c r="B748" s="284" t="str">
        <f>IF('Data invoice'!K864=0,"",'Data invoice'!L864)</f>
        <v/>
      </c>
      <c r="C748" s="284" t="str">
        <f>IF('Data invoice'!L864=0,"",'Data invoice'!M864)</f>
        <v/>
      </c>
      <c r="D748" s="284" t="str">
        <f>IF('Data invoice'!M864=0,"",'Data invoice'!N864)</f>
        <v/>
      </c>
      <c r="E748" s="284" t="str">
        <f>IF('Data invoice'!N864=0,"",'Data invoice'!O864)</f>
        <v/>
      </c>
      <c r="F748" s="284" t="str">
        <f>IF('Data invoice'!O864=0,"",'Data invoice'!P864)</f>
        <v/>
      </c>
      <c r="G748" s="284" t="str">
        <f>IF('Data invoice'!P864=0,"",'Data invoice'!Q864)</f>
        <v/>
      </c>
      <c r="H748" s="284" t="str">
        <f>IF('Data invoice'!Q864=0,"",'Data invoice'!R864)</f>
        <v/>
      </c>
      <c r="I748" s="320" t="str">
        <f>IF('Data invoice'!R864=0,"",'Data invoice'!S864)</f>
        <v/>
      </c>
      <c r="J748" s="367" t="str">
        <f>IF('Data invoice'!S864=0,"",'Data invoice'!T864)</f>
        <v/>
      </c>
      <c r="L748" s="414"/>
      <c r="M748" s="275"/>
      <c r="N748" s="275"/>
      <c r="O748" s="414"/>
      <c r="P748" s="414"/>
      <c r="Q748" s="414"/>
      <c r="R748" s="414"/>
      <c r="S748" s="414"/>
      <c r="T748" s="414"/>
      <c r="U748" s="414"/>
      <c r="V748" s="414"/>
      <c r="W748" s="414"/>
      <c r="X748" s="414"/>
      <c r="Y748" s="414"/>
      <c r="Z748" s="414"/>
      <c r="AA748" s="414"/>
      <c r="AB748" s="414"/>
      <c r="AC748" s="275"/>
      <c r="AD748" s="275"/>
      <c r="AE748" s="275"/>
      <c r="AF748" s="275"/>
      <c r="AG748" s="275"/>
      <c r="AH748" s="275"/>
      <c r="AI748" s="275"/>
      <c r="AJ748" s="275"/>
      <c r="AK748" s="275"/>
      <c r="AL748" s="275"/>
    </row>
    <row r="749" spans="1:38" s="329" customFormat="1" ht="15.75" customHeight="1">
      <c r="A749" s="284" t="str">
        <f>IF('Data invoice'!J865=0,"",'Data invoice'!K865)</f>
        <v/>
      </c>
      <c r="B749" s="284" t="str">
        <f>IF('Data invoice'!K865=0,"",'Data invoice'!L865)</f>
        <v/>
      </c>
      <c r="C749" s="284" t="str">
        <f>IF('Data invoice'!L865=0,"",'Data invoice'!M865)</f>
        <v/>
      </c>
      <c r="D749" s="284" t="str">
        <f>IF('Data invoice'!M865=0,"",'Data invoice'!N865)</f>
        <v/>
      </c>
      <c r="E749" s="284" t="str">
        <f>IF('Data invoice'!N865=0,"",'Data invoice'!O865)</f>
        <v/>
      </c>
      <c r="F749" s="284" t="str">
        <f>IF('Data invoice'!O865=0,"",'Data invoice'!P865)</f>
        <v/>
      </c>
      <c r="G749" s="284" t="str">
        <f>IF('Data invoice'!P865=0,"",'Data invoice'!Q865)</f>
        <v/>
      </c>
      <c r="H749" s="284" t="str">
        <f>IF('Data invoice'!Q865=0,"",'Data invoice'!R865)</f>
        <v/>
      </c>
      <c r="I749" s="320" t="str">
        <f>IF('Data invoice'!R865=0,"",'Data invoice'!S865)</f>
        <v/>
      </c>
      <c r="J749" s="367" t="str">
        <f>IF('Data invoice'!S865=0,"",'Data invoice'!T865)</f>
        <v/>
      </c>
      <c r="L749" s="414"/>
      <c r="M749" s="275"/>
      <c r="N749" s="275"/>
      <c r="O749" s="414"/>
      <c r="P749" s="414"/>
      <c r="Q749" s="414"/>
      <c r="R749" s="414"/>
      <c r="S749" s="414"/>
      <c r="T749" s="414"/>
      <c r="U749" s="414"/>
      <c r="V749" s="414"/>
      <c r="W749" s="414"/>
      <c r="X749" s="414"/>
      <c r="Y749" s="414"/>
      <c r="Z749" s="414"/>
      <c r="AA749" s="414"/>
      <c r="AB749" s="414"/>
      <c r="AC749" s="275"/>
      <c r="AD749" s="275"/>
      <c r="AE749" s="275"/>
      <c r="AF749" s="275"/>
      <c r="AG749" s="275"/>
      <c r="AH749" s="275"/>
      <c r="AI749" s="275"/>
      <c r="AJ749" s="275"/>
      <c r="AK749" s="275"/>
      <c r="AL749" s="275"/>
    </row>
    <row r="750" spans="1:38" s="329" customFormat="1" ht="15.75" customHeight="1">
      <c r="A750" s="284" t="str">
        <f>IF('Data invoice'!J866=0,"",'Data invoice'!K866)</f>
        <v/>
      </c>
      <c r="B750" s="284" t="str">
        <f>IF('Data invoice'!K866=0,"",'Data invoice'!L866)</f>
        <v/>
      </c>
      <c r="C750" s="284" t="str">
        <f>IF('Data invoice'!L866=0,"",'Data invoice'!M866)</f>
        <v/>
      </c>
      <c r="D750" s="284" t="str">
        <f>IF('Data invoice'!M866=0,"",'Data invoice'!N866)</f>
        <v/>
      </c>
      <c r="E750" s="284" t="str">
        <f>IF('Data invoice'!N866=0,"",'Data invoice'!O866)</f>
        <v/>
      </c>
      <c r="F750" s="284" t="str">
        <f>IF('Data invoice'!O866=0,"",'Data invoice'!P866)</f>
        <v/>
      </c>
      <c r="G750" s="284" t="str">
        <f>IF('Data invoice'!P866=0,"",'Data invoice'!Q866)</f>
        <v/>
      </c>
      <c r="H750" s="284" t="str">
        <f>IF('Data invoice'!Q866=0,"",'Data invoice'!R866)</f>
        <v/>
      </c>
      <c r="I750" s="320" t="str">
        <f>IF('Data invoice'!R866=0,"",'Data invoice'!S866)</f>
        <v/>
      </c>
      <c r="J750" s="367" t="str">
        <f>IF('Data invoice'!S866=0,"",'Data invoice'!T866)</f>
        <v/>
      </c>
      <c r="L750" s="414"/>
      <c r="M750" s="275"/>
      <c r="N750" s="275"/>
      <c r="O750" s="414"/>
      <c r="P750" s="414"/>
      <c r="Q750" s="414"/>
      <c r="R750" s="414"/>
      <c r="S750" s="414"/>
      <c r="T750" s="414"/>
      <c r="U750" s="414"/>
      <c r="V750" s="414"/>
      <c r="W750" s="414"/>
      <c r="X750" s="414"/>
      <c r="Y750" s="414"/>
      <c r="Z750" s="414"/>
      <c r="AA750" s="414"/>
      <c r="AB750" s="414"/>
      <c r="AC750" s="275"/>
      <c r="AD750" s="275"/>
      <c r="AE750" s="275"/>
      <c r="AF750" s="275"/>
      <c r="AG750" s="275"/>
      <c r="AH750" s="275"/>
      <c r="AI750" s="275"/>
      <c r="AJ750" s="275"/>
      <c r="AK750" s="275"/>
      <c r="AL750" s="275"/>
    </row>
    <row r="751" spans="1:38" s="329" customFormat="1" ht="15.75" customHeight="1">
      <c r="A751" s="284" t="str">
        <f>IF('Data invoice'!J867=0,"",'Data invoice'!K867)</f>
        <v/>
      </c>
      <c r="B751" s="284" t="str">
        <f>IF('Data invoice'!K867=0,"",'Data invoice'!L867)</f>
        <v/>
      </c>
      <c r="C751" s="284" t="str">
        <f>IF('Data invoice'!L867=0,"",'Data invoice'!M867)</f>
        <v/>
      </c>
      <c r="D751" s="284" t="str">
        <f>IF('Data invoice'!M867=0,"",'Data invoice'!N867)</f>
        <v/>
      </c>
      <c r="E751" s="284" t="str">
        <f>IF('Data invoice'!N867=0,"",'Data invoice'!O867)</f>
        <v/>
      </c>
      <c r="F751" s="284" t="str">
        <f>IF('Data invoice'!O867=0,"",'Data invoice'!P867)</f>
        <v/>
      </c>
      <c r="G751" s="284" t="str">
        <f>IF('Data invoice'!P867=0,"",'Data invoice'!Q867)</f>
        <v/>
      </c>
      <c r="H751" s="284" t="str">
        <f>IF('Data invoice'!Q867=0,"",'Data invoice'!R867)</f>
        <v/>
      </c>
      <c r="I751" s="320" t="str">
        <f>IF('Data invoice'!R867=0,"",'Data invoice'!S867)</f>
        <v/>
      </c>
      <c r="J751" s="367" t="str">
        <f>IF('Data invoice'!S867=0,"",'Data invoice'!T867)</f>
        <v/>
      </c>
      <c r="L751" s="414"/>
      <c r="M751" s="275"/>
      <c r="N751" s="275"/>
      <c r="O751" s="414"/>
      <c r="P751" s="414"/>
      <c r="Q751" s="414"/>
      <c r="R751" s="414"/>
      <c r="S751" s="414"/>
      <c r="T751" s="414"/>
      <c r="U751" s="414"/>
      <c r="V751" s="414"/>
      <c r="W751" s="414"/>
      <c r="X751" s="414"/>
      <c r="Y751" s="414"/>
      <c r="Z751" s="414"/>
      <c r="AA751" s="414"/>
      <c r="AB751" s="414"/>
      <c r="AC751" s="275"/>
      <c r="AD751" s="275"/>
      <c r="AE751" s="275"/>
      <c r="AF751" s="275"/>
      <c r="AG751" s="275"/>
      <c r="AH751" s="275"/>
      <c r="AI751" s="275"/>
      <c r="AJ751" s="275"/>
      <c r="AK751" s="275"/>
      <c r="AL751" s="275"/>
    </row>
    <row r="752" spans="1:38" s="329" customFormat="1" ht="15.75" customHeight="1">
      <c r="A752" s="284" t="str">
        <f>IF('Data invoice'!J868=0,"",'Data invoice'!K868)</f>
        <v/>
      </c>
      <c r="B752" s="284" t="str">
        <f>IF('Data invoice'!K868=0,"",'Data invoice'!L868)</f>
        <v/>
      </c>
      <c r="C752" s="284" t="str">
        <f>IF('Data invoice'!L868=0,"",'Data invoice'!M868)</f>
        <v/>
      </c>
      <c r="D752" s="284" t="str">
        <f>IF('Data invoice'!M868=0,"",'Data invoice'!N868)</f>
        <v/>
      </c>
      <c r="E752" s="284" t="str">
        <f>IF('Data invoice'!N868=0,"",'Data invoice'!O868)</f>
        <v/>
      </c>
      <c r="F752" s="284" t="str">
        <f>IF('Data invoice'!O868=0,"",'Data invoice'!P868)</f>
        <v/>
      </c>
      <c r="G752" s="284" t="str">
        <f>IF('Data invoice'!P868=0,"",'Data invoice'!Q868)</f>
        <v/>
      </c>
      <c r="H752" s="284" t="str">
        <f>IF('Data invoice'!Q868=0,"",'Data invoice'!R868)</f>
        <v/>
      </c>
      <c r="I752" s="320" t="str">
        <f>IF('Data invoice'!R868=0,"",'Data invoice'!S868)</f>
        <v/>
      </c>
      <c r="J752" s="367" t="str">
        <f>IF('Data invoice'!S868=0,"",'Data invoice'!T868)</f>
        <v/>
      </c>
      <c r="L752" s="414"/>
      <c r="M752" s="275"/>
      <c r="N752" s="275"/>
      <c r="O752" s="414"/>
      <c r="P752" s="414"/>
      <c r="Q752" s="414"/>
      <c r="R752" s="414"/>
      <c r="S752" s="414"/>
      <c r="T752" s="414"/>
      <c r="U752" s="414"/>
      <c r="V752" s="414"/>
      <c r="W752" s="414"/>
      <c r="X752" s="414"/>
      <c r="Y752" s="414"/>
      <c r="Z752" s="414"/>
      <c r="AA752" s="414"/>
      <c r="AB752" s="414"/>
      <c r="AC752" s="275"/>
      <c r="AD752" s="275"/>
      <c r="AE752" s="275"/>
      <c r="AF752" s="275"/>
      <c r="AG752" s="275"/>
      <c r="AH752" s="275"/>
      <c r="AI752" s="275"/>
      <c r="AJ752" s="275"/>
      <c r="AK752" s="275"/>
      <c r="AL752" s="275"/>
    </row>
    <row r="753" spans="1:38" s="329" customFormat="1" ht="15.75" customHeight="1">
      <c r="A753" s="284" t="str">
        <f>IF('Data invoice'!J869=0,"",'Data invoice'!K869)</f>
        <v/>
      </c>
      <c r="B753" s="284" t="str">
        <f>IF('Data invoice'!K869=0,"",'Data invoice'!L869)</f>
        <v/>
      </c>
      <c r="C753" s="284" t="str">
        <f>IF('Data invoice'!L869=0,"",'Data invoice'!M869)</f>
        <v/>
      </c>
      <c r="D753" s="284" t="str">
        <f>IF('Data invoice'!M869=0,"",'Data invoice'!N869)</f>
        <v/>
      </c>
      <c r="E753" s="284" t="str">
        <f>IF('Data invoice'!N869=0,"",'Data invoice'!O869)</f>
        <v/>
      </c>
      <c r="F753" s="284" t="str">
        <f>IF('Data invoice'!O869=0,"",'Data invoice'!P869)</f>
        <v/>
      </c>
      <c r="G753" s="284" t="str">
        <f>IF('Data invoice'!P869=0,"",'Data invoice'!Q869)</f>
        <v/>
      </c>
      <c r="H753" s="284" t="str">
        <f>IF('Data invoice'!Q869=0,"",'Data invoice'!R869)</f>
        <v/>
      </c>
      <c r="I753" s="320" t="str">
        <f>IF('Data invoice'!R869=0,"",'Data invoice'!S869)</f>
        <v/>
      </c>
      <c r="J753" s="367" t="str">
        <f>IF('Data invoice'!S869=0,"",'Data invoice'!T869)</f>
        <v/>
      </c>
      <c r="L753" s="414"/>
      <c r="M753" s="275"/>
      <c r="N753" s="275"/>
      <c r="O753" s="414"/>
      <c r="P753" s="414"/>
      <c r="Q753" s="414"/>
      <c r="R753" s="414"/>
      <c r="S753" s="414"/>
      <c r="T753" s="414"/>
      <c r="U753" s="414"/>
      <c r="V753" s="414"/>
      <c r="W753" s="414"/>
      <c r="X753" s="414"/>
      <c r="Y753" s="414"/>
      <c r="Z753" s="414"/>
      <c r="AA753" s="414"/>
      <c r="AB753" s="414"/>
      <c r="AC753" s="275"/>
      <c r="AD753" s="275"/>
      <c r="AE753" s="275"/>
      <c r="AF753" s="275"/>
      <c r="AG753" s="275"/>
      <c r="AH753" s="275"/>
      <c r="AI753" s="275"/>
      <c r="AJ753" s="275"/>
      <c r="AK753" s="275"/>
      <c r="AL753" s="275"/>
    </row>
    <row r="754" spans="1:38" s="329" customFormat="1" ht="15.75" customHeight="1">
      <c r="A754" s="284" t="str">
        <f>IF('Data invoice'!J870=0,"",'Data invoice'!K870)</f>
        <v/>
      </c>
      <c r="B754" s="284" t="str">
        <f>IF('Data invoice'!K870=0,"",'Data invoice'!L870)</f>
        <v/>
      </c>
      <c r="C754" s="284" t="str">
        <f>IF('Data invoice'!L870=0,"",'Data invoice'!M870)</f>
        <v/>
      </c>
      <c r="D754" s="284" t="str">
        <f>IF('Data invoice'!M870=0,"",'Data invoice'!N870)</f>
        <v/>
      </c>
      <c r="E754" s="284" t="str">
        <f>IF('Data invoice'!N870=0,"",'Data invoice'!O870)</f>
        <v/>
      </c>
      <c r="F754" s="284" t="str">
        <f>IF('Data invoice'!O870=0,"",'Data invoice'!P870)</f>
        <v/>
      </c>
      <c r="G754" s="284" t="str">
        <f>IF('Data invoice'!P870=0,"",'Data invoice'!Q870)</f>
        <v/>
      </c>
      <c r="H754" s="284" t="str">
        <f>IF('Data invoice'!Q870=0,"",'Data invoice'!R870)</f>
        <v/>
      </c>
      <c r="I754" s="320" t="str">
        <f>IF('Data invoice'!R870=0,"",'Data invoice'!S870)</f>
        <v/>
      </c>
      <c r="J754" s="367" t="str">
        <f>IF('Data invoice'!S870=0,"",'Data invoice'!T870)</f>
        <v/>
      </c>
      <c r="L754" s="414"/>
      <c r="M754" s="275"/>
      <c r="N754" s="275"/>
      <c r="O754" s="414"/>
      <c r="P754" s="414"/>
      <c r="Q754" s="414"/>
      <c r="R754" s="414"/>
      <c r="S754" s="414"/>
      <c r="T754" s="414"/>
      <c r="U754" s="414"/>
      <c r="V754" s="414"/>
      <c r="W754" s="414"/>
      <c r="X754" s="414"/>
      <c r="Y754" s="414"/>
      <c r="Z754" s="414"/>
      <c r="AA754" s="414"/>
      <c r="AB754" s="414"/>
      <c r="AC754" s="275"/>
      <c r="AD754" s="275"/>
      <c r="AE754" s="275"/>
      <c r="AF754" s="275"/>
      <c r="AG754" s="275"/>
      <c r="AH754" s="275"/>
      <c r="AI754" s="275"/>
      <c r="AJ754" s="275"/>
      <c r="AK754" s="275"/>
      <c r="AL754" s="275"/>
    </row>
    <row r="755" spans="1:38" s="329" customFormat="1" ht="15.75" customHeight="1">
      <c r="A755" s="284" t="str">
        <f>IF('Data invoice'!J871=0,"",'Data invoice'!K871)</f>
        <v/>
      </c>
      <c r="B755" s="284" t="str">
        <f>IF('Data invoice'!K871=0,"",'Data invoice'!L871)</f>
        <v/>
      </c>
      <c r="C755" s="284" t="str">
        <f>IF('Data invoice'!L871=0,"",'Data invoice'!M871)</f>
        <v/>
      </c>
      <c r="D755" s="284" t="str">
        <f>IF('Data invoice'!M871=0,"",'Data invoice'!N871)</f>
        <v/>
      </c>
      <c r="E755" s="284" t="str">
        <f>IF('Data invoice'!N871=0,"",'Data invoice'!O871)</f>
        <v/>
      </c>
      <c r="F755" s="284" t="str">
        <f>IF('Data invoice'!O871=0,"",'Data invoice'!P871)</f>
        <v/>
      </c>
      <c r="G755" s="284" t="str">
        <f>IF('Data invoice'!P871=0,"",'Data invoice'!Q871)</f>
        <v/>
      </c>
      <c r="H755" s="284" t="str">
        <f>IF('Data invoice'!Q871=0,"",'Data invoice'!R871)</f>
        <v/>
      </c>
      <c r="I755" s="320" t="str">
        <f>IF('Data invoice'!R871=0,"",'Data invoice'!S871)</f>
        <v/>
      </c>
      <c r="J755" s="367" t="str">
        <f>IF('Data invoice'!S871=0,"",'Data invoice'!T871)</f>
        <v/>
      </c>
      <c r="L755" s="414"/>
      <c r="M755" s="275"/>
      <c r="N755" s="275"/>
      <c r="O755" s="414"/>
      <c r="P755" s="414"/>
      <c r="Q755" s="414"/>
      <c r="R755" s="414"/>
      <c r="S755" s="414"/>
      <c r="T755" s="414"/>
      <c r="U755" s="414"/>
      <c r="V755" s="414"/>
      <c r="W755" s="414"/>
      <c r="X755" s="414"/>
      <c r="Y755" s="414"/>
      <c r="Z755" s="414"/>
      <c r="AA755" s="414"/>
      <c r="AB755" s="414"/>
      <c r="AC755" s="275"/>
      <c r="AD755" s="275"/>
      <c r="AE755" s="275"/>
      <c r="AF755" s="275"/>
      <c r="AG755" s="275"/>
      <c r="AH755" s="275"/>
      <c r="AI755" s="275"/>
      <c r="AJ755" s="275"/>
      <c r="AK755" s="275"/>
      <c r="AL755" s="275"/>
    </row>
    <row r="756" spans="1:38" s="329" customFormat="1" ht="15.75" customHeight="1">
      <c r="A756" s="284" t="str">
        <f>IF('Data invoice'!J872=0,"",'Data invoice'!K872)</f>
        <v/>
      </c>
      <c r="B756" s="284" t="str">
        <f>IF('Data invoice'!K872=0,"",'Data invoice'!L872)</f>
        <v/>
      </c>
      <c r="C756" s="284" t="str">
        <f>IF('Data invoice'!L872=0,"",'Data invoice'!M872)</f>
        <v/>
      </c>
      <c r="D756" s="284" t="str">
        <f>IF('Data invoice'!M872=0,"",'Data invoice'!N872)</f>
        <v/>
      </c>
      <c r="E756" s="284" t="str">
        <f>IF('Data invoice'!N872=0,"",'Data invoice'!O872)</f>
        <v/>
      </c>
      <c r="F756" s="284" t="str">
        <f>IF('Data invoice'!O872=0,"",'Data invoice'!P872)</f>
        <v/>
      </c>
      <c r="G756" s="284" t="str">
        <f>IF('Data invoice'!P872=0,"",'Data invoice'!Q872)</f>
        <v/>
      </c>
      <c r="H756" s="284" t="str">
        <f>IF('Data invoice'!Q872=0,"",'Data invoice'!R872)</f>
        <v/>
      </c>
      <c r="I756" s="320" t="str">
        <f>IF('Data invoice'!R872=0,"",'Data invoice'!S872)</f>
        <v/>
      </c>
      <c r="J756" s="367" t="str">
        <f>IF('Data invoice'!S872=0,"",'Data invoice'!T872)</f>
        <v/>
      </c>
      <c r="L756" s="414"/>
      <c r="M756" s="275"/>
      <c r="N756" s="275"/>
      <c r="O756" s="414"/>
      <c r="P756" s="414"/>
      <c r="Q756" s="414"/>
      <c r="R756" s="414"/>
      <c r="S756" s="414"/>
      <c r="T756" s="414"/>
      <c r="U756" s="414"/>
      <c r="V756" s="414"/>
      <c r="W756" s="414"/>
      <c r="X756" s="414"/>
      <c r="Y756" s="414"/>
      <c r="Z756" s="414"/>
      <c r="AA756" s="414"/>
      <c r="AB756" s="414"/>
      <c r="AC756" s="275"/>
      <c r="AD756" s="275"/>
      <c r="AE756" s="275"/>
      <c r="AF756" s="275"/>
      <c r="AG756" s="275"/>
      <c r="AH756" s="275"/>
      <c r="AI756" s="275"/>
      <c r="AJ756" s="275"/>
      <c r="AK756" s="275"/>
      <c r="AL756" s="275"/>
    </row>
    <row r="757" spans="1:38" s="329" customFormat="1" ht="15.75" customHeight="1">
      <c r="A757" s="284" t="str">
        <f>IF('Data invoice'!J873=0,"",'Data invoice'!K873)</f>
        <v/>
      </c>
      <c r="B757" s="284" t="str">
        <f>IF('Data invoice'!K873=0,"",'Data invoice'!L873)</f>
        <v/>
      </c>
      <c r="C757" s="284" t="str">
        <f>IF('Data invoice'!L873=0,"",'Data invoice'!M873)</f>
        <v/>
      </c>
      <c r="D757" s="284" t="str">
        <f>IF('Data invoice'!M873=0,"",'Data invoice'!N873)</f>
        <v/>
      </c>
      <c r="E757" s="284" t="str">
        <f>IF('Data invoice'!N873=0,"",'Data invoice'!O873)</f>
        <v/>
      </c>
      <c r="F757" s="284" t="str">
        <f>IF('Data invoice'!O873=0,"",'Data invoice'!P873)</f>
        <v/>
      </c>
      <c r="G757" s="284" t="str">
        <f>IF('Data invoice'!P873=0,"",'Data invoice'!Q873)</f>
        <v/>
      </c>
      <c r="H757" s="284" t="str">
        <f>IF('Data invoice'!Q873=0,"",'Data invoice'!R873)</f>
        <v/>
      </c>
      <c r="I757" s="320" t="str">
        <f>IF('Data invoice'!R873=0,"",'Data invoice'!S873)</f>
        <v/>
      </c>
      <c r="J757" s="367" t="str">
        <f>IF('Data invoice'!S873=0,"",'Data invoice'!T873)</f>
        <v/>
      </c>
      <c r="L757" s="414"/>
      <c r="M757" s="275"/>
      <c r="N757" s="275"/>
      <c r="O757" s="414"/>
      <c r="P757" s="414"/>
      <c r="Q757" s="414"/>
      <c r="R757" s="414"/>
      <c r="S757" s="414"/>
      <c r="T757" s="414"/>
      <c r="U757" s="414"/>
      <c r="V757" s="414"/>
      <c r="W757" s="414"/>
      <c r="X757" s="414"/>
      <c r="Y757" s="414"/>
      <c r="Z757" s="414"/>
      <c r="AA757" s="414"/>
      <c r="AB757" s="414"/>
      <c r="AC757" s="275"/>
      <c r="AD757" s="275"/>
      <c r="AE757" s="275"/>
      <c r="AF757" s="275"/>
      <c r="AG757" s="275"/>
      <c r="AH757" s="275"/>
      <c r="AI757" s="275"/>
      <c r="AJ757" s="275"/>
      <c r="AK757" s="275"/>
      <c r="AL757" s="275"/>
    </row>
    <row r="758" spans="1:38" s="329" customFormat="1" ht="15.75" customHeight="1">
      <c r="A758" s="284" t="str">
        <f>IF('Data invoice'!J874=0,"",'Data invoice'!K874)</f>
        <v/>
      </c>
      <c r="B758" s="284" t="str">
        <f>IF('Data invoice'!K874=0,"",'Data invoice'!L874)</f>
        <v/>
      </c>
      <c r="C758" s="284" t="str">
        <f>IF('Data invoice'!L874=0,"",'Data invoice'!M874)</f>
        <v/>
      </c>
      <c r="D758" s="284" t="str">
        <f>IF('Data invoice'!M874=0,"",'Data invoice'!N874)</f>
        <v/>
      </c>
      <c r="E758" s="284" t="str">
        <f>IF('Data invoice'!N874=0,"",'Data invoice'!O874)</f>
        <v/>
      </c>
      <c r="F758" s="284" t="str">
        <f>IF('Data invoice'!O874=0,"",'Data invoice'!P874)</f>
        <v/>
      </c>
      <c r="G758" s="284" t="str">
        <f>IF('Data invoice'!P874=0,"",'Data invoice'!Q874)</f>
        <v/>
      </c>
      <c r="H758" s="284" t="str">
        <f>IF('Data invoice'!Q874=0,"",'Data invoice'!R874)</f>
        <v/>
      </c>
      <c r="I758" s="320" t="str">
        <f>IF('Data invoice'!R874=0,"",'Data invoice'!S874)</f>
        <v/>
      </c>
      <c r="J758" s="367" t="str">
        <f>IF('Data invoice'!S874=0,"",'Data invoice'!T874)</f>
        <v/>
      </c>
      <c r="L758" s="414"/>
      <c r="M758" s="275"/>
      <c r="N758" s="275"/>
      <c r="O758" s="414"/>
      <c r="P758" s="414"/>
      <c r="Q758" s="414"/>
      <c r="R758" s="414"/>
      <c r="S758" s="414"/>
      <c r="T758" s="414"/>
      <c r="U758" s="414"/>
      <c r="V758" s="414"/>
      <c r="W758" s="414"/>
      <c r="X758" s="414"/>
      <c r="Y758" s="414"/>
      <c r="Z758" s="414"/>
      <c r="AA758" s="414"/>
      <c r="AB758" s="414"/>
      <c r="AC758" s="275"/>
      <c r="AD758" s="275"/>
      <c r="AE758" s="275"/>
      <c r="AF758" s="275"/>
      <c r="AG758" s="275"/>
      <c r="AH758" s="275"/>
      <c r="AI758" s="275"/>
      <c r="AJ758" s="275"/>
      <c r="AK758" s="275"/>
      <c r="AL758" s="275"/>
    </row>
    <row r="759" spans="1:38" s="329" customFormat="1" ht="15.75" customHeight="1">
      <c r="A759" s="284" t="str">
        <f>IF('Data invoice'!J875=0,"",'Data invoice'!K875)</f>
        <v/>
      </c>
      <c r="B759" s="284" t="str">
        <f>IF('Data invoice'!K875=0,"",'Data invoice'!L875)</f>
        <v/>
      </c>
      <c r="C759" s="284" t="str">
        <f>IF('Data invoice'!L875=0,"",'Data invoice'!M875)</f>
        <v/>
      </c>
      <c r="D759" s="284" t="str">
        <f>IF('Data invoice'!M875=0,"",'Data invoice'!N875)</f>
        <v/>
      </c>
      <c r="E759" s="284" t="str">
        <f>IF('Data invoice'!N875=0,"",'Data invoice'!O875)</f>
        <v/>
      </c>
      <c r="F759" s="284" t="str">
        <f>IF('Data invoice'!O875=0,"",'Data invoice'!P875)</f>
        <v/>
      </c>
      <c r="G759" s="284" t="str">
        <f>IF('Data invoice'!P875=0,"",'Data invoice'!Q875)</f>
        <v/>
      </c>
      <c r="H759" s="284" t="str">
        <f>IF('Data invoice'!Q875=0,"",'Data invoice'!R875)</f>
        <v/>
      </c>
      <c r="I759" s="320" t="str">
        <f>IF('Data invoice'!R875=0,"",'Data invoice'!S875)</f>
        <v/>
      </c>
      <c r="J759" s="367" t="str">
        <f>IF('Data invoice'!S875=0,"",'Data invoice'!T875)</f>
        <v/>
      </c>
      <c r="L759" s="414"/>
      <c r="M759" s="275"/>
      <c r="N759" s="275"/>
      <c r="O759" s="414"/>
      <c r="P759" s="414"/>
      <c r="Q759" s="414"/>
      <c r="R759" s="414"/>
      <c r="S759" s="414"/>
      <c r="T759" s="414"/>
      <c r="U759" s="414"/>
      <c r="V759" s="414"/>
      <c r="W759" s="414"/>
      <c r="X759" s="414"/>
      <c r="Y759" s="414"/>
      <c r="Z759" s="414"/>
      <c r="AA759" s="414"/>
      <c r="AB759" s="414"/>
      <c r="AC759" s="275"/>
      <c r="AD759" s="275"/>
      <c r="AE759" s="275"/>
      <c r="AF759" s="275"/>
      <c r="AG759" s="275"/>
      <c r="AH759" s="275"/>
      <c r="AI759" s="275"/>
      <c r="AJ759" s="275"/>
      <c r="AK759" s="275"/>
      <c r="AL759" s="275"/>
    </row>
    <row r="760" spans="1:38" s="329" customFormat="1" ht="15.75" customHeight="1">
      <c r="A760" s="284" t="str">
        <f>IF('Data invoice'!J876=0,"",'Data invoice'!K876)</f>
        <v/>
      </c>
      <c r="B760" s="284" t="str">
        <f>IF('Data invoice'!K876=0,"",'Data invoice'!L876)</f>
        <v/>
      </c>
      <c r="C760" s="284" t="str">
        <f>IF('Data invoice'!L876=0,"",'Data invoice'!M876)</f>
        <v/>
      </c>
      <c r="D760" s="284" t="str">
        <f>IF('Data invoice'!M876=0,"",'Data invoice'!N876)</f>
        <v/>
      </c>
      <c r="E760" s="284" t="str">
        <f>IF('Data invoice'!N876=0,"",'Data invoice'!O876)</f>
        <v/>
      </c>
      <c r="F760" s="284" t="str">
        <f>IF('Data invoice'!O876=0,"",'Data invoice'!P876)</f>
        <v/>
      </c>
      <c r="G760" s="284" t="str">
        <f>IF('Data invoice'!P876=0,"",'Data invoice'!Q876)</f>
        <v/>
      </c>
      <c r="H760" s="284" t="str">
        <f>IF('Data invoice'!Q876=0,"",'Data invoice'!R876)</f>
        <v/>
      </c>
      <c r="I760" s="320" t="str">
        <f>IF('Data invoice'!R876=0,"",'Data invoice'!S876)</f>
        <v/>
      </c>
      <c r="J760" s="367" t="str">
        <f>IF('Data invoice'!S876=0,"",'Data invoice'!T876)</f>
        <v/>
      </c>
      <c r="L760" s="414"/>
      <c r="M760" s="275"/>
      <c r="N760" s="275"/>
      <c r="O760" s="414"/>
      <c r="P760" s="414"/>
      <c r="Q760" s="414"/>
      <c r="R760" s="414"/>
      <c r="S760" s="414"/>
      <c r="T760" s="414"/>
      <c r="U760" s="414"/>
      <c r="V760" s="414"/>
      <c r="W760" s="414"/>
      <c r="X760" s="414"/>
      <c r="Y760" s="414"/>
      <c r="Z760" s="414"/>
      <c r="AA760" s="414"/>
      <c r="AB760" s="414"/>
      <c r="AC760" s="275"/>
      <c r="AD760" s="275"/>
      <c r="AE760" s="275"/>
      <c r="AF760" s="275"/>
      <c r="AG760" s="275"/>
      <c r="AH760" s="275"/>
      <c r="AI760" s="275"/>
      <c r="AJ760" s="275"/>
      <c r="AK760" s="275"/>
      <c r="AL760" s="275"/>
    </row>
    <row r="761" spans="1:38" s="329" customFormat="1" ht="15.75" customHeight="1">
      <c r="A761" s="284" t="str">
        <f>IF('Data invoice'!J877=0,"",'Data invoice'!K877)</f>
        <v/>
      </c>
      <c r="B761" s="284" t="str">
        <f>IF('Data invoice'!K877=0,"",'Data invoice'!L877)</f>
        <v/>
      </c>
      <c r="C761" s="284" t="str">
        <f>IF('Data invoice'!L877=0,"",'Data invoice'!M877)</f>
        <v/>
      </c>
      <c r="D761" s="284" t="str">
        <f>IF('Data invoice'!M877=0,"",'Data invoice'!N877)</f>
        <v/>
      </c>
      <c r="E761" s="284" t="str">
        <f>IF('Data invoice'!N877=0,"",'Data invoice'!O877)</f>
        <v/>
      </c>
      <c r="F761" s="284" t="str">
        <f>IF('Data invoice'!O877=0,"",'Data invoice'!P877)</f>
        <v/>
      </c>
      <c r="G761" s="284" t="str">
        <f>IF('Data invoice'!P877=0,"",'Data invoice'!Q877)</f>
        <v/>
      </c>
      <c r="H761" s="284" t="str">
        <f>IF('Data invoice'!Q877=0,"",'Data invoice'!R877)</f>
        <v/>
      </c>
      <c r="I761" s="320" t="str">
        <f>IF('Data invoice'!R877=0,"",'Data invoice'!S877)</f>
        <v/>
      </c>
      <c r="J761" s="367" t="str">
        <f>IF('Data invoice'!S877=0,"",'Data invoice'!T877)</f>
        <v/>
      </c>
      <c r="L761" s="414"/>
      <c r="M761" s="275"/>
      <c r="N761" s="275"/>
      <c r="O761" s="414"/>
      <c r="P761" s="414"/>
      <c r="Q761" s="414"/>
      <c r="R761" s="414"/>
      <c r="S761" s="414"/>
      <c r="T761" s="414"/>
      <c r="U761" s="414"/>
      <c r="V761" s="414"/>
      <c r="W761" s="414"/>
      <c r="X761" s="414"/>
      <c r="Y761" s="414"/>
      <c r="Z761" s="414"/>
      <c r="AA761" s="414"/>
      <c r="AB761" s="414"/>
      <c r="AC761" s="275"/>
      <c r="AD761" s="275"/>
      <c r="AE761" s="275"/>
      <c r="AF761" s="275"/>
      <c r="AG761" s="275"/>
      <c r="AH761" s="275"/>
      <c r="AI761" s="275"/>
      <c r="AJ761" s="275"/>
      <c r="AK761" s="275"/>
      <c r="AL761" s="275"/>
    </row>
    <row r="762" spans="1:38" s="329" customFormat="1" ht="15.75" customHeight="1">
      <c r="A762" s="284" t="str">
        <f>IF('Data invoice'!J878=0,"",'Data invoice'!K878)</f>
        <v/>
      </c>
      <c r="B762" s="284" t="str">
        <f>IF('Data invoice'!K878=0,"",'Data invoice'!L878)</f>
        <v/>
      </c>
      <c r="C762" s="284" t="str">
        <f>IF('Data invoice'!L878=0,"",'Data invoice'!M878)</f>
        <v/>
      </c>
      <c r="D762" s="284" t="str">
        <f>IF('Data invoice'!M878=0,"",'Data invoice'!N878)</f>
        <v/>
      </c>
      <c r="E762" s="284" t="str">
        <f>IF('Data invoice'!N878=0,"",'Data invoice'!O878)</f>
        <v/>
      </c>
      <c r="F762" s="284" t="str">
        <f>IF('Data invoice'!O878=0,"",'Data invoice'!P878)</f>
        <v/>
      </c>
      <c r="G762" s="284" t="str">
        <f>IF('Data invoice'!P878=0,"",'Data invoice'!Q878)</f>
        <v/>
      </c>
      <c r="H762" s="284" t="str">
        <f>IF('Data invoice'!Q878=0,"",'Data invoice'!R878)</f>
        <v/>
      </c>
      <c r="I762" s="320" t="str">
        <f>IF('Data invoice'!R878=0,"",'Data invoice'!S878)</f>
        <v/>
      </c>
      <c r="J762" s="367" t="str">
        <f>IF('Data invoice'!S878=0,"",'Data invoice'!T878)</f>
        <v/>
      </c>
      <c r="L762" s="414"/>
      <c r="M762" s="275"/>
      <c r="N762" s="275"/>
      <c r="O762" s="414"/>
      <c r="P762" s="414"/>
      <c r="Q762" s="414"/>
      <c r="R762" s="414"/>
      <c r="S762" s="414"/>
      <c r="T762" s="414"/>
      <c r="U762" s="414"/>
      <c r="V762" s="414"/>
      <c r="W762" s="414"/>
      <c r="X762" s="414"/>
      <c r="Y762" s="414"/>
      <c r="Z762" s="414"/>
      <c r="AA762" s="414"/>
      <c r="AB762" s="414"/>
      <c r="AC762" s="275"/>
      <c r="AD762" s="275"/>
      <c r="AE762" s="275"/>
      <c r="AF762" s="275"/>
      <c r="AG762" s="275"/>
      <c r="AH762" s="275"/>
      <c r="AI762" s="275"/>
      <c r="AJ762" s="275"/>
      <c r="AK762" s="275"/>
      <c r="AL762" s="275"/>
    </row>
    <row r="763" spans="1:38" s="329" customFormat="1" ht="15.75" customHeight="1">
      <c r="A763" s="284" t="str">
        <f>IF('Data invoice'!J879=0,"",'Data invoice'!K879)</f>
        <v/>
      </c>
      <c r="B763" s="284" t="str">
        <f>IF('Data invoice'!K879=0,"",'Data invoice'!L879)</f>
        <v/>
      </c>
      <c r="C763" s="284" t="str">
        <f>IF('Data invoice'!L879=0,"",'Data invoice'!M879)</f>
        <v/>
      </c>
      <c r="D763" s="284" t="str">
        <f>IF('Data invoice'!M879=0,"",'Data invoice'!N879)</f>
        <v/>
      </c>
      <c r="E763" s="284" t="str">
        <f>IF('Data invoice'!N879=0,"",'Data invoice'!O879)</f>
        <v/>
      </c>
      <c r="F763" s="284" t="str">
        <f>IF('Data invoice'!O879=0,"",'Data invoice'!P879)</f>
        <v/>
      </c>
      <c r="G763" s="284" t="str">
        <f>IF('Data invoice'!P879=0,"",'Data invoice'!Q879)</f>
        <v/>
      </c>
      <c r="H763" s="284" t="str">
        <f>IF('Data invoice'!Q879=0,"",'Data invoice'!R879)</f>
        <v/>
      </c>
      <c r="I763" s="320" t="str">
        <f>IF('Data invoice'!R879=0,"",'Data invoice'!S879)</f>
        <v/>
      </c>
      <c r="J763" s="367" t="str">
        <f>IF('Data invoice'!S879=0,"",'Data invoice'!T879)</f>
        <v/>
      </c>
      <c r="L763" s="414"/>
      <c r="M763" s="275"/>
      <c r="N763" s="275"/>
      <c r="O763" s="414"/>
      <c r="P763" s="414"/>
      <c r="Q763" s="414"/>
      <c r="R763" s="414"/>
      <c r="S763" s="414"/>
      <c r="T763" s="414"/>
      <c r="U763" s="414"/>
      <c r="V763" s="414"/>
      <c r="W763" s="414"/>
      <c r="X763" s="414"/>
      <c r="Y763" s="414"/>
      <c r="Z763" s="414"/>
      <c r="AA763" s="414"/>
      <c r="AB763" s="414"/>
      <c r="AC763" s="275"/>
      <c r="AD763" s="275"/>
      <c r="AE763" s="275"/>
      <c r="AF763" s="275"/>
      <c r="AG763" s="275"/>
      <c r="AH763" s="275"/>
      <c r="AI763" s="275"/>
      <c r="AJ763" s="275"/>
      <c r="AK763" s="275"/>
      <c r="AL763" s="275"/>
    </row>
    <row r="764" spans="1:38" s="329" customFormat="1" ht="15.75" customHeight="1">
      <c r="A764" s="284" t="str">
        <f>IF('Data invoice'!J880=0,"",'Data invoice'!K880)</f>
        <v/>
      </c>
      <c r="B764" s="284" t="str">
        <f>IF('Data invoice'!K880=0,"",'Data invoice'!L880)</f>
        <v/>
      </c>
      <c r="C764" s="284" t="str">
        <f>IF('Data invoice'!L880=0,"",'Data invoice'!M880)</f>
        <v/>
      </c>
      <c r="D764" s="284" t="str">
        <f>IF('Data invoice'!M880=0,"",'Data invoice'!N880)</f>
        <v/>
      </c>
      <c r="E764" s="284" t="str">
        <f>IF('Data invoice'!N880=0,"",'Data invoice'!O880)</f>
        <v/>
      </c>
      <c r="F764" s="284" t="str">
        <f>IF('Data invoice'!O880=0,"",'Data invoice'!P880)</f>
        <v/>
      </c>
      <c r="G764" s="284" t="str">
        <f>IF('Data invoice'!P880=0,"",'Data invoice'!Q880)</f>
        <v/>
      </c>
      <c r="H764" s="284" t="str">
        <f>IF('Data invoice'!Q880=0,"",'Data invoice'!R880)</f>
        <v/>
      </c>
      <c r="I764" s="320" t="str">
        <f>IF('Data invoice'!R880=0,"",'Data invoice'!S880)</f>
        <v/>
      </c>
      <c r="J764" s="367" t="str">
        <f>IF('Data invoice'!S880=0,"",'Data invoice'!T880)</f>
        <v/>
      </c>
      <c r="L764" s="414"/>
      <c r="M764" s="275"/>
      <c r="N764" s="275"/>
      <c r="O764" s="414"/>
      <c r="P764" s="414"/>
      <c r="Q764" s="414"/>
      <c r="R764" s="414"/>
      <c r="S764" s="414"/>
      <c r="T764" s="414"/>
      <c r="U764" s="414"/>
      <c r="V764" s="414"/>
      <c r="W764" s="414"/>
      <c r="X764" s="414"/>
      <c r="Y764" s="414"/>
      <c r="Z764" s="414"/>
      <c r="AA764" s="414"/>
      <c r="AB764" s="414"/>
      <c r="AC764" s="275"/>
      <c r="AD764" s="275"/>
      <c r="AE764" s="275"/>
      <c r="AF764" s="275"/>
      <c r="AG764" s="275"/>
      <c r="AH764" s="275"/>
      <c r="AI764" s="275"/>
      <c r="AJ764" s="275"/>
      <c r="AK764" s="275"/>
      <c r="AL764" s="275"/>
    </row>
    <row r="765" spans="1:38" s="329" customFormat="1" ht="15.75" customHeight="1">
      <c r="A765" s="284" t="str">
        <f>IF('Data invoice'!J881=0,"",'Data invoice'!K881)</f>
        <v/>
      </c>
      <c r="B765" s="284" t="str">
        <f>IF('Data invoice'!K881=0,"",'Data invoice'!L881)</f>
        <v/>
      </c>
      <c r="C765" s="284" t="str">
        <f>IF('Data invoice'!L881=0,"",'Data invoice'!M881)</f>
        <v/>
      </c>
      <c r="D765" s="284" t="str">
        <f>IF('Data invoice'!M881=0,"",'Data invoice'!N881)</f>
        <v/>
      </c>
      <c r="E765" s="284" t="str">
        <f>IF('Data invoice'!N881=0,"",'Data invoice'!O881)</f>
        <v/>
      </c>
      <c r="F765" s="284" t="str">
        <f>IF('Data invoice'!O881=0,"",'Data invoice'!P881)</f>
        <v/>
      </c>
      <c r="G765" s="284" t="str">
        <f>IF('Data invoice'!P881=0,"",'Data invoice'!Q881)</f>
        <v/>
      </c>
      <c r="H765" s="284" t="str">
        <f>IF('Data invoice'!Q881=0,"",'Data invoice'!R881)</f>
        <v/>
      </c>
      <c r="I765" s="320" t="str">
        <f>IF('Data invoice'!R881=0,"",'Data invoice'!S881)</f>
        <v/>
      </c>
      <c r="J765" s="367" t="str">
        <f>IF('Data invoice'!S881=0,"",'Data invoice'!T881)</f>
        <v/>
      </c>
      <c r="L765" s="414"/>
      <c r="M765" s="275"/>
      <c r="N765" s="275"/>
      <c r="O765" s="414"/>
      <c r="P765" s="414"/>
      <c r="Q765" s="414"/>
      <c r="R765" s="414"/>
      <c r="S765" s="414"/>
      <c r="T765" s="414"/>
      <c r="U765" s="414"/>
      <c r="V765" s="414"/>
      <c r="W765" s="414"/>
      <c r="X765" s="414"/>
      <c r="Y765" s="414"/>
      <c r="Z765" s="414"/>
      <c r="AA765" s="414"/>
      <c r="AB765" s="414"/>
      <c r="AC765" s="275"/>
      <c r="AD765" s="275"/>
      <c r="AE765" s="275"/>
      <c r="AF765" s="275"/>
      <c r="AG765" s="275"/>
      <c r="AH765" s="275"/>
      <c r="AI765" s="275"/>
      <c r="AJ765" s="275"/>
      <c r="AK765" s="275"/>
      <c r="AL765" s="275"/>
    </row>
    <row r="766" spans="1:38" s="329" customFormat="1" ht="15.75" customHeight="1">
      <c r="A766" s="284" t="str">
        <f>IF('Data invoice'!J882=0,"",'Data invoice'!K882)</f>
        <v/>
      </c>
      <c r="B766" s="284" t="str">
        <f>IF('Data invoice'!K882=0,"",'Data invoice'!L882)</f>
        <v/>
      </c>
      <c r="C766" s="284" t="str">
        <f>IF('Data invoice'!L882=0,"",'Data invoice'!M882)</f>
        <v/>
      </c>
      <c r="D766" s="284" t="str">
        <f>IF('Data invoice'!M882=0,"",'Data invoice'!N882)</f>
        <v/>
      </c>
      <c r="E766" s="284" t="str">
        <f>IF('Data invoice'!N882=0,"",'Data invoice'!O882)</f>
        <v/>
      </c>
      <c r="F766" s="284" t="str">
        <f>IF('Data invoice'!O882=0,"",'Data invoice'!P882)</f>
        <v/>
      </c>
      <c r="G766" s="284" t="str">
        <f>IF('Data invoice'!P882=0,"",'Data invoice'!Q882)</f>
        <v/>
      </c>
      <c r="H766" s="284" t="str">
        <f>IF('Data invoice'!Q882=0,"",'Data invoice'!R882)</f>
        <v/>
      </c>
      <c r="I766" s="320" t="str">
        <f>IF('Data invoice'!R882=0,"",'Data invoice'!S882)</f>
        <v/>
      </c>
      <c r="J766" s="367" t="str">
        <f>IF('Data invoice'!S882=0,"",'Data invoice'!T882)</f>
        <v/>
      </c>
      <c r="L766" s="414"/>
      <c r="M766" s="275"/>
      <c r="N766" s="275"/>
      <c r="O766" s="414"/>
      <c r="P766" s="414"/>
      <c r="Q766" s="414"/>
      <c r="R766" s="414"/>
      <c r="S766" s="414"/>
      <c r="T766" s="414"/>
      <c r="U766" s="414"/>
      <c r="V766" s="414"/>
      <c r="W766" s="414"/>
      <c r="X766" s="414"/>
      <c r="Y766" s="414"/>
      <c r="Z766" s="414"/>
      <c r="AA766" s="414"/>
      <c r="AB766" s="414"/>
      <c r="AC766" s="275"/>
      <c r="AD766" s="275"/>
      <c r="AE766" s="275"/>
      <c r="AF766" s="275"/>
      <c r="AG766" s="275"/>
      <c r="AH766" s="275"/>
      <c r="AI766" s="275"/>
      <c r="AJ766" s="275"/>
      <c r="AK766" s="275"/>
      <c r="AL766" s="275"/>
    </row>
    <row r="767" spans="1:38" s="329" customFormat="1" ht="15.75" customHeight="1">
      <c r="A767" s="284" t="str">
        <f>IF('Data invoice'!J883=0,"",'Data invoice'!K883)</f>
        <v/>
      </c>
      <c r="B767" s="284" t="str">
        <f>IF('Data invoice'!K883=0,"",'Data invoice'!L883)</f>
        <v/>
      </c>
      <c r="C767" s="284" t="str">
        <f>IF('Data invoice'!L883=0,"",'Data invoice'!M883)</f>
        <v/>
      </c>
      <c r="D767" s="284" t="str">
        <f>IF('Data invoice'!M883=0,"",'Data invoice'!N883)</f>
        <v/>
      </c>
      <c r="E767" s="284" t="str">
        <f>IF('Data invoice'!N883=0,"",'Data invoice'!O883)</f>
        <v/>
      </c>
      <c r="F767" s="284" t="str">
        <f>IF('Data invoice'!O883=0,"",'Data invoice'!P883)</f>
        <v/>
      </c>
      <c r="G767" s="284" t="str">
        <f>IF('Data invoice'!P883=0,"",'Data invoice'!Q883)</f>
        <v/>
      </c>
      <c r="H767" s="284" t="str">
        <f>IF('Data invoice'!Q883=0,"",'Data invoice'!R883)</f>
        <v/>
      </c>
      <c r="I767" s="320" t="str">
        <f>IF('Data invoice'!R883=0,"",'Data invoice'!S883)</f>
        <v/>
      </c>
      <c r="J767" s="367" t="str">
        <f>IF('Data invoice'!S883=0,"",'Data invoice'!T883)</f>
        <v/>
      </c>
      <c r="L767" s="414"/>
      <c r="M767" s="275"/>
      <c r="N767" s="275"/>
      <c r="O767" s="414"/>
      <c r="P767" s="414"/>
      <c r="Q767" s="414"/>
      <c r="R767" s="414"/>
      <c r="S767" s="414"/>
      <c r="T767" s="414"/>
      <c r="U767" s="414"/>
      <c r="V767" s="414"/>
      <c r="W767" s="414"/>
      <c r="X767" s="414"/>
      <c r="Y767" s="414"/>
      <c r="Z767" s="414"/>
      <c r="AA767" s="414"/>
      <c r="AB767" s="414"/>
      <c r="AC767" s="275"/>
      <c r="AD767" s="275"/>
      <c r="AE767" s="275"/>
      <c r="AF767" s="275"/>
      <c r="AG767" s="275"/>
      <c r="AH767" s="275"/>
      <c r="AI767" s="275"/>
      <c r="AJ767" s="275"/>
      <c r="AK767" s="275"/>
      <c r="AL767" s="275"/>
    </row>
    <row r="768" spans="1:38" s="329" customFormat="1" ht="15.75" customHeight="1">
      <c r="A768" s="284" t="str">
        <f>IF('Data invoice'!J884=0,"",'Data invoice'!K884)</f>
        <v/>
      </c>
      <c r="B768" s="284" t="str">
        <f>IF('Data invoice'!K884=0,"",'Data invoice'!L884)</f>
        <v/>
      </c>
      <c r="C768" s="284" t="str">
        <f>IF('Data invoice'!L884=0,"",'Data invoice'!M884)</f>
        <v/>
      </c>
      <c r="D768" s="284" t="str">
        <f>IF('Data invoice'!M884=0,"",'Data invoice'!N884)</f>
        <v/>
      </c>
      <c r="E768" s="284" t="str">
        <f>IF('Data invoice'!N884=0,"",'Data invoice'!O884)</f>
        <v/>
      </c>
      <c r="F768" s="284" t="str">
        <f>IF('Data invoice'!O884=0,"",'Data invoice'!P884)</f>
        <v/>
      </c>
      <c r="G768" s="284" t="str">
        <f>IF('Data invoice'!P884=0,"",'Data invoice'!Q884)</f>
        <v/>
      </c>
      <c r="H768" s="284" t="str">
        <f>IF('Data invoice'!Q884=0,"",'Data invoice'!R884)</f>
        <v/>
      </c>
      <c r="I768" s="320" t="str">
        <f>IF('Data invoice'!R884=0,"",'Data invoice'!S884)</f>
        <v/>
      </c>
      <c r="J768" s="367" t="str">
        <f>IF('Data invoice'!S884=0,"",'Data invoice'!T884)</f>
        <v/>
      </c>
      <c r="L768" s="414"/>
      <c r="M768" s="275"/>
      <c r="N768" s="275"/>
      <c r="O768" s="414"/>
      <c r="P768" s="414"/>
      <c r="Q768" s="414"/>
      <c r="R768" s="414"/>
      <c r="S768" s="414"/>
      <c r="T768" s="414"/>
      <c r="U768" s="414"/>
      <c r="V768" s="414"/>
      <c r="W768" s="414"/>
      <c r="X768" s="414"/>
      <c r="Y768" s="414"/>
      <c r="Z768" s="414"/>
      <c r="AA768" s="414"/>
      <c r="AB768" s="414"/>
      <c r="AC768" s="275"/>
      <c r="AD768" s="275"/>
      <c r="AE768" s="275"/>
      <c r="AF768" s="275"/>
      <c r="AG768" s="275"/>
      <c r="AH768" s="275"/>
      <c r="AI768" s="275"/>
      <c r="AJ768" s="275"/>
      <c r="AK768" s="275"/>
      <c r="AL768" s="275"/>
    </row>
    <row r="769" spans="1:38" s="329" customFormat="1" ht="15.75" customHeight="1">
      <c r="A769" s="284" t="str">
        <f>IF('Data invoice'!J885=0,"",'Data invoice'!K885)</f>
        <v/>
      </c>
      <c r="B769" s="284" t="str">
        <f>IF('Data invoice'!K885=0,"",'Data invoice'!L885)</f>
        <v/>
      </c>
      <c r="C769" s="284" t="str">
        <f>IF('Data invoice'!L885=0,"",'Data invoice'!M885)</f>
        <v/>
      </c>
      <c r="D769" s="284" t="str">
        <f>IF('Data invoice'!M885=0,"",'Data invoice'!N885)</f>
        <v/>
      </c>
      <c r="E769" s="284" t="str">
        <f>IF('Data invoice'!N885=0,"",'Data invoice'!O885)</f>
        <v/>
      </c>
      <c r="F769" s="284" t="str">
        <f>IF('Data invoice'!O885=0,"",'Data invoice'!P885)</f>
        <v/>
      </c>
      <c r="G769" s="284" t="str">
        <f>IF('Data invoice'!P885=0,"",'Data invoice'!Q885)</f>
        <v/>
      </c>
      <c r="H769" s="284" t="str">
        <f>IF('Data invoice'!Q885=0,"",'Data invoice'!R885)</f>
        <v/>
      </c>
      <c r="I769" s="320" t="str">
        <f>IF('Data invoice'!R885=0,"",'Data invoice'!S885)</f>
        <v/>
      </c>
      <c r="J769" s="367" t="str">
        <f>IF('Data invoice'!S885=0,"",'Data invoice'!T885)</f>
        <v/>
      </c>
      <c r="L769" s="414"/>
      <c r="M769" s="275"/>
      <c r="N769" s="275"/>
      <c r="O769" s="414"/>
      <c r="P769" s="414"/>
      <c r="Q769" s="414"/>
      <c r="R769" s="414"/>
      <c r="S769" s="414"/>
      <c r="T769" s="414"/>
      <c r="U769" s="414"/>
      <c r="V769" s="414"/>
      <c r="W769" s="414"/>
      <c r="X769" s="414"/>
      <c r="Y769" s="414"/>
      <c r="Z769" s="414"/>
      <c r="AA769" s="414"/>
      <c r="AB769" s="414"/>
      <c r="AC769" s="275"/>
      <c r="AD769" s="275"/>
      <c r="AE769" s="275"/>
      <c r="AF769" s="275"/>
      <c r="AG769" s="275"/>
      <c r="AH769" s="275"/>
      <c r="AI769" s="275"/>
      <c r="AJ769" s="275"/>
      <c r="AK769" s="275"/>
      <c r="AL769" s="275"/>
    </row>
    <row r="770" spans="1:38" s="329" customFormat="1" ht="15.75" customHeight="1">
      <c r="A770" s="284" t="str">
        <f>IF('Data invoice'!J886=0,"",'Data invoice'!K886)</f>
        <v/>
      </c>
      <c r="B770" s="284" t="str">
        <f>IF('Data invoice'!K886=0,"",'Data invoice'!L886)</f>
        <v/>
      </c>
      <c r="C770" s="284" t="str">
        <f>IF('Data invoice'!L886=0,"",'Data invoice'!M886)</f>
        <v/>
      </c>
      <c r="D770" s="284" t="str">
        <f>IF('Data invoice'!M886=0,"",'Data invoice'!N886)</f>
        <v/>
      </c>
      <c r="E770" s="284" t="str">
        <f>IF('Data invoice'!N886=0,"",'Data invoice'!O886)</f>
        <v/>
      </c>
      <c r="F770" s="284" t="str">
        <f>IF('Data invoice'!O886=0,"",'Data invoice'!P886)</f>
        <v/>
      </c>
      <c r="G770" s="284" t="str">
        <f>IF('Data invoice'!P886=0,"",'Data invoice'!Q886)</f>
        <v/>
      </c>
      <c r="H770" s="284" t="str">
        <f>IF('Data invoice'!Q886=0,"",'Data invoice'!R886)</f>
        <v/>
      </c>
      <c r="I770" s="320" t="str">
        <f>IF('Data invoice'!R886=0,"",'Data invoice'!S886)</f>
        <v/>
      </c>
      <c r="J770" s="367" t="str">
        <f>IF('Data invoice'!S886=0,"",'Data invoice'!T886)</f>
        <v/>
      </c>
      <c r="L770" s="414"/>
      <c r="M770" s="275"/>
      <c r="N770" s="275"/>
      <c r="O770" s="414"/>
      <c r="P770" s="414"/>
      <c r="Q770" s="414"/>
      <c r="R770" s="414"/>
      <c r="S770" s="414"/>
      <c r="T770" s="414"/>
      <c r="U770" s="414"/>
      <c r="V770" s="414"/>
      <c r="W770" s="414"/>
      <c r="X770" s="414"/>
      <c r="Y770" s="414"/>
      <c r="Z770" s="414"/>
      <c r="AA770" s="414"/>
      <c r="AB770" s="414"/>
      <c r="AC770" s="275"/>
      <c r="AD770" s="275"/>
      <c r="AE770" s="275"/>
      <c r="AF770" s="275"/>
      <c r="AG770" s="275"/>
      <c r="AH770" s="275"/>
      <c r="AI770" s="275"/>
      <c r="AJ770" s="275"/>
      <c r="AK770" s="275"/>
      <c r="AL770" s="275"/>
    </row>
    <row r="771" spans="1:38" s="329" customFormat="1" ht="15.75" customHeight="1">
      <c r="A771" s="284" t="str">
        <f>IF('Data invoice'!J887=0,"",'Data invoice'!K887)</f>
        <v/>
      </c>
      <c r="B771" s="284" t="str">
        <f>IF('Data invoice'!K887=0,"",'Data invoice'!L887)</f>
        <v/>
      </c>
      <c r="C771" s="284" t="str">
        <f>IF('Data invoice'!L887=0,"",'Data invoice'!M887)</f>
        <v/>
      </c>
      <c r="D771" s="284" t="str">
        <f>IF('Data invoice'!M887=0,"",'Data invoice'!N887)</f>
        <v/>
      </c>
      <c r="E771" s="284" t="str">
        <f>IF('Data invoice'!N887=0,"",'Data invoice'!O887)</f>
        <v/>
      </c>
      <c r="F771" s="284" t="str">
        <f>IF('Data invoice'!O887=0,"",'Data invoice'!P887)</f>
        <v/>
      </c>
      <c r="G771" s="284" t="str">
        <f>IF('Data invoice'!P887=0,"",'Data invoice'!Q887)</f>
        <v/>
      </c>
      <c r="H771" s="284" t="str">
        <f>IF('Data invoice'!Q887=0,"",'Data invoice'!R887)</f>
        <v/>
      </c>
      <c r="I771" s="320" t="str">
        <f>IF('Data invoice'!R887=0,"",'Data invoice'!S887)</f>
        <v/>
      </c>
      <c r="J771" s="367" t="str">
        <f>IF('Data invoice'!S887=0,"",'Data invoice'!T887)</f>
        <v/>
      </c>
      <c r="L771" s="414"/>
      <c r="M771" s="275"/>
      <c r="N771" s="275"/>
      <c r="O771" s="414"/>
      <c r="P771" s="414"/>
      <c r="Q771" s="414"/>
      <c r="R771" s="414"/>
      <c r="S771" s="414"/>
      <c r="T771" s="414"/>
      <c r="U771" s="414"/>
      <c r="V771" s="414"/>
      <c r="W771" s="414"/>
      <c r="X771" s="414"/>
      <c r="Y771" s="414"/>
      <c r="Z771" s="414"/>
      <c r="AA771" s="414"/>
      <c r="AB771" s="414"/>
      <c r="AC771" s="275"/>
      <c r="AD771" s="275"/>
      <c r="AE771" s="275"/>
      <c r="AF771" s="275"/>
      <c r="AG771" s="275"/>
      <c r="AH771" s="275"/>
      <c r="AI771" s="275"/>
      <c r="AJ771" s="275"/>
      <c r="AK771" s="275"/>
      <c r="AL771" s="275"/>
    </row>
    <row r="772" spans="1:38" s="329" customFormat="1" ht="15.75" customHeight="1">
      <c r="A772" s="284" t="str">
        <f>IF('Data invoice'!J888=0,"",'Data invoice'!K888)</f>
        <v/>
      </c>
      <c r="B772" s="284" t="str">
        <f>IF('Data invoice'!K888=0,"",'Data invoice'!L888)</f>
        <v/>
      </c>
      <c r="C772" s="284" t="str">
        <f>IF('Data invoice'!L888=0,"",'Data invoice'!M888)</f>
        <v/>
      </c>
      <c r="D772" s="284" t="str">
        <f>IF('Data invoice'!M888=0,"",'Data invoice'!N888)</f>
        <v/>
      </c>
      <c r="E772" s="284" t="str">
        <f>IF('Data invoice'!N888=0,"",'Data invoice'!O888)</f>
        <v/>
      </c>
      <c r="F772" s="284" t="str">
        <f>IF('Data invoice'!O888=0,"",'Data invoice'!P888)</f>
        <v/>
      </c>
      <c r="G772" s="284" t="str">
        <f>IF('Data invoice'!P888=0,"",'Data invoice'!Q888)</f>
        <v/>
      </c>
      <c r="H772" s="284" t="str">
        <f>IF('Data invoice'!Q888=0,"",'Data invoice'!R888)</f>
        <v/>
      </c>
      <c r="I772" s="320" t="str">
        <f>IF('Data invoice'!R888=0,"",'Data invoice'!S888)</f>
        <v/>
      </c>
      <c r="J772" s="367" t="str">
        <f>IF('Data invoice'!S888=0,"",'Data invoice'!T888)</f>
        <v/>
      </c>
      <c r="L772" s="414"/>
      <c r="M772" s="275"/>
      <c r="N772" s="275"/>
      <c r="O772" s="414"/>
      <c r="P772" s="414"/>
      <c r="Q772" s="414"/>
      <c r="R772" s="414"/>
      <c r="S772" s="414"/>
      <c r="T772" s="414"/>
      <c r="U772" s="414"/>
      <c r="V772" s="414"/>
      <c r="W772" s="414"/>
      <c r="X772" s="414"/>
      <c r="Y772" s="414"/>
      <c r="Z772" s="414"/>
      <c r="AA772" s="414"/>
      <c r="AB772" s="414"/>
      <c r="AC772" s="275"/>
      <c r="AD772" s="275"/>
      <c r="AE772" s="275"/>
      <c r="AF772" s="275"/>
      <c r="AG772" s="275"/>
      <c r="AH772" s="275"/>
      <c r="AI772" s="275"/>
      <c r="AJ772" s="275"/>
      <c r="AK772" s="275"/>
      <c r="AL772" s="275"/>
    </row>
    <row r="773" spans="1:38" s="329" customFormat="1" ht="15.75" customHeight="1">
      <c r="A773" s="284" t="str">
        <f>IF('Data invoice'!J889=0,"",'Data invoice'!K889)</f>
        <v/>
      </c>
      <c r="B773" s="284" t="str">
        <f>IF('Data invoice'!K889=0,"",'Data invoice'!L889)</f>
        <v/>
      </c>
      <c r="C773" s="284" t="str">
        <f>IF('Data invoice'!L889=0,"",'Data invoice'!M889)</f>
        <v/>
      </c>
      <c r="D773" s="284" t="str">
        <f>IF('Data invoice'!M889=0,"",'Data invoice'!N889)</f>
        <v/>
      </c>
      <c r="E773" s="284" t="str">
        <f>IF('Data invoice'!N889=0,"",'Data invoice'!O889)</f>
        <v/>
      </c>
      <c r="F773" s="284" t="str">
        <f>IF('Data invoice'!O889=0,"",'Data invoice'!P889)</f>
        <v/>
      </c>
      <c r="G773" s="284" t="str">
        <f>IF('Data invoice'!P889=0,"",'Data invoice'!Q889)</f>
        <v/>
      </c>
      <c r="H773" s="284" t="str">
        <f>IF('Data invoice'!Q889=0,"",'Data invoice'!R889)</f>
        <v/>
      </c>
      <c r="I773" s="320" t="str">
        <f>IF('Data invoice'!R889=0,"",'Data invoice'!S889)</f>
        <v/>
      </c>
      <c r="J773" s="367" t="str">
        <f>IF('Data invoice'!S889=0,"",'Data invoice'!T889)</f>
        <v/>
      </c>
      <c r="L773" s="414"/>
      <c r="M773" s="275"/>
      <c r="N773" s="275"/>
      <c r="O773" s="414"/>
      <c r="P773" s="414"/>
      <c r="Q773" s="414"/>
      <c r="R773" s="414"/>
      <c r="S773" s="414"/>
      <c r="T773" s="414"/>
      <c r="U773" s="414"/>
      <c r="V773" s="414"/>
      <c r="W773" s="414"/>
      <c r="X773" s="414"/>
      <c r="Y773" s="414"/>
      <c r="Z773" s="414"/>
      <c r="AA773" s="414"/>
      <c r="AB773" s="414"/>
      <c r="AC773" s="275"/>
      <c r="AD773" s="275"/>
      <c r="AE773" s="275"/>
      <c r="AF773" s="275"/>
      <c r="AG773" s="275"/>
      <c r="AH773" s="275"/>
      <c r="AI773" s="275"/>
      <c r="AJ773" s="275"/>
      <c r="AK773" s="275"/>
      <c r="AL773" s="275"/>
    </row>
    <row r="774" spans="1:38" s="329" customFormat="1" ht="15.75" customHeight="1">
      <c r="A774" s="284" t="str">
        <f>IF('Data invoice'!J890=0,"",'Data invoice'!K890)</f>
        <v/>
      </c>
      <c r="B774" s="284" t="str">
        <f>IF('Data invoice'!K890=0,"",'Data invoice'!L890)</f>
        <v/>
      </c>
      <c r="C774" s="284" t="str">
        <f>IF('Data invoice'!L890=0,"",'Data invoice'!M890)</f>
        <v/>
      </c>
      <c r="D774" s="284" t="str">
        <f>IF('Data invoice'!M890=0,"",'Data invoice'!N890)</f>
        <v/>
      </c>
      <c r="E774" s="284" t="str">
        <f>IF('Data invoice'!N890=0,"",'Data invoice'!O890)</f>
        <v/>
      </c>
      <c r="F774" s="284" t="str">
        <f>IF('Data invoice'!O890=0,"",'Data invoice'!P890)</f>
        <v/>
      </c>
      <c r="G774" s="284" t="str">
        <f>IF('Data invoice'!P890=0,"",'Data invoice'!Q890)</f>
        <v/>
      </c>
      <c r="H774" s="284" t="str">
        <f>IF('Data invoice'!Q890=0,"",'Data invoice'!R890)</f>
        <v/>
      </c>
      <c r="I774" s="320" t="str">
        <f>IF('Data invoice'!R890=0,"",'Data invoice'!S890)</f>
        <v/>
      </c>
      <c r="J774" s="367" t="str">
        <f>IF('Data invoice'!S890=0,"",'Data invoice'!T890)</f>
        <v/>
      </c>
      <c r="L774" s="414"/>
      <c r="M774" s="275"/>
      <c r="N774" s="275"/>
      <c r="O774" s="414"/>
      <c r="P774" s="414"/>
      <c r="Q774" s="414"/>
      <c r="R774" s="414"/>
      <c r="S774" s="414"/>
      <c r="T774" s="414"/>
      <c r="U774" s="414"/>
      <c r="V774" s="414"/>
      <c r="W774" s="414"/>
      <c r="X774" s="414"/>
      <c r="Y774" s="414"/>
      <c r="Z774" s="414"/>
      <c r="AA774" s="414"/>
      <c r="AB774" s="414"/>
      <c r="AC774" s="275"/>
      <c r="AD774" s="275"/>
      <c r="AE774" s="275"/>
      <c r="AF774" s="275"/>
      <c r="AG774" s="275"/>
      <c r="AH774" s="275"/>
      <c r="AI774" s="275"/>
      <c r="AJ774" s="275"/>
      <c r="AK774" s="275"/>
      <c r="AL774" s="275"/>
    </row>
    <row r="775" spans="1:38" s="329" customFormat="1" ht="15.75" customHeight="1">
      <c r="A775" s="284" t="str">
        <f>IF('Data invoice'!J891=0,"",'Data invoice'!K891)</f>
        <v/>
      </c>
      <c r="B775" s="284" t="str">
        <f>IF('Data invoice'!K891=0,"",'Data invoice'!L891)</f>
        <v/>
      </c>
      <c r="C775" s="284" t="str">
        <f>IF('Data invoice'!L891=0,"",'Data invoice'!M891)</f>
        <v/>
      </c>
      <c r="D775" s="284" t="str">
        <f>IF('Data invoice'!M891=0,"",'Data invoice'!N891)</f>
        <v/>
      </c>
      <c r="E775" s="284" t="str">
        <f>IF('Data invoice'!N891=0,"",'Data invoice'!O891)</f>
        <v/>
      </c>
      <c r="F775" s="284" t="str">
        <f>IF('Data invoice'!O891=0,"",'Data invoice'!P891)</f>
        <v/>
      </c>
      <c r="G775" s="284" t="str">
        <f>IF('Data invoice'!P891=0,"",'Data invoice'!Q891)</f>
        <v/>
      </c>
      <c r="H775" s="284" t="str">
        <f>IF('Data invoice'!Q891=0,"",'Data invoice'!R891)</f>
        <v/>
      </c>
      <c r="I775" s="320" t="str">
        <f>IF('Data invoice'!R891=0,"",'Data invoice'!S891)</f>
        <v/>
      </c>
      <c r="J775" s="367" t="str">
        <f>IF('Data invoice'!S891=0,"",'Data invoice'!T891)</f>
        <v/>
      </c>
      <c r="L775" s="414"/>
      <c r="M775" s="275"/>
      <c r="N775" s="275"/>
      <c r="O775" s="414"/>
      <c r="P775" s="414"/>
      <c r="Q775" s="414"/>
      <c r="R775" s="414"/>
      <c r="S775" s="414"/>
      <c r="T775" s="414"/>
      <c r="U775" s="414"/>
      <c r="V775" s="414"/>
      <c r="W775" s="414"/>
      <c r="X775" s="414"/>
      <c r="Y775" s="414"/>
      <c r="Z775" s="414"/>
      <c r="AA775" s="414"/>
      <c r="AB775" s="414"/>
      <c r="AC775" s="275"/>
      <c r="AD775" s="275"/>
      <c r="AE775" s="275"/>
      <c r="AF775" s="275"/>
      <c r="AG775" s="275"/>
      <c r="AH775" s="275"/>
      <c r="AI775" s="275"/>
      <c r="AJ775" s="275"/>
      <c r="AK775" s="275"/>
      <c r="AL775" s="275"/>
    </row>
    <row r="776" spans="1:38" s="329" customFormat="1" ht="15.75" customHeight="1">
      <c r="A776" s="284" t="str">
        <f>IF('Data invoice'!J892=0,"",'Data invoice'!K892)</f>
        <v/>
      </c>
      <c r="B776" s="284" t="str">
        <f>IF('Data invoice'!K892=0,"",'Data invoice'!L892)</f>
        <v/>
      </c>
      <c r="C776" s="284" t="str">
        <f>IF('Data invoice'!L892=0,"",'Data invoice'!M892)</f>
        <v/>
      </c>
      <c r="D776" s="284" t="str">
        <f>IF('Data invoice'!M892=0,"",'Data invoice'!N892)</f>
        <v/>
      </c>
      <c r="E776" s="284" t="str">
        <f>IF('Data invoice'!N892=0,"",'Data invoice'!O892)</f>
        <v/>
      </c>
      <c r="F776" s="284" t="str">
        <f>IF('Data invoice'!O892=0,"",'Data invoice'!P892)</f>
        <v/>
      </c>
      <c r="G776" s="284" t="str">
        <f>IF('Data invoice'!P892=0,"",'Data invoice'!Q892)</f>
        <v/>
      </c>
      <c r="H776" s="284" t="str">
        <f>IF('Data invoice'!Q892=0,"",'Data invoice'!R892)</f>
        <v/>
      </c>
      <c r="I776" s="320" t="str">
        <f>IF('Data invoice'!R892=0,"",'Data invoice'!S892)</f>
        <v/>
      </c>
      <c r="J776" s="367" t="str">
        <f>IF('Data invoice'!S892=0,"",'Data invoice'!T892)</f>
        <v/>
      </c>
      <c r="L776" s="414"/>
      <c r="M776" s="275"/>
      <c r="N776" s="275"/>
      <c r="O776" s="414"/>
      <c r="P776" s="414"/>
      <c r="Q776" s="414"/>
      <c r="R776" s="414"/>
      <c r="S776" s="414"/>
      <c r="T776" s="414"/>
      <c r="U776" s="414"/>
      <c r="V776" s="414"/>
      <c r="W776" s="414"/>
      <c r="X776" s="414"/>
      <c r="Y776" s="414"/>
      <c r="Z776" s="414"/>
      <c r="AA776" s="414"/>
      <c r="AB776" s="414"/>
      <c r="AC776" s="275"/>
      <c r="AD776" s="275"/>
      <c r="AE776" s="275"/>
      <c r="AF776" s="275"/>
      <c r="AG776" s="275"/>
      <c r="AH776" s="275"/>
      <c r="AI776" s="275"/>
      <c r="AJ776" s="275"/>
      <c r="AK776" s="275"/>
      <c r="AL776" s="275"/>
    </row>
    <row r="777" spans="1:38" s="329" customFormat="1" ht="15.75" customHeight="1">
      <c r="A777" s="284" t="str">
        <f>IF('Data invoice'!J893=0,"",'Data invoice'!K893)</f>
        <v/>
      </c>
      <c r="B777" s="284" t="str">
        <f>IF('Data invoice'!K893=0,"",'Data invoice'!L893)</f>
        <v/>
      </c>
      <c r="C777" s="284" t="str">
        <f>IF('Data invoice'!L893=0,"",'Data invoice'!M893)</f>
        <v/>
      </c>
      <c r="D777" s="284" t="str">
        <f>IF('Data invoice'!M893=0,"",'Data invoice'!N893)</f>
        <v/>
      </c>
      <c r="E777" s="284" t="str">
        <f>IF('Data invoice'!N893=0,"",'Data invoice'!O893)</f>
        <v/>
      </c>
      <c r="F777" s="284" t="str">
        <f>IF('Data invoice'!O893=0,"",'Data invoice'!P893)</f>
        <v/>
      </c>
      <c r="G777" s="284" t="str">
        <f>IF('Data invoice'!P893=0,"",'Data invoice'!Q893)</f>
        <v/>
      </c>
      <c r="H777" s="284" t="str">
        <f>IF('Data invoice'!Q893=0,"",'Data invoice'!R893)</f>
        <v/>
      </c>
      <c r="I777" s="320" t="str">
        <f>IF('Data invoice'!R893=0,"",'Data invoice'!S893)</f>
        <v/>
      </c>
      <c r="J777" s="367" t="str">
        <f>IF('Data invoice'!S893=0,"",'Data invoice'!T893)</f>
        <v/>
      </c>
      <c r="L777" s="414"/>
      <c r="M777" s="275"/>
      <c r="N777" s="275"/>
      <c r="O777" s="414"/>
      <c r="P777" s="414"/>
      <c r="Q777" s="414"/>
      <c r="R777" s="414"/>
      <c r="S777" s="414"/>
      <c r="T777" s="414"/>
      <c r="U777" s="414"/>
      <c r="V777" s="414"/>
      <c r="W777" s="414"/>
      <c r="X777" s="414"/>
      <c r="Y777" s="414"/>
      <c r="Z777" s="414"/>
      <c r="AA777" s="414"/>
      <c r="AB777" s="414"/>
      <c r="AC777" s="275"/>
      <c r="AD777" s="275"/>
      <c r="AE777" s="275"/>
      <c r="AF777" s="275"/>
      <c r="AG777" s="275"/>
      <c r="AH777" s="275"/>
      <c r="AI777" s="275"/>
      <c r="AJ777" s="275"/>
      <c r="AK777" s="275"/>
      <c r="AL777" s="275"/>
    </row>
    <row r="778" spans="1:38" s="329" customFormat="1" ht="15.75" customHeight="1">
      <c r="A778" s="284" t="str">
        <f>IF('Data invoice'!J894=0,"",'Data invoice'!K894)</f>
        <v/>
      </c>
      <c r="B778" s="284" t="str">
        <f>IF('Data invoice'!K894=0,"",'Data invoice'!L894)</f>
        <v/>
      </c>
      <c r="C778" s="284" t="str">
        <f>IF('Data invoice'!L894=0,"",'Data invoice'!M894)</f>
        <v/>
      </c>
      <c r="D778" s="284" t="str">
        <f>IF('Data invoice'!M894=0,"",'Data invoice'!N894)</f>
        <v/>
      </c>
      <c r="E778" s="284" t="str">
        <f>IF('Data invoice'!N894=0,"",'Data invoice'!O894)</f>
        <v/>
      </c>
      <c r="F778" s="284" t="str">
        <f>IF('Data invoice'!O894=0,"",'Data invoice'!P894)</f>
        <v/>
      </c>
      <c r="G778" s="284" t="str">
        <f>IF('Data invoice'!P894=0,"",'Data invoice'!Q894)</f>
        <v/>
      </c>
      <c r="H778" s="284" t="str">
        <f>IF('Data invoice'!Q894=0,"",'Data invoice'!R894)</f>
        <v/>
      </c>
      <c r="I778" s="320" t="str">
        <f>IF('Data invoice'!R894=0,"",'Data invoice'!S894)</f>
        <v/>
      </c>
      <c r="J778" s="367" t="str">
        <f>IF('Data invoice'!S894=0,"",'Data invoice'!T894)</f>
        <v/>
      </c>
      <c r="L778" s="414"/>
      <c r="M778" s="275"/>
      <c r="N778" s="275"/>
      <c r="O778" s="414"/>
      <c r="P778" s="414"/>
      <c r="Q778" s="414"/>
      <c r="R778" s="414"/>
      <c r="S778" s="414"/>
      <c r="T778" s="414"/>
      <c r="U778" s="414"/>
      <c r="V778" s="414"/>
      <c r="W778" s="414"/>
      <c r="X778" s="414"/>
      <c r="Y778" s="414"/>
      <c r="Z778" s="414"/>
      <c r="AA778" s="414"/>
      <c r="AB778" s="414"/>
      <c r="AC778" s="275"/>
      <c r="AD778" s="275"/>
      <c r="AE778" s="275"/>
      <c r="AF778" s="275"/>
      <c r="AG778" s="275"/>
      <c r="AH778" s="275"/>
      <c r="AI778" s="275"/>
      <c r="AJ778" s="275"/>
      <c r="AK778" s="275"/>
      <c r="AL778" s="275"/>
    </row>
    <row r="779" spans="1:38" s="329" customFormat="1" ht="15.75" customHeight="1">
      <c r="A779" s="284" t="str">
        <f>IF('Data invoice'!J895=0,"",'Data invoice'!K895)</f>
        <v/>
      </c>
      <c r="B779" s="284" t="str">
        <f>IF('Data invoice'!K895=0,"",'Data invoice'!L895)</f>
        <v/>
      </c>
      <c r="C779" s="284" t="str">
        <f>IF('Data invoice'!L895=0,"",'Data invoice'!M895)</f>
        <v/>
      </c>
      <c r="D779" s="284" t="str">
        <f>IF('Data invoice'!M895=0,"",'Data invoice'!N895)</f>
        <v/>
      </c>
      <c r="E779" s="284" t="str">
        <f>IF('Data invoice'!N895=0,"",'Data invoice'!O895)</f>
        <v/>
      </c>
      <c r="F779" s="284" t="str">
        <f>IF('Data invoice'!O895=0,"",'Data invoice'!P895)</f>
        <v/>
      </c>
      <c r="G779" s="284" t="str">
        <f>IF('Data invoice'!P895=0,"",'Data invoice'!Q895)</f>
        <v/>
      </c>
      <c r="H779" s="284" t="str">
        <f>IF('Data invoice'!Q895=0,"",'Data invoice'!R895)</f>
        <v/>
      </c>
      <c r="I779" s="320" t="str">
        <f>IF('Data invoice'!R895=0,"",'Data invoice'!S895)</f>
        <v/>
      </c>
      <c r="J779" s="367" t="str">
        <f>IF('Data invoice'!S895=0,"",'Data invoice'!T895)</f>
        <v/>
      </c>
      <c r="L779" s="414"/>
      <c r="M779" s="275"/>
      <c r="N779" s="275"/>
      <c r="O779" s="414"/>
      <c r="P779" s="414"/>
      <c r="Q779" s="414"/>
      <c r="R779" s="414"/>
      <c r="S779" s="414"/>
      <c r="T779" s="414"/>
      <c r="U779" s="414"/>
      <c r="V779" s="414"/>
      <c r="W779" s="414"/>
      <c r="X779" s="414"/>
      <c r="Y779" s="414"/>
      <c r="Z779" s="414"/>
      <c r="AA779" s="414"/>
      <c r="AB779" s="414"/>
      <c r="AC779" s="275"/>
      <c r="AD779" s="275"/>
      <c r="AE779" s="275"/>
      <c r="AF779" s="275"/>
      <c r="AG779" s="275"/>
      <c r="AH779" s="275"/>
      <c r="AI779" s="275"/>
      <c r="AJ779" s="275"/>
      <c r="AK779" s="275"/>
      <c r="AL779" s="275"/>
    </row>
    <row r="780" spans="1:38" s="329" customFormat="1" ht="15.75" customHeight="1">
      <c r="A780" s="284" t="str">
        <f>IF('Data invoice'!J896=0,"",'Data invoice'!K896)</f>
        <v/>
      </c>
      <c r="B780" s="284" t="str">
        <f>IF('Data invoice'!K896=0,"",'Data invoice'!L896)</f>
        <v/>
      </c>
      <c r="C780" s="284" t="str">
        <f>IF('Data invoice'!L896=0,"",'Data invoice'!M896)</f>
        <v/>
      </c>
      <c r="D780" s="284" t="str">
        <f>IF('Data invoice'!M896=0,"",'Data invoice'!N896)</f>
        <v/>
      </c>
      <c r="E780" s="284" t="str">
        <f>IF('Data invoice'!N896=0,"",'Data invoice'!O896)</f>
        <v/>
      </c>
      <c r="F780" s="284" t="str">
        <f>IF('Data invoice'!O896=0,"",'Data invoice'!P896)</f>
        <v/>
      </c>
      <c r="G780" s="284" t="str">
        <f>IF('Data invoice'!P896=0,"",'Data invoice'!Q896)</f>
        <v/>
      </c>
      <c r="H780" s="284" t="str">
        <f>IF('Data invoice'!Q896=0,"",'Data invoice'!R896)</f>
        <v/>
      </c>
      <c r="I780" s="320" t="str">
        <f>IF('Data invoice'!R896=0,"",'Data invoice'!S896)</f>
        <v/>
      </c>
      <c r="J780" s="367" t="str">
        <f>IF('Data invoice'!S896=0,"",'Data invoice'!T896)</f>
        <v/>
      </c>
      <c r="L780" s="414"/>
      <c r="M780" s="275"/>
      <c r="N780" s="275"/>
      <c r="O780" s="414"/>
      <c r="P780" s="414"/>
      <c r="Q780" s="414"/>
      <c r="R780" s="414"/>
      <c r="S780" s="414"/>
      <c r="T780" s="414"/>
      <c r="U780" s="414"/>
      <c r="V780" s="414"/>
      <c r="W780" s="414"/>
      <c r="X780" s="414"/>
      <c r="Y780" s="414"/>
      <c r="Z780" s="414"/>
      <c r="AA780" s="414"/>
      <c r="AB780" s="414"/>
      <c r="AC780" s="275"/>
      <c r="AD780" s="275"/>
      <c r="AE780" s="275"/>
      <c r="AF780" s="275"/>
      <c r="AG780" s="275"/>
      <c r="AH780" s="275"/>
      <c r="AI780" s="275"/>
      <c r="AJ780" s="275"/>
      <c r="AK780" s="275"/>
      <c r="AL780" s="275"/>
    </row>
    <row r="781" spans="1:38" s="329" customFormat="1" ht="15.75" customHeight="1">
      <c r="A781" s="284" t="str">
        <f>IF('Data invoice'!J897=0,"",'Data invoice'!K897)</f>
        <v/>
      </c>
      <c r="B781" s="284" t="str">
        <f>IF('Data invoice'!K897=0,"",'Data invoice'!L897)</f>
        <v/>
      </c>
      <c r="C781" s="284" t="str">
        <f>IF('Data invoice'!L897=0,"",'Data invoice'!M897)</f>
        <v/>
      </c>
      <c r="D781" s="284" t="str">
        <f>IF('Data invoice'!M897=0,"",'Data invoice'!N897)</f>
        <v/>
      </c>
      <c r="E781" s="284" t="str">
        <f>IF('Data invoice'!N897=0,"",'Data invoice'!O897)</f>
        <v/>
      </c>
      <c r="F781" s="284" t="str">
        <f>IF('Data invoice'!O897=0,"",'Data invoice'!P897)</f>
        <v/>
      </c>
      <c r="G781" s="284" t="str">
        <f>IF('Data invoice'!P897=0,"",'Data invoice'!Q897)</f>
        <v/>
      </c>
      <c r="H781" s="284" t="str">
        <f>IF('Data invoice'!Q897=0,"",'Data invoice'!R897)</f>
        <v/>
      </c>
      <c r="I781" s="320" t="str">
        <f>IF('Data invoice'!R897=0,"",'Data invoice'!S897)</f>
        <v/>
      </c>
      <c r="J781" s="367" t="str">
        <f>IF('Data invoice'!S897=0,"",'Data invoice'!T897)</f>
        <v/>
      </c>
      <c r="L781" s="414"/>
      <c r="M781" s="275"/>
      <c r="N781" s="275"/>
      <c r="O781" s="414"/>
      <c r="P781" s="414"/>
      <c r="Q781" s="414"/>
      <c r="R781" s="414"/>
      <c r="S781" s="414"/>
      <c r="T781" s="414"/>
      <c r="U781" s="414"/>
      <c r="V781" s="414"/>
      <c r="W781" s="414"/>
      <c r="X781" s="414"/>
      <c r="Y781" s="414"/>
      <c r="Z781" s="414"/>
      <c r="AA781" s="414"/>
      <c r="AB781" s="414"/>
      <c r="AC781" s="275"/>
      <c r="AD781" s="275"/>
      <c r="AE781" s="275"/>
      <c r="AF781" s="275"/>
      <c r="AG781" s="275"/>
      <c r="AH781" s="275"/>
      <c r="AI781" s="275"/>
      <c r="AJ781" s="275"/>
      <c r="AK781" s="275"/>
      <c r="AL781" s="275"/>
    </row>
    <row r="782" spans="1:38" s="329" customFormat="1" ht="15.75" customHeight="1">
      <c r="A782" s="284" t="str">
        <f>IF('Data invoice'!J898=0,"",'Data invoice'!K898)</f>
        <v/>
      </c>
      <c r="B782" s="284" t="str">
        <f>IF('Data invoice'!K898=0,"",'Data invoice'!L898)</f>
        <v/>
      </c>
      <c r="C782" s="284" t="str">
        <f>IF('Data invoice'!L898=0,"",'Data invoice'!M898)</f>
        <v/>
      </c>
      <c r="D782" s="284" t="str">
        <f>IF('Data invoice'!M898=0,"",'Data invoice'!N898)</f>
        <v/>
      </c>
      <c r="E782" s="284" t="str">
        <f>IF('Data invoice'!N898=0,"",'Data invoice'!O898)</f>
        <v/>
      </c>
      <c r="F782" s="284" t="str">
        <f>IF('Data invoice'!O898=0,"",'Data invoice'!P898)</f>
        <v/>
      </c>
      <c r="G782" s="284" t="str">
        <f>IF('Data invoice'!P898=0,"",'Data invoice'!Q898)</f>
        <v/>
      </c>
      <c r="H782" s="284" t="str">
        <f>IF('Data invoice'!Q898=0,"",'Data invoice'!R898)</f>
        <v/>
      </c>
      <c r="I782" s="320" t="str">
        <f>IF('Data invoice'!R898=0,"",'Data invoice'!S898)</f>
        <v/>
      </c>
      <c r="J782" s="367" t="str">
        <f>IF('Data invoice'!S898=0,"",'Data invoice'!T898)</f>
        <v/>
      </c>
      <c r="L782" s="414"/>
      <c r="M782" s="275"/>
      <c r="N782" s="275"/>
      <c r="O782" s="414"/>
      <c r="P782" s="414"/>
      <c r="Q782" s="414"/>
      <c r="R782" s="414"/>
      <c r="S782" s="414"/>
      <c r="T782" s="414"/>
      <c r="U782" s="414"/>
      <c r="V782" s="414"/>
      <c r="W782" s="414"/>
      <c r="X782" s="414"/>
      <c r="Y782" s="414"/>
      <c r="Z782" s="414"/>
      <c r="AA782" s="414"/>
      <c r="AB782" s="414"/>
      <c r="AC782" s="275"/>
      <c r="AD782" s="275"/>
      <c r="AE782" s="275"/>
      <c r="AF782" s="275"/>
      <c r="AG782" s="275"/>
      <c r="AH782" s="275"/>
      <c r="AI782" s="275"/>
      <c r="AJ782" s="275"/>
      <c r="AK782" s="275"/>
      <c r="AL782" s="275"/>
    </row>
    <row r="783" spans="1:38" s="329" customFormat="1" ht="15.75" customHeight="1">
      <c r="A783" s="284" t="str">
        <f>IF('Data invoice'!J899=0,"",'Data invoice'!K899)</f>
        <v/>
      </c>
      <c r="B783" s="284" t="str">
        <f>IF('Data invoice'!K899=0,"",'Data invoice'!L899)</f>
        <v/>
      </c>
      <c r="C783" s="284" t="str">
        <f>IF('Data invoice'!L899=0,"",'Data invoice'!M899)</f>
        <v/>
      </c>
      <c r="D783" s="284" t="str">
        <f>IF('Data invoice'!M899=0,"",'Data invoice'!N899)</f>
        <v/>
      </c>
      <c r="E783" s="284" t="str">
        <f>IF('Data invoice'!N899=0,"",'Data invoice'!O899)</f>
        <v/>
      </c>
      <c r="F783" s="284" t="str">
        <f>IF('Data invoice'!O899=0,"",'Data invoice'!P899)</f>
        <v/>
      </c>
      <c r="G783" s="284" t="str">
        <f>IF('Data invoice'!P899=0,"",'Data invoice'!Q899)</f>
        <v/>
      </c>
      <c r="H783" s="284" t="str">
        <f>IF('Data invoice'!Q899=0,"",'Data invoice'!R899)</f>
        <v/>
      </c>
      <c r="I783" s="320" t="str">
        <f>IF('Data invoice'!R899=0,"",'Data invoice'!S899)</f>
        <v/>
      </c>
      <c r="J783" s="367" t="str">
        <f>IF('Data invoice'!S899=0,"",'Data invoice'!T899)</f>
        <v/>
      </c>
      <c r="L783" s="414"/>
      <c r="M783" s="275"/>
      <c r="N783" s="275"/>
      <c r="O783" s="414"/>
      <c r="P783" s="414"/>
      <c r="Q783" s="414"/>
      <c r="R783" s="414"/>
      <c r="S783" s="414"/>
      <c r="T783" s="414"/>
      <c r="U783" s="414"/>
      <c r="V783" s="414"/>
      <c r="W783" s="414"/>
      <c r="X783" s="414"/>
      <c r="Y783" s="414"/>
      <c r="Z783" s="414"/>
      <c r="AA783" s="414"/>
      <c r="AB783" s="414"/>
      <c r="AC783" s="275"/>
      <c r="AD783" s="275"/>
      <c r="AE783" s="275"/>
      <c r="AF783" s="275"/>
      <c r="AG783" s="275"/>
      <c r="AH783" s="275"/>
      <c r="AI783" s="275"/>
      <c r="AJ783" s="275"/>
      <c r="AK783" s="275"/>
      <c r="AL783" s="275"/>
    </row>
    <row r="784" spans="1:38" s="329" customFormat="1" ht="15.75" customHeight="1">
      <c r="A784" s="284" t="str">
        <f>IF('Data invoice'!J900=0,"",'Data invoice'!K900)</f>
        <v/>
      </c>
      <c r="B784" s="284" t="str">
        <f>IF('Data invoice'!K900=0,"",'Data invoice'!L900)</f>
        <v/>
      </c>
      <c r="C784" s="284" t="str">
        <f>IF('Data invoice'!L900=0,"",'Data invoice'!M900)</f>
        <v/>
      </c>
      <c r="D784" s="284" t="str">
        <f>IF('Data invoice'!M900=0,"",'Data invoice'!N900)</f>
        <v/>
      </c>
      <c r="E784" s="284" t="str">
        <f>IF('Data invoice'!N900=0,"",'Data invoice'!O900)</f>
        <v/>
      </c>
      <c r="F784" s="284" t="str">
        <f>IF('Data invoice'!O900=0,"",'Data invoice'!P900)</f>
        <v/>
      </c>
      <c r="G784" s="284" t="str">
        <f>IF('Data invoice'!P900=0,"",'Data invoice'!Q900)</f>
        <v/>
      </c>
      <c r="H784" s="284" t="str">
        <f>IF('Data invoice'!Q900=0,"",'Data invoice'!R900)</f>
        <v/>
      </c>
      <c r="I784" s="320" t="str">
        <f>IF('Data invoice'!R900=0,"",'Data invoice'!S900)</f>
        <v/>
      </c>
      <c r="J784" s="367" t="str">
        <f>IF('Data invoice'!S900=0,"",'Data invoice'!T900)</f>
        <v/>
      </c>
      <c r="L784" s="414"/>
      <c r="M784" s="275"/>
      <c r="N784" s="275"/>
      <c r="O784" s="414"/>
      <c r="P784" s="414"/>
      <c r="Q784" s="414"/>
      <c r="R784" s="414"/>
      <c r="S784" s="414"/>
      <c r="T784" s="414"/>
      <c r="U784" s="414"/>
      <c r="V784" s="414"/>
      <c r="W784" s="414"/>
      <c r="X784" s="414"/>
      <c r="Y784" s="414"/>
      <c r="Z784" s="414"/>
      <c r="AA784" s="414"/>
      <c r="AB784" s="414"/>
      <c r="AC784" s="275"/>
      <c r="AD784" s="275"/>
      <c r="AE784" s="275"/>
      <c r="AF784" s="275"/>
      <c r="AG784" s="275"/>
      <c r="AH784" s="275"/>
      <c r="AI784" s="275"/>
      <c r="AJ784" s="275"/>
      <c r="AK784" s="275"/>
      <c r="AL784" s="275"/>
    </row>
    <row r="785" spans="1:38" s="329" customFormat="1" ht="15.75" customHeight="1">
      <c r="A785" s="284" t="str">
        <f>IF('Data invoice'!J901=0,"",'Data invoice'!K901)</f>
        <v/>
      </c>
      <c r="B785" s="284" t="str">
        <f>IF('Data invoice'!K901=0,"",'Data invoice'!L901)</f>
        <v/>
      </c>
      <c r="C785" s="284" t="str">
        <f>IF('Data invoice'!L901=0,"",'Data invoice'!M901)</f>
        <v/>
      </c>
      <c r="D785" s="284" t="str">
        <f>IF('Data invoice'!M901=0,"",'Data invoice'!N901)</f>
        <v/>
      </c>
      <c r="E785" s="284" t="str">
        <f>IF('Data invoice'!N901=0,"",'Data invoice'!O901)</f>
        <v/>
      </c>
      <c r="F785" s="284" t="str">
        <f>IF('Data invoice'!O901=0,"",'Data invoice'!P901)</f>
        <v/>
      </c>
      <c r="G785" s="284" t="str">
        <f>IF('Data invoice'!P901=0,"",'Data invoice'!Q901)</f>
        <v/>
      </c>
      <c r="H785" s="284" t="str">
        <f>IF('Data invoice'!Q901=0,"",'Data invoice'!R901)</f>
        <v/>
      </c>
      <c r="I785" s="320" t="str">
        <f>IF('Data invoice'!R901=0,"",'Data invoice'!S901)</f>
        <v/>
      </c>
      <c r="J785" s="367" t="str">
        <f>IF('Data invoice'!S901=0,"",'Data invoice'!T901)</f>
        <v/>
      </c>
      <c r="L785" s="414"/>
      <c r="M785" s="275"/>
      <c r="N785" s="275"/>
      <c r="O785" s="414"/>
      <c r="P785" s="414"/>
      <c r="Q785" s="414"/>
      <c r="R785" s="414"/>
      <c r="S785" s="414"/>
      <c r="T785" s="414"/>
      <c r="U785" s="414"/>
      <c r="V785" s="414"/>
      <c r="W785" s="414"/>
      <c r="X785" s="414"/>
      <c r="Y785" s="414"/>
      <c r="Z785" s="414"/>
      <c r="AA785" s="414"/>
      <c r="AB785" s="414"/>
      <c r="AC785" s="275"/>
      <c r="AD785" s="275"/>
      <c r="AE785" s="275"/>
      <c r="AF785" s="275"/>
      <c r="AG785" s="275"/>
      <c r="AH785" s="275"/>
      <c r="AI785" s="275"/>
      <c r="AJ785" s="275"/>
      <c r="AK785" s="275"/>
      <c r="AL785" s="275"/>
    </row>
    <row r="786" spans="1:38" s="329" customFormat="1" ht="15.75" customHeight="1">
      <c r="A786" s="284" t="str">
        <f>IF('Data invoice'!J902=0,"",'Data invoice'!K902)</f>
        <v/>
      </c>
      <c r="B786" s="284" t="str">
        <f>IF('Data invoice'!K902=0,"",'Data invoice'!L902)</f>
        <v/>
      </c>
      <c r="C786" s="284" t="str">
        <f>IF('Data invoice'!L902=0,"",'Data invoice'!M902)</f>
        <v/>
      </c>
      <c r="D786" s="284" t="str">
        <f>IF('Data invoice'!M902=0,"",'Data invoice'!N902)</f>
        <v/>
      </c>
      <c r="E786" s="284" t="str">
        <f>IF('Data invoice'!N902=0,"",'Data invoice'!O902)</f>
        <v/>
      </c>
      <c r="F786" s="284" t="str">
        <f>IF('Data invoice'!O902=0,"",'Data invoice'!P902)</f>
        <v/>
      </c>
      <c r="G786" s="284" t="str">
        <f>IF('Data invoice'!P902=0,"",'Data invoice'!Q902)</f>
        <v/>
      </c>
      <c r="H786" s="284" t="str">
        <f>IF('Data invoice'!Q902=0,"",'Data invoice'!R902)</f>
        <v/>
      </c>
      <c r="I786" s="320" t="str">
        <f>IF('Data invoice'!R902=0,"",'Data invoice'!S902)</f>
        <v/>
      </c>
      <c r="J786" s="367" t="str">
        <f>IF('Data invoice'!S902=0,"",'Data invoice'!T902)</f>
        <v/>
      </c>
      <c r="L786" s="414"/>
      <c r="M786" s="275"/>
      <c r="N786" s="275"/>
      <c r="O786" s="414"/>
      <c r="P786" s="414"/>
      <c r="Q786" s="414"/>
      <c r="R786" s="414"/>
      <c r="S786" s="414"/>
      <c r="T786" s="414"/>
      <c r="U786" s="414"/>
      <c r="V786" s="414"/>
      <c r="W786" s="414"/>
      <c r="X786" s="414"/>
      <c r="Y786" s="414"/>
      <c r="Z786" s="414"/>
      <c r="AA786" s="414"/>
      <c r="AB786" s="414"/>
      <c r="AC786" s="275"/>
      <c r="AD786" s="275"/>
      <c r="AE786" s="275"/>
      <c r="AF786" s="275"/>
      <c r="AG786" s="275"/>
      <c r="AH786" s="275"/>
      <c r="AI786" s="275"/>
      <c r="AJ786" s="275"/>
      <c r="AK786" s="275"/>
      <c r="AL786" s="275"/>
    </row>
    <row r="787" spans="1:38" s="329" customFormat="1" ht="15.75" customHeight="1">
      <c r="A787" s="284" t="str">
        <f>IF('Data invoice'!J903=0,"",'Data invoice'!K903)</f>
        <v/>
      </c>
      <c r="B787" s="284" t="str">
        <f>IF('Data invoice'!K903=0,"",'Data invoice'!L903)</f>
        <v/>
      </c>
      <c r="C787" s="284" t="str">
        <f>IF('Data invoice'!L903=0,"",'Data invoice'!M903)</f>
        <v/>
      </c>
      <c r="D787" s="284" t="str">
        <f>IF('Data invoice'!M903=0,"",'Data invoice'!N903)</f>
        <v/>
      </c>
      <c r="E787" s="284" t="str">
        <f>IF('Data invoice'!N903=0,"",'Data invoice'!O903)</f>
        <v/>
      </c>
      <c r="F787" s="284" t="str">
        <f>IF('Data invoice'!O903=0,"",'Data invoice'!P903)</f>
        <v/>
      </c>
      <c r="G787" s="284" t="str">
        <f>IF('Data invoice'!P903=0,"",'Data invoice'!Q903)</f>
        <v/>
      </c>
      <c r="H787" s="284" t="str">
        <f>IF('Data invoice'!Q903=0,"",'Data invoice'!R903)</f>
        <v/>
      </c>
      <c r="I787" s="320" t="str">
        <f>IF('Data invoice'!R903=0,"",'Data invoice'!S903)</f>
        <v/>
      </c>
      <c r="J787" s="367" t="str">
        <f>IF('Data invoice'!S903=0,"",'Data invoice'!T903)</f>
        <v/>
      </c>
      <c r="L787" s="414"/>
      <c r="M787" s="275"/>
      <c r="N787" s="275"/>
      <c r="O787" s="414"/>
      <c r="P787" s="414"/>
      <c r="Q787" s="414"/>
      <c r="R787" s="414"/>
      <c r="S787" s="414"/>
      <c r="T787" s="414"/>
      <c r="U787" s="414"/>
      <c r="V787" s="414"/>
      <c r="W787" s="414"/>
      <c r="X787" s="414"/>
      <c r="Y787" s="414"/>
      <c r="Z787" s="414"/>
      <c r="AA787" s="414"/>
      <c r="AB787" s="414"/>
      <c r="AC787" s="275"/>
      <c r="AD787" s="275"/>
      <c r="AE787" s="275"/>
      <c r="AF787" s="275"/>
      <c r="AG787" s="275"/>
      <c r="AH787" s="275"/>
      <c r="AI787" s="275"/>
      <c r="AJ787" s="275"/>
      <c r="AK787" s="275"/>
      <c r="AL787" s="275"/>
    </row>
    <row r="788" spans="1:38" s="329" customFormat="1" ht="15.75" customHeight="1">
      <c r="A788" s="284" t="str">
        <f>IF('Data invoice'!J904=0,"",'Data invoice'!K904)</f>
        <v/>
      </c>
      <c r="B788" s="284" t="str">
        <f>IF('Data invoice'!K904=0,"",'Data invoice'!L904)</f>
        <v/>
      </c>
      <c r="C788" s="284" t="str">
        <f>IF('Data invoice'!L904=0,"",'Data invoice'!M904)</f>
        <v/>
      </c>
      <c r="D788" s="284" t="str">
        <f>IF('Data invoice'!M904=0,"",'Data invoice'!N904)</f>
        <v/>
      </c>
      <c r="E788" s="284" t="str">
        <f>IF('Data invoice'!N904=0,"",'Data invoice'!O904)</f>
        <v/>
      </c>
      <c r="F788" s="284" t="str">
        <f>IF('Data invoice'!O904=0,"",'Data invoice'!P904)</f>
        <v/>
      </c>
      <c r="G788" s="284" t="str">
        <f>IF('Data invoice'!P904=0,"",'Data invoice'!Q904)</f>
        <v/>
      </c>
      <c r="H788" s="284" t="str">
        <f>IF('Data invoice'!Q904=0,"",'Data invoice'!R904)</f>
        <v/>
      </c>
      <c r="I788" s="320" t="str">
        <f>IF('Data invoice'!R904=0,"",'Data invoice'!S904)</f>
        <v/>
      </c>
      <c r="J788" s="367" t="str">
        <f>IF('Data invoice'!S904=0,"",'Data invoice'!T904)</f>
        <v/>
      </c>
      <c r="L788" s="414"/>
      <c r="M788" s="275"/>
      <c r="N788" s="275"/>
      <c r="O788" s="414"/>
      <c r="P788" s="414"/>
      <c r="Q788" s="414"/>
      <c r="R788" s="414"/>
      <c r="S788" s="414"/>
      <c r="T788" s="414"/>
      <c r="U788" s="414"/>
      <c r="V788" s="414"/>
      <c r="W788" s="414"/>
      <c r="X788" s="414"/>
      <c r="Y788" s="414"/>
      <c r="Z788" s="414"/>
      <c r="AA788" s="414"/>
      <c r="AB788" s="414"/>
      <c r="AC788" s="275"/>
      <c r="AD788" s="275"/>
      <c r="AE788" s="275"/>
      <c r="AF788" s="275"/>
      <c r="AG788" s="275"/>
      <c r="AH788" s="275"/>
      <c r="AI788" s="275"/>
      <c r="AJ788" s="275"/>
      <c r="AK788" s="275"/>
      <c r="AL788" s="275"/>
    </row>
    <row r="789" spans="1:38" s="329" customFormat="1" ht="15.75" customHeight="1">
      <c r="A789" s="284" t="str">
        <f>IF('Data invoice'!J905=0,"",'Data invoice'!K905)</f>
        <v/>
      </c>
      <c r="B789" s="284" t="str">
        <f>IF('Data invoice'!K905=0,"",'Data invoice'!L905)</f>
        <v/>
      </c>
      <c r="C789" s="284" t="str">
        <f>IF('Data invoice'!L905=0,"",'Data invoice'!M905)</f>
        <v/>
      </c>
      <c r="D789" s="284" t="str">
        <f>IF('Data invoice'!M905=0,"",'Data invoice'!N905)</f>
        <v/>
      </c>
      <c r="E789" s="284" t="str">
        <f>IF('Data invoice'!N905=0,"",'Data invoice'!O905)</f>
        <v/>
      </c>
      <c r="F789" s="284" t="str">
        <f>IF('Data invoice'!O905=0,"",'Data invoice'!P905)</f>
        <v/>
      </c>
      <c r="G789" s="284" t="str">
        <f>IF('Data invoice'!P905=0,"",'Data invoice'!Q905)</f>
        <v/>
      </c>
      <c r="H789" s="284" t="str">
        <f>IF('Data invoice'!Q905=0,"",'Data invoice'!R905)</f>
        <v/>
      </c>
      <c r="I789" s="320" t="str">
        <f>IF('Data invoice'!R905=0,"",'Data invoice'!S905)</f>
        <v/>
      </c>
      <c r="J789" s="367" t="str">
        <f>IF('Data invoice'!S905=0,"",'Data invoice'!T905)</f>
        <v/>
      </c>
      <c r="L789" s="414"/>
      <c r="M789" s="275"/>
      <c r="N789" s="275"/>
      <c r="O789" s="414"/>
      <c r="P789" s="414"/>
      <c r="Q789" s="414"/>
      <c r="R789" s="414"/>
      <c r="S789" s="414"/>
      <c r="T789" s="414"/>
      <c r="U789" s="414"/>
      <c r="V789" s="414"/>
      <c r="W789" s="414"/>
      <c r="X789" s="414"/>
      <c r="Y789" s="414"/>
      <c r="Z789" s="414"/>
      <c r="AA789" s="414"/>
      <c r="AB789" s="414"/>
      <c r="AC789" s="275"/>
      <c r="AD789" s="275"/>
      <c r="AE789" s="275"/>
      <c r="AF789" s="275"/>
      <c r="AG789" s="275"/>
      <c r="AH789" s="275"/>
      <c r="AI789" s="275"/>
      <c r="AJ789" s="275"/>
      <c r="AK789" s="275"/>
      <c r="AL789" s="275"/>
    </row>
    <row r="790" spans="1:38" s="329" customFormat="1" ht="15.75" customHeight="1">
      <c r="A790" s="284" t="str">
        <f>IF('Data invoice'!J906=0,"",'Data invoice'!K906)</f>
        <v/>
      </c>
      <c r="B790" s="284" t="str">
        <f>IF('Data invoice'!K906=0,"",'Data invoice'!L906)</f>
        <v/>
      </c>
      <c r="C790" s="284" t="str">
        <f>IF('Data invoice'!L906=0,"",'Data invoice'!M906)</f>
        <v/>
      </c>
      <c r="D790" s="284" t="str">
        <f>IF('Data invoice'!M906=0,"",'Data invoice'!N906)</f>
        <v/>
      </c>
      <c r="E790" s="284" t="str">
        <f>IF('Data invoice'!N906=0,"",'Data invoice'!O906)</f>
        <v/>
      </c>
      <c r="F790" s="284" t="str">
        <f>IF('Data invoice'!O906=0,"",'Data invoice'!P906)</f>
        <v/>
      </c>
      <c r="G790" s="284" t="str">
        <f>IF('Data invoice'!P906=0,"",'Data invoice'!Q906)</f>
        <v/>
      </c>
      <c r="H790" s="284" t="str">
        <f>IF('Data invoice'!Q906=0,"",'Data invoice'!R906)</f>
        <v/>
      </c>
      <c r="I790" s="320" t="str">
        <f>IF('Data invoice'!R906=0,"",'Data invoice'!S906)</f>
        <v/>
      </c>
      <c r="J790" s="367" t="str">
        <f>IF('Data invoice'!S906=0,"",'Data invoice'!T906)</f>
        <v/>
      </c>
      <c r="L790" s="414"/>
      <c r="M790" s="275"/>
      <c r="N790" s="275"/>
      <c r="O790" s="414"/>
      <c r="P790" s="414"/>
      <c r="Q790" s="414"/>
      <c r="R790" s="414"/>
      <c r="S790" s="414"/>
      <c r="T790" s="414"/>
      <c r="U790" s="414"/>
      <c r="V790" s="414"/>
      <c r="W790" s="414"/>
      <c r="X790" s="414"/>
      <c r="Y790" s="414"/>
      <c r="Z790" s="414"/>
      <c r="AA790" s="414"/>
      <c r="AB790" s="414"/>
      <c r="AC790" s="275"/>
      <c r="AD790" s="275"/>
      <c r="AE790" s="275"/>
      <c r="AF790" s="275"/>
      <c r="AG790" s="275"/>
      <c r="AH790" s="275"/>
      <c r="AI790" s="275"/>
      <c r="AJ790" s="275"/>
      <c r="AK790" s="275"/>
      <c r="AL790" s="275"/>
    </row>
    <row r="791" spans="1:38" s="329" customFormat="1" ht="15.75" customHeight="1">
      <c r="A791" s="284" t="str">
        <f>IF('Data invoice'!J907=0,"",'Data invoice'!K907)</f>
        <v/>
      </c>
      <c r="B791" s="284" t="str">
        <f>IF('Data invoice'!K907=0,"",'Data invoice'!L907)</f>
        <v/>
      </c>
      <c r="C791" s="284" t="str">
        <f>IF('Data invoice'!L907=0,"",'Data invoice'!M907)</f>
        <v/>
      </c>
      <c r="D791" s="284" t="str">
        <f>IF('Data invoice'!M907=0,"",'Data invoice'!N907)</f>
        <v/>
      </c>
      <c r="E791" s="284" t="str">
        <f>IF('Data invoice'!N907=0,"",'Data invoice'!O907)</f>
        <v/>
      </c>
      <c r="F791" s="284" t="str">
        <f>IF('Data invoice'!O907=0,"",'Data invoice'!P907)</f>
        <v/>
      </c>
      <c r="G791" s="284" t="str">
        <f>IF('Data invoice'!P907=0,"",'Data invoice'!Q907)</f>
        <v/>
      </c>
      <c r="H791" s="284" t="str">
        <f>IF('Data invoice'!Q907=0,"",'Data invoice'!R907)</f>
        <v/>
      </c>
      <c r="I791" s="320" t="str">
        <f>IF('Data invoice'!R907=0,"",'Data invoice'!S907)</f>
        <v/>
      </c>
      <c r="J791" s="367" t="str">
        <f>IF('Data invoice'!S907=0,"",'Data invoice'!T907)</f>
        <v/>
      </c>
      <c r="L791" s="414"/>
      <c r="M791" s="275"/>
      <c r="N791" s="275"/>
      <c r="O791" s="414"/>
      <c r="P791" s="414"/>
      <c r="Q791" s="414"/>
      <c r="R791" s="414"/>
      <c r="S791" s="414"/>
      <c r="T791" s="414"/>
      <c r="U791" s="414"/>
      <c r="V791" s="414"/>
      <c r="W791" s="414"/>
      <c r="X791" s="414"/>
      <c r="Y791" s="414"/>
      <c r="Z791" s="414"/>
      <c r="AA791" s="414"/>
      <c r="AB791" s="414"/>
      <c r="AC791" s="275"/>
      <c r="AD791" s="275"/>
      <c r="AE791" s="275"/>
      <c r="AF791" s="275"/>
      <c r="AG791" s="275"/>
      <c r="AH791" s="275"/>
      <c r="AI791" s="275"/>
      <c r="AJ791" s="275"/>
      <c r="AK791" s="275"/>
      <c r="AL791" s="275"/>
    </row>
    <row r="792" spans="1:38" s="329" customFormat="1" ht="15.75" customHeight="1">
      <c r="A792" s="284" t="str">
        <f>IF('Data invoice'!J908=0,"",'Data invoice'!K908)</f>
        <v/>
      </c>
      <c r="B792" s="284" t="str">
        <f>IF('Data invoice'!K908=0,"",'Data invoice'!L908)</f>
        <v/>
      </c>
      <c r="C792" s="284" t="str">
        <f>IF('Data invoice'!L908=0,"",'Data invoice'!M908)</f>
        <v/>
      </c>
      <c r="D792" s="284" t="str">
        <f>IF('Data invoice'!M908=0,"",'Data invoice'!N908)</f>
        <v/>
      </c>
      <c r="E792" s="284" t="str">
        <f>IF('Data invoice'!N908=0,"",'Data invoice'!O908)</f>
        <v/>
      </c>
      <c r="F792" s="284" t="str">
        <f>IF('Data invoice'!O908=0,"",'Data invoice'!P908)</f>
        <v/>
      </c>
      <c r="G792" s="284" t="str">
        <f>IF('Data invoice'!P908=0,"",'Data invoice'!Q908)</f>
        <v/>
      </c>
      <c r="H792" s="284" t="str">
        <f>IF('Data invoice'!Q908=0,"",'Data invoice'!R908)</f>
        <v/>
      </c>
      <c r="I792" s="320" t="str">
        <f>IF('Data invoice'!R908=0,"",'Data invoice'!S908)</f>
        <v/>
      </c>
      <c r="J792" s="367" t="str">
        <f>IF('Data invoice'!S908=0,"",'Data invoice'!T908)</f>
        <v/>
      </c>
      <c r="L792" s="414"/>
      <c r="M792" s="275"/>
      <c r="N792" s="275"/>
      <c r="O792" s="414"/>
      <c r="P792" s="414"/>
      <c r="Q792" s="414"/>
      <c r="R792" s="414"/>
      <c r="S792" s="414"/>
      <c r="T792" s="414"/>
      <c r="U792" s="414"/>
      <c r="V792" s="414"/>
      <c r="W792" s="414"/>
      <c r="X792" s="414"/>
      <c r="Y792" s="414"/>
      <c r="Z792" s="414"/>
      <c r="AA792" s="414"/>
      <c r="AB792" s="414"/>
      <c r="AC792" s="275"/>
      <c r="AD792" s="275"/>
      <c r="AE792" s="275"/>
      <c r="AF792" s="275"/>
      <c r="AG792" s="275"/>
      <c r="AH792" s="275"/>
      <c r="AI792" s="275"/>
      <c r="AJ792" s="275"/>
      <c r="AK792" s="275"/>
      <c r="AL792" s="275"/>
    </row>
    <row r="793" spans="1:38" s="329" customFormat="1" ht="15.75" customHeight="1">
      <c r="A793" s="284" t="str">
        <f>IF('Data invoice'!J909=0,"",'Data invoice'!K909)</f>
        <v/>
      </c>
      <c r="B793" s="284" t="str">
        <f>IF('Data invoice'!K909=0,"",'Data invoice'!L909)</f>
        <v/>
      </c>
      <c r="C793" s="284" t="str">
        <f>IF('Data invoice'!L909=0,"",'Data invoice'!M909)</f>
        <v/>
      </c>
      <c r="D793" s="284" t="str">
        <f>IF('Data invoice'!M909=0,"",'Data invoice'!N909)</f>
        <v/>
      </c>
      <c r="E793" s="284" t="str">
        <f>IF('Data invoice'!N909=0,"",'Data invoice'!O909)</f>
        <v/>
      </c>
      <c r="F793" s="284" t="str">
        <f>IF('Data invoice'!O909=0,"",'Data invoice'!P909)</f>
        <v/>
      </c>
      <c r="G793" s="284" t="str">
        <f>IF('Data invoice'!P909=0,"",'Data invoice'!Q909)</f>
        <v/>
      </c>
      <c r="H793" s="284" t="str">
        <f>IF('Data invoice'!Q909=0,"",'Data invoice'!R909)</f>
        <v/>
      </c>
      <c r="I793" s="320" t="str">
        <f>IF('Data invoice'!R909=0,"",'Data invoice'!S909)</f>
        <v/>
      </c>
      <c r="J793" s="367" t="str">
        <f>IF('Data invoice'!S909=0,"",'Data invoice'!T909)</f>
        <v/>
      </c>
      <c r="L793" s="414"/>
      <c r="M793" s="275"/>
      <c r="N793" s="275"/>
      <c r="O793" s="414"/>
      <c r="P793" s="414"/>
      <c r="Q793" s="414"/>
      <c r="R793" s="414"/>
      <c r="S793" s="414"/>
      <c r="T793" s="414"/>
      <c r="U793" s="414"/>
      <c r="V793" s="414"/>
      <c r="W793" s="414"/>
      <c r="X793" s="414"/>
      <c r="Y793" s="414"/>
      <c r="Z793" s="414"/>
      <c r="AA793" s="414"/>
      <c r="AB793" s="414"/>
      <c r="AC793" s="275"/>
      <c r="AD793" s="275"/>
      <c r="AE793" s="275"/>
      <c r="AF793" s="275"/>
      <c r="AG793" s="275"/>
      <c r="AH793" s="275"/>
      <c r="AI793" s="275"/>
      <c r="AJ793" s="275"/>
      <c r="AK793" s="275"/>
      <c r="AL793" s="275"/>
    </row>
    <row r="794" spans="1:38" s="329" customFormat="1" ht="15.75" customHeight="1">
      <c r="A794" s="284" t="str">
        <f>IF('Data invoice'!J910=0,"",'Data invoice'!K910)</f>
        <v/>
      </c>
      <c r="B794" s="284" t="str">
        <f>IF('Data invoice'!K910=0,"",'Data invoice'!L910)</f>
        <v/>
      </c>
      <c r="C794" s="284" t="str">
        <f>IF('Data invoice'!L910=0,"",'Data invoice'!M910)</f>
        <v/>
      </c>
      <c r="D794" s="284" t="str">
        <f>IF('Data invoice'!M910=0,"",'Data invoice'!N910)</f>
        <v/>
      </c>
      <c r="E794" s="284" t="str">
        <f>IF('Data invoice'!N910=0,"",'Data invoice'!O910)</f>
        <v/>
      </c>
      <c r="F794" s="284" t="str">
        <f>IF('Data invoice'!O910=0,"",'Data invoice'!P910)</f>
        <v/>
      </c>
      <c r="G794" s="284" t="str">
        <f>IF('Data invoice'!P910=0,"",'Data invoice'!Q910)</f>
        <v/>
      </c>
      <c r="H794" s="284" t="str">
        <f>IF('Data invoice'!Q910=0,"",'Data invoice'!R910)</f>
        <v/>
      </c>
      <c r="I794" s="320" t="str">
        <f>IF('Data invoice'!R910=0,"",'Data invoice'!S910)</f>
        <v/>
      </c>
      <c r="J794" s="367" t="str">
        <f>IF('Data invoice'!S910=0,"",'Data invoice'!T910)</f>
        <v/>
      </c>
      <c r="L794" s="414"/>
      <c r="M794" s="275"/>
      <c r="N794" s="275"/>
      <c r="O794" s="414"/>
      <c r="P794" s="414"/>
      <c r="Q794" s="414"/>
      <c r="R794" s="414"/>
      <c r="S794" s="414"/>
      <c r="T794" s="414"/>
      <c r="U794" s="414"/>
      <c r="V794" s="414"/>
      <c r="W794" s="414"/>
      <c r="X794" s="414"/>
      <c r="Y794" s="414"/>
      <c r="Z794" s="414"/>
      <c r="AA794" s="414"/>
      <c r="AB794" s="414"/>
      <c r="AC794" s="275"/>
      <c r="AD794" s="275"/>
      <c r="AE794" s="275"/>
      <c r="AF794" s="275"/>
      <c r="AG794" s="275"/>
      <c r="AH794" s="275"/>
      <c r="AI794" s="275"/>
      <c r="AJ794" s="275"/>
      <c r="AK794" s="275"/>
      <c r="AL794" s="275"/>
    </row>
    <row r="795" spans="1:38" s="329" customFormat="1" ht="15.75" customHeight="1">
      <c r="A795" s="284" t="str">
        <f>IF('Data invoice'!J911=0,"",'Data invoice'!K911)</f>
        <v/>
      </c>
      <c r="B795" s="284" t="str">
        <f>IF('Data invoice'!K911=0,"",'Data invoice'!L911)</f>
        <v/>
      </c>
      <c r="C795" s="284" t="str">
        <f>IF('Data invoice'!L911=0,"",'Data invoice'!M911)</f>
        <v/>
      </c>
      <c r="D795" s="284" t="str">
        <f>IF('Data invoice'!M911=0,"",'Data invoice'!N911)</f>
        <v/>
      </c>
      <c r="E795" s="284" t="str">
        <f>IF('Data invoice'!N911=0,"",'Data invoice'!O911)</f>
        <v/>
      </c>
      <c r="F795" s="284" t="str">
        <f>IF('Data invoice'!O911=0,"",'Data invoice'!P911)</f>
        <v/>
      </c>
      <c r="G795" s="284" t="str">
        <f>IF('Data invoice'!P911=0,"",'Data invoice'!Q911)</f>
        <v/>
      </c>
      <c r="H795" s="284" t="str">
        <f>IF('Data invoice'!Q911=0,"",'Data invoice'!R911)</f>
        <v/>
      </c>
      <c r="I795" s="320" t="str">
        <f>IF('Data invoice'!R911=0,"",'Data invoice'!S911)</f>
        <v/>
      </c>
      <c r="J795" s="367" t="str">
        <f>IF('Data invoice'!S911=0,"",'Data invoice'!T911)</f>
        <v/>
      </c>
      <c r="L795" s="414"/>
      <c r="M795" s="275"/>
      <c r="N795" s="275"/>
      <c r="O795" s="414"/>
      <c r="P795" s="414"/>
      <c r="Q795" s="414"/>
      <c r="R795" s="414"/>
      <c r="S795" s="414"/>
      <c r="T795" s="414"/>
      <c r="U795" s="414"/>
      <c r="V795" s="414"/>
      <c r="W795" s="414"/>
      <c r="X795" s="414"/>
      <c r="Y795" s="414"/>
      <c r="Z795" s="414"/>
      <c r="AA795" s="414"/>
      <c r="AB795" s="414"/>
      <c r="AC795" s="275"/>
      <c r="AD795" s="275"/>
      <c r="AE795" s="275"/>
      <c r="AF795" s="275"/>
      <c r="AG795" s="275"/>
      <c r="AH795" s="275"/>
      <c r="AI795" s="275"/>
      <c r="AJ795" s="275"/>
      <c r="AK795" s="275"/>
      <c r="AL795" s="275"/>
    </row>
    <row r="796" spans="1:38" s="329" customFormat="1" ht="15.75" customHeight="1">
      <c r="A796" s="284" t="str">
        <f>IF('Data invoice'!J912=0,"",'Data invoice'!K912)</f>
        <v/>
      </c>
      <c r="B796" s="284" t="str">
        <f>IF('Data invoice'!K912=0,"",'Data invoice'!L912)</f>
        <v/>
      </c>
      <c r="C796" s="284" t="str">
        <f>IF('Data invoice'!L912=0,"",'Data invoice'!M912)</f>
        <v/>
      </c>
      <c r="D796" s="284" t="str">
        <f>IF('Data invoice'!M912=0,"",'Data invoice'!N912)</f>
        <v/>
      </c>
      <c r="E796" s="284" t="str">
        <f>IF('Data invoice'!N912=0,"",'Data invoice'!O912)</f>
        <v/>
      </c>
      <c r="F796" s="284" t="str">
        <f>IF('Data invoice'!O912=0,"",'Data invoice'!P912)</f>
        <v/>
      </c>
      <c r="G796" s="284" t="str">
        <f>IF('Data invoice'!P912=0,"",'Data invoice'!Q912)</f>
        <v/>
      </c>
      <c r="H796" s="284" t="str">
        <f>IF('Data invoice'!Q912=0,"",'Data invoice'!R912)</f>
        <v/>
      </c>
      <c r="I796" s="320" t="str">
        <f>IF('Data invoice'!R912=0,"",'Data invoice'!S912)</f>
        <v/>
      </c>
      <c r="J796" s="367" t="str">
        <f>IF('Data invoice'!S912=0,"",'Data invoice'!T912)</f>
        <v/>
      </c>
      <c r="L796" s="414"/>
      <c r="M796" s="275"/>
      <c r="N796" s="275"/>
      <c r="O796" s="414"/>
      <c r="P796" s="414"/>
      <c r="Q796" s="414"/>
      <c r="R796" s="414"/>
      <c r="S796" s="414"/>
      <c r="T796" s="414"/>
      <c r="U796" s="414"/>
      <c r="V796" s="414"/>
      <c r="W796" s="414"/>
      <c r="X796" s="414"/>
      <c r="Y796" s="414"/>
      <c r="Z796" s="414"/>
      <c r="AA796" s="414"/>
      <c r="AB796" s="414"/>
      <c r="AC796" s="275"/>
      <c r="AD796" s="275"/>
      <c r="AE796" s="275"/>
      <c r="AF796" s="275"/>
      <c r="AG796" s="275"/>
      <c r="AH796" s="275"/>
      <c r="AI796" s="275"/>
      <c r="AJ796" s="275"/>
      <c r="AK796" s="275"/>
      <c r="AL796" s="275"/>
    </row>
    <row r="797" spans="1:38" s="329" customFormat="1" ht="15.75" customHeight="1">
      <c r="A797" s="284" t="str">
        <f>IF('Data invoice'!J913=0,"",'Data invoice'!K913)</f>
        <v/>
      </c>
      <c r="B797" s="284" t="str">
        <f>IF('Data invoice'!K913=0,"",'Data invoice'!L913)</f>
        <v/>
      </c>
      <c r="C797" s="284" t="str">
        <f>IF('Data invoice'!L913=0,"",'Data invoice'!M913)</f>
        <v/>
      </c>
      <c r="D797" s="284" t="str">
        <f>IF('Data invoice'!M913=0,"",'Data invoice'!N913)</f>
        <v/>
      </c>
      <c r="E797" s="284" t="str">
        <f>IF('Data invoice'!N913=0,"",'Data invoice'!O913)</f>
        <v/>
      </c>
      <c r="F797" s="284" t="str">
        <f>IF('Data invoice'!O913=0,"",'Data invoice'!P913)</f>
        <v/>
      </c>
      <c r="G797" s="284" t="str">
        <f>IF('Data invoice'!P913=0,"",'Data invoice'!Q913)</f>
        <v/>
      </c>
      <c r="H797" s="284" t="str">
        <f>IF('Data invoice'!Q913=0,"",'Data invoice'!R913)</f>
        <v/>
      </c>
      <c r="I797" s="320" t="str">
        <f>IF('Data invoice'!R913=0,"",'Data invoice'!S913)</f>
        <v/>
      </c>
      <c r="J797" s="367" t="str">
        <f>IF('Data invoice'!S913=0,"",'Data invoice'!T913)</f>
        <v/>
      </c>
      <c r="L797" s="414"/>
      <c r="M797" s="275"/>
      <c r="N797" s="275"/>
      <c r="O797" s="414"/>
      <c r="P797" s="414"/>
      <c r="Q797" s="414"/>
      <c r="R797" s="414"/>
      <c r="S797" s="414"/>
      <c r="T797" s="414"/>
      <c r="U797" s="414"/>
      <c r="V797" s="414"/>
      <c r="W797" s="414"/>
      <c r="X797" s="414"/>
      <c r="Y797" s="414"/>
      <c r="Z797" s="414"/>
      <c r="AA797" s="414"/>
      <c r="AB797" s="414"/>
      <c r="AC797" s="275"/>
      <c r="AD797" s="275"/>
      <c r="AE797" s="275"/>
      <c r="AF797" s="275"/>
      <c r="AG797" s="275"/>
      <c r="AH797" s="275"/>
      <c r="AI797" s="275"/>
      <c r="AJ797" s="275"/>
      <c r="AK797" s="275"/>
      <c r="AL797" s="275"/>
    </row>
    <row r="798" spans="1:38" s="329" customFormat="1" ht="15.75" customHeight="1">
      <c r="A798" s="284" t="str">
        <f>IF('Data invoice'!J914=0,"",'Data invoice'!K914)</f>
        <v/>
      </c>
      <c r="B798" s="284" t="str">
        <f>IF('Data invoice'!K914=0,"",'Data invoice'!L914)</f>
        <v/>
      </c>
      <c r="C798" s="284" t="str">
        <f>IF('Data invoice'!L914=0,"",'Data invoice'!M914)</f>
        <v/>
      </c>
      <c r="D798" s="284" t="str">
        <f>IF('Data invoice'!M914=0,"",'Data invoice'!N914)</f>
        <v/>
      </c>
      <c r="E798" s="284" t="str">
        <f>IF('Data invoice'!N914=0,"",'Data invoice'!O914)</f>
        <v/>
      </c>
      <c r="F798" s="284" t="str">
        <f>IF('Data invoice'!O914=0,"",'Data invoice'!P914)</f>
        <v/>
      </c>
      <c r="G798" s="284" t="str">
        <f>IF('Data invoice'!P914=0,"",'Data invoice'!Q914)</f>
        <v/>
      </c>
      <c r="H798" s="284" t="str">
        <f>IF('Data invoice'!Q914=0,"",'Data invoice'!R914)</f>
        <v/>
      </c>
      <c r="I798" s="320" t="str">
        <f>IF('Data invoice'!R914=0,"",'Data invoice'!S914)</f>
        <v/>
      </c>
      <c r="J798" s="367" t="str">
        <f>IF('Data invoice'!S914=0,"",'Data invoice'!T914)</f>
        <v/>
      </c>
      <c r="L798" s="414"/>
      <c r="M798" s="275"/>
      <c r="N798" s="275"/>
      <c r="O798" s="414"/>
      <c r="P798" s="414"/>
      <c r="Q798" s="414"/>
      <c r="R798" s="414"/>
      <c r="S798" s="414"/>
      <c r="T798" s="414"/>
      <c r="U798" s="414"/>
      <c r="V798" s="414"/>
      <c r="W798" s="414"/>
      <c r="X798" s="414"/>
      <c r="Y798" s="414"/>
      <c r="Z798" s="414"/>
      <c r="AA798" s="414"/>
      <c r="AB798" s="414"/>
      <c r="AC798" s="275"/>
      <c r="AD798" s="275"/>
      <c r="AE798" s="275"/>
      <c r="AF798" s="275"/>
      <c r="AG798" s="275"/>
      <c r="AH798" s="275"/>
      <c r="AI798" s="275"/>
      <c r="AJ798" s="275"/>
      <c r="AK798" s="275"/>
      <c r="AL798" s="275"/>
    </row>
    <row r="799" spans="1:38" s="329" customFormat="1" ht="15.75" customHeight="1">
      <c r="A799" s="284" t="str">
        <f>IF('Data invoice'!J915=0,"",'Data invoice'!K915)</f>
        <v/>
      </c>
      <c r="B799" s="284" t="str">
        <f>IF('Data invoice'!K915=0,"",'Data invoice'!L915)</f>
        <v/>
      </c>
      <c r="C799" s="284" t="str">
        <f>IF('Data invoice'!L915=0,"",'Data invoice'!M915)</f>
        <v/>
      </c>
      <c r="D799" s="284" t="str">
        <f>IF('Data invoice'!M915=0,"",'Data invoice'!N915)</f>
        <v/>
      </c>
      <c r="E799" s="284" t="str">
        <f>IF('Data invoice'!N915=0,"",'Data invoice'!O915)</f>
        <v/>
      </c>
      <c r="F799" s="284" t="str">
        <f>IF('Data invoice'!O915=0,"",'Data invoice'!P915)</f>
        <v/>
      </c>
      <c r="G799" s="284" t="str">
        <f>IF('Data invoice'!P915=0,"",'Data invoice'!Q915)</f>
        <v/>
      </c>
      <c r="H799" s="284" t="str">
        <f>IF('Data invoice'!Q915=0,"",'Data invoice'!R915)</f>
        <v/>
      </c>
      <c r="I799" s="320" t="str">
        <f>IF('Data invoice'!R915=0,"",'Data invoice'!S915)</f>
        <v/>
      </c>
      <c r="J799" s="367" t="str">
        <f>IF('Data invoice'!S915=0,"",'Data invoice'!T915)</f>
        <v/>
      </c>
      <c r="L799" s="414"/>
      <c r="M799" s="275"/>
      <c r="N799" s="275"/>
      <c r="O799" s="414"/>
      <c r="P799" s="414"/>
      <c r="Q799" s="414"/>
      <c r="R799" s="414"/>
      <c r="S799" s="414"/>
      <c r="T799" s="414"/>
      <c r="U799" s="414"/>
      <c r="V799" s="414"/>
      <c r="W799" s="414"/>
      <c r="X799" s="414"/>
      <c r="Y799" s="414"/>
      <c r="Z799" s="414"/>
      <c r="AA799" s="414"/>
      <c r="AB799" s="414"/>
      <c r="AC799" s="275"/>
      <c r="AD799" s="275"/>
      <c r="AE799" s="275"/>
      <c r="AF799" s="275"/>
      <c r="AG799" s="275"/>
      <c r="AH799" s="275"/>
      <c r="AI799" s="275"/>
      <c r="AJ799" s="275"/>
      <c r="AK799" s="275"/>
      <c r="AL799" s="275"/>
    </row>
    <row r="800" spans="1:38" s="329" customFormat="1" ht="15.75" customHeight="1">
      <c r="A800" s="284" t="str">
        <f>IF('Data invoice'!J916=0,"",'Data invoice'!K916)</f>
        <v/>
      </c>
      <c r="B800" s="284" t="str">
        <f>IF('Data invoice'!K916=0,"",'Data invoice'!L916)</f>
        <v/>
      </c>
      <c r="C800" s="284" t="str">
        <f>IF('Data invoice'!L916=0,"",'Data invoice'!M916)</f>
        <v/>
      </c>
      <c r="D800" s="284" t="str">
        <f>IF('Data invoice'!M916=0,"",'Data invoice'!N916)</f>
        <v/>
      </c>
      <c r="E800" s="284" t="str">
        <f>IF('Data invoice'!N916=0,"",'Data invoice'!O916)</f>
        <v/>
      </c>
      <c r="F800" s="284" t="str">
        <f>IF('Data invoice'!O916=0,"",'Data invoice'!P916)</f>
        <v/>
      </c>
      <c r="G800" s="284" t="str">
        <f>IF('Data invoice'!P916=0,"",'Data invoice'!Q916)</f>
        <v/>
      </c>
      <c r="H800" s="284" t="str">
        <f>IF('Data invoice'!Q916=0,"",'Data invoice'!R916)</f>
        <v/>
      </c>
      <c r="I800" s="320" t="str">
        <f>IF('Data invoice'!R916=0,"",'Data invoice'!S916)</f>
        <v/>
      </c>
      <c r="J800" s="367" t="str">
        <f>IF('Data invoice'!S916=0,"",'Data invoice'!T916)</f>
        <v/>
      </c>
      <c r="L800" s="414"/>
      <c r="M800" s="275"/>
      <c r="N800" s="275"/>
      <c r="O800" s="414"/>
      <c r="P800" s="414"/>
      <c r="Q800" s="414"/>
      <c r="R800" s="414"/>
      <c r="S800" s="414"/>
      <c r="T800" s="414"/>
      <c r="U800" s="414"/>
      <c r="V800" s="414"/>
      <c r="W800" s="414"/>
      <c r="X800" s="414"/>
      <c r="Y800" s="414"/>
      <c r="Z800" s="414"/>
      <c r="AA800" s="414"/>
      <c r="AB800" s="414"/>
      <c r="AC800" s="275"/>
      <c r="AD800" s="275"/>
      <c r="AE800" s="275"/>
      <c r="AF800" s="275"/>
      <c r="AG800" s="275"/>
      <c r="AH800" s="275"/>
      <c r="AI800" s="275"/>
      <c r="AJ800" s="275"/>
      <c r="AK800" s="275"/>
      <c r="AL800" s="275"/>
    </row>
    <row r="801" spans="1:38" s="329" customFormat="1" ht="15.75" customHeight="1">
      <c r="A801" s="284" t="str">
        <f>IF('Data invoice'!J917=0,"",'Data invoice'!K917)</f>
        <v/>
      </c>
      <c r="B801" s="284" t="str">
        <f>IF('Data invoice'!K917=0,"",'Data invoice'!L917)</f>
        <v/>
      </c>
      <c r="C801" s="284" t="str">
        <f>IF('Data invoice'!L917=0,"",'Data invoice'!M917)</f>
        <v/>
      </c>
      <c r="D801" s="284" t="str">
        <f>IF('Data invoice'!M917=0,"",'Data invoice'!N917)</f>
        <v/>
      </c>
      <c r="E801" s="284" t="str">
        <f>IF('Data invoice'!N917=0,"",'Data invoice'!O917)</f>
        <v/>
      </c>
      <c r="F801" s="284" t="str">
        <f>IF('Data invoice'!O917=0,"",'Data invoice'!P917)</f>
        <v/>
      </c>
      <c r="G801" s="284" t="str">
        <f>IF('Data invoice'!P917=0,"",'Data invoice'!Q917)</f>
        <v/>
      </c>
      <c r="H801" s="284" t="str">
        <f>IF('Data invoice'!Q917=0,"",'Data invoice'!R917)</f>
        <v/>
      </c>
      <c r="I801" s="320" t="str">
        <f>IF('Data invoice'!R917=0,"",'Data invoice'!S917)</f>
        <v/>
      </c>
      <c r="J801" s="367" t="str">
        <f>IF('Data invoice'!S917=0,"",'Data invoice'!T917)</f>
        <v/>
      </c>
      <c r="L801" s="414"/>
      <c r="M801" s="275"/>
      <c r="N801" s="275"/>
      <c r="O801" s="414"/>
      <c r="P801" s="414"/>
      <c r="Q801" s="414"/>
      <c r="R801" s="414"/>
      <c r="S801" s="414"/>
      <c r="T801" s="414"/>
      <c r="U801" s="414"/>
      <c r="V801" s="414"/>
      <c r="W801" s="414"/>
      <c r="X801" s="414"/>
      <c r="Y801" s="414"/>
      <c r="Z801" s="414"/>
      <c r="AA801" s="414"/>
      <c r="AB801" s="414"/>
      <c r="AC801" s="275"/>
      <c r="AD801" s="275"/>
      <c r="AE801" s="275"/>
      <c r="AF801" s="275"/>
      <c r="AG801" s="275"/>
      <c r="AH801" s="275"/>
      <c r="AI801" s="275"/>
      <c r="AJ801" s="275"/>
      <c r="AK801" s="275"/>
      <c r="AL801" s="275"/>
    </row>
    <row r="802" spans="1:38" s="329" customFormat="1" ht="15.75" customHeight="1">
      <c r="A802" s="284" t="str">
        <f>IF('Data invoice'!J918=0,"",'Data invoice'!K918)</f>
        <v/>
      </c>
      <c r="B802" s="284" t="str">
        <f>IF('Data invoice'!K918=0,"",'Data invoice'!L918)</f>
        <v/>
      </c>
      <c r="C802" s="284" t="str">
        <f>IF('Data invoice'!L918=0,"",'Data invoice'!M918)</f>
        <v/>
      </c>
      <c r="D802" s="284" t="str">
        <f>IF('Data invoice'!M918=0,"",'Data invoice'!N918)</f>
        <v/>
      </c>
      <c r="E802" s="284" t="str">
        <f>IF('Data invoice'!N918=0,"",'Data invoice'!O918)</f>
        <v/>
      </c>
      <c r="F802" s="284" t="str">
        <f>IF('Data invoice'!O918=0,"",'Data invoice'!P918)</f>
        <v/>
      </c>
      <c r="G802" s="284" t="str">
        <f>IF('Data invoice'!P918=0,"",'Data invoice'!Q918)</f>
        <v/>
      </c>
      <c r="H802" s="284" t="str">
        <f>IF('Data invoice'!Q918=0,"",'Data invoice'!R918)</f>
        <v/>
      </c>
      <c r="I802" s="320" t="str">
        <f>IF('Data invoice'!R918=0,"",'Data invoice'!S918)</f>
        <v/>
      </c>
      <c r="J802" s="367" t="str">
        <f>IF('Data invoice'!S918=0,"",'Data invoice'!T918)</f>
        <v/>
      </c>
      <c r="L802" s="414"/>
      <c r="M802" s="275"/>
      <c r="N802" s="275"/>
      <c r="O802" s="414"/>
      <c r="P802" s="414"/>
      <c r="Q802" s="414"/>
      <c r="R802" s="414"/>
      <c r="S802" s="414"/>
      <c r="T802" s="414"/>
      <c r="U802" s="414"/>
      <c r="V802" s="414"/>
      <c r="W802" s="414"/>
      <c r="X802" s="414"/>
      <c r="Y802" s="414"/>
      <c r="Z802" s="414"/>
      <c r="AA802" s="414"/>
      <c r="AB802" s="414"/>
      <c r="AC802" s="275"/>
      <c r="AD802" s="275"/>
      <c r="AE802" s="275"/>
      <c r="AF802" s="275"/>
      <c r="AG802" s="275"/>
      <c r="AH802" s="275"/>
      <c r="AI802" s="275"/>
      <c r="AJ802" s="275"/>
      <c r="AK802" s="275"/>
      <c r="AL802" s="275"/>
    </row>
    <row r="803" spans="1:38" s="329" customFormat="1" ht="15.75" customHeight="1">
      <c r="A803" s="284" t="str">
        <f>IF('Data invoice'!J919=0,"",'Data invoice'!K919)</f>
        <v/>
      </c>
      <c r="B803" s="284" t="str">
        <f>IF('Data invoice'!K919=0,"",'Data invoice'!L919)</f>
        <v/>
      </c>
      <c r="C803" s="284" t="str">
        <f>IF('Data invoice'!L919=0,"",'Data invoice'!M919)</f>
        <v/>
      </c>
      <c r="D803" s="284" t="str">
        <f>IF('Data invoice'!M919=0,"",'Data invoice'!N919)</f>
        <v/>
      </c>
      <c r="E803" s="284" t="str">
        <f>IF('Data invoice'!N919=0,"",'Data invoice'!O919)</f>
        <v/>
      </c>
      <c r="F803" s="284" t="str">
        <f>IF('Data invoice'!O919=0,"",'Data invoice'!P919)</f>
        <v/>
      </c>
      <c r="G803" s="284" t="str">
        <f>IF('Data invoice'!P919=0,"",'Data invoice'!Q919)</f>
        <v/>
      </c>
      <c r="H803" s="284" t="str">
        <f>IF('Data invoice'!Q919=0,"",'Data invoice'!R919)</f>
        <v/>
      </c>
      <c r="I803" s="320" t="str">
        <f>IF('Data invoice'!R919=0,"",'Data invoice'!S919)</f>
        <v/>
      </c>
      <c r="J803" s="367" t="str">
        <f>IF('Data invoice'!S919=0,"",'Data invoice'!T919)</f>
        <v/>
      </c>
      <c r="L803" s="414"/>
      <c r="M803" s="275"/>
      <c r="N803" s="275"/>
      <c r="O803" s="414"/>
      <c r="P803" s="414"/>
      <c r="Q803" s="414"/>
      <c r="R803" s="414"/>
      <c r="S803" s="414"/>
      <c r="T803" s="414"/>
      <c r="U803" s="414"/>
      <c r="V803" s="414"/>
      <c r="W803" s="414"/>
      <c r="X803" s="414"/>
      <c r="Y803" s="414"/>
      <c r="Z803" s="414"/>
      <c r="AA803" s="414"/>
      <c r="AB803" s="414"/>
      <c r="AC803" s="275"/>
      <c r="AD803" s="275"/>
      <c r="AE803" s="275"/>
      <c r="AF803" s="275"/>
      <c r="AG803" s="275"/>
      <c r="AH803" s="275"/>
      <c r="AI803" s="275"/>
      <c r="AJ803" s="275"/>
      <c r="AK803" s="275"/>
      <c r="AL803" s="275"/>
    </row>
    <row r="804" spans="1:38" s="329" customFormat="1" ht="15.75" customHeight="1">
      <c r="A804" s="284" t="str">
        <f>IF('Data invoice'!J920=0,"",'Data invoice'!K920)</f>
        <v/>
      </c>
      <c r="B804" s="284" t="str">
        <f>IF('Data invoice'!K920=0,"",'Data invoice'!L920)</f>
        <v/>
      </c>
      <c r="C804" s="284" t="str">
        <f>IF('Data invoice'!L920=0,"",'Data invoice'!M920)</f>
        <v/>
      </c>
      <c r="D804" s="284" t="str">
        <f>IF('Data invoice'!M920=0,"",'Data invoice'!N920)</f>
        <v/>
      </c>
      <c r="E804" s="284" t="str">
        <f>IF('Data invoice'!N920=0,"",'Data invoice'!O920)</f>
        <v/>
      </c>
      <c r="F804" s="284" t="str">
        <f>IF('Data invoice'!O920=0,"",'Data invoice'!P920)</f>
        <v/>
      </c>
      <c r="G804" s="284" t="str">
        <f>IF('Data invoice'!P920=0,"",'Data invoice'!Q920)</f>
        <v/>
      </c>
      <c r="H804" s="284" t="str">
        <f>IF('Data invoice'!Q920=0,"",'Data invoice'!R920)</f>
        <v/>
      </c>
      <c r="I804" s="320" t="str">
        <f>IF('Data invoice'!R920=0,"",'Data invoice'!S920)</f>
        <v/>
      </c>
      <c r="J804" s="367" t="str">
        <f>IF('Data invoice'!S920=0,"",'Data invoice'!T920)</f>
        <v/>
      </c>
      <c r="L804" s="414"/>
      <c r="M804" s="275"/>
      <c r="N804" s="275"/>
      <c r="O804" s="414"/>
      <c r="P804" s="414"/>
      <c r="Q804" s="414"/>
      <c r="R804" s="414"/>
      <c r="S804" s="414"/>
      <c r="T804" s="414"/>
      <c r="U804" s="414"/>
      <c r="V804" s="414"/>
      <c r="W804" s="414"/>
      <c r="X804" s="414"/>
      <c r="Y804" s="414"/>
      <c r="Z804" s="414"/>
      <c r="AA804" s="414"/>
      <c r="AB804" s="414"/>
      <c r="AC804" s="275"/>
      <c r="AD804" s="275"/>
      <c r="AE804" s="275"/>
      <c r="AF804" s="275"/>
      <c r="AG804" s="275"/>
      <c r="AH804" s="275"/>
      <c r="AI804" s="275"/>
      <c r="AJ804" s="275"/>
      <c r="AK804" s="275"/>
      <c r="AL804" s="275"/>
    </row>
    <row r="805" spans="1:38" s="329" customFormat="1" ht="15.75" customHeight="1">
      <c r="A805" s="284" t="str">
        <f>IF('Data invoice'!J921=0,"",'Data invoice'!K921)</f>
        <v/>
      </c>
      <c r="B805" s="284" t="str">
        <f>IF('Data invoice'!K921=0,"",'Data invoice'!L921)</f>
        <v/>
      </c>
      <c r="C805" s="284" t="str">
        <f>IF('Data invoice'!L921=0,"",'Data invoice'!M921)</f>
        <v/>
      </c>
      <c r="D805" s="284" t="str">
        <f>IF('Data invoice'!M921=0,"",'Data invoice'!N921)</f>
        <v/>
      </c>
      <c r="E805" s="284" t="str">
        <f>IF('Data invoice'!N921=0,"",'Data invoice'!O921)</f>
        <v/>
      </c>
      <c r="F805" s="284" t="str">
        <f>IF('Data invoice'!O921=0,"",'Data invoice'!P921)</f>
        <v/>
      </c>
      <c r="G805" s="284" t="str">
        <f>IF('Data invoice'!P921=0,"",'Data invoice'!Q921)</f>
        <v/>
      </c>
      <c r="H805" s="284" t="str">
        <f>IF('Data invoice'!Q921=0,"",'Data invoice'!R921)</f>
        <v/>
      </c>
      <c r="I805" s="320" t="str">
        <f>IF('Data invoice'!R921=0,"",'Data invoice'!S921)</f>
        <v/>
      </c>
      <c r="J805" s="367" t="str">
        <f>IF('Data invoice'!S921=0,"",'Data invoice'!T921)</f>
        <v/>
      </c>
      <c r="L805" s="414"/>
      <c r="M805" s="275"/>
      <c r="N805" s="275"/>
      <c r="O805" s="414"/>
      <c r="P805" s="414"/>
      <c r="Q805" s="414"/>
      <c r="R805" s="414"/>
      <c r="S805" s="414"/>
      <c r="T805" s="414"/>
      <c r="U805" s="414"/>
      <c r="V805" s="414"/>
      <c r="W805" s="414"/>
      <c r="X805" s="414"/>
      <c r="Y805" s="414"/>
      <c r="Z805" s="414"/>
      <c r="AA805" s="414"/>
      <c r="AB805" s="414"/>
      <c r="AC805" s="275"/>
      <c r="AD805" s="275"/>
      <c r="AE805" s="275"/>
      <c r="AF805" s="275"/>
      <c r="AG805" s="275"/>
      <c r="AH805" s="275"/>
      <c r="AI805" s="275"/>
      <c r="AJ805" s="275"/>
      <c r="AK805" s="275"/>
      <c r="AL805" s="275"/>
    </row>
    <row r="806" spans="1:38" s="329" customFormat="1" ht="15.75" customHeight="1">
      <c r="A806" s="284" t="str">
        <f>IF('Data invoice'!J922=0,"",'Data invoice'!K922)</f>
        <v/>
      </c>
      <c r="B806" s="284" t="str">
        <f>IF('Data invoice'!K922=0,"",'Data invoice'!L922)</f>
        <v/>
      </c>
      <c r="C806" s="284" t="str">
        <f>IF('Data invoice'!L922=0,"",'Data invoice'!M922)</f>
        <v/>
      </c>
      <c r="D806" s="284" t="str">
        <f>IF('Data invoice'!M922=0,"",'Data invoice'!N922)</f>
        <v/>
      </c>
      <c r="E806" s="284" t="str">
        <f>IF('Data invoice'!N922=0,"",'Data invoice'!O922)</f>
        <v/>
      </c>
      <c r="F806" s="284" t="str">
        <f>IF('Data invoice'!O922=0,"",'Data invoice'!P922)</f>
        <v/>
      </c>
      <c r="G806" s="284" t="str">
        <f>IF('Data invoice'!P922=0,"",'Data invoice'!Q922)</f>
        <v/>
      </c>
      <c r="H806" s="284" t="str">
        <f>IF('Data invoice'!Q922=0,"",'Data invoice'!R922)</f>
        <v/>
      </c>
      <c r="I806" s="320" t="str">
        <f>IF('Data invoice'!R922=0,"",'Data invoice'!S922)</f>
        <v/>
      </c>
      <c r="J806" s="367" t="str">
        <f>IF('Data invoice'!S922=0,"",'Data invoice'!T922)</f>
        <v/>
      </c>
      <c r="L806" s="414"/>
      <c r="M806" s="275"/>
      <c r="N806" s="275"/>
      <c r="O806" s="414"/>
      <c r="P806" s="414"/>
      <c r="Q806" s="414"/>
      <c r="R806" s="414"/>
      <c r="S806" s="414"/>
      <c r="T806" s="414"/>
      <c r="U806" s="414"/>
      <c r="V806" s="414"/>
      <c r="W806" s="414"/>
      <c r="X806" s="414"/>
      <c r="Y806" s="414"/>
      <c r="Z806" s="414"/>
      <c r="AA806" s="414"/>
      <c r="AB806" s="414"/>
      <c r="AC806" s="275"/>
      <c r="AD806" s="275"/>
      <c r="AE806" s="275"/>
      <c r="AF806" s="275"/>
      <c r="AG806" s="275"/>
      <c r="AH806" s="275"/>
      <c r="AI806" s="275"/>
      <c r="AJ806" s="275"/>
      <c r="AK806" s="275"/>
      <c r="AL806" s="275"/>
    </row>
    <row r="807" spans="1:38" s="329" customFormat="1" ht="15.75" customHeight="1">
      <c r="A807" s="284" t="str">
        <f>IF('Data invoice'!J923=0,"",'Data invoice'!K923)</f>
        <v/>
      </c>
      <c r="B807" s="284" t="str">
        <f>IF('Data invoice'!K923=0,"",'Data invoice'!L923)</f>
        <v/>
      </c>
      <c r="C807" s="284" t="str">
        <f>IF('Data invoice'!L923=0,"",'Data invoice'!M923)</f>
        <v/>
      </c>
      <c r="D807" s="284" t="str">
        <f>IF('Data invoice'!M923=0,"",'Data invoice'!N923)</f>
        <v/>
      </c>
      <c r="E807" s="284" t="str">
        <f>IF('Data invoice'!N923=0,"",'Data invoice'!O923)</f>
        <v/>
      </c>
      <c r="F807" s="284" t="str">
        <f>IF('Data invoice'!O923=0,"",'Data invoice'!P923)</f>
        <v/>
      </c>
      <c r="G807" s="284" t="str">
        <f>IF('Data invoice'!P923=0,"",'Data invoice'!Q923)</f>
        <v/>
      </c>
      <c r="H807" s="284" t="str">
        <f>IF('Data invoice'!Q923=0,"",'Data invoice'!R923)</f>
        <v/>
      </c>
      <c r="I807" s="320" t="str">
        <f>IF('Data invoice'!R923=0,"",'Data invoice'!S923)</f>
        <v/>
      </c>
      <c r="J807" s="367" t="str">
        <f>IF('Data invoice'!S923=0,"",'Data invoice'!T923)</f>
        <v/>
      </c>
      <c r="L807" s="414"/>
      <c r="M807" s="275"/>
      <c r="N807" s="275"/>
      <c r="O807" s="414"/>
      <c r="P807" s="414"/>
      <c r="Q807" s="414"/>
      <c r="R807" s="414"/>
      <c r="S807" s="414"/>
      <c r="T807" s="414"/>
      <c r="U807" s="414"/>
      <c r="V807" s="414"/>
      <c r="W807" s="414"/>
      <c r="X807" s="414"/>
      <c r="Y807" s="414"/>
      <c r="Z807" s="414"/>
      <c r="AA807" s="414"/>
      <c r="AB807" s="414"/>
      <c r="AC807" s="275"/>
      <c r="AD807" s="275"/>
      <c r="AE807" s="275"/>
      <c r="AF807" s="275"/>
      <c r="AG807" s="275"/>
      <c r="AH807" s="275"/>
      <c r="AI807" s="275"/>
      <c r="AJ807" s="275"/>
      <c r="AK807" s="275"/>
      <c r="AL807" s="275"/>
    </row>
    <row r="808" spans="1:38" s="329" customFormat="1" ht="15.75" customHeight="1">
      <c r="A808" s="284" t="str">
        <f>IF('Data invoice'!J924=0,"",'Data invoice'!K924)</f>
        <v/>
      </c>
      <c r="B808" s="284" t="str">
        <f>IF('Data invoice'!K924=0,"",'Data invoice'!L924)</f>
        <v/>
      </c>
      <c r="C808" s="284" t="str">
        <f>IF('Data invoice'!L924=0,"",'Data invoice'!M924)</f>
        <v/>
      </c>
      <c r="D808" s="284" t="str">
        <f>IF('Data invoice'!M924=0,"",'Data invoice'!N924)</f>
        <v/>
      </c>
      <c r="E808" s="284" t="str">
        <f>IF('Data invoice'!N924=0,"",'Data invoice'!O924)</f>
        <v/>
      </c>
      <c r="F808" s="284" t="str">
        <f>IF('Data invoice'!O924=0,"",'Data invoice'!P924)</f>
        <v/>
      </c>
      <c r="G808" s="284" t="str">
        <f>IF('Data invoice'!P924=0,"",'Data invoice'!Q924)</f>
        <v/>
      </c>
      <c r="H808" s="284" t="str">
        <f>IF('Data invoice'!Q924=0,"",'Data invoice'!R924)</f>
        <v/>
      </c>
      <c r="I808" s="320" t="str">
        <f>IF('Data invoice'!R924=0,"",'Data invoice'!S924)</f>
        <v/>
      </c>
      <c r="J808" s="367" t="str">
        <f>IF('Data invoice'!S924=0,"",'Data invoice'!T924)</f>
        <v/>
      </c>
      <c r="L808" s="414"/>
      <c r="M808" s="275"/>
      <c r="N808" s="275"/>
      <c r="O808" s="414"/>
      <c r="P808" s="414"/>
      <c r="Q808" s="414"/>
      <c r="R808" s="414"/>
      <c r="S808" s="414"/>
      <c r="T808" s="414"/>
      <c r="U808" s="414"/>
      <c r="V808" s="414"/>
      <c r="W808" s="414"/>
      <c r="X808" s="414"/>
      <c r="Y808" s="414"/>
      <c r="Z808" s="414"/>
      <c r="AA808" s="414"/>
      <c r="AB808" s="414"/>
      <c r="AC808" s="275"/>
      <c r="AD808" s="275"/>
      <c r="AE808" s="275"/>
      <c r="AF808" s="275"/>
      <c r="AG808" s="275"/>
      <c r="AH808" s="275"/>
      <c r="AI808" s="275"/>
      <c r="AJ808" s="275"/>
      <c r="AK808" s="275"/>
      <c r="AL808" s="275"/>
    </row>
    <row r="809" spans="1:38" s="329" customFormat="1" ht="15.75" customHeight="1">
      <c r="A809" s="284" t="str">
        <f>IF('Data invoice'!J925=0,"",'Data invoice'!K925)</f>
        <v/>
      </c>
      <c r="B809" s="284" t="str">
        <f>IF('Data invoice'!K925=0,"",'Data invoice'!L925)</f>
        <v/>
      </c>
      <c r="C809" s="284" t="str">
        <f>IF('Data invoice'!L925=0,"",'Data invoice'!M925)</f>
        <v/>
      </c>
      <c r="D809" s="284" t="str">
        <f>IF('Data invoice'!M925=0,"",'Data invoice'!N925)</f>
        <v/>
      </c>
      <c r="E809" s="284" t="str">
        <f>IF('Data invoice'!N925=0,"",'Data invoice'!O925)</f>
        <v/>
      </c>
      <c r="F809" s="284" t="str">
        <f>IF('Data invoice'!O925=0,"",'Data invoice'!P925)</f>
        <v/>
      </c>
      <c r="G809" s="284" t="str">
        <f>IF('Data invoice'!P925=0,"",'Data invoice'!Q925)</f>
        <v/>
      </c>
      <c r="H809" s="284" t="str">
        <f>IF('Data invoice'!Q925=0,"",'Data invoice'!R925)</f>
        <v/>
      </c>
      <c r="I809" s="320" t="str">
        <f>IF('Data invoice'!R925=0,"",'Data invoice'!S925)</f>
        <v/>
      </c>
      <c r="J809" s="367" t="str">
        <f>IF('Data invoice'!S925=0,"",'Data invoice'!T925)</f>
        <v/>
      </c>
      <c r="L809" s="414"/>
      <c r="M809" s="275"/>
      <c r="N809" s="275"/>
      <c r="O809" s="414"/>
      <c r="P809" s="414"/>
      <c r="Q809" s="414"/>
      <c r="R809" s="414"/>
      <c r="S809" s="414"/>
      <c r="T809" s="414"/>
      <c r="U809" s="414"/>
      <c r="V809" s="414"/>
      <c r="W809" s="414"/>
      <c r="X809" s="414"/>
      <c r="Y809" s="414"/>
      <c r="Z809" s="414"/>
      <c r="AA809" s="414"/>
      <c r="AB809" s="414"/>
      <c r="AC809" s="275"/>
      <c r="AD809" s="275"/>
      <c r="AE809" s="275"/>
      <c r="AF809" s="275"/>
      <c r="AG809" s="275"/>
      <c r="AH809" s="275"/>
      <c r="AI809" s="275"/>
      <c r="AJ809" s="275"/>
      <c r="AK809" s="275"/>
      <c r="AL809" s="275"/>
    </row>
    <row r="810" spans="1:38" s="329" customFormat="1" ht="15.75" customHeight="1">
      <c r="A810" s="284" t="str">
        <f>IF('Data invoice'!J926=0,"",'Data invoice'!K926)</f>
        <v/>
      </c>
      <c r="B810" s="284" t="str">
        <f>IF('Data invoice'!K926=0,"",'Data invoice'!L926)</f>
        <v/>
      </c>
      <c r="C810" s="284" t="str">
        <f>IF('Data invoice'!L926=0,"",'Data invoice'!M926)</f>
        <v/>
      </c>
      <c r="D810" s="284" t="str">
        <f>IF('Data invoice'!M926=0,"",'Data invoice'!N926)</f>
        <v/>
      </c>
      <c r="E810" s="284" t="str">
        <f>IF('Data invoice'!N926=0,"",'Data invoice'!O926)</f>
        <v/>
      </c>
      <c r="F810" s="284" t="str">
        <f>IF('Data invoice'!O926=0,"",'Data invoice'!P926)</f>
        <v/>
      </c>
      <c r="G810" s="284" t="str">
        <f>IF('Data invoice'!P926=0,"",'Data invoice'!Q926)</f>
        <v/>
      </c>
      <c r="H810" s="284" t="str">
        <f>IF('Data invoice'!Q926=0,"",'Data invoice'!R926)</f>
        <v/>
      </c>
      <c r="I810" s="320" t="str">
        <f>IF('Data invoice'!R926=0,"",'Data invoice'!S926)</f>
        <v/>
      </c>
      <c r="J810" s="367" t="str">
        <f>IF('Data invoice'!S926=0,"",'Data invoice'!T926)</f>
        <v/>
      </c>
      <c r="L810" s="414"/>
      <c r="M810" s="275"/>
      <c r="N810" s="275"/>
      <c r="O810" s="414"/>
      <c r="P810" s="414"/>
      <c r="Q810" s="414"/>
      <c r="R810" s="414"/>
      <c r="S810" s="414"/>
      <c r="T810" s="414"/>
      <c r="U810" s="414"/>
      <c r="V810" s="414"/>
      <c r="W810" s="414"/>
      <c r="X810" s="414"/>
      <c r="Y810" s="414"/>
      <c r="Z810" s="414"/>
      <c r="AA810" s="414"/>
      <c r="AB810" s="414"/>
      <c r="AC810" s="275"/>
      <c r="AD810" s="275"/>
      <c r="AE810" s="275"/>
      <c r="AF810" s="275"/>
      <c r="AG810" s="275"/>
      <c r="AH810" s="275"/>
      <c r="AI810" s="275"/>
      <c r="AJ810" s="275"/>
      <c r="AK810" s="275"/>
      <c r="AL810" s="275"/>
    </row>
    <row r="811" spans="1:38" s="329" customFormat="1" ht="15.75" customHeight="1">
      <c r="A811" s="284" t="str">
        <f>IF('Data invoice'!J927=0,"",'Data invoice'!K927)</f>
        <v/>
      </c>
      <c r="B811" s="284" t="str">
        <f>IF('Data invoice'!K927=0,"",'Data invoice'!L927)</f>
        <v/>
      </c>
      <c r="C811" s="284" t="str">
        <f>IF('Data invoice'!L927=0,"",'Data invoice'!M927)</f>
        <v/>
      </c>
      <c r="D811" s="284" t="str">
        <f>IF('Data invoice'!M927=0,"",'Data invoice'!N927)</f>
        <v/>
      </c>
      <c r="E811" s="284" t="str">
        <f>IF('Data invoice'!N927=0,"",'Data invoice'!O927)</f>
        <v/>
      </c>
      <c r="F811" s="284" t="str">
        <f>IF('Data invoice'!O927=0,"",'Data invoice'!P927)</f>
        <v/>
      </c>
      <c r="G811" s="284" t="str">
        <f>IF('Data invoice'!P927=0,"",'Data invoice'!Q927)</f>
        <v/>
      </c>
      <c r="H811" s="284" t="str">
        <f>IF('Data invoice'!Q927=0,"",'Data invoice'!R927)</f>
        <v/>
      </c>
      <c r="I811" s="320" t="str">
        <f>IF('Data invoice'!R927=0,"",'Data invoice'!S927)</f>
        <v/>
      </c>
      <c r="J811" s="367" t="str">
        <f>IF('Data invoice'!S927=0,"",'Data invoice'!T927)</f>
        <v/>
      </c>
      <c r="L811" s="414"/>
      <c r="M811" s="275"/>
      <c r="N811" s="275"/>
      <c r="O811" s="414"/>
      <c r="P811" s="414"/>
      <c r="Q811" s="414"/>
      <c r="R811" s="414"/>
      <c r="S811" s="414"/>
      <c r="T811" s="414"/>
      <c r="U811" s="414"/>
      <c r="V811" s="414"/>
      <c r="W811" s="414"/>
      <c r="X811" s="414"/>
      <c r="Y811" s="414"/>
      <c r="Z811" s="414"/>
      <c r="AA811" s="414"/>
      <c r="AB811" s="414"/>
      <c r="AC811" s="275"/>
      <c r="AD811" s="275"/>
      <c r="AE811" s="275"/>
      <c r="AF811" s="275"/>
      <c r="AG811" s="275"/>
      <c r="AH811" s="275"/>
      <c r="AI811" s="275"/>
      <c r="AJ811" s="275"/>
      <c r="AK811" s="275"/>
      <c r="AL811" s="275"/>
    </row>
    <row r="812" spans="1:38" s="329" customFormat="1" ht="15.75" customHeight="1">
      <c r="A812" s="284" t="str">
        <f>IF('Data invoice'!J928=0,"",'Data invoice'!K928)</f>
        <v/>
      </c>
      <c r="B812" s="284" t="str">
        <f>IF('Data invoice'!K928=0,"",'Data invoice'!L928)</f>
        <v/>
      </c>
      <c r="C812" s="284" t="str">
        <f>IF('Data invoice'!L928=0,"",'Data invoice'!M928)</f>
        <v/>
      </c>
      <c r="D812" s="284" t="str">
        <f>IF('Data invoice'!M928=0,"",'Data invoice'!N928)</f>
        <v/>
      </c>
      <c r="E812" s="284" t="str">
        <f>IF('Data invoice'!N928=0,"",'Data invoice'!O928)</f>
        <v/>
      </c>
      <c r="F812" s="284" t="str">
        <f>IF('Data invoice'!O928=0,"",'Data invoice'!P928)</f>
        <v/>
      </c>
      <c r="G812" s="284" t="str">
        <f>IF('Data invoice'!P928=0,"",'Data invoice'!Q928)</f>
        <v/>
      </c>
      <c r="H812" s="284" t="str">
        <f>IF('Data invoice'!Q928=0,"",'Data invoice'!R928)</f>
        <v/>
      </c>
      <c r="I812" s="320" t="str">
        <f>IF('Data invoice'!R928=0,"",'Data invoice'!S928)</f>
        <v/>
      </c>
      <c r="J812" s="367" t="str">
        <f>IF('Data invoice'!S928=0,"",'Data invoice'!T928)</f>
        <v/>
      </c>
      <c r="L812" s="414"/>
      <c r="M812" s="275"/>
      <c r="N812" s="275"/>
      <c r="O812" s="414"/>
      <c r="P812" s="414"/>
      <c r="Q812" s="414"/>
      <c r="R812" s="414"/>
      <c r="S812" s="414"/>
      <c r="T812" s="414"/>
      <c r="U812" s="414"/>
      <c r="V812" s="414"/>
      <c r="W812" s="414"/>
      <c r="X812" s="414"/>
      <c r="Y812" s="414"/>
      <c r="Z812" s="414"/>
      <c r="AA812" s="414"/>
      <c r="AB812" s="414"/>
      <c r="AC812" s="275"/>
      <c r="AD812" s="275"/>
      <c r="AE812" s="275"/>
      <c r="AF812" s="275"/>
      <c r="AG812" s="275"/>
      <c r="AH812" s="275"/>
      <c r="AI812" s="275"/>
      <c r="AJ812" s="275"/>
      <c r="AK812" s="275"/>
      <c r="AL812" s="275"/>
    </row>
    <row r="813" spans="1:38" s="329" customFormat="1" ht="15.75" customHeight="1">
      <c r="A813" s="284" t="str">
        <f>IF('Data invoice'!J929=0,"",'Data invoice'!K929)</f>
        <v/>
      </c>
      <c r="B813" s="284" t="str">
        <f>IF('Data invoice'!K929=0,"",'Data invoice'!L929)</f>
        <v/>
      </c>
      <c r="C813" s="284" t="str">
        <f>IF('Data invoice'!L929=0,"",'Data invoice'!M929)</f>
        <v/>
      </c>
      <c r="D813" s="284" t="str">
        <f>IF('Data invoice'!M929=0,"",'Data invoice'!N929)</f>
        <v/>
      </c>
      <c r="E813" s="284" t="str">
        <f>IF('Data invoice'!N929=0,"",'Data invoice'!O929)</f>
        <v/>
      </c>
      <c r="F813" s="284" t="str">
        <f>IF('Data invoice'!O929=0,"",'Data invoice'!P929)</f>
        <v/>
      </c>
      <c r="G813" s="284" t="str">
        <f>IF('Data invoice'!P929=0,"",'Data invoice'!Q929)</f>
        <v/>
      </c>
      <c r="H813" s="284" t="str">
        <f>IF('Data invoice'!Q929=0,"",'Data invoice'!R929)</f>
        <v/>
      </c>
      <c r="I813" s="320" t="str">
        <f>IF('Data invoice'!R929=0,"",'Data invoice'!S929)</f>
        <v/>
      </c>
      <c r="J813" s="367" t="str">
        <f>IF('Data invoice'!S929=0,"",'Data invoice'!T929)</f>
        <v/>
      </c>
      <c r="L813" s="414"/>
      <c r="M813" s="275"/>
      <c r="N813" s="275"/>
      <c r="O813" s="414"/>
      <c r="P813" s="414"/>
      <c r="Q813" s="414"/>
      <c r="R813" s="414"/>
      <c r="S813" s="414"/>
      <c r="T813" s="414"/>
      <c r="U813" s="414"/>
      <c r="V813" s="414"/>
      <c r="W813" s="414"/>
      <c r="X813" s="414"/>
      <c r="Y813" s="414"/>
      <c r="Z813" s="414"/>
      <c r="AA813" s="414"/>
      <c r="AB813" s="414"/>
      <c r="AC813" s="275"/>
      <c r="AD813" s="275"/>
      <c r="AE813" s="275"/>
      <c r="AF813" s="275"/>
      <c r="AG813" s="275"/>
      <c r="AH813" s="275"/>
      <c r="AI813" s="275"/>
      <c r="AJ813" s="275"/>
      <c r="AK813" s="275"/>
      <c r="AL813" s="275"/>
    </row>
    <row r="814" spans="1:38" s="329" customFormat="1" ht="15.75" customHeight="1">
      <c r="A814" s="284" t="str">
        <f>IF('Data invoice'!J930=0,"",'Data invoice'!K930)</f>
        <v/>
      </c>
      <c r="B814" s="284" t="str">
        <f>IF('Data invoice'!K930=0,"",'Data invoice'!L930)</f>
        <v/>
      </c>
      <c r="C814" s="284" t="str">
        <f>IF('Data invoice'!L930=0,"",'Data invoice'!M930)</f>
        <v/>
      </c>
      <c r="D814" s="284" t="str">
        <f>IF('Data invoice'!M930=0,"",'Data invoice'!N930)</f>
        <v/>
      </c>
      <c r="E814" s="284" t="str">
        <f>IF('Data invoice'!N930=0,"",'Data invoice'!O930)</f>
        <v/>
      </c>
      <c r="F814" s="284" t="str">
        <f>IF('Data invoice'!O930=0,"",'Data invoice'!P930)</f>
        <v/>
      </c>
      <c r="G814" s="284" t="str">
        <f>IF('Data invoice'!P930=0,"",'Data invoice'!Q930)</f>
        <v/>
      </c>
      <c r="H814" s="284" t="str">
        <f>IF('Data invoice'!Q930=0,"",'Data invoice'!R930)</f>
        <v/>
      </c>
      <c r="I814" s="320" t="str">
        <f>IF('Data invoice'!R930=0,"",'Data invoice'!S930)</f>
        <v/>
      </c>
      <c r="J814" s="367" t="str">
        <f>IF('Data invoice'!S930=0,"",'Data invoice'!T930)</f>
        <v/>
      </c>
      <c r="L814" s="414"/>
      <c r="M814" s="275"/>
      <c r="N814" s="275"/>
      <c r="O814" s="414"/>
      <c r="P814" s="414"/>
      <c r="Q814" s="414"/>
      <c r="R814" s="414"/>
      <c r="S814" s="414"/>
      <c r="T814" s="414"/>
      <c r="U814" s="414"/>
      <c r="V814" s="414"/>
      <c r="W814" s="414"/>
      <c r="X814" s="414"/>
      <c r="Y814" s="414"/>
      <c r="Z814" s="414"/>
      <c r="AA814" s="414"/>
      <c r="AB814" s="414"/>
      <c r="AC814" s="275"/>
      <c r="AD814" s="275"/>
      <c r="AE814" s="275"/>
      <c r="AF814" s="275"/>
      <c r="AG814" s="275"/>
      <c r="AH814" s="275"/>
      <c r="AI814" s="275"/>
      <c r="AJ814" s="275"/>
      <c r="AK814" s="275"/>
      <c r="AL814" s="275"/>
    </row>
    <row r="815" spans="1:38" s="329" customFormat="1" ht="15.75" customHeight="1">
      <c r="A815" s="284" t="str">
        <f>IF('Data invoice'!J931=0,"",'Data invoice'!K931)</f>
        <v/>
      </c>
      <c r="B815" s="284" t="str">
        <f>IF('Data invoice'!K931=0,"",'Data invoice'!L931)</f>
        <v/>
      </c>
      <c r="C815" s="284" t="str">
        <f>IF('Data invoice'!L931=0,"",'Data invoice'!M931)</f>
        <v/>
      </c>
      <c r="D815" s="284" t="str">
        <f>IF('Data invoice'!M931=0,"",'Data invoice'!N931)</f>
        <v/>
      </c>
      <c r="E815" s="284" t="str">
        <f>IF('Data invoice'!N931=0,"",'Data invoice'!O931)</f>
        <v/>
      </c>
      <c r="F815" s="284" t="str">
        <f>IF('Data invoice'!O931=0,"",'Data invoice'!P931)</f>
        <v/>
      </c>
      <c r="G815" s="284" t="str">
        <f>IF('Data invoice'!P931=0,"",'Data invoice'!Q931)</f>
        <v/>
      </c>
      <c r="H815" s="284" t="str">
        <f>IF('Data invoice'!Q931=0,"",'Data invoice'!R931)</f>
        <v/>
      </c>
      <c r="I815" s="320" t="str">
        <f>IF('Data invoice'!R931=0,"",'Data invoice'!S931)</f>
        <v/>
      </c>
      <c r="J815" s="367" t="str">
        <f>IF('Data invoice'!S931=0,"",'Data invoice'!T931)</f>
        <v/>
      </c>
      <c r="L815" s="414"/>
      <c r="M815" s="275"/>
      <c r="N815" s="275"/>
      <c r="O815" s="414"/>
      <c r="P815" s="414"/>
      <c r="Q815" s="414"/>
      <c r="R815" s="414"/>
      <c r="S815" s="414"/>
      <c r="T815" s="414"/>
      <c r="U815" s="414"/>
      <c r="V815" s="414"/>
      <c r="W815" s="414"/>
      <c r="X815" s="414"/>
      <c r="Y815" s="414"/>
      <c r="Z815" s="414"/>
      <c r="AA815" s="414"/>
      <c r="AB815" s="414"/>
      <c r="AC815" s="275"/>
      <c r="AD815" s="275"/>
      <c r="AE815" s="275"/>
      <c r="AF815" s="275"/>
      <c r="AG815" s="275"/>
      <c r="AH815" s="275"/>
      <c r="AI815" s="275"/>
      <c r="AJ815" s="275"/>
      <c r="AK815" s="275"/>
      <c r="AL815" s="275"/>
    </row>
    <row r="816" spans="1:38" s="329" customFormat="1" ht="15.75" customHeight="1">
      <c r="A816" s="284" t="str">
        <f>IF('Data invoice'!J932=0,"",'Data invoice'!K932)</f>
        <v/>
      </c>
      <c r="B816" s="284" t="str">
        <f>IF('Data invoice'!K932=0,"",'Data invoice'!L932)</f>
        <v/>
      </c>
      <c r="C816" s="284" t="str">
        <f>IF('Data invoice'!L932=0,"",'Data invoice'!M932)</f>
        <v/>
      </c>
      <c r="D816" s="284" t="str">
        <f>IF('Data invoice'!M932=0,"",'Data invoice'!N932)</f>
        <v/>
      </c>
      <c r="E816" s="284" t="str">
        <f>IF('Data invoice'!N932=0,"",'Data invoice'!O932)</f>
        <v/>
      </c>
      <c r="F816" s="284" t="str">
        <f>IF('Data invoice'!O932=0,"",'Data invoice'!P932)</f>
        <v/>
      </c>
      <c r="G816" s="284" t="str">
        <f>IF('Data invoice'!P932=0,"",'Data invoice'!Q932)</f>
        <v/>
      </c>
      <c r="H816" s="284" t="str">
        <f>IF('Data invoice'!Q932=0,"",'Data invoice'!R932)</f>
        <v/>
      </c>
      <c r="I816" s="320" t="str">
        <f>IF('Data invoice'!R932=0,"",'Data invoice'!S932)</f>
        <v/>
      </c>
      <c r="J816" s="367" t="str">
        <f>IF('Data invoice'!S932=0,"",'Data invoice'!T932)</f>
        <v/>
      </c>
      <c r="L816" s="414"/>
      <c r="M816" s="275"/>
      <c r="N816" s="275"/>
      <c r="O816" s="414"/>
      <c r="P816" s="414"/>
      <c r="Q816" s="414"/>
      <c r="R816" s="414"/>
      <c r="S816" s="414"/>
      <c r="T816" s="414"/>
      <c r="U816" s="414"/>
      <c r="V816" s="414"/>
      <c r="W816" s="414"/>
      <c r="X816" s="414"/>
      <c r="Y816" s="414"/>
      <c r="Z816" s="414"/>
      <c r="AA816" s="414"/>
      <c r="AB816" s="414"/>
      <c r="AC816" s="275"/>
      <c r="AD816" s="275"/>
      <c r="AE816" s="275"/>
      <c r="AF816" s="275"/>
      <c r="AG816" s="275"/>
      <c r="AH816" s="275"/>
      <c r="AI816" s="275"/>
      <c r="AJ816" s="275"/>
      <c r="AK816" s="275"/>
      <c r="AL816" s="275"/>
    </row>
    <row r="817" spans="1:38" s="329" customFormat="1" ht="15.75" customHeight="1">
      <c r="A817" s="284" t="str">
        <f>IF('Data invoice'!J933=0,"",'Data invoice'!K933)</f>
        <v/>
      </c>
      <c r="B817" s="284" t="str">
        <f>IF('Data invoice'!K933=0,"",'Data invoice'!L933)</f>
        <v/>
      </c>
      <c r="C817" s="284" t="str">
        <f>IF('Data invoice'!L933=0,"",'Data invoice'!M933)</f>
        <v/>
      </c>
      <c r="D817" s="284" t="str">
        <f>IF('Data invoice'!M933=0,"",'Data invoice'!N933)</f>
        <v/>
      </c>
      <c r="E817" s="284" t="str">
        <f>IF('Data invoice'!N933=0,"",'Data invoice'!O933)</f>
        <v/>
      </c>
      <c r="F817" s="284" t="str">
        <f>IF('Data invoice'!O933=0,"",'Data invoice'!P933)</f>
        <v/>
      </c>
      <c r="G817" s="284" t="str">
        <f>IF('Data invoice'!P933=0,"",'Data invoice'!Q933)</f>
        <v/>
      </c>
      <c r="H817" s="284" t="str">
        <f>IF('Data invoice'!Q933=0,"",'Data invoice'!R933)</f>
        <v/>
      </c>
      <c r="I817" s="320" t="str">
        <f>IF('Data invoice'!R933=0,"",'Data invoice'!S933)</f>
        <v/>
      </c>
      <c r="J817" s="367" t="str">
        <f>IF('Data invoice'!S933=0,"",'Data invoice'!T933)</f>
        <v/>
      </c>
      <c r="L817" s="414"/>
      <c r="M817" s="275"/>
      <c r="N817" s="275"/>
      <c r="O817" s="414"/>
      <c r="P817" s="414"/>
      <c r="Q817" s="414"/>
      <c r="R817" s="414"/>
      <c r="S817" s="414"/>
      <c r="T817" s="414"/>
      <c r="U817" s="414"/>
      <c r="V817" s="414"/>
      <c r="W817" s="414"/>
      <c r="X817" s="414"/>
      <c r="Y817" s="414"/>
      <c r="Z817" s="414"/>
      <c r="AA817" s="414"/>
      <c r="AB817" s="414"/>
      <c r="AC817" s="275"/>
      <c r="AD817" s="275"/>
      <c r="AE817" s="275"/>
      <c r="AF817" s="275"/>
      <c r="AG817" s="275"/>
      <c r="AH817" s="275"/>
      <c r="AI817" s="275"/>
      <c r="AJ817" s="275"/>
      <c r="AK817" s="275"/>
      <c r="AL817" s="275"/>
    </row>
    <row r="818" spans="1:38" s="329" customFormat="1" ht="15.75" customHeight="1">
      <c r="A818" s="284" t="str">
        <f>IF('Data invoice'!J934=0,"",'Data invoice'!K934)</f>
        <v/>
      </c>
      <c r="B818" s="284" t="str">
        <f>IF('Data invoice'!K934=0,"",'Data invoice'!L934)</f>
        <v/>
      </c>
      <c r="C818" s="284" t="str">
        <f>IF('Data invoice'!L934=0,"",'Data invoice'!M934)</f>
        <v/>
      </c>
      <c r="D818" s="284" t="str">
        <f>IF('Data invoice'!M934=0,"",'Data invoice'!N934)</f>
        <v/>
      </c>
      <c r="E818" s="284" t="str">
        <f>IF('Data invoice'!N934=0,"",'Data invoice'!O934)</f>
        <v/>
      </c>
      <c r="F818" s="284" t="str">
        <f>IF('Data invoice'!O934=0,"",'Data invoice'!P934)</f>
        <v/>
      </c>
      <c r="G818" s="284" t="str">
        <f>IF('Data invoice'!P934=0,"",'Data invoice'!Q934)</f>
        <v/>
      </c>
      <c r="H818" s="284" t="str">
        <f>IF('Data invoice'!Q934=0,"",'Data invoice'!R934)</f>
        <v/>
      </c>
      <c r="I818" s="320" t="str">
        <f>IF('Data invoice'!R934=0,"",'Data invoice'!S934)</f>
        <v/>
      </c>
      <c r="J818" s="367" t="str">
        <f>IF('Data invoice'!S934=0,"",'Data invoice'!T934)</f>
        <v/>
      </c>
      <c r="L818" s="414"/>
      <c r="M818" s="275"/>
      <c r="N818" s="275"/>
      <c r="O818" s="414"/>
      <c r="P818" s="414"/>
      <c r="Q818" s="414"/>
      <c r="R818" s="414"/>
      <c r="S818" s="414"/>
      <c r="T818" s="414"/>
      <c r="U818" s="414"/>
      <c r="V818" s="414"/>
      <c r="W818" s="414"/>
      <c r="X818" s="414"/>
      <c r="Y818" s="414"/>
      <c r="Z818" s="414"/>
      <c r="AA818" s="414"/>
      <c r="AB818" s="414"/>
      <c r="AC818" s="275"/>
      <c r="AD818" s="275"/>
      <c r="AE818" s="275"/>
      <c r="AF818" s="275"/>
      <c r="AG818" s="275"/>
      <c r="AH818" s="275"/>
      <c r="AI818" s="275"/>
      <c r="AJ818" s="275"/>
      <c r="AK818" s="275"/>
      <c r="AL818" s="275"/>
    </row>
    <row r="819" spans="1:38" s="329" customFormat="1" ht="15.75" customHeight="1">
      <c r="A819" s="284" t="str">
        <f>IF('Data invoice'!J935=0,"",'Data invoice'!K935)</f>
        <v/>
      </c>
      <c r="B819" s="284" t="str">
        <f>IF('Data invoice'!K935=0,"",'Data invoice'!L935)</f>
        <v/>
      </c>
      <c r="C819" s="284" t="str">
        <f>IF('Data invoice'!L935=0,"",'Data invoice'!M935)</f>
        <v/>
      </c>
      <c r="D819" s="284" t="str">
        <f>IF('Data invoice'!M935=0,"",'Data invoice'!N935)</f>
        <v/>
      </c>
      <c r="E819" s="284" t="str">
        <f>IF('Data invoice'!N935=0,"",'Data invoice'!O935)</f>
        <v/>
      </c>
      <c r="F819" s="284" t="str">
        <f>IF('Data invoice'!O935=0,"",'Data invoice'!P935)</f>
        <v/>
      </c>
      <c r="G819" s="284" t="str">
        <f>IF('Data invoice'!P935=0,"",'Data invoice'!Q935)</f>
        <v/>
      </c>
      <c r="H819" s="284" t="str">
        <f>IF('Data invoice'!Q935=0,"",'Data invoice'!R935)</f>
        <v/>
      </c>
      <c r="I819" s="320" t="str">
        <f>IF('Data invoice'!R935=0,"",'Data invoice'!S935)</f>
        <v/>
      </c>
      <c r="J819" s="367" t="str">
        <f>IF('Data invoice'!S935=0,"",'Data invoice'!T935)</f>
        <v/>
      </c>
      <c r="L819" s="414"/>
      <c r="M819" s="275"/>
      <c r="N819" s="275"/>
      <c r="O819" s="414"/>
      <c r="P819" s="414"/>
      <c r="Q819" s="414"/>
      <c r="R819" s="414"/>
      <c r="S819" s="414"/>
      <c r="T819" s="414"/>
      <c r="U819" s="414"/>
      <c r="V819" s="414"/>
      <c r="W819" s="414"/>
      <c r="X819" s="414"/>
      <c r="Y819" s="414"/>
      <c r="Z819" s="414"/>
      <c r="AA819" s="414"/>
      <c r="AB819" s="414"/>
      <c r="AC819" s="275"/>
      <c r="AD819" s="275"/>
      <c r="AE819" s="275"/>
      <c r="AF819" s="275"/>
      <c r="AG819" s="275"/>
      <c r="AH819" s="275"/>
      <c r="AI819" s="275"/>
      <c r="AJ819" s="275"/>
      <c r="AK819" s="275"/>
      <c r="AL819" s="275"/>
    </row>
    <row r="820" spans="1:38" s="329" customFormat="1" ht="15.75" customHeight="1">
      <c r="A820" s="284" t="str">
        <f>IF('Data invoice'!J936=0,"",'Data invoice'!K936)</f>
        <v/>
      </c>
      <c r="B820" s="284" t="str">
        <f>IF('Data invoice'!K936=0,"",'Data invoice'!L936)</f>
        <v/>
      </c>
      <c r="C820" s="284" t="str">
        <f>IF('Data invoice'!L936=0,"",'Data invoice'!M936)</f>
        <v/>
      </c>
      <c r="D820" s="284" t="str">
        <f>IF('Data invoice'!M936=0,"",'Data invoice'!N936)</f>
        <v/>
      </c>
      <c r="E820" s="284" t="str">
        <f>IF('Data invoice'!N936=0,"",'Data invoice'!O936)</f>
        <v/>
      </c>
      <c r="F820" s="284" t="str">
        <f>IF('Data invoice'!O936=0,"",'Data invoice'!P936)</f>
        <v/>
      </c>
      <c r="G820" s="284" t="str">
        <f>IF('Data invoice'!P936=0,"",'Data invoice'!Q936)</f>
        <v/>
      </c>
      <c r="H820" s="284" t="str">
        <f>IF('Data invoice'!Q936=0,"",'Data invoice'!R936)</f>
        <v/>
      </c>
      <c r="I820" s="320" t="str">
        <f>IF('Data invoice'!R936=0,"",'Data invoice'!S936)</f>
        <v/>
      </c>
      <c r="J820" s="367" t="str">
        <f>IF('Data invoice'!S936=0,"",'Data invoice'!T936)</f>
        <v/>
      </c>
      <c r="L820" s="414"/>
      <c r="M820" s="275"/>
      <c r="N820" s="275"/>
      <c r="O820" s="414"/>
      <c r="P820" s="414"/>
      <c r="Q820" s="414"/>
      <c r="R820" s="414"/>
      <c r="S820" s="414"/>
      <c r="T820" s="414"/>
      <c r="U820" s="414"/>
      <c r="V820" s="414"/>
      <c r="W820" s="414"/>
      <c r="X820" s="414"/>
      <c r="Y820" s="414"/>
      <c r="Z820" s="414"/>
      <c r="AA820" s="414"/>
      <c r="AB820" s="414"/>
      <c r="AC820" s="275"/>
      <c r="AD820" s="275"/>
      <c r="AE820" s="275"/>
      <c r="AF820" s="275"/>
      <c r="AG820" s="275"/>
      <c r="AH820" s="275"/>
      <c r="AI820" s="275"/>
      <c r="AJ820" s="275"/>
      <c r="AK820" s="275"/>
      <c r="AL820" s="275"/>
    </row>
    <row r="821" spans="1:38" s="329" customFormat="1" ht="15.75" customHeight="1">
      <c r="A821" s="284" t="str">
        <f>IF('Data invoice'!J937=0,"",'Data invoice'!K937)</f>
        <v/>
      </c>
      <c r="B821" s="284" t="str">
        <f>IF('Data invoice'!K937=0,"",'Data invoice'!L937)</f>
        <v/>
      </c>
      <c r="C821" s="284" t="str">
        <f>IF('Data invoice'!L937=0,"",'Data invoice'!M937)</f>
        <v/>
      </c>
      <c r="D821" s="284" t="str">
        <f>IF('Data invoice'!M937=0,"",'Data invoice'!N937)</f>
        <v/>
      </c>
      <c r="E821" s="284" t="str">
        <f>IF('Data invoice'!N937=0,"",'Data invoice'!O937)</f>
        <v/>
      </c>
      <c r="F821" s="284" t="str">
        <f>IF('Data invoice'!O937=0,"",'Data invoice'!P937)</f>
        <v/>
      </c>
      <c r="G821" s="284" t="str">
        <f>IF('Data invoice'!P937=0,"",'Data invoice'!Q937)</f>
        <v/>
      </c>
      <c r="H821" s="284" t="str">
        <f>IF('Data invoice'!Q937=0,"",'Data invoice'!R937)</f>
        <v/>
      </c>
      <c r="I821" s="320" t="str">
        <f>IF('Data invoice'!R937=0,"",'Data invoice'!S937)</f>
        <v/>
      </c>
      <c r="J821" s="367" t="str">
        <f>IF('Data invoice'!S937=0,"",'Data invoice'!T937)</f>
        <v/>
      </c>
      <c r="L821" s="414"/>
      <c r="M821" s="275"/>
      <c r="N821" s="275"/>
      <c r="O821" s="414"/>
      <c r="P821" s="414"/>
      <c r="Q821" s="414"/>
      <c r="R821" s="414"/>
      <c r="S821" s="414"/>
      <c r="T821" s="414"/>
      <c r="U821" s="414"/>
      <c r="V821" s="414"/>
      <c r="W821" s="414"/>
      <c r="X821" s="414"/>
      <c r="Y821" s="414"/>
      <c r="Z821" s="414"/>
      <c r="AA821" s="414"/>
      <c r="AB821" s="414"/>
      <c r="AC821" s="275"/>
      <c r="AD821" s="275"/>
      <c r="AE821" s="275"/>
      <c r="AF821" s="275"/>
      <c r="AG821" s="275"/>
      <c r="AH821" s="275"/>
      <c r="AI821" s="275"/>
      <c r="AJ821" s="275"/>
      <c r="AK821" s="275"/>
      <c r="AL821" s="275"/>
    </row>
    <row r="822" spans="1:38" s="329" customFormat="1" ht="15.75" customHeight="1">
      <c r="A822" s="284" t="str">
        <f>IF('Data invoice'!J938=0,"",'Data invoice'!K938)</f>
        <v/>
      </c>
      <c r="B822" s="284" t="str">
        <f>IF('Data invoice'!K938=0,"",'Data invoice'!L938)</f>
        <v/>
      </c>
      <c r="C822" s="284" t="str">
        <f>IF('Data invoice'!L938=0,"",'Data invoice'!M938)</f>
        <v/>
      </c>
      <c r="D822" s="284" t="str">
        <f>IF('Data invoice'!M938=0,"",'Data invoice'!N938)</f>
        <v/>
      </c>
      <c r="E822" s="284" t="str">
        <f>IF('Data invoice'!N938=0,"",'Data invoice'!O938)</f>
        <v/>
      </c>
      <c r="F822" s="284" t="str">
        <f>IF('Data invoice'!O938=0,"",'Data invoice'!P938)</f>
        <v/>
      </c>
      <c r="G822" s="284" t="str">
        <f>IF('Data invoice'!P938=0,"",'Data invoice'!Q938)</f>
        <v/>
      </c>
      <c r="H822" s="284" t="str">
        <f>IF('Data invoice'!Q938=0,"",'Data invoice'!R938)</f>
        <v/>
      </c>
      <c r="I822" s="320" t="str">
        <f>IF('Data invoice'!R938=0,"",'Data invoice'!S938)</f>
        <v/>
      </c>
      <c r="J822" s="367" t="str">
        <f>IF('Data invoice'!S938=0,"",'Data invoice'!T938)</f>
        <v/>
      </c>
      <c r="L822" s="414"/>
      <c r="M822" s="275"/>
      <c r="N822" s="275"/>
      <c r="O822" s="414"/>
      <c r="P822" s="414"/>
      <c r="Q822" s="414"/>
      <c r="R822" s="414"/>
      <c r="S822" s="414"/>
      <c r="T822" s="414"/>
      <c r="U822" s="414"/>
      <c r="V822" s="414"/>
      <c r="W822" s="414"/>
      <c r="X822" s="414"/>
      <c r="Y822" s="414"/>
      <c r="Z822" s="414"/>
      <c r="AA822" s="414"/>
      <c r="AB822" s="414"/>
      <c r="AC822" s="275"/>
      <c r="AD822" s="275"/>
      <c r="AE822" s="275"/>
      <c r="AF822" s="275"/>
      <c r="AG822" s="275"/>
      <c r="AH822" s="275"/>
      <c r="AI822" s="275"/>
      <c r="AJ822" s="275"/>
      <c r="AK822" s="275"/>
      <c r="AL822" s="275"/>
    </row>
    <row r="823" spans="1:38" s="329" customFormat="1" ht="15.75" customHeight="1">
      <c r="A823" s="284" t="str">
        <f>IF('Data invoice'!J939=0,"",'Data invoice'!K939)</f>
        <v/>
      </c>
      <c r="B823" s="284" t="str">
        <f>IF('Data invoice'!K939=0,"",'Data invoice'!L939)</f>
        <v/>
      </c>
      <c r="C823" s="284" t="str">
        <f>IF('Data invoice'!L939=0,"",'Data invoice'!M939)</f>
        <v/>
      </c>
      <c r="D823" s="284" t="str">
        <f>IF('Data invoice'!M939=0,"",'Data invoice'!N939)</f>
        <v/>
      </c>
      <c r="E823" s="284" t="str">
        <f>IF('Data invoice'!N939=0,"",'Data invoice'!O939)</f>
        <v/>
      </c>
      <c r="F823" s="284" t="str">
        <f>IF('Data invoice'!O939=0,"",'Data invoice'!P939)</f>
        <v/>
      </c>
      <c r="G823" s="284" t="str">
        <f>IF('Data invoice'!P939=0,"",'Data invoice'!Q939)</f>
        <v/>
      </c>
      <c r="H823" s="284" t="str">
        <f>IF('Data invoice'!Q939=0,"",'Data invoice'!R939)</f>
        <v/>
      </c>
      <c r="I823" s="320" t="str">
        <f>IF('Data invoice'!R939=0,"",'Data invoice'!S939)</f>
        <v/>
      </c>
      <c r="J823" s="367" t="str">
        <f>IF('Data invoice'!S939=0,"",'Data invoice'!T939)</f>
        <v/>
      </c>
      <c r="L823" s="414"/>
      <c r="M823" s="275"/>
      <c r="N823" s="275"/>
      <c r="O823" s="414"/>
      <c r="P823" s="414"/>
      <c r="Q823" s="414"/>
      <c r="R823" s="414"/>
      <c r="S823" s="414"/>
      <c r="T823" s="414"/>
      <c r="U823" s="414"/>
      <c r="V823" s="414"/>
      <c r="W823" s="414"/>
      <c r="X823" s="414"/>
      <c r="Y823" s="414"/>
      <c r="Z823" s="414"/>
      <c r="AA823" s="414"/>
      <c r="AB823" s="414"/>
      <c r="AC823" s="275"/>
      <c r="AD823" s="275"/>
      <c r="AE823" s="275"/>
      <c r="AF823" s="275"/>
      <c r="AG823" s="275"/>
      <c r="AH823" s="275"/>
      <c r="AI823" s="275"/>
      <c r="AJ823" s="275"/>
      <c r="AK823" s="275"/>
      <c r="AL823" s="275"/>
    </row>
    <row r="824" spans="1:38" s="329" customFormat="1" ht="15.75" customHeight="1">
      <c r="A824" s="284" t="str">
        <f>IF('Data invoice'!J940=0,"",'Data invoice'!K940)</f>
        <v/>
      </c>
      <c r="B824" s="284" t="str">
        <f>IF('Data invoice'!K940=0,"",'Data invoice'!L940)</f>
        <v/>
      </c>
      <c r="C824" s="284" t="str">
        <f>IF('Data invoice'!L940=0,"",'Data invoice'!M940)</f>
        <v/>
      </c>
      <c r="D824" s="284" t="str">
        <f>IF('Data invoice'!M940=0,"",'Data invoice'!N940)</f>
        <v/>
      </c>
      <c r="E824" s="284" t="str">
        <f>IF('Data invoice'!N940=0,"",'Data invoice'!O940)</f>
        <v/>
      </c>
      <c r="F824" s="284" t="str">
        <f>IF('Data invoice'!O940=0,"",'Data invoice'!P940)</f>
        <v/>
      </c>
      <c r="G824" s="284" t="str">
        <f>IF('Data invoice'!P940=0,"",'Data invoice'!Q940)</f>
        <v/>
      </c>
      <c r="H824" s="284" t="str">
        <f>IF('Data invoice'!Q940=0,"",'Data invoice'!R940)</f>
        <v/>
      </c>
      <c r="I824" s="320" t="str">
        <f>IF('Data invoice'!R940=0,"",'Data invoice'!S940)</f>
        <v/>
      </c>
      <c r="J824" s="367" t="str">
        <f>IF('Data invoice'!S940=0,"",'Data invoice'!T940)</f>
        <v/>
      </c>
      <c r="L824" s="414"/>
      <c r="M824" s="275"/>
      <c r="N824" s="275"/>
      <c r="O824" s="414"/>
      <c r="P824" s="414"/>
      <c r="Q824" s="414"/>
      <c r="R824" s="414"/>
      <c r="S824" s="414"/>
      <c r="T824" s="414"/>
      <c r="U824" s="414"/>
      <c r="V824" s="414"/>
      <c r="W824" s="414"/>
      <c r="X824" s="414"/>
      <c r="Y824" s="414"/>
      <c r="Z824" s="414"/>
      <c r="AA824" s="414"/>
      <c r="AB824" s="414"/>
      <c r="AC824" s="275"/>
      <c r="AD824" s="275"/>
      <c r="AE824" s="275"/>
      <c r="AF824" s="275"/>
      <c r="AG824" s="275"/>
      <c r="AH824" s="275"/>
      <c r="AI824" s="275"/>
      <c r="AJ824" s="275"/>
      <c r="AK824" s="275"/>
      <c r="AL824" s="275"/>
    </row>
    <row r="825" spans="1:38" s="329" customFormat="1" ht="15.75" customHeight="1">
      <c r="A825" s="284" t="str">
        <f>IF('Data invoice'!J941=0,"",'Data invoice'!K941)</f>
        <v/>
      </c>
      <c r="B825" s="284" t="str">
        <f>IF('Data invoice'!K941=0,"",'Data invoice'!L941)</f>
        <v/>
      </c>
      <c r="C825" s="284" t="str">
        <f>IF('Data invoice'!L941=0,"",'Data invoice'!M941)</f>
        <v/>
      </c>
      <c r="D825" s="284" t="str">
        <f>IF('Data invoice'!M941=0,"",'Data invoice'!N941)</f>
        <v/>
      </c>
      <c r="E825" s="284" t="str">
        <f>IF('Data invoice'!N941=0,"",'Data invoice'!O941)</f>
        <v/>
      </c>
      <c r="F825" s="284" t="str">
        <f>IF('Data invoice'!O941=0,"",'Data invoice'!P941)</f>
        <v/>
      </c>
      <c r="G825" s="284" t="str">
        <f>IF('Data invoice'!P941=0,"",'Data invoice'!Q941)</f>
        <v/>
      </c>
      <c r="H825" s="284" t="str">
        <f>IF('Data invoice'!Q941=0,"",'Data invoice'!R941)</f>
        <v/>
      </c>
      <c r="I825" s="320" t="str">
        <f>IF('Data invoice'!R941=0,"",'Data invoice'!S941)</f>
        <v/>
      </c>
      <c r="J825" s="367" t="str">
        <f>IF('Data invoice'!S941=0,"",'Data invoice'!T941)</f>
        <v/>
      </c>
      <c r="L825" s="414"/>
      <c r="M825" s="275"/>
      <c r="N825" s="275"/>
      <c r="O825" s="414"/>
      <c r="P825" s="414"/>
      <c r="Q825" s="414"/>
      <c r="R825" s="414"/>
      <c r="S825" s="414"/>
      <c r="T825" s="414"/>
      <c r="U825" s="414"/>
      <c r="V825" s="414"/>
      <c r="W825" s="414"/>
      <c r="X825" s="414"/>
      <c r="Y825" s="414"/>
      <c r="Z825" s="414"/>
      <c r="AA825" s="414"/>
      <c r="AB825" s="414"/>
      <c r="AC825" s="275"/>
      <c r="AD825" s="275"/>
      <c r="AE825" s="275"/>
      <c r="AF825" s="275"/>
      <c r="AG825" s="275"/>
      <c r="AH825" s="275"/>
      <c r="AI825" s="275"/>
      <c r="AJ825" s="275"/>
      <c r="AK825" s="275"/>
      <c r="AL825" s="275"/>
    </row>
    <row r="826" spans="1:38" s="329" customFormat="1" ht="15.75" customHeight="1">
      <c r="A826" s="284" t="str">
        <f>IF('Data invoice'!J942=0,"",'Data invoice'!K942)</f>
        <v/>
      </c>
      <c r="B826" s="284" t="str">
        <f>IF('Data invoice'!K942=0,"",'Data invoice'!L942)</f>
        <v/>
      </c>
      <c r="C826" s="284" t="str">
        <f>IF('Data invoice'!L942=0,"",'Data invoice'!M942)</f>
        <v/>
      </c>
      <c r="D826" s="284" t="str">
        <f>IF('Data invoice'!M942=0,"",'Data invoice'!N942)</f>
        <v/>
      </c>
      <c r="E826" s="284" t="str">
        <f>IF('Data invoice'!N942=0,"",'Data invoice'!O942)</f>
        <v/>
      </c>
      <c r="F826" s="284" t="str">
        <f>IF('Data invoice'!O942=0,"",'Data invoice'!P942)</f>
        <v/>
      </c>
      <c r="G826" s="284" t="str">
        <f>IF('Data invoice'!P942=0,"",'Data invoice'!Q942)</f>
        <v/>
      </c>
      <c r="H826" s="284" t="str">
        <f>IF('Data invoice'!Q942=0,"",'Data invoice'!R942)</f>
        <v/>
      </c>
      <c r="I826" s="320" t="str">
        <f>IF('Data invoice'!R942=0,"",'Data invoice'!S942)</f>
        <v/>
      </c>
      <c r="J826" s="367" t="str">
        <f>IF('Data invoice'!S942=0,"",'Data invoice'!T942)</f>
        <v/>
      </c>
      <c r="L826" s="414"/>
      <c r="M826" s="275"/>
      <c r="N826" s="275"/>
      <c r="O826" s="414"/>
      <c r="P826" s="414"/>
      <c r="Q826" s="414"/>
      <c r="R826" s="414"/>
      <c r="S826" s="414"/>
      <c r="T826" s="414"/>
      <c r="U826" s="414"/>
      <c r="V826" s="414"/>
      <c r="W826" s="414"/>
      <c r="X826" s="414"/>
      <c r="Y826" s="414"/>
      <c r="Z826" s="414"/>
      <c r="AA826" s="414"/>
      <c r="AB826" s="414"/>
      <c r="AC826" s="275"/>
      <c r="AD826" s="275"/>
      <c r="AE826" s="275"/>
      <c r="AF826" s="275"/>
      <c r="AG826" s="275"/>
      <c r="AH826" s="275"/>
      <c r="AI826" s="275"/>
      <c r="AJ826" s="275"/>
      <c r="AK826" s="275"/>
      <c r="AL826" s="275"/>
    </row>
    <row r="827" spans="1:38" s="329" customFormat="1" ht="15.75" customHeight="1">
      <c r="A827" s="284" t="str">
        <f>IF('Data invoice'!J943=0,"",'Data invoice'!K943)</f>
        <v/>
      </c>
      <c r="B827" s="284" t="str">
        <f>IF('Data invoice'!K943=0,"",'Data invoice'!L943)</f>
        <v/>
      </c>
      <c r="C827" s="284" t="str">
        <f>IF('Data invoice'!L943=0,"",'Data invoice'!M943)</f>
        <v/>
      </c>
      <c r="D827" s="284" t="str">
        <f>IF('Data invoice'!M943=0,"",'Data invoice'!N943)</f>
        <v/>
      </c>
      <c r="E827" s="284" t="str">
        <f>IF('Data invoice'!N943=0,"",'Data invoice'!O943)</f>
        <v/>
      </c>
      <c r="F827" s="284" t="str">
        <f>IF('Data invoice'!O943=0,"",'Data invoice'!P943)</f>
        <v/>
      </c>
      <c r="G827" s="284" t="str">
        <f>IF('Data invoice'!P943=0,"",'Data invoice'!Q943)</f>
        <v/>
      </c>
      <c r="H827" s="284" t="str">
        <f>IF('Data invoice'!Q943=0,"",'Data invoice'!R943)</f>
        <v/>
      </c>
      <c r="I827" s="320" t="str">
        <f>IF('Data invoice'!R943=0,"",'Data invoice'!S943)</f>
        <v/>
      </c>
      <c r="J827" s="367" t="str">
        <f>IF('Data invoice'!S943=0,"",'Data invoice'!T943)</f>
        <v/>
      </c>
      <c r="L827" s="414"/>
      <c r="M827" s="275"/>
      <c r="N827" s="275"/>
      <c r="O827" s="414"/>
      <c r="P827" s="414"/>
      <c r="Q827" s="414"/>
      <c r="R827" s="414"/>
      <c r="S827" s="414"/>
      <c r="T827" s="414"/>
      <c r="U827" s="414"/>
      <c r="V827" s="414"/>
      <c r="W827" s="414"/>
      <c r="X827" s="414"/>
      <c r="Y827" s="414"/>
      <c r="Z827" s="414"/>
      <c r="AA827" s="414"/>
      <c r="AB827" s="414"/>
      <c r="AC827" s="275"/>
      <c r="AD827" s="275"/>
      <c r="AE827" s="275"/>
      <c r="AF827" s="275"/>
      <c r="AG827" s="275"/>
      <c r="AH827" s="275"/>
      <c r="AI827" s="275"/>
      <c r="AJ827" s="275"/>
      <c r="AK827" s="275"/>
      <c r="AL827" s="275"/>
    </row>
    <row r="828" spans="1:38" s="329" customFormat="1" ht="15.75" customHeight="1">
      <c r="A828" s="284" t="str">
        <f>IF('Data invoice'!J944=0,"",'Data invoice'!K944)</f>
        <v/>
      </c>
      <c r="B828" s="284" t="str">
        <f>IF('Data invoice'!K944=0,"",'Data invoice'!L944)</f>
        <v/>
      </c>
      <c r="C828" s="284" t="str">
        <f>IF('Data invoice'!L944=0,"",'Data invoice'!M944)</f>
        <v/>
      </c>
      <c r="D828" s="284" t="str">
        <f>IF('Data invoice'!M944=0,"",'Data invoice'!N944)</f>
        <v/>
      </c>
      <c r="E828" s="284" t="str">
        <f>IF('Data invoice'!N944=0,"",'Data invoice'!O944)</f>
        <v/>
      </c>
      <c r="F828" s="284" t="str">
        <f>IF('Data invoice'!O944=0,"",'Data invoice'!P944)</f>
        <v/>
      </c>
      <c r="G828" s="284" t="str">
        <f>IF('Data invoice'!P944=0,"",'Data invoice'!Q944)</f>
        <v/>
      </c>
      <c r="H828" s="284" t="str">
        <f>IF('Data invoice'!Q944=0,"",'Data invoice'!R944)</f>
        <v/>
      </c>
      <c r="I828" s="320" t="str">
        <f>IF('Data invoice'!R944=0,"",'Data invoice'!S944)</f>
        <v/>
      </c>
      <c r="J828" s="367" t="str">
        <f>IF('Data invoice'!S944=0,"",'Data invoice'!T944)</f>
        <v/>
      </c>
      <c r="L828" s="414"/>
      <c r="M828" s="275"/>
      <c r="N828" s="275"/>
      <c r="O828" s="414"/>
      <c r="P828" s="414"/>
      <c r="Q828" s="414"/>
      <c r="R828" s="414"/>
      <c r="S828" s="414"/>
      <c r="T828" s="414"/>
      <c r="U828" s="414"/>
      <c r="V828" s="414"/>
      <c r="W828" s="414"/>
      <c r="X828" s="414"/>
      <c r="Y828" s="414"/>
      <c r="Z828" s="414"/>
      <c r="AA828" s="414"/>
      <c r="AB828" s="414"/>
      <c r="AC828" s="275"/>
      <c r="AD828" s="275"/>
      <c r="AE828" s="275"/>
      <c r="AF828" s="275"/>
      <c r="AG828" s="275"/>
      <c r="AH828" s="275"/>
      <c r="AI828" s="275"/>
      <c r="AJ828" s="275"/>
      <c r="AK828" s="275"/>
      <c r="AL828" s="275"/>
    </row>
    <row r="829" spans="1:38" s="329" customFormat="1" ht="15.75" customHeight="1">
      <c r="A829" s="284" t="str">
        <f>IF('Data invoice'!J945=0,"",'Data invoice'!K945)</f>
        <v/>
      </c>
      <c r="B829" s="284" t="str">
        <f>IF('Data invoice'!K945=0,"",'Data invoice'!L945)</f>
        <v/>
      </c>
      <c r="C829" s="284" t="str">
        <f>IF('Data invoice'!L945=0,"",'Data invoice'!M945)</f>
        <v/>
      </c>
      <c r="D829" s="284" t="str">
        <f>IF('Data invoice'!M945=0,"",'Data invoice'!N945)</f>
        <v/>
      </c>
      <c r="E829" s="284" t="str">
        <f>IF('Data invoice'!N945=0,"",'Data invoice'!O945)</f>
        <v/>
      </c>
      <c r="F829" s="284" t="str">
        <f>IF('Data invoice'!O945=0,"",'Data invoice'!P945)</f>
        <v/>
      </c>
      <c r="G829" s="284" t="str">
        <f>IF('Data invoice'!P945=0,"",'Data invoice'!Q945)</f>
        <v/>
      </c>
      <c r="H829" s="284" t="str">
        <f>IF('Data invoice'!Q945=0,"",'Data invoice'!R945)</f>
        <v/>
      </c>
      <c r="I829" s="320" t="str">
        <f>IF('Data invoice'!R945=0,"",'Data invoice'!S945)</f>
        <v/>
      </c>
      <c r="J829" s="367" t="str">
        <f>IF('Data invoice'!S945=0,"",'Data invoice'!T945)</f>
        <v/>
      </c>
      <c r="L829" s="414"/>
      <c r="M829" s="275"/>
      <c r="N829" s="275"/>
      <c r="O829" s="414"/>
      <c r="P829" s="414"/>
      <c r="Q829" s="414"/>
      <c r="R829" s="414"/>
      <c r="S829" s="414"/>
      <c r="T829" s="414"/>
      <c r="U829" s="414"/>
      <c r="V829" s="414"/>
      <c r="W829" s="414"/>
      <c r="X829" s="414"/>
      <c r="Y829" s="414"/>
      <c r="Z829" s="414"/>
      <c r="AA829" s="414"/>
      <c r="AB829" s="414"/>
      <c r="AC829" s="275"/>
      <c r="AD829" s="275"/>
      <c r="AE829" s="275"/>
      <c r="AF829" s="275"/>
      <c r="AG829" s="275"/>
      <c r="AH829" s="275"/>
      <c r="AI829" s="275"/>
      <c r="AJ829" s="275"/>
      <c r="AK829" s="275"/>
      <c r="AL829" s="275"/>
    </row>
    <row r="830" spans="1:38" s="329" customFormat="1" ht="15.75" customHeight="1">
      <c r="A830" s="284" t="str">
        <f>IF('Data invoice'!J946=0,"",'Data invoice'!K946)</f>
        <v/>
      </c>
      <c r="B830" s="284" t="str">
        <f>IF('Data invoice'!K946=0,"",'Data invoice'!L946)</f>
        <v/>
      </c>
      <c r="C830" s="284" t="str">
        <f>IF('Data invoice'!L946=0,"",'Data invoice'!M946)</f>
        <v/>
      </c>
      <c r="D830" s="284" t="str">
        <f>IF('Data invoice'!M946=0,"",'Data invoice'!N946)</f>
        <v/>
      </c>
      <c r="E830" s="284" t="str">
        <f>IF('Data invoice'!N946=0,"",'Data invoice'!O946)</f>
        <v/>
      </c>
      <c r="F830" s="284" t="str">
        <f>IF('Data invoice'!O946=0,"",'Data invoice'!P946)</f>
        <v/>
      </c>
      <c r="G830" s="284" t="str">
        <f>IF('Data invoice'!P946=0,"",'Data invoice'!Q946)</f>
        <v/>
      </c>
      <c r="H830" s="284" t="str">
        <f>IF('Data invoice'!Q946=0,"",'Data invoice'!R946)</f>
        <v/>
      </c>
      <c r="I830" s="320" t="str">
        <f>IF('Data invoice'!R946=0,"",'Data invoice'!S946)</f>
        <v/>
      </c>
      <c r="J830" s="367" t="str">
        <f>IF('Data invoice'!S946=0,"",'Data invoice'!T946)</f>
        <v/>
      </c>
      <c r="L830" s="414"/>
      <c r="M830" s="275"/>
      <c r="N830" s="275"/>
      <c r="O830" s="414"/>
      <c r="P830" s="414"/>
      <c r="Q830" s="414"/>
      <c r="R830" s="414"/>
      <c r="S830" s="414"/>
      <c r="T830" s="414"/>
      <c r="U830" s="414"/>
      <c r="V830" s="414"/>
      <c r="W830" s="414"/>
      <c r="X830" s="414"/>
      <c r="Y830" s="414"/>
      <c r="Z830" s="414"/>
      <c r="AA830" s="414"/>
      <c r="AB830" s="414"/>
      <c r="AC830" s="275"/>
      <c r="AD830" s="275"/>
      <c r="AE830" s="275"/>
      <c r="AF830" s="275"/>
      <c r="AG830" s="275"/>
      <c r="AH830" s="275"/>
      <c r="AI830" s="275"/>
      <c r="AJ830" s="275"/>
      <c r="AK830" s="275"/>
      <c r="AL830" s="275"/>
    </row>
    <row r="831" spans="1:38" s="329" customFormat="1" ht="15.75" customHeight="1">
      <c r="A831" s="284" t="str">
        <f>IF('Data invoice'!J947=0,"",'Data invoice'!K947)</f>
        <v/>
      </c>
      <c r="B831" s="284" t="str">
        <f>IF('Data invoice'!K947=0,"",'Data invoice'!L947)</f>
        <v/>
      </c>
      <c r="C831" s="284" t="str">
        <f>IF('Data invoice'!L947=0,"",'Data invoice'!M947)</f>
        <v/>
      </c>
      <c r="D831" s="284" t="str">
        <f>IF('Data invoice'!M947=0,"",'Data invoice'!N947)</f>
        <v/>
      </c>
      <c r="E831" s="284" t="str">
        <f>IF('Data invoice'!N947=0,"",'Data invoice'!O947)</f>
        <v/>
      </c>
      <c r="F831" s="284" t="str">
        <f>IF('Data invoice'!O947=0,"",'Data invoice'!P947)</f>
        <v/>
      </c>
      <c r="G831" s="284" t="str">
        <f>IF('Data invoice'!P947=0,"",'Data invoice'!Q947)</f>
        <v/>
      </c>
      <c r="H831" s="284" t="str">
        <f>IF('Data invoice'!Q947=0,"",'Data invoice'!R947)</f>
        <v/>
      </c>
      <c r="I831" s="320" t="str">
        <f>IF('Data invoice'!R947=0,"",'Data invoice'!S947)</f>
        <v/>
      </c>
      <c r="J831" s="367" t="str">
        <f>IF('Data invoice'!S947=0,"",'Data invoice'!T947)</f>
        <v/>
      </c>
      <c r="L831" s="414"/>
      <c r="M831" s="275"/>
      <c r="N831" s="275"/>
      <c r="O831" s="414"/>
      <c r="P831" s="414"/>
      <c r="Q831" s="414"/>
      <c r="R831" s="414"/>
      <c r="S831" s="414"/>
      <c r="T831" s="414"/>
      <c r="U831" s="414"/>
      <c r="V831" s="414"/>
      <c r="W831" s="414"/>
      <c r="X831" s="414"/>
      <c r="Y831" s="414"/>
      <c r="Z831" s="414"/>
      <c r="AA831" s="414"/>
      <c r="AB831" s="414"/>
      <c r="AC831" s="275"/>
      <c r="AD831" s="275"/>
      <c r="AE831" s="275"/>
      <c r="AF831" s="275"/>
      <c r="AG831" s="275"/>
      <c r="AH831" s="275"/>
      <c r="AI831" s="275"/>
      <c r="AJ831" s="275"/>
      <c r="AK831" s="275"/>
      <c r="AL831" s="275"/>
    </row>
    <row r="832" spans="1:38" s="329" customFormat="1" ht="15.75" customHeight="1">
      <c r="A832" s="284" t="str">
        <f>IF('Data invoice'!J948=0,"",'Data invoice'!K948)</f>
        <v/>
      </c>
      <c r="B832" s="284" t="str">
        <f>IF('Data invoice'!K948=0,"",'Data invoice'!L948)</f>
        <v/>
      </c>
      <c r="C832" s="284" t="str">
        <f>IF('Data invoice'!L948=0,"",'Data invoice'!M948)</f>
        <v/>
      </c>
      <c r="D832" s="284" t="str">
        <f>IF('Data invoice'!M948=0,"",'Data invoice'!N948)</f>
        <v/>
      </c>
      <c r="E832" s="284" t="str">
        <f>IF('Data invoice'!N948=0,"",'Data invoice'!O948)</f>
        <v/>
      </c>
      <c r="F832" s="284" t="str">
        <f>IF('Data invoice'!O948=0,"",'Data invoice'!P948)</f>
        <v/>
      </c>
      <c r="G832" s="284" t="str">
        <f>IF('Data invoice'!P948=0,"",'Data invoice'!Q948)</f>
        <v/>
      </c>
      <c r="H832" s="284" t="str">
        <f>IF('Data invoice'!Q948=0,"",'Data invoice'!R948)</f>
        <v/>
      </c>
      <c r="I832" s="320" t="str">
        <f>IF('Data invoice'!R948=0,"",'Data invoice'!S948)</f>
        <v/>
      </c>
      <c r="J832" s="367" t="str">
        <f>IF('Data invoice'!S948=0,"",'Data invoice'!T948)</f>
        <v/>
      </c>
      <c r="L832" s="414"/>
      <c r="M832" s="275"/>
      <c r="N832" s="275"/>
      <c r="O832" s="414"/>
      <c r="P832" s="414"/>
      <c r="Q832" s="414"/>
      <c r="R832" s="414"/>
      <c r="S832" s="414"/>
      <c r="T832" s="414"/>
      <c r="U832" s="414"/>
      <c r="V832" s="414"/>
      <c r="W832" s="414"/>
      <c r="X832" s="414"/>
      <c r="Y832" s="414"/>
      <c r="Z832" s="414"/>
      <c r="AA832" s="414"/>
      <c r="AB832" s="414"/>
      <c r="AC832" s="275"/>
      <c r="AD832" s="275"/>
      <c r="AE832" s="275"/>
      <c r="AF832" s="275"/>
      <c r="AG832" s="275"/>
      <c r="AH832" s="275"/>
      <c r="AI832" s="275"/>
      <c r="AJ832" s="275"/>
      <c r="AK832" s="275"/>
      <c r="AL832" s="275"/>
    </row>
    <row r="833" spans="1:38" s="329" customFormat="1" ht="15.75" customHeight="1">
      <c r="A833" s="284" t="str">
        <f>IF('Data invoice'!J949=0,"",'Data invoice'!K949)</f>
        <v/>
      </c>
      <c r="B833" s="284" t="str">
        <f>IF('Data invoice'!K949=0,"",'Data invoice'!L949)</f>
        <v/>
      </c>
      <c r="C833" s="284" t="str">
        <f>IF('Data invoice'!L949=0,"",'Data invoice'!M949)</f>
        <v/>
      </c>
      <c r="D833" s="284" t="str">
        <f>IF('Data invoice'!M949=0,"",'Data invoice'!N949)</f>
        <v/>
      </c>
      <c r="E833" s="284" t="str">
        <f>IF('Data invoice'!N949=0,"",'Data invoice'!O949)</f>
        <v/>
      </c>
      <c r="F833" s="284" t="str">
        <f>IF('Data invoice'!O949=0,"",'Data invoice'!P949)</f>
        <v/>
      </c>
      <c r="G833" s="284" t="str">
        <f>IF('Data invoice'!P949=0,"",'Data invoice'!Q949)</f>
        <v/>
      </c>
      <c r="H833" s="284" t="str">
        <f>IF('Data invoice'!Q949=0,"",'Data invoice'!R949)</f>
        <v/>
      </c>
      <c r="I833" s="320" t="str">
        <f>IF('Data invoice'!R949=0,"",'Data invoice'!S949)</f>
        <v/>
      </c>
      <c r="J833" s="367" t="str">
        <f>IF('Data invoice'!S949=0,"",'Data invoice'!T949)</f>
        <v/>
      </c>
      <c r="L833" s="414"/>
      <c r="M833" s="275"/>
      <c r="N833" s="275"/>
      <c r="O833" s="414"/>
      <c r="P833" s="414"/>
      <c r="Q833" s="414"/>
      <c r="R833" s="414"/>
      <c r="S833" s="414"/>
      <c r="T833" s="414"/>
      <c r="U833" s="414"/>
      <c r="V833" s="414"/>
      <c r="W833" s="414"/>
      <c r="X833" s="414"/>
      <c r="Y833" s="414"/>
      <c r="Z833" s="414"/>
      <c r="AA833" s="414"/>
      <c r="AB833" s="414"/>
      <c r="AC833" s="275"/>
      <c r="AD833" s="275"/>
      <c r="AE833" s="275"/>
      <c r="AF833" s="275"/>
      <c r="AG833" s="275"/>
      <c r="AH833" s="275"/>
      <c r="AI833" s="275"/>
      <c r="AJ833" s="275"/>
      <c r="AK833" s="275"/>
      <c r="AL833" s="275"/>
    </row>
    <row r="834" spans="1:38" s="329" customFormat="1" ht="15.75" customHeight="1">
      <c r="A834" s="284" t="str">
        <f>IF('Data invoice'!J950=0,"",'Data invoice'!K950)</f>
        <v/>
      </c>
      <c r="B834" s="284" t="str">
        <f>IF('Data invoice'!K950=0,"",'Data invoice'!L950)</f>
        <v/>
      </c>
      <c r="C834" s="284" t="str">
        <f>IF('Data invoice'!L950=0,"",'Data invoice'!M950)</f>
        <v/>
      </c>
      <c r="D834" s="284" t="str">
        <f>IF('Data invoice'!M950=0,"",'Data invoice'!N950)</f>
        <v/>
      </c>
      <c r="E834" s="284" t="str">
        <f>IF('Data invoice'!N950=0,"",'Data invoice'!O950)</f>
        <v/>
      </c>
      <c r="F834" s="284" t="str">
        <f>IF('Data invoice'!O950=0,"",'Data invoice'!P950)</f>
        <v/>
      </c>
      <c r="G834" s="284" t="str">
        <f>IF('Data invoice'!P950=0,"",'Data invoice'!Q950)</f>
        <v/>
      </c>
      <c r="H834" s="284" t="str">
        <f>IF('Data invoice'!Q950=0,"",'Data invoice'!R950)</f>
        <v/>
      </c>
      <c r="I834" s="320" t="str">
        <f>IF('Data invoice'!R950=0,"",'Data invoice'!S950)</f>
        <v/>
      </c>
      <c r="J834" s="367" t="str">
        <f>IF('Data invoice'!S950=0,"",'Data invoice'!T950)</f>
        <v/>
      </c>
      <c r="L834" s="414"/>
      <c r="M834" s="275"/>
      <c r="N834" s="275"/>
      <c r="O834" s="414"/>
      <c r="P834" s="414"/>
      <c r="Q834" s="414"/>
      <c r="R834" s="414"/>
      <c r="S834" s="414"/>
      <c r="T834" s="414"/>
      <c r="U834" s="414"/>
      <c r="V834" s="414"/>
      <c r="W834" s="414"/>
      <c r="X834" s="414"/>
      <c r="Y834" s="414"/>
      <c r="Z834" s="414"/>
      <c r="AA834" s="414"/>
      <c r="AB834" s="414"/>
      <c r="AC834" s="275"/>
      <c r="AD834" s="275"/>
      <c r="AE834" s="275"/>
      <c r="AF834" s="275"/>
      <c r="AG834" s="275"/>
      <c r="AH834" s="275"/>
      <c r="AI834" s="275"/>
      <c r="AJ834" s="275"/>
      <c r="AK834" s="275"/>
      <c r="AL834" s="275"/>
    </row>
    <row r="835" spans="1:38" s="329" customFormat="1" ht="15.75" customHeight="1">
      <c r="A835" s="284" t="str">
        <f>IF('Data invoice'!J951=0,"",'Data invoice'!K951)</f>
        <v/>
      </c>
      <c r="B835" s="284" t="str">
        <f>IF('Data invoice'!K951=0,"",'Data invoice'!L951)</f>
        <v/>
      </c>
      <c r="C835" s="284" t="str">
        <f>IF('Data invoice'!L951=0,"",'Data invoice'!M951)</f>
        <v/>
      </c>
      <c r="D835" s="284" t="str">
        <f>IF('Data invoice'!M951=0,"",'Data invoice'!N951)</f>
        <v/>
      </c>
      <c r="E835" s="284" t="str">
        <f>IF('Data invoice'!N951=0,"",'Data invoice'!O951)</f>
        <v/>
      </c>
      <c r="F835" s="284" t="str">
        <f>IF('Data invoice'!O951=0,"",'Data invoice'!P951)</f>
        <v/>
      </c>
      <c r="G835" s="284" t="str">
        <f>IF('Data invoice'!P951=0,"",'Data invoice'!Q951)</f>
        <v/>
      </c>
      <c r="H835" s="284" t="str">
        <f>IF('Data invoice'!Q951=0,"",'Data invoice'!R951)</f>
        <v/>
      </c>
      <c r="I835" s="320" t="str">
        <f>IF('Data invoice'!R951=0,"",'Data invoice'!S951)</f>
        <v/>
      </c>
      <c r="J835" s="367" t="str">
        <f>IF('Data invoice'!S951=0,"",'Data invoice'!T951)</f>
        <v/>
      </c>
      <c r="L835" s="414"/>
      <c r="M835" s="275"/>
      <c r="N835" s="275"/>
      <c r="O835" s="414"/>
      <c r="P835" s="414"/>
      <c r="Q835" s="414"/>
      <c r="R835" s="414"/>
      <c r="S835" s="414"/>
      <c r="T835" s="414"/>
      <c r="U835" s="414"/>
      <c r="V835" s="414"/>
      <c r="W835" s="414"/>
      <c r="X835" s="414"/>
      <c r="Y835" s="414"/>
      <c r="Z835" s="414"/>
      <c r="AA835" s="414"/>
      <c r="AB835" s="414"/>
      <c r="AC835" s="275"/>
      <c r="AD835" s="275"/>
      <c r="AE835" s="275"/>
      <c r="AF835" s="275"/>
      <c r="AG835" s="275"/>
      <c r="AH835" s="275"/>
      <c r="AI835" s="275"/>
      <c r="AJ835" s="275"/>
      <c r="AK835" s="275"/>
      <c r="AL835" s="275"/>
    </row>
    <row r="836" spans="1:38" s="329" customFormat="1" ht="15.75" customHeight="1">
      <c r="A836" s="284" t="str">
        <f>IF('Data invoice'!J952=0,"",'Data invoice'!K952)</f>
        <v/>
      </c>
      <c r="B836" s="284" t="str">
        <f>IF('Data invoice'!K952=0,"",'Data invoice'!L952)</f>
        <v/>
      </c>
      <c r="C836" s="284" t="str">
        <f>IF('Data invoice'!L952=0,"",'Data invoice'!M952)</f>
        <v/>
      </c>
      <c r="D836" s="284" t="str">
        <f>IF('Data invoice'!M952=0,"",'Data invoice'!N952)</f>
        <v/>
      </c>
      <c r="E836" s="284" t="str">
        <f>IF('Data invoice'!N952=0,"",'Data invoice'!O952)</f>
        <v/>
      </c>
      <c r="F836" s="284" t="str">
        <f>IF('Data invoice'!O952=0,"",'Data invoice'!P952)</f>
        <v/>
      </c>
      <c r="G836" s="284" t="str">
        <f>IF('Data invoice'!P952=0,"",'Data invoice'!Q952)</f>
        <v/>
      </c>
      <c r="H836" s="284" t="str">
        <f>IF('Data invoice'!Q952=0,"",'Data invoice'!R952)</f>
        <v/>
      </c>
      <c r="I836" s="320" t="str">
        <f>IF('Data invoice'!R952=0,"",'Data invoice'!S952)</f>
        <v/>
      </c>
      <c r="J836" s="367" t="str">
        <f>IF('Data invoice'!S952=0,"",'Data invoice'!T952)</f>
        <v/>
      </c>
      <c r="L836" s="414"/>
      <c r="M836" s="275"/>
      <c r="N836" s="275"/>
      <c r="O836" s="414"/>
      <c r="P836" s="414"/>
      <c r="Q836" s="414"/>
      <c r="R836" s="414"/>
      <c r="S836" s="414"/>
      <c r="T836" s="414"/>
      <c r="U836" s="414"/>
      <c r="V836" s="414"/>
      <c r="W836" s="414"/>
      <c r="X836" s="414"/>
      <c r="Y836" s="414"/>
      <c r="Z836" s="414"/>
      <c r="AA836" s="414"/>
      <c r="AB836" s="414"/>
      <c r="AC836" s="275"/>
      <c r="AD836" s="275"/>
      <c r="AE836" s="275"/>
      <c r="AF836" s="275"/>
      <c r="AG836" s="275"/>
      <c r="AH836" s="275"/>
      <c r="AI836" s="275"/>
      <c r="AJ836" s="275"/>
      <c r="AK836" s="275"/>
      <c r="AL836" s="275"/>
    </row>
    <row r="837" spans="1:38" s="329" customFormat="1" ht="15.75" customHeight="1">
      <c r="A837" s="284" t="str">
        <f>IF('Data invoice'!J953=0,"",'Data invoice'!K953)</f>
        <v/>
      </c>
      <c r="B837" s="284" t="str">
        <f>IF('Data invoice'!K953=0,"",'Data invoice'!L953)</f>
        <v/>
      </c>
      <c r="C837" s="284" t="str">
        <f>IF('Data invoice'!L953=0,"",'Data invoice'!M953)</f>
        <v/>
      </c>
      <c r="D837" s="284" t="str">
        <f>IF('Data invoice'!M953=0,"",'Data invoice'!N953)</f>
        <v/>
      </c>
      <c r="E837" s="284" t="str">
        <f>IF('Data invoice'!N953=0,"",'Data invoice'!O953)</f>
        <v/>
      </c>
      <c r="F837" s="284" t="str">
        <f>IF('Data invoice'!O953=0,"",'Data invoice'!P953)</f>
        <v/>
      </c>
      <c r="G837" s="284" t="str">
        <f>IF('Data invoice'!P953=0,"",'Data invoice'!Q953)</f>
        <v/>
      </c>
      <c r="H837" s="284" t="str">
        <f>IF('Data invoice'!Q953=0,"",'Data invoice'!R953)</f>
        <v/>
      </c>
      <c r="I837" s="320" t="str">
        <f>IF('Data invoice'!R953=0,"",'Data invoice'!S953)</f>
        <v/>
      </c>
      <c r="J837" s="367" t="str">
        <f>IF('Data invoice'!S953=0,"",'Data invoice'!T953)</f>
        <v/>
      </c>
      <c r="L837" s="414"/>
      <c r="M837" s="275"/>
      <c r="N837" s="275"/>
      <c r="O837" s="414"/>
      <c r="P837" s="414"/>
      <c r="Q837" s="414"/>
      <c r="R837" s="414"/>
      <c r="S837" s="414"/>
      <c r="T837" s="414"/>
      <c r="U837" s="414"/>
      <c r="V837" s="414"/>
      <c r="W837" s="414"/>
      <c r="X837" s="414"/>
      <c r="Y837" s="414"/>
      <c r="Z837" s="414"/>
      <c r="AA837" s="414"/>
      <c r="AB837" s="414"/>
      <c r="AC837" s="275"/>
      <c r="AD837" s="275"/>
      <c r="AE837" s="275"/>
      <c r="AF837" s="275"/>
      <c r="AG837" s="275"/>
      <c r="AH837" s="275"/>
      <c r="AI837" s="275"/>
      <c r="AJ837" s="275"/>
      <c r="AK837" s="275"/>
      <c r="AL837" s="275"/>
    </row>
    <row r="838" spans="1:38" s="329" customFormat="1" ht="15.75" customHeight="1">
      <c r="A838" s="284" t="str">
        <f>IF('Data invoice'!J954=0,"",'Data invoice'!K954)</f>
        <v/>
      </c>
      <c r="B838" s="284" t="str">
        <f>IF('Data invoice'!K954=0,"",'Data invoice'!L954)</f>
        <v/>
      </c>
      <c r="C838" s="284" t="str">
        <f>IF('Data invoice'!L954=0,"",'Data invoice'!M954)</f>
        <v/>
      </c>
      <c r="D838" s="284" t="str">
        <f>IF('Data invoice'!M954=0,"",'Data invoice'!N954)</f>
        <v/>
      </c>
      <c r="E838" s="284" t="str">
        <f>IF('Data invoice'!N954=0,"",'Data invoice'!O954)</f>
        <v/>
      </c>
      <c r="F838" s="284" t="str">
        <f>IF('Data invoice'!O954=0,"",'Data invoice'!P954)</f>
        <v/>
      </c>
      <c r="G838" s="284" t="str">
        <f>IF('Data invoice'!P954=0,"",'Data invoice'!Q954)</f>
        <v/>
      </c>
      <c r="H838" s="284" t="str">
        <f>IF('Data invoice'!Q954=0,"",'Data invoice'!R954)</f>
        <v/>
      </c>
      <c r="I838" s="320" t="str">
        <f>IF('Data invoice'!R954=0,"",'Data invoice'!S954)</f>
        <v/>
      </c>
      <c r="J838" s="367" t="str">
        <f>IF('Data invoice'!S954=0,"",'Data invoice'!T954)</f>
        <v/>
      </c>
      <c r="L838" s="414"/>
      <c r="M838" s="275"/>
      <c r="N838" s="275"/>
      <c r="O838" s="414"/>
      <c r="P838" s="414"/>
      <c r="Q838" s="414"/>
      <c r="R838" s="414"/>
      <c r="S838" s="414"/>
      <c r="T838" s="414"/>
      <c r="U838" s="414"/>
      <c r="V838" s="414"/>
      <c r="W838" s="414"/>
      <c r="X838" s="414"/>
      <c r="Y838" s="414"/>
      <c r="Z838" s="414"/>
      <c r="AA838" s="414"/>
      <c r="AB838" s="414"/>
      <c r="AC838" s="275"/>
      <c r="AD838" s="275"/>
      <c r="AE838" s="275"/>
      <c r="AF838" s="275"/>
      <c r="AG838" s="275"/>
      <c r="AH838" s="275"/>
      <c r="AI838" s="275"/>
      <c r="AJ838" s="275"/>
      <c r="AK838" s="275"/>
      <c r="AL838" s="275"/>
    </row>
    <row r="839" spans="1:38" s="329" customFormat="1" ht="15.75" customHeight="1">
      <c r="A839" s="284" t="str">
        <f>IF('Data invoice'!J955=0,"",'Data invoice'!K955)</f>
        <v/>
      </c>
      <c r="B839" s="284" t="str">
        <f>IF('Data invoice'!K955=0,"",'Data invoice'!L955)</f>
        <v/>
      </c>
      <c r="C839" s="284" t="str">
        <f>IF('Data invoice'!L955=0,"",'Data invoice'!M955)</f>
        <v/>
      </c>
      <c r="D839" s="284" t="str">
        <f>IF('Data invoice'!M955=0,"",'Data invoice'!N955)</f>
        <v/>
      </c>
      <c r="E839" s="284" t="str">
        <f>IF('Data invoice'!N955=0,"",'Data invoice'!O955)</f>
        <v/>
      </c>
      <c r="F839" s="284" t="str">
        <f>IF('Data invoice'!O955=0,"",'Data invoice'!P955)</f>
        <v/>
      </c>
      <c r="G839" s="284" t="str">
        <f>IF('Data invoice'!P955=0,"",'Data invoice'!Q955)</f>
        <v/>
      </c>
      <c r="H839" s="284" t="str">
        <f>IF('Data invoice'!Q955=0,"",'Data invoice'!R955)</f>
        <v/>
      </c>
      <c r="I839" s="320" t="str">
        <f>IF('Data invoice'!R955=0,"",'Data invoice'!S955)</f>
        <v/>
      </c>
      <c r="J839" s="367" t="str">
        <f>IF('Data invoice'!S955=0,"",'Data invoice'!T955)</f>
        <v/>
      </c>
      <c r="L839" s="414"/>
      <c r="M839" s="275"/>
      <c r="N839" s="275"/>
      <c r="O839" s="414"/>
      <c r="P839" s="414"/>
      <c r="Q839" s="414"/>
      <c r="R839" s="414"/>
      <c r="S839" s="414"/>
      <c r="T839" s="414"/>
      <c r="U839" s="414"/>
      <c r="V839" s="414"/>
      <c r="W839" s="414"/>
      <c r="X839" s="414"/>
      <c r="Y839" s="414"/>
      <c r="Z839" s="414"/>
      <c r="AA839" s="414"/>
      <c r="AB839" s="414"/>
      <c r="AC839" s="275"/>
      <c r="AD839" s="275"/>
      <c r="AE839" s="275"/>
      <c r="AF839" s="275"/>
      <c r="AG839" s="275"/>
      <c r="AH839" s="275"/>
      <c r="AI839" s="275"/>
      <c r="AJ839" s="275"/>
      <c r="AK839" s="275"/>
      <c r="AL839" s="275"/>
    </row>
    <row r="840" spans="1:38" s="329" customFormat="1" ht="15.75" customHeight="1">
      <c r="A840" s="284" t="str">
        <f>IF('Data invoice'!J956=0,"",'Data invoice'!K956)</f>
        <v/>
      </c>
      <c r="B840" s="284" t="str">
        <f>IF('Data invoice'!K956=0,"",'Data invoice'!L956)</f>
        <v/>
      </c>
      <c r="C840" s="284" t="str">
        <f>IF('Data invoice'!L956=0,"",'Data invoice'!M956)</f>
        <v/>
      </c>
      <c r="D840" s="284" t="str">
        <f>IF('Data invoice'!M956=0,"",'Data invoice'!N956)</f>
        <v/>
      </c>
      <c r="E840" s="284" t="str">
        <f>IF('Data invoice'!N956=0,"",'Data invoice'!O956)</f>
        <v/>
      </c>
      <c r="F840" s="284" t="str">
        <f>IF('Data invoice'!O956=0,"",'Data invoice'!P956)</f>
        <v/>
      </c>
      <c r="G840" s="284" t="str">
        <f>IF('Data invoice'!P956=0,"",'Data invoice'!Q956)</f>
        <v/>
      </c>
      <c r="H840" s="284" t="str">
        <f>IF('Data invoice'!Q956=0,"",'Data invoice'!R956)</f>
        <v/>
      </c>
      <c r="I840" s="320" t="str">
        <f>IF('Data invoice'!R956=0,"",'Data invoice'!S956)</f>
        <v/>
      </c>
      <c r="J840" s="367" t="str">
        <f>IF('Data invoice'!S956=0,"",'Data invoice'!T956)</f>
        <v/>
      </c>
      <c r="L840" s="414"/>
      <c r="M840" s="275"/>
      <c r="N840" s="275"/>
      <c r="O840" s="414"/>
      <c r="P840" s="414"/>
      <c r="Q840" s="414"/>
      <c r="R840" s="414"/>
      <c r="S840" s="414"/>
      <c r="T840" s="414"/>
      <c r="U840" s="414"/>
      <c r="V840" s="414"/>
      <c r="W840" s="414"/>
      <c r="X840" s="414"/>
      <c r="Y840" s="414"/>
      <c r="Z840" s="414"/>
      <c r="AA840" s="414"/>
      <c r="AB840" s="414"/>
      <c r="AC840" s="275"/>
      <c r="AD840" s="275"/>
      <c r="AE840" s="275"/>
      <c r="AF840" s="275"/>
      <c r="AG840" s="275"/>
      <c r="AH840" s="275"/>
      <c r="AI840" s="275"/>
      <c r="AJ840" s="275"/>
      <c r="AK840" s="275"/>
      <c r="AL840" s="275"/>
    </row>
    <row r="841" spans="1:38" s="329" customFormat="1" ht="15.75" customHeight="1">
      <c r="A841" s="284" t="str">
        <f>IF('Data invoice'!J957=0,"",'Data invoice'!K957)</f>
        <v/>
      </c>
      <c r="B841" s="284" t="str">
        <f>IF('Data invoice'!K957=0,"",'Data invoice'!L957)</f>
        <v/>
      </c>
      <c r="C841" s="284" t="str">
        <f>IF('Data invoice'!L957=0,"",'Data invoice'!M957)</f>
        <v/>
      </c>
      <c r="D841" s="284" t="str">
        <f>IF('Data invoice'!M957=0,"",'Data invoice'!N957)</f>
        <v/>
      </c>
      <c r="E841" s="284" t="str">
        <f>IF('Data invoice'!N957=0,"",'Data invoice'!O957)</f>
        <v/>
      </c>
      <c r="F841" s="284" t="str">
        <f>IF('Data invoice'!O957=0,"",'Data invoice'!P957)</f>
        <v/>
      </c>
      <c r="G841" s="284" t="str">
        <f>IF('Data invoice'!P957=0,"",'Data invoice'!Q957)</f>
        <v/>
      </c>
      <c r="H841" s="284" t="str">
        <f>IF('Data invoice'!Q957=0,"",'Data invoice'!R957)</f>
        <v/>
      </c>
      <c r="I841" s="320" t="str">
        <f>IF('Data invoice'!R957=0,"",'Data invoice'!S957)</f>
        <v/>
      </c>
      <c r="J841" s="367" t="str">
        <f>IF('Data invoice'!S957=0,"",'Data invoice'!T957)</f>
        <v/>
      </c>
      <c r="L841" s="414"/>
      <c r="M841" s="275"/>
      <c r="N841" s="275"/>
      <c r="O841" s="414"/>
      <c r="P841" s="414"/>
      <c r="Q841" s="414"/>
      <c r="R841" s="414"/>
      <c r="S841" s="414"/>
      <c r="T841" s="414"/>
      <c r="U841" s="414"/>
      <c r="V841" s="414"/>
      <c r="W841" s="414"/>
      <c r="X841" s="414"/>
      <c r="Y841" s="414"/>
      <c r="Z841" s="414"/>
      <c r="AA841" s="414"/>
      <c r="AB841" s="414"/>
      <c r="AC841" s="275"/>
      <c r="AD841" s="275"/>
      <c r="AE841" s="275"/>
      <c r="AF841" s="275"/>
      <c r="AG841" s="275"/>
      <c r="AH841" s="275"/>
      <c r="AI841" s="275"/>
      <c r="AJ841" s="275"/>
      <c r="AK841" s="275"/>
      <c r="AL841" s="275"/>
    </row>
    <row r="842" spans="1:38" s="329" customFormat="1" ht="15.75" customHeight="1">
      <c r="A842" s="284" t="str">
        <f>IF('Data invoice'!J958=0,"",'Data invoice'!K958)</f>
        <v/>
      </c>
      <c r="B842" s="284" t="str">
        <f>IF('Data invoice'!K958=0,"",'Data invoice'!L958)</f>
        <v/>
      </c>
      <c r="C842" s="284" t="str">
        <f>IF('Data invoice'!L958=0,"",'Data invoice'!M958)</f>
        <v/>
      </c>
      <c r="D842" s="284" t="str">
        <f>IF('Data invoice'!M958=0,"",'Data invoice'!N958)</f>
        <v/>
      </c>
      <c r="E842" s="284" t="str">
        <f>IF('Data invoice'!N958=0,"",'Data invoice'!O958)</f>
        <v/>
      </c>
      <c r="F842" s="284" t="str">
        <f>IF('Data invoice'!O958=0,"",'Data invoice'!P958)</f>
        <v/>
      </c>
      <c r="G842" s="284" t="str">
        <f>IF('Data invoice'!P958=0,"",'Data invoice'!Q958)</f>
        <v/>
      </c>
      <c r="H842" s="284" t="str">
        <f>IF('Data invoice'!Q958=0,"",'Data invoice'!R958)</f>
        <v/>
      </c>
      <c r="I842" s="320" t="str">
        <f>IF('Data invoice'!R958=0,"",'Data invoice'!S958)</f>
        <v/>
      </c>
      <c r="J842" s="367" t="str">
        <f>IF('Data invoice'!S958=0,"",'Data invoice'!T958)</f>
        <v/>
      </c>
      <c r="L842" s="414"/>
      <c r="M842" s="275"/>
      <c r="N842" s="275"/>
      <c r="O842" s="414"/>
      <c r="P842" s="414"/>
      <c r="Q842" s="414"/>
      <c r="R842" s="414"/>
      <c r="S842" s="414"/>
      <c r="T842" s="414"/>
      <c r="U842" s="414"/>
      <c r="V842" s="414"/>
      <c r="W842" s="414"/>
      <c r="X842" s="414"/>
      <c r="Y842" s="414"/>
      <c r="Z842" s="414"/>
      <c r="AA842" s="414"/>
      <c r="AB842" s="414"/>
      <c r="AC842" s="275"/>
      <c r="AD842" s="275"/>
      <c r="AE842" s="275"/>
      <c r="AF842" s="275"/>
      <c r="AG842" s="275"/>
      <c r="AH842" s="275"/>
      <c r="AI842" s="275"/>
      <c r="AJ842" s="275"/>
      <c r="AK842" s="275"/>
      <c r="AL842" s="275"/>
    </row>
    <row r="843" spans="1:38" s="329" customFormat="1" ht="15.75" customHeight="1">
      <c r="A843" s="284" t="str">
        <f>IF('Data invoice'!J959=0,"",'Data invoice'!K959)</f>
        <v/>
      </c>
      <c r="B843" s="284" t="str">
        <f>IF('Data invoice'!K959=0,"",'Data invoice'!L959)</f>
        <v/>
      </c>
      <c r="C843" s="284" t="str">
        <f>IF('Data invoice'!L959=0,"",'Data invoice'!M959)</f>
        <v/>
      </c>
      <c r="D843" s="284" t="str">
        <f>IF('Data invoice'!M959=0,"",'Data invoice'!N959)</f>
        <v/>
      </c>
      <c r="E843" s="284" t="str">
        <f>IF('Data invoice'!N959=0,"",'Data invoice'!O959)</f>
        <v/>
      </c>
      <c r="F843" s="284" t="str">
        <f>IF('Data invoice'!O959=0,"",'Data invoice'!P959)</f>
        <v/>
      </c>
      <c r="G843" s="284" t="str">
        <f>IF('Data invoice'!P959=0,"",'Data invoice'!Q959)</f>
        <v/>
      </c>
      <c r="H843" s="284" t="str">
        <f>IF('Data invoice'!Q959=0,"",'Data invoice'!R959)</f>
        <v/>
      </c>
      <c r="I843" s="320" t="str">
        <f>IF('Data invoice'!R959=0,"",'Data invoice'!S959)</f>
        <v/>
      </c>
      <c r="J843" s="367" t="str">
        <f>IF('Data invoice'!S959=0,"",'Data invoice'!T959)</f>
        <v/>
      </c>
      <c r="L843" s="414"/>
      <c r="M843" s="275"/>
      <c r="N843" s="275"/>
      <c r="O843" s="414"/>
      <c r="P843" s="414"/>
      <c r="Q843" s="414"/>
      <c r="R843" s="414"/>
      <c r="S843" s="414"/>
      <c r="T843" s="414"/>
      <c r="U843" s="414"/>
      <c r="V843" s="414"/>
      <c r="W843" s="414"/>
      <c r="X843" s="414"/>
      <c r="Y843" s="414"/>
      <c r="Z843" s="414"/>
      <c r="AA843" s="414"/>
      <c r="AB843" s="414"/>
      <c r="AC843" s="275"/>
      <c r="AD843" s="275"/>
      <c r="AE843" s="275"/>
      <c r="AF843" s="275"/>
      <c r="AG843" s="275"/>
      <c r="AH843" s="275"/>
      <c r="AI843" s="275"/>
      <c r="AJ843" s="275"/>
      <c r="AK843" s="275"/>
      <c r="AL843" s="275"/>
    </row>
    <row r="844" spans="1:38" s="329" customFormat="1" ht="15.75" customHeight="1">
      <c r="A844" s="284" t="str">
        <f>IF('Data invoice'!J960=0,"",'Data invoice'!K960)</f>
        <v/>
      </c>
      <c r="B844" s="284" t="str">
        <f>IF('Data invoice'!K960=0,"",'Data invoice'!L960)</f>
        <v/>
      </c>
      <c r="C844" s="284" t="str">
        <f>IF('Data invoice'!L960=0,"",'Data invoice'!M960)</f>
        <v/>
      </c>
      <c r="D844" s="284" t="str">
        <f>IF('Data invoice'!M960=0,"",'Data invoice'!N960)</f>
        <v/>
      </c>
      <c r="E844" s="284" t="str">
        <f>IF('Data invoice'!N960=0,"",'Data invoice'!O960)</f>
        <v/>
      </c>
      <c r="F844" s="284" t="str">
        <f>IF('Data invoice'!O960=0,"",'Data invoice'!P960)</f>
        <v/>
      </c>
      <c r="G844" s="284" t="str">
        <f>IF('Data invoice'!P960=0,"",'Data invoice'!Q960)</f>
        <v/>
      </c>
      <c r="H844" s="284" t="str">
        <f>IF('Data invoice'!Q960=0,"",'Data invoice'!R960)</f>
        <v/>
      </c>
      <c r="I844" s="320" t="str">
        <f>IF('Data invoice'!R960=0,"",'Data invoice'!S960)</f>
        <v/>
      </c>
      <c r="J844" s="367" t="str">
        <f>IF('Data invoice'!S960=0,"",'Data invoice'!T960)</f>
        <v/>
      </c>
      <c r="L844" s="414"/>
      <c r="M844" s="275"/>
      <c r="N844" s="275"/>
      <c r="O844" s="414"/>
      <c r="P844" s="414"/>
      <c r="Q844" s="414"/>
      <c r="R844" s="414"/>
      <c r="S844" s="414"/>
      <c r="T844" s="414"/>
      <c r="U844" s="414"/>
      <c r="V844" s="414"/>
      <c r="W844" s="414"/>
      <c r="X844" s="414"/>
      <c r="Y844" s="414"/>
      <c r="Z844" s="414"/>
      <c r="AA844" s="414"/>
      <c r="AB844" s="414"/>
      <c r="AC844" s="275"/>
      <c r="AD844" s="275"/>
      <c r="AE844" s="275"/>
      <c r="AF844" s="275"/>
      <c r="AG844" s="275"/>
      <c r="AH844" s="275"/>
      <c r="AI844" s="275"/>
      <c r="AJ844" s="275"/>
      <c r="AK844" s="275"/>
      <c r="AL844" s="275"/>
    </row>
    <row r="845" spans="1:38" s="329" customFormat="1" ht="15.75" customHeight="1">
      <c r="A845" s="284" t="str">
        <f>IF('Data invoice'!J961=0,"",'Data invoice'!K961)</f>
        <v/>
      </c>
      <c r="B845" s="284" t="str">
        <f>IF('Data invoice'!K961=0,"",'Data invoice'!L961)</f>
        <v/>
      </c>
      <c r="C845" s="284" t="str">
        <f>IF('Data invoice'!L961=0,"",'Data invoice'!M961)</f>
        <v/>
      </c>
      <c r="D845" s="284" t="str">
        <f>IF('Data invoice'!M961=0,"",'Data invoice'!N961)</f>
        <v/>
      </c>
      <c r="E845" s="284" t="str">
        <f>IF('Data invoice'!N961=0,"",'Data invoice'!O961)</f>
        <v/>
      </c>
      <c r="F845" s="284" t="str">
        <f>IF('Data invoice'!O961=0,"",'Data invoice'!P961)</f>
        <v/>
      </c>
      <c r="G845" s="284" t="str">
        <f>IF('Data invoice'!P961=0,"",'Data invoice'!Q961)</f>
        <v/>
      </c>
      <c r="H845" s="284" t="str">
        <f>IF('Data invoice'!Q961=0,"",'Data invoice'!R961)</f>
        <v/>
      </c>
      <c r="I845" s="320" t="str">
        <f>IF('Data invoice'!R961=0,"",'Data invoice'!S961)</f>
        <v/>
      </c>
      <c r="J845" s="367" t="str">
        <f>IF('Data invoice'!S961=0,"",'Data invoice'!T961)</f>
        <v/>
      </c>
      <c r="L845" s="414"/>
      <c r="M845" s="275"/>
      <c r="N845" s="275"/>
      <c r="O845" s="414"/>
      <c r="P845" s="414"/>
      <c r="Q845" s="414"/>
      <c r="R845" s="414"/>
      <c r="S845" s="414"/>
      <c r="T845" s="414"/>
      <c r="U845" s="414"/>
      <c r="V845" s="414"/>
      <c r="W845" s="414"/>
      <c r="X845" s="414"/>
      <c r="Y845" s="414"/>
      <c r="Z845" s="414"/>
      <c r="AA845" s="414"/>
      <c r="AB845" s="414"/>
      <c r="AC845" s="275"/>
      <c r="AD845" s="275"/>
      <c r="AE845" s="275"/>
      <c r="AF845" s="275"/>
      <c r="AG845" s="275"/>
      <c r="AH845" s="275"/>
      <c r="AI845" s="275"/>
      <c r="AJ845" s="275"/>
      <c r="AK845" s="275"/>
      <c r="AL845" s="275"/>
    </row>
    <row r="846" spans="1:38" s="329" customFormat="1" ht="15.75" customHeight="1">
      <c r="A846" s="284" t="str">
        <f>IF('Data invoice'!J962=0,"",'Data invoice'!K962)</f>
        <v/>
      </c>
      <c r="B846" s="284" t="str">
        <f>IF('Data invoice'!K962=0,"",'Data invoice'!L962)</f>
        <v/>
      </c>
      <c r="C846" s="284" t="str">
        <f>IF('Data invoice'!L962=0,"",'Data invoice'!M962)</f>
        <v/>
      </c>
      <c r="D846" s="284" t="str">
        <f>IF('Data invoice'!M962=0,"",'Data invoice'!N962)</f>
        <v/>
      </c>
      <c r="E846" s="284" t="str">
        <f>IF('Data invoice'!N962=0,"",'Data invoice'!O962)</f>
        <v/>
      </c>
      <c r="F846" s="284" t="str">
        <f>IF('Data invoice'!O962=0,"",'Data invoice'!P962)</f>
        <v/>
      </c>
      <c r="G846" s="284" t="str">
        <f>IF('Data invoice'!P962=0,"",'Data invoice'!Q962)</f>
        <v/>
      </c>
      <c r="H846" s="284" t="str">
        <f>IF('Data invoice'!Q962=0,"",'Data invoice'!R962)</f>
        <v/>
      </c>
      <c r="I846" s="320" t="str">
        <f>IF('Data invoice'!R962=0,"",'Data invoice'!S962)</f>
        <v/>
      </c>
      <c r="J846" s="367" t="str">
        <f>IF('Data invoice'!S962=0,"",'Data invoice'!T962)</f>
        <v/>
      </c>
      <c r="L846" s="414"/>
      <c r="M846" s="275"/>
      <c r="N846" s="275"/>
      <c r="O846" s="414"/>
      <c r="P846" s="414"/>
      <c r="Q846" s="414"/>
      <c r="R846" s="414"/>
      <c r="S846" s="414"/>
      <c r="T846" s="414"/>
      <c r="U846" s="414"/>
      <c r="V846" s="414"/>
      <c r="W846" s="414"/>
      <c r="X846" s="414"/>
      <c r="Y846" s="414"/>
      <c r="Z846" s="414"/>
      <c r="AA846" s="414"/>
      <c r="AB846" s="414"/>
      <c r="AC846" s="275"/>
      <c r="AD846" s="275"/>
      <c r="AE846" s="275"/>
      <c r="AF846" s="275"/>
      <c r="AG846" s="275"/>
      <c r="AH846" s="275"/>
      <c r="AI846" s="275"/>
      <c r="AJ846" s="275"/>
      <c r="AK846" s="275"/>
      <c r="AL846" s="275"/>
    </row>
    <row r="847" spans="1:38" s="329" customFormat="1" ht="15.75" customHeight="1">
      <c r="A847" s="284" t="str">
        <f>IF('Data invoice'!J963=0,"",'Data invoice'!K963)</f>
        <v/>
      </c>
      <c r="B847" s="284" t="str">
        <f>IF('Data invoice'!K963=0,"",'Data invoice'!L963)</f>
        <v/>
      </c>
      <c r="C847" s="284" t="str">
        <f>IF('Data invoice'!L963=0,"",'Data invoice'!M963)</f>
        <v/>
      </c>
      <c r="D847" s="284" t="str">
        <f>IF('Data invoice'!M963=0,"",'Data invoice'!N963)</f>
        <v/>
      </c>
      <c r="E847" s="284" t="str">
        <f>IF('Data invoice'!N963=0,"",'Data invoice'!O963)</f>
        <v/>
      </c>
      <c r="F847" s="284" t="str">
        <f>IF('Data invoice'!O963=0,"",'Data invoice'!P963)</f>
        <v/>
      </c>
      <c r="G847" s="284" t="str">
        <f>IF('Data invoice'!P963=0,"",'Data invoice'!Q963)</f>
        <v/>
      </c>
      <c r="H847" s="284" t="str">
        <f>IF('Data invoice'!Q963=0,"",'Data invoice'!R963)</f>
        <v/>
      </c>
      <c r="I847" s="320" t="str">
        <f>IF('Data invoice'!R963=0,"",'Data invoice'!S963)</f>
        <v/>
      </c>
      <c r="J847" s="367" t="str">
        <f>IF('Data invoice'!S963=0,"",'Data invoice'!T963)</f>
        <v/>
      </c>
      <c r="L847" s="414"/>
      <c r="M847" s="275"/>
      <c r="N847" s="275"/>
      <c r="O847" s="414"/>
      <c r="P847" s="414"/>
      <c r="Q847" s="414"/>
      <c r="R847" s="414"/>
      <c r="S847" s="414"/>
      <c r="T847" s="414"/>
      <c r="U847" s="414"/>
      <c r="V847" s="414"/>
      <c r="W847" s="414"/>
      <c r="X847" s="414"/>
      <c r="Y847" s="414"/>
      <c r="Z847" s="414"/>
      <c r="AA847" s="414"/>
      <c r="AB847" s="414"/>
      <c r="AC847" s="275"/>
      <c r="AD847" s="275"/>
      <c r="AE847" s="275"/>
      <c r="AF847" s="275"/>
      <c r="AG847" s="275"/>
      <c r="AH847" s="275"/>
      <c r="AI847" s="275"/>
      <c r="AJ847" s="275"/>
      <c r="AK847" s="275"/>
      <c r="AL847" s="275"/>
    </row>
    <row r="848" spans="1:38" s="329" customFormat="1" ht="15.75" customHeight="1">
      <c r="A848" s="284" t="str">
        <f>IF('Data invoice'!J964=0,"",'Data invoice'!K964)</f>
        <v/>
      </c>
      <c r="B848" s="284" t="str">
        <f>IF('Data invoice'!K964=0,"",'Data invoice'!L964)</f>
        <v/>
      </c>
      <c r="C848" s="284" t="str">
        <f>IF('Data invoice'!L964=0,"",'Data invoice'!M964)</f>
        <v/>
      </c>
      <c r="D848" s="284" t="str">
        <f>IF('Data invoice'!M964=0,"",'Data invoice'!N964)</f>
        <v/>
      </c>
      <c r="E848" s="284" t="str">
        <f>IF('Data invoice'!N964=0,"",'Data invoice'!O964)</f>
        <v/>
      </c>
      <c r="F848" s="284" t="str">
        <f>IF('Data invoice'!O964=0,"",'Data invoice'!P964)</f>
        <v/>
      </c>
      <c r="G848" s="284" t="str">
        <f>IF('Data invoice'!P964=0,"",'Data invoice'!Q964)</f>
        <v/>
      </c>
      <c r="H848" s="284" t="str">
        <f>IF('Data invoice'!Q964=0,"",'Data invoice'!R964)</f>
        <v/>
      </c>
      <c r="I848" s="320" t="str">
        <f>IF('Data invoice'!R964=0,"",'Data invoice'!S964)</f>
        <v/>
      </c>
      <c r="J848" s="367" t="str">
        <f>IF('Data invoice'!S964=0,"",'Data invoice'!T964)</f>
        <v/>
      </c>
      <c r="L848" s="414"/>
      <c r="M848" s="275"/>
      <c r="N848" s="275"/>
      <c r="O848" s="414"/>
      <c r="P848" s="414"/>
      <c r="Q848" s="414"/>
      <c r="R848" s="414"/>
      <c r="S848" s="414"/>
      <c r="T848" s="414"/>
      <c r="U848" s="414"/>
      <c r="V848" s="414"/>
      <c r="W848" s="414"/>
      <c r="X848" s="414"/>
      <c r="Y848" s="414"/>
      <c r="Z848" s="414"/>
      <c r="AA848" s="414"/>
      <c r="AB848" s="414"/>
      <c r="AC848" s="275"/>
      <c r="AD848" s="275"/>
      <c r="AE848" s="275"/>
      <c r="AF848" s="275"/>
      <c r="AG848" s="275"/>
      <c r="AH848" s="275"/>
      <c r="AI848" s="275"/>
      <c r="AJ848" s="275"/>
      <c r="AK848" s="275"/>
      <c r="AL848" s="275"/>
    </row>
    <row r="849" spans="1:38" s="329" customFormat="1" ht="15.75" customHeight="1">
      <c r="A849" s="284" t="str">
        <f>IF('Data invoice'!J965=0,"",'Data invoice'!K965)</f>
        <v/>
      </c>
      <c r="B849" s="284" t="str">
        <f>IF('Data invoice'!K965=0,"",'Data invoice'!L965)</f>
        <v/>
      </c>
      <c r="C849" s="284" t="str">
        <f>IF('Data invoice'!L965=0,"",'Data invoice'!M965)</f>
        <v/>
      </c>
      <c r="D849" s="284" t="str">
        <f>IF('Data invoice'!M965=0,"",'Data invoice'!N965)</f>
        <v/>
      </c>
      <c r="E849" s="284" t="str">
        <f>IF('Data invoice'!N965=0,"",'Data invoice'!O965)</f>
        <v/>
      </c>
      <c r="F849" s="284" t="str">
        <f>IF('Data invoice'!O965=0,"",'Data invoice'!P965)</f>
        <v/>
      </c>
      <c r="G849" s="284" t="str">
        <f>IF('Data invoice'!P965=0,"",'Data invoice'!Q965)</f>
        <v/>
      </c>
      <c r="H849" s="284" t="str">
        <f>IF('Data invoice'!Q965=0,"",'Data invoice'!R965)</f>
        <v/>
      </c>
      <c r="I849" s="320" t="str">
        <f>IF('Data invoice'!R965=0,"",'Data invoice'!S965)</f>
        <v/>
      </c>
      <c r="J849" s="367" t="str">
        <f>IF('Data invoice'!S965=0,"",'Data invoice'!T965)</f>
        <v/>
      </c>
      <c r="L849" s="414"/>
      <c r="M849" s="275"/>
      <c r="N849" s="275"/>
      <c r="O849" s="414"/>
      <c r="P849" s="414"/>
      <c r="Q849" s="414"/>
      <c r="R849" s="414"/>
      <c r="S849" s="414"/>
      <c r="T849" s="414"/>
      <c r="U849" s="414"/>
      <c r="V849" s="414"/>
      <c r="W849" s="414"/>
      <c r="X849" s="414"/>
      <c r="Y849" s="414"/>
      <c r="Z849" s="414"/>
      <c r="AA849" s="414"/>
      <c r="AB849" s="414"/>
      <c r="AC849" s="275"/>
      <c r="AD849" s="275"/>
      <c r="AE849" s="275"/>
      <c r="AF849" s="275"/>
      <c r="AG849" s="275"/>
      <c r="AH849" s="275"/>
      <c r="AI849" s="275"/>
      <c r="AJ849" s="275"/>
      <c r="AK849" s="275"/>
      <c r="AL849" s="275"/>
    </row>
    <row r="850" spans="1:38" s="329" customFormat="1" ht="15.75" customHeight="1">
      <c r="A850" s="284" t="str">
        <f>IF('Data invoice'!J966=0,"",'Data invoice'!K966)</f>
        <v/>
      </c>
      <c r="B850" s="284" t="str">
        <f>IF('Data invoice'!K966=0,"",'Data invoice'!L966)</f>
        <v/>
      </c>
      <c r="C850" s="284" t="str">
        <f>IF('Data invoice'!L966=0,"",'Data invoice'!M966)</f>
        <v/>
      </c>
      <c r="D850" s="284" t="str">
        <f>IF('Data invoice'!M966=0,"",'Data invoice'!N966)</f>
        <v/>
      </c>
      <c r="E850" s="284" t="str">
        <f>IF('Data invoice'!N966=0,"",'Data invoice'!O966)</f>
        <v/>
      </c>
      <c r="F850" s="284" t="str">
        <f>IF('Data invoice'!O966=0,"",'Data invoice'!P966)</f>
        <v/>
      </c>
      <c r="G850" s="284" t="str">
        <f>IF('Data invoice'!P966=0,"",'Data invoice'!Q966)</f>
        <v/>
      </c>
      <c r="H850" s="284" t="str">
        <f>IF('Data invoice'!Q966=0,"",'Data invoice'!R966)</f>
        <v/>
      </c>
      <c r="I850" s="320" t="str">
        <f>IF('Data invoice'!R966=0,"",'Data invoice'!S966)</f>
        <v/>
      </c>
      <c r="J850" s="367" t="str">
        <f>IF('Data invoice'!S966=0,"",'Data invoice'!T966)</f>
        <v/>
      </c>
      <c r="L850" s="414"/>
      <c r="M850" s="275"/>
      <c r="N850" s="275"/>
      <c r="O850" s="414"/>
      <c r="P850" s="414"/>
      <c r="Q850" s="414"/>
      <c r="R850" s="414"/>
      <c r="S850" s="414"/>
      <c r="T850" s="414"/>
      <c r="U850" s="414"/>
      <c r="V850" s="414"/>
      <c r="W850" s="414"/>
      <c r="X850" s="414"/>
      <c r="Y850" s="414"/>
      <c r="Z850" s="414"/>
      <c r="AA850" s="414"/>
      <c r="AB850" s="414"/>
      <c r="AC850" s="275"/>
      <c r="AD850" s="275"/>
      <c r="AE850" s="275"/>
      <c r="AF850" s="275"/>
      <c r="AG850" s="275"/>
      <c r="AH850" s="275"/>
      <c r="AI850" s="275"/>
      <c r="AJ850" s="275"/>
      <c r="AK850" s="275"/>
      <c r="AL850" s="275"/>
    </row>
    <row r="851" spans="1:38" s="329" customFormat="1" ht="15.75" customHeight="1">
      <c r="A851" s="284" t="str">
        <f>IF('Data invoice'!J967=0,"",'Data invoice'!K967)</f>
        <v/>
      </c>
      <c r="B851" s="284" t="str">
        <f>IF('Data invoice'!K967=0,"",'Data invoice'!L967)</f>
        <v/>
      </c>
      <c r="C851" s="284" t="str">
        <f>IF('Data invoice'!L967=0,"",'Data invoice'!M967)</f>
        <v/>
      </c>
      <c r="D851" s="284" t="str">
        <f>IF('Data invoice'!M967=0,"",'Data invoice'!N967)</f>
        <v/>
      </c>
      <c r="E851" s="284" t="str">
        <f>IF('Data invoice'!N967=0,"",'Data invoice'!O967)</f>
        <v/>
      </c>
      <c r="F851" s="284" t="str">
        <f>IF('Data invoice'!O967=0,"",'Data invoice'!P967)</f>
        <v/>
      </c>
      <c r="G851" s="284" t="str">
        <f>IF('Data invoice'!P967=0,"",'Data invoice'!Q967)</f>
        <v/>
      </c>
      <c r="H851" s="284" t="str">
        <f>IF('Data invoice'!Q967=0,"",'Data invoice'!R967)</f>
        <v/>
      </c>
      <c r="I851" s="320" t="str">
        <f>IF('Data invoice'!R967=0,"",'Data invoice'!S967)</f>
        <v/>
      </c>
      <c r="J851" s="367" t="str">
        <f>IF('Data invoice'!S967=0,"",'Data invoice'!T967)</f>
        <v/>
      </c>
      <c r="L851" s="414"/>
      <c r="M851" s="275"/>
      <c r="N851" s="275"/>
      <c r="O851" s="414"/>
      <c r="P851" s="414"/>
      <c r="Q851" s="414"/>
      <c r="R851" s="414"/>
      <c r="S851" s="414"/>
      <c r="T851" s="414"/>
      <c r="U851" s="414"/>
      <c r="V851" s="414"/>
      <c r="W851" s="414"/>
      <c r="X851" s="414"/>
      <c r="Y851" s="414"/>
      <c r="Z851" s="414"/>
      <c r="AA851" s="414"/>
      <c r="AB851" s="414"/>
      <c r="AC851" s="275"/>
      <c r="AD851" s="275"/>
      <c r="AE851" s="275"/>
      <c r="AF851" s="275"/>
      <c r="AG851" s="275"/>
      <c r="AH851" s="275"/>
      <c r="AI851" s="275"/>
      <c r="AJ851" s="275"/>
      <c r="AK851" s="275"/>
      <c r="AL851" s="275"/>
    </row>
    <row r="852" spans="1:38" s="329" customFormat="1" ht="15.75" customHeight="1">
      <c r="A852" s="284" t="str">
        <f>IF('Data invoice'!J968=0,"",'Data invoice'!K968)</f>
        <v/>
      </c>
      <c r="B852" s="284" t="str">
        <f>IF('Data invoice'!K968=0,"",'Data invoice'!L968)</f>
        <v/>
      </c>
      <c r="C852" s="284" t="str">
        <f>IF('Data invoice'!L968=0,"",'Data invoice'!M968)</f>
        <v/>
      </c>
      <c r="D852" s="284" t="str">
        <f>IF('Data invoice'!M968=0,"",'Data invoice'!N968)</f>
        <v/>
      </c>
      <c r="E852" s="284" t="str">
        <f>IF('Data invoice'!N968=0,"",'Data invoice'!O968)</f>
        <v/>
      </c>
      <c r="F852" s="284" t="str">
        <f>IF('Data invoice'!O968=0,"",'Data invoice'!P968)</f>
        <v/>
      </c>
      <c r="G852" s="284" t="str">
        <f>IF('Data invoice'!P968=0,"",'Data invoice'!Q968)</f>
        <v/>
      </c>
      <c r="H852" s="284" t="str">
        <f>IF('Data invoice'!Q968=0,"",'Data invoice'!R968)</f>
        <v/>
      </c>
      <c r="I852" s="320" t="str">
        <f>IF('Data invoice'!R968=0,"",'Data invoice'!S968)</f>
        <v/>
      </c>
      <c r="J852" s="367" t="str">
        <f>IF('Data invoice'!S968=0,"",'Data invoice'!T968)</f>
        <v/>
      </c>
      <c r="L852" s="414"/>
      <c r="M852" s="275"/>
      <c r="N852" s="275"/>
      <c r="O852" s="414"/>
      <c r="P852" s="414"/>
      <c r="Q852" s="414"/>
      <c r="R852" s="414"/>
      <c r="S852" s="414"/>
      <c r="T852" s="414"/>
      <c r="U852" s="414"/>
      <c r="V852" s="414"/>
      <c r="W852" s="414"/>
      <c r="X852" s="414"/>
      <c r="Y852" s="414"/>
      <c r="Z852" s="414"/>
      <c r="AA852" s="414"/>
      <c r="AB852" s="414"/>
      <c r="AC852" s="275"/>
      <c r="AD852" s="275"/>
      <c r="AE852" s="275"/>
      <c r="AF852" s="275"/>
      <c r="AG852" s="275"/>
      <c r="AH852" s="275"/>
      <c r="AI852" s="275"/>
      <c r="AJ852" s="275"/>
      <c r="AK852" s="275"/>
      <c r="AL852" s="275"/>
    </row>
    <row r="853" spans="1:38" s="329" customFormat="1" ht="15.75" customHeight="1">
      <c r="A853" s="284" t="str">
        <f>IF('Data invoice'!J969=0,"",'Data invoice'!K969)</f>
        <v/>
      </c>
      <c r="B853" s="284" t="str">
        <f>IF('Data invoice'!K969=0,"",'Data invoice'!L969)</f>
        <v/>
      </c>
      <c r="C853" s="284" t="str">
        <f>IF('Data invoice'!L969=0,"",'Data invoice'!M969)</f>
        <v/>
      </c>
      <c r="D853" s="284" t="str">
        <f>IF('Data invoice'!M969=0,"",'Data invoice'!N969)</f>
        <v/>
      </c>
      <c r="E853" s="284" t="str">
        <f>IF('Data invoice'!N969=0,"",'Data invoice'!O969)</f>
        <v/>
      </c>
      <c r="F853" s="284" t="str">
        <f>IF('Data invoice'!O969=0,"",'Data invoice'!P969)</f>
        <v/>
      </c>
      <c r="G853" s="284" t="str">
        <f>IF('Data invoice'!P969=0,"",'Data invoice'!Q969)</f>
        <v/>
      </c>
      <c r="H853" s="284" t="str">
        <f>IF('Data invoice'!Q969=0,"",'Data invoice'!R969)</f>
        <v/>
      </c>
      <c r="I853" s="320" t="str">
        <f>IF('Data invoice'!R969=0,"",'Data invoice'!S969)</f>
        <v/>
      </c>
      <c r="J853" s="367" t="str">
        <f>IF('Data invoice'!S969=0,"",'Data invoice'!T969)</f>
        <v/>
      </c>
      <c r="L853" s="414"/>
      <c r="M853" s="275"/>
      <c r="N853" s="275"/>
      <c r="O853" s="414"/>
      <c r="P853" s="414"/>
      <c r="Q853" s="414"/>
      <c r="R853" s="414"/>
      <c r="S853" s="414"/>
      <c r="T853" s="414"/>
      <c r="U853" s="414"/>
      <c r="V853" s="414"/>
      <c r="W853" s="414"/>
      <c r="X853" s="414"/>
      <c r="Y853" s="414"/>
      <c r="Z853" s="414"/>
      <c r="AA853" s="414"/>
      <c r="AB853" s="414"/>
      <c r="AC853" s="275"/>
      <c r="AD853" s="275"/>
      <c r="AE853" s="275"/>
      <c r="AF853" s="275"/>
      <c r="AG853" s="275"/>
      <c r="AH853" s="275"/>
      <c r="AI853" s="275"/>
      <c r="AJ853" s="275"/>
      <c r="AK853" s="275"/>
      <c r="AL853" s="275"/>
    </row>
    <row r="854" spans="1:38" s="329" customFormat="1" ht="15.75" customHeight="1">
      <c r="A854" s="284" t="str">
        <f>IF('Data invoice'!J970=0,"",'Data invoice'!K970)</f>
        <v/>
      </c>
      <c r="B854" s="284" t="str">
        <f>IF('Data invoice'!K970=0,"",'Data invoice'!L970)</f>
        <v/>
      </c>
      <c r="C854" s="284" t="str">
        <f>IF('Data invoice'!L970=0,"",'Data invoice'!M970)</f>
        <v/>
      </c>
      <c r="D854" s="284" t="str">
        <f>IF('Data invoice'!M970=0,"",'Data invoice'!N970)</f>
        <v/>
      </c>
      <c r="E854" s="284" t="str">
        <f>IF('Data invoice'!N970=0,"",'Data invoice'!O970)</f>
        <v/>
      </c>
      <c r="F854" s="284" t="str">
        <f>IF('Data invoice'!O970=0,"",'Data invoice'!P970)</f>
        <v/>
      </c>
      <c r="G854" s="284" t="str">
        <f>IF('Data invoice'!P970=0,"",'Data invoice'!Q970)</f>
        <v/>
      </c>
      <c r="H854" s="284" t="str">
        <f>IF('Data invoice'!Q970=0,"",'Data invoice'!R970)</f>
        <v/>
      </c>
      <c r="I854" s="320" t="str">
        <f>IF('Data invoice'!R970=0,"",'Data invoice'!S970)</f>
        <v/>
      </c>
      <c r="J854" s="367" t="str">
        <f>IF('Data invoice'!S970=0,"",'Data invoice'!T970)</f>
        <v/>
      </c>
      <c r="L854" s="414"/>
      <c r="M854" s="275"/>
      <c r="N854" s="275"/>
      <c r="O854" s="414"/>
      <c r="P854" s="414"/>
      <c r="Q854" s="414"/>
      <c r="R854" s="414"/>
      <c r="S854" s="414"/>
      <c r="T854" s="414"/>
      <c r="U854" s="414"/>
      <c r="V854" s="414"/>
      <c r="W854" s="414"/>
      <c r="X854" s="414"/>
      <c r="Y854" s="414"/>
      <c r="Z854" s="414"/>
      <c r="AA854" s="414"/>
      <c r="AB854" s="414"/>
      <c r="AC854" s="275"/>
      <c r="AD854" s="275"/>
      <c r="AE854" s="275"/>
      <c r="AF854" s="275"/>
      <c r="AG854" s="275"/>
      <c r="AH854" s="275"/>
      <c r="AI854" s="275"/>
      <c r="AJ854" s="275"/>
      <c r="AK854" s="275"/>
      <c r="AL854" s="275"/>
    </row>
    <row r="855" spans="1:38" s="329" customFormat="1" ht="15.75" customHeight="1">
      <c r="A855" s="284" t="str">
        <f>IF('Data invoice'!J971=0,"",'Data invoice'!K971)</f>
        <v/>
      </c>
      <c r="B855" s="284" t="str">
        <f>IF('Data invoice'!K971=0,"",'Data invoice'!L971)</f>
        <v/>
      </c>
      <c r="C855" s="284" t="str">
        <f>IF('Data invoice'!L971=0,"",'Data invoice'!M971)</f>
        <v/>
      </c>
      <c r="D855" s="284" t="str">
        <f>IF('Data invoice'!M971=0,"",'Data invoice'!N971)</f>
        <v/>
      </c>
      <c r="E855" s="284" t="str">
        <f>IF('Data invoice'!N971=0,"",'Data invoice'!O971)</f>
        <v/>
      </c>
      <c r="F855" s="284" t="str">
        <f>IF('Data invoice'!O971=0,"",'Data invoice'!P971)</f>
        <v/>
      </c>
      <c r="G855" s="284" t="str">
        <f>IF('Data invoice'!P971=0,"",'Data invoice'!Q971)</f>
        <v/>
      </c>
      <c r="H855" s="284" t="str">
        <f>IF('Data invoice'!Q971=0,"",'Data invoice'!R971)</f>
        <v/>
      </c>
      <c r="I855" s="320" t="str">
        <f>IF('Data invoice'!R971=0,"",'Data invoice'!S971)</f>
        <v/>
      </c>
      <c r="J855" s="367" t="str">
        <f>IF('Data invoice'!S971=0,"",'Data invoice'!T971)</f>
        <v/>
      </c>
      <c r="L855" s="414"/>
      <c r="M855" s="275"/>
      <c r="N855" s="275"/>
      <c r="O855" s="414"/>
      <c r="P855" s="414"/>
      <c r="Q855" s="414"/>
      <c r="R855" s="414"/>
      <c r="S855" s="414"/>
      <c r="T855" s="414"/>
      <c r="U855" s="414"/>
      <c r="V855" s="414"/>
      <c r="W855" s="414"/>
      <c r="X855" s="414"/>
      <c r="Y855" s="414"/>
      <c r="Z855" s="414"/>
      <c r="AA855" s="414"/>
      <c r="AB855" s="414"/>
      <c r="AC855" s="275"/>
      <c r="AD855" s="275"/>
      <c r="AE855" s="275"/>
      <c r="AF855" s="275"/>
      <c r="AG855" s="275"/>
      <c r="AH855" s="275"/>
      <c r="AI855" s="275"/>
      <c r="AJ855" s="275"/>
      <c r="AK855" s="275"/>
      <c r="AL855" s="275"/>
    </row>
    <row r="856" spans="1:38" s="329" customFormat="1" ht="15.75" customHeight="1">
      <c r="A856" s="284" t="str">
        <f>IF('Data invoice'!J972=0,"",'Data invoice'!K972)</f>
        <v/>
      </c>
      <c r="B856" s="284" t="str">
        <f>IF('Data invoice'!K972=0,"",'Data invoice'!L972)</f>
        <v/>
      </c>
      <c r="C856" s="284" t="str">
        <f>IF('Data invoice'!L972=0,"",'Data invoice'!M972)</f>
        <v/>
      </c>
      <c r="D856" s="284" t="str">
        <f>IF('Data invoice'!M972=0,"",'Data invoice'!N972)</f>
        <v/>
      </c>
      <c r="E856" s="284" t="str">
        <f>IF('Data invoice'!N972=0,"",'Data invoice'!O972)</f>
        <v/>
      </c>
      <c r="F856" s="284" t="str">
        <f>IF('Data invoice'!O972=0,"",'Data invoice'!P972)</f>
        <v/>
      </c>
      <c r="G856" s="284" t="str">
        <f>IF('Data invoice'!P972=0,"",'Data invoice'!Q972)</f>
        <v/>
      </c>
      <c r="H856" s="284" t="str">
        <f>IF('Data invoice'!Q972=0,"",'Data invoice'!R972)</f>
        <v/>
      </c>
      <c r="I856" s="320" t="str">
        <f>IF('Data invoice'!R972=0,"",'Data invoice'!S972)</f>
        <v/>
      </c>
      <c r="J856" s="367" t="str">
        <f>IF('Data invoice'!S972=0,"",'Data invoice'!T972)</f>
        <v/>
      </c>
      <c r="L856" s="414"/>
      <c r="M856" s="275"/>
      <c r="N856" s="275"/>
      <c r="O856" s="414"/>
      <c r="P856" s="414"/>
      <c r="Q856" s="414"/>
      <c r="R856" s="414"/>
      <c r="S856" s="414"/>
      <c r="T856" s="414"/>
      <c r="U856" s="414"/>
      <c r="V856" s="414"/>
      <c r="W856" s="414"/>
      <c r="X856" s="414"/>
      <c r="Y856" s="414"/>
      <c r="Z856" s="414"/>
      <c r="AA856" s="414"/>
      <c r="AB856" s="414"/>
      <c r="AC856" s="275"/>
      <c r="AD856" s="275"/>
      <c r="AE856" s="275"/>
      <c r="AF856" s="275"/>
      <c r="AG856" s="275"/>
      <c r="AH856" s="275"/>
      <c r="AI856" s="275"/>
      <c r="AJ856" s="275"/>
      <c r="AK856" s="275"/>
      <c r="AL856" s="275"/>
    </row>
    <row r="857" spans="1:38" s="329" customFormat="1" ht="15.75" customHeight="1">
      <c r="A857" s="284" t="str">
        <f>IF('Data invoice'!J973=0,"",'Data invoice'!K973)</f>
        <v/>
      </c>
      <c r="B857" s="284" t="str">
        <f>IF('Data invoice'!K973=0,"",'Data invoice'!L973)</f>
        <v/>
      </c>
      <c r="C857" s="284" t="str">
        <f>IF('Data invoice'!L973=0,"",'Data invoice'!M973)</f>
        <v/>
      </c>
      <c r="D857" s="284" t="str">
        <f>IF('Data invoice'!M973=0,"",'Data invoice'!N973)</f>
        <v/>
      </c>
      <c r="E857" s="284" t="str">
        <f>IF('Data invoice'!N973=0,"",'Data invoice'!O973)</f>
        <v/>
      </c>
      <c r="F857" s="284" t="str">
        <f>IF('Data invoice'!O973=0,"",'Data invoice'!P973)</f>
        <v/>
      </c>
      <c r="G857" s="284" t="str">
        <f>IF('Data invoice'!P973=0,"",'Data invoice'!Q973)</f>
        <v/>
      </c>
      <c r="H857" s="284" t="str">
        <f>IF('Data invoice'!Q973=0,"",'Data invoice'!R973)</f>
        <v/>
      </c>
      <c r="I857" s="320" t="str">
        <f>IF('Data invoice'!R973=0,"",'Data invoice'!S973)</f>
        <v/>
      </c>
      <c r="J857" s="367" t="str">
        <f>IF('Data invoice'!S973=0,"",'Data invoice'!T973)</f>
        <v/>
      </c>
      <c r="L857" s="414"/>
      <c r="M857" s="275"/>
      <c r="N857" s="275"/>
      <c r="O857" s="414"/>
      <c r="P857" s="414"/>
      <c r="Q857" s="414"/>
      <c r="R857" s="414"/>
      <c r="S857" s="414"/>
      <c r="T857" s="414"/>
      <c r="U857" s="414"/>
      <c r="V857" s="414"/>
      <c r="W857" s="414"/>
      <c r="X857" s="414"/>
      <c r="Y857" s="414"/>
      <c r="Z857" s="414"/>
      <c r="AA857" s="414"/>
      <c r="AB857" s="414"/>
      <c r="AC857" s="275"/>
      <c r="AD857" s="275"/>
      <c r="AE857" s="275"/>
      <c r="AF857" s="275"/>
      <c r="AG857" s="275"/>
      <c r="AH857" s="275"/>
      <c r="AI857" s="275"/>
      <c r="AJ857" s="275"/>
      <c r="AK857" s="275"/>
      <c r="AL857" s="275"/>
    </row>
    <row r="858" spans="1:38" s="329" customFormat="1" ht="15.75" customHeight="1">
      <c r="A858" s="284" t="str">
        <f>IF('Data invoice'!J974=0,"",'Data invoice'!K974)</f>
        <v/>
      </c>
      <c r="B858" s="284" t="str">
        <f>IF('Data invoice'!K974=0,"",'Data invoice'!L974)</f>
        <v/>
      </c>
      <c r="C858" s="284" t="str">
        <f>IF('Data invoice'!L974=0,"",'Data invoice'!M974)</f>
        <v/>
      </c>
      <c r="D858" s="284" t="str">
        <f>IF('Data invoice'!M974=0,"",'Data invoice'!N974)</f>
        <v/>
      </c>
      <c r="E858" s="284" t="str">
        <f>IF('Data invoice'!N974=0,"",'Data invoice'!O974)</f>
        <v/>
      </c>
      <c r="F858" s="284" t="str">
        <f>IF('Data invoice'!O974=0,"",'Data invoice'!P974)</f>
        <v/>
      </c>
      <c r="G858" s="284" t="str">
        <f>IF('Data invoice'!P974=0,"",'Data invoice'!Q974)</f>
        <v/>
      </c>
      <c r="H858" s="284" t="str">
        <f>IF('Data invoice'!Q974=0,"",'Data invoice'!R974)</f>
        <v/>
      </c>
      <c r="I858" s="320" t="str">
        <f>IF('Data invoice'!R974=0,"",'Data invoice'!S974)</f>
        <v/>
      </c>
      <c r="J858" s="367" t="str">
        <f>IF('Data invoice'!S974=0,"",'Data invoice'!T974)</f>
        <v/>
      </c>
      <c r="L858" s="414"/>
      <c r="M858" s="275"/>
      <c r="N858" s="275"/>
      <c r="O858" s="414"/>
      <c r="P858" s="414"/>
      <c r="Q858" s="414"/>
      <c r="R858" s="414"/>
      <c r="S858" s="414"/>
      <c r="T858" s="414"/>
      <c r="U858" s="414"/>
      <c r="V858" s="414"/>
      <c r="W858" s="414"/>
      <c r="X858" s="414"/>
      <c r="Y858" s="414"/>
      <c r="Z858" s="414"/>
      <c r="AA858" s="414"/>
      <c r="AB858" s="414"/>
      <c r="AC858" s="275"/>
      <c r="AD858" s="275"/>
      <c r="AE858" s="275"/>
      <c r="AF858" s="275"/>
      <c r="AG858" s="275"/>
      <c r="AH858" s="275"/>
      <c r="AI858" s="275"/>
      <c r="AJ858" s="275"/>
      <c r="AK858" s="275"/>
      <c r="AL858" s="275"/>
    </row>
    <row r="859" spans="1:38" s="329" customFormat="1" ht="15.75" customHeight="1">
      <c r="A859" s="284" t="str">
        <f>IF('Data invoice'!J975=0,"",'Data invoice'!K975)</f>
        <v/>
      </c>
      <c r="B859" s="284" t="str">
        <f>IF('Data invoice'!K975=0,"",'Data invoice'!L975)</f>
        <v/>
      </c>
      <c r="C859" s="284" t="str">
        <f>IF('Data invoice'!L975=0,"",'Data invoice'!M975)</f>
        <v/>
      </c>
      <c r="D859" s="284" t="str">
        <f>IF('Data invoice'!M975=0,"",'Data invoice'!N975)</f>
        <v/>
      </c>
      <c r="E859" s="284" t="str">
        <f>IF('Data invoice'!N975=0,"",'Data invoice'!O975)</f>
        <v/>
      </c>
      <c r="F859" s="284" t="str">
        <f>IF('Data invoice'!O975=0,"",'Data invoice'!P975)</f>
        <v/>
      </c>
      <c r="G859" s="284" t="str">
        <f>IF('Data invoice'!P975=0,"",'Data invoice'!Q975)</f>
        <v/>
      </c>
      <c r="H859" s="284" t="str">
        <f>IF('Data invoice'!Q975=0,"",'Data invoice'!R975)</f>
        <v/>
      </c>
      <c r="I859" s="320" t="str">
        <f>IF('Data invoice'!R975=0,"",'Data invoice'!S975)</f>
        <v/>
      </c>
      <c r="J859" s="367" t="str">
        <f>IF('Data invoice'!S975=0,"",'Data invoice'!T975)</f>
        <v/>
      </c>
      <c r="L859" s="414"/>
      <c r="M859" s="275"/>
      <c r="N859" s="275"/>
      <c r="O859" s="414"/>
      <c r="P859" s="414"/>
      <c r="Q859" s="414"/>
      <c r="R859" s="414"/>
      <c r="S859" s="414"/>
      <c r="T859" s="414"/>
      <c r="U859" s="414"/>
      <c r="V859" s="414"/>
      <c r="W859" s="414"/>
      <c r="X859" s="414"/>
      <c r="Y859" s="414"/>
      <c r="Z859" s="414"/>
      <c r="AA859" s="414"/>
      <c r="AB859" s="414"/>
      <c r="AC859" s="275"/>
      <c r="AD859" s="275"/>
      <c r="AE859" s="275"/>
      <c r="AF859" s="275"/>
      <c r="AG859" s="275"/>
      <c r="AH859" s="275"/>
      <c r="AI859" s="275"/>
      <c r="AJ859" s="275"/>
      <c r="AK859" s="275"/>
      <c r="AL859" s="275"/>
    </row>
    <row r="860" spans="1:38" s="329" customFormat="1" ht="15.75" customHeight="1">
      <c r="A860" s="284" t="str">
        <f>IF('Data invoice'!J976=0,"",'Data invoice'!K976)</f>
        <v/>
      </c>
      <c r="B860" s="284" t="str">
        <f>IF('Data invoice'!K976=0,"",'Data invoice'!L976)</f>
        <v/>
      </c>
      <c r="C860" s="284" t="str">
        <f>IF('Data invoice'!L976=0,"",'Data invoice'!M976)</f>
        <v/>
      </c>
      <c r="D860" s="284" t="str">
        <f>IF('Data invoice'!M976=0,"",'Data invoice'!N976)</f>
        <v/>
      </c>
      <c r="E860" s="284" t="str">
        <f>IF('Data invoice'!N976=0,"",'Data invoice'!O976)</f>
        <v/>
      </c>
      <c r="F860" s="284" t="str">
        <f>IF('Data invoice'!O976=0,"",'Data invoice'!P976)</f>
        <v/>
      </c>
      <c r="G860" s="284" t="str">
        <f>IF('Data invoice'!P976=0,"",'Data invoice'!Q976)</f>
        <v/>
      </c>
      <c r="H860" s="284" t="str">
        <f>IF('Data invoice'!Q976=0,"",'Data invoice'!R976)</f>
        <v/>
      </c>
      <c r="I860" s="320" t="str">
        <f>IF('Data invoice'!R976=0,"",'Data invoice'!S976)</f>
        <v/>
      </c>
      <c r="J860" s="367" t="str">
        <f>IF('Data invoice'!S976=0,"",'Data invoice'!T976)</f>
        <v/>
      </c>
      <c r="L860" s="414"/>
      <c r="M860" s="275"/>
      <c r="N860" s="275"/>
      <c r="O860" s="414"/>
      <c r="P860" s="414"/>
      <c r="Q860" s="414"/>
      <c r="R860" s="414"/>
      <c r="S860" s="414"/>
      <c r="T860" s="414"/>
      <c r="U860" s="414"/>
      <c r="V860" s="414"/>
      <c r="W860" s="414"/>
      <c r="X860" s="414"/>
      <c r="Y860" s="414"/>
      <c r="Z860" s="414"/>
      <c r="AA860" s="414"/>
      <c r="AB860" s="414"/>
      <c r="AC860" s="275"/>
      <c r="AD860" s="275"/>
      <c r="AE860" s="275"/>
      <c r="AF860" s="275"/>
      <c r="AG860" s="275"/>
      <c r="AH860" s="275"/>
      <c r="AI860" s="275"/>
      <c r="AJ860" s="275"/>
      <c r="AK860" s="275"/>
      <c r="AL860" s="275"/>
    </row>
    <row r="861" spans="1:38" s="329" customFormat="1" ht="15.75" customHeight="1">
      <c r="A861" s="284" t="str">
        <f>IF('Data invoice'!J977=0,"",'Data invoice'!K977)</f>
        <v/>
      </c>
      <c r="B861" s="284" t="str">
        <f>IF('Data invoice'!K977=0,"",'Data invoice'!L977)</f>
        <v/>
      </c>
      <c r="C861" s="284" t="str">
        <f>IF('Data invoice'!L977=0,"",'Data invoice'!M977)</f>
        <v/>
      </c>
      <c r="D861" s="284" t="str">
        <f>IF('Data invoice'!M977=0,"",'Data invoice'!N977)</f>
        <v/>
      </c>
      <c r="E861" s="284" t="str">
        <f>IF('Data invoice'!N977=0,"",'Data invoice'!O977)</f>
        <v/>
      </c>
      <c r="F861" s="284" t="str">
        <f>IF('Data invoice'!O977=0,"",'Data invoice'!P977)</f>
        <v/>
      </c>
      <c r="G861" s="284" t="str">
        <f>IF('Data invoice'!P977=0,"",'Data invoice'!Q977)</f>
        <v/>
      </c>
      <c r="H861" s="284" t="str">
        <f>IF('Data invoice'!Q977=0,"",'Data invoice'!R977)</f>
        <v/>
      </c>
      <c r="I861" s="320" t="str">
        <f>IF('Data invoice'!R977=0,"",'Data invoice'!S977)</f>
        <v/>
      </c>
      <c r="J861" s="367" t="str">
        <f>IF('Data invoice'!S977=0,"",'Data invoice'!T977)</f>
        <v/>
      </c>
      <c r="L861" s="414"/>
      <c r="M861" s="275"/>
      <c r="N861" s="275"/>
      <c r="O861" s="414"/>
      <c r="P861" s="414"/>
      <c r="Q861" s="414"/>
      <c r="R861" s="414"/>
      <c r="S861" s="414"/>
      <c r="T861" s="414"/>
      <c r="U861" s="414"/>
      <c r="V861" s="414"/>
      <c r="W861" s="414"/>
      <c r="X861" s="414"/>
      <c r="Y861" s="414"/>
      <c r="Z861" s="414"/>
      <c r="AA861" s="414"/>
      <c r="AB861" s="414"/>
      <c r="AC861" s="275"/>
      <c r="AD861" s="275"/>
      <c r="AE861" s="275"/>
      <c r="AF861" s="275"/>
      <c r="AG861" s="275"/>
      <c r="AH861" s="275"/>
      <c r="AI861" s="275"/>
      <c r="AJ861" s="275"/>
      <c r="AK861" s="275"/>
      <c r="AL861" s="275"/>
    </row>
    <row r="862" spans="1:38" s="329" customFormat="1" ht="15.75" customHeight="1">
      <c r="A862" s="284" t="str">
        <f>IF('Data invoice'!J978=0,"",'Data invoice'!K978)</f>
        <v/>
      </c>
      <c r="B862" s="284" t="str">
        <f>IF('Data invoice'!K978=0,"",'Data invoice'!L978)</f>
        <v/>
      </c>
      <c r="C862" s="284" t="str">
        <f>IF('Data invoice'!L978=0,"",'Data invoice'!M978)</f>
        <v/>
      </c>
      <c r="D862" s="284" t="str">
        <f>IF('Data invoice'!M978=0,"",'Data invoice'!N978)</f>
        <v/>
      </c>
      <c r="E862" s="284" t="str">
        <f>IF('Data invoice'!N978=0,"",'Data invoice'!O978)</f>
        <v/>
      </c>
      <c r="F862" s="284" t="str">
        <f>IF('Data invoice'!O978=0,"",'Data invoice'!P978)</f>
        <v/>
      </c>
      <c r="G862" s="284" t="str">
        <f>IF('Data invoice'!P978=0,"",'Data invoice'!Q978)</f>
        <v/>
      </c>
      <c r="H862" s="284" t="str">
        <f>IF('Data invoice'!Q978=0,"",'Data invoice'!R978)</f>
        <v/>
      </c>
      <c r="I862" s="320" t="str">
        <f>IF('Data invoice'!R978=0,"",'Data invoice'!S978)</f>
        <v/>
      </c>
      <c r="J862" s="367" t="str">
        <f>IF('Data invoice'!S978=0,"",'Data invoice'!T978)</f>
        <v/>
      </c>
      <c r="L862" s="414"/>
      <c r="M862" s="275"/>
      <c r="N862" s="275"/>
      <c r="O862" s="414"/>
      <c r="P862" s="414"/>
      <c r="Q862" s="414"/>
      <c r="R862" s="414"/>
      <c r="S862" s="414"/>
      <c r="T862" s="414"/>
      <c r="U862" s="414"/>
      <c r="V862" s="414"/>
      <c r="W862" s="414"/>
      <c r="X862" s="414"/>
      <c r="Y862" s="414"/>
      <c r="Z862" s="414"/>
      <c r="AA862" s="414"/>
      <c r="AB862" s="414"/>
      <c r="AC862" s="275"/>
      <c r="AD862" s="275"/>
      <c r="AE862" s="275"/>
      <c r="AF862" s="275"/>
      <c r="AG862" s="275"/>
      <c r="AH862" s="275"/>
      <c r="AI862" s="275"/>
      <c r="AJ862" s="275"/>
      <c r="AK862" s="275"/>
      <c r="AL862" s="275"/>
    </row>
    <row r="863" spans="1:38" s="329" customFormat="1" ht="15.75" customHeight="1">
      <c r="A863" s="284" t="str">
        <f>IF('Data invoice'!J979=0,"",'Data invoice'!K979)</f>
        <v/>
      </c>
      <c r="B863" s="284" t="str">
        <f>IF('Data invoice'!K979=0,"",'Data invoice'!L979)</f>
        <v/>
      </c>
      <c r="C863" s="284" t="str">
        <f>IF('Data invoice'!L979=0,"",'Data invoice'!M979)</f>
        <v/>
      </c>
      <c r="D863" s="284" t="str">
        <f>IF('Data invoice'!M979=0,"",'Data invoice'!N979)</f>
        <v/>
      </c>
      <c r="E863" s="284" t="str">
        <f>IF('Data invoice'!N979=0,"",'Data invoice'!O979)</f>
        <v/>
      </c>
      <c r="F863" s="284" t="str">
        <f>IF('Data invoice'!O979=0,"",'Data invoice'!P979)</f>
        <v/>
      </c>
      <c r="G863" s="284" t="str">
        <f>IF('Data invoice'!P979=0,"",'Data invoice'!Q979)</f>
        <v/>
      </c>
      <c r="H863" s="284" t="str">
        <f>IF('Data invoice'!Q979=0,"",'Data invoice'!R979)</f>
        <v/>
      </c>
      <c r="I863" s="320" t="str">
        <f>IF('Data invoice'!R979=0,"",'Data invoice'!S979)</f>
        <v/>
      </c>
      <c r="J863" s="367" t="str">
        <f>IF('Data invoice'!S979=0,"",'Data invoice'!T979)</f>
        <v/>
      </c>
      <c r="L863" s="414"/>
      <c r="M863" s="275"/>
      <c r="N863" s="275"/>
      <c r="O863" s="414"/>
      <c r="P863" s="414"/>
      <c r="Q863" s="414"/>
      <c r="R863" s="414"/>
      <c r="S863" s="414"/>
      <c r="T863" s="414"/>
      <c r="U863" s="414"/>
      <c r="V863" s="414"/>
      <c r="W863" s="414"/>
      <c r="X863" s="414"/>
      <c r="Y863" s="414"/>
      <c r="Z863" s="414"/>
      <c r="AA863" s="414"/>
      <c r="AB863" s="414"/>
      <c r="AC863" s="275"/>
      <c r="AD863" s="275"/>
      <c r="AE863" s="275"/>
      <c r="AF863" s="275"/>
      <c r="AG863" s="275"/>
      <c r="AH863" s="275"/>
      <c r="AI863" s="275"/>
      <c r="AJ863" s="275"/>
      <c r="AK863" s="275"/>
      <c r="AL863" s="275"/>
    </row>
    <row r="864" spans="1:38" s="329" customFormat="1" ht="15.75" customHeight="1">
      <c r="A864" s="284" t="str">
        <f>IF('Data invoice'!J980=0,"",'Data invoice'!K980)</f>
        <v/>
      </c>
      <c r="B864" s="284" t="str">
        <f>IF('Data invoice'!K980=0,"",'Data invoice'!L980)</f>
        <v/>
      </c>
      <c r="C864" s="284" t="str">
        <f>IF('Data invoice'!L980=0,"",'Data invoice'!M980)</f>
        <v/>
      </c>
      <c r="D864" s="284" t="str">
        <f>IF('Data invoice'!M980=0,"",'Data invoice'!N980)</f>
        <v/>
      </c>
      <c r="E864" s="284" t="str">
        <f>IF('Data invoice'!N980=0,"",'Data invoice'!O980)</f>
        <v/>
      </c>
      <c r="F864" s="284" t="str">
        <f>IF('Data invoice'!O980=0,"",'Data invoice'!P980)</f>
        <v/>
      </c>
      <c r="G864" s="284" t="str">
        <f>IF('Data invoice'!P980=0,"",'Data invoice'!Q980)</f>
        <v/>
      </c>
      <c r="H864" s="284" t="str">
        <f>IF('Data invoice'!Q980=0,"",'Data invoice'!R980)</f>
        <v/>
      </c>
      <c r="I864" s="320" t="str">
        <f>IF('Data invoice'!R980=0,"",'Data invoice'!S980)</f>
        <v/>
      </c>
      <c r="J864" s="367" t="str">
        <f>IF('Data invoice'!S980=0,"",'Data invoice'!T980)</f>
        <v/>
      </c>
      <c r="L864" s="414"/>
      <c r="M864" s="275"/>
      <c r="N864" s="275"/>
      <c r="O864" s="414"/>
      <c r="P864" s="414"/>
      <c r="Q864" s="414"/>
      <c r="R864" s="414"/>
      <c r="S864" s="414"/>
      <c r="T864" s="414"/>
      <c r="U864" s="414"/>
      <c r="V864" s="414"/>
      <c r="W864" s="414"/>
      <c r="X864" s="414"/>
      <c r="Y864" s="414"/>
      <c r="Z864" s="414"/>
      <c r="AA864" s="414"/>
      <c r="AB864" s="414"/>
      <c r="AC864" s="275"/>
      <c r="AD864" s="275"/>
      <c r="AE864" s="275"/>
      <c r="AF864" s="275"/>
      <c r="AG864" s="275"/>
      <c r="AH864" s="275"/>
      <c r="AI864" s="275"/>
      <c r="AJ864" s="275"/>
      <c r="AK864" s="275"/>
      <c r="AL864" s="275"/>
    </row>
    <row r="865" spans="1:38" s="329" customFormat="1" ht="15.75" customHeight="1">
      <c r="A865" s="284" t="str">
        <f>IF('Data invoice'!J981=0,"",'Data invoice'!K981)</f>
        <v/>
      </c>
      <c r="B865" s="284" t="str">
        <f>IF('Data invoice'!K981=0,"",'Data invoice'!L981)</f>
        <v/>
      </c>
      <c r="C865" s="284" t="str">
        <f>IF('Data invoice'!L981=0,"",'Data invoice'!M981)</f>
        <v/>
      </c>
      <c r="D865" s="284" t="str">
        <f>IF('Data invoice'!M981=0,"",'Data invoice'!N981)</f>
        <v/>
      </c>
      <c r="E865" s="284" t="str">
        <f>IF('Data invoice'!N981=0,"",'Data invoice'!O981)</f>
        <v/>
      </c>
      <c r="F865" s="284" t="str">
        <f>IF('Data invoice'!O981=0,"",'Data invoice'!P981)</f>
        <v/>
      </c>
      <c r="G865" s="284" t="str">
        <f>IF('Data invoice'!P981=0,"",'Data invoice'!Q981)</f>
        <v/>
      </c>
      <c r="H865" s="284" t="str">
        <f>IF('Data invoice'!Q981=0,"",'Data invoice'!R981)</f>
        <v/>
      </c>
      <c r="I865" s="320" t="str">
        <f>IF('Data invoice'!R981=0,"",'Data invoice'!S981)</f>
        <v/>
      </c>
      <c r="J865" s="367" t="str">
        <f>IF('Data invoice'!S981=0,"",'Data invoice'!T981)</f>
        <v/>
      </c>
      <c r="L865" s="414"/>
      <c r="M865" s="275"/>
      <c r="N865" s="275"/>
      <c r="O865" s="414"/>
      <c r="P865" s="414"/>
      <c r="Q865" s="414"/>
      <c r="R865" s="414"/>
      <c r="S865" s="414"/>
      <c r="T865" s="414"/>
      <c r="U865" s="414"/>
      <c r="V865" s="414"/>
      <c r="W865" s="414"/>
      <c r="X865" s="414"/>
      <c r="Y865" s="414"/>
      <c r="Z865" s="414"/>
      <c r="AA865" s="414"/>
      <c r="AB865" s="414"/>
      <c r="AC865" s="275"/>
      <c r="AD865" s="275"/>
      <c r="AE865" s="275"/>
      <c r="AF865" s="275"/>
      <c r="AG865" s="275"/>
      <c r="AH865" s="275"/>
      <c r="AI865" s="275"/>
      <c r="AJ865" s="275"/>
      <c r="AK865" s="275"/>
      <c r="AL865" s="275"/>
    </row>
    <row r="866" spans="1:38" s="329" customFormat="1" ht="15.75" customHeight="1">
      <c r="A866" s="284" t="str">
        <f>IF('Data invoice'!J982=0,"",'Data invoice'!K982)</f>
        <v/>
      </c>
      <c r="B866" s="284" t="str">
        <f>IF('Data invoice'!K982=0,"",'Data invoice'!L982)</f>
        <v/>
      </c>
      <c r="C866" s="284" t="str">
        <f>IF('Data invoice'!L982=0,"",'Data invoice'!M982)</f>
        <v/>
      </c>
      <c r="D866" s="284" t="str">
        <f>IF('Data invoice'!M982=0,"",'Data invoice'!N982)</f>
        <v/>
      </c>
      <c r="E866" s="284" t="str">
        <f>IF('Data invoice'!N982=0,"",'Data invoice'!O982)</f>
        <v/>
      </c>
      <c r="F866" s="284" t="str">
        <f>IF('Data invoice'!O982=0,"",'Data invoice'!P982)</f>
        <v/>
      </c>
      <c r="G866" s="284" t="str">
        <f>IF('Data invoice'!P982=0,"",'Data invoice'!Q982)</f>
        <v/>
      </c>
      <c r="H866" s="284" t="str">
        <f>IF('Data invoice'!Q982=0,"",'Data invoice'!R982)</f>
        <v/>
      </c>
      <c r="I866" s="320" t="str">
        <f>IF('Data invoice'!R982=0,"",'Data invoice'!S982)</f>
        <v/>
      </c>
      <c r="J866" s="367" t="str">
        <f>IF('Data invoice'!S982=0,"",'Data invoice'!T982)</f>
        <v/>
      </c>
      <c r="L866" s="414"/>
      <c r="M866" s="275"/>
      <c r="N866" s="275"/>
      <c r="O866" s="414"/>
      <c r="P866" s="414"/>
      <c r="Q866" s="414"/>
      <c r="R866" s="414"/>
      <c r="S866" s="414"/>
      <c r="T866" s="414"/>
      <c r="U866" s="414"/>
      <c r="V866" s="414"/>
      <c r="W866" s="414"/>
      <c r="X866" s="414"/>
      <c r="Y866" s="414"/>
      <c r="Z866" s="414"/>
      <c r="AA866" s="414"/>
      <c r="AB866" s="414"/>
      <c r="AC866" s="275"/>
      <c r="AD866" s="275"/>
      <c r="AE866" s="275"/>
      <c r="AF866" s="275"/>
      <c r="AG866" s="275"/>
      <c r="AH866" s="275"/>
      <c r="AI866" s="275"/>
      <c r="AJ866" s="275"/>
      <c r="AK866" s="275"/>
      <c r="AL866" s="275"/>
    </row>
    <row r="867" spans="1:38" s="329" customFormat="1" ht="15.75" customHeight="1">
      <c r="A867" s="284" t="str">
        <f>IF('Data invoice'!J983=0,"",'Data invoice'!K983)</f>
        <v/>
      </c>
      <c r="B867" s="284" t="str">
        <f>IF('Data invoice'!K983=0,"",'Data invoice'!L983)</f>
        <v/>
      </c>
      <c r="C867" s="284" t="str">
        <f>IF('Data invoice'!L983=0,"",'Data invoice'!M983)</f>
        <v/>
      </c>
      <c r="D867" s="284" t="str">
        <f>IF('Data invoice'!M983=0,"",'Data invoice'!N983)</f>
        <v/>
      </c>
      <c r="E867" s="284" t="str">
        <f>IF('Data invoice'!N983=0,"",'Data invoice'!O983)</f>
        <v/>
      </c>
      <c r="F867" s="284" t="str">
        <f>IF('Data invoice'!O983=0,"",'Data invoice'!P983)</f>
        <v/>
      </c>
      <c r="G867" s="284" t="str">
        <f>IF('Data invoice'!P983=0,"",'Data invoice'!Q983)</f>
        <v/>
      </c>
      <c r="H867" s="284" t="str">
        <f>IF('Data invoice'!Q983=0,"",'Data invoice'!R983)</f>
        <v/>
      </c>
      <c r="I867" s="320" t="str">
        <f>IF('Data invoice'!R983=0,"",'Data invoice'!S983)</f>
        <v/>
      </c>
      <c r="J867" s="367" t="str">
        <f>IF('Data invoice'!S983=0,"",'Data invoice'!T983)</f>
        <v/>
      </c>
      <c r="L867" s="414"/>
      <c r="M867" s="275"/>
      <c r="N867" s="275"/>
      <c r="O867" s="414"/>
      <c r="P867" s="414"/>
      <c r="Q867" s="414"/>
      <c r="R867" s="414"/>
      <c r="S867" s="414"/>
      <c r="T867" s="414"/>
      <c r="U867" s="414"/>
      <c r="V867" s="414"/>
      <c r="W867" s="414"/>
      <c r="X867" s="414"/>
      <c r="Y867" s="414"/>
      <c r="Z867" s="414"/>
      <c r="AA867" s="414"/>
      <c r="AB867" s="414"/>
      <c r="AC867" s="275"/>
      <c r="AD867" s="275"/>
      <c r="AE867" s="275"/>
      <c r="AF867" s="275"/>
      <c r="AG867" s="275"/>
      <c r="AH867" s="275"/>
      <c r="AI867" s="275"/>
      <c r="AJ867" s="275"/>
      <c r="AK867" s="275"/>
      <c r="AL867" s="275"/>
    </row>
    <row r="868" spans="1:38" s="329" customFormat="1" ht="15.75" customHeight="1">
      <c r="A868" s="284" t="str">
        <f>IF('Data invoice'!J984=0,"",'Data invoice'!K984)</f>
        <v/>
      </c>
      <c r="B868" s="284" t="str">
        <f>IF('Data invoice'!K984=0,"",'Data invoice'!L984)</f>
        <v/>
      </c>
      <c r="C868" s="284" t="str">
        <f>IF('Data invoice'!L984=0,"",'Data invoice'!M984)</f>
        <v/>
      </c>
      <c r="D868" s="284" t="str">
        <f>IF('Data invoice'!M984=0,"",'Data invoice'!N984)</f>
        <v/>
      </c>
      <c r="E868" s="284" t="str">
        <f>IF('Data invoice'!N984=0,"",'Data invoice'!O984)</f>
        <v/>
      </c>
      <c r="F868" s="284" t="str">
        <f>IF('Data invoice'!O984=0,"",'Data invoice'!P984)</f>
        <v/>
      </c>
      <c r="G868" s="284" t="str">
        <f>IF('Data invoice'!P984=0,"",'Data invoice'!Q984)</f>
        <v/>
      </c>
      <c r="H868" s="284" t="str">
        <f>IF('Data invoice'!Q984=0,"",'Data invoice'!R984)</f>
        <v/>
      </c>
      <c r="I868" s="320" t="str">
        <f>IF('Data invoice'!R984=0,"",'Data invoice'!S984)</f>
        <v/>
      </c>
      <c r="J868" s="367" t="str">
        <f>IF('Data invoice'!S984=0,"",'Data invoice'!T984)</f>
        <v/>
      </c>
      <c r="L868" s="414"/>
      <c r="M868" s="275"/>
      <c r="N868" s="275"/>
      <c r="O868" s="414"/>
      <c r="P868" s="414"/>
      <c r="Q868" s="414"/>
      <c r="R868" s="414"/>
      <c r="S868" s="414"/>
      <c r="T868" s="414"/>
      <c r="U868" s="414"/>
      <c r="V868" s="414"/>
      <c r="W868" s="414"/>
      <c r="X868" s="414"/>
      <c r="Y868" s="414"/>
      <c r="Z868" s="414"/>
      <c r="AA868" s="414"/>
      <c r="AB868" s="414"/>
      <c r="AC868" s="275"/>
      <c r="AD868" s="275"/>
      <c r="AE868" s="275"/>
      <c r="AF868" s="275"/>
      <c r="AG868" s="275"/>
      <c r="AH868" s="275"/>
      <c r="AI868" s="275"/>
      <c r="AJ868" s="275"/>
      <c r="AK868" s="275"/>
      <c r="AL868" s="275"/>
    </row>
    <row r="869" spans="1:38" s="329" customFormat="1" ht="15.75" customHeight="1">
      <c r="A869" s="284" t="str">
        <f>IF('Data invoice'!J985=0,"",'Data invoice'!K985)</f>
        <v/>
      </c>
      <c r="B869" s="284" t="str">
        <f>IF('Data invoice'!K985=0,"",'Data invoice'!L985)</f>
        <v/>
      </c>
      <c r="C869" s="284" t="str">
        <f>IF('Data invoice'!L985=0,"",'Data invoice'!M985)</f>
        <v/>
      </c>
      <c r="D869" s="284" t="str">
        <f>IF('Data invoice'!M985=0,"",'Data invoice'!N985)</f>
        <v/>
      </c>
      <c r="E869" s="284" t="str">
        <f>IF('Data invoice'!N985=0,"",'Data invoice'!O985)</f>
        <v/>
      </c>
      <c r="F869" s="284" t="str">
        <f>IF('Data invoice'!O985=0,"",'Data invoice'!P985)</f>
        <v/>
      </c>
      <c r="G869" s="284" t="str">
        <f>IF('Data invoice'!P985=0,"",'Data invoice'!Q985)</f>
        <v/>
      </c>
      <c r="H869" s="284" t="str">
        <f>IF('Data invoice'!Q985=0,"",'Data invoice'!R985)</f>
        <v/>
      </c>
      <c r="I869" s="320" t="str">
        <f>IF('Data invoice'!R985=0,"",'Data invoice'!S985)</f>
        <v/>
      </c>
      <c r="J869" s="367" t="str">
        <f>IF('Data invoice'!S985=0,"",'Data invoice'!T985)</f>
        <v/>
      </c>
      <c r="L869" s="414"/>
      <c r="M869" s="275"/>
      <c r="N869" s="275"/>
      <c r="O869" s="414"/>
      <c r="P869" s="414"/>
      <c r="Q869" s="414"/>
      <c r="R869" s="414"/>
      <c r="S869" s="414"/>
      <c r="T869" s="414"/>
      <c r="U869" s="414"/>
      <c r="V869" s="414"/>
      <c r="W869" s="414"/>
      <c r="X869" s="414"/>
      <c r="Y869" s="414"/>
      <c r="Z869" s="414"/>
      <c r="AA869" s="414"/>
      <c r="AB869" s="414"/>
      <c r="AC869" s="275"/>
      <c r="AD869" s="275"/>
      <c r="AE869" s="275"/>
      <c r="AF869" s="275"/>
      <c r="AG869" s="275"/>
      <c r="AH869" s="275"/>
      <c r="AI869" s="275"/>
      <c r="AJ869" s="275"/>
      <c r="AK869" s="275"/>
      <c r="AL869" s="275"/>
    </row>
    <row r="870" spans="1:38" s="329" customFormat="1" ht="15.75" customHeight="1">
      <c r="A870" s="284" t="str">
        <f>IF('Data invoice'!J986=0,"",'Data invoice'!K986)</f>
        <v/>
      </c>
      <c r="B870" s="284" t="str">
        <f>IF('Data invoice'!K986=0,"",'Data invoice'!L986)</f>
        <v/>
      </c>
      <c r="C870" s="284" t="str">
        <f>IF('Data invoice'!L986=0,"",'Data invoice'!M986)</f>
        <v/>
      </c>
      <c r="D870" s="284" t="str">
        <f>IF('Data invoice'!M986=0,"",'Data invoice'!N986)</f>
        <v/>
      </c>
      <c r="E870" s="284" t="str">
        <f>IF('Data invoice'!N986=0,"",'Data invoice'!O986)</f>
        <v/>
      </c>
      <c r="F870" s="284" t="str">
        <f>IF('Data invoice'!O986=0,"",'Data invoice'!P986)</f>
        <v/>
      </c>
      <c r="G870" s="284" t="str">
        <f>IF('Data invoice'!P986=0,"",'Data invoice'!Q986)</f>
        <v/>
      </c>
      <c r="H870" s="284" t="str">
        <f>IF('Data invoice'!Q986=0,"",'Data invoice'!R986)</f>
        <v/>
      </c>
      <c r="I870" s="320" t="str">
        <f>IF('Data invoice'!R986=0,"",'Data invoice'!S986)</f>
        <v/>
      </c>
      <c r="J870" s="367" t="str">
        <f>IF('Data invoice'!S986=0,"",'Data invoice'!T986)</f>
        <v/>
      </c>
      <c r="L870" s="414"/>
      <c r="M870" s="275"/>
      <c r="N870" s="275"/>
      <c r="O870" s="414"/>
      <c r="P870" s="414"/>
      <c r="Q870" s="414"/>
      <c r="R870" s="414"/>
      <c r="S870" s="414"/>
      <c r="T870" s="414"/>
      <c r="U870" s="414"/>
      <c r="V870" s="414"/>
      <c r="W870" s="414"/>
      <c r="X870" s="414"/>
      <c r="Y870" s="414"/>
      <c r="Z870" s="414"/>
      <c r="AA870" s="414"/>
      <c r="AB870" s="414"/>
      <c r="AC870" s="275"/>
      <c r="AD870" s="275"/>
      <c r="AE870" s="275"/>
      <c r="AF870" s="275"/>
      <c r="AG870" s="275"/>
      <c r="AH870" s="275"/>
      <c r="AI870" s="275"/>
      <c r="AJ870" s="275"/>
      <c r="AK870" s="275"/>
      <c r="AL870" s="275"/>
    </row>
    <row r="871" spans="1:38" s="329" customFormat="1" ht="15.75" customHeight="1">
      <c r="A871" s="284" t="str">
        <f>IF('Data invoice'!J987=0,"",'Data invoice'!K987)</f>
        <v/>
      </c>
      <c r="B871" s="284" t="str">
        <f>IF('Data invoice'!K987=0,"",'Data invoice'!L987)</f>
        <v/>
      </c>
      <c r="C871" s="284" t="str">
        <f>IF('Data invoice'!L987=0,"",'Data invoice'!M987)</f>
        <v/>
      </c>
      <c r="D871" s="284" t="str">
        <f>IF('Data invoice'!M987=0,"",'Data invoice'!N987)</f>
        <v/>
      </c>
      <c r="E871" s="284" t="str">
        <f>IF('Data invoice'!N987=0,"",'Data invoice'!O987)</f>
        <v/>
      </c>
      <c r="F871" s="284" t="str">
        <f>IF('Data invoice'!O987=0,"",'Data invoice'!P987)</f>
        <v/>
      </c>
      <c r="G871" s="284" t="str">
        <f>IF('Data invoice'!P987=0,"",'Data invoice'!Q987)</f>
        <v/>
      </c>
      <c r="H871" s="284" t="str">
        <f>IF('Data invoice'!Q987=0,"",'Data invoice'!R987)</f>
        <v/>
      </c>
      <c r="I871" s="320" t="str">
        <f>IF('Data invoice'!R987=0,"",'Data invoice'!S987)</f>
        <v/>
      </c>
      <c r="J871" s="367" t="str">
        <f>IF('Data invoice'!S987=0,"",'Data invoice'!T987)</f>
        <v/>
      </c>
      <c r="L871" s="414"/>
      <c r="M871" s="275"/>
      <c r="N871" s="275"/>
      <c r="O871" s="414"/>
      <c r="P871" s="414"/>
      <c r="Q871" s="414"/>
      <c r="R871" s="414"/>
      <c r="S871" s="414"/>
      <c r="T871" s="414"/>
      <c r="U871" s="414"/>
      <c r="V871" s="414"/>
      <c r="W871" s="414"/>
      <c r="X871" s="414"/>
      <c r="Y871" s="414"/>
      <c r="Z871" s="414"/>
      <c r="AA871" s="414"/>
      <c r="AB871" s="414"/>
      <c r="AC871" s="275"/>
      <c r="AD871" s="275"/>
      <c r="AE871" s="275"/>
      <c r="AF871" s="275"/>
      <c r="AG871" s="275"/>
      <c r="AH871" s="275"/>
      <c r="AI871" s="275"/>
      <c r="AJ871" s="275"/>
      <c r="AK871" s="275"/>
      <c r="AL871" s="275"/>
    </row>
    <row r="872" spans="1:38" s="329" customFormat="1" ht="15.75" customHeight="1">
      <c r="A872" s="284" t="str">
        <f>IF('Data invoice'!J988=0,"",'Data invoice'!K988)</f>
        <v/>
      </c>
      <c r="B872" s="284" t="str">
        <f>IF('Data invoice'!K988=0,"",'Data invoice'!L988)</f>
        <v/>
      </c>
      <c r="C872" s="284" t="str">
        <f>IF('Data invoice'!L988=0,"",'Data invoice'!M988)</f>
        <v/>
      </c>
      <c r="D872" s="284" t="str">
        <f>IF('Data invoice'!M988=0,"",'Data invoice'!N988)</f>
        <v/>
      </c>
      <c r="E872" s="284" t="str">
        <f>IF('Data invoice'!N988=0,"",'Data invoice'!O988)</f>
        <v/>
      </c>
      <c r="F872" s="284" t="str">
        <f>IF('Data invoice'!O988=0,"",'Data invoice'!P988)</f>
        <v/>
      </c>
      <c r="G872" s="284" t="str">
        <f>IF('Data invoice'!P988=0,"",'Data invoice'!Q988)</f>
        <v/>
      </c>
      <c r="H872" s="284" t="str">
        <f>IF('Data invoice'!Q988=0,"",'Data invoice'!R988)</f>
        <v/>
      </c>
      <c r="I872" s="320" t="str">
        <f>IF('Data invoice'!R988=0,"",'Data invoice'!S988)</f>
        <v/>
      </c>
      <c r="J872" s="367" t="str">
        <f>IF('Data invoice'!S988=0,"",'Data invoice'!T988)</f>
        <v/>
      </c>
      <c r="L872" s="414"/>
      <c r="M872" s="275"/>
      <c r="N872" s="275"/>
      <c r="O872" s="414"/>
      <c r="P872" s="414"/>
      <c r="Q872" s="414"/>
      <c r="R872" s="414"/>
      <c r="S872" s="414"/>
      <c r="T872" s="414"/>
      <c r="U872" s="414"/>
      <c r="V872" s="414"/>
      <c r="W872" s="414"/>
      <c r="X872" s="414"/>
      <c r="Y872" s="414"/>
      <c r="Z872" s="414"/>
      <c r="AA872" s="414"/>
      <c r="AB872" s="414"/>
      <c r="AC872" s="275"/>
      <c r="AD872" s="275"/>
      <c r="AE872" s="275"/>
      <c r="AF872" s="275"/>
      <c r="AG872" s="275"/>
      <c r="AH872" s="275"/>
      <c r="AI872" s="275"/>
      <c r="AJ872" s="275"/>
      <c r="AK872" s="275"/>
      <c r="AL872" s="275"/>
    </row>
    <row r="873" spans="1:38" s="329" customFormat="1" ht="15.75" customHeight="1">
      <c r="A873" s="284" t="str">
        <f>IF('Data invoice'!J989=0,"",'Data invoice'!K989)</f>
        <v/>
      </c>
      <c r="B873" s="284" t="str">
        <f>IF('Data invoice'!K989=0,"",'Data invoice'!L989)</f>
        <v/>
      </c>
      <c r="C873" s="284" t="str">
        <f>IF('Data invoice'!L989=0,"",'Data invoice'!M989)</f>
        <v/>
      </c>
      <c r="D873" s="284" t="str">
        <f>IF('Data invoice'!M989=0,"",'Data invoice'!N989)</f>
        <v/>
      </c>
      <c r="E873" s="284" t="str">
        <f>IF('Data invoice'!N989=0,"",'Data invoice'!O989)</f>
        <v/>
      </c>
      <c r="F873" s="284" t="str">
        <f>IF('Data invoice'!O989=0,"",'Data invoice'!P989)</f>
        <v/>
      </c>
      <c r="G873" s="284" t="str">
        <f>IF('Data invoice'!P989=0,"",'Data invoice'!Q989)</f>
        <v/>
      </c>
      <c r="H873" s="284" t="str">
        <f>IF('Data invoice'!Q989=0,"",'Data invoice'!R989)</f>
        <v/>
      </c>
      <c r="I873" s="320" t="str">
        <f>IF('Data invoice'!R989=0,"",'Data invoice'!S989)</f>
        <v/>
      </c>
      <c r="J873" s="367" t="str">
        <f>IF('Data invoice'!S989=0,"",'Data invoice'!T989)</f>
        <v/>
      </c>
      <c r="L873" s="414"/>
      <c r="M873" s="275"/>
      <c r="N873" s="275"/>
      <c r="O873" s="414"/>
      <c r="P873" s="414"/>
      <c r="Q873" s="414"/>
      <c r="R873" s="414"/>
      <c r="S873" s="414"/>
      <c r="T873" s="414"/>
      <c r="U873" s="414"/>
      <c r="V873" s="414"/>
      <c r="W873" s="414"/>
      <c r="X873" s="414"/>
      <c r="Y873" s="414"/>
      <c r="Z873" s="414"/>
      <c r="AA873" s="414"/>
      <c r="AB873" s="414"/>
      <c r="AC873" s="275"/>
      <c r="AD873" s="275"/>
      <c r="AE873" s="275"/>
      <c r="AF873" s="275"/>
      <c r="AG873" s="275"/>
      <c r="AH873" s="275"/>
      <c r="AI873" s="275"/>
      <c r="AJ873" s="275"/>
      <c r="AK873" s="275"/>
      <c r="AL873" s="275"/>
    </row>
    <row r="874" spans="1:38" s="329" customFormat="1" ht="15.75" customHeight="1">
      <c r="A874" s="284" t="str">
        <f>IF('Data invoice'!J990=0,"",'Data invoice'!K990)</f>
        <v/>
      </c>
      <c r="B874" s="284" t="str">
        <f>IF('Data invoice'!K990=0,"",'Data invoice'!L990)</f>
        <v/>
      </c>
      <c r="C874" s="284" t="str">
        <f>IF('Data invoice'!L990=0,"",'Data invoice'!M990)</f>
        <v/>
      </c>
      <c r="D874" s="284" t="str">
        <f>IF('Data invoice'!M990=0,"",'Data invoice'!N990)</f>
        <v/>
      </c>
      <c r="E874" s="284" t="str">
        <f>IF('Data invoice'!N990=0,"",'Data invoice'!O990)</f>
        <v/>
      </c>
      <c r="F874" s="284" t="str">
        <f>IF('Data invoice'!O990=0,"",'Data invoice'!P990)</f>
        <v/>
      </c>
      <c r="G874" s="284" t="str">
        <f>IF('Data invoice'!P990=0,"",'Data invoice'!Q990)</f>
        <v/>
      </c>
      <c r="H874" s="284" t="str">
        <f>IF('Data invoice'!Q990=0,"",'Data invoice'!R990)</f>
        <v/>
      </c>
      <c r="I874" s="320" t="str">
        <f>IF('Data invoice'!R990=0,"",'Data invoice'!S990)</f>
        <v/>
      </c>
      <c r="J874" s="367" t="str">
        <f>IF('Data invoice'!S990=0,"",'Data invoice'!T990)</f>
        <v/>
      </c>
      <c r="L874" s="414"/>
      <c r="M874" s="275"/>
      <c r="N874" s="275"/>
      <c r="O874" s="414"/>
      <c r="P874" s="414"/>
      <c r="Q874" s="414"/>
      <c r="R874" s="414"/>
      <c r="S874" s="414"/>
      <c r="T874" s="414"/>
      <c r="U874" s="414"/>
      <c r="V874" s="414"/>
      <c r="W874" s="414"/>
      <c r="X874" s="414"/>
      <c r="Y874" s="414"/>
      <c r="Z874" s="414"/>
      <c r="AA874" s="414"/>
      <c r="AB874" s="414"/>
      <c r="AC874" s="275"/>
      <c r="AD874" s="275"/>
      <c r="AE874" s="275"/>
      <c r="AF874" s="275"/>
      <c r="AG874" s="275"/>
      <c r="AH874" s="275"/>
      <c r="AI874" s="275"/>
      <c r="AJ874" s="275"/>
      <c r="AK874" s="275"/>
      <c r="AL874" s="275"/>
    </row>
    <row r="875" spans="1:38" s="329" customFormat="1" ht="15.75" customHeight="1">
      <c r="A875" s="284" t="str">
        <f>IF('Data invoice'!J991=0,"",'Data invoice'!K991)</f>
        <v/>
      </c>
      <c r="B875" s="284" t="str">
        <f>IF('Data invoice'!K991=0,"",'Data invoice'!L991)</f>
        <v/>
      </c>
      <c r="C875" s="284" t="str">
        <f>IF('Data invoice'!L991=0,"",'Data invoice'!M991)</f>
        <v/>
      </c>
      <c r="D875" s="284" t="str">
        <f>IF('Data invoice'!M991=0,"",'Data invoice'!N991)</f>
        <v/>
      </c>
      <c r="E875" s="284" t="str">
        <f>IF('Data invoice'!N991=0,"",'Data invoice'!O991)</f>
        <v/>
      </c>
      <c r="F875" s="284" t="str">
        <f>IF('Data invoice'!O991=0,"",'Data invoice'!P991)</f>
        <v/>
      </c>
      <c r="G875" s="284" t="str">
        <f>IF('Data invoice'!P991=0,"",'Data invoice'!Q991)</f>
        <v/>
      </c>
      <c r="H875" s="284" t="str">
        <f>IF('Data invoice'!Q991=0,"",'Data invoice'!R991)</f>
        <v/>
      </c>
      <c r="I875" s="320" t="str">
        <f>IF('Data invoice'!R991=0,"",'Data invoice'!S991)</f>
        <v/>
      </c>
      <c r="J875" s="367" t="str">
        <f>IF('Data invoice'!S991=0,"",'Data invoice'!T991)</f>
        <v/>
      </c>
      <c r="L875" s="414"/>
      <c r="M875" s="275"/>
      <c r="N875" s="275"/>
      <c r="O875" s="414"/>
      <c r="P875" s="414"/>
      <c r="Q875" s="414"/>
      <c r="R875" s="414"/>
      <c r="S875" s="414"/>
      <c r="T875" s="414"/>
      <c r="U875" s="414"/>
      <c r="V875" s="414"/>
      <c r="W875" s="414"/>
      <c r="X875" s="414"/>
      <c r="Y875" s="414"/>
      <c r="Z875" s="414"/>
      <c r="AA875" s="414"/>
      <c r="AB875" s="414"/>
      <c r="AC875" s="275"/>
      <c r="AD875" s="275"/>
      <c r="AE875" s="275"/>
      <c r="AF875" s="275"/>
      <c r="AG875" s="275"/>
      <c r="AH875" s="275"/>
      <c r="AI875" s="275"/>
      <c r="AJ875" s="275"/>
      <c r="AK875" s="275"/>
      <c r="AL875" s="275"/>
    </row>
    <row r="876" spans="1:38" s="329" customFormat="1" ht="15.75" customHeight="1">
      <c r="A876" s="284" t="str">
        <f>IF('Data invoice'!J992=0,"",'Data invoice'!K992)</f>
        <v/>
      </c>
      <c r="B876" s="284" t="str">
        <f>IF('Data invoice'!K992=0,"",'Data invoice'!L992)</f>
        <v/>
      </c>
      <c r="C876" s="284" t="str">
        <f>IF('Data invoice'!L992=0,"",'Data invoice'!M992)</f>
        <v/>
      </c>
      <c r="D876" s="284" t="str">
        <f>IF('Data invoice'!M992=0,"",'Data invoice'!N992)</f>
        <v/>
      </c>
      <c r="E876" s="284" t="str">
        <f>IF('Data invoice'!N992=0,"",'Data invoice'!O992)</f>
        <v/>
      </c>
      <c r="F876" s="284" t="str">
        <f>IF('Data invoice'!O992=0,"",'Data invoice'!P992)</f>
        <v/>
      </c>
      <c r="G876" s="284" t="str">
        <f>IF('Data invoice'!P992=0,"",'Data invoice'!Q992)</f>
        <v/>
      </c>
      <c r="H876" s="284" t="str">
        <f>IF('Data invoice'!Q992=0,"",'Data invoice'!R992)</f>
        <v/>
      </c>
      <c r="I876" s="320" t="str">
        <f>IF('Data invoice'!R992=0,"",'Data invoice'!S992)</f>
        <v/>
      </c>
      <c r="J876" s="367" t="str">
        <f>IF('Data invoice'!S992=0,"",'Data invoice'!T992)</f>
        <v/>
      </c>
      <c r="L876" s="414"/>
      <c r="M876" s="275"/>
      <c r="N876" s="275"/>
      <c r="O876" s="414"/>
      <c r="P876" s="414"/>
      <c r="Q876" s="414"/>
      <c r="R876" s="414"/>
      <c r="S876" s="414"/>
      <c r="T876" s="414"/>
      <c r="U876" s="414"/>
      <c r="V876" s="414"/>
      <c r="W876" s="414"/>
      <c r="X876" s="414"/>
      <c r="Y876" s="414"/>
      <c r="Z876" s="414"/>
      <c r="AA876" s="414"/>
      <c r="AB876" s="414"/>
      <c r="AC876" s="275"/>
      <c r="AD876" s="275"/>
      <c r="AE876" s="275"/>
      <c r="AF876" s="275"/>
      <c r="AG876" s="275"/>
      <c r="AH876" s="275"/>
      <c r="AI876" s="275"/>
      <c r="AJ876" s="275"/>
      <c r="AK876" s="275"/>
      <c r="AL876" s="275"/>
    </row>
    <row r="877" spans="1:38" s="329" customFormat="1" ht="15.75" customHeight="1">
      <c r="A877" s="284" t="str">
        <f>IF('Data invoice'!J993=0,"",'Data invoice'!K993)</f>
        <v/>
      </c>
      <c r="B877" s="284" t="str">
        <f>IF('Data invoice'!K993=0,"",'Data invoice'!L993)</f>
        <v/>
      </c>
      <c r="C877" s="284" t="str">
        <f>IF('Data invoice'!L993=0,"",'Data invoice'!M993)</f>
        <v/>
      </c>
      <c r="D877" s="284" t="str">
        <f>IF('Data invoice'!M993=0,"",'Data invoice'!N993)</f>
        <v/>
      </c>
      <c r="E877" s="284" t="str">
        <f>IF('Data invoice'!N993=0,"",'Data invoice'!O993)</f>
        <v/>
      </c>
      <c r="F877" s="284" t="str">
        <f>IF('Data invoice'!O993=0,"",'Data invoice'!P993)</f>
        <v/>
      </c>
      <c r="G877" s="284" t="str">
        <f>IF('Data invoice'!P993=0,"",'Data invoice'!Q993)</f>
        <v/>
      </c>
      <c r="H877" s="284" t="str">
        <f>IF('Data invoice'!Q993=0,"",'Data invoice'!R993)</f>
        <v/>
      </c>
      <c r="I877" s="320" t="str">
        <f>IF('Data invoice'!R993=0,"",'Data invoice'!S993)</f>
        <v/>
      </c>
      <c r="J877" s="367" t="str">
        <f>IF('Data invoice'!S993=0,"",'Data invoice'!T993)</f>
        <v/>
      </c>
      <c r="L877" s="414"/>
      <c r="M877" s="275"/>
      <c r="N877" s="275"/>
      <c r="O877" s="414"/>
      <c r="P877" s="414"/>
      <c r="Q877" s="414"/>
      <c r="R877" s="414"/>
      <c r="S877" s="414"/>
      <c r="T877" s="414"/>
      <c r="U877" s="414"/>
      <c r="V877" s="414"/>
      <c r="W877" s="414"/>
      <c r="X877" s="414"/>
      <c r="Y877" s="414"/>
      <c r="Z877" s="414"/>
      <c r="AA877" s="414"/>
      <c r="AB877" s="414"/>
      <c r="AC877" s="275"/>
      <c r="AD877" s="275"/>
      <c r="AE877" s="275"/>
      <c r="AF877" s="275"/>
      <c r="AG877" s="275"/>
      <c r="AH877" s="275"/>
      <c r="AI877" s="275"/>
      <c r="AJ877" s="275"/>
      <c r="AK877" s="275"/>
      <c r="AL877" s="275"/>
    </row>
    <row r="878" spans="1:38" s="329" customFormat="1" ht="15.75" customHeight="1">
      <c r="A878" s="284" t="str">
        <f>IF('Data invoice'!J994=0,"",'Data invoice'!K994)</f>
        <v/>
      </c>
      <c r="B878" s="284" t="str">
        <f>IF('Data invoice'!K994=0,"",'Data invoice'!L994)</f>
        <v/>
      </c>
      <c r="C878" s="284" t="str">
        <f>IF('Data invoice'!L994=0,"",'Data invoice'!M994)</f>
        <v/>
      </c>
      <c r="D878" s="284" t="str">
        <f>IF('Data invoice'!M994=0,"",'Data invoice'!N994)</f>
        <v/>
      </c>
      <c r="E878" s="284" t="str">
        <f>IF('Data invoice'!N994=0,"",'Data invoice'!O994)</f>
        <v/>
      </c>
      <c r="F878" s="284" t="str">
        <f>IF('Data invoice'!O994=0,"",'Data invoice'!P994)</f>
        <v/>
      </c>
      <c r="G878" s="284" t="str">
        <f>IF('Data invoice'!P994=0,"",'Data invoice'!Q994)</f>
        <v/>
      </c>
      <c r="H878" s="284" t="str">
        <f>IF('Data invoice'!Q994=0,"",'Data invoice'!R994)</f>
        <v/>
      </c>
      <c r="I878" s="320" t="str">
        <f>IF('Data invoice'!R994=0,"",'Data invoice'!S994)</f>
        <v/>
      </c>
      <c r="J878" s="367" t="str">
        <f>IF('Data invoice'!S994=0,"",'Data invoice'!T994)</f>
        <v/>
      </c>
      <c r="L878" s="414"/>
      <c r="M878" s="275"/>
      <c r="N878" s="275"/>
      <c r="O878" s="414"/>
      <c r="P878" s="414"/>
      <c r="Q878" s="414"/>
      <c r="R878" s="414"/>
      <c r="S878" s="414"/>
      <c r="T878" s="414"/>
      <c r="U878" s="414"/>
      <c r="V878" s="414"/>
      <c r="W878" s="414"/>
      <c r="X878" s="414"/>
      <c r="Y878" s="414"/>
      <c r="Z878" s="414"/>
      <c r="AA878" s="414"/>
      <c r="AB878" s="414"/>
      <c r="AC878" s="275"/>
      <c r="AD878" s="275"/>
      <c r="AE878" s="275"/>
      <c r="AF878" s="275"/>
      <c r="AG878" s="275"/>
      <c r="AH878" s="275"/>
      <c r="AI878" s="275"/>
      <c r="AJ878" s="275"/>
      <c r="AK878" s="275"/>
      <c r="AL878" s="275"/>
    </row>
    <row r="879" spans="1:38" s="329" customFormat="1" ht="15.75" customHeight="1">
      <c r="A879" s="284" t="str">
        <f>IF('Data invoice'!J995=0,"",'Data invoice'!K995)</f>
        <v/>
      </c>
      <c r="B879" s="284" t="str">
        <f>IF('Data invoice'!K995=0,"",'Data invoice'!L995)</f>
        <v/>
      </c>
      <c r="C879" s="284" t="str">
        <f>IF('Data invoice'!L995=0,"",'Data invoice'!M995)</f>
        <v/>
      </c>
      <c r="D879" s="284" t="str">
        <f>IF('Data invoice'!M995=0,"",'Data invoice'!N995)</f>
        <v/>
      </c>
      <c r="E879" s="284" t="str">
        <f>IF('Data invoice'!N995=0,"",'Data invoice'!O995)</f>
        <v/>
      </c>
      <c r="F879" s="284" t="str">
        <f>IF('Data invoice'!O995=0,"",'Data invoice'!P995)</f>
        <v/>
      </c>
      <c r="G879" s="284" t="str">
        <f>IF('Data invoice'!P995=0,"",'Data invoice'!Q995)</f>
        <v/>
      </c>
      <c r="H879" s="284" t="str">
        <f>IF('Data invoice'!Q995=0,"",'Data invoice'!R995)</f>
        <v/>
      </c>
      <c r="I879" s="320" t="str">
        <f>IF('Data invoice'!R995=0,"",'Data invoice'!S995)</f>
        <v/>
      </c>
      <c r="J879" s="367" t="str">
        <f>IF('Data invoice'!S995=0,"",'Data invoice'!T995)</f>
        <v/>
      </c>
      <c r="L879" s="414"/>
      <c r="M879" s="275"/>
      <c r="N879" s="275"/>
      <c r="O879" s="414"/>
      <c r="P879" s="414"/>
      <c r="Q879" s="414"/>
      <c r="R879" s="414"/>
      <c r="S879" s="414"/>
      <c r="T879" s="414"/>
      <c r="U879" s="414"/>
      <c r="V879" s="414"/>
      <c r="W879" s="414"/>
      <c r="X879" s="414"/>
      <c r="Y879" s="414"/>
      <c r="Z879" s="414"/>
      <c r="AA879" s="414"/>
      <c r="AB879" s="414"/>
      <c r="AC879" s="275"/>
      <c r="AD879" s="275"/>
      <c r="AE879" s="275"/>
      <c r="AF879" s="275"/>
      <c r="AG879" s="275"/>
      <c r="AH879" s="275"/>
      <c r="AI879" s="275"/>
      <c r="AJ879" s="275"/>
      <c r="AK879" s="275"/>
      <c r="AL879" s="275"/>
    </row>
    <row r="880" spans="1:38" s="329" customFormat="1" ht="15.75" customHeight="1">
      <c r="A880" s="284" t="str">
        <f>IF('Data invoice'!J996=0,"",'Data invoice'!K996)</f>
        <v/>
      </c>
      <c r="B880" s="284" t="str">
        <f>IF('Data invoice'!K996=0,"",'Data invoice'!L996)</f>
        <v/>
      </c>
      <c r="C880" s="284" t="str">
        <f>IF('Data invoice'!L996=0,"",'Data invoice'!M996)</f>
        <v/>
      </c>
      <c r="D880" s="284" t="str">
        <f>IF('Data invoice'!M996=0,"",'Data invoice'!N996)</f>
        <v/>
      </c>
      <c r="E880" s="284" t="str">
        <f>IF('Data invoice'!N996=0,"",'Data invoice'!O996)</f>
        <v/>
      </c>
      <c r="F880" s="284" t="str">
        <f>IF('Data invoice'!O996=0,"",'Data invoice'!P996)</f>
        <v/>
      </c>
      <c r="G880" s="284" t="str">
        <f>IF('Data invoice'!P996=0,"",'Data invoice'!Q996)</f>
        <v/>
      </c>
      <c r="H880" s="284" t="str">
        <f>IF('Data invoice'!Q996=0,"",'Data invoice'!R996)</f>
        <v/>
      </c>
      <c r="I880" s="320" t="str">
        <f>IF('Data invoice'!R996=0,"",'Data invoice'!S996)</f>
        <v/>
      </c>
      <c r="J880" s="367" t="str">
        <f>IF('Data invoice'!S996=0,"",'Data invoice'!T996)</f>
        <v/>
      </c>
      <c r="L880" s="414"/>
      <c r="M880" s="275"/>
      <c r="N880" s="275"/>
      <c r="O880" s="414"/>
      <c r="P880" s="414"/>
      <c r="Q880" s="414"/>
      <c r="R880" s="414"/>
      <c r="S880" s="414"/>
      <c r="T880" s="414"/>
      <c r="U880" s="414"/>
      <c r="V880" s="414"/>
      <c r="W880" s="414"/>
      <c r="X880" s="414"/>
      <c r="Y880" s="414"/>
      <c r="Z880" s="414"/>
      <c r="AA880" s="414"/>
      <c r="AB880" s="414"/>
      <c r="AC880" s="275"/>
      <c r="AD880" s="275"/>
      <c r="AE880" s="275"/>
      <c r="AF880" s="275"/>
      <c r="AG880" s="275"/>
      <c r="AH880" s="275"/>
      <c r="AI880" s="275"/>
      <c r="AJ880" s="275"/>
      <c r="AK880" s="275"/>
      <c r="AL880" s="275"/>
    </row>
    <row r="881" spans="1:38" s="329" customFormat="1" ht="15.75" customHeight="1">
      <c r="A881" s="284" t="str">
        <f>IF('Data invoice'!J997=0,"",'Data invoice'!K997)</f>
        <v/>
      </c>
      <c r="B881" s="284" t="str">
        <f>IF('Data invoice'!K997=0,"",'Data invoice'!L997)</f>
        <v/>
      </c>
      <c r="C881" s="284" t="str">
        <f>IF('Data invoice'!L997=0,"",'Data invoice'!M997)</f>
        <v/>
      </c>
      <c r="D881" s="284" t="str">
        <f>IF('Data invoice'!M997=0,"",'Data invoice'!N997)</f>
        <v/>
      </c>
      <c r="E881" s="284" t="str">
        <f>IF('Data invoice'!N997=0,"",'Data invoice'!O997)</f>
        <v/>
      </c>
      <c r="F881" s="284" t="str">
        <f>IF('Data invoice'!O997=0,"",'Data invoice'!P997)</f>
        <v/>
      </c>
      <c r="G881" s="284" t="str">
        <f>IF('Data invoice'!P997=0,"",'Data invoice'!Q997)</f>
        <v/>
      </c>
      <c r="H881" s="284" t="str">
        <f>IF('Data invoice'!Q997=0,"",'Data invoice'!R997)</f>
        <v/>
      </c>
      <c r="I881" s="320" t="str">
        <f>IF('Data invoice'!R997=0,"",'Data invoice'!S997)</f>
        <v/>
      </c>
      <c r="J881" s="367" t="str">
        <f>IF('Data invoice'!S997=0,"",'Data invoice'!T997)</f>
        <v/>
      </c>
      <c r="L881" s="414"/>
      <c r="M881" s="275"/>
      <c r="N881" s="275"/>
      <c r="O881" s="414"/>
      <c r="P881" s="414"/>
      <c r="Q881" s="414"/>
      <c r="R881" s="414"/>
      <c r="S881" s="414"/>
      <c r="T881" s="414"/>
      <c r="U881" s="414"/>
      <c r="V881" s="414"/>
      <c r="W881" s="414"/>
      <c r="X881" s="414"/>
      <c r="Y881" s="414"/>
      <c r="Z881" s="414"/>
      <c r="AA881" s="414"/>
      <c r="AB881" s="414"/>
      <c r="AC881" s="275"/>
      <c r="AD881" s="275"/>
      <c r="AE881" s="275"/>
      <c r="AF881" s="275"/>
      <c r="AG881" s="275"/>
      <c r="AH881" s="275"/>
      <c r="AI881" s="275"/>
      <c r="AJ881" s="275"/>
      <c r="AK881" s="275"/>
      <c r="AL881" s="275"/>
    </row>
    <row r="882" spans="1:38" s="329" customFormat="1" ht="15.75" customHeight="1">
      <c r="A882" s="284" t="str">
        <f>IF('Data invoice'!J998=0,"",'Data invoice'!K998)</f>
        <v/>
      </c>
      <c r="B882" s="284" t="str">
        <f>IF('Data invoice'!K998=0,"",'Data invoice'!L998)</f>
        <v/>
      </c>
      <c r="C882" s="284" t="str">
        <f>IF('Data invoice'!L998=0,"",'Data invoice'!M998)</f>
        <v/>
      </c>
      <c r="D882" s="284" t="str">
        <f>IF('Data invoice'!M998=0,"",'Data invoice'!N998)</f>
        <v/>
      </c>
      <c r="E882" s="284" t="str">
        <f>IF('Data invoice'!N998=0,"",'Data invoice'!O998)</f>
        <v/>
      </c>
      <c r="F882" s="284" t="str">
        <f>IF('Data invoice'!O998=0,"",'Data invoice'!P998)</f>
        <v/>
      </c>
      <c r="G882" s="284" t="str">
        <f>IF('Data invoice'!P998=0,"",'Data invoice'!Q998)</f>
        <v/>
      </c>
      <c r="H882" s="284" t="str">
        <f>IF('Data invoice'!Q998=0,"",'Data invoice'!R998)</f>
        <v/>
      </c>
      <c r="I882" s="320" t="str">
        <f>IF('Data invoice'!R998=0,"",'Data invoice'!S998)</f>
        <v/>
      </c>
      <c r="J882" s="367" t="str">
        <f>IF('Data invoice'!S998=0,"",'Data invoice'!T998)</f>
        <v/>
      </c>
      <c r="L882" s="414"/>
      <c r="M882" s="275"/>
      <c r="N882" s="275"/>
      <c r="O882" s="414"/>
      <c r="P882" s="414"/>
      <c r="Q882" s="414"/>
      <c r="R882" s="414"/>
      <c r="S882" s="414"/>
      <c r="T882" s="414"/>
      <c r="U882" s="414"/>
      <c r="V882" s="414"/>
      <c r="W882" s="414"/>
      <c r="X882" s="414"/>
      <c r="Y882" s="414"/>
      <c r="Z882" s="414"/>
      <c r="AA882" s="414"/>
      <c r="AB882" s="414"/>
      <c r="AC882" s="275"/>
      <c r="AD882" s="275"/>
      <c r="AE882" s="275"/>
      <c r="AF882" s="275"/>
      <c r="AG882" s="275"/>
      <c r="AH882" s="275"/>
      <c r="AI882" s="275"/>
      <c r="AJ882" s="275"/>
      <c r="AK882" s="275"/>
      <c r="AL882" s="275"/>
    </row>
    <row r="883" spans="1:38" s="329" customFormat="1" ht="15.75" customHeight="1">
      <c r="A883" s="284" t="str">
        <f>IF('Data invoice'!J999=0,"",'Data invoice'!K999)</f>
        <v/>
      </c>
      <c r="B883" s="284" t="str">
        <f>IF('Data invoice'!K999=0,"",'Data invoice'!L999)</f>
        <v/>
      </c>
      <c r="C883" s="284" t="str">
        <f>IF('Data invoice'!L999=0,"",'Data invoice'!M999)</f>
        <v/>
      </c>
      <c r="D883" s="284" t="str">
        <f>IF('Data invoice'!M999=0,"",'Data invoice'!N999)</f>
        <v/>
      </c>
      <c r="E883" s="284" t="str">
        <f>IF('Data invoice'!N999=0,"",'Data invoice'!O999)</f>
        <v/>
      </c>
      <c r="F883" s="284" t="str">
        <f>IF('Data invoice'!O999=0,"",'Data invoice'!P999)</f>
        <v/>
      </c>
      <c r="G883" s="284" t="str">
        <f>IF('Data invoice'!P999=0,"",'Data invoice'!Q999)</f>
        <v/>
      </c>
      <c r="H883" s="284" t="str">
        <f>IF('Data invoice'!Q999=0,"",'Data invoice'!R999)</f>
        <v/>
      </c>
      <c r="I883" s="320" t="str">
        <f>IF('Data invoice'!R999=0,"",'Data invoice'!S999)</f>
        <v/>
      </c>
      <c r="J883" s="367" t="str">
        <f>IF('Data invoice'!S999=0,"",'Data invoice'!T999)</f>
        <v/>
      </c>
      <c r="L883" s="414"/>
      <c r="M883" s="275"/>
      <c r="N883" s="275"/>
      <c r="O883" s="414"/>
      <c r="P883" s="414"/>
      <c r="Q883" s="414"/>
      <c r="R883" s="414"/>
      <c r="S883" s="414"/>
      <c r="T883" s="414"/>
      <c r="U883" s="414"/>
      <c r="V883" s="414"/>
      <c r="W883" s="414"/>
      <c r="X883" s="414"/>
      <c r="Y883" s="414"/>
      <c r="Z883" s="414"/>
      <c r="AA883" s="414"/>
      <c r="AB883" s="414"/>
      <c r="AC883" s="275"/>
      <c r="AD883" s="275"/>
      <c r="AE883" s="275"/>
      <c r="AF883" s="275"/>
      <c r="AG883" s="275"/>
      <c r="AH883" s="275"/>
      <c r="AI883" s="275"/>
      <c r="AJ883" s="275"/>
      <c r="AK883" s="275"/>
      <c r="AL883" s="275"/>
    </row>
    <row r="884" spans="1:38" s="329" customFormat="1" ht="15.75" customHeight="1">
      <c r="A884" s="284" t="str">
        <f>IF('Data invoice'!J1000=0,"",'Data invoice'!K1000)</f>
        <v/>
      </c>
      <c r="B884" s="284" t="str">
        <f>IF('Data invoice'!K1000=0,"",'Data invoice'!L1000)</f>
        <v/>
      </c>
      <c r="C884" s="284" t="str">
        <f>IF('Data invoice'!L1000=0,"",'Data invoice'!M1000)</f>
        <v/>
      </c>
      <c r="D884" s="284" t="str">
        <f>IF('Data invoice'!M1000=0,"",'Data invoice'!N1000)</f>
        <v/>
      </c>
      <c r="E884" s="284" t="str">
        <f>IF('Data invoice'!N1000=0,"",'Data invoice'!O1000)</f>
        <v/>
      </c>
      <c r="F884" s="284" t="str">
        <f>IF('Data invoice'!O1000=0,"",'Data invoice'!P1000)</f>
        <v/>
      </c>
      <c r="G884" s="284" t="str">
        <f>IF('Data invoice'!P1000=0,"",'Data invoice'!Q1000)</f>
        <v/>
      </c>
      <c r="H884" s="284" t="str">
        <f>IF('Data invoice'!Q1000=0,"",'Data invoice'!R1000)</f>
        <v/>
      </c>
      <c r="I884" s="320" t="str">
        <f>IF('Data invoice'!R1000=0,"",'Data invoice'!S1000)</f>
        <v/>
      </c>
      <c r="J884" s="367" t="str">
        <f>IF('Data invoice'!S1000=0,"",'Data invoice'!T1000)</f>
        <v/>
      </c>
      <c r="L884" s="414"/>
      <c r="M884" s="275"/>
      <c r="N884" s="275"/>
      <c r="O884" s="414"/>
      <c r="P884" s="414"/>
      <c r="Q884" s="414"/>
      <c r="R884" s="414"/>
      <c r="S884" s="414"/>
      <c r="T884" s="414"/>
      <c r="U884" s="414"/>
      <c r="V884" s="414"/>
      <c r="W884" s="414"/>
      <c r="X884" s="414"/>
      <c r="Y884" s="414"/>
      <c r="Z884" s="414"/>
      <c r="AA884" s="414"/>
      <c r="AB884" s="414"/>
      <c r="AC884" s="275"/>
      <c r="AD884" s="275"/>
      <c r="AE884" s="275"/>
      <c r="AF884" s="275"/>
      <c r="AG884" s="275"/>
      <c r="AH884" s="275"/>
      <c r="AI884" s="275"/>
      <c r="AJ884" s="275"/>
      <c r="AK884" s="275"/>
      <c r="AL884" s="275"/>
    </row>
    <row r="885" spans="1:38" s="329" customFormat="1" ht="15.75" customHeight="1">
      <c r="A885" s="284" t="str">
        <f>IF('Data invoice'!J1001=0,"",'Data invoice'!K1001)</f>
        <v/>
      </c>
      <c r="B885" s="284" t="str">
        <f>IF('Data invoice'!K1001=0,"",'Data invoice'!L1001)</f>
        <v/>
      </c>
      <c r="C885" s="284" t="str">
        <f>IF('Data invoice'!L1001=0,"",'Data invoice'!M1001)</f>
        <v/>
      </c>
      <c r="D885" s="284" t="str">
        <f>IF('Data invoice'!M1001=0,"",'Data invoice'!N1001)</f>
        <v/>
      </c>
      <c r="E885" s="284" t="str">
        <f>IF('Data invoice'!N1001=0,"",'Data invoice'!O1001)</f>
        <v/>
      </c>
      <c r="F885" s="284" t="str">
        <f>IF('Data invoice'!O1001=0,"",'Data invoice'!P1001)</f>
        <v/>
      </c>
      <c r="G885" s="284" t="str">
        <f>IF('Data invoice'!P1001=0,"",'Data invoice'!Q1001)</f>
        <v/>
      </c>
      <c r="H885" s="284" t="str">
        <f>IF('Data invoice'!Q1001=0,"",'Data invoice'!R1001)</f>
        <v/>
      </c>
      <c r="I885" s="320" t="str">
        <f>IF('Data invoice'!R1001=0,"",'Data invoice'!S1001)</f>
        <v/>
      </c>
      <c r="J885" s="367" t="str">
        <f>IF('Data invoice'!S1001=0,"",'Data invoice'!T1001)</f>
        <v/>
      </c>
      <c r="L885" s="414"/>
      <c r="M885" s="275"/>
      <c r="N885" s="275"/>
      <c r="O885" s="414"/>
      <c r="P885" s="414"/>
      <c r="Q885" s="414"/>
      <c r="R885" s="414"/>
      <c r="S885" s="414"/>
      <c r="T885" s="414"/>
      <c r="U885" s="414"/>
      <c r="V885" s="414"/>
      <c r="W885" s="414"/>
      <c r="X885" s="414"/>
      <c r="Y885" s="414"/>
      <c r="Z885" s="414"/>
      <c r="AA885" s="414"/>
      <c r="AB885" s="414"/>
      <c r="AC885" s="275"/>
      <c r="AD885" s="275"/>
      <c r="AE885" s="275"/>
      <c r="AF885" s="275"/>
      <c r="AG885" s="275"/>
      <c r="AH885" s="275"/>
      <c r="AI885" s="275"/>
      <c r="AJ885" s="275"/>
      <c r="AK885" s="275"/>
      <c r="AL885" s="275"/>
    </row>
    <row r="886" spans="1:38" s="329" customFormat="1" ht="15.75" customHeight="1">
      <c r="A886" s="284" t="str">
        <f>IF('Data invoice'!J1002=0,"",'Data invoice'!K1002)</f>
        <v/>
      </c>
      <c r="B886" s="284" t="str">
        <f>IF('Data invoice'!K1002=0,"",'Data invoice'!L1002)</f>
        <v/>
      </c>
      <c r="C886" s="284" t="str">
        <f>IF('Data invoice'!L1002=0,"",'Data invoice'!M1002)</f>
        <v/>
      </c>
      <c r="D886" s="284" t="str">
        <f>IF('Data invoice'!M1002=0,"",'Data invoice'!N1002)</f>
        <v/>
      </c>
      <c r="E886" s="284" t="str">
        <f>IF('Data invoice'!N1002=0,"",'Data invoice'!O1002)</f>
        <v/>
      </c>
      <c r="F886" s="284" t="str">
        <f>IF('Data invoice'!O1002=0,"",'Data invoice'!P1002)</f>
        <v/>
      </c>
      <c r="G886" s="284" t="str">
        <f>IF('Data invoice'!P1002=0,"",'Data invoice'!Q1002)</f>
        <v/>
      </c>
      <c r="H886" s="284" t="str">
        <f>IF('Data invoice'!Q1002=0,"",'Data invoice'!R1002)</f>
        <v/>
      </c>
      <c r="I886" s="320" t="str">
        <f>IF('Data invoice'!R1002=0,"",'Data invoice'!S1002)</f>
        <v/>
      </c>
      <c r="J886" s="367" t="str">
        <f>IF('Data invoice'!S1002=0,"",'Data invoice'!T1002)</f>
        <v/>
      </c>
      <c r="L886" s="414"/>
      <c r="M886" s="275"/>
      <c r="N886" s="275"/>
      <c r="O886" s="414"/>
      <c r="P886" s="414"/>
      <c r="Q886" s="414"/>
      <c r="R886" s="414"/>
      <c r="S886" s="414"/>
      <c r="T886" s="414"/>
      <c r="U886" s="414"/>
      <c r="V886" s="414"/>
      <c r="W886" s="414"/>
      <c r="X886" s="414"/>
      <c r="Y886" s="414"/>
      <c r="Z886" s="414"/>
      <c r="AA886" s="414"/>
      <c r="AB886" s="414"/>
      <c r="AC886" s="275"/>
      <c r="AD886" s="275"/>
      <c r="AE886" s="275"/>
      <c r="AF886" s="275"/>
      <c r="AG886" s="275"/>
      <c r="AH886" s="275"/>
      <c r="AI886" s="275"/>
      <c r="AJ886" s="275"/>
      <c r="AK886" s="275"/>
      <c r="AL886" s="275"/>
    </row>
    <row r="887" spans="1:38" s="329" customFormat="1" ht="15.75" customHeight="1">
      <c r="A887" s="284" t="str">
        <f>IF('Data invoice'!J1003=0,"",'Data invoice'!K1003)</f>
        <v/>
      </c>
      <c r="B887" s="284" t="str">
        <f>IF('Data invoice'!K1003=0,"",'Data invoice'!L1003)</f>
        <v/>
      </c>
      <c r="C887" s="284" t="str">
        <f>IF('Data invoice'!L1003=0,"",'Data invoice'!M1003)</f>
        <v/>
      </c>
      <c r="D887" s="284" t="str">
        <f>IF('Data invoice'!M1003=0,"",'Data invoice'!N1003)</f>
        <v/>
      </c>
      <c r="E887" s="284" t="str">
        <f>IF('Data invoice'!N1003=0,"",'Data invoice'!O1003)</f>
        <v/>
      </c>
      <c r="F887" s="284" t="str">
        <f>IF('Data invoice'!O1003=0,"",'Data invoice'!P1003)</f>
        <v/>
      </c>
      <c r="G887" s="284" t="str">
        <f>IF('Data invoice'!P1003=0,"",'Data invoice'!Q1003)</f>
        <v/>
      </c>
      <c r="H887" s="284" t="str">
        <f>IF('Data invoice'!Q1003=0,"",'Data invoice'!R1003)</f>
        <v/>
      </c>
      <c r="I887" s="320" t="str">
        <f>IF('Data invoice'!R1003=0,"",'Data invoice'!S1003)</f>
        <v/>
      </c>
      <c r="J887" s="367" t="str">
        <f>IF('Data invoice'!S1003=0,"",'Data invoice'!T1003)</f>
        <v/>
      </c>
      <c r="L887" s="414"/>
      <c r="M887" s="275"/>
      <c r="N887" s="275"/>
      <c r="O887" s="414"/>
      <c r="P887" s="414"/>
      <c r="Q887" s="414"/>
      <c r="R887" s="414"/>
      <c r="S887" s="414"/>
      <c r="T887" s="414"/>
      <c r="U887" s="414"/>
      <c r="V887" s="414"/>
      <c r="W887" s="414"/>
      <c r="X887" s="414"/>
      <c r="Y887" s="414"/>
      <c r="Z887" s="414"/>
      <c r="AA887" s="414"/>
      <c r="AB887" s="414"/>
      <c r="AC887" s="275"/>
      <c r="AD887" s="275"/>
      <c r="AE887" s="275"/>
      <c r="AF887" s="275"/>
      <c r="AG887" s="275"/>
      <c r="AH887" s="275"/>
      <c r="AI887" s="275"/>
      <c r="AJ887" s="275"/>
      <c r="AK887" s="275"/>
      <c r="AL887" s="275"/>
    </row>
    <row r="888" spans="1:38" s="329" customFormat="1" ht="15.75" customHeight="1">
      <c r="A888" s="284" t="str">
        <f>IF('Data invoice'!J1004=0,"",'Data invoice'!K1004)</f>
        <v/>
      </c>
      <c r="B888" s="284" t="str">
        <f>IF('Data invoice'!K1004=0,"",'Data invoice'!L1004)</f>
        <v/>
      </c>
      <c r="C888" s="284" t="str">
        <f>IF('Data invoice'!L1004=0,"",'Data invoice'!M1004)</f>
        <v/>
      </c>
      <c r="D888" s="284" t="str">
        <f>IF('Data invoice'!M1004=0,"",'Data invoice'!N1004)</f>
        <v/>
      </c>
      <c r="E888" s="284" t="str">
        <f>IF('Data invoice'!N1004=0,"",'Data invoice'!O1004)</f>
        <v/>
      </c>
      <c r="F888" s="284" t="str">
        <f>IF('Data invoice'!O1004=0,"",'Data invoice'!P1004)</f>
        <v/>
      </c>
      <c r="G888" s="284" t="str">
        <f>IF('Data invoice'!P1004=0,"",'Data invoice'!Q1004)</f>
        <v/>
      </c>
      <c r="H888" s="284" t="str">
        <f>IF('Data invoice'!Q1004=0,"",'Data invoice'!R1004)</f>
        <v/>
      </c>
      <c r="I888" s="320" t="str">
        <f>IF('Data invoice'!R1004=0,"",'Data invoice'!S1004)</f>
        <v/>
      </c>
      <c r="J888" s="367" t="str">
        <f>IF('Data invoice'!S1004=0,"",'Data invoice'!T1004)</f>
        <v/>
      </c>
      <c r="L888" s="414"/>
      <c r="M888" s="275"/>
      <c r="N888" s="275"/>
      <c r="O888" s="414"/>
      <c r="P888" s="414"/>
      <c r="Q888" s="414"/>
      <c r="R888" s="414"/>
      <c r="S888" s="414"/>
      <c r="T888" s="414"/>
      <c r="U888" s="414"/>
      <c r="V888" s="414"/>
      <c r="W888" s="414"/>
      <c r="X888" s="414"/>
      <c r="Y888" s="414"/>
      <c r="Z888" s="414"/>
      <c r="AA888" s="414"/>
      <c r="AB888" s="414"/>
      <c r="AC888" s="275"/>
      <c r="AD888" s="275"/>
      <c r="AE888" s="275"/>
      <c r="AF888" s="275"/>
      <c r="AG888" s="275"/>
      <c r="AH888" s="275"/>
      <c r="AI888" s="275"/>
      <c r="AJ888" s="275"/>
      <c r="AK888" s="275"/>
      <c r="AL888" s="275"/>
    </row>
    <row r="889" spans="1:38" s="329" customFormat="1" ht="15.75" customHeight="1">
      <c r="A889" s="284" t="str">
        <f>IF('Data invoice'!J1005=0,"",'Data invoice'!K1005)</f>
        <v/>
      </c>
      <c r="B889" s="284" t="str">
        <f>IF('Data invoice'!K1005=0,"",'Data invoice'!L1005)</f>
        <v/>
      </c>
      <c r="C889" s="284" t="str">
        <f>IF('Data invoice'!L1005=0,"",'Data invoice'!M1005)</f>
        <v/>
      </c>
      <c r="D889" s="284" t="str">
        <f>IF('Data invoice'!M1005=0,"",'Data invoice'!N1005)</f>
        <v/>
      </c>
      <c r="E889" s="284" t="str">
        <f>IF('Data invoice'!N1005=0,"",'Data invoice'!O1005)</f>
        <v/>
      </c>
      <c r="F889" s="284" t="str">
        <f>IF('Data invoice'!O1005=0,"",'Data invoice'!P1005)</f>
        <v/>
      </c>
      <c r="G889" s="284" t="str">
        <f>IF('Data invoice'!P1005=0,"",'Data invoice'!Q1005)</f>
        <v/>
      </c>
      <c r="H889" s="284" t="str">
        <f>IF('Data invoice'!Q1005=0,"",'Data invoice'!R1005)</f>
        <v/>
      </c>
      <c r="I889" s="320" t="str">
        <f>IF('Data invoice'!R1005=0,"",'Data invoice'!S1005)</f>
        <v/>
      </c>
      <c r="J889" s="367" t="str">
        <f>IF('Data invoice'!S1005=0,"",'Data invoice'!T1005)</f>
        <v/>
      </c>
      <c r="L889" s="414"/>
      <c r="M889" s="275"/>
      <c r="N889" s="275"/>
      <c r="O889" s="414"/>
      <c r="P889" s="414"/>
      <c r="Q889" s="414"/>
      <c r="R889" s="414"/>
      <c r="S889" s="414"/>
      <c r="T889" s="414"/>
      <c r="U889" s="414"/>
      <c r="V889" s="414"/>
      <c r="W889" s="414"/>
      <c r="X889" s="414"/>
      <c r="Y889" s="414"/>
      <c r="Z889" s="414"/>
      <c r="AA889" s="414"/>
      <c r="AB889" s="414"/>
      <c r="AC889" s="275"/>
      <c r="AD889" s="275"/>
      <c r="AE889" s="275"/>
      <c r="AF889" s="275"/>
      <c r="AG889" s="275"/>
      <c r="AH889" s="275"/>
      <c r="AI889" s="275"/>
      <c r="AJ889" s="275"/>
      <c r="AK889" s="275"/>
      <c r="AL889" s="275"/>
    </row>
    <row r="890" spans="1:38" s="329" customFormat="1" ht="15.75" customHeight="1">
      <c r="A890" s="284" t="str">
        <f>IF('Data invoice'!J1006=0,"",'Data invoice'!K1006)</f>
        <v/>
      </c>
      <c r="B890" s="284" t="str">
        <f>IF('Data invoice'!K1006=0,"",'Data invoice'!L1006)</f>
        <v/>
      </c>
      <c r="C890" s="284" t="str">
        <f>IF('Data invoice'!L1006=0,"",'Data invoice'!M1006)</f>
        <v/>
      </c>
      <c r="D890" s="284" t="str">
        <f>IF('Data invoice'!M1006=0,"",'Data invoice'!N1006)</f>
        <v/>
      </c>
      <c r="E890" s="284" t="str">
        <f>IF('Data invoice'!N1006=0,"",'Data invoice'!O1006)</f>
        <v/>
      </c>
      <c r="F890" s="284" t="str">
        <f>IF('Data invoice'!O1006=0,"",'Data invoice'!P1006)</f>
        <v/>
      </c>
      <c r="G890" s="284" t="str">
        <f>IF('Data invoice'!P1006=0,"",'Data invoice'!Q1006)</f>
        <v/>
      </c>
      <c r="H890" s="284" t="str">
        <f>IF('Data invoice'!Q1006=0,"",'Data invoice'!R1006)</f>
        <v/>
      </c>
      <c r="I890" s="320" t="str">
        <f>IF('Data invoice'!R1006=0,"",'Data invoice'!S1006)</f>
        <v/>
      </c>
      <c r="J890" s="367" t="str">
        <f>IF('Data invoice'!S1006=0,"",'Data invoice'!T1006)</f>
        <v/>
      </c>
      <c r="L890" s="414"/>
      <c r="M890" s="275"/>
      <c r="N890" s="275"/>
      <c r="O890" s="414"/>
      <c r="P890" s="414"/>
      <c r="Q890" s="414"/>
      <c r="R890" s="414"/>
      <c r="S890" s="414"/>
      <c r="T890" s="414"/>
      <c r="U890" s="414"/>
      <c r="V890" s="414"/>
      <c r="W890" s="414"/>
      <c r="X890" s="414"/>
      <c r="Y890" s="414"/>
      <c r="Z890" s="414"/>
      <c r="AA890" s="414"/>
      <c r="AB890" s="414"/>
      <c r="AC890" s="275"/>
      <c r="AD890" s="275"/>
      <c r="AE890" s="275"/>
      <c r="AF890" s="275"/>
      <c r="AG890" s="275"/>
      <c r="AH890" s="275"/>
      <c r="AI890" s="275"/>
      <c r="AJ890" s="275"/>
      <c r="AK890" s="275"/>
      <c r="AL890" s="275"/>
    </row>
    <row r="891" spans="1:38" s="329" customFormat="1" ht="15.75" customHeight="1">
      <c r="A891" s="284" t="str">
        <f>IF('Data invoice'!J1007=0,"",'Data invoice'!K1007)</f>
        <v/>
      </c>
      <c r="B891" s="284" t="str">
        <f>IF('Data invoice'!K1007=0,"",'Data invoice'!L1007)</f>
        <v/>
      </c>
      <c r="C891" s="284" t="str">
        <f>IF('Data invoice'!L1007=0,"",'Data invoice'!M1007)</f>
        <v/>
      </c>
      <c r="D891" s="284" t="str">
        <f>IF('Data invoice'!M1007=0,"",'Data invoice'!N1007)</f>
        <v/>
      </c>
      <c r="E891" s="284" t="str">
        <f>IF('Data invoice'!N1007=0,"",'Data invoice'!O1007)</f>
        <v/>
      </c>
      <c r="F891" s="284" t="str">
        <f>IF('Data invoice'!O1007=0,"",'Data invoice'!P1007)</f>
        <v/>
      </c>
      <c r="G891" s="284" t="str">
        <f>IF('Data invoice'!P1007=0,"",'Data invoice'!Q1007)</f>
        <v/>
      </c>
      <c r="H891" s="284" t="str">
        <f>IF('Data invoice'!Q1007=0,"",'Data invoice'!R1007)</f>
        <v/>
      </c>
      <c r="I891" s="320" t="str">
        <f>IF('Data invoice'!R1007=0,"",'Data invoice'!S1007)</f>
        <v/>
      </c>
      <c r="J891" s="367" t="str">
        <f>IF('Data invoice'!S1007=0,"",'Data invoice'!T1007)</f>
        <v/>
      </c>
      <c r="L891" s="414"/>
      <c r="M891" s="275"/>
      <c r="N891" s="275"/>
      <c r="O891" s="414"/>
      <c r="P891" s="414"/>
      <c r="Q891" s="414"/>
      <c r="R891" s="414"/>
      <c r="S891" s="414"/>
      <c r="T891" s="414"/>
      <c r="U891" s="414"/>
      <c r="V891" s="414"/>
      <c r="W891" s="414"/>
      <c r="X891" s="414"/>
      <c r="Y891" s="414"/>
      <c r="Z891" s="414"/>
      <c r="AA891" s="414"/>
      <c r="AB891" s="414"/>
      <c r="AC891" s="275"/>
      <c r="AD891" s="275"/>
      <c r="AE891" s="275"/>
      <c r="AF891" s="275"/>
      <c r="AG891" s="275"/>
      <c r="AH891" s="275"/>
      <c r="AI891" s="275"/>
      <c r="AJ891" s="275"/>
      <c r="AK891" s="275"/>
      <c r="AL891" s="275"/>
    </row>
    <row r="892" spans="1:38" s="329" customFormat="1" ht="15.75" customHeight="1">
      <c r="A892" s="284" t="str">
        <f>IF('Data invoice'!J1008=0,"",'Data invoice'!K1008)</f>
        <v/>
      </c>
      <c r="B892" s="284" t="str">
        <f>IF('Data invoice'!K1008=0,"",'Data invoice'!L1008)</f>
        <v/>
      </c>
      <c r="C892" s="284" t="str">
        <f>IF('Data invoice'!L1008=0,"",'Data invoice'!M1008)</f>
        <v/>
      </c>
      <c r="D892" s="284" t="str">
        <f>IF('Data invoice'!M1008=0,"",'Data invoice'!N1008)</f>
        <v/>
      </c>
      <c r="E892" s="284" t="str">
        <f>IF('Data invoice'!N1008=0,"",'Data invoice'!O1008)</f>
        <v/>
      </c>
      <c r="F892" s="284" t="str">
        <f>IF('Data invoice'!O1008=0,"",'Data invoice'!P1008)</f>
        <v/>
      </c>
      <c r="G892" s="284" t="str">
        <f>IF('Data invoice'!P1008=0,"",'Data invoice'!Q1008)</f>
        <v/>
      </c>
      <c r="H892" s="284" t="str">
        <f>IF('Data invoice'!Q1008=0,"",'Data invoice'!R1008)</f>
        <v/>
      </c>
      <c r="I892" s="320" t="str">
        <f>IF('Data invoice'!R1008=0,"",'Data invoice'!S1008)</f>
        <v/>
      </c>
      <c r="J892" s="367" t="str">
        <f>IF('Data invoice'!S1008=0,"",'Data invoice'!T1008)</f>
        <v/>
      </c>
      <c r="L892" s="414"/>
      <c r="M892" s="275"/>
      <c r="N892" s="275"/>
      <c r="O892" s="414"/>
      <c r="P892" s="414"/>
      <c r="Q892" s="414"/>
      <c r="R892" s="414"/>
      <c r="S892" s="414"/>
      <c r="T892" s="414"/>
      <c r="U892" s="414"/>
      <c r="V892" s="414"/>
      <c r="W892" s="414"/>
      <c r="X892" s="414"/>
      <c r="Y892" s="414"/>
      <c r="Z892" s="414"/>
      <c r="AA892" s="414"/>
      <c r="AB892" s="414"/>
      <c r="AC892" s="275"/>
      <c r="AD892" s="275"/>
      <c r="AE892" s="275"/>
      <c r="AF892" s="275"/>
      <c r="AG892" s="275"/>
      <c r="AH892" s="275"/>
      <c r="AI892" s="275"/>
      <c r="AJ892" s="275"/>
      <c r="AK892" s="275"/>
      <c r="AL892" s="275"/>
    </row>
    <row r="893" spans="1:38" s="329" customFormat="1" ht="15.75" customHeight="1">
      <c r="A893" s="284" t="str">
        <f>IF('Data invoice'!J1009=0,"",'Data invoice'!K1009)</f>
        <v/>
      </c>
      <c r="B893" s="284" t="str">
        <f>IF('Data invoice'!K1009=0,"",'Data invoice'!L1009)</f>
        <v/>
      </c>
      <c r="C893" s="284" t="str">
        <f>IF('Data invoice'!L1009=0,"",'Data invoice'!M1009)</f>
        <v/>
      </c>
      <c r="D893" s="284" t="str">
        <f>IF('Data invoice'!M1009=0,"",'Data invoice'!N1009)</f>
        <v/>
      </c>
      <c r="E893" s="284" t="str">
        <f>IF('Data invoice'!N1009=0,"",'Data invoice'!O1009)</f>
        <v/>
      </c>
      <c r="F893" s="284" t="str">
        <f>IF('Data invoice'!O1009=0,"",'Data invoice'!P1009)</f>
        <v/>
      </c>
      <c r="G893" s="284" t="str">
        <f>IF('Data invoice'!P1009=0,"",'Data invoice'!Q1009)</f>
        <v/>
      </c>
      <c r="H893" s="284" t="str">
        <f>IF('Data invoice'!Q1009=0,"",'Data invoice'!R1009)</f>
        <v/>
      </c>
      <c r="I893" s="320" t="str">
        <f>IF('Data invoice'!R1009=0,"",'Data invoice'!S1009)</f>
        <v/>
      </c>
      <c r="J893" s="367" t="str">
        <f>IF('Data invoice'!S1009=0,"",'Data invoice'!T1009)</f>
        <v/>
      </c>
      <c r="L893" s="414"/>
      <c r="M893" s="275"/>
      <c r="N893" s="275"/>
      <c r="O893" s="414"/>
      <c r="P893" s="414"/>
      <c r="Q893" s="414"/>
      <c r="R893" s="414"/>
      <c r="S893" s="414"/>
      <c r="T893" s="414"/>
      <c r="U893" s="414"/>
      <c r="V893" s="414"/>
      <c r="W893" s="414"/>
      <c r="X893" s="414"/>
      <c r="Y893" s="414"/>
      <c r="Z893" s="414"/>
      <c r="AA893" s="414"/>
      <c r="AB893" s="414"/>
      <c r="AC893" s="275"/>
      <c r="AD893" s="275"/>
      <c r="AE893" s="275"/>
      <c r="AF893" s="275"/>
      <c r="AG893" s="275"/>
      <c r="AH893" s="275"/>
      <c r="AI893" s="275"/>
      <c r="AJ893" s="275"/>
      <c r="AK893" s="275"/>
      <c r="AL893" s="275"/>
    </row>
    <row r="894" spans="1:38" s="329" customFormat="1" ht="15.75" customHeight="1">
      <c r="A894" s="284" t="str">
        <f>IF('Data invoice'!J1010=0,"",'Data invoice'!K1010)</f>
        <v/>
      </c>
      <c r="B894" s="284" t="str">
        <f>IF('Data invoice'!K1010=0,"",'Data invoice'!L1010)</f>
        <v/>
      </c>
      <c r="C894" s="284" t="str">
        <f>IF('Data invoice'!L1010=0,"",'Data invoice'!M1010)</f>
        <v/>
      </c>
      <c r="D894" s="284" t="str">
        <f>IF('Data invoice'!M1010=0,"",'Data invoice'!N1010)</f>
        <v/>
      </c>
      <c r="E894" s="284" t="str">
        <f>IF('Data invoice'!N1010=0,"",'Data invoice'!O1010)</f>
        <v/>
      </c>
      <c r="F894" s="284" t="str">
        <f>IF('Data invoice'!O1010=0,"",'Data invoice'!P1010)</f>
        <v/>
      </c>
      <c r="G894" s="284" t="str">
        <f>IF('Data invoice'!P1010=0,"",'Data invoice'!Q1010)</f>
        <v/>
      </c>
      <c r="H894" s="284" t="str">
        <f>IF('Data invoice'!Q1010=0,"",'Data invoice'!R1010)</f>
        <v/>
      </c>
      <c r="I894" s="320" t="str">
        <f>IF('Data invoice'!R1010=0,"",'Data invoice'!S1010)</f>
        <v/>
      </c>
      <c r="J894" s="367" t="str">
        <f>IF('Data invoice'!S1010=0,"",'Data invoice'!T1010)</f>
        <v/>
      </c>
      <c r="L894" s="414"/>
      <c r="M894" s="275"/>
      <c r="N894" s="275"/>
      <c r="O894" s="414"/>
      <c r="P894" s="414"/>
      <c r="Q894" s="414"/>
      <c r="R894" s="414"/>
      <c r="S894" s="414"/>
      <c r="T894" s="414"/>
      <c r="U894" s="414"/>
      <c r="V894" s="414"/>
      <c r="W894" s="414"/>
      <c r="X894" s="414"/>
      <c r="Y894" s="414"/>
      <c r="Z894" s="414"/>
      <c r="AA894" s="414"/>
      <c r="AB894" s="414"/>
      <c r="AC894" s="275"/>
      <c r="AD894" s="275"/>
      <c r="AE894" s="275"/>
      <c r="AF894" s="275"/>
      <c r="AG894" s="275"/>
      <c r="AH894" s="275"/>
      <c r="AI894" s="275"/>
      <c r="AJ894" s="275"/>
      <c r="AK894" s="275"/>
      <c r="AL894" s="275"/>
    </row>
    <row r="895" spans="1:38" s="329" customFormat="1" ht="15.75" customHeight="1">
      <c r="A895" s="284" t="str">
        <f>IF('Data invoice'!J1011=0,"",'Data invoice'!K1011)</f>
        <v/>
      </c>
      <c r="B895" s="284" t="str">
        <f>IF('Data invoice'!K1011=0,"",'Data invoice'!L1011)</f>
        <v/>
      </c>
      <c r="C895" s="284" t="str">
        <f>IF('Data invoice'!L1011=0,"",'Data invoice'!M1011)</f>
        <v/>
      </c>
      <c r="D895" s="284" t="str">
        <f>IF('Data invoice'!M1011=0,"",'Data invoice'!N1011)</f>
        <v/>
      </c>
      <c r="E895" s="284" t="str">
        <f>IF('Data invoice'!N1011=0,"",'Data invoice'!O1011)</f>
        <v/>
      </c>
      <c r="F895" s="284" t="str">
        <f>IF('Data invoice'!O1011=0,"",'Data invoice'!P1011)</f>
        <v/>
      </c>
      <c r="G895" s="284" t="str">
        <f>IF('Data invoice'!P1011=0,"",'Data invoice'!Q1011)</f>
        <v/>
      </c>
      <c r="H895" s="284" t="str">
        <f>IF('Data invoice'!Q1011=0,"",'Data invoice'!R1011)</f>
        <v/>
      </c>
      <c r="I895" s="320" t="str">
        <f>IF('Data invoice'!R1011=0,"",'Data invoice'!S1011)</f>
        <v/>
      </c>
      <c r="J895" s="367" t="str">
        <f>IF('Data invoice'!S1011=0,"",'Data invoice'!T1011)</f>
        <v/>
      </c>
      <c r="L895" s="414"/>
      <c r="M895" s="275"/>
      <c r="N895" s="275"/>
      <c r="O895" s="414"/>
      <c r="P895" s="414"/>
      <c r="Q895" s="414"/>
      <c r="R895" s="414"/>
      <c r="S895" s="414"/>
      <c r="T895" s="414"/>
      <c r="U895" s="414"/>
      <c r="V895" s="414"/>
      <c r="W895" s="414"/>
      <c r="X895" s="414"/>
      <c r="Y895" s="414"/>
      <c r="Z895" s="414"/>
      <c r="AA895" s="414"/>
      <c r="AB895" s="414"/>
      <c r="AC895" s="275"/>
      <c r="AD895" s="275"/>
      <c r="AE895" s="275"/>
      <c r="AF895" s="275"/>
      <c r="AG895" s="275"/>
      <c r="AH895" s="275"/>
      <c r="AI895" s="275"/>
      <c r="AJ895" s="275"/>
      <c r="AK895" s="275"/>
      <c r="AL895" s="275"/>
    </row>
    <row r="896" spans="1:38" s="329" customFormat="1" ht="15.75" customHeight="1">
      <c r="A896" s="284" t="str">
        <f>IF('Data invoice'!J1012=0,"",'Data invoice'!K1012)</f>
        <v/>
      </c>
      <c r="B896" s="284" t="str">
        <f>IF('Data invoice'!K1012=0,"",'Data invoice'!L1012)</f>
        <v/>
      </c>
      <c r="C896" s="284" t="str">
        <f>IF('Data invoice'!L1012=0,"",'Data invoice'!M1012)</f>
        <v/>
      </c>
      <c r="D896" s="284" t="str">
        <f>IF('Data invoice'!M1012=0,"",'Data invoice'!N1012)</f>
        <v/>
      </c>
      <c r="E896" s="284" t="str">
        <f>IF('Data invoice'!N1012=0,"",'Data invoice'!O1012)</f>
        <v/>
      </c>
      <c r="F896" s="284" t="str">
        <f>IF('Data invoice'!O1012=0,"",'Data invoice'!P1012)</f>
        <v/>
      </c>
      <c r="G896" s="284" t="str">
        <f>IF('Data invoice'!P1012=0,"",'Data invoice'!Q1012)</f>
        <v/>
      </c>
      <c r="H896" s="284" t="str">
        <f>IF('Data invoice'!Q1012=0,"",'Data invoice'!R1012)</f>
        <v/>
      </c>
      <c r="I896" s="320" t="str">
        <f>IF('Data invoice'!R1012=0,"",'Data invoice'!S1012)</f>
        <v/>
      </c>
      <c r="J896" s="367" t="str">
        <f>IF('Data invoice'!S1012=0,"",'Data invoice'!T1012)</f>
        <v/>
      </c>
      <c r="L896" s="414"/>
      <c r="M896" s="275"/>
      <c r="N896" s="275"/>
      <c r="O896" s="414"/>
      <c r="P896" s="414"/>
      <c r="Q896" s="414"/>
      <c r="R896" s="414"/>
      <c r="S896" s="414"/>
      <c r="T896" s="414"/>
      <c r="U896" s="414"/>
      <c r="V896" s="414"/>
      <c r="W896" s="414"/>
      <c r="X896" s="414"/>
      <c r="Y896" s="414"/>
      <c r="Z896" s="414"/>
      <c r="AA896" s="414"/>
      <c r="AB896" s="414"/>
      <c r="AC896" s="275"/>
      <c r="AD896" s="275"/>
      <c r="AE896" s="275"/>
      <c r="AF896" s="275"/>
      <c r="AG896" s="275"/>
      <c r="AH896" s="275"/>
      <c r="AI896" s="275"/>
      <c r="AJ896" s="275"/>
      <c r="AK896" s="275"/>
      <c r="AL896" s="275"/>
    </row>
    <row r="897" spans="1:38" s="329" customFormat="1" ht="15.75" customHeight="1">
      <c r="A897" s="284" t="str">
        <f>IF('Data invoice'!J1013=0,"",'Data invoice'!K1013)</f>
        <v/>
      </c>
      <c r="B897" s="284" t="str">
        <f>IF('Data invoice'!K1013=0,"",'Data invoice'!L1013)</f>
        <v/>
      </c>
      <c r="C897" s="284" t="str">
        <f>IF('Data invoice'!L1013=0,"",'Data invoice'!M1013)</f>
        <v/>
      </c>
      <c r="D897" s="284" t="str">
        <f>IF('Data invoice'!M1013=0,"",'Data invoice'!N1013)</f>
        <v/>
      </c>
      <c r="E897" s="284" t="str">
        <f>IF('Data invoice'!N1013=0,"",'Data invoice'!O1013)</f>
        <v/>
      </c>
      <c r="F897" s="284" t="str">
        <f>IF('Data invoice'!O1013=0,"",'Data invoice'!P1013)</f>
        <v/>
      </c>
      <c r="G897" s="284" t="str">
        <f>IF('Data invoice'!P1013=0,"",'Data invoice'!Q1013)</f>
        <v/>
      </c>
      <c r="H897" s="284" t="str">
        <f>IF('Data invoice'!Q1013=0,"",'Data invoice'!R1013)</f>
        <v/>
      </c>
      <c r="I897" s="320" t="str">
        <f>IF('Data invoice'!R1013=0,"",'Data invoice'!S1013)</f>
        <v/>
      </c>
      <c r="J897" s="367" t="str">
        <f>IF('Data invoice'!S1013=0,"",'Data invoice'!T1013)</f>
        <v/>
      </c>
      <c r="L897" s="414"/>
      <c r="M897" s="275"/>
      <c r="N897" s="275"/>
      <c r="O897" s="414"/>
      <c r="P897" s="414"/>
      <c r="Q897" s="414"/>
      <c r="R897" s="414"/>
      <c r="S897" s="414"/>
      <c r="T897" s="414"/>
      <c r="U897" s="414"/>
      <c r="V897" s="414"/>
      <c r="W897" s="414"/>
      <c r="X897" s="414"/>
      <c r="Y897" s="414"/>
      <c r="Z897" s="414"/>
      <c r="AA897" s="414"/>
      <c r="AB897" s="414"/>
      <c r="AC897" s="275"/>
      <c r="AD897" s="275"/>
      <c r="AE897" s="275"/>
      <c r="AF897" s="275"/>
      <c r="AG897" s="275"/>
      <c r="AH897" s="275"/>
      <c r="AI897" s="275"/>
      <c r="AJ897" s="275"/>
      <c r="AK897" s="275"/>
      <c r="AL897" s="275"/>
    </row>
    <row r="898" spans="1:38" s="329" customFormat="1" ht="15.75" customHeight="1">
      <c r="A898" s="284" t="str">
        <f>IF('Data invoice'!J1014=0,"",'Data invoice'!K1014)</f>
        <v/>
      </c>
      <c r="B898" s="284" t="str">
        <f>IF('Data invoice'!K1014=0,"",'Data invoice'!L1014)</f>
        <v/>
      </c>
      <c r="C898" s="284" t="str">
        <f>IF('Data invoice'!L1014=0,"",'Data invoice'!M1014)</f>
        <v/>
      </c>
      <c r="D898" s="284" t="str">
        <f>IF('Data invoice'!M1014=0,"",'Data invoice'!N1014)</f>
        <v/>
      </c>
      <c r="E898" s="284" t="str">
        <f>IF('Data invoice'!N1014=0,"",'Data invoice'!O1014)</f>
        <v/>
      </c>
      <c r="F898" s="284" t="str">
        <f>IF('Data invoice'!O1014=0,"",'Data invoice'!P1014)</f>
        <v/>
      </c>
      <c r="G898" s="284" t="str">
        <f>IF('Data invoice'!P1014=0,"",'Data invoice'!Q1014)</f>
        <v/>
      </c>
      <c r="H898" s="284" t="str">
        <f>IF('Data invoice'!Q1014=0,"",'Data invoice'!R1014)</f>
        <v/>
      </c>
      <c r="I898" s="320" t="str">
        <f>IF('Data invoice'!R1014=0,"",'Data invoice'!S1014)</f>
        <v/>
      </c>
      <c r="J898" s="367" t="str">
        <f>IF('Data invoice'!S1014=0,"",'Data invoice'!T1014)</f>
        <v/>
      </c>
      <c r="L898" s="414"/>
      <c r="M898" s="275"/>
      <c r="N898" s="275"/>
      <c r="O898" s="414"/>
      <c r="P898" s="414"/>
      <c r="Q898" s="414"/>
      <c r="R898" s="414"/>
      <c r="S898" s="414"/>
      <c r="T898" s="414"/>
      <c r="U898" s="414"/>
      <c r="V898" s="414"/>
      <c r="W898" s="414"/>
      <c r="X898" s="414"/>
      <c r="Y898" s="414"/>
      <c r="Z898" s="414"/>
      <c r="AA898" s="414"/>
      <c r="AB898" s="414"/>
      <c r="AC898" s="275"/>
      <c r="AD898" s="275"/>
      <c r="AE898" s="275"/>
      <c r="AF898" s="275"/>
      <c r="AG898" s="275"/>
      <c r="AH898" s="275"/>
      <c r="AI898" s="275"/>
      <c r="AJ898" s="275"/>
      <c r="AK898" s="275"/>
      <c r="AL898" s="275"/>
    </row>
    <row r="899" spans="1:38" s="329" customFormat="1" ht="15.75" customHeight="1">
      <c r="A899" s="284" t="str">
        <f>IF('Data invoice'!J1015=0,"",'Data invoice'!K1015)</f>
        <v/>
      </c>
      <c r="B899" s="284" t="str">
        <f>IF('Data invoice'!K1015=0,"",'Data invoice'!L1015)</f>
        <v/>
      </c>
      <c r="C899" s="284" t="str">
        <f>IF('Data invoice'!L1015=0,"",'Data invoice'!M1015)</f>
        <v/>
      </c>
      <c r="D899" s="284" t="str">
        <f>IF('Data invoice'!M1015=0,"",'Data invoice'!N1015)</f>
        <v/>
      </c>
      <c r="E899" s="284" t="str">
        <f>IF('Data invoice'!N1015=0,"",'Data invoice'!O1015)</f>
        <v/>
      </c>
      <c r="F899" s="284" t="str">
        <f>IF('Data invoice'!O1015=0,"",'Data invoice'!P1015)</f>
        <v/>
      </c>
      <c r="G899" s="284" t="str">
        <f>IF('Data invoice'!P1015=0,"",'Data invoice'!Q1015)</f>
        <v/>
      </c>
      <c r="H899" s="284" t="str">
        <f>IF('Data invoice'!Q1015=0,"",'Data invoice'!R1015)</f>
        <v/>
      </c>
      <c r="I899" s="320" t="str">
        <f>IF('Data invoice'!R1015=0,"",'Data invoice'!S1015)</f>
        <v/>
      </c>
      <c r="J899" s="367" t="str">
        <f>IF('Data invoice'!S1015=0,"",'Data invoice'!T1015)</f>
        <v/>
      </c>
      <c r="L899" s="414"/>
      <c r="M899" s="275"/>
      <c r="N899" s="275"/>
      <c r="O899" s="414"/>
      <c r="P899" s="414"/>
      <c r="Q899" s="414"/>
      <c r="R899" s="414"/>
      <c r="S899" s="414"/>
      <c r="T899" s="414"/>
      <c r="U899" s="414"/>
      <c r="V899" s="414"/>
      <c r="W899" s="414"/>
      <c r="X899" s="414"/>
      <c r="Y899" s="414"/>
      <c r="Z899" s="414"/>
      <c r="AA899" s="414"/>
      <c r="AB899" s="414"/>
      <c r="AC899" s="275"/>
      <c r="AD899" s="275"/>
      <c r="AE899" s="275"/>
      <c r="AF899" s="275"/>
      <c r="AG899" s="275"/>
      <c r="AH899" s="275"/>
      <c r="AI899" s="275"/>
      <c r="AJ899" s="275"/>
      <c r="AK899" s="275"/>
      <c r="AL899" s="275"/>
    </row>
    <row r="900" spans="1:38" s="329" customFormat="1" ht="15.75" customHeight="1">
      <c r="A900" s="284" t="str">
        <f>IF('Data invoice'!J1016=0,"",'Data invoice'!K1016)</f>
        <v/>
      </c>
      <c r="B900" s="284" t="str">
        <f>IF('Data invoice'!K1016=0,"",'Data invoice'!L1016)</f>
        <v/>
      </c>
      <c r="C900" s="284" t="str">
        <f>IF('Data invoice'!L1016=0,"",'Data invoice'!M1016)</f>
        <v/>
      </c>
      <c r="D900" s="284" t="str">
        <f>IF('Data invoice'!M1016=0,"",'Data invoice'!N1016)</f>
        <v/>
      </c>
      <c r="E900" s="284" t="str">
        <f>IF('Data invoice'!N1016=0,"",'Data invoice'!O1016)</f>
        <v/>
      </c>
      <c r="F900" s="284" t="str">
        <f>IF('Data invoice'!O1016=0,"",'Data invoice'!P1016)</f>
        <v/>
      </c>
      <c r="G900" s="284" t="str">
        <f>IF('Data invoice'!P1016=0,"",'Data invoice'!Q1016)</f>
        <v/>
      </c>
      <c r="H900" s="284" t="str">
        <f>IF('Data invoice'!Q1016=0,"",'Data invoice'!R1016)</f>
        <v/>
      </c>
      <c r="I900" s="320" t="str">
        <f>IF('Data invoice'!R1016=0,"",'Data invoice'!S1016)</f>
        <v/>
      </c>
      <c r="J900" s="367" t="str">
        <f>IF('Data invoice'!S1016=0,"",'Data invoice'!T1016)</f>
        <v/>
      </c>
      <c r="L900" s="414"/>
      <c r="M900" s="275"/>
      <c r="N900" s="275"/>
      <c r="O900" s="414"/>
      <c r="P900" s="414"/>
      <c r="Q900" s="414"/>
      <c r="R900" s="414"/>
      <c r="S900" s="414"/>
      <c r="T900" s="414"/>
      <c r="U900" s="414"/>
      <c r="V900" s="414"/>
      <c r="W900" s="414"/>
      <c r="X900" s="414"/>
      <c r="Y900" s="414"/>
      <c r="Z900" s="414"/>
      <c r="AA900" s="414"/>
      <c r="AB900" s="414"/>
      <c r="AC900" s="275"/>
      <c r="AD900" s="275"/>
      <c r="AE900" s="275"/>
      <c r="AF900" s="275"/>
      <c r="AG900" s="275"/>
      <c r="AH900" s="275"/>
      <c r="AI900" s="275"/>
      <c r="AJ900" s="275"/>
      <c r="AK900" s="275"/>
      <c r="AL900" s="275"/>
    </row>
    <row r="901" spans="1:38" s="329" customFormat="1" ht="15.75" customHeight="1">
      <c r="A901" s="284" t="str">
        <f>IF('Data invoice'!J1017=0,"",'Data invoice'!K1017)</f>
        <v/>
      </c>
      <c r="B901" s="284" t="str">
        <f>IF('Data invoice'!K1017=0,"",'Data invoice'!L1017)</f>
        <v/>
      </c>
      <c r="C901" s="284" t="str">
        <f>IF('Data invoice'!L1017=0,"",'Data invoice'!M1017)</f>
        <v/>
      </c>
      <c r="D901" s="284" t="str">
        <f>IF('Data invoice'!M1017=0,"",'Data invoice'!N1017)</f>
        <v/>
      </c>
      <c r="E901" s="284" t="str">
        <f>IF('Data invoice'!N1017=0,"",'Data invoice'!O1017)</f>
        <v/>
      </c>
      <c r="F901" s="284" t="str">
        <f>IF('Data invoice'!O1017=0,"",'Data invoice'!P1017)</f>
        <v/>
      </c>
      <c r="G901" s="284" t="str">
        <f>IF('Data invoice'!P1017=0,"",'Data invoice'!Q1017)</f>
        <v/>
      </c>
      <c r="H901" s="284" t="str">
        <f>IF('Data invoice'!Q1017=0,"",'Data invoice'!R1017)</f>
        <v/>
      </c>
      <c r="I901" s="320" t="str">
        <f>IF('Data invoice'!R1017=0,"",'Data invoice'!S1017)</f>
        <v/>
      </c>
      <c r="J901" s="367" t="str">
        <f>IF('Data invoice'!S1017=0,"",'Data invoice'!T1017)</f>
        <v/>
      </c>
      <c r="L901" s="414"/>
      <c r="M901" s="275"/>
      <c r="N901" s="275"/>
      <c r="O901" s="414"/>
      <c r="P901" s="414"/>
      <c r="Q901" s="414"/>
      <c r="R901" s="414"/>
      <c r="S901" s="414"/>
      <c r="T901" s="414"/>
      <c r="U901" s="414"/>
      <c r="V901" s="414"/>
      <c r="W901" s="414"/>
      <c r="X901" s="414"/>
      <c r="Y901" s="414"/>
      <c r="Z901" s="414"/>
      <c r="AA901" s="414"/>
      <c r="AB901" s="414"/>
      <c r="AC901" s="275"/>
      <c r="AD901" s="275"/>
      <c r="AE901" s="275"/>
      <c r="AF901" s="275"/>
      <c r="AG901" s="275"/>
      <c r="AH901" s="275"/>
      <c r="AI901" s="275"/>
      <c r="AJ901" s="275"/>
      <c r="AK901" s="275"/>
      <c r="AL901" s="275"/>
    </row>
    <row r="902" spans="1:38" s="329" customFormat="1" ht="15.75" customHeight="1">
      <c r="A902" s="284" t="str">
        <f>IF('Data invoice'!J1018=0,"",'Data invoice'!K1018)</f>
        <v/>
      </c>
      <c r="B902" s="284" t="str">
        <f>IF('Data invoice'!K1018=0,"",'Data invoice'!L1018)</f>
        <v/>
      </c>
      <c r="C902" s="284" t="str">
        <f>IF('Data invoice'!L1018=0,"",'Data invoice'!M1018)</f>
        <v/>
      </c>
      <c r="D902" s="284" t="str">
        <f>IF('Data invoice'!M1018=0,"",'Data invoice'!N1018)</f>
        <v/>
      </c>
      <c r="E902" s="284" t="str">
        <f>IF('Data invoice'!N1018=0,"",'Data invoice'!O1018)</f>
        <v/>
      </c>
      <c r="F902" s="284" t="str">
        <f>IF('Data invoice'!O1018=0,"",'Data invoice'!P1018)</f>
        <v/>
      </c>
      <c r="G902" s="284" t="str">
        <f>IF('Data invoice'!P1018=0,"",'Data invoice'!Q1018)</f>
        <v/>
      </c>
      <c r="H902" s="284" t="str">
        <f>IF('Data invoice'!Q1018=0,"",'Data invoice'!R1018)</f>
        <v/>
      </c>
      <c r="I902" s="320" t="str">
        <f>IF('Data invoice'!R1018=0,"",'Data invoice'!S1018)</f>
        <v/>
      </c>
      <c r="J902" s="367" t="str">
        <f>IF('Data invoice'!S1018=0,"",'Data invoice'!T1018)</f>
        <v/>
      </c>
      <c r="L902" s="414"/>
      <c r="M902" s="275"/>
      <c r="N902" s="275"/>
      <c r="O902" s="414"/>
      <c r="P902" s="414"/>
      <c r="Q902" s="414"/>
      <c r="R902" s="414"/>
      <c r="S902" s="414"/>
      <c r="T902" s="414"/>
      <c r="U902" s="414"/>
      <c r="V902" s="414"/>
      <c r="W902" s="414"/>
      <c r="X902" s="414"/>
      <c r="Y902" s="414"/>
      <c r="Z902" s="414"/>
      <c r="AA902" s="414"/>
      <c r="AB902" s="414"/>
      <c r="AC902" s="275"/>
      <c r="AD902" s="275"/>
      <c r="AE902" s="275"/>
      <c r="AF902" s="275"/>
      <c r="AG902" s="275"/>
      <c r="AH902" s="275"/>
      <c r="AI902" s="275"/>
      <c r="AJ902" s="275"/>
      <c r="AK902" s="275"/>
      <c r="AL902" s="275"/>
    </row>
    <row r="903" spans="1:38" s="329" customFormat="1" ht="15.75" customHeight="1">
      <c r="A903" s="284" t="str">
        <f>IF('Data invoice'!J1019=0,"",'Data invoice'!K1019)</f>
        <v/>
      </c>
      <c r="B903" s="284" t="str">
        <f>IF('Data invoice'!K1019=0,"",'Data invoice'!L1019)</f>
        <v/>
      </c>
      <c r="C903" s="284" t="str">
        <f>IF('Data invoice'!L1019=0,"",'Data invoice'!M1019)</f>
        <v/>
      </c>
      <c r="D903" s="284" t="str">
        <f>IF('Data invoice'!M1019=0,"",'Data invoice'!N1019)</f>
        <v/>
      </c>
      <c r="E903" s="284" t="str">
        <f>IF('Data invoice'!N1019=0,"",'Data invoice'!O1019)</f>
        <v/>
      </c>
      <c r="F903" s="284" t="str">
        <f>IF('Data invoice'!O1019=0,"",'Data invoice'!P1019)</f>
        <v/>
      </c>
      <c r="G903" s="284" t="str">
        <f>IF('Data invoice'!P1019=0,"",'Data invoice'!Q1019)</f>
        <v/>
      </c>
      <c r="H903" s="284" t="str">
        <f>IF('Data invoice'!Q1019=0,"",'Data invoice'!R1019)</f>
        <v/>
      </c>
      <c r="I903" s="320" t="str">
        <f>IF('Data invoice'!R1019=0,"",'Data invoice'!S1019)</f>
        <v/>
      </c>
      <c r="J903" s="367" t="str">
        <f>IF('Data invoice'!S1019=0,"",'Data invoice'!T1019)</f>
        <v/>
      </c>
      <c r="L903" s="414"/>
      <c r="M903" s="275"/>
      <c r="N903" s="275"/>
      <c r="O903" s="414"/>
      <c r="P903" s="414"/>
      <c r="Q903" s="414"/>
      <c r="R903" s="414"/>
      <c r="S903" s="414"/>
      <c r="T903" s="414"/>
      <c r="U903" s="414"/>
      <c r="V903" s="414"/>
      <c r="W903" s="414"/>
      <c r="X903" s="414"/>
      <c r="Y903" s="414"/>
      <c r="Z903" s="414"/>
      <c r="AA903" s="414"/>
      <c r="AB903" s="414"/>
      <c r="AC903" s="275"/>
      <c r="AD903" s="275"/>
      <c r="AE903" s="275"/>
      <c r="AF903" s="275"/>
      <c r="AG903" s="275"/>
      <c r="AH903" s="275"/>
      <c r="AI903" s="275"/>
      <c r="AJ903" s="275"/>
      <c r="AK903" s="275"/>
      <c r="AL903" s="275"/>
    </row>
    <row r="904" spans="1:38" s="329" customFormat="1" ht="15.75" customHeight="1">
      <c r="A904" s="284" t="str">
        <f>IF('Data invoice'!J1020=0,"",'Data invoice'!K1020)</f>
        <v/>
      </c>
      <c r="B904" s="284" t="str">
        <f>IF('Data invoice'!K1020=0,"",'Data invoice'!L1020)</f>
        <v/>
      </c>
      <c r="C904" s="284" t="str">
        <f>IF('Data invoice'!L1020=0,"",'Data invoice'!M1020)</f>
        <v/>
      </c>
      <c r="D904" s="284" t="str">
        <f>IF('Data invoice'!M1020=0,"",'Data invoice'!N1020)</f>
        <v/>
      </c>
      <c r="E904" s="284" t="str">
        <f>IF('Data invoice'!N1020=0,"",'Data invoice'!O1020)</f>
        <v/>
      </c>
      <c r="F904" s="284" t="str">
        <f>IF('Data invoice'!O1020=0,"",'Data invoice'!P1020)</f>
        <v/>
      </c>
      <c r="G904" s="284" t="str">
        <f>IF('Data invoice'!P1020=0,"",'Data invoice'!Q1020)</f>
        <v/>
      </c>
      <c r="H904" s="284" t="str">
        <f>IF('Data invoice'!Q1020=0,"",'Data invoice'!R1020)</f>
        <v/>
      </c>
      <c r="I904" s="320" t="str">
        <f>IF('Data invoice'!R1020=0,"",'Data invoice'!S1020)</f>
        <v/>
      </c>
      <c r="J904" s="367" t="str">
        <f>IF('Data invoice'!S1020=0,"",'Data invoice'!T1020)</f>
        <v/>
      </c>
      <c r="L904" s="414"/>
      <c r="M904" s="275"/>
      <c r="N904" s="275"/>
      <c r="O904" s="414"/>
      <c r="P904" s="414"/>
      <c r="Q904" s="414"/>
      <c r="R904" s="414"/>
      <c r="S904" s="414"/>
      <c r="T904" s="414"/>
      <c r="U904" s="414"/>
      <c r="V904" s="414"/>
      <c r="W904" s="414"/>
      <c r="X904" s="414"/>
      <c r="Y904" s="414"/>
      <c r="Z904" s="414"/>
      <c r="AA904" s="414"/>
      <c r="AB904" s="414"/>
      <c r="AC904" s="275"/>
      <c r="AD904" s="275"/>
      <c r="AE904" s="275"/>
      <c r="AF904" s="275"/>
      <c r="AG904" s="275"/>
      <c r="AH904" s="275"/>
      <c r="AI904" s="275"/>
      <c r="AJ904" s="275"/>
      <c r="AK904" s="275"/>
      <c r="AL904" s="275"/>
    </row>
    <row r="905" spans="1:38" s="329" customFormat="1" ht="15.75" customHeight="1">
      <c r="A905" s="284" t="str">
        <f>IF('Data invoice'!J1021=0,"",'Data invoice'!K1021)</f>
        <v/>
      </c>
      <c r="B905" s="284" t="str">
        <f>IF('Data invoice'!K1021=0,"",'Data invoice'!L1021)</f>
        <v/>
      </c>
      <c r="C905" s="284" t="str">
        <f>IF('Data invoice'!L1021=0,"",'Data invoice'!M1021)</f>
        <v/>
      </c>
      <c r="D905" s="284" t="str">
        <f>IF('Data invoice'!M1021=0,"",'Data invoice'!N1021)</f>
        <v/>
      </c>
      <c r="E905" s="284" t="str">
        <f>IF('Data invoice'!N1021=0,"",'Data invoice'!O1021)</f>
        <v/>
      </c>
      <c r="F905" s="284" t="str">
        <f>IF('Data invoice'!O1021=0,"",'Data invoice'!P1021)</f>
        <v/>
      </c>
      <c r="G905" s="284" t="str">
        <f>IF('Data invoice'!P1021=0,"",'Data invoice'!Q1021)</f>
        <v/>
      </c>
      <c r="H905" s="284" t="str">
        <f>IF('Data invoice'!Q1021=0,"",'Data invoice'!R1021)</f>
        <v/>
      </c>
      <c r="I905" s="320" t="str">
        <f>IF('Data invoice'!R1021=0,"",'Data invoice'!S1021)</f>
        <v/>
      </c>
      <c r="J905" s="367" t="str">
        <f>IF('Data invoice'!S1021=0,"",'Data invoice'!T1021)</f>
        <v/>
      </c>
      <c r="L905" s="414"/>
      <c r="M905" s="275"/>
      <c r="N905" s="275"/>
      <c r="O905" s="414"/>
      <c r="P905" s="414"/>
      <c r="Q905" s="414"/>
      <c r="R905" s="414"/>
      <c r="S905" s="414"/>
      <c r="T905" s="414"/>
      <c r="U905" s="414"/>
      <c r="V905" s="414"/>
      <c r="W905" s="414"/>
      <c r="X905" s="414"/>
      <c r="Y905" s="414"/>
      <c r="Z905" s="414"/>
      <c r="AA905" s="414"/>
      <c r="AB905" s="414"/>
      <c r="AC905" s="275"/>
      <c r="AD905" s="275"/>
      <c r="AE905" s="275"/>
      <c r="AF905" s="275"/>
      <c r="AG905" s="275"/>
      <c r="AH905" s="275"/>
      <c r="AI905" s="275"/>
      <c r="AJ905" s="275"/>
      <c r="AK905" s="275"/>
      <c r="AL905" s="275"/>
    </row>
    <row r="906" spans="1:38" s="329" customFormat="1" ht="15.75" customHeight="1">
      <c r="A906" s="284" t="str">
        <f>IF('Data invoice'!J1022=0,"",'Data invoice'!K1022)</f>
        <v/>
      </c>
      <c r="B906" s="284" t="str">
        <f>IF('Data invoice'!K1022=0,"",'Data invoice'!L1022)</f>
        <v/>
      </c>
      <c r="C906" s="284" t="str">
        <f>IF('Data invoice'!L1022=0,"",'Data invoice'!M1022)</f>
        <v/>
      </c>
      <c r="D906" s="284" t="str">
        <f>IF('Data invoice'!M1022=0,"",'Data invoice'!N1022)</f>
        <v/>
      </c>
      <c r="E906" s="284" t="str">
        <f>IF('Data invoice'!N1022=0,"",'Data invoice'!O1022)</f>
        <v/>
      </c>
      <c r="F906" s="284" t="str">
        <f>IF('Data invoice'!O1022=0,"",'Data invoice'!P1022)</f>
        <v/>
      </c>
      <c r="G906" s="284" t="str">
        <f>IF('Data invoice'!P1022=0,"",'Data invoice'!Q1022)</f>
        <v/>
      </c>
      <c r="H906" s="284" t="str">
        <f>IF('Data invoice'!Q1022=0,"",'Data invoice'!R1022)</f>
        <v/>
      </c>
      <c r="I906" s="320" t="str">
        <f>IF('Data invoice'!R1022=0,"",'Data invoice'!S1022)</f>
        <v/>
      </c>
      <c r="J906" s="367" t="str">
        <f>IF('Data invoice'!S1022=0,"",'Data invoice'!T1022)</f>
        <v/>
      </c>
      <c r="L906" s="414"/>
      <c r="M906" s="275"/>
      <c r="N906" s="275"/>
      <c r="O906" s="414"/>
      <c r="P906" s="414"/>
      <c r="Q906" s="414"/>
      <c r="R906" s="414"/>
      <c r="S906" s="414"/>
      <c r="T906" s="414"/>
      <c r="U906" s="414"/>
      <c r="V906" s="414"/>
      <c r="W906" s="414"/>
      <c r="X906" s="414"/>
      <c r="Y906" s="414"/>
      <c r="Z906" s="414"/>
      <c r="AA906" s="414"/>
      <c r="AB906" s="414"/>
      <c r="AC906" s="275"/>
      <c r="AD906" s="275"/>
      <c r="AE906" s="275"/>
      <c r="AF906" s="275"/>
      <c r="AG906" s="275"/>
      <c r="AH906" s="275"/>
      <c r="AI906" s="275"/>
      <c r="AJ906" s="275"/>
      <c r="AK906" s="275"/>
      <c r="AL906" s="275"/>
    </row>
    <row r="907" spans="1:38" s="329" customFormat="1" ht="15.75" customHeight="1">
      <c r="A907" s="284" t="str">
        <f>IF('Data invoice'!J1023=0,"",'Data invoice'!K1023)</f>
        <v/>
      </c>
      <c r="B907" s="284" t="str">
        <f>IF('Data invoice'!K1023=0,"",'Data invoice'!L1023)</f>
        <v/>
      </c>
      <c r="C907" s="284" t="str">
        <f>IF('Data invoice'!L1023=0,"",'Data invoice'!M1023)</f>
        <v/>
      </c>
      <c r="D907" s="284" t="str">
        <f>IF('Data invoice'!M1023=0,"",'Data invoice'!N1023)</f>
        <v/>
      </c>
      <c r="E907" s="284" t="str">
        <f>IF('Data invoice'!N1023=0,"",'Data invoice'!O1023)</f>
        <v/>
      </c>
      <c r="F907" s="284" t="str">
        <f>IF('Data invoice'!O1023=0,"",'Data invoice'!P1023)</f>
        <v/>
      </c>
      <c r="G907" s="284" t="str">
        <f>IF('Data invoice'!P1023=0,"",'Data invoice'!Q1023)</f>
        <v/>
      </c>
      <c r="H907" s="284" t="str">
        <f>IF('Data invoice'!Q1023=0,"",'Data invoice'!R1023)</f>
        <v/>
      </c>
      <c r="I907" s="320" t="str">
        <f>IF('Data invoice'!R1023=0,"",'Data invoice'!S1023)</f>
        <v/>
      </c>
      <c r="J907" s="367" t="str">
        <f>IF('Data invoice'!S1023=0,"",'Data invoice'!T1023)</f>
        <v/>
      </c>
      <c r="L907" s="414"/>
      <c r="M907" s="275"/>
      <c r="N907" s="275"/>
      <c r="O907" s="414"/>
      <c r="P907" s="414"/>
      <c r="Q907" s="414"/>
      <c r="R907" s="414"/>
      <c r="S907" s="414"/>
      <c r="T907" s="414"/>
      <c r="U907" s="414"/>
      <c r="V907" s="414"/>
      <c r="W907" s="414"/>
      <c r="X907" s="414"/>
      <c r="Y907" s="414"/>
      <c r="Z907" s="414"/>
      <c r="AA907" s="414"/>
      <c r="AB907" s="414"/>
      <c r="AC907" s="275"/>
      <c r="AD907" s="275"/>
      <c r="AE907" s="275"/>
      <c r="AF907" s="275"/>
      <c r="AG907" s="275"/>
      <c r="AH907" s="275"/>
      <c r="AI907" s="275"/>
      <c r="AJ907" s="275"/>
      <c r="AK907" s="275"/>
      <c r="AL907" s="275"/>
    </row>
    <row r="908" spans="1:38" s="329" customFormat="1" ht="15.75" customHeight="1">
      <c r="A908" s="284" t="str">
        <f>IF('Data invoice'!J1024=0,"",'Data invoice'!K1024)</f>
        <v/>
      </c>
      <c r="B908" s="284" t="str">
        <f>IF('Data invoice'!K1024=0,"",'Data invoice'!L1024)</f>
        <v/>
      </c>
      <c r="C908" s="284" t="str">
        <f>IF('Data invoice'!L1024=0,"",'Data invoice'!M1024)</f>
        <v/>
      </c>
      <c r="D908" s="284" t="str">
        <f>IF('Data invoice'!M1024=0,"",'Data invoice'!N1024)</f>
        <v/>
      </c>
      <c r="E908" s="284" t="str">
        <f>IF('Data invoice'!N1024=0,"",'Data invoice'!O1024)</f>
        <v/>
      </c>
      <c r="F908" s="284" t="str">
        <f>IF('Data invoice'!O1024=0,"",'Data invoice'!P1024)</f>
        <v/>
      </c>
      <c r="G908" s="284" t="str">
        <f>IF('Data invoice'!P1024=0,"",'Data invoice'!Q1024)</f>
        <v/>
      </c>
      <c r="H908" s="284" t="str">
        <f>IF('Data invoice'!Q1024=0,"",'Data invoice'!R1024)</f>
        <v/>
      </c>
      <c r="I908" s="320" t="str">
        <f>IF('Data invoice'!R1024=0,"",'Data invoice'!S1024)</f>
        <v/>
      </c>
      <c r="J908" s="367" t="str">
        <f>IF('Data invoice'!S1024=0,"",'Data invoice'!T1024)</f>
        <v/>
      </c>
      <c r="L908" s="414"/>
      <c r="M908" s="275"/>
      <c r="N908" s="275"/>
      <c r="O908" s="414"/>
      <c r="P908" s="414"/>
      <c r="Q908" s="414"/>
      <c r="R908" s="414"/>
      <c r="S908" s="414"/>
      <c r="T908" s="414"/>
      <c r="U908" s="414"/>
      <c r="V908" s="414"/>
      <c r="W908" s="414"/>
      <c r="X908" s="414"/>
      <c r="Y908" s="414"/>
      <c r="Z908" s="414"/>
      <c r="AA908" s="414"/>
      <c r="AB908" s="414"/>
      <c r="AC908" s="275"/>
      <c r="AD908" s="275"/>
      <c r="AE908" s="275"/>
      <c r="AF908" s="275"/>
      <c r="AG908" s="275"/>
      <c r="AH908" s="275"/>
      <c r="AI908" s="275"/>
      <c r="AJ908" s="275"/>
      <c r="AK908" s="275"/>
      <c r="AL908" s="275"/>
    </row>
    <row r="909" spans="1:38" s="329" customFormat="1" ht="15.75" customHeight="1">
      <c r="A909" s="284" t="str">
        <f>IF('Data invoice'!J1025=0,"",'Data invoice'!K1025)</f>
        <v/>
      </c>
      <c r="B909" s="284" t="str">
        <f>IF('Data invoice'!K1025=0,"",'Data invoice'!L1025)</f>
        <v/>
      </c>
      <c r="C909" s="284" t="str">
        <f>IF('Data invoice'!L1025=0,"",'Data invoice'!M1025)</f>
        <v/>
      </c>
      <c r="D909" s="284" t="str">
        <f>IF('Data invoice'!M1025=0,"",'Data invoice'!N1025)</f>
        <v/>
      </c>
      <c r="E909" s="284" t="str">
        <f>IF('Data invoice'!N1025=0,"",'Data invoice'!O1025)</f>
        <v/>
      </c>
      <c r="F909" s="284" t="str">
        <f>IF('Data invoice'!O1025=0,"",'Data invoice'!P1025)</f>
        <v/>
      </c>
      <c r="G909" s="284" t="str">
        <f>IF('Data invoice'!P1025=0,"",'Data invoice'!Q1025)</f>
        <v/>
      </c>
      <c r="H909" s="284" t="str">
        <f>IF('Data invoice'!Q1025=0,"",'Data invoice'!R1025)</f>
        <v/>
      </c>
      <c r="I909" s="320" t="str">
        <f>IF('Data invoice'!R1025=0,"",'Data invoice'!S1025)</f>
        <v/>
      </c>
      <c r="J909" s="367" t="str">
        <f>IF('Data invoice'!S1025=0,"",'Data invoice'!T1025)</f>
        <v/>
      </c>
      <c r="L909" s="414"/>
      <c r="M909" s="275"/>
      <c r="N909" s="275"/>
      <c r="O909" s="414"/>
      <c r="P909" s="414"/>
      <c r="Q909" s="414"/>
      <c r="R909" s="414"/>
      <c r="S909" s="414"/>
      <c r="T909" s="414"/>
      <c r="U909" s="414"/>
      <c r="V909" s="414"/>
      <c r="W909" s="414"/>
      <c r="X909" s="414"/>
      <c r="Y909" s="414"/>
      <c r="Z909" s="414"/>
      <c r="AA909" s="414"/>
      <c r="AB909" s="414"/>
      <c r="AC909" s="275"/>
      <c r="AD909" s="275"/>
      <c r="AE909" s="275"/>
      <c r="AF909" s="275"/>
      <c r="AG909" s="275"/>
      <c r="AH909" s="275"/>
      <c r="AI909" s="275"/>
      <c r="AJ909" s="275"/>
      <c r="AK909" s="275"/>
      <c r="AL909" s="275"/>
    </row>
    <row r="910" spans="1:38" s="329" customFormat="1" ht="15.75" customHeight="1">
      <c r="A910" s="284" t="str">
        <f>IF('Data invoice'!J1026=0,"",'Data invoice'!K1026)</f>
        <v/>
      </c>
      <c r="B910" s="284" t="str">
        <f>IF('Data invoice'!K1026=0,"",'Data invoice'!L1026)</f>
        <v/>
      </c>
      <c r="C910" s="284" t="str">
        <f>IF('Data invoice'!L1026=0,"",'Data invoice'!M1026)</f>
        <v/>
      </c>
      <c r="D910" s="284" t="str">
        <f>IF('Data invoice'!M1026=0,"",'Data invoice'!N1026)</f>
        <v/>
      </c>
      <c r="E910" s="284" t="str">
        <f>IF('Data invoice'!N1026=0,"",'Data invoice'!O1026)</f>
        <v/>
      </c>
      <c r="F910" s="284" t="str">
        <f>IF('Data invoice'!O1026=0,"",'Data invoice'!P1026)</f>
        <v/>
      </c>
      <c r="G910" s="284" t="str">
        <f>IF('Data invoice'!P1026=0,"",'Data invoice'!Q1026)</f>
        <v/>
      </c>
      <c r="H910" s="284" t="str">
        <f>IF('Data invoice'!Q1026=0,"",'Data invoice'!R1026)</f>
        <v/>
      </c>
      <c r="I910" s="320" t="str">
        <f>IF('Data invoice'!R1026=0,"",'Data invoice'!S1026)</f>
        <v/>
      </c>
      <c r="J910" s="367" t="str">
        <f>IF('Data invoice'!S1026=0,"",'Data invoice'!T1026)</f>
        <v/>
      </c>
      <c r="L910" s="414"/>
      <c r="M910" s="275"/>
      <c r="N910" s="275"/>
      <c r="O910" s="414"/>
      <c r="P910" s="414"/>
      <c r="Q910" s="414"/>
      <c r="R910" s="414"/>
      <c r="S910" s="414"/>
      <c r="T910" s="414"/>
      <c r="U910" s="414"/>
      <c r="V910" s="414"/>
      <c r="W910" s="414"/>
      <c r="X910" s="414"/>
      <c r="Y910" s="414"/>
      <c r="Z910" s="414"/>
      <c r="AA910" s="414"/>
      <c r="AB910" s="414"/>
      <c r="AC910" s="275"/>
      <c r="AD910" s="275"/>
      <c r="AE910" s="275"/>
      <c r="AF910" s="275"/>
      <c r="AG910" s="275"/>
      <c r="AH910" s="275"/>
      <c r="AI910" s="275"/>
      <c r="AJ910" s="275"/>
      <c r="AK910" s="275"/>
      <c r="AL910" s="275"/>
    </row>
    <row r="911" spans="1:38" s="329" customFormat="1" ht="15.75" customHeight="1">
      <c r="A911" s="284" t="str">
        <f>IF('Data invoice'!J1027=0,"",'Data invoice'!K1027)</f>
        <v/>
      </c>
      <c r="B911" s="284" t="str">
        <f>IF('Data invoice'!K1027=0,"",'Data invoice'!L1027)</f>
        <v/>
      </c>
      <c r="C911" s="284" t="str">
        <f>IF('Data invoice'!L1027=0,"",'Data invoice'!M1027)</f>
        <v/>
      </c>
      <c r="D911" s="284" t="str">
        <f>IF('Data invoice'!M1027=0,"",'Data invoice'!N1027)</f>
        <v/>
      </c>
      <c r="E911" s="284" t="str">
        <f>IF('Data invoice'!N1027=0,"",'Data invoice'!O1027)</f>
        <v/>
      </c>
      <c r="F911" s="284" t="str">
        <f>IF('Data invoice'!O1027=0,"",'Data invoice'!P1027)</f>
        <v/>
      </c>
      <c r="G911" s="284" t="str">
        <f>IF('Data invoice'!P1027=0,"",'Data invoice'!Q1027)</f>
        <v/>
      </c>
      <c r="H911" s="284" t="str">
        <f>IF('Data invoice'!Q1027=0,"",'Data invoice'!R1027)</f>
        <v/>
      </c>
      <c r="I911" s="320" t="str">
        <f>IF('Data invoice'!R1027=0,"",'Data invoice'!S1027)</f>
        <v/>
      </c>
      <c r="J911" s="367" t="str">
        <f>IF('Data invoice'!S1027=0,"",'Data invoice'!T1027)</f>
        <v/>
      </c>
      <c r="L911" s="414"/>
      <c r="M911" s="275"/>
      <c r="N911" s="275"/>
      <c r="O911" s="414"/>
      <c r="P911" s="414"/>
      <c r="Q911" s="414"/>
      <c r="R911" s="414"/>
      <c r="S911" s="414"/>
      <c r="T911" s="414"/>
      <c r="U911" s="414"/>
      <c r="V911" s="414"/>
      <c r="W911" s="414"/>
      <c r="X911" s="414"/>
      <c r="Y911" s="414"/>
      <c r="Z911" s="414"/>
      <c r="AA911" s="414"/>
      <c r="AB911" s="414"/>
      <c r="AC911" s="275"/>
      <c r="AD911" s="275"/>
      <c r="AE911" s="275"/>
      <c r="AF911" s="275"/>
      <c r="AG911" s="275"/>
      <c r="AH911" s="275"/>
      <c r="AI911" s="275"/>
      <c r="AJ911" s="275"/>
      <c r="AK911" s="275"/>
      <c r="AL911" s="275"/>
    </row>
    <row r="912" spans="1:38" s="329" customFormat="1" ht="15.75" customHeight="1">
      <c r="A912" s="284" t="str">
        <f>IF('Data invoice'!J1028=0,"",'Data invoice'!K1028)</f>
        <v/>
      </c>
      <c r="B912" s="284" t="str">
        <f>IF('Data invoice'!K1028=0,"",'Data invoice'!L1028)</f>
        <v/>
      </c>
      <c r="C912" s="284" t="str">
        <f>IF('Data invoice'!L1028=0,"",'Data invoice'!M1028)</f>
        <v/>
      </c>
      <c r="D912" s="284" t="str">
        <f>IF('Data invoice'!M1028=0,"",'Data invoice'!N1028)</f>
        <v/>
      </c>
      <c r="E912" s="284" t="str">
        <f>IF('Data invoice'!N1028=0,"",'Data invoice'!O1028)</f>
        <v/>
      </c>
      <c r="F912" s="284" t="str">
        <f>IF('Data invoice'!O1028=0,"",'Data invoice'!P1028)</f>
        <v/>
      </c>
      <c r="G912" s="284" t="str">
        <f>IF('Data invoice'!P1028=0,"",'Data invoice'!Q1028)</f>
        <v/>
      </c>
      <c r="H912" s="284" t="str">
        <f>IF('Data invoice'!Q1028=0,"",'Data invoice'!R1028)</f>
        <v/>
      </c>
      <c r="I912" s="320" t="str">
        <f>IF('Data invoice'!R1028=0,"",'Data invoice'!S1028)</f>
        <v/>
      </c>
      <c r="J912" s="367" t="str">
        <f>IF('Data invoice'!S1028=0,"",'Data invoice'!T1028)</f>
        <v/>
      </c>
      <c r="L912" s="414"/>
      <c r="M912" s="275"/>
      <c r="N912" s="275"/>
      <c r="O912" s="414"/>
      <c r="P912" s="414"/>
      <c r="Q912" s="414"/>
      <c r="R912" s="414"/>
      <c r="S912" s="414"/>
      <c r="T912" s="414"/>
      <c r="U912" s="414"/>
      <c r="V912" s="414"/>
      <c r="W912" s="414"/>
      <c r="X912" s="414"/>
      <c r="Y912" s="414"/>
      <c r="Z912" s="414"/>
      <c r="AA912" s="414"/>
      <c r="AB912" s="414"/>
      <c r="AC912" s="275"/>
      <c r="AD912" s="275"/>
      <c r="AE912" s="275"/>
      <c r="AF912" s="275"/>
      <c r="AG912" s="275"/>
      <c r="AH912" s="275"/>
      <c r="AI912" s="275"/>
      <c r="AJ912" s="275"/>
      <c r="AK912" s="275"/>
      <c r="AL912" s="275"/>
    </row>
    <row r="913" spans="1:38" s="329" customFormat="1" ht="15.75" customHeight="1">
      <c r="A913" s="284" t="str">
        <f>IF('Data invoice'!J1029=0,"",'Data invoice'!K1029)</f>
        <v/>
      </c>
      <c r="B913" s="284" t="str">
        <f>IF('Data invoice'!K1029=0,"",'Data invoice'!L1029)</f>
        <v/>
      </c>
      <c r="C913" s="284" t="str">
        <f>IF('Data invoice'!L1029=0,"",'Data invoice'!M1029)</f>
        <v/>
      </c>
      <c r="D913" s="284" t="str">
        <f>IF('Data invoice'!M1029=0,"",'Data invoice'!N1029)</f>
        <v/>
      </c>
      <c r="E913" s="284" t="str">
        <f>IF('Data invoice'!N1029=0,"",'Data invoice'!O1029)</f>
        <v/>
      </c>
      <c r="F913" s="284" t="str">
        <f>IF('Data invoice'!O1029=0,"",'Data invoice'!P1029)</f>
        <v/>
      </c>
      <c r="G913" s="284" t="str">
        <f>IF('Data invoice'!P1029=0,"",'Data invoice'!Q1029)</f>
        <v/>
      </c>
      <c r="H913" s="284" t="str">
        <f>IF('Data invoice'!Q1029=0,"",'Data invoice'!R1029)</f>
        <v/>
      </c>
      <c r="I913" s="320" t="str">
        <f>IF('Data invoice'!R1029=0,"",'Data invoice'!S1029)</f>
        <v/>
      </c>
      <c r="J913" s="367" t="str">
        <f>IF('Data invoice'!S1029=0,"",'Data invoice'!T1029)</f>
        <v/>
      </c>
      <c r="L913" s="414"/>
      <c r="M913" s="275"/>
      <c r="N913" s="275"/>
      <c r="O913" s="414"/>
      <c r="P913" s="414"/>
      <c r="Q913" s="414"/>
      <c r="R913" s="414"/>
      <c r="S913" s="414"/>
      <c r="T913" s="414"/>
      <c r="U913" s="414"/>
      <c r="V913" s="414"/>
      <c r="W913" s="414"/>
      <c r="X913" s="414"/>
      <c r="Y913" s="414"/>
      <c r="Z913" s="414"/>
      <c r="AA913" s="414"/>
      <c r="AB913" s="414"/>
      <c r="AC913" s="275"/>
      <c r="AD913" s="275"/>
      <c r="AE913" s="275"/>
      <c r="AF913" s="275"/>
      <c r="AG913" s="275"/>
      <c r="AH913" s="275"/>
      <c r="AI913" s="275"/>
      <c r="AJ913" s="275"/>
      <c r="AK913" s="275"/>
      <c r="AL913" s="275"/>
    </row>
    <row r="914" spans="1:38" s="329" customFormat="1" ht="15.75" customHeight="1">
      <c r="A914" s="284" t="str">
        <f>IF('Data invoice'!J1030=0,"",'Data invoice'!K1030)</f>
        <v/>
      </c>
      <c r="B914" s="284" t="str">
        <f>IF('Data invoice'!K1030=0,"",'Data invoice'!L1030)</f>
        <v/>
      </c>
      <c r="C914" s="284" t="str">
        <f>IF('Data invoice'!L1030=0,"",'Data invoice'!M1030)</f>
        <v/>
      </c>
      <c r="D914" s="284" t="str">
        <f>IF('Data invoice'!M1030=0,"",'Data invoice'!N1030)</f>
        <v/>
      </c>
      <c r="E914" s="284" t="str">
        <f>IF('Data invoice'!N1030=0,"",'Data invoice'!O1030)</f>
        <v/>
      </c>
      <c r="F914" s="284" t="str">
        <f>IF('Data invoice'!O1030=0,"",'Data invoice'!P1030)</f>
        <v/>
      </c>
      <c r="G914" s="284" t="str">
        <f>IF('Data invoice'!P1030=0,"",'Data invoice'!Q1030)</f>
        <v/>
      </c>
      <c r="H914" s="284" t="str">
        <f>IF('Data invoice'!Q1030=0,"",'Data invoice'!R1030)</f>
        <v/>
      </c>
      <c r="I914" s="320" t="str">
        <f>IF('Data invoice'!R1030=0,"",'Data invoice'!S1030)</f>
        <v/>
      </c>
      <c r="J914" s="367" t="str">
        <f>IF('Data invoice'!S1030=0,"",'Data invoice'!T1030)</f>
        <v/>
      </c>
      <c r="L914" s="414"/>
      <c r="M914" s="275"/>
      <c r="N914" s="275"/>
      <c r="O914" s="414"/>
      <c r="P914" s="414"/>
      <c r="Q914" s="414"/>
      <c r="R914" s="414"/>
      <c r="S914" s="414"/>
      <c r="T914" s="414"/>
      <c r="U914" s="414"/>
      <c r="V914" s="414"/>
      <c r="W914" s="414"/>
      <c r="X914" s="414"/>
      <c r="Y914" s="414"/>
      <c r="Z914" s="414"/>
      <c r="AA914" s="414"/>
      <c r="AB914" s="414"/>
      <c r="AC914" s="275"/>
      <c r="AD914" s="275"/>
      <c r="AE914" s="275"/>
      <c r="AF914" s="275"/>
      <c r="AG914" s="275"/>
      <c r="AH914" s="275"/>
      <c r="AI914" s="275"/>
      <c r="AJ914" s="275"/>
      <c r="AK914" s="275"/>
      <c r="AL914" s="275"/>
    </row>
    <row r="915" spans="1:38" s="329" customFormat="1" ht="15.75" customHeight="1">
      <c r="A915" s="284" t="str">
        <f>IF('Data invoice'!J1031=0,"",'Data invoice'!K1031)</f>
        <v/>
      </c>
      <c r="B915" s="284" t="str">
        <f>IF('Data invoice'!K1031=0,"",'Data invoice'!L1031)</f>
        <v/>
      </c>
      <c r="C915" s="284" t="str">
        <f>IF('Data invoice'!L1031=0,"",'Data invoice'!M1031)</f>
        <v/>
      </c>
      <c r="D915" s="284" t="str">
        <f>IF('Data invoice'!M1031=0,"",'Data invoice'!N1031)</f>
        <v/>
      </c>
      <c r="E915" s="284" t="str">
        <f>IF('Data invoice'!N1031=0,"",'Data invoice'!O1031)</f>
        <v/>
      </c>
      <c r="F915" s="284" t="str">
        <f>IF('Data invoice'!O1031=0,"",'Data invoice'!P1031)</f>
        <v/>
      </c>
      <c r="G915" s="284" t="str">
        <f>IF('Data invoice'!P1031=0,"",'Data invoice'!Q1031)</f>
        <v/>
      </c>
      <c r="H915" s="284" t="str">
        <f>IF('Data invoice'!Q1031=0,"",'Data invoice'!R1031)</f>
        <v/>
      </c>
      <c r="I915" s="320" t="str">
        <f>IF('Data invoice'!R1031=0,"",'Data invoice'!S1031)</f>
        <v/>
      </c>
      <c r="J915" s="367" t="str">
        <f>IF('Data invoice'!S1031=0,"",'Data invoice'!T1031)</f>
        <v/>
      </c>
      <c r="L915" s="414"/>
      <c r="M915" s="275"/>
      <c r="N915" s="275"/>
      <c r="O915" s="414"/>
      <c r="P915" s="414"/>
      <c r="Q915" s="414"/>
      <c r="R915" s="414"/>
      <c r="S915" s="414"/>
      <c r="T915" s="414"/>
      <c r="U915" s="414"/>
      <c r="V915" s="414"/>
      <c r="W915" s="414"/>
      <c r="X915" s="414"/>
      <c r="Y915" s="414"/>
      <c r="Z915" s="414"/>
      <c r="AA915" s="414"/>
      <c r="AB915" s="414"/>
      <c r="AC915" s="275"/>
      <c r="AD915" s="275"/>
      <c r="AE915" s="275"/>
      <c r="AF915" s="275"/>
      <c r="AG915" s="275"/>
      <c r="AH915" s="275"/>
      <c r="AI915" s="275"/>
      <c r="AJ915" s="275"/>
      <c r="AK915" s="275"/>
      <c r="AL915" s="275"/>
    </row>
    <row r="916" spans="1:38" s="329" customFormat="1" ht="15.75" customHeight="1">
      <c r="A916" s="284" t="str">
        <f>IF('Data invoice'!J1032=0,"",'Data invoice'!K1032)</f>
        <v/>
      </c>
      <c r="B916" s="284" t="str">
        <f>IF('Data invoice'!K1032=0,"",'Data invoice'!L1032)</f>
        <v/>
      </c>
      <c r="C916" s="284" t="str">
        <f>IF('Data invoice'!L1032=0,"",'Data invoice'!M1032)</f>
        <v/>
      </c>
      <c r="D916" s="284" t="str">
        <f>IF('Data invoice'!M1032=0,"",'Data invoice'!N1032)</f>
        <v/>
      </c>
      <c r="E916" s="284" t="str">
        <f>IF('Data invoice'!N1032=0,"",'Data invoice'!O1032)</f>
        <v/>
      </c>
      <c r="F916" s="284" t="str">
        <f>IF('Data invoice'!O1032=0,"",'Data invoice'!P1032)</f>
        <v/>
      </c>
      <c r="G916" s="284" t="str">
        <f>IF('Data invoice'!P1032=0,"",'Data invoice'!Q1032)</f>
        <v/>
      </c>
      <c r="H916" s="284" t="str">
        <f>IF('Data invoice'!Q1032=0,"",'Data invoice'!R1032)</f>
        <v/>
      </c>
      <c r="I916" s="320" t="str">
        <f>IF('Data invoice'!R1032=0,"",'Data invoice'!S1032)</f>
        <v/>
      </c>
      <c r="J916" s="367" t="str">
        <f>IF('Data invoice'!S1032=0,"",'Data invoice'!T1032)</f>
        <v/>
      </c>
      <c r="L916" s="414"/>
      <c r="M916" s="275"/>
      <c r="N916" s="275"/>
      <c r="O916" s="414"/>
      <c r="P916" s="414"/>
      <c r="Q916" s="414"/>
      <c r="R916" s="414"/>
      <c r="S916" s="414"/>
      <c r="T916" s="414"/>
      <c r="U916" s="414"/>
      <c r="V916" s="414"/>
      <c r="W916" s="414"/>
      <c r="X916" s="414"/>
      <c r="Y916" s="414"/>
      <c r="Z916" s="414"/>
      <c r="AA916" s="414"/>
      <c r="AB916" s="414"/>
      <c r="AC916" s="275"/>
      <c r="AD916" s="275"/>
      <c r="AE916" s="275"/>
      <c r="AF916" s="275"/>
      <c r="AG916" s="275"/>
      <c r="AH916" s="275"/>
      <c r="AI916" s="275"/>
      <c r="AJ916" s="275"/>
      <c r="AK916" s="275"/>
      <c r="AL916" s="275"/>
    </row>
    <row r="917" spans="1:38" s="329" customFormat="1" ht="15.75" customHeight="1">
      <c r="A917" s="284" t="str">
        <f>IF('Data invoice'!J1033=0,"",'Data invoice'!K1033)</f>
        <v/>
      </c>
      <c r="B917" s="284" t="str">
        <f>IF('Data invoice'!K1033=0,"",'Data invoice'!L1033)</f>
        <v/>
      </c>
      <c r="C917" s="284" t="str">
        <f>IF('Data invoice'!L1033=0,"",'Data invoice'!M1033)</f>
        <v/>
      </c>
      <c r="D917" s="284" t="str">
        <f>IF('Data invoice'!M1033=0,"",'Data invoice'!N1033)</f>
        <v/>
      </c>
      <c r="E917" s="284" t="str">
        <f>IF('Data invoice'!N1033=0,"",'Data invoice'!O1033)</f>
        <v/>
      </c>
      <c r="F917" s="284" t="str">
        <f>IF('Data invoice'!O1033=0,"",'Data invoice'!P1033)</f>
        <v/>
      </c>
      <c r="G917" s="284" t="str">
        <f>IF('Data invoice'!P1033=0,"",'Data invoice'!Q1033)</f>
        <v/>
      </c>
      <c r="H917" s="284" t="str">
        <f>IF('Data invoice'!Q1033=0,"",'Data invoice'!R1033)</f>
        <v/>
      </c>
      <c r="I917" s="320" t="str">
        <f>IF('Data invoice'!R1033=0,"",'Data invoice'!S1033)</f>
        <v/>
      </c>
      <c r="J917" s="367" t="str">
        <f>IF('Data invoice'!S1033=0,"",'Data invoice'!T1033)</f>
        <v/>
      </c>
      <c r="L917" s="414"/>
      <c r="M917" s="275"/>
      <c r="N917" s="275"/>
      <c r="O917" s="414"/>
      <c r="P917" s="414"/>
      <c r="Q917" s="414"/>
      <c r="R917" s="414"/>
      <c r="S917" s="414"/>
      <c r="T917" s="414"/>
      <c r="U917" s="414"/>
      <c r="V917" s="414"/>
      <c r="W917" s="414"/>
      <c r="X917" s="414"/>
      <c r="Y917" s="414"/>
      <c r="Z917" s="414"/>
      <c r="AA917" s="414"/>
      <c r="AB917" s="414"/>
      <c r="AC917" s="275"/>
      <c r="AD917" s="275"/>
      <c r="AE917" s="275"/>
      <c r="AF917" s="275"/>
      <c r="AG917" s="275"/>
      <c r="AH917" s="275"/>
      <c r="AI917" s="275"/>
      <c r="AJ917" s="275"/>
      <c r="AK917" s="275"/>
      <c r="AL917" s="275"/>
    </row>
    <row r="918" spans="1:38" s="329" customFormat="1" ht="15.75" customHeight="1">
      <c r="A918" s="284" t="str">
        <f>IF('Data invoice'!J1034=0,"",'Data invoice'!K1034)</f>
        <v/>
      </c>
      <c r="B918" s="284" t="str">
        <f>IF('Data invoice'!K1034=0,"",'Data invoice'!L1034)</f>
        <v/>
      </c>
      <c r="C918" s="284" t="str">
        <f>IF('Data invoice'!L1034=0,"",'Data invoice'!M1034)</f>
        <v/>
      </c>
      <c r="D918" s="284" t="str">
        <f>IF('Data invoice'!M1034=0,"",'Data invoice'!N1034)</f>
        <v/>
      </c>
      <c r="E918" s="284" t="str">
        <f>IF('Data invoice'!N1034=0,"",'Data invoice'!O1034)</f>
        <v/>
      </c>
      <c r="F918" s="284" t="str">
        <f>IF('Data invoice'!O1034=0,"",'Data invoice'!P1034)</f>
        <v/>
      </c>
      <c r="G918" s="284" t="str">
        <f>IF('Data invoice'!P1034=0,"",'Data invoice'!Q1034)</f>
        <v/>
      </c>
      <c r="H918" s="284" t="str">
        <f>IF('Data invoice'!Q1034=0,"",'Data invoice'!R1034)</f>
        <v/>
      </c>
      <c r="I918" s="320" t="str">
        <f>IF('Data invoice'!R1034=0,"",'Data invoice'!S1034)</f>
        <v/>
      </c>
      <c r="J918" s="367" t="str">
        <f>IF('Data invoice'!S1034=0,"",'Data invoice'!T1034)</f>
        <v/>
      </c>
      <c r="L918" s="414"/>
      <c r="M918" s="275"/>
      <c r="N918" s="275"/>
      <c r="O918" s="414"/>
      <c r="P918" s="414"/>
      <c r="Q918" s="414"/>
      <c r="R918" s="414"/>
      <c r="S918" s="414"/>
      <c r="T918" s="414"/>
      <c r="U918" s="414"/>
      <c r="V918" s="414"/>
      <c r="W918" s="414"/>
      <c r="X918" s="414"/>
      <c r="Y918" s="414"/>
      <c r="Z918" s="414"/>
      <c r="AA918" s="414"/>
      <c r="AB918" s="414"/>
      <c r="AC918" s="275"/>
      <c r="AD918" s="275"/>
      <c r="AE918" s="275"/>
      <c r="AF918" s="275"/>
      <c r="AG918" s="275"/>
      <c r="AH918" s="275"/>
      <c r="AI918" s="275"/>
      <c r="AJ918" s="275"/>
      <c r="AK918" s="275"/>
      <c r="AL918" s="275"/>
    </row>
    <row r="919" spans="1:38" s="329" customFormat="1" ht="15.75" customHeight="1">
      <c r="A919" s="284" t="str">
        <f>IF('Data invoice'!J1035=0,"",'Data invoice'!K1035)</f>
        <v/>
      </c>
      <c r="B919" s="284" t="str">
        <f>IF('Data invoice'!K1035=0,"",'Data invoice'!L1035)</f>
        <v/>
      </c>
      <c r="C919" s="284" t="str">
        <f>IF('Data invoice'!L1035=0,"",'Data invoice'!M1035)</f>
        <v/>
      </c>
      <c r="D919" s="284" t="str">
        <f>IF('Data invoice'!M1035=0,"",'Data invoice'!N1035)</f>
        <v/>
      </c>
      <c r="E919" s="284" t="str">
        <f>IF('Data invoice'!N1035=0,"",'Data invoice'!O1035)</f>
        <v/>
      </c>
      <c r="F919" s="284" t="str">
        <f>IF('Data invoice'!O1035=0,"",'Data invoice'!P1035)</f>
        <v/>
      </c>
      <c r="G919" s="284" t="str">
        <f>IF('Data invoice'!P1035=0,"",'Data invoice'!Q1035)</f>
        <v/>
      </c>
      <c r="H919" s="284" t="str">
        <f>IF('Data invoice'!Q1035=0,"",'Data invoice'!R1035)</f>
        <v/>
      </c>
      <c r="I919" s="320" t="str">
        <f>IF('Data invoice'!R1035=0,"",'Data invoice'!S1035)</f>
        <v/>
      </c>
      <c r="J919" s="367" t="str">
        <f>IF('Data invoice'!S1035=0,"",'Data invoice'!T1035)</f>
        <v/>
      </c>
      <c r="L919" s="414"/>
      <c r="M919" s="275"/>
      <c r="N919" s="275"/>
      <c r="O919" s="414"/>
      <c r="P919" s="414"/>
      <c r="Q919" s="414"/>
      <c r="R919" s="414"/>
      <c r="S919" s="414"/>
      <c r="T919" s="414"/>
      <c r="U919" s="414"/>
      <c r="V919" s="414"/>
      <c r="W919" s="414"/>
      <c r="X919" s="414"/>
      <c r="Y919" s="414"/>
      <c r="Z919" s="414"/>
      <c r="AA919" s="414"/>
      <c r="AB919" s="414"/>
      <c r="AC919" s="275"/>
      <c r="AD919" s="275"/>
      <c r="AE919" s="275"/>
      <c r="AF919" s="275"/>
      <c r="AG919" s="275"/>
      <c r="AH919" s="275"/>
      <c r="AI919" s="275"/>
      <c r="AJ919" s="275"/>
      <c r="AK919" s="275"/>
      <c r="AL919" s="275"/>
    </row>
    <row r="920" spans="1:38" s="329" customFormat="1" ht="15.75" customHeight="1">
      <c r="A920" s="284" t="str">
        <f>IF('Data invoice'!J1036=0,"",'Data invoice'!K1036)</f>
        <v/>
      </c>
      <c r="B920" s="284" t="str">
        <f>IF('Data invoice'!K1036=0,"",'Data invoice'!L1036)</f>
        <v/>
      </c>
      <c r="C920" s="284" t="str">
        <f>IF('Data invoice'!L1036=0,"",'Data invoice'!M1036)</f>
        <v/>
      </c>
      <c r="D920" s="284" t="str">
        <f>IF('Data invoice'!M1036=0,"",'Data invoice'!N1036)</f>
        <v/>
      </c>
      <c r="E920" s="284" t="str">
        <f>IF('Data invoice'!N1036=0,"",'Data invoice'!O1036)</f>
        <v/>
      </c>
      <c r="F920" s="284" t="str">
        <f>IF('Data invoice'!O1036=0,"",'Data invoice'!P1036)</f>
        <v/>
      </c>
      <c r="G920" s="284" t="str">
        <f>IF('Data invoice'!P1036=0,"",'Data invoice'!Q1036)</f>
        <v/>
      </c>
      <c r="H920" s="284" t="str">
        <f>IF('Data invoice'!Q1036=0,"",'Data invoice'!R1036)</f>
        <v/>
      </c>
      <c r="I920" s="320" t="str">
        <f>IF('Data invoice'!R1036=0,"",'Data invoice'!S1036)</f>
        <v/>
      </c>
      <c r="J920" s="367" t="str">
        <f>IF('Data invoice'!S1036=0,"",'Data invoice'!T1036)</f>
        <v/>
      </c>
      <c r="L920" s="414"/>
      <c r="M920" s="275"/>
      <c r="N920" s="275"/>
      <c r="O920" s="414"/>
      <c r="P920" s="414"/>
      <c r="Q920" s="414"/>
      <c r="R920" s="414"/>
      <c r="S920" s="414"/>
      <c r="T920" s="414"/>
      <c r="U920" s="414"/>
      <c r="V920" s="414"/>
      <c r="W920" s="414"/>
      <c r="X920" s="414"/>
      <c r="Y920" s="414"/>
      <c r="Z920" s="414"/>
      <c r="AA920" s="414"/>
      <c r="AB920" s="414"/>
      <c r="AC920" s="275"/>
      <c r="AD920" s="275"/>
      <c r="AE920" s="275"/>
      <c r="AF920" s="275"/>
      <c r="AG920" s="275"/>
      <c r="AH920" s="275"/>
      <c r="AI920" s="275"/>
      <c r="AJ920" s="275"/>
      <c r="AK920" s="275"/>
      <c r="AL920" s="275"/>
    </row>
    <row r="921" spans="1:38" s="329" customFormat="1" ht="15.75" customHeight="1">
      <c r="A921" s="284" t="str">
        <f>IF('Data invoice'!J1037=0,"",'Data invoice'!K1037)</f>
        <v/>
      </c>
      <c r="B921" s="284" t="str">
        <f>IF('Data invoice'!K1037=0,"",'Data invoice'!L1037)</f>
        <v/>
      </c>
      <c r="C921" s="284" t="str">
        <f>IF('Data invoice'!L1037=0,"",'Data invoice'!M1037)</f>
        <v/>
      </c>
      <c r="D921" s="284" t="str">
        <f>IF('Data invoice'!M1037=0,"",'Data invoice'!N1037)</f>
        <v/>
      </c>
      <c r="E921" s="284" t="str">
        <f>IF('Data invoice'!N1037=0,"",'Data invoice'!O1037)</f>
        <v/>
      </c>
      <c r="F921" s="284" t="str">
        <f>IF('Data invoice'!O1037=0,"",'Data invoice'!P1037)</f>
        <v/>
      </c>
      <c r="G921" s="284" t="str">
        <f>IF('Data invoice'!P1037=0,"",'Data invoice'!Q1037)</f>
        <v/>
      </c>
      <c r="H921" s="284" t="str">
        <f>IF('Data invoice'!Q1037=0,"",'Data invoice'!R1037)</f>
        <v/>
      </c>
      <c r="I921" s="320" t="str">
        <f>IF('Data invoice'!R1037=0,"",'Data invoice'!S1037)</f>
        <v/>
      </c>
      <c r="J921" s="367" t="str">
        <f>IF('Data invoice'!S1037=0,"",'Data invoice'!T1037)</f>
        <v/>
      </c>
      <c r="L921" s="414"/>
      <c r="M921" s="275"/>
      <c r="N921" s="275"/>
      <c r="O921" s="414"/>
      <c r="P921" s="414"/>
      <c r="Q921" s="414"/>
      <c r="R921" s="414"/>
      <c r="S921" s="414"/>
      <c r="T921" s="414"/>
      <c r="U921" s="414"/>
      <c r="V921" s="414"/>
      <c r="W921" s="414"/>
      <c r="X921" s="414"/>
      <c r="Y921" s="414"/>
      <c r="Z921" s="414"/>
      <c r="AA921" s="414"/>
      <c r="AB921" s="414"/>
      <c r="AC921" s="275"/>
      <c r="AD921" s="275"/>
      <c r="AE921" s="275"/>
      <c r="AF921" s="275"/>
      <c r="AG921" s="275"/>
      <c r="AH921" s="275"/>
      <c r="AI921" s="275"/>
      <c r="AJ921" s="275"/>
      <c r="AK921" s="275"/>
      <c r="AL921" s="275"/>
    </row>
    <row r="922" spans="1:38" s="329" customFormat="1" ht="15.75" customHeight="1">
      <c r="A922" s="284" t="str">
        <f>IF('Data invoice'!J1038=0,"",'Data invoice'!K1038)</f>
        <v/>
      </c>
      <c r="B922" s="284" t="str">
        <f>IF('Data invoice'!K1038=0,"",'Data invoice'!L1038)</f>
        <v/>
      </c>
      <c r="C922" s="284" t="str">
        <f>IF('Data invoice'!L1038=0,"",'Data invoice'!M1038)</f>
        <v/>
      </c>
      <c r="D922" s="284" t="str">
        <f>IF('Data invoice'!M1038=0,"",'Data invoice'!N1038)</f>
        <v/>
      </c>
      <c r="E922" s="284" t="str">
        <f>IF('Data invoice'!N1038=0,"",'Data invoice'!O1038)</f>
        <v/>
      </c>
      <c r="F922" s="284" t="str">
        <f>IF('Data invoice'!O1038=0,"",'Data invoice'!P1038)</f>
        <v/>
      </c>
      <c r="G922" s="284" t="str">
        <f>IF('Data invoice'!P1038=0,"",'Data invoice'!Q1038)</f>
        <v/>
      </c>
      <c r="H922" s="284" t="str">
        <f>IF('Data invoice'!Q1038=0,"",'Data invoice'!R1038)</f>
        <v/>
      </c>
      <c r="I922" s="320" t="str">
        <f>IF('Data invoice'!R1038=0,"",'Data invoice'!S1038)</f>
        <v/>
      </c>
      <c r="J922" s="367" t="str">
        <f>IF('Data invoice'!S1038=0,"",'Data invoice'!T1038)</f>
        <v/>
      </c>
      <c r="L922" s="414"/>
      <c r="M922" s="275"/>
      <c r="N922" s="275"/>
      <c r="O922" s="414"/>
      <c r="P922" s="414"/>
      <c r="Q922" s="414"/>
      <c r="R922" s="414"/>
      <c r="S922" s="414"/>
      <c r="T922" s="414"/>
      <c r="U922" s="414"/>
      <c r="V922" s="414"/>
      <c r="W922" s="414"/>
      <c r="X922" s="414"/>
      <c r="Y922" s="414"/>
      <c r="Z922" s="414"/>
      <c r="AA922" s="414"/>
      <c r="AB922" s="414"/>
      <c r="AC922" s="275"/>
      <c r="AD922" s="275"/>
      <c r="AE922" s="275"/>
      <c r="AF922" s="275"/>
      <c r="AG922" s="275"/>
      <c r="AH922" s="275"/>
      <c r="AI922" s="275"/>
      <c r="AJ922" s="275"/>
      <c r="AK922" s="275"/>
      <c r="AL922" s="275"/>
    </row>
    <row r="923" spans="1:38" s="329" customFormat="1" ht="15.75" customHeight="1">
      <c r="A923" s="284" t="str">
        <f>IF('Data invoice'!J1039=0,"",'Data invoice'!K1039)</f>
        <v/>
      </c>
      <c r="B923" s="284" t="str">
        <f>IF('Data invoice'!K1039=0,"",'Data invoice'!L1039)</f>
        <v/>
      </c>
      <c r="C923" s="284" t="str">
        <f>IF('Data invoice'!L1039=0,"",'Data invoice'!M1039)</f>
        <v/>
      </c>
      <c r="D923" s="284" t="str">
        <f>IF('Data invoice'!M1039=0,"",'Data invoice'!N1039)</f>
        <v/>
      </c>
      <c r="E923" s="284" t="str">
        <f>IF('Data invoice'!N1039=0,"",'Data invoice'!O1039)</f>
        <v/>
      </c>
      <c r="F923" s="284" t="str">
        <f>IF('Data invoice'!O1039=0,"",'Data invoice'!P1039)</f>
        <v/>
      </c>
      <c r="G923" s="284" t="str">
        <f>IF('Data invoice'!P1039=0,"",'Data invoice'!Q1039)</f>
        <v/>
      </c>
      <c r="H923" s="284" t="str">
        <f>IF('Data invoice'!Q1039=0,"",'Data invoice'!R1039)</f>
        <v/>
      </c>
      <c r="I923" s="320" t="str">
        <f>IF('Data invoice'!R1039=0,"",'Data invoice'!S1039)</f>
        <v/>
      </c>
      <c r="J923" s="367" t="str">
        <f>IF('Data invoice'!S1039=0,"",'Data invoice'!T1039)</f>
        <v/>
      </c>
      <c r="L923" s="414"/>
      <c r="M923" s="275"/>
      <c r="N923" s="275"/>
      <c r="O923" s="414"/>
      <c r="P923" s="414"/>
      <c r="Q923" s="414"/>
      <c r="R923" s="414"/>
      <c r="S923" s="414"/>
      <c r="T923" s="414"/>
      <c r="U923" s="414"/>
      <c r="V923" s="414"/>
      <c r="W923" s="414"/>
      <c r="X923" s="414"/>
      <c r="Y923" s="414"/>
      <c r="Z923" s="414"/>
      <c r="AA923" s="414"/>
      <c r="AB923" s="414"/>
      <c r="AC923" s="275"/>
      <c r="AD923" s="275"/>
      <c r="AE923" s="275"/>
      <c r="AF923" s="275"/>
      <c r="AG923" s="275"/>
      <c r="AH923" s="275"/>
      <c r="AI923" s="275"/>
      <c r="AJ923" s="275"/>
      <c r="AK923" s="275"/>
      <c r="AL923" s="275"/>
    </row>
    <row r="924" spans="1:38" s="329" customFormat="1" ht="15.75" customHeight="1">
      <c r="A924" s="284" t="str">
        <f>IF('Data invoice'!J1040=0,"",'Data invoice'!K1040)</f>
        <v/>
      </c>
      <c r="B924" s="284" t="str">
        <f>IF('Data invoice'!K1040=0,"",'Data invoice'!L1040)</f>
        <v/>
      </c>
      <c r="C924" s="284" t="str">
        <f>IF('Data invoice'!L1040=0,"",'Data invoice'!M1040)</f>
        <v/>
      </c>
      <c r="D924" s="284" t="str">
        <f>IF('Data invoice'!M1040=0,"",'Data invoice'!N1040)</f>
        <v/>
      </c>
      <c r="E924" s="284" t="str">
        <f>IF('Data invoice'!N1040=0,"",'Data invoice'!O1040)</f>
        <v/>
      </c>
      <c r="F924" s="284" t="str">
        <f>IF('Data invoice'!O1040=0,"",'Data invoice'!P1040)</f>
        <v/>
      </c>
      <c r="G924" s="284" t="str">
        <f>IF('Data invoice'!P1040=0,"",'Data invoice'!Q1040)</f>
        <v/>
      </c>
      <c r="H924" s="284" t="str">
        <f>IF('Data invoice'!Q1040=0,"",'Data invoice'!R1040)</f>
        <v/>
      </c>
      <c r="I924" s="320" t="str">
        <f>IF('Data invoice'!R1040=0,"",'Data invoice'!S1040)</f>
        <v/>
      </c>
      <c r="J924" s="367" t="str">
        <f>IF('Data invoice'!S1040=0,"",'Data invoice'!T1040)</f>
        <v/>
      </c>
      <c r="L924" s="414"/>
      <c r="M924" s="275"/>
      <c r="N924" s="275"/>
      <c r="O924" s="414"/>
      <c r="P924" s="414"/>
      <c r="Q924" s="414"/>
      <c r="R924" s="414"/>
      <c r="S924" s="414"/>
      <c r="T924" s="414"/>
      <c r="U924" s="414"/>
      <c r="V924" s="414"/>
      <c r="W924" s="414"/>
      <c r="X924" s="414"/>
      <c r="Y924" s="414"/>
      <c r="Z924" s="414"/>
      <c r="AA924" s="414"/>
      <c r="AB924" s="414"/>
      <c r="AC924" s="275"/>
      <c r="AD924" s="275"/>
      <c r="AE924" s="275"/>
      <c r="AF924" s="275"/>
      <c r="AG924" s="275"/>
      <c r="AH924" s="275"/>
      <c r="AI924" s="275"/>
      <c r="AJ924" s="275"/>
      <c r="AK924" s="275"/>
      <c r="AL924" s="275"/>
    </row>
    <row r="925" spans="1:38" s="329" customFormat="1" ht="15.75" customHeight="1">
      <c r="A925" s="284" t="str">
        <f>IF('Data invoice'!J1041=0,"",'Data invoice'!K1041)</f>
        <v/>
      </c>
      <c r="B925" s="284" t="str">
        <f>IF('Data invoice'!K1041=0,"",'Data invoice'!L1041)</f>
        <v/>
      </c>
      <c r="C925" s="284" t="str">
        <f>IF('Data invoice'!L1041=0,"",'Data invoice'!M1041)</f>
        <v/>
      </c>
      <c r="D925" s="284" t="str">
        <f>IF('Data invoice'!M1041=0,"",'Data invoice'!N1041)</f>
        <v/>
      </c>
      <c r="E925" s="284" t="str">
        <f>IF('Data invoice'!N1041=0,"",'Data invoice'!O1041)</f>
        <v/>
      </c>
      <c r="F925" s="284" t="str">
        <f>IF('Data invoice'!O1041=0,"",'Data invoice'!P1041)</f>
        <v/>
      </c>
      <c r="G925" s="284" t="str">
        <f>IF('Data invoice'!P1041=0,"",'Data invoice'!Q1041)</f>
        <v/>
      </c>
      <c r="H925" s="284" t="str">
        <f>IF('Data invoice'!Q1041=0,"",'Data invoice'!R1041)</f>
        <v/>
      </c>
      <c r="I925" s="320" t="str">
        <f>IF('Data invoice'!R1041=0,"",'Data invoice'!S1041)</f>
        <v/>
      </c>
      <c r="J925" s="367" t="str">
        <f>IF('Data invoice'!S1041=0,"",'Data invoice'!T1041)</f>
        <v/>
      </c>
      <c r="L925" s="414"/>
      <c r="M925" s="275"/>
      <c r="N925" s="275"/>
      <c r="O925" s="414"/>
      <c r="P925" s="414"/>
      <c r="Q925" s="414"/>
      <c r="R925" s="414"/>
      <c r="S925" s="414"/>
      <c r="T925" s="414"/>
      <c r="U925" s="414"/>
      <c r="V925" s="414"/>
      <c r="W925" s="414"/>
      <c r="X925" s="414"/>
      <c r="Y925" s="414"/>
      <c r="Z925" s="414"/>
      <c r="AA925" s="414"/>
      <c r="AB925" s="414"/>
      <c r="AC925" s="275"/>
      <c r="AD925" s="275"/>
      <c r="AE925" s="275"/>
      <c r="AF925" s="275"/>
      <c r="AG925" s="275"/>
      <c r="AH925" s="275"/>
      <c r="AI925" s="275"/>
      <c r="AJ925" s="275"/>
      <c r="AK925" s="275"/>
      <c r="AL925" s="275"/>
    </row>
    <row r="926" spans="1:38" s="329" customFormat="1" ht="15.75" customHeight="1">
      <c r="A926" s="284" t="str">
        <f>IF('Data invoice'!J1042=0,"",'Data invoice'!K1042)</f>
        <v/>
      </c>
      <c r="B926" s="284" t="str">
        <f>IF('Data invoice'!K1042=0,"",'Data invoice'!L1042)</f>
        <v/>
      </c>
      <c r="C926" s="284" t="str">
        <f>IF('Data invoice'!L1042=0,"",'Data invoice'!M1042)</f>
        <v/>
      </c>
      <c r="D926" s="284" t="str">
        <f>IF('Data invoice'!M1042=0,"",'Data invoice'!N1042)</f>
        <v/>
      </c>
      <c r="E926" s="284" t="str">
        <f>IF('Data invoice'!N1042=0,"",'Data invoice'!O1042)</f>
        <v/>
      </c>
      <c r="F926" s="284" t="str">
        <f>IF('Data invoice'!O1042=0,"",'Data invoice'!P1042)</f>
        <v/>
      </c>
      <c r="G926" s="284" t="str">
        <f>IF('Data invoice'!P1042=0,"",'Data invoice'!Q1042)</f>
        <v/>
      </c>
      <c r="H926" s="284" t="str">
        <f>IF('Data invoice'!Q1042=0,"",'Data invoice'!R1042)</f>
        <v/>
      </c>
      <c r="I926" s="320" t="str">
        <f>IF('Data invoice'!R1042=0,"",'Data invoice'!S1042)</f>
        <v/>
      </c>
      <c r="J926" s="367" t="str">
        <f>IF('Data invoice'!S1042=0,"",'Data invoice'!T1042)</f>
        <v/>
      </c>
      <c r="L926" s="414"/>
      <c r="M926" s="275"/>
      <c r="N926" s="275"/>
      <c r="O926" s="414"/>
      <c r="P926" s="414"/>
      <c r="Q926" s="414"/>
      <c r="R926" s="414"/>
      <c r="S926" s="414"/>
      <c r="T926" s="414"/>
      <c r="U926" s="414"/>
      <c r="V926" s="414"/>
      <c r="W926" s="414"/>
      <c r="X926" s="414"/>
      <c r="Y926" s="414"/>
      <c r="Z926" s="414"/>
      <c r="AA926" s="414"/>
      <c r="AB926" s="414"/>
      <c r="AC926" s="275"/>
      <c r="AD926" s="275"/>
      <c r="AE926" s="275"/>
      <c r="AF926" s="275"/>
      <c r="AG926" s="275"/>
      <c r="AH926" s="275"/>
      <c r="AI926" s="275"/>
      <c r="AJ926" s="275"/>
      <c r="AK926" s="275"/>
      <c r="AL926" s="275"/>
    </row>
    <row r="927" spans="1:38" s="329" customFormat="1" ht="15.75" customHeight="1">
      <c r="A927" s="284" t="str">
        <f>IF('Data invoice'!J1043=0,"",'Data invoice'!K1043)</f>
        <v/>
      </c>
      <c r="B927" s="284" t="str">
        <f>IF('Data invoice'!K1043=0,"",'Data invoice'!L1043)</f>
        <v/>
      </c>
      <c r="C927" s="284" t="str">
        <f>IF('Data invoice'!L1043=0,"",'Data invoice'!M1043)</f>
        <v/>
      </c>
      <c r="D927" s="284" t="str">
        <f>IF('Data invoice'!M1043=0,"",'Data invoice'!N1043)</f>
        <v/>
      </c>
      <c r="E927" s="284" t="str">
        <f>IF('Data invoice'!N1043=0,"",'Data invoice'!O1043)</f>
        <v/>
      </c>
      <c r="F927" s="284" t="str">
        <f>IF('Data invoice'!O1043=0,"",'Data invoice'!P1043)</f>
        <v/>
      </c>
      <c r="G927" s="284" t="str">
        <f>IF('Data invoice'!P1043=0,"",'Data invoice'!Q1043)</f>
        <v/>
      </c>
      <c r="H927" s="284" t="str">
        <f>IF('Data invoice'!Q1043=0,"",'Data invoice'!R1043)</f>
        <v/>
      </c>
      <c r="I927" s="320" t="str">
        <f>IF('Data invoice'!R1043=0,"",'Data invoice'!S1043)</f>
        <v/>
      </c>
      <c r="J927" s="367" t="str">
        <f>IF('Data invoice'!S1043=0,"",'Data invoice'!T1043)</f>
        <v/>
      </c>
      <c r="L927" s="414"/>
      <c r="M927" s="275"/>
      <c r="N927" s="275"/>
      <c r="O927" s="414"/>
      <c r="P927" s="414"/>
      <c r="Q927" s="414"/>
      <c r="R927" s="414"/>
      <c r="S927" s="414"/>
      <c r="T927" s="414"/>
      <c r="U927" s="414"/>
      <c r="V927" s="414"/>
      <c r="W927" s="414"/>
      <c r="X927" s="414"/>
      <c r="Y927" s="414"/>
      <c r="Z927" s="414"/>
      <c r="AA927" s="414"/>
      <c r="AB927" s="414"/>
      <c r="AC927" s="275"/>
      <c r="AD927" s="275"/>
      <c r="AE927" s="275"/>
      <c r="AF927" s="275"/>
      <c r="AG927" s="275"/>
      <c r="AH927" s="275"/>
      <c r="AI927" s="275"/>
      <c r="AJ927" s="275"/>
      <c r="AK927" s="275"/>
      <c r="AL927" s="275"/>
    </row>
    <row r="928" spans="1:38" s="329" customFormat="1" ht="15.75" customHeight="1">
      <c r="A928" s="284" t="str">
        <f>IF('Data invoice'!J1044=0,"",'Data invoice'!K1044)</f>
        <v/>
      </c>
      <c r="B928" s="284" t="str">
        <f>IF('Data invoice'!K1044=0,"",'Data invoice'!L1044)</f>
        <v/>
      </c>
      <c r="C928" s="284" t="str">
        <f>IF('Data invoice'!L1044=0,"",'Data invoice'!M1044)</f>
        <v/>
      </c>
      <c r="D928" s="284" t="str">
        <f>IF('Data invoice'!M1044=0,"",'Data invoice'!N1044)</f>
        <v/>
      </c>
      <c r="E928" s="284" t="str">
        <f>IF('Data invoice'!N1044=0,"",'Data invoice'!O1044)</f>
        <v/>
      </c>
      <c r="F928" s="284" t="str">
        <f>IF('Data invoice'!O1044=0,"",'Data invoice'!P1044)</f>
        <v/>
      </c>
      <c r="G928" s="284" t="str">
        <f>IF('Data invoice'!P1044=0,"",'Data invoice'!Q1044)</f>
        <v/>
      </c>
      <c r="H928" s="284" t="str">
        <f>IF('Data invoice'!Q1044=0,"",'Data invoice'!R1044)</f>
        <v/>
      </c>
      <c r="I928" s="320" t="str">
        <f>IF('Data invoice'!R1044=0,"",'Data invoice'!S1044)</f>
        <v/>
      </c>
      <c r="J928" s="367" t="str">
        <f>IF('Data invoice'!S1044=0,"",'Data invoice'!T1044)</f>
        <v/>
      </c>
      <c r="L928" s="414"/>
      <c r="M928" s="275"/>
      <c r="N928" s="275"/>
      <c r="O928" s="414"/>
      <c r="P928" s="414"/>
      <c r="Q928" s="414"/>
      <c r="R928" s="414"/>
      <c r="S928" s="414"/>
      <c r="T928" s="414"/>
      <c r="U928" s="414"/>
      <c r="V928" s="414"/>
      <c r="W928" s="414"/>
      <c r="X928" s="414"/>
      <c r="Y928" s="414"/>
      <c r="Z928" s="414"/>
      <c r="AA928" s="414"/>
      <c r="AB928" s="414"/>
      <c r="AC928" s="275"/>
      <c r="AD928" s="275"/>
      <c r="AE928" s="275"/>
      <c r="AF928" s="275"/>
      <c r="AG928" s="275"/>
      <c r="AH928" s="275"/>
      <c r="AI928" s="275"/>
      <c r="AJ928" s="275"/>
      <c r="AK928" s="275"/>
      <c r="AL928" s="275"/>
    </row>
    <row r="929" spans="1:38" s="329" customFormat="1" ht="15.75" customHeight="1">
      <c r="A929" s="284" t="str">
        <f>IF('Data invoice'!J1045=0,"",'Data invoice'!K1045)</f>
        <v/>
      </c>
      <c r="B929" s="284" t="str">
        <f>IF('Data invoice'!K1045=0,"",'Data invoice'!L1045)</f>
        <v/>
      </c>
      <c r="C929" s="284" t="str">
        <f>IF('Data invoice'!L1045=0,"",'Data invoice'!M1045)</f>
        <v/>
      </c>
      <c r="D929" s="284" t="str">
        <f>IF('Data invoice'!M1045=0,"",'Data invoice'!N1045)</f>
        <v/>
      </c>
      <c r="E929" s="284" t="str">
        <f>IF('Data invoice'!N1045=0,"",'Data invoice'!O1045)</f>
        <v/>
      </c>
      <c r="F929" s="284" t="str">
        <f>IF('Data invoice'!O1045=0,"",'Data invoice'!P1045)</f>
        <v/>
      </c>
      <c r="G929" s="284" t="str">
        <f>IF('Data invoice'!P1045=0,"",'Data invoice'!Q1045)</f>
        <v/>
      </c>
      <c r="H929" s="284" t="str">
        <f>IF('Data invoice'!Q1045=0,"",'Data invoice'!R1045)</f>
        <v/>
      </c>
      <c r="I929" s="320" t="str">
        <f>IF('Data invoice'!R1045=0,"",'Data invoice'!S1045)</f>
        <v/>
      </c>
      <c r="J929" s="367" t="str">
        <f>IF('Data invoice'!S1045=0,"",'Data invoice'!T1045)</f>
        <v/>
      </c>
      <c r="L929" s="414"/>
      <c r="M929" s="275"/>
      <c r="N929" s="275"/>
      <c r="O929" s="414"/>
      <c r="P929" s="414"/>
      <c r="Q929" s="414"/>
      <c r="R929" s="414"/>
      <c r="S929" s="414"/>
      <c r="T929" s="414"/>
      <c r="U929" s="414"/>
      <c r="V929" s="414"/>
      <c r="W929" s="414"/>
      <c r="X929" s="414"/>
      <c r="Y929" s="414"/>
      <c r="Z929" s="414"/>
      <c r="AA929" s="414"/>
      <c r="AB929" s="414"/>
      <c r="AC929" s="275"/>
      <c r="AD929" s="275"/>
      <c r="AE929" s="275"/>
      <c r="AF929" s="275"/>
      <c r="AG929" s="275"/>
      <c r="AH929" s="275"/>
      <c r="AI929" s="275"/>
      <c r="AJ929" s="275"/>
      <c r="AK929" s="275"/>
      <c r="AL929" s="275"/>
    </row>
    <row r="930" spans="1:38" s="329" customFormat="1" ht="15.75" customHeight="1">
      <c r="A930" s="284" t="str">
        <f>IF('Data invoice'!J1046=0,"",'Data invoice'!K1046)</f>
        <v/>
      </c>
      <c r="B930" s="284" t="str">
        <f>IF('Data invoice'!K1046=0,"",'Data invoice'!L1046)</f>
        <v/>
      </c>
      <c r="C930" s="284" t="str">
        <f>IF('Data invoice'!L1046=0,"",'Data invoice'!M1046)</f>
        <v/>
      </c>
      <c r="D930" s="284" t="str">
        <f>IF('Data invoice'!M1046=0,"",'Data invoice'!N1046)</f>
        <v/>
      </c>
      <c r="E930" s="284" t="str">
        <f>IF('Data invoice'!N1046=0,"",'Data invoice'!O1046)</f>
        <v/>
      </c>
      <c r="F930" s="284" t="str">
        <f>IF('Data invoice'!O1046=0,"",'Data invoice'!P1046)</f>
        <v/>
      </c>
      <c r="G930" s="284" t="str">
        <f>IF('Data invoice'!P1046=0,"",'Data invoice'!Q1046)</f>
        <v/>
      </c>
      <c r="H930" s="284" t="str">
        <f>IF('Data invoice'!Q1046=0,"",'Data invoice'!R1046)</f>
        <v/>
      </c>
      <c r="I930" s="320" t="str">
        <f>IF('Data invoice'!R1046=0,"",'Data invoice'!S1046)</f>
        <v/>
      </c>
      <c r="J930" s="367" t="str">
        <f>IF('Data invoice'!S1046=0,"",'Data invoice'!T1046)</f>
        <v/>
      </c>
      <c r="L930" s="414"/>
      <c r="M930" s="275"/>
      <c r="N930" s="275"/>
      <c r="O930" s="414"/>
      <c r="P930" s="414"/>
      <c r="Q930" s="414"/>
      <c r="R930" s="414"/>
      <c r="S930" s="414"/>
      <c r="T930" s="414"/>
      <c r="U930" s="414"/>
      <c r="V930" s="414"/>
      <c r="W930" s="414"/>
      <c r="X930" s="414"/>
      <c r="Y930" s="414"/>
      <c r="Z930" s="414"/>
      <c r="AA930" s="414"/>
      <c r="AB930" s="414"/>
      <c r="AC930" s="275"/>
      <c r="AD930" s="275"/>
      <c r="AE930" s="275"/>
      <c r="AF930" s="275"/>
      <c r="AG930" s="275"/>
      <c r="AH930" s="275"/>
      <c r="AI930" s="275"/>
      <c r="AJ930" s="275"/>
      <c r="AK930" s="275"/>
      <c r="AL930" s="275"/>
    </row>
    <row r="931" spans="1:38" s="329" customFormat="1" ht="15.75" customHeight="1">
      <c r="A931" s="284" t="str">
        <f>IF('Data invoice'!J1047=0,"",'Data invoice'!K1047)</f>
        <v/>
      </c>
      <c r="B931" s="284" t="str">
        <f>IF('Data invoice'!K1047=0,"",'Data invoice'!L1047)</f>
        <v/>
      </c>
      <c r="C931" s="284" t="str">
        <f>IF('Data invoice'!L1047=0,"",'Data invoice'!M1047)</f>
        <v/>
      </c>
      <c r="D931" s="284" t="str">
        <f>IF('Data invoice'!M1047=0,"",'Data invoice'!N1047)</f>
        <v/>
      </c>
      <c r="E931" s="284" t="str">
        <f>IF('Data invoice'!N1047=0,"",'Data invoice'!O1047)</f>
        <v/>
      </c>
      <c r="F931" s="284" t="str">
        <f>IF('Data invoice'!O1047=0,"",'Data invoice'!P1047)</f>
        <v/>
      </c>
      <c r="G931" s="284" t="str">
        <f>IF('Data invoice'!P1047=0,"",'Data invoice'!Q1047)</f>
        <v/>
      </c>
      <c r="H931" s="284" t="str">
        <f>IF('Data invoice'!Q1047=0,"",'Data invoice'!R1047)</f>
        <v/>
      </c>
      <c r="I931" s="320" t="str">
        <f>IF('Data invoice'!R1047=0,"",'Data invoice'!S1047)</f>
        <v/>
      </c>
      <c r="J931" s="367" t="str">
        <f>IF('Data invoice'!S1047=0,"",'Data invoice'!T1047)</f>
        <v/>
      </c>
      <c r="L931" s="414"/>
      <c r="M931" s="275"/>
      <c r="N931" s="275"/>
      <c r="O931" s="414"/>
      <c r="P931" s="414"/>
      <c r="Q931" s="414"/>
      <c r="R931" s="414"/>
      <c r="S931" s="414"/>
      <c r="T931" s="414"/>
      <c r="U931" s="414"/>
      <c r="V931" s="414"/>
      <c r="W931" s="414"/>
      <c r="X931" s="414"/>
      <c r="Y931" s="414"/>
      <c r="Z931" s="414"/>
      <c r="AA931" s="414"/>
      <c r="AB931" s="414"/>
      <c r="AC931" s="275"/>
      <c r="AD931" s="275"/>
      <c r="AE931" s="275"/>
      <c r="AF931" s="275"/>
      <c r="AG931" s="275"/>
      <c r="AH931" s="275"/>
      <c r="AI931" s="275"/>
      <c r="AJ931" s="275"/>
      <c r="AK931" s="275"/>
      <c r="AL931" s="275"/>
    </row>
    <row r="932" spans="1:38" s="329" customFormat="1" ht="15.75" customHeight="1">
      <c r="A932" s="284" t="str">
        <f>IF('Data invoice'!J1048=0,"",'Data invoice'!K1048)</f>
        <v/>
      </c>
      <c r="B932" s="284" t="str">
        <f>IF('Data invoice'!K1048=0,"",'Data invoice'!L1048)</f>
        <v/>
      </c>
      <c r="C932" s="284" t="str">
        <f>IF('Data invoice'!L1048=0,"",'Data invoice'!M1048)</f>
        <v/>
      </c>
      <c r="D932" s="284" t="str">
        <f>IF('Data invoice'!M1048=0,"",'Data invoice'!N1048)</f>
        <v/>
      </c>
      <c r="E932" s="284" t="str">
        <f>IF('Data invoice'!N1048=0,"",'Data invoice'!O1048)</f>
        <v/>
      </c>
      <c r="F932" s="284" t="str">
        <f>IF('Data invoice'!O1048=0,"",'Data invoice'!P1048)</f>
        <v/>
      </c>
      <c r="G932" s="284" t="str">
        <f>IF('Data invoice'!P1048=0,"",'Data invoice'!Q1048)</f>
        <v/>
      </c>
      <c r="H932" s="284" t="str">
        <f>IF('Data invoice'!Q1048=0,"",'Data invoice'!R1048)</f>
        <v/>
      </c>
      <c r="I932" s="320" t="str">
        <f>IF('Data invoice'!R1048=0,"",'Data invoice'!S1048)</f>
        <v/>
      </c>
      <c r="J932" s="367" t="str">
        <f>IF('Data invoice'!S1048=0,"",'Data invoice'!T1048)</f>
        <v/>
      </c>
      <c r="L932" s="414"/>
      <c r="M932" s="275"/>
      <c r="N932" s="275"/>
      <c r="O932" s="414"/>
      <c r="P932" s="414"/>
      <c r="Q932" s="414"/>
      <c r="R932" s="414"/>
      <c r="S932" s="414"/>
      <c r="T932" s="414"/>
      <c r="U932" s="414"/>
      <c r="V932" s="414"/>
      <c r="W932" s="414"/>
      <c r="X932" s="414"/>
      <c r="Y932" s="414"/>
      <c r="Z932" s="414"/>
      <c r="AA932" s="414"/>
      <c r="AB932" s="414"/>
      <c r="AC932" s="275"/>
      <c r="AD932" s="275"/>
      <c r="AE932" s="275"/>
      <c r="AF932" s="275"/>
      <c r="AG932" s="275"/>
      <c r="AH932" s="275"/>
      <c r="AI932" s="275"/>
      <c r="AJ932" s="275"/>
      <c r="AK932" s="275"/>
      <c r="AL932" s="275"/>
    </row>
    <row r="933" spans="1:38" s="329" customFormat="1" ht="15.75" customHeight="1">
      <c r="A933" s="284" t="str">
        <f>IF('Data invoice'!J1049=0,"",'Data invoice'!K1049)</f>
        <v/>
      </c>
      <c r="B933" s="284" t="str">
        <f>IF('Data invoice'!K1049=0,"",'Data invoice'!L1049)</f>
        <v/>
      </c>
      <c r="C933" s="284" t="str">
        <f>IF('Data invoice'!L1049=0,"",'Data invoice'!M1049)</f>
        <v/>
      </c>
      <c r="D933" s="284" t="str">
        <f>IF('Data invoice'!M1049=0,"",'Data invoice'!N1049)</f>
        <v/>
      </c>
      <c r="E933" s="284" t="str">
        <f>IF('Data invoice'!N1049=0,"",'Data invoice'!O1049)</f>
        <v/>
      </c>
      <c r="F933" s="284" t="str">
        <f>IF('Data invoice'!O1049=0,"",'Data invoice'!P1049)</f>
        <v/>
      </c>
      <c r="G933" s="284" t="str">
        <f>IF('Data invoice'!P1049=0,"",'Data invoice'!Q1049)</f>
        <v/>
      </c>
      <c r="H933" s="284" t="str">
        <f>IF('Data invoice'!Q1049=0,"",'Data invoice'!R1049)</f>
        <v/>
      </c>
      <c r="I933" s="320" t="str">
        <f>IF('Data invoice'!R1049=0,"",'Data invoice'!S1049)</f>
        <v/>
      </c>
      <c r="J933" s="367" t="str">
        <f>IF('Data invoice'!S1049=0,"",'Data invoice'!T1049)</f>
        <v/>
      </c>
      <c r="L933" s="414"/>
      <c r="M933" s="275"/>
      <c r="N933" s="275"/>
      <c r="O933" s="414"/>
      <c r="P933" s="414"/>
      <c r="Q933" s="414"/>
      <c r="R933" s="414"/>
      <c r="S933" s="414"/>
      <c r="T933" s="414"/>
      <c r="U933" s="414"/>
      <c r="V933" s="414"/>
      <c r="W933" s="414"/>
      <c r="X933" s="414"/>
      <c r="Y933" s="414"/>
      <c r="Z933" s="414"/>
      <c r="AA933" s="414"/>
      <c r="AB933" s="414"/>
      <c r="AC933" s="275"/>
      <c r="AD933" s="275"/>
      <c r="AE933" s="275"/>
      <c r="AF933" s="275"/>
      <c r="AG933" s="275"/>
      <c r="AH933" s="275"/>
      <c r="AI933" s="275"/>
      <c r="AJ933" s="275"/>
      <c r="AK933" s="275"/>
      <c r="AL933" s="275"/>
    </row>
    <row r="934" spans="1:38" s="329" customFormat="1" ht="15.75" customHeight="1">
      <c r="A934" s="284" t="str">
        <f>IF('Data invoice'!J1050=0,"",'Data invoice'!K1050)</f>
        <v/>
      </c>
      <c r="B934" s="284" t="str">
        <f>IF('Data invoice'!K1050=0,"",'Data invoice'!L1050)</f>
        <v/>
      </c>
      <c r="C934" s="284" t="str">
        <f>IF('Data invoice'!L1050=0,"",'Data invoice'!M1050)</f>
        <v/>
      </c>
      <c r="D934" s="284" t="str">
        <f>IF('Data invoice'!M1050=0,"",'Data invoice'!N1050)</f>
        <v/>
      </c>
      <c r="E934" s="284" t="str">
        <f>IF('Data invoice'!N1050=0,"",'Data invoice'!O1050)</f>
        <v/>
      </c>
      <c r="F934" s="284" t="str">
        <f>IF('Data invoice'!O1050=0,"",'Data invoice'!P1050)</f>
        <v/>
      </c>
      <c r="G934" s="284" t="str">
        <f>IF('Data invoice'!P1050=0,"",'Data invoice'!Q1050)</f>
        <v/>
      </c>
      <c r="H934" s="284" t="str">
        <f>IF('Data invoice'!Q1050=0,"",'Data invoice'!R1050)</f>
        <v/>
      </c>
      <c r="I934" s="320" t="str">
        <f>IF('Data invoice'!R1050=0,"",'Data invoice'!S1050)</f>
        <v/>
      </c>
      <c r="J934" s="367" t="str">
        <f>IF('Data invoice'!S1050=0,"",'Data invoice'!T1050)</f>
        <v/>
      </c>
      <c r="L934" s="414"/>
      <c r="M934" s="275"/>
      <c r="N934" s="275"/>
      <c r="O934" s="414"/>
      <c r="P934" s="414"/>
      <c r="Q934" s="414"/>
      <c r="R934" s="414"/>
      <c r="S934" s="414"/>
      <c r="T934" s="414"/>
      <c r="U934" s="414"/>
      <c r="V934" s="414"/>
      <c r="W934" s="414"/>
      <c r="X934" s="414"/>
      <c r="Y934" s="414"/>
      <c r="Z934" s="414"/>
      <c r="AA934" s="414"/>
      <c r="AB934" s="414"/>
      <c r="AC934" s="275"/>
      <c r="AD934" s="275"/>
      <c r="AE934" s="275"/>
      <c r="AF934" s="275"/>
      <c r="AG934" s="275"/>
      <c r="AH934" s="275"/>
      <c r="AI934" s="275"/>
      <c r="AJ934" s="275"/>
      <c r="AK934" s="275"/>
      <c r="AL934" s="275"/>
    </row>
    <row r="935" spans="1:38" s="329" customFormat="1" ht="15.75" customHeight="1">
      <c r="A935" s="284" t="str">
        <f>IF('Data invoice'!J1051=0,"",'Data invoice'!K1051)</f>
        <v/>
      </c>
      <c r="B935" s="284" t="str">
        <f>IF('Data invoice'!K1051=0,"",'Data invoice'!L1051)</f>
        <v/>
      </c>
      <c r="C935" s="284" t="str">
        <f>IF('Data invoice'!L1051=0,"",'Data invoice'!M1051)</f>
        <v/>
      </c>
      <c r="D935" s="284" t="str">
        <f>IF('Data invoice'!M1051=0,"",'Data invoice'!N1051)</f>
        <v/>
      </c>
      <c r="E935" s="284" t="str">
        <f>IF('Data invoice'!N1051=0,"",'Data invoice'!O1051)</f>
        <v/>
      </c>
      <c r="F935" s="284" t="str">
        <f>IF('Data invoice'!O1051=0,"",'Data invoice'!P1051)</f>
        <v/>
      </c>
      <c r="G935" s="284" t="str">
        <f>IF('Data invoice'!P1051=0,"",'Data invoice'!Q1051)</f>
        <v/>
      </c>
      <c r="H935" s="284" t="str">
        <f>IF('Data invoice'!Q1051=0,"",'Data invoice'!R1051)</f>
        <v/>
      </c>
      <c r="I935" s="320" t="str">
        <f>IF('Data invoice'!R1051=0,"",'Data invoice'!S1051)</f>
        <v/>
      </c>
      <c r="J935" s="367" t="str">
        <f>IF('Data invoice'!S1051=0,"",'Data invoice'!T1051)</f>
        <v/>
      </c>
      <c r="L935" s="414"/>
      <c r="M935" s="275"/>
      <c r="N935" s="275"/>
      <c r="O935" s="414"/>
      <c r="P935" s="414"/>
      <c r="Q935" s="414"/>
      <c r="R935" s="414"/>
      <c r="S935" s="414"/>
      <c r="T935" s="414"/>
      <c r="U935" s="414"/>
      <c r="V935" s="414"/>
      <c r="W935" s="414"/>
      <c r="X935" s="414"/>
      <c r="Y935" s="414"/>
      <c r="Z935" s="414"/>
      <c r="AA935" s="414"/>
      <c r="AB935" s="414"/>
      <c r="AC935" s="275"/>
      <c r="AD935" s="275"/>
      <c r="AE935" s="275"/>
      <c r="AF935" s="275"/>
      <c r="AG935" s="275"/>
      <c r="AH935" s="275"/>
      <c r="AI935" s="275"/>
      <c r="AJ935" s="275"/>
      <c r="AK935" s="275"/>
      <c r="AL935" s="275"/>
    </row>
    <row r="936" spans="1:38" s="329" customFormat="1" ht="15.75" customHeight="1">
      <c r="A936" s="284" t="str">
        <f>IF('Data invoice'!J1052=0,"",'Data invoice'!K1052)</f>
        <v/>
      </c>
      <c r="B936" s="284" t="str">
        <f>IF('Data invoice'!K1052=0,"",'Data invoice'!L1052)</f>
        <v/>
      </c>
      <c r="C936" s="284" t="str">
        <f>IF('Data invoice'!L1052=0,"",'Data invoice'!M1052)</f>
        <v/>
      </c>
      <c r="D936" s="284" t="str">
        <f>IF('Data invoice'!M1052=0,"",'Data invoice'!N1052)</f>
        <v/>
      </c>
      <c r="E936" s="284" t="str">
        <f>IF('Data invoice'!N1052=0,"",'Data invoice'!O1052)</f>
        <v/>
      </c>
      <c r="F936" s="284" t="str">
        <f>IF('Data invoice'!O1052=0,"",'Data invoice'!P1052)</f>
        <v/>
      </c>
      <c r="G936" s="284" t="str">
        <f>IF('Data invoice'!P1052=0,"",'Data invoice'!Q1052)</f>
        <v/>
      </c>
      <c r="H936" s="284" t="str">
        <f>IF('Data invoice'!Q1052=0,"",'Data invoice'!R1052)</f>
        <v/>
      </c>
      <c r="I936" s="320" t="str">
        <f>IF('Data invoice'!R1052=0,"",'Data invoice'!S1052)</f>
        <v/>
      </c>
      <c r="J936" s="367" t="str">
        <f>IF('Data invoice'!S1052=0,"",'Data invoice'!T1052)</f>
        <v/>
      </c>
      <c r="L936" s="414"/>
      <c r="M936" s="275"/>
      <c r="N936" s="275"/>
      <c r="O936" s="414"/>
      <c r="P936" s="414"/>
      <c r="Q936" s="414"/>
      <c r="R936" s="414"/>
      <c r="S936" s="414"/>
      <c r="T936" s="414"/>
      <c r="U936" s="414"/>
      <c r="V936" s="414"/>
      <c r="W936" s="414"/>
      <c r="X936" s="414"/>
      <c r="Y936" s="414"/>
      <c r="Z936" s="414"/>
      <c r="AA936" s="414"/>
      <c r="AB936" s="414"/>
      <c r="AC936" s="275"/>
      <c r="AD936" s="275"/>
      <c r="AE936" s="275"/>
      <c r="AF936" s="275"/>
      <c r="AG936" s="275"/>
      <c r="AH936" s="275"/>
      <c r="AI936" s="275"/>
      <c r="AJ936" s="275"/>
      <c r="AK936" s="275"/>
      <c r="AL936" s="275"/>
    </row>
    <row r="937" spans="1:38" s="329" customFormat="1" ht="15.75" customHeight="1">
      <c r="A937" s="284" t="str">
        <f>IF('Data invoice'!J1053=0,"",'Data invoice'!K1053)</f>
        <v/>
      </c>
      <c r="B937" s="284" t="str">
        <f>IF('Data invoice'!K1053=0,"",'Data invoice'!L1053)</f>
        <v/>
      </c>
      <c r="C937" s="284" t="str">
        <f>IF('Data invoice'!L1053=0,"",'Data invoice'!M1053)</f>
        <v/>
      </c>
      <c r="D937" s="284" t="str">
        <f>IF('Data invoice'!M1053=0,"",'Data invoice'!N1053)</f>
        <v/>
      </c>
      <c r="E937" s="284" t="str">
        <f>IF('Data invoice'!N1053=0,"",'Data invoice'!O1053)</f>
        <v/>
      </c>
      <c r="F937" s="284" t="str">
        <f>IF('Data invoice'!O1053=0,"",'Data invoice'!P1053)</f>
        <v/>
      </c>
      <c r="G937" s="284" t="str">
        <f>IF('Data invoice'!P1053=0,"",'Data invoice'!Q1053)</f>
        <v/>
      </c>
      <c r="H937" s="284" t="str">
        <f>IF('Data invoice'!Q1053=0,"",'Data invoice'!R1053)</f>
        <v/>
      </c>
      <c r="I937" s="320" t="str">
        <f>IF('Data invoice'!R1053=0,"",'Data invoice'!S1053)</f>
        <v/>
      </c>
      <c r="J937" s="367" t="str">
        <f>IF('Data invoice'!S1053=0,"",'Data invoice'!T1053)</f>
        <v/>
      </c>
      <c r="L937" s="414"/>
      <c r="M937" s="275"/>
      <c r="N937" s="275"/>
      <c r="O937" s="414"/>
      <c r="P937" s="414"/>
      <c r="Q937" s="414"/>
      <c r="R937" s="414"/>
      <c r="S937" s="414"/>
      <c r="T937" s="414"/>
      <c r="U937" s="414"/>
      <c r="V937" s="414"/>
      <c r="W937" s="414"/>
      <c r="X937" s="414"/>
      <c r="Y937" s="414"/>
      <c r="Z937" s="414"/>
      <c r="AA937" s="414"/>
      <c r="AB937" s="414"/>
      <c r="AC937" s="275"/>
      <c r="AD937" s="275"/>
      <c r="AE937" s="275"/>
      <c r="AF937" s="275"/>
      <c r="AG937" s="275"/>
      <c r="AH937" s="275"/>
      <c r="AI937" s="275"/>
      <c r="AJ937" s="275"/>
      <c r="AK937" s="275"/>
      <c r="AL937" s="275"/>
    </row>
    <row r="938" spans="1:38" s="329" customFormat="1" ht="15.75" customHeight="1">
      <c r="A938" s="284" t="str">
        <f>IF('Data invoice'!J1054=0,"",'Data invoice'!K1054)</f>
        <v/>
      </c>
      <c r="B938" s="284" t="str">
        <f>IF('Data invoice'!K1054=0,"",'Data invoice'!L1054)</f>
        <v/>
      </c>
      <c r="C938" s="284" t="str">
        <f>IF('Data invoice'!L1054=0,"",'Data invoice'!M1054)</f>
        <v/>
      </c>
      <c r="D938" s="284" t="str">
        <f>IF('Data invoice'!M1054=0,"",'Data invoice'!N1054)</f>
        <v/>
      </c>
      <c r="E938" s="284" t="str">
        <f>IF('Data invoice'!N1054=0,"",'Data invoice'!O1054)</f>
        <v/>
      </c>
      <c r="F938" s="284" t="str">
        <f>IF('Data invoice'!O1054=0,"",'Data invoice'!P1054)</f>
        <v/>
      </c>
      <c r="G938" s="284" t="str">
        <f>IF('Data invoice'!P1054=0,"",'Data invoice'!Q1054)</f>
        <v/>
      </c>
      <c r="H938" s="284" t="str">
        <f>IF('Data invoice'!Q1054=0,"",'Data invoice'!R1054)</f>
        <v/>
      </c>
      <c r="I938" s="320" t="str">
        <f>IF('Data invoice'!R1054=0,"",'Data invoice'!S1054)</f>
        <v/>
      </c>
      <c r="J938" s="367" t="str">
        <f>IF('Data invoice'!S1054=0,"",'Data invoice'!T1054)</f>
        <v/>
      </c>
      <c r="L938" s="414"/>
      <c r="M938" s="275"/>
      <c r="N938" s="275"/>
      <c r="O938" s="414"/>
      <c r="P938" s="414"/>
      <c r="Q938" s="414"/>
      <c r="R938" s="414"/>
      <c r="S938" s="414"/>
      <c r="T938" s="414"/>
      <c r="U938" s="414"/>
      <c r="V938" s="414"/>
      <c r="W938" s="414"/>
      <c r="X938" s="414"/>
      <c r="Y938" s="414"/>
      <c r="Z938" s="414"/>
      <c r="AA938" s="414"/>
      <c r="AB938" s="414"/>
      <c r="AC938" s="275"/>
      <c r="AD938" s="275"/>
      <c r="AE938" s="275"/>
      <c r="AF938" s="275"/>
      <c r="AG938" s="275"/>
      <c r="AH938" s="275"/>
      <c r="AI938" s="275"/>
      <c r="AJ938" s="275"/>
      <c r="AK938" s="275"/>
      <c r="AL938" s="275"/>
    </row>
    <row r="939" spans="1:38" s="329" customFormat="1" ht="15.75" customHeight="1">
      <c r="A939" s="284" t="str">
        <f>IF('Data invoice'!J1055=0,"",'Data invoice'!K1055)</f>
        <v/>
      </c>
      <c r="B939" s="284" t="str">
        <f>IF('Data invoice'!K1055=0,"",'Data invoice'!L1055)</f>
        <v/>
      </c>
      <c r="C939" s="284" t="str">
        <f>IF('Data invoice'!L1055=0,"",'Data invoice'!M1055)</f>
        <v/>
      </c>
      <c r="D939" s="284" t="str">
        <f>IF('Data invoice'!M1055=0,"",'Data invoice'!N1055)</f>
        <v/>
      </c>
      <c r="E939" s="284" t="str">
        <f>IF('Data invoice'!N1055=0,"",'Data invoice'!O1055)</f>
        <v/>
      </c>
      <c r="F939" s="284" t="str">
        <f>IF('Data invoice'!O1055=0,"",'Data invoice'!P1055)</f>
        <v/>
      </c>
      <c r="G939" s="284" t="str">
        <f>IF('Data invoice'!P1055=0,"",'Data invoice'!Q1055)</f>
        <v/>
      </c>
      <c r="H939" s="284" t="str">
        <f>IF('Data invoice'!Q1055=0,"",'Data invoice'!R1055)</f>
        <v/>
      </c>
      <c r="I939" s="320" t="str">
        <f>IF('Data invoice'!R1055=0,"",'Data invoice'!S1055)</f>
        <v/>
      </c>
      <c r="J939" s="367" t="str">
        <f>IF('Data invoice'!S1055=0,"",'Data invoice'!T1055)</f>
        <v/>
      </c>
      <c r="L939" s="414"/>
      <c r="M939" s="275"/>
      <c r="N939" s="275"/>
      <c r="O939" s="414"/>
      <c r="P939" s="414"/>
      <c r="Q939" s="414"/>
      <c r="R939" s="414"/>
      <c r="S939" s="414"/>
      <c r="T939" s="414"/>
      <c r="U939" s="414"/>
      <c r="V939" s="414"/>
      <c r="W939" s="414"/>
      <c r="X939" s="414"/>
      <c r="Y939" s="414"/>
      <c r="Z939" s="414"/>
      <c r="AA939" s="414"/>
      <c r="AB939" s="414"/>
      <c r="AC939" s="275"/>
      <c r="AD939" s="275"/>
      <c r="AE939" s="275"/>
      <c r="AF939" s="275"/>
      <c r="AG939" s="275"/>
      <c r="AH939" s="275"/>
      <c r="AI939" s="275"/>
      <c r="AJ939" s="275"/>
      <c r="AK939" s="275"/>
      <c r="AL939" s="275"/>
    </row>
    <row r="940" spans="1:38" s="329" customFormat="1" ht="15.75" customHeight="1">
      <c r="A940" s="284" t="str">
        <f>IF('Data invoice'!J1056=0,"",'Data invoice'!K1056)</f>
        <v/>
      </c>
      <c r="B940" s="284" t="str">
        <f>IF('Data invoice'!K1056=0,"",'Data invoice'!L1056)</f>
        <v/>
      </c>
      <c r="C940" s="284" t="str">
        <f>IF('Data invoice'!L1056=0,"",'Data invoice'!M1056)</f>
        <v/>
      </c>
      <c r="D940" s="284" t="str">
        <f>IF('Data invoice'!M1056=0,"",'Data invoice'!N1056)</f>
        <v/>
      </c>
      <c r="E940" s="284" t="str">
        <f>IF('Data invoice'!N1056=0,"",'Data invoice'!O1056)</f>
        <v/>
      </c>
      <c r="F940" s="284" t="str">
        <f>IF('Data invoice'!O1056=0,"",'Data invoice'!P1056)</f>
        <v/>
      </c>
      <c r="G940" s="284" t="str">
        <f>IF('Data invoice'!P1056=0,"",'Data invoice'!Q1056)</f>
        <v/>
      </c>
      <c r="H940" s="284" t="str">
        <f>IF('Data invoice'!Q1056=0,"",'Data invoice'!R1056)</f>
        <v/>
      </c>
      <c r="I940" s="320" t="str">
        <f>IF('Data invoice'!R1056=0,"",'Data invoice'!S1056)</f>
        <v/>
      </c>
      <c r="J940" s="367" t="str">
        <f>IF('Data invoice'!S1056=0,"",'Data invoice'!T1056)</f>
        <v/>
      </c>
      <c r="L940" s="414"/>
      <c r="M940" s="275"/>
      <c r="N940" s="275"/>
      <c r="O940" s="414"/>
      <c r="P940" s="414"/>
      <c r="Q940" s="414"/>
      <c r="R940" s="414"/>
      <c r="S940" s="414"/>
      <c r="T940" s="414"/>
      <c r="U940" s="414"/>
      <c r="V940" s="414"/>
      <c r="W940" s="414"/>
      <c r="X940" s="414"/>
      <c r="Y940" s="414"/>
      <c r="Z940" s="414"/>
      <c r="AA940" s="414"/>
      <c r="AB940" s="414"/>
      <c r="AC940" s="275"/>
      <c r="AD940" s="275"/>
      <c r="AE940" s="275"/>
      <c r="AF940" s="275"/>
      <c r="AG940" s="275"/>
      <c r="AH940" s="275"/>
      <c r="AI940" s="275"/>
      <c r="AJ940" s="275"/>
      <c r="AK940" s="275"/>
      <c r="AL940" s="275"/>
    </row>
    <row r="941" spans="1:38" s="329" customFormat="1" ht="15.75" customHeight="1">
      <c r="A941" s="284" t="str">
        <f>IF('Data invoice'!J1057=0,"",'Data invoice'!K1057)</f>
        <v/>
      </c>
      <c r="B941" s="284" t="str">
        <f>IF('Data invoice'!K1057=0,"",'Data invoice'!L1057)</f>
        <v/>
      </c>
      <c r="C941" s="284" t="str">
        <f>IF('Data invoice'!L1057=0,"",'Data invoice'!M1057)</f>
        <v/>
      </c>
      <c r="D941" s="284" t="str">
        <f>IF('Data invoice'!M1057=0,"",'Data invoice'!N1057)</f>
        <v/>
      </c>
      <c r="E941" s="284" t="str">
        <f>IF('Data invoice'!N1057=0,"",'Data invoice'!O1057)</f>
        <v/>
      </c>
      <c r="F941" s="284" t="str">
        <f>IF('Data invoice'!O1057=0,"",'Data invoice'!P1057)</f>
        <v/>
      </c>
      <c r="G941" s="284" t="str">
        <f>IF('Data invoice'!P1057=0,"",'Data invoice'!Q1057)</f>
        <v/>
      </c>
      <c r="H941" s="284" t="str">
        <f>IF('Data invoice'!Q1057=0,"",'Data invoice'!R1057)</f>
        <v/>
      </c>
      <c r="I941" s="320" t="str">
        <f>IF('Data invoice'!R1057=0,"",'Data invoice'!S1057)</f>
        <v/>
      </c>
      <c r="J941" s="367" t="str">
        <f>IF('Data invoice'!S1057=0,"",'Data invoice'!T1057)</f>
        <v/>
      </c>
      <c r="L941" s="414"/>
      <c r="M941" s="275"/>
      <c r="N941" s="275"/>
      <c r="O941" s="414"/>
      <c r="P941" s="414"/>
      <c r="Q941" s="414"/>
      <c r="R941" s="414"/>
      <c r="S941" s="414"/>
      <c r="T941" s="414"/>
      <c r="U941" s="414"/>
      <c r="V941" s="414"/>
      <c r="W941" s="414"/>
      <c r="X941" s="414"/>
      <c r="Y941" s="414"/>
      <c r="Z941" s="414"/>
      <c r="AA941" s="414"/>
      <c r="AB941" s="414"/>
      <c r="AC941" s="275"/>
      <c r="AD941" s="275"/>
      <c r="AE941" s="275"/>
      <c r="AF941" s="275"/>
      <c r="AG941" s="275"/>
      <c r="AH941" s="275"/>
      <c r="AI941" s="275"/>
      <c r="AJ941" s="275"/>
      <c r="AK941" s="275"/>
      <c r="AL941" s="275"/>
    </row>
    <row r="942" spans="1:38" s="329" customFormat="1" ht="15.75" customHeight="1">
      <c r="A942" s="284" t="str">
        <f>IF('Data invoice'!J1058=0,"",'Data invoice'!K1058)</f>
        <v/>
      </c>
      <c r="B942" s="284" t="str">
        <f>IF('Data invoice'!K1058=0,"",'Data invoice'!L1058)</f>
        <v/>
      </c>
      <c r="C942" s="284" t="str">
        <f>IF('Data invoice'!L1058=0,"",'Data invoice'!M1058)</f>
        <v/>
      </c>
      <c r="D942" s="284" t="str">
        <f>IF('Data invoice'!M1058=0,"",'Data invoice'!N1058)</f>
        <v/>
      </c>
      <c r="E942" s="284" t="str">
        <f>IF('Data invoice'!N1058=0,"",'Data invoice'!O1058)</f>
        <v/>
      </c>
      <c r="F942" s="284" t="str">
        <f>IF('Data invoice'!O1058=0,"",'Data invoice'!P1058)</f>
        <v/>
      </c>
      <c r="G942" s="284" t="str">
        <f>IF('Data invoice'!P1058=0,"",'Data invoice'!Q1058)</f>
        <v/>
      </c>
      <c r="H942" s="284" t="str">
        <f>IF('Data invoice'!Q1058=0,"",'Data invoice'!R1058)</f>
        <v/>
      </c>
      <c r="I942" s="320" t="str">
        <f>IF('Data invoice'!R1058=0,"",'Data invoice'!S1058)</f>
        <v/>
      </c>
      <c r="J942" s="367" t="str">
        <f>IF('Data invoice'!S1058=0,"",'Data invoice'!T1058)</f>
        <v/>
      </c>
      <c r="L942" s="414"/>
      <c r="M942" s="275"/>
      <c r="N942" s="275"/>
      <c r="O942" s="414"/>
      <c r="P942" s="414"/>
      <c r="Q942" s="414"/>
      <c r="R942" s="414"/>
      <c r="S942" s="414"/>
      <c r="T942" s="414"/>
      <c r="U942" s="414"/>
      <c r="V942" s="414"/>
      <c r="W942" s="414"/>
      <c r="X942" s="414"/>
      <c r="Y942" s="414"/>
      <c r="Z942" s="414"/>
      <c r="AA942" s="414"/>
      <c r="AB942" s="414"/>
      <c r="AC942" s="275"/>
      <c r="AD942" s="275"/>
      <c r="AE942" s="275"/>
      <c r="AF942" s="275"/>
      <c r="AG942" s="275"/>
      <c r="AH942" s="275"/>
      <c r="AI942" s="275"/>
      <c r="AJ942" s="275"/>
      <c r="AK942" s="275"/>
      <c r="AL942" s="275"/>
    </row>
    <row r="943" spans="1:38" s="329" customFormat="1" ht="15.75" customHeight="1">
      <c r="A943" s="284" t="str">
        <f>IF('Data invoice'!J1059=0,"",'Data invoice'!K1059)</f>
        <v/>
      </c>
      <c r="B943" s="284" t="str">
        <f>IF('Data invoice'!K1059=0,"",'Data invoice'!L1059)</f>
        <v/>
      </c>
      <c r="C943" s="284" t="str">
        <f>IF('Data invoice'!L1059=0,"",'Data invoice'!M1059)</f>
        <v/>
      </c>
      <c r="D943" s="284" t="str">
        <f>IF('Data invoice'!M1059=0,"",'Data invoice'!N1059)</f>
        <v/>
      </c>
      <c r="E943" s="284" t="str">
        <f>IF('Data invoice'!N1059=0,"",'Data invoice'!O1059)</f>
        <v/>
      </c>
      <c r="F943" s="284" t="str">
        <f>IF('Data invoice'!O1059=0,"",'Data invoice'!P1059)</f>
        <v/>
      </c>
      <c r="G943" s="284" t="str">
        <f>IF('Data invoice'!P1059=0,"",'Data invoice'!Q1059)</f>
        <v/>
      </c>
      <c r="H943" s="284" t="str">
        <f>IF('Data invoice'!Q1059=0,"",'Data invoice'!R1059)</f>
        <v/>
      </c>
      <c r="I943" s="320" t="str">
        <f>IF('Data invoice'!R1059=0,"",'Data invoice'!S1059)</f>
        <v/>
      </c>
      <c r="J943" s="367" t="str">
        <f>IF('Data invoice'!S1059=0,"",'Data invoice'!T1059)</f>
        <v/>
      </c>
      <c r="L943" s="414"/>
      <c r="M943" s="275"/>
      <c r="N943" s="275"/>
      <c r="O943" s="414"/>
      <c r="P943" s="414"/>
      <c r="Q943" s="414"/>
      <c r="R943" s="414"/>
      <c r="S943" s="414"/>
      <c r="T943" s="414"/>
      <c r="U943" s="414"/>
      <c r="V943" s="414"/>
      <c r="W943" s="414"/>
      <c r="X943" s="414"/>
      <c r="Y943" s="414"/>
      <c r="Z943" s="414"/>
      <c r="AA943" s="414"/>
      <c r="AB943" s="414"/>
      <c r="AC943" s="275"/>
      <c r="AD943" s="275"/>
      <c r="AE943" s="275"/>
      <c r="AF943" s="275"/>
      <c r="AG943" s="275"/>
      <c r="AH943" s="275"/>
      <c r="AI943" s="275"/>
      <c r="AJ943" s="275"/>
      <c r="AK943" s="275"/>
      <c r="AL943" s="275"/>
    </row>
    <row r="944" spans="1:38" s="329" customFormat="1" ht="15.75" customHeight="1">
      <c r="A944" s="284" t="str">
        <f>IF('Data invoice'!J1060=0,"",'Data invoice'!K1060)</f>
        <v/>
      </c>
      <c r="B944" s="284" t="str">
        <f>IF('Data invoice'!K1060=0,"",'Data invoice'!L1060)</f>
        <v/>
      </c>
      <c r="C944" s="284" t="str">
        <f>IF('Data invoice'!L1060=0,"",'Data invoice'!M1060)</f>
        <v/>
      </c>
      <c r="D944" s="284" t="str">
        <f>IF('Data invoice'!M1060=0,"",'Data invoice'!N1060)</f>
        <v/>
      </c>
      <c r="E944" s="284" t="str">
        <f>IF('Data invoice'!N1060=0,"",'Data invoice'!O1060)</f>
        <v/>
      </c>
      <c r="F944" s="284" t="str">
        <f>IF('Data invoice'!O1060=0,"",'Data invoice'!P1060)</f>
        <v/>
      </c>
      <c r="G944" s="284" t="str">
        <f>IF('Data invoice'!P1060=0,"",'Data invoice'!Q1060)</f>
        <v/>
      </c>
      <c r="H944" s="284" t="str">
        <f>IF('Data invoice'!Q1060=0,"",'Data invoice'!R1060)</f>
        <v/>
      </c>
      <c r="I944" s="320" t="str">
        <f>IF('Data invoice'!R1060=0,"",'Data invoice'!S1060)</f>
        <v/>
      </c>
      <c r="J944" s="367" t="str">
        <f>IF('Data invoice'!S1060=0,"",'Data invoice'!T1060)</f>
        <v/>
      </c>
      <c r="L944" s="414"/>
      <c r="M944" s="275"/>
      <c r="N944" s="275"/>
      <c r="O944" s="414"/>
      <c r="P944" s="414"/>
      <c r="Q944" s="414"/>
      <c r="R944" s="414"/>
      <c r="S944" s="414"/>
      <c r="T944" s="414"/>
      <c r="U944" s="414"/>
      <c r="V944" s="414"/>
      <c r="W944" s="414"/>
      <c r="X944" s="414"/>
      <c r="Y944" s="414"/>
      <c r="Z944" s="414"/>
      <c r="AA944" s="414"/>
      <c r="AB944" s="414"/>
      <c r="AC944" s="275"/>
      <c r="AD944" s="275"/>
      <c r="AE944" s="275"/>
      <c r="AF944" s="275"/>
      <c r="AG944" s="275"/>
      <c r="AH944" s="275"/>
      <c r="AI944" s="275"/>
      <c r="AJ944" s="275"/>
      <c r="AK944" s="275"/>
      <c r="AL944" s="275"/>
    </row>
    <row r="945" spans="1:38" s="329" customFormat="1" ht="15.75" customHeight="1">
      <c r="A945" s="284" t="str">
        <f>IF('Data invoice'!J1061=0,"",'Data invoice'!K1061)</f>
        <v/>
      </c>
      <c r="B945" s="284" t="str">
        <f>IF('Data invoice'!K1061=0,"",'Data invoice'!L1061)</f>
        <v/>
      </c>
      <c r="C945" s="284" t="str">
        <f>IF('Data invoice'!L1061=0,"",'Data invoice'!M1061)</f>
        <v/>
      </c>
      <c r="D945" s="284" t="str">
        <f>IF('Data invoice'!M1061=0,"",'Data invoice'!N1061)</f>
        <v/>
      </c>
      <c r="E945" s="284" t="str">
        <f>IF('Data invoice'!N1061=0,"",'Data invoice'!O1061)</f>
        <v/>
      </c>
      <c r="F945" s="284" t="str">
        <f>IF('Data invoice'!O1061=0,"",'Data invoice'!P1061)</f>
        <v/>
      </c>
      <c r="G945" s="284" t="str">
        <f>IF('Data invoice'!P1061=0,"",'Data invoice'!Q1061)</f>
        <v/>
      </c>
      <c r="H945" s="284" t="str">
        <f>IF('Data invoice'!Q1061=0,"",'Data invoice'!R1061)</f>
        <v/>
      </c>
      <c r="I945" s="320" t="str">
        <f>IF('Data invoice'!R1061=0,"",'Data invoice'!S1061)</f>
        <v/>
      </c>
      <c r="J945" s="367" t="str">
        <f>IF('Data invoice'!S1061=0,"",'Data invoice'!T1061)</f>
        <v/>
      </c>
      <c r="L945" s="414"/>
      <c r="M945" s="275"/>
      <c r="N945" s="275"/>
      <c r="O945" s="414"/>
      <c r="P945" s="414"/>
      <c r="Q945" s="414"/>
      <c r="R945" s="414"/>
      <c r="S945" s="414"/>
      <c r="T945" s="414"/>
      <c r="U945" s="414"/>
      <c r="V945" s="414"/>
      <c r="W945" s="414"/>
      <c r="X945" s="414"/>
      <c r="Y945" s="414"/>
      <c r="Z945" s="414"/>
      <c r="AA945" s="414"/>
      <c r="AB945" s="414"/>
      <c r="AC945" s="275"/>
      <c r="AD945" s="275"/>
      <c r="AE945" s="275"/>
      <c r="AF945" s="275"/>
      <c r="AG945" s="275"/>
      <c r="AH945" s="275"/>
      <c r="AI945" s="275"/>
      <c r="AJ945" s="275"/>
      <c r="AK945" s="275"/>
      <c r="AL945" s="275"/>
    </row>
    <row r="946" spans="1:38" s="329" customFormat="1" ht="15.75" customHeight="1">
      <c r="A946" s="284" t="str">
        <f>IF('Data invoice'!J1062=0,"",'Data invoice'!K1062)</f>
        <v/>
      </c>
      <c r="B946" s="284" t="str">
        <f>IF('Data invoice'!K1062=0,"",'Data invoice'!L1062)</f>
        <v/>
      </c>
      <c r="C946" s="284" t="str">
        <f>IF('Data invoice'!L1062=0,"",'Data invoice'!M1062)</f>
        <v/>
      </c>
      <c r="D946" s="284" t="str">
        <f>IF('Data invoice'!M1062=0,"",'Data invoice'!N1062)</f>
        <v/>
      </c>
      <c r="E946" s="284" t="str">
        <f>IF('Data invoice'!N1062=0,"",'Data invoice'!O1062)</f>
        <v/>
      </c>
      <c r="F946" s="284" t="str">
        <f>IF('Data invoice'!O1062=0,"",'Data invoice'!P1062)</f>
        <v/>
      </c>
      <c r="G946" s="284" t="str">
        <f>IF('Data invoice'!P1062=0,"",'Data invoice'!Q1062)</f>
        <v/>
      </c>
      <c r="H946" s="284" t="str">
        <f>IF('Data invoice'!Q1062=0,"",'Data invoice'!R1062)</f>
        <v/>
      </c>
      <c r="I946" s="320" t="str">
        <f>IF('Data invoice'!R1062=0,"",'Data invoice'!S1062)</f>
        <v/>
      </c>
      <c r="J946" s="367" t="str">
        <f>IF('Data invoice'!S1062=0,"",'Data invoice'!T1062)</f>
        <v/>
      </c>
      <c r="L946" s="414"/>
      <c r="M946" s="275"/>
      <c r="N946" s="275"/>
      <c r="O946" s="414"/>
      <c r="P946" s="414"/>
      <c r="Q946" s="414"/>
      <c r="R946" s="414"/>
      <c r="S946" s="414"/>
      <c r="T946" s="414"/>
      <c r="U946" s="414"/>
      <c r="V946" s="414"/>
      <c r="W946" s="414"/>
      <c r="X946" s="414"/>
      <c r="Y946" s="414"/>
      <c r="Z946" s="414"/>
      <c r="AA946" s="414"/>
      <c r="AB946" s="414"/>
      <c r="AC946" s="275"/>
      <c r="AD946" s="275"/>
      <c r="AE946" s="275"/>
      <c r="AF946" s="275"/>
      <c r="AG946" s="275"/>
      <c r="AH946" s="275"/>
      <c r="AI946" s="275"/>
      <c r="AJ946" s="275"/>
      <c r="AK946" s="275"/>
      <c r="AL946" s="275"/>
    </row>
    <row r="947" spans="1:38" s="329" customFormat="1" ht="15.75" customHeight="1">
      <c r="A947" s="284" t="str">
        <f>IF('Data invoice'!J1063=0,"",'Data invoice'!K1063)</f>
        <v/>
      </c>
      <c r="B947" s="284" t="str">
        <f>IF('Data invoice'!K1063=0,"",'Data invoice'!L1063)</f>
        <v/>
      </c>
      <c r="C947" s="284" t="str">
        <f>IF('Data invoice'!L1063=0,"",'Data invoice'!M1063)</f>
        <v/>
      </c>
      <c r="D947" s="284" t="str">
        <f>IF('Data invoice'!M1063=0,"",'Data invoice'!N1063)</f>
        <v/>
      </c>
      <c r="E947" s="284" t="str">
        <f>IF('Data invoice'!N1063=0,"",'Data invoice'!O1063)</f>
        <v/>
      </c>
      <c r="F947" s="284" t="str">
        <f>IF('Data invoice'!O1063=0,"",'Data invoice'!P1063)</f>
        <v/>
      </c>
      <c r="G947" s="284" t="str">
        <f>IF('Data invoice'!P1063=0,"",'Data invoice'!Q1063)</f>
        <v/>
      </c>
      <c r="H947" s="284" t="str">
        <f>IF('Data invoice'!Q1063=0,"",'Data invoice'!R1063)</f>
        <v/>
      </c>
      <c r="I947" s="320" t="str">
        <f>IF('Data invoice'!R1063=0,"",'Data invoice'!S1063)</f>
        <v/>
      </c>
      <c r="J947" s="367" t="str">
        <f>IF('Data invoice'!S1063=0,"",'Data invoice'!T1063)</f>
        <v/>
      </c>
      <c r="L947" s="414"/>
      <c r="M947" s="275"/>
      <c r="N947" s="275"/>
      <c r="O947" s="414"/>
      <c r="P947" s="414"/>
      <c r="Q947" s="414"/>
      <c r="R947" s="414"/>
      <c r="S947" s="414"/>
      <c r="T947" s="414"/>
      <c r="U947" s="414"/>
      <c r="V947" s="414"/>
      <c r="W947" s="414"/>
      <c r="X947" s="414"/>
      <c r="Y947" s="414"/>
      <c r="Z947" s="414"/>
      <c r="AA947" s="414"/>
      <c r="AB947" s="414"/>
      <c r="AC947" s="275"/>
      <c r="AD947" s="275"/>
      <c r="AE947" s="275"/>
      <c r="AF947" s="275"/>
      <c r="AG947" s="275"/>
      <c r="AH947" s="275"/>
      <c r="AI947" s="275"/>
      <c r="AJ947" s="275"/>
      <c r="AK947" s="275"/>
      <c r="AL947" s="275"/>
    </row>
    <row r="948" spans="1:38" s="329" customFormat="1" ht="15.75" customHeight="1">
      <c r="A948" s="284" t="str">
        <f>IF('Data invoice'!J1064=0,"",'Data invoice'!K1064)</f>
        <v/>
      </c>
      <c r="B948" s="284" t="str">
        <f>IF('Data invoice'!K1064=0,"",'Data invoice'!L1064)</f>
        <v/>
      </c>
      <c r="C948" s="284" t="str">
        <f>IF('Data invoice'!L1064=0,"",'Data invoice'!M1064)</f>
        <v/>
      </c>
      <c r="D948" s="284" t="str">
        <f>IF('Data invoice'!M1064=0,"",'Data invoice'!N1064)</f>
        <v/>
      </c>
      <c r="E948" s="284" t="str">
        <f>IF('Data invoice'!N1064=0,"",'Data invoice'!O1064)</f>
        <v/>
      </c>
      <c r="F948" s="284" t="str">
        <f>IF('Data invoice'!O1064=0,"",'Data invoice'!P1064)</f>
        <v/>
      </c>
      <c r="G948" s="284" t="str">
        <f>IF('Data invoice'!P1064=0,"",'Data invoice'!Q1064)</f>
        <v/>
      </c>
      <c r="H948" s="284" t="str">
        <f>IF('Data invoice'!Q1064=0,"",'Data invoice'!R1064)</f>
        <v/>
      </c>
      <c r="I948" s="320" t="str">
        <f>IF('Data invoice'!R1064=0,"",'Data invoice'!S1064)</f>
        <v/>
      </c>
      <c r="J948" s="367" t="str">
        <f>IF('Data invoice'!S1064=0,"",'Data invoice'!T1064)</f>
        <v/>
      </c>
      <c r="L948" s="414"/>
      <c r="M948" s="275"/>
      <c r="N948" s="275"/>
      <c r="O948" s="414"/>
      <c r="P948" s="414"/>
      <c r="Q948" s="414"/>
      <c r="R948" s="414"/>
      <c r="S948" s="414"/>
      <c r="T948" s="414"/>
      <c r="U948" s="414"/>
      <c r="V948" s="414"/>
      <c r="W948" s="414"/>
      <c r="X948" s="414"/>
      <c r="Y948" s="414"/>
      <c r="Z948" s="414"/>
      <c r="AA948" s="414"/>
      <c r="AB948" s="414"/>
      <c r="AC948" s="275"/>
      <c r="AD948" s="275"/>
      <c r="AE948" s="275"/>
      <c r="AF948" s="275"/>
      <c r="AG948" s="275"/>
      <c r="AH948" s="275"/>
      <c r="AI948" s="275"/>
      <c r="AJ948" s="275"/>
      <c r="AK948" s="275"/>
      <c r="AL948" s="275"/>
    </row>
    <row r="949" spans="1:38" s="329" customFormat="1" ht="15.75" customHeight="1">
      <c r="A949" s="284" t="str">
        <f>IF('Data invoice'!J1065=0,"",'Data invoice'!K1065)</f>
        <v/>
      </c>
      <c r="B949" s="284" t="str">
        <f>IF('Data invoice'!K1065=0,"",'Data invoice'!L1065)</f>
        <v/>
      </c>
      <c r="C949" s="284" t="str">
        <f>IF('Data invoice'!L1065=0,"",'Data invoice'!M1065)</f>
        <v/>
      </c>
      <c r="D949" s="284" t="str">
        <f>IF('Data invoice'!M1065=0,"",'Data invoice'!N1065)</f>
        <v/>
      </c>
      <c r="E949" s="284" t="str">
        <f>IF('Data invoice'!N1065=0,"",'Data invoice'!O1065)</f>
        <v/>
      </c>
      <c r="F949" s="284" t="str">
        <f>IF('Data invoice'!O1065=0,"",'Data invoice'!P1065)</f>
        <v/>
      </c>
      <c r="G949" s="284" t="str">
        <f>IF('Data invoice'!P1065=0,"",'Data invoice'!Q1065)</f>
        <v/>
      </c>
      <c r="H949" s="284" t="str">
        <f>IF('Data invoice'!Q1065=0,"",'Data invoice'!R1065)</f>
        <v/>
      </c>
      <c r="I949" s="320" t="str">
        <f>IF('Data invoice'!R1065=0,"",'Data invoice'!S1065)</f>
        <v/>
      </c>
      <c r="J949" s="367" t="str">
        <f>IF('Data invoice'!S1065=0,"",'Data invoice'!T1065)</f>
        <v/>
      </c>
      <c r="L949" s="414"/>
      <c r="M949" s="275"/>
      <c r="N949" s="275"/>
      <c r="O949" s="414"/>
      <c r="P949" s="414"/>
      <c r="Q949" s="414"/>
      <c r="R949" s="414"/>
      <c r="S949" s="414"/>
      <c r="T949" s="414"/>
      <c r="U949" s="414"/>
      <c r="V949" s="414"/>
      <c r="W949" s="414"/>
      <c r="X949" s="414"/>
      <c r="Y949" s="414"/>
      <c r="Z949" s="414"/>
      <c r="AA949" s="414"/>
      <c r="AB949" s="414"/>
      <c r="AC949" s="275"/>
      <c r="AD949" s="275"/>
      <c r="AE949" s="275"/>
      <c r="AF949" s="275"/>
      <c r="AG949" s="275"/>
      <c r="AH949" s="275"/>
      <c r="AI949" s="275"/>
      <c r="AJ949" s="275"/>
      <c r="AK949" s="275"/>
      <c r="AL949" s="275"/>
    </row>
    <row r="950" spans="1:38" s="329" customFormat="1" ht="15.75" customHeight="1">
      <c r="A950" s="284" t="str">
        <f>IF('Data invoice'!J1066=0,"",'Data invoice'!K1066)</f>
        <v/>
      </c>
      <c r="B950" s="284" t="str">
        <f>IF('Data invoice'!K1066=0,"",'Data invoice'!L1066)</f>
        <v/>
      </c>
      <c r="C950" s="284" t="str">
        <f>IF('Data invoice'!L1066=0,"",'Data invoice'!M1066)</f>
        <v/>
      </c>
      <c r="D950" s="284" t="str">
        <f>IF('Data invoice'!M1066=0,"",'Data invoice'!N1066)</f>
        <v/>
      </c>
      <c r="E950" s="284" t="str">
        <f>IF('Data invoice'!N1066=0,"",'Data invoice'!O1066)</f>
        <v/>
      </c>
      <c r="F950" s="284" t="str">
        <f>IF('Data invoice'!O1066=0,"",'Data invoice'!P1066)</f>
        <v/>
      </c>
      <c r="G950" s="284" t="str">
        <f>IF('Data invoice'!P1066=0,"",'Data invoice'!Q1066)</f>
        <v/>
      </c>
      <c r="H950" s="284" t="str">
        <f>IF('Data invoice'!Q1066=0,"",'Data invoice'!R1066)</f>
        <v/>
      </c>
      <c r="I950" s="320" t="str">
        <f>IF('Data invoice'!R1066=0,"",'Data invoice'!S1066)</f>
        <v/>
      </c>
      <c r="J950" s="367" t="str">
        <f>IF('Data invoice'!S1066=0,"",'Data invoice'!T1066)</f>
        <v/>
      </c>
      <c r="L950" s="414"/>
      <c r="M950" s="275"/>
      <c r="N950" s="275"/>
      <c r="O950" s="414"/>
      <c r="P950" s="414"/>
      <c r="Q950" s="414"/>
      <c r="R950" s="414"/>
      <c r="S950" s="414"/>
      <c r="T950" s="414"/>
      <c r="U950" s="414"/>
      <c r="V950" s="414"/>
      <c r="W950" s="414"/>
      <c r="X950" s="414"/>
      <c r="Y950" s="414"/>
      <c r="Z950" s="414"/>
      <c r="AA950" s="414"/>
      <c r="AB950" s="414"/>
      <c r="AC950" s="275"/>
      <c r="AD950" s="275"/>
      <c r="AE950" s="275"/>
      <c r="AF950" s="275"/>
      <c r="AG950" s="275"/>
      <c r="AH950" s="275"/>
      <c r="AI950" s="275"/>
      <c r="AJ950" s="275"/>
      <c r="AK950" s="275"/>
      <c r="AL950" s="275"/>
    </row>
    <row r="951" spans="1:38" s="329" customFormat="1" ht="15.75" customHeight="1">
      <c r="A951" s="284" t="str">
        <f>IF('Data invoice'!J1067=0,"",'Data invoice'!K1067)</f>
        <v/>
      </c>
      <c r="B951" s="284" t="str">
        <f>IF('Data invoice'!K1067=0,"",'Data invoice'!L1067)</f>
        <v/>
      </c>
      <c r="C951" s="284" t="str">
        <f>IF('Data invoice'!L1067=0,"",'Data invoice'!M1067)</f>
        <v/>
      </c>
      <c r="D951" s="284" t="str">
        <f>IF('Data invoice'!M1067=0,"",'Data invoice'!N1067)</f>
        <v/>
      </c>
      <c r="E951" s="284" t="str">
        <f>IF('Data invoice'!N1067=0,"",'Data invoice'!O1067)</f>
        <v/>
      </c>
      <c r="F951" s="284" t="str">
        <f>IF('Data invoice'!O1067=0,"",'Data invoice'!P1067)</f>
        <v/>
      </c>
      <c r="G951" s="284" t="str">
        <f>IF('Data invoice'!P1067=0,"",'Data invoice'!Q1067)</f>
        <v/>
      </c>
      <c r="H951" s="284" t="str">
        <f>IF('Data invoice'!Q1067=0,"",'Data invoice'!R1067)</f>
        <v/>
      </c>
      <c r="I951" s="320" t="str">
        <f>IF('Data invoice'!R1067=0,"",'Data invoice'!S1067)</f>
        <v/>
      </c>
      <c r="J951" s="367" t="str">
        <f>IF('Data invoice'!S1067=0,"",'Data invoice'!T1067)</f>
        <v/>
      </c>
      <c r="L951" s="414"/>
      <c r="M951" s="275"/>
      <c r="N951" s="275"/>
      <c r="O951" s="414"/>
      <c r="P951" s="414"/>
      <c r="Q951" s="414"/>
      <c r="R951" s="414"/>
      <c r="S951" s="414"/>
      <c r="T951" s="414"/>
      <c r="U951" s="414"/>
      <c r="V951" s="414"/>
      <c r="W951" s="414"/>
      <c r="X951" s="414"/>
      <c r="Y951" s="414"/>
      <c r="Z951" s="414"/>
      <c r="AA951" s="414"/>
      <c r="AB951" s="414"/>
      <c r="AC951" s="275"/>
      <c r="AD951" s="275"/>
      <c r="AE951" s="275"/>
      <c r="AF951" s="275"/>
      <c r="AG951" s="275"/>
      <c r="AH951" s="275"/>
      <c r="AI951" s="275"/>
      <c r="AJ951" s="275"/>
      <c r="AK951" s="275"/>
      <c r="AL951" s="275"/>
    </row>
    <row r="952" spans="1:38" s="329" customFormat="1" ht="15.75" customHeight="1">
      <c r="A952" s="284" t="str">
        <f>IF('Data invoice'!J1068=0,"",'Data invoice'!K1068)</f>
        <v/>
      </c>
      <c r="B952" s="284" t="str">
        <f>IF('Data invoice'!K1068=0,"",'Data invoice'!L1068)</f>
        <v/>
      </c>
      <c r="C952" s="284" t="str">
        <f>IF('Data invoice'!L1068=0,"",'Data invoice'!M1068)</f>
        <v/>
      </c>
      <c r="D952" s="284" t="str">
        <f>IF('Data invoice'!M1068=0,"",'Data invoice'!N1068)</f>
        <v/>
      </c>
      <c r="E952" s="284" t="str">
        <f>IF('Data invoice'!N1068=0,"",'Data invoice'!O1068)</f>
        <v/>
      </c>
      <c r="F952" s="284" t="str">
        <f>IF('Data invoice'!O1068=0,"",'Data invoice'!P1068)</f>
        <v/>
      </c>
      <c r="G952" s="284" t="str">
        <f>IF('Data invoice'!P1068=0,"",'Data invoice'!Q1068)</f>
        <v/>
      </c>
      <c r="H952" s="284" t="str">
        <f>IF('Data invoice'!Q1068=0,"",'Data invoice'!R1068)</f>
        <v/>
      </c>
      <c r="I952" s="320" t="str">
        <f>IF('Data invoice'!R1068=0,"",'Data invoice'!S1068)</f>
        <v/>
      </c>
      <c r="J952" s="367" t="str">
        <f>IF('Data invoice'!S1068=0,"",'Data invoice'!T1068)</f>
        <v/>
      </c>
      <c r="L952" s="414"/>
      <c r="M952" s="275"/>
      <c r="N952" s="275"/>
      <c r="O952" s="414"/>
      <c r="P952" s="414"/>
      <c r="Q952" s="414"/>
      <c r="R952" s="414"/>
      <c r="S952" s="414"/>
      <c r="T952" s="414"/>
      <c r="U952" s="414"/>
      <c r="V952" s="414"/>
      <c r="W952" s="414"/>
      <c r="X952" s="414"/>
      <c r="Y952" s="414"/>
      <c r="Z952" s="414"/>
      <c r="AA952" s="414"/>
      <c r="AB952" s="414"/>
      <c r="AC952" s="275"/>
      <c r="AD952" s="275"/>
      <c r="AE952" s="275"/>
      <c r="AF952" s="275"/>
      <c r="AG952" s="275"/>
      <c r="AH952" s="275"/>
      <c r="AI952" s="275"/>
      <c r="AJ952" s="275"/>
      <c r="AK952" s="275"/>
      <c r="AL952" s="275"/>
    </row>
    <row r="953" spans="1:38" s="329" customFormat="1" ht="15.75" customHeight="1">
      <c r="A953" s="284" t="str">
        <f>IF('Data invoice'!J1069=0,"",'Data invoice'!K1069)</f>
        <v/>
      </c>
      <c r="B953" s="284" t="str">
        <f>IF('Data invoice'!K1069=0,"",'Data invoice'!L1069)</f>
        <v/>
      </c>
      <c r="C953" s="284" t="str">
        <f>IF('Data invoice'!L1069=0,"",'Data invoice'!M1069)</f>
        <v/>
      </c>
      <c r="D953" s="284" t="str">
        <f>IF('Data invoice'!M1069=0,"",'Data invoice'!N1069)</f>
        <v/>
      </c>
      <c r="E953" s="284" t="str">
        <f>IF('Data invoice'!N1069=0,"",'Data invoice'!O1069)</f>
        <v/>
      </c>
      <c r="F953" s="284" t="str">
        <f>IF('Data invoice'!O1069=0,"",'Data invoice'!P1069)</f>
        <v/>
      </c>
      <c r="G953" s="284" t="str">
        <f>IF('Data invoice'!P1069=0,"",'Data invoice'!Q1069)</f>
        <v/>
      </c>
      <c r="H953" s="284" t="str">
        <f>IF('Data invoice'!Q1069=0,"",'Data invoice'!R1069)</f>
        <v/>
      </c>
      <c r="I953" s="320" t="str">
        <f>IF('Data invoice'!R1069=0,"",'Data invoice'!S1069)</f>
        <v/>
      </c>
      <c r="J953" s="367" t="str">
        <f>IF('Data invoice'!S1069=0,"",'Data invoice'!T1069)</f>
        <v/>
      </c>
      <c r="L953" s="414"/>
      <c r="M953" s="275"/>
      <c r="N953" s="275"/>
      <c r="O953" s="414"/>
      <c r="P953" s="414"/>
      <c r="Q953" s="414"/>
      <c r="R953" s="414"/>
      <c r="S953" s="414"/>
      <c r="T953" s="414"/>
      <c r="U953" s="414"/>
      <c r="V953" s="414"/>
      <c r="W953" s="414"/>
      <c r="X953" s="414"/>
      <c r="Y953" s="414"/>
      <c r="Z953" s="414"/>
      <c r="AA953" s="414"/>
      <c r="AB953" s="414"/>
      <c r="AC953" s="275"/>
      <c r="AD953" s="275"/>
      <c r="AE953" s="275"/>
      <c r="AF953" s="275"/>
      <c r="AG953" s="275"/>
      <c r="AH953" s="275"/>
      <c r="AI953" s="275"/>
      <c r="AJ953" s="275"/>
      <c r="AK953" s="275"/>
      <c r="AL953" s="275"/>
    </row>
    <row r="954" spans="1:38" s="329" customFormat="1" ht="15.75" customHeight="1">
      <c r="A954" s="284" t="str">
        <f>IF('Data invoice'!J1070=0,"",'Data invoice'!K1070)</f>
        <v/>
      </c>
      <c r="B954" s="284" t="str">
        <f>IF('Data invoice'!K1070=0,"",'Data invoice'!L1070)</f>
        <v/>
      </c>
      <c r="C954" s="284" t="str">
        <f>IF('Data invoice'!L1070=0,"",'Data invoice'!M1070)</f>
        <v/>
      </c>
      <c r="D954" s="284" t="str">
        <f>IF('Data invoice'!M1070=0,"",'Data invoice'!N1070)</f>
        <v/>
      </c>
      <c r="E954" s="284" t="str">
        <f>IF('Data invoice'!N1070=0,"",'Data invoice'!O1070)</f>
        <v/>
      </c>
      <c r="F954" s="284" t="str">
        <f>IF('Data invoice'!O1070=0,"",'Data invoice'!P1070)</f>
        <v/>
      </c>
      <c r="G954" s="284" t="str">
        <f>IF('Data invoice'!P1070=0,"",'Data invoice'!Q1070)</f>
        <v/>
      </c>
      <c r="H954" s="284" t="str">
        <f>IF('Data invoice'!Q1070=0,"",'Data invoice'!R1070)</f>
        <v/>
      </c>
      <c r="I954" s="320" t="str">
        <f>IF('Data invoice'!R1070=0,"",'Data invoice'!S1070)</f>
        <v/>
      </c>
      <c r="J954" s="367" t="str">
        <f>IF('Data invoice'!S1070=0,"",'Data invoice'!T1070)</f>
        <v/>
      </c>
      <c r="L954" s="414"/>
      <c r="M954" s="275"/>
      <c r="N954" s="275"/>
      <c r="O954" s="414"/>
      <c r="P954" s="414"/>
      <c r="Q954" s="414"/>
      <c r="R954" s="414"/>
      <c r="S954" s="414"/>
      <c r="T954" s="414"/>
      <c r="U954" s="414"/>
      <c r="V954" s="414"/>
      <c r="W954" s="414"/>
      <c r="X954" s="414"/>
      <c r="Y954" s="414"/>
      <c r="Z954" s="414"/>
      <c r="AA954" s="414"/>
      <c r="AB954" s="414"/>
      <c r="AC954" s="275"/>
      <c r="AD954" s="275"/>
      <c r="AE954" s="275"/>
      <c r="AF954" s="275"/>
      <c r="AG954" s="275"/>
      <c r="AH954" s="275"/>
      <c r="AI954" s="275"/>
      <c r="AJ954" s="275"/>
      <c r="AK954" s="275"/>
      <c r="AL954" s="275"/>
    </row>
    <row r="955" spans="1:38" s="329" customFormat="1" ht="15.75" customHeight="1">
      <c r="A955" s="284" t="str">
        <f>IF('Data invoice'!J1071=0,"",'Data invoice'!K1071)</f>
        <v/>
      </c>
      <c r="B955" s="284" t="str">
        <f>IF('Data invoice'!K1071=0,"",'Data invoice'!L1071)</f>
        <v/>
      </c>
      <c r="C955" s="284" t="str">
        <f>IF('Data invoice'!L1071=0,"",'Data invoice'!M1071)</f>
        <v/>
      </c>
      <c r="D955" s="284" t="str">
        <f>IF('Data invoice'!M1071=0,"",'Data invoice'!N1071)</f>
        <v/>
      </c>
      <c r="E955" s="284" t="str">
        <f>IF('Data invoice'!N1071=0,"",'Data invoice'!O1071)</f>
        <v/>
      </c>
      <c r="F955" s="284" t="str">
        <f>IF('Data invoice'!O1071=0,"",'Data invoice'!P1071)</f>
        <v/>
      </c>
      <c r="G955" s="284" t="str">
        <f>IF('Data invoice'!P1071=0,"",'Data invoice'!Q1071)</f>
        <v/>
      </c>
      <c r="H955" s="284" t="str">
        <f>IF('Data invoice'!Q1071=0,"",'Data invoice'!R1071)</f>
        <v/>
      </c>
      <c r="I955" s="320" t="str">
        <f>IF('Data invoice'!R1071=0,"",'Data invoice'!S1071)</f>
        <v/>
      </c>
      <c r="J955" s="367" t="str">
        <f>IF('Data invoice'!S1071=0,"",'Data invoice'!T1071)</f>
        <v/>
      </c>
      <c r="L955" s="414"/>
      <c r="M955" s="275"/>
      <c r="N955" s="275"/>
      <c r="O955" s="414"/>
      <c r="P955" s="414"/>
      <c r="Q955" s="414"/>
      <c r="R955" s="414"/>
      <c r="S955" s="414"/>
      <c r="T955" s="414"/>
      <c r="U955" s="414"/>
      <c r="V955" s="414"/>
      <c r="W955" s="414"/>
      <c r="X955" s="414"/>
      <c r="Y955" s="414"/>
      <c r="Z955" s="414"/>
      <c r="AA955" s="414"/>
      <c r="AB955" s="414"/>
      <c r="AC955" s="275"/>
      <c r="AD955" s="275"/>
      <c r="AE955" s="275"/>
      <c r="AF955" s="275"/>
      <c r="AG955" s="275"/>
      <c r="AH955" s="275"/>
      <c r="AI955" s="275"/>
      <c r="AJ955" s="275"/>
      <c r="AK955" s="275"/>
      <c r="AL955" s="275"/>
    </row>
    <row r="956" spans="1:38" s="329" customFormat="1" ht="15.75" customHeight="1">
      <c r="A956" s="284" t="str">
        <f>IF('Data invoice'!J1072=0,"",'Data invoice'!K1072)</f>
        <v/>
      </c>
      <c r="B956" s="284" t="str">
        <f>IF('Data invoice'!K1072=0,"",'Data invoice'!L1072)</f>
        <v/>
      </c>
      <c r="C956" s="284" t="str">
        <f>IF('Data invoice'!L1072=0,"",'Data invoice'!M1072)</f>
        <v/>
      </c>
      <c r="D956" s="284" t="str">
        <f>IF('Data invoice'!M1072=0,"",'Data invoice'!N1072)</f>
        <v/>
      </c>
      <c r="E956" s="284" t="str">
        <f>IF('Data invoice'!N1072=0,"",'Data invoice'!O1072)</f>
        <v/>
      </c>
      <c r="F956" s="284" t="str">
        <f>IF('Data invoice'!O1072=0,"",'Data invoice'!P1072)</f>
        <v/>
      </c>
      <c r="G956" s="284" t="str">
        <f>IF('Data invoice'!P1072=0,"",'Data invoice'!Q1072)</f>
        <v/>
      </c>
      <c r="H956" s="284" t="str">
        <f>IF('Data invoice'!Q1072=0,"",'Data invoice'!R1072)</f>
        <v/>
      </c>
      <c r="I956" s="320" t="str">
        <f>IF('Data invoice'!R1072=0,"",'Data invoice'!S1072)</f>
        <v/>
      </c>
      <c r="J956" s="367" t="str">
        <f>IF('Data invoice'!S1072=0,"",'Data invoice'!T1072)</f>
        <v/>
      </c>
      <c r="L956" s="414"/>
      <c r="M956" s="275"/>
      <c r="N956" s="275"/>
      <c r="O956" s="414"/>
      <c r="P956" s="414"/>
      <c r="Q956" s="414"/>
      <c r="R956" s="414"/>
      <c r="S956" s="414"/>
      <c r="T956" s="414"/>
      <c r="U956" s="414"/>
      <c r="V956" s="414"/>
      <c r="W956" s="414"/>
      <c r="X956" s="414"/>
      <c r="Y956" s="414"/>
      <c r="Z956" s="414"/>
      <c r="AA956" s="414"/>
      <c r="AB956" s="414"/>
      <c r="AC956" s="275"/>
      <c r="AD956" s="275"/>
      <c r="AE956" s="275"/>
      <c r="AF956" s="275"/>
      <c r="AG956" s="275"/>
      <c r="AH956" s="275"/>
      <c r="AI956" s="275"/>
      <c r="AJ956" s="275"/>
      <c r="AK956" s="275"/>
      <c r="AL956" s="275"/>
    </row>
    <row r="957" spans="1:38" s="329" customFormat="1" ht="15.75" customHeight="1">
      <c r="A957" s="284" t="str">
        <f>IF('Data invoice'!J1073=0,"",'Data invoice'!K1073)</f>
        <v/>
      </c>
      <c r="B957" s="284" t="str">
        <f>IF('Data invoice'!K1073=0,"",'Data invoice'!L1073)</f>
        <v/>
      </c>
      <c r="C957" s="284" t="str">
        <f>IF('Data invoice'!L1073=0,"",'Data invoice'!M1073)</f>
        <v/>
      </c>
      <c r="D957" s="284" t="str">
        <f>IF('Data invoice'!M1073=0,"",'Data invoice'!N1073)</f>
        <v/>
      </c>
      <c r="E957" s="284" t="str">
        <f>IF('Data invoice'!N1073=0,"",'Data invoice'!O1073)</f>
        <v/>
      </c>
      <c r="F957" s="284" t="str">
        <f>IF('Data invoice'!O1073=0,"",'Data invoice'!P1073)</f>
        <v/>
      </c>
      <c r="G957" s="284" t="str">
        <f>IF('Data invoice'!P1073=0,"",'Data invoice'!Q1073)</f>
        <v/>
      </c>
      <c r="H957" s="284" t="str">
        <f>IF('Data invoice'!Q1073=0,"",'Data invoice'!R1073)</f>
        <v/>
      </c>
      <c r="I957" s="320" t="str">
        <f>IF('Data invoice'!R1073=0,"",'Data invoice'!S1073)</f>
        <v/>
      </c>
      <c r="J957" s="367" t="str">
        <f>IF('Data invoice'!S1073=0,"",'Data invoice'!T1073)</f>
        <v/>
      </c>
      <c r="L957" s="414"/>
      <c r="M957" s="275"/>
      <c r="N957" s="275"/>
      <c r="O957" s="414"/>
      <c r="P957" s="414"/>
      <c r="Q957" s="414"/>
      <c r="R957" s="414"/>
      <c r="S957" s="414"/>
      <c r="T957" s="414"/>
      <c r="U957" s="414"/>
      <c r="V957" s="414"/>
      <c r="W957" s="414"/>
      <c r="X957" s="414"/>
      <c r="Y957" s="414"/>
      <c r="Z957" s="414"/>
      <c r="AA957" s="414"/>
      <c r="AB957" s="414"/>
      <c r="AC957" s="275"/>
      <c r="AD957" s="275"/>
      <c r="AE957" s="275"/>
      <c r="AF957" s="275"/>
      <c r="AG957" s="275"/>
      <c r="AH957" s="275"/>
      <c r="AI957" s="275"/>
      <c r="AJ957" s="275"/>
      <c r="AK957" s="275"/>
      <c r="AL957" s="275"/>
    </row>
    <row r="958" spans="1:38" s="329" customFormat="1" ht="15.75" customHeight="1">
      <c r="A958" s="284" t="str">
        <f>IF('Data invoice'!J1074=0,"",'Data invoice'!K1074)</f>
        <v/>
      </c>
      <c r="B958" s="284" t="str">
        <f>IF('Data invoice'!K1074=0,"",'Data invoice'!L1074)</f>
        <v/>
      </c>
      <c r="C958" s="284" t="str">
        <f>IF('Data invoice'!L1074=0,"",'Data invoice'!M1074)</f>
        <v/>
      </c>
      <c r="D958" s="284" t="str">
        <f>IF('Data invoice'!M1074=0,"",'Data invoice'!N1074)</f>
        <v/>
      </c>
      <c r="E958" s="284" t="str">
        <f>IF('Data invoice'!N1074=0,"",'Data invoice'!O1074)</f>
        <v/>
      </c>
      <c r="F958" s="284" t="str">
        <f>IF('Data invoice'!O1074=0,"",'Data invoice'!P1074)</f>
        <v/>
      </c>
      <c r="G958" s="284" t="str">
        <f>IF('Data invoice'!P1074=0,"",'Data invoice'!Q1074)</f>
        <v/>
      </c>
      <c r="H958" s="284" t="str">
        <f>IF('Data invoice'!Q1074=0,"",'Data invoice'!R1074)</f>
        <v/>
      </c>
      <c r="I958" s="320" t="str">
        <f>IF('Data invoice'!R1074=0,"",'Data invoice'!S1074)</f>
        <v/>
      </c>
      <c r="J958" s="367" t="str">
        <f>IF('Data invoice'!S1074=0,"",'Data invoice'!T1074)</f>
        <v/>
      </c>
      <c r="L958" s="414"/>
      <c r="M958" s="275"/>
      <c r="N958" s="275"/>
      <c r="O958" s="414"/>
      <c r="P958" s="414"/>
      <c r="Q958" s="414"/>
      <c r="R958" s="414"/>
      <c r="S958" s="414"/>
      <c r="T958" s="414"/>
      <c r="U958" s="414"/>
      <c r="V958" s="414"/>
      <c r="W958" s="414"/>
      <c r="X958" s="414"/>
      <c r="Y958" s="414"/>
      <c r="Z958" s="414"/>
      <c r="AA958" s="414"/>
      <c r="AB958" s="414"/>
      <c r="AC958" s="275"/>
      <c r="AD958" s="275"/>
      <c r="AE958" s="275"/>
      <c r="AF958" s="275"/>
      <c r="AG958" s="275"/>
      <c r="AH958" s="275"/>
      <c r="AI958" s="275"/>
      <c r="AJ958" s="275"/>
      <c r="AK958" s="275"/>
      <c r="AL958" s="275"/>
    </row>
    <row r="959" spans="1:38" s="329" customFormat="1" ht="15.75" customHeight="1">
      <c r="A959" s="284" t="str">
        <f>IF('Data invoice'!J1075=0,"",'Data invoice'!K1075)</f>
        <v/>
      </c>
      <c r="B959" s="284" t="str">
        <f>IF('Data invoice'!K1075=0,"",'Data invoice'!L1075)</f>
        <v/>
      </c>
      <c r="C959" s="284" t="str">
        <f>IF('Data invoice'!L1075=0,"",'Data invoice'!M1075)</f>
        <v/>
      </c>
      <c r="D959" s="284" t="str">
        <f>IF('Data invoice'!M1075=0,"",'Data invoice'!N1075)</f>
        <v/>
      </c>
      <c r="E959" s="284" t="str">
        <f>IF('Data invoice'!N1075=0,"",'Data invoice'!O1075)</f>
        <v/>
      </c>
      <c r="F959" s="284" t="str">
        <f>IF('Data invoice'!O1075=0,"",'Data invoice'!P1075)</f>
        <v/>
      </c>
      <c r="G959" s="284" t="str">
        <f>IF('Data invoice'!P1075=0,"",'Data invoice'!Q1075)</f>
        <v/>
      </c>
      <c r="H959" s="284" t="str">
        <f>IF('Data invoice'!Q1075=0,"",'Data invoice'!R1075)</f>
        <v/>
      </c>
      <c r="I959" s="320" t="str">
        <f>IF('Data invoice'!R1075=0,"",'Data invoice'!S1075)</f>
        <v/>
      </c>
      <c r="J959" s="367" t="str">
        <f>IF('Data invoice'!S1075=0,"",'Data invoice'!T1075)</f>
        <v/>
      </c>
      <c r="L959" s="414"/>
      <c r="M959" s="275"/>
      <c r="N959" s="275"/>
      <c r="O959" s="414"/>
      <c r="P959" s="414"/>
      <c r="Q959" s="414"/>
      <c r="R959" s="414"/>
      <c r="S959" s="414"/>
      <c r="T959" s="414"/>
      <c r="U959" s="414"/>
      <c r="V959" s="414"/>
      <c r="W959" s="414"/>
      <c r="X959" s="414"/>
      <c r="Y959" s="414"/>
      <c r="Z959" s="414"/>
      <c r="AA959" s="414"/>
      <c r="AB959" s="414"/>
      <c r="AC959" s="275"/>
      <c r="AD959" s="275"/>
      <c r="AE959" s="275"/>
      <c r="AF959" s="275"/>
      <c r="AG959" s="275"/>
      <c r="AH959" s="275"/>
      <c r="AI959" s="275"/>
      <c r="AJ959" s="275"/>
      <c r="AK959" s="275"/>
      <c r="AL959" s="275"/>
    </row>
    <row r="960" spans="1:38" s="329" customFormat="1" ht="15.75" customHeight="1">
      <c r="A960" s="284" t="str">
        <f>IF('Data invoice'!J1076=0,"",'Data invoice'!K1076)</f>
        <v/>
      </c>
      <c r="B960" s="284" t="str">
        <f>IF('Data invoice'!K1076=0,"",'Data invoice'!L1076)</f>
        <v/>
      </c>
      <c r="C960" s="284" t="str">
        <f>IF('Data invoice'!L1076=0,"",'Data invoice'!M1076)</f>
        <v/>
      </c>
      <c r="D960" s="284" t="str">
        <f>IF('Data invoice'!M1076=0,"",'Data invoice'!N1076)</f>
        <v/>
      </c>
      <c r="E960" s="284" t="str">
        <f>IF('Data invoice'!N1076=0,"",'Data invoice'!O1076)</f>
        <v/>
      </c>
      <c r="F960" s="284" t="str">
        <f>IF('Data invoice'!O1076=0,"",'Data invoice'!P1076)</f>
        <v/>
      </c>
      <c r="G960" s="284" t="str">
        <f>IF('Data invoice'!P1076=0,"",'Data invoice'!Q1076)</f>
        <v/>
      </c>
      <c r="H960" s="284" t="str">
        <f>IF('Data invoice'!Q1076=0,"",'Data invoice'!R1076)</f>
        <v/>
      </c>
      <c r="I960" s="320" t="str">
        <f>IF('Data invoice'!R1076=0,"",'Data invoice'!S1076)</f>
        <v/>
      </c>
      <c r="J960" s="367" t="str">
        <f>IF('Data invoice'!S1076=0,"",'Data invoice'!T1076)</f>
        <v/>
      </c>
      <c r="L960" s="414"/>
      <c r="M960" s="275"/>
      <c r="N960" s="275"/>
      <c r="O960" s="414"/>
      <c r="P960" s="414"/>
      <c r="Q960" s="414"/>
      <c r="R960" s="414"/>
      <c r="S960" s="414"/>
      <c r="T960" s="414"/>
      <c r="U960" s="414"/>
      <c r="V960" s="414"/>
      <c r="W960" s="414"/>
      <c r="X960" s="414"/>
      <c r="Y960" s="414"/>
      <c r="Z960" s="414"/>
      <c r="AA960" s="414"/>
      <c r="AB960" s="414"/>
      <c r="AC960" s="275"/>
      <c r="AD960" s="275"/>
      <c r="AE960" s="275"/>
      <c r="AF960" s="275"/>
      <c r="AG960" s="275"/>
      <c r="AH960" s="275"/>
      <c r="AI960" s="275"/>
      <c r="AJ960" s="275"/>
      <c r="AK960" s="275"/>
      <c r="AL960" s="275"/>
    </row>
    <row r="961" spans="1:38" s="329" customFormat="1" ht="15.75" customHeight="1">
      <c r="A961" s="284" t="str">
        <f>IF('Data invoice'!J1077=0,"",'Data invoice'!K1077)</f>
        <v/>
      </c>
      <c r="B961" s="284" t="str">
        <f>IF('Data invoice'!K1077=0,"",'Data invoice'!L1077)</f>
        <v/>
      </c>
      <c r="C961" s="284" t="str">
        <f>IF('Data invoice'!L1077=0,"",'Data invoice'!M1077)</f>
        <v/>
      </c>
      <c r="D961" s="284" t="str">
        <f>IF('Data invoice'!M1077=0,"",'Data invoice'!N1077)</f>
        <v/>
      </c>
      <c r="E961" s="284" t="str">
        <f>IF('Data invoice'!N1077=0,"",'Data invoice'!O1077)</f>
        <v/>
      </c>
      <c r="F961" s="284" t="str">
        <f>IF('Data invoice'!O1077=0,"",'Data invoice'!P1077)</f>
        <v/>
      </c>
      <c r="G961" s="284" t="str">
        <f>IF('Data invoice'!P1077=0,"",'Data invoice'!Q1077)</f>
        <v/>
      </c>
      <c r="H961" s="284" t="str">
        <f>IF('Data invoice'!Q1077=0,"",'Data invoice'!R1077)</f>
        <v/>
      </c>
      <c r="I961" s="320" t="str">
        <f>IF('Data invoice'!R1077=0,"",'Data invoice'!S1077)</f>
        <v/>
      </c>
      <c r="J961" s="367" t="str">
        <f>IF('Data invoice'!S1077=0,"",'Data invoice'!T1077)</f>
        <v/>
      </c>
      <c r="L961" s="414"/>
      <c r="M961" s="275"/>
      <c r="N961" s="275"/>
      <c r="O961" s="414"/>
      <c r="P961" s="414"/>
      <c r="Q961" s="414"/>
      <c r="R961" s="414"/>
      <c r="S961" s="414"/>
      <c r="T961" s="414"/>
      <c r="U961" s="414"/>
      <c r="V961" s="414"/>
      <c r="W961" s="414"/>
      <c r="X961" s="414"/>
      <c r="Y961" s="414"/>
      <c r="Z961" s="414"/>
      <c r="AA961" s="414"/>
      <c r="AB961" s="414"/>
      <c r="AC961" s="275"/>
      <c r="AD961" s="275"/>
      <c r="AE961" s="275"/>
      <c r="AF961" s="275"/>
      <c r="AG961" s="275"/>
      <c r="AH961" s="275"/>
      <c r="AI961" s="275"/>
      <c r="AJ961" s="275"/>
      <c r="AK961" s="275"/>
      <c r="AL961" s="275"/>
    </row>
    <row r="962" spans="1:38" s="329" customFormat="1" ht="15.75" customHeight="1">
      <c r="A962" s="284" t="str">
        <f>IF('Data invoice'!J1078=0,"",'Data invoice'!K1078)</f>
        <v/>
      </c>
      <c r="B962" s="284" t="str">
        <f>IF('Data invoice'!K1078=0,"",'Data invoice'!L1078)</f>
        <v/>
      </c>
      <c r="C962" s="284" t="str">
        <f>IF('Data invoice'!L1078=0,"",'Data invoice'!M1078)</f>
        <v/>
      </c>
      <c r="D962" s="284" t="str">
        <f>IF('Data invoice'!M1078=0,"",'Data invoice'!N1078)</f>
        <v/>
      </c>
      <c r="E962" s="284" t="str">
        <f>IF('Data invoice'!N1078=0,"",'Data invoice'!O1078)</f>
        <v/>
      </c>
      <c r="F962" s="284" t="str">
        <f>IF('Data invoice'!O1078=0,"",'Data invoice'!P1078)</f>
        <v/>
      </c>
      <c r="G962" s="284" t="str">
        <f>IF('Data invoice'!P1078=0,"",'Data invoice'!Q1078)</f>
        <v/>
      </c>
      <c r="H962" s="284" t="str">
        <f>IF('Data invoice'!Q1078=0,"",'Data invoice'!R1078)</f>
        <v/>
      </c>
      <c r="I962" s="320" t="str">
        <f>IF('Data invoice'!R1078=0,"",'Data invoice'!S1078)</f>
        <v/>
      </c>
      <c r="J962" s="367" t="str">
        <f>IF('Data invoice'!S1078=0,"",'Data invoice'!T1078)</f>
        <v/>
      </c>
      <c r="L962" s="414"/>
      <c r="M962" s="275"/>
      <c r="N962" s="275"/>
      <c r="O962" s="414"/>
      <c r="P962" s="414"/>
      <c r="Q962" s="414"/>
      <c r="R962" s="414"/>
      <c r="S962" s="414"/>
      <c r="T962" s="414"/>
      <c r="U962" s="414"/>
      <c r="V962" s="414"/>
      <c r="W962" s="414"/>
      <c r="X962" s="414"/>
      <c r="Y962" s="414"/>
      <c r="Z962" s="414"/>
      <c r="AA962" s="414"/>
      <c r="AB962" s="414"/>
      <c r="AC962" s="275"/>
      <c r="AD962" s="275"/>
      <c r="AE962" s="275"/>
      <c r="AF962" s="275"/>
      <c r="AG962" s="275"/>
      <c r="AH962" s="275"/>
      <c r="AI962" s="275"/>
      <c r="AJ962" s="275"/>
      <c r="AK962" s="275"/>
      <c r="AL962" s="275"/>
    </row>
    <row r="963" spans="1:38" s="329" customFormat="1" ht="15.75" customHeight="1">
      <c r="A963" s="284" t="str">
        <f>IF('Data invoice'!J1079=0,"",'Data invoice'!K1079)</f>
        <v/>
      </c>
      <c r="B963" s="284" t="str">
        <f>IF('Data invoice'!K1079=0,"",'Data invoice'!L1079)</f>
        <v/>
      </c>
      <c r="C963" s="284" t="str">
        <f>IF('Data invoice'!L1079=0,"",'Data invoice'!M1079)</f>
        <v/>
      </c>
      <c r="D963" s="284" t="str">
        <f>IF('Data invoice'!M1079=0,"",'Data invoice'!N1079)</f>
        <v/>
      </c>
      <c r="E963" s="284" t="str">
        <f>IF('Data invoice'!N1079=0,"",'Data invoice'!O1079)</f>
        <v/>
      </c>
      <c r="F963" s="284" t="str">
        <f>IF('Data invoice'!O1079=0,"",'Data invoice'!P1079)</f>
        <v/>
      </c>
      <c r="G963" s="284" t="str">
        <f>IF('Data invoice'!P1079=0,"",'Data invoice'!Q1079)</f>
        <v/>
      </c>
      <c r="H963" s="284" t="str">
        <f>IF('Data invoice'!Q1079=0,"",'Data invoice'!R1079)</f>
        <v/>
      </c>
      <c r="I963" s="320" t="str">
        <f>IF('Data invoice'!R1079=0,"",'Data invoice'!S1079)</f>
        <v/>
      </c>
      <c r="J963" s="367" t="str">
        <f>IF('Data invoice'!S1079=0,"",'Data invoice'!T1079)</f>
        <v/>
      </c>
      <c r="L963" s="414"/>
      <c r="M963" s="275"/>
      <c r="N963" s="275"/>
      <c r="O963" s="414"/>
      <c r="P963" s="414"/>
      <c r="Q963" s="414"/>
      <c r="R963" s="414"/>
      <c r="S963" s="414"/>
      <c r="T963" s="414"/>
      <c r="U963" s="414"/>
      <c r="V963" s="414"/>
      <c r="W963" s="414"/>
      <c r="X963" s="414"/>
      <c r="Y963" s="414"/>
      <c r="Z963" s="414"/>
      <c r="AA963" s="414"/>
      <c r="AB963" s="414"/>
      <c r="AC963" s="275"/>
      <c r="AD963" s="275"/>
      <c r="AE963" s="275"/>
      <c r="AF963" s="275"/>
      <c r="AG963" s="275"/>
      <c r="AH963" s="275"/>
      <c r="AI963" s="275"/>
      <c r="AJ963" s="275"/>
      <c r="AK963" s="275"/>
      <c r="AL963" s="275"/>
    </row>
    <row r="964" spans="1:38" s="329" customFormat="1" ht="15.75" customHeight="1">
      <c r="A964" s="284" t="str">
        <f>IF('Data invoice'!J1080=0,"",'Data invoice'!K1080)</f>
        <v/>
      </c>
      <c r="B964" s="284" t="str">
        <f>IF('Data invoice'!K1080=0,"",'Data invoice'!L1080)</f>
        <v/>
      </c>
      <c r="C964" s="284" t="str">
        <f>IF('Data invoice'!L1080=0,"",'Data invoice'!M1080)</f>
        <v/>
      </c>
      <c r="D964" s="284" t="str">
        <f>IF('Data invoice'!M1080=0,"",'Data invoice'!N1080)</f>
        <v/>
      </c>
      <c r="E964" s="284" t="str">
        <f>IF('Data invoice'!N1080=0,"",'Data invoice'!O1080)</f>
        <v/>
      </c>
      <c r="F964" s="284" t="str">
        <f>IF('Data invoice'!O1080=0,"",'Data invoice'!P1080)</f>
        <v/>
      </c>
      <c r="G964" s="284" t="str">
        <f>IF('Data invoice'!P1080=0,"",'Data invoice'!Q1080)</f>
        <v/>
      </c>
      <c r="H964" s="284" t="str">
        <f>IF('Data invoice'!Q1080=0,"",'Data invoice'!R1080)</f>
        <v/>
      </c>
      <c r="I964" s="320" t="str">
        <f>IF('Data invoice'!R1080=0,"",'Data invoice'!S1080)</f>
        <v/>
      </c>
      <c r="J964" s="367" t="str">
        <f>IF('Data invoice'!S1080=0,"",'Data invoice'!T1080)</f>
        <v/>
      </c>
      <c r="L964" s="414"/>
      <c r="M964" s="275"/>
      <c r="N964" s="275"/>
      <c r="O964" s="414"/>
      <c r="P964" s="414"/>
      <c r="Q964" s="414"/>
      <c r="R964" s="414"/>
      <c r="S964" s="414"/>
      <c r="T964" s="414"/>
      <c r="U964" s="414"/>
      <c r="V964" s="414"/>
      <c r="W964" s="414"/>
      <c r="X964" s="414"/>
      <c r="Y964" s="414"/>
      <c r="Z964" s="414"/>
      <c r="AA964" s="414"/>
      <c r="AB964" s="414"/>
      <c r="AC964" s="275"/>
      <c r="AD964" s="275"/>
      <c r="AE964" s="275"/>
      <c r="AF964" s="275"/>
      <c r="AG964" s="275"/>
      <c r="AH964" s="275"/>
      <c r="AI964" s="275"/>
      <c r="AJ964" s="275"/>
      <c r="AK964" s="275"/>
      <c r="AL964" s="275"/>
    </row>
    <row r="965" spans="1:38" s="329" customFormat="1" ht="15.75" customHeight="1">
      <c r="A965" s="284" t="str">
        <f>IF('Data invoice'!J1081=0,"",'Data invoice'!K1081)</f>
        <v/>
      </c>
      <c r="B965" s="284" t="str">
        <f>IF('Data invoice'!K1081=0,"",'Data invoice'!L1081)</f>
        <v/>
      </c>
      <c r="C965" s="284" t="str">
        <f>IF('Data invoice'!L1081=0,"",'Data invoice'!M1081)</f>
        <v/>
      </c>
      <c r="D965" s="284" t="str">
        <f>IF('Data invoice'!M1081=0,"",'Data invoice'!N1081)</f>
        <v/>
      </c>
      <c r="E965" s="284" t="str">
        <f>IF('Data invoice'!N1081=0,"",'Data invoice'!O1081)</f>
        <v/>
      </c>
      <c r="F965" s="284" t="str">
        <f>IF('Data invoice'!O1081=0,"",'Data invoice'!P1081)</f>
        <v/>
      </c>
      <c r="G965" s="284" t="str">
        <f>IF('Data invoice'!P1081=0,"",'Data invoice'!Q1081)</f>
        <v/>
      </c>
      <c r="H965" s="284" t="str">
        <f>IF('Data invoice'!Q1081=0,"",'Data invoice'!R1081)</f>
        <v/>
      </c>
      <c r="I965" s="320" t="str">
        <f>IF('Data invoice'!R1081=0,"",'Data invoice'!S1081)</f>
        <v/>
      </c>
      <c r="J965" s="367" t="str">
        <f>IF('Data invoice'!S1081=0,"",'Data invoice'!T1081)</f>
        <v/>
      </c>
      <c r="L965" s="414"/>
      <c r="M965" s="275"/>
      <c r="N965" s="275"/>
      <c r="O965" s="414"/>
      <c r="P965" s="414"/>
      <c r="Q965" s="414"/>
      <c r="R965" s="414"/>
      <c r="S965" s="414"/>
      <c r="T965" s="414"/>
      <c r="U965" s="414"/>
      <c r="V965" s="414"/>
      <c r="W965" s="414"/>
      <c r="X965" s="414"/>
      <c r="Y965" s="414"/>
      <c r="Z965" s="414"/>
      <c r="AA965" s="414"/>
      <c r="AB965" s="414"/>
      <c r="AC965" s="275"/>
      <c r="AD965" s="275"/>
      <c r="AE965" s="275"/>
      <c r="AF965" s="275"/>
      <c r="AG965" s="275"/>
      <c r="AH965" s="275"/>
      <c r="AI965" s="275"/>
      <c r="AJ965" s="275"/>
      <c r="AK965" s="275"/>
      <c r="AL965" s="275"/>
    </row>
    <row r="966" spans="1:38" s="329" customFormat="1" ht="15.75" customHeight="1">
      <c r="A966" s="284" t="str">
        <f>IF('Data invoice'!J1082=0,"",'Data invoice'!K1082)</f>
        <v/>
      </c>
      <c r="B966" s="284" t="str">
        <f>IF('Data invoice'!K1082=0,"",'Data invoice'!L1082)</f>
        <v/>
      </c>
      <c r="C966" s="284" t="str">
        <f>IF('Data invoice'!L1082=0,"",'Data invoice'!M1082)</f>
        <v/>
      </c>
      <c r="D966" s="284" t="str">
        <f>IF('Data invoice'!M1082=0,"",'Data invoice'!N1082)</f>
        <v/>
      </c>
      <c r="E966" s="284" t="str">
        <f>IF('Data invoice'!N1082=0,"",'Data invoice'!O1082)</f>
        <v/>
      </c>
      <c r="F966" s="284" t="str">
        <f>IF('Data invoice'!O1082=0,"",'Data invoice'!P1082)</f>
        <v/>
      </c>
      <c r="G966" s="284" t="str">
        <f>IF('Data invoice'!P1082=0,"",'Data invoice'!Q1082)</f>
        <v/>
      </c>
      <c r="H966" s="284" t="str">
        <f>IF('Data invoice'!Q1082=0,"",'Data invoice'!R1082)</f>
        <v/>
      </c>
      <c r="I966" s="320" t="str">
        <f>IF('Data invoice'!R1082=0,"",'Data invoice'!S1082)</f>
        <v/>
      </c>
      <c r="J966" s="367" t="str">
        <f>IF('Data invoice'!S1082=0,"",'Data invoice'!T1082)</f>
        <v/>
      </c>
      <c r="L966" s="414"/>
      <c r="M966" s="275"/>
      <c r="N966" s="275"/>
      <c r="O966" s="414"/>
      <c r="P966" s="414"/>
      <c r="Q966" s="414"/>
      <c r="R966" s="414"/>
      <c r="S966" s="414"/>
      <c r="T966" s="414"/>
      <c r="U966" s="414"/>
      <c r="V966" s="414"/>
      <c r="W966" s="414"/>
      <c r="X966" s="414"/>
      <c r="Y966" s="414"/>
      <c r="Z966" s="414"/>
      <c r="AA966" s="414"/>
      <c r="AB966" s="414"/>
      <c r="AC966" s="275"/>
      <c r="AD966" s="275"/>
      <c r="AE966" s="275"/>
      <c r="AF966" s="275"/>
      <c r="AG966" s="275"/>
      <c r="AH966" s="275"/>
      <c r="AI966" s="275"/>
      <c r="AJ966" s="275"/>
      <c r="AK966" s="275"/>
      <c r="AL966" s="275"/>
    </row>
    <row r="967" spans="1:38" s="329" customFormat="1" ht="15.75" customHeight="1">
      <c r="A967" s="284" t="str">
        <f>IF('Data invoice'!J1083=0,"",'Data invoice'!K1083)</f>
        <v/>
      </c>
      <c r="B967" s="284" t="str">
        <f>IF('Data invoice'!K1083=0,"",'Data invoice'!L1083)</f>
        <v/>
      </c>
      <c r="C967" s="284" t="str">
        <f>IF('Data invoice'!L1083=0,"",'Data invoice'!M1083)</f>
        <v/>
      </c>
      <c r="D967" s="284" t="str">
        <f>IF('Data invoice'!M1083=0,"",'Data invoice'!N1083)</f>
        <v/>
      </c>
      <c r="E967" s="284" t="str">
        <f>IF('Data invoice'!N1083=0,"",'Data invoice'!O1083)</f>
        <v/>
      </c>
      <c r="F967" s="284" t="str">
        <f>IF('Data invoice'!O1083=0,"",'Data invoice'!P1083)</f>
        <v/>
      </c>
      <c r="G967" s="284" t="str">
        <f>IF('Data invoice'!P1083=0,"",'Data invoice'!Q1083)</f>
        <v/>
      </c>
      <c r="H967" s="284" t="str">
        <f>IF('Data invoice'!Q1083=0,"",'Data invoice'!R1083)</f>
        <v/>
      </c>
      <c r="I967" s="320" t="str">
        <f>IF('Data invoice'!R1083=0,"",'Data invoice'!S1083)</f>
        <v/>
      </c>
      <c r="J967" s="367" t="str">
        <f>IF('Data invoice'!S1083=0,"",'Data invoice'!T1083)</f>
        <v/>
      </c>
      <c r="L967" s="414"/>
      <c r="M967" s="275"/>
      <c r="N967" s="275"/>
      <c r="O967" s="414"/>
      <c r="P967" s="414"/>
      <c r="Q967" s="414"/>
      <c r="R967" s="414"/>
      <c r="S967" s="414"/>
      <c r="T967" s="414"/>
      <c r="U967" s="414"/>
      <c r="V967" s="414"/>
      <c r="W967" s="414"/>
      <c r="X967" s="414"/>
      <c r="Y967" s="414"/>
      <c r="Z967" s="414"/>
      <c r="AA967" s="414"/>
      <c r="AB967" s="414"/>
      <c r="AC967" s="275"/>
      <c r="AD967" s="275"/>
      <c r="AE967" s="275"/>
      <c r="AF967" s="275"/>
      <c r="AG967" s="275"/>
      <c r="AH967" s="275"/>
      <c r="AI967" s="275"/>
      <c r="AJ967" s="275"/>
      <c r="AK967" s="275"/>
      <c r="AL967" s="275"/>
    </row>
    <row r="968" spans="1:38" s="329" customFormat="1" ht="15.75" customHeight="1">
      <c r="A968" s="284" t="str">
        <f>IF('Data invoice'!J1084=0,"",'Data invoice'!K1084)</f>
        <v/>
      </c>
      <c r="B968" s="284" t="str">
        <f>IF('Data invoice'!K1084=0,"",'Data invoice'!L1084)</f>
        <v/>
      </c>
      <c r="C968" s="284" t="str">
        <f>IF('Data invoice'!L1084=0,"",'Data invoice'!M1084)</f>
        <v/>
      </c>
      <c r="D968" s="284" t="str">
        <f>IF('Data invoice'!M1084=0,"",'Data invoice'!N1084)</f>
        <v/>
      </c>
      <c r="E968" s="284" t="str">
        <f>IF('Data invoice'!N1084=0,"",'Data invoice'!O1084)</f>
        <v/>
      </c>
      <c r="F968" s="284" t="str">
        <f>IF('Data invoice'!O1084=0,"",'Data invoice'!P1084)</f>
        <v/>
      </c>
      <c r="G968" s="284" t="str">
        <f>IF('Data invoice'!P1084=0,"",'Data invoice'!Q1084)</f>
        <v/>
      </c>
      <c r="H968" s="284" t="str">
        <f>IF('Data invoice'!Q1084=0,"",'Data invoice'!R1084)</f>
        <v/>
      </c>
      <c r="I968" s="320" t="str">
        <f>IF('Data invoice'!R1084=0,"",'Data invoice'!S1084)</f>
        <v/>
      </c>
      <c r="J968" s="367" t="str">
        <f>IF('Data invoice'!S1084=0,"",'Data invoice'!T1084)</f>
        <v/>
      </c>
      <c r="L968" s="414"/>
      <c r="M968" s="275"/>
      <c r="N968" s="275"/>
      <c r="O968" s="414"/>
      <c r="P968" s="414"/>
      <c r="Q968" s="414"/>
      <c r="R968" s="414"/>
      <c r="S968" s="414"/>
      <c r="T968" s="414"/>
      <c r="U968" s="414"/>
      <c r="V968" s="414"/>
      <c r="W968" s="414"/>
      <c r="X968" s="414"/>
      <c r="Y968" s="414"/>
      <c r="Z968" s="414"/>
      <c r="AA968" s="414"/>
      <c r="AB968" s="414"/>
      <c r="AC968" s="275"/>
      <c r="AD968" s="275"/>
      <c r="AE968" s="275"/>
      <c r="AF968" s="275"/>
      <c r="AG968" s="275"/>
      <c r="AH968" s="275"/>
      <c r="AI968" s="275"/>
      <c r="AJ968" s="275"/>
      <c r="AK968" s="275"/>
      <c r="AL968" s="275"/>
    </row>
    <row r="969" spans="1:38" s="329" customFormat="1" ht="15.75" customHeight="1">
      <c r="A969" s="284" t="str">
        <f>IF('Data invoice'!J1085=0,"",'Data invoice'!K1085)</f>
        <v/>
      </c>
      <c r="B969" s="284" t="str">
        <f>IF('Data invoice'!K1085=0,"",'Data invoice'!L1085)</f>
        <v/>
      </c>
      <c r="C969" s="284" t="str">
        <f>IF('Data invoice'!L1085=0,"",'Data invoice'!M1085)</f>
        <v/>
      </c>
      <c r="D969" s="284" t="str">
        <f>IF('Data invoice'!M1085=0,"",'Data invoice'!N1085)</f>
        <v/>
      </c>
      <c r="E969" s="284" t="str">
        <f>IF('Data invoice'!N1085=0,"",'Data invoice'!O1085)</f>
        <v/>
      </c>
      <c r="F969" s="284" t="str">
        <f>IF('Data invoice'!O1085=0,"",'Data invoice'!P1085)</f>
        <v/>
      </c>
      <c r="G969" s="284" t="str">
        <f>IF('Data invoice'!P1085=0,"",'Data invoice'!Q1085)</f>
        <v/>
      </c>
      <c r="H969" s="284" t="str">
        <f>IF('Data invoice'!Q1085=0,"",'Data invoice'!R1085)</f>
        <v/>
      </c>
      <c r="I969" s="320" t="str">
        <f>IF('Data invoice'!R1085=0,"",'Data invoice'!S1085)</f>
        <v/>
      </c>
      <c r="J969" s="367" t="str">
        <f>IF('Data invoice'!S1085=0,"",'Data invoice'!T1085)</f>
        <v/>
      </c>
      <c r="L969" s="414"/>
      <c r="M969" s="275"/>
      <c r="N969" s="275"/>
      <c r="O969" s="414"/>
      <c r="P969" s="414"/>
      <c r="Q969" s="414"/>
      <c r="R969" s="414"/>
      <c r="S969" s="414"/>
      <c r="T969" s="414"/>
      <c r="U969" s="414"/>
      <c r="V969" s="414"/>
      <c r="W969" s="414"/>
      <c r="X969" s="414"/>
      <c r="Y969" s="414"/>
      <c r="Z969" s="414"/>
      <c r="AA969" s="414"/>
      <c r="AB969" s="414"/>
      <c r="AC969" s="275"/>
      <c r="AD969" s="275"/>
      <c r="AE969" s="275"/>
      <c r="AF969" s="275"/>
      <c r="AG969" s="275"/>
      <c r="AH969" s="275"/>
      <c r="AI969" s="275"/>
      <c r="AJ969" s="275"/>
      <c r="AK969" s="275"/>
      <c r="AL969" s="275"/>
    </row>
    <row r="970" spans="1:38" s="329" customFormat="1" ht="15.75" customHeight="1">
      <c r="A970" s="284" t="str">
        <f>IF('Data invoice'!J1086=0,"",'Data invoice'!K1086)</f>
        <v/>
      </c>
      <c r="B970" s="284" t="str">
        <f>IF('Data invoice'!K1086=0,"",'Data invoice'!L1086)</f>
        <v/>
      </c>
      <c r="C970" s="284" t="str">
        <f>IF('Data invoice'!L1086=0,"",'Data invoice'!M1086)</f>
        <v/>
      </c>
      <c r="D970" s="284" t="str">
        <f>IF('Data invoice'!M1086=0,"",'Data invoice'!N1086)</f>
        <v/>
      </c>
      <c r="E970" s="284" t="str">
        <f>IF('Data invoice'!N1086=0,"",'Data invoice'!O1086)</f>
        <v/>
      </c>
      <c r="F970" s="284" t="str">
        <f>IF('Data invoice'!O1086=0,"",'Data invoice'!P1086)</f>
        <v/>
      </c>
      <c r="G970" s="284" t="str">
        <f>IF('Data invoice'!P1086=0,"",'Data invoice'!Q1086)</f>
        <v/>
      </c>
      <c r="H970" s="284" t="str">
        <f>IF('Data invoice'!Q1086=0,"",'Data invoice'!R1086)</f>
        <v/>
      </c>
      <c r="I970" s="320" t="str">
        <f>IF('Data invoice'!R1086=0,"",'Data invoice'!S1086)</f>
        <v/>
      </c>
      <c r="J970" s="367" t="str">
        <f>IF('Data invoice'!S1086=0,"",'Data invoice'!T1086)</f>
        <v/>
      </c>
      <c r="L970" s="414"/>
      <c r="M970" s="275"/>
      <c r="N970" s="275"/>
      <c r="O970" s="414"/>
      <c r="P970" s="414"/>
      <c r="Q970" s="414"/>
      <c r="R970" s="414"/>
      <c r="S970" s="414"/>
      <c r="T970" s="414"/>
      <c r="U970" s="414"/>
      <c r="V970" s="414"/>
      <c r="W970" s="414"/>
      <c r="X970" s="414"/>
      <c r="Y970" s="414"/>
      <c r="Z970" s="414"/>
      <c r="AA970" s="414"/>
      <c r="AB970" s="414"/>
      <c r="AC970" s="275"/>
      <c r="AD970" s="275"/>
      <c r="AE970" s="275"/>
      <c r="AF970" s="275"/>
      <c r="AG970" s="275"/>
      <c r="AH970" s="275"/>
      <c r="AI970" s="275"/>
      <c r="AJ970" s="275"/>
      <c r="AK970" s="275"/>
      <c r="AL970" s="275"/>
    </row>
    <row r="971" spans="1:38" s="329" customFormat="1" ht="15.75" customHeight="1">
      <c r="A971" s="284" t="str">
        <f>IF('Data invoice'!J1087=0,"",'Data invoice'!K1087)</f>
        <v/>
      </c>
      <c r="B971" s="284" t="str">
        <f>IF('Data invoice'!K1087=0,"",'Data invoice'!L1087)</f>
        <v/>
      </c>
      <c r="C971" s="284" t="str">
        <f>IF('Data invoice'!L1087=0,"",'Data invoice'!M1087)</f>
        <v/>
      </c>
      <c r="D971" s="284" t="str">
        <f>IF('Data invoice'!M1087=0,"",'Data invoice'!N1087)</f>
        <v/>
      </c>
      <c r="E971" s="284" t="str">
        <f>IF('Data invoice'!N1087=0,"",'Data invoice'!O1087)</f>
        <v/>
      </c>
      <c r="F971" s="284" t="str">
        <f>IF('Data invoice'!O1087=0,"",'Data invoice'!P1087)</f>
        <v/>
      </c>
      <c r="G971" s="284" t="str">
        <f>IF('Data invoice'!P1087=0,"",'Data invoice'!Q1087)</f>
        <v/>
      </c>
      <c r="H971" s="284" t="str">
        <f>IF('Data invoice'!Q1087=0,"",'Data invoice'!R1087)</f>
        <v/>
      </c>
      <c r="I971" s="320" t="str">
        <f>IF('Data invoice'!R1087=0,"",'Data invoice'!S1087)</f>
        <v/>
      </c>
      <c r="J971" s="367" t="str">
        <f>IF('Data invoice'!S1087=0,"",'Data invoice'!T1087)</f>
        <v/>
      </c>
      <c r="L971" s="414"/>
      <c r="M971" s="275"/>
      <c r="N971" s="275"/>
      <c r="O971" s="414"/>
      <c r="P971" s="414"/>
      <c r="Q971" s="414"/>
      <c r="R971" s="414"/>
      <c r="S971" s="414"/>
      <c r="T971" s="414"/>
      <c r="U971" s="414"/>
      <c r="V971" s="414"/>
      <c r="W971" s="414"/>
      <c r="X971" s="414"/>
      <c r="Y971" s="414"/>
      <c r="Z971" s="414"/>
      <c r="AA971" s="414"/>
      <c r="AB971" s="414"/>
      <c r="AC971" s="275"/>
      <c r="AD971" s="275"/>
      <c r="AE971" s="275"/>
      <c r="AF971" s="275"/>
      <c r="AG971" s="275"/>
      <c r="AH971" s="275"/>
      <c r="AI971" s="275"/>
      <c r="AJ971" s="275"/>
      <c r="AK971" s="275"/>
      <c r="AL971" s="275"/>
    </row>
    <row r="972" spans="1:38" s="329" customFormat="1" ht="15.75" customHeight="1">
      <c r="A972" s="284" t="str">
        <f>IF('Data invoice'!J1088=0,"",'Data invoice'!K1088)</f>
        <v/>
      </c>
      <c r="B972" s="284" t="str">
        <f>IF('Data invoice'!K1088=0,"",'Data invoice'!L1088)</f>
        <v/>
      </c>
      <c r="C972" s="284" t="str">
        <f>IF('Data invoice'!L1088=0,"",'Data invoice'!M1088)</f>
        <v/>
      </c>
      <c r="D972" s="284" t="str">
        <f>IF('Data invoice'!M1088=0,"",'Data invoice'!N1088)</f>
        <v/>
      </c>
      <c r="E972" s="284" t="str">
        <f>IF('Data invoice'!N1088=0,"",'Data invoice'!O1088)</f>
        <v/>
      </c>
      <c r="F972" s="284" t="str">
        <f>IF('Data invoice'!O1088=0,"",'Data invoice'!P1088)</f>
        <v/>
      </c>
      <c r="G972" s="284" t="str">
        <f>IF('Data invoice'!P1088=0,"",'Data invoice'!Q1088)</f>
        <v/>
      </c>
      <c r="H972" s="284" t="str">
        <f>IF('Data invoice'!Q1088=0,"",'Data invoice'!R1088)</f>
        <v/>
      </c>
      <c r="I972" s="320" t="str">
        <f>IF('Data invoice'!R1088=0,"",'Data invoice'!S1088)</f>
        <v/>
      </c>
      <c r="J972" s="367" t="str">
        <f>IF('Data invoice'!S1088=0,"",'Data invoice'!T1088)</f>
        <v/>
      </c>
      <c r="L972" s="414"/>
      <c r="M972" s="275"/>
      <c r="N972" s="275"/>
      <c r="O972" s="414"/>
      <c r="P972" s="414"/>
      <c r="Q972" s="414"/>
      <c r="R972" s="414"/>
      <c r="S972" s="414"/>
      <c r="T972" s="414"/>
      <c r="U972" s="414"/>
      <c r="V972" s="414"/>
      <c r="W972" s="414"/>
      <c r="X972" s="414"/>
      <c r="Y972" s="414"/>
      <c r="Z972" s="414"/>
      <c r="AA972" s="414"/>
      <c r="AB972" s="414"/>
      <c r="AC972" s="275"/>
      <c r="AD972" s="275"/>
      <c r="AE972" s="275"/>
      <c r="AF972" s="275"/>
      <c r="AG972" s="275"/>
      <c r="AH972" s="275"/>
      <c r="AI972" s="275"/>
      <c r="AJ972" s="275"/>
      <c r="AK972" s="275"/>
      <c r="AL972" s="275"/>
    </row>
    <row r="973" spans="1:38" s="329" customFormat="1" ht="15.75" customHeight="1">
      <c r="A973" s="284" t="str">
        <f>IF('Data invoice'!J1089=0,"",'Data invoice'!K1089)</f>
        <v/>
      </c>
      <c r="B973" s="284" t="str">
        <f>IF('Data invoice'!K1089=0,"",'Data invoice'!L1089)</f>
        <v/>
      </c>
      <c r="C973" s="284" t="str">
        <f>IF('Data invoice'!L1089=0,"",'Data invoice'!M1089)</f>
        <v/>
      </c>
      <c r="D973" s="284" t="str">
        <f>IF('Data invoice'!M1089=0,"",'Data invoice'!N1089)</f>
        <v/>
      </c>
      <c r="E973" s="284" t="str">
        <f>IF('Data invoice'!N1089=0,"",'Data invoice'!O1089)</f>
        <v/>
      </c>
      <c r="F973" s="284" t="str">
        <f>IF('Data invoice'!O1089=0,"",'Data invoice'!P1089)</f>
        <v/>
      </c>
      <c r="G973" s="284" t="str">
        <f>IF('Data invoice'!P1089=0,"",'Data invoice'!Q1089)</f>
        <v/>
      </c>
      <c r="H973" s="284" t="str">
        <f>IF('Data invoice'!Q1089=0,"",'Data invoice'!R1089)</f>
        <v/>
      </c>
      <c r="I973" s="320" t="str">
        <f>IF('Data invoice'!R1089=0,"",'Data invoice'!S1089)</f>
        <v/>
      </c>
      <c r="J973" s="367" t="str">
        <f>IF('Data invoice'!S1089=0,"",'Data invoice'!T1089)</f>
        <v/>
      </c>
      <c r="L973" s="414"/>
      <c r="M973" s="275"/>
      <c r="N973" s="275"/>
      <c r="O973" s="414"/>
      <c r="P973" s="414"/>
      <c r="Q973" s="414"/>
      <c r="R973" s="414"/>
      <c r="S973" s="414"/>
      <c r="T973" s="414"/>
      <c r="U973" s="414"/>
      <c r="V973" s="414"/>
      <c r="W973" s="414"/>
      <c r="X973" s="414"/>
      <c r="Y973" s="414"/>
      <c r="Z973" s="414"/>
      <c r="AA973" s="414"/>
      <c r="AB973" s="414"/>
      <c r="AC973" s="275"/>
      <c r="AD973" s="275"/>
      <c r="AE973" s="275"/>
      <c r="AF973" s="275"/>
      <c r="AG973" s="275"/>
      <c r="AH973" s="275"/>
      <c r="AI973" s="275"/>
      <c r="AJ973" s="275"/>
      <c r="AK973" s="275"/>
      <c r="AL973" s="275"/>
    </row>
    <row r="974" spans="1:38" s="329" customFormat="1" ht="15.75" customHeight="1">
      <c r="A974" s="284" t="str">
        <f>IF('Data invoice'!J1090=0,"",'Data invoice'!K1090)</f>
        <v/>
      </c>
      <c r="B974" s="284" t="str">
        <f>IF('Data invoice'!K1090=0,"",'Data invoice'!L1090)</f>
        <v/>
      </c>
      <c r="C974" s="284" t="str">
        <f>IF('Data invoice'!L1090=0,"",'Data invoice'!M1090)</f>
        <v/>
      </c>
      <c r="D974" s="284" t="str">
        <f>IF('Data invoice'!M1090=0,"",'Data invoice'!N1090)</f>
        <v/>
      </c>
      <c r="E974" s="284" t="str">
        <f>IF('Data invoice'!N1090=0,"",'Data invoice'!O1090)</f>
        <v/>
      </c>
      <c r="F974" s="284" t="str">
        <f>IF('Data invoice'!O1090=0,"",'Data invoice'!P1090)</f>
        <v/>
      </c>
      <c r="G974" s="284" t="str">
        <f>IF('Data invoice'!P1090=0,"",'Data invoice'!Q1090)</f>
        <v/>
      </c>
      <c r="H974" s="284" t="str">
        <f>IF('Data invoice'!Q1090=0,"",'Data invoice'!R1090)</f>
        <v/>
      </c>
      <c r="I974" s="320" t="str">
        <f>IF('Data invoice'!R1090=0,"",'Data invoice'!S1090)</f>
        <v/>
      </c>
      <c r="J974" s="367" t="str">
        <f>IF('Data invoice'!S1090=0,"",'Data invoice'!T1090)</f>
        <v/>
      </c>
      <c r="L974" s="414"/>
      <c r="M974" s="275"/>
      <c r="N974" s="275"/>
      <c r="O974" s="414"/>
      <c r="P974" s="414"/>
      <c r="Q974" s="414"/>
      <c r="R974" s="414"/>
      <c r="S974" s="414"/>
      <c r="T974" s="414"/>
      <c r="U974" s="414"/>
      <c r="V974" s="414"/>
      <c r="W974" s="414"/>
      <c r="X974" s="414"/>
      <c r="Y974" s="414"/>
      <c r="Z974" s="414"/>
      <c r="AA974" s="414"/>
      <c r="AB974" s="414"/>
      <c r="AC974" s="275"/>
      <c r="AD974" s="275"/>
      <c r="AE974" s="275"/>
      <c r="AF974" s="275"/>
      <c r="AG974" s="275"/>
      <c r="AH974" s="275"/>
      <c r="AI974" s="275"/>
      <c r="AJ974" s="275"/>
      <c r="AK974" s="275"/>
      <c r="AL974" s="275"/>
    </row>
    <row r="975" spans="1:38" s="329" customFormat="1" ht="15.75" customHeight="1">
      <c r="A975" s="284" t="str">
        <f>IF('Data invoice'!J1091=0,"",'Data invoice'!K1091)</f>
        <v/>
      </c>
      <c r="B975" s="284" t="str">
        <f>IF('Data invoice'!K1091=0,"",'Data invoice'!L1091)</f>
        <v/>
      </c>
      <c r="C975" s="284" t="str">
        <f>IF('Data invoice'!L1091=0,"",'Data invoice'!M1091)</f>
        <v/>
      </c>
      <c r="D975" s="284" t="str">
        <f>IF('Data invoice'!M1091=0,"",'Data invoice'!N1091)</f>
        <v/>
      </c>
      <c r="E975" s="284" t="str">
        <f>IF('Data invoice'!N1091=0,"",'Data invoice'!O1091)</f>
        <v/>
      </c>
      <c r="F975" s="284" t="str">
        <f>IF('Data invoice'!O1091=0,"",'Data invoice'!P1091)</f>
        <v/>
      </c>
      <c r="G975" s="284" t="str">
        <f>IF('Data invoice'!P1091=0,"",'Data invoice'!Q1091)</f>
        <v/>
      </c>
      <c r="H975" s="284" t="str">
        <f>IF('Data invoice'!Q1091=0,"",'Data invoice'!R1091)</f>
        <v/>
      </c>
      <c r="I975" s="320" t="str">
        <f>IF('Data invoice'!R1091=0,"",'Data invoice'!S1091)</f>
        <v/>
      </c>
      <c r="J975" s="367" t="str">
        <f>IF('Data invoice'!S1091=0,"",'Data invoice'!T1091)</f>
        <v/>
      </c>
      <c r="L975" s="414"/>
      <c r="M975" s="275"/>
      <c r="N975" s="275"/>
      <c r="O975" s="414"/>
      <c r="P975" s="414"/>
      <c r="Q975" s="414"/>
      <c r="R975" s="414"/>
      <c r="S975" s="414"/>
      <c r="T975" s="414"/>
      <c r="U975" s="414"/>
      <c r="V975" s="414"/>
      <c r="W975" s="414"/>
      <c r="X975" s="414"/>
      <c r="Y975" s="414"/>
      <c r="Z975" s="414"/>
      <c r="AA975" s="414"/>
      <c r="AB975" s="414"/>
      <c r="AC975" s="275"/>
      <c r="AD975" s="275"/>
      <c r="AE975" s="275"/>
      <c r="AF975" s="275"/>
      <c r="AG975" s="275"/>
      <c r="AH975" s="275"/>
      <c r="AI975" s="275"/>
      <c r="AJ975" s="275"/>
      <c r="AK975" s="275"/>
      <c r="AL975" s="275"/>
    </row>
    <row r="976" spans="1:38" s="329" customFormat="1" ht="15.75" customHeight="1">
      <c r="A976" s="284" t="str">
        <f>IF('Data invoice'!J1092=0,"",'Data invoice'!K1092)</f>
        <v/>
      </c>
      <c r="B976" s="284" t="str">
        <f>IF('Data invoice'!K1092=0,"",'Data invoice'!L1092)</f>
        <v/>
      </c>
      <c r="C976" s="284" t="str">
        <f>IF('Data invoice'!L1092=0,"",'Data invoice'!M1092)</f>
        <v/>
      </c>
      <c r="D976" s="284" t="str">
        <f>IF('Data invoice'!M1092=0,"",'Data invoice'!N1092)</f>
        <v/>
      </c>
      <c r="E976" s="284" t="str">
        <f>IF('Data invoice'!N1092=0,"",'Data invoice'!O1092)</f>
        <v/>
      </c>
      <c r="F976" s="284" t="str">
        <f>IF('Data invoice'!O1092=0,"",'Data invoice'!P1092)</f>
        <v/>
      </c>
      <c r="G976" s="284" t="str">
        <f>IF('Data invoice'!P1092=0,"",'Data invoice'!Q1092)</f>
        <v/>
      </c>
      <c r="H976" s="284" t="str">
        <f>IF('Data invoice'!Q1092=0,"",'Data invoice'!R1092)</f>
        <v/>
      </c>
      <c r="I976" s="320" t="str">
        <f>IF('Data invoice'!R1092=0,"",'Data invoice'!S1092)</f>
        <v/>
      </c>
      <c r="J976" s="367" t="str">
        <f>IF('Data invoice'!S1092=0,"",'Data invoice'!T1092)</f>
        <v/>
      </c>
      <c r="L976" s="414"/>
      <c r="M976" s="275"/>
      <c r="N976" s="275"/>
      <c r="O976" s="414"/>
      <c r="P976" s="414"/>
      <c r="Q976" s="414"/>
      <c r="R976" s="414"/>
      <c r="S976" s="414"/>
      <c r="T976" s="414"/>
      <c r="U976" s="414"/>
      <c r="V976" s="414"/>
      <c r="W976" s="414"/>
      <c r="X976" s="414"/>
      <c r="Y976" s="414"/>
      <c r="Z976" s="414"/>
      <c r="AA976" s="414"/>
      <c r="AB976" s="414"/>
      <c r="AC976" s="275"/>
      <c r="AD976" s="275"/>
      <c r="AE976" s="275"/>
      <c r="AF976" s="275"/>
      <c r="AG976" s="275"/>
      <c r="AH976" s="275"/>
      <c r="AI976" s="275"/>
      <c r="AJ976" s="275"/>
      <c r="AK976" s="275"/>
      <c r="AL976" s="275"/>
    </row>
    <row r="977" spans="1:38" s="329" customFormat="1" ht="15.75" customHeight="1">
      <c r="A977" s="284" t="str">
        <f>IF('Data invoice'!J1093=0,"",'Data invoice'!K1093)</f>
        <v/>
      </c>
      <c r="B977" s="284" t="str">
        <f>IF('Data invoice'!K1093=0,"",'Data invoice'!L1093)</f>
        <v/>
      </c>
      <c r="C977" s="284" t="str">
        <f>IF('Data invoice'!L1093=0,"",'Data invoice'!M1093)</f>
        <v/>
      </c>
      <c r="D977" s="284" t="str">
        <f>IF('Data invoice'!M1093=0,"",'Data invoice'!N1093)</f>
        <v/>
      </c>
      <c r="E977" s="284" t="str">
        <f>IF('Data invoice'!N1093=0,"",'Data invoice'!O1093)</f>
        <v/>
      </c>
      <c r="F977" s="284" t="str">
        <f>IF('Data invoice'!O1093=0,"",'Data invoice'!P1093)</f>
        <v/>
      </c>
      <c r="G977" s="284" t="str">
        <f>IF('Data invoice'!P1093=0,"",'Data invoice'!Q1093)</f>
        <v/>
      </c>
      <c r="H977" s="284" t="str">
        <f>IF('Data invoice'!Q1093=0,"",'Data invoice'!R1093)</f>
        <v/>
      </c>
      <c r="I977" s="320" t="str">
        <f>IF('Data invoice'!R1093=0,"",'Data invoice'!S1093)</f>
        <v/>
      </c>
      <c r="J977" s="367" t="str">
        <f>IF('Data invoice'!S1093=0,"",'Data invoice'!T1093)</f>
        <v/>
      </c>
      <c r="L977" s="414"/>
      <c r="M977" s="275"/>
      <c r="N977" s="275"/>
      <c r="O977" s="414"/>
      <c r="P977" s="414"/>
      <c r="Q977" s="414"/>
      <c r="R977" s="414"/>
      <c r="S977" s="414"/>
      <c r="T977" s="414"/>
      <c r="U977" s="414"/>
      <c r="V977" s="414"/>
      <c r="W977" s="414"/>
      <c r="X977" s="414"/>
      <c r="Y977" s="414"/>
      <c r="Z977" s="414"/>
      <c r="AA977" s="414"/>
      <c r="AB977" s="414"/>
      <c r="AC977" s="275"/>
      <c r="AD977" s="275"/>
      <c r="AE977" s="275"/>
      <c r="AF977" s="275"/>
      <c r="AG977" s="275"/>
      <c r="AH977" s="275"/>
      <c r="AI977" s="275"/>
      <c r="AJ977" s="275"/>
      <c r="AK977" s="275"/>
      <c r="AL977" s="275"/>
    </row>
    <row r="978" spans="1:38" s="329" customFormat="1" ht="15.75" customHeight="1">
      <c r="A978" s="284" t="str">
        <f>IF('Data invoice'!J1094=0,"",'Data invoice'!K1094)</f>
        <v/>
      </c>
      <c r="B978" s="284" t="str">
        <f>IF('Data invoice'!K1094=0,"",'Data invoice'!L1094)</f>
        <v/>
      </c>
      <c r="C978" s="284" t="str">
        <f>IF('Data invoice'!L1094=0,"",'Data invoice'!M1094)</f>
        <v/>
      </c>
      <c r="D978" s="284" t="str">
        <f>IF('Data invoice'!M1094=0,"",'Data invoice'!N1094)</f>
        <v/>
      </c>
      <c r="E978" s="284" t="str">
        <f>IF('Data invoice'!N1094=0,"",'Data invoice'!O1094)</f>
        <v/>
      </c>
      <c r="F978" s="284" t="str">
        <f>IF('Data invoice'!O1094=0,"",'Data invoice'!P1094)</f>
        <v/>
      </c>
      <c r="G978" s="284" t="str">
        <f>IF('Data invoice'!P1094=0,"",'Data invoice'!Q1094)</f>
        <v/>
      </c>
      <c r="H978" s="284" t="str">
        <f>IF('Data invoice'!Q1094=0,"",'Data invoice'!R1094)</f>
        <v/>
      </c>
      <c r="I978" s="320" t="str">
        <f>IF('Data invoice'!R1094=0,"",'Data invoice'!S1094)</f>
        <v/>
      </c>
      <c r="J978" s="367" t="str">
        <f>IF('Data invoice'!S1094=0,"",'Data invoice'!T1094)</f>
        <v/>
      </c>
      <c r="L978" s="414"/>
      <c r="M978" s="275"/>
      <c r="N978" s="275"/>
      <c r="O978" s="414"/>
      <c r="P978" s="414"/>
      <c r="Q978" s="414"/>
      <c r="R978" s="414"/>
      <c r="S978" s="414"/>
      <c r="T978" s="414"/>
      <c r="U978" s="414"/>
      <c r="V978" s="414"/>
      <c r="W978" s="414"/>
      <c r="X978" s="414"/>
      <c r="Y978" s="414"/>
      <c r="Z978" s="414"/>
      <c r="AA978" s="414"/>
      <c r="AB978" s="414"/>
      <c r="AC978" s="275"/>
      <c r="AD978" s="275"/>
      <c r="AE978" s="275"/>
      <c r="AF978" s="275"/>
      <c r="AG978" s="275"/>
      <c r="AH978" s="275"/>
      <c r="AI978" s="275"/>
      <c r="AJ978" s="275"/>
      <c r="AK978" s="275"/>
      <c r="AL978" s="275"/>
    </row>
    <row r="979" spans="1:38" s="329" customFormat="1" ht="15.75" customHeight="1">
      <c r="A979" s="284" t="str">
        <f>IF('Data invoice'!J1095=0,"",'Data invoice'!K1095)</f>
        <v/>
      </c>
      <c r="B979" s="284" t="str">
        <f>IF('Data invoice'!K1095=0,"",'Data invoice'!L1095)</f>
        <v/>
      </c>
      <c r="C979" s="284" t="str">
        <f>IF('Data invoice'!L1095=0,"",'Data invoice'!M1095)</f>
        <v/>
      </c>
      <c r="D979" s="284" t="str">
        <f>IF('Data invoice'!M1095=0,"",'Data invoice'!N1095)</f>
        <v/>
      </c>
      <c r="E979" s="284" t="str">
        <f>IF('Data invoice'!N1095=0,"",'Data invoice'!O1095)</f>
        <v/>
      </c>
      <c r="F979" s="284" t="str">
        <f>IF('Data invoice'!O1095=0,"",'Data invoice'!P1095)</f>
        <v/>
      </c>
      <c r="G979" s="284" t="str">
        <f>IF('Data invoice'!P1095=0,"",'Data invoice'!Q1095)</f>
        <v/>
      </c>
      <c r="H979" s="284" t="str">
        <f>IF('Data invoice'!Q1095=0,"",'Data invoice'!R1095)</f>
        <v/>
      </c>
      <c r="I979" s="320" t="str">
        <f>IF('Data invoice'!R1095=0,"",'Data invoice'!S1095)</f>
        <v/>
      </c>
      <c r="J979" s="367" t="str">
        <f>IF('Data invoice'!S1095=0,"",'Data invoice'!T1095)</f>
        <v/>
      </c>
      <c r="L979" s="414"/>
      <c r="M979" s="275"/>
      <c r="N979" s="275"/>
      <c r="O979" s="414"/>
      <c r="P979" s="414"/>
      <c r="Q979" s="414"/>
      <c r="R979" s="414"/>
      <c r="S979" s="414"/>
      <c r="T979" s="414"/>
      <c r="U979" s="414"/>
      <c r="V979" s="414"/>
      <c r="W979" s="414"/>
      <c r="X979" s="414"/>
      <c r="Y979" s="414"/>
      <c r="Z979" s="414"/>
      <c r="AA979" s="414"/>
      <c r="AB979" s="414"/>
      <c r="AC979" s="275"/>
      <c r="AD979" s="275"/>
      <c r="AE979" s="275"/>
      <c r="AF979" s="275"/>
      <c r="AG979" s="275"/>
      <c r="AH979" s="275"/>
      <c r="AI979" s="275"/>
      <c r="AJ979" s="275"/>
      <c r="AK979" s="275"/>
      <c r="AL979" s="275"/>
    </row>
    <row r="980" spans="1:38" s="329" customFormat="1" ht="15.75" customHeight="1">
      <c r="A980" s="284" t="str">
        <f>IF('Data invoice'!J1096=0,"",'Data invoice'!K1096)</f>
        <v/>
      </c>
      <c r="B980" s="284" t="str">
        <f>IF('Data invoice'!K1096=0,"",'Data invoice'!L1096)</f>
        <v/>
      </c>
      <c r="C980" s="284" t="str">
        <f>IF('Data invoice'!L1096=0,"",'Data invoice'!M1096)</f>
        <v/>
      </c>
      <c r="D980" s="284" t="str">
        <f>IF('Data invoice'!M1096=0,"",'Data invoice'!N1096)</f>
        <v/>
      </c>
      <c r="E980" s="284" t="str">
        <f>IF('Data invoice'!N1096=0,"",'Data invoice'!O1096)</f>
        <v/>
      </c>
      <c r="F980" s="284" t="str">
        <f>IF('Data invoice'!O1096=0,"",'Data invoice'!P1096)</f>
        <v/>
      </c>
      <c r="G980" s="284" t="str">
        <f>IF('Data invoice'!P1096=0,"",'Data invoice'!Q1096)</f>
        <v/>
      </c>
      <c r="H980" s="284" t="str">
        <f>IF('Data invoice'!Q1096=0,"",'Data invoice'!R1096)</f>
        <v/>
      </c>
      <c r="I980" s="320" t="str">
        <f>IF('Data invoice'!R1096=0,"",'Data invoice'!S1096)</f>
        <v/>
      </c>
      <c r="J980" s="367" t="str">
        <f>IF('Data invoice'!S1096=0,"",'Data invoice'!T1096)</f>
        <v/>
      </c>
      <c r="L980" s="414"/>
      <c r="M980" s="275"/>
      <c r="N980" s="275"/>
      <c r="O980" s="414"/>
      <c r="P980" s="414"/>
      <c r="Q980" s="414"/>
      <c r="R980" s="414"/>
      <c r="S980" s="414"/>
      <c r="T980" s="414"/>
      <c r="U980" s="414"/>
      <c r="V980" s="414"/>
      <c r="W980" s="414"/>
      <c r="X980" s="414"/>
      <c r="Y980" s="414"/>
      <c r="Z980" s="414"/>
      <c r="AA980" s="414"/>
      <c r="AB980" s="414"/>
      <c r="AC980" s="275"/>
      <c r="AD980" s="275"/>
      <c r="AE980" s="275"/>
      <c r="AF980" s="275"/>
      <c r="AG980" s="275"/>
      <c r="AH980" s="275"/>
      <c r="AI980" s="275"/>
      <c r="AJ980" s="275"/>
      <c r="AK980" s="275"/>
      <c r="AL980" s="275"/>
    </row>
    <row r="981" spans="1:38" s="329" customFormat="1" ht="15.75" customHeight="1">
      <c r="A981" s="284" t="str">
        <f>IF('Data invoice'!J1097=0,"",'Data invoice'!K1097)</f>
        <v/>
      </c>
      <c r="B981" s="284" t="str">
        <f>IF('Data invoice'!K1097=0,"",'Data invoice'!L1097)</f>
        <v/>
      </c>
      <c r="C981" s="284" t="str">
        <f>IF('Data invoice'!L1097=0,"",'Data invoice'!M1097)</f>
        <v/>
      </c>
      <c r="D981" s="284" t="str">
        <f>IF('Data invoice'!M1097=0,"",'Data invoice'!N1097)</f>
        <v/>
      </c>
      <c r="E981" s="284" t="str">
        <f>IF('Data invoice'!N1097=0,"",'Data invoice'!O1097)</f>
        <v/>
      </c>
      <c r="F981" s="284" t="str">
        <f>IF('Data invoice'!O1097=0,"",'Data invoice'!P1097)</f>
        <v/>
      </c>
      <c r="G981" s="284" t="str">
        <f>IF('Data invoice'!P1097=0,"",'Data invoice'!Q1097)</f>
        <v/>
      </c>
      <c r="H981" s="284" t="str">
        <f>IF('Data invoice'!Q1097=0,"",'Data invoice'!R1097)</f>
        <v/>
      </c>
      <c r="I981" s="320" t="str">
        <f>IF('Data invoice'!R1097=0,"",'Data invoice'!S1097)</f>
        <v/>
      </c>
      <c r="J981" s="367" t="str">
        <f>IF('Data invoice'!S1097=0,"",'Data invoice'!T1097)</f>
        <v/>
      </c>
      <c r="L981" s="414"/>
      <c r="M981" s="275"/>
      <c r="N981" s="275"/>
      <c r="O981" s="414"/>
      <c r="P981" s="414"/>
      <c r="Q981" s="414"/>
      <c r="R981" s="414"/>
      <c r="S981" s="414"/>
      <c r="T981" s="414"/>
      <c r="U981" s="414"/>
      <c r="V981" s="414"/>
      <c r="W981" s="414"/>
      <c r="X981" s="414"/>
      <c r="Y981" s="414"/>
      <c r="Z981" s="414"/>
      <c r="AA981" s="414"/>
      <c r="AB981" s="414"/>
      <c r="AC981" s="275"/>
      <c r="AD981" s="275"/>
      <c r="AE981" s="275"/>
      <c r="AF981" s="275"/>
      <c r="AG981" s="275"/>
      <c r="AH981" s="275"/>
      <c r="AI981" s="275"/>
      <c r="AJ981" s="275"/>
      <c r="AK981" s="275"/>
      <c r="AL981" s="275"/>
    </row>
    <row r="982" spans="1:38" s="329" customFormat="1" ht="15.75" customHeight="1">
      <c r="A982" s="284" t="str">
        <f>IF('Data invoice'!J1098=0,"",'Data invoice'!K1098)</f>
        <v/>
      </c>
      <c r="B982" s="284" t="str">
        <f>IF('Data invoice'!K1098=0,"",'Data invoice'!L1098)</f>
        <v/>
      </c>
      <c r="C982" s="284" t="str">
        <f>IF('Data invoice'!L1098=0,"",'Data invoice'!M1098)</f>
        <v/>
      </c>
      <c r="D982" s="284" t="str">
        <f>IF('Data invoice'!M1098=0,"",'Data invoice'!N1098)</f>
        <v/>
      </c>
      <c r="E982" s="284" t="str">
        <f>IF('Data invoice'!N1098=0,"",'Data invoice'!O1098)</f>
        <v/>
      </c>
      <c r="F982" s="284" t="str">
        <f>IF('Data invoice'!O1098=0,"",'Data invoice'!P1098)</f>
        <v/>
      </c>
      <c r="G982" s="284" t="str">
        <f>IF('Data invoice'!P1098=0,"",'Data invoice'!Q1098)</f>
        <v/>
      </c>
      <c r="H982" s="284" t="str">
        <f>IF('Data invoice'!Q1098=0,"",'Data invoice'!R1098)</f>
        <v/>
      </c>
      <c r="I982" s="320" t="str">
        <f>IF('Data invoice'!R1098=0,"",'Data invoice'!S1098)</f>
        <v/>
      </c>
      <c r="J982" s="367" t="str">
        <f>IF('Data invoice'!S1098=0,"",'Data invoice'!T1098)</f>
        <v/>
      </c>
      <c r="L982" s="414"/>
      <c r="M982" s="275"/>
      <c r="N982" s="275"/>
      <c r="O982" s="414"/>
      <c r="P982" s="414"/>
      <c r="Q982" s="414"/>
      <c r="R982" s="414"/>
      <c r="S982" s="414"/>
      <c r="T982" s="414"/>
      <c r="U982" s="414"/>
      <c r="V982" s="414"/>
      <c r="W982" s="414"/>
      <c r="X982" s="414"/>
      <c r="Y982" s="414"/>
      <c r="Z982" s="414"/>
      <c r="AA982" s="414"/>
      <c r="AB982" s="414"/>
      <c r="AC982" s="275"/>
      <c r="AD982" s="275"/>
      <c r="AE982" s="275"/>
      <c r="AF982" s="275"/>
      <c r="AG982" s="275"/>
      <c r="AH982" s="275"/>
      <c r="AI982" s="275"/>
      <c r="AJ982" s="275"/>
      <c r="AK982" s="275"/>
      <c r="AL982" s="275"/>
    </row>
    <row r="983" spans="1:38" s="329" customFormat="1" ht="15.75" customHeight="1">
      <c r="A983" s="284" t="str">
        <f>IF('Data invoice'!J1099=0,"",'Data invoice'!K1099)</f>
        <v/>
      </c>
      <c r="B983" s="284" t="str">
        <f>IF('Data invoice'!K1099=0,"",'Data invoice'!L1099)</f>
        <v/>
      </c>
      <c r="C983" s="284" t="str">
        <f>IF('Data invoice'!L1099=0,"",'Data invoice'!M1099)</f>
        <v/>
      </c>
      <c r="D983" s="284" t="str">
        <f>IF('Data invoice'!M1099=0,"",'Data invoice'!N1099)</f>
        <v/>
      </c>
      <c r="E983" s="284" t="str">
        <f>IF('Data invoice'!N1099=0,"",'Data invoice'!O1099)</f>
        <v/>
      </c>
      <c r="F983" s="284" t="str">
        <f>IF('Data invoice'!O1099=0,"",'Data invoice'!P1099)</f>
        <v/>
      </c>
      <c r="G983" s="284" t="str">
        <f>IF('Data invoice'!P1099=0,"",'Data invoice'!Q1099)</f>
        <v/>
      </c>
      <c r="H983" s="284" t="str">
        <f>IF('Data invoice'!Q1099=0,"",'Data invoice'!R1099)</f>
        <v/>
      </c>
      <c r="I983" s="320" t="str">
        <f>IF('Data invoice'!R1099=0,"",'Data invoice'!S1099)</f>
        <v/>
      </c>
      <c r="J983" s="367" t="str">
        <f>IF('Data invoice'!S1099=0,"",'Data invoice'!T1099)</f>
        <v/>
      </c>
      <c r="L983" s="414"/>
      <c r="M983" s="275"/>
      <c r="N983" s="275"/>
      <c r="O983" s="414"/>
      <c r="P983" s="414"/>
      <c r="Q983" s="414"/>
      <c r="R983" s="414"/>
      <c r="S983" s="414"/>
      <c r="T983" s="414"/>
      <c r="U983" s="414"/>
      <c r="V983" s="414"/>
      <c r="W983" s="414"/>
      <c r="X983" s="414"/>
      <c r="Y983" s="414"/>
      <c r="Z983" s="414"/>
      <c r="AA983" s="414"/>
      <c r="AB983" s="414"/>
      <c r="AC983" s="275"/>
      <c r="AD983" s="275"/>
      <c r="AE983" s="275"/>
      <c r="AF983" s="275"/>
      <c r="AG983" s="275"/>
      <c r="AH983" s="275"/>
      <c r="AI983" s="275"/>
      <c r="AJ983" s="275"/>
      <c r="AK983" s="275"/>
      <c r="AL983" s="275"/>
    </row>
    <row r="984" spans="1:38" s="329" customFormat="1" ht="15.75" customHeight="1">
      <c r="A984" s="284" t="str">
        <f>IF('Data invoice'!J1100=0,"",'Data invoice'!K1100)</f>
        <v/>
      </c>
      <c r="B984" s="284" t="str">
        <f>IF('Data invoice'!K1100=0,"",'Data invoice'!L1100)</f>
        <v/>
      </c>
      <c r="C984" s="284" t="str">
        <f>IF('Data invoice'!L1100=0,"",'Data invoice'!M1100)</f>
        <v/>
      </c>
      <c r="D984" s="284" t="str">
        <f>IF('Data invoice'!M1100=0,"",'Data invoice'!N1100)</f>
        <v/>
      </c>
      <c r="E984" s="284" t="str">
        <f>IF('Data invoice'!N1100=0,"",'Data invoice'!O1100)</f>
        <v/>
      </c>
      <c r="F984" s="284" t="str">
        <f>IF('Data invoice'!O1100=0,"",'Data invoice'!P1100)</f>
        <v/>
      </c>
      <c r="G984" s="284" t="str">
        <f>IF('Data invoice'!P1100=0,"",'Data invoice'!Q1100)</f>
        <v/>
      </c>
      <c r="H984" s="284" t="str">
        <f>IF('Data invoice'!Q1100=0,"",'Data invoice'!R1100)</f>
        <v/>
      </c>
      <c r="I984" s="320" t="str">
        <f>IF('Data invoice'!R1100=0,"",'Data invoice'!S1100)</f>
        <v/>
      </c>
      <c r="J984" s="367" t="str">
        <f>IF('Data invoice'!S1100=0,"",'Data invoice'!T1100)</f>
        <v/>
      </c>
      <c r="L984" s="414"/>
      <c r="M984" s="275"/>
      <c r="N984" s="275"/>
      <c r="O984" s="414"/>
      <c r="P984" s="414"/>
      <c r="Q984" s="414"/>
      <c r="R984" s="414"/>
      <c r="S984" s="414"/>
      <c r="T984" s="414"/>
      <c r="U984" s="414"/>
      <c r="V984" s="414"/>
      <c r="W984" s="414"/>
      <c r="X984" s="414"/>
      <c r="Y984" s="414"/>
      <c r="Z984" s="414"/>
      <c r="AA984" s="414"/>
      <c r="AB984" s="414"/>
      <c r="AC984" s="275"/>
      <c r="AD984" s="275"/>
      <c r="AE984" s="275"/>
      <c r="AF984" s="275"/>
      <c r="AG984" s="275"/>
      <c r="AH984" s="275"/>
      <c r="AI984" s="275"/>
      <c r="AJ984" s="275"/>
      <c r="AK984" s="275"/>
      <c r="AL984" s="275"/>
    </row>
    <row r="985" spans="1:38" s="329" customFormat="1" ht="15.75" customHeight="1">
      <c r="A985" s="284" t="str">
        <f>IF('Data invoice'!J1101=0,"",'Data invoice'!K1101)</f>
        <v/>
      </c>
      <c r="B985" s="284" t="str">
        <f>IF('Data invoice'!K1101=0,"",'Data invoice'!L1101)</f>
        <v/>
      </c>
      <c r="C985" s="284" t="str">
        <f>IF('Data invoice'!L1101=0,"",'Data invoice'!M1101)</f>
        <v/>
      </c>
      <c r="D985" s="284" t="str">
        <f>IF('Data invoice'!M1101=0,"",'Data invoice'!N1101)</f>
        <v/>
      </c>
      <c r="E985" s="284" t="str">
        <f>IF('Data invoice'!N1101=0,"",'Data invoice'!O1101)</f>
        <v/>
      </c>
      <c r="F985" s="284" t="str">
        <f>IF('Data invoice'!O1101=0,"",'Data invoice'!P1101)</f>
        <v/>
      </c>
      <c r="G985" s="284" t="str">
        <f>IF('Data invoice'!P1101=0,"",'Data invoice'!Q1101)</f>
        <v/>
      </c>
      <c r="H985" s="284" t="str">
        <f>IF('Data invoice'!Q1101=0,"",'Data invoice'!R1101)</f>
        <v/>
      </c>
      <c r="I985" s="320" t="str">
        <f>IF('Data invoice'!R1101=0,"",'Data invoice'!S1101)</f>
        <v/>
      </c>
      <c r="J985" s="367" t="str">
        <f>IF('Data invoice'!S1101=0,"",'Data invoice'!T1101)</f>
        <v/>
      </c>
      <c r="L985" s="414"/>
      <c r="M985" s="275"/>
      <c r="N985" s="275"/>
      <c r="O985" s="414"/>
      <c r="P985" s="414"/>
      <c r="Q985" s="414"/>
      <c r="R985" s="414"/>
      <c r="S985" s="414"/>
      <c r="T985" s="414"/>
      <c r="U985" s="414"/>
      <c r="V985" s="414"/>
      <c r="W985" s="414"/>
      <c r="X985" s="414"/>
      <c r="Y985" s="414"/>
      <c r="Z985" s="414"/>
      <c r="AA985" s="414"/>
      <c r="AB985" s="414"/>
      <c r="AC985" s="275"/>
      <c r="AD985" s="275"/>
      <c r="AE985" s="275"/>
      <c r="AF985" s="275"/>
      <c r="AG985" s="275"/>
      <c r="AH985" s="275"/>
      <c r="AI985" s="275"/>
      <c r="AJ985" s="275"/>
      <c r="AK985" s="275"/>
      <c r="AL985" s="275"/>
    </row>
    <row r="986" spans="1:38" s="329" customFormat="1" ht="15.75" customHeight="1">
      <c r="A986" s="284" t="str">
        <f>IF('Data invoice'!J1102=0,"",'Data invoice'!K1102)</f>
        <v/>
      </c>
      <c r="B986" s="284" t="str">
        <f>IF('Data invoice'!K1102=0,"",'Data invoice'!L1102)</f>
        <v/>
      </c>
      <c r="C986" s="284" t="str">
        <f>IF('Data invoice'!L1102=0,"",'Data invoice'!M1102)</f>
        <v/>
      </c>
      <c r="D986" s="284" t="str">
        <f>IF('Data invoice'!M1102=0,"",'Data invoice'!N1102)</f>
        <v/>
      </c>
      <c r="E986" s="284" t="str">
        <f>IF('Data invoice'!N1102=0,"",'Data invoice'!O1102)</f>
        <v/>
      </c>
      <c r="F986" s="284" t="str">
        <f>IF('Data invoice'!O1102=0,"",'Data invoice'!P1102)</f>
        <v/>
      </c>
      <c r="G986" s="284" t="str">
        <f>IF('Data invoice'!P1102=0,"",'Data invoice'!Q1102)</f>
        <v/>
      </c>
      <c r="H986" s="284" t="str">
        <f>IF('Data invoice'!Q1102=0,"",'Data invoice'!R1102)</f>
        <v/>
      </c>
      <c r="I986" s="320" t="str">
        <f>IF('Data invoice'!R1102=0,"",'Data invoice'!S1102)</f>
        <v/>
      </c>
      <c r="J986" s="367" t="str">
        <f>IF('Data invoice'!S1102=0,"",'Data invoice'!T1102)</f>
        <v/>
      </c>
      <c r="L986" s="414"/>
      <c r="M986" s="275"/>
      <c r="N986" s="275"/>
      <c r="O986" s="414"/>
      <c r="P986" s="414"/>
      <c r="Q986" s="414"/>
      <c r="R986" s="414"/>
      <c r="S986" s="414"/>
      <c r="T986" s="414"/>
      <c r="U986" s="414"/>
      <c r="V986" s="414"/>
      <c r="W986" s="414"/>
      <c r="X986" s="414"/>
      <c r="Y986" s="414"/>
      <c r="Z986" s="414"/>
      <c r="AA986" s="414"/>
      <c r="AB986" s="414"/>
      <c r="AC986" s="275"/>
      <c r="AD986" s="275"/>
      <c r="AE986" s="275"/>
      <c r="AF986" s="275"/>
      <c r="AG986" s="275"/>
      <c r="AH986" s="275"/>
      <c r="AI986" s="275"/>
      <c r="AJ986" s="275"/>
      <c r="AK986" s="275"/>
      <c r="AL986" s="275"/>
    </row>
    <row r="987" spans="1:38" s="329" customFormat="1" ht="15.75" customHeight="1">
      <c r="A987" s="284" t="str">
        <f>IF('Data invoice'!J1103=0,"",'Data invoice'!K1103)</f>
        <v/>
      </c>
      <c r="B987" s="284" t="str">
        <f>IF('Data invoice'!K1103=0,"",'Data invoice'!L1103)</f>
        <v/>
      </c>
      <c r="C987" s="284" t="str">
        <f>IF('Data invoice'!L1103=0,"",'Data invoice'!M1103)</f>
        <v/>
      </c>
      <c r="D987" s="284" t="str">
        <f>IF('Data invoice'!M1103=0,"",'Data invoice'!N1103)</f>
        <v/>
      </c>
      <c r="E987" s="284" t="str">
        <f>IF('Data invoice'!N1103=0,"",'Data invoice'!O1103)</f>
        <v/>
      </c>
      <c r="F987" s="284" t="str">
        <f>IF('Data invoice'!O1103=0,"",'Data invoice'!P1103)</f>
        <v/>
      </c>
      <c r="G987" s="284" t="str">
        <f>IF('Data invoice'!P1103=0,"",'Data invoice'!Q1103)</f>
        <v/>
      </c>
      <c r="H987" s="284" t="str">
        <f>IF('Data invoice'!Q1103=0,"",'Data invoice'!R1103)</f>
        <v/>
      </c>
      <c r="I987" s="320" t="str">
        <f>IF('Data invoice'!R1103=0,"",'Data invoice'!S1103)</f>
        <v/>
      </c>
      <c r="J987" s="367" t="str">
        <f>IF('Data invoice'!S1103=0,"",'Data invoice'!T1103)</f>
        <v/>
      </c>
      <c r="L987" s="414"/>
      <c r="M987" s="275"/>
      <c r="N987" s="275"/>
      <c r="O987" s="414"/>
      <c r="P987" s="414"/>
      <c r="Q987" s="414"/>
      <c r="R987" s="414"/>
      <c r="S987" s="414"/>
      <c r="T987" s="414"/>
      <c r="U987" s="414"/>
      <c r="V987" s="414"/>
      <c r="W987" s="414"/>
      <c r="X987" s="414"/>
      <c r="Y987" s="414"/>
      <c r="Z987" s="414"/>
      <c r="AA987" s="414"/>
      <c r="AB987" s="414"/>
      <c r="AC987" s="275"/>
      <c r="AD987" s="275"/>
      <c r="AE987" s="275"/>
      <c r="AF987" s="275"/>
      <c r="AG987" s="275"/>
      <c r="AH987" s="275"/>
      <c r="AI987" s="275"/>
      <c r="AJ987" s="275"/>
      <c r="AK987" s="275"/>
      <c r="AL987" s="275"/>
    </row>
    <row r="988" spans="1:38" s="329" customFormat="1" ht="15.75" customHeight="1">
      <c r="A988" s="284" t="str">
        <f>IF('Data invoice'!J1104=0,"",'Data invoice'!K1104)</f>
        <v/>
      </c>
      <c r="B988" s="284" t="str">
        <f>IF('Data invoice'!K1104=0,"",'Data invoice'!L1104)</f>
        <v/>
      </c>
      <c r="C988" s="284" t="str">
        <f>IF('Data invoice'!L1104=0,"",'Data invoice'!M1104)</f>
        <v/>
      </c>
      <c r="D988" s="284" t="str">
        <f>IF('Data invoice'!M1104=0,"",'Data invoice'!N1104)</f>
        <v/>
      </c>
      <c r="E988" s="284" t="str">
        <f>IF('Data invoice'!N1104=0,"",'Data invoice'!O1104)</f>
        <v/>
      </c>
      <c r="F988" s="284" t="str">
        <f>IF('Data invoice'!O1104=0,"",'Data invoice'!P1104)</f>
        <v/>
      </c>
      <c r="G988" s="284" t="str">
        <f>IF('Data invoice'!P1104=0,"",'Data invoice'!Q1104)</f>
        <v/>
      </c>
      <c r="H988" s="284" t="str">
        <f>IF('Data invoice'!Q1104=0,"",'Data invoice'!R1104)</f>
        <v/>
      </c>
      <c r="I988" s="320" t="str">
        <f>IF('Data invoice'!R1104=0,"",'Data invoice'!S1104)</f>
        <v/>
      </c>
      <c r="J988" s="367" t="str">
        <f>IF('Data invoice'!S1104=0,"",'Data invoice'!T1104)</f>
        <v/>
      </c>
      <c r="L988" s="414"/>
      <c r="M988" s="275"/>
      <c r="N988" s="275"/>
      <c r="O988" s="414"/>
      <c r="P988" s="414"/>
      <c r="Q988" s="414"/>
      <c r="R988" s="414"/>
      <c r="S988" s="414"/>
      <c r="T988" s="414"/>
      <c r="U988" s="414"/>
      <c r="V988" s="414"/>
      <c r="W988" s="414"/>
      <c r="X988" s="414"/>
      <c r="Y988" s="414"/>
      <c r="Z988" s="414"/>
      <c r="AA988" s="414"/>
      <c r="AB988" s="414"/>
      <c r="AC988" s="275"/>
      <c r="AD988" s="275"/>
      <c r="AE988" s="275"/>
      <c r="AF988" s="275"/>
      <c r="AG988" s="275"/>
      <c r="AH988" s="275"/>
      <c r="AI988" s="275"/>
      <c r="AJ988" s="275"/>
      <c r="AK988" s="275"/>
      <c r="AL988" s="275"/>
    </row>
    <row r="989" spans="1:38" s="329" customFormat="1" ht="15.75" customHeight="1">
      <c r="A989" s="284" t="str">
        <f>IF('Data invoice'!J1105=0,"",'Data invoice'!K1105)</f>
        <v/>
      </c>
      <c r="B989" s="284" t="str">
        <f>IF('Data invoice'!K1105=0,"",'Data invoice'!L1105)</f>
        <v/>
      </c>
      <c r="C989" s="284" t="str">
        <f>IF('Data invoice'!L1105=0,"",'Data invoice'!M1105)</f>
        <v/>
      </c>
      <c r="D989" s="284" t="str">
        <f>IF('Data invoice'!M1105=0,"",'Data invoice'!N1105)</f>
        <v/>
      </c>
      <c r="E989" s="284" t="str">
        <f>IF('Data invoice'!N1105=0,"",'Data invoice'!O1105)</f>
        <v/>
      </c>
      <c r="F989" s="284" t="str">
        <f>IF('Data invoice'!O1105=0,"",'Data invoice'!P1105)</f>
        <v/>
      </c>
      <c r="G989" s="284" t="str">
        <f>IF('Data invoice'!P1105=0,"",'Data invoice'!Q1105)</f>
        <v/>
      </c>
      <c r="H989" s="284" t="str">
        <f>IF('Data invoice'!Q1105=0,"",'Data invoice'!R1105)</f>
        <v/>
      </c>
      <c r="I989" s="320" t="str">
        <f>IF('Data invoice'!R1105=0,"",'Data invoice'!S1105)</f>
        <v/>
      </c>
      <c r="J989" s="367" t="str">
        <f>IF('Data invoice'!S1105=0,"",'Data invoice'!T1105)</f>
        <v/>
      </c>
      <c r="L989" s="414"/>
      <c r="M989" s="275"/>
      <c r="N989" s="275"/>
      <c r="O989" s="414"/>
      <c r="P989" s="414"/>
      <c r="Q989" s="414"/>
      <c r="R989" s="414"/>
      <c r="S989" s="414"/>
      <c r="T989" s="414"/>
      <c r="U989" s="414"/>
      <c r="V989" s="414"/>
      <c r="W989" s="414"/>
      <c r="X989" s="414"/>
      <c r="Y989" s="414"/>
      <c r="Z989" s="414"/>
      <c r="AA989" s="414"/>
      <c r="AB989" s="414"/>
      <c r="AC989" s="275"/>
      <c r="AD989" s="275"/>
      <c r="AE989" s="275"/>
      <c r="AF989" s="275"/>
      <c r="AG989" s="275"/>
      <c r="AH989" s="275"/>
      <c r="AI989" s="275"/>
      <c r="AJ989" s="275"/>
      <c r="AK989" s="275"/>
      <c r="AL989" s="275"/>
    </row>
    <row r="990" spans="1:38" s="329" customFormat="1" ht="15.75" customHeight="1">
      <c r="A990" s="284" t="str">
        <f>IF('Data invoice'!J1106=0,"",'Data invoice'!K1106)</f>
        <v/>
      </c>
      <c r="B990" s="284" t="str">
        <f>IF('Data invoice'!K1106=0,"",'Data invoice'!L1106)</f>
        <v/>
      </c>
      <c r="C990" s="284" t="str">
        <f>IF('Data invoice'!L1106=0,"",'Data invoice'!M1106)</f>
        <v/>
      </c>
      <c r="D990" s="284" t="str">
        <f>IF('Data invoice'!M1106=0,"",'Data invoice'!N1106)</f>
        <v/>
      </c>
      <c r="E990" s="284" t="str">
        <f>IF('Data invoice'!N1106=0,"",'Data invoice'!O1106)</f>
        <v/>
      </c>
      <c r="F990" s="284" t="str">
        <f>IF('Data invoice'!O1106=0,"",'Data invoice'!P1106)</f>
        <v/>
      </c>
      <c r="G990" s="284" t="str">
        <f>IF('Data invoice'!P1106=0,"",'Data invoice'!Q1106)</f>
        <v/>
      </c>
      <c r="H990" s="284" t="str">
        <f>IF('Data invoice'!Q1106=0,"",'Data invoice'!R1106)</f>
        <v/>
      </c>
      <c r="I990" s="320" t="str">
        <f>IF('Data invoice'!R1106=0,"",'Data invoice'!S1106)</f>
        <v/>
      </c>
      <c r="J990" s="367" t="str">
        <f>IF('Data invoice'!S1106=0,"",'Data invoice'!T1106)</f>
        <v/>
      </c>
      <c r="L990" s="414"/>
      <c r="M990" s="275"/>
      <c r="N990" s="275"/>
      <c r="O990" s="414"/>
      <c r="P990" s="414"/>
      <c r="Q990" s="414"/>
      <c r="R990" s="414"/>
      <c r="S990" s="414"/>
      <c r="T990" s="414"/>
      <c r="U990" s="414"/>
      <c r="V990" s="414"/>
      <c r="W990" s="414"/>
      <c r="X990" s="414"/>
      <c r="Y990" s="414"/>
      <c r="Z990" s="414"/>
      <c r="AA990" s="414"/>
      <c r="AB990" s="414"/>
      <c r="AC990" s="275"/>
      <c r="AD990" s="275"/>
      <c r="AE990" s="275"/>
      <c r="AF990" s="275"/>
      <c r="AG990" s="275"/>
      <c r="AH990" s="275"/>
      <c r="AI990" s="275"/>
      <c r="AJ990" s="275"/>
      <c r="AK990" s="275"/>
      <c r="AL990" s="275"/>
    </row>
    <row r="991" spans="1:38" s="329" customFormat="1" ht="15.75" customHeight="1">
      <c r="A991" s="284" t="str">
        <f>IF('Data invoice'!J1107=0,"",'Data invoice'!K1107)</f>
        <v/>
      </c>
      <c r="B991" s="284" t="str">
        <f>IF('Data invoice'!K1107=0,"",'Data invoice'!L1107)</f>
        <v/>
      </c>
      <c r="C991" s="284" t="str">
        <f>IF('Data invoice'!L1107=0,"",'Data invoice'!M1107)</f>
        <v/>
      </c>
      <c r="D991" s="284" t="str">
        <f>IF('Data invoice'!M1107=0,"",'Data invoice'!N1107)</f>
        <v/>
      </c>
      <c r="E991" s="284" t="str">
        <f>IF('Data invoice'!N1107=0,"",'Data invoice'!O1107)</f>
        <v/>
      </c>
      <c r="F991" s="284" t="str">
        <f>IF('Data invoice'!O1107=0,"",'Data invoice'!P1107)</f>
        <v/>
      </c>
      <c r="G991" s="284" t="str">
        <f>IF('Data invoice'!P1107=0,"",'Data invoice'!Q1107)</f>
        <v/>
      </c>
      <c r="H991" s="284" t="str">
        <f>IF('Data invoice'!Q1107=0,"",'Data invoice'!R1107)</f>
        <v/>
      </c>
      <c r="I991" s="320" t="str">
        <f>IF('Data invoice'!R1107=0,"",'Data invoice'!S1107)</f>
        <v/>
      </c>
      <c r="J991" s="367" t="str">
        <f>IF('Data invoice'!S1107=0,"",'Data invoice'!T1107)</f>
        <v/>
      </c>
      <c r="L991" s="414"/>
      <c r="M991" s="275"/>
      <c r="N991" s="275"/>
      <c r="O991" s="414"/>
      <c r="P991" s="414"/>
      <c r="Q991" s="414"/>
      <c r="R991" s="414"/>
      <c r="S991" s="414"/>
      <c r="T991" s="414"/>
      <c r="U991" s="414"/>
      <c r="V991" s="414"/>
      <c r="W991" s="414"/>
      <c r="X991" s="414"/>
      <c r="Y991" s="414"/>
      <c r="Z991" s="414"/>
      <c r="AA991" s="414"/>
      <c r="AB991" s="414"/>
      <c r="AC991" s="275"/>
      <c r="AD991" s="275"/>
      <c r="AE991" s="275"/>
      <c r="AF991" s="275"/>
      <c r="AG991" s="275"/>
      <c r="AH991" s="275"/>
      <c r="AI991" s="275"/>
      <c r="AJ991" s="275"/>
      <c r="AK991" s="275"/>
      <c r="AL991" s="275"/>
    </row>
    <row r="992" spans="1:38" s="329" customFormat="1" ht="15.75" customHeight="1">
      <c r="A992" s="284" t="str">
        <f>IF('Data invoice'!J1108=0,"",'Data invoice'!K1108)</f>
        <v/>
      </c>
      <c r="B992" s="284" t="str">
        <f>IF('Data invoice'!K1108=0,"",'Data invoice'!L1108)</f>
        <v/>
      </c>
      <c r="C992" s="284" t="str">
        <f>IF('Data invoice'!L1108=0,"",'Data invoice'!M1108)</f>
        <v/>
      </c>
      <c r="D992" s="284" t="str">
        <f>IF('Data invoice'!M1108=0,"",'Data invoice'!N1108)</f>
        <v/>
      </c>
      <c r="E992" s="284" t="str">
        <f>IF('Data invoice'!N1108=0,"",'Data invoice'!O1108)</f>
        <v/>
      </c>
      <c r="F992" s="284" t="str">
        <f>IF('Data invoice'!O1108=0,"",'Data invoice'!P1108)</f>
        <v/>
      </c>
      <c r="G992" s="284" t="str">
        <f>IF('Data invoice'!P1108=0,"",'Data invoice'!Q1108)</f>
        <v/>
      </c>
      <c r="H992" s="284" t="str">
        <f>IF('Data invoice'!Q1108=0,"",'Data invoice'!R1108)</f>
        <v/>
      </c>
      <c r="I992" s="320" t="str">
        <f>IF('Data invoice'!R1108=0,"",'Data invoice'!S1108)</f>
        <v/>
      </c>
      <c r="J992" s="367" t="str">
        <f>IF('Data invoice'!S1108=0,"",'Data invoice'!T1108)</f>
        <v/>
      </c>
      <c r="L992" s="414"/>
      <c r="M992" s="275"/>
      <c r="N992" s="275"/>
      <c r="O992" s="414"/>
      <c r="P992" s="414"/>
      <c r="Q992" s="414"/>
      <c r="R992" s="414"/>
      <c r="S992" s="414"/>
      <c r="T992" s="414"/>
      <c r="U992" s="414"/>
      <c r="V992" s="414"/>
      <c r="W992" s="414"/>
      <c r="X992" s="414"/>
      <c r="Y992" s="414"/>
      <c r="Z992" s="414"/>
      <c r="AA992" s="414"/>
      <c r="AB992" s="414"/>
      <c r="AC992" s="275"/>
      <c r="AD992" s="275"/>
      <c r="AE992" s="275"/>
      <c r="AF992" s="275"/>
      <c r="AG992" s="275"/>
      <c r="AH992" s="275"/>
      <c r="AI992" s="275"/>
      <c r="AJ992" s="275"/>
      <c r="AK992" s="275"/>
      <c r="AL992" s="275"/>
    </row>
    <row r="993" spans="1:38" s="329" customFormat="1" ht="15.75" customHeight="1">
      <c r="A993" s="284" t="str">
        <f>IF('Data invoice'!J1109=0,"",'Data invoice'!K1109)</f>
        <v/>
      </c>
      <c r="B993" s="284" t="str">
        <f>IF('Data invoice'!K1109=0,"",'Data invoice'!L1109)</f>
        <v/>
      </c>
      <c r="C993" s="284" t="str">
        <f>IF('Data invoice'!L1109=0,"",'Data invoice'!M1109)</f>
        <v/>
      </c>
      <c r="D993" s="284" t="str">
        <f>IF('Data invoice'!M1109=0,"",'Data invoice'!N1109)</f>
        <v/>
      </c>
      <c r="E993" s="284" t="str">
        <f>IF('Data invoice'!N1109=0,"",'Data invoice'!O1109)</f>
        <v/>
      </c>
      <c r="F993" s="284" t="str">
        <f>IF('Data invoice'!O1109=0,"",'Data invoice'!P1109)</f>
        <v/>
      </c>
      <c r="G993" s="284" t="str">
        <f>IF('Data invoice'!P1109=0,"",'Data invoice'!Q1109)</f>
        <v/>
      </c>
      <c r="H993" s="284" t="str">
        <f>IF('Data invoice'!Q1109=0,"",'Data invoice'!R1109)</f>
        <v/>
      </c>
      <c r="I993" s="320" t="str">
        <f>IF('Data invoice'!R1109=0,"",'Data invoice'!S1109)</f>
        <v/>
      </c>
      <c r="J993" s="367" t="str">
        <f>IF('Data invoice'!S1109=0,"",'Data invoice'!T1109)</f>
        <v/>
      </c>
      <c r="L993" s="414"/>
      <c r="M993" s="275"/>
      <c r="N993" s="275"/>
      <c r="O993" s="414"/>
      <c r="P993" s="414"/>
      <c r="Q993" s="414"/>
      <c r="R993" s="414"/>
      <c r="S993" s="414"/>
      <c r="T993" s="414"/>
      <c r="U993" s="414"/>
      <c r="V993" s="414"/>
      <c r="W993" s="414"/>
      <c r="X993" s="414"/>
      <c r="Y993" s="414"/>
      <c r="Z993" s="414"/>
      <c r="AA993" s="414"/>
      <c r="AB993" s="414"/>
      <c r="AC993" s="275"/>
      <c r="AD993" s="275"/>
      <c r="AE993" s="275"/>
      <c r="AF993" s="275"/>
      <c r="AG993" s="275"/>
      <c r="AH993" s="275"/>
      <c r="AI993" s="275"/>
      <c r="AJ993" s="275"/>
      <c r="AK993" s="275"/>
      <c r="AL993" s="275"/>
    </row>
    <row r="994" spans="1:38" s="329" customFormat="1" ht="15.75" customHeight="1">
      <c r="A994" s="284" t="str">
        <f>IF('Data invoice'!J1110=0,"",'Data invoice'!K1110)</f>
        <v/>
      </c>
      <c r="B994" s="284" t="str">
        <f>IF('Data invoice'!K1110=0,"",'Data invoice'!L1110)</f>
        <v/>
      </c>
      <c r="C994" s="284" t="str">
        <f>IF('Data invoice'!L1110=0,"",'Data invoice'!M1110)</f>
        <v/>
      </c>
      <c r="D994" s="284" t="str">
        <f>IF('Data invoice'!M1110=0,"",'Data invoice'!N1110)</f>
        <v/>
      </c>
      <c r="E994" s="284" t="str">
        <f>IF('Data invoice'!N1110=0,"",'Data invoice'!O1110)</f>
        <v/>
      </c>
      <c r="F994" s="284" t="str">
        <f>IF('Data invoice'!O1110=0,"",'Data invoice'!P1110)</f>
        <v/>
      </c>
      <c r="G994" s="284" t="str">
        <f>IF('Data invoice'!P1110=0,"",'Data invoice'!Q1110)</f>
        <v/>
      </c>
      <c r="H994" s="284" t="str">
        <f>IF('Data invoice'!Q1110=0,"",'Data invoice'!R1110)</f>
        <v/>
      </c>
      <c r="I994" s="320" t="str">
        <f>IF('Data invoice'!R1110=0,"",'Data invoice'!S1110)</f>
        <v/>
      </c>
      <c r="J994" s="367" t="str">
        <f>IF('Data invoice'!S1110=0,"",'Data invoice'!T1110)</f>
        <v/>
      </c>
      <c r="L994" s="414"/>
      <c r="M994" s="275"/>
      <c r="N994" s="275"/>
      <c r="O994" s="414"/>
      <c r="P994" s="414"/>
      <c r="Q994" s="414"/>
      <c r="R994" s="414"/>
      <c r="S994" s="414"/>
      <c r="T994" s="414"/>
      <c r="U994" s="414"/>
      <c r="V994" s="414"/>
      <c r="W994" s="414"/>
      <c r="X994" s="414"/>
      <c r="Y994" s="414"/>
      <c r="Z994" s="414"/>
      <c r="AA994" s="414"/>
      <c r="AB994" s="414"/>
      <c r="AC994" s="275"/>
      <c r="AD994" s="275"/>
      <c r="AE994" s="275"/>
      <c r="AF994" s="275"/>
      <c r="AG994" s="275"/>
      <c r="AH994" s="275"/>
      <c r="AI994" s="275"/>
      <c r="AJ994" s="275"/>
      <c r="AK994" s="275"/>
      <c r="AL994" s="275"/>
    </row>
    <row r="995" spans="1:38" s="329" customFormat="1" ht="15.75" customHeight="1">
      <c r="A995" s="284" t="str">
        <f>IF('Data invoice'!J1111=0,"",'Data invoice'!K1111)</f>
        <v/>
      </c>
      <c r="B995" s="284" t="str">
        <f>IF('Data invoice'!K1111=0,"",'Data invoice'!L1111)</f>
        <v/>
      </c>
      <c r="C995" s="284" t="str">
        <f>IF('Data invoice'!L1111=0,"",'Data invoice'!M1111)</f>
        <v/>
      </c>
      <c r="D995" s="284" t="str">
        <f>IF('Data invoice'!M1111=0,"",'Data invoice'!N1111)</f>
        <v/>
      </c>
      <c r="E995" s="284" t="str">
        <f>IF('Data invoice'!N1111=0,"",'Data invoice'!O1111)</f>
        <v/>
      </c>
      <c r="F995" s="284" t="str">
        <f>IF('Data invoice'!O1111=0,"",'Data invoice'!P1111)</f>
        <v/>
      </c>
      <c r="G995" s="284" t="str">
        <f>IF('Data invoice'!P1111=0,"",'Data invoice'!Q1111)</f>
        <v/>
      </c>
      <c r="H995" s="284" t="str">
        <f>IF('Data invoice'!Q1111=0,"",'Data invoice'!R1111)</f>
        <v/>
      </c>
      <c r="I995" s="320" t="str">
        <f>IF('Data invoice'!R1111=0,"",'Data invoice'!S1111)</f>
        <v/>
      </c>
      <c r="J995" s="367" t="str">
        <f>IF('Data invoice'!S1111=0,"",'Data invoice'!T1111)</f>
        <v/>
      </c>
      <c r="L995" s="414"/>
      <c r="M995" s="275"/>
      <c r="N995" s="275"/>
      <c r="O995" s="414"/>
      <c r="P995" s="414"/>
      <c r="Q995" s="414"/>
      <c r="R995" s="414"/>
      <c r="S995" s="414"/>
      <c r="T995" s="414"/>
      <c r="U995" s="414"/>
      <c r="V995" s="414"/>
      <c r="W995" s="414"/>
      <c r="X995" s="414"/>
      <c r="Y995" s="414"/>
      <c r="Z995" s="414"/>
      <c r="AA995" s="414"/>
      <c r="AB995" s="414"/>
      <c r="AC995" s="275"/>
      <c r="AD995" s="275"/>
      <c r="AE995" s="275"/>
      <c r="AF995" s="275"/>
      <c r="AG995" s="275"/>
      <c r="AH995" s="275"/>
      <c r="AI995" s="275"/>
      <c r="AJ995" s="275"/>
      <c r="AK995" s="275"/>
      <c r="AL995" s="275"/>
    </row>
    <row r="996" spans="1:38" s="329" customFormat="1" ht="15.75" customHeight="1">
      <c r="A996" s="284" t="str">
        <f>IF('Data invoice'!J1112=0,"",'Data invoice'!K1112)</f>
        <v/>
      </c>
      <c r="B996" s="284" t="str">
        <f>IF('Data invoice'!K1112=0,"",'Data invoice'!L1112)</f>
        <v/>
      </c>
      <c r="C996" s="284" t="str">
        <f>IF('Data invoice'!L1112=0,"",'Data invoice'!M1112)</f>
        <v/>
      </c>
      <c r="D996" s="284" t="str">
        <f>IF('Data invoice'!M1112=0,"",'Data invoice'!N1112)</f>
        <v/>
      </c>
      <c r="E996" s="284" t="str">
        <f>IF('Data invoice'!N1112=0,"",'Data invoice'!O1112)</f>
        <v/>
      </c>
      <c r="F996" s="284" t="str">
        <f>IF('Data invoice'!O1112=0,"",'Data invoice'!P1112)</f>
        <v/>
      </c>
      <c r="G996" s="284" t="str">
        <f>IF('Data invoice'!P1112=0,"",'Data invoice'!Q1112)</f>
        <v/>
      </c>
      <c r="H996" s="284" t="str">
        <f>IF('Data invoice'!Q1112=0,"",'Data invoice'!R1112)</f>
        <v/>
      </c>
      <c r="I996" s="320" t="str">
        <f>IF('Data invoice'!R1112=0,"",'Data invoice'!S1112)</f>
        <v/>
      </c>
      <c r="J996" s="367" t="str">
        <f>IF('Data invoice'!S1112=0,"",'Data invoice'!T1112)</f>
        <v/>
      </c>
      <c r="L996" s="414"/>
      <c r="M996" s="275"/>
      <c r="N996" s="275"/>
      <c r="O996" s="414"/>
      <c r="P996" s="414"/>
      <c r="Q996" s="414"/>
      <c r="R996" s="414"/>
      <c r="S996" s="414"/>
      <c r="T996" s="414"/>
      <c r="U996" s="414"/>
      <c r="V996" s="414"/>
      <c r="W996" s="414"/>
      <c r="X996" s="414"/>
      <c r="Y996" s="414"/>
      <c r="Z996" s="414"/>
      <c r="AA996" s="414"/>
      <c r="AB996" s="414"/>
      <c r="AC996" s="275"/>
      <c r="AD996" s="275"/>
      <c r="AE996" s="275"/>
      <c r="AF996" s="275"/>
      <c r="AG996" s="275"/>
      <c r="AH996" s="275"/>
      <c r="AI996" s="275"/>
      <c r="AJ996" s="275"/>
      <c r="AK996" s="275"/>
      <c r="AL996" s="275"/>
    </row>
    <row r="997" spans="1:38" s="329" customFormat="1" ht="15.75" customHeight="1">
      <c r="A997" s="284" t="str">
        <f>IF('Data invoice'!J1113=0,"",'Data invoice'!K1113)</f>
        <v/>
      </c>
      <c r="B997" s="284" t="str">
        <f>IF('Data invoice'!K1113=0,"",'Data invoice'!L1113)</f>
        <v/>
      </c>
      <c r="C997" s="284" t="str">
        <f>IF('Data invoice'!L1113=0,"",'Data invoice'!M1113)</f>
        <v/>
      </c>
      <c r="D997" s="284" t="str">
        <f>IF('Data invoice'!M1113=0,"",'Data invoice'!N1113)</f>
        <v/>
      </c>
      <c r="E997" s="284" t="str">
        <f>IF('Data invoice'!N1113=0,"",'Data invoice'!O1113)</f>
        <v/>
      </c>
      <c r="F997" s="284" t="str">
        <f>IF('Data invoice'!O1113=0,"",'Data invoice'!P1113)</f>
        <v/>
      </c>
      <c r="G997" s="284" t="str">
        <f>IF('Data invoice'!P1113=0,"",'Data invoice'!Q1113)</f>
        <v/>
      </c>
      <c r="H997" s="284" t="str">
        <f>IF('Data invoice'!Q1113=0,"",'Data invoice'!R1113)</f>
        <v/>
      </c>
      <c r="I997" s="320" t="str">
        <f>IF('Data invoice'!R1113=0,"",'Data invoice'!S1113)</f>
        <v/>
      </c>
      <c r="J997" s="367" t="str">
        <f>IF('Data invoice'!S1113=0,"",'Data invoice'!T1113)</f>
        <v/>
      </c>
      <c r="L997" s="414"/>
      <c r="M997" s="275"/>
      <c r="N997" s="275"/>
      <c r="O997" s="414"/>
      <c r="P997" s="414"/>
      <c r="Q997" s="414"/>
      <c r="R997" s="414"/>
      <c r="S997" s="414"/>
      <c r="T997" s="414"/>
      <c r="U997" s="414"/>
      <c r="V997" s="414"/>
      <c r="W997" s="414"/>
      <c r="X997" s="414"/>
      <c r="Y997" s="414"/>
      <c r="Z997" s="414"/>
      <c r="AA997" s="414"/>
      <c r="AB997" s="414"/>
      <c r="AC997" s="275"/>
      <c r="AD997" s="275"/>
      <c r="AE997" s="275"/>
      <c r="AF997" s="275"/>
      <c r="AG997" s="275"/>
      <c r="AH997" s="275"/>
      <c r="AI997" s="275"/>
      <c r="AJ997" s="275"/>
      <c r="AK997" s="275"/>
      <c r="AL997" s="275"/>
    </row>
    <row r="998" spans="1:38" s="329" customFormat="1" ht="15.75" customHeight="1">
      <c r="A998" s="284" t="str">
        <f>IF('Data invoice'!J1114=0,"",'Data invoice'!K1114)</f>
        <v/>
      </c>
      <c r="B998" s="284" t="str">
        <f>IF('Data invoice'!K1114=0,"",'Data invoice'!L1114)</f>
        <v/>
      </c>
      <c r="C998" s="284" t="str">
        <f>IF('Data invoice'!L1114=0,"",'Data invoice'!M1114)</f>
        <v/>
      </c>
      <c r="D998" s="284" t="str">
        <f>IF('Data invoice'!M1114=0,"",'Data invoice'!N1114)</f>
        <v/>
      </c>
      <c r="E998" s="284" t="str">
        <f>IF('Data invoice'!N1114=0,"",'Data invoice'!O1114)</f>
        <v/>
      </c>
      <c r="F998" s="284" t="str">
        <f>IF('Data invoice'!O1114=0,"",'Data invoice'!P1114)</f>
        <v/>
      </c>
      <c r="G998" s="284" t="str">
        <f>IF('Data invoice'!P1114=0,"",'Data invoice'!Q1114)</f>
        <v/>
      </c>
      <c r="H998" s="284" t="str">
        <f>IF('Data invoice'!Q1114=0,"",'Data invoice'!R1114)</f>
        <v/>
      </c>
      <c r="I998" s="320" t="str">
        <f>IF('Data invoice'!R1114=0,"",'Data invoice'!S1114)</f>
        <v/>
      </c>
      <c r="J998" s="367" t="str">
        <f>IF('Data invoice'!S1114=0,"",'Data invoice'!T1114)</f>
        <v/>
      </c>
      <c r="L998" s="414"/>
      <c r="M998" s="275"/>
      <c r="N998" s="275"/>
      <c r="O998" s="414"/>
      <c r="P998" s="414"/>
      <c r="Q998" s="414"/>
      <c r="R998" s="414"/>
      <c r="S998" s="414"/>
      <c r="T998" s="414"/>
      <c r="U998" s="414"/>
      <c r="V998" s="414"/>
      <c r="W998" s="414"/>
      <c r="X998" s="414"/>
      <c r="Y998" s="414"/>
      <c r="Z998" s="414"/>
      <c r="AA998" s="414"/>
      <c r="AB998" s="414"/>
      <c r="AC998" s="275"/>
      <c r="AD998" s="275"/>
      <c r="AE998" s="275"/>
      <c r="AF998" s="275"/>
      <c r="AG998" s="275"/>
      <c r="AH998" s="275"/>
      <c r="AI998" s="275"/>
      <c r="AJ998" s="275"/>
      <c r="AK998" s="275"/>
      <c r="AL998" s="275"/>
    </row>
    <row r="999" spans="1:38" s="329" customFormat="1" ht="15.75" customHeight="1">
      <c r="A999" s="284" t="str">
        <f>IF('Data invoice'!J1115=0,"",'Data invoice'!K1115)</f>
        <v/>
      </c>
      <c r="B999" s="284" t="str">
        <f>IF('Data invoice'!K1115=0,"",'Data invoice'!L1115)</f>
        <v/>
      </c>
      <c r="C999" s="284" t="str">
        <f>IF('Data invoice'!L1115=0,"",'Data invoice'!M1115)</f>
        <v/>
      </c>
      <c r="D999" s="284" t="str">
        <f>IF('Data invoice'!M1115=0,"",'Data invoice'!N1115)</f>
        <v/>
      </c>
      <c r="E999" s="284" t="str">
        <f>IF('Data invoice'!N1115=0,"",'Data invoice'!O1115)</f>
        <v/>
      </c>
      <c r="F999" s="284" t="str">
        <f>IF('Data invoice'!O1115=0,"",'Data invoice'!P1115)</f>
        <v/>
      </c>
      <c r="G999" s="284" t="str">
        <f>IF('Data invoice'!P1115=0,"",'Data invoice'!Q1115)</f>
        <v/>
      </c>
      <c r="H999" s="284" t="str">
        <f>IF('Data invoice'!Q1115=0,"",'Data invoice'!R1115)</f>
        <v/>
      </c>
      <c r="I999" s="320" t="str">
        <f>IF('Data invoice'!R1115=0,"",'Data invoice'!S1115)</f>
        <v/>
      </c>
      <c r="J999" s="367" t="str">
        <f>IF('Data invoice'!S1115=0,"",'Data invoice'!T1115)</f>
        <v/>
      </c>
      <c r="L999" s="414"/>
      <c r="M999" s="275"/>
      <c r="N999" s="275"/>
      <c r="O999" s="414"/>
      <c r="P999" s="414"/>
      <c r="Q999" s="414"/>
      <c r="R999" s="414"/>
      <c r="S999" s="414"/>
      <c r="T999" s="414"/>
      <c r="U999" s="414"/>
      <c r="V999" s="414"/>
      <c r="W999" s="414"/>
      <c r="X999" s="414"/>
      <c r="Y999" s="414"/>
      <c r="Z999" s="414"/>
      <c r="AA999" s="414"/>
      <c r="AB999" s="414"/>
      <c r="AC999" s="275"/>
      <c r="AD999" s="275"/>
      <c r="AE999" s="275"/>
      <c r="AF999" s="275"/>
      <c r="AG999" s="275"/>
      <c r="AH999" s="275"/>
      <c r="AI999" s="275"/>
      <c r="AJ999" s="275"/>
      <c r="AK999" s="275"/>
      <c r="AL999" s="275"/>
    </row>
    <row r="1000" spans="1:38" s="329" customFormat="1" ht="15.75" customHeight="1">
      <c r="A1000" s="284" t="str">
        <f>IF('Data invoice'!J1116=0,"",'Data invoice'!K1116)</f>
        <v/>
      </c>
      <c r="B1000" s="284" t="str">
        <f>IF('Data invoice'!K1116=0,"",'Data invoice'!L1116)</f>
        <v/>
      </c>
      <c r="C1000" s="284" t="str">
        <f>IF('Data invoice'!L1116=0,"",'Data invoice'!M1116)</f>
        <v/>
      </c>
      <c r="D1000" s="284" t="str">
        <f>IF('Data invoice'!M1116=0,"",'Data invoice'!N1116)</f>
        <v/>
      </c>
      <c r="E1000" s="284" t="str">
        <f>IF('Data invoice'!N1116=0,"",'Data invoice'!O1116)</f>
        <v/>
      </c>
      <c r="F1000" s="284" t="str">
        <f>IF('Data invoice'!O1116=0,"",'Data invoice'!P1116)</f>
        <v/>
      </c>
      <c r="G1000" s="284" t="str">
        <f>IF('Data invoice'!P1116=0,"",'Data invoice'!Q1116)</f>
        <v/>
      </c>
      <c r="H1000" s="284" t="str">
        <f>IF('Data invoice'!Q1116=0,"",'Data invoice'!R1116)</f>
        <v/>
      </c>
      <c r="I1000" s="320" t="str">
        <f>IF('Data invoice'!R1116=0,"",'Data invoice'!S1116)</f>
        <v/>
      </c>
      <c r="J1000" s="367" t="str">
        <f>IF('Data invoice'!S1116=0,"",'Data invoice'!T1116)</f>
        <v/>
      </c>
      <c r="L1000" s="414"/>
      <c r="M1000" s="275"/>
      <c r="N1000" s="275"/>
      <c r="O1000" s="414"/>
      <c r="P1000" s="414"/>
      <c r="Q1000" s="414"/>
      <c r="R1000" s="414"/>
      <c r="S1000" s="414"/>
      <c r="T1000" s="414"/>
      <c r="U1000" s="414"/>
      <c r="V1000" s="414"/>
      <c r="W1000" s="414"/>
      <c r="X1000" s="414"/>
      <c r="Y1000" s="414"/>
      <c r="Z1000" s="414"/>
      <c r="AA1000" s="414"/>
      <c r="AB1000" s="414"/>
      <c r="AC1000" s="275"/>
      <c r="AD1000" s="275"/>
      <c r="AE1000" s="275"/>
      <c r="AF1000" s="275"/>
      <c r="AG1000" s="275"/>
      <c r="AH1000" s="275"/>
      <c r="AI1000" s="275"/>
      <c r="AJ1000" s="275"/>
      <c r="AK1000" s="275"/>
      <c r="AL1000" s="275"/>
    </row>
    <row r="1001" spans="1:38" s="329" customFormat="1" ht="15.75" customHeight="1">
      <c r="A1001" s="284" t="str">
        <f>IF('Data invoice'!J1117=0,"",'Data invoice'!K1117)</f>
        <v/>
      </c>
      <c r="B1001" s="284" t="str">
        <f>IF('Data invoice'!K1117=0,"",'Data invoice'!L1117)</f>
        <v/>
      </c>
      <c r="C1001" s="284" t="str">
        <f>IF('Data invoice'!L1117=0,"",'Data invoice'!M1117)</f>
        <v/>
      </c>
      <c r="D1001" s="284" t="str">
        <f>IF('Data invoice'!M1117=0,"",'Data invoice'!N1117)</f>
        <v/>
      </c>
      <c r="E1001" s="284" t="str">
        <f>IF('Data invoice'!N1117=0,"",'Data invoice'!O1117)</f>
        <v/>
      </c>
      <c r="F1001" s="284" t="str">
        <f>IF('Data invoice'!O1117=0,"",'Data invoice'!P1117)</f>
        <v/>
      </c>
      <c r="G1001" s="284" t="str">
        <f>IF('Data invoice'!P1117=0,"",'Data invoice'!Q1117)</f>
        <v/>
      </c>
      <c r="H1001" s="284" t="str">
        <f>IF('Data invoice'!Q1117=0,"",'Data invoice'!R1117)</f>
        <v/>
      </c>
      <c r="I1001" s="320" t="str">
        <f>IF('Data invoice'!R1117=0,"",'Data invoice'!S1117)</f>
        <v/>
      </c>
      <c r="J1001" s="367" t="str">
        <f>IF('Data invoice'!S1117=0,"",'Data invoice'!T1117)</f>
        <v/>
      </c>
      <c r="L1001" s="414"/>
      <c r="M1001" s="275"/>
      <c r="N1001" s="275"/>
      <c r="O1001" s="414"/>
      <c r="P1001" s="414"/>
      <c r="Q1001" s="414"/>
      <c r="R1001" s="414"/>
      <c r="S1001" s="414"/>
      <c r="T1001" s="414"/>
      <c r="U1001" s="414"/>
      <c r="V1001" s="414"/>
      <c r="W1001" s="414"/>
      <c r="X1001" s="414"/>
      <c r="Y1001" s="414"/>
      <c r="Z1001" s="414"/>
      <c r="AA1001" s="414"/>
      <c r="AB1001" s="414"/>
      <c r="AC1001" s="275"/>
      <c r="AD1001" s="275"/>
      <c r="AE1001" s="275"/>
      <c r="AF1001" s="275"/>
      <c r="AG1001" s="275"/>
      <c r="AH1001" s="275"/>
      <c r="AI1001" s="275"/>
      <c r="AJ1001" s="275"/>
      <c r="AK1001" s="275"/>
      <c r="AL1001" s="275"/>
    </row>
    <row r="1002" spans="1:38" s="329" customFormat="1" ht="15.75" customHeight="1">
      <c r="A1002" s="284" t="str">
        <f>IF('Data invoice'!J1118=0,"",'Data invoice'!K1118)</f>
        <v/>
      </c>
      <c r="B1002" s="284" t="str">
        <f>IF('Data invoice'!K1118=0,"",'Data invoice'!L1118)</f>
        <v/>
      </c>
      <c r="C1002" s="284" t="str">
        <f>IF('Data invoice'!L1118=0,"",'Data invoice'!M1118)</f>
        <v/>
      </c>
      <c r="D1002" s="284" t="str">
        <f>IF('Data invoice'!M1118=0,"",'Data invoice'!N1118)</f>
        <v/>
      </c>
      <c r="E1002" s="284" t="str">
        <f>IF('Data invoice'!N1118=0,"",'Data invoice'!O1118)</f>
        <v/>
      </c>
      <c r="F1002" s="284" t="str">
        <f>IF('Data invoice'!O1118=0,"",'Data invoice'!P1118)</f>
        <v/>
      </c>
      <c r="G1002" s="284" t="str">
        <f>IF('Data invoice'!P1118=0,"",'Data invoice'!Q1118)</f>
        <v/>
      </c>
      <c r="H1002" s="284" t="str">
        <f>IF('Data invoice'!Q1118=0,"",'Data invoice'!R1118)</f>
        <v/>
      </c>
      <c r="I1002" s="320" t="str">
        <f>IF('Data invoice'!R1118=0,"",'Data invoice'!S1118)</f>
        <v/>
      </c>
      <c r="J1002" s="367" t="str">
        <f>IF('Data invoice'!S1118=0,"",'Data invoice'!T1118)</f>
        <v/>
      </c>
      <c r="L1002" s="414"/>
      <c r="M1002" s="275"/>
      <c r="N1002" s="275"/>
      <c r="O1002" s="414"/>
      <c r="P1002" s="414"/>
      <c r="Q1002" s="414"/>
      <c r="R1002" s="414"/>
      <c r="S1002" s="414"/>
      <c r="T1002" s="414"/>
      <c r="U1002" s="414"/>
      <c r="V1002" s="414"/>
      <c r="W1002" s="414"/>
      <c r="X1002" s="414"/>
      <c r="Y1002" s="414"/>
      <c r="Z1002" s="414"/>
      <c r="AA1002" s="414"/>
      <c r="AB1002" s="414"/>
      <c r="AC1002" s="275"/>
      <c r="AD1002" s="275"/>
      <c r="AE1002" s="275"/>
      <c r="AF1002" s="275"/>
      <c r="AG1002" s="275"/>
      <c r="AH1002" s="275"/>
      <c r="AI1002" s="275"/>
      <c r="AJ1002" s="275"/>
      <c r="AK1002" s="275"/>
      <c r="AL1002" s="275"/>
    </row>
    <row r="1003" spans="1:38" s="329" customFormat="1" ht="15.75" customHeight="1">
      <c r="A1003" s="284" t="str">
        <f>IF('Data invoice'!J1119=0,"",'Data invoice'!K1119)</f>
        <v/>
      </c>
      <c r="B1003" s="284" t="str">
        <f>IF('Data invoice'!K1119=0,"",'Data invoice'!L1119)</f>
        <v/>
      </c>
      <c r="C1003" s="284" t="str">
        <f>IF('Data invoice'!L1119=0,"",'Data invoice'!M1119)</f>
        <v/>
      </c>
      <c r="D1003" s="284" t="str">
        <f>IF('Data invoice'!M1119=0,"",'Data invoice'!N1119)</f>
        <v/>
      </c>
      <c r="E1003" s="284" t="str">
        <f>IF('Data invoice'!N1119=0,"",'Data invoice'!O1119)</f>
        <v/>
      </c>
      <c r="F1003" s="284" t="str">
        <f>IF('Data invoice'!O1119=0,"",'Data invoice'!P1119)</f>
        <v/>
      </c>
      <c r="G1003" s="284" t="str">
        <f>IF('Data invoice'!P1119=0,"",'Data invoice'!Q1119)</f>
        <v/>
      </c>
      <c r="H1003" s="284" t="str">
        <f>IF('Data invoice'!Q1119=0,"",'Data invoice'!R1119)</f>
        <v/>
      </c>
      <c r="I1003" s="320" t="str">
        <f>IF('Data invoice'!R1119=0,"",'Data invoice'!S1119)</f>
        <v/>
      </c>
      <c r="J1003" s="367" t="str">
        <f>IF('Data invoice'!S1119=0,"",'Data invoice'!T1119)</f>
        <v/>
      </c>
      <c r="L1003" s="414"/>
      <c r="M1003" s="275"/>
      <c r="N1003" s="275"/>
      <c r="O1003" s="414"/>
      <c r="P1003" s="414"/>
      <c r="Q1003" s="414"/>
      <c r="R1003" s="414"/>
      <c r="S1003" s="414"/>
      <c r="T1003" s="414"/>
      <c r="U1003" s="414"/>
      <c r="V1003" s="414"/>
      <c r="W1003" s="414"/>
      <c r="X1003" s="414"/>
      <c r="Y1003" s="414"/>
      <c r="Z1003" s="414"/>
      <c r="AA1003" s="414"/>
      <c r="AB1003" s="414"/>
      <c r="AC1003" s="275"/>
      <c r="AD1003" s="275"/>
      <c r="AE1003" s="275"/>
      <c r="AF1003" s="275"/>
      <c r="AG1003" s="275"/>
      <c r="AH1003" s="275"/>
      <c r="AI1003" s="275"/>
      <c r="AJ1003" s="275"/>
      <c r="AK1003" s="275"/>
      <c r="AL1003" s="275"/>
    </row>
    <row r="1004" spans="1:38" s="329" customFormat="1" ht="15.75" customHeight="1">
      <c r="A1004" s="284" t="str">
        <f>IF('Data invoice'!J1120=0,"",'Data invoice'!K1120)</f>
        <v/>
      </c>
      <c r="B1004" s="284" t="str">
        <f>IF('Data invoice'!K1120=0,"",'Data invoice'!L1120)</f>
        <v/>
      </c>
      <c r="C1004" s="284" t="str">
        <f>IF('Data invoice'!L1120=0,"",'Data invoice'!M1120)</f>
        <v/>
      </c>
      <c r="D1004" s="284" t="str">
        <f>IF('Data invoice'!M1120=0,"",'Data invoice'!N1120)</f>
        <v/>
      </c>
      <c r="E1004" s="284" t="str">
        <f>IF('Data invoice'!N1120=0,"",'Data invoice'!O1120)</f>
        <v/>
      </c>
      <c r="F1004" s="284" t="str">
        <f>IF('Data invoice'!O1120=0,"",'Data invoice'!P1120)</f>
        <v/>
      </c>
      <c r="G1004" s="284" t="str">
        <f>IF('Data invoice'!P1120=0,"",'Data invoice'!Q1120)</f>
        <v/>
      </c>
      <c r="H1004" s="284" t="str">
        <f>IF('Data invoice'!Q1120=0,"",'Data invoice'!R1120)</f>
        <v/>
      </c>
      <c r="I1004" s="320" t="str">
        <f>IF('Data invoice'!R1120=0,"",'Data invoice'!S1120)</f>
        <v/>
      </c>
      <c r="J1004" s="367" t="str">
        <f>IF('Data invoice'!S1120=0,"",'Data invoice'!T1120)</f>
        <v/>
      </c>
      <c r="L1004" s="414"/>
      <c r="M1004" s="275"/>
      <c r="N1004" s="275"/>
      <c r="O1004" s="414"/>
      <c r="P1004" s="414"/>
      <c r="Q1004" s="414"/>
      <c r="R1004" s="414"/>
      <c r="S1004" s="414"/>
      <c r="T1004" s="414"/>
      <c r="U1004" s="414"/>
      <c r="V1004" s="414"/>
      <c r="W1004" s="414"/>
      <c r="X1004" s="414"/>
      <c r="Y1004" s="414"/>
      <c r="Z1004" s="414"/>
      <c r="AA1004" s="414"/>
      <c r="AB1004" s="414"/>
      <c r="AC1004" s="275"/>
      <c r="AD1004" s="275"/>
      <c r="AE1004" s="275"/>
      <c r="AF1004" s="275"/>
      <c r="AG1004" s="275"/>
      <c r="AH1004" s="275"/>
      <c r="AI1004" s="275"/>
      <c r="AJ1004" s="275"/>
      <c r="AK1004" s="275"/>
      <c r="AL1004" s="275"/>
    </row>
    <row r="1005" spans="1:38" s="329" customFormat="1" ht="15.75" customHeight="1">
      <c r="A1005" s="284" t="str">
        <f>IF('Data invoice'!J1121=0,"",'Data invoice'!K1121)</f>
        <v/>
      </c>
      <c r="B1005" s="284" t="str">
        <f>IF('Data invoice'!K1121=0,"",'Data invoice'!L1121)</f>
        <v/>
      </c>
      <c r="C1005" s="284" t="str">
        <f>IF('Data invoice'!L1121=0,"",'Data invoice'!M1121)</f>
        <v/>
      </c>
      <c r="D1005" s="284" t="str">
        <f>IF('Data invoice'!M1121=0,"",'Data invoice'!N1121)</f>
        <v/>
      </c>
      <c r="E1005" s="284" t="str">
        <f>IF('Data invoice'!N1121=0,"",'Data invoice'!O1121)</f>
        <v/>
      </c>
      <c r="F1005" s="284" t="str">
        <f>IF('Data invoice'!O1121=0,"",'Data invoice'!P1121)</f>
        <v/>
      </c>
      <c r="G1005" s="284" t="str">
        <f>IF('Data invoice'!P1121=0,"",'Data invoice'!Q1121)</f>
        <v/>
      </c>
      <c r="H1005" s="284" t="str">
        <f>IF('Data invoice'!Q1121=0,"",'Data invoice'!R1121)</f>
        <v/>
      </c>
      <c r="I1005" s="320" t="str">
        <f>IF('Data invoice'!R1121=0,"",'Data invoice'!S1121)</f>
        <v/>
      </c>
      <c r="J1005" s="367" t="str">
        <f>IF('Data invoice'!S1121=0,"",'Data invoice'!T1121)</f>
        <v/>
      </c>
      <c r="L1005" s="414"/>
      <c r="M1005" s="275"/>
      <c r="N1005" s="275"/>
      <c r="O1005" s="414"/>
      <c r="P1005" s="414"/>
      <c r="Q1005" s="414"/>
      <c r="R1005" s="414"/>
      <c r="S1005" s="414"/>
      <c r="T1005" s="414"/>
      <c r="U1005" s="414"/>
      <c r="V1005" s="414"/>
      <c r="W1005" s="414"/>
      <c r="X1005" s="414"/>
      <c r="Y1005" s="414"/>
      <c r="Z1005" s="414"/>
      <c r="AA1005" s="414"/>
      <c r="AB1005" s="414"/>
      <c r="AC1005" s="275"/>
      <c r="AD1005" s="275"/>
      <c r="AE1005" s="275"/>
      <c r="AF1005" s="275"/>
      <c r="AG1005" s="275"/>
      <c r="AH1005" s="275"/>
      <c r="AI1005" s="275"/>
      <c r="AJ1005" s="275"/>
      <c r="AK1005" s="275"/>
      <c r="AL1005" s="275"/>
    </row>
    <row r="1006" spans="1:38" s="329" customFormat="1" ht="15.75" customHeight="1">
      <c r="A1006" s="284" t="str">
        <f>IF('Data invoice'!J1122=0,"",'Data invoice'!K1122)</f>
        <v/>
      </c>
      <c r="B1006" s="284" t="str">
        <f>IF('Data invoice'!K1122=0,"",'Data invoice'!L1122)</f>
        <v/>
      </c>
      <c r="C1006" s="284" t="str">
        <f>IF('Data invoice'!L1122=0,"",'Data invoice'!M1122)</f>
        <v/>
      </c>
      <c r="D1006" s="284" t="str">
        <f>IF('Data invoice'!M1122=0,"",'Data invoice'!N1122)</f>
        <v/>
      </c>
      <c r="E1006" s="284" t="str">
        <f>IF('Data invoice'!N1122=0,"",'Data invoice'!O1122)</f>
        <v/>
      </c>
      <c r="F1006" s="284" t="str">
        <f>IF('Data invoice'!O1122=0,"",'Data invoice'!P1122)</f>
        <v/>
      </c>
      <c r="G1006" s="284" t="str">
        <f>IF('Data invoice'!P1122=0,"",'Data invoice'!Q1122)</f>
        <v/>
      </c>
      <c r="H1006" s="284" t="str">
        <f>IF('Data invoice'!Q1122=0,"",'Data invoice'!R1122)</f>
        <v/>
      </c>
      <c r="I1006" s="320" t="str">
        <f>IF('Data invoice'!R1122=0,"",'Data invoice'!S1122)</f>
        <v/>
      </c>
      <c r="J1006" s="367" t="str">
        <f>IF('Data invoice'!S1122=0,"",'Data invoice'!T1122)</f>
        <v/>
      </c>
      <c r="L1006" s="414"/>
      <c r="M1006" s="275"/>
      <c r="N1006" s="275"/>
      <c r="O1006" s="414"/>
      <c r="P1006" s="414"/>
      <c r="Q1006" s="414"/>
      <c r="R1006" s="414"/>
      <c r="S1006" s="414"/>
      <c r="T1006" s="414"/>
      <c r="U1006" s="414"/>
      <c r="V1006" s="414"/>
      <c r="W1006" s="414"/>
      <c r="X1006" s="414"/>
      <c r="Y1006" s="414"/>
      <c r="Z1006" s="414"/>
      <c r="AA1006" s="414"/>
      <c r="AB1006" s="414"/>
      <c r="AC1006" s="275"/>
      <c r="AD1006" s="275"/>
      <c r="AE1006" s="275"/>
      <c r="AF1006" s="275"/>
      <c r="AG1006" s="275"/>
      <c r="AH1006" s="275"/>
      <c r="AI1006" s="275"/>
      <c r="AJ1006" s="275"/>
      <c r="AK1006" s="275"/>
      <c r="AL1006" s="275"/>
    </row>
    <row r="1007" spans="1:38" s="329" customFormat="1" ht="15.75" customHeight="1">
      <c r="A1007" s="284" t="str">
        <f>IF('Data invoice'!J1123=0,"",'Data invoice'!K1123)</f>
        <v/>
      </c>
      <c r="B1007" s="284" t="str">
        <f>IF('Data invoice'!K1123=0,"",'Data invoice'!L1123)</f>
        <v/>
      </c>
      <c r="C1007" s="284" t="str">
        <f>IF('Data invoice'!L1123=0,"",'Data invoice'!M1123)</f>
        <v/>
      </c>
      <c r="D1007" s="284" t="str">
        <f>IF('Data invoice'!M1123=0,"",'Data invoice'!N1123)</f>
        <v/>
      </c>
      <c r="E1007" s="284" t="str">
        <f>IF('Data invoice'!N1123=0,"",'Data invoice'!O1123)</f>
        <v/>
      </c>
      <c r="F1007" s="284" t="str">
        <f>IF('Data invoice'!O1123=0,"",'Data invoice'!P1123)</f>
        <v/>
      </c>
      <c r="G1007" s="284" t="str">
        <f>IF('Data invoice'!P1123=0,"",'Data invoice'!Q1123)</f>
        <v/>
      </c>
      <c r="H1007" s="284" t="str">
        <f>IF('Data invoice'!Q1123=0,"",'Data invoice'!R1123)</f>
        <v/>
      </c>
      <c r="I1007" s="320" t="str">
        <f>IF('Data invoice'!R1123=0,"",'Data invoice'!S1123)</f>
        <v/>
      </c>
      <c r="J1007" s="367" t="str">
        <f>IF('Data invoice'!S1123=0,"",'Data invoice'!T1123)</f>
        <v/>
      </c>
      <c r="L1007" s="414"/>
      <c r="M1007" s="275"/>
      <c r="N1007" s="275"/>
      <c r="O1007" s="414"/>
      <c r="P1007" s="414"/>
      <c r="Q1007" s="414"/>
      <c r="R1007" s="414"/>
      <c r="S1007" s="414"/>
      <c r="T1007" s="414"/>
      <c r="U1007" s="414"/>
      <c r="V1007" s="414"/>
      <c r="W1007" s="414"/>
      <c r="X1007" s="414"/>
      <c r="Y1007" s="414"/>
      <c r="Z1007" s="414"/>
      <c r="AA1007" s="414"/>
      <c r="AB1007" s="414"/>
      <c r="AC1007" s="275"/>
      <c r="AD1007" s="275"/>
      <c r="AE1007" s="275"/>
      <c r="AF1007" s="275"/>
      <c r="AG1007" s="275"/>
      <c r="AH1007" s="275"/>
      <c r="AI1007" s="275"/>
      <c r="AJ1007" s="275"/>
      <c r="AK1007" s="275"/>
      <c r="AL1007" s="275"/>
    </row>
    <row r="1008" spans="1:38" s="329" customFormat="1" ht="15.75" customHeight="1">
      <c r="A1008" s="284" t="str">
        <f>IF('Data invoice'!J1124=0,"",'Data invoice'!K1124)</f>
        <v/>
      </c>
      <c r="B1008" s="284" t="str">
        <f>IF('Data invoice'!K1124=0,"",'Data invoice'!L1124)</f>
        <v/>
      </c>
      <c r="C1008" s="284" t="str">
        <f>IF('Data invoice'!L1124=0,"",'Data invoice'!M1124)</f>
        <v/>
      </c>
      <c r="D1008" s="284" t="str">
        <f>IF('Data invoice'!M1124=0,"",'Data invoice'!N1124)</f>
        <v/>
      </c>
      <c r="E1008" s="284" t="str">
        <f>IF('Data invoice'!N1124=0,"",'Data invoice'!O1124)</f>
        <v/>
      </c>
      <c r="F1008" s="284" t="str">
        <f>IF('Data invoice'!O1124=0,"",'Data invoice'!P1124)</f>
        <v/>
      </c>
      <c r="G1008" s="284" t="str">
        <f>IF('Data invoice'!P1124=0,"",'Data invoice'!Q1124)</f>
        <v/>
      </c>
      <c r="H1008" s="284" t="str">
        <f>IF('Data invoice'!Q1124=0,"",'Data invoice'!R1124)</f>
        <v/>
      </c>
      <c r="I1008" s="320" t="str">
        <f>IF('Data invoice'!R1124=0,"",'Data invoice'!S1124)</f>
        <v/>
      </c>
      <c r="J1008" s="367" t="str">
        <f>IF('Data invoice'!S1124=0,"",'Data invoice'!T1124)</f>
        <v/>
      </c>
      <c r="L1008" s="414"/>
      <c r="M1008" s="275"/>
      <c r="N1008" s="275"/>
      <c r="O1008" s="414"/>
      <c r="P1008" s="414"/>
      <c r="Q1008" s="414"/>
      <c r="R1008" s="414"/>
      <c r="S1008" s="414"/>
      <c r="T1008" s="414"/>
      <c r="U1008" s="414"/>
      <c r="V1008" s="414"/>
      <c r="W1008" s="414"/>
      <c r="X1008" s="414"/>
      <c r="Y1008" s="414"/>
      <c r="Z1008" s="414"/>
      <c r="AA1008" s="414"/>
      <c r="AB1008" s="414"/>
      <c r="AC1008" s="275"/>
      <c r="AD1008" s="275"/>
      <c r="AE1008" s="275"/>
      <c r="AF1008" s="275"/>
      <c r="AG1008" s="275"/>
      <c r="AH1008" s="275"/>
      <c r="AI1008" s="275"/>
      <c r="AJ1008" s="275"/>
      <c r="AK1008" s="275"/>
      <c r="AL1008" s="275"/>
    </row>
    <row r="1009" spans="1:38" s="329" customFormat="1" ht="15.75" customHeight="1">
      <c r="A1009" s="284" t="str">
        <f>IF('Data invoice'!J1125=0,"",'Data invoice'!K1125)</f>
        <v/>
      </c>
      <c r="B1009" s="284" t="str">
        <f>IF('Data invoice'!K1125=0,"",'Data invoice'!L1125)</f>
        <v/>
      </c>
      <c r="C1009" s="284" t="str">
        <f>IF('Data invoice'!L1125=0,"",'Data invoice'!M1125)</f>
        <v/>
      </c>
      <c r="D1009" s="284" t="str">
        <f>IF('Data invoice'!M1125=0,"",'Data invoice'!N1125)</f>
        <v/>
      </c>
      <c r="E1009" s="284" t="str">
        <f>IF('Data invoice'!N1125=0,"",'Data invoice'!O1125)</f>
        <v/>
      </c>
      <c r="F1009" s="284" t="str">
        <f>IF('Data invoice'!O1125=0,"",'Data invoice'!P1125)</f>
        <v/>
      </c>
      <c r="G1009" s="284" t="str">
        <f>IF('Data invoice'!P1125=0,"",'Data invoice'!Q1125)</f>
        <v/>
      </c>
      <c r="H1009" s="284" t="str">
        <f>IF('Data invoice'!Q1125=0,"",'Data invoice'!R1125)</f>
        <v/>
      </c>
      <c r="I1009" s="320" t="str">
        <f>IF('Data invoice'!R1125=0,"",'Data invoice'!S1125)</f>
        <v/>
      </c>
      <c r="J1009" s="367" t="str">
        <f>IF('Data invoice'!S1125=0,"",'Data invoice'!T1125)</f>
        <v/>
      </c>
      <c r="L1009" s="414"/>
      <c r="M1009" s="275"/>
      <c r="N1009" s="275"/>
      <c r="O1009" s="414"/>
      <c r="P1009" s="414"/>
      <c r="Q1009" s="414"/>
      <c r="R1009" s="414"/>
      <c r="S1009" s="414"/>
      <c r="T1009" s="414"/>
      <c r="U1009" s="414"/>
      <c r="V1009" s="414"/>
      <c r="W1009" s="414"/>
      <c r="X1009" s="414"/>
      <c r="Y1009" s="414"/>
      <c r="Z1009" s="414"/>
      <c r="AA1009" s="414"/>
      <c r="AB1009" s="414"/>
      <c r="AC1009" s="275"/>
      <c r="AD1009" s="275"/>
      <c r="AE1009" s="275"/>
      <c r="AF1009" s="275"/>
      <c r="AG1009" s="275"/>
      <c r="AH1009" s="275"/>
      <c r="AI1009" s="275"/>
      <c r="AJ1009" s="275"/>
      <c r="AK1009" s="275"/>
      <c r="AL1009" s="275"/>
    </row>
    <row r="1010" spans="1:38" s="329" customFormat="1" ht="15.75" customHeight="1">
      <c r="A1010" s="284" t="str">
        <f>IF('Data invoice'!J1126=0,"",'Data invoice'!K1126)</f>
        <v/>
      </c>
      <c r="B1010" s="284" t="str">
        <f>IF('Data invoice'!K1126=0,"",'Data invoice'!L1126)</f>
        <v/>
      </c>
      <c r="C1010" s="284" t="str">
        <f>IF('Data invoice'!L1126=0,"",'Data invoice'!M1126)</f>
        <v/>
      </c>
      <c r="D1010" s="284" t="str">
        <f>IF('Data invoice'!M1126=0,"",'Data invoice'!N1126)</f>
        <v/>
      </c>
      <c r="E1010" s="284" t="str">
        <f>IF('Data invoice'!N1126=0,"",'Data invoice'!O1126)</f>
        <v/>
      </c>
      <c r="F1010" s="284" t="str">
        <f>IF('Data invoice'!O1126=0,"",'Data invoice'!P1126)</f>
        <v/>
      </c>
      <c r="G1010" s="284" t="str">
        <f>IF('Data invoice'!P1126=0,"",'Data invoice'!Q1126)</f>
        <v/>
      </c>
      <c r="H1010" s="284" t="str">
        <f>IF('Data invoice'!Q1126=0,"",'Data invoice'!R1126)</f>
        <v/>
      </c>
      <c r="I1010" s="320" t="str">
        <f>IF('Data invoice'!R1126=0,"",'Data invoice'!S1126)</f>
        <v/>
      </c>
      <c r="J1010" s="367" t="str">
        <f>IF('Data invoice'!S1126=0,"",'Data invoice'!T1126)</f>
        <v/>
      </c>
      <c r="L1010" s="414"/>
      <c r="M1010" s="275"/>
      <c r="N1010" s="275"/>
      <c r="O1010" s="414"/>
      <c r="P1010" s="414"/>
      <c r="Q1010" s="414"/>
      <c r="R1010" s="414"/>
      <c r="S1010" s="414"/>
      <c r="T1010" s="414"/>
      <c r="U1010" s="414"/>
      <c r="V1010" s="414"/>
      <c r="W1010" s="414"/>
      <c r="X1010" s="414"/>
      <c r="Y1010" s="414"/>
      <c r="Z1010" s="414"/>
      <c r="AA1010" s="414"/>
      <c r="AB1010" s="414"/>
      <c r="AC1010" s="275"/>
      <c r="AD1010" s="275"/>
      <c r="AE1010" s="275"/>
      <c r="AF1010" s="275"/>
      <c r="AG1010" s="275"/>
      <c r="AH1010" s="275"/>
      <c r="AI1010" s="275"/>
      <c r="AJ1010" s="275"/>
      <c r="AK1010" s="275"/>
      <c r="AL1010" s="275"/>
    </row>
    <row r="1011" spans="1:38" s="329" customFormat="1" ht="15.75" customHeight="1">
      <c r="A1011" s="284" t="str">
        <f>IF('Data invoice'!J1127=0,"",'Data invoice'!K1127)</f>
        <v/>
      </c>
      <c r="B1011" s="284" t="str">
        <f>IF('Data invoice'!K1127=0,"",'Data invoice'!L1127)</f>
        <v/>
      </c>
      <c r="C1011" s="284" t="str">
        <f>IF('Data invoice'!L1127=0,"",'Data invoice'!M1127)</f>
        <v/>
      </c>
      <c r="D1011" s="284" t="str">
        <f>IF('Data invoice'!M1127=0,"",'Data invoice'!N1127)</f>
        <v/>
      </c>
      <c r="E1011" s="284" t="str">
        <f>IF('Data invoice'!N1127=0,"",'Data invoice'!O1127)</f>
        <v/>
      </c>
      <c r="F1011" s="284" t="str">
        <f>IF('Data invoice'!O1127=0,"",'Data invoice'!P1127)</f>
        <v/>
      </c>
      <c r="G1011" s="284" t="str">
        <f>IF('Data invoice'!P1127=0,"",'Data invoice'!Q1127)</f>
        <v/>
      </c>
      <c r="H1011" s="284" t="str">
        <f>IF('Data invoice'!Q1127=0,"",'Data invoice'!R1127)</f>
        <v/>
      </c>
      <c r="I1011" s="320" t="str">
        <f>IF('Data invoice'!R1127=0,"",'Data invoice'!S1127)</f>
        <v/>
      </c>
      <c r="J1011" s="367" t="str">
        <f>IF('Data invoice'!S1127=0,"",'Data invoice'!T1127)</f>
        <v/>
      </c>
      <c r="L1011" s="414"/>
      <c r="M1011" s="275"/>
      <c r="N1011" s="275"/>
      <c r="O1011" s="414"/>
      <c r="P1011" s="414"/>
      <c r="Q1011" s="414"/>
      <c r="R1011" s="414"/>
      <c r="S1011" s="414"/>
      <c r="T1011" s="414"/>
      <c r="U1011" s="414"/>
      <c r="V1011" s="414"/>
      <c r="W1011" s="414"/>
      <c r="X1011" s="414"/>
      <c r="Y1011" s="414"/>
      <c r="Z1011" s="414"/>
      <c r="AA1011" s="414"/>
      <c r="AB1011" s="414"/>
      <c r="AC1011" s="275"/>
      <c r="AD1011" s="275"/>
      <c r="AE1011" s="275"/>
      <c r="AF1011" s="275"/>
      <c r="AG1011" s="275"/>
      <c r="AH1011" s="275"/>
      <c r="AI1011" s="275"/>
      <c r="AJ1011" s="275"/>
      <c r="AK1011" s="275"/>
      <c r="AL1011" s="275"/>
    </row>
    <row r="1012" spans="1:38" s="329" customFormat="1" ht="15.75" customHeight="1">
      <c r="A1012" s="284" t="str">
        <f>IF('Data invoice'!J1128=0,"",'Data invoice'!K1128)</f>
        <v/>
      </c>
      <c r="B1012" s="284" t="str">
        <f>IF('Data invoice'!K1128=0,"",'Data invoice'!L1128)</f>
        <v/>
      </c>
      <c r="C1012" s="284" t="str">
        <f>IF('Data invoice'!L1128=0,"",'Data invoice'!M1128)</f>
        <v/>
      </c>
      <c r="D1012" s="284" t="str">
        <f>IF('Data invoice'!M1128=0,"",'Data invoice'!N1128)</f>
        <v/>
      </c>
      <c r="E1012" s="284" t="str">
        <f>IF('Data invoice'!N1128=0,"",'Data invoice'!O1128)</f>
        <v/>
      </c>
      <c r="F1012" s="284" t="str">
        <f>IF('Data invoice'!O1128=0,"",'Data invoice'!P1128)</f>
        <v/>
      </c>
      <c r="G1012" s="284" t="str">
        <f>IF('Data invoice'!P1128=0,"",'Data invoice'!Q1128)</f>
        <v/>
      </c>
      <c r="H1012" s="284" t="str">
        <f>IF('Data invoice'!Q1128=0,"",'Data invoice'!R1128)</f>
        <v/>
      </c>
      <c r="I1012" s="320" t="str">
        <f>IF('Data invoice'!R1128=0,"",'Data invoice'!S1128)</f>
        <v/>
      </c>
      <c r="J1012" s="367" t="str">
        <f>IF('Data invoice'!S1128=0,"",'Data invoice'!T1128)</f>
        <v/>
      </c>
      <c r="L1012" s="414"/>
      <c r="M1012" s="275"/>
      <c r="N1012" s="275"/>
      <c r="O1012" s="414"/>
      <c r="P1012" s="414"/>
      <c r="Q1012" s="414"/>
      <c r="R1012" s="414"/>
      <c r="S1012" s="414"/>
      <c r="T1012" s="414"/>
      <c r="U1012" s="414"/>
      <c r="V1012" s="414"/>
      <c r="W1012" s="414"/>
      <c r="X1012" s="414"/>
      <c r="Y1012" s="414"/>
      <c r="Z1012" s="414"/>
      <c r="AA1012" s="414"/>
      <c r="AB1012" s="414"/>
      <c r="AC1012" s="275"/>
      <c r="AD1012" s="275"/>
      <c r="AE1012" s="275"/>
      <c r="AF1012" s="275"/>
      <c r="AG1012" s="275"/>
      <c r="AH1012" s="275"/>
      <c r="AI1012" s="275"/>
      <c r="AJ1012" s="275"/>
      <c r="AK1012" s="275"/>
      <c r="AL1012" s="275"/>
    </row>
    <row r="1013" spans="1:38" s="329" customFormat="1" ht="15.75" customHeight="1">
      <c r="A1013" s="284" t="str">
        <f>IF('Data invoice'!J1129=0,"",'Data invoice'!K1129)</f>
        <v/>
      </c>
      <c r="B1013" s="284" t="str">
        <f>IF('Data invoice'!K1129=0,"",'Data invoice'!L1129)</f>
        <v/>
      </c>
      <c r="C1013" s="284" t="str">
        <f>IF('Data invoice'!L1129=0,"",'Data invoice'!M1129)</f>
        <v/>
      </c>
      <c r="D1013" s="284" t="str">
        <f>IF('Data invoice'!M1129=0,"",'Data invoice'!N1129)</f>
        <v/>
      </c>
      <c r="E1013" s="284" t="str">
        <f>IF('Data invoice'!N1129=0,"",'Data invoice'!O1129)</f>
        <v/>
      </c>
      <c r="F1013" s="284" t="str">
        <f>IF('Data invoice'!O1129=0,"",'Data invoice'!P1129)</f>
        <v/>
      </c>
      <c r="G1013" s="284" t="str">
        <f>IF('Data invoice'!P1129=0,"",'Data invoice'!Q1129)</f>
        <v/>
      </c>
      <c r="H1013" s="284" t="str">
        <f>IF('Data invoice'!Q1129=0,"",'Data invoice'!R1129)</f>
        <v/>
      </c>
      <c r="I1013" s="320" t="str">
        <f>IF('Data invoice'!R1129=0,"",'Data invoice'!S1129)</f>
        <v/>
      </c>
      <c r="J1013" s="367" t="str">
        <f>IF('Data invoice'!S1129=0,"",'Data invoice'!T1129)</f>
        <v/>
      </c>
      <c r="L1013" s="414"/>
      <c r="M1013" s="275"/>
      <c r="N1013" s="275"/>
      <c r="O1013" s="414"/>
      <c r="P1013" s="414"/>
      <c r="Q1013" s="414"/>
      <c r="R1013" s="414"/>
      <c r="S1013" s="414"/>
      <c r="T1013" s="414"/>
      <c r="U1013" s="414"/>
      <c r="V1013" s="414"/>
      <c r="W1013" s="414"/>
      <c r="X1013" s="414"/>
      <c r="Y1013" s="414"/>
      <c r="Z1013" s="414"/>
      <c r="AA1013" s="414"/>
      <c r="AB1013" s="414"/>
      <c r="AC1013" s="275"/>
      <c r="AD1013" s="275"/>
      <c r="AE1013" s="275"/>
      <c r="AF1013" s="275"/>
      <c r="AG1013" s="275"/>
      <c r="AH1013" s="275"/>
      <c r="AI1013" s="275"/>
      <c r="AJ1013" s="275"/>
      <c r="AK1013" s="275"/>
      <c r="AL1013" s="275"/>
    </row>
    <row r="1014" spans="1:38" s="329" customFormat="1" ht="15.75" customHeight="1">
      <c r="A1014" s="284" t="str">
        <f>IF('Data invoice'!J1130=0,"",'Data invoice'!K1130)</f>
        <v/>
      </c>
      <c r="B1014" s="284" t="str">
        <f>IF('Data invoice'!K1130=0,"",'Data invoice'!L1130)</f>
        <v/>
      </c>
      <c r="C1014" s="284" t="str">
        <f>IF('Data invoice'!L1130=0,"",'Data invoice'!M1130)</f>
        <v/>
      </c>
      <c r="D1014" s="284" t="str">
        <f>IF('Data invoice'!M1130=0,"",'Data invoice'!N1130)</f>
        <v/>
      </c>
      <c r="E1014" s="284" t="str">
        <f>IF('Data invoice'!N1130=0,"",'Data invoice'!O1130)</f>
        <v/>
      </c>
      <c r="F1014" s="284" t="str">
        <f>IF('Data invoice'!O1130=0,"",'Data invoice'!P1130)</f>
        <v/>
      </c>
      <c r="G1014" s="284" t="str">
        <f>IF('Data invoice'!P1130=0,"",'Data invoice'!Q1130)</f>
        <v/>
      </c>
      <c r="H1014" s="284" t="str">
        <f>IF('Data invoice'!Q1130=0,"",'Data invoice'!R1130)</f>
        <v/>
      </c>
      <c r="I1014" s="320" t="str">
        <f>IF('Data invoice'!R1130=0,"",'Data invoice'!S1130)</f>
        <v/>
      </c>
      <c r="J1014" s="367" t="str">
        <f>IF('Data invoice'!S1130=0,"",'Data invoice'!T1130)</f>
        <v/>
      </c>
      <c r="L1014" s="414"/>
      <c r="M1014" s="275"/>
      <c r="N1014" s="275"/>
      <c r="O1014" s="414"/>
      <c r="P1014" s="414"/>
      <c r="Q1014" s="414"/>
      <c r="R1014" s="414"/>
      <c r="S1014" s="414"/>
      <c r="T1014" s="414"/>
      <c r="U1014" s="414"/>
      <c r="V1014" s="414"/>
      <c r="W1014" s="414"/>
      <c r="X1014" s="414"/>
      <c r="Y1014" s="414"/>
      <c r="Z1014" s="414"/>
      <c r="AA1014" s="414"/>
      <c r="AB1014" s="414"/>
      <c r="AC1014" s="275"/>
      <c r="AD1014" s="275"/>
      <c r="AE1014" s="275"/>
      <c r="AF1014" s="275"/>
      <c r="AG1014" s="275"/>
      <c r="AH1014" s="275"/>
      <c r="AI1014" s="275"/>
      <c r="AJ1014" s="275"/>
      <c r="AK1014" s="275"/>
      <c r="AL1014" s="275"/>
    </row>
    <row r="1015" spans="1:38" s="329" customFormat="1" ht="15.75" customHeight="1">
      <c r="A1015" s="284" t="str">
        <f>IF('Data invoice'!J1131=0,"",'Data invoice'!K1131)</f>
        <v/>
      </c>
      <c r="B1015" s="284" t="str">
        <f>IF('Data invoice'!K1131=0,"",'Data invoice'!L1131)</f>
        <v/>
      </c>
      <c r="C1015" s="284" t="str">
        <f>IF('Data invoice'!L1131=0,"",'Data invoice'!M1131)</f>
        <v/>
      </c>
      <c r="D1015" s="284" t="str">
        <f>IF('Data invoice'!M1131=0,"",'Data invoice'!N1131)</f>
        <v/>
      </c>
      <c r="E1015" s="284" t="str">
        <f>IF('Data invoice'!N1131=0,"",'Data invoice'!O1131)</f>
        <v/>
      </c>
      <c r="F1015" s="284" t="str">
        <f>IF('Data invoice'!O1131=0,"",'Data invoice'!P1131)</f>
        <v/>
      </c>
      <c r="G1015" s="284" t="str">
        <f>IF('Data invoice'!P1131=0,"",'Data invoice'!Q1131)</f>
        <v/>
      </c>
      <c r="H1015" s="284" t="str">
        <f>IF('Data invoice'!Q1131=0,"",'Data invoice'!R1131)</f>
        <v/>
      </c>
      <c r="I1015" s="320" t="str">
        <f>IF('Data invoice'!R1131=0,"",'Data invoice'!S1131)</f>
        <v/>
      </c>
      <c r="J1015" s="367" t="str">
        <f>IF('Data invoice'!S1131=0,"",'Data invoice'!T1131)</f>
        <v/>
      </c>
      <c r="L1015" s="414"/>
      <c r="M1015" s="275"/>
      <c r="N1015" s="275"/>
      <c r="O1015" s="414"/>
      <c r="P1015" s="414"/>
      <c r="Q1015" s="414"/>
      <c r="R1015" s="414"/>
      <c r="S1015" s="414"/>
      <c r="T1015" s="414"/>
      <c r="U1015" s="414"/>
      <c r="V1015" s="414"/>
      <c r="W1015" s="414"/>
      <c r="X1015" s="414"/>
      <c r="Y1015" s="414"/>
      <c r="Z1015" s="414"/>
      <c r="AA1015" s="414"/>
      <c r="AB1015" s="414"/>
      <c r="AC1015" s="275"/>
      <c r="AD1015" s="275"/>
      <c r="AE1015" s="275"/>
      <c r="AF1015" s="275"/>
      <c r="AG1015" s="275"/>
      <c r="AH1015" s="275"/>
      <c r="AI1015" s="275"/>
      <c r="AJ1015" s="275"/>
      <c r="AK1015" s="275"/>
      <c r="AL1015" s="275"/>
    </row>
    <row r="1016" spans="1:38" s="329" customFormat="1" ht="15" customHeight="1">
      <c r="A1016" s="284" t="str">
        <f>IF('Data invoice'!J1132=0,"",'Data invoice'!K1132)</f>
        <v/>
      </c>
      <c r="B1016" s="284" t="str">
        <f>IF('Data invoice'!K1132=0,"",'Data invoice'!L1132)</f>
        <v/>
      </c>
      <c r="C1016" s="284" t="str">
        <f>IF('Data invoice'!L1132=0,"",'Data invoice'!M1132)</f>
        <v/>
      </c>
      <c r="D1016" s="284" t="str">
        <f>IF('Data invoice'!M1132=0,"",'Data invoice'!N1132)</f>
        <v/>
      </c>
      <c r="E1016" s="284" t="str">
        <f>IF('Data invoice'!N1132=0,"",'Data invoice'!O1132)</f>
        <v/>
      </c>
      <c r="F1016" s="284" t="str">
        <f>IF('Data invoice'!O1132=0,"",'Data invoice'!P1132)</f>
        <v/>
      </c>
      <c r="G1016" s="284" t="str">
        <f>IF('Data invoice'!P1132=0,"",'Data invoice'!Q1132)</f>
        <v/>
      </c>
      <c r="H1016" s="284" t="str">
        <f>IF('Data invoice'!Q1132=0,"",'Data invoice'!R1132)</f>
        <v/>
      </c>
      <c r="I1016" s="320" t="str">
        <f>IF('Data invoice'!R1132=0,"",'Data invoice'!S1132)</f>
        <v/>
      </c>
      <c r="J1016" s="367" t="str">
        <f>IF('Data invoice'!S1132=0,"",'Data invoice'!T1132)</f>
        <v/>
      </c>
      <c r="L1016" s="414"/>
      <c r="M1016" s="275"/>
      <c r="N1016" s="275"/>
      <c r="O1016" s="414"/>
      <c r="P1016" s="414"/>
      <c r="Q1016" s="414"/>
      <c r="R1016" s="414"/>
      <c r="S1016" s="414"/>
      <c r="T1016" s="414"/>
      <c r="U1016" s="414"/>
      <c r="V1016" s="414"/>
      <c r="W1016" s="414"/>
      <c r="X1016" s="414"/>
      <c r="Y1016" s="414"/>
      <c r="Z1016" s="414"/>
      <c r="AA1016" s="414"/>
      <c r="AB1016" s="414"/>
      <c r="AC1016" s="275"/>
      <c r="AD1016" s="275"/>
      <c r="AE1016" s="275"/>
      <c r="AF1016" s="275"/>
      <c r="AG1016" s="275"/>
      <c r="AH1016" s="275"/>
      <c r="AI1016" s="275"/>
      <c r="AJ1016" s="275"/>
      <c r="AK1016" s="275"/>
      <c r="AL1016" s="275"/>
    </row>
    <row r="1017" spans="1:38" s="329" customFormat="1" ht="15" customHeight="1">
      <c r="A1017" s="284" t="str">
        <f>IF('Data invoice'!J1133=0,"",'Data invoice'!K1133)</f>
        <v/>
      </c>
      <c r="B1017" s="284" t="str">
        <f>IF('Data invoice'!K1133=0,"",'Data invoice'!L1133)</f>
        <v/>
      </c>
      <c r="C1017" s="284" t="str">
        <f>IF('Data invoice'!L1133=0,"",'Data invoice'!M1133)</f>
        <v/>
      </c>
      <c r="D1017" s="284" t="str">
        <f>IF('Data invoice'!M1133=0,"",'Data invoice'!N1133)</f>
        <v/>
      </c>
      <c r="E1017" s="284" t="str">
        <f>IF('Data invoice'!N1133=0,"",'Data invoice'!O1133)</f>
        <v/>
      </c>
      <c r="F1017" s="284" t="str">
        <f>IF('Data invoice'!O1133=0,"",'Data invoice'!P1133)</f>
        <v/>
      </c>
      <c r="G1017" s="284" t="str">
        <f>IF('Data invoice'!P1133=0,"",'Data invoice'!Q1133)</f>
        <v/>
      </c>
      <c r="H1017" s="284" t="str">
        <f>IF('Data invoice'!Q1133=0,"",'Data invoice'!R1133)</f>
        <v/>
      </c>
      <c r="I1017" s="320" t="str">
        <f>IF('Data invoice'!R1133=0,"",'Data invoice'!S1133)</f>
        <v/>
      </c>
      <c r="J1017" s="367" t="str">
        <f>IF('Data invoice'!S1133=0,"",'Data invoice'!T1133)</f>
        <v/>
      </c>
      <c r="L1017" s="414"/>
      <c r="M1017" s="275"/>
      <c r="N1017" s="275"/>
      <c r="O1017" s="414"/>
      <c r="P1017" s="414"/>
      <c r="Q1017" s="414"/>
      <c r="R1017" s="414"/>
      <c r="S1017" s="414"/>
      <c r="T1017" s="414"/>
      <c r="U1017" s="414"/>
      <c r="V1017" s="414"/>
      <c r="W1017" s="414"/>
      <c r="X1017" s="414"/>
      <c r="Y1017" s="414"/>
      <c r="Z1017" s="414"/>
      <c r="AA1017" s="414"/>
      <c r="AB1017" s="414"/>
      <c r="AC1017" s="275"/>
      <c r="AD1017" s="275"/>
      <c r="AE1017" s="275"/>
      <c r="AF1017" s="275"/>
      <c r="AG1017" s="275"/>
      <c r="AH1017" s="275"/>
      <c r="AI1017" s="275"/>
      <c r="AJ1017" s="275"/>
      <c r="AK1017" s="275"/>
      <c r="AL1017" s="275"/>
    </row>
    <row r="1018" spans="1:38" s="329" customFormat="1" ht="15" customHeight="1">
      <c r="A1018" s="284" t="str">
        <f>IF('Data invoice'!J1134=0,"",'Data invoice'!K1134)</f>
        <v/>
      </c>
      <c r="B1018" s="284" t="str">
        <f>IF('Data invoice'!K1134=0,"",'Data invoice'!L1134)</f>
        <v/>
      </c>
      <c r="C1018" s="284" t="str">
        <f>IF('Data invoice'!L1134=0,"",'Data invoice'!M1134)</f>
        <v/>
      </c>
      <c r="D1018" s="284" t="str">
        <f>IF('Data invoice'!M1134=0,"",'Data invoice'!N1134)</f>
        <v/>
      </c>
      <c r="E1018" s="284" t="str">
        <f>IF('Data invoice'!N1134=0,"",'Data invoice'!O1134)</f>
        <v/>
      </c>
      <c r="F1018" s="284" t="str">
        <f>IF('Data invoice'!O1134=0,"",'Data invoice'!P1134)</f>
        <v/>
      </c>
      <c r="G1018" s="284" t="str">
        <f>IF('Data invoice'!P1134=0,"",'Data invoice'!Q1134)</f>
        <v/>
      </c>
      <c r="H1018" s="284" t="str">
        <f>IF('Data invoice'!Q1134=0,"",'Data invoice'!R1134)</f>
        <v/>
      </c>
      <c r="I1018" s="320" t="str">
        <f>IF('Data invoice'!R1134=0,"",'Data invoice'!S1134)</f>
        <v/>
      </c>
      <c r="J1018" s="367" t="str">
        <f>IF('Data invoice'!S1134=0,"",'Data invoice'!T1134)</f>
        <v/>
      </c>
      <c r="L1018" s="414"/>
      <c r="M1018" s="275"/>
      <c r="N1018" s="275"/>
      <c r="O1018" s="414"/>
      <c r="P1018" s="414"/>
      <c r="Q1018" s="414"/>
      <c r="R1018" s="414"/>
      <c r="S1018" s="414"/>
      <c r="T1018" s="414"/>
      <c r="U1018" s="414"/>
      <c r="V1018" s="414"/>
      <c r="W1018" s="414"/>
      <c r="X1018" s="414"/>
      <c r="Y1018" s="414"/>
      <c r="Z1018" s="414"/>
      <c r="AA1018" s="414"/>
      <c r="AB1018" s="414"/>
      <c r="AC1018" s="275"/>
      <c r="AD1018" s="275"/>
      <c r="AE1018" s="275"/>
      <c r="AF1018" s="275"/>
      <c r="AG1018" s="275"/>
      <c r="AH1018" s="275"/>
      <c r="AI1018" s="275"/>
      <c r="AJ1018" s="275"/>
      <c r="AK1018" s="275"/>
      <c r="AL1018" s="275"/>
    </row>
    <row r="1019" spans="1:38" s="329" customFormat="1" ht="15" customHeight="1">
      <c r="A1019" s="284" t="str">
        <f>IF('Data invoice'!J1135=0,"",'Data invoice'!K1135)</f>
        <v/>
      </c>
      <c r="B1019" s="284" t="str">
        <f>IF('Data invoice'!K1135=0,"",'Data invoice'!L1135)</f>
        <v/>
      </c>
      <c r="C1019" s="284" t="str">
        <f>IF('Data invoice'!L1135=0,"",'Data invoice'!M1135)</f>
        <v/>
      </c>
      <c r="D1019" s="284" t="str">
        <f>IF('Data invoice'!M1135=0,"",'Data invoice'!N1135)</f>
        <v/>
      </c>
      <c r="E1019" s="284" t="str">
        <f>IF('Data invoice'!N1135=0,"",'Data invoice'!O1135)</f>
        <v/>
      </c>
      <c r="F1019" s="284" t="str">
        <f>IF('Data invoice'!O1135=0,"",'Data invoice'!P1135)</f>
        <v/>
      </c>
      <c r="G1019" s="284" t="str">
        <f>IF('Data invoice'!P1135=0,"",'Data invoice'!Q1135)</f>
        <v/>
      </c>
      <c r="H1019" s="284" t="str">
        <f>IF('Data invoice'!Q1135=0,"",'Data invoice'!R1135)</f>
        <v/>
      </c>
      <c r="I1019" s="320" t="str">
        <f>IF('Data invoice'!R1135=0,"",'Data invoice'!S1135)</f>
        <v/>
      </c>
      <c r="J1019" s="367" t="str">
        <f>IF('Data invoice'!S1135=0,"",'Data invoice'!T1135)</f>
        <v/>
      </c>
      <c r="L1019" s="414"/>
      <c r="M1019" s="275"/>
      <c r="N1019" s="275"/>
      <c r="O1019" s="414"/>
      <c r="P1019" s="414"/>
      <c r="Q1019" s="414"/>
      <c r="R1019" s="414"/>
      <c r="S1019" s="414"/>
      <c r="T1019" s="414"/>
      <c r="U1019" s="414"/>
      <c r="V1019" s="414"/>
      <c r="W1019" s="414"/>
      <c r="X1019" s="414"/>
      <c r="Y1019" s="414"/>
      <c r="Z1019" s="414"/>
      <c r="AA1019" s="414"/>
      <c r="AB1019" s="414"/>
      <c r="AC1019" s="275"/>
      <c r="AD1019" s="275"/>
      <c r="AE1019" s="275"/>
      <c r="AF1019" s="275"/>
      <c r="AG1019" s="275"/>
      <c r="AH1019" s="275"/>
      <c r="AI1019" s="275"/>
      <c r="AJ1019" s="275"/>
      <c r="AK1019" s="275"/>
      <c r="AL1019" s="275"/>
    </row>
    <row r="1020" spans="1:38" s="329" customFormat="1" ht="15" customHeight="1">
      <c r="A1020" s="284" t="str">
        <f>IF('Data invoice'!J1136=0,"",'Data invoice'!K1136)</f>
        <v/>
      </c>
      <c r="B1020" s="284" t="str">
        <f>IF('Data invoice'!K1136=0,"",'Data invoice'!L1136)</f>
        <v/>
      </c>
      <c r="C1020" s="284" t="str">
        <f>IF('Data invoice'!L1136=0,"",'Data invoice'!M1136)</f>
        <v/>
      </c>
      <c r="D1020" s="284" t="str">
        <f>IF('Data invoice'!M1136=0,"",'Data invoice'!N1136)</f>
        <v/>
      </c>
      <c r="E1020" s="284" t="str">
        <f>IF('Data invoice'!N1136=0,"",'Data invoice'!O1136)</f>
        <v/>
      </c>
      <c r="F1020" s="284" t="str">
        <f>IF('Data invoice'!O1136=0,"",'Data invoice'!P1136)</f>
        <v/>
      </c>
      <c r="G1020" s="284" t="str">
        <f>IF('Data invoice'!P1136=0,"",'Data invoice'!Q1136)</f>
        <v/>
      </c>
      <c r="H1020" s="284" t="str">
        <f>IF('Data invoice'!Q1136=0,"",'Data invoice'!R1136)</f>
        <v/>
      </c>
      <c r="I1020" s="320" t="str">
        <f>IF('Data invoice'!R1136=0,"",'Data invoice'!S1136)</f>
        <v/>
      </c>
      <c r="J1020" s="367" t="str">
        <f>IF('Data invoice'!S1136=0,"",'Data invoice'!T1136)</f>
        <v/>
      </c>
      <c r="L1020" s="414"/>
      <c r="M1020" s="275"/>
      <c r="N1020" s="275"/>
      <c r="O1020" s="414"/>
      <c r="P1020" s="414"/>
      <c r="Q1020" s="414"/>
      <c r="R1020" s="414"/>
      <c r="S1020" s="414"/>
      <c r="T1020" s="414"/>
      <c r="U1020" s="414"/>
      <c r="V1020" s="414"/>
      <c r="W1020" s="414"/>
      <c r="X1020" s="414"/>
      <c r="Y1020" s="414"/>
      <c r="Z1020" s="414"/>
      <c r="AA1020" s="414"/>
      <c r="AB1020" s="414"/>
      <c r="AC1020" s="275"/>
      <c r="AD1020" s="275"/>
      <c r="AE1020" s="275"/>
      <c r="AF1020" s="275"/>
      <c r="AG1020" s="275"/>
      <c r="AH1020" s="275"/>
      <c r="AI1020" s="275"/>
      <c r="AJ1020" s="275"/>
      <c r="AK1020" s="275"/>
      <c r="AL1020" s="275"/>
    </row>
    <row r="1021" spans="1:38" s="329" customFormat="1" ht="15" customHeight="1">
      <c r="A1021" s="284" t="str">
        <f>IF('Data invoice'!J1137=0,"",'Data invoice'!K1137)</f>
        <v/>
      </c>
      <c r="B1021" s="284" t="str">
        <f>IF('Data invoice'!K1137=0,"",'Data invoice'!L1137)</f>
        <v/>
      </c>
      <c r="C1021" s="284" t="str">
        <f>IF('Data invoice'!L1137=0,"",'Data invoice'!M1137)</f>
        <v/>
      </c>
      <c r="D1021" s="284" t="str">
        <f>IF('Data invoice'!M1137=0,"",'Data invoice'!N1137)</f>
        <v/>
      </c>
      <c r="E1021" s="284" t="str">
        <f>IF('Data invoice'!N1137=0,"",'Data invoice'!O1137)</f>
        <v/>
      </c>
      <c r="F1021" s="284" t="str">
        <f>IF('Data invoice'!O1137=0,"",'Data invoice'!P1137)</f>
        <v/>
      </c>
      <c r="G1021" s="284" t="str">
        <f>IF('Data invoice'!P1137=0,"",'Data invoice'!Q1137)</f>
        <v/>
      </c>
      <c r="H1021" s="284" t="str">
        <f>IF('Data invoice'!Q1137=0,"",'Data invoice'!R1137)</f>
        <v/>
      </c>
      <c r="I1021" s="320" t="str">
        <f>IF('Data invoice'!R1137=0,"",'Data invoice'!S1137)</f>
        <v/>
      </c>
      <c r="J1021" s="367" t="str">
        <f>IF('Data invoice'!S1137=0,"",'Data invoice'!T1137)</f>
        <v/>
      </c>
      <c r="L1021" s="414"/>
      <c r="M1021" s="275"/>
      <c r="N1021" s="275"/>
      <c r="O1021" s="414"/>
      <c r="P1021" s="414"/>
      <c r="Q1021" s="414"/>
      <c r="R1021" s="414"/>
      <c r="S1021" s="414"/>
      <c r="T1021" s="414"/>
      <c r="U1021" s="414"/>
      <c r="V1021" s="414"/>
      <c r="W1021" s="414"/>
      <c r="X1021" s="414"/>
      <c r="Y1021" s="414"/>
      <c r="Z1021" s="414"/>
      <c r="AA1021" s="414"/>
      <c r="AB1021" s="414"/>
      <c r="AC1021" s="275"/>
      <c r="AD1021" s="275"/>
      <c r="AE1021" s="275"/>
      <c r="AF1021" s="275"/>
      <c r="AG1021" s="275"/>
      <c r="AH1021" s="275"/>
      <c r="AI1021" s="275"/>
      <c r="AJ1021" s="275"/>
      <c r="AK1021" s="275"/>
      <c r="AL1021" s="275"/>
    </row>
    <row r="1022" spans="1:38" s="329" customFormat="1" ht="15" customHeight="1">
      <c r="A1022" s="284" t="str">
        <f>IF('Data invoice'!J1138=0,"",'Data invoice'!K1138)</f>
        <v/>
      </c>
      <c r="B1022" s="284" t="str">
        <f>IF('Data invoice'!K1138=0,"",'Data invoice'!L1138)</f>
        <v/>
      </c>
      <c r="C1022" s="284" t="str">
        <f>IF('Data invoice'!L1138=0,"",'Data invoice'!M1138)</f>
        <v/>
      </c>
      <c r="D1022" s="284" t="str">
        <f>IF('Data invoice'!M1138=0,"",'Data invoice'!N1138)</f>
        <v/>
      </c>
      <c r="E1022" s="284" t="str">
        <f>IF('Data invoice'!N1138=0,"",'Data invoice'!O1138)</f>
        <v/>
      </c>
      <c r="F1022" s="284" t="str">
        <f>IF('Data invoice'!O1138=0,"",'Data invoice'!P1138)</f>
        <v/>
      </c>
      <c r="G1022" s="284" t="str">
        <f>IF('Data invoice'!P1138=0,"",'Data invoice'!Q1138)</f>
        <v/>
      </c>
      <c r="H1022" s="284" t="str">
        <f>IF('Data invoice'!Q1138=0,"",'Data invoice'!R1138)</f>
        <v/>
      </c>
      <c r="I1022" s="320" t="str">
        <f>IF('Data invoice'!R1138=0,"",'Data invoice'!S1138)</f>
        <v/>
      </c>
      <c r="J1022" s="367" t="str">
        <f>IF('Data invoice'!S1138=0,"",'Data invoice'!T1138)</f>
        <v/>
      </c>
      <c r="L1022" s="414"/>
      <c r="M1022" s="275"/>
      <c r="N1022" s="275"/>
      <c r="O1022" s="414"/>
      <c r="P1022" s="414"/>
      <c r="Q1022" s="414"/>
      <c r="R1022" s="414"/>
      <c r="S1022" s="414"/>
      <c r="T1022" s="414"/>
      <c r="U1022" s="414"/>
      <c r="V1022" s="414"/>
      <c r="W1022" s="414"/>
      <c r="X1022" s="414"/>
      <c r="Y1022" s="414"/>
      <c r="Z1022" s="414"/>
      <c r="AA1022" s="414"/>
      <c r="AB1022" s="414"/>
      <c r="AC1022" s="275"/>
      <c r="AD1022" s="275"/>
      <c r="AE1022" s="275"/>
      <c r="AF1022" s="275"/>
      <c r="AG1022" s="275"/>
      <c r="AH1022" s="275"/>
      <c r="AI1022" s="275"/>
      <c r="AJ1022" s="275"/>
      <c r="AK1022" s="275"/>
      <c r="AL1022" s="275"/>
    </row>
    <row r="1023" spans="1:38" s="329" customFormat="1" ht="15" customHeight="1">
      <c r="A1023" s="284" t="str">
        <f>IF('Data invoice'!J1139=0,"",'Data invoice'!K1139)</f>
        <v/>
      </c>
      <c r="B1023" s="284" t="str">
        <f>IF('Data invoice'!K1139=0,"",'Data invoice'!L1139)</f>
        <v/>
      </c>
      <c r="C1023" s="284" t="str">
        <f>IF('Data invoice'!L1139=0,"",'Data invoice'!M1139)</f>
        <v/>
      </c>
      <c r="D1023" s="284" t="str">
        <f>IF('Data invoice'!M1139=0,"",'Data invoice'!N1139)</f>
        <v/>
      </c>
      <c r="E1023" s="284" t="str">
        <f>IF('Data invoice'!N1139=0,"",'Data invoice'!O1139)</f>
        <v/>
      </c>
      <c r="F1023" s="284" t="str">
        <f>IF('Data invoice'!O1139=0,"",'Data invoice'!P1139)</f>
        <v/>
      </c>
      <c r="G1023" s="284" t="str">
        <f>IF('Data invoice'!P1139=0,"",'Data invoice'!Q1139)</f>
        <v/>
      </c>
      <c r="H1023" s="284" t="str">
        <f>IF('Data invoice'!Q1139=0,"",'Data invoice'!R1139)</f>
        <v/>
      </c>
      <c r="I1023" s="320" t="str">
        <f>IF('Data invoice'!R1139=0,"",'Data invoice'!S1139)</f>
        <v/>
      </c>
      <c r="J1023" s="367" t="str">
        <f>IF('Data invoice'!S1139=0,"",'Data invoice'!T1139)</f>
        <v/>
      </c>
      <c r="L1023" s="414"/>
      <c r="M1023" s="275"/>
      <c r="N1023" s="275"/>
      <c r="O1023" s="414"/>
      <c r="P1023" s="414"/>
      <c r="Q1023" s="414"/>
      <c r="R1023" s="414"/>
      <c r="S1023" s="414"/>
      <c r="T1023" s="414"/>
      <c r="U1023" s="414"/>
      <c r="V1023" s="414"/>
      <c r="W1023" s="414"/>
      <c r="X1023" s="414"/>
      <c r="Y1023" s="414"/>
      <c r="Z1023" s="414"/>
      <c r="AA1023" s="414"/>
      <c r="AB1023" s="414"/>
      <c r="AC1023" s="275"/>
      <c r="AD1023" s="275"/>
      <c r="AE1023" s="275"/>
      <c r="AF1023" s="275"/>
      <c r="AG1023" s="275"/>
      <c r="AH1023" s="275"/>
      <c r="AI1023" s="275"/>
      <c r="AJ1023" s="275"/>
      <c r="AK1023" s="275"/>
      <c r="AL1023" s="275"/>
    </row>
    <row r="1024" spans="1:38" s="329" customFormat="1" ht="15" customHeight="1">
      <c r="A1024" s="284" t="str">
        <f>IF('Data invoice'!J1140=0,"",'Data invoice'!K1140)</f>
        <v/>
      </c>
      <c r="B1024" s="284" t="str">
        <f>IF('Data invoice'!K1140=0,"",'Data invoice'!L1140)</f>
        <v/>
      </c>
      <c r="C1024" s="284" t="str">
        <f>IF('Data invoice'!L1140=0,"",'Data invoice'!M1140)</f>
        <v/>
      </c>
      <c r="D1024" s="284" t="str">
        <f>IF('Data invoice'!M1140=0,"",'Data invoice'!N1140)</f>
        <v/>
      </c>
      <c r="E1024" s="284" t="str">
        <f>IF('Data invoice'!N1140=0,"",'Data invoice'!O1140)</f>
        <v/>
      </c>
      <c r="F1024" s="284" t="str">
        <f>IF('Data invoice'!O1140=0,"",'Data invoice'!P1140)</f>
        <v/>
      </c>
      <c r="G1024" s="284" t="str">
        <f>IF('Data invoice'!P1140=0,"",'Data invoice'!Q1140)</f>
        <v/>
      </c>
      <c r="H1024" s="284" t="str">
        <f>IF('Data invoice'!Q1140=0,"",'Data invoice'!R1140)</f>
        <v/>
      </c>
      <c r="I1024" s="320" t="str">
        <f>IF('Data invoice'!R1140=0,"",'Data invoice'!S1140)</f>
        <v/>
      </c>
      <c r="J1024" s="367" t="str">
        <f>IF('Data invoice'!S1140=0,"",'Data invoice'!T1140)</f>
        <v/>
      </c>
      <c r="L1024" s="414"/>
      <c r="M1024" s="275"/>
      <c r="N1024" s="275"/>
      <c r="O1024" s="414"/>
      <c r="P1024" s="414"/>
      <c r="Q1024" s="414"/>
      <c r="R1024" s="414"/>
      <c r="S1024" s="414"/>
      <c r="T1024" s="414"/>
      <c r="U1024" s="414"/>
      <c r="V1024" s="414"/>
      <c r="W1024" s="414"/>
      <c r="X1024" s="414"/>
      <c r="Y1024" s="414"/>
      <c r="Z1024" s="414"/>
      <c r="AA1024" s="414"/>
      <c r="AB1024" s="414"/>
      <c r="AC1024" s="275"/>
      <c r="AD1024" s="275"/>
      <c r="AE1024" s="275"/>
      <c r="AF1024" s="275"/>
      <c r="AG1024" s="275"/>
      <c r="AH1024" s="275"/>
      <c r="AI1024" s="275"/>
      <c r="AJ1024" s="275"/>
      <c r="AK1024" s="275"/>
      <c r="AL1024" s="275"/>
    </row>
    <row r="1025" spans="1:38" s="329" customFormat="1" ht="15" customHeight="1">
      <c r="A1025" s="284" t="str">
        <f>IF('Data invoice'!J1141=0,"",'Data invoice'!K1141)</f>
        <v/>
      </c>
      <c r="B1025" s="284" t="str">
        <f>IF('Data invoice'!K1141=0,"",'Data invoice'!L1141)</f>
        <v/>
      </c>
      <c r="C1025" s="284" t="str">
        <f>IF('Data invoice'!L1141=0,"",'Data invoice'!M1141)</f>
        <v/>
      </c>
      <c r="D1025" s="284" t="str">
        <f>IF('Data invoice'!M1141=0,"",'Data invoice'!N1141)</f>
        <v/>
      </c>
      <c r="E1025" s="284" t="str">
        <f>IF('Data invoice'!N1141=0,"",'Data invoice'!O1141)</f>
        <v/>
      </c>
      <c r="F1025" s="284" t="str">
        <f>IF('Data invoice'!O1141=0,"",'Data invoice'!P1141)</f>
        <v/>
      </c>
      <c r="G1025" s="284" t="str">
        <f>IF('Data invoice'!P1141=0,"",'Data invoice'!Q1141)</f>
        <v/>
      </c>
      <c r="H1025" s="284" t="str">
        <f>IF('Data invoice'!Q1141=0,"",'Data invoice'!R1141)</f>
        <v/>
      </c>
      <c r="I1025" s="320" t="str">
        <f>IF('Data invoice'!R1141=0,"",'Data invoice'!S1141)</f>
        <v/>
      </c>
      <c r="J1025" s="367" t="str">
        <f>IF('Data invoice'!S1141=0,"",'Data invoice'!T1141)</f>
        <v/>
      </c>
      <c r="L1025" s="414"/>
      <c r="M1025" s="275"/>
      <c r="N1025" s="275"/>
      <c r="O1025" s="414"/>
      <c r="P1025" s="414"/>
      <c r="Q1025" s="414"/>
      <c r="R1025" s="414"/>
      <c r="S1025" s="414"/>
      <c r="T1025" s="414"/>
      <c r="U1025" s="414"/>
      <c r="V1025" s="414"/>
      <c r="W1025" s="414"/>
      <c r="X1025" s="414"/>
      <c r="Y1025" s="414"/>
      <c r="Z1025" s="414"/>
      <c r="AA1025" s="414"/>
      <c r="AB1025" s="414"/>
      <c r="AC1025" s="275"/>
      <c r="AD1025" s="275"/>
      <c r="AE1025" s="275"/>
      <c r="AF1025" s="275"/>
      <c r="AG1025" s="275"/>
      <c r="AH1025" s="275"/>
      <c r="AI1025" s="275"/>
      <c r="AJ1025" s="275"/>
      <c r="AK1025" s="275"/>
      <c r="AL1025" s="275"/>
    </row>
    <row r="1026" spans="1:38" s="329" customFormat="1" ht="15" customHeight="1">
      <c r="A1026" s="284" t="str">
        <f>IF('Data invoice'!J1142=0,"",'Data invoice'!K1142)</f>
        <v/>
      </c>
      <c r="B1026" s="284" t="str">
        <f>IF('Data invoice'!K1142=0,"",'Data invoice'!L1142)</f>
        <v/>
      </c>
      <c r="C1026" s="284" t="str">
        <f>IF('Data invoice'!L1142=0,"",'Data invoice'!M1142)</f>
        <v/>
      </c>
      <c r="D1026" s="284" t="str">
        <f>IF('Data invoice'!M1142=0,"",'Data invoice'!N1142)</f>
        <v/>
      </c>
      <c r="E1026" s="284" t="str">
        <f>IF('Data invoice'!N1142=0,"",'Data invoice'!O1142)</f>
        <v/>
      </c>
      <c r="F1026" s="284" t="str">
        <f>IF('Data invoice'!O1142=0,"",'Data invoice'!P1142)</f>
        <v/>
      </c>
      <c r="G1026" s="284" t="str">
        <f>IF('Data invoice'!P1142=0,"",'Data invoice'!Q1142)</f>
        <v/>
      </c>
      <c r="H1026" s="284" t="str">
        <f>IF('Data invoice'!Q1142=0,"",'Data invoice'!R1142)</f>
        <v/>
      </c>
      <c r="I1026" s="320" t="str">
        <f>IF('Data invoice'!R1142=0,"",'Data invoice'!S1142)</f>
        <v/>
      </c>
      <c r="J1026" s="367" t="str">
        <f>IF('Data invoice'!S1142=0,"",'Data invoice'!T1142)</f>
        <v/>
      </c>
      <c r="L1026" s="414"/>
      <c r="M1026" s="275"/>
      <c r="N1026" s="275"/>
      <c r="O1026" s="414"/>
      <c r="P1026" s="414"/>
      <c r="Q1026" s="414"/>
      <c r="R1026" s="414"/>
      <c r="S1026" s="414"/>
      <c r="T1026" s="414"/>
      <c r="U1026" s="414"/>
      <c r="V1026" s="414"/>
      <c r="W1026" s="414"/>
      <c r="X1026" s="414"/>
      <c r="Y1026" s="414"/>
      <c r="Z1026" s="414"/>
      <c r="AA1026" s="414"/>
      <c r="AB1026" s="414"/>
      <c r="AC1026" s="275"/>
      <c r="AD1026" s="275"/>
      <c r="AE1026" s="275"/>
      <c r="AF1026" s="275"/>
      <c r="AG1026" s="275"/>
      <c r="AH1026" s="275"/>
      <c r="AI1026" s="275"/>
      <c r="AJ1026" s="275"/>
      <c r="AK1026" s="275"/>
      <c r="AL1026" s="275"/>
    </row>
    <row r="1027" spans="1:38" s="329" customFormat="1" ht="15" customHeight="1">
      <c r="A1027" s="284" t="str">
        <f>IF('Data invoice'!J1143=0,"",'Data invoice'!K1143)</f>
        <v/>
      </c>
      <c r="B1027" s="284" t="str">
        <f>IF('Data invoice'!K1143=0,"",'Data invoice'!L1143)</f>
        <v/>
      </c>
      <c r="C1027" s="284" t="str">
        <f>IF('Data invoice'!L1143=0,"",'Data invoice'!M1143)</f>
        <v/>
      </c>
      <c r="D1027" s="284" t="str">
        <f>IF('Data invoice'!M1143=0,"",'Data invoice'!N1143)</f>
        <v/>
      </c>
      <c r="E1027" s="284" t="str">
        <f>IF('Data invoice'!N1143=0,"",'Data invoice'!O1143)</f>
        <v/>
      </c>
      <c r="F1027" s="284" t="str">
        <f>IF('Data invoice'!O1143=0,"",'Data invoice'!P1143)</f>
        <v/>
      </c>
      <c r="G1027" s="284" t="str">
        <f>IF('Data invoice'!P1143=0,"",'Data invoice'!Q1143)</f>
        <v/>
      </c>
      <c r="H1027" s="284" t="str">
        <f>IF('Data invoice'!Q1143=0,"",'Data invoice'!R1143)</f>
        <v/>
      </c>
      <c r="I1027" s="320" t="str">
        <f>IF('Data invoice'!R1143=0,"",'Data invoice'!S1143)</f>
        <v/>
      </c>
      <c r="J1027" s="367" t="str">
        <f>IF('Data invoice'!S1143=0,"",'Data invoice'!T1143)</f>
        <v/>
      </c>
      <c r="L1027" s="414"/>
      <c r="M1027" s="275"/>
      <c r="N1027" s="275"/>
      <c r="O1027" s="414"/>
      <c r="P1027" s="414"/>
      <c r="Q1027" s="414"/>
      <c r="R1027" s="414"/>
      <c r="S1027" s="414"/>
      <c r="T1027" s="414"/>
      <c r="U1027" s="414"/>
      <c r="V1027" s="414"/>
      <c r="W1027" s="414"/>
      <c r="X1027" s="414"/>
      <c r="Y1027" s="414"/>
      <c r="Z1027" s="414"/>
      <c r="AA1027" s="414"/>
      <c r="AB1027" s="414"/>
      <c r="AC1027" s="275"/>
      <c r="AD1027" s="275"/>
      <c r="AE1027" s="275"/>
      <c r="AF1027" s="275"/>
      <c r="AG1027" s="275"/>
      <c r="AH1027" s="275"/>
      <c r="AI1027" s="275"/>
      <c r="AJ1027" s="275"/>
      <c r="AK1027" s="275"/>
      <c r="AL1027" s="275"/>
    </row>
    <row r="1028" spans="1:38" s="329" customFormat="1" ht="15" customHeight="1">
      <c r="A1028" s="284" t="str">
        <f>IF('Data invoice'!J1144=0,"",'Data invoice'!K1144)</f>
        <v/>
      </c>
      <c r="B1028" s="284" t="str">
        <f>IF('Data invoice'!K1144=0,"",'Data invoice'!L1144)</f>
        <v/>
      </c>
      <c r="C1028" s="284" t="str">
        <f>IF('Data invoice'!L1144=0,"",'Data invoice'!M1144)</f>
        <v/>
      </c>
      <c r="D1028" s="284" t="str">
        <f>IF('Data invoice'!M1144=0,"",'Data invoice'!N1144)</f>
        <v/>
      </c>
      <c r="E1028" s="284" t="str">
        <f>IF('Data invoice'!N1144=0,"",'Data invoice'!O1144)</f>
        <v/>
      </c>
      <c r="F1028" s="284" t="str">
        <f>IF('Data invoice'!O1144=0,"",'Data invoice'!P1144)</f>
        <v/>
      </c>
      <c r="G1028" s="284" t="str">
        <f>IF('Data invoice'!P1144=0,"",'Data invoice'!Q1144)</f>
        <v/>
      </c>
      <c r="H1028" s="284" t="str">
        <f>IF('Data invoice'!Q1144=0,"",'Data invoice'!R1144)</f>
        <v/>
      </c>
      <c r="I1028" s="320" t="str">
        <f>IF('Data invoice'!R1144=0,"",'Data invoice'!S1144)</f>
        <v/>
      </c>
      <c r="J1028" s="367" t="str">
        <f>IF('Data invoice'!S1144=0,"",'Data invoice'!T1144)</f>
        <v/>
      </c>
      <c r="L1028" s="414"/>
      <c r="M1028" s="275"/>
      <c r="N1028" s="275"/>
      <c r="O1028" s="414"/>
      <c r="P1028" s="414"/>
      <c r="Q1028" s="414"/>
      <c r="R1028" s="414"/>
      <c r="S1028" s="414"/>
      <c r="T1028" s="414"/>
      <c r="U1028" s="414"/>
      <c r="V1028" s="414"/>
      <c r="W1028" s="414"/>
      <c r="X1028" s="414"/>
      <c r="Y1028" s="414"/>
      <c r="Z1028" s="414"/>
      <c r="AA1028" s="414"/>
      <c r="AB1028" s="414"/>
      <c r="AC1028" s="275"/>
      <c r="AD1028" s="275"/>
      <c r="AE1028" s="275"/>
      <c r="AF1028" s="275"/>
      <c r="AG1028" s="275"/>
      <c r="AH1028" s="275"/>
      <c r="AI1028" s="275"/>
      <c r="AJ1028" s="275"/>
      <c r="AK1028" s="275"/>
      <c r="AL1028" s="275"/>
    </row>
    <row r="1029" spans="1:38" s="329" customFormat="1" ht="15" customHeight="1">
      <c r="A1029" s="284" t="str">
        <f>IF('Data invoice'!J1145=0,"",'Data invoice'!K1145)</f>
        <v/>
      </c>
      <c r="B1029" s="284" t="str">
        <f>IF('Data invoice'!K1145=0,"",'Data invoice'!L1145)</f>
        <v/>
      </c>
      <c r="C1029" s="284" t="str">
        <f>IF('Data invoice'!L1145=0,"",'Data invoice'!M1145)</f>
        <v/>
      </c>
      <c r="D1029" s="284" t="str">
        <f>IF('Data invoice'!M1145=0,"",'Data invoice'!N1145)</f>
        <v/>
      </c>
      <c r="E1029" s="284" t="str">
        <f>IF('Data invoice'!N1145=0,"",'Data invoice'!O1145)</f>
        <v/>
      </c>
      <c r="F1029" s="284" t="str">
        <f>IF('Data invoice'!O1145=0,"",'Data invoice'!P1145)</f>
        <v/>
      </c>
      <c r="G1029" s="284" t="str">
        <f>IF('Data invoice'!P1145=0,"",'Data invoice'!Q1145)</f>
        <v/>
      </c>
      <c r="H1029" s="284" t="str">
        <f>IF('Data invoice'!Q1145=0,"",'Data invoice'!R1145)</f>
        <v/>
      </c>
      <c r="I1029" s="320" t="str">
        <f>IF('Data invoice'!R1145=0,"",'Data invoice'!S1145)</f>
        <v/>
      </c>
      <c r="J1029" s="367" t="str">
        <f>IF('Data invoice'!S1145=0,"",'Data invoice'!T1145)</f>
        <v/>
      </c>
      <c r="L1029" s="414"/>
      <c r="M1029" s="275"/>
      <c r="N1029" s="275"/>
      <c r="O1029" s="414"/>
      <c r="P1029" s="414"/>
      <c r="Q1029" s="414"/>
      <c r="R1029" s="414"/>
      <c r="S1029" s="414"/>
      <c r="T1029" s="414"/>
      <c r="U1029" s="414"/>
      <c r="V1029" s="414"/>
      <c r="W1029" s="414"/>
      <c r="X1029" s="414"/>
      <c r="Y1029" s="414"/>
      <c r="Z1029" s="414"/>
      <c r="AA1029" s="414"/>
      <c r="AB1029" s="414"/>
      <c r="AC1029" s="275"/>
      <c r="AD1029" s="275"/>
      <c r="AE1029" s="275"/>
      <c r="AF1029" s="275"/>
      <c r="AG1029" s="275"/>
      <c r="AH1029" s="275"/>
      <c r="AI1029" s="275"/>
      <c r="AJ1029" s="275"/>
      <c r="AK1029" s="275"/>
      <c r="AL1029" s="275"/>
    </row>
    <row r="1030" spans="1:38" s="329" customFormat="1" ht="15" customHeight="1">
      <c r="A1030" s="284" t="str">
        <f>IF('Data invoice'!J1146=0,"",'Data invoice'!K1146)</f>
        <v/>
      </c>
      <c r="B1030" s="284" t="str">
        <f>IF('Data invoice'!K1146=0,"",'Data invoice'!L1146)</f>
        <v/>
      </c>
      <c r="C1030" s="284" t="str">
        <f>IF('Data invoice'!L1146=0,"",'Data invoice'!M1146)</f>
        <v/>
      </c>
      <c r="D1030" s="284" t="str">
        <f>IF('Data invoice'!M1146=0,"",'Data invoice'!N1146)</f>
        <v/>
      </c>
      <c r="E1030" s="284" t="str">
        <f>IF('Data invoice'!N1146=0,"",'Data invoice'!O1146)</f>
        <v/>
      </c>
      <c r="F1030" s="284" t="str">
        <f>IF('Data invoice'!O1146=0,"",'Data invoice'!P1146)</f>
        <v/>
      </c>
      <c r="G1030" s="284" t="str">
        <f>IF('Data invoice'!P1146=0,"",'Data invoice'!Q1146)</f>
        <v/>
      </c>
      <c r="H1030" s="284" t="str">
        <f>IF('Data invoice'!Q1146=0,"",'Data invoice'!R1146)</f>
        <v/>
      </c>
      <c r="I1030" s="320" t="str">
        <f>IF('Data invoice'!R1146=0,"",'Data invoice'!S1146)</f>
        <v/>
      </c>
      <c r="J1030" s="367" t="str">
        <f>IF('Data invoice'!S1146=0,"",'Data invoice'!T1146)</f>
        <v/>
      </c>
      <c r="L1030" s="414"/>
      <c r="M1030" s="275"/>
      <c r="N1030" s="275"/>
      <c r="O1030" s="414"/>
      <c r="P1030" s="414"/>
      <c r="Q1030" s="414"/>
      <c r="R1030" s="414"/>
      <c r="S1030" s="414"/>
      <c r="T1030" s="414"/>
      <c r="U1030" s="414"/>
      <c r="V1030" s="414"/>
      <c r="W1030" s="414"/>
      <c r="X1030" s="414"/>
      <c r="Y1030" s="414"/>
      <c r="Z1030" s="414"/>
      <c r="AA1030" s="414"/>
      <c r="AB1030" s="414"/>
      <c r="AC1030" s="275"/>
      <c r="AD1030" s="275"/>
      <c r="AE1030" s="275"/>
      <c r="AF1030" s="275"/>
      <c r="AG1030" s="275"/>
      <c r="AH1030" s="275"/>
      <c r="AI1030" s="275"/>
      <c r="AJ1030" s="275"/>
      <c r="AK1030" s="275"/>
      <c r="AL1030" s="275"/>
    </row>
    <row r="1031" spans="1:38" s="329" customFormat="1" ht="15" customHeight="1">
      <c r="A1031" s="284" t="str">
        <f>IF('Data invoice'!J1147=0,"",'Data invoice'!K1147)</f>
        <v/>
      </c>
      <c r="B1031" s="284" t="str">
        <f>IF('Data invoice'!K1147=0,"",'Data invoice'!L1147)</f>
        <v/>
      </c>
      <c r="C1031" s="284" t="str">
        <f>IF('Data invoice'!L1147=0,"",'Data invoice'!M1147)</f>
        <v/>
      </c>
      <c r="D1031" s="284" t="str">
        <f>IF('Data invoice'!M1147=0,"",'Data invoice'!N1147)</f>
        <v/>
      </c>
      <c r="E1031" s="284" t="str">
        <f>IF('Data invoice'!N1147=0,"",'Data invoice'!O1147)</f>
        <v/>
      </c>
      <c r="F1031" s="284" t="str">
        <f>IF('Data invoice'!O1147=0,"",'Data invoice'!P1147)</f>
        <v/>
      </c>
      <c r="G1031" s="284" t="str">
        <f>IF('Data invoice'!P1147=0,"",'Data invoice'!Q1147)</f>
        <v/>
      </c>
      <c r="H1031" s="284" t="str">
        <f>IF('Data invoice'!Q1147=0,"",'Data invoice'!R1147)</f>
        <v/>
      </c>
      <c r="I1031" s="320" t="str">
        <f>IF('Data invoice'!R1147=0,"",'Data invoice'!S1147)</f>
        <v/>
      </c>
      <c r="J1031" s="367" t="str">
        <f>IF('Data invoice'!S1147=0,"",'Data invoice'!T1147)</f>
        <v/>
      </c>
      <c r="L1031" s="414"/>
      <c r="M1031" s="275"/>
      <c r="N1031" s="275"/>
      <c r="O1031" s="414"/>
      <c r="P1031" s="414"/>
      <c r="Q1031" s="414"/>
      <c r="R1031" s="414"/>
      <c r="S1031" s="414"/>
      <c r="T1031" s="414"/>
      <c r="U1031" s="414"/>
      <c r="V1031" s="414"/>
      <c r="W1031" s="414"/>
      <c r="X1031" s="414"/>
      <c r="Y1031" s="414"/>
      <c r="Z1031" s="414"/>
      <c r="AA1031" s="414"/>
      <c r="AB1031" s="414"/>
      <c r="AC1031" s="275"/>
      <c r="AD1031" s="275"/>
      <c r="AE1031" s="275"/>
      <c r="AF1031" s="275"/>
      <c r="AG1031" s="275"/>
      <c r="AH1031" s="275"/>
      <c r="AI1031" s="275"/>
      <c r="AJ1031" s="275"/>
      <c r="AK1031" s="275"/>
      <c r="AL1031" s="275"/>
    </row>
    <row r="1032" spans="1:38" s="329" customFormat="1" ht="15" customHeight="1">
      <c r="A1032" s="284" t="str">
        <f>IF('Data invoice'!J1148=0,"",'Data invoice'!K1148)</f>
        <v/>
      </c>
      <c r="B1032" s="284" t="str">
        <f>IF('Data invoice'!K1148=0,"",'Data invoice'!L1148)</f>
        <v/>
      </c>
      <c r="C1032" s="284" t="str">
        <f>IF('Data invoice'!L1148=0,"",'Data invoice'!M1148)</f>
        <v/>
      </c>
      <c r="D1032" s="284" t="str">
        <f>IF('Data invoice'!M1148=0,"",'Data invoice'!N1148)</f>
        <v/>
      </c>
      <c r="E1032" s="284" t="str">
        <f>IF('Data invoice'!N1148=0,"",'Data invoice'!O1148)</f>
        <v/>
      </c>
      <c r="F1032" s="284" t="str">
        <f>IF('Data invoice'!O1148=0,"",'Data invoice'!P1148)</f>
        <v/>
      </c>
      <c r="G1032" s="284" t="str">
        <f>IF('Data invoice'!P1148=0,"",'Data invoice'!Q1148)</f>
        <v/>
      </c>
      <c r="H1032" s="284" t="str">
        <f>IF('Data invoice'!Q1148=0,"",'Data invoice'!R1148)</f>
        <v/>
      </c>
      <c r="I1032" s="320" t="str">
        <f>IF('Data invoice'!R1148=0,"",'Data invoice'!S1148)</f>
        <v/>
      </c>
      <c r="J1032" s="367" t="str">
        <f>IF('Data invoice'!S1148=0,"",'Data invoice'!T1148)</f>
        <v/>
      </c>
      <c r="L1032" s="414"/>
      <c r="M1032" s="275"/>
      <c r="N1032" s="275"/>
      <c r="O1032" s="414"/>
      <c r="P1032" s="414"/>
      <c r="Q1032" s="414"/>
      <c r="R1032" s="414"/>
      <c r="S1032" s="414"/>
      <c r="T1032" s="414"/>
      <c r="U1032" s="414"/>
      <c r="V1032" s="414"/>
      <c r="W1032" s="414"/>
      <c r="X1032" s="414"/>
      <c r="Y1032" s="414"/>
      <c r="Z1032" s="414"/>
      <c r="AA1032" s="414"/>
      <c r="AB1032" s="414"/>
      <c r="AC1032" s="275"/>
      <c r="AD1032" s="275"/>
      <c r="AE1032" s="275"/>
      <c r="AF1032" s="275"/>
      <c r="AG1032" s="275"/>
      <c r="AH1032" s="275"/>
      <c r="AI1032" s="275"/>
      <c r="AJ1032" s="275"/>
      <c r="AK1032" s="275"/>
      <c r="AL1032" s="275"/>
    </row>
    <row r="1033" spans="1:38" s="329" customFormat="1" ht="15" customHeight="1">
      <c r="A1033" s="284" t="str">
        <f>IF('Data invoice'!J1149=0,"",'Data invoice'!K1149)</f>
        <v/>
      </c>
      <c r="B1033" s="284" t="str">
        <f>IF('Data invoice'!K1149=0,"",'Data invoice'!L1149)</f>
        <v/>
      </c>
      <c r="C1033" s="284" t="str">
        <f>IF('Data invoice'!L1149=0,"",'Data invoice'!M1149)</f>
        <v/>
      </c>
      <c r="D1033" s="284" t="str">
        <f>IF('Data invoice'!M1149=0,"",'Data invoice'!N1149)</f>
        <v/>
      </c>
      <c r="E1033" s="284" t="str">
        <f>IF('Data invoice'!N1149=0,"",'Data invoice'!O1149)</f>
        <v/>
      </c>
      <c r="F1033" s="284" t="str">
        <f>IF('Data invoice'!O1149=0,"",'Data invoice'!P1149)</f>
        <v/>
      </c>
      <c r="G1033" s="284" t="str">
        <f>IF('Data invoice'!P1149=0,"",'Data invoice'!Q1149)</f>
        <v/>
      </c>
      <c r="H1033" s="284" t="str">
        <f>IF('Data invoice'!Q1149=0,"",'Data invoice'!R1149)</f>
        <v/>
      </c>
      <c r="I1033" s="320" t="str">
        <f>IF('Data invoice'!R1149=0,"",'Data invoice'!S1149)</f>
        <v/>
      </c>
      <c r="J1033" s="367" t="str">
        <f>IF('Data invoice'!S1149=0,"",'Data invoice'!T1149)</f>
        <v/>
      </c>
      <c r="L1033" s="414"/>
      <c r="M1033" s="275"/>
      <c r="N1033" s="275"/>
      <c r="O1033" s="414"/>
      <c r="P1033" s="414"/>
      <c r="Q1033" s="414"/>
      <c r="R1033" s="414"/>
      <c r="S1033" s="414"/>
      <c r="T1033" s="414"/>
      <c r="U1033" s="414"/>
      <c r="V1033" s="414"/>
      <c r="W1033" s="414"/>
      <c r="X1033" s="414"/>
      <c r="Y1033" s="414"/>
      <c r="Z1033" s="414"/>
      <c r="AA1033" s="414"/>
      <c r="AB1033" s="414"/>
      <c r="AC1033" s="275"/>
      <c r="AD1033" s="275"/>
      <c r="AE1033" s="275"/>
      <c r="AF1033" s="275"/>
      <c r="AG1033" s="275"/>
      <c r="AH1033" s="275"/>
      <c r="AI1033" s="275"/>
      <c r="AJ1033" s="275"/>
      <c r="AK1033" s="275"/>
      <c r="AL1033" s="275"/>
    </row>
    <row r="1034" spans="1:38" s="329" customFormat="1" ht="15" customHeight="1">
      <c r="A1034" s="284" t="str">
        <f>IF('Data invoice'!J1150=0,"",'Data invoice'!K1150)</f>
        <v/>
      </c>
      <c r="B1034" s="284" t="str">
        <f>IF('Data invoice'!K1150=0,"",'Data invoice'!L1150)</f>
        <v/>
      </c>
      <c r="C1034" s="284" t="str">
        <f>IF('Data invoice'!L1150=0,"",'Data invoice'!M1150)</f>
        <v/>
      </c>
      <c r="D1034" s="284" t="str">
        <f>IF('Data invoice'!M1150=0,"",'Data invoice'!N1150)</f>
        <v/>
      </c>
      <c r="E1034" s="284" t="str">
        <f>IF('Data invoice'!N1150=0,"",'Data invoice'!O1150)</f>
        <v/>
      </c>
      <c r="F1034" s="284" t="str">
        <f>IF('Data invoice'!O1150=0,"",'Data invoice'!P1150)</f>
        <v/>
      </c>
      <c r="G1034" s="284" t="str">
        <f>IF('Data invoice'!P1150=0,"",'Data invoice'!Q1150)</f>
        <v/>
      </c>
      <c r="H1034" s="284" t="str">
        <f>IF('Data invoice'!Q1150=0,"",'Data invoice'!R1150)</f>
        <v/>
      </c>
      <c r="I1034" s="320" t="str">
        <f>IF('Data invoice'!R1150=0,"",'Data invoice'!S1150)</f>
        <v/>
      </c>
      <c r="J1034" s="367" t="str">
        <f>IF('Data invoice'!S1150=0,"",'Data invoice'!T1150)</f>
        <v/>
      </c>
      <c r="L1034" s="414"/>
      <c r="M1034" s="275"/>
      <c r="N1034" s="275"/>
      <c r="O1034" s="414"/>
      <c r="P1034" s="414"/>
      <c r="Q1034" s="414"/>
      <c r="R1034" s="414"/>
      <c r="S1034" s="414"/>
      <c r="T1034" s="414"/>
      <c r="U1034" s="414"/>
      <c r="V1034" s="414"/>
      <c r="W1034" s="414"/>
      <c r="X1034" s="414"/>
      <c r="Y1034" s="414"/>
      <c r="Z1034" s="414"/>
      <c r="AA1034" s="414"/>
      <c r="AB1034" s="414"/>
      <c r="AC1034" s="275"/>
      <c r="AD1034" s="275"/>
      <c r="AE1034" s="275"/>
      <c r="AF1034" s="275"/>
      <c r="AG1034" s="275"/>
      <c r="AH1034" s="275"/>
      <c r="AI1034" s="275"/>
      <c r="AJ1034" s="275"/>
      <c r="AK1034" s="275"/>
      <c r="AL1034" s="275"/>
    </row>
    <row r="1035" spans="1:38" s="329" customFormat="1" ht="15" customHeight="1">
      <c r="A1035" s="284" t="str">
        <f>IF('Data invoice'!J1151=0,"",'Data invoice'!K1151)</f>
        <v/>
      </c>
      <c r="B1035" s="284" t="str">
        <f>IF('Data invoice'!K1151=0,"",'Data invoice'!L1151)</f>
        <v/>
      </c>
      <c r="C1035" s="284" t="str">
        <f>IF('Data invoice'!L1151=0,"",'Data invoice'!M1151)</f>
        <v/>
      </c>
      <c r="D1035" s="284" t="str">
        <f>IF('Data invoice'!M1151=0,"",'Data invoice'!N1151)</f>
        <v/>
      </c>
      <c r="E1035" s="284" t="str">
        <f>IF('Data invoice'!N1151=0,"",'Data invoice'!O1151)</f>
        <v/>
      </c>
      <c r="F1035" s="284" t="str">
        <f>IF('Data invoice'!O1151=0,"",'Data invoice'!P1151)</f>
        <v/>
      </c>
      <c r="G1035" s="284" t="str">
        <f>IF('Data invoice'!P1151=0,"",'Data invoice'!Q1151)</f>
        <v/>
      </c>
      <c r="H1035" s="284" t="str">
        <f>IF('Data invoice'!Q1151=0,"",'Data invoice'!R1151)</f>
        <v/>
      </c>
      <c r="I1035" s="320" t="str">
        <f>IF('Data invoice'!R1151=0,"",'Data invoice'!S1151)</f>
        <v/>
      </c>
      <c r="J1035" s="367" t="str">
        <f>IF('Data invoice'!S1151=0,"",'Data invoice'!T1151)</f>
        <v/>
      </c>
      <c r="L1035" s="414"/>
      <c r="M1035" s="275"/>
      <c r="N1035" s="275"/>
      <c r="O1035" s="414"/>
      <c r="P1035" s="414"/>
      <c r="Q1035" s="414"/>
      <c r="R1035" s="414"/>
      <c r="S1035" s="414"/>
      <c r="T1035" s="414"/>
      <c r="U1035" s="414"/>
      <c r="V1035" s="414"/>
      <c r="W1035" s="414"/>
      <c r="X1035" s="414"/>
      <c r="Y1035" s="414"/>
      <c r="Z1035" s="414"/>
      <c r="AA1035" s="414"/>
      <c r="AB1035" s="414"/>
      <c r="AC1035" s="275"/>
      <c r="AD1035" s="275"/>
      <c r="AE1035" s="275"/>
      <c r="AF1035" s="275"/>
      <c r="AG1035" s="275"/>
      <c r="AH1035" s="275"/>
      <c r="AI1035" s="275"/>
      <c r="AJ1035" s="275"/>
      <c r="AK1035" s="275"/>
      <c r="AL1035" s="275"/>
    </row>
    <row r="1036" spans="1:38" s="329" customFormat="1" ht="15" customHeight="1">
      <c r="A1036" s="284" t="str">
        <f>IF('Data invoice'!J1152=0,"",'Data invoice'!K1152)</f>
        <v/>
      </c>
      <c r="B1036" s="284" t="str">
        <f>IF('Data invoice'!K1152=0,"",'Data invoice'!L1152)</f>
        <v/>
      </c>
      <c r="C1036" s="284" t="str">
        <f>IF('Data invoice'!L1152=0,"",'Data invoice'!M1152)</f>
        <v/>
      </c>
      <c r="D1036" s="284" t="str">
        <f>IF('Data invoice'!M1152=0,"",'Data invoice'!N1152)</f>
        <v/>
      </c>
      <c r="E1036" s="284" t="str">
        <f>IF('Data invoice'!N1152=0,"",'Data invoice'!O1152)</f>
        <v/>
      </c>
      <c r="F1036" s="284" t="str">
        <f>IF('Data invoice'!O1152=0,"",'Data invoice'!P1152)</f>
        <v/>
      </c>
      <c r="G1036" s="284" t="str">
        <f>IF('Data invoice'!P1152=0,"",'Data invoice'!Q1152)</f>
        <v/>
      </c>
      <c r="H1036" s="284" t="str">
        <f>IF('Data invoice'!Q1152=0,"",'Data invoice'!R1152)</f>
        <v/>
      </c>
      <c r="I1036" s="320" t="str">
        <f>IF('Data invoice'!R1152=0,"",'Data invoice'!S1152)</f>
        <v/>
      </c>
      <c r="J1036" s="367" t="str">
        <f>IF('Data invoice'!S1152=0,"",'Data invoice'!T1152)</f>
        <v/>
      </c>
      <c r="L1036" s="414"/>
      <c r="M1036" s="275"/>
      <c r="N1036" s="275"/>
      <c r="O1036" s="414"/>
      <c r="P1036" s="414"/>
      <c r="Q1036" s="414"/>
      <c r="R1036" s="414"/>
      <c r="S1036" s="414"/>
      <c r="T1036" s="414"/>
      <c r="U1036" s="414"/>
      <c r="V1036" s="414"/>
      <c r="W1036" s="414"/>
      <c r="X1036" s="414"/>
      <c r="Y1036" s="414"/>
      <c r="Z1036" s="414"/>
      <c r="AA1036" s="414"/>
      <c r="AB1036" s="414"/>
      <c r="AC1036" s="275"/>
      <c r="AD1036" s="275"/>
      <c r="AE1036" s="275"/>
      <c r="AF1036" s="275"/>
      <c r="AG1036" s="275"/>
      <c r="AH1036" s="275"/>
      <c r="AI1036" s="275"/>
      <c r="AJ1036" s="275"/>
      <c r="AK1036" s="275"/>
      <c r="AL1036" s="275"/>
    </row>
    <row r="1037" spans="1:38" s="329" customFormat="1" ht="15" customHeight="1">
      <c r="A1037" s="284" t="str">
        <f>IF('Data invoice'!J1153=0,"",'Data invoice'!K1153)</f>
        <v/>
      </c>
      <c r="B1037" s="284" t="str">
        <f>IF('Data invoice'!K1153=0,"",'Data invoice'!L1153)</f>
        <v/>
      </c>
      <c r="C1037" s="284" t="str">
        <f>IF('Data invoice'!L1153=0,"",'Data invoice'!M1153)</f>
        <v/>
      </c>
      <c r="D1037" s="284" t="str">
        <f>IF('Data invoice'!M1153=0,"",'Data invoice'!N1153)</f>
        <v/>
      </c>
      <c r="E1037" s="284" t="str">
        <f>IF('Data invoice'!N1153=0,"",'Data invoice'!O1153)</f>
        <v/>
      </c>
      <c r="F1037" s="284" t="str">
        <f>IF('Data invoice'!O1153=0,"",'Data invoice'!P1153)</f>
        <v/>
      </c>
      <c r="G1037" s="284" t="str">
        <f>IF('Data invoice'!P1153=0,"",'Data invoice'!Q1153)</f>
        <v/>
      </c>
      <c r="H1037" s="284" t="str">
        <f>IF('Data invoice'!Q1153=0,"",'Data invoice'!R1153)</f>
        <v/>
      </c>
      <c r="I1037" s="320" t="str">
        <f>IF('Data invoice'!R1153=0,"",'Data invoice'!S1153)</f>
        <v/>
      </c>
      <c r="J1037" s="367" t="str">
        <f>IF('Data invoice'!S1153=0,"",'Data invoice'!T1153)</f>
        <v/>
      </c>
      <c r="L1037" s="414"/>
      <c r="M1037" s="275"/>
      <c r="N1037" s="275"/>
      <c r="O1037" s="414"/>
      <c r="P1037" s="414"/>
      <c r="Q1037" s="414"/>
      <c r="R1037" s="414"/>
      <c r="S1037" s="414"/>
      <c r="T1037" s="414"/>
      <c r="U1037" s="414"/>
      <c r="V1037" s="414"/>
      <c r="W1037" s="414"/>
      <c r="X1037" s="414"/>
      <c r="Y1037" s="414"/>
      <c r="Z1037" s="414"/>
      <c r="AA1037" s="414"/>
      <c r="AB1037" s="414"/>
      <c r="AC1037" s="275"/>
      <c r="AD1037" s="275"/>
      <c r="AE1037" s="275"/>
      <c r="AF1037" s="275"/>
      <c r="AG1037" s="275"/>
      <c r="AH1037" s="275"/>
      <c r="AI1037" s="275"/>
      <c r="AJ1037" s="275"/>
      <c r="AK1037" s="275"/>
      <c r="AL1037" s="275"/>
    </row>
    <row r="1038" spans="1:38" s="329" customFormat="1" ht="15" customHeight="1">
      <c r="A1038" s="284" t="str">
        <f>IF('Data invoice'!J1154=0,"",'Data invoice'!K1154)</f>
        <v/>
      </c>
      <c r="B1038" s="284" t="str">
        <f>IF('Data invoice'!K1154=0,"",'Data invoice'!L1154)</f>
        <v/>
      </c>
      <c r="C1038" s="284" t="str">
        <f>IF('Data invoice'!L1154=0,"",'Data invoice'!M1154)</f>
        <v/>
      </c>
      <c r="D1038" s="284" t="str">
        <f>IF('Data invoice'!M1154=0,"",'Data invoice'!N1154)</f>
        <v/>
      </c>
      <c r="E1038" s="284" t="str">
        <f>IF('Data invoice'!N1154=0,"",'Data invoice'!O1154)</f>
        <v/>
      </c>
      <c r="F1038" s="284" t="str">
        <f>IF('Data invoice'!O1154=0,"",'Data invoice'!P1154)</f>
        <v/>
      </c>
      <c r="G1038" s="284" t="str">
        <f>IF('Data invoice'!P1154=0,"",'Data invoice'!Q1154)</f>
        <v/>
      </c>
      <c r="H1038" s="284" t="str">
        <f>IF('Data invoice'!Q1154=0,"",'Data invoice'!R1154)</f>
        <v/>
      </c>
      <c r="I1038" s="320" t="str">
        <f>IF('Data invoice'!R1154=0,"",'Data invoice'!S1154)</f>
        <v/>
      </c>
      <c r="J1038" s="367" t="str">
        <f>IF('Data invoice'!S1154=0,"",'Data invoice'!T1154)</f>
        <v/>
      </c>
      <c r="L1038" s="414"/>
      <c r="M1038" s="275"/>
      <c r="N1038" s="275"/>
      <c r="O1038" s="414"/>
      <c r="P1038" s="414"/>
      <c r="Q1038" s="414"/>
      <c r="R1038" s="414"/>
      <c r="S1038" s="414"/>
      <c r="T1038" s="414"/>
      <c r="U1038" s="414"/>
      <c r="V1038" s="414"/>
      <c r="W1038" s="414"/>
      <c r="X1038" s="414"/>
      <c r="Y1038" s="414"/>
      <c r="Z1038" s="414"/>
      <c r="AA1038" s="414"/>
      <c r="AB1038" s="414"/>
      <c r="AC1038" s="275"/>
      <c r="AD1038" s="275"/>
      <c r="AE1038" s="275"/>
      <c r="AF1038" s="275"/>
      <c r="AG1038" s="275"/>
      <c r="AH1038" s="275"/>
      <c r="AI1038" s="275"/>
      <c r="AJ1038" s="275"/>
      <c r="AK1038" s="275"/>
      <c r="AL1038" s="275"/>
    </row>
    <row r="1039" spans="1:38" s="329" customFormat="1" ht="15" customHeight="1">
      <c r="A1039" s="284" t="str">
        <f>IF('Data invoice'!J1155=0,"",'Data invoice'!K1155)</f>
        <v/>
      </c>
      <c r="B1039" s="284" t="str">
        <f>IF('Data invoice'!K1155=0,"",'Data invoice'!L1155)</f>
        <v/>
      </c>
      <c r="C1039" s="284" t="str">
        <f>IF('Data invoice'!L1155=0,"",'Data invoice'!M1155)</f>
        <v/>
      </c>
      <c r="D1039" s="284" t="str">
        <f>IF('Data invoice'!M1155=0,"",'Data invoice'!N1155)</f>
        <v/>
      </c>
      <c r="E1039" s="284" t="str">
        <f>IF('Data invoice'!N1155=0,"",'Data invoice'!O1155)</f>
        <v/>
      </c>
      <c r="F1039" s="284" t="str">
        <f>IF('Data invoice'!O1155=0,"",'Data invoice'!P1155)</f>
        <v/>
      </c>
      <c r="G1039" s="284" t="str">
        <f>IF('Data invoice'!P1155=0,"",'Data invoice'!Q1155)</f>
        <v/>
      </c>
      <c r="H1039" s="284" t="str">
        <f>IF('Data invoice'!Q1155=0,"",'Data invoice'!R1155)</f>
        <v/>
      </c>
      <c r="I1039" s="320" t="str">
        <f>IF('Data invoice'!R1155=0,"",'Data invoice'!S1155)</f>
        <v/>
      </c>
      <c r="J1039" s="367" t="str">
        <f>IF('Data invoice'!S1155=0,"",'Data invoice'!T1155)</f>
        <v/>
      </c>
      <c r="L1039" s="414"/>
      <c r="M1039" s="275"/>
      <c r="N1039" s="275"/>
      <c r="O1039" s="414"/>
      <c r="P1039" s="414"/>
      <c r="Q1039" s="414"/>
      <c r="R1039" s="414"/>
      <c r="S1039" s="414"/>
      <c r="T1039" s="414"/>
      <c r="U1039" s="414"/>
      <c r="V1039" s="414"/>
      <c r="W1039" s="414"/>
      <c r="X1039" s="414"/>
      <c r="Y1039" s="414"/>
      <c r="Z1039" s="414"/>
      <c r="AA1039" s="414"/>
      <c r="AB1039" s="414"/>
      <c r="AC1039" s="275"/>
      <c r="AD1039" s="275"/>
      <c r="AE1039" s="275"/>
      <c r="AF1039" s="275"/>
      <c r="AG1039" s="275"/>
      <c r="AH1039" s="275"/>
      <c r="AI1039" s="275"/>
      <c r="AJ1039" s="275"/>
      <c r="AK1039" s="275"/>
      <c r="AL1039" s="275"/>
    </row>
    <row r="1040" spans="1:38" s="329" customFormat="1" ht="15" customHeight="1">
      <c r="A1040" s="284" t="str">
        <f>IF('Data invoice'!J1156=0,"",'Data invoice'!K1156)</f>
        <v/>
      </c>
      <c r="B1040" s="284" t="str">
        <f>IF('Data invoice'!K1156=0,"",'Data invoice'!L1156)</f>
        <v/>
      </c>
      <c r="C1040" s="284" t="str">
        <f>IF('Data invoice'!L1156=0,"",'Data invoice'!M1156)</f>
        <v/>
      </c>
      <c r="D1040" s="284" t="str">
        <f>IF('Data invoice'!M1156=0,"",'Data invoice'!N1156)</f>
        <v/>
      </c>
      <c r="E1040" s="284" t="str">
        <f>IF('Data invoice'!N1156=0,"",'Data invoice'!O1156)</f>
        <v/>
      </c>
      <c r="F1040" s="284" t="str">
        <f>IF('Data invoice'!O1156=0,"",'Data invoice'!P1156)</f>
        <v/>
      </c>
      <c r="G1040" s="284" t="str">
        <f>IF('Data invoice'!P1156=0,"",'Data invoice'!Q1156)</f>
        <v/>
      </c>
      <c r="H1040" s="284" t="str">
        <f>IF('Data invoice'!Q1156=0,"",'Data invoice'!R1156)</f>
        <v/>
      </c>
      <c r="I1040" s="320" t="str">
        <f>IF('Data invoice'!R1156=0,"",'Data invoice'!S1156)</f>
        <v/>
      </c>
      <c r="J1040" s="367" t="str">
        <f>IF('Data invoice'!S1156=0,"",'Data invoice'!T1156)</f>
        <v/>
      </c>
      <c r="L1040" s="414"/>
      <c r="M1040" s="275"/>
      <c r="N1040" s="275"/>
      <c r="O1040" s="414"/>
      <c r="P1040" s="414"/>
      <c r="Q1040" s="414"/>
      <c r="R1040" s="414"/>
      <c r="S1040" s="414"/>
      <c r="T1040" s="414"/>
      <c r="U1040" s="414"/>
      <c r="V1040" s="414"/>
      <c r="W1040" s="414"/>
      <c r="X1040" s="414"/>
      <c r="Y1040" s="414"/>
      <c r="Z1040" s="414"/>
      <c r="AA1040" s="414"/>
      <c r="AB1040" s="414"/>
      <c r="AC1040" s="275"/>
      <c r="AD1040" s="275"/>
      <c r="AE1040" s="275"/>
      <c r="AF1040" s="275"/>
      <c r="AG1040" s="275"/>
      <c r="AH1040" s="275"/>
      <c r="AI1040" s="275"/>
      <c r="AJ1040" s="275"/>
      <c r="AK1040" s="275"/>
      <c r="AL1040" s="275"/>
    </row>
    <row r="1041" spans="1:38" s="329" customFormat="1" ht="15" customHeight="1">
      <c r="A1041" s="284" t="str">
        <f>IF('Data invoice'!J1157=0,"",'Data invoice'!K1157)</f>
        <v/>
      </c>
      <c r="B1041" s="284" t="str">
        <f>IF('Data invoice'!K1157=0,"",'Data invoice'!L1157)</f>
        <v/>
      </c>
      <c r="C1041" s="284" t="str">
        <f>IF('Data invoice'!L1157=0,"",'Data invoice'!M1157)</f>
        <v/>
      </c>
      <c r="D1041" s="284" t="str">
        <f>IF('Data invoice'!M1157=0,"",'Data invoice'!N1157)</f>
        <v/>
      </c>
      <c r="E1041" s="284" t="str">
        <f>IF('Data invoice'!N1157=0,"",'Data invoice'!O1157)</f>
        <v/>
      </c>
      <c r="F1041" s="284" t="str">
        <f>IF('Data invoice'!O1157=0,"",'Data invoice'!P1157)</f>
        <v/>
      </c>
      <c r="G1041" s="284" t="str">
        <f>IF('Data invoice'!P1157=0,"",'Data invoice'!Q1157)</f>
        <v/>
      </c>
      <c r="H1041" s="284" t="str">
        <f>IF('Data invoice'!Q1157=0,"",'Data invoice'!R1157)</f>
        <v/>
      </c>
      <c r="I1041" s="320" t="str">
        <f>IF('Data invoice'!R1157=0,"",'Data invoice'!S1157)</f>
        <v/>
      </c>
      <c r="J1041" s="367" t="str">
        <f>IF('Data invoice'!S1157=0,"",'Data invoice'!T1157)</f>
        <v/>
      </c>
      <c r="L1041" s="414"/>
      <c r="M1041" s="275"/>
      <c r="N1041" s="275"/>
      <c r="O1041" s="414"/>
      <c r="P1041" s="414"/>
      <c r="Q1041" s="414"/>
      <c r="R1041" s="414"/>
      <c r="S1041" s="414"/>
      <c r="T1041" s="414"/>
      <c r="U1041" s="414"/>
      <c r="V1041" s="414"/>
      <c r="W1041" s="414"/>
      <c r="X1041" s="414"/>
      <c r="Y1041" s="414"/>
      <c r="Z1041" s="414"/>
      <c r="AA1041" s="414"/>
      <c r="AB1041" s="414"/>
      <c r="AC1041" s="275"/>
      <c r="AD1041" s="275"/>
      <c r="AE1041" s="275"/>
      <c r="AF1041" s="275"/>
      <c r="AG1041" s="275"/>
      <c r="AH1041" s="275"/>
      <c r="AI1041" s="275"/>
      <c r="AJ1041" s="275"/>
      <c r="AK1041" s="275"/>
      <c r="AL1041" s="275"/>
    </row>
    <row r="1042" spans="1:38" s="329" customFormat="1" ht="15" customHeight="1">
      <c r="A1042" s="284" t="str">
        <f>IF('Data invoice'!J1158=0,"",'Data invoice'!K1158)</f>
        <v/>
      </c>
      <c r="B1042" s="284" t="str">
        <f>IF('Data invoice'!K1158=0,"",'Data invoice'!L1158)</f>
        <v/>
      </c>
      <c r="C1042" s="284" t="str">
        <f>IF('Data invoice'!L1158=0,"",'Data invoice'!M1158)</f>
        <v/>
      </c>
      <c r="D1042" s="284" t="str">
        <f>IF('Data invoice'!M1158=0,"",'Data invoice'!N1158)</f>
        <v/>
      </c>
      <c r="E1042" s="284" t="str">
        <f>IF('Data invoice'!N1158=0,"",'Data invoice'!O1158)</f>
        <v/>
      </c>
      <c r="F1042" s="284" t="str">
        <f>IF('Data invoice'!O1158=0,"",'Data invoice'!P1158)</f>
        <v/>
      </c>
      <c r="G1042" s="284" t="str">
        <f>IF('Data invoice'!P1158=0,"",'Data invoice'!Q1158)</f>
        <v/>
      </c>
      <c r="H1042" s="284" t="str">
        <f>IF('Data invoice'!Q1158=0,"",'Data invoice'!R1158)</f>
        <v/>
      </c>
      <c r="I1042" s="320" t="str">
        <f>IF('Data invoice'!R1158=0,"",'Data invoice'!S1158)</f>
        <v/>
      </c>
      <c r="J1042" s="367" t="str">
        <f>IF('Data invoice'!S1158=0,"",'Data invoice'!T1158)</f>
        <v/>
      </c>
      <c r="L1042" s="414"/>
      <c r="M1042" s="275"/>
      <c r="N1042" s="275"/>
      <c r="O1042" s="414"/>
      <c r="P1042" s="414"/>
      <c r="Q1042" s="414"/>
      <c r="R1042" s="414"/>
      <c r="S1042" s="414"/>
      <c r="T1042" s="414"/>
      <c r="U1042" s="414"/>
      <c r="V1042" s="414"/>
      <c r="W1042" s="414"/>
      <c r="X1042" s="414"/>
      <c r="Y1042" s="414"/>
      <c r="Z1042" s="414"/>
      <c r="AA1042" s="414"/>
      <c r="AB1042" s="414"/>
      <c r="AC1042" s="275"/>
      <c r="AD1042" s="275"/>
      <c r="AE1042" s="275"/>
      <c r="AF1042" s="275"/>
      <c r="AG1042" s="275"/>
      <c r="AH1042" s="275"/>
      <c r="AI1042" s="275"/>
      <c r="AJ1042" s="275"/>
      <c r="AK1042" s="275"/>
      <c r="AL1042" s="275"/>
    </row>
    <row r="1043" spans="1:38" s="329" customFormat="1" ht="15" customHeight="1">
      <c r="A1043" s="284" t="str">
        <f>IF('Data invoice'!J1159=0,"",'Data invoice'!K1159)</f>
        <v/>
      </c>
      <c r="B1043" s="284" t="str">
        <f>IF('Data invoice'!K1159=0,"",'Data invoice'!L1159)</f>
        <v/>
      </c>
      <c r="C1043" s="284" t="str">
        <f>IF('Data invoice'!L1159=0,"",'Data invoice'!M1159)</f>
        <v/>
      </c>
      <c r="D1043" s="284" t="str">
        <f>IF('Data invoice'!M1159=0,"",'Data invoice'!N1159)</f>
        <v/>
      </c>
      <c r="E1043" s="284" t="str">
        <f>IF('Data invoice'!N1159=0,"",'Data invoice'!O1159)</f>
        <v/>
      </c>
      <c r="F1043" s="284" t="str">
        <f>IF('Data invoice'!O1159=0,"",'Data invoice'!P1159)</f>
        <v/>
      </c>
      <c r="G1043" s="284" t="str">
        <f>IF('Data invoice'!P1159=0,"",'Data invoice'!Q1159)</f>
        <v/>
      </c>
      <c r="H1043" s="284" t="str">
        <f>IF('Data invoice'!Q1159=0,"",'Data invoice'!R1159)</f>
        <v/>
      </c>
      <c r="I1043" s="320" t="str">
        <f>IF('Data invoice'!R1159=0,"",'Data invoice'!S1159)</f>
        <v/>
      </c>
      <c r="J1043" s="367" t="str">
        <f>IF('Data invoice'!S1159=0,"",'Data invoice'!T1159)</f>
        <v/>
      </c>
      <c r="L1043" s="414"/>
      <c r="M1043" s="275"/>
      <c r="N1043" s="275"/>
      <c r="O1043" s="414"/>
      <c r="P1043" s="414"/>
      <c r="Q1043" s="414"/>
      <c r="R1043" s="414"/>
      <c r="S1043" s="414"/>
      <c r="T1043" s="414"/>
      <c r="U1043" s="414"/>
      <c r="V1043" s="414"/>
      <c r="W1043" s="414"/>
      <c r="X1043" s="414"/>
      <c r="Y1043" s="414"/>
      <c r="Z1043" s="414"/>
      <c r="AA1043" s="414"/>
      <c r="AB1043" s="414"/>
      <c r="AC1043" s="275"/>
      <c r="AD1043" s="275"/>
      <c r="AE1043" s="275"/>
      <c r="AF1043" s="275"/>
      <c r="AG1043" s="275"/>
      <c r="AH1043" s="275"/>
      <c r="AI1043" s="275"/>
      <c r="AJ1043" s="275"/>
      <c r="AK1043" s="275"/>
      <c r="AL1043" s="275"/>
    </row>
    <row r="1044" spans="1:38" s="329" customFormat="1" ht="15" customHeight="1">
      <c r="A1044" s="284" t="str">
        <f>IF('Data invoice'!J1160=0,"",'Data invoice'!K1160)</f>
        <v/>
      </c>
      <c r="B1044" s="284" t="str">
        <f>IF('Data invoice'!K1160=0,"",'Data invoice'!L1160)</f>
        <v/>
      </c>
      <c r="C1044" s="284" t="str">
        <f>IF('Data invoice'!L1160=0,"",'Data invoice'!M1160)</f>
        <v/>
      </c>
      <c r="D1044" s="284" t="str">
        <f>IF('Data invoice'!M1160=0,"",'Data invoice'!N1160)</f>
        <v/>
      </c>
      <c r="E1044" s="284" t="str">
        <f>IF('Data invoice'!N1160=0,"",'Data invoice'!O1160)</f>
        <v/>
      </c>
      <c r="F1044" s="284" t="str">
        <f>IF('Data invoice'!O1160=0,"",'Data invoice'!P1160)</f>
        <v/>
      </c>
      <c r="G1044" s="284" t="str">
        <f>IF('Data invoice'!P1160=0,"",'Data invoice'!Q1160)</f>
        <v/>
      </c>
      <c r="H1044" s="284" t="str">
        <f>IF('Data invoice'!Q1160=0,"",'Data invoice'!R1160)</f>
        <v/>
      </c>
      <c r="I1044" s="320" t="str">
        <f>IF('Data invoice'!R1160=0,"",'Data invoice'!S1160)</f>
        <v/>
      </c>
      <c r="J1044" s="367" t="str">
        <f>IF('Data invoice'!S1160=0,"",'Data invoice'!T1160)</f>
        <v/>
      </c>
      <c r="L1044" s="414"/>
      <c r="M1044" s="275"/>
      <c r="N1044" s="275"/>
      <c r="O1044" s="414"/>
      <c r="P1044" s="414"/>
      <c r="Q1044" s="414"/>
      <c r="R1044" s="414"/>
      <c r="S1044" s="414"/>
      <c r="T1044" s="414"/>
      <c r="U1044" s="414"/>
      <c r="V1044" s="414"/>
      <c r="W1044" s="414"/>
      <c r="X1044" s="414"/>
      <c r="Y1044" s="414"/>
      <c r="Z1044" s="414"/>
      <c r="AA1044" s="414"/>
      <c r="AB1044" s="414"/>
      <c r="AC1044" s="275"/>
      <c r="AD1044" s="275"/>
      <c r="AE1044" s="275"/>
      <c r="AF1044" s="275"/>
      <c r="AG1044" s="275"/>
      <c r="AH1044" s="275"/>
      <c r="AI1044" s="275"/>
      <c r="AJ1044" s="275"/>
      <c r="AK1044" s="275"/>
      <c r="AL1044" s="275"/>
    </row>
    <row r="1045" spans="1:38" s="329" customFormat="1" ht="15" customHeight="1">
      <c r="A1045" s="284" t="str">
        <f>IF('Data invoice'!J1161=0,"",'Data invoice'!K1161)</f>
        <v/>
      </c>
      <c r="B1045" s="284" t="str">
        <f>IF('Data invoice'!K1161=0,"",'Data invoice'!L1161)</f>
        <v/>
      </c>
      <c r="C1045" s="284" t="str">
        <f>IF('Data invoice'!L1161=0,"",'Data invoice'!M1161)</f>
        <v/>
      </c>
      <c r="D1045" s="284" t="str">
        <f>IF('Data invoice'!M1161=0,"",'Data invoice'!N1161)</f>
        <v/>
      </c>
      <c r="E1045" s="284" t="str">
        <f>IF('Data invoice'!N1161=0,"",'Data invoice'!O1161)</f>
        <v/>
      </c>
      <c r="F1045" s="284" t="str">
        <f>IF('Data invoice'!O1161=0,"",'Data invoice'!P1161)</f>
        <v/>
      </c>
      <c r="G1045" s="284" t="str">
        <f>IF('Data invoice'!P1161=0,"",'Data invoice'!Q1161)</f>
        <v/>
      </c>
      <c r="H1045" s="284" t="str">
        <f>IF('Data invoice'!Q1161=0,"",'Data invoice'!R1161)</f>
        <v/>
      </c>
      <c r="I1045" s="320" t="str">
        <f>IF('Data invoice'!R1161=0,"",'Data invoice'!S1161)</f>
        <v/>
      </c>
      <c r="J1045" s="367" t="str">
        <f>IF('Data invoice'!S1161=0,"",'Data invoice'!T1161)</f>
        <v/>
      </c>
      <c r="L1045" s="414"/>
      <c r="M1045" s="275"/>
      <c r="N1045" s="275"/>
      <c r="O1045" s="414"/>
      <c r="P1045" s="414"/>
      <c r="Q1045" s="414"/>
      <c r="R1045" s="414"/>
      <c r="S1045" s="414"/>
      <c r="T1045" s="414"/>
      <c r="U1045" s="414"/>
      <c r="V1045" s="414"/>
      <c r="W1045" s="414"/>
      <c r="X1045" s="414"/>
      <c r="Y1045" s="414"/>
      <c r="Z1045" s="414"/>
      <c r="AA1045" s="414"/>
      <c r="AB1045" s="414"/>
      <c r="AC1045" s="275"/>
      <c r="AD1045" s="275"/>
      <c r="AE1045" s="275"/>
      <c r="AF1045" s="275"/>
      <c r="AG1045" s="275"/>
      <c r="AH1045" s="275"/>
      <c r="AI1045" s="275"/>
      <c r="AJ1045" s="275"/>
      <c r="AK1045" s="275"/>
      <c r="AL1045" s="275"/>
    </row>
    <row r="1046" spans="1:38" s="329" customFormat="1" ht="15" customHeight="1">
      <c r="A1046" s="284" t="str">
        <f>IF('Data invoice'!J1162=0,"",'Data invoice'!K1162)</f>
        <v/>
      </c>
      <c r="B1046" s="284" t="str">
        <f>IF('Data invoice'!K1162=0,"",'Data invoice'!L1162)</f>
        <v/>
      </c>
      <c r="C1046" s="284" t="str">
        <f>IF('Data invoice'!L1162=0,"",'Data invoice'!M1162)</f>
        <v/>
      </c>
      <c r="D1046" s="284" t="str">
        <f>IF('Data invoice'!M1162=0,"",'Data invoice'!N1162)</f>
        <v/>
      </c>
      <c r="E1046" s="284" t="str">
        <f>IF('Data invoice'!N1162=0,"",'Data invoice'!O1162)</f>
        <v/>
      </c>
      <c r="F1046" s="284" t="str">
        <f>IF('Data invoice'!O1162=0,"",'Data invoice'!P1162)</f>
        <v/>
      </c>
      <c r="G1046" s="284" t="str">
        <f>IF('Data invoice'!P1162=0,"",'Data invoice'!Q1162)</f>
        <v/>
      </c>
      <c r="H1046" s="284" t="str">
        <f>IF('Data invoice'!Q1162=0,"",'Data invoice'!R1162)</f>
        <v/>
      </c>
      <c r="I1046" s="320" t="str">
        <f>IF('Data invoice'!R1162=0,"",'Data invoice'!S1162)</f>
        <v/>
      </c>
      <c r="J1046" s="367" t="str">
        <f>IF('Data invoice'!S1162=0,"",'Data invoice'!T1162)</f>
        <v/>
      </c>
      <c r="L1046" s="414"/>
      <c r="M1046" s="275"/>
      <c r="N1046" s="275"/>
      <c r="O1046" s="414"/>
      <c r="P1046" s="414"/>
      <c r="Q1046" s="414"/>
      <c r="R1046" s="414"/>
      <c r="S1046" s="414"/>
      <c r="T1046" s="414"/>
      <c r="U1046" s="414"/>
      <c r="V1046" s="414"/>
      <c r="W1046" s="414"/>
      <c r="X1046" s="414"/>
      <c r="Y1046" s="414"/>
      <c r="Z1046" s="414"/>
      <c r="AA1046" s="414"/>
      <c r="AB1046" s="414"/>
      <c r="AC1046" s="275"/>
      <c r="AD1046" s="275"/>
      <c r="AE1046" s="275"/>
      <c r="AF1046" s="275"/>
      <c r="AG1046" s="275"/>
      <c r="AH1046" s="275"/>
      <c r="AI1046" s="275"/>
      <c r="AJ1046" s="275"/>
      <c r="AK1046" s="275"/>
      <c r="AL1046" s="275"/>
    </row>
    <row r="1047" spans="1:38" s="329" customFormat="1" ht="15" customHeight="1">
      <c r="A1047" s="284" t="str">
        <f>IF('Data invoice'!J1163=0,"",'Data invoice'!K1163)</f>
        <v/>
      </c>
      <c r="B1047" s="284" t="str">
        <f>IF('Data invoice'!K1163=0,"",'Data invoice'!L1163)</f>
        <v/>
      </c>
      <c r="C1047" s="284" t="str">
        <f>IF('Data invoice'!L1163=0,"",'Data invoice'!M1163)</f>
        <v/>
      </c>
      <c r="D1047" s="284" t="str">
        <f>IF('Data invoice'!M1163=0,"",'Data invoice'!N1163)</f>
        <v/>
      </c>
      <c r="E1047" s="284" t="str">
        <f>IF('Data invoice'!N1163=0,"",'Data invoice'!O1163)</f>
        <v/>
      </c>
      <c r="F1047" s="284" t="str">
        <f>IF('Data invoice'!O1163=0,"",'Data invoice'!P1163)</f>
        <v/>
      </c>
      <c r="G1047" s="284" t="str">
        <f>IF('Data invoice'!P1163=0,"",'Data invoice'!Q1163)</f>
        <v/>
      </c>
      <c r="H1047" s="284" t="str">
        <f>IF('Data invoice'!Q1163=0,"",'Data invoice'!R1163)</f>
        <v/>
      </c>
      <c r="I1047" s="320" t="str">
        <f>IF('Data invoice'!R1163=0,"",'Data invoice'!S1163)</f>
        <v/>
      </c>
      <c r="J1047" s="367" t="str">
        <f>IF('Data invoice'!S1163=0,"",'Data invoice'!T1163)</f>
        <v/>
      </c>
      <c r="L1047" s="414"/>
      <c r="M1047" s="275"/>
      <c r="N1047" s="275"/>
      <c r="O1047" s="414"/>
      <c r="P1047" s="414"/>
      <c r="Q1047" s="414"/>
      <c r="R1047" s="414"/>
      <c r="S1047" s="414"/>
      <c r="T1047" s="414"/>
      <c r="U1047" s="414"/>
      <c r="V1047" s="414"/>
      <c r="W1047" s="414"/>
      <c r="X1047" s="414"/>
      <c r="Y1047" s="414"/>
      <c r="Z1047" s="414"/>
      <c r="AA1047" s="414"/>
      <c r="AB1047" s="414"/>
      <c r="AC1047" s="275"/>
      <c r="AD1047" s="275"/>
      <c r="AE1047" s="275"/>
      <c r="AF1047" s="275"/>
      <c r="AG1047" s="275"/>
      <c r="AH1047" s="275"/>
      <c r="AI1047" s="275"/>
      <c r="AJ1047" s="275"/>
      <c r="AK1047" s="275"/>
      <c r="AL1047" s="275"/>
    </row>
    <row r="1048" spans="1:38" s="329" customFormat="1" ht="15" customHeight="1">
      <c r="A1048" s="284" t="str">
        <f>IF('Data invoice'!J1164=0,"",'Data invoice'!K1164)</f>
        <v/>
      </c>
      <c r="B1048" s="284" t="str">
        <f>IF('Data invoice'!K1164=0,"",'Data invoice'!L1164)</f>
        <v/>
      </c>
      <c r="C1048" s="284" t="str">
        <f>IF('Data invoice'!L1164=0,"",'Data invoice'!M1164)</f>
        <v/>
      </c>
      <c r="D1048" s="284" t="str">
        <f>IF('Data invoice'!M1164=0,"",'Data invoice'!N1164)</f>
        <v/>
      </c>
      <c r="E1048" s="284" t="str">
        <f>IF('Data invoice'!N1164=0,"",'Data invoice'!O1164)</f>
        <v/>
      </c>
      <c r="F1048" s="284" t="str">
        <f>IF('Data invoice'!O1164=0,"",'Data invoice'!P1164)</f>
        <v/>
      </c>
      <c r="G1048" s="284" t="str">
        <f>IF('Data invoice'!P1164=0,"",'Data invoice'!Q1164)</f>
        <v/>
      </c>
      <c r="H1048" s="284" t="str">
        <f>IF('Data invoice'!Q1164=0,"",'Data invoice'!R1164)</f>
        <v/>
      </c>
      <c r="I1048" s="320" t="str">
        <f>IF('Data invoice'!R1164=0,"",'Data invoice'!S1164)</f>
        <v/>
      </c>
      <c r="J1048" s="367" t="str">
        <f>IF('Data invoice'!S1164=0,"",'Data invoice'!T1164)</f>
        <v/>
      </c>
      <c r="L1048" s="414"/>
      <c r="M1048" s="275"/>
      <c r="N1048" s="275"/>
      <c r="O1048" s="414"/>
      <c r="P1048" s="414"/>
      <c r="Q1048" s="414"/>
      <c r="R1048" s="414"/>
      <c r="S1048" s="414"/>
      <c r="T1048" s="414"/>
      <c r="U1048" s="414"/>
      <c r="V1048" s="414"/>
      <c r="W1048" s="414"/>
      <c r="X1048" s="414"/>
      <c r="Y1048" s="414"/>
      <c r="Z1048" s="414"/>
      <c r="AA1048" s="414"/>
      <c r="AB1048" s="414"/>
      <c r="AC1048" s="275"/>
      <c r="AD1048" s="275"/>
      <c r="AE1048" s="275"/>
      <c r="AF1048" s="275"/>
      <c r="AG1048" s="275"/>
      <c r="AH1048" s="275"/>
      <c r="AI1048" s="275"/>
      <c r="AJ1048" s="275"/>
      <c r="AK1048" s="275"/>
      <c r="AL1048" s="275"/>
    </row>
    <row r="1049" spans="1:38" s="329" customFormat="1" ht="15" customHeight="1">
      <c r="A1049" s="284" t="str">
        <f>IF('Data invoice'!J1165=0,"",'Data invoice'!K1165)</f>
        <v/>
      </c>
      <c r="B1049" s="284" t="str">
        <f>IF('Data invoice'!K1165=0,"",'Data invoice'!L1165)</f>
        <v/>
      </c>
      <c r="C1049" s="284" t="str">
        <f>IF('Data invoice'!L1165=0,"",'Data invoice'!M1165)</f>
        <v/>
      </c>
      <c r="D1049" s="284" t="str">
        <f>IF('Data invoice'!M1165=0,"",'Data invoice'!N1165)</f>
        <v/>
      </c>
      <c r="E1049" s="284" t="str">
        <f>IF('Data invoice'!N1165=0,"",'Data invoice'!O1165)</f>
        <v/>
      </c>
      <c r="F1049" s="284" t="str">
        <f>IF('Data invoice'!O1165=0,"",'Data invoice'!P1165)</f>
        <v/>
      </c>
      <c r="G1049" s="284" t="str">
        <f>IF('Data invoice'!P1165=0,"",'Data invoice'!Q1165)</f>
        <v/>
      </c>
      <c r="H1049" s="284" t="str">
        <f>IF('Data invoice'!Q1165=0,"",'Data invoice'!R1165)</f>
        <v/>
      </c>
      <c r="I1049" s="320" t="str">
        <f>IF('Data invoice'!R1165=0,"",'Data invoice'!S1165)</f>
        <v/>
      </c>
      <c r="J1049" s="367" t="str">
        <f>IF('Data invoice'!S1165=0,"",'Data invoice'!T1165)</f>
        <v/>
      </c>
      <c r="L1049" s="414"/>
      <c r="M1049" s="275"/>
      <c r="N1049" s="275"/>
      <c r="O1049" s="414"/>
      <c r="P1049" s="414"/>
      <c r="Q1049" s="414"/>
      <c r="R1049" s="414"/>
      <c r="S1049" s="414"/>
      <c r="T1049" s="414"/>
      <c r="U1049" s="414"/>
      <c r="V1049" s="414"/>
      <c r="W1049" s="414"/>
      <c r="X1049" s="414"/>
      <c r="Y1049" s="414"/>
      <c r="Z1049" s="414"/>
      <c r="AA1049" s="414"/>
      <c r="AB1049" s="414"/>
      <c r="AC1049" s="275"/>
      <c r="AD1049" s="275"/>
      <c r="AE1049" s="275"/>
      <c r="AF1049" s="275"/>
      <c r="AG1049" s="275"/>
      <c r="AH1049" s="275"/>
      <c r="AI1049" s="275"/>
      <c r="AJ1049" s="275"/>
      <c r="AK1049" s="275"/>
      <c r="AL1049" s="275"/>
    </row>
    <row r="1050" spans="1:38" s="329" customFormat="1" ht="15" customHeight="1">
      <c r="A1050" s="284" t="str">
        <f>IF('Data invoice'!J1166=0,"",'Data invoice'!K1166)</f>
        <v/>
      </c>
      <c r="B1050" s="284" t="str">
        <f>IF('Data invoice'!K1166=0,"",'Data invoice'!L1166)</f>
        <v/>
      </c>
      <c r="C1050" s="284" t="str">
        <f>IF('Data invoice'!L1166=0,"",'Data invoice'!M1166)</f>
        <v/>
      </c>
      <c r="D1050" s="284" t="str">
        <f>IF('Data invoice'!M1166=0,"",'Data invoice'!N1166)</f>
        <v/>
      </c>
      <c r="E1050" s="284" t="str">
        <f>IF('Data invoice'!N1166=0,"",'Data invoice'!O1166)</f>
        <v/>
      </c>
      <c r="F1050" s="284" t="str">
        <f>IF('Data invoice'!O1166=0,"",'Data invoice'!P1166)</f>
        <v/>
      </c>
      <c r="G1050" s="284" t="str">
        <f>IF('Data invoice'!P1166=0,"",'Data invoice'!Q1166)</f>
        <v/>
      </c>
      <c r="H1050" s="284" t="str">
        <f>IF('Data invoice'!Q1166=0,"",'Data invoice'!R1166)</f>
        <v/>
      </c>
      <c r="I1050" s="320" t="str">
        <f>IF('Data invoice'!R1166=0,"",'Data invoice'!S1166)</f>
        <v/>
      </c>
      <c r="J1050" s="367" t="str">
        <f>IF('Data invoice'!S1166=0,"",'Data invoice'!T1166)</f>
        <v/>
      </c>
      <c r="L1050" s="414"/>
      <c r="M1050" s="275"/>
      <c r="N1050" s="275"/>
      <c r="O1050" s="414"/>
      <c r="P1050" s="414"/>
      <c r="Q1050" s="414"/>
      <c r="R1050" s="414"/>
      <c r="S1050" s="414"/>
      <c r="T1050" s="414"/>
      <c r="U1050" s="414"/>
      <c r="V1050" s="414"/>
      <c r="W1050" s="414"/>
      <c r="X1050" s="414"/>
      <c r="Y1050" s="414"/>
      <c r="Z1050" s="414"/>
      <c r="AA1050" s="414"/>
      <c r="AB1050" s="414"/>
      <c r="AC1050" s="275"/>
      <c r="AD1050" s="275"/>
      <c r="AE1050" s="275"/>
      <c r="AF1050" s="275"/>
      <c r="AG1050" s="275"/>
      <c r="AH1050" s="275"/>
      <c r="AI1050" s="275"/>
      <c r="AJ1050" s="275"/>
      <c r="AK1050" s="275"/>
      <c r="AL1050" s="275"/>
    </row>
    <row r="1051" spans="1:38" s="329" customFormat="1" ht="15" customHeight="1">
      <c r="A1051" s="284" t="str">
        <f>IF('Data invoice'!J1167=0,"",'Data invoice'!K1167)</f>
        <v/>
      </c>
      <c r="B1051" s="284" t="str">
        <f>IF('Data invoice'!K1167=0,"",'Data invoice'!L1167)</f>
        <v/>
      </c>
      <c r="C1051" s="284" t="str">
        <f>IF('Data invoice'!L1167=0,"",'Data invoice'!M1167)</f>
        <v/>
      </c>
      <c r="D1051" s="284" t="str">
        <f>IF('Data invoice'!M1167=0,"",'Data invoice'!N1167)</f>
        <v/>
      </c>
      <c r="E1051" s="284" t="str">
        <f>IF('Data invoice'!N1167=0,"",'Data invoice'!O1167)</f>
        <v/>
      </c>
      <c r="F1051" s="284" t="str">
        <f>IF('Data invoice'!O1167=0,"",'Data invoice'!P1167)</f>
        <v/>
      </c>
      <c r="G1051" s="284" t="str">
        <f>IF('Data invoice'!P1167=0,"",'Data invoice'!Q1167)</f>
        <v/>
      </c>
      <c r="H1051" s="284" t="str">
        <f>IF('Data invoice'!Q1167=0,"",'Data invoice'!R1167)</f>
        <v/>
      </c>
      <c r="I1051" s="320" t="str">
        <f>IF('Data invoice'!R1167=0,"",'Data invoice'!S1167)</f>
        <v/>
      </c>
      <c r="J1051" s="367" t="str">
        <f>IF('Data invoice'!S1167=0,"",'Data invoice'!T1167)</f>
        <v/>
      </c>
      <c r="L1051" s="414"/>
      <c r="M1051" s="275"/>
      <c r="N1051" s="275"/>
      <c r="O1051" s="414"/>
      <c r="P1051" s="414"/>
      <c r="Q1051" s="414"/>
      <c r="R1051" s="414"/>
      <c r="S1051" s="414"/>
      <c r="T1051" s="414"/>
      <c r="U1051" s="414"/>
      <c r="V1051" s="414"/>
      <c r="W1051" s="414"/>
      <c r="X1051" s="414"/>
      <c r="Y1051" s="414"/>
      <c r="Z1051" s="414"/>
      <c r="AA1051" s="414"/>
      <c r="AB1051" s="414"/>
      <c r="AC1051" s="275"/>
      <c r="AD1051" s="275"/>
      <c r="AE1051" s="275"/>
      <c r="AF1051" s="275"/>
      <c r="AG1051" s="275"/>
      <c r="AH1051" s="275"/>
      <c r="AI1051" s="275"/>
      <c r="AJ1051" s="275"/>
      <c r="AK1051" s="275"/>
      <c r="AL1051" s="275"/>
    </row>
    <row r="1052" spans="1:38" s="329" customFormat="1" ht="15" customHeight="1">
      <c r="A1052" s="284" t="str">
        <f>IF('Data invoice'!J1168=0,"",'Data invoice'!K1168)</f>
        <v/>
      </c>
      <c r="B1052" s="284" t="str">
        <f>IF('Data invoice'!K1168=0,"",'Data invoice'!L1168)</f>
        <v/>
      </c>
      <c r="C1052" s="284" t="str">
        <f>IF('Data invoice'!L1168=0,"",'Data invoice'!M1168)</f>
        <v/>
      </c>
      <c r="D1052" s="284" t="str">
        <f>IF('Data invoice'!M1168=0,"",'Data invoice'!N1168)</f>
        <v/>
      </c>
      <c r="E1052" s="284" t="str">
        <f>IF('Data invoice'!N1168=0,"",'Data invoice'!O1168)</f>
        <v/>
      </c>
      <c r="F1052" s="284" t="str">
        <f>IF('Data invoice'!O1168=0,"",'Data invoice'!P1168)</f>
        <v/>
      </c>
      <c r="G1052" s="284" t="str">
        <f>IF('Data invoice'!P1168=0,"",'Data invoice'!Q1168)</f>
        <v/>
      </c>
      <c r="H1052" s="284" t="str">
        <f>IF('Data invoice'!Q1168=0,"",'Data invoice'!R1168)</f>
        <v/>
      </c>
      <c r="I1052" s="320" t="str">
        <f>IF('Data invoice'!R1168=0,"",'Data invoice'!S1168)</f>
        <v/>
      </c>
      <c r="J1052" s="367" t="str">
        <f>IF('Data invoice'!S1168=0,"",'Data invoice'!T1168)</f>
        <v/>
      </c>
      <c r="L1052" s="414"/>
      <c r="M1052" s="275"/>
      <c r="N1052" s="275"/>
      <c r="O1052" s="414"/>
      <c r="P1052" s="414"/>
      <c r="Q1052" s="414"/>
      <c r="R1052" s="414"/>
      <c r="S1052" s="414"/>
      <c r="T1052" s="414"/>
      <c r="U1052" s="414"/>
      <c r="V1052" s="414"/>
      <c r="W1052" s="414"/>
      <c r="X1052" s="414"/>
      <c r="Y1052" s="414"/>
      <c r="Z1052" s="414"/>
      <c r="AA1052" s="414"/>
      <c r="AB1052" s="414"/>
      <c r="AC1052" s="275"/>
      <c r="AD1052" s="275"/>
      <c r="AE1052" s="275"/>
      <c r="AF1052" s="275"/>
      <c r="AG1052" s="275"/>
      <c r="AH1052" s="275"/>
      <c r="AI1052" s="275"/>
      <c r="AJ1052" s="275"/>
      <c r="AK1052" s="275"/>
      <c r="AL1052" s="275"/>
    </row>
    <row r="1053" spans="1:38" s="329" customFormat="1" ht="15" customHeight="1">
      <c r="A1053" s="284" t="str">
        <f>IF('Data invoice'!J1169=0,"",'Data invoice'!K1169)</f>
        <v/>
      </c>
      <c r="B1053" s="284" t="str">
        <f>IF('Data invoice'!K1169=0,"",'Data invoice'!L1169)</f>
        <v/>
      </c>
      <c r="C1053" s="284" t="str">
        <f>IF('Data invoice'!L1169=0,"",'Data invoice'!M1169)</f>
        <v/>
      </c>
      <c r="D1053" s="284" t="str">
        <f>IF('Data invoice'!M1169=0,"",'Data invoice'!N1169)</f>
        <v/>
      </c>
      <c r="E1053" s="284" t="str">
        <f>IF('Data invoice'!N1169=0,"",'Data invoice'!O1169)</f>
        <v/>
      </c>
      <c r="F1053" s="284" t="str">
        <f>IF('Data invoice'!O1169=0,"",'Data invoice'!P1169)</f>
        <v/>
      </c>
      <c r="G1053" s="284" t="str">
        <f>IF('Data invoice'!P1169=0,"",'Data invoice'!Q1169)</f>
        <v/>
      </c>
      <c r="H1053" s="284" t="str">
        <f>IF('Data invoice'!Q1169=0,"",'Data invoice'!R1169)</f>
        <v/>
      </c>
      <c r="I1053" s="320" t="str">
        <f>IF('Data invoice'!R1169=0,"",'Data invoice'!S1169)</f>
        <v/>
      </c>
      <c r="J1053" s="367" t="str">
        <f>IF('Data invoice'!S1169=0,"",'Data invoice'!T1169)</f>
        <v/>
      </c>
      <c r="L1053" s="414"/>
      <c r="M1053" s="275"/>
      <c r="N1053" s="275"/>
      <c r="O1053" s="414"/>
      <c r="P1053" s="414"/>
      <c r="Q1053" s="414"/>
      <c r="R1053" s="414"/>
      <c r="S1053" s="414"/>
      <c r="T1053" s="414"/>
      <c r="U1053" s="414"/>
      <c r="V1053" s="414"/>
      <c r="W1053" s="414"/>
      <c r="X1053" s="414"/>
      <c r="Y1053" s="414"/>
      <c r="Z1053" s="414"/>
      <c r="AA1053" s="414"/>
      <c r="AB1053" s="414"/>
      <c r="AC1053" s="275"/>
      <c r="AD1053" s="275"/>
      <c r="AE1053" s="275"/>
      <c r="AF1053" s="275"/>
      <c r="AG1053" s="275"/>
      <c r="AH1053" s="275"/>
      <c r="AI1053" s="275"/>
      <c r="AJ1053" s="275"/>
      <c r="AK1053" s="275"/>
      <c r="AL1053" s="275"/>
    </row>
    <row r="1054" spans="1:38" s="329" customFormat="1" ht="15" customHeight="1">
      <c r="A1054" s="284" t="str">
        <f>IF('Data invoice'!J1170=0,"",'Data invoice'!K1170)</f>
        <v/>
      </c>
      <c r="B1054" s="284" t="str">
        <f>IF('Data invoice'!K1170=0,"",'Data invoice'!L1170)</f>
        <v/>
      </c>
      <c r="C1054" s="284" t="str">
        <f>IF('Data invoice'!L1170=0,"",'Data invoice'!M1170)</f>
        <v/>
      </c>
      <c r="D1054" s="284" t="str">
        <f>IF('Data invoice'!M1170=0,"",'Data invoice'!N1170)</f>
        <v/>
      </c>
      <c r="E1054" s="284" t="str">
        <f>IF('Data invoice'!N1170=0,"",'Data invoice'!O1170)</f>
        <v/>
      </c>
      <c r="F1054" s="284" t="str">
        <f>IF('Data invoice'!O1170=0,"",'Data invoice'!P1170)</f>
        <v/>
      </c>
      <c r="G1054" s="284" t="str">
        <f>IF('Data invoice'!P1170=0,"",'Data invoice'!Q1170)</f>
        <v/>
      </c>
      <c r="H1054" s="284" t="str">
        <f>IF('Data invoice'!Q1170=0,"",'Data invoice'!R1170)</f>
        <v/>
      </c>
      <c r="I1054" s="320" t="str">
        <f>IF('Data invoice'!R1170=0,"",'Data invoice'!S1170)</f>
        <v/>
      </c>
      <c r="J1054" s="367" t="str">
        <f>IF('Data invoice'!S1170=0,"",'Data invoice'!T1170)</f>
        <v/>
      </c>
      <c r="L1054" s="414"/>
      <c r="M1054" s="275"/>
      <c r="N1054" s="275"/>
      <c r="O1054" s="414"/>
      <c r="P1054" s="414"/>
      <c r="Q1054" s="414"/>
      <c r="R1054" s="414"/>
      <c r="S1054" s="414"/>
      <c r="T1054" s="414"/>
      <c r="U1054" s="414"/>
      <c r="V1054" s="414"/>
      <c r="W1054" s="414"/>
      <c r="X1054" s="414"/>
      <c r="Y1054" s="414"/>
      <c r="Z1054" s="414"/>
      <c r="AA1054" s="414"/>
      <c r="AB1054" s="414"/>
      <c r="AC1054" s="275"/>
      <c r="AD1054" s="275"/>
      <c r="AE1054" s="275"/>
      <c r="AF1054" s="275"/>
      <c r="AG1054" s="275"/>
      <c r="AH1054" s="275"/>
      <c r="AI1054" s="275"/>
      <c r="AJ1054" s="275"/>
      <c r="AK1054" s="275"/>
      <c r="AL1054" s="275"/>
    </row>
    <row r="1055" spans="1:38" s="329" customFormat="1" ht="15" customHeight="1">
      <c r="A1055" s="284" t="str">
        <f>IF('Data invoice'!J1171=0,"",'Data invoice'!K1171)</f>
        <v/>
      </c>
      <c r="B1055" s="284" t="str">
        <f>IF('Data invoice'!K1171=0,"",'Data invoice'!L1171)</f>
        <v/>
      </c>
      <c r="C1055" s="284" t="str">
        <f>IF('Data invoice'!L1171=0,"",'Data invoice'!M1171)</f>
        <v/>
      </c>
      <c r="D1055" s="284" t="str">
        <f>IF('Data invoice'!M1171=0,"",'Data invoice'!N1171)</f>
        <v/>
      </c>
      <c r="E1055" s="284" t="str">
        <f>IF('Data invoice'!N1171=0,"",'Data invoice'!O1171)</f>
        <v/>
      </c>
      <c r="F1055" s="284" t="str">
        <f>IF('Data invoice'!O1171=0,"",'Data invoice'!P1171)</f>
        <v/>
      </c>
      <c r="G1055" s="284" t="str">
        <f>IF('Data invoice'!P1171=0,"",'Data invoice'!Q1171)</f>
        <v/>
      </c>
      <c r="H1055" s="284" t="str">
        <f>IF('Data invoice'!Q1171=0,"",'Data invoice'!R1171)</f>
        <v/>
      </c>
      <c r="I1055" s="320" t="str">
        <f>IF('Data invoice'!R1171=0,"",'Data invoice'!S1171)</f>
        <v/>
      </c>
      <c r="J1055" s="367" t="str">
        <f>IF('Data invoice'!S1171=0,"",'Data invoice'!T1171)</f>
        <v/>
      </c>
      <c r="L1055" s="414"/>
      <c r="M1055" s="275"/>
      <c r="N1055" s="275"/>
      <c r="O1055" s="414"/>
      <c r="P1055" s="414"/>
      <c r="Q1055" s="414"/>
      <c r="R1055" s="414"/>
      <c r="S1055" s="414"/>
      <c r="T1055" s="414"/>
      <c r="U1055" s="414"/>
      <c r="V1055" s="414"/>
      <c r="W1055" s="414"/>
      <c r="X1055" s="414"/>
      <c r="Y1055" s="414"/>
      <c r="Z1055" s="414"/>
      <c r="AA1055" s="414"/>
      <c r="AB1055" s="414"/>
      <c r="AC1055" s="275"/>
      <c r="AD1055" s="275"/>
      <c r="AE1055" s="275"/>
      <c r="AF1055" s="275"/>
      <c r="AG1055" s="275"/>
      <c r="AH1055" s="275"/>
      <c r="AI1055" s="275"/>
      <c r="AJ1055" s="275"/>
      <c r="AK1055" s="275"/>
      <c r="AL1055" s="275"/>
    </row>
    <row r="1056" spans="1:38" s="329" customFormat="1" ht="15" customHeight="1">
      <c r="A1056" s="284" t="str">
        <f>IF('Data invoice'!J1172=0,"",'Data invoice'!K1172)</f>
        <v/>
      </c>
      <c r="B1056" s="284" t="str">
        <f>IF('Data invoice'!K1172=0,"",'Data invoice'!L1172)</f>
        <v/>
      </c>
      <c r="C1056" s="284" t="str">
        <f>IF('Data invoice'!L1172=0,"",'Data invoice'!M1172)</f>
        <v/>
      </c>
      <c r="D1056" s="284" t="str">
        <f>IF('Data invoice'!M1172=0,"",'Data invoice'!N1172)</f>
        <v/>
      </c>
      <c r="E1056" s="284" t="str">
        <f>IF('Data invoice'!N1172=0,"",'Data invoice'!O1172)</f>
        <v/>
      </c>
      <c r="F1056" s="284" t="str">
        <f>IF('Data invoice'!O1172=0,"",'Data invoice'!P1172)</f>
        <v/>
      </c>
      <c r="G1056" s="284" t="str">
        <f>IF('Data invoice'!P1172=0,"",'Data invoice'!Q1172)</f>
        <v/>
      </c>
      <c r="H1056" s="284" t="str">
        <f>IF('Data invoice'!Q1172=0,"",'Data invoice'!R1172)</f>
        <v/>
      </c>
      <c r="I1056" s="320" t="str">
        <f>IF('Data invoice'!R1172=0,"",'Data invoice'!S1172)</f>
        <v/>
      </c>
      <c r="J1056" s="367" t="str">
        <f>IF('Data invoice'!S1172=0,"",'Data invoice'!T1172)</f>
        <v/>
      </c>
      <c r="L1056" s="414"/>
      <c r="M1056" s="275"/>
      <c r="N1056" s="275"/>
      <c r="O1056" s="414"/>
      <c r="P1056" s="414"/>
      <c r="Q1056" s="414"/>
      <c r="R1056" s="414"/>
      <c r="S1056" s="414"/>
      <c r="T1056" s="414"/>
      <c r="U1056" s="414"/>
      <c r="V1056" s="414"/>
      <c r="W1056" s="414"/>
      <c r="X1056" s="414"/>
      <c r="Y1056" s="414"/>
      <c r="Z1056" s="414"/>
      <c r="AA1056" s="414"/>
      <c r="AB1056" s="414"/>
      <c r="AC1056" s="275"/>
      <c r="AD1056" s="275"/>
      <c r="AE1056" s="275"/>
      <c r="AF1056" s="275"/>
      <c r="AG1056" s="275"/>
      <c r="AH1056" s="275"/>
      <c r="AI1056" s="275"/>
      <c r="AJ1056" s="275"/>
      <c r="AK1056" s="275"/>
      <c r="AL1056" s="275"/>
    </row>
    <row r="1057" spans="1:38" s="329" customFormat="1" ht="15" customHeight="1">
      <c r="A1057" s="284" t="str">
        <f>IF('Data invoice'!J1173=0,"",'Data invoice'!K1173)</f>
        <v/>
      </c>
      <c r="B1057" s="284" t="str">
        <f>IF('Data invoice'!K1173=0,"",'Data invoice'!L1173)</f>
        <v/>
      </c>
      <c r="C1057" s="284" t="str">
        <f>IF('Data invoice'!L1173=0,"",'Data invoice'!M1173)</f>
        <v/>
      </c>
      <c r="D1057" s="284" t="str">
        <f>IF('Data invoice'!M1173=0,"",'Data invoice'!N1173)</f>
        <v/>
      </c>
      <c r="E1057" s="284" t="str">
        <f>IF('Data invoice'!N1173=0,"",'Data invoice'!O1173)</f>
        <v/>
      </c>
      <c r="F1057" s="284" t="str">
        <f>IF('Data invoice'!O1173=0,"",'Data invoice'!P1173)</f>
        <v/>
      </c>
      <c r="G1057" s="284" t="str">
        <f>IF('Data invoice'!P1173=0,"",'Data invoice'!Q1173)</f>
        <v/>
      </c>
      <c r="H1057" s="284" t="str">
        <f>IF('Data invoice'!Q1173=0,"",'Data invoice'!R1173)</f>
        <v/>
      </c>
      <c r="I1057" s="320" t="str">
        <f>IF('Data invoice'!R1173=0,"",'Data invoice'!S1173)</f>
        <v/>
      </c>
      <c r="J1057" s="367" t="str">
        <f>IF('Data invoice'!S1173=0,"",'Data invoice'!T1173)</f>
        <v/>
      </c>
      <c r="L1057" s="414"/>
      <c r="M1057" s="275"/>
      <c r="N1057" s="275"/>
      <c r="O1057" s="414"/>
      <c r="P1057" s="414"/>
      <c r="Q1057" s="414"/>
      <c r="R1057" s="414"/>
      <c r="S1057" s="414"/>
      <c r="T1057" s="414"/>
      <c r="U1057" s="414"/>
      <c r="V1057" s="414"/>
      <c r="W1057" s="414"/>
      <c r="X1057" s="414"/>
      <c r="Y1057" s="414"/>
      <c r="Z1057" s="414"/>
      <c r="AA1057" s="414"/>
      <c r="AB1057" s="414"/>
      <c r="AC1057" s="275"/>
      <c r="AD1057" s="275"/>
      <c r="AE1057" s="275"/>
      <c r="AF1057" s="275"/>
      <c r="AG1057" s="275"/>
      <c r="AH1057" s="275"/>
      <c r="AI1057" s="275"/>
      <c r="AJ1057" s="275"/>
      <c r="AK1057" s="275"/>
      <c r="AL1057" s="275"/>
    </row>
    <row r="1058" spans="1:38" s="329" customFormat="1" ht="15" customHeight="1">
      <c r="A1058" s="284" t="str">
        <f>IF('Data invoice'!J1174=0,"",'Data invoice'!K1174)</f>
        <v/>
      </c>
      <c r="B1058" s="284" t="str">
        <f>IF('Data invoice'!K1174=0,"",'Data invoice'!L1174)</f>
        <v/>
      </c>
      <c r="C1058" s="284" t="str">
        <f>IF('Data invoice'!L1174=0,"",'Data invoice'!M1174)</f>
        <v/>
      </c>
      <c r="D1058" s="284" t="str">
        <f>IF('Data invoice'!M1174=0,"",'Data invoice'!N1174)</f>
        <v/>
      </c>
      <c r="E1058" s="284" t="str">
        <f>IF('Data invoice'!N1174=0,"",'Data invoice'!O1174)</f>
        <v/>
      </c>
      <c r="F1058" s="284" t="str">
        <f>IF('Data invoice'!O1174=0,"",'Data invoice'!P1174)</f>
        <v/>
      </c>
      <c r="G1058" s="284" t="str">
        <f>IF('Data invoice'!P1174=0,"",'Data invoice'!Q1174)</f>
        <v/>
      </c>
      <c r="H1058" s="284" t="str">
        <f>IF('Data invoice'!Q1174=0,"",'Data invoice'!R1174)</f>
        <v/>
      </c>
      <c r="I1058" s="320" t="str">
        <f>IF('Data invoice'!R1174=0,"",'Data invoice'!S1174)</f>
        <v/>
      </c>
      <c r="J1058" s="367" t="str">
        <f>IF('Data invoice'!S1174=0,"",'Data invoice'!T1174)</f>
        <v/>
      </c>
      <c r="L1058" s="414"/>
      <c r="M1058" s="275"/>
      <c r="N1058" s="275"/>
      <c r="O1058" s="414"/>
      <c r="P1058" s="414"/>
      <c r="Q1058" s="414"/>
      <c r="R1058" s="414"/>
      <c r="S1058" s="414"/>
      <c r="T1058" s="414"/>
      <c r="U1058" s="414"/>
      <c r="V1058" s="414"/>
      <c r="W1058" s="414"/>
      <c r="X1058" s="414"/>
      <c r="Y1058" s="414"/>
      <c r="Z1058" s="414"/>
      <c r="AA1058" s="414"/>
      <c r="AB1058" s="414"/>
      <c r="AC1058" s="275"/>
      <c r="AD1058" s="275"/>
      <c r="AE1058" s="275"/>
      <c r="AF1058" s="275"/>
      <c r="AG1058" s="275"/>
      <c r="AH1058" s="275"/>
      <c r="AI1058" s="275"/>
      <c r="AJ1058" s="275"/>
      <c r="AK1058" s="275"/>
      <c r="AL1058" s="275"/>
    </row>
    <row r="1059" spans="1:38" s="329" customFormat="1" ht="15" customHeight="1">
      <c r="A1059" s="284" t="str">
        <f>IF('Data invoice'!J1175=0,"",'Data invoice'!K1175)</f>
        <v/>
      </c>
      <c r="B1059" s="284" t="str">
        <f>IF('Data invoice'!K1175=0,"",'Data invoice'!L1175)</f>
        <v/>
      </c>
      <c r="C1059" s="284" t="str">
        <f>IF('Data invoice'!L1175=0,"",'Data invoice'!M1175)</f>
        <v/>
      </c>
      <c r="D1059" s="284" t="str">
        <f>IF('Data invoice'!M1175=0,"",'Data invoice'!N1175)</f>
        <v/>
      </c>
      <c r="E1059" s="284" t="str">
        <f>IF('Data invoice'!N1175=0,"",'Data invoice'!O1175)</f>
        <v/>
      </c>
      <c r="F1059" s="284" t="str">
        <f>IF('Data invoice'!O1175=0,"",'Data invoice'!P1175)</f>
        <v/>
      </c>
      <c r="G1059" s="284" t="str">
        <f>IF('Data invoice'!P1175=0,"",'Data invoice'!Q1175)</f>
        <v/>
      </c>
      <c r="H1059" s="284" t="str">
        <f>IF('Data invoice'!Q1175=0,"",'Data invoice'!R1175)</f>
        <v/>
      </c>
      <c r="I1059" s="320" t="str">
        <f>IF('Data invoice'!R1175=0,"",'Data invoice'!S1175)</f>
        <v/>
      </c>
      <c r="J1059" s="367" t="str">
        <f>IF('Data invoice'!S1175=0,"",'Data invoice'!T1175)</f>
        <v/>
      </c>
      <c r="L1059" s="414"/>
      <c r="M1059" s="275"/>
      <c r="N1059" s="275"/>
      <c r="O1059" s="414"/>
      <c r="P1059" s="414"/>
      <c r="Q1059" s="414"/>
      <c r="R1059" s="414"/>
      <c r="S1059" s="414"/>
      <c r="T1059" s="414"/>
      <c r="U1059" s="414"/>
      <c r="V1059" s="414"/>
      <c r="W1059" s="414"/>
      <c r="X1059" s="414"/>
      <c r="Y1059" s="414"/>
      <c r="Z1059" s="414"/>
      <c r="AA1059" s="414"/>
      <c r="AB1059" s="414"/>
      <c r="AC1059" s="275"/>
      <c r="AD1059" s="275"/>
      <c r="AE1059" s="275"/>
      <c r="AF1059" s="275"/>
      <c r="AG1059" s="275"/>
      <c r="AH1059" s="275"/>
      <c r="AI1059" s="275"/>
      <c r="AJ1059" s="275"/>
      <c r="AK1059" s="275"/>
      <c r="AL1059" s="275"/>
    </row>
    <row r="1060" spans="1:38" s="329" customFormat="1" ht="15" customHeight="1">
      <c r="A1060" s="284" t="str">
        <f>IF('Data invoice'!J1176=0,"",'Data invoice'!K1176)</f>
        <v/>
      </c>
      <c r="B1060" s="284" t="str">
        <f>IF('Data invoice'!K1176=0,"",'Data invoice'!L1176)</f>
        <v/>
      </c>
      <c r="C1060" s="284" t="str">
        <f>IF('Data invoice'!L1176=0,"",'Data invoice'!M1176)</f>
        <v/>
      </c>
      <c r="D1060" s="284" t="str">
        <f>IF('Data invoice'!M1176=0,"",'Data invoice'!N1176)</f>
        <v/>
      </c>
      <c r="E1060" s="284" t="str">
        <f>IF('Data invoice'!N1176=0,"",'Data invoice'!O1176)</f>
        <v/>
      </c>
      <c r="F1060" s="284" t="str">
        <f>IF('Data invoice'!O1176=0,"",'Data invoice'!P1176)</f>
        <v/>
      </c>
      <c r="G1060" s="284" t="str">
        <f>IF('Data invoice'!P1176=0,"",'Data invoice'!Q1176)</f>
        <v/>
      </c>
      <c r="H1060" s="284" t="str">
        <f>IF('Data invoice'!Q1176=0,"",'Data invoice'!R1176)</f>
        <v/>
      </c>
      <c r="I1060" s="320" t="str">
        <f>IF('Data invoice'!R1176=0,"",'Data invoice'!S1176)</f>
        <v/>
      </c>
      <c r="J1060" s="367" t="str">
        <f>IF('Data invoice'!S1176=0,"",'Data invoice'!T1176)</f>
        <v/>
      </c>
      <c r="L1060" s="414"/>
      <c r="M1060" s="275"/>
      <c r="N1060" s="275"/>
      <c r="O1060" s="414"/>
      <c r="P1060" s="414"/>
      <c r="Q1060" s="414"/>
      <c r="R1060" s="414"/>
      <c r="S1060" s="414"/>
      <c r="T1060" s="414"/>
      <c r="U1060" s="414"/>
      <c r="V1060" s="414"/>
      <c r="W1060" s="414"/>
      <c r="X1060" s="414"/>
      <c r="Y1060" s="414"/>
      <c r="Z1060" s="414"/>
      <c r="AA1060" s="414"/>
      <c r="AB1060" s="414"/>
      <c r="AC1060" s="275"/>
      <c r="AD1060" s="275"/>
      <c r="AE1060" s="275"/>
      <c r="AF1060" s="275"/>
      <c r="AG1060" s="275"/>
      <c r="AH1060" s="275"/>
      <c r="AI1060" s="275"/>
      <c r="AJ1060" s="275"/>
      <c r="AK1060" s="275"/>
      <c r="AL1060" s="275"/>
    </row>
    <row r="1061" spans="1:38" s="329" customFormat="1" ht="15" customHeight="1">
      <c r="A1061" s="284" t="str">
        <f>IF('Data invoice'!J1177=0,"",'Data invoice'!K1177)</f>
        <v/>
      </c>
      <c r="B1061" s="284" t="str">
        <f>IF('Data invoice'!K1177=0,"",'Data invoice'!L1177)</f>
        <v/>
      </c>
      <c r="C1061" s="284" t="str">
        <f>IF('Data invoice'!L1177=0,"",'Data invoice'!M1177)</f>
        <v/>
      </c>
      <c r="D1061" s="284" t="str">
        <f>IF('Data invoice'!M1177=0,"",'Data invoice'!N1177)</f>
        <v/>
      </c>
      <c r="E1061" s="284" t="str">
        <f>IF('Data invoice'!N1177=0,"",'Data invoice'!O1177)</f>
        <v/>
      </c>
      <c r="F1061" s="284" t="str">
        <f>IF('Data invoice'!O1177=0,"",'Data invoice'!P1177)</f>
        <v/>
      </c>
      <c r="G1061" s="284" t="str">
        <f>IF('Data invoice'!P1177=0,"",'Data invoice'!Q1177)</f>
        <v/>
      </c>
      <c r="H1061" s="284" t="str">
        <f>IF('Data invoice'!Q1177=0,"",'Data invoice'!R1177)</f>
        <v/>
      </c>
      <c r="I1061" s="320" t="str">
        <f>IF('Data invoice'!R1177=0,"",'Data invoice'!S1177)</f>
        <v/>
      </c>
      <c r="J1061" s="367" t="str">
        <f>IF('Data invoice'!S1177=0,"",'Data invoice'!T1177)</f>
        <v/>
      </c>
      <c r="L1061" s="414"/>
      <c r="M1061" s="275"/>
      <c r="N1061" s="275"/>
      <c r="O1061" s="414"/>
      <c r="P1061" s="414"/>
      <c r="Q1061" s="414"/>
      <c r="R1061" s="414"/>
      <c r="S1061" s="414"/>
      <c r="T1061" s="414"/>
      <c r="U1061" s="414"/>
      <c r="V1061" s="414"/>
      <c r="W1061" s="414"/>
      <c r="X1061" s="414"/>
      <c r="Y1061" s="414"/>
      <c r="Z1061" s="414"/>
      <c r="AA1061" s="414"/>
      <c r="AB1061" s="414"/>
      <c r="AC1061" s="275"/>
      <c r="AD1061" s="275"/>
      <c r="AE1061" s="275"/>
      <c r="AF1061" s="275"/>
      <c r="AG1061" s="275"/>
      <c r="AH1061" s="275"/>
      <c r="AI1061" s="275"/>
      <c r="AJ1061" s="275"/>
      <c r="AK1061" s="275"/>
      <c r="AL1061" s="275"/>
    </row>
    <row r="1062" spans="1:38" s="329" customFormat="1" ht="15" customHeight="1">
      <c r="A1062" s="284" t="str">
        <f>IF('Data invoice'!J1178=0,"",'Data invoice'!K1178)</f>
        <v/>
      </c>
      <c r="B1062" s="284" t="str">
        <f>IF('Data invoice'!K1178=0,"",'Data invoice'!L1178)</f>
        <v/>
      </c>
      <c r="C1062" s="284" t="str">
        <f>IF('Data invoice'!L1178=0,"",'Data invoice'!M1178)</f>
        <v/>
      </c>
      <c r="D1062" s="284" t="str">
        <f>IF('Data invoice'!M1178=0,"",'Data invoice'!N1178)</f>
        <v/>
      </c>
      <c r="E1062" s="284" t="str">
        <f>IF('Data invoice'!N1178=0,"",'Data invoice'!O1178)</f>
        <v/>
      </c>
      <c r="F1062" s="284" t="str">
        <f>IF('Data invoice'!O1178=0,"",'Data invoice'!P1178)</f>
        <v/>
      </c>
      <c r="G1062" s="284" t="str">
        <f>IF('Data invoice'!P1178=0,"",'Data invoice'!Q1178)</f>
        <v/>
      </c>
      <c r="H1062" s="284" t="str">
        <f>IF('Data invoice'!Q1178=0,"",'Data invoice'!R1178)</f>
        <v/>
      </c>
      <c r="I1062" s="320" t="str">
        <f>IF('Data invoice'!R1178=0,"",'Data invoice'!S1178)</f>
        <v/>
      </c>
      <c r="J1062" s="367" t="str">
        <f>IF('Data invoice'!S1178=0,"",'Data invoice'!T1178)</f>
        <v/>
      </c>
      <c r="L1062" s="414"/>
      <c r="M1062" s="275"/>
      <c r="N1062" s="275"/>
      <c r="O1062" s="414"/>
      <c r="P1062" s="414"/>
      <c r="Q1062" s="414"/>
      <c r="R1062" s="414"/>
      <c r="S1062" s="414"/>
      <c r="T1062" s="414"/>
      <c r="U1062" s="414"/>
      <c r="V1062" s="414"/>
      <c r="W1062" s="414"/>
      <c r="X1062" s="414"/>
      <c r="Y1062" s="414"/>
      <c r="Z1062" s="414"/>
      <c r="AA1062" s="414"/>
      <c r="AB1062" s="414"/>
      <c r="AC1062" s="275"/>
      <c r="AD1062" s="275"/>
      <c r="AE1062" s="275"/>
      <c r="AF1062" s="275"/>
      <c r="AG1062" s="275"/>
      <c r="AH1062" s="275"/>
      <c r="AI1062" s="275"/>
      <c r="AJ1062" s="275"/>
      <c r="AK1062" s="275"/>
      <c r="AL1062" s="275"/>
    </row>
    <row r="1063" spans="1:38" s="329" customFormat="1" ht="15" customHeight="1">
      <c r="A1063" s="284" t="str">
        <f>IF('Data invoice'!J1179=0,"",'Data invoice'!K1179)</f>
        <v/>
      </c>
      <c r="B1063" s="284" t="str">
        <f>IF('Data invoice'!K1179=0,"",'Data invoice'!L1179)</f>
        <v/>
      </c>
      <c r="C1063" s="284" t="str">
        <f>IF('Data invoice'!L1179=0,"",'Data invoice'!M1179)</f>
        <v/>
      </c>
      <c r="D1063" s="284" t="str">
        <f>IF('Data invoice'!M1179=0,"",'Data invoice'!N1179)</f>
        <v/>
      </c>
      <c r="E1063" s="284" t="str">
        <f>IF('Data invoice'!N1179=0,"",'Data invoice'!O1179)</f>
        <v/>
      </c>
      <c r="F1063" s="284" t="str">
        <f>IF('Data invoice'!O1179=0,"",'Data invoice'!P1179)</f>
        <v/>
      </c>
      <c r="G1063" s="284" t="str">
        <f>IF('Data invoice'!P1179=0,"",'Data invoice'!Q1179)</f>
        <v/>
      </c>
      <c r="H1063" s="284" t="str">
        <f>IF('Data invoice'!Q1179=0,"",'Data invoice'!R1179)</f>
        <v/>
      </c>
      <c r="I1063" s="320" t="str">
        <f>IF('Data invoice'!R1179=0,"",'Data invoice'!S1179)</f>
        <v/>
      </c>
      <c r="J1063" s="367" t="str">
        <f>IF('Data invoice'!S1179=0,"",'Data invoice'!T1179)</f>
        <v/>
      </c>
      <c r="L1063" s="414"/>
      <c r="M1063" s="275"/>
      <c r="N1063" s="275"/>
      <c r="O1063" s="414"/>
      <c r="P1063" s="414"/>
      <c r="Q1063" s="414"/>
      <c r="R1063" s="414"/>
      <c r="S1063" s="414"/>
      <c r="T1063" s="414"/>
      <c r="U1063" s="414"/>
      <c r="V1063" s="414"/>
      <c r="W1063" s="414"/>
      <c r="X1063" s="414"/>
      <c r="Y1063" s="414"/>
      <c r="Z1063" s="414"/>
      <c r="AA1063" s="414"/>
      <c r="AB1063" s="414"/>
      <c r="AC1063" s="275"/>
      <c r="AD1063" s="275"/>
      <c r="AE1063" s="275"/>
      <c r="AF1063" s="275"/>
      <c r="AG1063" s="275"/>
      <c r="AH1063" s="275"/>
      <c r="AI1063" s="275"/>
      <c r="AJ1063" s="275"/>
      <c r="AK1063" s="275"/>
      <c r="AL1063" s="275"/>
    </row>
    <row r="1064" spans="1:38" s="329" customFormat="1" ht="15" customHeight="1">
      <c r="A1064" s="284" t="str">
        <f>IF('Data invoice'!J1180=0,"",'Data invoice'!K1180)</f>
        <v/>
      </c>
      <c r="B1064" s="284" t="str">
        <f>IF('Data invoice'!K1180=0,"",'Data invoice'!L1180)</f>
        <v/>
      </c>
      <c r="C1064" s="284" t="str">
        <f>IF('Data invoice'!L1180=0,"",'Data invoice'!M1180)</f>
        <v/>
      </c>
      <c r="D1064" s="284" t="str">
        <f>IF('Data invoice'!M1180=0,"",'Data invoice'!N1180)</f>
        <v/>
      </c>
      <c r="E1064" s="284" t="str">
        <f>IF('Data invoice'!N1180=0,"",'Data invoice'!O1180)</f>
        <v/>
      </c>
      <c r="F1064" s="284" t="str">
        <f>IF('Data invoice'!O1180=0,"",'Data invoice'!P1180)</f>
        <v/>
      </c>
      <c r="G1064" s="284" t="str">
        <f>IF('Data invoice'!P1180=0,"",'Data invoice'!Q1180)</f>
        <v/>
      </c>
      <c r="H1064" s="284" t="str">
        <f>IF('Data invoice'!Q1180=0,"",'Data invoice'!R1180)</f>
        <v/>
      </c>
      <c r="I1064" s="320" t="str">
        <f>IF('Data invoice'!R1180=0,"",'Data invoice'!S1180)</f>
        <v/>
      </c>
      <c r="J1064" s="367" t="str">
        <f>IF('Data invoice'!S1180=0,"",'Data invoice'!T1180)</f>
        <v/>
      </c>
      <c r="L1064" s="414"/>
      <c r="M1064" s="275"/>
      <c r="N1064" s="275"/>
      <c r="O1064" s="414"/>
      <c r="P1064" s="414"/>
      <c r="Q1064" s="414"/>
      <c r="R1064" s="414"/>
      <c r="S1064" s="414"/>
      <c r="T1064" s="414"/>
      <c r="U1064" s="414"/>
      <c r="V1064" s="414"/>
      <c r="W1064" s="414"/>
      <c r="X1064" s="414"/>
      <c r="Y1064" s="414"/>
      <c r="Z1064" s="414"/>
      <c r="AA1064" s="414"/>
      <c r="AB1064" s="414"/>
      <c r="AC1064" s="275"/>
      <c r="AD1064" s="275"/>
      <c r="AE1064" s="275"/>
      <c r="AF1064" s="275"/>
      <c r="AG1064" s="275"/>
      <c r="AH1064" s="275"/>
      <c r="AI1064" s="275"/>
      <c r="AJ1064" s="275"/>
      <c r="AK1064" s="275"/>
      <c r="AL1064" s="275"/>
    </row>
    <row r="1065" spans="1:38" s="329" customFormat="1" ht="15" customHeight="1">
      <c r="A1065" s="284" t="str">
        <f>IF('Data invoice'!J1181=0,"",'Data invoice'!K1181)</f>
        <v/>
      </c>
      <c r="B1065" s="284" t="str">
        <f>IF('Data invoice'!K1181=0,"",'Data invoice'!L1181)</f>
        <v/>
      </c>
      <c r="C1065" s="284" t="str">
        <f>IF('Data invoice'!L1181=0,"",'Data invoice'!M1181)</f>
        <v/>
      </c>
      <c r="D1065" s="284" t="str">
        <f>IF('Data invoice'!M1181=0,"",'Data invoice'!N1181)</f>
        <v/>
      </c>
      <c r="E1065" s="284" t="str">
        <f>IF('Data invoice'!N1181=0,"",'Data invoice'!O1181)</f>
        <v/>
      </c>
      <c r="F1065" s="284" t="str">
        <f>IF('Data invoice'!O1181=0,"",'Data invoice'!P1181)</f>
        <v/>
      </c>
      <c r="G1065" s="284" t="str">
        <f>IF('Data invoice'!P1181=0,"",'Data invoice'!Q1181)</f>
        <v/>
      </c>
      <c r="H1065" s="284" t="str">
        <f>IF('Data invoice'!Q1181=0,"",'Data invoice'!R1181)</f>
        <v/>
      </c>
      <c r="I1065" s="320" t="str">
        <f>IF('Data invoice'!R1181=0,"",'Data invoice'!S1181)</f>
        <v/>
      </c>
      <c r="J1065" s="367" t="str">
        <f>IF('Data invoice'!S1181=0,"",'Data invoice'!T1181)</f>
        <v/>
      </c>
      <c r="L1065" s="414"/>
      <c r="M1065" s="275"/>
      <c r="N1065" s="275"/>
      <c r="O1065" s="414"/>
      <c r="P1065" s="414"/>
      <c r="Q1065" s="414"/>
      <c r="R1065" s="414"/>
      <c r="S1065" s="414"/>
      <c r="T1065" s="414"/>
      <c r="U1065" s="414"/>
      <c r="V1065" s="414"/>
      <c r="W1065" s="414"/>
      <c r="X1065" s="414"/>
      <c r="Y1065" s="414"/>
      <c r="Z1065" s="414"/>
      <c r="AA1065" s="414"/>
      <c r="AB1065" s="414"/>
      <c r="AC1065" s="275"/>
      <c r="AD1065" s="275"/>
      <c r="AE1065" s="275"/>
      <c r="AF1065" s="275"/>
      <c r="AG1065" s="275"/>
      <c r="AH1065" s="275"/>
      <c r="AI1065" s="275"/>
      <c r="AJ1065" s="275"/>
      <c r="AK1065" s="275"/>
      <c r="AL1065" s="275"/>
    </row>
    <row r="1066" spans="1:38" s="329" customFormat="1" ht="15" customHeight="1">
      <c r="A1066" s="284" t="str">
        <f>IF('Data invoice'!J1182=0,"",'Data invoice'!K1182)</f>
        <v/>
      </c>
      <c r="B1066" s="284" t="str">
        <f>IF('Data invoice'!K1182=0,"",'Data invoice'!L1182)</f>
        <v/>
      </c>
      <c r="C1066" s="284" t="str">
        <f>IF('Data invoice'!L1182=0,"",'Data invoice'!M1182)</f>
        <v/>
      </c>
      <c r="D1066" s="284" t="str">
        <f>IF('Data invoice'!M1182=0,"",'Data invoice'!N1182)</f>
        <v/>
      </c>
      <c r="E1066" s="284" t="str">
        <f>IF('Data invoice'!N1182=0,"",'Data invoice'!O1182)</f>
        <v/>
      </c>
      <c r="F1066" s="284" t="str">
        <f>IF('Data invoice'!O1182=0,"",'Data invoice'!P1182)</f>
        <v/>
      </c>
      <c r="G1066" s="284" t="str">
        <f>IF('Data invoice'!P1182=0,"",'Data invoice'!Q1182)</f>
        <v/>
      </c>
      <c r="H1066" s="284" t="str">
        <f>IF('Data invoice'!Q1182=0,"",'Data invoice'!R1182)</f>
        <v/>
      </c>
      <c r="I1066" s="320" t="str">
        <f>IF('Data invoice'!R1182=0,"",'Data invoice'!S1182)</f>
        <v/>
      </c>
      <c r="J1066" s="367" t="str">
        <f>IF('Data invoice'!S1182=0,"",'Data invoice'!T1182)</f>
        <v/>
      </c>
      <c r="L1066" s="414"/>
      <c r="M1066" s="275"/>
      <c r="N1066" s="275"/>
      <c r="O1066" s="414"/>
      <c r="P1066" s="414"/>
      <c r="Q1066" s="414"/>
      <c r="R1066" s="414"/>
      <c r="S1066" s="414"/>
      <c r="T1066" s="414"/>
      <c r="U1066" s="414"/>
      <c r="V1066" s="414"/>
      <c r="W1066" s="414"/>
      <c r="X1066" s="414"/>
      <c r="Y1066" s="414"/>
      <c r="Z1066" s="414"/>
      <c r="AA1066" s="414"/>
      <c r="AB1066" s="414"/>
      <c r="AC1066" s="275"/>
      <c r="AD1066" s="275"/>
      <c r="AE1066" s="275"/>
      <c r="AF1066" s="275"/>
      <c r="AG1066" s="275"/>
      <c r="AH1066" s="275"/>
      <c r="AI1066" s="275"/>
      <c r="AJ1066" s="275"/>
      <c r="AK1066" s="275"/>
      <c r="AL1066" s="275"/>
    </row>
    <row r="1067" spans="1:38" s="329" customFormat="1" ht="15" customHeight="1">
      <c r="A1067" s="284" t="str">
        <f>IF('Data invoice'!J1183=0,"",'Data invoice'!K1183)</f>
        <v/>
      </c>
      <c r="B1067" s="284" t="str">
        <f>IF('Data invoice'!K1183=0,"",'Data invoice'!L1183)</f>
        <v/>
      </c>
      <c r="C1067" s="284" t="str">
        <f>IF('Data invoice'!L1183=0,"",'Data invoice'!M1183)</f>
        <v/>
      </c>
      <c r="D1067" s="284" t="str">
        <f>IF('Data invoice'!M1183=0,"",'Data invoice'!N1183)</f>
        <v/>
      </c>
      <c r="E1067" s="284" t="str">
        <f>IF('Data invoice'!N1183=0,"",'Data invoice'!O1183)</f>
        <v/>
      </c>
      <c r="F1067" s="284" t="str">
        <f>IF('Data invoice'!O1183=0,"",'Data invoice'!P1183)</f>
        <v/>
      </c>
      <c r="G1067" s="284" t="str">
        <f>IF('Data invoice'!P1183=0,"",'Data invoice'!Q1183)</f>
        <v/>
      </c>
      <c r="H1067" s="284" t="str">
        <f>IF('Data invoice'!Q1183=0,"",'Data invoice'!R1183)</f>
        <v/>
      </c>
      <c r="I1067" s="320" t="str">
        <f>IF('Data invoice'!R1183=0,"",'Data invoice'!S1183)</f>
        <v/>
      </c>
      <c r="J1067" s="367" t="str">
        <f>IF('Data invoice'!S1183=0,"",'Data invoice'!T1183)</f>
        <v/>
      </c>
      <c r="L1067" s="414"/>
      <c r="M1067" s="275"/>
      <c r="N1067" s="275"/>
      <c r="O1067" s="414"/>
      <c r="P1067" s="414"/>
      <c r="Q1067" s="414"/>
      <c r="R1067" s="414"/>
      <c r="S1067" s="414"/>
      <c r="T1067" s="414"/>
      <c r="U1067" s="414"/>
      <c r="V1067" s="414"/>
      <c r="W1067" s="414"/>
      <c r="X1067" s="414"/>
      <c r="Y1067" s="414"/>
      <c r="Z1067" s="414"/>
      <c r="AA1067" s="414"/>
      <c r="AB1067" s="414"/>
      <c r="AC1067" s="275"/>
      <c r="AD1067" s="275"/>
      <c r="AE1067" s="275"/>
      <c r="AF1067" s="275"/>
      <c r="AG1067" s="275"/>
      <c r="AH1067" s="275"/>
      <c r="AI1067" s="275"/>
      <c r="AJ1067" s="275"/>
      <c r="AK1067" s="275"/>
      <c r="AL1067" s="275"/>
    </row>
    <row r="1068" spans="1:38" s="329" customFormat="1" ht="15" customHeight="1">
      <c r="A1068" s="284" t="str">
        <f>IF('Data invoice'!J1184=0,"",'Data invoice'!K1184)</f>
        <v/>
      </c>
      <c r="B1068" s="284" t="str">
        <f>IF('Data invoice'!K1184=0,"",'Data invoice'!L1184)</f>
        <v/>
      </c>
      <c r="C1068" s="284" t="str">
        <f>IF('Data invoice'!L1184=0,"",'Data invoice'!M1184)</f>
        <v/>
      </c>
      <c r="D1068" s="284" t="str">
        <f>IF('Data invoice'!M1184=0,"",'Data invoice'!N1184)</f>
        <v/>
      </c>
      <c r="E1068" s="284" t="str">
        <f>IF('Data invoice'!N1184=0,"",'Data invoice'!O1184)</f>
        <v/>
      </c>
      <c r="F1068" s="284" t="str">
        <f>IF('Data invoice'!O1184=0,"",'Data invoice'!P1184)</f>
        <v/>
      </c>
      <c r="G1068" s="284" t="str">
        <f>IF('Data invoice'!P1184=0,"",'Data invoice'!Q1184)</f>
        <v/>
      </c>
      <c r="H1068" s="284" t="str">
        <f>IF('Data invoice'!Q1184=0,"",'Data invoice'!R1184)</f>
        <v/>
      </c>
      <c r="I1068" s="320" t="str">
        <f>IF('Data invoice'!R1184=0,"",'Data invoice'!S1184)</f>
        <v/>
      </c>
      <c r="J1068" s="367" t="str">
        <f>IF('Data invoice'!S1184=0,"",'Data invoice'!T1184)</f>
        <v/>
      </c>
      <c r="L1068" s="414"/>
      <c r="M1068" s="275"/>
      <c r="N1068" s="275"/>
      <c r="O1068" s="414"/>
      <c r="P1068" s="414"/>
      <c r="Q1068" s="414"/>
      <c r="R1068" s="414"/>
      <c r="S1068" s="414"/>
      <c r="T1068" s="414"/>
      <c r="U1068" s="414"/>
      <c r="V1068" s="414"/>
      <c r="W1068" s="414"/>
      <c r="X1068" s="414"/>
      <c r="Y1068" s="414"/>
      <c r="Z1068" s="414"/>
      <c r="AA1068" s="414"/>
      <c r="AB1068" s="414"/>
      <c r="AC1068" s="275"/>
      <c r="AD1068" s="275"/>
      <c r="AE1068" s="275"/>
      <c r="AF1068" s="275"/>
      <c r="AG1068" s="275"/>
      <c r="AH1068" s="275"/>
      <c r="AI1068" s="275"/>
      <c r="AJ1068" s="275"/>
      <c r="AK1068" s="275"/>
      <c r="AL1068" s="275"/>
    </row>
    <row r="1069" spans="1:38" s="329" customFormat="1" ht="15" customHeight="1">
      <c r="A1069" s="284" t="str">
        <f>IF('Data invoice'!J1185=0,"",'Data invoice'!K1185)</f>
        <v/>
      </c>
      <c r="B1069" s="284" t="str">
        <f>IF('Data invoice'!K1185=0,"",'Data invoice'!L1185)</f>
        <v/>
      </c>
      <c r="C1069" s="284" t="str">
        <f>IF('Data invoice'!L1185=0,"",'Data invoice'!M1185)</f>
        <v/>
      </c>
      <c r="D1069" s="284" t="str">
        <f>IF('Data invoice'!M1185=0,"",'Data invoice'!N1185)</f>
        <v/>
      </c>
      <c r="E1069" s="284" t="str">
        <f>IF('Data invoice'!N1185=0,"",'Data invoice'!O1185)</f>
        <v/>
      </c>
      <c r="F1069" s="284" t="str">
        <f>IF('Data invoice'!O1185=0,"",'Data invoice'!P1185)</f>
        <v/>
      </c>
      <c r="G1069" s="284" t="str">
        <f>IF('Data invoice'!P1185=0,"",'Data invoice'!Q1185)</f>
        <v/>
      </c>
      <c r="H1069" s="284" t="str">
        <f>IF('Data invoice'!Q1185=0,"",'Data invoice'!R1185)</f>
        <v/>
      </c>
      <c r="I1069" s="320" t="str">
        <f>IF('Data invoice'!R1185=0,"",'Data invoice'!S1185)</f>
        <v/>
      </c>
      <c r="J1069" s="367" t="str">
        <f>IF('Data invoice'!S1185=0,"",'Data invoice'!T1185)</f>
        <v/>
      </c>
      <c r="L1069" s="414"/>
      <c r="M1069" s="275"/>
      <c r="N1069" s="275"/>
      <c r="O1069" s="414"/>
      <c r="P1069" s="414"/>
      <c r="Q1069" s="414"/>
      <c r="R1069" s="414"/>
      <c r="S1069" s="414"/>
      <c r="T1069" s="414"/>
      <c r="U1069" s="414"/>
      <c r="V1069" s="414"/>
      <c r="W1069" s="414"/>
      <c r="X1069" s="414"/>
      <c r="Y1069" s="414"/>
      <c r="Z1069" s="414"/>
      <c r="AA1069" s="414"/>
      <c r="AB1069" s="414"/>
      <c r="AC1069" s="275"/>
      <c r="AD1069" s="275"/>
      <c r="AE1069" s="275"/>
      <c r="AF1069" s="275"/>
      <c r="AG1069" s="275"/>
      <c r="AH1069" s="275"/>
      <c r="AI1069" s="275"/>
      <c r="AJ1069" s="275"/>
      <c r="AK1069" s="275"/>
      <c r="AL1069" s="275"/>
    </row>
    <row r="1070" spans="1:38" s="329" customFormat="1" ht="15" customHeight="1">
      <c r="A1070" s="284" t="str">
        <f>IF('Data invoice'!J1186=0,"",'Data invoice'!K1186)</f>
        <v/>
      </c>
      <c r="B1070" s="284" t="str">
        <f>IF('Data invoice'!K1186=0,"",'Data invoice'!L1186)</f>
        <v/>
      </c>
      <c r="C1070" s="284" t="str">
        <f>IF('Data invoice'!L1186=0,"",'Data invoice'!M1186)</f>
        <v/>
      </c>
      <c r="D1070" s="284" t="str">
        <f>IF('Data invoice'!M1186=0,"",'Data invoice'!N1186)</f>
        <v/>
      </c>
      <c r="E1070" s="284" t="str">
        <f>IF('Data invoice'!N1186=0,"",'Data invoice'!O1186)</f>
        <v/>
      </c>
      <c r="F1070" s="284" t="str">
        <f>IF('Data invoice'!O1186=0,"",'Data invoice'!P1186)</f>
        <v/>
      </c>
      <c r="G1070" s="284" t="str">
        <f>IF('Data invoice'!P1186=0,"",'Data invoice'!Q1186)</f>
        <v/>
      </c>
      <c r="H1070" s="284" t="str">
        <f>IF('Data invoice'!Q1186=0,"",'Data invoice'!R1186)</f>
        <v/>
      </c>
      <c r="I1070" s="320" t="str">
        <f>IF('Data invoice'!R1186=0,"",'Data invoice'!S1186)</f>
        <v/>
      </c>
      <c r="J1070" s="367" t="str">
        <f>IF('Data invoice'!S1186=0,"",'Data invoice'!T1186)</f>
        <v/>
      </c>
      <c r="L1070" s="414"/>
      <c r="M1070" s="275"/>
      <c r="N1070" s="275"/>
      <c r="O1070" s="414"/>
      <c r="P1070" s="414"/>
      <c r="Q1070" s="414"/>
      <c r="R1070" s="414"/>
      <c r="S1070" s="414"/>
      <c r="T1070" s="414"/>
      <c r="U1070" s="414"/>
      <c r="V1070" s="414"/>
      <c r="W1070" s="414"/>
      <c r="X1070" s="414"/>
      <c r="Y1070" s="414"/>
      <c r="Z1070" s="414"/>
      <c r="AA1070" s="414"/>
      <c r="AB1070" s="414"/>
      <c r="AC1070" s="275"/>
      <c r="AD1070" s="275"/>
      <c r="AE1070" s="275"/>
      <c r="AF1070" s="275"/>
      <c r="AG1070" s="275"/>
      <c r="AH1070" s="275"/>
      <c r="AI1070" s="275"/>
      <c r="AJ1070" s="275"/>
      <c r="AK1070" s="275"/>
      <c r="AL1070" s="275"/>
    </row>
    <row r="1071" spans="1:38" s="329" customFormat="1" ht="15" customHeight="1">
      <c r="A1071" s="284" t="str">
        <f>IF('Data invoice'!J1187=0,"",'Data invoice'!K1187)</f>
        <v/>
      </c>
      <c r="B1071" s="284" t="str">
        <f>IF('Data invoice'!K1187=0,"",'Data invoice'!L1187)</f>
        <v/>
      </c>
      <c r="C1071" s="284" t="str">
        <f>IF('Data invoice'!L1187=0,"",'Data invoice'!M1187)</f>
        <v/>
      </c>
      <c r="D1071" s="284" t="str">
        <f>IF('Data invoice'!M1187=0,"",'Data invoice'!N1187)</f>
        <v/>
      </c>
      <c r="E1071" s="284" t="str">
        <f>IF('Data invoice'!N1187=0,"",'Data invoice'!O1187)</f>
        <v/>
      </c>
      <c r="F1071" s="284" t="str">
        <f>IF('Data invoice'!O1187=0,"",'Data invoice'!P1187)</f>
        <v/>
      </c>
      <c r="G1071" s="284" t="str">
        <f>IF('Data invoice'!P1187=0,"",'Data invoice'!Q1187)</f>
        <v/>
      </c>
      <c r="H1071" s="284" t="str">
        <f>IF('Data invoice'!Q1187=0,"",'Data invoice'!R1187)</f>
        <v/>
      </c>
      <c r="I1071" s="320" t="str">
        <f>IF('Data invoice'!R1187=0,"",'Data invoice'!S1187)</f>
        <v/>
      </c>
      <c r="J1071" s="367" t="str">
        <f>IF('Data invoice'!S1187=0,"",'Data invoice'!T1187)</f>
        <v/>
      </c>
      <c r="L1071" s="414"/>
      <c r="M1071" s="275"/>
      <c r="N1071" s="275"/>
      <c r="O1071" s="414"/>
      <c r="P1071" s="414"/>
      <c r="Q1071" s="414"/>
      <c r="R1071" s="414"/>
      <c r="S1071" s="414"/>
      <c r="T1071" s="414"/>
      <c r="U1071" s="414"/>
      <c r="V1071" s="414"/>
      <c r="W1071" s="414"/>
      <c r="X1071" s="414"/>
      <c r="Y1071" s="414"/>
      <c r="Z1071" s="414"/>
      <c r="AA1071" s="414"/>
      <c r="AB1071" s="414"/>
      <c r="AC1071" s="275"/>
      <c r="AD1071" s="275"/>
      <c r="AE1071" s="275"/>
      <c r="AF1071" s="275"/>
      <c r="AG1071" s="275"/>
      <c r="AH1071" s="275"/>
      <c r="AI1071" s="275"/>
      <c r="AJ1071" s="275"/>
      <c r="AK1071" s="275"/>
      <c r="AL1071" s="275"/>
    </row>
    <row r="1072" spans="1:38" s="329" customFormat="1" ht="15" customHeight="1">
      <c r="A1072" s="284" t="str">
        <f>IF('Data invoice'!J1188=0,"",'Data invoice'!K1188)</f>
        <v/>
      </c>
      <c r="B1072" s="284" t="str">
        <f>IF('Data invoice'!K1188=0,"",'Data invoice'!L1188)</f>
        <v/>
      </c>
      <c r="C1072" s="284" t="str">
        <f>IF('Data invoice'!L1188=0,"",'Data invoice'!M1188)</f>
        <v/>
      </c>
      <c r="D1072" s="284" t="str">
        <f>IF('Data invoice'!M1188=0,"",'Data invoice'!N1188)</f>
        <v/>
      </c>
      <c r="E1072" s="284" t="str">
        <f>IF('Data invoice'!N1188=0,"",'Data invoice'!O1188)</f>
        <v/>
      </c>
      <c r="F1072" s="284" t="str">
        <f>IF('Data invoice'!O1188=0,"",'Data invoice'!P1188)</f>
        <v/>
      </c>
      <c r="G1072" s="284" t="str">
        <f>IF('Data invoice'!P1188=0,"",'Data invoice'!Q1188)</f>
        <v/>
      </c>
      <c r="H1072" s="284" t="str">
        <f>IF('Data invoice'!Q1188=0,"",'Data invoice'!R1188)</f>
        <v/>
      </c>
      <c r="I1072" s="320" t="str">
        <f>IF('Data invoice'!R1188=0,"",'Data invoice'!S1188)</f>
        <v/>
      </c>
      <c r="J1072" s="367" t="str">
        <f>IF('Data invoice'!S1188=0,"",'Data invoice'!T1188)</f>
        <v/>
      </c>
      <c r="L1072" s="414"/>
      <c r="M1072" s="275"/>
      <c r="N1072" s="275"/>
      <c r="O1072" s="414"/>
      <c r="P1072" s="414"/>
      <c r="Q1072" s="414"/>
      <c r="R1072" s="414"/>
      <c r="S1072" s="414"/>
      <c r="T1072" s="414"/>
      <c r="U1072" s="414"/>
      <c r="V1072" s="414"/>
      <c r="W1072" s="414"/>
      <c r="X1072" s="414"/>
      <c r="Y1072" s="414"/>
      <c r="Z1072" s="414"/>
      <c r="AA1072" s="414"/>
      <c r="AB1072" s="414"/>
      <c r="AC1072" s="275"/>
      <c r="AD1072" s="275"/>
      <c r="AE1072" s="275"/>
      <c r="AF1072" s="275"/>
      <c r="AG1072" s="275"/>
      <c r="AH1072" s="275"/>
      <c r="AI1072" s="275"/>
      <c r="AJ1072" s="275"/>
      <c r="AK1072" s="275"/>
      <c r="AL1072" s="275"/>
    </row>
    <row r="1073" spans="1:38" s="329" customFormat="1" ht="15" customHeight="1">
      <c r="A1073" s="284" t="str">
        <f>IF('Data invoice'!J1189=0,"",'Data invoice'!K1189)</f>
        <v/>
      </c>
      <c r="B1073" s="284" t="str">
        <f>IF('Data invoice'!K1189=0,"",'Data invoice'!L1189)</f>
        <v/>
      </c>
      <c r="C1073" s="284" t="str">
        <f>IF('Data invoice'!L1189=0,"",'Data invoice'!M1189)</f>
        <v/>
      </c>
      <c r="D1073" s="284" t="str">
        <f>IF('Data invoice'!M1189=0,"",'Data invoice'!N1189)</f>
        <v/>
      </c>
      <c r="E1073" s="284" t="str">
        <f>IF('Data invoice'!N1189=0,"",'Data invoice'!O1189)</f>
        <v/>
      </c>
      <c r="F1073" s="284" t="str">
        <f>IF('Data invoice'!O1189=0,"",'Data invoice'!P1189)</f>
        <v/>
      </c>
      <c r="G1073" s="284" t="str">
        <f>IF('Data invoice'!P1189=0,"",'Data invoice'!Q1189)</f>
        <v/>
      </c>
      <c r="H1073" s="284" t="str">
        <f>IF('Data invoice'!Q1189=0,"",'Data invoice'!R1189)</f>
        <v/>
      </c>
      <c r="I1073" s="320" t="str">
        <f>IF('Data invoice'!R1189=0,"",'Data invoice'!S1189)</f>
        <v/>
      </c>
      <c r="J1073" s="367" t="str">
        <f>IF('Data invoice'!S1189=0,"",'Data invoice'!T1189)</f>
        <v/>
      </c>
      <c r="L1073" s="414"/>
      <c r="M1073" s="275"/>
      <c r="N1073" s="275"/>
      <c r="O1073" s="414"/>
      <c r="P1073" s="414"/>
      <c r="Q1073" s="414"/>
      <c r="R1073" s="414"/>
      <c r="S1073" s="414"/>
      <c r="T1073" s="414"/>
      <c r="U1073" s="414"/>
      <c r="V1073" s="414"/>
      <c r="W1073" s="414"/>
      <c r="X1073" s="414"/>
      <c r="Y1073" s="414"/>
      <c r="Z1073" s="414"/>
      <c r="AA1073" s="414"/>
      <c r="AB1073" s="414"/>
      <c r="AC1073" s="275"/>
      <c r="AD1073" s="275"/>
      <c r="AE1073" s="275"/>
      <c r="AF1073" s="275"/>
      <c r="AG1073" s="275"/>
      <c r="AH1073" s="275"/>
      <c r="AI1073" s="275"/>
      <c r="AJ1073" s="275"/>
      <c r="AK1073" s="275"/>
      <c r="AL1073" s="275"/>
    </row>
    <row r="1074" spans="1:38" s="329" customFormat="1" ht="15" customHeight="1">
      <c r="A1074" s="284" t="str">
        <f>IF('Data invoice'!J1190=0,"",'Data invoice'!K1190)</f>
        <v/>
      </c>
      <c r="B1074" s="284" t="str">
        <f>IF('Data invoice'!K1190=0,"",'Data invoice'!L1190)</f>
        <v/>
      </c>
      <c r="C1074" s="284" t="str">
        <f>IF('Data invoice'!L1190=0,"",'Data invoice'!M1190)</f>
        <v/>
      </c>
      <c r="D1074" s="284" t="str">
        <f>IF('Data invoice'!M1190=0,"",'Data invoice'!N1190)</f>
        <v/>
      </c>
      <c r="E1074" s="284" t="str">
        <f>IF('Data invoice'!N1190=0,"",'Data invoice'!O1190)</f>
        <v/>
      </c>
      <c r="F1074" s="284" t="str">
        <f>IF('Data invoice'!O1190=0,"",'Data invoice'!P1190)</f>
        <v/>
      </c>
      <c r="G1074" s="284" t="str">
        <f>IF('Data invoice'!P1190=0,"",'Data invoice'!Q1190)</f>
        <v/>
      </c>
      <c r="H1074" s="284" t="str">
        <f>IF('Data invoice'!Q1190=0,"",'Data invoice'!R1190)</f>
        <v/>
      </c>
      <c r="I1074" s="320" t="str">
        <f>IF('Data invoice'!R1190=0,"",'Data invoice'!S1190)</f>
        <v/>
      </c>
      <c r="J1074" s="367" t="str">
        <f>IF('Data invoice'!S1190=0,"",'Data invoice'!T1190)</f>
        <v/>
      </c>
      <c r="L1074" s="414"/>
      <c r="M1074" s="275"/>
      <c r="N1074" s="275"/>
      <c r="O1074" s="414"/>
      <c r="P1074" s="414"/>
      <c r="Q1074" s="414"/>
      <c r="R1074" s="414"/>
      <c r="S1074" s="414"/>
      <c r="T1074" s="414"/>
      <c r="U1074" s="414"/>
      <c r="V1074" s="414"/>
      <c r="W1074" s="414"/>
      <c r="X1074" s="414"/>
      <c r="Y1074" s="414"/>
      <c r="Z1074" s="414"/>
      <c r="AA1074" s="414"/>
      <c r="AB1074" s="414"/>
      <c r="AC1074" s="275"/>
      <c r="AD1074" s="275"/>
      <c r="AE1074" s="275"/>
      <c r="AF1074" s="275"/>
      <c r="AG1074" s="275"/>
      <c r="AH1074" s="275"/>
      <c r="AI1074" s="275"/>
      <c r="AJ1074" s="275"/>
      <c r="AK1074" s="275"/>
      <c r="AL1074" s="275"/>
    </row>
    <row r="1075" spans="1:38" s="329" customFormat="1" ht="15" customHeight="1">
      <c r="A1075" s="284" t="str">
        <f>IF('Data invoice'!J1191=0,"",'Data invoice'!K1191)</f>
        <v/>
      </c>
      <c r="B1075" s="284" t="str">
        <f>IF('Data invoice'!K1191=0,"",'Data invoice'!L1191)</f>
        <v/>
      </c>
      <c r="C1075" s="284" t="str">
        <f>IF('Data invoice'!L1191=0,"",'Data invoice'!M1191)</f>
        <v/>
      </c>
      <c r="D1075" s="284" t="str">
        <f>IF('Data invoice'!M1191=0,"",'Data invoice'!N1191)</f>
        <v/>
      </c>
      <c r="E1075" s="284" t="str">
        <f>IF('Data invoice'!N1191=0,"",'Data invoice'!O1191)</f>
        <v/>
      </c>
      <c r="F1075" s="284" t="str">
        <f>IF('Data invoice'!O1191=0,"",'Data invoice'!P1191)</f>
        <v/>
      </c>
      <c r="G1075" s="284" t="str">
        <f>IF('Data invoice'!P1191=0,"",'Data invoice'!Q1191)</f>
        <v/>
      </c>
      <c r="H1075" s="284" t="str">
        <f>IF('Data invoice'!Q1191=0,"",'Data invoice'!R1191)</f>
        <v/>
      </c>
      <c r="I1075" s="320" t="str">
        <f>IF('Data invoice'!R1191=0,"",'Data invoice'!S1191)</f>
        <v/>
      </c>
      <c r="J1075" s="367" t="str">
        <f>IF('Data invoice'!S1191=0,"",'Data invoice'!T1191)</f>
        <v/>
      </c>
      <c r="L1075" s="414"/>
      <c r="M1075" s="275"/>
      <c r="N1075" s="275"/>
      <c r="O1075" s="414"/>
      <c r="P1075" s="414"/>
      <c r="Q1075" s="414"/>
      <c r="R1075" s="414"/>
      <c r="S1075" s="414"/>
      <c r="T1075" s="414"/>
      <c r="U1075" s="414"/>
      <c r="V1075" s="414"/>
      <c r="W1075" s="414"/>
      <c r="X1075" s="414"/>
      <c r="Y1075" s="414"/>
      <c r="Z1075" s="414"/>
      <c r="AA1075" s="414"/>
      <c r="AB1075" s="414"/>
      <c r="AC1075" s="275"/>
      <c r="AD1075" s="275"/>
      <c r="AE1075" s="275"/>
      <c r="AF1075" s="275"/>
      <c r="AG1075" s="275"/>
      <c r="AH1075" s="275"/>
      <c r="AI1075" s="275"/>
      <c r="AJ1075" s="275"/>
      <c r="AK1075" s="275"/>
      <c r="AL1075" s="275"/>
    </row>
    <row r="1076" spans="1:38" s="329" customFormat="1" ht="15" customHeight="1">
      <c r="A1076" s="284" t="str">
        <f>IF('Data invoice'!J1192=0,"",'Data invoice'!K1192)</f>
        <v/>
      </c>
      <c r="B1076" s="284" t="str">
        <f>IF('Data invoice'!K1192=0,"",'Data invoice'!L1192)</f>
        <v/>
      </c>
      <c r="C1076" s="284" t="str">
        <f>IF('Data invoice'!L1192=0,"",'Data invoice'!M1192)</f>
        <v/>
      </c>
      <c r="D1076" s="284" t="str">
        <f>IF('Data invoice'!M1192=0,"",'Data invoice'!N1192)</f>
        <v/>
      </c>
      <c r="E1076" s="284" t="str">
        <f>IF('Data invoice'!N1192=0,"",'Data invoice'!O1192)</f>
        <v/>
      </c>
      <c r="F1076" s="284" t="str">
        <f>IF('Data invoice'!O1192=0,"",'Data invoice'!P1192)</f>
        <v/>
      </c>
      <c r="G1076" s="284" t="str">
        <f>IF('Data invoice'!P1192=0,"",'Data invoice'!Q1192)</f>
        <v/>
      </c>
      <c r="H1076" s="284" t="str">
        <f>IF('Data invoice'!Q1192=0,"",'Data invoice'!R1192)</f>
        <v/>
      </c>
      <c r="I1076" s="320" t="str">
        <f>IF('Data invoice'!R1192=0,"",'Data invoice'!S1192)</f>
        <v/>
      </c>
      <c r="J1076" s="367" t="str">
        <f>IF('Data invoice'!S1192=0,"",'Data invoice'!T1192)</f>
        <v/>
      </c>
      <c r="L1076" s="414"/>
      <c r="M1076" s="275"/>
      <c r="N1076" s="275"/>
      <c r="O1076" s="414"/>
      <c r="P1076" s="414"/>
      <c r="Q1076" s="414"/>
      <c r="R1076" s="414"/>
      <c r="S1076" s="414"/>
      <c r="T1076" s="414"/>
      <c r="U1076" s="414"/>
      <c r="V1076" s="414"/>
      <c r="W1076" s="414"/>
      <c r="X1076" s="414"/>
      <c r="Y1076" s="414"/>
      <c r="Z1076" s="414"/>
      <c r="AA1076" s="414"/>
      <c r="AB1076" s="414"/>
      <c r="AC1076" s="275"/>
      <c r="AD1076" s="275"/>
      <c r="AE1076" s="275"/>
      <c r="AF1076" s="275"/>
      <c r="AG1076" s="275"/>
      <c r="AH1076" s="275"/>
      <c r="AI1076" s="275"/>
      <c r="AJ1076" s="275"/>
      <c r="AK1076" s="275"/>
      <c r="AL1076" s="275"/>
    </row>
    <row r="1077" spans="1:38" s="329" customFormat="1" ht="15" customHeight="1">
      <c r="A1077" s="284" t="str">
        <f>IF('Data invoice'!J1193=0,"",'Data invoice'!K1193)</f>
        <v/>
      </c>
      <c r="B1077" s="284" t="str">
        <f>IF('Data invoice'!K1193=0,"",'Data invoice'!L1193)</f>
        <v/>
      </c>
      <c r="C1077" s="284" t="str">
        <f>IF('Data invoice'!L1193=0,"",'Data invoice'!M1193)</f>
        <v/>
      </c>
      <c r="D1077" s="284" t="str">
        <f>IF('Data invoice'!M1193=0,"",'Data invoice'!N1193)</f>
        <v/>
      </c>
      <c r="E1077" s="284" t="str">
        <f>IF('Data invoice'!N1193=0,"",'Data invoice'!O1193)</f>
        <v/>
      </c>
      <c r="F1077" s="284" t="str">
        <f>IF('Data invoice'!O1193=0,"",'Data invoice'!P1193)</f>
        <v/>
      </c>
      <c r="G1077" s="284" t="str">
        <f>IF('Data invoice'!P1193=0,"",'Data invoice'!Q1193)</f>
        <v/>
      </c>
      <c r="H1077" s="284" t="str">
        <f>IF('Data invoice'!Q1193=0,"",'Data invoice'!R1193)</f>
        <v/>
      </c>
      <c r="I1077" s="320" t="str">
        <f>IF('Data invoice'!R1193=0,"",'Data invoice'!S1193)</f>
        <v/>
      </c>
      <c r="J1077" s="367" t="str">
        <f>IF('Data invoice'!S1193=0,"",'Data invoice'!T1193)</f>
        <v/>
      </c>
      <c r="L1077" s="414"/>
      <c r="M1077" s="275"/>
      <c r="N1077" s="275"/>
      <c r="O1077" s="414"/>
      <c r="P1077" s="414"/>
      <c r="Q1077" s="414"/>
      <c r="R1077" s="414"/>
      <c r="S1077" s="414"/>
      <c r="T1077" s="414"/>
      <c r="U1077" s="414"/>
      <c r="V1077" s="414"/>
      <c r="W1077" s="414"/>
      <c r="X1077" s="414"/>
      <c r="Y1077" s="414"/>
      <c r="Z1077" s="414"/>
      <c r="AA1077" s="414"/>
      <c r="AB1077" s="414"/>
      <c r="AC1077" s="275"/>
      <c r="AD1077" s="275"/>
      <c r="AE1077" s="275"/>
      <c r="AF1077" s="275"/>
      <c r="AG1077" s="275"/>
      <c r="AH1077" s="275"/>
      <c r="AI1077" s="275"/>
      <c r="AJ1077" s="275"/>
      <c r="AK1077" s="275"/>
      <c r="AL1077" s="275"/>
    </row>
    <row r="1078" spans="1:38" s="329" customFormat="1" ht="15" customHeight="1">
      <c r="A1078" s="284" t="str">
        <f>IF('Data invoice'!J1194=0,"",'Data invoice'!K1194)</f>
        <v/>
      </c>
      <c r="B1078" s="284" t="str">
        <f>IF('Data invoice'!K1194=0,"",'Data invoice'!L1194)</f>
        <v/>
      </c>
      <c r="C1078" s="284" t="str">
        <f>IF('Data invoice'!L1194=0,"",'Data invoice'!M1194)</f>
        <v/>
      </c>
      <c r="D1078" s="284" t="str">
        <f>IF('Data invoice'!M1194=0,"",'Data invoice'!N1194)</f>
        <v/>
      </c>
      <c r="E1078" s="284" t="str">
        <f>IF('Data invoice'!N1194=0,"",'Data invoice'!O1194)</f>
        <v/>
      </c>
      <c r="F1078" s="284" t="str">
        <f>IF('Data invoice'!O1194=0,"",'Data invoice'!P1194)</f>
        <v/>
      </c>
      <c r="G1078" s="284" t="str">
        <f>IF('Data invoice'!P1194=0,"",'Data invoice'!Q1194)</f>
        <v/>
      </c>
      <c r="H1078" s="284" t="str">
        <f>IF('Data invoice'!Q1194=0,"",'Data invoice'!R1194)</f>
        <v/>
      </c>
      <c r="I1078" s="320" t="str">
        <f>IF('Data invoice'!R1194=0,"",'Data invoice'!S1194)</f>
        <v/>
      </c>
      <c r="J1078" s="367" t="str">
        <f>IF('Data invoice'!S1194=0,"",'Data invoice'!T1194)</f>
        <v/>
      </c>
      <c r="L1078" s="414"/>
      <c r="M1078" s="275"/>
      <c r="N1078" s="275"/>
      <c r="O1078" s="414"/>
      <c r="P1078" s="414"/>
      <c r="Q1078" s="414"/>
      <c r="R1078" s="414"/>
      <c r="S1078" s="414"/>
      <c r="T1078" s="414"/>
      <c r="U1078" s="414"/>
      <c r="V1078" s="414"/>
      <c r="W1078" s="414"/>
      <c r="X1078" s="414"/>
      <c r="Y1078" s="414"/>
      <c r="Z1078" s="414"/>
      <c r="AA1078" s="414"/>
      <c r="AB1078" s="414"/>
      <c r="AC1078" s="275"/>
      <c r="AD1078" s="275"/>
      <c r="AE1078" s="275"/>
      <c r="AF1078" s="275"/>
      <c r="AG1078" s="275"/>
      <c r="AH1078" s="275"/>
      <c r="AI1078" s="275"/>
      <c r="AJ1078" s="275"/>
      <c r="AK1078" s="275"/>
      <c r="AL1078" s="275"/>
    </row>
    <row r="1079" spans="1:38" s="329" customFormat="1" ht="15" customHeight="1">
      <c r="A1079" s="284" t="str">
        <f>IF('Data invoice'!J1195=0,"",'Data invoice'!K1195)</f>
        <v/>
      </c>
      <c r="B1079" s="284" t="str">
        <f>IF('Data invoice'!K1195=0,"",'Data invoice'!L1195)</f>
        <v/>
      </c>
      <c r="C1079" s="284" t="str">
        <f>IF('Data invoice'!L1195=0,"",'Data invoice'!M1195)</f>
        <v/>
      </c>
      <c r="D1079" s="284" t="str">
        <f>IF('Data invoice'!M1195=0,"",'Data invoice'!N1195)</f>
        <v/>
      </c>
      <c r="E1079" s="284" t="str">
        <f>IF('Data invoice'!N1195=0,"",'Data invoice'!O1195)</f>
        <v/>
      </c>
      <c r="F1079" s="284" t="str">
        <f>IF('Data invoice'!O1195=0,"",'Data invoice'!P1195)</f>
        <v/>
      </c>
      <c r="G1079" s="284" t="str">
        <f>IF('Data invoice'!P1195=0,"",'Data invoice'!Q1195)</f>
        <v/>
      </c>
      <c r="H1079" s="284" t="str">
        <f>IF('Data invoice'!Q1195=0,"",'Data invoice'!R1195)</f>
        <v/>
      </c>
      <c r="I1079" s="320" t="str">
        <f>IF('Data invoice'!R1195=0,"",'Data invoice'!S1195)</f>
        <v/>
      </c>
      <c r="J1079" s="367" t="str">
        <f>IF('Data invoice'!S1195=0,"",'Data invoice'!T1195)</f>
        <v/>
      </c>
      <c r="L1079" s="414"/>
      <c r="M1079" s="275"/>
      <c r="N1079" s="275"/>
      <c r="O1079" s="414"/>
      <c r="P1079" s="414"/>
      <c r="Q1079" s="414"/>
      <c r="R1079" s="414"/>
      <c r="S1079" s="414"/>
      <c r="T1079" s="414"/>
      <c r="U1079" s="414"/>
      <c r="V1079" s="414"/>
      <c r="W1079" s="414"/>
      <c r="X1079" s="414"/>
      <c r="Y1079" s="414"/>
      <c r="Z1079" s="414"/>
      <c r="AA1079" s="414"/>
      <c r="AB1079" s="414"/>
      <c r="AC1079" s="275"/>
      <c r="AD1079" s="275"/>
      <c r="AE1079" s="275"/>
      <c r="AF1079" s="275"/>
      <c r="AG1079" s="275"/>
      <c r="AH1079" s="275"/>
      <c r="AI1079" s="275"/>
      <c r="AJ1079" s="275"/>
      <c r="AK1079" s="275"/>
      <c r="AL1079" s="275"/>
    </row>
    <row r="1080" spans="1:38" s="329" customFormat="1" ht="15" customHeight="1">
      <c r="A1080" s="284" t="str">
        <f>IF('Data invoice'!J1196=0,"",'Data invoice'!K1196)</f>
        <v/>
      </c>
      <c r="B1080" s="284" t="str">
        <f>IF('Data invoice'!K1196=0,"",'Data invoice'!L1196)</f>
        <v/>
      </c>
      <c r="C1080" s="284" t="str">
        <f>IF('Data invoice'!L1196=0,"",'Data invoice'!M1196)</f>
        <v/>
      </c>
      <c r="D1080" s="284" t="str">
        <f>IF('Data invoice'!M1196=0,"",'Data invoice'!N1196)</f>
        <v/>
      </c>
      <c r="E1080" s="284" t="str">
        <f>IF('Data invoice'!N1196=0,"",'Data invoice'!O1196)</f>
        <v/>
      </c>
      <c r="F1080" s="284" t="str">
        <f>IF('Data invoice'!O1196=0,"",'Data invoice'!P1196)</f>
        <v/>
      </c>
      <c r="G1080" s="284" t="str">
        <f>IF('Data invoice'!P1196=0,"",'Data invoice'!Q1196)</f>
        <v/>
      </c>
      <c r="H1080" s="284" t="str">
        <f>IF('Data invoice'!Q1196=0,"",'Data invoice'!R1196)</f>
        <v/>
      </c>
      <c r="I1080" s="320" t="str">
        <f>IF('Data invoice'!R1196=0,"",'Data invoice'!S1196)</f>
        <v/>
      </c>
      <c r="J1080" s="367" t="str">
        <f>IF('Data invoice'!S1196=0,"",'Data invoice'!T1196)</f>
        <v/>
      </c>
      <c r="L1080" s="414"/>
      <c r="M1080" s="275"/>
      <c r="N1080" s="275"/>
      <c r="O1080" s="414"/>
      <c r="P1080" s="414"/>
      <c r="Q1080" s="414"/>
      <c r="R1080" s="414"/>
      <c r="S1080" s="414"/>
      <c r="T1080" s="414"/>
      <c r="U1080" s="414"/>
      <c r="V1080" s="414"/>
      <c r="W1080" s="414"/>
      <c r="X1080" s="414"/>
      <c r="Y1080" s="414"/>
      <c r="Z1080" s="414"/>
      <c r="AA1080" s="414"/>
      <c r="AB1080" s="414"/>
      <c r="AC1080" s="275"/>
      <c r="AD1080" s="275"/>
      <c r="AE1080" s="275"/>
      <c r="AF1080" s="275"/>
      <c r="AG1080" s="275"/>
      <c r="AH1080" s="275"/>
      <c r="AI1080" s="275"/>
      <c r="AJ1080" s="275"/>
      <c r="AK1080" s="275"/>
      <c r="AL1080" s="275"/>
    </row>
    <row r="1081" spans="1:38" s="329" customFormat="1" ht="15" customHeight="1">
      <c r="A1081" s="284" t="str">
        <f>IF('Data invoice'!J1197=0,"",'Data invoice'!K1197)</f>
        <v/>
      </c>
      <c r="B1081" s="284" t="str">
        <f>IF('Data invoice'!K1197=0,"",'Data invoice'!L1197)</f>
        <v/>
      </c>
      <c r="C1081" s="284" t="str">
        <f>IF('Data invoice'!L1197=0,"",'Data invoice'!M1197)</f>
        <v/>
      </c>
      <c r="D1081" s="284" t="str">
        <f>IF('Data invoice'!M1197=0,"",'Data invoice'!N1197)</f>
        <v/>
      </c>
      <c r="E1081" s="284" t="str">
        <f>IF('Data invoice'!N1197=0,"",'Data invoice'!O1197)</f>
        <v/>
      </c>
      <c r="F1081" s="284" t="str">
        <f>IF('Data invoice'!O1197=0,"",'Data invoice'!P1197)</f>
        <v/>
      </c>
      <c r="G1081" s="284" t="str">
        <f>IF('Data invoice'!P1197=0,"",'Data invoice'!Q1197)</f>
        <v/>
      </c>
      <c r="H1081" s="284" t="str">
        <f>IF('Data invoice'!Q1197=0,"",'Data invoice'!R1197)</f>
        <v/>
      </c>
      <c r="I1081" s="320" t="str">
        <f>IF('Data invoice'!R1197=0,"",'Data invoice'!S1197)</f>
        <v/>
      </c>
      <c r="J1081" s="367" t="str">
        <f>IF('Data invoice'!S1197=0,"",'Data invoice'!T1197)</f>
        <v/>
      </c>
      <c r="L1081" s="414"/>
      <c r="M1081" s="275"/>
      <c r="N1081" s="275"/>
      <c r="O1081" s="414"/>
      <c r="P1081" s="414"/>
      <c r="Q1081" s="414"/>
      <c r="R1081" s="414"/>
      <c r="S1081" s="414"/>
      <c r="T1081" s="414"/>
      <c r="U1081" s="414"/>
      <c r="V1081" s="414"/>
      <c r="W1081" s="414"/>
      <c r="X1081" s="414"/>
      <c r="Y1081" s="414"/>
      <c r="Z1081" s="414"/>
      <c r="AA1081" s="414"/>
      <c r="AB1081" s="414"/>
      <c r="AC1081" s="275"/>
      <c r="AD1081" s="275"/>
      <c r="AE1081" s="275"/>
      <c r="AF1081" s="275"/>
      <c r="AG1081" s="275"/>
      <c r="AH1081" s="275"/>
      <c r="AI1081" s="275"/>
      <c r="AJ1081" s="275"/>
      <c r="AK1081" s="275"/>
      <c r="AL1081" s="275"/>
    </row>
    <row r="1082" spans="1:38" s="329" customFormat="1" ht="15" customHeight="1">
      <c r="A1082" s="284" t="str">
        <f>IF('Data invoice'!J1198=0,"",'Data invoice'!K1198)</f>
        <v/>
      </c>
      <c r="B1082" s="284" t="str">
        <f>IF('Data invoice'!K1198=0,"",'Data invoice'!L1198)</f>
        <v/>
      </c>
      <c r="C1082" s="284" t="str">
        <f>IF('Data invoice'!L1198=0,"",'Data invoice'!M1198)</f>
        <v/>
      </c>
      <c r="D1082" s="284" t="str">
        <f>IF('Data invoice'!M1198=0,"",'Data invoice'!N1198)</f>
        <v/>
      </c>
      <c r="E1082" s="284" t="str">
        <f>IF('Data invoice'!N1198=0,"",'Data invoice'!O1198)</f>
        <v/>
      </c>
      <c r="F1082" s="284" t="str">
        <f>IF('Data invoice'!O1198=0,"",'Data invoice'!P1198)</f>
        <v/>
      </c>
      <c r="G1082" s="284" t="str">
        <f>IF('Data invoice'!P1198=0,"",'Data invoice'!Q1198)</f>
        <v/>
      </c>
      <c r="H1082" s="284" t="str">
        <f>IF('Data invoice'!Q1198=0,"",'Data invoice'!R1198)</f>
        <v/>
      </c>
      <c r="I1082" s="320" t="str">
        <f>IF('Data invoice'!R1198=0,"",'Data invoice'!S1198)</f>
        <v/>
      </c>
      <c r="J1082" s="367" t="str">
        <f>IF('Data invoice'!S1198=0,"",'Data invoice'!T1198)</f>
        <v/>
      </c>
      <c r="L1082" s="414"/>
      <c r="M1082" s="275"/>
      <c r="N1082" s="275"/>
      <c r="O1082" s="414"/>
      <c r="P1082" s="414"/>
      <c r="Q1082" s="414"/>
      <c r="R1082" s="414"/>
      <c r="S1082" s="414"/>
      <c r="T1082" s="414"/>
      <c r="U1082" s="414"/>
      <c r="V1082" s="414"/>
      <c r="W1082" s="414"/>
      <c r="X1082" s="414"/>
      <c r="Y1082" s="414"/>
      <c r="Z1082" s="414"/>
      <c r="AA1082" s="414"/>
      <c r="AB1082" s="414"/>
      <c r="AC1082" s="275"/>
      <c r="AD1082" s="275"/>
      <c r="AE1082" s="275"/>
      <c r="AF1082" s="275"/>
      <c r="AG1082" s="275"/>
      <c r="AH1082" s="275"/>
      <c r="AI1082" s="275"/>
      <c r="AJ1082" s="275"/>
      <c r="AK1082" s="275"/>
      <c r="AL1082" s="275"/>
    </row>
    <row r="1083" spans="1:38" s="329" customFormat="1" ht="15" customHeight="1">
      <c r="A1083" s="284" t="str">
        <f>IF('Data invoice'!J1199=0,"",'Data invoice'!K1199)</f>
        <v/>
      </c>
      <c r="B1083" s="284" t="str">
        <f>IF('Data invoice'!K1199=0,"",'Data invoice'!L1199)</f>
        <v/>
      </c>
      <c r="C1083" s="284" t="str">
        <f>IF('Data invoice'!L1199=0,"",'Data invoice'!M1199)</f>
        <v/>
      </c>
      <c r="D1083" s="284" t="str">
        <f>IF('Data invoice'!M1199=0,"",'Data invoice'!N1199)</f>
        <v/>
      </c>
      <c r="E1083" s="284" t="str">
        <f>IF('Data invoice'!N1199=0,"",'Data invoice'!O1199)</f>
        <v/>
      </c>
      <c r="F1083" s="284" t="str">
        <f>IF('Data invoice'!O1199=0,"",'Data invoice'!P1199)</f>
        <v/>
      </c>
      <c r="G1083" s="284" t="str">
        <f>IF('Data invoice'!P1199=0,"",'Data invoice'!Q1199)</f>
        <v/>
      </c>
      <c r="H1083" s="284" t="str">
        <f>IF('Data invoice'!Q1199=0,"",'Data invoice'!R1199)</f>
        <v/>
      </c>
      <c r="I1083" s="320" t="str">
        <f>IF('Data invoice'!R1199=0,"",'Data invoice'!S1199)</f>
        <v/>
      </c>
      <c r="J1083" s="367" t="str">
        <f>IF('Data invoice'!S1199=0,"",'Data invoice'!T1199)</f>
        <v/>
      </c>
      <c r="L1083" s="414"/>
      <c r="M1083" s="275"/>
      <c r="N1083" s="275"/>
      <c r="O1083" s="414"/>
      <c r="P1083" s="414"/>
      <c r="Q1083" s="414"/>
      <c r="R1083" s="414"/>
      <c r="S1083" s="414"/>
      <c r="T1083" s="414"/>
      <c r="U1083" s="414"/>
      <c r="V1083" s="414"/>
      <c r="W1083" s="414"/>
      <c r="X1083" s="414"/>
      <c r="Y1083" s="414"/>
      <c r="Z1083" s="414"/>
      <c r="AA1083" s="414"/>
      <c r="AB1083" s="414"/>
      <c r="AC1083" s="275"/>
      <c r="AD1083" s="275"/>
      <c r="AE1083" s="275"/>
      <c r="AF1083" s="275"/>
      <c r="AG1083" s="275"/>
      <c r="AH1083" s="275"/>
      <c r="AI1083" s="275"/>
      <c r="AJ1083" s="275"/>
      <c r="AK1083" s="275"/>
      <c r="AL1083" s="275"/>
    </row>
    <row r="1084" spans="1:38" s="329" customFormat="1" ht="15" customHeight="1">
      <c r="A1084" s="284" t="str">
        <f>IF('Data invoice'!J1200=0,"",'Data invoice'!K1200)</f>
        <v/>
      </c>
      <c r="B1084" s="284" t="str">
        <f>IF('Data invoice'!K1200=0,"",'Data invoice'!L1200)</f>
        <v/>
      </c>
      <c r="C1084" s="284" t="str">
        <f>IF('Data invoice'!L1200=0,"",'Data invoice'!M1200)</f>
        <v/>
      </c>
      <c r="D1084" s="284" t="str">
        <f>IF('Data invoice'!M1200=0,"",'Data invoice'!N1200)</f>
        <v/>
      </c>
      <c r="E1084" s="284" t="str">
        <f>IF('Data invoice'!N1200=0,"",'Data invoice'!O1200)</f>
        <v/>
      </c>
      <c r="F1084" s="284" t="str">
        <f>IF('Data invoice'!O1200=0,"",'Data invoice'!P1200)</f>
        <v/>
      </c>
      <c r="G1084" s="284" t="str">
        <f>IF('Data invoice'!P1200=0,"",'Data invoice'!Q1200)</f>
        <v/>
      </c>
      <c r="H1084" s="284" t="str">
        <f>IF('Data invoice'!Q1200=0,"",'Data invoice'!R1200)</f>
        <v/>
      </c>
      <c r="I1084" s="320" t="str">
        <f>IF('Data invoice'!R1200=0,"",'Data invoice'!S1200)</f>
        <v/>
      </c>
      <c r="J1084" s="367" t="str">
        <f>IF('Data invoice'!S1200=0,"",'Data invoice'!T1200)</f>
        <v/>
      </c>
      <c r="L1084" s="414"/>
      <c r="M1084" s="275"/>
      <c r="N1084" s="275"/>
      <c r="O1084" s="414"/>
      <c r="P1084" s="414"/>
      <c r="Q1084" s="414"/>
      <c r="R1084" s="414"/>
      <c r="S1084" s="414"/>
      <c r="T1084" s="414"/>
      <c r="U1084" s="414"/>
      <c r="V1084" s="414"/>
      <c r="W1084" s="414"/>
      <c r="X1084" s="414"/>
      <c r="Y1084" s="414"/>
      <c r="Z1084" s="414"/>
      <c r="AA1084" s="414"/>
      <c r="AB1084" s="414"/>
      <c r="AC1084" s="275"/>
      <c r="AD1084" s="275"/>
      <c r="AE1084" s="275"/>
      <c r="AF1084" s="275"/>
      <c r="AG1084" s="275"/>
      <c r="AH1084" s="275"/>
      <c r="AI1084" s="275"/>
      <c r="AJ1084" s="275"/>
      <c r="AK1084" s="275"/>
      <c r="AL1084" s="275"/>
    </row>
    <row r="1085" spans="1:38" s="329" customFormat="1" ht="15" customHeight="1">
      <c r="A1085" s="284" t="str">
        <f>IF('Data invoice'!J1201=0,"",'Data invoice'!K1201)</f>
        <v/>
      </c>
      <c r="B1085" s="284" t="str">
        <f>IF('Data invoice'!K1201=0,"",'Data invoice'!L1201)</f>
        <v/>
      </c>
      <c r="C1085" s="284" t="str">
        <f>IF('Data invoice'!L1201=0,"",'Data invoice'!M1201)</f>
        <v/>
      </c>
      <c r="D1085" s="284" t="str">
        <f>IF('Data invoice'!M1201=0,"",'Data invoice'!N1201)</f>
        <v/>
      </c>
      <c r="E1085" s="284" t="str">
        <f>IF('Data invoice'!N1201=0,"",'Data invoice'!O1201)</f>
        <v/>
      </c>
      <c r="F1085" s="284" t="str">
        <f>IF('Data invoice'!O1201=0,"",'Data invoice'!P1201)</f>
        <v/>
      </c>
      <c r="G1085" s="284" t="str">
        <f>IF('Data invoice'!P1201=0,"",'Data invoice'!Q1201)</f>
        <v/>
      </c>
      <c r="H1085" s="284" t="str">
        <f>IF('Data invoice'!Q1201=0,"",'Data invoice'!R1201)</f>
        <v/>
      </c>
      <c r="I1085" s="320" t="str">
        <f>IF('Data invoice'!R1201=0,"",'Data invoice'!S1201)</f>
        <v/>
      </c>
      <c r="J1085" s="367" t="str">
        <f>IF('Data invoice'!S1201=0,"",'Data invoice'!T1201)</f>
        <v/>
      </c>
      <c r="L1085" s="414"/>
      <c r="M1085" s="275"/>
      <c r="N1085" s="275"/>
      <c r="O1085" s="414"/>
      <c r="P1085" s="414"/>
      <c r="Q1085" s="414"/>
      <c r="R1085" s="414"/>
      <c r="S1085" s="414"/>
      <c r="T1085" s="414"/>
      <c r="U1085" s="414"/>
      <c r="V1085" s="414"/>
      <c r="W1085" s="414"/>
      <c r="X1085" s="414"/>
      <c r="Y1085" s="414"/>
      <c r="Z1085" s="414"/>
      <c r="AA1085" s="414"/>
      <c r="AB1085" s="414"/>
      <c r="AC1085" s="275"/>
      <c r="AD1085" s="275"/>
      <c r="AE1085" s="275"/>
      <c r="AF1085" s="275"/>
      <c r="AG1085" s="275"/>
      <c r="AH1085" s="275"/>
      <c r="AI1085" s="275"/>
      <c r="AJ1085" s="275"/>
      <c r="AK1085" s="275"/>
      <c r="AL1085" s="275"/>
    </row>
    <row r="1086" spans="1:38" s="329" customFormat="1" ht="15" customHeight="1">
      <c r="A1086" s="284" t="str">
        <f>IF('Data invoice'!J1202=0,"",'Data invoice'!K1202)</f>
        <v/>
      </c>
      <c r="B1086" s="284" t="str">
        <f>IF('Data invoice'!K1202=0,"",'Data invoice'!L1202)</f>
        <v/>
      </c>
      <c r="C1086" s="284" t="str">
        <f>IF('Data invoice'!L1202=0,"",'Data invoice'!M1202)</f>
        <v/>
      </c>
      <c r="D1086" s="284" t="str">
        <f>IF('Data invoice'!M1202=0,"",'Data invoice'!N1202)</f>
        <v/>
      </c>
      <c r="E1086" s="284" t="str">
        <f>IF('Data invoice'!N1202=0,"",'Data invoice'!O1202)</f>
        <v/>
      </c>
      <c r="F1086" s="284" t="str">
        <f>IF('Data invoice'!O1202=0,"",'Data invoice'!P1202)</f>
        <v/>
      </c>
      <c r="G1086" s="284" t="str">
        <f>IF('Data invoice'!P1202=0,"",'Data invoice'!Q1202)</f>
        <v/>
      </c>
      <c r="H1086" s="284" t="str">
        <f>IF('Data invoice'!Q1202=0,"",'Data invoice'!R1202)</f>
        <v/>
      </c>
      <c r="I1086" s="320" t="str">
        <f>IF('Data invoice'!R1202=0,"",'Data invoice'!S1202)</f>
        <v/>
      </c>
      <c r="J1086" s="367" t="str">
        <f>IF('Data invoice'!S1202=0,"",'Data invoice'!T1202)</f>
        <v/>
      </c>
      <c r="L1086" s="414"/>
      <c r="M1086" s="275"/>
      <c r="N1086" s="275"/>
      <c r="O1086" s="414"/>
      <c r="P1086" s="414"/>
      <c r="Q1086" s="414"/>
      <c r="R1086" s="414"/>
      <c r="S1086" s="414"/>
      <c r="T1086" s="414"/>
      <c r="U1086" s="414"/>
      <c r="V1086" s="414"/>
      <c r="W1086" s="414"/>
      <c r="X1086" s="414"/>
      <c r="Y1086" s="414"/>
      <c r="Z1086" s="414"/>
      <c r="AA1086" s="414"/>
      <c r="AB1086" s="414"/>
      <c r="AC1086" s="275"/>
      <c r="AD1086" s="275"/>
      <c r="AE1086" s="275"/>
      <c r="AF1086" s="275"/>
      <c r="AG1086" s="275"/>
      <c r="AH1086" s="275"/>
      <c r="AI1086" s="275"/>
      <c r="AJ1086" s="275"/>
      <c r="AK1086" s="275"/>
      <c r="AL1086" s="275"/>
    </row>
    <row r="1087" spans="1:38" s="329" customFormat="1" ht="15" customHeight="1">
      <c r="A1087" s="284" t="str">
        <f>IF('Data invoice'!J1203=0,"",'Data invoice'!K1203)</f>
        <v/>
      </c>
      <c r="B1087" s="284" t="str">
        <f>IF('Data invoice'!K1203=0,"",'Data invoice'!L1203)</f>
        <v/>
      </c>
      <c r="C1087" s="284" t="str">
        <f>IF('Data invoice'!L1203=0,"",'Data invoice'!M1203)</f>
        <v/>
      </c>
      <c r="D1087" s="284" t="str">
        <f>IF('Data invoice'!M1203=0,"",'Data invoice'!N1203)</f>
        <v/>
      </c>
      <c r="E1087" s="284" t="str">
        <f>IF('Data invoice'!N1203=0,"",'Data invoice'!O1203)</f>
        <v/>
      </c>
      <c r="F1087" s="284" t="str">
        <f>IF('Data invoice'!O1203=0,"",'Data invoice'!P1203)</f>
        <v/>
      </c>
      <c r="G1087" s="284" t="str">
        <f>IF('Data invoice'!P1203=0,"",'Data invoice'!Q1203)</f>
        <v/>
      </c>
      <c r="H1087" s="284" t="str">
        <f>IF('Data invoice'!Q1203=0,"",'Data invoice'!R1203)</f>
        <v/>
      </c>
      <c r="I1087" s="320" t="str">
        <f>IF('Data invoice'!R1203=0,"",'Data invoice'!S1203)</f>
        <v/>
      </c>
      <c r="J1087" s="367" t="str">
        <f>IF('Data invoice'!S1203=0,"",'Data invoice'!T1203)</f>
        <v/>
      </c>
      <c r="L1087" s="414"/>
      <c r="M1087" s="275"/>
      <c r="N1087" s="275"/>
      <c r="O1087" s="414"/>
      <c r="P1087" s="414"/>
      <c r="Q1087" s="414"/>
      <c r="R1087" s="414"/>
      <c r="S1087" s="414"/>
      <c r="T1087" s="414"/>
      <c r="U1087" s="414"/>
      <c r="V1087" s="414"/>
      <c r="W1087" s="414"/>
      <c r="X1087" s="414"/>
      <c r="Y1087" s="414"/>
      <c r="Z1087" s="414"/>
      <c r="AA1087" s="414"/>
      <c r="AB1087" s="414"/>
      <c r="AC1087" s="275"/>
      <c r="AD1087" s="275"/>
      <c r="AE1087" s="275"/>
      <c r="AF1087" s="275"/>
      <c r="AG1087" s="275"/>
      <c r="AH1087" s="275"/>
      <c r="AI1087" s="275"/>
      <c r="AJ1087" s="275"/>
      <c r="AK1087" s="275"/>
      <c r="AL1087" s="275"/>
    </row>
    <row r="1088" spans="1:38" s="329" customFormat="1" ht="15" customHeight="1">
      <c r="A1088" s="284" t="str">
        <f>IF('Data invoice'!J1204=0,"",'Data invoice'!K1204)</f>
        <v/>
      </c>
      <c r="B1088" s="284" t="str">
        <f>IF('Data invoice'!K1204=0,"",'Data invoice'!L1204)</f>
        <v/>
      </c>
      <c r="C1088" s="284" t="str">
        <f>IF('Data invoice'!L1204=0,"",'Data invoice'!M1204)</f>
        <v/>
      </c>
      <c r="D1088" s="284" t="str">
        <f>IF('Data invoice'!M1204=0,"",'Data invoice'!N1204)</f>
        <v/>
      </c>
      <c r="E1088" s="284" t="str">
        <f>IF('Data invoice'!N1204=0,"",'Data invoice'!O1204)</f>
        <v/>
      </c>
      <c r="F1088" s="284" t="str">
        <f>IF('Data invoice'!O1204=0,"",'Data invoice'!P1204)</f>
        <v/>
      </c>
      <c r="G1088" s="284" t="str">
        <f>IF('Data invoice'!P1204=0,"",'Data invoice'!Q1204)</f>
        <v/>
      </c>
      <c r="H1088" s="284" t="str">
        <f>IF('Data invoice'!Q1204=0,"",'Data invoice'!R1204)</f>
        <v/>
      </c>
      <c r="I1088" s="320" t="str">
        <f>IF('Data invoice'!R1204=0,"",'Data invoice'!S1204)</f>
        <v/>
      </c>
      <c r="J1088" s="367" t="str">
        <f>IF('Data invoice'!S1204=0,"",'Data invoice'!T1204)</f>
        <v/>
      </c>
      <c r="L1088" s="414"/>
      <c r="M1088" s="275"/>
      <c r="N1088" s="275"/>
      <c r="O1088" s="414"/>
      <c r="P1088" s="414"/>
      <c r="Q1088" s="414"/>
      <c r="R1088" s="414"/>
      <c r="S1088" s="414"/>
      <c r="T1088" s="414"/>
      <c r="U1088" s="414"/>
      <c r="V1088" s="414"/>
      <c r="W1088" s="414"/>
      <c r="X1088" s="414"/>
      <c r="Y1088" s="414"/>
      <c r="Z1088" s="414"/>
      <c r="AA1088" s="414"/>
      <c r="AB1088" s="414"/>
      <c r="AC1088" s="275"/>
      <c r="AD1088" s="275"/>
      <c r="AE1088" s="275"/>
      <c r="AF1088" s="275"/>
      <c r="AG1088" s="275"/>
      <c r="AH1088" s="275"/>
      <c r="AI1088" s="275"/>
      <c r="AJ1088" s="275"/>
      <c r="AK1088" s="275"/>
      <c r="AL1088" s="275"/>
    </row>
    <row r="1089" spans="1:38" s="329" customFormat="1" ht="15" customHeight="1">
      <c r="A1089" s="284" t="str">
        <f>IF('Data invoice'!J1205=0,"",'Data invoice'!K1205)</f>
        <v/>
      </c>
      <c r="B1089" s="284" t="str">
        <f>IF('Data invoice'!K1205=0,"",'Data invoice'!L1205)</f>
        <v/>
      </c>
      <c r="C1089" s="284" t="str">
        <f>IF('Data invoice'!L1205=0,"",'Data invoice'!M1205)</f>
        <v/>
      </c>
      <c r="D1089" s="284" t="str">
        <f>IF('Data invoice'!M1205=0,"",'Data invoice'!N1205)</f>
        <v/>
      </c>
      <c r="E1089" s="284" t="str">
        <f>IF('Data invoice'!N1205=0,"",'Data invoice'!O1205)</f>
        <v/>
      </c>
      <c r="F1089" s="284" t="str">
        <f>IF('Data invoice'!O1205=0,"",'Data invoice'!P1205)</f>
        <v/>
      </c>
      <c r="G1089" s="284" t="str">
        <f>IF('Data invoice'!P1205=0,"",'Data invoice'!Q1205)</f>
        <v/>
      </c>
      <c r="H1089" s="284" t="str">
        <f>IF('Data invoice'!Q1205=0,"",'Data invoice'!R1205)</f>
        <v/>
      </c>
      <c r="I1089" s="320" t="str">
        <f>IF('Data invoice'!R1205=0,"",'Data invoice'!S1205)</f>
        <v/>
      </c>
      <c r="J1089" s="367" t="str">
        <f>IF('Data invoice'!S1205=0,"",'Data invoice'!T1205)</f>
        <v/>
      </c>
      <c r="L1089" s="414"/>
      <c r="M1089" s="275"/>
      <c r="N1089" s="275"/>
      <c r="O1089" s="414"/>
      <c r="P1089" s="414"/>
      <c r="Q1089" s="414"/>
      <c r="R1089" s="414"/>
      <c r="S1089" s="414"/>
      <c r="T1089" s="414"/>
      <c r="U1089" s="414"/>
      <c r="V1089" s="414"/>
      <c r="W1089" s="414"/>
      <c r="X1089" s="414"/>
      <c r="Y1089" s="414"/>
      <c r="Z1089" s="414"/>
      <c r="AA1089" s="414"/>
      <c r="AB1089" s="414"/>
      <c r="AC1089" s="275"/>
      <c r="AD1089" s="275"/>
      <c r="AE1089" s="275"/>
      <c r="AF1089" s="275"/>
      <c r="AG1089" s="275"/>
      <c r="AH1089" s="275"/>
      <c r="AI1089" s="275"/>
      <c r="AJ1089" s="275"/>
      <c r="AK1089" s="275"/>
      <c r="AL1089" s="275"/>
    </row>
    <row r="1090" spans="1:38" s="329" customFormat="1" ht="15" customHeight="1">
      <c r="A1090" s="284" t="str">
        <f>IF('Data invoice'!J1206=0,"",'Data invoice'!K1206)</f>
        <v/>
      </c>
      <c r="B1090" s="284" t="str">
        <f>IF('Data invoice'!K1206=0,"",'Data invoice'!L1206)</f>
        <v/>
      </c>
      <c r="C1090" s="284" t="str">
        <f>IF('Data invoice'!L1206=0,"",'Data invoice'!M1206)</f>
        <v/>
      </c>
      <c r="D1090" s="284" t="str">
        <f>IF('Data invoice'!M1206=0,"",'Data invoice'!N1206)</f>
        <v/>
      </c>
      <c r="E1090" s="284" t="str">
        <f>IF('Data invoice'!N1206=0,"",'Data invoice'!O1206)</f>
        <v/>
      </c>
      <c r="F1090" s="284" t="str">
        <f>IF('Data invoice'!O1206=0,"",'Data invoice'!P1206)</f>
        <v/>
      </c>
      <c r="G1090" s="284" t="str">
        <f>IF('Data invoice'!P1206=0,"",'Data invoice'!Q1206)</f>
        <v/>
      </c>
      <c r="H1090" s="284" t="str">
        <f>IF('Data invoice'!Q1206=0,"",'Data invoice'!R1206)</f>
        <v/>
      </c>
      <c r="I1090" s="320" t="str">
        <f>IF('Data invoice'!R1206=0,"",'Data invoice'!S1206)</f>
        <v/>
      </c>
      <c r="J1090" s="367" t="str">
        <f>IF('Data invoice'!S1206=0,"",'Data invoice'!T1206)</f>
        <v/>
      </c>
      <c r="L1090" s="414"/>
      <c r="M1090" s="275"/>
      <c r="N1090" s="275"/>
      <c r="O1090" s="414"/>
      <c r="P1090" s="414"/>
      <c r="Q1090" s="414"/>
      <c r="R1090" s="414"/>
      <c r="S1090" s="414"/>
      <c r="T1090" s="414"/>
      <c r="U1090" s="414"/>
      <c r="V1090" s="414"/>
      <c r="W1090" s="414"/>
      <c r="X1090" s="414"/>
      <c r="Y1090" s="414"/>
      <c r="Z1090" s="414"/>
      <c r="AA1090" s="414"/>
      <c r="AB1090" s="414"/>
      <c r="AC1090" s="275"/>
      <c r="AD1090" s="275"/>
      <c r="AE1090" s="275"/>
      <c r="AF1090" s="275"/>
      <c r="AG1090" s="275"/>
      <c r="AH1090" s="275"/>
      <c r="AI1090" s="275"/>
      <c r="AJ1090" s="275"/>
      <c r="AK1090" s="275"/>
      <c r="AL1090" s="275"/>
    </row>
    <row r="1091" spans="1:38" s="329" customFormat="1" ht="15" customHeight="1">
      <c r="A1091" s="284" t="str">
        <f>IF('Data invoice'!J1207=0,"",'Data invoice'!K1207)</f>
        <v/>
      </c>
      <c r="B1091" s="284" t="str">
        <f>IF('Data invoice'!K1207=0,"",'Data invoice'!L1207)</f>
        <v/>
      </c>
      <c r="C1091" s="284" t="str">
        <f>IF('Data invoice'!L1207=0,"",'Data invoice'!M1207)</f>
        <v/>
      </c>
      <c r="D1091" s="284" t="str">
        <f>IF('Data invoice'!M1207=0,"",'Data invoice'!N1207)</f>
        <v/>
      </c>
      <c r="E1091" s="284" t="str">
        <f>IF('Data invoice'!N1207=0,"",'Data invoice'!O1207)</f>
        <v/>
      </c>
      <c r="F1091" s="284" t="str">
        <f>IF('Data invoice'!O1207=0,"",'Data invoice'!P1207)</f>
        <v/>
      </c>
      <c r="G1091" s="284" t="str">
        <f>IF('Data invoice'!P1207=0,"",'Data invoice'!Q1207)</f>
        <v/>
      </c>
      <c r="H1091" s="284" t="str">
        <f>IF('Data invoice'!Q1207=0,"",'Data invoice'!R1207)</f>
        <v/>
      </c>
      <c r="I1091" s="320" t="str">
        <f>IF('Data invoice'!R1207=0,"",'Data invoice'!S1207)</f>
        <v/>
      </c>
      <c r="J1091" s="367" t="str">
        <f>IF('Data invoice'!S1207=0,"",'Data invoice'!T1207)</f>
        <v/>
      </c>
      <c r="L1091" s="414"/>
      <c r="M1091" s="275"/>
      <c r="N1091" s="275"/>
      <c r="O1091" s="414"/>
      <c r="P1091" s="414"/>
      <c r="Q1091" s="414"/>
      <c r="R1091" s="414"/>
      <c r="S1091" s="414"/>
      <c r="T1091" s="414"/>
      <c r="U1091" s="414"/>
      <c r="V1091" s="414"/>
      <c r="W1091" s="414"/>
      <c r="X1091" s="414"/>
      <c r="Y1091" s="414"/>
      <c r="Z1091" s="414"/>
      <c r="AA1091" s="414"/>
      <c r="AB1091" s="414"/>
      <c r="AC1091" s="275"/>
      <c r="AD1091" s="275"/>
      <c r="AE1091" s="275"/>
      <c r="AF1091" s="275"/>
      <c r="AG1091" s="275"/>
      <c r="AH1091" s="275"/>
      <c r="AI1091" s="275"/>
      <c r="AJ1091" s="275"/>
      <c r="AK1091" s="275"/>
      <c r="AL1091" s="275"/>
    </row>
    <row r="1092" spans="1:38" s="329" customFormat="1" ht="15" customHeight="1">
      <c r="A1092" s="284" t="str">
        <f>IF('Data invoice'!J1208=0,"",'Data invoice'!K1208)</f>
        <v/>
      </c>
      <c r="B1092" s="284" t="str">
        <f>IF('Data invoice'!K1208=0,"",'Data invoice'!L1208)</f>
        <v/>
      </c>
      <c r="C1092" s="284" t="str">
        <f>IF('Data invoice'!L1208=0,"",'Data invoice'!M1208)</f>
        <v/>
      </c>
      <c r="D1092" s="284" t="str">
        <f>IF('Data invoice'!M1208=0,"",'Data invoice'!N1208)</f>
        <v/>
      </c>
      <c r="E1092" s="284" t="str">
        <f>IF('Data invoice'!N1208=0,"",'Data invoice'!O1208)</f>
        <v/>
      </c>
      <c r="F1092" s="284" t="str">
        <f>IF('Data invoice'!O1208=0,"",'Data invoice'!P1208)</f>
        <v/>
      </c>
      <c r="G1092" s="284" t="str">
        <f>IF('Data invoice'!P1208=0,"",'Data invoice'!Q1208)</f>
        <v/>
      </c>
      <c r="H1092" s="284" t="str">
        <f>IF('Data invoice'!Q1208=0,"",'Data invoice'!R1208)</f>
        <v/>
      </c>
      <c r="I1092" s="320" t="str">
        <f>IF('Data invoice'!R1208=0,"",'Data invoice'!S1208)</f>
        <v/>
      </c>
      <c r="J1092" s="367" t="str">
        <f>IF('Data invoice'!S1208=0,"",'Data invoice'!T1208)</f>
        <v/>
      </c>
      <c r="L1092" s="414"/>
      <c r="M1092" s="275"/>
      <c r="N1092" s="275"/>
      <c r="O1092" s="414"/>
      <c r="P1092" s="414"/>
      <c r="Q1092" s="414"/>
      <c r="R1092" s="414"/>
      <c r="S1092" s="414"/>
      <c r="T1092" s="414"/>
      <c r="U1092" s="414"/>
      <c r="V1092" s="414"/>
      <c r="W1092" s="414"/>
      <c r="X1092" s="414"/>
      <c r="Y1092" s="414"/>
      <c r="Z1092" s="414"/>
      <c r="AA1092" s="414"/>
      <c r="AB1092" s="414"/>
      <c r="AC1092" s="275"/>
      <c r="AD1092" s="275"/>
      <c r="AE1092" s="275"/>
      <c r="AF1092" s="275"/>
      <c r="AG1092" s="275"/>
      <c r="AH1092" s="275"/>
      <c r="AI1092" s="275"/>
      <c r="AJ1092" s="275"/>
      <c r="AK1092" s="275"/>
      <c r="AL1092" s="275"/>
    </row>
    <row r="1093" spans="1:38" s="329" customFormat="1" ht="15" customHeight="1">
      <c r="A1093" s="284" t="str">
        <f>IF('Data invoice'!J1209=0,"",'Data invoice'!K1209)</f>
        <v/>
      </c>
      <c r="B1093" s="284" t="str">
        <f>IF('Data invoice'!K1209=0,"",'Data invoice'!L1209)</f>
        <v/>
      </c>
      <c r="C1093" s="284" t="str">
        <f>IF('Data invoice'!L1209=0,"",'Data invoice'!M1209)</f>
        <v/>
      </c>
      <c r="D1093" s="284" t="str">
        <f>IF('Data invoice'!M1209=0,"",'Data invoice'!N1209)</f>
        <v/>
      </c>
      <c r="E1093" s="284" t="str">
        <f>IF('Data invoice'!N1209=0,"",'Data invoice'!O1209)</f>
        <v/>
      </c>
      <c r="F1093" s="284" t="str">
        <f>IF('Data invoice'!O1209=0,"",'Data invoice'!P1209)</f>
        <v/>
      </c>
      <c r="G1093" s="284" t="str">
        <f>IF('Data invoice'!P1209=0,"",'Data invoice'!Q1209)</f>
        <v/>
      </c>
      <c r="H1093" s="284" t="str">
        <f>IF('Data invoice'!Q1209=0,"",'Data invoice'!R1209)</f>
        <v/>
      </c>
      <c r="I1093" s="320" t="str">
        <f>IF('Data invoice'!R1209=0,"",'Data invoice'!S1209)</f>
        <v/>
      </c>
      <c r="J1093" s="367" t="str">
        <f>IF('Data invoice'!S1209=0,"",'Data invoice'!T1209)</f>
        <v/>
      </c>
      <c r="L1093" s="414"/>
      <c r="M1093" s="275"/>
      <c r="N1093" s="275"/>
      <c r="O1093" s="414"/>
      <c r="P1093" s="414"/>
      <c r="Q1093" s="414"/>
      <c r="R1093" s="414"/>
      <c r="S1093" s="414"/>
      <c r="T1093" s="414"/>
      <c r="U1093" s="414"/>
      <c r="V1093" s="414"/>
      <c r="W1093" s="414"/>
      <c r="X1093" s="414"/>
      <c r="Y1093" s="414"/>
      <c r="Z1093" s="414"/>
      <c r="AA1093" s="414"/>
      <c r="AB1093" s="414"/>
      <c r="AC1093" s="275"/>
      <c r="AD1093" s="275"/>
      <c r="AE1093" s="275"/>
      <c r="AF1093" s="275"/>
      <c r="AG1093" s="275"/>
      <c r="AH1093" s="275"/>
      <c r="AI1093" s="275"/>
      <c r="AJ1093" s="275"/>
      <c r="AK1093" s="275"/>
      <c r="AL1093" s="275"/>
    </row>
    <row r="1094" spans="1:38" s="329" customFormat="1" ht="15" customHeight="1">
      <c r="A1094" s="284" t="str">
        <f>IF('Data invoice'!J1210=0,"",'Data invoice'!K1210)</f>
        <v/>
      </c>
      <c r="B1094" s="284" t="str">
        <f>IF('Data invoice'!K1210=0,"",'Data invoice'!L1210)</f>
        <v/>
      </c>
      <c r="C1094" s="284" t="str">
        <f>IF('Data invoice'!L1210=0,"",'Data invoice'!M1210)</f>
        <v/>
      </c>
      <c r="D1094" s="284" t="str">
        <f>IF('Data invoice'!M1210=0,"",'Data invoice'!N1210)</f>
        <v/>
      </c>
      <c r="E1094" s="284" t="str">
        <f>IF('Data invoice'!N1210=0,"",'Data invoice'!O1210)</f>
        <v/>
      </c>
      <c r="F1094" s="284" t="str">
        <f>IF('Data invoice'!O1210=0,"",'Data invoice'!P1210)</f>
        <v/>
      </c>
      <c r="G1094" s="284" t="str">
        <f>IF('Data invoice'!P1210=0,"",'Data invoice'!Q1210)</f>
        <v/>
      </c>
      <c r="H1094" s="284" t="str">
        <f>IF('Data invoice'!Q1210=0,"",'Data invoice'!R1210)</f>
        <v/>
      </c>
      <c r="I1094" s="320" t="str">
        <f>IF('Data invoice'!R1210=0,"",'Data invoice'!S1210)</f>
        <v/>
      </c>
      <c r="J1094" s="367" t="str">
        <f>IF('Data invoice'!S1210=0,"",'Data invoice'!T1210)</f>
        <v/>
      </c>
      <c r="L1094" s="414"/>
      <c r="M1094" s="275"/>
      <c r="N1094" s="275"/>
      <c r="O1094" s="414"/>
      <c r="P1094" s="414"/>
      <c r="Q1094" s="414"/>
      <c r="R1094" s="414"/>
      <c r="S1094" s="414"/>
      <c r="T1094" s="414"/>
      <c r="U1094" s="414"/>
      <c r="V1094" s="414"/>
      <c r="W1094" s="414"/>
      <c r="X1094" s="414"/>
      <c r="Y1094" s="414"/>
      <c r="Z1094" s="414"/>
      <c r="AA1094" s="414"/>
      <c r="AB1094" s="414"/>
      <c r="AC1094" s="275"/>
      <c r="AD1094" s="275"/>
      <c r="AE1094" s="275"/>
      <c r="AF1094" s="275"/>
      <c r="AG1094" s="275"/>
      <c r="AH1094" s="275"/>
      <c r="AI1094" s="275"/>
      <c r="AJ1094" s="275"/>
      <c r="AK1094" s="275"/>
      <c r="AL1094" s="275"/>
    </row>
    <row r="1095" spans="1:38" s="329" customFormat="1" ht="15" customHeight="1">
      <c r="A1095" s="284" t="str">
        <f>IF('Data invoice'!J1211=0,"",'Data invoice'!K1211)</f>
        <v/>
      </c>
      <c r="B1095" s="284" t="str">
        <f>IF('Data invoice'!K1211=0,"",'Data invoice'!L1211)</f>
        <v/>
      </c>
      <c r="C1095" s="284" t="str">
        <f>IF('Data invoice'!L1211=0,"",'Data invoice'!M1211)</f>
        <v/>
      </c>
      <c r="D1095" s="284" t="str">
        <f>IF('Data invoice'!M1211=0,"",'Data invoice'!N1211)</f>
        <v/>
      </c>
      <c r="E1095" s="284" t="str">
        <f>IF('Data invoice'!N1211=0,"",'Data invoice'!O1211)</f>
        <v/>
      </c>
      <c r="F1095" s="284" t="str">
        <f>IF('Data invoice'!O1211=0,"",'Data invoice'!P1211)</f>
        <v/>
      </c>
      <c r="G1095" s="284" t="str">
        <f>IF('Data invoice'!P1211=0,"",'Data invoice'!Q1211)</f>
        <v/>
      </c>
      <c r="H1095" s="284" t="str">
        <f>IF('Data invoice'!Q1211=0,"",'Data invoice'!R1211)</f>
        <v/>
      </c>
      <c r="I1095" s="320" t="str">
        <f>IF('Data invoice'!R1211=0,"",'Data invoice'!S1211)</f>
        <v/>
      </c>
      <c r="J1095" s="367" t="str">
        <f>IF('Data invoice'!S1211=0,"",'Data invoice'!T1211)</f>
        <v/>
      </c>
      <c r="L1095" s="414"/>
      <c r="M1095" s="275"/>
      <c r="N1095" s="275"/>
      <c r="O1095" s="414"/>
      <c r="P1095" s="414"/>
      <c r="Q1095" s="414"/>
      <c r="R1095" s="414"/>
      <c r="S1095" s="414"/>
      <c r="T1095" s="414"/>
      <c r="U1095" s="414"/>
      <c r="V1095" s="414"/>
      <c r="W1095" s="414"/>
      <c r="X1095" s="414"/>
      <c r="Y1095" s="414"/>
      <c r="Z1095" s="414"/>
      <c r="AA1095" s="414"/>
      <c r="AB1095" s="414"/>
      <c r="AC1095" s="275"/>
      <c r="AD1095" s="275"/>
      <c r="AE1095" s="275"/>
      <c r="AF1095" s="275"/>
      <c r="AG1095" s="275"/>
      <c r="AH1095" s="275"/>
      <c r="AI1095" s="275"/>
      <c r="AJ1095" s="275"/>
      <c r="AK1095" s="275"/>
      <c r="AL1095" s="275"/>
    </row>
    <row r="1096" spans="1:38" s="329" customFormat="1" ht="15" customHeight="1">
      <c r="A1096" s="284" t="str">
        <f>IF('Data invoice'!J1212=0,"",'Data invoice'!K1212)</f>
        <v/>
      </c>
      <c r="B1096" s="284" t="str">
        <f>IF('Data invoice'!K1212=0,"",'Data invoice'!L1212)</f>
        <v/>
      </c>
      <c r="C1096" s="284" t="str">
        <f>IF('Data invoice'!L1212=0,"",'Data invoice'!M1212)</f>
        <v/>
      </c>
      <c r="D1096" s="284" t="str">
        <f>IF('Data invoice'!M1212=0,"",'Data invoice'!N1212)</f>
        <v/>
      </c>
      <c r="E1096" s="284" t="str">
        <f>IF('Data invoice'!N1212=0,"",'Data invoice'!O1212)</f>
        <v/>
      </c>
      <c r="F1096" s="284" t="str">
        <f>IF('Data invoice'!O1212=0,"",'Data invoice'!P1212)</f>
        <v/>
      </c>
      <c r="G1096" s="284" t="str">
        <f>IF('Data invoice'!P1212=0,"",'Data invoice'!Q1212)</f>
        <v/>
      </c>
      <c r="H1096" s="284" t="str">
        <f>IF('Data invoice'!Q1212=0,"",'Data invoice'!R1212)</f>
        <v/>
      </c>
      <c r="I1096" s="320" t="str">
        <f>IF('Data invoice'!R1212=0,"",'Data invoice'!S1212)</f>
        <v/>
      </c>
      <c r="J1096" s="367" t="str">
        <f>IF('Data invoice'!S1212=0,"",'Data invoice'!T1212)</f>
        <v/>
      </c>
      <c r="L1096" s="414"/>
      <c r="M1096" s="275"/>
      <c r="N1096" s="275"/>
      <c r="O1096" s="414"/>
      <c r="P1096" s="414"/>
      <c r="Q1096" s="414"/>
      <c r="R1096" s="414"/>
      <c r="S1096" s="414"/>
      <c r="T1096" s="414"/>
      <c r="U1096" s="414"/>
      <c r="V1096" s="414"/>
      <c r="W1096" s="414"/>
      <c r="X1096" s="414"/>
      <c r="Y1096" s="414"/>
      <c r="Z1096" s="414"/>
      <c r="AA1096" s="414"/>
      <c r="AB1096" s="414"/>
      <c r="AC1096" s="275"/>
      <c r="AD1096" s="275"/>
      <c r="AE1096" s="275"/>
      <c r="AF1096" s="275"/>
      <c r="AG1096" s="275"/>
      <c r="AH1096" s="275"/>
      <c r="AI1096" s="275"/>
      <c r="AJ1096" s="275"/>
      <c r="AK1096" s="275"/>
      <c r="AL1096" s="275"/>
    </row>
    <row r="1097" spans="1:38" s="329" customFormat="1" ht="15" customHeight="1">
      <c r="A1097" s="284" t="str">
        <f>IF('Data invoice'!J1213=0,"",'Data invoice'!K1213)</f>
        <v/>
      </c>
      <c r="B1097" s="284" t="str">
        <f>IF('Data invoice'!K1213=0,"",'Data invoice'!L1213)</f>
        <v/>
      </c>
      <c r="C1097" s="284" t="str">
        <f>IF('Data invoice'!L1213=0,"",'Data invoice'!M1213)</f>
        <v/>
      </c>
      <c r="D1097" s="284" t="str">
        <f>IF('Data invoice'!M1213=0,"",'Data invoice'!N1213)</f>
        <v/>
      </c>
      <c r="E1097" s="284" t="str">
        <f>IF('Data invoice'!N1213=0,"",'Data invoice'!O1213)</f>
        <v/>
      </c>
      <c r="F1097" s="284" t="str">
        <f>IF('Data invoice'!O1213=0,"",'Data invoice'!P1213)</f>
        <v/>
      </c>
      <c r="G1097" s="284" t="str">
        <f>IF('Data invoice'!P1213=0,"",'Data invoice'!Q1213)</f>
        <v/>
      </c>
      <c r="H1097" s="284" t="str">
        <f>IF('Data invoice'!Q1213=0,"",'Data invoice'!R1213)</f>
        <v/>
      </c>
      <c r="I1097" s="320" t="str">
        <f>IF('Data invoice'!R1213=0,"",'Data invoice'!S1213)</f>
        <v/>
      </c>
      <c r="J1097" s="367" t="str">
        <f>IF('Data invoice'!S1213=0,"",'Data invoice'!T1213)</f>
        <v/>
      </c>
      <c r="L1097" s="414"/>
      <c r="M1097" s="275"/>
      <c r="N1097" s="275"/>
      <c r="O1097" s="414"/>
      <c r="P1097" s="414"/>
      <c r="Q1097" s="414"/>
      <c r="R1097" s="414"/>
      <c r="S1097" s="414"/>
      <c r="T1097" s="414"/>
      <c r="U1097" s="414"/>
      <c r="V1097" s="414"/>
      <c r="W1097" s="414"/>
      <c r="X1097" s="414"/>
      <c r="Y1097" s="414"/>
      <c r="Z1097" s="414"/>
      <c r="AA1097" s="414"/>
      <c r="AB1097" s="414"/>
      <c r="AC1097" s="275"/>
      <c r="AD1097" s="275"/>
      <c r="AE1097" s="275"/>
      <c r="AF1097" s="275"/>
      <c r="AG1097" s="275"/>
      <c r="AH1097" s="275"/>
      <c r="AI1097" s="275"/>
      <c r="AJ1097" s="275"/>
      <c r="AK1097" s="275"/>
      <c r="AL1097" s="275"/>
    </row>
    <row r="1098" spans="1:38" s="329" customFormat="1" ht="15" customHeight="1">
      <c r="A1098" s="284" t="str">
        <f>IF('Data invoice'!J1214=0,"",'Data invoice'!K1214)</f>
        <v/>
      </c>
      <c r="B1098" s="284" t="str">
        <f>IF('Data invoice'!K1214=0,"",'Data invoice'!L1214)</f>
        <v/>
      </c>
      <c r="C1098" s="284" t="str">
        <f>IF('Data invoice'!L1214=0,"",'Data invoice'!M1214)</f>
        <v/>
      </c>
      <c r="D1098" s="284" t="str">
        <f>IF('Data invoice'!M1214=0,"",'Data invoice'!N1214)</f>
        <v/>
      </c>
      <c r="E1098" s="284" t="str">
        <f>IF('Data invoice'!N1214=0,"",'Data invoice'!O1214)</f>
        <v/>
      </c>
      <c r="F1098" s="284" t="str">
        <f>IF('Data invoice'!O1214=0,"",'Data invoice'!P1214)</f>
        <v/>
      </c>
      <c r="G1098" s="284" t="str">
        <f>IF('Data invoice'!P1214=0,"",'Data invoice'!Q1214)</f>
        <v/>
      </c>
      <c r="H1098" s="284" t="str">
        <f>IF('Data invoice'!Q1214=0,"",'Data invoice'!R1214)</f>
        <v/>
      </c>
      <c r="I1098" s="320" t="str">
        <f>IF('Data invoice'!R1214=0,"",'Data invoice'!S1214)</f>
        <v/>
      </c>
      <c r="J1098" s="367" t="str">
        <f>IF('Data invoice'!S1214=0,"",'Data invoice'!T1214)</f>
        <v/>
      </c>
      <c r="L1098" s="414"/>
      <c r="M1098" s="275"/>
      <c r="N1098" s="275"/>
      <c r="O1098" s="414"/>
      <c r="P1098" s="414"/>
      <c r="Q1098" s="414"/>
      <c r="R1098" s="414"/>
      <c r="S1098" s="414"/>
      <c r="T1098" s="414"/>
      <c r="U1098" s="414"/>
      <c r="V1098" s="414"/>
      <c r="W1098" s="414"/>
      <c r="X1098" s="414"/>
      <c r="Y1098" s="414"/>
      <c r="Z1098" s="414"/>
      <c r="AA1098" s="414"/>
      <c r="AB1098" s="414"/>
      <c r="AC1098" s="275"/>
      <c r="AD1098" s="275"/>
      <c r="AE1098" s="275"/>
      <c r="AF1098" s="275"/>
      <c r="AG1098" s="275"/>
      <c r="AH1098" s="275"/>
      <c r="AI1098" s="275"/>
      <c r="AJ1098" s="275"/>
      <c r="AK1098" s="275"/>
      <c r="AL1098" s="275"/>
    </row>
    <row r="1099" spans="1:38" s="329" customFormat="1" ht="15" customHeight="1">
      <c r="A1099" s="284" t="str">
        <f>IF('Data invoice'!J1215=0,"",'Data invoice'!K1215)</f>
        <v/>
      </c>
      <c r="B1099" s="284" t="str">
        <f>IF('Data invoice'!K1215=0,"",'Data invoice'!L1215)</f>
        <v/>
      </c>
      <c r="C1099" s="284" t="str">
        <f>IF('Data invoice'!L1215=0,"",'Data invoice'!M1215)</f>
        <v/>
      </c>
      <c r="D1099" s="284" t="str">
        <f>IF('Data invoice'!M1215=0,"",'Data invoice'!N1215)</f>
        <v/>
      </c>
      <c r="E1099" s="284" t="str">
        <f>IF('Data invoice'!N1215=0,"",'Data invoice'!O1215)</f>
        <v/>
      </c>
      <c r="F1099" s="284" t="str">
        <f>IF('Data invoice'!O1215=0,"",'Data invoice'!P1215)</f>
        <v/>
      </c>
      <c r="G1099" s="284" t="str">
        <f>IF('Data invoice'!P1215=0,"",'Data invoice'!Q1215)</f>
        <v/>
      </c>
      <c r="H1099" s="284" t="str">
        <f>IF('Data invoice'!Q1215=0,"",'Data invoice'!R1215)</f>
        <v/>
      </c>
      <c r="I1099" s="320" t="str">
        <f>IF('Data invoice'!R1215=0,"",'Data invoice'!S1215)</f>
        <v/>
      </c>
      <c r="J1099" s="367" t="str">
        <f>IF('Data invoice'!S1215=0,"",'Data invoice'!T1215)</f>
        <v/>
      </c>
      <c r="L1099" s="414"/>
      <c r="M1099" s="275"/>
      <c r="N1099" s="275"/>
      <c r="O1099" s="414"/>
      <c r="P1099" s="414"/>
      <c r="Q1099" s="414"/>
      <c r="R1099" s="414"/>
      <c r="S1099" s="414"/>
      <c r="T1099" s="414"/>
      <c r="U1099" s="414"/>
      <c r="V1099" s="414"/>
      <c r="W1099" s="414"/>
      <c r="X1099" s="414"/>
      <c r="Y1099" s="414"/>
      <c r="Z1099" s="414"/>
      <c r="AA1099" s="414"/>
      <c r="AB1099" s="414"/>
      <c r="AC1099" s="275"/>
      <c r="AD1099" s="275"/>
      <c r="AE1099" s="275"/>
      <c r="AF1099" s="275"/>
      <c r="AG1099" s="275"/>
      <c r="AH1099" s="275"/>
      <c r="AI1099" s="275"/>
      <c r="AJ1099" s="275"/>
      <c r="AK1099" s="275"/>
      <c r="AL1099" s="275"/>
    </row>
    <row r="1100" spans="1:38" s="329" customFormat="1" ht="15" customHeight="1">
      <c r="A1100" s="284" t="str">
        <f>IF('Data invoice'!J1216=0,"",'Data invoice'!K1216)</f>
        <v/>
      </c>
      <c r="B1100" s="284" t="str">
        <f>IF('Data invoice'!K1216=0,"",'Data invoice'!L1216)</f>
        <v/>
      </c>
      <c r="C1100" s="284" t="str">
        <f>IF('Data invoice'!L1216=0,"",'Data invoice'!M1216)</f>
        <v/>
      </c>
      <c r="D1100" s="284" t="str">
        <f>IF('Data invoice'!M1216=0,"",'Data invoice'!N1216)</f>
        <v/>
      </c>
      <c r="E1100" s="284" t="str">
        <f>IF('Data invoice'!N1216=0,"",'Data invoice'!O1216)</f>
        <v/>
      </c>
      <c r="F1100" s="284" t="str">
        <f>IF('Data invoice'!O1216=0,"",'Data invoice'!P1216)</f>
        <v/>
      </c>
      <c r="G1100" s="284" t="str">
        <f>IF('Data invoice'!P1216=0,"",'Data invoice'!Q1216)</f>
        <v/>
      </c>
      <c r="H1100" s="284" t="str">
        <f>IF('Data invoice'!Q1216=0,"",'Data invoice'!R1216)</f>
        <v/>
      </c>
      <c r="I1100" s="320" t="str">
        <f>IF('Data invoice'!R1216=0,"",'Data invoice'!S1216)</f>
        <v/>
      </c>
      <c r="J1100" s="367" t="str">
        <f>IF('Data invoice'!S1216=0,"",'Data invoice'!T1216)</f>
        <v/>
      </c>
      <c r="L1100" s="414"/>
      <c r="M1100" s="275"/>
      <c r="N1100" s="275"/>
      <c r="O1100" s="414"/>
      <c r="P1100" s="414"/>
      <c r="Q1100" s="414"/>
      <c r="R1100" s="414"/>
      <c r="S1100" s="414"/>
      <c r="T1100" s="414"/>
      <c r="U1100" s="414"/>
      <c r="V1100" s="414"/>
      <c r="W1100" s="414"/>
      <c r="X1100" s="414"/>
      <c r="Y1100" s="414"/>
      <c r="Z1100" s="414"/>
      <c r="AA1100" s="414"/>
      <c r="AB1100" s="414"/>
      <c r="AC1100" s="275"/>
      <c r="AD1100" s="275"/>
      <c r="AE1100" s="275"/>
      <c r="AF1100" s="275"/>
      <c r="AG1100" s="275"/>
      <c r="AH1100" s="275"/>
      <c r="AI1100" s="275"/>
      <c r="AJ1100" s="275"/>
      <c r="AK1100" s="275"/>
      <c r="AL1100" s="275"/>
    </row>
    <row r="1101" spans="1:38" s="329" customFormat="1" ht="15" customHeight="1">
      <c r="A1101" s="284" t="str">
        <f>IF('Data invoice'!J1217=0,"",'Data invoice'!K1217)</f>
        <v/>
      </c>
      <c r="B1101" s="284" t="str">
        <f>IF('Data invoice'!K1217=0,"",'Data invoice'!L1217)</f>
        <v/>
      </c>
      <c r="C1101" s="284" t="str">
        <f>IF('Data invoice'!L1217=0,"",'Data invoice'!M1217)</f>
        <v/>
      </c>
      <c r="D1101" s="284" t="str">
        <f>IF('Data invoice'!M1217=0,"",'Data invoice'!N1217)</f>
        <v/>
      </c>
      <c r="E1101" s="284" t="str">
        <f>IF('Data invoice'!N1217=0,"",'Data invoice'!O1217)</f>
        <v/>
      </c>
      <c r="F1101" s="284" t="str">
        <f>IF('Data invoice'!O1217=0,"",'Data invoice'!P1217)</f>
        <v/>
      </c>
      <c r="G1101" s="284" t="str">
        <f>IF('Data invoice'!P1217=0,"",'Data invoice'!Q1217)</f>
        <v/>
      </c>
      <c r="H1101" s="284" t="str">
        <f>IF('Data invoice'!Q1217=0,"",'Data invoice'!R1217)</f>
        <v/>
      </c>
      <c r="I1101" s="320" t="str">
        <f>IF('Data invoice'!R1217=0,"",'Data invoice'!S1217)</f>
        <v/>
      </c>
      <c r="J1101" s="367" t="str">
        <f>IF('Data invoice'!S1217=0,"",'Data invoice'!T1217)</f>
        <v/>
      </c>
      <c r="L1101" s="414"/>
      <c r="M1101" s="275"/>
      <c r="N1101" s="275"/>
      <c r="O1101" s="414"/>
      <c r="P1101" s="414"/>
      <c r="Q1101" s="414"/>
      <c r="R1101" s="414"/>
      <c r="S1101" s="414"/>
      <c r="T1101" s="414"/>
      <c r="U1101" s="414"/>
      <c r="V1101" s="414"/>
      <c r="W1101" s="414"/>
      <c r="X1101" s="414"/>
      <c r="Y1101" s="414"/>
      <c r="Z1101" s="414"/>
      <c r="AA1101" s="414"/>
      <c r="AB1101" s="414"/>
      <c r="AC1101" s="275"/>
      <c r="AD1101" s="275"/>
      <c r="AE1101" s="275"/>
      <c r="AF1101" s="275"/>
      <c r="AG1101" s="275"/>
      <c r="AH1101" s="275"/>
      <c r="AI1101" s="275"/>
      <c r="AJ1101" s="275"/>
      <c r="AK1101" s="275"/>
      <c r="AL1101" s="275"/>
    </row>
    <row r="1102" spans="1:38" s="329" customFormat="1" ht="15" customHeight="1">
      <c r="A1102" s="284" t="str">
        <f>IF('Data invoice'!J1218=0,"",'Data invoice'!K1218)</f>
        <v/>
      </c>
      <c r="B1102" s="284" t="str">
        <f>IF('Data invoice'!K1218=0,"",'Data invoice'!L1218)</f>
        <v/>
      </c>
      <c r="C1102" s="284" t="str">
        <f>IF('Data invoice'!L1218=0,"",'Data invoice'!M1218)</f>
        <v/>
      </c>
      <c r="D1102" s="284" t="str">
        <f>IF('Data invoice'!M1218=0,"",'Data invoice'!N1218)</f>
        <v/>
      </c>
      <c r="E1102" s="284" t="str">
        <f>IF('Data invoice'!N1218=0,"",'Data invoice'!O1218)</f>
        <v/>
      </c>
      <c r="F1102" s="284" t="str">
        <f>IF('Data invoice'!O1218=0,"",'Data invoice'!P1218)</f>
        <v/>
      </c>
      <c r="G1102" s="284" t="str">
        <f>IF('Data invoice'!P1218=0,"",'Data invoice'!Q1218)</f>
        <v/>
      </c>
      <c r="H1102" s="284" t="str">
        <f>IF('Data invoice'!Q1218=0,"",'Data invoice'!R1218)</f>
        <v/>
      </c>
      <c r="I1102" s="320" t="str">
        <f>IF('Data invoice'!R1218=0,"",'Data invoice'!S1218)</f>
        <v/>
      </c>
      <c r="J1102" s="367" t="str">
        <f>IF('Data invoice'!S1218=0,"",'Data invoice'!T1218)</f>
        <v/>
      </c>
      <c r="L1102" s="414"/>
      <c r="M1102" s="275"/>
      <c r="N1102" s="275"/>
      <c r="O1102" s="414"/>
      <c r="P1102" s="414"/>
      <c r="Q1102" s="414"/>
      <c r="R1102" s="414"/>
      <c r="S1102" s="414"/>
      <c r="T1102" s="414"/>
      <c r="U1102" s="414"/>
      <c r="V1102" s="414"/>
      <c r="W1102" s="414"/>
      <c r="X1102" s="414"/>
      <c r="Y1102" s="414"/>
      <c r="Z1102" s="414"/>
      <c r="AA1102" s="414"/>
      <c r="AB1102" s="414"/>
      <c r="AC1102" s="275"/>
      <c r="AD1102" s="275"/>
      <c r="AE1102" s="275"/>
      <c r="AF1102" s="275"/>
      <c r="AG1102" s="275"/>
      <c r="AH1102" s="275"/>
      <c r="AI1102" s="275"/>
      <c r="AJ1102" s="275"/>
      <c r="AK1102" s="275"/>
      <c r="AL1102" s="275"/>
    </row>
    <row r="1103" spans="1:38" s="329" customFormat="1" ht="15" customHeight="1">
      <c r="A1103" s="284" t="str">
        <f>IF('Data invoice'!J1219=0,"",'Data invoice'!K1219)</f>
        <v/>
      </c>
      <c r="B1103" s="284" t="str">
        <f>IF('Data invoice'!K1219=0,"",'Data invoice'!L1219)</f>
        <v/>
      </c>
      <c r="C1103" s="284" t="str">
        <f>IF('Data invoice'!L1219=0,"",'Data invoice'!M1219)</f>
        <v/>
      </c>
      <c r="D1103" s="284" t="str">
        <f>IF('Data invoice'!M1219=0,"",'Data invoice'!N1219)</f>
        <v/>
      </c>
      <c r="E1103" s="284" t="str">
        <f>IF('Data invoice'!N1219=0,"",'Data invoice'!O1219)</f>
        <v/>
      </c>
      <c r="F1103" s="284" t="str">
        <f>IF('Data invoice'!O1219=0,"",'Data invoice'!P1219)</f>
        <v/>
      </c>
      <c r="G1103" s="284" t="str">
        <f>IF('Data invoice'!P1219=0,"",'Data invoice'!Q1219)</f>
        <v/>
      </c>
      <c r="H1103" s="284" t="str">
        <f>IF('Data invoice'!Q1219=0,"",'Data invoice'!R1219)</f>
        <v/>
      </c>
      <c r="I1103" s="320" t="str">
        <f>IF('Data invoice'!R1219=0,"",'Data invoice'!S1219)</f>
        <v/>
      </c>
      <c r="J1103" s="367" t="str">
        <f>IF('Data invoice'!S1219=0,"",'Data invoice'!T1219)</f>
        <v/>
      </c>
      <c r="L1103" s="414"/>
      <c r="M1103" s="275"/>
      <c r="N1103" s="275"/>
      <c r="O1103" s="414"/>
      <c r="P1103" s="414"/>
      <c r="Q1103" s="414"/>
      <c r="R1103" s="414"/>
      <c r="S1103" s="414"/>
      <c r="T1103" s="414"/>
      <c r="U1103" s="414"/>
      <c r="V1103" s="414"/>
      <c r="W1103" s="414"/>
      <c r="X1103" s="414"/>
      <c r="Y1103" s="414"/>
      <c r="Z1103" s="414"/>
      <c r="AA1103" s="414"/>
      <c r="AB1103" s="414"/>
      <c r="AC1103" s="275"/>
      <c r="AD1103" s="275"/>
      <c r="AE1103" s="275"/>
      <c r="AF1103" s="275"/>
      <c r="AG1103" s="275"/>
      <c r="AH1103" s="275"/>
      <c r="AI1103" s="275"/>
      <c r="AJ1103" s="275"/>
      <c r="AK1103" s="275"/>
      <c r="AL1103" s="275"/>
    </row>
    <row r="1104" spans="1:38" s="329" customFormat="1" ht="15" customHeight="1">
      <c r="A1104" s="284" t="str">
        <f>IF('Data invoice'!J1220=0,"",'Data invoice'!K1220)</f>
        <v/>
      </c>
      <c r="B1104" s="284" t="str">
        <f>IF('Data invoice'!K1220=0,"",'Data invoice'!L1220)</f>
        <v/>
      </c>
      <c r="C1104" s="284" t="str">
        <f>IF('Data invoice'!L1220=0,"",'Data invoice'!M1220)</f>
        <v/>
      </c>
      <c r="D1104" s="284" t="str">
        <f>IF('Data invoice'!M1220=0,"",'Data invoice'!N1220)</f>
        <v/>
      </c>
      <c r="E1104" s="284" t="str">
        <f>IF('Data invoice'!N1220=0,"",'Data invoice'!O1220)</f>
        <v/>
      </c>
      <c r="F1104" s="284" t="str">
        <f>IF('Data invoice'!O1220=0,"",'Data invoice'!P1220)</f>
        <v/>
      </c>
      <c r="G1104" s="284" t="str">
        <f>IF('Data invoice'!P1220=0,"",'Data invoice'!Q1220)</f>
        <v/>
      </c>
      <c r="H1104" s="284" t="str">
        <f>IF('Data invoice'!Q1220=0,"",'Data invoice'!R1220)</f>
        <v/>
      </c>
      <c r="I1104" s="320" t="str">
        <f>IF('Data invoice'!R1220=0,"",'Data invoice'!S1220)</f>
        <v/>
      </c>
      <c r="J1104" s="367" t="str">
        <f>IF('Data invoice'!S1220=0,"",'Data invoice'!T1220)</f>
        <v/>
      </c>
      <c r="L1104" s="414"/>
      <c r="M1104" s="275"/>
      <c r="N1104" s="275"/>
      <c r="O1104" s="414"/>
      <c r="P1104" s="414"/>
      <c r="Q1104" s="414"/>
      <c r="R1104" s="414"/>
      <c r="S1104" s="414"/>
      <c r="T1104" s="414"/>
      <c r="U1104" s="414"/>
      <c r="V1104" s="414"/>
      <c r="W1104" s="414"/>
      <c r="X1104" s="414"/>
      <c r="Y1104" s="414"/>
      <c r="Z1104" s="414"/>
      <c r="AA1104" s="414"/>
      <c r="AB1104" s="414"/>
      <c r="AC1104" s="275"/>
      <c r="AD1104" s="275"/>
      <c r="AE1104" s="275"/>
      <c r="AF1104" s="275"/>
      <c r="AG1104" s="275"/>
      <c r="AH1104" s="275"/>
      <c r="AI1104" s="275"/>
      <c r="AJ1104" s="275"/>
      <c r="AK1104" s="275"/>
      <c r="AL1104" s="275"/>
    </row>
    <row r="1105" spans="1:38" s="329" customFormat="1" ht="15" customHeight="1">
      <c r="A1105" s="284" t="str">
        <f>IF('Data invoice'!J1221=0,"",'Data invoice'!K1221)</f>
        <v/>
      </c>
      <c r="B1105" s="284" t="str">
        <f>IF('Data invoice'!K1221=0,"",'Data invoice'!L1221)</f>
        <v/>
      </c>
      <c r="C1105" s="284" t="str">
        <f>IF('Data invoice'!L1221=0,"",'Data invoice'!M1221)</f>
        <v/>
      </c>
      <c r="D1105" s="284" t="str">
        <f>IF('Data invoice'!M1221=0,"",'Data invoice'!N1221)</f>
        <v/>
      </c>
      <c r="E1105" s="284" t="str">
        <f>IF('Data invoice'!N1221=0,"",'Data invoice'!O1221)</f>
        <v/>
      </c>
      <c r="F1105" s="284" t="str">
        <f>IF('Data invoice'!O1221=0,"",'Data invoice'!P1221)</f>
        <v/>
      </c>
      <c r="G1105" s="284" t="str">
        <f>IF('Data invoice'!P1221=0,"",'Data invoice'!Q1221)</f>
        <v/>
      </c>
      <c r="H1105" s="284" t="str">
        <f>IF('Data invoice'!Q1221=0,"",'Data invoice'!R1221)</f>
        <v/>
      </c>
      <c r="I1105" s="320" t="str">
        <f>IF('Data invoice'!R1221=0,"",'Data invoice'!S1221)</f>
        <v/>
      </c>
      <c r="J1105" s="367" t="str">
        <f>IF('Data invoice'!S1221=0,"",'Data invoice'!T1221)</f>
        <v/>
      </c>
      <c r="L1105" s="414"/>
      <c r="M1105" s="275"/>
      <c r="N1105" s="275"/>
      <c r="O1105" s="414"/>
      <c r="P1105" s="414"/>
      <c r="Q1105" s="414"/>
      <c r="R1105" s="414"/>
      <c r="S1105" s="414"/>
      <c r="T1105" s="414"/>
      <c r="U1105" s="414"/>
      <c r="V1105" s="414"/>
      <c r="W1105" s="414"/>
      <c r="X1105" s="414"/>
      <c r="Y1105" s="414"/>
      <c r="Z1105" s="414"/>
      <c r="AA1105" s="414"/>
      <c r="AB1105" s="414"/>
      <c r="AC1105" s="275"/>
      <c r="AD1105" s="275"/>
      <c r="AE1105" s="275"/>
      <c r="AF1105" s="275"/>
      <c r="AG1105" s="275"/>
      <c r="AH1105" s="275"/>
      <c r="AI1105" s="275"/>
      <c r="AJ1105" s="275"/>
      <c r="AK1105" s="275"/>
      <c r="AL1105" s="275"/>
    </row>
    <row r="1106" spans="1:38" s="329" customFormat="1" ht="15" customHeight="1">
      <c r="A1106" s="284" t="str">
        <f>IF('Data invoice'!J1222=0,"",'Data invoice'!K1222)</f>
        <v/>
      </c>
      <c r="B1106" s="284" t="str">
        <f>IF('Data invoice'!K1222=0,"",'Data invoice'!L1222)</f>
        <v/>
      </c>
      <c r="C1106" s="284" t="str">
        <f>IF('Data invoice'!L1222=0,"",'Data invoice'!M1222)</f>
        <v/>
      </c>
      <c r="D1106" s="284" t="str">
        <f>IF('Data invoice'!M1222=0,"",'Data invoice'!N1222)</f>
        <v/>
      </c>
      <c r="E1106" s="284" t="str">
        <f>IF('Data invoice'!N1222=0,"",'Data invoice'!O1222)</f>
        <v/>
      </c>
      <c r="F1106" s="284" t="str">
        <f>IF('Data invoice'!O1222=0,"",'Data invoice'!P1222)</f>
        <v/>
      </c>
      <c r="G1106" s="284" t="str">
        <f>IF('Data invoice'!P1222=0,"",'Data invoice'!Q1222)</f>
        <v/>
      </c>
      <c r="H1106" s="284" t="str">
        <f>IF('Data invoice'!Q1222=0,"",'Data invoice'!R1222)</f>
        <v/>
      </c>
      <c r="I1106" s="320" t="str">
        <f>IF('Data invoice'!R1222=0,"",'Data invoice'!S1222)</f>
        <v/>
      </c>
      <c r="J1106" s="367" t="str">
        <f>IF('Data invoice'!S1222=0,"",'Data invoice'!T1222)</f>
        <v/>
      </c>
      <c r="L1106" s="414"/>
      <c r="M1106" s="275"/>
      <c r="N1106" s="275"/>
      <c r="O1106" s="414"/>
      <c r="P1106" s="414"/>
      <c r="Q1106" s="414"/>
      <c r="R1106" s="414"/>
      <c r="S1106" s="414"/>
      <c r="T1106" s="414"/>
      <c r="U1106" s="414"/>
      <c r="V1106" s="414"/>
      <c r="W1106" s="414"/>
      <c r="X1106" s="414"/>
      <c r="Y1106" s="414"/>
      <c r="Z1106" s="414"/>
      <c r="AA1106" s="414"/>
      <c r="AB1106" s="414"/>
      <c r="AC1106" s="275"/>
      <c r="AD1106" s="275"/>
      <c r="AE1106" s="275"/>
      <c r="AF1106" s="275"/>
      <c r="AG1106" s="275"/>
      <c r="AH1106" s="275"/>
      <c r="AI1106" s="275"/>
      <c r="AJ1106" s="275"/>
      <c r="AK1106" s="275"/>
      <c r="AL1106" s="275"/>
    </row>
    <row r="1107" spans="1:38" s="329" customFormat="1" ht="15" customHeight="1">
      <c r="A1107" s="284" t="str">
        <f>IF('Data invoice'!J1223=0,"",'Data invoice'!K1223)</f>
        <v/>
      </c>
      <c r="B1107" s="284" t="str">
        <f>IF('Data invoice'!K1223=0,"",'Data invoice'!L1223)</f>
        <v/>
      </c>
      <c r="C1107" s="284" t="str">
        <f>IF('Data invoice'!L1223=0,"",'Data invoice'!M1223)</f>
        <v/>
      </c>
      <c r="D1107" s="284" t="str">
        <f>IF('Data invoice'!M1223=0,"",'Data invoice'!N1223)</f>
        <v/>
      </c>
      <c r="E1107" s="284" t="str">
        <f>IF('Data invoice'!N1223=0,"",'Data invoice'!O1223)</f>
        <v/>
      </c>
      <c r="F1107" s="284" t="str">
        <f>IF('Data invoice'!O1223=0,"",'Data invoice'!P1223)</f>
        <v/>
      </c>
      <c r="G1107" s="284" t="str">
        <f>IF('Data invoice'!P1223=0,"",'Data invoice'!Q1223)</f>
        <v/>
      </c>
      <c r="H1107" s="284" t="str">
        <f>IF('Data invoice'!Q1223=0,"",'Data invoice'!R1223)</f>
        <v/>
      </c>
      <c r="I1107" s="320" t="str">
        <f>IF('Data invoice'!R1223=0,"",'Data invoice'!S1223)</f>
        <v/>
      </c>
      <c r="J1107" s="367" t="str">
        <f>IF('Data invoice'!S1223=0,"",'Data invoice'!T1223)</f>
        <v/>
      </c>
      <c r="L1107" s="414"/>
      <c r="M1107" s="275"/>
      <c r="N1107" s="275"/>
      <c r="O1107" s="414"/>
      <c r="P1107" s="414"/>
      <c r="Q1107" s="414"/>
      <c r="R1107" s="414"/>
      <c r="S1107" s="414"/>
      <c r="T1107" s="414"/>
      <c r="U1107" s="414"/>
      <c r="V1107" s="414"/>
      <c r="W1107" s="414"/>
      <c r="X1107" s="414"/>
      <c r="Y1107" s="414"/>
      <c r="Z1107" s="414"/>
      <c r="AA1107" s="414"/>
      <c r="AB1107" s="414"/>
      <c r="AC1107" s="275"/>
      <c r="AD1107" s="275"/>
      <c r="AE1107" s="275"/>
      <c r="AF1107" s="275"/>
      <c r="AG1107" s="275"/>
      <c r="AH1107" s="275"/>
      <c r="AI1107" s="275"/>
      <c r="AJ1107" s="275"/>
      <c r="AK1107" s="275"/>
      <c r="AL1107" s="275"/>
    </row>
    <row r="1108" spans="1:38" s="329" customFormat="1" ht="15" customHeight="1">
      <c r="A1108" s="284" t="str">
        <f>IF('Data invoice'!J1224=0,"",'Data invoice'!K1224)</f>
        <v/>
      </c>
      <c r="B1108" s="284" t="str">
        <f>IF('Data invoice'!K1224=0,"",'Data invoice'!L1224)</f>
        <v/>
      </c>
      <c r="C1108" s="284" t="str">
        <f>IF('Data invoice'!L1224=0,"",'Data invoice'!M1224)</f>
        <v/>
      </c>
      <c r="D1108" s="284" t="str">
        <f>IF('Data invoice'!M1224=0,"",'Data invoice'!N1224)</f>
        <v/>
      </c>
      <c r="E1108" s="284" t="str">
        <f>IF('Data invoice'!N1224=0,"",'Data invoice'!O1224)</f>
        <v/>
      </c>
      <c r="F1108" s="284" t="str">
        <f>IF('Data invoice'!O1224=0,"",'Data invoice'!P1224)</f>
        <v/>
      </c>
      <c r="G1108" s="284" t="str">
        <f>IF('Data invoice'!P1224=0,"",'Data invoice'!Q1224)</f>
        <v/>
      </c>
      <c r="H1108" s="284" t="str">
        <f>IF('Data invoice'!Q1224=0,"",'Data invoice'!R1224)</f>
        <v/>
      </c>
      <c r="I1108" s="320" t="str">
        <f>IF('Data invoice'!R1224=0,"",'Data invoice'!S1224)</f>
        <v/>
      </c>
      <c r="J1108" s="367" t="str">
        <f>IF('Data invoice'!S1224=0,"",'Data invoice'!T1224)</f>
        <v/>
      </c>
      <c r="L1108" s="414"/>
      <c r="M1108" s="275"/>
      <c r="N1108" s="275"/>
      <c r="O1108" s="414"/>
      <c r="P1108" s="414"/>
      <c r="Q1108" s="414"/>
      <c r="R1108" s="414"/>
      <c r="S1108" s="414"/>
      <c r="T1108" s="414"/>
      <c r="U1108" s="414"/>
      <c r="V1108" s="414"/>
      <c r="W1108" s="414"/>
      <c r="X1108" s="414"/>
      <c r="Y1108" s="414"/>
      <c r="Z1108" s="414"/>
      <c r="AA1108" s="414"/>
      <c r="AB1108" s="414"/>
      <c r="AC1108" s="275"/>
      <c r="AD1108" s="275"/>
      <c r="AE1108" s="275"/>
      <c r="AF1108" s="275"/>
      <c r="AG1108" s="275"/>
      <c r="AH1108" s="275"/>
      <c r="AI1108" s="275"/>
      <c r="AJ1108" s="275"/>
      <c r="AK1108" s="275"/>
      <c r="AL1108" s="275"/>
    </row>
    <row r="1109" spans="1:38" s="329" customFormat="1" ht="15" customHeight="1">
      <c r="A1109" s="284" t="str">
        <f>IF('Data invoice'!J1225=0,"",'Data invoice'!K1225)</f>
        <v/>
      </c>
      <c r="B1109" s="284" t="str">
        <f>IF('Data invoice'!K1225=0,"",'Data invoice'!L1225)</f>
        <v/>
      </c>
      <c r="C1109" s="284" t="str">
        <f>IF('Data invoice'!L1225=0,"",'Data invoice'!M1225)</f>
        <v/>
      </c>
      <c r="D1109" s="284" t="str">
        <f>IF('Data invoice'!M1225=0,"",'Data invoice'!N1225)</f>
        <v/>
      </c>
      <c r="E1109" s="284" t="str">
        <f>IF('Data invoice'!N1225=0,"",'Data invoice'!O1225)</f>
        <v/>
      </c>
      <c r="F1109" s="284" t="str">
        <f>IF('Data invoice'!O1225=0,"",'Data invoice'!P1225)</f>
        <v/>
      </c>
      <c r="G1109" s="284" t="str">
        <f>IF('Data invoice'!P1225=0,"",'Data invoice'!Q1225)</f>
        <v/>
      </c>
      <c r="H1109" s="284" t="str">
        <f>IF('Data invoice'!Q1225=0,"",'Data invoice'!R1225)</f>
        <v/>
      </c>
      <c r="I1109" s="320" t="str">
        <f>IF('Data invoice'!R1225=0,"",'Data invoice'!S1225)</f>
        <v/>
      </c>
      <c r="J1109" s="367" t="str">
        <f>IF('Data invoice'!S1225=0,"",'Data invoice'!T1225)</f>
        <v/>
      </c>
      <c r="L1109" s="414"/>
      <c r="M1109" s="275"/>
      <c r="N1109" s="275"/>
      <c r="O1109" s="414"/>
      <c r="P1109" s="414"/>
      <c r="Q1109" s="414"/>
      <c r="R1109" s="414"/>
      <c r="S1109" s="414"/>
      <c r="T1109" s="414"/>
      <c r="U1109" s="414"/>
      <c r="V1109" s="414"/>
      <c r="W1109" s="414"/>
      <c r="X1109" s="414"/>
      <c r="Y1109" s="414"/>
      <c r="Z1109" s="414"/>
      <c r="AA1109" s="414"/>
      <c r="AB1109" s="414"/>
      <c r="AC1109" s="275"/>
      <c r="AD1109" s="275"/>
      <c r="AE1109" s="275"/>
      <c r="AF1109" s="275"/>
      <c r="AG1109" s="275"/>
      <c r="AH1109" s="275"/>
      <c r="AI1109" s="275"/>
      <c r="AJ1109" s="275"/>
      <c r="AK1109" s="275"/>
      <c r="AL1109" s="275"/>
    </row>
    <row r="1110" spans="1:38" s="329" customFormat="1" ht="15" customHeight="1">
      <c r="A1110" s="284" t="str">
        <f>IF('Data invoice'!J1226=0,"",'Data invoice'!K1226)</f>
        <v/>
      </c>
      <c r="B1110" s="284" t="str">
        <f>IF('Data invoice'!K1226=0,"",'Data invoice'!L1226)</f>
        <v/>
      </c>
      <c r="C1110" s="284" t="str">
        <f>IF('Data invoice'!L1226=0,"",'Data invoice'!M1226)</f>
        <v/>
      </c>
      <c r="D1110" s="284" t="str">
        <f>IF('Data invoice'!M1226=0,"",'Data invoice'!N1226)</f>
        <v/>
      </c>
      <c r="E1110" s="284" t="str">
        <f>IF('Data invoice'!N1226=0,"",'Data invoice'!O1226)</f>
        <v/>
      </c>
      <c r="F1110" s="284" t="str">
        <f>IF('Data invoice'!O1226=0,"",'Data invoice'!P1226)</f>
        <v/>
      </c>
      <c r="G1110" s="284" t="str">
        <f>IF('Data invoice'!P1226=0,"",'Data invoice'!Q1226)</f>
        <v/>
      </c>
      <c r="H1110" s="284" t="str">
        <f>IF('Data invoice'!Q1226=0,"",'Data invoice'!R1226)</f>
        <v/>
      </c>
      <c r="I1110" s="320" t="str">
        <f>IF('Data invoice'!R1226=0,"",'Data invoice'!S1226)</f>
        <v/>
      </c>
      <c r="J1110" s="367" t="str">
        <f>IF('Data invoice'!S1226=0,"",'Data invoice'!T1226)</f>
        <v/>
      </c>
      <c r="L1110" s="414"/>
      <c r="M1110" s="275"/>
      <c r="N1110" s="275"/>
      <c r="O1110" s="414"/>
      <c r="P1110" s="414"/>
      <c r="Q1110" s="414"/>
      <c r="R1110" s="414"/>
      <c r="S1110" s="414"/>
      <c r="T1110" s="414"/>
      <c r="U1110" s="414"/>
      <c r="V1110" s="414"/>
      <c r="W1110" s="414"/>
      <c r="X1110" s="414"/>
      <c r="Y1110" s="414"/>
      <c r="Z1110" s="414"/>
      <c r="AA1110" s="414"/>
      <c r="AB1110" s="414"/>
      <c r="AC1110" s="275"/>
      <c r="AD1110" s="275"/>
      <c r="AE1110" s="275"/>
      <c r="AF1110" s="275"/>
      <c r="AG1110" s="275"/>
      <c r="AH1110" s="275"/>
      <c r="AI1110" s="275"/>
      <c r="AJ1110" s="275"/>
      <c r="AK1110" s="275"/>
      <c r="AL1110" s="275"/>
    </row>
    <row r="1111" spans="1:38" s="329" customFormat="1" ht="15" customHeight="1">
      <c r="A1111" s="284" t="str">
        <f>IF('Data invoice'!J1227=0,"",'Data invoice'!K1227)</f>
        <v/>
      </c>
      <c r="B1111" s="284" t="str">
        <f>IF('Data invoice'!K1227=0,"",'Data invoice'!L1227)</f>
        <v/>
      </c>
      <c r="C1111" s="284" t="str">
        <f>IF('Data invoice'!L1227=0,"",'Data invoice'!M1227)</f>
        <v/>
      </c>
      <c r="D1111" s="284" t="str">
        <f>IF('Data invoice'!M1227=0,"",'Data invoice'!N1227)</f>
        <v/>
      </c>
      <c r="E1111" s="284" t="str">
        <f>IF('Data invoice'!N1227=0,"",'Data invoice'!O1227)</f>
        <v/>
      </c>
      <c r="F1111" s="284" t="str">
        <f>IF('Data invoice'!O1227=0,"",'Data invoice'!P1227)</f>
        <v/>
      </c>
      <c r="G1111" s="284" t="str">
        <f>IF('Data invoice'!P1227=0,"",'Data invoice'!Q1227)</f>
        <v/>
      </c>
      <c r="H1111" s="284" t="str">
        <f>IF('Data invoice'!Q1227=0,"",'Data invoice'!R1227)</f>
        <v/>
      </c>
      <c r="I1111" s="320" t="str">
        <f>IF('Data invoice'!R1227=0,"",'Data invoice'!S1227)</f>
        <v/>
      </c>
      <c r="J1111" s="367" t="str">
        <f>IF('Data invoice'!S1227=0,"",'Data invoice'!T1227)</f>
        <v/>
      </c>
      <c r="L1111" s="414"/>
      <c r="M1111" s="275"/>
      <c r="N1111" s="275"/>
      <c r="O1111" s="414"/>
      <c r="P1111" s="414"/>
      <c r="Q1111" s="414"/>
      <c r="R1111" s="414"/>
      <c r="S1111" s="414"/>
      <c r="T1111" s="414"/>
      <c r="U1111" s="414"/>
      <c r="V1111" s="414"/>
      <c r="W1111" s="414"/>
      <c r="X1111" s="414"/>
      <c r="Y1111" s="414"/>
      <c r="Z1111" s="414"/>
      <c r="AA1111" s="414"/>
      <c r="AB1111" s="414"/>
      <c r="AC1111" s="275"/>
      <c r="AD1111" s="275"/>
      <c r="AE1111" s="275"/>
      <c r="AF1111" s="275"/>
      <c r="AG1111" s="275"/>
      <c r="AH1111" s="275"/>
      <c r="AI1111" s="275"/>
      <c r="AJ1111" s="275"/>
      <c r="AK1111" s="275"/>
      <c r="AL1111" s="275"/>
    </row>
    <row r="1112" spans="1:38" s="329" customFormat="1" ht="15" customHeight="1">
      <c r="A1112" s="284" t="str">
        <f>IF('Data invoice'!J1228=0,"",'Data invoice'!K1228)</f>
        <v/>
      </c>
      <c r="B1112" s="284" t="str">
        <f>IF('Data invoice'!K1228=0,"",'Data invoice'!L1228)</f>
        <v/>
      </c>
      <c r="C1112" s="284" t="str">
        <f>IF('Data invoice'!L1228=0,"",'Data invoice'!M1228)</f>
        <v/>
      </c>
      <c r="D1112" s="284" t="str">
        <f>IF('Data invoice'!M1228=0,"",'Data invoice'!N1228)</f>
        <v/>
      </c>
      <c r="E1112" s="284" t="str">
        <f>IF('Data invoice'!N1228=0,"",'Data invoice'!O1228)</f>
        <v/>
      </c>
      <c r="F1112" s="284" t="str">
        <f>IF('Data invoice'!O1228=0,"",'Data invoice'!P1228)</f>
        <v/>
      </c>
      <c r="G1112" s="284" t="str">
        <f>IF('Data invoice'!P1228=0,"",'Data invoice'!Q1228)</f>
        <v/>
      </c>
      <c r="H1112" s="284" t="str">
        <f>IF('Data invoice'!Q1228=0,"",'Data invoice'!R1228)</f>
        <v/>
      </c>
      <c r="I1112" s="320" t="str">
        <f>IF('Data invoice'!R1228=0,"",'Data invoice'!S1228)</f>
        <v/>
      </c>
      <c r="J1112" s="367" t="str">
        <f>IF('Data invoice'!S1228=0,"",'Data invoice'!T1228)</f>
        <v/>
      </c>
      <c r="L1112" s="414"/>
      <c r="M1112" s="275"/>
      <c r="N1112" s="275"/>
      <c r="O1112" s="414"/>
      <c r="P1112" s="414"/>
      <c r="Q1112" s="414"/>
      <c r="R1112" s="414"/>
      <c r="S1112" s="414"/>
      <c r="T1112" s="414"/>
      <c r="U1112" s="414"/>
      <c r="V1112" s="414"/>
      <c r="W1112" s="414"/>
      <c r="X1112" s="414"/>
      <c r="Y1112" s="414"/>
      <c r="Z1112" s="414"/>
      <c r="AA1112" s="414"/>
      <c r="AB1112" s="414"/>
      <c r="AC1112" s="275"/>
      <c r="AD1112" s="275"/>
      <c r="AE1112" s="275"/>
      <c r="AF1112" s="275"/>
      <c r="AG1112" s="275"/>
      <c r="AH1112" s="275"/>
      <c r="AI1112" s="275"/>
      <c r="AJ1112" s="275"/>
      <c r="AK1112" s="275"/>
      <c r="AL1112" s="275"/>
    </row>
    <row r="1113" spans="1:38" s="329" customFormat="1" ht="15" customHeight="1">
      <c r="A1113" s="284" t="str">
        <f>IF('Data invoice'!J1229=0,"",'Data invoice'!K1229)</f>
        <v/>
      </c>
      <c r="B1113" s="284" t="str">
        <f>IF('Data invoice'!K1229=0,"",'Data invoice'!L1229)</f>
        <v/>
      </c>
      <c r="C1113" s="284" t="str">
        <f>IF('Data invoice'!L1229=0,"",'Data invoice'!M1229)</f>
        <v/>
      </c>
      <c r="D1113" s="284" t="str">
        <f>IF('Data invoice'!M1229=0,"",'Data invoice'!N1229)</f>
        <v/>
      </c>
      <c r="E1113" s="284" t="str">
        <f>IF('Data invoice'!N1229=0,"",'Data invoice'!O1229)</f>
        <v/>
      </c>
      <c r="F1113" s="284" t="str">
        <f>IF('Data invoice'!O1229=0,"",'Data invoice'!P1229)</f>
        <v/>
      </c>
      <c r="G1113" s="284" t="str">
        <f>IF('Data invoice'!P1229=0,"",'Data invoice'!Q1229)</f>
        <v/>
      </c>
      <c r="H1113" s="284" t="str">
        <f>IF('Data invoice'!Q1229=0,"",'Data invoice'!R1229)</f>
        <v/>
      </c>
      <c r="I1113" s="320" t="str">
        <f>IF('Data invoice'!R1229=0,"",'Data invoice'!S1229)</f>
        <v/>
      </c>
      <c r="J1113" s="367" t="str">
        <f>IF('Data invoice'!S1229=0,"",'Data invoice'!T1229)</f>
        <v/>
      </c>
      <c r="L1113" s="414"/>
      <c r="M1113" s="275"/>
      <c r="N1113" s="275"/>
      <c r="O1113" s="414"/>
      <c r="P1113" s="414"/>
      <c r="Q1113" s="414"/>
      <c r="R1113" s="414"/>
      <c r="S1113" s="414"/>
      <c r="T1113" s="414"/>
      <c r="U1113" s="414"/>
      <c r="V1113" s="414"/>
      <c r="W1113" s="414"/>
      <c r="X1113" s="414"/>
      <c r="Y1113" s="414"/>
      <c r="Z1113" s="414"/>
      <c r="AA1113" s="414"/>
      <c r="AB1113" s="414"/>
      <c r="AC1113" s="275"/>
      <c r="AD1113" s="275"/>
      <c r="AE1113" s="275"/>
      <c r="AF1113" s="275"/>
      <c r="AG1113" s="275"/>
      <c r="AH1113" s="275"/>
      <c r="AI1113" s="275"/>
      <c r="AJ1113" s="275"/>
      <c r="AK1113" s="275"/>
      <c r="AL1113" s="275"/>
    </row>
    <row r="1114" spans="1:38" s="329" customFormat="1" ht="15" customHeight="1">
      <c r="A1114" s="284" t="str">
        <f>IF('Data invoice'!J1230=0,"",'Data invoice'!K1230)</f>
        <v/>
      </c>
      <c r="B1114" s="284" t="str">
        <f>IF('Data invoice'!K1230=0,"",'Data invoice'!L1230)</f>
        <v/>
      </c>
      <c r="C1114" s="284" t="str">
        <f>IF('Data invoice'!L1230=0,"",'Data invoice'!M1230)</f>
        <v/>
      </c>
      <c r="D1114" s="284" t="str">
        <f>IF('Data invoice'!M1230=0,"",'Data invoice'!N1230)</f>
        <v/>
      </c>
      <c r="E1114" s="284" t="str">
        <f>IF('Data invoice'!N1230=0,"",'Data invoice'!O1230)</f>
        <v/>
      </c>
      <c r="F1114" s="284" t="str">
        <f>IF('Data invoice'!O1230=0,"",'Data invoice'!P1230)</f>
        <v/>
      </c>
      <c r="G1114" s="284" t="str">
        <f>IF('Data invoice'!P1230=0,"",'Data invoice'!Q1230)</f>
        <v/>
      </c>
      <c r="H1114" s="284" t="str">
        <f>IF('Data invoice'!Q1230=0,"",'Data invoice'!R1230)</f>
        <v/>
      </c>
      <c r="I1114" s="320" t="str">
        <f>IF('Data invoice'!R1230=0,"",'Data invoice'!S1230)</f>
        <v/>
      </c>
      <c r="J1114" s="367" t="str">
        <f>IF('Data invoice'!S1230=0,"",'Data invoice'!T1230)</f>
        <v/>
      </c>
      <c r="L1114" s="414"/>
      <c r="M1114" s="275"/>
      <c r="N1114" s="275"/>
      <c r="O1114" s="414"/>
      <c r="P1114" s="414"/>
      <c r="Q1114" s="414"/>
      <c r="R1114" s="414"/>
      <c r="S1114" s="414"/>
      <c r="T1114" s="414"/>
      <c r="U1114" s="414"/>
      <c r="V1114" s="414"/>
      <c r="W1114" s="414"/>
      <c r="X1114" s="414"/>
      <c r="Y1114" s="414"/>
      <c r="Z1114" s="414"/>
      <c r="AA1114" s="414"/>
      <c r="AB1114" s="414"/>
      <c r="AC1114" s="275"/>
      <c r="AD1114" s="275"/>
      <c r="AE1114" s="275"/>
      <c r="AF1114" s="275"/>
      <c r="AG1114" s="275"/>
      <c r="AH1114" s="275"/>
      <c r="AI1114" s="275"/>
      <c r="AJ1114" s="275"/>
      <c r="AK1114" s="275"/>
      <c r="AL1114" s="275"/>
    </row>
    <row r="1115" spans="1:38" s="329" customFormat="1" ht="15" customHeight="1">
      <c r="A1115" s="284" t="str">
        <f>IF('Data invoice'!J1231=0,"",'Data invoice'!K1231)</f>
        <v/>
      </c>
      <c r="B1115" s="284" t="str">
        <f>IF('Data invoice'!K1231=0,"",'Data invoice'!L1231)</f>
        <v/>
      </c>
      <c r="C1115" s="284" t="str">
        <f>IF('Data invoice'!L1231=0,"",'Data invoice'!M1231)</f>
        <v/>
      </c>
      <c r="D1115" s="284" t="str">
        <f>IF('Data invoice'!M1231=0,"",'Data invoice'!N1231)</f>
        <v/>
      </c>
      <c r="E1115" s="284" t="str">
        <f>IF('Data invoice'!N1231=0,"",'Data invoice'!O1231)</f>
        <v/>
      </c>
      <c r="F1115" s="284" t="str">
        <f>IF('Data invoice'!O1231=0,"",'Data invoice'!P1231)</f>
        <v/>
      </c>
      <c r="G1115" s="284" t="str">
        <f>IF('Data invoice'!P1231=0,"",'Data invoice'!Q1231)</f>
        <v/>
      </c>
      <c r="H1115" s="284" t="str">
        <f>IF('Data invoice'!Q1231=0,"",'Data invoice'!R1231)</f>
        <v/>
      </c>
      <c r="I1115" s="320" t="str">
        <f>IF('Data invoice'!R1231=0,"",'Data invoice'!S1231)</f>
        <v/>
      </c>
      <c r="J1115" s="367" t="str">
        <f>IF('Data invoice'!S1231=0,"",'Data invoice'!T1231)</f>
        <v/>
      </c>
      <c r="L1115" s="414"/>
      <c r="M1115" s="275"/>
      <c r="N1115" s="275"/>
      <c r="O1115" s="414"/>
      <c r="P1115" s="414"/>
      <c r="Q1115" s="414"/>
      <c r="R1115" s="414"/>
      <c r="S1115" s="414"/>
      <c r="T1115" s="414"/>
      <c r="U1115" s="414"/>
      <c r="V1115" s="414"/>
      <c r="W1115" s="414"/>
      <c r="X1115" s="414"/>
      <c r="Y1115" s="414"/>
      <c r="Z1115" s="414"/>
      <c r="AA1115" s="414"/>
      <c r="AB1115" s="414"/>
      <c r="AC1115" s="275"/>
      <c r="AD1115" s="275"/>
      <c r="AE1115" s="275"/>
      <c r="AF1115" s="275"/>
      <c r="AG1115" s="275"/>
      <c r="AH1115" s="275"/>
      <c r="AI1115" s="275"/>
      <c r="AJ1115" s="275"/>
      <c r="AK1115" s="275"/>
      <c r="AL1115" s="275"/>
    </row>
    <row r="1116" spans="1:38" s="329" customFormat="1" ht="15" customHeight="1">
      <c r="A1116" s="284" t="str">
        <f>IF('Data invoice'!J1232=0,"",'Data invoice'!K1232)</f>
        <v/>
      </c>
      <c r="B1116" s="284" t="str">
        <f>IF('Data invoice'!K1232=0,"",'Data invoice'!L1232)</f>
        <v/>
      </c>
      <c r="C1116" s="284" t="str">
        <f>IF('Data invoice'!L1232=0,"",'Data invoice'!M1232)</f>
        <v/>
      </c>
      <c r="D1116" s="284" t="str">
        <f>IF('Data invoice'!M1232=0,"",'Data invoice'!N1232)</f>
        <v/>
      </c>
      <c r="E1116" s="284" t="str">
        <f>IF('Data invoice'!N1232=0,"",'Data invoice'!O1232)</f>
        <v/>
      </c>
      <c r="F1116" s="284" t="str">
        <f>IF('Data invoice'!O1232=0,"",'Data invoice'!P1232)</f>
        <v/>
      </c>
      <c r="G1116" s="284" t="str">
        <f>IF('Data invoice'!P1232=0,"",'Data invoice'!Q1232)</f>
        <v/>
      </c>
      <c r="H1116" s="284" t="str">
        <f>IF('Data invoice'!Q1232=0,"",'Data invoice'!R1232)</f>
        <v/>
      </c>
      <c r="I1116" s="320" t="str">
        <f>IF('Data invoice'!R1232=0,"",'Data invoice'!S1232)</f>
        <v/>
      </c>
      <c r="J1116" s="367" t="str">
        <f>IF('Data invoice'!S1232=0,"",'Data invoice'!T1232)</f>
        <v/>
      </c>
      <c r="L1116" s="414"/>
      <c r="M1116" s="275"/>
      <c r="N1116" s="275"/>
      <c r="O1116" s="414"/>
      <c r="P1116" s="414"/>
      <c r="Q1116" s="414"/>
      <c r="R1116" s="414"/>
      <c r="S1116" s="414"/>
      <c r="T1116" s="414"/>
      <c r="U1116" s="414"/>
      <c r="V1116" s="414"/>
      <c r="W1116" s="414"/>
      <c r="X1116" s="414"/>
      <c r="Y1116" s="414"/>
      <c r="Z1116" s="414"/>
      <c r="AA1116" s="414"/>
      <c r="AB1116" s="414"/>
      <c r="AC1116" s="275"/>
      <c r="AD1116" s="275"/>
      <c r="AE1116" s="275"/>
      <c r="AF1116" s="275"/>
      <c r="AG1116" s="275"/>
      <c r="AH1116" s="275"/>
      <c r="AI1116" s="275"/>
      <c r="AJ1116" s="275"/>
      <c r="AK1116" s="275"/>
      <c r="AL1116" s="275"/>
    </row>
    <row r="1117" spans="1:38" s="329" customFormat="1" ht="15" customHeight="1">
      <c r="A1117" s="284" t="str">
        <f>IF('Data invoice'!J1233=0,"",'Data invoice'!K1233)</f>
        <v/>
      </c>
      <c r="B1117" s="284" t="str">
        <f>IF('Data invoice'!K1233=0,"",'Data invoice'!L1233)</f>
        <v/>
      </c>
      <c r="C1117" s="284" t="str">
        <f>IF('Data invoice'!L1233=0,"",'Data invoice'!M1233)</f>
        <v/>
      </c>
      <c r="D1117" s="284" t="str">
        <f>IF('Data invoice'!M1233=0,"",'Data invoice'!N1233)</f>
        <v/>
      </c>
      <c r="E1117" s="284" t="str">
        <f>IF('Data invoice'!N1233=0,"",'Data invoice'!O1233)</f>
        <v/>
      </c>
      <c r="F1117" s="284" t="str">
        <f>IF('Data invoice'!O1233=0,"",'Data invoice'!P1233)</f>
        <v/>
      </c>
      <c r="G1117" s="284" t="str">
        <f>IF('Data invoice'!P1233=0,"",'Data invoice'!Q1233)</f>
        <v/>
      </c>
      <c r="H1117" s="284" t="str">
        <f>IF('Data invoice'!Q1233=0,"",'Data invoice'!R1233)</f>
        <v/>
      </c>
      <c r="I1117" s="320" t="str">
        <f>IF('Data invoice'!R1233=0,"",'Data invoice'!S1233)</f>
        <v/>
      </c>
      <c r="J1117" s="367" t="str">
        <f>IF('Data invoice'!S1233=0,"",'Data invoice'!T1233)</f>
        <v/>
      </c>
      <c r="L1117" s="414"/>
      <c r="M1117" s="275"/>
      <c r="N1117" s="275"/>
      <c r="O1117" s="414"/>
      <c r="P1117" s="414"/>
      <c r="Q1117" s="414"/>
      <c r="R1117" s="414"/>
      <c r="S1117" s="414"/>
      <c r="T1117" s="414"/>
      <c r="U1117" s="414"/>
      <c r="V1117" s="414"/>
      <c r="W1117" s="414"/>
      <c r="X1117" s="414"/>
      <c r="Y1117" s="414"/>
      <c r="Z1117" s="414"/>
      <c r="AA1117" s="414"/>
      <c r="AB1117" s="414"/>
      <c r="AC1117" s="275"/>
      <c r="AD1117" s="275"/>
      <c r="AE1117" s="275"/>
      <c r="AF1117" s="275"/>
      <c r="AG1117" s="275"/>
      <c r="AH1117" s="275"/>
      <c r="AI1117" s="275"/>
      <c r="AJ1117" s="275"/>
      <c r="AK1117" s="275"/>
      <c r="AL1117" s="275"/>
    </row>
    <row r="1118" spans="1:38" s="329" customFormat="1" ht="15" customHeight="1">
      <c r="A1118" s="284" t="str">
        <f>IF('Data invoice'!J1234=0,"",'Data invoice'!K1234)</f>
        <v/>
      </c>
      <c r="B1118" s="284" t="str">
        <f>IF('Data invoice'!K1234=0,"",'Data invoice'!L1234)</f>
        <v/>
      </c>
      <c r="C1118" s="284" t="str">
        <f>IF('Data invoice'!L1234=0,"",'Data invoice'!M1234)</f>
        <v/>
      </c>
      <c r="D1118" s="284" t="str">
        <f>IF('Data invoice'!M1234=0,"",'Data invoice'!N1234)</f>
        <v/>
      </c>
      <c r="E1118" s="284" t="str">
        <f>IF('Data invoice'!N1234=0,"",'Data invoice'!O1234)</f>
        <v/>
      </c>
      <c r="F1118" s="284" t="str">
        <f>IF('Data invoice'!O1234=0,"",'Data invoice'!P1234)</f>
        <v/>
      </c>
      <c r="G1118" s="284" t="str">
        <f>IF('Data invoice'!P1234=0,"",'Data invoice'!Q1234)</f>
        <v/>
      </c>
      <c r="H1118" s="284" t="str">
        <f>IF('Data invoice'!Q1234=0,"",'Data invoice'!R1234)</f>
        <v/>
      </c>
      <c r="I1118" s="320" t="str">
        <f>IF('Data invoice'!R1234=0,"",'Data invoice'!S1234)</f>
        <v/>
      </c>
      <c r="J1118" s="367" t="str">
        <f>IF('Data invoice'!S1234=0,"",'Data invoice'!T1234)</f>
        <v/>
      </c>
      <c r="L1118" s="414"/>
      <c r="M1118" s="275"/>
      <c r="N1118" s="275"/>
      <c r="O1118" s="414"/>
      <c r="P1118" s="414"/>
      <c r="Q1118" s="414"/>
      <c r="R1118" s="414"/>
      <c r="S1118" s="414"/>
      <c r="T1118" s="414"/>
      <c r="U1118" s="414"/>
      <c r="V1118" s="414"/>
      <c r="W1118" s="414"/>
      <c r="X1118" s="414"/>
      <c r="Y1118" s="414"/>
      <c r="Z1118" s="414"/>
      <c r="AA1118" s="414"/>
      <c r="AB1118" s="414"/>
      <c r="AC1118" s="275"/>
      <c r="AD1118" s="275"/>
      <c r="AE1118" s="275"/>
      <c r="AF1118" s="275"/>
      <c r="AG1118" s="275"/>
      <c r="AH1118" s="275"/>
      <c r="AI1118" s="275"/>
      <c r="AJ1118" s="275"/>
      <c r="AK1118" s="275"/>
      <c r="AL1118" s="275"/>
    </row>
    <row r="1119" spans="1:38" s="329" customFormat="1" ht="15" customHeight="1">
      <c r="A1119" s="284" t="str">
        <f>IF('Data invoice'!J1235=0,"",'Data invoice'!K1235)</f>
        <v/>
      </c>
      <c r="B1119" s="284" t="str">
        <f>IF('Data invoice'!K1235=0,"",'Data invoice'!L1235)</f>
        <v/>
      </c>
      <c r="C1119" s="284" t="str">
        <f>IF('Data invoice'!L1235=0,"",'Data invoice'!M1235)</f>
        <v/>
      </c>
      <c r="D1119" s="284" t="str">
        <f>IF('Data invoice'!M1235=0,"",'Data invoice'!N1235)</f>
        <v/>
      </c>
      <c r="E1119" s="284" t="str">
        <f>IF('Data invoice'!N1235=0,"",'Data invoice'!O1235)</f>
        <v/>
      </c>
      <c r="F1119" s="284" t="str">
        <f>IF('Data invoice'!O1235=0,"",'Data invoice'!P1235)</f>
        <v/>
      </c>
      <c r="G1119" s="284" t="str">
        <f>IF('Data invoice'!P1235=0,"",'Data invoice'!Q1235)</f>
        <v/>
      </c>
      <c r="H1119" s="284" t="str">
        <f>IF('Data invoice'!Q1235=0,"",'Data invoice'!R1235)</f>
        <v/>
      </c>
      <c r="I1119" s="320" t="str">
        <f>IF('Data invoice'!R1235=0,"",'Data invoice'!S1235)</f>
        <v/>
      </c>
      <c r="J1119" s="367" t="str">
        <f>IF('Data invoice'!S1235=0,"",'Data invoice'!T1235)</f>
        <v/>
      </c>
      <c r="L1119" s="414"/>
      <c r="M1119" s="275"/>
      <c r="N1119" s="275"/>
      <c r="O1119" s="414"/>
      <c r="P1119" s="414"/>
      <c r="Q1119" s="414"/>
      <c r="R1119" s="414"/>
      <c r="S1119" s="414"/>
      <c r="T1119" s="414"/>
      <c r="U1119" s="414"/>
      <c r="V1119" s="414"/>
      <c r="W1119" s="414"/>
      <c r="X1119" s="414"/>
      <c r="Y1119" s="414"/>
      <c r="Z1119" s="414"/>
      <c r="AA1119" s="414"/>
      <c r="AB1119" s="414"/>
      <c r="AC1119" s="275"/>
      <c r="AD1119" s="275"/>
      <c r="AE1119" s="275"/>
      <c r="AF1119" s="275"/>
      <c r="AG1119" s="275"/>
      <c r="AH1119" s="275"/>
      <c r="AI1119" s="275"/>
      <c r="AJ1119" s="275"/>
      <c r="AK1119" s="275"/>
      <c r="AL1119" s="275"/>
    </row>
    <row r="1120" spans="1:38" s="329" customFormat="1" ht="15" customHeight="1">
      <c r="A1120" s="284" t="str">
        <f>IF('Data invoice'!J1236=0,"",'Data invoice'!K1236)</f>
        <v/>
      </c>
      <c r="B1120" s="284" t="str">
        <f>IF('Data invoice'!K1236=0,"",'Data invoice'!L1236)</f>
        <v/>
      </c>
      <c r="C1120" s="284" t="str">
        <f>IF('Data invoice'!L1236=0,"",'Data invoice'!M1236)</f>
        <v/>
      </c>
      <c r="D1120" s="284" t="str">
        <f>IF('Data invoice'!M1236=0,"",'Data invoice'!N1236)</f>
        <v/>
      </c>
      <c r="E1120" s="284" t="str">
        <f>IF('Data invoice'!N1236=0,"",'Data invoice'!O1236)</f>
        <v/>
      </c>
      <c r="F1120" s="284" t="str">
        <f>IF('Data invoice'!O1236=0,"",'Data invoice'!P1236)</f>
        <v/>
      </c>
      <c r="G1120" s="284" t="str">
        <f>IF('Data invoice'!P1236=0,"",'Data invoice'!Q1236)</f>
        <v/>
      </c>
      <c r="H1120" s="284" t="str">
        <f>IF('Data invoice'!Q1236=0,"",'Data invoice'!R1236)</f>
        <v/>
      </c>
      <c r="I1120" s="320" t="str">
        <f>IF('Data invoice'!R1236=0,"",'Data invoice'!S1236)</f>
        <v/>
      </c>
      <c r="J1120" s="367" t="str">
        <f>IF('Data invoice'!S1236=0,"",'Data invoice'!T1236)</f>
        <v/>
      </c>
      <c r="L1120" s="414"/>
      <c r="M1120" s="275"/>
      <c r="N1120" s="275"/>
      <c r="O1120" s="414"/>
      <c r="P1120" s="414"/>
      <c r="Q1120" s="414"/>
      <c r="R1120" s="414"/>
      <c r="S1120" s="414"/>
      <c r="T1120" s="414"/>
      <c r="U1120" s="414"/>
      <c r="V1120" s="414"/>
      <c r="W1120" s="414"/>
      <c r="X1120" s="414"/>
      <c r="Y1120" s="414"/>
      <c r="Z1120" s="414"/>
      <c r="AA1120" s="414"/>
      <c r="AB1120" s="414"/>
      <c r="AC1120" s="275"/>
      <c r="AD1120" s="275"/>
      <c r="AE1120" s="275"/>
      <c r="AF1120" s="275"/>
      <c r="AG1120" s="275"/>
      <c r="AH1120" s="275"/>
      <c r="AI1120" s="275"/>
      <c r="AJ1120" s="275"/>
      <c r="AK1120" s="275"/>
      <c r="AL1120" s="275"/>
    </row>
    <row r="1121" spans="1:38" s="329" customFormat="1" ht="15" customHeight="1">
      <c r="A1121" s="284" t="str">
        <f>IF('Data invoice'!J1237=0,"",'Data invoice'!K1237)</f>
        <v/>
      </c>
      <c r="B1121" s="284" t="str">
        <f>IF('Data invoice'!K1237=0,"",'Data invoice'!L1237)</f>
        <v/>
      </c>
      <c r="C1121" s="284" t="str">
        <f>IF('Data invoice'!L1237=0,"",'Data invoice'!M1237)</f>
        <v/>
      </c>
      <c r="D1121" s="284" t="str">
        <f>IF('Data invoice'!M1237=0,"",'Data invoice'!N1237)</f>
        <v/>
      </c>
      <c r="E1121" s="284" t="str">
        <f>IF('Data invoice'!N1237=0,"",'Data invoice'!O1237)</f>
        <v/>
      </c>
      <c r="F1121" s="284" t="str">
        <f>IF('Data invoice'!O1237=0,"",'Data invoice'!P1237)</f>
        <v/>
      </c>
      <c r="G1121" s="284" t="str">
        <f>IF('Data invoice'!P1237=0,"",'Data invoice'!Q1237)</f>
        <v/>
      </c>
      <c r="H1121" s="284" t="str">
        <f>IF('Data invoice'!Q1237=0,"",'Data invoice'!R1237)</f>
        <v/>
      </c>
      <c r="I1121" s="320" t="str">
        <f>IF('Data invoice'!R1237=0,"",'Data invoice'!S1237)</f>
        <v/>
      </c>
      <c r="J1121" s="367" t="str">
        <f>IF('Data invoice'!S1237=0,"",'Data invoice'!T1237)</f>
        <v/>
      </c>
      <c r="L1121" s="414"/>
      <c r="M1121" s="275"/>
      <c r="N1121" s="275"/>
      <c r="O1121" s="414"/>
      <c r="P1121" s="414"/>
      <c r="Q1121" s="414"/>
      <c r="R1121" s="414"/>
      <c r="S1121" s="414"/>
      <c r="T1121" s="414"/>
      <c r="U1121" s="414"/>
      <c r="V1121" s="414"/>
      <c r="W1121" s="414"/>
      <c r="X1121" s="414"/>
      <c r="Y1121" s="414"/>
      <c r="Z1121" s="414"/>
      <c r="AA1121" s="414"/>
      <c r="AB1121" s="414"/>
      <c r="AC1121" s="275"/>
      <c r="AD1121" s="275"/>
      <c r="AE1121" s="275"/>
      <c r="AF1121" s="275"/>
      <c r="AG1121" s="275"/>
      <c r="AH1121" s="275"/>
      <c r="AI1121" s="275"/>
      <c r="AJ1121" s="275"/>
      <c r="AK1121" s="275"/>
      <c r="AL1121" s="275"/>
    </row>
    <row r="1122" spans="1:38" s="329" customFormat="1" ht="15" customHeight="1">
      <c r="A1122" s="284" t="str">
        <f>IF('Data invoice'!J1238=0,"",'Data invoice'!K1238)</f>
        <v/>
      </c>
      <c r="B1122" s="284" t="str">
        <f>IF('Data invoice'!K1238=0,"",'Data invoice'!L1238)</f>
        <v/>
      </c>
      <c r="C1122" s="284" t="str">
        <f>IF('Data invoice'!L1238=0,"",'Data invoice'!M1238)</f>
        <v/>
      </c>
      <c r="D1122" s="284" t="str">
        <f>IF('Data invoice'!M1238=0,"",'Data invoice'!N1238)</f>
        <v/>
      </c>
      <c r="E1122" s="284" t="str">
        <f>IF('Data invoice'!N1238=0,"",'Data invoice'!O1238)</f>
        <v/>
      </c>
      <c r="F1122" s="284" t="str">
        <f>IF('Data invoice'!O1238=0,"",'Data invoice'!P1238)</f>
        <v/>
      </c>
      <c r="G1122" s="284" t="str">
        <f>IF('Data invoice'!P1238=0,"",'Data invoice'!Q1238)</f>
        <v/>
      </c>
      <c r="H1122" s="284" t="str">
        <f>IF('Data invoice'!Q1238=0,"",'Data invoice'!R1238)</f>
        <v/>
      </c>
      <c r="I1122" s="320" t="str">
        <f>IF('Data invoice'!R1238=0,"",'Data invoice'!S1238)</f>
        <v/>
      </c>
      <c r="J1122" s="367" t="str">
        <f>IF('Data invoice'!S1238=0,"",'Data invoice'!T1238)</f>
        <v/>
      </c>
      <c r="L1122" s="414"/>
      <c r="M1122" s="275"/>
      <c r="N1122" s="275"/>
      <c r="O1122" s="414"/>
      <c r="P1122" s="414"/>
      <c r="Q1122" s="414"/>
      <c r="R1122" s="414"/>
      <c r="S1122" s="414"/>
      <c r="T1122" s="414"/>
      <c r="U1122" s="414"/>
      <c r="V1122" s="414"/>
      <c r="W1122" s="414"/>
      <c r="X1122" s="414"/>
      <c r="Y1122" s="414"/>
      <c r="Z1122" s="414"/>
      <c r="AA1122" s="414"/>
      <c r="AB1122" s="414"/>
      <c r="AC1122" s="275"/>
      <c r="AD1122" s="275"/>
      <c r="AE1122" s="275"/>
      <c r="AF1122" s="275"/>
      <c r="AG1122" s="275"/>
      <c r="AH1122" s="275"/>
      <c r="AI1122" s="275"/>
      <c r="AJ1122" s="275"/>
      <c r="AK1122" s="275"/>
      <c r="AL1122" s="275"/>
    </row>
    <row r="1123" spans="1:38" s="329" customFormat="1" ht="15" customHeight="1">
      <c r="A1123" s="284" t="str">
        <f>IF('Data invoice'!J1239=0,"",'Data invoice'!K1239)</f>
        <v/>
      </c>
      <c r="B1123" s="284" t="str">
        <f>IF('Data invoice'!K1239=0,"",'Data invoice'!L1239)</f>
        <v/>
      </c>
      <c r="C1123" s="284" t="str">
        <f>IF('Data invoice'!L1239=0,"",'Data invoice'!M1239)</f>
        <v/>
      </c>
      <c r="D1123" s="284" t="str">
        <f>IF('Data invoice'!M1239=0,"",'Data invoice'!N1239)</f>
        <v/>
      </c>
      <c r="E1123" s="284" t="str">
        <f>IF('Data invoice'!N1239=0,"",'Data invoice'!O1239)</f>
        <v/>
      </c>
      <c r="F1123" s="284" t="str">
        <f>IF('Data invoice'!O1239=0,"",'Data invoice'!P1239)</f>
        <v/>
      </c>
      <c r="G1123" s="284" t="str">
        <f>IF('Data invoice'!P1239=0,"",'Data invoice'!Q1239)</f>
        <v/>
      </c>
      <c r="H1123" s="284" t="str">
        <f>IF('Data invoice'!Q1239=0,"",'Data invoice'!R1239)</f>
        <v/>
      </c>
      <c r="I1123" s="320" t="str">
        <f>IF('Data invoice'!R1239=0,"",'Data invoice'!S1239)</f>
        <v/>
      </c>
      <c r="J1123" s="367" t="str">
        <f>IF('Data invoice'!S1239=0,"",'Data invoice'!T1239)</f>
        <v/>
      </c>
      <c r="L1123" s="414"/>
      <c r="M1123" s="275"/>
      <c r="N1123" s="275"/>
      <c r="O1123" s="414"/>
      <c r="P1123" s="414"/>
      <c r="Q1123" s="414"/>
      <c r="R1123" s="414"/>
      <c r="S1123" s="414"/>
      <c r="T1123" s="414"/>
      <c r="U1123" s="414"/>
      <c r="V1123" s="414"/>
      <c r="W1123" s="414"/>
      <c r="X1123" s="414"/>
      <c r="Y1123" s="414"/>
      <c r="Z1123" s="414"/>
      <c r="AA1123" s="414"/>
      <c r="AB1123" s="414"/>
      <c r="AC1123" s="275"/>
      <c r="AD1123" s="275"/>
      <c r="AE1123" s="275"/>
      <c r="AF1123" s="275"/>
      <c r="AG1123" s="275"/>
      <c r="AH1123" s="275"/>
      <c r="AI1123" s="275"/>
      <c r="AJ1123" s="275"/>
      <c r="AK1123" s="275"/>
      <c r="AL1123" s="275"/>
    </row>
    <row r="1124" spans="1:38" s="329" customFormat="1" ht="15" customHeight="1">
      <c r="A1124" s="284" t="str">
        <f>IF('Data invoice'!J1240=0,"",'Data invoice'!K1240)</f>
        <v/>
      </c>
      <c r="B1124" s="284" t="str">
        <f>IF('Data invoice'!K1240=0,"",'Data invoice'!L1240)</f>
        <v/>
      </c>
      <c r="C1124" s="284" t="str">
        <f>IF('Data invoice'!L1240=0,"",'Data invoice'!M1240)</f>
        <v/>
      </c>
      <c r="D1124" s="284" t="str">
        <f>IF('Data invoice'!M1240=0,"",'Data invoice'!N1240)</f>
        <v/>
      </c>
      <c r="E1124" s="284" t="str">
        <f>IF('Data invoice'!N1240=0,"",'Data invoice'!O1240)</f>
        <v/>
      </c>
      <c r="F1124" s="284" t="str">
        <f>IF('Data invoice'!O1240=0,"",'Data invoice'!P1240)</f>
        <v/>
      </c>
      <c r="G1124" s="284" t="str">
        <f>IF('Data invoice'!P1240=0,"",'Data invoice'!Q1240)</f>
        <v/>
      </c>
      <c r="H1124" s="284" t="str">
        <f>IF('Data invoice'!Q1240=0,"",'Data invoice'!R1240)</f>
        <v/>
      </c>
      <c r="I1124" s="320" t="str">
        <f>IF('Data invoice'!R1240=0,"",'Data invoice'!S1240)</f>
        <v/>
      </c>
      <c r="J1124" s="367" t="str">
        <f>IF('Data invoice'!S1240=0,"",'Data invoice'!T1240)</f>
        <v/>
      </c>
      <c r="L1124" s="414"/>
      <c r="M1124" s="275"/>
      <c r="N1124" s="275"/>
      <c r="O1124" s="414"/>
      <c r="P1124" s="414"/>
      <c r="Q1124" s="414"/>
      <c r="R1124" s="414"/>
      <c r="S1124" s="414"/>
      <c r="T1124" s="414"/>
      <c r="U1124" s="414"/>
      <c r="V1124" s="414"/>
      <c r="W1124" s="414"/>
      <c r="X1124" s="414"/>
      <c r="Y1124" s="414"/>
      <c r="Z1124" s="414"/>
      <c r="AA1124" s="414"/>
      <c r="AB1124" s="414"/>
      <c r="AC1124" s="275"/>
      <c r="AD1124" s="275"/>
      <c r="AE1124" s="275"/>
      <c r="AF1124" s="275"/>
      <c r="AG1124" s="275"/>
      <c r="AH1124" s="275"/>
      <c r="AI1124" s="275"/>
      <c r="AJ1124" s="275"/>
      <c r="AK1124" s="275"/>
      <c r="AL1124" s="275"/>
    </row>
    <row r="1125" spans="1:38" s="329" customFormat="1" ht="15" customHeight="1">
      <c r="A1125" s="284" t="str">
        <f>IF('Data invoice'!J1241=0,"",'Data invoice'!K1241)</f>
        <v/>
      </c>
      <c r="B1125" s="284" t="str">
        <f>IF('Data invoice'!K1241=0,"",'Data invoice'!L1241)</f>
        <v/>
      </c>
      <c r="C1125" s="284" t="str">
        <f>IF('Data invoice'!L1241=0,"",'Data invoice'!M1241)</f>
        <v/>
      </c>
      <c r="D1125" s="284" t="str">
        <f>IF('Data invoice'!M1241=0,"",'Data invoice'!N1241)</f>
        <v/>
      </c>
      <c r="E1125" s="284" t="str">
        <f>IF('Data invoice'!N1241=0,"",'Data invoice'!O1241)</f>
        <v/>
      </c>
      <c r="F1125" s="284" t="str">
        <f>IF('Data invoice'!O1241=0,"",'Data invoice'!P1241)</f>
        <v/>
      </c>
      <c r="G1125" s="284" t="str">
        <f>IF('Data invoice'!P1241=0,"",'Data invoice'!Q1241)</f>
        <v/>
      </c>
      <c r="H1125" s="284" t="str">
        <f>IF('Data invoice'!Q1241=0,"",'Data invoice'!R1241)</f>
        <v/>
      </c>
      <c r="I1125" s="320" t="str">
        <f>IF('Data invoice'!R1241=0,"",'Data invoice'!S1241)</f>
        <v/>
      </c>
      <c r="J1125" s="367" t="str">
        <f>IF('Data invoice'!S1241=0,"",'Data invoice'!T1241)</f>
        <v/>
      </c>
      <c r="L1125" s="414"/>
      <c r="M1125" s="275"/>
      <c r="N1125" s="275"/>
      <c r="O1125" s="414"/>
      <c r="P1125" s="414"/>
      <c r="Q1125" s="414"/>
      <c r="R1125" s="414"/>
      <c r="S1125" s="414"/>
      <c r="T1125" s="414"/>
      <c r="U1125" s="414"/>
      <c r="V1125" s="414"/>
      <c r="W1125" s="414"/>
      <c r="X1125" s="414"/>
      <c r="Y1125" s="414"/>
      <c r="Z1125" s="414"/>
      <c r="AA1125" s="414"/>
      <c r="AB1125" s="414"/>
      <c r="AC1125" s="275"/>
      <c r="AD1125" s="275"/>
      <c r="AE1125" s="275"/>
      <c r="AF1125" s="275"/>
      <c r="AG1125" s="275"/>
      <c r="AH1125" s="275"/>
      <c r="AI1125" s="275"/>
      <c r="AJ1125" s="275"/>
      <c r="AK1125" s="275"/>
      <c r="AL1125" s="275"/>
    </row>
    <row r="1126" spans="1:38" s="329" customFormat="1" ht="15" customHeight="1">
      <c r="A1126" s="284" t="str">
        <f>IF('Data invoice'!J1242=0,"",'Data invoice'!K1242)</f>
        <v/>
      </c>
      <c r="B1126" s="284" t="str">
        <f>IF('Data invoice'!K1242=0,"",'Data invoice'!L1242)</f>
        <v/>
      </c>
      <c r="C1126" s="284" t="str">
        <f>IF('Data invoice'!L1242=0,"",'Data invoice'!M1242)</f>
        <v/>
      </c>
      <c r="D1126" s="284" t="str">
        <f>IF('Data invoice'!M1242=0,"",'Data invoice'!N1242)</f>
        <v/>
      </c>
      <c r="E1126" s="284" t="str">
        <f>IF('Data invoice'!N1242=0,"",'Data invoice'!O1242)</f>
        <v/>
      </c>
      <c r="F1126" s="284" t="str">
        <f>IF('Data invoice'!O1242=0,"",'Data invoice'!P1242)</f>
        <v/>
      </c>
      <c r="G1126" s="284" t="str">
        <f>IF('Data invoice'!P1242=0,"",'Data invoice'!Q1242)</f>
        <v/>
      </c>
      <c r="H1126" s="284" t="str">
        <f>IF('Data invoice'!Q1242=0,"",'Data invoice'!R1242)</f>
        <v/>
      </c>
      <c r="I1126" s="320" t="str">
        <f>IF('Data invoice'!R1242=0,"",'Data invoice'!S1242)</f>
        <v/>
      </c>
      <c r="J1126" s="367" t="str">
        <f>IF('Data invoice'!S1242=0,"",'Data invoice'!T1242)</f>
        <v/>
      </c>
      <c r="L1126" s="414"/>
      <c r="M1126" s="275"/>
      <c r="N1126" s="275"/>
      <c r="O1126" s="414"/>
      <c r="P1126" s="414"/>
      <c r="Q1126" s="414"/>
      <c r="R1126" s="414"/>
      <c r="S1126" s="414"/>
      <c r="T1126" s="414"/>
      <c r="U1126" s="414"/>
      <c r="V1126" s="414"/>
      <c r="W1126" s="414"/>
      <c r="X1126" s="414"/>
      <c r="Y1126" s="414"/>
      <c r="Z1126" s="414"/>
      <c r="AA1126" s="414"/>
      <c r="AB1126" s="414"/>
      <c r="AC1126" s="275"/>
      <c r="AD1126" s="275"/>
      <c r="AE1126" s="275"/>
      <c r="AF1126" s="275"/>
      <c r="AG1126" s="275"/>
      <c r="AH1126" s="275"/>
      <c r="AI1126" s="275"/>
      <c r="AJ1126" s="275"/>
      <c r="AK1126" s="275"/>
      <c r="AL1126" s="275"/>
    </row>
    <row r="1127" spans="1:38" s="329" customFormat="1" ht="15" customHeight="1">
      <c r="A1127" s="284" t="str">
        <f>IF('Data invoice'!J1243=0,"",'Data invoice'!K1243)</f>
        <v/>
      </c>
      <c r="B1127" s="284" t="str">
        <f>IF('Data invoice'!K1243=0,"",'Data invoice'!L1243)</f>
        <v/>
      </c>
      <c r="C1127" s="284" t="str">
        <f>IF('Data invoice'!L1243=0,"",'Data invoice'!M1243)</f>
        <v/>
      </c>
      <c r="D1127" s="284" t="str">
        <f>IF('Data invoice'!M1243=0,"",'Data invoice'!N1243)</f>
        <v/>
      </c>
      <c r="E1127" s="284" t="str">
        <f>IF('Data invoice'!N1243=0,"",'Data invoice'!O1243)</f>
        <v/>
      </c>
      <c r="F1127" s="284" t="str">
        <f>IF('Data invoice'!O1243=0,"",'Data invoice'!P1243)</f>
        <v/>
      </c>
      <c r="G1127" s="284" t="str">
        <f>IF('Data invoice'!P1243=0,"",'Data invoice'!Q1243)</f>
        <v/>
      </c>
      <c r="H1127" s="284" t="str">
        <f>IF('Data invoice'!Q1243=0,"",'Data invoice'!R1243)</f>
        <v/>
      </c>
      <c r="I1127" s="320" t="str">
        <f>IF('Data invoice'!R1243=0,"",'Data invoice'!S1243)</f>
        <v/>
      </c>
      <c r="J1127" s="367" t="str">
        <f>IF('Data invoice'!S1243=0,"",'Data invoice'!T1243)</f>
        <v/>
      </c>
      <c r="L1127" s="414"/>
      <c r="M1127" s="275"/>
      <c r="N1127" s="275"/>
      <c r="O1127" s="414"/>
      <c r="P1127" s="414"/>
      <c r="Q1127" s="414"/>
      <c r="R1127" s="414"/>
      <c r="S1127" s="414"/>
      <c r="T1127" s="414"/>
      <c r="U1127" s="414"/>
      <c r="V1127" s="414"/>
      <c r="W1127" s="414"/>
      <c r="X1127" s="414"/>
      <c r="Y1127" s="414"/>
      <c r="Z1127" s="414"/>
      <c r="AA1127" s="414"/>
      <c r="AB1127" s="414"/>
      <c r="AC1127" s="275"/>
      <c r="AD1127" s="275"/>
      <c r="AE1127" s="275"/>
      <c r="AF1127" s="275"/>
      <c r="AG1127" s="275"/>
      <c r="AH1127" s="275"/>
      <c r="AI1127" s="275"/>
      <c r="AJ1127" s="275"/>
      <c r="AK1127" s="275"/>
      <c r="AL1127" s="275"/>
    </row>
    <row r="1128" spans="1:38" s="329" customFormat="1" ht="15" customHeight="1">
      <c r="A1128" s="284" t="str">
        <f>IF('Data invoice'!J1244=0,"",'Data invoice'!K1244)</f>
        <v/>
      </c>
      <c r="B1128" s="284" t="str">
        <f>IF('Data invoice'!K1244=0,"",'Data invoice'!L1244)</f>
        <v/>
      </c>
      <c r="C1128" s="284" t="str">
        <f>IF('Data invoice'!L1244=0,"",'Data invoice'!M1244)</f>
        <v/>
      </c>
      <c r="D1128" s="284" t="str">
        <f>IF('Data invoice'!M1244=0,"",'Data invoice'!N1244)</f>
        <v/>
      </c>
      <c r="E1128" s="284" t="str">
        <f>IF('Data invoice'!N1244=0,"",'Data invoice'!O1244)</f>
        <v/>
      </c>
      <c r="F1128" s="284" t="str">
        <f>IF('Data invoice'!O1244=0,"",'Data invoice'!P1244)</f>
        <v/>
      </c>
      <c r="G1128" s="284" t="str">
        <f>IF('Data invoice'!P1244=0,"",'Data invoice'!Q1244)</f>
        <v/>
      </c>
      <c r="H1128" s="284" t="str">
        <f>IF('Data invoice'!Q1244=0,"",'Data invoice'!R1244)</f>
        <v/>
      </c>
      <c r="I1128" s="320" t="str">
        <f>IF('Data invoice'!R1244=0,"",'Data invoice'!S1244)</f>
        <v/>
      </c>
      <c r="J1128" s="367" t="str">
        <f>IF('Data invoice'!S1244=0,"",'Data invoice'!T1244)</f>
        <v/>
      </c>
      <c r="L1128" s="414"/>
      <c r="M1128" s="275"/>
      <c r="N1128" s="275"/>
      <c r="O1128" s="414"/>
      <c r="P1128" s="414"/>
      <c r="Q1128" s="414"/>
      <c r="R1128" s="414"/>
      <c r="S1128" s="414"/>
      <c r="T1128" s="414"/>
      <c r="U1128" s="414"/>
      <c r="V1128" s="414"/>
      <c r="W1128" s="414"/>
      <c r="X1128" s="414"/>
      <c r="Y1128" s="414"/>
      <c r="Z1128" s="414"/>
      <c r="AA1128" s="414"/>
      <c r="AB1128" s="414"/>
      <c r="AC1128" s="275"/>
      <c r="AD1128" s="275"/>
      <c r="AE1128" s="275"/>
      <c r="AF1128" s="275"/>
      <c r="AG1128" s="275"/>
      <c r="AH1128" s="275"/>
      <c r="AI1128" s="275"/>
      <c r="AJ1128" s="275"/>
      <c r="AK1128" s="275"/>
      <c r="AL1128" s="275"/>
    </row>
    <row r="1129" spans="1:38" s="329" customFormat="1" ht="15" customHeight="1">
      <c r="A1129" s="284" t="str">
        <f>IF('Data invoice'!J1245=0,"",'Data invoice'!K1245)</f>
        <v/>
      </c>
      <c r="B1129" s="284" t="str">
        <f>IF('Data invoice'!K1245=0,"",'Data invoice'!L1245)</f>
        <v/>
      </c>
      <c r="C1129" s="284" t="str">
        <f>IF('Data invoice'!L1245=0,"",'Data invoice'!M1245)</f>
        <v/>
      </c>
      <c r="D1129" s="284" t="str">
        <f>IF('Data invoice'!M1245=0,"",'Data invoice'!N1245)</f>
        <v/>
      </c>
      <c r="E1129" s="284" t="str">
        <f>IF('Data invoice'!N1245=0,"",'Data invoice'!O1245)</f>
        <v/>
      </c>
      <c r="F1129" s="284" t="str">
        <f>IF('Data invoice'!O1245=0,"",'Data invoice'!P1245)</f>
        <v/>
      </c>
      <c r="G1129" s="284" t="str">
        <f>IF('Data invoice'!P1245=0,"",'Data invoice'!Q1245)</f>
        <v/>
      </c>
      <c r="H1129" s="284" t="str">
        <f>IF('Data invoice'!Q1245=0,"",'Data invoice'!R1245)</f>
        <v/>
      </c>
      <c r="I1129" s="320" t="str">
        <f>IF('Data invoice'!R1245=0,"",'Data invoice'!S1245)</f>
        <v/>
      </c>
      <c r="J1129" s="367" t="str">
        <f>IF('Data invoice'!S1245=0,"",'Data invoice'!T1245)</f>
        <v/>
      </c>
      <c r="L1129" s="414"/>
      <c r="M1129" s="275"/>
      <c r="N1129" s="275"/>
      <c r="O1129" s="414"/>
      <c r="P1129" s="414"/>
      <c r="Q1129" s="414"/>
      <c r="R1129" s="414"/>
      <c r="S1129" s="414"/>
      <c r="T1129" s="414"/>
      <c r="U1129" s="414"/>
      <c r="V1129" s="414"/>
      <c r="W1129" s="414"/>
      <c r="X1129" s="414"/>
      <c r="Y1129" s="414"/>
      <c r="Z1129" s="414"/>
      <c r="AA1129" s="414"/>
      <c r="AB1129" s="414"/>
      <c r="AC1129" s="275"/>
      <c r="AD1129" s="275"/>
      <c r="AE1129" s="275"/>
      <c r="AF1129" s="275"/>
      <c r="AG1129" s="275"/>
      <c r="AH1129" s="275"/>
      <c r="AI1129" s="275"/>
      <c r="AJ1129" s="275"/>
      <c r="AK1129" s="275"/>
      <c r="AL1129" s="275"/>
    </row>
    <row r="1130" spans="1:38" s="329" customFormat="1" ht="15" customHeight="1">
      <c r="A1130" s="284" t="str">
        <f>IF('Data invoice'!J1246=0,"",'Data invoice'!K1246)</f>
        <v/>
      </c>
      <c r="B1130" s="284" t="str">
        <f>IF('Data invoice'!K1246=0,"",'Data invoice'!L1246)</f>
        <v/>
      </c>
      <c r="C1130" s="284" t="str">
        <f>IF('Data invoice'!L1246=0,"",'Data invoice'!M1246)</f>
        <v/>
      </c>
      <c r="D1130" s="284" t="str">
        <f>IF('Data invoice'!M1246=0,"",'Data invoice'!N1246)</f>
        <v/>
      </c>
      <c r="E1130" s="284" t="str">
        <f>IF('Data invoice'!N1246=0,"",'Data invoice'!O1246)</f>
        <v/>
      </c>
      <c r="F1130" s="284" t="str">
        <f>IF('Data invoice'!O1246=0,"",'Data invoice'!P1246)</f>
        <v/>
      </c>
      <c r="G1130" s="284" t="str">
        <f>IF('Data invoice'!P1246=0,"",'Data invoice'!Q1246)</f>
        <v/>
      </c>
      <c r="H1130" s="284" t="str">
        <f>IF('Data invoice'!Q1246=0,"",'Data invoice'!R1246)</f>
        <v/>
      </c>
      <c r="I1130" s="320" t="str">
        <f>IF('Data invoice'!R1246=0,"",'Data invoice'!S1246)</f>
        <v/>
      </c>
      <c r="J1130" s="367" t="str">
        <f>IF('Data invoice'!S1246=0,"",'Data invoice'!T1246)</f>
        <v/>
      </c>
      <c r="L1130" s="414"/>
      <c r="M1130" s="275"/>
      <c r="N1130" s="275"/>
      <c r="O1130" s="414"/>
      <c r="P1130" s="414"/>
      <c r="Q1130" s="414"/>
      <c r="R1130" s="414"/>
      <c r="S1130" s="414"/>
      <c r="T1130" s="414"/>
      <c r="U1130" s="414"/>
      <c r="V1130" s="414"/>
      <c r="W1130" s="414"/>
      <c r="X1130" s="414"/>
      <c r="Y1130" s="414"/>
      <c r="Z1130" s="414"/>
      <c r="AA1130" s="414"/>
      <c r="AB1130" s="414"/>
      <c r="AC1130" s="275"/>
      <c r="AD1130" s="275"/>
      <c r="AE1130" s="275"/>
      <c r="AF1130" s="275"/>
      <c r="AG1130" s="275"/>
      <c r="AH1130" s="275"/>
      <c r="AI1130" s="275"/>
      <c r="AJ1130" s="275"/>
      <c r="AK1130" s="275"/>
      <c r="AL1130" s="275"/>
    </row>
    <row r="1131" spans="1:38" s="329" customFormat="1" ht="15" customHeight="1">
      <c r="A1131" s="284" t="str">
        <f>IF('Data invoice'!J1247=0,"",'Data invoice'!K1247)</f>
        <v/>
      </c>
      <c r="B1131" s="284" t="str">
        <f>IF('Data invoice'!K1247=0,"",'Data invoice'!L1247)</f>
        <v/>
      </c>
      <c r="C1131" s="284" t="str">
        <f>IF('Data invoice'!L1247=0,"",'Data invoice'!M1247)</f>
        <v/>
      </c>
      <c r="D1131" s="284" t="str">
        <f>IF('Data invoice'!M1247=0,"",'Data invoice'!N1247)</f>
        <v/>
      </c>
      <c r="E1131" s="284" t="str">
        <f>IF('Data invoice'!N1247=0,"",'Data invoice'!O1247)</f>
        <v/>
      </c>
      <c r="F1131" s="284" t="str">
        <f>IF('Data invoice'!O1247=0,"",'Data invoice'!P1247)</f>
        <v/>
      </c>
      <c r="G1131" s="284" t="str">
        <f>IF('Data invoice'!P1247=0,"",'Data invoice'!Q1247)</f>
        <v/>
      </c>
      <c r="H1131" s="284" t="str">
        <f>IF('Data invoice'!Q1247=0,"",'Data invoice'!R1247)</f>
        <v/>
      </c>
      <c r="I1131" s="320" t="str">
        <f>IF('Data invoice'!R1247=0,"",'Data invoice'!S1247)</f>
        <v/>
      </c>
      <c r="J1131" s="367" t="str">
        <f>IF('Data invoice'!S1247=0,"",'Data invoice'!T1247)</f>
        <v/>
      </c>
      <c r="L1131" s="414"/>
      <c r="M1131" s="275"/>
      <c r="N1131" s="275"/>
      <c r="O1131" s="414"/>
      <c r="P1131" s="414"/>
      <c r="Q1131" s="414"/>
      <c r="R1131" s="414"/>
      <c r="S1131" s="414"/>
      <c r="T1131" s="414"/>
      <c r="U1131" s="414"/>
      <c r="V1131" s="414"/>
      <c r="W1131" s="414"/>
      <c r="X1131" s="414"/>
      <c r="Y1131" s="414"/>
      <c r="Z1131" s="414"/>
      <c r="AA1131" s="414"/>
      <c r="AB1131" s="414"/>
      <c r="AC1131" s="275"/>
      <c r="AD1131" s="275"/>
      <c r="AE1131" s="275"/>
      <c r="AF1131" s="275"/>
      <c r="AG1131" s="275"/>
      <c r="AH1131" s="275"/>
      <c r="AI1131" s="275"/>
      <c r="AJ1131" s="275"/>
      <c r="AK1131" s="275"/>
      <c r="AL1131" s="275"/>
    </row>
    <row r="1132" spans="1:38" s="329" customFormat="1" ht="15" customHeight="1">
      <c r="A1132" s="284" t="str">
        <f>IF('Data invoice'!J1248=0,"",'Data invoice'!K1248)</f>
        <v/>
      </c>
      <c r="B1132" s="284" t="str">
        <f>IF('Data invoice'!K1248=0,"",'Data invoice'!L1248)</f>
        <v/>
      </c>
      <c r="C1132" s="284" t="str">
        <f>IF('Data invoice'!L1248=0,"",'Data invoice'!M1248)</f>
        <v/>
      </c>
      <c r="D1132" s="284" t="str">
        <f>IF('Data invoice'!M1248=0,"",'Data invoice'!N1248)</f>
        <v/>
      </c>
      <c r="E1132" s="284" t="str">
        <f>IF('Data invoice'!N1248=0,"",'Data invoice'!O1248)</f>
        <v/>
      </c>
      <c r="F1132" s="284" t="str">
        <f>IF('Data invoice'!O1248=0,"",'Data invoice'!P1248)</f>
        <v/>
      </c>
      <c r="G1132" s="284" t="str">
        <f>IF('Data invoice'!P1248=0,"",'Data invoice'!Q1248)</f>
        <v/>
      </c>
      <c r="H1132" s="284" t="str">
        <f>IF('Data invoice'!Q1248=0,"",'Data invoice'!R1248)</f>
        <v/>
      </c>
      <c r="I1132" s="320" t="str">
        <f>IF('Data invoice'!R1248=0,"",'Data invoice'!S1248)</f>
        <v/>
      </c>
      <c r="J1132" s="367" t="str">
        <f>IF('Data invoice'!S1248=0,"",'Data invoice'!T1248)</f>
        <v/>
      </c>
      <c r="L1132" s="414"/>
      <c r="M1132" s="275"/>
      <c r="N1132" s="275"/>
      <c r="O1132" s="414"/>
      <c r="P1132" s="414"/>
      <c r="Q1132" s="414"/>
      <c r="R1132" s="414"/>
      <c r="S1132" s="414"/>
      <c r="T1132" s="414"/>
      <c r="U1132" s="414"/>
      <c r="V1132" s="414"/>
      <c r="W1132" s="414"/>
      <c r="X1132" s="414"/>
      <c r="Y1132" s="414"/>
      <c r="Z1132" s="414"/>
      <c r="AA1132" s="414"/>
      <c r="AB1132" s="414"/>
      <c r="AC1132" s="275"/>
      <c r="AD1132" s="275"/>
      <c r="AE1132" s="275"/>
      <c r="AF1132" s="275"/>
      <c r="AG1132" s="275"/>
      <c r="AH1132" s="275"/>
      <c r="AI1132" s="275"/>
      <c r="AJ1132" s="275"/>
      <c r="AK1132" s="275"/>
      <c r="AL1132" s="275"/>
    </row>
    <row r="1133" spans="1:38" s="329" customFormat="1" ht="15" customHeight="1">
      <c r="A1133" s="284" t="str">
        <f>IF('Data invoice'!J1249=0,"",'Data invoice'!K1249)</f>
        <v/>
      </c>
      <c r="B1133" s="284" t="str">
        <f>IF('Data invoice'!K1249=0,"",'Data invoice'!L1249)</f>
        <v/>
      </c>
      <c r="C1133" s="284" t="str">
        <f>IF('Data invoice'!L1249=0,"",'Data invoice'!M1249)</f>
        <v/>
      </c>
      <c r="D1133" s="284" t="str">
        <f>IF('Data invoice'!M1249=0,"",'Data invoice'!N1249)</f>
        <v/>
      </c>
      <c r="E1133" s="284" t="str">
        <f>IF('Data invoice'!N1249=0,"",'Data invoice'!O1249)</f>
        <v/>
      </c>
      <c r="F1133" s="284" t="str">
        <f>IF('Data invoice'!O1249=0,"",'Data invoice'!P1249)</f>
        <v/>
      </c>
      <c r="G1133" s="284" t="str">
        <f>IF('Data invoice'!P1249=0,"",'Data invoice'!Q1249)</f>
        <v/>
      </c>
      <c r="H1133" s="284" t="str">
        <f>IF('Data invoice'!Q1249=0,"",'Data invoice'!R1249)</f>
        <v/>
      </c>
      <c r="I1133" s="320" t="str">
        <f>IF('Data invoice'!R1249=0,"",'Data invoice'!S1249)</f>
        <v/>
      </c>
      <c r="J1133" s="367" t="str">
        <f>IF('Data invoice'!S1249=0,"",'Data invoice'!T1249)</f>
        <v/>
      </c>
      <c r="L1133" s="414"/>
      <c r="M1133" s="275"/>
      <c r="N1133" s="275"/>
      <c r="O1133" s="414"/>
      <c r="P1133" s="414"/>
      <c r="Q1133" s="414"/>
      <c r="R1133" s="414"/>
      <c r="S1133" s="414"/>
      <c r="T1133" s="414"/>
      <c r="U1133" s="414"/>
      <c r="V1133" s="414"/>
      <c r="W1133" s="414"/>
      <c r="X1133" s="414"/>
      <c r="Y1133" s="414"/>
      <c r="Z1133" s="414"/>
      <c r="AA1133" s="414"/>
      <c r="AB1133" s="414"/>
      <c r="AC1133" s="275"/>
      <c r="AD1133" s="275"/>
      <c r="AE1133" s="275"/>
      <c r="AF1133" s="275"/>
      <c r="AG1133" s="275"/>
      <c r="AH1133" s="275"/>
      <c r="AI1133" s="275"/>
      <c r="AJ1133" s="275"/>
      <c r="AK1133" s="275"/>
      <c r="AL1133" s="275"/>
    </row>
    <row r="1134" spans="1:38" s="329" customFormat="1" ht="15" customHeight="1">
      <c r="A1134" s="284" t="str">
        <f>IF('Data invoice'!J1250=0,"",'Data invoice'!K1250)</f>
        <v/>
      </c>
      <c r="B1134" s="284" t="str">
        <f>IF('Data invoice'!K1250=0,"",'Data invoice'!L1250)</f>
        <v/>
      </c>
      <c r="C1134" s="284" t="str">
        <f>IF('Data invoice'!L1250=0,"",'Data invoice'!M1250)</f>
        <v/>
      </c>
      <c r="D1134" s="284" t="str">
        <f>IF('Data invoice'!M1250=0,"",'Data invoice'!N1250)</f>
        <v/>
      </c>
      <c r="E1134" s="284" t="str">
        <f>IF('Data invoice'!N1250=0,"",'Data invoice'!O1250)</f>
        <v/>
      </c>
      <c r="F1134" s="284" t="str">
        <f>IF('Data invoice'!O1250=0,"",'Data invoice'!P1250)</f>
        <v/>
      </c>
      <c r="G1134" s="284" t="str">
        <f>IF('Data invoice'!P1250=0,"",'Data invoice'!Q1250)</f>
        <v/>
      </c>
      <c r="H1134" s="284" t="str">
        <f>IF('Data invoice'!Q1250=0,"",'Data invoice'!R1250)</f>
        <v/>
      </c>
      <c r="I1134" s="320" t="str">
        <f>IF('Data invoice'!R1250=0,"",'Data invoice'!S1250)</f>
        <v/>
      </c>
      <c r="J1134" s="367" t="str">
        <f>IF('Data invoice'!S1250=0,"",'Data invoice'!T1250)</f>
        <v/>
      </c>
      <c r="L1134" s="414"/>
      <c r="M1134" s="275"/>
      <c r="N1134" s="275"/>
      <c r="O1134" s="414"/>
      <c r="P1134" s="414"/>
      <c r="Q1134" s="414"/>
      <c r="R1134" s="414"/>
      <c r="S1134" s="414"/>
      <c r="T1134" s="414"/>
      <c r="U1134" s="414"/>
      <c r="V1134" s="414"/>
      <c r="W1134" s="414"/>
      <c r="X1134" s="414"/>
      <c r="Y1134" s="414"/>
      <c r="Z1134" s="414"/>
      <c r="AA1134" s="414"/>
      <c r="AB1134" s="414"/>
      <c r="AC1134" s="275"/>
      <c r="AD1134" s="275"/>
      <c r="AE1134" s="275"/>
      <c r="AF1134" s="275"/>
      <c r="AG1134" s="275"/>
      <c r="AH1134" s="275"/>
      <c r="AI1134" s="275"/>
      <c r="AJ1134" s="275"/>
      <c r="AK1134" s="275"/>
      <c r="AL1134" s="275"/>
    </row>
    <row r="1135" spans="1:38" s="329" customFormat="1" ht="15" customHeight="1">
      <c r="A1135" s="284" t="str">
        <f>IF('Data invoice'!J1251=0,"",'Data invoice'!K1251)</f>
        <v/>
      </c>
      <c r="B1135" s="284" t="str">
        <f>IF('Data invoice'!K1251=0,"",'Data invoice'!L1251)</f>
        <v/>
      </c>
      <c r="C1135" s="284" t="str">
        <f>IF('Data invoice'!L1251=0,"",'Data invoice'!M1251)</f>
        <v/>
      </c>
      <c r="D1135" s="284" t="str">
        <f>IF('Data invoice'!M1251=0,"",'Data invoice'!N1251)</f>
        <v/>
      </c>
      <c r="E1135" s="284" t="str">
        <f>IF('Data invoice'!N1251=0,"",'Data invoice'!O1251)</f>
        <v/>
      </c>
      <c r="F1135" s="284" t="str">
        <f>IF('Data invoice'!O1251=0,"",'Data invoice'!P1251)</f>
        <v/>
      </c>
      <c r="G1135" s="284" t="str">
        <f>IF('Data invoice'!P1251=0,"",'Data invoice'!Q1251)</f>
        <v/>
      </c>
      <c r="H1135" s="284" t="str">
        <f>IF('Data invoice'!Q1251=0,"",'Data invoice'!R1251)</f>
        <v/>
      </c>
      <c r="I1135" s="320" t="str">
        <f>IF('Data invoice'!R1251=0,"",'Data invoice'!S1251)</f>
        <v/>
      </c>
      <c r="J1135" s="367" t="str">
        <f>IF('Data invoice'!S1251=0,"",'Data invoice'!T1251)</f>
        <v/>
      </c>
      <c r="L1135" s="414"/>
      <c r="M1135" s="275"/>
      <c r="N1135" s="275"/>
      <c r="O1135" s="414"/>
      <c r="P1135" s="414"/>
      <c r="Q1135" s="414"/>
      <c r="R1135" s="414"/>
      <c r="S1135" s="414"/>
      <c r="T1135" s="414"/>
      <c r="U1135" s="414"/>
      <c r="V1135" s="414"/>
      <c r="W1135" s="414"/>
      <c r="X1135" s="414"/>
      <c r="Y1135" s="414"/>
      <c r="Z1135" s="414"/>
      <c r="AA1135" s="414"/>
      <c r="AB1135" s="414"/>
      <c r="AC1135" s="275"/>
      <c r="AD1135" s="275"/>
      <c r="AE1135" s="275"/>
      <c r="AF1135" s="275"/>
      <c r="AG1135" s="275"/>
      <c r="AH1135" s="275"/>
      <c r="AI1135" s="275"/>
      <c r="AJ1135" s="275"/>
      <c r="AK1135" s="275"/>
      <c r="AL1135" s="275"/>
    </row>
    <row r="1136" spans="1:38" s="329" customFormat="1" ht="15" customHeight="1">
      <c r="A1136" s="284" t="str">
        <f>IF('Data invoice'!J1252=0,"",'Data invoice'!K1252)</f>
        <v/>
      </c>
      <c r="B1136" s="284" t="str">
        <f>IF('Data invoice'!K1252=0,"",'Data invoice'!L1252)</f>
        <v/>
      </c>
      <c r="C1136" s="284" t="str">
        <f>IF('Data invoice'!L1252=0,"",'Data invoice'!M1252)</f>
        <v/>
      </c>
      <c r="D1136" s="284" t="str">
        <f>IF('Data invoice'!M1252=0,"",'Data invoice'!N1252)</f>
        <v/>
      </c>
      <c r="E1136" s="284" t="str">
        <f>IF('Data invoice'!N1252=0,"",'Data invoice'!O1252)</f>
        <v/>
      </c>
      <c r="F1136" s="284" t="str">
        <f>IF('Data invoice'!O1252=0,"",'Data invoice'!P1252)</f>
        <v/>
      </c>
      <c r="G1136" s="284" t="str">
        <f>IF('Data invoice'!P1252=0,"",'Data invoice'!Q1252)</f>
        <v/>
      </c>
      <c r="H1136" s="284" t="str">
        <f>IF('Data invoice'!Q1252=0,"",'Data invoice'!R1252)</f>
        <v/>
      </c>
      <c r="I1136" s="320" t="str">
        <f>IF('Data invoice'!R1252=0,"",'Data invoice'!S1252)</f>
        <v/>
      </c>
      <c r="J1136" s="367" t="str">
        <f>IF('Data invoice'!S1252=0,"",'Data invoice'!T1252)</f>
        <v/>
      </c>
      <c r="L1136" s="414"/>
      <c r="M1136" s="275"/>
      <c r="N1136" s="275"/>
      <c r="O1136" s="414"/>
      <c r="P1136" s="414"/>
      <c r="Q1136" s="414"/>
      <c r="R1136" s="414"/>
      <c r="S1136" s="414"/>
      <c r="T1136" s="414"/>
      <c r="U1136" s="414"/>
      <c r="V1136" s="414"/>
      <c r="W1136" s="414"/>
      <c r="X1136" s="414"/>
      <c r="Y1136" s="414"/>
      <c r="Z1136" s="414"/>
      <c r="AA1136" s="414"/>
      <c r="AB1136" s="414"/>
      <c r="AC1136" s="275"/>
      <c r="AD1136" s="275"/>
      <c r="AE1136" s="275"/>
      <c r="AF1136" s="275"/>
      <c r="AG1136" s="275"/>
      <c r="AH1136" s="275"/>
      <c r="AI1136" s="275"/>
      <c r="AJ1136" s="275"/>
      <c r="AK1136" s="275"/>
      <c r="AL1136" s="275"/>
    </row>
    <row r="1137" spans="1:38" s="329" customFormat="1" ht="15" customHeight="1">
      <c r="A1137" s="284" t="str">
        <f>IF('Data invoice'!J1253=0,"",'Data invoice'!K1253)</f>
        <v/>
      </c>
      <c r="B1137" s="284" t="str">
        <f>IF('Data invoice'!K1253=0,"",'Data invoice'!L1253)</f>
        <v/>
      </c>
      <c r="C1137" s="284" t="str">
        <f>IF('Data invoice'!L1253=0,"",'Data invoice'!M1253)</f>
        <v/>
      </c>
      <c r="D1137" s="284" t="str">
        <f>IF('Data invoice'!M1253=0,"",'Data invoice'!N1253)</f>
        <v/>
      </c>
      <c r="E1137" s="284" t="str">
        <f>IF('Data invoice'!N1253=0,"",'Data invoice'!O1253)</f>
        <v/>
      </c>
      <c r="F1137" s="284" t="str">
        <f>IF('Data invoice'!O1253=0,"",'Data invoice'!P1253)</f>
        <v/>
      </c>
      <c r="G1137" s="284" t="str">
        <f>IF('Data invoice'!P1253=0,"",'Data invoice'!Q1253)</f>
        <v/>
      </c>
      <c r="H1137" s="284" t="str">
        <f>IF('Data invoice'!Q1253=0,"",'Data invoice'!R1253)</f>
        <v/>
      </c>
      <c r="I1137" s="320" t="str">
        <f>IF('Data invoice'!R1253=0,"",'Data invoice'!S1253)</f>
        <v/>
      </c>
      <c r="J1137" s="367" t="str">
        <f>IF('Data invoice'!S1253=0,"",'Data invoice'!T1253)</f>
        <v/>
      </c>
      <c r="L1137" s="414"/>
      <c r="M1137" s="275"/>
      <c r="N1137" s="275"/>
      <c r="O1137" s="414"/>
      <c r="P1137" s="414"/>
      <c r="Q1137" s="414"/>
      <c r="R1137" s="414"/>
      <c r="S1137" s="414"/>
      <c r="T1137" s="414"/>
      <c r="U1137" s="414"/>
      <c r="V1137" s="414"/>
      <c r="W1137" s="414"/>
      <c r="X1137" s="414"/>
      <c r="Y1137" s="414"/>
      <c r="Z1137" s="414"/>
      <c r="AA1137" s="414"/>
      <c r="AB1137" s="414"/>
      <c r="AC1137" s="275"/>
      <c r="AD1137" s="275"/>
      <c r="AE1137" s="275"/>
      <c r="AF1137" s="275"/>
      <c r="AG1137" s="275"/>
      <c r="AH1137" s="275"/>
      <c r="AI1137" s="275"/>
      <c r="AJ1137" s="275"/>
      <c r="AK1137" s="275"/>
      <c r="AL1137" s="275"/>
    </row>
    <row r="1138" spans="1:38" s="329" customFormat="1" ht="15" customHeight="1">
      <c r="A1138" s="284" t="str">
        <f>IF('Data invoice'!J1254=0,"",'Data invoice'!K1254)</f>
        <v/>
      </c>
      <c r="B1138" s="284" t="str">
        <f>IF('Data invoice'!K1254=0,"",'Data invoice'!L1254)</f>
        <v/>
      </c>
      <c r="C1138" s="284" t="str">
        <f>IF('Data invoice'!L1254=0,"",'Data invoice'!M1254)</f>
        <v/>
      </c>
      <c r="D1138" s="284" t="str">
        <f>IF('Data invoice'!M1254=0,"",'Data invoice'!N1254)</f>
        <v/>
      </c>
      <c r="E1138" s="284" t="str">
        <f>IF('Data invoice'!N1254=0,"",'Data invoice'!O1254)</f>
        <v/>
      </c>
      <c r="F1138" s="284" t="str">
        <f>IF('Data invoice'!O1254=0,"",'Data invoice'!P1254)</f>
        <v/>
      </c>
      <c r="G1138" s="284" t="str">
        <f>IF('Data invoice'!P1254=0,"",'Data invoice'!Q1254)</f>
        <v/>
      </c>
      <c r="H1138" s="284" t="str">
        <f>IF('Data invoice'!Q1254=0,"",'Data invoice'!R1254)</f>
        <v/>
      </c>
      <c r="I1138" s="320" t="str">
        <f>IF('Data invoice'!R1254=0,"",'Data invoice'!S1254)</f>
        <v/>
      </c>
      <c r="J1138" s="367" t="str">
        <f>IF('Data invoice'!S1254=0,"",'Data invoice'!T1254)</f>
        <v/>
      </c>
      <c r="L1138" s="414"/>
      <c r="M1138" s="275"/>
      <c r="N1138" s="275"/>
      <c r="O1138" s="414"/>
      <c r="P1138" s="414"/>
      <c r="Q1138" s="414"/>
      <c r="R1138" s="414"/>
      <c r="S1138" s="414"/>
      <c r="T1138" s="414"/>
      <c r="U1138" s="414"/>
      <c r="V1138" s="414"/>
      <c r="W1138" s="414"/>
      <c r="X1138" s="414"/>
      <c r="Y1138" s="414"/>
      <c r="Z1138" s="414"/>
      <c r="AA1138" s="414"/>
      <c r="AB1138" s="414"/>
      <c r="AC1138" s="275"/>
      <c r="AD1138" s="275"/>
      <c r="AE1138" s="275"/>
      <c r="AF1138" s="275"/>
      <c r="AG1138" s="275"/>
      <c r="AH1138" s="275"/>
      <c r="AI1138" s="275"/>
      <c r="AJ1138" s="275"/>
      <c r="AK1138" s="275"/>
      <c r="AL1138" s="275"/>
    </row>
    <row r="1139" spans="1:38" s="329" customFormat="1" ht="15" customHeight="1">
      <c r="A1139" s="284" t="str">
        <f>IF('Data invoice'!J1255=0,"",'Data invoice'!K1255)</f>
        <v/>
      </c>
      <c r="B1139" s="284" t="str">
        <f>IF('Data invoice'!K1255=0,"",'Data invoice'!L1255)</f>
        <v/>
      </c>
      <c r="C1139" s="284" t="str">
        <f>IF('Data invoice'!L1255=0,"",'Data invoice'!M1255)</f>
        <v/>
      </c>
      <c r="D1139" s="284" t="str">
        <f>IF('Data invoice'!M1255=0,"",'Data invoice'!N1255)</f>
        <v/>
      </c>
      <c r="E1139" s="284" t="str">
        <f>IF('Data invoice'!N1255=0,"",'Data invoice'!O1255)</f>
        <v/>
      </c>
      <c r="F1139" s="284" t="str">
        <f>IF('Data invoice'!O1255=0,"",'Data invoice'!P1255)</f>
        <v/>
      </c>
      <c r="G1139" s="284" t="str">
        <f>IF('Data invoice'!P1255=0,"",'Data invoice'!Q1255)</f>
        <v/>
      </c>
      <c r="H1139" s="284" t="str">
        <f>IF('Data invoice'!Q1255=0,"",'Data invoice'!R1255)</f>
        <v/>
      </c>
      <c r="I1139" s="320" t="str">
        <f>IF('Data invoice'!R1255=0,"",'Data invoice'!S1255)</f>
        <v/>
      </c>
      <c r="J1139" s="367" t="str">
        <f>IF('Data invoice'!S1255=0,"",'Data invoice'!T1255)</f>
        <v/>
      </c>
      <c r="L1139" s="414"/>
      <c r="M1139" s="275"/>
      <c r="N1139" s="275"/>
      <c r="O1139" s="414"/>
      <c r="P1139" s="414"/>
      <c r="Q1139" s="414"/>
      <c r="R1139" s="414"/>
      <c r="S1139" s="414"/>
      <c r="T1139" s="414"/>
      <c r="U1139" s="414"/>
      <c r="V1139" s="414"/>
      <c r="W1139" s="414"/>
      <c r="X1139" s="414"/>
      <c r="Y1139" s="414"/>
      <c r="Z1139" s="414"/>
      <c r="AA1139" s="414"/>
      <c r="AB1139" s="414"/>
      <c r="AC1139" s="275"/>
      <c r="AD1139" s="275"/>
      <c r="AE1139" s="275"/>
      <c r="AF1139" s="275"/>
      <c r="AG1139" s="275"/>
      <c r="AH1139" s="275"/>
      <c r="AI1139" s="275"/>
      <c r="AJ1139" s="275"/>
      <c r="AK1139" s="275"/>
      <c r="AL1139" s="275"/>
    </row>
    <row r="1140" spans="1:38" s="329" customFormat="1" ht="15" customHeight="1">
      <c r="A1140" s="284" t="str">
        <f>IF('Data invoice'!J1256=0,"",'Data invoice'!K1256)</f>
        <v/>
      </c>
      <c r="B1140" s="284" t="str">
        <f>IF('Data invoice'!K1256=0,"",'Data invoice'!L1256)</f>
        <v/>
      </c>
      <c r="C1140" s="284" t="str">
        <f>IF('Data invoice'!L1256=0,"",'Data invoice'!M1256)</f>
        <v/>
      </c>
      <c r="D1140" s="284" t="str">
        <f>IF('Data invoice'!M1256=0,"",'Data invoice'!N1256)</f>
        <v/>
      </c>
      <c r="E1140" s="284" t="str">
        <f>IF('Data invoice'!N1256=0,"",'Data invoice'!O1256)</f>
        <v/>
      </c>
      <c r="F1140" s="284" t="str">
        <f>IF('Data invoice'!O1256=0,"",'Data invoice'!P1256)</f>
        <v/>
      </c>
      <c r="G1140" s="284" t="str">
        <f>IF('Data invoice'!P1256=0,"",'Data invoice'!Q1256)</f>
        <v/>
      </c>
      <c r="H1140" s="284" t="str">
        <f>IF('Data invoice'!Q1256=0,"",'Data invoice'!R1256)</f>
        <v/>
      </c>
      <c r="I1140" s="320" t="str">
        <f>IF('Data invoice'!R1256=0,"",'Data invoice'!S1256)</f>
        <v/>
      </c>
      <c r="J1140" s="367" t="str">
        <f>IF('Data invoice'!S1256=0,"",'Data invoice'!T1256)</f>
        <v/>
      </c>
      <c r="L1140" s="414"/>
      <c r="M1140" s="275"/>
      <c r="N1140" s="275"/>
      <c r="O1140" s="414"/>
      <c r="P1140" s="414"/>
      <c r="Q1140" s="414"/>
      <c r="R1140" s="414"/>
      <c r="S1140" s="414"/>
      <c r="T1140" s="414"/>
      <c r="U1140" s="414"/>
      <c r="V1140" s="414"/>
      <c r="W1140" s="414"/>
      <c r="X1140" s="414"/>
      <c r="Y1140" s="414"/>
      <c r="Z1140" s="414"/>
      <c r="AA1140" s="414"/>
      <c r="AB1140" s="414"/>
      <c r="AC1140" s="275"/>
      <c r="AD1140" s="275"/>
      <c r="AE1140" s="275"/>
      <c r="AF1140" s="275"/>
      <c r="AG1140" s="275"/>
      <c r="AH1140" s="275"/>
      <c r="AI1140" s="275"/>
      <c r="AJ1140" s="275"/>
      <c r="AK1140" s="275"/>
      <c r="AL1140" s="275"/>
    </row>
    <row r="1141" spans="1:38" s="329" customFormat="1" ht="15" customHeight="1">
      <c r="A1141" s="284" t="str">
        <f>IF('Data invoice'!J1257=0,"",'Data invoice'!K1257)</f>
        <v/>
      </c>
      <c r="B1141" s="284" t="str">
        <f>IF('Data invoice'!K1257=0,"",'Data invoice'!L1257)</f>
        <v/>
      </c>
      <c r="C1141" s="284" t="str">
        <f>IF('Data invoice'!L1257=0,"",'Data invoice'!M1257)</f>
        <v/>
      </c>
      <c r="D1141" s="284" t="str">
        <f>IF('Data invoice'!M1257=0,"",'Data invoice'!N1257)</f>
        <v/>
      </c>
      <c r="E1141" s="284" t="str">
        <f>IF('Data invoice'!N1257=0,"",'Data invoice'!O1257)</f>
        <v/>
      </c>
      <c r="F1141" s="284" t="str">
        <f>IF('Data invoice'!O1257=0,"",'Data invoice'!P1257)</f>
        <v/>
      </c>
      <c r="G1141" s="284" t="str">
        <f>IF('Data invoice'!P1257=0,"",'Data invoice'!Q1257)</f>
        <v/>
      </c>
      <c r="H1141" s="284" t="str">
        <f>IF('Data invoice'!Q1257=0,"",'Data invoice'!R1257)</f>
        <v/>
      </c>
      <c r="I1141" s="320" t="str">
        <f>IF('Data invoice'!R1257=0,"",'Data invoice'!S1257)</f>
        <v/>
      </c>
      <c r="J1141" s="367" t="str">
        <f>IF('Data invoice'!S1257=0,"",'Data invoice'!T1257)</f>
        <v/>
      </c>
      <c r="L1141" s="414"/>
      <c r="M1141" s="275"/>
      <c r="N1141" s="275"/>
      <c r="O1141" s="414"/>
      <c r="P1141" s="414"/>
      <c r="Q1141" s="414"/>
      <c r="R1141" s="414"/>
      <c r="S1141" s="414"/>
      <c r="T1141" s="414"/>
      <c r="U1141" s="414"/>
      <c r="V1141" s="414"/>
      <c r="W1141" s="414"/>
      <c r="X1141" s="414"/>
      <c r="Y1141" s="414"/>
      <c r="Z1141" s="414"/>
      <c r="AA1141" s="414"/>
      <c r="AB1141" s="414"/>
      <c r="AC1141" s="275"/>
      <c r="AD1141" s="275"/>
      <c r="AE1141" s="275"/>
      <c r="AF1141" s="275"/>
      <c r="AG1141" s="275"/>
      <c r="AH1141" s="275"/>
      <c r="AI1141" s="275"/>
      <c r="AJ1141" s="275"/>
      <c r="AK1141" s="275"/>
      <c r="AL1141" s="275"/>
    </row>
    <row r="1142" spans="1:38" s="329" customFormat="1" ht="15" customHeight="1">
      <c r="A1142" s="284" t="str">
        <f>IF('Data invoice'!J1258=0,"",'Data invoice'!K1258)</f>
        <v/>
      </c>
      <c r="B1142" s="284" t="str">
        <f>IF('Data invoice'!K1258=0,"",'Data invoice'!L1258)</f>
        <v/>
      </c>
      <c r="C1142" s="284" t="str">
        <f>IF('Data invoice'!L1258=0,"",'Data invoice'!M1258)</f>
        <v/>
      </c>
      <c r="D1142" s="284" t="str">
        <f>IF('Data invoice'!M1258=0,"",'Data invoice'!N1258)</f>
        <v/>
      </c>
      <c r="E1142" s="284" t="str">
        <f>IF('Data invoice'!N1258=0,"",'Data invoice'!O1258)</f>
        <v/>
      </c>
      <c r="F1142" s="284" t="str">
        <f>IF('Data invoice'!O1258=0,"",'Data invoice'!P1258)</f>
        <v/>
      </c>
      <c r="G1142" s="284" t="str">
        <f>IF('Data invoice'!P1258=0,"",'Data invoice'!Q1258)</f>
        <v/>
      </c>
      <c r="H1142" s="284" t="str">
        <f>IF('Data invoice'!Q1258=0,"",'Data invoice'!R1258)</f>
        <v/>
      </c>
      <c r="I1142" s="320" t="str">
        <f>IF('Data invoice'!R1258=0,"",'Data invoice'!S1258)</f>
        <v/>
      </c>
      <c r="J1142" s="367" t="str">
        <f>IF('Data invoice'!S1258=0,"",'Data invoice'!T1258)</f>
        <v/>
      </c>
      <c r="L1142" s="414"/>
      <c r="M1142" s="275"/>
      <c r="N1142" s="275"/>
      <c r="O1142" s="414"/>
      <c r="P1142" s="414"/>
      <c r="Q1142" s="414"/>
      <c r="R1142" s="414"/>
      <c r="S1142" s="414"/>
      <c r="T1142" s="414"/>
      <c r="U1142" s="414"/>
      <c r="V1142" s="414"/>
      <c r="W1142" s="414"/>
      <c r="X1142" s="414"/>
      <c r="Y1142" s="414"/>
      <c r="Z1142" s="414"/>
      <c r="AA1142" s="414"/>
      <c r="AB1142" s="414"/>
      <c r="AC1142" s="275"/>
      <c r="AD1142" s="275"/>
      <c r="AE1142" s="275"/>
      <c r="AF1142" s="275"/>
      <c r="AG1142" s="275"/>
      <c r="AH1142" s="275"/>
      <c r="AI1142" s="275"/>
      <c r="AJ1142" s="275"/>
      <c r="AK1142" s="275"/>
      <c r="AL1142" s="275"/>
    </row>
    <row r="1143" spans="1:38" s="329" customFormat="1" ht="15" customHeight="1">
      <c r="A1143" s="284" t="str">
        <f>IF('Data invoice'!J1259=0,"",'Data invoice'!K1259)</f>
        <v/>
      </c>
      <c r="B1143" s="284" t="str">
        <f>IF('Data invoice'!K1259=0,"",'Data invoice'!L1259)</f>
        <v/>
      </c>
      <c r="C1143" s="284" t="str">
        <f>IF('Data invoice'!L1259=0,"",'Data invoice'!M1259)</f>
        <v/>
      </c>
      <c r="D1143" s="284" t="str">
        <f>IF('Data invoice'!M1259=0,"",'Data invoice'!N1259)</f>
        <v/>
      </c>
      <c r="E1143" s="284" t="str">
        <f>IF('Data invoice'!N1259=0,"",'Data invoice'!O1259)</f>
        <v/>
      </c>
      <c r="F1143" s="284" t="str">
        <f>IF('Data invoice'!O1259=0,"",'Data invoice'!P1259)</f>
        <v/>
      </c>
      <c r="G1143" s="284" t="str">
        <f>IF('Data invoice'!P1259=0,"",'Data invoice'!Q1259)</f>
        <v/>
      </c>
      <c r="H1143" s="284" t="str">
        <f>IF('Data invoice'!Q1259=0,"",'Data invoice'!R1259)</f>
        <v/>
      </c>
      <c r="I1143" s="320" t="str">
        <f>IF('Data invoice'!R1259=0,"",'Data invoice'!S1259)</f>
        <v/>
      </c>
      <c r="J1143" s="367" t="str">
        <f>IF('Data invoice'!S1259=0,"",'Data invoice'!T1259)</f>
        <v/>
      </c>
      <c r="L1143" s="414"/>
      <c r="M1143" s="275"/>
      <c r="N1143" s="275"/>
      <c r="O1143" s="414"/>
      <c r="P1143" s="414"/>
      <c r="Q1143" s="414"/>
      <c r="R1143" s="414"/>
      <c r="S1143" s="414"/>
      <c r="T1143" s="414"/>
      <c r="U1143" s="414"/>
      <c r="V1143" s="414"/>
      <c r="W1143" s="414"/>
      <c r="X1143" s="414"/>
      <c r="Y1143" s="414"/>
      <c r="Z1143" s="414"/>
      <c r="AA1143" s="414"/>
      <c r="AB1143" s="414"/>
      <c r="AC1143" s="275"/>
      <c r="AD1143" s="275"/>
      <c r="AE1143" s="275"/>
      <c r="AF1143" s="275"/>
      <c r="AG1143" s="275"/>
      <c r="AH1143" s="275"/>
      <c r="AI1143" s="275"/>
      <c r="AJ1143" s="275"/>
      <c r="AK1143" s="275"/>
      <c r="AL1143" s="275"/>
    </row>
    <row r="1144" spans="1:38" s="329" customFormat="1" ht="15" customHeight="1">
      <c r="A1144" s="284" t="str">
        <f>IF('Data invoice'!J1260=0,"",'Data invoice'!K1260)</f>
        <v/>
      </c>
      <c r="B1144" s="284" t="str">
        <f>IF('Data invoice'!K1260=0,"",'Data invoice'!L1260)</f>
        <v/>
      </c>
      <c r="C1144" s="284" t="str">
        <f>IF('Data invoice'!L1260=0,"",'Data invoice'!M1260)</f>
        <v/>
      </c>
      <c r="D1144" s="284" t="str">
        <f>IF('Data invoice'!M1260=0,"",'Data invoice'!N1260)</f>
        <v/>
      </c>
      <c r="E1144" s="284" t="str">
        <f>IF('Data invoice'!N1260=0,"",'Data invoice'!O1260)</f>
        <v/>
      </c>
      <c r="F1144" s="284" t="str">
        <f>IF('Data invoice'!O1260=0,"",'Data invoice'!P1260)</f>
        <v/>
      </c>
      <c r="G1144" s="284" t="str">
        <f>IF('Data invoice'!P1260=0,"",'Data invoice'!Q1260)</f>
        <v/>
      </c>
      <c r="H1144" s="284" t="str">
        <f>IF('Data invoice'!Q1260=0,"",'Data invoice'!R1260)</f>
        <v/>
      </c>
      <c r="I1144" s="320" t="str">
        <f>IF('Data invoice'!R1260=0,"",'Data invoice'!S1260)</f>
        <v/>
      </c>
      <c r="J1144" s="367" t="str">
        <f>IF('Data invoice'!S1260=0,"",'Data invoice'!T1260)</f>
        <v/>
      </c>
      <c r="L1144" s="414"/>
      <c r="M1144" s="275"/>
      <c r="N1144" s="275"/>
      <c r="O1144" s="414"/>
      <c r="P1144" s="414"/>
      <c r="Q1144" s="414"/>
      <c r="R1144" s="414"/>
      <c r="S1144" s="414"/>
      <c r="T1144" s="414"/>
      <c r="U1144" s="414"/>
      <c r="V1144" s="414"/>
      <c r="W1144" s="414"/>
      <c r="X1144" s="414"/>
      <c r="Y1144" s="414"/>
      <c r="Z1144" s="414"/>
      <c r="AA1144" s="414"/>
      <c r="AB1144" s="414"/>
      <c r="AC1144" s="275"/>
      <c r="AD1144" s="275"/>
      <c r="AE1144" s="275"/>
      <c r="AF1144" s="275"/>
      <c r="AG1144" s="275"/>
      <c r="AH1144" s="275"/>
      <c r="AI1144" s="275"/>
      <c r="AJ1144" s="275"/>
      <c r="AK1144" s="275"/>
      <c r="AL1144" s="275"/>
    </row>
    <row r="1145" spans="1:38" s="329" customFormat="1" ht="15" customHeight="1">
      <c r="A1145" s="284" t="str">
        <f>IF('Data invoice'!J1261=0,"",'Data invoice'!K1261)</f>
        <v/>
      </c>
      <c r="B1145" s="284" t="str">
        <f>IF('Data invoice'!K1261=0,"",'Data invoice'!L1261)</f>
        <v/>
      </c>
      <c r="C1145" s="284" t="str">
        <f>IF('Data invoice'!L1261=0,"",'Data invoice'!M1261)</f>
        <v/>
      </c>
      <c r="D1145" s="284" t="str">
        <f>IF('Data invoice'!M1261=0,"",'Data invoice'!N1261)</f>
        <v/>
      </c>
      <c r="E1145" s="284" t="str">
        <f>IF('Data invoice'!N1261=0,"",'Data invoice'!O1261)</f>
        <v/>
      </c>
      <c r="F1145" s="284" t="str">
        <f>IF('Data invoice'!O1261=0,"",'Data invoice'!P1261)</f>
        <v/>
      </c>
      <c r="G1145" s="284" t="str">
        <f>IF('Data invoice'!P1261=0,"",'Data invoice'!Q1261)</f>
        <v/>
      </c>
      <c r="H1145" s="284" t="str">
        <f>IF('Data invoice'!Q1261=0,"",'Data invoice'!R1261)</f>
        <v/>
      </c>
      <c r="I1145" s="320" t="str">
        <f>IF('Data invoice'!R1261=0,"",'Data invoice'!S1261)</f>
        <v/>
      </c>
      <c r="J1145" s="367" t="str">
        <f>IF('Data invoice'!S1261=0,"",'Data invoice'!T1261)</f>
        <v/>
      </c>
      <c r="L1145" s="414"/>
      <c r="M1145" s="275"/>
      <c r="N1145" s="275"/>
      <c r="O1145" s="414"/>
      <c r="P1145" s="414"/>
      <c r="Q1145" s="414"/>
      <c r="R1145" s="414"/>
      <c r="S1145" s="414"/>
      <c r="T1145" s="414"/>
      <c r="U1145" s="414"/>
      <c r="V1145" s="414"/>
      <c r="W1145" s="414"/>
      <c r="X1145" s="414"/>
      <c r="Y1145" s="414"/>
      <c r="Z1145" s="414"/>
      <c r="AA1145" s="414"/>
      <c r="AB1145" s="414"/>
      <c r="AC1145" s="275"/>
      <c r="AD1145" s="275"/>
      <c r="AE1145" s="275"/>
      <c r="AF1145" s="275"/>
      <c r="AG1145" s="275"/>
      <c r="AH1145" s="275"/>
      <c r="AI1145" s="275"/>
      <c r="AJ1145" s="275"/>
      <c r="AK1145" s="275"/>
      <c r="AL1145" s="275"/>
    </row>
    <row r="1146" spans="1:38" s="329" customFormat="1" ht="15" customHeight="1">
      <c r="A1146" s="284" t="str">
        <f>IF('Data invoice'!J1262=0,"",'Data invoice'!K1262)</f>
        <v/>
      </c>
      <c r="B1146" s="284" t="str">
        <f>IF('Data invoice'!K1262=0,"",'Data invoice'!L1262)</f>
        <v/>
      </c>
      <c r="C1146" s="284" t="str">
        <f>IF('Data invoice'!L1262=0,"",'Data invoice'!M1262)</f>
        <v/>
      </c>
      <c r="D1146" s="284" t="str">
        <f>IF('Data invoice'!M1262=0,"",'Data invoice'!N1262)</f>
        <v/>
      </c>
      <c r="E1146" s="284" t="str">
        <f>IF('Data invoice'!N1262=0,"",'Data invoice'!O1262)</f>
        <v/>
      </c>
      <c r="F1146" s="284" t="str">
        <f>IF('Data invoice'!O1262=0,"",'Data invoice'!P1262)</f>
        <v/>
      </c>
      <c r="G1146" s="284" t="str">
        <f>IF('Data invoice'!P1262=0,"",'Data invoice'!Q1262)</f>
        <v/>
      </c>
      <c r="H1146" s="284" t="str">
        <f>IF('Data invoice'!Q1262=0,"",'Data invoice'!R1262)</f>
        <v/>
      </c>
      <c r="I1146" s="320" t="str">
        <f>IF('Data invoice'!R1262=0,"",'Data invoice'!S1262)</f>
        <v/>
      </c>
      <c r="J1146" s="367" t="str">
        <f>IF('Data invoice'!S1262=0,"",'Data invoice'!T1262)</f>
        <v/>
      </c>
      <c r="L1146" s="414"/>
      <c r="M1146" s="275"/>
      <c r="N1146" s="275"/>
      <c r="O1146" s="414"/>
      <c r="P1146" s="414"/>
      <c r="Q1146" s="414"/>
      <c r="R1146" s="414"/>
      <c r="S1146" s="414"/>
      <c r="T1146" s="414"/>
      <c r="U1146" s="414"/>
      <c r="V1146" s="414"/>
      <c r="W1146" s="414"/>
      <c r="X1146" s="414"/>
      <c r="Y1146" s="414"/>
      <c r="Z1146" s="414"/>
      <c r="AA1146" s="414"/>
      <c r="AB1146" s="414"/>
      <c r="AC1146" s="275"/>
      <c r="AD1146" s="275"/>
      <c r="AE1146" s="275"/>
      <c r="AF1146" s="275"/>
      <c r="AG1146" s="275"/>
      <c r="AH1146" s="275"/>
      <c r="AI1146" s="275"/>
      <c r="AJ1146" s="275"/>
      <c r="AK1146" s="275"/>
      <c r="AL1146" s="275"/>
    </row>
    <row r="1147" spans="1:38" s="329" customFormat="1" ht="15" customHeight="1">
      <c r="A1147" s="284" t="str">
        <f>IF('Data invoice'!J1263=0,"",'Data invoice'!K1263)</f>
        <v/>
      </c>
      <c r="B1147" s="284" t="str">
        <f>IF('Data invoice'!K1263=0,"",'Data invoice'!L1263)</f>
        <v/>
      </c>
      <c r="C1147" s="284" t="str">
        <f>IF('Data invoice'!L1263=0,"",'Data invoice'!M1263)</f>
        <v/>
      </c>
      <c r="D1147" s="284" t="str">
        <f>IF('Data invoice'!M1263=0,"",'Data invoice'!N1263)</f>
        <v/>
      </c>
      <c r="E1147" s="284" t="str">
        <f>IF('Data invoice'!N1263=0,"",'Data invoice'!O1263)</f>
        <v/>
      </c>
      <c r="F1147" s="284" t="str">
        <f>IF('Data invoice'!O1263=0,"",'Data invoice'!P1263)</f>
        <v/>
      </c>
      <c r="G1147" s="284" t="str">
        <f>IF('Data invoice'!P1263=0,"",'Data invoice'!Q1263)</f>
        <v/>
      </c>
      <c r="H1147" s="284" t="str">
        <f>IF('Data invoice'!Q1263=0,"",'Data invoice'!R1263)</f>
        <v/>
      </c>
      <c r="I1147" s="320" t="str">
        <f>IF('Data invoice'!R1263=0,"",'Data invoice'!S1263)</f>
        <v/>
      </c>
      <c r="J1147" s="367" t="str">
        <f>IF('Data invoice'!S1263=0,"",'Data invoice'!T1263)</f>
        <v/>
      </c>
      <c r="L1147" s="414"/>
      <c r="M1147" s="275"/>
      <c r="N1147" s="275"/>
      <c r="O1147" s="414"/>
      <c r="P1147" s="414"/>
      <c r="Q1147" s="414"/>
      <c r="R1147" s="414"/>
      <c r="S1147" s="414"/>
      <c r="T1147" s="414"/>
      <c r="U1147" s="414"/>
      <c r="V1147" s="414"/>
      <c r="W1147" s="414"/>
      <c r="X1147" s="414"/>
      <c r="Y1147" s="414"/>
      <c r="Z1147" s="414"/>
      <c r="AA1147" s="414"/>
      <c r="AB1147" s="414"/>
      <c r="AC1147" s="275"/>
      <c r="AD1147" s="275"/>
      <c r="AE1147" s="275"/>
      <c r="AF1147" s="275"/>
      <c r="AG1147" s="275"/>
      <c r="AH1147" s="275"/>
      <c r="AI1147" s="275"/>
      <c r="AJ1147" s="275"/>
      <c r="AK1147" s="275"/>
      <c r="AL1147" s="275"/>
    </row>
    <row r="1148" spans="1:38" s="329" customFormat="1" ht="15" customHeight="1">
      <c r="A1148" s="284" t="str">
        <f>IF('Data invoice'!J1264=0,"",'Data invoice'!K1264)</f>
        <v/>
      </c>
      <c r="B1148" s="284" t="str">
        <f>IF('Data invoice'!K1264=0,"",'Data invoice'!L1264)</f>
        <v/>
      </c>
      <c r="C1148" s="284" t="str">
        <f>IF('Data invoice'!L1264=0,"",'Data invoice'!M1264)</f>
        <v/>
      </c>
      <c r="D1148" s="284" t="str">
        <f>IF('Data invoice'!M1264=0,"",'Data invoice'!N1264)</f>
        <v/>
      </c>
      <c r="E1148" s="284" t="str">
        <f>IF('Data invoice'!N1264=0,"",'Data invoice'!O1264)</f>
        <v/>
      </c>
      <c r="F1148" s="284" t="str">
        <f>IF('Data invoice'!O1264=0,"",'Data invoice'!P1264)</f>
        <v/>
      </c>
      <c r="G1148" s="284" t="str">
        <f>IF('Data invoice'!P1264=0,"",'Data invoice'!Q1264)</f>
        <v/>
      </c>
      <c r="H1148" s="284" t="str">
        <f>IF('Data invoice'!Q1264=0,"",'Data invoice'!R1264)</f>
        <v/>
      </c>
      <c r="I1148" s="320" t="str">
        <f>IF('Data invoice'!R1264=0,"",'Data invoice'!S1264)</f>
        <v/>
      </c>
      <c r="J1148" s="367" t="str">
        <f>IF('Data invoice'!S1264=0,"",'Data invoice'!T1264)</f>
        <v/>
      </c>
      <c r="L1148" s="414"/>
      <c r="M1148" s="275"/>
      <c r="N1148" s="275"/>
      <c r="O1148" s="414"/>
      <c r="P1148" s="414"/>
      <c r="Q1148" s="414"/>
      <c r="R1148" s="414"/>
      <c r="S1148" s="414"/>
      <c r="T1148" s="414"/>
      <c r="U1148" s="414"/>
      <c r="V1148" s="414"/>
      <c r="W1148" s="414"/>
      <c r="X1148" s="414"/>
      <c r="Y1148" s="414"/>
      <c r="Z1148" s="414"/>
      <c r="AA1148" s="414"/>
      <c r="AB1148" s="414"/>
      <c r="AC1148" s="275"/>
      <c r="AD1148" s="275"/>
      <c r="AE1148" s="275"/>
      <c r="AF1148" s="275"/>
      <c r="AG1148" s="275"/>
      <c r="AH1148" s="275"/>
      <c r="AI1148" s="275"/>
      <c r="AJ1148" s="275"/>
      <c r="AK1148" s="275"/>
      <c r="AL1148" s="275"/>
    </row>
    <row r="1149" spans="1:38" s="329" customFormat="1" ht="15" customHeight="1">
      <c r="A1149" s="284" t="str">
        <f>IF('Data invoice'!J1265=0,"",'Data invoice'!K1265)</f>
        <v/>
      </c>
      <c r="B1149" s="284" t="str">
        <f>IF('Data invoice'!K1265=0,"",'Data invoice'!L1265)</f>
        <v/>
      </c>
      <c r="C1149" s="284" t="str">
        <f>IF('Data invoice'!L1265=0,"",'Data invoice'!M1265)</f>
        <v/>
      </c>
      <c r="D1149" s="284" t="str">
        <f>IF('Data invoice'!M1265=0,"",'Data invoice'!N1265)</f>
        <v/>
      </c>
      <c r="E1149" s="284" t="str">
        <f>IF('Data invoice'!N1265=0,"",'Data invoice'!O1265)</f>
        <v/>
      </c>
      <c r="F1149" s="284" t="str">
        <f>IF('Data invoice'!O1265=0,"",'Data invoice'!P1265)</f>
        <v/>
      </c>
      <c r="G1149" s="284" t="str">
        <f>IF('Data invoice'!P1265=0,"",'Data invoice'!Q1265)</f>
        <v/>
      </c>
      <c r="H1149" s="284" t="str">
        <f>IF('Data invoice'!Q1265=0,"",'Data invoice'!R1265)</f>
        <v/>
      </c>
      <c r="I1149" s="320" t="str">
        <f>IF('Data invoice'!R1265=0,"",'Data invoice'!S1265)</f>
        <v/>
      </c>
      <c r="J1149" s="367" t="str">
        <f>IF('Data invoice'!S1265=0,"",'Data invoice'!T1265)</f>
        <v/>
      </c>
      <c r="L1149" s="414"/>
      <c r="M1149" s="275"/>
      <c r="N1149" s="275"/>
      <c r="O1149" s="414"/>
      <c r="P1149" s="414"/>
      <c r="Q1149" s="414"/>
      <c r="R1149" s="414"/>
      <c r="S1149" s="414"/>
      <c r="T1149" s="414"/>
      <c r="U1149" s="414"/>
      <c r="V1149" s="414"/>
      <c r="W1149" s="414"/>
      <c r="X1149" s="414"/>
      <c r="Y1149" s="414"/>
      <c r="Z1149" s="414"/>
      <c r="AA1149" s="414"/>
      <c r="AB1149" s="414"/>
      <c r="AC1149" s="275"/>
      <c r="AD1149" s="275"/>
      <c r="AE1149" s="275"/>
      <c r="AF1149" s="275"/>
      <c r="AG1149" s="275"/>
      <c r="AH1149" s="275"/>
      <c r="AI1149" s="275"/>
      <c r="AJ1149" s="275"/>
      <c r="AK1149" s="275"/>
      <c r="AL1149" s="275"/>
    </row>
    <row r="1150" spans="1:38" s="329" customFormat="1" ht="15" customHeight="1">
      <c r="A1150" s="284" t="str">
        <f>IF('Data invoice'!J1266=0,"",'Data invoice'!K1266)</f>
        <v/>
      </c>
      <c r="B1150" s="284" t="str">
        <f>IF('Data invoice'!K1266=0,"",'Data invoice'!L1266)</f>
        <v/>
      </c>
      <c r="C1150" s="284" t="str">
        <f>IF('Data invoice'!L1266=0,"",'Data invoice'!M1266)</f>
        <v/>
      </c>
      <c r="D1150" s="284" t="str">
        <f>IF('Data invoice'!M1266=0,"",'Data invoice'!N1266)</f>
        <v/>
      </c>
      <c r="E1150" s="284" t="str">
        <f>IF('Data invoice'!N1266=0,"",'Data invoice'!O1266)</f>
        <v/>
      </c>
      <c r="F1150" s="284" t="str">
        <f>IF('Data invoice'!O1266=0,"",'Data invoice'!P1266)</f>
        <v/>
      </c>
      <c r="G1150" s="284" t="str">
        <f>IF('Data invoice'!P1266=0,"",'Data invoice'!Q1266)</f>
        <v/>
      </c>
      <c r="H1150" s="284" t="str">
        <f>IF('Data invoice'!Q1266=0,"",'Data invoice'!R1266)</f>
        <v/>
      </c>
      <c r="I1150" s="320" t="str">
        <f>IF('Data invoice'!R1266=0,"",'Data invoice'!S1266)</f>
        <v/>
      </c>
      <c r="J1150" s="367" t="str">
        <f>IF('Data invoice'!S1266=0,"",'Data invoice'!T1266)</f>
        <v/>
      </c>
      <c r="L1150" s="414"/>
      <c r="M1150" s="275"/>
      <c r="N1150" s="275"/>
      <c r="O1150" s="414"/>
      <c r="P1150" s="414"/>
      <c r="Q1150" s="414"/>
      <c r="R1150" s="414"/>
      <c r="S1150" s="414"/>
      <c r="T1150" s="414"/>
      <c r="U1150" s="414"/>
      <c r="V1150" s="414"/>
      <c r="W1150" s="414"/>
      <c r="X1150" s="414"/>
      <c r="Y1150" s="414"/>
      <c r="Z1150" s="414"/>
      <c r="AA1150" s="414"/>
      <c r="AB1150" s="414"/>
      <c r="AC1150" s="275"/>
      <c r="AD1150" s="275"/>
      <c r="AE1150" s="275"/>
      <c r="AF1150" s="275"/>
      <c r="AG1150" s="275"/>
      <c r="AH1150" s="275"/>
      <c r="AI1150" s="275"/>
      <c r="AJ1150" s="275"/>
      <c r="AK1150" s="275"/>
      <c r="AL1150" s="275"/>
    </row>
    <row r="1151" spans="1:38" s="329" customFormat="1" ht="15" customHeight="1">
      <c r="A1151" s="284" t="str">
        <f>IF('Data invoice'!J1267=0,"",'Data invoice'!K1267)</f>
        <v/>
      </c>
      <c r="B1151" s="284" t="str">
        <f>IF('Data invoice'!K1267=0,"",'Data invoice'!L1267)</f>
        <v/>
      </c>
      <c r="C1151" s="284" t="str">
        <f>IF('Data invoice'!L1267=0,"",'Data invoice'!M1267)</f>
        <v/>
      </c>
      <c r="D1151" s="284" t="str">
        <f>IF('Data invoice'!M1267=0,"",'Data invoice'!N1267)</f>
        <v/>
      </c>
      <c r="E1151" s="284" t="str">
        <f>IF('Data invoice'!N1267=0,"",'Data invoice'!O1267)</f>
        <v/>
      </c>
      <c r="F1151" s="284" t="str">
        <f>IF('Data invoice'!O1267=0,"",'Data invoice'!P1267)</f>
        <v/>
      </c>
      <c r="G1151" s="284" t="str">
        <f>IF('Data invoice'!P1267=0,"",'Data invoice'!Q1267)</f>
        <v/>
      </c>
      <c r="H1151" s="284" t="str">
        <f>IF('Data invoice'!Q1267=0,"",'Data invoice'!R1267)</f>
        <v/>
      </c>
      <c r="I1151" s="320" t="str">
        <f>IF('Data invoice'!R1267=0,"",'Data invoice'!S1267)</f>
        <v/>
      </c>
      <c r="J1151" s="367" t="str">
        <f>IF('Data invoice'!S1267=0,"",'Data invoice'!T1267)</f>
        <v/>
      </c>
      <c r="L1151" s="414"/>
      <c r="M1151" s="275"/>
      <c r="N1151" s="275"/>
      <c r="O1151" s="414"/>
      <c r="P1151" s="414"/>
      <c r="Q1151" s="414"/>
      <c r="R1151" s="414"/>
      <c r="S1151" s="414"/>
      <c r="T1151" s="414"/>
      <c r="U1151" s="414"/>
      <c r="V1151" s="414"/>
      <c r="W1151" s="414"/>
      <c r="X1151" s="414"/>
      <c r="Y1151" s="414"/>
      <c r="Z1151" s="414"/>
      <c r="AA1151" s="414"/>
      <c r="AB1151" s="414"/>
      <c r="AC1151" s="275"/>
      <c r="AD1151" s="275"/>
      <c r="AE1151" s="275"/>
      <c r="AF1151" s="275"/>
      <c r="AG1151" s="275"/>
      <c r="AH1151" s="275"/>
      <c r="AI1151" s="275"/>
      <c r="AJ1151" s="275"/>
      <c r="AK1151" s="275"/>
      <c r="AL1151" s="275"/>
    </row>
    <row r="1152" spans="1:38" s="329" customFormat="1" ht="15" customHeight="1">
      <c r="A1152" s="284" t="str">
        <f>IF('Data invoice'!J1268=0,"",'Data invoice'!K1268)</f>
        <v/>
      </c>
      <c r="B1152" s="284" t="str">
        <f>IF('Data invoice'!K1268=0,"",'Data invoice'!L1268)</f>
        <v/>
      </c>
      <c r="C1152" s="284" t="str">
        <f>IF('Data invoice'!L1268=0,"",'Data invoice'!M1268)</f>
        <v/>
      </c>
      <c r="D1152" s="284" t="str">
        <f>IF('Data invoice'!M1268=0,"",'Data invoice'!N1268)</f>
        <v/>
      </c>
      <c r="E1152" s="284" t="str">
        <f>IF('Data invoice'!N1268=0,"",'Data invoice'!O1268)</f>
        <v/>
      </c>
      <c r="F1152" s="284" t="str">
        <f>IF('Data invoice'!O1268=0,"",'Data invoice'!P1268)</f>
        <v/>
      </c>
      <c r="G1152" s="284" t="str">
        <f>IF('Data invoice'!P1268=0,"",'Data invoice'!Q1268)</f>
        <v/>
      </c>
      <c r="H1152" s="284" t="str">
        <f>IF('Data invoice'!Q1268=0,"",'Data invoice'!R1268)</f>
        <v/>
      </c>
      <c r="I1152" s="320" t="str">
        <f>IF('Data invoice'!R1268=0,"",'Data invoice'!S1268)</f>
        <v/>
      </c>
      <c r="J1152" s="367" t="str">
        <f>IF('Data invoice'!S1268=0,"",'Data invoice'!T1268)</f>
        <v/>
      </c>
      <c r="L1152" s="414"/>
      <c r="M1152" s="275"/>
      <c r="N1152" s="275"/>
      <c r="O1152" s="414"/>
      <c r="P1152" s="414"/>
      <c r="Q1152" s="414"/>
      <c r="R1152" s="414"/>
      <c r="S1152" s="414"/>
      <c r="T1152" s="414"/>
      <c r="U1152" s="414"/>
      <c r="V1152" s="414"/>
      <c r="W1152" s="414"/>
      <c r="X1152" s="414"/>
      <c r="Y1152" s="414"/>
      <c r="Z1152" s="414"/>
      <c r="AA1152" s="414"/>
      <c r="AB1152" s="414"/>
      <c r="AC1152" s="275"/>
      <c r="AD1152" s="275"/>
      <c r="AE1152" s="275"/>
      <c r="AF1152" s="275"/>
      <c r="AG1152" s="275"/>
      <c r="AH1152" s="275"/>
      <c r="AI1152" s="275"/>
      <c r="AJ1152" s="275"/>
      <c r="AK1152" s="275"/>
      <c r="AL1152" s="275"/>
    </row>
    <row r="1153" spans="1:38" s="329" customFormat="1" ht="15" customHeight="1">
      <c r="A1153" s="284" t="str">
        <f>IF('Data invoice'!J1269=0,"",'Data invoice'!K1269)</f>
        <v/>
      </c>
      <c r="B1153" s="284" t="str">
        <f>IF('Data invoice'!K1269=0,"",'Data invoice'!L1269)</f>
        <v/>
      </c>
      <c r="C1153" s="284" t="str">
        <f>IF('Data invoice'!L1269=0,"",'Data invoice'!M1269)</f>
        <v/>
      </c>
      <c r="D1153" s="284" t="str">
        <f>IF('Data invoice'!M1269=0,"",'Data invoice'!N1269)</f>
        <v/>
      </c>
      <c r="E1153" s="284" t="str">
        <f>IF('Data invoice'!N1269=0,"",'Data invoice'!O1269)</f>
        <v/>
      </c>
      <c r="F1153" s="284" t="str">
        <f>IF('Data invoice'!O1269=0,"",'Data invoice'!P1269)</f>
        <v/>
      </c>
      <c r="G1153" s="284" t="str">
        <f>IF('Data invoice'!P1269=0,"",'Data invoice'!Q1269)</f>
        <v/>
      </c>
      <c r="H1153" s="284" t="str">
        <f>IF('Data invoice'!Q1269=0,"",'Data invoice'!R1269)</f>
        <v/>
      </c>
      <c r="I1153" s="320" t="str">
        <f>IF('Data invoice'!R1269=0,"",'Data invoice'!S1269)</f>
        <v/>
      </c>
      <c r="J1153" s="367" t="str">
        <f>IF('Data invoice'!S1269=0,"",'Data invoice'!T1269)</f>
        <v/>
      </c>
      <c r="L1153" s="414"/>
      <c r="M1153" s="275"/>
      <c r="N1153" s="275"/>
      <c r="O1153" s="414"/>
      <c r="P1153" s="414"/>
      <c r="Q1153" s="414"/>
      <c r="R1153" s="414"/>
      <c r="S1153" s="414"/>
      <c r="T1153" s="414"/>
      <c r="U1153" s="414"/>
      <c r="V1153" s="414"/>
      <c r="W1153" s="414"/>
      <c r="X1153" s="414"/>
      <c r="Y1153" s="414"/>
      <c r="Z1153" s="414"/>
      <c r="AA1153" s="414"/>
      <c r="AB1153" s="414"/>
      <c r="AC1153" s="275"/>
      <c r="AD1153" s="275"/>
      <c r="AE1153" s="275"/>
      <c r="AF1153" s="275"/>
      <c r="AG1153" s="275"/>
      <c r="AH1153" s="275"/>
      <c r="AI1153" s="275"/>
      <c r="AJ1153" s="275"/>
      <c r="AK1153" s="275"/>
      <c r="AL1153" s="275"/>
    </row>
    <row r="1154" spans="1:38" s="329" customFormat="1" ht="15" customHeight="1">
      <c r="A1154" s="284" t="str">
        <f>IF('Data invoice'!J1270=0,"",'Data invoice'!K1270)</f>
        <v/>
      </c>
      <c r="B1154" s="284" t="str">
        <f>IF('Data invoice'!K1270=0,"",'Data invoice'!L1270)</f>
        <v/>
      </c>
      <c r="C1154" s="284" t="str">
        <f>IF('Data invoice'!L1270=0,"",'Data invoice'!M1270)</f>
        <v/>
      </c>
      <c r="D1154" s="284" t="str">
        <f>IF('Data invoice'!M1270=0,"",'Data invoice'!N1270)</f>
        <v/>
      </c>
      <c r="E1154" s="284" t="str">
        <f>IF('Data invoice'!N1270=0,"",'Data invoice'!O1270)</f>
        <v/>
      </c>
      <c r="F1154" s="284" t="str">
        <f>IF('Data invoice'!O1270=0,"",'Data invoice'!P1270)</f>
        <v/>
      </c>
      <c r="G1154" s="284" t="str">
        <f>IF('Data invoice'!P1270=0,"",'Data invoice'!Q1270)</f>
        <v/>
      </c>
      <c r="H1154" s="284" t="str">
        <f>IF('Data invoice'!Q1270=0,"",'Data invoice'!R1270)</f>
        <v/>
      </c>
      <c r="I1154" s="320" t="str">
        <f>IF('Data invoice'!R1270=0,"",'Data invoice'!S1270)</f>
        <v/>
      </c>
      <c r="J1154" s="367" t="str">
        <f>IF('Data invoice'!S1270=0,"",'Data invoice'!T1270)</f>
        <v/>
      </c>
      <c r="L1154" s="414"/>
      <c r="M1154" s="275"/>
      <c r="N1154" s="275"/>
      <c r="O1154" s="414"/>
      <c r="P1154" s="414"/>
      <c r="Q1154" s="414"/>
      <c r="R1154" s="414"/>
      <c r="S1154" s="414"/>
      <c r="T1154" s="414"/>
      <c r="U1154" s="414"/>
      <c r="V1154" s="414"/>
      <c r="W1154" s="414"/>
      <c r="X1154" s="414"/>
      <c r="Y1154" s="414"/>
      <c r="Z1154" s="414"/>
      <c r="AA1154" s="414"/>
      <c r="AB1154" s="414"/>
      <c r="AC1154" s="275"/>
      <c r="AD1154" s="275"/>
      <c r="AE1154" s="275"/>
      <c r="AF1154" s="275"/>
      <c r="AG1154" s="275"/>
      <c r="AH1154" s="275"/>
      <c r="AI1154" s="275"/>
      <c r="AJ1154" s="275"/>
      <c r="AK1154" s="275"/>
      <c r="AL1154" s="275"/>
    </row>
    <row r="1155" spans="1:38" s="329" customFormat="1" ht="15" customHeight="1">
      <c r="A1155" s="284" t="str">
        <f>IF('Data invoice'!J1271=0,"",'Data invoice'!K1271)</f>
        <v/>
      </c>
      <c r="B1155" s="284" t="str">
        <f>IF('Data invoice'!K1271=0,"",'Data invoice'!L1271)</f>
        <v/>
      </c>
      <c r="C1155" s="284" t="str">
        <f>IF('Data invoice'!L1271=0,"",'Data invoice'!M1271)</f>
        <v/>
      </c>
      <c r="D1155" s="284" t="str">
        <f>IF('Data invoice'!M1271=0,"",'Data invoice'!N1271)</f>
        <v/>
      </c>
      <c r="E1155" s="284" t="str">
        <f>IF('Data invoice'!N1271=0,"",'Data invoice'!O1271)</f>
        <v/>
      </c>
      <c r="F1155" s="284" t="str">
        <f>IF('Data invoice'!O1271=0,"",'Data invoice'!P1271)</f>
        <v/>
      </c>
      <c r="G1155" s="284" t="str">
        <f>IF('Data invoice'!P1271=0,"",'Data invoice'!Q1271)</f>
        <v/>
      </c>
      <c r="H1155" s="284" t="str">
        <f>IF('Data invoice'!Q1271=0,"",'Data invoice'!R1271)</f>
        <v/>
      </c>
      <c r="I1155" s="320" t="str">
        <f>IF('Data invoice'!R1271=0,"",'Data invoice'!S1271)</f>
        <v/>
      </c>
      <c r="J1155" s="367" t="str">
        <f>IF('Data invoice'!S1271=0,"",'Data invoice'!T1271)</f>
        <v/>
      </c>
      <c r="L1155" s="414"/>
      <c r="M1155" s="275"/>
      <c r="N1155" s="275"/>
      <c r="O1155" s="414"/>
      <c r="P1155" s="414"/>
      <c r="Q1155" s="414"/>
      <c r="R1155" s="414"/>
      <c r="S1155" s="414"/>
      <c r="T1155" s="414"/>
      <c r="U1155" s="414"/>
      <c r="V1155" s="414"/>
      <c r="W1155" s="414"/>
      <c r="X1155" s="414"/>
      <c r="Y1155" s="414"/>
      <c r="Z1155" s="414"/>
      <c r="AA1155" s="414"/>
      <c r="AB1155" s="414"/>
      <c r="AC1155" s="275"/>
      <c r="AD1155" s="275"/>
      <c r="AE1155" s="275"/>
      <c r="AF1155" s="275"/>
      <c r="AG1155" s="275"/>
      <c r="AH1155" s="275"/>
      <c r="AI1155" s="275"/>
      <c r="AJ1155" s="275"/>
      <c r="AK1155" s="275"/>
      <c r="AL1155" s="275"/>
    </row>
    <row r="1156" spans="1:38" s="329" customFormat="1" ht="15" customHeight="1">
      <c r="A1156" s="284" t="str">
        <f>IF('Data invoice'!J1272=0,"",'Data invoice'!K1272)</f>
        <v/>
      </c>
      <c r="B1156" s="284" t="str">
        <f>IF('Data invoice'!K1272=0,"",'Data invoice'!L1272)</f>
        <v/>
      </c>
      <c r="C1156" s="284" t="str">
        <f>IF('Data invoice'!L1272=0,"",'Data invoice'!M1272)</f>
        <v/>
      </c>
      <c r="D1156" s="284" t="str">
        <f>IF('Data invoice'!M1272=0,"",'Data invoice'!N1272)</f>
        <v/>
      </c>
      <c r="E1156" s="284" t="str">
        <f>IF('Data invoice'!N1272=0,"",'Data invoice'!O1272)</f>
        <v/>
      </c>
      <c r="F1156" s="284" t="str">
        <f>IF('Data invoice'!O1272=0,"",'Data invoice'!P1272)</f>
        <v/>
      </c>
      <c r="G1156" s="284" t="str">
        <f>IF('Data invoice'!P1272=0,"",'Data invoice'!Q1272)</f>
        <v/>
      </c>
      <c r="H1156" s="284" t="str">
        <f>IF('Data invoice'!Q1272=0,"",'Data invoice'!R1272)</f>
        <v/>
      </c>
      <c r="I1156" s="320" t="str">
        <f>IF('Data invoice'!R1272=0,"",'Data invoice'!S1272)</f>
        <v/>
      </c>
      <c r="J1156" s="367" t="str">
        <f>IF('Data invoice'!S1272=0,"",'Data invoice'!T1272)</f>
        <v/>
      </c>
      <c r="L1156" s="414"/>
      <c r="M1156" s="275"/>
      <c r="N1156" s="275"/>
      <c r="O1156" s="414"/>
      <c r="P1156" s="414"/>
      <c r="Q1156" s="414"/>
      <c r="R1156" s="414"/>
      <c r="S1156" s="414"/>
      <c r="T1156" s="414"/>
      <c r="U1156" s="414"/>
      <c r="V1156" s="414"/>
      <c r="W1156" s="414"/>
      <c r="X1156" s="414"/>
      <c r="Y1156" s="414"/>
      <c r="Z1156" s="414"/>
      <c r="AA1156" s="414"/>
      <c r="AB1156" s="414"/>
      <c r="AC1156" s="275"/>
      <c r="AD1156" s="275"/>
      <c r="AE1156" s="275"/>
      <c r="AF1156" s="275"/>
      <c r="AG1156" s="275"/>
      <c r="AH1156" s="275"/>
      <c r="AI1156" s="275"/>
      <c r="AJ1156" s="275"/>
      <c r="AK1156" s="275"/>
      <c r="AL1156" s="275"/>
    </row>
    <row r="1157" spans="1:38" s="329" customFormat="1" ht="15" customHeight="1">
      <c r="A1157" s="284" t="str">
        <f>IF('Data invoice'!J1273=0,"",'Data invoice'!K1273)</f>
        <v/>
      </c>
      <c r="B1157" s="284" t="str">
        <f>IF('Data invoice'!K1273=0,"",'Data invoice'!L1273)</f>
        <v/>
      </c>
      <c r="C1157" s="284" t="str">
        <f>IF('Data invoice'!L1273=0,"",'Data invoice'!M1273)</f>
        <v/>
      </c>
      <c r="D1157" s="284" t="str">
        <f>IF('Data invoice'!M1273=0,"",'Data invoice'!N1273)</f>
        <v/>
      </c>
      <c r="E1157" s="284" t="str">
        <f>IF('Data invoice'!N1273=0,"",'Data invoice'!O1273)</f>
        <v/>
      </c>
      <c r="F1157" s="284" t="str">
        <f>IF('Data invoice'!O1273=0,"",'Data invoice'!P1273)</f>
        <v/>
      </c>
      <c r="G1157" s="284" t="str">
        <f>IF('Data invoice'!P1273=0,"",'Data invoice'!Q1273)</f>
        <v/>
      </c>
      <c r="H1157" s="284" t="str">
        <f>IF('Data invoice'!Q1273=0,"",'Data invoice'!R1273)</f>
        <v/>
      </c>
      <c r="I1157" s="320" t="str">
        <f>IF('Data invoice'!R1273=0,"",'Data invoice'!S1273)</f>
        <v/>
      </c>
      <c r="J1157" s="367" t="str">
        <f>IF('Data invoice'!S1273=0,"",'Data invoice'!T1273)</f>
        <v/>
      </c>
      <c r="L1157" s="414"/>
      <c r="M1157" s="275"/>
      <c r="N1157" s="275"/>
      <c r="O1157" s="414"/>
      <c r="P1157" s="414"/>
      <c r="Q1157" s="414"/>
      <c r="R1157" s="414"/>
      <c r="S1157" s="414"/>
      <c r="T1157" s="414"/>
      <c r="U1157" s="414"/>
      <c r="V1157" s="414"/>
      <c r="W1157" s="414"/>
      <c r="X1157" s="414"/>
      <c r="Y1157" s="414"/>
      <c r="Z1157" s="414"/>
      <c r="AA1157" s="414"/>
      <c r="AB1157" s="414"/>
      <c r="AC1157" s="275"/>
      <c r="AD1157" s="275"/>
      <c r="AE1157" s="275"/>
      <c r="AF1157" s="275"/>
      <c r="AG1157" s="275"/>
      <c r="AH1157" s="275"/>
      <c r="AI1157" s="275"/>
      <c r="AJ1157" s="275"/>
      <c r="AK1157" s="275"/>
      <c r="AL1157" s="275"/>
    </row>
    <row r="1158" spans="1:38" s="329" customFormat="1" ht="15" customHeight="1">
      <c r="A1158" s="284" t="str">
        <f>IF('Data invoice'!J1274=0,"",'Data invoice'!K1274)</f>
        <v/>
      </c>
      <c r="B1158" s="284" t="str">
        <f>IF('Data invoice'!K1274=0,"",'Data invoice'!L1274)</f>
        <v/>
      </c>
      <c r="C1158" s="284" t="str">
        <f>IF('Data invoice'!L1274=0,"",'Data invoice'!M1274)</f>
        <v/>
      </c>
      <c r="D1158" s="284" t="str">
        <f>IF('Data invoice'!M1274=0,"",'Data invoice'!N1274)</f>
        <v/>
      </c>
      <c r="E1158" s="284" t="str">
        <f>IF('Data invoice'!N1274=0,"",'Data invoice'!O1274)</f>
        <v/>
      </c>
      <c r="F1158" s="284" t="str">
        <f>IF('Data invoice'!O1274=0,"",'Data invoice'!P1274)</f>
        <v/>
      </c>
      <c r="G1158" s="284" t="str">
        <f>IF('Data invoice'!P1274=0,"",'Data invoice'!Q1274)</f>
        <v/>
      </c>
      <c r="H1158" s="284" t="str">
        <f>IF('Data invoice'!Q1274=0,"",'Data invoice'!R1274)</f>
        <v/>
      </c>
      <c r="I1158" s="320" t="str">
        <f>IF('Data invoice'!R1274=0,"",'Data invoice'!S1274)</f>
        <v/>
      </c>
      <c r="J1158" s="367" t="str">
        <f>IF('Data invoice'!S1274=0,"",'Data invoice'!T1274)</f>
        <v/>
      </c>
      <c r="L1158" s="414"/>
      <c r="M1158" s="275"/>
      <c r="N1158" s="275"/>
      <c r="O1158" s="414"/>
      <c r="P1158" s="414"/>
      <c r="Q1158" s="414"/>
      <c r="R1158" s="414"/>
      <c r="S1158" s="414"/>
      <c r="T1158" s="414"/>
      <c r="U1158" s="414"/>
      <c r="V1158" s="414"/>
      <c r="W1158" s="414"/>
      <c r="X1158" s="414"/>
      <c r="Y1158" s="414"/>
      <c r="Z1158" s="414"/>
      <c r="AA1158" s="414"/>
      <c r="AB1158" s="414"/>
      <c r="AC1158" s="275"/>
      <c r="AD1158" s="275"/>
      <c r="AE1158" s="275"/>
      <c r="AF1158" s="275"/>
      <c r="AG1158" s="275"/>
      <c r="AH1158" s="275"/>
      <c r="AI1158" s="275"/>
      <c r="AJ1158" s="275"/>
      <c r="AK1158" s="275"/>
      <c r="AL1158" s="275"/>
    </row>
    <row r="1159" spans="1:38" s="329" customFormat="1" ht="15" customHeight="1">
      <c r="A1159" s="284" t="str">
        <f>IF('Data invoice'!J1275=0,"",'Data invoice'!K1275)</f>
        <v/>
      </c>
      <c r="B1159" s="284" t="str">
        <f>IF('Data invoice'!K1275=0,"",'Data invoice'!L1275)</f>
        <v/>
      </c>
      <c r="C1159" s="284" t="str">
        <f>IF('Data invoice'!L1275=0,"",'Data invoice'!M1275)</f>
        <v/>
      </c>
      <c r="D1159" s="284" t="str">
        <f>IF('Data invoice'!M1275=0,"",'Data invoice'!N1275)</f>
        <v/>
      </c>
      <c r="E1159" s="284" t="str">
        <f>IF('Data invoice'!N1275=0,"",'Data invoice'!O1275)</f>
        <v/>
      </c>
      <c r="F1159" s="284" t="str">
        <f>IF('Data invoice'!O1275=0,"",'Data invoice'!P1275)</f>
        <v/>
      </c>
      <c r="G1159" s="284" t="str">
        <f>IF('Data invoice'!P1275=0,"",'Data invoice'!Q1275)</f>
        <v/>
      </c>
      <c r="H1159" s="284" t="str">
        <f>IF('Data invoice'!Q1275=0,"",'Data invoice'!R1275)</f>
        <v/>
      </c>
      <c r="I1159" s="320" t="str">
        <f>IF('Data invoice'!R1275=0,"",'Data invoice'!S1275)</f>
        <v/>
      </c>
      <c r="J1159" s="367" t="str">
        <f>IF('Data invoice'!S1275=0,"",'Data invoice'!T1275)</f>
        <v/>
      </c>
      <c r="L1159" s="414"/>
      <c r="M1159" s="275"/>
      <c r="N1159" s="275"/>
      <c r="O1159" s="414"/>
      <c r="P1159" s="414"/>
      <c r="Q1159" s="414"/>
      <c r="R1159" s="414"/>
      <c r="S1159" s="414"/>
      <c r="T1159" s="414"/>
      <c r="U1159" s="414"/>
      <c r="V1159" s="414"/>
      <c r="W1159" s="414"/>
      <c r="X1159" s="414"/>
      <c r="Y1159" s="414"/>
      <c r="Z1159" s="414"/>
      <c r="AA1159" s="414"/>
      <c r="AB1159" s="414"/>
      <c r="AC1159" s="275"/>
      <c r="AD1159" s="275"/>
      <c r="AE1159" s="275"/>
      <c r="AF1159" s="275"/>
      <c r="AG1159" s="275"/>
      <c r="AH1159" s="275"/>
      <c r="AI1159" s="275"/>
      <c r="AJ1159" s="275"/>
      <c r="AK1159" s="275"/>
      <c r="AL1159" s="275"/>
    </row>
    <row r="1160" spans="1:38" s="329" customFormat="1" ht="15" customHeight="1">
      <c r="A1160" s="284" t="str">
        <f>IF('Data invoice'!J1276=0,"",'Data invoice'!K1276)</f>
        <v/>
      </c>
      <c r="B1160" s="284" t="str">
        <f>IF('Data invoice'!K1276=0,"",'Data invoice'!L1276)</f>
        <v/>
      </c>
      <c r="C1160" s="284" t="str">
        <f>IF('Data invoice'!L1276=0,"",'Data invoice'!M1276)</f>
        <v/>
      </c>
      <c r="D1160" s="284" t="str">
        <f>IF('Data invoice'!M1276=0,"",'Data invoice'!N1276)</f>
        <v/>
      </c>
      <c r="E1160" s="284" t="str">
        <f>IF('Data invoice'!N1276=0,"",'Data invoice'!O1276)</f>
        <v/>
      </c>
      <c r="F1160" s="284" t="str">
        <f>IF('Data invoice'!O1276=0,"",'Data invoice'!P1276)</f>
        <v/>
      </c>
      <c r="G1160" s="284" t="str">
        <f>IF('Data invoice'!P1276=0,"",'Data invoice'!Q1276)</f>
        <v/>
      </c>
      <c r="H1160" s="284" t="str">
        <f>IF('Data invoice'!Q1276=0,"",'Data invoice'!R1276)</f>
        <v/>
      </c>
      <c r="I1160" s="320" t="str">
        <f>IF('Data invoice'!R1276=0,"",'Data invoice'!S1276)</f>
        <v/>
      </c>
      <c r="J1160" s="367" t="str">
        <f>IF('Data invoice'!S1276=0,"",'Data invoice'!T1276)</f>
        <v/>
      </c>
      <c r="L1160" s="414"/>
      <c r="M1160" s="275"/>
      <c r="N1160" s="275"/>
      <c r="O1160" s="414"/>
      <c r="P1160" s="414"/>
      <c r="Q1160" s="414"/>
      <c r="R1160" s="414"/>
      <c r="S1160" s="414"/>
      <c r="T1160" s="414"/>
      <c r="U1160" s="414"/>
      <c r="V1160" s="414"/>
      <c r="W1160" s="414"/>
      <c r="X1160" s="414"/>
      <c r="Y1160" s="414"/>
      <c r="Z1160" s="414"/>
      <c r="AA1160" s="414"/>
      <c r="AB1160" s="414"/>
      <c r="AC1160" s="275"/>
      <c r="AD1160" s="275"/>
      <c r="AE1160" s="275"/>
      <c r="AF1160" s="275"/>
      <c r="AG1160" s="275"/>
      <c r="AH1160" s="275"/>
      <c r="AI1160" s="275"/>
      <c r="AJ1160" s="275"/>
      <c r="AK1160" s="275"/>
      <c r="AL1160" s="275"/>
    </row>
    <row r="1161" spans="1:38" s="329" customFormat="1" ht="15" customHeight="1">
      <c r="A1161" s="284" t="str">
        <f>IF('Data invoice'!J1277=0,"",'Data invoice'!K1277)</f>
        <v/>
      </c>
      <c r="B1161" s="284" t="str">
        <f>IF('Data invoice'!K1277=0,"",'Data invoice'!L1277)</f>
        <v/>
      </c>
      <c r="C1161" s="284" t="str">
        <f>IF('Data invoice'!L1277=0,"",'Data invoice'!M1277)</f>
        <v/>
      </c>
      <c r="D1161" s="284" t="str">
        <f>IF('Data invoice'!M1277=0,"",'Data invoice'!N1277)</f>
        <v/>
      </c>
      <c r="E1161" s="284" t="str">
        <f>IF('Data invoice'!N1277=0,"",'Data invoice'!O1277)</f>
        <v/>
      </c>
      <c r="F1161" s="284" t="str">
        <f>IF('Data invoice'!O1277=0,"",'Data invoice'!P1277)</f>
        <v/>
      </c>
      <c r="G1161" s="284" t="str">
        <f>IF('Data invoice'!P1277=0,"",'Data invoice'!Q1277)</f>
        <v/>
      </c>
      <c r="H1161" s="284" t="str">
        <f>IF('Data invoice'!Q1277=0,"",'Data invoice'!R1277)</f>
        <v/>
      </c>
      <c r="I1161" s="320" t="str">
        <f>IF('Data invoice'!R1277=0,"",'Data invoice'!S1277)</f>
        <v/>
      </c>
      <c r="J1161" s="367" t="str">
        <f>IF('Data invoice'!S1277=0,"",'Data invoice'!T1277)</f>
        <v/>
      </c>
      <c r="L1161" s="414"/>
      <c r="M1161" s="275"/>
      <c r="N1161" s="275"/>
      <c r="O1161" s="414"/>
      <c r="P1161" s="414"/>
      <c r="Q1161" s="414"/>
      <c r="R1161" s="414"/>
      <c r="S1161" s="414"/>
      <c r="T1161" s="414"/>
      <c r="U1161" s="414"/>
      <c r="V1161" s="414"/>
      <c r="W1161" s="414"/>
      <c r="X1161" s="414"/>
      <c r="Y1161" s="414"/>
      <c r="Z1161" s="414"/>
      <c r="AA1161" s="414"/>
      <c r="AB1161" s="414"/>
      <c r="AC1161" s="275"/>
      <c r="AD1161" s="275"/>
      <c r="AE1161" s="275"/>
      <c r="AF1161" s="275"/>
      <c r="AG1161" s="275"/>
      <c r="AH1161" s="275"/>
      <c r="AI1161" s="275"/>
      <c r="AJ1161" s="275"/>
      <c r="AK1161" s="275"/>
      <c r="AL1161" s="275"/>
    </row>
    <row r="1162" spans="1:38" s="329" customFormat="1" ht="15" customHeight="1">
      <c r="A1162" s="284" t="str">
        <f>IF('Data invoice'!J1278=0,"",'Data invoice'!K1278)</f>
        <v/>
      </c>
      <c r="B1162" s="284" t="str">
        <f>IF('Data invoice'!K1278=0,"",'Data invoice'!L1278)</f>
        <v/>
      </c>
      <c r="C1162" s="284" t="str">
        <f>IF('Data invoice'!L1278=0,"",'Data invoice'!M1278)</f>
        <v/>
      </c>
      <c r="D1162" s="284" t="str">
        <f>IF('Data invoice'!M1278=0,"",'Data invoice'!N1278)</f>
        <v/>
      </c>
      <c r="E1162" s="284" t="str">
        <f>IF('Data invoice'!N1278=0,"",'Data invoice'!O1278)</f>
        <v/>
      </c>
      <c r="F1162" s="284" t="str">
        <f>IF('Data invoice'!O1278=0,"",'Data invoice'!P1278)</f>
        <v/>
      </c>
      <c r="G1162" s="284" t="str">
        <f>IF('Data invoice'!P1278=0,"",'Data invoice'!Q1278)</f>
        <v/>
      </c>
      <c r="H1162" s="284" t="str">
        <f>IF('Data invoice'!Q1278=0,"",'Data invoice'!R1278)</f>
        <v/>
      </c>
      <c r="I1162" s="320" t="str">
        <f>IF('Data invoice'!R1278=0,"",'Data invoice'!S1278)</f>
        <v/>
      </c>
      <c r="J1162" s="367" t="str">
        <f>IF('Data invoice'!S1278=0,"",'Data invoice'!T1278)</f>
        <v/>
      </c>
      <c r="L1162" s="414"/>
      <c r="M1162" s="275"/>
      <c r="N1162" s="275"/>
      <c r="O1162" s="414"/>
      <c r="P1162" s="414"/>
      <c r="Q1162" s="414"/>
      <c r="R1162" s="414"/>
      <c r="S1162" s="414"/>
      <c r="T1162" s="414"/>
      <c r="U1162" s="414"/>
      <c r="V1162" s="414"/>
      <c r="W1162" s="414"/>
      <c r="X1162" s="414"/>
      <c r="Y1162" s="414"/>
      <c r="Z1162" s="414"/>
      <c r="AA1162" s="414"/>
      <c r="AB1162" s="414"/>
      <c r="AC1162" s="275"/>
      <c r="AD1162" s="275"/>
      <c r="AE1162" s="275"/>
      <c r="AF1162" s="275"/>
      <c r="AG1162" s="275"/>
      <c r="AH1162" s="275"/>
      <c r="AI1162" s="275"/>
      <c r="AJ1162" s="275"/>
      <c r="AK1162" s="275"/>
      <c r="AL1162" s="275"/>
    </row>
    <row r="1163" spans="1:38" s="329" customFormat="1" ht="15" customHeight="1">
      <c r="A1163" s="284" t="str">
        <f>IF('Data invoice'!J1279=0,"",'Data invoice'!K1279)</f>
        <v/>
      </c>
      <c r="B1163" s="284" t="str">
        <f>IF('Data invoice'!K1279=0,"",'Data invoice'!L1279)</f>
        <v/>
      </c>
      <c r="C1163" s="284" t="str">
        <f>IF('Data invoice'!L1279=0,"",'Data invoice'!M1279)</f>
        <v/>
      </c>
      <c r="D1163" s="284" t="str">
        <f>IF('Data invoice'!M1279=0,"",'Data invoice'!N1279)</f>
        <v/>
      </c>
      <c r="E1163" s="284" t="str">
        <f>IF('Data invoice'!N1279=0,"",'Data invoice'!O1279)</f>
        <v/>
      </c>
      <c r="F1163" s="284" t="str">
        <f>IF('Data invoice'!O1279=0,"",'Data invoice'!P1279)</f>
        <v/>
      </c>
      <c r="G1163" s="284" t="str">
        <f>IF('Data invoice'!P1279=0,"",'Data invoice'!Q1279)</f>
        <v/>
      </c>
      <c r="H1163" s="284" t="str">
        <f>IF('Data invoice'!Q1279=0,"",'Data invoice'!R1279)</f>
        <v/>
      </c>
      <c r="I1163" s="320" t="str">
        <f>IF('Data invoice'!R1279=0,"",'Data invoice'!S1279)</f>
        <v/>
      </c>
      <c r="J1163" s="367" t="str">
        <f>IF('Data invoice'!S1279=0,"",'Data invoice'!T1279)</f>
        <v/>
      </c>
      <c r="L1163" s="414"/>
      <c r="M1163" s="275"/>
      <c r="N1163" s="275"/>
      <c r="O1163" s="414"/>
      <c r="P1163" s="414"/>
      <c r="Q1163" s="414"/>
      <c r="R1163" s="414"/>
      <c r="S1163" s="414"/>
      <c r="T1163" s="414"/>
      <c r="U1163" s="414"/>
      <c r="V1163" s="414"/>
      <c r="W1163" s="414"/>
      <c r="X1163" s="414"/>
      <c r="Y1163" s="414"/>
      <c r="Z1163" s="414"/>
      <c r="AA1163" s="414"/>
      <c r="AB1163" s="414"/>
      <c r="AC1163" s="275"/>
      <c r="AD1163" s="275"/>
      <c r="AE1163" s="275"/>
      <c r="AF1163" s="275"/>
      <c r="AG1163" s="275"/>
      <c r="AH1163" s="275"/>
      <c r="AI1163" s="275"/>
      <c r="AJ1163" s="275"/>
      <c r="AK1163" s="275"/>
      <c r="AL1163" s="275"/>
    </row>
    <row r="1164" spans="1:38" s="329" customFormat="1" ht="15" customHeight="1">
      <c r="A1164" s="284" t="str">
        <f>IF('Data invoice'!J1280=0,"",'Data invoice'!K1280)</f>
        <v/>
      </c>
      <c r="B1164" s="284" t="str">
        <f>IF('Data invoice'!K1280=0,"",'Data invoice'!L1280)</f>
        <v/>
      </c>
      <c r="C1164" s="284" t="str">
        <f>IF('Data invoice'!L1280=0,"",'Data invoice'!M1280)</f>
        <v/>
      </c>
      <c r="D1164" s="284" t="str">
        <f>IF('Data invoice'!M1280=0,"",'Data invoice'!N1280)</f>
        <v/>
      </c>
      <c r="E1164" s="284" t="str">
        <f>IF('Data invoice'!N1280=0,"",'Data invoice'!O1280)</f>
        <v/>
      </c>
      <c r="F1164" s="284" t="str">
        <f>IF('Data invoice'!O1280=0,"",'Data invoice'!P1280)</f>
        <v/>
      </c>
      <c r="G1164" s="284" t="str">
        <f>IF('Data invoice'!P1280=0,"",'Data invoice'!Q1280)</f>
        <v/>
      </c>
      <c r="H1164" s="284" t="str">
        <f>IF('Data invoice'!Q1280=0,"",'Data invoice'!R1280)</f>
        <v/>
      </c>
      <c r="I1164" s="320" t="str">
        <f>IF('Data invoice'!R1280=0,"",'Data invoice'!S1280)</f>
        <v/>
      </c>
      <c r="J1164" s="367" t="str">
        <f>IF('Data invoice'!S1280=0,"",'Data invoice'!T1280)</f>
        <v/>
      </c>
      <c r="L1164" s="414"/>
      <c r="M1164" s="275"/>
      <c r="N1164" s="275"/>
      <c r="O1164" s="414"/>
      <c r="P1164" s="414"/>
      <c r="Q1164" s="414"/>
      <c r="R1164" s="414"/>
      <c r="S1164" s="414"/>
      <c r="T1164" s="414"/>
      <c r="U1164" s="414"/>
      <c r="V1164" s="414"/>
      <c r="W1164" s="414"/>
      <c r="X1164" s="414"/>
      <c r="Y1164" s="414"/>
      <c r="Z1164" s="414"/>
      <c r="AA1164" s="414"/>
      <c r="AB1164" s="414"/>
      <c r="AC1164" s="275"/>
      <c r="AD1164" s="275"/>
      <c r="AE1164" s="275"/>
      <c r="AF1164" s="275"/>
      <c r="AG1164" s="275"/>
      <c r="AH1164" s="275"/>
      <c r="AI1164" s="275"/>
      <c r="AJ1164" s="275"/>
      <c r="AK1164" s="275"/>
      <c r="AL1164" s="275"/>
    </row>
    <row r="1165" spans="1:38" s="329" customFormat="1" ht="15" customHeight="1">
      <c r="A1165" s="284" t="str">
        <f>IF('Data invoice'!J1281=0,"",'Data invoice'!K1281)</f>
        <v/>
      </c>
      <c r="B1165" s="284" t="str">
        <f>IF('Data invoice'!K1281=0,"",'Data invoice'!L1281)</f>
        <v/>
      </c>
      <c r="C1165" s="284" t="str">
        <f>IF('Data invoice'!L1281=0,"",'Data invoice'!M1281)</f>
        <v/>
      </c>
      <c r="D1165" s="284" t="str">
        <f>IF('Data invoice'!M1281=0,"",'Data invoice'!N1281)</f>
        <v/>
      </c>
      <c r="E1165" s="284" t="str">
        <f>IF('Data invoice'!N1281=0,"",'Data invoice'!O1281)</f>
        <v/>
      </c>
      <c r="F1165" s="284" t="str">
        <f>IF('Data invoice'!O1281=0,"",'Data invoice'!P1281)</f>
        <v/>
      </c>
      <c r="G1165" s="284" t="str">
        <f>IF('Data invoice'!P1281=0,"",'Data invoice'!Q1281)</f>
        <v/>
      </c>
      <c r="H1165" s="284" t="str">
        <f>IF('Data invoice'!Q1281=0,"",'Data invoice'!R1281)</f>
        <v/>
      </c>
      <c r="I1165" s="320" t="str">
        <f>IF('Data invoice'!R1281=0,"",'Data invoice'!S1281)</f>
        <v/>
      </c>
      <c r="J1165" s="367" t="str">
        <f>IF('Data invoice'!S1281=0,"",'Data invoice'!T1281)</f>
        <v/>
      </c>
      <c r="L1165" s="414"/>
      <c r="M1165" s="275"/>
      <c r="N1165" s="275"/>
      <c r="O1165" s="414"/>
      <c r="P1165" s="414"/>
      <c r="Q1165" s="414"/>
      <c r="R1165" s="414"/>
      <c r="S1165" s="414"/>
      <c r="T1165" s="414"/>
      <c r="U1165" s="414"/>
      <c r="V1165" s="414"/>
      <c r="W1165" s="414"/>
      <c r="X1165" s="414"/>
      <c r="Y1165" s="414"/>
      <c r="Z1165" s="414"/>
      <c r="AA1165" s="414"/>
      <c r="AB1165" s="414"/>
      <c r="AC1165" s="275"/>
      <c r="AD1165" s="275"/>
      <c r="AE1165" s="275"/>
      <c r="AF1165" s="275"/>
      <c r="AG1165" s="275"/>
      <c r="AH1165" s="275"/>
      <c r="AI1165" s="275"/>
      <c r="AJ1165" s="275"/>
      <c r="AK1165" s="275"/>
      <c r="AL1165" s="275"/>
    </row>
    <row r="1166" spans="1:38" s="329" customFormat="1" ht="15" customHeight="1">
      <c r="A1166" s="284" t="str">
        <f>IF('Data invoice'!J1282=0,"",'Data invoice'!K1282)</f>
        <v/>
      </c>
      <c r="B1166" s="284" t="str">
        <f>IF('Data invoice'!K1282=0,"",'Data invoice'!L1282)</f>
        <v/>
      </c>
      <c r="C1166" s="284" t="str">
        <f>IF('Data invoice'!L1282=0,"",'Data invoice'!M1282)</f>
        <v/>
      </c>
      <c r="D1166" s="284" t="str">
        <f>IF('Data invoice'!M1282=0,"",'Data invoice'!N1282)</f>
        <v/>
      </c>
      <c r="E1166" s="284" t="str">
        <f>IF('Data invoice'!N1282=0,"",'Data invoice'!O1282)</f>
        <v/>
      </c>
      <c r="F1166" s="284" t="str">
        <f>IF('Data invoice'!O1282=0,"",'Data invoice'!P1282)</f>
        <v/>
      </c>
      <c r="G1166" s="284" t="str">
        <f>IF('Data invoice'!P1282=0,"",'Data invoice'!Q1282)</f>
        <v/>
      </c>
      <c r="H1166" s="284" t="str">
        <f>IF('Data invoice'!Q1282=0,"",'Data invoice'!R1282)</f>
        <v/>
      </c>
      <c r="I1166" s="320" t="str">
        <f>IF('Data invoice'!R1282=0,"",'Data invoice'!S1282)</f>
        <v/>
      </c>
      <c r="J1166" s="367" t="str">
        <f>IF('Data invoice'!S1282=0,"",'Data invoice'!T1282)</f>
        <v/>
      </c>
      <c r="L1166" s="414"/>
      <c r="M1166" s="275"/>
      <c r="N1166" s="275"/>
      <c r="O1166" s="414"/>
      <c r="P1166" s="414"/>
      <c r="Q1166" s="414"/>
      <c r="R1166" s="414"/>
      <c r="S1166" s="414"/>
      <c r="T1166" s="414"/>
      <c r="U1166" s="414"/>
      <c r="V1166" s="414"/>
      <c r="W1166" s="414"/>
      <c r="X1166" s="414"/>
      <c r="Y1166" s="414"/>
      <c r="Z1166" s="414"/>
      <c r="AA1166" s="414"/>
      <c r="AB1166" s="414"/>
      <c r="AC1166" s="275"/>
      <c r="AD1166" s="275"/>
      <c r="AE1166" s="275"/>
      <c r="AF1166" s="275"/>
      <c r="AG1166" s="275"/>
      <c r="AH1166" s="275"/>
      <c r="AI1166" s="275"/>
      <c r="AJ1166" s="275"/>
      <c r="AK1166" s="275"/>
      <c r="AL1166" s="275"/>
    </row>
    <row r="1167" spans="1:38" s="329" customFormat="1" ht="15" customHeight="1">
      <c r="A1167" s="284" t="str">
        <f>IF('Data invoice'!J1283=0,"",'Data invoice'!K1283)</f>
        <v/>
      </c>
      <c r="B1167" s="284" t="str">
        <f>IF('Data invoice'!K1283=0,"",'Data invoice'!L1283)</f>
        <v/>
      </c>
      <c r="C1167" s="284" t="str">
        <f>IF('Data invoice'!L1283=0,"",'Data invoice'!M1283)</f>
        <v/>
      </c>
      <c r="D1167" s="284" t="str">
        <f>IF('Data invoice'!M1283=0,"",'Data invoice'!N1283)</f>
        <v/>
      </c>
      <c r="E1167" s="284" t="str">
        <f>IF('Data invoice'!N1283=0,"",'Data invoice'!O1283)</f>
        <v/>
      </c>
      <c r="F1167" s="284" t="str">
        <f>IF('Data invoice'!O1283=0,"",'Data invoice'!P1283)</f>
        <v/>
      </c>
      <c r="G1167" s="284" t="str">
        <f>IF('Data invoice'!P1283=0,"",'Data invoice'!Q1283)</f>
        <v/>
      </c>
      <c r="H1167" s="284" t="str">
        <f>IF('Data invoice'!Q1283=0,"",'Data invoice'!R1283)</f>
        <v/>
      </c>
      <c r="I1167" s="320" t="str">
        <f>IF('Data invoice'!R1283=0,"",'Data invoice'!S1283)</f>
        <v/>
      </c>
      <c r="J1167" s="367" t="str">
        <f>IF('Data invoice'!S1283=0,"",'Data invoice'!T1283)</f>
        <v/>
      </c>
      <c r="L1167" s="414"/>
      <c r="M1167" s="275"/>
      <c r="N1167" s="275"/>
      <c r="O1167" s="414"/>
      <c r="P1167" s="414"/>
      <c r="Q1167" s="414"/>
      <c r="R1167" s="414"/>
      <c r="S1167" s="414"/>
      <c r="T1167" s="414"/>
      <c r="U1167" s="414"/>
      <c r="V1167" s="414"/>
      <c r="W1167" s="414"/>
      <c r="X1167" s="414"/>
      <c r="Y1167" s="414"/>
      <c r="Z1167" s="414"/>
      <c r="AA1167" s="414"/>
      <c r="AB1167" s="414"/>
      <c r="AC1167" s="275"/>
      <c r="AD1167" s="275"/>
      <c r="AE1167" s="275"/>
      <c r="AF1167" s="275"/>
      <c r="AG1167" s="275"/>
      <c r="AH1167" s="275"/>
      <c r="AI1167" s="275"/>
      <c r="AJ1167" s="275"/>
      <c r="AK1167" s="275"/>
      <c r="AL1167" s="275"/>
    </row>
    <row r="1168" spans="1:38" s="329" customFormat="1" ht="15" customHeight="1">
      <c r="A1168" s="284" t="str">
        <f>IF('Data invoice'!J1284=0,"",'Data invoice'!K1284)</f>
        <v/>
      </c>
      <c r="B1168" s="284" t="str">
        <f>IF('Data invoice'!K1284=0,"",'Data invoice'!L1284)</f>
        <v/>
      </c>
      <c r="C1168" s="284" t="str">
        <f>IF('Data invoice'!L1284=0,"",'Data invoice'!M1284)</f>
        <v/>
      </c>
      <c r="D1168" s="284" t="str">
        <f>IF('Data invoice'!M1284=0,"",'Data invoice'!N1284)</f>
        <v/>
      </c>
      <c r="E1168" s="284" t="str">
        <f>IF('Data invoice'!N1284=0,"",'Data invoice'!O1284)</f>
        <v/>
      </c>
      <c r="F1168" s="284" t="str">
        <f>IF('Data invoice'!O1284=0,"",'Data invoice'!P1284)</f>
        <v/>
      </c>
      <c r="G1168" s="284" t="str">
        <f>IF('Data invoice'!P1284=0,"",'Data invoice'!Q1284)</f>
        <v/>
      </c>
      <c r="H1168" s="284" t="str">
        <f>IF('Data invoice'!Q1284=0,"",'Data invoice'!R1284)</f>
        <v/>
      </c>
      <c r="I1168" s="320" t="str">
        <f>IF('Data invoice'!R1284=0,"",'Data invoice'!S1284)</f>
        <v/>
      </c>
      <c r="J1168" s="367" t="str">
        <f>IF('Data invoice'!S1284=0,"",'Data invoice'!T1284)</f>
        <v/>
      </c>
      <c r="L1168" s="414"/>
      <c r="M1168" s="275"/>
      <c r="N1168" s="275"/>
      <c r="O1168" s="414"/>
      <c r="P1168" s="414"/>
      <c r="Q1168" s="414"/>
      <c r="R1168" s="414"/>
      <c r="S1168" s="414"/>
      <c r="T1168" s="414"/>
      <c r="U1168" s="414"/>
      <c r="V1168" s="414"/>
      <c r="W1168" s="414"/>
      <c r="X1168" s="414"/>
      <c r="Y1168" s="414"/>
      <c r="Z1168" s="414"/>
      <c r="AA1168" s="414"/>
      <c r="AB1168" s="414"/>
      <c r="AC1168" s="275"/>
      <c r="AD1168" s="275"/>
      <c r="AE1168" s="275"/>
      <c r="AF1168" s="275"/>
      <c r="AG1168" s="275"/>
      <c r="AH1168" s="275"/>
      <c r="AI1168" s="275"/>
      <c r="AJ1168" s="275"/>
      <c r="AK1168" s="275"/>
      <c r="AL1168" s="275"/>
    </row>
    <row r="1169" spans="1:38" s="329" customFormat="1" ht="15" customHeight="1">
      <c r="A1169" s="284" t="str">
        <f>IF('Data invoice'!J1285=0,"",'Data invoice'!K1285)</f>
        <v/>
      </c>
      <c r="B1169" s="284" t="str">
        <f>IF('Data invoice'!K1285=0,"",'Data invoice'!L1285)</f>
        <v/>
      </c>
      <c r="C1169" s="284" t="str">
        <f>IF('Data invoice'!L1285=0,"",'Data invoice'!M1285)</f>
        <v/>
      </c>
      <c r="D1169" s="284" t="str">
        <f>IF('Data invoice'!M1285=0,"",'Data invoice'!N1285)</f>
        <v/>
      </c>
      <c r="E1169" s="284" t="str">
        <f>IF('Data invoice'!N1285=0,"",'Data invoice'!O1285)</f>
        <v/>
      </c>
      <c r="F1169" s="284" t="str">
        <f>IF('Data invoice'!O1285=0,"",'Data invoice'!P1285)</f>
        <v/>
      </c>
      <c r="G1169" s="284" t="str">
        <f>IF('Data invoice'!P1285=0,"",'Data invoice'!Q1285)</f>
        <v/>
      </c>
      <c r="H1169" s="284" t="str">
        <f>IF('Data invoice'!Q1285=0,"",'Data invoice'!R1285)</f>
        <v/>
      </c>
      <c r="I1169" s="320" t="str">
        <f>IF('Data invoice'!R1285=0,"",'Data invoice'!S1285)</f>
        <v/>
      </c>
      <c r="J1169" s="367" t="str">
        <f>IF('Data invoice'!S1285=0,"",'Data invoice'!T1285)</f>
        <v/>
      </c>
      <c r="L1169" s="414"/>
      <c r="M1169" s="275"/>
      <c r="N1169" s="275"/>
      <c r="O1169" s="414"/>
      <c r="P1169" s="414"/>
      <c r="Q1169" s="414"/>
      <c r="R1169" s="414"/>
      <c r="S1169" s="414"/>
      <c r="T1169" s="414"/>
      <c r="U1169" s="414"/>
      <c r="V1169" s="414"/>
      <c r="W1169" s="414"/>
      <c r="X1169" s="414"/>
      <c r="Y1169" s="414"/>
      <c r="Z1169" s="414"/>
      <c r="AA1169" s="414"/>
      <c r="AB1169" s="414"/>
      <c r="AC1169" s="275"/>
      <c r="AD1169" s="275"/>
      <c r="AE1169" s="275"/>
      <c r="AF1169" s="275"/>
      <c r="AG1169" s="275"/>
      <c r="AH1169" s="275"/>
      <c r="AI1169" s="275"/>
      <c r="AJ1169" s="275"/>
      <c r="AK1169" s="275"/>
      <c r="AL1169" s="275"/>
    </row>
    <row r="1170" spans="1:38" s="329" customFormat="1" ht="15" customHeight="1">
      <c r="A1170" s="284" t="str">
        <f>IF('Data invoice'!J1286=0,"",'Data invoice'!K1286)</f>
        <v/>
      </c>
      <c r="B1170" s="284" t="str">
        <f>IF('Data invoice'!K1286=0,"",'Data invoice'!L1286)</f>
        <v/>
      </c>
      <c r="C1170" s="284" t="str">
        <f>IF('Data invoice'!L1286=0,"",'Data invoice'!M1286)</f>
        <v/>
      </c>
      <c r="D1170" s="284" t="str">
        <f>IF('Data invoice'!M1286=0,"",'Data invoice'!N1286)</f>
        <v/>
      </c>
      <c r="E1170" s="284" t="str">
        <f>IF('Data invoice'!N1286=0,"",'Data invoice'!O1286)</f>
        <v/>
      </c>
      <c r="F1170" s="284" t="str">
        <f>IF('Data invoice'!O1286=0,"",'Data invoice'!P1286)</f>
        <v/>
      </c>
      <c r="G1170" s="284" t="str">
        <f>IF('Data invoice'!P1286=0,"",'Data invoice'!Q1286)</f>
        <v/>
      </c>
      <c r="H1170" s="284" t="str">
        <f>IF('Data invoice'!Q1286=0,"",'Data invoice'!R1286)</f>
        <v/>
      </c>
      <c r="I1170" s="320" t="str">
        <f>IF('Data invoice'!R1286=0,"",'Data invoice'!S1286)</f>
        <v/>
      </c>
      <c r="J1170" s="367" t="str">
        <f>IF('Data invoice'!S1286=0,"",'Data invoice'!T1286)</f>
        <v/>
      </c>
      <c r="L1170" s="414"/>
      <c r="M1170" s="275"/>
      <c r="N1170" s="275"/>
      <c r="O1170" s="414"/>
      <c r="P1170" s="414"/>
      <c r="Q1170" s="414"/>
      <c r="R1170" s="414"/>
      <c r="S1170" s="414"/>
      <c r="T1170" s="414"/>
      <c r="U1170" s="414"/>
      <c r="V1170" s="414"/>
      <c r="W1170" s="414"/>
      <c r="X1170" s="414"/>
      <c r="Y1170" s="414"/>
      <c r="Z1170" s="414"/>
      <c r="AA1170" s="414"/>
      <c r="AB1170" s="414"/>
      <c r="AC1170" s="275"/>
      <c r="AD1170" s="275"/>
      <c r="AE1170" s="275"/>
      <c r="AF1170" s="275"/>
      <c r="AG1170" s="275"/>
      <c r="AH1170" s="275"/>
      <c r="AI1170" s="275"/>
      <c r="AJ1170" s="275"/>
      <c r="AK1170" s="275"/>
      <c r="AL1170" s="275"/>
    </row>
    <row r="1171" spans="1:38" s="329" customFormat="1" ht="15" customHeight="1">
      <c r="A1171" s="284" t="str">
        <f>IF('Data invoice'!J1287=0,"",'Data invoice'!K1287)</f>
        <v/>
      </c>
      <c r="B1171" s="284" t="str">
        <f>IF('Data invoice'!K1287=0,"",'Data invoice'!L1287)</f>
        <v/>
      </c>
      <c r="C1171" s="284" t="str">
        <f>IF('Data invoice'!L1287=0,"",'Data invoice'!M1287)</f>
        <v/>
      </c>
      <c r="D1171" s="284" t="str">
        <f>IF('Data invoice'!M1287=0,"",'Data invoice'!N1287)</f>
        <v/>
      </c>
      <c r="E1171" s="284" t="str">
        <f>IF('Data invoice'!N1287=0,"",'Data invoice'!O1287)</f>
        <v/>
      </c>
      <c r="F1171" s="284" t="str">
        <f>IF('Data invoice'!O1287=0,"",'Data invoice'!P1287)</f>
        <v/>
      </c>
      <c r="G1171" s="284" t="str">
        <f>IF('Data invoice'!P1287=0,"",'Data invoice'!Q1287)</f>
        <v/>
      </c>
      <c r="H1171" s="284" t="str">
        <f>IF('Data invoice'!Q1287=0,"",'Data invoice'!R1287)</f>
        <v/>
      </c>
      <c r="I1171" s="320" t="str">
        <f>IF('Data invoice'!R1287=0,"",'Data invoice'!S1287)</f>
        <v/>
      </c>
      <c r="J1171" s="367" t="str">
        <f>IF('Data invoice'!S1287=0,"",'Data invoice'!T1287)</f>
        <v/>
      </c>
      <c r="L1171" s="414"/>
      <c r="M1171" s="275"/>
      <c r="N1171" s="275"/>
      <c r="O1171" s="414"/>
      <c r="P1171" s="414"/>
      <c r="Q1171" s="414"/>
      <c r="R1171" s="414"/>
      <c r="S1171" s="414"/>
      <c r="T1171" s="414"/>
      <c r="U1171" s="414"/>
      <c r="V1171" s="414"/>
      <c r="W1171" s="414"/>
      <c r="X1171" s="414"/>
      <c r="Y1171" s="414"/>
      <c r="Z1171" s="414"/>
      <c r="AA1171" s="414"/>
      <c r="AB1171" s="414"/>
      <c r="AC1171" s="275"/>
      <c r="AD1171" s="275"/>
      <c r="AE1171" s="275"/>
      <c r="AF1171" s="275"/>
      <c r="AG1171" s="275"/>
      <c r="AH1171" s="275"/>
      <c r="AI1171" s="275"/>
      <c r="AJ1171" s="275"/>
      <c r="AK1171" s="275"/>
      <c r="AL1171" s="275"/>
    </row>
    <row r="1172" spans="1:38" s="329" customFormat="1" ht="15" customHeight="1">
      <c r="A1172" s="284" t="str">
        <f>IF('Data invoice'!J1288=0,"",'Data invoice'!K1288)</f>
        <v/>
      </c>
      <c r="B1172" s="284" t="str">
        <f>IF('Data invoice'!K1288=0,"",'Data invoice'!L1288)</f>
        <v/>
      </c>
      <c r="C1172" s="284" t="str">
        <f>IF('Data invoice'!L1288=0,"",'Data invoice'!M1288)</f>
        <v/>
      </c>
      <c r="D1172" s="284" t="str">
        <f>IF('Data invoice'!M1288=0,"",'Data invoice'!N1288)</f>
        <v/>
      </c>
      <c r="E1172" s="284" t="str">
        <f>IF('Data invoice'!N1288=0,"",'Data invoice'!O1288)</f>
        <v/>
      </c>
      <c r="F1172" s="284" t="str">
        <f>IF('Data invoice'!O1288=0,"",'Data invoice'!P1288)</f>
        <v/>
      </c>
      <c r="G1172" s="284" t="str">
        <f>IF('Data invoice'!P1288=0,"",'Data invoice'!Q1288)</f>
        <v/>
      </c>
      <c r="H1172" s="284" t="str">
        <f>IF('Data invoice'!Q1288=0,"",'Data invoice'!R1288)</f>
        <v/>
      </c>
      <c r="I1172" s="320" t="str">
        <f>IF('Data invoice'!R1288=0,"",'Data invoice'!S1288)</f>
        <v/>
      </c>
      <c r="J1172" s="367" t="str">
        <f>IF('Data invoice'!S1288=0,"",'Data invoice'!T1288)</f>
        <v/>
      </c>
      <c r="L1172" s="414"/>
      <c r="M1172" s="275"/>
      <c r="N1172" s="275"/>
      <c r="O1172" s="414"/>
      <c r="P1172" s="414"/>
      <c r="Q1172" s="414"/>
      <c r="R1172" s="414"/>
      <c r="S1172" s="414"/>
      <c r="T1172" s="414"/>
      <c r="U1172" s="414"/>
      <c r="V1172" s="414"/>
      <c r="W1172" s="414"/>
      <c r="X1172" s="414"/>
      <c r="Y1172" s="414"/>
      <c r="Z1172" s="414"/>
      <c r="AA1172" s="414"/>
      <c r="AB1172" s="414"/>
      <c r="AC1172" s="275"/>
      <c r="AD1172" s="275"/>
      <c r="AE1172" s="275"/>
      <c r="AF1172" s="275"/>
      <c r="AG1172" s="275"/>
      <c r="AH1172" s="275"/>
      <c r="AI1172" s="275"/>
      <c r="AJ1172" s="275"/>
      <c r="AK1172" s="275"/>
      <c r="AL1172" s="275"/>
    </row>
    <row r="1173" spans="1:38" s="329" customFormat="1" ht="15" customHeight="1">
      <c r="A1173" s="284" t="str">
        <f>IF('Data invoice'!J1289=0,"",'Data invoice'!K1289)</f>
        <v/>
      </c>
      <c r="B1173" s="284" t="str">
        <f>IF('Data invoice'!K1289=0,"",'Data invoice'!L1289)</f>
        <v/>
      </c>
      <c r="C1173" s="284" t="str">
        <f>IF('Data invoice'!L1289=0,"",'Data invoice'!M1289)</f>
        <v/>
      </c>
      <c r="D1173" s="284" t="str">
        <f>IF('Data invoice'!M1289=0,"",'Data invoice'!N1289)</f>
        <v/>
      </c>
      <c r="E1173" s="284" t="str">
        <f>IF('Data invoice'!N1289=0,"",'Data invoice'!O1289)</f>
        <v/>
      </c>
      <c r="F1173" s="284" t="str">
        <f>IF('Data invoice'!O1289=0,"",'Data invoice'!P1289)</f>
        <v/>
      </c>
      <c r="G1173" s="284" t="str">
        <f>IF('Data invoice'!P1289=0,"",'Data invoice'!Q1289)</f>
        <v/>
      </c>
      <c r="H1173" s="284" t="str">
        <f>IF('Data invoice'!Q1289=0,"",'Data invoice'!R1289)</f>
        <v/>
      </c>
      <c r="I1173" s="320" t="str">
        <f>IF('Data invoice'!R1289=0,"",'Data invoice'!S1289)</f>
        <v/>
      </c>
      <c r="J1173" s="367" t="str">
        <f>IF('Data invoice'!S1289=0,"",'Data invoice'!T1289)</f>
        <v/>
      </c>
      <c r="L1173" s="414"/>
      <c r="M1173" s="275"/>
      <c r="N1173" s="275"/>
      <c r="O1173" s="414"/>
      <c r="P1173" s="414"/>
      <c r="Q1173" s="414"/>
      <c r="R1173" s="414"/>
      <c r="S1173" s="414"/>
      <c r="T1173" s="414"/>
      <c r="U1173" s="414"/>
      <c r="V1173" s="414"/>
      <c r="W1173" s="414"/>
      <c r="X1173" s="414"/>
      <c r="Y1173" s="414"/>
      <c r="Z1173" s="414"/>
      <c r="AA1173" s="414"/>
      <c r="AB1173" s="414"/>
      <c r="AC1173" s="275"/>
      <c r="AD1173" s="275"/>
      <c r="AE1173" s="275"/>
      <c r="AF1173" s="275"/>
      <c r="AG1173" s="275"/>
      <c r="AH1173" s="275"/>
      <c r="AI1173" s="275"/>
      <c r="AJ1173" s="275"/>
      <c r="AK1173" s="275"/>
      <c r="AL1173" s="275"/>
    </row>
    <row r="1174" spans="1:38" s="329" customFormat="1" ht="15" customHeight="1">
      <c r="A1174" s="284" t="str">
        <f>IF('Data invoice'!J1290=0,"",'Data invoice'!K1290)</f>
        <v/>
      </c>
      <c r="B1174" s="284" t="str">
        <f>IF('Data invoice'!K1290=0,"",'Data invoice'!L1290)</f>
        <v/>
      </c>
      <c r="C1174" s="284" t="str">
        <f>IF('Data invoice'!L1290=0,"",'Data invoice'!M1290)</f>
        <v/>
      </c>
      <c r="D1174" s="284" t="str">
        <f>IF('Data invoice'!M1290=0,"",'Data invoice'!N1290)</f>
        <v/>
      </c>
      <c r="E1174" s="284" t="str">
        <f>IF('Data invoice'!N1290=0,"",'Data invoice'!O1290)</f>
        <v/>
      </c>
      <c r="F1174" s="284" t="str">
        <f>IF('Data invoice'!O1290=0,"",'Data invoice'!P1290)</f>
        <v/>
      </c>
      <c r="G1174" s="284" t="str">
        <f>IF('Data invoice'!P1290=0,"",'Data invoice'!Q1290)</f>
        <v/>
      </c>
      <c r="H1174" s="284" t="str">
        <f>IF('Data invoice'!Q1290=0,"",'Data invoice'!R1290)</f>
        <v/>
      </c>
      <c r="I1174" s="320" t="str">
        <f>IF('Data invoice'!R1290=0,"",'Data invoice'!S1290)</f>
        <v/>
      </c>
      <c r="J1174" s="367" t="str">
        <f>IF('Data invoice'!S1290=0,"",'Data invoice'!T1290)</f>
        <v/>
      </c>
      <c r="L1174" s="414"/>
      <c r="M1174" s="275"/>
      <c r="N1174" s="275"/>
      <c r="O1174" s="414"/>
      <c r="P1174" s="414"/>
      <c r="Q1174" s="414"/>
      <c r="R1174" s="414"/>
      <c r="S1174" s="414"/>
      <c r="T1174" s="414"/>
      <c r="U1174" s="414"/>
      <c r="V1174" s="414"/>
      <c r="W1174" s="414"/>
      <c r="X1174" s="414"/>
      <c r="Y1174" s="414"/>
      <c r="Z1174" s="414"/>
      <c r="AA1174" s="414"/>
      <c r="AB1174" s="414"/>
      <c r="AC1174" s="275"/>
      <c r="AD1174" s="275"/>
      <c r="AE1174" s="275"/>
      <c r="AF1174" s="275"/>
      <c r="AG1174" s="275"/>
      <c r="AH1174" s="275"/>
      <c r="AI1174" s="275"/>
      <c r="AJ1174" s="275"/>
      <c r="AK1174" s="275"/>
      <c r="AL1174" s="275"/>
    </row>
    <row r="1175" spans="1:38" s="329" customFormat="1" ht="15" customHeight="1">
      <c r="A1175" s="284" t="str">
        <f>IF('Data invoice'!J1291=0,"",'Data invoice'!K1291)</f>
        <v/>
      </c>
      <c r="B1175" s="284" t="str">
        <f>IF('Data invoice'!K1291=0,"",'Data invoice'!L1291)</f>
        <v/>
      </c>
      <c r="C1175" s="284" t="str">
        <f>IF('Data invoice'!L1291=0,"",'Data invoice'!M1291)</f>
        <v/>
      </c>
      <c r="D1175" s="284" t="str">
        <f>IF('Data invoice'!M1291=0,"",'Data invoice'!N1291)</f>
        <v/>
      </c>
      <c r="E1175" s="284" t="str">
        <f>IF('Data invoice'!N1291=0,"",'Data invoice'!O1291)</f>
        <v/>
      </c>
      <c r="F1175" s="284" t="str">
        <f>IF('Data invoice'!O1291=0,"",'Data invoice'!P1291)</f>
        <v/>
      </c>
      <c r="G1175" s="284" t="str">
        <f>IF('Data invoice'!P1291=0,"",'Data invoice'!Q1291)</f>
        <v/>
      </c>
      <c r="H1175" s="284" t="str">
        <f>IF('Data invoice'!Q1291=0,"",'Data invoice'!R1291)</f>
        <v/>
      </c>
      <c r="I1175" s="320" t="str">
        <f>IF('Data invoice'!R1291=0,"",'Data invoice'!S1291)</f>
        <v/>
      </c>
      <c r="J1175" s="367" t="str">
        <f>IF('Data invoice'!S1291=0,"",'Data invoice'!T1291)</f>
        <v/>
      </c>
      <c r="L1175" s="414"/>
      <c r="M1175" s="275"/>
      <c r="N1175" s="275"/>
      <c r="O1175" s="414"/>
      <c r="P1175" s="414"/>
      <c r="Q1175" s="414"/>
      <c r="R1175" s="414"/>
      <c r="S1175" s="414"/>
      <c r="T1175" s="414"/>
      <c r="U1175" s="414"/>
      <c r="V1175" s="414"/>
      <c r="W1175" s="414"/>
      <c r="X1175" s="414"/>
      <c r="Y1175" s="414"/>
      <c r="Z1175" s="414"/>
      <c r="AA1175" s="414"/>
      <c r="AB1175" s="414"/>
      <c r="AC1175" s="275"/>
      <c r="AD1175" s="275"/>
      <c r="AE1175" s="275"/>
      <c r="AF1175" s="275"/>
      <c r="AG1175" s="275"/>
      <c r="AH1175" s="275"/>
      <c r="AI1175" s="275"/>
      <c r="AJ1175" s="275"/>
      <c r="AK1175" s="275"/>
      <c r="AL1175" s="275"/>
    </row>
    <row r="1176" spans="1:38" s="329" customFormat="1" ht="15" customHeight="1">
      <c r="A1176" s="284" t="str">
        <f>IF('Data invoice'!J1292=0,"",'Data invoice'!K1292)</f>
        <v/>
      </c>
      <c r="B1176" s="284" t="str">
        <f>IF('Data invoice'!K1292=0,"",'Data invoice'!L1292)</f>
        <v/>
      </c>
      <c r="C1176" s="284" t="str">
        <f>IF('Data invoice'!L1292=0,"",'Data invoice'!M1292)</f>
        <v/>
      </c>
      <c r="D1176" s="284" t="str">
        <f>IF('Data invoice'!M1292=0,"",'Data invoice'!N1292)</f>
        <v/>
      </c>
      <c r="E1176" s="284" t="str">
        <f>IF('Data invoice'!N1292=0,"",'Data invoice'!O1292)</f>
        <v/>
      </c>
      <c r="F1176" s="284" t="str">
        <f>IF('Data invoice'!O1292=0,"",'Data invoice'!P1292)</f>
        <v/>
      </c>
      <c r="G1176" s="284" t="str">
        <f>IF('Data invoice'!P1292=0,"",'Data invoice'!Q1292)</f>
        <v/>
      </c>
      <c r="H1176" s="284" t="str">
        <f>IF('Data invoice'!Q1292=0,"",'Data invoice'!R1292)</f>
        <v/>
      </c>
      <c r="I1176" s="320" t="str">
        <f>IF('Data invoice'!R1292=0,"",'Data invoice'!S1292)</f>
        <v/>
      </c>
      <c r="J1176" s="367" t="str">
        <f>IF('Data invoice'!S1292=0,"",'Data invoice'!T1292)</f>
        <v/>
      </c>
      <c r="L1176" s="414"/>
      <c r="M1176" s="275"/>
      <c r="N1176" s="275"/>
      <c r="O1176" s="414"/>
      <c r="P1176" s="414"/>
      <c r="Q1176" s="414"/>
      <c r="R1176" s="414"/>
      <c r="S1176" s="414"/>
      <c r="T1176" s="414"/>
      <c r="U1176" s="414"/>
      <c r="V1176" s="414"/>
      <c r="W1176" s="414"/>
      <c r="X1176" s="414"/>
      <c r="Y1176" s="414"/>
      <c r="Z1176" s="414"/>
      <c r="AA1176" s="414"/>
      <c r="AB1176" s="414"/>
      <c r="AC1176" s="275"/>
      <c r="AD1176" s="275"/>
      <c r="AE1176" s="275"/>
      <c r="AF1176" s="275"/>
      <c r="AG1176" s="275"/>
      <c r="AH1176" s="275"/>
      <c r="AI1176" s="275"/>
      <c r="AJ1176" s="275"/>
      <c r="AK1176" s="275"/>
      <c r="AL1176" s="275"/>
    </row>
    <row r="1177" spans="1:38" s="329" customFormat="1" ht="15" customHeight="1">
      <c r="A1177" s="284" t="str">
        <f>IF('Data invoice'!J1293=0,"",'Data invoice'!K1293)</f>
        <v/>
      </c>
      <c r="B1177" s="284" t="str">
        <f>IF('Data invoice'!K1293=0,"",'Data invoice'!L1293)</f>
        <v/>
      </c>
      <c r="C1177" s="284" t="str">
        <f>IF('Data invoice'!L1293=0,"",'Data invoice'!M1293)</f>
        <v/>
      </c>
      <c r="D1177" s="284" t="str">
        <f>IF('Data invoice'!M1293=0,"",'Data invoice'!N1293)</f>
        <v/>
      </c>
      <c r="E1177" s="284" t="str">
        <f>IF('Data invoice'!N1293=0,"",'Data invoice'!O1293)</f>
        <v/>
      </c>
      <c r="F1177" s="284" t="str">
        <f>IF('Data invoice'!O1293=0,"",'Data invoice'!P1293)</f>
        <v/>
      </c>
      <c r="G1177" s="284" t="str">
        <f>IF('Data invoice'!P1293=0,"",'Data invoice'!Q1293)</f>
        <v/>
      </c>
      <c r="H1177" s="284" t="str">
        <f>IF('Data invoice'!Q1293=0,"",'Data invoice'!R1293)</f>
        <v/>
      </c>
      <c r="I1177" s="320" t="str">
        <f>IF('Data invoice'!R1293=0,"",'Data invoice'!S1293)</f>
        <v/>
      </c>
      <c r="J1177" s="367" t="str">
        <f>IF('Data invoice'!S1293=0,"",'Data invoice'!T1293)</f>
        <v/>
      </c>
      <c r="L1177" s="414"/>
      <c r="M1177" s="275"/>
      <c r="N1177" s="275"/>
      <c r="O1177" s="414"/>
      <c r="P1177" s="414"/>
      <c r="Q1177" s="414"/>
      <c r="R1177" s="414"/>
      <c r="S1177" s="414"/>
      <c r="T1177" s="414"/>
      <c r="U1177" s="414"/>
      <c r="V1177" s="414"/>
      <c r="W1177" s="414"/>
      <c r="X1177" s="414"/>
      <c r="Y1177" s="414"/>
      <c r="Z1177" s="414"/>
      <c r="AA1177" s="414"/>
      <c r="AB1177" s="414"/>
      <c r="AC1177" s="275"/>
      <c r="AD1177" s="275"/>
      <c r="AE1177" s="275"/>
      <c r="AF1177" s="275"/>
      <c r="AG1177" s="275"/>
      <c r="AH1177" s="275"/>
      <c r="AI1177" s="275"/>
      <c r="AJ1177" s="275"/>
      <c r="AK1177" s="275"/>
      <c r="AL1177" s="275"/>
    </row>
    <row r="1178" spans="1:38" s="329" customFormat="1" ht="15" customHeight="1">
      <c r="A1178" s="284" t="str">
        <f>IF('Data invoice'!J1294=0,"",'Data invoice'!K1294)</f>
        <v/>
      </c>
      <c r="B1178" s="284" t="str">
        <f>IF('Data invoice'!K1294=0,"",'Data invoice'!L1294)</f>
        <v/>
      </c>
      <c r="C1178" s="284" t="str">
        <f>IF('Data invoice'!L1294=0,"",'Data invoice'!M1294)</f>
        <v/>
      </c>
      <c r="D1178" s="284" t="str">
        <f>IF('Data invoice'!M1294=0,"",'Data invoice'!N1294)</f>
        <v/>
      </c>
      <c r="E1178" s="284" t="str">
        <f>IF('Data invoice'!N1294=0,"",'Data invoice'!O1294)</f>
        <v/>
      </c>
      <c r="F1178" s="284" t="str">
        <f>IF('Data invoice'!O1294=0,"",'Data invoice'!P1294)</f>
        <v/>
      </c>
      <c r="G1178" s="284" t="str">
        <f>IF('Data invoice'!P1294=0,"",'Data invoice'!Q1294)</f>
        <v/>
      </c>
      <c r="H1178" s="284" t="str">
        <f>IF('Data invoice'!Q1294=0,"",'Data invoice'!R1294)</f>
        <v/>
      </c>
      <c r="I1178" s="320" t="str">
        <f>IF('Data invoice'!R1294=0,"",'Data invoice'!S1294)</f>
        <v/>
      </c>
      <c r="J1178" s="367" t="str">
        <f>IF('Data invoice'!S1294=0,"",'Data invoice'!T1294)</f>
        <v/>
      </c>
      <c r="L1178" s="414"/>
      <c r="M1178" s="275"/>
      <c r="N1178" s="275"/>
      <c r="O1178" s="414"/>
      <c r="P1178" s="414"/>
      <c r="Q1178" s="414"/>
      <c r="R1178" s="414"/>
      <c r="S1178" s="414"/>
      <c r="T1178" s="414"/>
      <c r="U1178" s="414"/>
      <c r="V1178" s="414"/>
      <c r="W1178" s="414"/>
      <c r="X1178" s="414"/>
      <c r="Y1178" s="414"/>
      <c r="Z1178" s="414"/>
      <c r="AA1178" s="414"/>
      <c r="AB1178" s="414"/>
      <c r="AC1178" s="275"/>
      <c r="AD1178" s="275"/>
      <c r="AE1178" s="275"/>
      <c r="AF1178" s="275"/>
      <c r="AG1178" s="275"/>
      <c r="AH1178" s="275"/>
      <c r="AI1178" s="275"/>
      <c r="AJ1178" s="275"/>
      <c r="AK1178" s="275"/>
      <c r="AL1178" s="275"/>
    </row>
    <row r="1179" spans="1:38" s="329" customFormat="1" ht="15" customHeight="1">
      <c r="A1179" s="284" t="str">
        <f>IF('Data invoice'!J1295=0,"",'Data invoice'!K1295)</f>
        <v/>
      </c>
      <c r="B1179" s="284" t="str">
        <f>IF('Data invoice'!K1295=0,"",'Data invoice'!L1295)</f>
        <v/>
      </c>
      <c r="C1179" s="284" t="str">
        <f>IF('Data invoice'!L1295=0,"",'Data invoice'!M1295)</f>
        <v/>
      </c>
      <c r="D1179" s="284" t="str">
        <f>IF('Data invoice'!M1295=0,"",'Data invoice'!N1295)</f>
        <v/>
      </c>
      <c r="E1179" s="284" t="str">
        <f>IF('Data invoice'!N1295=0,"",'Data invoice'!O1295)</f>
        <v/>
      </c>
      <c r="F1179" s="284" t="str">
        <f>IF('Data invoice'!O1295=0,"",'Data invoice'!P1295)</f>
        <v/>
      </c>
      <c r="G1179" s="284" t="str">
        <f>IF('Data invoice'!P1295=0,"",'Data invoice'!Q1295)</f>
        <v/>
      </c>
      <c r="H1179" s="284" t="str">
        <f>IF('Data invoice'!Q1295=0,"",'Data invoice'!R1295)</f>
        <v/>
      </c>
      <c r="I1179" s="320" t="str">
        <f>IF('Data invoice'!R1295=0,"",'Data invoice'!S1295)</f>
        <v/>
      </c>
      <c r="J1179" s="367" t="str">
        <f>IF('Data invoice'!S1295=0,"",'Data invoice'!T1295)</f>
        <v/>
      </c>
      <c r="L1179" s="414"/>
      <c r="M1179" s="275"/>
      <c r="N1179" s="275"/>
      <c r="O1179" s="414"/>
      <c r="P1179" s="414"/>
      <c r="Q1179" s="414"/>
      <c r="R1179" s="414"/>
      <c r="S1179" s="414"/>
      <c r="T1179" s="414"/>
      <c r="U1179" s="414"/>
      <c r="V1179" s="414"/>
      <c r="W1179" s="414"/>
      <c r="X1179" s="414"/>
      <c r="Y1179" s="414"/>
      <c r="Z1179" s="414"/>
      <c r="AA1179" s="414"/>
      <c r="AB1179" s="414"/>
      <c r="AC1179" s="275"/>
      <c r="AD1179" s="275"/>
      <c r="AE1179" s="275"/>
      <c r="AF1179" s="275"/>
      <c r="AG1179" s="275"/>
      <c r="AH1179" s="275"/>
      <c r="AI1179" s="275"/>
      <c r="AJ1179" s="275"/>
      <c r="AK1179" s="275"/>
      <c r="AL1179" s="275"/>
    </row>
    <row r="1180" spans="1:38" s="329" customFormat="1" ht="15" customHeight="1">
      <c r="A1180" s="284" t="str">
        <f>IF('Data invoice'!J1296=0,"",'Data invoice'!K1296)</f>
        <v/>
      </c>
      <c r="B1180" s="284" t="str">
        <f>IF('Data invoice'!K1296=0,"",'Data invoice'!L1296)</f>
        <v/>
      </c>
      <c r="C1180" s="284" t="str">
        <f>IF('Data invoice'!L1296=0,"",'Data invoice'!M1296)</f>
        <v/>
      </c>
      <c r="D1180" s="284" t="str">
        <f>IF('Data invoice'!M1296=0,"",'Data invoice'!N1296)</f>
        <v/>
      </c>
      <c r="E1180" s="284" t="str">
        <f>IF('Data invoice'!N1296=0,"",'Data invoice'!O1296)</f>
        <v/>
      </c>
      <c r="F1180" s="284" t="str">
        <f>IF('Data invoice'!O1296=0,"",'Data invoice'!P1296)</f>
        <v/>
      </c>
      <c r="G1180" s="284" t="str">
        <f>IF('Data invoice'!P1296=0,"",'Data invoice'!Q1296)</f>
        <v/>
      </c>
      <c r="H1180" s="284" t="str">
        <f>IF('Data invoice'!Q1296=0,"",'Data invoice'!R1296)</f>
        <v/>
      </c>
      <c r="I1180" s="320" t="str">
        <f>IF('Data invoice'!R1296=0,"",'Data invoice'!S1296)</f>
        <v/>
      </c>
      <c r="J1180" s="367" t="str">
        <f>IF('Data invoice'!S1296=0,"",'Data invoice'!T1296)</f>
        <v/>
      </c>
      <c r="L1180" s="414"/>
      <c r="M1180" s="275"/>
      <c r="N1180" s="275"/>
      <c r="O1180" s="414"/>
      <c r="P1180" s="414"/>
      <c r="Q1180" s="414"/>
      <c r="R1180" s="414"/>
      <c r="S1180" s="414"/>
      <c r="T1180" s="414"/>
      <c r="U1180" s="414"/>
      <c r="V1180" s="414"/>
      <c r="W1180" s="414"/>
      <c r="X1180" s="414"/>
      <c r="Y1180" s="414"/>
      <c r="Z1180" s="414"/>
      <c r="AA1180" s="414"/>
      <c r="AB1180" s="414"/>
      <c r="AC1180" s="275"/>
      <c r="AD1180" s="275"/>
      <c r="AE1180" s="275"/>
      <c r="AF1180" s="275"/>
      <c r="AG1180" s="275"/>
      <c r="AH1180" s="275"/>
      <c r="AI1180" s="275"/>
      <c r="AJ1180" s="275"/>
      <c r="AK1180" s="275"/>
      <c r="AL1180" s="275"/>
    </row>
    <row r="1181" spans="1:38" s="329" customFormat="1" ht="15" customHeight="1">
      <c r="A1181" s="284" t="str">
        <f>IF('Data invoice'!J1297=0,"",'Data invoice'!K1297)</f>
        <v/>
      </c>
      <c r="B1181" s="284" t="str">
        <f>IF('Data invoice'!K1297=0,"",'Data invoice'!L1297)</f>
        <v/>
      </c>
      <c r="C1181" s="284" t="str">
        <f>IF('Data invoice'!L1297=0,"",'Data invoice'!M1297)</f>
        <v/>
      </c>
      <c r="D1181" s="284" t="str">
        <f>IF('Data invoice'!M1297=0,"",'Data invoice'!N1297)</f>
        <v/>
      </c>
      <c r="E1181" s="284" t="str">
        <f>IF('Data invoice'!N1297=0,"",'Data invoice'!O1297)</f>
        <v/>
      </c>
      <c r="F1181" s="284" t="str">
        <f>IF('Data invoice'!O1297=0,"",'Data invoice'!P1297)</f>
        <v/>
      </c>
      <c r="G1181" s="284" t="str">
        <f>IF('Data invoice'!P1297=0,"",'Data invoice'!Q1297)</f>
        <v/>
      </c>
      <c r="H1181" s="284" t="str">
        <f>IF('Data invoice'!Q1297=0,"",'Data invoice'!R1297)</f>
        <v/>
      </c>
      <c r="I1181" s="320" t="str">
        <f>IF('Data invoice'!R1297=0,"",'Data invoice'!S1297)</f>
        <v/>
      </c>
      <c r="J1181" s="367" t="str">
        <f>IF('Data invoice'!S1297=0,"",'Data invoice'!T1297)</f>
        <v/>
      </c>
      <c r="L1181" s="414"/>
      <c r="M1181" s="275"/>
      <c r="N1181" s="275"/>
      <c r="O1181" s="414"/>
      <c r="P1181" s="414"/>
      <c r="Q1181" s="414"/>
      <c r="R1181" s="414"/>
      <c r="S1181" s="414"/>
      <c r="T1181" s="414"/>
      <c r="U1181" s="414"/>
      <c r="V1181" s="414"/>
      <c r="W1181" s="414"/>
      <c r="X1181" s="414"/>
      <c r="Y1181" s="414"/>
      <c r="Z1181" s="414"/>
      <c r="AA1181" s="414"/>
      <c r="AB1181" s="414"/>
      <c r="AC1181" s="275"/>
      <c r="AD1181" s="275"/>
      <c r="AE1181" s="275"/>
      <c r="AF1181" s="275"/>
      <c r="AG1181" s="275"/>
      <c r="AH1181" s="275"/>
      <c r="AI1181" s="275"/>
      <c r="AJ1181" s="275"/>
      <c r="AK1181" s="275"/>
      <c r="AL1181" s="275"/>
    </row>
    <row r="1182" spans="1:38" s="329" customFormat="1" ht="15" customHeight="1">
      <c r="A1182" s="284" t="str">
        <f>IF('Data invoice'!J1298=0,"",'Data invoice'!K1298)</f>
        <v/>
      </c>
      <c r="B1182" s="284" t="str">
        <f>IF('Data invoice'!K1298=0,"",'Data invoice'!L1298)</f>
        <v/>
      </c>
      <c r="C1182" s="284" t="str">
        <f>IF('Data invoice'!L1298=0,"",'Data invoice'!M1298)</f>
        <v/>
      </c>
      <c r="D1182" s="284" t="str">
        <f>IF('Data invoice'!M1298=0,"",'Data invoice'!N1298)</f>
        <v/>
      </c>
      <c r="E1182" s="284" t="str">
        <f>IF('Data invoice'!N1298=0,"",'Data invoice'!O1298)</f>
        <v/>
      </c>
      <c r="F1182" s="284" t="str">
        <f>IF('Data invoice'!O1298=0,"",'Data invoice'!P1298)</f>
        <v/>
      </c>
      <c r="G1182" s="284" t="str">
        <f>IF('Data invoice'!P1298=0,"",'Data invoice'!Q1298)</f>
        <v/>
      </c>
      <c r="H1182" s="284" t="str">
        <f>IF('Data invoice'!Q1298=0,"",'Data invoice'!R1298)</f>
        <v/>
      </c>
      <c r="I1182" s="320" t="str">
        <f>IF('Data invoice'!R1298=0,"",'Data invoice'!S1298)</f>
        <v/>
      </c>
      <c r="J1182" s="367" t="str">
        <f>IF('Data invoice'!S1298=0,"",'Data invoice'!T1298)</f>
        <v/>
      </c>
      <c r="L1182" s="414"/>
      <c r="M1182" s="275"/>
      <c r="N1182" s="275"/>
      <c r="O1182" s="414"/>
      <c r="P1182" s="414"/>
      <c r="Q1182" s="414"/>
      <c r="R1182" s="414"/>
      <c r="S1182" s="414"/>
      <c r="T1182" s="414"/>
      <c r="U1182" s="414"/>
      <c r="V1182" s="414"/>
      <c r="W1182" s="414"/>
      <c r="X1182" s="414"/>
      <c r="Y1182" s="414"/>
      <c r="Z1182" s="414"/>
      <c r="AA1182" s="414"/>
      <c r="AB1182" s="414"/>
      <c r="AC1182" s="275"/>
      <c r="AD1182" s="275"/>
      <c r="AE1182" s="275"/>
      <c r="AF1182" s="275"/>
      <c r="AG1182" s="275"/>
      <c r="AH1182" s="275"/>
      <c r="AI1182" s="275"/>
      <c r="AJ1182" s="275"/>
      <c r="AK1182" s="275"/>
      <c r="AL1182" s="275"/>
    </row>
    <row r="1183" spans="1:38" s="329" customFormat="1" ht="15" customHeight="1">
      <c r="A1183" s="284" t="str">
        <f>IF('Data invoice'!J1299=0,"",'Data invoice'!K1299)</f>
        <v/>
      </c>
      <c r="B1183" s="284" t="str">
        <f>IF('Data invoice'!K1299=0,"",'Data invoice'!L1299)</f>
        <v/>
      </c>
      <c r="C1183" s="284" t="str">
        <f>IF('Data invoice'!L1299=0,"",'Data invoice'!M1299)</f>
        <v/>
      </c>
      <c r="D1183" s="284" t="str">
        <f>IF('Data invoice'!M1299=0,"",'Data invoice'!N1299)</f>
        <v/>
      </c>
      <c r="E1183" s="284" t="str">
        <f>IF('Data invoice'!N1299=0,"",'Data invoice'!O1299)</f>
        <v/>
      </c>
      <c r="F1183" s="284" t="str">
        <f>IF('Data invoice'!O1299=0,"",'Data invoice'!P1299)</f>
        <v/>
      </c>
      <c r="G1183" s="284" t="str">
        <f>IF('Data invoice'!P1299=0,"",'Data invoice'!Q1299)</f>
        <v/>
      </c>
      <c r="H1183" s="284" t="str">
        <f>IF('Data invoice'!Q1299=0,"",'Data invoice'!R1299)</f>
        <v/>
      </c>
      <c r="I1183" s="320" t="str">
        <f>IF('Data invoice'!R1299=0,"",'Data invoice'!S1299)</f>
        <v/>
      </c>
      <c r="J1183" s="367" t="str">
        <f>IF('Data invoice'!S1299=0,"",'Data invoice'!T1299)</f>
        <v/>
      </c>
      <c r="L1183" s="414"/>
      <c r="M1183" s="275"/>
      <c r="N1183" s="275"/>
      <c r="O1183" s="414"/>
      <c r="P1183" s="414"/>
      <c r="Q1183" s="414"/>
      <c r="R1183" s="414"/>
      <c r="S1183" s="414"/>
      <c r="T1183" s="414"/>
      <c r="U1183" s="414"/>
      <c r="V1183" s="414"/>
      <c r="W1183" s="414"/>
      <c r="X1183" s="414"/>
      <c r="Y1183" s="414"/>
      <c r="Z1183" s="414"/>
      <c r="AA1183" s="414"/>
      <c r="AB1183" s="414"/>
      <c r="AC1183" s="275"/>
      <c r="AD1183" s="275"/>
      <c r="AE1183" s="275"/>
      <c r="AF1183" s="275"/>
      <c r="AG1183" s="275"/>
      <c r="AH1183" s="275"/>
      <c r="AI1183" s="275"/>
      <c r="AJ1183" s="275"/>
      <c r="AK1183" s="275"/>
      <c r="AL1183" s="275"/>
    </row>
    <row r="1184" spans="1:38" s="329" customFormat="1" ht="15" customHeight="1">
      <c r="A1184" s="284" t="str">
        <f>IF('Data invoice'!J1300=0,"",'Data invoice'!K1300)</f>
        <v/>
      </c>
      <c r="B1184" s="284" t="str">
        <f>IF('Data invoice'!K1300=0,"",'Data invoice'!L1300)</f>
        <v/>
      </c>
      <c r="C1184" s="284" t="str">
        <f>IF('Data invoice'!L1300=0,"",'Data invoice'!M1300)</f>
        <v/>
      </c>
      <c r="D1184" s="284" t="str">
        <f>IF('Data invoice'!M1300=0,"",'Data invoice'!N1300)</f>
        <v/>
      </c>
      <c r="E1184" s="284" t="str">
        <f>IF('Data invoice'!N1300=0,"",'Data invoice'!O1300)</f>
        <v/>
      </c>
      <c r="F1184" s="284" t="str">
        <f>IF('Data invoice'!O1300=0,"",'Data invoice'!P1300)</f>
        <v/>
      </c>
      <c r="G1184" s="284" t="str">
        <f>IF('Data invoice'!P1300=0,"",'Data invoice'!Q1300)</f>
        <v/>
      </c>
      <c r="H1184" s="284" t="str">
        <f>IF('Data invoice'!Q1300=0,"",'Data invoice'!R1300)</f>
        <v/>
      </c>
      <c r="I1184" s="320" t="str">
        <f>IF('Data invoice'!R1300=0,"",'Data invoice'!S1300)</f>
        <v/>
      </c>
      <c r="J1184" s="367" t="str">
        <f>IF('Data invoice'!S1300=0,"",'Data invoice'!T1300)</f>
        <v/>
      </c>
      <c r="L1184" s="414"/>
      <c r="M1184" s="275"/>
      <c r="N1184" s="275"/>
      <c r="O1184" s="414"/>
      <c r="P1184" s="414"/>
      <c r="Q1184" s="414"/>
      <c r="R1184" s="414"/>
      <c r="S1184" s="414"/>
      <c r="T1184" s="414"/>
      <c r="U1184" s="414"/>
      <c r="V1184" s="414"/>
      <c r="W1184" s="414"/>
      <c r="X1184" s="414"/>
      <c r="Y1184" s="414"/>
      <c r="Z1184" s="414"/>
      <c r="AA1184" s="414"/>
      <c r="AB1184" s="414"/>
      <c r="AC1184" s="275"/>
      <c r="AD1184" s="275"/>
      <c r="AE1184" s="275"/>
      <c r="AF1184" s="275"/>
      <c r="AG1184" s="275"/>
      <c r="AH1184" s="275"/>
      <c r="AI1184" s="275"/>
      <c r="AJ1184" s="275"/>
      <c r="AK1184" s="275"/>
      <c r="AL1184" s="275"/>
    </row>
    <row r="1185" spans="1:38" s="329" customFormat="1" ht="15" customHeight="1">
      <c r="A1185" s="284" t="str">
        <f>IF('Data invoice'!J1301=0,"",'Data invoice'!K1301)</f>
        <v/>
      </c>
      <c r="B1185" s="284" t="str">
        <f>IF('Data invoice'!K1301=0,"",'Data invoice'!L1301)</f>
        <v/>
      </c>
      <c r="C1185" s="284" t="str">
        <f>IF('Data invoice'!L1301=0,"",'Data invoice'!M1301)</f>
        <v/>
      </c>
      <c r="D1185" s="284" t="str">
        <f>IF('Data invoice'!M1301=0,"",'Data invoice'!N1301)</f>
        <v/>
      </c>
      <c r="E1185" s="284" t="str">
        <f>IF('Data invoice'!N1301=0,"",'Data invoice'!O1301)</f>
        <v/>
      </c>
      <c r="F1185" s="284" t="str">
        <f>IF('Data invoice'!O1301=0,"",'Data invoice'!P1301)</f>
        <v/>
      </c>
      <c r="G1185" s="284" t="str">
        <f>IF('Data invoice'!P1301=0,"",'Data invoice'!Q1301)</f>
        <v/>
      </c>
      <c r="H1185" s="284" t="str">
        <f>IF('Data invoice'!Q1301=0,"",'Data invoice'!R1301)</f>
        <v/>
      </c>
      <c r="I1185" s="320" t="str">
        <f>IF('Data invoice'!R1301=0,"",'Data invoice'!S1301)</f>
        <v/>
      </c>
      <c r="J1185" s="367" t="str">
        <f>IF('Data invoice'!S1301=0,"",'Data invoice'!T1301)</f>
        <v/>
      </c>
      <c r="L1185" s="414"/>
      <c r="M1185" s="275"/>
      <c r="N1185" s="275"/>
      <c r="O1185" s="414"/>
      <c r="P1185" s="414"/>
      <c r="Q1185" s="414"/>
      <c r="R1185" s="414"/>
      <c r="S1185" s="414"/>
      <c r="T1185" s="414"/>
      <c r="U1185" s="414"/>
      <c r="V1185" s="414"/>
      <c r="W1185" s="414"/>
      <c r="X1185" s="414"/>
      <c r="Y1185" s="414"/>
      <c r="Z1185" s="414"/>
      <c r="AA1185" s="414"/>
      <c r="AB1185" s="414"/>
      <c r="AC1185" s="275"/>
      <c r="AD1185" s="275"/>
      <c r="AE1185" s="275"/>
      <c r="AF1185" s="275"/>
      <c r="AG1185" s="275"/>
      <c r="AH1185" s="275"/>
      <c r="AI1185" s="275"/>
      <c r="AJ1185" s="275"/>
      <c r="AK1185" s="275"/>
      <c r="AL1185" s="275"/>
    </row>
    <row r="1186" spans="1:38" s="329" customFormat="1" ht="15" customHeight="1">
      <c r="A1186" s="284" t="str">
        <f>IF('Data invoice'!J1302=0,"",'Data invoice'!K1302)</f>
        <v/>
      </c>
      <c r="B1186" s="284" t="str">
        <f>IF('Data invoice'!K1302=0,"",'Data invoice'!L1302)</f>
        <v/>
      </c>
      <c r="C1186" s="284" t="str">
        <f>IF('Data invoice'!L1302=0,"",'Data invoice'!M1302)</f>
        <v/>
      </c>
      <c r="D1186" s="284" t="str">
        <f>IF('Data invoice'!M1302=0,"",'Data invoice'!N1302)</f>
        <v/>
      </c>
      <c r="E1186" s="284" t="str">
        <f>IF('Data invoice'!N1302=0,"",'Data invoice'!O1302)</f>
        <v/>
      </c>
      <c r="F1186" s="284" t="str">
        <f>IF('Data invoice'!O1302=0,"",'Data invoice'!P1302)</f>
        <v/>
      </c>
      <c r="G1186" s="284" t="str">
        <f>IF('Data invoice'!P1302=0,"",'Data invoice'!Q1302)</f>
        <v/>
      </c>
      <c r="H1186" s="284" t="str">
        <f>IF('Data invoice'!Q1302=0,"",'Data invoice'!R1302)</f>
        <v/>
      </c>
      <c r="I1186" s="320" t="str">
        <f>IF('Data invoice'!R1302=0,"",'Data invoice'!S1302)</f>
        <v/>
      </c>
      <c r="J1186" s="367" t="str">
        <f>IF('Data invoice'!S1302=0,"",'Data invoice'!T1302)</f>
        <v/>
      </c>
      <c r="L1186" s="414"/>
      <c r="M1186" s="275"/>
      <c r="N1186" s="275"/>
      <c r="O1186" s="414"/>
      <c r="P1186" s="414"/>
      <c r="Q1186" s="414"/>
      <c r="R1186" s="414"/>
      <c r="S1186" s="414"/>
      <c r="T1186" s="414"/>
      <c r="U1186" s="414"/>
      <c r="V1186" s="414"/>
      <c r="W1186" s="414"/>
      <c r="X1186" s="414"/>
      <c r="Y1186" s="414"/>
      <c r="Z1186" s="414"/>
      <c r="AA1186" s="414"/>
      <c r="AB1186" s="414"/>
      <c r="AC1186" s="275"/>
      <c r="AD1186" s="275"/>
      <c r="AE1186" s="275"/>
      <c r="AF1186" s="275"/>
      <c r="AG1186" s="275"/>
      <c r="AH1186" s="275"/>
      <c r="AI1186" s="275"/>
      <c r="AJ1186" s="275"/>
      <c r="AK1186" s="275"/>
      <c r="AL1186" s="275"/>
    </row>
    <row r="1187" spans="1:38" s="329" customFormat="1" ht="15" customHeight="1">
      <c r="A1187" s="284" t="str">
        <f>IF('Data invoice'!J1303=0,"",'Data invoice'!K1303)</f>
        <v/>
      </c>
      <c r="B1187" s="284" t="str">
        <f>IF('Data invoice'!K1303=0,"",'Data invoice'!L1303)</f>
        <v/>
      </c>
      <c r="C1187" s="284" t="str">
        <f>IF('Data invoice'!L1303=0,"",'Data invoice'!M1303)</f>
        <v/>
      </c>
      <c r="D1187" s="284" t="str">
        <f>IF('Data invoice'!M1303=0,"",'Data invoice'!N1303)</f>
        <v/>
      </c>
      <c r="E1187" s="284" t="str">
        <f>IF('Data invoice'!N1303=0,"",'Data invoice'!O1303)</f>
        <v/>
      </c>
      <c r="F1187" s="284" t="str">
        <f>IF('Data invoice'!O1303=0,"",'Data invoice'!P1303)</f>
        <v/>
      </c>
      <c r="G1187" s="284" t="str">
        <f>IF('Data invoice'!P1303=0,"",'Data invoice'!Q1303)</f>
        <v/>
      </c>
      <c r="H1187" s="284" t="str">
        <f>IF('Data invoice'!Q1303=0,"",'Data invoice'!R1303)</f>
        <v/>
      </c>
      <c r="I1187" s="320" t="str">
        <f>IF('Data invoice'!R1303=0,"",'Data invoice'!S1303)</f>
        <v/>
      </c>
      <c r="J1187" s="367" t="str">
        <f>IF('Data invoice'!S1303=0,"",'Data invoice'!T1303)</f>
        <v/>
      </c>
      <c r="L1187" s="414"/>
      <c r="M1187" s="275"/>
      <c r="N1187" s="275"/>
      <c r="O1187" s="414"/>
      <c r="P1187" s="414"/>
      <c r="Q1187" s="414"/>
      <c r="R1187" s="414"/>
      <c r="S1187" s="414"/>
      <c r="T1187" s="414"/>
      <c r="U1187" s="414"/>
      <c r="V1187" s="414"/>
      <c r="W1187" s="414"/>
      <c r="X1187" s="414"/>
      <c r="Y1187" s="414"/>
      <c r="Z1187" s="414"/>
      <c r="AA1187" s="414"/>
      <c r="AB1187" s="414"/>
      <c r="AC1187" s="275"/>
      <c r="AD1187" s="275"/>
      <c r="AE1187" s="275"/>
      <c r="AF1187" s="275"/>
      <c r="AG1187" s="275"/>
      <c r="AH1187" s="275"/>
      <c r="AI1187" s="275"/>
      <c r="AJ1187" s="275"/>
      <c r="AK1187" s="275"/>
      <c r="AL1187" s="275"/>
    </row>
    <row r="1188" spans="1:38" s="329" customFormat="1" ht="15" customHeight="1">
      <c r="A1188" s="284" t="str">
        <f>IF('Data invoice'!J1304=0,"",'Data invoice'!K1304)</f>
        <v/>
      </c>
      <c r="B1188" s="284" t="str">
        <f>IF('Data invoice'!K1304=0,"",'Data invoice'!L1304)</f>
        <v/>
      </c>
      <c r="C1188" s="284" t="str">
        <f>IF('Data invoice'!L1304=0,"",'Data invoice'!M1304)</f>
        <v/>
      </c>
      <c r="D1188" s="284" t="str">
        <f>IF('Data invoice'!M1304=0,"",'Data invoice'!N1304)</f>
        <v/>
      </c>
      <c r="E1188" s="284" t="str">
        <f>IF('Data invoice'!N1304=0,"",'Data invoice'!O1304)</f>
        <v/>
      </c>
      <c r="F1188" s="284" t="str">
        <f>IF('Data invoice'!O1304=0,"",'Data invoice'!P1304)</f>
        <v/>
      </c>
      <c r="G1188" s="284" t="str">
        <f>IF('Data invoice'!P1304=0,"",'Data invoice'!Q1304)</f>
        <v/>
      </c>
      <c r="H1188" s="284" t="str">
        <f>IF('Data invoice'!Q1304=0,"",'Data invoice'!R1304)</f>
        <v/>
      </c>
      <c r="I1188" s="320" t="str">
        <f>IF('Data invoice'!R1304=0,"",'Data invoice'!S1304)</f>
        <v/>
      </c>
      <c r="J1188" s="367" t="str">
        <f>IF('Data invoice'!S1304=0,"",'Data invoice'!T1304)</f>
        <v/>
      </c>
      <c r="L1188" s="414"/>
      <c r="M1188" s="275"/>
      <c r="N1188" s="275"/>
      <c r="O1188" s="414"/>
      <c r="P1188" s="414"/>
      <c r="Q1188" s="414"/>
      <c r="R1188" s="414"/>
      <c r="S1188" s="414"/>
      <c r="T1188" s="414"/>
      <c r="U1188" s="414"/>
      <c r="V1188" s="414"/>
      <c r="W1188" s="414"/>
      <c r="X1188" s="414"/>
      <c r="Y1188" s="414"/>
      <c r="Z1188" s="414"/>
      <c r="AA1188" s="414"/>
      <c r="AB1188" s="414"/>
      <c r="AC1188" s="275"/>
      <c r="AD1188" s="275"/>
      <c r="AE1188" s="275"/>
      <c r="AF1188" s="275"/>
      <c r="AG1188" s="275"/>
      <c r="AH1188" s="275"/>
      <c r="AI1188" s="275"/>
      <c r="AJ1188" s="275"/>
      <c r="AK1188" s="275"/>
      <c r="AL1188" s="275"/>
    </row>
    <row r="1189" spans="1:38" s="329" customFormat="1" ht="15" customHeight="1">
      <c r="A1189" s="284" t="str">
        <f>IF('Data invoice'!J1305=0,"",'Data invoice'!K1305)</f>
        <v/>
      </c>
      <c r="B1189" s="284" t="str">
        <f>IF('Data invoice'!K1305=0,"",'Data invoice'!L1305)</f>
        <v/>
      </c>
      <c r="C1189" s="284" t="str">
        <f>IF('Data invoice'!L1305=0,"",'Data invoice'!M1305)</f>
        <v/>
      </c>
      <c r="D1189" s="284" t="str">
        <f>IF('Data invoice'!M1305=0,"",'Data invoice'!N1305)</f>
        <v/>
      </c>
      <c r="E1189" s="284" t="str">
        <f>IF('Data invoice'!N1305=0,"",'Data invoice'!O1305)</f>
        <v/>
      </c>
      <c r="F1189" s="284" t="str">
        <f>IF('Data invoice'!O1305=0,"",'Data invoice'!P1305)</f>
        <v/>
      </c>
      <c r="G1189" s="284" t="str">
        <f>IF('Data invoice'!P1305=0,"",'Data invoice'!Q1305)</f>
        <v/>
      </c>
      <c r="H1189" s="284" t="str">
        <f>IF('Data invoice'!Q1305=0,"",'Data invoice'!R1305)</f>
        <v/>
      </c>
      <c r="I1189" s="320" t="str">
        <f>IF('Data invoice'!R1305=0,"",'Data invoice'!S1305)</f>
        <v/>
      </c>
      <c r="J1189" s="367" t="str">
        <f>IF('Data invoice'!S1305=0,"",'Data invoice'!T1305)</f>
        <v/>
      </c>
      <c r="L1189" s="414"/>
      <c r="M1189" s="275"/>
      <c r="N1189" s="275"/>
      <c r="O1189" s="414"/>
      <c r="P1189" s="414"/>
      <c r="Q1189" s="414"/>
      <c r="R1189" s="414"/>
      <c r="S1189" s="414"/>
      <c r="T1189" s="414"/>
      <c r="U1189" s="414"/>
      <c r="V1189" s="414"/>
      <c r="W1189" s="414"/>
      <c r="X1189" s="414"/>
      <c r="Y1189" s="414"/>
      <c r="Z1189" s="414"/>
      <c r="AA1189" s="414"/>
      <c r="AB1189" s="414"/>
      <c r="AC1189" s="275"/>
      <c r="AD1189" s="275"/>
      <c r="AE1189" s="275"/>
      <c r="AF1189" s="275"/>
      <c r="AG1189" s="275"/>
      <c r="AH1189" s="275"/>
      <c r="AI1189" s="275"/>
      <c r="AJ1189" s="275"/>
      <c r="AK1189" s="275"/>
      <c r="AL1189" s="275"/>
    </row>
    <row r="1190" spans="1:38" s="329" customFormat="1" ht="15" customHeight="1">
      <c r="A1190" s="284" t="str">
        <f>IF('Data invoice'!J1306=0,"",'Data invoice'!K1306)</f>
        <v/>
      </c>
      <c r="B1190" s="284" t="str">
        <f>IF('Data invoice'!K1306=0,"",'Data invoice'!L1306)</f>
        <v/>
      </c>
      <c r="C1190" s="284" t="str">
        <f>IF('Data invoice'!L1306=0,"",'Data invoice'!M1306)</f>
        <v/>
      </c>
      <c r="D1190" s="284" t="str">
        <f>IF('Data invoice'!M1306=0,"",'Data invoice'!N1306)</f>
        <v/>
      </c>
      <c r="E1190" s="284" t="str">
        <f>IF('Data invoice'!N1306=0,"",'Data invoice'!O1306)</f>
        <v/>
      </c>
      <c r="F1190" s="284" t="str">
        <f>IF('Data invoice'!O1306=0,"",'Data invoice'!P1306)</f>
        <v/>
      </c>
      <c r="G1190" s="284" t="str">
        <f>IF('Data invoice'!P1306=0,"",'Data invoice'!Q1306)</f>
        <v/>
      </c>
      <c r="H1190" s="284" t="str">
        <f>IF('Data invoice'!Q1306=0,"",'Data invoice'!R1306)</f>
        <v/>
      </c>
      <c r="I1190" s="320" t="str">
        <f>IF('Data invoice'!R1306=0,"",'Data invoice'!S1306)</f>
        <v/>
      </c>
      <c r="J1190" s="367" t="str">
        <f>IF('Data invoice'!S1306=0,"",'Data invoice'!T1306)</f>
        <v/>
      </c>
      <c r="L1190" s="414"/>
      <c r="M1190" s="275"/>
      <c r="N1190" s="275"/>
      <c r="O1190" s="414"/>
      <c r="P1190" s="414"/>
      <c r="Q1190" s="414"/>
      <c r="R1190" s="414"/>
      <c r="S1190" s="414"/>
      <c r="T1190" s="414"/>
      <c r="U1190" s="414"/>
      <c r="V1190" s="414"/>
      <c r="W1190" s="414"/>
      <c r="X1190" s="414"/>
      <c r="Y1190" s="414"/>
      <c r="Z1190" s="414"/>
      <c r="AA1190" s="414"/>
      <c r="AB1190" s="414"/>
      <c r="AC1190" s="275"/>
      <c r="AD1190" s="275"/>
      <c r="AE1190" s="275"/>
      <c r="AF1190" s="275"/>
      <c r="AG1190" s="275"/>
      <c r="AH1190" s="275"/>
      <c r="AI1190" s="275"/>
      <c r="AJ1190" s="275"/>
      <c r="AK1190" s="275"/>
      <c r="AL1190" s="275"/>
    </row>
    <row r="1191" spans="1:38" s="329" customFormat="1" ht="15" customHeight="1">
      <c r="A1191" s="284" t="str">
        <f>IF('Data invoice'!J1307=0,"",'Data invoice'!K1307)</f>
        <v/>
      </c>
      <c r="B1191" s="284" t="str">
        <f>IF('Data invoice'!K1307=0,"",'Data invoice'!L1307)</f>
        <v/>
      </c>
      <c r="C1191" s="284" t="str">
        <f>IF('Data invoice'!L1307=0,"",'Data invoice'!M1307)</f>
        <v/>
      </c>
      <c r="D1191" s="284" t="str">
        <f>IF('Data invoice'!M1307=0,"",'Data invoice'!N1307)</f>
        <v/>
      </c>
      <c r="E1191" s="284" t="str">
        <f>IF('Data invoice'!N1307=0,"",'Data invoice'!O1307)</f>
        <v/>
      </c>
      <c r="F1191" s="284" t="str">
        <f>IF('Data invoice'!O1307=0,"",'Data invoice'!P1307)</f>
        <v/>
      </c>
      <c r="G1191" s="284" t="str">
        <f>IF('Data invoice'!P1307=0,"",'Data invoice'!Q1307)</f>
        <v/>
      </c>
      <c r="H1191" s="284" t="str">
        <f>IF('Data invoice'!Q1307=0,"",'Data invoice'!R1307)</f>
        <v/>
      </c>
      <c r="I1191" s="320" t="str">
        <f>IF('Data invoice'!R1307=0,"",'Data invoice'!S1307)</f>
        <v/>
      </c>
      <c r="J1191" s="367" t="str">
        <f>IF('Data invoice'!S1307=0,"",'Data invoice'!T1307)</f>
        <v/>
      </c>
      <c r="L1191" s="414"/>
      <c r="M1191" s="275"/>
      <c r="N1191" s="275"/>
      <c r="O1191" s="414"/>
      <c r="P1191" s="414"/>
      <c r="Q1191" s="414"/>
      <c r="R1191" s="414"/>
      <c r="S1191" s="414"/>
      <c r="T1191" s="414"/>
      <c r="U1191" s="414"/>
      <c r="V1191" s="414"/>
      <c r="W1191" s="414"/>
      <c r="X1191" s="414"/>
      <c r="Y1191" s="414"/>
      <c r="Z1191" s="414"/>
      <c r="AA1191" s="414"/>
      <c r="AB1191" s="414"/>
      <c r="AC1191" s="275"/>
      <c r="AD1191" s="275"/>
      <c r="AE1191" s="275"/>
      <c r="AF1191" s="275"/>
      <c r="AG1191" s="275"/>
      <c r="AH1191" s="275"/>
      <c r="AI1191" s="275"/>
      <c r="AJ1191" s="275"/>
      <c r="AK1191" s="275"/>
      <c r="AL1191" s="275"/>
    </row>
    <row r="1192" spans="1:38" s="329" customFormat="1" ht="15" customHeight="1">
      <c r="A1192" s="284" t="str">
        <f>IF('Data invoice'!J1308=0,"",'Data invoice'!K1308)</f>
        <v/>
      </c>
      <c r="B1192" s="284" t="str">
        <f>IF('Data invoice'!K1308=0,"",'Data invoice'!L1308)</f>
        <v/>
      </c>
      <c r="C1192" s="284" t="str">
        <f>IF('Data invoice'!L1308=0,"",'Data invoice'!M1308)</f>
        <v/>
      </c>
      <c r="D1192" s="284" t="str">
        <f>IF('Data invoice'!M1308=0,"",'Data invoice'!N1308)</f>
        <v/>
      </c>
      <c r="E1192" s="284" t="str">
        <f>IF('Data invoice'!N1308=0,"",'Data invoice'!O1308)</f>
        <v/>
      </c>
      <c r="F1192" s="284" t="str">
        <f>IF('Data invoice'!O1308=0,"",'Data invoice'!P1308)</f>
        <v/>
      </c>
      <c r="G1192" s="284" t="str">
        <f>IF('Data invoice'!P1308=0,"",'Data invoice'!Q1308)</f>
        <v/>
      </c>
      <c r="H1192" s="284" t="str">
        <f>IF('Data invoice'!Q1308=0,"",'Data invoice'!R1308)</f>
        <v/>
      </c>
      <c r="I1192" s="320" t="str">
        <f>IF('Data invoice'!R1308=0,"",'Data invoice'!S1308)</f>
        <v/>
      </c>
      <c r="J1192" s="367" t="str">
        <f>IF('Data invoice'!S1308=0,"",'Data invoice'!T1308)</f>
        <v/>
      </c>
      <c r="L1192" s="414"/>
      <c r="M1192" s="275"/>
      <c r="N1192" s="275"/>
      <c r="O1192" s="414"/>
      <c r="P1192" s="414"/>
      <c r="Q1192" s="414"/>
      <c r="R1192" s="414"/>
      <c r="S1192" s="414"/>
      <c r="T1192" s="414"/>
      <c r="U1192" s="414"/>
      <c r="V1192" s="414"/>
      <c r="W1192" s="414"/>
      <c r="X1192" s="414"/>
      <c r="Y1192" s="414"/>
      <c r="Z1192" s="414"/>
      <c r="AA1192" s="414"/>
      <c r="AB1192" s="414"/>
      <c r="AC1192" s="275"/>
      <c r="AD1192" s="275"/>
      <c r="AE1192" s="275"/>
      <c r="AF1192" s="275"/>
      <c r="AG1192" s="275"/>
      <c r="AH1192" s="275"/>
      <c r="AI1192" s="275"/>
      <c r="AJ1192" s="275"/>
      <c r="AK1192" s="275"/>
      <c r="AL1192" s="275"/>
    </row>
    <row r="1193" spans="1:38" s="329" customFormat="1" ht="15" customHeight="1">
      <c r="A1193" s="284" t="str">
        <f>IF('Data invoice'!J1309=0,"",'Data invoice'!K1309)</f>
        <v/>
      </c>
      <c r="B1193" s="284" t="str">
        <f>IF('Data invoice'!K1309=0,"",'Data invoice'!L1309)</f>
        <v/>
      </c>
      <c r="C1193" s="284" t="str">
        <f>IF('Data invoice'!L1309=0,"",'Data invoice'!M1309)</f>
        <v/>
      </c>
      <c r="D1193" s="284" t="str">
        <f>IF('Data invoice'!M1309=0,"",'Data invoice'!N1309)</f>
        <v/>
      </c>
      <c r="E1193" s="284" t="str">
        <f>IF('Data invoice'!N1309=0,"",'Data invoice'!O1309)</f>
        <v/>
      </c>
      <c r="F1193" s="284" t="str">
        <f>IF('Data invoice'!O1309=0,"",'Data invoice'!P1309)</f>
        <v/>
      </c>
      <c r="G1193" s="284" t="str">
        <f>IF('Data invoice'!P1309=0,"",'Data invoice'!Q1309)</f>
        <v/>
      </c>
      <c r="H1193" s="284" t="str">
        <f>IF('Data invoice'!Q1309=0,"",'Data invoice'!R1309)</f>
        <v/>
      </c>
      <c r="I1193" s="320" t="str">
        <f>IF('Data invoice'!R1309=0,"",'Data invoice'!S1309)</f>
        <v/>
      </c>
      <c r="J1193" s="367" t="str">
        <f>IF('Data invoice'!S1309=0,"",'Data invoice'!T1309)</f>
        <v/>
      </c>
      <c r="L1193" s="414"/>
      <c r="M1193" s="275"/>
      <c r="N1193" s="275"/>
      <c r="O1193" s="414"/>
      <c r="P1193" s="414"/>
      <c r="Q1193" s="414"/>
      <c r="R1193" s="414"/>
      <c r="S1193" s="414"/>
      <c r="T1193" s="414"/>
      <c r="U1193" s="414"/>
      <c r="V1193" s="414"/>
      <c r="W1193" s="414"/>
      <c r="X1193" s="414"/>
      <c r="Y1193" s="414"/>
      <c r="Z1193" s="414"/>
      <c r="AA1193" s="414"/>
      <c r="AB1193" s="414"/>
      <c r="AC1193" s="275"/>
      <c r="AD1193" s="275"/>
      <c r="AE1193" s="275"/>
      <c r="AF1193" s="275"/>
      <c r="AG1193" s="275"/>
      <c r="AH1193" s="275"/>
      <c r="AI1193" s="275"/>
      <c r="AJ1193" s="275"/>
      <c r="AK1193" s="275"/>
      <c r="AL1193" s="275"/>
    </row>
    <row r="1194" spans="1:38" s="329" customFormat="1" ht="15" customHeight="1">
      <c r="A1194" s="284" t="str">
        <f>IF('Data invoice'!J1310=0,"",'Data invoice'!K1310)</f>
        <v/>
      </c>
      <c r="B1194" s="284" t="str">
        <f>IF('Data invoice'!K1310=0,"",'Data invoice'!L1310)</f>
        <v/>
      </c>
      <c r="C1194" s="284" t="str">
        <f>IF('Data invoice'!L1310=0,"",'Data invoice'!M1310)</f>
        <v/>
      </c>
      <c r="D1194" s="284" t="str">
        <f>IF('Data invoice'!M1310=0,"",'Data invoice'!N1310)</f>
        <v/>
      </c>
      <c r="E1194" s="284" t="str">
        <f>IF('Data invoice'!N1310=0,"",'Data invoice'!O1310)</f>
        <v/>
      </c>
      <c r="F1194" s="284" t="str">
        <f>IF('Data invoice'!O1310=0,"",'Data invoice'!P1310)</f>
        <v/>
      </c>
      <c r="G1194" s="284" t="str">
        <f>IF('Data invoice'!P1310=0,"",'Data invoice'!Q1310)</f>
        <v/>
      </c>
      <c r="H1194" s="284" t="str">
        <f>IF('Data invoice'!Q1310=0,"",'Data invoice'!R1310)</f>
        <v/>
      </c>
      <c r="I1194" s="320" t="str">
        <f>IF('Data invoice'!R1310=0,"",'Data invoice'!S1310)</f>
        <v/>
      </c>
      <c r="J1194" s="367" t="str">
        <f>IF('Data invoice'!S1310=0,"",'Data invoice'!T1310)</f>
        <v/>
      </c>
      <c r="L1194" s="414"/>
      <c r="M1194" s="275"/>
      <c r="N1194" s="275"/>
      <c r="O1194" s="414"/>
      <c r="P1194" s="414"/>
      <c r="Q1194" s="414"/>
      <c r="R1194" s="414"/>
      <c r="S1194" s="414"/>
      <c r="T1194" s="414"/>
      <c r="U1194" s="414"/>
      <c r="V1194" s="414"/>
      <c r="W1194" s="414"/>
      <c r="X1194" s="414"/>
      <c r="Y1194" s="414"/>
      <c r="Z1194" s="414"/>
      <c r="AA1194" s="414"/>
      <c r="AB1194" s="414"/>
      <c r="AC1194" s="275"/>
      <c r="AD1194" s="275"/>
      <c r="AE1194" s="275"/>
      <c r="AF1194" s="275"/>
      <c r="AG1194" s="275"/>
      <c r="AH1194" s="275"/>
      <c r="AI1194" s="275"/>
      <c r="AJ1194" s="275"/>
      <c r="AK1194" s="275"/>
      <c r="AL1194" s="275"/>
    </row>
    <row r="1195" spans="1:38" s="329" customFormat="1" ht="15" customHeight="1">
      <c r="A1195" s="284" t="str">
        <f>IF('Data invoice'!J1311=0,"",'Data invoice'!K1311)</f>
        <v/>
      </c>
      <c r="B1195" s="284" t="str">
        <f>IF('Data invoice'!K1311=0,"",'Data invoice'!L1311)</f>
        <v/>
      </c>
      <c r="C1195" s="284" t="str">
        <f>IF('Data invoice'!L1311=0,"",'Data invoice'!M1311)</f>
        <v/>
      </c>
      <c r="D1195" s="284" t="str">
        <f>IF('Data invoice'!M1311=0,"",'Data invoice'!N1311)</f>
        <v/>
      </c>
      <c r="E1195" s="284" t="str">
        <f>IF('Data invoice'!N1311=0,"",'Data invoice'!O1311)</f>
        <v/>
      </c>
      <c r="F1195" s="284" t="str">
        <f>IF('Data invoice'!O1311=0,"",'Data invoice'!P1311)</f>
        <v/>
      </c>
      <c r="G1195" s="284" t="str">
        <f>IF('Data invoice'!P1311=0,"",'Data invoice'!Q1311)</f>
        <v/>
      </c>
      <c r="H1195" s="284" t="str">
        <f>IF('Data invoice'!Q1311=0,"",'Data invoice'!R1311)</f>
        <v/>
      </c>
      <c r="I1195" s="320" t="str">
        <f>IF('Data invoice'!R1311=0,"",'Data invoice'!S1311)</f>
        <v/>
      </c>
      <c r="J1195" s="367" t="str">
        <f>IF('Data invoice'!S1311=0,"",'Data invoice'!T1311)</f>
        <v/>
      </c>
      <c r="L1195" s="414"/>
      <c r="M1195" s="275"/>
      <c r="N1195" s="275"/>
      <c r="O1195" s="414"/>
      <c r="P1195" s="414"/>
      <c r="Q1195" s="414"/>
      <c r="R1195" s="414"/>
      <c r="S1195" s="414"/>
      <c r="T1195" s="414"/>
      <c r="U1195" s="414"/>
      <c r="V1195" s="414"/>
      <c r="W1195" s="414"/>
      <c r="X1195" s="414"/>
      <c r="Y1195" s="414"/>
      <c r="Z1195" s="414"/>
      <c r="AA1195" s="414"/>
      <c r="AB1195" s="414"/>
      <c r="AC1195" s="275"/>
      <c r="AD1195" s="275"/>
      <c r="AE1195" s="275"/>
      <c r="AF1195" s="275"/>
      <c r="AG1195" s="275"/>
      <c r="AH1195" s="275"/>
      <c r="AI1195" s="275"/>
      <c r="AJ1195" s="275"/>
      <c r="AK1195" s="275"/>
      <c r="AL1195" s="275"/>
    </row>
    <row r="1196" spans="1:38" s="329" customFormat="1" ht="15" customHeight="1">
      <c r="A1196" s="284" t="str">
        <f>IF('Data invoice'!J1312=0,"",'Data invoice'!K1312)</f>
        <v/>
      </c>
      <c r="B1196" s="284" t="str">
        <f>IF('Data invoice'!K1312=0,"",'Data invoice'!L1312)</f>
        <v/>
      </c>
      <c r="C1196" s="284" t="str">
        <f>IF('Data invoice'!L1312=0,"",'Data invoice'!M1312)</f>
        <v/>
      </c>
      <c r="D1196" s="284" t="str">
        <f>IF('Data invoice'!M1312=0,"",'Data invoice'!N1312)</f>
        <v/>
      </c>
      <c r="E1196" s="284" t="str">
        <f>IF('Data invoice'!N1312=0,"",'Data invoice'!O1312)</f>
        <v/>
      </c>
      <c r="F1196" s="284" t="str">
        <f>IF('Data invoice'!O1312=0,"",'Data invoice'!P1312)</f>
        <v/>
      </c>
      <c r="G1196" s="284" t="str">
        <f>IF('Data invoice'!P1312=0,"",'Data invoice'!Q1312)</f>
        <v/>
      </c>
      <c r="H1196" s="284" t="str">
        <f>IF('Data invoice'!Q1312=0,"",'Data invoice'!R1312)</f>
        <v/>
      </c>
      <c r="I1196" s="320" t="str">
        <f>IF('Data invoice'!R1312=0,"",'Data invoice'!S1312)</f>
        <v/>
      </c>
      <c r="J1196" s="367" t="str">
        <f>IF('Data invoice'!S1312=0,"",'Data invoice'!T1312)</f>
        <v/>
      </c>
      <c r="L1196" s="414"/>
      <c r="M1196" s="275"/>
      <c r="N1196" s="275"/>
      <c r="O1196" s="414"/>
      <c r="P1196" s="414"/>
      <c r="Q1196" s="414"/>
      <c r="R1196" s="414"/>
      <c r="S1196" s="414"/>
      <c r="T1196" s="414"/>
      <c r="U1196" s="414"/>
      <c r="V1196" s="414"/>
      <c r="W1196" s="414"/>
      <c r="X1196" s="414"/>
      <c r="Y1196" s="414"/>
      <c r="Z1196" s="414"/>
      <c r="AA1196" s="414"/>
      <c r="AB1196" s="414"/>
      <c r="AC1196" s="275"/>
      <c r="AD1196" s="275"/>
      <c r="AE1196" s="275"/>
      <c r="AF1196" s="275"/>
      <c r="AG1196" s="275"/>
      <c r="AH1196" s="275"/>
      <c r="AI1196" s="275"/>
      <c r="AJ1196" s="275"/>
      <c r="AK1196" s="275"/>
      <c r="AL1196" s="275"/>
    </row>
    <row r="1197" spans="1:38" s="329" customFormat="1" ht="15" customHeight="1">
      <c r="A1197" s="284" t="str">
        <f>IF('Data invoice'!J1313=0,"",'Data invoice'!K1313)</f>
        <v/>
      </c>
      <c r="B1197" s="284" t="str">
        <f>IF('Data invoice'!K1313=0,"",'Data invoice'!L1313)</f>
        <v/>
      </c>
      <c r="C1197" s="284" t="str">
        <f>IF('Data invoice'!L1313=0,"",'Data invoice'!M1313)</f>
        <v/>
      </c>
      <c r="D1197" s="284" t="str">
        <f>IF('Data invoice'!M1313=0,"",'Data invoice'!N1313)</f>
        <v/>
      </c>
      <c r="E1197" s="284" t="str">
        <f>IF('Data invoice'!N1313=0,"",'Data invoice'!O1313)</f>
        <v/>
      </c>
      <c r="F1197" s="284" t="str">
        <f>IF('Data invoice'!O1313=0,"",'Data invoice'!P1313)</f>
        <v/>
      </c>
      <c r="G1197" s="284" t="str">
        <f>IF('Data invoice'!P1313=0,"",'Data invoice'!Q1313)</f>
        <v/>
      </c>
      <c r="H1197" s="284" t="str">
        <f>IF('Data invoice'!Q1313=0,"",'Data invoice'!R1313)</f>
        <v/>
      </c>
      <c r="I1197" s="320" t="str">
        <f>IF('Data invoice'!R1313=0,"",'Data invoice'!S1313)</f>
        <v/>
      </c>
      <c r="J1197" s="367" t="str">
        <f>IF('Data invoice'!S1313=0,"",'Data invoice'!T1313)</f>
        <v/>
      </c>
      <c r="L1197" s="414"/>
      <c r="M1197" s="275"/>
      <c r="N1197" s="275"/>
      <c r="O1197" s="414"/>
      <c r="P1197" s="414"/>
      <c r="Q1197" s="414"/>
      <c r="R1197" s="414"/>
      <c r="S1197" s="414"/>
      <c r="T1197" s="414"/>
      <c r="U1197" s="414"/>
      <c r="V1197" s="414"/>
      <c r="W1197" s="414"/>
      <c r="X1197" s="414"/>
      <c r="Y1197" s="414"/>
      <c r="Z1197" s="414"/>
      <c r="AA1197" s="414"/>
      <c r="AB1197" s="414"/>
      <c r="AC1197" s="275"/>
      <c r="AD1197" s="275"/>
      <c r="AE1197" s="275"/>
      <c r="AF1197" s="275"/>
      <c r="AG1197" s="275"/>
      <c r="AH1197" s="275"/>
      <c r="AI1197" s="275"/>
      <c r="AJ1197" s="275"/>
      <c r="AK1197" s="275"/>
      <c r="AL1197" s="275"/>
    </row>
    <row r="1198" spans="1:38" s="329" customFormat="1" ht="15" customHeight="1">
      <c r="A1198" s="284" t="str">
        <f>IF('Data invoice'!J1314=0,"",'Data invoice'!K1314)</f>
        <v/>
      </c>
      <c r="B1198" s="284" t="str">
        <f>IF('Data invoice'!K1314=0,"",'Data invoice'!L1314)</f>
        <v/>
      </c>
      <c r="C1198" s="284" t="str">
        <f>IF('Data invoice'!L1314=0,"",'Data invoice'!M1314)</f>
        <v/>
      </c>
      <c r="D1198" s="284" t="str">
        <f>IF('Data invoice'!M1314=0,"",'Data invoice'!N1314)</f>
        <v/>
      </c>
      <c r="E1198" s="284" t="str">
        <f>IF('Data invoice'!N1314=0,"",'Data invoice'!O1314)</f>
        <v/>
      </c>
      <c r="F1198" s="284" t="str">
        <f>IF('Data invoice'!O1314=0,"",'Data invoice'!P1314)</f>
        <v/>
      </c>
      <c r="G1198" s="284" t="str">
        <f>IF('Data invoice'!P1314=0,"",'Data invoice'!Q1314)</f>
        <v/>
      </c>
      <c r="H1198" s="284" t="str">
        <f>IF('Data invoice'!Q1314=0,"",'Data invoice'!R1314)</f>
        <v/>
      </c>
      <c r="I1198" s="320" t="str">
        <f>IF('Data invoice'!R1314=0,"",'Data invoice'!S1314)</f>
        <v/>
      </c>
      <c r="J1198" s="367" t="str">
        <f>IF('Data invoice'!S1314=0,"",'Data invoice'!T1314)</f>
        <v/>
      </c>
      <c r="L1198" s="414"/>
      <c r="M1198" s="275"/>
      <c r="N1198" s="275"/>
      <c r="O1198" s="414"/>
      <c r="P1198" s="414"/>
      <c r="Q1198" s="414"/>
      <c r="R1198" s="414"/>
      <c r="S1198" s="414"/>
      <c r="T1198" s="414"/>
      <c r="U1198" s="414"/>
      <c r="V1198" s="414"/>
      <c r="W1198" s="414"/>
      <c r="X1198" s="414"/>
      <c r="Y1198" s="414"/>
      <c r="Z1198" s="414"/>
      <c r="AA1198" s="414"/>
      <c r="AB1198" s="414"/>
      <c r="AC1198" s="275"/>
      <c r="AD1198" s="275"/>
      <c r="AE1198" s="275"/>
      <c r="AF1198" s="275"/>
      <c r="AG1198" s="275"/>
      <c r="AH1198" s="275"/>
      <c r="AI1198" s="275"/>
      <c r="AJ1198" s="275"/>
      <c r="AK1198" s="275"/>
      <c r="AL1198" s="275"/>
    </row>
    <row r="1199" spans="1:38" s="329" customFormat="1" ht="15" customHeight="1">
      <c r="A1199" s="284" t="str">
        <f>IF('Data invoice'!J1315=0,"",'Data invoice'!K1315)</f>
        <v/>
      </c>
      <c r="B1199" s="284" t="str">
        <f>IF('Data invoice'!K1315=0,"",'Data invoice'!L1315)</f>
        <v/>
      </c>
      <c r="C1199" s="284" t="str">
        <f>IF('Data invoice'!L1315=0,"",'Data invoice'!M1315)</f>
        <v/>
      </c>
      <c r="D1199" s="284" t="str">
        <f>IF('Data invoice'!M1315=0,"",'Data invoice'!N1315)</f>
        <v/>
      </c>
      <c r="E1199" s="284" t="str">
        <f>IF('Data invoice'!N1315=0,"",'Data invoice'!O1315)</f>
        <v/>
      </c>
      <c r="F1199" s="284" t="str">
        <f>IF('Data invoice'!O1315=0,"",'Data invoice'!P1315)</f>
        <v/>
      </c>
      <c r="G1199" s="284" t="str">
        <f>IF('Data invoice'!P1315=0,"",'Data invoice'!Q1315)</f>
        <v/>
      </c>
      <c r="H1199" s="284" t="str">
        <f>IF('Data invoice'!Q1315=0,"",'Data invoice'!R1315)</f>
        <v/>
      </c>
      <c r="I1199" s="320" t="str">
        <f>IF('Data invoice'!R1315=0,"",'Data invoice'!S1315)</f>
        <v/>
      </c>
      <c r="J1199" s="367" t="str">
        <f>IF('Data invoice'!S1315=0,"",'Data invoice'!T1315)</f>
        <v/>
      </c>
      <c r="L1199" s="414"/>
      <c r="M1199" s="275"/>
      <c r="N1199" s="275"/>
      <c r="O1199" s="414"/>
      <c r="P1199" s="414"/>
      <c r="Q1199" s="414"/>
      <c r="R1199" s="414"/>
      <c r="S1199" s="414"/>
      <c r="T1199" s="414"/>
      <c r="U1199" s="414"/>
      <c r="V1199" s="414"/>
      <c r="W1199" s="414"/>
      <c r="X1199" s="414"/>
      <c r="Y1199" s="414"/>
      <c r="Z1199" s="414"/>
      <c r="AA1199" s="414"/>
      <c r="AB1199" s="414"/>
      <c r="AC1199" s="275"/>
      <c r="AD1199" s="275"/>
      <c r="AE1199" s="275"/>
      <c r="AF1199" s="275"/>
      <c r="AG1199" s="275"/>
      <c r="AH1199" s="275"/>
      <c r="AI1199" s="275"/>
      <c r="AJ1199" s="275"/>
      <c r="AK1199" s="275"/>
      <c r="AL1199" s="275"/>
    </row>
    <row r="1200" spans="1:38" s="329" customFormat="1" ht="15" customHeight="1">
      <c r="A1200" s="284" t="str">
        <f>IF('Data invoice'!J1316=0,"",'Data invoice'!K1316)</f>
        <v/>
      </c>
      <c r="B1200" s="284" t="str">
        <f>IF('Data invoice'!K1316=0,"",'Data invoice'!L1316)</f>
        <v/>
      </c>
      <c r="C1200" s="284" t="str">
        <f>IF('Data invoice'!L1316=0,"",'Data invoice'!M1316)</f>
        <v/>
      </c>
      <c r="D1200" s="284" t="str">
        <f>IF('Data invoice'!M1316=0,"",'Data invoice'!N1316)</f>
        <v/>
      </c>
      <c r="E1200" s="284" t="str">
        <f>IF('Data invoice'!N1316=0,"",'Data invoice'!O1316)</f>
        <v/>
      </c>
      <c r="F1200" s="284" t="str">
        <f>IF('Data invoice'!O1316=0,"",'Data invoice'!P1316)</f>
        <v/>
      </c>
      <c r="G1200" s="284" t="str">
        <f>IF('Data invoice'!P1316=0,"",'Data invoice'!Q1316)</f>
        <v/>
      </c>
      <c r="H1200" s="284" t="str">
        <f>IF('Data invoice'!Q1316=0,"",'Data invoice'!R1316)</f>
        <v/>
      </c>
      <c r="I1200" s="320" t="str">
        <f>IF('Data invoice'!R1316=0,"",'Data invoice'!S1316)</f>
        <v/>
      </c>
      <c r="J1200" s="367" t="str">
        <f>IF('Data invoice'!S1316=0,"",'Data invoice'!T1316)</f>
        <v/>
      </c>
      <c r="L1200" s="414"/>
      <c r="M1200" s="275"/>
      <c r="N1200" s="275"/>
      <c r="O1200" s="414"/>
      <c r="P1200" s="414"/>
      <c r="Q1200" s="414"/>
      <c r="R1200" s="414"/>
      <c r="S1200" s="414"/>
      <c r="T1200" s="414"/>
      <c r="U1200" s="414"/>
      <c r="V1200" s="414"/>
      <c r="W1200" s="414"/>
      <c r="X1200" s="414"/>
      <c r="Y1200" s="414"/>
      <c r="Z1200" s="414"/>
      <c r="AA1200" s="414"/>
      <c r="AB1200" s="414"/>
      <c r="AC1200" s="275"/>
      <c r="AD1200" s="275"/>
      <c r="AE1200" s="275"/>
      <c r="AF1200" s="275"/>
      <c r="AG1200" s="275"/>
      <c r="AH1200" s="275"/>
      <c r="AI1200" s="275"/>
      <c r="AJ1200" s="275"/>
      <c r="AK1200" s="275"/>
      <c r="AL1200" s="275"/>
    </row>
    <row r="1201" spans="1:38" s="329" customFormat="1" ht="15" customHeight="1">
      <c r="A1201" s="284" t="str">
        <f>IF('Data invoice'!J1317=0,"",'Data invoice'!K1317)</f>
        <v/>
      </c>
      <c r="B1201" s="284" t="str">
        <f>IF('Data invoice'!K1317=0,"",'Data invoice'!L1317)</f>
        <v/>
      </c>
      <c r="C1201" s="284" t="str">
        <f>IF('Data invoice'!L1317=0,"",'Data invoice'!M1317)</f>
        <v/>
      </c>
      <c r="D1201" s="284" t="str">
        <f>IF('Data invoice'!M1317=0,"",'Data invoice'!N1317)</f>
        <v/>
      </c>
      <c r="E1201" s="284" t="str">
        <f>IF('Data invoice'!N1317=0,"",'Data invoice'!O1317)</f>
        <v/>
      </c>
      <c r="F1201" s="284" t="str">
        <f>IF('Data invoice'!O1317=0,"",'Data invoice'!P1317)</f>
        <v/>
      </c>
      <c r="G1201" s="284" t="str">
        <f>IF('Data invoice'!P1317=0,"",'Data invoice'!Q1317)</f>
        <v/>
      </c>
      <c r="H1201" s="284" t="str">
        <f>IF('Data invoice'!Q1317=0,"",'Data invoice'!R1317)</f>
        <v/>
      </c>
      <c r="I1201" s="320" t="str">
        <f>IF('Data invoice'!R1317=0,"",'Data invoice'!S1317)</f>
        <v/>
      </c>
      <c r="J1201" s="367" t="str">
        <f>IF('Data invoice'!S1317=0,"",'Data invoice'!T1317)</f>
        <v/>
      </c>
      <c r="L1201" s="414"/>
      <c r="M1201" s="275"/>
      <c r="N1201" s="275"/>
      <c r="O1201" s="414"/>
      <c r="P1201" s="414"/>
      <c r="Q1201" s="414"/>
      <c r="R1201" s="414"/>
      <c r="S1201" s="414"/>
      <c r="T1201" s="414"/>
      <c r="U1201" s="414"/>
      <c r="V1201" s="414"/>
      <c r="W1201" s="414"/>
      <c r="X1201" s="414"/>
      <c r="Y1201" s="414"/>
      <c r="Z1201" s="414"/>
      <c r="AA1201" s="414"/>
      <c r="AB1201" s="414"/>
      <c r="AC1201" s="275"/>
      <c r="AD1201" s="275"/>
      <c r="AE1201" s="275"/>
      <c r="AF1201" s="275"/>
      <c r="AG1201" s="275"/>
      <c r="AH1201" s="275"/>
      <c r="AI1201" s="275"/>
      <c r="AJ1201" s="275"/>
      <c r="AK1201" s="275"/>
      <c r="AL1201" s="275"/>
    </row>
    <row r="1202" spans="1:38" s="329" customFormat="1" ht="15" customHeight="1">
      <c r="A1202" s="284" t="str">
        <f>IF('Data invoice'!J1318=0,"",'Data invoice'!K1318)</f>
        <v/>
      </c>
      <c r="B1202" s="284" t="str">
        <f>IF('Data invoice'!K1318=0,"",'Data invoice'!L1318)</f>
        <v/>
      </c>
      <c r="C1202" s="284" t="str">
        <f>IF('Data invoice'!L1318=0,"",'Data invoice'!M1318)</f>
        <v/>
      </c>
      <c r="D1202" s="284" t="str">
        <f>IF('Data invoice'!M1318=0,"",'Data invoice'!N1318)</f>
        <v/>
      </c>
      <c r="E1202" s="284" t="str">
        <f>IF('Data invoice'!N1318=0,"",'Data invoice'!O1318)</f>
        <v/>
      </c>
      <c r="F1202" s="284" t="str">
        <f>IF('Data invoice'!O1318=0,"",'Data invoice'!P1318)</f>
        <v/>
      </c>
      <c r="G1202" s="284" t="str">
        <f>IF('Data invoice'!P1318=0,"",'Data invoice'!Q1318)</f>
        <v/>
      </c>
      <c r="H1202" s="284" t="str">
        <f>IF('Data invoice'!Q1318=0,"",'Data invoice'!R1318)</f>
        <v/>
      </c>
      <c r="I1202" s="320" t="str">
        <f>IF('Data invoice'!R1318=0,"",'Data invoice'!S1318)</f>
        <v/>
      </c>
      <c r="J1202" s="367" t="str">
        <f>IF('Data invoice'!S1318=0,"",'Data invoice'!T1318)</f>
        <v/>
      </c>
      <c r="L1202" s="414"/>
      <c r="M1202" s="275"/>
      <c r="N1202" s="275"/>
      <c r="O1202" s="414"/>
      <c r="P1202" s="414"/>
      <c r="Q1202" s="414"/>
      <c r="R1202" s="414"/>
      <c r="S1202" s="414"/>
      <c r="T1202" s="414"/>
      <c r="U1202" s="414"/>
      <c r="V1202" s="414"/>
      <c r="W1202" s="414"/>
      <c r="X1202" s="414"/>
      <c r="Y1202" s="414"/>
      <c r="Z1202" s="414"/>
      <c r="AA1202" s="414"/>
      <c r="AB1202" s="414"/>
      <c r="AC1202" s="275"/>
      <c r="AD1202" s="275"/>
      <c r="AE1202" s="275"/>
      <c r="AF1202" s="275"/>
      <c r="AG1202" s="275"/>
      <c r="AH1202" s="275"/>
      <c r="AI1202" s="275"/>
      <c r="AJ1202" s="275"/>
      <c r="AK1202" s="275"/>
      <c r="AL1202" s="275"/>
    </row>
    <row r="1203" spans="1:38" s="329" customFormat="1" ht="15" customHeight="1">
      <c r="A1203" s="284" t="str">
        <f>IF('Data invoice'!J1319=0,"",'Data invoice'!K1319)</f>
        <v/>
      </c>
      <c r="B1203" s="284" t="str">
        <f>IF('Data invoice'!K1319=0,"",'Data invoice'!L1319)</f>
        <v/>
      </c>
      <c r="C1203" s="284" t="str">
        <f>IF('Data invoice'!L1319=0,"",'Data invoice'!M1319)</f>
        <v/>
      </c>
      <c r="D1203" s="284" t="str">
        <f>IF('Data invoice'!M1319=0,"",'Data invoice'!N1319)</f>
        <v/>
      </c>
      <c r="E1203" s="284" t="str">
        <f>IF('Data invoice'!N1319=0,"",'Data invoice'!O1319)</f>
        <v/>
      </c>
      <c r="F1203" s="284" t="str">
        <f>IF('Data invoice'!O1319=0,"",'Data invoice'!P1319)</f>
        <v/>
      </c>
      <c r="G1203" s="284" t="str">
        <f>IF('Data invoice'!P1319=0,"",'Data invoice'!Q1319)</f>
        <v/>
      </c>
      <c r="H1203" s="284" t="str">
        <f>IF('Data invoice'!Q1319=0,"",'Data invoice'!R1319)</f>
        <v/>
      </c>
      <c r="I1203" s="320" t="str">
        <f>IF('Data invoice'!R1319=0,"",'Data invoice'!S1319)</f>
        <v/>
      </c>
      <c r="J1203" s="367" t="str">
        <f>IF('Data invoice'!S1319=0,"",'Data invoice'!T1319)</f>
        <v/>
      </c>
      <c r="L1203" s="414"/>
      <c r="M1203" s="275"/>
      <c r="N1203" s="275"/>
      <c r="O1203" s="414"/>
      <c r="P1203" s="414"/>
      <c r="Q1203" s="414"/>
      <c r="R1203" s="414"/>
      <c r="S1203" s="414"/>
      <c r="T1203" s="414"/>
      <c r="U1203" s="414"/>
      <c r="V1203" s="414"/>
      <c r="W1203" s="414"/>
      <c r="X1203" s="414"/>
      <c r="Y1203" s="414"/>
      <c r="Z1203" s="414"/>
      <c r="AA1203" s="414"/>
      <c r="AB1203" s="414"/>
      <c r="AC1203" s="275"/>
      <c r="AD1203" s="275"/>
      <c r="AE1203" s="275"/>
      <c r="AF1203" s="275"/>
      <c r="AG1203" s="275"/>
      <c r="AH1203" s="275"/>
      <c r="AI1203" s="275"/>
      <c r="AJ1203" s="275"/>
      <c r="AK1203" s="275"/>
      <c r="AL1203" s="275"/>
    </row>
    <row r="1204" spans="1:38" s="329" customFormat="1" ht="15" customHeight="1">
      <c r="A1204" s="284" t="str">
        <f>IF('Data invoice'!J1320=0,"",'Data invoice'!K1320)</f>
        <v/>
      </c>
      <c r="B1204" s="284" t="str">
        <f>IF('Data invoice'!K1320=0,"",'Data invoice'!L1320)</f>
        <v/>
      </c>
      <c r="C1204" s="284" t="str">
        <f>IF('Data invoice'!L1320=0,"",'Data invoice'!M1320)</f>
        <v/>
      </c>
      <c r="D1204" s="284" t="str">
        <f>IF('Data invoice'!M1320=0,"",'Data invoice'!N1320)</f>
        <v/>
      </c>
      <c r="E1204" s="284" t="str">
        <f>IF('Data invoice'!N1320=0,"",'Data invoice'!O1320)</f>
        <v/>
      </c>
      <c r="F1204" s="284" t="str">
        <f>IF('Data invoice'!O1320=0,"",'Data invoice'!P1320)</f>
        <v/>
      </c>
      <c r="G1204" s="284" t="str">
        <f>IF('Data invoice'!P1320=0,"",'Data invoice'!Q1320)</f>
        <v/>
      </c>
      <c r="H1204" s="284" t="str">
        <f>IF('Data invoice'!Q1320=0,"",'Data invoice'!R1320)</f>
        <v/>
      </c>
      <c r="I1204" s="320" t="str">
        <f>IF('Data invoice'!R1320=0,"",'Data invoice'!S1320)</f>
        <v/>
      </c>
      <c r="J1204" s="367" t="str">
        <f>IF('Data invoice'!S1320=0,"",'Data invoice'!T1320)</f>
        <v/>
      </c>
      <c r="L1204" s="414"/>
      <c r="M1204" s="275"/>
      <c r="N1204" s="275"/>
      <c r="O1204" s="414"/>
      <c r="P1204" s="414"/>
      <c r="Q1204" s="414"/>
      <c r="R1204" s="414"/>
      <c r="S1204" s="414"/>
      <c r="T1204" s="414"/>
      <c r="U1204" s="414"/>
      <c r="V1204" s="414"/>
      <c r="W1204" s="414"/>
      <c r="X1204" s="414"/>
      <c r="Y1204" s="414"/>
      <c r="Z1204" s="414"/>
      <c r="AA1204" s="414"/>
      <c r="AB1204" s="414"/>
      <c r="AC1204" s="275"/>
      <c r="AD1204" s="275"/>
      <c r="AE1204" s="275"/>
      <c r="AF1204" s="275"/>
      <c r="AG1204" s="275"/>
      <c r="AH1204" s="275"/>
      <c r="AI1204" s="275"/>
      <c r="AJ1204" s="275"/>
      <c r="AK1204" s="275"/>
      <c r="AL1204" s="275"/>
    </row>
    <row r="1205" spans="1:38" s="329" customFormat="1" ht="15" customHeight="1">
      <c r="A1205" s="284" t="str">
        <f>IF('Data invoice'!J1321=0,"",'Data invoice'!K1321)</f>
        <v/>
      </c>
      <c r="B1205" s="284" t="str">
        <f>IF('Data invoice'!K1321=0,"",'Data invoice'!L1321)</f>
        <v/>
      </c>
      <c r="C1205" s="284" t="str">
        <f>IF('Data invoice'!L1321=0,"",'Data invoice'!M1321)</f>
        <v/>
      </c>
      <c r="D1205" s="284" t="str">
        <f>IF('Data invoice'!M1321=0,"",'Data invoice'!N1321)</f>
        <v/>
      </c>
      <c r="E1205" s="284" t="str">
        <f>IF('Data invoice'!N1321=0,"",'Data invoice'!O1321)</f>
        <v/>
      </c>
      <c r="F1205" s="284" t="str">
        <f>IF('Data invoice'!O1321=0,"",'Data invoice'!P1321)</f>
        <v/>
      </c>
      <c r="G1205" s="284" t="str">
        <f>IF('Data invoice'!P1321=0,"",'Data invoice'!Q1321)</f>
        <v/>
      </c>
      <c r="H1205" s="284" t="str">
        <f>IF('Data invoice'!Q1321=0,"",'Data invoice'!R1321)</f>
        <v/>
      </c>
      <c r="I1205" s="320" t="str">
        <f>IF('Data invoice'!R1321=0,"",'Data invoice'!S1321)</f>
        <v/>
      </c>
      <c r="J1205" s="367" t="str">
        <f>IF('Data invoice'!S1321=0,"",'Data invoice'!T1321)</f>
        <v/>
      </c>
      <c r="L1205" s="414"/>
      <c r="M1205" s="275"/>
      <c r="N1205" s="275"/>
      <c r="O1205" s="414"/>
      <c r="P1205" s="414"/>
      <c r="Q1205" s="414"/>
      <c r="R1205" s="414"/>
      <c r="S1205" s="414"/>
      <c r="T1205" s="414"/>
      <c r="U1205" s="414"/>
      <c r="V1205" s="414"/>
      <c r="W1205" s="414"/>
      <c r="X1205" s="414"/>
      <c r="Y1205" s="414"/>
      <c r="Z1205" s="414"/>
      <c r="AA1205" s="414"/>
      <c r="AB1205" s="414"/>
      <c r="AC1205" s="275"/>
      <c r="AD1205" s="275"/>
      <c r="AE1205" s="275"/>
      <c r="AF1205" s="275"/>
      <c r="AG1205" s="275"/>
      <c r="AH1205" s="275"/>
      <c r="AI1205" s="275"/>
      <c r="AJ1205" s="275"/>
      <c r="AK1205" s="275"/>
      <c r="AL1205" s="275"/>
    </row>
    <row r="1206" spans="1:38" s="329" customFormat="1" ht="15" customHeight="1">
      <c r="A1206" s="284" t="str">
        <f>IF('Data invoice'!J1322=0,"",'Data invoice'!K1322)</f>
        <v/>
      </c>
      <c r="B1206" s="284" t="str">
        <f>IF('Data invoice'!K1322=0,"",'Data invoice'!L1322)</f>
        <v/>
      </c>
      <c r="C1206" s="284" t="str">
        <f>IF('Data invoice'!L1322=0,"",'Data invoice'!M1322)</f>
        <v/>
      </c>
      <c r="D1206" s="284" t="str">
        <f>IF('Data invoice'!M1322=0,"",'Data invoice'!N1322)</f>
        <v/>
      </c>
      <c r="E1206" s="284" t="str">
        <f>IF('Data invoice'!N1322=0,"",'Data invoice'!O1322)</f>
        <v/>
      </c>
      <c r="F1206" s="284" t="str">
        <f>IF('Data invoice'!O1322=0,"",'Data invoice'!P1322)</f>
        <v/>
      </c>
      <c r="G1206" s="284" t="str">
        <f>IF('Data invoice'!P1322=0,"",'Data invoice'!Q1322)</f>
        <v/>
      </c>
      <c r="H1206" s="284" t="str">
        <f>IF('Data invoice'!Q1322=0,"",'Data invoice'!R1322)</f>
        <v/>
      </c>
      <c r="I1206" s="320" t="str">
        <f>IF('Data invoice'!R1322=0,"",'Data invoice'!S1322)</f>
        <v/>
      </c>
      <c r="J1206" s="367" t="str">
        <f>IF('Data invoice'!S1322=0,"",'Data invoice'!T1322)</f>
        <v/>
      </c>
      <c r="L1206" s="414"/>
      <c r="M1206" s="275"/>
      <c r="N1206" s="275"/>
      <c r="O1206" s="414"/>
      <c r="P1206" s="414"/>
      <c r="Q1206" s="414"/>
      <c r="R1206" s="414"/>
      <c r="S1206" s="414"/>
      <c r="T1206" s="414"/>
      <c r="U1206" s="414"/>
      <c r="V1206" s="414"/>
      <c r="W1206" s="414"/>
      <c r="X1206" s="414"/>
      <c r="Y1206" s="414"/>
      <c r="Z1206" s="414"/>
      <c r="AA1206" s="414"/>
      <c r="AB1206" s="414"/>
      <c r="AC1206" s="275"/>
      <c r="AD1206" s="275"/>
      <c r="AE1206" s="275"/>
      <c r="AF1206" s="275"/>
      <c r="AG1206" s="275"/>
      <c r="AH1206" s="275"/>
      <c r="AI1206" s="275"/>
      <c r="AJ1206" s="275"/>
      <c r="AK1206" s="275"/>
      <c r="AL1206" s="275"/>
    </row>
    <row r="1207" spans="1:38" s="329" customFormat="1" ht="15" customHeight="1">
      <c r="A1207" s="284" t="str">
        <f>IF('Data invoice'!J1323=0,"",'Data invoice'!K1323)</f>
        <v/>
      </c>
      <c r="B1207" s="284" t="str">
        <f>IF('Data invoice'!K1323=0,"",'Data invoice'!L1323)</f>
        <v/>
      </c>
      <c r="C1207" s="284" t="str">
        <f>IF('Data invoice'!L1323=0,"",'Data invoice'!M1323)</f>
        <v/>
      </c>
      <c r="D1207" s="284" t="str">
        <f>IF('Data invoice'!M1323=0,"",'Data invoice'!N1323)</f>
        <v/>
      </c>
      <c r="E1207" s="284" t="str">
        <f>IF('Data invoice'!N1323=0,"",'Data invoice'!O1323)</f>
        <v/>
      </c>
      <c r="F1207" s="284" t="str">
        <f>IF('Data invoice'!O1323=0,"",'Data invoice'!P1323)</f>
        <v/>
      </c>
      <c r="G1207" s="284" t="str">
        <f>IF('Data invoice'!P1323=0,"",'Data invoice'!Q1323)</f>
        <v/>
      </c>
      <c r="H1207" s="284" t="str">
        <f>IF('Data invoice'!Q1323=0,"",'Data invoice'!R1323)</f>
        <v/>
      </c>
      <c r="I1207" s="320" t="str">
        <f>IF('Data invoice'!R1323=0,"",'Data invoice'!S1323)</f>
        <v/>
      </c>
      <c r="J1207" s="367" t="str">
        <f>IF('Data invoice'!S1323=0,"",'Data invoice'!T1323)</f>
        <v/>
      </c>
      <c r="L1207" s="414"/>
      <c r="M1207" s="275"/>
      <c r="N1207" s="275"/>
      <c r="O1207" s="414"/>
      <c r="P1207" s="414"/>
      <c r="Q1207" s="414"/>
      <c r="R1207" s="414"/>
      <c r="S1207" s="414"/>
      <c r="T1207" s="414"/>
      <c r="U1207" s="414"/>
      <c r="V1207" s="414"/>
      <c r="W1207" s="414"/>
      <c r="X1207" s="414"/>
      <c r="Y1207" s="414"/>
      <c r="Z1207" s="414"/>
      <c r="AA1207" s="414"/>
      <c r="AB1207" s="414"/>
      <c r="AC1207" s="275"/>
      <c r="AD1207" s="275"/>
      <c r="AE1207" s="275"/>
      <c r="AF1207" s="275"/>
      <c r="AG1207" s="275"/>
      <c r="AH1207" s="275"/>
      <c r="AI1207" s="275"/>
      <c r="AJ1207" s="275"/>
      <c r="AK1207" s="275"/>
      <c r="AL1207" s="275"/>
    </row>
    <row r="1208" spans="1:38" s="329" customFormat="1" ht="15" customHeight="1">
      <c r="A1208" s="284" t="str">
        <f>IF('Data invoice'!J1324=0,"",'Data invoice'!K1324)</f>
        <v/>
      </c>
      <c r="B1208" s="284" t="str">
        <f>IF('Data invoice'!K1324=0,"",'Data invoice'!L1324)</f>
        <v/>
      </c>
      <c r="C1208" s="284" t="str">
        <f>IF('Data invoice'!L1324=0,"",'Data invoice'!M1324)</f>
        <v/>
      </c>
      <c r="D1208" s="284" t="str">
        <f>IF('Data invoice'!M1324=0,"",'Data invoice'!N1324)</f>
        <v/>
      </c>
      <c r="E1208" s="284" t="str">
        <f>IF('Data invoice'!N1324=0,"",'Data invoice'!O1324)</f>
        <v/>
      </c>
      <c r="F1208" s="284" t="str">
        <f>IF('Data invoice'!O1324=0,"",'Data invoice'!P1324)</f>
        <v/>
      </c>
      <c r="G1208" s="284" t="str">
        <f>IF('Data invoice'!P1324=0,"",'Data invoice'!Q1324)</f>
        <v/>
      </c>
      <c r="H1208" s="284" t="str">
        <f>IF('Data invoice'!Q1324=0,"",'Data invoice'!R1324)</f>
        <v/>
      </c>
      <c r="I1208" s="320" t="str">
        <f>IF('Data invoice'!R1324=0,"",'Data invoice'!S1324)</f>
        <v/>
      </c>
      <c r="J1208" s="367" t="str">
        <f>IF('Data invoice'!S1324=0,"",'Data invoice'!T1324)</f>
        <v/>
      </c>
      <c r="L1208" s="414"/>
      <c r="M1208" s="275"/>
      <c r="N1208" s="275"/>
      <c r="O1208" s="414"/>
      <c r="P1208" s="414"/>
      <c r="Q1208" s="414"/>
      <c r="R1208" s="414"/>
      <c r="S1208" s="414"/>
      <c r="T1208" s="414"/>
      <c r="U1208" s="414"/>
      <c r="V1208" s="414"/>
      <c r="W1208" s="414"/>
      <c r="X1208" s="414"/>
      <c r="Y1208" s="414"/>
      <c r="Z1208" s="414"/>
      <c r="AA1208" s="414"/>
      <c r="AB1208" s="414"/>
      <c r="AC1208" s="275"/>
      <c r="AD1208" s="275"/>
      <c r="AE1208" s="275"/>
      <c r="AF1208" s="275"/>
      <c r="AG1208" s="275"/>
      <c r="AH1208" s="275"/>
      <c r="AI1208" s="275"/>
      <c r="AJ1208" s="275"/>
      <c r="AK1208" s="275"/>
      <c r="AL1208" s="275"/>
    </row>
    <row r="1209" spans="1:38" s="329" customFormat="1" ht="15" customHeight="1">
      <c r="A1209" s="284" t="str">
        <f>IF('Data invoice'!J1325=0,"",'Data invoice'!K1325)</f>
        <v/>
      </c>
      <c r="B1209" s="284" t="str">
        <f>IF('Data invoice'!K1325=0,"",'Data invoice'!L1325)</f>
        <v/>
      </c>
      <c r="C1209" s="284" t="str">
        <f>IF('Data invoice'!L1325=0,"",'Data invoice'!M1325)</f>
        <v/>
      </c>
      <c r="D1209" s="284" t="str">
        <f>IF('Data invoice'!M1325=0,"",'Data invoice'!N1325)</f>
        <v/>
      </c>
      <c r="E1209" s="284" t="str">
        <f>IF('Data invoice'!N1325=0,"",'Data invoice'!O1325)</f>
        <v/>
      </c>
      <c r="F1209" s="284" t="str">
        <f>IF('Data invoice'!O1325=0,"",'Data invoice'!P1325)</f>
        <v/>
      </c>
      <c r="G1209" s="284" t="str">
        <f>IF('Data invoice'!P1325=0,"",'Data invoice'!Q1325)</f>
        <v/>
      </c>
      <c r="H1209" s="284" t="str">
        <f>IF('Data invoice'!Q1325=0,"",'Data invoice'!R1325)</f>
        <v/>
      </c>
      <c r="I1209" s="320" t="str">
        <f>IF('Data invoice'!R1325=0,"",'Data invoice'!S1325)</f>
        <v/>
      </c>
      <c r="J1209" s="367" t="str">
        <f>IF('Data invoice'!S1325=0,"",'Data invoice'!T1325)</f>
        <v/>
      </c>
      <c r="L1209" s="414"/>
      <c r="M1209" s="275"/>
      <c r="N1209" s="275"/>
      <c r="O1209" s="414"/>
      <c r="P1209" s="414"/>
      <c r="Q1209" s="414"/>
      <c r="R1209" s="414"/>
      <c r="S1209" s="414"/>
      <c r="T1209" s="414"/>
      <c r="U1209" s="414"/>
      <c r="V1209" s="414"/>
      <c r="W1209" s="414"/>
      <c r="X1209" s="414"/>
      <c r="Y1209" s="414"/>
      <c r="Z1209" s="414"/>
      <c r="AA1209" s="414"/>
      <c r="AB1209" s="414"/>
      <c r="AC1209" s="275"/>
      <c r="AD1209" s="275"/>
      <c r="AE1209" s="275"/>
      <c r="AF1209" s="275"/>
      <c r="AG1209" s="275"/>
      <c r="AH1209" s="275"/>
      <c r="AI1209" s="275"/>
      <c r="AJ1209" s="275"/>
      <c r="AK1209" s="275"/>
      <c r="AL1209" s="275"/>
    </row>
    <row r="1210" spans="1:38" s="329" customFormat="1" ht="15" customHeight="1">
      <c r="A1210" s="284" t="str">
        <f>IF('Data invoice'!J1326=0,"",'Data invoice'!K1326)</f>
        <v/>
      </c>
      <c r="B1210" s="284" t="str">
        <f>IF('Data invoice'!K1326=0,"",'Data invoice'!L1326)</f>
        <v/>
      </c>
      <c r="C1210" s="284" t="str">
        <f>IF('Data invoice'!L1326=0,"",'Data invoice'!M1326)</f>
        <v/>
      </c>
      <c r="D1210" s="284" t="str">
        <f>IF('Data invoice'!M1326=0,"",'Data invoice'!N1326)</f>
        <v/>
      </c>
      <c r="E1210" s="284" t="str">
        <f>IF('Data invoice'!N1326=0,"",'Data invoice'!O1326)</f>
        <v/>
      </c>
      <c r="F1210" s="284" t="str">
        <f>IF('Data invoice'!O1326=0,"",'Data invoice'!P1326)</f>
        <v/>
      </c>
      <c r="G1210" s="284" t="str">
        <f>IF('Data invoice'!P1326=0,"",'Data invoice'!Q1326)</f>
        <v/>
      </c>
      <c r="H1210" s="284" t="str">
        <f>IF('Data invoice'!Q1326=0,"",'Data invoice'!R1326)</f>
        <v/>
      </c>
      <c r="I1210" s="320" t="str">
        <f>IF('Data invoice'!R1326=0,"",'Data invoice'!S1326)</f>
        <v/>
      </c>
      <c r="J1210" s="367" t="str">
        <f>IF('Data invoice'!S1326=0,"",'Data invoice'!T1326)</f>
        <v/>
      </c>
      <c r="L1210" s="414"/>
      <c r="M1210" s="275"/>
      <c r="N1210" s="275"/>
      <c r="O1210" s="414"/>
      <c r="P1210" s="414"/>
      <c r="Q1210" s="414"/>
      <c r="R1210" s="414"/>
      <c r="S1210" s="414"/>
      <c r="T1210" s="414"/>
      <c r="U1210" s="414"/>
      <c r="V1210" s="414"/>
      <c r="W1210" s="414"/>
      <c r="X1210" s="414"/>
      <c r="Y1210" s="414"/>
      <c r="Z1210" s="414"/>
      <c r="AA1210" s="414"/>
      <c r="AB1210" s="414"/>
      <c r="AC1210" s="275"/>
      <c r="AD1210" s="275"/>
      <c r="AE1210" s="275"/>
      <c r="AF1210" s="275"/>
      <c r="AG1210" s="275"/>
      <c r="AH1210" s="275"/>
      <c r="AI1210" s="275"/>
      <c r="AJ1210" s="275"/>
      <c r="AK1210" s="275"/>
      <c r="AL1210" s="275"/>
    </row>
    <row r="1211" spans="1:38" s="329" customFormat="1" ht="15" customHeight="1">
      <c r="A1211" s="284" t="str">
        <f>IF('Data invoice'!J1327=0,"",'Data invoice'!K1327)</f>
        <v/>
      </c>
      <c r="B1211" s="284" t="str">
        <f>IF('Data invoice'!K1327=0,"",'Data invoice'!L1327)</f>
        <v/>
      </c>
      <c r="C1211" s="284" t="str">
        <f>IF('Data invoice'!L1327=0,"",'Data invoice'!M1327)</f>
        <v/>
      </c>
      <c r="D1211" s="284" t="str">
        <f>IF('Data invoice'!M1327=0,"",'Data invoice'!N1327)</f>
        <v/>
      </c>
      <c r="E1211" s="284" t="str">
        <f>IF('Data invoice'!N1327=0,"",'Data invoice'!O1327)</f>
        <v/>
      </c>
      <c r="F1211" s="284" t="str">
        <f>IF('Data invoice'!O1327=0,"",'Data invoice'!P1327)</f>
        <v/>
      </c>
      <c r="G1211" s="284" t="str">
        <f>IF('Data invoice'!P1327=0,"",'Data invoice'!Q1327)</f>
        <v/>
      </c>
      <c r="H1211" s="284" t="str">
        <f>IF('Data invoice'!Q1327=0,"",'Data invoice'!R1327)</f>
        <v/>
      </c>
      <c r="I1211" s="320" t="str">
        <f>IF('Data invoice'!R1327=0,"",'Data invoice'!S1327)</f>
        <v/>
      </c>
      <c r="J1211" s="367" t="str">
        <f>IF('Data invoice'!S1327=0,"",'Data invoice'!T1327)</f>
        <v/>
      </c>
      <c r="L1211" s="414"/>
      <c r="M1211" s="275"/>
      <c r="N1211" s="275"/>
      <c r="O1211" s="414"/>
      <c r="P1211" s="414"/>
      <c r="Q1211" s="414"/>
      <c r="R1211" s="414"/>
      <c r="S1211" s="414"/>
      <c r="T1211" s="414"/>
      <c r="U1211" s="414"/>
      <c r="V1211" s="414"/>
      <c r="W1211" s="414"/>
      <c r="X1211" s="414"/>
      <c r="Y1211" s="414"/>
      <c r="Z1211" s="414"/>
      <c r="AA1211" s="414"/>
      <c r="AB1211" s="414"/>
      <c r="AC1211" s="275"/>
      <c r="AD1211" s="275"/>
      <c r="AE1211" s="275"/>
      <c r="AF1211" s="275"/>
      <c r="AG1211" s="275"/>
      <c r="AH1211" s="275"/>
      <c r="AI1211" s="275"/>
      <c r="AJ1211" s="275"/>
      <c r="AK1211" s="275"/>
      <c r="AL1211" s="275"/>
    </row>
    <row r="1212" spans="1:38" s="329" customFormat="1" ht="15" customHeight="1">
      <c r="A1212" s="284" t="str">
        <f>IF('Data invoice'!J1328=0,"",'Data invoice'!K1328)</f>
        <v/>
      </c>
      <c r="B1212" s="284" t="str">
        <f>IF('Data invoice'!K1328=0,"",'Data invoice'!L1328)</f>
        <v/>
      </c>
      <c r="C1212" s="284" t="str">
        <f>IF('Data invoice'!L1328=0,"",'Data invoice'!M1328)</f>
        <v/>
      </c>
      <c r="D1212" s="284" t="str">
        <f>IF('Data invoice'!M1328=0,"",'Data invoice'!N1328)</f>
        <v/>
      </c>
      <c r="E1212" s="284" t="str">
        <f>IF('Data invoice'!N1328=0,"",'Data invoice'!O1328)</f>
        <v/>
      </c>
      <c r="F1212" s="284" t="str">
        <f>IF('Data invoice'!O1328=0,"",'Data invoice'!P1328)</f>
        <v/>
      </c>
      <c r="G1212" s="284" t="str">
        <f>IF('Data invoice'!P1328=0,"",'Data invoice'!Q1328)</f>
        <v/>
      </c>
      <c r="H1212" s="284" t="str">
        <f>IF('Data invoice'!Q1328=0,"",'Data invoice'!R1328)</f>
        <v/>
      </c>
      <c r="I1212" s="320" t="str">
        <f>IF('Data invoice'!R1328=0,"",'Data invoice'!S1328)</f>
        <v/>
      </c>
      <c r="J1212" s="367" t="str">
        <f>IF('Data invoice'!S1328=0,"",'Data invoice'!T1328)</f>
        <v/>
      </c>
      <c r="L1212" s="414"/>
      <c r="M1212" s="275"/>
      <c r="N1212" s="275"/>
      <c r="O1212" s="414"/>
      <c r="P1212" s="414"/>
      <c r="Q1212" s="414"/>
      <c r="R1212" s="414"/>
      <c r="S1212" s="414"/>
      <c r="T1212" s="414"/>
      <c r="U1212" s="414"/>
      <c r="V1212" s="414"/>
      <c r="W1212" s="414"/>
      <c r="X1212" s="414"/>
      <c r="Y1212" s="414"/>
      <c r="Z1212" s="414"/>
      <c r="AA1212" s="414"/>
      <c r="AB1212" s="414"/>
      <c r="AC1212" s="275"/>
      <c r="AD1212" s="275"/>
      <c r="AE1212" s="275"/>
      <c r="AF1212" s="275"/>
      <c r="AG1212" s="275"/>
      <c r="AH1212" s="275"/>
      <c r="AI1212" s="275"/>
      <c r="AJ1212" s="275"/>
      <c r="AK1212" s="275"/>
      <c r="AL1212" s="275"/>
    </row>
    <row r="1213" spans="1:38" s="329" customFormat="1" ht="15" customHeight="1">
      <c r="A1213" s="284" t="str">
        <f>IF('Data invoice'!J1329=0,"",'Data invoice'!K1329)</f>
        <v/>
      </c>
      <c r="B1213" s="284" t="str">
        <f>IF('Data invoice'!K1329=0,"",'Data invoice'!L1329)</f>
        <v/>
      </c>
      <c r="C1213" s="284" t="str">
        <f>IF('Data invoice'!L1329=0,"",'Data invoice'!M1329)</f>
        <v/>
      </c>
      <c r="D1213" s="284" t="str">
        <f>IF('Data invoice'!M1329=0,"",'Data invoice'!N1329)</f>
        <v/>
      </c>
      <c r="E1213" s="284" t="str">
        <f>IF('Data invoice'!N1329=0,"",'Data invoice'!O1329)</f>
        <v/>
      </c>
      <c r="F1213" s="284" t="str">
        <f>IF('Data invoice'!O1329=0,"",'Data invoice'!P1329)</f>
        <v/>
      </c>
      <c r="G1213" s="284" t="str">
        <f>IF('Data invoice'!P1329=0,"",'Data invoice'!Q1329)</f>
        <v/>
      </c>
      <c r="H1213" s="284" t="str">
        <f>IF('Data invoice'!Q1329=0,"",'Data invoice'!R1329)</f>
        <v/>
      </c>
      <c r="I1213" s="320" t="str">
        <f>IF('Data invoice'!R1329=0,"",'Data invoice'!S1329)</f>
        <v/>
      </c>
      <c r="J1213" s="367" t="str">
        <f>IF('Data invoice'!S1329=0,"",'Data invoice'!T1329)</f>
        <v/>
      </c>
      <c r="L1213" s="414"/>
      <c r="M1213" s="275"/>
      <c r="N1213" s="275"/>
      <c r="O1213" s="414"/>
      <c r="P1213" s="414"/>
      <c r="Q1213" s="414"/>
      <c r="R1213" s="414"/>
      <c r="S1213" s="414"/>
      <c r="T1213" s="414"/>
      <c r="U1213" s="414"/>
      <c r="V1213" s="414"/>
      <c r="W1213" s="414"/>
      <c r="X1213" s="414"/>
      <c r="Y1213" s="414"/>
      <c r="Z1213" s="414"/>
      <c r="AA1213" s="414"/>
      <c r="AB1213" s="414"/>
      <c r="AC1213" s="275"/>
      <c r="AD1213" s="275"/>
      <c r="AE1213" s="275"/>
      <c r="AF1213" s="275"/>
      <c r="AG1213" s="275"/>
      <c r="AH1213" s="275"/>
      <c r="AI1213" s="275"/>
      <c r="AJ1213" s="275"/>
      <c r="AK1213" s="275"/>
      <c r="AL1213" s="275"/>
    </row>
    <row r="1214" spans="1:38" s="329" customFormat="1" ht="15" customHeight="1">
      <c r="A1214" s="284" t="str">
        <f>IF('Data invoice'!J1330=0,"",'Data invoice'!K1330)</f>
        <v/>
      </c>
      <c r="B1214" s="284" t="str">
        <f>IF('Data invoice'!K1330=0,"",'Data invoice'!L1330)</f>
        <v/>
      </c>
      <c r="C1214" s="284" t="str">
        <f>IF('Data invoice'!L1330=0,"",'Data invoice'!M1330)</f>
        <v/>
      </c>
      <c r="D1214" s="284" t="str">
        <f>IF('Data invoice'!M1330=0,"",'Data invoice'!N1330)</f>
        <v/>
      </c>
      <c r="E1214" s="284" t="str">
        <f>IF('Data invoice'!N1330=0,"",'Data invoice'!O1330)</f>
        <v/>
      </c>
      <c r="F1214" s="284" t="str">
        <f>IF('Data invoice'!O1330=0,"",'Data invoice'!P1330)</f>
        <v/>
      </c>
      <c r="G1214" s="284" t="str">
        <f>IF('Data invoice'!P1330=0,"",'Data invoice'!Q1330)</f>
        <v/>
      </c>
      <c r="H1214" s="284" t="str">
        <f>IF('Data invoice'!Q1330=0,"",'Data invoice'!R1330)</f>
        <v/>
      </c>
      <c r="I1214" s="320" t="str">
        <f>IF('Data invoice'!R1330=0,"",'Data invoice'!S1330)</f>
        <v/>
      </c>
      <c r="J1214" s="367" t="str">
        <f>IF('Data invoice'!S1330=0,"",'Data invoice'!T1330)</f>
        <v/>
      </c>
      <c r="L1214" s="414"/>
      <c r="M1214" s="275"/>
      <c r="N1214" s="275"/>
      <c r="O1214" s="414"/>
      <c r="P1214" s="414"/>
      <c r="Q1214" s="414"/>
      <c r="R1214" s="414"/>
      <c r="S1214" s="414"/>
      <c r="T1214" s="414"/>
      <c r="U1214" s="414"/>
      <c r="V1214" s="414"/>
      <c r="W1214" s="414"/>
      <c r="X1214" s="414"/>
      <c r="Y1214" s="414"/>
      <c r="Z1214" s="414"/>
      <c r="AA1214" s="414"/>
      <c r="AB1214" s="414"/>
      <c r="AC1214" s="275"/>
      <c r="AD1214" s="275"/>
      <c r="AE1214" s="275"/>
      <c r="AF1214" s="275"/>
      <c r="AG1214" s="275"/>
      <c r="AH1214" s="275"/>
      <c r="AI1214" s="275"/>
      <c r="AJ1214" s="275"/>
      <c r="AK1214" s="275"/>
      <c r="AL1214" s="275"/>
    </row>
    <row r="1215" spans="1:38" s="329" customFormat="1" ht="15" customHeight="1">
      <c r="A1215" s="284" t="str">
        <f>IF('Data invoice'!J1331=0,"",'Data invoice'!K1331)</f>
        <v/>
      </c>
      <c r="B1215" s="284" t="str">
        <f>IF('Data invoice'!K1331=0,"",'Data invoice'!L1331)</f>
        <v/>
      </c>
      <c r="C1215" s="284" t="str">
        <f>IF('Data invoice'!L1331=0,"",'Data invoice'!M1331)</f>
        <v/>
      </c>
      <c r="D1215" s="284" t="str">
        <f>IF('Data invoice'!M1331=0,"",'Data invoice'!N1331)</f>
        <v/>
      </c>
      <c r="E1215" s="284" t="str">
        <f>IF('Data invoice'!N1331=0,"",'Data invoice'!O1331)</f>
        <v/>
      </c>
      <c r="F1215" s="284" t="str">
        <f>IF('Data invoice'!O1331=0,"",'Data invoice'!P1331)</f>
        <v/>
      </c>
      <c r="G1215" s="284" t="str">
        <f>IF('Data invoice'!P1331=0,"",'Data invoice'!Q1331)</f>
        <v/>
      </c>
      <c r="H1215" s="284" t="str">
        <f>IF('Data invoice'!Q1331=0,"",'Data invoice'!R1331)</f>
        <v/>
      </c>
      <c r="I1215" s="320" t="str">
        <f>IF('Data invoice'!R1331=0,"",'Data invoice'!S1331)</f>
        <v/>
      </c>
      <c r="J1215" s="367" t="str">
        <f>IF('Data invoice'!S1331=0,"",'Data invoice'!T1331)</f>
        <v/>
      </c>
      <c r="L1215" s="414"/>
      <c r="M1215" s="275"/>
      <c r="N1215" s="275"/>
      <c r="O1215" s="414"/>
      <c r="P1215" s="414"/>
      <c r="Q1215" s="414"/>
      <c r="R1215" s="414"/>
      <c r="S1215" s="414"/>
      <c r="T1215" s="414"/>
      <c r="U1215" s="414"/>
      <c r="V1215" s="414"/>
      <c r="W1215" s="414"/>
      <c r="X1215" s="414"/>
      <c r="Y1215" s="414"/>
      <c r="Z1215" s="414"/>
      <c r="AA1215" s="414"/>
      <c r="AB1215" s="414"/>
      <c r="AC1215" s="275"/>
      <c r="AD1215" s="275"/>
      <c r="AE1215" s="275"/>
      <c r="AF1215" s="275"/>
      <c r="AG1215" s="275"/>
      <c r="AH1215" s="275"/>
      <c r="AI1215" s="275"/>
      <c r="AJ1215" s="275"/>
      <c r="AK1215" s="275"/>
      <c r="AL1215" s="275"/>
    </row>
    <row r="1216" spans="1:38" s="329" customFormat="1" ht="15" customHeight="1">
      <c r="A1216" s="284" t="str">
        <f>IF('Data invoice'!J1332=0,"",'Data invoice'!K1332)</f>
        <v/>
      </c>
      <c r="B1216" s="284" t="str">
        <f>IF('Data invoice'!K1332=0,"",'Data invoice'!L1332)</f>
        <v/>
      </c>
      <c r="C1216" s="284" t="str">
        <f>IF('Data invoice'!L1332=0,"",'Data invoice'!M1332)</f>
        <v/>
      </c>
      <c r="D1216" s="284" t="str">
        <f>IF('Data invoice'!M1332=0,"",'Data invoice'!N1332)</f>
        <v/>
      </c>
      <c r="E1216" s="284" t="str">
        <f>IF('Data invoice'!N1332=0,"",'Data invoice'!O1332)</f>
        <v/>
      </c>
      <c r="F1216" s="284" t="str">
        <f>IF('Data invoice'!O1332=0,"",'Data invoice'!P1332)</f>
        <v/>
      </c>
      <c r="G1216" s="284" t="str">
        <f>IF('Data invoice'!P1332=0,"",'Data invoice'!Q1332)</f>
        <v/>
      </c>
      <c r="H1216" s="284" t="str">
        <f>IF('Data invoice'!Q1332=0,"",'Data invoice'!R1332)</f>
        <v/>
      </c>
      <c r="I1216" s="320" t="str">
        <f>IF('Data invoice'!R1332=0,"",'Data invoice'!S1332)</f>
        <v/>
      </c>
      <c r="J1216" s="367" t="str">
        <f>IF('Data invoice'!S1332=0,"",'Data invoice'!T1332)</f>
        <v/>
      </c>
      <c r="L1216" s="414"/>
      <c r="M1216" s="275"/>
      <c r="N1216" s="275"/>
      <c r="O1216" s="414"/>
      <c r="P1216" s="414"/>
      <c r="Q1216" s="414"/>
      <c r="R1216" s="414"/>
      <c r="S1216" s="414"/>
      <c r="T1216" s="414"/>
      <c r="U1216" s="414"/>
      <c r="V1216" s="414"/>
      <c r="W1216" s="414"/>
      <c r="X1216" s="414"/>
      <c r="Y1216" s="414"/>
      <c r="Z1216" s="414"/>
      <c r="AA1216" s="414"/>
      <c r="AB1216" s="414"/>
      <c r="AC1216" s="275"/>
      <c r="AD1216" s="275"/>
      <c r="AE1216" s="275"/>
      <c r="AF1216" s="275"/>
      <c r="AG1216" s="275"/>
      <c r="AH1216" s="275"/>
      <c r="AI1216" s="275"/>
      <c r="AJ1216" s="275"/>
      <c r="AK1216" s="275"/>
      <c r="AL1216" s="275"/>
    </row>
    <row r="1217" spans="1:38" s="329" customFormat="1" ht="15" customHeight="1">
      <c r="A1217" s="284" t="str">
        <f>IF('Data invoice'!J1333=0,"",'Data invoice'!K1333)</f>
        <v/>
      </c>
      <c r="B1217" s="284" t="str">
        <f>IF('Data invoice'!K1333=0,"",'Data invoice'!L1333)</f>
        <v/>
      </c>
      <c r="C1217" s="284" t="str">
        <f>IF('Data invoice'!L1333=0,"",'Data invoice'!M1333)</f>
        <v/>
      </c>
      <c r="D1217" s="284" t="str">
        <f>IF('Data invoice'!M1333=0,"",'Data invoice'!N1333)</f>
        <v/>
      </c>
      <c r="E1217" s="284" t="str">
        <f>IF('Data invoice'!N1333=0,"",'Data invoice'!O1333)</f>
        <v/>
      </c>
      <c r="F1217" s="284" t="str">
        <f>IF('Data invoice'!O1333=0,"",'Data invoice'!P1333)</f>
        <v/>
      </c>
      <c r="G1217" s="284" t="str">
        <f>IF('Data invoice'!P1333=0,"",'Data invoice'!Q1333)</f>
        <v/>
      </c>
      <c r="H1217" s="284" t="str">
        <f>IF('Data invoice'!Q1333=0,"",'Data invoice'!R1333)</f>
        <v/>
      </c>
      <c r="I1217" s="320" t="str">
        <f>IF('Data invoice'!R1333=0,"",'Data invoice'!S1333)</f>
        <v/>
      </c>
      <c r="J1217" s="367" t="str">
        <f>IF('Data invoice'!S1333=0,"",'Data invoice'!T1333)</f>
        <v/>
      </c>
      <c r="L1217" s="414"/>
      <c r="M1217" s="275"/>
      <c r="N1217" s="275"/>
      <c r="O1217" s="414"/>
      <c r="P1217" s="414"/>
      <c r="Q1217" s="414"/>
      <c r="R1217" s="414"/>
      <c r="S1217" s="414"/>
      <c r="T1217" s="414"/>
      <c r="U1217" s="414"/>
      <c r="V1217" s="414"/>
      <c r="W1217" s="414"/>
      <c r="X1217" s="414"/>
      <c r="Y1217" s="414"/>
      <c r="Z1217" s="414"/>
      <c r="AA1217" s="414"/>
      <c r="AB1217" s="414"/>
      <c r="AC1217" s="275"/>
      <c r="AD1217" s="275"/>
      <c r="AE1217" s="275"/>
      <c r="AF1217" s="275"/>
      <c r="AG1217" s="275"/>
      <c r="AH1217" s="275"/>
      <c r="AI1217" s="275"/>
      <c r="AJ1217" s="275"/>
      <c r="AK1217" s="275"/>
      <c r="AL1217" s="275"/>
    </row>
    <row r="1218" spans="1:38" s="329" customFormat="1" ht="15" customHeight="1">
      <c r="A1218" s="284" t="str">
        <f>IF('Data invoice'!J1334=0,"",'Data invoice'!K1334)</f>
        <v/>
      </c>
      <c r="B1218" s="284" t="str">
        <f>IF('Data invoice'!K1334=0,"",'Data invoice'!L1334)</f>
        <v/>
      </c>
      <c r="C1218" s="284" t="str">
        <f>IF('Data invoice'!L1334=0,"",'Data invoice'!M1334)</f>
        <v/>
      </c>
      <c r="D1218" s="284" t="str">
        <f>IF('Data invoice'!M1334=0,"",'Data invoice'!N1334)</f>
        <v/>
      </c>
      <c r="E1218" s="284" t="str">
        <f>IF('Data invoice'!N1334=0,"",'Data invoice'!O1334)</f>
        <v/>
      </c>
      <c r="F1218" s="284" t="str">
        <f>IF('Data invoice'!O1334=0,"",'Data invoice'!P1334)</f>
        <v/>
      </c>
      <c r="G1218" s="284" t="str">
        <f>IF('Data invoice'!P1334=0,"",'Data invoice'!Q1334)</f>
        <v/>
      </c>
      <c r="H1218" s="284" t="str">
        <f>IF('Data invoice'!Q1334=0,"",'Data invoice'!R1334)</f>
        <v/>
      </c>
      <c r="I1218" s="320" t="str">
        <f>IF('Data invoice'!R1334=0,"",'Data invoice'!S1334)</f>
        <v/>
      </c>
      <c r="J1218" s="367" t="str">
        <f>IF('Data invoice'!S1334=0,"",'Data invoice'!T1334)</f>
        <v/>
      </c>
      <c r="L1218" s="414"/>
      <c r="M1218" s="275"/>
      <c r="N1218" s="275"/>
      <c r="O1218" s="414"/>
      <c r="P1218" s="414"/>
      <c r="Q1218" s="414"/>
      <c r="R1218" s="414"/>
      <c r="S1218" s="414"/>
      <c r="T1218" s="414"/>
      <c r="U1218" s="414"/>
      <c r="V1218" s="414"/>
      <c r="W1218" s="414"/>
      <c r="X1218" s="414"/>
      <c r="Y1218" s="414"/>
      <c r="Z1218" s="414"/>
      <c r="AA1218" s="414"/>
      <c r="AB1218" s="414"/>
      <c r="AC1218" s="275"/>
      <c r="AD1218" s="275"/>
      <c r="AE1218" s="275"/>
      <c r="AF1218" s="275"/>
      <c r="AG1218" s="275"/>
      <c r="AH1218" s="275"/>
      <c r="AI1218" s="275"/>
      <c r="AJ1218" s="275"/>
      <c r="AK1218" s="275"/>
      <c r="AL1218" s="275"/>
    </row>
    <row r="1219" spans="1:38" s="329" customFormat="1" ht="15" customHeight="1">
      <c r="A1219" s="284" t="str">
        <f>IF('Data invoice'!J1335=0,"",'Data invoice'!K1335)</f>
        <v/>
      </c>
      <c r="B1219" s="284" t="str">
        <f>IF('Data invoice'!K1335=0,"",'Data invoice'!L1335)</f>
        <v/>
      </c>
      <c r="C1219" s="284" t="str">
        <f>IF('Data invoice'!L1335=0,"",'Data invoice'!M1335)</f>
        <v/>
      </c>
      <c r="D1219" s="284" t="str">
        <f>IF('Data invoice'!M1335=0,"",'Data invoice'!N1335)</f>
        <v/>
      </c>
      <c r="E1219" s="284" t="str">
        <f>IF('Data invoice'!N1335=0,"",'Data invoice'!O1335)</f>
        <v/>
      </c>
      <c r="F1219" s="284" t="str">
        <f>IF('Data invoice'!O1335=0,"",'Data invoice'!P1335)</f>
        <v/>
      </c>
      <c r="G1219" s="284" t="str">
        <f>IF('Data invoice'!P1335=0,"",'Data invoice'!Q1335)</f>
        <v/>
      </c>
      <c r="H1219" s="284" t="str">
        <f>IF('Data invoice'!Q1335=0,"",'Data invoice'!R1335)</f>
        <v/>
      </c>
      <c r="I1219" s="320" t="str">
        <f>IF('Data invoice'!R1335=0,"",'Data invoice'!S1335)</f>
        <v/>
      </c>
      <c r="J1219" s="367" t="str">
        <f>IF('Data invoice'!S1335=0,"",'Data invoice'!T1335)</f>
        <v/>
      </c>
      <c r="L1219" s="414"/>
      <c r="M1219" s="275"/>
      <c r="N1219" s="275"/>
      <c r="O1219" s="414"/>
      <c r="P1219" s="414"/>
      <c r="Q1219" s="414"/>
      <c r="R1219" s="414"/>
      <c r="S1219" s="414"/>
      <c r="T1219" s="414"/>
      <c r="U1219" s="414"/>
      <c r="V1219" s="414"/>
      <c r="W1219" s="414"/>
      <c r="X1219" s="414"/>
      <c r="Y1219" s="414"/>
      <c r="Z1219" s="414"/>
      <c r="AA1219" s="414"/>
      <c r="AB1219" s="414"/>
      <c r="AC1219" s="275"/>
      <c r="AD1219" s="275"/>
      <c r="AE1219" s="275"/>
      <c r="AF1219" s="275"/>
      <c r="AG1219" s="275"/>
      <c r="AH1219" s="275"/>
      <c r="AI1219" s="275"/>
      <c r="AJ1219" s="275"/>
      <c r="AK1219" s="275"/>
      <c r="AL1219" s="275"/>
    </row>
    <row r="1220" spans="1:38" s="329" customFormat="1" ht="15" customHeight="1">
      <c r="A1220" s="284" t="str">
        <f>IF('Data invoice'!J1336=0,"",'Data invoice'!K1336)</f>
        <v/>
      </c>
      <c r="B1220" s="284" t="str">
        <f>IF('Data invoice'!K1336=0,"",'Data invoice'!L1336)</f>
        <v/>
      </c>
      <c r="C1220" s="284" t="str">
        <f>IF('Data invoice'!L1336=0,"",'Data invoice'!M1336)</f>
        <v/>
      </c>
      <c r="D1220" s="284" t="str">
        <f>IF('Data invoice'!M1336=0,"",'Data invoice'!N1336)</f>
        <v/>
      </c>
      <c r="E1220" s="284" t="str">
        <f>IF('Data invoice'!N1336=0,"",'Data invoice'!O1336)</f>
        <v/>
      </c>
      <c r="F1220" s="284" t="str">
        <f>IF('Data invoice'!O1336=0,"",'Data invoice'!P1336)</f>
        <v/>
      </c>
      <c r="G1220" s="284" t="str">
        <f>IF('Data invoice'!P1336=0,"",'Data invoice'!Q1336)</f>
        <v/>
      </c>
      <c r="H1220" s="284" t="str">
        <f>IF('Data invoice'!Q1336=0,"",'Data invoice'!R1336)</f>
        <v/>
      </c>
      <c r="I1220" s="320" t="str">
        <f>IF('Data invoice'!R1336=0,"",'Data invoice'!S1336)</f>
        <v/>
      </c>
      <c r="J1220" s="367" t="str">
        <f>IF('Data invoice'!S1336=0,"",'Data invoice'!T1336)</f>
        <v/>
      </c>
      <c r="L1220" s="414"/>
      <c r="M1220" s="275"/>
      <c r="N1220" s="275"/>
      <c r="O1220" s="414"/>
      <c r="P1220" s="414"/>
      <c r="Q1220" s="414"/>
      <c r="R1220" s="414"/>
      <c r="S1220" s="414"/>
      <c r="T1220" s="414"/>
      <c r="U1220" s="414"/>
      <c r="V1220" s="414"/>
      <c r="W1220" s="414"/>
      <c r="X1220" s="414"/>
      <c r="Y1220" s="414"/>
      <c r="Z1220" s="414"/>
      <c r="AA1220" s="414"/>
      <c r="AB1220" s="414"/>
      <c r="AC1220" s="275"/>
      <c r="AD1220" s="275"/>
      <c r="AE1220" s="275"/>
      <c r="AF1220" s="275"/>
      <c r="AG1220" s="275"/>
      <c r="AH1220" s="275"/>
      <c r="AI1220" s="275"/>
      <c r="AJ1220" s="275"/>
      <c r="AK1220" s="275"/>
      <c r="AL1220" s="275"/>
    </row>
    <row r="1221" spans="1:38" s="329" customFormat="1" ht="15" customHeight="1">
      <c r="A1221" s="284" t="str">
        <f>IF('Data invoice'!J1337=0,"",'Data invoice'!K1337)</f>
        <v/>
      </c>
      <c r="B1221" s="284" t="str">
        <f>IF('Data invoice'!K1337=0,"",'Data invoice'!L1337)</f>
        <v/>
      </c>
      <c r="C1221" s="284" t="str">
        <f>IF('Data invoice'!L1337=0,"",'Data invoice'!M1337)</f>
        <v/>
      </c>
      <c r="D1221" s="284" t="str">
        <f>IF('Data invoice'!M1337=0,"",'Data invoice'!N1337)</f>
        <v/>
      </c>
      <c r="E1221" s="284" t="str">
        <f>IF('Data invoice'!N1337=0,"",'Data invoice'!O1337)</f>
        <v/>
      </c>
      <c r="F1221" s="284" t="str">
        <f>IF('Data invoice'!O1337=0,"",'Data invoice'!P1337)</f>
        <v/>
      </c>
      <c r="G1221" s="284" t="str">
        <f>IF('Data invoice'!P1337=0,"",'Data invoice'!Q1337)</f>
        <v/>
      </c>
      <c r="H1221" s="284" t="str">
        <f>IF('Data invoice'!Q1337=0,"",'Data invoice'!R1337)</f>
        <v/>
      </c>
      <c r="I1221" s="320" t="str">
        <f>IF('Data invoice'!R1337=0,"",'Data invoice'!S1337)</f>
        <v/>
      </c>
      <c r="J1221" s="367" t="str">
        <f>IF('Data invoice'!S1337=0,"",'Data invoice'!T1337)</f>
        <v/>
      </c>
      <c r="L1221" s="414"/>
      <c r="M1221" s="275"/>
      <c r="N1221" s="275"/>
      <c r="O1221" s="414"/>
      <c r="P1221" s="414"/>
      <c r="Q1221" s="414"/>
      <c r="R1221" s="414"/>
      <c r="S1221" s="414"/>
      <c r="T1221" s="414"/>
      <c r="U1221" s="414"/>
      <c r="V1221" s="414"/>
      <c r="W1221" s="414"/>
      <c r="X1221" s="414"/>
      <c r="Y1221" s="414"/>
      <c r="Z1221" s="414"/>
      <c r="AA1221" s="414"/>
      <c r="AB1221" s="414"/>
      <c r="AC1221" s="275"/>
      <c r="AD1221" s="275"/>
      <c r="AE1221" s="275"/>
      <c r="AF1221" s="275"/>
      <c r="AG1221" s="275"/>
      <c r="AH1221" s="275"/>
      <c r="AI1221" s="275"/>
      <c r="AJ1221" s="275"/>
      <c r="AK1221" s="275"/>
      <c r="AL1221" s="275"/>
    </row>
    <row r="1222" spans="1:38" s="329" customFormat="1" ht="15" customHeight="1">
      <c r="A1222" s="284" t="str">
        <f>IF('Data invoice'!J1338=0,"",'Data invoice'!K1338)</f>
        <v/>
      </c>
      <c r="B1222" s="284" t="str">
        <f>IF('Data invoice'!K1338=0,"",'Data invoice'!L1338)</f>
        <v/>
      </c>
      <c r="C1222" s="284" t="str">
        <f>IF('Data invoice'!L1338=0,"",'Data invoice'!M1338)</f>
        <v/>
      </c>
      <c r="D1222" s="284" t="str">
        <f>IF('Data invoice'!M1338=0,"",'Data invoice'!N1338)</f>
        <v/>
      </c>
      <c r="E1222" s="284" t="str">
        <f>IF('Data invoice'!N1338=0,"",'Data invoice'!O1338)</f>
        <v/>
      </c>
      <c r="F1222" s="284" t="str">
        <f>IF('Data invoice'!O1338=0,"",'Data invoice'!P1338)</f>
        <v/>
      </c>
      <c r="G1222" s="284" t="str">
        <f>IF('Data invoice'!P1338=0,"",'Data invoice'!Q1338)</f>
        <v/>
      </c>
      <c r="H1222" s="284" t="str">
        <f>IF('Data invoice'!Q1338=0,"",'Data invoice'!R1338)</f>
        <v/>
      </c>
      <c r="I1222" s="320" t="str">
        <f>IF('Data invoice'!R1338=0,"",'Data invoice'!S1338)</f>
        <v/>
      </c>
      <c r="J1222" s="367" t="str">
        <f>IF('Data invoice'!S1338=0,"",'Data invoice'!T1338)</f>
        <v/>
      </c>
      <c r="L1222" s="414"/>
      <c r="M1222" s="275"/>
      <c r="N1222" s="275"/>
      <c r="O1222" s="414"/>
      <c r="P1222" s="414"/>
      <c r="Q1222" s="414"/>
      <c r="R1222" s="414"/>
      <c r="S1222" s="414"/>
      <c r="T1222" s="414"/>
      <c r="U1222" s="414"/>
      <c r="V1222" s="414"/>
      <c r="W1222" s="414"/>
      <c r="X1222" s="414"/>
      <c r="Y1222" s="414"/>
      <c r="Z1222" s="414"/>
      <c r="AA1222" s="414"/>
      <c r="AB1222" s="414"/>
      <c r="AC1222" s="275"/>
      <c r="AD1222" s="275"/>
      <c r="AE1222" s="275"/>
      <c r="AF1222" s="275"/>
      <c r="AG1222" s="275"/>
      <c r="AH1222" s="275"/>
      <c r="AI1222" s="275"/>
      <c r="AJ1222" s="275"/>
      <c r="AK1222" s="275"/>
      <c r="AL1222" s="275"/>
    </row>
    <row r="1223" spans="1:38" s="329" customFormat="1" ht="15" customHeight="1">
      <c r="A1223" s="284" t="str">
        <f>IF('Data invoice'!J1339=0,"",'Data invoice'!K1339)</f>
        <v/>
      </c>
      <c r="B1223" s="284" t="str">
        <f>IF('Data invoice'!K1339=0,"",'Data invoice'!L1339)</f>
        <v/>
      </c>
      <c r="C1223" s="284" t="str">
        <f>IF('Data invoice'!L1339=0,"",'Data invoice'!M1339)</f>
        <v/>
      </c>
      <c r="D1223" s="284" t="str">
        <f>IF('Data invoice'!M1339=0,"",'Data invoice'!N1339)</f>
        <v/>
      </c>
      <c r="E1223" s="284" t="str">
        <f>IF('Data invoice'!N1339=0,"",'Data invoice'!O1339)</f>
        <v/>
      </c>
      <c r="F1223" s="284" t="str">
        <f>IF('Data invoice'!O1339=0,"",'Data invoice'!P1339)</f>
        <v/>
      </c>
      <c r="G1223" s="284" t="str">
        <f>IF('Data invoice'!P1339=0,"",'Data invoice'!Q1339)</f>
        <v/>
      </c>
      <c r="H1223" s="284" t="str">
        <f>IF('Data invoice'!Q1339=0,"",'Data invoice'!R1339)</f>
        <v/>
      </c>
      <c r="I1223" s="320" t="str">
        <f>IF('Data invoice'!R1339=0,"",'Data invoice'!S1339)</f>
        <v/>
      </c>
      <c r="J1223" s="367" t="str">
        <f>IF('Data invoice'!S1339=0,"",'Data invoice'!T1339)</f>
        <v/>
      </c>
      <c r="L1223" s="414"/>
      <c r="M1223" s="275"/>
      <c r="N1223" s="275"/>
      <c r="O1223" s="414"/>
      <c r="P1223" s="414"/>
      <c r="Q1223" s="414"/>
      <c r="R1223" s="414"/>
      <c r="S1223" s="414"/>
      <c r="T1223" s="414"/>
      <c r="U1223" s="414"/>
      <c r="V1223" s="414"/>
      <c r="W1223" s="414"/>
      <c r="X1223" s="414"/>
      <c r="Y1223" s="414"/>
      <c r="Z1223" s="414"/>
      <c r="AA1223" s="414"/>
      <c r="AB1223" s="414"/>
      <c r="AC1223" s="275"/>
      <c r="AD1223" s="275"/>
      <c r="AE1223" s="275"/>
      <c r="AF1223" s="275"/>
      <c r="AG1223" s="275"/>
      <c r="AH1223" s="275"/>
      <c r="AI1223" s="275"/>
      <c r="AJ1223" s="275"/>
      <c r="AK1223" s="275"/>
      <c r="AL1223" s="275"/>
    </row>
    <row r="1224" spans="1:38" s="329" customFormat="1" ht="15" customHeight="1">
      <c r="A1224" s="284" t="str">
        <f>IF('Data invoice'!J1340=0,"",'Data invoice'!K1340)</f>
        <v/>
      </c>
      <c r="B1224" s="284" t="str">
        <f>IF('Data invoice'!K1340=0,"",'Data invoice'!L1340)</f>
        <v/>
      </c>
      <c r="C1224" s="284" t="str">
        <f>IF('Data invoice'!L1340=0,"",'Data invoice'!M1340)</f>
        <v/>
      </c>
      <c r="D1224" s="284" t="str">
        <f>IF('Data invoice'!M1340=0,"",'Data invoice'!N1340)</f>
        <v/>
      </c>
      <c r="E1224" s="284" t="str">
        <f>IF('Data invoice'!N1340=0,"",'Data invoice'!O1340)</f>
        <v/>
      </c>
      <c r="F1224" s="284" t="str">
        <f>IF('Data invoice'!O1340=0,"",'Data invoice'!P1340)</f>
        <v/>
      </c>
      <c r="G1224" s="284" t="str">
        <f>IF('Data invoice'!P1340=0,"",'Data invoice'!Q1340)</f>
        <v/>
      </c>
      <c r="H1224" s="284" t="str">
        <f>IF('Data invoice'!Q1340=0,"",'Data invoice'!R1340)</f>
        <v/>
      </c>
      <c r="I1224" s="320" t="str">
        <f>IF('Data invoice'!R1340=0,"",'Data invoice'!S1340)</f>
        <v/>
      </c>
      <c r="J1224" s="367" t="str">
        <f>IF('Data invoice'!S1340=0,"",'Data invoice'!T1340)</f>
        <v/>
      </c>
      <c r="L1224" s="414"/>
      <c r="M1224" s="275"/>
      <c r="N1224" s="275"/>
      <c r="O1224" s="414"/>
      <c r="P1224" s="414"/>
      <c r="Q1224" s="414"/>
      <c r="R1224" s="414"/>
      <c r="S1224" s="414"/>
      <c r="T1224" s="414"/>
      <c r="U1224" s="414"/>
      <c r="V1224" s="414"/>
      <c r="W1224" s="414"/>
      <c r="X1224" s="414"/>
      <c r="Y1224" s="414"/>
      <c r="Z1224" s="414"/>
      <c r="AA1224" s="414"/>
      <c r="AB1224" s="414"/>
      <c r="AC1224" s="275"/>
      <c r="AD1224" s="275"/>
      <c r="AE1224" s="275"/>
      <c r="AF1224" s="275"/>
      <c r="AG1224" s="275"/>
      <c r="AH1224" s="275"/>
      <c r="AI1224" s="275"/>
      <c r="AJ1224" s="275"/>
      <c r="AK1224" s="275"/>
      <c r="AL1224" s="275"/>
    </row>
    <row r="1225" spans="1:38" s="329" customFormat="1" ht="15" customHeight="1">
      <c r="A1225" s="284" t="str">
        <f>IF('Data invoice'!J1341=0,"",'Data invoice'!K1341)</f>
        <v/>
      </c>
      <c r="B1225" s="284" t="str">
        <f>IF('Data invoice'!K1341=0,"",'Data invoice'!L1341)</f>
        <v/>
      </c>
      <c r="C1225" s="284" t="str">
        <f>IF('Data invoice'!L1341=0,"",'Data invoice'!M1341)</f>
        <v/>
      </c>
      <c r="D1225" s="284" t="str">
        <f>IF('Data invoice'!M1341=0,"",'Data invoice'!N1341)</f>
        <v/>
      </c>
      <c r="E1225" s="284" t="str">
        <f>IF('Data invoice'!N1341=0,"",'Data invoice'!O1341)</f>
        <v/>
      </c>
      <c r="F1225" s="284" t="str">
        <f>IF('Data invoice'!O1341=0,"",'Data invoice'!P1341)</f>
        <v/>
      </c>
      <c r="G1225" s="284" t="str">
        <f>IF('Data invoice'!P1341=0,"",'Data invoice'!Q1341)</f>
        <v/>
      </c>
      <c r="H1225" s="284" t="str">
        <f>IF('Data invoice'!Q1341=0,"",'Data invoice'!R1341)</f>
        <v/>
      </c>
      <c r="I1225" s="320" t="str">
        <f>IF('Data invoice'!R1341=0,"",'Data invoice'!S1341)</f>
        <v/>
      </c>
      <c r="J1225" s="367" t="str">
        <f>IF('Data invoice'!S1341=0,"",'Data invoice'!T1341)</f>
        <v/>
      </c>
      <c r="L1225" s="414"/>
      <c r="M1225" s="275"/>
      <c r="N1225" s="275"/>
      <c r="O1225" s="414"/>
      <c r="P1225" s="414"/>
      <c r="Q1225" s="414"/>
      <c r="R1225" s="414"/>
      <c r="S1225" s="414"/>
      <c r="T1225" s="414"/>
      <c r="U1225" s="414"/>
      <c r="V1225" s="414"/>
      <c r="W1225" s="414"/>
      <c r="X1225" s="414"/>
      <c r="Y1225" s="414"/>
      <c r="Z1225" s="414"/>
      <c r="AA1225" s="414"/>
      <c r="AB1225" s="414"/>
      <c r="AC1225" s="275"/>
      <c r="AD1225" s="275"/>
      <c r="AE1225" s="275"/>
      <c r="AF1225" s="275"/>
      <c r="AG1225" s="275"/>
      <c r="AH1225" s="275"/>
      <c r="AI1225" s="275"/>
      <c r="AJ1225" s="275"/>
      <c r="AK1225" s="275"/>
      <c r="AL1225" s="275"/>
    </row>
    <row r="1226" spans="1:38" s="329" customFormat="1" ht="15" customHeight="1">
      <c r="A1226" s="284" t="str">
        <f>IF('Data invoice'!J1342=0,"",'Data invoice'!K1342)</f>
        <v/>
      </c>
      <c r="B1226" s="284" t="str">
        <f>IF('Data invoice'!K1342=0,"",'Data invoice'!L1342)</f>
        <v/>
      </c>
      <c r="C1226" s="284" t="str">
        <f>IF('Data invoice'!L1342=0,"",'Data invoice'!M1342)</f>
        <v/>
      </c>
      <c r="D1226" s="284" t="str">
        <f>IF('Data invoice'!M1342=0,"",'Data invoice'!N1342)</f>
        <v/>
      </c>
      <c r="E1226" s="284" t="str">
        <f>IF('Data invoice'!N1342=0,"",'Data invoice'!O1342)</f>
        <v/>
      </c>
      <c r="F1226" s="284" t="str">
        <f>IF('Data invoice'!O1342=0,"",'Data invoice'!P1342)</f>
        <v/>
      </c>
      <c r="G1226" s="284" t="str">
        <f>IF('Data invoice'!P1342=0,"",'Data invoice'!Q1342)</f>
        <v/>
      </c>
      <c r="H1226" s="284" t="str">
        <f>IF('Data invoice'!Q1342=0,"",'Data invoice'!R1342)</f>
        <v/>
      </c>
      <c r="I1226" s="320" t="str">
        <f>IF('Data invoice'!R1342=0,"",'Data invoice'!S1342)</f>
        <v/>
      </c>
      <c r="J1226" s="367" t="str">
        <f>IF('Data invoice'!S1342=0,"",'Data invoice'!T1342)</f>
        <v/>
      </c>
      <c r="L1226" s="414"/>
      <c r="M1226" s="275"/>
      <c r="N1226" s="275"/>
      <c r="O1226" s="414"/>
      <c r="P1226" s="414"/>
      <c r="Q1226" s="414"/>
      <c r="R1226" s="414"/>
      <c r="S1226" s="414"/>
      <c r="T1226" s="414"/>
      <c r="U1226" s="414"/>
      <c r="V1226" s="414"/>
      <c r="W1226" s="414"/>
      <c r="X1226" s="414"/>
      <c r="Y1226" s="414"/>
      <c r="Z1226" s="414"/>
      <c r="AA1226" s="414"/>
      <c r="AB1226" s="414"/>
      <c r="AC1226" s="275"/>
      <c r="AD1226" s="275"/>
      <c r="AE1226" s="275"/>
      <c r="AF1226" s="275"/>
      <c r="AG1226" s="275"/>
      <c r="AH1226" s="275"/>
      <c r="AI1226" s="275"/>
      <c r="AJ1226" s="275"/>
      <c r="AK1226" s="275"/>
      <c r="AL1226" s="275"/>
    </row>
    <row r="1227" spans="1:38" s="329" customFormat="1" ht="15" customHeight="1">
      <c r="A1227" s="284" t="str">
        <f>IF('Data invoice'!J1343=0,"",'Data invoice'!K1343)</f>
        <v/>
      </c>
      <c r="B1227" s="284" t="str">
        <f>IF('Data invoice'!K1343=0,"",'Data invoice'!L1343)</f>
        <v/>
      </c>
      <c r="C1227" s="284" t="str">
        <f>IF('Data invoice'!L1343=0,"",'Data invoice'!M1343)</f>
        <v/>
      </c>
      <c r="D1227" s="284" t="str">
        <f>IF('Data invoice'!M1343=0,"",'Data invoice'!N1343)</f>
        <v/>
      </c>
      <c r="E1227" s="284" t="str">
        <f>IF('Data invoice'!N1343=0,"",'Data invoice'!O1343)</f>
        <v/>
      </c>
      <c r="F1227" s="284" t="str">
        <f>IF('Data invoice'!O1343=0,"",'Data invoice'!P1343)</f>
        <v/>
      </c>
      <c r="G1227" s="284" t="str">
        <f>IF('Data invoice'!P1343=0,"",'Data invoice'!Q1343)</f>
        <v/>
      </c>
      <c r="H1227" s="284" t="str">
        <f>IF('Data invoice'!Q1343=0,"",'Data invoice'!R1343)</f>
        <v/>
      </c>
      <c r="I1227" s="320" t="str">
        <f>IF('Data invoice'!R1343=0,"",'Data invoice'!S1343)</f>
        <v/>
      </c>
      <c r="J1227" s="367" t="str">
        <f>IF('Data invoice'!S1343=0,"",'Data invoice'!T1343)</f>
        <v/>
      </c>
      <c r="L1227" s="414"/>
      <c r="M1227" s="275"/>
      <c r="N1227" s="275"/>
      <c r="O1227" s="414"/>
      <c r="P1227" s="414"/>
      <c r="Q1227" s="414"/>
      <c r="R1227" s="414"/>
      <c r="S1227" s="414"/>
      <c r="T1227" s="414"/>
      <c r="U1227" s="414"/>
      <c r="V1227" s="414"/>
      <c r="W1227" s="414"/>
      <c r="X1227" s="414"/>
      <c r="Y1227" s="414"/>
      <c r="Z1227" s="414"/>
      <c r="AA1227" s="414"/>
      <c r="AB1227" s="414"/>
      <c r="AC1227" s="275"/>
      <c r="AD1227" s="275"/>
      <c r="AE1227" s="275"/>
      <c r="AF1227" s="275"/>
      <c r="AG1227" s="275"/>
      <c r="AH1227" s="275"/>
      <c r="AI1227" s="275"/>
      <c r="AJ1227" s="275"/>
      <c r="AK1227" s="275"/>
      <c r="AL1227" s="275"/>
    </row>
    <row r="1228" spans="1:38" s="329" customFormat="1" ht="15" customHeight="1">
      <c r="A1228" s="284" t="str">
        <f>IF('Data invoice'!J1344=0,"",'Data invoice'!K1344)</f>
        <v/>
      </c>
      <c r="B1228" s="284" t="str">
        <f>IF('Data invoice'!K1344=0,"",'Data invoice'!L1344)</f>
        <v/>
      </c>
      <c r="C1228" s="284" t="str">
        <f>IF('Data invoice'!L1344=0,"",'Data invoice'!M1344)</f>
        <v/>
      </c>
      <c r="D1228" s="284" t="str">
        <f>IF('Data invoice'!M1344=0,"",'Data invoice'!N1344)</f>
        <v/>
      </c>
      <c r="E1228" s="284" t="str">
        <f>IF('Data invoice'!N1344=0,"",'Data invoice'!O1344)</f>
        <v/>
      </c>
      <c r="F1228" s="284" t="str">
        <f>IF('Data invoice'!O1344=0,"",'Data invoice'!P1344)</f>
        <v/>
      </c>
      <c r="G1228" s="284" t="str">
        <f>IF('Data invoice'!P1344=0,"",'Data invoice'!Q1344)</f>
        <v/>
      </c>
      <c r="H1228" s="284" t="str">
        <f>IF('Data invoice'!Q1344=0,"",'Data invoice'!R1344)</f>
        <v/>
      </c>
      <c r="I1228" s="320" t="str">
        <f>IF('Data invoice'!R1344=0,"",'Data invoice'!S1344)</f>
        <v/>
      </c>
      <c r="J1228" s="367" t="str">
        <f>IF('Data invoice'!S1344=0,"",'Data invoice'!T1344)</f>
        <v/>
      </c>
      <c r="L1228" s="414"/>
      <c r="M1228" s="275"/>
      <c r="N1228" s="275"/>
      <c r="O1228" s="414"/>
      <c r="P1228" s="414"/>
      <c r="Q1228" s="414"/>
      <c r="R1228" s="414"/>
      <c r="S1228" s="414"/>
      <c r="T1228" s="414"/>
      <c r="U1228" s="414"/>
      <c r="V1228" s="414"/>
      <c r="W1228" s="414"/>
      <c r="X1228" s="414"/>
      <c r="Y1228" s="414"/>
      <c r="Z1228" s="414"/>
      <c r="AA1228" s="414"/>
      <c r="AB1228" s="414"/>
      <c r="AC1228" s="275"/>
      <c r="AD1228" s="275"/>
      <c r="AE1228" s="275"/>
      <c r="AF1228" s="275"/>
      <c r="AG1228" s="275"/>
      <c r="AH1228" s="275"/>
      <c r="AI1228" s="275"/>
      <c r="AJ1228" s="275"/>
      <c r="AK1228" s="275"/>
      <c r="AL1228" s="275"/>
    </row>
    <row r="1229" spans="1:38" s="329" customFormat="1" ht="15" customHeight="1">
      <c r="A1229" s="284" t="str">
        <f>IF('Data invoice'!J1345=0,"",'Data invoice'!K1345)</f>
        <v/>
      </c>
      <c r="B1229" s="284" t="str">
        <f>IF('Data invoice'!K1345=0,"",'Data invoice'!L1345)</f>
        <v/>
      </c>
      <c r="C1229" s="284" t="str">
        <f>IF('Data invoice'!L1345=0,"",'Data invoice'!M1345)</f>
        <v/>
      </c>
      <c r="D1229" s="284" t="str">
        <f>IF('Data invoice'!M1345=0,"",'Data invoice'!N1345)</f>
        <v/>
      </c>
      <c r="E1229" s="284" t="str">
        <f>IF('Data invoice'!N1345=0,"",'Data invoice'!O1345)</f>
        <v/>
      </c>
      <c r="F1229" s="284" t="str">
        <f>IF('Data invoice'!O1345=0,"",'Data invoice'!P1345)</f>
        <v/>
      </c>
      <c r="G1229" s="284" t="str">
        <f>IF('Data invoice'!P1345=0,"",'Data invoice'!Q1345)</f>
        <v/>
      </c>
      <c r="H1229" s="284" t="str">
        <f>IF('Data invoice'!Q1345=0,"",'Data invoice'!R1345)</f>
        <v/>
      </c>
      <c r="I1229" s="320" t="str">
        <f>IF('Data invoice'!R1345=0,"",'Data invoice'!S1345)</f>
        <v/>
      </c>
      <c r="J1229" s="367" t="str">
        <f>IF('Data invoice'!S1345=0,"",'Data invoice'!T1345)</f>
        <v/>
      </c>
      <c r="L1229" s="414"/>
      <c r="M1229" s="275"/>
      <c r="N1229" s="275"/>
      <c r="O1229" s="414"/>
      <c r="P1229" s="414"/>
      <c r="Q1229" s="414"/>
      <c r="R1229" s="414"/>
      <c r="S1229" s="414"/>
      <c r="T1229" s="414"/>
      <c r="U1229" s="414"/>
      <c r="V1229" s="414"/>
      <c r="W1229" s="414"/>
      <c r="X1229" s="414"/>
      <c r="Y1229" s="414"/>
      <c r="Z1229" s="414"/>
      <c r="AA1229" s="414"/>
      <c r="AB1229" s="414"/>
      <c r="AC1229" s="275"/>
      <c r="AD1229" s="275"/>
      <c r="AE1229" s="275"/>
      <c r="AF1229" s="275"/>
      <c r="AG1229" s="275"/>
      <c r="AH1229" s="275"/>
      <c r="AI1229" s="275"/>
      <c r="AJ1229" s="275"/>
      <c r="AK1229" s="275"/>
      <c r="AL1229" s="275"/>
    </row>
    <row r="1230" spans="1:38" s="329" customFormat="1" ht="15" customHeight="1">
      <c r="A1230" s="284" t="str">
        <f>IF('Data invoice'!J1346=0,"",'Data invoice'!K1346)</f>
        <v/>
      </c>
      <c r="B1230" s="284" t="str">
        <f>IF('Data invoice'!K1346=0,"",'Data invoice'!L1346)</f>
        <v/>
      </c>
      <c r="C1230" s="284" t="str">
        <f>IF('Data invoice'!L1346=0,"",'Data invoice'!M1346)</f>
        <v/>
      </c>
      <c r="D1230" s="284" t="str">
        <f>IF('Data invoice'!M1346=0,"",'Data invoice'!N1346)</f>
        <v/>
      </c>
      <c r="E1230" s="284" t="str">
        <f>IF('Data invoice'!N1346=0,"",'Data invoice'!O1346)</f>
        <v/>
      </c>
      <c r="F1230" s="284" t="str">
        <f>IF('Data invoice'!O1346=0,"",'Data invoice'!P1346)</f>
        <v/>
      </c>
      <c r="G1230" s="284" t="str">
        <f>IF('Data invoice'!P1346=0,"",'Data invoice'!Q1346)</f>
        <v/>
      </c>
      <c r="H1230" s="284" t="str">
        <f>IF('Data invoice'!Q1346=0,"",'Data invoice'!R1346)</f>
        <v/>
      </c>
      <c r="I1230" s="320" t="str">
        <f>IF('Data invoice'!R1346=0,"",'Data invoice'!S1346)</f>
        <v/>
      </c>
      <c r="J1230" s="367" t="str">
        <f>IF('Data invoice'!S1346=0,"",'Data invoice'!T1346)</f>
        <v/>
      </c>
      <c r="L1230" s="414"/>
      <c r="M1230" s="275"/>
      <c r="N1230" s="275"/>
      <c r="O1230" s="414"/>
      <c r="P1230" s="414"/>
      <c r="Q1230" s="414"/>
      <c r="R1230" s="414"/>
      <c r="S1230" s="414"/>
      <c r="T1230" s="414"/>
      <c r="U1230" s="414"/>
      <c r="V1230" s="414"/>
      <c r="W1230" s="414"/>
      <c r="X1230" s="414"/>
      <c r="Y1230" s="414"/>
      <c r="Z1230" s="414"/>
      <c r="AA1230" s="414"/>
      <c r="AB1230" s="414"/>
      <c r="AC1230" s="275"/>
      <c r="AD1230" s="275"/>
      <c r="AE1230" s="275"/>
      <c r="AF1230" s="275"/>
      <c r="AG1230" s="275"/>
      <c r="AH1230" s="275"/>
      <c r="AI1230" s="275"/>
      <c r="AJ1230" s="275"/>
      <c r="AK1230" s="275"/>
      <c r="AL1230" s="275"/>
    </row>
    <row r="1231" spans="1:38" s="329" customFormat="1" ht="15" customHeight="1">
      <c r="A1231" s="284" t="str">
        <f>IF('Data invoice'!J1347=0,"",'Data invoice'!K1347)</f>
        <v/>
      </c>
      <c r="B1231" s="284" t="str">
        <f>IF('Data invoice'!K1347=0,"",'Data invoice'!L1347)</f>
        <v/>
      </c>
      <c r="C1231" s="284" t="str">
        <f>IF('Data invoice'!L1347=0,"",'Data invoice'!M1347)</f>
        <v/>
      </c>
      <c r="D1231" s="284" t="str">
        <f>IF('Data invoice'!M1347=0,"",'Data invoice'!N1347)</f>
        <v/>
      </c>
      <c r="E1231" s="284" t="str">
        <f>IF('Data invoice'!N1347=0,"",'Data invoice'!O1347)</f>
        <v/>
      </c>
      <c r="F1231" s="284" t="str">
        <f>IF('Data invoice'!O1347=0,"",'Data invoice'!P1347)</f>
        <v/>
      </c>
      <c r="G1231" s="284" t="str">
        <f>IF('Data invoice'!P1347=0,"",'Data invoice'!Q1347)</f>
        <v/>
      </c>
      <c r="H1231" s="284" t="str">
        <f>IF('Data invoice'!Q1347=0,"",'Data invoice'!R1347)</f>
        <v/>
      </c>
      <c r="I1231" s="320" t="str">
        <f>IF('Data invoice'!R1347=0,"",'Data invoice'!S1347)</f>
        <v/>
      </c>
      <c r="J1231" s="367" t="str">
        <f>IF('Data invoice'!S1347=0,"",'Data invoice'!T1347)</f>
        <v/>
      </c>
      <c r="L1231" s="414"/>
      <c r="M1231" s="275"/>
      <c r="N1231" s="275"/>
      <c r="O1231" s="414"/>
      <c r="P1231" s="414"/>
      <c r="Q1231" s="414"/>
      <c r="R1231" s="414"/>
      <c r="S1231" s="414"/>
      <c r="T1231" s="414"/>
      <c r="U1231" s="414"/>
      <c r="V1231" s="414"/>
      <c r="W1231" s="414"/>
      <c r="X1231" s="414"/>
      <c r="Y1231" s="414"/>
      <c r="Z1231" s="414"/>
      <c r="AA1231" s="414"/>
      <c r="AB1231" s="414"/>
      <c r="AC1231" s="275"/>
      <c r="AD1231" s="275"/>
      <c r="AE1231" s="275"/>
      <c r="AF1231" s="275"/>
      <c r="AG1231" s="275"/>
      <c r="AH1231" s="275"/>
      <c r="AI1231" s="275"/>
      <c r="AJ1231" s="275"/>
      <c r="AK1231" s="275"/>
      <c r="AL1231" s="275"/>
    </row>
    <row r="1232" spans="1:38" s="329" customFormat="1" ht="15" customHeight="1">
      <c r="A1232" s="284" t="str">
        <f>IF('Data invoice'!J1348=0,"",'Data invoice'!K1348)</f>
        <v/>
      </c>
      <c r="B1232" s="284" t="str">
        <f>IF('Data invoice'!K1348=0,"",'Data invoice'!L1348)</f>
        <v/>
      </c>
      <c r="C1232" s="284" t="str">
        <f>IF('Data invoice'!L1348=0,"",'Data invoice'!M1348)</f>
        <v/>
      </c>
      <c r="D1232" s="284" t="str">
        <f>IF('Data invoice'!M1348=0,"",'Data invoice'!N1348)</f>
        <v/>
      </c>
      <c r="E1232" s="284" t="str">
        <f>IF('Data invoice'!N1348=0,"",'Data invoice'!O1348)</f>
        <v/>
      </c>
      <c r="F1232" s="284" t="str">
        <f>IF('Data invoice'!O1348=0,"",'Data invoice'!P1348)</f>
        <v/>
      </c>
      <c r="G1232" s="284" t="str">
        <f>IF('Data invoice'!P1348=0,"",'Data invoice'!Q1348)</f>
        <v/>
      </c>
      <c r="H1232" s="284" t="str">
        <f>IF('Data invoice'!Q1348=0,"",'Data invoice'!R1348)</f>
        <v/>
      </c>
      <c r="I1232" s="320" t="str">
        <f>IF('Data invoice'!R1348=0,"",'Data invoice'!S1348)</f>
        <v/>
      </c>
      <c r="J1232" s="367" t="str">
        <f>IF('Data invoice'!S1348=0,"",'Data invoice'!T1348)</f>
        <v/>
      </c>
      <c r="L1232" s="414"/>
      <c r="M1232" s="275"/>
      <c r="N1232" s="275"/>
      <c r="O1232" s="414"/>
      <c r="P1232" s="414"/>
      <c r="Q1232" s="414"/>
      <c r="R1232" s="414"/>
      <c r="S1232" s="414"/>
      <c r="T1232" s="414"/>
      <c r="U1232" s="414"/>
      <c r="V1232" s="414"/>
      <c r="W1232" s="414"/>
      <c r="X1232" s="414"/>
      <c r="Y1232" s="414"/>
      <c r="Z1232" s="414"/>
      <c r="AA1232" s="414"/>
      <c r="AB1232" s="414"/>
      <c r="AC1232" s="275"/>
      <c r="AD1232" s="275"/>
      <c r="AE1232" s="275"/>
      <c r="AF1232" s="275"/>
      <c r="AG1232" s="275"/>
      <c r="AH1232" s="275"/>
      <c r="AI1232" s="275"/>
      <c r="AJ1232" s="275"/>
      <c r="AK1232" s="275"/>
      <c r="AL1232" s="275"/>
    </row>
    <row r="1233" spans="1:38" s="329" customFormat="1" ht="15" customHeight="1">
      <c r="A1233" s="284" t="str">
        <f>IF('Data invoice'!J1349=0,"",'Data invoice'!K1349)</f>
        <v/>
      </c>
      <c r="B1233" s="284" t="str">
        <f>IF('Data invoice'!K1349=0,"",'Data invoice'!L1349)</f>
        <v/>
      </c>
      <c r="C1233" s="284" t="str">
        <f>IF('Data invoice'!L1349=0,"",'Data invoice'!M1349)</f>
        <v/>
      </c>
      <c r="D1233" s="284" t="str">
        <f>IF('Data invoice'!M1349=0,"",'Data invoice'!N1349)</f>
        <v/>
      </c>
      <c r="E1233" s="284" t="str">
        <f>IF('Data invoice'!N1349=0,"",'Data invoice'!O1349)</f>
        <v/>
      </c>
      <c r="F1233" s="284" t="str">
        <f>IF('Data invoice'!O1349=0,"",'Data invoice'!P1349)</f>
        <v/>
      </c>
      <c r="G1233" s="284" t="str">
        <f>IF('Data invoice'!P1349=0,"",'Data invoice'!Q1349)</f>
        <v/>
      </c>
      <c r="H1233" s="284" t="str">
        <f>IF('Data invoice'!Q1349=0,"",'Data invoice'!R1349)</f>
        <v/>
      </c>
      <c r="I1233" s="320" t="str">
        <f>IF('Data invoice'!R1349=0,"",'Data invoice'!S1349)</f>
        <v/>
      </c>
      <c r="J1233" s="367" t="str">
        <f>IF('Data invoice'!S1349=0,"",'Data invoice'!T1349)</f>
        <v/>
      </c>
      <c r="L1233" s="414"/>
      <c r="M1233" s="275"/>
      <c r="N1233" s="275"/>
      <c r="O1233" s="414"/>
      <c r="P1233" s="414"/>
      <c r="Q1233" s="414"/>
      <c r="R1233" s="414"/>
      <c r="S1233" s="414"/>
      <c r="T1233" s="414"/>
      <c r="U1233" s="414"/>
      <c r="V1233" s="414"/>
      <c r="W1233" s="414"/>
      <c r="X1233" s="414"/>
      <c r="Y1233" s="414"/>
      <c r="Z1233" s="414"/>
      <c r="AA1233" s="414"/>
      <c r="AB1233" s="414"/>
      <c r="AC1233" s="275"/>
      <c r="AD1233" s="275"/>
      <c r="AE1233" s="275"/>
      <c r="AF1233" s="275"/>
      <c r="AG1233" s="275"/>
      <c r="AH1233" s="275"/>
      <c r="AI1233" s="275"/>
      <c r="AJ1233" s="275"/>
      <c r="AK1233" s="275"/>
      <c r="AL1233" s="275"/>
    </row>
    <row r="1234" spans="1:38" s="329" customFormat="1" ht="15" customHeight="1">
      <c r="A1234" s="284" t="str">
        <f>IF('Data invoice'!J1350=0,"",'Data invoice'!K1350)</f>
        <v/>
      </c>
      <c r="B1234" s="284" t="str">
        <f>IF('Data invoice'!K1350=0,"",'Data invoice'!L1350)</f>
        <v/>
      </c>
      <c r="C1234" s="284" t="str">
        <f>IF('Data invoice'!L1350=0,"",'Data invoice'!M1350)</f>
        <v/>
      </c>
      <c r="D1234" s="284" t="str">
        <f>IF('Data invoice'!M1350=0,"",'Data invoice'!N1350)</f>
        <v/>
      </c>
      <c r="E1234" s="284" t="str">
        <f>IF('Data invoice'!N1350=0,"",'Data invoice'!O1350)</f>
        <v/>
      </c>
      <c r="F1234" s="284" t="str">
        <f>IF('Data invoice'!O1350=0,"",'Data invoice'!P1350)</f>
        <v/>
      </c>
      <c r="G1234" s="284" t="str">
        <f>IF('Data invoice'!P1350=0,"",'Data invoice'!Q1350)</f>
        <v/>
      </c>
      <c r="H1234" s="284" t="str">
        <f>IF('Data invoice'!Q1350=0,"",'Data invoice'!R1350)</f>
        <v/>
      </c>
      <c r="I1234" s="320" t="str">
        <f>IF('Data invoice'!R1350=0,"",'Data invoice'!S1350)</f>
        <v/>
      </c>
      <c r="J1234" s="367" t="str">
        <f>IF('Data invoice'!S1350=0,"",'Data invoice'!T1350)</f>
        <v/>
      </c>
      <c r="L1234" s="414"/>
      <c r="M1234" s="275"/>
      <c r="N1234" s="275"/>
      <c r="O1234" s="414"/>
      <c r="P1234" s="414"/>
      <c r="Q1234" s="414"/>
      <c r="R1234" s="414"/>
      <c r="S1234" s="414"/>
      <c r="T1234" s="414"/>
      <c r="U1234" s="414"/>
      <c r="V1234" s="414"/>
      <c r="W1234" s="414"/>
      <c r="X1234" s="414"/>
      <c r="Y1234" s="414"/>
      <c r="Z1234" s="414"/>
      <c r="AA1234" s="414"/>
      <c r="AB1234" s="414"/>
      <c r="AC1234" s="275"/>
      <c r="AD1234" s="275"/>
      <c r="AE1234" s="275"/>
      <c r="AF1234" s="275"/>
      <c r="AG1234" s="275"/>
      <c r="AH1234" s="275"/>
      <c r="AI1234" s="275"/>
      <c r="AJ1234" s="275"/>
      <c r="AK1234" s="275"/>
      <c r="AL1234" s="275"/>
    </row>
    <row r="1235" spans="1:38" s="329" customFormat="1" ht="15" customHeight="1">
      <c r="A1235" s="284" t="str">
        <f>IF('Data invoice'!J1351=0,"",'Data invoice'!K1351)</f>
        <v/>
      </c>
      <c r="B1235" s="284" t="str">
        <f>IF('Data invoice'!K1351=0,"",'Data invoice'!L1351)</f>
        <v/>
      </c>
      <c r="C1235" s="284" t="str">
        <f>IF('Data invoice'!L1351=0,"",'Data invoice'!M1351)</f>
        <v/>
      </c>
      <c r="D1235" s="284" t="str">
        <f>IF('Data invoice'!M1351=0,"",'Data invoice'!N1351)</f>
        <v/>
      </c>
      <c r="E1235" s="284" t="str">
        <f>IF('Data invoice'!N1351=0,"",'Data invoice'!O1351)</f>
        <v/>
      </c>
      <c r="F1235" s="284" t="str">
        <f>IF('Data invoice'!O1351=0,"",'Data invoice'!P1351)</f>
        <v/>
      </c>
      <c r="G1235" s="284" t="str">
        <f>IF('Data invoice'!P1351=0,"",'Data invoice'!Q1351)</f>
        <v/>
      </c>
      <c r="H1235" s="284" t="str">
        <f>IF('Data invoice'!Q1351=0,"",'Data invoice'!R1351)</f>
        <v/>
      </c>
      <c r="I1235" s="320" t="str">
        <f>IF('Data invoice'!R1351=0,"",'Data invoice'!S1351)</f>
        <v/>
      </c>
      <c r="J1235" s="367" t="str">
        <f>IF('Data invoice'!S1351=0,"",'Data invoice'!T1351)</f>
        <v/>
      </c>
      <c r="L1235" s="414"/>
      <c r="M1235" s="275"/>
      <c r="N1235" s="275"/>
      <c r="O1235" s="414"/>
      <c r="P1235" s="414"/>
      <c r="Q1235" s="414"/>
      <c r="R1235" s="414"/>
      <c r="S1235" s="414"/>
      <c r="T1235" s="414"/>
      <c r="U1235" s="414"/>
      <c r="V1235" s="414"/>
      <c r="W1235" s="414"/>
      <c r="X1235" s="414"/>
      <c r="Y1235" s="414"/>
      <c r="Z1235" s="414"/>
      <c r="AA1235" s="414"/>
      <c r="AB1235" s="414"/>
      <c r="AC1235" s="275"/>
      <c r="AD1235" s="275"/>
      <c r="AE1235" s="275"/>
      <c r="AF1235" s="275"/>
      <c r="AG1235" s="275"/>
      <c r="AH1235" s="275"/>
      <c r="AI1235" s="275"/>
      <c r="AJ1235" s="275"/>
      <c r="AK1235" s="275"/>
      <c r="AL1235" s="275"/>
    </row>
    <row r="1236" spans="1:38" s="329" customFormat="1" ht="15" customHeight="1">
      <c r="A1236" s="284" t="str">
        <f>IF('Data invoice'!J1352=0,"",'Data invoice'!K1352)</f>
        <v/>
      </c>
      <c r="B1236" s="284" t="str">
        <f>IF('Data invoice'!K1352=0,"",'Data invoice'!L1352)</f>
        <v/>
      </c>
      <c r="C1236" s="284" t="str">
        <f>IF('Data invoice'!L1352=0,"",'Data invoice'!M1352)</f>
        <v/>
      </c>
      <c r="D1236" s="284" t="str">
        <f>IF('Data invoice'!M1352=0,"",'Data invoice'!N1352)</f>
        <v/>
      </c>
      <c r="E1236" s="284" t="str">
        <f>IF('Data invoice'!N1352=0,"",'Data invoice'!O1352)</f>
        <v/>
      </c>
      <c r="F1236" s="284" t="str">
        <f>IF('Data invoice'!O1352=0,"",'Data invoice'!P1352)</f>
        <v/>
      </c>
      <c r="G1236" s="284" t="str">
        <f>IF('Data invoice'!P1352=0,"",'Data invoice'!Q1352)</f>
        <v/>
      </c>
      <c r="H1236" s="284" t="str">
        <f>IF('Data invoice'!Q1352=0,"",'Data invoice'!R1352)</f>
        <v/>
      </c>
      <c r="I1236" s="320" t="str">
        <f>IF('Data invoice'!R1352=0,"",'Data invoice'!S1352)</f>
        <v/>
      </c>
      <c r="J1236" s="367" t="str">
        <f>IF('Data invoice'!S1352=0,"",'Data invoice'!T1352)</f>
        <v/>
      </c>
      <c r="L1236" s="414"/>
      <c r="M1236" s="275"/>
      <c r="N1236" s="275"/>
      <c r="O1236" s="414"/>
      <c r="P1236" s="414"/>
      <c r="Q1236" s="414"/>
      <c r="R1236" s="414"/>
      <c r="S1236" s="414"/>
      <c r="T1236" s="414"/>
      <c r="U1236" s="414"/>
      <c r="V1236" s="414"/>
      <c r="W1236" s="414"/>
      <c r="X1236" s="414"/>
      <c r="Y1236" s="414"/>
      <c r="Z1236" s="414"/>
      <c r="AA1236" s="414"/>
      <c r="AB1236" s="414"/>
      <c r="AC1236" s="275"/>
      <c r="AD1236" s="275"/>
      <c r="AE1236" s="275"/>
      <c r="AF1236" s="275"/>
      <c r="AG1236" s="275"/>
      <c r="AH1236" s="275"/>
      <c r="AI1236" s="275"/>
      <c r="AJ1236" s="275"/>
      <c r="AK1236" s="275"/>
      <c r="AL1236" s="275"/>
    </row>
    <row r="1237" spans="1:38" s="329" customFormat="1" ht="15" customHeight="1">
      <c r="A1237" s="284" t="str">
        <f>IF('Data invoice'!J1353=0,"",'Data invoice'!K1353)</f>
        <v/>
      </c>
      <c r="B1237" s="284" t="str">
        <f>IF('Data invoice'!K1353=0,"",'Data invoice'!L1353)</f>
        <v/>
      </c>
      <c r="C1237" s="284" t="str">
        <f>IF('Data invoice'!L1353=0,"",'Data invoice'!M1353)</f>
        <v/>
      </c>
      <c r="D1237" s="284" t="str">
        <f>IF('Data invoice'!M1353=0,"",'Data invoice'!N1353)</f>
        <v/>
      </c>
      <c r="E1237" s="284" t="str">
        <f>IF('Data invoice'!N1353=0,"",'Data invoice'!O1353)</f>
        <v/>
      </c>
      <c r="F1237" s="284" t="str">
        <f>IF('Data invoice'!O1353=0,"",'Data invoice'!P1353)</f>
        <v/>
      </c>
      <c r="G1237" s="284" t="str">
        <f>IF('Data invoice'!P1353=0,"",'Data invoice'!Q1353)</f>
        <v/>
      </c>
      <c r="H1237" s="284" t="str">
        <f>IF('Data invoice'!Q1353=0,"",'Data invoice'!R1353)</f>
        <v/>
      </c>
      <c r="I1237" s="320" t="str">
        <f>IF('Data invoice'!R1353=0,"",'Data invoice'!S1353)</f>
        <v/>
      </c>
      <c r="J1237" s="367" t="str">
        <f>IF('Data invoice'!S1353=0,"",'Data invoice'!T1353)</f>
        <v/>
      </c>
      <c r="L1237" s="414"/>
      <c r="M1237" s="275"/>
      <c r="N1237" s="275"/>
      <c r="O1237" s="414"/>
      <c r="P1237" s="414"/>
      <c r="Q1237" s="414"/>
      <c r="R1237" s="414"/>
      <c r="S1237" s="414"/>
      <c r="T1237" s="414"/>
      <c r="U1237" s="414"/>
      <c r="V1237" s="414"/>
      <c r="W1237" s="414"/>
      <c r="X1237" s="414"/>
      <c r="Y1237" s="414"/>
      <c r="Z1237" s="414"/>
      <c r="AA1237" s="414"/>
      <c r="AB1237" s="414"/>
      <c r="AC1237" s="275"/>
      <c r="AD1237" s="275"/>
      <c r="AE1237" s="275"/>
      <c r="AF1237" s="275"/>
      <c r="AG1237" s="275"/>
      <c r="AH1237" s="275"/>
      <c r="AI1237" s="275"/>
      <c r="AJ1237" s="275"/>
      <c r="AK1237" s="275"/>
      <c r="AL1237" s="275"/>
    </row>
    <row r="1238" spans="1:38" s="329" customFormat="1" ht="15" customHeight="1">
      <c r="A1238" s="284" t="str">
        <f>IF('Data invoice'!J1354=0,"",'Data invoice'!K1354)</f>
        <v/>
      </c>
      <c r="B1238" s="284" t="str">
        <f>IF('Data invoice'!K1354=0,"",'Data invoice'!L1354)</f>
        <v/>
      </c>
      <c r="C1238" s="284" t="str">
        <f>IF('Data invoice'!L1354=0,"",'Data invoice'!M1354)</f>
        <v/>
      </c>
      <c r="D1238" s="284" t="str">
        <f>IF('Data invoice'!M1354=0,"",'Data invoice'!N1354)</f>
        <v/>
      </c>
      <c r="E1238" s="284" t="str">
        <f>IF('Data invoice'!N1354=0,"",'Data invoice'!O1354)</f>
        <v/>
      </c>
      <c r="F1238" s="284" t="str">
        <f>IF('Data invoice'!O1354=0,"",'Data invoice'!P1354)</f>
        <v/>
      </c>
      <c r="G1238" s="284" t="str">
        <f>IF('Data invoice'!P1354=0,"",'Data invoice'!Q1354)</f>
        <v/>
      </c>
      <c r="H1238" s="284" t="str">
        <f>IF('Data invoice'!Q1354=0,"",'Data invoice'!R1354)</f>
        <v/>
      </c>
      <c r="I1238" s="320" t="str">
        <f>IF('Data invoice'!R1354=0,"",'Data invoice'!S1354)</f>
        <v/>
      </c>
      <c r="J1238" s="367" t="str">
        <f>IF('Data invoice'!S1354=0,"",'Data invoice'!T1354)</f>
        <v/>
      </c>
      <c r="L1238" s="414"/>
      <c r="M1238" s="275"/>
      <c r="N1238" s="275"/>
      <c r="O1238" s="414"/>
      <c r="P1238" s="414"/>
      <c r="Q1238" s="414"/>
      <c r="R1238" s="414"/>
      <c r="S1238" s="414"/>
      <c r="T1238" s="414"/>
      <c r="U1238" s="414"/>
      <c r="V1238" s="414"/>
      <c r="W1238" s="414"/>
      <c r="X1238" s="414"/>
      <c r="Y1238" s="414"/>
      <c r="Z1238" s="414"/>
      <c r="AA1238" s="414"/>
      <c r="AB1238" s="414"/>
      <c r="AC1238" s="275"/>
      <c r="AD1238" s="275"/>
      <c r="AE1238" s="275"/>
      <c r="AF1238" s="275"/>
      <c r="AG1238" s="275"/>
      <c r="AH1238" s="275"/>
      <c r="AI1238" s="275"/>
      <c r="AJ1238" s="275"/>
      <c r="AK1238" s="275"/>
      <c r="AL1238" s="275"/>
    </row>
    <row r="1239" spans="1:38" s="329" customFormat="1" ht="15" customHeight="1">
      <c r="A1239" s="284" t="str">
        <f>IF('Data invoice'!J1355=0,"",'Data invoice'!K1355)</f>
        <v/>
      </c>
      <c r="B1239" s="284" t="str">
        <f>IF('Data invoice'!K1355=0,"",'Data invoice'!L1355)</f>
        <v/>
      </c>
      <c r="C1239" s="284" t="str">
        <f>IF('Data invoice'!L1355=0,"",'Data invoice'!M1355)</f>
        <v/>
      </c>
      <c r="D1239" s="284" t="str">
        <f>IF('Data invoice'!M1355=0,"",'Data invoice'!N1355)</f>
        <v/>
      </c>
      <c r="E1239" s="284" t="str">
        <f>IF('Data invoice'!N1355=0,"",'Data invoice'!O1355)</f>
        <v/>
      </c>
      <c r="F1239" s="284" t="str">
        <f>IF('Data invoice'!O1355=0,"",'Data invoice'!P1355)</f>
        <v/>
      </c>
      <c r="G1239" s="284" t="str">
        <f>IF('Data invoice'!P1355=0,"",'Data invoice'!Q1355)</f>
        <v/>
      </c>
      <c r="H1239" s="284" t="str">
        <f>IF('Data invoice'!Q1355=0,"",'Data invoice'!R1355)</f>
        <v/>
      </c>
      <c r="I1239" s="320" t="str">
        <f>IF('Data invoice'!R1355=0,"",'Data invoice'!S1355)</f>
        <v/>
      </c>
      <c r="J1239" s="367" t="str">
        <f>IF('Data invoice'!S1355=0,"",'Data invoice'!T1355)</f>
        <v/>
      </c>
      <c r="L1239" s="414"/>
      <c r="M1239" s="275"/>
      <c r="N1239" s="275"/>
      <c r="O1239" s="414"/>
      <c r="P1239" s="414"/>
      <c r="Q1239" s="414"/>
      <c r="R1239" s="414"/>
      <c r="S1239" s="414"/>
      <c r="T1239" s="414"/>
      <c r="U1239" s="414"/>
      <c r="V1239" s="414"/>
      <c r="W1239" s="414"/>
      <c r="X1239" s="414"/>
      <c r="Y1239" s="414"/>
      <c r="Z1239" s="414"/>
      <c r="AA1239" s="414"/>
      <c r="AB1239" s="414"/>
      <c r="AC1239" s="275"/>
      <c r="AD1239" s="275"/>
      <c r="AE1239" s="275"/>
      <c r="AF1239" s="275"/>
      <c r="AG1239" s="275"/>
      <c r="AH1239" s="275"/>
      <c r="AI1239" s="275"/>
      <c r="AJ1239" s="275"/>
      <c r="AK1239" s="275"/>
      <c r="AL1239" s="275"/>
    </row>
    <row r="1240" spans="1:38" s="329" customFormat="1" ht="15" customHeight="1">
      <c r="A1240" s="284" t="str">
        <f>IF('Data invoice'!J1356=0,"",'Data invoice'!K1356)</f>
        <v/>
      </c>
      <c r="B1240" s="284" t="str">
        <f>IF('Data invoice'!K1356=0,"",'Data invoice'!L1356)</f>
        <v/>
      </c>
      <c r="C1240" s="284" t="str">
        <f>IF('Data invoice'!L1356=0,"",'Data invoice'!M1356)</f>
        <v/>
      </c>
      <c r="D1240" s="284" t="str">
        <f>IF('Data invoice'!M1356=0,"",'Data invoice'!N1356)</f>
        <v/>
      </c>
      <c r="E1240" s="284" t="str">
        <f>IF('Data invoice'!N1356=0,"",'Data invoice'!O1356)</f>
        <v/>
      </c>
      <c r="F1240" s="284" t="str">
        <f>IF('Data invoice'!O1356=0,"",'Data invoice'!P1356)</f>
        <v/>
      </c>
      <c r="G1240" s="284" t="str">
        <f>IF('Data invoice'!P1356=0,"",'Data invoice'!Q1356)</f>
        <v/>
      </c>
      <c r="H1240" s="284" t="str">
        <f>IF('Data invoice'!Q1356=0,"",'Data invoice'!R1356)</f>
        <v/>
      </c>
      <c r="I1240" s="320" t="str">
        <f>IF('Data invoice'!R1356=0,"",'Data invoice'!S1356)</f>
        <v/>
      </c>
      <c r="J1240" s="367" t="str">
        <f>IF('Data invoice'!S1356=0,"",'Data invoice'!T1356)</f>
        <v/>
      </c>
      <c r="L1240" s="414"/>
      <c r="M1240" s="275"/>
      <c r="N1240" s="275"/>
      <c r="O1240" s="414"/>
      <c r="P1240" s="414"/>
      <c r="Q1240" s="414"/>
      <c r="R1240" s="414"/>
      <c r="S1240" s="414"/>
      <c r="T1240" s="414"/>
      <c r="U1240" s="414"/>
      <c r="V1240" s="414"/>
      <c r="W1240" s="414"/>
      <c r="X1240" s="414"/>
      <c r="Y1240" s="414"/>
      <c r="Z1240" s="414"/>
      <c r="AA1240" s="414"/>
      <c r="AB1240" s="414"/>
      <c r="AC1240" s="275"/>
      <c r="AD1240" s="275"/>
      <c r="AE1240" s="275"/>
      <c r="AF1240" s="275"/>
      <c r="AG1240" s="275"/>
      <c r="AH1240" s="275"/>
      <c r="AI1240" s="275"/>
      <c r="AJ1240" s="275"/>
      <c r="AK1240" s="275"/>
      <c r="AL1240" s="275"/>
    </row>
    <row r="1241" spans="1:38" s="329" customFormat="1" ht="15" customHeight="1">
      <c r="A1241" s="284" t="str">
        <f>IF('Data invoice'!J1357=0,"",'Data invoice'!K1357)</f>
        <v/>
      </c>
      <c r="B1241" s="284" t="str">
        <f>IF('Data invoice'!K1357=0,"",'Data invoice'!L1357)</f>
        <v/>
      </c>
      <c r="C1241" s="284" t="str">
        <f>IF('Data invoice'!L1357=0,"",'Data invoice'!M1357)</f>
        <v/>
      </c>
      <c r="D1241" s="284" t="str">
        <f>IF('Data invoice'!M1357=0,"",'Data invoice'!N1357)</f>
        <v/>
      </c>
      <c r="E1241" s="284" t="str">
        <f>IF('Data invoice'!N1357=0,"",'Data invoice'!O1357)</f>
        <v/>
      </c>
      <c r="F1241" s="284" t="str">
        <f>IF('Data invoice'!O1357=0,"",'Data invoice'!P1357)</f>
        <v/>
      </c>
      <c r="G1241" s="284" t="str">
        <f>IF('Data invoice'!P1357=0,"",'Data invoice'!Q1357)</f>
        <v/>
      </c>
      <c r="H1241" s="284" t="str">
        <f>IF('Data invoice'!Q1357=0,"",'Data invoice'!R1357)</f>
        <v/>
      </c>
      <c r="I1241" s="320" t="str">
        <f>IF('Data invoice'!R1357=0,"",'Data invoice'!S1357)</f>
        <v/>
      </c>
      <c r="J1241" s="367" t="str">
        <f>IF('Data invoice'!S1357=0,"",'Data invoice'!T1357)</f>
        <v/>
      </c>
      <c r="L1241" s="414"/>
      <c r="M1241" s="275"/>
      <c r="N1241" s="275"/>
      <c r="O1241" s="414"/>
      <c r="P1241" s="414"/>
      <c r="Q1241" s="414"/>
      <c r="R1241" s="414"/>
      <c r="S1241" s="414"/>
      <c r="T1241" s="414"/>
      <c r="U1241" s="414"/>
      <c r="V1241" s="414"/>
      <c r="W1241" s="414"/>
      <c r="X1241" s="414"/>
      <c r="Y1241" s="414"/>
      <c r="Z1241" s="414"/>
      <c r="AA1241" s="414"/>
      <c r="AB1241" s="414"/>
      <c r="AC1241" s="275"/>
      <c r="AD1241" s="275"/>
      <c r="AE1241" s="275"/>
      <c r="AF1241" s="275"/>
      <c r="AG1241" s="275"/>
      <c r="AH1241" s="275"/>
      <c r="AI1241" s="275"/>
      <c r="AJ1241" s="275"/>
      <c r="AK1241" s="275"/>
      <c r="AL1241" s="275"/>
    </row>
    <row r="1242" spans="1:38" s="329" customFormat="1" ht="15" customHeight="1">
      <c r="A1242" s="284" t="str">
        <f>IF('Data invoice'!J1358=0,"",'Data invoice'!K1358)</f>
        <v/>
      </c>
      <c r="B1242" s="284" t="str">
        <f>IF('Data invoice'!K1358=0,"",'Data invoice'!L1358)</f>
        <v/>
      </c>
      <c r="C1242" s="284" t="str">
        <f>IF('Data invoice'!L1358=0,"",'Data invoice'!M1358)</f>
        <v/>
      </c>
      <c r="D1242" s="284" t="str">
        <f>IF('Data invoice'!M1358=0,"",'Data invoice'!N1358)</f>
        <v/>
      </c>
      <c r="E1242" s="284" t="str">
        <f>IF('Data invoice'!N1358=0,"",'Data invoice'!O1358)</f>
        <v/>
      </c>
      <c r="F1242" s="284" t="str">
        <f>IF('Data invoice'!O1358=0,"",'Data invoice'!P1358)</f>
        <v/>
      </c>
      <c r="G1242" s="284" t="str">
        <f>IF('Data invoice'!P1358=0,"",'Data invoice'!Q1358)</f>
        <v/>
      </c>
      <c r="H1242" s="284" t="str">
        <f>IF('Data invoice'!Q1358=0,"",'Data invoice'!R1358)</f>
        <v/>
      </c>
      <c r="I1242" s="320" t="str">
        <f>IF('Data invoice'!R1358=0,"",'Data invoice'!S1358)</f>
        <v/>
      </c>
      <c r="J1242" s="367" t="str">
        <f>IF('Data invoice'!S1358=0,"",'Data invoice'!T1358)</f>
        <v/>
      </c>
      <c r="L1242" s="414"/>
      <c r="M1242" s="275"/>
      <c r="N1242" s="275"/>
      <c r="O1242" s="414"/>
      <c r="P1242" s="414"/>
      <c r="Q1242" s="414"/>
      <c r="R1242" s="414"/>
      <c r="S1242" s="414"/>
      <c r="T1242" s="414"/>
      <c r="U1242" s="414"/>
      <c r="V1242" s="414"/>
      <c r="W1242" s="414"/>
      <c r="X1242" s="414"/>
      <c r="Y1242" s="414"/>
      <c r="Z1242" s="414"/>
      <c r="AA1242" s="414"/>
      <c r="AB1242" s="414"/>
      <c r="AC1242" s="275"/>
      <c r="AD1242" s="275"/>
      <c r="AE1242" s="275"/>
      <c r="AF1242" s="275"/>
      <c r="AG1242" s="275"/>
      <c r="AH1242" s="275"/>
      <c r="AI1242" s="275"/>
      <c r="AJ1242" s="275"/>
      <c r="AK1242" s="275"/>
      <c r="AL1242" s="275"/>
    </row>
    <row r="1243" spans="1:38" s="329" customFormat="1" ht="15" customHeight="1">
      <c r="A1243" s="284" t="str">
        <f>IF('Data invoice'!J1359=0,"",'Data invoice'!K1359)</f>
        <v/>
      </c>
      <c r="B1243" s="284" t="str">
        <f>IF('Data invoice'!K1359=0,"",'Data invoice'!L1359)</f>
        <v/>
      </c>
      <c r="C1243" s="284" t="str">
        <f>IF('Data invoice'!L1359=0,"",'Data invoice'!M1359)</f>
        <v/>
      </c>
      <c r="D1243" s="284" t="str">
        <f>IF('Data invoice'!M1359=0,"",'Data invoice'!N1359)</f>
        <v/>
      </c>
      <c r="E1243" s="284" t="str">
        <f>IF('Data invoice'!N1359=0,"",'Data invoice'!O1359)</f>
        <v/>
      </c>
      <c r="F1243" s="284" t="str">
        <f>IF('Data invoice'!O1359=0,"",'Data invoice'!P1359)</f>
        <v/>
      </c>
      <c r="G1243" s="284" t="str">
        <f>IF('Data invoice'!P1359=0,"",'Data invoice'!Q1359)</f>
        <v/>
      </c>
      <c r="H1243" s="284" t="str">
        <f>IF('Data invoice'!Q1359=0,"",'Data invoice'!R1359)</f>
        <v/>
      </c>
      <c r="I1243" s="320" t="str">
        <f>IF('Data invoice'!R1359=0,"",'Data invoice'!S1359)</f>
        <v/>
      </c>
      <c r="J1243" s="367" t="str">
        <f>IF('Data invoice'!S1359=0,"",'Data invoice'!T1359)</f>
        <v/>
      </c>
      <c r="L1243" s="414"/>
      <c r="M1243" s="275"/>
      <c r="N1243" s="275"/>
      <c r="O1243" s="414"/>
      <c r="P1243" s="414"/>
      <c r="Q1243" s="414"/>
      <c r="R1243" s="414"/>
      <c r="S1243" s="414"/>
      <c r="T1243" s="414"/>
      <c r="U1243" s="414"/>
      <c r="V1243" s="414"/>
      <c r="W1243" s="414"/>
      <c r="X1243" s="414"/>
      <c r="Y1243" s="414"/>
      <c r="Z1243" s="414"/>
      <c r="AA1243" s="414"/>
      <c r="AB1243" s="414"/>
      <c r="AC1243" s="275"/>
      <c r="AD1243" s="275"/>
      <c r="AE1243" s="275"/>
      <c r="AF1243" s="275"/>
      <c r="AG1243" s="275"/>
      <c r="AH1243" s="275"/>
      <c r="AI1243" s="275"/>
      <c r="AJ1243" s="275"/>
      <c r="AK1243" s="275"/>
      <c r="AL1243" s="275"/>
    </row>
    <row r="1244" spans="1:38" s="329" customFormat="1" ht="15" customHeight="1">
      <c r="A1244" s="284" t="str">
        <f>IF('Data invoice'!J1360=0,"",'Data invoice'!K1360)</f>
        <v/>
      </c>
      <c r="B1244" s="284" t="str">
        <f>IF('Data invoice'!K1360=0,"",'Data invoice'!L1360)</f>
        <v/>
      </c>
      <c r="C1244" s="284" t="str">
        <f>IF('Data invoice'!L1360=0,"",'Data invoice'!M1360)</f>
        <v/>
      </c>
      <c r="D1244" s="284" t="str">
        <f>IF('Data invoice'!M1360=0,"",'Data invoice'!N1360)</f>
        <v/>
      </c>
      <c r="E1244" s="284" t="str">
        <f>IF('Data invoice'!N1360=0,"",'Data invoice'!O1360)</f>
        <v/>
      </c>
      <c r="F1244" s="284" t="str">
        <f>IF('Data invoice'!O1360=0,"",'Data invoice'!P1360)</f>
        <v/>
      </c>
      <c r="G1244" s="284" t="str">
        <f>IF('Data invoice'!P1360=0,"",'Data invoice'!Q1360)</f>
        <v/>
      </c>
      <c r="H1244" s="284" t="str">
        <f>IF('Data invoice'!Q1360=0,"",'Data invoice'!R1360)</f>
        <v/>
      </c>
      <c r="I1244" s="320" t="str">
        <f>IF('Data invoice'!R1360=0,"",'Data invoice'!S1360)</f>
        <v/>
      </c>
      <c r="J1244" s="367" t="str">
        <f>IF('Data invoice'!S1360=0,"",'Data invoice'!T1360)</f>
        <v/>
      </c>
      <c r="L1244" s="414"/>
      <c r="M1244" s="275"/>
      <c r="N1244" s="275"/>
      <c r="O1244" s="414"/>
      <c r="P1244" s="414"/>
      <c r="Q1244" s="414"/>
      <c r="R1244" s="414"/>
      <c r="S1244" s="414"/>
      <c r="T1244" s="414"/>
      <c r="U1244" s="414"/>
      <c r="V1244" s="414"/>
      <c r="W1244" s="414"/>
      <c r="X1244" s="414"/>
      <c r="Y1244" s="414"/>
      <c r="Z1244" s="414"/>
      <c r="AA1244" s="414"/>
      <c r="AB1244" s="414"/>
      <c r="AC1244" s="275"/>
      <c r="AD1244" s="275"/>
      <c r="AE1244" s="275"/>
      <c r="AF1244" s="275"/>
      <c r="AG1244" s="275"/>
      <c r="AH1244" s="275"/>
      <c r="AI1244" s="275"/>
      <c r="AJ1244" s="275"/>
      <c r="AK1244" s="275"/>
      <c r="AL1244" s="275"/>
    </row>
    <row r="1245" spans="1:38" s="329" customFormat="1" ht="15" customHeight="1">
      <c r="A1245" s="284" t="str">
        <f>IF('Data invoice'!J1361=0,"",'Data invoice'!K1361)</f>
        <v/>
      </c>
      <c r="B1245" s="284" t="str">
        <f>IF('Data invoice'!K1361=0,"",'Data invoice'!L1361)</f>
        <v/>
      </c>
      <c r="C1245" s="284" t="str">
        <f>IF('Data invoice'!L1361=0,"",'Data invoice'!M1361)</f>
        <v/>
      </c>
      <c r="D1245" s="284" t="str">
        <f>IF('Data invoice'!M1361=0,"",'Data invoice'!N1361)</f>
        <v/>
      </c>
      <c r="E1245" s="284" t="str">
        <f>IF('Data invoice'!N1361=0,"",'Data invoice'!O1361)</f>
        <v/>
      </c>
      <c r="F1245" s="284" t="str">
        <f>IF('Data invoice'!O1361=0,"",'Data invoice'!P1361)</f>
        <v/>
      </c>
      <c r="G1245" s="284" t="str">
        <f>IF('Data invoice'!P1361=0,"",'Data invoice'!Q1361)</f>
        <v/>
      </c>
      <c r="H1245" s="284" t="str">
        <f>IF('Data invoice'!Q1361=0,"",'Data invoice'!R1361)</f>
        <v/>
      </c>
      <c r="I1245" s="320" t="str">
        <f>IF('Data invoice'!R1361=0,"",'Data invoice'!S1361)</f>
        <v/>
      </c>
      <c r="J1245" s="367" t="str">
        <f>IF('Data invoice'!S1361=0,"",'Data invoice'!T1361)</f>
        <v/>
      </c>
      <c r="L1245" s="414"/>
      <c r="M1245" s="275"/>
      <c r="N1245" s="275"/>
      <c r="O1245" s="414"/>
      <c r="P1245" s="414"/>
      <c r="Q1245" s="414"/>
      <c r="R1245" s="414"/>
      <c r="S1245" s="414"/>
      <c r="T1245" s="414"/>
      <c r="U1245" s="414"/>
      <c r="V1245" s="414"/>
      <c r="W1245" s="414"/>
      <c r="X1245" s="414"/>
      <c r="Y1245" s="414"/>
      <c r="Z1245" s="414"/>
      <c r="AA1245" s="414"/>
      <c r="AB1245" s="414"/>
      <c r="AC1245" s="275"/>
      <c r="AD1245" s="275"/>
      <c r="AE1245" s="275"/>
      <c r="AF1245" s="275"/>
      <c r="AG1245" s="275"/>
      <c r="AH1245" s="275"/>
      <c r="AI1245" s="275"/>
      <c r="AJ1245" s="275"/>
      <c r="AK1245" s="275"/>
      <c r="AL1245" s="275"/>
    </row>
    <row r="1246" spans="1:38" s="329" customFormat="1" ht="15" customHeight="1">
      <c r="A1246" s="284" t="str">
        <f>IF('Data invoice'!J1362=0,"",'Data invoice'!K1362)</f>
        <v/>
      </c>
      <c r="B1246" s="284" t="str">
        <f>IF('Data invoice'!K1362=0,"",'Data invoice'!L1362)</f>
        <v/>
      </c>
      <c r="C1246" s="284" t="str">
        <f>IF('Data invoice'!L1362=0,"",'Data invoice'!M1362)</f>
        <v/>
      </c>
      <c r="D1246" s="284" t="str">
        <f>IF('Data invoice'!M1362=0,"",'Data invoice'!N1362)</f>
        <v/>
      </c>
      <c r="E1246" s="284" t="str">
        <f>IF('Data invoice'!N1362=0,"",'Data invoice'!O1362)</f>
        <v/>
      </c>
      <c r="F1246" s="284" t="str">
        <f>IF('Data invoice'!O1362=0,"",'Data invoice'!P1362)</f>
        <v/>
      </c>
      <c r="G1246" s="284" t="str">
        <f>IF('Data invoice'!P1362=0,"",'Data invoice'!Q1362)</f>
        <v/>
      </c>
      <c r="H1246" s="284" t="str">
        <f>IF('Data invoice'!Q1362=0,"",'Data invoice'!R1362)</f>
        <v/>
      </c>
      <c r="I1246" s="320" t="str">
        <f>IF('Data invoice'!R1362=0,"",'Data invoice'!S1362)</f>
        <v/>
      </c>
      <c r="J1246" s="367" t="str">
        <f>IF('Data invoice'!S1362=0,"",'Data invoice'!T1362)</f>
        <v/>
      </c>
      <c r="L1246" s="414"/>
      <c r="M1246" s="275"/>
      <c r="N1246" s="275"/>
      <c r="O1246" s="414"/>
      <c r="P1246" s="414"/>
      <c r="Q1246" s="414"/>
      <c r="R1246" s="414"/>
      <c r="S1246" s="414"/>
      <c r="T1246" s="414"/>
      <c r="U1246" s="414"/>
      <c r="V1246" s="414"/>
      <c r="W1246" s="414"/>
      <c r="X1246" s="414"/>
      <c r="Y1246" s="414"/>
      <c r="Z1246" s="414"/>
      <c r="AA1246" s="414"/>
      <c r="AB1246" s="414"/>
      <c r="AC1246" s="275"/>
      <c r="AD1246" s="275"/>
      <c r="AE1246" s="275"/>
      <c r="AF1246" s="275"/>
      <c r="AG1246" s="275"/>
      <c r="AH1246" s="275"/>
      <c r="AI1246" s="275"/>
      <c r="AJ1246" s="275"/>
      <c r="AK1246" s="275"/>
      <c r="AL1246" s="275"/>
    </row>
    <row r="1247" spans="1:38" s="329" customFormat="1" ht="15" customHeight="1">
      <c r="A1247" s="284" t="str">
        <f>IF('Data invoice'!J1363=0,"",'Data invoice'!K1363)</f>
        <v/>
      </c>
      <c r="B1247" s="284" t="str">
        <f>IF('Data invoice'!K1363=0,"",'Data invoice'!L1363)</f>
        <v/>
      </c>
      <c r="C1247" s="284" t="str">
        <f>IF('Data invoice'!L1363=0,"",'Data invoice'!M1363)</f>
        <v/>
      </c>
      <c r="D1247" s="284" t="str">
        <f>IF('Data invoice'!M1363=0,"",'Data invoice'!N1363)</f>
        <v/>
      </c>
      <c r="E1247" s="284" t="str">
        <f>IF('Data invoice'!N1363=0,"",'Data invoice'!O1363)</f>
        <v/>
      </c>
      <c r="F1247" s="284" t="str">
        <f>IF('Data invoice'!O1363=0,"",'Data invoice'!P1363)</f>
        <v/>
      </c>
      <c r="G1247" s="284" t="str">
        <f>IF('Data invoice'!P1363=0,"",'Data invoice'!Q1363)</f>
        <v/>
      </c>
      <c r="H1247" s="284" t="str">
        <f>IF('Data invoice'!Q1363=0,"",'Data invoice'!R1363)</f>
        <v/>
      </c>
      <c r="I1247" s="320" t="str">
        <f>IF('Data invoice'!R1363=0,"",'Data invoice'!S1363)</f>
        <v/>
      </c>
      <c r="J1247" s="367" t="str">
        <f>IF('Data invoice'!S1363=0,"",'Data invoice'!T1363)</f>
        <v/>
      </c>
      <c r="L1247" s="414"/>
      <c r="M1247" s="275"/>
      <c r="N1247" s="275"/>
      <c r="O1247" s="414"/>
      <c r="P1247" s="414"/>
      <c r="Q1247" s="414"/>
      <c r="R1247" s="414"/>
      <c r="S1247" s="414"/>
      <c r="T1247" s="414"/>
      <c r="U1247" s="414"/>
      <c r="V1247" s="414"/>
      <c r="W1247" s="414"/>
      <c r="X1247" s="414"/>
      <c r="Y1247" s="414"/>
      <c r="Z1247" s="414"/>
      <c r="AA1247" s="414"/>
      <c r="AB1247" s="414"/>
      <c r="AC1247" s="275"/>
      <c r="AD1247" s="275"/>
      <c r="AE1247" s="275"/>
      <c r="AF1247" s="275"/>
      <c r="AG1247" s="275"/>
      <c r="AH1247" s="275"/>
      <c r="AI1247" s="275"/>
      <c r="AJ1247" s="275"/>
      <c r="AK1247" s="275"/>
      <c r="AL1247" s="275"/>
    </row>
    <row r="1248" spans="1:38" s="329" customFormat="1" ht="15" customHeight="1">
      <c r="A1248" s="284" t="str">
        <f>IF('Data invoice'!J1364=0,"",'Data invoice'!K1364)</f>
        <v/>
      </c>
      <c r="B1248" s="284" t="str">
        <f>IF('Data invoice'!K1364=0,"",'Data invoice'!L1364)</f>
        <v/>
      </c>
      <c r="C1248" s="284" t="str">
        <f>IF('Data invoice'!L1364=0,"",'Data invoice'!M1364)</f>
        <v/>
      </c>
      <c r="D1248" s="284" t="str">
        <f>IF('Data invoice'!M1364=0,"",'Data invoice'!N1364)</f>
        <v/>
      </c>
      <c r="E1248" s="284" t="str">
        <f>IF('Data invoice'!N1364=0,"",'Data invoice'!O1364)</f>
        <v/>
      </c>
      <c r="F1248" s="284" t="str">
        <f>IF('Data invoice'!O1364=0,"",'Data invoice'!P1364)</f>
        <v/>
      </c>
      <c r="G1248" s="284" t="str">
        <f>IF('Data invoice'!P1364=0,"",'Data invoice'!Q1364)</f>
        <v/>
      </c>
      <c r="H1248" s="284" t="str">
        <f>IF('Data invoice'!Q1364=0,"",'Data invoice'!R1364)</f>
        <v/>
      </c>
      <c r="I1248" s="320" t="str">
        <f>IF('Data invoice'!R1364=0,"",'Data invoice'!S1364)</f>
        <v/>
      </c>
      <c r="J1248" s="367" t="str">
        <f>IF('Data invoice'!S1364=0,"",'Data invoice'!T1364)</f>
        <v/>
      </c>
      <c r="L1248" s="414"/>
      <c r="M1248" s="275"/>
      <c r="N1248" s="275"/>
      <c r="O1248" s="414"/>
      <c r="P1248" s="414"/>
      <c r="Q1248" s="414"/>
      <c r="R1248" s="414"/>
      <c r="S1248" s="414"/>
      <c r="T1248" s="414"/>
      <c r="U1248" s="414"/>
      <c r="V1248" s="414"/>
      <c r="W1248" s="414"/>
      <c r="X1248" s="414"/>
      <c r="Y1248" s="414"/>
      <c r="Z1248" s="414"/>
      <c r="AA1248" s="414"/>
      <c r="AB1248" s="414"/>
      <c r="AC1248" s="275"/>
      <c r="AD1248" s="275"/>
      <c r="AE1248" s="275"/>
      <c r="AF1248" s="275"/>
      <c r="AG1248" s="275"/>
      <c r="AH1248" s="275"/>
      <c r="AI1248" s="275"/>
      <c r="AJ1248" s="275"/>
      <c r="AK1248" s="275"/>
      <c r="AL1248" s="275"/>
    </row>
    <row r="1249" spans="1:38" s="329" customFormat="1" ht="15" customHeight="1">
      <c r="A1249" s="284" t="str">
        <f>IF('Data invoice'!J1365=0,"",'Data invoice'!K1365)</f>
        <v/>
      </c>
      <c r="B1249" s="284" t="str">
        <f>IF('Data invoice'!K1365=0,"",'Data invoice'!L1365)</f>
        <v/>
      </c>
      <c r="C1249" s="284" t="str">
        <f>IF('Data invoice'!L1365=0,"",'Data invoice'!M1365)</f>
        <v/>
      </c>
      <c r="D1249" s="284" t="str">
        <f>IF('Data invoice'!M1365=0,"",'Data invoice'!N1365)</f>
        <v/>
      </c>
      <c r="E1249" s="284" t="str">
        <f>IF('Data invoice'!N1365=0,"",'Data invoice'!O1365)</f>
        <v/>
      </c>
      <c r="F1249" s="284" t="str">
        <f>IF('Data invoice'!O1365=0,"",'Data invoice'!P1365)</f>
        <v/>
      </c>
      <c r="G1249" s="284" t="str">
        <f>IF('Data invoice'!P1365=0,"",'Data invoice'!Q1365)</f>
        <v/>
      </c>
      <c r="H1249" s="284" t="str">
        <f>IF('Data invoice'!Q1365=0,"",'Data invoice'!R1365)</f>
        <v/>
      </c>
      <c r="I1249" s="320" t="str">
        <f>IF('Data invoice'!R1365=0,"",'Data invoice'!S1365)</f>
        <v/>
      </c>
      <c r="J1249" s="367" t="str">
        <f>IF('Data invoice'!S1365=0,"",'Data invoice'!T1365)</f>
        <v/>
      </c>
      <c r="L1249" s="414"/>
      <c r="M1249" s="275"/>
      <c r="N1249" s="275"/>
      <c r="O1249" s="414"/>
      <c r="P1249" s="414"/>
      <c r="Q1249" s="414"/>
      <c r="R1249" s="414"/>
      <c r="S1249" s="414"/>
      <c r="T1249" s="414"/>
      <c r="U1249" s="414"/>
      <c r="V1249" s="414"/>
      <c r="W1249" s="414"/>
      <c r="X1249" s="414"/>
      <c r="Y1249" s="414"/>
      <c r="Z1249" s="414"/>
      <c r="AA1249" s="414"/>
      <c r="AB1249" s="414"/>
      <c r="AC1249" s="275"/>
      <c r="AD1249" s="275"/>
      <c r="AE1249" s="275"/>
      <c r="AF1249" s="275"/>
      <c r="AG1249" s="275"/>
      <c r="AH1249" s="275"/>
      <c r="AI1249" s="275"/>
      <c r="AJ1249" s="275"/>
      <c r="AK1249" s="275"/>
      <c r="AL1249" s="275"/>
    </row>
    <row r="1250" spans="1:38" s="329" customFormat="1" ht="15" customHeight="1">
      <c r="A1250" s="284" t="str">
        <f>IF('Data invoice'!J1366=0,"",'Data invoice'!K1366)</f>
        <v/>
      </c>
      <c r="B1250" s="284" t="str">
        <f>IF('Data invoice'!K1366=0,"",'Data invoice'!L1366)</f>
        <v/>
      </c>
      <c r="C1250" s="284" t="str">
        <f>IF('Data invoice'!L1366=0,"",'Data invoice'!M1366)</f>
        <v/>
      </c>
      <c r="D1250" s="284" t="str">
        <f>IF('Data invoice'!M1366=0,"",'Data invoice'!N1366)</f>
        <v/>
      </c>
      <c r="E1250" s="284" t="str">
        <f>IF('Data invoice'!N1366=0,"",'Data invoice'!O1366)</f>
        <v/>
      </c>
      <c r="F1250" s="284" t="str">
        <f>IF('Data invoice'!O1366=0,"",'Data invoice'!P1366)</f>
        <v/>
      </c>
      <c r="G1250" s="284" t="str">
        <f>IF('Data invoice'!P1366=0,"",'Data invoice'!Q1366)</f>
        <v/>
      </c>
      <c r="H1250" s="284" t="str">
        <f>IF('Data invoice'!Q1366=0,"",'Data invoice'!R1366)</f>
        <v/>
      </c>
      <c r="I1250" s="320" t="str">
        <f>IF('Data invoice'!R1366=0,"",'Data invoice'!S1366)</f>
        <v/>
      </c>
      <c r="J1250" s="367" t="str">
        <f>IF('Data invoice'!S1366=0,"",'Data invoice'!T1366)</f>
        <v/>
      </c>
      <c r="L1250" s="414"/>
      <c r="M1250" s="275"/>
      <c r="N1250" s="275"/>
      <c r="O1250" s="414"/>
      <c r="P1250" s="414"/>
      <c r="Q1250" s="414"/>
      <c r="R1250" s="414"/>
      <c r="S1250" s="414"/>
      <c r="T1250" s="414"/>
      <c r="U1250" s="414"/>
      <c r="V1250" s="414"/>
      <c r="W1250" s="414"/>
      <c r="X1250" s="414"/>
      <c r="Y1250" s="414"/>
      <c r="Z1250" s="414"/>
      <c r="AA1250" s="414"/>
      <c r="AB1250" s="414"/>
      <c r="AC1250" s="275"/>
      <c r="AD1250" s="275"/>
      <c r="AE1250" s="275"/>
      <c r="AF1250" s="275"/>
      <c r="AG1250" s="275"/>
      <c r="AH1250" s="275"/>
      <c r="AI1250" s="275"/>
      <c r="AJ1250" s="275"/>
      <c r="AK1250" s="275"/>
      <c r="AL1250" s="275"/>
    </row>
    <row r="1251" spans="1:38" s="329" customFormat="1" ht="15" customHeight="1">
      <c r="A1251" s="284" t="str">
        <f>IF('Data invoice'!J1367=0,"",'Data invoice'!K1367)</f>
        <v/>
      </c>
      <c r="B1251" s="284" t="str">
        <f>IF('Data invoice'!K1367=0,"",'Data invoice'!L1367)</f>
        <v/>
      </c>
      <c r="C1251" s="284" t="str">
        <f>IF('Data invoice'!L1367=0,"",'Data invoice'!M1367)</f>
        <v/>
      </c>
      <c r="D1251" s="284" t="str">
        <f>IF('Data invoice'!M1367=0,"",'Data invoice'!N1367)</f>
        <v/>
      </c>
      <c r="E1251" s="284" t="str">
        <f>IF('Data invoice'!N1367=0,"",'Data invoice'!O1367)</f>
        <v/>
      </c>
      <c r="F1251" s="284" t="str">
        <f>IF('Data invoice'!O1367=0,"",'Data invoice'!P1367)</f>
        <v/>
      </c>
      <c r="G1251" s="284" t="str">
        <f>IF('Data invoice'!P1367=0,"",'Data invoice'!Q1367)</f>
        <v/>
      </c>
      <c r="H1251" s="284" t="str">
        <f>IF('Data invoice'!Q1367=0,"",'Data invoice'!R1367)</f>
        <v/>
      </c>
      <c r="I1251" s="320" t="str">
        <f>IF('Data invoice'!R1367=0,"",'Data invoice'!S1367)</f>
        <v/>
      </c>
      <c r="J1251" s="367" t="str">
        <f>IF('Data invoice'!S1367=0,"",'Data invoice'!T1367)</f>
        <v/>
      </c>
      <c r="L1251" s="414"/>
      <c r="M1251" s="275"/>
      <c r="N1251" s="275"/>
      <c r="O1251" s="414"/>
      <c r="P1251" s="414"/>
      <c r="Q1251" s="414"/>
      <c r="R1251" s="414"/>
      <c r="S1251" s="414"/>
      <c r="T1251" s="414"/>
      <c r="U1251" s="414"/>
      <c r="V1251" s="414"/>
      <c r="W1251" s="414"/>
      <c r="X1251" s="414"/>
      <c r="Y1251" s="414"/>
      <c r="Z1251" s="414"/>
      <c r="AA1251" s="414"/>
      <c r="AB1251" s="414"/>
      <c r="AC1251" s="275"/>
      <c r="AD1251" s="275"/>
      <c r="AE1251" s="275"/>
      <c r="AF1251" s="275"/>
      <c r="AG1251" s="275"/>
      <c r="AH1251" s="275"/>
      <c r="AI1251" s="275"/>
      <c r="AJ1251" s="275"/>
      <c r="AK1251" s="275"/>
      <c r="AL1251" s="275"/>
    </row>
    <row r="1252" spans="1:38" s="329" customFormat="1" ht="15" customHeight="1">
      <c r="A1252" s="284" t="str">
        <f>IF('Data invoice'!J1368=0,"",'Data invoice'!K1368)</f>
        <v/>
      </c>
      <c r="B1252" s="284" t="str">
        <f>IF('Data invoice'!K1368=0,"",'Data invoice'!L1368)</f>
        <v/>
      </c>
      <c r="C1252" s="284" t="str">
        <f>IF('Data invoice'!L1368=0,"",'Data invoice'!M1368)</f>
        <v/>
      </c>
      <c r="D1252" s="284" t="str">
        <f>IF('Data invoice'!M1368=0,"",'Data invoice'!N1368)</f>
        <v/>
      </c>
      <c r="E1252" s="284" t="str">
        <f>IF('Data invoice'!N1368=0,"",'Data invoice'!O1368)</f>
        <v/>
      </c>
      <c r="F1252" s="284" t="str">
        <f>IF('Data invoice'!O1368=0,"",'Data invoice'!P1368)</f>
        <v/>
      </c>
      <c r="G1252" s="284" t="str">
        <f>IF('Data invoice'!P1368=0,"",'Data invoice'!Q1368)</f>
        <v/>
      </c>
      <c r="H1252" s="284" t="str">
        <f>IF('Data invoice'!Q1368=0,"",'Data invoice'!R1368)</f>
        <v/>
      </c>
      <c r="I1252" s="320" t="str">
        <f>IF('Data invoice'!R1368=0,"",'Data invoice'!S1368)</f>
        <v/>
      </c>
      <c r="J1252" s="367" t="str">
        <f>IF('Data invoice'!S1368=0,"",'Data invoice'!T1368)</f>
        <v/>
      </c>
      <c r="L1252" s="414"/>
      <c r="M1252" s="275"/>
      <c r="N1252" s="275"/>
      <c r="O1252" s="414"/>
      <c r="P1252" s="414"/>
      <c r="Q1252" s="414"/>
      <c r="R1252" s="414"/>
      <c r="S1252" s="414"/>
      <c r="T1252" s="414"/>
      <c r="U1252" s="414"/>
      <c r="V1252" s="414"/>
      <c r="W1252" s="414"/>
      <c r="X1252" s="414"/>
      <c r="Y1252" s="414"/>
      <c r="Z1252" s="414"/>
      <c r="AA1252" s="414"/>
      <c r="AB1252" s="414"/>
      <c r="AC1252" s="275"/>
      <c r="AD1252" s="275"/>
      <c r="AE1252" s="275"/>
      <c r="AF1252" s="275"/>
      <c r="AG1252" s="275"/>
      <c r="AH1252" s="275"/>
      <c r="AI1252" s="275"/>
      <c r="AJ1252" s="275"/>
      <c r="AK1252" s="275"/>
      <c r="AL1252" s="275"/>
    </row>
    <row r="1253" spans="1:38" s="329" customFormat="1" ht="15" customHeight="1">
      <c r="A1253" s="284" t="str">
        <f>IF('Data invoice'!J1369=0,"",'Data invoice'!K1369)</f>
        <v/>
      </c>
      <c r="B1253" s="284" t="str">
        <f>IF('Data invoice'!K1369=0,"",'Data invoice'!L1369)</f>
        <v/>
      </c>
      <c r="C1253" s="284" t="str">
        <f>IF('Data invoice'!L1369=0,"",'Data invoice'!M1369)</f>
        <v/>
      </c>
      <c r="D1253" s="284" t="str">
        <f>IF('Data invoice'!M1369=0,"",'Data invoice'!N1369)</f>
        <v/>
      </c>
      <c r="E1253" s="284" t="str">
        <f>IF('Data invoice'!N1369=0,"",'Data invoice'!O1369)</f>
        <v/>
      </c>
      <c r="F1253" s="284" t="str">
        <f>IF('Data invoice'!O1369=0,"",'Data invoice'!P1369)</f>
        <v/>
      </c>
      <c r="G1253" s="284" t="str">
        <f>IF('Data invoice'!P1369=0,"",'Data invoice'!Q1369)</f>
        <v/>
      </c>
      <c r="H1253" s="284" t="str">
        <f>IF('Data invoice'!Q1369=0,"",'Data invoice'!R1369)</f>
        <v/>
      </c>
      <c r="I1253" s="320" t="str">
        <f>IF('Data invoice'!R1369=0,"",'Data invoice'!S1369)</f>
        <v/>
      </c>
      <c r="J1253" s="367" t="str">
        <f>IF('Data invoice'!S1369=0,"",'Data invoice'!T1369)</f>
        <v/>
      </c>
      <c r="L1253" s="414"/>
      <c r="M1253" s="275"/>
      <c r="N1253" s="275"/>
      <c r="O1253" s="414"/>
      <c r="P1253" s="414"/>
      <c r="Q1253" s="414"/>
      <c r="R1253" s="414"/>
      <c r="S1253" s="414"/>
      <c r="T1253" s="414"/>
      <c r="U1253" s="414"/>
      <c r="V1253" s="414"/>
      <c r="W1253" s="414"/>
      <c r="X1253" s="414"/>
      <c r="Y1253" s="414"/>
      <c r="Z1253" s="414"/>
      <c r="AA1253" s="414"/>
      <c r="AB1253" s="414"/>
      <c r="AC1253" s="275"/>
      <c r="AD1253" s="275"/>
      <c r="AE1253" s="275"/>
      <c r="AF1253" s="275"/>
      <c r="AG1253" s="275"/>
      <c r="AH1253" s="275"/>
      <c r="AI1253" s="275"/>
      <c r="AJ1253" s="275"/>
      <c r="AK1253" s="275"/>
      <c r="AL1253" s="275"/>
    </row>
    <row r="1254" spans="1:38" s="329" customFormat="1" ht="15" customHeight="1">
      <c r="A1254" s="284" t="str">
        <f>IF('Data invoice'!J1370=0,"",'Data invoice'!K1370)</f>
        <v/>
      </c>
      <c r="B1254" s="284" t="str">
        <f>IF('Data invoice'!K1370=0,"",'Data invoice'!L1370)</f>
        <v/>
      </c>
      <c r="C1254" s="284" t="str">
        <f>IF('Data invoice'!L1370=0,"",'Data invoice'!M1370)</f>
        <v/>
      </c>
      <c r="D1254" s="284" t="str">
        <f>IF('Data invoice'!M1370=0,"",'Data invoice'!N1370)</f>
        <v/>
      </c>
      <c r="E1254" s="284" t="str">
        <f>IF('Data invoice'!N1370=0,"",'Data invoice'!O1370)</f>
        <v/>
      </c>
      <c r="F1254" s="284" t="str">
        <f>IF('Data invoice'!O1370=0,"",'Data invoice'!P1370)</f>
        <v/>
      </c>
      <c r="G1254" s="284" t="str">
        <f>IF('Data invoice'!P1370=0,"",'Data invoice'!Q1370)</f>
        <v/>
      </c>
      <c r="H1254" s="284" t="str">
        <f>IF('Data invoice'!Q1370=0,"",'Data invoice'!R1370)</f>
        <v/>
      </c>
      <c r="I1254" s="320" t="str">
        <f>IF('Data invoice'!R1370=0,"",'Data invoice'!S1370)</f>
        <v/>
      </c>
      <c r="J1254" s="367" t="str">
        <f>IF('Data invoice'!S1370=0,"",'Data invoice'!T1370)</f>
        <v/>
      </c>
      <c r="L1254" s="414"/>
      <c r="M1254" s="275"/>
      <c r="N1254" s="275"/>
      <c r="O1254" s="414"/>
      <c r="P1254" s="414"/>
      <c r="Q1254" s="414"/>
      <c r="R1254" s="414"/>
      <c r="S1254" s="414"/>
      <c r="T1254" s="414"/>
      <c r="U1254" s="414"/>
      <c r="V1254" s="414"/>
      <c r="W1254" s="414"/>
      <c r="X1254" s="414"/>
      <c r="Y1254" s="414"/>
      <c r="Z1254" s="414"/>
      <c r="AA1254" s="414"/>
      <c r="AB1254" s="414"/>
      <c r="AC1254" s="275"/>
      <c r="AD1254" s="275"/>
      <c r="AE1254" s="275"/>
      <c r="AF1254" s="275"/>
      <c r="AG1254" s="275"/>
      <c r="AH1254" s="275"/>
      <c r="AI1254" s="275"/>
      <c r="AJ1254" s="275"/>
      <c r="AK1254" s="275"/>
      <c r="AL1254" s="275"/>
    </row>
    <row r="1255" spans="1:38" s="329" customFormat="1" ht="15" customHeight="1">
      <c r="A1255" s="284" t="str">
        <f>IF('Data invoice'!J1371=0,"",'Data invoice'!K1371)</f>
        <v/>
      </c>
      <c r="B1255" s="284" t="str">
        <f>IF('Data invoice'!K1371=0,"",'Data invoice'!L1371)</f>
        <v/>
      </c>
      <c r="C1255" s="284" t="str">
        <f>IF('Data invoice'!L1371=0,"",'Data invoice'!M1371)</f>
        <v/>
      </c>
      <c r="D1255" s="284" t="str">
        <f>IF('Data invoice'!M1371=0,"",'Data invoice'!N1371)</f>
        <v/>
      </c>
      <c r="E1255" s="284" t="str">
        <f>IF('Data invoice'!N1371=0,"",'Data invoice'!O1371)</f>
        <v/>
      </c>
      <c r="F1255" s="284" t="str">
        <f>IF('Data invoice'!O1371=0,"",'Data invoice'!P1371)</f>
        <v/>
      </c>
      <c r="G1255" s="284" t="str">
        <f>IF('Data invoice'!P1371=0,"",'Data invoice'!Q1371)</f>
        <v/>
      </c>
      <c r="H1255" s="284" t="str">
        <f>IF('Data invoice'!Q1371=0,"",'Data invoice'!R1371)</f>
        <v/>
      </c>
      <c r="I1255" s="320" t="str">
        <f>IF('Data invoice'!R1371=0,"",'Data invoice'!S1371)</f>
        <v/>
      </c>
      <c r="J1255" s="367" t="str">
        <f>IF('Data invoice'!S1371=0,"",'Data invoice'!T1371)</f>
        <v/>
      </c>
      <c r="L1255" s="414"/>
      <c r="M1255" s="275"/>
      <c r="N1255" s="275"/>
      <c r="O1255" s="414"/>
      <c r="P1255" s="414"/>
      <c r="Q1255" s="414"/>
      <c r="R1255" s="414"/>
      <c r="S1255" s="414"/>
      <c r="T1255" s="414"/>
      <c r="U1255" s="414"/>
      <c r="V1255" s="414"/>
      <c r="W1255" s="414"/>
      <c r="X1255" s="414"/>
      <c r="Y1255" s="414"/>
      <c r="Z1255" s="414"/>
      <c r="AA1255" s="414"/>
      <c r="AB1255" s="414"/>
      <c r="AC1255" s="275"/>
      <c r="AD1255" s="275"/>
      <c r="AE1255" s="275"/>
      <c r="AF1255" s="275"/>
      <c r="AG1255" s="275"/>
      <c r="AH1255" s="275"/>
      <c r="AI1255" s="275"/>
      <c r="AJ1255" s="275"/>
      <c r="AK1255" s="275"/>
      <c r="AL1255" s="275"/>
    </row>
    <row r="1256" spans="1:38" s="329" customFormat="1" ht="15" customHeight="1">
      <c r="A1256" s="284" t="str">
        <f>IF('Data invoice'!J1372=0,"",'Data invoice'!K1372)</f>
        <v/>
      </c>
      <c r="B1256" s="284" t="str">
        <f>IF('Data invoice'!K1372=0,"",'Data invoice'!L1372)</f>
        <v/>
      </c>
      <c r="C1256" s="284" t="str">
        <f>IF('Data invoice'!L1372=0,"",'Data invoice'!M1372)</f>
        <v/>
      </c>
      <c r="D1256" s="284" t="str">
        <f>IF('Data invoice'!M1372=0,"",'Data invoice'!N1372)</f>
        <v/>
      </c>
      <c r="E1256" s="284" t="str">
        <f>IF('Data invoice'!N1372=0,"",'Data invoice'!O1372)</f>
        <v/>
      </c>
      <c r="F1256" s="284" t="str">
        <f>IF('Data invoice'!O1372=0,"",'Data invoice'!P1372)</f>
        <v/>
      </c>
      <c r="G1256" s="284" t="str">
        <f>IF('Data invoice'!P1372=0,"",'Data invoice'!Q1372)</f>
        <v/>
      </c>
      <c r="H1256" s="284" t="str">
        <f>IF('Data invoice'!Q1372=0,"",'Data invoice'!R1372)</f>
        <v/>
      </c>
      <c r="I1256" s="320" t="str">
        <f>IF('Data invoice'!R1372=0,"",'Data invoice'!S1372)</f>
        <v/>
      </c>
      <c r="J1256" s="367" t="str">
        <f>IF('Data invoice'!S1372=0,"",'Data invoice'!T1372)</f>
        <v/>
      </c>
      <c r="L1256" s="414"/>
      <c r="M1256" s="275"/>
      <c r="N1256" s="275"/>
      <c r="O1256" s="414"/>
      <c r="P1256" s="414"/>
      <c r="Q1256" s="414"/>
      <c r="R1256" s="414"/>
      <c r="S1256" s="414"/>
      <c r="T1256" s="414"/>
      <c r="U1256" s="414"/>
      <c r="V1256" s="414"/>
      <c r="W1256" s="414"/>
      <c r="X1256" s="414"/>
      <c r="Y1256" s="414"/>
      <c r="Z1256" s="414"/>
      <c r="AA1256" s="414"/>
      <c r="AB1256" s="414"/>
      <c r="AC1256" s="275"/>
      <c r="AD1256" s="275"/>
      <c r="AE1256" s="275"/>
      <c r="AF1256" s="275"/>
      <c r="AG1256" s="275"/>
      <c r="AH1256" s="275"/>
      <c r="AI1256" s="275"/>
      <c r="AJ1256" s="275"/>
      <c r="AK1256" s="275"/>
      <c r="AL1256" s="275"/>
    </row>
    <row r="1257" spans="1:38" s="329" customFormat="1" ht="15" customHeight="1">
      <c r="A1257" s="284" t="str">
        <f>IF('Data invoice'!J1373=0,"",'Data invoice'!K1373)</f>
        <v/>
      </c>
      <c r="B1257" s="284" t="str">
        <f>IF('Data invoice'!K1373=0,"",'Data invoice'!L1373)</f>
        <v/>
      </c>
      <c r="C1257" s="284" t="str">
        <f>IF('Data invoice'!L1373=0,"",'Data invoice'!M1373)</f>
        <v/>
      </c>
      <c r="D1257" s="284" t="str">
        <f>IF('Data invoice'!M1373=0,"",'Data invoice'!N1373)</f>
        <v/>
      </c>
      <c r="E1257" s="284" t="str">
        <f>IF('Data invoice'!N1373=0,"",'Data invoice'!O1373)</f>
        <v/>
      </c>
      <c r="F1257" s="284" t="str">
        <f>IF('Data invoice'!O1373=0,"",'Data invoice'!P1373)</f>
        <v/>
      </c>
      <c r="G1257" s="284" t="str">
        <f>IF('Data invoice'!P1373=0,"",'Data invoice'!Q1373)</f>
        <v/>
      </c>
      <c r="H1257" s="284" t="str">
        <f>IF('Data invoice'!Q1373=0,"",'Data invoice'!R1373)</f>
        <v/>
      </c>
      <c r="I1257" s="320" t="str">
        <f>IF('Data invoice'!R1373=0,"",'Data invoice'!S1373)</f>
        <v/>
      </c>
      <c r="J1257" s="367" t="str">
        <f>IF('Data invoice'!S1373=0,"",'Data invoice'!T1373)</f>
        <v/>
      </c>
      <c r="L1257" s="414"/>
      <c r="M1257" s="275"/>
      <c r="N1257" s="275"/>
      <c r="O1257" s="414"/>
      <c r="P1257" s="414"/>
      <c r="Q1257" s="414"/>
      <c r="R1257" s="414"/>
      <c r="S1257" s="414"/>
      <c r="T1257" s="414"/>
      <c r="U1257" s="414"/>
      <c r="V1257" s="414"/>
      <c r="W1257" s="414"/>
      <c r="X1257" s="414"/>
      <c r="Y1257" s="414"/>
      <c r="Z1257" s="414"/>
      <c r="AA1257" s="414"/>
      <c r="AB1257" s="414"/>
      <c r="AC1257" s="275"/>
      <c r="AD1257" s="275"/>
      <c r="AE1257" s="275"/>
      <c r="AF1257" s="275"/>
      <c r="AG1257" s="275"/>
      <c r="AH1257" s="275"/>
      <c r="AI1257" s="275"/>
      <c r="AJ1257" s="275"/>
      <c r="AK1257" s="275"/>
      <c r="AL1257" s="275"/>
    </row>
    <row r="1258" spans="1:38" s="329" customFormat="1" ht="15" customHeight="1">
      <c r="A1258" s="284" t="str">
        <f>IF('Data invoice'!J1374=0,"",'Data invoice'!K1374)</f>
        <v/>
      </c>
      <c r="B1258" s="284" t="str">
        <f>IF('Data invoice'!K1374=0,"",'Data invoice'!L1374)</f>
        <v/>
      </c>
      <c r="C1258" s="284" t="str">
        <f>IF('Data invoice'!L1374=0,"",'Data invoice'!M1374)</f>
        <v/>
      </c>
      <c r="D1258" s="284" t="str">
        <f>IF('Data invoice'!M1374=0,"",'Data invoice'!N1374)</f>
        <v/>
      </c>
      <c r="E1258" s="284" t="str">
        <f>IF('Data invoice'!N1374=0,"",'Data invoice'!O1374)</f>
        <v/>
      </c>
      <c r="F1258" s="284" t="str">
        <f>IF('Data invoice'!O1374=0,"",'Data invoice'!P1374)</f>
        <v/>
      </c>
      <c r="G1258" s="284" t="str">
        <f>IF('Data invoice'!P1374=0,"",'Data invoice'!Q1374)</f>
        <v/>
      </c>
      <c r="H1258" s="284" t="str">
        <f>IF('Data invoice'!Q1374=0,"",'Data invoice'!R1374)</f>
        <v/>
      </c>
      <c r="I1258" s="320" t="str">
        <f>IF('Data invoice'!R1374=0,"",'Data invoice'!S1374)</f>
        <v/>
      </c>
      <c r="J1258" s="367" t="str">
        <f>IF('Data invoice'!S1374=0,"",'Data invoice'!T1374)</f>
        <v/>
      </c>
      <c r="L1258" s="414"/>
      <c r="M1258" s="275"/>
      <c r="N1258" s="275"/>
      <c r="O1258" s="414"/>
      <c r="P1258" s="414"/>
      <c r="Q1258" s="414"/>
      <c r="R1258" s="414"/>
      <c r="S1258" s="414"/>
      <c r="T1258" s="414"/>
      <c r="U1258" s="414"/>
      <c r="V1258" s="414"/>
      <c r="W1258" s="414"/>
      <c r="X1258" s="414"/>
      <c r="Y1258" s="414"/>
      <c r="Z1258" s="414"/>
      <c r="AA1258" s="414"/>
      <c r="AB1258" s="414"/>
      <c r="AC1258" s="275"/>
      <c r="AD1258" s="275"/>
      <c r="AE1258" s="275"/>
      <c r="AF1258" s="275"/>
      <c r="AG1258" s="275"/>
      <c r="AH1258" s="275"/>
      <c r="AI1258" s="275"/>
      <c r="AJ1258" s="275"/>
      <c r="AK1258" s="275"/>
      <c r="AL1258" s="275"/>
    </row>
    <row r="1259" spans="1:38" s="329" customFormat="1" ht="15" customHeight="1">
      <c r="A1259" s="284" t="str">
        <f>IF('Data invoice'!J1375=0,"",'Data invoice'!K1375)</f>
        <v/>
      </c>
      <c r="B1259" s="284" t="str">
        <f>IF('Data invoice'!K1375=0,"",'Data invoice'!L1375)</f>
        <v/>
      </c>
      <c r="C1259" s="284" t="str">
        <f>IF('Data invoice'!L1375=0,"",'Data invoice'!M1375)</f>
        <v/>
      </c>
      <c r="D1259" s="284" t="str">
        <f>IF('Data invoice'!M1375=0,"",'Data invoice'!N1375)</f>
        <v/>
      </c>
      <c r="E1259" s="284" t="str">
        <f>IF('Data invoice'!N1375=0,"",'Data invoice'!O1375)</f>
        <v/>
      </c>
      <c r="F1259" s="284" t="str">
        <f>IF('Data invoice'!O1375=0,"",'Data invoice'!P1375)</f>
        <v/>
      </c>
      <c r="G1259" s="284" t="str">
        <f>IF('Data invoice'!P1375=0,"",'Data invoice'!Q1375)</f>
        <v/>
      </c>
      <c r="H1259" s="284" t="str">
        <f>IF('Data invoice'!Q1375=0,"",'Data invoice'!R1375)</f>
        <v/>
      </c>
      <c r="I1259" s="320" t="str">
        <f>IF('Data invoice'!R1375=0,"",'Data invoice'!S1375)</f>
        <v/>
      </c>
      <c r="J1259" s="367" t="str">
        <f>IF('Data invoice'!S1375=0,"",'Data invoice'!T1375)</f>
        <v/>
      </c>
      <c r="L1259" s="414"/>
      <c r="M1259" s="275"/>
      <c r="N1259" s="275"/>
      <c r="O1259" s="414"/>
      <c r="P1259" s="414"/>
      <c r="Q1259" s="414"/>
      <c r="R1259" s="414"/>
      <c r="S1259" s="414"/>
      <c r="T1259" s="414"/>
      <c r="U1259" s="414"/>
      <c r="V1259" s="414"/>
      <c r="W1259" s="414"/>
      <c r="X1259" s="414"/>
      <c r="Y1259" s="414"/>
      <c r="Z1259" s="414"/>
      <c r="AA1259" s="414"/>
      <c r="AB1259" s="414"/>
      <c r="AC1259" s="275"/>
      <c r="AD1259" s="275"/>
      <c r="AE1259" s="275"/>
      <c r="AF1259" s="275"/>
      <c r="AG1259" s="275"/>
      <c r="AH1259" s="275"/>
      <c r="AI1259" s="275"/>
      <c r="AJ1259" s="275"/>
      <c r="AK1259" s="275"/>
      <c r="AL1259" s="275"/>
    </row>
    <row r="1260" spans="1:38" s="329" customFormat="1" ht="15" customHeight="1">
      <c r="A1260" s="284" t="str">
        <f>IF('Data invoice'!J1376=0,"",'Data invoice'!K1376)</f>
        <v/>
      </c>
      <c r="B1260" s="284" t="str">
        <f>IF('Data invoice'!K1376=0,"",'Data invoice'!L1376)</f>
        <v/>
      </c>
      <c r="C1260" s="284" t="str">
        <f>IF('Data invoice'!L1376=0,"",'Data invoice'!M1376)</f>
        <v/>
      </c>
      <c r="D1260" s="284" t="str">
        <f>IF('Data invoice'!M1376=0,"",'Data invoice'!N1376)</f>
        <v/>
      </c>
      <c r="E1260" s="284" t="str">
        <f>IF('Data invoice'!N1376=0,"",'Data invoice'!O1376)</f>
        <v/>
      </c>
      <c r="F1260" s="284" t="str">
        <f>IF('Data invoice'!O1376=0,"",'Data invoice'!P1376)</f>
        <v/>
      </c>
      <c r="G1260" s="284" t="str">
        <f>IF('Data invoice'!P1376=0,"",'Data invoice'!Q1376)</f>
        <v/>
      </c>
      <c r="H1260" s="284" t="str">
        <f>IF('Data invoice'!Q1376=0,"",'Data invoice'!R1376)</f>
        <v/>
      </c>
      <c r="I1260" s="320" t="str">
        <f>IF('Data invoice'!R1376=0,"",'Data invoice'!S1376)</f>
        <v/>
      </c>
      <c r="J1260" s="367" t="str">
        <f>IF('Data invoice'!S1376=0,"",'Data invoice'!T1376)</f>
        <v/>
      </c>
      <c r="L1260" s="414"/>
      <c r="M1260" s="275"/>
      <c r="N1260" s="275"/>
      <c r="O1260" s="414"/>
      <c r="P1260" s="414"/>
      <c r="Q1260" s="414"/>
      <c r="R1260" s="414"/>
      <c r="S1260" s="414"/>
      <c r="T1260" s="414"/>
      <c r="U1260" s="414"/>
      <c r="V1260" s="414"/>
      <c r="W1260" s="414"/>
      <c r="X1260" s="414"/>
      <c r="Y1260" s="414"/>
      <c r="Z1260" s="414"/>
      <c r="AA1260" s="414"/>
      <c r="AB1260" s="414"/>
      <c r="AC1260" s="275"/>
      <c r="AD1260" s="275"/>
      <c r="AE1260" s="275"/>
      <c r="AF1260" s="275"/>
      <c r="AG1260" s="275"/>
      <c r="AH1260" s="275"/>
      <c r="AI1260" s="275"/>
      <c r="AJ1260" s="275"/>
      <c r="AK1260" s="275"/>
      <c r="AL1260" s="275"/>
    </row>
    <row r="1261" spans="1:38" s="329" customFormat="1" ht="15" customHeight="1">
      <c r="A1261" s="284" t="str">
        <f>IF('Data invoice'!J1377=0,"",'Data invoice'!K1377)</f>
        <v/>
      </c>
      <c r="B1261" s="284" t="str">
        <f>IF('Data invoice'!K1377=0,"",'Data invoice'!L1377)</f>
        <v/>
      </c>
      <c r="C1261" s="284" t="str">
        <f>IF('Data invoice'!L1377=0,"",'Data invoice'!M1377)</f>
        <v/>
      </c>
      <c r="D1261" s="284" t="str">
        <f>IF('Data invoice'!M1377=0,"",'Data invoice'!N1377)</f>
        <v/>
      </c>
      <c r="E1261" s="284" t="str">
        <f>IF('Data invoice'!N1377=0,"",'Data invoice'!O1377)</f>
        <v/>
      </c>
      <c r="F1261" s="284" t="str">
        <f>IF('Data invoice'!O1377=0,"",'Data invoice'!P1377)</f>
        <v/>
      </c>
      <c r="G1261" s="284" t="str">
        <f>IF('Data invoice'!P1377=0,"",'Data invoice'!Q1377)</f>
        <v/>
      </c>
      <c r="H1261" s="284" t="str">
        <f>IF('Data invoice'!Q1377=0,"",'Data invoice'!R1377)</f>
        <v/>
      </c>
      <c r="I1261" s="320" t="str">
        <f>IF('Data invoice'!R1377=0,"",'Data invoice'!S1377)</f>
        <v/>
      </c>
      <c r="J1261" s="367" t="str">
        <f>IF('Data invoice'!S1377=0,"",'Data invoice'!T1377)</f>
        <v/>
      </c>
      <c r="L1261" s="414"/>
      <c r="M1261" s="275"/>
      <c r="N1261" s="275"/>
      <c r="O1261" s="414"/>
      <c r="P1261" s="414"/>
      <c r="Q1261" s="414"/>
      <c r="R1261" s="414"/>
      <c r="S1261" s="414"/>
      <c r="T1261" s="414"/>
      <c r="U1261" s="414"/>
      <c r="V1261" s="414"/>
      <c r="W1261" s="414"/>
      <c r="X1261" s="414"/>
      <c r="Y1261" s="414"/>
      <c r="Z1261" s="414"/>
      <c r="AA1261" s="414"/>
      <c r="AB1261" s="414"/>
      <c r="AC1261" s="275"/>
      <c r="AD1261" s="275"/>
      <c r="AE1261" s="275"/>
      <c r="AF1261" s="275"/>
      <c r="AG1261" s="275"/>
      <c r="AH1261" s="275"/>
      <c r="AI1261" s="275"/>
      <c r="AJ1261" s="275"/>
      <c r="AK1261" s="275"/>
      <c r="AL1261" s="275"/>
    </row>
    <row r="1262" spans="1:38" s="329" customFormat="1" ht="15" customHeight="1">
      <c r="A1262" s="284" t="str">
        <f>IF('Data invoice'!J1378=0,"",'Data invoice'!K1378)</f>
        <v/>
      </c>
      <c r="B1262" s="284" t="str">
        <f>IF('Data invoice'!K1378=0,"",'Data invoice'!L1378)</f>
        <v/>
      </c>
      <c r="C1262" s="284" t="str">
        <f>IF('Data invoice'!L1378=0,"",'Data invoice'!M1378)</f>
        <v/>
      </c>
      <c r="D1262" s="284" t="str">
        <f>IF('Data invoice'!M1378=0,"",'Data invoice'!N1378)</f>
        <v/>
      </c>
      <c r="E1262" s="284" t="str">
        <f>IF('Data invoice'!N1378=0,"",'Data invoice'!O1378)</f>
        <v/>
      </c>
      <c r="F1262" s="284" t="str">
        <f>IF('Data invoice'!O1378=0,"",'Data invoice'!P1378)</f>
        <v/>
      </c>
      <c r="G1262" s="284" t="str">
        <f>IF('Data invoice'!P1378=0,"",'Data invoice'!Q1378)</f>
        <v/>
      </c>
      <c r="H1262" s="284" t="str">
        <f>IF('Data invoice'!Q1378=0,"",'Data invoice'!R1378)</f>
        <v/>
      </c>
      <c r="I1262" s="320" t="str">
        <f>IF('Data invoice'!R1378=0,"",'Data invoice'!S1378)</f>
        <v/>
      </c>
      <c r="J1262" s="367" t="str">
        <f>IF('Data invoice'!S1378=0,"",'Data invoice'!T1378)</f>
        <v/>
      </c>
      <c r="L1262" s="414"/>
      <c r="M1262" s="275"/>
      <c r="N1262" s="275"/>
      <c r="O1262" s="414"/>
      <c r="P1262" s="414"/>
      <c r="Q1262" s="414"/>
      <c r="R1262" s="414"/>
      <c r="S1262" s="414"/>
      <c r="T1262" s="414"/>
      <c r="U1262" s="414"/>
      <c r="V1262" s="414"/>
      <c r="W1262" s="414"/>
      <c r="X1262" s="414"/>
      <c r="Y1262" s="414"/>
      <c r="Z1262" s="414"/>
      <c r="AA1262" s="414"/>
      <c r="AB1262" s="414"/>
      <c r="AC1262" s="275"/>
      <c r="AD1262" s="275"/>
      <c r="AE1262" s="275"/>
      <c r="AF1262" s="275"/>
      <c r="AG1262" s="275"/>
      <c r="AH1262" s="275"/>
      <c r="AI1262" s="275"/>
      <c r="AJ1262" s="275"/>
      <c r="AK1262" s="275"/>
      <c r="AL1262" s="275"/>
    </row>
    <row r="1263" spans="1:38" s="329" customFormat="1" ht="15" customHeight="1">
      <c r="A1263" s="284" t="str">
        <f>IF('Data invoice'!J1379=0,"",'Data invoice'!K1379)</f>
        <v/>
      </c>
      <c r="B1263" s="284" t="str">
        <f>IF('Data invoice'!K1379=0,"",'Data invoice'!L1379)</f>
        <v/>
      </c>
      <c r="C1263" s="284" t="str">
        <f>IF('Data invoice'!L1379=0,"",'Data invoice'!M1379)</f>
        <v/>
      </c>
      <c r="D1263" s="284" t="str">
        <f>IF('Data invoice'!M1379=0,"",'Data invoice'!N1379)</f>
        <v/>
      </c>
      <c r="E1263" s="284" t="str">
        <f>IF('Data invoice'!N1379=0,"",'Data invoice'!O1379)</f>
        <v/>
      </c>
      <c r="F1263" s="284" t="str">
        <f>IF('Data invoice'!O1379=0,"",'Data invoice'!P1379)</f>
        <v/>
      </c>
      <c r="G1263" s="284" t="str">
        <f>IF('Data invoice'!P1379=0,"",'Data invoice'!Q1379)</f>
        <v/>
      </c>
      <c r="H1263" s="284" t="str">
        <f>IF('Data invoice'!Q1379=0,"",'Data invoice'!R1379)</f>
        <v/>
      </c>
      <c r="I1263" s="320" t="str">
        <f>IF('Data invoice'!R1379=0,"",'Data invoice'!S1379)</f>
        <v/>
      </c>
      <c r="J1263" s="367" t="str">
        <f>IF('Data invoice'!S1379=0,"",'Data invoice'!T1379)</f>
        <v/>
      </c>
      <c r="L1263" s="414"/>
      <c r="M1263" s="275"/>
      <c r="N1263" s="275"/>
      <c r="O1263" s="414"/>
      <c r="P1263" s="414"/>
      <c r="Q1263" s="414"/>
      <c r="R1263" s="414"/>
      <c r="S1263" s="414"/>
      <c r="T1263" s="414"/>
      <c r="U1263" s="414"/>
      <c r="V1263" s="414"/>
      <c r="W1263" s="414"/>
      <c r="X1263" s="414"/>
      <c r="Y1263" s="414"/>
      <c r="Z1263" s="414"/>
      <c r="AA1263" s="414"/>
      <c r="AB1263" s="414"/>
      <c r="AC1263" s="275"/>
      <c r="AD1263" s="275"/>
      <c r="AE1263" s="275"/>
      <c r="AF1263" s="275"/>
      <c r="AG1263" s="275"/>
      <c r="AH1263" s="275"/>
      <c r="AI1263" s="275"/>
      <c r="AJ1263" s="275"/>
      <c r="AK1263" s="275"/>
      <c r="AL1263" s="275"/>
    </row>
    <row r="1264" spans="1:38" s="329" customFormat="1" ht="15" customHeight="1">
      <c r="A1264" s="284" t="str">
        <f>IF('Data invoice'!J1380=0,"",'Data invoice'!K1380)</f>
        <v/>
      </c>
      <c r="B1264" s="284" t="str">
        <f>IF('Data invoice'!K1380=0,"",'Data invoice'!L1380)</f>
        <v/>
      </c>
      <c r="C1264" s="284" t="str">
        <f>IF('Data invoice'!L1380=0,"",'Data invoice'!M1380)</f>
        <v/>
      </c>
      <c r="D1264" s="284" t="str">
        <f>IF('Data invoice'!M1380=0,"",'Data invoice'!N1380)</f>
        <v/>
      </c>
      <c r="E1264" s="284" t="str">
        <f>IF('Data invoice'!N1380=0,"",'Data invoice'!O1380)</f>
        <v/>
      </c>
      <c r="F1264" s="284" t="str">
        <f>IF('Data invoice'!O1380=0,"",'Data invoice'!P1380)</f>
        <v/>
      </c>
      <c r="G1264" s="284" t="str">
        <f>IF('Data invoice'!P1380=0,"",'Data invoice'!Q1380)</f>
        <v/>
      </c>
      <c r="H1264" s="284" t="str">
        <f>IF('Data invoice'!Q1380=0,"",'Data invoice'!R1380)</f>
        <v/>
      </c>
      <c r="I1264" s="320" t="str">
        <f>IF('Data invoice'!R1380=0,"",'Data invoice'!S1380)</f>
        <v/>
      </c>
      <c r="J1264" s="367" t="str">
        <f>IF('Data invoice'!S1380=0,"",'Data invoice'!T1380)</f>
        <v/>
      </c>
      <c r="L1264" s="414"/>
      <c r="M1264" s="275"/>
      <c r="N1264" s="275"/>
      <c r="O1264" s="414"/>
      <c r="P1264" s="414"/>
      <c r="Q1264" s="414"/>
      <c r="R1264" s="414"/>
      <c r="S1264" s="414"/>
      <c r="T1264" s="414"/>
      <c r="U1264" s="414"/>
      <c r="V1264" s="414"/>
      <c r="W1264" s="414"/>
      <c r="X1264" s="414"/>
      <c r="Y1264" s="414"/>
      <c r="Z1264" s="414"/>
      <c r="AA1264" s="414"/>
      <c r="AB1264" s="414"/>
      <c r="AC1264" s="275"/>
      <c r="AD1264" s="275"/>
      <c r="AE1264" s="275"/>
      <c r="AF1264" s="275"/>
      <c r="AG1264" s="275"/>
      <c r="AH1264" s="275"/>
      <c r="AI1264" s="275"/>
      <c r="AJ1264" s="275"/>
      <c r="AK1264" s="275"/>
      <c r="AL1264" s="275"/>
    </row>
    <row r="1265" spans="1:38" s="329" customFormat="1" ht="15" customHeight="1">
      <c r="A1265" s="284" t="str">
        <f>IF('Data invoice'!J1381=0,"",'Data invoice'!K1381)</f>
        <v/>
      </c>
      <c r="B1265" s="284" t="str">
        <f>IF('Data invoice'!K1381=0,"",'Data invoice'!L1381)</f>
        <v/>
      </c>
      <c r="C1265" s="284" t="str">
        <f>IF('Data invoice'!L1381=0,"",'Data invoice'!M1381)</f>
        <v/>
      </c>
      <c r="D1265" s="284" t="str">
        <f>IF('Data invoice'!M1381=0,"",'Data invoice'!N1381)</f>
        <v/>
      </c>
      <c r="E1265" s="284" t="str">
        <f>IF('Data invoice'!N1381=0,"",'Data invoice'!O1381)</f>
        <v/>
      </c>
      <c r="F1265" s="284" t="str">
        <f>IF('Data invoice'!O1381=0,"",'Data invoice'!P1381)</f>
        <v/>
      </c>
      <c r="G1265" s="284" t="str">
        <f>IF('Data invoice'!P1381=0,"",'Data invoice'!Q1381)</f>
        <v/>
      </c>
      <c r="H1265" s="284" t="str">
        <f>IF('Data invoice'!Q1381=0,"",'Data invoice'!R1381)</f>
        <v/>
      </c>
      <c r="I1265" s="320" t="str">
        <f>IF('Data invoice'!R1381=0,"",'Data invoice'!S1381)</f>
        <v/>
      </c>
      <c r="J1265" s="367" t="str">
        <f>IF('Data invoice'!S1381=0,"",'Data invoice'!T1381)</f>
        <v/>
      </c>
      <c r="L1265" s="414"/>
      <c r="M1265" s="275"/>
      <c r="N1265" s="275"/>
      <c r="O1265" s="414"/>
      <c r="P1265" s="414"/>
      <c r="Q1265" s="414"/>
      <c r="R1265" s="414"/>
      <c r="S1265" s="414"/>
      <c r="T1265" s="414"/>
      <c r="U1265" s="414"/>
      <c r="V1265" s="414"/>
      <c r="W1265" s="414"/>
      <c r="X1265" s="414"/>
      <c r="Y1265" s="414"/>
      <c r="Z1265" s="414"/>
      <c r="AA1265" s="414"/>
      <c r="AB1265" s="414"/>
      <c r="AC1265" s="275"/>
      <c r="AD1265" s="275"/>
      <c r="AE1265" s="275"/>
      <c r="AF1265" s="275"/>
      <c r="AG1265" s="275"/>
      <c r="AH1265" s="275"/>
      <c r="AI1265" s="275"/>
      <c r="AJ1265" s="275"/>
      <c r="AK1265" s="275"/>
      <c r="AL1265" s="275"/>
    </row>
    <row r="1266" spans="1:38" s="329" customFormat="1" ht="15" customHeight="1">
      <c r="A1266" s="284" t="str">
        <f>IF('Data invoice'!J1382=0,"",'Data invoice'!K1382)</f>
        <v/>
      </c>
      <c r="B1266" s="284" t="str">
        <f>IF('Data invoice'!K1382=0,"",'Data invoice'!L1382)</f>
        <v/>
      </c>
      <c r="C1266" s="284" t="str">
        <f>IF('Data invoice'!L1382=0,"",'Data invoice'!M1382)</f>
        <v/>
      </c>
      <c r="D1266" s="284" t="str">
        <f>IF('Data invoice'!M1382=0,"",'Data invoice'!N1382)</f>
        <v/>
      </c>
      <c r="E1266" s="284" t="str">
        <f>IF('Data invoice'!N1382=0,"",'Data invoice'!O1382)</f>
        <v/>
      </c>
      <c r="F1266" s="284" t="str">
        <f>IF('Data invoice'!O1382=0,"",'Data invoice'!P1382)</f>
        <v/>
      </c>
      <c r="G1266" s="284" t="str">
        <f>IF('Data invoice'!P1382=0,"",'Data invoice'!Q1382)</f>
        <v/>
      </c>
      <c r="H1266" s="284" t="str">
        <f>IF('Data invoice'!Q1382=0,"",'Data invoice'!R1382)</f>
        <v/>
      </c>
      <c r="I1266" s="320" t="str">
        <f>IF('Data invoice'!R1382=0,"",'Data invoice'!S1382)</f>
        <v/>
      </c>
      <c r="J1266" s="367" t="str">
        <f>IF('Data invoice'!S1382=0,"",'Data invoice'!T1382)</f>
        <v/>
      </c>
      <c r="L1266" s="414"/>
      <c r="M1266" s="275"/>
      <c r="N1266" s="275"/>
      <c r="O1266" s="414"/>
      <c r="P1266" s="414"/>
      <c r="Q1266" s="414"/>
      <c r="R1266" s="414"/>
      <c r="S1266" s="414"/>
      <c r="T1266" s="414"/>
      <c r="U1266" s="414"/>
      <c r="V1266" s="414"/>
      <c r="W1266" s="414"/>
      <c r="X1266" s="414"/>
      <c r="Y1266" s="414"/>
      <c r="Z1266" s="414"/>
      <c r="AA1266" s="414"/>
      <c r="AB1266" s="414"/>
      <c r="AC1266" s="275"/>
      <c r="AD1266" s="275"/>
      <c r="AE1266" s="275"/>
      <c r="AF1266" s="275"/>
      <c r="AG1266" s="275"/>
      <c r="AH1266" s="275"/>
      <c r="AI1266" s="275"/>
      <c r="AJ1266" s="275"/>
      <c r="AK1266" s="275"/>
      <c r="AL1266" s="275"/>
    </row>
    <row r="1267" spans="1:38" s="329" customFormat="1" ht="15" customHeight="1">
      <c r="A1267" s="284" t="str">
        <f>IF('Data invoice'!J1383=0,"",'Data invoice'!K1383)</f>
        <v/>
      </c>
      <c r="B1267" s="284" t="str">
        <f>IF('Data invoice'!K1383=0,"",'Data invoice'!L1383)</f>
        <v/>
      </c>
      <c r="C1267" s="284" t="str">
        <f>IF('Data invoice'!L1383=0,"",'Data invoice'!M1383)</f>
        <v/>
      </c>
      <c r="D1267" s="284" t="str">
        <f>IF('Data invoice'!M1383=0,"",'Data invoice'!N1383)</f>
        <v/>
      </c>
      <c r="E1267" s="284" t="str">
        <f>IF('Data invoice'!N1383=0,"",'Data invoice'!O1383)</f>
        <v/>
      </c>
      <c r="F1267" s="284" t="str">
        <f>IF('Data invoice'!O1383=0,"",'Data invoice'!P1383)</f>
        <v/>
      </c>
      <c r="G1267" s="284" t="str">
        <f>IF('Data invoice'!P1383=0,"",'Data invoice'!Q1383)</f>
        <v/>
      </c>
      <c r="H1267" s="284" t="str">
        <f>IF('Data invoice'!Q1383=0,"",'Data invoice'!R1383)</f>
        <v/>
      </c>
      <c r="I1267" s="320" t="str">
        <f>IF('Data invoice'!R1383=0,"",'Data invoice'!S1383)</f>
        <v/>
      </c>
      <c r="J1267" s="367" t="str">
        <f>IF('Data invoice'!S1383=0,"",'Data invoice'!T1383)</f>
        <v/>
      </c>
      <c r="L1267" s="414"/>
      <c r="M1267" s="275"/>
      <c r="N1267" s="275"/>
      <c r="O1267" s="414"/>
      <c r="P1267" s="414"/>
      <c r="Q1267" s="414"/>
      <c r="R1267" s="414"/>
      <c r="S1267" s="414"/>
      <c r="T1267" s="414"/>
      <c r="U1267" s="414"/>
      <c r="V1267" s="414"/>
      <c r="W1267" s="414"/>
      <c r="X1267" s="414"/>
      <c r="Y1267" s="414"/>
      <c r="Z1267" s="414"/>
      <c r="AA1267" s="414"/>
      <c r="AB1267" s="414"/>
      <c r="AC1267" s="275"/>
      <c r="AD1267" s="275"/>
      <c r="AE1267" s="275"/>
      <c r="AF1267" s="275"/>
      <c r="AG1267" s="275"/>
      <c r="AH1267" s="275"/>
      <c r="AI1267" s="275"/>
      <c r="AJ1267" s="275"/>
      <c r="AK1267" s="275"/>
      <c r="AL1267" s="275"/>
    </row>
    <row r="1268" spans="1:38" s="329" customFormat="1" ht="15" customHeight="1">
      <c r="A1268" s="284" t="str">
        <f>IF('Data invoice'!J1384=0,"",'Data invoice'!K1384)</f>
        <v/>
      </c>
      <c r="B1268" s="284" t="str">
        <f>IF('Data invoice'!K1384=0,"",'Data invoice'!L1384)</f>
        <v/>
      </c>
      <c r="C1268" s="284" t="str">
        <f>IF('Data invoice'!L1384=0,"",'Data invoice'!M1384)</f>
        <v/>
      </c>
      <c r="D1268" s="284" t="str">
        <f>IF('Data invoice'!M1384=0,"",'Data invoice'!N1384)</f>
        <v/>
      </c>
      <c r="E1268" s="284" t="str">
        <f>IF('Data invoice'!N1384=0,"",'Data invoice'!O1384)</f>
        <v/>
      </c>
      <c r="F1268" s="284" t="str">
        <f>IF('Data invoice'!O1384=0,"",'Data invoice'!P1384)</f>
        <v/>
      </c>
      <c r="G1268" s="284" t="str">
        <f>IF('Data invoice'!P1384=0,"",'Data invoice'!Q1384)</f>
        <v/>
      </c>
      <c r="H1268" s="284" t="str">
        <f>IF('Data invoice'!Q1384=0,"",'Data invoice'!R1384)</f>
        <v/>
      </c>
      <c r="I1268" s="320" t="str">
        <f>IF('Data invoice'!R1384=0,"",'Data invoice'!S1384)</f>
        <v/>
      </c>
      <c r="J1268" s="367" t="str">
        <f>IF('Data invoice'!S1384=0,"",'Data invoice'!T1384)</f>
        <v/>
      </c>
      <c r="L1268" s="414"/>
      <c r="M1268" s="275"/>
      <c r="N1268" s="275"/>
      <c r="O1268" s="414"/>
      <c r="P1268" s="414"/>
      <c r="Q1268" s="414"/>
      <c r="R1268" s="414"/>
      <c r="S1268" s="414"/>
      <c r="T1268" s="414"/>
      <c r="U1268" s="414"/>
      <c r="V1268" s="414"/>
      <c r="W1268" s="414"/>
      <c r="X1268" s="414"/>
      <c r="Y1268" s="414"/>
      <c r="Z1268" s="414"/>
      <c r="AA1268" s="414"/>
      <c r="AB1268" s="414"/>
      <c r="AC1268" s="275"/>
      <c r="AD1268" s="275"/>
      <c r="AE1268" s="275"/>
      <c r="AF1268" s="275"/>
      <c r="AG1268" s="275"/>
      <c r="AH1268" s="275"/>
      <c r="AI1268" s="275"/>
      <c r="AJ1268" s="275"/>
      <c r="AK1268" s="275"/>
      <c r="AL1268" s="275"/>
    </row>
    <row r="1269" spans="1:38" s="329" customFormat="1" ht="15" customHeight="1">
      <c r="A1269" s="284" t="str">
        <f>IF('Data invoice'!J1385=0,"",'Data invoice'!K1385)</f>
        <v/>
      </c>
      <c r="B1269" s="284" t="str">
        <f>IF('Data invoice'!K1385=0,"",'Data invoice'!L1385)</f>
        <v/>
      </c>
      <c r="C1269" s="284" t="str">
        <f>IF('Data invoice'!L1385=0,"",'Data invoice'!M1385)</f>
        <v/>
      </c>
      <c r="D1269" s="284" t="str">
        <f>IF('Data invoice'!M1385=0,"",'Data invoice'!N1385)</f>
        <v/>
      </c>
      <c r="E1269" s="284" t="str">
        <f>IF('Data invoice'!N1385=0,"",'Data invoice'!O1385)</f>
        <v/>
      </c>
      <c r="F1269" s="284" t="str">
        <f>IF('Data invoice'!O1385=0,"",'Data invoice'!P1385)</f>
        <v/>
      </c>
      <c r="G1269" s="284" t="str">
        <f>IF('Data invoice'!P1385=0,"",'Data invoice'!Q1385)</f>
        <v/>
      </c>
      <c r="H1269" s="284" t="str">
        <f>IF('Data invoice'!Q1385=0,"",'Data invoice'!R1385)</f>
        <v/>
      </c>
      <c r="I1269" s="320" t="str">
        <f>IF('Data invoice'!R1385=0,"",'Data invoice'!S1385)</f>
        <v/>
      </c>
      <c r="J1269" s="367" t="str">
        <f>IF('Data invoice'!S1385=0,"",'Data invoice'!T1385)</f>
        <v/>
      </c>
      <c r="L1269" s="414"/>
      <c r="M1269" s="275"/>
      <c r="N1269" s="275"/>
      <c r="O1269" s="414"/>
      <c r="P1269" s="414"/>
      <c r="Q1269" s="414"/>
      <c r="R1269" s="414"/>
      <c r="S1269" s="414"/>
      <c r="T1269" s="414"/>
      <c r="U1269" s="414"/>
      <c r="V1269" s="414"/>
      <c r="W1269" s="414"/>
      <c r="X1269" s="414"/>
      <c r="Y1269" s="414"/>
      <c r="Z1269" s="414"/>
      <c r="AA1269" s="414"/>
      <c r="AB1269" s="414"/>
      <c r="AC1269" s="275"/>
      <c r="AD1269" s="275"/>
      <c r="AE1269" s="275"/>
      <c r="AF1269" s="275"/>
      <c r="AG1269" s="275"/>
      <c r="AH1269" s="275"/>
      <c r="AI1269" s="275"/>
      <c r="AJ1269" s="275"/>
      <c r="AK1269" s="275"/>
      <c r="AL1269" s="275"/>
    </row>
    <row r="1270" spans="1:38" s="329" customFormat="1" ht="15" customHeight="1">
      <c r="A1270" s="284" t="str">
        <f>IF('Data invoice'!J1386=0,"",'Data invoice'!K1386)</f>
        <v/>
      </c>
      <c r="B1270" s="284" t="str">
        <f>IF('Data invoice'!K1386=0,"",'Data invoice'!L1386)</f>
        <v/>
      </c>
      <c r="C1270" s="284" t="str">
        <f>IF('Data invoice'!L1386=0,"",'Data invoice'!M1386)</f>
        <v/>
      </c>
      <c r="D1270" s="284" t="str">
        <f>IF('Data invoice'!M1386=0,"",'Data invoice'!N1386)</f>
        <v/>
      </c>
      <c r="E1270" s="284" t="str">
        <f>IF('Data invoice'!N1386=0,"",'Data invoice'!O1386)</f>
        <v/>
      </c>
      <c r="F1270" s="284" t="str">
        <f>IF('Data invoice'!O1386=0,"",'Data invoice'!P1386)</f>
        <v/>
      </c>
      <c r="G1270" s="284" t="str">
        <f>IF('Data invoice'!P1386=0,"",'Data invoice'!Q1386)</f>
        <v/>
      </c>
      <c r="H1270" s="284" t="str">
        <f>IF('Data invoice'!Q1386=0,"",'Data invoice'!R1386)</f>
        <v/>
      </c>
      <c r="I1270" s="320" t="str">
        <f>IF('Data invoice'!R1386=0,"",'Data invoice'!S1386)</f>
        <v/>
      </c>
      <c r="J1270" s="367" t="str">
        <f>IF('Data invoice'!S1386=0,"",'Data invoice'!T1386)</f>
        <v/>
      </c>
      <c r="L1270" s="414"/>
      <c r="M1270" s="275"/>
      <c r="N1270" s="275"/>
      <c r="O1270" s="414"/>
      <c r="P1270" s="414"/>
      <c r="Q1270" s="414"/>
      <c r="R1270" s="414"/>
      <c r="S1270" s="414"/>
      <c r="T1270" s="414"/>
      <c r="U1270" s="414"/>
      <c r="V1270" s="414"/>
      <c r="W1270" s="414"/>
      <c r="X1270" s="414"/>
      <c r="Y1270" s="414"/>
      <c r="Z1270" s="414"/>
      <c r="AA1270" s="414"/>
      <c r="AB1270" s="414"/>
      <c r="AC1270" s="275"/>
      <c r="AD1270" s="275"/>
      <c r="AE1270" s="275"/>
      <c r="AF1270" s="275"/>
      <c r="AG1270" s="275"/>
      <c r="AH1270" s="275"/>
      <c r="AI1270" s="275"/>
      <c r="AJ1270" s="275"/>
      <c r="AK1270" s="275"/>
      <c r="AL1270" s="275"/>
    </row>
    <row r="1271" spans="1:38" s="329" customFormat="1" ht="15" customHeight="1">
      <c r="A1271" s="284" t="str">
        <f>IF('Data invoice'!J1387=0,"",'Data invoice'!K1387)</f>
        <v/>
      </c>
      <c r="B1271" s="284" t="str">
        <f>IF('Data invoice'!K1387=0,"",'Data invoice'!L1387)</f>
        <v/>
      </c>
      <c r="C1271" s="284" t="str">
        <f>IF('Data invoice'!L1387=0,"",'Data invoice'!M1387)</f>
        <v/>
      </c>
      <c r="D1271" s="284" t="str">
        <f>IF('Data invoice'!M1387=0,"",'Data invoice'!N1387)</f>
        <v/>
      </c>
      <c r="E1271" s="284" t="str">
        <f>IF('Data invoice'!N1387=0,"",'Data invoice'!O1387)</f>
        <v/>
      </c>
      <c r="F1271" s="284" t="str">
        <f>IF('Data invoice'!O1387=0,"",'Data invoice'!P1387)</f>
        <v/>
      </c>
      <c r="G1271" s="284" t="str">
        <f>IF('Data invoice'!P1387=0,"",'Data invoice'!Q1387)</f>
        <v/>
      </c>
      <c r="H1271" s="284" t="str">
        <f>IF('Data invoice'!Q1387=0,"",'Data invoice'!R1387)</f>
        <v/>
      </c>
      <c r="I1271" s="320" t="str">
        <f>IF('Data invoice'!R1387=0,"",'Data invoice'!S1387)</f>
        <v/>
      </c>
      <c r="J1271" s="367" t="str">
        <f>IF('Data invoice'!S1387=0,"",'Data invoice'!T1387)</f>
        <v/>
      </c>
      <c r="L1271" s="414"/>
      <c r="M1271" s="275"/>
      <c r="N1271" s="275"/>
      <c r="O1271" s="414"/>
      <c r="P1271" s="414"/>
      <c r="Q1271" s="414"/>
      <c r="R1271" s="414"/>
      <c r="S1271" s="414"/>
      <c r="T1271" s="414"/>
      <c r="U1271" s="414"/>
      <c r="V1271" s="414"/>
      <c r="W1271" s="414"/>
      <c r="X1271" s="414"/>
      <c r="Y1271" s="414"/>
      <c r="Z1271" s="414"/>
      <c r="AA1271" s="414"/>
      <c r="AB1271" s="414"/>
      <c r="AC1271" s="275"/>
      <c r="AD1271" s="275"/>
      <c r="AE1271" s="275"/>
      <c r="AF1271" s="275"/>
      <c r="AG1271" s="275"/>
      <c r="AH1271" s="275"/>
      <c r="AI1271" s="275"/>
      <c r="AJ1271" s="275"/>
      <c r="AK1271" s="275"/>
      <c r="AL1271" s="275"/>
    </row>
    <row r="1272" spans="1:38" s="329" customFormat="1" ht="15" customHeight="1">
      <c r="A1272" s="284" t="str">
        <f>IF('Data invoice'!J1388=0,"",'Data invoice'!K1388)</f>
        <v/>
      </c>
      <c r="B1272" s="284" t="str">
        <f>IF('Data invoice'!K1388=0,"",'Data invoice'!L1388)</f>
        <v/>
      </c>
      <c r="C1272" s="284" t="str">
        <f>IF('Data invoice'!L1388=0,"",'Data invoice'!M1388)</f>
        <v/>
      </c>
      <c r="D1272" s="284" t="str">
        <f>IF('Data invoice'!M1388=0,"",'Data invoice'!N1388)</f>
        <v/>
      </c>
      <c r="E1272" s="284" t="str">
        <f>IF('Data invoice'!N1388=0,"",'Data invoice'!O1388)</f>
        <v/>
      </c>
      <c r="F1272" s="284" t="str">
        <f>IF('Data invoice'!O1388=0,"",'Data invoice'!P1388)</f>
        <v/>
      </c>
      <c r="G1272" s="284" t="str">
        <f>IF('Data invoice'!P1388=0,"",'Data invoice'!Q1388)</f>
        <v/>
      </c>
      <c r="H1272" s="284" t="str">
        <f>IF('Data invoice'!Q1388=0,"",'Data invoice'!R1388)</f>
        <v/>
      </c>
      <c r="I1272" s="320" t="str">
        <f>IF('Data invoice'!R1388=0,"",'Data invoice'!S1388)</f>
        <v/>
      </c>
      <c r="J1272" s="367" t="str">
        <f>IF('Data invoice'!S1388=0,"",'Data invoice'!T1388)</f>
        <v/>
      </c>
      <c r="L1272" s="414"/>
      <c r="M1272" s="275"/>
      <c r="N1272" s="275"/>
      <c r="O1272" s="414"/>
      <c r="P1272" s="414"/>
      <c r="Q1272" s="414"/>
      <c r="R1272" s="414"/>
      <c r="S1272" s="414"/>
      <c r="T1272" s="414"/>
      <c r="U1272" s="414"/>
      <c r="V1272" s="414"/>
      <c r="W1272" s="414"/>
      <c r="X1272" s="414"/>
      <c r="Y1272" s="414"/>
      <c r="Z1272" s="414"/>
      <c r="AA1272" s="414"/>
      <c r="AB1272" s="414"/>
      <c r="AC1272" s="275"/>
      <c r="AD1272" s="275"/>
      <c r="AE1272" s="275"/>
      <c r="AF1272" s="275"/>
      <c r="AG1272" s="275"/>
      <c r="AH1272" s="275"/>
      <c r="AI1272" s="275"/>
      <c r="AJ1272" s="275"/>
      <c r="AK1272" s="275"/>
      <c r="AL1272" s="275"/>
    </row>
    <row r="1273" spans="1:38" s="329" customFormat="1" ht="15" customHeight="1">
      <c r="A1273" s="284" t="str">
        <f>IF('Data invoice'!J1389=0,"",'Data invoice'!K1389)</f>
        <v/>
      </c>
      <c r="B1273" s="284" t="str">
        <f>IF('Data invoice'!K1389=0,"",'Data invoice'!L1389)</f>
        <v/>
      </c>
      <c r="C1273" s="284" t="str">
        <f>IF('Data invoice'!L1389=0,"",'Data invoice'!M1389)</f>
        <v/>
      </c>
      <c r="D1273" s="284" t="str">
        <f>IF('Data invoice'!M1389=0,"",'Data invoice'!N1389)</f>
        <v/>
      </c>
      <c r="E1273" s="284" t="str">
        <f>IF('Data invoice'!N1389=0,"",'Data invoice'!O1389)</f>
        <v/>
      </c>
      <c r="F1273" s="284" t="str">
        <f>IF('Data invoice'!O1389=0,"",'Data invoice'!P1389)</f>
        <v/>
      </c>
      <c r="G1273" s="284" t="str">
        <f>IF('Data invoice'!P1389=0,"",'Data invoice'!Q1389)</f>
        <v/>
      </c>
      <c r="H1273" s="284" t="str">
        <f>IF('Data invoice'!Q1389=0,"",'Data invoice'!R1389)</f>
        <v/>
      </c>
      <c r="I1273" s="320" t="str">
        <f>IF('Data invoice'!R1389=0,"",'Data invoice'!S1389)</f>
        <v/>
      </c>
      <c r="J1273" s="367" t="str">
        <f>IF('Data invoice'!S1389=0,"",'Data invoice'!T1389)</f>
        <v/>
      </c>
      <c r="L1273" s="414"/>
      <c r="M1273" s="275"/>
      <c r="N1273" s="275"/>
      <c r="O1273" s="414"/>
      <c r="P1273" s="414"/>
      <c r="Q1273" s="414"/>
      <c r="R1273" s="414"/>
      <c r="S1273" s="414"/>
      <c r="T1273" s="414"/>
      <c r="U1273" s="414"/>
      <c r="V1273" s="414"/>
      <c r="W1273" s="414"/>
      <c r="X1273" s="414"/>
      <c r="Y1273" s="414"/>
      <c r="Z1273" s="414"/>
      <c r="AA1273" s="414"/>
      <c r="AB1273" s="414"/>
      <c r="AC1273" s="275"/>
      <c r="AD1273" s="275"/>
      <c r="AE1273" s="275"/>
      <c r="AF1273" s="275"/>
      <c r="AG1273" s="275"/>
      <c r="AH1273" s="275"/>
      <c r="AI1273" s="275"/>
      <c r="AJ1273" s="275"/>
      <c r="AK1273" s="275"/>
      <c r="AL1273" s="275"/>
    </row>
    <row r="1274" spans="1:38" s="329" customFormat="1" ht="15" customHeight="1">
      <c r="A1274" s="284" t="str">
        <f>IF('Data invoice'!J1390=0,"",'Data invoice'!K1390)</f>
        <v/>
      </c>
      <c r="B1274" s="284" t="str">
        <f>IF('Data invoice'!K1390=0,"",'Data invoice'!L1390)</f>
        <v/>
      </c>
      <c r="C1274" s="284" t="str">
        <f>IF('Data invoice'!L1390=0,"",'Data invoice'!M1390)</f>
        <v/>
      </c>
      <c r="D1274" s="284" t="str">
        <f>IF('Data invoice'!M1390=0,"",'Data invoice'!N1390)</f>
        <v/>
      </c>
      <c r="E1274" s="284" t="str">
        <f>IF('Data invoice'!N1390=0,"",'Data invoice'!O1390)</f>
        <v/>
      </c>
      <c r="F1274" s="284" t="str">
        <f>IF('Data invoice'!O1390=0,"",'Data invoice'!P1390)</f>
        <v/>
      </c>
      <c r="G1274" s="284" t="str">
        <f>IF('Data invoice'!P1390=0,"",'Data invoice'!Q1390)</f>
        <v/>
      </c>
      <c r="H1274" s="284" t="str">
        <f>IF('Data invoice'!Q1390=0,"",'Data invoice'!R1390)</f>
        <v/>
      </c>
      <c r="I1274" s="320" t="str">
        <f>IF('Data invoice'!R1390=0,"",'Data invoice'!S1390)</f>
        <v/>
      </c>
      <c r="J1274" s="367" t="str">
        <f>IF('Data invoice'!S1390=0,"",'Data invoice'!T1390)</f>
        <v/>
      </c>
      <c r="L1274" s="414"/>
      <c r="M1274" s="275"/>
      <c r="N1274" s="275"/>
      <c r="O1274" s="414"/>
      <c r="P1274" s="414"/>
      <c r="Q1274" s="414"/>
      <c r="R1274" s="414"/>
      <c r="S1274" s="414"/>
      <c r="T1274" s="414"/>
      <c r="U1274" s="414"/>
      <c r="V1274" s="414"/>
      <c r="W1274" s="414"/>
      <c r="X1274" s="414"/>
      <c r="Y1274" s="414"/>
      <c r="Z1274" s="414"/>
      <c r="AA1274" s="414"/>
      <c r="AB1274" s="414"/>
      <c r="AC1274" s="275"/>
      <c r="AD1274" s="275"/>
      <c r="AE1274" s="275"/>
      <c r="AF1274" s="275"/>
      <c r="AG1274" s="275"/>
      <c r="AH1274" s="275"/>
      <c r="AI1274" s="275"/>
      <c r="AJ1274" s="275"/>
      <c r="AK1274" s="275"/>
      <c r="AL1274" s="275"/>
    </row>
    <row r="1275" spans="1:38" s="329" customFormat="1" ht="15" customHeight="1">
      <c r="A1275" s="284" t="str">
        <f>IF('Data invoice'!J1391=0,"",'Data invoice'!K1391)</f>
        <v/>
      </c>
      <c r="B1275" s="284" t="str">
        <f>IF('Data invoice'!K1391=0,"",'Data invoice'!L1391)</f>
        <v/>
      </c>
      <c r="C1275" s="284" t="str">
        <f>IF('Data invoice'!L1391=0,"",'Data invoice'!M1391)</f>
        <v/>
      </c>
      <c r="D1275" s="284" t="str">
        <f>IF('Data invoice'!M1391=0,"",'Data invoice'!N1391)</f>
        <v/>
      </c>
      <c r="E1275" s="284" t="str">
        <f>IF('Data invoice'!N1391=0,"",'Data invoice'!O1391)</f>
        <v/>
      </c>
      <c r="F1275" s="284" t="str">
        <f>IF('Data invoice'!O1391=0,"",'Data invoice'!P1391)</f>
        <v/>
      </c>
      <c r="G1275" s="284" t="str">
        <f>IF('Data invoice'!P1391=0,"",'Data invoice'!Q1391)</f>
        <v/>
      </c>
      <c r="H1275" s="284" t="str">
        <f>IF('Data invoice'!Q1391=0,"",'Data invoice'!R1391)</f>
        <v/>
      </c>
      <c r="I1275" s="320" t="str">
        <f>IF('Data invoice'!R1391=0,"",'Data invoice'!S1391)</f>
        <v/>
      </c>
      <c r="J1275" s="367" t="str">
        <f>IF('Data invoice'!S1391=0,"",'Data invoice'!T1391)</f>
        <v/>
      </c>
      <c r="L1275" s="414"/>
      <c r="M1275" s="275"/>
      <c r="N1275" s="275"/>
      <c r="O1275" s="414"/>
      <c r="P1275" s="414"/>
      <c r="Q1275" s="414"/>
      <c r="R1275" s="414"/>
      <c r="S1275" s="414"/>
      <c r="T1275" s="414"/>
      <c r="U1275" s="414"/>
      <c r="V1275" s="414"/>
      <c r="W1275" s="414"/>
      <c r="X1275" s="414"/>
      <c r="Y1275" s="414"/>
      <c r="Z1275" s="414"/>
      <c r="AA1275" s="414"/>
      <c r="AB1275" s="414"/>
      <c r="AC1275" s="275"/>
      <c r="AD1275" s="275"/>
      <c r="AE1275" s="275"/>
      <c r="AF1275" s="275"/>
      <c r="AG1275" s="275"/>
      <c r="AH1275" s="275"/>
      <c r="AI1275" s="275"/>
      <c r="AJ1275" s="275"/>
      <c r="AK1275" s="275"/>
      <c r="AL1275" s="275"/>
    </row>
    <row r="1276" spans="1:38" s="329" customFormat="1" ht="15" customHeight="1">
      <c r="A1276" s="284" t="str">
        <f>IF('Data invoice'!J1392=0,"",'Data invoice'!K1392)</f>
        <v/>
      </c>
      <c r="B1276" s="284" t="str">
        <f>IF('Data invoice'!K1392=0,"",'Data invoice'!L1392)</f>
        <v/>
      </c>
      <c r="C1276" s="284" t="str">
        <f>IF('Data invoice'!L1392=0,"",'Data invoice'!M1392)</f>
        <v/>
      </c>
      <c r="D1276" s="284" t="str">
        <f>IF('Data invoice'!M1392=0,"",'Data invoice'!N1392)</f>
        <v/>
      </c>
      <c r="E1276" s="284" t="str">
        <f>IF('Data invoice'!N1392=0,"",'Data invoice'!O1392)</f>
        <v/>
      </c>
      <c r="F1276" s="284" t="str">
        <f>IF('Data invoice'!O1392=0,"",'Data invoice'!P1392)</f>
        <v/>
      </c>
      <c r="G1276" s="284" t="str">
        <f>IF('Data invoice'!P1392=0,"",'Data invoice'!Q1392)</f>
        <v/>
      </c>
      <c r="H1276" s="284" t="str">
        <f>IF('Data invoice'!Q1392=0,"",'Data invoice'!R1392)</f>
        <v/>
      </c>
      <c r="I1276" s="320" t="str">
        <f>IF('Data invoice'!R1392=0,"",'Data invoice'!S1392)</f>
        <v/>
      </c>
      <c r="J1276" s="367" t="str">
        <f>IF('Data invoice'!S1392=0,"",'Data invoice'!T1392)</f>
        <v/>
      </c>
      <c r="L1276" s="414"/>
      <c r="M1276" s="275"/>
      <c r="N1276" s="275"/>
      <c r="O1276" s="414"/>
      <c r="P1276" s="414"/>
      <c r="Q1276" s="414"/>
      <c r="R1276" s="414"/>
      <c r="S1276" s="414"/>
      <c r="T1276" s="414"/>
      <c r="U1276" s="414"/>
      <c r="V1276" s="414"/>
      <c r="W1276" s="414"/>
      <c r="X1276" s="414"/>
      <c r="Y1276" s="414"/>
      <c r="Z1276" s="414"/>
      <c r="AA1276" s="414"/>
      <c r="AB1276" s="414"/>
      <c r="AC1276" s="275"/>
      <c r="AD1276" s="275"/>
      <c r="AE1276" s="275"/>
      <c r="AF1276" s="275"/>
      <c r="AG1276" s="275"/>
      <c r="AH1276" s="275"/>
      <c r="AI1276" s="275"/>
      <c r="AJ1276" s="275"/>
      <c r="AK1276" s="275"/>
      <c r="AL1276" s="275"/>
    </row>
    <row r="1277" spans="1:38" s="329" customFormat="1" ht="15" customHeight="1">
      <c r="A1277" s="284" t="str">
        <f>IF('Data invoice'!J1393=0,"",'Data invoice'!K1393)</f>
        <v/>
      </c>
      <c r="B1277" s="284" t="str">
        <f>IF('Data invoice'!K1393=0,"",'Data invoice'!L1393)</f>
        <v/>
      </c>
      <c r="C1277" s="284" t="str">
        <f>IF('Data invoice'!L1393=0,"",'Data invoice'!M1393)</f>
        <v/>
      </c>
      <c r="D1277" s="284" t="str">
        <f>IF('Data invoice'!M1393=0,"",'Data invoice'!N1393)</f>
        <v/>
      </c>
      <c r="E1277" s="284" t="str">
        <f>IF('Data invoice'!N1393=0,"",'Data invoice'!O1393)</f>
        <v/>
      </c>
      <c r="F1277" s="284" t="str">
        <f>IF('Data invoice'!O1393=0,"",'Data invoice'!P1393)</f>
        <v/>
      </c>
      <c r="G1277" s="284" t="str">
        <f>IF('Data invoice'!P1393=0,"",'Data invoice'!Q1393)</f>
        <v/>
      </c>
      <c r="H1277" s="284" t="str">
        <f>IF('Data invoice'!Q1393=0,"",'Data invoice'!R1393)</f>
        <v/>
      </c>
      <c r="I1277" s="320" t="str">
        <f>IF('Data invoice'!R1393=0,"",'Data invoice'!S1393)</f>
        <v/>
      </c>
      <c r="J1277" s="367" t="str">
        <f>IF('Data invoice'!S1393=0,"",'Data invoice'!T1393)</f>
        <v/>
      </c>
      <c r="L1277" s="414"/>
      <c r="M1277" s="275"/>
      <c r="N1277" s="275"/>
      <c r="O1277" s="414"/>
      <c r="P1277" s="414"/>
      <c r="Q1277" s="414"/>
      <c r="R1277" s="414"/>
      <c r="S1277" s="414"/>
      <c r="T1277" s="414"/>
      <c r="U1277" s="414"/>
      <c r="V1277" s="414"/>
      <c r="W1277" s="414"/>
      <c r="X1277" s="414"/>
      <c r="Y1277" s="414"/>
      <c r="Z1277" s="414"/>
      <c r="AA1277" s="414"/>
      <c r="AB1277" s="414"/>
      <c r="AC1277" s="275"/>
      <c r="AD1277" s="275"/>
      <c r="AE1277" s="275"/>
      <c r="AF1277" s="275"/>
      <c r="AG1277" s="275"/>
      <c r="AH1277" s="275"/>
      <c r="AI1277" s="275"/>
      <c r="AJ1277" s="275"/>
      <c r="AK1277" s="275"/>
      <c r="AL1277" s="275"/>
    </row>
    <row r="1278" spans="1:38" s="329" customFormat="1" ht="15" customHeight="1">
      <c r="A1278" s="284" t="str">
        <f>IF('Data invoice'!J1394=0,"",'Data invoice'!K1394)</f>
        <v/>
      </c>
      <c r="B1278" s="284" t="str">
        <f>IF('Data invoice'!K1394=0,"",'Data invoice'!L1394)</f>
        <v/>
      </c>
      <c r="C1278" s="284" t="str">
        <f>IF('Data invoice'!L1394=0,"",'Data invoice'!M1394)</f>
        <v/>
      </c>
      <c r="D1278" s="284" t="str">
        <f>IF('Data invoice'!M1394=0,"",'Data invoice'!N1394)</f>
        <v/>
      </c>
      <c r="E1278" s="284" t="str">
        <f>IF('Data invoice'!N1394=0,"",'Data invoice'!O1394)</f>
        <v/>
      </c>
      <c r="F1278" s="284" t="str">
        <f>IF('Data invoice'!O1394=0,"",'Data invoice'!P1394)</f>
        <v/>
      </c>
      <c r="G1278" s="284" t="str">
        <f>IF('Data invoice'!P1394=0,"",'Data invoice'!Q1394)</f>
        <v/>
      </c>
      <c r="H1278" s="284" t="str">
        <f>IF('Data invoice'!Q1394=0,"",'Data invoice'!R1394)</f>
        <v/>
      </c>
      <c r="I1278" s="320" t="str">
        <f>IF('Data invoice'!R1394=0,"",'Data invoice'!S1394)</f>
        <v/>
      </c>
      <c r="J1278" s="367" t="str">
        <f>IF('Data invoice'!S1394=0,"",'Data invoice'!T1394)</f>
        <v/>
      </c>
      <c r="L1278" s="414"/>
      <c r="M1278" s="275"/>
      <c r="N1278" s="275"/>
      <c r="O1278" s="414"/>
      <c r="P1278" s="414"/>
      <c r="Q1278" s="414"/>
      <c r="R1278" s="414"/>
      <c r="S1278" s="414"/>
      <c r="T1278" s="414"/>
      <c r="U1278" s="414"/>
      <c r="V1278" s="414"/>
      <c r="W1278" s="414"/>
      <c r="X1278" s="414"/>
      <c r="Y1278" s="414"/>
      <c r="Z1278" s="414"/>
      <c r="AA1278" s="414"/>
      <c r="AB1278" s="414"/>
      <c r="AC1278" s="275"/>
      <c r="AD1278" s="275"/>
      <c r="AE1278" s="275"/>
      <c r="AF1278" s="275"/>
      <c r="AG1278" s="275"/>
      <c r="AH1278" s="275"/>
      <c r="AI1278" s="275"/>
      <c r="AJ1278" s="275"/>
      <c r="AK1278" s="275"/>
      <c r="AL1278" s="275"/>
    </row>
    <row r="1279" spans="1:38" s="329" customFormat="1" ht="15" customHeight="1">
      <c r="A1279" s="284" t="str">
        <f>IF('Data invoice'!J1395=0,"",'Data invoice'!K1395)</f>
        <v/>
      </c>
      <c r="B1279" s="284" t="str">
        <f>IF('Data invoice'!K1395=0,"",'Data invoice'!L1395)</f>
        <v/>
      </c>
      <c r="C1279" s="284" t="str">
        <f>IF('Data invoice'!L1395=0,"",'Data invoice'!M1395)</f>
        <v/>
      </c>
      <c r="D1279" s="284" t="str">
        <f>IF('Data invoice'!M1395=0,"",'Data invoice'!N1395)</f>
        <v/>
      </c>
      <c r="E1279" s="284" t="str">
        <f>IF('Data invoice'!N1395=0,"",'Data invoice'!O1395)</f>
        <v/>
      </c>
      <c r="F1279" s="284" t="str">
        <f>IF('Data invoice'!O1395=0,"",'Data invoice'!P1395)</f>
        <v/>
      </c>
      <c r="G1279" s="284" t="str">
        <f>IF('Data invoice'!P1395=0,"",'Data invoice'!Q1395)</f>
        <v/>
      </c>
      <c r="H1279" s="284" t="str">
        <f>IF('Data invoice'!Q1395=0,"",'Data invoice'!R1395)</f>
        <v/>
      </c>
      <c r="I1279" s="320" t="str">
        <f>IF('Data invoice'!R1395=0,"",'Data invoice'!S1395)</f>
        <v/>
      </c>
      <c r="J1279" s="367" t="str">
        <f>IF('Data invoice'!S1395=0,"",'Data invoice'!T1395)</f>
        <v/>
      </c>
      <c r="L1279" s="414"/>
      <c r="M1279" s="275"/>
      <c r="N1279" s="275"/>
      <c r="O1279" s="414"/>
      <c r="P1279" s="414"/>
      <c r="Q1279" s="414"/>
      <c r="R1279" s="414"/>
      <c r="S1279" s="414"/>
      <c r="T1279" s="414"/>
      <c r="U1279" s="414"/>
      <c r="V1279" s="414"/>
      <c r="W1279" s="414"/>
      <c r="X1279" s="414"/>
      <c r="Y1279" s="414"/>
      <c r="Z1279" s="414"/>
      <c r="AA1279" s="414"/>
      <c r="AB1279" s="414"/>
      <c r="AC1279" s="275"/>
      <c r="AD1279" s="275"/>
      <c r="AE1279" s="275"/>
      <c r="AF1279" s="275"/>
      <c r="AG1279" s="275"/>
      <c r="AH1279" s="275"/>
      <c r="AI1279" s="275"/>
      <c r="AJ1279" s="275"/>
      <c r="AK1279" s="275"/>
      <c r="AL1279" s="275"/>
    </row>
    <row r="1280" spans="1:38" s="329" customFormat="1" ht="15" customHeight="1">
      <c r="A1280" s="284" t="str">
        <f>IF('Data invoice'!J1396=0,"",'Data invoice'!K1396)</f>
        <v/>
      </c>
      <c r="B1280" s="284" t="str">
        <f>IF('Data invoice'!K1396=0,"",'Data invoice'!L1396)</f>
        <v/>
      </c>
      <c r="C1280" s="284" t="str">
        <f>IF('Data invoice'!L1396=0,"",'Data invoice'!M1396)</f>
        <v/>
      </c>
      <c r="D1280" s="284" t="str">
        <f>IF('Data invoice'!M1396=0,"",'Data invoice'!N1396)</f>
        <v/>
      </c>
      <c r="E1280" s="284" t="str">
        <f>IF('Data invoice'!N1396=0,"",'Data invoice'!O1396)</f>
        <v/>
      </c>
      <c r="F1280" s="284" t="str">
        <f>IF('Data invoice'!O1396=0,"",'Data invoice'!P1396)</f>
        <v/>
      </c>
      <c r="G1280" s="284" t="str">
        <f>IF('Data invoice'!P1396=0,"",'Data invoice'!Q1396)</f>
        <v/>
      </c>
      <c r="H1280" s="284" t="str">
        <f>IF('Data invoice'!Q1396=0,"",'Data invoice'!R1396)</f>
        <v/>
      </c>
      <c r="I1280" s="320" t="str">
        <f>IF('Data invoice'!R1396=0,"",'Data invoice'!S1396)</f>
        <v/>
      </c>
      <c r="J1280" s="367" t="str">
        <f>IF('Data invoice'!S1396=0,"",'Data invoice'!T1396)</f>
        <v/>
      </c>
      <c r="L1280" s="414"/>
      <c r="M1280" s="275"/>
      <c r="N1280" s="275"/>
      <c r="O1280" s="414"/>
      <c r="P1280" s="414"/>
      <c r="Q1280" s="414"/>
      <c r="R1280" s="414"/>
      <c r="S1280" s="414"/>
      <c r="T1280" s="414"/>
      <c r="U1280" s="414"/>
      <c r="V1280" s="414"/>
      <c r="W1280" s="414"/>
      <c r="X1280" s="414"/>
      <c r="Y1280" s="414"/>
      <c r="Z1280" s="414"/>
      <c r="AA1280" s="414"/>
      <c r="AB1280" s="414"/>
      <c r="AC1280" s="275"/>
      <c r="AD1280" s="275"/>
      <c r="AE1280" s="275"/>
      <c r="AF1280" s="275"/>
      <c r="AG1280" s="275"/>
      <c r="AH1280" s="275"/>
      <c r="AI1280" s="275"/>
      <c r="AJ1280" s="275"/>
      <c r="AK1280" s="275"/>
      <c r="AL1280" s="275"/>
    </row>
    <row r="1281" spans="1:38" s="329" customFormat="1" ht="15" customHeight="1">
      <c r="A1281" s="284" t="str">
        <f>IF('Data invoice'!J1397=0,"",'Data invoice'!K1397)</f>
        <v/>
      </c>
      <c r="B1281" s="284" t="str">
        <f>IF('Data invoice'!K1397=0,"",'Data invoice'!L1397)</f>
        <v/>
      </c>
      <c r="C1281" s="284" t="str">
        <f>IF('Data invoice'!L1397=0,"",'Data invoice'!M1397)</f>
        <v/>
      </c>
      <c r="D1281" s="284" t="str">
        <f>IF('Data invoice'!M1397=0,"",'Data invoice'!N1397)</f>
        <v/>
      </c>
      <c r="E1281" s="284" t="str">
        <f>IF('Data invoice'!N1397=0,"",'Data invoice'!O1397)</f>
        <v/>
      </c>
      <c r="F1281" s="284" t="str">
        <f>IF('Data invoice'!O1397=0,"",'Data invoice'!P1397)</f>
        <v/>
      </c>
      <c r="G1281" s="284" t="str">
        <f>IF('Data invoice'!P1397=0,"",'Data invoice'!Q1397)</f>
        <v/>
      </c>
      <c r="H1281" s="284" t="str">
        <f>IF('Data invoice'!Q1397=0,"",'Data invoice'!R1397)</f>
        <v/>
      </c>
      <c r="I1281" s="320" t="str">
        <f>IF('Data invoice'!R1397=0,"",'Data invoice'!S1397)</f>
        <v/>
      </c>
      <c r="J1281" s="367" t="str">
        <f>IF('Data invoice'!S1397=0,"",'Data invoice'!T1397)</f>
        <v/>
      </c>
      <c r="L1281" s="414"/>
      <c r="M1281" s="275"/>
      <c r="N1281" s="275"/>
      <c r="O1281" s="414"/>
      <c r="P1281" s="414"/>
      <c r="Q1281" s="414"/>
      <c r="R1281" s="414"/>
      <c r="S1281" s="414"/>
      <c r="T1281" s="414"/>
      <c r="U1281" s="414"/>
      <c r="V1281" s="414"/>
      <c r="W1281" s="414"/>
      <c r="X1281" s="414"/>
      <c r="Y1281" s="414"/>
      <c r="Z1281" s="414"/>
      <c r="AA1281" s="414"/>
      <c r="AB1281" s="414"/>
      <c r="AC1281" s="275"/>
      <c r="AD1281" s="275"/>
      <c r="AE1281" s="275"/>
      <c r="AF1281" s="275"/>
      <c r="AG1281" s="275"/>
      <c r="AH1281" s="275"/>
      <c r="AI1281" s="275"/>
      <c r="AJ1281" s="275"/>
      <c r="AK1281" s="275"/>
      <c r="AL1281" s="275"/>
    </row>
    <row r="1282" spans="1:38" s="329" customFormat="1" ht="15" customHeight="1">
      <c r="A1282" s="284" t="str">
        <f>IF('Data invoice'!J1398=0,"",'Data invoice'!K1398)</f>
        <v/>
      </c>
      <c r="B1282" s="284" t="str">
        <f>IF('Data invoice'!K1398=0,"",'Data invoice'!L1398)</f>
        <v/>
      </c>
      <c r="C1282" s="284" t="str">
        <f>IF('Data invoice'!L1398=0,"",'Data invoice'!M1398)</f>
        <v/>
      </c>
      <c r="D1282" s="284" t="str">
        <f>IF('Data invoice'!M1398=0,"",'Data invoice'!N1398)</f>
        <v/>
      </c>
      <c r="E1282" s="284" t="str">
        <f>IF('Data invoice'!N1398=0,"",'Data invoice'!O1398)</f>
        <v/>
      </c>
      <c r="F1282" s="284" t="str">
        <f>IF('Data invoice'!O1398=0,"",'Data invoice'!P1398)</f>
        <v/>
      </c>
      <c r="G1282" s="284" t="str">
        <f>IF('Data invoice'!P1398=0,"",'Data invoice'!Q1398)</f>
        <v/>
      </c>
      <c r="H1282" s="284" t="str">
        <f>IF('Data invoice'!Q1398=0,"",'Data invoice'!R1398)</f>
        <v/>
      </c>
      <c r="I1282" s="320" t="str">
        <f>IF('Data invoice'!R1398=0,"",'Data invoice'!S1398)</f>
        <v/>
      </c>
      <c r="J1282" s="367" t="str">
        <f>IF('Data invoice'!S1398=0,"",'Data invoice'!T1398)</f>
        <v/>
      </c>
      <c r="L1282" s="414"/>
      <c r="M1282" s="275"/>
      <c r="N1282" s="275"/>
      <c r="O1282" s="414"/>
      <c r="P1282" s="414"/>
      <c r="Q1282" s="414"/>
      <c r="R1282" s="414"/>
      <c r="S1282" s="414"/>
      <c r="T1282" s="414"/>
      <c r="U1282" s="414"/>
      <c r="V1282" s="414"/>
      <c r="W1282" s="414"/>
      <c r="X1282" s="414"/>
      <c r="Y1282" s="414"/>
      <c r="Z1282" s="414"/>
      <c r="AA1282" s="414"/>
      <c r="AB1282" s="414"/>
      <c r="AC1282" s="275"/>
      <c r="AD1282" s="275"/>
      <c r="AE1282" s="275"/>
      <c r="AF1282" s="275"/>
      <c r="AG1282" s="275"/>
      <c r="AH1282" s="275"/>
      <c r="AI1282" s="275"/>
      <c r="AJ1282" s="275"/>
      <c r="AK1282" s="275"/>
      <c r="AL1282" s="275"/>
    </row>
    <row r="1283" spans="1:38" s="329" customFormat="1" ht="15" customHeight="1">
      <c r="A1283" s="284" t="str">
        <f>IF('Data invoice'!J1399=0,"",'Data invoice'!K1399)</f>
        <v/>
      </c>
      <c r="B1283" s="284" t="str">
        <f>IF('Data invoice'!K1399=0,"",'Data invoice'!L1399)</f>
        <v/>
      </c>
      <c r="C1283" s="284" t="str">
        <f>IF('Data invoice'!L1399=0,"",'Data invoice'!M1399)</f>
        <v/>
      </c>
      <c r="D1283" s="284" t="str">
        <f>IF('Data invoice'!M1399=0,"",'Data invoice'!N1399)</f>
        <v/>
      </c>
      <c r="E1283" s="284" t="str">
        <f>IF('Data invoice'!N1399=0,"",'Data invoice'!O1399)</f>
        <v/>
      </c>
      <c r="F1283" s="284" t="str">
        <f>IF('Data invoice'!O1399=0,"",'Data invoice'!P1399)</f>
        <v/>
      </c>
      <c r="G1283" s="284" t="str">
        <f>IF('Data invoice'!P1399=0,"",'Data invoice'!Q1399)</f>
        <v/>
      </c>
      <c r="H1283" s="284" t="str">
        <f>IF('Data invoice'!Q1399=0,"",'Data invoice'!R1399)</f>
        <v/>
      </c>
      <c r="I1283" s="320" t="str">
        <f>IF('Data invoice'!R1399=0,"",'Data invoice'!S1399)</f>
        <v/>
      </c>
      <c r="J1283" s="367" t="str">
        <f>IF('Data invoice'!S1399=0,"",'Data invoice'!T1399)</f>
        <v/>
      </c>
      <c r="L1283" s="414"/>
      <c r="M1283" s="275"/>
      <c r="N1283" s="275"/>
      <c r="O1283" s="414"/>
      <c r="P1283" s="414"/>
      <c r="Q1283" s="414"/>
      <c r="R1283" s="414"/>
      <c r="S1283" s="414"/>
      <c r="T1283" s="414"/>
      <c r="U1283" s="414"/>
      <c r="V1283" s="414"/>
      <c r="W1283" s="414"/>
      <c r="X1283" s="414"/>
      <c r="Y1283" s="414"/>
      <c r="Z1283" s="414"/>
      <c r="AA1283" s="414"/>
      <c r="AB1283" s="414"/>
      <c r="AC1283" s="275"/>
      <c r="AD1283" s="275"/>
      <c r="AE1283" s="275"/>
      <c r="AF1283" s="275"/>
      <c r="AG1283" s="275"/>
      <c r="AH1283" s="275"/>
      <c r="AI1283" s="275"/>
      <c r="AJ1283" s="275"/>
      <c r="AK1283" s="275"/>
      <c r="AL1283" s="275"/>
    </row>
    <row r="1284" spans="1:38" s="329" customFormat="1" ht="15" customHeight="1">
      <c r="A1284" s="284" t="str">
        <f>IF('Data invoice'!J1400=0,"",'Data invoice'!K1400)</f>
        <v/>
      </c>
      <c r="B1284" s="284" t="str">
        <f>IF('Data invoice'!K1400=0,"",'Data invoice'!L1400)</f>
        <v/>
      </c>
      <c r="C1284" s="284" t="str">
        <f>IF('Data invoice'!L1400=0,"",'Data invoice'!M1400)</f>
        <v/>
      </c>
      <c r="D1284" s="284" t="str">
        <f>IF('Data invoice'!M1400=0,"",'Data invoice'!N1400)</f>
        <v/>
      </c>
      <c r="E1284" s="284" t="str">
        <f>IF('Data invoice'!N1400=0,"",'Data invoice'!O1400)</f>
        <v/>
      </c>
      <c r="F1284" s="284" t="str">
        <f>IF('Data invoice'!O1400=0,"",'Data invoice'!P1400)</f>
        <v/>
      </c>
      <c r="G1284" s="284" t="str">
        <f>IF('Data invoice'!P1400=0,"",'Data invoice'!Q1400)</f>
        <v/>
      </c>
      <c r="H1284" s="284" t="str">
        <f>IF('Data invoice'!Q1400=0,"",'Data invoice'!R1400)</f>
        <v/>
      </c>
      <c r="I1284" s="320" t="str">
        <f>IF('Data invoice'!R1400=0,"",'Data invoice'!S1400)</f>
        <v/>
      </c>
      <c r="J1284" s="367" t="str">
        <f>IF('Data invoice'!S1400=0,"",'Data invoice'!T1400)</f>
        <v/>
      </c>
      <c r="L1284" s="414"/>
      <c r="M1284" s="275"/>
      <c r="N1284" s="275"/>
      <c r="O1284" s="414"/>
      <c r="P1284" s="414"/>
      <c r="Q1284" s="414"/>
      <c r="R1284" s="414"/>
      <c r="S1284" s="414"/>
      <c r="T1284" s="414"/>
      <c r="U1284" s="414"/>
      <c r="V1284" s="414"/>
      <c r="W1284" s="414"/>
      <c r="X1284" s="414"/>
      <c r="Y1284" s="414"/>
      <c r="Z1284" s="414"/>
      <c r="AA1284" s="414"/>
      <c r="AB1284" s="414"/>
      <c r="AC1284" s="275"/>
      <c r="AD1284" s="275"/>
      <c r="AE1284" s="275"/>
      <c r="AF1284" s="275"/>
      <c r="AG1284" s="275"/>
      <c r="AH1284" s="275"/>
      <c r="AI1284" s="275"/>
      <c r="AJ1284" s="275"/>
      <c r="AK1284" s="275"/>
      <c r="AL1284" s="275"/>
    </row>
    <row r="1285" spans="1:38" s="329" customFormat="1" ht="15" customHeight="1">
      <c r="A1285" s="284" t="str">
        <f>IF('Data invoice'!J1401=0,"",'Data invoice'!K1401)</f>
        <v/>
      </c>
      <c r="B1285" s="284" t="str">
        <f>IF('Data invoice'!K1401=0,"",'Data invoice'!L1401)</f>
        <v/>
      </c>
      <c r="C1285" s="284" t="str">
        <f>IF('Data invoice'!L1401=0,"",'Data invoice'!M1401)</f>
        <v/>
      </c>
      <c r="D1285" s="284" t="str">
        <f>IF('Data invoice'!M1401=0,"",'Data invoice'!N1401)</f>
        <v/>
      </c>
      <c r="E1285" s="284" t="str">
        <f>IF('Data invoice'!N1401=0,"",'Data invoice'!O1401)</f>
        <v/>
      </c>
      <c r="F1285" s="284" t="str">
        <f>IF('Data invoice'!O1401=0,"",'Data invoice'!P1401)</f>
        <v/>
      </c>
      <c r="G1285" s="284" t="str">
        <f>IF('Data invoice'!P1401=0,"",'Data invoice'!Q1401)</f>
        <v/>
      </c>
      <c r="H1285" s="284" t="str">
        <f>IF('Data invoice'!Q1401=0,"",'Data invoice'!R1401)</f>
        <v/>
      </c>
      <c r="I1285" s="320" t="str">
        <f>IF('Data invoice'!R1401=0,"",'Data invoice'!S1401)</f>
        <v/>
      </c>
      <c r="J1285" s="367" t="str">
        <f>IF('Data invoice'!S1401=0,"",'Data invoice'!T1401)</f>
        <v/>
      </c>
      <c r="L1285" s="414"/>
      <c r="M1285" s="275"/>
      <c r="N1285" s="275"/>
      <c r="O1285" s="414"/>
      <c r="P1285" s="414"/>
      <c r="Q1285" s="414"/>
      <c r="R1285" s="414"/>
      <c r="S1285" s="414"/>
      <c r="T1285" s="414"/>
      <c r="U1285" s="414"/>
      <c r="V1285" s="414"/>
      <c r="W1285" s="414"/>
      <c r="X1285" s="414"/>
      <c r="Y1285" s="414"/>
      <c r="Z1285" s="414"/>
      <c r="AA1285" s="414"/>
      <c r="AB1285" s="414"/>
      <c r="AC1285" s="275"/>
      <c r="AD1285" s="275"/>
      <c r="AE1285" s="275"/>
      <c r="AF1285" s="275"/>
      <c r="AG1285" s="275"/>
      <c r="AH1285" s="275"/>
      <c r="AI1285" s="275"/>
      <c r="AJ1285" s="275"/>
      <c r="AK1285" s="275"/>
      <c r="AL1285" s="275"/>
    </row>
    <row r="1286" spans="1:38" s="329" customFormat="1" ht="15" customHeight="1">
      <c r="A1286" s="284" t="str">
        <f>IF('Data invoice'!J1402=0,"",'Data invoice'!K1402)</f>
        <v/>
      </c>
      <c r="B1286" s="284" t="str">
        <f>IF('Data invoice'!K1402=0,"",'Data invoice'!L1402)</f>
        <v/>
      </c>
      <c r="C1286" s="284" t="str">
        <f>IF('Data invoice'!L1402=0,"",'Data invoice'!M1402)</f>
        <v/>
      </c>
      <c r="D1286" s="284" t="str">
        <f>IF('Data invoice'!M1402=0,"",'Data invoice'!N1402)</f>
        <v/>
      </c>
      <c r="E1286" s="284" t="str">
        <f>IF('Data invoice'!N1402=0,"",'Data invoice'!O1402)</f>
        <v/>
      </c>
      <c r="F1286" s="284" t="str">
        <f>IF('Data invoice'!O1402=0,"",'Data invoice'!P1402)</f>
        <v/>
      </c>
      <c r="G1286" s="284" t="str">
        <f>IF('Data invoice'!P1402=0,"",'Data invoice'!Q1402)</f>
        <v/>
      </c>
      <c r="H1286" s="284" t="str">
        <f>IF('Data invoice'!Q1402=0,"",'Data invoice'!R1402)</f>
        <v/>
      </c>
      <c r="I1286" s="320" t="str">
        <f>IF('Data invoice'!R1402=0,"",'Data invoice'!S1402)</f>
        <v/>
      </c>
      <c r="J1286" s="367" t="str">
        <f>IF('Data invoice'!S1402=0,"",'Data invoice'!T1402)</f>
        <v/>
      </c>
      <c r="L1286" s="414"/>
      <c r="M1286" s="275"/>
      <c r="N1286" s="275"/>
      <c r="O1286" s="414"/>
      <c r="P1286" s="414"/>
      <c r="Q1286" s="414"/>
      <c r="R1286" s="414"/>
      <c r="S1286" s="414"/>
      <c r="T1286" s="414"/>
      <c r="U1286" s="414"/>
      <c r="V1286" s="414"/>
      <c r="W1286" s="414"/>
      <c r="X1286" s="414"/>
      <c r="Y1286" s="414"/>
      <c r="Z1286" s="414"/>
      <c r="AA1286" s="414"/>
      <c r="AB1286" s="414"/>
      <c r="AC1286" s="275"/>
      <c r="AD1286" s="275"/>
      <c r="AE1286" s="275"/>
      <c r="AF1286" s="275"/>
      <c r="AG1286" s="275"/>
      <c r="AH1286" s="275"/>
      <c r="AI1286" s="275"/>
      <c r="AJ1286" s="275"/>
      <c r="AK1286" s="275"/>
      <c r="AL1286" s="275"/>
    </row>
    <row r="1287" spans="1:38" s="329" customFormat="1" ht="15" customHeight="1">
      <c r="A1287" s="284" t="str">
        <f>IF('Data invoice'!J1403=0,"",'Data invoice'!K1403)</f>
        <v/>
      </c>
      <c r="B1287" s="284" t="str">
        <f>IF('Data invoice'!K1403=0,"",'Data invoice'!L1403)</f>
        <v/>
      </c>
      <c r="C1287" s="284" t="str">
        <f>IF('Data invoice'!L1403=0,"",'Data invoice'!M1403)</f>
        <v/>
      </c>
      <c r="D1287" s="284" t="str">
        <f>IF('Data invoice'!M1403=0,"",'Data invoice'!N1403)</f>
        <v/>
      </c>
      <c r="E1287" s="284" t="str">
        <f>IF('Data invoice'!N1403=0,"",'Data invoice'!O1403)</f>
        <v/>
      </c>
      <c r="F1287" s="284" t="str">
        <f>IF('Data invoice'!O1403=0,"",'Data invoice'!P1403)</f>
        <v/>
      </c>
      <c r="G1287" s="284" t="str">
        <f>IF('Data invoice'!P1403=0,"",'Data invoice'!Q1403)</f>
        <v/>
      </c>
      <c r="H1287" s="284" t="str">
        <f>IF('Data invoice'!Q1403=0,"",'Data invoice'!R1403)</f>
        <v/>
      </c>
      <c r="I1287" s="320" t="str">
        <f>IF('Data invoice'!R1403=0,"",'Data invoice'!S1403)</f>
        <v/>
      </c>
      <c r="J1287" s="367" t="str">
        <f>IF('Data invoice'!S1403=0,"",'Data invoice'!T1403)</f>
        <v/>
      </c>
      <c r="L1287" s="414"/>
      <c r="M1287" s="275"/>
      <c r="N1287" s="275"/>
      <c r="O1287" s="414"/>
      <c r="P1287" s="414"/>
      <c r="Q1287" s="414"/>
      <c r="R1287" s="414"/>
      <c r="S1287" s="414"/>
      <c r="T1287" s="414"/>
      <c r="U1287" s="414"/>
      <c r="V1287" s="414"/>
      <c r="W1287" s="414"/>
      <c r="X1287" s="414"/>
      <c r="Y1287" s="414"/>
      <c r="Z1287" s="414"/>
      <c r="AA1287" s="414"/>
      <c r="AB1287" s="414"/>
      <c r="AC1287" s="275"/>
      <c r="AD1287" s="275"/>
      <c r="AE1287" s="275"/>
      <c r="AF1287" s="275"/>
      <c r="AG1287" s="275"/>
      <c r="AH1287" s="275"/>
      <c r="AI1287" s="275"/>
      <c r="AJ1287" s="275"/>
      <c r="AK1287" s="275"/>
      <c r="AL1287" s="275"/>
    </row>
    <row r="1288" spans="1:38" s="329" customFormat="1" ht="15" customHeight="1">
      <c r="A1288" s="284" t="str">
        <f>IF('Data invoice'!J1404=0,"",'Data invoice'!K1404)</f>
        <v/>
      </c>
      <c r="B1288" s="284" t="str">
        <f>IF('Data invoice'!K1404=0,"",'Data invoice'!L1404)</f>
        <v/>
      </c>
      <c r="C1288" s="284" t="str">
        <f>IF('Data invoice'!L1404=0,"",'Data invoice'!M1404)</f>
        <v/>
      </c>
      <c r="D1288" s="284" t="str">
        <f>IF('Data invoice'!M1404=0,"",'Data invoice'!N1404)</f>
        <v/>
      </c>
      <c r="E1288" s="284" t="str">
        <f>IF('Data invoice'!N1404=0,"",'Data invoice'!O1404)</f>
        <v/>
      </c>
      <c r="F1288" s="284" t="str">
        <f>IF('Data invoice'!O1404=0,"",'Data invoice'!P1404)</f>
        <v/>
      </c>
      <c r="G1288" s="284" t="str">
        <f>IF('Data invoice'!P1404=0,"",'Data invoice'!Q1404)</f>
        <v/>
      </c>
      <c r="H1288" s="284" t="str">
        <f>IF('Data invoice'!Q1404=0,"",'Data invoice'!R1404)</f>
        <v/>
      </c>
      <c r="I1288" s="320" t="str">
        <f>IF('Data invoice'!R1404=0,"",'Data invoice'!S1404)</f>
        <v/>
      </c>
      <c r="J1288" s="367" t="str">
        <f>IF('Data invoice'!S1404=0,"",'Data invoice'!T1404)</f>
        <v/>
      </c>
      <c r="L1288" s="414"/>
      <c r="M1288" s="275"/>
      <c r="N1288" s="275"/>
      <c r="O1288" s="414"/>
      <c r="P1288" s="414"/>
      <c r="Q1288" s="414"/>
      <c r="R1288" s="414"/>
      <c r="S1288" s="414"/>
      <c r="T1288" s="414"/>
      <c r="U1288" s="414"/>
      <c r="V1288" s="414"/>
      <c r="W1288" s="414"/>
      <c r="X1288" s="414"/>
      <c r="Y1288" s="414"/>
      <c r="Z1288" s="414"/>
      <c r="AA1288" s="414"/>
      <c r="AB1288" s="414"/>
      <c r="AC1288" s="275"/>
      <c r="AD1288" s="275"/>
      <c r="AE1288" s="275"/>
      <c r="AF1288" s="275"/>
      <c r="AG1288" s="275"/>
      <c r="AH1288" s="275"/>
      <c r="AI1288" s="275"/>
      <c r="AJ1288" s="275"/>
      <c r="AK1288" s="275"/>
      <c r="AL1288" s="275"/>
    </row>
    <row r="1289" spans="1:38" s="329" customFormat="1" ht="15" customHeight="1">
      <c r="A1289" s="284" t="str">
        <f>IF('Data invoice'!J1405=0,"",'Data invoice'!K1405)</f>
        <v/>
      </c>
      <c r="B1289" s="284" t="str">
        <f>IF('Data invoice'!K1405=0,"",'Data invoice'!L1405)</f>
        <v/>
      </c>
      <c r="C1289" s="284" t="str">
        <f>IF('Data invoice'!L1405=0,"",'Data invoice'!M1405)</f>
        <v/>
      </c>
      <c r="D1289" s="284" t="str">
        <f>IF('Data invoice'!M1405=0,"",'Data invoice'!N1405)</f>
        <v/>
      </c>
      <c r="E1289" s="284" t="str">
        <f>IF('Data invoice'!N1405=0,"",'Data invoice'!O1405)</f>
        <v/>
      </c>
      <c r="F1289" s="284" t="str">
        <f>IF('Data invoice'!O1405=0,"",'Data invoice'!P1405)</f>
        <v/>
      </c>
      <c r="G1289" s="284" t="str">
        <f>IF('Data invoice'!P1405=0,"",'Data invoice'!Q1405)</f>
        <v/>
      </c>
      <c r="H1289" s="284" t="str">
        <f>IF('Data invoice'!Q1405=0,"",'Data invoice'!R1405)</f>
        <v/>
      </c>
      <c r="I1289" s="320" t="str">
        <f>IF('Data invoice'!R1405=0,"",'Data invoice'!S1405)</f>
        <v/>
      </c>
      <c r="J1289" s="367" t="str">
        <f>IF('Data invoice'!S1405=0,"",'Data invoice'!T1405)</f>
        <v/>
      </c>
      <c r="L1289" s="414"/>
      <c r="M1289" s="275"/>
      <c r="N1289" s="275"/>
      <c r="O1289" s="414"/>
      <c r="P1289" s="414"/>
      <c r="Q1289" s="414"/>
      <c r="R1289" s="414"/>
      <c r="S1289" s="414"/>
      <c r="T1289" s="414"/>
      <c r="U1289" s="414"/>
      <c r="V1289" s="414"/>
      <c r="W1289" s="414"/>
      <c r="X1289" s="414"/>
      <c r="Y1289" s="414"/>
      <c r="Z1289" s="414"/>
      <c r="AA1289" s="414"/>
      <c r="AB1289" s="414"/>
      <c r="AC1289" s="275"/>
      <c r="AD1289" s="275"/>
      <c r="AE1289" s="275"/>
      <c r="AF1289" s="275"/>
      <c r="AG1289" s="275"/>
      <c r="AH1289" s="275"/>
      <c r="AI1289" s="275"/>
      <c r="AJ1289" s="275"/>
      <c r="AK1289" s="275"/>
      <c r="AL1289" s="275"/>
    </row>
    <row r="1290" spans="1:38" s="329" customFormat="1" ht="15" customHeight="1">
      <c r="A1290" s="284" t="str">
        <f>IF('Data invoice'!J1406=0,"",'Data invoice'!K1406)</f>
        <v/>
      </c>
      <c r="B1290" s="284" t="str">
        <f>IF('Data invoice'!K1406=0,"",'Data invoice'!L1406)</f>
        <v/>
      </c>
      <c r="C1290" s="284" t="str">
        <f>IF('Data invoice'!L1406=0,"",'Data invoice'!M1406)</f>
        <v/>
      </c>
      <c r="D1290" s="284" t="str">
        <f>IF('Data invoice'!M1406=0,"",'Data invoice'!N1406)</f>
        <v/>
      </c>
      <c r="E1290" s="284" t="str">
        <f>IF('Data invoice'!N1406=0,"",'Data invoice'!O1406)</f>
        <v/>
      </c>
      <c r="F1290" s="284" t="str">
        <f>IF('Data invoice'!O1406=0,"",'Data invoice'!P1406)</f>
        <v/>
      </c>
      <c r="G1290" s="284" t="str">
        <f>IF('Data invoice'!P1406=0,"",'Data invoice'!Q1406)</f>
        <v/>
      </c>
      <c r="H1290" s="284" t="str">
        <f>IF('Data invoice'!Q1406=0,"",'Data invoice'!R1406)</f>
        <v/>
      </c>
      <c r="I1290" s="320" t="str">
        <f>IF('Data invoice'!R1406=0,"",'Data invoice'!S1406)</f>
        <v/>
      </c>
      <c r="J1290" s="367" t="str">
        <f>IF('Data invoice'!S1406=0,"",'Data invoice'!T1406)</f>
        <v/>
      </c>
      <c r="L1290" s="414"/>
      <c r="M1290" s="275"/>
      <c r="N1290" s="275"/>
      <c r="O1290" s="414"/>
      <c r="P1290" s="414"/>
      <c r="Q1290" s="414"/>
      <c r="R1290" s="414"/>
      <c r="S1290" s="414"/>
      <c r="T1290" s="414"/>
      <c r="U1290" s="414"/>
      <c r="V1290" s="414"/>
      <c r="W1290" s="414"/>
      <c r="X1290" s="414"/>
      <c r="Y1290" s="414"/>
      <c r="Z1290" s="414"/>
      <c r="AA1290" s="414"/>
      <c r="AB1290" s="414"/>
      <c r="AC1290" s="275"/>
      <c r="AD1290" s="275"/>
      <c r="AE1290" s="275"/>
      <c r="AF1290" s="275"/>
      <c r="AG1290" s="275"/>
      <c r="AH1290" s="275"/>
      <c r="AI1290" s="275"/>
      <c r="AJ1290" s="275"/>
      <c r="AK1290" s="275"/>
      <c r="AL1290" s="275"/>
    </row>
    <row r="1291" spans="1:38" s="329" customFormat="1" ht="15" customHeight="1">
      <c r="A1291" s="284" t="str">
        <f>IF('Data invoice'!J1407=0,"",'Data invoice'!K1407)</f>
        <v/>
      </c>
      <c r="B1291" s="284" t="str">
        <f>IF('Data invoice'!K1407=0,"",'Data invoice'!L1407)</f>
        <v/>
      </c>
      <c r="C1291" s="284" t="str">
        <f>IF('Data invoice'!L1407=0,"",'Data invoice'!M1407)</f>
        <v/>
      </c>
      <c r="D1291" s="284" t="str">
        <f>IF('Data invoice'!M1407=0,"",'Data invoice'!N1407)</f>
        <v/>
      </c>
      <c r="E1291" s="284" t="str">
        <f>IF('Data invoice'!N1407=0,"",'Data invoice'!O1407)</f>
        <v/>
      </c>
      <c r="F1291" s="284" t="str">
        <f>IF('Data invoice'!O1407=0,"",'Data invoice'!P1407)</f>
        <v/>
      </c>
      <c r="G1291" s="284" t="str">
        <f>IF('Data invoice'!P1407=0,"",'Data invoice'!Q1407)</f>
        <v/>
      </c>
      <c r="H1291" s="284" t="str">
        <f>IF('Data invoice'!Q1407=0,"",'Data invoice'!R1407)</f>
        <v/>
      </c>
      <c r="I1291" s="320" t="str">
        <f>IF('Data invoice'!R1407=0,"",'Data invoice'!S1407)</f>
        <v/>
      </c>
      <c r="J1291" s="367" t="str">
        <f>IF('Data invoice'!S1407=0,"",'Data invoice'!T1407)</f>
        <v/>
      </c>
      <c r="L1291" s="414"/>
      <c r="M1291" s="275"/>
      <c r="N1291" s="275"/>
      <c r="O1291" s="414"/>
      <c r="P1291" s="414"/>
      <c r="Q1291" s="414"/>
      <c r="R1291" s="414"/>
      <c r="S1291" s="414"/>
      <c r="T1291" s="414"/>
      <c r="U1291" s="414"/>
      <c r="V1291" s="414"/>
      <c r="W1291" s="414"/>
      <c r="X1291" s="414"/>
      <c r="Y1291" s="414"/>
      <c r="Z1291" s="414"/>
      <c r="AA1291" s="414"/>
      <c r="AB1291" s="414"/>
      <c r="AC1291" s="275"/>
      <c r="AD1291" s="275"/>
      <c r="AE1291" s="275"/>
      <c r="AF1291" s="275"/>
      <c r="AG1291" s="275"/>
      <c r="AH1291" s="275"/>
      <c r="AI1291" s="275"/>
      <c r="AJ1291" s="275"/>
      <c r="AK1291" s="275"/>
      <c r="AL1291" s="275"/>
    </row>
    <row r="1292" spans="1:38" s="329" customFormat="1" ht="15" customHeight="1">
      <c r="A1292" s="284" t="str">
        <f>IF('Data invoice'!J1408=0,"",'Data invoice'!K1408)</f>
        <v/>
      </c>
      <c r="B1292" s="284" t="str">
        <f>IF('Data invoice'!K1408=0,"",'Data invoice'!L1408)</f>
        <v/>
      </c>
      <c r="C1292" s="284" t="str">
        <f>IF('Data invoice'!L1408=0,"",'Data invoice'!M1408)</f>
        <v/>
      </c>
      <c r="D1292" s="284" t="str">
        <f>IF('Data invoice'!M1408=0,"",'Data invoice'!N1408)</f>
        <v/>
      </c>
      <c r="E1292" s="284" t="str">
        <f>IF('Data invoice'!N1408=0,"",'Data invoice'!O1408)</f>
        <v/>
      </c>
      <c r="F1292" s="284" t="str">
        <f>IF('Data invoice'!O1408=0,"",'Data invoice'!P1408)</f>
        <v/>
      </c>
      <c r="G1292" s="284" t="str">
        <f>IF('Data invoice'!P1408=0,"",'Data invoice'!Q1408)</f>
        <v/>
      </c>
      <c r="H1292" s="284" t="str">
        <f>IF('Data invoice'!Q1408=0,"",'Data invoice'!R1408)</f>
        <v/>
      </c>
      <c r="I1292" s="320" t="str">
        <f>IF('Data invoice'!R1408=0,"",'Data invoice'!S1408)</f>
        <v/>
      </c>
      <c r="J1292" s="367" t="str">
        <f>IF('Data invoice'!S1408=0,"",'Data invoice'!T1408)</f>
        <v/>
      </c>
      <c r="L1292" s="414"/>
      <c r="M1292" s="275"/>
      <c r="N1292" s="275"/>
      <c r="O1292" s="414"/>
      <c r="P1292" s="414"/>
      <c r="Q1292" s="414"/>
      <c r="R1292" s="414"/>
      <c r="S1292" s="414"/>
      <c r="T1292" s="414"/>
      <c r="U1292" s="414"/>
      <c r="V1292" s="414"/>
      <c r="W1292" s="414"/>
      <c r="X1292" s="414"/>
      <c r="Y1292" s="414"/>
      <c r="Z1292" s="414"/>
      <c r="AA1292" s="414"/>
      <c r="AB1292" s="414"/>
      <c r="AC1292" s="275"/>
      <c r="AD1292" s="275"/>
      <c r="AE1292" s="275"/>
      <c r="AF1292" s="275"/>
      <c r="AG1292" s="275"/>
      <c r="AH1292" s="275"/>
      <c r="AI1292" s="275"/>
      <c r="AJ1292" s="275"/>
      <c r="AK1292" s="275"/>
      <c r="AL1292" s="275"/>
    </row>
    <row r="1293" spans="1:38" s="329" customFormat="1" ht="15" customHeight="1">
      <c r="A1293" s="284" t="str">
        <f>IF('Data invoice'!J1409=0,"",'Data invoice'!K1409)</f>
        <v/>
      </c>
      <c r="B1293" s="284" t="str">
        <f>IF('Data invoice'!K1409=0,"",'Data invoice'!L1409)</f>
        <v/>
      </c>
      <c r="C1293" s="284" t="str">
        <f>IF('Data invoice'!L1409=0,"",'Data invoice'!M1409)</f>
        <v/>
      </c>
      <c r="D1293" s="284" t="str">
        <f>IF('Data invoice'!M1409=0,"",'Data invoice'!N1409)</f>
        <v/>
      </c>
      <c r="E1293" s="284" t="str">
        <f>IF('Data invoice'!N1409=0,"",'Data invoice'!O1409)</f>
        <v/>
      </c>
      <c r="F1293" s="284" t="str">
        <f>IF('Data invoice'!O1409=0,"",'Data invoice'!P1409)</f>
        <v/>
      </c>
      <c r="G1293" s="284" t="str">
        <f>IF('Data invoice'!P1409=0,"",'Data invoice'!Q1409)</f>
        <v/>
      </c>
      <c r="H1293" s="284" t="str">
        <f>IF('Data invoice'!Q1409=0,"",'Data invoice'!R1409)</f>
        <v/>
      </c>
      <c r="I1293" s="320" t="str">
        <f>IF('Data invoice'!R1409=0,"",'Data invoice'!S1409)</f>
        <v/>
      </c>
      <c r="J1293" s="367" t="str">
        <f>IF('Data invoice'!S1409=0,"",'Data invoice'!T1409)</f>
        <v/>
      </c>
      <c r="L1293" s="414"/>
      <c r="M1293" s="275"/>
      <c r="N1293" s="275"/>
      <c r="O1293" s="414"/>
      <c r="P1293" s="414"/>
      <c r="Q1293" s="414"/>
      <c r="R1293" s="414"/>
      <c r="S1293" s="414"/>
      <c r="T1293" s="414"/>
      <c r="U1293" s="414"/>
      <c r="V1293" s="414"/>
      <c r="W1293" s="414"/>
      <c r="X1293" s="414"/>
      <c r="Y1293" s="414"/>
      <c r="Z1293" s="414"/>
      <c r="AA1293" s="414"/>
      <c r="AB1293" s="414"/>
      <c r="AC1293" s="275"/>
      <c r="AD1293" s="275"/>
      <c r="AE1293" s="275"/>
      <c r="AF1293" s="275"/>
      <c r="AG1293" s="275"/>
      <c r="AH1293" s="275"/>
      <c r="AI1293" s="275"/>
      <c r="AJ1293" s="275"/>
      <c r="AK1293" s="275"/>
      <c r="AL1293" s="275"/>
    </row>
    <row r="1294" spans="1:38" s="329" customFormat="1" ht="15" customHeight="1">
      <c r="A1294" s="284" t="str">
        <f>IF('Data invoice'!J1410=0,"",'Data invoice'!K1410)</f>
        <v/>
      </c>
      <c r="B1294" s="284" t="str">
        <f>IF('Data invoice'!K1410=0,"",'Data invoice'!L1410)</f>
        <v/>
      </c>
      <c r="C1294" s="284" t="str">
        <f>IF('Data invoice'!L1410=0,"",'Data invoice'!M1410)</f>
        <v/>
      </c>
      <c r="D1294" s="284" t="str">
        <f>IF('Data invoice'!M1410=0,"",'Data invoice'!N1410)</f>
        <v/>
      </c>
      <c r="E1294" s="284" t="str">
        <f>IF('Data invoice'!N1410=0,"",'Data invoice'!O1410)</f>
        <v/>
      </c>
      <c r="F1294" s="284" t="str">
        <f>IF('Data invoice'!O1410=0,"",'Data invoice'!P1410)</f>
        <v/>
      </c>
      <c r="G1294" s="284" t="str">
        <f>IF('Data invoice'!P1410=0,"",'Data invoice'!Q1410)</f>
        <v/>
      </c>
      <c r="H1294" s="284" t="str">
        <f>IF('Data invoice'!Q1410=0,"",'Data invoice'!R1410)</f>
        <v/>
      </c>
      <c r="I1294" s="320" t="str">
        <f>IF('Data invoice'!R1410=0,"",'Data invoice'!S1410)</f>
        <v/>
      </c>
      <c r="J1294" s="367" t="str">
        <f>IF('Data invoice'!S1410=0,"",'Data invoice'!T1410)</f>
        <v/>
      </c>
      <c r="L1294" s="414"/>
      <c r="M1294" s="275"/>
      <c r="N1294" s="275"/>
      <c r="O1294" s="414"/>
      <c r="P1294" s="414"/>
      <c r="Q1294" s="414"/>
      <c r="R1294" s="414"/>
      <c r="S1294" s="414"/>
      <c r="T1294" s="414"/>
      <c r="U1294" s="414"/>
      <c r="V1294" s="414"/>
      <c r="W1294" s="414"/>
      <c r="X1294" s="414"/>
      <c r="Y1294" s="414"/>
      <c r="Z1294" s="414"/>
      <c r="AA1294" s="414"/>
      <c r="AB1294" s="414"/>
      <c r="AC1294" s="275"/>
      <c r="AD1294" s="275"/>
      <c r="AE1294" s="275"/>
      <c r="AF1294" s="275"/>
      <c r="AG1294" s="275"/>
      <c r="AH1294" s="275"/>
      <c r="AI1294" s="275"/>
      <c r="AJ1294" s="275"/>
      <c r="AK1294" s="275"/>
      <c r="AL1294" s="275"/>
    </row>
    <row r="1295" spans="1:38" s="329" customFormat="1" ht="15" customHeight="1">
      <c r="A1295" s="284" t="str">
        <f>IF('Data invoice'!J1411=0,"",'Data invoice'!K1411)</f>
        <v/>
      </c>
      <c r="B1295" s="284" t="str">
        <f>IF('Data invoice'!K1411=0,"",'Data invoice'!L1411)</f>
        <v/>
      </c>
      <c r="C1295" s="284" t="str">
        <f>IF('Data invoice'!L1411=0,"",'Data invoice'!M1411)</f>
        <v/>
      </c>
      <c r="D1295" s="284" t="str">
        <f>IF('Data invoice'!M1411=0,"",'Data invoice'!N1411)</f>
        <v/>
      </c>
      <c r="E1295" s="284" t="str">
        <f>IF('Data invoice'!N1411=0,"",'Data invoice'!O1411)</f>
        <v/>
      </c>
      <c r="F1295" s="284" t="str">
        <f>IF('Data invoice'!O1411=0,"",'Data invoice'!P1411)</f>
        <v/>
      </c>
      <c r="G1295" s="284" t="str">
        <f>IF('Data invoice'!P1411=0,"",'Data invoice'!Q1411)</f>
        <v/>
      </c>
      <c r="H1295" s="284" t="str">
        <f>IF('Data invoice'!Q1411=0,"",'Data invoice'!R1411)</f>
        <v/>
      </c>
      <c r="I1295" s="320" t="str">
        <f>IF('Data invoice'!R1411=0,"",'Data invoice'!S1411)</f>
        <v/>
      </c>
      <c r="J1295" s="367" t="str">
        <f>IF('Data invoice'!S1411=0,"",'Data invoice'!T1411)</f>
        <v/>
      </c>
      <c r="L1295" s="414"/>
      <c r="M1295" s="275"/>
      <c r="N1295" s="275"/>
      <c r="O1295" s="414"/>
      <c r="P1295" s="414"/>
      <c r="Q1295" s="414"/>
      <c r="R1295" s="414"/>
      <c r="S1295" s="414"/>
      <c r="T1295" s="414"/>
      <c r="U1295" s="414"/>
      <c r="V1295" s="414"/>
      <c r="W1295" s="414"/>
      <c r="X1295" s="414"/>
      <c r="Y1295" s="414"/>
      <c r="Z1295" s="414"/>
      <c r="AA1295" s="414"/>
      <c r="AB1295" s="414"/>
      <c r="AC1295" s="275"/>
      <c r="AD1295" s="275"/>
      <c r="AE1295" s="275"/>
      <c r="AF1295" s="275"/>
      <c r="AG1295" s="275"/>
      <c r="AH1295" s="275"/>
      <c r="AI1295" s="275"/>
      <c r="AJ1295" s="275"/>
      <c r="AK1295" s="275"/>
      <c r="AL1295" s="275"/>
    </row>
    <row r="1296" spans="1:38" s="329" customFormat="1" ht="15" customHeight="1">
      <c r="A1296" s="284" t="str">
        <f>IF('Data invoice'!J1412=0,"",'Data invoice'!K1412)</f>
        <v/>
      </c>
      <c r="B1296" s="284" t="str">
        <f>IF('Data invoice'!K1412=0,"",'Data invoice'!L1412)</f>
        <v/>
      </c>
      <c r="C1296" s="284" t="str">
        <f>IF('Data invoice'!L1412=0,"",'Data invoice'!M1412)</f>
        <v/>
      </c>
      <c r="D1296" s="284" t="str">
        <f>IF('Data invoice'!M1412=0,"",'Data invoice'!N1412)</f>
        <v/>
      </c>
      <c r="E1296" s="284" t="str">
        <f>IF('Data invoice'!N1412=0,"",'Data invoice'!O1412)</f>
        <v/>
      </c>
      <c r="F1296" s="284" t="str">
        <f>IF('Data invoice'!O1412=0,"",'Data invoice'!P1412)</f>
        <v/>
      </c>
      <c r="G1296" s="284" t="str">
        <f>IF('Data invoice'!P1412=0,"",'Data invoice'!Q1412)</f>
        <v/>
      </c>
      <c r="H1296" s="284" t="str">
        <f>IF('Data invoice'!Q1412=0,"",'Data invoice'!R1412)</f>
        <v/>
      </c>
      <c r="I1296" s="320" t="str">
        <f>IF('Data invoice'!R1412=0,"",'Data invoice'!S1412)</f>
        <v/>
      </c>
      <c r="J1296" s="367" t="str">
        <f>IF('Data invoice'!S1412=0,"",'Data invoice'!T1412)</f>
        <v/>
      </c>
      <c r="L1296" s="414"/>
      <c r="M1296" s="275"/>
      <c r="N1296" s="275"/>
      <c r="O1296" s="414"/>
      <c r="P1296" s="414"/>
      <c r="Q1296" s="414"/>
      <c r="R1296" s="414"/>
      <c r="S1296" s="414"/>
      <c r="T1296" s="414"/>
      <c r="U1296" s="414"/>
      <c r="V1296" s="414"/>
      <c r="W1296" s="414"/>
      <c r="X1296" s="414"/>
      <c r="Y1296" s="414"/>
      <c r="Z1296" s="414"/>
      <c r="AA1296" s="414"/>
      <c r="AB1296" s="414"/>
      <c r="AC1296" s="275"/>
      <c r="AD1296" s="275"/>
      <c r="AE1296" s="275"/>
      <c r="AF1296" s="275"/>
      <c r="AG1296" s="275"/>
      <c r="AH1296" s="275"/>
      <c r="AI1296" s="275"/>
      <c r="AJ1296" s="275"/>
      <c r="AK1296" s="275"/>
      <c r="AL1296" s="275"/>
    </row>
    <row r="1297" spans="1:38" s="329" customFormat="1" ht="15" customHeight="1">
      <c r="A1297" s="284" t="str">
        <f>IF('Data invoice'!J1413=0,"",'Data invoice'!K1413)</f>
        <v/>
      </c>
      <c r="B1297" s="284" t="str">
        <f>IF('Data invoice'!K1413=0,"",'Data invoice'!L1413)</f>
        <v/>
      </c>
      <c r="C1297" s="284" t="str">
        <f>IF('Data invoice'!L1413=0,"",'Data invoice'!M1413)</f>
        <v/>
      </c>
      <c r="D1297" s="284" t="str">
        <f>IF('Data invoice'!M1413=0,"",'Data invoice'!N1413)</f>
        <v/>
      </c>
      <c r="E1297" s="284" t="str">
        <f>IF('Data invoice'!N1413=0,"",'Data invoice'!O1413)</f>
        <v/>
      </c>
      <c r="F1297" s="284" t="str">
        <f>IF('Data invoice'!O1413=0,"",'Data invoice'!P1413)</f>
        <v/>
      </c>
      <c r="G1297" s="284" t="str">
        <f>IF('Data invoice'!P1413=0,"",'Data invoice'!Q1413)</f>
        <v/>
      </c>
      <c r="H1297" s="284" t="str">
        <f>IF('Data invoice'!Q1413=0,"",'Data invoice'!R1413)</f>
        <v/>
      </c>
      <c r="I1297" s="320" t="str">
        <f>IF('Data invoice'!R1413=0,"",'Data invoice'!S1413)</f>
        <v/>
      </c>
      <c r="J1297" s="367" t="str">
        <f>IF('Data invoice'!S1413=0,"",'Data invoice'!T1413)</f>
        <v/>
      </c>
      <c r="L1297" s="414"/>
      <c r="M1297" s="275"/>
      <c r="N1297" s="275"/>
      <c r="O1297" s="414"/>
      <c r="P1297" s="414"/>
      <c r="Q1297" s="414"/>
      <c r="R1297" s="414"/>
      <c r="S1297" s="414"/>
      <c r="T1297" s="414"/>
      <c r="U1297" s="414"/>
      <c r="V1297" s="414"/>
      <c r="W1297" s="414"/>
      <c r="X1297" s="414"/>
      <c r="Y1297" s="414"/>
      <c r="Z1297" s="414"/>
      <c r="AA1297" s="414"/>
      <c r="AB1297" s="414"/>
      <c r="AC1297" s="275"/>
      <c r="AD1297" s="275"/>
      <c r="AE1297" s="275"/>
      <c r="AF1297" s="275"/>
      <c r="AG1297" s="275"/>
      <c r="AH1297" s="275"/>
      <c r="AI1297" s="275"/>
      <c r="AJ1297" s="275"/>
      <c r="AK1297" s="275"/>
      <c r="AL1297" s="275"/>
    </row>
    <row r="1298" spans="1:38" s="329" customFormat="1" ht="15" customHeight="1">
      <c r="A1298" s="284" t="str">
        <f>IF('Data invoice'!J1414=0,"",'Data invoice'!K1414)</f>
        <v/>
      </c>
      <c r="B1298" s="284" t="str">
        <f>IF('Data invoice'!K1414=0,"",'Data invoice'!L1414)</f>
        <v/>
      </c>
      <c r="C1298" s="284" t="str">
        <f>IF('Data invoice'!L1414=0,"",'Data invoice'!M1414)</f>
        <v/>
      </c>
      <c r="D1298" s="284" t="str">
        <f>IF('Data invoice'!M1414=0,"",'Data invoice'!N1414)</f>
        <v/>
      </c>
      <c r="E1298" s="284" t="str">
        <f>IF('Data invoice'!N1414=0,"",'Data invoice'!O1414)</f>
        <v/>
      </c>
      <c r="F1298" s="284" t="str">
        <f>IF('Data invoice'!O1414=0,"",'Data invoice'!P1414)</f>
        <v/>
      </c>
      <c r="G1298" s="284" t="str">
        <f>IF('Data invoice'!P1414=0,"",'Data invoice'!Q1414)</f>
        <v/>
      </c>
      <c r="H1298" s="284" t="str">
        <f>IF('Data invoice'!Q1414=0,"",'Data invoice'!R1414)</f>
        <v/>
      </c>
      <c r="I1298" s="320" t="str">
        <f>IF('Data invoice'!R1414=0,"",'Data invoice'!S1414)</f>
        <v/>
      </c>
      <c r="J1298" s="367" t="str">
        <f>IF('Data invoice'!S1414=0,"",'Data invoice'!T1414)</f>
        <v/>
      </c>
      <c r="L1298" s="414"/>
      <c r="M1298" s="275"/>
      <c r="N1298" s="275"/>
      <c r="O1298" s="414"/>
      <c r="P1298" s="414"/>
      <c r="Q1298" s="414"/>
      <c r="R1298" s="414"/>
      <c r="S1298" s="414"/>
      <c r="T1298" s="414"/>
      <c r="U1298" s="414"/>
      <c r="V1298" s="414"/>
      <c r="W1298" s="414"/>
      <c r="X1298" s="414"/>
      <c r="Y1298" s="414"/>
      <c r="Z1298" s="414"/>
      <c r="AA1298" s="414"/>
      <c r="AB1298" s="414"/>
      <c r="AC1298" s="275"/>
      <c r="AD1298" s="275"/>
      <c r="AE1298" s="275"/>
      <c r="AF1298" s="275"/>
      <c r="AG1298" s="275"/>
      <c r="AH1298" s="275"/>
      <c r="AI1298" s="275"/>
      <c r="AJ1298" s="275"/>
      <c r="AK1298" s="275"/>
      <c r="AL1298" s="275"/>
    </row>
    <row r="1299" spans="1:38" s="329" customFormat="1" ht="15" customHeight="1">
      <c r="A1299" s="284" t="str">
        <f>IF('Data invoice'!J1415=0,"",'Data invoice'!K1415)</f>
        <v/>
      </c>
      <c r="B1299" s="284" t="str">
        <f>IF('Data invoice'!K1415=0,"",'Data invoice'!L1415)</f>
        <v/>
      </c>
      <c r="C1299" s="284" t="str">
        <f>IF('Data invoice'!L1415=0,"",'Data invoice'!M1415)</f>
        <v/>
      </c>
      <c r="D1299" s="284" t="str">
        <f>IF('Data invoice'!M1415=0,"",'Data invoice'!N1415)</f>
        <v/>
      </c>
      <c r="E1299" s="284" t="str">
        <f>IF('Data invoice'!N1415=0,"",'Data invoice'!O1415)</f>
        <v/>
      </c>
      <c r="F1299" s="284" t="str">
        <f>IF('Data invoice'!O1415=0,"",'Data invoice'!P1415)</f>
        <v/>
      </c>
      <c r="G1299" s="284" t="str">
        <f>IF('Data invoice'!P1415=0,"",'Data invoice'!Q1415)</f>
        <v/>
      </c>
      <c r="H1299" s="284" t="str">
        <f>IF('Data invoice'!Q1415=0,"",'Data invoice'!R1415)</f>
        <v/>
      </c>
      <c r="I1299" s="320" t="str">
        <f>IF('Data invoice'!R1415=0,"",'Data invoice'!S1415)</f>
        <v/>
      </c>
      <c r="J1299" s="367" t="str">
        <f>IF('Data invoice'!S1415=0,"",'Data invoice'!T1415)</f>
        <v/>
      </c>
      <c r="L1299" s="414"/>
      <c r="M1299" s="275"/>
      <c r="N1299" s="275"/>
      <c r="O1299" s="414"/>
      <c r="P1299" s="414"/>
      <c r="Q1299" s="414"/>
      <c r="R1299" s="414"/>
      <c r="S1299" s="414"/>
      <c r="T1299" s="414"/>
      <c r="U1299" s="414"/>
      <c r="V1299" s="414"/>
      <c r="W1299" s="414"/>
      <c r="X1299" s="414"/>
      <c r="Y1299" s="414"/>
      <c r="Z1299" s="414"/>
      <c r="AA1299" s="414"/>
      <c r="AB1299" s="414"/>
      <c r="AC1299" s="275"/>
      <c r="AD1299" s="275"/>
      <c r="AE1299" s="275"/>
      <c r="AF1299" s="275"/>
      <c r="AG1299" s="275"/>
      <c r="AH1299" s="275"/>
      <c r="AI1299" s="275"/>
      <c r="AJ1299" s="275"/>
      <c r="AK1299" s="275"/>
      <c r="AL1299" s="275"/>
    </row>
    <row r="1300" spans="1:38" s="329" customFormat="1" ht="15" customHeight="1">
      <c r="A1300" s="284" t="str">
        <f>IF('Data invoice'!J1416=0,"",'Data invoice'!K1416)</f>
        <v/>
      </c>
      <c r="B1300" s="284" t="str">
        <f>IF('Data invoice'!K1416=0,"",'Data invoice'!L1416)</f>
        <v/>
      </c>
      <c r="C1300" s="284" t="str">
        <f>IF('Data invoice'!L1416=0,"",'Data invoice'!M1416)</f>
        <v/>
      </c>
      <c r="D1300" s="284" t="str">
        <f>IF('Data invoice'!M1416=0,"",'Data invoice'!N1416)</f>
        <v/>
      </c>
      <c r="E1300" s="284" t="str">
        <f>IF('Data invoice'!N1416=0,"",'Data invoice'!O1416)</f>
        <v/>
      </c>
      <c r="F1300" s="284" t="str">
        <f>IF('Data invoice'!O1416=0,"",'Data invoice'!P1416)</f>
        <v/>
      </c>
      <c r="G1300" s="284" t="str">
        <f>IF('Data invoice'!P1416=0,"",'Data invoice'!Q1416)</f>
        <v/>
      </c>
      <c r="H1300" s="284" t="str">
        <f>IF('Data invoice'!Q1416=0,"",'Data invoice'!R1416)</f>
        <v/>
      </c>
      <c r="I1300" s="320" t="str">
        <f>IF('Data invoice'!R1416=0,"",'Data invoice'!S1416)</f>
        <v/>
      </c>
      <c r="J1300" s="367" t="str">
        <f>IF('Data invoice'!S1416=0,"",'Data invoice'!T1416)</f>
        <v/>
      </c>
      <c r="L1300" s="414"/>
      <c r="M1300" s="275"/>
      <c r="N1300" s="275"/>
      <c r="O1300" s="414"/>
      <c r="P1300" s="414"/>
      <c r="Q1300" s="414"/>
      <c r="R1300" s="414"/>
      <c r="S1300" s="414"/>
      <c r="T1300" s="414"/>
      <c r="U1300" s="414"/>
      <c r="V1300" s="414"/>
      <c r="W1300" s="414"/>
      <c r="X1300" s="414"/>
      <c r="Y1300" s="414"/>
      <c r="Z1300" s="414"/>
      <c r="AA1300" s="414"/>
      <c r="AB1300" s="414"/>
      <c r="AC1300" s="275"/>
      <c r="AD1300" s="275"/>
      <c r="AE1300" s="275"/>
      <c r="AF1300" s="275"/>
      <c r="AG1300" s="275"/>
      <c r="AH1300" s="275"/>
      <c r="AI1300" s="275"/>
      <c r="AJ1300" s="275"/>
      <c r="AK1300" s="275"/>
      <c r="AL1300" s="275"/>
    </row>
    <row r="1301" spans="1:38" s="329" customFormat="1" ht="15" customHeight="1">
      <c r="A1301" s="284" t="str">
        <f>IF('Data invoice'!J1417=0,"",'Data invoice'!K1417)</f>
        <v/>
      </c>
      <c r="B1301" s="284" t="str">
        <f>IF('Data invoice'!K1417=0,"",'Data invoice'!L1417)</f>
        <v/>
      </c>
      <c r="C1301" s="284" t="str">
        <f>IF('Data invoice'!L1417=0,"",'Data invoice'!M1417)</f>
        <v/>
      </c>
      <c r="D1301" s="284" t="str">
        <f>IF('Data invoice'!M1417=0,"",'Data invoice'!N1417)</f>
        <v/>
      </c>
      <c r="E1301" s="284" t="str">
        <f>IF('Data invoice'!N1417=0,"",'Data invoice'!O1417)</f>
        <v/>
      </c>
      <c r="F1301" s="284" t="str">
        <f>IF('Data invoice'!O1417=0,"",'Data invoice'!P1417)</f>
        <v/>
      </c>
      <c r="G1301" s="284" t="str">
        <f>IF('Data invoice'!P1417=0,"",'Data invoice'!Q1417)</f>
        <v/>
      </c>
      <c r="H1301" s="284" t="str">
        <f>IF('Data invoice'!Q1417=0,"",'Data invoice'!R1417)</f>
        <v/>
      </c>
      <c r="I1301" s="320" t="str">
        <f>IF('Data invoice'!R1417=0,"",'Data invoice'!S1417)</f>
        <v/>
      </c>
      <c r="J1301" s="367" t="str">
        <f>IF('Data invoice'!S1417=0,"",'Data invoice'!T1417)</f>
        <v/>
      </c>
      <c r="L1301" s="414"/>
      <c r="M1301" s="275"/>
      <c r="N1301" s="275"/>
      <c r="O1301" s="414"/>
      <c r="P1301" s="414"/>
      <c r="Q1301" s="414"/>
      <c r="R1301" s="414"/>
      <c r="S1301" s="414"/>
      <c r="T1301" s="414"/>
      <c r="U1301" s="414"/>
      <c r="V1301" s="414"/>
      <c r="W1301" s="414"/>
      <c r="X1301" s="414"/>
      <c r="Y1301" s="414"/>
      <c r="Z1301" s="414"/>
      <c r="AA1301" s="414"/>
      <c r="AB1301" s="414"/>
      <c r="AC1301" s="275"/>
      <c r="AD1301" s="275"/>
      <c r="AE1301" s="275"/>
      <c r="AF1301" s="275"/>
      <c r="AG1301" s="275"/>
      <c r="AH1301" s="275"/>
      <c r="AI1301" s="275"/>
      <c r="AJ1301" s="275"/>
      <c r="AK1301" s="275"/>
      <c r="AL1301" s="275"/>
    </row>
    <row r="1302" spans="1:38" s="329" customFormat="1" ht="15" customHeight="1">
      <c r="A1302" s="284" t="str">
        <f>IF('Data invoice'!J1418=0,"",'Data invoice'!K1418)</f>
        <v/>
      </c>
      <c r="B1302" s="284" t="str">
        <f>IF('Data invoice'!K1418=0,"",'Data invoice'!L1418)</f>
        <v/>
      </c>
      <c r="C1302" s="284" t="str">
        <f>IF('Data invoice'!L1418=0,"",'Data invoice'!M1418)</f>
        <v/>
      </c>
      <c r="D1302" s="284" t="str">
        <f>IF('Data invoice'!M1418=0,"",'Data invoice'!N1418)</f>
        <v/>
      </c>
      <c r="E1302" s="284" t="str">
        <f>IF('Data invoice'!N1418=0,"",'Data invoice'!O1418)</f>
        <v/>
      </c>
      <c r="F1302" s="284" t="str">
        <f>IF('Data invoice'!O1418=0,"",'Data invoice'!P1418)</f>
        <v/>
      </c>
      <c r="G1302" s="284" t="str">
        <f>IF('Data invoice'!P1418=0,"",'Data invoice'!Q1418)</f>
        <v/>
      </c>
      <c r="H1302" s="284" t="str">
        <f>IF('Data invoice'!Q1418=0,"",'Data invoice'!R1418)</f>
        <v/>
      </c>
      <c r="I1302" s="320" t="str">
        <f>IF('Data invoice'!R1418=0,"",'Data invoice'!S1418)</f>
        <v/>
      </c>
      <c r="J1302" s="367" t="str">
        <f>IF('Data invoice'!S1418=0,"",'Data invoice'!T1418)</f>
        <v/>
      </c>
      <c r="L1302" s="414"/>
      <c r="M1302" s="275"/>
      <c r="N1302" s="275"/>
      <c r="O1302" s="414"/>
      <c r="P1302" s="414"/>
      <c r="Q1302" s="414"/>
      <c r="R1302" s="414"/>
      <c r="S1302" s="414"/>
      <c r="T1302" s="414"/>
      <c r="U1302" s="414"/>
      <c r="V1302" s="414"/>
      <c r="W1302" s="414"/>
      <c r="X1302" s="414"/>
      <c r="Y1302" s="414"/>
      <c r="Z1302" s="414"/>
      <c r="AA1302" s="414"/>
      <c r="AB1302" s="414"/>
      <c r="AC1302" s="275"/>
      <c r="AD1302" s="275"/>
      <c r="AE1302" s="275"/>
      <c r="AF1302" s="275"/>
      <c r="AG1302" s="275"/>
      <c r="AH1302" s="275"/>
      <c r="AI1302" s="275"/>
      <c r="AJ1302" s="275"/>
      <c r="AK1302" s="275"/>
      <c r="AL1302" s="275"/>
    </row>
    <row r="1303" spans="1:38" s="329" customFormat="1" ht="15" customHeight="1">
      <c r="A1303" s="284" t="str">
        <f>IF('Data invoice'!J1419=0,"",'Data invoice'!K1419)</f>
        <v/>
      </c>
      <c r="B1303" s="284" t="str">
        <f>IF('Data invoice'!K1419=0,"",'Data invoice'!L1419)</f>
        <v/>
      </c>
      <c r="C1303" s="284" t="str">
        <f>IF('Data invoice'!L1419=0,"",'Data invoice'!M1419)</f>
        <v/>
      </c>
      <c r="D1303" s="284" t="str">
        <f>IF('Data invoice'!M1419=0,"",'Data invoice'!N1419)</f>
        <v/>
      </c>
      <c r="E1303" s="284" t="str">
        <f>IF('Data invoice'!N1419=0,"",'Data invoice'!O1419)</f>
        <v/>
      </c>
      <c r="F1303" s="284" t="str">
        <f>IF('Data invoice'!O1419=0,"",'Data invoice'!P1419)</f>
        <v/>
      </c>
      <c r="G1303" s="284" t="str">
        <f>IF('Data invoice'!P1419=0,"",'Data invoice'!Q1419)</f>
        <v/>
      </c>
      <c r="H1303" s="284" t="str">
        <f>IF('Data invoice'!Q1419=0,"",'Data invoice'!R1419)</f>
        <v/>
      </c>
      <c r="I1303" s="320" t="str">
        <f>IF('Data invoice'!R1419=0,"",'Data invoice'!S1419)</f>
        <v/>
      </c>
      <c r="J1303" s="367" t="str">
        <f>IF('Data invoice'!S1419=0,"",'Data invoice'!T1419)</f>
        <v/>
      </c>
      <c r="L1303" s="414"/>
      <c r="M1303" s="275"/>
      <c r="N1303" s="275"/>
      <c r="O1303" s="414"/>
      <c r="P1303" s="414"/>
      <c r="Q1303" s="414"/>
      <c r="R1303" s="414"/>
      <c r="S1303" s="414"/>
      <c r="T1303" s="414"/>
      <c r="U1303" s="414"/>
      <c r="V1303" s="414"/>
      <c r="W1303" s="414"/>
      <c r="X1303" s="414"/>
      <c r="Y1303" s="414"/>
      <c r="Z1303" s="414"/>
      <c r="AA1303" s="414"/>
      <c r="AB1303" s="414"/>
      <c r="AC1303" s="275"/>
      <c r="AD1303" s="275"/>
      <c r="AE1303" s="275"/>
      <c r="AF1303" s="275"/>
      <c r="AG1303" s="275"/>
      <c r="AH1303" s="275"/>
      <c r="AI1303" s="275"/>
      <c r="AJ1303" s="275"/>
      <c r="AK1303" s="275"/>
      <c r="AL1303" s="275"/>
    </row>
    <row r="1304" spans="1:38" s="329" customFormat="1" ht="15" customHeight="1">
      <c r="A1304" s="284" t="str">
        <f>IF('Data invoice'!J1420=0,"",'Data invoice'!K1420)</f>
        <v/>
      </c>
      <c r="B1304" s="284" t="str">
        <f>IF('Data invoice'!K1420=0,"",'Data invoice'!L1420)</f>
        <v/>
      </c>
      <c r="C1304" s="284" t="str">
        <f>IF('Data invoice'!L1420=0,"",'Data invoice'!M1420)</f>
        <v/>
      </c>
      <c r="D1304" s="284" t="str">
        <f>IF('Data invoice'!M1420=0,"",'Data invoice'!N1420)</f>
        <v/>
      </c>
      <c r="E1304" s="284" t="str">
        <f>IF('Data invoice'!N1420=0,"",'Data invoice'!O1420)</f>
        <v/>
      </c>
      <c r="F1304" s="284" t="str">
        <f>IF('Data invoice'!O1420=0,"",'Data invoice'!P1420)</f>
        <v/>
      </c>
      <c r="G1304" s="284" t="str">
        <f>IF('Data invoice'!P1420=0,"",'Data invoice'!Q1420)</f>
        <v/>
      </c>
      <c r="H1304" s="284" t="str">
        <f>IF('Data invoice'!Q1420=0,"",'Data invoice'!R1420)</f>
        <v/>
      </c>
      <c r="I1304" s="320" t="str">
        <f>IF('Data invoice'!R1420=0,"",'Data invoice'!S1420)</f>
        <v/>
      </c>
      <c r="J1304" s="367" t="str">
        <f>IF('Data invoice'!S1420=0,"",'Data invoice'!T1420)</f>
        <v/>
      </c>
      <c r="L1304" s="414"/>
      <c r="M1304" s="275"/>
      <c r="N1304" s="275"/>
      <c r="O1304" s="414"/>
      <c r="P1304" s="414"/>
      <c r="Q1304" s="414"/>
      <c r="R1304" s="414"/>
      <c r="S1304" s="414"/>
      <c r="T1304" s="414"/>
      <c r="U1304" s="414"/>
      <c r="V1304" s="414"/>
      <c r="W1304" s="414"/>
      <c r="X1304" s="414"/>
      <c r="Y1304" s="414"/>
      <c r="Z1304" s="414"/>
      <c r="AA1304" s="414"/>
      <c r="AB1304" s="414"/>
      <c r="AC1304" s="275"/>
      <c r="AD1304" s="275"/>
      <c r="AE1304" s="275"/>
      <c r="AF1304" s="275"/>
      <c r="AG1304" s="275"/>
      <c r="AH1304" s="275"/>
      <c r="AI1304" s="275"/>
      <c r="AJ1304" s="275"/>
      <c r="AK1304" s="275"/>
      <c r="AL1304" s="275"/>
    </row>
    <row r="1305" spans="1:38" s="329" customFormat="1" ht="15" customHeight="1">
      <c r="A1305" s="284" t="str">
        <f>IF('Data invoice'!J1421=0,"",'Data invoice'!K1421)</f>
        <v/>
      </c>
      <c r="B1305" s="284" t="str">
        <f>IF('Data invoice'!K1421=0,"",'Data invoice'!L1421)</f>
        <v/>
      </c>
      <c r="C1305" s="284" t="str">
        <f>IF('Data invoice'!L1421=0,"",'Data invoice'!M1421)</f>
        <v/>
      </c>
      <c r="D1305" s="284" t="str">
        <f>IF('Data invoice'!M1421=0,"",'Data invoice'!N1421)</f>
        <v/>
      </c>
      <c r="E1305" s="284" t="str">
        <f>IF('Data invoice'!N1421=0,"",'Data invoice'!O1421)</f>
        <v/>
      </c>
      <c r="F1305" s="284" t="str">
        <f>IF('Data invoice'!O1421=0,"",'Data invoice'!P1421)</f>
        <v/>
      </c>
      <c r="G1305" s="284" t="str">
        <f>IF('Data invoice'!P1421=0,"",'Data invoice'!Q1421)</f>
        <v/>
      </c>
      <c r="H1305" s="284" t="str">
        <f>IF('Data invoice'!Q1421=0,"",'Data invoice'!R1421)</f>
        <v/>
      </c>
      <c r="I1305" s="320" t="str">
        <f>IF('Data invoice'!R1421=0,"",'Data invoice'!S1421)</f>
        <v/>
      </c>
      <c r="J1305" s="367" t="str">
        <f>IF('Data invoice'!S1421=0,"",'Data invoice'!T1421)</f>
        <v/>
      </c>
      <c r="L1305" s="414"/>
      <c r="M1305" s="275"/>
      <c r="N1305" s="275"/>
      <c r="O1305" s="414"/>
      <c r="P1305" s="414"/>
      <c r="Q1305" s="414"/>
      <c r="R1305" s="414"/>
      <c r="S1305" s="414"/>
      <c r="T1305" s="414"/>
      <c r="U1305" s="414"/>
      <c r="V1305" s="414"/>
      <c r="W1305" s="414"/>
      <c r="X1305" s="414"/>
      <c r="Y1305" s="414"/>
      <c r="Z1305" s="414"/>
      <c r="AA1305" s="414"/>
      <c r="AB1305" s="414"/>
      <c r="AC1305" s="275"/>
      <c r="AD1305" s="275"/>
      <c r="AE1305" s="275"/>
      <c r="AF1305" s="275"/>
      <c r="AG1305" s="275"/>
      <c r="AH1305" s="275"/>
      <c r="AI1305" s="275"/>
      <c r="AJ1305" s="275"/>
      <c r="AK1305" s="275"/>
      <c r="AL1305" s="275"/>
    </row>
    <row r="1306" spans="1:38" s="329" customFormat="1" ht="15" customHeight="1">
      <c r="A1306" s="284" t="str">
        <f>IF('Data invoice'!J1422=0,"",'Data invoice'!K1422)</f>
        <v/>
      </c>
      <c r="B1306" s="284" t="str">
        <f>IF('Data invoice'!K1422=0,"",'Data invoice'!L1422)</f>
        <v/>
      </c>
      <c r="C1306" s="284" t="str">
        <f>IF('Data invoice'!L1422=0,"",'Data invoice'!M1422)</f>
        <v/>
      </c>
      <c r="D1306" s="284" t="str">
        <f>IF('Data invoice'!M1422=0,"",'Data invoice'!N1422)</f>
        <v/>
      </c>
      <c r="E1306" s="284" t="str">
        <f>IF('Data invoice'!N1422=0,"",'Data invoice'!O1422)</f>
        <v/>
      </c>
      <c r="F1306" s="284" t="str">
        <f>IF('Data invoice'!O1422=0,"",'Data invoice'!P1422)</f>
        <v/>
      </c>
      <c r="G1306" s="284" t="str">
        <f>IF('Data invoice'!P1422=0,"",'Data invoice'!Q1422)</f>
        <v/>
      </c>
      <c r="H1306" s="284" t="str">
        <f>IF('Data invoice'!Q1422=0,"",'Data invoice'!R1422)</f>
        <v/>
      </c>
      <c r="I1306" s="320" t="str">
        <f>IF('Data invoice'!R1422=0,"",'Data invoice'!S1422)</f>
        <v/>
      </c>
      <c r="J1306" s="367" t="str">
        <f>IF('Data invoice'!S1422=0,"",'Data invoice'!T1422)</f>
        <v/>
      </c>
      <c r="L1306" s="414"/>
      <c r="M1306" s="275"/>
      <c r="N1306" s="275"/>
      <c r="O1306" s="414"/>
      <c r="P1306" s="414"/>
      <c r="Q1306" s="414"/>
      <c r="R1306" s="414"/>
      <c r="S1306" s="414"/>
      <c r="T1306" s="414"/>
      <c r="U1306" s="414"/>
      <c r="V1306" s="414"/>
      <c r="W1306" s="414"/>
      <c r="X1306" s="414"/>
      <c r="Y1306" s="414"/>
      <c r="Z1306" s="414"/>
      <c r="AA1306" s="414"/>
      <c r="AB1306" s="414"/>
      <c r="AC1306" s="275"/>
      <c r="AD1306" s="275"/>
      <c r="AE1306" s="275"/>
      <c r="AF1306" s="275"/>
      <c r="AG1306" s="275"/>
      <c r="AH1306" s="275"/>
      <c r="AI1306" s="275"/>
      <c r="AJ1306" s="275"/>
      <c r="AK1306" s="275"/>
      <c r="AL1306" s="275"/>
    </row>
    <row r="1307" spans="1:38" s="329" customFormat="1" ht="15" customHeight="1">
      <c r="A1307" s="284" t="str">
        <f>IF('Data invoice'!J1423=0,"",'Data invoice'!K1423)</f>
        <v/>
      </c>
      <c r="B1307" s="284" t="str">
        <f>IF('Data invoice'!K1423=0,"",'Data invoice'!L1423)</f>
        <v/>
      </c>
      <c r="C1307" s="284" t="str">
        <f>IF('Data invoice'!L1423=0,"",'Data invoice'!M1423)</f>
        <v/>
      </c>
      <c r="D1307" s="284" t="str">
        <f>IF('Data invoice'!M1423=0,"",'Data invoice'!N1423)</f>
        <v/>
      </c>
      <c r="E1307" s="284" t="str">
        <f>IF('Data invoice'!N1423=0,"",'Data invoice'!O1423)</f>
        <v/>
      </c>
      <c r="F1307" s="284" t="str">
        <f>IF('Data invoice'!O1423=0,"",'Data invoice'!P1423)</f>
        <v/>
      </c>
      <c r="G1307" s="284" t="str">
        <f>IF('Data invoice'!P1423=0,"",'Data invoice'!Q1423)</f>
        <v/>
      </c>
      <c r="H1307" s="284" t="str">
        <f>IF('Data invoice'!Q1423=0,"",'Data invoice'!R1423)</f>
        <v/>
      </c>
      <c r="I1307" s="320" t="str">
        <f>IF('Data invoice'!R1423=0,"",'Data invoice'!S1423)</f>
        <v/>
      </c>
      <c r="J1307" s="367" t="str">
        <f>IF('Data invoice'!S1423=0,"",'Data invoice'!T1423)</f>
        <v/>
      </c>
      <c r="L1307" s="414"/>
      <c r="M1307" s="275"/>
      <c r="N1307" s="275"/>
      <c r="O1307" s="414"/>
      <c r="P1307" s="414"/>
      <c r="Q1307" s="414"/>
      <c r="R1307" s="414"/>
      <c r="S1307" s="414"/>
      <c r="T1307" s="414"/>
      <c r="U1307" s="414"/>
      <c r="V1307" s="414"/>
      <c r="W1307" s="414"/>
      <c r="X1307" s="414"/>
      <c r="Y1307" s="414"/>
      <c r="Z1307" s="414"/>
      <c r="AA1307" s="414"/>
      <c r="AB1307" s="414"/>
      <c r="AC1307" s="275"/>
      <c r="AD1307" s="275"/>
      <c r="AE1307" s="275"/>
      <c r="AF1307" s="275"/>
      <c r="AG1307" s="275"/>
      <c r="AH1307" s="275"/>
      <c r="AI1307" s="275"/>
      <c r="AJ1307" s="275"/>
      <c r="AK1307" s="275"/>
      <c r="AL1307" s="275"/>
    </row>
    <row r="1308" spans="1:38" s="329" customFormat="1" ht="15" customHeight="1">
      <c r="A1308" s="284" t="str">
        <f>IF('Data invoice'!J1424=0,"",'Data invoice'!K1424)</f>
        <v/>
      </c>
      <c r="B1308" s="284" t="str">
        <f>IF('Data invoice'!K1424=0,"",'Data invoice'!L1424)</f>
        <v/>
      </c>
      <c r="C1308" s="284" t="str">
        <f>IF('Data invoice'!L1424=0,"",'Data invoice'!M1424)</f>
        <v/>
      </c>
      <c r="D1308" s="284" t="str">
        <f>IF('Data invoice'!M1424=0,"",'Data invoice'!N1424)</f>
        <v/>
      </c>
      <c r="E1308" s="284" t="str">
        <f>IF('Data invoice'!N1424=0,"",'Data invoice'!O1424)</f>
        <v/>
      </c>
      <c r="F1308" s="284" t="str">
        <f>IF('Data invoice'!O1424=0,"",'Data invoice'!P1424)</f>
        <v/>
      </c>
      <c r="G1308" s="284" t="str">
        <f>IF('Data invoice'!P1424=0,"",'Data invoice'!Q1424)</f>
        <v/>
      </c>
      <c r="H1308" s="284" t="str">
        <f>IF('Data invoice'!Q1424=0,"",'Data invoice'!R1424)</f>
        <v/>
      </c>
      <c r="I1308" s="320" t="str">
        <f>IF('Data invoice'!R1424=0,"",'Data invoice'!S1424)</f>
        <v/>
      </c>
      <c r="J1308" s="367" t="str">
        <f>IF('Data invoice'!S1424=0,"",'Data invoice'!T1424)</f>
        <v/>
      </c>
      <c r="L1308" s="414"/>
      <c r="M1308" s="275"/>
      <c r="N1308" s="275"/>
      <c r="O1308" s="414"/>
      <c r="P1308" s="414"/>
      <c r="Q1308" s="414"/>
      <c r="R1308" s="414"/>
      <c r="S1308" s="414"/>
      <c r="T1308" s="414"/>
      <c r="U1308" s="414"/>
      <c r="V1308" s="414"/>
      <c r="W1308" s="414"/>
      <c r="X1308" s="414"/>
      <c r="Y1308" s="414"/>
      <c r="Z1308" s="414"/>
      <c r="AA1308" s="414"/>
      <c r="AB1308" s="414"/>
      <c r="AC1308" s="275"/>
      <c r="AD1308" s="275"/>
      <c r="AE1308" s="275"/>
      <c r="AF1308" s="275"/>
      <c r="AG1308" s="275"/>
      <c r="AH1308" s="275"/>
      <c r="AI1308" s="275"/>
      <c r="AJ1308" s="275"/>
      <c r="AK1308" s="275"/>
      <c r="AL1308" s="275"/>
    </row>
    <row r="1309" spans="1:38" s="329" customFormat="1" ht="15" customHeight="1">
      <c r="A1309" s="284" t="str">
        <f>IF('Data invoice'!J1425=0,"",'Data invoice'!K1425)</f>
        <v/>
      </c>
      <c r="B1309" s="284" t="str">
        <f>IF('Data invoice'!K1425=0,"",'Data invoice'!L1425)</f>
        <v/>
      </c>
      <c r="C1309" s="284" t="str">
        <f>IF('Data invoice'!L1425=0,"",'Data invoice'!M1425)</f>
        <v/>
      </c>
      <c r="D1309" s="284" t="str">
        <f>IF('Data invoice'!M1425=0,"",'Data invoice'!N1425)</f>
        <v/>
      </c>
      <c r="E1309" s="284" t="str">
        <f>IF('Data invoice'!N1425=0,"",'Data invoice'!O1425)</f>
        <v/>
      </c>
      <c r="F1309" s="284" t="str">
        <f>IF('Data invoice'!O1425=0,"",'Data invoice'!P1425)</f>
        <v/>
      </c>
      <c r="G1309" s="284" t="str">
        <f>IF('Data invoice'!P1425=0,"",'Data invoice'!Q1425)</f>
        <v/>
      </c>
      <c r="H1309" s="284" t="str">
        <f>IF('Data invoice'!Q1425=0,"",'Data invoice'!R1425)</f>
        <v/>
      </c>
      <c r="I1309" s="320" t="str">
        <f>IF('Data invoice'!R1425=0,"",'Data invoice'!S1425)</f>
        <v/>
      </c>
      <c r="J1309" s="367" t="str">
        <f>IF('Data invoice'!S1425=0,"",'Data invoice'!T1425)</f>
        <v/>
      </c>
      <c r="L1309" s="414"/>
      <c r="M1309" s="275"/>
      <c r="N1309" s="275"/>
      <c r="O1309" s="414"/>
      <c r="P1309" s="414"/>
      <c r="Q1309" s="414"/>
      <c r="R1309" s="414"/>
      <c r="S1309" s="414"/>
      <c r="T1309" s="414"/>
      <c r="U1309" s="414"/>
      <c r="V1309" s="414"/>
      <c r="W1309" s="414"/>
      <c r="X1309" s="414"/>
      <c r="Y1309" s="414"/>
      <c r="Z1309" s="414"/>
      <c r="AA1309" s="414"/>
      <c r="AB1309" s="414"/>
      <c r="AC1309" s="275"/>
      <c r="AD1309" s="275"/>
      <c r="AE1309" s="275"/>
      <c r="AF1309" s="275"/>
      <c r="AG1309" s="275"/>
      <c r="AH1309" s="275"/>
      <c r="AI1309" s="275"/>
      <c r="AJ1309" s="275"/>
      <c r="AK1309" s="275"/>
      <c r="AL1309" s="275"/>
    </row>
    <row r="1310" spans="1:38" s="329" customFormat="1" ht="15" customHeight="1">
      <c r="A1310" s="284" t="str">
        <f>IF('Data invoice'!J1426=0,"",'Data invoice'!K1426)</f>
        <v/>
      </c>
      <c r="B1310" s="284" t="str">
        <f>IF('Data invoice'!K1426=0,"",'Data invoice'!L1426)</f>
        <v/>
      </c>
      <c r="C1310" s="284" t="str">
        <f>IF('Data invoice'!L1426=0,"",'Data invoice'!M1426)</f>
        <v/>
      </c>
      <c r="D1310" s="284" t="str">
        <f>IF('Data invoice'!M1426=0,"",'Data invoice'!N1426)</f>
        <v/>
      </c>
      <c r="E1310" s="284" t="str">
        <f>IF('Data invoice'!N1426=0,"",'Data invoice'!O1426)</f>
        <v/>
      </c>
      <c r="F1310" s="284" t="str">
        <f>IF('Data invoice'!O1426=0,"",'Data invoice'!P1426)</f>
        <v/>
      </c>
      <c r="G1310" s="284" t="str">
        <f>IF('Data invoice'!P1426=0,"",'Data invoice'!Q1426)</f>
        <v/>
      </c>
      <c r="H1310" s="284" t="str">
        <f>IF('Data invoice'!Q1426=0,"",'Data invoice'!R1426)</f>
        <v/>
      </c>
      <c r="I1310" s="320" t="str">
        <f>IF('Data invoice'!R1426=0,"",'Data invoice'!S1426)</f>
        <v/>
      </c>
      <c r="J1310" s="367" t="str">
        <f>IF('Data invoice'!S1426=0,"",'Data invoice'!T1426)</f>
        <v/>
      </c>
      <c r="L1310" s="414"/>
      <c r="M1310" s="275"/>
      <c r="N1310" s="275"/>
      <c r="O1310" s="414"/>
      <c r="P1310" s="414"/>
      <c r="Q1310" s="414"/>
      <c r="R1310" s="414"/>
      <c r="S1310" s="414"/>
      <c r="T1310" s="414"/>
      <c r="U1310" s="414"/>
      <c r="V1310" s="414"/>
      <c r="W1310" s="414"/>
      <c r="X1310" s="414"/>
      <c r="Y1310" s="414"/>
      <c r="Z1310" s="414"/>
      <c r="AA1310" s="414"/>
      <c r="AB1310" s="414"/>
      <c r="AC1310" s="275"/>
      <c r="AD1310" s="275"/>
      <c r="AE1310" s="275"/>
      <c r="AF1310" s="275"/>
      <c r="AG1310" s="275"/>
      <c r="AH1310" s="275"/>
      <c r="AI1310" s="275"/>
      <c r="AJ1310" s="275"/>
      <c r="AK1310" s="275"/>
      <c r="AL1310" s="275"/>
    </row>
    <row r="1311" spans="1:38" s="329" customFormat="1" ht="15" customHeight="1">
      <c r="A1311" s="284" t="str">
        <f>IF('Data invoice'!J1427=0,"",'Data invoice'!K1427)</f>
        <v/>
      </c>
      <c r="B1311" s="284" t="str">
        <f>IF('Data invoice'!K1427=0,"",'Data invoice'!L1427)</f>
        <v/>
      </c>
      <c r="C1311" s="284" t="str">
        <f>IF('Data invoice'!L1427=0,"",'Data invoice'!M1427)</f>
        <v/>
      </c>
      <c r="D1311" s="284" t="str">
        <f>IF('Data invoice'!M1427=0,"",'Data invoice'!N1427)</f>
        <v/>
      </c>
      <c r="E1311" s="284" t="str">
        <f>IF('Data invoice'!N1427=0,"",'Data invoice'!O1427)</f>
        <v/>
      </c>
      <c r="F1311" s="284" t="str">
        <f>IF('Data invoice'!O1427=0,"",'Data invoice'!P1427)</f>
        <v/>
      </c>
      <c r="G1311" s="284" t="str">
        <f>IF('Data invoice'!P1427=0,"",'Data invoice'!Q1427)</f>
        <v/>
      </c>
      <c r="H1311" s="284" t="str">
        <f>IF('Data invoice'!Q1427=0,"",'Data invoice'!R1427)</f>
        <v/>
      </c>
      <c r="I1311" s="320" t="str">
        <f>IF('Data invoice'!R1427=0,"",'Data invoice'!S1427)</f>
        <v/>
      </c>
      <c r="J1311" s="367" t="str">
        <f>IF('Data invoice'!S1427=0,"",'Data invoice'!T1427)</f>
        <v/>
      </c>
      <c r="L1311" s="414"/>
      <c r="M1311" s="275"/>
      <c r="N1311" s="275"/>
      <c r="O1311" s="414"/>
      <c r="P1311" s="414"/>
      <c r="Q1311" s="414"/>
      <c r="R1311" s="414"/>
      <c r="S1311" s="414"/>
      <c r="T1311" s="414"/>
      <c r="U1311" s="414"/>
      <c r="V1311" s="414"/>
      <c r="W1311" s="414"/>
      <c r="X1311" s="414"/>
      <c r="Y1311" s="414"/>
      <c r="Z1311" s="414"/>
      <c r="AA1311" s="414"/>
      <c r="AB1311" s="414"/>
      <c r="AC1311" s="275"/>
      <c r="AD1311" s="275"/>
      <c r="AE1311" s="275"/>
      <c r="AF1311" s="275"/>
      <c r="AG1311" s="275"/>
      <c r="AH1311" s="275"/>
      <c r="AI1311" s="275"/>
      <c r="AJ1311" s="275"/>
      <c r="AK1311" s="275"/>
      <c r="AL1311" s="275"/>
    </row>
    <row r="1312" spans="1:38" s="329" customFormat="1" ht="15" customHeight="1">
      <c r="A1312" s="284" t="str">
        <f>IF('Data invoice'!J1428=0,"",'Data invoice'!K1428)</f>
        <v/>
      </c>
      <c r="B1312" s="284" t="str">
        <f>IF('Data invoice'!K1428=0,"",'Data invoice'!L1428)</f>
        <v/>
      </c>
      <c r="C1312" s="284" t="str">
        <f>IF('Data invoice'!L1428=0,"",'Data invoice'!M1428)</f>
        <v/>
      </c>
      <c r="D1312" s="284" t="str">
        <f>IF('Data invoice'!M1428=0,"",'Data invoice'!N1428)</f>
        <v/>
      </c>
      <c r="E1312" s="284" t="str">
        <f>IF('Data invoice'!N1428=0,"",'Data invoice'!O1428)</f>
        <v/>
      </c>
      <c r="F1312" s="284" t="str">
        <f>IF('Data invoice'!O1428=0,"",'Data invoice'!P1428)</f>
        <v/>
      </c>
      <c r="G1312" s="284" t="str">
        <f>IF('Data invoice'!P1428=0,"",'Data invoice'!Q1428)</f>
        <v/>
      </c>
      <c r="H1312" s="284" t="str">
        <f>IF('Data invoice'!Q1428=0,"",'Data invoice'!R1428)</f>
        <v/>
      </c>
      <c r="I1312" s="320" t="str">
        <f>IF('Data invoice'!R1428=0,"",'Data invoice'!S1428)</f>
        <v/>
      </c>
      <c r="J1312" s="367" t="str">
        <f>IF('Data invoice'!S1428=0,"",'Data invoice'!T1428)</f>
        <v/>
      </c>
      <c r="L1312" s="414"/>
      <c r="M1312" s="275"/>
      <c r="N1312" s="275"/>
      <c r="O1312" s="414"/>
      <c r="P1312" s="414"/>
      <c r="Q1312" s="414"/>
      <c r="R1312" s="414"/>
      <c r="S1312" s="414"/>
      <c r="T1312" s="414"/>
      <c r="U1312" s="414"/>
      <c r="V1312" s="414"/>
      <c r="W1312" s="414"/>
      <c r="X1312" s="414"/>
      <c r="Y1312" s="414"/>
      <c r="Z1312" s="414"/>
      <c r="AA1312" s="414"/>
      <c r="AB1312" s="414"/>
      <c r="AC1312" s="275"/>
      <c r="AD1312" s="275"/>
      <c r="AE1312" s="275"/>
      <c r="AF1312" s="275"/>
      <c r="AG1312" s="275"/>
      <c r="AH1312" s="275"/>
      <c r="AI1312" s="275"/>
      <c r="AJ1312" s="275"/>
      <c r="AK1312" s="275"/>
      <c r="AL1312" s="275"/>
    </row>
    <row r="1313" spans="1:38" s="329" customFormat="1" ht="15" customHeight="1">
      <c r="A1313" s="284" t="str">
        <f>IF('Data invoice'!J1429=0,"",'Data invoice'!K1429)</f>
        <v/>
      </c>
      <c r="B1313" s="284" t="str">
        <f>IF('Data invoice'!K1429=0,"",'Data invoice'!L1429)</f>
        <v/>
      </c>
      <c r="C1313" s="284" t="str">
        <f>IF('Data invoice'!L1429=0,"",'Data invoice'!M1429)</f>
        <v/>
      </c>
      <c r="D1313" s="284" t="str">
        <f>IF('Data invoice'!M1429=0,"",'Data invoice'!N1429)</f>
        <v/>
      </c>
      <c r="E1313" s="284" t="str">
        <f>IF('Data invoice'!N1429=0,"",'Data invoice'!O1429)</f>
        <v/>
      </c>
      <c r="F1313" s="284" t="str">
        <f>IF('Data invoice'!O1429=0,"",'Data invoice'!P1429)</f>
        <v/>
      </c>
      <c r="G1313" s="284" t="str">
        <f>IF('Data invoice'!P1429=0,"",'Data invoice'!Q1429)</f>
        <v/>
      </c>
      <c r="H1313" s="284" t="str">
        <f>IF('Data invoice'!Q1429=0,"",'Data invoice'!R1429)</f>
        <v/>
      </c>
      <c r="I1313" s="320" t="str">
        <f>IF('Data invoice'!R1429=0,"",'Data invoice'!S1429)</f>
        <v/>
      </c>
      <c r="J1313" s="367" t="str">
        <f>IF('Data invoice'!S1429=0,"",'Data invoice'!T1429)</f>
        <v/>
      </c>
      <c r="L1313" s="414"/>
      <c r="M1313" s="275"/>
      <c r="N1313" s="275"/>
      <c r="O1313" s="414"/>
      <c r="P1313" s="414"/>
      <c r="Q1313" s="414"/>
      <c r="R1313" s="414"/>
      <c r="S1313" s="414"/>
      <c r="T1313" s="414"/>
      <c r="U1313" s="414"/>
      <c r="V1313" s="414"/>
      <c r="W1313" s="414"/>
      <c r="X1313" s="414"/>
      <c r="Y1313" s="414"/>
      <c r="Z1313" s="414"/>
      <c r="AA1313" s="414"/>
      <c r="AB1313" s="414"/>
      <c r="AC1313" s="275"/>
      <c r="AD1313" s="275"/>
      <c r="AE1313" s="275"/>
      <c r="AF1313" s="275"/>
      <c r="AG1313" s="275"/>
      <c r="AH1313" s="275"/>
      <c r="AI1313" s="275"/>
      <c r="AJ1313" s="275"/>
      <c r="AK1313" s="275"/>
      <c r="AL1313" s="275"/>
    </row>
    <row r="1314" spans="1:38" s="329" customFormat="1" ht="15" customHeight="1">
      <c r="A1314" s="284" t="str">
        <f>IF('Data invoice'!J1430=0,"",'Data invoice'!K1430)</f>
        <v/>
      </c>
      <c r="B1314" s="284" t="str">
        <f>IF('Data invoice'!K1430=0,"",'Data invoice'!L1430)</f>
        <v/>
      </c>
      <c r="C1314" s="284" t="str">
        <f>IF('Data invoice'!L1430=0,"",'Data invoice'!M1430)</f>
        <v/>
      </c>
      <c r="D1314" s="284" t="str">
        <f>IF('Data invoice'!M1430=0,"",'Data invoice'!N1430)</f>
        <v/>
      </c>
      <c r="E1314" s="284" t="str">
        <f>IF('Data invoice'!N1430=0,"",'Data invoice'!O1430)</f>
        <v/>
      </c>
      <c r="F1314" s="284" t="str">
        <f>IF('Data invoice'!O1430=0,"",'Data invoice'!P1430)</f>
        <v/>
      </c>
      <c r="G1314" s="284" t="str">
        <f>IF('Data invoice'!P1430=0,"",'Data invoice'!Q1430)</f>
        <v/>
      </c>
      <c r="H1314" s="284" t="str">
        <f>IF('Data invoice'!Q1430=0,"",'Data invoice'!R1430)</f>
        <v/>
      </c>
      <c r="I1314" s="320" t="str">
        <f>IF('Data invoice'!R1430=0,"",'Data invoice'!S1430)</f>
        <v/>
      </c>
      <c r="J1314" s="367" t="str">
        <f>IF('Data invoice'!S1430=0,"",'Data invoice'!T1430)</f>
        <v/>
      </c>
      <c r="L1314" s="414"/>
      <c r="M1314" s="275"/>
      <c r="N1314" s="275"/>
      <c r="O1314" s="414"/>
      <c r="P1314" s="414"/>
      <c r="Q1314" s="414"/>
      <c r="R1314" s="414"/>
      <c r="S1314" s="414"/>
      <c r="T1314" s="414"/>
      <c r="U1314" s="414"/>
      <c r="V1314" s="414"/>
      <c r="W1314" s="414"/>
      <c r="X1314" s="414"/>
      <c r="Y1314" s="414"/>
      <c r="Z1314" s="414"/>
      <c r="AA1314" s="414"/>
      <c r="AB1314" s="414"/>
      <c r="AC1314" s="275"/>
      <c r="AD1314" s="275"/>
      <c r="AE1314" s="275"/>
      <c r="AF1314" s="275"/>
      <c r="AG1314" s="275"/>
      <c r="AH1314" s="275"/>
      <c r="AI1314" s="275"/>
      <c r="AJ1314" s="275"/>
      <c r="AK1314" s="275"/>
      <c r="AL1314" s="275"/>
    </row>
    <row r="1315" spans="1:38" s="329" customFormat="1" ht="15" customHeight="1">
      <c r="A1315" s="284" t="str">
        <f>IF('Data invoice'!J1431=0,"",'Data invoice'!K1431)</f>
        <v/>
      </c>
      <c r="B1315" s="284" t="str">
        <f>IF('Data invoice'!K1431=0,"",'Data invoice'!L1431)</f>
        <v/>
      </c>
      <c r="C1315" s="284" t="str">
        <f>IF('Data invoice'!L1431=0,"",'Data invoice'!M1431)</f>
        <v/>
      </c>
      <c r="D1315" s="284" t="str">
        <f>IF('Data invoice'!M1431=0,"",'Data invoice'!N1431)</f>
        <v/>
      </c>
      <c r="E1315" s="284" t="str">
        <f>IF('Data invoice'!N1431=0,"",'Data invoice'!O1431)</f>
        <v/>
      </c>
      <c r="F1315" s="284" t="str">
        <f>IF('Data invoice'!O1431=0,"",'Data invoice'!P1431)</f>
        <v/>
      </c>
      <c r="G1315" s="284" t="str">
        <f>IF('Data invoice'!P1431=0,"",'Data invoice'!Q1431)</f>
        <v/>
      </c>
      <c r="H1315" s="284" t="str">
        <f>IF('Data invoice'!Q1431=0,"",'Data invoice'!R1431)</f>
        <v/>
      </c>
      <c r="I1315" s="320" t="str">
        <f>IF('Data invoice'!R1431=0,"",'Data invoice'!S1431)</f>
        <v/>
      </c>
      <c r="J1315" s="367" t="str">
        <f>IF('Data invoice'!S1431=0,"",'Data invoice'!T1431)</f>
        <v/>
      </c>
      <c r="L1315" s="414"/>
      <c r="M1315" s="275"/>
      <c r="N1315" s="275"/>
      <c r="O1315" s="414"/>
      <c r="P1315" s="414"/>
      <c r="Q1315" s="414"/>
      <c r="R1315" s="414"/>
      <c r="S1315" s="414"/>
      <c r="T1315" s="414"/>
      <c r="U1315" s="414"/>
      <c r="V1315" s="414"/>
      <c r="W1315" s="414"/>
      <c r="X1315" s="414"/>
      <c r="Y1315" s="414"/>
      <c r="Z1315" s="414"/>
      <c r="AA1315" s="414"/>
      <c r="AB1315" s="414"/>
      <c r="AC1315" s="275"/>
      <c r="AD1315" s="275"/>
      <c r="AE1315" s="275"/>
      <c r="AF1315" s="275"/>
      <c r="AG1315" s="275"/>
      <c r="AH1315" s="275"/>
      <c r="AI1315" s="275"/>
      <c r="AJ1315" s="275"/>
      <c r="AK1315" s="275"/>
      <c r="AL1315" s="275"/>
    </row>
    <row r="1316" spans="1:38" s="329" customFormat="1" ht="15" customHeight="1">
      <c r="A1316" s="284" t="str">
        <f>IF('Data invoice'!J1432=0,"",'Data invoice'!K1432)</f>
        <v/>
      </c>
      <c r="B1316" s="284" t="str">
        <f>IF('Data invoice'!K1432=0,"",'Data invoice'!L1432)</f>
        <v/>
      </c>
      <c r="C1316" s="284" t="str">
        <f>IF('Data invoice'!L1432=0,"",'Data invoice'!M1432)</f>
        <v/>
      </c>
      <c r="D1316" s="284" t="str">
        <f>IF('Data invoice'!M1432=0,"",'Data invoice'!N1432)</f>
        <v/>
      </c>
      <c r="E1316" s="284" t="str">
        <f>IF('Data invoice'!N1432=0,"",'Data invoice'!O1432)</f>
        <v/>
      </c>
      <c r="F1316" s="284" t="str">
        <f>IF('Data invoice'!O1432=0,"",'Data invoice'!P1432)</f>
        <v/>
      </c>
      <c r="G1316" s="284" t="str">
        <f>IF('Data invoice'!P1432=0,"",'Data invoice'!Q1432)</f>
        <v/>
      </c>
      <c r="H1316" s="284" t="str">
        <f>IF('Data invoice'!Q1432=0,"",'Data invoice'!R1432)</f>
        <v/>
      </c>
      <c r="I1316" s="320" t="str">
        <f>IF('Data invoice'!R1432=0,"",'Data invoice'!S1432)</f>
        <v/>
      </c>
      <c r="J1316" s="367" t="str">
        <f>IF('Data invoice'!S1432=0,"",'Data invoice'!T1432)</f>
        <v/>
      </c>
      <c r="L1316" s="414"/>
      <c r="M1316" s="275"/>
      <c r="N1316" s="275"/>
      <c r="O1316" s="414"/>
      <c r="P1316" s="414"/>
      <c r="Q1316" s="414"/>
      <c r="R1316" s="414"/>
      <c r="S1316" s="414"/>
      <c r="T1316" s="414"/>
      <c r="U1316" s="414"/>
      <c r="V1316" s="414"/>
      <c r="W1316" s="414"/>
      <c r="X1316" s="414"/>
      <c r="Y1316" s="414"/>
      <c r="Z1316" s="414"/>
      <c r="AA1316" s="414"/>
      <c r="AB1316" s="414"/>
      <c r="AC1316" s="275"/>
      <c r="AD1316" s="275"/>
      <c r="AE1316" s="275"/>
      <c r="AF1316" s="275"/>
      <c r="AG1316" s="275"/>
      <c r="AH1316" s="275"/>
      <c r="AI1316" s="275"/>
      <c r="AJ1316" s="275"/>
      <c r="AK1316" s="275"/>
      <c r="AL1316" s="275"/>
    </row>
    <row r="1317" spans="1:38" s="329" customFormat="1" ht="15" customHeight="1">
      <c r="A1317" s="284" t="str">
        <f>IF('Data invoice'!J1433=0,"",'Data invoice'!K1433)</f>
        <v/>
      </c>
      <c r="B1317" s="284" t="str">
        <f>IF('Data invoice'!K1433=0,"",'Data invoice'!L1433)</f>
        <v/>
      </c>
      <c r="C1317" s="284" t="str">
        <f>IF('Data invoice'!L1433=0,"",'Data invoice'!M1433)</f>
        <v/>
      </c>
      <c r="D1317" s="284" t="str">
        <f>IF('Data invoice'!M1433=0,"",'Data invoice'!N1433)</f>
        <v/>
      </c>
      <c r="E1317" s="284" t="str">
        <f>IF('Data invoice'!N1433=0,"",'Data invoice'!O1433)</f>
        <v/>
      </c>
      <c r="F1317" s="284" t="str">
        <f>IF('Data invoice'!O1433=0,"",'Data invoice'!P1433)</f>
        <v/>
      </c>
      <c r="G1317" s="284" t="str">
        <f>IF('Data invoice'!P1433=0,"",'Data invoice'!Q1433)</f>
        <v/>
      </c>
      <c r="H1317" s="284" t="str">
        <f>IF('Data invoice'!Q1433=0,"",'Data invoice'!R1433)</f>
        <v/>
      </c>
      <c r="I1317" s="320" t="str">
        <f>IF('Data invoice'!R1433=0,"",'Data invoice'!S1433)</f>
        <v/>
      </c>
      <c r="J1317" s="367" t="str">
        <f>IF('Data invoice'!S1433=0,"",'Data invoice'!T1433)</f>
        <v/>
      </c>
      <c r="L1317" s="414"/>
      <c r="M1317" s="275"/>
      <c r="N1317" s="275"/>
      <c r="O1317" s="414"/>
      <c r="P1317" s="414"/>
      <c r="Q1317" s="414"/>
      <c r="R1317" s="414"/>
      <c r="S1317" s="414"/>
      <c r="T1317" s="414"/>
      <c r="U1317" s="414"/>
      <c r="V1317" s="414"/>
      <c r="W1317" s="414"/>
      <c r="X1317" s="414"/>
      <c r="Y1317" s="414"/>
      <c r="Z1317" s="414"/>
      <c r="AA1317" s="414"/>
      <c r="AB1317" s="414"/>
      <c r="AC1317" s="275"/>
      <c r="AD1317" s="275"/>
      <c r="AE1317" s="275"/>
      <c r="AF1317" s="275"/>
      <c r="AG1317" s="275"/>
      <c r="AH1317" s="275"/>
      <c r="AI1317" s="275"/>
      <c r="AJ1317" s="275"/>
      <c r="AK1317" s="275"/>
      <c r="AL1317" s="275"/>
    </row>
    <row r="1318" spans="1:38" s="329" customFormat="1" ht="15" customHeight="1">
      <c r="A1318" s="284" t="str">
        <f>IF('Data invoice'!J1434=0,"",'Data invoice'!K1434)</f>
        <v/>
      </c>
      <c r="B1318" s="284" t="str">
        <f>IF('Data invoice'!K1434=0,"",'Data invoice'!L1434)</f>
        <v/>
      </c>
      <c r="C1318" s="284" t="str">
        <f>IF('Data invoice'!L1434=0,"",'Data invoice'!M1434)</f>
        <v/>
      </c>
      <c r="D1318" s="284" t="str">
        <f>IF('Data invoice'!M1434=0,"",'Data invoice'!N1434)</f>
        <v/>
      </c>
      <c r="E1318" s="284" t="str">
        <f>IF('Data invoice'!N1434=0,"",'Data invoice'!O1434)</f>
        <v/>
      </c>
      <c r="F1318" s="284" t="str">
        <f>IF('Data invoice'!O1434=0,"",'Data invoice'!P1434)</f>
        <v/>
      </c>
      <c r="G1318" s="284" t="str">
        <f>IF('Data invoice'!P1434=0,"",'Data invoice'!Q1434)</f>
        <v/>
      </c>
      <c r="H1318" s="284" t="str">
        <f>IF('Data invoice'!Q1434=0,"",'Data invoice'!R1434)</f>
        <v/>
      </c>
      <c r="I1318" s="320" t="str">
        <f>IF('Data invoice'!R1434=0,"",'Data invoice'!S1434)</f>
        <v/>
      </c>
      <c r="J1318" s="367" t="str">
        <f>IF('Data invoice'!S1434=0,"",'Data invoice'!T1434)</f>
        <v/>
      </c>
      <c r="L1318" s="414"/>
      <c r="M1318" s="275"/>
      <c r="N1318" s="275"/>
      <c r="O1318" s="414"/>
      <c r="P1318" s="414"/>
      <c r="Q1318" s="414"/>
      <c r="R1318" s="414"/>
      <c r="S1318" s="414"/>
      <c r="T1318" s="414"/>
      <c r="U1318" s="414"/>
      <c r="V1318" s="414"/>
      <c r="W1318" s="414"/>
      <c r="X1318" s="414"/>
      <c r="Y1318" s="414"/>
      <c r="Z1318" s="414"/>
      <c r="AA1318" s="414"/>
      <c r="AB1318" s="414"/>
      <c r="AC1318" s="275"/>
      <c r="AD1318" s="275"/>
      <c r="AE1318" s="275"/>
      <c r="AF1318" s="275"/>
      <c r="AG1318" s="275"/>
      <c r="AH1318" s="275"/>
      <c r="AI1318" s="275"/>
      <c r="AJ1318" s="275"/>
      <c r="AK1318" s="275"/>
      <c r="AL1318" s="275"/>
    </row>
    <row r="1319" spans="1:38" s="329" customFormat="1" ht="15" customHeight="1">
      <c r="A1319" s="284" t="str">
        <f>IF('Data invoice'!J1435=0,"",'Data invoice'!K1435)</f>
        <v/>
      </c>
      <c r="B1319" s="284" t="str">
        <f>IF('Data invoice'!K1435=0,"",'Data invoice'!L1435)</f>
        <v/>
      </c>
      <c r="C1319" s="284" t="str">
        <f>IF('Data invoice'!L1435=0,"",'Data invoice'!M1435)</f>
        <v/>
      </c>
      <c r="D1319" s="284" t="str">
        <f>IF('Data invoice'!M1435=0,"",'Data invoice'!N1435)</f>
        <v/>
      </c>
      <c r="E1319" s="284" t="str">
        <f>IF('Data invoice'!N1435=0,"",'Data invoice'!O1435)</f>
        <v/>
      </c>
      <c r="F1319" s="284" t="str">
        <f>IF('Data invoice'!O1435=0,"",'Data invoice'!P1435)</f>
        <v/>
      </c>
      <c r="G1319" s="284" t="str">
        <f>IF('Data invoice'!P1435=0,"",'Data invoice'!Q1435)</f>
        <v/>
      </c>
      <c r="H1319" s="284" t="str">
        <f>IF('Data invoice'!Q1435=0,"",'Data invoice'!R1435)</f>
        <v/>
      </c>
      <c r="I1319" s="320" t="str">
        <f>IF('Data invoice'!R1435=0,"",'Data invoice'!S1435)</f>
        <v/>
      </c>
      <c r="J1319" s="367" t="str">
        <f>IF('Data invoice'!S1435=0,"",'Data invoice'!T1435)</f>
        <v/>
      </c>
      <c r="L1319" s="414"/>
      <c r="M1319" s="275"/>
      <c r="N1319" s="275"/>
      <c r="O1319" s="414"/>
      <c r="P1319" s="414"/>
      <c r="Q1319" s="414"/>
      <c r="R1319" s="414"/>
      <c r="S1319" s="414"/>
      <c r="T1319" s="414"/>
      <c r="U1319" s="414"/>
      <c r="V1319" s="414"/>
      <c r="W1319" s="414"/>
      <c r="X1319" s="414"/>
      <c r="Y1319" s="414"/>
      <c r="Z1319" s="414"/>
      <c r="AA1319" s="414"/>
      <c r="AB1319" s="414"/>
      <c r="AC1319" s="275"/>
      <c r="AD1319" s="275"/>
      <c r="AE1319" s="275"/>
      <c r="AF1319" s="275"/>
      <c r="AG1319" s="275"/>
      <c r="AH1319" s="275"/>
      <c r="AI1319" s="275"/>
      <c r="AJ1319" s="275"/>
      <c r="AK1319" s="275"/>
      <c r="AL1319" s="275"/>
    </row>
    <row r="1320" spans="1:38" s="329" customFormat="1" ht="15" customHeight="1">
      <c r="A1320" s="284" t="str">
        <f>IF('Data invoice'!J1436=0,"",'Data invoice'!K1436)</f>
        <v/>
      </c>
      <c r="B1320" s="284" t="str">
        <f>IF('Data invoice'!K1436=0,"",'Data invoice'!L1436)</f>
        <v/>
      </c>
      <c r="C1320" s="284" t="str">
        <f>IF('Data invoice'!L1436=0,"",'Data invoice'!M1436)</f>
        <v/>
      </c>
      <c r="D1320" s="284" t="str">
        <f>IF('Data invoice'!M1436=0,"",'Data invoice'!N1436)</f>
        <v/>
      </c>
      <c r="E1320" s="284" t="str">
        <f>IF('Data invoice'!N1436=0,"",'Data invoice'!O1436)</f>
        <v/>
      </c>
      <c r="F1320" s="284" t="str">
        <f>IF('Data invoice'!O1436=0,"",'Data invoice'!P1436)</f>
        <v/>
      </c>
      <c r="G1320" s="284" t="str">
        <f>IF('Data invoice'!P1436=0,"",'Data invoice'!Q1436)</f>
        <v/>
      </c>
      <c r="H1320" s="284" t="str">
        <f>IF('Data invoice'!Q1436=0,"",'Data invoice'!R1436)</f>
        <v/>
      </c>
      <c r="I1320" s="320" t="str">
        <f>IF('Data invoice'!R1436=0,"",'Data invoice'!S1436)</f>
        <v/>
      </c>
      <c r="J1320" s="367" t="str">
        <f>IF('Data invoice'!S1436=0,"",'Data invoice'!T1436)</f>
        <v/>
      </c>
      <c r="L1320" s="414"/>
      <c r="M1320" s="275"/>
      <c r="N1320" s="275"/>
      <c r="O1320" s="414"/>
      <c r="P1320" s="414"/>
      <c r="Q1320" s="414"/>
      <c r="R1320" s="414"/>
      <c r="S1320" s="414"/>
      <c r="T1320" s="414"/>
      <c r="U1320" s="414"/>
      <c r="V1320" s="414"/>
      <c r="W1320" s="414"/>
      <c r="X1320" s="414"/>
      <c r="Y1320" s="414"/>
      <c r="Z1320" s="414"/>
      <c r="AA1320" s="414"/>
      <c r="AB1320" s="414"/>
      <c r="AC1320" s="275"/>
      <c r="AD1320" s="275"/>
      <c r="AE1320" s="275"/>
      <c r="AF1320" s="275"/>
      <c r="AG1320" s="275"/>
      <c r="AH1320" s="275"/>
      <c r="AI1320" s="275"/>
      <c r="AJ1320" s="275"/>
      <c r="AK1320" s="275"/>
      <c r="AL1320" s="275"/>
    </row>
    <row r="1321" spans="1:38" s="329" customFormat="1" ht="15" customHeight="1">
      <c r="A1321" s="284" t="str">
        <f>IF('Data invoice'!J1437=0,"",'Data invoice'!K1437)</f>
        <v/>
      </c>
      <c r="B1321" s="284" t="str">
        <f>IF('Data invoice'!K1437=0,"",'Data invoice'!L1437)</f>
        <v/>
      </c>
      <c r="C1321" s="284" t="str">
        <f>IF('Data invoice'!L1437=0,"",'Data invoice'!M1437)</f>
        <v/>
      </c>
      <c r="D1321" s="284" t="str">
        <f>IF('Data invoice'!M1437=0,"",'Data invoice'!N1437)</f>
        <v/>
      </c>
      <c r="E1321" s="284" t="str">
        <f>IF('Data invoice'!N1437=0,"",'Data invoice'!O1437)</f>
        <v/>
      </c>
      <c r="F1321" s="284" t="str">
        <f>IF('Data invoice'!O1437=0,"",'Data invoice'!P1437)</f>
        <v/>
      </c>
      <c r="G1321" s="284" t="str">
        <f>IF('Data invoice'!P1437=0,"",'Data invoice'!Q1437)</f>
        <v/>
      </c>
      <c r="H1321" s="284" t="str">
        <f>IF('Data invoice'!Q1437=0,"",'Data invoice'!R1437)</f>
        <v/>
      </c>
      <c r="I1321" s="320" t="str">
        <f>IF('Data invoice'!R1437=0,"",'Data invoice'!S1437)</f>
        <v/>
      </c>
      <c r="J1321" s="367" t="str">
        <f>IF('Data invoice'!S1437=0,"",'Data invoice'!T1437)</f>
        <v/>
      </c>
      <c r="L1321" s="414"/>
      <c r="M1321" s="275"/>
      <c r="N1321" s="275"/>
      <c r="O1321" s="414"/>
      <c r="P1321" s="414"/>
      <c r="Q1321" s="414"/>
      <c r="R1321" s="414"/>
      <c r="S1321" s="414"/>
      <c r="T1321" s="414"/>
      <c r="U1321" s="414"/>
      <c r="V1321" s="414"/>
      <c r="W1321" s="414"/>
      <c r="X1321" s="414"/>
      <c r="Y1321" s="414"/>
      <c r="Z1321" s="414"/>
      <c r="AA1321" s="414"/>
      <c r="AB1321" s="414"/>
      <c r="AC1321" s="275"/>
      <c r="AD1321" s="275"/>
      <c r="AE1321" s="275"/>
      <c r="AF1321" s="275"/>
      <c r="AG1321" s="275"/>
      <c r="AH1321" s="275"/>
      <c r="AI1321" s="275"/>
      <c r="AJ1321" s="275"/>
      <c r="AK1321" s="275"/>
      <c r="AL1321" s="275"/>
    </row>
    <row r="1322" spans="1:38" s="329" customFormat="1" ht="15" customHeight="1">
      <c r="A1322" s="284" t="str">
        <f>IF('Data invoice'!J1438=0,"",'Data invoice'!K1438)</f>
        <v/>
      </c>
      <c r="B1322" s="284" t="str">
        <f>IF('Data invoice'!K1438=0,"",'Data invoice'!L1438)</f>
        <v/>
      </c>
      <c r="C1322" s="284" t="str">
        <f>IF('Data invoice'!L1438=0,"",'Data invoice'!M1438)</f>
        <v/>
      </c>
      <c r="D1322" s="284" t="str">
        <f>IF('Data invoice'!M1438=0,"",'Data invoice'!N1438)</f>
        <v/>
      </c>
      <c r="E1322" s="284" t="str">
        <f>IF('Data invoice'!N1438=0,"",'Data invoice'!O1438)</f>
        <v/>
      </c>
      <c r="F1322" s="284" t="str">
        <f>IF('Data invoice'!O1438=0,"",'Data invoice'!P1438)</f>
        <v/>
      </c>
      <c r="G1322" s="284" t="str">
        <f>IF('Data invoice'!P1438=0,"",'Data invoice'!Q1438)</f>
        <v/>
      </c>
      <c r="H1322" s="284" t="str">
        <f>IF('Data invoice'!Q1438=0,"",'Data invoice'!R1438)</f>
        <v/>
      </c>
      <c r="I1322" s="320" t="str">
        <f>IF('Data invoice'!R1438=0,"",'Data invoice'!S1438)</f>
        <v/>
      </c>
      <c r="J1322" s="367" t="str">
        <f>IF('Data invoice'!S1438=0,"",'Data invoice'!T1438)</f>
        <v/>
      </c>
      <c r="L1322" s="414"/>
      <c r="M1322" s="275"/>
      <c r="N1322" s="275"/>
      <c r="O1322" s="414"/>
      <c r="P1322" s="414"/>
      <c r="Q1322" s="414"/>
      <c r="R1322" s="414"/>
      <c r="S1322" s="414"/>
      <c r="T1322" s="414"/>
      <c r="U1322" s="414"/>
      <c r="V1322" s="414"/>
      <c r="W1322" s="414"/>
      <c r="X1322" s="414"/>
      <c r="Y1322" s="414"/>
      <c r="Z1322" s="414"/>
      <c r="AA1322" s="414"/>
      <c r="AB1322" s="414"/>
      <c r="AC1322" s="275"/>
      <c r="AD1322" s="275"/>
      <c r="AE1322" s="275"/>
      <c r="AF1322" s="275"/>
      <c r="AG1322" s="275"/>
      <c r="AH1322" s="275"/>
      <c r="AI1322" s="275"/>
      <c r="AJ1322" s="275"/>
      <c r="AK1322" s="275"/>
      <c r="AL1322" s="275"/>
    </row>
    <row r="1323" spans="1:38" s="329" customFormat="1" ht="15" customHeight="1">
      <c r="A1323" s="284" t="str">
        <f>IF('Data invoice'!J1439=0,"",'Data invoice'!K1439)</f>
        <v/>
      </c>
      <c r="B1323" s="284" t="str">
        <f>IF('Data invoice'!K1439=0,"",'Data invoice'!L1439)</f>
        <v/>
      </c>
      <c r="C1323" s="284" t="str">
        <f>IF('Data invoice'!L1439=0,"",'Data invoice'!M1439)</f>
        <v/>
      </c>
      <c r="D1323" s="284" t="str">
        <f>IF('Data invoice'!M1439=0,"",'Data invoice'!N1439)</f>
        <v/>
      </c>
      <c r="E1323" s="284" t="str">
        <f>IF('Data invoice'!N1439=0,"",'Data invoice'!O1439)</f>
        <v/>
      </c>
      <c r="F1323" s="284" t="str">
        <f>IF('Data invoice'!O1439=0,"",'Data invoice'!P1439)</f>
        <v/>
      </c>
      <c r="G1323" s="284" t="str">
        <f>IF('Data invoice'!P1439=0,"",'Data invoice'!Q1439)</f>
        <v/>
      </c>
      <c r="H1323" s="284" t="str">
        <f>IF('Data invoice'!Q1439=0,"",'Data invoice'!R1439)</f>
        <v/>
      </c>
      <c r="I1323" s="320" t="str">
        <f>IF('Data invoice'!R1439=0,"",'Data invoice'!S1439)</f>
        <v/>
      </c>
      <c r="J1323" s="367" t="str">
        <f>IF('Data invoice'!S1439=0,"",'Data invoice'!T1439)</f>
        <v/>
      </c>
      <c r="L1323" s="414"/>
      <c r="M1323" s="275"/>
      <c r="N1323" s="275"/>
      <c r="O1323" s="414"/>
      <c r="P1323" s="414"/>
      <c r="Q1323" s="414"/>
      <c r="R1323" s="414"/>
      <c r="S1323" s="414"/>
      <c r="T1323" s="414"/>
      <c r="U1323" s="414"/>
      <c r="V1323" s="414"/>
      <c r="W1323" s="414"/>
      <c r="X1323" s="414"/>
      <c r="Y1323" s="414"/>
      <c r="Z1323" s="414"/>
      <c r="AA1323" s="414"/>
      <c r="AB1323" s="414"/>
      <c r="AC1323" s="275"/>
      <c r="AD1323" s="275"/>
      <c r="AE1323" s="275"/>
      <c r="AF1323" s="275"/>
      <c r="AG1323" s="275"/>
      <c r="AH1323" s="275"/>
      <c r="AI1323" s="275"/>
      <c r="AJ1323" s="275"/>
      <c r="AK1323" s="275"/>
      <c r="AL1323" s="275"/>
    </row>
    <row r="1324" spans="1:38" s="329" customFormat="1" ht="15" customHeight="1">
      <c r="A1324" s="284" t="str">
        <f>IF('Data invoice'!J1440=0,"",'Data invoice'!K1440)</f>
        <v/>
      </c>
      <c r="B1324" s="284" t="str">
        <f>IF('Data invoice'!K1440=0,"",'Data invoice'!L1440)</f>
        <v/>
      </c>
      <c r="C1324" s="284" t="str">
        <f>IF('Data invoice'!L1440=0,"",'Data invoice'!M1440)</f>
        <v/>
      </c>
      <c r="D1324" s="284" t="str">
        <f>IF('Data invoice'!M1440=0,"",'Data invoice'!N1440)</f>
        <v/>
      </c>
      <c r="E1324" s="284" t="str">
        <f>IF('Data invoice'!N1440=0,"",'Data invoice'!O1440)</f>
        <v/>
      </c>
      <c r="F1324" s="284" t="str">
        <f>IF('Data invoice'!O1440=0,"",'Data invoice'!P1440)</f>
        <v/>
      </c>
      <c r="G1324" s="284" t="str">
        <f>IF('Data invoice'!P1440=0,"",'Data invoice'!Q1440)</f>
        <v/>
      </c>
      <c r="H1324" s="284" t="str">
        <f>IF('Data invoice'!Q1440=0,"",'Data invoice'!R1440)</f>
        <v/>
      </c>
      <c r="I1324" s="320" t="str">
        <f>IF('Data invoice'!R1440=0,"",'Data invoice'!S1440)</f>
        <v/>
      </c>
      <c r="J1324" s="367" t="str">
        <f>IF('Data invoice'!S1440=0,"",'Data invoice'!T1440)</f>
        <v/>
      </c>
      <c r="L1324" s="414"/>
      <c r="M1324" s="275"/>
      <c r="N1324" s="275"/>
      <c r="O1324" s="414"/>
      <c r="P1324" s="414"/>
      <c r="Q1324" s="414"/>
      <c r="R1324" s="414"/>
      <c r="S1324" s="414"/>
      <c r="T1324" s="414"/>
      <c r="U1324" s="414"/>
      <c r="V1324" s="414"/>
      <c r="W1324" s="414"/>
      <c r="X1324" s="414"/>
      <c r="Y1324" s="414"/>
      <c r="Z1324" s="414"/>
      <c r="AA1324" s="414"/>
      <c r="AB1324" s="414"/>
      <c r="AC1324" s="275"/>
      <c r="AD1324" s="275"/>
      <c r="AE1324" s="275"/>
      <c r="AF1324" s="275"/>
      <c r="AG1324" s="275"/>
      <c r="AH1324" s="275"/>
      <c r="AI1324" s="275"/>
      <c r="AJ1324" s="275"/>
      <c r="AK1324" s="275"/>
      <c r="AL1324" s="275"/>
    </row>
    <row r="1325" spans="1:38" s="329" customFormat="1" ht="15" customHeight="1">
      <c r="A1325" s="284" t="str">
        <f>IF('Data invoice'!J1441=0,"",'Data invoice'!K1441)</f>
        <v/>
      </c>
      <c r="B1325" s="284" t="str">
        <f>IF('Data invoice'!K1441=0,"",'Data invoice'!L1441)</f>
        <v/>
      </c>
      <c r="C1325" s="284" t="str">
        <f>IF('Data invoice'!L1441=0,"",'Data invoice'!M1441)</f>
        <v/>
      </c>
      <c r="D1325" s="284" t="str">
        <f>IF('Data invoice'!M1441=0,"",'Data invoice'!N1441)</f>
        <v/>
      </c>
      <c r="E1325" s="284" t="str">
        <f>IF('Data invoice'!N1441=0,"",'Data invoice'!O1441)</f>
        <v/>
      </c>
      <c r="F1325" s="284" t="str">
        <f>IF('Data invoice'!O1441=0,"",'Data invoice'!P1441)</f>
        <v/>
      </c>
      <c r="G1325" s="284" t="str">
        <f>IF('Data invoice'!P1441=0,"",'Data invoice'!Q1441)</f>
        <v/>
      </c>
      <c r="H1325" s="284" t="str">
        <f>IF('Data invoice'!Q1441=0,"",'Data invoice'!R1441)</f>
        <v/>
      </c>
      <c r="I1325" s="320" t="str">
        <f>IF('Data invoice'!R1441=0,"",'Data invoice'!S1441)</f>
        <v/>
      </c>
      <c r="J1325" s="367" t="str">
        <f>IF('Data invoice'!S1441=0,"",'Data invoice'!T1441)</f>
        <v/>
      </c>
      <c r="L1325" s="414"/>
      <c r="M1325" s="275"/>
      <c r="N1325" s="275"/>
      <c r="O1325" s="414"/>
      <c r="P1325" s="414"/>
      <c r="Q1325" s="414"/>
      <c r="R1325" s="414"/>
      <c r="S1325" s="414"/>
      <c r="T1325" s="414"/>
      <c r="U1325" s="414"/>
      <c r="V1325" s="414"/>
      <c r="W1325" s="414"/>
      <c r="X1325" s="414"/>
      <c r="Y1325" s="414"/>
      <c r="Z1325" s="414"/>
      <c r="AA1325" s="414"/>
      <c r="AB1325" s="414"/>
      <c r="AC1325" s="275"/>
      <c r="AD1325" s="275"/>
      <c r="AE1325" s="275"/>
      <c r="AF1325" s="275"/>
      <c r="AG1325" s="275"/>
      <c r="AH1325" s="275"/>
      <c r="AI1325" s="275"/>
      <c r="AJ1325" s="275"/>
      <c r="AK1325" s="275"/>
      <c r="AL1325" s="275"/>
    </row>
    <row r="1326" spans="1:38" s="329" customFormat="1" ht="15" customHeight="1">
      <c r="A1326" s="284" t="str">
        <f>IF('Data invoice'!J1442=0,"",'Data invoice'!K1442)</f>
        <v/>
      </c>
      <c r="B1326" s="284" t="str">
        <f>IF('Data invoice'!K1442=0,"",'Data invoice'!L1442)</f>
        <v/>
      </c>
      <c r="C1326" s="284" t="str">
        <f>IF('Data invoice'!L1442=0,"",'Data invoice'!M1442)</f>
        <v/>
      </c>
      <c r="D1326" s="284" t="str">
        <f>IF('Data invoice'!M1442=0,"",'Data invoice'!N1442)</f>
        <v/>
      </c>
      <c r="E1326" s="284" t="str">
        <f>IF('Data invoice'!N1442=0,"",'Data invoice'!O1442)</f>
        <v/>
      </c>
      <c r="F1326" s="284" t="str">
        <f>IF('Data invoice'!O1442=0,"",'Data invoice'!P1442)</f>
        <v/>
      </c>
      <c r="G1326" s="284" t="str">
        <f>IF('Data invoice'!P1442=0,"",'Data invoice'!Q1442)</f>
        <v/>
      </c>
      <c r="H1326" s="284" t="str">
        <f>IF('Data invoice'!Q1442=0,"",'Data invoice'!R1442)</f>
        <v/>
      </c>
      <c r="I1326" s="320" t="str">
        <f>IF('Data invoice'!R1442=0,"",'Data invoice'!S1442)</f>
        <v/>
      </c>
      <c r="J1326" s="367" t="str">
        <f>IF('Data invoice'!S1442=0,"",'Data invoice'!T1442)</f>
        <v/>
      </c>
      <c r="L1326" s="414"/>
      <c r="M1326" s="275"/>
      <c r="N1326" s="275"/>
      <c r="O1326" s="414"/>
      <c r="P1326" s="414"/>
      <c r="Q1326" s="414"/>
      <c r="R1326" s="414"/>
      <c r="S1326" s="414"/>
      <c r="T1326" s="414"/>
      <c r="U1326" s="414"/>
      <c r="V1326" s="414"/>
      <c r="W1326" s="414"/>
      <c r="X1326" s="414"/>
      <c r="Y1326" s="414"/>
      <c r="Z1326" s="414"/>
      <c r="AA1326" s="414"/>
      <c r="AB1326" s="414"/>
      <c r="AC1326" s="275"/>
      <c r="AD1326" s="275"/>
      <c r="AE1326" s="275"/>
      <c r="AF1326" s="275"/>
      <c r="AG1326" s="275"/>
      <c r="AH1326" s="275"/>
      <c r="AI1326" s="275"/>
      <c r="AJ1326" s="275"/>
      <c r="AK1326" s="275"/>
      <c r="AL1326" s="275"/>
    </row>
    <row r="1327" spans="1:38" s="329" customFormat="1" ht="15" customHeight="1">
      <c r="A1327" s="284" t="str">
        <f>IF('Data invoice'!J1443=0,"",'Data invoice'!K1443)</f>
        <v/>
      </c>
      <c r="B1327" s="284" t="str">
        <f>IF('Data invoice'!K1443=0,"",'Data invoice'!L1443)</f>
        <v/>
      </c>
      <c r="C1327" s="284" t="str">
        <f>IF('Data invoice'!L1443=0,"",'Data invoice'!M1443)</f>
        <v/>
      </c>
      <c r="D1327" s="284" t="str">
        <f>IF('Data invoice'!M1443=0,"",'Data invoice'!N1443)</f>
        <v/>
      </c>
      <c r="E1327" s="284" t="str">
        <f>IF('Data invoice'!N1443=0,"",'Data invoice'!O1443)</f>
        <v/>
      </c>
      <c r="F1327" s="284" t="str">
        <f>IF('Data invoice'!O1443=0,"",'Data invoice'!P1443)</f>
        <v/>
      </c>
      <c r="G1327" s="284" t="str">
        <f>IF('Data invoice'!P1443=0,"",'Data invoice'!Q1443)</f>
        <v/>
      </c>
      <c r="H1327" s="284" t="str">
        <f>IF('Data invoice'!Q1443=0,"",'Data invoice'!R1443)</f>
        <v/>
      </c>
      <c r="I1327" s="320" t="str">
        <f>IF('Data invoice'!R1443=0,"",'Data invoice'!S1443)</f>
        <v/>
      </c>
      <c r="J1327" s="367" t="str">
        <f>IF('Data invoice'!S1443=0,"",'Data invoice'!T1443)</f>
        <v/>
      </c>
      <c r="L1327" s="414"/>
      <c r="M1327" s="275"/>
      <c r="N1327" s="275"/>
      <c r="O1327" s="414"/>
      <c r="P1327" s="414"/>
      <c r="Q1327" s="414"/>
      <c r="R1327" s="414"/>
      <c r="S1327" s="414"/>
      <c r="T1327" s="414"/>
      <c r="U1327" s="414"/>
      <c r="V1327" s="414"/>
      <c r="W1327" s="414"/>
      <c r="X1327" s="414"/>
      <c r="Y1327" s="414"/>
      <c r="Z1327" s="414"/>
      <c r="AA1327" s="414"/>
      <c r="AB1327" s="414"/>
      <c r="AC1327" s="275"/>
      <c r="AD1327" s="275"/>
      <c r="AE1327" s="275"/>
      <c r="AF1327" s="275"/>
      <c r="AG1327" s="275"/>
      <c r="AH1327" s="275"/>
      <c r="AI1327" s="275"/>
      <c r="AJ1327" s="275"/>
      <c r="AK1327" s="275"/>
      <c r="AL1327" s="275"/>
    </row>
    <row r="1328" spans="1:38" s="329" customFormat="1" ht="15" customHeight="1">
      <c r="A1328" s="284" t="str">
        <f>IF('Data invoice'!J1444=0,"",'Data invoice'!K1444)</f>
        <v/>
      </c>
      <c r="B1328" s="284" t="str">
        <f>IF('Data invoice'!K1444=0,"",'Data invoice'!L1444)</f>
        <v/>
      </c>
      <c r="C1328" s="284" t="str">
        <f>IF('Data invoice'!L1444=0,"",'Data invoice'!M1444)</f>
        <v/>
      </c>
      <c r="D1328" s="284" t="str">
        <f>IF('Data invoice'!M1444=0,"",'Data invoice'!N1444)</f>
        <v/>
      </c>
      <c r="E1328" s="284" t="str">
        <f>IF('Data invoice'!N1444=0,"",'Data invoice'!O1444)</f>
        <v/>
      </c>
      <c r="F1328" s="284" t="str">
        <f>IF('Data invoice'!O1444=0,"",'Data invoice'!P1444)</f>
        <v/>
      </c>
      <c r="G1328" s="284" t="str">
        <f>IF('Data invoice'!P1444=0,"",'Data invoice'!Q1444)</f>
        <v/>
      </c>
      <c r="H1328" s="284" t="str">
        <f>IF('Data invoice'!Q1444=0,"",'Data invoice'!R1444)</f>
        <v/>
      </c>
      <c r="I1328" s="320" t="str">
        <f>IF('Data invoice'!R1444=0,"",'Data invoice'!S1444)</f>
        <v/>
      </c>
      <c r="J1328" s="367" t="str">
        <f>IF('Data invoice'!S1444=0,"",'Data invoice'!T1444)</f>
        <v/>
      </c>
      <c r="L1328" s="414"/>
      <c r="M1328" s="275"/>
      <c r="N1328" s="275"/>
      <c r="O1328" s="414"/>
      <c r="P1328" s="414"/>
      <c r="Q1328" s="414"/>
      <c r="R1328" s="414"/>
      <c r="S1328" s="414"/>
      <c r="T1328" s="414"/>
      <c r="U1328" s="414"/>
      <c r="V1328" s="414"/>
      <c r="W1328" s="414"/>
      <c r="X1328" s="414"/>
      <c r="Y1328" s="414"/>
      <c r="Z1328" s="414"/>
      <c r="AA1328" s="414"/>
      <c r="AB1328" s="414"/>
      <c r="AC1328" s="275"/>
      <c r="AD1328" s="275"/>
      <c r="AE1328" s="275"/>
      <c r="AF1328" s="275"/>
      <c r="AG1328" s="275"/>
      <c r="AH1328" s="275"/>
      <c r="AI1328" s="275"/>
      <c r="AJ1328" s="275"/>
      <c r="AK1328" s="275"/>
      <c r="AL1328" s="275"/>
    </row>
    <row r="1329" spans="1:38" s="329" customFormat="1" ht="15" customHeight="1">
      <c r="A1329" s="284" t="str">
        <f>IF('Data invoice'!J1445=0,"",'Data invoice'!K1445)</f>
        <v/>
      </c>
      <c r="B1329" s="284" t="str">
        <f>IF('Data invoice'!K1445=0,"",'Data invoice'!L1445)</f>
        <v/>
      </c>
      <c r="C1329" s="284" t="str">
        <f>IF('Data invoice'!L1445=0,"",'Data invoice'!M1445)</f>
        <v/>
      </c>
      <c r="D1329" s="284" t="str">
        <f>IF('Data invoice'!M1445=0,"",'Data invoice'!N1445)</f>
        <v/>
      </c>
      <c r="E1329" s="284" t="str">
        <f>IF('Data invoice'!N1445=0,"",'Data invoice'!O1445)</f>
        <v/>
      </c>
      <c r="F1329" s="284" t="str">
        <f>IF('Data invoice'!O1445=0,"",'Data invoice'!P1445)</f>
        <v/>
      </c>
      <c r="G1329" s="284" t="str">
        <f>IF('Data invoice'!P1445=0,"",'Data invoice'!Q1445)</f>
        <v/>
      </c>
      <c r="H1329" s="284" t="str">
        <f>IF('Data invoice'!Q1445=0,"",'Data invoice'!R1445)</f>
        <v/>
      </c>
      <c r="I1329" s="320" t="str">
        <f>IF('Data invoice'!R1445=0,"",'Data invoice'!S1445)</f>
        <v/>
      </c>
      <c r="J1329" s="367" t="str">
        <f>IF('Data invoice'!S1445=0,"",'Data invoice'!T1445)</f>
        <v/>
      </c>
      <c r="L1329" s="414"/>
      <c r="M1329" s="275"/>
      <c r="N1329" s="275"/>
      <c r="O1329" s="414"/>
      <c r="P1329" s="414"/>
      <c r="Q1329" s="414"/>
      <c r="R1329" s="414"/>
      <c r="S1329" s="414"/>
      <c r="T1329" s="414"/>
      <c r="U1329" s="414"/>
      <c r="V1329" s="414"/>
      <c r="W1329" s="414"/>
      <c r="X1329" s="414"/>
      <c r="Y1329" s="414"/>
      <c r="Z1329" s="414"/>
      <c r="AA1329" s="414"/>
      <c r="AB1329" s="414"/>
      <c r="AC1329" s="275"/>
      <c r="AD1329" s="275"/>
      <c r="AE1329" s="275"/>
      <c r="AF1329" s="275"/>
      <c r="AG1329" s="275"/>
      <c r="AH1329" s="275"/>
      <c r="AI1329" s="275"/>
      <c r="AJ1329" s="275"/>
      <c r="AK1329" s="275"/>
      <c r="AL1329" s="275"/>
    </row>
    <row r="1330" spans="1:38" s="329" customFormat="1" ht="15" customHeight="1">
      <c r="A1330" s="284" t="str">
        <f>IF('Data invoice'!J1446=0,"",'Data invoice'!K1446)</f>
        <v/>
      </c>
      <c r="B1330" s="284" t="str">
        <f>IF('Data invoice'!K1446=0,"",'Data invoice'!L1446)</f>
        <v/>
      </c>
      <c r="C1330" s="284" t="str">
        <f>IF('Data invoice'!L1446=0,"",'Data invoice'!M1446)</f>
        <v/>
      </c>
      <c r="D1330" s="284" t="str">
        <f>IF('Data invoice'!M1446=0,"",'Data invoice'!N1446)</f>
        <v/>
      </c>
      <c r="E1330" s="284" t="str">
        <f>IF('Data invoice'!N1446=0,"",'Data invoice'!O1446)</f>
        <v/>
      </c>
      <c r="F1330" s="284" t="str">
        <f>IF('Data invoice'!O1446=0,"",'Data invoice'!P1446)</f>
        <v/>
      </c>
      <c r="G1330" s="284" t="str">
        <f>IF('Data invoice'!P1446=0,"",'Data invoice'!Q1446)</f>
        <v/>
      </c>
      <c r="H1330" s="284" t="str">
        <f>IF('Data invoice'!Q1446=0,"",'Data invoice'!R1446)</f>
        <v/>
      </c>
      <c r="I1330" s="320" t="str">
        <f>IF('Data invoice'!R1446=0,"",'Data invoice'!S1446)</f>
        <v/>
      </c>
      <c r="J1330" s="367" t="str">
        <f>IF('Data invoice'!S1446=0,"",'Data invoice'!T1446)</f>
        <v/>
      </c>
      <c r="L1330" s="414"/>
      <c r="M1330" s="275"/>
      <c r="N1330" s="275"/>
      <c r="O1330" s="414"/>
      <c r="P1330" s="414"/>
      <c r="Q1330" s="414"/>
      <c r="R1330" s="414"/>
      <c r="S1330" s="414"/>
      <c r="T1330" s="414"/>
      <c r="U1330" s="414"/>
      <c r="V1330" s="414"/>
      <c r="W1330" s="414"/>
      <c r="X1330" s="414"/>
      <c r="Y1330" s="414"/>
      <c r="Z1330" s="414"/>
      <c r="AA1330" s="414"/>
      <c r="AB1330" s="414"/>
      <c r="AC1330" s="275"/>
      <c r="AD1330" s="275"/>
      <c r="AE1330" s="275"/>
      <c r="AF1330" s="275"/>
      <c r="AG1330" s="275"/>
      <c r="AH1330" s="275"/>
      <c r="AI1330" s="275"/>
      <c r="AJ1330" s="275"/>
      <c r="AK1330" s="275"/>
      <c r="AL1330" s="275"/>
    </row>
    <row r="1331" spans="1:38" s="329" customFormat="1" ht="15" customHeight="1">
      <c r="A1331" s="284" t="str">
        <f>IF('Data invoice'!J1447=0,"",'Data invoice'!K1447)</f>
        <v/>
      </c>
      <c r="B1331" s="284" t="str">
        <f>IF('Data invoice'!K1447=0,"",'Data invoice'!L1447)</f>
        <v/>
      </c>
      <c r="C1331" s="284" t="str">
        <f>IF('Data invoice'!L1447=0,"",'Data invoice'!M1447)</f>
        <v/>
      </c>
      <c r="D1331" s="284" t="str">
        <f>IF('Data invoice'!M1447=0,"",'Data invoice'!N1447)</f>
        <v/>
      </c>
      <c r="E1331" s="284" t="str">
        <f>IF('Data invoice'!N1447=0,"",'Data invoice'!O1447)</f>
        <v/>
      </c>
      <c r="F1331" s="284" t="str">
        <f>IF('Data invoice'!O1447=0,"",'Data invoice'!P1447)</f>
        <v/>
      </c>
      <c r="G1331" s="284" t="str">
        <f>IF('Data invoice'!P1447=0,"",'Data invoice'!Q1447)</f>
        <v/>
      </c>
      <c r="H1331" s="284" t="str">
        <f>IF('Data invoice'!Q1447=0,"",'Data invoice'!R1447)</f>
        <v/>
      </c>
      <c r="I1331" s="320" t="str">
        <f>IF('Data invoice'!R1447=0,"",'Data invoice'!S1447)</f>
        <v/>
      </c>
      <c r="J1331" s="367" t="str">
        <f>IF('Data invoice'!S1447=0,"",'Data invoice'!T1447)</f>
        <v/>
      </c>
      <c r="L1331" s="414"/>
      <c r="M1331" s="275"/>
      <c r="N1331" s="275"/>
      <c r="O1331" s="414"/>
      <c r="P1331" s="414"/>
      <c r="Q1331" s="414"/>
      <c r="R1331" s="414"/>
      <c r="S1331" s="414"/>
      <c r="T1331" s="414"/>
      <c r="U1331" s="414"/>
      <c r="V1331" s="414"/>
      <c r="W1331" s="414"/>
      <c r="X1331" s="414"/>
      <c r="Y1331" s="414"/>
      <c r="Z1331" s="414"/>
      <c r="AA1331" s="414"/>
      <c r="AB1331" s="414"/>
      <c r="AC1331" s="275"/>
      <c r="AD1331" s="275"/>
      <c r="AE1331" s="275"/>
      <c r="AF1331" s="275"/>
      <c r="AG1331" s="275"/>
      <c r="AH1331" s="275"/>
      <c r="AI1331" s="275"/>
      <c r="AJ1331" s="275"/>
      <c r="AK1331" s="275"/>
      <c r="AL1331" s="275"/>
    </row>
    <row r="1332" spans="1:38" s="329" customFormat="1" ht="15" customHeight="1">
      <c r="A1332" s="284" t="str">
        <f>IF('Data invoice'!J1448=0,"",'Data invoice'!K1448)</f>
        <v/>
      </c>
      <c r="B1332" s="284" t="str">
        <f>IF('Data invoice'!K1448=0,"",'Data invoice'!L1448)</f>
        <v/>
      </c>
      <c r="C1332" s="284" t="str">
        <f>IF('Data invoice'!L1448=0,"",'Data invoice'!M1448)</f>
        <v/>
      </c>
      <c r="D1332" s="284" t="str">
        <f>IF('Data invoice'!M1448=0,"",'Data invoice'!N1448)</f>
        <v/>
      </c>
      <c r="E1332" s="284" t="str">
        <f>IF('Data invoice'!N1448=0,"",'Data invoice'!O1448)</f>
        <v/>
      </c>
      <c r="F1332" s="284" t="str">
        <f>IF('Data invoice'!O1448=0,"",'Data invoice'!P1448)</f>
        <v/>
      </c>
      <c r="G1332" s="284" t="str">
        <f>IF('Data invoice'!P1448=0,"",'Data invoice'!Q1448)</f>
        <v/>
      </c>
      <c r="H1332" s="284" t="str">
        <f>IF('Data invoice'!Q1448=0,"",'Data invoice'!R1448)</f>
        <v/>
      </c>
      <c r="I1332" s="320" t="str">
        <f>IF('Data invoice'!R1448=0,"",'Data invoice'!S1448)</f>
        <v/>
      </c>
      <c r="J1332" s="367" t="str">
        <f>IF('Data invoice'!S1448=0,"",'Data invoice'!T1448)</f>
        <v/>
      </c>
      <c r="L1332" s="414"/>
      <c r="M1332" s="275"/>
      <c r="N1332" s="275"/>
      <c r="O1332" s="414"/>
      <c r="P1332" s="414"/>
      <c r="Q1332" s="414"/>
      <c r="R1332" s="414"/>
      <c r="S1332" s="414"/>
      <c r="T1332" s="414"/>
      <c r="U1332" s="414"/>
      <c r="V1332" s="414"/>
      <c r="W1332" s="414"/>
      <c r="X1332" s="414"/>
      <c r="Y1332" s="414"/>
      <c r="Z1332" s="414"/>
      <c r="AA1332" s="414"/>
      <c r="AB1332" s="414"/>
      <c r="AC1332" s="275"/>
      <c r="AD1332" s="275"/>
      <c r="AE1332" s="275"/>
      <c r="AF1332" s="275"/>
      <c r="AG1332" s="275"/>
      <c r="AH1332" s="275"/>
      <c r="AI1332" s="275"/>
      <c r="AJ1332" s="275"/>
      <c r="AK1332" s="275"/>
      <c r="AL1332" s="275"/>
    </row>
    <row r="1333" spans="1:38" s="329" customFormat="1" ht="15" customHeight="1">
      <c r="A1333" s="284" t="str">
        <f>IF('Data invoice'!J1449=0,"",'Data invoice'!K1449)</f>
        <v/>
      </c>
      <c r="B1333" s="284" t="str">
        <f>IF('Data invoice'!K1449=0,"",'Data invoice'!L1449)</f>
        <v/>
      </c>
      <c r="C1333" s="284" t="str">
        <f>IF('Data invoice'!L1449=0,"",'Data invoice'!M1449)</f>
        <v/>
      </c>
      <c r="D1333" s="284" t="str">
        <f>IF('Data invoice'!M1449=0,"",'Data invoice'!N1449)</f>
        <v/>
      </c>
      <c r="E1333" s="284" t="str">
        <f>IF('Data invoice'!N1449=0,"",'Data invoice'!O1449)</f>
        <v/>
      </c>
      <c r="F1333" s="284" t="str">
        <f>IF('Data invoice'!O1449=0,"",'Data invoice'!P1449)</f>
        <v/>
      </c>
      <c r="G1333" s="284" t="str">
        <f>IF('Data invoice'!P1449=0,"",'Data invoice'!Q1449)</f>
        <v/>
      </c>
      <c r="H1333" s="284" t="str">
        <f>IF('Data invoice'!Q1449=0,"",'Data invoice'!R1449)</f>
        <v/>
      </c>
      <c r="I1333" s="320" t="str">
        <f>IF('Data invoice'!R1449=0,"",'Data invoice'!S1449)</f>
        <v/>
      </c>
      <c r="J1333" s="367" t="str">
        <f>IF('Data invoice'!S1449=0,"",'Data invoice'!T1449)</f>
        <v/>
      </c>
      <c r="L1333" s="414"/>
      <c r="M1333" s="275"/>
      <c r="N1333" s="275"/>
      <c r="O1333" s="414"/>
      <c r="P1333" s="414"/>
      <c r="Q1333" s="414"/>
      <c r="R1333" s="414"/>
      <c r="S1333" s="414"/>
      <c r="T1333" s="414"/>
      <c r="U1333" s="414"/>
      <c r="V1333" s="414"/>
      <c r="W1333" s="414"/>
      <c r="X1333" s="414"/>
      <c r="Y1333" s="414"/>
      <c r="Z1333" s="414"/>
      <c r="AA1333" s="414"/>
      <c r="AB1333" s="414"/>
      <c r="AC1333" s="275"/>
      <c r="AD1333" s="275"/>
      <c r="AE1333" s="275"/>
      <c r="AF1333" s="275"/>
      <c r="AG1333" s="275"/>
      <c r="AH1333" s="275"/>
      <c r="AI1333" s="275"/>
      <c r="AJ1333" s="275"/>
      <c r="AK1333" s="275"/>
      <c r="AL1333" s="275"/>
    </row>
    <row r="1334" spans="1:38" s="329" customFormat="1" ht="15" customHeight="1">
      <c r="A1334" s="284" t="str">
        <f>IF('Data invoice'!J1450=0,"",'Data invoice'!K1450)</f>
        <v/>
      </c>
      <c r="B1334" s="284" t="str">
        <f>IF('Data invoice'!K1450=0,"",'Data invoice'!L1450)</f>
        <v/>
      </c>
      <c r="C1334" s="284" t="str">
        <f>IF('Data invoice'!L1450=0,"",'Data invoice'!M1450)</f>
        <v/>
      </c>
      <c r="D1334" s="284" t="str">
        <f>IF('Data invoice'!M1450=0,"",'Data invoice'!N1450)</f>
        <v/>
      </c>
      <c r="E1334" s="284" t="str">
        <f>IF('Data invoice'!N1450=0,"",'Data invoice'!O1450)</f>
        <v/>
      </c>
      <c r="F1334" s="284" t="str">
        <f>IF('Data invoice'!O1450=0,"",'Data invoice'!P1450)</f>
        <v/>
      </c>
      <c r="G1334" s="284" t="str">
        <f>IF('Data invoice'!P1450=0,"",'Data invoice'!Q1450)</f>
        <v/>
      </c>
      <c r="H1334" s="284" t="str">
        <f>IF('Data invoice'!Q1450=0,"",'Data invoice'!R1450)</f>
        <v/>
      </c>
      <c r="I1334" s="320" t="str">
        <f>IF('Data invoice'!R1450=0,"",'Data invoice'!S1450)</f>
        <v/>
      </c>
      <c r="J1334" s="367" t="str">
        <f>IF('Data invoice'!S1450=0,"",'Data invoice'!T1450)</f>
        <v/>
      </c>
      <c r="L1334" s="414"/>
      <c r="M1334" s="275"/>
      <c r="N1334" s="275"/>
      <c r="O1334" s="414"/>
      <c r="P1334" s="414"/>
      <c r="Q1334" s="414"/>
      <c r="R1334" s="414"/>
      <c r="S1334" s="414"/>
      <c r="T1334" s="414"/>
      <c r="U1334" s="414"/>
      <c r="V1334" s="414"/>
      <c r="W1334" s="414"/>
      <c r="X1334" s="414"/>
      <c r="Y1334" s="414"/>
      <c r="Z1334" s="414"/>
      <c r="AA1334" s="414"/>
      <c r="AB1334" s="414"/>
      <c r="AC1334" s="275"/>
      <c r="AD1334" s="275"/>
      <c r="AE1334" s="275"/>
      <c r="AF1334" s="275"/>
      <c r="AG1334" s="275"/>
      <c r="AH1334" s="275"/>
      <c r="AI1334" s="275"/>
      <c r="AJ1334" s="275"/>
      <c r="AK1334" s="275"/>
      <c r="AL1334" s="275"/>
    </row>
    <row r="1335" spans="1:38" s="329" customFormat="1" ht="15" customHeight="1">
      <c r="A1335" s="284" t="str">
        <f>IF('Data invoice'!J1451=0,"",'Data invoice'!K1451)</f>
        <v/>
      </c>
      <c r="B1335" s="284" t="str">
        <f>IF('Data invoice'!K1451=0,"",'Data invoice'!L1451)</f>
        <v/>
      </c>
      <c r="C1335" s="284" t="str">
        <f>IF('Data invoice'!L1451=0,"",'Data invoice'!M1451)</f>
        <v/>
      </c>
      <c r="D1335" s="284" t="str">
        <f>IF('Data invoice'!M1451=0,"",'Data invoice'!N1451)</f>
        <v/>
      </c>
      <c r="E1335" s="284" t="str">
        <f>IF('Data invoice'!N1451=0,"",'Data invoice'!O1451)</f>
        <v/>
      </c>
      <c r="F1335" s="284" t="str">
        <f>IF('Data invoice'!O1451=0,"",'Data invoice'!P1451)</f>
        <v/>
      </c>
      <c r="G1335" s="284" t="str">
        <f>IF('Data invoice'!P1451=0,"",'Data invoice'!Q1451)</f>
        <v/>
      </c>
      <c r="H1335" s="284" t="str">
        <f>IF('Data invoice'!Q1451=0,"",'Data invoice'!R1451)</f>
        <v/>
      </c>
      <c r="I1335" s="320" t="str">
        <f>IF('Data invoice'!R1451=0,"",'Data invoice'!S1451)</f>
        <v/>
      </c>
      <c r="J1335" s="367" t="str">
        <f>IF('Data invoice'!S1451=0,"",'Data invoice'!T1451)</f>
        <v/>
      </c>
      <c r="L1335" s="414"/>
      <c r="M1335" s="275"/>
      <c r="N1335" s="275"/>
      <c r="O1335" s="414"/>
      <c r="P1335" s="414"/>
      <c r="Q1335" s="414"/>
      <c r="R1335" s="414"/>
      <c r="S1335" s="414"/>
      <c r="T1335" s="414"/>
      <c r="U1335" s="414"/>
      <c r="V1335" s="414"/>
      <c r="W1335" s="414"/>
      <c r="X1335" s="414"/>
      <c r="Y1335" s="414"/>
      <c r="Z1335" s="414"/>
      <c r="AA1335" s="414"/>
      <c r="AB1335" s="414"/>
      <c r="AC1335" s="275"/>
      <c r="AD1335" s="275"/>
      <c r="AE1335" s="275"/>
      <c r="AF1335" s="275"/>
      <c r="AG1335" s="275"/>
      <c r="AH1335" s="275"/>
      <c r="AI1335" s="275"/>
      <c r="AJ1335" s="275"/>
      <c r="AK1335" s="275"/>
      <c r="AL1335" s="275"/>
    </row>
    <row r="1336" spans="1:38" s="329" customFormat="1" ht="15" customHeight="1">
      <c r="A1336" s="284" t="str">
        <f>IF('Data invoice'!J1452=0,"",'Data invoice'!K1452)</f>
        <v/>
      </c>
      <c r="B1336" s="284" t="str">
        <f>IF('Data invoice'!K1452=0,"",'Data invoice'!L1452)</f>
        <v/>
      </c>
      <c r="C1336" s="284" t="str">
        <f>IF('Data invoice'!L1452=0,"",'Data invoice'!M1452)</f>
        <v/>
      </c>
      <c r="D1336" s="284" t="str">
        <f>IF('Data invoice'!M1452=0,"",'Data invoice'!N1452)</f>
        <v/>
      </c>
      <c r="E1336" s="284" t="str">
        <f>IF('Data invoice'!N1452=0,"",'Data invoice'!O1452)</f>
        <v/>
      </c>
      <c r="F1336" s="284" t="str">
        <f>IF('Data invoice'!O1452=0,"",'Data invoice'!P1452)</f>
        <v/>
      </c>
      <c r="G1336" s="284" t="str">
        <f>IF('Data invoice'!P1452=0,"",'Data invoice'!Q1452)</f>
        <v/>
      </c>
      <c r="H1336" s="284" t="str">
        <f>IF('Data invoice'!Q1452=0,"",'Data invoice'!R1452)</f>
        <v/>
      </c>
      <c r="I1336" s="320" t="str">
        <f>IF('Data invoice'!R1452=0,"",'Data invoice'!S1452)</f>
        <v/>
      </c>
      <c r="J1336" s="367" t="str">
        <f>IF('Data invoice'!S1452=0,"",'Data invoice'!T1452)</f>
        <v/>
      </c>
      <c r="L1336" s="414"/>
      <c r="M1336" s="275"/>
      <c r="N1336" s="275"/>
      <c r="O1336" s="414"/>
      <c r="P1336" s="414"/>
      <c r="Q1336" s="414"/>
      <c r="R1336" s="414"/>
      <c r="S1336" s="414"/>
      <c r="T1336" s="414"/>
      <c r="U1336" s="414"/>
      <c r="V1336" s="414"/>
      <c r="W1336" s="414"/>
      <c r="X1336" s="414"/>
      <c r="Y1336" s="414"/>
      <c r="Z1336" s="414"/>
      <c r="AA1336" s="414"/>
      <c r="AB1336" s="414"/>
      <c r="AC1336" s="275"/>
      <c r="AD1336" s="275"/>
      <c r="AE1336" s="275"/>
      <c r="AF1336" s="275"/>
      <c r="AG1336" s="275"/>
      <c r="AH1336" s="275"/>
      <c r="AI1336" s="275"/>
      <c r="AJ1336" s="275"/>
      <c r="AK1336" s="275"/>
      <c r="AL1336" s="275"/>
    </row>
    <row r="1337" spans="1:38" s="329" customFormat="1" ht="15" customHeight="1">
      <c r="A1337" s="284" t="str">
        <f>IF('Data invoice'!J1453=0,"",'Data invoice'!K1453)</f>
        <v/>
      </c>
      <c r="B1337" s="284" t="str">
        <f>IF('Data invoice'!K1453=0,"",'Data invoice'!L1453)</f>
        <v/>
      </c>
      <c r="C1337" s="284" t="str">
        <f>IF('Data invoice'!L1453=0,"",'Data invoice'!M1453)</f>
        <v/>
      </c>
      <c r="D1337" s="284" t="str">
        <f>IF('Data invoice'!M1453=0,"",'Data invoice'!N1453)</f>
        <v/>
      </c>
      <c r="E1337" s="284" t="str">
        <f>IF('Data invoice'!N1453=0,"",'Data invoice'!O1453)</f>
        <v/>
      </c>
      <c r="F1337" s="284" t="str">
        <f>IF('Data invoice'!O1453=0,"",'Data invoice'!P1453)</f>
        <v/>
      </c>
      <c r="G1337" s="284" t="str">
        <f>IF('Data invoice'!P1453=0,"",'Data invoice'!Q1453)</f>
        <v/>
      </c>
      <c r="H1337" s="284" t="str">
        <f>IF('Data invoice'!Q1453=0,"",'Data invoice'!R1453)</f>
        <v/>
      </c>
      <c r="I1337" s="320" t="str">
        <f>IF('Data invoice'!R1453=0,"",'Data invoice'!S1453)</f>
        <v/>
      </c>
      <c r="J1337" s="367" t="str">
        <f>IF('Data invoice'!S1453=0,"",'Data invoice'!T1453)</f>
        <v/>
      </c>
      <c r="L1337" s="414"/>
      <c r="M1337" s="275"/>
      <c r="N1337" s="275"/>
      <c r="O1337" s="414"/>
      <c r="P1337" s="414"/>
      <c r="Q1337" s="414"/>
      <c r="R1337" s="414"/>
      <c r="S1337" s="414"/>
      <c r="T1337" s="414"/>
      <c r="U1337" s="414"/>
      <c r="V1337" s="414"/>
      <c r="W1337" s="414"/>
      <c r="X1337" s="414"/>
      <c r="Y1337" s="414"/>
      <c r="Z1337" s="414"/>
      <c r="AA1337" s="414"/>
      <c r="AB1337" s="414"/>
      <c r="AC1337" s="275"/>
      <c r="AD1337" s="275"/>
      <c r="AE1337" s="275"/>
      <c r="AF1337" s="275"/>
      <c r="AG1337" s="275"/>
      <c r="AH1337" s="275"/>
      <c r="AI1337" s="275"/>
      <c r="AJ1337" s="275"/>
      <c r="AK1337" s="275"/>
      <c r="AL1337" s="275"/>
    </row>
    <row r="1338" spans="1:38" s="329" customFormat="1" ht="15" customHeight="1">
      <c r="A1338" s="284" t="str">
        <f>IF('Data invoice'!J1454=0,"",'Data invoice'!K1454)</f>
        <v/>
      </c>
      <c r="B1338" s="284" t="str">
        <f>IF('Data invoice'!K1454=0,"",'Data invoice'!L1454)</f>
        <v/>
      </c>
      <c r="C1338" s="284" t="str">
        <f>IF('Data invoice'!L1454=0,"",'Data invoice'!M1454)</f>
        <v/>
      </c>
      <c r="D1338" s="284" t="str">
        <f>IF('Data invoice'!M1454=0,"",'Data invoice'!N1454)</f>
        <v/>
      </c>
      <c r="E1338" s="284" t="str">
        <f>IF('Data invoice'!N1454=0,"",'Data invoice'!O1454)</f>
        <v/>
      </c>
      <c r="F1338" s="284" t="str">
        <f>IF('Data invoice'!O1454=0,"",'Data invoice'!P1454)</f>
        <v/>
      </c>
      <c r="G1338" s="284" t="str">
        <f>IF('Data invoice'!P1454=0,"",'Data invoice'!Q1454)</f>
        <v/>
      </c>
      <c r="H1338" s="284" t="str">
        <f>IF('Data invoice'!Q1454=0,"",'Data invoice'!R1454)</f>
        <v/>
      </c>
      <c r="I1338" s="320" t="str">
        <f>IF('Data invoice'!R1454=0,"",'Data invoice'!S1454)</f>
        <v/>
      </c>
      <c r="J1338" s="367" t="str">
        <f>IF('Data invoice'!S1454=0,"",'Data invoice'!T1454)</f>
        <v/>
      </c>
      <c r="L1338" s="414"/>
      <c r="M1338" s="275"/>
      <c r="N1338" s="275"/>
      <c r="O1338" s="414"/>
      <c r="P1338" s="414"/>
      <c r="Q1338" s="414"/>
      <c r="R1338" s="414"/>
      <c r="S1338" s="414"/>
      <c r="T1338" s="414"/>
      <c r="U1338" s="414"/>
      <c r="V1338" s="414"/>
      <c r="W1338" s="414"/>
      <c r="X1338" s="414"/>
      <c r="Y1338" s="414"/>
      <c r="Z1338" s="414"/>
      <c r="AA1338" s="414"/>
      <c r="AB1338" s="414"/>
      <c r="AC1338" s="275"/>
      <c r="AD1338" s="275"/>
      <c r="AE1338" s="275"/>
      <c r="AF1338" s="275"/>
      <c r="AG1338" s="275"/>
      <c r="AH1338" s="275"/>
      <c r="AI1338" s="275"/>
      <c r="AJ1338" s="275"/>
      <c r="AK1338" s="275"/>
      <c r="AL1338" s="275"/>
    </row>
    <row r="1339" spans="1:38" s="329" customFormat="1" ht="15" customHeight="1">
      <c r="A1339" s="284" t="str">
        <f>IF('Data invoice'!J1455=0,"",'Data invoice'!K1455)</f>
        <v/>
      </c>
      <c r="B1339" s="284" t="str">
        <f>IF('Data invoice'!K1455=0,"",'Data invoice'!L1455)</f>
        <v/>
      </c>
      <c r="C1339" s="284" t="str">
        <f>IF('Data invoice'!L1455=0,"",'Data invoice'!M1455)</f>
        <v/>
      </c>
      <c r="D1339" s="284" t="str">
        <f>IF('Data invoice'!M1455=0,"",'Data invoice'!N1455)</f>
        <v/>
      </c>
      <c r="E1339" s="284" t="str">
        <f>IF('Data invoice'!N1455=0,"",'Data invoice'!O1455)</f>
        <v/>
      </c>
      <c r="F1339" s="284" t="str">
        <f>IF('Data invoice'!O1455=0,"",'Data invoice'!P1455)</f>
        <v/>
      </c>
      <c r="G1339" s="284" t="str">
        <f>IF('Data invoice'!P1455=0,"",'Data invoice'!Q1455)</f>
        <v/>
      </c>
      <c r="H1339" s="284" t="str">
        <f>IF('Data invoice'!Q1455=0,"",'Data invoice'!R1455)</f>
        <v/>
      </c>
      <c r="I1339" s="320" t="str">
        <f>IF('Data invoice'!R1455=0,"",'Data invoice'!S1455)</f>
        <v/>
      </c>
      <c r="J1339" s="367" t="str">
        <f>IF('Data invoice'!S1455=0,"",'Data invoice'!T1455)</f>
        <v/>
      </c>
      <c r="L1339" s="414"/>
      <c r="M1339" s="275"/>
      <c r="N1339" s="275"/>
      <c r="O1339" s="414"/>
      <c r="P1339" s="414"/>
      <c r="Q1339" s="414"/>
      <c r="R1339" s="414"/>
      <c r="S1339" s="414"/>
      <c r="T1339" s="414"/>
      <c r="U1339" s="414"/>
      <c r="V1339" s="414"/>
      <c r="W1339" s="414"/>
      <c r="X1339" s="414"/>
      <c r="Y1339" s="414"/>
      <c r="Z1339" s="414"/>
      <c r="AA1339" s="414"/>
      <c r="AB1339" s="414"/>
      <c r="AC1339" s="275"/>
      <c r="AD1339" s="275"/>
      <c r="AE1339" s="275"/>
      <c r="AF1339" s="275"/>
      <c r="AG1339" s="275"/>
      <c r="AH1339" s="275"/>
      <c r="AI1339" s="275"/>
      <c r="AJ1339" s="275"/>
      <c r="AK1339" s="275"/>
      <c r="AL1339" s="275"/>
    </row>
    <row r="1340" spans="1:38" s="329" customFormat="1" ht="15" customHeight="1">
      <c r="A1340" s="284" t="str">
        <f>IF('Data invoice'!J1456=0,"",'Data invoice'!K1456)</f>
        <v/>
      </c>
      <c r="B1340" s="284" t="str">
        <f>IF('Data invoice'!K1456=0,"",'Data invoice'!L1456)</f>
        <v/>
      </c>
      <c r="C1340" s="284" t="str">
        <f>IF('Data invoice'!L1456=0,"",'Data invoice'!M1456)</f>
        <v/>
      </c>
      <c r="D1340" s="284" t="str">
        <f>IF('Data invoice'!M1456=0,"",'Data invoice'!N1456)</f>
        <v/>
      </c>
      <c r="E1340" s="284" t="str">
        <f>IF('Data invoice'!N1456=0,"",'Data invoice'!O1456)</f>
        <v/>
      </c>
      <c r="F1340" s="284" t="str">
        <f>IF('Data invoice'!O1456=0,"",'Data invoice'!P1456)</f>
        <v/>
      </c>
      <c r="G1340" s="284" t="str">
        <f>IF('Data invoice'!P1456=0,"",'Data invoice'!Q1456)</f>
        <v/>
      </c>
      <c r="H1340" s="284" t="str">
        <f>IF('Data invoice'!Q1456=0,"",'Data invoice'!R1456)</f>
        <v/>
      </c>
      <c r="I1340" s="320" t="str">
        <f>IF('Data invoice'!R1456=0,"",'Data invoice'!S1456)</f>
        <v/>
      </c>
      <c r="J1340" s="367" t="str">
        <f>IF('Data invoice'!S1456=0,"",'Data invoice'!T1456)</f>
        <v/>
      </c>
      <c r="L1340" s="414"/>
      <c r="M1340" s="275"/>
      <c r="N1340" s="275"/>
      <c r="O1340" s="414"/>
      <c r="P1340" s="414"/>
      <c r="Q1340" s="414"/>
      <c r="R1340" s="414"/>
      <c r="S1340" s="414"/>
      <c r="T1340" s="414"/>
      <c r="U1340" s="414"/>
      <c r="V1340" s="414"/>
      <c r="W1340" s="414"/>
      <c r="X1340" s="414"/>
      <c r="Y1340" s="414"/>
      <c r="Z1340" s="414"/>
      <c r="AA1340" s="414"/>
      <c r="AB1340" s="414"/>
      <c r="AC1340" s="275"/>
      <c r="AD1340" s="275"/>
      <c r="AE1340" s="275"/>
      <c r="AF1340" s="275"/>
      <c r="AG1340" s="275"/>
      <c r="AH1340" s="275"/>
      <c r="AI1340" s="275"/>
      <c r="AJ1340" s="275"/>
      <c r="AK1340" s="275"/>
      <c r="AL1340" s="275"/>
    </row>
    <row r="1341" spans="1:38" s="329" customFormat="1" ht="15" customHeight="1">
      <c r="A1341" s="284" t="str">
        <f>IF('Data invoice'!J1457=0,"",'Data invoice'!K1457)</f>
        <v/>
      </c>
      <c r="B1341" s="284" t="str">
        <f>IF('Data invoice'!K1457=0,"",'Data invoice'!L1457)</f>
        <v/>
      </c>
      <c r="C1341" s="284" t="str">
        <f>IF('Data invoice'!L1457=0,"",'Data invoice'!M1457)</f>
        <v/>
      </c>
      <c r="D1341" s="284" t="str">
        <f>IF('Data invoice'!M1457=0,"",'Data invoice'!N1457)</f>
        <v/>
      </c>
      <c r="E1341" s="284" t="str">
        <f>IF('Data invoice'!N1457=0,"",'Data invoice'!O1457)</f>
        <v/>
      </c>
      <c r="F1341" s="284" t="str">
        <f>IF('Data invoice'!O1457=0,"",'Data invoice'!P1457)</f>
        <v/>
      </c>
      <c r="G1341" s="284" t="str">
        <f>IF('Data invoice'!P1457=0,"",'Data invoice'!Q1457)</f>
        <v/>
      </c>
      <c r="H1341" s="284" t="str">
        <f>IF('Data invoice'!Q1457=0,"",'Data invoice'!R1457)</f>
        <v/>
      </c>
      <c r="I1341" s="320" t="str">
        <f>IF('Data invoice'!R1457=0,"",'Data invoice'!S1457)</f>
        <v/>
      </c>
      <c r="J1341" s="367" t="str">
        <f>IF('Data invoice'!S1457=0,"",'Data invoice'!T1457)</f>
        <v/>
      </c>
      <c r="L1341" s="414"/>
      <c r="M1341" s="275"/>
      <c r="N1341" s="275"/>
      <c r="O1341" s="414"/>
      <c r="P1341" s="414"/>
      <c r="Q1341" s="414"/>
      <c r="R1341" s="414"/>
      <c r="S1341" s="414"/>
      <c r="T1341" s="414"/>
      <c r="U1341" s="414"/>
      <c r="V1341" s="414"/>
      <c r="W1341" s="414"/>
      <c r="X1341" s="414"/>
      <c r="Y1341" s="414"/>
      <c r="Z1341" s="414"/>
      <c r="AA1341" s="414"/>
      <c r="AB1341" s="414"/>
      <c r="AC1341" s="275"/>
      <c r="AD1341" s="275"/>
      <c r="AE1341" s="275"/>
      <c r="AF1341" s="275"/>
      <c r="AG1341" s="275"/>
      <c r="AH1341" s="275"/>
      <c r="AI1341" s="275"/>
      <c r="AJ1341" s="275"/>
      <c r="AK1341" s="275"/>
      <c r="AL1341" s="275"/>
    </row>
    <row r="1342" spans="1:38" s="329" customFormat="1" ht="15" customHeight="1">
      <c r="A1342" s="284" t="str">
        <f>IF('Data invoice'!J1458=0,"",'Data invoice'!K1458)</f>
        <v/>
      </c>
      <c r="B1342" s="284" t="str">
        <f>IF('Data invoice'!K1458=0,"",'Data invoice'!L1458)</f>
        <v/>
      </c>
      <c r="C1342" s="284" t="str">
        <f>IF('Data invoice'!L1458=0,"",'Data invoice'!M1458)</f>
        <v/>
      </c>
      <c r="D1342" s="284" t="str">
        <f>IF('Data invoice'!M1458=0,"",'Data invoice'!N1458)</f>
        <v/>
      </c>
      <c r="E1342" s="284" t="str">
        <f>IF('Data invoice'!N1458=0,"",'Data invoice'!O1458)</f>
        <v/>
      </c>
      <c r="F1342" s="284" t="str">
        <f>IF('Data invoice'!O1458=0,"",'Data invoice'!P1458)</f>
        <v/>
      </c>
      <c r="G1342" s="284" t="str">
        <f>IF('Data invoice'!P1458=0,"",'Data invoice'!Q1458)</f>
        <v/>
      </c>
      <c r="H1342" s="284" t="str">
        <f>IF('Data invoice'!Q1458=0,"",'Data invoice'!R1458)</f>
        <v/>
      </c>
      <c r="I1342" s="320" t="str">
        <f>IF('Data invoice'!R1458=0,"",'Data invoice'!S1458)</f>
        <v/>
      </c>
      <c r="J1342" s="367" t="str">
        <f>IF('Data invoice'!S1458=0,"",'Data invoice'!T1458)</f>
        <v/>
      </c>
      <c r="L1342" s="414"/>
      <c r="M1342" s="275"/>
      <c r="N1342" s="275"/>
      <c r="O1342" s="414"/>
      <c r="P1342" s="414"/>
      <c r="Q1342" s="414"/>
      <c r="R1342" s="414"/>
      <c r="S1342" s="414"/>
      <c r="T1342" s="414"/>
      <c r="U1342" s="414"/>
      <c r="V1342" s="414"/>
      <c r="W1342" s="414"/>
      <c r="X1342" s="414"/>
      <c r="Y1342" s="414"/>
      <c r="Z1342" s="414"/>
      <c r="AA1342" s="414"/>
      <c r="AB1342" s="414"/>
      <c r="AC1342" s="275"/>
      <c r="AD1342" s="275"/>
      <c r="AE1342" s="275"/>
      <c r="AF1342" s="275"/>
      <c r="AG1342" s="275"/>
      <c r="AH1342" s="275"/>
      <c r="AI1342" s="275"/>
      <c r="AJ1342" s="275"/>
      <c r="AK1342" s="275"/>
      <c r="AL1342" s="275"/>
    </row>
    <row r="1343" spans="1:38" s="329" customFormat="1" ht="15" customHeight="1">
      <c r="A1343" s="284" t="str">
        <f>IF('Data invoice'!J1459=0,"",'Data invoice'!K1459)</f>
        <v/>
      </c>
      <c r="B1343" s="284" t="str">
        <f>IF('Data invoice'!K1459=0,"",'Data invoice'!L1459)</f>
        <v/>
      </c>
      <c r="C1343" s="284" t="str">
        <f>IF('Data invoice'!L1459=0,"",'Data invoice'!M1459)</f>
        <v/>
      </c>
      <c r="D1343" s="284" t="str">
        <f>IF('Data invoice'!M1459=0,"",'Data invoice'!N1459)</f>
        <v/>
      </c>
      <c r="E1343" s="284" t="str">
        <f>IF('Data invoice'!N1459=0,"",'Data invoice'!O1459)</f>
        <v/>
      </c>
      <c r="F1343" s="284" t="str">
        <f>IF('Data invoice'!O1459=0,"",'Data invoice'!P1459)</f>
        <v/>
      </c>
      <c r="G1343" s="284" t="str">
        <f>IF('Data invoice'!P1459=0,"",'Data invoice'!Q1459)</f>
        <v/>
      </c>
      <c r="H1343" s="284" t="str">
        <f>IF('Data invoice'!Q1459=0,"",'Data invoice'!R1459)</f>
        <v/>
      </c>
      <c r="I1343" s="320" t="str">
        <f>IF('Data invoice'!R1459=0,"",'Data invoice'!S1459)</f>
        <v/>
      </c>
      <c r="J1343" s="367" t="str">
        <f>IF('Data invoice'!S1459=0,"",'Data invoice'!T1459)</f>
        <v/>
      </c>
      <c r="L1343" s="414"/>
      <c r="M1343" s="275"/>
      <c r="N1343" s="275"/>
      <c r="O1343" s="414"/>
      <c r="P1343" s="414"/>
      <c r="Q1343" s="414"/>
      <c r="R1343" s="414"/>
      <c r="S1343" s="414"/>
      <c r="T1343" s="414"/>
      <c r="U1343" s="414"/>
      <c r="V1343" s="414"/>
      <c r="W1343" s="414"/>
      <c r="X1343" s="414"/>
      <c r="Y1343" s="414"/>
      <c r="Z1343" s="414"/>
      <c r="AA1343" s="414"/>
      <c r="AB1343" s="414"/>
      <c r="AC1343" s="275"/>
      <c r="AD1343" s="275"/>
      <c r="AE1343" s="275"/>
      <c r="AF1343" s="275"/>
      <c r="AG1343" s="275"/>
      <c r="AH1343" s="275"/>
      <c r="AI1343" s="275"/>
      <c r="AJ1343" s="275"/>
      <c r="AK1343" s="275"/>
      <c r="AL1343" s="275"/>
    </row>
    <row r="1344" spans="1:38" s="329" customFormat="1" ht="15" customHeight="1">
      <c r="A1344" s="284" t="str">
        <f>IF('Data invoice'!J1460=0,"",'Data invoice'!K1460)</f>
        <v/>
      </c>
      <c r="B1344" s="284" t="str">
        <f>IF('Data invoice'!K1460=0,"",'Data invoice'!L1460)</f>
        <v/>
      </c>
      <c r="C1344" s="284" t="str">
        <f>IF('Data invoice'!L1460=0,"",'Data invoice'!M1460)</f>
        <v/>
      </c>
      <c r="D1344" s="284" t="str">
        <f>IF('Data invoice'!M1460=0,"",'Data invoice'!N1460)</f>
        <v/>
      </c>
      <c r="E1344" s="284" t="str">
        <f>IF('Data invoice'!N1460=0,"",'Data invoice'!O1460)</f>
        <v/>
      </c>
      <c r="F1344" s="284" t="str">
        <f>IF('Data invoice'!O1460=0,"",'Data invoice'!P1460)</f>
        <v/>
      </c>
      <c r="G1344" s="284" t="str">
        <f>IF('Data invoice'!P1460=0,"",'Data invoice'!Q1460)</f>
        <v/>
      </c>
      <c r="H1344" s="284" t="str">
        <f>IF('Data invoice'!Q1460=0,"",'Data invoice'!R1460)</f>
        <v/>
      </c>
      <c r="I1344" s="320" t="str">
        <f>IF('Data invoice'!R1460=0,"",'Data invoice'!S1460)</f>
        <v/>
      </c>
      <c r="J1344" s="367" t="str">
        <f>IF('Data invoice'!S1460=0,"",'Data invoice'!T1460)</f>
        <v/>
      </c>
      <c r="L1344" s="414"/>
      <c r="M1344" s="275"/>
      <c r="N1344" s="275"/>
      <c r="O1344" s="414"/>
      <c r="P1344" s="414"/>
      <c r="Q1344" s="414"/>
      <c r="R1344" s="414"/>
      <c r="S1344" s="414"/>
      <c r="T1344" s="414"/>
      <c r="U1344" s="414"/>
      <c r="V1344" s="414"/>
      <c r="W1344" s="414"/>
      <c r="X1344" s="414"/>
      <c r="Y1344" s="414"/>
      <c r="Z1344" s="414"/>
      <c r="AA1344" s="414"/>
      <c r="AB1344" s="414"/>
      <c r="AC1344" s="275"/>
      <c r="AD1344" s="275"/>
      <c r="AE1344" s="275"/>
      <c r="AF1344" s="275"/>
      <c r="AG1344" s="275"/>
      <c r="AH1344" s="275"/>
      <c r="AI1344" s="275"/>
      <c r="AJ1344" s="275"/>
      <c r="AK1344" s="275"/>
      <c r="AL1344" s="275"/>
    </row>
    <row r="1345" spans="1:38" s="329" customFormat="1" ht="15" customHeight="1">
      <c r="A1345" s="284" t="str">
        <f>IF('Data invoice'!J1461=0,"",'Data invoice'!K1461)</f>
        <v/>
      </c>
      <c r="B1345" s="284" t="str">
        <f>IF('Data invoice'!K1461=0,"",'Data invoice'!L1461)</f>
        <v/>
      </c>
      <c r="C1345" s="284" t="str">
        <f>IF('Data invoice'!L1461=0,"",'Data invoice'!M1461)</f>
        <v/>
      </c>
      <c r="D1345" s="284" t="str">
        <f>IF('Data invoice'!M1461=0,"",'Data invoice'!N1461)</f>
        <v/>
      </c>
      <c r="E1345" s="284" t="str">
        <f>IF('Data invoice'!N1461=0,"",'Data invoice'!O1461)</f>
        <v/>
      </c>
      <c r="F1345" s="284" t="str">
        <f>IF('Data invoice'!O1461=0,"",'Data invoice'!P1461)</f>
        <v/>
      </c>
      <c r="G1345" s="284" t="str">
        <f>IF('Data invoice'!P1461=0,"",'Data invoice'!Q1461)</f>
        <v/>
      </c>
      <c r="H1345" s="284" t="str">
        <f>IF('Data invoice'!Q1461=0,"",'Data invoice'!R1461)</f>
        <v/>
      </c>
      <c r="I1345" s="320" t="str">
        <f>IF('Data invoice'!R1461=0,"",'Data invoice'!S1461)</f>
        <v/>
      </c>
      <c r="J1345" s="367" t="str">
        <f>IF('Data invoice'!S1461=0,"",'Data invoice'!T1461)</f>
        <v/>
      </c>
      <c r="L1345" s="414"/>
      <c r="M1345" s="275"/>
      <c r="N1345" s="275"/>
      <c r="O1345" s="414"/>
      <c r="P1345" s="414"/>
      <c r="Q1345" s="414"/>
      <c r="R1345" s="414"/>
      <c r="S1345" s="414"/>
      <c r="T1345" s="414"/>
      <c r="U1345" s="414"/>
      <c r="V1345" s="414"/>
      <c r="W1345" s="414"/>
      <c r="X1345" s="414"/>
      <c r="Y1345" s="414"/>
      <c r="Z1345" s="414"/>
      <c r="AA1345" s="414"/>
      <c r="AB1345" s="414"/>
      <c r="AC1345" s="275"/>
      <c r="AD1345" s="275"/>
      <c r="AE1345" s="275"/>
      <c r="AF1345" s="275"/>
      <c r="AG1345" s="275"/>
      <c r="AH1345" s="275"/>
      <c r="AI1345" s="275"/>
      <c r="AJ1345" s="275"/>
      <c r="AK1345" s="275"/>
      <c r="AL1345" s="275"/>
    </row>
    <row r="1346" spans="1:38" s="329" customFormat="1" ht="15" customHeight="1">
      <c r="A1346" s="284" t="str">
        <f>IF('Data invoice'!J1462=0,"",'Data invoice'!K1462)</f>
        <v/>
      </c>
      <c r="B1346" s="284" t="str">
        <f>IF('Data invoice'!K1462=0,"",'Data invoice'!L1462)</f>
        <v/>
      </c>
      <c r="C1346" s="284" t="str">
        <f>IF('Data invoice'!L1462=0,"",'Data invoice'!M1462)</f>
        <v/>
      </c>
      <c r="D1346" s="284" t="str">
        <f>IF('Data invoice'!M1462=0,"",'Data invoice'!N1462)</f>
        <v/>
      </c>
      <c r="E1346" s="284" t="str">
        <f>IF('Data invoice'!N1462=0,"",'Data invoice'!O1462)</f>
        <v/>
      </c>
      <c r="F1346" s="284" t="str">
        <f>IF('Data invoice'!O1462=0,"",'Data invoice'!P1462)</f>
        <v/>
      </c>
      <c r="G1346" s="284" t="str">
        <f>IF('Data invoice'!P1462=0,"",'Data invoice'!Q1462)</f>
        <v/>
      </c>
      <c r="H1346" s="284" t="str">
        <f>IF('Data invoice'!Q1462=0,"",'Data invoice'!R1462)</f>
        <v/>
      </c>
      <c r="I1346" s="320" t="str">
        <f>IF('Data invoice'!R1462=0,"",'Data invoice'!S1462)</f>
        <v/>
      </c>
      <c r="J1346" s="367" t="str">
        <f>IF('Data invoice'!S1462=0,"",'Data invoice'!T1462)</f>
        <v/>
      </c>
      <c r="L1346" s="414"/>
      <c r="M1346" s="275"/>
      <c r="N1346" s="275"/>
      <c r="O1346" s="414"/>
      <c r="P1346" s="414"/>
      <c r="Q1346" s="414"/>
      <c r="R1346" s="414"/>
      <c r="S1346" s="414"/>
      <c r="T1346" s="414"/>
      <c r="U1346" s="414"/>
      <c r="V1346" s="414"/>
      <c r="W1346" s="414"/>
      <c r="X1346" s="414"/>
      <c r="Y1346" s="414"/>
      <c r="Z1346" s="414"/>
      <c r="AA1346" s="414"/>
      <c r="AB1346" s="414"/>
      <c r="AC1346" s="275"/>
      <c r="AD1346" s="275"/>
      <c r="AE1346" s="275"/>
      <c r="AF1346" s="275"/>
      <c r="AG1346" s="275"/>
      <c r="AH1346" s="275"/>
      <c r="AI1346" s="275"/>
      <c r="AJ1346" s="275"/>
      <c r="AK1346" s="275"/>
      <c r="AL1346" s="275"/>
    </row>
    <row r="1347" spans="1:38" s="329" customFormat="1" ht="15" customHeight="1">
      <c r="A1347" s="284" t="str">
        <f>IF('Data invoice'!J1463=0,"",'Data invoice'!K1463)</f>
        <v/>
      </c>
      <c r="B1347" s="284" t="str">
        <f>IF('Data invoice'!K1463=0,"",'Data invoice'!L1463)</f>
        <v/>
      </c>
      <c r="C1347" s="284" t="str">
        <f>IF('Data invoice'!L1463=0,"",'Data invoice'!M1463)</f>
        <v/>
      </c>
      <c r="D1347" s="284" t="str">
        <f>IF('Data invoice'!M1463=0,"",'Data invoice'!N1463)</f>
        <v/>
      </c>
      <c r="E1347" s="284" t="str">
        <f>IF('Data invoice'!N1463=0,"",'Data invoice'!O1463)</f>
        <v/>
      </c>
      <c r="F1347" s="284" t="str">
        <f>IF('Data invoice'!O1463=0,"",'Data invoice'!P1463)</f>
        <v/>
      </c>
      <c r="G1347" s="284" t="str">
        <f>IF('Data invoice'!P1463=0,"",'Data invoice'!Q1463)</f>
        <v/>
      </c>
      <c r="H1347" s="284" t="str">
        <f>IF('Data invoice'!Q1463=0,"",'Data invoice'!R1463)</f>
        <v/>
      </c>
      <c r="I1347" s="320" t="str">
        <f>IF('Data invoice'!R1463=0,"",'Data invoice'!S1463)</f>
        <v/>
      </c>
      <c r="J1347" s="367" t="str">
        <f>IF('Data invoice'!S1463=0,"",'Data invoice'!T1463)</f>
        <v/>
      </c>
      <c r="L1347" s="414"/>
      <c r="M1347" s="275"/>
      <c r="N1347" s="275"/>
      <c r="O1347" s="414"/>
      <c r="P1347" s="414"/>
      <c r="Q1347" s="414"/>
      <c r="R1347" s="414"/>
      <c r="S1347" s="414"/>
      <c r="T1347" s="414"/>
      <c r="U1347" s="414"/>
      <c r="V1347" s="414"/>
      <c r="W1347" s="414"/>
      <c r="X1347" s="414"/>
      <c r="Y1347" s="414"/>
      <c r="Z1347" s="414"/>
      <c r="AA1347" s="414"/>
      <c r="AB1347" s="414"/>
      <c r="AC1347" s="275"/>
      <c r="AD1347" s="275"/>
      <c r="AE1347" s="275"/>
      <c r="AF1347" s="275"/>
      <c r="AG1347" s="275"/>
      <c r="AH1347" s="275"/>
      <c r="AI1347" s="275"/>
      <c r="AJ1347" s="275"/>
      <c r="AK1347" s="275"/>
      <c r="AL1347" s="275"/>
    </row>
    <row r="1348" spans="1:38" s="329" customFormat="1" ht="15" customHeight="1">
      <c r="A1348" s="284" t="str">
        <f>IF('Data invoice'!J1464=0,"",'Data invoice'!K1464)</f>
        <v/>
      </c>
      <c r="B1348" s="284" t="str">
        <f>IF('Data invoice'!K1464=0,"",'Data invoice'!L1464)</f>
        <v/>
      </c>
      <c r="C1348" s="284" t="str">
        <f>IF('Data invoice'!L1464=0,"",'Data invoice'!M1464)</f>
        <v/>
      </c>
      <c r="D1348" s="284" t="str">
        <f>IF('Data invoice'!M1464=0,"",'Data invoice'!N1464)</f>
        <v/>
      </c>
      <c r="E1348" s="284" t="str">
        <f>IF('Data invoice'!N1464=0,"",'Data invoice'!O1464)</f>
        <v/>
      </c>
      <c r="F1348" s="284" t="str">
        <f>IF('Data invoice'!O1464=0,"",'Data invoice'!P1464)</f>
        <v/>
      </c>
      <c r="G1348" s="284" t="str">
        <f>IF('Data invoice'!P1464=0,"",'Data invoice'!Q1464)</f>
        <v/>
      </c>
      <c r="H1348" s="284" t="str">
        <f>IF('Data invoice'!Q1464=0,"",'Data invoice'!R1464)</f>
        <v/>
      </c>
      <c r="I1348" s="320" t="str">
        <f>IF('Data invoice'!R1464=0,"",'Data invoice'!S1464)</f>
        <v/>
      </c>
      <c r="J1348" s="367" t="str">
        <f>IF('Data invoice'!S1464=0,"",'Data invoice'!T1464)</f>
        <v/>
      </c>
      <c r="L1348" s="414"/>
      <c r="M1348" s="275"/>
      <c r="N1348" s="275"/>
      <c r="O1348" s="414"/>
      <c r="P1348" s="414"/>
      <c r="Q1348" s="414"/>
      <c r="R1348" s="414"/>
      <c r="S1348" s="414"/>
      <c r="T1348" s="414"/>
      <c r="U1348" s="414"/>
      <c r="V1348" s="414"/>
      <c r="W1348" s="414"/>
      <c r="X1348" s="414"/>
      <c r="Y1348" s="414"/>
      <c r="Z1348" s="414"/>
      <c r="AA1348" s="414"/>
      <c r="AB1348" s="414"/>
      <c r="AC1348" s="275"/>
      <c r="AD1348" s="275"/>
      <c r="AE1348" s="275"/>
      <c r="AF1348" s="275"/>
      <c r="AG1348" s="275"/>
      <c r="AH1348" s="275"/>
      <c r="AI1348" s="275"/>
      <c r="AJ1348" s="275"/>
      <c r="AK1348" s="275"/>
      <c r="AL1348" s="275"/>
    </row>
    <row r="1349" spans="1:38" s="329" customFormat="1" ht="15" customHeight="1">
      <c r="A1349" s="284" t="str">
        <f>IF('Data invoice'!J1465=0,"",'Data invoice'!K1465)</f>
        <v/>
      </c>
      <c r="B1349" s="284" t="str">
        <f>IF('Data invoice'!K1465=0,"",'Data invoice'!L1465)</f>
        <v/>
      </c>
      <c r="C1349" s="284" t="str">
        <f>IF('Data invoice'!L1465=0,"",'Data invoice'!M1465)</f>
        <v/>
      </c>
      <c r="D1349" s="284" t="str">
        <f>IF('Data invoice'!M1465=0,"",'Data invoice'!N1465)</f>
        <v/>
      </c>
      <c r="E1349" s="284" t="str">
        <f>IF('Data invoice'!N1465=0,"",'Data invoice'!O1465)</f>
        <v/>
      </c>
      <c r="F1349" s="284" t="str">
        <f>IF('Data invoice'!O1465=0,"",'Data invoice'!P1465)</f>
        <v/>
      </c>
      <c r="G1349" s="284" t="str">
        <f>IF('Data invoice'!P1465=0,"",'Data invoice'!Q1465)</f>
        <v/>
      </c>
      <c r="H1349" s="284" t="str">
        <f>IF('Data invoice'!Q1465=0,"",'Data invoice'!R1465)</f>
        <v/>
      </c>
      <c r="I1349" s="320" t="str">
        <f>IF('Data invoice'!R1465=0,"",'Data invoice'!S1465)</f>
        <v/>
      </c>
      <c r="J1349" s="367" t="str">
        <f>IF('Data invoice'!S1465=0,"",'Data invoice'!T1465)</f>
        <v/>
      </c>
      <c r="L1349" s="414"/>
      <c r="M1349" s="275"/>
      <c r="N1349" s="275"/>
      <c r="O1349" s="414"/>
      <c r="P1349" s="414"/>
      <c r="Q1349" s="414"/>
      <c r="R1349" s="414"/>
      <c r="S1349" s="414"/>
      <c r="T1349" s="414"/>
      <c r="U1349" s="414"/>
      <c r="V1349" s="414"/>
      <c r="W1349" s="414"/>
      <c r="X1349" s="414"/>
      <c r="Y1349" s="414"/>
      <c r="Z1349" s="414"/>
      <c r="AA1349" s="414"/>
      <c r="AB1349" s="414"/>
      <c r="AC1349" s="275"/>
      <c r="AD1349" s="275"/>
      <c r="AE1349" s="275"/>
      <c r="AF1349" s="275"/>
      <c r="AG1349" s="275"/>
      <c r="AH1349" s="275"/>
      <c r="AI1349" s="275"/>
      <c r="AJ1349" s="275"/>
      <c r="AK1349" s="275"/>
      <c r="AL1349" s="275"/>
    </row>
    <row r="1350" spans="1:38" s="329" customFormat="1" ht="15" customHeight="1">
      <c r="A1350" s="284" t="str">
        <f>IF('Data invoice'!J1466=0,"",'Data invoice'!K1466)</f>
        <v/>
      </c>
      <c r="B1350" s="284" t="str">
        <f>IF('Data invoice'!K1466=0,"",'Data invoice'!L1466)</f>
        <v/>
      </c>
      <c r="C1350" s="284" t="str">
        <f>IF('Data invoice'!L1466=0,"",'Data invoice'!M1466)</f>
        <v/>
      </c>
      <c r="D1350" s="284" t="str">
        <f>IF('Data invoice'!M1466=0,"",'Data invoice'!N1466)</f>
        <v/>
      </c>
      <c r="E1350" s="284" t="str">
        <f>IF('Data invoice'!N1466=0,"",'Data invoice'!O1466)</f>
        <v/>
      </c>
      <c r="F1350" s="284" t="str">
        <f>IF('Data invoice'!O1466=0,"",'Data invoice'!P1466)</f>
        <v/>
      </c>
      <c r="G1350" s="284" t="str">
        <f>IF('Data invoice'!P1466=0,"",'Data invoice'!Q1466)</f>
        <v/>
      </c>
      <c r="H1350" s="284" t="str">
        <f>IF('Data invoice'!Q1466=0,"",'Data invoice'!R1466)</f>
        <v/>
      </c>
      <c r="I1350" s="320" t="str">
        <f>IF('Data invoice'!R1466=0,"",'Data invoice'!S1466)</f>
        <v/>
      </c>
      <c r="J1350" s="367" t="str">
        <f>IF('Data invoice'!S1466=0,"",'Data invoice'!T1466)</f>
        <v/>
      </c>
      <c r="L1350" s="414"/>
      <c r="M1350" s="275"/>
      <c r="N1350" s="275"/>
      <c r="O1350" s="414"/>
      <c r="P1350" s="414"/>
      <c r="Q1350" s="414"/>
      <c r="R1350" s="414"/>
      <c r="S1350" s="414"/>
      <c r="T1350" s="414"/>
      <c r="U1350" s="414"/>
      <c r="V1350" s="414"/>
      <c r="W1350" s="414"/>
      <c r="X1350" s="414"/>
      <c r="Y1350" s="414"/>
      <c r="Z1350" s="414"/>
      <c r="AA1350" s="414"/>
      <c r="AB1350" s="414"/>
      <c r="AC1350" s="275"/>
      <c r="AD1350" s="275"/>
      <c r="AE1350" s="275"/>
      <c r="AF1350" s="275"/>
      <c r="AG1350" s="275"/>
      <c r="AH1350" s="275"/>
      <c r="AI1350" s="275"/>
      <c r="AJ1350" s="275"/>
      <c r="AK1350" s="275"/>
      <c r="AL1350" s="275"/>
    </row>
    <row r="1351" spans="1:38" s="329" customFormat="1" ht="15" customHeight="1">
      <c r="A1351" s="284" t="str">
        <f>IF('Data invoice'!J1467=0,"",'Data invoice'!K1467)</f>
        <v/>
      </c>
      <c r="B1351" s="284" t="str">
        <f>IF('Data invoice'!K1467=0,"",'Data invoice'!L1467)</f>
        <v/>
      </c>
      <c r="C1351" s="284" t="str">
        <f>IF('Data invoice'!L1467=0,"",'Data invoice'!M1467)</f>
        <v/>
      </c>
      <c r="D1351" s="284" t="str">
        <f>IF('Data invoice'!M1467=0,"",'Data invoice'!N1467)</f>
        <v/>
      </c>
      <c r="E1351" s="284" t="str">
        <f>IF('Data invoice'!N1467=0,"",'Data invoice'!O1467)</f>
        <v/>
      </c>
      <c r="F1351" s="284" t="str">
        <f>IF('Data invoice'!O1467=0,"",'Data invoice'!P1467)</f>
        <v/>
      </c>
      <c r="G1351" s="284" t="str">
        <f>IF('Data invoice'!P1467=0,"",'Data invoice'!Q1467)</f>
        <v/>
      </c>
      <c r="H1351" s="284" t="str">
        <f>IF('Data invoice'!Q1467=0,"",'Data invoice'!R1467)</f>
        <v/>
      </c>
      <c r="I1351" s="320" t="str">
        <f>IF('Data invoice'!R1467=0,"",'Data invoice'!S1467)</f>
        <v/>
      </c>
      <c r="J1351" s="367" t="str">
        <f>IF('Data invoice'!S1467=0,"",'Data invoice'!T1467)</f>
        <v/>
      </c>
      <c r="L1351" s="414"/>
      <c r="M1351" s="275"/>
      <c r="N1351" s="275"/>
      <c r="O1351" s="414"/>
      <c r="P1351" s="414"/>
      <c r="Q1351" s="414"/>
      <c r="R1351" s="414"/>
      <c r="S1351" s="414"/>
      <c r="T1351" s="414"/>
      <c r="U1351" s="414"/>
      <c r="V1351" s="414"/>
      <c r="W1351" s="414"/>
      <c r="X1351" s="414"/>
      <c r="Y1351" s="414"/>
      <c r="Z1351" s="414"/>
      <c r="AA1351" s="414"/>
      <c r="AB1351" s="414"/>
      <c r="AC1351" s="275"/>
      <c r="AD1351" s="275"/>
      <c r="AE1351" s="275"/>
      <c r="AF1351" s="275"/>
      <c r="AG1351" s="275"/>
      <c r="AH1351" s="275"/>
      <c r="AI1351" s="275"/>
      <c r="AJ1351" s="275"/>
      <c r="AK1351" s="275"/>
      <c r="AL1351" s="275"/>
    </row>
    <row r="1352" spans="1:38" s="329" customFormat="1" ht="15" customHeight="1">
      <c r="A1352" s="284" t="str">
        <f>IF('Data invoice'!J1468=0,"",'Data invoice'!K1468)</f>
        <v/>
      </c>
      <c r="B1352" s="284" t="str">
        <f>IF('Data invoice'!K1468=0,"",'Data invoice'!L1468)</f>
        <v/>
      </c>
      <c r="C1352" s="284" t="str">
        <f>IF('Data invoice'!L1468=0,"",'Data invoice'!M1468)</f>
        <v/>
      </c>
      <c r="D1352" s="284" t="str">
        <f>IF('Data invoice'!M1468=0,"",'Data invoice'!N1468)</f>
        <v/>
      </c>
      <c r="E1352" s="284" t="str">
        <f>IF('Data invoice'!N1468=0,"",'Data invoice'!O1468)</f>
        <v/>
      </c>
      <c r="F1352" s="284" t="str">
        <f>IF('Data invoice'!O1468=0,"",'Data invoice'!P1468)</f>
        <v/>
      </c>
      <c r="G1352" s="284" t="str">
        <f>IF('Data invoice'!P1468=0,"",'Data invoice'!Q1468)</f>
        <v/>
      </c>
      <c r="H1352" s="284" t="str">
        <f>IF('Data invoice'!Q1468=0,"",'Data invoice'!R1468)</f>
        <v/>
      </c>
      <c r="I1352" s="320" t="str">
        <f>IF('Data invoice'!R1468=0,"",'Data invoice'!S1468)</f>
        <v/>
      </c>
      <c r="J1352" s="367" t="str">
        <f>IF('Data invoice'!S1468=0,"",'Data invoice'!T1468)</f>
        <v/>
      </c>
      <c r="L1352" s="414"/>
      <c r="M1352" s="275"/>
      <c r="N1352" s="275"/>
      <c r="O1352" s="414"/>
      <c r="P1352" s="414"/>
      <c r="Q1352" s="414"/>
      <c r="R1352" s="414"/>
      <c r="S1352" s="414"/>
      <c r="T1352" s="414"/>
      <c r="U1352" s="414"/>
      <c r="V1352" s="414"/>
      <c r="W1352" s="414"/>
      <c r="X1352" s="414"/>
      <c r="Y1352" s="414"/>
      <c r="Z1352" s="414"/>
      <c r="AA1352" s="414"/>
      <c r="AB1352" s="414"/>
      <c r="AC1352" s="275"/>
      <c r="AD1352" s="275"/>
      <c r="AE1352" s="275"/>
      <c r="AF1352" s="275"/>
      <c r="AG1352" s="275"/>
      <c r="AH1352" s="275"/>
      <c r="AI1352" s="275"/>
      <c r="AJ1352" s="275"/>
      <c r="AK1352" s="275"/>
      <c r="AL1352" s="275"/>
    </row>
    <row r="1353" spans="1:38" s="329" customFormat="1" ht="15" customHeight="1">
      <c r="A1353" s="284" t="str">
        <f>IF('Data invoice'!J1469=0,"",'Data invoice'!K1469)</f>
        <v/>
      </c>
      <c r="B1353" s="284" t="str">
        <f>IF('Data invoice'!K1469=0,"",'Data invoice'!L1469)</f>
        <v/>
      </c>
      <c r="C1353" s="284" t="str">
        <f>IF('Data invoice'!L1469=0,"",'Data invoice'!M1469)</f>
        <v/>
      </c>
      <c r="D1353" s="284" t="str">
        <f>IF('Data invoice'!M1469=0,"",'Data invoice'!N1469)</f>
        <v/>
      </c>
      <c r="E1353" s="284" t="str">
        <f>IF('Data invoice'!N1469=0,"",'Data invoice'!O1469)</f>
        <v/>
      </c>
      <c r="F1353" s="284" t="str">
        <f>IF('Data invoice'!O1469=0,"",'Data invoice'!P1469)</f>
        <v/>
      </c>
      <c r="G1353" s="284" t="str">
        <f>IF('Data invoice'!P1469=0,"",'Data invoice'!Q1469)</f>
        <v/>
      </c>
      <c r="H1353" s="284" t="str">
        <f>IF('Data invoice'!Q1469=0,"",'Data invoice'!R1469)</f>
        <v/>
      </c>
      <c r="I1353" s="320" t="str">
        <f>IF('Data invoice'!R1469=0,"",'Data invoice'!S1469)</f>
        <v/>
      </c>
      <c r="J1353" s="367" t="str">
        <f>IF('Data invoice'!S1469=0,"",'Data invoice'!T1469)</f>
        <v/>
      </c>
      <c r="L1353" s="414"/>
      <c r="M1353" s="275"/>
      <c r="N1353" s="275"/>
      <c r="O1353" s="414"/>
      <c r="P1353" s="414"/>
      <c r="Q1353" s="414"/>
      <c r="R1353" s="414"/>
      <c r="S1353" s="414"/>
      <c r="T1353" s="414"/>
      <c r="U1353" s="414"/>
      <c r="V1353" s="414"/>
      <c r="W1353" s="414"/>
      <c r="X1353" s="414"/>
      <c r="Y1353" s="414"/>
      <c r="Z1353" s="414"/>
      <c r="AA1353" s="414"/>
      <c r="AB1353" s="414"/>
      <c r="AC1353" s="275"/>
      <c r="AD1353" s="275"/>
      <c r="AE1353" s="275"/>
      <c r="AF1353" s="275"/>
      <c r="AG1353" s="275"/>
      <c r="AH1353" s="275"/>
      <c r="AI1353" s="275"/>
      <c r="AJ1353" s="275"/>
      <c r="AK1353" s="275"/>
      <c r="AL1353" s="275"/>
    </row>
    <row r="1354" spans="1:38" s="329" customFormat="1" ht="15" customHeight="1">
      <c r="A1354" s="284" t="str">
        <f>IF('Data invoice'!J1470=0,"",'Data invoice'!K1470)</f>
        <v/>
      </c>
      <c r="B1354" s="284" t="str">
        <f>IF('Data invoice'!K1470=0,"",'Data invoice'!L1470)</f>
        <v/>
      </c>
      <c r="C1354" s="284" t="str">
        <f>IF('Data invoice'!L1470=0,"",'Data invoice'!M1470)</f>
        <v/>
      </c>
      <c r="D1354" s="284" t="str">
        <f>IF('Data invoice'!M1470=0,"",'Data invoice'!N1470)</f>
        <v/>
      </c>
      <c r="E1354" s="284" t="str">
        <f>IF('Data invoice'!N1470=0,"",'Data invoice'!O1470)</f>
        <v/>
      </c>
      <c r="F1354" s="284" t="str">
        <f>IF('Data invoice'!O1470=0,"",'Data invoice'!P1470)</f>
        <v/>
      </c>
      <c r="G1354" s="284" t="str">
        <f>IF('Data invoice'!P1470=0,"",'Data invoice'!Q1470)</f>
        <v/>
      </c>
      <c r="H1354" s="284" t="str">
        <f>IF('Data invoice'!Q1470=0,"",'Data invoice'!R1470)</f>
        <v/>
      </c>
      <c r="I1354" s="320" t="str">
        <f>IF('Data invoice'!R1470=0,"",'Data invoice'!S1470)</f>
        <v/>
      </c>
      <c r="J1354" s="367" t="str">
        <f>IF('Data invoice'!S1470=0,"",'Data invoice'!T1470)</f>
        <v/>
      </c>
      <c r="L1354" s="414"/>
      <c r="M1354" s="275"/>
      <c r="N1354" s="275"/>
      <c r="O1354" s="414"/>
      <c r="P1354" s="414"/>
      <c r="Q1354" s="414"/>
      <c r="R1354" s="414"/>
      <c r="S1354" s="414"/>
      <c r="T1354" s="414"/>
      <c r="U1354" s="414"/>
      <c r="V1354" s="414"/>
      <c r="W1354" s="414"/>
      <c r="X1354" s="414"/>
      <c r="Y1354" s="414"/>
      <c r="Z1354" s="414"/>
      <c r="AA1354" s="414"/>
      <c r="AB1354" s="414"/>
      <c r="AC1354" s="275"/>
      <c r="AD1354" s="275"/>
      <c r="AE1354" s="275"/>
      <c r="AF1354" s="275"/>
      <c r="AG1354" s="275"/>
      <c r="AH1354" s="275"/>
      <c r="AI1354" s="275"/>
      <c r="AJ1354" s="275"/>
      <c r="AK1354" s="275"/>
      <c r="AL1354" s="275"/>
    </row>
    <row r="1355" spans="1:38" s="329" customFormat="1" ht="15" customHeight="1">
      <c r="A1355" s="284" t="str">
        <f>IF('Data invoice'!J1471=0,"",'Data invoice'!K1471)</f>
        <v/>
      </c>
      <c r="B1355" s="284" t="str">
        <f>IF('Data invoice'!K1471=0,"",'Data invoice'!L1471)</f>
        <v/>
      </c>
      <c r="C1355" s="284" t="str">
        <f>IF('Data invoice'!L1471=0,"",'Data invoice'!M1471)</f>
        <v/>
      </c>
      <c r="D1355" s="284" t="str">
        <f>IF('Data invoice'!M1471=0,"",'Data invoice'!N1471)</f>
        <v/>
      </c>
      <c r="E1355" s="284" t="str">
        <f>IF('Data invoice'!N1471=0,"",'Data invoice'!O1471)</f>
        <v/>
      </c>
      <c r="F1355" s="284" t="str">
        <f>IF('Data invoice'!O1471=0,"",'Data invoice'!P1471)</f>
        <v/>
      </c>
      <c r="G1355" s="284" t="str">
        <f>IF('Data invoice'!P1471=0,"",'Data invoice'!Q1471)</f>
        <v/>
      </c>
      <c r="H1355" s="284" t="str">
        <f>IF('Data invoice'!Q1471=0,"",'Data invoice'!R1471)</f>
        <v/>
      </c>
      <c r="I1355" s="320" t="str">
        <f>IF('Data invoice'!R1471=0,"",'Data invoice'!S1471)</f>
        <v/>
      </c>
      <c r="J1355" s="367" t="str">
        <f>IF('Data invoice'!S1471=0,"",'Data invoice'!T1471)</f>
        <v/>
      </c>
      <c r="L1355" s="414"/>
      <c r="M1355" s="275"/>
      <c r="N1355" s="275"/>
      <c r="O1355" s="414"/>
      <c r="P1355" s="414"/>
      <c r="Q1355" s="414"/>
      <c r="R1355" s="414"/>
      <c r="S1355" s="414"/>
      <c r="T1355" s="414"/>
      <c r="U1355" s="414"/>
      <c r="V1355" s="414"/>
      <c r="W1355" s="414"/>
      <c r="X1355" s="414"/>
      <c r="Y1355" s="414"/>
      <c r="Z1355" s="414"/>
      <c r="AA1355" s="414"/>
      <c r="AB1355" s="414"/>
      <c r="AC1355" s="275"/>
      <c r="AD1355" s="275"/>
      <c r="AE1355" s="275"/>
      <c r="AF1355" s="275"/>
      <c r="AG1355" s="275"/>
      <c r="AH1355" s="275"/>
      <c r="AI1355" s="275"/>
      <c r="AJ1355" s="275"/>
      <c r="AK1355" s="275"/>
      <c r="AL1355" s="275"/>
    </row>
    <row r="1356" spans="1:38" s="329" customFormat="1" ht="15" customHeight="1">
      <c r="A1356" s="284" t="str">
        <f>IF('Data invoice'!J1472=0,"",'Data invoice'!K1472)</f>
        <v/>
      </c>
      <c r="B1356" s="284" t="str">
        <f>IF('Data invoice'!K1472=0,"",'Data invoice'!L1472)</f>
        <v/>
      </c>
      <c r="C1356" s="284" t="str">
        <f>IF('Data invoice'!L1472=0,"",'Data invoice'!M1472)</f>
        <v/>
      </c>
      <c r="D1356" s="284" t="str">
        <f>IF('Data invoice'!M1472=0,"",'Data invoice'!N1472)</f>
        <v/>
      </c>
      <c r="E1356" s="284" t="str">
        <f>IF('Data invoice'!N1472=0,"",'Data invoice'!O1472)</f>
        <v/>
      </c>
      <c r="F1356" s="284" t="str">
        <f>IF('Data invoice'!O1472=0,"",'Data invoice'!P1472)</f>
        <v/>
      </c>
      <c r="G1356" s="284" t="str">
        <f>IF('Data invoice'!P1472=0,"",'Data invoice'!Q1472)</f>
        <v/>
      </c>
      <c r="H1356" s="284" t="str">
        <f>IF('Data invoice'!Q1472=0,"",'Data invoice'!R1472)</f>
        <v/>
      </c>
      <c r="I1356" s="320" t="str">
        <f>IF('Data invoice'!R1472=0,"",'Data invoice'!S1472)</f>
        <v/>
      </c>
      <c r="J1356" s="367" t="str">
        <f>IF('Data invoice'!S1472=0,"",'Data invoice'!T1472)</f>
        <v/>
      </c>
      <c r="L1356" s="414"/>
      <c r="M1356" s="275"/>
      <c r="N1356" s="275"/>
      <c r="O1356" s="414"/>
      <c r="P1356" s="414"/>
      <c r="Q1356" s="414"/>
      <c r="R1356" s="414"/>
      <c r="S1356" s="414"/>
      <c r="T1356" s="414"/>
      <c r="U1356" s="414"/>
      <c r="V1356" s="414"/>
      <c r="W1356" s="414"/>
      <c r="X1356" s="414"/>
      <c r="Y1356" s="414"/>
      <c r="Z1356" s="414"/>
      <c r="AA1356" s="414"/>
      <c r="AB1356" s="414"/>
      <c r="AC1356" s="275"/>
      <c r="AD1356" s="275"/>
      <c r="AE1356" s="275"/>
      <c r="AF1356" s="275"/>
      <c r="AG1356" s="275"/>
      <c r="AH1356" s="275"/>
      <c r="AI1356" s="275"/>
      <c r="AJ1356" s="275"/>
      <c r="AK1356" s="275"/>
      <c r="AL1356" s="275"/>
    </row>
    <row r="1357" spans="1:38" s="329" customFormat="1" ht="15" customHeight="1">
      <c r="A1357" s="284" t="str">
        <f>IF('Data invoice'!J1473=0,"",'Data invoice'!K1473)</f>
        <v/>
      </c>
      <c r="B1357" s="284" t="str">
        <f>IF('Data invoice'!K1473=0,"",'Data invoice'!L1473)</f>
        <v/>
      </c>
      <c r="C1357" s="284" t="str">
        <f>IF('Data invoice'!L1473=0,"",'Data invoice'!M1473)</f>
        <v/>
      </c>
      <c r="D1357" s="284" t="str">
        <f>IF('Data invoice'!M1473=0,"",'Data invoice'!N1473)</f>
        <v/>
      </c>
      <c r="E1357" s="284" t="str">
        <f>IF('Data invoice'!N1473=0,"",'Data invoice'!O1473)</f>
        <v/>
      </c>
      <c r="F1357" s="284" t="str">
        <f>IF('Data invoice'!O1473=0,"",'Data invoice'!P1473)</f>
        <v/>
      </c>
      <c r="G1357" s="284" t="str">
        <f>IF('Data invoice'!P1473=0,"",'Data invoice'!Q1473)</f>
        <v/>
      </c>
      <c r="H1357" s="284" t="str">
        <f>IF('Data invoice'!Q1473=0,"",'Data invoice'!R1473)</f>
        <v/>
      </c>
      <c r="I1357" s="320" t="str">
        <f>IF('Data invoice'!R1473=0,"",'Data invoice'!S1473)</f>
        <v/>
      </c>
      <c r="J1357" s="367" t="str">
        <f>IF('Data invoice'!S1473=0,"",'Data invoice'!T1473)</f>
        <v/>
      </c>
      <c r="L1357" s="414"/>
      <c r="M1357" s="275"/>
      <c r="N1357" s="275"/>
      <c r="O1357" s="414"/>
      <c r="P1357" s="414"/>
      <c r="Q1357" s="414"/>
      <c r="R1357" s="414"/>
      <c r="S1357" s="414"/>
      <c r="T1357" s="414"/>
      <c r="U1357" s="414"/>
      <c r="V1357" s="414"/>
      <c r="W1357" s="414"/>
      <c r="X1357" s="414"/>
      <c r="Y1357" s="414"/>
      <c r="Z1357" s="414"/>
      <c r="AA1357" s="414"/>
      <c r="AB1357" s="414"/>
      <c r="AC1357" s="275"/>
      <c r="AD1357" s="275"/>
      <c r="AE1357" s="275"/>
      <c r="AF1357" s="275"/>
      <c r="AG1357" s="275"/>
      <c r="AH1357" s="275"/>
      <c r="AI1357" s="275"/>
      <c r="AJ1357" s="275"/>
      <c r="AK1357" s="275"/>
      <c r="AL1357" s="275"/>
    </row>
    <row r="1358" spans="1:38" s="329" customFormat="1" ht="15" customHeight="1">
      <c r="A1358" s="284" t="str">
        <f>IF('Data invoice'!J1474=0,"",'Data invoice'!K1474)</f>
        <v/>
      </c>
      <c r="B1358" s="284" t="str">
        <f>IF('Data invoice'!K1474=0,"",'Data invoice'!L1474)</f>
        <v/>
      </c>
      <c r="C1358" s="284" t="str">
        <f>IF('Data invoice'!L1474=0,"",'Data invoice'!M1474)</f>
        <v/>
      </c>
      <c r="D1358" s="284" t="str">
        <f>IF('Data invoice'!M1474=0,"",'Data invoice'!N1474)</f>
        <v/>
      </c>
      <c r="E1358" s="284" t="str">
        <f>IF('Data invoice'!N1474=0,"",'Data invoice'!O1474)</f>
        <v/>
      </c>
      <c r="F1358" s="284" t="str">
        <f>IF('Data invoice'!O1474=0,"",'Data invoice'!P1474)</f>
        <v/>
      </c>
      <c r="G1358" s="284" t="str">
        <f>IF('Data invoice'!P1474=0,"",'Data invoice'!Q1474)</f>
        <v/>
      </c>
      <c r="H1358" s="284" t="str">
        <f>IF('Data invoice'!Q1474=0,"",'Data invoice'!R1474)</f>
        <v/>
      </c>
      <c r="I1358" s="320" t="str">
        <f>IF('Data invoice'!R1474=0,"",'Data invoice'!S1474)</f>
        <v/>
      </c>
      <c r="J1358" s="367" t="str">
        <f>IF('Data invoice'!S1474=0,"",'Data invoice'!T1474)</f>
        <v/>
      </c>
      <c r="L1358" s="414"/>
      <c r="M1358" s="275"/>
      <c r="N1358" s="275"/>
      <c r="O1358" s="414"/>
      <c r="P1358" s="414"/>
      <c r="Q1358" s="414"/>
      <c r="R1358" s="414"/>
      <c r="S1358" s="414"/>
      <c r="T1358" s="414"/>
      <c r="U1358" s="414"/>
      <c r="V1358" s="414"/>
      <c r="W1358" s="414"/>
      <c r="X1358" s="414"/>
      <c r="Y1358" s="414"/>
      <c r="Z1358" s="414"/>
      <c r="AA1358" s="414"/>
      <c r="AB1358" s="414"/>
      <c r="AC1358" s="275"/>
      <c r="AD1358" s="275"/>
      <c r="AE1358" s="275"/>
      <c r="AF1358" s="275"/>
      <c r="AG1358" s="275"/>
      <c r="AH1358" s="275"/>
      <c r="AI1358" s="275"/>
      <c r="AJ1358" s="275"/>
      <c r="AK1358" s="275"/>
      <c r="AL1358" s="275"/>
    </row>
    <row r="1359" spans="1:38" s="329" customFormat="1" ht="15" customHeight="1">
      <c r="A1359" s="284" t="str">
        <f>IF('Data invoice'!J1475=0,"",'Data invoice'!K1475)</f>
        <v/>
      </c>
      <c r="B1359" s="284" t="str">
        <f>IF('Data invoice'!K1475=0,"",'Data invoice'!L1475)</f>
        <v/>
      </c>
      <c r="C1359" s="284" t="str">
        <f>IF('Data invoice'!L1475=0,"",'Data invoice'!M1475)</f>
        <v/>
      </c>
      <c r="D1359" s="284" t="str">
        <f>IF('Data invoice'!M1475=0,"",'Data invoice'!N1475)</f>
        <v/>
      </c>
      <c r="E1359" s="284" t="str">
        <f>IF('Data invoice'!N1475=0,"",'Data invoice'!O1475)</f>
        <v/>
      </c>
      <c r="F1359" s="284" t="str">
        <f>IF('Data invoice'!O1475=0,"",'Data invoice'!P1475)</f>
        <v/>
      </c>
      <c r="G1359" s="284" t="str">
        <f>IF('Data invoice'!P1475=0,"",'Data invoice'!Q1475)</f>
        <v/>
      </c>
      <c r="H1359" s="284" t="str">
        <f>IF('Data invoice'!Q1475=0,"",'Data invoice'!R1475)</f>
        <v/>
      </c>
      <c r="I1359" s="320" t="str">
        <f>IF('Data invoice'!R1475=0,"",'Data invoice'!S1475)</f>
        <v/>
      </c>
      <c r="J1359" s="367" t="str">
        <f>IF('Data invoice'!S1475=0,"",'Data invoice'!T1475)</f>
        <v/>
      </c>
      <c r="L1359" s="414"/>
      <c r="M1359" s="275"/>
      <c r="N1359" s="275"/>
      <c r="O1359" s="414"/>
      <c r="P1359" s="414"/>
      <c r="Q1359" s="414"/>
      <c r="R1359" s="414"/>
      <c r="S1359" s="414"/>
      <c r="T1359" s="414"/>
      <c r="U1359" s="414"/>
      <c r="V1359" s="414"/>
      <c r="W1359" s="414"/>
      <c r="X1359" s="414"/>
      <c r="Y1359" s="414"/>
      <c r="Z1359" s="414"/>
      <c r="AA1359" s="414"/>
      <c r="AB1359" s="414"/>
      <c r="AC1359" s="275"/>
      <c r="AD1359" s="275"/>
      <c r="AE1359" s="275"/>
      <c r="AF1359" s="275"/>
      <c r="AG1359" s="275"/>
      <c r="AH1359" s="275"/>
      <c r="AI1359" s="275"/>
      <c r="AJ1359" s="275"/>
      <c r="AK1359" s="275"/>
      <c r="AL1359" s="275"/>
    </row>
    <row r="1360" spans="1:38" s="329" customFormat="1" ht="15" customHeight="1">
      <c r="A1360" s="284" t="str">
        <f>IF('Data invoice'!J1476=0,"",'Data invoice'!K1476)</f>
        <v/>
      </c>
      <c r="B1360" s="284" t="str">
        <f>IF('Data invoice'!K1476=0,"",'Data invoice'!L1476)</f>
        <v/>
      </c>
      <c r="C1360" s="284" t="str">
        <f>IF('Data invoice'!L1476=0,"",'Data invoice'!M1476)</f>
        <v/>
      </c>
      <c r="D1360" s="284" t="str">
        <f>IF('Data invoice'!M1476=0,"",'Data invoice'!N1476)</f>
        <v/>
      </c>
      <c r="E1360" s="284" t="str">
        <f>IF('Data invoice'!N1476=0,"",'Data invoice'!O1476)</f>
        <v/>
      </c>
      <c r="F1360" s="284" t="str">
        <f>IF('Data invoice'!O1476=0,"",'Data invoice'!P1476)</f>
        <v/>
      </c>
      <c r="G1360" s="284" t="str">
        <f>IF('Data invoice'!P1476=0,"",'Data invoice'!Q1476)</f>
        <v/>
      </c>
      <c r="H1360" s="284" t="str">
        <f>IF('Data invoice'!Q1476=0,"",'Data invoice'!R1476)</f>
        <v/>
      </c>
      <c r="I1360" s="320" t="str">
        <f>IF('Data invoice'!R1476=0,"",'Data invoice'!S1476)</f>
        <v/>
      </c>
      <c r="J1360" s="367" t="str">
        <f>IF('Data invoice'!S1476=0,"",'Data invoice'!T1476)</f>
        <v/>
      </c>
      <c r="L1360" s="414"/>
      <c r="M1360" s="275"/>
      <c r="N1360" s="275"/>
      <c r="O1360" s="414"/>
      <c r="P1360" s="414"/>
      <c r="Q1360" s="414"/>
      <c r="R1360" s="414"/>
      <c r="S1360" s="414"/>
      <c r="T1360" s="414"/>
      <c r="U1360" s="414"/>
      <c r="V1360" s="414"/>
      <c r="W1360" s="414"/>
      <c r="X1360" s="414"/>
      <c r="Y1360" s="414"/>
      <c r="Z1360" s="414"/>
      <c r="AA1360" s="414"/>
      <c r="AB1360" s="414"/>
      <c r="AC1360" s="275"/>
      <c r="AD1360" s="275"/>
      <c r="AE1360" s="275"/>
      <c r="AF1360" s="275"/>
      <c r="AG1360" s="275"/>
      <c r="AH1360" s="275"/>
      <c r="AI1360" s="275"/>
      <c r="AJ1360" s="275"/>
      <c r="AK1360" s="275"/>
      <c r="AL1360" s="275"/>
    </row>
    <row r="1361" spans="1:38" s="329" customFormat="1" ht="15" customHeight="1">
      <c r="A1361" s="284" t="str">
        <f>IF('Data invoice'!J1477=0,"",'Data invoice'!K1477)</f>
        <v/>
      </c>
      <c r="B1361" s="284" t="str">
        <f>IF('Data invoice'!K1477=0,"",'Data invoice'!L1477)</f>
        <v/>
      </c>
      <c r="C1361" s="284" t="str">
        <f>IF('Data invoice'!L1477=0,"",'Data invoice'!M1477)</f>
        <v/>
      </c>
      <c r="D1361" s="284" t="str">
        <f>IF('Data invoice'!M1477=0,"",'Data invoice'!N1477)</f>
        <v/>
      </c>
      <c r="E1361" s="284" t="str">
        <f>IF('Data invoice'!N1477=0,"",'Data invoice'!O1477)</f>
        <v/>
      </c>
      <c r="F1361" s="284" t="str">
        <f>IF('Data invoice'!O1477=0,"",'Data invoice'!P1477)</f>
        <v/>
      </c>
      <c r="G1361" s="284" t="str">
        <f>IF('Data invoice'!P1477=0,"",'Data invoice'!Q1477)</f>
        <v/>
      </c>
      <c r="H1361" s="284" t="str">
        <f>IF('Data invoice'!Q1477=0,"",'Data invoice'!R1477)</f>
        <v/>
      </c>
      <c r="I1361" s="320" t="str">
        <f>IF('Data invoice'!R1477=0,"",'Data invoice'!S1477)</f>
        <v/>
      </c>
      <c r="J1361" s="367" t="str">
        <f>IF('Data invoice'!S1477=0,"",'Data invoice'!T1477)</f>
        <v/>
      </c>
      <c r="L1361" s="414"/>
      <c r="M1361" s="275"/>
      <c r="N1361" s="275"/>
      <c r="O1361" s="414"/>
      <c r="P1361" s="414"/>
      <c r="Q1361" s="414"/>
      <c r="R1361" s="414"/>
      <c r="S1361" s="414"/>
      <c r="T1361" s="414"/>
      <c r="U1361" s="414"/>
      <c r="V1361" s="414"/>
      <c r="W1361" s="414"/>
      <c r="X1361" s="414"/>
      <c r="Y1361" s="414"/>
      <c r="Z1361" s="414"/>
      <c r="AA1361" s="414"/>
      <c r="AB1361" s="414"/>
      <c r="AC1361" s="275"/>
      <c r="AD1361" s="275"/>
      <c r="AE1361" s="275"/>
      <c r="AF1361" s="275"/>
      <c r="AG1361" s="275"/>
      <c r="AH1361" s="275"/>
      <c r="AI1361" s="275"/>
      <c r="AJ1361" s="275"/>
      <c r="AK1361" s="275"/>
      <c r="AL1361" s="275"/>
    </row>
    <row r="1362" spans="1:38" s="329" customFormat="1" ht="15" customHeight="1">
      <c r="A1362" s="284" t="str">
        <f>IF('Data invoice'!J1478=0,"",'Data invoice'!K1478)</f>
        <v/>
      </c>
      <c r="B1362" s="284" t="str">
        <f>IF('Data invoice'!K1478=0,"",'Data invoice'!L1478)</f>
        <v/>
      </c>
      <c r="C1362" s="284" t="str">
        <f>IF('Data invoice'!L1478=0,"",'Data invoice'!M1478)</f>
        <v/>
      </c>
      <c r="D1362" s="284" t="str">
        <f>IF('Data invoice'!M1478=0,"",'Data invoice'!N1478)</f>
        <v/>
      </c>
      <c r="E1362" s="284" t="str">
        <f>IF('Data invoice'!N1478=0,"",'Data invoice'!O1478)</f>
        <v/>
      </c>
      <c r="F1362" s="284" t="str">
        <f>IF('Data invoice'!O1478=0,"",'Data invoice'!P1478)</f>
        <v/>
      </c>
      <c r="G1362" s="284" t="str">
        <f>IF('Data invoice'!P1478=0,"",'Data invoice'!Q1478)</f>
        <v/>
      </c>
      <c r="H1362" s="284" t="str">
        <f>IF('Data invoice'!Q1478=0,"",'Data invoice'!R1478)</f>
        <v/>
      </c>
      <c r="I1362" s="320" t="str">
        <f>IF('Data invoice'!R1478=0,"",'Data invoice'!S1478)</f>
        <v/>
      </c>
      <c r="J1362" s="367" t="str">
        <f>IF('Data invoice'!S1478=0,"",'Data invoice'!T1478)</f>
        <v/>
      </c>
      <c r="L1362" s="414"/>
      <c r="M1362" s="275"/>
      <c r="N1362" s="275"/>
      <c r="O1362" s="414"/>
      <c r="P1362" s="414"/>
      <c r="Q1362" s="414"/>
      <c r="R1362" s="414"/>
      <c r="S1362" s="414"/>
      <c r="T1362" s="414"/>
      <c r="U1362" s="414"/>
      <c r="V1362" s="414"/>
      <c r="W1362" s="414"/>
      <c r="X1362" s="414"/>
      <c r="Y1362" s="414"/>
      <c r="Z1362" s="414"/>
      <c r="AA1362" s="414"/>
      <c r="AB1362" s="414"/>
      <c r="AC1362" s="275"/>
      <c r="AD1362" s="275"/>
      <c r="AE1362" s="275"/>
      <c r="AF1362" s="275"/>
      <c r="AG1362" s="275"/>
      <c r="AH1362" s="275"/>
      <c r="AI1362" s="275"/>
      <c r="AJ1362" s="275"/>
      <c r="AK1362" s="275"/>
      <c r="AL1362" s="275"/>
    </row>
    <row r="1363" spans="1:38" s="329" customFormat="1" ht="15" customHeight="1">
      <c r="A1363" s="284" t="str">
        <f>IF('Data invoice'!J1479=0,"",'Data invoice'!K1479)</f>
        <v/>
      </c>
      <c r="B1363" s="284" t="str">
        <f>IF('Data invoice'!K1479=0,"",'Data invoice'!L1479)</f>
        <v/>
      </c>
      <c r="C1363" s="284" t="str">
        <f>IF('Data invoice'!L1479=0,"",'Data invoice'!M1479)</f>
        <v/>
      </c>
      <c r="D1363" s="284" t="str">
        <f>IF('Data invoice'!M1479=0,"",'Data invoice'!N1479)</f>
        <v/>
      </c>
      <c r="E1363" s="284" t="str">
        <f>IF('Data invoice'!N1479=0,"",'Data invoice'!O1479)</f>
        <v/>
      </c>
      <c r="F1363" s="284" t="str">
        <f>IF('Data invoice'!O1479=0,"",'Data invoice'!P1479)</f>
        <v/>
      </c>
      <c r="G1363" s="284" t="str">
        <f>IF('Data invoice'!P1479=0,"",'Data invoice'!Q1479)</f>
        <v/>
      </c>
      <c r="H1363" s="284" t="str">
        <f>IF('Data invoice'!Q1479=0,"",'Data invoice'!R1479)</f>
        <v/>
      </c>
      <c r="I1363" s="320" t="str">
        <f>IF('Data invoice'!R1479=0,"",'Data invoice'!S1479)</f>
        <v/>
      </c>
      <c r="J1363" s="367" t="str">
        <f>IF('Data invoice'!S1479=0,"",'Data invoice'!T1479)</f>
        <v/>
      </c>
      <c r="L1363" s="414"/>
      <c r="M1363" s="275"/>
      <c r="N1363" s="275"/>
      <c r="O1363" s="414"/>
      <c r="P1363" s="414"/>
      <c r="Q1363" s="414"/>
      <c r="R1363" s="414"/>
      <c r="S1363" s="414"/>
      <c r="T1363" s="414"/>
      <c r="U1363" s="414"/>
      <c r="V1363" s="414"/>
      <c r="W1363" s="414"/>
      <c r="X1363" s="414"/>
      <c r="Y1363" s="414"/>
      <c r="Z1363" s="414"/>
      <c r="AA1363" s="414"/>
      <c r="AB1363" s="414"/>
      <c r="AC1363" s="275"/>
      <c r="AD1363" s="275"/>
      <c r="AE1363" s="275"/>
      <c r="AF1363" s="275"/>
      <c r="AG1363" s="275"/>
      <c r="AH1363" s="275"/>
      <c r="AI1363" s="275"/>
      <c r="AJ1363" s="275"/>
      <c r="AK1363" s="275"/>
      <c r="AL1363" s="275"/>
    </row>
    <row r="1364" spans="1:38" s="329" customFormat="1" ht="15" customHeight="1">
      <c r="A1364" s="284" t="str">
        <f>IF('Data invoice'!J1480=0,"",'Data invoice'!K1480)</f>
        <v/>
      </c>
      <c r="B1364" s="284" t="str">
        <f>IF('Data invoice'!K1480=0,"",'Data invoice'!L1480)</f>
        <v/>
      </c>
      <c r="C1364" s="284" t="str">
        <f>IF('Data invoice'!L1480=0,"",'Data invoice'!M1480)</f>
        <v/>
      </c>
      <c r="D1364" s="284" t="str">
        <f>IF('Data invoice'!M1480=0,"",'Data invoice'!N1480)</f>
        <v/>
      </c>
      <c r="E1364" s="284" t="str">
        <f>IF('Data invoice'!N1480=0,"",'Data invoice'!O1480)</f>
        <v/>
      </c>
      <c r="F1364" s="284" t="str">
        <f>IF('Data invoice'!O1480=0,"",'Data invoice'!P1480)</f>
        <v/>
      </c>
      <c r="G1364" s="284" t="str">
        <f>IF('Data invoice'!P1480=0,"",'Data invoice'!Q1480)</f>
        <v/>
      </c>
      <c r="H1364" s="284" t="str">
        <f>IF('Data invoice'!Q1480=0,"",'Data invoice'!R1480)</f>
        <v/>
      </c>
      <c r="I1364" s="320" t="str">
        <f>IF('Data invoice'!R1480=0,"",'Data invoice'!S1480)</f>
        <v/>
      </c>
      <c r="J1364" s="367" t="str">
        <f>IF('Data invoice'!S1480=0,"",'Data invoice'!T1480)</f>
        <v/>
      </c>
      <c r="L1364" s="414"/>
      <c r="M1364" s="275"/>
      <c r="N1364" s="275"/>
      <c r="O1364" s="414"/>
      <c r="P1364" s="414"/>
      <c r="Q1364" s="414"/>
      <c r="R1364" s="414"/>
      <c r="S1364" s="414"/>
      <c r="T1364" s="414"/>
      <c r="U1364" s="414"/>
      <c r="V1364" s="414"/>
      <c r="W1364" s="414"/>
      <c r="X1364" s="414"/>
      <c r="Y1364" s="414"/>
      <c r="Z1364" s="414"/>
      <c r="AA1364" s="414"/>
      <c r="AB1364" s="414"/>
      <c r="AC1364" s="275"/>
      <c r="AD1364" s="275"/>
      <c r="AE1364" s="275"/>
      <c r="AF1364" s="275"/>
      <c r="AG1364" s="275"/>
      <c r="AH1364" s="275"/>
      <c r="AI1364" s="275"/>
      <c r="AJ1364" s="275"/>
      <c r="AK1364" s="275"/>
      <c r="AL1364" s="275"/>
    </row>
    <row r="1365" spans="1:38" s="329" customFormat="1" ht="15" customHeight="1">
      <c r="A1365" s="284" t="str">
        <f>IF('Data invoice'!J1481=0,"",'Data invoice'!K1481)</f>
        <v/>
      </c>
      <c r="B1365" s="284" t="str">
        <f>IF('Data invoice'!K1481=0,"",'Data invoice'!L1481)</f>
        <v/>
      </c>
      <c r="C1365" s="284" t="str">
        <f>IF('Data invoice'!L1481=0,"",'Data invoice'!M1481)</f>
        <v/>
      </c>
      <c r="D1365" s="284" t="str">
        <f>IF('Data invoice'!M1481=0,"",'Data invoice'!N1481)</f>
        <v/>
      </c>
      <c r="E1365" s="284" t="str">
        <f>IF('Data invoice'!N1481=0,"",'Data invoice'!O1481)</f>
        <v/>
      </c>
      <c r="F1365" s="284" t="str">
        <f>IF('Data invoice'!O1481=0,"",'Data invoice'!P1481)</f>
        <v/>
      </c>
      <c r="G1365" s="284" t="str">
        <f>IF('Data invoice'!P1481=0,"",'Data invoice'!Q1481)</f>
        <v/>
      </c>
      <c r="H1365" s="284" t="str">
        <f>IF('Data invoice'!Q1481=0,"",'Data invoice'!R1481)</f>
        <v/>
      </c>
      <c r="I1365" s="320" t="str">
        <f>IF('Data invoice'!R1481=0,"",'Data invoice'!S1481)</f>
        <v/>
      </c>
      <c r="J1365" s="367" t="str">
        <f>IF('Data invoice'!S1481=0,"",'Data invoice'!T1481)</f>
        <v/>
      </c>
      <c r="L1365" s="414"/>
      <c r="M1365" s="275"/>
      <c r="N1365" s="275"/>
      <c r="O1365" s="414"/>
      <c r="P1365" s="414"/>
      <c r="Q1365" s="414"/>
      <c r="R1365" s="414"/>
      <c r="S1365" s="414"/>
      <c r="T1365" s="414"/>
      <c r="U1365" s="414"/>
      <c r="V1365" s="414"/>
      <c r="W1365" s="414"/>
      <c r="X1365" s="414"/>
      <c r="Y1365" s="414"/>
      <c r="Z1365" s="414"/>
      <c r="AA1365" s="414"/>
      <c r="AB1365" s="414"/>
      <c r="AC1365" s="275"/>
      <c r="AD1365" s="275"/>
      <c r="AE1365" s="275"/>
      <c r="AF1365" s="275"/>
      <c r="AG1365" s="275"/>
      <c r="AH1365" s="275"/>
      <c r="AI1365" s="275"/>
      <c r="AJ1365" s="275"/>
      <c r="AK1365" s="275"/>
      <c r="AL1365" s="275"/>
    </row>
    <row r="1366" spans="1:38" s="329" customFormat="1" ht="15" customHeight="1">
      <c r="A1366" s="284" t="str">
        <f>IF('Data invoice'!J1482=0,"",'Data invoice'!K1482)</f>
        <v/>
      </c>
      <c r="B1366" s="284" t="str">
        <f>IF('Data invoice'!K1482=0,"",'Data invoice'!L1482)</f>
        <v/>
      </c>
      <c r="C1366" s="284" t="str">
        <f>IF('Data invoice'!L1482=0,"",'Data invoice'!M1482)</f>
        <v/>
      </c>
      <c r="D1366" s="284" t="str">
        <f>IF('Data invoice'!M1482=0,"",'Data invoice'!N1482)</f>
        <v/>
      </c>
      <c r="E1366" s="284" t="str">
        <f>IF('Data invoice'!N1482=0,"",'Data invoice'!O1482)</f>
        <v/>
      </c>
      <c r="F1366" s="284" t="str">
        <f>IF('Data invoice'!O1482=0,"",'Data invoice'!P1482)</f>
        <v/>
      </c>
      <c r="G1366" s="284" t="str">
        <f>IF('Data invoice'!P1482=0,"",'Data invoice'!Q1482)</f>
        <v/>
      </c>
      <c r="H1366" s="284" t="str">
        <f>IF('Data invoice'!Q1482=0,"",'Data invoice'!R1482)</f>
        <v/>
      </c>
      <c r="I1366" s="320" t="str">
        <f>IF('Data invoice'!R1482=0,"",'Data invoice'!S1482)</f>
        <v/>
      </c>
      <c r="J1366" s="367" t="str">
        <f>IF('Data invoice'!S1482=0,"",'Data invoice'!T1482)</f>
        <v/>
      </c>
      <c r="L1366" s="414"/>
      <c r="M1366" s="275"/>
      <c r="N1366" s="275"/>
      <c r="O1366" s="414"/>
      <c r="P1366" s="414"/>
      <c r="Q1366" s="414"/>
      <c r="R1366" s="414"/>
      <c r="S1366" s="414"/>
      <c r="T1366" s="414"/>
      <c r="U1366" s="414"/>
      <c r="V1366" s="414"/>
      <c r="W1366" s="414"/>
      <c r="X1366" s="414"/>
      <c r="Y1366" s="414"/>
      <c r="Z1366" s="414"/>
      <c r="AA1366" s="414"/>
      <c r="AB1366" s="414"/>
      <c r="AC1366" s="275"/>
      <c r="AD1366" s="275"/>
      <c r="AE1366" s="275"/>
      <c r="AF1366" s="275"/>
      <c r="AG1366" s="275"/>
      <c r="AH1366" s="275"/>
      <c r="AI1366" s="275"/>
      <c r="AJ1366" s="275"/>
      <c r="AK1366" s="275"/>
      <c r="AL1366" s="275"/>
    </row>
    <row r="1367" spans="1:38" s="329" customFormat="1" ht="15" customHeight="1">
      <c r="A1367" s="284" t="str">
        <f>IF('Data invoice'!J1483=0,"",'Data invoice'!K1483)</f>
        <v/>
      </c>
      <c r="B1367" s="284" t="str">
        <f>IF('Data invoice'!K1483=0,"",'Data invoice'!L1483)</f>
        <v/>
      </c>
      <c r="C1367" s="284" t="str">
        <f>IF('Data invoice'!L1483=0,"",'Data invoice'!M1483)</f>
        <v/>
      </c>
      <c r="D1367" s="284" t="str">
        <f>IF('Data invoice'!M1483=0,"",'Data invoice'!N1483)</f>
        <v/>
      </c>
      <c r="E1367" s="284" t="str">
        <f>IF('Data invoice'!N1483=0,"",'Data invoice'!O1483)</f>
        <v/>
      </c>
      <c r="F1367" s="284" t="str">
        <f>IF('Data invoice'!O1483=0,"",'Data invoice'!P1483)</f>
        <v/>
      </c>
      <c r="G1367" s="284" t="str">
        <f>IF('Data invoice'!P1483=0,"",'Data invoice'!Q1483)</f>
        <v/>
      </c>
      <c r="H1367" s="284" t="str">
        <f>IF('Data invoice'!Q1483=0,"",'Data invoice'!R1483)</f>
        <v/>
      </c>
      <c r="I1367" s="320" t="str">
        <f>IF('Data invoice'!R1483=0,"",'Data invoice'!S1483)</f>
        <v/>
      </c>
      <c r="J1367" s="367" t="str">
        <f>IF('Data invoice'!S1483=0,"",'Data invoice'!T1483)</f>
        <v/>
      </c>
      <c r="L1367" s="414"/>
      <c r="M1367" s="275"/>
      <c r="N1367" s="275"/>
      <c r="O1367" s="414"/>
      <c r="P1367" s="414"/>
      <c r="Q1367" s="414"/>
      <c r="R1367" s="414"/>
      <c r="S1367" s="414"/>
      <c r="T1367" s="414"/>
      <c r="U1367" s="414"/>
      <c r="V1367" s="414"/>
      <c r="W1367" s="414"/>
      <c r="X1367" s="414"/>
      <c r="Y1367" s="414"/>
      <c r="Z1367" s="414"/>
      <c r="AA1367" s="414"/>
      <c r="AB1367" s="414"/>
      <c r="AC1367" s="275"/>
      <c r="AD1367" s="275"/>
      <c r="AE1367" s="275"/>
      <c r="AF1367" s="275"/>
      <c r="AG1367" s="275"/>
      <c r="AH1367" s="275"/>
      <c r="AI1367" s="275"/>
      <c r="AJ1367" s="275"/>
      <c r="AK1367" s="275"/>
      <c r="AL1367" s="275"/>
    </row>
    <row r="1368" spans="1:38" s="329" customFormat="1" ht="15" customHeight="1">
      <c r="A1368" s="284" t="str">
        <f>IF('Data invoice'!J1484=0,"",'Data invoice'!K1484)</f>
        <v/>
      </c>
      <c r="B1368" s="284" t="str">
        <f>IF('Data invoice'!K1484=0,"",'Data invoice'!L1484)</f>
        <v/>
      </c>
      <c r="C1368" s="284" t="str">
        <f>IF('Data invoice'!L1484=0,"",'Data invoice'!M1484)</f>
        <v/>
      </c>
      <c r="D1368" s="284" t="str">
        <f>IF('Data invoice'!M1484=0,"",'Data invoice'!N1484)</f>
        <v/>
      </c>
      <c r="E1368" s="284" t="str">
        <f>IF('Data invoice'!N1484=0,"",'Data invoice'!O1484)</f>
        <v/>
      </c>
      <c r="F1368" s="284" t="str">
        <f>IF('Data invoice'!O1484=0,"",'Data invoice'!P1484)</f>
        <v/>
      </c>
      <c r="G1368" s="284" t="str">
        <f>IF('Data invoice'!P1484=0,"",'Data invoice'!Q1484)</f>
        <v/>
      </c>
      <c r="H1368" s="284" t="str">
        <f>IF('Data invoice'!Q1484=0,"",'Data invoice'!R1484)</f>
        <v/>
      </c>
      <c r="I1368" s="320" t="str">
        <f>IF('Data invoice'!R1484=0,"",'Data invoice'!S1484)</f>
        <v/>
      </c>
      <c r="J1368" s="367" t="str">
        <f>IF('Data invoice'!S1484=0,"",'Data invoice'!T1484)</f>
        <v/>
      </c>
      <c r="L1368" s="414"/>
      <c r="M1368" s="275"/>
      <c r="N1368" s="275"/>
      <c r="O1368" s="414"/>
      <c r="P1368" s="414"/>
      <c r="Q1368" s="414"/>
      <c r="R1368" s="414"/>
      <c r="S1368" s="414"/>
      <c r="T1368" s="414"/>
      <c r="U1368" s="414"/>
      <c r="V1368" s="414"/>
      <c r="W1368" s="414"/>
      <c r="X1368" s="414"/>
      <c r="Y1368" s="414"/>
      <c r="Z1368" s="414"/>
      <c r="AA1368" s="414"/>
      <c r="AB1368" s="414"/>
      <c r="AC1368" s="275"/>
      <c r="AD1368" s="275"/>
      <c r="AE1368" s="275"/>
      <c r="AF1368" s="275"/>
      <c r="AG1368" s="275"/>
      <c r="AH1368" s="275"/>
      <c r="AI1368" s="275"/>
      <c r="AJ1368" s="275"/>
      <c r="AK1368" s="275"/>
      <c r="AL1368" s="275"/>
    </row>
    <row r="1369" spans="1:38" s="329" customFormat="1" ht="15" customHeight="1">
      <c r="A1369" s="284" t="str">
        <f>IF('Data invoice'!J1485=0,"",'Data invoice'!K1485)</f>
        <v/>
      </c>
      <c r="B1369" s="284" t="str">
        <f>IF('Data invoice'!K1485=0,"",'Data invoice'!L1485)</f>
        <v/>
      </c>
      <c r="C1369" s="284" t="str">
        <f>IF('Data invoice'!L1485=0,"",'Data invoice'!M1485)</f>
        <v/>
      </c>
      <c r="D1369" s="284" t="str">
        <f>IF('Data invoice'!M1485=0,"",'Data invoice'!N1485)</f>
        <v/>
      </c>
      <c r="E1369" s="284" t="str">
        <f>IF('Data invoice'!N1485=0,"",'Data invoice'!O1485)</f>
        <v/>
      </c>
      <c r="F1369" s="284" t="str">
        <f>IF('Data invoice'!O1485=0,"",'Data invoice'!P1485)</f>
        <v/>
      </c>
      <c r="G1369" s="284" t="str">
        <f>IF('Data invoice'!P1485=0,"",'Data invoice'!Q1485)</f>
        <v/>
      </c>
      <c r="H1369" s="284" t="str">
        <f>IF('Data invoice'!Q1485=0,"",'Data invoice'!R1485)</f>
        <v/>
      </c>
      <c r="I1369" s="320" t="str">
        <f>IF('Data invoice'!R1485=0,"",'Data invoice'!S1485)</f>
        <v/>
      </c>
      <c r="J1369" s="367" t="str">
        <f>IF('Data invoice'!S1485=0,"",'Data invoice'!T1485)</f>
        <v/>
      </c>
      <c r="L1369" s="414"/>
      <c r="M1369" s="275"/>
      <c r="N1369" s="275"/>
      <c r="O1369" s="414"/>
      <c r="P1369" s="414"/>
      <c r="Q1369" s="414"/>
      <c r="R1369" s="414"/>
      <c r="S1369" s="414"/>
      <c r="T1369" s="414"/>
      <c r="U1369" s="414"/>
      <c r="V1369" s="414"/>
      <c r="W1369" s="414"/>
      <c r="X1369" s="414"/>
      <c r="Y1369" s="414"/>
      <c r="Z1369" s="414"/>
      <c r="AA1369" s="414"/>
      <c r="AB1369" s="414"/>
      <c r="AC1369" s="275"/>
      <c r="AD1369" s="275"/>
      <c r="AE1369" s="275"/>
      <c r="AF1369" s="275"/>
      <c r="AG1369" s="275"/>
      <c r="AH1369" s="275"/>
      <c r="AI1369" s="275"/>
      <c r="AJ1369" s="275"/>
      <c r="AK1369" s="275"/>
      <c r="AL1369" s="275"/>
    </row>
    <row r="1370" spans="1:38" s="329" customFormat="1" ht="15" customHeight="1">
      <c r="A1370" s="284" t="str">
        <f>IF('Data invoice'!J1486=0,"",'Data invoice'!K1486)</f>
        <v/>
      </c>
      <c r="B1370" s="284" t="str">
        <f>IF('Data invoice'!K1486=0,"",'Data invoice'!L1486)</f>
        <v/>
      </c>
      <c r="C1370" s="284" t="str">
        <f>IF('Data invoice'!L1486=0,"",'Data invoice'!M1486)</f>
        <v/>
      </c>
      <c r="D1370" s="284" t="str">
        <f>IF('Data invoice'!M1486=0,"",'Data invoice'!N1486)</f>
        <v/>
      </c>
      <c r="E1370" s="284" t="str">
        <f>IF('Data invoice'!N1486=0,"",'Data invoice'!O1486)</f>
        <v/>
      </c>
      <c r="F1370" s="284" t="str">
        <f>IF('Data invoice'!O1486=0,"",'Data invoice'!P1486)</f>
        <v/>
      </c>
      <c r="G1370" s="284" t="str">
        <f>IF('Data invoice'!P1486=0,"",'Data invoice'!Q1486)</f>
        <v/>
      </c>
      <c r="H1370" s="284" t="str">
        <f>IF('Data invoice'!Q1486=0,"",'Data invoice'!R1486)</f>
        <v/>
      </c>
      <c r="I1370" s="320" t="str">
        <f>IF('Data invoice'!R1486=0,"",'Data invoice'!S1486)</f>
        <v/>
      </c>
      <c r="J1370" s="367" t="str">
        <f>IF('Data invoice'!S1486=0,"",'Data invoice'!T1486)</f>
        <v/>
      </c>
      <c r="L1370" s="414"/>
      <c r="M1370" s="275"/>
      <c r="N1370" s="275"/>
      <c r="O1370" s="414"/>
      <c r="P1370" s="414"/>
      <c r="Q1370" s="414"/>
      <c r="R1370" s="414"/>
      <c r="S1370" s="414"/>
      <c r="T1370" s="414"/>
      <c r="U1370" s="414"/>
      <c r="V1370" s="414"/>
      <c r="W1370" s="414"/>
      <c r="X1370" s="414"/>
      <c r="Y1370" s="414"/>
      <c r="Z1370" s="414"/>
      <c r="AA1370" s="414"/>
      <c r="AB1370" s="414"/>
      <c r="AC1370" s="275"/>
      <c r="AD1370" s="275"/>
      <c r="AE1370" s="275"/>
      <c r="AF1370" s="275"/>
      <c r="AG1370" s="275"/>
      <c r="AH1370" s="275"/>
      <c r="AI1370" s="275"/>
      <c r="AJ1370" s="275"/>
      <c r="AK1370" s="275"/>
      <c r="AL1370" s="275"/>
    </row>
    <row r="1371" spans="1:38" s="329" customFormat="1" ht="15" customHeight="1">
      <c r="A1371" s="284" t="str">
        <f>IF('Data invoice'!J1487=0,"",'Data invoice'!K1487)</f>
        <v/>
      </c>
      <c r="B1371" s="284" t="str">
        <f>IF('Data invoice'!K1487=0,"",'Data invoice'!L1487)</f>
        <v/>
      </c>
      <c r="C1371" s="284" t="str">
        <f>IF('Data invoice'!L1487=0,"",'Data invoice'!M1487)</f>
        <v/>
      </c>
      <c r="D1371" s="284" t="str">
        <f>IF('Data invoice'!M1487=0,"",'Data invoice'!N1487)</f>
        <v/>
      </c>
      <c r="E1371" s="284" t="str">
        <f>IF('Data invoice'!N1487=0,"",'Data invoice'!O1487)</f>
        <v/>
      </c>
      <c r="F1371" s="284" t="str">
        <f>IF('Data invoice'!O1487=0,"",'Data invoice'!P1487)</f>
        <v/>
      </c>
      <c r="G1371" s="284" t="str">
        <f>IF('Data invoice'!P1487=0,"",'Data invoice'!Q1487)</f>
        <v/>
      </c>
      <c r="H1371" s="284" t="str">
        <f>IF('Data invoice'!Q1487=0,"",'Data invoice'!R1487)</f>
        <v/>
      </c>
      <c r="I1371" s="320" t="str">
        <f>IF('Data invoice'!R1487=0,"",'Data invoice'!S1487)</f>
        <v/>
      </c>
      <c r="J1371" s="367" t="str">
        <f>IF('Data invoice'!S1487=0,"",'Data invoice'!T1487)</f>
        <v/>
      </c>
      <c r="L1371" s="414"/>
      <c r="M1371" s="275"/>
      <c r="N1371" s="275"/>
      <c r="O1371" s="414"/>
      <c r="P1371" s="414"/>
      <c r="Q1371" s="414"/>
      <c r="R1371" s="414"/>
      <c r="S1371" s="414"/>
      <c r="T1371" s="414"/>
      <c r="U1371" s="414"/>
      <c r="V1371" s="414"/>
      <c r="W1371" s="414"/>
      <c r="X1371" s="414"/>
      <c r="Y1371" s="414"/>
      <c r="Z1371" s="414"/>
      <c r="AA1371" s="414"/>
      <c r="AB1371" s="414"/>
      <c r="AC1371" s="275"/>
      <c r="AD1371" s="275"/>
      <c r="AE1371" s="275"/>
      <c r="AF1371" s="275"/>
      <c r="AG1371" s="275"/>
      <c r="AH1371" s="275"/>
      <c r="AI1371" s="275"/>
      <c r="AJ1371" s="275"/>
      <c r="AK1371" s="275"/>
      <c r="AL1371" s="275"/>
    </row>
    <row r="1372" spans="1:38" s="329" customFormat="1" ht="15" customHeight="1">
      <c r="A1372" s="284" t="str">
        <f>IF('Data invoice'!J1488=0,"",'Data invoice'!K1488)</f>
        <v/>
      </c>
      <c r="B1372" s="284" t="str">
        <f>IF('Data invoice'!K1488=0,"",'Data invoice'!L1488)</f>
        <v/>
      </c>
      <c r="C1372" s="284" t="str">
        <f>IF('Data invoice'!L1488=0,"",'Data invoice'!M1488)</f>
        <v/>
      </c>
      <c r="D1372" s="284" t="str">
        <f>IF('Data invoice'!M1488=0,"",'Data invoice'!N1488)</f>
        <v/>
      </c>
      <c r="E1372" s="284" t="str">
        <f>IF('Data invoice'!N1488=0,"",'Data invoice'!O1488)</f>
        <v/>
      </c>
      <c r="F1372" s="284" t="str">
        <f>IF('Data invoice'!O1488=0,"",'Data invoice'!P1488)</f>
        <v/>
      </c>
      <c r="G1372" s="284" t="str">
        <f>IF('Data invoice'!P1488=0,"",'Data invoice'!Q1488)</f>
        <v/>
      </c>
      <c r="H1372" s="284" t="str">
        <f>IF('Data invoice'!Q1488=0,"",'Data invoice'!R1488)</f>
        <v/>
      </c>
      <c r="I1372" s="320" t="str">
        <f>IF('Data invoice'!R1488=0,"",'Data invoice'!S1488)</f>
        <v/>
      </c>
      <c r="J1372" s="367" t="str">
        <f>IF('Data invoice'!S1488=0,"",'Data invoice'!T1488)</f>
        <v/>
      </c>
      <c r="L1372" s="414"/>
      <c r="M1372" s="275"/>
      <c r="N1372" s="275"/>
      <c r="O1372" s="414"/>
      <c r="P1372" s="414"/>
      <c r="Q1372" s="414"/>
      <c r="R1372" s="414"/>
      <c r="S1372" s="414"/>
      <c r="T1372" s="414"/>
      <c r="U1372" s="414"/>
      <c r="V1372" s="414"/>
      <c r="W1372" s="414"/>
      <c r="X1372" s="414"/>
      <c r="Y1372" s="414"/>
      <c r="Z1372" s="414"/>
      <c r="AA1372" s="414"/>
      <c r="AB1372" s="414"/>
      <c r="AC1372" s="275"/>
      <c r="AD1372" s="275"/>
      <c r="AE1372" s="275"/>
      <c r="AF1372" s="275"/>
      <c r="AG1372" s="275"/>
      <c r="AH1372" s="275"/>
      <c r="AI1372" s="275"/>
      <c r="AJ1372" s="275"/>
      <c r="AK1372" s="275"/>
      <c r="AL1372" s="275"/>
    </row>
    <row r="1373" spans="1:38" s="329" customFormat="1" ht="15" customHeight="1">
      <c r="A1373" s="284" t="str">
        <f>IF('Data invoice'!J1489=0,"",'Data invoice'!K1489)</f>
        <v/>
      </c>
      <c r="B1373" s="284" t="str">
        <f>IF('Data invoice'!K1489=0,"",'Data invoice'!L1489)</f>
        <v/>
      </c>
      <c r="C1373" s="284" t="str">
        <f>IF('Data invoice'!L1489=0,"",'Data invoice'!M1489)</f>
        <v/>
      </c>
      <c r="D1373" s="284" t="str">
        <f>IF('Data invoice'!M1489=0,"",'Data invoice'!N1489)</f>
        <v/>
      </c>
      <c r="E1373" s="284" t="str">
        <f>IF('Data invoice'!N1489=0,"",'Data invoice'!O1489)</f>
        <v/>
      </c>
      <c r="F1373" s="284" t="str">
        <f>IF('Data invoice'!O1489=0,"",'Data invoice'!P1489)</f>
        <v/>
      </c>
      <c r="G1373" s="284" t="str">
        <f>IF('Data invoice'!P1489=0,"",'Data invoice'!Q1489)</f>
        <v/>
      </c>
      <c r="H1373" s="284" t="str">
        <f>IF('Data invoice'!Q1489=0,"",'Data invoice'!R1489)</f>
        <v/>
      </c>
      <c r="I1373" s="320" t="str">
        <f>IF('Data invoice'!R1489=0,"",'Data invoice'!S1489)</f>
        <v/>
      </c>
      <c r="J1373" s="367" t="str">
        <f>IF('Data invoice'!S1489=0,"",'Data invoice'!T1489)</f>
        <v/>
      </c>
      <c r="L1373" s="414"/>
      <c r="M1373" s="275"/>
      <c r="N1373" s="275"/>
      <c r="O1373" s="414"/>
      <c r="P1373" s="414"/>
      <c r="Q1373" s="414"/>
      <c r="R1373" s="414"/>
      <c r="S1373" s="414"/>
      <c r="T1373" s="414"/>
      <c r="U1373" s="414"/>
      <c r="V1373" s="414"/>
      <c r="W1373" s="414"/>
      <c r="X1373" s="414"/>
      <c r="Y1373" s="414"/>
      <c r="Z1373" s="414"/>
      <c r="AA1373" s="414"/>
      <c r="AB1373" s="414"/>
      <c r="AC1373" s="275"/>
      <c r="AD1373" s="275"/>
      <c r="AE1373" s="275"/>
      <c r="AF1373" s="275"/>
      <c r="AG1373" s="275"/>
      <c r="AH1373" s="275"/>
      <c r="AI1373" s="275"/>
      <c r="AJ1373" s="275"/>
      <c r="AK1373" s="275"/>
      <c r="AL1373" s="275"/>
    </row>
    <row r="1374" spans="1:38" s="329" customFormat="1" ht="15" customHeight="1">
      <c r="A1374" s="284" t="str">
        <f>IF('Data invoice'!J1490=0,"",'Data invoice'!K1490)</f>
        <v/>
      </c>
      <c r="B1374" s="284" t="str">
        <f>IF('Data invoice'!K1490=0,"",'Data invoice'!L1490)</f>
        <v/>
      </c>
      <c r="C1374" s="284" t="str">
        <f>IF('Data invoice'!L1490=0,"",'Data invoice'!M1490)</f>
        <v/>
      </c>
      <c r="D1374" s="284" t="str">
        <f>IF('Data invoice'!M1490=0,"",'Data invoice'!N1490)</f>
        <v/>
      </c>
      <c r="E1374" s="284" t="str">
        <f>IF('Data invoice'!N1490=0,"",'Data invoice'!O1490)</f>
        <v/>
      </c>
      <c r="F1374" s="284" t="str">
        <f>IF('Data invoice'!O1490=0,"",'Data invoice'!P1490)</f>
        <v/>
      </c>
      <c r="G1374" s="284" t="str">
        <f>IF('Data invoice'!P1490=0,"",'Data invoice'!Q1490)</f>
        <v/>
      </c>
      <c r="H1374" s="284" t="str">
        <f>IF('Data invoice'!Q1490=0,"",'Data invoice'!R1490)</f>
        <v/>
      </c>
      <c r="I1374" s="320" t="str">
        <f>IF('Data invoice'!R1490=0,"",'Data invoice'!S1490)</f>
        <v/>
      </c>
      <c r="J1374" s="367" t="str">
        <f>IF('Data invoice'!S1490=0,"",'Data invoice'!T1490)</f>
        <v/>
      </c>
      <c r="L1374" s="414"/>
      <c r="M1374" s="275"/>
      <c r="N1374" s="275"/>
      <c r="O1374" s="414"/>
      <c r="P1374" s="414"/>
      <c r="Q1374" s="414"/>
      <c r="R1374" s="414"/>
      <c r="S1374" s="414"/>
      <c r="T1374" s="414"/>
      <c r="U1374" s="414"/>
      <c r="V1374" s="414"/>
      <c r="W1374" s="414"/>
      <c r="X1374" s="414"/>
      <c r="Y1374" s="414"/>
      <c r="Z1374" s="414"/>
      <c r="AA1374" s="414"/>
      <c r="AB1374" s="414"/>
      <c r="AC1374" s="275"/>
      <c r="AD1374" s="275"/>
      <c r="AE1374" s="275"/>
      <c r="AF1374" s="275"/>
      <c r="AG1374" s="275"/>
      <c r="AH1374" s="275"/>
      <c r="AI1374" s="275"/>
      <c r="AJ1374" s="275"/>
      <c r="AK1374" s="275"/>
      <c r="AL1374" s="275"/>
    </row>
    <row r="1375" spans="1:38" s="329" customFormat="1" ht="15" customHeight="1">
      <c r="A1375" s="284" t="str">
        <f>IF('Data invoice'!J1491=0,"",'Data invoice'!K1491)</f>
        <v/>
      </c>
      <c r="B1375" s="284" t="str">
        <f>IF('Data invoice'!K1491=0,"",'Data invoice'!L1491)</f>
        <v/>
      </c>
      <c r="C1375" s="284" t="str">
        <f>IF('Data invoice'!L1491=0,"",'Data invoice'!M1491)</f>
        <v/>
      </c>
      <c r="D1375" s="284" t="str">
        <f>IF('Data invoice'!M1491=0,"",'Data invoice'!N1491)</f>
        <v/>
      </c>
      <c r="E1375" s="284" t="str">
        <f>IF('Data invoice'!N1491=0,"",'Data invoice'!O1491)</f>
        <v/>
      </c>
      <c r="F1375" s="284" t="str">
        <f>IF('Data invoice'!O1491=0,"",'Data invoice'!P1491)</f>
        <v/>
      </c>
      <c r="G1375" s="284" t="str">
        <f>IF('Data invoice'!P1491=0,"",'Data invoice'!Q1491)</f>
        <v/>
      </c>
      <c r="H1375" s="284" t="str">
        <f>IF('Data invoice'!Q1491=0,"",'Data invoice'!R1491)</f>
        <v/>
      </c>
      <c r="I1375" s="320" t="str">
        <f>IF('Data invoice'!R1491=0,"",'Data invoice'!S1491)</f>
        <v/>
      </c>
      <c r="J1375" s="367" t="str">
        <f>IF('Data invoice'!S1491=0,"",'Data invoice'!T1491)</f>
        <v/>
      </c>
      <c r="L1375" s="414"/>
      <c r="M1375" s="275"/>
      <c r="N1375" s="275"/>
      <c r="O1375" s="414"/>
      <c r="P1375" s="414"/>
      <c r="Q1375" s="414"/>
      <c r="R1375" s="414"/>
      <c r="S1375" s="414"/>
      <c r="T1375" s="414"/>
      <c r="U1375" s="414"/>
      <c r="V1375" s="414"/>
      <c r="W1375" s="414"/>
      <c r="X1375" s="414"/>
      <c r="Y1375" s="414"/>
      <c r="Z1375" s="414"/>
      <c r="AA1375" s="414"/>
      <c r="AB1375" s="414"/>
      <c r="AC1375" s="275"/>
      <c r="AD1375" s="275"/>
      <c r="AE1375" s="275"/>
      <c r="AF1375" s="275"/>
      <c r="AG1375" s="275"/>
      <c r="AH1375" s="275"/>
      <c r="AI1375" s="275"/>
      <c r="AJ1375" s="275"/>
      <c r="AK1375" s="275"/>
      <c r="AL1375" s="275"/>
    </row>
    <row r="1376" spans="1:38" s="329" customFormat="1" ht="15" customHeight="1">
      <c r="A1376" s="284" t="str">
        <f>IF('Data invoice'!J1492=0,"",'Data invoice'!K1492)</f>
        <v/>
      </c>
      <c r="B1376" s="284" t="str">
        <f>IF('Data invoice'!K1492=0,"",'Data invoice'!L1492)</f>
        <v/>
      </c>
      <c r="C1376" s="284" t="str">
        <f>IF('Data invoice'!L1492=0,"",'Data invoice'!M1492)</f>
        <v/>
      </c>
      <c r="D1376" s="284" t="str">
        <f>IF('Data invoice'!M1492=0,"",'Data invoice'!N1492)</f>
        <v/>
      </c>
      <c r="E1376" s="284" t="str">
        <f>IF('Data invoice'!N1492=0,"",'Data invoice'!O1492)</f>
        <v/>
      </c>
      <c r="F1376" s="284" t="str">
        <f>IF('Data invoice'!O1492=0,"",'Data invoice'!P1492)</f>
        <v/>
      </c>
      <c r="G1376" s="284" t="str">
        <f>IF('Data invoice'!P1492=0,"",'Data invoice'!Q1492)</f>
        <v/>
      </c>
      <c r="H1376" s="284" t="str">
        <f>IF('Data invoice'!Q1492=0,"",'Data invoice'!R1492)</f>
        <v/>
      </c>
      <c r="I1376" s="320" t="str">
        <f>IF('Data invoice'!R1492=0,"",'Data invoice'!S1492)</f>
        <v/>
      </c>
      <c r="J1376" s="367" t="str">
        <f>IF('Data invoice'!S1492=0,"",'Data invoice'!T1492)</f>
        <v/>
      </c>
      <c r="L1376" s="414"/>
      <c r="M1376" s="275"/>
      <c r="N1376" s="275"/>
      <c r="O1376" s="414"/>
      <c r="P1376" s="414"/>
      <c r="Q1376" s="414"/>
      <c r="R1376" s="414"/>
      <c r="S1376" s="414"/>
      <c r="T1376" s="414"/>
      <c r="U1376" s="414"/>
      <c r="V1376" s="414"/>
      <c r="W1376" s="414"/>
      <c r="X1376" s="414"/>
      <c r="Y1376" s="414"/>
      <c r="Z1376" s="414"/>
      <c r="AA1376" s="414"/>
      <c r="AB1376" s="414"/>
      <c r="AC1376" s="275"/>
      <c r="AD1376" s="275"/>
      <c r="AE1376" s="275"/>
      <c r="AF1376" s="275"/>
      <c r="AG1376" s="275"/>
      <c r="AH1376" s="275"/>
      <c r="AI1376" s="275"/>
      <c r="AJ1376" s="275"/>
      <c r="AK1376" s="275"/>
      <c r="AL1376" s="275"/>
    </row>
    <row r="1377" spans="1:38" s="329" customFormat="1" ht="15" customHeight="1">
      <c r="A1377" s="284" t="str">
        <f>IF('Data invoice'!J1493=0,"",'Data invoice'!K1493)</f>
        <v/>
      </c>
      <c r="B1377" s="284" t="str">
        <f>IF('Data invoice'!K1493=0,"",'Data invoice'!L1493)</f>
        <v/>
      </c>
      <c r="C1377" s="284" t="str">
        <f>IF('Data invoice'!L1493=0,"",'Data invoice'!M1493)</f>
        <v/>
      </c>
      <c r="D1377" s="284" t="str">
        <f>IF('Data invoice'!M1493=0,"",'Data invoice'!N1493)</f>
        <v/>
      </c>
      <c r="E1377" s="284" t="str">
        <f>IF('Data invoice'!N1493=0,"",'Data invoice'!O1493)</f>
        <v/>
      </c>
      <c r="F1377" s="284" t="str">
        <f>IF('Data invoice'!O1493=0,"",'Data invoice'!P1493)</f>
        <v/>
      </c>
      <c r="G1377" s="284" t="str">
        <f>IF('Data invoice'!P1493=0,"",'Data invoice'!Q1493)</f>
        <v/>
      </c>
      <c r="H1377" s="284" t="str">
        <f>IF('Data invoice'!Q1493=0,"",'Data invoice'!R1493)</f>
        <v/>
      </c>
      <c r="I1377" s="320" t="str">
        <f>IF('Data invoice'!R1493=0,"",'Data invoice'!S1493)</f>
        <v/>
      </c>
      <c r="J1377" s="367" t="str">
        <f>IF('Data invoice'!S1493=0,"",'Data invoice'!T1493)</f>
        <v/>
      </c>
      <c r="L1377" s="414"/>
      <c r="M1377" s="275"/>
      <c r="N1377" s="275"/>
      <c r="O1377" s="414"/>
      <c r="P1377" s="414"/>
      <c r="Q1377" s="414"/>
      <c r="R1377" s="414"/>
      <c r="S1377" s="414"/>
      <c r="T1377" s="414"/>
      <c r="U1377" s="414"/>
      <c r="V1377" s="414"/>
      <c r="W1377" s="414"/>
      <c r="X1377" s="414"/>
      <c r="Y1377" s="414"/>
      <c r="Z1377" s="414"/>
      <c r="AA1377" s="414"/>
      <c r="AB1377" s="414"/>
      <c r="AC1377" s="275"/>
      <c r="AD1377" s="275"/>
      <c r="AE1377" s="275"/>
      <c r="AF1377" s="275"/>
      <c r="AG1377" s="275"/>
      <c r="AH1377" s="275"/>
      <c r="AI1377" s="275"/>
      <c r="AJ1377" s="275"/>
      <c r="AK1377" s="275"/>
      <c r="AL1377" s="275"/>
    </row>
    <row r="1378" spans="1:38" s="329" customFormat="1" ht="15" customHeight="1">
      <c r="A1378" s="284" t="str">
        <f>IF('Data invoice'!J1494=0,"",'Data invoice'!K1494)</f>
        <v/>
      </c>
      <c r="B1378" s="284" t="str">
        <f>IF('Data invoice'!K1494=0,"",'Data invoice'!L1494)</f>
        <v/>
      </c>
      <c r="C1378" s="284" t="str">
        <f>IF('Data invoice'!L1494=0,"",'Data invoice'!M1494)</f>
        <v/>
      </c>
      <c r="D1378" s="284" t="str">
        <f>IF('Data invoice'!M1494=0,"",'Data invoice'!N1494)</f>
        <v/>
      </c>
      <c r="E1378" s="284" t="str">
        <f>IF('Data invoice'!N1494=0,"",'Data invoice'!O1494)</f>
        <v/>
      </c>
      <c r="F1378" s="284" t="str">
        <f>IF('Data invoice'!O1494=0,"",'Data invoice'!P1494)</f>
        <v/>
      </c>
      <c r="G1378" s="284" t="str">
        <f>IF('Data invoice'!P1494=0,"",'Data invoice'!Q1494)</f>
        <v/>
      </c>
      <c r="H1378" s="284" t="str">
        <f>IF('Data invoice'!Q1494=0,"",'Data invoice'!R1494)</f>
        <v/>
      </c>
      <c r="I1378" s="320" t="str">
        <f>IF('Data invoice'!R1494=0,"",'Data invoice'!S1494)</f>
        <v/>
      </c>
      <c r="J1378" s="367" t="str">
        <f>IF('Data invoice'!S1494=0,"",'Data invoice'!T1494)</f>
        <v/>
      </c>
      <c r="L1378" s="414"/>
      <c r="M1378" s="275"/>
      <c r="N1378" s="275"/>
      <c r="O1378" s="414"/>
      <c r="P1378" s="414"/>
      <c r="Q1378" s="414"/>
      <c r="R1378" s="414"/>
      <c r="S1378" s="414"/>
      <c r="T1378" s="414"/>
      <c r="U1378" s="414"/>
      <c r="V1378" s="414"/>
      <c r="W1378" s="414"/>
      <c r="X1378" s="414"/>
      <c r="Y1378" s="414"/>
      <c r="Z1378" s="414"/>
      <c r="AA1378" s="414"/>
      <c r="AB1378" s="414"/>
      <c r="AC1378" s="275"/>
      <c r="AD1378" s="275"/>
      <c r="AE1378" s="275"/>
      <c r="AF1378" s="275"/>
      <c r="AG1378" s="275"/>
      <c r="AH1378" s="275"/>
      <c r="AI1378" s="275"/>
      <c r="AJ1378" s="275"/>
      <c r="AK1378" s="275"/>
      <c r="AL1378" s="275"/>
    </row>
    <row r="1379" spans="1:38" s="329" customFormat="1" ht="15" customHeight="1">
      <c r="A1379" s="284" t="str">
        <f>IF('Data invoice'!J1495=0,"",'Data invoice'!K1495)</f>
        <v/>
      </c>
      <c r="B1379" s="284" t="str">
        <f>IF('Data invoice'!K1495=0,"",'Data invoice'!L1495)</f>
        <v/>
      </c>
      <c r="C1379" s="284" t="str">
        <f>IF('Data invoice'!L1495=0,"",'Data invoice'!M1495)</f>
        <v/>
      </c>
      <c r="D1379" s="284" t="str">
        <f>IF('Data invoice'!M1495=0,"",'Data invoice'!N1495)</f>
        <v/>
      </c>
      <c r="E1379" s="284" t="str">
        <f>IF('Data invoice'!N1495=0,"",'Data invoice'!O1495)</f>
        <v/>
      </c>
      <c r="F1379" s="284" t="str">
        <f>IF('Data invoice'!O1495=0,"",'Data invoice'!P1495)</f>
        <v/>
      </c>
      <c r="G1379" s="284" t="str">
        <f>IF('Data invoice'!P1495=0,"",'Data invoice'!Q1495)</f>
        <v/>
      </c>
      <c r="H1379" s="284" t="str">
        <f>IF('Data invoice'!Q1495=0,"",'Data invoice'!R1495)</f>
        <v/>
      </c>
      <c r="I1379" s="320" t="str">
        <f>IF('Data invoice'!R1495=0,"",'Data invoice'!S1495)</f>
        <v/>
      </c>
      <c r="J1379" s="367" t="str">
        <f>IF('Data invoice'!S1495=0,"",'Data invoice'!T1495)</f>
        <v/>
      </c>
      <c r="L1379" s="414"/>
      <c r="M1379" s="275"/>
      <c r="N1379" s="275"/>
      <c r="O1379" s="414"/>
      <c r="P1379" s="414"/>
      <c r="Q1379" s="414"/>
      <c r="R1379" s="414"/>
      <c r="S1379" s="414"/>
      <c r="T1379" s="414"/>
      <c r="U1379" s="414"/>
      <c r="V1379" s="414"/>
      <c r="W1379" s="414"/>
      <c r="X1379" s="414"/>
      <c r="Y1379" s="414"/>
      <c r="Z1379" s="414"/>
      <c r="AA1379" s="414"/>
      <c r="AB1379" s="414"/>
      <c r="AC1379" s="275"/>
      <c r="AD1379" s="275"/>
      <c r="AE1379" s="275"/>
      <c r="AF1379" s="275"/>
      <c r="AG1379" s="275"/>
      <c r="AH1379" s="275"/>
      <c r="AI1379" s="275"/>
      <c r="AJ1379" s="275"/>
      <c r="AK1379" s="275"/>
      <c r="AL1379" s="275"/>
    </row>
    <row r="1380" spans="1:38" s="329" customFormat="1" ht="15" customHeight="1">
      <c r="A1380" s="284" t="str">
        <f>IF('Data invoice'!J1496=0,"",'Data invoice'!K1496)</f>
        <v/>
      </c>
      <c r="B1380" s="284" t="str">
        <f>IF('Data invoice'!K1496=0,"",'Data invoice'!L1496)</f>
        <v/>
      </c>
      <c r="C1380" s="284" t="str">
        <f>IF('Data invoice'!L1496=0,"",'Data invoice'!M1496)</f>
        <v/>
      </c>
      <c r="D1380" s="284" t="str">
        <f>IF('Data invoice'!M1496=0,"",'Data invoice'!N1496)</f>
        <v/>
      </c>
      <c r="E1380" s="284" t="str">
        <f>IF('Data invoice'!N1496=0,"",'Data invoice'!O1496)</f>
        <v/>
      </c>
      <c r="F1380" s="284" t="str">
        <f>IF('Data invoice'!O1496=0,"",'Data invoice'!P1496)</f>
        <v/>
      </c>
      <c r="G1380" s="284" t="str">
        <f>IF('Data invoice'!P1496=0,"",'Data invoice'!Q1496)</f>
        <v/>
      </c>
      <c r="H1380" s="284" t="str">
        <f>IF('Data invoice'!Q1496=0,"",'Data invoice'!R1496)</f>
        <v/>
      </c>
      <c r="I1380" s="320" t="str">
        <f>IF('Data invoice'!R1496=0,"",'Data invoice'!S1496)</f>
        <v/>
      </c>
      <c r="J1380" s="367" t="str">
        <f>IF('Data invoice'!S1496=0,"",'Data invoice'!T1496)</f>
        <v/>
      </c>
      <c r="L1380" s="414"/>
      <c r="M1380" s="275"/>
      <c r="N1380" s="275"/>
      <c r="O1380" s="414"/>
      <c r="P1380" s="414"/>
      <c r="Q1380" s="414"/>
      <c r="R1380" s="414"/>
      <c r="S1380" s="414"/>
      <c r="T1380" s="414"/>
      <c r="U1380" s="414"/>
      <c r="V1380" s="414"/>
      <c r="W1380" s="414"/>
      <c r="X1380" s="414"/>
      <c r="Y1380" s="414"/>
      <c r="Z1380" s="414"/>
      <c r="AA1380" s="414"/>
      <c r="AB1380" s="414"/>
      <c r="AC1380" s="275"/>
      <c r="AD1380" s="275"/>
      <c r="AE1380" s="275"/>
      <c r="AF1380" s="275"/>
      <c r="AG1380" s="275"/>
      <c r="AH1380" s="275"/>
      <c r="AI1380" s="275"/>
      <c r="AJ1380" s="275"/>
      <c r="AK1380" s="275"/>
      <c r="AL1380" s="275"/>
    </row>
    <row r="1381" spans="1:38" s="329" customFormat="1" ht="15" customHeight="1">
      <c r="A1381" s="284" t="str">
        <f>IF('Data invoice'!J1497=0,"",'Data invoice'!K1497)</f>
        <v/>
      </c>
      <c r="B1381" s="284" t="str">
        <f>IF('Data invoice'!K1497=0,"",'Data invoice'!L1497)</f>
        <v/>
      </c>
      <c r="C1381" s="284" t="str">
        <f>IF('Data invoice'!L1497=0,"",'Data invoice'!M1497)</f>
        <v/>
      </c>
      <c r="D1381" s="284" t="str">
        <f>IF('Data invoice'!M1497=0,"",'Data invoice'!N1497)</f>
        <v/>
      </c>
      <c r="E1381" s="284" t="str">
        <f>IF('Data invoice'!N1497=0,"",'Data invoice'!O1497)</f>
        <v/>
      </c>
      <c r="F1381" s="284" t="str">
        <f>IF('Data invoice'!O1497=0,"",'Data invoice'!P1497)</f>
        <v/>
      </c>
      <c r="G1381" s="284" t="str">
        <f>IF('Data invoice'!P1497=0,"",'Data invoice'!Q1497)</f>
        <v/>
      </c>
      <c r="H1381" s="284" t="str">
        <f>IF('Data invoice'!Q1497=0,"",'Data invoice'!R1497)</f>
        <v/>
      </c>
      <c r="I1381" s="320" t="str">
        <f>IF('Data invoice'!R1497=0,"",'Data invoice'!S1497)</f>
        <v/>
      </c>
      <c r="J1381" s="367" t="str">
        <f>IF('Data invoice'!S1497=0,"",'Data invoice'!T1497)</f>
        <v/>
      </c>
      <c r="L1381" s="414"/>
      <c r="M1381" s="275"/>
      <c r="N1381" s="275"/>
      <c r="O1381" s="414"/>
      <c r="P1381" s="414"/>
      <c r="Q1381" s="414"/>
      <c r="R1381" s="414"/>
      <c r="S1381" s="414"/>
      <c r="T1381" s="414"/>
      <c r="U1381" s="414"/>
      <c r="V1381" s="414"/>
      <c r="W1381" s="414"/>
      <c r="X1381" s="414"/>
      <c r="Y1381" s="414"/>
      <c r="Z1381" s="414"/>
      <c r="AA1381" s="414"/>
      <c r="AB1381" s="414"/>
      <c r="AC1381" s="275"/>
      <c r="AD1381" s="275"/>
      <c r="AE1381" s="275"/>
      <c r="AF1381" s="275"/>
      <c r="AG1381" s="275"/>
      <c r="AH1381" s="275"/>
      <c r="AI1381" s="275"/>
      <c r="AJ1381" s="275"/>
      <c r="AK1381" s="275"/>
      <c r="AL1381" s="275"/>
    </row>
    <row r="1382" spans="1:38" s="329" customFormat="1" ht="15" customHeight="1">
      <c r="A1382" s="284" t="str">
        <f>IF('Data invoice'!J1498=0,"",'Data invoice'!K1498)</f>
        <v/>
      </c>
      <c r="B1382" s="284" t="str">
        <f>IF('Data invoice'!K1498=0,"",'Data invoice'!L1498)</f>
        <v/>
      </c>
      <c r="C1382" s="284" t="str">
        <f>IF('Data invoice'!L1498=0,"",'Data invoice'!M1498)</f>
        <v/>
      </c>
      <c r="D1382" s="284" t="str">
        <f>IF('Data invoice'!M1498=0,"",'Data invoice'!N1498)</f>
        <v/>
      </c>
      <c r="E1382" s="284" t="str">
        <f>IF('Data invoice'!N1498=0,"",'Data invoice'!O1498)</f>
        <v/>
      </c>
      <c r="F1382" s="284" t="str">
        <f>IF('Data invoice'!O1498=0,"",'Data invoice'!P1498)</f>
        <v/>
      </c>
      <c r="G1382" s="284" t="str">
        <f>IF('Data invoice'!P1498=0,"",'Data invoice'!Q1498)</f>
        <v/>
      </c>
      <c r="H1382" s="284" t="str">
        <f>IF('Data invoice'!Q1498=0,"",'Data invoice'!R1498)</f>
        <v/>
      </c>
      <c r="I1382" s="320" t="str">
        <f>IF('Data invoice'!R1498=0,"",'Data invoice'!S1498)</f>
        <v/>
      </c>
      <c r="J1382" s="367" t="str">
        <f>IF('Data invoice'!S1498=0,"",'Data invoice'!T1498)</f>
        <v/>
      </c>
      <c r="L1382" s="414"/>
      <c r="M1382" s="275"/>
      <c r="N1382" s="275"/>
      <c r="O1382" s="414"/>
      <c r="P1382" s="414"/>
      <c r="Q1382" s="414"/>
      <c r="R1382" s="414"/>
      <c r="S1382" s="414"/>
      <c r="T1382" s="414"/>
      <c r="U1382" s="414"/>
      <c r="V1382" s="414"/>
      <c r="W1382" s="414"/>
      <c r="X1382" s="414"/>
      <c r="Y1382" s="414"/>
      <c r="Z1382" s="414"/>
      <c r="AA1382" s="414"/>
      <c r="AB1382" s="414"/>
      <c r="AC1382" s="275"/>
      <c r="AD1382" s="275"/>
      <c r="AE1382" s="275"/>
      <c r="AF1382" s="275"/>
      <c r="AG1382" s="275"/>
      <c r="AH1382" s="275"/>
      <c r="AI1382" s="275"/>
      <c r="AJ1382" s="275"/>
      <c r="AK1382" s="275"/>
      <c r="AL1382" s="275"/>
    </row>
    <row r="1383" spans="1:38" s="329" customFormat="1" ht="15" customHeight="1">
      <c r="A1383" s="284" t="str">
        <f>IF('Data invoice'!J1499=0,"",'Data invoice'!K1499)</f>
        <v/>
      </c>
      <c r="B1383" s="284" t="str">
        <f>IF('Data invoice'!K1499=0,"",'Data invoice'!L1499)</f>
        <v/>
      </c>
      <c r="C1383" s="284" t="str">
        <f>IF('Data invoice'!L1499=0,"",'Data invoice'!M1499)</f>
        <v/>
      </c>
      <c r="D1383" s="284" t="str">
        <f>IF('Data invoice'!M1499=0,"",'Data invoice'!N1499)</f>
        <v/>
      </c>
      <c r="E1383" s="284" t="str">
        <f>IF('Data invoice'!N1499=0,"",'Data invoice'!O1499)</f>
        <v/>
      </c>
      <c r="F1383" s="284" t="str">
        <f>IF('Data invoice'!O1499=0,"",'Data invoice'!P1499)</f>
        <v/>
      </c>
      <c r="G1383" s="284" t="str">
        <f>IF('Data invoice'!P1499=0,"",'Data invoice'!Q1499)</f>
        <v/>
      </c>
      <c r="H1383" s="284" t="str">
        <f>IF('Data invoice'!Q1499=0,"",'Data invoice'!R1499)</f>
        <v/>
      </c>
      <c r="I1383" s="320" t="str">
        <f>IF('Data invoice'!R1499=0,"",'Data invoice'!S1499)</f>
        <v/>
      </c>
      <c r="J1383" s="367" t="str">
        <f>IF('Data invoice'!S1499=0,"",'Data invoice'!T1499)</f>
        <v/>
      </c>
      <c r="L1383" s="414"/>
      <c r="M1383" s="275"/>
      <c r="N1383" s="275"/>
      <c r="O1383" s="414"/>
      <c r="P1383" s="414"/>
      <c r="Q1383" s="414"/>
      <c r="R1383" s="414"/>
      <c r="S1383" s="414"/>
      <c r="T1383" s="414"/>
      <c r="U1383" s="414"/>
      <c r="V1383" s="414"/>
      <c r="W1383" s="414"/>
      <c r="X1383" s="414"/>
      <c r="Y1383" s="414"/>
      <c r="Z1383" s="414"/>
      <c r="AA1383" s="414"/>
      <c r="AB1383" s="414"/>
      <c r="AC1383" s="275"/>
      <c r="AD1383" s="275"/>
      <c r="AE1383" s="275"/>
      <c r="AF1383" s="275"/>
      <c r="AG1383" s="275"/>
      <c r="AH1383" s="275"/>
      <c r="AI1383" s="275"/>
      <c r="AJ1383" s="275"/>
      <c r="AK1383" s="275"/>
      <c r="AL1383" s="275"/>
    </row>
    <row r="1384" spans="1:38" s="329" customFormat="1" ht="15" customHeight="1">
      <c r="A1384" s="284" t="str">
        <f>IF('Data invoice'!J1500=0,"",'Data invoice'!K1500)</f>
        <v/>
      </c>
      <c r="B1384" s="284" t="str">
        <f>IF('Data invoice'!K1500=0,"",'Data invoice'!L1500)</f>
        <v/>
      </c>
      <c r="C1384" s="284" t="str">
        <f>IF('Data invoice'!L1500=0,"",'Data invoice'!M1500)</f>
        <v/>
      </c>
      <c r="D1384" s="284" t="str">
        <f>IF('Data invoice'!M1500=0,"",'Data invoice'!N1500)</f>
        <v/>
      </c>
      <c r="E1384" s="284" t="str">
        <f>IF('Data invoice'!N1500=0,"",'Data invoice'!O1500)</f>
        <v/>
      </c>
      <c r="F1384" s="284" t="str">
        <f>IF('Data invoice'!O1500=0,"",'Data invoice'!P1500)</f>
        <v/>
      </c>
      <c r="G1384" s="284" t="str">
        <f>IF('Data invoice'!P1500=0,"",'Data invoice'!Q1500)</f>
        <v/>
      </c>
      <c r="H1384" s="284" t="str">
        <f>IF('Data invoice'!Q1500=0,"",'Data invoice'!R1500)</f>
        <v/>
      </c>
      <c r="I1384" s="320" t="str">
        <f>IF('Data invoice'!R1500=0,"",'Data invoice'!S1500)</f>
        <v/>
      </c>
      <c r="J1384" s="367" t="str">
        <f>IF('Data invoice'!S1500=0,"",'Data invoice'!T1500)</f>
        <v/>
      </c>
      <c r="L1384" s="414"/>
      <c r="M1384" s="275"/>
      <c r="N1384" s="275"/>
      <c r="O1384" s="414"/>
      <c r="P1384" s="414"/>
      <c r="Q1384" s="414"/>
      <c r="R1384" s="414"/>
      <c r="S1384" s="414"/>
      <c r="T1384" s="414"/>
      <c r="U1384" s="414"/>
      <c r="V1384" s="414"/>
      <c r="W1384" s="414"/>
      <c r="X1384" s="414"/>
      <c r="Y1384" s="414"/>
      <c r="Z1384" s="414"/>
      <c r="AA1384" s="414"/>
      <c r="AB1384" s="414"/>
      <c r="AC1384" s="275"/>
      <c r="AD1384" s="275"/>
      <c r="AE1384" s="275"/>
      <c r="AF1384" s="275"/>
      <c r="AG1384" s="275"/>
      <c r="AH1384" s="275"/>
      <c r="AI1384" s="275"/>
      <c r="AJ1384" s="275"/>
      <c r="AK1384" s="275"/>
      <c r="AL1384" s="275"/>
    </row>
    <row r="1385" spans="1:38" s="329" customFormat="1" ht="15" customHeight="1">
      <c r="A1385" s="284" t="str">
        <f>IF('Data invoice'!J1501=0,"",'Data invoice'!K1501)</f>
        <v/>
      </c>
      <c r="B1385" s="284" t="str">
        <f>IF('Data invoice'!K1501=0,"",'Data invoice'!L1501)</f>
        <v/>
      </c>
      <c r="C1385" s="284" t="str">
        <f>IF('Data invoice'!L1501=0,"",'Data invoice'!M1501)</f>
        <v/>
      </c>
      <c r="D1385" s="284" t="str">
        <f>IF('Data invoice'!M1501=0,"",'Data invoice'!N1501)</f>
        <v/>
      </c>
      <c r="E1385" s="284" t="str">
        <f>IF('Data invoice'!N1501=0,"",'Data invoice'!O1501)</f>
        <v/>
      </c>
      <c r="F1385" s="284" t="str">
        <f>IF('Data invoice'!O1501=0,"",'Data invoice'!P1501)</f>
        <v/>
      </c>
      <c r="G1385" s="284" t="str">
        <f>IF('Data invoice'!P1501=0,"",'Data invoice'!Q1501)</f>
        <v/>
      </c>
      <c r="H1385" s="284" t="str">
        <f>IF('Data invoice'!Q1501=0,"",'Data invoice'!R1501)</f>
        <v/>
      </c>
      <c r="I1385" s="320" t="str">
        <f>IF('Data invoice'!R1501=0,"",'Data invoice'!S1501)</f>
        <v/>
      </c>
      <c r="J1385" s="367" t="str">
        <f>IF('Data invoice'!S1501=0,"",'Data invoice'!T1501)</f>
        <v/>
      </c>
      <c r="L1385" s="414"/>
      <c r="M1385" s="275"/>
      <c r="N1385" s="275"/>
      <c r="O1385" s="414"/>
      <c r="P1385" s="414"/>
      <c r="Q1385" s="414"/>
      <c r="R1385" s="414"/>
      <c r="S1385" s="414"/>
      <c r="T1385" s="414"/>
      <c r="U1385" s="414"/>
      <c r="V1385" s="414"/>
      <c r="W1385" s="414"/>
      <c r="X1385" s="414"/>
      <c r="Y1385" s="414"/>
      <c r="Z1385" s="414"/>
      <c r="AA1385" s="414"/>
      <c r="AB1385" s="414"/>
      <c r="AC1385" s="275"/>
      <c r="AD1385" s="275"/>
      <c r="AE1385" s="275"/>
      <c r="AF1385" s="275"/>
      <c r="AG1385" s="275"/>
      <c r="AH1385" s="275"/>
      <c r="AI1385" s="275"/>
      <c r="AJ1385" s="275"/>
      <c r="AK1385" s="275"/>
      <c r="AL1385" s="275"/>
    </row>
    <row r="1386" spans="1:38" s="329" customFormat="1" ht="15" customHeight="1">
      <c r="A1386" s="284" t="str">
        <f>IF('Data invoice'!J1502=0,"",'Data invoice'!K1502)</f>
        <v/>
      </c>
      <c r="B1386" s="284" t="str">
        <f>IF('Data invoice'!K1502=0,"",'Data invoice'!L1502)</f>
        <v/>
      </c>
      <c r="C1386" s="284" t="str">
        <f>IF('Data invoice'!L1502=0,"",'Data invoice'!M1502)</f>
        <v/>
      </c>
      <c r="D1386" s="284" t="str">
        <f>IF('Data invoice'!M1502=0,"",'Data invoice'!N1502)</f>
        <v/>
      </c>
      <c r="E1386" s="284" t="str">
        <f>IF('Data invoice'!N1502=0,"",'Data invoice'!O1502)</f>
        <v/>
      </c>
      <c r="F1386" s="284" t="str">
        <f>IF('Data invoice'!O1502=0,"",'Data invoice'!P1502)</f>
        <v/>
      </c>
      <c r="G1386" s="284" t="str">
        <f>IF('Data invoice'!P1502=0,"",'Data invoice'!Q1502)</f>
        <v/>
      </c>
      <c r="H1386" s="284" t="str">
        <f>IF('Data invoice'!Q1502=0,"",'Data invoice'!R1502)</f>
        <v/>
      </c>
      <c r="I1386" s="320" t="str">
        <f>IF('Data invoice'!R1502=0,"",'Data invoice'!S1502)</f>
        <v/>
      </c>
      <c r="J1386" s="367" t="str">
        <f>IF('Data invoice'!S1502=0,"",'Data invoice'!T1502)</f>
        <v/>
      </c>
      <c r="L1386" s="414"/>
      <c r="M1386" s="275"/>
      <c r="N1386" s="275"/>
      <c r="O1386" s="414"/>
      <c r="P1386" s="414"/>
      <c r="Q1386" s="414"/>
      <c r="R1386" s="414"/>
      <c r="S1386" s="414"/>
      <c r="T1386" s="414"/>
      <c r="U1386" s="414"/>
      <c r="V1386" s="414"/>
      <c r="W1386" s="414"/>
      <c r="X1386" s="414"/>
      <c r="Y1386" s="414"/>
      <c r="Z1386" s="414"/>
      <c r="AA1386" s="414"/>
      <c r="AB1386" s="414"/>
      <c r="AC1386" s="275"/>
      <c r="AD1386" s="275"/>
      <c r="AE1386" s="275"/>
      <c r="AF1386" s="275"/>
      <c r="AG1386" s="275"/>
      <c r="AH1386" s="275"/>
      <c r="AI1386" s="275"/>
      <c r="AJ1386" s="275"/>
      <c r="AK1386" s="275"/>
      <c r="AL1386" s="275"/>
    </row>
    <row r="1387" spans="1:38" s="329" customFormat="1" ht="15" customHeight="1">
      <c r="A1387" s="284" t="str">
        <f>IF('Data invoice'!J1503=0,"",'Data invoice'!K1503)</f>
        <v/>
      </c>
      <c r="B1387" s="284" t="str">
        <f>IF('Data invoice'!K1503=0,"",'Data invoice'!L1503)</f>
        <v/>
      </c>
      <c r="C1387" s="284" t="str">
        <f>IF('Data invoice'!L1503=0,"",'Data invoice'!M1503)</f>
        <v/>
      </c>
      <c r="D1387" s="284" t="str">
        <f>IF('Data invoice'!M1503=0,"",'Data invoice'!N1503)</f>
        <v/>
      </c>
      <c r="E1387" s="284" t="str">
        <f>IF('Data invoice'!N1503=0,"",'Data invoice'!O1503)</f>
        <v/>
      </c>
      <c r="F1387" s="284" t="str">
        <f>IF('Data invoice'!O1503=0,"",'Data invoice'!P1503)</f>
        <v/>
      </c>
      <c r="G1387" s="284" t="str">
        <f>IF('Data invoice'!P1503=0,"",'Data invoice'!Q1503)</f>
        <v/>
      </c>
      <c r="H1387" s="284" t="str">
        <f>IF('Data invoice'!Q1503=0,"",'Data invoice'!R1503)</f>
        <v/>
      </c>
      <c r="I1387" s="320" t="str">
        <f>IF('Data invoice'!R1503=0,"",'Data invoice'!S1503)</f>
        <v/>
      </c>
      <c r="J1387" s="367" t="str">
        <f>IF('Data invoice'!S1503=0,"",'Data invoice'!T1503)</f>
        <v/>
      </c>
      <c r="L1387" s="414"/>
      <c r="M1387" s="275"/>
      <c r="N1387" s="275"/>
      <c r="O1387" s="414"/>
      <c r="P1387" s="414"/>
      <c r="Q1387" s="414"/>
      <c r="R1387" s="414"/>
      <c r="S1387" s="414"/>
      <c r="T1387" s="414"/>
      <c r="U1387" s="414"/>
      <c r="V1387" s="414"/>
      <c r="W1387" s="414"/>
      <c r="X1387" s="414"/>
      <c r="Y1387" s="414"/>
      <c r="Z1387" s="414"/>
      <c r="AA1387" s="414"/>
      <c r="AB1387" s="414"/>
      <c r="AC1387" s="275"/>
      <c r="AD1387" s="275"/>
      <c r="AE1387" s="275"/>
      <c r="AF1387" s="275"/>
      <c r="AG1387" s="275"/>
      <c r="AH1387" s="275"/>
      <c r="AI1387" s="275"/>
      <c r="AJ1387" s="275"/>
      <c r="AK1387" s="275"/>
      <c r="AL1387" s="275"/>
    </row>
    <row r="1388" spans="1:38" s="329" customFormat="1" ht="15" customHeight="1">
      <c r="A1388" s="284" t="str">
        <f>IF('Data invoice'!J1504=0,"",'Data invoice'!K1504)</f>
        <v/>
      </c>
      <c r="B1388" s="284" t="str">
        <f>IF('Data invoice'!K1504=0,"",'Data invoice'!L1504)</f>
        <v/>
      </c>
      <c r="C1388" s="284" t="str">
        <f>IF('Data invoice'!L1504=0,"",'Data invoice'!M1504)</f>
        <v/>
      </c>
      <c r="D1388" s="284" t="str">
        <f>IF('Data invoice'!M1504=0,"",'Data invoice'!N1504)</f>
        <v/>
      </c>
      <c r="E1388" s="284" t="str">
        <f>IF('Data invoice'!N1504=0,"",'Data invoice'!O1504)</f>
        <v/>
      </c>
      <c r="F1388" s="284" t="str">
        <f>IF('Data invoice'!O1504=0,"",'Data invoice'!P1504)</f>
        <v/>
      </c>
      <c r="G1388" s="284" t="str">
        <f>IF('Data invoice'!P1504=0,"",'Data invoice'!Q1504)</f>
        <v/>
      </c>
      <c r="H1388" s="284" t="str">
        <f>IF('Data invoice'!Q1504=0,"",'Data invoice'!R1504)</f>
        <v/>
      </c>
      <c r="I1388" s="320" t="str">
        <f>IF('Data invoice'!R1504=0,"",'Data invoice'!S1504)</f>
        <v/>
      </c>
      <c r="J1388" s="367" t="str">
        <f>IF('Data invoice'!S1504=0,"",'Data invoice'!T1504)</f>
        <v/>
      </c>
      <c r="L1388" s="414"/>
      <c r="M1388" s="275"/>
      <c r="N1388" s="275"/>
      <c r="O1388" s="414"/>
      <c r="P1388" s="414"/>
      <c r="Q1388" s="414"/>
      <c r="R1388" s="414"/>
      <c r="S1388" s="414"/>
      <c r="T1388" s="414"/>
      <c r="U1388" s="414"/>
      <c r="V1388" s="414"/>
      <c r="W1388" s="414"/>
      <c r="X1388" s="414"/>
      <c r="Y1388" s="414"/>
      <c r="Z1388" s="414"/>
      <c r="AA1388" s="414"/>
      <c r="AB1388" s="414"/>
      <c r="AC1388" s="275"/>
      <c r="AD1388" s="275"/>
      <c r="AE1388" s="275"/>
      <c r="AF1388" s="275"/>
      <c r="AG1388" s="275"/>
      <c r="AH1388" s="275"/>
      <c r="AI1388" s="275"/>
      <c r="AJ1388" s="275"/>
      <c r="AK1388" s="275"/>
      <c r="AL1388" s="275"/>
    </row>
    <row r="1389" spans="1:38" s="329" customFormat="1" ht="15" customHeight="1">
      <c r="A1389" s="284" t="str">
        <f>IF('Data invoice'!J1505=0,"",'Data invoice'!K1505)</f>
        <v/>
      </c>
      <c r="B1389" s="284" t="str">
        <f>IF('Data invoice'!K1505=0,"",'Data invoice'!L1505)</f>
        <v/>
      </c>
      <c r="C1389" s="284" t="str">
        <f>IF('Data invoice'!L1505=0,"",'Data invoice'!M1505)</f>
        <v/>
      </c>
      <c r="D1389" s="284" t="str">
        <f>IF('Data invoice'!M1505=0,"",'Data invoice'!N1505)</f>
        <v/>
      </c>
      <c r="E1389" s="284" t="str">
        <f>IF('Data invoice'!N1505=0,"",'Data invoice'!O1505)</f>
        <v/>
      </c>
      <c r="F1389" s="284" t="str">
        <f>IF('Data invoice'!O1505=0,"",'Data invoice'!P1505)</f>
        <v/>
      </c>
      <c r="G1389" s="284" t="str">
        <f>IF('Data invoice'!P1505=0,"",'Data invoice'!Q1505)</f>
        <v/>
      </c>
      <c r="H1389" s="284" t="str">
        <f>IF('Data invoice'!Q1505=0,"",'Data invoice'!R1505)</f>
        <v/>
      </c>
      <c r="I1389" s="320" t="str">
        <f>IF('Data invoice'!R1505=0,"",'Data invoice'!S1505)</f>
        <v/>
      </c>
      <c r="J1389" s="367" t="str">
        <f>IF('Data invoice'!S1505=0,"",'Data invoice'!T1505)</f>
        <v/>
      </c>
      <c r="L1389" s="414"/>
      <c r="M1389" s="275"/>
      <c r="N1389" s="275"/>
      <c r="O1389" s="414"/>
      <c r="P1389" s="414"/>
      <c r="Q1389" s="414"/>
      <c r="R1389" s="414"/>
      <c r="S1389" s="414"/>
      <c r="T1389" s="414"/>
      <c r="U1389" s="414"/>
      <c r="V1389" s="414"/>
      <c r="W1389" s="414"/>
      <c r="X1389" s="414"/>
      <c r="Y1389" s="414"/>
      <c r="Z1389" s="414"/>
      <c r="AA1389" s="414"/>
      <c r="AB1389" s="414"/>
      <c r="AC1389" s="275"/>
      <c r="AD1389" s="275"/>
      <c r="AE1389" s="275"/>
      <c r="AF1389" s="275"/>
      <c r="AG1389" s="275"/>
      <c r="AH1389" s="275"/>
      <c r="AI1389" s="275"/>
      <c r="AJ1389" s="275"/>
      <c r="AK1389" s="275"/>
      <c r="AL1389" s="275"/>
    </row>
    <row r="1390" spans="1:38" s="329" customFormat="1" ht="15" customHeight="1">
      <c r="A1390" s="284" t="str">
        <f>IF('Data invoice'!J1506=0,"",'Data invoice'!K1506)</f>
        <v/>
      </c>
      <c r="B1390" s="284" t="str">
        <f>IF('Data invoice'!K1506=0,"",'Data invoice'!L1506)</f>
        <v/>
      </c>
      <c r="C1390" s="284" t="str">
        <f>IF('Data invoice'!L1506=0,"",'Data invoice'!M1506)</f>
        <v/>
      </c>
      <c r="D1390" s="284" t="str">
        <f>IF('Data invoice'!M1506=0,"",'Data invoice'!N1506)</f>
        <v/>
      </c>
      <c r="E1390" s="284" t="str">
        <f>IF('Data invoice'!N1506=0,"",'Data invoice'!O1506)</f>
        <v/>
      </c>
      <c r="F1390" s="284" t="str">
        <f>IF('Data invoice'!O1506=0,"",'Data invoice'!P1506)</f>
        <v/>
      </c>
      <c r="G1390" s="284" t="str">
        <f>IF('Data invoice'!P1506=0,"",'Data invoice'!Q1506)</f>
        <v/>
      </c>
      <c r="H1390" s="284" t="str">
        <f>IF('Data invoice'!Q1506=0,"",'Data invoice'!R1506)</f>
        <v/>
      </c>
      <c r="I1390" s="320" t="str">
        <f>IF('Data invoice'!R1506=0,"",'Data invoice'!S1506)</f>
        <v/>
      </c>
      <c r="J1390" s="367" t="str">
        <f>IF('Data invoice'!S1506=0,"",'Data invoice'!T1506)</f>
        <v/>
      </c>
      <c r="L1390" s="414"/>
      <c r="M1390" s="275"/>
      <c r="N1390" s="275"/>
      <c r="O1390" s="414"/>
      <c r="P1390" s="414"/>
      <c r="Q1390" s="414"/>
      <c r="R1390" s="414"/>
      <c r="S1390" s="414"/>
      <c r="T1390" s="414"/>
      <c r="U1390" s="414"/>
      <c r="V1390" s="414"/>
      <c r="W1390" s="414"/>
      <c r="X1390" s="414"/>
      <c r="Y1390" s="414"/>
      <c r="Z1390" s="414"/>
      <c r="AA1390" s="414"/>
      <c r="AB1390" s="414"/>
      <c r="AC1390" s="275"/>
      <c r="AD1390" s="275"/>
      <c r="AE1390" s="275"/>
      <c r="AF1390" s="275"/>
      <c r="AG1390" s="275"/>
      <c r="AH1390" s="275"/>
      <c r="AI1390" s="275"/>
      <c r="AJ1390" s="275"/>
      <c r="AK1390" s="275"/>
      <c r="AL1390" s="275"/>
    </row>
    <row r="1391" spans="1:38" s="329" customFormat="1" ht="15" customHeight="1">
      <c r="A1391" s="284" t="str">
        <f>IF('Data invoice'!J1507=0,"",'Data invoice'!K1507)</f>
        <v/>
      </c>
      <c r="B1391" s="284" t="str">
        <f>IF('Data invoice'!K1507=0,"",'Data invoice'!L1507)</f>
        <v/>
      </c>
      <c r="C1391" s="284" t="str">
        <f>IF('Data invoice'!L1507=0,"",'Data invoice'!M1507)</f>
        <v/>
      </c>
      <c r="D1391" s="284" t="str">
        <f>IF('Data invoice'!M1507=0,"",'Data invoice'!N1507)</f>
        <v/>
      </c>
      <c r="E1391" s="284" t="str">
        <f>IF('Data invoice'!N1507=0,"",'Data invoice'!O1507)</f>
        <v/>
      </c>
      <c r="F1391" s="284" t="str">
        <f>IF('Data invoice'!O1507=0,"",'Data invoice'!P1507)</f>
        <v/>
      </c>
      <c r="G1391" s="284" t="str">
        <f>IF('Data invoice'!P1507=0,"",'Data invoice'!Q1507)</f>
        <v/>
      </c>
      <c r="H1391" s="284" t="str">
        <f>IF('Data invoice'!Q1507=0,"",'Data invoice'!R1507)</f>
        <v/>
      </c>
      <c r="I1391" s="320" t="str">
        <f>IF('Data invoice'!R1507=0,"",'Data invoice'!S1507)</f>
        <v/>
      </c>
      <c r="J1391" s="367" t="str">
        <f>IF('Data invoice'!S1507=0,"",'Data invoice'!T1507)</f>
        <v/>
      </c>
      <c r="L1391" s="414"/>
      <c r="M1391" s="275"/>
      <c r="N1391" s="275"/>
      <c r="O1391" s="414"/>
      <c r="P1391" s="414"/>
      <c r="Q1391" s="414"/>
      <c r="R1391" s="414"/>
      <c r="S1391" s="414"/>
      <c r="T1391" s="414"/>
      <c r="U1391" s="414"/>
      <c r="V1391" s="414"/>
      <c r="W1391" s="414"/>
      <c r="X1391" s="414"/>
      <c r="Y1391" s="414"/>
      <c r="Z1391" s="414"/>
      <c r="AA1391" s="414"/>
      <c r="AB1391" s="414"/>
      <c r="AC1391" s="275"/>
      <c r="AD1391" s="275"/>
      <c r="AE1391" s="275"/>
      <c r="AF1391" s="275"/>
      <c r="AG1391" s="275"/>
      <c r="AH1391" s="275"/>
      <c r="AI1391" s="275"/>
      <c r="AJ1391" s="275"/>
      <c r="AK1391" s="275"/>
      <c r="AL1391" s="275"/>
    </row>
    <row r="1392" spans="1:38" s="329" customFormat="1" ht="15" customHeight="1">
      <c r="A1392" s="284" t="str">
        <f>IF('Data invoice'!J1508=0,"",'Data invoice'!K1508)</f>
        <v/>
      </c>
      <c r="B1392" s="284" t="str">
        <f>IF('Data invoice'!K1508=0,"",'Data invoice'!L1508)</f>
        <v/>
      </c>
      <c r="C1392" s="284" t="str">
        <f>IF('Data invoice'!L1508=0,"",'Data invoice'!M1508)</f>
        <v/>
      </c>
      <c r="D1392" s="284" t="str">
        <f>IF('Data invoice'!M1508=0,"",'Data invoice'!N1508)</f>
        <v/>
      </c>
      <c r="E1392" s="284" t="str">
        <f>IF('Data invoice'!N1508=0,"",'Data invoice'!O1508)</f>
        <v/>
      </c>
      <c r="F1392" s="284" t="str">
        <f>IF('Data invoice'!O1508=0,"",'Data invoice'!P1508)</f>
        <v/>
      </c>
      <c r="G1392" s="284" t="str">
        <f>IF('Data invoice'!P1508=0,"",'Data invoice'!Q1508)</f>
        <v/>
      </c>
      <c r="H1392" s="284" t="str">
        <f>IF('Data invoice'!Q1508=0,"",'Data invoice'!R1508)</f>
        <v/>
      </c>
      <c r="I1392" s="320" t="str">
        <f>IF('Data invoice'!R1508=0,"",'Data invoice'!S1508)</f>
        <v/>
      </c>
      <c r="J1392" s="367" t="str">
        <f>IF('Data invoice'!S1508=0,"",'Data invoice'!T1508)</f>
        <v/>
      </c>
      <c r="L1392" s="414"/>
      <c r="M1392" s="275"/>
      <c r="N1392" s="275"/>
      <c r="O1392" s="414"/>
      <c r="P1392" s="414"/>
      <c r="Q1392" s="414"/>
      <c r="R1392" s="414"/>
      <c r="S1392" s="414"/>
      <c r="T1392" s="414"/>
      <c r="U1392" s="414"/>
      <c r="V1392" s="414"/>
      <c r="W1392" s="414"/>
      <c r="X1392" s="414"/>
      <c r="Y1392" s="414"/>
      <c r="Z1392" s="414"/>
      <c r="AA1392" s="414"/>
      <c r="AB1392" s="414"/>
      <c r="AC1392" s="275"/>
      <c r="AD1392" s="275"/>
      <c r="AE1392" s="275"/>
      <c r="AF1392" s="275"/>
      <c r="AG1392" s="275"/>
      <c r="AH1392" s="275"/>
      <c r="AI1392" s="275"/>
      <c r="AJ1392" s="275"/>
      <c r="AK1392" s="275"/>
      <c r="AL1392" s="275"/>
    </row>
    <row r="1393" spans="1:38" s="329" customFormat="1" ht="15" customHeight="1">
      <c r="A1393" s="284" t="str">
        <f>IF('Data invoice'!J1509=0,"",'Data invoice'!K1509)</f>
        <v/>
      </c>
      <c r="B1393" s="284" t="str">
        <f>IF('Data invoice'!K1509=0,"",'Data invoice'!L1509)</f>
        <v/>
      </c>
      <c r="C1393" s="284" t="str">
        <f>IF('Data invoice'!L1509=0,"",'Data invoice'!M1509)</f>
        <v/>
      </c>
      <c r="D1393" s="284" t="str">
        <f>IF('Data invoice'!M1509=0,"",'Data invoice'!N1509)</f>
        <v/>
      </c>
      <c r="E1393" s="284" t="str">
        <f>IF('Data invoice'!N1509=0,"",'Data invoice'!O1509)</f>
        <v/>
      </c>
      <c r="F1393" s="284" t="str">
        <f>IF('Data invoice'!O1509=0,"",'Data invoice'!P1509)</f>
        <v/>
      </c>
      <c r="G1393" s="284" t="str">
        <f>IF('Data invoice'!P1509=0,"",'Data invoice'!Q1509)</f>
        <v/>
      </c>
      <c r="H1393" s="284" t="str">
        <f>IF('Data invoice'!Q1509=0,"",'Data invoice'!R1509)</f>
        <v/>
      </c>
      <c r="I1393" s="320" t="str">
        <f>IF('Data invoice'!R1509=0,"",'Data invoice'!S1509)</f>
        <v/>
      </c>
      <c r="J1393" s="367" t="str">
        <f>IF('Data invoice'!S1509=0,"",'Data invoice'!T1509)</f>
        <v/>
      </c>
      <c r="L1393" s="414"/>
      <c r="M1393" s="275"/>
      <c r="N1393" s="275"/>
      <c r="O1393" s="414"/>
      <c r="P1393" s="414"/>
      <c r="Q1393" s="414"/>
      <c r="R1393" s="414"/>
      <c r="S1393" s="414"/>
      <c r="T1393" s="414"/>
      <c r="U1393" s="414"/>
      <c r="V1393" s="414"/>
      <c r="W1393" s="414"/>
      <c r="X1393" s="414"/>
      <c r="Y1393" s="414"/>
      <c r="Z1393" s="414"/>
      <c r="AA1393" s="414"/>
      <c r="AB1393" s="414"/>
      <c r="AC1393" s="275"/>
      <c r="AD1393" s="275"/>
      <c r="AE1393" s="275"/>
      <c r="AF1393" s="275"/>
      <c r="AG1393" s="275"/>
      <c r="AH1393" s="275"/>
      <c r="AI1393" s="275"/>
      <c r="AJ1393" s="275"/>
      <c r="AK1393" s="275"/>
      <c r="AL1393" s="275"/>
    </row>
    <row r="1394" spans="1:38" s="329" customFormat="1" ht="15" customHeight="1">
      <c r="A1394" s="284" t="str">
        <f>IF('Data invoice'!J1510=0,"",'Data invoice'!K1510)</f>
        <v/>
      </c>
      <c r="B1394" s="284" t="str">
        <f>IF('Data invoice'!K1510=0,"",'Data invoice'!L1510)</f>
        <v/>
      </c>
      <c r="C1394" s="284" t="str">
        <f>IF('Data invoice'!L1510=0,"",'Data invoice'!M1510)</f>
        <v/>
      </c>
      <c r="D1394" s="284" t="str">
        <f>IF('Data invoice'!M1510=0,"",'Data invoice'!N1510)</f>
        <v/>
      </c>
      <c r="E1394" s="284" t="str">
        <f>IF('Data invoice'!N1510=0,"",'Data invoice'!O1510)</f>
        <v/>
      </c>
      <c r="F1394" s="284" t="str">
        <f>IF('Data invoice'!O1510=0,"",'Data invoice'!P1510)</f>
        <v/>
      </c>
      <c r="G1394" s="284" t="str">
        <f>IF('Data invoice'!P1510=0,"",'Data invoice'!Q1510)</f>
        <v/>
      </c>
      <c r="H1394" s="284" t="str">
        <f>IF('Data invoice'!Q1510=0,"",'Data invoice'!R1510)</f>
        <v/>
      </c>
      <c r="I1394" s="320" t="str">
        <f>IF('Data invoice'!R1510=0,"",'Data invoice'!S1510)</f>
        <v/>
      </c>
      <c r="J1394" s="367" t="str">
        <f>IF('Data invoice'!S1510=0,"",'Data invoice'!T1510)</f>
        <v/>
      </c>
      <c r="L1394" s="414"/>
      <c r="M1394" s="275"/>
      <c r="N1394" s="275"/>
      <c r="O1394" s="414"/>
      <c r="P1394" s="414"/>
      <c r="Q1394" s="414"/>
      <c r="R1394" s="414"/>
      <c r="S1394" s="414"/>
      <c r="T1394" s="414"/>
      <c r="U1394" s="414"/>
      <c r="V1394" s="414"/>
      <c r="W1394" s="414"/>
      <c r="X1394" s="414"/>
      <c r="Y1394" s="414"/>
      <c r="Z1394" s="414"/>
      <c r="AA1394" s="414"/>
      <c r="AB1394" s="414"/>
      <c r="AC1394" s="275"/>
      <c r="AD1394" s="275"/>
      <c r="AE1394" s="275"/>
      <c r="AF1394" s="275"/>
      <c r="AG1394" s="275"/>
      <c r="AH1394" s="275"/>
      <c r="AI1394" s="275"/>
      <c r="AJ1394" s="275"/>
      <c r="AK1394" s="275"/>
      <c r="AL1394" s="275"/>
    </row>
    <row r="1395" spans="1:38" s="329" customFormat="1" ht="15" customHeight="1">
      <c r="A1395" s="284" t="str">
        <f>IF('Data invoice'!J1511=0,"",'Data invoice'!K1511)</f>
        <v/>
      </c>
      <c r="B1395" s="284" t="str">
        <f>IF('Data invoice'!K1511=0,"",'Data invoice'!L1511)</f>
        <v/>
      </c>
      <c r="C1395" s="284" t="str">
        <f>IF('Data invoice'!L1511=0,"",'Data invoice'!M1511)</f>
        <v/>
      </c>
      <c r="D1395" s="284" t="str">
        <f>IF('Data invoice'!M1511=0,"",'Data invoice'!N1511)</f>
        <v/>
      </c>
      <c r="E1395" s="284" t="str">
        <f>IF('Data invoice'!N1511=0,"",'Data invoice'!O1511)</f>
        <v/>
      </c>
      <c r="F1395" s="284" t="str">
        <f>IF('Data invoice'!O1511=0,"",'Data invoice'!P1511)</f>
        <v/>
      </c>
      <c r="G1395" s="284" t="str">
        <f>IF('Data invoice'!P1511=0,"",'Data invoice'!Q1511)</f>
        <v/>
      </c>
      <c r="H1395" s="284" t="str">
        <f>IF('Data invoice'!Q1511=0,"",'Data invoice'!R1511)</f>
        <v/>
      </c>
      <c r="I1395" s="320" t="str">
        <f>IF('Data invoice'!R1511=0,"",'Data invoice'!S1511)</f>
        <v/>
      </c>
      <c r="J1395" s="367" t="str">
        <f>IF('Data invoice'!S1511=0,"",'Data invoice'!T1511)</f>
        <v/>
      </c>
      <c r="L1395" s="414"/>
      <c r="M1395" s="275"/>
      <c r="N1395" s="275"/>
      <c r="O1395" s="414"/>
      <c r="P1395" s="414"/>
      <c r="Q1395" s="414"/>
      <c r="R1395" s="414"/>
      <c r="S1395" s="414"/>
      <c r="T1395" s="414"/>
      <c r="U1395" s="414"/>
      <c r="V1395" s="414"/>
      <c r="W1395" s="414"/>
      <c r="X1395" s="414"/>
      <c r="Y1395" s="414"/>
      <c r="Z1395" s="414"/>
      <c r="AA1395" s="414"/>
      <c r="AB1395" s="414"/>
      <c r="AC1395" s="275"/>
      <c r="AD1395" s="275"/>
      <c r="AE1395" s="275"/>
      <c r="AF1395" s="275"/>
      <c r="AG1395" s="275"/>
      <c r="AH1395" s="275"/>
      <c r="AI1395" s="275"/>
      <c r="AJ1395" s="275"/>
      <c r="AK1395" s="275"/>
      <c r="AL1395" s="275"/>
    </row>
    <row r="1396" spans="1:38" s="329" customFormat="1" ht="15" customHeight="1">
      <c r="A1396" s="284" t="str">
        <f>IF('Data invoice'!J1512=0,"",'Data invoice'!K1512)</f>
        <v/>
      </c>
      <c r="B1396" s="284" t="str">
        <f>IF('Data invoice'!K1512=0,"",'Data invoice'!L1512)</f>
        <v/>
      </c>
      <c r="C1396" s="284" t="str">
        <f>IF('Data invoice'!L1512=0,"",'Data invoice'!M1512)</f>
        <v/>
      </c>
      <c r="D1396" s="284" t="str">
        <f>IF('Data invoice'!M1512=0,"",'Data invoice'!N1512)</f>
        <v/>
      </c>
      <c r="E1396" s="284" t="str">
        <f>IF('Data invoice'!N1512=0,"",'Data invoice'!O1512)</f>
        <v/>
      </c>
      <c r="F1396" s="284" t="str">
        <f>IF('Data invoice'!O1512=0,"",'Data invoice'!P1512)</f>
        <v/>
      </c>
      <c r="G1396" s="284" t="str">
        <f>IF('Data invoice'!P1512=0,"",'Data invoice'!Q1512)</f>
        <v/>
      </c>
      <c r="H1396" s="284" t="str">
        <f>IF('Data invoice'!Q1512=0,"",'Data invoice'!R1512)</f>
        <v/>
      </c>
      <c r="I1396" s="320" t="str">
        <f>IF('Data invoice'!R1512=0,"",'Data invoice'!S1512)</f>
        <v/>
      </c>
      <c r="J1396" s="367" t="str">
        <f>IF('Data invoice'!S1512=0,"",'Data invoice'!T1512)</f>
        <v/>
      </c>
      <c r="L1396" s="414"/>
      <c r="M1396" s="275"/>
      <c r="N1396" s="275"/>
      <c r="O1396" s="414"/>
      <c r="P1396" s="414"/>
      <c r="Q1396" s="414"/>
      <c r="R1396" s="414"/>
      <c r="S1396" s="414"/>
      <c r="T1396" s="414"/>
      <c r="U1396" s="414"/>
      <c r="V1396" s="414"/>
      <c r="W1396" s="414"/>
      <c r="X1396" s="414"/>
      <c r="Y1396" s="414"/>
      <c r="Z1396" s="414"/>
      <c r="AA1396" s="414"/>
      <c r="AB1396" s="414"/>
      <c r="AC1396" s="275"/>
      <c r="AD1396" s="275"/>
      <c r="AE1396" s="275"/>
      <c r="AF1396" s="275"/>
      <c r="AG1396" s="275"/>
      <c r="AH1396" s="275"/>
      <c r="AI1396" s="275"/>
      <c r="AJ1396" s="275"/>
      <c r="AK1396" s="275"/>
      <c r="AL1396" s="275"/>
    </row>
    <row r="1397" spans="1:38" s="329" customFormat="1" ht="15" customHeight="1">
      <c r="A1397" s="284" t="str">
        <f>IF('Data invoice'!J1513=0,"",'Data invoice'!K1513)</f>
        <v/>
      </c>
      <c r="B1397" s="284" t="str">
        <f>IF('Data invoice'!K1513=0,"",'Data invoice'!L1513)</f>
        <v/>
      </c>
      <c r="C1397" s="284" t="str">
        <f>IF('Data invoice'!L1513=0,"",'Data invoice'!M1513)</f>
        <v/>
      </c>
      <c r="D1397" s="284" t="str">
        <f>IF('Data invoice'!M1513=0,"",'Data invoice'!N1513)</f>
        <v/>
      </c>
      <c r="E1397" s="284" t="str">
        <f>IF('Data invoice'!N1513=0,"",'Data invoice'!O1513)</f>
        <v/>
      </c>
      <c r="F1397" s="284" t="str">
        <f>IF('Data invoice'!O1513=0,"",'Data invoice'!P1513)</f>
        <v/>
      </c>
      <c r="G1397" s="284" t="str">
        <f>IF('Data invoice'!P1513=0,"",'Data invoice'!Q1513)</f>
        <v/>
      </c>
      <c r="H1397" s="284" t="str">
        <f>IF('Data invoice'!Q1513=0,"",'Data invoice'!R1513)</f>
        <v/>
      </c>
      <c r="I1397" s="320" t="str">
        <f>IF('Data invoice'!R1513=0,"",'Data invoice'!S1513)</f>
        <v/>
      </c>
      <c r="J1397" s="367" t="str">
        <f>IF('Data invoice'!S1513=0,"",'Data invoice'!T1513)</f>
        <v/>
      </c>
      <c r="L1397" s="414"/>
      <c r="M1397" s="275"/>
      <c r="N1397" s="275"/>
      <c r="O1397" s="414"/>
      <c r="P1397" s="414"/>
      <c r="Q1397" s="414"/>
      <c r="R1397" s="414"/>
      <c r="S1397" s="414"/>
      <c r="T1397" s="414"/>
      <c r="U1397" s="414"/>
      <c r="V1397" s="414"/>
      <c r="W1397" s="414"/>
      <c r="X1397" s="414"/>
      <c r="Y1397" s="414"/>
      <c r="Z1397" s="414"/>
      <c r="AA1397" s="414"/>
      <c r="AB1397" s="414"/>
      <c r="AC1397" s="275"/>
      <c r="AD1397" s="275"/>
      <c r="AE1397" s="275"/>
      <c r="AF1397" s="275"/>
      <c r="AG1397" s="275"/>
      <c r="AH1397" s="275"/>
      <c r="AI1397" s="275"/>
      <c r="AJ1397" s="275"/>
      <c r="AK1397" s="275"/>
      <c r="AL1397" s="275"/>
    </row>
    <row r="1398" spans="1:38" s="329" customFormat="1" ht="15" customHeight="1">
      <c r="A1398" s="284" t="str">
        <f>IF('Data invoice'!J1514=0,"",'Data invoice'!K1514)</f>
        <v/>
      </c>
      <c r="B1398" s="284" t="str">
        <f>IF('Data invoice'!K1514=0,"",'Data invoice'!L1514)</f>
        <v/>
      </c>
      <c r="C1398" s="284" t="str">
        <f>IF('Data invoice'!L1514=0,"",'Data invoice'!M1514)</f>
        <v/>
      </c>
      <c r="D1398" s="284" t="str">
        <f>IF('Data invoice'!M1514=0,"",'Data invoice'!N1514)</f>
        <v/>
      </c>
      <c r="E1398" s="284" t="str">
        <f>IF('Data invoice'!N1514=0,"",'Data invoice'!O1514)</f>
        <v/>
      </c>
      <c r="F1398" s="284" t="str">
        <f>IF('Data invoice'!O1514=0,"",'Data invoice'!P1514)</f>
        <v/>
      </c>
      <c r="G1398" s="284" t="str">
        <f>IF('Data invoice'!P1514=0,"",'Data invoice'!Q1514)</f>
        <v/>
      </c>
      <c r="H1398" s="284" t="str">
        <f>IF('Data invoice'!Q1514=0,"",'Data invoice'!R1514)</f>
        <v/>
      </c>
      <c r="I1398" s="320" t="str">
        <f>IF('Data invoice'!R1514=0,"",'Data invoice'!S1514)</f>
        <v/>
      </c>
      <c r="J1398" s="367" t="str">
        <f>IF('Data invoice'!S1514=0,"",'Data invoice'!T1514)</f>
        <v/>
      </c>
      <c r="L1398" s="414"/>
      <c r="M1398" s="275"/>
      <c r="N1398" s="275"/>
      <c r="O1398" s="414"/>
      <c r="P1398" s="414"/>
      <c r="Q1398" s="414"/>
      <c r="R1398" s="414"/>
      <c r="S1398" s="414"/>
      <c r="T1398" s="414"/>
      <c r="U1398" s="414"/>
      <c r="V1398" s="414"/>
      <c r="W1398" s="414"/>
      <c r="X1398" s="414"/>
      <c r="Y1398" s="414"/>
      <c r="Z1398" s="414"/>
      <c r="AA1398" s="414"/>
      <c r="AB1398" s="414"/>
      <c r="AC1398" s="275"/>
      <c r="AD1398" s="275"/>
      <c r="AE1398" s="275"/>
      <c r="AF1398" s="275"/>
      <c r="AG1398" s="275"/>
      <c r="AH1398" s="275"/>
      <c r="AI1398" s="275"/>
      <c r="AJ1398" s="275"/>
      <c r="AK1398" s="275"/>
      <c r="AL1398" s="275"/>
    </row>
    <row r="1399" spans="1:38" s="329" customFormat="1" ht="15" customHeight="1">
      <c r="A1399" s="284" t="str">
        <f>IF('Data invoice'!J1515=0,"",'Data invoice'!K1515)</f>
        <v/>
      </c>
      <c r="B1399" s="284" t="str">
        <f>IF('Data invoice'!K1515=0,"",'Data invoice'!L1515)</f>
        <v/>
      </c>
      <c r="C1399" s="284" t="str">
        <f>IF('Data invoice'!L1515=0,"",'Data invoice'!M1515)</f>
        <v/>
      </c>
      <c r="D1399" s="284" t="str">
        <f>IF('Data invoice'!M1515=0,"",'Data invoice'!N1515)</f>
        <v/>
      </c>
      <c r="E1399" s="284" t="str">
        <f>IF('Data invoice'!N1515=0,"",'Data invoice'!O1515)</f>
        <v/>
      </c>
      <c r="F1399" s="284" t="str">
        <f>IF('Data invoice'!O1515=0,"",'Data invoice'!P1515)</f>
        <v/>
      </c>
      <c r="G1399" s="284" t="str">
        <f>IF('Data invoice'!P1515=0,"",'Data invoice'!Q1515)</f>
        <v/>
      </c>
      <c r="H1399" s="284" t="str">
        <f>IF('Data invoice'!Q1515=0,"",'Data invoice'!R1515)</f>
        <v/>
      </c>
      <c r="I1399" s="320" t="str">
        <f>IF('Data invoice'!R1515=0,"",'Data invoice'!S1515)</f>
        <v/>
      </c>
      <c r="J1399" s="367" t="str">
        <f>IF('Data invoice'!S1515=0,"",'Data invoice'!T1515)</f>
        <v/>
      </c>
      <c r="L1399" s="414"/>
      <c r="M1399" s="275"/>
      <c r="N1399" s="275"/>
      <c r="O1399" s="414"/>
      <c r="P1399" s="414"/>
      <c r="Q1399" s="414"/>
      <c r="R1399" s="414"/>
      <c r="S1399" s="414"/>
      <c r="T1399" s="414"/>
      <c r="U1399" s="414"/>
      <c r="V1399" s="414"/>
      <c r="W1399" s="414"/>
      <c r="X1399" s="414"/>
      <c r="Y1399" s="414"/>
      <c r="Z1399" s="414"/>
      <c r="AA1399" s="414"/>
      <c r="AB1399" s="414"/>
      <c r="AC1399" s="275"/>
      <c r="AD1399" s="275"/>
      <c r="AE1399" s="275"/>
      <c r="AF1399" s="275"/>
      <c r="AG1399" s="275"/>
      <c r="AH1399" s="275"/>
      <c r="AI1399" s="275"/>
      <c r="AJ1399" s="275"/>
      <c r="AK1399" s="275"/>
      <c r="AL1399" s="275"/>
    </row>
    <row r="1400" spans="1:38" s="329" customFormat="1" ht="15" customHeight="1">
      <c r="A1400" s="284" t="str">
        <f>IF('Data invoice'!J1516=0,"",'Data invoice'!K1516)</f>
        <v/>
      </c>
      <c r="B1400" s="284" t="str">
        <f>IF('Data invoice'!K1516=0,"",'Data invoice'!L1516)</f>
        <v/>
      </c>
      <c r="C1400" s="284" t="str">
        <f>IF('Data invoice'!L1516=0,"",'Data invoice'!M1516)</f>
        <v/>
      </c>
      <c r="D1400" s="284" t="str">
        <f>IF('Data invoice'!M1516=0,"",'Data invoice'!N1516)</f>
        <v/>
      </c>
      <c r="E1400" s="284" t="str">
        <f>IF('Data invoice'!N1516=0,"",'Data invoice'!O1516)</f>
        <v/>
      </c>
      <c r="F1400" s="284" t="str">
        <f>IF('Data invoice'!O1516=0,"",'Data invoice'!P1516)</f>
        <v/>
      </c>
      <c r="G1400" s="284" t="str">
        <f>IF('Data invoice'!P1516=0,"",'Data invoice'!Q1516)</f>
        <v/>
      </c>
      <c r="H1400" s="284" t="str">
        <f>IF('Data invoice'!Q1516=0,"",'Data invoice'!R1516)</f>
        <v/>
      </c>
      <c r="I1400" s="320" t="str">
        <f>IF('Data invoice'!R1516=0,"",'Data invoice'!S1516)</f>
        <v/>
      </c>
      <c r="J1400" s="367" t="str">
        <f>IF('Data invoice'!S1516=0,"",'Data invoice'!T1516)</f>
        <v/>
      </c>
      <c r="L1400" s="414"/>
      <c r="M1400" s="275"/>
      <c r="N1400" s="275"/>
      <c r="O1400" s="414"/>
      <c r="P1400" s="414"/>
      <c r="Q1400" s="414"/>
      <c r="R1400" s="414"/>
      <c r="S1400" s="414"/>
      <c r="T1400" s="414"/>
      <c r="U1400" s="414"/>
      <c r="V1400" s="414"/>
      <c r="W1400" s="414"/>
      <c r="X1400" s="414"/>
      <c r="Y1400" s="414"/>
      <c r="Z1400" s="414"/>
      <c r="AA1400" s="414"/>
      <c r="AB1400" s="414"/>
      <c r="AC1400" s="275"/>
      <c r="AD1400" s="275"/>
      <c r="AE1400" s="275"/>
      <c r="AF1400" s="275"/>
      <c r="AG1400" s="275"/>
      <c r="AH1400" s="275"/>
      <c r="AI1400" s="275"/>
      <c r="AJ1400" s="275"/>
      <c r="AK1400" s="275"/>
      <c r="AL1400" s="275"/>
    </row>
    <row r="1401" spans="1:38" s="329" customFormat="1" ht="15" customHeight="1">
      <c r="A1401" s="284" t="str">
        <f>IF('Data invoice'!J1517=0,"",'Data invoice'!K1517)</f>
        <v/>
      </c>
      <c r="B1401" s="284" t="str">
        <f>IF('Data invoice'!K1517=0,"",'Data invoice'!L1517)</f>
        <v/>
      </c>
      <c r="C1401" s="284" t="str">
        <f>IF('Data invoice'!L1517=0,"",'Data invoice'!M1517)</f>
        <v/>
      </c>
      <c r="D1401" s="284" t="str">
        <f>IF('Data invoice'!M1517=0,"",'Data invoice'!N1517)</f>
        <v/>
      </c>
      <c r="E1401" s="284" t="str">
        <f>IF('Data invoice'!N1517=0,"",'Data invoice'!O1517)</f>
        <v/>
      </c>
      <c r="F1401" s="284" t="str">
        <f>IF('Data invoice'!O1517=0,"",'Data invoice'!P1517)</f>
        <v/>
      </c>
      <c r="G1401" s="284" t="str">
        <f>IF('Data invoice'!P1517=0,"",'Data invoice'!Q1517)</f>
        <v/>
      </c>
      <c r="H1401" s="284" t="str">
        <f>IF('Data invoice'!Q1517=0,"",'Data invoice'!R1517)</f>
        <v/>
      </c>
      <c r="I1401" s="320" t="str">
        <f>IF('Data invoice'!R1517=0,"",'Data invoice'!S1517)</f>
        <v/>
      </c>
      <c r="J1401" s="367" t="str">
        <f>IF('Data invoice'!S1517=0,"",'Data invoice'!T1517)</f>
        <v/>
      </c>
      <c r="L1401" s="414"/>
      <c r="M1401" s="275"/>
      <c r="N1401" s="275"/>
      <c r="O1401" s="414"/>
      <c r="P1401" s="414"/>
      <c r="Q1401" s="414"/>
      <c r="R1401" s="414"/>
      <c r="S1401" s="414"/>
      <c r="T1401" s="414"/>
      <c r="U1401" s="414"/>
      <c r="V1401" s="414"/>
      <c r="W1401" s="414"/>
      <c r="X1401" s="414"/>
      <c r="Y1401" s="414"/>
      <c r="Z1401" s="414"/>
      <c r="AA1401" s="414"/>
      <c r="AB1401" s="414"/>
      <c r="AC1401" s="275"/>
      <c r="AD1401" s="275"/>
      <c r="AE1401" s="275"/>
      <c r="AF1401" s="275"/>
      <c r="AG1401" s="275"/>
      <c r="AH1401" s="275"/>
      <c r="AI1401" s="275"/>
      <c r="AJ1401" s="275"/>
      <c r="AK1401" s="275"/>
      <c r="AL1401" s="275"/>
    </row>
    <row r="1402" spans="1:38" s="329" customFormat="1" ht="15" customHeight="1">
      <c r="A1402" s="284" t="str">
        <f>IF('Data invoice'!J1518=0,"",'Data invoice'!K1518)</f>
        <v/>
      </c>
      <c r="B1402" s="284" t="str">
        <f>IF('Data invoice'!K1518=0,"",'Data invoice'!L1518)</f>
        <v/>
      </c>
      <c r="C1402" s="284" t="str">
        <f>IF('Data invoice'!L1518=0,"",'Data invoice'!M1518)</f>
        <v/>
      </c>
      <c r="D1402" s="284" t="str">
        <f>IF('Data invoice'!M1518=0,"",'Data invoice'!N1518)</f>
        <v/>
      </c>
      <c r="E1402" s="284" t="str">
        <f>IF('Data invoice'!N1518=0,"",'Data invoice'!O1518)</f>
        <v/>
      </c>
      <c r="F1402" s="284" t="str">
        <f>IF('Data invoice'!O1518=0,"",'Data invoice'!P1518)</f>
        <v/>
      </c>
      <c r="G1402" s="284" t="str">
        <f>IF('Data invoice'!P1518=0,"",'Data invoice'!Q1518)</f>
        <v/>
      </c>
      <c r="H1402" s="284" t="str">
        <f>IF('Data invoice'!Q1518=0,"",'Data invoice'!R1518)</f>
        <v/>
      </c>
      <c r="I1402" s="320" t="str">
        <f>IF('Data invoice'!R1518=0,"",'Data invoice'!S1518)</f>
        <v/>
      </c>
      <c r="J1402" s="367" t="str">
        <f>IF('Data invoice'!S1518=0,"",'Data invoice'!T1518)</f>
        <v/>
      </c>
      <c r="L1402" s="414"/>
      <c r="M1402" s="275"/>
      <c r="N1402" s="275"/>
      <c r="O1402" s="414"/>
      <c r="P1402" s="414"/>
      <c r="Q1402" s="414"/>
      <c r="R1402" s="414"/>
      <c r="S1402" s="414"/>
      <c r="T1402" s="414"/>
      <c r="U1402" s="414"/>
      <c r="V1402" s="414"/>
      <c r="W1402" s="414"/>
      <c r="X1402" s="414"/>
      <c r="Y1402" s="414"/>
      <c r="Z1402" s="414"/>
      <c r="AA1402" s="414"/>
      <c r="AB1402" s="414"/>
      <c r="AC1402" s="275"/>
      <c r="AD1402" s="275"/>
      <c r="AE1402" s="275"/>
      <c r="AF1402" s="275"/>
      <c r="AG1402" s="275"/>
      <c r="AH1402" s="275"/>
      <c r="AI1402" s="275"/>
      <c r="AJ1402" s="275"/>
      <c r="AK1402" s="275"/>
      <c r="AL1402" s="275"/>
    </row>
    <row r="1403" spans="1:38" s="329" customFormat="1" ht="15" customHeight="1">
      <c r="A1403" s="284" t="str">
        <f>IF('Data invoice'!J1519=0,"",'Data invoice'!K1519)</f>
        <v/>
      </c>
      <c r="B1403" s="284" t="str">
        <f>IF('Data invoice'!K1519=0,"",'Data invoice'!L1519)</f>
        <v/>
      </c>
      <c r="C1403" s="284" t="str">
        <f>IF('Data invoice'!L1519=0,"",'Data invoice'!M1519)</f>
        <v/>
      </c>
      <c r="D1403" s="284" t="str">
        <f>IF('Data invoice'!M1519=0,"",'Data invoice'!N1519)</f>
        <v/>
      </c>
      <c r="E1403" s="284" t="str">
        <f>IF('Data invoice'!N1519=0,"",'Data invoice'!O1519)</f>
        <v/>
      </c>
      <c r="F1403" s="284" t="str">
        <f>IF('Data invoice'!O1519=0,"",'Data invoice'!P1519)</f>
        <v/>
      </c>
      <c r="G1403" s="284" t="str">
        <f>IF('Data invoice'!P1519=0,"",'Data invoice'!Q1519)</f>
        <v/>
      </c>
      <c r="H1403" s="284" t="str">
        <f>IF('Data invoice'!Q1519=0,"",'Data invoice'!R1519)</f>
        <v/>
      </c>
      <c r="I1403" s="320" t="str">
        <f>IF('Data invoice'!R1519=0,"",'Data invoice'!S1519)</f>
        <v/>
      </c>
      <c r="J1403" s="367" t="str">
        <f>IF('Data invoice'!S1519=0,"",'Data invoice'!T1519)</f>
        <v/>
      </c>
      <c r="L1403" s="414"/>
      <c r="M1403" s="275"/>
      <c r="N1403" s="275"/>
      <c r="O1403" s="414"/>
      <c r="P1403" s="414"/>
      <c r="Q1403" s="414"/>
      <c r="R1403" s="414"/>
      <c r="S1403" s="414"/>
      <c r="T1403" s="414"/>
      <c r="U1403" s="414"/>
      <c r="V1403" s="414"/>
      <c r="W1403" s="414"/>
      <c r="X1403" s="414"/>
      <c r="Y1403" s="414"/>
      <c r="Z1403" s="414"/>
      <c r="AA1403" s="414"/>
      <c r="AB1403" s="414"/>
      <c r="AC1403" s="275"/>
      <c r="AD1403" s="275"/>
      <c r="AE1403" s="275"/>
      <c r="AF1403" s="275"/>
      <c r="AG1403" s="275"/>
      <c r="AH1403" s="275"/>
      <c r="AI1403" s="275"/>
      <c r="AJ1403" s="275"/>
      <c r="AK1403" s="275"/>
      <c r="AL1403" s="275"/>
    </row>
    <row r="1404" spans="1:38" s="329" customFormat="1" ht="15" customHeight="1">
      <c r="A1404" s="284" t="str">
        <f>IF('Data invoice'!J1520=0,"",'Data invoice'!K1520)</f>
        <v/>
      </c>
      <c r="B1404" s="284" t="str">
        <f>IF('Data invoice'!K1520=0,"",'Data invoice'!L1520)</f>
        <v/>
      </c>
      <c r="C1404" s="284" t="str">
        <f>IF('Data invoice'!L1520=0,"",'Data invoice'!M1520)</f>
        <v/>
      </c>
      <c r="D1404" s="284" t="str">
        <f>IF('Data invoice'!M1520=0,"",'Data invoice'!N1520)</f>
        <v/>
      </c>
      <c r="E1404" s="284" t="str">
        <f>IF('Data invoice'!N1520=0,"",'Data invoice'!O1520)</f>
        <v/>
      </c>
      <c r="F1404" s="284" t="str">
        <f>IF('Data invoice'!O1520=0,"",'Data invoice'!P1520)</f>
        <v/>
      </c>
      <c r="G1404" s="284" t="str">
        <f>IF('Data invoice'!P1520=0,"",'Data invoice'!Q1520)</f>
        <v/>
      </c>
      <c r="H1404" s="284" t="str">
        <f>IF('Data invoice'!Q1520=0,"",'Data invoice'!R1520)</f>
        <v/>
      </c>
      <c r="I1404" s="320" t="str">
        <f>IF('Data invoice'!R1520=0,"",'Data invoice'!S1520)</f>
        <v/>
      </c>
      <c r="J1404" s="367" t="str">
        <f>IF('Data invoice'!S1520=0,"",'Data invoice'!T1520)</f>
        <v/>
      </c>
      <c r="L1404" s="414"/>
      <c r="M1404" s="275"/>
      <c r="N1404" s="275"/>
      <c r="O1404" s="414"/>
      <c r="P1404" s="414"/>
      <c r="Q1404" s="414"/>
      <c r="R1404" s="414"/>
      <c r="S1404" s="414"/>
      <c r="T1404" s="414"/>
      <c r="U1404" s="414"/>
      <c r="V1404" s="414"/>
      <c r="W1404" s="414"/>
      <c r="X1404" s="414"/>
      <c r="Y1404" s="414"/>
      <c r="Z1404" s="414"/>
      <c r="AA1404" s="414"/>
      <c r="AB1404" s="414"/>
      <c r="AC1404" s="275"/>
      <c r="AD1404" s="275"/>
      <c r="AE1404" s="275"/>
      <c r="AF1404" s="275"/>
      <c r="AG1404" s="275"/>
      <c r="AH1404" s="275"/>
      <c r="AI1404" s="275"/>
      <c r="AJ1404" s="275"/>
      <c r="AK1404" s="275"/>
      <c r="AL1404" s="275"/>
    </row>
    <row r="1405" spans="1:38" s="329" customFormat="1" ht="15" customHeight="1">
      <c r="A1405" s="284" t="str">
        <f>IF('Data invoice'!J1521=0,"",'Data invoice'!K1521)</f>
        <v/>
      </c>
      <c r="B1405" s="284" t="str">
        <f>IF('Data invoice'!K1521=0,"",'Data invoice'!L1521)</f>
        <v/>
      </c>
      <c r="C1405" s="284" t="str">
        <f>IF('Data invoice'!L1521=0,"",'Data invoice'!M1521)</f>
        <v/>
      </c>
      <c r="D1405" s="284" t="str">
        <f>IF('Data invoice'!M1521=0,"",'Data invoice'!N1521)</f>
        <v/>
      </c>
      <c r="E1405" s="284" t="str">
        <f>IF('Data invoice'!N1521=0,"",'Data invoice'!O1521)</f>
        <v/>
      </c>
      <c r="F1405" s="284" t="str">
        <f>IF('Data invoice'!O1521=0,"",'Data invoice'!P1521)</f>
        <v/>
      </c>
      <c r="G1405" s="284" t="str">
        <f>IF('Data invoice'!P1521=0,"",'Data invoice'!Q1521)</f>
        <v/>
      </c>
      <c r="H1405" s="284" t="str">
        <f>IF('Data invoice'!Q1521=0,"",'Data invoice'!R1521)</f>
        <v/>
      </c>
      <c r="I1405" s="320" t="str">
        <f>IF('Data invoice'!R1521=0,"",'Data invoice'!S1521)</f>
        <v/>
      </c>
      <c r="J1405" s="367" t="str">
        <f>IF('Data invoice'!S1521=0,"",'Data invoice'!T1521)</f>
        <v/>
      </c>
      <c r="L1405" s="414"/>
      <c r="M1405" s="275"/>
      <c r="N1405" s="275"/>
      <c r="O1405" s="414"/>
      <c r="P1405" s="414"/>
      <c r="Q1405" s="414"/>
      <c r="R1405" s="414"/>
      <c r="S1405" s="414"/>
      <c r="T1405" s="414"/>
      <c r="U1405" s="414"/>
      <c r="V1405" s="414"/>
      <c r="W1405" s="414"/>
      <c r="X1405" s="414"/>
      <c r="Y1405" s="414"/>
      <c r="Z1405" s="414"/>
      <c r="AA1405" s="414"/>
      <c r="AB1405" s="414"/>
      <c r="AC1405" s="275"/>
      <c r="AD1405" s="275"/>
      <c r="AE1405" s="275"/>
      <c r="AF1405" s="275"/>
      <c r="AG1405" s="275"/>
      <c r="AH1405" s="275"/>
      <c r="AI1405" s="275"/>
      <c r="AJ1405" s="275"/>
      <c r="AK1405" s="275"/>
      <c r="AL1405" s="275"/>
    </row>
    <row r="1406" spans="1:38" s="329" customFormat="1" ht="15" customHeight="1">
      <c r="A1406" s="284" t="str">
        <f>IF('Data invoice'!J1522=0,"",'Data invoice'!K1522)</f>
        <v/>
      </c>
      <c r="B1406" s="284" t="str">
        <f>IF('Data invoice'!K1522=0,"",'Data invoice'!L1522)</f>
        <v/>
      </c>
      <c r="C1406" s="284" t="str">
        <f>IF('Data invoice'!L1522=0,"",'Data invoice'!M1522)</f>
        <v/>
      </c>
      <c r="D1406" s="284" t="str">
        <f>IF('Data invoice'!M1522=0,"",'Data invoice'!N1522)</f>
        <v/>
      </c>
      <c r="E1406" s="284" t="str">
        <f>IF('Data invoice'!N1522=0,"",'Data invoice'!O1522)</f>
        <v/>
      </c>
      <c r="F1406" s="284" t="str">
        <f>IF('Data invoice'!O1522=0,"",'Data invoice'!P1522)</f>
        <v/>
      </c>
      <c r="G1406" s="284" t="str">
        <f>IF('Data invoice'!P1522=0,"",'Data invoice'!Q1522)</f>
        <v/>
      </c>
      <c r="H1406" s="284" t="str">
        <f>IF('Data invoice'!Q1522=0,"",'Data invoice'!R1522)</f>
        <v/>
      </c>
      <c r="I1406" s="320" t="str">
        <f>IF('Data invoice'!R1522=0,"",'Data invoice'!S1522)</f>
        <v/>
      </c>
      <c r="J1406" s="367" t="str">
        <f>IF('Data invoice'!S1522=0,"",'Data invoice'!T1522)</f>
        <v/>
      </c>
      <c r="L1406" s="414"/>
      <c r="M1406" s="275"/>
      <c r="N1406" s="275"/>
      <c r="O1406" s="414"/>
      <c r="P1406" s="414"/>
      <c r="Q1406" s="414"/>
      <c r="R1406" s="414"/>
      <c r="S1406" s="414"/>
      <c r="T1406" s="414"/>
      <c r="U1406" s="414"/>
      <c r="V1406" s="414"/>
      <c r="W1406" s="414"/>
      <c r="X1406" s="414"/>
      <c r="Y1406" s="414"/>
      <c r="Z1406" s="414"/>
      <c r="AA1406" s="414"/>
      <c r="AB1406" s="414"/>
      <c r="AC1406" s="275"/>
      <c r="AD1406" s="275"/>
      <c r="AE1406" s="275"/>
      <c r="AF1406" s="275"/>
      <c r="AG1406" s="275"/>
      <c r="AH1406" s="275"/>
      <c r="AI1406" s="275"/>
      <c r="AJ1406" s="275"/>
      <c r="AK1406" s="275"/>
      <c r="AL1406" s="275"/>
    </row>
    <row r="1407" spans="1:38" s="329" customFormat="1" ht="15" customHeight="1">
      <c r="A1407" s="284" t="str">
        <f>IF('Data invoice'!J1523=0,"",'Data invoice'!K1523)</f>
        <v/>
      </c>
      <c r="B1407" s="284" t="str">
        <f>IF('Data invoice'!K1523=0,"",'Data invoice'!L1523)</f>
        <v/>
      </c>
      <c r="C1407" s="284" t="str">
        <f>IF('Data invoice'!L1523=0,"",'Data invoice'!M1523)</f>
        <v/>
      </c>
      <c r="D1407" s="284" t="str">
        <f>IF('Data invoice'!M1523=0,"",'Data invoice'!N1523)</f>
        <v/>
      </c>
      <c r="E1407" s="284" t="str">
        <f>IF('Data invoice'!N1523=0,"",'Data invoice'!O1523)</f>
        <v/>
      </c>
      <c r="F1407" s="284" t="str">
        <f>IF('Data invoice'!O1523=0,"",'Data invoice'!P1523)</f>
        <v/>
      </c>
      <c r="G1407" s="284" t="str">
        <f>IF('Data invoice'!P1523=0,"",'Data invoice'!Q1523)</f>
        <v/>
      </c>
      <c r="H1407" s="284" t="str">
        <f>IF('Data invoice'!Q1523=0,"",'Data invoice'!R1523)</f>
        <v/>
      </c>
      <c r="I1407" s="320" t="str">
        <f>IF('Data invoice'!R1523=0,"",'Data invoice'!S1523)</f>
        <v/>
      </c>
      <c r="J1407" s="367" t="str">
        <f>IF('Data invoice'!S1523=0,"",'Data invoice'!T1523)</f>
        <v/>
      </c>
      <c r="L1407" s="414"/>
      <c r="M1407" s="275"/>
      <c r="N1407" s="275"/>
      <c r="O1407" s="414"/>
      <c r="P1407" s="414"/>
      <c r="Q1407" s="414"/>
      <c r="R1407" s="414"/>
      <c r="S1407" s="414"/>
      <c r="T1407" s="414"/>
      <c r="U1407" s="414"/>
      <c r="V1407" s="414"/>
      <c r="W1407" s="414"/>
      <c r="X1407" s="414"/>
      <c r="Y1407" s="414"/>
      <c r="Z1407" s="414"/>
      <c r="AA1407" s="414"/>
      <c r="AB1407" s="414"/>
      <c r="AC1407" s="275"/>
      <c r="AD1407" s="275"/>
      <c r="AE1407" s="275"/>
      <c r="AF1407" s="275"/>
      <c r="AG1407" s="275"/>
      <c r="AH1407" s="275"/>
      <c r="AI1407" s="275"/>
      <c r="AJ1407" s="275"/>
      <c r="AK1407" s="275"/>
      <c r="AL1407" s="275"/>
    </row>
    <row r="1408" spans="1:38" s="329" customFormat="1" ht="15" customHeight="1">
      <c r="A1408" s="284" t="str">
        <f>IF('Data invoice'!J1524=0,"",'Data invoice'!K1524)</f>
        <v/>
      </c>
      <c r="B1408" s="284" t="str">
        <f>IF('Data invoice'!K1524=0,"",'Data invoice'!L1524)</f>
        <v/>
      </c>
      <c r="C1408" s="284" t="str">
        <f>IF('Data invoice'!L1524=0,"",'Data invoice'!M1524)</f>
        <v/>
      </c>
      <c r="D1408" s="284" t="str">
        <f>IF('Data invoice'!M1524=0,"",'Data invoice'!N1524)</f>
        <v/>
      </c>
      <c r="E1408" s="284" t="str">
        <f>IF('Data invoice'!N1524=0,"",'Data invoice'!O1524)</f>
        <v/>
      </c>
      <c r="F1408" s="284" t="str">
        <f>IF('Data invoice'!O1524=0,"",'Data invoice'!P1524)</f>
        <v/>
      </c>
      <c r="G1408" s="284" t="str">
        <f>IF('Data invoice'!P1524=0,"",'Data invoice'!Q1524)</f>
        <v/>
      </c>
      <c r="H1408" s="284" t="str">
        <f>IF('Data invoice'!Q1524=0,"",'Data invoice'!R1524)</f>
        <v/>
      </c>
      <c r="I1408" s="320" t="str">
        <f>IF('Data invoice'!R1524=0,"",'Data invoice'!S1524)</f>
        <v/>
      </c>
      <c r="J1408" s="367" t="str">
        <f>IF('Data invoice'!S1524=0,"",'Data invoice'!T1524)</f>
        <v/>
      </c>
      <c r="L1408" s="414"/>
      <c r="M1408" s="275"/>
      <c r="N1408" s="275"/>
      <c r="O1408" s="414"/>
      <c r="P1408" s="414"/>
      <c r="Q1408" s="414"/>
      <c r="R1408" s="414"/>
      <c r="S1408" s="414"/>
      <c r="T1408" s="414"/>
      <c r="U1408" s="414"/>
      <c r="V1408" s="414"/>
      <c r="W1408" s="414"/>
      <c r="X1408" s="414"/>
      <c r="Y1408" s="414"/>
      <c r="Z1408" s="414"/>
      <c r="AA1408" s="414"/>
      <c r="AB1408" s="414"/>
      <c r="AC1408" s="275"/>
      <c r="AD1408" s="275"/>
      <c r="AE1408" s="275"/>
      <c r="AF1408" s="275"/>
      <c r="AG1408" s="275"/>
      <c r="AH1408" s="275"/>
      <c r="AI1408" s="275"/>
      <c r="AJ1408" s="275"/>
      <c r="AK1408" s="275"/>
      <c r="AL1408" s="275"/>
    </row>
    <row r="1409" spans="1:38" s="329" customFormat="1" ht="15" customHeight="1">
      <c r="A1409" s="284" t="str">
        <f>IF('Data invoice'!J1525=0,"",'Data invoice'!K1525)</f>
        <v/>
      </c>
      <c r="B1409" s="284" t="str">
        <f>IF('Data invoice'!K1525=0,"",'Data invoice'!L1525)</f>
        <v/>
      </c>
      <c r="C1409" s="284" t="str">
        <f>IF('Data invoice'!L1525=0,"",'Data invoice'!M1525)</f>
        <v/>
      </c>
      <c r="D1409" s="284" t="str">
        <f>IF('Data invoice'!M1525=0,"",'Data invoice'!N1525)</f>
        <v/>
      </c>
      <c r="E1409" s="284" t="str">
        <f>IF('Data invoice'!N1525=0,"",'Data invoice'!O1525)</f>
        <v/>
      </c>
      <c r="F1409" s="284" t="str">
        <f>IF('Data invoice'!O1525=0,"",'Data invoice'!P1525)</f>
        <v/>
      </c>
      <c r="G1409" s="284" t="str">
        <f>IF('Data invoice'!P1525=0,"",'Data invoice'!Q1525)</f>
        <v/>
      </c>
      <c r="H1409" s="284" t="str">
        <f>IF('Data invoice'!Q1525=0,"",'Data invoice'!R1525)</f>
        <v/>
      </c>
      <c r="I1409" s="320" t="str">
        <f>IF('Data invoice'!R1525=0,"",'Data invoice'!S1525)</f>
        <v/>
      </c>
      <c r="J1409" s="367" t="str">
        <f>IF('Data invoice'!S1525=0,"",'Data invoice'!T1525)</f>
        <v/>
      </c>
      <c r="L1409" s="414"/>
      <c r="M1409" s="275"/>
      <c r="N1409" s="275"/>
      <c r="O1409" s="414"/>
      <c r="P1409" s="414"/>
      <c r="Q1409" s="414"/>
      <c r="R1409" s="414"/>
      <c r="S1409" s="414"/>
      <c r="T1409" s="414"/>
      <c r="U1409" s="414"/>
      <c r="V1409" s="414"/>
      <c r="W1409" s="414"/>
      <c r="X1409" s="414"/>
      <c r="Y1409" s="414"/>
      <c r="Z1409" s="414"/>
      <c r="AA1409" s="414"/>
      <c r="AB1409" s="414"/>
      <c r="AC1409" s="275"/>
      <c r="AD1409" s="275"/>
      <c r="AE1409" s="275"/>
      <c r="AF1409" s="275"/>
      <c r="AG1409" s="275"/>
      <c r="AH1409" s="275"/>
      <c r="AI1409" s="275"/>
      <c r="AJ1409" s="275"/>
      <c r="AK1409" s="275"/>
      <c r="AL1409" s="275"/>
    </row>
    <row r="1410" spans="1:38" s="329" customFormat="1" ht="15" customHeight="1">
      <c r="A1410" s="284" t="str">
        <f>IF('Data invoice'!J1526=0,"",'Data invoice'!K1526)</f>
        <v/>
      </c>
      <c r="B1410" s="284" t="str">
        <f>IF('Data invoice'!K1526=0,"",'Data invoice'!L1526)</f>
        <v/>
      </c>
      <c r="C1410" s="284" t="str">
        <f>IF('Data invoice'!L1526=0,"",'Data invoice'!M1526)</f>
        <v/>
      </c>
      <c r="D1410" s="284" t="str">
        <f>IF('Data invoice'!M1526=0,"",'Data invoice'!N1526)</f>
        <v/>
      </c>
      <c r="E1410" s="284" t="str">
        <f>IF('Data invoice'!N1526=0,"",'Data invoice'!O1526)</f>
        <v/>
      </c>
      <c r="F1410" s="284" t="str">
        <f>IF('Data invoice'!O1526=0,"",'Data invoice'!P1526)</f>
        <v/>
      </c>
      <c r="G1410" s="284" t="str">
        <f>IF('Data invoice'!P1526=0,"",'Data invoice'!Q1526)</f>
        <v/>
      </c>
      <c r="H1410" s="284" t="str">
        <f>IF('Data invoice'!Q1526=0,"",'Data invoice'!R1526)</f>
        <v/>
      </c>
      <c r="I1410" s="320" t="str">
        <f>IF('Data invoice'!R1526=0,"",'Data invoice'!S1526)</f>
        <v/>
      </c>
      <c r="J1410" s="367" t="str">
        <f>IF('Data invoice'!S1526=0,"",'Data invoice'!T1526)</f>
        <v/>
      </c>
      <c r="L1410" s="414"/>
      <c r="M1410" s="275"/>
      <c r="N1410" s="275"/>
      <c r="O1410" s="414"/>
      <c r="P1410" s="414"/>
      <c r="Q1410" s="414"/>
      <c r="R1410" s="414"/>
      <c r="S1410" s="414"/>
      <c r="T1410" s="414"/>
      <c r="U1410" s="414"/>
      <c r="V1410" s="414"/>
      <c r="W1410" s="414"/>
      <c r="X1410" s="414"/>
      <c r="Y1410" s="414"/>
      <c r="Z1410" s="414"/>
      <c r="AA1410" s="414"/>
      <c r="AB1410" s="414"/>
      <c r="AC1410" s="275"/>
      <c r="AD1410" s="275"/>
      <c r="AE1410" s="275"/>
      <c r="AF1410" s="275"/>
      <c r="AG1410" s="275"/>
      <c r="AH1410" s="275"/>
      <c r="AI1410" s="275"/>
      <c r="AJ1410" s="275"/>
      <c r="AK1410" s="275"/>
      <c r="AL1410" s="275"/>
    </row>
    <row r="1411" spans="1:38" s="329" customFormat="1" ht="15" customHeight="1">
      <c r="A1411" s="284" t="str">
        <f>IF('Data invoice'!J1527=0,"",'Data invoice'!K1527)</f>
        <v/>
      </c>
      <c r="B1411" s="284" t="str">
        <f>IF('Data invoice'!K1527=0,"",'Data invoice'!L1527)</f>
        <v/>
      </c>
      <c r="C1411" s="284" t="str">
        <f>IF('Data invoice'!L1527=0,"",'Data invoice'!M1527)</f>
        <v/>
      </c>
      <c r="D1411" s="284" t="str">
        <f>IF('Data invoice'!M1527=0,"",'Data invoice'!N1527)</f>
        <v/>
      </c>
      <c r="E1411" s="284" t="str">
        <f>IF('Data invoice'!N1527=0,"",'Data invoice'!O1527)</f>
        <v/>
      </c>
      <c r="F1411" s="284" t="str">
        <f>IF('Data invoice'!O1527=0,"",'Data invoice'!P1527)</f>
        <v/>
      </c>
      <c r="G1411" s="284" t="str">
        <f>IF('Data invoice'!P1527=0,"",'Data invoice'!Q1527)</f>
        <v/>
      </c>
      <c r="H1411" s="284" t="str">
        <f>IF('Data invoice'!Q1527=0,"",'Data invoice'!R1527)</f>
        <v/>
      </c>
      <c r="I1411" s="320" t="str">
        <f>IF('Data invoice'!R1527=0,"",'Data invoice'!S1527)</f>
        <v/>
      </c>
      <c r="J1411" s="367" t="str">
        <f>IF('Data invoice'!S1527=0,"",'Data invoice'!T1527)</f>
        <v/>
      </c>
      <c r="L1411" s="414"/>
      <c r="M1411" s="275"/>
      <c r="N1411" s="275"/>
      <c r="O1411" s="414"/>
      <c r="P1411" s="414"/>
      <c r="Q1411" s="414"/>
      <c r="R1411" s="414"/>
      <c r="S1411" s="414"/>
      <c r="T1411" s="414"/>
      <c r="U1411" s="414"/>
      <c r="V1411" s="414"/>
      <c r="W1411" s="414"/>
      <c r="X1411" s="414"/>
      <c r="Y1411" s="414"/>
      <c r="Z1411" s="414"/>
      <c r="AA1411" s="414"/>
      <c r="AB1411" s="414"/>
      <c r="AC1411" s="275"/>
      <c r="AD1411" s="275"/>
      <c r="AE1411" s="275"/>
      <c r="AF1411" s="275"/>
      <c r="AG1411" s="275"/>
      <c r="AH1411" s="275"/>
      <c r="AI1411" s="275"/>
      <c r="AJ1411" s="275"/>
      <c r="AK1411" s="275"/>
      <c r="AL1411" s="275"/>
    </row>
    <row r="1412" spans="1:38" s="329" customFormat="1" ht="15" customHeight="1">
      <c r="A1412" s="284" t="str">
        <f>IF('Data invoice'!J1528=0,"",'Data invoice'!K1528)</f>
        <v/>
      </c>
      <c r="B1412" s="284" t="str">
        <f>IF('Data invoice'!K1528=0,"",'Data invoice'!L1528)</f>
        <v/>
      </c>
      <c r="C1412" s="284" t="str">
        <f>IF('Data invoice'!L1528=0,"",'Data invoice'!M1528)</f>
        <v/>
      </c>
      <c r="D1412" s="284" t="str">
        <f>IF('Data invoice'!M1528=0,"",'Data invoice'!N1528)</f>
        <v/>
      </c>
      <c r="E1412" s="284" t="str">
        <f>IF('Data invoice'!N1528=0,"",'Data invoice'!O1528)</f>
        <v/>
      </c>
      <c r="F1412" s="284" t="str">
        <f>IF('Data invoice'!O1528=0,"",'Data invoice'!P1528)</f>
        <v/>
      </c>
      <c r="G1412" s="284" t="str">
        <f>IF('Data invoice'!P1528=0,"",'Data invoice'!Q1528)</f>
        <v/>
      </c>
      <c r="H1412" s="284" t="str">
        <f>IF('Data invoice'!Q1528=0,"",'Data invoice'!R1528)</f>
        <v/>
      </c>
      <c r="I1412" s="320" t="str">
        <f>IF('Data invoice'!R1528=0,"",'Data invoice'!S1528)</f>
        <v/>
      </c>
      <c r="J1412" s="367" t="str">
        <f>IF('Data invoice'!S1528=0,"",'Data invoice'!T1528)</f>
        <v/>
      </c>
      <c r="L1412" s="414"/>
      <c r="M1412" s="275"/>
      <c r="N1412" s="275"/>
      <c r="O1412" s="414"/>
      <c r="P1412" s="414"/>
      <c r="Q1412" s="414"/>
      <c r="R1412" s="414"/>
      <c r="S1412" s="414"/>
      <c r="T1412" s="414"/>
      <c r="U1412" s="414"/>
      <c r="V1412" s="414"/>
      <c r="W1412" s="414"/>
      <c r="X1412" s="414"/>
      <c r="Y1412" s="414"/>
      <c r="Z1412" s="414"/>
      <c r="AA1412" s="414"/>
      <c r="AB1412" s="414"/>
      <c r="AC1412" s="275"/>
      <c r="AD1412" s="275"/>
      <c r="AE1412" s="275"/>
      <c r="AF1412" s="275"/>
      <c r="AG1412" s="275"/>
      <c r="AH1412" s="275"/>
      <c r="AI1412" s="275"/>
      <c r="AJ1412" s="275"/>
      <c r="AK1412" s="275"/>
      <c r="AL1412" s="275"/>
    </row>
    <row r="1413" spans="1:38" s="329" customFormat="1" ht="15" customHeight="1">
      <c r="A1413" s="284" t="str">
        <f>IF('Data invoice'!J1529=0,"",'Data invoice'!K1529)</f>
        <v/>
      </c>
      <c r="B1413" s="284" t="str">
        <f>IF('Data invoice'!K1529=0,"",'Data invoice'!L1529)</f>
        <v/>
      </c>
      <c r="C1413" s="284" t="str">
        <f>IF('Data invoice'!L1529=0,"",'Data invoice'!M1529)</f>
        <v/>
      </c>
      <c r="D1413" s="284" t="str">
        <f>IF('Data invoice'!M1529=0,"",'Data invoice'!N1529)</f>
        <v/>
      </c>
      <c r="E1413" s="284" t="str">
        <f>IF('Data invoice'!N1529=0,"",'Data invoice'!O1529)</f>
        <v/>
      </c>
      <c r="F1413" s="284" t="str">
        <f>IF('Data invoice'!O1529=0,"",'Data invoice'!P1529)</f>
        <v/>
      </c>
      <c r="G1413" s="284" t="str">
        <f>IF('Data invoice'!P1529=0,"",'Data invoice'!Q1529)</f>
        <v/>
      </c>
      <c r="H1413" s="284" t="str">
        <f>IF('Data invoice'!Q1529=0,"",'Data invoice'!R1529)</f>
        <v/>
      </c>
      <c r="I1413" s="320" t="str">
        <f>IF('Data invoice'!R1529=0,"",'Data invoice'!S1529)</f>
        <v/>
      </c>
      <c r="J1413" s="367" t="str">
        <f>IF('Data invoice'!S1529=0,"",'Data invoice'!T1529)</f>
        <v/>
      </c>
      <c r="L1413" s="414"/>
      <c r="M1413" s="275"/>
      <c r="N1413" s="275"/>
      <c r="O1413" s="414"/>
      <c r="P1413" s="414"/>
      <c r="Q1413" s="414"/>
      <c r="R1413" s="414"/>
      <c r="S1413" s="414"/>
      <c r="T1413" s="414"/>
      <c r="U1413" s="414"/>
      <c r="V1413" s="414"/>
      <c r="W1413" s="414"/>
      <c r="X1413" s="414"/>
      <c r="Y1413" s="414"/>
      <c r="Z1413" s="414"/>
      <c r="AA1413" s="414"/>
      <c r="AB1413" s="414"/>
      <c r="AC1413" s="275"/>
      <c r="AD1413" s="275"/>
      <c r="AE1413" s="275"/>
      <c r="AF1413" s="275"/>
      <c r="AG1413" s="275"/>
      <c r="AH1413" s="275"/>
      <c r="AI1413" s="275"/>
      <c r="AJ1413" s="275"/>
      <c r="AK1413" s="275"/>
      <c r="AL1413" s="275"/>
    </row>
    <row r="1414" spans="1:38" s="329" customFormat="1" ht="15" customHeight="1">
      <c r="A1414" s="284" t="str">
        <f>IF('Data invoice'!J1530=0,"",'Data invoice'!K1530)</f>
        <v/>
      </c>
      <c r="B1414" s="284" t="str">
        <f>IF('Data invoice'!K1530=0,"",'Data invoice'!L1530)</f>
        <v/>
      </c>
      <c r="C1414" s="284" t="str">
        <f>IF('Data invoice'!L1530=0,"",'Data invoice'!M1530)</f>
        <v/>
      </c>
      <c r="D1414" s="284" t="str">
        <f>IF('Data invoice'!M1530=0,"",'Data invoice'!N1530)</f>
        <v/>
      </c>
      <c r="E1414" s="284" t="str">
        <f>IF('Data invoice'!N1530=0,"",'Data invoice'!O1530)</f>
        <v/>
      </c>
      <c r="F1414" s="284" t="str">
        <f>IF('Data invoice'!O1530=0,"",'Data invoice'!P1530)</f>
        <v/>
      </c>
      <c r="G1414" s="284" t="str">
        <f>IF('Data invoice'!P1530=0,"",'Data invoice'!Q1530)</f>
        <v/>
      </c>
      <c r="H1414" s="284" t="str">
        <f>IF('Data invoice'!Q1530=0,"",'Data invoice'!R1530)</f>
        <v/>
      </c>
      <c r="I1414" s="320" t="str">
        <f>IF('Data invoice'!R1530=0,"",'Data invoice'!S1530)</f>
        <v/>
      </c>
      <c r="J1414" s="367" t="str">
        <f>IF('Data invoice'!S1530=0,"",'Data invoice'!T1530)</f>
        <v/>
      </c>
      <c r="L1414" s="414"/>
      <c r="M1414" s="275"/>
      <c r="N1414" s="275"/>
      <c r="O1414" s="414"/>
      <c r="P1414" s="414"/>
      <c r="Q1414" s="414"/>
      <c r="R1414" s="414"/>
      <c r="S1414" s="414"/>
      <c r="T1414" s="414"/>
      <c r="U1414" s="414"/>
      <c r="V1414" s="414"/>
      <c r="W1414" s="414"/>
      <c r="X1414" s="414"/>
      <c r="Y1414" s="414"/>
      <c r="Z1414" s="414"/>
      <c r="AA1414" s="414"/>
      <c r="AB1414" s="414"/>
      <c r="AC1414" s="275"/>
      <c r="AD1414" s="275"/>
      <c r="AE1414" s="275"/>
      <c r="AF1414" s="275"/>
      <c r="AG1414" s="275"/>
      <c r="AH1414" s="275"/>
      <c r="AI1414" s="275"/>
      <c r="AJ1414" s="275"/>
      <c r="AK1414" s="275"/>
      <c r="AL1414" s="275"/>
    </row>
    <row r="1415" spans="1:38" s="329" customFormat="1" ht="15" customHeight="1">
      <c r="A1415" s="284" t="str">
        <f>IF('Data invoice'!J1531=0,"",'Data invoice'!K1531)</f>
        <v/>
      </c>
      <c r="B1415" s="284" t="str">
        <f>IF('Data invoice'!K1531=0,"",'Data invoice'!L1531)</f>
        <v/>
      </c>
      <c r="C1415" s="284" t="str">
        <f>IF('Data invoice'!L1531=0,"",'Data invoice'!M1531)</f>
        <v/>
      </c>
      <c r="D1415" s="284" t="str">
        <f>IF('Data invoice'!M1531=0,"",'Data invoice'!N1531)</f>
        <v/>
      </c>
      <c r="E1415" s="284" t="str">
        <f>IF('Data invoice'!N1531=0,"",'Data invoice'!O1531)</f>
        <v/>
      </c>
      <c r="F1415" s="284" t="str">
        <f>IF('Data invoice'!O1531=0,"",'Data invoice'!P1531)</f>
        <v/>
      </c>
      <c r="G1415" s="284" t="str">
        <f>IF('Data invoice'!P1531=0,"",'Data invoice'!Q1531)</f>
        <v/>
      </c>
      <c r="H1415" s="284" t="str">
        <f>IF('Data invoice'!Q1531=0,"",'Data invoice'!R1531)</f>
        <v/>
      </c>
      <c r="I1415" s="320" t="str">
        <f>IF('Data invoice'!R1531=0,"",'Data invoice'!S1531)</f>
        <v/>
      </c>
      <c r="J1415" s="367" t="str">
        <f>IF('Data invoice'!S1531=0,"",'Data invoice'!T1531)</f>
        <v/>
      </c>
      <c r="L1415" s="414"/>
      <c r="M1415" s="275"/>
      <c r="N1415" s="275"/>
      <c r="O1415" s="414"/>
      <c r="P1415" s="414"/>
      <c r="Q1415" s="414"/>
      <c r="R1415" s="414"/>
      <c r="S1415" s="414"/>
      <c r="T1415" s="414"/>
      <c r="U1415" s="414"/>
      <c r="V1415" s="414"/>
      <c r="W1415" s="414"/>
      <c r="X1415" s="414"/>
      <c r="Y1415" s="414"/>
      <c r="Z1415" s="414"/>
      <c r="AA1415" s="414"/>
      <c r="AB1415" s="414"/>
      <c r="AC1415" s="275"/>
      <c r="AD1415" s="275"/>
      <c r="AE1415" s="275"/>
      <c r="AF1415" s="275"/>
      <c r="AG1415" s="275"/>
      <c r="AH1415" s="275"/>
      <c r="AI1415" s="275"/>
      <c r="AJ1415" s="275"/>
      <c r="AK1415" s="275"/>
      <c r="AL1415" s="275"/>
    </row>
    <row r="1416" spans="1:38" s="329" customFormat="1" ht="15" customHeight="1">
      <c r="A1416" s="284" t="str">
        <f>IF('Data invoice'!J1532=0,"",'Data invoice'!K1532)</f>
        <v/>
      </c>
      <c r="B1416" s="284" t="str">
        <f>IF('Data invoice'!K1532=0,"",'Data invoice'!L1532)</f>
        <v/>
      </c>
      <c r="C1416" s="284" t="str">
        <f>IF('Data invoice'!L1532=0,"",'Data invoice'!M1532)</f>
        <v/>
      </c>
      <c r="D1416" s="284" t="str">
        <f>IF('Data invoice'!M1532=0,"",'Data invoice'!N1532)</f>
        <v/>
      </c>
      <c r="E1416" s="284" t="str">
        <f>IF('Data invoice'!N1532=0,"",'Data invoice'!O1532)</f>
        <v/>
      </c>
      <c r="F1416" s="284" t="str">
        <f>IF('Data invoice'!O1532=0,"",'Data invoice'!P1532)</f>
        <v/>
      </c>
      <c r="G1416" s="284" t="str">
        <f>IF('Data invoice'!P1532=0,"",'Data invoice'!Q1532)</f>
        <v/>
      </c>
      <c r="H1416" s="284" t="str">
        <f>IF('Data invoice'!Q1532=0,"",'Data invoice'!R1532)</f>
        <v/>
      </c>
      <c r="I1416" s="320" t="str">
        <f>IF('Data invoice'!R1532=0,"",'Data invoice'!S1532)</f>
        <v/>
      </c>
      <c r="J1416" s="367" t="str">
        <f>IF('Data invoice'!S1532=0,"",'Data invoice'!T1532)</f>
        <v/>
      </c>
      <c r="L1416" s="414"/>
      <c r="M1416" s="275"/>
      <c r="N1416" s="275"/>
      <c r="O1416" s="414"/>
      <c r="P1416" s="414"/>
      <c r="Q1416" s="414"/>
      <c r="R1416" s="414"/>
      <c r="S1416" s="414"/>
      <c r="T1416" s="414"/>
      <c r="U1416" s="414"/>
      <c r="V1416" s="414"/>
      <c r="W1416" s="414"/>
      <c r="X1416" s="414"/>
      <c r="Y1416" s="414"/>
      <c r="Z1416" s="414"/>
      <c r="AA1416" s="414"/>
      <c r="AB1416" s="414"/>
      <c r="AC1416" s="275"/>
      <c r="AD1416" s="275"/>
      <c r="AE1416" s="275"/>
      <c r="AF1416" s="275"/>
      <c r="AG1416" s="275"/>
      <c r="AH1416" s="275"/>
      <c r="AI1416" s="275"/>
      <c r="AJ1416" s="275"/>
      <c r="AK1416" s="275"/>
      <c r="AL1416" s="275"/>
    </row>
    <row r="1417" spans="1:38" s="329" customFormat="1" ht="15" customHeight="1">
      <c r="A1417" s="284" t="str">
        <f>IF('Data invoice'!J1533=0,"",'Data invoice'!K1533)</f>
        <v/>
      </c>
      <c r="B1417" s="284" t="str">
        <f>IF('Data invoice'!K1533=0,"",'Data invoice'!L1533)</f>
        <v/>
      </c>
      <c r="C1417" s="284" t="str">
        <f>IF('Data invoice'!L1533=0,"",'Data invoice'!M1533)</f>
        <v/>
      </c>
      <c r="D1417" s="284" t="str">
        <f>IF('Data invoice'!M1533=0,"",'Data invoice'!N1533)</f>
        <v/>
      </c>
      <c r="E1417" s="284" t="str">
        <f>IF('Data invoice'!N1533=0,"",'Data invoice'!O1533)</f>
        <v/>
      </c>
      <c r="F1417" s="284" t="str">
        <f>IF('Data invoice'!O1533=0,"",'Data invoice'!P1533)</f>
        <v/>
      </c>
      <c r="G1417" s="284" t="str">
        <f>IF('Data invoice'!P1533=0,"",'Data invoice'!Q1533)</f>
        <v/>
      </c>
      <c r="H1417" s="284" t="str">
        <f>IF('Data invoice'!Q1533=0,"",'Data invoice'!R1533)</f>
        <v/>
      </c>
      <c r="I1417" s="320" t="str">
        <f>IF('Data invoice'!R1533=0,"",'Data invoice'!S1533)</f>
        <v/>
      </c>
      <c r="J1417" s="367" t="str">
        <f>IF('Data invoice'!S1533=0,"",'Data invoice'!T1533)</f>
        <v/>
      </c>
      <c r="L1417" s="414"/>
      <c r="M1417" s="275"/>
      <c r="N1417" s="275"/>
      <c r="O1417" s="414"/>
      <c r="P1417" s="414"/>
      <c r="Q1417" s="414"/>
      <c r="R1417" s="414"/>
      <c r="S1417" s="414"/>
      <c r="T1417" s="414"/>
      <c r="U1417" s="414"/>
      <c r="V1417" s="414"/>
      <c r="W1417" s="414"/>
      <c r="X1417" s="414"/>
      <c r="Y1417" s="414"/>
      <c r="Z1417" s="414"/>
      <c r="AA1417" s="414"/>
      <c r="AB1417" s="414"/>
      <c r="AC1417" s="275"/>
      <c r="AD1417" s="275"/>
      <c r="AE1417" s="275"/>
      <c r="AF1417" s="275"/>
      <c r="AG1417" s="275"/>
      <c r="AH1417" s="275"/>
      <c r="AI1417" s="275"/>
      <c r="AJ1417" s="275"/>
      <c r="AK1417" s="275"/>
      <c r="AL1417" s="275"/>
    </row>
    <row r="1418" spans="1:38" s="329" customFormat="1" ht="15" customHeight="1">
      <c r="A1418" s="284" t="str">
        <f>IF('Data invoice'!J1534=0,"",'Data invoice'!K1534)</f>
        <v/>
      </c>
      <c r="B1418" s="284" t="str">
        <f>IF('Data invoice'!K1534=0,"",'Data invoice'!L1534)</f>
        <v/>
      </c>
      <c r="C1418" s="284" t="str">
        <f>IF('Data invoice'!L1534=0,"",'Data invoice'!M1534)</f>
        <v/>
      </c>
      <c r="D1418" s="284" t="str">
        <f>IF('Data invoice'!M1534=0,"",'Data invoice'!N1534)</f>
        <v/>
      </c>
      <c r="E1418" s="284" t="str">
        <f>IF('Data invoice'!N1534=0,"",'Data invoice'!O1534)</f>
        <v/>
      </c>
      <c r="F1418" s="284" t="str">
        <f>IF('Data invoice'!O1534=0,"",'Data invoice'!P1534)</f>
        <v/>
      </c>
      <c r="G1418" s="284" t="str">
        <f>IF('Data invoice'!P1534=0,"",'Data invoice'!Q1534)</f>
        <v/>
      </c>
      <c r="H1418" s="284" t="str">
        <f>IF('Data invoice'!Q1534=0,"",'Data invoice'!R1534)</f>
        <v/>
      </c>
      <c r="I1418" s="320" t="str">
        <f>IF('Data invoice'!R1534=0,"",'Data invoice'!S1534)</f>
        <v/>
      </c>
      <c r="J1418" s="367" t="str">
        <f>IF('Data invoice'!S1534=0,"",'Data invoice'!T1534)</f>
        <v/>
      </c>
      <c r="L1418" s="414"/>
      <c r="M1418" s="275"/>
      <c r="N1418" s="275"/>
      <c r="O1418" s="414"/>
      <c r="P1418" s="414"/>
      <c r="Q1418" s="414"/>
      <c r="R1418" s="414"/>
      <c r="S1418" s="414"/>
      <c r="T1418" s="414"/>
      <c r="U1418" s="414"/>
      <c r="V1418" s="414"/>
      <c r="W1418" s="414"/>
      <c r="X1418" s="414"/>
      <c r="Y1418" s="414"/>
      <c r="Z1418" s="414"/>
      <c r="AA1418" s="414"/>
      <c r="AB1418" s="414"/>
      <c r="AC1418" s="275"/>
      <c r="AD1418" s="275"/>
      <c r="AE1418" s="275"/>
      <c r="AF1418" s="275"/>
      <c r="AG1418" s="275"/>
      <c r="AH1418" s="275"/>
      <c r="AI1418" s="275"/>
      <c r="AJ1418" s="275"/>
      <c r="AK1418" s="275"/>
      <c r="AL1418" s="275"/>
    </row>
    <row r="1419" spans="1:38" s="329" customFormat="1" ht="15" customHeight="1">
      <c r="A1419" s="284" t="str">
        <f>IF('Data invoice'!J1535=0,"",'Data invoice'!K1535)</f>
        <v/>
      </c>
      <c r="B1419" s="284" t="str">
        <f>IF('Data invoice'!K1535=0,"",'Data invoice'!L1535)</f>
        <v/>
      </c>
      <c r="C1419" s="284" t="str">
        <f>IF('Data invoice'!L1535=0,"",'Data invoice'!M1535)</f>
        <v/>
      </c>
      <c r="D1419" s="284" t="str">
        <f>IF('Data invoice'!M1535=0,"",'Data invoice'!N1535)</f>
        <v/>
      </c>
      <c r="E1419" s="284" t="str">
        <f>IF('Data invoice'!N1535=0,"",'Data invoice'!O1535)</f>
        <v/>
      </c>
      <c r="F1419" s="284" t="str">
        <f>IF('Data invoice'!O1535=0,"",'Data invoice'!P1535)</f>
        <v/>
      </c>
      <c r="G1419" s="284" t="str">
        <f>IF('Data invoice'!P1535=0,"",'Data invoice'!Q1535)</f>
        <v/>
      </c>
      <c r="H1419" s="284" t="str">
        <f>IF('Data invoice'!Q1535=0,"",'Data invoice'!R1535)</f>
        <v/>
      </c>
      <c r="I1419" s="320" t="str">
        <f>IF('Data invoice'!R1535=0,"",'Data invoice'!S1535)</f>
        <v/>
      </c>
      <c r="J1419" s="367" t="str">
        <f>IF('Data invoice'!S1535=0,"",'Data invoice'!T1535)</f>
        <v/>
      </c>
      <c r="L1419" s="414"/>
      <c r="M1419" s="275"/>
      <c r="N1419" s="275"/>
      <c r="O1419" s="414"/>
      <c r="P1419" s="414"/>
      <c r="Q1419" s="414"/>
      <c r="R1419" s="414"/>
      <c r="S1419" s="414"/>
      <c r="T1419" s="414"/>
      <c r="U1419" s="414"/>
      <c r="V1419" s="414"/>
      <c r="W1419" s="414"/>
      <c r="X1419" s="414"/>
      <c r="Y1419" s="414"/>
      <c r="Z1419" s="414"/>
      <c r="AA1419" s="414"/>
      <c r="AB1419" s="414"/>
      <c r="AC1419" s="275"/>
      <c r="AD1419" s="275"/>
      <c r="AE1419" s="275"/>
      <c r="AF1419" s="275"/>
      <c r="AG1419" s="275"/>
      <c r="AH1419" s="275"/>
      <c r="AI1419" s="275"/>
      <c r="AJ1419" s="275"/>
      <c r="AK1419" s="275"/>
      <c r="AL1419" s="275"/>
    </row>
    <row r="1420" spans="1:38" s="329" customFormat="1" ht="15" customHeight="1">
      <c r="A1420" s="284" t="str">
        <f>IF('Data invoice'!J1536=0,"",'Data invoice'!K1536)</f>
        <v/>
      </c>
      <c r="B1420" s="284" t="str">
        <f>IF('Data invoice'!K1536=0,"",'Data invoice'!L1536)</f>
        <v/>
      </c>
      <c r="C1420" s="284" t="str">
        <f>IF('Data invoice'!L1536=0,"",'Data invoice'!M1536)</f>
        <v/>
      </c>
      <c r="D1420" s="284" t="str">
        <f>IF('Data invoice'!M1536=0,"",'Data invoice'!N1536)</f>
        <v/>
      </c>
      <c r="E1420" s="284" t="str">
        <f>IF('Data invoice'!N1536=0,"",'Data invoice'!O1536)</f>
        <v/>
      </c>
      <c r="F1420" s="284" t="str">
        <f>IF('Data invoice'!O1536=0,"",'Data invoice'!P1536)</f>
        <v/>
      </c>
      <c r="G1420" s="284" t="str">
        <f>IF('Data invoice'!P1536=0,"",'Data invoice'!Q1536)</f>
        <v/>
      </c>
      <c r="H1420" s="284" t="str">
        <f>IF('Data invoice'!Q1536=0,"",'Data invoice'!R1536)</f>
        <v/>
      </c>
      <c r="I1420" s="320" t="str">
        <f>IF('Data invoice'!R1536=0,"",'Data invoice'!S1536)</f>
        <v/>
      </c>
      <c r="J1420" s="367" t="str">
        <f>IF('Data invoice'!S1536=0,"",'Data invoice'!T1536)</f>
        <v/>
      </c>
      <c r="L1420" s="414"/>
      <c r="M1420" s="275"/>
      <c r="N1420" s="275"/>
      <c r="O1420" s="414"/>
      <c r="P1420" s="414"/>
      <c r="Q1420" s="414"/>
      <c r="R1420" s="414"/>
      <c r="S1420" s="414"/>
      <c r="T1420" s="414"/>
      <c r="U1420" s="414"/>
      <c r="V1420" s="414"/>
      <c r="W1420" s="414"/>
      <c r="X1420" s="414"/>
      <c r="Y1420" s="414"/>
      <c r="Z1420" s="414"/>
      <c r="AA1420" s="414"/>
      <c r="AB1420" s="414"/>
      <c r="AC1420" s="275"/>
      <c r="AD1420" s="275"/>
      <c r="AE1420" s="275"/>
      <c r="AF1420" s="275"/>
      <c r="AG1420" s="275"/>
      <c r="AH1420" s="275"/>
      <c r="AI1420" s="275"/>
      <c r="AJ1420" s="275"/>
      <c r="AK1420" s="275"/>
      <c r="AL1420" s="275"/>
    </row>
    <row r="1421" spans="1:38" s="329" customFormat="1" ht="15" customHeight="1">
      <c r="A1421" s="284" t="str">
        <f>IF('Data invoice'!J1537=0,"",'Data invoice'!K1537)</f>
        <v/>
      </c>
      <c r="B1421" s="284" t="str">
        <f>IF('Data invoice'!K1537=0,"",'Data invoice'!L1537)</f>
        <v/>
      </c>
      <c r="C1421" s="284" t="str">
        <f>IF('Data invoice'!L1537=0,"",'Data invoice'!M1537)</f>
        <v/>
      </c>
      <c r="D1421" s="284" t="str">
        <f>IF('Data invoice'!M1537=0,"",'Data invoice'!N1537)</f>
        <v/>
      </c>
      <c r="E1421" s="284" t="str">
        <f>IF('Data invoice'!N1537=0,"",'Data invoice'!O1537)</f>
        <v/>
      </c>
      <c r="F1421" s="284" t="str">
        <f>IF('Data invoice'!O1537=0,"",'Data invoice'!P1537)</f>
        <v/>
      </c>
      <c r="G1421" s="284" t="str">
        <f>IF('Data invoice'!P1537=0,"",'Data invoice'!Q1537)</f>
        <v/>
      </c>
      <c r="H1421" s="284" t="str">
        <f>IF('Data invoice'!Q1537=0,"",'Data invoice'!R1537)</f>
        <v/>
      </c>
      <c r="I1421" s="320" t="str">
        <f>IF('Data invoice'!R1537=0,"",'Data invoice'!S1537)</f>
        <v/>
      </c>
      <c r="J1421" s="367" t="str">
        <f>IF('Data invoice'!S1537=0,"",'Data invoice'!T1537)</f>
        <v/>
      </c>
      <c r="L1421" s="414"/>
      <c r="M1421" s="275"/>
      <c r="N1421" s="275"/>
      <c r="O1421" s="414"/>
      <c r="P1421" s="414"/>
      <c r="Q1421" s="414"/>
      <c r="R1421" s="414"/>
      <c r="S1421" s="414"/>
      <c r="T1421" s="414"/>
      <c r="U1421" s="414"/>
      <c r="V1421" s="414"/>
      <c r="W1421" s="414"/>
      <c r="X1421" s="414"/>
      <c r="Y1421" s="414"/>
      <c r="Z1421" s="414"/>
      <c r="AA1421" s="414"/>
      <c r="AB1421" s="414"/>
      <c r="AC1421" s="275"/>
      <c r="AD1421" s="275"/>
      <c r="AE1421" s="275"/>
      <c r="AF1421" s="275"/>
      <c r="AG1421" s="275"/>
      <c r="AH1421" s="275"/>
      <c r="AI1421" s="275"/>
      <c r="AJ1421" s="275"/>
      <c r="AK1421" s="275"/>
      <c r="AL1421" s="275"/>
    </row>
    <row r="1422" spans="1:38" s="329" customFormat="1" ht="15" customHeight="1">
      <c r="A1422" s="284" t="str">
        <f>IF('Data invoice'!J1538=0,"",'Data invoice'!K1538)</f>
        <v/>
      </c>
      <c r="B1422" s="284" t="str">
        <f>IF('Data invoice'!K1538=0,"",'Data invoice'!L1538)</f>
        <v/>
      </c>
      <c r="C1422" s="284" t="str">
        <f>IF('Data invoice'!L1538=0,"",'Data invoice'!M1538)</f>
        <v/>
      </c>
      <c r="D1422" s="284" t="str">
        <f>IF('Data invoice'!M1538=0,"",'Data invoice'!N1538)</f>
        <v/>
      </c>
      <c r="E1422" s="284" t="str">
        <f>IF('Data invoice'!N1538=0,"",'Data invoice'!O1538)</f>
        <v/>
      </c>
      <c r="F1422" s="284" t="str">
        <f>IF('Data invoice'!O1538=0,"",'Data invoice'!P1538)</f>
        <v/>
      </c>
      <c r="G1422" s="284" t="str">
        <f>IF('Data invoice'!P1538=0,"",'Data invoice'!Q1538)</f>
        <v/>
      </c>
      <c r="H1422" s="284" t="str">
        <f>IF('Data invoice'!Q1538=0,"",'Data invoice'!R1538)</f>
        <v/>
      </c>
      <c r="I1422" s="320" t="str">
        <f>IF('Data invoice'!R1538=0,"",'Data invoice'!S1538)</f>
        <v/>
      </c>
      <c r="J1422" s="367" t="str">
        <f>IF('Data invoice'!S1538=0,"",'Data invoice'!T1538)</f>
        <v/>
      </c>
      <c r="L1422" s="414"/>
      <c r="M1422" s="275"/>
      <c r="N1422" s="275"/>
      <c r="O1422" s="414"/>
      <c r="P1422" s="414"/>
      <c r="Q1422" s="414"/>
      <c r="R1422" s="414"/>
      <c r="S1422" s="414"/>
      <c r="T1422" s="414"/>
      <c r="U1422" s="414"/>
      <c r="V1422" s="414"/>
      <c r="W1422" s="414"/>
      <c r="X1422" s="414"/>
      <c r="Y1422" s="414"/>
      <c r="Z1422" s="414"/>
      <c r="AA1422" s="414"/>
      <c r="AB1422" s="414"/>
      <c r="AC1422" s="275"/>
      <c r="AD1422" s="275"/>
      <c r="AE1422" s="275"/>
      <c r="AF1422" s="275"/>
      <c r="AG1422" s="275"/>
      <c r="AH1422" s="275"/>
      <c r="AI1422" s="275"/>
      <c r="AJ1422" s="275"/>
      <c r="AK1422" s="275"/>
      <c r="AL1422" s="275"/>
    </row>
    <row r="1423" spans="1:38" s="329" customFormat="1" ht="15" customHeight="1">
      <c r="A1423" s="284" t="str">
        <f>IF('Data invoice'!J1539=0,"",'Data invoice'!K1539)</f>
        <v/>
      </c>
      <c r="B1423" s="284" t="str">
        <f>IF('Data invoice'!K1539=0,"",'Data invoice'!L1539)</f>
        <v/>
      </c>
      <c r="C1423" s="284" t="str">
        <f>IF('Data invoice'!L1539=0,"",'Data invoice'!M1539)</f>
        <v/>
      </c>
      <c r="D1423" s="284" t="str">
        <f>IF('Data invoice'!M1539=0,"",'Data invoice'!N1539)</f>
        <v/>
      </c>
      <c r="E1423" s="284" t="str">
        <f>IF('Data invoice'!N1539=0,"",'Data invoice'!O1539)</f>
        <v/>
      </c>
      <c r="F1423" s="284" t="str">
        <f>IF('Data invoice'!O1539=0,"",'Data invoice'!P1539)</f>
        <v/>
      </c>
      <c r="G1423" s="284" t="str">
        <f>IF('Data invoice'!P1539=0,"",'Data invoice'!Q1539)</f>
        <v/>
      </c>
      <c r="H1423" s="284" t="str">
        <f>IF('Data invoice'!Q1539=0,"",'Data invoice'!R1539)</f>
        <v/>
      </c>
      <c r="I1423" s="320" t="str">
        <f>IF('Data invoice'!R1539=0,"",'Data invoice'!S1539)</f>
        <v/>
      </c>
      <c r="J1423" s="367" t="str">
        <f>IF('Data invoice'!S1539=0,"",'Data invoice'!T1539)</f>
        <v/>
      </c>
      <c r="L1423" s="414"/>
      <c r="M1423" s="275"/>
      <c r="N1423" s="275"/>
      <c r="O1423" s="414"/>
      <c r="P1423" s="414"/>
      <c r="Q1423" s="414"/>
      <c r="R1423" s="414"/>
      <c r="S1423" s="414"/>
      <c r="T1423" s="414"/>
      <c r="U1423" s="414"/>
      <c r="V1423" s="414"/>
      <c r="W1423" s="414"/>
      <c r="X1423" s="414"/>
      <c r="Y1423" s="414"/>
      <c r="Z1423" s="414"/>
      <c r="AA1423" s="414"/>
      <c r="AB1423" s="414"/>
      <c r="AC1423" s="275"/>
      <c r="AD1423" s="275"/>
      <c r="AE1423" s="275"/>
      <c r="AF1423" s="275"/>
      <c r="AG1423" s="275"/>
      <c r="AH1423" s="275"/>
      <c r="AI1423" s="275"/>
      <c r="AJ1423" s="275"/>
      <c r="AK1423" s="275"/>
      <c r="AL1423" s="275"/>
    </row>
    <row r="1424" spans="1:38" s="329" customFormat="1" ht="15" customHeight="1">
      <c r="A1424" s="284" t="str">
        <f>IF('Data invoice'!J1540=0,"",'Data invoice'!K1540)</f>
        <v/>
      </c>
      <c r="B1424" s="284" t="str">
        <f>IF('Data invoice'!K1540=0,"",'Data invoice'!L1540)</f>
        <v/>
      </c>
      <c r="C1424" s="284" t="str">
        <f>IF('Data invoice'!L1540=0,"",'Data invoice'!M1540)</f>
        <v/>
      </c>
      <c r="D1424" s="284" t="str">
        <f>IF('Data invoice'!M1540=0,"",'Data invoice'!N1540)</f>
        <v/>
      </c>
      <c r="E1424" s="284" t="str">
        <f>IF('Data invoice'!N1540=0,"",'Data invoice'!O1540)</f>
        <v/>
      </c>
      <c r="F1424" s="284" t="str">
        <f>IF('Data invoice'!O1540=0,"",'Data invoice'!P1540)</f>
        <v/>
      </c>
      <c r="G1424" s="284" t="str">
        <f>IF('Data invoice'!P1540=0,"",'Data invoice'!Q1540)</f>
        <v/>
      </c>
      <c r="H1424" s="284" t="str">
        <f>IF('Data invoice'!Q1540=0,"",'Data invoice'!R1540)</f>
        <v/>
      </c>
      <c r="I1424" s="320" t="str">
        <f>IF('Data invoice'!R1540=0,"",'Data invoice'!S1540)</f>
        <v/>
      </c>
      <c r="J1424" s="367" t="str">
        <f>IF('Data invoice'!S1540=0,"",'Data invoice'!T1540)</f>
        <v/>
      </c>
      <c r="L1424" s="414"/>
      <c r="M1424" s="275"/>
      <c r="N1424" s="275"/>
      <c r="O1424" s="414"/>
      <c r="P1424" s="414"/>
      <c r="Q1424" s="414"/>
      <c r="R1424" s="414"/>
      <c r="S1424" s="414"/>
      <c r="T1424" s="414"/>
      <c r="U1424" s="414"/>
      <c r="V1424" s="414"/>
      <c r="W1424" s="414"/>
      <c r="X1424" s="414"/>
      <c r="Y1424" s="414"/>
      <c r="Z1424" s="414"/>
      <c r="AA1424" s="414"/>
      <c r="AB1424" s="414"/>
      <c r="AC1424" s="275"/>
      <c r="AD1424" s="275"/>
      <c r="AE1424" s="275"/>
      <c r="AF1424" s="275"/>
      <c r="AG1424" s="275"/>
      <c r="AH1424" s="275"/>
      <c r="AI1424" s="275"/>
      <c r="AJ1424" s="275"/>
      <c r="AK1424" s="275"/>
      <c r="AL1424" s="275"/>
    </row>
    <row r="1425" spans="1:38" s="329" customFormat="1" ht="15" customHeight="1">
      <c r="A1425" s="284" t="str">
        <f>IF('Data invoice'!J1541=0,"",'Data invoice'!K1541)</f>
        <v/>
      </c>
      <c r="B1425" s="284" t="str">
        <f>IF('Data invoice'!K1541=0,"",'Data invoice'!L1541)</f>
        <v/>
      </c>
      <c r="C1425" s="284" t="str">
        <f>IF('Data invoice'!L1541=0,"",'Data invoice'!M1541)</f>
        <v/>
      </c>
      <c r="D1425" s="284" t="str">
        <f>IF('Data invoice'!M1541=0,"",'Data invoice'!N1541)</f>
        <v/>
      </c>
      <c r="E1425" s="284" t="str">
        <f>IF('Data invoice'!N1541=0,"",'Data invoice'!O1541)</f>
        <v/>
      </c>
      <c r="F1425" s="284" t="str">
        <f>IF('Data invoice'!O1541=0,"",'Data invoice'!P1541)</f>
        <v/>
      </c>
      <c r="G1425" s="284" t="str">
        <f>IF('Data invoice'!P1541=0,"",'Data invoice'!Q1541)</f>
        <v/>
      </c>
      <c r="H1425" s="284" t="str">
        <f>IF('Data invoice'!Q1541=0,"",'Data invoice'!R1541)</f>
        <v/>
      </c>
      <c r="I1425" s="320" t="str">
        <f>IF('Data invoice'!R1541=0,"",'Data invoice'!S1541)</f>
        <v/>
      </c>
      <c r="J1425" s="367" t="str">
        <f>IF('Data invoice'!S1541=0,"",'Data invoice'!T1541)</f>
        <v/>
      </c>
      <c r="L1425" s="414"/>
      <c r="M1425" s="275"/>
      <c r="N1425" s="275"/>
      <c r="O1425" s="414"/>
      <c r="P1425" s="414"/>
      <c r="Q1425" s="414"/>
      <c r="R1425" s="414"/>
      <c r="S1425" s="414"/>
      <c r="T1425" s="414"/>
      <c r="U1425" s="414"/>
      <c r="V1425" s="414"/>
      <c r="W1425" s="414"/>
      <c r="X1425" s="414"/>
      <c r="Y1425" s="414"/>
      <c r="Z1425" s="414"/>
      <c r="AA1425" s="414"/>
      <c r="AB1425" s="414"/>
      <c r="AC1425" s="275"/>
      <c r="AD1425" s="275"/>
      <c r="AE1425" s="275"/>
      <c r="AF1425" s="275"/>
      <c r="AG1425" s="275"/>
      <c r="AH1425" s="275"/>
      <c r="AI1425" s="275"/>
      <c r="AJ1425" s="275"/>
      <c r="AK1425" s="275"/>
      <c r="AL1425" s="275"/>
    </row>
    <row r="1426" spans="1:38" s="329" customFormat="1" ht="15" customHeight="1">
      <c r="A1426" s="284" t="str">
        <f>IF('Data invoice'!J1542=0,"",'Data invoice'!K1542)</f>
        <v/>
      </c>
      <c r="B1426" s="284" t="str">
        <f>IF('Data invoice'!K1542=0,"",'Data invoice'!L1542)</f>
        <v/>
      </c>
      <c r="C1426" s="284" t="str">
        <f>IF('Data invoice'!L1542=0,"",'Data invoice'!M1542)</f>
        <v/>
      </c>
      <c r="D1426" s="284" t="str">
        <f>IF('Data invoice'!M1542=0,"",'Data invoice'!N1542)</f>
        <v/>
      </c>
      <c r="E1426" s="284" t="str">
        <f>IF('Data invoice'!N1542=0,"",'Data invoice'!O1542)</f>
        <v/>
      </c>
      <c r="F1426" s="284" t="str">
        <f>IF('Data invoice'!O1542=0,"",'Data invoice'!P1542)</f>
        <v/>
      </c>
      <c r="G1426" s="284" t="str">
        <f>IF('Data invoice'!P1542=0,"",'Data invoice'!Q1542)</f>
        <v/>
      </c>
      <c r="H1426" s="284" t="str">
        <f>IF('Data invoice'!Q1542=0,"",'Data invoice'!R1542)</f>
        <v/>
      </c>
      <c r="I1426" s="320" t="str">
        <f>IF('Data invoice'!R1542=0,"",'Data invoice'!S1542)</f>
        <v/>
      </c>
      <c r="J1426" s="367" t="str">
        <f>IF('Data invoice'!S1542=0,"",'Data invoice'!T1542)</f>
        <v/>
      </c>
      <c r="L1426" s="414"/>
      <c r="M1426" s="275"/>
      <c r="N1426" s="275"/>
      <c r="O1426" s="414"/>
      <c r="P1426" s="414"/>
      <c r="Q1426" s="414"/>
      <c r="R1426" s="414"/>
      <c r="S1426" s="414"/>
      <c r="T1426" s="414"/>
      <c r="U1426" s="414"/>
      <c r="V1426" s="414"/>
      <c r="W1426" s="414"/>
      <c r="X1426" s="414"/>
      <c r="Y1426" s="414"/>
      <c r="Z1426" s="414"/>
      <c r="AA1426" s="414"/>
      <c r="AB1426" s="414"/>
      <c r="AC1426" s="275"/>
      <c r="AD1426" s="275"/>
      <c r="AE1426" s="275"/>
      <c r="AF1426" s="275"/>
      <c r="AG1426" s="275"/>
      <c r="AH1426" s="275"/>
      <c r="AI1426" s="275"/>
      <c r="AJ1426" s="275"/>
      <c r="AK1426" s="275"/>
      <c r="AL1426" s="275"/>
    </row>
    <row r="1427" spans="1:38" s="329" customFormat="1" ht="15" customHeight="1">
      <c r="A1427" s="284" t="str">
        <f>IF('Data invoice'!J1543=0,"",'Data invoice'!K1543)</f>
        <v/>
      </c>
      <c r="B1427" s="284" t="str">
        <f>IF('Data invoice'!K1543=0,"",'Data invoice'!L1543)</f>
        <v/>
      </c>
      <c r="C1427" s="284" t="str">
        <f>IF('Data invoice'!L1543=0,"",'Data invoice'!M1543)</f>
        <v/>
      </c>
      <c r="D1427" s="284" t="str">
        <f>IF('Data invoice'!M1543=0,"",'Data invoice'!N1543)</f>
        <v/>
      </c>
      <c r="E1427" s="284" t="str">
        <f>IF('Data invoice'!N1543=0,"",'Data invoice'!O1543)</f>
        <v/>
      </c>
      <c r="F1427" s="284" t="str">
        <f>IF('Data invoice'!O1543=0,"",'Data invoice'!P1543)</f>
        <v/>
      </c>
      <c r="G1427" s="284" t="str">
        <f>IF('Data invoice'!P1543=0,"",'Data invoice'!Q1543)</f>
        <v/>
      </c>
      <c r="H1427" s="284" t="str">
        <f>IF('Data invoice'!Q1543=0,"",'Data invoice'!R1543)</f>
        <v/>
      </c>
      <c r="I1427" s="320" t="str">
        <f>IF('Data invoice'!R1543=0,"",'Data invoice'!S1543)</f>
        <v/>
      </c>
      <c r="J1427" s="367" t="str">
        <f>IF('Data invoice'!S1543=0,"",'Data invoice'!T1543)</f>
        <v/>
      </c>
      <c r="L1427" s="414"/>
      <c r="M1427" s="275"/>
      <c r="N1427" s="275"/>
      <c r="O1427" s="414"/>
      <c r="P1427" s="414"/>
      <c r="Q1427" s="414"/>
      <c r="R1427" s="414"/>
      <c r="S1427" s="414"/>
      <c r="T1427" s="414"/>
      <c r="U1427" s="414"/>
      <c r="V1427" s="414"/>
      <c r="W1427" s="414"/>
      <c r="X1427" s="414"/>
      <c r="Y1427" s="414"/>
      <c r="Z1427" s="414"/>
      <c r="AA1427" s="414"/>
      <c r="AB1427" s="414"/>
      <c r="AC1427" s="275"/>
      <c r="AD1427" s="275"/>
      <c r="AE1427" s="275"/>
      <c r="AF1427" s="275"/>
      <c r="AG1427" s="275"/>
      <c r="AH1427" s="275"/>
      <c r="AI1427" s="275"/>
      <c r="AJ1427" s="275"/>
      <c r="AK1427" s="275"/>
      <c r="AL1427" s="275"/>
    </row>
    <row r="1428" spans="1:38" s="329" customFormat="1" ht="15" customHeight="1">
      <c r="A1428" s="284" t="str">
        <f>IF('Data invoice'!J1544=0,"",'Data invoice'!K1544)</f>
        <v/>
      </c>
      <c r="B1428" s="284" t="str">
        <f>IF('Data invoice'!K1544=0,"",'Data invoice'!L1544)</f>
        <v/>
      </c>
      <c r="C1428" s="284" t="str">
        <f>IF('Data invoice'!L1544=0,"",'Data invoice'!M1544)</f>
        <v/>
      </c>
      <c r="D1428" s="284" t="str">
        <f>IF('Data invoice'!M1544=0,"",'Data invoice'!N1544)</f>
        <v/>
      </c>
      <c r="E1428" s="284" t="str">
        <f>IF('Data invoice'!N1544=0,"",'Data invoice'!O1544)</f>
        <v/>
      </c>
      <c r="F1428" s="284" t="str">
        <f>IF('Data invoice'!O1544=0,"",'Data invoice'!P1544)</f>
        <v/>
      </c>
      <c r="G1428" s="284" t="str">
        <f>IF('Data invoice'!P1544=0,"",'Data invoice'!Q1544)</f>
        <v/>
      </c>
      <c r="H1428" s="284" t="str">
        <f>IF('Data invoice'!Q1544=0,"",'Data invoice'!R1544)</f>
        <v/>
      </c>
      <c r="I1428" s="320" t="str">
        <f>IF('Data invoice'!R1544=0,"",'Data invoice'!S1544)</f>
        <v/>
      </c>
      <c r="J1428" s="367" t="str">
        <f>IF('Data invoice'!S1544=0,"",'Data invoice'!T1544)</f>
        <v/>
      </c>
      <c r="L1428" s="414"/>
      <c r="M1428" s="275"/>
      <c r="N1428" s="275"/>
      <c r="O1428" s="414"/>
      <c r="P1428" s="414"/>
      <c r="Q1428" s="414"/>
      <c r="R1428" s="414"/>
      <c r="S1428" s="414"/>
      <c r="T1428" s="414"/>
      <c r="U1428" s="414"/>
      <c r="V1428" s="414"/>
      <c r="W1428" s="414"/>
      <c r="X1428" s="414"/>
      <c r="Y1428" s="414"/>
      <c r="Z1428" s="414"/>
      <c r="AA1428" s="414"/>
      <c r="AB1428" s="414"/>
      <c r="AC1428" s="275"/>
      <c r="AD1428" s="275"/>
      <c r="AE1428" s="275"/>
      <c r="AF1428" s="275"/>
      <c r="AG1428" s="275"/>
      <c r="AH1428" s="275"/>
      <c r="AI1428" s="275"/>
      <c r="AJ1428" s="275"/>
      <c r="AK1428" s="275"/>
      <c r="AL1428" s="275"/>
    </row>
    <row r="1429" spans="1:38" s="329" customFormat="1" ht="15" customHeight="1">
      <c r="A1429" s="284" t="str">
        <f>IF('Data invoice'!J1545=0,"",'Data invoice'!K1545)</f>
        <v/>
      </c>
      <c r="B1429" s="284" t="str">
        <f>IF('Data invoice'!K1545=0,"",'Data invoice'!L1545)</f>
        <v/>
      </c>
      <c r="C1429" s="284" t="str">
        <f>IF('Data invoice'!L1545=0,"",'Data invoice'!M1545)</f>
        <v/>
      </c>
      <c r="D1429" s="284" t="str">
        <f>IF('Data invoice'!M1545=0,"",'Data invoice'!N1545)</f>
        <v/>
      </c>
      <c r="E1429" s="284" t="str">
        <f>IF('Data invoice'!N1545=0,"",'Data invoice'!O1545)</f>
        <v/>
      </c>
      <c r="F1429" s="284" t="str">
        <f>IF('Data invoice'!O1545=0,"",'Data invoice'!P1545)</f>
        <v/>
      </c>
      <c r="G1429" s="284" t="str">
        <f>IF('Data invoice'!P1545=0,"",'Data invoice'!Q1545)</f>
        <v/>
      </c>
      <c r="H1429" s="284" t="str">
        <f>IF('Data invoice'!Q1545=0,"",'Data invoice'!R1545)</f>
        <v/>
      </c>
      <c r="I1429" s="320" t="str">
        <f>IF('Data invoice'!R1545=0,"",'Data invoice'!S1545)</f>
        <v/>
      </c>
      <c r="J1429" s="367" t="str">
        <f>IF('Data invoice'!S1545=0,"",'Data invoice'!T1545)</f>
        <v/>
      </c>
      <c r="L1429" s="414"/>
      <c r="M1429" s="275"/>
      <c r="N1429" s="275"/>
      <c r="O1429" s="414"/>
      <c r="P1429" s="414"/>
      <c r="Q1429" s="414"/>
      <c r="R1429" s="414"/>
      <c r="S1429" s="414"/>
      <c r="T1429" s="414"/>
      <c r="U1429" s="414"/>
      <c r="V1429" s="414"/>
      <c r="W1429" s="414"/>
      <c r="X1429" s="414"/>
      <c r="Y1429" s="414"/>
      <c r="Z1429" s="414"/>
      <c r="AA1429" s="414"/>
      <c r="AB1429" s="414"/>
      <c r="AC1429" s="275"/>
      <c r="AD1429" s="275"/>
      <c r="AE1429" s="275"/>
      <c r="AF1429" s="275"/>
      <c r="AG1429" s="275"/>
      <c r="AH1429" s="275"/>
      <c r="AI1429" s="275"/>
      <c r="AJ1429" s="275"/>
      <c r="AK1429" s="275"/>
      <c r="AL1429" s="275"/>
    </row>
    <row r="1430" spans="1:38" s="329" customFormat="1" ht="15" customHeight="1">
      <c r="A1430" s="284" t="str">
        <f>IF('Data invoice'!J1546=0,"",'Data invoice'!K1546)</f>
        <v/>
      </c>
      <c r="B1430" s="284" t="str">
        <f>IF('Data invoice'!K1546=0,"",'Data invoice'!L1546)</f>
        <v/>
      </c>
      <c r="C1430" s="284" t="str">
        <f>IF('Data invoice'!L1546=0,"",'Data invoice'!M1546)</f>
        <v/>
      </c>
      <c r="D1430" s="284" t="str">
        <f>IF('Data invoice'!M1546=0,"",'Data invoice'!N1546)</f>
        <v/>
      </c>
      <c r="E1430" s="284" t="str">
        <f>IF('Data invoice'!N1546=0,"",'Data invoice'!O1546)</f>
        <v/>
      </c>
      <c r="F1430" s="284" t="str">
        <f>IF('Data invoice'!O1546=0,"",'Data invoice'!P1546)</f>
        <v/>
      </c>
      <c r="G1430" s="284" t="str">
        <f>IF('Data invoice'!P1546=0,"",'Data invoice'!Q1546)</f>
        <v/>
      </c>
      <c r="H1430" s="284" t="str">
        <f>IF('Data invoice'!Q1546=0,"",'Data invoice'!R1546)</f>
        <v/>
      </c>
      <c r="I1430" s="320" t="str">
        <f>IF('Data invoice'!R1546=0,"",'Data invoice'!S1546)</f>
        <v/>
      </c>
      <c r="J1430" s="367" t="str">
        <f>IF('Data invoice'!S1546=0,"",'Data invoice'!T1546)</f>
        <v/>
      </c>
      <c r="L1430" s="414"/>
      <c r="M1430" s="275"/>
      <c r="N1430" s="275"/>
      <c r="O1430" s="414"/>
      <c r="P1430" s="414"/>
      <c r="Q1430" s="414"/>
      <c r="R1430" s="414"/>
      <c r="S1430" s="414"/>
      <c r="T1430" s="414"/>
      <c r="U1430" s="414"/>
      <c r="V1430" s="414"/>
      <c r="W1430" s="414"/>
      <c r="X1430" s="414"/>
      <c r="Y1430" s="414"/>
      <c r="Z1430" s="414"/>
      <c r="AA1430" s="414"/>
      <c r="AB1430" s="414"/>
      <c r="AC1430" s="275"/>
      <c r="AD1430" s="275"/>
      <c r="AE1430" s="275"/>
      <c r="AF1430" s="275"/>
      <c r="AG1430" s="275"/>
      <c r="AH1430" s="275"/>
      <c r="AI1430" s="275"/>
      <c r="AJ1430" s="275"/>
      <c r="AK1430" s="275"/>
      <c r="AL1430" s="275"/>
    </row>
    <row r="1431" spans="1:38" s="329" customFormat="1" ht="15" customHeight="1">
      <c r="A1431" s="284" t="str">
        <f>IF('Data invoice'!J1547=0,"",'Data invoice'!K1547)</f>
        <v/>
      </c>
      <c r="B1431" s="284" t="str">
        <f>IF('Data invoice'!K1547=0,"",'Data invoice'!L1547)</f>
        <v/>
      </c>
      <c r="C1431" s="284" t="str">
        <f>IF('Data invoice'!L1547=0,"",'Data invoice'!M1547)</f>
        <v/>
      </c>
      <c r="D1431" s="284" t="str">
        <f>IF('Data invoice'!M1547=0,"",'Data invoice'!N1547)</f>
        <v/>
      </c>
      <c r="E1431" s="284" t="str">
        <f>IF('Data invoice'!N1547=0,"",'Data invoice'!O1547)</f>
        <v/>
      </c>
      <c r="F1431" s="284" t="str">
        <f>IF('Data invoice'!O1547=0,"",'Data invoice'!P1547)</f>
        <v/>
      </c>
      <c r="G1431" s="284" t="str">
        <f>IF('Data invoice'!P1547=0,"",'Data invoice'!Q1547)</f>
        <v/>
      </c>
      <c r="H1431" s="284" t="str">
        <f>IF('Data invoice'!Q1547=0,"",'Data invoice'!R1547)</f>
        <v/>
      </c>
      <c r="I1431" s="320" t="str">
        <f>IF('Data invoice'!R1547=0,"",'Data invoice'!S1547)</f>
        <v/>
      </c>
      <c r="J1431" s="367" t="str">
        <f>IF('Data invoice'!S1547=0,"",'Data invoice'!T1547)</f>
        <v/>
      </c>
      <c r="L1431" s="414"/>
      <c r="M1431" s="275"/>
      <c r="N1431" s="275"/>
      <c r="O1431" s="414"/>
      <c r="P1431" s="414"/>
      <c r="Q1431" s="414"/>
      <c r="R1431" s="414"/>
      <c r="S1431" s="414"/>
      <c r="T1431" s="414"/>
      <c r="U1431" s="414"/>
      <c r="V1431" s="414"/>
      <c r="W1431" s="414"/>
      <c r="X1431" s="414"/>
      <c r="Y1431" s="414"/>
      <c r="Z1431" s="414"/>
      <c r="AA1431" s="414"/>
      <c r="AB1431" s="414"/>
      <c r="AC1431" s="275"/>
      <c r="AD1431" s="275"/>
      <c r="AE1431" s="275"/>
      <c r="AF1431" s="275"/>
      <c r="AG1431" s="275"/>
      <c r="AH1431" s="275"/>
      <c r="AI1431" s="275"/>
      <c r="AJ1431" s="275"/>
      <c r="AK1431" s="275"/>
      <c r="AL1431" s="275"/>
    </row>
    <row r="1432" spans="1:38" s="329" customFormat="1" ht="15" customHeight="1">
      <c r="A1432" s="284" t="str">
        <f>IF('Data invoice'!J1548=0,"",'Data invoice'!K1548)</f>
        <v/>
      </c>
      <c r="B1432" s="284" t="str">
        <f>IF('Data invoice'!K1548=0,"",'Data invoice'!L1548)</f>
        <v/>
      </c>
      <c r="C1432" s="284" t="str">
        <f>IF('Data invoice'!L1548=0,"",'Data invoice'!M1548)</f>
        <v/>
      </c>
      <c r="D1432" s="284" t="str">
        <f>IF('Data invoice'!M1548=0,"",'Data invoice'!N1548)</f>
        <v/>
      </c>
      <c r="E1432" s="284" t="str">
        <f>IF('Data invoice'!N1548=0,"",'Data invoice'!O1548)</f>
        <v/>
      </c>
      <c r="F1432" s="284" t="str">
        <f>IF('Data invoice'!O1548=0,"",'Data invoice'!P1548)</f>
        <v/>
      </c>
      <c r="G1432" s="284" t="str">
        <f>IF('Data invoice'!P1548=0,"",'Data invoice'!Q1548)</f>
        <v/>
      </c>
      <c r="H1432" s="284" t="str">
        <f>IF('Data invoice'!Q1548=0,"",'Data invoice'!R1548)</f>
        <v/>
      </c>
      <c r="I1432" s="320" t="str">
        <f>IF('Data invoice'!R1548=0,"",'Data invoice'!S1548)</f>
        <v/>
      </c>
      <c r="J1432" s="367" t="str">
        <f>IF('Data invoice'!S1548=0,"",'Data invoice'!T1548)</f>
        <v/>
      </c>
      <c r="L1432" s="414"/>
      <c r="M1432" s="275"/>
      <c r="N1432" s="275"/>
      <c r="O1432" s="414"/>
      <c r="P1432" s="414"/>
      <c r="Q1432" s="414"/>
      <c r="R1432" s="414"/>
      <c r="S1432" s="414"/>
      <c r="T1432" s="414"/>
      <c r="U1432" s="414"/>
      <c r="V1432" s="414"/>
      <c r="W1432" s="414"/>
      <c r="X1432" s="414"/>
      <c r="Y1432" s="414"/>
      <c r="Z1432" s="414"/>
      <c r="AA1432" s="414"/>
      <c r="AB1432" s="414"/>
      <c r="AC1432" s="275"/>
      <c r="AD1432" s="275"/>
      <c r="AE1432" s="275"/>
      <c r="AF1432" s="275"/>
      <c r="AG1432" s="275"/>
      <c r="AH1432" s="275"/>
      <c r="AI1432" s="275"/>
      <c r="AJ1432" s="275"/>
      <c r="AK1432" s="275"/>
      <c r="AL1432" s="275"/>
    </row>
    <row r="1433" spans="1:38" s="329" customFormat="1" ht="15" customHeight="1">
      <c r="A1433" s="284" t="str">
        <f>IF('Data invoice'!J1549=0,"",'Data invoice'!K1549)</f>
        <v/>
      </c>
      <c r="B1433" s="284" t="str">
        <f>IF('Data invoice'!K1549=0,"",'Data invoice'!L1549)</f>
        <v/>
      </c>
      <c r="C1433" s="284" t="str">
        <f>IF('Data invoice'!L1549=0,"",'Data invoice'!M1549)</f>
        <v/>
      </c>
      <c r="D1433" s="284" t="str">
        <f>IF('Data invoice'!M1549=0,"",'Data invoice'!N1549)</f>
        <v/>
      </c>
      <c r="E1433" s="284" t="str">
        <f>IF('Data invoice'!N1549=0,"",'Data invoice'!O1549)</f>
        <v/>
      </c>
      <c r="F1433" s="284" t="str">
        <f>IF('Data invoice'!O1549=0,"",'Data invoice'!P1549)</f>
        <v/>
      </c>
      <c r="G1433" s="284" t="str">
        <f>IF('Data invoice'!P1549=0,"",'Data invoice'!Q1549)</f>
        <v/>
      </c>
      <c r="H1433" s="284" t="str">
        <f>IF('Data invoice'!Q1549=0,"",'Data invoice'!R1549)</f>
        <v/>
      </c>
      <c r="I1433" s="320" t="str">
        <f>IF('Data invoice'!R1549=0,"",'Data invoice'!S1549)</f>
        <v/>
      </c>
      <c r="J1433" s="367" t="str">
        <f>IF('Data invoice'!S1549=0,"",'Data invoice'!T1549)</f>
        <v/>
      </c>
      <c r="L1433" s="414"/>
      <c r="M1433" s="275"/>
      <c r="N1433" s="275"/>
      <c r="O1433" s="414"/>
      <c r="P1433" s="414"/>
      <c r="Q1433" s="414"/>
      <c r="R1433" s="414"/>
      <c r="S1433" s="414"/>
      <c r="T1433" s="414"/>
      <c r="U1433" s="414"/>
      <c r="V1433" s="414"/>
      <c r="W1433" s="414"/>
      <c r="X1433" s="414"/>
      <c r="Y1433" s="414"/>
      <c r="Z1433" s="414"/>
      <c r="AA1433" s="414"/>
      <c r="AB1433" s="414"/>
      <c r="AC1433" s="275"/>
      <c r="AD1433" s="275"/>
      <c r="AE1433" s="275"/>
      <c r="AF1433" s="275"/>
      <c r="AG1433" s="275"/>
      <c r="AH1433" s="275"/>
      <c r="AI1433" s="275"/>
      <c r="AJ1433" s="275"/>
      <c r="AK1433" s="275"/>
      <c r="AL1433" s="275"/>
    </row>
    <row r="1434" spans="1:38" s="329" customFormat="1" ht="15" customHeight="1">
      <c r="A1434" s="284" t="str">
        <f>IF('Data invoice'!J1550=0,"",'Data invoice'!K1550)</f>
        <v/>
      </c>
      <c r="B1434" s="284" t="str">
        <f>IF('Data invoice'!K1550=0,"",'Data invoice'!L1550)</f>
        <v/>
      </c>
      <c r="C1434" s="284" t="str">
        <f>IF('Data invoice'!L1550=0,"",'Data invoice'!M1550)</f>
        <v/>
      </c>
      <c r="D1434" s="284" t="str">
        <f>IF('Data invoice'!M1550=0,"",'Data invoice'!N1550)</f>
        <v/>
      </c>
      <c r="E1434" s="284" t="str">
        <f>IF('Data invoice'!N1550=0,"",'Data invoice'!O1550)</f>
        <v/>
      </c>
      <c r="F1434" s="284" t="str">
        <f>IF('Data invoice'!O1550=0,"",'Data invoice'!P1550)</f>
        <v/>
      </c>
      <c r="G1434" s="284" t="str">
        <f>IF('Data invoice'!P1550=0,"",'Data invoice'!Q1550)</f>
        <v/>
      </c>
      <c r="H1434" s="284" t="str">
        <f>IF('Data invoice'!Q1550=0,"",'Data invoice'!R1550)</f>
        <v/>
      </c>
      <c r="I1434" s="320" t="str">
        <f>IF('Data invoice'!R1550=0,"",'Data invoice'!S1550)</f>
        <v/>
      </c>
      <c r="J1434" s="367" t="str">
        <f>IF('Data invoice'!S1550=0,"",'Data invoice'!T1550)</f>
        <v/>
      </c>
      <c r="L1434" s="414"/>
      <c r="M1434" s="275"/>
      <c r="N1434" s="275"/>
      <c r="O1434" s="414"/>
      <c r="P1434" s="414"/>
      <c r="Q1434" s="414"/>
      <c r="R1434" s="414"/>
      <c r="S1434" s="414"/>
      <c r="T1434" s="414"/>
      <c r="U1434" s="414"/>
      <c r="V1434" s="414"/>
      <c r="W1434" s="414"/>
      <c r="X1434" s="414"/>
      <c r="Y1434" s="414"/>
      <c r="Z1434" s="414"/>
      <c r="AA1434" s="414"/>
      <c r="AB1434" s="414"/>
      <c r="AC1434" s="275"/>
      <c r="AD1434" s="275"/>
      <c r="AE1434" s="275"/>
      <c r="AF1434" s="275"/>
      <c r="AG1434" s="275"/>
      <c r="AH1434" s="275"/>
      <c r="AI1434" s="275"/>
      <c r="AJ1434" s="275"/>
      <c r="AK1434" s="275"/>
      <c r="AL1434" s="275"/>
    </row>
    <row r="1435" spans="1:38" s="329" customFormat="1" ht="15" customHeight="1">
      <c r="A1435" s="284" t="str">
        <f>IF('Data invoice'!J1551=0,"",'Data invoice'!K1551)</f>
        <v/>
      </c>
      <c r="B1435" s="284" t="str">
        <f>IF('Data invoice'!K1551=0,"",'Data invoice'!L1551)</f>
        <v/>
      </c>
      <c r="C1435" s="284" t="str">
        <f>IF('Data invoice'!L1551=0,"",'Data invoice'!M1551)</f>
        <v/>
      </c>
      <c r="D1435" s="284" t="str">
        <f>IF('Data invoice'!M1551=0,"",'Data invoice'!N1551)</f>
        <v/>
      </c>
      <c r="E1435" s="284" t="str">
        <f>IF('Data invoice'!N1551=0,"",'Data invoice'!O1551)</f>
        <v/>
      </c>
      <c r="F1435" s="284" t="str">
        <f>IF('Data invoice'!O1551=0,"",'Data invoice'!P1551)</f>
        <v/>
      </c>
      <c r="G1435" s="284" t="str">
        <f>IF('Data invoice'!P1551=0,"",'Data invoice'!Q1551)</f>
        <v/>
      </c>
      <c r="H1435" s="284" t="str">
        <f>IF('Data invoice'!Q1551=0,"",'Data invoice'!R1551)</f>
        <v/>
      </c>
      <c r="I1435" s="320" t="str">
        <f>IF('Data invoice'!R1551=0,"",'Data invoice'!S1551)</f>
        <v/>
      </c>
      <c r="J1435" s="367" t="str">
        <f>IF('Data invoice'!S1551=0,"",'Data invoice'!T1551)</f>
        <v/>
      </c>
      <c r="L1435" s="414"/>
      <c r="M1435" s="275"/>
      <c r="N1435" s="275"/>
      <c r="O1435" s="414"/>
      <c r="P1435" s="414"/>
      <c r="Q1435" s="414"/>
      <c r="R1435" s="414"/>
      <c r="S1435" s="414"/>
      <c r="T1435" s="414"/>
      <c r="U1435" s="414"/>
      <c r="V1435" s="414"/>
      <c r="W1435" s="414"/>
      <c r="X1435" s="414"/>
      <c r="Y1435" s="414"/>
      <c r="Z1435" s="414"/>
      <c r="AA1435" s="414"/>
      <c r="AB1435" s="414"/>
      <c r="AC1435" s="275"/>
      <c r="AD1435" s="275"/>
      <c r="AE1435" s="275"/>
      <c r="AF1435" s="275"/>
      <c r="AG1435" s="275"/>
      <c r="AH1435" s="275"/>
      <c r="AI1435" s="275"/>
      <c r="AJ1435" s="275"/>
      <c r="AK1435" s="275"/>
      <c r="AL1435" s="275"/>
    </row>
    <row r="1436" spans="1:38" s="329" customFormat="1" ht="15" customHeight="1">
      <c r="A1436" s="284" t="str">
        <f>IF('Data invoice'!J1552=0,"",'Data invoice'!K1552)</f>
        <v/>
      </c>
      <c r="B1436" s="284" t="str">
        <f>IF('Data invoice'!K1552=0,"",'Data invoice'!L1552)</f>
        <v/>
      </c>
      <c r="C1436" s="284" t="str">
        <f>IF('Data invoice'!L1552=0,"",'Data invoice'!M1552)</f>
        <v/>
      </c>
      <c r="D1436" s="284" t="str">
        <f>IF('Data invoice'!M1552=0,"",'Data invoice'!N1552)</f>
        <v/>
      </c>
      <c r="E1436" s="284" t="str">
        <f>IF('Data invoice'!N1552=0,"",'Data invoice'!O1552)</f>
        <v/>
      </c>
      <c r="F1436" s="284" t="str">
        <f>IF('Data invoice'!O1552=0,"",'Data invoice'!P1552)</f>
        <v/>
      </c>
      <c r="G1436" s="284" t="str">
        <f>IF('Data invoice'!P1552=0,"",'Data invoice'!Q1552)</f>
        <v/>
      </c>
      <c r="H1436" s="284" t="str">
        <f>IF('Data invoice'!Q1552=0,"",'Data invoice'!R1552)</f>
        <v/>
      </c>
      <c r="I1436" s="320" t="str">
        <f>IF('Data invoice'!R1552=0,"",'Data invoice'!S1552)</f>
        <v/>
      </c>
      <c r="J1436" s="367" t="str">
        <f>IF('Data invoice'!S1552=0,"",'Data invoice'!T1552)</f>
        <v/>
      </c>
      <c r="L1436" s="414"/>
      <c r="M1436" s="275"/>
      <c r="N1436" s="275"/>
      <c r="O1436" s="414"/>
      <c r="P1436" s="414"/>
      <c r="Q1436" s="414"/>
      <c r="R1436" s="414"/>
      <c r="S1436" s="414"/>
      <c r="T1436" s="414"/>
      <c r="U1436" s="414"/>
      <c r="V1436" s="414"/>
      <c r="W1436" s="414"/>
      <c r="X1436" s="414"/>
      <c r="Y1436" s="414"/>
      <c r="Z1436" s="414"/>
      <c r="AA1436" s="414"/>
      <c r="AB1436" s="414"/>
      <c r="AC1436" s="275"/>
      <c r="AD1436" s="275"/>
      <c r="AE1436" s="275"/>
      <c r="AF1436" s="275"/>
      <c r="AG1436" s="275"/>
      <c r="AH1436" s="275"/>
      <c r="AI1436" s="275"/>
      <c r="AJ1436" s="275"/>
      <c r="AK1436" s="275"/>
      <c r="AL1436" s="275"/>
    </row>
    <row r="1437" spans="1:38" s="329" customFormat="1" ht="15" customHeight="1">
      <c r="A1437" s="284" t="str">
        <f>IF('Data invoice'!J1553=0,"",'Data invoice'!K1553)</f>
        <v/>
      </c>
      <c r="B1437" s="284" t="str">
        <f>IF('Data invoice'!K1553=0,"",'Data invoice'!L1553)</f>
        <v/>
      </c>
      <c r="C1437" s="284" t="str">
        <f>IF('Data invoice'!L1553=0,"",'Data invoice'!M1553)</f>
        <v/>
      </c>
      <c r="D1437" s="284" t="str">
        <f>IF('Data invoice'!M1553=0,"",'Data invoice'!N1553)</f>
        <v/>
      </c>
      <c r="E1437" s="284" t="str">
        <f>IF('Data invoice'!N1553=0,"",'Data invoice'!O1553)</f>
        <v/>
      </c>
      <c r="F1437" s="284" t="str">
        <f>IF('Data invoice'!O1553=0,"",'Data invoice'!P1553)</f>
        <v/>
      </c>
      <c r="G1437" s="284" t="str">
        <f>IF('Data invoice'!P1553=0,"",'Data invoice'!Q1553)</f>
        <v/>
      </c>
      <c r="H1437" s="284" t="str">
        <f>IF('Data invoice'!Q1553=0,"",'Data invoice'!R1553)</f>
        <v/>
      </c>
      <c r="I1437" s="320" t="str">
        <f>IF('Data invoice'!R1553=0,"",'Data invoice'!S1553)</f>
        <v/>
      </c>
      <c r="J1437" s="367" t="str">
        <f>IF('Data invoice'!S1553=0,"",'Data invoice'!T1553)</f>
        <v/>
      </c>
      <c r="L1437" s="414"/>
      <c r="M1437" s="275"/>
      <c r="N1437" s="275"/>
      <c r="O1437" s="414"/>
      <c r="P1437" s="414"/>
      <c r="Q1437" s="414"/>
      <c r="R1437" s="414"/>
      <c r="S1437" s="414"/>
      <c r="T1437" s="414"/>
      <c r="U1437" s="414"/>
      <c r="V1437" s="414"/>
      <c r="W1437" s="414"/>
      <c r="X1437" s="414"/>
      <c r="Y1437" s="414"/>
      <c r="Z1437" s="414"/>
      <c r="AA1437" s="414"/>
      <c r="AB1437" s="414"/>
      <c r="AC1437" s="275"/>
      <c r="AD1437" s="275"/>
      <c r="AE1437" s="275"/>
      <c r="AF1437" s="275"/>
      <c r="AG1437" s="275"/>
      <c r="AH1437" s="275"/>
      <c r="AI1437" s="275"/>
      <c r="AJ1437" s="275"/>
      <c r="AK1437" s="275"/>
      <c r="AL1437" s="275"/>
    </row>
    <row r="1438" spans="1:38" s="329" customFormat="1" ht="15" customHeight="1">
      <c r="A1438" s="284" t="str">
        <f>IF('Data invoice'!J1554=0,"",'Data invoice'!K1554)</f>
        <v/>
      </c>
      <c r="B1438" s="284" t="str">
        <f>IF('Data invoice'!K1554=0,"",'Data invoice'!L1554)</f>
        <v/>
      </c>
      <c r="C1438" s="284" t="str">
        <f>IF('Data invoice'!L1554=0,"",'Data invoice'!M1554)</f>
        <v/>
      </c>
      <c r="D1438" s="284" t="str">
        <f>IF('Data invoice'!M1554=0,"",'Data invoice'!N1554)</f>
        <v/>
      </c>
      <c r="E1438" s="284" t="str">
        <f>IF('Data invoice'!N1554=0,"",'Data invoice'!O1554)</f>
        <v/>
      </c>
      <c r="F1438" s="284" t="str">
        <f>IF('Data invoice'!O1554=0,"",'Data invoice'!P1554)</f>
        <v/>
      </c>
      <c r="G1438" s="284" t="str">
        <f>IF('Data invoice'!P1554=0,"",'Data invoice'!Q1554)</f>
        <v/>
      </c>
      <c r="H1438" s="284" t="str">
        <f>IF('Data invoice'!Q1554=0,"",'Data invoice'!R1554)</f>
        <v/>
      </c>
      <c r="I1438" s="320" t="str">
        <f>IF('Data invoice'!R1554=0,"",'Data invoice'!S1554)</f>
        <v/>
      </c>
      <c r="J1438" s="367" t="str">
        <f>IF('Data invoice'!S1554=0,"",'Data invoice'!T1554)</f>
        <v/>
      </c>
      <c r="L1438" s="414"/>
      <c r="M1438" s="275"/>
      <c r="N1438" s="275"/>
      <c r="O1438" s="414"/>
      <c r="P1438" s="414"/>
      <c r="Q1438" s="414"/>
      <c r="R1438" s="414"/>
      <c r="S1438" s="414"/>
      <c r="T1438" s="414"/>
      <c r="U1438" s="414"/>
      <c r="V1438" s="414"/>
      <c r="W1438" s="414"/>
      <c r="X1438" s="414"/>
      <c r="Y1438" s="414"/>
      <c r="Z1438" s="414"/>
      <c r="AA1438" s="414"/>
      <c r="AB1438" s="414"/>
      <c r="AC1438" s="275"/>
      <c r="AD1438" s="275"/>
      <c r="AE1438" s="275"/>
      <c r="AF1438" s="275"/>
      <c r="AG1438" s="275"/>
      <c r="AH1438" s="275"/>
      <c r="AI1438" s="275"/>
      <c r="AJ1438" s="275"/>
      <c r="AK1438" s="275"/>
      <c r="AL1438" s="275"/>
    </row>
    <row r="1439" spans="1:38" s="329" customFormat="1" ht="15" customHeight="1">
      <c r="A1439" s="284" t="str">
        <f>IF('Data invoice'!J1555=0,"",'Data invoice'!K1555)</f>
        <v/>
      </c>
      <c r="B1439" s="284" t="str">
        <f>IF('Data invoice'!K1555=0,"",'Data invoice'!L1555)</f>
        <v/>
      </c>
      <c r="C1439" s="284" t="str">
        <f>IF('Data invoice'!L1555=0,"",'Data invoice'!M1555)</f>
        <v/>
      </c>
      <c r="D1439" s="284" t="str">
        <f>IF('Data invoice'!M1555=0,"",'Data invoice'!N1555)</f>
        <v/>
      </c>
      <c r="E1439" s="284" t="str">
        <f>IF('Data invoice'!N1555=0,"",'Data invoice'!O1555)</f>
        <v/>
      </c>
      <c r="F1439" s="284" t="str">
        <f>IF('Data invoice'!O1555=0,"",'Data invoice'!P1555)</f>
        <v/>
      </c>
      <c r="G1439" s="284" t="str">
        <f>IF('Data invoice'!P1555=0,"",'Data invoice'!Q1555)</f>
        <v/>
      </c>
      <c r="H1439" s="284" t="str">
        <f>IF('Data invoice'!Q1555=0,"",'Data invoice'!R1555)</f>
        <v/>
      </c>
      <c r="I1439" s="320" t="str">
        <f>IF('Data invoice'!R1555=0,"",'Data invoice'!S1555)</f>
        <v/>
      </c>
      <c r="J1439" s="367" t="str">
        <f>IF('Data invoice'!S1555=0,"",'Data invoice'!T1555)</f>
        <v/>
      </c>
      <c r="L1439" s="414"/>
      <c r="M1439" s="275"/>
      <c r="N1439" s="275"/>
      <c r="O1439" s="414"/>
      <c r="P1439" s="414"/>
      <c r="Q1439" s="414"/>
      <c r="R1439" s="414"/>
      <c r="S1439" s="414"/>
      <c r="T1439" s="414"/>
      <c r="U1439" s="414"/>
      <c r="V1439" s="414"/>
      <c r="W1439" s="414"/>
      <c r="X1439" s="414"/>
      <c r="Y1439" s="414"/>
      <c r="Z1439" s="414"/>
      <c r="AA1439" s="414"/>
      <c r="AB1439" s="414"/>
      <c r="AC1439" s="275"/>
      <c r="AD1439" s="275"/>
      <c r="AE1439" s="275"/>
      <c r="AF1439" s="275"/>
      <c r="AG1439" s="275"/>
      <c r="AH1439" s="275"/>
      <c r="AI1439" s="275"/>
      <c r="AJ1439" s="275"/>
      <c r="AK1439" s="275"/>
      <c r="AL1439" s="275"/>
    </row>
    <row r="1440" spans="1:38" s="329" customFormat="1" ht="15" customHeight="1">
      <c r="A1440" s="284" t="str">
        <f>IF('Data invoice'!J1556=0,"",'Data invoice'!K1556)</f>
        <v/>
      </c>
      <c r="B1440" s="284" t="str">
        <f>IF('Data invoice'!K1556=0,"",'Data invoice'!L1556)</f>
        <v/>
      </c>
      <c r="C1440" s="284" t="str">
        <f>IF('Data invoice'!L1556=0,"",'Data invoice'!M1556)</f>
        <v/>
      </c>
      <c r="D1440" s="284" t="str">
        <f>IF('Data invoice'!M1556=0,"",'Data invoice'!N1556)</f>
        <v/>
      </c>
      <c r="E1440" s="284" t="str">
        <f>IF('Data invoice'!N1556=0,"",'Data invoice'!O1556)</f>
        <v/>
      </c>
      <c r="F1440" s="284" t="str">
        <f>IF('Data invoice'!O1556=0,"",'Data invoice'!P1556)</f>
        <v/>
      </c>
      <c r="G1440" s="284" t="str">
        <f>IF('Data invoice'!P1556=0,"",'Data invoice'!Q1556)</f>
        <v/>
      </c>
      <c r="H1440" s="284" t="str">
        <f>IF('Data invoice'!Q1556=0,"",'Data invoice'!R1556)</f>
        <v/>
      </c>
      <c r="I1440" s="320" t="str">
        <f>IF('Data invoice'!R1556=0,"",'Data invoice'!S1556)</f>
        <v/>
      </c>
      <c r="J1440" s="367" t="str">
        <f>IF('Data invoice'!S1556=0,"",'Data invoice'!T1556)</f>
        <v/>
      </c>
      <c r="L1440" s="414"/>
      <c r="M1440" s="275"/>
      <c r="N1440" s="275"/>
      <c r="O1440" s="414"/>
      <c r="P1440" s="414"/>
      <c r="Q1440" s="414"/>
      <c r="R1440" s="414"/>
      <c r="S1440" s="414"/>
      <c r="T1440" s="414"/>
      <c r="U1440" s="414"/>
      <c r="V1440" s="414"/>
      <c r="W1440" s="414"/>
      <c r="X1440" s="414"/>
      <c r="Y1440" s="414"/>
      <c r="Z1440" s="414"/>
      <c r="AA1440" s="414"/>
      <c r="AB1440" s="414"/>
      <c r="AC1440" s="275"/>
      <c r="AD1440" s="275"/>
      <c r="AE1440" s="275"/>
      <c r="AF1440" s="275"/>
      <c r="AG1440" s="275"/>
      <c r="AH1440" s="275"/>
      <c r="AI1440" s="275"/>
      <c r="AJ1440" s="275"/>
      <c r="AK1440" s="275"/>
      <c r="AL1440" s="275"/>
    </row>
    <row r="1441" spans="1:38" s="329" customFormat="1" ht="15" customHeight="1">
      <c r="A1441" s="284" t="str">
        <f>IF('Data invoice'!J1557=0,"",'Data invoice'!K1557)</f>
        <v/>
      </c>
      <c r="B1441" s="284" t="str">
        <f>IF('Data invoice'!K1557=0,"",'Data invoice'!L1557)</f>
        <v/>
      </c>
      <c r="C1441" s="284" t="str">
        <f>IF('Data invoice'!L1557=0,"",'Data invoice'!M1557)</f>
        <v/>
      </c>
      <c r="D1441" s="284" t="str">
        <f>IF('Data invoice'!M1557=0,"",'Data invoice'!N1557)</f>
        <v/>
      </c>
      <c r="E1441" s="284" t="str">
        <f>IF('Data invoice'!N1557=0,"",'Data invoice'!O1557)</f>
        <v/>
      </c>
      <c r="F1441" s="284" t="str">
        <f>IF('Data invoice'!O1557=0,"",'Data invoice'!P1557)</f>
        <v/>
      </c>
      <c r="G1441" s="284" t="str">
        <f>IF('Data invoice'!P1557=0,"",'Data invoice'!Q1557)</f>
        <v/>
      </c>
      <c r="H1441" s="284" t="str">
        <f>IF('Data invoice'!Q1557=0,"",'Data invoice'!R1557)</f>
        <v/>
      </c>
      <c r="I1441" s="320" t="str">
        <f>IF('Data invoice'!R1557=0,"",'Data invoice'!S1557)</f>
        <v/>
      </c>
      <c r="J1441" s="367" t="str">
        <f>IF('Data invoice'!S1557=0,"",'Data invoice'!T1557)</f>
        <v/>
      </c>
      <c r="L1441" s="414"/>
      <c r="M1441" s="275"/>
      <c r="N1441" s="275"/>
      <c r="O1441" s="414"/>
      <c r="P1441" s="414"/>
      <c r="Q1441" s="414"/>
      <c r="R1441" s="414"/>
      <c r="S1441" s="414"/>
      <c r="T1441" s="414"/>
      <c r="U1441" s="414"/>
      <c r="V1441" s="414"/>
      <c r="W1441" s="414"/>
      <c r="X1441" s="414"/>
      <c r="Y1441" s="414"/>
      <c r="Z1441" s="414"/>
      <c r="AA1441" s="414"/>
      <c r="AB1441" s="414"/>
      <c r="AC1441" s="275"/>
      <c r="AD1441" s="275"/>
      <c r="AE1441" s="275"/>
      <c r="AF1441" s="275"/>
      <c r="AG1441" s="275"/>
      <c r="AH1441" s="275"/>
      <c r="AI1441" s="275"/>
      <c r="AJ1441" s="275"/>
      <c r="AK1441" s="275"/>
      <c r="AL1441" s="275"/>
    </row>
    <row r="1442" spans="1:38" s="329" customFormat="1" ht="15" customHeight="1">
      <c r="A1442" s="284" t="str">
        <f>IF('Data invoice'!J1558=0,"",'Data invoice'!K1558)</f>
        <v/>
      </c>
      <c r="B1442" s="284" t="str">
        <f>IF('Data invoice'!K1558=0,"",'Data invoice'!L1558)</f>
        <v/>
      </c>
      <c r="C1442" s="284" t="str">
        <f>IF('Data invoice'!L1558=0,"",'Data invoice'!M1558)</f>
        <v/>
      </c>
      <c r="D1442" s="284" t="str">
        <f>IF('Data invoice'!M1558=0,"",'Data invoice'!N1558)</f>
        <v/>
      </c>
      <c r="E1442" s="284" t="str">
        <f>IF('Data invoice'!N1558=0,"",'Data invoice'!O1558)</f>
        <v/>
      </c>
      <c r="F1442" s="284" t="str">
        <f>IF('Data invoice'!O1558=0,"",'Data invoice'!P1558)</f>
        <v/>
      </c>
      <c r="G1442" s="284" t="str">
        <f>IF('Data invoice'!P1558=0,"",'Data invoice'!Q1558)</f>
        <v/>
      </c>
      <c r="H1442" s="284" t="str">
        <f>IF('Data invoice'!Q1558=0,"",'Data invoice'!R1558)</f>
        <v/>
      </c>
      <c r="I1442" s="320" t="str">
        <f>IF('Data invoice'!R1558=0,"",'Data invoice'!S1558)</f>
        <v/>
      </c>
      <c r="J1442" s="367" t="str">
        <f>IF('Data invoice'!S1558=0,"",'Data invoice'!T1558)</f>
        <v/>
      </c>
      <c r="L1442" s="414"/>
      <c r="M1442" s="275"/>
      <c r="N1442" s="275"/>
      <c r="O1442" s="414"/>
      <c r="P1442" s="414"/>
      <c r="Q1442" s="414"/>
      <c r="R1442" s="414"/>
      <c r="S1442" s="414"/>
      <c r="T1442" s="414"/>
      <c r="U1442" s="414"/>
      <c r="V1442" s="414"/>
      <c r="W1442" s="414"/>
      <c r="X1442" s="414"/>
      <c r="Y1442" s="414"/>
      <c r="Z1442" s="414"/>
      <c r="AA1442" s="414"/>
      <c r="AB1442" s="414"/>
      <c r="AC1442" s="275"/>
      <c r="AD1442" s="275"/>
      <c r="AE1442" s="275"/>
      <c r="AF1442" s="275"/>
      <c r="AG1442" s="275"/>
      <c r="AH1442" s="275"/>
      <c r="AI1442" s="275"/>
      <c r="AJ1442" s="275"/>
      <c r="AK1442" s="275"/>
      <c r="AL1442" s="275"/>
    </row>
    <row r="1443" spans="1:38" s="329" customFormat="1" ht="15" customHeight="1">
      <c r="A1443" s="284" t="str">
        <f>IF('Data invoice'!J1559=0,"",'Data invoice'!K1559)</f>
        <v/>
      </c>
      <c r="B1443" s="284" t="str">
        <f>IF('Data invoice'!K1559=0,"",'Data invoice'!L1559)</f>
        <v/>
      </c>
      <c r="C1443" s="284" t="str">
        <f>IF('Data invoice'!L1559=0,"",'Data invoice'!M1559)</f>
        <v/>
      </c>
      <c r="D1443" s="284" t="str">
        <f>IF('Data invoice'!M1559=0,"",'Data invoice'!N1559)</f>
        <v/>
      </c>
      <c r="E1443" s="284" t="str">
        <f>IF('Data invoice'!N1559=0,"",'Data invoice'!O1559)</f>
        <v/>
      </c>
      <c r="F1443" s="284" t="str">
        <f>IF('Data invoice'!O1559=0,"",'Data invoice'!P1559)</f>
        <v/>
      </c>
      <c r="G1443" s="284" t="str">
        <f>IF('Data invoice'!P1559=0,"",'Data invoice'!Q1559)</f>
        <v/>
      </c>
      <c r="H1443" s="284" t="str">
        <f>IF('Data invoice'!Q1559=0,"",'Data invoice'!R1559)</f>
        <v/>
      </c>
      <c r="I1443" s="320" t="str">
        <f>IF('Data invoice'!R1559=0,"",'Data invoice'!S1559)</f>
        <v/>
      </c>
      <c r="J1443" s="367" t="str">
        <f>IF('Data invoice'!S1559=0,"",'Data invoice'!T1559)</f>
        <v/>
      </c>
      <c r="L1443" s="414"/>
      <c r="M1443" s="275"/>
      <c r="N1443" s="275"/>
      <c r="O1443" s="414"/>
      <c r="P1443" s="414"/>
      <c r="Q1443" s="414"/>
      <c r="R1443" s="414"/>
      <c r="S1443" s="414"/>
      <c r="T1443" s="414"/>
      <c r="U1443" s="414"/>
      <c r="V1443" s="414"/>
      <c r="W1443" s="414"/>
      <c r="X1443" s="414"/>
      <c r="Y1443" s="414"/>
      <c r="Z1443" s="414"/>
      <c r="AA1443" s="414"/>
      <c r="AB1443" s="414"/>
      <c r="AC1443" s="275"/>
      <c r="AD1443" s="275"/>
      <c r="AE1443" s="275"/>
      <c r="AF1443" s="275"/>
      <c r="AG1443" s="275"/>
      <c r="AH1443" s="275"/>
      <c r="AI1443" s="275"/>
      <c r="AJ1443" s="275"/>
      <c r="AK1443" s="275"/>
      <c r="AL1443" s="275"/>
    </row>
    <row r="1444" spans="1:38" s="329" customFormat="1" ht="15" customHeight="1">
      <c r="A1444" s="284" t="str">
        <f>IF('Data invoice'!J1560=0,"",'Data invoice'!K1560)</f>
        <v/>
      </c>
      <c r="B1444" s="284" t="str">
        <f>IF('Data invoice'!K1560=0,"",'Data invoice'!L1560)</f>
        <v/>
      </c>
      <c r="C1444" s="284" t="str">
        <f>IF('Data invoice'!L1560=0,"",'Data invoice'!M1560)</f>
        <v/>
      </c>
      <c r="D1444" s="284" t="str">
        <f>IF('Data invoice'!M1560=0,"",'Data invoice'!N1560)</f>
        <v/>
      </c>
      <c r="E1444" s="284" t="str">
        <f>IF('Data invoice'!N1560=0,"",'Data invoice'!O1560)</f>
        <v/>
      </c>
      <c r="F1444" s="284" t="str">
        <f>IF('Data invoice'!O1560=0,"",'Data invoice'!P1560)</f>
        <v/>
      </c>
      <c r="G1444" s="284" t="str">
        <f>IF('Data invoice'!P1560=0,"",'Data invoice'!Q1560)</f>
        <v/>
      </c>
      <c r="H1444" s="284" t="str">
        <f>IF('Data invoice'!Q1560=0,"",'Data invoice'!R1560)</f>
        <v/>
      </c>
      <c r="I1444" s="320" t="str">
        <f>IF('Data invoice'!R1560=0,"",'Data invoice'!S1560)</f>
        <v/>
      </c>
      <c r="J1444" s="367" t="str">
        <f>IF('Data invoice'!S1560=0,"",'Data invoice'!T1560)</f>
        <v/>
      </c>
      <c r="L1444" s="414"/>
      <c r="M1444" s="275"/>
      <c r="N1444" s="275"/>
      <c r="O1444" s="414"/>
      <c r="P1444" s="414"/>
      <c r="Q1444" s="414"/>
      <c r="R1444" s="414"/>
      <c r="S1444" s="414"/>
      <c r="T1444" s="414"/>
      <c r="U1444" s="414"/>
      <c r="V1444" s="414"/>
      <c r="W1444" s="414"/>
      <c r="X1444" s="414"/>
      <c r="Y1444" s="414"/>
      <c r="Z1444" s="414"/>
      <c r="AA1444" s="414"/>
      <c r="AB1444" s="414"/>
      <c r="AC1444" s="275"/>
      <c r="AD1444" s="275"/>
      <c r="AE1444" s="275"/>
      <c r="AF1444" s="275"/>
      <c r="AG1444" s="275"/>
      <c r="AH1444" s="275"/>
      <c r="AI1444" s="275"/>
      <c r="AJ1444" s="275"/>
      <c r="AK1444" s="275"/>
      <c r="AL1444" s="275"/>
    </row>
    <row r="1445" spans="1:38" s="329" customFormat="1" ht="15" customHeight="1">
      <c r="A1445" s="284" t="str">
        <f>IF('Data invoice'!J1561=0,"",'Data invoice'!K1561)</f>
        <v/>
      </c>
      <c r="B1445" s="284" t="str">
        <f>IF('Data invoice'!K1561=0,"",'Data invoice'!L1561)</f>
        <v/>
      </c>
      <c r="C1445" s="284" t="str">
        <f>IF('Data invoice'!L1561=0,"",'Data invoice'!M1561)</f>
        <v/>
      </c>
      <c r="D1445" s="284" t="str">
        <f>IF('Data invoice'!M1561=0,"",'Data invoice'!N1561)</f>
        <v/>
      </c>
      <c r="E1445" s="284" t="str">
        <f>IF('Data invoice'!N1561=0,"",'Data invoice'!O1561)</f>
        <v/>
      </c>
      <c r="F1445" s="284" t="str">
        <f>IF('Data invoice'!O1561=0,"",'Data invoice'!P1561)</f>
        <v/>
      </c>
      <c r="G1445" s="284" t="str">
        <f>IF('Data invoice'!P1561=0,"",'Data invoice'!Q1561)</f>
        <v/>
      </c>
      <c r="H1445" s="284" t="str">
        <f>IF('Data invoice'!Q1561=0,"",'Data invoice'!R1561)</f>
        <v/>
      </c>
      <c r="I1445" s="320" t="str">
        <f>IF('Data invoice'!R1561=0,"",'Data invoice'!S1561)</f>
        <v/>
      </c>
      <c r="J1445" s="367" t="str">
        <f>IF('Data invoice'!S1561=0,"",'Data invoice'!T1561)</f>
        <v/>
      </c>
      <c r="L1445" s="414"/>
      <c r="M1445" s="275"/>
      <c r="N1445" s="275"/>
      <c r="O1445" s="414"/>
      <c r="P1445" s="414"/>
      <c r="Q1445" s="414"/>
      <c r="R1445" s="414"/>
      <c r="S1445" s="414"/>
      <c r="T1445" s="414"/>
      <c r="U1445" s="414"/>
      <c r="V1445" s="414"/>
      <c r="W1445" s="414"/>
      <c r="X1445" s="414"/>
      <c r="Y1445" s="414"/>
      <c r="Z1445" s="414"/>
      <c r="AA1445" s="414"/>
      <c r="AB1445" s="414"/>
      <c r="AC1445" s="275"/>
      <c r="AD1445" s="275"/>
      <c r="AE1445" s="275"/>
      <c r="AF1445" s="275"/>
      <c r="AG1445" s="275"/>
      <c r="AH1445" s="275"/>
      <c r="AI1445" s="275"/>
      <c r="AJ1445" s="275"/>
      <c r="AK1445" s="275"/>
      <c r="AL1445" s="275"/>
    </row>
    <row r="1446" spans="1:38" s="329" customFormat="1" ht="15" customHeight="1">
      <c r="A1446" s="284" t="str">
        <f>IF('Data invoice'!J1562=0,"",'Data invoice'!K1562)</f>
        <v/>
      </c>
      <c r="B1446" s="284" t="str">
        <f>IF('Data invoice'!K1562=0,"",'Data invoice'!L1562)</f>
        <v/>
      </c>
      <c r="C1446" s="284" t="str">
        <f>IF('Data invoice'!L1562=0,"",'Data invoice'!M1562)</f>
        <v/>
      </c>
      <c r="D1446" s="284" t="str">
        <f>IF('Data invoice'!M1562=0,"",'Data invoice'!N1562)</f>
        <v/>
      </c>
      <c r="E1446" s="284" t="str">
        <f>IF('Data invoice'!N1562=0,"",'Data invoice'!O1562)</f>
        <v/>
      </c>
      <c r="F1446" s="284" t="str">
        <f>IF('Data invoice'!O1562=0,"",'Data invoice'!P1562)</f>
        <v/>
      </c>
      <c r="G1446" s="284" t="str">
        <f>IF('Data invoice'!P1562=0,"",'Data invoice'!Q1562)</f>
        <v/>
      </c>
      <c r="H1446" s="284" t="str">
        <f>IF('Data invoice'!Q1562=0,"",'Data invoice'!R1562)</f>
        <v/>
      </c>
      <c r="I1446" s="320" t="str">
        <f>IF('Data invoice'!R1562=0,"",'Data invoice'!S1562)</f>
        <v/>
      </c>
      <c r="J1446" s="367" t="str">
        <f>IF('Data invoice'!S1562=0,"",'Data invoice'!T1562)</f>
        <v/>
      </c>
      <c r="L1446" s="414"/>
      <c r="M1446" s="275"/>
      <c r="N1446" s="275"/>
      <c r="O1446" s="414"/>
      <c r="P1446" s="414"/>
      <c r="Q1446" s="414"/>
      <c r="R1446" s="414"/>
      <c r="S1446" s="414"/>
      <c r="T1446" s="414"/>
      <c r="U1446" s="414"/>
      <c r="V1446" s="414"/>
      <c r="W1446" s="414"/>
      <c r="X1446" s="414"/>
      <c r="Y1446" s="414"/>
      <c r="Z1446" s="414"/>
      <c r="AA1446" s="414"/>
      <c r="AB1446" s="414"/>
      <c r="AC1446" s="275"/>
      <c r="AD1446" s="275"/>
      <c r="AE1446" s="275"/>
      <c r="AF1446" s="275"/>
      <c r="AG1446" s="275"/>
      <c r="AH1446" s="275"/>
      <c r="AI1446" s="275"/>
      <c r="AJ1446" s="275"/>
      <c r="AK1446" s="275"/>
      <c r="AL1446" s="275"/>
    </row>
    <row r="1447" spans="1:38" s="329" customFormat="1" ht="15" customHeight="1">
      <c r="A1447" s="284" t="str">
        <f>IF('Data invoice'!J1563=0,"",'Data invoice'!K1563)</f>
        <v/>
      </c>
      <c r="B1447" s="284" t="str">
        <f>IF('Data invoice'!K1563=0,"",'Data invoice'!L1563)</f>
        <v/>
      </c>
      <c r="C1447" s="284" t="str">
        <f>IF('Data invoice'!L1563=0,"",'Data invoice'!M1563)</f>
        <v/>
      </c>
      <c r="D1447" s="284" t="str">
        <f>IF('Data invoice'!M1563=0,"",'Data invoice'!N1563)</f>
        <v/>
      </c>
      <c r="E1447" s="284" t="str">
        <f>IF('Data invoice'!N1563=0,"",'Data invoice'!O1563)</f>
        <v/>
      </c>
      <c r="F1447" s="284" t="str">
        <f>IF('Data invoice'!O1563=0,"",'Data invoice'!P1563)</f>
        <v/>
      </c>
      <c r="G1447" s="284" t="str">
        <f>IF('Data invoice'!P1563=0,"",'Data invoice'!Q1563)</f>
        <v/>
      </c>
      <c r="H1447" s="284" t="str">
        <f>IF('Data invoice'!Q1563=0,"",'Data invoice'!R1563)</f>
        <v/>
      </c>
      <c r="I1447" s="320" t="str">
        <f>IF('Data invoice'!R1563=0,"",'Data invoice'!S1563)</f>
        <v/>
      </c>
      <c r="J1447" s="367" t="str">
        <f>IF('Data invoice'!S1563=0,"",'Data invoice'!T1563)</f>
        <v/>
      </c>
      <c r="L1447" s="414"/>
      <c r="M1447" s="275"/>
      <c r="N1447" s="275"/>
      <c r="O1447" s="414"/>
      <c r="P1447" s="414"/>
      <c r="Q1447" s="414"/>
      <c r="R1447" s="414"/>
      <c r="S1447" s="414"/>
      <c r="T1447" s="414"/>
      <c r="U1447" s="414"/>
      <c r="V1447" s="414"/>
      <c r="W1447" s="414"/>
      <c r="X1447" s="414"/>
      <c r="Y1447" s="414"/>
      <c r="Z1447" s="414"/>
      <c r="AA1447" s="414"/>
      <c r="AB1447" s="414"/>
      <c r="AC1447" s="275"/>
      <c r="AD1447" s="275"/>
      <c r="AE1447" s="275"/>
      <c r="AF1447" s="275"/>
      <c r="AG1447" s="275"/>
      <c r="AH1447" s="275"/>
      <c r="AI1447" s="275"/>
      <c r="AJ1447" s="275"/>
      <c r="AK1447" s="275"/>
      <c r="AL1447" s="275"/>
    </row>
    <row r="1448" spans="1:38" s="329" customFormat="1" ht="15" customHeight="1">
      <c r="A1448" s="284" t="str">
        <f>IF('Data invoice'!J1564=0,"",'Data invoice'!K1564)</f>
        <v/>
      </c>
      <c r="B1448" s="284" t="str">
        <f>IF('Data invoice'!K1564=0,"",'Data invoice'!L1564)</f>
        <v/>
      </c>
      <c r="C1448" s="284" t="str">
        <f>IF('Data invoice'!L1564=0,"",'Data invoice'!M1564)</f>
        <v/>
      </c>
      <c r="D1448" s="284" t="str">
        <f>IF('Data invoice'!M1564=0,"",'Data invoice'!N1564)</f>
        <v/>
      </c>
      <c r="E1448" s="284" t="str">
        <f>IF('Data invoice'!N1564=0,"",'Data invoice'!O1564)</f>
        <v/>
      </c>
      <c r="F1448" s="284" t="str">
        <f>IF('Data invoice'!O1564=0,"",'Data invoice'!P1564)</f>
        <v/>
      </c>
      <c r="G1448" s="284" t="str">
        <f>IF('Data invoice'!P1564=0,"",'Data invoice'!Q1564)</f>
        <v/>
      </c>
      <c r="H1448" s="284" t="str">
        <f>IF('Data invoice'!Q1564=0,"",'Data invoice'!R1564)</f>
        <v/>
      </c>
      <c r="I1448" s="320" t="str">
        <f>IF('Data invoice'!R1564=0,"",'Data invoice'!S1564)</f>
        <v/>
      </c>
      <c r="J1448" s="367" t="str">
        <f>IF('Data invoice'!S1564=0,"",'Data invoice'!T1564)</f>
        <v/>
      </c>
      <c r="L1448" s="414"/>
      <c r="M1448" s="275"/>
      <c r="N1448" s="275"/>
      <c r="O1448" s="414"/>
      <c r="P1448" s="414"/>
      <c r="Q1448" s="414"/>
      <c r="R1448" s="414"/>
      <c r="S1448" s="414"/>
      <c r="T1448" s="414"/>
      <c r="U1448" s="414"/>
      <c r="V1448" s="414"/>
      <c r="W1448" s="414"/>
      <c r="X1448" s="414"/>
      <c r="Y1448" s="414"/>
      <c r="Z1448" s="414"/>
      <c r="AA1448" s="414"/>
      <c r="AB1448" s="414"/>
      <c r="AC1448" s="275"/>
      <c r="AD1448" s="275"/>
      <c r="AE1448" s="275"/>
      <c r="AF1448" s="275"/>
      <c r="AG1448" s="275"/>
      <c r="AH1448" s="275"/>
      <c r="AI1448" s="275"/>
      <c r="AJ1448" s="275"/>
      <c r="AK1448" s="275"/>
      <c r="AL1448" s="275"/>
    </row>
    <row r="1449" spans="1:38" s="329" customFormat="1" ht="15" customHeight="1">
      <c r="A1449" s="284" t="str">
        <f>IF('Data invoice'!J1565=0,"",'Data invoice'!K1565)</f>
        <v/>
      </c>
      <c r="B1449" s="284" t="str">
        <f>IF('Data invoice'!K1565=0,"",'Data invoice'!L1565)</f>
        <v/>
      </c>
      <c r="C1449" s="284" t="str">
        <f>IF('Data invoice'!L1565=0,"",'Data invoice'!M1565)</f>
        <v/>
      </c>
      <c r="D1449" s="284" t="str">
        <f>IF('Data invoice'!M1565=0,"",'Data invoice'!N1565)</f>
        <v/>
      </c>
      <c r="E1449" s="284" t="str">
        <f>IF('Data invoice'!N1565=0,"",'Data invoice'!O1565)</f>
        <v/>
      </c>
      <c r="F1449" s="284" t="str">
        <f>IF('Data invoice'!O1565=0,"",'Data invoice'!P1565)</f>
        <v/>
      </c>
      <c r="G1449" s="284" t="str">
        <f>IF('Data invoice'!P1565=0,"",'Data invoice'!Q1565)</f>
        <v/>
      </c>
      <c r="H1449" s="284" t="str">
        <f>IF('Data invoice'!Q1565=0,"",'Data invoice'!R1565)</f>
        <v/>
      </c>
      <c r="I1449" s="320" t="str">
        <f>IF('Data invoice'!R1565=0,"",'Data invoice'!S1565)</f>
        <v/>
      </c>
      <c r="J1449" s="367" t="str">
        <f>IF('Data invoice'!S1565=0,"",'Data invoice'!T1565)</f>
        <v/>
      </c>
      <c r="L1449" s="414"/>
      <c r="M1449" s="275"/>
      <c r="N1449" s="275"/>
      <c r="O1449" s="414"/>
      <c r="P1449" s="414"/>
      <c r="Q1449" s="414"/>
      <c r="R1449" s="414"/>
      <c r="S1449" s="414"/>
      <c r="T1449" s="414"/>
      <c r="U1449" s="414"/>
      <c r="V1449" s="414"/>
      <c r="W1449" s="414"/>
      <c r="X1449" s="414"/>
      <c r="Y1449" s="414"/>
      <c r="Z1449" s="414"/>
      <c r="AA1449" s="414"/>
      <c r="AB1449" s="414"/>
      <c r="AC1449" s="275"/>
      <c r="AD1449" s="275"/>
      <c r="AE1449" s="275"/>
      <c r="AF1449" s="275"/>
      <c r="AG1449" s="275"/>
      <c r="AH1449" s="275"/>
      <c r="AI1449" s="275"/>
      <c r="AJ1449" s="275"/>
      <c r="AK1449" s="275"/>
      <c r="AL1449" s="275"/>
    </row>
    <row r="1450" spans="1:38" s="329" customFormat="1" ht="15" customHeight="1">
      <c r="A1450" s="284" t="str">
        <f>IF('Data invoice'!J1566=0,"",'Data invoice'!K1566)</f>
        <v/>
      </c>
      <c r="B1450" s="284" t="str">
        <f>IF('Data invoice'!K1566=0,"",'Data invoice'!L1566)</f>
        <v/>
      </c>
      <c r="C1450" s="284" t="str">
        <f>IF('Data invoice'!L1566=0,"",'Data invoice'!M1566)</f>
        <v/>
      </c>
      <c r="D1450" s="284" t="str">
        <f>IF('Data invoice'!M1566=0,"",'Data invoice'!N1566)</f>
        <v/>
      </c>
      <c r="E1450" s="284" t="str">
        <f>IF('Data invoice'!N1566=0,"",'Data invoice'!O1566)</f>
        <v/>
      </c>
      <c r="F1450" s="284" t="str">
        <f>IF('Data invoice'!O1566=0,"",'Data invoice'!P1566)</f>
        <v/>
      </c>
      <c r="G1450" s="284" t="str">
        <f>IF('Data invoice'!P1566=0,"",'Data invoice'!Q1566)</f>
        <v/>
      </c>
      <c r="H1450" s="284" t="str">
        <f>IF('Data invoice'!Q1566=0,"",'Data invoice'!R1566)</f>
        <v/>
      </c>
      <c r="I1450" s="320" t="str">
        <f>IF('Data invoice'!R1566=0,"",'Data invoice'!S1566)</f>
        <v/>
      </c>
      <c r="J1450" s="367" t="str">
        <f>IF('Data invoice'!S1566=0,"",'Data invoice'!T1566)</f>
        <v/>
      </c>
      <c r="L1450" s="414"/>
      <c r="M1450" s="275"/>
      <c r="N1450" s="275"/>
      <c r="O1450" s="414"/>
      <c r="P1450" s="414"/>
      <c r="Q1450" s="414"/>
      <c r="R1450" s="414"/>
      <c r="S1450" s="414"/>
      <c r="T1450" s="414"/>
      <c r="U1450" s="414"/>
      <c r="V1450" s="414"/>
      <c r="W1450" s="414"/>
      <c r="X1450" s="414"/>
      <c r="Y1450" s="414"/>
      <c r="Z1450" s="414"/>
      <c r="AA1450" s="414"/>
      <c r="AB1450" s="414"/>
      <c r="AC1450" s="275"/>
      <c r="AD1450" s="275"/>
      <c r="AE1450" s="275"/>
      <c r="AF1450" s="275"/>
      <c r="AG1450" s="275"/>
      <c r="AH1450" s="275"/>
      <c r="AI1450" s="275"/>
      <c r="AJ1450" s="275"/>
      <c r="AK1450" s="275"/>
      <c r="AL1450" s="275"/>
    </row>
    <row r="1451" spans="1:38" s="329" customFormat="1" ht="15" customHeight="1">
      <c r="A1451" s="284" t="str">
        <f>IF('Data invoice'!J1567=0,"",'Data invoice'!K1567)</f>
        <v/>
      </c>
      <c r="B1451" s="284" t="str">
        <f>IF('Data invoice'!K1567=0,"",'Data invoice'!L1567)</f>
        <v/>
      </c>
      <c r="C1451" s="284" t="str">
        <f>IF('Data invoice'!L1567=0,"",'Data invoice'!M1567)</f>
        <v/>
      </c>
      <c r="D1451" s="284" t="str">
        <f>IF('Data invoice'!M1567=0,"",'Data invoice'!N1567)</f>
        <v/>
      </c>
      <c r="E1451" s="284" t="str">
        <f>IF('Data invoice'!N1567=0,"",'Data invoice'!O1567)</f>
        <v/>
      </c>
      <c r="F1451" s="284" t="str">
        <f>IF('Data invoice'!O1567=0,"",'Data invoice'!P1567)</f>
        <v/>
      </c>
      <c r="G1451" s="284" t="str">
        <f>IF('Data invoice'!P1567=0,"",'Data invoice'!Q1567)</f>
        <v/>
      </c>
      <c r="H1451" s="284" t="str">
        <f>IF('Data invoice'!Q1567=0,"",'Data invoice'!R1567)</f>
        <v/>
      </c>
      <c r="I1451" s="320" t="str">
        <f>IF('Data invoice'!R1567=0,"",'Data invoice'!S1567)</f>
        <v/>
      </c>
      <c r="J1451" s="367" t="str">
        <f>IF('Data invoice'!S1567=0,"",'Data invoice'!T1567)</f>
        <v/>
      </c>
      <c r="L1451" s="414"/>
      <c r="M1451" s="275"/>
      <c r="N1451" s="275"/>
      <c r="O1451" s="414"/>
      <c r="P1451" s="414"/>
      <c r="Q1451" s="414"/>
      <c r="R1451" s="414"/>
      <c r="S1451" s="414"/>
      <c r="T1451" s="414"/>
      <c r="U1451" s="414"/>
      <c r="V1451" s="414"/>
      <c r="W1451" s="414"/>
      <c r="X1451" s="414"/>
      <c r="Y1451" s="414"/>
      <c r="Z1451" s="414"/>
      <c r="AA1451" s="414"/>
      <c r="AB1451" s="414"/>
      <c r="AC1451" s="275"/>
      <c r="AD1451" s="275"/>
      <c r="AE1451" s="275"/>
      <c r="AF1451" s="275"/>
      <c r="AG1451" s="275"/>
      <c r="AH1451" s="275"/>
      <c r="AI1451" s="275"/>
      <c r="AJ1451" s="275"/>
      <c r="AK1451" s="275"/>
      <c r="AL1451" s="275"/>
    </row>
    <row r="1452" spans="1:38" s="329" customFormat="1" ht="15" customHeight="1">
      <c r="A1452" s="284" t="str">
        <f>IF('Data invoice'!J1568=0,"",'Data invoice'!K1568)</f>
        <v/>
      </c>
      <c r="B1452" s="284" t="str">
        <f>IF('Data invoice'!K1568=0,"",'Data invoice'!L1568)</f>
        <v/>
      </c>
      <c r="C1452" s="284" t="str">
        <f>IF('Data invoice'!L1568=0,"",'Data invoice'!M1568)</f>
        <v/>
      </c>
      <c r="D1452" s="284" t="str">
        <f>IF('Data invoice'!M1568=0,"",'Data invoice'!N1568)</f>
        <v/>
      </c>
      <c r="E1452" s="284" t="str">
        <f>IF('Data invoice'!N1568=0,"",'Data invoice'!O1568)</f>
        <v/>
      </c>
      <c r="F1452" s="284" t="str">
        <f>IF('Data invoice'!O1568=0,"",'Data invoice'!P1568)</f>
        <v/>
      </c>
      <c r="G1452" s="284" t="str">
        <f>IF('Data invoice'!P1568=0,"",'Data invoice'!Q1568)</f>
        <v/>
      </c>
      <c r="H1452" s="284" t="str">
        <f>IF('Data invoice'!Q1568=0,"",'Data invoice'!R1568)</f>
        <v/>
      </c>
      <c r="I1452" s="320" t="str">
        <f>IF('Data invoice'!R1568=0,"",'Data invoice'!S1568)</f>
        <v/>
      </c>
      <c r="J1452" s="367" t="str">
        <f>IF('Data invoice'!S1568=0,"",'Data invoice'!T1568)</f>
        <v/>
      </c>
      <c r="L1452" s="414"/>
      <c r="M1452" s="275"/>
      <c r="N1452" s="275"/>
      <c r="O1452" s="414"/>
      <c r="P1452" s="414"/>
      <c r="Q1452" s="414"/>
      <c r="R1452" s="414"/>
      <c r="S1452" s="414"/>
      <c r="T1452" s="414"/>
      <c r="U1452" s="414"/>
      <c r="V1452" s="414"/>
      <c r="W1452" s="414"/>
      <c r="X1452" s="414"/>
      <c r="Y1452" s="414"/>
      <c r="Z1452" s="414"/>
      <c r="AA1452" s="414"/>
      <c r="AB1452" s="414"/>
      <c r="AC1452" s="275"/>
      <c r="AD1452" s="275"/>
      <c r="AE1452" s="275"/>
      <c r="AF1452" s="275"/>
      <c r="AG1452" s="275"/>
      <c r="AH1452" s="275"/>
      <c r="AI1452" s="275"/>
      <c r="AJ1452" s="275"/>
      <c r="AK1452" s="275"/>
      <c r="AL1452" s="275"/>
    </row>
    <row r="1453" spans="1:38" s="329" customFormat="1" ht="15" customHeight="1">
      <c r="A1453" s="284" t="str">
        <f>IF('Data invoice'!J1569=0,"",'Data invoice'!K1569)</f>
        <v/>
      </c>
      <c r="B1453" s="284" t="str">
        <f>IF('Data invoice'!K1569=0,"",'Data invoice'!L1569)</f>
        <v/>
      </c>
      <c r="C1453" s="284" t="str">
        <f>IF('Data invoice'!L1569=0,"",'Data invoice'!M1569)</f>
        <v/>
      </c>
      <c r="D1453" s="284" t="str">
        <f>IF('Data invoice'!M1569=0,"",'Data invoice'!N1569)</f>
        <v/>
      </c>
      <c r="E1453" s="284" t="str">
        <f>IF('Data invoice'!N1569=0,"",'Data invoice'!O1569)</f>
        <v/>
      </c>
      <c r="F1453" s="284" t="str">
        <f>IF('Data invoice'!O1569=0,"",'Data invoice'!P1569)</f>
        <v/>
      </c>
      <c r="G1453" s="284" t="str">
        <f>IF('Data invoice'!P1569=0,"",'Data invoice'!Q1569)</f>
        <v/>
      </c>
      <c r="H1453" s="284" t="str">
        <f>IF('Data invoice'!Q1569=0,"",'Data invoice'!R1569)</f>
        <v/>
      </c>
      <c r="I1453" s="320" t="str">
        <f>IF('Data invoice'!R1569=0,"",'Data invoice'!S1569)</f>
        <v/>
      </c>
      <c r="J1453" s="367" t="str">
        <f>IF('Data invoice'!S1569=0,"",'Data invoice'!T1569)</f>
        <v/>
      </c>
      <c r="L1453" s="414"/>
      <c r="M1453" s="275"/>
      <c r="N1453" s="275"/>
      <c r="O1453" s="414"/>
      <c r="P1453" s="414"/>
      <c r="Q1453" s="414"/>
      <c r="R1453" s="414"/>
      <c r="S1453" s="414"/>
      <c r="T1453" s="414"/>
      <c r="U1453" s="414"/>
      <c r="V1453" s="414"/>
      <c r="W1453" s="414"/>
      <c r="X1453" s="414"/>
      <c r="Y1453" s="414"/>
      <c r="Z1453" s="414"/>
      <c r="AA1453" s="414"/>
      <c r="AB1453" s="414"/>
      <c r="AC1453" s="275"/>
      <c r="AD1453" s="275"/>
      <c r="AE1453" s="275"/>
      <c r="AF1453" s="275"/>
      <c r="AG1453" s="275"/>
      <c r="AH1453" s="275"/>
      <c r="AI1453" s="275"/>
      <c r="AJ1453" s="275"/>
      <c r="AK1453" s="275"/>
      <c r="AL1453" s="275"/>
    </row>
    <row r="1454" spans="1:38" s="329" customFormat="1" ht="15" customHeight="1">
      <c r="A1454" s="284" t="str">
        <f>IF('Data invoice'!J1570=0,"",'Data invoice'!K1570)</f>
        <v/>
      </c>
      <c r="B1454" s="284" t="str">
        <f>IF('Data invoice'!K1570=0,"",'Data invoice'!L1570)</f>
        <v/>
      </c>
      <c r="C1454" s="284" t="str">
        <f>IF('Data invoice'!L1570=0,"",'Data invoice'!M1570)</f>
        <v/>
      </c>
      <c r="D1454" s="284" t="str">
        <f>IF('Data invoice'!M1570=0,"",'Data invoice'!N1570)</f>
        <v/>
      </c>
      <c r="E1454" s="284" t="str">
        <f>IF('Data invoice'!N1570=0,"",'Data invoice'!O1570)</f>
        <v/>
      </c>
      <c r="F1454" s="284" t="str">
        <f>IF('Data invoice'!O1570=0,"",'Data invoice'!P1570)</f>
        <v/>
      </c>
      <c r="G1454" s="284" t="str">
        <f>IF('Data invoice'!P1570=0,"",'Data invoice'!Q1570)</f>
        <v/>
      </c>
      <c r="H1454" s="284" t="str">
        <f>IF('Data invoice'!Q1570=0,"",'Data invoice'!R1570)</f>
        <v/>
      </c>
      <c r="I1454" s="320" t="str">
        <f>IF('Data invoice'!R1570=0,"",'Data invoice'!S1570)</f>
        <v/>
      </c>
      <c r="J1454" s="367" t="str">
        <f>IF('Data invoice'!S1570=0,"",'Data invoice'!T1570)</f>
        <v/>
      </c>
      <c r="L1454" s="414"/>
      <c r="M1454" s="275"/>
      <c r="N1454" s="275"/>
      <c r="O1454" s="414"/>
      <c r="P1454" s="414"/>
      <c r="Q1454" s="414"/>
      <c r="R1454" s="414"/>
      <c r="S1454" s="414"/>
      <c r="T1454" s="414"/>
      <c r="U1454" s="414"/>
      <c r="V1454" s="414"/>
      <c r="W1454" s="414"/>
      <c r="X1454" s="414"/>
      <c r="Y1454" s="414"/>
      <c r="Z1454" s="414"/>
      <c r="AA1454" s="414"/>
      <c r="AB1454" s="414"/>
      <c r="AC1454" s="275"/>
      <c r="AD1454" s="275"/>
      <c r="AE1454" s="275"/>
      <c r="AF1454" s="275"/>
      <c r="AG1454" s="275"/>
      <c r="AH1454" s="275"/>
      <c r="AI1454" s="275"/>
      <c r="AJ1454" s="275"/>
      <c r="AK1454" s="275"/>
      <c r="AL1454" s="275"/>
    </row>
    <row r="1455" spans="1:38" s="329" customFormat="1" ht="15" customHeight="1">
      <c r="A1455" s="284" t="str">
        <f>IF('Data invoice'!J1571=0,"",'Data invoice'!K1571)</f>
        <v/>
      </c>
      <c r="B1455" s="284" t="str">
        <f>IF('Data invoice'!K1571=0,"",'Data invoice'!L1571)</f>
        <v/>
      </c>
      <c r="C1455" s="284" t="str">
        <f>IF('Data invoice'!L1571=0,"",'Data invoice'!M1571)</f>
        <v/>
      </c>
      <c r="D1455" s="284" t="str">
        <f>IF('Data invoice'!M1571=0,"",'Data invoice'!N1571)</f>
        <v/>
      </c>
      <c r="E1455" s="284" t="str">
        <f>IF('Data invoice'!N1571=0,"",'Data invoice'!O1571)</f>
        <v/>
      </c>
      <c r="F1455" s="284" t="str">
        <f>IF('Data invoice'!O1571=0,"",'Data invoice'!P1571)</f>
        <v/>
      </c>
      <c r="G1455" s="284" t="str">
        <f>IF('Data invoice'!P1571=0,"",'Data invoice'!Q1571)</f>
        <v/>
      </c>
      <c r="H1455" s="284" t="str">
        <f>IF('Data invoice'!Q1571=0,"",'Data invoice'!R1571)</f>
        <v/>
      </c>
      <c r="I1455" s="320" t="str">
        <f>IF('Data invoice'!R1571=0,"",'Data invoice'!S1571)</f>
        <v/>
      </c>
      <c r="J1455" s="367" t="str">
        <f>IF('Data invoice'!S1571=0,"",'Data invoice'!T1571)</f>
        <v/>
      </c>
      <c r="L1455" s="414"/>
      <c r="M1455" s="275"/>
      <c r="N1455" s="275"/>
      <c r="O1455" s="414"/>
      <c r="P1455" s="414"/>
      <c r="Q1455" s="414"/>
      <c r="R1455" s="414"/>
      <c r="S1455" s="414"/>
      <c r="T1455" s="414"/>
      <c r="U1455" s="414"/>
      <c r="V1455" s="414"/>
      <c r="W1455" s="414"/>
      <c r="X1455" s="414"/>
      <c r="Y1455" s="414"/>
      <c r="Z1455" s="414"/>
      <c r="AA1455" s="414"/>
      <c r="AB1455" s="414"/>
      <c r="AC1455" s="275"/>
      <c r="AD1455" s="275"/>
      <c r="AE1455" s="275"/>
      <c r="AF1455" s="275"/>
      <c r="AG1455" s="275"/>
      <c r="AH1455" s="275"/>
      <c r="AI1455" s="275"/>
      <c r="AJ1455" s="275"/>
      <c r="AK1455" s="275"/>
      <c r="AL1455" s="275"/>
    </row>
    <row r="1456" spans="1:38" s="329" customFormat="1" ht="15" customHeight="1">
      <c r="A1456" s="284" t="str">
        <f>IF('Data invoice'!J1572=0,"",'Data invoice'!K1572)</f>
        <v/>
      </c>
      <c r="B1456" s="284" t="str">
        <f>IF('Data invoice'!K1572=0,"",'Data invoice'!L1572)</f>
        <v/>
      </c>
      <c r="C1456" s="284" t="str">
        <f>IF('Data invoice'!L1572=0,"",'Data invoice'!M1572)</f>
        <v/>
      </c>
      <c r="D1456" s="284" t="str">
        <f>IF('Data invoice'!M1572=0,"",'Data invoice'!N1572)</f>
        <v/>
      </c>
      <c r="E1456" s="284" t="str">
        <f>IF('Data invoice'!N1572=0,"",'Data invoice'!O1572)</f>
        <v/>
      </c>
      <c r="F1456" s="284" t="str">
        <f>IF('Data invoice'!O1572=0,"",'Data invoice'!P1572)</f>
        <v/>
      </c>
      <c r="G1456" s="284" t="str">
        <f>IF('Data invoice'!P1572=0,"",'Data invoice'!Q1572)</f>
        <v/>
      </c>
      <c r="H1456" s="284" t="str">
        <f>IF('Data invoice'!Q1572=0,"",'Data invoice'!R1572)</f>
        <v/>
      </c>
      <c r="I1456" s="320" t="str">
        <f>IF('Data invoice'!R1572=0,"",'Data invoice'!S1572)</f>
        <v/>
      </c>
      <c r="J1456" s="367" t="str">
        <f>IF('Data invoice'!S1572=0,"",'Data invoice'!T1572)</f>
        <v/>
      </c>
      <c r="L1456" s="414"/>
      <c r="M1456" s="275"/>
      <c r="N1456" s="275"/>
      <c r="O1456" s="414"/>
      <c r="P1456" s="414"/>
      <c r="Q1456" s="414"/>
      <c r="R1456" s="414"/>
      <c r="S1456" s="414"/>
      <c r="T1456" s="414"/>
      <c r="U1456" s="414"/>
      <c r="V1456" s="414"/>
      <c r="W1456" s="414"/>
      <c r="X1456" s="414"/>
      <c r="Y1456" s="414"/>
      <c r="Z1456" s="414"/>
      <c r="AA1456" s="414"/>
      <c r="AB1456" s="414"/>
      <c r="AC1456" s="275"/>
      <c r="AD1456" s="275"/>
      <c r="AE1456" s="275"/>
      <c r="AF1456" s="275"/>
      <c r="AG1456" s="275"/>
      <c r="AH1456" s="275"/>
      <c r="AI1456" s="275"/>
      <c r="AJ1456" s="275"/>
      <c r="AK1456" s="275"/>
      <c r="AL1456" s="275"/>
    </row>
    <row r="1457" spans="1:38" s="329" customFormat="1" ht="15" customHeight="1">
      <c r="A1457" s="284" t="str">
        <f>IF('Data invoice'!J1573=0,"",'Data invoice'!K1573)</f>
        <v/>
      </c>
      <c r="B1457" s="284" t="str">
        <f>IF('Data invoice'!K1573=0,"",'Data invoice'!L1573)</f>
        <v/>
      </c>
      <c r="C1457" s="284" t="str">
        <f>IF('Data invoice'!L1573=0,"",'Data invoice'!M1573)</f>
        <v/>
      </c>
      <c r="D1457" s="284" t="str">
        <f>IF('Data invoice'!M1573=0,"",'Data invoice'!N1573)</f>
        <v/>
      </c>
      <c r="E1457" s="284" t="str">
        <f>IF('Data invoice'!N1573=0,"",'Data invoice'!O1573)</f>
        <v/>
      </c>
      <c r="F1457" s="284" t="str">
        <f>IF('Data invoice'!O1573=0,"",'Data invoice'!P1573)</f>
        <v/>
      </c>
      <c r="G1457" s="284" t="str">
        <f>IF('Data invoice'!P1573=0,"",'Data invoice'!Q1573)</f>
        <v/>
      </c>
      <c r="H1457" s="284" t="str">
        <f>IF('Data invoice'!Q1573=0,"",'Data invoice'!R1573)</f>
        <v/>
      </c>
      <c r="I1457" s="320" t="str">
        <f>IF('Data invoice'!R1573=0,"",'Data invoice'!S1573)</f>
        <v/>
      </c>
      <c r="J1457" s="367" t="str">
        <f>IF('Data invoice'!S1573=0,"",'Data invoice'!T1573)</f>
        <v/>
      </c>
      <c r="L1457" s="414"/>
      <c r="M1457" s="275"/>
      <c r="N1457" s="275"/>
      <c r="O1457" s="414"/>
      <c r="P1457" s="414"/>
      <c r="Q1457" s="414"/>
      <c r="R1457" s="414"/>
      <c r="S1457" s="414"/>
      <c r="T1457" s="414"/>
      <c r="U1457" s="414"/>
      <c r="V1457" s="414"/>
      <c r="W1457" s="414"/>
      <c r="X1457" s="414"/>
      <c r="Y1457" s="414"/>
      <c r="Z1457" s="414"/>
      <c r="AA1457" s="414"/>
      <c r="AB1457" s="414"/>
      <c r="AC1457" s="275"/>
      <c r="AD1457" s="275"/>
      <c r="AE1457" s="275"/>
      <c r="AF1457" s="275"/>
      <c r="AG1457" s="275"/>
      <c r="AH1457" s="275"/>
      <c r="AI1457" s="275"/>
      <c r="AJ1457" s="275"/>
      <c r="AK1457" s="275"/>
      <c r="AL1457" s="275"/>
    </row>
    <row r="1458" spans="1:38" s="329" customFormat="1" ht="15" customHeight="1">
      <c r="A1458" s="284" t="str">
        <f>IF('Data invoice'!J1574=0,"",'Data invoice'!K1574)</f>
        <v/>
      </c>
      <c r="B1458" s="284" t="str">
        <f>IF('Data invoice'!K1574=0,"",'Data invoice'!L1574)</f>
        <v/>
      </c>
      <c r="C1458" s="284" t="str">
        <f>IF('Data invoice'!L1574=0,"",'Data invoice'!M1574)</f>
        <v/>
      </c>
      <c r="D1458" s="284" t="str">
        <f>IF('Data invoice'!M1574=0,"",'Data invoice'!N1574)</f>
        <v/>
      </c>
      <c r="E1458" s="284" t="str">
        <f>IF('Data invoice'!N1574=0,"",'Data invoice'!O1574)</f>
        <v/>
      </c>
      <c r="F1458" s="284" t="str">
        <f>IF('Data invoice'!O1574=0,"",'Data invoice'!P1574)</f>
        <v/>
      </c>
      <c r="G1458" s="284" t="str">
        <f>IF('Data invoice'!P1574=0,"",'Data invoice'!Q1574)</f>
        <v/>
      </c>
      <c r="H1458" s="284" t="str">
        <f>IF('Data invoice'!Q1574=0,"",'Data invoice'!R1574)</f>
        <v/>
      </c>
      <c r="I1458" s="320" t="str">
        <f>IF('Data invoice'!R1574=0,"",'Data invoice'!S1574)</f>
        <v/>
      </c>
      <c r="J1458" s="367" t="str">
        <f>IF('Data invoice'!S1574=0,"",'Data invoice'!T1574)</f>
        <v/>
      </c>
      <c r="L1458" s="414"/>
      <c r="M1458" s="275"/>
      <c r="N1458" s="275"/>
      <c r="O1458" s="414"/>
      <c r="P1458" s="414"/>
      <c r="Q1458" s="414"/>
      <c r="R1458" s="414"/>
      <c r="S1458" s="414"/>
      <c r="T1458" s="414"/>
      <c r="U1458" s="414"/>
      <c r="V1458" s="414"/>
      <c r="W1458" s="414"/>
      <c r="X1458" s="414"/>
      <c r="Y1458" s="414"/>
      <c r="Z1458" s="414"/>
      <c r="AA1458" s="414"/>
      <c r="AB1458" s="414"/>
      <c r="AC1458" s="275"/>
      <c r="AD1458" s="275"/>
      <c r="AE1458" s="275"/>
      <c r="AF1458" s="275"/>
      <c r="AG1458" s="275"/>
      <c r="AH1458" s="275"/>
      <c r="AI1458" s="275"/>
      <c r="AJ1458" s="275"/>
      <c r="AK1458" s="275"/>
      <c r="AL1458" s="275"/>
    </row>
    <row r="1459" spans="1:38" s="329" customFormat="1" ht="15" customHeight="1">
      <c r="A1459" s="284" t="str">
        <f>IF('Data invoice'!J1575=0,"",'Data invoice'!K1575)</f>
        <v/>
      </c>
      <c r="B1459" s="284" t="str">
        <f>IF('Data invoice'!K1575=0,"",'Data invoice'!L1575)</f>
        <v/>
      </c>
      <c r="C1459" s="284" t="str">
        <f>IF('Data invoice'!L1575=0,"",'Data invoice'!M1575)</f>
        <v/>
      </c>
      <c r="D1459" s="284" t="str">
        <f>IF('Data invoice'!M1575=0,"",'Data invoice'!N1575)</f>
        <v/>
      </c>
      <c r="E1459" s="284" t="str">
        <f>IF('Data invoice'!N1575=0,"",'Data invoice'!O1575)</f>
        <v/>
      </c>
      <c r="F1459" s="284" t="str">
        <f>IF('Data invoice'!O1575=0,"",'Data invoice'!P1575)</f>
        <v/>
      </c>
      <c r="G1459" s="284" t="str">
        <f>IF('Data invoice'!P1575=0,"",'Data invoice'!Q1575)</f>
        <v/>
      </c>
      <c r="H1459" s="284" t="str">
        <f>IF('Data invoice'!Q1575=0,"",'Data invoice'!R1575)</f>
        <v/>
      </c>
      <c r="I1459" s="320" t="str">
        <f>IF('Data invoice'!R1575=0,"",'Data invoice'!S1575)</f>
        <v/>
      </c>
      <c r="J1459" s="367" t="str">
        <f>IF('Data invoice'!S1575=0,"",'Data invoice'!T1575)</f>
        <v/>
      </c>
      <c r="L1459" s="414"/>
      <c r="M1459" s="275"/>
      <c r="N1459" s="275"/>
      <c r="O1459" s="414"/>
      <c r="P1459" s="414"/>
      <c r="Q1459" s="414"/>
      <c r="R1459" s="414"/>
      <c r="S1459" s="414"/>
      <c r="T1459" s="414"/>
      <c r="U1459" s="414"/>
      <c r="V1459" s="414"/>
      <c r="W1459" s="414"/>
      <c r="X1459" s="414"/>
      <c r="Y1459" s="414"/>
      <c r="Z1459" s="414"/>
      <c r="AA1459" s="414"/>
      <c r="AB1459" s="414"/>
      <c r="AC1459" s="275"/>
      <c r="AD1459" s="275"/>
      <c r="AE1459" s="275"/>
      <c r="AF1459" s="275"/>
      <c r="AG1459" s="275"/>
      <c r="AH1459" s="275"/>
      <c r="AI1459" s="275"/>
      <c r="AJ1459" s="275"/>
      <c r="AK1459" s="275"/>
      <c r="AL1459" s="275"/>
    </row>
    <row r="1460" spans="1:38" s="329" customFormat="1" ht="15" customHeight="1">
      <c r="A1460" s="284" t="str">
        <f>IF('Data invoice'!J1576=0,"",'Data invoice'!K1576)</f>
        <v/>
      </c>
      <c r="B1460" s="284" t="str">
        <f>IF('Data invoice'!K1576=0,"",'Data invoice'!L1576)</f>
        <v/>
      </c>
      <c r="C1460" s="284" t="str">
        <f>IF('Data invoice'!L1576=0,"",'Data invoice'!M1576)</f>
        <v/>
      </c>
      <c r="D1460" s="284" t="str">
        <f>IF('Data invoice'!M1576=0,"",'Data invoice'!N1576)</f>
        <v/>
      </c>
      <c r="E1460" s="284" t="str">
        <f>IF('Data invoice'!N1576=0,"",'Data invoice'!O1576)</f>
        <v/>
      </c>
      <c r="F1460" s="284" t="str">
        <f>IF('Data invoice'!O1576=0,"",'Data invoice'!P1576)</f>
        <v/>
      </c>
      <c r="G1460" s="284" t="str">
        <f>IF('Data invoice'!P1576=0,"",'Data invoice'!Q1576)</f>
        <v/>
      </c>
      <c r="H1460" s="284" t="str">
        <f>IF('Data invoice'!Q1576=0,"",'Data invoice'!R1576)</f>
        <v/>
      </c>
      <c r="I1460" s="320" t="str">
        <f>IF('Data invoice'!R1576=0,"",'Data invoice'!S1576)</f>
        <v/>
      </c>
      <c r="J1460" s="367" t="str">
        <f>IF('Data invoice'!S1576=0,"",'Data invoice'!T1576)</f>
        <v/>
      </c>
      <c r="L1460" s="414"/>
      <c r="M1460" s="275"/>
      <c r="N1460" s="275"/>
      <c r="O1460" s="414"/>
      <c r="P1460" s="414"/>
      <c r="Q1460" s="414"/>
      <c r="R1460" s="414"/>
      <c r="S1460" s="414"/>
      <c r="T1460" s="414"/>
      <c r="U1460" s="414"/>
      <c r="V1460" s="414"/>
      <c r="W1460" s="414"/>
      <c r="X1460" s="414"/>
      <c r="Y1460" s="414"/>
      <c r="Z1460" s="414"/>
      <c r="AA1460" s="414"/>
      <c r="AB1460" s="414"/>
      <c r="AC1460" s="275"/>
      <c r="AD1460" s="275"/>
      <c r="AE1460" s="275"/>
      <c r="AF1460" s="275"/>
      <c r="AG1460" s="275"/>
      <c r="AH1460" s="275"/>
      <c r="AI1460" s="275"/>
      <c r="AJ1460" s="275"/>
      <c r="AK1460" s="275"/>
      <c r="AL1460" s="275"/>
    </row>
    <row r="1461" spans="1:38" s="329" customFormat="1" ht="15" customHeight="1">
      <c r="A1461" s="284" t="str">
        <f>IF('Data invoice'!J1577=0,"",'Data invoice'!K1577)</f>
        <v/>
      </c>
      <c r="B1461" s="284" t="str">
        <f>IF('Data invoice'!K1577=0,"",'Data invoice'!L1577)</f>
        <v/>
      </c>
      <c r="C1461" s="284" t="str">
        <f>IF('Data invoice'!L1577=0,"",'Data invoice'!M1577)</f>
        <v/>
      </c>
      <c r="D1461" s="284" t="str">
        <f>IF('Data invoice'!M1577=0,"",'Data invoice'!N1577)</f>
        <v/>
      </c>
      <c r="E1461" s="284" t="str">
        <f>IF('Data invoice'!N1577=0,"",'Data invoice'!O1577)</f>
        <v/>
      </c>
      <c r="F1461" s="284" t="str">
        <f>IF('Data invoice'!O1577=0,"",'Data invoice'!P1577)</f>
        <v/>
      </c>
      <c r="G1461" s="284" t="str">
        <f>IF('Data invoice'!P1577=0,"",'Data invoice'!Q1577)</f>
        <v/>
      </c>
      <c r="H1461" s="284" t="str">
        <f>IF('Data invoice'!Q1577=0,"",'Data invoice'!R1577)</f>
        <v/>
      </c>
      <c r="I1461" s="320" t="str">
        <f>IF('Data invoice'!R1577=0,"",'Data invoice'!S1577)</f>
        <v/>
      </c>
      <c r="J1461" s="367" t="str">
        <f>IF('Data invoice'!S1577=0,"",'Data invoice'!T1577)</f>
        <v/>
      </c>
      <c r="L1461" s="414"/>
      <c r="M1461" s="275"/>
      <c r="N1461" s="275"/>
      <c r="O1461" s="414"/>
      <c r="P1461" s="414"/>
      <c r="Q1461" s="414"/>
      <c r="R1461" s="414"/>
      <c r="S1461" s="414"/>
      <c r="T1461" s="414"/>
      <c r="U1461" s="414"/>
      <c r="V1461" s="414"/>
      <c r="W1461" s="414"/>
      <c r="X1461" s="414"/>
      <c r="Y1461" s="414"/>
      <c r="Z1461" s="414"/>
      <c r="AA1461" s="414"/>
      <c r="AB1461" s="414"/>
      <c r="AC1461" s="275"/>
      <c r="AD1461" s="275"/>
      <c r="AE1461" s="275"/>
      <c r="AF1461" s="275"/>
      <c r="AG1461" s="275"/>
      <c r="AH1461" s="275"/>
      <c r="AI1461" s="275"/>
      <c r="AJ1461" s="275"/>
      <c r="AK1461" s="275"/>
      <c r="AL1461" s="275"/>
    </row>
    <row r="1462" spans="1:38" s="329" customFormat="1" ht="15" customHeight="1">
      <c r="A1462" s="284" t="str">
        <f>IF('Data invoice'!J1578=0,"",'Data invoice'!K1578)</f>
        <v/>
      </c>
      <c r="B1462" s="284" t="str">
        <f>IF('Data invoice'!K1578=0,"",'Data invoice'!L1578)</f>
        <v/>
      </c>
      <c r="C1462" s="284" t="str">
        <f>IF('Data invoice'!L1578=0,"",'Data invoice'!M1578)</f>
        <v/>
      </c>
      <c r="D1462" s="284" t="str">
        <f>IF('Data invoice'!M1578=0,"",'Data invoice'!N1578)</f>
        <v/>
      </c>
      <c r="E1462" s="284" t="str">
        <f>IF('Data invoice'!N1578=0,"",'Data invoice'!O1578)</f>
        <v/>
      </c>
      <c r="F1462" s="284" t="str">
        <f>IF('Data invoice'!O1578=0,"",'Data invoice'!P1578)</f>
        <v/>
      </c>
      <c r="G1462" s="284" t="str">
        <f>IF('Data invoice'!P1578=0,"",'Data invoice'!Q1578)</f>
        <v/>
      </c>
      <c r="H1462" s="284" t="str">
        <f>IF('Data invoice'!Q1578=0,"",'Data invoice'!R1578)</f>
        <v/>
      </c>
      <c r="I1462" s="320" t="str">
        <f>IF('Data invoice'!R1578=0,"",'Data invoice'!S1578)</f>
        <v/>
      </c>
      <c r="J1462" s="367" t="str">
        <f>IF('Data invoice'!S1578=0,"",'Data invoice'!T1578)</f>
        <v/>
      </c>
      <c r="L1462" s="414"/>
      <c r="M1462" s="275"/>
      <c r="N1462" s="275"/>
      <c r="O1462" s="414"/>
      <c r="P1462" s="414"/>
      <c r="Q1462" s="414"/>
      <c r="R1462" s="414"/>
      <c r="S1462" s="414"/>
      <c r="T1462" s="414"/>
      <c r="U1462" s="414"/>
      <c r="V1462" s="414"/>
      <c r="W1462" s="414"/>
      <c r="X1462" s="414"/>
      <c r="Y1462" s="414"/>
      <c r="Z1462" s="414"/>
      <c r="AA1462" s="414"/>
      <c r="AB1462" s="414"/>
      <c r="AC1462" s="275"/>
      <c r="AD1462" s="275"/>
      <c r="AE1462" s="275"/>
      <c r="AF1462" s="275"/>
      <c r="AG1462" s="275"/>
      <c r="AH1462" s="275"/>
      <c r="AI1462" s="275"/>
      <c r="AJ1462" s="275"/>
      <c r="AK1462" s="275"/>
      <c r="AL1462" s="275"/>
    </row>
    <row r="1463" spans="1:38" s="329" customFormat="1" ht="15" customHeight="1">
      <c r="A1463" s="284" t="str">
        <f>IF('Data invoice'!J1579=0,"",'Data invoice'!K1579)</f>
        <v/>
      </c>
      <c r="B1463" s="284" t="str">
        <f>IF('Data invoice'!K1579=0,"",'Data invoice'!L1579)</f>
        <v/>
      </c>
      <c r="C1463" s="284" t="str">
        <f>IF('Data invoice'!L1579=0,"",'Data invoice'!M1579)</f>
        <v/>
      </c>
      <c r="D1463" s="284" t="str">
        <f>IF('Data invoice'!M1579=0,"",'Data invoice'!N1579)</f>
        <v/>
      </c>
      <c r="E1463" s="284" t="str">
        <f>IF('Data invoice'!N1579=0,"",'Data invoice'!O1579)</f>
        <v/>
      </c>
      <c r="F1463" s="284" t="str">
        <f>IF('Data invoice'!O1579=0,"",'Data invoice'!P1579)</f>
        <v/>
      </c>
      <c r="G1463" s="284" t="str">
        <f>IF('Data invoice'!P1579=0,"",'Data invoice'!Q1579)</f>
        <v/>
      </c>
      <c r="H1463" s="284" t="str">
        <f>IF('Data invoice'!Q1579=0,"",'Data invoice'!R1579)</f>
        <v/>
      </c>
      <c r="I1463" s="320" t="str">
        <f>IF('Data invoice'!R1579=0,"",'Data invoice'!S1579)</f>
        <v/>
      </c>
      <c r="J1463" s="367" t="str">
        <f>IF('Data invoice'!S1579=0,"",'Data invoice'!T1579)</f>
        <v/>
      </c>
      <c r="L1463" s="414"/>
      <c r="M1463" s="275"/>
      <c r="N1463" s="275"/>
      <c r="O1463" s="414"/>
      <c r="P1463" s="414"/>
      <c r="Q1463" s="414"/>
      <c r="R1463" s="414"/>
      <c r="S1463" s="414"/>
      <c r="T1463" s="414"/>
      <c r="U1463" s="414"/>
      <c r="V1463" s="414"/>
      <c r="W1463" s="414"/>
      <c r="X1463" s="414"/>
      <c r="Y1463" s="414"/>
      <c r="Z1463" s="414"/>
      <c r="AA1463" s="414"/>
      <c r="AB1463" s="414"/>
      <c r="AC1463" s="275"/>
      <c r="AD1463" s="275"/>
      <c r="AE1463" s="275"/>
      <c r="AF1463" s="275"/>
      <c r="AG1463" s="275"/>
      <c r="AH1463" s="275"/>
      <c r="AI1463" s="275"/>
      <c r="AJ1463" s="275"/>
      <c r="AK1463" s="275"/>
      <c r="AL1463" s="275"/>
    </row>
    <row r="1464" spans="1:38" s="329" customFormat="1" ht="15" customHeight="1">
      <c r="A1464" s="284" t="str">
        <f>IF('Data invoice'!J1580=0,"",'Data invoice'!K1580)</f>
        <v/>
      </c>
      <c r="B1464" s="284" t="str">
        <f>IF('Data invoice'!K1580=0,"",'Data invoice'!L1580)</f>
        <v/>
      </c>
      <c r="C1464" s="284" t="str">
        <f>IF('Data invoice'!L1580=0,"",'Data invoice'!M1580)</f>
        <v/>
      </c>
      <c r="D1464" s="284" t="str">
        <f>IF('Data invoice'!M1580=0,"",'Data invoice'!N1580)</f>
        <v/>
      </c>
      <c r="E1464" s="284" t="str">
        <f>IF('Data invoice'!N1580=0,"",'Data invoice'!O1580)</f>
        <v/>
      </c>
      <c r="F1464" s="284" t="str">
        <f>IF('Data invoice'!O1580=0,"",'Data invoice'!P1580)</f>
        <v/>
      </c>
      <c r="G1464" s="284" t="str">
        <f>IF('Data invoice'!P1580=0,"",'Data invoice'!Q1580)</f>
        <v/>
      </c>
      <c r="H1464" s="284" t="str">
        <f>IF('Data invoice'!Q1580=0,"",'Data invoice'!R1580)</f>
        <v/>
      </c>
      <c r="I1464" s="320" t="str">
        <f>IF('Data invoice'!R1580=0,"",'Data invoice'!S1580)</f>
        <v/>
      </c>
      <c r="J1464" s="367" t="str">
        <f>IF('Data invoice'!S1580=0,"",'Data invoice'!T1580)</f>
        <v/>
      </c>
      <c r="L1464" s="414"/>
      <c r="M1464" s="275"/>
      <c r="N1464" s="275"/>
      <c r="O1464" s="414"/>
      <c r="P1464" s="414"/>
      <c r="Q1464" s="414"/>
      <c r="R1464" s="414"/>
      <c r="S1464" s="414"/>
      <c r="T1464" s="414"/>
      <c r="U1464" s="414"/>
      <c r="V1464" s="414"/>
      <c r="W1464" s="414"/>
      <c r="X1464" s="414"/>
      <c r="Y1464" s="414"/>
      <c r="Z1464" s="414"/>
      <c r="AA1464" s="414"/>
      <c r="AB1464" s="414"/>
      <c r="AC1464" s="275"/>
      <c r="AD1464" s="275"/>
      <c r="AE1464" s="275"/>
      <c r="AF1464" s="275"/>
      <c r="AG1464" s="275"/>
      <c r="AH1464" s="275"/>
      <c r="AI1464" s="275"/>
      <c r="AJ1464" s="275"/>
      <c r="AK1464" s="275"/>
      <c r="AL1464" s="275"/>
    </row>
    <row r="1465" spans="1:38" s="329" customFormat="1" ht="15" customHeight="1">
      <c r="A1465" s="284" t="str">
        <f>IF('Data invoice'!J1581=0,"",'Data invoice'!K1581)</f>
        <v/>
      </c>
      <c r="B1465" s="284" t="str">
        <f>IF('Data invoice'!K1581=0,"",'Data invoice'!L1581)</f>
        <v/>
      </c>
      <c r="C1465" s="284" t="str">
        <f>IF('Data invoice'!L1581=0,"",'Data invoice'!M1581)</f>
        <v/>
      </c>
      <c r="D1465" s="284" t="str">
        <f>IF('Data invoice'!M1581=0,"",'Data invoice'!N1581)</f>
        <v/>
      </c>
      <c r="E1465" s="284" t="str">
        <f>IF('Data invoice'!N1581=0,"",'Data invoice'!O1581)</f>
        <v/>
      </c>
      <c r="F1465" s="284" t="str">
        <f>IF('Data invoice'!O1581=0,"",'Data invoice'!P1581)</f>
        <v/>
      </c>
      <c r="G1465" s="284" t="str">
        <f>IF('Data invoice'!P1581=0,"",'Data invoice'!Q1581)</f>
        <v/>
      </c>
      <c r="H1465" s="284" t="str">
        <f>IF('Data invoice'!Q1581=0,"",'Data invoice'!R1581)</f>
        <v/>
      </c>
      <c r="I1465" s="320" t="str">
        <f>IF('Data invoice'!R1581=0,"",'Data invoice'!S1581)</f>
        <v/>
      </c>
      <c r="J1465" s="367" t="str">
        <f>IF('Data invoice'!S1581=0,"",'Data invoice'!T1581)</f>
        <v/>
      </c>
      <c r="L1465" s="414"/>
      <c r="M1465" s="275"/>
      <c r="N1465" s="275"/>
      <c r="O1465" s="414"/>
      <c r="P1465" s="414"/>
      <c r="Q1465" s="414"/>
      <c r="R1465" s="414"/>
      <c r="S1465" s="414"/>
      <c r="T1465" s="414"/>
      <c r="U1465" s="414"/>
      <c r="V1465" s="414"/>
      <c r="W1465" s="414"/>
      <c r="X1465" s="414"/>
      <c r="Y1465" s="414"/>
      <c r="Z1465" s="414"/>
      <c r="AA1465" s="414"/>
      <c r="AB1465" s="414"/>
      <c r="AC1465" s="275"/>
      <c r="AD1465" s="275"/>
      <c r="AE1465" s="275"/>
      <c r="AF1465" s="275"/>
      <c r="AG1465" s="275"/>
      <c r="AH1465" s="275"/>
      <c r="AI1465" s="275"/>
      <c r="AJ1465" s="275"/>
      <c r="AK1465" s="275"/>
      <c r="AL1465" s="275"/>
    </row>
    <row r="1466" spans="1:38" s="329" customFormat="1" ht="15" customHeight="1">
      <c r="A1466" s="284" t="str">
        <f>IF('Data invoice'!J1582=0,"",'Data invoice'!K1582)</f>
        <v/>
      </c>
      <c r="B1466" s="284" t="str">
        <f>IF('Data invoice'!K1582=0,"",'Data invoice'!L1582)</f>
        <v/>
      </c>
      <c r="C1466" s="284" t="str">
        <f>IF('Data invoice'!L1582=0,"",'Data invoice'!M1582)</f>
        <v/>
      </c>
      <c r="D1466" s="284" t="str">
        <f>IF('Data invoice'!M1582=0,"",'Data invoice'!N1582)</f>
        <v/>
      </c>
      <c r="E1466" s="284" t="str">
        <f>IF('Data invoice'!N1582=0,"",'Data invoice'!O1582)</f>
        <v/>
      </c>
      <c r="F1466" s="284" t="str">
        <f>IF('Data invoice'!O1582=0,"",'Data invoice'!P1582)</f>
        <v/>
      </c>
      <c r="G1466" s="284" t="str">
        <f>IF('Data invoice'!P1582=0,"",'Data invoice'!Q1582)</f>
        <v/>
      </c>
      <c r="H1466" s="284" t="str">
        <f>IF('Data invoice'!Q1582=0,"",'Data invoice'!R1582)</f>
        <v/>
      </c>
      <c r="I1466" s="320" t="str">
        <f>IF('Data invoice'!R1582=0,"",'Data invoice'!S1582)</f>
        <v/>
      </c>
      <c r="J1466" s="367" t="str">
        <f>IF('Data invoice'!S1582=0,"",'Data invoice'!T1582)</f>
        <v/>
      </c>
      <c r="L1466" s="414"/>
      <c r="M1466" s="275"/>
      <c r="N1466" s="275"/>
      <c r="O1466" s="414"/>
      <c r="P1466" s="414"/>
      <c r="Q1466" s="414"/>
      <c r="R1466" s="414"/>
      <c r="S1466" s="414"/>
      <c r="T1466" s="414"/>
      <c r="U1466" s="414"/>
      <c r="V1466" s="414"/>
      <c r="W1466" s="414"/>
      <c r="X1466" s="414"/>
      <c r="Y1466" s="414"/>
      <c r="Z1466" s="414"/>
      <c r="AA1466" s="414"/>
      <c r="AB1466" s="414"/>
      <c r="AC1466" s="275"/>
      <c r="AD1466" s="275"/>
      <c r="AE1466" s="275"/>
      <c r="AF1466" s="275"/>
      <c r="AG1466" s="275"/>
      <c r="AH1466" s="275"/>
      <c r="AI1466" s="275"/>
      <c r="AJ1466" s="275"/>
      <c r="AK1466" s="275"/>
      <c r="AL1466" s="275"/>
    </row>
    <row r="1467" spans="1:38" s="329" customFormat="1" ht="15" customHeight="1">
      <c r="A1467" s="284" t="str">
        <f>IF('Data invoice'!J1583=0,"",'Data invoice'!K1583)</f>
        <v/>
      </c>
      <c r="B1467" s="284" t="str">
        <f>IF('Data invoice'!K1583=0,"",'Data invoice'!L1583)</f>
        <v/>
      </c>
      <c r="C1467" s="284" t="str">
        <f>IF('Data invoice'!L1583=0,"",'Data invoice'!M1583)</f>
        <v/>
      </c>
      <c r="D1467" s="284" t="str">
        <f>IF('Data invoice'!M1583=0,"",'Data invoice'!N1583)</f>
        <v/>
      </c>
      <c r="E1467" s="284" t="str">
        <f>IF('Data invoice'!N1583=0,"",'Data invoice'!O1583)</f>
        <v/>
      </c>
      <c r="F1467" s="284" t="str">
        <f>IF('Data invoice'!O1583=0,"",'Data invoice'!P1583)</f>
        <v/>
      </c>
      <c r="G1467" s="284" t="str">
        <f>IF('Data invoice'!P1583=0,"",'Data invoice'!Q1583)</f>
        <v/>
      </c>
      <c r="H1467" s="284" t="str">
        <f>IF('Data invoice'!Q1583=0,"",'Data invoice'!R1583)</f>
        <v/>
      </c>
      <c r="I1467" s="320" t="str">
        <f>IF('Data invoice'!R1583=0,"",'Data invoice'!S1583)</f>
        <v/>
      </c>
      <c r="J1467" s="367" t="str">
        <f>IF('Data invoice'!S1583=0,"",'Data invoice'!T1583)</f>
        <v/>
      </c>
      <c r="L1467" s="414"/>
      <c r="M1467" s="275"/>
      <c r="N1467" s="275"/>
      <c r="O1467" s="414"/>
      <c r="P1467" s="414"/>
      <c r="Q1467" s="414"/>
      <c r="R1467" s="414"/>
      <c r="S1467" s="414"/>
      <c r="T1467" s="414"/>
      <c r="U1467" s="414"/>
      <c r="V1467" s="414"/>
      <c r="W1467" s="414"/>
      <c r="X1467" s="414"/>
      <c r="Y1467" s="414"/>
      <c r="Z1467" s="414"/>
      <c r="AA1467" s="414"/>
      <c r="AB1467" s="414"/>
      <c r="AC1467" s="275"/>
      <c r="AD1467" s="275"/>
      <c r="AE1467" s="275"/>
      <c r="AF1467" s="275"/>
      <c r="AG1467" s="275"/>
      <c r="AH1467" s="275"/>
      <c r="AI1467" s="275"/>
      <c r="AJ1467" s="275"/>
      <c r="AK1467" s="275"/>
      <c r="AL1467" s="275"/>
    </row>
    <row r="1468" spans="1:38" s="329" customFormat="1" ht="15" customHeight="1">
      <c r="A1468" s="284" t="str">
        <f>IF('Data invoice'!J1584=0,"",'Data invoice'!K1584)</f>
        <v/>
      </c>
      <c r="B1468" s="284" t="str">
        <f>IF('Data invoice'!K1584=0,"",'Data invoice'!L1584)</f>
        <v/>
      </c>
      <c r="C1468" s="284" t="str">
        <f>IF('Data invoice'!L1584=0,"",'Data invoice'!M1584)</f>
        <v/>
      </c>
      <c r="D1468" s="284" t="str">
        <f>IF('Data invoice'!M1584=0,"",'Data invoice'!N1584)</f>
        <v/>
      </c>
      <c r="E1468" s="284" t="str">
        <f>IF('Data invoice'!N1584=0,"",'Data invoice'!O1584)</f>
        <v/>
      </c>
      <c r="F1468" s="284" t="str">
        <f>IF('Data invoice'!O1584=0,"",'Data invoice'!P1584)</f>
        <v/>
      </c>
      <c r="G1468" s="284" t="str">
        <f>IF('Data invoice'!P1584=0,"",'Data invoice'!Q1584)</f>
        <v/>
      </c>
      <c r="H1468" s="284" t="str">
        <f>IF('Data invoice'!Q1584=0,"",'Data invoice'!R1584)</f>
        <v/>
      </c>
      <c r="I1468" s="320" t="str">
        <f>IF('Data invoice'!R1584=0,"",'Data invoice'!S1584)</f>
        <v/>
      </c>
      <c r="J1468" s="367" t="str">
        <f>IF('Data invoice'!S1584=0,"",'Data invoice'!T1584)</f>
        <v/>
      </c>
      <c r="L1468" s="414"/>
      <c r="M1468" s="275"/>
      <c r="N1468" s="275"/>
      <c r="O1468" s="414"/>
      <c r="P1468" s="414"/>
      <c r="Q1468" s="414"/>
      <c r="R1468" s="414"/>
      <c r="S1468" s="414"/>
      <c r="T1468" s="414"/>
      <c r="U1468" s="414"/>
      <c r="V1468" s="414"/>
      <c r="W1468" s="414"/>
      <c r="X1468" s="414"/>
      <c r="Y1468" s="414"/>
      <c r="Z1468" s="414"/>
      <c r="AA1468" s="414"/>
      <c r="AB1468" s="414"/>
      <c r="AC1468" s="275"/>
      <c r="AD1468" s="275"/>
      <c r="AE1468" s="275"/>
      <c r="AF1468" s="275"/>
      <c r="AG1468" s="275"/>
      <c r="AH1468" s="275"/>
      <c r="AI1468" s="275"/>
      <c r="AJ1468" s="275"/>
      <c r="AK1468" s="275"/>
      <c r="AL1468" s="275"/>
    </row>
    <row r="1469" spans="1:38" s="329" customFormat="1" ht="15" customHeight="1">
      <c r="A1469" s="284" t="str">
        <f>IF('Data invoice'!J1585=0,"",'Data invoice'!K1585)</f>
        <v/>
      </c>
      <c r="B1469" s="284" t="str">
        <f>IF('Data invoice'!K1585=0,"",'Data invoice'!L1585)</f>
        <v/>
      </c>
      <c r="C1469" s="284" t="str">
        <f>IF('Data invoice'!L1585=0,"",'Data invoice'!M1585)</f>
        <v/>
      </c>
      <c r="D1469" s="284" t="str">
        <f>IF('Data invoice'!M1585=0,"",'Data invoice'!N1585)</f>
        <v/>
      </c>
      <c r="E1469" s="284" t="str">
        <f>IF('Data invoice'!N1585=0,"",'Data invoice'!O1585)</f>
        <v/>
      </c>
      <c r="F1469" s="284" t="str">
        <f>IF('Data invoice'!O1585=0,"",'Data invoice'!P1585)</f>
        <v/>
      </c>
      <c r="G1469" s="284" t="str">
        <f>IF('Data invoice'!P1585=0,"",'Data invoice'!Q1585)</f>
        <v/>
      </c>
      <c r="H1469" s="284" t="str">
        <f>IF('Data invoice'!Q1585=0,"",'Data invoice'!R1585)</f>
        <v/>
      </c>
      <c r="I1469" s="320" t="str">
        <f>IF('Data invoice'!R1585=0,"",'Data invoice'!S1585)</f>
        <v/>
      </c>
      <c r="J1469" s="367" t="str">
        <f>IF('Data invoice'!S1585=0,"",'Data invoice'!T1585)</f>
        <v/>
      </c>
      <c r="L1469" s="414"/>
      <c r="M1469" s="275"/>
      <c r="N1469" s="275"/>
      <c r="O1469" s="414"/>
      <c r="P1469" s="414"/>
      <c r="Q1469" s="414"/>
      <c r="R1469" s="414"/>
      <c r="S1469" s="414"/>
      <c r="T1469" s="414"/>
      <c r="U1469" s="414"/>
      <c r="V1469" s="414"/>
      <c r="W1469" s="414"/>
      <c r="X1469" s="414"/>
      <c r="Y1469" s="414"/>
      <c r="Z1469" s="414"/>
      <c r="AA1469" s="414"/>
      <c r="AB1469" s="414"/>
      <c r="AC1469" s="275"/>
      <c r="AD1469" s="275"/>
      <c r="AE1469" s="275"/>
      <c r="AF1469" s="275"/>
      <c r="AG1469" s="275"/>
      <c r="AH1469" s="275"/>
      <c r="AI1469" s="275"/>
      <c r="AJ1469" s="275"/>
      <c r="AK1469" s="275"/>
      <c r="AL1469" s="275"/>
    </row>
    <row r="1470" spans="1:38" s="329" customFormat="1" ht="15" customHeight="1">
      <c r="A1470" s="284" t="str">
        <f>IF('Data invoice'!J1586=0,"",'Data invoice'!K1586)</f>
        <v/>
      </c>
      <c r="B1470" s="284" t="str">
        <f>IF('Data invoice'!K1586=0,"",'Data invoice'!L1586)</f>
        <v/>
      </c>
      <c r="C1470" s="284" t="str">
        <f>IF('Data invoice'!L1586=0,"",'Data invoice'!M1586)</f>
        <v/>
      </c>
      <c r="D1470" s="284" t="str">
        <f>IF('Data invoice'!M1586=0,"",'Data invoice'!N1586)</f>
        <v/>
      </c>
      <c r="E1470" s="284" t="str">
        <f>IF('Data invoice'!N1586=0,"",'Data invoice'!O1586)</f>
        <v/>
      </c>
      <c r="F1470" s="284" t="str">
        <f>IF('Data invoice'!O1586=0,"",'Data invoice'!P1586)</f>
        <v/>
      </c>
      <c r="G1470" s="284" t="str">
        <f>IF('Data invoice'!P1586=0,"",'Data invoice'!Q1586)</f>
        <v/>
      </c>
      <c r="H1470" s="284" t="str">
        <f>IF('Data invoice'!Q1586=0,"",'Data invoice'!R1586)</f>
        <v/>
      </c>
      <c r="I1470" s="320" t="str">
        <f>IF('Data invoice'!R1586=0,"",'Data invoice'!S1586)</f>
        <v/>
      </c>
      <c r="J1470" s="367" t="str">
        <f>IF('Data invoice'!S1586=0,"",'Data invoice'!T1586)</f>
        <v/>
      </c>
      <c r="L1470" s="414"/>
      <c r="M1470" s="275"/>
      <c r="N1470" s="275"/>
      <c r="O1470" s="414"/>
      <c r="P1470" s="414"/>
      <c r="Q1470" s="414"/>
      <c r="R1470" s="414"/>
      <c r="S1470" s="414"/>
      <c r="T1470" s="414"/>
      <c r="U1470" s="414"/>
      <c r="V1470" s="414"/>
      <c r="W1470" s="414"/>
      <c r="X1470" s="414"/>
      <c r="Y1470" s="414"/>
      <c r="Z1470" s="414"/>
      <c r="AA1470" s="414"/>
      <c r="AB1470" s="414"/>
      <c r="AC1470" s="275"/>
      <c r="AD1470" s="275"/>
      <c r="AE1470" s="275"/>
      <c r="AF1470" s="275"/>
      <c r="AG1470" s="275"/>
      <c r="AH1470" s="275"/>
      <c r="AI1470" s="275"/>
      <c r="AJ1470" s="275"/>
      <c r="AK1470" s="275"/>
      <c r="AL1470" s="275"/>
    </row>
    <row r="1471" spans="1:38" s="329" customFormat="1" ht="15" customHeight="1">
      <c r="A1471" s="284" t="str">
        <f>IF('Data invoice'!J1587=0,"",'Data invoice'!K1587)</f>
        <v/>
      </c>
      <c r="B1471" s="284" t="str">
        <f>IF('Data invoice'!K1587=0,"",'Data invoice'!L1587)</f>
        <v/>
      </c>
      <c r="C1471" s="284" t="str">
        <f>IF('Data invoice'!L1587=0,"",'Data invoice'!M1587)</f>
        <v/>
      </c>
      <c r="D1471" s="284" t="str">
        <f>IF('Data invoice'!M1587=0,"",'Data invoice'!N1587)</f>
        <v/>
      </c>
      <c r="E1471" s="284" t="str">
        <f>IF('Data invoice'!N1587=0,"",'Data invoice'!O1587)</f>
        <v/>
      </c>
      <c r="F1471" s="284" t="str">
        <f>IF('Data invoice'!O1587=0,"",'Data invoice'!P1587)</f>
        <v/>
      </c>
      <c r="G1471" s="284" t="str">
        <f>IF('Data invoice'!P1587=0,"",'Data invoice'!Q1587)</f>
        <v/>
      </c>
      <c r="H1471" s="284" t="str">
        <f>IF('Data invoice'!Q1587=0,"",'Data invoice'!R1587)</f>
        <v/>
      </c>
      <c r="I1471" s="320" t="str">
        <f>IF('Data invoice'!R1587=0,"",'Data invoice'!S1587)</f>
        <v/>
      </c>
      <c r="J1471" s="367" t="str">
        <f>IF('Data invoice'!S1587=0,"",'Data invoice'!T1587)</f>
        <v/>
      </c>
      <c r="L1471" s="414"/>
      <c r="M1471" s="275"/>
      <c r="N1471" s="275"/>
      <c r="O1471" s="414"/>
      <c r="P1471" s="414"/>
      <c r="Q1471" s="414"/>
      <c r="R1471" s="414"/>
      <c r="S1471" s="414"/>
      <c r="T1471" s="414"/>
      <c r="U1471" s="414"/>
      <c r="V1471" s="414"/>
      <c r="W1471" s="414"/>
      <c r="X1471" s="414"/>
      <c r="Y1471" s="414"/>
      <c r="Z1471" s="414"/>
      <c r="AA1471" s="414"/>
      <c r="AB1471" s="414"/>
      <c r="AC1471" s="275"/>
      <c r="AD1471" s="275"/>
      <c r="AE1471" s="275"/>
      <c r="AF1471" s="275"/>
      <c r="AG1471" s="275"/>
      <c r="AH1471" s="275"/>
      <c r="AI1471" s="275"/>
      <c r="AJ1471" s="275"/>
      <c r="AK1471" s="275"/>
      <c r="AL1471" s="275"/>
    </row>
    <row r="1472" spans="1:38" s="329" customFormat="1" ht="15" customHeight="1">
      <c r="A1472" s="284" t="str">
        <f>IF('Data invoice'!J1588=0,"",'Data invoice'!K1588)</f>
        <v/>
      </c>
      <c r="B1472" s="284" t="str">
        <f>IF('Data invoice'!K1588=0,"",'Data invoice'!L1588)</f>
        <v/>
      </c>
      <c r="C1472" s="284" t="str">
        <f>IF('Data invoice'!L1588=0,"",'Data invoice'!M1588)</f>
        <v/>
      </c>
      <c r="D1472" s="284" t="str">
        <f>IF('Data invoice'!M1588=0,"",'Data invoice'!N1588)</f>
        <v/>
      </c>
      <c r="E1472" s="284" t="str">
        <f>IF('Data invoice'!N1588=0,"",'Data invoice'!O1588)</f>
        <v/>
      </c>
      <c r="F1472" s="284" t="str">
        <f>IF('Data invoice'!O1588=0,"",'Data invoice'!P1588)</f>
        <v/>
      </c>
      <c r="G1472" s="284" t="str">
        <f>IF('Data invoice'!P1588=0,"",'Data invoice'!Q1588)</f>
        <v/>
      </c>
      <c r="H1472" s="284" t="str">
        <f>IF('Data invoice'!Q1588=0,"",'Data invoice'!R1588)</f>
        <v/>
      </c>
      <c r="I1472" s="320" t="str">
        <f>IF('Data invoice'!R1588=0,"",'Data invoice'!S1588)</f>
        <v/>
      </c>
      <c r="J1472" s="367" t="str">
        <f>IF('Data invoice'!S1588=0,"",'Data invoice'!T1588)</f>
        <v/>
      </c>
      <c r="L1472" s="414"/>
      <c r="M1472" s="275"/>
      <c r="N1472" s="275"/>
      <c r="O1472" s="414"/>
      <c r="P1472" s="414"/>
      <c r="Q1472" s="414"/>
      <c r="R1472" s="414"/>
      <c r="S1472" s="414"/>
      <c r="T1472" s="414"/>
      <c r="U1472" s="414"/>
      <c r="V1472" s="414"/>
      <c r="W1472" s="414"/>
      <c r="X1472" s="414"/>
      <c r="Y1472" s="414"/>
      <c r="Z1472" s="414"/>
      <c r="AA1472" s="414"/>
      <c r="AB1472" s="414"/>
      <c r="AC1472" s="275"/>
      <c r="AD1472" s="275"/>
      <c r="AE1472" s="275"/>
      <c r="AF1472" s="275"/>
      <c r="AG1472" s="275"/>
      <c r="AH1472" s="275"/>
      <c r="AI1472" s="275"/>
      <c r="AJ1472" s="275"/>
      <c r="AK1472" s="275"/>
      <c r="AL1472" s="275"/>
    </row>
    <row r="1473" spans="1:38" s="329" customFormat="1" ht="15" customHeight="1">
      <c r="A1473" s="284" t="str">
        <f>IF('Data invoice'!J1589=0,"",'Data invoice'!K1589)</f>
        <v/>
      </c>
      <c r="B1473" s="284" t="str">
        <f>IF('Data invoice'!K1589=0,"",'Data invoice'!L1589)</f>
        <v/>
      </c>
      <c r="C1473" s="284" t="str">
        <f>IF('Data invoice'!L1589=0,"",'Data invoice'!M1589)</f>
        <v/>
      </c>
      <c r="D1473" s="284" t="str">
        <f>IF('Data invoice'!M1589=0,"",'Data invoice'!N1589)</f>
        <v/>
      </c>
      <c r="E1473" s="284" t="str">
        <f>IF('Data invoice'!N1589=0,"",'Data invoice'!O1589)</f>
        <v/>
      </c>
      <c r="F1473" s="284" t="str">
        <f>IF('Data invoice'!O1589=0,"",'Data invoice'!P1589)</f>
        <v/>
      </c>
      <c r="G1473" s="284" t="str">
        <f>IF('Data invoice'!P1589=0,"",'Data invoice'!Q1589)</f>
        <v/>
      </c>
      <c r="H1473" s="284" t="str">
        <f>IF('Data invoice'!Q1589=0,"",'Data invoice'!R1589)</f>
        <v/>
      </c>
      <c r="I1473" s="320" t="str">
        <f>IF('Data invoice'!R1589=0,"",'Data invoice'!S1589)</f>
        <v/>
      </c>
      <c r="J1473" s="367" t="str">
        <f>IF('Data invoice'!S1589=0,"",'Data invoice'!T1589)</f>
        <v/>
      </c>
      <c r="L1473" s="414"/>
      <c r="M1473" s="275"/>
      <c r="N1473" s="275"/>
      <c r="O1473" s="414"/>
      <c r="P1473" s="414"/>
      <c r="Q1473" s="414"/>
      <c r="R1473" s="414"/>
      <c r="S1473" s="414"/>
      <c r="T1473" s="414"/>
      <c r="U1473" s="414"/>
      <c r="V1473" s="414"/>
      <c r="W1473" s="414"/>
      <c r="X1473" s="414"/>
      <c r="Y1473" s="414"/>
      <c r="Z1473" s="414"/>
      <c r="AA1473" s="414"/>
      <c r="AB1473" s="414"/>
      <c r="AC1473" s="275"/>
      <c r="AD1473" s="275"/>
      <c r="AE1473" s="275"/>
      <c r="AF1473" s="275"/>
      <c r="AG1473" s="275"/>
      <c r="AH1473" s="275"/>
      <c r="AI1473" s="275"/>
      <c r="AJ1473" s="275"/>
      <c r="AK1473" s="275"/>
      <c r="AL1473" s="275"/>
    </row>
    <row r="1474" spans="1:38" s="329" customFormat="1" ht="15" customHeight="1">
      <c r="A1474" s="284" t="str">
        <f>IF('Data invoice'!J1590=0,"",'Data invoice'!K1590)</f>
        <v/>
      </c>
      <c r="B1474" s="284" t="str">
        <f>IF('Data invoice'!K1590=0,"",'Data invoice'!L1590)</f>
        <v/>
      </c>
      <c r="C1474" s="284" t="str">
        <f>IF('Data invoice'!L1590=0,"",'Data invoice'!M1590)</f>
        <v/>
      </c>
      <c r="D1474" s="284" t="str">
        <f>IF('Data invoice'!M1590=0,"",'Data invoice'!N1590)</f>
        <v/>
      </c>
      <c r="E1474" s="284" t="str">
        <f>IF('Data invoice'!N1590=0,"",'Data invoice'!O1590)</f>
        <v/>
      </c>
      <c r="F1474" s="284" t="str">
        <f>IF('Data invoice'!O1590=0,"",'Data invoice'!P1590)</f>
        <v/>
      </c>
      <c r="G1474" s="284" t="str">
        <f>IF('Data invoice'!P1590=0,"",'Data invoice'!Q1590)</f>
        <v/>
      </c>
      <c r="H1474" s="284" t="str">
        <f>IF('Data invoice'!Q1590=0,"",'Data invoice'!R1590)</f>
        <v/>
      </c>
      <c r="I1474" s="320" t="str">
        <f>IF('Data invoice'!R1590=0,"",'Data invoice'!S1590)</f>
        <v/>
      </c>
      <c r="J1474" s="367" t="str">
        <f>IF('Data invoice'!S1590=0,"",'Data invoice'!T1590)</f>
        <v/>
      </c>
      <c r="L1474" s="414"/>
      <c r="M1474" s="275"/>
      <c r="N1474" s="275"/>
      <c r="O1474" s="414"/>
      <c r="P1474" s="414"/>
      <c r="Q1474" s="414"/>
      <c r="R1474" s="414"/>
      <c r="S1474" s="414"/>
      <c r="T1474" s="414"/>
      <c r="U1474" s="414"/>
      <c r="V1474" s="414"/>
      <c r="W1474" s="414"/>
      <c r="X1474" s="414"/>
      <c r="Y1474" s="414"/>
      <c r="Z1474" s="414"/>
      <c r="AA1474" s="414"/>
      <c r="AB1474" s="414"/>
      <c r="AC1474" s="275"/>
      <c r="AD1474" s="275"/>
      <c r="AE1474" s="275"/>
      <c r="AF1474" s="275"/>
      <c r="AG1474" s="275"/>
      <c r="AH1474" s="275"/>
      <c r="AI1474" s="275"/>
      <c r="AJ1474" s="275"/>
      <c r="AK1474" s="275"/>
      <c r="AL1474" s="275"/>
    </row>
    <row r="1475" spans="1:38" s="329" customFormat="1" ht="15" customHeight="1">
      <c r="A1475" s="284" t="str">
        <f>IF('Data invoice'!J1591=0,"",'Data invoice'!K1591)</f>
        <v/>
      </c>
      <c r="B1475" s="284" t="str">
        <f>IF('Data invoice'!K1591=0,"",'Data invoice'!L1591)</f>
        <v/>
      </c>
      <c r="C1475" s="284" t="str">
        <f>IF('Data invoice'!L1591=0,"",'Data invoice'!M1591)</f>
        <v/>
      </c>
      <c r="D1475" s="284" t="str">
        <f>IF('Data invoice'!M1591=0,"",'Data invoice'!N1591)</f>
        <v/>
      </c>
      <c r="E1475" s="284" t="str">
        <f>IF('Data invoice'!N1591=0,"",'Data invoice'!O1591)</f>
        <v/>
      </c>
      <c r="F1475" s="284" t="str">
        <f>IF('Data invoice'!O1591=0,"",'Data invoice'!P1591)</f>
        <v/>
      </c>
      <c r="G1475" s="284" t="str">
        <f>IF('Data invoice'!P1591=0,"",'Data invoice'!Q1591)</f>
        <v/>
      </c>
      <c r="H1475" s="284" t="str">
        <f>IF('Data invoice'!Q1591=0,"",'Data invoice'!R1591)</f>
        <v/>
      </c>
      <c r="I1475" s="320" t="str">
        <f>IF('Data invoice'!R1591=0,"",'Data invoice'!S1591)</f>
        <v/>
      </c>
      <c r="J1475" s="367" t="str">
        <f>IF('Data invoice'!S1591=0,"",'Data invoice'!T1591)</f>
        <v/>
      </c>
      <c r="L1475" s="414"/>
      <c r="M1475" s="275"/>
      <c r="N1475" s="275"/>
      <c r="O1475" s="414"/>
      <c r="P1475" s="414"/>
      <c r="Q1475" s="414"/>
      <c r="R1475" s="414"/>
      <c r="S1475" s="414"/>
      <c r="T1475" s="414"/>
      <c r="U1475" s="414"/>
      <c r="V1475" s="414"/>
      <c r="W1475" s="414"/>
      <c r="X1475" s="414"/>
      <c r="Y1475" s="414"/>
      <c r="Z1475" s="414"/>
      <c r="AA1475" s="414"/>
      <c r="AB1475" s="414"/>
      <c r="AC1475" s="275"/>
      <c r="AD1475" s="275"/>
      <c r="AE1475" s="275"/>
      <c r="AF1475" s="275"/>
      <c r="AG1475" s="275"/>
      <c r="AH1475" s="275"/>
      <c r="AI1475" s="275"/>
      <c r="AJ1475" s="275"/>
      <c r="AK1475" s="275"/>
      <c r="AL1475" s="275"/>
    </row>
    <row r="1476" spans="1:38" s="329" customFormat="1" ht="15" customHeight="1">
      <c r="A1476" s="284" t="str">
        <f>IF('Data invoice'!J1592=0,"",'Data invoice'!K1592)</f>
        <v/>
      </c>
      <c r="B1476" s="284" t="str">
        <f>IF('Data invoice'!K1592=0,"",'Data invoice'!L1592)</f>
        <v/>
      </c>
      <c r="C1476" s="284" t="str">
        <f>IF('Data invoice'!L1592=0,"",'Data invoice'!M1592)</f>
        <v/>
      </c>
      <c r="D1476" s="284" t="str">
        <f>IF('Data invoice'!M1592=0,"",'Data invoice'!N1592)</f>
        <v/>
      </c>
      <c r="E1476" s="284" t="str">
        <f>IF('Data invoice'!N1592=0,"",'Data invoice'!O1592)</f>
        <v/>
      </c>
      <c r="F1476" s="284" t="str">
        <f>IF('Data invoice'!O1592=0,"",'Data invoice'!P1592)</f>
        <v/>
      </c>
      <c r="G1476" s="284" t="str">
        <f>IF('Data invoice'!P1592=0,"",'Data invoice'!Q1592)</f>
        <v/>
      </c>
      <c r="H1476" s="284" t="str">
        <f>IF('Data invoice'!Q1592=0,"",'Data invoice'!R1592)</f>
        <v/>
      </c>
      <c r="I1476" s="320" t="str">
        <f>IF('Data invoice'!R1592=0,"",'Data invoice'!S1592)</f>
        <v/>
      </c>
      <c r="J1476" s="367" t="str">
        <f>IF('Data invoice'!S1592=0,"",'Data invoice'!T1592)</f>
        <v/>
      </c>
      <c r="L1476" s="414"/>
      <c r="M1476" s="275"/>
      <c r="N1476" s="275"/>
      <c r="O1476" s="414"/>
      <c r="P1476" s="414"/>
      <c r="Q1476" s="414"/>
      <c r="R1476" s="414"/>
      <c r="S1476" s="414"/>
      <c r="T1476" s="414"/>
      <c r="U1476" s="414"/>
      <c r="V1476" s="414"/>
      <c r="W1476" s="414"/>
      <c r="X1476" s="414"/>
      <c r="Y1476" s="414"/>
      <c r="Z1476" s="414"/>
      <c r="AA1476" s="414"/>
      <c r="AB1476" s="414"/>
      <c r="AC1476" s="275"/>
      <c r="AD1476" s="275"/>
      <c r="AE1476" s="275"/>
      <c r="AF1476" s="275"/>
      <c r="AG1476" s="275"/>
      <c r="AH1476" s="275"/>
      <c r="AI1476" s="275"/>
      <c r="AJ1476" s="275"/>
      <c r="AK1476" s="275"/>
      <c r="AL1476" s="275"/>
    </row>
    <row r="1477" spans="1:38" s="329" customFormat="1" ht="15" customHeight="1">
      <c r="A1477" s="284" t="str">
        <f>IF('Data invoice'!J1593=0,"",'Data invoice'!K1593)</f>
        <v/>
      </c>
      <c r="B1477" s="284" t="str">
        <f>IF('Data invoice'!K1593=0,"",'Data invoice'!L1593)</f>
        <v/>
      </c>
      <c r="C1477" s="284" t="str">
        <f>IF('Data invoice'!L1593=0,"",'Data invoice'!M1593)</f>
        <v/>
      </c>
      <c r="D1477" s="284" t="str">
        <f>IF('Data invoice'!M1593=0,"",'Data invoice'!N1593)</f>
        <v/>
      </c>
      <c r="E1477" s="284" t="str">
        <f>IF('Data invoice'!N1593=0,"",'Data invoice'!O1593)</f>
        <v/>
      </c>
      <c r="F1477" s="284" t="str">
        <f>IF('Data invoice'!O1593=0,"",'Data invoice'!P1593)</f>
        <v/>
      </c>
      <c r="G1477" s="284" t="str">
        <f>IF('Data invoice'!P1593=0,"",'Data invoice'!Q1593)</f>
        <v/>
      </c>
      <c r="H1477" s="284" t="str">
        <f>IF('Data invoice'!Q1593=0,"",'Data invoice'!R1593)</f>
        <v/>
      </c>
      <c r="I1477" s="320" t="str">
        <f>IF('Data invoice'!R1593=0,"",'Data invoice'!S1593)</f>
        <v/>
      </c>
      <c r="J1477" s="367" t="str">
        <f>IF('Data invoice'!S1593=0,"",'Data invoice'!T1593)</f>
        <v/>
      </c>
      <c r="L1477" s="414"/>
      <c r="M1477" s="275"/>
      <c r="N1477" s="275"/>
      <c r="O1477" s="414"/>
      <c r="P1477" s="414"/>
      <c r="Q1477" s="414"/>
      <c r="R1477" s="414"/>
      <c r="S1477" s="414"/>
      <c r="T1477" s="414"/>
      <c r="U1477" s="414"/>
      <c r="V1477" s="414"/>
      <c r="W1477" s="414"/>
      <c r="X1477" s="414"/>
      <c r="Y1477" s="414"/>
      <c r="Z1477" s="414"/>
      <c r="AA1477" s="414"/>
      <c r="AB1477" s="414"/>
      <c r="AC1477" s="275"/>
      <c r="AD1477" s="275"/>
      <c r="AE1477" s="275"/>
      <c r="AF1477" s="275"/>
      <c r="AG1477" s="275"/>
      <c r="AH1477" s="275"/>
      <c r="AI1477" s="275"/>
      <c r="AJ1477" s="275"/>
      <c r="AK1477" s="275"/>
      <c r="AL1477" s="275"/>
    </row>
    <row r="1478" spans="1:38" s="329" customFormat="1" ht="15" customHeight="1">
      <c r="A1478" s="284" t="str">
        <f>IF('Data invoice'!J1594=0,"",'Data invoice'!K1594)</f>
        <v/>
      </c>
      <c r="B1478" s="284" t="str">
        <f>IF('Data invoice'!K1594=0,"",'Data invoice'!L1594)</f>
        <v/>
      </c>
      <c r="C1478" s="284" t="str">
        <f>IF('Data invoice'!L1594=0,"",'Data invoice'!M1594)</f>
        <v/>
      </c>
      <c r="D1478" s="284" t="str">
        <f>IF('Data invoice'!M1594=0,"",'Data invoice'!N1594)</f>
        <v/>
      </c>
      <c r="E1478" s="284" t="str">
        <f>IF('Data invoice'!N1594=0,"",'Data invoice'!O1594)</f>
        <v/>
      </c>
      <c r="F1478" s="284" t="str">
        <f>IF('Data invoice'!O1594=0,"",'Data invoice'!P1594)</f>
        <v/>
      </c>
      <c r="G1478" s="284" t="str">
        <f>IF('Data invoice'!P1594=0,"",'Data invoice'!Q1594)</f>
        <v/>
      </c>
      <c r="H1478" s="284" t="str">
        <f>IF('Data invoice'!Q1594=0,"",'Data invoice'!R1594)</f>
        <v/>
      </c>
      <c r="I1478" s="320" t="str">
        <f>IF('Data invoice'!R1594=0,"",'Data invoice'!S1594)</f>
        <v/>
      </c>
      <c r="J1478" s="367" t="str">
        <f>IF('Data invoice'!S1594=0,"",'Data invoice'!T1594)</f>
        <v/>
      </c>
      <c r="L1478" s="414"/>
      <c r="M1478" s="275"/>
      <c r="N1478" s="275"/>
      <c r="O1478" s="414"/>
      <c r="P1478" s="414"/>
      <c r="Q1478" s="414"/>
      <c r="R1478" s="414"/>
      <c r="S1478" s="414"/>
      <c r="T1478" s="414"/>
      <c r="U1478" s="414"/>
      <c r="V1478" s="414"/>
      <c r="W1478" s="414"/>
      <c r="X1478" s="414"/>
      <c r="Y1478" s="414"/>
      <c r="Z1478" s="414"/>
      <c r="AA1478" s="414"/>
      <c r="AB1478" s="414"/>
      <c r="AC1478" s="275"/>
      <c r="AD1478" s="275"/>
      <c r="AE1478" s="275"/>
      <c r="AF1478" s="275"/>
      <c r="AG1478" s="275"/>
      <c r="AH1478" s="275"/>
      <c r="AI1478" s="275"/>
      <c r="AJ1478" s="275"/>
      <c r="AK1478" s="275"/>
      <c r="AL1478" s="275"/>
    </row>
    <row r="1479" spans="1:38" s="329" customFormat="1" ht="15" customHeight="1">
      <c r="A1479" s="284" t="str">
        <f>IF('Data invoice'!J1595=0,"",'Data invoice'!K1595)</f>
        <v/>
      </c>
      <c r="B1479" s="284" t="str">
        <f>IF('Data invoice'!K1595=0,"",'Data invoice'!L1595)</f>
        <v/>
      </c>
      <c r="C1479" s="284" t="str">
        <f>IF('Data invoice'!L1595=0,"",'Data invoice'!M1595)</f>
        <v/>
      </c>
      <c r="D1479" s="284" t="str">
        <f>IF('Data invoice'!M1595=0,"",'Data invoice'!N1595)</f>
        <v/>
      </c>
      <c r="E1479" s="284" t="str">
        <f>IF('Data invoice'!N1595=0,"",'Data invoice'!O1595)</f>
        <v/>
      </c>
      <c r="F1479" s="284" t="str">
        <f>IF('Data invoice'!O1595=0,"",'Data invoice'!P1595)</f>
        <v/>
      </c>
      <c r="G1479" s="284" t="str">
        <f>IF('Data invoice'!P1595=0,"",'Data invoice'!Q1595)</f>
        <v/>
      </c>
      <c r="H1479" s="284" t="str">
        <f>IF('Data invoice'!Q1595=0,"",'Data invoice'!R1595)</f>
        <v/>
      </c>
      <c r="I1479" s="320" t="str">
        <f>IF('Data invoice'!R1595=0,"",'Data invoice'!S1595)</f>
        <v/>
      </c>
      <c r="J1479" s="367" t="str">
        <f>IF('Data invoice'!S1595=0,"",'Data invoice'!T1595)</f>
        <v/>
      </c>
      <c r="L1479" s="414"/>
      <c r="M1479" s="275"/>
      <c r="N1479" s="275"/>
      <c r="O1479" s="414"/>
      <c r="P1479" s="414"/>
      <c r="Q1479" s="414"/>
      <c r="R1479" s="414"/>
      <c r="S1479" s="414"/>
      <c r="T1479" s="414"/>
      <c r="U1479" s="414"/>
      <c r="V1479" s="414"/>
      <c r="W1479" s="414"/>
      <c r="X1479" s="414"/>
      <c r="Y1479" s="414"/>
      <c r="Z1479" s="414"/>
      <c r="AA1479" s="414"/>
      <c r="AB1479" s="414"/>
      <c r="AC1479" s="275"/>
      <c r="AD1479" s="275"/>
      <c r="AE1479" s="275"/>
      <c r="AF1479" s="275"/>
      <c r="AG1479" s="275"/>
      <c r="AH1479" s="275"/>
      <c r="AI1479" s="275"/>
      <c r="AJ1479" s="275"/>
      <c r="AK1479" s="275"/>
      <c r="AL1479" s="275"/>
    </row>
    <row r="1480" spans="1:38" s="329" customFormat="1" ht="15" customHeight="1">
      <c r="A1480" s="284" t="str">
        <f>IF('Data invoice'!J1596=0,"",'Data invoice'!K1596)</f>
        <v/>
      </c>
      <c r="B1480" s="284" t="str">
        <f>IF('Data invoice'!K1596=0,"",'Data invoice'!L1596)</f>
        <v/>
      </c>
      <c r="C1480" s="284" t="str">
        <f>IF('Data invoice'!L1596=0,"",'Data invoice'!M1596)</f>
        <v/>
      </c>
      <c r="D1480" s="284" t="str">
        <f>IF('Data invoice'!M1596=0,"",'Data invoice'!N1596)</f>
        <v/>
      </c>
      <c r="E1480" s="284" t="str">
        <f>IF('Data invoice'!N1596=0,"",'Data invoice'!O1596)</f>
        <v/>
      </c>
      <c r="F1480" s="284" t="str">
        <f>IF('Data invoice'!O1596=0,"",'Data invoice'!P1596)</f>
        <v/>
      </c>
      <c r="G1480" s="284" t="str">
        <f>IF('Data invoice'!P1596=0,"",'Data invoice'!Q1596)</f>
        <v/>
      </c>
      <c r="H1480" s="284" t="str">
        <f>IF('Data invoice'!Q1596=0,"",'Data invoice'!R1596)</f>
        <v/>
      </c>
      <c r="I1480" s="320" t="str">
        <f>IF('Data invoice'!R1596=0,"",'Data invoice'!S1596)</f>
        <v/>
      </c>
      <c r="J1480" s="367" t="str">
        <f>IF('Data invoice'!S1596=0,"",'Data invoice'!T1596)</f>
        <v/>
      </c>
      <c r="L1480" s="414"/>
      <c r="M1480" s="275"/>
      <c r="N1480" s="275"/>
      <c r="O1480" s="414"/>
      <c r="P1480" s="414"/>
      <c r="Q1480" s="414"/>
      <c r="R1480" s="414"/>
      <c r="S1480" s="414"/>
      <c r="T1480" s="414"/>
      <c r="U1480" s="414"/>
      <c r="V1480" s="414"/>
      <c r="W1480" s="414"/>
      <c r="X1480" s="414"/>
      <c r="Y1480" s="414"/>
      <c r="Z1480" s="414"/>
      <c r="AA1480" s="414"/>
      <c r="AB1480" s="414"/>
      <c r="AC1480" s="275"/>
      <c r="AD1480" s="275"/>
      <c r="AE1480" s="275"/>
      <c r="AF1480" s="275"/>
      <c r="AG1480" s="275"/>
      <c r="AH1480" s="275"/>
      <c r="AI1480" s="275"/>
      <c r="AJ1480" s="275"/>
      <c r="AK1480" s="275"/>
      <c r="AL1480" s="275"/>
    </row>
    <row r="1481" spans="1:38" s="329" customFormat="1" ht="15" customHeight="1">
      <c r="A1481" s="284" t="str">
        <f>IF('Data invoice'!J1597=0,"",'Data invoice'!K1597)</f>
        <v/>
      </c>
      <c r="B1481" s="284" t="str">
        <f>IF('Data invoice'!K1597=0,"",'Data invoice'!L1597)</f>
        <v/>
      </c>
      <c r="C1481" s="284" t="str">
        <f>IF('Data invoice'!L1597=0,"",'Data invoice'!M1597)</f>
        <v/>
      </c>
      <c r="D1481" s="284" t="str">
        <f>IF('Data invoice'!M1597=0,"",'Data invoice'!N1597)</f>
        <v/>
      </c>
      <c r="E1481" s="284" t="str">
        <f>IF('Data invoice'!N1597=0,"",'Data invoice'!O1597)</f>
        <v/>
      </c>
      <c r="F1481" s="284" t="str">
        <f>IF('Data invoice'!O1597=0,"",'Data invoice'!P1597)</f>
        <v/>
      </c>
      <c r="G1481" s="284" t="str">
        <f>IF('Data invoice'!P1597=0,"",'Data invoice'!Q1597)</f>
        <v/>
      </c>
      <c r="H1481" s="284" t="str">
        <f>IF('Data invoice'!Q1597=0,"",'Data invoice'!R1597)</f>
        <v/>
      </c>
      <c r="I1481" s="320" t="str">
        <f>IF('Data invoice'!R1597=0,"",'Data invoice'!S1597)</f>
        <v/>
      </c>
      <c r="J1481" s="367" t="str">
        <f>IF('Data invoice'!S1597=0,"",'Data invoice'!T1597)</f>
        <v/>
      </c>
      <c r="L1481" s="414"/>
      <c r="M1481" s="275"/>
      <c r="N1481" s="275"/>
      <c r="O1481" s="414"/>
      <c r="P1481" s="414"/>
      <c r="Q1481" s="414"/>
      <c r="R1481" s="414"/>
      <c r="S1481" s="414"/>
      <c r="T1481" s="414"/>
      <c r="U1481" s="414"/>
      <c r="V1481" s="414"/>
      <c r="W1481" s="414"/>
      <c r="X1481" s="414"/>
      <c r="Y1481" s="414"/>
      <c r="Z1481" s="414"/>
      <c r="AA1481" s="414"/>
      <c r="AB1481" s="414"/>
      <c r="AC1481" s="275"/>
      <c r="AD1481" s="275"/>
      <c r="AE1481" s="275"/>
      <c r="AF1481" s="275"/>
      <c r="AG1481" s="275"/>
      <c r="AH1481" s="275"/>
      <c r="AI1481" s="275"/>
      <c r="AJ1481" s="275"/>
      <c r="AK1481" s="275"/>
      <c r="AL1481" s="275"/>
    </row>
    <row r="1482" spans="1:38" s="329" customFormat="1" ht="15" customHeight="1">
      <c r="A1482" s="284" t="str">
        <f>IF('Data invoice'!J1598=0,"",'Data invoice'!K1598)</f>
        <v/>
      </c>
      <c r="B1482" s="284" t="str">
        <f>IF('Data invoice'!K1598=0,"",'Data invoice'!L1598)</f>
        <v/>
      </c>
      <c r="C1482" s="284" t="str">
        <f>IF('Data invoice'!L1598=0,"",'Data invoice'!M1598)</f>
        <v/>
      </c>
      <c r="D1482" s="284" t="str">
        <f>IF('Data invoice'!M1598=0,"",'Data invoice'!N1598)</f>
        <v/>
      </c>
      <c r="E1482" s="284" t="str">
        <f>IF('Data invoice'!N1598=0,"",'Data invoice'!O1598)</f>
        <v/>
      </c>
      <c r="F1482" s="284" t="str">
        <f>IF('Data invoice'!O1598=0,"",'Data invoice'!P1598)</f>
        <v/>
      </c>
      <c r="G1482" s="284" t="str">
        <f>IF('Data invoice'!P1598=0,"",'Data invoice'!Q1598)</f>
        <v/>
      </c>
      <c r="H1482" s="284" t="str">
        <f>IF('Data invoice'!Q1598=0,"",'Data invoice'!R1598)</f>
        <v/>
      </c>
      <c r="I1482" s="320" t="str">
        <f>IF('Data invoice'!R1598=0,"",'Data invoice'!S1598)</f>
        <v/>
      </c>
      <c r="J1482" s="367" t="str">
        <f>IF('Data invoice'!S1598=0,"",'Data invoice'!T1598)</f>
        <v/>
      </c>
      <c r="L1482" s="414"/>
      <c r="M1482" s="275"/>
      <c r="N1482" s="275"/>
      <c r="O1482" s="414"/>
      <c r="P1482" s="414"/>
      <c r="Q1482" s="414"/>
      <c r="R1482" s="414"/>
      <c r="S1482" s="414"/>
      <c r="T1482" s="414"/>
      <c r="U1482" s="414"/>
      <c r="V1482" s="414"/>
      <c r="W1482" s="414"/>
      <c r="X1482" s="414"/>
      <c r="Y1482" s="414"/>
      <c r="Z1482" s="414"/>
      <c r="AA1482" s="414"/>
      <c r="AB1482" s="414"/>
      <c r="AC1482" s="275"/>
      <c r="AD1482" s="275"/>
      <c r="AE1482" s="275"/>
      <c r="AF1482" s="275"/>
      <c r="AG1482" s="275"/>
      <c r="AH1482" s="275"/>
      <c r="AI1482" s="275"/>
      <c r="AJ1482" s="275"/>
      <c r="AK1482" s="275"/>
      <c r="AL1482" s="275"/>
    </row>
    <row r="1483" spans="1:38" s="329" customFormat="1" ht="15" customHeight="1">
      <c r="A1483" s="284" t="str">
        <f>IF('Data invoice'!J1599=0,"",'Data invoice'!K1599)</f>
        <v/>
      </c>
      <c r="B1483" s="284" t="str">
        <f>IF('Data invoice'!K1599=0,"",'Data invoice'!L1599)</f>
        <v/>
      </c>
      <c r="C1483" s="284" t="str">
        <f>IF('Data invoice'!L1599=0,"",'Data invoice'!M1599)</f>
        <v/>
      </c>
      <c r="D1483" s="284" t="str">
        <f>IF('Data invoice'!M1599=0,"",'Data invoice'!N1599)</f>
        <v/>
      </c>
      <c r="E1483" s="284" t="str">
        <f>IF('Data invoice'!N1599=0,"",'Data invoice'!O1599)</f>
        <v/>
      </c>
      <c r="F1483" s="284" t="str">
        <f>IF('Data invoice'!O1599=0,"",'Data invoice'!P1599)</f>
        <v/>
      </c>
      <c r="G1483" s="284" t="str">
        <f>IF('Data invoice'!P1599=0,"",'Data invoice'!Q1599)</f>
        <v/>
      </c>
      <c r="H1483" s="284" t="str">
        <f>IF('Data invoice'!Q1599=0,"",'Data invoice'!R1599)</f>
        <v/>
      </c>
      <c r="I1483" s="320" t="str">
        <f>IF('Data invoice'!R1599=0,"",'Data invoice'!S1599)</f>
        <v/>
      </c>
      <c r="J1483" s="367" t="str">
        <f>IF('Data invoice'!S1599=0,"",'Data invoice'!T1599)</f>
        <v/>
      </c>
      <c r="L1483" s="414"/>
      <c r="M1483" s="275"/>
      <c r="N1483" s="275"/>
      <c r="O1483" s="414"/>
      <c r="P1483" s="414"/>
      <c r="Q1483" s="414"/>
      <c r="R1483" s="414"/>
      <c r="S1483" s="414"/>
      <c r="T1483" s="414"/>
      <c r="U1483" s="414"/>
      <c r="V1483" s="414"/>
      <c r="W1483" s="414"/>
      <c r="X1483" s="414"/>
      <c r="Y1483" s="414"/>
      <c r="Z1483" s="414"/>
      <c r="AA1483" s="414"/>
      <c r="AB1483" s="414"/>
      <c r="AC1483" s="275"/>
      <c r="AD1483" s="275"/>
      <c r="AE1483" s="275"/>
      <c r="AF1483" s="275"/>
      <c r="AG1483" s="275"/>
      <c r="AH1483" s="275"/>
      <c r="AI1483" s="275"/>
      <c r="AJ1483" s="275"/>
      <c r="AK1483" s="275"/>
      <c r="AL1483" s="275"/>
    </row>
    <row r="1484" spans="1:38" s="329" customFormat="1" ht="15" customHeight="1">
      <c r="A1484" s="284" t="str">
        <f>IF('Data invoice'!J1600=0,"",'Data invoice'!K1600)</f>
        <v/>
      </c>
      <c r="B1484" s="284" t="str">
        <f>IF('Data invoice'!K1600=0,"",'Data invoice'!L1600)</f>
        <v/>
      </c>
      <c r="C1484" s="284" t="str">
        <f>IF('Data invoice'!L1600=0,"",'Data invoice'!M1600)</f>
        <v/>
      </c>
      <c r="D1484" s="284" t="str">
        <f>IF('Data invoice'!M1600=0,"",'Data invoice'!N1600)</f>
        <v/>
      </c>
      <c r="E1484" s="284" t="str">
        <f>IF('Data invoice'!N1600=0,"",'Data invoice'!O1600)</f>
        <v/>
      </c>
      <c r="F1484" s="284" t="str">
        <f>IF('Data invoice'!O1600=0,"",'Data invoice'!P1600)</f>
        <v/>
      </c>
      <c r="G1484" s="284" t="str">
        <f>IF('Data invoice'!P1600=0,"",'Data invoice'!Q1600)</f>
        <v/>
      </c>
      <c r="H1484" s="284" t="str">
        <f>IF('Data invoice'!Q1600=0,"",'Data invoice'!R1600)</f>
        <v/>
      </c>
      <c r="I1484" s="320" t="str">
        <f>IF('Data invoice'!R1600=0,"",'Data invoice'!S1600)</f>
        <v/>
      </c>
      <c r="J1484" s="367" t="str">
        <f>IF('Data invoice'!S1600=0,"",'Data invoice'!T1600)</f>
        <v/>
      </c>
      <c r="L1484" s="414"/>
      <c r="M1484" s="275"/>
      <c r="N1484" s="275"/>
      <c r="O1484" s="414"/>
      <c r="P1484" s="414"/>
      <c r="Q1484" s="414"/>
      <c r="R1484" s="414"/>
      <c r="S1484" s="414"/>
      <c r="T1484" s="414"/>
      <c r="U1484" s="414"/>
      <c r="V1484" s="414"/>
      <c r="W1484" s="414"/>
      <c r="X1484" s="414"/>
      <c r="Y1484" s="414"/>
      <c r="Z1484" s="414"/>
      <c r="AA1484" s="414"/>
      <c r="AB1484" s="414"/>
      <c r="AC1484" s="275"/>
      <c r="AD1484" s="275"/>
      <c r="AE1484" s="275"/>
      <c r="AF1484" s="275"/>
      <c r="AG1484" s="275"/>
      <c r="AH1484" s="275"/>
      <c r="AI1484" s="275"/>
      <c r="AJ1484" s="275"/>
      <c r="AK1484" s="275"/>
      <c r="AL1484" s="275"/>
    </row>
    <row r="1485" spans="1:38" s="329" customFormat="1" ht="15" customHeight="1">
      <c r="A1485" s="284" t="str">
        <f>IF('Data invoice'!J1601=0,"",'Data invoice'!K1601)</f>
        <v/>
      </c>
      <c r="B1485" s="284" t="str">
        <f>IF('Data invoice'!K1601=0,"",'Data invoice'!L1601)</f>
        <v/>
      </c>
      <c r="C1485" s="284" t="str">
        <f>IF('Data invoice'!L1601=0,"",'Data invoice'!M1601)</f>
        <v/>
      </c>
      <c r="D1485" s="284" t="str">
        <f>IF('Data invoice'!M1601=0,"",'Data invoice'!N1601)</f>
        <v/>
      </c>
      <c r="E1485" s="284" t="str">
        <f>IF('Data invoice'!N1601=0,"",'Data invoice'!O1601)</f>
        <v/>
      </c>
      <c r="F1485" s="284" t="str">
        <f>IF('Data invoice'!O1601=0,"",'Data invoice'!P1601)</f>
        <v/>
      </c>
      <c r="G1485" s="284" t="str">
        <f>IF('Data invoice'!P1601=0,"",'Data invoice'!Q1601)</f>
        <v/>
      </c>
      <c r="H1485" s="284" t="str">
        <f>IF('Data invoice'!Q1601=0,"",'Data invoice'!R1601)</f>
        <v/>
      </c>
      <c r="I1485" s="320" t="str">
        <f>IF('Data invoice'!R1601=0,"",'Data invoice'!S1601)</f>
        <v/>
      </c>
      <c r="J1485" s="367" t="str">
        <f>IF('Data invoice'!S1601=0,"",'Data invoice'!T1601)</f>
        <v/>
      </c>
      <c r="L1485" s="414"/>
      <c r="M1485" s="275"/>
      <c r="N1485" s="275"/>
      <c r="O1485" s="414"/>
      <c r="P1485" s="414"/>
      <c r="Q1485" s="414"/>
      <c r="R1485" s="414"/>
      <c r="S1485" s="414"/>
      <c r="T1485" s="414"/>
      <c r="U1485" s="414"/>
      <c r="V1485" s="414"/>
      <c r="W1485" s="414"/>
      <c r="X1485" s="414"/>
      <c r="Y1485" s="414"/>
      <c r="Z1485" s="414"/>
      <c r="AA1485" s="414"/>
      <c r="AB1485" s="414"/>
      <c r="AC1485" s="275"/>
      <c r="AD1485" s="275"/>
      <c r="AE1485" s="275"/>
      <c r="AF1485" s="275"/>
      <c r="AG1485" s="275"/>
      <c r="AH1485" s="275"/>
      <c r="AI1485" s="275"/>
      <c r="AJ1485" s="275"/>
      <c r="AK1485" s="275"/>
      <c r="AL1485" s="275"/>
    </row>
    <row r="1486" spans="1:38" s="329" customFormat="1" ht="15" customHeight="1">
      <c r="A1486" s="284" t="str">
        <f>IF('Data invoice'!J1602=0,"",'Data invoice'!K1602)</f>
        <v/>
      </c>
      <c r="B1486" s="284" t="str">
        <f>IF('Data invoice'!K1602=0,"",'Data invoice'!L1602)</f>
        <v/>
      </c>
      <c r="C1486" s="284" t="str">
        <f>IF('Data invoice'!L1602=0,"",'Data invoice'!M1602)</f>
        <v/>
      </c>
      <c r="D1486" s="284" t="str">
        <f>IF('Data invoice'!M1602=0,"",'Data invoice'!N1602)</f>
        <v/>
      </c>
      <c r="E1486" s="284" t="str">
        <f>IF('Data invoice'!N1602=0,"",'Data invoice'!O1602)</f>
        <v/>
      </c>
      <c r="F1486" s="284" t="str">
        <f>IF('Data invoice'!O1602=0,"",'Data invoice'!P1602)</f>
        <v/>
      </c>
      <c r="G1486" s="284" t="str">
        <f>IF('Data invoice'!P1602=0,"",'Data invoice'!Q1602)</f>
        <v/>
      </c>
      <c r="H1486" s="284" t="str">
        <f>IF('Data invoice'!Q1602=0,"",'Data invoice'!R1602)</f>
        <v/>
      </c>
      <c r="I1486" s="320" t="str">
        <f>IF('Data invoice'!R1602=0,"",'Data invoice'!S1602)</f>
        <v/>
      </c>
      <c r="J1486" s="367" t="str">
        <f>IF('Data invoice'!S1602=0,"",'Data invoice'!T1602)</f>
        <v/>
      </c>
      <c r="L1486" s="414"/>
      <c r="M1486" s="275"/>
      <c r="N1486" s="275"/>
      <c r="O1486" s="414"/>
      <c r="P1486" s="414"/>
      <c r="Q1486" s="414"/>
      <c r="R1486" s="414"/>
      <c r="S1486" s="414"/>
      <c r="T1486" s="414"/>
      <c r="U1486" s="414"/>
      <c r="V1486" s="414"/>
      <c r="W1486" s="414"/>
      <c r="X1486" s="414"/>
      <c r="Y1486" s="414"/>
      <c r="Z1486" s="414"/>
      <c r="AA1486" s="414"/>
      <c r="AB1486" s="414"/>
      <c r="AC1486" s="275"/>
      <c r="AD1486" s="275"/>
      <c r="AE1486" s="275"/>
      <c r="AF1486" s="275"/>
      <c r="AG1486" s="275"/>
      <c r="AH1486" s="275"/>
      <c r="AI1486" s="275"/>
      <c r="AJ1486" s="275"/>
      <c r="AK1486" s="275"/>
      <c r="AL1486" s="275"/>
    </row>
    <row r="1487" spans="1:38" s="329" customFormat="1" ht="15" customHeight="1">
      <c r="A1487" s="284" t="str">
        <f>IF('Data invoice'!J1603=0,"",'Data invoice'!K1603)</f>
        <v/>
      </c>
      <c r="B1487" s="284" t="str">
        <f>IF('Data invoice'!K1603=0,"",'Data invoice'!L1603)</f>
        <v/>
      </c>
      <c r="C1487" s="284" t="str">
        <f>IF('Data invoice'!L1603=0,"",'Data invoice'!M1603)</f>
        <v/>
      </c>
      <c r="D1487" s="284" t="str">
        <f>IF('Data invoice'!M1603=0,"",'Data invoice'!N1603)</f>
        <v/>
      </c>
      <c r="E1487" s="284" t="str">
        <f>IF('Data invoice'!N1603=0,"",'Data invoice'!O1603)</f>
        <v/>
      </c>
      <c r="F1487" s="284" t="str">
        <f>IF('Data invoice'!O1603=0,"",'Data invoice'!P1603)</f>
        <v/>
      </c>
      <c r="G1487" s="284" t="str">
        <f>IF('Data invoice'!P1603=0,"",'Data invoice'!Q1603)</f>
        <v/>
      </c>
      <c r="H1487" s="284" t="str">
        <f>IF('Data invoice'!Q1603=0,"",'Data invoice'!R1603)</f>
        <v/>
      </c>
      <c r="I1487" s="320" t="str">
        <f>IF('Data invoice'!R1603=0,"",'Data invoice'!S1603)</f>
        <v/>
      </c>
      <c r="J1487" s="367" t="str">
        <f>IF('Data invoice'!S1603=0,"",'Data invoice'!T1603)</f>
        <v/>
      </c>
      <c r="L1487" s="414"/>
      <c r="M1487" s="275"/>
      <c r="N1487" s="275"/>
      <c r="O1487" s="414"/>
      <c r="P1487" s="414"/>
      <c r="Q1487" s="414"/>
      <c r="R1487" s="414"/>
      <c r="S1487" s="414"/>
      <c r="T1487" s="414"/>
      <c r="U1487" s="414"/>
      <c r="V1487" s="414"/>
      <c r="W1487" s="414"/>
      <c r="X1487" s="414"/>
      <c r="Y1487" s="414"/>
      <c r="Z1487" s="414"/>
      <c r="AA1487" s="414"/>
      <c r="AB1487" s="414"/>
      <c r="AC1487" s="275"/>
      <c r="AD1487" s="275"/>
      <c r="AE1487" s="275"/>
      <c r="AF1487" s="275"/>
      <c r="AG1487" s="275"/>
      <c r="AH1487" s="275"/>
      <c r="AI1487" s="275"/>
      <c r="AJ1487" s="275"/>
      <c r="AK1487" s="275"/>
      <c r="AL1487" s="275"/>
    </row>
    <row r="1488" spans="1:38" s="329" customFormat="1" ht="15" customHeight="1">
      <c r="A1488" s="284" t="str">
        <f>IF('Data invoice'!J1604=0,"",'Data invoice'!K1604)</f>
        <v/>
      </c>
      <c r="B1488" s="284" t="str">
        <f>IF('Data invoice'!K1604=0,"",'Data invoice'!L1604)</f>
        <v/>
      </c>
      <c r="C1488" s="284" t="str">
        <f>IF('Data invoice'!L1604=0,"",'Data invoice'!M1604)</f>
        <v/>
      </c>
      <c r="D1488" s="284" t="str">
        <f>IF('Data invoice'!M1604=0,"",'Data invoice'!N1604)</f>
        <v/>
      </c>
      <c r="E1488" s="284" t="str">
        <f>IF('Data invoice'!N1604=0,"",'Data invoice'!O1604)</f>
        <v/>
      </c>
      <c r="F1488" s="284" t="str">
        <f>IF('Data invoice'!O1604=0,"",'Data invoice'!P1604)</f>
        <v/>
      </c>
      <c r="G1488" s="284" t="str">
        <f>IF('Data invoice'!P1604=0,"",'Data invoice'!Q1604)</f>
        <v/>
      </c>
      <c r="H1488" s="284" t="str">
        <f>IF('Data invoice'!Q1604=0,"",'Data invoice'!R1604)</f>
        <v/>
      </c>
      <c r="I1488" s="320" t="str">
        <f>IF('Data invoice'!R1604=0,"",'Data invoice'!S1604)</f>
        <v/>
      </c>
      <c r="J1488" s="367" t="str">
        <f>IF('Data invoice'!S1604=0,"",'Data invoice'!T1604)</f>
        <v/>
      </c>
      <c r="L1488" s="414"/>
      <c r="M1488" s="275"/>
      <c r="N1488" s="275"/>
      <c r="O1488" s="414"/>
      <c r="P1488" s="414"/>
      <c r="Q1488" s="414"/>
      <c r="R1488" s="414"/>
      <c r="S1488" s="414"/>
      <c r="T1488" s="414"/>
      <c r="U1488" s="414"/>
      <c r="V1488" s="414"/>
      <c r="W1488" s="414"/>
      <c r="X1488" s="414"/>
      <c r="Y1488" s="414"/>
      <c r="Z1488" s="414"/>
      <c r="AA1488" s="414"/>
      <c r="AB1488" s="414"/>
      <c r="AC1488" s="275"/>
      <c r="AD1488" s="275"/>
      <c r="AE1488" s="275"/>
      <c r="AF1488" s="275"/>
      <c r="AG1488" s="275"/>
      <c r="AH1488" s="275"/>
      <c r="AI1488" s="275"/>
      <c r="AJ1488" s="275"/>
      <c r="AK1488" s="275"/>
      <c r="AL1488" s="275"/>
    </row>
    <row r="1489" spans="1:38" s="329" customFormat="1" ht="15" customHeight="1">
      <c r="A1489" s="284" t="str">
        <f>IF('Data invoice'!J1605=0,"",'Data invoice'!K1605)</f>
        <v/>
      </c>
      <c r="B1489" s="284" t="str">
        <f>IF('Data invoice'!K1605=0,"",'Data invoice'!L1605)</f>
        <v/>
      </c>
      <c r="C1489" s="284" t="str">
        <f>IF('Data invoice'!L1605=0,"",'Data invoice'!M1605)</f>
        <v/>
      </c>
      <c r="D1489" s="284" t="str">
        <f>IF('Data invoice'!M1605=0,"",'Data invoice'!N1605)</f>
        <v/>
      </c>
      <c r="E1489" s="284" t="str">
        <f>IF('Data invoice'!N1605=0,"",'Data invoice'!O1605)</f>
        <v/>
      </c>
      <c r="F1489" s="284" t="str">
        <f>IF('Data invoice'!O1605=0,"",'Data invoice'!P1605)</f>
        <v/>
      </c>
      <c r="G1489" s="284" t="str">
        <f>IF('Data invoice'!P1605=0,"",'Data invoice'!Q1605)</f>
        <v/>
      </c>
      <c r="H1489" s="284" t="str">
        <f>IF('Data invoice'!Q1605=0,"",'Data invoice'!R1605)</f>
        <v/>
      </c>
      <c r="I1489" s="320" t="str">
        <f>IF('Data invoice'!R1605=0,"",'Data invoice'!S1605)</f>
        <v/>
      </c>
      <c r="J1489" s="367" t="str">
        <f>IF('Data invoice'!S1605=0,"",'Data invoice'!T1605)</f>
        <v/>
      </c>
      <c r="L1489" s="414"/>
      <c r="M1489" s="275"/>
      <c r="N1489" s="275"/>
      <c r="O1489" s="414"/>
      <c r="P1489" s="414"/>
      <c r="Q1489" s="414"/>
      <c r="R1489" s="414"/>
      <c r="S1489" s="414"/>
      <c r="T1489" s="414"/>
      <c r="U1489" s="414"/>
      <c r="V1489" s="414"/>
      <c r="W1489" s="414"/>
      <c r="X1489" s="414"/>
      <c r="Y1489" s="414"/>
      <c r="Z1489" s="414"/>
      <c r="AA1489" s="414"/>
      <c r="AB1489" s="414"/>
      <c r="AC1489" s="275"/>
      <c r="AD1489" s="275"/>
      <c r="AE1489" s="275"/>
      <c r="AF1489" s="275"/>
      <c r="AG1489" s="275"/>
      <c r="AH1489" s="275"/>
      <c r="AI1489" s="275"/>
      <c r="AJ1489" s="275"/>
      <c r="AK1489" s="275"/>
      <c r="AL1489" s="275"/>
    </row>
    <row r="1490" spans="1:38" s="329" customFormat="1" ht="15" customHeight="1">
      <c r="A1490" s="284" t="str">
        <f>IF('Data invoice'!J1606=0,"",'Data invoice'!K1606)</f>
        <v/>
      </c>
      <c r="B1490" s="284" t="str">
        <f>IF('Data invoice'!K1606=0,"",'Data invoice'!L1606)</f>
        <v/>
      </c>
      <c r="C1490" s="284" t="str">
        <f>IF('Data invoice'!L1606=0,"",'Data invoice'!M1606)</f>
        <v/>
      </c>
      <c r="D1490" s="284" t="str">
        <f>IF('Data invoice'!M1606=0,"",'Data invoice'!N1606)</f>
        <v/>
      </c>
      <c r="E1490" s="284" t="str">
        <f>IF('Data invoice'!N1606=0,"",'Data invoice'!O1606)</f>
        <v/>
      </c>
      <c r="F1490" s="284" t="str">
        <f>IF('Data invoice'!O1606=0,"",'Data invoice'!P1606)</f>
        <v/>
      </c>
      <c r="G1490" s="284" t="str">
        <f>IF('Data invoice'!P1606=0,"",'Data invoice'!Q1606)</f>
        <v/>
      </c>
      <c r="H1490" s="284" t="str">
        <f>IF('Data invoice'!Q1606=0,"",'Data invoice'!R1606)</f>
        <v/>
      </c>
      <c r="I1490" s="320" t="str">
        <f>IF('Data invoice'!R1606=0,"",'Data invoice'!S1606)</f>
        <v/>
      </c>
      <c r="J1490" s="367" t="str">
        <f>IF('Data invoice'!S1606=0,"",'Data invoice'!T1606)</f>
        <v/>
      </c>
      <c r="L1490" s="414"/>
      <c r="M1490" s="275"/>
      <c r="N1490" s="275"/>
      <c r="O1490" s="414"/>
      <c r="P1490" s="414"/>
      <c r="Q1490" s="414"/>
      <c r="R1490" s="414"/>
      <c r="S1490" s="414"/>
      <c r="T1490" s="414"/>
      <c r="U1490" s="414"/>
      <c r="V1490" s="414"/>
      <c r="W1490" s="414"/>
      <c r="X1490" s="414"/>
      <c r="Y1490" s="414"/>
      <c r="Z1490" s="414"/>
      <c r="AA1490" s="414"/>
      <c r="AB1490" s="414"/>
      <c r="AC1490" s="275"/>
      <c r="AD1490" s="275"/>
      <c r="AE1490" s="275"/>
      <c r="AF1490" s="275"/>
      <c r="AG1490" s="275"/>
      <c r="AH1490" s="275"/>
      <c r="AI1490" s="275"/>
      <c r="AJ1490" s="275"/>
      <c r="AK1490" s="275"/>
      <c r="AL1490" s="275"/>
    </row>
    <row r="1491" spans="1:38" s="329" customFormat="1" ht="15" customHeight="1">
      <c r="A1491" s="284" t="str">
        <f>IF('Data invoice'!J1607=0,"",'Data invoice'!K1607)</f>
        <v/>
      </c>
      <c r="B1491" s="284" t="str">
        <f>IF('Data invoice'!K1607=0,"",'Data invoice'!L1607)</f>
        <v/>
      </c>
      <c r="C1491" s="284" t="str">
        <f>IF('Data invoice'!L1607=0,"",'Data invoice'!M1607)</f>
        <v/>
      </c>
      <c r="D1491" s="284" t="str">
        <f>IF('Data invoice'!M1607=0,"",'Data invoice'!N1607)</f>
        <v/>
      </c>
      <c r="E1491" s="284" t="str">
        <f>IF('Data invoice'!N1607=0,"",'Data invoice'!O1607)</f>
        <v/>
      </c>
      <c r="F1491" s="284" t="str">
        <f>IF('Data invoice'!O1607=0,"",'Data invoice'!P1607)</f>
        <v/>
      </c>
      <c r="G1491" s="284" t="str">
        <f>IF('Data invoice'!P1607=0,"",'Data invoice'!Q1607)</f>
        <v/>
      </c>
      <c r="H1491" s="284" t="str">
        <f>IF('Data invoice'!Q1607=0,"",'Data invoice'!R1607)</f>
        <v/>
      </c>
      <c r="I1491" s="320" t="str">
        <f>IF('Data invoice'!R1607=0,"",'Data invoice'!S1607)</f>
        <v/>
      </c>
      <c r="J1491" s="367" t="str">
        <f>IF('Data invoice'!S1607=0,"",'Data invoice'!T1607)</f>
        <v/>
      </c>
      <c r="L1491" s="414"/>
      <c r="M1491" s="275"/>
      <c r="N1491" s="275"/>
      <c r="O1491" s="414"/>
      <c r="P1491" s="414"/>
      <c r="Q1491" s="414"/>
      <c r="R1491" s="414"/>
      <c r="S1491" s="414"/>
      <c r="T1491" s="414"/>
      <c r="U1491" s="414"/>
      <c r="V1491" s="414"/>
      <c r="W1491" s="414"/>
      <c r="X1491" s="414"/>
      <c r="Y1491" s="414"/>
      <c r="Z1491" s="414"/>
      <c r="AA1491" s="414"/>
      <c r="AB1491" s="414"/>
      <c r="AC1491" s="275"/>
      <c r="AD1491" s="275"/>
      <c r="AE1491" s="275"/>
      <c r="AF1491" s="275"/>
      <c r="AG1491" s="275"/>
      <c r="AH1491" s="275"/>
      <c r="AI1491" s="275"/>
      <c r="AJ1491" s="275"/>
      <c r="AK1491" s="275"/>
      <c r="AL1491" s="275"/>
    </row>
    <row r="1492" spans="1:38" s="329" customFormat="1" ht="15" customHeight="1">
      <c r="A1492" s="284" t="str">
        <f>IF('Data invoice'!J1608=0,"",'Data invoice'!K1608)</f>
        <v/>
      </c>
      <c r="B1492" s="284" t="str">
        <f>IF('Data invoice'!K1608=0,"",'Data invoice'!L1608)</f>
        <v/>
      </c>
      <c r="C1492" s="284" t="str">
        <f>IF('Data invoice'!L1608=0,"",'Data invoice'!M1608)</f>
        <v/>
      </c>
      <c r="D1492" s="284" t="str">
        <f>IF('Data invoice'!M1608=0,"",'Data invoice'!N1608)</f>
        <v/>
      </c>
      <c r="E1492" s="284" t="str">
        <f>IF('Data invoice'!N1608=0,"",'Data invoice'!O1608)</f>
        <v/>
      </c>
      <c r="F1492" s="284" t="str">
        <f>IF('Data invoice'!O1608=0,"",'Data invoice'!P1608)</f>
        <v/>
      </c>
      <c r="G1492" s="284" t="str">
        <f>IF('Data invoice'!P1608=0,"",'Data invoice'!Q1608)</f>
        <v/>
      </c>
      <c r="H1492" s="284" t="str">
        <f>IF('Data invoice'!Q1608=0,"",'Data invoice'!R1608)</f>
        <v/>
      </c>
      <c r="I1492" s="320" t="str">
        <f>IF('Data invoice'!R1608=0,"",'Data invoice'!S1608)</f>
        <v/>
      </c>
      <c r="J1492" s="367" t="str">
        <f>IF('Data invoice'!S1608=0,"",'Data invoice'!T1608)</f>
        <v/>
      </c>
      <c r="L1492" s="414"/>
      <c r="M1492" s="275"/>
      <c r="N1492" s="275"/>
      <c r="O1492" s="414"/>
      <c r="P1492" s="414"/>
      <c r="Q1492" s="414"/>
      <c r="R1492" s="414"/>
      <c r="S1492" s="414"/>
      <c r="T1492" s="414"/>
      <c r="U1492" s="414"/>
      <c r="V1492" s="414"/>
      <c r="W1492" s="414"/>
      <c r="X1492" s="414"/>
      <c r="Y1492" s="414"/>
      <c r="Z1492" s="414"/>
      <c r="AA1492" s="414"/>
      <c r="AB1492" s="414"/>
      <c r="AC1492" s="275"/>
      <c r="AD1492" s="275"/>
      <c r="AE1492" s="275"/>
      <c r="AF1492" s="275"/>
      <c r="AG1492" s="275"/>
      <c r="AH1492" s="275"/>
      <c r="AI1492" s="275"/>
      <c r="AJ1492" s="275"/>
      <c r="AK1492" s="275"/>
      <c r="AL1492" s="275"/>
    </row>
    <row r="1493" spans="1:38" s="329" customFormat="1" ht="15" customHeight="1">
      <c r="A1493" s="284" t="str">
        <f>IF('Data invoice'!J1609=0,"",'Data invoice'!K1609)</f>
        <v/>
      </c>
      <c r="B1493" s="284" t="str">
        <f>IF('Data invoice'!K1609=0,"",'Data invoice'!L1609)</f>
        <v/>
      </c>
      <c r="C1493" s="284" t="str">
        <f>IF('Data invoice'!L1609=0,"",'Data invoice'!M1609)</f>
        <v/>
      </c>
      <c r="D1493" s="284" t="str">
        <f>IF('Data invoice'!M1609=0,"",'Data invoice'!N1609)</f>
        <v/>
      </c>
      <c r="E1493" s="284" t="str">
        <f>IF('Data invoice'!N1609=0,"",'Data invoice'!O1609)</f>
        <v/>
      </c>
      <c r="F1493" s="284" t="str">
        <f>IF('Data invoice'!O1609=0,"",'Data invoice'!P1609)</f>
        <v/>
      </c>
      <c r="G1493" s="284" t="str">
        <f>IF('Data invoice'!P1609=0,"",'Data invoice'!Q1609)</f>
        <v/>
      </c>
      <c r="H1493" s="284" t="str">
        <f>IF('Data invoice'!Q1609=0,"",'Data invoice'!R1609)</f>
        <v/>
      </c>
      <c r="I1493" s="320" t="str">
        <f>IF('Data invoice'!R1609=0,"",'Data invoice'!S1609)</f>
        <v/>
      </c>
      <c r="J1493" s="367" t="str">
        <f>IF('Data invoice'!S1609=0,"",'Data invoice'!T1609)</f>
        <v/>
      </c>
      <c r="L1493" s="414"/>
      <c r="M1493" s="275"/>
      <c r="N1493" s="275"/>
      <c r="O1493" s="414"/>
      <c r="P1493" s="414"/>
      <c r="Q1493" s="414"/>
      <c r="R1493" s="414"/>
      <c r="S1493" s="414"/>
      <c r="T1493" s="414"/>
      <c r="U1493" s="414"/>
      <c r="V1493" s="414"/>
      <c r="W1493" s="414"/>
      <c r="X1493" s="414"/>
      <c r="Y1493" s="414"/>
      <c r="Z1493" s="414"/>
      <c r="AA1493" s="414"/>
      <c r="AB1493" s="414"/>
      <c r="AC1493" s="275"/>
      <c r="AD1493" s="275"/>
      <c r="AE1493" s="275"/>
      <c r="AF1493" s="275"/>
      <c r="AG1493" s="275"/>
      <c r="AH1493" s="275"/>
      <c r="AI1493" s="275"/>
      <c r="AJ1493" s="275"/>
      <c r="AK1493" s="275"/>
      <c r="AL1493" s="275"/>
    </row>
    <row r="1494" spans="1:38" s="329" customFormat="1" ht="15" customHeight="1">
      <c r="A1494" s="284" t="str">
        <f>IF('Data invoice'!J1610=0,"",'Data invoice'!K1610)</f>
        <v/>
      </c>
      <c r="B1494" s="284" t="str">
        <f>IF('Data invoice'!K1610=0,"",'Data invoice'!L1610)</f>
        <v/>
      </c>
      <c r="C1494" s="284" t="str">
        <f>IF('Data invoice'!L1610=0,"",'Data invoice'!M1610)</f>
        <v/>
      </c>
      <c r="D1494" s="284" t="str">
        <f>IF('Data invoice'!M1610=0,"",'Data invoice'!N1610)</f>
        <v/>
      </c>
      <c r="E1494" s="284" t="str">
        <f>IF('Data invoice'!N1610=0,"",'Data invoice'!O1610)</f>
        <v/>
      </c>
      <c r="F1494" s="284" t="str">
        <f>IF('Data invoice'!O1610=0,"",'Data invoice'!P1610)</f>
        <v/>
      </c>
      <c r="G1494" s="284" t="str">
        <f>IF('Data invoice'!P1610=0,"",'Data invoice'!Q1610)</f>
        <v/>
      </c>
      <c r="H1494" s="284" t="str">
        <f>IF('Data invoice'!Q1610=0,"",'Data invoice'!R1610)</f>
        <v/>
      </c>
      <c r="I1494" s="320" t="str">
        <f>IF('Data invoice'!R1610=0,"",'Data invoice'!S1610)</f>
        <v/>
      </c>
      <c r="J1494" s="367" t="str">
        <f>IF('Data invoice'!S1610=0,"",'Data invoice'!T1610)</f>
        <v/>
      </c>
      <c r="L1494" s="414"/>
      <c r="M1494" s="275"/>
      <c r="N1494" s="275"/>
      <c r="O1494" s="414"/>
      <c r="P1494" s="414"/>
      <c r="Q1494" s="414"/>
      <c r="R1494" s="414"/>
      <c r="S1494" s="414"/>
      <c r="T1494" s="414"/>
      <c r="U1494" s="414"/>
      <c r="V1494" s="414"/>
      <c r="W1494" s="414"/>
      <c r="X1494" s="414"/>
      <c r="Y1494" s="414"/>
      <c r="Z1494" s="414"/>
      <c r="AA1494" s="414"/>
      <c r="AB1494" s="414"/>
      <c r="AC1494" s="275"/>
      <c r="AD1494" s="275"/>
      <c r="AE1494" s="275"/>
      <c r="AF1494" s="275"/>
      <c r="AG1494" s="275"/>
      <c r="AH1494" s="275"/>
      <c r="AI1494" s="275"/>
      <c r="AJ1494" s="275"/>
      <c r="AK1494" s="275"/>
      <c r="AL1494" s="275"/>
    </row>
    <row r="1495" spans="1:38" s="329" customFormat="1" ht="15" customHeight="1">
      <c r="A1495" s="284" t="str">
        <f>IF('Data invoice'!J1611=0,"",'Data invoice'!K1611)</f>
        <v/>
      </c>
      <c r="B1495" s="284" t="str">
        <f>IF('Data invoice'!K1611=0,"",'Data invoice'!L1611)</f>
        <v/>
      </c>
      <c r="C1495" s="284" t="str">
        <f>IF('Data invoice'!L1611=0,"",'Data invoice'!M1611)</f>
        <v/>
      </c>
      <c r="D1495" s="284" t="str">
        <f>IF('Data invoice'!M1611=0,"",'Data invoice'!N1611)</f>
        <v/>
      </c>
      <c r="E1495" s="284" t="str">
        <f>IF('Data invoice'!N1611=0,"",'Data invoice'!O1611)</f>
        <v/>
      </c>
      <c r="F1495" s="284" t="str">
        <f>IF('Data invoice'!O1611=0,"",'Data invoice'!P1611)</f>
        <v/>
      </c>
      <c r="G1495" s="284" t="str">
        <f>IF('Data invoice'!P1611=0,"",'Data invoice'!Q1611)</f>
        <v/>
      </c>
      <c r="H1495" s="284" t="str">
        <f>IF('Data invoice'!Q1611=0,"",'Data invoice'!R1611)</f>
        <v/>
      </c>
      <c r="I1495" s="320" t="str">
        <f>IF('Data invoice'!R1611=0,"",'Data invoice'!S1611)</f>
        <v/>
      </c>
      <c r="J1495" s="367" t="str">
        <f>IF('Data invoice'!S1611=0,"",'Data invoice'!T1611)</f>
        <v/>
      </c>
      <c r="L1495" s="414"/>
      <c r="M1495" s="275"/>
      <c r="N1495" s="275"/>
      <c r="O1495" s="414"/>
      <c r="P1495" s="414"/>
      <c r="Q1495" s="414"/>
      <c r="R1495" s="414"/>
      <c r="S1495" s="414"/>
      <c r="T1495" s="414"/>
      <c r="U1495" s="414"/>
      <c r="V1495" s="414"/>
      <c r="W1495" s="414"/>
      <c r="X1495" s="414"/>
      <c r="Y1495" s="414"/>
      <c r="Z1495" s="414"/>
      <c r="AA1495" s="414"/>
      <c r="AB1495" s="414"/>
      <c r="AC1495" s="275"/>
      <c r="AD1495" s="275"/>
      <c r="AE1495" s="275"/>
      <c r="AF1495" s="275"/>
      <c r="AG1495" s="275"/>
      <c r="AH1495" s="275"/>
      <c r="AI1495" s="275"/>
      <c r="AJ1495" s="275"/>
      <c r="AK1495" s="275"/>
      <c r="AL1495" s="275"/>
    </row>
    <row r="1496" spans="1:38" s="329" customFormat="1" ht="15" customHeight="1">
      <c r="A1496" s="284" t="str">
        <f>IF('Data invoice'!J1612=0,"",'Data invoice'!K1612)</f>
        <v/>
      </c>
      <c r="B1496" s="284" t="str">
        <f>IF('Data invoice'!K1612=0,"",'Data invoice'!L1612)</f>
        <v/>
      </c>
      <c r="C1496" s="284" t="str">
        <f>IF('Data invoice'!L1612=0,"",'Data invoice'!M1612)</f>
        <v/>
      </c>
      <c r="D1496" s="284" t="str">
        <f>IF('Data invoice'!M1612=0,"",'Data invoice'!N1612)</f>
        <v/>
      </c>
      <c r="E1496" s="284" t="str">
        <f>IF('Data invoice'!N1612=0,"",'Data invoice'!O1612)</f>
        <v/>
      </c>
      <c r="F1496" s="284" t="str">
        <f>IF('Data invoice'!O1612=0,"",'Data invoice'!P1612)</f>
        <v/>
      </c>
      <c r="G1496" s="284" t="str">
        <f>IF('Data invoice'!P1612=0,"",'Data invoice'!Q1612)</f>
        <v/>
      </c>
      <c r="H1496" s="284" t="str">
        <f>IF('Data invoice'!Q1612=0,"",'Data invoice'!R1612)</f>
        <v/>
      </c>
      <c r="I1496" s="320" t="str">
        <f>IF('Data invoice'!R1612=0,"",'Data invoice'!S1612)</f>
        <v/>
      </c>
      <c r="J1496" s="367" t="str">
        <f>IF('Data invoice'!S1612=0,"",'Data invoice'!T1612)</f>
        <v/>
      </c>
      <c r="L1496" s="414"/>
      <c r="M1496" s="275"/>
      <c r="N1496" s="275"/>
      <c r="O1496" s="414"/>
      <c r="P1496" s="414"/>
      <c r="Q1496" s="414"/>
      <c r="R1496" s="414"/>
      <c r="S1496" s="414"/>
      <c r="T1496" s="414"/>
      <c r="U1496" s="414"/>
      <c r="V1496" s="414"/>
      <c r="W1496" s="414"/>
      <c r="X1496" s="414"/>
      <c r="Y1496" s="414"/>
      <c r="Z1496" s="414"/>
      <c r="AA1496" s="414"/>
      <c r="AB1496" s="414"/>
      <c r="AC1496" s="275"/>
      <c r="AD1496" s="275"/>
      <c r="AE1496" s="275"/>
      <c r="AF1496" s="275"/>
      <c r="AG1496" s="275"/>
      <c r="AH1496" s="275"/>
      <c r="AI1496" s="275"/>
      <c r="AJ1496" s="275"/>
      <c r="AK1496" s="275"/>
      <c r="AL1496" s="275"/>
    </row>
    <row r="1497" spans="1:38" s="329" customFormat="1" ht="15" customHeight="1">
      <c r="A1497" s="284" t="str">
        <f>IF('Data invoice'!J1613=0,"",'Data invoice'!K1613)</f>
        <v/>
      </c>
      <c r="B1497" s="284" t="str">
        <f>IF('Data invoice'!K1613=0,"",'Data invoice'!L1613)</f>
        <v/>
      </c>
      <c r="C1497" s="284" t="str">
        <f>IF('Data invoice'!L1613=0,"",'Data invoice'!M1613)</f>
        <v/>
      </c>
      <c r="D1497" s="284" t="str">
        <f>IF('Data invoice'!M1613=0,"",'Data invoice'!N1613)</f>
        <v/>
      </c>
      <c r="E1497" s="284" t="str">
        <f>IF('Data invoice'!N1613=0,"",'Data invoice'!O1613)</f>
        <v/>
      </c>
      <c r="F1497" s="284" t="str">
        <f>IF('Data invoice'!O1613=0,"",'Data invoice'!P1613)</f>
        <v/>
      </c>
      <c r="G1497" s="284" t="str">
        <f>IF('Data invoice'!P1613=0,"",'Data invoice'!Q1613)</f>
        <v/>
      </c>
      <c r="H1497" s="284" t="str">
        <f>IF('Data invoice'!Q1613=0,"",'Data invoice'!R1613)</f>
        <v/>
      </c>
      <c r="I1497" s="320" t="str">
        <f>IF('Data invoice'!R1613=0,"",'Data invoice'!S1613)</f>
        <v/>
      </c>
      <c r="J1497" s="367" t="str">
        <f>IF('Data invoice'!S1613=0,"",'Data invoice'!T1613)</f>
        <v/>
      </c>
      <c r="L1497" s="414"/>
      <c r="M1497" s="275"/>
      <c r="N1497" s="275"/>
      <c r="O1497" s="414"/>
      <c r="P1497" s="414"/>
      <c r="Q1497" s="414"/>
      <c r="R1497" s="414"/>
      <c r="S1497" s="414"/>
      <c r="T1497" s="414"/>
      <c r="U1497" s="414"/>
      <c r="V1497" s="414"/>
      <c r="W1497" s="414"/>
      <c r="X1497" s="414"/>
      <c r="Y1497" s="414"/>
      <c r="Z1497" s="414"/>
      <c r="AA1497" s="414"/>
      <c r="AB1497" s="414"/>
      <c r="AC1497" s="275"/>
      <c r="AD1497" s="275"/>
      <c r="AE1497" s="275"/>
      <c r="AF1497" s="275"/>
      <c r="AG1497" s="275"/>
      <c r="AH1497" s="275"/>
      <c r="AI1497" s="275"/>
      <c r="AJ1497" s="275"/>
      <c r="AK1497" s="275"/>
      <c r="AL1497" s="275"/>
    </row>
    <row r="1498" spans="1:38" s="329" customFormat="1" ht="15" customHeight="1">
      <c r="A1498" s="284" t="str">
        <f>IF('Data invoice'!J1614=0,"",'Data invoice'!K1614)</f>
        <v/>
      </c>
      <c r="B1498" s="284" t="str">
        <f>IF('Data invoice'!K1614=0,"",'Data invoice'!L1614)</f>
        <v/>
      </c>
      <c r="C1498" s="284" t="str">
        <f>IF('Data invoice'!L1614=0,"",'Data invoice'!M1614)</f>
        <v/>
      </c>
      <c r="D1498" s="284" t="str">
        <f>IF('Data invoice'!M1614=0,"",'Data invoice'!N1614)</f>
        <v/>
      </c>
      <c r="E1498" s="284" t="str">
        <f>IF('Data invoice'!N1614=0,"",'Data invoice'!O1614)</f>
        <v/>
      </c>
      <c r="F1498" s="284" t="str">
        <f>IF('Data invoice'!O1614=0,"",'Data invoice'!P1614)</f>
        <v/>
      </c>
      <c r="G1498" s="284" t="str">
        <f>IF('Data invoice'!P1614=0,"",'Data invoice'!Q1614)</f>
        <v/>
      </c>
      <c r="H1498" s="284" t="str">
        <f>IF('Data invoice'!Q1614=0,"",'Data invoice'!R1614)</f>
        <v/>
      </c>
      <c r="I1498" s="320" t="str">
        <f>IF('Data invoice'!R1614=0,"",'Data invoice'!S1614)</f>
        <v/>
      </c>
      <c r="J1498" s="367" t="str">
        <f>IF('Data invoice'!S1614=0,"",'Data invoice'!T1614)</f>
        <v/>
      </c>
      <c r="L1498" s="414"/>
      <c r="M1498" s="275"/>
      <c r="N1498" s="275"/>
      <c r="O1498" s="414"/>
      <c r="P1498" s="414"/>
      <c r="Q1498" s="414"/>
      <c r="R1498" s="414"/>
      <c r="S1498" s="414"/>
      <c r="T1498" s="414"/>
      <c r="U1498" s="414"/>
      <c r="V1498" s="414"/>
      <c r="W1498" s="414"/>
      <c r="X1498" s="414"/>
      <c r="Y1498" s="414"/>
      <c r="Z1498" s="414"/>
      <c r="AA1498" s="414"/>
      <c r="AB1498" s="414"/>
      <c r="AC1498" s="275"/>
      <c r="AD1498" s="275"/>
      <c r="AE1498" s="275"/>
      <c r="AF1498" s="275"/>
      <c r="AG1498" s="275"/>
      <c r="AH1498" s="275"/>
      <c r="AI1498" s="275"/>
      <c r="AJ1498" s="275"/>
      <c r="AK1498" s="275"/>
      <c r="AL1498" s="275"/>
    </row>
    <row r="1499" spans="1:38" s="329" customFormat="1" ht="15" customHeight="1">
      <c r="A1499" s="284" t="str">
        <f>IF('Data invoice'!J1615=0,"",'Data invoice'!K1615)</f>
        <v/>
      </c>
      <c r="B1499" s="284" t="str">
        <f>IF('Data invoice'!K1615=0,"",'Data invoice'!L1615)</f>
        <v/>
      </c>
      <c r="C1499" s="284" t="str">
        <f>IF('Data invoice'!L1615=0,"",'Data invoice'!M1615)</f>
        <v/>
      </c>
      <c r="D1499" s="284" t="str">
        <f>IF('Data invoice'!M1615=0,"",'Data invoice'!N1615)</f>
        <v/>
      </c>
      <c r="E1499" s="284" t="str">
        <f>IF('Data invoice'!N1615=0,"",'Data invoice'!O1615)</f>
        <v/>
      </c>
      <c r="F1499" s="284" t="str">
        <f>IF('Data invoice'!O1615=0,"",'Data invoice'!P1615)</f>
        <v/>
      </c>
      <c r="G1499" s="284" t="str">
        <f>IF('Data invoice'!P1615=0,"",'Data invoice'!Q1615)</f>
        <v/>
      </c>
      <c r="H1499" s="284" t="str">
        <f>IF('Data invoice'!Q1615=0,"",'Data invoice'!R1615)</f>
        <v/>
      </c>
      <c r="I1499" s="320" t="str">
        <f>IF('Data invoice'!R1615=0,"",'Data invoice'!S1615)</f>
        <v/>
      </c>
      <c r="J1499" s="367" t="str">
        <f>IF('Data invoice'!S1615=0,"",'Data invoice'!T1615)</f>
        <v/>
      </c>
      <c r="L1499" s="414"/>
      <c r="M1499" s="275"/>
      <c r="N1499" s="275"/>
      <c r="O1499" s="414"/>
      <c r="P1499" s="414"/>
      <c r="Q1499" s="414"/>
      <c r="R1499" s="414"/>
      <c r="S1499" s="414"/>
      <c r="T1499" s="414"/>
      <c r="U1499" s="414"/>
      <c r="V1499" s="414"/>
      <c r="W1499" s="414"/>
      <c r="X1499" s="414"/>
      <c r="Y1499" s="414"/>
      <c r="Z1499" s="414"/>
      <c r="AA1499" s="414"/>
      <c r="AB1499" s="414"/>
      <c r="AC1499" s="275"/>
      <c r="AD1499" s="275"/>
      <c r="AE1499" s="275"/>
      <c r="AF1499" s="275"/>
      <c r="AG1499" s="275"/>
      <c r="AH1499" s="275"/>
      <c r="AI1499" s="275"/>
      <c r="AJ1499" s="275"/>
      <c r="AK1499" s="275"/>
      <c r="AL1499" s="275"/>
    </row>
    <row r="1500" spans="1:38" s="329" customFormat="1" ht="15" customHeight="1">
      <c r="A1500" s="284" t="str">
        <f>IF('Data invoice'!J1616=0,"",'Data invoice'!K1616)</f>
        <v/>
      </c>
      <c r="B1500" s="284" t="str">
        <f>IF('Data invoice'!K1616=0,"",'Data invoice'!L1616)</f>
        <v/>
      </c>
      <c r="C1500" s="284" t="str">
        <f>IF('Data invoice'!L1616=0,"",'Data invoice'!M1616)</f>
        <v/>
      </c>
      <c r="D1500" s="284" t="str">
        <f>IF('Data invoice'!M1616=0,"",'Data invoice'!N1616)</f>
        <v/>
      </c>
      <c r="E1500" s="284" t="str">
        <f>IF('Data invoice'!N1616=0,"",'Data invoice'!O1616)</f>
        <v/>
      </c>
      <c r="F1500" s="284" t="str">
        <f>IF('Data invoice'!O1616=0,"",'Data invoice'!P1616)</f>
        <v/>
      </c>
      <c r="G1500" s="284" t="str">
        <f>IF('Data invoice'!P1616=0,"",'Data invoice'!Q1616)</f>
        <v/>
      </c>
      <c r="H1500" s="284" t="str">
        <f>IF('Data invoice'!Q1616=0,"",'Data invoice'!R1616)</f>
        <v/>
      </c>
      <c r="I1500" s="320" t="str">
        <f>IF('Data invoice'!R1616=0,"",'Data invoice'!S1616)</f>
        <v/>
      </c>
      <c r="J1500" s="367" t="str">
        <f>IF('Data invoice'!S1616=0,"",'Data invoice'!T1616)</f>
        <v/>
      </c>
      <c r="L1500" s="414"/>
      <c r="M1500" s="275"/>
      <c r="N1500" s="275"/>
      <c r="O1500" s="414"/>
      <c r="P1500" s="414"/>
      <c r="Q1500" s="414"/>
      <c r="R1500" s="414"/>
      <c r="S1500" s="414"/>
      <c r="T1500" s="414"/>
      <c r="U1500" s="414"/>
      <c r="V1500" s="414"/>
      <c r="W1500" s="414"/>
      <c r="X1500" s="414"/>
      <c r="Y1500" s="414"/>
      <c r="Z1500" s="414"/>
      <c r="AA1500" s="414"/>
      <c r="AB1500" s="414"/>
      <c r="AC1500" s="275"/>
      <c r="AD1500" s="275"/>
      <c r="AE1500" s="275"/>
      <c r="AF1500" s="275"/>
      <c r="AG1500" s="275"/>
      <c r="AH1500" s="275"/>
      <c r="AI1500" s="275"/>
      <c r="AJ1500" s="275"/>
      <c r="AK1500" s="275"/>
      <c r="AL1500" s="275"/>
    </row>
    <row r="1501" spans="1:38" s="329" customFormat="1" ht="15" customHeight="1">
      <c r="A1501" s="284" t="str">
        <f>IF('Data invoice'!J1617=0,"",'Data invoice'!K1617)</f>
        <v/>
      </c>
      <c r="B1501" s="284" t="str">
        <f>IF('Data invoice'!K1617=0,"",'Data invoice'!L1617)</f>
        <v/>
      </c>
      <c r="C1501" s="284" t="str">
        <f>IF('Data invoice'!L1617=0,"",'Data invoice'!M1617)</f>
        <v/>
      </c>
      <c r="D1501" s="284" t="str">
        <f>IF('Data invoice'!M1617=0,"",'Data invoice'!N1617)</f>
        <v/>
      </c>
      <c r="E1501" s="284" t="str">
        <f>IF('Data invoice'!N1617=0,"",'Data invoice'!O1617)</f>
        <v/>
      </c>
      <c r="F1501" s="284" t="str">
        <f>IF('Data invoice'!O1617=0,"",'Data invoice'!P1617)</f>
        <v/>
      </c>
      <c r="G1501" s="284" t="str">
        <f>IF('Data invoice'!P1617=0,"",'Data invoice'!Q1617)</f>
        <v/>
      </c>
      <c r="H1501" s="284" t="str">
        <f>IF('Data invoice'!Q1617=0,"",'Data invoice'!R1617)</f>
        <v/>
      </c>
      <c r="I1501" s="320" t="str">
        <f>IF('Data invoice'!R1617=0,"",'Data invoice'!S1617)</f>
        <v/>
      </c>
      <c r="J1501" s="367" t="str">
        <f>IF('Data invoice'!S1617=0,"",'Data invoice'!T1617)</f>
        <v/>
      </c>
      <c r="L1501" s="414"/>
      <c r="M1501" s="275"/>
      <c r="N1501" s="275"/>
      <c r="O1501" s="414"/>
      <c r="P1501" s="414"/>
      <c r="Q1501" s="414"/>
      <c r="R1501" s="414"/>
      <c r="S1501" s="414"/>
      <c r="T1501" s="414"/>
      <c r="U1501" s="414"/>
      <c r="V1501" s="414"/>
      <c r="W1501" s="414"/>
      <c r="X1501" s="414"/>
      <c r="Y1501" s="414"/>
      <c r="Z1501" s="414"/>
      <c r="AA1501" s="414"/>
      <c r="AB1501" s="414"/>
      <c r="AC1501" s="275"/>
      <c r="AD1501" s="275"/>
      <c r="AE1501" s="275"/>
      <c r="AF1501" s="275"/>
      <c r="AG1501" s="275"/>
      <c r="AH1501" s="275"/>
      <c r="AI1501" s="275"/>
      <c r="AJ1501" s="275"/>
      <c r="AK1501" s="275"/>
      <c r="AL1501" s="275"/>
    </row>
    <row r="1502" spans="1:38" s="329" customFormat="1" ht="15" customHeight="1">
      <c r="A1502" s="284" t="str">
        <f>IF('Data invoice'!J1618=0,"",'Data invoice'!K1618)</f>
        <v/>
      </c>
      <c r="B1502" s="284" t="str">
        <f>IF('Data invoice'!K1618=0,"",'Data invoice'!L1618)</f>
        <v/>
      </c>
      <c r="C1502" s="284" t="str">
        <f>IF('Data invoice'!L1618=0,"",'Data invoice'!M1618)</f>
        <v/>
      </c>
      <c r="D1502" s="284" t="str">
        <f>IF('Data invoice'!M1618=0,"",'Data invoice'!N1618)</f>
        <v/>
      </c>
      <c r="E1502" s="284" t="str">
        <f>IF('Data invoice'!N1618=0,"",'Data invoice'!O1618)</f>
        <v/>
      </c>
      <c r="F1502" s="284" t="str">
        <f>IF('Data invoice'!O1618=0,"",'Data invoice'!P1618)</f>
        <v/>
      </c>
      <c r="G1502" s="284" t="str">
        <f>IF('Data invoice'!P1618=0,"",'Data invoice'!Q1618)</f>
        <v/>
      </c>
      <c r="H1502" s="284" t="str">
        <f>IF('Data invoice'!Q1618=0,"",'Data invoice'!R1618)</f>
        <v/>
      </c>
      <c r="I1502" s="320" t="str">
        <f>IF('Data invoice'!R1618=0,"",'Data invoice'!S1618)</f>
        <v/>
      </c>
      <c r="J1502" s="367" t="str">
        <f>IF('Data invoice'!S1618=0,"",'Data invoice'!T1618)</f>
        <v/>
      </c>
      <c r="L1502" s="414"/>
      <c r="M1502" s="275"/>
      <c r="N1502" s="275"/>
      <c r="O1502" s="414"/>
      <c r="P1502" s="414"/>
      <c r="Q1502" s="414"/>
      <c r="R1502" s="414"/>
      <c r="S1502" s="414"/>
      <c r="T1502" s="414"/>
      <c r="U1502" s="414"/>
      <c r="V1502" s="414"/>
      <c r="W1502" s="414"/>
      <c r="X1502" s="414"/>
      <c r="Y1502" s="414"/>
      <c r="Z1502" s="414"/>
      <c r="AA1502" s="414"/>
      <c r="AB1502" s="414"/>
      <c r="AC1502" s="275"/>
      <c r="AD1502" s="275"/>
      <c r="AE1502" s="275"/>
      <c r="AF1502" s="275"/>
      <c r="AG1502" s="275"/>
      <c r="AH1502" s="275"/>
      <c r="AI1502" s="275"/>
      <c r="AJ1502" s="275"/>
      <c r="AK1502" s="275"/>
      <c r="AL1502" s="275"/>
    </row>
    <row r="1503" spans="1:38" s="329" customFormat="1" ht="15" customHeight="1">
      <c r="A1503" s="284" t="str">
        <f>IF('Data invoice'!J1619=0,"",'Data invoice'!K1619)</f>
        <v/>
      </c>
      <c r="B1503" s="284" t="str">
        <f>IF('Data invoice'!K1619=0,"",'Data invoice'!L1619)</f>
        <v/>
      </c>
      <c r="C1503" s="284" t="str">
        <f>IF('Data invoice'!L1619=0,"",'Data invoice'!M1619)</f>
        <v/>
      </c>
      <c r="D1503" s="284" t="str">
        <f>IF('Data invoice'!M1619=0,"",'Data invoice'!N1619)</f>
        <v/>
      </c>
      <c r="E1503" s="284" t="str">
        <f>IF('Data invoice'!N1619=0,"",'Data invoice'!O1619)</f>
        <v/>
      </c>
      <c r="F1503" s="284" t="str">
        <f>IF('Data invoice'!O1619=0,"",'Data invoice'!P1619)</f>
        <v/>
      </c>
      <c r="G1503" s="284" t="str">
        <f>IF('Data invoice'!P1619=0,"",'Data invoice'!Q1619)</f>
        <v/>
      </c>
      <c r="H1503" s="284" t="str">
        <f>IF('Data invoice'!Q1619=0,"",'Data invoice'!R1619)</f>
        <v/>
      </c>
      <c r="I1503" s="320" t="str">
        <f>IF('Data invoice'!R1619=0,"",'Data invoice'!S1619)</f>
        <v/>
      </c>
      <c r="J1503" s="367" t="str">
        <f>IF('Data invoice'!S1619=0,"",'Data invoice'!T1619)</f>
        <v/>
      </c>
      <c r="L1503" s="414"/>
      <c r="M1503" s="275"/>
      <c r="N1503" s="275"/>
      <c r="O1503" s="414"/>
      <c r="P1503" s="414"/>
      <c r="Q1503" s="414"/>
      <c r="R1503" s="414"/>
      <c r="S1503" s="414"/>
      <c r="T1503" s="414"/>
      <c r="U1503" s="414"/>
      <c r="V1503" s="414"/>
      <c r="W1503" s="414"/>
      <c r="X1503" s="414"/>
      <c r="Y1503" s="414"/>
      <c r="Z1503" s="414"/>
      <c r="AA1503" s="414"/>
      <c r="AB1503" s="414"/>
      <c r="AC1503" s="275"/>
      <c r="AD1503" s="275"/>
      <c r="AE1503" s="275"/>
      <c r="AF1503" s="275"/>
      <c r="AG1503" s="275"/>
      <c r="AH1503" s="275"/>
      <c r="AI1503" s="275"/>
      <c r="AJ1503" s="275"/>
      <c r="AK1503" s="275"/>
      <c r="AL1503" s="275"/>
    </row>
    <row r="1504" spans="1:38" s="329" customFormat="1" ht="15" customHeight="1">
      <c r="A1504" s="284" t="str">
        <f>IF('Data invoice'!J1620=0,"",'Data invoice'!K1620)</f>
        <v/>
      </c>
      <c r="B1504" s="284" t="str">
        <f>IF('Data invoice'!K1620=0,"",'Data invoice'!L1620)</f>
        <v/>
      </c>
      <c r="C1504" s="284" t="str">
        <f>IF('Data invoice'!L1620=0,"",'Data invoice'!M1620)</f>
        <v/>
      </c>
      <c r="D1504" s="284" t="str">
        <f>IF('Data invoice'!M1620=0,"",'Data invoice'!N1620)</f>
        <v/>
      </c>
      <c r="E1504" s="284" t="str">
        <f>IF('Data invoice'!N1620=0,"",'Data invoice'!O1620)</f>
        <v/>
      </c>
      <c r="F1504" s="284" t="str">
        <f>IF('Data invoice'!O1620=0,"",'Data invoice'!P1620)</f>
        <v/>
      </c>
      <c r="G1504" s="284" t="str">
        <f>IF('Data invoice'!P1620=0,"",'Data invoice'!Q1620)</f>
        <v/>
      </c>
      <c r="H1504" s="284" t="str">
        <f>IF('Data invoice'!Q1620=0,"",'Data invoice'!R1620)</f>
        <v/>
      </c>
      <c r="I1504" s="320" t="str">
        <f>IF('Data invoice'!R1620=0,"",'Data invoice'!S1620)</f>
        <v/>
      </c>
      <c r="J1504" s="367" t="str">
        <f>IF('Data invoice'!S1620=0,"",'Data invoice'!T1620)</f>
        <v/>
      </c>
      <c r="L1504" s="414"/>
      <c r="M1504" s="275"/>
      <c r="N1504" s="275"/>
      <c r="O1504" s="414"/>
      <c r="P1504" s="414"/>
      <c r="Q1504" s="414"/>
      <c r="R1504" s="414"/>
      <c r="S1504" s="414"/>
      <c r="T1504" s="414"/>
      <c r="U1504" s="414"/>
      <c r="V1504" s="414"/>
      <c r="W1504" s="414"/>
      <c r="X1504" s="414"/>
      <c r="Y1504" s="414"/>
      <c r="Z1504" s="414"/>
      <c r="AA1504" s="414"/>
      <c r="AB1504" s="414"/>
      <c r="AC1504" s="275"/>
      <c r="AD1504" s="275"/>
      <c r="AE1504" s="275"/>
      <c r="AF1504" s="275"/>
      <c r="AG1504" s="275"/>
      <c r="AH1504" s="275"/>
      <c r="AI1504" s="275"/>
      <c r="AJ1504" s="275"/>
      <c r="AK1504" s="275"/>
      <c r="AL1504" s="275"/>
    </row>
    <row r="1505" spans="1:38" s="329" customFormat="1" ht="15" customHeight="1">
      <c r="A1505" s="284" t="str">
        <f>IF('Data invoice'!J1621=0,"",'Data invoice'!K1621)</f>
        <v/>
      </c>
      <c r="B1505" s="284" t="str">
        <f>IF('Data invoice'!K1621=0,"",'Data invoice'!L1621)</f>
        <v/>
      </c>
      <c r="C1505" s="284" t="str">
        <f>IF('Data invoice'!L1621=0,"",'Data invoice'!M1621)</f>
        <v/>
      </c>
      <c r="D1505" s="284" t="str">
        <f>IF('Data invoice'!M1621=0,"",'Data invoice'!N1621)</f>
        <v/>
      </c>
      <c r="E1505" s="284" t="str">
        <f>IF('Data invoice'!N1621=0,"",'Data invoice'!O1621)</f>
        <v/>
      </c>
      <c r="F1505" s="284" t="str">
        <f>IF('Data invoice'!O1621=0,"",'Data invoice'!P1621)</f>
        <v/>
      </c>
      <c r="G1505" s="284" t="str">
        <f>IF('Data invoice'!P1621=0,"",'Data invoice'!Q1621)</f>
        <v/>
      </c>
      <c r="H1505" s="284" t="str">
        <f>IF('Data invoice'!Q1621=0,"",'Data invoice'!R1621)</f>
        <v/>
      </c>
      <c r="I1505" s="320" t="str">
        <f>IF('Data invoice'!R1621=0,"",'Data invoice'!S1621)</f>
        <v/>
      </c>
      <c r="J1505" s="367" t="str">
        <f>IF('Data invoice'!S1621=0,"",'Data invoice'!T1621)</f>
        <v/>
      </c>
      <c r="L1505" s="414"/>
      <c r="M1505" s="275"/>
      <c r="N1505" s="275"/>
      <c r="O1505" s="414"/>
      <c r="P1505" s="414"/>
      <c r="Q1505" s="414"/>
      <c r="R1505" s="414"/>
      <c r="S1505" s="414"/>
      <c r="T1505" s="414"/>
      <c r="U1505" s="414"/>
      <c r="V1505" s="414"/>
      <c r="W1505" s="414"/>
      <c r="X1505" s="414"/>
      <c r="Y1505" s="414"/>
      <c r="Z1505" s="414"/>
      <c r="AA1505" s="414"/>
      <c r="AB1505" s="414"/>
      <c r="AC1505" s="275"/>
      <c r="AD1505" s="275"/>
      <c r="AE1505" s="275"/>
      <c r="AF1505" s="275"/>
      <c r="AG1505" s="275"/>
      <c r="AH1505" s="275"/>
      <c r="AI1505" s="275"/>
      <c r="AJ1505" s="275"/>
      <c r="AK1505" s="275"/>
      <c r="AL1505" s="275"/>
    </row>
    <row r="1506" spans="1:38" s="329" customFormat="1" ht="15" customHeight="1">
      <c r="A1506" s="284" t="str">
        <f>IF('Data invoice'!J1622=0,"",'Data invoice'!K1622)</f>
        <v/>
      </c>
      <c r="B1506" s="284" t="str">
        <f>IF('Data invoice'!K1622=0,"",'Data invoice'!L1622)</f>
        <v/>
      </c>
      <c r="C1506" s="284" t="str">
        <f>IF('Data invoice'!L1622=0,"",'Data invoice'!M1622)</f>
        <v/>
      </c>
      <c r="D1506" s="284" t="str">
        <f>IF('Data invoice'!M1622=0,"",'Data invoice'!N1622)</f>
        <v/>
      </c>
      <c r="E1506" s="284" t="str">
        <f>IF('Data invoice'!N1622=0,"",'Data invoice'!O1622)</f>
        <v/>
      </c>
      <c r="F1506" s="284" t="str">
        <f>IF('Data invoice'!O1622=0,"",'Data invoice'!P1622)</f>
        <v/>
      </c>
      <c r="G1506" s="284" t="str">
        <f>IF('Data invoice'!P1622=0,"",'Data invoice'!Q1622)</f>
        <v/>
      </c>
      <c r="H1506" s="284" t="str">
        <f>IF('Data invoice'!Q1622=0,"",'Data invoice'!R1622)</f>
        <v/>
      </c>
      <c r="I1506" s="320" t="str">
        <f>IF('Data invoice'!R1622=0,"",'Data invoice'!S1622)</f>
        <v/>
      </c>
      <c r="J1506" s="367" t="str">
        <f>IF('Data invoice'!S1622=0,"",'Data invoice'!T1622)</f>
        <v/>
      </c>
      <c r="L1506" s="414"/>
      <c r="M1506" s="275"/>
      <c r="N1506" s="275"/>
      <c r="O1506" s="414"/>
      <c r="P1506" s="414"/>
      <c r="Q1506" s="414"/>
      <c r="R1506" s="414"/>
      <c r="S1506" s="414"/>
      <c r="T1506" s="414"/>
      <c r="U1506" s="414"/>
      <c r="V1506" s="414"/>
      <c r="W1506" s="414"/>
      <c r="X1506" s="414"/>
      <c r="Y1506" s="414"/>
      <c r="Z1506" s="414"/>
      <c r="AA1506" s="414"/>
      <c r="AB1506" s="414"/>
      <c r="AC1506" s="275"/>
      <c r="AD1506" s="275"/>
      <c r="AE1506" s="275"/>
      <c r="AF1506" s="275"/>
      <c r="AG1506" s="275"/>
      <c r="AH1506" s="275"/>
      <c r="AI1506" s="275"/>
      <c r="AJ1506" s="275"/>
      <c r="AK1506" s="275"/>
      <c r="AL1506" s="275"/>
    </row>
    <row r="1507" spans="1:38" s="329" customFormat="1" ht="15" customHeight="1">
      <c r="A1507" s="284" t="str">
        <f>IF('Data invoice'!J1623=0,"",'Data invoice'!K1623)</f>
        <v/>
      </c>
      <c r="B1507" s="284" t="str">
        <f>IF('Data invoice'!K1623=0,"",'Data invoice'!L1623)</f>
        <v/>
      </c>
      <c r="C1507" s="284" t="str">
        <f>IF('Data invoice'!L1623=0,"",'Data invoice'!M1623)</f>
        <v/>
      </c>
      <c r="D1507" s="284" t="str">
        <f>IF('Data invoice'!M1623=0,"",'Data invoice'!N1623)</f>
        <v/>
      </c>
      <c r="E1507" s="284" t="str">
        <f>IF('Data invoice'!N1623=0,"",'Data invoice'!O1623)</f>
        <v/>
      </c>
      <c r="F1507" s="284" t="str">
        <f>IF('Data invoice'!O1623=0,"",'Data invoice'!P1623)</f>
        <v/>
      </c>
      <c r="G1507" s="284" t="str">
        <f>IF('Data invoice'!P1623=0,"",'Data invoice'!Q1623)</f>
        <v/>
      </c>
      <c r="H1507" s="284" t="str">
        <f>IF('Data invoice'!Q1623=0,"",'Data invoice'!R1623)</f>
        <v/>
      </c>
      <c r="I1507" s="320" t="str">
        <f>IF('Data invoice'!R1623=0,"",'Data invoice'!S1623)</f>
        <v/>
      </c>
      <c r="J1507" s="367" t="str">
        <f>IF('Data invoice'!S1623=0,"",'Data invoice'!T1623)</f>
        <v/>
      </c>
      <c r="L1507" s="414"/>
      <c r="M1507" s="275"/>
      <c r="N1507" s="275"/>
      <c r="O1507" s="414"/>
      <c r="P1507" s="414"/>
      <c r="Q1507" s="414"/>
      <c r="R1507" s="414"/>
      <c r="S1507" s="414"/>
      <c r="T1507" s="414"/>
      <c r="U1507" s="414"/>
      <c r="V1507" s="414"/>
      <c r="W1507" s="414"/>
      <c r="X1507" s="414"/>
      <c r="Y1507" s="414"/>
      <c r="Z1507" s="414"/>
      <c r="AA1507" s="414"/>
      <c r="AB1507" s="414"/>
      <c r="AC1507" s="275"/>
      <c r="AD1507" s="275"/>
      <c r="AE1507" s="275"/>
      <c r="AF1507" s="275"/>
      <c r="AG1507" s="275"/>
      <c r="AH1507" s="275"/>
      <c r="AI1507" s="275"/>
      <c r="AJ1507" s="275"/>
      <c r="AK1507" s="275"/>
      <c r="AL1507" s="275"/>
    </row>
    <row r="1508" spans="1:38" s="329" customFormat="1" ht="15" customHeight="1">
      <c r="A1508" s="284" t="str">
        <f>IF('Data invoice'!J1624=0,"",'Data invoice'!K1624)</f>
        <v/>
      </c>
      <c r="B1508" s="284" t="str">
        <f>IF('Data invoice'!K1624=0,"",'Data invoice'!L1624)</f>
        <v/>
      </c>
      <c r="C1508" s="284" t="str">
        <f>IF('Data invoice'!L1624=0,"",'Data invoice'!M1624)</f>
        <v/>
      </c>
      <c r="D1508" s="284" t="str">
        <f>IF('Data invoice'!M1624=0,"",'Data invoice'!N1624)</f>
        <v/>
      </c>
      <c r="E1508" s="284" t="str">
        <f>IF('Data invoice'!N1624=0,"",'Data invoice'!O1624)</f>
        <v/>
      </c>
      <c r="F1508" s="284" t="str">
        <f>IF('Data invoice'!O1624=0,"",'Data invoice'!P1624)</f>
        <v/>
      </c>
      <c r="G1508" s="284" t="str">
        <f>IF('Data invoice'!P1624=0,"",'Data invoice'!Q1624)</f>
        <v/>
      </c>
      <c r="H1508" s="284" t="str">
        <f>IF('Data invoice'!Q1624=0,"",'Data invoice'!R1624)</f>
        <v/>
      </c>
      <c r="I1508" s="320" t="str">
        <f>IF('Data invoice'!R1624=0,"",'Data invoice'!S1624)</f>
        <v/>
      </c>
      <c r="J1508" s="367" t="str">
        <f>IF('Data invoice'!S1624=0,"",'Data invoice'!T1624)</f>
        <v/>
      </c>
      <c r="L1508" s="414"/>
      <c r="M1508" s="275"/>
      <c r="N1508" s="275"/>
      <c r="O1508" s="414"/>
      <c r="P1508" s="414"/>
      <c r="Q1508" s="414"/>
      <c r="R1508" s="414"/>
      <c r="S1508" s="414"/>
      <c r="T1508" s="414"/>
      <c r="U1508" s="414"/>
      <c r="V1508" s="414"/>
      <c r="W1508" s="414"/>
      <c r="X1508" s="414"/>
      <c r="Y1508" s="414"/>
      <c r="Z1508" s="414"/>
      <c r="AA1508" s="414"/>
      <c r="AB1508" s="414"/>
      <c r="AC1508" s="275"/>
      <c r="AD1508" s="275"/>
      <c r="AE1508" s="275"/>
      <c r="AF1508" s="275"/>
      <c r="AG1508" s="275"/>
      <c r="AH1508" s="275"/>
      <c r="AI1508" s="275"/>
      <c r="AJ1508" s="275"/>
      <c r="AK1508" s="275"/>
      <c r="AL1508" s="275"/>
    </row>
    <row r="1509" spans="1:38" s="329" customFormat="1" ht="15" customHeight="1">
      <c r="A1509" s="284" t="str">
        <f>IF('Data invoice'!J1625=0,"",'Data invoice'!K1625)</f>
        <v/>
      </c>
      <c r="B1509" s="284" t="str">
        <f>IF('Data invoice'!K1625=0,"",'Data invoice'!L1625)</f>
        <v/>
      </c>
      <c r="C1509" s="284" t="str">
        <f>IF('Data invoice'!L1625=0,"",'Data invoice'!M1625)</f>
        <v/>
      </c>
      <c r="D1509" s="284" t="str">
        <f>IF('Data invoice'!M1625=0,"",'Data invoice'!N1625)</f>
        <v/>
      </c>
      <c r="E1509" s="284" t="str">
        <f>IF('Data invoice'!N1625=0,"",'Data invoice'!O1625)</f>
        <v/>
      </c>
      <c r="F1509" s="284" t="str">
        <f>IF('Data invoice'!O1625=0,"",'Data invoice'!P1625)</f>
        <v/>
      </c>
      <c r="G1509" s="284" t="str">
        <f>IF('Data invoice'!P1625=0,"",'Data invoice'!Q1625)</f>
        <v/>
      </c>
      <c r="H1509" s="284" t="str">
        <f>IF('Data invoice'!Q1625=0,"",'Data invoice'!R1625)</f>
        <v/>
      </c>
      <c r="I1509" s="320" t="str">
        <f>IF('Data invoice'!R1625=0,"",'Data invoice'!S1625)</f>
        <v/>
      </c>
      <c r="J1509" s="367" t="str">
        <f>IF('Data invoice'!S1625=0,"",'Data invoice'!T1625)</f>
        <v/>
      </c>
      <c r="L1509" s="414"/>
      <c r="M1509" s="275"/>
      <c r="N1509" s="275"/>
      <c r="O1509" s="414"/>
      <c r="P1509" s="414"/>
      <c r="Q1509" s="414"/>
      <c r="R1509" s="414"/>
      <c r="S1509" s="414"/>
      <c r="T1509" s="414"/>
      <c r="U1509" s="414"/>
      <c r="V1509" s="414"/>
      <c r="W1509" s="414"/>
      <c r="X1509" s="414"/>
      <c r="Y1509" s="414"/>
      <c r="Z1509" s="414"/>
      <c r="AA1509" s="414"/>
      <c r="AB1509" s="414"/>
      <c r="AC1509" s="275"/>
      <c r="AD1509" s="275"/>
      <c r="AE1509" s="275"/>
      <c r="AF1509" s="275"/>
      <c r="AG1509" s="275"/>
      <c r="AH1509" s="275"/>
      <c r="AI1509" s="275"/>
      <c r="AJ1509" s="275"/>
      <c r="AK1509" s="275"/>
      <c r="AL1509" s="275"/>
    </row>
    <row r="1510" spans="1:38" s="329" customFormat="1" ht="15" customHeight="1">
      <c r="A1510" s="284" t="str">
        <f>IF('Data invoice'!J1626=0,"",'Data invoice'!K1626)</f>
        <v/>
      </c>
      <c r="B1510" s="284" t="str">
        <f>IF('Data invoice'!K1626=0,"",'Data invoice'!L1626)</f>
        <v/>
      </c>
      <c r="C1510" s="284" t="str">
        <f>IF('Data invoice'!L1626=0,"",'Data invoice'!M1626)</f>
        <v/>
      </c>
      <c r="D1510" s="284" t="str">
        <f>IF('Data invoice'!M1626=0,"",'Data invoice'!N1626)</f>
        <v/>
      </c>
      <c r="E1510" s="284" t="str">
        <f>IF('Data invoice'!N1626=0,"",'Data invoice'!O1626)</f>
        <v/>
      </c>
      <c r="F1510" s="284" t="str">
        <f>IF('Data invoice'!O1626=0,"",'Data invoice'!P1626)</f>
        <v/>
      </c>
      <c r="G1510" s="284" t="str">
        <f>IF('Data invoice'!P1626=0,"",'Data invoice'!Q1626)</f>
        <v/>
      </c>
      <c r="H1510" s="284" t="str">
        <f>IF('Data invoice'!Q1626=0,"",'Data invoice'!R1626)</f>
        <v/>
      </c>
      <c r="I1510" s="320" t="str">
        <f>IF('Data invoice'!R1626=0,"",'Data invoice'!S1626)</f>
        <v/>
      </c>
      <c r="J1510" s="367" t="str">
        <f>IF('Data invoice'!S1626=0,"",'Data invoice'!T1626)</f>
        <v/>
      </c>
      <c r="L1510" s="414"/>
      <c r="M1510" s="275"/>
      <c r="N1510" s="275"/>
      <c r="O1510" s="414"/>
      <c r="P1510" s="414"/>
      <c r="Q1510" s="414"/>
      <c r="R1510" s="414"/>
      <c r="S1510" s="414"/>
      <c r="T1510" s="414"/>
      <c r="U1510" s="414"/>
      <c r="V1510" s="414"/>
      <c r="W1510" s="414"/>
      <c r="X1510" s="414"/>
      <c r="Y1510" s="414"/>
      <c r="Z1510" s="414"/>
      <c r="AA1510" s="414"/>
      <c r="AB1510" s="414"/>
      <c r="AC1510" s="275"/>
      <c r="AD1510" s="275"/>
      <c r="AE1510" s="275"/>
      <c r="AF1510" s="275"/>
      <c r="AG1510" s="275"/>
      <c r="AH1510" s="275"/>
      <c r="AI1510" s="275"/>
      <c r="AJ1510" s="275"/>
      <c r="AK1510" s="275"/>
      <c r="AL1510" s="275"/>
    </row>
    <row r="1511" spans="1:38" s="329" customFormat="1" ht="15" customHeight="1">
      <c r="A1511" s="284" t="str">
        <f>IF('Data invoice'!J1627=0,"",'Data invoice'!K1627)</f>
        <v/>
      </c>
      <c r="B1511" s="284" t="str">
        <f>IF('Data invoice'!K1627=0,"",'Data invoice'!L1627)</f>
        <v/>
      </c>
      <c r="C1511" s="284" t="str">
        <f>IF('Data invoice'!L1627=0,"",'Data invoice'!M1627)</f>
        <v/>
      </c>
      <c r="D1511" s="284" t="str">
        <f>IF('Data invoice'!M1627=0,"",'Data invoice'!N1627)</f>
        <v/>
      </c>
      <c r="E1511" s="284" t="str">
        <f>IF('Data invoice'!N1627=0,"",'Data invoice'!O1627)</f>
        <v/>
      </c>
      <c r="F1511" s="284" t="str">
        <f>IF('Data invoice'!O1627=0,"",'Data invoice'!P1627)</f>
        <v/>
      </c>
      <c r="G1511" s="284" t="str">
        <f>IF('Data invoice'!P1627=0,"",'Data invoice'!Q1627)</f>
        <v/>
      </c>
      <c r="H1511" s="284" t="str">
        <f>IF('Data invoice'!Q1627=0,"",'Data invoice'!R1627)</f>
        <v/>
      </c>
      <c r="I1511" s="320" t="str">
        <f>IF('Data invoice'!R1627=0,"",'Data invoice'!S1627)</f>
        <v/>
      </c>
      <c r="J1511" s="367" t="str">
        <f>IF('Data invoice'!S1627=0,"",'Data invoice'!T1627)</f>
        <v/>
      </c>
      <c r="L1511" s="414"/>
      <c r="M1511" s="275"/>
      <c r="N1511" s="275"/>
      <c r="O1511" s="414"/>
      <c r="P1511" s="414"/>
      <c r="Q1511" s="414"/>
      <c r="R1511" s="414"/>
      <c r="S1511" s="414"/>
      <c r="T1511" s="414"/>
      <c r="U1511" s="414"/>
      <c r="V1511" s="414"/>
      <c r="W1511" s="414"/>
      <c r="X1511" s="414"/>
      <c r="Y1511" s="414"/>
      <c r="Z1511" s="414"/>
      <c r="AA1511" s="414"/>
      <c r="AB1511" s="414"/>
      <c r="AC1511" s="275"/>
      <c r="AD1511" s="275"/>
      <c r="AE1511" s="275"/>
      <c r="AF1511" s="275"/>
      <c r="AG1511" s="275"/>
      <c r="AH1511" s="275"/>
      <c r="AI1511" s="275"/>
      <c r="AJ1511" s="275"/>
      <c r="AK1511" s="275"/>
      <c r="AL1511" s="275"/>
    </row>
    <row r="1512" spans="1:38" s="329" customFormat="1" ht="15" customHeight="1">
      <c r="A1512" s="284" t="str">
        <f>IF('Data invoice'!J1628=0,"",'Data invoice'!K1628)</f>
        <v/>
      </c>
      <c r="B1512" s="284" t="str">
        <f>IF('Data invoice'!K1628=0,"",'Data invoice'!L1628)</f>
        <v/>
      </c>
      <c r="C1512" s="284" t="str">
        <f>IF('Data invoice'!L1628=0,"",'Data invoice'!M1628)</f>
        <v/>
      </c>
      <c r="D1512" s="284" t="str">
        <f>IF('Data invoice'!M1628=0,"",'Data invoice'!N1628)</f>
        <v/>
      </c>
      <c r="E1512" s="284" t="str">
        <f>IF('Data invoice'!N1628=0,"",'Data invoice'!O1628)</f>
        <v/>
      </c>
      <c r="F1512" s="284" t="str">
        <f>IF('Data invoice'!O1628=0,"",'Data invoice'!P1628)</f>
        <v/>
      </c>
      <c r="G1512" s="284" t="str">
        <f>IF('Data invoice'!P1628=0,"",'Data invoice'!Q1628)</f>
        <v/>
      </c>
      <c r="H1512" s="284" t="str">
        <f>IF('Data invoice'!Q1628=0,"",'Data invoice'!R1628)</f>
        <v/>
      </c>
      <c r="I1512" s="320" t="str">
        <f>IF('Data invoice'!R1628=0,"",'Data invoice'!S1628)</f>
        <v/>
      </c>
      <c r="J1512" s="367" t="str">
        <f>IF('Data invoice'!S1628=0,"",'Data invoice'!T1628)</f>
        <v/>
      </c>
      <c r="L1512" s="414"/>
      <c r="M1512" s="275"/>
      <c r="N1512" s="275"/>
      <c r="O1512" s="414"/>
      <c r="P1512" s="414"/>
      <c r="Q1512" s="414"/>
      <c r="R1512" s="414"/>
      <c r="S1512" s="414"/>
      <c r="T1512" s="414"/>
      <c r="U1512" s="414"/>
      <c r="V1512" s="414"/>
      <c r="W1512" s="414"/>
      <c r="X1512" s="414"/>
      <c r="Y1512" s="414"/>
      <c r="Z1512" s="414"/>
      <c r="AA1512" s="414"/>
      <c r="AB1512" s="414"/>
      <c r="AC1512" s="275"/>
      <c r="AD1512" s="275"/>
      <c r="AE1512" s="275"/>
      <c r="AF1512" s="275"/>
      <c r="AG1512" s="275"/>
      <c r="AH1512" s="275"/>
      <c r="AI1512" s="275"/>
      <c r="AJ1512" s="275"/>
      <c r="AK1512" s="275"/>
      <c r="AL1512" s="275"/>
    </row>
    <row r="1513" spans="1:38" s="329" customFormat="1" ht="15" customHeight="1">
      <c r="A1513" s="284" t="str">
        <f>IF('Data invoice'!J1629=0,"",'Data invoice'!K1629)</f>
        <v/>
      </c>
      <c r="B1513" s="284" t="str">
        <f>IF('Data invoice'!K1629=0,"",'Data invoice'!L1629)</f>
        <v/>
      </c>
      <c r="C1513" s="284" t="str">
        <f>IF('Data invoice'!L1629=0,"",'Data invoice'!M1629)</f>
        <v/>
      </c>
      <c r="D1513" s="284" t="str">
        <f>IF('Data invoice'!M1629=0,"",'Data invoice'!N1629)</f>
        <v/>
      </c>
      <c r="E1513" s="284" t="str">
        <f>IF('Data invoice'!N1629=0,"",'Data invoice'!O1629)</f>
        <v/>
      </c>
      <c r="F1513" s="284" t="str">
        <f>IF('Data invoice'!O1629=0,"",'Data invoice'!P1629)</f>
        <v/>
      </c>
      <c r="G1513" s="284" t="str">
        <f>IF('Data invoice'!P1629=0,"",'Data invoice'!Q1629)</f>
        <v/>
      </c>
      <c r="H1513" s="284" t="str">
        <f>IF('Data invoice'!Q1629=0,"",'Data invoice'!R1629)</f>
        <v/>
      </c>
      <c r="I1513" s="320" t="str">
        <f>IF('Data invoice'!R1629=0,"",'Data invoice'!S1629)</f>
        <v/>
      </c>
      <c r="J1513" s="367" t="str">
        <f>IF('Data invoice'!S1629=0,"",'Data invoice'!T1629)</f>
        <v/>
      </c>
      <c r="L1513" s="414"/>
      <c r="M1513" s="275"/>
      <c r="N1513" s="275"/>
      <c r="O1513" s="414"/>
      <c r="P1513" s="414"/>
      <c r="Q1513" s="414"/>
      <c r="R1513" s="414"/>
      <c r="S1513" s="414"/>
      <c r="T1513" s="414"/>
      <c r="U1513" s="414"/>
      <c r="V1513" s="414"/>
      <c r="W1513" s="414"/>
      <c r="X1513" s="414"/>
      <c r="Y1513" s="414"/>
      <c r="Z1513" s="414"/>
      <c r="AA1513" s="414"/>
      <c r="AB1513" s="414"/>
      <c r="AC1513" s="275"/>
      <c r="AD1513" s="275"/>
      <c r="AE1513" s="275"/>
      <c r="AF1513" s="275"/>
      <c r="AG1513" s="275"/>
      <c r="AH1513" s="275"/>
      <c r="AI1513" s="275"/>
      <c r="AJ1513" s="275"/>
      <c r="AK1513" s="275"/>
      <c r="AL1513" s="275"/>
    </row>
    <row r="1514" spans="1:38" s="329" customFormat="1" ht="15" customHeight="1">
      <c r="A1514" s="284" t="str">
        <f>IF('Data invoice'!J1630=0,"",'Data invoice'!K1630)</f>
        <v/>
      </c>
      <c r="B1514" s="284" t="str">
        <f>IF('Data invoice'!K1630=0,"",'Data invoice'!L1630)</f>
        <v/>
      </c>
      <c r="C1514" s="284" t="str">
        <f>IF('Data invoice'!L1630=0,"",'Data invoice'!M1630)</f>
        <v/>
      </c>
      <c r="D1514" s="284" t="str">
        <f>IF('Data invoice'!M1630=0,"",'Data invoice'!N1630)</f>
        <v/>
      </c>
      <c r="E1514" s="284" t="str">
        <f>IF('Data invoice'!N1630=0,"",'Data invoice'!O1630)</f>
        <v/>
      </c>
      <c r="F1514" s="284" t="str">
        <f>IF('Data invoice'!O1630=0,"",'Data invoice'!P1630)</f>
        <v/>
      </c>
      <c r="G1514" s="284" t="str">
        <f>IF('Data invoice'!P1630=0,"",'Data invoice'!Q1630)</f>
        <v/>
      </c>
      <c r="H1514" s="284" t="str">
        <f>IF('Data invoice'!Q1630=0,"",'Data invoice'!R1630)</f>
        <v/>
      </c>
      <c r="I1514" s="320" t="str">
        <f>IF('Data invoice'!R1630=0,"",'Data invoice'!S1630)</f>
        <v/>
      </c>
      <c r="J1514" s="367" t="str">
        <f>IF('Data invoice'!S1630=0,"",'Data invoice'!T1630)</f>
        <v/>
      </c>
      <c r="L1514" s="414"/>
      <c r="M1514" s="275"/>
      <c r="N1514" s="275"/>
      <c r="O1514" s="414"/>
      <c r="P1514" s="414"/>
      <c r="Q1514" s="414"/>
      <c r="R1514" s="414"/>
      <c r="S1514" s="414"/>
      <c r="T1514" s="414"/>
      <c r="U1514" s="414"/>
      <c r="V1514" s="414"/>
      <c r="W1514" s="414"/>
      <c r="X1514" s="414"/>
      <c r="Y1514" s="414"/>
      <c r="Z1514" s="414"/>
      <c r="AA1514" s="414"/>
      <c r="AB1514" s="414"/>
      <c r="AC1514" s="275"/>
      <c r="AD1514" s="275"/>
      <c r="AE1514" s="275"/>
      <c r="AF1514" s="275"/>
      <c r="AG1514" s="275"/>
      <c r="AH1514" s="275"/>
      <c r="AI1514" s="275"/>
      <c r="AJ1514" s="275"/>
      <c r="AK1514" s="275"/>
      <c r="AL1514" s="275"/>
    </row>
    <row r="1515" spans="1:38" s="329" customFormat="1" ht="15" customHeight="1">
      <c r="A1515" s="284" t="str">
        <f>IF('Data invoice'!J1631=0,"",'Data invoice'!K1631)</f>
        <v/>
      </c>
      <c r="B1515" s="284" t="str">
        <f>IF('Data invoice'!K1631=0,"",'Data invoice'!L1631)</f>
        <v/>
      </c>
      <c r="C1515" s="284" t="str">
        <f>IF('Data invoice'!L1631=0,"",'Data invoice'!M1631)</f>
        <v/>
      </c>
      <c r="D1515" s="284" t="str">
        <f>IF('Data invoice'!M1631=0,"",'Data invoice'!N1631)</f>
        <v/>
      </c>
      <c r="E1515" s="284" t="str">
        <f>IF('Data invoice'!N1631=0,"",'Data invoice'!O1631)</f>
        <v/>
      </c>
      <c r="F1515" s="284" t="str">
        <f>IF('Data invoice'!O1631=0,"",'Data invoice'!P1631)</f>
        <v/>
      </c>
      <c r="G1515" s="284" t="str">
        <f>IF('Data invoice'!P1631=0,"",'Data invoice'!Q1631)</f>
        <v/>
      </c>
      <c r="H1515" s="284" t="str">
        <f>IF('Data invoice'!Q1631=0,"",'Data invoice'!R1631)</f>
        <v/>
      </c>
      <c r="I1515" s="320" t="str">
        <f>IF('Data invoice'!R1631=0,"",'Data invoice'!S1631)</f>
        <v/>
      </c>
      <c r="J1515" s="367" t="str">
        <f>IF('Data invoice'!S1631=0,"",'Data invoice'!T1631)</f>
        <v/>
      </c>
      <c r="L1515" s="414"/>
      <c r="M1515" s="275"/>
      <c r="N1515" s="275"/>
      <c r="O1515" s="414"/>
      <c r="P1515" s="414"/>
      <c r="Q1515" s="414"/>
      <c r="R1515" s="414"/>
      <c r="S1515" s="414"/>
      <c r="T1515" s="414"/>
      <c r="U1515" s="414"/>
      <c r="V1515" s="414"/>
      <c r="W1515" s="414"/>
      <c r="X1515" s="414"/>
      <c r="Y1515" s="414"/>
      <c r="Z1515" s="414"/>
      <c r="AA1515" s="414"/>
      <c r="AB1515" s="414"/>
      <c r="AC1515" s="275"/>
      <c r="AD1515" s="275"/>
      <c r="AE1515" s="275"/>
      <c r="AF1515" s="275"/>
      <c r="AG1515" s="275"/>
      <c r="AH1515" s="275"/>
      <c r="AI1515" s="275"/>
      <c r="AJ1515" s="275"/>
      <c r="AK1515" s="275"/>
      <c r="AL1515" s="275"/>
    </row>
    <row r="1516" spans="1:38" s="329" customFormat="1" ht="15" customHeight="1">
      <c r="A1516" s="284" t="str">
        <f>IF('Data invoice'!J1632=0,"",'Data invoice'!K1632)</f>
        <v/>
      </c>
      <c r="B1516" s="284" t="str">
        <f>IF('Data invoice'!K1632=0,"",'Data invoice'!L1632)</f>
        <v/>
      </c>
      <c r="C1516" s="284" t="str">
        <f>IF('Data invoice'!L1632=0,"",'Data invoice'!M1632)</f>
        <v/>
      </c>
      <c r="D1516" s="284" t="str">
        <f>IF('Data invoice'!M1632=0,"",'Data invoice'!N1632)</f>
        <v/>
      </c>
      <c r="E1516" s="284" t="str">
        <f>IF('Data invoice'!N1632=0,"",'Data invoice'!O1632)</f>
        <v/>
      </c>
      <c r="F1516" s="284" t="str">
        <f>IF('Data invoice'!O1632=0,"",'Data invoice'!P1632)</f>
        <v/>
      </c>
      <c r="G1516" s="284" t="str">
        <f>IF('Data invoice'!P1632=0,"",'Data invoice'!Q1632)</f>
        <v/>
      </c>
      <c r="H1516" s="284" t="str">
        <f>IF('Data invoice'!Q1632=0,"",'Data invoice'!R1632)</f>
        <v/>
      </c>
      <c r="I1516" s="320" t="str">
        <f>IF('Data invoice'!R1632=0,"",'Data invoice'!S1632)</f>
        <v/>
      </c>
      <c r="J1516" s="367" t="str">
        <f>IF('Data invoice'!S1632=0,"",'Data invoice'!T1632)</f>
        <v/>
      </c>
      <c r="L1516" s="414"/>
      <c r="M1516" s="275"/>
      <c r="N1516" s="275"/>
      <c r="O1516" s="414"/>
      <c r="P1516" s="414"/>
      <c r="Q1516" s="414"/>
      <c r="R1516" s="414"/>
      <c r="S1516" s="414"/>
      <c r="T1516" s="414"/>
      <c r="U1516" s="414"/>
      <c r="V1516" s="414"/>
      <c r="W1516" s="414"/>
      <c r="X1516" s="414"/>
      <c r="Y1516" s="414"/>
      <c r="Z1516" s="414"/>
      <c r="AA1516" s="414"/>
      <c r="AB1516" s="414"/>
      <c r="AC1516" s="275"/>
      <c r="AD1516" s="275"/>
      <c r="AE1516" s="275"/>
      <c r="AF1516" s="275"/>
      <c r="AG1516" s="275"/>
      <c r="AH1516" s="275"/>
      <c r="AI1516" s="275"/>
      <c r="AJ1516" s="275"/>
      <c r="AK1516" s="275"/>
      <c r="AL1516" s="275"/>
    </row>
    <row r="1517" spans="1:38" s="329" customFormat="1" ht="15" customHeight="1">
      <c r="A1517" s="284" t="str">
        <f>IF('Data invoice'!J1633=0,"",'Data invoice'!K1633)</f>
        <v/>
      </c>
      <c r="B1517" s="284" t="str">
        <f>IF('Data invoice'!K1633=0,"",'Data invoice'!L1633)</f>
        <v/>
      </c>
      <c r="C1517" s="284" t="str">
        <f>IF('Data invoice'!L1633=0,"",'Data invoice'!M1633)</f>
        <v/>
      </c>
      <c r="D1517" s="284" t="str">
        <f>IF('Data invoice'!M1633=0,"",'Data invoice'!N1633)</f>
        <v/>
      </c>
      <c r="E1517" s="284" t="str">
        <f>IF('Data invoice'!N1633=0,"",'Data invoice'!O1633)</f>
        <v/>
      </c>
      <c r="F1517" s="284" t="str">
        <f>IF('Data invoice'!O1633=0,"",'Data invoice'!P1633)</f>
        <v/>
      </c>
      <c r="G1517" s="284" t="str">
        <f>IF('Data invoice'!P1633=0,"",'Data invoice'!Q1633)</f>
        <v/>
      </c>
      <c r="H1517" s="284" t="str">
        <f>IF('Data invoice'!Q1633=0,"",'Data invoice'!R1633)</f>
        <v/>
      </c>
      <c r="I1517" s="320" t="str">
        <f>IF('Data invoice'!R1633=0,"",'Data invoice'!S1633)</f>
        <v/>
      </c>
      <c r="J1517" s="367" t="str">
        <f>IF('Data invoice'!S1633=0,"",'Data invoice'!T1633)</f>
        <v/>
      </c>
      <c r="L1517" s="414"/>
      <c r="M1517" s="275"/>
      <c r="N1517" s="275"/>
      <c r="O1517" s="414"/>
      <c r="P1517" s="414"/>
      <c r="Q1517" s="414"/>
      <c r="R1517" s="414"/>
      <c r="S1517" s="414"/>
      <c r="T1517" s="414"/>
      <c r="U1517" s="414"/>
      <c r="V1517" s="414"/>
      <c r="W1517" s="414"/>
      <c r="X1517" s="414"/>
      <c r="Y1517" s="414"/>
      <c r="Z1517" s="414"/>
      <c r="AA1517" s="414"/>
      <c r="AB1517" s="414"/>
      <c r="AC1517" s="275"/>
      <c r="AD1517" s="275"/>
      <c r="AE1517" s="275"/>
      <c r="AF1517" s="275"/>
      <c r="AG1517" s="275"/>
      <c r="AH1517" s="275"/>
      <c r="AI1517" s="275"/>
      <c r="AJ1517" s="275"/>
      <c r="AK1517" s="275"/>
      <c r="AL1517" s="275"/>
    </row>
    <row r="1518" spans="1:38" s="329" customFormat="1" ht="15" customHeight="1">
      <c r="A1518" s="284" t="str">
        <f>IF('Data invoice'!J1634=0,"",'Data invoice'!K1634)</f>
        <v/>
      </c>
      <c r="B1518" s="284" t="str">
        <f>IF('Data invoice'!K1634=0,"",'Data invoice'!L1634)</f>
        <v/>
      </c>
      <c r="C1518" s="284" t="str">
        <f>IF('Data invoice'!L1634=0,"",'Data invoice'!M1634)</f>
        <v/>
      </c>
      <c r="D1518" s="284" t="str">
        <f>IF('Data invoice'!M1634=0,"",'Data invoice'!N1634)</f>
        <v/>
      </c>
      <c r="E1518" s="284" t="str">
        <f>IF('Data invoice'!N1634=0,"",'Data invoice'!O1634)</f>
        <v/>
      </c>
      <c r="F1518" s="284" t="str">
        <f>IF('Data invoice'!O1634=0,"",'Data invoice'!P1634)</f>
        <v/>
      </c>
      <c r="G1518" s="284" t="str">
        <f>IF('Data invoice'!P1634=0,"",'Data invoice'!Q1634)</f>
        <v/>
      </c>
      <c r="H1518" s="284" t="str">
        <f>IF('Data invoice'!Q1634=0,"",'Data invoice'!R1634)</f>
        <v/>
      </c>
      <c r="I1518" s="320" t="str">
        <f>IF('Data invoice'!R1634=0,"",'Data invoice'!S1634)</f>
        <v/>
      </c>
      <c r="J1518" s="367" t="str">
        <f>IF('Data invoice'!S1634=0,"",'Data invoice'!T1634)</f>
        <v/>
      </c>
      <c r="L1518" s="414"/>
      <c r="M1518" s="275"/>
      <c r="N1518" s="275"/>
      <c r="O1518" s="414"/>
      <c r="P1518" s="414"/>
      <c r="Q1518" s="414"/>
      <c r="R1518" s="414"/>
      <c r="S1518" s="414"/>
      <c r="T1518" s="414"/>
      <c r="U1518" s="414"/>
      <c r="V1518" s="414"/>
      <c r="W1518" s="414"/>
      <c r="X1518" s="414"/>
      <c r="Y1518" s="414"/>
      <c r="Z1518" s="414"/>
      <c r="AA1518" s="414"/>
      <c r="AB1518" s="414"/>
      <c r="AC1518" s="275"/>
      <c r="AD1518" s="275"/>
      <c r="AE1518" s="275"/>
      <c r="AF1518" s="275"/>
      <c r="AG1518" s="275"/>
      <c r="AH1518" s="275"/>
      <c r="AI1518" s="275"/>
      <c r="AJ1518" s="275"/>
      <c r="AK1518" s="275"/>
      <c r="AL1518" s="275"/>
    </row>
    <row r="1519" spans="1:38" s="329" customFormat="1" ht="15" customHeight="1">
      <c r="A1519" s="284" t="str">
        <f>IF('Data invoice'!J1635=0,"",'Data invoice'!K1635)</f>
        <v/>
      </c>
      <c r="B1519" s="284" t="str">
        <f>IF('Data invoice'!K1635=0,"",'Data invoice'!L1635)</f>
        <v/>
      </c>
      <c r="C1519" s="284" t="str">
        <f>IF('Data invoice'!L1635=0,"",'Data invoice'!M1635)</f>
        <v/>
      </c>
      <c r="D1519" s="284" t="str">
        <f>IF('Data invoice'!M1635=0,"",'Data invoice'!N1635)</f>
        <v/>
      </c>
      <c r="E1519" s="284" t="str">
        <f>IF('Data invoice'!N1635=0,"",'Data invoice'!O1635)</f>
        <v/>
      </c>
      <c r="F1519" s="284" t="str">
        <f>IF('Data invoice'!O1635=0,"",'Data invoice'!P1635)</f>
        <v/>
      </c>
      <c r="G1519" s="284" t="str">
        <f>IF('Data invoice'!P1635=0,"",'Data invoice'!Q1635)</f>
        <v/>
      </c>
      <c r="H1519" s="284" t="str">
        <f>IF('Data invoice'!Q1635=0,"",'Data invoice'!R1635)</f>
        <v/>
      </c>
      <c r="I1519" s="320" t="str">
        <f>IF('Data invoice'!R1635=0,"",'Data invoice'!S1635)</f>
        <v/>
      </c>
      <c r="J1519" s="367" t="str">
        <f>IF('Data invoice'!S1635=0,"",'Data invoice'!T1635)</f>
        <v/>
      </c>
      <c r="L1519" s="414"/>
      <c r="M1519" s="275"/>
      <c r="N1519" s="275"/>
      <c r="O1519" s="414"/>
      <c r="P1519" s="414"/>
      <c r="Q1519" s="414"/>
      <c r="R1519" s="414"/>
      <c r="S1519" s="414"/>
      <c r="T1519" s="414"/>
      <c r="U1519" s="414"/>
      <c r="V1519" s="414"/>
      <c r="W1519" s="414"/>
      <c r="X1519" s="414"/>
      <c r="Y1519" s="414"/>
      <c r="Z1519" s="414"/>
      <c r="AA1519" s="414"/>
      <c r="AB1519" s="414"/>
      <c r="AC1519" s="275"/>
      <c r="AD1519" s="275"/>
      <c r="AE1519" s="275"/>
      <c r="AF1519" s="275"/>
      <c r="AG1519" s="275"/>
      <c r="AH1519" s="275"/>
      <c r="AI1519" s="275"/>
      <c r="AJ1519" s="275"/>
      <c r="AK1519" s="275"/>
      <c r="AL1519" s="275"/>
    </row>
    <row r="1520" spans="1:38" s="329" customFormat="1" ht="15" customHeight="1">
      <c r="A1520" s="284" t="str">
        <f>IF('Data invoice'!J1636=0,"",'Data invoice'!K1636)</f>
        <v/>
      </c>
      <c r="B1520" s="284" t="str">
        <f>IF('Data invoice'!K1636=0,"",'Data invoice'!L1636)</f>
        <v/>
      </c>
      <c r="C1520" s="284" t="str">
        <f>IF('Data invoice'!L1636=0,"",'Data invoice'!M1636)</f>
        <v/>
      </c>
      <c r="D1520" s="284" t="str">
        <f>IF('Data invoice'!M1636=0,"",'Data invoice'!N1636)</f>
        <v/>
      </c>
      <c r="E1520" s="284" t="str">
        <f>IF('Data invoice'!N1636=0,"",'Data invoice'!O1636)</f>
        <v/>
      </c>
      <c r="F1520" s="284" t="str">
        <f>IF('Data invoice'!O1636=0,"",'Data invoice'!P1636)</f>
        <v/>
      </c>
      <c r="G1520" s="284" t="str">
        <f>IF('Data invoice'!P1636=0,"",'Data invoice'!Q1636)</f>
        <v/>
      </c>
      <c r="H1520" s="284" t="str">
        <f>IF('Data invoice'!Q1636=0,"",'Data invoice'!R1636)</f>
        <v/>
      </c>
      <c r="I1520" s="320" t="str">
        <f>IF('Data invoice'!R1636=0,"",'Data invoice'!S1636)</f>
        <v/>
      </c>
      <c r="J1520" s="367" t="str">
        <f>IF('Data invoice'!S1636=0,"",'Data invoice'!T1636)</f>
        <v/>
      </c>
      <c r="L1520" s="414"/>
      <c r="M1520" s="275"/>
      <c r="N1520" s="275"/>
      <c r="O1520" s="414"/>
      <c r="P1520" s="414"/>
      <c r="Q1520" s="414"/>
      <c r="R1520" s="414"/>
      <c r="S1520" s="414"/>
      <c r="T1520" s="414"/>
      <c r="U1520" s="414"/>
      <c r="V1520" s="414"/>
      <c r="W1520" s="414"/>
      <c r="X1520" s="414"/>
      <c r="Y1520" s="414"/>
      <c r="Z1520" s="414"/>
      <c r="AA1520" s="414"/>
      <c r="AB1520" s="414"/>
      <c r="AC1520" s="275"/>
      <c r="AD1520" s="275"/>
      <c r="AE1520" s="275"/>
      <c r="AF1520" s="275"/>
      <c r="AG1520" s="275"/>
      <c r="AH1520" s="275"/>
      <c r="AI1520" s="275"/>
      <c r="AJ1520" s="275"/>
      <c r="AK1520" s="275"/>
      <c r="AL1520" s="275"/>
    </row>
    <row r="1521" spans="1:38" s="329" customFormat="1" ht="15" customHeight="1">
      <c r="A1521" s="284" t="str">
        <f>IF('Data invoice'!J1637=0,"",'Data invoice'!K1637)</f>
        <v/>
      </c>
      <c r="B1521" s="284" t="str">
        <f>IF('Data invoice'!K1637=0,"",'Data invoice'!L1637)</f>
        <v/>
      </c>
      <c r="C1521" s="284" t="str">
        <f>IF('Data invoice'!L1637=0,"",'Data invoice'!M1637)</f>
        <v/>
      </c>
      <c r="D1521" s="284" t="str">
        <f>IF('Data invoice'!M1637=0,"",'Data invoice'!N1637)</f>
        <v/>
      </c>
      <c r="E1521" s="284" t="str">
        <f>IF('Data invoice'!N1637=0,"",'Data invoice'!O1637)</f>
        <v/>
      </c>
      <c r="F1521" s="284" t="str">
        <f>IF('Data invoice'!O1637=0,"",'Data invoice'!P1637)</f>
        <v/>
      </c>
      <c r="G1521" s="284" t="str">
        <f>IF('Data invoice'!P1637=0,"",'Data invoice'!Q1637)</f>
        <v/>
      </c>
      <c r="H1521" s="284" t="str">
        <f>IF('Data invoice'!Q1637=0,"",'Data invoice'!R1637)</f>
        <v/>
      </c>
      <c r="I1521" s="320" t="str">
        <f>IF('Data invoice'!R1637=0,"",'Data invoice'!S1637)</f>
        <v/>
      </c>
      <c r="J1521" s="367" t="str">
        <f>IF('Data invoice'!S1637=0,"",'Data invoice'!T1637)</f>
        <v/>
      </c>
      <c r="L1521" s="414"/>
      <c r="M1521" s="275"/>
      <c r="N1521" s="275"/>
      <c r="O1521" s="414"/>
      <c r="P1521" s="414"/>
      <c r="Q1521" s="414"/>
      <c r="R1521" s="414"/>
      <c r="S1521" s="414"/>
      <c r="T1521" s="414"/>
      <c r="U1521" s="414"/>
      <c r="V1521" s="414"/>
      <c r="W1521" s="414"/>
      <c r="X1521" s="414"/>
      <c r="Y1521" s="414"/>
      <c r="Z1521" s="414"/>
      <c r="AA1521" s="414"/>
      <c r="AB1521" s="414"/>
      <c r="AC1521" s="275"/>
      <c r="AD1521" s="275"/>
      <c r="AE1521" s="275"/>
      <c r="AF1521" s="275"/>
      <c r="AG1521" s="275"/>
      <c r="AH1521" s="275"/>
      <c r="AI1521" s="275"/>
      <c r="AJ1521" s="275"/>
      <c r="AK1521" s="275"/>
      <c r="AL1521" s="275"/>
    </row>
    <row r="1522" spans="1:38" s="329" customFormat="1" ht="15" customHeight="1">
      <c r="A1522" s="284" t="str">
        <f>IF('Data invoice'!J1638=0,"",'Data invoice'!K1638)</f>
        <v/>
      </c>
      <c r="B1522" s="284" t="str">
        <f>IF('Data invoice'!K1638=0,"",'Data invoice'!L1638)</f>
        <v/>
      </c>
      <c r="C1522" s="284" t="str">
        <f>IF('Data invoice'!L1638=0,"",'Data invoice'!M1638)</f>
        <v/>
      </c>
      <c r="D1522" s="284" t="str">
        <f>IF('Data invoice'!M1638=0,"",'Data invoice'!N1638)</f>
        <v/>
      </c>
      <c r="E1522" s="284" t="str">
        <f>IF('Data invoice'!N1638=0,"",'Data invoice'!O1638)</f>
        <v/>
      </c>
      <c r="F1522" s="284" t="str">
        <f>IF('Data invoice'!O1638=0,"",'Data invoice'!P1638)</f>
        <v/>
      </c>
      <c r="G1522" s="284" t="str">
        <f>IF('Data invoice'!P1638=0,"",'Data invoice'!Q1638)</f>
        <v/>
      </c>
      <c r="H1522" s="284" t="str">
        <f>IF('Data invoice'!Q1638=0,"",'Data invoice'!R1638)</f>
        <v/>
      </c>
      <c r="I1522" s="320" t="str">
        <f>IF('Data invoice'!R1638=0,"",'Data invoice'!S1638)</f>
        <v/>
      </c>
      <c r="J1522" s="367" t="str">
        <f>IF('Data invoice'!S1638=0,"",'Data invoice'!T1638)</f>
        <v/>
      </c>
      <c r="L1522" s="414"/>
      <c r="M1522" s="275"/>
      <c r="N1522" s="275"/>
      <c r="O1522" s="414"/>
      <c r="P1522" s="414"/>
      <c r="Q1522" s="414"/>
      <c r="R1522" s="414"/>
      <c r="S1522" s="414"/>
      <c r="T1522" s="414"/>
      <c r="U1522" s="414"/>
      <c r="V1522" s="414"/>
      <c r="W1522" s="414"/>
      <c r="X1522" s="414"/>
      <c r="Y1522" s="414"/>
      <c r="Z1522" s="414"/>
      <c r="AA1522" s="414"/>
      <c r="AB1522" s="414"/>
      <c r="AC1522" s="275"/>
      <c r="AD1522" s="275"/>
      <c r="AE1522" s="275"/>
      <c r="AF1522" s="275"/>
      <c r="AG1522" s="275"/>
      <c r="AH1522" s="275"/>
      <c r="AI1522" s="275"/>
      <c r="AJ1522" s="275"/>
      <c r="AK1522" s="275"/>
      <c r="AL1522" s="275"/>
    </row>
    <row r="1523" spans="1:38" s="329" customFormat="1" ht="15" customHeight="1">
      <c r="A1523" s="284" t="str">
        <f>IF('Data invoice'!J1639=0,"",'Data invoice'!K1639)</f>
        <v/>
      </c>
      <c r="B1523" s="284" t="str">
        <f>IF('Data invoice'!K1639=0,"",'Data invoice'!L1639)</f>
        <v/>
      </c>
      <c r="C1523" s="284" t="str">
        <f>IF('Data invoice'!L1639=0,"",'Data invoice'!M1639)</f>
        <v/>
      </c>
      <c r="D1523" s="284" t="str">
        <f>IF('Data invoice'!M1639=0,"",'Data invoice'!N1639)</f>
        <v/>
      </c>
      <c r="E1523" s="284" t="str">
        <f>IF('Data invoice'!N1639=0,"",'Data invoice'!O1639)</f>
        <v/>
      </c>
      <c r="F1523" s="284" t="str">
        <f>IF('Data invoice'!O1639=0,"",'Data invoice'!P1639)</f>
        <v/>
      </c>
      <c r="G1523" s="284" t="str">
        <f>IF('Data invoice'!P1639=0,"",'Data invoice'!Q1639)</f>
        <v/>
      </c>
      <c r="H1523" s="284" t="str">
        <f>IF('Data invoice'!Q1639=0,"",'Data invoice'!R1639)</f>
        <v/>
      </c>
      <c r="I1523" s="320" t="str">
        <f>IF('Data invoice'!R1639=0,"",'Data invoice'!S1639)</f>
        <v/>
      </c>
      <c r="J1523" s="367" t="str">
        <f>IF('Data invoice'!S1639=0,"",'Data invoice'!T1639)</f>
        <v/>
      </c>
      <c r="L1523" s="414"/>
      <c r="M1523" s="275"/>
      <c r="N1523" s="275"/>
      <c r="O1523" s="414"/>
      <c r="P1523" s="414"/>
      <c r="Q1523" s="414"/>
      <c r="R1523" s="414"/>
      <c r="S1523" s="414"/>
      <c r="T1523" s="414"/>
      <c r="U1523" s="414"/>
      <c r="V1523" s="414"/>
      <c r="W1523" s="414"/>
      <c r="X1523" s="414"/>
      <c r="Y1523" s="414"/>
      <c r="Z1523" s="414"/>
      <c r="AA1523" s="414"/>
      <c r="AB1523" s="414"/>
      <c r="AC1523" s="275"/>
      <c r="AD1523" s="275"/>
      <c r="AE1523" s="275"/>
      <c r="AF1523" s="275"/>
      <c r="AG1523" s="275"/>
      <c r="AH1523" s="275"/>
      <c r="AI1523" s="275"/>
      <c r="AJ1523" s="275"/>
      <c r="AK1523" s="275"/>
      <c r="AL1523" s="275"/>
    </row>
    <row r="1524" spans="1:38" s="329" customFormat="1" ht="15" customHeight="1">
      <c r="A1524" s="284" t="str">
        <f>IF('Data invoice'!J1640=0,"",'Data invoice'!K1640)</f>
        <v/>
      </c>
      <c r="B1524" s="284" t="str">
        <f>IF('Data invoice'!K1640=0,"",'Data invoice'!L1640)</f>
        <v/>
      </c>
      <c r="C1524" s="284" t="str">
        <f>IF('Data invoice'!L1640=0,"",'Data invoice'!M1640)</f>
        <v/>
      </c>
      <c r="D1524" s="284" t="str">
        <f>IF('Data invoice'!M1640=0,"",'Data invoice'!N1640)</f>
        <v/>
      </c>
      <c r="E1524" s="284" t="str">
        <f>IF('Data invoice'!N1640=0,"",'Data invoice'!O1640)</f>
        <v/>
      </c>
      <c r="F1524" s="284" t="str">
        <f>IF('Data invoice'!O1640=0,"",'Data invoice'!P1640)</f>
        <v/>
      </c>
      <c r="G1524" s="284" t="str">
        <f>IF('Data invoice'!P1640=0,"",'Data invoice'!Q1640)</f>
        <v/>
      </c>
      <c r="H1524" s="284" t="str">
        <f>IF('Data invoice'!Q1640=0,"",'Data invoice'!R1640)</f>
        <v/>
      </c>
      <c r="I1524" s="320" t="str">
        <f>IF('Data invoice'!R1640=0,"",'Data invoice'!S1640)</f>
        <v/>
      </c>
      <c r="J1524" s="367" t="str">
        <f>IF('Data invoice'!S1640=0,"",'Data invoice'!T1640)</f>
        <v/>
      </c>
      <c r="L1524" s="414"/>
      <c r="M1524" s="275"/>
      <c r="N1524" s="275"/>
      <c r="O1524" s="414"/>
      <c r="P1524" s="414"/>
      <c r="Q1524" s="414"/>
      <c r="R1524" s="414"/>
      <c r="S1524" s="414"/>
      <c r="T1524" s="414"/>
      <c r="U1524" s="414"/>
      <c r="V1524" s="414"/>
      <c r="W1524" s="414"/>
      <c r="X1524" s="414"/>
      <c r="Y1524" s="414"/>
      <c r="Z1524" s="414"/>
      <c r="AA1524" s="414"/>
      <c r="AB1524" s="414"/>
      <c r="AC1524" s="275"/>
      <c r="AD1524" s="275"/>
      <c r="AE1524" s="275"/>
      <c r="AF1524" s="275"/>
      <c r="AG1524" s="275"/>
      <c r="AH1524" s="275"/>
      <c r="AI1524" s="275"/>
      <c r="AJ1524" s="275"/>
      <c r="AK1524" s="275"/>
      <c r="AL1524" s="275"/>
    </row>
    <row r="1525" spans="1:38" s="329" customFormat="1" ht="15" customHeight="1">
      <c r="A1525" s="284" t="str">
        <f>IF('Data invoice'!J1641=0,"",'Data invoice'!K1641)</f>
        <v/>
      </c>
      <c r="B1525" s="284" t="str">
        <f>IF('Data invoice'!K1641=0,"",'Data invoice'!L1641)</f>
        <v/>
      </c>
      <c r="C1525" s="284" t="str">
        <f>IF('Data invoice'!L1641=0,"",'Data invoice'!M1641)</f>
        <v/>
      </c>
      <c r="D1525" s="284" t="str">
        <f>IF('Data invoice'!M1641=0,"",'Data invoice'!N1641)</f>
        <v/>
      </c>
      <c r="E1525" s="284" t="str">
        <f>IF('Data invoice'!N1641=0,"",'Data invoice'!O1641)</f>
        <v/>
      </c>
      <c r="F1525" s="284" t="str">
        <f>IF('Data invoice'!O1641=0,"",'Data invoice'!P1641)</f>
        <v/>
      </c>
      <c r="G1525" s="284" t="str">
        <f>IF('Data invoice'!P1641=0,"",'Data invoice'!Q1641)</f>
        <v/>
      </c>
      <c r="H1525" s="284" t="str">
        <f>IF('Data invoice'!Q1641=0,"",'Data invoice'!R1641)</f>
        <v/>
      </c>
      <c r="I1525" s="320" t="str">
        <f>IF('Data invoice'!R1641=0,"",'Data invoice'!S1641)</f>
        <v/>
      </c>
      <c r="J1525" s="367" t="str">
        <f>IF('Data invoice'!S1641=0,"",'Data invoice'!T1641)</f>
        <v/>
      </c>
      <c r="L1525" s="414"/>
      <c r="M1525" s="275"/>
      <c r="N1525" s="275"/>
      <c r="O1525" s="414"/>
      <c r="P1525" s="414"/>
      <c r="Q1525" s="414"/>
      <c r="R1525" s="414"/>
      <c r="S1525" s="414"/>
      <c r="T1525" s="414"/>
      <c r="U1525" s="414"/>
      <c r="V1525" s="414"/>
      <c r="W1525" s="414"/>
      <c r="X1525" s="414"/>
      <c r="Y1525" s="414"/>
      <c r="Z1525" s="414"/>
      <c r="AA1525" s="414"/>
      <c r="AB1525" s="414"/>
      <c r="AC1525" s="275"/>
      <c r="AD1525" s="275"/>
      <c r="AE1525" s="275"/>
      <c r="AF1525" s="275"/>
      <c r="AG1525" s="275"/>
      <c r="AH1525" s="275"/>
      <c r="AI1525" s="275"/>
      <c r="AJ1525" s="275"/>
      <c r="AK1525" s="275"/>
      <c r="AL1525" s="275"/>
    </row>
    <row r="1526" spans="1:38" s="329" customFormat="1" ht="15" customHeight="1">
      <c r="A1526" s="284" t="str">
        <f>IF('Data invoice'!J1642=0,"",'Data invoice'!K1642)</f>
        <v/>
      </c>
      <c r="B1526" s="284" t="str">
        <f>IF('Data invoice'!K1642=0,"",'Data invoice'!L1642)</f>
        <v/>
      </c>
      <c r="C1526" s="284" t="str">
        <f>IF('Data invoice'!L1642=0,"",'Data invoice'!M1642)</f>
        <v/>
      </c>
      <c r="D1526" s="284" t="str">
        <f>IF('Data invoice'!M1642=0,"",'Data invoice'!N1642)</f>
        <v/>
      </c>
      <c r="E1526" s="284" t="str">
        <f>IF('Data invoice'!N1642=0,"",'Data invoice'!O1642)</f>
        <v/>
      </c>
      <c r="F1526" s="284" t="str">
        <f>IF('Data invoice'!O1642=0,"",'Data invoice'!P1642)</f>
        <v/>
      </c>
      <c r="G1526" s="284" t="str">
        <f>IF('Data invoice'!P1642=0,"",'Data invoice'!Q1642)</f>
        <v/>
      </c>
      <c r="H1526" s="284" t="str">
        <f>IF('Data invoice'!Q1642=0,"",'Data invoice'!R1642)</f>
        <v/>
      </c>
      <c r="I1526" s="320" t="str">
        <f>IF('Data invoice'!R1642=0,"",'Data invoice'!S1642)</f>
        <v/>
      </c>
      <c r="J1526" s="367" t="str">
        <f>IF('Data invoice'!S1642=0,"",'Data invoice'!T1642)</f>
        <v/>
      </c>
      <c r="L1526" s="414"/>
      <c r="M1526" s="275"/>
      <c r="N1526" s="275"/>
      <c r="O1526" s="414"/>
      <c r="P1526" s="414"/>
      <c r="Q1526" s="414"/>
      <c r="R1526" s="414"/>
      <c r="S1526" s="414"/>
      <c r="T1526" s="414"/>
      <c r="U1526" s="414"/>
      <c r="V1526" s="414"/>
      <c r="W1526" s="414"/>
      <c r="X1526" s="414"/>
      <c r="Y1526" s="414"/>
      <c r="Z1526" s="414"/>
      <c r="AA1526" s="414"/>
      <c r="AB1526" s="414"/>
      <c r="AC1526" s="275"/>
      <c r="AD1526" s="275"/>
      <c r="AE1526" s="275"/>
      <c r="AF1526" s="275"/>
      <c r="AG1526" s="275"/>
      <c r="AH1526" s="275"/>
      <c r="AI1526" s="275"/>
      <c r="AJ1526" s="275"/>
      <c r="AK1526" s="275"/>
      <c r="AL1526" s="275"/>
    </row>
    <row r="1527" spans="1:38" s="329" customFormat="1" ht="15" customHeight="1">
      <c r="A1527" s="284" t="str">
        <f>IF('Data invoice'!J1643=0,"",'Data invoice'!K1643)</f>
        <v/>
      </c>
      <c r="B1527" s="284" t="str">
        <f>IF('Data invoice'!K1643=0,"",'Data invoice'!L1643)</f>
        <v/>
      </c>
      <c r="C1527" s="284" t="str">
        <f>IF('Data invoice'!L1643=0,"",'Data invoice'!M1643)</f>
        <v/>
      </c>
      <c r="D1527" s="284" t="str">
        <f>IF('Data invoice'!M1643=0,"",'Data invoice'!N1643)</f>
        <v/>
      </c>
      <c r="E1527" s="284" t="str">
        <f>IF('Data invoice'!N1643=0,"",'Data invoice'!O1643)</f>
        <v/>
      </c>
      <c r="F1527" s="284" t="str">
        <f>IF('Data invoice'!O1643=0,"",'Data invoice'!P1643)</f>
        <v/>
      </c>
      <c r="G1527" s="284" t="str">
        <f>IF('Data invoice'!P1643=0,"",'Data invoice'!Q1643)</f>
        <v/>
      </c>
      <c r="H1527" s="284" t="str">
        <f>IF('Data invoice'!Q1643=0,"",'Data invoice'!R1643)</f>
        <v/>
      </c>
      <c r="I1527" s="320" t="str">
        <f>IF('Data invoice'!R1643=0,"",'Data invoice'!S1643)</f>
        <v/>
      </c>
      <c r="J1527" s="367" t="str">
        <f>IF('Data invoice'!S1643=0,"",'Data invoice'!T1643)</f>
        <v/>
      </c>
      <c r="L1527" s="414"/>
      <c r="M1527" s="275"/>
      <c r="N1527" s="275"/>
      <c r="O1527" s="414"/>
      <c r="P1527" s="414"/>
      <c r="Q1527" s="414"/>
      <c r="R1527" s="414"/>
      <c r="S1527" s="414"/>
      <c r="T1527" s="414"/>
      <c r="U1527" s="414"/>
      <c r="V1527" s="414"/>
      <c r="W1527" s="414"/>
      <c r="X1527" s="414"/>
      <c r="Y1527" s="414"/>
      <c r="Z1527" s="414"/>
      <c r="AA1527" s="414"/>
      <c r="AB1527" s="414"/>
      <c r="AC1527" s="275"/>
      <c r="AD1527" s="275"/>
      <c r="AE1527" s="275"/>
      <c r="AF1527" s="275"/>
      <c r="AG1527" s="275"/>
      <c r="AH1527" s="275"/>
      <c r="AI1527" s="275"/>
      <c r="AJ1527" s="275"/>
      <c r="AK1527" s="275"/>
      <c r="AL1527" s="275"/>
    </row>
    <row r="1528" spans="1:38" s="329" customFormat="1" ht="15" customHeight="1">
      <c r="A1528" s="284" t="str">
        <f>IF('Data invoice'!J1644=0,"",'Data invoice'!K1644)</f>
        <v/>
      </c>
      <c r="B1528" s="284" t="str">
        <f>IF('Data invoice'!K1644=0,"",'Data invoice'!L1644)</f>
        <v/>
      </c>
      <c r="C1528" s="284" t="str">
        <f>IF('Data invoice'!L1644=0,"",'Data invoice'!M1644)</f>
        <v/>
      </c>
      <c r="D1528" s="284" t="str">
        <f>IF('Data invoice'!M1644=0,"",'Data invoice'!N1644)</f>
        <v/>
      </c>
      <c r="E1528" s="284" t="str">
        <f>IF('Data invoice'!N1644=0,"",'Data invoice'!O1644)</f>
        <v/>
      </c>
      <c r="F1528" s="284" t="str">
        <f>IF('Data invoice'!O1644=0,"",'Data invoice'!P1644)</f>
        <v/>
      </c>
      <c r="G1528" s="284" t="str">
        <f>IF('Data invoice'!P1644=0,"",'Data invoice'!Q1644)</f>
        <v/>
      </c>
      <c r="H1528" s="284" t="str">
        <f>IF('Data invoice'!Q1644=0,"",'Data invoice'!R1644)</f>
        <v/>
      </c>
      <c r="I1528" s="320" t="str">
        <f>IF('Data invoice'!R1644=0,"",'Data invoice'!S1644)</f>
        <v/>
      </c>
      <c r="J1528" s="367" t="str">
        <f>IF('Data invoice'!S1644=0,"",'Data invoice'!T1644)</f>
        <v/>
      </c>
      <c r="L1528" s="414"/>
      <c r="M1528" s="275"/>
      <c r="N1528" s="275"/>
      <c r="O1528" s="414"/>
      <c r="P1528" s="414"/>
      <c r="Q1528" s="414"/>
      <c r="R1528" s="414"/>
      <c r="S1528" s="414"/>
      <c r="T1528" s="414"/>
      <c r="U1528" s="414"/>
      <c r="V1528" s="414"/>
      <c r="W1528" s="414"/>
      <c r="X1528" s="414"/>
      <c r="Y1528" s="414"/>
      <c r="Z1528" s="414"/>
      <c r="AA1528" s="414"/>
      <c r="AB1528" s="414"/>
      <c r="AC1528" s="275"/>
      <c r="AD1528" s="275"/>
      <c r="AE1528" s="275"/>
      <c r="AF1528" s="275"/>
      <c r="AG1528" s="275"/>
      <c r="AH1528" s="275"/>
      <c r="AI1528" s="275"/>
      <c r="AJ1528" s="275"/>
      <c r="AK1528" s="275"/>
      <c r="AL1528" s="275"/>
    </row>
    <row r="1529" spans="1:38" s="329" customFormat="1" ht="15" customHeight="1">
      <c r="A1529" s="284" t="str">
        <f>IF('Data invoice'!J1645=0,"",'Data invoice'!K1645)</f>
        <v/>
      </c>
      <c r="B1529" s="284" t="str">
        <f>IF('Data invoice'!K1645=0,"",'Data invoice'!L1645)</f>
        <v/>
      </c>
      <c r="C1529" s="284" t="str">
        <f>IF('Data invoice'!L1645=0,"",'Data invoice'!M1645)</f>
        <v/>
      </c>
      <c r="D1529" s="284" t="str">
        <f>IF('Data invoice'!M1645=0,"",'Data invoice'!N1645)</f>
        <v/>
      </c>
      <c r="E1529" s="284" t="str">
        <f>IF('Data invoice'!N1645=0,"",'Data invoice'!O1645)</f>
        <v/>
      </c>
      <c r="F1529" s="284" t="str">
        <f>IF('Data invoice'!O1645=0,"",'Data invoice'!P1645)</f>
        <v/>
      </c>
      <c r="G1529" s="284" t="str">
        <f>IF('Data invoice'!P1645=0,"",'Data invoice'!Q1645)</f>
        <v/>
      </c>
      <c r="H1529" s="284" t="str">
        <f>IF('Data invoice'!Q1645=0,"",'Data invoice'!R1645)</f>
        <v/>
      </c>
      <c r="I1529" s="320" t="str">
        <f>IF('Data invoice'!R1645=0,"",'Data invoice'!S1645)</f>
        <v/>
      </c>
      <c r="J1529" s="367" t="str">
        <f>IF('Data invoice'!S1645=0,"",'Data invoice'!T1645)</f>
        <v/>
      </c>
      <c r="L1529" s="414"/>
      <c r="M1529" s="275"/>
      <c r="N1529" s="275"/>
      <c r="O1529" s="414"/>
      <c r="P1529" s="414"/>
      <c r="Q1529" s="414"/>
      <c r="R1529" s="414"/>
      <c r="S1529" s="414"/>
      <c r="T1529" s="414"/>
      <c r="U1529" s="414"/>
      <c r="V1529" s="414"/>
      <c r="W1529" s="414"/>
      <c r="X1529" s="414"/>
      <c r="Y1529" s="414"/>
      <c r="Z1529" s="414"/>
      <c r="AA1529" s="414"/>
      <c r="AB1529" s="414"/>
      <c r="AC1529" s="275"/>
      <c r="AD1529" s="275"/>
      <c r="AE1529" s="275"/>
      <c r="AF1529" s="275"/>
      <c r="AG1529" s="275"/>
      <c r="AH1529" s="275"/>
      <c r="AI1529" s="275"/>
      <c r="AJ1529" s="275"/>
      <c r="AK1529" s="275"/>
      <c r="AL1529" s="275"/>
    </row>
    <row r="1530" spans="1:38" s="329" customFormat="1" ht="15" customHeight="1">
      <c r="A1530" s="284" t="str">
        <f>IF('Data invoice'!J1646=0,"",'Data invoice'!K1646)</f>
        <v/>
      </c>
      <c r="B1530" s="284" t="str">
        <f>IF('Data invoice'!K1646=0,"",'Data invoice'!L1646)</f>
        <v/>
      </c>
      <c r="C1530" s="284" t="str">
        <f>IF('Data invoice'!L1646=0,"",'Data invoice'!M1646)</f>
        <v/>
      </c>
      <c r="D1530" s="284" t="str">
        <f>IF('Data invoice'!M1646=0,"",'Data invoice'!N1646)</f>
        <v/>
      </c>
      <c r="E1530" s="284" t="str">
        <f>IF('Data invoice'!N1646=0,"",'Data invoice'!O1646)</f>
        <v/>
      </c>
      <c r="F1530" s="284" t="str">
        <f>IF('Data invoice'!O1646=0,"",'Data invoice'!P1646)</f>
        <v/>
      </c>
      <c r="G1530" s="284" t="str">
        <f>IF('Data invoice'!P1646=0,"",'Data invoice'!Q1646)</f>
        <v/>
      </c>
      <c r="H1530" s="284" t="str">
        <f>IF('Data invoice'!Q1646=0,"",'Data invoice'!R1646)</f>
        <v/>
      </c>
      <c r="I1530" s="320" t="str">
        <f>IF('Data invoice'!R1646=0,"",'Data invoice'!S1646)</f>
        <v/>
      </c>
      <c r="J1530" s="367" t="str">
        <f>IF('Data invoice'!S1646=0,"",'Data invoice'!T1646)</f>
        <v/>
      </c>
      <c r="L1530" s="414"/>
      <c r="M1530" s="275"/>
      <c r="N1530" s="275"/>
      <c r="O1530" s="414"/>
      <c r="P1530" s="414"/>
      <c r="Q1530" s="414"/>
      <c r="R1530" s="414"/>
      <c r="S1530" s="414"/>
      <c r="T1530" s="414"/>
      <c r="U1530" s="414"/>
      <c r="V1530" s="414"/>
      <c r="W1530" s="414"/>
      <c r="X1530" s="414"/>
      <c r="Y1530" s="414"/>
      <c r="Z1530" s="414"/>
      <c r="AA1530" s="414"/>
      <c r="AB1530" s="414"/>
      <c r="AC1530" s="275"/>
      <c r="AD1530" s="275"/>
      <c r="AE1530" s="275"/>
      <c r="AF1530" s="275"/>
      <c r="AG1530" s="275"/>
      <c r="AH1530" s="275"/>
      <c r="AI1530" s="275"/>
      <c r="AJ1530" s="275"/>
      <c r="AK1530" s="275"/>
      <c r="AL1530" s="275"/>
    </row>
    <row r="1531" spans="1:38" s="329" customFormat="1" ht="15" customHeight="1">
      <c r="A1531" s="284" t="str">
        <f>IF('Data invoice'!J1647=0,"",'Data invoice'!K1647)</f>
        <v/>
      </c>
      <c r="B1531" s="284" t="str">
        <f>IF('Data invoice'!K1647=0,"",'Data invoice'!L1647)</f>
        <v/>
      </c>
      <c r="C1531" s="284" t="str">
        <f>IF('Data invoice'!L1647=0,"",'Data invoice'!M1647)</f>
        <v/>
      </c>
      <c r="D1531" s="284" t="str">
        <f>IF('Data invoice'!M1647=0,"",'Data invoice'!N1647)</f>
        <v/>
      </c>
      <c r="E1531" s="284" t="str">
        <f>IF('Data invoice'!N1647=0,"",'Data invoice'!O1647)</f>
        <v/>
      </c>
      <c r="F1531" s="284" t="str">
        <f>IF('Data invoice'!O1647=0,"",'Data invoice'!P1647)</f>
        <v/>
      </c>
      <c r="G1531" s="284" t="str">
        <f>IF('Data invoice'!P1647=0,"",'Data invoice'!Q1647)</f>
        <v/>
      </c>
      <c r="H1531" s="284" t="str">
        <f>IF('Data invoice'!Q1647=0,"",'Data invoice'!R1647)</f>
        <v/>
      </c>
      <c r="I1531" s="320" t="str">
        <f>IF('Data invoice'!R1647=0,"",'Data invoice'!S1647)</f>
        <v/>
      </c>
      <c r="J1531" s="367" t="str">
        <f>IF('Data invoice'!S1647=0,"",'Data invoice'!T1647)</f>
        <v/>
      </c>
      <c r="L1531" s="414"/>
      <c r="M1531" s="275"/>
      <c r="N1531" s="275"/>
      <c r="O1531" s="414"/>
      <c r="P1531" s="414"/>
      <c r="Q1531" s="414"/>
      <c r="R1531" s="414"/>
      <c r="S1531" s="414"/>
      <c r="T1531" s="414"/>
      <c r="U1531" s="414"/>
      <c r="V1531" s="414"/>
      <c r="W1531" s="414"/>
      <c r="X1531" s="414"/>
      <c r="Y1531" s="414"/>
      <c r="Z1531" s="414"/>
      <c r="AA1531" s="414"/>
      <c r="AB1531" s="414"/>
      <c r="AC1531" s="275"/>
      <c r="AD1531" s="275"/>
      <c r="AE1531" s="275"/>
      <c r="AF1531" s="275"/>
      <c r="AG1531" s="275"/>
      <c r="AH1531" s="275"/>
      <c r="AI1531" s="275"/>
      <c r="AJ1531" s="275"/>
      <c r="AK1531" s="275"/>
      <c r="AL1531" s="275"/>
    </row>
    <row r="1532" spans="1:38" s="329" customFormat="1" ht="15" customHeight="1">
      <c r="A1532" s="284" t="str">
        <f>IF('Data invoice'!J1648=0,"",'Data invoice'!K1648)</f>
        <v/>
      </c>
      <c r="B1532" s="284" t="str">
        <f>IF('Data invoice'!K1648=0,"",'Data invoice'!L1648)</f>
        <v/>
      </c>
      <c r="C1532" s="284" t="str">
        <f>IF('Data invoice'!L1648=0,"",'Data invoice'!M1648)</f>
        <v/>
      </c>
      <c r="D1532" s="284" t="str">
        <f>IF('Data invoice'!M1648=0,"",'Data invoice'!N1648)</f>
        <v/>
      </c>
      <c r="E1532" s="284" t="str">
        <f>IF('Data invoice'!N1648=0,"",'Data invoice'!O1648)</f>
        <v/>
      </c>
      <c r="F1532" s="284" t="str">
        <f>IF('Data invoice'!O1648=0,"",'Data invoice'!P1648)</f>
        <v/>
      </c>
      <c r="G1532" s="284" t="str">
        <f>IF('Data invoice'!P1648=0,"",'Data invoice'!Q1648)</f>
        <v/>
      </c>
      <c r="H1532" s="284" t="str">
        <f>IF('Data invoice'!Q1648=0,"",'Data invoice'!R1648)</f>
        <v/>
      </c>
      <c r="I1532" s="320" t="str">
        <f>IF('Data invoice'!R1648=0,"",'Data invoice'!S1648)</f>
        <v/>
      </c>
      <c r="J1532" s="367" t="str">
        <f>IF('Data invoice'!S1648=0,"",'Data invoice'!T1648)</f>
        <v/>
      </c>
      <c r="L1532" s="414"/>
      <c r="M1532" s="275"/>
      <c r="N1532" s="275"/>
      <c r="O1532" s="414"/>
      <c r="P1532" s="414"/>
      <c r="Q1532" s="414"/>
      <c r="R1532" s="414"/>
      <c r="S1532" s="414"/>
      <c r="T1532" s="414"/>
      <c r="U1532" s="414"/>
      <c r="V1532" s="414"/>
      <c r="W1532" s="414"/>
      <c r="X1532" s="414"/>
      <c r="Y1532" s="414"/>
      <c r="Z1532" s="414"/>
      <c r="AA1532" s="414"/>
      <c r="AB1532" s="414"/>
      <c r="AC1532" s="275"/>
      <c r="AD1532" s="275"/>
      <c r="AE1532" s="275"/>
      <c r="AF1532" s="275"/>
      <c r="AG1532" s="275"/>
      <c r="AH1532" s="275"/>
      <c r="AI1532" s="275"/>
      <c r="AJ1532" s="275"/>
      <c r="AK1532" s="275"/>
      <c r="AL1532" s="275"/>
    </row>
    <row r="1533" spans="1:38" s="329" customFormat="1" ht="15" customHeight="1">
      <c r="A1533" s="284" t="str">
        <f>IF('Data invoice'!J1649=0,"",'Data invoice'!K1649)</f>
        <v/>
      </c>
      <c r="B1533" s="284" t="str">
        <f>IF('Data invoice'!K1649=0,"",'Data invoice'!L1649)</f>
        <v/>
      </c>
      <c r="C1533" s="284" t="str">
        <f>IF('Data invoice'!L1649=0,"",'Data invoice'!M1649)</f>
        <v/>
      </c>
      <c r="D1533" s="284" t="str">
        <f>IF('Data invoice'!M1649=0,"",'Data invoice'!N1649)</f>
        <v/>
      </c>
      <c r="E1533" s="284" t="str">
        <f>IF('Data invoice'!N1649=0,"",'Data invoice'!O1649)</f>
        <v/>
      </c>
      <c r="F1533" s="284" t="str">
        <f>IF('Data invoice'!O1649=0,"",'Data invoice'!P1649)</f>
        <v/>
      </c>
      <c r="G1533" s="284" t="str">
        <f>IF('Data invoice'!P1649=0,"",'Data invoice'!Q1649)</f>
        <v/>
      </c>
      <c r="H1533" s="284" t="str">
        <f>IF('Data invoice'!Q1649=0,"",'Data invoice'!R1649)</f>
        <v/>
      </c>
      <c r="I1533" s="320" t="str">
        <f>IF('Data invoice'!R1649=0,"",'Data invoice'!S1649)</f>
        <v/>
      </c>
      <c r="J1533" s="367" t="str">
        <f>IF('Data invoice'!S1649=0,"",'Data invoice'!T1649)</f>
        <v/>
      </c>
      <c r="L1533" s="414"/>
      <c r="M1533" s="275"/>
      <c r="N1533" s="275"/>
      <c r="O1533" s="414"/>
      <c r="P1533" s="414"/>
      <c r="Q1533" s="414"/>
      <c r="R1533" s="414"/>
      <c r="S1533" s="414"/>
      <c r="T1533" s="414"/>
      <c r="U1533" s="414"/>
      <c r="V1533" s="414"/>
      <c r="W1533" s="414"/>
      <c r="X1533" s="414"/>
      <c r="Y1533" s="414"/>
      <c r="Z1533" s="414"/>
      <c r="AA1533" s="414"/>
      <c r="AB1533" s="414"/>
      <c r="AC1533" s="275"/>
      <c r="AD1533" s="275"/>
      <c r="AE1533" s="275"/>
      <c r="AF1533" s="275"/>
      <c r="AG1533" s="275"/>
      <c r="AH1533" s="275"/>
      <c r="AI1533" s="275"/>
      <c r="AJ1533" s="275"/>
      <c r="AK1533" s="275"/>
      <c r="AL1533" s="275"/>
    </row>
    <row r="1534" spans="1:38" s="329" customFormat="1" ht="15" customHeight="1">
      <c r="A1534" s="284" t="str">
        <f>IF('Data invoice'!J1650=0,"",'Data invoice'!K1650)</f>
        <v/>
      </c>
      <c r="B1534" s="284" t="str">
        <f>IF('Data invoice'!K1650=0,"",'Data invoice'!L1650)</f>
        <v/>
      </c>
      <c r="C1534" s="284" t="str">
        <f>IF('Data invoice'!L1650=0,"",'Data invoice'!M1650)</f>
        <v/>
      </c>
      <c r="D1534" s="284" t="str">
        <f>IF('Data invoice'!M1650=0,"",'Data invoice'!N1650)</f>
        <v/>
      </c>
      <c r="E1534" s="284" t="str">
        <f>IF('Data invoice'!N1650=0,"",'Data invoice'!O1650)</f>
        <v/>
      </c>
      <c r="F1534" s="284" t="str">
        <f>IF('Data invoice'!O1650=0,"",'Data invoice'!P1650)</f>
        <v/>
      </c>
      <c r="G1534" s="284" t="str">
        <f>IF('Data invoice'!P1650=0,"",'Data invoice'!Q1650)</f>
        <v/>
      </c>
      <c r="H1534" s="284" t="str">
        <f>IF('Data invoice'!Q1650=0,"",'Data invoice'!R1650)</f>
        <v/>
      </c>
      <c r="I1534" s="320" t="str">
        <f>IF('Data invoice'!R1650=0,"",'Data invoice'!S1650)</f>
        <v/>
      </c>
      <c r="J1534" s="367" t="str">
        <f>IF('Data invoice'!S1650=0,"",'Data invoice'!T1650)</f>
        <v/>
      </c>
      <c r="L1534" s="414"/>
      <c r="M1534" s="275"/>
      <c r="N1534" s="275"/>
      <c r="O1534" s="414"/>
      <c r="P1534" s="414"/>
      <c r="Q1534" s="414"/>
      <c r="R1534" s="414"/>
      <c r="S1534" s="414"/>
      <c r="T1534" s="414"/>
      <c r="U1534" s="414"/>
      <c r="V1534" s="414"/>
      <c r="W1534" s="414"/>
      <c r="X1534" s="414"/>
      <c r="Y1534" s="414"/>
      <c r="Z1534" s="414"/>
      <c r="AA1534" s="414"/>
      <c r="AB1534" s="414"/>
      <c r="AC1534" s="275"/>
      <c r="AD1534" s="275"/>
      <c r="AE1534" s="275"/>
      <c r="AF1534" s="275"/>
      <c r="AG1534" s="275"/>
      <c r="AH1534" s="275"/>
      <c r="AI1534" s="275"/>
      <c r="AJ1534" s="275"/>
      <c r="AK1534" s="275"/>
      <c r="AL1534" s="275"/>
    </row>
    <row r="1535" spans="1:38" s="329" customFormat="1" ht="15" customHeight="1">
      <c r="A1535" s="284" t="str">
        <f>IF('Data invoice'!J1651=0,"",'Data invoice'!K1651)</f>
        <v/>
      </c>
      <c r="B1535" s="284" t="str">
        <f>IF('Data invoice'!K1651=0,"",'Data invoice'!L1651)</f>
        <v/>
      </c>
      <c r="C1535" s="284" t="str">
        <f>IF('Data invoice'!L1651=0,"",'Data invoice'!M1651)</f>
        <v/>
      </c>
      <c r="D1535" s="284" t="str">
        <f>IF('Data invoice'!M1651=0,"",'Data invoice'!N1651)</f>
        <v/>
      </c>
      <c r="E1535" s="284" t="str">
        <f>IF('Data invoice'!N1651=0,"",'Data invoice'!O1651)</f>
        <v/>
      </c>
      <c r="F1535" s="284" t="str">
        <f>IF('Data invoice'!O1651=0,"",'Data invoice'!P1651)</f>
        <v/>
      </c>
      <c r="G1535" s="284" t="str">
        <f>IF('Data invoice'!P1651=0,"",'Data invoice'!Q1651)</f>
        <v/>
      </c>
      <c r="H1535" s="284" t="str">
        <f>IF('Data invoice'!Q1651=0,"",'Data invoice'!R1651)</f>
        <v/>
      </c>
      <c r="I1535" s="320" t="str">
        <f>IF('Data invoice'!R1651=0,"",'Data invoice'!S1651)</f>
        <v/>
      </c>
      <c r="J1535" s="367" t="str">
        <f>IF('Data invoice'!S1651=0,"",'Data invoice'!T1651)</f>
        <v/>
      </c>
      <c r="L1535" s="414"/>
      <c r="M1535" s="275"/>
      <c r="N1535" s="275"/>
      <c r="O1535" s="414"/>
      <c r="P1535" s="414"/>
      <c r="Q1535" s="414"/>
      <c r="R1535" s="414"/>
      <c r="S1535" s="414"/>
      <c r="T1535" s="414"/>
      <c r="U1535" s="414"/>
      <c r="V1535" s="414"/>
      <c r="W1535" s="414"/>
      <c r="X1535" s="414"/>
      <c r="Y1535" s="414"/>
      <c r="Z1535" s="414"/>
      <c r="AA1535" s="414"/>
      <c r="AB1535" s="414"/>
      <c r="AC1535" s="275"/>
      <c r="AD1535" s="275"/>
      <c r="AE1535" s="275"/>
      <c r="AF1535" s="275"/>
      <c r="AG1535" s="275"/>
      <c r="AH1535" s="275"/>
      <c r="AI1535" s="275"/>
      <c r="AJ1535" s="275"/>
      <c r="AK1535" s="275"/>
      <c r="AL1535" s="275"/>
    </row>
    <row r="1536" spans="1:38" s="329" customFormat="1" ht="15" customHeight="1">
      <c r="A1536" s="284" t="str">
        <f>IF('Data invoice'!J1652=0,"",'Data invoice'!K1652)</f>
        <v/>
      </c>
      <c r="B1536" s="284" t="str">
        <f>IF('Data invoice'!K1652=0,"",'Data invoice'!L1652)</f>
        <v/>
      </c>
      <c r="C1536" s="284" t="str">
        <f>IF('Data invoice'!L1652=0,"",'Data invoice'!M1652)</f>
        <v/>
      </c>
      <c r="D1536" s="284" t="str">
        <f>IF('Data invoice'!M1652=0,"",'Data invoice'!N1652)</f>
        <v/>
      </c>
      <c r="E1536" s="284" t="str">
        <f>IF('Data invoice'!N1652=0,"",'Data invoice'!O1652)</f>
        <v/>
      </c>
      <c r="F1536" s="284" t="str">
        <f>IF('Data invoice'!O1652=0,"",'Data invoice'!P1652)</f>
        <v/>
      </c>
      <c r="G1536" s="284" t="str">
        <f>IF('Data invoice'!P1652=0,"",'Data invoice'!Q1652)</f>
        <v/>
      </c>
      <c r="H1536" s="284" t="str">
        <f>IF('Data invoice'!Q1652=0,"",'Data invoice'!R1652)</f>
        <v/>
      </c>
      <c r="I1536" s="320" t="str">
        <f>IF('Data invoice'!R1652=0,"",'Data invoice'!S1652)</f>
        <v/>
      </c>
      <c r="J1536" s="367" t="str">
        <f>IF('Data invoice'!S1652=0,"",'Data invoice'!T1652)</f>
        <v/>
      </c>
      <c r="L1536" s="414"/>
      <c r="M1536" s="275"/>
      <c r="N1536" s="275"/>
      <c r="O1536" s="414"/>
      <c r="P1536" s="414"/>
      <c r="Q1536" s="414"/>
      <c r="R1536" s="414"/>
      <c r="S1536" s="414"/>
      <c r="T1536" s="414"/>
      <c r="U1536" s="414"/>
      <c r="V1536" s="414"/>
      <c r="W1536" s="414"/>
      <c r="X1536" s="414"/>
      <c r="Y1536" s="414"/>
      <c r="Z1536" s="414"/>
      <c r="AA1536" s="414"/>
      <c r="AB1536" s="414"/>
      <c r="AC1536" s="275"/>
      <c r="AD1536" s="275"/>
      <c r="AE1536" s="275"/>
      <c r="AF1536" s="275"/>
      <c r="AG1536" s="275"/>
      <c r="AH1536" s="275"/>
      <c r="AI1536" s="275"/>
      <c r="AJ1536" s="275"/>
      <c r="AK1536" s="275"/>
      <c r="AL1536" s="275"/>
    </row>
    <row r="1537" spans="1:38" s="329" customFormat="1" ht="15" customHeight="1">
      <c r="A1537" s="284" t="str">
        <f>IF('Data invoice'!J1653=0,"",'Data invoice'!K1653)</f>
        <v/>
      </c>
      <c r="B1537" s="284" t="str">
        <f>IF('Data invoice'!K1653=0,"",'Data invoice'!L1653)</f>
        <v/>
      </c>
      <c r="C1537" s="284" t="str">
        <f>IF('Data invoice'!L1653=0,"",'Data invoice'!M1653)</f>
        <v/>
      </c>
      <c r="D1537" s="284" t="str">
        <f>IF('Data invoice'!M1653=0,"",'Data invoice'!N1653)</f>
        <v/>
      </c>
      <c r="E1537" s="284" t="str">
        <f>IF('Data invoice'!N1653=0,"",'Data invoice'!O1653)</f>
        <v/>
      </c>
      <c r="F1537" s="284" t="str">
        <f>IF('Data invoice'!O1653=0,"",'Data invoice'!P1653)</f>
        <v/>
      </c>
      <c r="G1537" s="284" t="str">
        <f>IF('Data invoice'!P1653=0,"",'Data invoice'!Q1653)</f>
        <v/>
      </c>
      <c r="H1537" s="284" t="str">
        <f>IF('Data invoice'!Q1653=0,"",'Data invoice'!R1653)</f>
        <v/>
      </c>
      <c r="I1537" s="320" t="str">
        <f>IF('Data invoice'!R1653=0,"",'Data invoice'!S1653)</f>
        <v/>
      </c>
      <c r="J1537" s="367" t="str">
        <f>IF('Data invoice'!S1653=0,"",'Data invoice'!T1653)</f>
        <v/>
      </c>
      <c r="L1537" s="414"/>
      <c r="M1537" s="275"/>
      <c r="N1537" s="275"/>
      <c r="O1537" s="414"/>
      <c r="P1537" s="414"/>
      <c r="Q1537" s="414"/>
      <c r="R1537" s="414"/>
      <c r="S1537" s="414"/>
      <c r="T1537" s="414"/>
      <c r="U1537" s="414"/>
      <c r="V1537" s="414"/>
      <c r="W1537" s="414"/>
      <c r="X1537" s="414"/>
      <c r="Y1537" s="414"/>
      <c r="Z1537" s="414"/>
      <c r="AA1537" s="414"/>
      <c r="AB1537" s="414"/>
      <c r="AC1537" s="275"/>
      <c r="AD1537" s="275"/>
      <c r="AE1537" s="275"/>
      <c r="AF1537" s="275"/>
      <c r="AG1537" s="275"/>
      <c r="AH1537" s="275"/>
      <c r="AI1537" s="275"/>
      <c r="AJ1537" s="275"/>
      <c r="AK1537" s="275"/>
      <c r="AL1537" s="275"/>
    </row>
    <row r="1538" spans="1:38" s="329" customFormat="1" ht="15" customHeight="1">
      <c r="A1538" s="284" t="str">
        <f>IF('Data invoice'!J1654=0,"",'Data invoice'!K1654)</f>
        <v/>
      </c>
      <c r="B1538" s="284" t="str">
        <f>IF('Data invoice'!K1654=0,"",'Data invoice'!L1654)</f>
        <v/>
      </c>
      <c r="C1538" s="284" t="str">
        <f>IF('Data invoice'!L1654=0,"",'Data invoice'!M1654)</f>
        <v/>
      </c>
      <c r="D1538" s="284" t="str">
        <f>IF('Data invoice'!M1654=0,"",'Data invoice'!N1654)</f>
        <v/>
      </c>
      <c r="E1538" s="284" t="str">
        <f>IF('Data invoice'!N1654=0,"",'Data invoice'!O1654)</f>
        <v/>
      </c>
      <c r="F1538" s="284" t="str">
        <f>IF('Data invoice'!O1654=0,"",'Data invoice'!P1654)</f>
        <v/>
      </c>
      <c r="G1538" s="284" t="str">
        <f>IF('Data invoice'!P1654=0,"",'Data invoice'!Q1654)</f>
        <v/>
      </c>
      <c r="H1538" s="284" t="str">
        <f>IF('Data invoice'!Q1654=0,"",'Data invoice'!R1654)</f>
        <v/>
      </c>
      <c r="I1538" s="320" t="str">
        <f>IF('Data invoice'!R1654=0,"",'Data invoice'!S1654)</f>
        <v/>
      </c>
      <c r="J1538" s="367" t="str">
        <f>IF('Data invoice'!S1654=0,"",'Data invoice'!T1654)</f>
        <v/>
      </c>
      <c r="L1538" s="414"/>
      <c r="M1538" s="275"/>
      <c r="N1538" s="275"/>
      <c r="O1538" s="414"/>
      <c r="P1538" s="414"/>
      <c r="Q1538" s="414"/>
      <c r="R1538" s="414"/>
      <c r="S1538" s="414"/>
      <c r="T1538" s="414"/>
      <c r="U1538" s="414"/>
      <c r="V1538" s="414"/>
      <c r="W1538" s="414"/>
      <c r="X1538" s="414"/>
      <c r="Y1538" s="414"/>
      <c r="Z1538" s="414"/>
      <c r="AA1538" s="414"/>
      <c r="AB1538" s="414"/>
      <c r="AC1538" s="275"/>
      <c r="AD1538" s="275"/>
      <c r="AE1538" s="275"/>
      <c r="AF1538" s="275"/>
      <c r="AG1538" s="275"/>
      <c r="AH1538" s="275"/>
      <c r="AI1538" s="275"/>
      <c r="AJ1538" s="275"/>
      <c r="AK1538" s="275"/>
      <c r="AL1538" s="275"/>
    </row>
    <row r="1539" spans="1:38" s="329" customFormat="1" ht="15" customHeight="1">
      <c r="A1539" s="284" t="str">
        <f>IF('Data invoice'!J1655=0,"",'Data invoice'!K1655)</f>
        <v/>
      </c>
      <c r="B1539" s="284" t="str">
        <f>IF('Data invoice'!K1655=0,"",'Data invoice'!L1655)</f>
        <v/>
      </c>
      <c r="C1539" s="284" t="str">
        <f>IF('Data invoice'!L1655=0,"",'Data invoice'!M1655)</f>
        <v/>
      </c>
      <c r="D1539" s="284" t="str">
        <f>IF('Data invoice'!M1655=0,"",'Data invoice'!N1655)</f>
        <v/>
      </c>
      <c r="E1539" s="284" t="str">
        <f>IF('Data invoice'!N1655=0,"",'Data invoice'!O1655)</f>
        <v/>
      </c>
      <c r="F1539" s="284" t="str">
        <f>IF('Data invoice'!O1655=0,"",'Data invoice'!P1655)</f>
        <v/>
      </c>
      <c r="G1539" s="284" t="str">
        <f>IF('Data invoice'!P1655=0,"",'Data invoice'!Q1655)</f>
        <v/>
      </c>
      <c r="H1539" s="284" t="str">
        <f>IF('Data invoice'!Q1655=0,"",'Data invoice'!R1655)</f>
        <v/>
      </c>
      <c r="I1539" s="320" t="str">
        <f>IF('Data invoice'!R1655=0,"",'Data invoice'!S1655)</f>
        <v/>
      </c>
      <c r="J1539" s="367" t="str">
        <f>IF('Data invoice'!S1655=0,"",'Data invoice'!T1655)</f>
        <v/>
      </c>
      <c r="L1539" s="414"/>
      <c r="M1539" s="275"/>
      <c r="N1539" s="275"/>
      <c r="O1539" s="414"/>
      <c r="P1539" s="414"/>
      <c r="Q1539" s="414"/>
      <c r="R1539" s="414"/>
      <c r="S1539" s="414"/>
      <c r="T1539" s="414"/>
      <c r="U1539" s="414"/>
      <c r="V1539" s="414"/>
      <c r="W1539" s="414"/>
      <c r="X1539" s="414"/>
      <c r="Y1539" s="414"/>
      <c r="Z1539" s="414"/>
      <c r="AA1539" s="414"/>
      <c r="AB1539" s="414"/>
      <c r="AC1539" s="275"/>
      <c r="AD1539" s="275"/>
      <c r="AE1539" s="275"/>
      <c r="AF1539" s="275"/>
      <c r="AG1539" s="275"/>
      <c r="AH1539" s="275"/>
      <c r="AI1539" s="275"/>
      <c r="AJ1539" s="275"/>
      <c r="AK1539" s="275"/>
      <c r="AL1539" s="275"/>
    </row>
    <row r="1540" spans="1:38" s="329" customFormat="1" ht="15" customHeight="1">
      <c r="A1540" s="284" t="str">
        <f>IF('Data invoice'!J1656=0,"",'Data invoice'!K1656)</f>
        <v/>
      </c>
      <c r="B1540" s="284" t="str">
        <f>IF('Data invoice'!K1656=0,"",'Data invoice'!L1656)</f>
        <v/>
      </c>
      <c r="C1540" s="284" t="str">
        <f>IF('Data invoice'!L1656=0,"",'Data invoice'!M1656)</f>
        <v/>
      </c>
      <c r="D1540" s="284" t="str">
        <f>IF('Data invoice'!M1656=0,"",'Data invoice'!N1656)</f>
        <v/>
      </c>
      <c r="E1540" s="284" t="str">
        <f>IF('Data invoice'!N1656=0,"",'Data invoice'!O1656)</f>
        <v/>
      </c>
      <c r="F1540" s="284" t="str">
        <f>IF('Data invoice'!O1656=0,"",'Data invoice'!P1656)</f>
        <v/>
      </c>
      <c r="G1540" s="284" t="str">
        <f>IF('Data invoice'!P1656=0,"",'Data invoice'!Q1656)</f>
        <v/>
      </c>
      <c r="H1540" s="284" t="str">
        <f>IF('Data invoice'!Q1656=0,"",'Data invoice'!R1656)</f>
        <v/>
      </c>
      <c r="I1540" s="320" t="str">
        <f>IF('Data invoice'!R1656=0,"",'Data invoice'!S1656)</f>
        <v/>
      </c>
      <c r="J1540" s="367" t="str">
        <f>IF('Data invoice'!S1656=0,"",'Data invoice'!T1656)</f>
        <v/>
      </c>
      <c r="L1540" s="414"/>
      <c r="M1540" s="275"/>
      <c r="N1540" s="275"/>
      <c r="O1540" s="414"/>
      <c r="P1540" s="414"/>
      <c r="Q1540" s="414"/>
      <c r="R1540" s="414"/>
      <c r="S1540" s="414"/>
      <c r="T1540" s="414"/>
      <c r="U1540" s="414"/>
      <c r="V1540" s="414"/>
      <c r="W1540" s="414"/>
      <c r="X1540" s="414"/>
      <c r="Y1540" s="414"/>
      <c r="Z1540" s="414"/>
      <c r="AA1540" s="414"/>
      <c r="AB1540" s="414"/>
      <c r="AC1540" s="275"/>
      <c r="AD1540" s="275"/>
      <c r="AE1540" s="275"/>
      <c r="AF1540" s="275"/>
      <c r="AG1540" s="275"/>
      <c r="AH1540" s="275"/>
      <c r="AI1540" s="275"/>
      <c r="AJ1540" s="275"/>
      <c r="AK1540" s="275"/>
      <c r="AL1540" s="275"/>
    </row>
    <row r="1541" spans="1:38" s="329" customFormat="1" ht="15" customHeight="1">
      <c r="A1541" s="284" t="str">
        <f>IF('Data invoice'!J1657=0,"",'Data invoice'!K1657)</f>
        <v/>
      </c>
      <c r="B1541" s="284" t="str">
        <f>IF('Data invoice'!K1657=0,"",'Data invoice'!L1657)</f>
        <v/>
      </c>
      <c r="C1541" s="284" t="str">
        <f>IF('Data invoice'!L1657=0,"",'Data invoice'!M1657)</f>
        <v/>
      </c>
      <c r="D1541" s="284" t="str">
        <f>IF('Data invoice'!M1657=0,"",'Data invoice'!N1657)</f>
        <v/>
      </c>
      <c r="E1541" s="284" t="str">
        <f>IF('Data invoice'!N1657=0,"",'Data invoice'!O1657)</f>
        <v/>
      </c>
      <c r="F1541" s="284" t="str">
        <f>IF('Data invoice'!O1657=0,"",'Data invoice'!P1657)</f>
        <v/>
      </c>
      <c r="G1541" s="284" t="str">
        <f>IF('Data invoice'!P1657=0,"",'Data invoice'!Q1657)</f>
        <v/>
      </c>
      <c r="H1541" s="284" t="str">
        <f>IF('Data invoice'!Q1657=0,"",'Data invoice'!R1657)</f>
        <v/>
      </c>
      <c r="I1541" s="320" t="str">
        <f>IF('Data invoice'!R1657=0,"",'Data invoice'!S1657)</f>
        <v/>
      </c>
      <c r="J1541" s="367" t="str">
        <f>IF('Data invoice'!S1657=0,"",'Data invoice'!T1657)</f>
        <v/>
      </c>
      <c r="L1541" s="414"/>
      <c r="M1541" s="275"/>
      <c r="N1541" s="275"/>
      <c r="O1541" s="414"/>
      <c r="P1541" s="414"/>
      <c r="Q1541" s="414"/>
      <c r="R1541" s="414"/>
      <c r="S1541" s="414"/>
      <c r="T1541" s="414"/>
      <c r="U1541" s="414"/>
      <c r="V1541" s="414"/>
      <c r="W1541" s="414"/>
      <c r="X1541" s="414"/>
      <c r="Y1541" s="414"/>
      <c r="Z1541" s="414"/>
      <c r="AA1541" s="414"/>
      <c r="AB1541" s="414"/>
      <c r="AC1541" s="275"/>
      <c r="AD1541" s="275"/>
      <c r="AE1541" s="275"/>
      <c r="AF1541" s="275"/>
      <c r="AG1541" s="275"/>
      <c r="AH1541" s="275"/>
      <c r="AI1541" s="275"/>
      <c r="AJ1541" s="275"/>
      <c r="AK1541" s="275"/>
      <c r="AL1541" s="275"/>
    </row>
    <row r="1542" spans="1:38" s="329" customFormat="1" ht="15" customHeight="1">
      <c r="A1542" s="284" t="str">
        <f>IF('Data invoice'!J1658=0,"",'Data invoice'!K1658)</f>
        <v/>
      </c>
      <c r="B1542" s="284" t="str">
        <f>IF('Data invoice'!K1658=0,"",'Data invoice'!L1658)</f>
        <v/>
      </c>
      <c r="C1542" s="284" t="str">
        <f>IF('Data invoice'!L1658=0,"",'Data invoice'!M1658)</f>
        <v/>
      </c>
      <c r="D1542" s="284" t="str">
        <f>IF('Data invoice'!M1658=0,"",'Data invoice'!N1658)</f>
        <v/>
      </c>
      <c r="E1542" s="284" t="str">
        <f>IF('Data invoice'!N1658=0,"",'Data invoice'!O1658)</f>
        <v/>
      </c>
      <c r="F1542" s="284" t="str">
        <f>IF('Data invoice'!O1658=0,"",'Data invoice'!P1658)</f>
        <v/>
      </c>
      <c r="G1542" s="284" t="str">
        <f>IF('Data invoice'!P1658=0,"",'Data invoice'!Q1658)</f>
        <v/>
      </c>
      <c r="H1542" s="284" t="str">
        <f>IF('Data invoice'!Q1658=0,"",'Data invoice'!R1658)</f>
        <v/>
      </c>
      <c r="I1542" s="320" t="str">
        <f>IF('Data invoice'!R1658=0,"",'Data invoice'!S1658)</f>
        <v/>
      </c>
      <c r="J1542" s="367" t="str">
        <f>IF('Data invoice'!S1658=0,"",'Data invoice'!T1658)</f>
        <v/>
      </c>
      <c r="L1542" s="414"/>
      <c r="M1542" s="275"/>
      <c r="N1542" s="275"/>
      <c r="O1542" s="414"/>
      <c r="P1542" s="414"/>
      <c r="Q1542" s="414"/>
      <c r="R1542" s="414"/>
      <c r="S1542" s="414"/>
      <c r="T1542" s="414"/>
      <c r="U1542" s="414"/>
      <c r="V1542" s="414"/>
      <c r="W1542" s="414"/>
      <c r="X1542" s="414"/>
      <c r="Y1542" s="414"/>
      <c r="Z1542" s="414"/>
      <c r="AA1542" s="414"/>
      <c r="AB1542" s="414"/>
      <c r="AC1542" s="275"/>
      <c r="AD1542" s="275"/>
      <c r="AE1542" s="275"/>
      <c r="AF1542" s="275"/>
      <c r="AG1542" s="275"/>
      <c r="AH1542" s="275"/>
      <c r="AI1542" s="275"/>
      <c r="AJ1542" s="275"/>
      <c r="AK1542" s="275"/>
      <c r="AL1542" s="275"/>
    </row>
    <row r="1543" spans="1:38" s="329" customFormat="1" ht="15" customHeight="1">
      <c r="A1543" s="284" t="str">
        <f>IF('Data invoice'!J1659=0,"",'Data invoice'!K1659)</f>
        <v/>
      </c>
      <c r="B1543" s="284" t="str">
        <f>IF('Data invoice'!K1659=0,"",'Data invoice'!L1659)</f>
        <v/>
      </c>
      <c r="C1543" s="284" t="str">
        <f>IF('Data invoice'!L1659=0,"",'Data invoice'!M1659)</f>
        <v/>
      </c>
      <c r="D1543" s="284" t="str">
        <f>IF('Data invoice'!M1659=0,"",'Data invoice'!N1659)</f>
        <v/>
      </c>
      <c r="E1543" s="284" t="str">
        <f>IF('Data invoice'!N1659=0,"",'Data invoice'!O1659)</f>
        <v/>
      </c>
      <c r="F1543" s="284" t="str">
        <f>IF('Data invoice'!O1659=0,"",'Data invoice'!P1659)</f>
        <v/>
      </c>
      <c r="G1543" s="284" t="str">
        <f>IF('Data invoice'!P1659=0,"",'Data invoice'!Q1659)</f>
        <v/>
      </c>
      <c r="H1543" s="284" t="str">
        <f>IF('Data invoice'!Q1659=0,"",'Data invoice'!R1659)</f>
        <v/>
      </c>
      <c r="I1543" s="320" t="str">
        <f>IF('Data invoice'!R1659=0,"",'Data invoice'!S1659)</f>
        <v/>
      </c>
      <c r="J1543" s="367" t="str">
        <f>IF('Data invoice'!S1659=0,"",'Data invoice'!T1659)</f>
        <v/>
      </c>
      <c r="L1543" s="414"/>
      <c r="M1543" s="275"/>
      <c r="N1543" s="275"/>
      <c r="O1543" s="414"/>
      <c r="P1543" s="414"/>
      <c r="Q1543" s="414"/>
      <c r="R1543" s="414"/>
      <c r="S1543" s="414"/>
      <c r="T1543" s="414"/>
      <c r="U1543" s="414"/>
      <c r="V1543" s="414"/>
      <c r="W1543" s="414"/>
      <c r="X1543" s="414"/>
      <c r="Y1543" s="414"/>
      <c r="Z1543" s="414"/>
      <c r="AA1543" s="414"/>
      <c r="AB1543" s="414"/>
      <c r="AC1543" s="275"/>
      <c r="AD1543" s="275"/>
      <c r="AE1543" s="275"/>
      <c r="AF1543" s="275"/>
      <c r="AG1543" s="275"/>
      <c r="AH1543" s="275"/>
      <c r="AI1543" s="275"/>
      <c r="AJ1543" s="275"/>
      <c r="AK1543" s="275"/>
      <c r="AL1543" s="275"/>
    </row>
    <row r="1544" spans="1:38" s="329" customFormat="1" ht="15" customHeight="1">
      <c r="A1544" s="284" t="str">
        <f>IF('Data invoice'!J1660=0,"",'Data invoice'!K1660)</f>
        <v/>
      </c>
      <c r="B1544" s="284" t="str">
        <f>IF('Data invoice'!K1660=0,"",'Data invoice'!L1660)</f>
        <v/>
      </c>
      <c r="C1544" s="284" t="str">
        <f>IF('Data invoice'!L1660=0,"",'Data invoice'!M1660)</f>
        <v/>
      </c>
      <c r="D1544" s="284" t="str">
        <f>IF('Data invoice'!M1660=0,"",'Data invoice'!N1660)</f>
        <v/>
      </c>
      <c r="E1544" s="284" t="str">
        <f>IF('Data invoice'!N1660=0,"",'Data invoice'!O1660)</f>
        <v/>
      </c>
      <c r="F1544" s="284" t="str">
        <f>IF('Data invoice'!O1660=0,"",'Data invoice'!P1660)</f>
        <v/>
      </c>
      <c r="G1544" s="284" t="str">
        <f>IF('Data invoice'!P1660=0,"",'Data invoice'!Q1660)</f>
        <v/>
      </c>
      <c r="H1544" s="284" t="str">
        <f>IF('Data invoice'!Q1660=0,"",'Data invoice'!R1660)</f>
        <v/>
      </c>
      <c r="I1544" s="320" t="str">
        <f>IF('Data invoice'!R1660=0,"",'Data invoice'!S1660)</f>
        <v/>
      </c>
      <c r="J1544" s="367" t="str">
        <f>IF('Data invoice'!S1660=0,"",'Data invoice'!T1660)</f>
        <v/>
      </c>
      <c r="L1544" s="414"/>
      <c r="M1544" s="275"/>
      <c r="N1544" s="275"/>
      <c r="O1544" s="414"/>
      <c r="P1544" s="414"/>
      <c r="Q1544" s="414"/>
      <c r="R1544" s="414"/>
      <c r="S1544" s="414"/>
      <c r="T1544" s="414"/>
      <c r="U1544" s="414"/>
      <c r="V1544" s="414"/>
      <c r="W1544" s="414"/>
      <c r="X1544" s="414"/>
      <c r="Y1544" s="414"/>
      <c r="Z1544" s="414"/>
      <c r="AA1544" s="414"/>
      <c r="AB1544" s="414"/>
      <c r="AC1544" s="275"/>
      <c r="AD1544" s="275"/>
      <c r="AE1544" s="275"/>
      <c r="AF1544" s="275"/>
      <c r="AG1544" s="275"/>
      <c r="AH1544" s="275"/>
      <c r="AI1544" s="275"/>
      <c r="AJ1544" s="275"/>
      <c r="AK1544" s="275"/>
      <c r="AL1544" s="275"/>
    </row>
    <row r="1545" spans="1:38" s="329" customFormat="1" ht="15" customHeight="1">
      <c r="A1545" s="284" t="str">
        <f>IF('Data invoice'!J1661=0,"",'Data invoice'!K1661)</f>
        <v/>
      </c>
      <c r="B1545" s="284" t="str">
        <f>IF('Data invoice'!K1661=0,"",'Data invoice'!L1661)</f>
        <v/>
      </c>
      <c r="C1545" s="284" t="str">
        <f>IF('Data invoice'!L1661=0,"",'Data invoice'!M1661)</f>
        <v/>
      </c>
      <c r="D1545" s="284" t="str">
        <f>IF('Data invoice'!M1661=0,"",'Data invoice'!N1661)</f>
        <v/>
      </c>
      <c r="E1545" s="284" t="str">
        <f>IF('Data invoice'!N1661=0,"",'Data invoice'!O1661)</f>
        <v/>
      </c>
      <c r="F1545" s="284" t="str">
        <f>IF('Data invoice'!O1661=0,"",'Data invoice'!P1661)</f>
        <v/>
      </c>
      <c r="G1545" s="284" t="str">
        <f>IF('Data invoice'!P1661=0,"",'Data invoice'!Q1661)</f>
        <v/>
      </c>
      <c r="H1545" s="284" t="str">
        <f>IF('Data invoice'!Q1661=0,"",'Data invoice'!R1661)</f>
        <v/>
      </c>
      <c r="I1545" s="320" t="str">
        <f>IF('Data invoice'!R1661=0,"",'Data invoice'!S1661)</f>
        <v/>
      </c>
      <c r="J1545" s="367" t="str">
        <f>IF('Data invoice'!S1661=0,"",'Data invoice'!T1661)</f>
        <v/>
      </c>
      <c r="L1545" s="414"/>
      <c r="M1545" s="275"/>
      <c r="N1545" s="275"/>
      <c r="O1545" s="414"/>
      <c r="P1545" s="414"/>
      <c r="Q1545" s="414"/>
      <c r="R1545" s="414"/>
      <c r="S1545" s="414"/>
      <c r="T1545" s="414"/>
      <c r="U1545" s="414"/>
      <c r="V1545" s="414"/>
      <c r="W1545" s="414"/>
      <c r="X1545" s="414"/>
      <c r="Y1545" s="414"/>
      <c r="Z1545" s="414"/>
      <c r="AA1545" s="414"/>
      <c r="AB1545" s="414"/>
      <c r="AC1545" s="275"/>
      <c r="AD1545" s="275"/>
      <c r="AE1545" s="275"/>
      <c r="AF1545" s="275"/>
      <c r="AG1545" s="275"/>
      <c r="AH1545" s="275"/>
      <c r="AI1545" s="275"/>
      <c r="AJ1545" s="275"/>
      <c r="AK1545" s="275"/>
      <c r="AL1545" s="275"/>
    </row>
    <row r="1546" spans="1:38" s="329" customFormat="1" ht="15" customHeight="1">
      <c r="A1546" s="284" t="str">
        <f>IF('Data invoice'!J1662=0,"",'Data invoice'!K1662)</f>
        <v/>
      </c>
      <c r="B1546" s="284" t="str">
        <f>IF('Data invoice'!K1662=0,"",'Data invoice'!L1662)</f>
        <v/>
      </c>
      <c r="C1546" s="284" t="str">
        <f>IF('Data invoice'!L1662=0,"",'Data invoice'!M1662)</f>
        <v/>
      </c>
      <c r="D1546" s="284" t="str">
        <f>IF('Data invoice'!M1662=0,"",'Data invoice'!N1662)</f>
        <v/>
      </c>
      <c r="E1546" s="284" t="str">
        <f>IF('Data invoice'!N1662=0,"",'Data invoice'!O1662)</f>
        <v/>
      </c>
      <c r="F1546" s="284" t="str">
        <f>IF('Data invoice'!O1662=0,"",'Data invoice'!P1662)</f>
        <v/>
      </c>
      <c r="G1546" s="284" t="str">
        <f>IF('Data invoice'!P1662=0,"",'Data invoice'!Q1662)</f>
        <v/>
      </c>
      <c r="H1546" s="284" t="str">
        <f>IF('Data invoice'!Q1662=0,"",'Data invoice'!R1662)</f>
        <v/>
      </c>
      <c r="I1546" s="320" t="str">
        <f>IF('Data invoice'!R1662=0,"",'Data invoice'!S1662)</f>
        <v/>
      </c>
      <c r="J1546" s="367" t="str">
        <f>IF('Data invoice'!S1662=0,"",'Data invoice'!T1662)</f>
        <v/>
      </c>
      <c r="L1546" s="414"/>
      <c r="M1546" s="275"/>
      <c r="N1546" s="275"/>
      <c r="O1546" s="414"/>
      <c r="P1546" s="414"/>
      <c r="Q1546" s="414"/>
      <c r="R1546" s="414"/>
      <c r="S1546" s="414"/>
      <c r="T1546" s="414"/>
      <c r="U1546" s="414"/>
      <c r="V1546" s="414"/>
      <c r="W1546" s="414"/>
      <c r="X1546" s="414"/>
      <c r="Y1546" s="414"/>
      <c r="Z1546" s="414"/>
      <c r="AA1546" s="414"/>
      <c r="AB1546" s="414"/>
      <c r="AC1546" s="275"/>
      <c r="AD1546" s="275"/>
      <c r="AE1546" s="275"/>
      <c r="AF1546" s="275"/>
      <c r="AG1546" s="275"/>
      <c r="AH1546" s="275"/>
      <c r="AI1546" s="275"/>
      <c r="AJ1546" s="275"/>
      <c r="AK1546" s="275"/>
      <c r="AL1546" s="275"/>
    </row>
    <row r="1547" spans="1:38" s="329" customFormat="1" ht="15" customHeight="1">
      <c r="A1547" s="284" t="str">
        <f>IF('Data invoice'!J1663=0,"",'Data invoice'!K1663)</f>
        <v/>
      </c>
      <c r="B1547" s="284" t="str">
        <f>IF('Data invoice'!K1663=0,"",'Data invoice'!L1663)</f>
        <v/>
      </c>
      <c r="C1547" s="284" t="str">
        <f>IF('Data invoice'!L1663=0,"",'Data invoice'!M1663)</f>
        <v/>
      </c>
      <c r="D1547" s="284" t="str">
        <f>IF('Data invoice'!M1663=0,"",'Data invoice'!N1663)</f>
        <v/>
      </c>
      <c r="E1547" s="284" t="str">
        <f>IF('Data invoice'!N1663=0,"",'Data invoice'!O1663)</f>
        <v/>
      </c>
      <c r="F1547" s="284" t="str">
        <f>IF('Data invoice'!O1663=0,"",'Data invoice'!P1663)</f>
        <v/>
      </c>
      <c r="G1547" s="284" t="str">
        <f>IF('Data invoice'!P1663=0,"",'Data invoice'!Q1663)</f>
        <v/>
      </c>
      <c r="H1547" s="284" t="str">
        <f>IF('Data invoice'!Q1663=0,"",'Data invoice'!R1663)</f>
        <v/>
      </c>
      <c r="I1547" s="320" t="str">
        <f>IF('Data invoice'!R1663=0,"",'Data invoice'!S1663)</f>
        <v/>
      </c>
      <c r="J1547" s="367" t="str">
        <f>IF('Data invoice'!S1663=0,"",'Data invoice'!T1663)</f>
        <v/>
      </c>
      <c r="L1547" s="414"/>
      <c r="M1547" s="275"/>
      <c r="N1547" s="275"/>
      <c r="O1547" s="414"/>
      <c r="P1547" s="414"/>
      <c r="Q1547" s="414"/>
      <c r="R1547" s="414"/>
      <c r="S1547" s="414"/>
      <c r="T1547" s="414"/>
      <c r="U1547" s="414"/>
      <c r="V1547" s="414"/>
      <c r="W1547" s="414"/>
      <c r="X1547" s="414"/>
      <c r="Y1547" s="414"/>
      <c r="Z1547" s="414"/>
      <c r="AA1547" s="414"/>
      <c r="AB1547" s="414"/>
      <c r="AC1547" s="275"/>
      <c r="AD1547" s="275"/>
      <c r="AE1547" s="275"/>
      <c r="AF1547" s="275"/>
      <c r="AG1547" s="275"/>
      <c r="AH1547" s="275"/>
      <c r="AI1547" s="275"/>
      <c r="AJ1547" s="275"/>
      <c r="AK1547" s="275"/>
      <c r="AL1547" s="275"/>
    </row>
    <row r="1548" spans="1:38" s="329" customFormat="1" ht="15" customHeight="1">
      <c r="A1548" s="284" t="str">
        <f>IF('Data invoice'!J1664=0,"",'Data invoice'!K1664)</f>
        <v/>
      </c>
      <c r="B1548" s="284" t="str">
        <f>IF('Data invoice'!K1664=0,"",'Data invoice'!L1664)</f>
        <v/>
      </c>
      <c r="C1548" s="284" t="str">
        <f>IF('Data invoice'!L1664=0,"",'Data invoice'!M1664)</f>
        <v/>
      </c>
      <c r="D1548" s="284" t="str">
        <f>IF('Data invoice'!M1664=0,"",'Data invoice'!N1664)</f>
        <v/>
      </c>
      <c r="E1548" s="284" t="str">
        <f>IF('Data invoice'!N1664=0,"",'Data invoice'!O1664)</f>
        <v/>
      </c>
      <c r="F1548" s="284" t="str">
        <f>IF('Data invoice'!O1664=0,"",'Data invoice'!P1664)</f>
        <v/>
      </c>
      <c r="G1548" s="284" t="str">
        <f>IF('Data invoice'!P1664=0,"",'Data invoice'!Q1664)</f>
        <v/>
      </c>
      <c r="H1548" s="284" t="str">
        <f>IF('Data invoice'!Q1664=0,"",'Data invoice'!R1664)</f>
        <v/>
      </c>
      <c r="I1548" s="320" t="str">
        <f>IF('Data invoice'!R1664=0,"",'Data invoice'!S1664)</f>
        <v/>
      </c>
      <c r="J1548" s="367" t="str">
        <f>IF('Data invoice'!S1664=0,"",'Data invoice'!T1664)</f>
        <v/>
      </c>
      <c r="L1548" s="414"/>
      <c r="M1548" s="275"/>
      <c r="N1548" s="275"/>
      <c r="O1548" s="414"/>
      <c r="P1548" s="414"/>
      <c r="Q1548" s="414"/>
      <c r="R1548" s="414"/>
      <c r="S1548" s="414"/>
      <c r="T1548" s="414"/>
      <c r="U1548" s="414"/>
      <c r="V1548" s="414"/>
      <c r="W1548" s="414"/>
      <c r="X1548" s="414"/>
      <c r="Y1548" s="414"/>
      <c r="Z1548" s="414"/>
      <c r="AA1548" s="414"/>
      <c r="AB1548" s="414"/>
      <c r="AC1548" s="275"/>
      <c r="AD1548" s="275"/>
      <c r="AE1548" s="275"/>
      <c r="AF1548" s="275"/>
      <c r="AG1548" s="275"/>
      <c r="AH1548" s="275"/>
      <c r="AI1548" s="275"/>
      <c r="AJ1548" s="275"/>
      <c r="AK1548" s="275"/>
      <c r="AL1548" s="275"/>
    </row>
    <row r="1549" spans="1:38" s="329" customFormat="1" ht="15" customHeight="1">
      <c r="A1549" s="284" t="str">
        <f>IF('Data invoice'!J1665=0,"",'Data invoice'!K1665)</f>
        <v/>
      </c>
      <c r="B1549" s="284" t="str">
        <f>IF('Data invoice'!K1665=0,"",'Data invoice'!L1665)</f>
        <v/>
      </c>
      <c r="C1549" s="284" t="str">
        <f>IF('Data invoice'!L1665=0,"",'Data invoice'!M1665)</f>
        <v/>
      </c>
      <c r="D1549" s="284" t="str">
        <f>IF('Data invoice'!M1665=0,"",'Data invoice'!N1665)</f>
        <v/>
      </c>
      <c r="E1549" s="284" t="str">
        <f>IF('Data invoice'!N1665=0,"",'Data invoice'!O1665)</f>
        <v/>
      </c>
      <c r="F1549" s="284" t="str">
        <f>IF('Data invoice'!O1665=0,"",'Data invoice'!P1665)</f>
        <v/>
      </c>
      <c r="G1549" s="284" t="str">
        <f>IF('Data invoice'!P1665=0,"",'Data invoice'!Q1665)</f>
        <v/>
      </c>
      <c r="H1549" s="284" t="str">
        <f>IF('Data invoice'!Q1665=0,"",'Data invoice'!R1665)</f>
        <v/>
      </c>
      <c r="I1549" s="320" t="str">
        <f>IF('Data invoice'!R1665=0,"",'Data invoice'!S1665)</f>
        <v/>
      </c>
      <c r="J1549" s="367" t="str">
        <f>IF('Data invoice'!S1665=0,"",'Data invoice'!T1665)</f>
        <v/>
      </c>
      <c r="L1549" s="414"/>
      <c r="M1549" s="275"/>
      <c r="N1549" s="275"/>
      <c r="O1549" s="414"/>
      <c r="P1549" s="414"/>
      <c r="Q1549" s="414"/>
      <c r="R1549" s="414"/>
      <c r="S1549" s="414"/>
      <c r="T1549" s="414"/>
      <c r="U1549" s="414"/>
      <c r="V1549" s="414"/>
      <c r="W1549" s="414"/>
      <c r="X1549" s="414"/>
      <c r="Y1549" s="414"/>
      <c r="Z1549" s="414"/>
      <c r="AA1549" s="414"/>
      <c r="AB1549" s="414"/>
      <c r="AC1549" s="275"/>
      <c r="AD1549" s="275"/>
      <c r="AE1549" s="275"/>
      <c r="AF1549" s="275"/>
      <c r="AG1549" s="275"/>
      <c r="AH1549" s="275"/>
      <c r="AI1549" s="275"/>
      <c r="AJ1549" s="275"/>
      <c r="AK1549" s="275"/>
      <c r="AL1549" s="275"/>
    </row>
    <row r="1550" spans="1:38" s="329" customFormat="1" ht="15" customHeight="1">
      <c r="A1550" s="284" t="str">
        <f>IF('Data invoice'!J1666=0,"",'Data invoice'!K1666)</f>
        <v/>
      </c>
      <c r="B1550" s="284" t="str">
        <f>IF('Data invoice'!K1666=0,"",'Data invoice'!L1666)</f>
        <v/>
      </c>
      <c r="C1550" s="284" t="str">
        <f>IF('Data invoice'!L1666=0,"",'Data invoice'!M1666)</f>
        <v/>
      </c>
      <c r="D1550" s="284" t="str">
        <f>IF('Data invoice'!M1666=0,"",'Data invoice'!N1666)</f>
        <v/>
      </c>
      <c r="E1550" s="284" t="str">
        <f>IF('Data invoice'!N1666=0,"",'Data invoice'!O1666)</f>
        <v/>
      </c>
      <c r="F1550" s="284" t="str">
        <f>IF('Data invoice'!O1666=0,"",'Data invoice'!P1666)</f>
        <v/>
      </c>
      <c r="G1550" s="284" t="str">
        <f>IF('Data invoice'!P1666=0,"",'Data invoice'!Q1666)</f>
        <v/>
      </c>
      <c r="H1550" s="284" t="str">
        <f>IF('Data invoice'!Q1666=0,"",'Data invoice'!R1666)</f>
        <v/>
      </c>
      <c r="I1550" s="320" t="str">
        <f>IF('Data invoice'!R1666=0,"",'Data invoice'!S1666)</f>
        <v/>
      </c>
      <c r="J1550" s="367" t="str">
        <f>IF('Data invoice'!S1666=0,"",'Data invoice'!T1666)</f>
        <v/>
      </c>
      <c r="L1550" s="414"/>
      <c r="M1550" s="275"/>
      <c r="N1550" s="275"/>
      <c r="O1550" s="414"/>
      <c r="P1550" s="414"/>
      <c r="Q1550" s="414"/>
      <c r="R1550" s="414"/>
      <c r="S1550" s="414"/>
      <c r="T1550" s="414"/>
      <c r="U1550" s="414"/>
      <c r="V1550" s="414"/>
      <c r="W1550" s="414"/>
      <c r="X1550" s="414"/>
      <c r="Y1550" s="414"/>
      <c r="Z1550" s="414"/>
      <c r="AA1550" s="414"/>
      <c r="AB1550" s="414"/>
      <c r="AC1550" s="275"/>
      <c r="AD1550" s="275"/>
      <c r="AE1550" s="275"/>
      <c r="AF1550" s="275"/>
      <c r="AG1550" s="275"/>
      <c r="AH1550" s="275"/>
      <c r="AI1550" s="275"/>
      <c r="AJ1550" s="275"/>
      <c r="AK1550" s="275"/>
      <c r="AL1550" s="275"/>
    </row>
    <row r="1551" spans="1:38" s="329" customFormat="1" ht="15" customHeight="1">
      <c r="A1551" s="284" t="str">
        <f>IF('Data invoice'!J1667=0,"",'Data invoice'!K1667)</f>
        <v/>
      </c>
      <c r="B1551" s="284" t="str">
        <f>IF('Data invoice'!K1667=0,"",'Data invoice'!L1667)</f>
        <v/>
      </c>
      <c r="C1551" s="284" t="str">
        <f>IF('Data invoice'!L1667=0,"",'Data invoice'!M1667)</f>
        <v/>
      </c>
      <c r="D1551" s="284" t="str">
        <f>IF('Data invoice'!M1667=0,"",'Data invoice'!N1667)</f>
        <v/>
      </c>
      <c r="E1551" s="284" t="str">
        <f>IF('Data invoice'!N1667=0,"",'Data invoice'!O1667)</f>
        <v/>
      </c>
      <c r="F1551" s="284" t="str">
        <f>IF('Data invoice'!O1667=0,"",'Data invoice'!P1667)</f>
        <v/>
      </c>
      <c r="G1551" s="284" t="str">
        <f>IF('Data invoice'!P1667=0,"",'Data invoice'!Q1667)</f>
        <v/>
      </c>
      <c r="H1551" s="284" t="str">
        <f>IF('Data invoice'!Q1667=0,"",'Data invoice'!R1667)</f>
        <v/>
      </c>
      <c r="I1551" s="320" t="str">
        <f>IF('Data invoice'!R1667=0,"",'Data invoice'!S1667)</f>
        <v/>
      </c>
      <c r="J1551" s="367" t="str">
        <f>IF('Data invoice'!S1667=0,"",'Data invoice'!T1667)</f>
        <v/>
      </c>
      <c r="L1551" s="414"/>
      <c r="M1551" s="275"/>
      <c r="N1551" s="275"/>
      <c r="O1551" s="414"/>
      <c r="P1551" s="414"/>
      <c r="Q1551" s="414"/>
      <c r="R1551" s="414"/>
      <c r="S1551" s="414"/>
      <c r="T1551" s="414"/>
      <c r="U1551" s="414"/>
      <c r="V1551" s="414"/>
      <c r="W1551" s="414"/>
      <c r="X1551" s="414"/>
      <c r="Y1551" s="414"/>
      <c r="Z1551" s="414"/>
      <c r="AA1551" s="414"/>
      <c r="AB1551" s="414"/>
      <c r="AC1551" s="275"/>
      <c r="AD1551" s="275"/>
      <c r="AE1551" s="275"/>
      <c r="AF1551" s="275"/>
      <c r="AG1551" s="275"/>
      <c r="AH1551" s="275"/>
      <c r="AI1551" s="275"/>
      <c r="AJ1551" s="275"/>
      <c r="AK1551" s="275"/>
      <c r="AL1551" s="275"/>
    </row>
    <row r="1552" spans="1:38" s="329" customFormat="1" ht="15" customHeight="1">
      <c r="A1552" s="284" t="str">
        <f>IF('Data invoice'!J1668=0,"",'Data invoice'!K1668)</f>
        <v/>
      </c>
      <c r="B1552" s="284" t="str">
        <f>IF('Data invoice'!K1668=0,"",'Data invoice'!L1668)</f>
        <v/>
      </c>
      <c r="C1552" s="284" t="str">
        <f>IF('Data invoice'!L1668=0,"",'Data invoice'!M1668)</f>
        <v/>
      </c>
      <c r="D1552" s="284" t="str">
        <f>IF('Data invoice'!M1668=0,"",'Data invoice'!N1668)</f>
        <v/>
      </c>
      <c r="E1552" s="284" t="str">
        <f>IF('Data invoice'!N1668=0,"",'Data invoice'!O1668)</f>
        <v/>
      </c>
      <c r="F1552" s="284" t="str">
        <f>IF('Data invoice'!O1668=0,"",'Data invoice'!P1668)</f>
        <v/>
      </c>
      <c r="G1552" s="284" t="str">
        <f>IF('Data invoice'!P1668=0,"",'Data invoice'!Q1668)</f>
        <v/>
      </c>
      <c r="H1552" s="284" t="str">
        <f>IF('Data invoice'!Q1668=0,"",'Data invoice'!R1668)</f>
        <v/>
      </c>
      <c r="I1552" s="320" t="str">
        <f>IF('Data invoice'!R1668=0,"",'Data invoice'!S1668)</f>
        <v/>
      </c>
      <c r="J1552" s="367" t="str">
        <f>IF('Data invoice'!S1668=0,"",'Data invoice'!T1668)</f>
        <v/>
      </c>
      <c r="L1552" s="414"/>
      <c r="M1552" s="275"/>
      <c r="N1552" s="275"/>
      <c r="O1552" s="414"/>
      <c r="P1552" s="414"/>
      <c r="Q1552" s="414"/>
      <c r="R1552" s="414"/>
      <c r="S1552" s="414"/>
      <c r="T1552" s="414"/>
      <c r="U1552" s="414"/>
      <c r="V1552" s="414"/>
      <c r="W1552" s="414"/>
      <c r="X1552" s="414"/>
      <c r="Y1552" s="414"/>
      <c r="Z1552" s="414"/>
      <c r="AA1552" s="414"/>
      <c r="AB1552" s="414"/>
      <c r="AC1552" s="275"/>
      <c r="AD1552" s="275"/>
      <c r="AE1552" s="275"/>
      <c r="AF1552" s="275"/>
      <c r="AG1552" s="275"/>
      <c r="AH1552" s="275"/>
      <c r="AI1552" s="275"/>
      <c r="AJ1552" s="275"/>
      <c r="AK1552" s="275"/>
      <c r="AL1552" s="275"/>
    </row>
    <row r="1553" spans="1:38" s="329" customFormat="1" ht="15" customHeight="1">
      <c r="A1553" s="284" t="str">
        <f>IF('Data invoice'!J1669=0,"",'Data invoice'!K1669)</f>
        <v/>
      </c>
      <c r="B1553" s="284" t="str">
        <f>IF('Data invoice'!K1669=0,"",'Data invoice'!L1669)</f>
        <v/>
      </c>
      <c r="C1553" s="284" t="str">
        <f>IF('Data invoice'!L1669=0,"",'Data invoice'!M1669)</f>
        <v/>
      </c>
      <c r="D1553" s="284" t="str">
        <f>IF('Data invoice'!M1669=0,"",'Data invoice'!N1669)</f>
        <v/>
      </c>
      <c r="E1553" s="284" t="str">
        <f>IF('Data invoice'!N1669=0,"",'Data invoice'!O1669)</f>
        <v/>
      </c>
      <c r="F1553" s="284" t="str">
        <f>IF('Data invoice'!O1669=0,"",'Data invoice'!P1669)</f>
        <v/>
      </c>
      <c r="G1553" s="284" t="str">
        <f>IF('Data invoice'!P1669=0,"",'Data invoice'!Q1669)</f>
        <v/>
      </c>
      <c r="H1553" s="284" t="str">
        <f>IF('Data invoice'!Q1669=0,"",'Data invoice'!R1669)</f>
        <v/>
      </c>
      <c r="I1553" s="320" t="str">
        <f>IF('Data invoice'!R1669=0,"",'Data invoice'!S1669)</f>
        <v/>
      </c>
      <c r="J1553" s="367" t="str">
        <f>IF('Data invoice'!S1669=0,"",'Data invoice'!T1669)</f>
        <v/>
      </c>
      <c r="L1553" s="414"/>
      <c r="M1553" s="275"/>
      <c r="N1553" s="275"/>
      <c r="O1553" s="414"/>
      <c r="P1553" s="414"/>
      <c r="Q1553" s="414"/>
      <c r="R1553" s="414"/>
      <c r="S1553" s="414"/>
      <c r="T1553" s="414"/>
      <c r="U1553" s="414"/>
      <c r="V1553" s="414"/>
      <c r="W1553" s="414"/>
      <c r="X1553" s="414"/>
      <c r="Y1553" s="414"/>
      <c r="Z1553" s="414"/>
      <c r="AA1553" s="414"/>
      <c r="AB1553" s="414"/>
      <c r="AC1553" s="275"/>
      <c r="AD1553" s="275"/>
      <c r="AE1553" s="275"/>
      <c r="AF1553" s="275"/>
      <c r="AG1553" s="275"/>
      <c r="AH1553" s="275"/>
      <c r="AI1553" s="275"/>
      <c r="AJ1553" s="275"/>
      <c r="AK1553" s="275"/>
      <c r="AL1553" s="275"/>
    </row>
    <row r="1554" spans="1:38" s="329" customFormat="1" ht="15" customHeight="1">
      <c r="A1554" s="284" t="str">
        <f>IF('Data invoice'!J1670=0,"",'Data invoice'!K1670)</f>
        <v/>
      </c>
      <c r="B1554" s="284" t="str">
        <f>IF('Data invoice'!K1670=0,"",'Data invoice'!L1670)</f>
        <v/>
      </c>
      <c r="C1554" s="284" t="str">
        <f>IF('Data invoice'!L1670=0,"",'Data invoice'!M1670)</f>
        <v/>
      </c>
      <c r="D1554" s="284" t="str">
        <f>IF('Data invoice'!M1670=0,"",'Data invoice'!N1670)</f>
        <v/>
      </c>
      <c r="E1554" s="284" t="str">
        <f>IF('Data invoice'!N1670=0,"",'Data invoice'!O1670)</f>
        <v/>
      </c>
      <c r="F1554" s="284" t="str">
        <f>IF('Data invoice'!O1670=0,"",'Data invoice'!P1670)</f>
        <v/>
      </c>
      <c r="G1554" s="284" t="str">
        <f>IF('Data invoice'!P1670=0,"",'Data invoice'!Q1670)</f>
        <v/>
      </c>
      <c r="H1554" s="284" t="str">
        <f>IF('Data invoice'!Q1670=0,"",'Data invoice'!R1670)</f>
        <v/>
      </c>
      <c r="I1554" s="320" t="str">
        <f>IF('Data invoice'!R1670=0,"",'Data invoice'!S1670)</f>
        <v/>
      </c>
      <c r="J1554" s="367" t="str">
        <f>IF('Data invoice'!S1670=0,"",'Data invoice'!T1670)</f>
        <v/>
      </c>
      <c r="L1554" s="414"/>
      <c r="M1554" s="275"/>
      <c r="N1554" s="275"/>
      <c r="O1554" s="414"/>
      <c r="P1554" s="414"/>
      <c r="Q1554" s="414"/>
      <c r="R1554" s="414"/>
      <c r="S1554" s="414"/>
      <c r="T1554" s="414"/>
      <c r="U1554" s="414"/>
      <c r="V1554" s="414"/>
      <c r="W1554" s="414"/>
      <c r="X1554" s="414"/>
      <c r="Y1554" s="414"/>
      <c r="Z1554" s="414"/>
      <c r="AA1554" s="414"/>
      <c r="AB1554" s="414"/>
      <c r="AC1554" s="275"/>
      <c r="AD1554" s="275"/>
      <c r="AE1554" s="275"/>
      <c r="AF1554" s="275"/>
      <c r="AG1554" s="275"/>
      <c r="AH1554" s="275"/>
      <c r="AI1554" s="275"/>
      <c r="AJ1554" s="275"/>
      <c r="AK1554" s="275"/>
      <c r="AL1554" s="275"/>
    </row>
    <row r="1555" spans="1:38" s="329" customFormat="1" ht="15" customHeight="1">
      <c r="A1555" s="284" t="str">
        <f>IF('Data invoice'!J1671=0,"",'Data invoice'!K1671)</f>
        <v/>
      </c>
      <c r="B1555" s="284" t="str">
        <f>IF('Data invoice'!K1671=0,"",'Data invoice'!L1671)</f>
        <v/>
      </c>
      <c r="C1555" s="284" t="str">
        <f>IF('Data invoice'!L1671=0,"",'Data invoice'!M1671)</f>
        <v/>
      </c>
      <c r="D1555" s="284" t="str">
        <f>IF('Data invoice'!M1671=0,"",'Data invoice'!N1671)</f>
        <v/>
      </c>
      <c r="E1555" s="284" t="str">
        <f>IF('Data invoice'!N1671=0,"",'Data invoice'!O1671)</f>
        <v/>
      </c>
      <c r="F1555" s="284" t="str">
        <f>IF('Data invoice'!O1671=0,"",'Data invoice'!P1671)</f>
        <v/>
      </c>
      <c r="G1555" s="284" t="str">
        <f>IF('Data invoice'!P1671=0,"",'Data invoice'!Q1671)</f>
        <v/>
      </c>
      <c r="H1555" s="284" t="str">
        <f>IF('Data invoice'!Q1671=0,"",'Data invoice'!R1671)</f>
        <v/>
      </c>
      <c r="I1555" s="320" t="str">
        <f>IF('Data invoice'!R1671=0,"",'Data invoice'!S1671)</f>
        <v/>
      </c>
      <c r="J1555" s="367" t="str">
        <f>IF('Data invoice'!S1671=0,"",'Data invoice'!T1671)</f>
        <v/>
      </c>
      <c r="L1555" s="414"/>
      <c r="M1555" s="275"/>
      <c r="N1555" s="275"/>
      <c r="O1555" s="414"/>
      <c r="P1555" s="414"/>
      <c r="Q1555" s="414"/>
      <c r="R1555" s="414"/>
      <c r="S1555" s="414"/>
      <c r="T1555" s="414"/>
      <c r="U1555" s="414"/>
      <c r="V1555" s="414"/>
      <c r="W1555" s="414"/>
      <c r="X1555" s="414"/>
      <c r="Y1555" s="414"/>
      <c r="Z1555" s="414"/>
      <c r="AA1555" s="414"/>
      <c r="AB1555" s="414"/>
      <c r="AC1555" s="275"/>
      <c r="AD1555" s="275"/>
      <c r="AE1555" s="275"/>
      <c r="AF1555" s="275"/>
      <c r="AG1555" s="275"/>
      <c r="AH1555" s="275"/>
      <c r="AI1555" s="275"/>
      <c r="AJ1555" s="275"/>
      <c r="AK1555" s="275"/>
      <c r="AL1555" s="275"/>
    </row>
    <row r="1556" spans="1:38" s="329" customFormat="1" ht="15" customHeight="1">
      <c r="A1556" s="284" t="str">
        <f>IF('Data invoice'!J1672=0,"",'Data invoice'!K1672)</f>
        <v/>
      </c>
      <c r="B1556" s="284" t="str">
        <f>IF('Data invoice'!K1672=0,"",'Data invoice'!L1672)</f>
        <v/>
      </c>
      <c r="C1556" s="284" t="str">
        <f>IF('Data invoice'!L1672=0,"",'Data invoice'!M1672)</f>
        <v/>
      </c>
      <c r="D1556" s="284" t="str">
        <f>IF('Data invoice'!M1672=0,"",'Data invoice'!N1672)</f>
        <v/>
      </c>
      <c r="E1556" s="284" t="str">
        <f>IF('Data invoice'!N1672=0,"",'Data invoice'!O1672)</f>
        <v/>
      </c>
      <c r="F1556" s="284" t="str">
        <f>IF('Data invoice'!O1672=0,"",'Data invoice'!P1672)</f>
        <v/>
      </c>
      <c r="G1556" s="284" t="str">
        <f>IF('Data invoice'!P1672=0,"",'Data invoice'!Q1672)</f>
        <v/>
      </c>
      <c r="H1556" s="284" t="str">
        <f>IF('Data invoice'!Q1672=0,"",'Data invoice'!R1672)</f>
        <v/>
      </c>
      <c r="I1556" s="320" t="str">
        <f>IF('Data invoice'!R1672=0,"",'Data invoice'!S1672)</f>
        <v/>
      </c>
      <c r="J1556" s="367" t="str">
        <f>IF('Data invoice'!S1672=0,"",'Data invoice'!T1672)</f>
        <v/>
      </c>
      <c r="L1556" s="414"/>
      <c r="M1556" s="275"/>
      <c r="N1556" s="275"/>
      <c r="O1556" s="414"/>
      <c r="P1556" s="414"/>
      <c r="Q1556" s="414"/>
      <c r="R1556" s="414"/>
      <c r="S1556" s="414"/>
      <c r="T1556" s="414"/>
      <c r="U1556" s="414"/>
      <c r="V1556" s="414"/>
      <c r="W1556" s="414"/>
      <c r="X1556" s="414"/>
      <c r="Y1556" s="414"/>
      <c r="Z1556" s="414"/>
      <c r="AA1556" s="414"/>
      <c r="AB1556" s="414"/>
      <c r="AC1556" s="275"/>
      <c r="AD1556" s="275"/>
      <c r="AE1556" s="275"/>
      <c r="AF1556" s="275"/>
      <c r="AG1556" s="275"/>
      <c r="AH1556" s="275"/>
      <c r="AI1556" s="275"/>
      <c r="AJ1556" s="275"/>
      <c r="AK1556" s="275"/>
      <c r="AL1556" s="275"/>
    </row>
    <row r="1557" spans="1:38" s="329" customFormat="1" ht="15" customHeight="1">
      <c r="A1557" s="284" t="str">
        <f>IF('Data invoice'!J1673=0,"",'Data invoice'!K1673)</f>
        <v/>
      </c>
      <c r="B1557" s="284" t="str">
        <f>IF('Data invoice'!K1673=0,"",'Data invoice'!L1673)</f>
        <v/>
      </c>
      <c r="C1557" s="284" t="str">
        <f>IF('Data invoice'!L1673=0,"",'Data invoice'!M1673)</f>
        <v/>
      </c>
      <c r="D1557" s="284" t="str">
        <f>IF('Data invoice'!M1673=0,"",'Data invoice'!N1673)</f>
        <v/>
      </c>
      <c r="E1557" s="284" t="str">
        <f>IF('Data invoice'!N1673=0,"",'Data invoice'!O1673)</f>
        <v/>
      </c>
      <c r="F1557" s="284" t="str">
        <f>IF('Data invoice'!O1673=0,"",'Data invoice'!P1673)</f>
        <v/>
      </c>
      <c r="G1557" s="284" t="str">
        <f>IF('Data invoice'!P1673=0,"",'Data invoice'!Q1673)</f>
        <v/>
      </c>
      <c r="H1557" s="284" t="str">
        <f>IF('Data invoice'!Q1673=0,"",'Data invoice'!R1673)</f>
        <v/>
      </c>
      <c r="I1557" s="320" t="str">
        <f>IF('Data invoice'!R1673=0,"",'Data invoice'!S1673)</f>
        <v/>
      </c>
      <c r="J1557" s="367" t="str">
        <f>IF('Data invoice'!S1673=0,"",'Data invoice'!T1673)</f>
        <v/>
      </c>
      <c r="L1557" s="414"/>
      <c r="M1557" s="275"/>
      <c r="N1557" s="275"/>
      <c r="O1557" s="414"/>
      <c r="P1557" s="414"/>
      <c r="Q1557" s="414"/>
      <c r="R1557" s="414"/>
      <c r="S1557" s="414"/>
      <c r="T1557" s="414"/>
      <c r="U1557" s="414"/>
      <c r="V1557" s="414"/>
      <c r="W1557" s="414"/>
      <c r="X1557" s="414"/>
      <c r="Y1557" s="414"/>
      <c r="Z1557" s="414"/>
      <c r="AA1557" s="414"/>
      <c r="AB1557" s="414"/>
      <c r="AC1557" s="275"/>
      <c r="AD1557" s="275"/>
      <c r="AE1557" s="275"/>
      <c r="AF1557" s="275"/>
      <c r="AG1557" s="275"/>
      <c r="AH1557" s="275"/>
      <c r="AI1557" s="275"/>
      <c r="AJ1557" s="275"/>
      <c r="AK1557" s="275"/>
      <c r="AL1557" s="275"/>
    </row>
    <row r="1558" spans="1:38" s="329" customFormat="1" ht="15" customHeight="1">
      <c r="A1558" s="284" t="str">
        <f>IF('Data invoice'!J1674=0,"",'Data invoice'!K1674)</f>
        <v/>
      </c>
      <c r="B1558" s="284" t="str">
        <f>IF('Data invoice'!K1674=0,"",'Data invoice'!L1674)</f>
        <v/>
      </c>
      <c r="C1558" s="284" t="str">
        <f>IF('Data invoice'!L1674=0,"",'Data invoice'!M1674)</f>
        <v/>
      </c>
      <c r="D1558" s="284" t="str">
        <f>IF('Data invoice'!M1674=0,"",'Data invoice'!N1674)</f>
        <v/>
      </c>
      <c r="E1558" s="284" t="str">
        <f>IF('Data invoice'!N1674=0,"",'Data invoice'!O1674)</f>
        <v/>
      </c>
      <c r="F1558" s="284" t="str">
        <f>IF('Data invoice'!O1674=0,"",'Data invoice'!P1674)</f>
        <v/>
      </c>
      <c r="G1558" s="284" t="str">
        <f>IF('Data invoice'!P1674=0,"",'Data invoice'!Q1674)</f>
        <v/>
      </c>
      <c r="H1558" s="284" t="str">
        <f>IF('Data invoice'!Q1674=0,"",'Data invoice'!R1674)</f>
        <v/>
      </c>
      <c r="I1558" s="320" t="str">
        <f>IF('Data invoice'!R1674=0,"",'Data invoice'!S1674)</f>
        <v/>
      </c>
      <c r="J1558" s="367" t="str">
        <f>IF('Data invoice'!S1674=0,"",'Data invoice'!T1674)</f>
        <v/>
      </c>
      <c r="L1558" s="414"/>
      <c r="M1558" s="275"/>
      <c r="N1558" s="275"/>
      <c r="O1558" s="414"/>
      <c r="P1558" s="414"/>
      <c r="Q1558" s="414"/>
      <c r="R1558" s="414"/>
      <c r="S1558" s="414"/>
      <c r="T1558" s="414"/>
      <c r="U1558" s="414"/>
      <c r="V1558" s="414"/>
      <c r="W1558" s="414"/>
      <c r="X1558" s="414"/>
      <c r="Y1558" s="414"/>
      <c r="Z1558" s="414"/>
      <c r="AA1558" s="414"/>
      <c r="AB1558" s="414"/>
      <c r="AC1558" s="275"/>
      <c r="AD1558" s="275"/>
      <c r="AE1558" s="275"/>
      <c r="AF1558" s="275"/>
      <c r="AG1558" s="275"/>
      <c r="AH1558" s="275"/>
      <c r="AI1558" s="275"/>
      <c r="AJ1558" s="275"/>
      <c r="AK1558" s="275"/>
      <c r="AL1558" s="275"/>
    </row>
    <row r="1559" spans="1:38" s="329" customFormat="1" ht="15" customHeight="1">
      <c r="A1559" s="284" t="str">
        <f>IF('Data invoice'!J1675=0,"",'Data invoice'!K1675)</f>
        <v/>
      </c>
      <c r="B1559" s="284" t="str">
        <f>IF('Data invoice'!K1675=0,"",'Data invoice'!L1675)</f>
        <v/>
      </c>
      <c r="C1559" s="284" t="str">
        <f>IF('Data invoice'!L1675=0,"",'Data invoice'!M1675)</f>
        <v/>
      </c>
      <c r="D1559" s="284" t="str">
        <f>IF('Data invoice'!M1675=0,"",'Data invoice'!N1675)</f>
        <v/>
      </c>
      <c r="E1559" s="284" t="str">
        <f>IF('Data invoice'!N1675=0,"",'Data invoice'!O1675)</f>
        <v/>
      </c>
      <c r="F1559" s="284" t="str">
        <f>IF('Data invoice'!O1675=0,"",'Data invoice'!P1675)</f>
        <v/>
      </c>
      <c r="G1559" s="284" t="str">
        <f>IF('Data invoice'!P1675=0,"",'Data invoice'!Q1675)</f>
        <v/>
      </c>
      <c r="H1559" s="284" t="str">
        <f>IF('Data invoice'!Q1675=0,"",'Data invoice'!R1675)</f>
        <v/>
      </c>
      <c r="I1559" s="320" t="str">
        <f>IF('Data invoice'!R1675=0,"",'Data invoice'!S1675)</f>
        <v/>
      </c>
      <c r="J1559" s="367" t="str">
        <f>IF('Data invoice'!S1675=0,"",'Data invoice'!T1675)</f>
        <v/>
      </c>
      <c r="L1559" s="414"/>
      <c r="M1559" s="275"/>
      <c r="N1559" s="275"/>
      <c r="O1559" s="414"/>
      <c r="P1559" s="414"/>
      <c r="Q1559" s="414"/>
      <c r="R1559" s="414"/>
      <c r="S1559" s="414"/>
      <c r="T1559" s="414"/>
      <c r="U1559" s="414"/>
      <c r="V1559" s="414"/>
      <c r="W1559" s="414"/>
      <c r="X1559" s="414"/>
      <c r="Y1559" s="414"/>
      <c r="Z1559" s="414"/>
      <c r="AA1559" s="414"/>
      <c r="AB1559" s="414"/>
      <c r="AC1559" s="275"/>
      <c r="AD1559" s="275"/>
      <c r="AE1559" s="275"/>
      <c r="AF1559" s="275"/>
      <c r="AG1559" s="275"/>
      <c r="AH1559" s="275"/>
      <c r="AI1559" s="275"/>
      <c r="AJ1559" s="275"/>
      <c r="AK1559" s="275"/>
      <c r="AL1559" s="275"/>
    </row>
    <row r="1560" spans="1:38" s="329" customFormat="1" ht="15" customHeight="1">
      <c r="A1560" s="284" t="str">
        <f>IF('Data invoice'!J1676=0,"",'Data invoice'!K1676)</f>
        <v/>
      </c>
      <c r="B1560" s="284" t="str">
        <f>IF('Data invoice'!K1676=0,"",'Data invoice'!L1676)</f>
        <v/>
      </c>
      <c r="C1560" s="284" t="str">
        <f>IF('Data invoice'!L1676=0,"",'Data invoice'!M1676)</f>
        <v/>
      </c>
      <c r="D1560" s="284" t="str">
        <f>IF('Data invoice'!M1676=0,"",'Data invoice'!N1676)</f>
        <v/>
      </c>
      <c r="E1560" s="284" t="str">
        <f>IF('Data invoice'!N1676=0,"",'Data invoice'!O1676)</f>
        <v/>
      </c>
      <c r="F1560" s="284" t="str">
        <f>IF('Data invoice'!O1676=0,"",'Data invoice'!P1676)</f>
        <v/>
      </c>
      <c r="G1560" s="284" t="str">
        <f>IF('Data invoice'!P1676=0,"",'Data invoice'!Q1676)</f>
        <v/>
      </c>
      <c r="H1560" s="284" t="str">
        <f>IF('Data invoice'!Q1676=0,"",'Data invoice'!R1676)</f>
        <v/>
      </c>
      <c r="I1560" s="320" t="str">
        <f>IF('Data invoice'!R1676=0,"",'Data invoice'!S1676)</f>
        <v/>
      </c>
      <c r="J1560" s="367" t="str">
        <f>IF('Data invoice'!S1676=0,"",'Data invoice'!T1676)</f>
        <v/>
      </c>
      <c r="L1560" s="414"/>
      <c r="M1560" s="275"/>
      <c r="N1560" s="275"/>
      <c r="O1560" s="414"/>
      <c r="P1560" s="414"/>
      <c r="Q1560" s="414"/>
      <c r="R1560" s="414"/>
      <c r="S1560" s="414"/>
      <c r="T1560" s="414"/>
      <c r="U1560" s="414"/>
      <c r="V1560" s="414"/>
      <c r="W1560" s="414"/>
      <c r="X1560" s="414"/>
      <c r="Y1560" s="414"/>
      <c r="Z1560" s="414"/>
      <c r="AA1560" s="414"/>
      <c r="AB1560" s="414"/>
      <c r="AC1560" s="275"/>
      <c r="AD1560" s="275"/>
      <c r="AE1560" s="275"/>
      <c r="AF1560" s="275"/>
      <c r="AG1560" s="275"/>
      <c r="AH1560" s="275"/>
      <c r="AI1560" s="275"/>
      <c r="AJ1560" s="275"/>
      <c r="AK1560" s="275"/>
      <c r="AL1560" s="275"/>
    </row>
    <row r="1561" spans="1:38" s="329" customFormat="1" ht="15" customHeight="1">
      <c r="A1561" s="284" t="str">
        <f>IF('Data invoice'!J1677=0,"",'Data invoice'!K1677)</f>
        <v/>
      </c>
      <c r="B1561" s="284" t="str">
        <f>IF('Data invoice'!K1677=0,"",'Data invoice'!L1677)</f>
        <v/>
      </c>
      <c r="C1561" s="284" t="str">
        <f>IF('Data invoice'!L1677=0,"",'Data invoice'!M1677)</f>
        <v/>
      </c>
      <c r="D1561" s="284" t="str">
        <f>IF('Data invoice'!M1677=0,"",'Data invoice'!N1677)</f>
        <v/>
      </c>
      <c r="E1561" s="284" t="str">
        <f>IF('Data invoice'!N1677=0,"",'Data invoice'!O1677)</f>
        <v/>
      </c>
      <c r="F1561" s="284" t="str">
        <f>IF('Data invoice'!O1677=0,"",'Data invoice'!P1677)</f>
        <v/>
      </c>
      <c r="G1561" s="284" t="str">
        <f>IF('Data invoice'!P1677=0,"",'Data invoice'!Q1677)</f>
        <v/>
      </c>
      <c r="H1561" s="284" t="str">
        <f>IF('Data invoice'!Q1677=0,"",'Data invoice'!R1677)</f>
        <v/>
      </c>
      <c r="I1561" s="320" t="str">
        <f>IF('Data invoice'!R1677=0,"",'Data invoice'!S1677)</f>
        <v/>
      </c>
      <c r="J1561" s="367" t="str">
        <f>IF('Data invoice'!S1677=0,"",'Data invoice'!T1677)</f>
        <v/>
      </c>
      <c r="L1561" s="414"/>
      <c r="M1561" s="275"/>
      <c r="N1561" s="275"/>
      <c r="O1561" s="414"/>
      <c r="P1561" s="414"/>
      <c r="Q1561" s="414"/>
      <c r="R1561" s="414"/>
      <c r="S1561" s="414"/>
      <c r="T1561" s="414"/>
      <c r="U1561" s="414"/>
      <c r="V1561" s="414"/>
      <c r="W1561" s="414"/>
      <c r="X1561" s="414"/>
      <c r="Y1561" s="414"/>
      <c r="Z1561" s="414"/>
      <c r="AA1561" s="414"/>
      <c r="AB1561" s="414"/>
      <c r="AC1561" s="275"/>
      <c r="AD1561" s="275"/>
      <c r="AE1561" s="275"/>
      <c r="AF1561" s="275"/>
      <c r="AG1561" s="275"/>
      <c r="AH1561" s="275"/>
      <c r="AI1561" s="275"/>
      <c r="AJ1561" s="275"/>
      <c r="AK1561" s="275"/>
      <c r="AL1561" s="275"/>
    </row>
    <row r="1562" spans="1:38" s="329" customFormat="1" ht="15" customHeight="1">
      <c r="A1562" s="284" t="str">
        <f>IF('Data invoice'!J1678=0,"",'Data invoice'!K1678)</f>
        <v/>
      </c>
      <c r="B1562" s="284" t="str">
        <f>IF('Data invoice'!K1678=0,"",'Data invoice'!L1678)</f>
        <v/>
      </c>
      <c r="C1562" s="284" t="str">
        <f>IF('Data invoice'!L1678=0,"",'Data invoice'!M1678)</f>
        <v/>
      </c>
      <c r="D1562" s="284" t="str">
        <f>IF('Data invoice'!M1678=0,"",'Data invoice'!N1678)</f>
        <v/>
      </c>
      <c r="E1562" s="284" t="str">
        <f>IF('Data invoice'!N1678=0,"",'Data invoice'!O1678)</f>
        <v/>
      </c>
      <c r="F1562" s="284" t="str">
        <f>IF('Data invoice'!O1678=0,"",'Data invoice'!P1678)</f>
        <v/>
      </c>
      <c r="G1562" s="284" t="str">
        <f>IF('Data invoice'!P1678=0,"",'Data invoice'!Q1678)</f>
        <v/>
      </c>
      <c r="H1562" s="284" t="str">
        <f>IF('Data invoice'!Q1678=0,"",'Data invoice'!R1678)</f>
        <v/>
      </c>
      <c r="I1562" s="320" t="str">
        <f>IF('Data invoice'!R1678=0,"",'Data invoice'!S1678)</f>
        <v/>
      </c>
      <c r="J1562" s="367" t="str">
        <f>IF('Data invoice'!S1678=0,"",'Data invoice'!T1678)</f>
        <v/>
      </c>
      <c r="L1562" s="414"/>
      <c r="M1562" s="275"/>
      <c r="N1562" s="275"/>
      <c r="O1562" s="414"/>
      <c r="P1562" s="414"/>
      <c r="Q1562" s="414"/>
      <c r="R1562" s="414"/>
      <c r="S1562" s="414"/>
      <c r="T1562" s="414"/>
      <c r="U1562" s="414"/>
      <c r="V1562" s="414"/>
      <c r="W1562" s="414"/>
      <c r="X1562" s="414"/>
      <c r="Y1562" s="414"/>
      <c r="Z1562" s="414"/>
      <c r="AA1562" s="414"/>
      <c r="AB1562" s="414"/>
      <c r="AC1562" s="275"/>
      <c r="AD1562" s="275"/>
      <c r="AE1562" s="275"/>
      <c r="AF1562" s="275"/>
      <c r="AG1562" s="275"/>
      <c r="AH1562" s="275"/>
      <c r="AI1562" s="275"/>
      <c r="AJ1562" s="275"/>
      <c r="AK1562" s="275"/>
      <c r="AL1562" s="275"/>
    </row>
    <row r="1563" spans="1:38" s="329" customFormat="1" ht="15" customHeight="1">
      <c r="A1563" s="284" t="str">
        <f>IF('Data invoice'!J1679=0,"",'Data invoice'!K1679)</f>
        <v/>
      </c>
      <c r="B1563" s="284" t="str">
        <f>IF('Data invoice'!K1679=0,"",'Data invoice'!L1679)</f>
        <v/>
      </c>
      <c r="C1563" s="284" t="str">
        <f>IF('Data invoice'!L1679=0,"",'Data invoice'!M1679)</f>
        <v/>
      </c>
      <c r="D1563" s="284" t="str">
        <f>IF('Data invoice'!M1679=0,"",'Data invoice'!N1679)</f>
        <v/>
      </c>
      <c r="E1563" s="284" t="str">
        <f>IF('Data invoice'!N1679=0,"",'Data invoice'!O1679)</f>
        <v/>
      </c>
      <c r="F1563" s="284" t="str">
        <f>IF('Data invoice'!O1679=0,"",'Data invoice'!P1679)</f>
        <v/>
      </c>
      <c r="G1563" s="284" t="str">
        <f>IF('Data invoice'!P1679=0,"",'Data invoice'!Q1679)</f>
        <v/>
      </c>
      <c r="H1563" s="284" t="str">
        <f>IF('Data invoice'!Q1679=0,"",'Data invoice'!R1679)</f>
        <v/>
      </c>
      <c r="I1563" s="320" t="str">
        <f>IF('Data invoice'!R1679=0,"",'Data invoice'!S1679)</f>
        <v/>
      </c>
      <c r="J1563" s="367" t="str">
        <f>IF('Data invoice'!S1679=0,"",'Data invoice'!T1679)</f>
        <v/>
      </c>
      <c r="L1563" s="414"/>
      <c r="M1563" s="275"/>
      <c r="N1563" s="275"/>
      <c r="O1563" s="414"/>
      <c r="P1563" s="414"/>
      <c r="Q1563" s="414"/>
      <c r="R1563" s="414"/>
      <c r="S1563" s="414"/>
      <c r="T1563" s="414"/>
      <c r="U1563" s="414"/>
      <c r="V1563" s="414"/>
      <c r="W1563" s="414"/>
      <c r="X1563" s="414"/>
      <c r="Y1563" s="414"/>
      <c r="Z1563" s="414"/>
      <c r="AA1563" s="414"/>
      <c r="AB1563" s="414"/>
      <c r="AC1563" s="275"/>
      <c r="AD1563" s="275"/>
      <c r="AE1563" s="275"/>
      <c r="AF1563" s="275"/>
      <c r="AG1563" s="275"/>
      <c r="AH1563" s="275"/>
      <c r="AI1563" s="275"/>
      <c r="AJ1563" s="275"/>
      <c r="AK1563" s="275"/>
      <c r="AL1563" s="275"/>
    </row>
    <row r="1564" spans="1:38" s="329" customFormat="1" ht="15" customHeight="1">
      <c r="A1564" s="284" t="str">
        <f>IF('Data invoice'!J1680=0,"",'Data invoice'!K1680)</f>
        <v/>
      </c>
      <c r="B1564" s="284" t="str">
        <f>IF('Data invoice'!K1680=0,"",'Data invoice'!L1680)</f>
        <v/>
      </c>
      <c r="C1564" s="284" t="str">
        <f>IF('Data invoice'!L1680=0,"",'Data invoice'!M1680)</f>
        <v/>
      </c>
      <c r="D1564" s="284" t="str">
        <f>IF('Data invoice'!M1680=0,"",'Data invoice'!N1680)</f>
        <v/>
      </c>
      <c r="E1564" s="284" t="str">
        <f>IF('Data invoice'!N1680=0,"",'Data invoice'!O1680)</f>
        <v/>
      </c>
      <c r="F1564" s="284" t="str">
        <f>IF('Data invoice'!O1680=0,"",'Data invoice'!P1680)</f>
        <v/>
      </c>
      <c r="G1564" s="284" t="str">
        <f>IF('Data invoice'!P1680=0,"",'Data invoice'!Q1680)</f>
        <v/>
      </c>
      <c r="H1564" s="284" t="str">
        <f>IF('Data invoice'!Q1680=0,"",'Data invoice'!R1680)</f>
        <v/>
      </c>
      <c r="I1564" s="320" t="str">
        <f>IF('Data invoice'!R1680=0,"",'Data invoice'!S1680)</f>
        <v/>
      </c>
      <c r="J1564" s="367" t="str">
        <f>IF('Data invoice'!S1680=0,"",'Data invoice'!T1680)</f>
        <v/>
      </c>
      <c r="L1564" s="414"/>
      <c r="M1564" s="275"/>
      <c r="N1564" s="275"/>
      <c r="O1564" s="414"/>
      <c r="P1564" s="414"/>
      <c r="Q1564" s="414"/>
      <c r="R1564" s="414"/>
      <c r="S1564" s="414"/>
      <c r="T1564" s="414"/>
      <c r="U1564" s="414"/>
      <c r="V1564" s="414"/>
      <c r="W1564" s="414"/>
      <c r="X1564" s="414"/>
      <c r="Y1564" s="414"/>
      <c r="Z1564" s="414"/>
      <c r="AA1564" s="414"/>
      <c r="AB1564" s="414"/>
      <c r="AC1564" s="275"/>
      <c r="AD1564" s="275"/>
      <c r="AE1564" s="275"/>
      <c r="AF1564" s="275"/>
      <c r="AG1564" s="275"/>
      <c r="AH1564" s="275"/>
      <c r="AI1564" s="275"/>
      <c r="AJ1564" s="275"/>
      <c r="AK1564" s="275"/>
      <c r="AL1564" s="275"/>
    </row>
    <row r="1565" spans="1:38" s="329" customFormat="1" ht="15" customHeight="1">
      <c r="A1565" s="284" t="str">
        <f>IF('Data invoice'!J1681=0,"",'Data invoice'!K1681)</f>
        <v/>
      </c>
      <c r="B1565" s="284" t="str">
        <f>IF('Data invoice'!K1681=0,"",'Data invoice'!L1681)</f>
        <v/>
      </c>
      <c r="C1565" s="284" t="str">
        <f>IF('Data invoice'!L1681=0,"",'Data invoice'!M1681)</f>
        <v/>
      </c>
      <c r="D1565" s="284" t="str">
        <f>IF('Data invoice'!M1681=0,"",'Data invoice'!N1681)</f>
        <v/>
      </c>
      <c r="E1565" s="284" t="str">
        <f>IF('Data invoice'!N1681=0,"",'Data invoice'!O1681)</f>
        <v/>
      </c>
      <c r="F1565" s="284" t="str">
        <f>IF('Data invoice'!O1681=0,"",'Data invoice'!P1681)</f>
        <v/>
      </c>
      <c r="G1565" s="284" t="str">
        <f>IF('Data invoice'!P1681=0,"",'Data invoice'!Q1681)</f>
        <v/>
      </c>
      <c r="H1565" s="284" t="str">
        <f>IF('Data invoice'!Q1681=0,"",'Data invoice'!R1681)</f>
        <v/>
      </c>
      <c r="I1565" s="320" t="str">
        <f>IF('Data invoice'!R1681=0,"",'Data invoice'!S1681)</f>
        <v/>
      </c>
      <c r="J1565" s="367" t="str">
        <f>IF('Data invoice'!S1681=0,"",'Data invoice'!T1681)</f>
        <v/>
      </c>
      <c r="L1565" s="414"/>
      <c r="M1565" s="275"/>
      <c r="N1565" s="275"/>
      <c r="O1565" s="414"/>
      <c r="P1565" s="414"/>
      <c r="Q1565" s="414"/>
      <c r="R1565" s="414"/>
      <c r="S1565" s="414"/>
      <c r="T1565" s="414"/>
      <c r="U1565" s="414"/>
      <c r="V1565" s="414"/>
      <c r="W1565" s="414"/>
      <c r="X1565" s="414"/>
      <c r="Y1565" s="414"/>
      <c r="Z1565" s="414"/>
      <c r="AA1565" s="414"/>
      <c r="AB1565" s="414"/>
      <c r="AC1565" s="275"/>
      <c r="AD1565" s="275"/>
      <c r="AE1565" s="275"/>
      <c r="AF1565" s="275"/>
      <c r="AG1565" s="275"/>
      <c r="AH1565" s="275"/>
      <c r="AI1565" s="275"/>
      <c r="AJ1565" s="275"/>
      <c r="AK1565" s="275"/>
      <c r="AL1565" s="275"/>
    </row>
    <row r="1566" spans="1:38" s="329" customFormat="1" ht="15" customHeight="1">
      <c r="A1566" s="284" t="str">
        <f>IF('Data invoice'!J1682=0,"",'Data invoice'!K1682)</f>
        <v/>
      </c>
      <c r="B1566" s="284" t="str">
        <f>IF('Data invoice'!K1682=0,"",'Data invoice'!L1682)</f>
        <v/>
      </c>
      <c r="C1566" s="284" t="str">
        <f>IF('Data invoice'!L1682=0,"",'Data invoice'!M1682)</f>
        <v/>
      </c>
      <c r="D1566" s="284" t="str">
        <f>IF('Data invoice'!M1682=0,"",'Data invoice'!N1682)</f>
        <v/>
      </c>
      <c r="E1566" s="284" t="str">
        <f>IF('Data invoice'!N1682=0,"",'Data invoice'!O1682)</f>
        <v/>
      </c>
      <c r="F1566" s="284" t="str">
        <f>IF('Data invoice'!O1682=0,"",'Data invoice'!P1682)</f>
        <v/>
      </c>
      <c r="G1566" s="284" t="str">
        <f>IF('Data invoice'!P1682=0,"",'Data invoice'!Q1682)</f>
        <v/>
      </c>
      <c r="H1566" s="284" t="str">
        <f>IF('Data invoice'!Q1682=0,"",'Data invoice'!R1682)</f>
        <v/>
      </c>
      <c r="I1566" s="320" t="str">
        <f>IF('Data invoice'!R1682=0,"",'Data invoice'!S1682)</f>
        <v/>
      </c>
      <c r="J1566" s="367" t="str">
        <f>IF('Data invoice'!S1682=0,"",'Data invoice'!T1682)</f>
        <v/>
      </c>
      <c r="L1566" s="414"/>
      <c r="M1566" s="275"/>
      <c r="N1566" s="275"/>
      <c r="O1566" s="414"/>
      <c r="P1566" s="414"/>
      <c r="Q1566" s="414"/>
      <c r="R1566" s="414"/>
      <c r="S1566" s="414"/>
      <c r="T1566" s="414"/>
      <c r="U1566" s="414"/>
      <c r="V1566" s="414"/>
      <c r="W1566" s="414"/>
      <c r="X1566" s="414"/>
      <c r="Y1566" s="414"/>
      <c r="Z1566" s="414"/>
      <c r="AA1566" s="414"/>
      <c r="AB1566" s="414"/>
      <c r="AC1566" s="275"/>
      <c r="AD1566" s="275"/>
      <c r="AE1566" s="275"/>
      <c r="AF1566" s="275"/>
      <c r="AG1566" s="275"/>
      <c r="AH1566" s="275"/>
      <c r="AI1566" s="275"/>
      <c r="AJ1566" s="275"/>
      <c r="AK1566" s="275"/>
      <c r="AL1566" s="275"/>
    </row>
    <row r="1567" spans="1:38" s="329" customFormat="1" ht="15" customHeight="1">
      <c r="A1567" s="284" t="str">
        <f>IF('Data invoice'!J1683=0,"",'Data invoice'!K1683)</f>
        <v/>
      </c>
      <c r="B1567" s="284" t="str">
        <f>IF('Data invoice'!K1683=0,"",'Data invoice'!L1683)</f>
        <v/>
      </c>
      <c r="C1567" s="284" t="str">
        <f>IF('Data invoice'!L1683=0,"",'Data invoice'!M1683)</f>
        <v/>
      </c>
      <c r="D1567" s="284" t="str">
        <f>IF('Data invoice'!M1683=0,"",'Data invoice'!N1683)</f>
        <v/>
      </c>
      <c r="E1567" s="284" t="str">
        <f>IF('Data invoice'!N1683=0,"",'Data invoice'!O1683)</f>
        <v/>
      </c>
      <c r="F1567" s="284" t="str">
        <f>IF('Data invoice'!O1683=0,"",'Data invoice'!P1683)</f>
        <v/>
      </c>
      <c r="G1567" s="284" t="str">
        <f>IF('Data invoice'!P1683=0,"",'Data invoice'!Q1683)</f>
        <v/>
      </c>
      <c r="H1567" s="284" t="str">
        <f>IF('Data invoice'!Q1683=0,"",'Data invoice'!R1683)</f>
        <v/>
      </c>
      <c r="I1567" s="320" t="str">
        <f>IF('Data invoice'!R1683=0,"",'Data invoice'!S1683)</f>
        <v/>
      </c>
      <c r="J1567" s="367" t="str">
        <f>IF('Data invoice'!S1683=0,"",'Data invoice'!T1683)</f>
        <v/>
      </c>
      <c r="L1567" s="414"/>
      <c r="M1567" s="275"/>
      <c r="N1567" s="275"/>
      <c r="O1567" s="414"/>
      <c r="P1567" s="414"/>
      <c r="Q1567" s="414"/>
      <c r="R1567" s="414"/>
      <c r="S1567" s="414"/>
      <c r="T1567" s="414"/>
      <c r="U1567" s="414"/>
      <c r="V1567" s="414"/>
      <c r="W1567" s="414"/>
      <c r="X1567" s="414"/>
      <c r="Y1567" s="414"/>
      <c r="Z1567" s="414"/>
      <c r="AA1567" s="414"/>
      <c r="AB1567" s="414"/>
      <c r="AC1567" s="275"/>
      <c r="AD1567" s="275"/>
      <c r="AE1567" s="275"/>
      <c r="AF1567" s="275"/>
      <c r="AG1567" s="275"/>
      <c r="AH1567" s="275"/>
      <c r="AI1567" s="275"/>
      <c r="AJ1567" s="275"/>
      <c r="AK1567" s="275"/>
      <c r="AL1567" s="275"/>
    </row>
    <row r="1568" spans="1:38" s="329" customFormat="1" ht="15" customHeight="1">
      <c r="A1568" s="284" t="str">
        <f>IF('Data invoice'!J1684=0,"",'Data invoice'!K1684)</f>
        <v/>
      </c>
      <c r="B1568" s="284" t="str">
        <f>IF('Data invoice'!K1684=0,"",'Data invoice'!L1684)</f>
        <v/>
      </c>
      <c r="C1568" s="284" t="str">
        <f>IF('Data invoice'!L1684=0,"",'Data invoice'!M1684)</f>
        <v/>
      </c>
      <c r="D1568" s="284" t="str">
        <f>IF('Data invoice'!M1684=0,"",'Data invoice'!N1684)</f>
        <v/>
      </c>
      <c r="E1568" s="284" t="str">
        <f>IF('Data invoice'!N1684=0,"",'Data invoice'!O1684)</f>
        <v/>
      </c>
      <c r="F1568" s="284" t="str">
        <f>IF('Data invoice'!O1684=0,"",'Data invoice'!P1684)</f>
        <v/>
      </c>
      <c r="G1568" s="284" t="str">
        <f>IF('Data invoice'!P1684=0,"",'Data invoice'!Q1684)</f>
        <v/>
      </c>
      <c r="H1568" s="284" t="str">
        <f>IF('Data invoice'!Q1684=0,"",'Data invoice'!R1684)</f>
        <v/>
      </c>
      <c r="I1568" s="320" t="str">
        <f>IF('Data invoice'!R1684=0,"",'Data invoice'!S1684)</f>
        <v/>
      </c>
      <c r="J1568" s="367" t="str">
        <f>IF('Data invoice'!S1684=0,"",'Data invoice'!T1684)</f>
        <v/>
      </c>
      <c r="L1568" s="414"/>
      <c r="M1568" s="275"/>
      <c r="N1568" s="275"/>
      <c r="O1568" s="414"/>
      <c r="P1568" s="414"/>
      <c r="Q1568" s="414"/>
      <c r="R1568" s="414"/>
      <c r="S1568" s="414"/>
      <c r="T1568" s="414"/>
      <c r="U1568" s="414"/>
      <c r="V1568" s="414"/>
      <c r="W1568" s="414"/>
      <c r="X1568" s="414"/>
      <c r="Y1568" s="414"/>
      <c r="Z1568" s="414"/>
      <c r="AA1568" s="414"/>
      <c r="AB1568" s="414"/>
      <c r="AC1568" s="275"/>
      <c r="AD1568" s="275"/>
      <c r="AE1568" s="275"/>
      <c r="AF1568" s="275"/>
      <c r="AG1568" s="275"/>
      <c r="AH1568" s="275"/>
      <c r="AI1568" s="275"/>
      <c r="AJ1568" s="275"/>
      <c r="AK1568" s="275"/>
      <c r="AL1568" s="275"/>
    </row>
    <row r="1569" spans="1:38" s="329" customFormat="1" ht="15" customHeight="1">
      <c r="A1569" s="284" t="str">
        <f>IF('Data invoice'!J1685=0,"",'Data invoice'!K1685)</f>
        <v/>
      </c>
      <c r="B1569" s="284" t="str">
        <f>IF('Data invoice'!K1685=0,"",'Data invoice'!L1685)</f>
        <v/>
      </c>
      <c r="C1569" s="284" t="str">
        <f>IF('Data invoice'!L1685=0,"",'Data invoice'!M1685)</f>
        <v/>
      </c>
      <c r="D1569" s="284" t="str">
        <f>IF('Data invoice'!M1685=0,"",'Data invoice'!N1685)</f>
        <v/>
      </c>
      <c r="E1569" s="284" t="str">
        <f>IF('Data invoice'!N1685=0,"",'Data invoice'!O1685)</f>
        <v/>
      </c>
      <c r="F1569" s="284" t="str">
        <f>IF('Data invoice'!O1685=0,"",'Data invoice'!P1685)</f>
        <v/>
      </c>
      <c r="G1569" s="284" t="str">
        <f>IF('Data invoice'!P1685=0,"",'Data invoice'!Q1685)</f>
        <v/>
      </c>
      <c r="H1569" s="284" t="str">
        <f>IF('Data invoice'!Q1685=0,"",'Data invoice'!R1685)</f>
        <v/>
      </c>
      <c r="I1569" s="320" t="str">
        <f>IF('Data invoice'!R1685=0,"",'Data invoice'!S1685)</f>
        <v/>
      </c>
      <c r="J1569" s="367" t="str">
        <f>IF('Data invoice'!S1685=0,"",'Data invoice'!T1685)</f>
        <v/>
      </c>
      <c r="L1569" s="414"/>
      <c r="M1569" s="275"/>
      <c r="N1569" s="275"/>
      <c r="O1569" s="414"/>
      <c r="P1569" s="414"/>
      <c r="Q1569" s="414"/>
      <c r="R1569" s="414"/>
      <c r="S1569" s="414"/>
      <c r="T1569" s="414"/>
      <c r="U1569" s="414"/>
      <c r="V1569" s="414"/>
      <c r="W1569" s="414"/>
      <c r="X1569" s="414"/>
      <c r="Y1569" s="414"/>
      <c r="Z1569" s="414"/>
      <c r="AA1569" s="414"/>
      <c r="AB1569" s="414"/>
      <c r="AC1569" s="275"/>
      <c r="AD1569" s="275"/>
      <c r="AE1569" s="275"/>
      <c r="AF1569" s="275"/>
      <c r="AG1569" s="275"/>
      <c r="AH1569" s="275"/>
      <c r="AI1569" s="275"/>
      <c r="AJ1569" s="275"/>
      <c r="AK1569" s="275"/>
      <c r="AL1569" s="275"/>
    </row>
    <row r="1570" spans="1:38" s="329" customFormat="1" ht="15" customHeight="1">
      <c r="A1570" s="284" t="str">
        <f>IF('Data invoice'!J1686=0,"",'Data invoice'!K1686)</f>
        <v/>
      </c>
      <c r="B1570" s="284" t="str">
        <f>IF('Data invoice'!K1686=0,"",'Data invoice'!L1686)</f>
        <v/>
      </c>
      <c r="C1570" s="284" t="str">
        <f>IF('Data invoice'!L1686=0,"",'Data invoice'!M1686)</f>
        <v/>
      </c>
      <c r="D1570" s="284" t="str">
        <f>IF('Data invoice'!M1686=0,"",'Data invoice'!N1686)</f>
        <v/>
      </c>
      <c r="E1570" s="284" t="str">
        <f>IF('Data invoice'!N1686=0,"",'Data invoice'!O1686)</f>
        <v/>
      </c>
      <c r="F1570" s="284" t="str">
        <f>IF('Data invoice'!O1686=0,"",'Data invoice'!P1686)</f>
        <v/>
      </c>
      <c r="G1570" s="284" t="str">
        <f>IF('Data invoice'!P1686=0,"",'Data invoice'!Q1686)</f>
        <v/>
      </c>
      <c r="H1570" s="284" t="str">
        <f>IF('Data invoice'!Q1686=0,"",'Data invoice'!R1686)</f>
        <v/>
      </c>
      <c r="I1570" s="320" t="str">
        <f>IF('Data invoice'!R1686=0,"",'Data invoice'!S1686)</f>
        <v/>
      </c>
      <c r="J1570" s="367" t="str">
        <f>IF('Data invoice'!S1686=0,"",'Data invoice'!T1686)</f>
        <v/>
      </c>
      <c r="L1570" s="414"/>
      <c r="M1570" s="275"/>
      <c r="N1570" s="275"/>
      <c r="O1570" s="414"/>
      <c r="P1570" s="414"/>
      <c r="Q1570" s="414"/>
      <c r="R1570" s="414"/>
      <c r="S1570" s="414"/>
      <c r="T1570" s="414"/>
      <c r="U1570" s="414"/>
      <c r="V1570" s="414"/>
      <c r="W1570" s="414"/>
      <c r="X1570" s="414"/>
      <c r="Y1570" s="414"/>
      <c r="Z1570" s="414"/>
      <c r="AA1570" s="414"/>
      <c r="AB1570" s="414"/>
      <c r="AC1570" s="275"/>
      <c r="AD1570" s="275"/>
      <c r="AE1570" s="275"/>
      <c r="AF1570" s="275"/>
      <c r="AG1570" s="275"/>
      <c r="AH1570" s="275"/>
      <c r="AI1570" s="275"/>
      <c r="AJ1570" s="275"/>
      <c r="AK1570" s="275"/>
      <c r="AL1570" s="275"/>
    </row>
    <row r="1571" spans="1:38" s="329" customFormat="1" ht="15" customHeight="1">
      <c r="A1571" s="284" t="str">
        <f>IF('Data invoice'!J1687=0,"",'Data invoice'!K1687)</f>
        <v/>
      </c>
      <c r="B1571" s="284" t="str">
        <f>IF('Data invoice'!K1687=0,"",'Data invoice'!L1687)</f>
        <v/>
      </c>
      <c r="C1571" s="284" t="str">
        <f>IF('Data invoice'!L1687=0,"",'Data invoice'!M1687)</f>
        <v/>
      </c>
      <c r="D1571" s="284" t="str">
        <f>IF('Data invoice'!M1687=0,"",'Data invoice'!N1687)</f>
        <v/>
      </c>
      <c r="E1571" s="284" t="str">
        <f>IF('Data invoice'!N1687=0,"",'Data invoice'!O1687)</f>
        <v/>
      </c>
      <c r="F1571" s="284" t="str">
        <f>IF('Data invoice'!O1687=0,"",'Data invoice'!P1687)</f>
        <v/>
      </c>
      <c r="G1571" s="284" t="str">
        <f>IF('Data invoice'!P1687=0,"",'Data invoice'!Q1687)</f>
        <v/>
      </c>
      <c r="H1571" s="284" t="str">
        <f>IF('Data invoice'!Q1687=0,"",'Data invoice'!R1687)</f>
        <v/>
      </c>
      <c r="I1571" s="320" t="str">
        <f>IF('Data invoice'!R1687=0,"",'Data invoice'!S1687)</f>
        <v/>
      </c>
      <c r="J1571" s="367" t="str">
        <f>IF('Data invoice'!S1687=0,"",'Data invoice'!T1687)</f>
        <v/>
      </c>
      <c r="L1571" s="414"/>
      <c r="M1571" s="275"/>
      <c r="N1571" s="275"/>
      <c r="O1571" s="414"/>
      <c r="P1571" s="414"/>
      <c r="Q1571" s="414"/>
      <c r="R1571" s="414"/>
      <c r="S1571" s="414"/>
      <c r="T1571" s="414"/>
      <c r="U1571" s="414"/>
      <c r="V1571" s="414"/>
      <c r="W1571" s="414"/>
      <c r="X1571" s="414"/>
      <c r="Y1571" s="414"/>
      <c r="Z1571" s="414"/>
      <c r="AA1571" s="414"/>
      <c r="AB1571" s="414"/>
      <c r="AC1571" s="275"/>
      <c r="AD1571" s="275"/>
      <c r="AE1571" s="275"/>
      <c r="AF1571" s="275"/>
      <c r="AG1571" s="275"/>
      <c r="AH1571" s="275"/>
      <c r="AI1571" s="275"/>
      <c r="AJ1571" s="275"/>
      <c r="AK1571" s="275"/>
      <c r="AL1571" s="275"/>
    </row>
    <row r="1572" spans="1:38" s="329" customFormat="1" ht="15" customHeight="1">
      <c r="A1572" s="284" t="str">
        <f>IF('Data invoice'!J1688=0,"",'Data invoice'!K1688)</f>
        <v/>
      </c>
      <c r="B1572" s="284" t="str">
        <f>IF('Data invoice'!K1688=0,"",'Data invoice'!L1688)</f>
        <v/>
      </c>
      <c r="C1572" s="284" t="str">
        <f>IF('Data invoice'!L1688=0,"",'Data invoice'!M1688)</f>
        <v/>
      </c>
      <c r="D1572" s="284" t="str">
        <f>IF('Data invoice'!M1688=0,"",'Data invoice'!N1688)</f>
        <v/>
      </c>
      <c r="E1572" s="284" t="str">
        <f>IF('Data invoice'!N1688=0,"",'Data invoice'!O1688)</f>
        <v/>
      </c>
      <c r="F1572" s="284" t="str">
        <f>IF('Data invoice'!O1688=0,"",'Data invoice'!P1688)</f>
        <v/>
      </c>
      <c r="G1572" s="284" t="str">
        <f>IF('Data invoice'!P1688=0,"",'Data invoice'!Q1688)</f>
        <v/>
      </c>
      <c r="H1572" s="284" t="str">
        <f>IF('Data invoice'!Q1688=0,"",'Data invoice'!R1688)</f>
        <v/>
      </c>
      <c r="I1572" s="320" t="str">
        <f>IF('Data invoice'!R1688=0,"",'Data invoice'!S1688)</f>
        <v/>
      </c>
      <c r="J1572" s="367" t="str">
        <f>IF('Data invoice'!S1688=0,"",'Data invoice'!T1688)</f>
        <v/>
      </c>
      <c r="L1572" s="414"/>
      <c r="M1572" s="275"/>
      <c r="N1572" s="275"/>
      <c r="O1572" s="414"/>
      <c r="P1572" s="414"/>
      <c r="Q1572" s="414"/>
      <c r="R1572" s="414"/>
      <c r="S1572" s="414"/>
      <c r="T1572" s="414"/>
      <c r="U1572" s="414"/>
      <c r="V1572" s="414"/>
      <c r="W1572" s="414"/>
      <c r="X1572" s="414"/>
      <c r="Y1572" s="414"/>
      <c r="Z1572" s="414"/>
      <c r="AA1572" s="414"/>
      <c r="AB1572" s="414"/>
      <c r="AC1572" s="275"/>
      <c r="AD1572" s="275"/>
      <c r="AE1572" s="275"/>
      <c r="AF1572" s="275"/>
      <c r="AG1572" s="275"/>
      <c r="AH1572" s="275"/>
      <c r="AI1572" s="275"/>
      <c r="AJ1572" s="275"/>
      <c r="AK1572" s="275"/>
      <c r="AL1572" s="275"/>
    </row>
    <row r="1573" spans="1:38" s="329" customFormat="1" ht="15" customHeight="1">
      <c r="A1573" s="284" t="str">
        <f>IF('Data invoice'!J1689=0,"",'Data invoice'!K1689)</f>
        <v/>
      </c>
      <c r="B1573" s="284" t="str">
        <f>IF('Data invoice'!K1689=0,"",'Data invoice'!L1689)</f>
        <v/>
      </c>
      <c r="C1573" s="284" t="str">
        <f>IF('Data invoice'!L1689=0,"",'Data invoice'!M1689)</f>
        <v/>
      </c>
      <c r="D1573" s="284" t="str">
        <f>IF('Data invoice'!M1689=0,"",'Data invoice'!N1689)</f>
        <v/>
      </c>
      <c r="E1573" s="284" t="str">
        <f>IF('Data invoice'!N1689=0,"",'Data invoice'!O1689)</f>
        <v/>
      </c>
      <c r="F1573" s="284" t="str">
        <f>IF('Data invoice'!O1689=0,"",'Data invoice'!P1689)</f>
        <v/>
      </c>
      <c r="G1573" s="284" t="str">
        <f>IF('Data invoice'!P1689=0,"",'Data invoice'!Q1689)</f>
        <v/>
      </c>
      <c r="H1573" s="284" t="str">
        <f>IF('Data invoice'!Q1689=0,"",'Data invoice'!R1689)</f>
        <v/>
      </c>
      <c r="I1573" s="320" t="str">
        <f>IF('Data invoice'!R1689=0,"",'Data invoice'!S1689)</f>
        <v/>
      </c>
      <c r="J1573" s="367" t="str">
        <f>IF('Data invoice'!S1689=0,"",'Data invoice'!T1689)</f>
        <v/>
      </c>
      <c r="L1573" s="414"/>
      <c r="M1573" s="275"/>
      <c r="N1573" s="275"/>
      <c r="O1573" s="414"/>
      <c r="P1573" s="414"/>
      <c r="Q1573" s="414"/>
      <c r="R1573" s="414"/>
      <c r="S1573" s="414"/>
      <c r="T1573" s="414"/>
      <c r="U1573" s="414"/>
      <c r="V1573" s="414"/>
      <c r="W1573" s="414"/>
      <c r="X1573" s="414"/>
      <c r="Y1573" s="414"/>
      <c r="Z1573" s="414"/>
      <c r="AA1573" s="414"/>
      <c r="AB1573" s="414"/>
      <c r="AC1573" s="275"/>
      <c r="AD1573" s="275"/>
      <c r="AE1573" s="275"/>
      <c r="AF1573" s="275"/>
      <c r="AG1573" s="275"/>
      <c r="AH1573" s="275"/>
      <c r="AI1573" s="275"/>
      <c r="AJ1573" s="275"/>
      <c r="AK1573" s="275"/>
      <c r="AL1573" s="275"/>
    </row>
    <row r="1574" spans="1:38" s="329" customFormat="1" ht="15" customHeight="1">
      <c r="A1574" s="284" t="str">
        <f>IF('Data invoice'!J1690=0,"",'Data invoice'!K1690)</f>
        <v/>
      </c>
      <c r="B1574" s="284" t="str">
        <f>IF('Data invoice'!K1690=0,"",'Data invoice'!L1690)</f>
        <v/>
      </c>
      <c r="C1574" s="284" t="str">
        <f>IF('Data invoice'!L1690=0,"",'Data invoice'!M1690)</f>
        <v/>
      </c>
      <c r="D1574" s="284" t="str">
        <f>IF('Data invoice'!M1690=0,"",'Data invoice'!N1690)</f>
        <v/>
      </c>
      <c r="E1574" s="284" t="str">
        <f>IF('Data invoice'!N1690=0,"",'Data invoice'!O1690)</f>
        <v/>
      </c>
      <c r="F1574" s="284" t="str">
        <f>IF('Data invoice'!O1690=0,"",'Data invoice'!P1690)</f>
        <v/>
      </c>
      <c r="G1574" s="284" t="str">
        <f>IF('Data invoice'!P1690=0,"",'Data invoice'!Q1690)</f>
        <v/>
      </c>
      <c r="H1574" s="284" t="str">
        <f>IF('Data invoice'!Q1690=0,"",'Data invoice'!R1690)</f>
        <v/>
      </c>
      <c r="I1574" s="320" t="str">
        <f>IF('Data invoice'!R1690=0,"",'Data invoice'!S1690)</f>
        <v/>
      </c>
      <c r="J1574" s="367" t="str">
        <f>IF('Data invoice'!S1690=0,"",'Data invoice'!T1690)</f>
        <v/>
      </c>
      <c r="L1574" s="414"/>
      <c r="M1574" s="275"/>
      <c r="N1574" s="275"/>
      <c r="O1574" s="414"/>
      <c r="P1574" s="414"/>
      <c r="Q1574" s="414"/>
      <c r="R1574" s="414"/>
      <c r="S1574" s="414"/>
      <c r="T1574" s="414"/>
      <c r="U1574" s="414"/>
      <c r="V1574" s="414"/>
      <c r="W1574" s="414"/>
      <c r="X1574" s="414"/>
      <c r="Y1574" s="414"/>
      <c r="Z1574" s="414"/>
      <c r="AA1574" s="414"/>
      <c r="AB1574" s="414"/>
      <c r="AC1574" s="275"/>
      <c r="AD1574" s="275"/>
      <c r="AE1574" s="275"/>
      <c r="AF1574" s="275"/>
      <c r="AG1574" s="275"/>
      <c r="AH1574" s="275"/>
      <c r="AI1574" s="275"/>
      <c r="AJ1574" s="275"/>
      <c r="AK1574" s="275"/>
      <c r="AL1574" s="275"/>
    </row>
    <row r="1575" spans="1:38" s="329" customFormat="1" ht="15" customHeight="1">
      <c r="A1575" s="284" t="str">
        <f>IF('Data invoice'!J1691=0,"",'Data invoice'!K1691)</f>
        <v/>
      </c>
      <c r="B1575" s="284" t="str">
        <f>IF('Data invoice'!K1691=0,"",'Data invoice'!L1691)</f>
        <v/>
      </c>
      <c r="C1575" s="284" t="str">
        <f>IF('Data invoice'!L1691=0,"",'Data invoice'!M1691)</f>
        <v/>
      </c>
      <c r="D1575" s="284" t="str">
        <f>IF('Data invoice'!M1691=0,"",'Data invoice'!N1691)</f>
        <v/>
      </c>
      <c r="E1575" s="284" t="str">
        <f>IF('Data invoice'!N1691=0,"",'Data invoice'!O1691)</f>
        <v/>
      </c>
      <c r="F1575" s="284" t="str">
        <f>IF('Data invoice'!O1691=0,"",'Data invoice'!P1691)</f>
        <v/>
      </c>
      <c r="G1575" s="284" t="str">
        <f>IF('Data invoice'!P1691=0,"",'Data invoice'!Q1691)</f>
        <v/>
      </c>
      <c r="H1575" s="284" t="str">
        <f>IF('Data invoice'!Q1691=0,"",'Data invoice'!R1691)</f>
        <v/>
      </c>
      <c r="I1575" s="320" t="str">
        <f>IF('Data invoice'!R1691=0,"",'Data invoice'!S1691)</f>
        <v/>
      </c>
      <c r="J1575" s="367" t="str">
        <f>IF('Data invoice'!S1691=0,"",'Data invoice'!T1691)</f>
        <v/>
      </c>
      <c r="L1575" s="414"/>
      <c r="M1575" s="275"/>
      <c r="N1575" s="275"/>
      <c r="O1575" s="414"/>
      <c r="P1575" s="414"/>
      <c r="Q1575" s="414"/>
      <c r="R1575" s="414"/>
      <c r="S1575" s="414"/>
      <c r="T1575" s="414"/>
      <c r="U1575" s="414"/>
      <c r="V1575" s="414"/>
      <c r="W1575" s="414"/>
      <c r="X1575" s="414"/>
      <c r="Y1575" s="414"/>
      <c r="Z1575" s="414"/>
      <c r="AA1575" s="414"/>
      <c r="AB1575" s="414"/>
      <c r="AC1575" s="275"/>
      <c r="AD1575" s="275"/>
      <c r="AE1575" s="275"/>
      <c r="AF1575" s="275"/>
      <c r="AG1575" s="275"/>
      <c r="AH1575" s="275"/>
      <c r="AI1575" s="275"/>
      <c r="AJ1575" s="275"/>
      <c r="AK1575" s="275"/>
      <c r="AL1575" s="275"/>
    </row>
    <row r="1576" spans="1:38" s="329" customFormat="1" ht="15" customHeight="1">
      <c r="A1576" s="284" t="str">
        <f>IF('Data invoice'!J1692=0,"",'Data invoice'!K1692)</f>
        <v/>
      </c>
      <c r="B1576" s="284" t="str">
        <f>IF('Data invoice'!K1692=0,"",'Data invoice'!L1692)</f>
        <v/>
      </c>
      <c r="C1576" s="284" t="str">
        <f>IF('Data invoice'!L1692=0,"",'Data invoice'!M1692)</f>
        <v/>
      </c>
      <c r="D1576" s="284" t="str">
        <f>IF('Data invoice'!M1692=0,"",'Data invoice'!N1692)</f>
        <v/>
      </c>
      <c r="E1576" s="284" t="str">
        <f>IF('Data invoice'!N1692=0,"",'Data invoice'!O1692)</f>
        <v/>
      </c>
      <c r="F1576" s="284" t="str">
        <f>IF('Data invoice'!O1692=0,"",'Data invoice'!P1692)</f>
        <v/>
      </c>
      <c r="G1576" s="284" t="str">
        <f>IF('Data invoice'!P1692=0,"",'Data invoice'!Q1692)</f>
        <v/>
      </c>
      <c r="H1576" s="284" t="str">
        <f>IF('Data invoice'!Q1692=0,"",'Data invoice'!R1692)</f>
        <v/>
      </c>
      <c r="I1576" s="320" t="str">
        <f>IF('Data invoice'!R1692=0,"",'Data invoice'!S1692)</f>
        <v/>
      </c>
      <c r="J1576" s="367" t="str">
        <f>IF('Data invoice'!S1692=0,"",'Data invoice'!T1692)</f>
        <v/>
      </c>
      <c r="L1576" s="414"/>
      <c r="M1576" s="275"/>
      <c r="N1576" s="275"/>
      <c r="O1576" s="414"/>
      <c r="P1576" s="414"/>
      <c r="Q1576" s="414"/>
      <c r="R1576" s="414"/>
      <c r="S1576" s="414"/>
      <c r="T1576" s="414"/>
      <c r="U1576" s="414"/>
      <c r="V1576" s="414"/>
      <c r="W1576" s="414"/>
      <c r="X1576" s="414"/>
      <c r="Y1576" s="414"/>
      <c r="Z1576" s="414"/>
      <c r="AA1576" s="414"/>
      <c r="AB1576" s="414"/>
      <c r="AC1576" s="275"/>
      <c r="AD1576" s="275"/>
      <c r="AE1576" s="275"/>
      <c r="AF1576" s="275"/>
      <c r="AG1576" s="275"/>
      <c r="AH1576" s="275"/>
      <c r="AI1576" s="275"/>
      <c r="AJ1576" s="275"/>
      <c r="AK1576" s="275"/>
      <c r="AL1576" s="275"/>
    </row>
    <row r="1577" spans="1:38" s="329" customFormat="1" ht="15" customHeight="1">
      <c r="A1577" s="284" t="str">
        <f>IF('Data invoice'!J1693=0,"",'Data invoice'!K1693)</f>
        <v/>
      </c>
      <c r="B1577" s="284" t="str">
        <f>IF('Data invoice'!K1693=0,"",'Data invoice'!L1693)</f>
        <v/>
      </c>
      <c r="C1577" s="284" t="str">
        <f>IF('Data invoice'!L1693=0,"",'Data invoice'!M1693)</f>
        <v/>
      </c>
      <c r="D1577" s="284" t="str">
        <f>IF('Data invoice'!M1693=0,"",'Data invoice'!N1693)</f>
        <v/>
      </c>
      <c r="E1577" s="284" t="str">
        <f>IF('Data invoice'!N1693=0,"",'Data invoice'!O1693)</f>
        <v/>
      </c>
      <c r="F1577" s="284" t="str">
        <f>IF('Data invoice'!O1693=0,"",'Data invoice'!P1693)</f>
        <v/>
      </c>
      <c r="G1577" s="284" t="str">
        <f>IF('Data invoice'!P1693=0,"",'Data invoice'!Q1693)</f>
        <v/>
      </c>
      <c r="H1577" s="284" t="str">
        <f>IF('Data invoice'!Q1693=0,"",'Data invoice'!R1693)</f>
        <v/>
      </c>
      <c r="I1577" s="320" t="str">
        <f>IF('Data invoice'!R1693=0,"",'Data invoice'!S1693)</f>
        <v/>
      </c>
      <c r="J1577" s="367" t="str">
        <f>IF('Data invoice'!S1693=0,"",'Data invoice'!T1693)</f>
        <v/>
      </c>
      <c r="L1577" s="414"/>
      <c r="M1577" s="275"/>
      <c r="N1577" s="275"/>
      <c r="O1577" s="414"/>
      <c r="P1577" s="414"/>
      <c r="Q1577" s="414"/>
      <c r="R1577" s="414"/>
      <c r="S1577" s="414"/>
      <c r="T1577" s="414"/>
      <c r="U1577" s="414"/>
      <c r="V1577" s="414"/>
      <c r="W1577" s="414"/>
      <c r="X1577" s="414"/>
      <c r="Y1577" s="414"/>
      <c r="Z1577" s="414"/>
      <c r="AA1577" s="414"/>
      <c r="AB1577" s="414"/>
      <c r="AC1577" s="275"/>
      <c r="AD1577" s="275"/>
      <c r="AE1577" s="275"/>
      <c r="AF1577" s="275"/>
      <c r="AG1577" s="275"/>
      <c r="AH1577" s="275"/>
      <c r="AI1577" s="275"/>
      <c r="AJ1577" s="275"/>
      <c r="AK1577" s="275"/>
      <c r="AL1577" s="275"/>
    </row>
    <row r="1578" spans="1:38" s="329" customFormat="1" ht="15" customHeight="1">
      <c r="A1578" s="284" t="str">
        <f>IF('Data invoice'!J1694=0,"",'Data invoice'!K1694)</f>
        <v/>
      </c>
      <c r="B1578" s="284" t="str">
        <f>IF('Data invoice'!K1694=0,"",'Data invoice'!L1694)</f>
        <v/>
      </c>
      <c r="C1578" s="284" t="str">
        <f>IF('Data invoice'!L1694=0,"",'Data invoice'!M1694)</f>
        <v/>
      </c>
      <c r="D1578" s="284" t="str">
        <f>IF('Data invoice'!M1694=0,"",'Data invoice'!N1694)</f>
        <v/>
      </c>
      <c r="E1578" s="284" t="str">
        <f>IF('Data invoice'!N1694=0,"",'Data invoice'!O1694)</f>
        <v/>
      </c>
      <c r="F1578" s="284" t="str">
        <f>IF('Data invoice'!O1694=0,"",'Data invoice'!P1694)</f>
        <v/>
      </c>
      <c r="G1578" s="284" t="str">
        <f>IF('Data invoice'!P1694=0,"",'Data invoice'!Q1694)</f>
        <v/>
      </c>
      <c r="H1578" s="284" t="str">
        <f>IF('Data invoice'!Q1694=0,"",'Data invoice'!R1694)</f>
        <v/>
      </c>
      <c r="I1578" s="320" t="str">
        <f>IF('Data invoice'!R1694=0,"",'Data invoice'!S1694)</f>
        <v/>
      </c>
      <c r="J1578" s="367" t="str">
        <f>IF('Data invoice'!S1694=0,"",'Data invoice'!T1694)</f>
        <v/>
      </c>
      <c r="L1578" s="414"/>
      <c r="M1578" s="275"/>
      <c r="N1578" s="275"/>
      <c r="O1578" s="414"/>
      <c r="P1578" s="414"/>
      <c r="Q1578" s="414"/>
      <c r="R1578" s="414"/>
      <c r="S1578" s="414"/>
      <c r="T1578" s="414"/>
      <c r="U1578" s="414"/>
      <c r="V1578" s="414"/>
      <c r="W1578" s="414"/>
      <c r="X1578" s="414"/>
      <c r="Y1578" s="414"/>
      <c r="Z1578" s="414"/>
      <c r="AA1578" s="414"/>
      <c r="AB1578" s="414"/>
      <c r="AC1578" s="275"/>
      <c r="AD1578" s="275"/>
      <c r="AE1578" s="275"/>
      <c r="AF1578" s="275"/>
      <c r="AG1578" s="275"/>
      <c r="AH1578" s="275"/>
      <c r="AI1578" s="275"/>
      <c r="AJ1578" s="275"/>
      <c r="AK1578" s="275"/>
      <c r="AL1578" s="275"/>
    </row>
    <row r="1579" spans="1:38" s="329" customFormat="1" ht="15" customHeight="1">
      <c r="A1579" s="284" t="str">
        <f>IF('Data invoice'!J1695=0,"",'Data invoice'!K1695)</f>
        <v/>
      </c>
      <c r="B1579" s="284" t="str">
        <f>IF('Data invoice'!K1695=0,"",'Data invoice'!L1695)</f>
        <v/>
      </c>
      <c r="C1579" s="284" t="str">
        <f>IF('Data invoice'!L1695=0,"",'Data invoice'!M1695)</f>
        <v/>
      </c>
      <c r="D1579" s="284" t="str">
        <f>IF('Data invoice'!M1695=0,"",'Data invoice'!N1695)</f>
        <v/>
      </c>
      <c r="E1579" s="284" t="str">
        <f>IF('Data invoice'!N1695=0,"",'Data invoice'!O1695)</f>
        <v/>
      </c>
      <c r="F1579" s="284" t="str">
        <f>IF('Data invoice'!O1695=0,"",'Data invoice'!P1695)</f>
        <v/>
      </c>
      <c r="G1579" s="284" t="str">
        <f>IF('Data invoice'!P1695=0,"",'Data invoice'!Q1695)</f>
        <v/>
      </c>
      <c r="H1579" s="284" t="str">
        <f>IF('Data invoice'!Q1695=0,"",'Data invoice'!R1695)</f>
        <v/>
      </c>
      <c r="I1579" s="320" t="str">
        <f>IF('Data invoice'!R1695=0,"",'Data invoice'!S1695)</f>
        <v/>
      </c>
      <c r="J1579" s="367" t="str">
        <f>IF('Data invoice'!S1695=0,"",'Data invoice'!T1695)</f>
        <v/>
      </c>
      <c r="L1579" s="414"/>
      <c r="M1579" s="275"/>
      <c r="N1579" s="275"/>
      <c r="O1579" s="414"/>
      <c r="P1579" s="414"/>
      <c r="Q1579" s="414"/>
      <c r="R1579" s="414"/>
      <c r="S1579" s="414"/>
      <c r="T1579" s="414"/>
      <c r="U1579" s="414"/>
      <c r="V1579" s="414"/>
      <c r="W1579" s="414"/>
      <c r="X1579" s="414"/>
      <c r="Y1579" s="414"/>
      <c r="Z1579" s="414"/>
      <c r="AA1579" s="414"/>
      <c r="AB1579" s="414"/>
      <c r="AC1579" s="275"/>
      <c r="AD1579" s="275"/>
      <c r="AE1579" s="275"/>
      <c r="AF1579" s="275"/>
      <c r="AG1579" s="275"/>
      <c r="AH1579" s="275"/>
      <c r="AI1579" s="275"/>
      <c r="AJ1579" s="275"/>
      <c r="AK1579" s="275"/>
      <c r="AL1579" s="275"/>
    </row>
    <row r="1580" spans="1:38" s="329" customFormat="1" ht="15" customHeight="1">
      <c r="A1580" s="284" t="str">
        <f>IF('Data invoice'!J1696=0,"",'Data invoice'!K1696)</f>
        <v/>
      </c>
      <c r="B1580" s="284" t="str">
        <f>IF('Data invoice'!K1696=0,"",'Data invoice'!L1696)</f>
        <v/>
      </c>
      <c r="C1580" s="284" t="str">
        <f>IF('Data invoice'!L1696=0,"",'Data invoice'!M1696)</f>
        <v/>
      </c>
      <c r="D1580" s="284" t="str">
        <f>IF('Data invoice'!M1696=0,"",'Data invoice'!N1696)</f>
        <v/>
      </c>
      <c r="E1580" s="284" t="str">
        <f>IF('Data invoice'!N1696=0,"",'Data invoice'!O1696)</f>
        <v/>
      </c>
      <c r="F1580" s="284" t="str">
        <f>IF('Data invoice'!O1696=0,"",'Data invoice'!P1696)</f>
        <v/>
      </c>
      <c r="G1580" s="284" t="str">
        <f>IF('Data invoice'!P1696=0,"",'Data invoice'!Q1696)</f>
        <v/>
      </c>
      <c r="H1580" s="284" t="str">
        <f>IF('Data invoice'!Q1696=0,"",'Data invoice'!R1696)</f>
        <v/>
      </c>
      <c r="I1580" s="320" t="str">
        <f>IF('Data invoice'!R1696=0,"",'Data invoice'!S1696)</f>
        <v/>
      </c>
      <c r="J1580" s="367" t="str">
        <f>IF('Data invoice'!S1696=0,"",'Data invoice'!T1696)</f>
        <v/>
      </c>
      <c r="L1580" s="414"/>
      <c r="M1580" s="275"/>
      <c r="N1580" s="275"/>
      <c r="O1580" s="414"/>
      <c r="P1580" s="414"/>
      <c r="Q1580" s="414"/>
      <c r="R1580" s="414"/>
      <c r="S1580" s="414"/>
      <c r="T1580" s="414"/>
      <c r="U1580" s="414"/>
      <c r="V1580" s="414"/>
      <c r="W1580" s="414"/>
      <c r="X1580" s="414"/>
      <c r="Y1580" s="414"/>
      <c r="Z1580" s="414"/>
      <c r="AA1580" s="414"/>
      <c r="AB1580" s="414"/>
      <c r="AC1580" s="275"/>
      <c r="AD1580" s="275"/>
      <c r="AE1580" s="275"/>
      <c r="AF1580" s="275"/>
      <c r="AG1580" s="275"/>
      <c r="AH1580" s="275"/>
      <c r="AI1580" s="275"/>
      <c r="AJ1580" s="275"/>
      <c r="AK1580" s="275"/>
      <c r="AL1580" s="275"/>
    </row>
    <row r="1581" spans="1:38" s="329" customFormat="1" ht="15" customHeight="1">
      <c r="A1581" s="284" t="str">
        <f>IF('Data invoice'!J1697=0,"",'Data invoice'!K1697)</f>
        <v/>
      </c>
      <c r="B1581" s="284" t="str">
        <f>IF('Data invoice'!K1697=0,"",'Data invoice'!L1697)</f>
        <v/>
      </c>
      <c r="C1581" s="284" t="str">
        <f>IF('Data invoice'!L1697=0,"",'Data invoice'!M1697)</f>
        <v/>
      </c>
      <c r="D1581" s="284" t="str">
        <f>IF('Data invoice'!M1697=0,"",'Data invoice'!N1697)</f>
        <v/>
      </c>
      <c r="E1581" s="284" t="str">
        <f>IF('Data invoice'!N1697=0,"",'Data invoice'!O1697)</f>
        <v/>
      </c>
      <c r="F1581" s="284" t="str">
        <f>IF('Data invoice'!O1697=0,"",'Data invoice'!P1697)</f>
        <v/>
      </c>
      <c r="G1581" s="284" t="str">
        <f>IF('Data invoice'!P1697=0,"",'Data invoice'!Q1697)</f>
        <v/>
      </c>
      <c r="H1581" s="284" t="str">
        <f>IF('Data invoice'!Q1697=0,"",'Data invoice'!R1697)</f>
        <v/>
      </c>
      <c r="I1581" s="320" t="str">
        <f>IF('Data invoice'!R1697=0,"",'Data invoice'!S1697)</f>
        <v/>
      </c>
      <c r="J1581" s="367" t="str">
        <f>IF('Data invoice'!S1697=0,"",'Data invoice'!T1697)</f>
        <v/>
      </c>
      <c r="L1581" s="414"/>
      <c r="M1581" s="275"/>
      <c r="N1581" s="275"/>
      <c r="O1581" s="414"/>
      <c r="P1581" s="414"/>
      <c r="Q1581" s="414"/>
      <c r="R1581" s="414"/>
      <c r="S1581" s="414"/>
      <c r="T1581" s="414"/>
      <c r="U1581" s="414"/>
      <c r="V1581" s="414"/>
      <c r="W1581" s="414"/>
      <c r="X1581" s="414"/>
      <c r="Y1581" s="414"/>
      <c r="Z1581" s="414"/>
      <c r="AA1581" s="414"/>
      <c r="AB1581" s="414"/>
      <c r="AC1581" s="275"/>
      <c r="AD1581" s="275"/>
      <c r="AE1581" s="275"/>
      <c r="AF1581" s="275"/>
      <c r="AG1581" s="275"/>
      <c r="AH1581" s="275"/>
      <c r="AI1581" s="275"/>
      <c r="AJ1581" s="275"/>
      <c r="AK1581" s="275"/>
      <c r="AL1581" s="275"/>
    </row>
    <row r="1582" spans="1:38" s="329" customFormat="1" ht="15" customHeight="1">
      <c r="A1582" s="284" t="str">
        <f>IF('Data invoice'!J1698=0,"",'Data invoice'!K1698)</f>
        <v/>
      </c>
      <c r="B1582" s="284" t="str">
        <f>IF('Data invoice'!K1698=0,"",'Data invoice'!L1698)</f>
        <v/>
      </c>
      <c r="C1582" s="284" t="str">
        <f>IF('Data invoice'!L1698=0,"",'Data invoice'!M1698)</f>
        <v/>
      </c>
      <c r="D1582" s="284" t="str">
        <f>IF('Data invoice'!M1698=0,"",'Data invoice'!N1698)</f>
        <v/>
      </c>
      <c r="E1582" s="284" t="str">
        <f>IF('Data invoice'!N1698=0,"",'Data invoice'!O1698)</f>
        <v/>
      </c>
      <c r="F1582" s="284" t="str">
        <f>IF('Data invoice'!O1698=0,"",'Data invoice'!P1698)</f>
        <v/>
      </c>
      <c r="G1582" s="284" t="str">
        <f>IF('Data invoice'!P1698=0,"",'Data invoice'!Q1698)</f>
        <v/>
      </c>
      <c r="H1582" s="284" t="str">
        <f>IF('Data invoice'!Q1698=0,"",'Data invoice'!R1698)</f>
        <v/>
      </c>
      <c r="I1582" s="320" t="str">
        <f>IF('Data invoice'!R1698=0,"",'Data invoice'!S1698)</f>
        <v/>
      </c>
      <c r="J1582" s="367" t="str">
        <f>IF('Data invoice'!S1698=0,"",'Data invoice'!T1698)</f>
        <v/>
      </c>
      <c r="L1582" s="414"/>
      <c r="M1582" s="275"/>
      <c r="N1582" s="275"/>
      <c r="O1582" s="414"/>
      <c r="P1582" s="414"/>
      <c r="Q1582" s="414"/>
      <c r="R1582" s="414"/>
      <c r="S1582" s="414"/>
      <c r="T1582" s="414"/>
      <c r="U1582" s="414"/>
      <c r="V1582" s="414"/>
      <c r="W1582" s="414"/>
      <c r="X1582" s="414"/>
      <c r="Y1582" s="414"/>
      <c r="Z1582" s="414"/>
      <c r="AA1582" s="414"/>
      <c r="AB1582" s="414"/>
      <c r="AC1582" s="275"/>
      <c r="AD1582" s="275"/>
      <c r="AE1582" s="275"/>
      <c r="AF1582" s="275"/>
      <c r="AG1582" s="275"/>
      <c r="AH1582" s="275"/>
      <c r="AI1582" s="275"/>
      <c r="AJ1582" s="275"/>
      <c r="AK1582" s="275"/>
      <c r="AL1582" s="275"/>
    </row>
    <row r="1583" spans="1:38" s="329" customFormat="1" ht="15" customHeight="1">
      <c r="A1583" s="284" t="str">
        <f>IF('Data invoice'!J1699=0,"",'Data invoice'!K1699)</f>
        <v/>
      </c>
      <c r="B1583" s="284" t="str">
        <f>IF('Data invoice'!K1699=0,"",'Data invoice'!L1699)</f>
        <v/>
      </c>
      <c r="C1583" s="284" t="str">
        <f>IF('Data invoice'!L1699=0,"",'Data invoice'!M1699)</f>
        <v/>
      </c>
      <c r="D1583" s="284" t="str">
        <f>IF('Data invoice'!M1699=0,"",'Data invoice'!N1699)</f>
        <v/>
      </c>
      <c r="E1583" s="284" t="str">
        <f>IF('Data invoice'!N1699=0,"",'Data invoice'!O1699)</f>
        <v/>
      </c>
      <c r="F1583" s="284" t="str">
        <f>IF('Data invoice'!O1699=0,"",'Data invoice'!P1699)</f>
        <v/>
      </c>
      <c r="G1583" s="284" t="str">
        <f>IF('Data invoice'!P1699=0,"",'Data invoice'!Q1699)</f>
        <v/>
      </c>
      <c r="H1583" s="284" t="str">
        <f>IF('Data invoice'!Q1699=0,"",'Data invoice'!R1699)</f>
        <v/>
      </c>
      <c r="I1583" s="320" t="str">
        <f>IF('Data invoice'!R1699=0,"",'Data invoice'!S1699)</f>
        <v/>
      </c>
      <c r="J1583" s="367" t="str">
        <f>IF('Data invoice'!S1699=0,"",'Data invoice'!T1699)</f>
        <v/>
      </c>
      <c r="L1583" s="414"/>
      <c r="M1583" s="275"/>
      <c r="N1583" s="275"/>
      <c r="O1583" s="414"/>
      <c r="P1583" s="414"/>
      <c r="Q1583" s="414"/>
      <c r="R1583" s="414"/>
      <c r="S1583" s="414"/>
      <c r="T1583" s="414"/>
      <c r="U1583" s="414"/>
      <c r="V1583" s="414"/>
      <c r="W1583" s="414"/>
      <c r="X1583" s="414"/>
      <c r="Y1583" s="414"/>
      <c r="Z1583" s="414"/>
      <c r="AA1583" s="414"/>
      <c r="AB1583" s="414"/>
      <c r="AC1583" s="275"/>
      <c r="AD1583" s="275"/>
      <c r="AE1583" s="275"/>
      <c r="AF1583" s="275"/>
      <c r="AG1583" s="275"/>
      <c r="AH1583" s="275"/>
      <c r="AI1583" s="275"/>
      <c r="AJ1583" s="275"/>
      <c r="AK1583" s="275"/>
      <c r="AL1583" s="275"/>
    </row>
    <row r="1584" spans="1:38" s="329" customFormat="1" ht="15" customHeight="1">
      <c r="A1584" s="284" t="str">
        <f>IF('Data invoice'!J1700=0,"",'Data invoice'!K1700)</f>
        <v/>
      </c>
      <c r="B1584" s="284" t="str">
        <f>IF('Data invoice'!K1700=0,"",'Data invoice'!L1700)</f>
        <v/>
      </c>
      <c r="C1584" s="284" t="str">
        <f>IF('Data invoice'!L1700=0,"",'Data invoice'!M1700)</f>
        <v/>
      </c>
      <c r="D1584" s="284" t="str">
        <f>IF('Data invoice'!M1700=0,"",'Data invoice'!N1700)</f>
        <v/>
      </c>
      <c r="E1584" s="284" t="str">
        <f>IF('Data invoice'!N1700=0,"",'Data invoice'!O1700)</f>
        <v/>
      </c>
      <c r="F1584" s="284" t="str">
        <f>IF('Data invoice'!O1700=0,"",'Data invoice'!P1700)</f>
        <v/>
      </c>
      <c r="G1584" s="284" t="str">
        <f>IF('Data invoice'!P1700=0,"",'Data invoice'!Q1700)</f>
        <v/>
      </c>
      <c r="H1584" s="284" t="str">
        <f>IF('Data invoice'!Q1700=0,"",'Data invoice'!R1700)</f>
        <v/>
      </c>
      <c r="I1584" s="320" t="str">
        <f>IF('Data invoice'!R1700=0,"",'Data invoice'!S1700)</f>
        <v/>
      </c>
      <c r="J1584" s="367" t="str">
        <f>IF('Data invoice'!S1700=0,"",'Data invoice'!T1700)</f>
        <v/>
      </c>
      <c r="L1584" s="414"/>
      <c r="M1584" s="275"/>
      <c r="N1584" s="275"/>
      <c r="O1584" s="414"/>
      <c r="P1584" s="414"/>
      <c r="Q1584" s="414"/>
      <c r="R1584" s="414"/>
      <c r="S1584" s="414"/>
      <c r="T1584" s="414"/>
      <c r="U1584" s="414"/>
      <c r="V1584" s="414"/>
      <c r="W1584" s="414"/>
      <c r="X1584" s="414"/>
      <c r="Y1584" s="414"/>
      <c r="Z1584" s="414"/>
      <c r="AA1584" s="414"/>
      <c r="AB1584" s="414"/>
      <c r="AC1584" s="275"/>
      <c r="AD1584" s="275"/>
      <c r="AE1584" s="275"/>
      <c r="AF1584" s="275"/>
      <c r="AG1584" s="275"/>
      <c r="AH1584" s="275"/>
      <c r="AI1584" s="275"/>
      <c r="AJ1584" s="275"/>
      <c r="AK1584" s="275"/>
      <c r="AL1584" s="275"/>
    </row>
    <row r="1585" spans="1:38" s="329" customFormat="1" ht="15" customHeight="1">
      <c r="A1585" s="284" t="str">
        <f>IF('Data invoice'!J1701=0,"",'Data invoice'!K1701)</f>
        <v/>
      </c>
      <c r="B1585" s="284" t="str">
        <f>IF('Data invoice'!K1701=0,"",'Data invoice'!L1701)</f>
        <v/>
      </c>
      <c r="C1585" s="284" t="str">
        <f>IF('Data invoice'!L1701=0,"",'Data invoice'!M1701)</f>
        <v/>
      </c>
      <c r="D1585" s="284" t="str">
        <f>IF('Data invoice'!M1701=0,"",'Data invoice'!N1701)</f>
        <v/>
      </c>
      <c r="E1585" s="284" t="str">
        <f>IF('Data invoice'!N1701=0,"",'Data invoice'!O1701)</f>
        <v/>
      </c>
      <c r="F1585" s="284" t="str">
        <f>IF('Data invoice'!O1701=0,"",'Data invoice'!P1701)</f>
        <v/>
      </c>
      <c r="G1585" s="284" t="str">
        <f>IF('Data invoice'!P1701=0,"",'Data invoice'!Q1701)</f>
        <v/>
      </c>
      <c r="H1585" s="284" t="str">
        <f>IF('Data invoice'!Q1701=0,"",'Data invoice'!R1701)</f>
        <v/>
      </c>
      <c r="I1585" s="320" t="str">
        <f>IF('Data invoice'!R1701=0,"",'Data invoice'!S1701)</f>
        <v/>
      </c>
      <c r="J1585" s="367" t="str">
        <f>IF('Data invoice'!S1701=0,"",'Data invoice'!T1701)</f>
        <v/>
      </c>
      <c r="L1585" s="414"/>
      <c r="M1585" s="275"/>
      <c r="N1585" s="275"/>
      <c r="O1585" s="414"/>
      <c r="P1585" s="414"/>
      <c r="Q1585" s="414"/>
      <c r="R1585" s="414"/>
      <c r="S1585" s="414"/>
      <c r="T1585" s="414"/>
      <c r="U1585" s="414"/>
      <c r="V1585" s="414"/>
      <c r="W1585" s="414"/>
      <c r="X1585" s="414"/>
      <c r="Y1585" s="414"/>
      <c r="Z1585" s="414"/>
      <c r="AA1585" s="414"/>
      <c r="AB1585" s="414"/>
      <c r="AC1585" s="275"/>
      <c r="AD1585" s="275"/>
      <c r="AE1585" s="275"/>
      <c r="AF1585" s="275"/>
      <c r="AG1585" s="275"/>
      <c r="AH1585" s="275"/>
      <c r="AI1585" s="275"/>
      <c r="AJ1585" s="275"/>
      <c r="AK1585" s="275"/>
      <c r="AL1585" s="275"/>
    </row>
    <row r="1586" spans="1:38" s="329" customFormat="1" ht="15" customHeight="1">
      <c r="A1586" s="284" t="str">
        <f>IF('Data invoice'!J1702=0,"",'Data invoice'!K1702)</f>
        <v/>
      </c>
      <c r="B1586" s="284" t="str">
        <f>IF('Data invoice'!K1702=0,"",'Data invoice'!L1702)</f>
        <v/>
      </c>
      <c r="C1586" s="284" t="str">
        <f>IF('Data invoice'!L1702=0,"",'Data invoice'!M1702)</f>
        <v/>
      </c>
      <c r="D1586" s="284" t="str">
        <f>IF('Data invoice'!M1702=0,"",'Data invoice'!N1702)</f>
        <v/>
      </c>
      <c r="E1586" s="284" t="str">
        <f>IF('Data invoice'!N1702=0,"",'Data invoice'!O1702)</f>
        <v/>
      </c>
      <c r="F1586" s="284" t="str">
        <f>IF('Data invoice'!O1702=0,"",'Data invoice'!P1702)</f>
        <v/>
      </c>
      <c r="G1586" s="284" t="str">
        <f>IF('Data invoice'!P1702=0,"",'Data invoice'!Q1702)</f>
        <v/>
      </c>
      <c r="H1586" s="284" t="str">
        <f>IF('Data invoice'!Q1702=0,"",'Data invoice'!R1702)</f>
        <v/>
      </c>
      <c r="I1586" s="320" t="str">
        <f>IF('Data invoice'!R1702=0,"",'Data invoice'!S1702)</f>
        <v/>
      </c>
      <c r="J1586" s="367" t="str">
        <f>IF('Data invoice'!S1702=0,"",'Data invoice'!T1702)</f>
        <v/>
      </c>
      <c r="L1586" s="414"/>
      <c r="M1586" s="275"/>
      <c r="N1586" s="275"/>
      <c r="O1586" s="414"/>
      <c r="P1586" s="414"/>
      <c r="Q1586" s="414"/>
      <c r="R1586" s="414"/>
      <c r="S1586" s="414"/>
      <c r="T1586" s="414"/>
      <c r="U1586" s="414"/>
      <c r="V1586" s="414"/>
      <c r="W1586" s="414"/>
      <c r="X1586" s="414"/>
      <c r="Y1586" s="414"/>
      <c r="Z1586" s="414"/>
      <c r="AA1586" s="414"/>
      <c r="AB1586" s="414"/>
      <c r="AC1586" s="275"/>
      <c r="AD1586" s="275"/>
      <c r="AE1586" s="275"/>
      <c r="AF1586" s="275"/>
      <c r="AG1586" s="275"/>
      <c r="AH1586" s="275"/>
      <c r="AI1586" s="275"/>
      <c r="AJ1586" s="275"/>
      <c r="AK1586" s="275"/>
      <c r="AL1586" s="275"/>
    </row>
    <row r="1587" spans="1:38" s="329" customFormat="1" ht="15" customHeight="1">
      <c r="A1587" s="284" t="str">
        <f>IF('Data invoice'!J1703=0,"",'Data invoice'!K1703)</f>
        <v/>
      </c>
      <c r="B1587" s="284" t="str">
        <f>IF('Data invoice'!K1703=0,"",'Data invoice'!L1703)</f>
        <v/>
      </c>
      <c r="C1587" s="284" t="str">
        <f>IF('Data invoice'!L1703=0,"",'Data invoice'!M1703)</f>
        <v/>
      </c>
      <c r="D1587" s="284" t="str">
        <f>IF('Data invoice'!M1703=0,"",'Data invoice'!N1703)</f>
        <v/>
      </c>
      <c r="E1587" s="284" t="str">
        <f>IF('Data invoice'!N1703=0,"",'Data invoice'!O1703)</f>
        <v/>
      </c>
      <c r="F1587" s="284" t="str">
        <f>IF('Data invoice'!O1703=0,"",'Data invoice'!P1703)</f>
        <v/>
      </c>
      <c r="G1587" s="284" t="str">
        <f>IF('Data invoice'!P1703=0,"",'Data invoice'!Q1703)</f>
        <v/>
      </c>
      <c r="H1587" s="284" t="str">
        <f>IF('Data invoice'!Q1703=0,"",'Data invoice'!R1703)</f>
        <v/>
      </c>
      <c r="I1587" s="320" t="str">
        <f>IF('Data invoice'!R1703=0,"",'Data invoice'!S1703)</f>
        <v/>
      </c>
      <c r="J1587" s="367" t="str">
        <f>IF('Data invoice'!S1703=0,"",'Data invoice'!T1703)</f>
        <v/>
      </c>
      <c r="L1587" s="414"/>
      <c r="M1587" s="275"/>
      <c r="N1587" s="275"/>
      <c r="O1587" s="414"/>
      <c r="P1587" s="414"/>
      <c r="Q1587" s="414"/>
      <c r="R1587" s="414"/>
      <c r="S1587" s="414"/>
      <c r="T1587" s="414"/>
      <c r="U1587" s="414"/>
      <c r="V1587" s="414"/>
      <c r="W1587" s="414"/>
      <c r="X1587" s="414"/>
      <c r="Y1587" s="414"/>
      <c r="Z1587" s="414"/>
      <c r="AA1587" s="414"/>
      <c r="AB1587" s="414"/>
      <c r="AC1587" s="275"/>
      <c r="AD1587" s="275"/>
      <c r="AE1587" s="275"/>
      <c r="AF1587" s="275"/>
      <c r="AG1587" s="275"/>
      <c r="AH1587" s="275"/>
      <c r="AI1587" s="275"/>
      <c r="AJ1587" s="275"/>
      <c r="AK1587" s="275"/>
      <c r="AL1587" s="275"/>
    </row>
    <row r="1588" spans="1:38" s="329" customFormat="1" ht="15" customHeight="1">
      <c r="A1588" s="284" t="str">
        <f>IF('Data invoice'!J1704=0,"",'Data invoice'!K1704)</f>
        <v/>
      </c>
      <c r="B1588" s="284" t="str">
        <f>IF('Data invoice'!K1704=0,"",'Data invoice'!L1704)</f>
        <v/>
      </c>
      <c r="C1588" s="284" t="str">
        <f>IF('Data invoice'!L1704=0,"",'Data invoice'!M1704)</f>
        <v/>
      </c>
      <c r="D1588" s="284" t="str">
        <f>IF('Data invoice'!M1704=0,"",'Data invoice'!N1704)</f>
        <v/>
      </c>
      <c r="E1588" s="284" t="str">
        <f>IF('Data invoice'!N1704=0,"",'Data invoice'!O1704)</f>
        <v/>
      </c>
      <c r="F1588" s="284" t="str">
        <f>IF('Data invoice'!O1704=0,"",'Data invoice'!P1704)</f>
        <v/>
      </c>
      <c r="G1588" s="284" t="str">
        <f>IF('Data invoice'!P1704=0,"",'Data invoice'!Q1704)</f>
        <v/>
      </c>
      <c r="H1588" s="284" t="str">
        <f>IF('Data invoice'!Q1704=0,"",'Data invoice'!R1704)</f>
        <v/>
      </c>
      <c r="I1588" s="320" t="str">
        <f>IF('Data invoice'!R1704=0,"",'Data invoice'!S1704)</f>
        <v/>
      </c>
      <c r="J1588" s="367" t="str">
        <f>IF('Data invoice'!S1704=0,"",'Data invoice'!T1704)</f>
        <v/>
      </c>
      <c r="L1588" s="414"/>
      <c r="M1588" s="275"/>
      <c r="N1588" s="275"/>
      <c r="O1588" s="414"/>
      <c r="P1588" s="414"/>
      <c r="Q1588" s="414"/>
      <c r="R1588" s="414"/>
      <c r="S1588" s="414"/>
      <c r="T1588" s="414"/>
      <c r="U1588" s="414"/>
      <c r="V1588" s="414"/>
      <c r="W1588" s="414"/>
      <c r="X1588" s="414"/>
      <c r="Y1588" s="414"/>
      <c r="Z1588" s="414"/>
      <c r="AA1588" s="414"/>
      <c r="AB1588" s="414"/>
      <c r="AC1588" s="275"/>
      <c r="AD1588" s="275"/>
      <c r="AE1588" s="275"/>
      <c r="AF1588" s="275"/>
      <c r="AG1588" s="275"/>
      <c r="AH1588" s="275"/>
      <c r="AI1588" s="275"/>
      <c r="AJ1588" s="275"/>
      <c r="AK1588" s="275"/>
      <c r="AL1588" s="275"/>
    </row>
    <row r="1589" spans="1:38" s="329" customFormat="1" ht="15" customHeight="1">
      <c r="A1589" s="284" t="str">
        <f>IF('Data invoice'!J1705=0,"",'Data invoice'!K1705)</f>
        <v/>
      </c>
      <c r="B1589" s="284" t="str">
        <f>IF('Data invoice'!K1705=0,"",'Data invoice'!L1705)</f>
        <v/>
      </c>
      <c r="C1589" s="284" t="str">
        <f>IF('Data invoice'!L1705=0,"",'Data invoice'!M1705)</f>
        <v/>
      </c>
      <c r="D1589" s="284" t="str">
        <f>IF('Data invoice'!M1705=0,"",'Data invoice'!N1705)</f>
        <v/>
      </c>
      <c r="E1589" s="284" t="str">
        <f>IF('Data invoice'!N1705=0,"",'Data invoice'!O1705)</f>
        <v/>
      </c>
      <c r="F1589" s="284" t="str">
        <f>IF('Data invoice'!O1705=0,"",'Data invoice'!P1705)</f>
        <v/>
      </c>
      <c r="G1589" s="284" t="str">
        <f>IF('Data invoice'!P1705=0,"",'Data invoice'!Q1705)</f>
        <v/>
      </c>
      <c r="H1589" s="284" t="str">
        <f>IF('Data invoice'!Q1705=0,"",'Data invoice'!R1705)</f>
        <v/>
      </c>
      <c r="I1589" s="320" t="str">
        <f>IF('Data invoice'!R1705=0,"",'Data invoice'!S1705)</f>
        <v/>
      </c>
      <c r="J1589" s="367" t="str">
        <f>IF('Data invoice'!S1705=0,"",'Data invoice'!T1705)</f>
        <v/>
      </c>
      <c r="L1589" s="414"/>
      <c r="M1589" s="275"/>
      <c r="N1589" s="275"/>
      <c r="O1589" s="414"/>
      <c r="P1589" s="414"/>
      <c r="Q1589" s="414"/>
      <c r="R1589" s="414"/>
      <c r="S1589" s="414"/>
      <c r="T1589" s="414"/>
      <c r="U1589" s="414"/>
      <c r="V1589" s="414"/>
      <c r="W1589" s="414"/>
      <c r="X1589" s="414"/>
      <c r="Y1589" s="414"/>
      <c r="Z1589" s="414"/>
      <c r="AA1589" s="414"/>
      <c r="AB1589" s="414"/>
      <c r="AC1589" s="275"/>
      <c r="AD1589" s="275"/>
      <c r="AE1589" s="275"/>
      <c r="AF1589" s="275"/>
      <c r="AG1589" s="275"/>
      <c r="AH1589" s="275"/>
      <c r="AI1589" s="275"/>
      <c r="AJ1589" s="275"/>
      <c r="AK1589" s="275"/>
      <c r="AL1589" s="275"/>
    </row>
    <row r="1590" spans="1:38" s="329" customFormat="1" ht="15" customHeight="1">
      <c r="A1590" s="284" t="str">
        <f>IF('Data invoice'!J1706=0,"",'Data invoice'!K1706)</f>
        <v/>
      </c>
      <c r="B1590" s="284" t="str">
        <f>IF('Data invoice'!K1706=0,"",'Data invoice'!L1706)</f>
        <v/>
      </c>
      <c r="C1590" s="284" t="str">
        <f>IF('Data invoice'!L1706=0,"",'Data invoice'!M1706)</f>
        <v/>
      </c>
      <c r="D1590" s="284" t="str">
        <f>IF('Data invoice'!M1706=0,"",'Data invoice'!N1706)</f>
        <v/>
      </c>
      <c r="E1590" s="284" t="str">
        <f>IF('Data invoice'!N1706=0,"",'Data invoice'!O1706)</f>
        <v/>
      </c>
      <c r="F1590" s="284" t="str">
        <f>IF('Data invoice'!O1706=0,"",'Data invoice'!P1706)</f>
        <v/>
      </c>
      <c r="G1590" s="284" t="str">
        <f>IF('Data invoice'!P1706=0,"",'Data invoice'!Q1706)</f>
        <v/>
      </c>
      <c r="H1590" s="284" t="str">
        <f>IF('Data invoice'!Q1706=0,"",'Data invoice'!R1706)</f>
        <v/>
      </c>
      <c r="I1590" s="320" t="str">
        <f>IF('Data invoice'!R1706=0,"",'Data invoice'!S1706)</f>
        <v/>
      </c>
      <c r="J1590" s="367" t="str">
        <f>IF('Data invoice'!S1706=0,"",'Data invoice'!T1706)</f>
        <v/>
      </c>
      <c r="L1590" s="414"/>
      <c r="M1590" s="275"/>
      <c r="N1590" s="275"/>
      <c r="O1590" s="414"/>
      <c r="P1590" s="414"/>
      <c r="Q1590" s="414"/>
      <c r="R1590" s="414"/>
      <c r="S1590" s="414"/>
      <c r="T1590" s="414"/>
      <c r="U1590" s="414"/>
      <c r="V1590" s="414"/>
      <c r="W1590" s="414"/>
      <c r="X1590" s="414"/>
      <c r="Y1590" s="414"/>
      <c r="Z1590" s="414"/>
      <c r="AA1590" s="414"/>
      <c r="AB1590" s="414"/>
      <c r="AC1590" s="275"/>
      <c r="AD1590" s="275"/>
      <c r="AE1590" s="275"/>
      <c r="AF1590" s="275"/>
      <c r="AG1590" s="275"/>
      <c r="AH1590" s="275"/>
      <c r="AI1590" s="275"/>
      <c r="AJ1590" s="275"/>
      <c r="AK1590" s="275"/>
      <c r="AL1590" s="275"/>
    </row>
    <row r="1591" spans="1:38" s="329" customFormat="1" ht="15" customHeight="1">
      <c r="A1591" s="284" t="str">
        <f>IF('Data invoice'!J1707=0,"",'Data invoice'!K1707)</f>
        <v/>
      </c>
      <c r="B1591" s="284" t="str">
        <f>IF('Data invoice'!K1707=0,"",'Data invoice'!L1707)</f>
        <v/>
      </c>
      <c r="C1591" s="284" t="str">
        <f>IF('Data invoice'!L1707=0,"",'Data invoice'!M1707)</f>
        <v/>
      </c>
      <c r="D1591" s="284" t="str">
        <f>IF('Data invoice'!M1707=0,"",'Data invoice'!N1707)</f>
        <v/>
      </c>
      <c r="E1591" s="284" t="str">
        <f>IF('Data invoice'!N1707=0,"",'Data invoice'!O1707)</f>
        <v/>
      </c>
      <c r="F1591" s="284" t="str">
        <f>IF('Data invoice'!O1707=0,"",'Data invoice'!P1707)</f>
        <v/>
      </c>
      <c r="G1591" s="284" t="str">
        <f>IF('Data invoice'!P1707=0,"",'Data invoice'!Q1707)</f>
        <v/>
      </c>
      <c r="H1591" s="284" t="str">
        <f>IF('Data invoice'!Q1707=0,"",'Data invoice'!R1707)</f>
        <v/>
      </c>
      <c r="I1591" s="320" t="str">
        <f>IF('Data invoice'!R1707=0,"",'Data invoice'!S1707)</f>
        <v/>
      </c>
      <c r="J1591" s="367" t="str">
        <f>IF('Data invoice'!S1707=0,"",'Data invoice'!T1707)</f>
        <v/>
      </c>
      <c r="L1591" s="414"/>
      <c r="M1591" s="275"/>
      <c r="N1591" s="275"/>
      <c r="O1591" s="414"/>
      <c r="P1591" s="414"/>
      <c r="Q1591" s="414"/>
      <c r="R1591" s="414"/>
      <c r="S1591" s="414"/>
      <c r="T1591" s="414"/>
      <c r="U1591" s="414"/>
      <c r="V1591" s="414"/>
      <c r="W1591" s="414"/>
      <c r="X1591" s="414"/>
      <c r="Y1591" s="414"/>
      <c r="Z1591" s="414"/>
      <c r="AA1591" s="414"/>
      <c r="AB1591" s="414"/>
      <c r="AC1591" s="275"/>
      <c r="AD1591" s="275"/>
      <c r="AE1591" s="275"/>
      <c r="AF1591" s="275"/>
      <c r="AG1591" s="275"/>
      <c r="AH1591" s="275"/>
      <c r="AI1591" s="275"/>
      <c r="AJ1591" s="275"/>
      <c r="AK1591" s="275"/>
      <c r="AL1591" s="275"/>
    </row>
    <row r="1592" spans="1:38" s="329" customFormat="1" ht="15" customHeight="1">
      <c r="A1592" s="284" t="str">
        <f>IF('Data invoice'!J1708=0,"",'Data invoice'!K1708)</f>
        <v/>
      </c>
      <c r="B1592" s="284" t="str">
        <f>IF('Data invoice'!K1708=0,"",'Data invoice'!L1708)</f>
        <v/>
      </c>
      <c r="C1592" s="284" t="str">
        <f>IF('Data invoice'!L1708=0,"",'Data invoice'!M1708)</f>
        <v/>
      </c>
      <c r="D1592" s="284" t="str">
        <f>IF('Data invoice'!M1708=0,"",'Data invoice'!N1708)</f>
        <v/>
      </c>
      <c r="E1592" s="284" t="str">
        <f>IF('Data invoice'!N1708=0,"",'Data invoice'!O1708)</f>
        <v/>
      </c>
      <c r="F1592" s="284" t="str">
        <f>IF('Data invoice'!O1708=0,"",'Data invoice'!P1708)</f>
        <v/>
      </c>
      <c r="G1592" s="284" t="str">
        <f>IF('Data invoice'!P1708=0,"",'Data invoice'!Q1708)</f>
        <v/>
      </c>
      <c r="H1592" s="284" t="str">
        <f>IF('Data invoice'!Q1708=0,"",'Data invoice'!R1708)</f>
        <v/>
      </c>
      <c r="I1592" s="320" t="str">
        <f>IF('Data invoice'!R1708=0,"",'Data invoice'!S1708)</f>
        <v/>
      </c>
      <c r="J1592" s="367" t="str">
        <f>IF('Data invoice'!S1708=0,"",'Data invoice'!T1708)</f>
        <v/>
      </c>
      <c r="L1592" s="414"/>
      <c r="M1592" s="275"/>
      <c r="N1592" s="275"/>
      <c r="O1592" s="414"/>
      <c r="P1592" s="414"/>
      <c r="Q1592" s="414"/>
      <c r="R1592" s="414"/>
      <c r="S1592" s="414"/>
      <c r="T1592" s="414"/>
      <c r="U1592" s="414"/>
      <c r="V1592" s="414"/>
      <c r="W1592" s="414"/>
      <c r="X1592" s="414"/>
      <c r="Y1592" s="414"/>
      <c r="Z1592" s="414"/>
      <c r="AA1592" s="414"/>
      <c r="AB1592" s="414"/>
      <c r="AC1592" s="275"/>
      <c r="AD1592" s="275"/>
      <c r="AE1592" s="275"/>
      <c r="AF1592" s="275"/>
      <c r="AG1592" s="275"/>
      <c r="AH1592" s="275"/>
      <c r="AI1592" s="275"/>
      <c r="AJ1592" s="275"/>
      <c r="AK1592" s="275"/>
      <c r="AL1592" s="275"/>
    </row>
    <row r="1593" spans="1:38" s="329" customFormat="1" ht="15" customHeight="1">
      <c r="A1593" s="284" t="str">
        <f>IF('Data invoice'!J1709=0,"",'Data invoice'!K1709)</f>
        <v/>
      </c>
      <c r="B1593" s="284" t="str">
        <f>IF('Data invoice'!K1709=0,"",'Data invoice'!L1709)</f>
        <v/>
      </c>
      <c r="C1593" s="284" t="str">
        <f>IF('Data invoice'!L1709=0,"",'Data invoice'!M1709)</f>
        <v/>
      </c>
      <c r="D1593" s="284" t="str">
        <f>IF('Data invoice'!M1709=0,"",'Data invoice'!N1709)</f>
        <v/>
      </c>
      <c r="E1593" s="284" t="str">
        <f>IF('Data invoice'!N1709=0,"",'Data invoice'!O1709)</f>
        <v/>
      </c>
      <c r="F1593" s="284" t="str">
        <f>IF('Data invoice'!O1709=0,"",'Data invoice'!P1709)</f>
        <v/>
      </c>
      <c r="G1593" s="284" t="str">
        <f>IF('Data invoice'!P1709=0,"",'Data invoice'!Q1709)</f>
        <v/>
      </c>
      <c r="H1593" s="284" t="str">
        <f>IF('Data invoice'!Q1709=0,"",'Data invoice'!R1709)</f>
        <v/>
      </c>
      <c r="I1593" s="320" t="str">
        <f>IF('Data invoice'!R1709=0,"",'Data invoice'!S1709)</f>
        <v/>
      </c>
      <c r="J1593" s="367" t="str">
        <f>IF('Data invoice'!S1709=0,"",'Data invoice'!T1709)</f>
        <v/>
      </c>
      <c r="L1593" s="414"/>
      <c r="M1593" s="275"/>
      <c r="N1593" s="275"/>
      <c r="O1593" s="414"/>
      <c r="P1593" s="414"/>
      <c r="Q1593" s="414"/>
      <c r="R1593" s="414"/>
      <c r="S1593" s="414"/>
      <c r="T1593" s="414"/>
      <c r="U1593" s="414"/>
      <c r="V1593" s="414"/>
      <c r="W1593" s="414"/>
      <c r="X1593" s="414"/>
      <c r="Y1593" s="414"/>
      <c r="Z1593" s="414"/>
      <c r="AA1593" s="414"/>
      <c r="AB1593" s="414"/>
      <c r="AC1593" s="275"/>
      <c r="AD1593" s="275"/>
      <c r="AE1593" s="275"/>
      <c r="AF1593" s="275"/>
      <c r="AG1593" s="275"/>
      <c r="AH1593" s="275"/>
      <c r="AI1593" s="275"/>
      <c r="AJ1593" s="275"/>
      <c r="AK1593" s="275"/>
      <c r="AL1593" s="275"/>
    </row>
    <row r="1594" spans="1:38" s="329" customFormat="1" ht="15" customHeight="1">
      <c r="A1594" s="284" t="str">
        <f>IF('Data invoice'!J1710=0,"",'Data invoice'!K1710)</f>
        <v/>
      </c>
      <c r="B1594" s="284" t="str">
        <f>IF('Data invoice'!K1710=0,"",'Data invoice'!L1710)</f>
        <v/>
      </c>
      <c r="C1594" s="284" t="str">
        <f>IF('Data invoice'!L1710=0,"",'Data invoice'!M1710)</f>
        <v/>
      </c>
      <c r="D1594" s="284" t="str">
        <f>IF('Data invoice'!M1710=0,"",'Data invoice'!N1710)</f>
        <v/>
      </c>
      <c r="E1594" s="284" t="str">
        <f>IF('Data invoice'!N1710=0,"",'Data invoice'!O1710)</f>
        <v/>
      </c>
      <c r="F1594" s="284" t="str">
        <f>IF('Data invoice'!O1710=0,"",'Data invoice'!P1710)</f>
        <v/>
      </c>
      <c r="G1594" s="284" t="str">
        <f>IF('Data invoice'!P1710=0,"",'Data invoice'!Q1710)</f>
        <v/>
      </c>
      <c r="H1594" s="284" t="str">
        <f>IF('Data invoice'!Q1710=0,"",'Data invoice'!R1710)</f>
        <v/>
      </c>
      <c r="I1594" s="320" t="str">
        <f>IF('Data invoice'!R1710=0,"",'Data invoice'!S1710)</f>
        <v/>
      </c>
      <c r="J1594" s="367" t="str">
        <f>IF('Data invoice'!S1710=0,"",'Data invoice'!T1710)</f>
        <v/>
      </c>
      <c r="L1594" s="414"/>
      <c r="M1594" s="275"/>
      <c r="N1594" s="275"/>
      <c r="O1594" s="414"/>
      <c r="P1594" s="414"/>
      <c r="Q1594" s="414"/>
      <c r="R1594" s="414"/>
      <c r="S1594" s="414"/>
      <c r="T1594" s="414"/>
      <c r="U1594" s="414"/>
      <c r="V1594" s="414"/>
      <c r="W1594" s="414"/>
      <c r="X1594" s="414"/>
      <c r="Y1594" s="414"/>
      <c r="Z1594" s="414"/>
      <c r="AA1594" s="414"/>
      <c r="AB1594" s="414"/>
      <c r="AC1594" s="275"/>
      <c r="AD1594" s="275"/>
      <c r="AE1594" s="275"/>
      <c r="AF1594" s="275"/>
      <c r="AG1594" s="275"/>
      <c r="AH1594" s="275"/>
      <c r="AI1594" s="275"/>
      <c r="AJ1594" s="275"/>
      <c r="AK1594" s="275"/>
      <c r="AL1594" s="275"/>
    </row>
    <row r="1595" spans="1:38" s="329" customFormat="1" ht="15" customHeight="1">
      <c r="A1595" s="284" t="str">
        <f>IF('Data invoice'!J1711=0,"",'Data invoice'!K1711)</f>
        <v/>
      </c>
      <c r="B1595" s="284" t="str">
        <f>IF('Data invoice'!K1711=0,"",'Data invoice'!L1711)</f>
        <v/>
      </c>
      <c r="C1595" s="284" t="str">
        <f>IF('Data invoice'!L1711=0,"",'Data invoice'!M1711)</f>
        <v/>
      </c>
      <c r="D1595" s="284" t="str">
        <f>IF('Data invoice'!M1711=0,"",'Data invoice'!N1711)</f>
        <v/>
      </c>
      <c r="E1595" s="284" t="str">
        <f>IF('Data invoice'!N1711=0,"",'Data invoice'!O1711)</f>
        <v/>
      </c>
      <c r="F1595" s="284" t="str">
        <f>IF('Data invoice'!O1711=0,"",'Data invoice'!P1711)</f>
        <v/>
      </c>
      <c r="G1595" s="284" t="str">
        <f>IF('Data invoice'!P1711=0,"",'Data invoice'!Q1711)</f>
        <v/>
      </c>
      <c r="H1595" s="284" t="str">
        <f>IF('Data invoice'!Q1711=0,"",'Data invoice'!R1711)</f>
        <v/>
      </c>
      <c r="I1595" s="320" t="str">
        <f>IF('Data invoice'!R1711=0,"",'Data invoice'!S1711)</f>
        <v/>
      </c>
      <c r="J1595" s="367" t="str">
        <f>IF('Data invoice'!S1711=0,"",'Data invoice'!T1711)</f>
        <v/>
      </c>
      <c r="L1595" s="414"/>
      <c r="M1595" s="275"/>
      <c r="N1595" s="275"/>
      <c r="O1595" s="414"/>
      <c r="P1595" s="414"/>
      <c r="Q1595" s="414"/>
      <c r="R1595" s="414"/>
      <c r="S1595" s="414"/>
      <c r="T1595" s="414"/>
      <c r="U1595" s="414"/>
      <c r="V1595" s="414"/>
      <c r="W1595" s="414"/>
      <c r="X1595" s="414"/>
      <c r="Y1595" s="414"/>
      <c r="Z1595" s="414"/>
      <c r="AA1595" s="414"/>
      <c r="AB1595" s="414"/>
      <c r="AC1595" s="275"/>
      <c r="AD1595" s="275"/>
      <c r="AE1595" s="275"/>
      <c r="AF1595" s="275"/>
      <c r="AG1595" s="275"/>
      <c r="AH1595" s="275"/>
      <c r="AI1595" s="275"/>
      <c r="AJ1595" s="275"/>
      <c r="AK1595" s="275"/>
      <c r="AL1595" s="275"/>
    </row>
    <row r="1596" spans="1:38" s="329" customFormat="1" ht="15" customHeight="1">
      <c r="A1596" s="284" t="str">
        <f>IF('Data invoice'!J1712=0,"",'Data invoice'!K1712)</f>
        <v/>
      </c>
      <c r="B1596" s="284" t="str">
        <f>IF('Data invoice'!K1712=0,"",'Data invoice'!L1712)</f>
        <v/>
      </c>
      <c r="C1596" s="284" t="str">
        <f>IF('Data invoice'!L1712=0,"",'Data invoice'!M1712)</f>
        <v/>
      </c>
      <c r="D1596" s="284" t="str">
        <f>IF('Data invoice'!M1712=0,"",'Data invoice'!N1712)</f>
        <v/>
      </c>
      <c r="E1596" s="284" t="str">
        <f>IF('Data invoice'!N1712=0,"",'Data invoice'!O1712)</f>
        <v/>
      </c>
      <c r="F1596" s="284" t="str">
        <f>IF('Data invoice'!O1712=0,"",'Data invoice'!P1712)</f>
        <v/>
      </c>
      <c r="G1596" s="284" t="str">
        <f>IF('Data invoice'!P1712=0,"",'Data invoice'!Q1712)</f>
        <v/>
      </c>
      <c r="H1596" s="284" t="str">
        <f>IF('Data invoice'!Q1712=0,"",'Data invoice'!R1712)</f>
        <v/>
      </c>
      <c r="I1596" s="320" t="str">
        <f>IF('Data invoice'!R1712=0,"",'Data invoice'!S1712)</f>
        <v/>
      </c>
      <c r="J1596" s="367" t="str">
        <f>IF('Data invoice'!S1712=0,"",'Data invoice'!T1712)</f>
        <v/>
      </c>
      <c r="L1596" s="414"/>
      <c r="M1596" s="275"/>
      <c r="N1596" s="275"/>
      <c r="O1596" s="414"/>
      <c r="P1596" s="414"/>
      <c r="Q1596" s="414"/>
      <c r="R1596" s="414"/>
      <c r="S1596" s="414"/>
      <c r="T1596" s="414"/>
      <c r="U1596" s="414"/>
      <c r="V1596" s="414"/>
      <c r="W1596" s="414"/>
      <c r="X1596" s="414"/>
      <c r="Y1596" s="414"/>
      <c r="Z1596" s="414"/>
      <c r="AA1596" s="414"/>
      <c r="AB1596" s="414"/>
      <c r="AC1596" s="275"/>
      <c r="AD1596" s="275"/>
      <c r="AE1596" s="275"/>
      <c r="AF1596" s="275"/>
      <c r="AG1596" s="275"/>
      <c r="AH1596" s="275"/>
      <c r="AI1596" s="275"/>
      <c r="AJ1596" s="275"/>
      <c r="AK1596" s="275"/>
      <c r="AL1596" s="275"/>
    </row>
    <row r="1597" spans="1:38" s="329" customFormat="1" ht="15" customHeight="1">
      <c r="A1597" s="284" t="str">
        <f>IF('Data invoice'!J1713=0,"",'Data invoice'!K1713)</f>
        <v/>
      </c>
      <c r="B1597" s="284" t="str">
        <f>IF('Data invoice'!K1713=0,"",'Data invoice'!L1713)</f>
        <v/>
      </c>
      <c r="C1597" s="284" t="str">
        <f>IF('Data invoice'!L1713=0,"",'Data invoice'!M1713)</f>
        <v/>
      </c>
      <c r="D1597" s="284" t="str">
        <f>IF('Data invoice'!M1713=0,"",'Data invoice'!N1713)</f>
        <v/>
      </c>
      <c r="E1597" s="284" t="str">
        <f>IF('Data invoice'!N1713=0,"",'Data invoice'!O1713)</f>
        <v/>
      </c>
      <c r="F1597" s="284" t="str">
        <f>IF('Data invoice'!O1713=0,"",'Data invoice'!P1713)</f>
        <v/>
      </c>
      <c r="G1597" s="284" t="str">
        <f>IF('Data invoice'!P1713=0,"",'Data invoice'!Q1713)</f>
        <v/>
      </c>
      <c r="H1597" s="284" t="str">
        <f>IF('Data invoice'!Q1713=0,"",'Data invoice'!R1713)</f>
        <v/>
      </c>
      <c r="I1597" s="320" t="str">
        <f>IF('Data invoice'!R1713=0,"",'Data invoice'!S1713)</f>
        <v/>
      </c>
      <c r="J1597" s="367" t="str">
        <f>IF('Data invoice'!S1713=0,"",'Data invoice'!T1713)</f>
        <v/>
      </c>
      <c r="L1597" s="414"/>
      <c r="M1597" s="275"/>
      <c r="N1597" s="275"/>
      <c r="O1597" s="414"/>
      <c r="P1597" s="414"/>
      <c r="Q1597" s="414"/>
      <c r="R1597" s="414"/>
      <c r="S1597" s="414"/>
      <c r="T1597" s="414"/>
      <c r="U1597" s="414"/>
      <c r="V1597" s="414"/>
      <c r="W1597" s="414"/>
      <c r="X1597" s="414"/>
      <c r="Y1597" s="414"/>
      <c r="Z1597" s="414"/>
      <c r="AA1597" s="414"/>
      <c r="AB1597" s="414"/>
      <c r="AC1597" s="275"/>
      <c r="AD1597" s="275"/>
      <c r="AE1597" s="275"/>
      <c r="AF1597" s="275"/>
      <c r="AG1597" s="275"/>
      <c r="AH1597" s="275"/>
      <c r="AI1597" s="275"/>
      <c r="AJ1597" s="275"/>
      <c r="AK1597" s="275"/>
      <c r="AL1597" s="275"/>
    </row>
    <row r="1598" spans="1:38" s="329" customFormat="1" ht="15" customHeight="1">
      <c r="A1598" s="284" t="str">
        <f>IF('Data invoice'!J1714=0,"",'Data invoice'!K1714)</f>
        <v/>
      </c>
      <c r="B1598" s="284" t="str">
        <f>IF('Data invoice'!K1714=0,"",'Data invoice'!L1714)</f>
        <v/>
      </c>
      <c r="C1598" s="284" t="str">
        <f>IF('Data invoice'!L1714=0,"",'Data invoice'!M1714)</f>
        <v/>
      </c>
      <c r="D1598" s="284" t="str">
        <f>IF('Data invoice'!M1714=0,"",'Data invoice'!N1714)</f>
        <v/>
      </c>
      <c r="E1598" s="284" t="str">
        <f>IF('Data invoice'!N1714=0,"",'Data invoice'!O1714)</f>
        <v/>
      </c>
      <c r="F1598" s="284" t="str">
        <f>IF('Data invoice'!O1714=0,"",'Data invoice'!P1714)</f>
        <v/>
      </c>
      <c r="G1598" s="284" t="str">
        <f>IF('Data invoice'!P1714=0,"",'Data invoice'!Q1714)</f>
        <v/>
      </c>
      <c r="H1598" s="284" t="str">
        <f>IF('Data invoice'!Q1714=0,"",'Data invoice'!R1714)</f>
        <v/>
      </c>
      <c r="I1598" s="320" t="str">
        <f>IF('Data invoice'!R1714=0,"",'Data invoice'!S1714)</f>
        <v/>
      </c>
      <c r="J1598" s="367" t="str">
        <f>IF('Data invoice'!S1714=0,"",'Data invoice'!T1714)</f>
        <v/>
      </c>
      <c r="L1598" s="414"/>
      <c r="M1598" s="275"/>
      <c r="N1598" s="275"/>
      <c r="O1598" s="414"/>
      <c r="P1598" s="414"/>
      <c r="Q1598" s="414"/>
      <c r="R1598" s="414"/>
      <c r="S1598" s="414"/>
      <c r="T1598" s="414"/>
      <c r="U1598" s="414"/>
      <c r="V1598" s="414"/>
      <c r="W1598" s="414"/>
      <c r="X1598" s="414"/>
      <c r="Y1598" s="414"/>
      <c r="Z1598" s="414"/>
      <c r="AA1598" s="414"/>
      <c r="AB1598" s="414"/>
      <c r="AC1598" s="275"/>
      <c r="AD1598" s="275"/>
      <c r="AE1598" s="275"/>
      <c r="AF1598" s="275"/>
      <c r="AG1598" s="275"/>
      <c r="AH1598" s="275"/>
      <c r="AI1598" s="275"/>
      <c r="AJ1598" s="275"/>
      <c r="AK1598" s="275"/>
      <c r="AL1598" s="275"/>
    </row>
    <row r="1599" spans="1:38" s="329" customFormat="1" ht="15" customHeight="1">
      <c r="A1599" s="284" t="str">
        <f>IF('Data invoice'!J1715=0,"",'Data invoice'!K1715)</f>
        <v/>
      </c>
      <c r="B1599" s="284" t="str">
        <f>IF('Data invoice'!K1715=0,"",'Data invoice'!L1715)</f>
        <v/>
      </c>
      <c r="C1599" s="284" t="str">
        <f>IF('Data invoice'!L1715=0,"",'Data invoice'!M1715)</f>
        <v/>
      </c>
      <c r="D1599" s="284" t="str">
        <f>IF('Data invoice'!M1715=0,"",'Data invoice'!N1715)</f>
        <v/>
      </c>
      <c r="E1599" s="284" t="str">
        <f>IF('Data invoice'!N1715=0,"",'Data invoice'!O1715)</f>
        <v/>
      </c>
      <c r="F1599" s="284" t="str">
        <f>IF('Data invoice'!O1715=0,"",'Data invoice'!P1715)</f>
        <v/>
      </c>
      <c r="G1599" s="284" t="str">
        <f>IF('Data invoice'!P1715=0,"",'Data invoice'!Q1715)</f>
        <v/>
      </c>
      <c r="H1599" s="284" t="str">
        <f>IF('Data invoice'!Q1715=0,"",'Data invoice'!R1715)</f>
        <v/>
      </c>
      <c r="I1599" s="320" t="str">
        <f>IF('Data invoice'!R1715=0,"",'Data invoice'!S1715)</f>
        <v/>
      </c>
      <c r="J1599" s="367" t="str">
        <f>IF('Data invoice'!S1715=0,"",'Data invoice'!T1715)</f>
        <v/>
      </c>
      <c r="L1599" s="414"/>
      <c r="M1599" s="275"/>
      <c r="N1599" s="275"/>
      <c r="O1599" s="414"/>
      <c r="P1599" s="414"/>
      <c r="Q1599" s="414"/>
      <c r="R1599" s="414"/>
      <c r="S1599" s="414"/>
      <c r="T1599" s="414"/>
      <c r="U1599" s="414"/>
      <c r="V1599" s="414"/>
      <c r="W1599" s="414"/>
      <c r="X1599" s="414"/>
      <c r="Y1599" s="414"/>
      <c r="Z1599" s="414"/>
      <c r="AA1599" s="414"/>
      <c r="AB1599" s="414"/>
      <c r="AC1599" s="275"/>
      <c r="AD1599" s="275"/>
      <c r="AE1599" s="275"/>
      <c r="AF1599" s="275"/>
      <c r="AG1599" s="275"/>
      <c r="AH1599" s="275"/>
      <c r="AI1599" s="275"/>
      <c r="AJ1599" s="275"/>
      <c r="AK1599" s="275"/>
      <c r="AL1599" s="275"/>
    </row>
    <row r="1600" spans="1:38" s="329" customFormat="1" ht="15" customHeight="1">
      <c r="A1600" s="284" t="str">
        <f>IF('Data invoice'!J1716=0,"",'Data invoice'!K1716)</f>
        <v/>
      </c>
      <c r="B1600" s="284" t="str">
        <f>IF('Data invoice'!K1716=0,"",'Data invoice'!L1716)</f>
        <v/>
      </c>
      <c r="C1600" s="284" t="str">
        <f>IF('Data invoice'!L1716=0,"",'Data invoice'!M1716)</f>
        <v/>
      </c>
      <c r="D1600" s="284" t="str">
        <f>IF('Data invoice'!M1716=0,"",'Data invoice'!N1716)</f>
        <v/>
      </c>
      <c r="E1600" s="284" t="str">
        <f>IF('Data invoice'!N1716=0,"",'Data invoice'!O1716)</f>
        <v/>
      </c>
      <c r="F1600" s="284" t="str">
        <f>IF('Data invoice'!O1716=0,"",'Data invoice'!P1716)</f>
        <v/>
      </c>
      <c r="G1600" s="284" t="str">
        <f>IF('Data invoice'!P1716=0,"",'Data invoice'!Q1716)</f>
        <v/>
      </c>
      <c r="H1600" s="284" t="str">
        <f>IF('Data invoice'!Q1716=0,"",'Data invoice'!R1716)</f>
        <v/>
      </c>
      <c r="I1600" s="320" t="str">
        <f>IF('Data invoice'!R1716=0,"",'Data invoice'!S1716)</f>
        <v/>
      </c>
      <c r="J1600" s="367" t="str">
        <f>IF('Data invoice'!S1716=0,"",'Data invoice'!T1716)</f>
        <v/>
      </c>
      <c r="L1600" s="414"/>
      <c r="M1600" s="275"/>
      <c r="N1600" s="275"/>
      <c r="O1600" s="414"/>
      <c r="P1600" s="414"/>
      <c r="Q1600" s="414"/>
      <c r="R1600" s="414"/>
      <c r="S1600" s="414"/>
      <c r="T1600" s="414"/>
      <c r="U1600" s="414"/>
      <c r="V1600" s="414"/>
      <c r="W1600" s="414"/>
      <c r="X1600" s="414"/>
      <c r="Y1600" s="414"/>
      <c r="Z1600" s="414"/>
      <c r="AA1600" s="414"/>
      <c r="AB1600" s="414"/>
      <c r="AC1600" s="275"/>
      <c r="AD1600" s="275"/>
      <c r="AE1600" s="275"/>
      <c r="AF1600" s="275"/>
      <c r="AG1600" s="275"/>
      <c r="AH1600" s="275"/>
      <c r="AI1600" s="275"/>
      <c r="AJ1600" s="275"/>
      <c r="AK1600" s="275"/>
      <c r="AL1600" s="275"/>
    </row>
    <row r="1601" spans="1:38" s="329" customFormat="1" ht="15" customHeight="1">
      <c r="A1601" s="284" t="str">
        <f>IF('Data invoice'!J1717=0,"",'Data invoice'!K1717)</f>
        <v/>
      </c>
      <c r="B1601" s="284" t="str">
        <f>IF('Data invoice'!K1717=0,"",'Data invoice'!L1717)</f>
        <v/>
      </c>
      <c r="C1601" s="284" t="str">
        <f>IF('Data invoice'!L1717=0,"",'Data invoice'!M1717)</f>
        <v/>
      </c>
      <c r="D1601" s="284" t="str">
        <f>IF('Data invoice'!M1717=0,"",'Data invoice'!N1717)</f>
        <v/>
      </c>
      <c r="E1601" s="284" t="str">
        <f>IF('Data invoice'!N1717=0,"",'Data invoice'!O1717)</f>
        <v/>
      </c>
      <c r="F1601" s="284" t="str">
        <f>IF('Data invoice'!O1717=0,"",'Data invoice'!P1717)</f>
        <v/>
      </c>
      <c r="G1601" s="284" t="str">
        <f>IF('Data invoice'!P1717=0,"",'Data invoice'!Q1717)</f>
        <v/>
      </c>
      <c r="H1601" s="284" t="str">
        <f>IF('Data invoice'!Q1717=0,"",'Data invoice'!R1717)</f>
        <v/>
      </c>
      <c r="I1601" s="320" t="str">
        <f>IF('Data invoice'!R1717=0,"",'Data invoice'!S1717)</f>
        <v/>
      </c>
      <c r="J1601" s="367" t="str">
        <f>IF('Data invoice'!S1717=0,"",'Data invoice'!T1717)</f>
        <v/>
      </c>
      <c r="L1601" s="414"/>
      <c r="M1601" s="275"/>
      <c r="N1601" s="275"/>
      <c r="O1601" s="414"/>
      <c r="P1601" s="414"/>
      <c r="Q1601" s="414"/>
      <c r="R1601" s="414"/>
      <c r="S1601" s="414"/>
      <c r="T1601" s="414"/>
      <c r="U1601" s="414"/>
      <c r="V1601" s="414"/>
      <c r="W1601" s="414"/>
      <c r="X1601" s="414"/>
      <c r="Y1601" s="414"/>
      <c r="Z1601" s="414"/>
      <c r="AA1601" s="414"/>
      <c r="AB1601" s="414"/>
      <c r="AC1601" s="275"/>
      <c r="AD1601" s="275"/>
      <c r="AE1601" s="275"/>
      <c r="AF1601" s="275"/>
      <c r="AG1601" s="275"/>
      <c r="AH1601" s="275"/>
      <c r="AI1601" s="275"/>
      <c r="AJ1601" s="275"/>
      <c r="AK1601" s="275"/>
      <c r="AL1601" s="275"/>
    </row>
    <row r="1602" spans="1:38" s="329" customFormat="1" ht="15" customHeight="1">
      <c r="A1602" s="284" t="str">
        <f>IF('Data invoice'!J1718=0,"",'Data invoice'!K1718)</f>
        <v/>
      </c>
      <c r="B1602" s="284" t="str">
        <f>IF('Data invoice'!K1718=0,"",'Data invoice'!L1718)</f>
        <v/>
      </c>
      <c r="C1602" s="284" t="str">
        <f>IF('Data invoice'!L1718=0,"",'Data invoice'!M1718)</f>
        <v/>
      </c>
      <c r="D1602" s="284" t="str">
        <f>IF('Data invoice'!M1718=0,"",'Data invoice'!N1718)</f>
        <v/>
      </c>
      <c r="E1602" s="284" t="str">
        <f>IF('Data invoice'!N1718=0,"",'Data invoice'!O1718)</f>
        <v/>
      </c>
      <c r="F1602" s="284" t="str">
        <f>IF('Data invoice'!O1718=0,"",'Data invoice'!P1718)</f>
        <v/>
      </c>
      <c r="G1602" s="284" t="str">
        <f>IF('Data invoice'!P1718=0,"",'Data invoice'!Q1718)</f>
        <v/>
      </c>
      <c r="H1602" s="284" t="str">
        <f>IF('Data invoice'!Q1718=0,"",'Data invoice'!R1718)</f>
        <v/>
      </c>
      <c r="I1602" s="320" t="str">
        <f>IF('Data invoice'!R1718=0,"",'Data invoice'!S1718)</f>
        <v/>
      </c>
      <c r="J1602" s="367" t="str">
        <f>IF('Data invoice'!S1718=0,"",'Data invoice'!T1718)</f>
        <v/>
      </c>
      <c r="L1602" s="414"/>
      <c r="M1602" s="275"/>
      <c r="N1602" s="275"/>
      <c r="O1602" s="414"/>
      <c r="P1602" s="414"/>
      <c r="Q1602" s="414"/>
      <c r="R1602" s="414"/>
      <c r="S1602" s="414"/>
      <c r="T1602" s="414"/>
      <c r="U1602" s="414"/>
      <c r="V1602" s="414"/>
      <c r="W1602" s="414"/>
      <c r="X1602" s="414"/>
      <c r="Y1602" s="414"/>
      <c r="Z1602" s="414"/>
      <c r="AA1602" s="414"/>
      <c r="AB1602" s="414"/>
      <c r="AC1602" s="275"/>
      <c r="AD1602" s="275"/>
      <c r="AE1602" s="275"/>
      <c r="AF1602" s="275"/>
      <c r="AG1602" s="275"/>
      <c r="AH1602" s="275"/>
      <c r="AI1602" s="275"/>
      <c r="AJ1602" s="275"/>
      <c r="AK1602" s="275"/>
      <c r="AL1602" s="275"/>
    </row>
    <row r="1603" spans="1:38" s="329" customFormat="1" ht="15" customHeight="1">
      <c r="A1603" s="284" t="str">
        <f>IF('Data invoice'!J1719=0,"",'Data invoice'!K1719)</f>
        <v/>
      </c>
      <c r="B1603" s="284" t="str">
        <f>IF('Data invoice'!K1719=0,"",'Data invoice'!L1719)</f>
        <v/>
      </c>
      <c r="C1603" s="284" t="str">
        <f>IF('Data invoice'!L1719=0,"",'Data invoice'!M1719)</f>
        <v/>
      </c>
      <c r="D1603" s="284" t="str">
        <f>IF('Data invoice'!M1719=0,"",'Data invoice'!N1719)</f>
        <v/>
      </c>
      <c r="E1603" s="284" t="str">
        <f>IF('Data invoice'!N1719=0,"",'Data invoice'!O1719)</f>
        <v/>
      </c>
      <c r="F1603" s="284" t="str">
        <f>IF('Data invoice'!O1719=0,"",'Data invoice'!P1719)</f>
        <v/>
      </c>
      <c r="G1603" s="284" t="str">
        <f>IF('Data invoice'!P1719=0,"",'Data invoice'!Q1719)</f>
        <v/>
      </c>
      <c r="H1603" s="284" t="str">
        <f>IF('Data invoice'!Q1719=0,"",'Data invoice'!R1719)</f>
        <v/>
      </c>
      <c r="I1603" s="320" t="str">
        <f>IF('Data invoice'!R1719=0,"",'Data invoice'!S1719)</f>
        <v/>
      </c>
      <c r="J1603" s="367" t="str">
        <f>IF('Data invoice'!S1719=0,"",'Data invoice'!T1719)</f>
        <v/>
      </c>
      <c r="L1603" s="414"/>
      <c r="M1603" s="275"/>
      <c r="N1603" s="275"/>
      <c r="O1603" s="414"/>
      <c r="P1603" s="414"/>
      <c r="Q1603" s="414"/>
      <c r="R1603" s="414"/>
      <c r="S1603" s="414"/>
      <c r="T1603" s="414"/>
      <c r="U1603" s="414"/>
      <c r="V1603" s="414"/>
      <c r="W1603" s="414"/>
      <c r="X1603" s="414"/>
      <c r="Y1603" s="414"/>
      <c r="Z1603" s="414"/>
      <c r="AA1603" s="414"/>
      <c r="AB1603" s="414"/>
      <c r="AC1603" s="275"/>
      <c r="AD1603" s="275"/>
      <c r="AE1603" s="275"/>
      <c r="AF1603" s="275"/>
      <c r="AG1603" s="275"/>
      <c r="AH1603" s="275"/>
      <c r="AI1603" s="275"/>
      <c r="AJ1603" s="275"/>
      <c r="AK1603" s="275"/>
      <c r="AL1603" s="275"/>
    </row>
    <row r="1604" spans="1:38" s="329" customFormat="1" ht="15" customHeight="1">
      <c r="A1604" s="284" t="str">
        <f>IF('Data invoice'!J1720=0,"",'Data invoice'!K1720)</f>
        <v/>
      </c>
      <c r="B1604" s="284" t="str">
        <f>IF('Data invoice'!K1720=0,"",'Data invoice'!L1720)</f>
        <v/>
      </c>
      <c r="C1604" s="284" t="str">
        <f>IF('Data invoice'!L1720=0,"",'Data invoice'!M1720)</f>
        <v/>
      </c>
      <c r="D1604" s="284" t="str">
        <f>IF('Data invoice'!M1720=0,"",'Data invoice'!N1720)</f>
        <v/>
      </c>
      <c r="E1604" s="284" t="str">
        <f>IF('Data invoice'!N1720=0,"",'Data invoice'!O1720)</f>
        <v/>
      </c>
      <c r="F1604" s="284" t="str">
        <f>IF('Data invoice'!O1720=0,"",'Data invoice'!P1720)</f>
        <v/>
      </c>
      <c r="G1604" s="284" t="str">
        <f>IF('Data invoice'!P1720=0,"",'Data invoice'!Q1720)</f>
        <v/>
      </c>
      <c r="H1604" s="284" t="str">
        <f>IF('Data invoice'!Q1720=0,"",'Data invoice'!R1720)</f>
        <v/>
      </c>
      <c r="I1604" s="320" t="str">
        <f>IF('Data invoice'!R1720=0,"",'Data invoice'!S1720)</f>
        <v/>
      </c>
      <c r="J1604" s="367" t="str">
        <f>IF('Data invoice'!S1720=0,"",'Data invoice'!T1720)</f>
        <v/>
      </c>
      <c r="L1604" s="414"/>
      <c r="M1604" s="275"/>
      <c r="N1604" s="275"/>
      <c r="O1604" s="414"/>
      <c r="P1604" s="414"/>
      <c r="Q1604" s="414"/>
      <c r="R1604" s="414"/>
      <c r="S1604" s="414"/>
      <c r="T1604" s="414"/>
      <c r="U1604" s="414"/>
      <c r="V1604" s="414"/>
      <c r="W1604" s="414"/>
      <c r="X1604" s="414"/>
      <c r="Y1604" s="414"/>
      <c r="Z1604" s="414"/>
      <c r="AA1604" s="414"/>
      <c r="AB1604" s="414"/>
      <c r="AC1604" s="275"/>
      <c r="AD1604" s="275"/>
      <c r="AE1604" s="275"/>
      <c r="AF1604" s="275"/>
      <c r="AG1604" s="275"/>
      <c r="AH1604" s="275"/>
      <c r="AI1604" s="275"/>
      <c r="AJ1604" s="275"/>
      <c r="AK1604" s="275"/>
      <c r="AL1604" s="275"/>
    </row>
    <row r="1605" spans="1:38" s="329" customFormat="1" ht="15" customHeight="1">
      <c r="A1605" s="284" t="str">
        <f>IF('Data invoice'!J1721=0,"",'Data invoice'!K1721)</f>
        <v/>
      </c>
      <c r="B1605" s="284" t="str">
        <f>IF('Data invoice'!K1721=0,"",'Data invoice'!L1721)</f>
        <v/>
      </c>
      <c r="C1605" s="284" t="str">
        <f>IF('Data invoice'!L1721=0,"",'Data invoice'!M1721)</f>
        <v/>
      </c>
      <c r="D1605" s="284" t="str">
        <f>IF('Data invoice'!M1721=0,"",'Data invoice'!N1721)</f>
        <v/>
      </c>
      <c r="E1605" s="284" t="str">
        <f>IF('Data invoice'!N1721=0,"",'Data invoice'!O1721)</f>
        <v/>
      </c>
      <c r="F1605" s="284" t="str">
        <f>IF('Data invoice'!O1721=0,"",'Data invoice'!P1721)</f>
        <v/>
      </c>
      <c r="G1605" s="284" t="str">
        <f>IF('Data invoice'!P1721=0,"",'Data invoice'!Q1721)</f>
        <v/>
      </c>
      <c r="H1605" s="284" t="str">
        <f>IF('Data invoice'!Q1721=0,"",'Data invoice'!R1721)</f>
        <v/>
      </c>
      <c r="I1605" s="320" t="str">
        <f>IF('Data invoice'!R1721=0,"",'Data invoice'!S1721)</f>
        <v/>
      </c>
      <c r="J1605" s="367" t="str">
        <f>IF('Data invoice'!S1721=0,"",'Data invoice'!T1721)</f>
        <v/>
      </c>
      <c r="L1605" s="414"/>
      <c r="M1605" s="275"/>
      <c r="N1605" s="275"/>
      <c r="O1605" s="414"/>
      <c r="P1605" s="414"/>
      <c r="Q1605" s="414"/>
      <c r="R1605" s="414"/>
      <c r="S1605" s="414"/>
      <c r="T1605" s="414"/>
      <c r="U1605" s="414"/>
      <c r="V1605" s="414"/>
      <c r="W1605" s="414"/>
      <c r="X1605" s="414"/>
      <c r="Y1605" s="414"/>
      <c r="Z1605" s="414"/>
      <c r="AA1605" s="414"/>
      <c r="AB1605" s="414"/>
      <c r="AC1605" s="275"/>
      <c r="AD1605" s="275"/>
      <c r="AE1605" s="275"/>
      <c r="AF1605" s="275"/>
      <c r="AG1605" s="275"/>
      <c r="AH1605" s="275"/>
      <c r="AI1605" s="275"/>
      <c r="AJ1605" s="275"/>
      <c r="AK1605" s="275"/>
      <c r="AL1605" s="275"/>
    </row>
    <row r="1606" spans="1:38" s="329" customFormat="1" ht="15" customHeight="1">
      <c r="A1606" s="284" t="str">
        <f>IF('Data invoice'!J1722=0,"",'Data invoice'!K1722)</f>
        <v/>
      </c>
      <c r="B1606" s="284" t="str">
        <f>IF('Data invoice'!K1722=0,"",'Data invoice'!L1722)</f>
        <v/>
      </c>
      <c r="C1606" s="284" t="str">
        <f>IF('Data invoice'!L1722=0,"",'Data invoice'!M1722)</f>
        <v/>
      </c>
      <c r="D1606" s="284" t="str">
        <f>IF('Data invoice'!M1722=0,"",'Data invoice'!N1722)</f>
        <v/>
      </c>
      <c r="E1606" s="284" t="str">
        <f>IF('Data invoice'!N1722=0,"",'Data invoice'!O1722)</f>
        <v/>
      </c>
      <c r="F1606" s="284" t="str">
        <f>IF('Data invoice'!O1722=0,"",'Data invoice'!P1722)</f>
        <v/>
      </c>
      <c r="G1606" s="284" t="str">
        <f>IF('Data invoice'!P1722=0,"",'Data invoice'!Q1722)</f>
        <v/>
      </c>
      <c r="H1606" s="284" t="str">
        <f>IF('Data invoice'!Q1722=0,"",'Data invoice'!R1722)</f>
        <v/>
      </c>
      <c r="I1606" s="320" t="str">
        <f>IF('Data invoice'!R1722=0,"",'Data invoice'!S1722)</f>
        <v/>
      </c>
      <c r="J1606" s="367" t="str">
        <f>IF('Data invoice'!S1722=0,"",'Data invoice'!T1722)</f>
        <v/>
      </c>
      <c r="L1606" s="414"/>
      <c r="M1606" s="275"/>
      <c r="N1606" s="275"/>
      <c r="O1606" s="414"/>
      <c r="P1606" s="414"/>
      <c r="Q1606" s="414"/>
      <c r="R1606" s="414"/>
      <c r="S1606" s="414"/>
      <c r="T1606" s="414"/>
      <c r="U1606" s="414"/>
      <c r="V1606" s="414"/>
      <c r="W1606" s="414"/>
      <c r="X1606" s="414"/>
      <c r="Y1606" s="414"/>
      <c r="Z1606" s="414"/>
      <c r="AA1606" s="414"/>
      <c r="AB1606" s="414"/>
      <c r="AC1606" s="275"/>
      <c r="AD1606" s="275"/>
      <c r="AE1606" s="275"/>
      <c r="AF1606" s="275"/>
      <c r="AG1606" s="275"/>
      <c r="AH1606" s="275"/>
      <c r="AI1606" s="275"/>
      <c r="AJ1606" s="275"/>
      <c r="AK1606" s="275"/>
      <c r="AL1606" s="275"/>
    </row>
    <row r="1607" spans="1:38" s="329" customFormat="1" ht="15" customHeight="1">
      <c r="A1607" s="284" t="str">
        <f>IF('Data invoice'!J1723=0,"",'Data invoice'!K1723)</f>
        <v/>
      </c>
      <c r="B1607" s="284" t="str">
        <f>IF('Data invoice'!K1723=0,"",'Data invoice'!L1723)</f>
        <v/>
      </c>
      <c r="C1607" s="284" t="str">
        <f>IF('Data invoice'!L1723=0,"",'Data invoice'!M1723)</f>
        <v/>
      </c>
      <c r="D1607" s="284" t="str">
        <f>IF('Data invoice'!M1723=0,"",'Data invoice'!N1723)</f>
        <v/>
      </c>
      <c r="E1607" s="284" t="str">
        <f>IF('Data invoice'!N1723=0,"",'Data invoice'!O1723)</f>
        <v/>
      </c>
      <c r="F1607" s="284" t="str">
        <f>IF('Data invoice'!O1723=0,"",'Data invoice'!P1723)</f>
        <v/>
      </c>
      <c r="G1607" s="284" t="str">
        <f>IF('Data invoice'!P1723=0,"",'Data invoice'!Q1723)</f>
        <v/>
      </c>
      <c r="H1607" s="284" t="str">
        <f>IF('Data invoice'!Q1723=0,"",'Data invoice'!R1723)</f>
        <v/>
      </c>
      <c r="I1607" s="320" t="str">
        <f>IF('Data invoice'!R1723=0,"",'Data invoice'!S1723)</f>
        <v/>
      </c>
      <c r="J1607" s="367" t="str">
        <f>IF('Data invoice'!S1723=0,"",'Data invoice'!T1723)</f>
        <v/>
      </c>
      <c r="L1607" s="414"/>
      <c r="M1607" s="275"/>
      <c r="N1607" s="275"/>
      <c r="O1607" s="414"/>
      <c r="P1607" s="414"/>
      <c r="Q1607" s="414"/>
      <c r="R1607" s="414"/>
      <c r="S1607" s="414"/>
      <c r="T1607" s="414"/>
      <c r="U1607" s="414"/>
      <c r="V1607" s="414"/>
      <c r="W1607" s="414"/>
      <c r="X1607" s="414"/>
      <c r="Y1607" s="414"/>
      <c r="Z1607" s="414"/>
      <c r="AA1607" s="414"/>
      <c r="AB1607" s="414"/>
      <c r="AC1607" s="275"/>
      <c r="AD1607" s="275"/>
      <c r="AE1607" s="275"/>
      <c r="AF1607" s="275"/>
      <c r="AG1607" s="275"/>
      <c r="AH1607" s="275"/>
      <c r="AI1607" s="275"/>
      <c r="AJ1607" s="275"/>
      <c r="AK1607" s="275"/>
      <c r="AL1607" s="275"/>
    </row>
    <row r="1608" spans="1:38" s="329" customFormat="1" ht="15" customHeight="1">
      <c r="A1608" s="284" t="str">
        <f>IF('Data invoice'!J1724=0,"",'Data invoice'!K1724)</f>
        <v/>
      </c>
      <c r="B1608" s="284" t="str">
        <f>IF('Data invoice'!K1724=0,"",'Data invoice'!L1724)</f>
        <v/>
      </c>
      <c r="C1608" s="284" t="str">
        <f>IF('Data invoice'!L1724=0,"",'Data invoice'!M1724)</f>
        <v/>
      </c>
      <c r="D1608" s="284" t="str">
        <f>IF('Data invoice'!M1724=0,"",'Data invoice'!N1724)</f>
        <v/>
      </c>
      <c r="E1608" s="284" t="str">
        <f>IF('Data invoice'!N1724=0,"",'Data invoice'!O1724)</f>
        <v/>
      </c>
      <c r="F1608" s="284" t="str">
        <f>IF('Data invoice'!O1724=0,"",'Data invoice'!P1724)</f>
        <v/>
      </c>
      <c r="G1608" s="284" t="str">
        <f>IF('Data invoice'!P1724=0,"",'Data invoice'!Q1724)</f>
        <v/>
      </c>
      <c r="H1608" s="284" t="str">
        <f>IF('Data invoice'!Q1724=0,"",'Data invoice'!R1724)</f>
        <v/>
      </c>
      <c r="I1608" s="320" t="str">
        <f>IF('Data invoice'!R1724=0,"",'Data invoice'!S1724)</f>
        <v/>
      </c>
      <c r="J1608" s="367" t="str">
        <f>IF('Data invoice'!S1724=0,"",'Data invoice'!T1724)</f>
        <v/>
      </c>
      <c r="L1608" s="414"/>
      <c r="M1608" s="275"/>
      <c r="N1608" s="275"/>
      <c r="O1608" s="414"/>
      <c r="P1608" s="414"/>
      <c r="Q1608" s="414"/>
      <c r="R1608" s="414"/>
      <c r="S1608" s="414"/>
      <c r="T1608" s="414"/>
      <c r="U1608" s="414"/>
      <c r="V1608" s="414"/>
      <c r="W1608" s="414"/>
      <c r="X1608" s="414"/>
      <c r="Y1608" s="414"/>
      <c r="Z1608" s="414"/>
      <c r="AA1608" s="414"/>
      <c r="AB1608" s="414"/>
      <c r="AC1608" s="275"/>
      <c r="AD1608" s="275"/>
      <c r="AE1608" s="275"/>
      <c r="AF1608" s="275"/>
      <c r="AG1608" s="275"/>
      <c r="AH1608" s="275"/>
      <c r="AI1608" s="275"/>
      <c r="AJ1608" s="275"/>
      <c r="AK1608" s="275"/>
      <c r="AL1608" s="275"/>
    </row>
    <row r="1609" spans="1:38" s="329" customFormat="1" ht="15" customHeight="1">
      <c r="A1609" s="284" t="str">
        <f>IF('Data invoice'!J1725=0,"",'Data invoice'!K1725)</f>
        <v/>
      </c>
      <c r="B1609" s="284" t="str">
        <f>IF('Data invoice'!K1725=0,"",'Data invoice'!L1725)</f>
        <v/>
      </c>
      <c r="C1609" s="284" t="str">
        <f>IF('Data invoice'!L1725=0,"",'Data invoice'!M1725)</f>
        <v/>
      </c>
      <c r="D1609" s="284" t="str">
        <f>IF('Data invoice'!M1725=0,"",'Data invoice'!N1725)</f>
        <v/>
      </c>
      <c r="E1609" s="284" t="str">
        <f>IF('Data invoice'!N1725=0,"",'Data invoice'!O1725)</f>
        <v/>
      </c>
      <c r="F1609" s="284" t="str">
        <f>IF('Data invoice'!O1725=0,"",'Data invoice'!P1725)</f>
        <v/>
      </c>
      <c r="G1609" s="284" t="str">
        <f>IF('Data invoice'!P1725=0,"",'Data invoice'!Q1725)</f>
        <v/>
      </c>
      <c r="H1609" s="284" t="str">
        <f>IF('Data invoice'!Q1725=0,"",'Data invoice'!R1725)</f>
        <v/>
      </c>
      <c r="I1609" s="320" t="str">
        <f>IF('Data invoice'!R1725=0,"",'Data invoice'!S1725)</f>
        <v/>
      </c>
      <c r="J1609" s="367" t="str">
        <f>IF('Data invoice'!S1725=0,"",'Data invoice'!T1725)</f>
        <v/>
      </c>
      <c r="L1609" s="414"/>
      <c r="M1609" s="275"/>
      <c r="N1609" s="275"/>
      <c r="O1609" s="414"/>
      <c r="P1609" s="414"/>
      <c r="Q1609" s="414"/>
      <c r="R1609" s="414"/>
      <c r="S1609" s="414"/>
      <c r="T1609" s="414"/>
      <c r="U1609" s="414"/>
      <c r="V1609" s="414"/>
      <c r="W1609" s="414"/>
      <c r="X1609" s="414"/>
      <c r="Y1609" s="414"/>
      <c r="Z1609" s="414"/>
      <c r="AA1609" s="414"/>
      <c r="AB1609" s="414"/>
      <c r="AC1609" s="275"/>
      <c r="AD1609" s="275"/>
      <c r="AE1609" s="275"/>
      <c r="AF1609" s="275"/>
      <c r="AG1609" s="275"/>
      <c r="AH1609" s="275"/>
      <c r="AI1609" s="275"/>
      <c r="AJ1609" s="275"/>
      <c r="AK1609" s="275"/>
      <c r="AL1609" s="275"/>
    </row>
    <row r="1610" spans="1:38" s="329" customFormat="1" ht="15" customHeight="1">
      <c r="A1610" s="284" t="str">
        <f>IF('Data invoice'!J1726=0,"",'Data invoice'!K1726)</f>
        <v/>
      </c>
      <c r="B1610" s="284" t="str">
        <f>IF('Data invoice'!K1726=0,"",'Data invoice'!L1726)</f>
        <v/>
      </c>
      <c r="C1610" s="284" t="str">
        <f>IF('Data invoice'!L1726=0,"",'Data invoice'!M1726)</f>
        <v/>
      </c>
      <c r="D1610" s="284" t="str">
        <f>IF('Data invoice'!M1726=0,"",'Data invoice'!N1726)</f>
        <v/>
      </c>
      <c r="E1610" s="284" t="str">
        <f>IF('Data invoice'!N1726=0,"",'Data invoice'!O1726)</f>
        <v/>
      </c>
      <c r="F1610" s="284" t="str">
        <f>IF('Data invoice'!O1726=0,"",'Data invoice'!P1726)</f>
        <v/>
      </c>
      <c r="G1610" s="284" t="str">
        <f>IF('Data invoice'!P1726=0,"",'Data invoice'!Q1726)</f>
        <v/>
      </c>
      <c r="H1610" s="284" t="str">
        <f>IF('Data invoice'!Q1726=0,"",'Data invoice'!R1726)</f>
        <v/>
      </c>
      <c r="I1610" s="320" t="str">
        <f>IF('Data invoice'!R1726=0,"",'Data invoice'!S1726)</f>
        <v/>
      </c>
      <c r="J1610" s="367" t="str">
        <f>IF('Data invoice'!S1726=0,"",'Data invoice'!T1726)</f>
        <v/>
      </c>
      <c r="L1610" s="414"/>
      <c r="M1610" s="275"/>
      <c r="N1610" s="275"/>
      <c r="O1610" s="414"/>
      <c r="P1610" s="414"/>
      <c r="Q1610" s="414"/>
      <c r="R1610" s="414"/>
      <c r="S1610" s="414"/>
      <c r="T1610" s="414"/>
      <c r="U1610" s="414"/>
      <c r="V1610" s="414"/>
      <c r="W1610" s="414"/>
      <c r="X1610" s="414"/>
      <c r="Y1610" s="414"/>
      <c r="Z1610" s="414"/>
      <c r="AA1610" s="414"/>
      <c r="AB1610" s="414"/>
      <c r="AC1610" s="275"/>
      <c r="AD1610" s="275"/>
      <c r="AE1610" s="275"/>
      <c r="AF1610" s="275"/>
      <c r="AG1610" s="275"/>
      <c r="AH1610" s="275"/>
      <c r="AI1610" s="275"/>
      <c r="AJ1610" s="275"/>
      <c r="AK1610" s="275"/>
      <c r="AL1610" s="275"/>
    </row>
    <row r="1611" spans="1:38" s="329" customFormat="1" ht="15" customHeight="1">
      <c r="A1611" s="284" t="str">
        <f>IF('Data invoice'!J1727=0,"",'Data invoice'!K1727)</f>
        <v/>
      </c>
      <c r="B1611" s="284" t="str">
        <f>IF('Data invoice'!K1727=0,"",'Data invoice'!L1727)</f>
        <v/>
      </c>
      <c r="C1611" s="284" t="str">
        <f>IF('Data invoice'!L1727=0,"",'Data invoice'!M1727)</f>
        <v/>
      </c>
      <c r="D1611" s="284" t="str">
        <f>IF('Data invoice'!M1727=0,"",'Data invoice'!N1727)</f>
        <v/>
      </c>
      <c r="E1611" s="284" t="str">
        <f>IF('Data invoice'!N1727=0,"",'Data invoice'!O1727)</f>
        <v/>
      </c>
      <c r="F1611" s="284" t="str">
        <f>IF('Data invoice'!O1727=0,"",'Data invoice'!P1727)</f>
        <v/>
      </c>
      <c r="G1611" s="284" t="str">
        <f>IF('Data invoice'!P1727=0,"",'Data invoice'!Q1727)</f>
        <v/>
      </c>
      <c r="H1611" s="284" t="str">
        <f>IF('Data invoice'!Q1727=0,"",'Data invoice'!R1727)</f>
        <v/>
      </c>
      <c r="I1611" s="320" t="str">
        <f>IF('Data invoice'!R1727=0,"",'Data invoice'!S1727)</f>
        <v/>
      </c>
      <c r="J1611" s="367" t="str">
        <f>IF('Data invoice'!S1727=0,"",'Data invoice'!T1727)</f>
        <v/>
      </c>
      <c r="L1611" s="414"/>
      <c r="M1611" s="275"/>
      <c r="N1611" s="275"/>
      <c r="O1611" s="414"/>
      <c r="P1611" s="414"/>
      <c r="Q1611" s="414"/>
      <c r="R1611" s="414"/>
      <c r="S1611" s="414"/>
      <c r="T1611" s="414"/>
      <c r="U1611" s="414"/>
      <c r="V1611" s="414"/>
      <c r="W1611" s="414"/>
      <c r="X1611" s="414"/>
      <c r="Y1611" s="414"/>
      <c r="Z1611" s="414"/>
      <c r="AA1611" s="414"/>
      <c r="AB1611" s="414"/>
      <c r="AC1611" s="275"/>
      <c r="AD1611" s="275"/>
      <c r="AE1611" s="275"/>
      <c r="AF1611" s="275"/>
      <c r="AG1611" s="275"/>
      <c r="AH1611" s="275"/>
      <c r="AI1611" s="275"/>
      <c r="AJ1611" s="275"/>
      <c r="AK1611" s="275"/>
      <c r="AL1611" s="275"/>
    </row>
    <row r="1612" spans="1:38" s="329" customFormat="1" ht="15" customHeight="1">
      <c r="A1612" s="284" t="str">
        <f>IF('Data invoice'!J1728=0,"",'Data invoice'!K1728)</f>
        <v/>
      </c>
      <c r="B1612" s="284" t="str">
        <f>IF('Data invoice'!K1728=0,"",'Data invoice'!L1728)</f>
        <v/>
      </c>
      <c r="C1612" s="284" t="str">
        <f>IF('Data invoice'!L1728=0,"",'Data invoice'!M1728)</f>
        <v/>
      </c>
      <c r="D1612" s="284" t="str">
        <f>IF('Data invoice'!M1728=0,"",'Data invoice'!N1728)</f>
        <v/>
      </c>
      <c r="E1612" s="284" t="str">
        <f>IF('Data invoice'!N1728=0,"",'Data invoice'!O1728)</f>
        <v/>
      </c>
      <c r="F1612" s="284" t="str">
        <f>IF('Data invoice'!O1728=0,"",'Data invoice'!P1728)</f>
        <v/>
      </c>
      <c r="G1612" s="284" t="str">
        <f>IF('Data invoice'!P1728=0,"",'Data invoice'!Q1728)</f>
        <v/>
      </c>
      <c r="H1612" s="284" t="str">
        <f>IF('Data invoice'!Q1728=0,"",'Data invoice'!R1728)</f>
        <v/>
      </c>
      <c r="I1612" s="320" t="str">
        <f>IF('Data invoice'!R1728=0,"",'Data invoice'!S1728)</f>
        <v/>
      </c>
      <c r="J1612" s="367" t="str">
        <f>IF('Data invoice'!S1728=0,"",'Data invoice'!T1728)</f>
        <v/>
      </c>
      <c r="L1612" s="414"/>
      <c r="M1612" s="275"/>
      <c r="N1612" s="275"/>
      <c r="O1612" s="414"/>
      <c r="P1612" s="414"/>
      <c r="Q1612" s="414"/>
      <c r="R1612" s="414"/>
      <c r="S1612" s="414"/>
      <c r="T1612" s="414"/>
      <c r="U1612" s="414"/>
      <c r="V1612" s="414"/>
      <c r="W1612" s="414"/>
      <c r="X1612" s="414"/>
      <c r="Y1612" s="414"/>
      <c r="Z1612" s="414"/>
      <c r="AA1612" s="414"/>
      <c r="AB1612" s="414"/>
      <c r="AC1612" s="275"/>
      <c r="AD1612" s="275"/>
      <c r="AE1612" s="275"/>
      <c r="AF1612" s="275"/>
      <c r="AG1612" s="275"/>
      <c r="AH1612" s="275"/>
      <c r="AI1612" s="275"/>
      <c r="AJ1612" s="275"/>
      <c r="AK1612" s="275"/>
      <c r="AL1612" s="275"/>
    </row>
    <row r="1613" spans="1:38" s="329" customFormat="1" ht="15" customHeight="1">
      <c r="A1613" s="284" t="str">
        <f>IF('Data invoice'!J1729=0,"",'Data invoice'!K1729)</f>
        <v/>
      </c>
      <c r="B1613" s="284" t="str">
        <f>IF('Data invoice'!K1729=0,"",'Data invoice'!L1729)</f>
        <v/>
      </c>
      <c r="C1613" s="284" t="str">
        <f>IF('Data invoice'!L1729=0,"",'Data invoice'!M1729)</f>
        <v/>
      </c>
      <c r="D1613" s="284" t="str">
        <f>IF('Data invoice'!M1729=0,"",'Data invoice'!N1729)</f>
        <v/>
      </c>
      <c r="E1613" s="284" t="str">
        <f>IF('Data invoice'!N1729=0,"",'Data invoice'!O1729)</f>
        <v/>
      </c>
      <c r="F1613" s="284" t="str">
        <f>IF('Data invoice'!O1729=0,"",'Data invoice'!P1729)</f>
        <v/>
      </c>
      <c r="G1613" s="284" t="str">
        <f>IF('Data invoice'!P1729=0,"",'Data invoice'!Q1729)</f>
        <v/>
      </c>
      <c r="H1613" s="284" t="str">
        <f>IF('Data invoice'!Q1729=0,"",'Data invoice'!R1729)</f>
        <v/>
      </c>
      <c r="I1613" s="320" t="str">
        <f>IF('Data invoice'!R1729=0,"",'Data invoice'!S1729)</f>
        <v/>
      </c>
      <c r="J1613" s="367" t="str">
        <f>IF('Data invoice'!S1729=0,"",'Data invoice'!T1729)</f>
        <v/>
      </c>
      <c r="L1613" s="414"/>
      <c r="M1613" s="275"/>
      <c r="N1613" s="275"/>
      <c r="O1613" s="414"/>
      <c r="P1613" s="414"/>
      <c r="Q1613" s="414"/>
      <c r="R1613" s="414"/>
      <c r="S1613" s="414"/>
      <c r="T1613" s="414"/>
      <c r="U1613" s="414"/>
      <c r="V1613" s="414"/>
      <c r="W1613" s="414"/>
      <c r="X1613" s="414"/>
      <c r="Y1613" s="414"/>
      <c r="Z1613" s="414"/>
      <c r="AA1613" s="414"/>
      <c r="AB1613" s="414"/>
      <c r="AC1613" s="275"/>
      <c r="AD1613" s="275"/>
      <c r="AE1613" s="275"/>
      <c r="AF1613" s="275"/>
      <c r="AG1613" s="275"/>
      <c r="AH1613" s="275"/>
      <c r="AI1613" s="275"/>
      <c r="AJ1613" s="275"/>
      <c r="AK1613" s="275"/>
      <c r="AL1613" s="275"/>
    </row>
    <row r="1614" spans="1:38" s="329" customFormat="1" ht="15" customHeight="1">
      <c r="A1614" s="284" t="str">
        <f>IF('Data invoice'!J1730=0,"",'Data invoice'!K1730)</f>
        <v/>
      </c>
      <c r="B1614" s="284" t="str">
        <f>IF('Data invoice'!K1730=0,"",'Data invoice'!L1730)</f>
        <v/>
      </c>
      <c r="C1614" s="284" t="str">
        <f>IF('Data invoice'!L1730=0,"",'Data invoice'!M1730)</f>
        <v/>
      </c>
      <c r="D1614" s="284" t="str">
        <f>IF('Data invoice'!M1730=0,"",'Data invoice'!N1730)</f>
        <v/>
      </c>
      <c r="E1614" s="284" t="str">
        <f>IF('Data invoice'!N1730=0,"",'Data invoice'!O1730)</f>
        <v/>
      </c>
      <c r="F1614" s="284" t="str">
        <f>IF('Data invoice'!O1730=0,"",'Data invoice'!P1730)</f>
        <v/>
      </c>
      <c r="G1614" s="284" t="str">
        <f>IF('Data invoice'!P1730=0,"",'Data invoice'!Q1730)</f>
        <v/>
      </c>
      <c r="H1614" s="284" t="str">
        <f>IF('Data invoice'!Q1730=0,"",'Data invoice'!R1730)</f>
        <v/>
      </c>
      <c r="I1614" s="320" t="str">
        <f>IF('Data invoice'!R1730=0,"",'Data invoice'!S1730)</f>
        <v/>
      </c>
      <c r="J1614" s="367" t="str">
        <f>IF('Data invoice'!S1730=0,"",'Data invoice'!T1730)</f>
        <v/>
      </c>
      <c r="L1614" s="414"/>
      <c r="M1614" s="275"/>
      <c r="N1614" s="275"/>
      <c r="O1614" s="414"/>
      <c r="P1614" s="414"/>
      <c r="Q1614" s="414"/>
      <c r="R1614" s="414"/>
      <c r="S1614" s="414"/>
      <c r="T1614" s="414"/>
      <c r="U1614" s="414"/>
      <c r="V1614" s="414"/>
      <c r="W1614" s="414"/>
      <c r="X1614" s="414"/>
      <c r="Y1614" s="414"/>
      <c r="Z1614" s="414"/>
      <c r="AA1614" s="414"/>
      <c r="AB1614" s="414"/>
      <c r="AC1614" s="275"/>
      <c r="AD1614" s="275"/>
      <c r="AE1614" s="275"/>
      <c r="AF1614" s="275"/>
      <c r="AG1614" s="275"/>
      <c r="AH1614" s="275"/>
      <c r="AI1614" s="275"/>
      <c r="AJ1614" s="275"/>
      <c r="AK1614" s="275"/>
      <c r="AL1614" s="275"/>
    </row>
    <row r="1615" spans="1:38" s="329" customFormat="1" ht="15" customHeight="1">
      <c r="A1615" s="284" t="str">
        <f>IF('Data invoice'!J1731=0,"",'Data invoice'!K1731)</f>
        <v/>
      </c>
      <c r="B1615" s="284" t="str">
        <f>IF('Data invoice'!K1731=0,"",'Data invoice'!L1731)</f>
        <v/>
      </c>
      <c r="C1615" s="284" t="str">
        <f>IF('Data invoice'!L1731=0,"",'Data invoice'!M1731)</f>
        <v/>
      </c>
      <c r="D1615" s="284" t="str">
        <f>IF('Data invoice'!M1731=0,"",'Data invoice'!N1731)</f>
        <v/>
      </c>
      <c r="E1615" s="284" t="str">
        <f>IF('Data invoice'!N1731=0,"",'Data invoice'!O1731)</f>
        <v/>
      </c>
      <c r="F1615" s="284" t="str">
        <f>IF('Data invoice'!O1731=0,"",'Data invoice'!P1731)</f>
        <v/>
      </c>
      <c r="G1615" s="284" t="str">
        <f>IF('Data invoice'!P1731=0,"",'Data invoice'!Q1731)</f>
        <v/>
      </c>
      <c r="H1615" s="284" t="str">
        <f>IF('Data invoice'!Q1731=0,"",'Data invoice'!R1731)</f>
        <v/>
      </c>
      <c r="I1615" s="320" t="str">
        <f>IF('Data invoice'!R1731=0,"",'Data invoice'!S1731)</f>
        <v/>
      </c>
      <c r="J1615" s="367" t="str">
        <f>IF('Data invoice'!S1731=0,"",'Data invoice'!T1731)</f>
        <v/>
      </c>
      <c r="L1615" s="414"/>
      <c r="M1615" s="275"/>
      <c r="N1615" s="275"/>
      <c r="O1615" s="414"/>
      <c r="P1615" s="414"/>
      <c r="Q1615" s="414"/>
      <c r="R1615" s="414"/>
      <c r="S1615" s="414"/>
      <c r="T1615" s="414"/>
      <c r="U1615" s="414"/>
      <c r="V1615" s="414"/>
      <c r="W1615" s="414"/>
      <c r="X1615" s="414"/>
      <c r="Y1615" s="414"/>
      <c r="Z1615" s="414"/>
      <c r="AA1615" s="414"/>
      <c r="AB1615" s="414"/>
      <c r="AC1615" s="275"/>
      <c r="AD1615" s="275"/>
      <c r="AE1615" s="275"/>
      <c r="AF1615" s="275"/>
      <c r="AG1615" s="275"/>
      <c r="AH1615" s="275"/>
      <c r="AI1615" s="275"/>
      <c r="AJ1615" s="275"/>
      <c r="AK1615" s="275"/>
      <c r="AL1615" s="275"/>
    </row>
    <row r="1616" spans="1:38" s="329" customFormat="1" ht="15" customHeight="1">
      <c r="A1616" s="284" t="str">
        <f>IF('Data invoice'!J1732=0,"",'Data invoice'!K1732)</f>
        <v/>
      </c>
      <c r="B1616" s="284" t="str">
        <f>IF('Data invoice'!K1732=0,"",'Data invoice'!L1732)</f>
        <v/>
      </c>
      <c r="C1616" s="284" t="str">
        <f>IF('Data invoice'!L1732=0,"",'Data invoice'!M1732)</f>
        <v/>
      </c>
      <c r="D1616" s="284" t="str">
        <f>IF('Data invoice'!M1732=0,"",'Data invoice'!N1732)</f>
        <v/>
      </c>
      <c r="E1616" s="284" t="str">
        <f>IF('Data invoice'!N1732=0,"",'Data invoice'!O1732)</f>
        <v/>
      </c>
      <c r="F1616" s="284" t="str">
        <f>IF('Data invoice'!O1732=0,"",'Data invoice'!P1732)</f>
        <v/>
      </c>
      <c r="G1616" s="284" t="str">
        <f>IF('Data invoice'!P1732=0,"",'Data invoice'!Q1732)</f>
        <v/>
      </c>
      <c r="H1616" s="284" t="str">
        <f>IF('Data invoice'!Q1732=0,"",'Data invoice'!R1732)</f>
        <v/>
      </c>
      <c r="I1616" s="320" t="str">
        <f>IF('Data invoice'!R1732=0,"",'Data invoice'!S1732)</f>
        <v/>
      </c>
      <c r="J1616" s="367" t="str">
        <f>IF('Data invoice'!S1732=0,"",'Data invoice'!T1732)</f>
        <v/>
      </c>
      <c r="L1616" s="414"/>
      <c r="M1616" s="275"/>
      <c r="N1616" s="275"/>
      <c r="O1616" s="414"/>
      <c r="P1616" s="414"/>
      <c r="Q1616" s="414"/>
      <c r="R1616" s="414"/>
      <c r="S1616" s="414"/>
      <c r="T1616" s="414"/>
      <c r="U1616" s="414"/>
      <c r="V1616" s="414"/>
      <c r="W1616" s="414"/>
      <c r="X1616" s="414"/>
      <c r="Y1616" s="414"/>
      <c r="Z1616" s="414"/>
      <c r="AA1616" s="414"/>
      <c r="AB1616" s="414"/>
      <c r="AC1616" s="275"/>
      <c r="AD1616" s="275"/>
      <c r="AE1616" s="275"/>
      <c r="AF1616" s="275"/>
      <c r="AG1616" s="275"/>
      <c r="AH1616" s="275"/>
      <c r="AI1616" s="275"/>
      <c r="AJ1616" s="275"/>
      <c r="AK1616" s="275"/>
      <c r="AL1616" s="275"/>
    </row>
    <row r="1617" spans="1:38" s="329" customFormat="1" ht="15" customHeight="1">
      <c r="A1617" s="284" t="str">
        <f>IF('Data invoice'!J1733=0,"",'Data invoice'!K1733)</f>
        <v/>
      </c>
      <c r="B1617" s="284" t="str">
        <f>IF('Data invoice'!K1733=0,"",'Data invoice'!L1733)</f>
        <v/>
      </c>
      <c r="C1617" s="284" t="str">
        <f>IF('Data invoice'!L1733=0,"",'Data invoice'!M1733)</f>
        <v/>
      </c>
      <c r="D1617" s="284" t="str">
        <f>IF('Data invoice'!M1733=0,"",'Data invoice'!N1733)</f>
        <v/>
      </c>
      <c r="E1617" s="284" t="str">
        <f>IF('Data invoice'!N1733=0,"",'Data invoice'!O1733)</f>
        <v/>
      </c>
      <c r="F1617" s="284" t="str">
        <f>IF('Data invoice'!O1733=0,"",'Data invoice'!P1733)</f>
        <v/>
      </c>
      <c r="G1617" s="284" t="str">
        <f>IF('Data invoice'!P1733=0,"",'Data invoice'!Q1733)</f>
        <v/>
      </c>
      <c r="H1617" s="284" t="str">
        <f>IF('Data invoice'!Q1733=0,"",'Data invoice'!R1733)</f>
        <v/>
      </c>
      <c r="I1617" s="320" t="str">
        <f>IF('Data invoice'!R1733=0,"",'Data invoice'!S1733)</f>
        <v/>
      </c>
      <c r="J1617" s="367" t="str">
        <f>IF('Data invoice'!S1733=0,"",'Data invoice'!T1733)</f>
        <v/>
      </c>
      <c r="L1617" s="414"/>
      <c r="M1617" s="275"/>
      <c r="N1617" s="275"/>
      <c r="O1617" s="414"/>
      <c r="P1617" s="414"/>
      <c r="Q1617" s="414"/>
      <c r="R1617" s="414"/>
      <c r="S1617" s="414"/>
      <c r="T1617" s="414"/>
      <c r="U1617" s="414"/>
      <c r="V1617" s="414"/>
      <c r="W1617" s="414"/>
      <c r="X1617" s="414"/>
      <c r="Y1617" s="414"/>
      <c r="Z1617" s="414"/>
      <c r="AA1617" s="414"/>
      <c r="AB1617" s="414"/>
      <c r="AC1617" s="275"/>
      <c r="AD1617" s="275"/>
      <c r="AE1617" s="275"/>
      <c r="AF1617" s="275"/>
      <c r="AG1617" s="275"/>
      <c r="AH1617" s="275"/>
      <c r="AI1617" s="275"/>
      <c r="AJ1617" s="275"/>
      <c r="AK1617" s="275"/>
      <c r="AL1617" s="275"/>
    </row>
    <row r="1618" spans="1:38" s="329" customFormat="1" ht="15" customHeight="1">
      <c r="A1618" s="284" t="str">
        <f>IF('Data invoice'!J1734=0,"",'Data invoice'!K1734)</f>
        <v/>
      </c>
      <c r="B1618" s="284" t="str">
        <f>IF('Data invoice'!K1734=0,"",'Data invoice'!L1734)</f>
        <v/>
      </c>
      <c r="C1618" s="284" t="str">
        <f>IF('Data invoice'!L1734=0,"",'Data invoice'!M1734)</f>
        <v/>
      </c>
      <c r="D1618" s="284" t="str">
        <f>IF('Data invoice'!M1734=0,"",'Data invoice'!N1734)</f>
        <v/>
      </c>
      <c r="E1618" s="284" t="str">
        <f>IF('Data invoice'!N1734=0,"",'Data invoice'!O1734)</f>
        <v/>
      </c>
      <c r="F1618" s="284" t="str">
        <f>IF('Data invoice'!O1734=0,"",'Data invoice'!P1734)</f>
        <v/>
      </c>
      <c r="G1618" s="284" t="str">
        <f>IF('Data invoice'!P1734=0,"",'Data invoice'!Q1734)</f>
        <v/>
      </c>
      <c r="H1618" s="284" t="str">
        <f>IF('Data invoice'!Q1734=0,"",'Data invoice'!R1734)</f>
        <v/>
      </c>
      <c r="I1618" s="320" t="str">
        <f>IF('Data invoice'!R1734=0,"",'Data invoice'!S1734)</f>
        <v/>
      </c>
      <c r="J1618" s="367" t="str">
        <f>IF('Data invoice'!S1734=0,"",'Data invoice'!T1734)</f>
        <v/>
      </c>
      <c r="L1618" s="414"/>
      <c r="M1618" s="275"/>
      <c r="N1618" s="275"/>
      <c r="O1618" s="414"/>
      <c r="P1618" s="414"/>
      <c r="Q1618" s="414"/>
      <c r="R1618" s="414"/>
      <c r="S1618" s="414"/>
      <c r="T1618" s="414"/>
      <c r="U1618" s="414"/>
      <c r="V1618" s="414"/>
      <c r="W1618" s="414"/>
      <c r="X1618" s="414"/>
      <c r="Y1618" s="414"/>
      <c r="Z1618" s="414"/>
      <c r="AA1618" s="414"/>
      <c r="AB1618" s="414"/>
      <c r="AC1618" s="275"/>
      <c r="AD1618" s="275"/>
      <c r="AE1618" s="275"/>
      <c r="AF1618" s="275"/>
      <c r="AG1618" s="275"/>
      <c r="AH1618" s="275"/>
      <c r="AI1618" s="275"/>
      <c r="AJ1618" s="275"/>
      <c r="AK1618" s="275"/>
      <c r="AL1618" s="275"/>
    </row>
    <row r="1619" spans="1:38" s="329" customFormat="1" ht="15" customHeight="1">
      <c r="A1619" s="284" t="str">
        <f>IF('Data invoice'!J1735=0,"",'Data invoice'!K1735)</f>
        <v/>
      </c>
      <c r="B1619" s="284" t="str">
        <f>IF('Data invoice'!K1735=0,"",'Data invoice'!L1735)</f>
        <v/>
      </c>
      <c r="C1619" s="284" t="str">
        <f>IF('Data invoice'!L1735=0,"",'Data invoice'!M1735)</f>
        <v/>
      </c>
      <c r="D1619" s="284" t="str">
        <f>IF('Data invoice'!M1735=0,"",'Data invoice'!N1735)</f>
        <v/>
      </c>
      <c r="E1619" s="284" t="str">
        <f>IF('Data invoice'!N1735=0,"",'Data invoice'!O1735)</f>
        <v/>
      </c>
      <c r="F1619" s="284" t="str">
        <f>IF('Data invoice'!O1735=0,"",'Data invoice'!P1735)</f>
        <v/>
      </c>
      <c r="G1619" s="284" t="str">
        <f>IF('Data invoice'!P1735=0,"",'Data invoice'!Q1735)</f>
        <v/>
      </c>
      <c r="H1619" s="284" t="str">
        <f>IF('Data invoice'!Q1735=0,"",'Data invoice'!R1735)</f>
        <v/>
      </c>
      <c r="I1619" s="320" t="str">
        <f>IF('Data invoice'!R1735=0,"",'Data invoice'!S1735)</f>
        <v/>
      </c>
      <c r="J1619" s="367" t="str">
        <f>IF('Data invoice'!S1735=0,"",'Data invoice'!T1735)</f>
        <v/>
      </c>
      <c r="L1619" s="414"/>
      <c r="M1619" s="275"/>
      <c r="N1619" s="275"/>
      <c r="O1619" s="414"/>
      <c r="P1619" s="414"/>
      <c r="Q1619" s="414"/>
      <c r="R1619" s="414"/>
      <c r="S1619" s="414"/>
      <c r="T1619" s="414"/>
      <c r="U1619" s="414"/>
      <c r="V1619" s="414"/>
      <c r="W1619" s="414"/>
      <c r="X1619" s="414"/>
      <c r="Y1619" s="414"/>
      <c r="Z1619" s="414"/>
      <c r="AA1619" s="414"/>
      <c r="AB1619" s="414"/>
      <c r="AC1619" s="275"/>
      <c r="AD1619" s="275"/>
      <c r="AE1619" s="275"/>
      <c r="AF1619" s="275"/>
      <c r="AG1619" s="275"/>
      <c r="AH1619" s="275"/>
      <c r="AI1619" s="275"/>
      <c r="AJ1619" s="275"/>
      <c r="AK1619" s="275"/>
      <c r="AL1619" s="275"/>
    </row>
    <row r="1620" spans="1:38" s="329" customFormat="1" ht="15" customHeight="1">
      <c r="A1620" s="284" t="str">
        <f>IF('Data invoice'!J1736=0,"",'Data invoice'!K1736)</f>
        <v/>
      </c>
      <c r="B1620" s="284" t="str">
        <f>IF('Data invoice'!K1736=0,"",'Data invoice'!L1736)</f>
        <v/>
      </c>
      <c r="C1620" s="284" t="str">
        <f>IF('Data invoice'!L1736=0,"",'Data invoice'!M1736)</f>
        <v/>
      </c>
      <c r="D1620" s="284" t="str">
        <f>IF('Data invoice'!M1736=0,"",'Data invoice'!N1736)</f>
        <v/>
      </c>
      <c r="E1620" s="284" t="str">
        <f>IF('Data invoice'!N1736=0,"",'Data invoice'!O1736)</f>
        <v/>
      </c>
      <c r="F1620" s="284" t="str">
        <f>IF('Data invoice'!O1736=0,"",'Data invoice'!P1736)</f>
        <v/>
      </c>
      <c r="G1620" s="284" t="str">
        <f>IF('Data invoice'!P1736=0,"",'Data invoice'!Q1736)</f>
        <v/>
      </c>
      <c r="H1620" s="284" t="str">
        <f>IF('Data invoice'!Q1736=0,"",'Data invoice'!R1736)</f>
        <v/>
      </c>
      <c r="I1620" s="320" t="str">
        <f>IF('Data invoice'!R1736=0,"",'Data invoice'!S1736)</f>
        <v/>
      </c>
      <c r="J1620" s="367" t="str">
        <f>IF('Data invoice'!S1736=0,"",'Data invoice'!T1736)</f>
        <v/>
      </c>
      <c r="L1620" s="414"/>
      <c r="M1620" s="275"/>
      <c r="N1620" s="275"/>
      <c r="O1620" s="414"/>
      <c r="P1620" s="414"/>
      <c r="Q1620" s="414"/>
      <c r="R1620" s="414"/>
      <c r="S1620" s="414"/>
      <c r="T1620" s="414"/>
      <c r="U1620" s="414"/>
      <c r="V1620" s="414"/>
      <c r="W1620" s="414"/>
      <c r="X1620" s="414"/>
      <c r="Y1620" s="414"/>
      <c r="Z1620" s="414"/>
      <c r="AA1620" s="414"/>
      <c r="AB1620" s="414"/>
      <c r="AC1620" s="275"/>
      <c r="AD1620" s="275"/>
      <c r="AE1620" s="275"/>
      <c r="AF1620" s="275"/>
      <c r="AG1620" s="275"/>
      <c r="AH1620" s="275"/>
      <c r="AI1620" s="275"/>
      <c r="AJ1620" s="275"/>
      <c r="AK1620" s="275"/>
      <c r="AL1620" s="275"/>
    </row>
    <row r="1621" spans="1:38" s="329" customFormat="1" ht="15" customHeight="1">
      <c r="A1621" s="284" t="str">
        <f>IF('Data invoice'!J1737=0,"",'Data invoice'!K1737)</f>
        <v/>
      </c>
      <c r="B1621" s="284" t="str">
        <f>IF('Data invoice'!K1737=0,"",'Data invoice'!L1737)</f>
        <v/>
      </c>
      <c r="C1621" s="284" t="str">
        <f>IF('Data invoice'!L1737=0,"",'Data invoice'!M1737)</f>
        <v/>
      </c>
      <c r="D1621" s="284" t="str">
        <f>IF('Data invoice'!M1737=0,"",'Data invoice'!N1737)</f>
        <v/>
      </c>
      <c r="E1621" s="284" t="str">
        <f>IF('Data invoice'!N1737=0,"",'Data invoice'!O1737)</f>
        <v/>
      </c>
      <c r="F1621" s="284" t="str">
        <f>IF('Data invoice'!O1737=0,"",'Data invoice'!P1737)</f>
        <v/>
      </c>
      <c r="G1621" s="284" t="str">
        <f>IF('Data invoice'!P1737=0,"",'Data invoice'!Q1737)</f>
        <v/>
      </c>
      <c r="H1621" s="284" t="str">
        <f>IF('Data invoice'!Q1737=0,"",'Data invoice'!R1737)</f>
        <v/>
      </c>
      <c r="I1621" s="320" t="str">
        <f>IF('Data invoice'!R1737=0,"",'Data invoice'!S1737)</f>
        <v/>
      </c>
      <c r="J1621" s="367" t="str">
        <f>IF('Data invoice'!S1737=0,"",'Data invoice'!T1737)</f>
        <v/>
      </c>
      <c r="L1621" s="414"/>
      <c r="M1621" s="275"/>
      <c r="N1621" s="275"/>
      <c r="O1621" s="414"/>
      <c r="P1621" s="414"/>
      <c r="Q1621" s="414"/>
      <c r="R1621" s="414"/>
      <c r="S1621" s="414"/>
      <c r="T1621" s="414"/>
      <c r="U1621" s="414"/>
      <c r="V1621" s="414"/>
      <c r="W1621" s="414"/>
      <c r="X1621" s="414"/>
      <c r="Y1621" s="414"/>
      <c r="Z1621" s="414"/>
      <c r="AA1621" s="414"/>
      <c r="AB1621" s="414"/>
      <c r="AC1621" s="275"/>
      <c r="AD1621" s="275"/>
      <c r="AE1621" s="275"/>
      <c r="AF1621" s="275"/>
      <c r="AG1621" s="275"/>
      <c r="AH1621" s="275"/>
      <c r="AI1621" s="275"/>
      <c r="AJ1621" s="275"/>
      <c r="AK1621" s="275"/>
      <c r="AL1621" s="275"/>
    </row>
    <row r="1622" spans="1:38" s="329" customFormat="1" ht="15" customHeight="1">
      <c r="A1622" s="284" t="str">
        <f>IF('Data invoice'!J1738=0,"",'Data invoice'!K1738)</f>
        <v/>
      </c>
      <c r="B1622" s="284" t="str">
        <f>IF('Data invoice'!K1738=0,"",'Data invoice'!L1738)</f>
        <v/>
      </c>
      <c r="C1622" s="284" t="str">
        <f>IF('Data invoice'!L1738=0,"",'Data invoice'!M1738)</f>
        <v/>
      </c>
      <c r="D1622" s="284" t="str">
        <f>IF('Data invoice'!M1738=0,"",'Data invoice'!N1738)</f>
        <v/>
      </c>
      <c r="E1622" s="284" t="str">
        <f>IF('Data invoice'!N1738=0,"",'Data invoice'!O1738)</f>
        <v/>
      </c>
      <c r="F1622" s="284" t="str">
        <f>IF('Data invoice'!O1738=0,"",'Data invoice'!P1738)</f>
        <v/>
      </c>
      <c r="G1622" s="284" t="str">
        <f>IF('Data invoice'!P1738=0,"",'Data invoice'!Q1738)</f>
        <v/>
      </c>
      <c r="H1622" s="284" t="str">
        <f>IF('Data invoice'!Q1738=0,"",'Data invoice'!R1738)</f>
        <v/>
      </c>
      <c r="I1622" s="320" t="str">
        <f>IF('Data invoice'!R1738=0,"",'Data invoice'!S1738)</f>
        <v/>
      </c>
      <c r="J1622" s="367" t="str">
        <f>IF('Data invoice'!S1738=0,"",'Data invoice'!T1738)</f>
        <v/>
      </c>
      <c r="L1622" s="414"/>
      <c r="M1622" s="275"/>
      <c r="N1622" s="275"/>
      <c r="O1622" s="414"/>
      <c r="P1622" s="414"/>
      <c r="Q1622" s="414"/>
      <c r="R1622" s="414"/>
      <c r="S1622" s="414"/>
      <c r="T1622" s="414"/>
      <c r="U1622" s="414"/>
      <c r="V1622" s="414"/>
      <c r="W1622" s="414"/>
      <c r="X1622" s="414"/>
      <c r="Y1622" s="414"/>
      <c r="Z1622" s="414"/>
      <c r="AA1622" s="414"/>
      <c r="AB1622" s="414"/>
      <c r="AC1622" s="275"/>
      <c r="AD1622" s="275"/>
      <c r="AE1622" s="275"/>
      <c r="AF1622" s="275"/>
      <c r="AG1622" s="275"/>
      <c r="AH1622" s="275"/>
      <c r="AI1622" s="275"/>
      <c r="AJ1622" s="275"/>
      <c r="AK1622" s="275"/>
      <c r="AL1622" s="275"/>
    </row>
    <row r="1623" spans="1:38" s="329" customFormat="1" ht="15" customHeight="1">
      <c r="A1623" s="284" t="str">
        <f>IF('Data invoice'!J1739=0,"",'Data invoice'!K1739)</f>
        <v/>
      </c>
      <c r="B1623" s="284" t="str">
        <f>IF('Data invoice'!K1739=0,"",'Data invoice'!L1739)</f>
        <v/>
      </c>
      <c r="C1623" s="284" t="str">
        <f>IF('Data invoice'!L1739=0,"",'Data invoice'!M1739)</f>
        <v/>
      </c>
      <c r="D1623" s="284" t="str">
        <f>IF('Data invoice'!M1739=0,"",'Data invoice'!N1739)</f>
        <v/>
      </c>
      <c r="E1623" s="284" t="str">
        <f>IF('Data invoice'!N1739=0,"",'Data invoice'!O1739)</f>
        <v/>
      </c>
      <c r="F1623" s="284" t="str">
        <f>IF('Data invoice'!O1739=0,"",'Data invoice'!P1739)</f>
        <v/>
      </c>
      <c r="G1623" s="284" t="str">
        <f>IF('Data invoice'!P1739=0,"",'Data invoice'!Q1739)</f>
        <v/>
      </c>
      <c r="H1623" s="284" t="str">
        <f>IF('Data invoice'!Q1739=0,"",'Data invoice'!R1739)</f>
        <v/>
      </c>
      <c r="I1623" s="320" t="str">
        <f>IF('Data invoice'!R1739=0,"",'Data invoice'!S1739)</f>
        <v/>
      </c>
      <c r="J1623" s="367" t="str">
        <f>IF('Data invoice'!S1739=0,"",'Data invoice'!T1739)</f>
        <v/>
      </c>
      <c r="L1623" s="414"/>
      <c r="M1623" s="275"/>
      <c r="N1623" s="275"/>
      <c r="O1623" s="414"/>
      <c r="P1623" s="414"/>
      <c r="Q1623" s="414"/>
      <c r="R1623" s="414"/>
      <c r="S1623" s="414"/>
      <c r="T1623" s="414"/>
      <c r="U1623" s="414"/>
      <c r="V1623" s="414"/>
      <c r="W1623" s="414"/>
      <c r="X1623" s="414"/>
      <c r="Y1623" s="414"/>
      <c r="Z1623" s="414"/>
      <c r="AA1623" s="414"/>
      <c r="AB1623" s="414"/>
      <c r="AC1623" s="275"/>
      <c r="AD1623" s="275"/>
      <c r="AE1623" s="275"/>
      <c r="AF1623" s="275"/>
      <c r="AG1623" s="275"/>
      <c r="AH1623" s="275"/>
      <c r="AI1623" s="275"/>
      <c r="AJ1623" s="275"/>
      <c r="AK1623" s="275"/>
      <c r="AL1623" s="275"/>
    </row>
    <row r="1624" spans="1:38" s="329" customFormat="1" ht="15" customHeight="1">
      <c r="A1624" s="284" t="str">
        <f>IF('Data invoice'!J1740=0,"",'Data invoice'!K1740)</f>
        <v/>
      </c>
      <c r="B1624" s="284" t="str">
        <f>IF('Data invoice'!K1740=0,"",'Data invoice'!L1740)</f>
        <v/>
      </c>
      <c r="C1624" s="284" t="str">
        <f>IF('Data invoice'!L1740=0,"",'Data invoice'!M1740)</f>
        <v/>
      </c>
      <c r="D1624" s="284" t="str">
        <f>IF('Data invoice'!M1740=0,"",'Data invoice'!N1740)</f>
        <v/>
      </c>
      <c r="E1624" s="284" t="str">
        <f>IF('Data invoice'!N1740=0,"",'Data invoice'!O1740)</f>
        <v/>
      </c>
      <c r="F1624" s="284" t="str">
        <f>IF('Data invoice'!O1740=0,"",'Data invoice'!P1740)</f>
        <v/>
      </c>
      <c r="G1624" s="284" t="str">
        <f>IF('Data invoice'!P1740=0,"",'Data invoice'!Q1740)</f>
        <v/>
      </c>
      <c r="H1624" s="284" t="str">
        <f>IF('Data invoice'!Q1740=0,"",'Data invoice'!R1740)</f>
        <v/>
      </c>
      <c r="I1624" s="320" t="str">
        <f>IF('Data invoice'!R1740=0,"",'Data invoice'!S1740)</f>
        <v/>
      </c>
      <c r="J1624" s="367" t="str">
        <f>IF('Data invoice'!S1740=0,"",'Data invoice'!T1740)</f>
        <v/>
      </c>
      <c r="L1624" s="414"/>
      <c r="M1624" s="275"/>
      <c r="N1624" s="275"/>
      <c r="O1624" s="414"/>
      <c r="P1624" s="414"/>
      <c r="Q1624" s="414"/>
      <c r="R1624" s="414"/>
      <c r="S1624" s="414"/>
      <c r="T1624" s="414"/>
      <c r="U1624" s="414"/>
      <c r="V1624" s="414"/>
      <c r="W1624" s="414"/>
      <c r="X1624" s="414"/>
      <c r="Y1624" s="414"/>
      <c r="Z1624" s="414"/>
      <c r="AA1624" s="414"/>
      <c r="AB1624" s="414"/>
      <c r="AC1624" s="275"/>
      <c r="AD1624" s="275"/>
      <c r="AE1624" s="275"/>
      <c r="AF1624" s="275"/>
      <c r="AG1624" s="275"/>
      <c r="AH1624" s="275"/>
      <c r="AI1624" s="275"/>
      <c r="AJ1624" s="275"/>
      <c r="AK1624" s="275"/>
      <c r="AL1624" s="275"/>
    </row>
    <row r="1625" spans="1:38" s="329" customFormat="1" ht="15" customHeight="1">
      <c r="A1625" s="284" t="str">
        <f>IF('Data invoice'!J1741=0,"",'Data invoice'!K1741)</f>
        <v/>
      </c>
      <c r="B1625" s="284" t="str">
        <f>IF('Data invoice'!K1741=0,"",'Data invoice'!L1741)</f>
        <v/>
      </c>
      <c r="C1625" s="284" t="str">
        <f>IF('Data invoice'!L1741=0,"",'Data invoice'!M1741)</f>
        <v/>
      </c>
      <c r="D1625" s="284" t="str">
        <f>IF('Data invoice'!M1741=0,"",'Data invoice'!N1741)</f>
        <v/>
      </c>
      <c r="E1625" s="284" t="str">
        <f>IF('Data invoice'!N1741=0,"",'Data invoice'!O1741)</f>
        <v/>
      </c>
      <c r="F1625" s="284" t="str">
        <f>IF('Data invoice'!O1741=0,"",'Data invoice'!P1741)</f>
        <v/>
      </c>
      <c r="G1625" s="284" t="str">
        <f>IF('Data invoice'!P1741=0,"",'Data invoice'!Q1741)</f>
        <v/>
      </c>
      <c r="H1625" s="284" t="str">
        <f>IF('Data invoice'!Q1741=0,"",'Data invoice'!R1741)</f>
        <v/>
      </c>
      <c r="I1625" s="320" t="str">
        <f>IF('Data invoice'!R1741=0,"",'Data invoice'!S1741)</f>
        <v/>
      </c>
      <c r="J1625" s="367" t="str">
        <f>IF('Data invoice'!S1741=0,"",'Data invoice'!T1741)</f>
        <v/>
      </c>
      <c r="L1625" s="414"/>
      <c r="M1625" s="275"/>
      <c r="N1625" s="275"/>
      <c r="O1625" s="414"/>
      <c r="P1625" s="414"/>
      <c r="Q1625" s="414"/>
      <c r="R1625" s="414"/>
      <c r="S1625" s="414"/>
      <c r="T1625" s="414"/>
      <c r="U1625" s="414"/>
      <c r="V1625" s="414"/>
      <c r="W1625" s="414"/>
      <c r="X1625" s="414"/>
      <c r="Y1625" s="414"/>
      <c r="Z1625" s="414"/>
      <c r="AA1625" s="414"/>
      <c r="AB1625" s="414"/>
      <c r="AC1625" s="275"/>
      <c r="AD1625" s="275"/>
      <c r="AE1625" s="275"/>
      <c r="AF1625" s="275"/>
      <c r="AG1625" s="275"/>
      <c r="AH1625" s="275"/>
      <c r="AI1625" s="275"/>
      <c r="AJ1625" s="275"/>
      <c r="AK1625" s="275"/>
      <c r="AL1625" s="275"/>
    </row>
    <row r="1626" spans="1:38" s="329" customFormat="1" ht="15" customHeight="1">
      <c r="A1626" s="284" t="str">
        <f>IF('Data invoice'!J1742=0,"",'Data invoice'!K1742)</f>
        <v/>
      </c>
      <c r="B1626" s="284" t="str">
        <f>IF('Data invoice'!K1742=0,"",'Data invoice'!L1742)</f>
        <v/>
      </c>
      <c r="C1626" s="284" t="str">
        <f>IF('Data invoice'!L1742=0,"",'Data invoice'!M1742)</f>
        <v/>
      </c>
      <c r="D1626" s="284" t="str">
        <f>IF('Data invoice'!M1742=0,"",'Data invoice'!N1742)</f>
        <v/>
      </c>
      <c r="E1626" s="284" t="str">
        <f>IF('Data invoice'!N1742=0,"",'Data invoice'!O1742)</f>
        <v/>
      </c>
      <c r="F1626" s="284" t="str">
        <f>IF('Data invoice'!O1742=0,"",'Data invoice'!P1742)</f>
        <v/>
      </c>
      <c r="G1626" s="284" t="str">
        <f>IF('Data invoice'!P1742=0,"",'Data invoice'!Q1742)</f>
        <v/>
      </c>
      <c r="H1626" s="284" t="str">
        <f>IF('Data invoice'!Q1742=0,"",'Data invoice'!R1742)</f>
        <v/>
      </c>
      <c r="I1626" s="320" t="str">
        <f>IF('Data invoice'!R1742=0,"",'Data invoice'!S1742)</f>
        <v/>
      </c>
      <c r="J1626" s="367" t="str">
        <f>IF('Data invoice'!S1742=0,"",'Data invoice'!T1742)</f>
        <v/>
      </c>
      <c r="L1626" s="414"/>
      <c r="M1626" s="275"/>
      <c r="N1626" s="275"/>
      <c r="O1626" s="414"/>
      <c r="P1626" s="414"/>
      <c r="Q1626" s="414"/>
      <c r="R1626" s="414"/>
      <c r="S1626" s="414"/>
      <c r="T1626" s="414"/>
      <c r="U1626" s="414"/>
      <c r="V1626" s="414"/>
      <c r="W1626" s="414"/>
      <c r="X1626" s="414"/>
      <c r="Y1626" s="414"/>
      <c r="Z1626" s="414"/>
      <c r="AA1626" s="414"/>
      <c r="AB1626" s="414"/>
      <c r="AC1626" s="275"/>
      <c r="AD1626" s="275"/>
      <c r="AE1626" s="275"/>
      <c r="AF1626" s="275"/>
      <c r="AG1626" s="275"/>
      <c r="AH1626" s="275"/>
      <c r="AI1626" s="275"/>
      <c r="AJ1626" s="275"/>
      <c r="AK1626" s="275"/>
      <c r="AL1626" s="275"/>
    </row>
    <row r="1627" spans="1:38" s="329" customFormat="1" ht="15" customHeight="1">
      <c r="A1627" s="284" t="str">
        <f>IF('Data invoice'!J1743=0,"",'Data invoice'!K1743)</f>
        <v/>
      </c>
      <c r="B1627" s="284" t="str">
        <f>IF('Data invoice'!K1743=0,"",'Data invoice'!L1743)</f>
        <v/>
      </c>
      <c r="C1627" s="284" t="str">
        <f>IF('Data invoice'!L1743=0,"",'Data invoice'!M1743)</f>
        <v/>
      </c>
      <c r="D1627" s="284" t="str">
        <f>IF('Data invoice'!M1743=0,"",'Data invoice'!N1743)</f>
        <v/>
      </c>
      <c r="E1627" s="284" t="str">
        <f>IF('Data invoice'!N1743=0,"",'Data invoice'!O1743)</f>
        <v/>
      </c>
      <c r="F1627" s="284" t="str">
        <f>IF('Data invoice'!O1743=0,"",'Data invoice'!P1743)</f>
        <v/>
      </c>
      <c r="G1627" s="284" t="str">
        <f>IF('Data invoice'!P1743=0,"",'Data invoice'!Q1743)</f>
        <v/>
      </c>
      <c r="H1627" s="284" t="str">
        <f>IF('Data invoice'!Q1743=0,"",'Data invoice'!R1743)</f>
        <v/>
      </c>
      <c r="I1627" s="320" t="str">
        <f>IF('Data invoice'!R1743=0,"",'Data invoice'!S1743)</f>
        <v/>
      </c>
      <c r="J1627" s="367" t="str">
        <f>IF('Data invoice'!S1743=0,"",'Data invoice'!T1743)</f>
        <v/>
      </c>
      <c r="L1627" s="414"/>
      <c r="M1627" s="275"/>
      <c r="N1627" s="275"/>
      <c r="O1627" s="414"/>
      <c r="P1627" s="414"/>
      <c r="Q1627" s="414"/>
      <c r="R1627" s="414"/>
      <c r="S1627" s="414"/>
      <c r="T1627" s="414"/>
      <c r="U1627" s="414"/>
      <c r="V1627" s="414"/>
      <c r="W1627" s="414"/>
      <c r="X1627" s="414"/>
      <c r="Y1627" s="414"/>
      <c r="Z1627" s="414"/>
      <c r="AA1627" s="414"/>
      <c r="AB1627" s="414"/>
      <c r="AC1627" s="275"/>
      <c r="AD1627" s="275"/>
      <c r="AE1627" s="275"/>
      <c r="AF1627" s="275"/>
      <c r="AG1627" s="275"/>
      <c r="AH1627" s="275"/>
      <c r="AI1627" s="275"/>
      <c r="AJ1627" s="275"/>
      <c r="AK1627" s="275"/>
      <c r="AL1627" s="275"/>
    </row>
    <row r="1628" spans="1:38" s="329" customFormat="1" ht="15" customHeight="1">
      <c r="A1628" s="284" t="str">
        <f>IF('Data invoice'!J1744=0,"",'Data invoice'!K1744)</f>
        <v/>
      </c>
      <c r="B1628" s="284" t="str">
        <f>IF('Data invoice'!K1744=0,"",'Data invoice'!L1744)</f>
        <v/>
      </c>
      <c r="C1628" s="284" t="str">
        <f>IF('Data invoice'!L1744=0,"",'Data invoice'!M1744)</f>
        <v/>
      </c>
      <c r="D1628" s="284" t="str">
        <f>IF('Data invoice'!M1744=0,"",'Data invoice'!N1744)</f>
        <v/>
      </c>
      <c r="E1628" s="284" t="str">
        <f>IF('Data invoice'!N1744=0,"",'Data invoice'!O1744)</f>
        <v/>
      </c>
      <c r="F1628" s="284" t="str">
        <f>IF('Data invoice'!O1744=0,"",'Data invoice'!P1744)</f>
        <v/>
      </c>
      <c r="G1628" s="284" t="str">
        <f>IF('Data invoice'!P1744=0,"",'Data invoice'!Q1744)</f>
        <v/>
      </c>
      <c r="H1628" s="284" t="str">
        <f>IF('Data invoice'!Q1744=0,"",'Data invoice'!R1744)</f>
        <v/>
      </c>
      <c r="I1628" s="320" t="str">
        <f>IF('Data invoice'!R1744=0,"",'Data invoice'!S1744)</f>
        <v/>
      </c>
      <c r="J1628" s="367" t="str">
        <f>IF('Data invoice'!S1744=0,"",'Data invoice'!T1744)</f>
        <v/>
      </c>
      <c r="L1628" s="414"/>
      <c r="M1628" s="275"/>
      <c r="N1628" s="275"/>
      <c r="O1628" s="414"/>
      <c r="P1628" s="414"/>
      <c r="Q1628" s="414"/>
      <c r="R1628" s="414"/>
      <c r="S1628" s="414"/>
      <c r="T1628" s="414"/>
      <c r="U1628" s="414"/>
      <c r="V1628" s="414"/>
      <c r="W1628" s="414"/>
      <c r="X1628" s="414"/>
      <c r="Y1628" s="414"/>
      <c r="Z1628" s="414"/>
      <c r="AA1628" s="414"/>
      <c r="AB1628" s="414"/>
      <c r="AC1628" s="275"/>
      <c r="AD1628" s="275"/>
      <c r="AE1628" s="275"/>
      <c r="AF1628" s="275"/>
      <c r="AG1628" s="275"/>
      <c r="AH1628" s="275"/>
      <c r="AI1628" s="275"/>
      <c r="AJ1628" s="275"/>
      <c r="AK1628" s="275"/>
      <c r="AL1628" s="275"/>
    </row>
    <row r="1629" spans="1:38" s="329" customFormat="1" ht="15" customHeight="1">
      <c r="A1629" s="284" t="str">
        <f>IF('Data invoice'!J1745=0,"",'Data invoice'!K1745)</f>
        <v/>
      </c>
      <c r="B1629" s="284" t="str">
        <f>IF('Data invoice'!K1745=0,"",'Data invoice'!L1745)</f>
        <v/>
      </c>
      <c r="C1629" s="284" t="str">
        <f>IF('Data invoice'!L1745=0,"",'Data invoice'!M1745)</f>
        <v/>
      </c>
      <c r="D1629" s="284" t="str">
        <f>IF('Data invoice'!M1745=0,"",'Data invoice'!N1745)</f>
        <v/>
      </c>
      <c r="E1629" s="284" t="str">
        <f>IF('Data invoice'!N1745=0,"",'Data invoice'!O1745)</f>
        <v/>
      </c>
      <c r="F1629" s="284" t="str">
        <f>IF('Data invoice'!O1745=0,"",'Data invoice'!P1745)</f>
        <v/>
      </c>
      <c r="G1629" s="284" t="str">
        <f>IF('Data invoice'!P1745=0,"",'Data invoice'!Q1745)</f>
        <v/>
      </c>
      <c r="H1629" s="284" t="str">
        <f>IF('Data invoice'!Q1745=0,"",'Data invoice'!R1745)</f>
        <v/>
      </c>
      <c r="I1629" s="320" t="str">
        <f>IF('Data invoice'!R1745=0,"",'Data invoice'!S1745)</f>
        <v/>
      </c>
      <c r="J1629" s="367" t="str">
        <f>IF('Data invoice'!S1745=0,"",'Data invoice'!T1745)</f>
        <v/>
      </c>
      <c r="L1629" s="414"/>
      <c r="M1629" s="275"/>
      <c r="N1629" s="275"/>
      <c r="O1629" s="414"/>
      <c r="P1629" s="414"/>
      <c r="Q1629" s="414"/>
      <c r="R1629" s="414"/>
      <c r="S1629" s="414"/>
      <c r="T1629" s="414"/>
      <c r="U1629" s="414"/>
      <c r="V1629" s="414"/>
      <c r="W1629" s="414"/>
      <c r="X1629" s="414"/>
      <c r="Y1629" s="414"/>
      <c r="Z1629" s="414"/>
      <c r="AA1629" s="414"/>
      <c r="AB1629" s="414"/>
      <c r="AC1629" s="275"/>
      <c r="AD1629" s="275"/>
      <c r="AE1629" s="275"/>
      <c r="AF1629" s="275"/>
      <c r="AG1629" s="275"/>
      <c r="AH1629" s="275"/>
      <c r="AI1629" s="275"/>
      <c r="AJ1629" s="275"/>
      <c r="AK1629" s="275"/>
      <c r="AL1629" s="275"/>
    </row>
    <row r="1630" spans="1:38" s="329" customFormat="1" ht="15" customHeight="1">
      <c r="A1630" s="284" t="str">
        <f>IF('Data invoice'!J1746=0,"",'Data invoice'!K1746)</f>
        <v/>
      </c>
      <c r="B1630" s="284" t="str">
        <f>IF('Data invoice'!K1746=0,"",'Data invoice'!L1746)</f>
        <v/>
      </c>
      <c r="C1630" s="284" t="str">
        <f>IF('Data invoice'!L1746=0,"",'Data invoice'!M1746)</f>
        <v/>
      </c>
      <c r="D1630" s="284" t="str">
        <f>IF('Data invoice'!M1746=0,"",'Data invoice'!N1746)</f>
        <v/>
      </c>
      <c r="E1630" s="284" t="str">
        <f>IF('Data invoice'!N1746=0,"",'Data invoice'!O1746)</f>
        <v/>
      </c>
      <c r="F1630" s="284" t="str">
        <f>IF('Data invoice'!O1746=0,"",'Data invoice'!P1746)</f>
        <v/>
      </c>
      <c r="G1630" s="284" t="str">
        <f>IF('Data invoice'!P1746=0,"",'Data invoice'!Q1746)</f>
        <v/>
      </c>
      <c r="H1630" s="284" t="str">
        <f>IF('Data invoice'!Q1746=0,"",'Data invoice'!R1746)</f>
        <v/>
      </c>
      <c r="I1630" s="320" t="str">
        <f>IF('Data invoice'!R1746=0,"",'Data invoice'!S1746)</f>
        <v/>
      </c>
      <c r="J1630" s="367" t="str">
        <f>IF('Data invoice'!S1746=0,"",'Data invoice'!T1746)</f>
        <v/>
      </c>
      <c r="L1630" s="414"/>
      <c r="M1630" s="275"/>
      <c r="N1630" s="275"/>
      <c r="O1630" s="414"/>
      <c r="P1630" s="414"/>
      <c r="Q1630" s="414"/>
      <c r="R1630" s="414"/>
      <c r="S1630" s="414"/>
      <c r="T1630" s="414"/>
      <c r="U1630" s="414"/>
      <c r="V1630" s="414"/>
      <c r="W1630" s="414"/>
      <c r="X1630" s="414"/>
      <c r="Y1630" s="414"/>
      <c r="Z1630" s="414"/>
      <c r="AA1630" s="414"/>
      <c r="AB1630" s="414"/>
      <c r="AC1630" s="275"/>
      <c r="AD1630" s="275"/>
      <c r="AE1630" s="275"/>
      <c r="AF1630" s="275"/>
      <c r="AG1630" s="275"/>
      <c r="AH1630" s="275"/>
      <c r="AI1630" s="275"/>
      <c r="AJ1630" s="275"/>
      <c r="AK1630" s="275"/>
      <c r="AL1630" s="275"/>
    </row>
    <row r="1631" spans="1:38" s="329" customFormat="1" ht="15" customHeight="1">
      <c r="A1631" s="284" t="str">
        <f>IF('Data invoice'!J1747=0,"",'Data invoice'!K1747)</f>
        <v/>
      </c>
      <c r="B1631" s="284" t="str">
        <f>IF('Data invoice'!K1747=0,"",'Data invoice'!L1747)</f>
        <v/>
      </c>
      <c r="C1631" s="284" t="str">
        <f>IF('Data invoice'!L1747=0,"",'Data invoice'!M1747)</f>
        <v/>
      </c>
      <c r="D1631" s="284" t="str">
        <f>IF('Data invoice'!M1747=0,"",'Data invoice'!N1747)</f>
        <v/>
      </c>
      <c r="E1631" s="284" t="str">
        <f>IF('Data invoice'!N1747=0,"",'Data invoice'!O1747)</f>
        <v/>
      </c>
      <c r="F1631" s="284" t="str">
        <f>IF('Data invoice'!O1747=0,"",'Data invoice'!P1747)</f>
        <v/>
      </c>
      <c r="G1631" s="284" t="str">
        <f>IF('Data invoice'!P1747=0,"",'Data invoice'!Q1747)</f>
        <v/>
      </c>
      <c r="H1631" s="284" t="str">
        <f>IF('Data invoice'!Q1747=0,"",'Data invoice'!R1747)</f>
        <v/>
      </c>
      <c r="I1631" s="320" t="str">
        <f>IF('Data invoice'!R1747=0,"",'Data invoice'!S1747)</f>
        <v/>
      </c>
      <c r="J1631" s="367" t="str">
        <f>IF('Data invoice'!S1747=0,"",'Data invoice'!T1747)</f>
        <v/>
      </c>
      <c r="L1631" s="414"/>
      <c r="M1631" s="275"/>
      <c r="N1631" s="275"/>
      <c r="O1631" s="414"/>
      <c r="P1631" s="414"/>
      <c r="Q1631" s="414"/>
      <c r="R1631" s="414"/>
      <c r="S1631" s="414"/>
      <c r="T1631" s="414"/>
      <c r="U1631" s="414"/>
      <c r="V1631" s="414"/>
      <c r="W1631" s="414"/>
      <c r="X1631" s="414"/>
      <c r="Y1631" s="414"/>
      <c r="Z1631" s="414"/>
      <c r="AA1631" s="414"/>
      <c r="AB1631" s="414"/>
      <c r="AC1631" s="275"/>
      <c r="AD1631" s="275"/>
      <c r="AE1631" s="275"/>
      <c r="AF1631" s="275"/>
      <c r="AG1631" s="275"/>
      <c r="AH1631" s="275"/>
      <c r="AI1631" s="275"/>
      <c r="AJ1631" s="275"/>
      <c r="AK1631" s="275"/>
      <c r="AL1631" s="275"/>
    </row>
    <row r="1632" spans="1:38" s="329" customFormat="1" ht="15" customHeight="1">
      <c r="A1632" s="284" t="str">
        <f>IF('Data invoice'!J1748=0,"",'Data invoice'!K1748)</f>
        <v/>
      </c>
      <c r="B1632" s="284" t="str">
        <f>IF('Data invoice'!K1748=0,"",'Data invoice'!L1748)</f>
        <v/>
      </c>
      <c r="C1632" s="284" t="str">
        <f>IF('Data invoice'!L1748=0,"",'Data invoice'!M1748)</f>
        <v/>
      </c>
      <c r="D1632" s="284" t="str">
        <f>IF('Data invoice'!M1748=0,"",'Data invoice'!N1748)</f>
        <v/>
      </c>
      <c r="E1632" s="284" t="str">
        <f>IF('Data invoice'!N1748=0,"",'Data invoice'!O1748)</f>
        <v/>
      </c>
      <c r="F1632" s="284" t="str">
        <f>IF('Data invoice'!O1748=0,"",'Data invoice'!P1748)</f>
        <v/>
      </c>
      <c r="G1632" s="284" t="str">
        <f>IF('Data invoice'!P1748=0,"",'Data invoice'!Q1748)</f>
        <v/>
      </c>
      <c r="H1632" s="284" t="str">
        <f>IF('Data invoice'!Q1748=0,"",'Data invoice'!R1748)</f>
        <v/>
      </c>
      <c r="I1632" s="320" t="str">
        <f>IF('Data invoice'!R1748=0,"",'Data invoice'!S1748)</f>
        <v/>
      </c>
      <c r="J1632" s="367" t="str">
        <f>IF('Data invoice'!S1748=0,"",'Data invoice'!T1748)</f>
        <v/>
      </c>
      <c r="L1632" s="414"/>
      <c r="M1632" s="275"/>
      <c r="N1632" s="275"/>
      <c r="O1632" s="414"/>
      <c r="P1632" s="414"/>
      <c r="Q1632" s="414"/>
      <c r="R1632" s="414"/>
      <c r="S1632" s="414"/>
      <c r="T1632" s="414"/>
      <c r="U1632" s="414"/>
      <c r="V1632" s="414"/>
      <c r="W1632" s="414"/>
      <c r="X1632" s="414"/>
      <c r="Y1632" s="414"/>
      <c r="Z1632" s="414"/>
      <c r="AA1632" s="414"/>
      <c r="AB1632" s="414"/>
      <c r="AC1632" s="275"/>
      <c r="AD1632" s="275"/>
      <c r="AE1632" s="275"/>
      <c r="AF1632" s="275"/>
      <c r="AG1632" s="275"/>
      <c r="AH1632" s="275"/>
      <c r="AI1632" s="275"/>
      <c r="AJ1632" s="275"/>
      <c r="AK1632" s="275"/>
      <c r="AL1632" s="275"/>
    </row>
    <row r="1633" spans="1:38" s="329" customFormat="1" ht="15" customHeight="1">
      <c r="A1633" s="284" t="str">
        <f>IF('Data invoice'!J1749=0,"",'Data invoice'!K1749)</f>
        <v/>
      </c>
      <c r="B1633" s="284" t="str">
        <f>IF('Data invoice'!K1749=0,"",'Data invoice'!L1749)</f>
        <v/>
      </c>
      <c r="C1633" s="284" t="str">
        <f>IF('Data invoice'!L1749=0,"",'Data invoice'!M1749)</f>
        <v/>
      </c>
      <c r="D1633" s="284" t="str">
        <f>IF('Data invoice'!M1749=0,"",'Data invoice'!N1749)</f>
        <v/>
      </c>
      <c r="E1633" s="284" t="str">
        <f>IF('Data invoice'!N1749=0,"",'Data invoice'!O1749)</f>
        <v/>
      </c>
      <c r="F1633" s="284" t="str">
        <f>IF('Data invoice'!O1749=0,"",'Data invoice'!P1749)</f>
        <v/>
      </c>
      <c r="G1633" s="284" t="str">
        <f>IF('Data invoice'!P1749=0,"",'Data invoice'!Q1749)</f>
        <v/>
      </c>
      <c r="H1633" s="284" t="str">
        <f>IF('Data invoice'!Q1749=0,"",'Data invoice'!R1749)</f>
        <v/>
      </c>
      <c r="I1633" s="320" t="str">
        <f>IF('Data invoice'!R1749=0,"",'Data invoice'!S1749)</f>
        <v/>
      </c>
      <c r="J1633" s="367" t="str">
        <f>IF('Data invoice'!S1749=0,"",'Data invoice'!T1749)</f>
        <v/>
      </c>
      <c r="L1633" s="414"/>
      <c r="M1633" s="275"/>
      <c r="N1633" s="275"/>
      <c r="O1633" s="414"/>
      <c r="P1633" s="414"/>
      <c r="Q1633" s="414"/>
      <c r="R1633" s="414"/>
      <c r="S1633" s="414"/>
      <c r="T1633" s="414"/>
      <c r="U1633" s="414"/>
      <c r="V1633" s="414"/>
      <c r="W1633" s="414"/>
      <c r="X1633" s="414"/>
      <c r="Y1633" s="414"/>
      <c r="Z1633" s="414"/>
      <c r="AA1633" s="414"/>
      <c r="AB1633" s="414"/>
      <c r="AC1633" s="275"/>
      <c r="AD1633" s="275"/>
      <c r="AE1633" s="275"/>
      <c r="AF1633" s="275"/>
      <c r="AG1633" s="275"/>
      <c r="AH1633" s="275"/>
      <c r="AI1633" s="275"/>
      <c r="AJ1633" s="275"/>
      <c r="AK1633" s="275"/>
      <c r="AL1633" s="275"/>
    </row>
    <row r="1634" spans="1:38" s="329" customFormat="1" ht="15" customHeight="1">
      <c r="A1634" s="284" t="str">
        <f>IF('Data invoice'!J1750=0,"",'Data invoice'!K1750)</f>
        <v/>
      </c>
      <c r="B1634" s="284" t="str">
        <f>IF('Data invoice'!K1750=0,"",'Data invoice'!L1750)</f>
        <v/>
      </c>
      <c r="C1634" s="284" t="str">
        <f>IF('Data invoice'!L1750=0,"",'Data invoice'!M1750)</f>
        <v/>
      </c>
      <c r="D1634" s="284" t="str">
        <f>IF('Data invoice'!M1750=0,"",'Data invoice'!N1750)</f>
        <v/>
      </c>
      <c r="E1634" s="284" t="str">
        <f>IF('Data invoice'!N1750=0,"",'Data invoice'!O1750)</f>
        <v/>
      </c>
      <c r="F1634" s="284" t="str">
        <f>IF('Data invoice'!O1750=0,"",'Data invoice'!P1750)</f>
        <v/>
      </c>
      <c r="G1634" s="284" t="str">
        <f>IF('Data invoice'!P1750=0,"",'Data invoice'!Q1750)</f>
        <v/>
      </c>
      <c r="H1634" s="284" t="str">
        <f>IF('Data invoice'!Q1750=0,"",'Data invoice'!R1750)</f>
        <v/>
      </c>
      <c r="I1634" s="320" t="str">
        <f>IF('Data invoice'!R1750=0,"",'Data invoice'!S1750)</f>
        <v/>
      </c>
      <c r="J1634" s="367" t="str">
        <f>IF('Data invoice'!S1750=0,"",'Data invoice'!T1750)</f>
        <v/>
      </c>
      <c r="L1634" s="414"/>
      <c r="M1634" s="275"/>
      <c r="N1634" s="275"/>
      <c r="O1634" s="414"/>
      <c r="P1634" s="414"/>
      <c r="Q1634" s="414"/>
      <c r="R1634" s="414"/>
      <c r="S1634" s="414"/>
      <c r="T1634" s="414"/>
      <c r="U1634" s="414"/>
      <c r="V1634" s="414"/>
      <c r="W1634" s="414"/>
      <c r="X1634" s="414"/>
      <c r="Y1634" s="414"/>
      <c r="Z1634" s="414"/>
      <c r="AA1634" s="414"/>
      <c r="AB1634" s="414"/>
      <c r="AC1634" s="275"/>
      <c r="AD1634" s="275"/>
      <c r="AE1634" s="275"/>
      <c r="AF1634" s="275"/>
      <c r="AG1634" s="275"/>
      <c r="AH1634" s="275"/>
      <c r="AI1634" s="275"/>
      <c r="AJ1634" s="275"/>
      <c r="AK1634" s="275"/>
      <c r="AL1634" s="275"/>
    </row>
    <row r="1635" spans="1:38" s="329" customFormat="1" ht="15" customHeight="1">
      <c r="A1635" s="284" t="str">
        <f>IF('Data invoice'!J1751=0,"",'Data invoice'!K1751)</f>
        <v/>
      </c>
      <c r="B1635" s="284" t="str">
        <f>IF('Data invoice'!K1751=0,"",'Data invoice'!L1751)</f>
        <v/>
      </c>
      <c r="C1635" s="284" t="str">
        <f>IF('Data invoice'!L1751=0,"",'Data invoice'!M1751)</f>
        <v/>
      </c>
      <c r="D1635" s="284" t="str">
        <f>IF('Data invoice'!M1751=0,"",'Data invoice'!N1751)</f>
        <v/>
      </c>
      <c r="E1635" s="284" t="str">
        <f>IF('Data invoice'!N1751=0,"",'Data invoice'!O1751)</f>
        <v/>
      </c>
      <c r="F1635" s="284" t="str">
        <f>IF('Data invoice'!O1751=0,"",'Data invoice'!P1751)</f>
        <v/>
      </c>
      <c r="G1635" s="284" t="str">
        <f>IF('Data invoice'!P1751=0,"",'Data invoice'!Q1751)</f>
        <v/>
      </c>
      <c r="H1635" s="284" t="str">
        <f>IF('Data invoice'!Q1751=0,"",'Data invoice'!R1751)</f>
        <v/>
      </c>
      <c r="I1635" s="320" t="str">
        <f>IF('Data invoice'!R1751=0,"",'Data invoice'!S1751)</f>
        <v/>
      </c>
      <c r="J1635" s="367" t="str">
        <f>IF('Data invoice'!S1751=0,"",'Data invoice'!T1751)</f>
        <v/>
      </c>
      <c r="L1635" s="414"/>
      <c r="M1635" s="275"/>
      <c r="N1635" s="275"/>
      <c r="O1635" s="414"/>
      <c r="P1635" s="414"/>
      <c r="Q1635" s="414"/>
      <c r="R1635" s="414"/>
      <c r="S1635" s="414"/>
      <c r="T1635" s="414"/>
      <c r="U1635" s="414"/>
      <c r="V1635" s="414"/>
      <c r="W1635" s="414"/>
      <c r="X1635" s="414"/>
      <c r="Y1635" s="414"/>
      <c r="Z1635" s="414"/>
      <c r="AA1635" s="414"/>
      <c r="AB1635" s="414"/>
      <c r="AC1635" s="275"/>
      <c r="AD1635" s="275"/>
      <c r="AE1635" s="275"/>
      <c r="AF1635" s="275"/>
      <c r="AG1635" s="275"/>
      <c r="AH1635" s="275"/>
      <c r="AI1635" s="275"/>
      <c r="AJ1635" s="275"/>
      <c r="AK1635" s="275"/>
      <c r="AL1635" s="275"/>
    </row>
    <row r="1636" spans="1:38" s="329" customFormat="1" ht="15" customHeight="1">
      <c r="A1636" s="284" t="str">
        <f>IF('Data invoice'!J1752=0,"",'Data invoice'!K1752)</f>
        <v/>
      </c>
      <c r="B1636" s="284" t="str">
        <f>IF('Data invoice'!K1752=0,"",'Data invoice'!L1752)</f>
        <v/>
      </c>
      <c r="C1636" s="284" t="str">
        <f>IF('Data invoice'!L1752=0,"",'Data invoice'!M1752)</f>
        <v/>
      </c>
      <c r="D1636" s="284" t="str">
        <f>IF('Data invoice'!M1752=0,"",'Data invoice'!N1752)</f>
        <v/>
      </c>
      <c r="E1636" s="284" t="str">
        <f>IF('Data invoice'!N1752=0,"",'Data invoice'!O1752)</f>
        <v/>
      </c>
      <c r="F1636" s="284" t="str">
        <f>IF('Data invoice'!O1752=0,"",'Data invoice'!P1752)</f>
        <v/>
      </c>
      <c r="G1636" s="284" t="str">
        <f>IF('Data invoice'!P1752=0,"",'Data invoice'!Q1752)</f>
        <v/>
      </c>
      <c r="H1636" s="284" t="str">
        <f>IF('Data invoice'!Q1752=0,"",'Data invoice'!R1752)</f>
        <v/>
      </c>
      <c r="I1636" s="320" t="str">
        <f>IF('Data invoice'!R1752=0,"",'Data invoice'!S1752)</f>
        <v/>
      </c>
      <c r="J1636" s="367" t="str">
        <f>IF('Data invoice'!S1752=0,"",'Data invoice'!T1752)</f>
        <v/>
      </c>
      <c r="L1636" s="414"/>
      <c r="M1636" s="275"/>
      <c r="N1636" s="275"/>
      <c r="O1636" s="414"/>
      <c r="P1636" s="414"/>
      <c r="Q1636" s="414"/>
      <c r="R1636" s="414"/>
      <c r="S1636" s="414"/>
      <c r="T1636" s="414"/>
      <c r="U1636" s="414"/>
      <c r="V1636" s="414"/>
      <c r="W1636" s="414"/>
      <c r="X1636" s="414"/>
      <c r="Y1636" s="414"/>
      <c r="Z1636" s="414"/>
      <c r="AA1636" s="414"/>
      <c r="AB1636" s="414"/>
      <c r="AC1636" s="275"/>
      <c r="AD1636" s="275"/>
      <c r="AE1636" s="275"/>
      <c r="AF1636" s="275"/>
      <c r="AG1636" s="275"/>
      <c r="AH1636" s="275"/>
      <c r="AI1636" s="275"/>
      <c r="AJ1636" s="275"/>
      <c r="AK1636" s="275"/>
      <c r="AL1636" s="275"/>
    </row>
    <row r="1637" spans="1:38" s="329" customFormat="1" ht="15" customHeight="1">
      <c r="A1637" s="284" t="str">
        <f>IF('Data invoice'!J1753=0,"",'Data invoice'!K1753)</f>
        <v/>
      </c>
      <c r="B1637" s="284" t="str">
        <f>IF('Data invoice'!K1753=0,"",'Data invoice'!L1753)</f>
        <v/>
      </c>
      <c r="C1637" s="284" t="str">
        <f>IF('Data invoice'!L1753=0,"",'Data invoice'!M1753)</f>
        <v/>
      </c>
      <c r="D1637" s="284" t="str">
        <f>IF('Data invoice'!M1753=0,"",'Data invoice'!N1753)</f>
        <v/>
      </c>
      <c r="E1637" s="284" t="str">
        <f>IF('Data invoice'!N1753=0,"",'Data invoice'!O1753)</f>
        <v/>
      </c>
      <c r="F1637" s="284" t="str">
        <f>IF('Data invoice'!O1753=0,"",'Data invoice'!P1753)</f>
        <v/>
      </c>
      <c r="G1637" s="284" t="str">
        <f>IF('Data invoice'!P1753=0,"",'Data invoice'!Q1753)</f>
        <v/>
      </c>
      <c r="H1637" s="284" t="str">
        <f>IF('Data invoice'!Q1753=0,"",'Data invoice'!R1753)</f>
        <v/>
      </c>
      <c r="I1637" s="320" t="str">
        <f>IF('Data invoice'!R1753=0,"",'Data invoice'!S1753)</f>
        <v/>
      </c>
      <c r="J1637" s="367" t="str">
        <f>IF('Data invoice'!S1753=0,"",'Data invoice'!T1753)</f>
        <v/>
      </c>
      <c r="L1637" s="414"/>
      <c r="M1637" s="275"/>
      <c r="N1637" s="275"/>
      <c r="O1637" s="414"/>
      <c r="P1637" s="414"/>
      <c r="Q1637" s="414"/>
      <c r="R1637" s="414"/>
      <c r="S1637" s="414"/>
      <c r="T1637" s="414"/>
      <c r="U1637" s="414"/>
      <c r="V1637" s="414"/>
      <c r="W1637" s="414"/>
      <c r="X1637" s="414"/>
      <c r="Y1637" s="414"/>
      <c r="Z1637" s="414"/>
      <c r="AA1637" s="414"/>
      <c r="AB1637" s="414"/>
      <c r="AC1637" s="275"/>
      <c r="AD1637" s="275"/>
      <c r="AE1637" s="275"/>
      <c r="AF1637" s="275"/>
      <c r="AG1637" s="275"/>
      <c r="AH1637" s="275"/>
      <c r="AI1637" s="275"/>
      <c r="AJ1637" s="275"/>
      <c r="AK1637" s="275"/>
      <c r="AL1637" s="275"/>
    </row>
    <row r="1638" spans="1:38" s="329" customFormat="1" ht="15" customHeight="1">
      <c r="A1638" s="284" t="str">
        <f>IF('Data invoice'!J1754=0,"",'Data invoice'!K1754)</f>
        <v/>
      </c>
      <c r="B1638" s="284" t="str">
        <f>IF('Data invoice'!K1754=0,"",'Data invoice'!L1754)</f>
        <v/>
      </c>
      <c r="C1638" s="284" t="str">
        <f>IF('Data invoice'!L1754=0,"",'Data invoice'!M1754)</f>
        <v/>
      </c>
      <c r="D1638" s="284" t="str">
        <f>IF('Data invoice'!M1754=0,"",'Data invoice'!N1754)</f>
        <v/>
      </c>
      <c r="E1638" s="284" t="str">
        <f>IF('Data invoice'!N1754=0,"",'Data invoice'!O1754)</f>
        <v/>
      </c>
      <c r="F1638" s="284" t="str">
        <f>IF('Data invoice'!O1754=0,"",'Data invoice'!P1754)</f>
        <v/>
      </c>
      <c r="G1638" s="284" t="str">
        <f>IF('Data invoice'!P1754=0,"",'Data invoice'!Q1754)</f>
        <v/>
      </c>
      <c r="H1638" s="284" t="str">
        <f>IF('Data invoice'!Q1754=0,"",'Data invoice'!R1754)</f>
        <v/>
      </c>
      <c r="I1638" s="320" t="str">
        <f>IF('Data invoice'!R1754=0,"",'Data invoice'!S1754)</f>
        <v/>
      </c>
      <c r="J1638" s="367" t="str">
        <f>IF('Data invoice'!S1754=0,"",'Data invoice'!T1754)</f>
        <v/>
      </c>
      <c r="L1638" s="414"/>
      <c r="M1638" s="275"/>
      <c r="N1638" s="275"/>
      <c r="O1638" s="414"/>
      <c r="P1638" s="414"/>
      <c r="Q1638" s="414"/>
      <c r="R1638" s="414"/>
      <c r="S1638" s="414"/>
      <c r="T1638" s="414"/>
      <c r="U1638" s="414"/>
      <c r="V1638" s="414"/>
      <c r="W1638" s="414"/>
      <c r="X1638" s="414"/>
      <c r="Y1638" s="414"/>
      <c r="Z1638" s="414"/>
      <c r="AA1638" s="414"/>
      <c r="AB1638" s="414"/>
      <c r="AC1638" s="275"/>
      <c r="AD1638" s="275"/>
      <c r="AE1638" s="275"/>
      <c r="AF1638" s="275"/>
      <c r="AG1638" s="275"/>
      <c r="AH1638" s="275"/>
      <c r="AI1638" s="275"/>
      <c r="AJ1638" s="275"/>
      <c r="AK1638" s="275"/>
      <c r="AL1638" s="275"/>
    </row>
    <row r="1639" spans="1:38" s="329" customFormat="1" ht="15" customHeight="1">
      <c r="A1639" s="284" t="str">
        <f>IF('Data invoice'!J1755=0,"",'Data invoice'!K1755)</f>
        <v/>
      </c>
      <c r="B1639" s="284" t="str">
        <f>IF('Data invoice'!K1755=0,"",'Data invoice'!L1755)</f>
        <v/>
      </c>
      <c r="C1639" s="284" t="str">
        <f>IF('Data invoice'!L1755=0,"",'Data invoice'!M1755)</f>
        <v/>
      </c>
      <c r="D1639" s="284" t="str">
        <f>IF('Data invoice'!M1755=0,"",'Data invoice'!N1755)</f>
        <v/>
      </c>
      <c r="E1639" s="284" t="str">
        <f>IF('Data invoice'!N1755=0,"",'Data invoice'!O1755)</f>
        <v/>
      </c>
      <c r="F1639" s="284" t="str">
        <f>IF('Data invoice'!O1755=0,"",'Data invoice'!P1755)</f>
        <v/>
      </c>
      <c r="G1639" s="284" t="str">
        <f>IF('Data invoice'!P1755=0,"",'Data invoice'!Q1755)</f>
        <v/>
      </c>
      <c r="H1639" s="284" t="str">
        <f>IF('Data invoice'!Q1755=0,"",'Data invoice'!R1755)</f>
        <v/>
      </c>
      <c r="I1639" s="320" t="str">
        <f>IF('Data invoice'!R1755=0,"",'Data invoice'!S1755)</f>
        <v/>
      </c>
      <c r="J1639" s="367" t="str">
        <f>IF('Data invoice'!S1755=0,"",'Data invoice'!T1755)</f>
        <v/>
      </c>
      <c r="L1639" s="414"/>
      <c r="M1639" s="275"/>
      <c r="N1639" s="275"/>
      <c r="O1639" s="414"/>
      <c r="P1639" s="414"/>
      <c r="Q1639" s="414"/>
      <c r="R1639" s="414"/>
      <c r="S1639" s="414"/>
      <c r="T1639" s="414"/>
      <c r="U1639" s="414"/>
      <c r="V1639" s="414"/>
      <c r="W1639" s="414"/>
      <c r="X1639" s="414"/>
      <c r="Y1639" s="414"/>
      <c r="Z1639" s="414"/>
      <c r="AA1639" s="414"/>
      <c r="AB1639" s="414"/>
      <c r="AC1639" s="275"/>
      <c r="AD1639" s="275"/>
      <c r="AE1639" s="275"/>
      <c r="AF1639" s="275"/>
      <c r="AG1639" s="275"/>
      <c r="AH1639" s="275"/>
      <c r="AI1639" s="275"/>
      <c r="AJ1639" s="275"/>
      <c r="AK1639" s="275"/>
      <c r="AL1639" s="275"/>
    </row>
    <row r="1640" spans="1:38" s="329" customFormat="1" ht="15" customHeight="1">
      <c r="A1640" s="284" t="str">
        <f>IF('Data invoice'!J1756=0,"",'Data invoice'!K1756)</f>
        <v/>
      </c>
      <c r="B1640" s="284" t="str">
        <f>IF('Data invoice'!K1756=0,"",'Data invoice'!L1756)</f>
        <v/>
      </c>
      <c r="C1640" s="284" t="str">
        <f>IF('Data invoice'!L1756=0,"",'Data invoice'!M1756)</f>
        <v/>
      </c>
      <c r="D1640" s="284" t="str">
        <f>IF('Data invoice'!M1756=0,"",'Data invoice'!N1756)</f>
        <v/>
      </c>
      <c r="E1640" s="284" t="str">
        <f>IF('Data invoice'!N1756=0,"",'Data invoice'!O1756)</f>
        <v/>
      </c>
      <c r="F1640" s="284" t="str">
        <f>IF('Data invoice'!O1756=0,"",'Data invoice'!P1756)</f>
        <v/>
      </c>
      <c r="G1640" s="284" t="str">
        <f>IF('Data invoice'!P1756=0,"",'Data invoice'!Q1756)</f>
        <v/>
      </c>
      <c r="H1640" s="284" t="str">
        <f>IF('Data invoice'!Q1756=0,"",'Data invoice'!R1756)</f>
        <v/>
      </c>
      <c r="I1640" s="320" t="str">
        <f>IF('Data invoice'!R1756=0,"",'Data invoice'!S1756)</f>
        <v/>
      </c>
      <c r="J1640" s="367" t="str">
        <f>IF('Data invoice'!S1756=0,"",'Data invoice'!T1756)</f>
        <v/>
      </c>
      <c r="L1640" s="414"/>
      <c r="M1640" s="275"/>
      <c r="N1640" s="275"/>
      <c r="O1640" s="414"/>
      <c r="P1640" s="414"/>
      <c r="Q1640" s="414"/>
      <c r="R1640" s="414"/>
      <c r="S1640" s="414"/>
      <c r="T1640" s="414"/>
      <c r="U1640" s="414"/>
      <c r="V1640" s="414"/>
      <c r="W1640" s="414"/>
      <c r="X1640" s="414"/>
      <c r="Y1640" s="414"/>
      <c r="Z1640" s="414"/>
      <c r="AA1640" s="414"/>
      <c r="AB1640" s="414"/>
      <c r="AC1640" s="275"/>
      <c r="AD1640" s="275"/>
      <c r="AE1640" s="275"/>
      <c r="AF1640" s="275"/>
      <c r="AG1640" s="275"/>
      <c r="AH1640" s="275"/>
      <c r="AI1640" s="275"/>
      <c r="AJ1640" s="275"/>
      <c r="AK1640" s="275"/>
      <c r="AL1640" s="275"/>
    </row>
    <row r="1641" spans="1:38" s="329" customFormat="1" ht="15" customHeight="1">
      <c r="A1641" s="284" t="str">
        <f>IF('Data invoice'!J1757=0,"",'Data invoice'!K1757)</f>
        <v/>
      </c>
      <c r="B1641" s="284" t="str">
        <f>IF('Data invoice'!K1757=0,"",'Data invoice'!L1757)</f>
        <v/>
      </c>
      <c r="C1641" s="284" t="str">
        <f>IF('Data invoice'!L1757=0,"",'Data invoice'!M1757)</f>
        <v/>
      </c>
      <c r="D1641" s="284" t="str">
        <f>IF('Data invoice'!M1757=0,"",'Data invoice'!N1757)</f>
        <v/>
      </c>
      <c r="E1641" s="284" t="str">
        <f>IF('Data invoice'!N1757=0,"",'Data invoice'!O1757)</f>
        <v/>
      </c>
      <c r="F1641" s="284" t="str">
        <f>IF('Data invoice'!O1757=0,"",'Data invoice'!P1757)</f>
        <v/>
      </c>
      <c r="G1641" s="284" t="str">
        <f>IF('Data invoice'!P1757=0,"",'Data invoice'!Q1757)</f>
        <v/>
      </c>
      <c r="H1641" s="284" t="str">
        <f>IF('Data invoice'!Q1757=0,"",'Data invoice'!R1757)</f>
        <v/>
      </c>
      <c r="I1641" s="320" t="str">
        <f>IF('Data invoice'!R1757=0,"",'Data invoice'!S1757)</f>
        <v/>
      </c>
      <c r="J1641" s="367" t="str">
        <f>IF('Data invoice'!S1757=0,"",'Data invoice'!T1757)</f>
        <v/>
      </c>
      <c r="L1641" s="414"/>
      <c r="M1641" s="275"/>
      <c r="N1641" s="275"/>
      <c r="O1641" s="414"/>
      <c r="P1641" s="414"/>
      <c r="Q1641" s="414"/>
      <c r="R1641" s="414"/>
      <c r="S1641" s="414"/>
      <c r="T1641" s="414"/>
      <c r="U1641" s="414"/>
      <c r="V1641" s="414"/>
      <c r="W1641" s="414"/>
      <c r="X1641" s="414"/>
      <c r="Y1641" s="414"/>
      <c r="Z1641" s="414"/>
      <c r="AA1641" s="414"/>
      <c r="AB1641" s="414"/>
      <c r="AC1641" s="275"/>
      <c r="AD1641" s="275"/>
      <c r="AE1641" s="275"/>
      <c r="AF1641" s="275"/>
      <c r="AG1641" s="275"/>
      <c r="AH1641" s="275"/>
      <c r="AI1641" s="275"/>
      <c r="AJ1641" s="275"/>
      <c r="AK1641" s="275"/>
      <c r="AL1641" s="275"/>
    </row>
    <row r="1642" spans="1:38" s="329" customFormat="1" ht="15" customHeight="1">
      <c r="A1642" s="284" t="str">
        <f>IF('Data invoice'!J1758=0,"",'Data invoice'!K1758)</f>
        <v/>
      </c>
      <c r="B1642" s="284" t="str">
        <f>IF('Data invoice'!K1758=0,"",'Data invoice'!L1758)</f>
        <v/>
      </c>
      <c r="C1642" s="284" t="str">
        <f>IF('Data invoice'!L1758=0,"",'Data invoice'!M1758)</f>
        <v/>
      </c>
      <c r="D1642" s="284" t="str">
        <f>IF('Data invoice'!M1758=0,"",'Data invoice'!N1758)</f>
        <v/>
      </c>
      <c r="E1642" s="284" t="str">
        <f>IF('Data invoice'!N1758=0,"",'Data invoice'!O1758)</f>
        <v/>
      </c>
      <c r="F1642" s="284" t="str">
        <f>IF('Data invoice'!O1758=0,"",'Data invoice'!P1758)</f>
        <v/>
      </c>
      <c r="G1642" s="284" t="str">
        <f>IF('Data invoice'!P1758=0,"",'Data invoice'!Q1758)</f>
        <v/>
      </c>
      <c r="H1642" s="284" t="str">
        <f>IF('Data invoice'!Q1758=0,"",'Data invoice'!R1758)</f>
        <v/>
      </c>
      <c r="I1642" s="320" t="str">
        <f>IF('Data invoice'!R1758=0,"",'Data invoice'!S1758)</f>
        <v/>
      </c>
      <c r="J1642" s="367" t="str">
        <f>IF('Data invoice'!S1758=0,"",'Data invoice'!T1758)</f>
        <v/>
      </c>
      <c r="L1642" s="414"/>
      <c r="M1642" s="275"/>
      <c r="N1642" s="275"/>
      <c r="O1642" s="414"/>
      <c r="P1642" s="414"/>
      <c r="Q1642" s="414"/>
      <c r="R1642" s="414"/>
      <c r="S1642" s="414"/>
      <c r="T1642" s="414"/>
      <c r="U1642" s="414"/>
      <c r="V1642" s="414"/>
      <c r="W1642" s="414"/>
      <c r="X1642" s="414"/>
      <c r="Y1642" s="414"/>
      <c r="Z1642" s="414"/>
      <c r="AA1642" s="414"/>
      <c r="AB1642" s="414"/>
      <c r="AC1642" s="275"/>
      <c r="AD1642" s="275"/>
      <c r="AE1642" s="275"/>
      <c r="AF1642" s="275"/>
      <c r="AG1642" s="275"/>
      <c r="AH1642" s="275"/>
      <c r="AI1642" s="275"/>
      <c r="AJ1642" s="275"/>
      <c r="AK1642" s="275"/>
      <c r="AL1642" s="275"/>
    </row>
    <row r="1643" spans="1:38" s="329" customFormat="1" ht="15" customHeight="1">
      <c r="A1643" s="284" t="str">
        <f>IF('Data invoice'!J1759=0,"",'Data invoice'!K1759)</f>
        <v/>
      </c>
      <c r="B1643" s="284" t="str">
        <f>IF('Data invoice'!K1759=0,"",'Data invoice'!L1759)</f>
        <v/>
      </c>
      <c r="C1643" s="284" t="str">
        <f>IF('Data invoice'!L1759=0,"",'Data invoice'!M1759)</f>
        <v/>
      </c>
      <c r="D1643" s="284" t="str">
        <f>IF('Data invoice'!M1759=0,"",'Data invoice'!N1759)</f>
        <v/>
      </c>
      <c r="E1643" s="284" t="str">
        <f>IF('Data invoice'!N1759=0,"",'Data invoice'!O1759)</f>
        <v/>
      </c>
      <c r="F1643" s="284" t="str">
        <f>IF('Data invoice'!O1759=0,"",'Data invoice'!P1759)</f>
        <v/>
      </c>
      <c r="G1643" s="284" t="str">
        <f>IF('Data invoice'!P1759=0,"",'Data invoice'!Q1759)</f>
        <v/>
      </c>
      <c r="H1643" s="284" t="str">
        <f>IF('Data invoice'!Q1759=0,"",'Data invoice'!R1759)</f>
        <v/>
      </c>
      <c r="I1643" s="320" t="str">
        <f>IF('Data invoice'!R1759=0,"",'Data invoice'!S1759)</f>
        <v/>
      </c>
      <c r="J1643" s="367" t="str">
        <f>IF('Data invoice'!S1759=0,"",'Data invoice'!T1759)</f>
        <v/>
      </c>
      <c r="L1643" s="414"/>
      <c r="M1643" s="275"/>
      <c r="N1643" s="275"/>
      <c r="O1643" s="414"/>
      <c r="P1643" s="414"/>
      <c r="Q1643" s="414"/>
      <c r="R1643" s="414"/>
      <c r="S1643" s="414"/>
      <c r="T1643" s="414"/>
      <c r="U1643" s="414"/>
      <c r="V1643" s="414"/>
      <c r="W1643" s="414"/>
      <c r="X1643" s="414"/>
      <c r="Y1643" s="414"/>
      <c r="Z1643" s="414"/>
      <c r="AA1643" s="414"/>
      <c r="AB1643" s="414"/>
      <c r="AC1643" s="275"/>
      <c r="AD1643" s="275"/>
      <c r="AE1643" s="275"/>
      <c r="AF1643" s="275"/>
      <c r="AG1643" s="275"/>
      <c r="AH1643" s="275"/>
      <c r="AI1643" s="275"/>
      <c r="AJ1643" s="275"/>
      <c r="AK1643" s="275"/>
      <c r="AL1643" s="275"/>
    </row>
    <row r="1644" spans="1:38" s="329" customFormat="1" ht="15" customHeight="1">
      <c r="A1644" s="284" t="str">
        <f>IF('Data invoice'!J1760=0,"",'Data invoice'!K1760)</f>
        <v/>
      </c>
      <c r="B1644" s="284" t="str">
        <f>IF('Data invoice'!K1760=0,"",'Data invoice'!L1760)</f>
        <v/>
      </c>
      <c r="C1644" s="284" t="str">
        <f>IF('Data invoice'!L1760=0,"",'Data invoice'!M1760)</f>
        <v/>
      </c>
      <c r="D1644" s="284" t="str">
        <f>IF('Data invoice'!M1760=0,"",'Data invoice'!N1760)</f>
        <v/>
      </c>
      <c r="E1644" s="284" t="str">
        <f>IF('Data invoice'!N1760=0,"",'Data invoice'!O1760)</f>
        <v/>
      </c>
      <c r="F1644" s="284" t="str">
        <f>IF('Data invoice'!O1760=0,"",'Data invoice'!P1760)</f>
        <v/>
      </c>
      <c r="G1644" s="284" t="str">
        <f>IF('Data invoice'!P1760=0,"",'Data invoice'!Q1760)</f>
        <v/>
      </c>
      <c r="H1644" s="284" t="str">
        <f>IF('Data invoice'!Q1760=0,"",'Data invoice'!R1760)</f>
        <v/>
      </c>
      <c r="I1644" s="320" t="str">
        <f>IF('Data invoice'!R1760=0,"",'Data invoice'!S1760)</f>
        <v/>
      </c>
      <c r="J1644" s="367" t="str">
        <f>IF('Data invoice'!S1760=0,"",'Data invoice'!T1760)</f>
        <v/>
      </c>
      <c r="L1644" s="414"/>
      <c r="M1644" s="275"/>
      <c r="N1644" s="275"/>
      <c r="O1644" s="414"/>
      <c r="P1644" s="414"/>
      <c r="Q1644" s="414"/>
      <c r="R1644" s="414"/>
      <c r="S1644" s="414"/>
      <c r="T1644" s="414"/>
      <c r="U1644" s="414"/>
      <c r="V1644" s="414"/>
      <c r="W1644" s="414"/>
      <c r="X1644" s="414"/>
      <c r="Y1644" s="414"/>
      <c r="Z1644" s="414"/>
      <c r="AA1644" s="414"/>
      <c r="AB1644" s="414"/>
      <c r="AC1644" s="275"/>
      <c r="AD1644" s="275"/>
      <c r="AE1644" s="275"/>
      <c r="AF1644" s="275"/>
      <c r="AG1644" s="275"/>
      <c r="AH1644" s="275"/>
      <c r="AI1644" s="275"/>
      <c r="AJ1644" s="275"/>
      <c r="AK1644" s="275"/>
      <c r="AL1644" s="275"/>
    </row>
    <row r="1645" spans="1:38" s="329" customFormat="1" ht="15" customHeight="1">
      <c r="A1645" s="284" t="str">
        <f>IF('Data invoice'!J1761=0,"",'Data invoice'!K1761)</f>
        <v/>
      </c>
      <c r="B1645" s="284" t="str">
        <f>IF('Data invoice'!K1761=0,"",'Data invoice'!L1761)</f>
        <v/>
      </c>
      <c r="C1645" s="284" t="str">
        <f>IF('Data invoice'!L1761=0,"",'Data invoice'!M1761)</f>
        <v/>
      </c>
      <c r="D1645" s="284" t="str">
        <f>IF('Data invoice'!M1761=0,"",'Data invoice'!N1761)</f>
        <v/>
      </c>
      <c r="E1645" s="284" t="str">
        <f>IF('Data invoice'!N1761=0,"",'Data invoice'!O1761)</f>
        <v/>
      </c>
      <c r="F1645" s="284" t="str">
        <f>IF('Data invoice'!O1761=0,"",'Data invoice'!P1761)</f>
        <v/>
      </c>
      <c r="G1645" s="284" t="str">
        <f>IF('Data invoice'!P1761=0,"",'Data invoice'!Q1761)</f>
        <v/>
      </c>
      <c r="H1645" s="284" t="str">
        <f>IF('Data invoice'!Q1761=0,"",'Data invoice'!R1761)</f>
        <v/>
      </c>
      <c r="I1645" s="320" t="str">
        <f>IF('Data invoice'!R1761=0,"",'Data invoice'!S1761)</f>
        <v/>
      </c>
      <c r="J1645" s="367" t="str">
        <f>IF('Data invoice'!S1761=0,"",'Data invoice'!T1761)</f>
        <v/>
      </c>
      <c r="L1645" s="414"/>
      <c r="M1645" s="275"/>
      <c r="N1645" s="275"/>
      <c r="O1645" s="414"/>
      <c r="P1645" s="414"/>
      <c r="Q1645" s="414"/>
      <c r="R1645" s="414"/>
      <c r="S1645" s="414"/>
      <c r="T1645" s="414"/>
      <c r="U1645" s="414"/>
      <c r="V1645" s="414"/>
      <c r="W1645" s="414"/>
      <c r="X1645" s="414"/>
      <c r="Y1645" s="414"/>
      <c r="Z1645" s="414"/>
      <c r="AA1645" s="414"/>
      <c r="AB1645" s="414"/>
      <c r="AC1645" s="275"/>
      <c r="AD1645" s="275"/>
      <c r="AE1645" s="275"/>
      <c r="AF1645" s="275"/>
      <c r="AG1645" s="275"/>
      <c r="AH1645" s="275"/>
      <c r="AI1645" s="275"/>
      <c r="AJ1645" s="275"/>
      <c r="AK1645" s="275"/>
      <c r="AL1645" s="275"/>
    </row>
    <row r="1646" spans="1:38" s="329" customFormat="1" ht="15" customHeight="1">
      <c r="A1646" s="284" t="str">
        <f>IF('Data invoice'!J1762=0,"",'Data invoice'!K1762)</f>
        <v/>
      </c>
      <c r="B1646" s="284" t="str">
        <f>IF('Data invoice'!K1762=0,"",'Data invoice'!L1762)</f>
        <v/>
      </c>
      <c r="C1646" s="284" t="str">
        <f>IF('Data invoice'!L1762=0,"",'Data invoice'!M1762)</f>
        <v/>
      </c>
      <c r="D1646" s="284" t="str">
        <f>IF('Data invoice'!M1762=0,"",'Data invoice'!N1762)</f>
        <v/>
      </c>
      <c r="E1646" s="284" t="str">
        <f>IF('Data invoice'!N1762=0,"",'Data invoice'!O1762)</f>
        <v/>
      </c>
      <c r="F1646" s="284" t="str">
        <f>IF('Data invoice'!O1762=0,"",'Data invoice'!P1762)</f>
        <v/>
      </c>
      <c r="G1646" s="284" t="str">
        <f>IF('Data invoice'!P1762=0,"",'Data invoice'!Q1762)</f>
        <v/>
      </c>
      <c r="H1646" s="284" t="str">
        <f>IF('Data invoice'!Q1762=0,"",'Data invoice'!R1762)</f>
        <v/>
      </c>
      <c r="I1646" s="320" t="str">
        <f>IF('Data invoice'!R1762=0,"",'Data invoice'!S1762)</f>
        <v/>
      </c>
      <c r="J1646" s="367" t="str">
        <f>IF('Data invoice'!S1762=0,"",'Data invoice'!T1762)</f>
        <v/>
      </c>
      <c r="L1646" s="414"/>
      <c r="M1646" s="275"/>
      <c r="N1646" s="275"/>
      <c r="O1646" s="414"/>
      <c r="P1646" s="414"/>
      <c r="Q1646" s="414"/>
      <c r="R1646" s="414"/>
      <c r="S1646" s="414"/>
      <c r="T1646" s="414"/>
      <c r="U1646" s="414"/>
      <c r="V1646" s="414"/>
      <c r="W1646" s="414"/>
      <c r="X1646" s="414"/>
      <c r="Y1646" s="414"/>
      <c r="Z1646" s="414"/>
      <c r="AA1646" s="414"/>
      <c r="AB1646" s="414"/>
      <c r="AC1646" s="275"/>
      <c r="AD1646" s="275"/>
      <c r="AE1646" s="275"/>
      <c r="AF1646" s="275"/>
      <c r="AG1646" s="275"/>
      <c r="AH1646" s="275"/>
      <c r="AI1646" s="275"/>
      <c r="AJ1646" s="275"/>
      <c r="AK1646" s="275"/>
      <c r="AL1646" s="275"/>
    </row>
    <row r="1647" spans="1:38" s="329" customFormat="1" ht="15" customHeight="1">
      <c r="A1647" s="284" t="str">
        <f>IF('Data invoice'!J1763=0,"",'Data invoice'!K1763)</f>
        <v/>
      </c>
      <c r="B1647" s="284" t="str">
        <f>IF('Data invoice'!K1763=0,"",'Data invoice'!L1763)</f>
        <v/>
      </c>
      <c r="C1647" s="284" t="str">
        <f>IF('Data invoice'!L1763=0,"",'Data invoice'!M1763)</f>
        <v/>
      </c>
      <c r="D1647" s="284" t="str">
        <f>IF('Data invoice'!M1763=0,"",'Data invoice'!N1763)</f>
        <v/>
      </c>
      <c r="E1647" s="284" t="str">
        <f>IF('Data invoice'!N1763=0,"",'Data invoice'!O1763)</f>
        <v/>
      </c>
      <c r="F1647" s="284" t="str">
        <f>IF('Data invoice'!O1763=0,"",'Data invoice'!P1763)</f>
        <v/>
      </c>
      <c r="G1647" s="284" t="str">
        <f>IF('Data invoice'!P1763=0,"",'Data invoice'!Q1763)</f>
        <v/>
      </c>
      <c r="H1647" s="284" t="str">
        <f>IF('Data invoice'!Q1763=0,"",'Data invoice'!R1763)</f>
        <v/>
      </c>
      <c r="I1647" s="320" t="str">
        <f>IF('Data invoice'!R1763=0,"",'Data invoice'!S1763)</f>
        <v/>
      </c>
      <c r="J1647" s="367" t="str">
        <f>IF('Data invoice'!S1763=0,"",'Data invoice'!T1763)</f>
        <v/>
      </c>
      <c r="L1647" s="414"/>
      <c r="M1647" s="275"/>
      <c r="N1647" s="275"/>
      <c r="O1647" s="414"/>
      <c r="P1647" s="414"/>
      <c r="Q1647" s="414"/>
      <c r="R1647" s="414"/>
      <c r="S1647" s="414"/>
      <c r="T1647" s="414"/>
      <c r="U1647" s="414"/>
      <c r="V1647" s="414"/>
      <c r="W1647" s="414"/>
      <c r="X1647" s="414"/>
      <c r="Y1647" s="414"/>
      <c r="Z1647" s="414"/>
      <c r="AA1647" s="414"/>
      <c r="AB1647" s="414"/>
      <c r="AC1647" s="275"/>
      <c r="AD1647" s="275"/>
      <c r="AE1647" s="275"/>
      <c r="AF1647" s="275"/>
      <c r="AG1647" s="275"/>
      <c r="AH1647" s="275"/>
      <c r="AI1647" s="275"/>
      <c r="AJ1647" s="275"/>
      <c r="AK1647" s="275"/>
      <c r="AL1647" s="275"/>
    </row>
    <row r="1648" spans="1:38" s="329" customFormat="1" ht="15" customHeight="1">
      <c r="A1648" s="284" t="str">
        <f>IF('Data invoice'!J1764=0,"",'Data invoice'!K1764)</f>
        <v/>
      </c>
      <c r="B1648" s="284" t="str">
        <f>IF('Data invoice'!K1764=0,"",'Data invoice'!L1764)</f>
        <v/>
      </c>
      <c r="C1648" s="284" t="str">
        <f>IF('Data invoice'!L1764=0,"",'Data invoice'!M1764)</f>
        <v/>
      </c>
      <c r="D1648" s="284" t="str">
        <f>IF('Data invoice'!M1764=0,"",'Data invoice'!N1764)</f>
        <v/>
      </c>
      <c r="E1648" s="284" t="str">
        <f>IF('Data invoice'!N1764=0,"",'Data invoice'!O1764)</f>
        <v/>
      </c>
      <c r="F1648" s="284" t="str">
        <f>IF('Data invoice'!O1764=0,"",'Data invoice'!P1764)</f>
        <v/>
      </c>
      <c r="G1648" s="284" t="str">
        <f>IF('Data invoice'!P1764=0,"",'Data invoice'!Q1764)</f>
        <v/>
      </c>
      <c r="H1648" s="284" t="str">
        <f>IF('Data invoice'!Q1764=0,"",'Data invoice'!R1764)</f>
        <v/>
      </c>
      <c r="I1648" s="320" t="str">
        <f>IF('Data invoice'!R1764=0,"",'Data invoice'!S1764)</f>
        <v/>
      </c>
      <c r="J1648" s="367" t="str">
        <f>IF('Data invoice'!S1764=0,"",'Data invoice'!T1764)</f>
        <v/>
      </c>
      <c r="L1648" s="414"/>
      <c r="M1648" s="275"/>
      <c r="N1648" s="275"/>
      <c r="O1648" s="414"/>
      <c r="P1648" s="414"/>
      <c r="Q1648" s="414"/>
      <c r="R1648" s="414"/>
      <c r="S1648" s="414"/>
      <c r="T1648" s="414"/>
      <c r="U1648" s="414"/>
      <c r="V1648" s="414"/>
      <c r="W1648" s="414"/>
      <c r="X1648" s="414"/>
      <c r="Y1648" s="414"/>
      <c r="Z1648" s="414"/>
      <c r="AA1648" s="414"/>
      <c r="AB1648" s="414"/>
      <c r="AC1648" s="275"/>
      <c r="AD1648" s="275"/>
      <c r="AE1648" s="275"/>
      <c r="AF1648" s="275"/>
      <c r="AG1648" s="275"/>
      <c r="AH1648" s="275"/>
      <c r="AI1648" s="275"/>
      <c r="AJ1648" s="275"/>
      <c r="AK1648" s="275"/>
      <c r="AL1648" s="275"/>
    </row>
    <row r="1649" spans="1:38" s="329" customFormat="1" ht="15" customHeight="1">
      <c r="A1649" s="284" t="str">
        <f>IF('Data invoice'!J1765=0,"",'Data invoice'!K1765)</f>
        <v/>
      </c>
      <c r="B1649" s="284" t="str">
        <f>IF('Data invoice'!K1765=0,"",'Data invoice'!L1765)</f>
        <v/>
      </c>
      <c r="C1649" s="284" t="str">
        <f>IF('Data invoice'!L1765=0,"",'Data invoice'!M1765)</f>
        <v/>
      </c>
      <c r="D1649" s="284" t="str">
        <f>IF('Data invoice'!M1765=0,"",'Data invoice'!N1765)</f>
        <v/>
      </c>
      <c r="E1649" s="284" t="str">
        <f>IF('Data invoice'!N1765=0,"",'Data invoice'!O1765)</f>
        <v/>
      </c>
      <c r="F1649" s="284" t="str">
        <f>IF('Data invoice'!O1765=0,"",'Data invoice'!P1765)</f>
        <v/>
      </c>
      <c r="G1649" s="284" t="str">
        <f>IF('Data invoice'!P1765=0,"",'Data invoice'!Q1765)</f>
        <v/>
      </c>
      <c r="H1649" s="284" t="str">
        <f>IF('Data invoice'!Q1765=0,"",'Data invoice'!R1765)</f>
        <v/>
      </c>
      <c r="I1649" s="320" t="str">
        <f>IF('Data invoice'!R1765=0,"",'Data invoice'!S1765)</f>
        <v/>
      </c>
      <c r="J1649" s="367" t="str">
        <f>IF('Data invoice'!S1765=0,"",'Data invoice'!T1765)</f>
        <v/>
      </c>
      <c r="L1649" s="414"/>
      <c r="M1649" s="275"/>
      <c r="N1649" s="275"/>
      <c r="O1649" s="414"/>
      <c r="P1649" s="414"/>
      <c r="Q1649" s="414"/>
      <c r="R1649" s="414"/>
      <c r="S1649" s="414"/>
      <c r="T1649" s="414"/>
      <c r="U1649" s="414"/>
      <c r="V1649" s="414"/>
      <c r="W1649" s="414"/>
      <c r="X1649" s="414"/>
      <c r="Y1649" s="414"/>
      <c r="Z1649" s="414"/>
      <c r="AA1649" s="414"/>
      <c r="AB1649" s="414"/>
      <c r="AC1649" s="275"/>
      <c r="AD1649" s="275"/>
      <c r="AE1649" s="275"/>
      <c r="AF1649" s="275"/>
      <c r="AG1649" s="275"/>
      <c r="AH1649" s="275"/>
      <c r="AI1649" s="275"/>
      <c r="AJ1649" s="275"/>
      <c r="AK1649" s="275"/>
      <c r="AL1649" s="275"/>
    </row>
    <row r="1650" spans="1:38" s="329" customFormat="1" ht="15" customHeight="1">
      <c r="A1650" s="284" t="str">
        <f>IF('Data invoice'!J1766=0,"",'Data invoice'!K1766)</f>
        <v/>
      </c>
      <c r="B1650" s="284" t="str">
        <f>IF('Data invoice'!K1766=0,"",'Data invoice'!L1766)</f>
        <v/>
      </c>
      <c r="C1650" s="284" t="str">
        <f>IF('Data invoice'!L1766=0,"",'Data invoice'!M1766)</f>
        <v/>
      </c>
      <c r="D1650" s="284" t="str">
        <f>IF('Data invoice'!M1766=0,"",'Data invoice'!N1766)</f>
        <v/>
      </c>
      <c r="E1650" s="284" t="str">
        <f>IF('Data invoice'!N1766=0,"",'Data invoice'!O1766)</f>
        <v/>
      </c>
      <c r="F1650" s="284" t="str">
        <f>IF('Data invoice'!O1766=0,"",'Data invoice'!P1766)</f>
        <v/>
      </c>
      <c r="G1650" s="284" t="str">
        <f>IF('Data invoice'!P1766=0,"",'Data invoice'!Q1766)</f>
        <v/>
      </c>
      <c r="H1650" s="284" t="str">
        <f>IF('Data invoice'!Q1766=0,"",'Data invoice'!R1766)</f>
        <v/>
      </c>
      <c r="I1650" s="320" t="str">
        <f>IF('Data invoice'!R1766=0,"",'Data invoice'!S1766)</f>
        <v/>
      </c>
      <c r="J1650" s="367" t="str">
        <f>IF('Data invoice'!S1766=0,"",'Data invoice'!T1766)</f>
        <v/>
      </c>
      <c r="L1650" s="414"/>
      <c r="M1650" s="275"/>
      <c r="N1650" s="275"/>
      <c r="O1650" s="414"/>
      <c r="P1650" s="414"/>
      <c r="Q1650" s="414"/>
      <c r="R1650" s="414"/>
      <c r="S1650" s="414"/>
      <c r="T1650" s="414"/>
      <c r="U1650" s="414"/>
      <c r="V1650" s="414"/>
      <c r="W1650" s="414"/>
      <c r="X1650" s="414"/>
      <c r="Y1650" s="414"/>
      <c r="Z1650" s="414"/>
      <c r="AA1650" s="414"/>
      <c r="AB1650" s="414"/>
      <c r="AC1650" s="275"/>
      <c r="AD1650" s="275"/>
      <c r="AE1650" s="275"/>
      <c r="AF1650" s="275"/>
      <c r="AG1650" s="275"/>
      <c r="AH1650" s="275"/>
      <c r="AI1650" s="275"/>
      <c r="AJ1650" s="275"/>
      <c r="AK1650" s="275"/>
      <c r="AL1650" s="275"/>
    </row>
    <row r="1651" spans="1:38" s="329" customFormat="1" ht="15" customHeight="1">
      <c r="A1651" s="284" t="str">
        <f>IF('Data invoice'!J1767=0,"",'Data invoice'!K1767)</f>
        <v/>
      </c>
      <c r="B1651" s="284" t="str">
        <f>IF('Data invoice'!K1767=0,"",'Data invoice'!L1767)</f>
        <v/>
      </c>
      <c r="C1651" s="284" t="str">
        <f>IF('Data invoice'!L1767=0,"",'Data invoice'!M1767)</f>
        <v/>
      </c>
      <c r="D1651" s="284" t="str">
        <f>IF('Data invoice'!M1767=0,"",'Data invoice'!N1767)</f>
        <v/>
      </c>
      <c r="E1651" s="284" t="str">
        <f>IF('Data invoice'!N1767=0,"",'Data invoice'!O1767)</f>
        <v/>
      </c>
      <c r="F1651" s="284" t="str">
        <f>IF('Data invoice'!O1767=0,"",'Data invoice'!P1767)</f>
        <v/>
      </c>
      <c r="G1651" s="284" t="str">
        <f>IF('Data invoice'!P1767=0,"",'Data invoice'!Q1767)</f>
        <v/>
      </c>
      <c r="H1651" s="284" t="str">
        <f>IF('Data invoice'!Q1767=0,"",'Data invoice'!R1767)</f>
        <v/>
      </c>
      <c r="I1651" s="320" t="str">
        <f>IF('Data invoice'!R1767=0,"",'Data invoice'!S1767)</f>
        <v/>
      </c>
      <c r="J1651" s="367" t="str">
        <f>IF('Data invoice'!S1767=0,"",'Data invoice'!T1767)</f>
        <v/>
      </c>
      <c r="L1651" s="414"/>
      <c r="M1651" s="275"/>
      <c r="N1651" s="275"/>
      <c r="O1651" s="414"/>
      <c r="P1651" s="414"/>
      <c r="Q1651" s="414"/>
      <c r="R1651" s="414"/>
      <c r="S1651" s="414"/>
      <c r="T1651" s="414"/>
      <c r="U1651" s="414"/>
      <c r="V1651" s="414"/>
      <c r="W1651" s="414"/>
      <c r="X1651" s="414"/>
      <c r="Y1651" s="414"/>
      <c r="Z1651" s="414"/>
      <c r="AA1651" s="414"/>
      <c r="AB1651" s="414"/>
      <c r="AC1651" s="275"/>
      <c r="AD1651" s="275"/>
      <c r="AE1651" s="275"/>
      <c r="AF1651" s="275"/>
      <c r="AG1651" s="275"/>
      <c r="AH1651" s="275"/>
      <c r="AI1651" s="275"/>
      <c r="AJ1651" s="275"/>
      <c r="AK1651" s="275"/>
      <c r="AL1651" s="275"/>
    </row>
    <row r="1652" spans="1:38" s="329" customFormat="1" ht="15" customHeight="1">
      <c r="A1652" s="284" t="str">
        <f>IF('Data invoice'!J1768=0,"",'Data invoice'!K1768)</f>
        <v/>
      </c>
      <c r="B1652" s="284" t="str">
        <f>IF('Data invoice'!K1768=0,"",'Data invoice'!L1768)</f>
        <v/>
      </c>
      <c r="C1652" s="284" t="str">
        <f>IF('Data invoice'!L1768=0,"",'Data invoice'!M1768)</f>
        <v/>
      </c>
      <c r="D1652" s="284" t="str">
        <f>IF('Data invoice'!M1768=0,"",'Data invoice'!N1768)</f>
        <v/>
      </c>
      <c r="E1652" s="284" t="str">
        <f>IF('Data invoice'!N1768=0,"",'Data invoice'!O1768)</f>
        <v/>
      </c>
      <c r="F1652" s="284" t="str">
        <f>IF('Data invoice'!O1768=0,"",'Data invoice'!P1768)</f>
        <v/>
      </c>
      <c r="G1652" s="284" t="str">
        <f>IF('Data invoice'!P1768=0,"",'Data invoice'!Q1768)</f>
        <v/>
      </c>
      <c r="H1652" s="284" t="str">
        <f>IF('Data invoice'!Q1768=0,"",'Data invoice'!R1768)</f>
        <v/>
      </c>
      <c r="I1652" s="320" t="str">
        <f>IF('Data invoice'!R1768=0,"",'Data invoice'!S1768)</f>
        <v/>
      </c>
      <c r="J1652" s="367" t="str">
        <f>IF('Data invoice'!S1768=0,"",'Data invoice'!T1768)</f>
        <v/>
      </c>
      <c r="L1652" s="414"/>
      <c r="M1652" s="275"/>
      <c r="N1652" s="275"/>
      <c r="O1652" s="414"/>
      <c r="P1652" s="414"/>
      <c r="Q1652" s="414"/>
      <c r="R1652" s="414"/>
      <c r="S1652" s="414"/>
      <c r="T1652" s="414"/>
      <c r="U1652" s="414"/>
      <c r="V1652" s="414"/>
      <c r="W1652" s="414"/>
      <c r="X1652" s="414"/>
      <c r="Y1652" s="414"/>
      <c r="Z1652" s="414"/>
      <c r="AA1652" s="414"/>
      <c r="AB1652" s="414"/>
      <c r="AC1652" s="275"/>
      <c r="AD1652" s="275"/>
      <c r="AE1652" s="275"/>
      <c r="AF1652" s="275"/>
      <c r="AG1652" s="275"/>
      <c r="AH1652" s="275"/>
      <c r="AI1652" s="275"/>
      <c r="AJ1652" s="275"/>
      <c r="AK1652" s="275"/>
      <c r="AL1652" s="275"/>
    </row>
    <row r="1653" spans="1:38" s="329" customFormat="1" ht="15" customHeight="1">
      <c r="A1653" s="284" t="str">
        <f>IF('Data invoice'!J1769=0,"",'Data invoice'!K1769)</f>
        <v/>
      </c>
      <c r="B1653" s="284" t="str">
        <f>IF('Data invoice'!K1769=0,"",'Data invoice'!L1769)</f>
        <v/>
      </c>
      <c r="C1653" s="284" t="str">
        <f>IF('Data invoice'!L1769=0,"",'Data invoice'!M1769)</f>
        <v/>
      </c>
      <c r="D1653" s="284" t="str">
        <f>IF('Data invoice'!M1769=0,"",'Data invoice'!N1769)</f>
        <v/>
      </c>
      <c r="E1653" s="284" t="str">
        <f>IF('Data invoice'!N1769=0,"",'Data invoice'!O1769)</f>
        <v/>
      </c>
      <c r="F1653" s="284" t="str">
        <f>IF('Data invoice'!O1769=0,"",'Data invoice'!P1769)</f>
        <v/>
      </c>
      <c r="G1653" s="284" t="str">
        <f>IF('Data invoice'!P1769=0,"",'Data invoice'!Q1769)</f>
        <v/>
      </c>
      <c r="H1653" s="284" t="str">
        <f>IF('Data invoice'!Q1769=0,"",'Data invoice'!R1769)</f>
        <v/>
      </c>
      <c r="I1653" s="320" t="str">
        <f>IF('Data invoice'!R1769=0,"",'Data invoice'!S1769)</f>
        <v/>
      </c>
      <c r="J1653" s="367" t="str">
        <f>IF('Data invoice'!S1769=0,"",'Data invoice'!T1769)</f>
        <v/>
      </c>
      <c r="L1653" s="414"/>
      <c r="M1653" s="275"/>
      <c r="N1653" s="275"/>
      <c r="O1653" s="414"/>
      <c r="P1653" s="414"/>
      <c r="Q1653" s="414"/>
      <c r="R1653" s="414"/>
      <c r="S1653" s="414"/>
      <c r="T1653" s="414"/>
      <c r="U1653" s="414"/>
      <c r="V1653" s="414"/>
      <c r="W1653" s="414"/>
      <c r="X1653" s="414"/>
      <c r="Y1653" s="414"/>
      <c r="Z1653" s="414"/>
      <c r="AA1653" s="414"/>
      <c r="AB1653" s="414"/>
      <c r="AC1653" s="275"/>
      <c r="AD1653" s="275"/>
      <c r="AE1653" s="275"/>
      <c r="AF1653" s="275"/>
      <c r="AG1653" s="275"/>
      <c r="AH1653" s="275"/>
      <c r="AI1653" s="275"/>
      <c r="AJ1653" s="275"/>
      <c r="AK1653" s="275"/>
      <c r="AL1653" s="275"/>
    </row>
    <row r="1654" spans="1:38" s="329" customFormat="1" ht="15" customHeight="1">
      <c r="A1654" s="284" t="str">
        <f>IF('Data invoice'!J1770=0,"",'Data invoice'!K1770)</f>
        <v/>
      </c>
      <c r="B1654" s="284" t="str">
        <f>IF('Data invoice'!K1770=0,"",'Data invoice'!L1770)</f>
        <v/>
      </c>
      <c r="C1654" s="284" t="str">
        <f>IF('Data invoice'!L1770=0,"",'Data invoice'!M1770)</f>
        <v/>
      </c>
      <c r="D1654" s="284" t="str">
        <f>IF('Data invoice'!M1770=0,"",'Data invoice'!N1770)</f>
        <v/>
      </c>
      <c r="E1654" s="284" t="str">
        <f>IF('Data invoice'!N1770=0,"",'Data invoice'!O1770)</f>
        <v/>
      </c>
      <c r="F1654" s="284" t="str">
        <f>IF('Data invoice'!O1770=0,"",'Data invoice'!P1770)</f>
        <v/>
      </c>
      <c r="G1654" s="284" t="str">
        <f>IF('Data invoice'!P1770=0,"",'Data invoice'!Q1770)</f>
        <v/>
      </c>
      <c r="H1654" s="284" t="str">
        <f>IF('Data invoice'!Q1770=0,"",'Data invoice'!R1770)</f>
        <v/>
      </c>
      <c r="I1654" s="320" t="str">
        <f>IF('Data invoice'!R1770=0,"",'Data invoice'!S1770)</f>
        <v/>
      </c>
      <c r="J1654" s="367" t="str">
        <f>IF('Data invoice'!S1770=0,"",'Data invoice'!T1770)</f>
        <v/>
      </c>
      <c r="L1654" s="414"/>
      <c r="M1654" s="275"/>
      <c r="N1654" s="275"/>
      <c r="O1654" s="414"/>
      <c r="P1654" s="414"/>
      <c r="Q1654" s="414"/>
      <c r="R1654" s="414"/>
      <c r="S1654" s="414"/>
      <c r="T1654" s="414"/>
      <c r="U1654" s="414"/>
      <c r="V1654" s="414"/>
      <c r="W1654" s="414"/>
      <c r="X1654" s="414"/>
      <c r="Y1654" s="414"/>
      <c r="Z1654" s="414"/>
      <c r="AA1654" s="414"/>
      <c r="AB1654" s="414"/>
      <c r="AC1654" s="275"/>
      <c r="AD1654" s="275"/>
      <c r="AE1654" s="275"/>
      <c r="AF1654" s="275"/>
      <c r="AG1654" s="275"/>
      <c r="AH1654" s="275"/>
      <c r="AI1654" s="275"/>
      <c r="AJ1654" s="275"/>
      <c r="AK1654" s="275"/>
      <c r="AL1654" s="275"/>
    </row>
    <row r="1655" spans="1:38" s="329" customFormat="1" ht="15" customHeight="1">
      <c r="A1655" s="284" t="str">
        <f>IF('Data invoice'!J1771=0,"",'Data invoice'!K1771)</f>
        <v/>
      </c>
      <c r="B1655" s="284" t="str">
        <f>IF('Data invoice'!K1771=0,"",'Data invoice'!L1771)</f>
        <v/>
      </c>
      <c r="C1655" s="284" t="str">
        <f>IF('Data invoice'!L1771=0,"",'Data invoice'!M1771)</f>
        <v/>
      </c>
      <c r="D1655" s="284" t="str">
        <f>IF('Data invoice'!M1771=0,"",'Data invoice'!N1771)</f>
        <v/>
      </c>
      <c r="E1655" s="284" t="str">
        <f>IF('Data invoice'!N1771=0,"",'Data invoice'!O1771)</f>
        <v/>
      </c>
      <c r="F1655" s="284" t="str">
        <f>IF('Data invoice'!O1771=0,"",'Data invoice'!P1771)</f>
        <v/>
      </c>
      <c r="G1655" s="284" t="str">
        <f>IF('Data invoice'!P1771=0,"",'Data invoice'!Q1771)</f>
        <v/>
      </c>
      <c r="H1655" s="284" t="str">
        <f>IF('Data invoice'!Q1771=0,"",'Data invoice'!R1771)</f>
        <v/>
      </c>
      <c r="I1655" s="320" t="str">
        <f>IF('Data invoice'!R1771=0,"",'Data invoice'!S1771)</f>
        <v/>
      </c>
      <c r="J1655" s="367" t="str">
        <f>IF('Data invoice'!S1771=0,"",'Data invoice'!T1771)</f>
        <v/>
      </c>
      <c r="L1655" s="414"/>
      <c r="M1655" s="275"/>
      <c r="N1655" s="275"/>
      <c r="O1655" s="414"/>
      <c r="P1655" s="414"/>
      <c r="Q1655" s="414"/>
      <c r="R1655" s="414"/>
      <c r="S1655" s="414"/>
      <c r="T1655" s="414"/>
      <c r="U1655" s="414"/>
      <c r="V1655" s="414"/>
      <c r="W1655" s="414"/>
      <c r="X1655" s="414"/>
      <c r="Y1655" s="414"/>
      <c r="Z1655" s="414"/>
      <c r="AA1655" s="414"/>
      <c r="AB1655" s="414"/>
      <c r="AC1655" s="275"/>
      <c r="AD1655" s="275"/>
      <c r="AE1655" s="275"/>
      <c r="AF1655" s="275"/>
      <c r="AG1655" s="275"/>
      <c r="AH1655" s="275"/>
      <c r="AI1655" s="275"/>
      <c r="AJ1655" s="275"/>
      <c r="AK1655" s="275"/>
      <c r="AL1655" s="275"/>
    </row>
    <row r="1656" spans="1:38" s="329" customFormat="1" ht="15" customHeight="1">
      <c r="A1656" s="284" t="str">
        <f>IF('Data invoice'!J1772=0,"",'Data invoice'!K1772)</f>
        <v/>
      </c>
      <c r="B1656" s="284" t="str">
        <f>IF('Data invoice'!K1772=0,"",'Data invoice'!L1772)</f>
        <v/>
      </c>
      <c r="C1656" s="284" t="str">
        <f>IF('Data invoice'!L1772=0,"",'Data invoice'!M1772)</f>
        <v/>
      </c>
      <c r="D1656" s="284" t="str">
        <f>IF('Data invoice'!M1772=0,"",'Data invoice'!N1772)</f>
        <v/>
      </c>
      <c r="E1656" s="284" t="str">
        <f>IF('Data invoice'!N1772=0,"",'Data invoice'!O1772)</f>
        <v/>
      </c>
      <c r="F1656" s="284" t="str">
        <f>IF('Data invoice'!O1772=0,"",'Data invoice'!P1772)</f>
        <v/>
      </c>
      <c r="G1656" s="284" t="str">
        <f>IF('Data invoice'!P1772=0,"",'Data invoice'!Q1772)</f>
        <v/>
      </c>
      <c r="H1656" s="284" t="str">
        <f>IF('Data invoice'!Q1772=0,"",'Data invoice'!R1772)</f>
        <v/>
      </c>
      <c r="I1656" s="320" t="str">
        <f>IF('Data invoice'!R1772=0,"",'Data invoice'!S1772)</f>
        <v/>
      </c>
      <c r="J1656" s="367" t="str">
        <f>IF('Data invoice'!S1772=0,"",'Data invoice'!T1772)</f>
        <v/>
      </c>
      <c r="L1656" s="414"/>
      <c r="M1656" s="275"/>
      <c r="N1656" s="275"/>
      <c r="O1656" s="414"/>
      <c r="P1656" s="414"/>
      <c r="Q1656" s="414"/>
      <c r="R1656" s="414"/>
      <c r="S1656" s="414"/>
      <c r="T1656" s="414"/>
      <c r="U1656" s="414"/>
      <c r="V1656" s="414"/>
      <c r="W1656" s="414"/>
      <c r="X1656" s="414"/>
      <c r="Y1656" s="414"/>
      <c r="Z1656" s="414"/>
      <c r="AA1656" s="414"/>
      <c r="AB1656" s="414"/>
      <c r="AC1656" s="275"/>
      <c r="AD1656" s="275"/>
      <c r="AE1656" s="275"/>
      <c r="AF1656" s="275"/>
      <c r="AG1656" s="275"/>
      <c r="AH1656" s="275"/>
      <c r="AI1656" s="275"/>
      <c r="AJ1656" s="275"/>
      <c r="AK1656" s="275"/>
      <c r="AL1656" s="275"/>
    </row>
    <row r="1657" spans="1:38" s="329" customFormat="1" ht="15" customHeight="1">
      <c r="A1657" s="284" t="str">
        <f>IF('Data invoice'!J1773=0,"",'Data invoice'!K1773)</f>
        <v/>
      </c>
      <c r="B1657" s="284" t="str">
        <f>IF('Data invoice'!K1773=0,"",'Data invoice'!L1773)</f>
        <v/>
      </c>
      <c r="C1657" s="284" t="str">
        <f>IF('Data invoice'!L1773=0,"",'Data invoice'!M1773)</f>
        <v/>
      </c>
      <c r="D1657" s="284" t="str">
        <f>IF('Data invoice'!M1773=0,"",'Data invoice'!N1773)</f>
        <v/>
      </c>
      <c r="E1657" s="284" t="str">
        <f>IF('Data invoice'!N1773=0,"",'Data invoice'!O1773)</f>
        <v/>
      </c>
      <c r="F1657" s="284" t="str">
        <f>IF('Data invoice'!O1773=0,"",'Data invoice'!P1773)</f>
        <v/>
      </c>
      <c r="G1657" s="284" t="str">
        <f>IF('Data invoice'!P1773=0,"",'Data invoice'!Q1773)</f>
        <v/>
      </c>
      <c r="H1657" s="284" t="str">
        <f>IF('Data invoice'!Q1773=0,"",'Data invoice'!R1773)</f>
        <v/>
      </c>
      <c r="I1657" s="320" t="str">
        <f>IF('Data invoice'!R1773=0,"",'Data invoice'!S1773)</f>
        <v/>
      </c>
      <c r="J1657" s="367" t="str">
        <f>IF('Data invoice'!S1773=0,"",'Data invoice'!T1773)</f>
        <v/>
      </c>
      <c r="L1657" s="414"/>
      <c r="M1657" s="275"/>
      <c r="N1657" s="275"/>
      <c r="O1657" s="414"/>
      <c r="P1657" s="414"/>
      <c r="Q1657" s="414"/>
      <c r="R1657" s="414"/>
      <c r="S1657" s="414"/>
      <c r="T1657" s="414"/>
      <c r="U1657" s="414"/>
      <c r="V1657" s="414"/>
      <c r="W1657" s="414"/>
      <c r="X1657" s="414"/>
      <c r="Y1657" s="414"/>
      <c r="Z1657" s="414"/>
      <c r="AA1657" s="414"/>
      <c r="AB1657" s="414"/>
      <c r="AC1657" s="275"/>
      <c r="AD1657" s="275"/>
      <c r="AE1657" s="275"/>
      <c r="AF1657" s="275"/>
      <c r="AG1657" s="275"/>
      <c r="AH1657" s="275"/>
      <c r="AI1657" s="275"/>
      <c r="AJ1657" s="275"/>
      <c r="AK1657" s="275"/>
      <c r="AL1657" s="275"/>
    </row>
    <row r="1658" spans="1:38" s="329" customFormat="1" ht="15" customHeight="1">
      <c r="A1658" s="284" t="str">
        <f>IF('Data invoice'!J1774=0,"",'Data invoice'!K1774)</f>
        <v/>
      </c>
      <c r="B1658" s="284" t="str">
        <f>IF('Data invoice'!K1774=0,"",'Data invoice'!L1774)</f>
        <v/>
      </c>
      <c r="C1658" s="284" t="str">
        <f>IF('Data invoice'!L1774=0,"",'Data invoice'!M1774)</f>
        <v/>
      </c>
      <c r="D1658" s="284" t="str">
        <f>IF('Data invoice'!M1774=0,"",'Data invoice'!N1774)</f>
        <v/>
      </c>
      <c r="E1658" s="284" t="str">
        <f>IF('Data invoice'!N1774=0,"",'Data invoice'!O1774)</f>
        <v/>
      </c>
      <c r="F1658" s="284" t="str">
        <f>IF('Data invoice'!O1774=0,"",'Data invoice'!P1774)</f>
        <v/>
      </c>
      <c r="G1658" s="284" t="str">
        <f>IF('Data invoice'!P1774=0,"",'Data invoice'!Q1774)</f>
        <v/>
      </c>
      <c r="H1658" s="284" t="str">
        <f>IF('Data invoice'!Q1774=0,"",'Data invoice'!R1774)</f>
        <v/>
      </c>
      <c r="I1658" s="320" t="str">
        <f>IF('Data invoice'!R1774=0,"",'Data invoice'!S1774)</f>
        <v/>
      </c>
      <c r="J1658" s="367" t="str">
        <f>IF('Data invoice'!S1774=0,"",'Data invoice'!T1774)</f>
        <v/>
      </c>
      <c r="L1658" s="414"/>
      <c r="M1658" s="275"/>
      <c r="N1658" s="275"/>
      <c r="O1658" s="414"/>
      <c r="P1658" s="414"/>
      <c r="Q1658" s="414"/>
      <c r="R1658" s="414"/>
      <c r="S1658" s="414"/>
      <c r="T1658" s="414"/>
      <c r="U1658" s="414"/>
      <c r="V1658" s="414"/>
      <c r="W1658" s="414"/>
      <c r="X1658" s="414"/>
      <c r="Y1658" s="414"/>
      <c r="Z1658" s="414"/>
      <c r="AA1658" s="414"/>
      <c r="AB1658" s="414"/>
      <c r="AC1658" s="275"/>
      <c r="AD1658" s="275"/>
      <c r="AE1658" s="275"/>
      <c r="AF1658" s="275"/>
      <c r="AG1658" s="275"/>
      <c r="AH1658" s="275"/>
      <c r="AI1658" s="275"/>
      <c r="AJ1658" s="275"/>
      <c r="AK1658" s="275"/>
      <c r="AL1658" s="275"/>
    </row>
    <row r="1659" spans="1:38" s="329" customFormat="1" ht="15" customHeight="1">
      <c r="A1659" s="284" t="str">
        <f>IF('Data invoice'!J1775=0,"",'Data invoice'!K1775)</f>
        <v/>
      </c>
      <c r="B1659" s="284" t="str">
        <f>IF('Data invoice'!K1775=0,"",'Data invoice'!L1775)</f>
        <v/>
      </c>
      <c r="C1659" s="284" t="str">
        <f>IF('Data invoice'!L1775=0,"",'Data invoice'!M1775)</f>
        <v/>
      </c>
      <c r="D1659" s="284" t="str">
        <f>IF('Data invoice'!M1775=0,"",'Data invoice'!N1775)</f>
        <v/>
      </c>
      <c r="E1659" s="284" t="str">
        <f>IF('Data invoice'!N1775=0,"",'Data invoice'!O1775)</f>
        <v/>
      </c>
      <c r="F1659" s="284" t="str">
        <f>IF('Data invoice'!O1775=0,"",'Data invoice'!P1775)</f>
        <v/>
      </c>
      <c r="G1659" s="284" t="str">
        <f>IF('Data invoice'!P1775=0,"",'Data invoice'!Q1775)</f>
        <v/>
      </c>
      <c r="H1659" s="284" t="str">
        <f>IF('Data invoice'!Q1775=0,"",'Data invoice'!R1775)</f>
        <v/>
      </c>
      <c r="I1659" s="320" t="str">
        <f>IF('Data invoice'!R1775=0,"",'Data invoice'!S1775)</f>
        <v/>
      </c>
      <c r="J1659" s="367" t="str">
        <f>IF('Data invoice'!S1775=0,"",'Data invoice'!T1775)</f>
        <v/>
      </c>
      <c r="L1659" s="414"/>
      <c r="M1659" s="275"/>
      <c r="N1659" s="275"/>
      <c r="O1659" s="414"/>
      <c r="P1659" s="414"/>
      <c r="Q1659" s="414"/>
      <c r="R1659" s="414"/>
      <c r="S1659" s="414"/>
      <c r="T1659" s="414"/>
      <c r="U1659" s="414"/>
      <c r="V1659" s="414"/>
      <c r="W1659" s="414"/>
      <c r="X1659" s="414"/>
      <c r="Y1659" s="414"/>
      <c r="Z1659" s="414"/>
      <c r="AA1659" s="414"/>
      <c r="AB1659" s="414"/>
      <c r="AC1659" s="275"/>
      <c r="AD1659" s="275"/>
      <c r="AE1659" s="275"/>
      <c r="AF1659" s="275"/>
      <c r="AG1659" s="275"/>
      <c r="AH1659" s="275"/>
      <c r="AI1659" s="275"/>
      <c r="AJ1659" s="275"/>
      <c r="AK1659" s="275"/>
      <c r="AL1659" s="275"/>
    </row>
    <row r="1660" spans="1:38" s="329" customFormat="1" ht="15" customHeight="1">
      <c r="A1660" s="284" t="str">
        <f>IF('Data invoice'!J1776=0,"",'Data invoice'!K1776)</f>
        <v/>
      </c>
      <c r="B1660" s="284" t="str">
        <f>IF('Data invoice'!K1776=0,"",'Data invoice'!L1776)</f>
        <v/>
      </c>
      <c r="C1660" s="284" t="str">
        <f>IF('Data invoice'!L1776=0,"",'Data invoice'!M1776)</f>
        <v/>
      </c>
      <c r="D1660" s="284" t="str">
        <f>IF('Data invoice'!M1776=0,"",'Data invoice'!N1776)</f>
        <v/>
      </c>
      <c r="E1660" s="284" t="str">
        <f>IF('Data invoice'!N1776=0,"",'Data invoice'!O1776)</f>
        <v/>
      </c>
      <c r="F1660" s="284" t="str">
        <f>IF('Data invoice'!O1776=0,"",'Data invoice'!P1776)</f>
        <v/>
      </c>
      <c r="G1660" s="284" t="str">
        <f>IF('Data invoice'!P1776=0,"",'Data invoice'!Q1776)</f>
        <v/>
      </c>
      <c r="H1660" s="284" t="str">
        <f>IF('Data invoice'!Q1776=0,"",'Data invoice'!R1776)</f>
        <v/>
      </c>
      <c r="I1660" s="320" t="str">
        <f>IF('Data invoice'!R1776=0,"",'Data invoice'!S1776)</f>
        <v/>
      </c>
      <c r="J1660" s="367" t="str">
        <f>IF('Data invoice'!S1776=0,"",'Data invoice'!T1776)</f>
        <v/>
      </c>
      <c r="L1660" s="414"/>
      <c r="M1660" s="275"/>
      <c r="N1660" s="275"/>
      <c r="O1660" s="414"/>
      <c r="P1660" s="414"/>
      <c r="Q1660" s="414"/>
      <c r="R1660" s="414"/>
      <c r="S1660" s="414"/>
      <c r="T1660" s="414"/>
      <c r="U1660" s="414"/>
      <c r="V1660" s="414"/>
      <c r="W1660" s="414"/>
      <c r="X1660" s="414"/>
      <c r="Y1660" s="414"/>
      <c r="Z1660" s="414"/>
      <c r="AA1660" s="414"/>
      <c r="AB1660" s="414"/>
      <c r="AC1660" s="275"/>
      <c r="AD1660" s="275"/>
      <c r="AE1660" s="275"/>
      <c r="AF1660" s="275"/>
      <c r="AG1660" s="275"/>
      <c r="AH1660" s="275"/>
      <c r="AI1660" s="275"/>
      <c r="AJ1660" s="275"/>
      <c r="AK1660" s="275"/>
      <c r="AL1660" s="275"/>
    </row>
    <row r="1661" spans="1:38" s="329" customFormat="1" ht="15" customHeight="1">
      <c r="A1661" s="284" t="str">
        <f>IF('Data invoice'!J1777=0,"",'Data invoice'!K1777)</f>
        <v/>
      </c>
      <c r="B1661" s="284" t="str">
        <f>IF('Data invoice'!K1777=0,"",'Data invoice'!L1777)</f>
        <v/>
      </c>
      <c r="C1661" s="284" t="str">
        <f>IF('Data invoice'!L1777=0,"",'Data invoice'!M1777)</f>
        <v/>
      </c>
      <c r="D1661" s="284" t="str">
        <f>IF('Data invoice'!M1777=0,"",'Data invoice'!N1777)</f>
        <v/>
      </c>
      <c r="E1661" s="284" t="str">
        <f>IF('Data invoice'!N1777=0,"",'Data invoice'!O1777)</f>
        <v/>
      </c>
      <c r="F1661" s="284" t="str">
        <f>IF('Data invoice'!O1777=0,"",'Data invoice'!P1777)</f>
        <v/>
      </c>
      <c r="G1661" s="284" t="str">
        <f>IF('Data invoice'!P1777=0,"",'Data invoice'!Q1777)</f>
        <v/>
      </c>
      <c r="H1661" s="284" t="str">
        <f>IF('Data invoice'!Q1777=0,"",'Data invoice'!R1777)</f>
        <v/>
      </c>
      <c r="I1661" s="320" t="str">
        <f>IF('Data invoice'!R1777=0,"",'Data invoice'!S1777)</f>
        <v/>
      </c>
      <c r="J1661" s="367" t="str">
        <f>IF('Data invoice'!S1777=0,"",'Data invoice'!T1777)</f>
        <v/>
      </c>
      <c r="L1661" s="414"/>
      <c r="M1661" s="275"/>
      <c r="N1661" s="275"/>
      <c r="O1661" s="414"/>
      <c r="P1661" s="414"/>
      <c r="Q1661" s="414"/>
      <c r="R1661" s="414"/>
      <c r="S1661" s="414"/>
      <c r="T1661" s="414"/>
      <c r="U1661" s="414"/>
      <c r="V1661" s="414"/>
      <c r="W1661" s="414"/>
      <c r="X1661" s="414"/>
      <c r="Y1661" s="414"/>
      <c r="Z1661" s="414"/>
      <c r="AA1661" s="414"/>
      <c r="AB1661" s="414"/>
      <c r="AC1661" s="275"/>
      <c r="AD1661" s="275"/>
      <c r="AE1661" s="275"/>
      <c r="AF1661" s="275"/>
      <c r="AG1661" s="275"/>
      <c r="AH1661" s="275"/>
      <c r="AI1661" s="275"/>
      <c r="AJ1661" s="275"/>
      <c r="AK1661" s="275"/>
      <c r="AL1661" s="275"/>
    </row>
    <row r="1662" spans="1:38" s="329" customFormat="1" ht="15" customHeight="1">
      <c r="A1662" s="284" t="str">
        <f>IF('Data invoice'!J1778=0,"",'Data invoice'!K1778)</f>
        <v/>
      </c>
      <c r="B1662" s="284" t="str">
        <f>IF('Data invoice'!K1778=0,"",'Data invoice'!L1778)</f>
        <v/>
      </c>
      <c r="C1662" s="284" t="str">
        <f>IF('Data invoice'!L1778=0,"",'Data invoice'!M1778)</f>
        <v/>
      </c>
      <c r="D1662" s="284" t="str">
        <f>IF('Data invoice'!M1778=0,"",'Data invoice'!N1778)</f>
        <v/>
      </c>
      <c r="E1662" s="284" t="str">
        <f>IF('Data invoice'!N1778=0,"",'Data invoice'!O1778)</f>
        <v/>
      </c>
      <c r="F1662" s="284" t="str">
        <f>IF('Data invoice'!O1778=0,"",'Data invoice'!P1778)</f>
        <v/>
      </c>
      <c r="G1662" s="284" t="str">
        <f>IF('Data invoice'!P1778=0,"",'Data invoice'!Q1778)</f>
        <v/>
      </c>
      <c r="H1662" s="284" t="str">
        <f>IF('Data invoice'!Q1778=0,"",'Data invoice'!R1778)</f>
        <v/>
      </c>
      <c r="I1662" s="320" t="str">
        <f>IF('Data invoice'!R1778=0,"",'Data invoice'!S1778)</f>
        <v/>
      </c>
      <c r="J1662" s="367" t="str">
        <f>IF('Data invoice'!S1778=0,"",'Data invoice'!T1778)</f>
        <v/>
      </c>
      <c r="L1662" s="414"/>
      <c r="M1662" s="275"/>
      <c r="N1662" s="275"/>
      <c r="O1662" s="414"/>
      <c r="P1662" s="414"/>
      <c r="Q1662" s="414"/>
      <c r="R1662" s="414"/>
      <c r="S1662" s="414"/>
      <c r="T1662" s="414"/>
      <c r="U1662" s="414"/>
      <c r="V1662" s="414"/>
      <c r="W1662" s="414"/>
      <c r="X1662" s="414"/>
      <c r="Y1662" s="414"/>
      <c r="Z1662" s="414"/>
      <c r="AA1662" s="414"/>
      <c r="AB1662" s="414"/>
      <c r="AC1662" s="275"/>
      <c r="AD1662" s="275"/>
      <c r="AE1662" s="275"/>
      <c r="AF1662" s="275"/>
      <c r="AG1662" s="275"/>
      <c r="AH1662" s="275"/>
      <c r="AI1662" s="275"/>
      <c r="AJ1662" s="275"/>
      <c r="AK1662" s="275"/>
      <c r="AL1662" s="275"/>
    </row>
    <row r="1663" spans="1:38" s="329" customFormat="1" ht="15" customHeight="1">
      <c r="A1663" s="284" t="str">
        <f>IF('Data invoice'!J1779=0,"",'Data invoice'!K1779)</f>
        <v/>
      </c>
      <c r="B1663" s="284" t="str">
        <f>IF('Data invoice'!K1779=0,"",'Data invoice'!L1779)</f>
        <v/>
      </c>
      <c r="C1663" s="284" t="str">
        <f>IF('Data invoice'!L1779=0,"",'Data invoice'!M1779)</f>
        <v/>
      </c>
      <c r="D1663" s="284" t="str">
        <f>IF('Data invoice'!M1779=0,"",'Data invoice'!N1779)</f>
        <v/>
      </c>
      <c r="E1663" s="284" t="str">
        <f>IF('Data invoice'!N1779=0,"",'Data invoice'!O1779)</f>
        <v/>
      </c>
      <c r="F1663" s="284" t="str">
        <f>IF('Data invoice'!O1779=0,"",'Data invoice'!P1779)</f>
        <v/>
      </c>
      <c r="G1663" s="284" t="str">
        <f>IF('Data invoice'!P1779=0,"",'Data invoice'!Q1779)</f>
        <v/>
      </c>
      <c r="H1663" s="284" t="str">
        <f>IF('Data invoice'!Q1779=0,"",'Data invoice'!R1779)</f>
        <v/>
      </c>
      <c r="I1663" s="320" t="str">
        <f>IF('Data invoice'!R1779=0,"",'Data invoice'!S1779)</f>
        <v/>
      </c>
      <c r="J1663" s="367" t="str">
        <f>IF('Data invoice'!S1779=0,"",'Data invoice'!T1779)</f>
        <v/>
      </c>
      <c r="L1663" s="414"/>
      <c r="M1663" s="275"/>
      <c r="N1663" s="275"/>
      <c r="O1663" s="414"/>
      <c r="P1663" s="414"/>
      <c r="Q1663" s="414"/>
      <c r="R1663" s="414"/>
      <c r="S1663" s="414"/>
      <c r="T1663" s="414"/>
      <c r="U1663" s="414"/>
      <c r="V1663" s="414"/>
      <c r="W1663" s="414"/>
      <c r="X1663" s="414"/>
      <c r="Y1663" s="414"/>
      <c r="Z1663" s="414"/>
      <c r="AA1663" s="414"/>
      <c r="AB1663" s="414"/>
      <c r="AC1663" s="275"/>
      <c r="AD1663" s="275"/>
      <c r="AE1663" s="275"/>
      <c r="AF1663" s="275"/>
      <c r="AG1663" s="275"/>
      <c r="AH1663" s="275"/>
      <c r="AI1663" s="275"/>
      <c r="AJ1663" s="275"/>
      <c r="AK1663" s="275"/>
      <c r="AL1663" s="275"/>
    </row>
    <row r="1664" spans="1:38" s="329" customFormat="1" ht="15" customHeight="1">
      <c r="A1664" s="284" t="str">
        <f>IF('Data invoice'!J1780=0,"",'Data invoice'!K1780)</f>
        <v/>
      </c>
      <c r="B1664" s="284" t="str">
        <f>IF('Data invoice'!K1780=0,"",'Data invoice'!L1780)</f>
        <v/>
      </c>
      <c r="C1664" s="284" t="str">
        <f>IF('Data invoice'!L1780=0,"",'Data invoice'!M1780)</f>
        <v/>
      </c>
      <c r="D1664" s="284" t="str">
        <f>IF('Data invoice'!M1780=0,"",'Data invoice'!N1780)</f>
        <v/>
      </c>
      <c r="E1664" s="284" t="str">
        <f>IF('Data invoice'!N1780=0,"",'Data invoice'!O1780)</f>
        <v/>
      </c>
      <c r="F1664" s="284" t="str">
        <f>IF('Data invoice'!O1780=0,"",'Data invoice'!P1780)</f>
        <v/>
      </c>
      <c r="G1664" s="284" t="str">
        <f>IF('Data invoice'!P1780=0,"",'Data invoice'!Q1780)</f>
        <v/>
      </c>
      <c r="H1664" s="284" t="str">
        <f>IF('Data invoice'!Q1780=0,"",'Data invoice'!R1780)</f>
        <v/>
      </c>
      <c r="I1664" s="320" t="str">
        <f>IF('Data invoice'!R1780=0,"",'Data invoice'!S1780)</f>
        <v/>
      </c>
      <c r="J1664" s="367" t="str">
        <f>IF('Data invoice'!S1780=0,"",'Data invoice'!T1780)</f>
        <v/>
      </c>
      <c r="L1664" s="414"/>
      <c r="M1664" s="275"/>
      <c r="N1664" s="275"/>
      <c r="O1664" s="414"/>
      <c r="P1664" s="414"/>
      <c r="Q1664" s="414"/>
      <c r="R1664" s="414"/>
      <c r="S1664" s="414"/>
      <c r="T1664" s="414"/>
      <c r="U1664" s="414"/>
      <c r="V1664" s="414"/>
      <c r="W1664" s="414"/>
      <c r="X1664" s="414"/>
      <c r="Y1664" s="414"/>
      <c r="Z1664" s="414"/>
      <c r="AA1664" s="414"/>
      <c r="AB1664" s="414"/>
      <c r="AC1664" s="275"/>
      <c r="AD1664" s="275"/>
      <c r="AE1664" s="275"/>
      <c r="AF1664" s="275"/>
      <c r="AG1664" s="275"/>
      <c r="AH1664" s="275"/>
      <c r="AI1664" s="275"/>
      <c r="AJ1664" s="275"/>
      <c r="AK1664" s="275"/>
      <c r="AL1664" s="275"/>
    </row>
    <row r="1665" spans="1:38" s="329" customFormat="1" ht="15" customHeight="1">
      <c r="A1665" s="284" t="str">
        <f>IF('Data invoice'!J1781=0,"",'Data invoice'!K1781)</f>
        <v/>
      </c>
      <c r="B1665" s="284" t="str">
        <f>IF('Data invoice'!K1781=0,"",'Data invoice'!L1781)</f>
        <v/>
      </c>
      <c r="C1665" s="284" t="str">
        <f>IF('Data invoice'!L1781=0,"",'Data invoice'!M1781)</f>
        <v/>
      </c>
      <c r="D1665" s="284" t="str">
        <f>IF('Data invoice'!M1781=0,"",'Data invoice'!N1781)</f>
        <v/>
      </c>
      <c r="E1665" s="284" t="str">
        <f>IF('Data invoice'!N1781=0,"",'Data invoice'!O1781)</f>
        <v/>
      </c>
      <c r="F1665" s="284" t="str">
        <f>IF('Data invoice'!O1781=0,"",'Data invoice'!P1781)</f>
        <v/>
      </c>
      <c r="G1665" s="284" t="str">
        <f>IF('Data invoice'!P1781=0,"",'Data invoice'!Q1781)</f>
        <v/>
      </c>
      <c r="H1665" s="284" t="str">
        <f>IF('Data invoice'!Q1781=0,"",'Data invoice'!R1781)</f>
        <v/>
      </c>
      <c r="I1665" s="320" t="str">
        <f>IF('Data invoice'!R1781=0,"",'Data invoice'!S1781)</f>
        <v/>
      </c>
      <c r="J1665" s="367" t="str">
        <f>IF('Data invoice'!S1781=0,"",'Data invoice'!T1781)</f>
        <v/>
      </c>
      <c r="L1665" s="414"/>
      <c r="M1665" s="275"/>
      <c r="N1665" s="275"/>
      <c r="O1665" s="414"/>
      <c r="P1665" s="414"/>
      <c r="Q1665" s="414"/>
      <c r="R1665" s="414"/>
      <c r="S1665" s="414"/>
      <c r="T1665" s="414"/>
      <c r="U1665" s="414"/>
      <c r="V1665" s="414"/>
      <c r="W1665" s="414"/>
      <c r="X1665" s="414"/>
      <c r="Y1665" s="414"/>
      <c r="Z1665" s="414"/>
      <c r="AA1665" s="414"/>
      <c r="AB1665" s="414"/>
      <c r="AC1665" s="275"/>
      <c r="AD1665" s="275"/>
      <c r="AE1665" s="275"/>
      <c r="AF1665" s="275"/>
      <c r="AG1665" s="275"/>
      <c r="AH1665" s="275"/>
      <c r="AI1665" s="275"/>
      <c r="AJ1665" s="275"/>
      <c r="AK1665" s="275"/>
      <c r="AL1665" s="275"/>
    </row>
    <row r="1666" spans="1:38" s="329" customFormat="1" ht="15" customHeight="1">
      <c r="A1666" s="284" t="str">
        <f>IF('Data invoice'!J1782=0,"",'Data invoice'!K1782)</f>
        <v/>
      </c>
      <c r="B1666" s="284" t="str">
        <f>IF('Data invoice'!K1782=0,"",'Data invoice'!L1782)</f>
        <v/>
      </c>
      <c r="C1666" s="284" t="str">
        <f>IF('Data invoice'!L1782=0,"",'Data invoice'!M1782)</f>
        <v/>
      </c>
      <c r="D1666" s="284" t="str">
        <f>IF('Data invoice'!M1782=0,"",'Data invoice'!N1782)</f>
        <v/>
      </c>
      <c r="E1666" s="284" t="str">
        <f>IF('Data invoice'!N1782=0,"",'Data invoice'!O1782)</f>
        <v/>
      </c>
      <c r="F1666" s="284" t="str">
        <f>IF('Data invoice'!O1782=0,"",'Data invoice'!P1782)</f>
        <v/>
      </c>
      <c r="G1666" s="284" t="str">
        <f>IF('Data invoice'!P1782=0,"",'Data invoice'!Q1782)</f>
        <v/>
      </c>
      <c r="H1666" s="284" t="str">
        <f>IF('Data invoice'!Q1782=0,"",'Data invoice'!R1782)</f>
        <v/>
      </c>
      <c r="I1666" s="320" t="str">
        <f>IF('Data invoice'!R1782=0,"",'Data invoice'!S1782)</f>
        <v/>
      </c>
      <c r="J1666" s="367" t="str">
        <f>IF('Data invoice'!S1782=0,"",'Data invoice'!T1782)</f>
        <v/>
      </c>
      <c r="L1666" s="414"/>
      <c r="M1666" s="275"/>
      <c r="N1666" s="275"/>
      <c r="O1666" s="414"/>
      <c r="P1666" s="414"/>
      <c r="Q1666" s="414"/>
      <c r="R1666" s="414"/>
      <c r="S1666" s="414"/>
      <c r="T1666" s="414"/>
      <c r="U1666" s="414"/>
      <c r="V1666" s="414"/>
      <c r="W1666" s="414"/>
      <c r="X1666" s="414"/>
      <c r="Y1666" s="414"/>
      <c r="Z1666" s="414"/>
      <c r="AA1666" s="414"/>
      <c r="AB1666" s="414"/>
      <c r="AC1666" s="275"/>
      <c r="AD1666" s="275"/>
      <c r="AE1666" s="275"/>
      <c r="AF1666" s="275"/>
      <c r="AG1666" s="275"/>
      <c r="AH1666" s="275"/>
      <c r="AI1666" s="275"/>
      <c r="AJ1666" s="275"/>
      <c r="AK1666" s="275"/>
      <c r="AL1666" s="275"/>
    </row>
    <row r="1667" spans="1:38" s="329" customFormat="1" ht="15" customHeight="1">
      <c r="A1667" s="284" t="str">
        <f>IF('Data invoice'!J1783=0,"",'Data invoice'!K1783)</f>
        <v/>
      </c>
      <c r="B1667" s="284" t="str">
        <f>IF('Data invoice'!K1783=0,"",'Data invoice'!L1783)</f>
        <v/>
      </c>
      <c r="C1667" s="284" t="str">
        <f>IF('Data invoice'!L1783=0,"",'Data invoice'!M1783)</f>
        <v/>
      </c>
      <c r="D1667" s="284" t="str">
        <f>IF('Data invoice'!M1783=0,"",'Data invoice'!N1783)</f>
        <v/>
      </c>
      <c r="E1667" s="284" t="str">
        <f>IF('Data invoice'!N1783=0,"",'Data invoice'!O1783)</f>
        <v/>
      </c>
      <c r="F1667" s="284" t="str">
        <f>IF('Data invoice'!O1783=0,"",'Data invoice'!P1783)</f>
        <v/>
      </c>
      <c r="G1667" s="284" t="str">
        <f>IF('Data invoice'!P1783=0,"",'Data invoice'!Q1783)</f>
        <v/>
      </c>
      <c r="H1667" s="284" t="str">
        <f>IF('Data invoice'!Q1783=0,"",'Data invoice'!R1783)</f>
        <v/>
      </c>
      <c r="I1667" s="320" t="str">
        <f>IF('Data invoice'!R1783=0,"",'Data invoice'!S1783)</f>
        <v/>
      </c>
      <c r="J1667" s="367" t="str">
        <f>IF('Data invoice'!S1783=0,"",'Data invoice'!T1783)</f>
        <v/>
      </c>
      <c r="L1667" s="414"/>
      <c r="M1667" s="275"/>
      <c r="N1667" s="275"/>
      <c r="O1667" s="414"/>
      <c r="P1667" s="414"/>
      <c r="Q1667" s="414"/>
      <c r="R1667" s="414"/>
      <c r="S1667" s="414"/>
      <c r="T1667" s="414"/>
      <c r="U1667" s="414"/>
      <c r="V1667" s="414"/>
      <c r="W1667" s="414"/>
      <c r="X1667" s="414"/>
      <c r="Y1667" s="414"/>
      <c r="Z1667" s="414"/>
      <c r="AA1667" s="414"/>
      <c r="AB1667" s="414"/>
      <c r="AC1667" s="275"/>
      <c r="AD1667" s="275"/>
      <c r="AE1667" s="275"/>
      <c r="AF1667" s="275"/>
      <c r="AG1667" s="275"/>
      <c r="AH1667" s="275"/>
      <c r="AI1667" s="275"/>
      <c r="AJ1667" s="275"/>
      <c r="AK1667" s="275"/>
      <c r="AL1667" s="275"/>
    </row>
    <row r="1668" spans="1:38" s="329" customFormat="1" ht="15" customHeight="1">
      <c r="A1668" s="284" t="str">
        <f>IF('Data invoice'!J1784=0,"",'Data invoice'!K1784)</f>
        <v/>
      </c>
      <c r="B1668" s="284" t="str">
        <f>IF('Data invoice'!K1784=0,"",'Data invoice'!L1784)</f>
        <v/>
      </c>
      <c r="C1668" s="284" t="str">
        <f>IF('Data invoice'!L1784=0,"",'Data invoice'!M1784)</f>
        <v/>
      </c>
      <c r="D1668" s="284" t="str">
        <f>IF('Data invoice'!M1784=0,"",'Data invoice'!N1784)</f>
        <v/>
      </c>
      <c r="E1668" s="284" t="str">
        <f>IF('Data invoice'!N1784=0,"",'Data invoice'!O1784)</f>
        <v/>
      </c>
      <c r="F1668" s="284" t="str">
        <f>IF('Data invoice'!O1784=0,"",'Data invoice'!P1784)</f>
        <v/>
      </c>
      <c r="G1668" s="284" t="str">
        <f>IF('Data invoice'!P1784=0,"",'Data invoice'!Q1784)</f>
        <v/>
      </c>
      <c r="H1668" s="284" t="str">
        <f>IF('Data invoice'!Q1784=0,"",'Data invoice'!R1784)</f>
        <v/>
      </c>
      <c r="I1668" s="320" t="str">
        <f>IF('Data invoice'!R1784=0,"",'Data invoice'!S1784)</f>
        <v/>
      </c>
      <c r="J1668" s="367" t="str">
        <f>IF('Data invoice'!S1784=0,"",'Data invoice'!T1784)</f>
        <v/>
      </c>
      <c r="L1668" s="414"/>
      <c r="M1668" s="275"/>
      <c r="N1668" s="275"/>
      <c r="O1668" s="414"/>
      <c r="P1668" s="414"/>
      <c r="Q1668" s="414"/>
      <c r="R1668" s="414"/>
      <c r="S1668" s="414"/>
      <c r="T1668" s="414"/>
      <c r="U1668" s="414"/>
      <c r="V1668" s="414"/>
      <c r="W1668" s="414"/>
      <c r="X1668" s="414"/>
      <c r="Y1668" s="414"/>
      <c r="Z1668" s="414"/>
      <c r="AA1668" s="414"/>
      <c r="AB1668" s="414"/>
      <c r="AC1668" s="275"/>
      <c r="AD1668" s="275"/>
      <c r="AE1668" s="275"/>
      <c r="AF1668" s="275"/>
      <c r="AG1668" s="275"/>
      <c r="AH1668" s="275"/>
      <c r="AI1668" s="275"/>
      <c r="AJ1668" s="275"/>
      <c r="AK1668" s="275"/>
      <c r="AL1668" s="275"/>
    </row>
    <row r="1669" spans="1:38" s="329" customFormat="1" ht="15" customHeight="1">
      <c r="A1669" s="284" t="str">
        <f>IF('Data invoice'!J1785=0,"",'Data invoice'!K1785)</f>
        <v/>
      </c>
      <c r="B1669" s="284" t="str">
        <f>IF('Data invoice'!K1785=0,"",'Data invoice'!L1785)</f>
        <v/>
      </c>
      <c r="C1669" s="284" t="str">
        <f>IF('Data invoice'!L1785=0,"",'Data invoice'!M1785)</f>
        <v/>
      </c>
      <c r="D1669" s="284" t="str">
        <f>IF('Data invoice'!M1785=0,"",'Data invoice'!N1785)</f>
        <v/>
      </c>
      <c r="E1669" s="284" t="str">
        <f>IF('Data invoice'!N1785=0,"",'Data invoice'!O1785)</f>
        <v/>
      </c>
      <c r="F1669" s="284" t="str">
        <f>IF('Data invoice'!O1785=0,"",'Data invoice'!P1785)</f>
        <v/>
      </c>
      <c r="G1669" s="284" t="str">
        <f>IF('Data invoice'!P1785=0,"",'Data invoice'!Q1785)</f>
        <v/>
      </c>
      <c r="H1669" s="284" t="str">
        <f>IF('Data invoice'!Q1785=0,"",'Data invoice'!R1785)</f>
        <v/>
      </c>
      <c r="I1669" s="320" t="str">
        <f>IF('Data invoice'!R1785=0,"",'Data invoice'!S1785)</f>
        <v/>
      </c>
      <c r="J1669" s="367" t="str">
        <f>IF('Data invoice'!S1785=0,"",'Data invoice'!T1785)</f>
        <v/>
      </c>
      <c r="L1669" s="414"/>
      <c r="M1669" s="275"/>
      <c r="N1669" s="275"/>
      <c r="O1669" s="414"/>
      <c r="P1669" s="414"/>
      <c r="Q1669" s="414"/>
      <c r="R1669" s="414"/>
      <c r="S1669" s="414"/>
      <c r="T1669" s="414"/>
      <c r="U1669" s="414"/>
      <c r="V1669" s="414"/>
      <c r="W1669" s="414"/>
      <c r="X1669" s="414"/>
      <c r="Y1669" s="414"/>
      <c r="Z1669" s="414"/>
      <c r="AA1669" s="414"/>
      <c r="AB1669" s="414"/>
      <c r="AC1669" s="275"/>
      <c r="AD1669" s="275"/>
      <c r="AE1669" s="275"/>
      <c r="AF1669" s="275"/>
      <c r="AG1669" s="275"/>
      <c r="AH1669" s="275"/>
      <c r="AI1669" s="275"/>
      <c r="AJ1669" s="275"/>
      <c r="AK1669" s="275"/>
      <c r="AL1669" s="275"/>
    </row>
    <row r="1670" spans="1:38" s="329" customFormat="1" ht="15" customHeight="1">
      <c r="A1670" s="284" t="str">
        <f>IF('Data invoice'!J1786=0,"",'Data invoice'!K1786)</f>
        <v/>
      </c>
      <c r="B1670" s="284" t="str">
        <f>IF('Data invoice'!K1786=0,"",'Data invoice'!L1786)</f>
        <v/>
      </c>
      <c r="C1670" s="284" t="str">
        <f>IF('Data invoice'!L1786=0,"",'Data invoice'!M1786)</f>
        <v/>
      </c>
      <c r="D1670" s="284" t="str">
        <f>IF('Data invoice'!M1786=0,"",'Data invoice'!N1786)</f>
        <v/>
      </c>
      <c r="E1670" s="284" t="str">
        <f>IF('Data invoice'!N1786=0,"",'Data invoice'!O1786)</f>
        <v/>
      </c>
      <c r="F1670" s="284" t="str">
        <f>IF('Data invoice'!O1786=0,"",'Data invoice'!P1786)</f>
        <v/>
      </c>
      <c r="G1670" s="284" t="str">
        <f>IF('Data invoice'!P1786=0,"",'Data invoice'!Q1786)</f>
        <v/>
      </c>
      <c r="H1670" s="284" t="str">
        <f>IF('Data invoice'!Q1786=0,"",'Data invoice'!R1786)</f>
        <v/>
      </c>
      <c r="I1670" s="320" t="str">
        <f>IF('Data invoice'!R1786=0,"",'Data invoice'!S1786)</f>
        <v/>
      </c>
      <c r="J1670" s="367" t="str">
        <f>IF('Data invoice'!S1786=0,"",'Data invoice'!T1786)</f>
        <v/>
      </c>
      <c r="L1670" s="414"/>
      <c r="M1670" s="275"/>
      <c r="N1670" s="275"/>
      <c r="O1670" s="414"/>
      <c r="P1670" s="414"/>
      <c r="Q1670" s="414"/>
      <c r="R1670" s="414"/>
      <c r="S1670" s="414"/>
      <c r="T1670" s="414"/>
      <c r="U1670" s="414"/>
      <c r="V1670" s="414"/>
      <c r="W1670" s="414"/>
      <c r="X1670" s="414"/>
      <c r="Y1670" s="414"/>
      <c r="Z1670" s="414"/>
      <c r="AA1670" s="414"/>
      <c r="AB1670" s="414"/>
      <c r="AC1670" s="275"/>
      <c r="AD1670" s="275"/>
      <c r="AE1670" s="275"/>
      <c r="AF1670" s="275"/>
      <c r="AG1670" s="275"/>
      <c r="AH1670" s="275"/>
      <c r="AI1670" s="275"/>
      <c r="AJ1670" s="275"/>
      <c r="AK1670" s="275"/>
      <c r="AL1670" s="275"/>
    </row>
    <row r="1671" spans="1:38" s="329" customFormat="1" ht="15" customHeight="1">
      <c r="A1671" s="284" t="str">
        <f>IF('Data invoice'!J1787=0,"",'Data invoice'!K1787)</f>
        <v/>
      </c>
      <c r="B1671" s="284" t="str">
        <f>IF('Data invoice'!K1787=0,"",'Data invoice'!L1787)</f>
        <v/>
      </c>
      <c r="C1671" s="284" t="str">
        <f>IF('Data invoice'!L1787=0,"",'Data invoice'!M1787)</f>
        <v/>
      </c>
      <c r="D1671" s="284" t="str">
        <f>IF('Data invoice'!M1787=0,"",'Data invoice'!N1787)</f>
        <v/>
      </c>
      <c r="E1671" s="284" t="str">
        <f>IF('Data invoice'!N1787=0,"",'Data invoice'!O1787)</f>
        <v/>
      </c>
      <c r="F1671" s="284" t="str">
        <f>IF('Data invoice'!O1787=0,"",'Data invoice'!P1787)</f>
        <v/>
      </c>
      <c r="G1671" s="284" t="str">
        <f>IF('Data invoice'!P1787=0,"",'Data invoice'!Q1787)</f>
        <v/>
      </c>
      <c r="H1671" s="284" t="str">
        <f>IF('Data invoice'!Q1787=0,"",'Data invoice'!R1787)</f>
        <v/>
      </c>
      <c r="I1671" s="320" t="str">
        <f>IF('Data invoice'!R1787=0,"",'Data invoice'!S1787)</f>
        <v/>
      </c>
      <c r="J1671" s="367" t="str">
        <f>IF('Data invoice'!S1787=0,"",'Data invoice'!T1787)</f>
        <v/>
      </c>
      <c r="L1671" s="414"/>
      <c r="M1671" s="275"/>
      <c r="N1671" s="275"/>
      <c r="O1671" s="414"/>
      <c r="P1671" s="414"/>
      <c r="Q1671" s="414"/>
      <c r="R1671" s="414"/>
      <c r="S1671" s="414"/>
      <c r="T1671" s="414"/>
      <c r="U1671" s="414"/>
      <c r="V1671" s="414"/>
      <c r="W1671" s="414"/>
      <c r="X1671" s="414"/>
      <c r="Y1671" s="414"/>
      <c r="Z1671" s="414"/>
      <c r="AA1671" s="414"/>
      <c r="AB1671" s="414"/>
      <c r="AC1671" s="275"/>
      <c r="AD1671" s="275"/>
      <c r="AE1671" s="275"/>
      <c r="AF1671" s="275"/>
      <c r="AG1671" s="275"/>
      <c r="AH1671" s="275"/>
      <c r="AI1671" s="275"/>
      <c r="AJ1671" s="275"/>
      <c r="AK1671" s="275"/>
      <c r="AL1671" s="275"/>
    </row>
    <row r="1672" spans="1:38" s="329" customFormat="1" ht="15" customHeight="1">
      <c r="A1672" s="284" t="str">
        <f>IF('Data invoice'!J1788=0,"",'Data invoice'!K1788)</f>
        <v/>
      </c>
      <c r="B1672" s="284" t="str">
        <f>IF('Data invoice'!K1788=0,"",'Data invoice'!L1788)</f>
        <v/>
      </c>
      <c r="C1672" s="284" t="str">
        <f>IF('Data invoice'!L1788=0,"",'Data invoice'!M1788)</f>
        <v/>
      </c>
      <c r="D1672" s="284" t="str">
        <f>IF('Data invoice'!M1788=0,"",'Data invoice'!N1788)</f>
        <v/>
      </c>
      <c r="E1672" s="284" t="str">
        <f>IF('Data invoice'!N1788=0,"",'Data invoice'!O1788)</f>
        <v/>
      </c>
      <c r="F1672" s="284" t="str">
        <f>IF('Data invoice'!O1788=0,"",'Data invoice'!P1788)</f>
        <v/>
      </c>
      <c r="G1672" s="284" t="str">
        <f>IF('Data invoice'!P1788=0,"",'Data invoice'!Q1788)</f>
        <v/>
      </c>
      <c r="H1672" s="284" t="str">
        <f>IF('Data invoice'!Q1788=0,"",'Data invoice'!R1788)</f>
        <v/>
      </c>
      <c r="I1672" s="320" t="str">
        <f>IF('Data invoice'!R1788=0,"",'Data invoice'!S1788)</f>
        <v/>
      </c>
      <c r="J1672" s="367" t="str">
        <f>IF('Data invoice'!S1788=0,"",'Data invoice'!T1788)</f>
        <v/>
      </c>
      <c r="L1672" s="414"/>
      <c r="M1672" s="275"/>
      <c r="N1672" s="275"/>
      <c r="O1672" s="414"/>
      <c r="P1672" s="414"/>
      <c r="Q1672" s="414"/>
      <c r="R1672" s="414"/>
      <c r="S1672" s="414"/>
      <c r="T1672" s="414"/>
      <c r="U1672" s="414"/>
      <c r="V1672" s="414"/>
      <c r="W1672" s="414"/>
      <c r="X1672" s="414"/>
      <c r="Y1672" s="414"/>
      <c r="Z1672" s="414"/>
      <c r="AA1672" s="414"/>
      <c r="AB1672" s="414"/>
      <c r="AC1672" s="275"/>
      <c r="AD1672" s="275"/>
      <c r="AE1672" s="275"/>
      <c r="AF1672" s="275"/>
      <c r="AG1672" s="275"/>
      <c r="AH1672" s="275"/>
      <c r="AI1672" s="275"/>
      <c r="AJ1672" s="275"/>
      <c r="AK1672" s="275"/>
      <c r="AL1672" s="275"/>
    </row>
    <row r="1673" spans="1:38" s="329" customFormat="1" ht="15" customHeight="1">
      <c r="A1673" s="284" t="str">
        <f>IF('Data invoice'!J1789=0,"",'Data invoice'!K1789)</f>
        <v/>
      </c>
      <c r="B1673" s="284" t="str">
        <f>IF('Data invoice'!K1789=0,"",'Data invoice'!L1789)</f>
        <v/>
      </c>
      <c r="C1673" s="284" t="str">
        <f>IF('Data invoice'!L1789=0,"",'Data invoice'!M1789)</f>
        <v/>
      </c>
      <c r="D1673" s="284" t="str">
        <f>IF('Data invoice'!M1789=0,"",'Data invoice'!N1789)</f>
        <v/>
      </c>
      <c r="E1673" s="284" t="str">
        <f>IF('Data invoice'!N1789=0,"",'Data invoice'!O1789)</f>
        <v/>
      </c>
      <c r="F1673" s="284" t="str">
        <f>IF('Data invoice'!O1789=0,"",'Data invoice'!P1789)</f>
        <v/>
      </c>
      <c r="G1673" s="284" t="str">
        <f>IF('Data invoice'!P1789=0,"",'Data invoice'!Q1789)</f>
        <v/>
      </c>
      <c r="H1673" s="284" t="str">
        <f>IF('Data invoice'!Q1789=0,"",'Data invoice'!R1789)</f>
        <v/>
      </c>
      <c r="I1673" s="320" t="str">
        <f>IF('Data invoice'!R1789=0,"",'Data invoice'!S1789)</f>
        <v/>
      </c>
      <c r="J1673" s="367" t="str">
        <f>IF('Data invoice'!S1789=0,"",'Data invoice'!T1789)</f>
        <v/>
      </c>
      <c r="L1673" s="414"/>
      <c r="M1673" s="275"/>
      <c r="N1673" s="275"/>
      <c r="O1673" s="414"/>
      <c r="P1673" s="414"/>
      <c r="Q1673" s="414"/>
      <c r="R1673" s="414"/>
      <c r="S1673" s="414"/>
      <c r="T1673" s="414"/>
      <c r="U1673" s="414"/>
      <c r="V1673" s="414"/>
      <c r="W1673" s="414"/>
      <c r="X1673" s="414"/>
      <c r="Y1673" s="414"/>
      <c r="Z1673" s="414"/>
      <c r="AA1673" s="414"/>
      <c r="AB1673" s="414"/>
      <c r="AC1673" s="275"/>
      <c r="AD1673" s="275"/>
      <c r="AE1673" s="275"/>
      <c r="AF1673" s="275"/>
      <c r="AG1673" s="275"/>
      <c r="AH1673" s="275"/>
      <c r="AI1673" s="275"/>
      <c r="AJ1673" s="275"/>
      <c r="AK1673" s="275"/>
      <c r="AL1673" s="275"/>
    </row>
    <row r="1674" spans="1:38" s="329" customFormat="1" ht="15" customHeight="1">
      <c r="A1674" s="284" t="str">
        <f>IF('Data invoice'!J1790=0,"",'Data invoice'!K1790)</f>
        <v/>
      </c>
      <c r="B1674" s="284" t="str">
        <f>IF('Data invoice'!K1790=0,"",'Data invoice'!L1790)</f>
        <v/>
      </c>
      <c r="C1674" s="284" t="str">
        <f>IF('Data invoice'!L1790=0,"",'Data invoice'!M1790)</f>
        <v/>
      </c>
      <c r="D1674" s="284" t="str">
        <f>IF('Data invoice'!M1790=0,"",'Data invoice'!N1790)</f>
        <v/>
      </c>
      <c r="E1674" s="284" t="str">
        <f>IF('Data invoice'!N1790=0,"",'Data invoice'!O1790)</f>
        <v/>
      </c>
      <c r="F1674" s="284" t="str">
        <f>IF('Data invoice'!O1790=0,"",'Data invoice'!P1790)</f>
        <v/>
      </c>
      <c r="G1674" s="284" t="str">
        <f>IF('Data invoice'!P1790=0,"",'Data invoice'!Q1790)</f>
        <v/>
      </c>
      <c r="H1674" s="284" t="str">
        <f>IF('Data invoice'!Q1790=0,"",'Data invoice'!R1790)</f>
        <v/>
      </c>
      <c r="I1674" s="320" t="str">
        <f>IF('Data invoice'!R1790=0,"",'Data invoice'!S1790)</f>
        <v/>
      </c>
      <c r="J1674" s="367" t="str">
        <f>IF('Data invoice'!S1790=0,"",'Data invoice'!T1790)</f>
        <v/>
      </c>
      <c r="L1674" s="414"/>
      <c r="M1674" s="275"/>
      <c r="N1674" s="275"/>
      <c r="O1674" s="414"/>
      <c r="P1674" s="414"/>
      <c r="Q1674" s="414"/>
      <c r="R1674" s="414"/>
      <c r="S1674" s="414"/>
      <c r="T1674" s="414"/>
      <c r="U1674" s="414"/>
      <c r="V1674" s="414"/>
      <c r="W1674" s="414"/>
      <c r="X1674" s="414"/>
      <c r="Y1674" s="414"/>
      <c r="Z1674" s="414"/>
      <c r="AA1674" s="414"/>
      <c r="AB1674" s="414"/>
      <c r="AC1674" s="275"/>
      <c r="AD1674" s="275"/>
      <c r="AE1674" s="275"/>
      <c r="AF1674" s="275"/>
      <c r="AG1674" s="275"/>
      <c r="AH1674" s="275"/>
      <c r="AI1674" s="275"/>
      <c r="AJ1674" s="275"/>
      <c r="AK1674" s="275"/>
      <c r="AL1674" s="275"/>
    </row>
    <row r="1675" spans="1:38" s="329" customFormat="1" ht="15" customHeight="1">
      <c r="A1675" s="284" t="str">
        <f>IF('Data invoice'!J1791=0,"",'Data invoice'!K1791)</f>
        <v/>
      </c>
      <c r="B1675" s="284" t="str">
        <f>IF('Data invoice'!K1791=0,"",'Data invoice'!L1791)</f>
        <v/>
      </c>
      <c r="C1675" s="284" t="str">
        <f>IF('Data invoice'!L1791=0,"",'Data invoice'!M1791)</f>
        <v/>
      </c>
      <c r="D1675" s="284" t="str">
        <f>IF('Data invoice'!M1791=0,"",'Data invoice'!N1791)</f>
        <v/>
      </c>
      <c r="E1675" s="284" t="str">
        <f>IF('Data invoice'!N1791=0,"",'Data invoice'!O1791)</f>
        <v/>
      </c>
      <c r="F1675" s="284" t="str">
        <f>IF('Data invoice'!O1791=0,"",'Data invoice'!P1791)</f>
        <v/>
      </c>
      <c r="G1675" s="284" t="str">
        <f>IF('Data invoice'!P1791=0,"",'Data invoice'!Q1791)</f>
        <v/>
      </c>
      <c r="H1675" s="284" t="str">
        <f>IF('Data invoice'!Q1791=0,"",'Data invoice'!R1791)</f>
        <v/>
      </c>
      <c r="I1675" s="320" t="str">
        <f>IF('Data invoice'!R1791=0,"",'Data invoice'!S1791)</f>
        <v/>
      </c>
      <c r="J1675" s="367" t="str">
        <f>IF('Data invoice'!S1791=0,"",'Data invoice'!T1791)</f>
        <v/>
      </c>
      <c r="L1675" s="414"/>
      <c r="M1675" s="275"/>
      <c r="N1675" s="275"/>
      <c r="O1675" s="414"/>
      <c r="P1675" s="414"/>
      <c r="Q1675" s="414"/>
      <c r="R1675" s="414"/>
      <c r="S1675" s="414"/>
      <c r="T1675" s="414"/>
      <c r="U1675" s="414"/>
      <c r="V1675" s="414"/>
      <c r="W1675" s="414"/>
      <c r="X1675" s="414"/>
      <c r="Y1675" s="414"/>
      <c r="Z1675" s="414"/>
      <c r="AA1675" s="414"/>
      <c r="AB1675" s="414"/>
      <c r="AC1675" s="275"/>
      <c r="AD1675" s="275"/>
      <c r="AE1675" s="275"/>
      <c r="AF1675" s="275"/>
      <c r="AG1675" s="275"/>
      <c r="AH1675" s="275"/>
      <c r="AI1675" s="275"/>
      <c r="AJ1675" s="275"/>
      <c r="AK1675" s="275"/>
      <c r="AL1675" s="275"/>
    </row>
    <row r="1676" spans="1:38" s="329" customFormat="1" ht="15" customHeight="1">
      <c r="A1676" s="284" t="str">
        <f>IF('Data invoice'!J1792=0,"",'Data invoice'!K1792)</f>
        <v/>
      </c>
      <c r="B1676" s="284" t="str">
        <f>IF('Data invoice'!K1792=0,"",'Data invoice'!L1792)</f>
        <v/>
      </c>
      <c r="C1676" s="284" t="str">
        <f>IF('Data invoice'!L1792=0,"",'Data invoice'!M1792)</f>
        <v/>
      </c>
      <c r="D1676" s="284" t="str">
        <f>IF('Data invoice'!M1792=0,"",'Data invoice'!N1792)</f>
        <v/>
      </c>
      <c r="E1676" s="284" t="str">
        <f>IF('Data invoice'!N1792=0,"",'Data invoice'!O1792)</f>
        <v/>
      </c>
      <c r="F1676" s="284" t="str">
        <f>IF('Data invoice'!O1792=0,"",'Data invoice'!P1792)</f>
        <v/>
      </c>
      <c r="G1676" s="284" t="str">
        <f>IF('Data invoice'!P1792=0,"",'Data invoice'!Q1792)</f>
        <v/>
      </c>
      <c r="H1676" s="284" t="str">
        <f>IF('Data invoice'!Q1792=0,"",'Data invoice'!R1792)</f>
        <v/>
      </c>
      <c r="I1676" s="320" t="str">
        <f>IF('Data invoice'!R1792=0,"",'Data invoice'!S1792)</f>
        <v/>
      </c>
      <c r="J1676" s="367" t="str">
        <f>IF('Data invoice'!S1792=0,"",'Data invoice'!T1792)</f>
        <v/>
      </c>
      <c r="L1676" s="414"/>
      <c r="M1676" s="275"/>
      <c r="N1676" s="275"/>
      <c r="O1676" s="414"/>
      <c r="P1676" s="414"/>
      <c r="Q1676" s="414"/>
      <c r="R1676" s="414"/>
      <c r="S1676" s="414"/>
      <c r="T1676" s="414"/>
      <c r="U1676" s="414"/>
      <c r="V1676" s="414"/>
      <c r="W1676" s="414"/>
      <c r="X1676" s="414"/>
      <c r="Y1676" s="414"/>
      <c r="Z1676" s="414"/>
      <c r="AA1676" s="414"/>
      <c r="AB1676" s="414"/>
      <c r="AC1676" s="275"/>
      <c r="AD1676" s="275"/>
      <c r="AE1676" s="275"/>
      <c r="AF1676" s="275"/>
      <c r="AG1676" s="275"/>
      <c r="AH1676" s="275"/>
      <c r="AI1676" s="275"/>
      <c r="AJ1676" s="275"/>
      <c r="AK1676" s="275"/>
      <c r="AL1676" s="275"/>
    </row>
    <row r="1677" spans="1:38" s="329" customFormat="1" ht="15" customHeight="1">
      <c r="A1677" s="284" t="str">
        <f>IF('Data invoice'!J1793=0,"",'Data invoice'!K1793)</f>
        <v/>
      </c>
      <c r="B1677" s="284" t="str">
        <f>IF('Data invoice'!K1793=0,"",'Data invoice'!L1793)</f>
        <v/>
      </c>
      <c r="C1677" s="284" t="str">
        <f>IF('Data invoice'!L1793=0,"",'Data invoice'!M1793)</f>
        <v/>
      </c>
      <c r="D1677" s="284" t="str">
        <f>IF('Data invoice'!M1793=0,"",'Data invoice'!N1793)</f>
        <v/>
      </c>
      <c r="E1677" s="284" t="str">
        <f>IF('Data invoice'!N1793=0,"",'Data invoice'!O1793)</f>
        <v/>
      </c>
      <c r="F1677" s="284" t="str">
        <f>IF('Data invoice'!O1793=0,"",'Data invoice'!P1793)</f>
        <v/>
      </c>
      <c r="G1677" s="284" t="str">
        <f>IF('Data invoice'!P1793=0,"",'Data invoice'!Q1793)</f>
        <v/>
      </c>
      <c r="H1677" s="284" t="str">
        <f>IF('Data invoice'!Q1793=0,"",'Data invoice'!R1793)</f>
        <v/>
      </c>
      <c r="I1677" s="320" t="str">
        <f>IF('Data invoice'!R1793=0,"",'Data invoice'!S1793)</f>
        <v/>
      </c>
      <c r="J1677" s="367" t="str">
        <f>IF('Data invoice'!S1793=0,"",'Data invoice'!T1793)</f>
        <v/>
      </c>
      <c r="L1677" s="414"/>
      <c r="M1677" s="275"/>
      <c r="N1677" s="275"/>
      <c r="O1677" s="414"/>
      <c r="P1677" s="414"/>
      <c r="Q1677" s="414"/>
      <c r="R1677" s="414"/>
      <c r="S1677" s="414"/>
      <c r="T1677" s="414"/>
      <c r="U1677" s="414"/>
      <c r="V1677" s="414"/>
      <c r="W1677" s="414"/>
      <c r="X1677" s="414"/>
      <c r="Y1677" s="414"/>
      <c r="Z1677" s="414"/>
      <c r="AA1677" s="414"/>
      <c r="AB1677" s="414"/>
      <c r="AC1677" s="275"/>
      <c r="AD1677" s="275"/>
      <c r="AE1677" s="275"/>
      <c r="AF1677" s="275"/>
      <c r="AG1677" s="275"/>
      <c r="AH1677" s="275"/>
      <c r="AI1677" s="275"/>
      <c r="AJ1677" s="275"/>
      <c r="AK1677" s="275"/>
      <c r="AL1677" s="275"/>
    </row>
    <row r="1678" spans="1:38" s="329" customFormat="1" ht="15" customHeight="1">
      <c r="A1678" s="284" t="str">
        <f>IF('Data invoice'!J1794=0,"",'Data invoice'!K1794)</f>
        <v/>
      </c>
      <c r="B1678" s="284" t="str">
        <f>IF('Data invoice'!K1794=0,"",'Data invoice'!L1794)</f>
        <v/>
      </c>
      <c r="C1678" s="284" t="str">
        <f>IF('Data invoice'!L1794=0,"",'Data invoice'!M1794)</f>
        <v/>
      </c>
      <c r="D1678" s="284" t="str">
        <f>IF('Data invoice'!M1794=0,"",'Data invoice'!N1794)</f>
        <v/>
      </c>
      <c r="E1678" s="284" t="str">
        <f>IF('Data invoice'!N1794=0,"",'Data invoice'!O1794)</f>
        <v/>
      </c>
      <c r="F1678" s="284" t="str">
        <f>IF('Data invoice'!O1794=0,"",'Data invoice'!P1794)</f>
        <v/>
      </c>
      <c r="G1678" s="284" t="str">
        <f>IF('Data invoice'!P1794=0,"",'Data invoice'!Q1794)</f>
        <v/>
      </c>
      <c r="H1678" s="284" t="str">
        <f>IF('Data invoice'!Q1794=0,"",'Data invoice'!R1794)</f>
        <v/>
      </c>
      <c r="I1678" s="320" t="str">
        <f>IF('Data invoice'!R1794=0,"",'Data invoice'!S1794)</f>
        <v/>
      </c>
      <c r="J1678" s="367" t="str">
        <f>IF('Data invoice'!S1794=0,"",'Data invoice'!T1794)</f>
        <v/>
      </c>
      <c r="L1678" s="414"/>
      <c r="M1678" s="275"/>
      <c r="N1678" s="275"/>
      <c r="O1678" s="414"/>
      <c r="P1678" s="414"/>
      <c r="Q1678" s="414"/>
      <c r="R1678" s="414"/>
      <c r="S1678" s="414"/>
      <c r="T1678" s="414"/>
      <c r="U1678" s="414"/>
      <c r="V1678" s="414"/>
      <c r="W1678" s="414"/>
      <c r="X1678" s="414"/>
      <c r="Y1678" s="414"/>
      <c r="Z1678" s="414"/>
      <c r="AA1678" s="414"/>
      <c r="AB1678" s="414"/>
      <c r="AC1678" s="275"/>
      <c r="AD1678" s="275"/>
      <c r="AE1678" s="275"/>
      <c r="AF1678" s="275"/>
      <c r="AG1678" s="275"/>
      <c r="AH1678" s="275"/>
      <c r="AI1678" s="275"/>
      <c r="AJ1678" s="275"/>
      <c r="AK1678" s="275"/>
      <c r="AL1678" s="275"/>
    </row>
    <row r="1679" spans="1:38" s="329" customFormat="1" ht="15" customHeight="1">
      <c r="A1679" s="284" t="str">
        <f>IF('Data invoice'!J1795=0,"",'Data invoice'!K1795)</f>
        <v/>
      </c>
      <c r="B1679" s="284" t="str">
        <f>IF('Data invoice'!K1795=0,"",'Data invoice'!L1795)</f>
        <v/>
      </c>
      <c r="C1679" s="284" t="str">
        <f>IF('Data invoice'!L1795=0,"",'Data invoice'!M1795)</f>
        <v/>
      </c>
      <c r="D1679" s="284" t="str">
        <f>IF('Data invoice'!M1795=0,"",'Data invoice'!N1795)</f>
        <v/>
      </c>
      <c r="E1679" s="284" t="str">
        <f>IF('Data invoice'!N1795=0,"",'Data invoice'!O1795)</f>
        <v/>
      </c>
      <c r="F1679" s="284" t="str">
        <f>IF('Data invoice'!O1795=0,"",'Data invoice'!P1795)</f>
        <v/>
      </c>
      <c r="G1679" s="284" t="str">
        <f>IF('Data invoice'!P1795=0,"",'Data invoice'!Q1795)</f>
        <v/>
      </c>
      <c r="H1679" s="284" t="str">
        <f>IF('Data invoice'!Q1795=0,"",'Data invoice'!R1795)</f>
        <v/>
      </c>
      <c r="I1679" s="320" t="str">
        <f>IF('Data invoice'!R1795=0,"",'Data invoice'!S1795)</f>
        <v/>
      </c>
      <c r="J1679" s="367" t="str">
        <f>IF('Data invoice'!S1795=0,"",'Data invoice'!T1795)</f>
        <v/>
      </c>
      <c r="L1679" s="414"/>
      <c r="M1679" s="275"/>
      <c r="N1679" s="275"/>
      <c r="O1679" s="414"/>
      <c r="P1679" s="414"/>
      <c r="Q1679" s="414"/>
      <c r="R1679" s="414"/>
      <c r="S1679" s="414"/>
      <c r="T1679" s="414"/>
      <c r="U1679" s="414"/>
      <c r="V1679" s="414"/>
      <c r="W1679" s="414"/>
      <c r="X1679" s="414"/>
      <c r="Y1679" s="414"/>
      <c r="Z1679" s="414"/>
      <c r="AA1679" s="414"/>
      <c r="AB1679" s="414"/>
      <c r="AC1679" s="275"/>
      <c r="AD1679" s="275"/>
      <c r="AE1679" s="275"/>
      <c r="AF1679" s="275"/>
      <c r="AG1679" s="275"/>
      <c r="AH1679" s="275"/>
      <c r="AI1679" s="275"/>
      <c r="AJ1679" s="275"/>
      <c r="AK1679" s="275"/>
      <c r="AL1679" s="275"/>
    </row>
    <row r="1680" spans="1:38" s="329" customFormat="1" ht="15" customHeight="1">
      <c r="A1680" s="284" t="str">
        <f>IF('Data invoice'!J1796=0,"",'Data invoice'!K1796)</f>
        <v/>
      </c>
      <c r="B1680" s="284" t="str">
        <f>IF('Data invoice'!K1796=0,"",'Data invoice'!L1796)</f>
        <v/>
      </c>
      <c r="C1680" s="284" t="str">
        <f>IF('Data invoice'!L1796=0,"",'Data invoice'!M1796)</f>
        <v/>
      </c>
      <c r="D1680" s="284" t="str">
        <f>IF('Data invoice'!M1796=0,"",'Data invoice'!N1796)</f>
        <v/>
      </c>
      <c r="E1680" s="284" t="str">
        <f>IF('Data invoice'!N1796=0,"",'Data invoice'!O1796)</f>
        <v/>
      </c>
      <c r="F1680" s="284" t="str">
        <f>IF('Data invoice'!O1796=0,"",'Data invoice'!P1796)</f>
        <v/>
      </c>
      <c r="G1680" s="284" t="str">
        <f>IF('Data invoice'!P1796=0,"",'Data invoice'!Q1796)</f>
        <v/>
      </c>
      <c r="H1680" s="284" t="str">
        <f>IF('Data invoice'!Q1796=0,"",'Data invoice'!R1796)</f>
        <v/>
      </c>
      <c r="I1680" s="320" t="str">
        <f>IF('Data invoice'!R1796=0,"",'Data invoice'!S1796)</f>
        <v/>
      </c>
      <c r="J1680" s="367" t="str">
        <f>IF('Data invoice'!S1796=0,"",'Data invoice'!T1796)</f>
        <v/>
      </c>
      <c r="L1680" s="414"/>
      <c r="M1680" s="275"/>
      <c r="N1680" s="275"/>
      <c r="O1680" s="414"/>
      <c r="P1680" s="414"/>
      <c r="Q1680" s="414"/>
      <c r="R1680" s="414"/>
      <c r="S1680" s="414"/>
      <c r="T1680" s="414"/>
      <c r="U1680" s="414"/>
      <c r="V1680" s="414"/>
      <c r="W1680" s="414"/>
      <c r="X1680" s="414"/>
      <c r="Y1680" s="414"/>
      <c r="Z1680" s="414"/>
      <c r="AA1680" s="414"/>
      <c r="AB1680" s="414"/>
      <c r="AC1680" s="275"/>
      <c r="AD1680" s="275"/>
      <c r="AE1680" s="275"/>
      <c r="AF1680" s="275"/>
      <c r="AG1680" s="275"/>
      <c r="AH1680" s="275"/>
      <c r="AI1680" s="275"/>
      <c r="AJ1680" s="275"/>
      <c r="AK1680" s="275"/>
      <c r="AL1680" s="275"/>
    </row>
    <row r="1681" spans="1:38" s="329" customFormat="1" ht="15" customHeight="1">
      <c r="A1681" s="284" t="str">
        <f>IF('Data invoice'!J1797=0,"",'Data invoice'!K1797)</f>
        <v/>
      </c>
      <c r="B1681" s="284" t="str">
        <f>IF('Data invoice'!K1797=0,"",'Data invoice'!L1797)</f>
        <v/>
      </c>
      <c r="C1681" s="284" t="str">
        <f>IF('Data invoice'!L1797=0,"",'Data invoice'!M1797)</f>
        <v/>
      </c>
      <c r="D1681" s="284" t="str">
        <f>IF('Data invoice'!M1797=0,"",'Data invoice'!N1797)</f>
        <v/>
      </c>
      <c r="E1681" s="284" t="str">
        <f>IF('Data invoice'!N1797=0,"",'Data invoice'!O1797)</f>
        <v/>
      </c>
      <c r="F1681" s="284" t="str">
        <f>IF('Data invoice'!O1797=0,"",'Data invoice'!P1797)</f>
        <v/>
      </c>
      <c r="G1681" s="284" t="str">
        <f>IF('Data invoice'!P1797=0,"",'Data invoice'!Q1797)</f>
        <v/>
      </c>
      <c r="H1681" s="284" t="str">
        <f>IF('Data invoice'!Q1797=0,"",'Data invoice'!R1797)</f>
        <v/>
      </c>
      <c r="I1681" s="320" t="str">
        <f>IF('Data invoice'!R1797=0,"",'Data invoice'!S1797)</f>
        <v/>
      </c>
      <c r="J1681" s="367" t="str">
        <f>IF('Data invoice'!S1797=0,"",'Data invoice'!T1797)</f>
        <v/>
      </c>
      <c r="L1681" s="414"/>
      <c r="M1681" s="275"/>
      <c r="N1681" s="275"/>
      <c r="O1681" s="414"/>
      <c r="P1681" s="414"/>
      <c r="Q1681" s="414"/>
      <c r="R1681" s="414"/>
      <c r="S1681" s="414"/>
      <c r="T1681" s="414"/>
      <c r="U1681" s="414"/>
      <c r="V1681" s="414"/>
      <c r="W1681" s="414"/>
      <c r="X1681" s="414"/>
      <c r="Y1681" s="414"/>
      <c r="Z1681" s="414"/>
      <c r="AA1681" s="414"/>
      <c r="AB1681" s="414"/>
      <c r="AC1681" s="275"/>
      <c r="AD1681" s="275"/>
      <c r="AE1681" s="275"/>
      <c r="AF1681" s="275"/>
      <c r="AG1681" s="275"/>
      <c r="AH1681" s="275"/>
      <c r="AI1681" s="275"/>
      <c r="AJ1681" s="275"/>
      <c r="AK1681" s="275"/>
      <c r="AL1681" s="275"/>
    </row>
    <row r="1682" spans="1:38" s="329" customFormat="1" ht="15" customHeight="1">
      <c r="A1682" s="284" t="str">
        <f>IF('Data invoice'!J1798=0,"",'Data invoice'!K1798)</f>
        <v/>
      </c>
      <c r="B1682" s="284" t="str">
        <f>IF('Data invoice'!K1798=0,"",'Data invoice'!L1798)</f>
        <v/>
      </c>
      <c r="C1682" s="284" t="str">
        <f>IF('Data invoice'!L1798=0,"",'Data invoice'!M1798)</f>
        <v/>
      </c>
      <c r="D1682" s="284" t="str">
        <f>IF('Data invoice'!M1798=0,"",'Data invoice'!N1798)</f>
        <v/>
      </c>
      <c r="E1682" s="284" t="str">
        <f>IF('Data invoice'!N1798=0,"",'Data invoice'!O1798)</f>
        <v/>
      </c>
      <c r="F1682" s="284" t="str">
        <f>IF('Data invoice'!O1798=0,"",'Data invoice'!P1798)</f>
        <v/>
      </c>
      <c r="G1682" s="284" t="str">
        <f>IF('Data invoice'!P1798=0,"",'Data invoice'!Q1798)</f>
        <v/>
      </c>
      <c r="H1682" s="284" t="str">
        <f>IF('Data invoice'!Q1798=0,"",'Data invoice'!R1798)</f>
        <v/>
      </c>
      <c r="I1682" s="320" t="str">
        <f>IF('Data invoice'!R1798=0,"",'Data invoice'!S1798)</f>
        <v/>
      </c>
      <c r="J1682" s="367" t="str">
        <f>IF('Data invoice'!S1798=0,"",'Data invoice'!T1798)</f>
        <v/>
      </c>
      <c r="L1682" s="414"/>
      <c r="M1682" s="275"/>
      <c r="N1682" s="275"/>
      <c r="O1682" s="414"/>
      <c r="P1682" s="414"/>
      <c r="Q1682" s="414"/>
      <c r="R1682" s="414"/>
      <c r="S1682" s="414"/>
      <c r="T1682" s="414"/>
      <c r="U1682" s="414"/>
      <c r="V1682" s="414"/>
      <c r="W1682" s="414"/>
      <c r="X1682" s="414"/>
      <c r="Y1682" s="414"/>
      <c r="Z1682" s="414"/>
      <c r="AA1682" s="414"/>
      <c r="AB1682" s="414"/>
      <c r="AC1682" s="275"/>
      <c r="AD1682" s="275"/>
      <c r="AE1682" s="275"/>
      <c r="AF1682" s="275"/>
      <c r="AG1682" s="275"/>
      <c r="AH1682" s="275"/>
      <c r="AI1682" s="275"/>
      <c r="AJ1682" s="275"/>
      <c r="AK1682" s="275"/>
      <c r="AL1682" s="275"/>
    </row>
    <row r="1683" spans="1:38" s="329" customFormat="1" ht="15" customHeight="1">
      <c r="A1683" s="284" t="str">
        <f>IF('Data invoice'!J1799=0,"",'Data invoice'!K1799)</f>
        <v/>
      </c>
      <c r="B1683" s="284" t="str">
        <f>IF('Data invoice'!K1799=0,"",'Data invoice'!L1799)</f>
        <v/>
      </c>
      <c r="C1683" s="284" t="str">
        <f>IF('Data invoice'!L1799=0,"",'Data invoice'!M1799)</f>
        <v/>
      </c>
      <c r="D1683" s="284" t="str">
        <f>IF('Data invoice'!M1799=0,"",'Data invoice'!N1799)</f>
        <v/>
      </c>
      <c r="E1683" s="284" t="str">
        <f>IF('Data invoice'!N1799=0,"",'Data invoice'!O1799)</f>
        <v/>
      </c>
      <c r="F1683" s="284" t="str">
        <f>IF('Data invoice'!O1799=0,"",'Data invoice'!P1799)</f>
        <v/>
      </c>
      <c r="G1683" s="284" t="str">
        <f>IF('Data invoice'!P1799=0,"",'Data invoice'!Q1799)</f>
        <v/>
      </c>
      <c r="H1683" s="284" t="str">
        <f>IF('Data invoice'!Q1799=0,"",'Data invoice'!R1799)</f>
        <v/>
      </c>
      <c r="I1683" s="320" t="str">
        <f>IF('Data invoice'!R1799=0,"",'Data invoice'!S1799)</f>
        <v/>
      </c>
      <c r="J1683" s="367" t="str">
        <f>IF('Data invoice'!S1799=0,"",'Data invoice'!T1799)</f>
        <v/>
      </c>
      <c r="L1683" s="414"/>
      <c r="M1683" s="275"/>
      <c r="N1683" s="275"/>
      <c r="O1683" s="414"/>
      <c r="P1683" s="414"/>
      <c r="Q1683" s="414"/>
      <c r="R1683" s="414"/>
      <c r="S1683" s="414"/>
      <c r="T1683" s="414"/>
      <c r="U1683" s="414"/>
      <c r="V1683" s="414"/>
      <c r="W1683" s="414"/>
      <c r="X1683" s="414"/>
      <c r="Y1683" s="414"/>
      <c r="Z1683" s="414"/>
      <c r="AA1683" s="414"/>
      <c r="AB1683" s="414"/>
      <c r="AC1683" s="275"/>
      <c r="AD1683" s="275"/>
      <c r="AE1683" s="275"/>
      <c r="AF1683" s="275"/>
      <c r="AG1683" s="275"/>
      <c r="AH1683" s="275"/>
      <c r="AI1683" s="275"/>
      <c r="AJ1683" s="275"/>
      <c r="AK1683" s="275"/>
      <c r="AL1683" s="275"/>
    </row>
    <row r="1684" spans="1:38" s="329" customFormat="1" ht="15" customHeight="1">
      <c r="A1684" s="284" t="str">
        <f>IF('Data invoice'!J1800=0,"",'Data invoice'!K1800)</f>
        <v/>
      </c>
      <c r="B1684" s="284" t="str">
        <f>IF('Data invoice'!K1800=0,"",'Data invoice'!L1800)</f>
        <v/>
      </c>
      <c r="C1684" s="284" t="str">
        <f>IF('Data invoice'!L1800=0,"",'Data invoice'!M1800)</f>
        <v/>
      </c>
      <c r="D1684" s="284" t="str">
        <f>IF('Data invoice'!M1800=0,"",'Data invoice'!N1800)</f>
        <v/>
      </c>
      <c r="E1684" s="284" t="str">
        <f>IF('Data invoice'!N1800=0,"",'Data invoice'!O1800)</f>
        <v/>
      </c>
      <c r="F1684" s="284" t="str">
        <f>IF('Data invoice'!O1800=0,"",'Data invoice'!P1800)</f>
        <v/>
      </c>
      <c r="G1684" s="284" t="str">
        <f>IF('Data invoice'!P1800=0,"",'Data invoice'!Q1800)</f>
        <v/>
      </c>
      <c r="H1684" s="284" t="str">
        <f>IF('Data invoice'!Q1800=0,"",'Data invoice'!R1800)</f>
        <v/>
      </c>
      <c r="I1684" s="320" t="str">
        <f>IF('Data invoice'!R1800=0,"",'Data invoice'!S1800)</f>
        <v/>
      </c>
      <c r="J1684" s="367" t="str">
        <f>IF('Data invoice'!S1800=0,"",'Data invoice'!T1800)</f>
        <v/>
      </c>
      <c r="L1684" s="414"/>
      <c r="M1684" s="275"/>
      <c r="N1684" s="275"/>
      <c r="O1684" s="414"/>
      <c r="P1684" s="414"/>
      <c r="Q1684" s="414"/>
      <c r="R1684" s="414"/>
      <c r="S1684" s="414"/>
      <c r="T1684" s="414"/>
      <c r="U1684" s="414"/>
      <c r="V1684" s="414"/>
      <c r="W1684" s="414"/>
      <c r="X1684" s="414"/>
      <c r="Y1684" s="414"/>
      <c r="Z1684" s="414"/>
      <c r="AA1684" s="414"/>
      <c r="AB1684" s="414"/>
      <c r="AC1684" s="275"/>
      <c r="AD1684" s="275"/>
      <c r="AE1684" s="275"/>
      <c r="AF1684" s="275"/>
      <c r="AG1684" s="275"/>
      <c r="AH1684" s="275"/>
      <c r="AI1684" s="275"/>
      <c r="AJ1684" s="275"/>
      <c r="AK1684" s="275"/>
      <c r="AL1684" s="275"/>
    </row>
    <row r="1685" spans="1:38" s="329" customFormat="1" ht="15" customHeight="1">
      <c r="A1685" s="284" t="str">
        <f>IF('Data invoice'!J1801=0,"",'Data invoice'!K1801)</f>
        <v/>
      </c>
      <c r="B1685" s="284" t="str">
        <f>IF('Data invoice'!K1801=0,"",'Data invoice'!L1801)</f>
        <v/>
      </c>
      <c r="C1685" s="284" t="str">
        <f>IF('Data invoice'!L1801=0,"",'Data invoice'!M1801)</f>
        <v/>
      </c>
      <c r="D1685" s="284" t="str">
        <f>IF('Data invoice'!M1801=0,"",'Data invoice'!N1801)</f>
        <v/>
      </c>
      <c r="E1685" s="284" t="str">
        <f>IF('Data invoice'!N1801=0,"",'Data invoice'!O1801)</f>
        <v/>
      </c>
      <c r="F1685" s="284" t="str">
        <f>IF('Data invoice'!O1801=0,"",'Data invoice'!P1801)</f>
        <v/>
      </c>
      <c r="G1685" s="284" t="str">
        <f>IF('Data invoice'!P1801=0,"",'Data invoice'!Q1801)</f>
        <v/>
      </c>
      <c r="H1685" s="284" t="str">
        <f>IF('Data invoice'!Q1801=0,"",'Data invoice'!R1801)</f>
        <v/>
      </c>
      <c r="I1685" s="320" t="str">
        <f>IF('Data invoice'!R1801=0,"",'Data invoice'!S1801)</f>
        <v/>
      </c>
      <c r="J1685" s="367" t="str">
        <f>IF('Data invoice'!S1801=0,"",'Data invoice'!T1801)</f>
        <v/>
      </c>
      <c r="L1685" s="414"/>
      <c r="M1685" s="275"/>
      <c r="N1685" s="275"/>
      <c r="O1685" s="414"/>
      <c r="P1685" s="414"/>
      <c r="Q1685" s="414"/>
      <c r="R1685" s="414"/>
      <c r="S1685" s="414"/>
      <c r="T1685" s="414"/>
      <c r="U1685" s="414"/>
      <c r="V1685" s="414"/>
      <c r="W1685" s="414"/>
      <c r="X1685" s="414"/>
      <c r="Y1685" s="414"/>
      <c r="Z1685" s="414"/>
      <c r="AA1685" s="414"/>
      <c r="AB1685" s="414"/>
      <c r="AC1685" s="275"/>
      <c r="AD1685" s="275"/>
      <c r="AE1685" s="275"/>
      <c r="AF1685" s="275"/>
      <c r="AG1685" s="275"/>
      <c r="AH1685" s="275"/>
      <c r="AI1685" s="275"/>
      <c r="AJ1685" s="275"/>
      <c r="AK1685" s="275"/>
      <c r="AL1685" s="275"/>
    </row>
    <row r="1686" spans="1:38" s="329" customFormat="1" ht="15" customHeight="1">
      <c r="A1686" s="284" t="str">
        <f>IF('Data invoice'!J1802=0,"",'Data invoice'!K1802)</f>
        <v/>
      </c>
      <c r="B1686" s="284" t="str">
        <f>IF('Data invoice'!K1802=0,"",'Data invoice'!L1802)</f>
        <v/>
      </c>
      <c r="C1686" s="284" t="str">
        <f>IF('Data invoice'!L1802=0,"",'Data invoice'!M1802)</f>
        <v/>
      </c>
      <c r="D1686" s="284" t="str">
        <f>IF('Data invoice'!M1802=0,"",'Data invoice'!N1802)</f>
        <v/>
      </c>
      <c r="E1686" s="284" t="str">
        <f>IF('Data invoice'!N1802=0,"",'Data invoice'!O1802)</f>
        <v/>
      </c>
      <c r="F1686" s="284" t="str">
        <f>IF('Data invoice'!O1802=0,"",'Data invoice'!P1802)</f>
        <v/>
      </c>
      <c r="G1686" s="284" t="str">
        <f>IF('Data invoice'!P1802=0,"",'Data invoice'!Q1802)</f>
        <v/>
      </c>
      <c r="H1686" s="284" t="str">
        <f>IF('Data invoice'!Q1802=0,"",'Data invoice'!R1802)</f>
        <v/>
      </c>
      <c r="I1686" s="320" t="str">
        <f>IF('Data invoice'!R1802=0,"",'Data invoice'!S1802)</f>
        <v/>
      </c>
      <c r="J1686" s="367" t="str">
        <f>IF('Data invoice'!S1802=0,"",'Data invoice'!T1802)</f>
        <v/>
      </c>
      <c r="L1686" s="414"/>
      <c r="M1686" s="275"/>
      <c r="N1686" s="275"/>
      <c r="O1686" s="414"/>
      <c r="P1686" s="414"/>
      <c r="Q1686" s="414"/>
      <c r="R1686" s="414"/>
      <c r="S1686" s="414"/>
      <c r="T1686" s="414"/>
      <c r="U1686" s="414"/>
      <c r="V1686" s="414"/>
      <c r="W1686" s="414"/>
      <c r="X1686" s="414"/>
      <c r="Y1686" s="414"/>
      <c r="Z1686" s="414"/>
      <c r="AA1686" s="414"/>
      <c r="AB1686" s="414"/>
      <c r="AC1686" s="275"/>
      <c r="AD1686" s="275"/>
      <c r="AE1686" s="275"/>
      <c r="AF1686" s="275"/>
      <c r="AG1686" s="275"/>
      <c r="AH1686" s="275"/>
      <c r="AI1686" s="275"/>
      <c r="AJ1686" s="275"/>
      <c r="AK1686" s="275"/>
      <c r="AL1686" s="275"/>
    </row>
    <row r="1687" spans="1:38" s="329" customFormat="1" ht="15" customHeight="1">
      <c r="A1687" s="284" t="str">
        <f>IF('Data invoice'!J1803=0,"",'Data invoice'!K1803)</f>
        <v/>
      </c>
      <c r="B1687" s="284" t="str">
        <f>IF('Data invoice'!K1803=0,"",'Data invoice'!L1803)</f>
        <v/>
      </c>
      <c r="C1687" s="284" t="str">
        <f>IF('Data invoice'!L1803=0,"",'Data invoice'!M1803)</f>
        <v/>
      </c>
      <c r="D1687" s="284" t="str">
        <f>IF('Data invoice'!M1803=0,"",'Data invoice'!N1803)</f>
        <v/>
      </c>
      <c r="E1687" s="284" t="str">
        <f>IF('Data invoice'!N1803=0,"",'Data invoice'!O1803)</f>
        <v/>
      </c>
      <c r="F1687" s="284" t="str">
        <f>IF('Data invoice'!O1803=0,"",'Data invoice'!P1803)</f>
        <v/>
      </c>
      <c r="G1687" s="284" t="str">
        <f>IF('Data invoice'!P1803=0,"",'Data invoice'!Q1803)</f>
        <v/>
      </c>
      <c r="H1687" s="284" t="str">
        <f>IF('Data invoice'!Q1803=0,"",'Data invoice'!R1803)</f>
        <v/>
      </c>
      <c r="I1687" s="320" t="str">
        <f>IF('Data invoice'!R1803=0,"",'Data invoice'!S1803)</f>
        <v/>
      </c>
      <c r="J1687" s="367" t="str">
        <f>IF('Data invoice'!S1803=0,"",'Data invoice'!T1803)</f>
        <v/>
      </c>
      <c r="L1687" s="414"/>
      <c r="M1687" s="275"/>
      <c r="N1687" s="275"/>
      <c r="O1687" s="414"/>
      <c r="P1687" s="414"/>
      <c r="Q1687" s="414"/>
      <c r="R1687" s="414"/>
      <c r="S1687" s="414"/>
      <c r="T1687" s="414"/>
      <c r="U1687" s="414"/>
      <c r="V1687" s="414"/>
      <c r="W1687" s="414"/>
      <c r="X1687" s="414"/>
      <c r="Y1687" s="414"/>
      <c r="Z1687" s="414"/>
      <c r="AA1687" s="414"/>
      <c r="AB1687" s="414"/>
      <c r="AC1687" s="275"/>
      <c r="AD1687" s="275"/>
      <c r="AE1687" s="275"/>
      <c r="AF1687" s="275"/>
      <c r="AG1687" s="275"/>
      <c r="AH1687" s="275"/>
      <c r="AI1687" s="275"/>
      <c r="AJ1687" s="275"/>
      <c r="AK1687" s="275"/>
      <c r="AL1687" s="275"/>
    </row>
    <row r="1688" spans="1:38" s="329" customFormat="1" ht="15" customHeight="1">
      <c r="A1688" s="284" t="str">
        <f>IF('Data invoice'!J1804=0,"",'Data invoice'!K1804)</f>
        <v/>
      </c>
      <c r="B1688" s="284" t="str">
        <f>IF('Data invoice'!K1804=0,"",'Data invoice'!L1804)</f>
        <v/>
      </c>
      <c r="C1688" s="284" t="str">
        <f>IF('Data invoice'!L1804=0,"",'Data invoice'!M1804)</f>
        <v/>
      </c>
      <c r="D1688" s="284" t="str">
        <f>IF('Data invoice'!M1804=0,"",'Data invoice'!N1804)</f>
        <v/>
      </c>
      <c r="E1688" s="284" t="str">
        <f>IF('Data invoice'!N1804=0,"",'Data invoice'!O1804)</f>
        <v/>
      </c>
      <c r="F1688" s="284" t="str">
        <f>IF('Data invoice'!O1804=0,"",'Data invoice'!P1804)</f>
        <v/>
      </c>
      <c r="G1688" s="284" t="str">
        <f>IF('Data invoice'!P1804=0,"",'Data invoice'!Q1804)</f>
        <v/>
      </c>
      <c r="H1688" s="284" t="str">
        <f>IF('Data invoice'!Q1804=0,"",'Data invoice'!R1804)</f>
        <v/>
      </c>
      <c r="I1688" s="320" t="str">
        <f>IF('Data invoice'!R1804=0,"",'Data invoice'!S1804)</f>
        <v/>
      </c>
      <c r="J1688" s="367" t="str">
        <f>IF('Data invoice'!S1804=0,"",'Data invoice'!T1804)</f>
        <v/>
      </c>
      <c r="L1688" s="414"/>
      <c r="M1688" s="275"/>
      <c r="N1688" s="275"/>
      <c r="O1688" s="414"/>
      <c r="P1688" s="414"/>
      <c r="Q1688" s="414"/>
      <c r="R1688" s="414"/>
      <c r="S1688" s="414"/>
      <c r="T1688" s="414"/>
      <c r="U1688" s="414"/>
      <c r="V1688" s="414"/>
      <c r="W1688" s="414"/>
      <c r="X1688" s="414"/>
      <c r="Y1688" s="414"/>
      <c r="Z1688" s="414"/>
      <c r="AA1688" s="414"/>
      <c r="AB1688" s="414"/>
      <c r="AC1688" s="275"/>
      <c r="AD1688" s="275"/>
      <c r="AE1688" s="275"/>
      <c r="AF1688" s="275"/>
      <c r="AG1688" s="275"/>
      <c r="AH1688" s="275"/>
      <c r="AI1688" s="275"/>
      <c r="AJ1688" s="275"/>
      <c r="AK1688" s="275"/>
      <c r="AL1688" s="275"/>
    </row>
    <row r="1689" spans="1:38" s="329" customFormat="1" ht="15" customHeight="1">
      <c r="A1689" s="284" t="str">
        <f>IF('Data invoice'!J1805=0,"",'Data invoice'!K1805)</f>
        <v/>
      </c>
      <c r="B1689" s="284" t="str">
        <f>IF('Data invoice'!K1805=0,"",'Data invoice'!L1805)</f>
        <v/>
      </c>
      <c r="C1689" s="284" t="str">
        <f>IF('Data invoice'!L1805=0,"",'Data invoice'!M1805)</f>
        <v/>
      </c>
      <c r="D1689" s="284" t="str">
        <f>IF('Data invoice'!M1805=0,"",'Data invoice'!N1805)</f>
        <v/>
      </c>
      <c r="E1689" s="284" t="str">
        <f>IF('Data invoice'!N1805=0,"",'Data invoice'!O1805)</f>
        <v/>
      </c>
      <c r="F1689" s="284" t="str">
        <f>IF('Data invoice'!O1805=0,"",'Data invoice'!P1805)</f>
        <v/>
      </c>
      <c r="G1689" s="284" t="str">
        <f>IF('Data invoice'!P1805=0,"",'Data invoice'!Q1805)</f>
        <v/>
      </c>
      <c r="H1689" s="284" t="str">
        <f>IF('Data invoice'!Q1805=0,"",'Data invoice'!R1805)</f>
        <v/>
      </c>
      <c r="I1689" s="320" t="str">
        <f>IF('Data invoice'!R1805=0,"",'Data invoice'!S1805)</f>
        <v/>
      </c>
      <c r="J1689" s="367" t="str">
        <f>IF('Data invoice'!S1805=0,"",'Data invoice'!T1805)</f>
        <v/>
      </c>
      <c r="L1689" s="414"/>
      <c r="M1689" s="275"/>
      <c r="N1689" s="275"/>
      <c r="O1689" s="414"/>
      <c r="P1689" s="414"/>
      <c r="Q1689" s="414"/>
      <c r="R1689" s="414"/>
      <c r="S1689" s="414"/>
      <c r="T1689" s="414"/>
      <c r="U1689" s="414"/>
      <c r="V1689" s="414"/>
      <c r="W1689" s="414"/>
      <c r="X1689" s="414"/>
      <c r="Y1689" s="414"/>
      <c r="Z1689" s="414"/>
      <c r="AA1689" s="414"/>
      <c r="AB1689" s="414"/>
      <c r="AC1689" s="275"/>
      <c r="AD1689" s="275"/>
      <c r="AE1689" s="275"/>
      <c r="AF1689" s="275"/>
      <c r="AG1689" s="275"/>
      <c r="AH1689" s="275"/>
      <c r="AI1689" s="275"/>
      <c r="AJ1689" s="275"/>
      <c r="AK1689" s="275"/>
      <c r="AL1689" s="275"/>
    </row>
    <row r="1690" spans="1:38" s="329" customFormat="1" ht="15" customHeight="1">
      <c r="A1690" s="284" t="str">
        <f>IF('Data invoice'!J1806=0,"",'Data invoice'!K1806)</f>
        <v/>
      </c>
      <c r="B1690" s="284" t="str">
        <f>IF('Data invoice'!K1806=0,"",'Data invoice'!L1806)</f>
        <v/>
      </c>
      <c r="C1690" s="284" t="str">
        <f>IF('Data invoice'!L1806=0,"",'Data invoice'!M1806)</f>
        <v/>
      </c>
      <c r="D1690" s="284" t="str">
        <f>IF('Data invoice'!M1806=0,"",'Data invoice'!N1806)</f>
        <v/>
      </c>
      <c r="E1690" s="284" t="str">
        <f>IF('Data invoice'!N1806=0,"",'Data invoice'!O1806)</f>
        <v/>
      </c>
      <c r="F1690" s="284" t="str">
        <f>IF('Data invoice'!O1806=0,"",'Data invoice'!P1806)</f>
        <v/>
      </c>
      <c r="G1690" s="284" t="str">
        <f>IF('Data invoice'!P1806=0,"",'Data invoice'!Q1806)</f>
        <v/>
      </c>
      <c r="H1690" s="284" t="str">
        <f>IF('Data invoice'!Q1806=0,"",'Data invoice'!R1806)</f>
        <v/>
      </c>
      <c r="I1690" s="320" t="str">
        <f>IF('Data invoice'!R1806=0,"",'Data invoice'!S1806)</f>
        <v/>
      </c>
      <c r="J1690" s="367" t="str">
        <f>IF('Data invoice'!S1806=0,"",'Data invoice'!T1806)</f>
        <v/>
      </c>
      <c r="L1690" s="414"/>
      <c r="M1690" s="275"/>
      <c r="N1690" s="275"/>
      <c r="O1690" s="414"/>
      <c r="P1690" s="414"/>
      <c r="Q1690" s="414"/>
      <c r="R1690" s="414"/>
      <c r="S1690" s="414"/>
      <c r="T1690" s="414"/>
      <c r="U1690" s="414"/>
      <c r="V1690" s="414"/>
      <c r="W1690" s="414"/>
      <c r="X1690" s="414"/>
      <c r="Y1690" s="414"/>
      <c r="Z1690" s="414"/>
      <c r="AA1690" s="414"/>
      <c r="AB1690" s="414"/>
      <c r="AC1690" s="275"/>
      <c r="AD1690" s="275"/>
      <c r="AE1690" s="275"/>
      <c r="AF1690" s="275"/>
      <c r="AG1690" s="275"/>
      <c r="AH1690" s="275"/>
      <c r="AI1690" s="275"/>
      <c r="AJ1690" s="275"/>
      <c r="AK1690" s="275"/>
      <c r="AL1690" s="275"/>
    </row>
    <row r="1691" spans="1:38" s="329" customFormat="1" ht="15" customHeight="1">
      <c r="A1691" s="284" t="str">
        <f>IF('Data invoice'!J1807=0,"",'Data invoice'!K1807)</f>
        <v/>
      </c>
      <c r="B1691" s="284" t="str">
        <f>IF('Data invoice'!K1807=0,"",'Data invoice'!L1807)</f>
        <v/>
      </c>
      <c r="C1691" s="284" t="str">
        <f>IF('Data invoice'!L1807=0,"",'Data invoice'!M1807)</f>
        <v/>
      </c>
      <c r="D1691" s="284" t="str">
        <f>IF('Data invoice'!M1807=0,"",'Data invoice'!N1807)</f>
        <v/>
      </c>
      <c r="E1691" s="284" t="str">
        <f>IF('Data invoice'!N1807=0,"",'Data invoice'!O1807)</f>
        <v/>
      </c>
      <c r="F1691" s="284" t="str">
        <f>IF('Data invoice'!O1807=0,"",'Data invoice'!P1807)</f>
        <v/>
      </c>
      <c r="G1691" s="284" t="str">
        <f>IF('Data invoice'!P1807=0,"",'Data invoice'!Q1807)</f>
        <v/>
      </c>
      <c r="H1691" s="284" t="str">
        <f>IF('Data invoice'!Q1807=0,"",'Data invoice'!R1807)</f>
        <v/>
      </c>
      <c r="I1691" s="320" t="str">
        <f>IF('Data invoice'!R1807=0,"",'Data invoice'!S1807)</f>
        <v/>
      </c>
      <c r="J1691" s="367" t="str">
        <f>IF('Data invoice'!S1807=0,"",'Data invoice'!T1807)</f>
        <v/>
      </c>
      <c r="L1691" s="414"/>
      <c r="M1691" s="275"/>
      <c r="N1691" s="275"/>
      <c r="O1691" s="414"/>
      <c r="P1691" s="414"/>
      <c r="Q1691" s="414"/>
      <c r="R1691" s="414"/>
      <c r="S1691" s="414"/>
      <c r="T1691" s="414"/>
      <c r="U1691" s="414"/>
      <c r="V1691" s="414"/>
      <c r="W1691" s="414"/>
      <c r="X1691" s="414"/>
      <c r="Y1691" s="414"/>
      <c r="Z1691" s="414"/>
      <c r="AA1691" s="414"/>
      <c r="AB1691" s="414"/>
      <c r="AC1691" s="275"/>
      <c r="AD1691" s="275"/>
      <c r="AE1691" s="275"/>
      <c r="AF1691" s="275"/>
      <c r="AG1691" s="275"/>
      <c r="AH1691" s="275"/>
      <c r="AI1691" s="275"/>
      <c r="AJ1691" s="275"/>
      <c r="AK1691" s="275"/>
      <c r="AL1691" s="275"/>
    </row>
    <row r="1692" spans="1:38" s="329" customFormat="1" ht="15" customHeight="1">
      <c r="A1692" s="284" t="str">
        <f>IF('Data invoice'!J1808=0,"",'Data invoice'!K1808)</f>
        <v/>
      </c>
      <c r="B1692" s="284" t="str">
        <f>IF('Data invoice'!K1808=0,"",'Data invoice'!L1808)</f>
        <v/>
      </c>
      <c r="C1692" s="284" t="str">
        <f>IF('Data invoice'!L1808=0,"",'Data invoice'!M1808)</f>
        <v/>
      </c>
      <c r="D1692" s="284" t="str">
        <f>IF('Data invoice'!M1808=0,"",'Data invoice'!N1808)</f>
        <v/>
      </c>
      <c r="E1692" s="284" t="str">
        <f>IF('Data invoice'!N1808=0,"",'Data invoice'!O1808)</f>
        <v/>
      </c>
      <c r="F1692" s="284" t="str">
        <f>IF('Data invoice'!O1808=0,"",'Data invoice'!P1808)</f>
        <v/>
      </c>
      <c r="G1692" s="284" t="str">
        <f>IF('Data invoice'!P1808=0,"",'Data invoice'!Q1808)</f>
        <v/>
      </c>
      <c r="H1692" s="284" t="str">
        <f>IF('Data invoice'!Q1808=0,"",'Data invoice'!R1808)</f>
        <v/>
      </c>
      <c r="I1692" s="320" t="str">
        <f>IF('Data invoice'!R1808=0,"",'Data invoice'!S1808)</f>
        <v/>
      </c>
      <c r="J1692" s="367" t="str">
        <f>IF('Data invoice'!S1808=0,"",'Data invoice'!T1808)</f>
        <v/>
      </c>
      <c r="L1692" s="414"/>
      <c r="M1692" s="275"/>
      <c r="N1692" s="275"/>
      <c r="O1692" s="414"/>
      <c r="P1692" s="414"/>
      <c r="Q1692" s="414"/>
      <c r="R1692" s="414"/>
      <c r="S1692" s="414"/>
      <c r="T1692" s="414"/>
      <c r="U1692" s="414"/>
      <c r="V1692" s="414"/>
      <c r="W1692" s="414"/>
      <c r="X1692" s="414"/>
      <c r="Y1692" s="414"/>
      <c r="Z1692" s="414"/>
      <c r="AA1692" s="414"/>
      <c r="AB1692" s="414"/>
      <c r="AC1692" s="275"/>
      <c r="AD1692" s="275"/>
      <c r="AE1692" s="275"/>
      <c r="AF1692" s="275"/>
      <c r="AG1692" s="275"/>
      <c r="AH1692" s="275"/>
      <c r="AI1692" s="275"/>
      <c r="AJ1692" s="275"/>
      <c r="AK1692" s="275"/>
      <c r="AL1692" s="275"/>
    </row>
    <row r="1693" spans="1:38" s="329" customFormat="1" ht="15" customHeight="1">
      <c r="A1693" s="284" t="str">
        <f>IF('Data invoice'!J1809=0,"",'Data invoice'!K1809)</f>
        <v/>
      </c>
      <c r="B1693" s="284" t="str">
        <f>IF('Data invoice'!K1809=0,"",'Data invoice'!L1809)</f>
        <v/>
      </c>
      <c r="C1693" s="284" t="str">
        <f>IF('Data invoice'!L1809=0,"",'Data invoice'!M1809)</f>
        <v/>
      </c>
      <c r="D1693" s="284" t="str">
        <f>IF('Data invoice'!M1809=0,"",'Data invoice'!N1809)</f>
        <v/>
      </c>
      <c r="E1693" s="284" t="str">
        <f>IF('Data invoice'!N1809=0,"",'Data invoice'!O1809)</f>
        <v/>
      </c>
      <c r="F1693" s="284" t="str">
        <f>IF('Data invoice'!O1809=0,"",'Data invoice'!P1809)</f>
        <v/>
      </c>
      <c r="G1693" s="284" t="str">
        <f>IF('Data invoice'!P1809=0,"",'Data invoice'!Q1809)</f>
        <v/>
      </c>
      <c r="H1693" s="284" t="str">
        <f>IF('Data invoice'!Q1809=0,"",'Data invoice'!R1809)</f>
        <v/>
      </c>
      <c r="I1693" s="320" t="str">
        <f>IF('Data invoice'!R1809=0,"",'Data invoice'!S1809)</f>
        <v/>
      </c>
      <c r="J1693" s="367" t="str">
        <f>IF('Data invoice'!S1809=0,"",'Data invoice'!T1809)</f>
        <v/>
      </c>
      <c r="L1693" s="414"/>
      <c r="M1693" s="275"/>
      <c r="N1693" s="275"/>
      <c r="O1693" s="414"/>
      <c r="P1693" s="414"/>
      <c r="Q1693" s="414"/>
      <c r="R1693" s="414"/>
      <c r="S1693" s="414"/>
      <c r="T1693" s="414"/>
      <c r="U1693" s="414"/>
      <c r="V1693" s="414"/>
      <c r="W1693" s="414"/>
      <c r="X1693" s="414"/>
      <c r="Y1693" s="414"/>
      <c r="Z1693" s="414"/>
      <c r="AA1693" s="414"/>
      <c r="AB1693" s="414"/>
      <c r="AC1693" s="275"/>
      <c r="AD1693" s="275"/>
      <c r="AE1693" s="275"/>
      <c r="AF1693" s="275"/>
      <c r="AG1693" s="275"/>
      <c r="AH1693" s="275"/>
      <c r="AI1693" s="275"/>
      <c r="AJ1693" s="275"/>
      <c r="AK1693" s="275"/>
      <c r="AL1693" s="275"/>
    </row>
    <row r="1694" spans="1:38" s="329" customFormat="1" ht="15" customHeight="1">
      <c r="A1694" s="284" t="str">
        <f>IF('Data invoice'!J1810=0,"",'Data invoice'!K1810)</f>
        <v/>
      </c>
      <c r="B1694" s="284" t="str">
        <f>IF('Data invoice'!K1810=0,"",'Data invoice'!L1810)</f>
        <v/>
      </c>
      <c r="C1694" s="284" t="str">
        <f>IF('Data invoice'!L1810=0,"",'Data invoice'!M1810)</f>
        <v/>
      </c>
      <c r="D1694" s="284" t="str">
        <f>IF('Data invoice'!M1810=0,"",'Data invoice'!N1810)</f>
        <v/>
      </c>
      <c r="E1694" s="284" t="str">
        <f>IF('Data invoice'!N1810=0,"",'Data invoice'!O1810)</f>
        <v/>
      </c>
      <c r="F1694" s="284" t="str">
        <f>IF('Data invoice'!O1810=0,"",'Data invoice'!P1810)</f>
        <v/>
      </c>
      <c r="G1694" s="284" t="str">
        <f>IF('Data invoice'!P1810=0,"",'Data invoice'!Q1810)</f>
        <v/>
      </c>
      <c r="H1694" s="284" t="str">
        <f>IF('Data invoice'!Q1810=0,"",'Data invoice'!R1810)</f>
        <v/>
      </c>
      <c r="I1694" s="320" t="str">
        <f>IF('Data invoice'!R1810=0,"",'Data invoice'!S1810)</f>
        <v/>
      </c>
      <c r="J1694" s="367" t="str">
        <f>IF('Data invoice'!S1810=0,"",'Data invoice'!T1810)</f>
        <v/>
      </c>
      <c r="L1694" s="414"/>
      <c r="M1694" s="275"/>
      <c r="N1694" s="275"/>
      <c r="O1694" s="414"/>
      <c r="P1694" s="414"/>
      <c r="Q1694" s="414"/>
      <c r="R1694" s="414"/>
      <c r="S1694" s="414"/>
      <c r="T1694" s="414"/>
      <c r="U1694" s="414"/>
      <c r="V1694" s="414"/>
      <c r="W1694" s="414"/>
      <c r="X1694" s="414"/>
      <c r="Y1694" s="414"/>
      <c r="Z1694" s="414"/>
      <c r="AA1694" s="414"/>
      <c r="AB1694" s="414"/>
      <c r="AC1694" s="275"/>
      <c r="AD1694" s="275"/>
      <c r="AE1694" s="275"/>
      <c r="AF1694" s="275"/>
      <c r="AG1694" s="275"/>
      <c r="AH1694" s="275"/>
      <c r="AI1694" s="275"/>
      <c r="AJ1694" s="275"/>
      <c r="AK1694" s="275"/>
      <c r="AL1694" s="275"/>
    </row>
    <row r="1695" spans="1:38" s="329" customFormat="1" ht="15" customHeight="1">
      <c r="A1695" s="284" t="str">
        <f>IF('Data invoice'!J1811=0,"",'Data invoice'!K1811)</f>
        <v/>
      </c>
      <c r="B1695" s="284" t="str">
        <f>IF('Data invoice'!K1811=0,"",'Data invoice'!L1811)</f>
        <v/>
      </c>
      <c r="C1695" s="284" t="str">
        <f>IF('Data invoice'!L1811=0,"",'Data invoice'!M1811)</f>
        <v/>
      </c>
      <c r="D1695" s="284" t="str">
        <f>IF('Data invoice'!M1811=0,"",'Data invoice'!N1811)</f>
        <v/>
      </c>
      <c r="E1695" s="284" t="str">
        <f>IF('Data invoice'!N1811=0,"",'Data invoice'!O1811)</f>
        <v/>
      </c>
      <c r="F1695" s="284" t="str">
        <f>IF('Data invoice'!O1811=0,"",'Data invoice'!P1811)</f>
        <v/>
      </c>
      <c r="G1695" s="284" t="str">
        <f>IF('Data invoice'!P1811=0,"",'Data invoice'!Q1811)</f>
        <v/>
      </c>
      <c r="H1695" s="284" t="str">
        <f>IF('Data invoice'!Q1811=0,"",'Data invoice'!R1811)</f>
        <v/>
      </c>
      <c r="I1695" s="320" t="str">
        <f>IF('Data invoice'!R1811=0,"",'Data invoice'!S1811)</f>
        <v/>
      </c>
      <c r="J1695" s="367" t="str">
        <f>IF('Data invoice'!S1811=0,"",'Data invoice'!T1811)</f>
        <v/>
      </c>
      <c r="L1695" s="414"/>
      <c r="M1695" s="275"/>
      <c r="N1695" s="275"/>
      <c r="O1695" s="414"/>
      <c r="P1695" s="414"/>
      <c r="Q1695" s="414"/>
      <c r="R1695" s="414"/>
      <c r="S1695" s="414"/>
      <c r="T1695" s="414"/>
      <c r="U1695" s="414"/>
      <c r="V1695" s="414"/>
      <c r="W1695" s="414"/>
      <c r="X1695" s="414"/>
      <c r="Y1695" s="414"/>
      <c r="Z1695" s="414"/>
      <c r="AA1695" s="414"/>
      <c r="AB1695" s="414"/>
      <c r="AC1695" s="275"/>
      <c r="AD1695" s="275"/>
      <c r="AE1695" s="275"/>
      <c r="AF1695" s="275"/>
      <c r="AG1695" s="275"/>
      <c r="AH1695" s="275"/>
      <c r="AI1695" s="275"/>
      <c r="AJ1695" s="275"/>
      <c r="AK1695" s="275"/>
      <c r="AL1695" s="275"/>
    </row>
    <row r="1696" spans="1:38" s="329" customFormat="1" ht="15" customHeight="1">
      <c r="A1696" s="284" t="str">
        <f>IF('Data invoice'!J1812=0,"",'Data invoice'!K1812)</f>
        <v/>
      </c>
      <c r="B1696" s="284" t="str">
        <f>IF('Data invoice'!K1812=0,"",'Data invoice'!L1812)</f>
        <v/>
      </c>
      <c r="C1696" s="284" t="str">
        <f>IF('Data invoice'!L1812=0,"",'Data invoice'!M1812)</f>
        <v/>
      </c>
      <c r="D1696" s="284" t="str">
        <f>IF('Data invoice'!M1812=0,"",'Data invoice'!N1812)</f>
        <v/>
      </c>
      <c r="E1696" s="284" t="str">
        <f>IF('Data invoice'!N1812=0,"",'Data invoice'!O1812)</f>
        <v/>
      </c>
      <c r="F1696" s="284" t="str">
        <f>IF('Data invoice'!O1812=0,"",'Data invoice'!P1812)</f>
        <v/>
      </c>
      <c r="G1696" s="284" t="str">
        <f>IF('Data invoice'!P1812=0,"",'Data invoice'!Q1812)</f>
        <v/>
      </c>
      <c r="H1696" s="284" t="str">
        <f>IF('Data invoice'!Q1812=0,"",'Data invoice'!R1812)</f>
        <v/>
      </c>
      <c r="I1696" s="320" t="str">
        <f>IF('Data invoice'!R1812=0,"",'Data invoice'!S1812)</f>
        <v/>
      </c>
      <c r="J1696" s="367" t="str">
        <f>IF('Data invoice'!S1812=0,"",'Data invoice'!T1812)</f>
        <v/>
      </c>
      <c r="L1696" s="414"/>
      <c r="M1696" s="275"/>
      <c r="N1696" s="275"/>
      <c r="O1696" s="414"/>
      <c r="P1696" s="414"/>
      <c r="Q1696" s="414"/>
      <c r="R1696" s="414"/>
      <c r="S1696" s="414"/>
      <c r="T1696" s="414"/>
      <c r="U1696" s="414"/>
      <c r="V1696" s="414"/>
      <c r="W1696" s="414"/>
      <c r="X1696" s="414"/>
      <c r="Y1696" s="414"/>
      <c r="Z1696" s="414"/>
      <c r="AA1696" s="414"/>
      <c r="AB1696" s="414"/>
      <c r="AC1696" s="275"/>
      <c r="AD1696" s="275"/>
      <c r="AE1696" s="275"/>
      <c r="AF1696" s="275"/>
      <c r="AG1696" s="275"/>
      <c r="AH1696" s="275"/>
      <c r="AI1696" s="275"/>
      <c r="AJ1696" s="275"/>
      <c r="AK1696" s="275"/>
      <c r="AL1696" s="275"/>
    </row>
    <row r="1697" spans="1:38" s="329" customFormat="1" ht="15" customHeight="1">
      <c r="A1697" s="284" t="str">
        <f>IF('Data invoice'!J1813=0,"",'Data invoice'!K1813)</f>
        <v/>
      </c>
      <c r="B1697" s="284" t="str">
        <f>IF('Data invoice'!K1813=0,"",'Data invoice'!L1813)</f>
        <v/>
      </c>
      <c r="C1697" s="284" t="str">
        <f>IF('Data invoice'!L1813=0,"",'Data invoice'!M1813)</f>
        <v/>
      </c>
      <c r="D1697" s="284" t="str">
        <f>IF('Data invoice'!M1813=0,"",'Data invoice'!N1813)</f>
        <v/>
      </c>
      <c r="E1697" s="284" t="str">
        <f>IF('Data invoice'!N1813=0,"",'Data invoice'!O1813)</f>
        <v/>
      </c>
      <c r="F1697" s="284" t="str">
        <f>IF('Data invoice'!O1813=0,"",'Data invoice'!P1813)</f>
        <v/>
      </c>
      <c r="G1697" s="284" t="str">
        <f>IF('Data invoice'!P1813=0,"",'Data invoice'!Q1813)</f>
        <v/>
      </c>
      <c r="H1697" s="284" t="str">
        <f>IF('Data invoice'!Q1813=0,"",'Data invoice'!R1813)</f>
        <v/>
      </c>
      <c r="I1697" s="320" t="str">
        <f>IF('Data invoice'!R1813=0,"",'Data invoice'!S1813)</f>
        <v/>
      </c>
      <c r="J1697" s="367" t="str">
        <f>IF('Data invoice'!S1813=0,"",'Data invoice'!T1813)</f>
        <v/>
      </c>
      <c r="L1697" s="414"/>
      <c r="M1697" s="275"/>
      <c r="N1697" s="275"/>
      <c r="O1697" s="414"/>
      <c r="P1697" s="414"/>
      <c r="Q1697" s="414"/>
      <c r="R1697" s="414"/>
      <c r="S1697" s="414"/>
      <c r="T1697" s="414"/>
      <c r="U1697" s="414"/>
      <c r="V1697" s="414"/>
      <c r="W1697" s="414"/>
      <c r="X1697" s="414"/>
      <c r="Y1697" s="414"/>
      <c r="Z1697" s="414"/>
      <c r="AA1697" s="414"/>
      <c r="AB1697" s="414"/>
      <c r="AC1697" s="275"/>
      <c r="AD1697" s="275"/>
      <c r="AE1697" s="275"/>
      <c r="AF1697" s="275"/>
      <c r="AG1697" s="275"/>
      <c r="AH1697" s="275"/>
      <c r="AI1697" s="275"/>
      <c r="AJ1697" s="275"/>
      <c r="AK1697" s="275"/>
      <c r="AL1697" s="275"/>
    </row>
    <row r="1698" spans="1:38" s="329" customFormat="1" ht="15" customHeight="1">
      <c r="A1698" s="284" t="str">
        <f>IF('Data invoice'!J1814=0,"",'Data invoice'!K1814)</f>
        <v/>
      </c>
      <c r="B1698" s="284" t="str">
        <f>IF('Data invoice'!K1814=0,"",'Data invoice'!L1814)</f>
        <v/>
      </c>
      <c r="C1698" s="284" t="str">
        <f>IF('Data invoice'!L1814=0,"",'Data invoice'!M1814)</f>
        <v/>
      </c>
      <c r="D1698" s="284" t="str">
        <f>IF('Data invoice'!M1814=0,"",'Data invoice'!N1814)</f>
        <v/>
      </c>
      <c r="E1698" s="284" t="str">
        <f>IF('Data invoice'!N1814=0,"",'Data invoice'!O1814)</f>
        <v/>
      </c>
      <c r="F1698" s="284" t="str">
        <f>IF('Data invoice'!O1814=0,"",'Data invoice'!P1814)</f>
        <v/>
      </c>
      <c r="G1698" s="284" t="str">
        <f>IF('Data invoice'!P1814=0,"",'Data invoice'!Q1814)</f>
        <v/>
      </c>
      <c r="H1698" s="284" t="str">
        <f>IF('Data invoice'!Q1814=0,"",'Data invoice'!R1814)</f>
        <v/>
      </c>
      <c r="I1698" s="320" t="str">
        <f>IF('Data invoice'!R1814=0,"",'Data invoice'!S1814)</f>
        <v/>
      </c>
      <c r="J1698" s="367" t="str">
        <f>IF('Data invoice'!S1814=0,"",'Data invoice'!T1814)</f>
        <v/>
      </c>
      <c r="L1698" s="414"/>
      <c r="M1698" s="275"/>
      <c r="N1698" s="275"/>
      <c r="O1698" s="414"/>
      <c r="P1698" s="414"/>
      <c r="Q1698" s="414"/>
      <c r="R1698" s="414"/>
      <c r="S1698" s="414"/>
      <c r="T1698" s="414"/>
      <c r="U1698" s="414"/>
      <c r="V1698" s="414"/>
      <c r="W1698" s="414"/>
      <c r="X1698" s="414"/>
      <c r="Y1698" s="414"/>
      <c r="Z1698" s="414"/>
      <c r="AA1698" s="414"/>
      <c r="AB1698" s="414"/>
      <c r="AC1698" s="275"/>
      <c r="AD1698" s="275"/>
      <c r="AE1698" s="275"/>
      <c r="AF1698" s="275"/>
      <c r="AG1698" s="275"/>
      <c r="AH1698" s="275"/>
      <c r="AI1698" s="275"/>
      <c r="AJ1698" s="275"/>
      <c r="AK1698" s="275"/>
      <c r="AL1698" s="275"/>
    </row>
    <row r="1699" spans="1:38" s="329" customFormat="1" ht="15" customHeight="1">
      <c r="A1699" s="284" t="str">
        <f>IF('Data invoice'!J1815=0,"",'Data invoice'!K1815)</f>
        <v/>
      </c>
      <c r="B1699" s="284" t="str">
        <f>IF('Data invoice'!K1815=0,"",'Data invoice'!L1815)</f>
        <v/>
      </c>
      <c r="C1699" s="284" t="str">
        <f>IF('Data invoice'!L1815=0,"",'Data invoice'!M1815)</f>
        <v/>
      </c>
      <c r="D1699" s="284" t="str">
        <f>IF('Data invoice'!M1815=0,"",'Data invoice'!N1815)</f>
        <v/>
      </c>
      <c r="E1699" s="284" t="str">
        <f>IF('Data invoice'!N1815=0,"",'Data invoice'!O1815)</f>
        <v/>
      </c>
      <c r="F1699" s="284" t="str">
        <f>IF('Data invoice'!O1815=0,"",'Data invoice'!P1815)</f>
        <v/>
      </c>
      <c r="G1699" s="284" t="str">
        <f>IF('Data invoice'!P1815=0,"",'Data invoice'!Q1815)</f>
        <v/>
      </c>
      <c r="H1699" s="284" t="str">
        <f>IF('Data invoice'!Q1815=0,"",'Data invoice'!R1815)</f>
        <v/>
      </c>
      <c r="I1699" s="320" t="str">
        <f>IF('Data invoice'!R1815=0,"",'Data invoice'!S1815)</f>
        <v/>
      </c>
      <c r="J1699" s="367" t="str">
        <f>IF('Data invoice'!S1815=0,"",'Data invoice'!T1815)</f>
        <v/>
      </c>
      <c r="L1699" s="414"/>
      <c r="M1699" s="275"/>
      <c r="N1699" s="275"/>
      <c r="O1699" s="414"/>
      <c r="P1699" s="414"/>
      <c r="Q1699" s="414"/>
      <c r="R1699" s="414"/>
      <c r="S1699" s="414"/>
      <c r="T1699" s="414"/>
      <c r="U1699" s="414"/>
      <c r="V1699" s="414"/>
      <c r="W1699" s="414"/>
      <c r="X1699" s="414"/>
      <c r="Y1699" s="414"/>
      <c r="Z1699" s="414"/>
      <c r="AA1699" s="414"/>
      <c r="AB1699" s="414"/>
      <c r="AC1699" s="275"/>
      <c r="AD1699" s="275"/>
      <c r="AE1699" s="275"/>
      <c r="AF1699" s="275"/>
      <c r="AG1699" s="275"/>
      <c r="AH1699" s="275"/>
      <c r="AI1699" s="275"/>
      <c r="AJ1699" s="275"/>
      <c r="AK1699" s="275"/>
      <c r="AL1699" s="275"/>
    </row>
    <row r="1700" spans="1:38" s="329" customFormat="1" ht="15" customHeight="1">
      <c r="A1700" s="284" t="str">
        <f>IF('Data invoice'!J1816=0,"",'Data invoice'!K1816)</f>
        <v/>
      </c>
      <c r="B1700" s="284" t="str">
        <f>IF('Data invoice'!K1816=0,"",'Data invoice'!L1816)</f>
        <v/>
      </c>
      <c r="C1700" s="284" t="str">
        <f>IF('Data invoice'!L1816=0,"",'Data invoice'!M1816)</f>
        <v/>
      </c>
      <c r="D1700" s="284" t="str">
        <f>IF('Data invoice'!M1816=0,"",'Data invoice'!N1816)</f>
        <v/>
      </c>
      <c r="E1700" s="284" t="str">
        <f>IF('Data invoice'!N1816=0,"",'Data invoice'!O1816)</f>
        <v/>
      </c>
      <c r="F1700" s="284" t="str">
        <f>IF('Data invoice'!O1816=0,"",'Data invoice'!P1816)</f>
        <v/>
      </c>
      <c r="G1700" s="284" t="str">
        <f>IF('Data invoice'!P1816=0,"",'Data invoice'!Q1816)</f>
        <v/>
      </c>
      <c r="H1700" s="284" t="str">
        <f>IF('Data invoice'!Q1816=0,"",'Data invoice'!R1816)</f>
        <v/>
      </c>
      <c r="I1700" s="320" t="str">
        <f>IF('Data invoice'!R1816=0,"",'Data invoice'!S1816)</f>
        <v/>
      </c>
      <c r="J1700" s="367" t="str">
        <f>IF('Data invoice'!S1816=0,"",'Data invoice'!T1816)</f>
        <v/>
      </c>
      <c r="L1700" s="414"/>
      <c r="M1700" s="275"/>
      <c r="N1700" s="275"/>
      <c r="O1700" s="414"/>
      <c r="P1700" s="414"/>
      <c r="Q1700" s="414"/>
      <c r="R1700" s="414"/>
      <c r="S1700" s="414"/>
      <c r="T1700" s="414"/>
      <c r="U1700" s="414"/>
      <c r="V1700" s="414"/>
      <c r="W1700" s="414"/>
      <c r="X1700" s="414"/>
      <c r="Y1700" s="414"/>
      <c r="Z1700" s="414"/>
      <c r="AA1700" s="414"/>
      <c r="AB1700" s="414"/>
      <c r="AC1700" s="275"/>
      <c r="AD1700" s="275"/>
      <c r="AE1700" s="275"/>
      <c r="AF1700" s="275"/>
      <c r="AG1700" s="275"/>
      <c r="AH1700" s="275"/>
      <c r="AI1700" s="275"/>
      <c r="AJ1700" s="275"/>
      <c r="AK1700" s="275"/>
      <c r="AL1700" s="275"/>
    </row>
    <row r="1701" spans="1:38" s="329" customFormat="1" ht="15" customHeight="1">
      <c r="A1701" s="284" t="str">
        <f>IF('Data invoice'!J1817=0,"",'Data invoice'!K1817)</f>
        <v/>
      </c>
      <c r="B1701" s="284" t="str">
        <f>IF('Data invoice'!K1817=0,"",'Data invoice'!L1817)</f>
        <v/>
      </c>
      <c r="C1701" s="284" t="str">
        <f>IF('Data invoice'!L1817=0,"",'Data invoice'!M1817)</f>
        <v/>
      </c>
      <c r="D1701" s="284" t="str">
        <f>IF('Data invoice'!M1817=0,"",'Data invoice'!N1817)</f>
        <v/>
      </c>
      <c r="E1701" s="284" t="str">
        <f>IF('Data invoice'!N1817=0,"",'Data invoice'!O1817)</f>
        <v/>
      </c>
      <c r="F1701" s="284" t="str">
        <f>IF('Data invoice'!O1817=0,"",'Data invoice'!P1817)</f>
        <v/>
      </c>
      <c r="G1701" s="284" t="str">
        <f>IF('Data invoice'!P1817=0,"",'Data invoice'!Q1817)</f>
        <v/>
      </c>
      <c r="H1701" s="284" t="str">
        <f>IF('Data invoice'!Q1817=0,"",'Data invoice'!R1817)</f>
        <v/>
      </c>
      <c r="I1701" s="320" t="str">
        <f>IF('Data invoice'!R1817=0,"",'Data invoice'!S1817)</f>
        <v/>
      </c>
      <c r="J1701" s="367" t="str">
        <f>IF('Data invoice'!S1817=0,"",'Data invoice'!T1817)</f>
        <v/>
      </c>
      <c r="L1701" s="414"/>
      <c r="M1701" s="275"/>
      <c r="N1701" s="275"/>
      <c r="O1701" s="414"/>
      <c r="P1701" s="414"/>
      <c r="Q1701" s="414"/>
      <c r="R1701" s="414"/>
      <c r="S1701" s="414"/>
      <c r="T1701" s="414"/>
      <c r="U1701" s="414"/>
      <c r="V1701" s="414"/>
      <c r="W1701" s="414"/>
      <c r="X1701" s="414"/>
      <c r="Y1701" s="414"/>
      <c r="Z1701" s="414"/>
      <c r="AA1701" s="414"/>
      <c r="AB1701" s="414"/>
      <c r="AC1701" s="275"/>
      <c r="AD1701" s="275"/>
      <c r="AE1701" s="275"/>
      <c r="AF1701" s="275"/>
      <c r="AG1701" s="275"/>
      <c r="AH1701" s="275"/>
      <c r="AI1701" s="275"/>
      <c r="AJ1701" s="275"/>
      <c r="AK1701" s="275"/>
      <c r="AL1701" s="275"/>
    </row>
    <row r="1702" spans="1:38" s="329" customFormat="1" ht="15" customHeight="1">
      <c r="A1702" s="284" t="str">
        <f>IF('Data invoice'!J1818=0,"",'Data invoice'!K1818)</f>
        <v/>
      </c>
      <c r="B1702" s="284" t="str">
        <f>IF('Data invoice'!K1818=0,"",'Data invoice'!L1818)</f>
        <v/>
      </c>
      <c r="C1702" s="284" t="str">
        <f>IF('Data invoice'!L1818=0,"",'Data invoice'!M1818)</f>
        <v/>
      </c>
      <c r="D1702" s="284" t="str">
        <f>IF('Data invoice'!M1818=0,"",'Data invoice'!N1818)</f>
        <v/>
      </c>
      <c r="E1702" s="284" t="str">
        <f>IF('Data invoice'!N1818=0,"",'Data invoice'!O1818)</f>
        <v/>
      </c>
      <c r="F1702" s="284" t="str">
        <f>IF('Data invoice'!O1818=0,"",'Data invoice'!P1818)</f>
        <v/>
      </c>
      <c r="G1702" s="284" t="str">
        <f>IF('Data invoice'!P1818=0,"",'Data invoice'!Q1818)</f>
        <v/>
      </c>
      <c r="H1702" s="284" t="str">
        <f>IF('Data invoice'!Q1818=0,"",'Data invoice'!R1818)</f>
        <v/>
      </c>
      <c r="I1702" s="320" t="str">
        <f>IF('Data invoice'!R1818=0,"",'Data invoice'!S1818)</f>
        <v/>
      </c>
      <c r="J1702" s="367" t="str">
        <f>IF('Data invoice'!S1818=0,"",'Data invoice'!T1818)</f>
        <v/>
      </c>
      <c r="L1702" s="414"/>
      <c r="M1702" s="275"/>
      <c r="N1702" s="275"/>
      <c r="O1702" s="414"/>
      <c r="P1702" s="414"/>
      <c r="Q1702" s="414"/>
      <c r="R1702" s="414"/>
      <c r="S1702" s="414"/>
      <c r="T1702" s="414"/>
      <c r="U1702" s="414"/>
      <c r="V1702" s="414"/>
      <c r="W1702" s="414"/>
      <c r="X1702" s="414"/>
      <c r="Y1702" s="414"/>
      <c r="Z1702" s="414"/>
      <c r="AA1702" s="414"/>
      <c r="AB1702" s="414"/>
      <c r="AC1702" s="275"/>
      <c r="AD1702" s="275"/>
      <c r="AE1702" s="275"/>
      <c r="AF1702" s="275"/>
      <c r="AG1702" s="275"/>
      <c r="AH1702" s="275"/>
      <c r="AI1702" s="275"/>
      <c r="AJ1702" s="275"/>
      <c r="AK1702" s="275"/>
      <c r="AL1702" s="275"/>
    </row>
    <row r="1703" spans="1:38" s="329" customFormat="1" ht="15" customHeight="1">
      <c r="A1703" s="284" t="str">
        <f>IF('Data invoice'!J1819=0,"",'Data invoice'!K1819)</f>
        <v/>
      </c>
      <c r="B1703" s="284" t="str">
        <f>IF('Data invoice'!K1819=0,"",'Data invoice'!L1819)</f>
        <v/>
      </c>
      <c r="C1703" s="284" t="str">
        <f>IF('Data invoice'!L1819=0,"",'Data invoice'!M1819)</f>
        <v/>
      </c>
      <c r="D1703" s="284" t="str">
        <f>IF('Data invoice'!M1819=0,"",'Data invoice'!N1819)</f>
        <v/>
      </c>
      <c r="E1703" s="284" t="str">
        <f>IF('Data invoice'!N1819=0,"",'Data invoice'!O1819)</f>
        <v/>
      </c>
      <c r="F1703" s="284" t="str">
        <f>IF('Data invoice'!O1819=0,"",'Data invoice'!P1819)</f>
        <v/>
      </c>
      <c r="G1703" s="284" t="str">
        <f>IF('Data invoice'!P1819=0,"",'Data invoice'!Q1819)</f>
        <v/>
      </c>
      <c r="H1703" s="284" t="str">
        <f>IF('Data invoice'!Q1819=0,"",'Data invoice'!R1819)</f>
        <v/>
      </c>
      <c r="I1703" s="320" t="str">
        <f>IF('Data invoice'!R1819=0,"",'Data invoice'!S1819)</f>
        <v/>
      </c>
      <c r="J1703" s="367" t="str">
        <f>IF('Data invoice'!S1819=0,"",'Data invoice'!T1819)</f>
        <v/>
      </c>
      <c r="L1703" s="414"/>
      <c r="M1703" s="275"/>
      <c r="N1703" s="275"/>
      <c r="O1703" s="414"/>
      <c r="P1703" s="414"/>
      <c r="Q1703" s="414"/>
      <c r="R1703" s="414"/>
      <c r="S1703" s="414"/>
      <c r="T1703" s="414"/>
      <c r="U1703" s="414"/>
      <c r="V1703" s="414"/>
      <c r="W1703" s="414"/>
      <c r="X1703" s="414"/>
      <c r="Y1703" s="414"/>
      <c r="Z1703" s="414"/>
      <c r="AA1703" s="414"/>
      <c r="AB1703" s="414"/>
      <c r="AC1703" s="275"/>
      <c r="AD1703" s="275"/>
      <c r="AE1703" s="275"/>
      <c r="AF1703" s="275"/>
      <c r="AG1703" s="275"/>
      <c r="AH1703" s="275"/>
      <c r="AI1703" s="275"/>
      <c r="AJ1703" s="275"/>
      <c r="AK1703" s="275"/>
      <c r="AL1703" s="275"/>
    </row>
    <row r="1704" spans="1:38" s="329" customFormat="1" ht="15" customHeight="1">
      <c r="A1704" s="284" t="str">
        <f>IF('Data invoice'!J1820=0,"",'Data invoice'!K1820)</f>
        <v/>
      </c>
      <c r="B1704" s="284" t="str">
        <f>IF('Data invoice'!K1820=0,"",'Data invoice'!L1820)</f>
        <v/>
      </c>
      <c r="C1704" s="284" t="str">
        <f>IF('Data invoice'!L1820=0,"",'Data invoice'!M1820)</f>
        <v/>
      </c>
      <c r="D1704" s="284" t="str">
        <f>IF('Data invoice'!M1820=0,"",'Data invoice'!N1820)</f>
        <v/>
      </c>
      <c r="E1704" s="284" t="str">
        <f>IF('Data invoice'!N1820=0,"",'Data invoice'!O1820)</f>
        <v/>
      </c>
      <c r="F1704" s="284" t="str">
        <f>IF('Data invoice'!O1820=0,"",'Data invoice'!P1820)</f>
        <v/>
      </c>
      <c r="G1704" s="284" t="str">
        <f>IF('Data invoice'!P1820=0,"",'Data invoice'!Q1820)</f>
        <v/>
      </c>
      <c r="H1704" s="284" t="str">
        <f>IF('Data invoice'!Q1820=0,"",'Data invoice'!R1820)</f>
        <v/>
      </c>
      <c r="I1704" s="320" t="str">
        <f>IF('Data invoice'!R1820=0,"",'Data invoice'!S1820)</f>
        <v/>
      </c>
      <c r="J1704" s="367" t="str">
        <f>IF('Data invoice'!S1820=0,"",'Data invoice'!T1820)</f>
        <v/>
      </c>
      <c r="L1704" s="414"/>
      <c r="M1704" s="275"/>
      <c r="N1704" s="275"/>
      <c r="O1704" s="414"/>
      <c r="P1704" s="414"/>
      <c r="Q1704" s="414"/>
      <c r="R1704" s="414"/>
      <c r="S1704" s="414"/>
      <c r="T1704" s="414"/>
      <c r="U1704" s="414"/>
      <c r="V1704" s="414"/>
      <c r="W1704" s="414"/>
      <c r="X1704" s="414"/>
      <c r="Y1704" s="414"/>
      <c r="Z1704" s="414"/>
      <c r="AA1704" s="414"/>
      <c r="AB1704" s="414"/>
      <c r="AC1704" s="275"/>
      <c r="AD1704" s="275"/>
      <c r="AE1704" s="275"/>
      <c r="AF1704" s="275"/>
      <c r="AG1704" s="275"/>
      <c r="AH1704" s="275"/>
      <c r="AI1704" s="275"/>
      <c r="AJ1704" s="275"/>
      <c r="AK1704" s="275"/>
      <c r="AL1704" s="275"/>
    </row>
    <row r="1705" spans="1:38" s="329" customFormat="1" ht="15" customHeight="1">
      <c r="A1705" s="284" t="str">
        <f>IF('Data invoice'!J1821=0,"",'Data invoice'!K1821)</f>
        <v/>
      </c>
      <c r="B1705" s="284" t="str">
        <f>IF('Data invoice'!K1821=0,"",'Data invoice'!L1821)</f>
        <v/>
      </c>
      <c r="C1705" s="284" t="str">
        <f>IF('Data invoice'!L1821=0,"",'Data invoice'!M1821)</f>
        <v/>
      </c>
      <c r="D1705" s="284" t="str">
        <f>IF('Data invoice'!M1821=0,"",'Data invoice'!N1821)</f>
        <v/>
      </c>
      <c r="E1705" s="284" t="str">
        <f>IF('Data invoice'!N1821=0,"",'Data invoice'!O1821)</f>
        <v/>
      </c>
      <c r="F1705" s="284" t="str">
        <f>IF('Data invoice'!O1821=0,"",'Data invoice'!P1821)</f>
        <v/>
      </c>
      <c r="G1705" s="284" t="str">
        <f>IF('Data invoice'!P1821=0,"",'Data invoice'!Q1821)</f>
        <v/>
      </c>
      <c r="H1705" s="284" t="str">
        <f>IF('Data invoice'!Q1821=0,"",'Data invoice'!R1821)</f>
        <v/>
      </c>
      <c r="I1705" s="320" t="str">
        <f>IF('Data invoice'!R1821=0,"",'Data invoice'!S1821)</f>
        <v/>
      </c>
      <c r="J1705" s="367" t="str">
        <f>IF('Data invoice'!S1821=0,"",'Data invoice'!T1821)</f>
        <v/>
      </c>
      <c r="L1705" s="414"/>
      <c r="M1705" s="275"/>
      <c r="N1705" s="275"/>
      <c r="O1705" s="414"/>
      <c r="P1705" s="414"/>
      <c r="Q1705" s="414"/>
      <c r="R1705" s="414"/>
      <c r="S1705" s="414"/>
      <c r="T1705" s="414"/>
      <c r="U1705" s="414"/>
      <c r="V1705" s="414"/>
      <c r="W1705" s="414"/>
      <c r="X1705" s="414"/>
      <c r="Y1705" s="414"/>
      <c r="Z1705" s="414"/>
      <c r="AA1705" s="414"/>
      <c r="AB1705" s="414"/>
      <c r="AC1705" s="275"/>
      <c r="AD1705" s="275"/>
      <c r="AE1705" s="275"/>
      <c r="AF1705" s="275"/>
      <c r="AG1705" s="275"/>
      <c r="AH1705" s="275"/>
      <c r="AI1705" s="275"/>
      <c r="AJ1705" s="275"/>
      <c r="AK1705" s="275"/>
      <c r="AL1705" s="275"/>
    </row>
    <row r="1706" spans="1:38" s="329" customFormat="1" ht="15" customHeight="1">
      <c r="A1706" s="284" t="str">
        <f>IF('Data invoice'!J1822=0,"",'Data invoice'!K1822)</f>
        <v/>
      </c>
      <c r="B1706" s="284" t="str">
        <f>IF('Data invoice'!K1822=0,"",'Data invoice'!L1822)</f>
        <v/>
      </c>
      <c r="C1706" s="284" t="str">
        <f>IF('Data invoice'!L1822=0,"",'Data invoice'!M1822)</f>
        <v/>
      </c>
      <c r="D1706" s="284" t="str">
        <f>IF('Data invoice'!M1822=0,"",'Data invoice'!N1822)</f>
        <v/>
      </c>
      <c r="E1706" s="284" t="str">
        <f>IF('Data invoice'!N1822=0,"",'Data invoice'!O1822)</f>
        <v/>
      </c>
      <c r="F1706" s="284" t="str">
        <f>IF('Data invoice'!O1822=0,"",'Data invoice'!P1822)</f>
        <v/>
      </c>
      <c r="G1706" s="284" t="str">
        <f>IF('Data invoice'!P1822=0,"",'Data invoice'!Q1822)</f>
        <v/>
      </c>
      <c r="H1706" s="284" t="str">
        <f>IF('Data invoice'!Q1822=0,"",'Data invoice'!R1822)</f>
        <v/>
      </c>
      <c r="I1706" s="320" t="str">
        <f>IF('Data invoice'!R1822=0,"",'Data invoice'!S1822)</f>
        <v/>
      </c>
      <c r="J1706" s="367" t="str">
        <f>IF('Data invoice'!S1822=0,"",'Data invoice'!T1822)</f>
        <v/>
      </c>
      <c r="L1706" s="414"/>
      <c r="M1706" s="275"/>
      <c r="N1706" s="275"/>
      <c r="O1706" s="414"/>
      <c r="P1706" s="414"/>
      <c r="Q1706" s="414"/>
      <c r="R1706" s="414"/>
      <c r="S1706" s="414"/>
      <c r="T1706" s="414"/>
      <c r="U1706" s="414"/>
      <c r="V1706" s="414"/>
      <c r="W1706" s="414"/>
      <c r="X1706" s="414"/>
      <c r="Y1706" s="414"/>
      <c r="Z1706" s="414"/>
      <c r="AA1706" s="414"/>
      <c r="AB1706" s="414"/>
      <c r="AC1706" s="275"/>
      <c r="AD1706" s="275"/>
      <c r="AE1706" s="275"/>
      <c r="AF1706" s="275"/>
      <c r="AG1706" s="275"/>
      <c r="AH1706" s="275"/>
      <c r="AI1706" s="275"/>
      <c r="AJ1706" s="275"/>
      <c r="AK1706" s="275"/>
      <c r="AL1706" s="275"/>
    </row>
    <row r="1707" spans="1:38" s="329" customFormat="1" ht="15" customHeight="1">
      <c r="A1707" s="284" t="str">
        <f>IF('Data invoice'!J1823=0,"",'Data invoice'!K1823)</f>
        <v/>
      </c>
      <c r="B1707" s="284" t="str">
        <f>IF('Data invoice'!K1823=0,"",'Data invoice'!L1823)</f>
        <v/>
      </c>
      <c r="C1707" s="284" t="str">
        <f>IF('Data invoice'!L1823=0,"",'Data invoice'!M1823)</f>
        <v/>
      </c>
      <c r="D1707" s="284" t="str">
        <f>IF('Data invoice'!M1823=0,"",'Data invoice'!N1823)</f>
        <v/>
      </c>
      <c r="E1707" s="284" t="str">
        <f>IF('Data invoice'!N1823=0,"",'Data invoice'!O1823)</f>
        <v/>
      </c>
      <c r="F1707" s="284" t="str">
        <f>IF('Data invoice'!O1823=0,"",'Data invoice'!P1823)</f>
        <v/>
      </c>
      <c r="G1707" s="284" t="str">
        <f>IF('Data invoice'!P1823=0,"",'Data invoice'!Q1823)</f>
        <v/>
      </c>
      <c r="H1707" s="284" t="str">
        <f>IF('Data invoice'!Q1823=0,"",'Data invoice'!R1823)</f>
        <v/>
      </c>
      <c r="I1707" s="320" t="str">
        <f>IF('Data invoice'!R1823=0,"",'Data invoice'!S1823)</f>
        <v/>
      </c>
      <c r="J1707" s="367" t="str">
        <f>IF('Data invoice'!S1823=0,"",'Data invoice'!T1823)</f>
        <v/>
      </c>
      <c r="L1707" s="414"/>
      <c r="M1707" s="275"/>
      <c r="N1707" s="275"/>
      <c r="O1707" s="414"/>
      <c r="P1707" s="414"/>
      <c r="Q1707" s="414"/>
      <c r="R1707" s="414"/>
      <c r="S1707" s="414"/>
      <c r="T1707" s="414"/>
      <c r="U1707" s="414"/>
      <c r="V1707" s="414"/>
      <c r="W1707" s="414"/>
      <c r="X1707" s="414"/>
      <c r="Y1707" s="414"/>
      <c r="Z1707" s="414"/>
      <c r="AA1707" s="414"/>
      <c r="AB1707" s="414"/>
      <c r="AC1707" s="275"/>
      <c r="AD1707" s="275"/>
      <c r="AE1707" s="275"/>
      <c r="AF1707" s="275"/>
      <c r="AG1707" s="275"/>
      <c r="AH1707" s="275"/>
      <c r="AI1707" s="275"/>
      <c r="AJ1707" s="275"/>
      <c r="AK1707" s="275"/>
      <c r="AL1707" s="275"/>
    </row>
    <row r="1708" spans="1:38" s="329" customFormat="1" ht="15" customHeight="1">
      <c r="A1708" s="284" t="str">
        <f>IF('Data invoice'!J1824=0,"",'Data invoice'!K1824)</f>
        <v/>
      </c>
      <c r="B1708" s="284" t="str">
        <f>IF('Data invoice'!K1824=0,"",'Data invoice'!L1824)</f>
        <v/>
      </c>
      <c r="C1708" s="284" t="str">
        <f>IF('Data invoice'!L1824=0,"",'Data invoice'!M1824)</f>
        <v/>
      </c>
      <c r="D1708" s="284" t="str">
        <f>IF('Data invoice'!M1824=0,"",'Data invoice'!N1824)</f>
        <v/>
      </c>
      <c r="E1708" s="284" t="str">
        <f>IF('Data invoice'!N1824=0,"",'Data invoice'!O1824)</f>
        <v/>
      </c>
      <c r="F1708" s="284" t="str">
        <f>IF('Data invoice'!O1824=0,"",'Data invoice'!P1824)</f>
        <v/>
      </c>
      <c r="G1708" s="284" t="str">
        <f>IF('Data invoice'!P1824=0,"",'Data invoice'!Q1824)</f>
        <v/>
      </c>
      <c r="H1708" s="284" t="str">
        <f>IF('Data invoice'!Q1824=0,"",'Data invoice'!R1824)</f>
        <v/>
      </c>
      <c r="I1708" s="320" t="str">
        <f>IF('Data invoice'!R1824=0,"",'Data invoice'!S1824)</f>
        <v/>
      </c>
      <c r="J1708" s="367" t="str">
        <f>IF('Data invoice'!S1824=0,"",'Data invoice'!T1824)</f>
        <v/>
      </c>
      <c r="L1708" s="414"/>
      <c r="M1708" s="275"/>
      <c r="N1708" s="275"/>
      <c r="O1708" s="414"/>
      <c r="P1708" s="414"/>
      <c r="Q1708" s="414"/>
      <c r="R1708" s="414"/>
      <c r="S1708" s="414"/>
      <c r="T1708" s="414"/>
      <c r="U1708" s="414"/>
      <c r="V1708" s="414"/>
      <c r="W1708" s="414"/>
      <c r="X1708" s="414"/>
      <c r="Y1708" s="414"/>
      <c r="Z1708" s="414"/>
      <c r="AA1708" s="414"/>
      <c r="AB1708" s="414"/>
      <c r="AC1708" s="275"/>
      <c r="AD1708" s="275"/>
      <c r="AE1708" s="275"/>
      <c r="AF1708" s="275"/>
      <c r="AG1708" s="275"/>
      <c r="AH1708" s="275"/>
      <c r="AI1708" s="275"/>
      <c r="AJ1708" s="275"/>
      <c r="AK1708" s="275"/>
      <c r="AL1708" s="275"/>
    </row>
    <row r="1709" spans="1:38" s="329" customFormat="1" ht="15" customHeight="1">
      <c r="A1709" s="284" t="str">
        <f>IF('Data invoice'!J1825=0,"",'Data invoice'!K1825)</f>
        <v/>
      </c>
      <c r="B1709" s="284" t="str">
        <f>IF('Data invoice'!K1825=0,"",'Data invoice'!L1825)</f>
        <v/>
      </c>
      <c r="C1709" s="284" t="str">
        <f>IF('Data invoice'!L1825=0,"",'Data invoice'!M1825)</f>
        <v/>
      </c>
      <c r="D1709" s="284" t="str">
        <f>IF('Data invoice'!M1825=0,"",'Data invoice'!N1825)</f>
        <v/>
      </c>
      <c r="E1709" s="284" t="str">
        <f>IF('Data invoice'!N1825=0,"",'Data invoice'!O1825)</f>
        <v/>
      </c>
      <c r="F1709" s="284" t="str">
        <f>IF('Data invoice'!O1825=0,"",'Data invoice'!P1825)</f>
        <v/>
      </c>
      <c r="G1709" s="284" t="str">
        <f>IF('Data invoice'!P1825=0,"",'Data invoice'!Q1825)</f>
        <v/>
      </c>
      <c r="H1709" s="284" t="str">
        <f>IF('Data invoice'!Q1825=0,"",'Data invoice'!R1825)</f>
        <v/>
      </c>
      <c r="I1709" s="320" t="str">
        <f>IF('Data invoice'!R1825=0,"",'Data invoice'!S1825)</f>
        <v/>
      </c>
      <c r="J1709" s="367" t="str">
        <f>IF('Data invoice'!S1825=0,"",'Data invoice'!T1825)</f>
        <v/>
      </c>
      <c r="L1709" s="414"/>
      <c r="M1709" s="275"/>
      <c r="N1709" s="275"/>
      <c r="O1709" s="414"/>
      <c r="P1709" s="414"/>
      <c r="Q1709" s="414"/>
      <c r="R1709" s="414"/>
      <c r="S1709" s="414"/>
      <c r="T1709" s="414"/>
      <c r="U1709" s="414"/>
      <c r="V1709" s="414"/>
      <c r="W1709" s="414"/>
      <c r="X1709" s="414"/>
      <c r="Y1709" s="414"/>
      <c r="Z1709" s="414"/>
      <c r="AA1709" s="414"/>
      <c r="AB1709" s="414"/>
      <c r="AC1709" s="275"/>
      <c r="AD1709" s="275"/>
      <c r="AE1709" s="275"/>
      <c r="AF1709" s="275"/>
      <c r="AG1709" s="275"/>
      <c r="AH1709" s="275"/>
      <c r="AI1709" s="275"/>
      <c r="AJ1709" s="275"/>
      <c r="AK1709" s="275"/>
      <c r="AL1709" s="275"/>
    </row>
    <row r="1710" spans="1:38" s="329" customFormat="1" ht="15" customHeight="1">
      <c r="A1710" s="284" t="str">
        <f>IF('Data invoice'!J1826=0,"",'Data invoice'!K1826)</f>
        <v/>
      </c>
      <c r="B1710" s="284" t="str">
        <f>IF('Data invoice'!K1826=0,"",'Data invoice'!L1826)</f>
        <v/>
      </c>
      <c r="C1710" s="284" t="str">
        <f>IF('Data invoice'!L1826=0,"",'Data invoice'!M1826)</f>
        <v/>
      </c>
      <c r="D1710" s="284" t="str">
        <f>IF('Data invoice'!M1826=0,"",'Data invoice'!N1826)</f>
        <v/>
      </c>
      <c r="E1710" s="284" t="str">
        <f>IF('Data invoice'!N1826=0,"",'Data invoice'!O1826)</f>
        <v/>
      </c>
      <c r="F1710" s="284" t="str">
        <f>IF('Data invoice'!O1826=0,"",'Data invoice'!P1826)</f>
        <v/>
      </c>
      <c r="G1710" s="284" t="str">
        <f>IF('Data invoice'!P1826=0,"",'Data invoice'!Q1826)</f>
        <v/>
      </c>
      <c r="H1710" s="284" t="str">
        <f>IF('Data invoice'!Q1826=0,"",'Data invoice'!R1826)</f>
        <v/>
      </c>
      <c r="I1710" s="320" t="str">
        <f>IF('Data invoice'!R1826=0,"",'Data invoice'!S1826)</f>
        <v/>
      </c>
      <c r="J1710" s="367" t="str">
        <f>IF('Data invoice'!S1826=0,"",'Data invoice'!T1826)</f>
        <v/>
      </c>
      <c r="L1710" s="414"/>
      <c r="M1710" s="275"/>
      <c r="N1710" s="275"/>
      <c r="O1710" s="414"/>
      <c r="P1710" s="414"/>
      <c r="Q1710" s="414"/>
      <c r="R1710" s="414"/>
      <c r="S1710" s="414"/>
      <c r="T1710" s="414"/>
      <c r="U1710" s="414"/>
      <c r="V1710" s="414"/>
      <c r="W1710" s="414"/>
      <c r="X1710" s="414"/>
      <c r="Y1710" s="414"/>
      <c r="Z1710" s="414"/>
      <c r="AA1710" s="414"/>
      <c r="AB1710" s="414"/>
      <c r="AC1710" s="275"/>
      <c r="AD1710" s="275"/>
      <c r="AE1710" s="275"/>
      <c r="AF1710" s="275"/>
      <c r="AG1710" s="275"/>
      <c r="AH1710" s="275"/>
      <c r="AI1710" s="275"/>
      <c r="AJ1710" s="275"/>
      <c r="AK1710" s="275"/>
      <c r="AL1710" s="275"/>
    </row>
    <row r="1711" spans="1:38" s="329" customFormat="1" ht="15" customHeight="1">
      <c r="A1711" s="284" t="str">
        <f>IF('Data invoice'!J1827=0,"",'Data invoice'!K1827)</f>
        <v/>
      </c>
      <c r="B1711" s="284" t="str">
        <f>IF('Data invoice'!K1827=0,"",'Data invoice'!L1827)</f>
        <v/>
      </c>
      <c r="C1711" s="284" t="str">
        <f>IF('Data invoice'!L1827=0,"",'Data invoice'!M1827)</f>
        <v/>
      </c>
      <c r="D1711" s="284" t="str">
        <f>IF('Data invoice'!M1827=0,"",'Data invoice'!N1827)</f>
        <v/>
      </c>
      <c r="E1711" s="284" t="str">
        <f>IF('Data invoice'!N1827=0,"",'Data invoice'!O1827)</f>
        <v/>
      </c>
      <c r="F1711" s="284" t="str">
        <f>IF('Data invoice'!O1827=0,"",'Data invoice'!P1827)</f>
        <v/>
      </c>
      <c r="G1711" s="284" t="str">
        <f>IF('Data invoice'!P1827=0,"",'Data invoice'!Q1827)</f>
        <v/>
      </c>
      <c r="H1711" s="284" t="str">
        <f>IF('Data invoice'!Q1827=0,"",'Data invoice'!R1827)</f>
        <v/>
      </c>
      <c r="I1711" s="320" t="str">
        <f>IF('Data invoice'!R1827=0,"",'Data invoice'!S1827)</f>
        <v/>
      </c>
      <c r="J1711" s="367" t="str">
        <f>IF('Data invoice'!S1827=0,"",'Data invoice'!T1827)</f>
        <v/>
      </c>
      <c r="L1711" s="414"/>
      <c r="M1711" s="275"/>
      <c r="N1711" s="275"/>
      <c r="O1711" s="414"/>
      <c r="P1711" s="414"/>
      <c r="Q1711" s="414"/>
      <c r="R1711" s="414"/>
      <c r="S1711" s="414"/>
      <c r="T1711" s="414"/>
      <c r="U1711" s="414"/>
      <c r="V1711" s="414"/>
      <c r="W1711" s="414"/>
      <c r="X1711" s="414"/>
      <c r="Y1711" s="414"/>
      <c r="Z1711" s="414"/>
      <c r="AA1711" s="414"/>
      <c r="AB1711" s="414"/>
      <c r="AC1711" s="275"/>
      <c r="AD1711" s="275"/>
      <c r="AE1711" s="275"/>
      <c r="AF1711" s="275"/>
      <c r="AG1711" s="275"/>
      <c r="AH1711" s="275"/>
      <c r="AI1711" s="275"/>
      <c r="AJ1711" s="275"/>
      <c r="AK1711" s="275"/>
      <c r="AL1711" s="275"/>
    </row>
    <row r="1712" spans="1:38" s="329" customFormat="1" ht="15" customHeight="1">
      <c r="A1712" s="284" t="str">
        <f>IF('Data invoice'!J1828=0,"",'Data invoice'!K1828)</f>
        <v/>
      </c>
      <c r="B1712" s="284" t="str">
        <f>IF('Data invoice'!K1828=0,"",'Data invoice'!L1828)</f>
        <v/>
      </c>
      <c r="C1712" s="284" t="str">
        <f>IF('Data invoice'!L1828=0,"",'Data invoice'!M1828)</f>
        <v/>
      </c>
      <c r="D1712" s="284" t="str">
        <f>IF('Data invoice'!M1828=0,"",'Data invoice'!N1828)</f>
        <v/>
      </c>
      <c r="E1712" s="284" t="str">
        <f>IF('Data invoice'!N1828=0,"",'Data invoice'!O1828)</f>
        <v/>
      </c>
      <c r="F1712" s="284" t="str">
        <f>IF('Data invoice'!O1828=0,"",'Data invoice'!P1828)</f>
        <v/>
      </c>
      <c r="G1712" s="284" t="str">
        <f>IF('Data invoice'!P1828=0,"",'Data invoice'!Q1828)</f>
        <v/>
      </c>
      <c r="H1712" s="284" t="str">
        <f>IF('Data invoice'!Q1828=0,"",'Data invoice'!R1828)</f>
        <v/>
      </c>
      <c r="I1712" s="320" t="str">
        <f>IF('Data invoice'!R1828=0,"",'Data invoice'!S1828)</f>
        <v/>
      </c>
      <c r="J1712" s="367" t="str">
        <f>IF('Data invoice'!S1828=0,"",'Data invoice'!T1828)</f>
        <v/>
      </c>
      <c r="L1712" s="414"/>
      <c r="M1712" s="275"/>
      <c r="N1712" s="275"/>
      <c r="O1712" s="414"/>
      <c r="P1712" s="414"/>
      <c r="Q1712" s="414"/>
      <c r="R1712" s="414"/>
      <c r="S1712" s="414"/>
      <c r="T1712" s="414"/>
      <c r="U1712" s="414"/>
      <c r="V1712" s="414"/>
      <c r="W1712" s="414"/>
      <c r="X1712" s="414"/>
      <c r="Y1712" s="414"/>
      <c r="Z1712" s="414"/>
      <c r="AA1712" s="414"/>
      <c r="AB1712" s="414"/>
      <c r="AC1712" s="275"/>
      <c r="AD1712" s="275"/>
      <c r="AE1712" s="275"/>
      <c r="AF1712" s="275"/>
      <c r="AG1712" s="275"/>
      <c r="AH1712" s="275"/>
      <c r="AI1712" s="275"/>
      <c r="AJ1712" s="275"/>
      <c r="AK1712" s="275"/>
      <c r="AL1712" s="275"/>
    </row>
    <row r="1713" spans="1:38" s="329" customFormat="1" ht="15" customHeight="1">
      <c r="A1713" s="284" t="str">
        <f>IF('Data invoice'!J1829=0,"",'Data invoice'!K1829)</f>
        <v/>
      </c>
      <c r="B1713" s="284" t="str">
        <f>IF('Data invoice'!K1829=0,"",'Data invoice'!L1829)</f>
        <v/>
      </c>
      <c r="C1713" s="284" t="str">
        <f>IF('Data invoice'!L1829=0,"",'Data invoice'!M1829)</f>
        <v/>
      </c>
      <c r="D1713" s="284" t="str">
        <f>IF('Data invoice'!M1829=0,"",'Data invoice'!N1829)</f>
        <v/>
      </c>
      <c r="E1713" s="284" t="str">
        <f>IF('Data invoice'!N1829=0,"",'Data invoice'!O1829)</f>
        <v/>
      </c>
      <c r="F1713" s="284" t="str">
        <f>IF('Data invoice'!O1829=0,"",'Data invoice'!P1829)</f>
        <v/>
      </c>
      <c r="G1713" s="284" t="str">
        <f>IF('Data invoice'!P1829=0,"",'Data invoice'!Q1829)</f>
        <v/>
      </c>
      <c r="H1713" s="284" t="str">
        <f>IF('Data invoice'!Q1829=0,"",'Data invoice'!R1829)</f>
        <v/>
      </c>
      <c r="I1713" s="320" t="str">
        <f>IF('Data invoice'!R1829=0,"",'Data invoice'!S1829)</f>
        <v/>
      </c>
      <c r="J1713" s="367" t="str">
        <f>IF('Data invoice'!S1829=0,"",'Data invoice'!T1829)</f>
        <v/>
      </c>
      <c r="L1713" s="414"/>
      <c r="M1713" s="275"/>
      <c r="N1713" s="275"/>
      <c r="O1713" s="414"/>
      <c r="P1713" s="414"/>
      <c r="Q1713" s="414"/>
      <c r="R1713" s="414"/>
      <c r="S1713" s="414"/>
      <c r="T1713" s="414"/>
      <c r="U1713" s="414"/>
      <c r="V1713" s="414"/>
      <c r="W1713" s="414"/>
      <c r="X1713" s="414"/>
      <c r="Y1713" s="414"/>
      <c r="Z1713" s="414"/>
      <c r="AA1713" s="414"/>
      <c r="AB1713" s="414"/>
      <c r="AC1713" s="275"/>
      <c r="AD1713" s="275"/>
      <c r="AE1713" s="275"/>
      <c r="AF1713" s="275"/>
      <c r="AG1713" s="275"/>
      <c r="AH1713" s="275"/>
      <c r="AI1713" s="275"/>
      <c r="AJ1713" s="275"/>
      <c r="AK1713" s="275"/>
      <c r="AL1713" s="275"/>
    </row>
    <row r="1714" spans="1:38" s="329" customFormat="1" ht="15" customHeight="1">
      <c r="A1714" s="284" t="str">
        <f>IF('Data invoice'!J1830=0,"",'Data invoice'!K1830)</f>
        <v/>
      </c>
      <c r="B1714" s="284" t="str">
        <f>IF('Data invoice'!K1830=0,"",'Data invoice'!L1830)</f>
        <v/>
      </c>
      <c r="C1714" s="284" t="str">
        <f>IF('Data invoice'!L1830=0,"",'Data invoice'!M1830)</f>
        <v/>
      </c>
      <c r="D1714" s="284" t="str">
        <f>IF('Data invoice'!M1830=0,"",'Data invoice'!N1830)</f>
        <v/>
      </c>
      <c r="E1714" s="284" t="str">
        <f>IF('Data invoice'!N1830=0,"",'Data invoice'!O1830)</f>
        <v/>
      </c>
      <c r="F1714" s="284" t="str">
        <f>IF('Data invoice'!O1830=0,"",'Data invoice'!P1830)</f>
        <v/>
      </c>
      <c r="G1714" s="284" t="str">
        <f>IF('Data invoice'!P1830=0,"",'Data invoice'!Q1830)</f>
        <v/>
      </c>
      <c r="H1714" s="284" t="str">
        <f>IF('Data invoice'!Q1830=0,"",'Data invoice'!R1830)</f>
        <v/>
      </c>
      <c r="I1714" s="320" t="str">
        <f>IF('Data invoice'!R1830=0,"",'Data invoice'!S1830)</f>
        <v/>
      </c>
      <c r="J1714" s="367" t="str">
        <f>IF('Data invoice'!S1830=0,"",'Data invoice'!T1830)</f>
        <v/>
      </c>
      <c r="L1714" s="414"/>
      <c r="M1714" s="275"/>
      <c r="N1714" s="275"/>
      <c r="O1714" s="414"/>
      <c r="P1714" s="414"/>
      <c r="Q1714" s="414"/>
      <c r="R1714" s="414"/>
      <c r="S1714" s="414"/>
      <c r="T1714" s="414"/>
      <c r="U1714" s="414"/>
      <c r="V1714" s="414"/>
      <c r="W1714" s="414"/>
      <c r="X1714" s="414"/>
      <c r="Y1714" s="414"/>
      <c r="Z1714" s="414"/>
      <c r="AA1714" s="414"/>
      <c r="AB1714" s="414"/>
      <c r="AC1714" s="275"/>
      <c r="AD1714" s="275"/>
      <c r="AE1714" s="275"/>
      <c r="AF1714" s="275"/>
      <c r="AG1714" s="275"/>
      <c r="AH1714" s="275"/>
      <c r="AI1714" s="275"/>
      <c r="AJ1714" s="275"/>
      <c r="AK1714" s="275"/>
      <c r="AL1714" s="275"/>
    </row>
    <row r="1715" spans="1:38" s="329" customFormat="1" ht="15" customHeight="1">
      <c r="A1715" s="284" t="str">
        <f>IF('Data invoice'!J1831=0,"",'Data invoice'!K1831)</f>
        <v/>
      </c>
      <c r="B1715" s="284" t="str">
        <f>IF('Data invoice'!K1831=0,"",'Data invoice'!L1831)</f>
        <v/>
      </c>
      <c r="C1715" s="284" t="str">
        <f>IF('Data invoice'!L1831=0,"",'Data invoice'!M1831)</f>
        <v/>
      </c>
      <c r="D1715" s="284" t="str">
        <f>IF('Data invoice'!M1831=0,"",'Data invoice'!N1831)</f>
        <v/>
      </c>
      <c r="E1715" s="284" t="str">
        <f>IF('Data invoice'!N1831=0,"",'Data invoice'!O1831)</f>
        <v/>
      </c>
      <c r="F1715" s="284" t="str">
        <f>IF('Data invoice'!O1831=0,"",'Data invoice'!P1831)</f>
        <v/>
      </c>
      <c r="G1715" s="284" t="str">
        <f>IF('Data invoice'!P1831=0,"",'Data invoice'!Q1831)</f>
        <v/>
      </c>
      <c r="H1715" s="284" t="str">
        <f>IF('Data invoice'!Q1831=0,"",'Data invoice'!R1831)</f>
        <v/>
      </c>
      <c r="I1715" s="320" t="str">
        <f>IF('Data invoice'!R1831=0,"",'Data invoice'!S1831)</f>
        <v/>
      </c>
      <c r="J1715" s="367" t="str">
        <f>IF('Data invoice'!S1831=0,"",'Data invoice'!T1831)</f>
        <v/>
      </c>
      <c r="L1715" s="414"/>
      <c r="M1715" s="275"/>
      <c r="N1715" s="275"/>
      <c r="O1715" s="414"/>
      <c r="P1715" s="414"/>
      <c r="Q1715" s="414"/>
      <c r="R1715" s="414"/>
      <c r="S1715" s="414"/>
      <c r="T1715" s="414"/>
      <c r="U1715" s="414"/>
      <c r="V1715" s="414"/>
      <c r="W1715" s="414"/>
      <c r="X1715" s="414"/>
      <c r="Y1715" s="414"/>
      <c r="Z1715" s="414"/>
      <c r="AA1715" s="414"/>
      <c r="AB1715" s="414"/>
      <c r="AC1715" s="275"/>
      <c r="AD1715" s="275"/>
      <c r="AE1715" s="275"/>
      <c r="AF1715" s="275"/>
      <c r="AG1715" s="275"/>
      <c r="AH1715" s="275"/>
      <c r="AI1715" s="275"/>
      <c r="AJ1715" s="275"/>
      <c r="AK1715" s="275"/>
      <c r="AL1715" s="275"/>
    </row>
    <row r="1716" spans="1:38" s="329" customFormat="1" ht="15" customHeight="1">
      <c r="A1716" s="284" t="str">
        <f>IF('Data invoice'!J1832=0,"",'Data invoice'!K1832)</f>
        <v/>
      </c>
      <c r="B1716" s="284" t="str">
        <f>IF('Data invoice'!K1832=0,"",'Data invoice'!L1832)</f>
        <v/>
      </c>
      <c r="C1716" s="284" t="str">
        <f>IF('Data invoice'!L1832=0,"",'Data invoice'!M1832)</f>
        <v/>
      </c>
      <c r="D1716" s="284" t="str">
        <f>IF('Data invoice'!M1832=0,"",'Data invoice'!N1832)</f>
        <v/>
      </c>
      <c r="E1716" s="284" t="str">
        <f>IF('Data invoice'!N1832=0,"",'Data invoice'!O1832)</f>
        <v/>
      </c>
      <c r="F1716" s="284" t="str">
        <f>IF('Data invoice'!O1832=0,"",'Data invoice'!P1832)</f>
        <v/>
      </c>
      <c r="G1716" s="284" t="str">
        <f>IF('Data invoice'!P1832=0,"",'Data invoice'!Q1832)</f>
        <v/>
      </c>
      <c r="H1716" s="284" t="str">
        <f>IF('Data invoice'!Q1832=0,"",'Data invoice'!R1832)</f>
        <v/>
      </c>
      <c r="I1716" s="320" t="str">
        <f>IF('Data invoice'!R1832=0,"",'Data invoice'!S1832)</f>
        <v/>
      </c>
      <c r="J1716" s="367" t="str">
        <f>IF('Data invoice'!S1832=0,"",'Data invoice'!T1832)</f>
        <v/>
      </c>
      <c r="L1716" s="414"/>
      <c r="M1716" s="275"/>
      <c r="N1716" s="275"/>
      <c r="O1716" s="414"/>
      <c r="P1716" s="414"/>
      <c r="Q1716" s="414"/>
      <c r="R1716" s="414"/>
      <c r="S1716" s="414"/>
      <c r="T1716" s="414"/>
      <c r="U1716" s="414"/>
      <c r="V1716" s="414"/>
      <c r="W1716" s="414"/>
      <c r="X1716" s="414"/>
      <c r="Y1716" s="414"/>
      <c r="Z1716" s="414"/>
      <c r="AA1716" s="414"/>
      <c r="AB1716" s="414"/>
      <c r="AC1716" s="275"/>
      <c r="AD1716" s="275"/>
      <c r="AE1716" s="275"/>
      <c r="AF1716" s="275"/>
      <c r="AG1716" s="275"/>
      <c r="AH1716" s="275"/>
      <c r="AI1716" s="275"/>
      <c r="AJ1716" s="275"/>
      <c r="AK1716" s="275"/>
      <c r="AL1716" s="275"/>
    </row>
    <row r="1717" spans="1:38" s="329" customFormat="1" ht="15" customHeight="1">
      <c r="A1717" s="284" t="str">
        <f>IF('Data invoice'!J1833=0,"",'Data invoice'!K1833)</f>
        <v/>
      </c>
      <c r="B1717" s="284" t="str">
        <f>IF('Data invoice'!K1833=0,"",'Data invoice'!L1833)</f>
        <v/>
      </c>
      <c r="C1717" s="284" t="str">
        <f>IF('Data invoice'!L1833=0,"",'Data invoice'!M1833)</f>
        <v/>
      </c>
      <c r="D1717" s="284" t="str">
        <f>IF('Data invoice'!M1833=0,"",'Data invoice'!N1833)</f>
        <v/>
      </c>
      <c r="E1717" s="284" t="str">
        <f>IF('Data invoice'!N1833=0,"",'Data invoice'!O1833)</f>
        <v/>
      </c>
      <c r="F1717" s="284" t="str">
        <f>IF('Data invoice'!O1833=0,"",'Data invoice'!P1833)</f>
        <v/>
      </c>
      <c r="G1717" s="284" t="str">
        <f>IF('Data invoice'!P1833=0,"",'Data invoice'!Q1833)</f>
        <v/>
      </c>
      <c r="H1717" s="284" t="str">
        <f>IF('Data invoice'!Q1833=0,"",'Data invoice'!R1833)</f>
        <v/>
      </c>
      <c r="I1717" s="320" t="str">
        <f>IF('Data invoice'!R1833=0,"",'Data invoice'!S1833)</f>
        <v/>
      </c>
      <c r="J1717" s="367" t="str">
        <f>IF('Data invoice'!S1833=0,"",'Data invoice'!T1833)</f>
        <v/>
      </c>
      <c r="L1717" s="414"/>
      <c r="M1717" s="275"/>
      <c r="N1717" s="275"/>
      <c r="O1717" s="414"/>
      <c r="P1717" s="414"/>
      <c r="Q1717" s="414"/>
      <c r="R1717" s="414"/>
      <c r="S1717" s="414"/>
      <c r="T1717" s="414"/>
      <c r="U1717" s="414"/>
      <c r="V1717" s="414"/>
      <c r="W1717" s="414"/>
      <c r="X1717" s="414"/>
      <c r="Y1717" s="414"/>
      <c r="Z1717" s="414"/>
      <c r="AA1717" s="414"/>
      <c r="AB1717" s="414"/>
      <c r="AC1717" s="275"/>
      <c r="AD1717" s="275"/>
      <c r="AE1717" s="275"/>
      <c r="AF1717" s="275"/>
      <c r="AG1717" s="275"/>
      <c r="AH1717" s="275"/>
      <c r="AI1717" s="275"/>
      <c r="AJ1717" s="275"/>
      <c r="AK1717" s="275"/>
      <c r="AL1717" s="275"/>
    </row>
    <row r="1718" spans="1:38" s="329" customFormat="1" ht="15" customHeight="1">
      <c r="A1718" s="284" t="str">
        <f>IF('Data invoice'!J1834=0,"",'Data invoice'!K1834)</f>
        <v/>
      </c>
      <c r="B1718" s="284" t="str">
        <f>IF('Data invoice'!K1834=0,"",'Data invoice'!L1834)</f>
        <v/>
      </c>
      <c r="C1718" s="284" t="str">
        <f>IF('Data invoice'!L1834=0,"",'Data invoice'!M1834)</f>
        <v/>
      </c>
      <c r="D1718" s="284" t="str">
        <f>IF('Data invoice'!M1834=0,"",'Data invoice'!N1834)</f>
        <v/>
      </c>
      <c r="E1718" s="284" t="str">
        <f>IF('Data invoice'!N1834=0,"",'Data invoice'!O1834)</f>
        <v/>
      </c>
      <c r="F1718" s="284" t="str">
        <f>IF('Data invoice'!O1834=0,"",'Data invoice'!P1834)</f>
        <v/>
      </c>
      <c r="G1718" s="284" t="str">
        <f>IF('Data invoice'!P1834=0,"",'Data invoice'!Q1834)</f>
        <v/>
      </c>
      <c r="H1718" s="284" t="str">
        <f>IF('Data invoice'!Q1834=0,"",'Data invoice'!R1834)</f>
        <v/>
      </c>
      <c r="I1718" s="320" t="str">
        <f>IF('Data invoice'!R1834=0,"",'Data invoice'!S1834)</f>
        <v/>
      </c>
      <c r="J1718" s="367" t="str">
        <f>IF('Data invoice'!S1834=0,"",'Data invoice'!T1834)</f>
        <v/>
      </c>
      <c r="L1718" s="414"/>
      <c r="M1718" s="275"/>
      <c r="N1718" s="275"/>
      <c r="O1718" s="414"/>
      <c r="P1718" s="414"/>
      <c r="Q1718" s="414"/>
      <c r="R1718" s="414"/>
      <c r="S1718" s="414"/>
      <c r="T1718" s="414"/>
      <c r="U1718" s="414"/>
      <c r="V1718" s="414"/>
      <c r="W1718" s="414"/>
      <c r="X1718" s="414"/>
      <c r="Y1718" s="414"/>
      <c r="Z1718" s="414"/>
      <c r="AA1718" s="414"/>
      <c r="AB1718" s="414"/>
      <c r="AC1718" s="275"/>
      <c r="AD1718" s="275"/>
      <c r="AE1718" s="275"/>
      <c r="AF1718" s="275"/>
      <c r="AG1718" s="275"/>
      <c r="AH1718" s="275"/>
      <c r="AI1718" s="275"/>
      <c r="AJ1718" s="275"/>
      <c r="AK1718" s="275"/>
      <c r="AL1718" s="275"/>
    </row>
    <row r="1719" spans="1:38" s="329" customFormat="1" ht="15" customHeight="1">
      <c r="A1719" s="284" t="str">
        <f>IF('Data invoice'!J1835=0,"",'Data invoice'!K1835)</f>
        <v/>
      </c>
      <c r="B1719" s="284" t="str">
        <f>IF('Data invoice'!K1835=0,"",'Data invoice'!L1835)</f>
        <v/>
      </c>
      <c r="C1719" s="284" t="str">
        <f>IF('Data invoice'!L1835=0,"",'Data invoice'!M1835)</f>
        <v/>
      </c>
      <c r="D1719" s="284" t="str">
        <f>IF('Data invoice'!M1835=0,"",'Data invoice'!N1835)</f>
        <v/>
      </c>
      <c r="E1719" s="284" t="str">
        <f>IF('Data invoice'!N1835=0,"",'Data invoice'!O1835)</f>
        <v/>
      </c>
      <c r="F1719" s="284" t="str">
        <f>IF('Data invoice'!O1835=0,"",'Data invoice'!P1835)</f>
        <v/>
      </c>
      <c r="G1719" s="284" t="str">
        <f>IF('Data invoice'!P1835=0,"",'Data invoice'!Q1835)</f>
        <v/>
      </c>
      <c r="H1719" s="284" t="str">
        <f>IF('Data invoice'!Q1835=0,"",'Data invoice'!R1835)</f>
        <v/>
      </c>
      <c r="I1719" s="320" t="str">
        <f>IF('Data invoice'!R1835=0,"",'Data invoice'!S1835)</f>
        <v/>
      </c>
      <c r="J1719" s="367" t="str">
        <f>IF('Data invoice'!S1835=0,"",'Data invoice'!T1835)</f>
        <v/>
      </c>
      <c r="L1719" s="414"/>
      <c r="M1719" s="275"/>
      <c r="N1719" s="275"/>
      <c r="O1719" s="414"/>
      <c r="P1719" s="414"/>
      <c r="Q1719" s="414"/>
      <c r="R1719" s="414"/>
      <c r="S1719" s="414"/>
      <c r="T1719" s="414"/>
      <c r="U1719" s="414"/>
      <c r="V1719" s="414"/>
      <c r="W1719" s="414"/>
      <c r="X1719" s="414"/>
      <c r="Y1719" s="414"/>
      <c r="Z1719" s="414"/>
      <c r="AA1719" s="414"/>
      <c r="AB1719" s="414"/>
      <c r="AC1719" s="275"/>
      <c r="AD1719" s="275"/>
      <c r="AE1719" s="275"/>
      <c r="AF1719" s="275"/>
      <c r="AG1719" s="275"/>
      <c r="AH1719" s="275"/>
      <c r="AI1719" s="275"/>
      <c r="AJ1719" s="275"/>
      <c r="AK1719" s="275"/>
      <c r="AL1719" s="275"/>
    </row>
    <row r="1720" spans="1:38" s="329" customFormat="1" ht="15" customHeight="1">
      <c r="A1720" s="284" t="str">
        <f>IF('Data invoice'!J1836=0,"",'Data invoice'!K1836)</f>
        <v/>
      </c>
      <c r="B1720" s="284" t="str">
        <f>IF('Data invoice'!K1836=0,"",'Data invoice'!L1836)</f>
        <v/>
      </c>
      <c r="C1720" s="284" t="str">
        <f>IF('Data invoice'!L1836=0,"",'Data invoice'!M1836)</f>
        <v/>
      </c>
      <c r="D1720" s="284" t="str">
        <f>IF('Data invoice'!M1836=0,"",'Data invoice'!N1836)</f>
        <v/>
      </c>
      <c r="E1720" s="284" t="str">
        <f>IF('Data invoice'!N1836=0,"",'Data invoice'!O1836)</f>
        <v/>
      </c>
      <c r="F1720" s="284" t="str">
        <f>IF('Data invoice'!O1836=0,"",'Data invoice'!P1836)</f>
        <v/>
      </c>
      <c r="G1720" s="284" t="str">
        <f>IF('Data invoice'!P1836=0,"",'Data invoice'!Q1836)</f>
        <v/>
      </c>
      <c r="H1720" s="284" t="str">
        <f>IF('Data invoice'!Q1836=0,"",'Data invoice'!R1836)</f>
        <v/>
      </c>
      <c r="I1720" s="320" t="str">
        <f>IF('Data invoice'!R1836=0,"",'Data invoice'!S1836)</f>
        <v/>
      </c>
      <c r="J1720" s="367" t="str">
        <f>IF('Data invoice'!S1836=0,"",'Data invoice'!T1836)</f>
        <v/>
      </c>
      <c r="L1720" s="414"/>
      <c r="M1720" s="275"/>
      <c r="N1720" s="275"/>
      <c r="O1720" s="414"/>
      <c r="P1720" s="414"/>
      <c r="Q1720" s="414"/>
      <c r="R1720" s="414"/>
      <c r="S1720" s="414"/>
      <c r="T1720" s="414"/>
      <c r="U1720" s="414"/>
      <c r="V1720" s="414"/>
      <c r="W1720" s="414"/>
      <c r="X1720" s="414"/>
      <c r="Y1720" s="414"/>
      <c r="Z1720" s="414"/>
      <c r="AA1720" s="414"/>
      <c r="AB1720" s="414"/>
      <c r="AC1720" s="275"/>
      <c r="AD1720" s="275"/>
      <c r="AE1720" s="275"/>
      <c r="AF1720" s="275"/>
      <c r="AG1720" s="275"/>
      <c r="AH1720" s="275"/>
      <c r="AI1720" s="275"/>
      <c r="AJ1720" s="275"/>
      <c r="AK1720" s="275"/>
      <c r="AL1720" s="275"/>
    </row>
    <row r="1721" spans="1:38" s="329" customFormat="1" ht="15" customHeight="1">
      <c r="A1721" s="284" t="str">
        <f>IF('Data invoice'!J1837=0,"",'Data invoice'!K1837)</f>
        <v/>
      </c>
      <c r="B1721" s="284" t="str">
        <f>IF('Data invoice'!K1837=0,"",'Data invoice'!L1837)</f>
        <v/>
      </c>
      <c r="C1721" s="284" t="str">
        <f>IF('Data invoice'!L1837=0,"",'Data invoice'!M1837)</f>
        <v/>
      </c>
      <c r="D1721" s="284" t="str">
        <f>IF('Data invoice'!M1837=0,"",'Data invoice'!N1837)</f>
        <v/>
      </c>
      <c r="E1721" s="284" t="str">
        <f>IF('Data invoice'!N1837=0,"",'Data invoice'!O1837)</f>
        <v/>
      </c>
      <c r="F1721" s="284" t="str">
        <f>IF('Data invoice'!O1837=0,"",'Data invoice'!P1837)</f>
        <v/>
      </c>
      <c r="G1721" s="284" t="str">
        <f>IF('Data invoice'!P1837=0,"",'Data invoice'!Q1837)</f>
        <v/>
      </c>
      <c r="H1721" s="284" t="str">
        <f>IF('Data invoice'!Q1837=0,"",'Data invoice'!R1837)</f>
        <v/>
      </c>
      <c r="I1721" s="320" t="str">
        <f>IF('Data invoice'!R1837=0,"",'Data invoice'!S1837)</f>
        <v/>
      </c>
      <c r="J1721" s="367" t="str">
        <f>IF('Data invoice'!S1837=0,"",'Data invoice'!T1837)</f>
        <v/>
      </c>
      <c r="L1721" s="414"/>
      <c r="M1721" s="275"/>
      <c r="N1721" s="275"/>
      <c r="O1721" s="414"/>
      <c r="P1721" s="414"/>
      <c r="Q1721" s="414"/>
      <c r="R1721" s="414"/>
      <c r="S1721" s="414"/>
      <c r="T1721" s="414"/>
      <c r="U1721" s="414"/>
      <c r="V1721" s="414"/>
      <c r="W1721" s="414"/>
      <c r="X1721" s="414"/>
      <c r="Y1721" s="414"/>
      <c r="Z1721" s="414"/>
      <c r="AA1721" s="414"/>
      <c r="AB1721" s="414"/>
      <c r="AC1721" s="275"/>
      <c r="AD1721" s="275"/>
      <c r="AE1721" s="275"/>
      <c r="AF1721" s="275"/>
      <c r="AG1721" s="275"/>
      <c r="AH1721" s="275"/>
      <c r="AI1721" s="275"/>
      <c r="AJ1721" s="275"/>
      <c r="AK1721" s="275"/>
      <c r="AL1721" s="275"/>
    </row>
    <row r="1722" spans="1:38" s="329" customFormat="1" ht="15" customHeight="1">
      <c r="A1722" s="284" t="str">
        <f>IF('Data invoice'!J1838=0,"",'Data invoice'!K1838)</f>
        <v/>
      </c>
      <c r="B1722" s="284" t="str">
        <f>IF('Data invoice'!K1838=0,"",'Data invoice'!L1838)</f>
        <v/>
      </c>
      <c r="C1722" s="284" t="str">
        <f>IF('Data invoice'!L1838=0,"",'Data invoice'!M1838)</f>
        <v/>
      </c>
      <c r="D1722" s="284" t="str">
        <f>IF('Data invoice'!M1838=0,"",'Data invoice'!N1838)</f>
        <v/>
      </c>
      <c r="E1722" s="284" t="str">
        <f>IF('Data invoice'!N1838=0,"",'Data invoice'!O1838)</f>
        <v/>
      </c>
      <c r="F1722" s="284" t="str">
        <f>IF('Data invoice'!O1838=0,"",'Data invoice'!P1838)</f>
        <v/>
      </c>
      <c r="G1722" s="284" t="str">
        <f>IF('Data invoice'!P1838=0,"",'Data invoice'!Q1838)</f>
        <v/>
      </c>
      <c r="H1722" s="284" t="str">
        <f>IF('Data invoice'!Q1838=0,"",'Data invoice'!R1838)</f>
        <v/>
      </c>
      <c r="I1722" s="320" t="str">
        <f>IF('Data invoice'!R1838=0,"",'Data invoice'!S1838)</f>
        <v/>
      </c>
      <c r="J1722" s="367" t="str">
        <f>IF('Data invoice'!S1838=0,"",'Data invoice'!T1838)</f>
        <v/>
      </c>
      <c r="L1722" s="414"/>
      <c r="M1722" s="275"/>
      <c r="N1722" s="275"/>
      <c r="O1722" s="414"/>
      <c r="P1722" s="414"/>
      <c r="Q1722" s="414"/>
      <c r="R1722" s="414"/>
      <c r="S1722" s="414"/>
      <c r="T1722" s="414"/>
      <c r="U1722" s="414"/>
      <c r="V1722" s="414"/>
      <c r="W1722" s="414"/>
      <c r="X1722" s="414"/>
      <c r="Y1722" s="414"/>
      <c r="Z1722" s="414"/>
      <c r="AA1722" s="414"/>
      <c r="AB1722" s="414"/>
      <c r="AC1722" s="275"/>
      <c r="AD1722" s="275"/>
      <c r="AE1722" s="275"/>
      <c r="AF1722" s="275"/>
      <c r="AG1722" s="275"/>
      <c r="AH1722" s="275"/>
      <c r="AI1722" s="275"/>
      <c r="AJ1722" s="275"/>
      <c r="AK1722" s="275"/>
      <c r="AL1722" s="275"/>
    </row>
    <row r="1723" spans="1:38" s="329" customFormat="1" ht="15" customHeight="1">
      <c r="A1723" s="284" t="str">
        <f>IF('Data invoice'!J1839=0,"",'Data invoice'!K1839)</f>
        <v/>
      </c>
      <c r="B1723" s="284" t="str">
        <f>IF('Data invoice'!K1839=0,"",'Data invoice'!L1839)</f>
        <v/>
      </c>
      <c r="C1723" s="284" t="str">
        <f>IF('Data invoice'!L1839=0,"",'Data invoice'!M1839)</f>
        <v/>
      </c>
      <c r="D1723" s="284" t="str">
        <f>IF('Data invoice'!M1839=0,"",'Data invoice'!N1839)</f>
        <v/>
      </c>
      <c r="E1723" s="284" t="str">
        <f>IF('Data invoice'!N1839=0,"",'Data invoice'!O1839)</f>
        <v/>
      </c>
      <c r="F1723" s="284" t="str">
        <f>IF('Data invoice'!O1839=0,"",'Data invoice'!P1839)</f>
        <v/>
      </c>
      <c r="G1723" s="284" t="str">
        <f>IF('Data invoice'!P1839=0,"",'Data invoice'!Q1839)</f>
        <v/>
      </c>
      <c r="H1723" s="284" t="str">
        <f>IF('Data invoice'!Q1839=0,"",'Data invoice'!R1839)</f>
        <v/>
      </c>
      <c r="I1723" s="320" t="str">
        <f>IF('Data invoice'!R1839=0,"",'Data invoice'!S1839)</f>
        <v/>
      </c>
      <c r="J1723" s="367" t="str">
        <f>IF('Data invoice'!S1839=0,"",'Data invoice'!T1839)</f>
        <v/>
      </c>
      <c r="L1723" s="414"/>
      <c r="M1723" s="275"/>
      <c r="N1723" s="275"/>
      <c r="O1723" s="414"/>
      <c r="P1723" s="414"/>
      <c r="Q1723" s="414"/>
      <c r="R1723" s="414"/>
      <c r="S1723" s="414"/>
      <c r="T1723" s="414"/>
      <c r="U1723" s="414"/>
      <c r="V1723" s="414"/>
      <c r="W1723" s="414"/>
      <c r="X1723" s="414"/>
      <c r="Y1723" s="414"/>
      <c r="Z1723" s="414"/>
      <c r="AA1723" s="414"/>
      <c r="AB1723" s="414"/>
      <c r="AC1723" s="275"/>
      <c r="AD1723" s="275"/>
      <c r="AE1723" s="275"/>
      <c r="AF1723" s="275"/>
      <c r="AG1723" s="275"/>
      <c r="AH1723" s="275"/>
      <c r="AI1723" s="275"/>
      <c r="AJ1723" s="275"/>
      <c r="AK1723" s="275"/>
      <c r="AL1723" s="275"/>
    </row>
    <row r="1724" spans="1:38" s="329" customFormat="1" ht="15" customHeight="1">
      <c r="A1724" s="284" t="str">
        <f>IF('Data invoice'!J1840=0,"",'Data invoice'!K1840)</f>
        <v/>
      </c>
      <c r="B1724" s="284" t="str">
        <f>IF('Data invoice'!K1840=0,"",'Data invoice'!L1840)</f>
        <v/>
      </c>
      <c r="C1724" s="284" t="str">
        <f>IF('Data invoice'!L1840=0,"",'Data invoice'!M1840)</f>
        <v/>
      </c>
      <c r="D1724" s="284" t="str">
        <f>IF('Data invoice'!M1840=0,"",'Data invoice'!N1840)</f>
        <v/>
      </c>
      <c r="E1724" s="284" t="str">
        <f>IF('Data invoice'!N1840=0,"",'Data invoice'!O1840)</f>
        <v/>
      </c>
      <c r="F1724" s="284" t="str">
        <f>IF('Data invoice'!O1840=0,"",'Data invoice'!P1840)</f>
        <v/>
      </c>
      <c r="G1724" s="284" t="str">
        <f>IF('Data invoice'!P1840=0,"",'Data invoice'!Q1840)</f>
        <v/>
      </c>
      <c r="H1724" s="284" t="str">
        <f>IF('Data invoice'!Q1840=0,"",'Data invoice'!R1840)</f>
        <v/>
      </c>
      <c r="I1724" s="320" t="str">
        <f>IF('Data invoice'!R1840=0,"",'Data invoice'!S1840)</f>
        <v/>
      </c>
      <c r="J1724" s="367" t="str">
        <f>IF('Data invoice'!S1840=0,"",'Data invoice'!T1840)</f>
        <v/>
      </c>
      <c r="L1724" s="414"/>
      <c r="M1724" s="275"/>
      <c r="N1724" s="275"/>
      <c r="O1724" s="414"/>
      <c r="P1724" s="414"/>
      <c r="Q1724" s="414"/>
      <c r="R1724" s="414"/>
      <c r="S1724" s="414"/>
      <c r="T1724" s="414"/>
      <c r="U1724" s="414"/>
      <c r="V1724" s="414"/>
      <c r="W1724" s="414"/>
      <c r="X1724" s="414"/>
      <c r="Y1724" s="414"/>
      <c r="Z1724" s="414"/>
      <c r="AA1724" s="414"/>
      <c r="AB1724" s="414"/>
      <c r="AC1724" s="275"/>
      <c r="AD1724" s="275"/>
      <c r="AE1724" s="275"/>
      <c r="AF1724" s="275"/>
      <c r="AG1724" s="275"/>
      <c r="AH1724" s="275"/>
      <c r="AI1724" s="275"/>
      <c r="AJ1724" s="275"/>
      <c r="AK1724" s="275"/>
      <c r="AL1724" s="275"/>
    </row>
    <row r="1725" spans="1:38" s="329" customFormat="1" ht="15" customHeight="1">
      <c r="A1725" s="284" t="str">
        <f>IF('Data invoice'!J1841=0,"",'Data invoice'!K1841)</f>
        <v/>
      </c>
      <c r="B1725" s="284" t="str">
        <f>IF('Data invoice'!K1841=0,"",'Data invoice'!L1841)</f>
        <v/>
      </c>
      <c r="C1725" s="284" t="str">
        <f>IF('Data invoice'!L1841=0,"",'Data invoice'!M1841)</f>
        <v/>
      </c>
      <c r="D1725" s="284" t="str">
        <f>IF('Data invoice'!M1841=0,"",'Data invoice'!N1841)</f>
        <v/>
      </c>
      <c r="E1725" s="284" t="str">
        <f>IF('Data invoice'!N1841=0,"",'Data invoice'!O1841)</f>
        <v/>
      </c>
      <c r="F1725" s="284" t="str">
        <f>IF('Data invoice'!O1841=0,"",'Data invoice'!P1841)</f>
        <v/>
      </c>
      <c r="G1725" s="284" t="str">
        <f>IF('Data invoice'!P1841=0,"",'Data invoice'!Q1841)</f>
        <v/>
      </c>
      <c r="H1725" s="284" t="str">
        <f>IF('Data invoice'!Q1841=0,"",'Data invoice'!R1841)</f>
        <v/>
      </c>
      <c r="I1725" s="320" t="str">
        <f>IF('Data invoice'!R1841=0,"",'Data invoice'!S1841)</f>
        <v/>
      </c>
      <c r="J1725" s="367" t="str">
        <f>IF('Data invoice'!S1841=0,"",'Data invoice'!T1841)</f>
        <v/>
      </c>
      <c r="L1725" s="414"/>
      <c r="M1725" s="275"/>
      <c r="N1725" s="275"/>
      <c r="O1725" s="414"/>
      <c r="P1725" s="414"/>
      <c r="Q1725" s="414"/>
      <c r="R1725" s="414"/>
      <c r="S1725" s="414"/>
      <c r="T1725" s="414"/>
      <c r="U1725" s="414"/>
      <c r="V1725" s="414"/>
      <c r="W1725" s="414"/>
      <c r="X1725" s="414"/>
      <c r="Y1725" s="414"/>
      <c r="Z1725" s="414"/>
      <c r="AA1725" s="414"/>
      <c r="AB1725" s="414"/>
      <c r="AC1725" s="275"/>
      <c r="AD1725" s="275"/>
      <c r="AE1725" s="275"/>
      <c r="AF1725" s="275"/>
      <c r="AG1725" s="275"/>
      <c r="AH1725" s="275"/>
      <c r="AI1725" s="275"/>
      <c r="AJ1725" s="275"/>
      <c r="AK1725" s="275"/>
      <c r="AL1725" s="275"/>
    </row>
    <row r="1726" spans="1:38" s="329" customFormat="1" ht="15" customHeight="1">
      <c r="A1726" s="284" t="str">
        <f>IF('Data invoice'!J1842=0,"",'Data invoice'!K1842)</f>
        <v/>
      </c>
      <c r="B1726" s="284" t="str">
        <f>IF('Data invoice'!K1842=0,"",'Data invoice'!L1842)</f>
        <v/>
      </c>
      <c r="C1726" s="284" t="str">
        <f>IF('Data invoice'!L1842=0,"",'Data invoice'!M1842)</f>
        <v/>
      </c>
      <c r="D1726" s="284" t="str">
        <f>IF('Data invoice'!M1842=0,"",'Data invoice'!N1842)</f>
        <v/>
      </c>
      <c r="E1726" s="284" t="str">
        <f>IF('Data invoice'!N1842=0,"",'Data invoice'!O1842)</f>
        <v/>
      </c>
      <c r="F1726" s="284" t="str">
        <f>IF('Data invoice'!O1842=0,"",'Data invoice'!P1842)</f>
        <v/>
      </c>
      <c r="G1726" s="284" t="str">
        <f>IF('Data invoice'!P1842=0,"",'Data invoice'!Q1842)</f>
        <v/>
      </c>
      <c r="H1726" s="284" t="str">
        <f>IF('Data invoice'!Q1842=0,"",'Data invoice'!R1842)</f>
        <v/>
      </c>
      <c r="I1726" s="320" t="str">
        <f>IF('Data invoice'!R1842=0,"",'Data invoice'!S1842)</f>
        <v/>
      </c>
      <c r="J1726" s="367" t="str">
        <f>IF('Data invoice'!S1842=0,"",'Data invoice'!T1842)</f>
        <v/>
      </c>
      <c r="L1726" s="414"/>
      <c r="M1726" s="275"/>
      <c r="N1726" s="275"/>
      <c r="O1726" s="414"/>
      <c r="P1726" s="414"/>
      <c r="Q1726" s="414"/>
      <c r="R1726" s="414"/>
      <c r="S1726" s="414"/>
      <c r="T1726" s="414"/>
      <c r="U1726" s="414"/>
      <c r="V1726" s="414"/>
      <c r="W1726" s="414"/>
      <c r="X1726" s="414"/>
      <c r="Y1726" s="414"/>
      <c r="Z1726" s="414"/>
      <c r="AA1726" s="414"/>
      <c r="AB1726" s="414"/>
      <c r="AC1726" s="275"/>
      <c r="AD1726" s="275"/>
      <c r="AE1726" s="275"/>
      <c r="AF1726" s="275"/>
      <c r="AG1726" s="275"/>
      <c r="AH1726" s="275"/>
      <c r="AI1726" s="275"/>
      <c r="AJ1726" s="275"/>
      <c r="AK1726" s="275"/>
      <c r="AL1726" s="275"/>
    </row>
    <row r="1727" spans="1:38" s="329" customFormat="1" ht="15" customHeight="1">
      <c r="A1727" s="284" t="str">
        <f>IF('Data invoice'!J1843=0,"",'Data invoice'!K1843)</f>
        <v/>
      </c>
      <c r="B1727" s="284" t="str">
        <f>IF('Data invoice'!K1843=0,"",'Data invoice'!L1843)</f>
        <v/>
      </c>
      <c r="C1727" s="284" t="str">
        <f>IF('Data invoice'!L1843=0,"",'Data invoice'!M1843)</f>
        <v/>
      </c>
      <c r="D1727" s="284" t="str">
        <f>IF('Data invoice'!M1843=0,"",'Data invoice'!N1843)</f>
        <v/>
      </c>
      <c r="E1727" s="284" t="str">
        <f>IF('Data invoice'!N1843=0,"",'Data invoice'!O1843)</f>
        <v/>
      </c>
      <c r="F1727" s="284" t="str">
        <f>IF('Data invoice'!O1843=0,"",'Data invoice'!P1843)</f>
        <v/>
      </c>
      <c r="G1727" s="284" t="str">
        <f>IF('Data invoice'!P1843=0,"",'Data invoice'!Q1843)</f>
        <v/>
      </c>
      <c r="H1727" s="284" t="str">
        <f>IF('Data invoice'!Q1843=0,"",'Data invoice'!R1843)</f>
        <v/>
      </c>
      <c r="I1727" s="320" t="str">
        <f>IF('Data invoice'!R1843=0,"",'Data invoice'!S1843)</f>
        <v/>
      </c>
      <c r="J1727" s="367" t="str">
        <f>IF('Data invoice'!S1843=0,"",'Data invoice'!T1843)</f>
        <v/>
      </c>
      <c r="L1727" s="414"/>
      <c r="M1727" s="275"/>
      <c r="N1727" s="275"/>
      <c r="O1727" s="414"/>
      <c r="P1727" s="414"/>
      <c r="Q1727" s="414"/>
      <c r="R1727" s="414"/>
      <c r="S1727" s="414"/>
      <c r="T1727" s="414"/>
      <c r="U1727" s="414"/>
      <c r="V1727" s="414"/>
      <c r="W1727" s="414"/>
      <c r="X1727" s="414"/>
      <c r="Y1727" s="414"/>
      <c r="Z1727" s="414"/>
      <c r="AA1727" s="414"/>
      <c r="AB1727" s="414"/>
      <c r="AC1727" s="275"/>
      <c r="AD1727" s="275"/>
      <c r="AE1727" s="275"/>
      <c r="AF1727" s="275"/>
      <c r="AG1727" s="275"/>
      <c r="AH1727" s="275"/>
      <c r="AI1727" s="275"/>
      <c r="AJ1727" s="275"/>
      <c r="AK1727" s="275"/>
      <c r="AL1727" s="275"/>
    </row>
    <row r="1728" spans="1:38" s="329" customFormat="1" ht="15" customHeight="1">
      <c r="A1728" s="284" t="str">
        <f>IF('Data invoice'!J1844=0,"",'Data invoice'!K1844)</f>
        <v/>
      </c>
      <c r="B1728" s="284" t="str">
        <f>IF('Data invoice'!K1844=0,"",'Data invoice'!L1844)</f>
        <v/>
      </c>
      <c r="C1728" s="284" t="str">
        <f>IF('Data invoice'!L1844=0,"",'Data invoice'!M1844)</f>
        <v/>
      </c>
      <c r="D1728" s="284" t="str">
        <f>IF('Data invoice'!M1844=0,"",'Data invoice'!N1844)</f>
        <v/>
      </c>
      <c r="E1728" s="284" t="str">
        <f>IF('Data invoice'!N1844=0,"",'Data invoice'!O1844)</f>
        <v/>
      </c>
      <c r="F1728" s="284" t="str">
        <f>IF('Data invoice'!O1844=0,"",'Data invoice'!P1844)</f>
        <v/>
      </c>
      <c r="G1728" s="284" t="str">
        <f>IF('Data invoice'!P1844=0,"",'Data invoice'!Q1844)</f>
        <v/>
      </c>
      <c r="H1728" s="284" t="str">
        <f>IF('Data invoice'!Q1844=0,"",'Data invoice'!R1844)</f>
        <v/>
      </c>
      <c r="I1728" s="320" t="str">
        <f>IF('Data invoice'!R1844=0,"",'Data invoice'!S1844)</f>
        <v/>
      </c>
      <c r="J1728" s="367" t="str">
        <f>IF('Data invoice'!S1844=0,"",'Data invoice'!T1844)</f>
        <v/>
      </c>
      <c r="L1728" s="414"/>
      <c r="M1728" s="275"/>
      <c r="N1728" s="275"/>
      <c r="O1728" s="414"/>
      <c r="P1728" s="414"/>
      <c r="Q1728" s="414"/>
      <c r="R1728" s="414"/>
      <c r="S1728" s="414"/>
      <c r="T1728" s="414"/>
      <c r="U1728" s="414"/>
      <c r="V1728" s="414"/>
      <c r="W1728" s="414"/>
      <c r="X1728" s="414"/>
      <c r="Y1728" s="414"/>
      <c r="Z1728" s="414"/>
      <c r="AA1728" s="414"/>
      <c r="AB1728" s="414"/>
      <c r="AC1728" s="275"/>
      <c r="AD1728" s="275"/>
      <c r="AE1728" s="275"/>
      <c r="AF1728" s="275"/>
      <c r="AG1728" s="275"/>
      <c r="AH1728" s="275"/>
      <c r="AI1728" s="275"/>
      <c r="AJ1728" s="275"/>
      <c r="AK1728" s="275"/>
      <c r="AL1728" s="275"/>
    </row>
    <row r="1729" spans="1:38" s="329" customFormat="1" ht="15" customHeight="1">
      <c r="A1729" s="284" t="str">
        <f>IF('Data invoice'!J1845=0,"",'Data invoice'!K1845)</f>
        <v/>
      </c>
      <c r="B1729" s="284" t="str">
        <f>IF('Data invoice'!K1845=0,"",'Data invoice'!L1845)</f>
        <v/>
      </c>
      <c r="C1729" s="284" t="str">
        <f>IF('Data invoice'!L1845=0,"",'Data invoice'!M1845)</f>
        <v/>
      </c>
      <c r="D1729" s="284" t="str">
        <f>IF('Data invoice'!M1845=0,"",'Data invoice'!N1845)</f>
        <v/>
      </c>
      <c r="E1729" s="284" t="str">
        <f>IF('Data invoice'!N1845=0,"",'Data invoice'!O1845)</f>
        <v/>
      </c>
      <c r="F1729" s="284" t="str">
        <f>IF('Data invoice'!O1845=0,"",'Data invoice'!P1845)</f>
        <v/>
      </c>
      <c r="G1729" s="284" t="str">
        <f>IF('Data invoice'!P1845=0,"",'Data invoice'!Q1845)</f>
        <v/>
      </c>
      <c r="H1729" s="284" t="str">
        <f>IF('Data invoice'!Q1845=0,"",'Data invoice'!R1845)</f>
        <v/>
      </c>
      <c r="I1729" s="320" t="str">
        <f>IF('Data invoice'!R1845=0,"",'Data invoice'!S1845)</f>
        <v/>
      </c>
      <c r="J1729" s="367" t="str">
        <f>IF('Data invoice'!S1845=0,"",'Data invoice'!T1845)</f>
        <v/>
      </c>
      <c r="L1729" s="414"/>
      <c r="M1729" s="275"/>
      <c r="N1729" s="275"/>
      <c r="O1729" s="414"/>
      <c r="P1729" s="414"/>
      <c r="Q1729" s="414"/>
      <c r="R1729" s="414"/>
      <c r="S1729" s="414"/>
      <c r="T1729" s="414"/>
      <c r="U1729" s="414"/>
      <c r="V1729" s="414"/>
      <c r="W1729" s="414"/>
      <c r="X1729" s="414"/>
      <c r="Y1729" s="414"/>
      <c r="Z1729" s="414"/>
      <c r="AA1729" s="414"/>
      <c r="AB1729" s="414"/>
      <c r="AC1729" s="275"/>
      <c r="AD1729" s="275"/>
      <c r="AE1729" s="275"/>
      <c r="AF1729" s="275"/>
      <c r="AG1729" s="275"/>
      <c r="AH1729" s="275"/>
      <c r="AI1729" s="275"/>
      <c r="AJ1729" s="275"/>
      <c r="AK1729" s="275"/>
      <c r="AL1729" s="275"/>
    </row>
    <row r="1730" spans="1:38" s="329" customFormat="1" ht="15" customHeight="1">
      <c r="A1730" s="284" t="str">
        <f>IF('Data invoice'!J1846=0,"",'Data invoice'!K1846)</f>
        <v/>
      </c>
      <c r="B1730" s="284" t="str">
        <f>IF('Data invoice'!K1846=0,"",'Data invoice'!L1846)</f>
        <v/>
      </c>
      <c r="C1730" s="284" t="str">
        <f>IF('Data invoice'!L1846=0,"",'Data invoice'!M1846)</f>
        <v/>
      </c>
      <c r="D1730" s="284" t="str">
        <f>IF('Data invoice'!M1846=0,"",'Data invoice'!N1846)</f>
        <v/>
      </c>
      <c r="E1730" s="284" t="str">
        <f>IF('Data invoice'!N1846=0,"",'Data invoice'!O1846)</f>
        <v/>
      </c>
      <c r="F1730" s="284" t="str">
        <f>IF('Data invoice'!O1846=0,"",'Data invoice'!P1846)</f>
        <v/>
      </c>
      <c r="G1730" s="284" t="str">
        <f>IF('Data invoice'!P1846=0,"",'Data invoice'!Q1846)</f>
        <v/>
      </c>
      <c r="H1730" s="284" t="str">
        <f>IF('Data invoice'!Q1846=0,"",'Data invoice'!R1846)</f>
        <v/>
      </c>
      <c r="I1730" s="320" t="str">
        <f>IF('Data invoice'!R1846=0,"",'Data invoice'!S1846)</f>
        <v/>
      </c>
      <c r="J1730" s="367" t="str">
        <f>IF('Data invoice'!S1846=0,"",'Data invoice'!T1846)</f>
        <v/>
      </c>
      <c r="L1730" s="414"/>
      <c r="M1730" s="275"/>
      <c r="N1730" s="275"/>
      <c r="O1730" s="414"/>
      <c r="P1730" s="414"/>
      <c r="Q1730" s="414"/>
      <c r="R1730" s="414"/>
      <c r="S1730" s="414"/>
      <c r="T1730" s="414"/>
      <c r="U1730" s="414"/>
      <c r="V1730" s="414"/>
      <c r="W1730" s="414"/>
      <c r="X1730" s="414"/>
      <c r="Y1730" s="414"/>
      <c r="Z1730" s="414"/>
      <c r="AA1730" s="414"/>
      <c r="AB1730" s="414"/>
      <c r="AC1730" s="275"/>
      <c r="AD1730" s="275"/>
      <c r="AE1730" s="275"/>
      <c r="AF1730" s="275"/>
      <c r="AG1730" s="275"/>
      <c r="AH1730" s="275"/>
      <c r="AI1730" s="275"/>
      <c r="AJ1730" s="275"/>
      <c r="AK1730" s="275"/>
      <c r="AL1730" s="275"/>
    </row>
    <row r="1731" spans="1:38" s="329" customFormat="1" ht="15" customHeight="1">
      <c r="A1731" s="284" t="str">
        <f>IF('Data invoice'!J1847=0,"",'Data invoice'!K1847)</f>
        <v/>
      </c>
      <c r="B1731" s="284" t="str">
        <f>IF('Data invoice'!K1847=0,"",'Data invoice'!L1847)</f>
        <v/>
      </c>
      <c r="C1731" s="284" t="str">
        <f>IF('Data invoice'!L1847=0,"",'Data invoice'!M1847)</f>
        <v/>
      </c>
      <c r="D1731" s="284" t="str">
        <f>IF('Data invoice'!M1847=0,"",'Data invoice'!N1847)</f>
        <v/>
      </c>
      <c r="E1731" s="284" t="str">
        <f>IF('Data invoice'!N1847=0,"",'Data invoice'!O1847)</f>
        <v/>
      </c>
      <c r="F1731" s="284" t="str">
        <f>IF('Data invoice'!O1847=0,"",'Data invoice'!P1847)</f>
        <v/>
      </c>
      <c r="G1731" s="284" t="str">
        <f>IF('Data invoice'!P1847=0,"",'Data invoice'!Q1847)</f>
        <v/>
      </c>
      <c r="H1731" s="284" t="str">
        <f>IF('Data invoice'!Q1847=0,"",'Data invoice'!R1847)</f>
        <v/>
      </c>
      <c r="I1731" s="320" t="str">
        <f>IF('Data invoice'!R1847=0,"",'Data invoice'!S1847)</f>
        <v/>
      </c>
      <c r="J1731" s="367" t="str">
        <f>IF('Data invoice'!S1847=0,"",'Data invoice'!T1847)</f>
        <v/>
      </c>
      <c r="L1731" s="414"/>
      <c r="M1731" s="275"/>
      <c r="N1731" s="275"/>
      <c r="O1731" s="414"/>
      <c r="P1731" s="414"/>
      <c r="Q1731" s="414"/>
      <c r="R1731" s="414"/>
      <c r="S1731" s="414"/>
      <c r="T1731" s="414"/>
      <c r="U1731" s="414"/>
      <c r="V1731" s="414"/>
      <c r="W1731" s="414"/>
      <c r="X1731" s="414"/>
      <c r="Y1731" s="414"/>
      <c r="Z1731" s="414"/>
      <c r="AA1731" s="414"/>
      <c r="AB1731" s="414"/>
      <c r="AC1731" s="275"/>
      <c r="AD1731" s="275"/>
      <c r="AE1731" s="275"/>
      <c r="AF1731" s="275"/>
      <c r="AG1731" s="275"/>
      <c r="AH1731" s="275"/>
      <c r="AI1731" s="275"/>
      <c r="AJ1731" s="275"/>
      <c r="AK1731" s="275"/>
      <c r="AL1731" s="275"/>
    </row>
    <row r="1732" spans="1:38" s="329" customFormat="1" ht="15" customHeight="1">
      <c r="A1732" s="284" t="str">
        <f>IF('Data invoice'!J1848=0,"",'Data invoice'!K1848)</f>
        <v/>
      </c>
      <c r="B1732" s="284" t="str">
        <f>IF('Data invoice'!K1848=0,"",'Data invoice'!L1848)</f>
        <v/>
      </c>
      <c r="C1732" s="284" t="str">
        <f>IF('Data invoice'!L1848=0,"",'Data invoice'!M1848)</f>
        <v/>
      </c>
      <c r="D1732" s="284" t="str">
        <f>IF('Data invoice'!M1848=0,"",'Data invoice'!N1848)</f>
        <v/>
      </c>
      <c r="E1732" s="284" t="str">
        <f>IF('Data invoice'!N1848=0,"",'Data invoice'!O1848)</f>
        <v/>
      </c>
      <c r="F1732" s="284" t="str">
        <f>IF('Data invoice'!O1848=0,"",'Data invoice'!P1848)</f>
        <v/>
      </c>
      <c r="G1732" s="284" t="str">
        <f>IF('Data invoice'!P1848=0,"",'Data invoice'!Q1848)</f>
        <v/>
      </c>
      <c r="H1732" s="284" t="str">
        <f>IF('Data invoice'!Q1848=0,"",'Data invoice'!R1848)</f>
        <v/>
      </c>
      <c r="I1732" s="320" t="str">
        <f>IF('Data invoice'!R1848=0,"",'Data invoice'!S1848)</f>
        <v/>
      </c>
      <c r="J1732" s="367" t="str">
        <f>IF('Data invoice'!S1848=0,"",'Data invoice'!T1848)</f>
        <v/>
      </c>
      <c r="L1732" s="414"/>
      <c r="M1732" s="275"/>
      <c r="N1732" s="275"/>
      <c r="O1732" s="414"/>
      <c r="P1732" s="414"/>
      <c r="Q1732" s="414"/>
      <c r="R1732" s="414"/>
      <c r="S1732" s="414"/>
      <c r="T1732" s="414"/>
      <c r="U1732" s="414"/>
      <c r="V1732" s="414"/>
      <c r="W1732" s="414"/>
      <c r="X1732" s="414"/>
      <c r="Y1732" s="414"/>
      <c r="Z1732" s="414"/>
      <c r="AA1732" s="414"/>
      <c r="AB1732" s="414"/>
      <c r="AC1732" s="275"/>
      <c r="AD1732" s="275"/>
      <c r="AE1732" s="275"/>
      <c r="AF1732" s="275"/>
      <c r="AG1732" s="275"/>
      <c r="AH1732" s="275"/>
      <c r="AI1732" s="275"/>
      <c r="AJ1732" s="275"/>
      <c r="AK1732" s="275"/>
      <c r="AL1732" s="275"/>
    </row>
    <row r="1733" spans="1:38" s="329" customFormat="1" ht="15" customHeight="1">
      <c r="A1733" s="284" t="str">
        <f>IF('Data invoice'!J1849=0,"",'Data invoice'!K1849)</f>
        <v/>
      </c>
      <c r="B1733" s="284" t="str">
        <f>IF('Data invoice'!K1849=0,"",'Data invoice'!L1849)</f>
        <v/>
      </c>
      <c r="C1733" s="284" t="str">
        <f>IF('Data invoice'!L1849=0,"",'Data invoice'!M1849)</f>
        <v/>
      </c>
      <c r="D1733" s="284" t="str">
        <f>IF('Data invoice'!M1849=0,"",'Data invoice'!N1849)</f>
        <v/>
      </c>
      <c r="E1733" s="284" t="str">
        <f>IF('Data invoice'!N1849=0,"",'Data invoice'!O1849)</f>
        <v/>
      </c>
      <c r="F1733" s="284" t="str">
        <f>IF('Data invoice'!O1849=0,"",'Data invoice'!P1849)</f>
        <v/>
      </c>
      <c r="G1733" s="284" t="str">
        <f>IF('Data invoice'!P1849=0,"",'Data invoice'!Q1849)</f>
        <v/>
      </c>
      <c r="H1733" s="284" t="str">
        <f>IF('Data invoice'!Q1849=0,"",'Data invoice'!R1849)</f>
        <v/>
      </c>
      <c r="I1733" s="320" t="str">
        <f>IF('Data invoice'!R1849=0,"",'Data invoice'!S1849)</f>
        <v/>
      </c>
      <c r="J1733" s="367" t="str">
        <f>IF('Data invoice'!S1849=0,"",'Data invoice'!T1849)</f>
        <v/>
      </c>
      <c r="L1733" s="414"/>
      <c r="M1733" s="275"/>
      <c r="N1733" s="275"/>
      <c r="O1733" s="414"/>
      <c r="P1733" s="414"/>
      <c r="Q1733" s="414"/>
      <c r="R1733" s="414"/>
      <c r="S1733" s="414"/>
      <c r="T1733" s="414"/>
      <c r="U1733" s="414"/>
      <c r="V1733" s="414"/>
      <c r="W1733" s="414"/>
      <c r="X1733" s="414"/>
      <c r="Y1733" s="414"/>
      <c r="Z1733" s="414"/>
      <c r="AA1733" s="414"/>
      <c r="AB1733" s="414"/>
      <c r="AC1733" s="275"/>
      <c r="AD1733" s="275"/>
      <c r="AE1733" s="275"/>
      <c r="AF1733" s="275"/>
      <c r="AG1733" s="275"/>
      <c r="AH1733" s="275"/>
      <c r="AI1733" s="275"/>
      <c r="AJ1733" s="275"/>
      <c r="AK1733" s="275"/>
      <c r="AL1733" s="275"/>
    </row>
    <row r="1734" spans="1:38" s="329" customFormat="1" ht="15" customHeight="1">
      <c r="A1734" s="284" t="str">
        <f>IF('Data invoice'!J1850=0,"",'Data invoice'!K1850)</f>
        <v/>
      </c>
      <c r="B1734" s="284" t="str">
        <f>IF('Data invoice'!K1850=0,"",'Data invoice'!L1850)</f>
        <v/>
      </c>
      <c r="C1734" s="284" t="str">
        <f>IF('Data invoice'!L1850=0,"",'Data invoice'!M1850)</f>
        <v/>
      </c>
      <c r="D1734" s="284" t="str">
        <f>IF('Data invoice'!M1850=0,"",'Data invoice'!N1850)</f>
        <v/>
      </c>
      <c r="E1734" s="284" t="str">
        <f>IF('Data invoice'!N1850=0,"",'Data invoice'!O1850)</f>
        <v/>
      </c>
      <c r="F1734" s="284" t="str">
        <f>IF('Data invoice'!O1850=0,"",'Data invoice'!P1850)</f>
        <v/>
      </c>
      <c r="G1734" s="284" t="str">
        <f>IF('Data invoice'!P1850=0,"",'Data invoice'!Q1850)</f>
        <v/>
      </c>
      <c r="H1734" s="284" t="str">
        <f>IF('Data invoice'!Q1850=0,"",'Data invoice'!R1850)</f>
        <v/>
      </c>
      <c r="I1734" s="320" t="str">
        <f>IF('Data invoice'!R1850=0,"",'Data invoice'!S1850)</f>
        <v/>
      </c>
      <c r="J1734" s="367" t="str">
        <f>IF('Data invoice'!S1850=0,"",'Data invoice'!T1850)</f>
        <v/>
      </c>
      <c r="L1734" s="414"/>
      <c r="M1734" s="275"/>
      <c r="N1734" s="275"/>
      <c r="O1734" s="414"/>
      <c r="P1734" s="414"/>
      <c r="Q1734" s="414"/>
      <c r="R1734" s="414"/>
      <c r="S1734" s="414"/>
      <c r="T1734" s="414"/>
      <c r="U1734" s="414"/>
      <c r="V1734" s="414"/>
      <c r="W1734" s="414"/>
      <c r="X1734" s="414"/>
      <c r="Y1734" s="414"/>
      <c r="Z1734" s="414"/>
      <c r="AA1734" s="414"/>
      <c r="AB1734" s="414"/>
      <c r="AC1734" s="275"/>
      <c r="AD1734" s="275"/>
      <c r="AE1734" s="275"/>
      <c r="AF1734" s="275"/>
      <c r="AG1734" s="275"/>
      <c r="AH1734" s="275"/>
      <c r="AI1734" s="275"/>
      <c r="AJ1734" s="275"/>
      <c r="AK1734" s="275"/>
      <c r="AL1734" s="275"/>
    </row>
    <row r="1735" spans="1:38" s="329" customFormat="1" ht="15" customHeight="1">
      <c r="A1735" s="284" t="str">
        <f>IF('Data invoice'!J1851=0,"",'Data invoice'!K1851)</f>
        <v/>
      </c>
      <c r="B1735" s="284" t="str">
        <f>IF('Data invoice'!K1851=0,"",'Data invoice'!L1851)</f>
        <v/>
      </c>
      <c r="C1735" s="284" t="str">
        <f>IF('Data invoice'!L1851=0,"",'Data invoice'!M1851)</f>
        <v/>
      </c>
      <c r="D1735" s="284" t="str">
        <f>IF('Data invoice'!M1851=0,"",'Data invoice'!N1851)</f>
        <v/>
      </c>
      <c r="E1735" s="284" t="str">
        <f>IF('Data invoice'!N1851=0,"",'Data invoice'!O1851)</f>
        <v/>
      </c>
      <c r="F1735" s="284" t="str">
        <f>IF('Data invoice'!O1851=0,"",'Data invoice'!P1851)</f>
        <v/>
      </c>
      <c r="G1735" s="284" t="str">
        <f>IF('Data invoice'!P1851=0,"",'Data invoice'!Q1851)</f>
        <v/>
      </c>
      <c r="H1735" s="284" t="str">
        <f>IF('Data invoice'!Q1851=0,"",'Data invoice'!R1851)</f>
        <v/>
      </c>
      <c r="I1735" s="320" t="str">
        <f>IF('Data invoice'!R1851=0,"",'Data invoice'!S1851)</f>
        <v/>
      </c>
      <c r="J1735" s="367" t="str">
        <f>IF('Data invoice'!S1851=0,"",'Data invoice'!T1851)</f>
        <v/>
      </c>
      <c r="L1735" s="414"/>
      <c r="M1735" s="275"/>
      <c r="N1735" s="275"/>
      <c r="O1735" s="414"/>
      <c r="P1735" s="414"/>
      <c r="Q1735" s="414"/>
      <c r="R1735" s="414"/>
      <c r="S1735" s="414"/>
      <c r="T1735" s="414"/>
      <c r="U1735" s="414"/>
      <c r="V1735" s="414"/>
      <c r="W1735" s="414"/>
      <c r="X1735" s="414"/>
      <c r="Y1735" s="414"/>
      <c r="Z1735" s="414"/>
      <c r="AA1735" s="414"/>
      <c r="AB1735" s="414"/>
      <c r="AC1735" s="275"/>
      <c r="AD1735" s="275"/>
      <c r="AE1735" s="275"/>
      <c r="AF1735" s="275"/>
      <c r="AG1735" s="275"/>
      <c r="AH1735" s="275"/>
      <c r="AI1735" s="275"/>
      <c r="AJ1735" s="275"/>
      <c r="AK1735" s="275"/>
      <c r="AL1735" s="275"/>
    </row>
    <row r="1736" spans="1:38" s="329" customFormat="1" ht="15" customHeight="1">
      <c r="A1736" s="284" t="str">
        <f>IF('Data invoice'!J1852=0,"",'Data invoice'!K1852)</f>
        <v/>
      </c>
      <c r="B1736" s="284" t="str">
        <f>IF('Data invoice'!K1852=0,"",'Data invoice'!L1852)</f>
        <v/>
      </c>
      <c r="C1736" s="284" t="str">
        <f>IF('Data invoice'!L1852=0,"",'Data invoice'!M1852)</f>
        <v/>
      </c>
      <c r="D1736" s="284" t="str">
        <f>IF('Data invoice'!M1852=0,"",'Data invoice'!N1852)</f>
        <v/>
      </c>
      <c r="E1736" s="284" t="str">
        <f>IF('Data invoice'!N1852=0,"",'Data invoice'!O1852)</f>
        <v/>
      </c>
      <c r="F1736" s="284" t="str">
        <f>IF('Data invoice'!O1852=0,"",'Data invoice'!P1852)</f>
        <v/>
      </c>
      <c r="G1736" s="284" t="str">
        <f>IF('Data invoice'!P1852=0,"",'Data invoice'!Q1852)</f>
        <v/>
      </c>
      <c r="H1736" s="284" t="str">
        <f>IF('Data invoice'!Q1852=0,"",'Data invoice'!R1852)</f>
        <v/>
      </c>
      <c r="I1736" s="320" t="str">
        <f>IF('Data invoice'!R1852=0,"",'Data invoice'!S1852)</f>
        <v/>
      </c>
      <c r="J1736" s="367" t="str">
        <f>IF('Data invoice'!S1852=0,"",'Data invoice'!T1852)</f>
        <v/>
      </c>
      <c r="L1736" s="414"/>
      <c r="M1736" s="275"/>
      <c r="N1736" s="275"/>
      <c r="O1736" s="414"/>
      <c r="P1736" s="414"/>
      <c r="Q1736" s="414"/>
      <c r="R1736" s="414"/>
      <c r="S1736" s="414"/>
      <c r="T1736" s="414"/>
      <c r="U1736" s="414"/>
      <c r="V1736" s="414"/>
      <c r="W1736" s="414"/>
      <c r="X1736" s="414"/>
      <c r="Y1736" s="414"/>
      <c r="Z1736" s="414"/>
      <c r="AA1736" s="414"/>
      <c r="AB1736" s="414"/>
      <c r="AC1736" s="275"/>
      <c r="AD1736" s="275"/>
      <c r="AE1736" s="275"/>
      <c r="AF1736" s="275"/>
      <c r="AG1736" s="275"/>
      <c r="AH1736" s="275"/>
      <c r="AI1736" s="275"/>
      <c r="AJ1736" s="275"/>
      <c r="AK1736" s="275"/>
      <c r="AL1736" s="275"/>
    </row>
    <row r="1737" spans="1:38" s="329" customFormat="1" ht="15" customHeight="1">
      <c r="A1737" s="284" t="str">
        <f>IF('Data invoice'!J1853=0,"",'Data invoice'!K1853)</f>
        <v/>
      </c>
      <c r="B1737" s="284" t="str">
        <f>IF('Data invoice'!K1853=0,"",'Data invoice'!L1853)</f>
        <v/>
      </c>
      <c r="C1737" s="284" t="str">
        <f>IF('Data invoice'!L1853=0,"",'Data invoice'!M1853)</f>
        <v/>
      </c>
      <c r="D1737" s="284" t="str">
        <f>IF('Data invoice'!M1853=0,"",'Data invoice'!N1853)</f>
        <v/>
      </c>
      <c r="E1737" s="284" t="str">
        <f>IF('Data invoice'!N1853=0,"",'Data invoice'!O1853)</f>
        <v/>
      </c>
      <c r="F1737" s="284" t="str">
        <f>IF('Data invoice'!O1853=0,"",'Data invoice'!P1853)</f>
        <v/>
      </c>
      <c r="G1737" s="284" t="str">
        <f>IF('Data invoice'!P1853=0,"",'Data invoice'!Q1853)</f>
        <v/>
      </c>
      <c r="H1737" s="284" t="str">
        <f>IF('Data invoice'!Q1853=0,"",'Data invoice'!R1853)</f>
        <v/>
      </c>
      <c r="I1737" s="320" t="str">
        <f>IF('Data invoice'!R1853=0,"",'Data invoice'!S1853)</f>
        <v/>
      </c>
      <c r="J1737" s="367" t="str">
        <f>IF('Data invoice'!S1853=0,"",'Data invoice'!T1853)</f>
        <v/>
      </c>
      <c r="L1737" s="414"/>
      <c r="M1737" s="275"/>
      <c r="N1737" s="275"/>
      <c r="O1737" s="414"/>
      <c r="P1737" s="414"/>
      <c r="Q1737" s="414"/>
      <c r="R1737" s="414"/>
      <c r="S1737" s="414"/>
      <c r="T1737" s="414"/>
      <c r="U1737" s="414"/>
      <c r="V1737" s="414"/>
      <c r="W1737" s="414"/>
      <c r="X1737" s="414"/>
      <c r="Y1737" s="414"/>
      <c r="Z1737" s="414"/>
      <c r="AA1737" s="414"/>
      <c r="AB1737" s="414"/>
      <c r="AC1737" s="275"/>
      <c r="AD1737" s="275"/>
      <c r="AE1737" s="275"/>
      <c r="AF1737" s="275"/>
      <c r="AG1737" s="275"/>
      <c r="AH1737" s="275"/>
      <c r="AI1737" s="275"/>
      <c r="AJ1737" s="275"/>
      <c r="AK1737" s="275"/>
      <c r="AL1737" s="275"/>
    </row>
    <row r="1738" spans="1:38" s="329" customFormat="1" ht="15" customHeight="1">
      <c r="A1738" s="284" t="str">
        <f>IF('Data invoice'!J1854=0,"",'Data invoice'!K1854)</f>
        <v/>
      </c>
      <c r="B1738" s="284" t="str">
        <f>IF('Data invoice'!K1854=0,"",'Data invoice'!L1854)</f>
        <v/>
      </c>
      <c r="C1738" s="284" t="str">
        <f>IF('Data invoice'!L1854=0,"",'Data invoice'!M1854)</f>
        <v/>
      </c>
      <c r="D1738" s="284" t="str">
        <f>IF('Data invoice'!M1854=0,"",'Data invoice'!N1854)</f>
        <v/>
      </c>
      <c r="E1738" s="284" t="str">
        <f>IF('Data invoice'!N1854=0,"",'Data invoice'!O1854)</f>
        <v/>
      </c>
      <c r="F1738" s="284" t="str">
        <f>IF('Data invoice'!O1854=0,"",'Data invoice'!P1854)</f>
        <v/>
      </c>
      <c r="G1738" s="284" t="str">
        <f>IF('Data invoice'!P1854=0,"",'Data invoice'!Q1854)</f>
        <v/>
      </c>
      <c r="H1738" s="284" t="str">
        <f>IF('Data invoice'!Q1854=0,"",'Data invoice'!R1854)</f>
        <v/>
      </c>
      <c r="I1738" s="320" t="str">
        <f>IF('Data invoice'!R1854=0,"",'Data invoice'!S1854)</f>
        <v/>
      </c>
      <c r="J1738" s="367" t="str">
        <f>IF('Data invoice'!S1854=0,"",'Data invoice'!T1854)</f>
        <v/>
      </c>
      <c r="L1738" s="414"/>
      <c r="M1738" s="275"/>
      <c r="N1738" s="275"/>
      <c r="O1738" s="414"/>
      <c r="P1738" s="414"/>
      <c r="Q1738" s="414"/>
      <c r="R1738" s="414"/>
      <c r="S1738" s="414"/>
      <c r="T1738" s="414"/>
      <c r="U1738" s="414"/>
      <c r="V1738" s="414"/>
      <c r="W1738" s="414"/>
      <c r="X1738" s="414"/>
      <c r="Y1738" s="414"/>
      <c r="Z1738" s="414"/>
      <c r="AA1738" s="414"/>
      <c r="AB1738" s="414"/>
      <c r="AC1738" s="275"/>
      <c r="AD1738" s="275"/>
      <c r="AE1738" s="275"/>
      <c r="AF1738" s="275"/>
      <c r="AG1738" s="275"/>
      <c r="AH1738" s="275"/>
      <c r="AI1738" s="275"/>
      <c r="AJ1738" s="275"/>
      <c r="AK1738" s="275"/>
      <c r="AL1738" s="275"/>
    </row>
    <row r="1739" spans="1:38" s="329" customFormat="1" ht="15" customHeight="1">
      <c r="A1739" s="284" t="str">
        <f>IF('Data invoice'!J1855=0,"",'Data invoice'!K1855)</f>
        <v/>
      </c>
      <c r="B1739" s="284" t="str">
        <f>IF('Data invoice'!K1855=0,"",'Data invoice'!L1855)</f>
        <v/>
      </c>
      <c r="C1739" s="284" t="str">
        <f>IF('Data invoice'!L1855=0,"",'Data invoice'!M1855)</f>
        <v/>
      </c>
      <c r="D1739" s="284" t="str">
        <f>IF('Data invoice'!M1855=0,"",'Data invoice'!N1855)</f>
        <v/>
      </c>
      <c r="E1739" s="284" t="str">
        <f>IF('Data invoice'!N1855=0,"",'Data invoice'!O1855)</f>
        <v/>
      </c>
      <c r="F1739" s="284" t="str">
        <f>IF('Data invoice'!O1855=0,"",'Data invoice'!P1855)</f>
        <v/>
      </c>
      <c r="G1739" s="284" t="str">
        <f>IF('Data invoice'!P1855=0,"",'Data invoice'!Q1855)</f>
        <v/>
      </c>
      <c r="H1739" s="284" t="str">
        <f>IF('Data invoice'!Q1855=0,"",'Data invoice'!R1855)</f>
        <v/>
      </c>
      <c r="I1739" s="320" t="str">
        <f>IF('Data invoice'!R1855=0,"",'Data invoice'!S1855)</f>
        <v/>
      </c>
      <c r="J1739" s="367" t="str">
        <f>IF('Data invoice'!S1855=0,"",'Data invoice'!T1855)</f>
        <v/>
      </c>
      <c r="L1739" s="414"/>
      <c r="M1739" s="275"/>
      <c r="N1739" s="275"/>
      <c r="O1739" s="414"/>
      <c r="P1739" s="414"/>
      <c r="Q1739" s="414"/>
      <c r="R1739" s="414"/>
      <c r="S1739" s="414"/>
      <c r="T1739" s="414"/>
      <c r="U1739" s="414"/>
      <c r="V1739" s="414"/>
      <c r="W1739" s="414"/>
      <c r="X1739" s="414"/>
      <c r="Y1739" s="414"/>
      <c r="Z1739" s="414"/>
      <c r="AA1739" s="414"/>
      <c r="AB1739" s="414"/>
      <c r="AC1739" s="275"/>
      <c r="AD1739" s="275"/>
      <c r="AE1739" s="275"/>
      <c r="AF1739" s="275"/>
      <c r="AG1739" s="275"/>
      <c r="AH1739" s="275"/>
      <c r="AI1739" s="275"/>
      <c r="AJ1739" s="275"/>
      <c r="AK1739" s="275"/>
      <c r="AL1739" s="275"/>
    </row>
    <row r="1740" spans="1:38" s="329" customFormat="1" ht="15" customHeight="1">
      <c r="A1740" s="284" t="str">
        <f>IF('Data invoice'!J1856=0,"",'Data invoice'!K1856)</f>
        <v/>
      </c>
      <c r="B1740" s="284" t="str">
        <f>IF('Data invoice'!K1856=0,"",'Data invoice'!L1856)</f>
        <v/>
      </c>
      <c r="C1740" s="284" t="str">
        <f>IF('Data invoice'!L1856=0,"",'Data invoice'!M1856)</f>
        <v/>
      </c>
      <c r="D1740" s="284" t="str">
        <f>IF('Data invoice'!M1856=0,"",'Data invoice'!N1856)</f>
        <v/>
      </c>
      <c r="E1740" s="284" t="str">
        <f>IF('Data invoice'!N1856=0,"",'Data invoice'!O1856)</f>
        <v/>
      </c>
      <c r="F1740" s="284" t="str">
        <f>IF('Data invoice'!O1856=0,"",'Data invoice'!P1856)</f>
        <v/>
      </c>
      <c r="G1740" s="284" t="str">
        <f>IF('Data invoice'!P1856=0,"",'Data invoice'!Q1856)</f>
        <v/>
      </c>
      <c r="H1740" s="284" t="str">
        <f>IF('Data invoice'!Q1856=0,"",'Data invoice'!R1856)</f>
        <v/>
      </c>
      <c r="I1740" s="320" t="str">
        <f>IF('Data invoice'!R1856=0,"",'Data invoice'!S1856)</f>
        <v/>
      </c>
      <c r="J1740" s="367" t="str">
        <f>IF('Data invoice'!S1856=0,"",'Data invoice'!T1856)</f>
        <v/>
      </c>
      <c r="L1740" s="414"/>
      <c r="M1740" s="275"/>
      <c r="N1740" s="275"/>
      <c r="O1740" s="414"/>
      <c r="P1740" s="414"/>
      <c r="Q1740" s="414"/>
      <c r="R1740" s="414"/>
      <c r="S1740" s="414"/>
      <c r="T1740" s="414"/>
      <c r="U1740" s="414"/>
      <c r="V1740" s="414"/>
      <c r="W1740" s="414"/>
      <c r="X1740" s="414"/>
      <c r="Y1740" s="414"/>
      <c r="Z1740" s="414"/>
      <c r="AA1740" s="414"/>
      <c r="AB1740" s="414"/>
      <c r="AC1740" s="275"/>
      <c r="AD1740" s="275"/>
      <c r="AE1740" s="275"/>
      <c r="AF1740" s="275"/>
      <c r="AG1740" s="275"/>
      <c r="AH1740" s="275"/>
      <c r="AI1740" s="275"/>
      <c r="AJ1740" s="275"/>
      <c r="AK1740" s="275"/>
      <c r="AL1740" s="275"/>
    </row>
    <row r="1741" spans="1:38" s="329" customFormat="1" ht="15" customHeight="1">
      <c r="A1741" s="284" t="str">
        <f>IF('Data invoice'!J1857=0,"",'Data invoice'!K1857)</f>
        <v/>
      </c>
      <c r="B1741" s="284" t="str">
        <f>IF('Data invoice'!K1857=0,"",'Data invoice'!L1857)</f>
        <v/>
      </c>
      <c r="C1741" s="284" t="str">
        <f>IF('Data invoice'!L1857=0,"",'Data invoice'!M1857)</f>
        <v/>
      </c>
      <c r="D1741" s="284" t="str">
        <f>IF('Data invoice'!M1857=0,"",'Data invoice'!N1857)</f>
        <v/>
      </c>
      <c r="E1741" s="284" t="str">
        <f>IF('Data invoice'!N1857=0,"",'Data invoice'!O1857)</f>
        <v/>
      </c>
      <c r="F1741" s="284" t="str">
        <f>IF('Data invoice'!O1857=0,"",'Data invoice'!P1857)</f>
        <v/>
      </c>
      <c r="G1741" s="284" t="str">
        <f>IF('Data invoice'!P1857=0,"",'Data invoice'!Q1857)</f>
        <v/>
      </c>
      <c r="H1741" s="284" t="str">
        <f>IF('Data invoice'!Q1857=0,"",'Data invoice'!R1857)</f>
        <v/>
      </c>
      <c r="I1741" s="320" t="str">
        <f>IF('Data invoice'!R1857=0,"",'Data invoice'!S1857)</f>
        <v/>
      </c>
      <c r="J1741" s="367" t="str">
        <f>IF('Data invoice'!S1857=0,"",'Data invoice'!T1857)</f>
        <v/>
      </c>
      <c r="L1741" s="414"/>
      <c r="M1741" s="275"/>
      <c r="N1741" s="275"/>
      <c r="O1741" s="414"/>
      <c r="P1741" s="414"/>
      <c r="Q1741" s="414"/>
      <c r="R1741" s="414"/>
      <c r="S1741" s="414"/>
      <c r="T1741" s="414"/>
      <c r="U1741" s="414"/>
      <c r="V1741" s="414"/>
      <c r="W1741" s="414"/>
      <c r="X1741" s="414"/>
      <c r="Y1741" s="414"/>
      <c r="Z1741" s="414"/>
      <c r="AA1741" s="414"/>
      <c r="AB1741" s="414"/>
      <c r="AC1741" s="275"/>
      <c r="AD1741" s="275"/>
      <c r="AE1741" s="275"/>
      <c r="AF1741" s="275"/>
      <c r="AG1741" s="275"/>
      <c r="AH1741" s="275"/>
      <c r="AI1741" s="275"/>
      <c r="AJ1741" s="275"/>
      <c r="AK1741" s="275"/>
      <c r="AL1741" s="275"/>
    </row>
    <row r="1742" spans="1:38" s="329" customFormat="1" ht="15" customHeight="1">
      <c r="A1742" s="284" t="str">
        <f>IF('Data invoice'!J1858=0,"",'Data invoice'!K1858)</f>
        <v/>
      </c>
      <c r="B1742" s="284" t="str">
        <f>IF('Data invoice'!K1858=0,"",'Data invoice'!L1858)</f>
        <v/>
      </c>
      <c r="C1742" s="284" t="str">
        <f>IF('Data invoice'!L1858=0,"",'Data invoice'!M1858)</f>
        <v/>
      </c>
      <c r="D1742" s="284" t="str">
        <f>IF('Data invoice'!M1858=0,"",'Data invoice'!N1858)</f>
        <v/>
      </c>
      <c r="E1742" s="284" t="str">
        <f>IF('Data invoice'!N1858=0,"",'Data invoice'!O1858)</f>
        <v/>
      </c>
      <c r="F1742" s="284" t="str">
        <f>IF('Data invoice'!O1858=0,"",'Data invoice'!P1858)</f>
        <v/>
      </c>
      <c r="G1742" s="284" t="str">
        <f>IF('Data invoice'!P1858=0,"",'Data invoice'!Q1858)</f>
        <v/>
      </c>
      <c r="H1742" s="284" t="str">
        <f>IF('Data invoice'!Q1858=0,"",'Data invoice'!R1858)</f>
        <v/>
      </c>
      <c r="I1742" s="320" t="str">
        <f>IF('Data invoice'!R1858=0,"",'Data invoice'!S1858)</f>
        <v/>
      </c>
      <c r="J1742" s="367" t="str">
        <f>IF('Data invoice'!S1858=0,"",'Data invoice'!T1858)</f>
        <v/>
      </c>
      <c r="L1742" s="414"/>
      <c r="M1742" s="275"/>
      <c r="N1742" s="275"/>
      <c r="O1742" s="414"/>
      <c r="P1742" s="414"/>
      <c r="Q1742" s="414"/>
      <c r="R1742" s="414"/>
      <c r="S1742" s="414"/>
      <c r="T1742" s="414"/>
      <c r="U1742" s="414"/>
      <c r="V1742" s="414"/>
      <c r="W1742" s="414"/>
      <c r="X1742" s="414"/>
      <c r="Y1742" s="414"/>
      <c r="Z1742" s="414"/>
      <c r="AA1742" s="414"/>
      <c r="AB1742" s="414"/>
      <c r="AC1742" s="275"/>
      <c r="AD1742" s="275"/>
      <c r="AE1742" s="275"/>
      <c r="AF1742" s="275"/>
      <c r="AG1742" s="275"/>
      <c r="AH1742" s="275"/>
      <c r="AI1742" s="275"/>
      <c r="AJ1742" s="275"/>
      <c r="AK1742" s="275"/>
      <c r="AL1742" s="275"/>
    </row>
    <row r="1743" spans="1:38" s="329" customFormat="1" ht="15" customHeight="1">
      <c r="A1743" s="284" t="str">
        <f>IF('Data invoice'!J1859=0,"",'Data invoice'!K1859)</f>
        <v/>
      </c>
      <c r="B1743" s="284" t="str">
        <f>IF('Data invoice'!K1859=0,"",'Data invoice'!L1859)</f>
        <v/>
      </c>
      <c r="C1743" s="284" t="str">
        <f>IF('Data invoice'!L1859=0,"",'Data invoice'!M1859)</f>
        <v/>
      </c>
      <c r="D1743" s="284" t="str">
        <f>IF('Data invoice'!M1859=0,"",'Data invoice'!N1859)</f>
        <v/>
      </c>
      <c r="E1743" s="284" t="str">
        <f>IF('Data invoice'!N1859=0,"",'Data invoice'!O1859)</f>
        <v/>
      </c>
      <c r="F1743" s="284" t="str">
        <f>IF('Data invoice'!O1859=0,"",'Data invoice'!P1859)</f>
        <v/>
      </c>
      <c r="G1743" s="284" t="str">
        <f>IF('Data invoice'!P1859=0,"",'Data invoice'!Q1859)</f>
        <v/>
      </c>
      <c r="H1743" s="284" t="str">
        <f>IF('Data invoice'!Q1859=0,"",'Data invoice'!R1859)</f>
        <v/>
      </c>
      <c r="I1743" s="320" t="str">
        <f>IF('Data invoice'!R1859=0,"",'Data invoice'!S1859)</f>
        <v/>
      </c>
      <c r="J1743" s="367" t="str">
        <f>IF('Data invoice'!S1859=0,"",'Data invoice'!T1859)</f>
        <v/>
      </c>
      <c r="L1743" s="414"/>
      <c r="M1743" s="275"/>
      <c r="N1743" s="275"/>
      <c r="O1743" s="414"/>
      <c r="P1743" s="414"/>
      <c r="Q1743" s="414"/>
      <c r="R1743" s="414"/>
      <c r="S1743" s="414"/>
      <c r="T1743" s="414"/>
      <c r="U1743" s="414"/>
      <c r="V1743" s="414"/>
      <c r="W1743" s="414"/>
      <c r="X1743" s="414"/>
      <c r="Y1743" s="414"/>
      <c r="Z1743" s="414"/>
      <c r="AA1743" s="414"/>
      <c r="AB1743" s="414"/>
      <c r="AC1743" s="275"/>
      <c r="AD1743" s="275"/>
      <c r="AE1743" s="275"/>
      <c r="AF1743" s="275"/>
      <c r="AG1743" s="275"/>
      <c r="AH1743" s="275"/>
      <c r="AI1743" s="275"/>
      <c r="AJ1743" s="275"/>
      <c r="AK1743" s="275"/>
      <c r="AL1743" s="275"/>
    </row>
    <row r="1744" spans="1:38" s="329" customFormat="1" ht="15" customHeight="1">
      <c r="A1744" s="284" t="str">
        <f>IF('Data invoice'!J1860=0,"",'Data invoice'!K1860)</f>
        <v/>
      </c>
      <c r="B1744" s="284" t="str">
        <f>IF('Data invoice'!K1860=0,"",'Data invoice'!L1860)</f>
        <v/>
      </c>
      <c r="C1744" s="284" t="str">
        <f>IF('Data invoice'!L1860=0,"",'Data invoice'!M1860)</f>
        <v/>
      </c>
      <c r="D1744" s="284" t="str">
        <f>IF('Data invoice'!M1860=0,"",'Data invoice'!N1860)</f>
        <v/>
      </c>
      <c r="E1744" s="284" t="str">
        <f>IF('Data invoice'!N1860=0,"",'Data invoice'!O1860)</f>
        <v/>
      </c>
      <c r="F1744" s="284" t="str">
        <f>IF('Data invoice'!O1860=0,"",'Data invoice'!P1860)</f>
        <v/>
      </c>
      <c r="G1744" s="284" t="str">
        <f>IF('Data invoice'!P1860=0,"",'Data invoice'!Q1860)</f>
        <v/>
      </c>
      <c r="H1744" s="284" t="str">
        <f>IF('Data invoice'!Q1860=0,"",'Data invoice'!R1860)</f>
        <v/>
      </c>
      <c r="I1744" s="320" t="str">
        <f>IF('Data invoice'!R1860=0,"",'Data invoice'!S1860)</f>
        <v/>
      </c>
      <c r="J1744" s="367" t="str">
        <f>IF('Data invoice'!S1860=0,"",'Data invoice'!T1860)</f>
        <v/>
      </c>
      <c r="L1744" s="414"/>
      <c r="M1744" s="275"/>
      <c r="N1744" s="275"/>
      <c r="O1744" s="414"/>
      <c r="P1744" s="414"/>
      <c r="Q1744" s="414"/>
      <c r="R1744" s="414"/>
      <c r="S1744" s="414"/>
      <c r="T1744" s="414"/>
      <c r="U1744" s="414"/>
      <c r="V1744" s="414"/>
      <c r="W1744" s="414"/>
      <c r="X1744" s="414"/>
      <c r="Y1744" s="414"/>
      <c r="Z1744" s="414"/>
      <c r="AA1744" s="414"/>
      <c r="AB1744" s="414"/>
      <c r="AC1744" s="275"/>
      <c r="AD1744" s="275"/>
      <c r="AE1744" s="275"/>
      <c r="AF1744" s="275"/>
      <c r="AG1744" s="275"/>
      <c r="AH1744" s="275"/>
      <c r="AI1744" s="275"/>
      <c r="AJ1744" s="275"/>
      <c r="AK1744" s="275"/>
      <c r="AL1744" s="275"/>
    </row>
    <row r="1745" spans="1:38" s="329" customFormat="1" ht="15" customHeight="1">
      <c r="A1745" s="284" t="str">
        <f>IF('Data invoice'!J1861=0,"",'Data invoice'!K1861)</f>
        <v/>
      </c>
      <c r="B1745" s="284" t="str">
        <f>IF('Data invoice'!K1861=0,"",'Data invoice'!L1861)</f>
        <v/>
      </c>
      <c r="C1745" s="284" t="str">
        <f>IF('Data invoice'!L1861=0,"",'Data invoice'!M1861)</f>
        <v/>
      </c>
      <c r="D1745" s="284" t="str">
        <f>IF('Data invoice'!M1861=0,"",'Data invoice'!N1861)</f>
        <v/>
      </c>
      <c r="E1745" s="284" t="str">
        <f>IF('Data invoice'!N1861=0,"",'Data invoice'!O1861)</f>
        <v/>
      </c>
      <c r="F1745" s="284" t="str">
        <f>IF('Data invoice'!O1861=0,"",'Data invoice'!P1861)</f>
        <v/>
      </c>
      <c r="G1745" s="284" t="str">
        <f>IF('Data invoice'!P1861=0,"",'Data invoice'!Q1861)</f>
        <v/>
      </c>
      <c r="H1745" s="284" t="str">
        <f>IF('Data invoice'!Q1861=0,"",'Data invoice'!R1861)</f>
        <v/>
      </c>
      <c r="I1745" s="320" t="str">
        <f>IF('Data invoice'!R1861=0,"",'Data invoice'!S1861)</f>
        <v/>
      </c>
      <c r="J1745" s="367" t="str">
        <f>IF('Data invoice'!S1861=0,"",'Data invoice'!T1861)</f>
        <v/>
      </c>
      <c r="L1745" s="414"/>
      <c r="M1745" s="275"/>
      <c r="N1745" s="275"/>
      <c r="O1745" s="414"/>
      <c r="P1745" s="414"/>
      <c r="Q1745" s="414"/>
      <c r="R1745" s="414"/>
      <c r="S1745" s="414"/>
      <c r="T1745" s="414"/>
      <c r="U1745" s="414"/>
      <c r="V1745" s="414"/>
      <c r="W1745" s="414"/>
      <c r="X1745" s="414"/>
      <c r="Y1745" s="414"/>
      <c r="Z1745" s="414"/>
      <c r="AA1745" s="414"/>
      <c r="AB1745" s="414"/>
      <c r="AC1745" s="275"/>
      <c r="AD1745" s="275"/>
      <c r="AE1745" s="275"/>
      <c r="AF1745" s="275"/>
      <c r="AG1745" s="275"/>
      <c r="AH1745" s="275"/>
      <c r="AI1745" s="275"/>
      <c r="AJ1745" s="275"/>
      <c r="AK1745" s="275"/>
      <c r="AL1745" s="275"/>
    </row>
    <row r="1746" spans="1:38" s="329" customFormat="1" ht="15" customHeight="1">
      <c r="A1746" s="284" t="str">
        <f>IF('Data invoice'!J1862=0,"",'Data invoice'!K1862)</f>
        <v/>
      </c>
      <c r="B1746" s="284" t="str">
        <f>IF('Data invoice'!K1862=0,"",'Data invoice'!L1862)</f>
        <v/>
      </c>
      <c r="C1746" s="284" t="str">
        <f>IF('Data invoice'!L1862=0,"",'Data invoice'!M1862)</f>
        <v/>
      </c>
      <c r="D1746" s="284" t="str">
        <f>IF('Data invoice'!M1862=0,"",'Data invoice'!N1862)</f>
        <v/>
      </c>
      <c r="E1746" s="284" t="str">
        <f>IF('Data invoice'!N1862=0,"",'Data invoice'!O1862)</f>
        <v/>
      </c>
      <c r="F1746" s="284" t="str">
        <f>IF('Data invoice'!O1862=0,"",'Data invoice'!P1862)</f>
        <v/>
      </c>
      <c r="G1746" s="284" t="str">
        <f>IF('Data invoice'!P1862=0,"",'Data invoice'!Q1862)</f>
        <v/>
      </c>
      <c r="H1746" s="284" t="str">
        <f>IF('Data invoice'!Q1862=0,"",'Data invoice'!R1862)</f>
        <v/>
      </c>
      <c r="I1746" s="320" t="str">
        <f>IF('Data invoice'!R1862=0,"",'Data invoice'!S1862)</f>
        <v/>
      </c>
      <c r="J1746" s="367" t="str">
        <f>IF('Data invoice'!S1862=0,"",'Data invoice'!T1862)</f>
        <v/>
      </c>
      <c r="L1746" s="414"/>
      <c r="M1746" s="275"/>
      <c r="N1746" s="275"/>
      <c r="O1746" s="414"/>
      <c r="P1746" s="414"/>
      <c r="Q1746" s="414"/>
      <c r="R1746" s="414"/>
      <c r="S1746" s="414"/>
      <c r="T1746" s="414"/>
      <c r="U1746" s="414"/>
      <c r="V1746" s="414"/>
      <c r="W1746" s="414"/>
      <c r="X1746" s="414"/>
      <c r="Y1746" s="414"/>
      <c r="Z1746" s="414"/>
      <c r="AA1746" s="414"/>
      <c r="AB1746" s="414"/>
      <c r="AC1746" s="275"/>
      <c r="AD1746" s="275"/>
      <c r="AE1746" s="275"/>
      <c r="AF1746" s="275"/>
      <c r="AG1746" s="275"/>
      <c r="AH1746" s="275"/>
      <c r="AI1746" s="275"/>
      <c r="AJ1746" s="275"/>
      <c r="AK1746" s="275"/>
      <c r="AL1746" s="275"/>
    </row>
    <row r="1747" spans="1:38" s="329" customFormat="1" ht="15" customHeight="1">
      <c r="A1747" s="284" t="str">
        <f>IF('Data invoice'!J1863=0,"",'Data invoice'!K1863)</f>
        <v/>
      </c>
      <c r="B1747" s="284" t="str">
        <f>IF('Data invoice'!K1863=0,"",'Data invoice'!L1863)</f>
        <v/>
      </c>
      <c r="C1747" s="284" t="str">
        <f>IF('Data invoice'!L1863=0,"",'Data invoice'!M1863)</f>
        <v/>
      </c>
      <c r="D1747" s="284" t="str">
        <f>IF('Data invoice'!M1863=0,"",'Data invoice'!N1863)</f>
        <v/>
      </c>
      <c r="E1747" s="284" t="str">
        <f>IF('Data invoice'!N1863=0,"",'Data invoice'!O1863)</f>
        <v/>
      </c>
      <c r="F1747" s="284" t="str">
        <f>IF('Data invoice'!O1863=0,"",'Data invoice'!P1863)</f>
        <v/>
      </c>
      <c r="G1747" s="284" t="str">
        <f>IF('Data invoice'!P1863=0,"",'Data invoice'!Q1863)</f>
        <v/>
      </c>
      <c r="H1747" s="284" t="str">
        <f>IF('Data invoice'!Q1863=0,"",'Data invoice'!R1863)</f>
        <v/>
      </c>
      <c r="I1747" s="320" t="str">
        <f>IF('Data invoice'!R1863=0,"",'Data invoice'!S1863)</f>
        <v/>
      </c>
      <c r="J1747" s="367" t="str">
        <f>IF('Data invoice'!S1863=0,"",'Data invoice'!T1863)</f>
        <v/>
      </c>
      <c r="L1747" s="414"/>
      <c r="M1747" s="275"/>
      <c r="N1747" s="275"/>
      <c r="O1747" s="414"/>
      <c r="P1747" s="414"/>
      <c r="Q1747" s="414"/>
      <c r="R1747" s="414"/>
      <c r="S1747" s="414"/>
      <c r="T1747" s="414"/>
      <c r="U1747" s="414"/>
      <c r="V1747" s="414"/>
      <c r="W1747" s="414"/>
      <c r="X1747" s="414"/>
      <c r="Y1747" s="414"/>
      <c r="Z1747" s="414"/>
      <c r="AA1747" s="414"/>
      <c r="AB1747" s="414"/>
      <c r="AC1747" s="275"/>
      <c r="AD1747" s="275"/>
      <c r="AE1747" s="275"/>
      <c r="AF1747" s="275"/>
      <c r="AG1747" s="275"/>
      <c r="AH1747" s="275"/>
      <c r="AI1747" s="275"/>
      <c r="AJ1747" s="275"/>
      <c r="AK1747" s="275"/>
      <c r="AL1747" s="275"/>
    </row>
    <row r="1748" spans="1:38" s="329" customFormat="1" ht="15" customHeight="1">
      <c r="A1748" s="284" t="str">
        <f>IF('Data invoice'!J1864=0,"",'Data invoice'!K1864)</f>
        <v/>
      </c>
      <c r="B1748" s="284" t="str">
        <f>IF('Data invoice'!K1864=0,"",'Data invoice'!L1864)</f>
        <v/>
      </c>
      <c r="C1748" s="284" t="str">
        <f>IF('Data invoice'!L1864=0,"",'Data invoice'!M1864)</f>
        <v/>
      </c>
      <c r="D1748" s="284" t="str">
        <f>IF('Data invoice'!M1864=0,"",'Data invoice'!N1864)</f>
        <v/>
      </c>
      <c r="E1748" s="284" t="str">
        <f>IF('Data invoice'!N1864=0,"",'Data invoice'!O1864)</f>
        <v/>
      </c>
      <c r="F1748" s="284" t="str">
        <f>IF('Data invoice'!O1864=0,"",'Data invoice'!P1864)</f>
        <v/>
      </c>
      <c r="G1748" s="284" t="str">
        <f>IF('Data invoice'!P1864=0,"",'Data invoice'!Q1864)</f>
        <v/>
      </c>
      <c r="H1748" s="284" t="str">
        <f>IF('Data invoice'!Q1864=0,"",'Data invoice'!R1864)</f>
        <v/>
      </c>
      <c r="I1748" s="320" t="str">
        <f>IF('Data invoice'!R1864=0,"",'Data invoice'!S1864)</f>
        <v/>
      </c>
      <c r="J1748" s="367" t="str">
        <f>IF('Data invoice'!S1864=0,"",'Data invoice'!T1864)</f>
        <v/>
      </c>
      <c r="L1748" s="414"/>
      <c r="M1748" s="275"/>
      <c r="N1748" s="275"/>
      <c r="O1748" s="414"/>
      <c r="P1748" s="414"/>
      <c r="Q1748" s="414"/>
      <c r="R1748" s="414"/>
      <c r="S1748" s="414"/>
      <c r="T1748" s="414"/>
      <c r="U1748" s="414"/>
      <c r="V1748" s="414"/>
      <c r="W1748" s="414"/>
      <c r="X1748" s="414"/>
      <c r="Y1748" s="414"/>
      <c r="Z1748" s="414"/>
      <c r="AA1748" s="414"/>
      <c r="AB1748" s="414"/>
      <c r="AC1748" s="275"/>
      <c r="AD1748" s="275"/>
      <c r="AE1748" s="275"/>
      <c r="AF1748" s="275"/>
      <c r="AG1748" s="275"/>
      <c r="AH1748" s="275"/>
      <c r="AI1748" s="275"/>
      <c r="AJ1748" s="275"/>
      <c r="AK1748" s="275"/>
      <c r="AL1748" s="275"/>
    </row>
    <row r="1749" spans="1:38" s="329" customFormat="1" ht="15" customHeight="1">
      <c r="A1749" s="284" t="str">
        <f>IF('Data invoice'!J1865=0,"",'Data invoice'!K1865)</f>
        <v/>
      </c>
      <c r="B1749" s="284" t="str">
        <f>IF('Data invoice'!K1865=0,"",'Data invoice'!L1865)</f>
        <v/>
      </c>
      <c r="C1749" s="284" t="str">
        <f>IF('Data invoice'!L1865=0,"",'Data invoice'!M1865)</f>
        <v/>
      </c>
      <c r="D1749" s="284" t="str">
        <f>IF('Data invoice'!M1865=0,"",'Data invoice'!N1865)</f>
        <v/>
      </c>
      <c r="E1749" s="284" t="str">
        <f>IF('Data invoice'!N1865=0,"",'Data invoice'!O1865)</f>
        <v/>
      </c>
      <c r="F1749" s="284" t="str">
        <f>IF('Data invoice'!O1865=0,"",'Data invoice'!P1865)</f>
        <v/>
      </c>
      <c r="G1749" s="284" t="str">
        <f>IF('Data invoice'!P1865=0,"",'Data invoice'!Q1865)</f>
        <v/>
      </c>
      <c r="H1749" s="284" t="str">
        <f>IF('Data invoice'!Q1865=0,"",'Data invoice'!R1865)</f>
        <v/>
      </c>
      <c r="I1749" s="320" t="str">
        <f>IF('Data invoice'!R1865=0,"",'Data invoice'!S1865)</f>
        <v/>
      </c>
      <c r="J1749" s="367" t="str">
        <f>IF('Data invoice'!S1865=0,"",'Data invoice'!T1865)</f>
        <v/>
      </c>
      <c r="L1749" s="414"/>
      <c r="M1749" s="275"/>
      <c r="N1749" s="275"/>
      <c r="O1749" s="414"/>
      <c r="P1749" s="414"/>
      <c r="Q1749" s="414"/>
      <c r="R1749" s="414"/>
      <c r="S1749" s="414"/>
      <c r="T1749" s="414"/>
      <c r="U1749" s="414"/>
      <c r="V1749" s="414"/>
      <c r="W1749" s="414"/>
      <c r="X1749" s="414"/>
      <c r="Y1749" s="414"/>
      <c r="Z1749" s="414"/>
      <c r="AA1749" s="414"/>
      <c r="AB1749" s="414"/>
      <c r="AC1749" s="275"/>
      <c r="AD1749" s="275"/>
      <c r="AE1749" s="275"/>
      <c r="AF1749" s="275"/>
      <c r="AG1749" s="275"/>
      <c r="AH1749" s="275"/>
      <c r="AI1749" s="275"/>
      <c r="AJ1749" s="275"/>
      <c r="AK1749" s="275"/>
      <c r="AL1749" s="275"/>
    </row>
    <row r="1750" spans="1:38" s="329" customFormat="1" ht="15" customHeight="1">
      <c r="A1750" s="284" t="str">
        <f>IF('Data invoice'!J1866=0,"",'Data invoice'!K1866)</f>
        <v/>
      </c>
      <c r="B1750" s="284" t="str">
        <f>IF('Data invoice'!K1866=0,"",'Data invoice'!L1866)</f>
        <v/>
      </c>
      <c r="C1750" s="284" t="str">
        <f>IF('Data invoice'!L1866=0,"",'Data invoice'!M1866)</f>
        <v/>
      </c>
      <c r="D1750" s="284" t="str">
        <f>IF('Data invoice'!M1866=0,"",'Data invoice'!N1866)</f>
        <v/>
      </c>
      <c r="E1750" s="284" t="str">
        <f>IF('Data invoice'!N1866=0,"",'Data invoice'!O1866)</f>
        <v/>
      </c>
      <c r="F1750" s="284" t="str">
        <f>IF('Data invoice'!O1866=0,"",'Data invoice'!P1866)</f>
        <v/>
      </c>
      <c r="G1750" s="284" t="str">
        <f>IF('Data invoice'!P1866=0,"",'Data invoice'!Q1866)</f>
        <v/>
      </c>
      <c r="H1750" s="284" t="str">
        <f>IF('Data invoice'!Q1866=0,"",'Data invoice'!R1866)</f>
        <v/>
      </c>
      <c r="I1750" s="320" t="str">
        <f>IF('Data invoice'!R1866=0,"",'Data invoice'!S1866)</f>
        <v/>
      </c>
      <c r="J1750" s="367" t="str">
        <f>IF('Data invoice'!S1866=0,"",'Data invoice'!T1866)</f>
        <v/>
      </c>
      <c r="L1750" s="414"/>
      <c r="M1750" s="275"/>
      <c r="N1750" s="275"/>
      <c r="O1750" s="414"/>
      <c r="P1750" s="414"/>
      <c r="Q1750" s="414"/>
      <c r="R1750" s="414"/>
      <c r="S1750" s="414"/>
      <c r="T1750" s="414"/>
      <c r="U1750" s="414"/>
      <c r="V1750" s="414"/>
      <c r="W1750" s="414"/>
      <c r="X1750" s="414"/>
      <c r="Y1750" s="414"/>
      <c r="Z1750" s="414"/>
      <c r="AA1750" s="414"/>
      <c r="AB1750" s="414"/>
      <c r="AC1750" s="275"/>
      <c r="AD1750" s="275"/>
      <c r="AE1750" s="275"/>
      <c r="AF1750" s="275"/>
      <c r="AG1750" s="275"/>
      <c r="AH1750" s="275"/>
      <c r="AI1750" s="275"/>
      <c r="AJ1750" s="275"/>
      <c r="AK1750" s="275"/>
      <c r="AL1750" s="275"/>
    </row>
    <row r="1751" spans="1:38" s="329" customFormat="1" ht="15" customHeight="1">
      <c r="A1751" s="284" t="str">
        <f>IF('Data invoice'!J1867=0,"",'Data invoice'!K1867)</f>
        <v/>
      </c>
      <c r="B1751" s="284" t="str">
        <f>IF('Data invoice'!K1867=0,"",'Data invoice'!L1867)</f>
        <v/>
      </c>
      <c r="C1751" s="284" t="str">
        <f>IF('Data invoice'!L1867=0,"",'Data invoice'!M1867)</f>
        <v/>
      </c>
      <c r="D1751" s="284" t="str">
        <f>IF('Data invoice'!M1867=0,"",'Data invoice'!N1867)</f>
        <v/>
      </c>
      <c r="E1751" s="284" t="str">
        <f>IF('Data invoice'!N1867=0,"",'Data invoice'!O1867)</f>
        <v/>
      </c>
      <c r="F1751" s="284" t="str">
        <f>IF('Data invoice'!O1867=0,"",'Data invoice'!P1867)</f>
        <v/>
      </c>
      <c r="G1751" s="284" t="str">
        <f>IF('Data invoice'!P1867=0,"",'Data invoice'!Q1867)</f>
        <v/>
      </c>
      <c r="H1751" s="284" t="str">
        <f>IF('Data invoice'!Q1867=0,"",'Data invoice'!R1867)</f>
        <v/>
      </c>
      <c r="I1751" s="320" t="str">
        <f>IF('Data invoice'!R1867=0,"",'Data invoice'!S1867)</f>
        <v/>
      </c>
      <c r="J1751" s="367" t="str">
        <f>IF('Data invoice'!S1867=0,"",'Data invoice'!T1867)</f>
        <v/>
      </c>
      <c r="L1751" s="414"/>
      <c r="M1751" s="275"/>
      <c r="N1751" s="275"/>
      <c r="O1751" s="414"/>
      <c r="P1751" s="414"/>
      <c r="Q1751" s="414"/>
      <c r="R1751" s="414"/>
      <c r="S1751" s="414"/>
      <c r="T1751" s="414"/>
      <c r="U1751" s="414"/>
      <c r="V1751" s="414"/>
      <c r="W1751" s="414"/>
      <c r="X1751" s="414"/>
      <c r="Y1751" s="414"/>
      <c r="Z1751" s="414"/>
      <c r="AA1751" s="414"/>
      <c r="AB1751" s="414"/>
      <c r="AC1751" s="275"/>
      <c r="AD1751" s="275"/>
      <c r="AE1751" s="275"/>
      <c r="AF1751" s="275"/>
      <c r="AG1751" s="275"/>
      <c r="AH1751" s="275"/>
      <c r="AI1751" s="275"/>
      <c r="AJ1751" s="275"/>
      <c r="AK1751" s="275"/>
      <c r="AL1751" s="275"/>
    </row>
    <row r="1752" spans="1:38" s="329" customFormat="1" ht="15" customHeight="1">
      <c r="A1752" s="284" t="str">
        <f>IF('Data invoice'!J1868=0,"",'Data invoice'!K1868)</f>
        <v/>
      </c>
      <c r="B1752" s="284" t="str">
        <f>IF('Data invoice'!K1868=0,"",'Data invoice'!L1868)</f>
        <v/>
      </c>
      <c r="C1752" s="284" t="str">
        <f>IF('Data invoice'!L1868=0,"",'Data invoice'!M1868)</f>
        <v/>
      </c>
      <c r="D1752" s="284" t="str">
        <f>IF('Data invoice'!M1868=0,"",'Data invoice'!N1868)</f>
        <v/>
      </c>
      <c r="E1752" s="284" t="str">
        <f>IF('Data invoice'!N1868=0,"",'Data invoice'!O1868)</f>
        <v/>
      </c>
      <c r="F1752" s="284" t="str">
        <f>IF('Data invoice'!O1868=0,"",'Data invoice'!P1868)</f>
        <v/>
      </c>
      <c r="G1752" s="284" t="str">
        <f>IF('Data invoice'!P1868=0,"",'Data invoice'!Q1868)</f>
        <v/>
      </c>
      <c r="H1752" s="284" t="str">
        <f>IF('Data invoice'!Q1868=0,"",'Data invoice'!R1868)</f>
        <v/>
      </c>
      <c r="I1752" s="320" t="str">
        <f>IF('Data invoice'!R1868=0,"",'Data invoice'!S1868)</f>
        <v/>
      </c>
      <c r="J1752" s="367" t="str">
        <f>IF('Data invoice'!S1868=0,"",'Data invoice'!T1868)</f>
        <v/>
      </c>
      <c r="L1752" s="414"/>
      <c r="M1752" s="275"/>
      <c r="N1752" s="275"/>
      <c r="O1752" s="414"/>
      <c r="P1752" s="414"/>
      <c r="Q1752" s="414"/>
      <c r="R1752" s="414"/>
      <c r="S1752" s="414"/>
      <c r="T1752" s="414"/>
      <c r="U1752" s="414"/>
      <c r="V1752" s="414"/>
      <c r="W1752" s="414"/>
      <c r="X1752" s="414"/>
      <c r="Y1752" s="414"/>
      <c r="Z1752" s="414"/>
      <c r="AA1752" s="414"/>
      <c r="AB1752" s="414"/>
      <c r="AC1752" s="275"/>
      <c r="AD1752" s="275"/>
      <c r="AE1752" s="275"/>
      <c r="AF1752" s="275"/>
      <c r="AG1752" s="275"/>
      <c r="AH1752" s="275"/>
      <c r="AI1752" s="275"/>
      <c r="AJ1752" s="275"/>
      <c r="AK1752" s="275"/>
      <c r="AL1752" s="275"/>
    </row>
    <row r="1753" spans="1:38" s="329" customFormat="1" ht="15" customHeight="1">
      <c r="A1753" s="284" t="str">
        <f>IF('Data invoice'!J1869=0,"",'Data invoice'!K1869)</f>
        <v/>
      </c>
      <c r="B1753" s="284" t="str">
        <f>IF('Data invoice'!K1869=0,"",'Data invoice'!L1869)</f>
        <v/>
      </c>
      <c r="C1753" s="284" t="str">
        <f>IF('Data invoice'!L1869=0,"",'Data invoice'!M1869)</f>
        <v/>
      </c>
      <c r="D1753" s="284" t="str">
        <f>IF('Data invoice'!M1869=0,"",'Data invoice'!N1869)</f>
        <v/>
      </c>
      <c r="E1753" s="284" t="str">
        <f>IF('Data invoice'!N1869=0,"",'Data invoice'!O1869)</f>
        <v/>
      </c>
      <c r="F1753" s="284" t="str">
        <f>IF('Data invoice'!O1869=0,"",'Data invoice'!P1869)</f>
        <v/>
      </c>
      <c r="G1753" s="284" t="str">
        <f>IF('Data invoice'!P1869=0,"",'Data invoice'!Q1869)</f>
        <v/>
      </c>
      <c r="H1753" s="284" t="str">
        <f>IF('Data invoice'!Q1869=0,"",'Data invoice'!R1869)</f>
        <v/>
      </c>
      <c r="I1753" s="320" t="str">
        <f>IF('Data invoice'!R1869=0,"",'Data invoice'!S1869)</f>
        <v/>
      </c>
      <c r="J1753" s="367" t="str">
        <f>IF('Data invoice'!S1869=0,"",'Data invoice'!T1869)</f>
        <v/>
      </c>
      <c r="L1753" s="414"/>
      <c r="M1753" s="275"/>
      <c r="N1753" s="275"/>
      <c r="O1753" s="414"/>
      <c r="P1753" s="414"/>
      <c r="Q1753" s="414"/>
      <c r="R1753" s="414"/>
      <c r="S1753" s="414"/>
      <c r="T1753" s="414"/>
      <c r="U1753" s="414"/>
      <c r="V1753" s="414"/>
      <c r="W1753" s="414"/>
      <c r="X1753" s="414"/>
      <c r="Y1753" s="414"/>
      <c r="Z1753" s="414"/>
      <c r="AA1753" s="414"/>
      <c r="AB1753" s="414"/>
      <c r="AC1753" s="275"/>
      <c r="AD1753" s="275"/>
      <c r="AE1753" s="275"/>
      <c r="AF1753" s="275"/>
      <c r="AG1753" s="275"/>
      <c r="AH1753" s="275"/>
      <c r="AI1753" s="275"/>
      <c r="AJ1753" s="275"/>
      <c r="AK1753" s="275"/>
      <c r="AL1753" s="275"/>
    </row>
    <row r="1754" spans="1:38" s="329" customFormat="1" ht="15" customHeight="1">
      <c r="A1754" s="284" t="str">
        <f>IF('Data invoice'!J1870=0,"",'Data invoice'!K1870)</f>
        <v/>
      </c>
      <c r="B1754" s="284" t="str">
        <f>IF('Data invoice'!K1870=0,"",'Data invoice'!L1870)</f>
        <v/>
      </c>
      <c r="C1754" s="284" t="str">
        <f>IF('Data invoice'!L1870=0,"",'Data invoice'!M1870)</f>
        <v/>
      </c>
      <c r="D1754" s="284" t="str">
        <f>IF('Data invoice'!M1870=0,"",'Data invoice'!N1870)</f>
        <v/>
      </c>
      <c r="E1754" s="284" t="str">
        <f>IF('Data invoice'!N1870=0,"",'Data invoice'!O1870)</f>
        <v/>
      </c>
      <c r="F1754" s="284" t="str">
        <f>IF('Data invoice'!O1870=0,"",'Data invoice'!P1870)</f>
        <v/>
      </c>
      <c r="G1754" s="284" t="str">
        <f>IF('Data invoice'!P1870=0,"",'Data invoice'!Q1870)</f>
        <v/>
      </c>
      <c r="H1754" s="284" t="str">
        <f>IF('Data invoice'!Q1870=0,"",'Data invoice'!R1870)</f>
        <v/>
      </c>
      <c r="I1754" s="320" t="str">
        <f>IF('Data invoice'!R1870=0,"",'Data invoice'!S1870)</f>
        <v/>
      </c>
      <c r="J1754" s="367" t="str">
        <f>IF('Data invoice'!S1870=0,"",'Data invoice'!T1870)</f>
        <v/>
      </c>
      <c r="L1754" s="414"/>
      <c r="M1754" s="275"/>
      <c r="N1754" s="275"/>
      <c r="O1754" s="414"/>
      <c r="P1754" s="414"/>
      <c r="Q1754" s="414"/>
      <c r="R1754" s="414"/>
      <c r="S1754" s="414"/>
      <c r="T1754" s="414"/>
      <c r="U1754" s="414"/>
      <c r="V1754" s="414"/>
      <c r="W1754" s="414"/>
      <c r="X1754" s="414"/>
      <c r="Y1754" s="414"/>
      <c r="Z1754" s="414"/>
      <c r="AA1754" s="414"/>
      <c r="AB1754" s="414"/>
      <c r="AC1754" s="275"/>
      <c r="AD1754" s="275"/>
      <c r="AE1754" s="275"/>
      <c r="AF1754" s="275"/>
      <c r="AG1754" s="275"/>
      <c r="AH1754" s="275"/>
      <c r="AI1754" s="275"/>
      <c r="AJ1754" s="275"/>
      <c r="AK1754" s="275"/>
      <c r="AL1754" s="275"/>
    </row>
    <row r="1755" spans="1:38" s="329" customFormat="1" ht="15" customHeight="1">
      <c r="A1755" s="284" t="str">
        <f>IF('Data invoice'!J1871=0,"",'Data invoice'!K1871)</f>
        <v/>
      </c>
      <c r="B1755" s="284" t="str">
        <f>IF('Data invoice'!K1871=0,"",'Data invoice'!L1871)</f>
        <v/>
      </c>
      <c r="C1755" s="284" t="str">
        <f>IF('Data invoice'!L1871=0,"",'Data invoice'!M1871)</f>
        <v/>
      </c>
      <c r="D1755" s="284" t="str">
        <f>IF('Data invoice'!M1871=0,"",'Data invoice'!N1871)</f>
        <v/>
      </c>
      <c r="E1755" s="284" t="str">
        <f>IF('Data invoice'!N1871=0,"",'Data invoice'!O1871)</f>
        <v/>
      </c>
      <c r="F1755" s="284" t="str">
        <f>IF('Data invoice'!O1871=0,"",'Data invoice'!P1871)</f>
        <v/>
      </c>
      <c r="G1755" s="284" t="str">
        <f>IF('Data invoice'!P1871=0,"",'Data invoice'!Q1871)</f>
        <v/>
      </c>
      <c r="H1755" s="284" t="str">
        <f>IF('Data invoice'!Q1871=0,"",'Data invoice'!R1871)</f>
        <v/>
      </c>
      <c r="I1755" s="320" t="str">
        <f>IF('Data invoice'!R1871=0,"",'Data invoice'!S1871)</f>
        <v/>
      </c>
      <c r="J1755" s="367" t="str">
        <f>IF('Data invoice'!S1871=0,"",'Data invoice'!T1871)</f>
        <v/>
      </c>
      <c r="L1755" s="414"/>
      <c r="M1755" s="275"/>
      <c r="N1755" s="275"/>
      <c r="O1755" s="414"/>
      <c r="P1755" s="414"/>
      <c r="Q1755" s="414"/>
      <c r="R1755" s="414"/>
      <c r="S1755" s="414"/>
      <c r="T1755" s="414"/>
      <c r="U1755" s="414"/>
      <c r="V1755" s="414"/>
      <c r="W1755" s="414"/>
      <c r="X1755" s="414"/>
      <c r="Y1755" s="414"/>
      <c r="Z1755" s="414"/>
      <c r="AA1755" s="414"/>
      <c r="AB1755" s="414"/>
      <c r="AC1755" s="275"/>
      <c r="AD1755" s="275"/>
      <c r="AE1755" s="275"/>
      <c r="AF1755" s="275"/>
      <c r="AG1755" s="275"/>
      <c r="AH1755" s="275"/>
      <c r="AI1755" s="275"/>
      <c r="AJ1755" s="275"/>
      <c r="AK1755" s="275"/>
      <c r="AL1755" s="275"/>
    </row>
    <row r="1756" spans="1:38" s="329" customFormat="1" ht="15" customHeight="1">
      <c r="A1756" s="284" t="str">
        <f>IF('Data invoice'!J1872=0,"",'Data invoice'!K1872)</f>
        <v/>
      </c>
      <c r="B1756" s="284" t="str">
        <f>IF('Data invoice'!K1872=0,"",'Data invoice'!L1872)</f>
        <v/>
      </c>
      <c r="C1756" s="284" t="str">
        <f>IF('Data invoice'!L1872=0,"",'Data invoice'!M1872)</f>
        <v/>
      </c>
      <c r="D1756" s="284" t="str">
        <f>IF('Data invoice'!M1872=0,"",'Data invoice'!N1872)</f>
        <v/>
      </c>
      <c r="E1756" s="284" t="str">
        <f>IF('Data invoice'!N1872=0,"",'Data invoice'!O1872)</f>
        <v/>
      </c>
      <c r="F1756" s="284" t="str">
        <f>IF('Data invoice'!O1872=0,"",'Data invoice'!P1872)</f>
        <v/>
      </c>
      <c r="G1756" s="284" t="str">
        <f>IF('Data invoice'!P1872=0,"",'Data invoice'!Q1872)</f>
        <v/>
      </c>
      <c r="H1756" s="284" t="str">
        <f>IF('Data invoice'!Q1872=0,"",'Data invoice'!R1872)</f>
        <v/>
      </c>
      <c r="I1756" s="320" t="str">
        <f>IF('Data invoice'!R1872=0,"",'Data invoice'!S1872)</f>
        <v/>
      </c>
      <c r="J1756" s="367" t="str">
        <f>IF('Data invoice'!S1872=0,"",'Data invoice'!T1872)</f>
        <v/>
      </c>
      <c r="L1756" s="414"/>
      <c r="M1756" s="275"/>
      <c r="N1756" s="275"/>
      <c r="O1756" s="414"/>
      <c r="P1756" s="414"/>
      <c r="Q1756" s="414"/>
      <c r="R1756" s="414"/>
      <c r="S1756" s="414"/>
      <c r="T1756" s="414"/>
      <c r="U1756" s="414"/>
      <c r="V1756" s="414"/>
      <c r="W1756" s="414"/>
      <c r="X1756" s="414"/>
      <c r="Y1756" s="414"/>
      <c r="Z1756" s="414"/>
      <c r="AA1756" s="414"/>
      <c r="AB1756" s="414"/>
      <c r="AC1756" s="275"/>
      <c r="AD1756" s="275"/>
      <c r="AE1756" s="275"/>
      <c r="AF1756" s="275"/>
      <c r="AG1756" s="275"/>
      <c r="AH1756" s="275"/>
      <c r="AI1756" s="275"/>
      <c r="AJ1756" s="275"/>
      <c r="AK1756" s="275"/>
      <c r="AL1756" s="275"/>
    </row>
    <row r="1757" spans="1:38" s="329" customFormat="1" ht="15" customHeight="1">
      <c r="A1757" s="284" t="str">
        <f>IF('Data invoice'!J1873=0,"",'Data invoice'!K1873)</f>
        <v/>
      </c>
      <c r="B1757" s="284" t="str">
        <f>IF('Data invoice'!K1873=0,"",'Data invoice'!L1873)</f>
        <v/>
      </c>
      <c r="C1757" s="284" t="str">
        <f>IF('Data invoice'!L1873=0,"",'Data invoice'!M1873)</f>
        <v/>
      </c>
      <c r="D1757" s="284" t="str">
        <f>IF('Data invoice'!M1873=0,"",'Data invoice'!N1873)</f>
        <v/>
      </c>
      <c r="E1757" s="284" t="str">
        <f>IF('Data invoice'!N1873=0,"",'Data invoice'!O1873)</f>
        <v/>
      </c>
      <c r="F1757" s="284" t="str">
        <f>IF('Data invoice'!O1873=0,"",'Data invoice'!P1873)</f>
        <v/>
      </c>
      <c r="G1757" s="284" t="str">
        <f>IF('Data invoice'!P1873=0,"",'Data invoice'!Q1873)</f>
        <v/>
      </c>
      <c r="H1757" s="284" t="str">
        <f>IF('Data invoice'!Q1873=0,"",'Data invoice'!R1873)</f>
        <v/>
      </c>
      <c r="I1757" s="320" t="str">
        <f>IF('Data invoice'!R1873=0,"",'Data invoice'!S1873)</f>
        <v/>
      </c>
      <c r="J1757" s="367" t="str">
        <f>IF('Data invoice'!S1873=0,"",'Data invoice'!T1873)</f>
        <v/>
      </c>
      <c r="L1757" s="414"/>
      <c r="M1757" s="275"/>
      <c r="N1757" s="275"/>
      <c r="O1757" s="414"/>
      <c r="P1757" s="414"/>
      <c r="Q1757" s="414"/>
      <c r="R1757" s="414"/>
      <c r="S1757" s="414"/>
      <c r="T1757" s="414"/>
      <c r="U1757" s="414"/>
      <c r="V1757" s="414"/>
      <c r="W1757" s="414"/>
      <c r="X1757" s="414"/>
      <c r="Y1757" s="414"/>
      <c r="Z1757" s="414"/>
      <c r="AA1757" s="414"/>
      <c r="AB1757" s="414"/>
      <c r="AC1757" s="275"/>
      <c r="AD1757" s="275"/>
      <c r="AE1757" s="275"/>
      <c r="AF1757" s="275"/>
      <c r="AG1757" s="275"/>
      <c r="AH1757" s="275"/>
      <c r="AI1757" s="275"/>
      <c r="AJ1757" s="275"/>
      <c r="AK1757" s="275"/>
      <c r="AL1757" s="275"/>
    </row>
    <row r="1758" spans="1:38" s="329" customFormat="1" ht="15" customHeight="1">
      <c r="A1758" s="284" t="str">
        <f>IF('Data invoice'!J1874=0,"",'Data invoice'!K1874)</f>
        <v/>
      </c>
      <c r="B1758" s="284" t="str">
        <f>IF('Data invoice'!K1874=0,"",'Data invoice'!L1874)</f>
        <v/>
      </c>
      <c r="C1758" s="284" t="str">
        <f>IF('Data invoice'!L1874=0,"",'Data invoice'!M1874)</f>
        <v/>
      </c>
      <c r="D1758" s="284" t="str">
        <f>IF('Data invoice'!M1874=0,"",'Data invoice'!N1874)</f>
        <v/>
      </c>
      <c r="E1758" s="284" t="str">
        <f>IF('Data invoice'!N1874=0,"",'Data invoice'!O1874)</f>
        <v/>
      </c>
      <c r="F1758" s="284" t="str">
        <f>IF('Data invoice'!O1874=0,"",'Data invoice'!P1874)</f>
        <v/>
      </c>
      <c r="G1758" s="284" t="str">
        <f>IF('Data invoice'!P1874=0,"",'Data invoice'!Q1874)</f>
        <v/>
      </c>
      <c r="H1758" s="284" t="str">
        <f>IF('Data invoice'!Q1874=0,"",'Data invoice'!R1874)</f>
        <v/>
      </c>
      <c r="I1758" s="320" t="str">
        <f>IF('Data invoice'!R1874=0,"",'Data invoice'!S1874)</f>
        <v/>
      </c>
      <c r="J1758" s="367" t="str">
        <f>IF('Data invoice'!S1874=0,"",'Data invoice'!T1874)</f>
        <v/>
      </c>
      <c r="L1758" s="414"/>
      <c r="M1758" s="275"/>
      <c r="N1758" s="275"/>
      <c r="O1758" s="414"/>
      <c r="P1758" s="414"/>
      <c r="Q1758" s="414"/>
      <c r="R1758" s="414"/>
      <c r="S1758" s="414"/>
      <c r="T1758" s="414"/>
      <c r="U1758" s="414"/>
      <c r="V1758" s="414"/>
      <c r="W1758" s="414"/>
      <c r="X1758" s="414"/>
      <c r="Y1758" s="414"/>
      <c r="Z1758" s="414"/>
      <c r="AA1758" s="414"/>
      <c r="AB1758" s="414"/>
      <c r="AC1758" s="275"/>
      <c r="AD1758" s="275"/>
      <c r="AE1758" s="275"/>
      <c r="AF1758" s="275"/>
      <c r="AG1758" s="275"/>
      <c r="AH1758" s="275"/>
      <c r="AI1758" s="275"/>
      <c r="AJ1758" s="275"/>
      <c r="AK1758" s="275"/>
      <c r="AL1758" s="275"/>
    </row>
    <row r="1759" spans="1:38" s="329" customFormat="1" ht="15" customHeight="1">
      <c r="A1759" s="284" t="str">
        <f>IF('Data invoice'!J1875=0,"",'Data invoice'!K1875)</f>
        <v/>
      </c>
      <c r="B1759" s="284" t="str">
        <f>IF('Data invoice'!K1875=0,"",'Data invoice'!L1875)</f>
        <v/>
      </c>
      <c r="C1759" s="284" t="str">
        <f>IF('Data invoice'!L1875=0,"",'Data invoice'!M1875)</f>
        <v/>
      </c>
      <c r="D1759" s="284" t="str">
        <f>IF('Data invoice'!M1875=0,"",'Data invoice'!N1875)</f>
        <v/>
      </c>
      <c r="E1759" s="284" t="str">
        <f>IF('Data invoice'!N1875=0,"",'Data invoice'!O1875)</f>
        <v/>
      </c>
      <c r="F1759" s="284" t="str">
        <f>IF('Data invoice'!O1875=0,"",'Data invoice'!P1875)</f>
        <v/>
      </c>
      <c r="G1759" s="284" t="str">
        <f>IF('Data invoice'!P1875=0,"",'Data invoice'!Q1875)</f>
        <v/>
      </c>
      <c r="H1759" s="284" t="str">
        <f>IF('Data invoice'!Q1875=0,"",'Data invoice'!R1875)</f>
        <v/>
      </c>
      <c r="I1759" s="320" t="str">
        <f>IF('Data invoice'!R1875=0,"",'Data invoice'!S1875)</f>
        <v/>
      </c>
      <c r="J1759" s="367" t="str">
        <f>IF('Data invoice'!S1875=0,"",'Data invoice'!T1875)</f>
        <v/>
      </c>
      <c r="L1759" s="414"/>
      <c r="M1759" s="275"/>
      <c r="N1759" s="275"/>
      <c r="O1759" s="414"/>
      <c r="P1759" s="414"/>
      <c r="Q1759" s="414"/>
      <c r="R1759" s="414"/>
      <c r="S1759" s="414"/>
      <c r="T1759" s="414"/>
      <c r="U1759" s="414"/>
      <c r="V1759" s="414"/>
      <c r="W1759" s="414"/>
      <c r="X1759" s="414"/>
      <c r="Y1759" s="414"/>
      <c r="Z1759" s="414"/>
      <c r="AA1759" s="414"/>
      <c r="AB1759" s="414"/>
      <c r="AC1759" s="275"/>
      <c r="AD1759" s="275"/>
      <c r="AE1759" s="275"/>
      <c r="AF1759" s="275"/>
      <c r="AG1759" s="275"/>
      <c r="AH1759" s="275"/>
      <c r="AI1759" s="275"/>
      <c r="AJ1759" s="275"/>
      <c r="AK1759" s="275"/>
      <c r="AL1759" s="275"/>
    </row>
    <row r="1760" spans="1:38" s="329" customFormat="1" ht="15" customHeight="1">
      <c r="A1760" s="284" t="str">
        <f>IF('Data invoice'!J1876=0,"",'Data invoice'!K1876)</f>
        <v/>
      </c>
      <c r="B1760" s="284" t="str">
        <f>IF('Data invoice'!K1876=0,"",'Data invoice'!L1876)</f>
        <v/>
      </c>
      <c r="C1760" s="284" t="str">
        <f>IF('Data invoice'!L1876=0,"",'Data invoice'!M1876)</f>
        <v/>
      </c>
      <c r="D1760" s="284" t="str">
        <f>IF('Data invoice'!M1876=0,"",'Data invoice'!N1876)</f>
        <v/>
      </c>
      <c r="E1760" s="284" t="str">
        <f>IF('Data invoice'!N1876=0,"",'Data invoice'!O1876)</f>
        <v/>
      </c>
      <c r="F1760" s="284" t="str">
        <f>IF('Data invoice'!O1876=0,"",'Data invoice'!P1876)</f>
        <v/>
      </c>
      <c r="G1760" s="284" t="str">
        <f>IF('Data invoice'!P1876=0,"",'Data invoice'!Q1876)</f>
        <v/>
      </c>
      <c r="H1760" s="284" t="str">
        <f>IF('Data invoice'!Q1876=0,"",'Data invoice'!R1876)</f>
        <v/>
      </c>
      <c r="I1760" s="320" t="str">
        <f>IF('Data invoice'!R1876=0,"",'Data invoice'!S1876)</f>
        <v/>
      </c>
      <c r="J1760" s="367" t="str">
        <f>IF('Data invoice'!S1876=0,"",'Data invoice'!T1876)</f>
        <v/>
      </c>
      <c r="L1760" s="414"/>
      <c r="M1760" s="275"/>
      <c r="N1760" s="275"/>
      <c r="O1760" s="414"/>
      <c r="P1760" s="414"/>
      <c r="Q1760" s="414"/>
      <c r="R1760" s="414"/>
      <c r="S1760" s="414"/>
      <c r="T1760" s="414"/>
      <c r="U1760" s="414"/>
      <c r="V1760" s="414"/>
      <c r="W1760" s="414"/>
      <c r="X1760" s="414"/>
      <c r="Y1760" s="414"/>
      <c r="Z1760" s="414"/>
      <c r="AA1760" s="414"/>
      <c r="AB1760" s="414"/>
      <c r="AC1760" s="275"/>
      <c r="AD1760" s="275"/>
      <c r="AE1760" s="275"/>
      <c r="AF1760" s="275"/>
      <c r="AG1760" s="275"/>
      <c r="AH1760" s="275"/>
      <c r="AI1760" s="275"/>
      <c r="AJ1760" s="275"/>
      <c r="AK1760" s="275"/>
      <c r="AL1760" s="275"/>
    </row>
    <row r="1761" spans="1:38" s="329" customFormat="1" ht="15" customHeight="1">
      <c r="A1761" s="284" t="str">
        <f>IF('Data invoice'!J1877=0,"",'Data invoice'!K1877)</f>
        <v/>
      </c>
      <c r="B1761" s="284" t="str">
        <f>IF('Data invoice'!K1877=0,"",'Data invoice'!L1877)</f>
        <v/>
      </c>
      <c r="C1761" s="284" t="str">
        <f>IF('Data invoice'!L1877=0,"",'Data invoice'!M1877)</f>
        <v/>
      </c>
      <c r="D1761" s="284" t="str">
        <f>IF('Data invoice'!M1877=0,"",'Data invoice'!N1877)</f>
        <v/>
      </c>
      <c r="E1761" s="284" t="str">
        <f>IF('Data invoice'!N1877=0,"",'Data invoice'!O1877)</f>
        <v/>
      </c>
      <c r="F1761" s="284" t="str">
        <f>IF('Data invoice'!O1877=0,"",'Data invoice'!P1877)</f>
        <v/>
      </c>
      <c r="G1761" s="284" t="str">
        <f>IF('Data invoice'!P1877=0,"",'Data invoice'!Q1877)</f>
        <v/>
      </c>
      <c r="H1761" s="284" t="str">
        <f>IF('Data invoice'!Q1877=0,"",'Data invoice'!R1877)</f>
        <v/>
      </c>
      <c r="I1761" s="320" t="str">
        <f>IF('Data invoice'!R1877=0,"",'Data invoice'!S1877)</f>
        <v/>
      </c>
      <c r="J1761" s="367" t="str">
        <f>IF('Data invoice'!S1877=0,"",'Data invoice'!T1877)</f>
        <v/>
      </c>
      <c r="L1761" s="414"/>
      <c r="M1761" s="275"/>
      <c r="N1761" s="275"/>
      <c r="O1761" s="414"/>
      <c r="P1761" s="414"/>
      <c r="Q1761" s="414"/>
      <c r="R1761" s="414"/>
      <c r="S1761" s="414"/>
      <c r="T1761" s="414"/>
      <c r="U1761" s="414"/>
      <c r="V1761" s="414"/>
      <c r="W1761" s="414"/>
      <c r="X1761" s="414"/>
      <c r="Y1761" s="414"/>
      <c r="Z1761" s="414"/>
      <c r="AA1761" s="414"/>
      <c r="AB1761" s="414"/>
      <c r="AC1761" s="275"/>
      <c r="AD1761" s="275"/>
      <c r="AE1761" s="275"/>
      <c r="AF1761" s="275"/>
      <c r="AG1761" s="275"/>
      <c r="AH1761" s="275"/>
      <c r="AI1761" s="275"/>
      <c r="AJ1761" s="275"/>
      <c r="AK1761" s="275"/>
      <c r="AL1761" s="275"/>
    </row>
    <row r="1762" spans="1:38" s="329" customFormat="1" ht="15" customHeight="1">
      <c r="A1762" s="284" t="str">
        <f>IF('Data invoice'!J1878=0,"",'Data invoice'!K1878)</f>
        <v/>
      </c>
      <c r="B1762" s="284" t="str">
        <f>IF('Data invoice'!K1878=0,"",'Data invoice'!L1878)</f>
        <v/>
      </c>
      <c r="C1762" s="284" t="str">
        <f>IF('Data invoice'!L1878=0,"",'Data invoice'!M1878)</f>
        <v/>
      </c>
      <c r="D1762" s="284" t="str">
        <f>IF('Data invoice'!M1878=0,"",'Data invoice'!N1878)</f>
        <v/>
      </c>
      <c r="E1762" s="284" t="str">
        <f>IF('Data invoice'!N1878=0,"",'Data invoice'!O1878)</f>
        <v/>
      </c>
      <c r="F1762" s="284" t="str">
        <f>IF('Data invoice'!O1878=0,"",'Data invoice'!P1878)</f>
        <v/>
      </c>
      <c r="G1762" s="284" t="str">
        <f>IF('Data invoice'!P1878=0,"",'Data invoice'!Q1878)</f>
        <v/>
      </c>
      <c r="H1762" s="284" t="str">
        <f>IF('Data invoice'!Q1878=0,"",'Data invoice'!R1878)</f>
        <v/>
      </c>
      <c r="I1762" s="320" t="str">
        <f>IF('Data invoice'!R1878=0,"",'Data invoice'!S1878)</f>
        <v/>
      </c>
      <c r="J1762" s="367" t="str">
        <f>IF('Data invoice'!S1878=0,"",'Data invoice'!T1878)</f>
        <v/>
      </c>
      <c r="L1762" s="414"/>
      <c r="M1762" s="275"/>
      <c r="N1762" s="275"/>
      <c r="O1762" s="414"/>
      <c r="P1762" s="414"/>
      <c r="Q1762" s="414"/>
      <c r="R1762" s="414"/>
      <c r="S1762" s="414"/>
      <c r="T1762" s="414"/>
      <c r="U1762" s="414"/>
      <c r="V1762" s="414"/>
      <c r="W1762" s="414"/>
      <c r="X1762" s="414"/>
      <c r="Y1762" s="414"/>
      <c r="Z1762" s="414"/>
      <c r="AA1762" s="414"/>
      <c r="AB1762" s="414"/>
      <c r="AC1762" s="275"/>
      <c r="AD1762" s="275"/>
      <c r="AE1762" s="275"/>
      <c r="AF1762" s="275"/>
      <c r="AG1762" s="275"/>
      <c r="AH1762" s="275"/>
      <c r="AI1762" s="275"/>
      <c r="AJ1762" s="275"/>
      <c r="AK1762" s="275"/>
      <c r="AL1762" s="275"/>
    </row>
    <row r="1763" spans="1:38" s="329" customFormat="1" ht="15" customHeight="1">
      <c r="A1763" s="284" t="str">
        <f>IF('Data invoice'!J1879=0,"",'Data invoice'!K1879)</f>
        <v/>
      </c>
      <c r="B1763" s="284" t="str">
        <f>IF('Data invoice'!K1879=0,"",'Data invoice'!L1879)</f>
        <v/>
      </c>
      <c r="C1763" s="284" t="str">
        <f>IF('Data invoice'!L1879=0,"",'Data invoice'!M1879)</f>
        <v/>
      </c>
      <c r="D1763" s="284" t="str">
        <f>IF('Data invoice'!M1879=0,"",'Data invoice'!N1879)</f>
        <v/>
      </c>
      <c r="E1763" s="284" t="str">
        <f>IF('Data invoice'!N1879=0,"",'Data invoice'!O1879)</f>
        <v/>
      </c>
      <c r="F1763" s="284" t="str">
        <f>IF('Data invoice'!O1879=0,"",'Data invoice'!P1879)</f>
        <v/>
      </c>
      <c r="G1763" s="284" t="str">
        <f>IF('Data invoice'!P1879=0,"",'Data invoice'!Q1879)</f>
        <v/>
      </c>
      <c r="H1763" s="284" t="str">
        <f>IF('Data invoice'!Q1879=0,"",'Data invoice'!R1879)</f>
        <v/>
      </c>
      <c r="I1763" s="320" t="str">
        <f>IF('Data invoice'!R1879=0,"",'Data invoice'!S1879)</f>
        <v/>
      </c>
      <c r="J1763" s="367" t="str">
        <f>IF('Data invoice'!S1879=0,"",'Data invoice'!T1879)</f>
        <v/>
      </c>
      <c r="L1763" s="414"/>
      <c r="M1763" s="275"/>
      <c r="N1763" s="275"/>
      <c r="O1763" s="414"/>
      <c r="P1763" s="414"/>
      <c r="Q1763" s="414"/>
      <c r="R1763" s="414"/>
      <c r="S1763" s="414"/>
      <c r="T1763" s="414"/>
      <c r="U1763" s="414"/>
      <c r="V1763" s="414"/>
      <c r="W1763" s="414"/>
      <c r="X1763" s="414"/>
      <c r="Y1763" s="414"/>
      <c r="Z1763" s="414"/>
      <c r="AA1763" s="414"/>
      <c r="AB1763" s="414"/>
      <c r="AC1763" s="275"/>
      <c r="AD1763" s="275"/>
      <c r="AE1763" s="275"/>
      <c r="AF1763" s="275"/>
      <c r="AG1763" s="275"/>
      <c r="AH1763" s="275"/>
      <c r="AI1763" s="275"/>
      <c r="AJ1763" s="275"/>
      <c r="AK1763" s="275"/>
      <c r="AL1763" s="275"/>
    </row>
    <row r="1764" spans="1:38" s="329" customFormat="1" ht="15" customHeight="1">
      <c r="A1764" s="284" t="str">
        <f>IF('Data invoice'!J1880=0,"",'Data invoice'!K1880)</f>
        <v/>
      </c>
      <c r="B1764" s="284" t="str">
        <f>IF('Data invoice'!K1880=0,"",'Data invoice'!L1880)</f>
        <v/>
      </c>
      <c r="C1764" s="284" t="str">
        <f>IF('Data invoice'!L1880=0,"",'Data invoice'!M1880)</f>
        <v/>
      </c>
      <c r="D1764" s="284" t="str">
        <f>IF('Data invoice'!M1880=0,"",'Data invoice'!N1880)</f>
        <v/>
      </c>
      <c r="E1764" s="284" t="str">
        <f>IF('Data invoice'!N1880=0,"",'Data invoice'!O1880)</f>
        <v/>
      </c>
      <c r="F1764" s="284" t="str">
        <f>IF('Data invoice'!O1880=0,"",'Data invoice'!P1880)</f>
        <v/>
      </c>
      <c r="G1764" s="284" t="str">
        <f>IF('Data invoice'!P1880=0,"",'Data invoice'!Q1880)</f>
        <v/>
      </c>
      <c r="H1764" s="284" t="str">
        <f>IF('Data invoice'!Q1880=0,"",'Data invoice'!R1880)</f>
        <v/>
      </c>
      <c r="I1764" s="320" t="str">
        <f>IF('Data invoice'!R1880=0,"",'Data invoice'!S1880)</f>
        <v/>
      </c>
      <c r="J1764" s="367" t="str">
        <f>IF('Data invoice'!S1880=0,"",'Data invoice'!T1880)</f>
        <v/>
      </c>
      <c r="L1764" s="414"/>
      <c r="M1764" s="275"/>
      <c r="N1764" s="275"/>
      <c r="O1764" s="414"/>
      <c r="P1764" s="414"/>
      <c r="Q1764" s="414"/>
      <c r="R1764" s="414"/>
      <c r="S1764" s="414"/>
      <c r="T1764" s="414"/>
      <c r="U1764" s="414"/>
      <c r="V1764" s="414"/>
      <c r="W1764" s="414"/>
      <c r="X1764" s="414"/>
      <c r="Y1764" s="414"/>
      <c r="Z1764" s="414"/>
      <c r="AA1764" s="414"/>
      <c r="AB1764" s="414"/>
      <c r="AC1764" s="275"/>
      <c r="AD1764" s="275"/>
      <c r="AE1764" s="275"/>
      <c r="AF1764" s="275"/>
      <c r="AG1764" s="275"/>
      <c r="AH1764" s="275"/>
      <c r="AI1764" s="275"/>
      <c r="AJ1764" s="275"/>
      <c r="AK1764" s="275"/>
      <c r="AL1764" s="275"/>
    </row>
    <row r="1765" spans="1:38" s="329" customFormat="1" ht="15" customHeight="1">
      <c r="A1765" s="284" t="str">
        <f>IF('Data invoice'!J1881=0,"",'Data invoice'!K1881)</f>
        <v/>
      </c>
      <c r="B1765" s="284" t="str">
        <f>IF('Data invoice'!K1881=0,"",'Data invoice'!L1881)</f>
        <v/>
      </c>
      <c r="C1765" s="284" t="str">
        <f>IF('Data invoice'!L1881=0,"",'Data invoice'!M1881)</f>
        <v/>
      </c>
      <c r="D1765" s="284" t="str">
        <f>IF('Data invoice'!M1881=0,"",'Data invoice'!N1881)</f>
        <v/>
      </c>
      <c r="E1765" s="284" t="str">
        <f>IF('Data invoice'!N1881=0,"",'Data invoice'!O1881)</f>
        <v/>
      </c>
      <c r="F1765" s="284" t="str">
        <f>IF('Data invoice'!O1881=0,"",'Data invoice'!P1881)</f>
        <v/>
      </c>
      <c r="G1765" s="284" t="str">
        <f>IF('Data invoice'!P1881=0,"",'Data invoice'!Q1881)</f>
        <v/>
      </c>
      <c r="H1765" s="284" t="str">
        <f>IF('Data invoice'!Q1881=0,"",'Data invoice'!R1881)</f>
        <v/>
      </c>
      <c r="I1765" s="320" t="str">
        <f>IF('Data invoice'!R1881=0,"",'Data invoice'!S1881)</f>
        <v/>
      </c>
      <c r="J1765" s="367" t="str">
        <f>IF('Data invoice'!S1881=0,"",'Data invoice'!T1881)</f>
        <v/>
      </c>
      <c r="L1765" s="414"/>
      <c r="M1765" s="275"/>
      <c r="N1765" s="275"/>
      <c r="O1765" s="414"/>
      <c r="P1765" s="414"/>
      <c r="Q1765" s="414"/>
      <c r="R1765" s="414"/>
      <c r="S1765" s="414"/>
      <c r="T1765" s="414"/>
      <c r="U1765" s="414"/>
      <c r="V1765" s="414"/>
      <c r="W1765" s="414"/>
      <c r="X1765" s="414"/>
      <c r="Y1765" s="414"/>
      <c r="Z1765" s="414"/>
      <c r="AA1765" s="414"/>
      <c r="AB1765" s="414"/>
      <c r="AC1765" s="275"/>
      <c r="AD1765" s="275"/>
      <c r="AE1765" s="275"/>
      <c r="AF1765" s="275"/>
      <c r="AG1765" s="275"/>
      <c r="AH1765" s="275"/>
      <c r="AI1765" s="275"/>
      <c r="AJ1765" s="275"/>
      <c r="AK1765" s="275"/>
      <c r="AL1765" s="275"/>
    </row>
    <row r="1766" spans="1:38" s="329" customFormat="1" ht="15" customHeight="1">
      <c r="A1766" s="284" t="str">
        <f>IF('Data invoice'!J1882=0,"",'Data invoice'!K1882)</f>
        <v/>
      </c>
      <c r="B1766" s="284" t="str">
        <f>IF('Data invoice'!K1882=0,"",'Data invoice'!L1882)</f>
        <v/>
      </c>
      <c r="C1766" s="284" t="str">
        <f>IF('Data invoice'!L1882=0,"",'Data invoice'!M1882)</f>
        <v/>
      </c>
      <c r="D1766" s="284" t="str">
        <f>IF('Data invoice'!M1882=0,"",'Data invoice'!N1882)</f>
        <v/>
      </c>
      <c r="E1766" s="284" t="str">
        <f>IF('Data invoice'!N1882=0,"",'Data invoice'!O1882)</f>
        <v/>
      </c>
      <c r="F1766" s="284" t="str">
        <f>IF('Data invoice'!O1882=0,"",'Data invoice'!P1882)</f>
        <v/>
      </c>
      <c r="G1766" s="284" t="str">
        <f>IF('Data invoice'!P1882=0,"",'Data invoice'!Q1882)</f>
        <v/>
      </c>
      <c r="H1766" s="284" t="str">
        <f>IF('Data invoice'!Q1882=0,"",'Data invoice'!R1882)</f>
        <v/>
      </c>
      <c r="I1766" s="320" t="str">
        <f>IF('Data invoice'!R1882=0,"",'Data invoice'!S1882)</f>
        <v/>
      </c>
      <c r="J1766" s="367" t="str">
        <f>IF('Data invoice'!S1882=0,"",'Data invoice'!T1882)</f>
        <v/>
      </c>
      <c r="L1766" s="414"/>
      <c r="M1766" s="275"/>
      <c r="N1766" s="275"/>
      <c r="O1766" s="414"/>
      <c r="P1766" s="414"/>
      <c r="Q1766" s="414"/>
      <c r="R1766" s="414"/>
      <c r="S1766" s="414"/>
      <c r="T1766" s="414"/>
      <c r="U1766" s="414"/>
      <c r="V1766" s="414"/>
      <c r="W1766" s="414"/>
      <c r="X1766" s="414"/>
      <c r="Y1766" s="414"/>
      <c r="Z1766" s="414"/>
      <c r="AA1766" s="414"/>
      <c r="AB1766" s="414"/>
      <c r="AC1766" s="275"/>
      <c r="AD1766" s="275"/>
      <c r="AE1766" s="275"/>
      <c r="AF1766" s="275"/>
      <c r="AG1766" s="275"/>
      <c r="AH1766" s="275"/>
      <c r="AI1766" s="275"/>
      <c r="AJ1766" s="275"/>
      <c r="AK1766" s="275"/>
      <c r="AL1766" s="275"/>
    </row>
    <row r="1767" spans="1:38" s="329" customFormat="1" ht="15" customHeight="1">
      <c r="A1767" s="284" t="str">
        <f>IF('Data invoice'!J1883=0,"",'Data invoice'!K1883)</f>
        <v/>
      </c>
      <c r="B1767" s="284" t="str">
        <f>IF('Data invoice'!K1883=0,"",'Data invoice'!L1883)</f>
        <v/>
      </c>
      <c r="C1767" s="284" t="str">
        <f>IF('Data invoice'!L1883=0,"",'Data invoice'!M1883)</f>
        <v/>
      </c>
      <c r="D1767" s="284" t="str">
        <f>IF('Data invoice'!M1883=0,"",'Data invoice'!N1883)</f>
        <v/>
      </c>
      <c r="E1767" s="284" t="str">
        <f>IF('Data invoice'!N1883=0,"",'Data invoice'!O1883)</f>
        <v/>
      </c>
      <c r="F1767" s="284" t="str">
        <f>IF('Data invoice'!O1883=0,"",'Data invoice'!P1883)</f>
        <v/>
      </c>
      <c r="G1767" s="284" t="str">
        <f>IF('Data invoice'!P1883=0,"",'Data invoice'!Q1883)</f>
        <v/>
      </c>
      <c r="H1767" s="284" t="str">
        <f>IF('Data invoice'!Q1883=0,"",'Data invoice'!R1883)</f>
        <v/>
      </c>
      <c r="I1767" s="320" t="str">
        <f>IF('Data invoice'!R1883=0,"",'Data invoice'!S1883)</f>
        <v/>
      </c>
      <c r="J1767" s="367" t="str">
        <f>IF('Data invoice'!S1883=0,"",'Data invoice'!T1883)</f>
        <v/>
      </c>
      <c r="L1767" s="414"/>
      <c r="M1767" s="275"/>
      <c r="N1767" s="275"/>
      <c r="O1767" s="414"/>
      <c r="P1767" s="414"/>
      <c r="Q1767" s="414"/>
      <c r="R1767" s="414"/>
      <c r="S1767" s="414"/>
      <c r="T1767" s="414"/>
      <c r="U1767" s="414"/>
      <c r="V1767" s="414"/>
      <c r="W1767" s="414"/>
      <c r="X1767" s="414"/>
      <c r="Y1767" s="414"/>
      <c r="Z1767" s="414"/>
      <c r="AA1767" s="414"/>
      <c r="AB1767" s="414"/>
      <c r="AC1767" s="275"/>
      <c r="AD1767" s="275"/>
      <c r="AE1767" s="275"/>
      <c r="AF1767" s="275"/>
      <c r="AG1767" s="275"/>
      <c r="AH1767" s="275"/>
      <c r="AI1767" s="275"/>
      <c r="AJ1767" s="275"/>
      <c r="AK1767" s="275"/>
      <c r="AL1767" s="275"/>
    </row>
    <row r="1768" spans="1:38" s="329" customFormat="1" ht="15" customHeight="1">
      <c r="A1768" s="284" t="str">
        <f>IF('Data invoice'!J1884=0,"",'Data invoice'!K1884)</f>
        <v/>
      </c>
      <c r="B1768" s="284" t="str">
        <f>IF('Data invoice'!K1884=0,"",'Data invoice'!L1884)</f>
        <v/>
      </c>
      <c r="C1768" s="284" t="str">
        <f>IF('Data invoice'!L1884=0,"",'Data invoice'!M1884)</f>
        <v/>
      </c>
      <c r="D1768" s="284" t="str">
        <f>IF('Data invoice'!M1884=0,"",'Data invoice'!N1884)</f>
        <v/>
      </c>
      <c r="E1768" s="284" t="str">
        <f>IF('Data invoice'!N1884=0,"",'Data invoice'!O1884)</f>
        <v/>
      </c>
      <c r="F1768" s="284" t="str">
        <f>IF('Data invoice'!O1884=0,"",'Data invoice'!P1884)</f>
        <v/>
      </c>
      <c r="G1768" s="284" t="str">
        <f>IF('Data invoice'!P1884=0,"",'Data invoice'!Q1884)</f>
        <v/>
      </c>
      <c r="H1768" s="284" t="str">
        <f>IF('Data invoice'!Q1884=0,"",'Data invoice'!R1884)</f>
        <v/>
      </c>
      <c r="I1768" s="320" t="str">
        <f>IF('Data invoice'!R1884=0,"",'Data invoice'!S1884)</f>
        <v/>
      </c>
      <c r="J1768" s="367" t="str">
        <f>IF('Data invoice'!S1884=0,"",'Data invoice'!T1884)</f>
        <v/>
      </c>
      <c r="L1768" s="414"/>
      <c r="M1768" s="275"/>
      <c r="N1768" s="275"/>
      <c r="O1768" s="414"/>
      <c r="P1768" s="414"/>
      <c r="Q1768" s="414"/>
      <c r="R1768" s="414"/>
      <c r="S1768" s="414"/>
      <c r="T1768" s="414"/>
      <c r="U1768" s="414"/>
      <c r="V1768" s="414"/>
      <c r="W1768" s="414"/>
      <c r="X1768" s="414"/>
      <c r="Y1768" s="414"/>
      <c r="Z1768" s="414"/>
      <c r="AA1768" s="414"/>
      <c r="AB1768" s="414"/>
      <c r="AC1768" s="275"/>
      <c r="AD1768" s="275"/>
      <c r="AE1768" s="275"/>
      <c r="AF1768" s="275"/>
      <c r="AG1768" s="275"/>
      <c r="AH1768" s="275"/>
      <c r="AI1768" s="275"/>
      <c r="AJ1768" s="275"/>
      <c r="AK1768" s="275"/>
      <c r="AL1768" s="275"/>
    </row>
    <row r="1769" spans="1:38" s="329" customFormat="1" ht="15" customHeight="1">
      <c r="A1769" s="284" t="str">
        <f>IF('Data invoice'!J1885=0,"",'Data invoice'!K1885)</f>
        <v/>
      </c>
      <c r="B1769" s="284" t="str">
        <f>IF('Data invoice'!K1885=0,"",'Data invoice'!L1885)</f>
        <v/>
      </c>
      <c r="C1769" s="284" t="str">
        <f>IF('Data invoice'!L1885=0,"",'Data invoice'!M1885)</f>
        <v/>
      </c>
      <c r="D1769" s="284" t="str">
        <f>IF('Data invoice'!M1885=0,"",'Data invoice'!N1885)</f>
        <v/>
      </c>
      <c r="E1769" s="284" t="str">
        <f>IF('Data invoice'!N1885=0,"",'Data invoice'!O1885)</f>
        <v/>
      </c>
      <c r="F1769" s="284" t="str">
        <f>IF('Data invoice'!O1885=0,"",'Data invoice'!P1885)</f>
        <v/>
      </c>
      <c r="G1769" s="284" t="str">
        <f>IF('Data invoice'!P1885=0,"",'Data invoice'!Q1885)</f>
        <v/>
      </c>
      <c r="H1769" s="284" t="str">
        <f>IF('Data invoice'!Q1885=0,"",'Data invoice'!R1885)</f>
        <v/>
      </c>
      <c r="I1769" s="320" t="str">
        <f>IF('Data invoice'!R1885=0,"",'Data invoice'!S1885)</f>
        <v/>
      </c>
      <c r="J1769" s="367" t="str">
        <f>IF('Data invoice'!S1885=0,"",'Data invoice'!T1885)</f>
        <v/>
      </c>
      <c r="L1769" s="414"/>
      <c r="M1769" s="275"/>
      <c r="N1769" s="275"/>
      <c r="O1769" s="414"/>
      <c r="P1769" s="414"/>
      <c r="Q1769" s="414"/>
      <c r="R1769" s="414"/>
      <c r="S1769" s="414"/>
      <c r="T1769" s="414"/>
      <c r="U1769" s="414"/>
      <c r="V1769" s="414"/>
      <c r="W1769" s="414"/>
      <c r="X1769" s="414"/>
      <c r="Y1769" s="414"/>
      <c r="Z1769" s="414"/>
      <c r="AA1769" s="414"/>
      <c r="AB1769" s="414"/>
      <c r="AC1769" s="275"/>
      <c r="AD1769" s="275"/>
      <c r="AE1769" s="275"/>
      <c r="AF1769" s="275"/>
      <c r="AG1769" s="275"/>
      <c r="AH1769" s="275"/>
      <c r="AI1769" s="275"/>
      <c r="AJ1769" s="275"/>
      <c r="AK1769" s="275"/>
      <c r="AL1769" s="275"/>
    </row>
    <row r="1770" spans="1:38" s="329" customFormat="1" ht="15" customHeight="1">
      <c r="A1770" s="284" t="str">
        <f>IF('Data invoice'!J1886=0,"",'Data invoice'!K1886)</f>
        <v/>
      </c>
      <c r="B1770" s="284" t="str">
        <f>IF('Data invoice'!K1886=0,"",'Data invoice'!L1886)</f>
        <v/>
      </c>
      <c r="C1770" s="284" t="str">
        <f>IF('Data invoice'!L1886=0,"",'Data invoice'!M1886)</f>
        <v/>
      </c>
      <c r="D1770" s="284" t="str">
        <f>IF('Data invoice'!M1886=0,"",'Data invoice'!N1886)</f>
        <v/>
      </c>
      <c r="E1770" s="284" t="str">
        <f>IF('Data invoice'!N1886=0,"",'Data invoice'!O1886)</f>
        <v/>
      </c>
      <c r="F1770" s="284" t="str">
        <f>IF('Data invoice'!O1886=0,"",'Data invoice'!P1886)</f>
        <v/>
      </c>
      <c r="G1770" s="284" t="str">
        <f>IF('Data invoice'!P1886=0,"",'Data invoice'!Q1886)</f>
        <v/>
      </c>
      <c r="H1770" s="284" t="str">
        <f>IF('Data invoice'!Q1886=0,"",'Data invoice'!R1886)</f>
        <v/>
      </c>
      <c r="I1770" s="320" t="str">
        <f>IF('Data invoice'!R1886=0,"",'Data invoice'!S1886)</f>
        <v/>
      </c>
      <c r="J1770" s="367" t="str">
        <f>IF('Data invoice'!S1886=0,"",'Data invoice'!T1886)</f>
        <v/>
      </c>
      <c r="L1770" s="414"/>
      <c r="M1770" s="275"/>
      <c r="N1770" s="275"/>
      <c r="O1770" s="414"/>
      <c r="P1770" s="414"/>
      <c r="Q1770" s="414"/>
      <c r="R1770" s="414"/>
      <c r="S1770" s="414"/>
      <c r="T1770" s="414"/>
      <c r="U1770" s="414"/>
      <c r="V1770" s="414"/>
      <c r="W1770" s="414"/>
      <c r="X1770" s="414"/>
      <c r="Y1770" s="414"/>
      <c r="Z1770" s="414"/>
      <c r="AA1770" s="414"/>
      <c r="AB1770" s="414"/>
      <c r="AC1770" s="275"/>
      <c r="AD1770" s="275"/>
      <c r="AE1770" s="275"/>
      <c r="AF1770" s="275"/>
      <c r="AG1770" s="275"/>
      <c r="AH1770" s="275"/>
      <c r="AI1770" s="275"/>
      <c r="AJ1770" s="275"/>
      <c r="AK1770" s="275"/>
      <c r="AL1770" s="275"/>
    </row>
    <row r="1771" spans="1:38" s="329" customFormat="1" ht="15" customHeight="1">
      <c r="A1771" s="284" t="str">
        <f>IF('Data invoice'!J1887=0,"",'Data invoice'!K1887)</f>
        <v/>
      </c>
      <c r="B1771" s="284" t="str">
        <f>IF('Data invoice'!K1887=0,"",'Data invoice'!L1887)</f>
        <v/>
      </c>
      <c r="C1771" s="284" t="str">
        <f>IF('Data invoice'!L1887=0,"",'Data invoice'!M1887)</f>
        <v/>
      </c>
      <c r="D1771" s="284" t="str">
        <f>IF('Data invoice'!M1887=0,"",'Data invoice'!N1887)</f>
        <v/>
      </c>
      <c r="E1771" s="284" t="str">
        <f>IF('Data invoice'!N1887=0,"",'Data invoice'!O1887)</f>
        <v/>
      </c>
      <c r="F1771" s="284" t="str">
        <f>IF('Data invoice'!O1887=0,"",'Data invoice'!P1887)</f>
        <v/>
      </c>
      <c r="G1771" s="284" t="str">
        <f>IF('Data invoice'!P1887=0,"",'Data invoice'!Q1887)</f>
        <v/>
      </c>
      <c r="H1771" s="284" t="str">
        <f>IF('Data invoice'!Q1887=0,"",'Data invoice'!R1887)</f>
        <v/>
      </c>
      <c r="I1771" s="320" t="str">
        <f>IF('Data invoice'!R1887=0,"",'Data invoice'!S1887)</f>
        <v/>
      </c>
      <c r="J1771" s="367" t="str">
        <f>IF('Data invoice'!S1887=0,"",'Data invoice'!T1887)</f>
        <v/>
      </c>
      <c r="L1771" s="414"/>
      <c r="M1771" s="275"/>
      <c r="N1771" s="275"/>
      <c r="O1771" s="414"/>
      <c r="P1771" s="414"/>
      <c r="Q1771" s="414"/>
      <c r="R1771" s="414"/>
      <c r="S1771" s="414"/>
      <c r="T1771" s="414"/>
      <c r="U1771" s="414"/>
      <c r="V1771" s="414"/>
      <c r="W1771" s="414"/>
      <c r="X1771" s="414"/>
      <c r="Y1771" s="414"/>
      <c r="Z1771" s="414"/>
      <c r="AA1771" s="414"/>
      <c r="AB1771" s="414"/>
      <c r="AC1771" s="275"/>
      <c r="AD1771" s="275"/>
      <c r="AE1771" s="275"/>
      <c r="AF1771" s="275"/>
      <c r="AG1771" s="275"/>
      <c r="AH1771" s="275"/>
      <c r="AI1771" s="275"/>
      <c r="AJ1771" s="275"/>
      <c r="AK1771" s="275"/>
      <c r="AL1771" s="275"/>
    </row>
    <row r="1772" spans="1:38" s="329" customFormat="1" ht="15" customHeight="1">
      <c r="A1772" s="284" t="str">
        <f>IF('Data invoice'!J1888=0,"",'Data invoice'!K1888)</f>
        <v/>
      </c>
      <c r="B1772" s="284" t="str">
        <f>IF('Data invoice'!K1888=0,"",'Data invoice'!L1888)</f>
        <v/>
      </c>
      <c r="C1772" s="284" t="str">
        <f>IF('Data invoice'!L1888=0,"",'Data invoice'!M1888)</f>
        <v/>
      </c>
      <c r="D1772" s="284" t="str">
        <f>IF('Data invoice'!M1888=0,"",'Data invoice'!N1888)</f>
        <v/>
      </c>
      <c r="E1772" s="284" t="str">
        <f>IF('Data invoice'!N1888=0,"",'Data invoice'!O1888)</f>
        <v/>
      </c>
      <c r="F1772" s="284" t="str">
        <f>IF('Data invoice'!O1888=0,"",'Data invoice'!P1888)</f>
        <v/>
      </c>
      <c r="G1772" s="284" t="str">
        <f>IF('Data invoice'!P1888=0,"",'Data invoice'!Q1888)</f>
        <v/>
      </c>
      <c r="H1772" s="284" t="str">
        <f>IF('Data invoice'!Q1888=0,"",'Data invoice'!R1888)</f>
        <v/>
      </c>
      <c r="I1772" s="320" t="str">
        <f>IF('Data invoice'!R1888=0,"",'Data invoice'!S1888)</f>
        <v/>
      </c>
      <c r="J1772" s="367" t="str">
        <f>IF('Data invoice'!S1888=0,"",'Data invoice'!T1888)</f>
        <v/>
      </c>
      <c r="L1772" s="414"/>
      <c r="M1772" s="275"/>
      <c r="N1772" s="275"/>
      <c r="O1772" s="414"/>
      <c r="P1772" s="414"/>
      <c r="Q1772" s="414"/>
      <c r="R1772" s="414"/>
      <c r="S1772" s="414"/>
      <c r="T1772" s="414"/>
      <c r="U1772" s="414"/>
      <c r="V1772" s="414"/>
      <c r="W1772" s="414"/>
      <c r="X1772" s="414"/>
      <c r="Y1772" s="414"/>
      <c r="Z1772" s="414"/>
      <c r="AA1772" s="414"/>
      <c r="AB1772" s="414"/>
      <c r="AC1772" s="275"/>
      <c r="AD1772" s="275"/>
      <c r="AE1772" s="275"/>
      <c r="AF1772" s="275"/>
      <c r="AG1772" s="275"/>
      <c r="AH1772" s="275"/>
      <c r="AI1772" s="275"/>
      <c r="AJ1772" s="275"/>
      <c r="AK1772" s="275"/>
      <c r="AL1772" s="275"/>
    </row>
    <row r="1773" spans="1:38" s="329" customFormat="1" ht="15" customHeight="1">
      <c r="A1773" s="284" t="str">
        <f>IF('Data invoice'!J1889=0,"",'Data invoice'!K1889)</f>
        <v/>
      </c>
      <c r="B1773" s="284" t="str">
        <f>IF('Data invoice'!K1889=0,"",'Data invoice'!L1889)</f>
        <v/>
      </c>
      <c r="C1773" s="284" t="str">
        <f>IF('Data invoice'!L1889=0,"",'Data invoice'!M1889)</f>
        <v/>
      </c>
      <c r="D1773" s="284" t="str">
        <f>IF('Data invoice'!M1889=0,"",'Data invoice'!N1889)</f>
        <v/>
      </c>
      <c r="E1773" s="284" t="str">
        <f>IF('Data invoice'!N1889=0,"",'Data invoice'!O1889)</f>
        <v/>
      </c>
      <c r="F1773" s="284" t="str">
        <f>IF('Data invoice'!O1889=0,"",'Data invoice'!P1889)</f>
        <v/>
      </c>
      <c r="G1773" s="284" t="str">
        <f>IF('Data invoice'!P1889=0,"",'Data invoice'!Q1889)</f>
        <v/>
      </c>
      <c r="H1773" s="284" t="str">
        <f>IF('Data invoice'!Q1889=0,"",'Data invoice'!R1889)</f>
        <v/>
      </c>
      <c r="I1773" s="320" t="str">
        <f>IF('Data invoice'!R1889=0,"",'Data invoice'!S1889)</f>
        <v/>
      </c>
      <c r="J1773" s="367" t="str">
        <f>IF('Data invoice'!S1889=0,"",'Data invoice'!T1889)</f>
        <v/>
      </c>
      <c r="L1773" s="414"/>
      <c r="M1773" s="275"/>
      <c r="N1773" s="275"/>
      <c r="O1773" s="414"/>
      <c r="P1773" s="414"/>
      <c r="Q1773" s="414"/>
      <c r="R1773" s="414"/>
      <c r="S1773" s="414"/>
      <c r="T1773" s="414"/>
      <c r="U1773" s="414"/>
      <c r="V1773" s="414"/>
      <c r="W1773" s="414"/>
      <c r="X1773" s="414"/>
      <c r="Y1773" s="414"/>
      <c r="Z1773" s="414"/>
      <c r="AA1773" s="414"/>
      <c r="AB1773" s="414"/>
      <c r="AC1773" s="275"/>
      <c r="AD1773" s="275"/>
      <c r="AE1773" s="275"/>
      <c r="AF1773" s="275"/>
      <c r="AG1773" s="275"/>
      <c r="AH1773" s="275"/>
      <c r="AI1773" s="275"/>
      <c r="AJ1773" s="275"/>
      <c r="AK1773" s="275"/>
      <c r="AL1773" s="275"/>
    </row>
    <row r="1774" spans="1:38" s="329" customFormat="1" ht="15" customHeight="1">
      <c r="A1774" s="284" t="str">
        <f>IF('Data invoice'!J1890=0,"",'Data invoice'!K1890)</f>
        <v/>
      </c>
      <c r="B1774" s="284" t="str">
        <f>IF('Data invoice'!K1890=0,"",'Data invoice'!L1890)</f>
        <v/>
      </c>
      <c r="C1774" s="284" t="str">
        <f>IF('Data invoice'!L1890=0,"",'Data invoice'!M1890)</f>
        <v/>
      </c>
      <c r="D1774" s="284" t="str">
        <f>IF('Data invoice'!M1890=0,"",'Data invoice'!N1890)</f>
        <v/>
      </c>
      <c r="E1774" s="284" t="str">
        <f>IF('Data invoice'!N1890=0,"",'Data invoice'!O1890)</f>
        <v/>
      </c>
      <c r="F1774" s="284" t="str">
        <f>IF('Data invoice'!O1890=0,"",'Data invoice'!P1890)</f>
        <v/>
      </c>
      <c r="G1774" s="284" t="str">
        <f>IF('Data invoice'!P1890=0,"",'Data invoice'!Q1890)</f>
        <v/>
      </c>
      <c r="H1774" s="284" t="str">
        <f>IF('Data invoice'!Q1890=0,"",'Data invoice'!R1890)</f>
        <v/>
      </c>
      <c r="I1774" s="320" t="str">
        <f>IF('Data invoice'!R1890=0,"",'Data invoice'!S1890)</f>
        <v/>
      </c>
      <c r="J1774" s="367" t="str">
        <f>IF('Data invoice'!S1890=0,"",'Data invoice'!T1890)</f>
        <v/>
      </c>
      <c r="L1774" s="414"/>
      <c r="M1774" s="275"/>
      <c r="N1774" s="275"/>
      <c r="O1774" s="414"/>
      <c r="P1774" s="414"/>
      <c r="Q1774" s="414"/>
      <c r="R1774" s="414"/>
      <c r="S1774" s="414"/>
      <c r="T1774" s="414"/>
      <c r="U1774" s="414"/>
      <c r="V1774" s="414"/>
      <c r="W1774" s="414"/>
      <c r="X1774" s="414"/>
      <c r="Y1774" s="414"/>
      <c r="Z1774" s="414"/>
      <c r="AA1774" s="414"/>
      <c r="AB1774" s="414"/>
      <c r="AC1774" s="275"/>
      <c r="AD1774" s="275"/>
      <c r="AE1774" s="275"/>
      <c r="AF1774" s="275"/>
      <c r="AG1774" s="275"/>
      <c r="AH1774" s="275"/>
      <c r="AI1774" s="275"/>
      <c r="AJ1774" s="275"/>
      <c r="AK1774" s="275"/>
      <c r="AL1774" s="275"/>
    </row>
    <row r="1775" spans="1:38" s="329" customFormat="1" ht="15" customHeight="1">
      <c r="A1775" s="284" t="str">
        <f>IF('Data invoice'!J1891=0,"",'Data invoice'!K1891)</f>
        <v/>
      </c>
      <c r="B1775" s="284" t="str">
        <f>IF('Data invoice'!K1891=0,"",'Data invoice'!L1891)</f>
        <v/>
      </c>
      <c r="C1775" s="284" t="str">
        <f>IF('Data invoice'!L1891=0,"",'Data invoice'!M1891)</f>
        <v/>
      </c>
      <c r="D1775" s="284" t="str">
        <f>IF('Data invoice'!M1891=0,"",'Data invoice'!N1891)</f>
        <v/>
      </c>
      <c r="E1775" s="284" t="str">
        <f>IF('Data invoice'!N1891=0,"",'Data invoice'!O1891)</f>
        <v/>
      </c>
      <c r="F1775" s="284" t="str">
        <f>IF('Data invoice'!O1891=0,"",'Data invoice'!P1891)</f>
        <v/>
      </c>
      <c r="G1775" s="284" t="str">
        <f>IF('Data invoice'!P1891=0,"",'Data invoice'!Q1891)</f>
        <v/>
      </c>
      <c r="H1775" s="284" t="str">
        <f>IF('Data invoice'!Q1891=0,"",'Data invoice'!R1891)</f>
        <v/>
      </c>
      <c r="I1775" s="320" t="str">
        <f>IF('Data invoice'!R1891=0,"",'Data invoice'!S1891)</f>
        <v/>
      </c>
      <c r="J1775" s="367" t="str">
        <f>IF('Data invoice'!S1891=0,"",'Data invoice'!T1891)</f>
        <v/>
      </c>
      <c r="L1775" s="414"/>
      <c r="M1775" s="275"/>
      <c r="N1775" s="275"/>
      <c r="O1775" s="414"/>
      <c r="P1775" s="414"/>
      <c r="Q1775" s="414"/>
      <c r="R1775" s="414"/>
      <c r="S1775" s="414"/>
      <c r="T1775" s="414"/>
      <c r="U1775" s="414"/>
      <c r="V1775" s="414"/>
      <c r="W1775" s="414"/>
      <c r="X1775" s="414"/>
      <c r="Y1775" s="414"/>
      <c r="Z1775" s="414"/>
      <c r="AA1775" s="414"/>
      <c r="AB1775" s="414"/>
      <c r="AC1775" s="275"/>
      <c r="AD1775" s="275"/>
      <c r="AE1775" s="275"/>
      <c r="AF1775" s="275"/>
      <c r="AG1775" s="275"/>
      <c r="AH1775" s="275"/>
      <c r="AI1775" s="275"/>
      <c r="AJ1775" s="275"/>
      <c r="AK1775" s="275"/>
      <c r="AL1775" s="275"/>
    </row>
    <row r="1776" spans="1:38" s="329" customFormat="1" ht="15" customHeight="1">
      <c r="A1776" s="284" t="str">
        <f>IF('Data invoice'!J1892=0,"",'Data invoice'!K1892)</f>
        <v/>
      </c>
      <c r="B1776" s="284" t="str">
        <f>IF('Data invoice'!K1892=0,"",'Data invoice'!L1892)</f>
        <v/>
      </c>
      <c r="C1776" s="284" t="str">
        <f>IF('Data invoice'!L1892=0,"",'Data invoice'!M1892)</f>
        <v/>
      </c>
      <c r="D1776" s="284" t="str">
        <f>IF('Data invoice'!M1892=0,"",'Data invoice'!N1892)</f>
        <v/>
      </c>
      <c r="E1776" s="284" t="str">
        <f>IF('Data invoice'!N1892=0,"",'Data invoice'!O1892)</f>
        <v/>
      </c>
      <c r="F1776" s="284" t="str">
        <f>IF('Data invoice'!O1892=0,"",'Data invoice'!P1892)</f>
        <v/>
      </c>
      <c r="G1776" s="284" t="str">
        <f>IF('Data invoice'!P1892=0,"",'Data invoice'!Q1892)</f>
        <v/>
      </c>
      <c r="H1776" s="284" t="str">
        <f>IF('Data invoice'!Q1892=0,"",'Data invoice'!R1892)</f>
        <v/>
      </c>
      <c r="I1776" s="320" t="str">
        <f>IF('Data invoice'!R1892=0,"",'Data invoice'!S1892)</f>
        <v/>
      </c>
      <c r="J1776" s="367" t="str">
        <f>IF('Data invoice'!S1892=0,"",'Data invoice'!T1892)</f>
        <v/>
      </c>
      <c r="L1776" s="414"/>
      <c r="M1776" s="275"/>
      <c r="N1776" s="275"/>
      <c r="O1776" s="414"/>
      <c r="P1776" s="414"/>
      <c r="Q1776" s="414"/>
      <c r="R1776" s="414"/>
      <c r="S1776" s="414"/>
      <c r="T1776" s="414"/>
      <c r="U1776" s="414"/>
      <c r="V1776" s="414"/>
      <c r="W1776" s="414"/>
      <c r="X1776" s="414"/>
      <c r="Y1776" s="414"/>
      <c r="Z1776" s="414"/>
      <c r="AA1776" s="414"/>
      <c r="AB1776" s="414"/>
      <c r="AC1776" s="275"/>
      <c r="AD1776" s="275"/>
      <c r="AE1776" s="275"/>
      <c r="AF1776" s="275"/>
      <c r="AG1776" s="275"/>
      <c r="AH1776" s="275"/>
      <c r="AI1776" s="275"/>
      <c r="AJ1776" s="275"/>
      <c r="AK1776" s="275"/>
      <c r="AL1776" s="275"/>
    </row>
    <row r="1777" spans="1:38" s="329" customFormat="1" ht="15" customHeight="1">
      <c r="A1777" s="284" t="str">
        <f>IF('Data invoice'!J1893=0,"",'Data invoice'!K1893)</f>
        <v/>
      </c>
      <c r="B1777" s="284" t="str">
        <f>IF('Data invoice'!K1893=0,"",'Data invoice'!L1893)</f>
        <v/>
      </c>
      <c r="C1777" s="284" t="str">
        <f>IF('Data invoice'!L1893=0,"",'Data invoice'!M1893)</f>
        <v/>
      </c>
      <c r="D1777" s="284" t="str">
        <f>IF('Data invoice'!M1893=0,"",'Data invoice'!N1893)</f>
        <v/>
      </c>
      <c r="E1777" s="284" t="str">
        <f>IF('Data invoice'!N1893=0,"",'Data invoice'!O1893)</f>
        <v/>
      </c>
      <c r="F1777" s="284" t="str">
        <f>IF('Data invoice'!O1893=0,"",'Data invoice'!P1893)</f>
        <v/>
      </c>
      <c r="G1777" s="284" t="str">
        <f>IF('Data invoice'!P1893=0,"",'Data invoice'!Q1893)</f>
        <v/>
      </c>
      <c r="H1777" s="284" t="str">
        <f>IF('Data invoice'!Q1893=0,"",'Data invoice'!R1893)</f>
        <v/>
      </c>
      <c r="I1777" s="320" t="str">
        <f>IF('Data invoice'!R1893=0,"",'Data invoice'!S1893)</f>
        <v/>
      </c>
      <c r="J1777" s="367" t="str">
        <f>IF('Data invoice'!S1893=0,"",'Data invoice'!T1893)</f>
        <v/>
      </c>
      <c r="L1777" s="414"/>
      <c r="M1777" s="275"/>
      <c r="N1777" s="275"/>
      <c r="O1777" s="414"/>
      <c r="P1777" s="414"/>
      <c r="Q1777" s="414"/>
      <c r="R1777" s="414"/>
      <c r="S1777" s="414"/>
      <c r="T1777" s="414"/>
      <c r="U1777" s="414"/>
      <c r="V1777" s="414"/>
      <c r="W1777" s="414"/>
      <c r="X1777" s="414"/>
      <c r="Y1777" s="414"/>
      <c r="Z1777" s="414"/>
      <c r="AA1777" s="414"/>
      <c r="AB1777" s="414"/>
      <c r="AC1777" s="275"/>
      <c r="AD1777" s="275"/>
      <c r="AE1777" s="275"/>
      <c r="AF1777" s="275"/>
      <c r="AG1777" s="275"/>
      <c r="AH1777" s="275"/>
      <c r="AI1777" s="275"/>
      <c r="AJ1777" s="275"/>
      <c r="AK1777" s="275"/>
      <c r="AL1777" s="275"/>
    </row>
    <row r="1778" spans="1:38" s="329" customFormat="1" ht="15" customHeight="1">
      <c r="A1778" s="284" t="str">
        <f>IF('Data invoice'!J1894=0,"",'Data invoice'!K1894)</f>
        <v/>
      </c>
      <c r="B1778" s="284" t="str">
        <f>IF('Data invoice'!K1894=0,"",'Data invoice'!L1894)</f>
        <v/>
      </c>
      <c r="C1778" s="284" t="str">
        <f>IF('Data invoice'!L1894=0,"",'Data invoice'!M1894)</f>
        <v/>
      </c>
      <c r="D1778" s="284" t="str">
        <f>IF('Data invoice'!M1894=0,"",'Data invoice'!N1894)</f>
        <v/>
      </c>
      <c r="E1778" s="284" t="str">
        <f>IF('Data invoice'!N1894=0,"",'Data invoice'!O1894)</f>
        <v/>
      </c>
      <c r="F1778" s="284" t="str">
        <f>IF('Data invoice'!O1894=0,"",'Data invoice'!P1894)</f>
        <v/>
      </c>
      <c r="G1778" s="284" t="str">
        <f>IF('Data invoice'!P1894=0,"",'Data invoice'!Q1894)</f>
        <v/>
      </c>
      <c r="H1778" s="284" t="str">
        <f>IF('Data invoice'!Q1894=0,"",'Data invoice'!R1894)</f>
        <v/>
      </c>
      <c r="I1778" s="320" t="str">
        <f>IF('Data invoice'!R1894=0,"",'Data invoice'!S1894)</f>
        <v/>
      </c>
      <c r="J1778" s="367" t="str">
        <f>IF('Data invoice'!S1894=0,"",'Data invoice'!T1894)</f>
        <v/>
      </c>
      <c r="L1778" s="414"/>
      <c r="M1778" s="275"/>
      <c r="N1778" s="275"/>
      <c r="O1778" s="414"/>
      <c r="P1778" s="414"/>
      <c r="Q1778" s="414"/>
      <c r="R1778" s="414"/>
      <c r="S1778" s="414"/>
      <c r="T1778" s="414"/>
      <c r="U1778" s="414"/>
      <c r="V1778" s="414"/>
      <c r="W1778" s="414"/>
      <c r="X1778" s="414"/>
      <c r="Y1778" s="414"/>
      <c r="Z1778" s="414"/>
      <c r="AA1778" s="414"/>
      <c r="AB1778" s="414"/>
      <c r="AC1778" s="275"/>
      <c r="AD1778" s="275"/>
      <c r="AE1778" s="275"/>
      <c r="AF1778" s="275"/>
      <c r="AG1778" s="275"/>
      <c r="AH1778" s="275"/>
      <c r="AI1778" s="275"/>
      <c r="AJ1778" s="275"/>
      <c r="AK1778" s="275"/>
      <c r="AL1778" s="275"/>
    </row>
    <row r="1779" spans="1:38" s="329" customFormat="1" ht="15" customHeight="1">
      <c r="A1779" s="284" t="str">
        <f>IF('Data invoice'!J1895=0,"",'Data invoice'!K1895)</f>
        <v/>
      </c>
      <c r="B1779" s="284" t="str">
        <f>IF('Data invoice'!K1895=0,"",'Data invoice'!L1895)</f>
        <v/>
      </c>
      <c r="C1779" s="284" t="str">
        <f>IF('Data invoice'!L1895=0,"",'Data invoice'!M1895)</f>
        <v/>
      </c>
      <c r="D1779" s="284" t="str">
        <f>IF('Data invoice'!M1895=0,"",'Data invoice'!N1895)</f>
        <v/>
      </c>
      <c r="E1779" s="284" t="str">
        <f>IF('Data invoice'!N1895=0,"",'Data invoice'!O1895)</f>
        <v/>
      </c>
      <c r="F1779" s="284" t="str">
        <f>IF('Data invoice'!O1895=0,"",'Data invoice'!P1895)</f>
        <v/>
      </c>
      <c r="G1779" s="284" t="str">
        <f>IF('Data invoice'!P1895=0,"",'Data invoice'!Q1895)</f>
        <v/>
      </c>
      <c r="H1779" s="284" t="str">
        <f>IF('Data invoice'!Q1895=0,"",'Data invoice'!R1895)</f>
        <v/>
      </c>
      <c r="I1779" s="320" t="str">
        <f>IF('Data invoice'!R1895=0,"",'Data invoice'!S1895)</f>
        <v/>
      </c>
      <c r="J1779" s="367" t="str">
        <f>IF('Data invoice'!S1895=0,"",'Data invoice'!T1895)</f>
        <v/>
      </c>
      <c r="L1779" s="414"/>
      <c r="M1779" s="275"/>
      <c r="N1779" s="275"/>
      <c r="O1779" s="414"/>
      <c r="P1779" s="414"/>
      <c r="Q1779" s="414"/>
      <c r="R1779" s="414"/>
      <c r="S1779" s="414"/>
      <c r="T1779" s="414"/>
      <c r="U1779" s="414"/>
      <c r="V1779" s="414"/>
      <c r="W1779" s="414"/>
      <c r="X1779" s="414"/>
      <c r="Y1779" s="414"/>
      <c r="Z1779" s="414"/>
      <c r="AA1779" s="414"/>
      <c r="AB1779" s="414"/>
      <c r="AC1779" s="275"/>
      <c r="AD1779" s="275"/>
      <c r="AE1779" s="275"/>
      <c r="AF1779" s="275"/>
      <c r="AG1779" s="275"/>
      <c r="AH1779" s="275"/>
      <c r="AI1779" s="275"/>
      <c r="AJ1779" s="275"/>
      <c r="AK1779" s="275"/>
      <c r="AL1779" s="275"/>
    </row>
    <row r="1780" spans="1:38" s="329" customFormat="1" ht="15" customHeight="1">
      <c r="A1780" s="284" t="str">
        <f>IF('Data invoice'!J1896=0,"",'Data invoice'!K1896)</f>
        <v/>
      </c>
      <c r="B1780" s="284" t="str">
        <f>IF('Data invoice'!K1896=0,"",'Data invoice'!L1896)</f>
        <v/>
      </c>
      <c r="C1780" s="284" t="str">
        <f>IF('Data invoice'!L1896=0,"",'Data invoice'!M1896)</f>
        <v/>
      </c>
      <c r="D1780" s="284" t="str">
        <f>IF('Data invoice'!M1896=0,"",'Data invoice'!N1896)</f>
        <v/>
      </c>
      <c r="E1780" s="284" t="str">
        <f>IF('Data invoice'!N1896=0,"",'Data invoice'!O1896)</f>
        <v/>
      </c>
      <c r="F1780" s="284" t="str">
        <f>IF('Data invoice'!O1896=0,"",'Data invoice'!P1896)</f>
        <v/>
      </c>
      <c r="G1780" s="284" t="str">
        <f>IF('Data invoice'!P1896=0,"",'Data invoice'!Q1896)</f>
        <v/>
      </c>
      <c r="H1780" s="284" t="str">
        <f>IF('Data invoice'!Q1896=0,"",'Data invoice'!R1896)</f>
        <v/>
      </c>
      <c r="I1780" s="320" t="str">
        <f>IF('Data invoice'!R1896=0,"",'Data invoice'!S1896)</f>
        <v/>
      </c>
      <c r="J1780" s="367" t="str">
        <f>IF('Data invoice'!S1896=0,"",'Data invoice'!T1896)</f>
        <v/>
      </c>
      <c r="L1780" s="414"/>
      <c r="M1780" s="275"/>
      <c r="N1780" s="275"/>
      <c r="O1780" s="414"/>
      <c r="P1780" s="414"/>
      <c r="Q1780" s="414"/>
      <c r="R1780" s="414"/>
      <c r="S1780" s="414"/>
      <c r="T1780" s="414"/>
      <c r="U1780" s="414"/>
      <c r="V1780" s="414"/>
      <c r="W1780" s="414"/>
      <c r="X1780" s="414"/>
      <c r="Y1780" s="414"/>
      <c r="Z1780" s="414"/>
      <c r="AA1780" s="414"/>
      <c r="AB1780" s="414"/>
      <c r="AC1780" s="275"/>
      <c r="AD1780" s="275"/>
      <c r="AE1780" s="275"/>
      <c r="AF1780" s="275"/>
      <c r="AG1780" s="275"/>
      <c r="AH1780" s="275"/>
      <c r="AI1780" s="275"/>
      <c r="AJ1780" s="275"/>
      <c r="AK1780" s="275"/>
      <c r="AL1780" s="275"/>
    </row>
    <row r="1781" spans="1:38" s="329" customFormat="1" ht="15" customHeight="1">
      <c r="A1781" s="284" t="str">
        <f>IF('Data invoice'!J1897=0,"",'Data invoice'!K1897)</f>
        <v/>
      </c>
      <c r="B1781" s="284" t="str">
        <f>IF('Data invoice'!K1897=0,"",'Data invoice'!L1897)</f>
        <v/>
      </c>
      <c r="C1781" s="284" t="str">
        <f>IF('Data invoice'!L1897=0,"",'Data invoice'!M1897)</f>
        <v/>
      </c>
      <c r="D1781" s="284" t="str">
        <f>IF('Data invoice'!M1897=0,"",'Data invoice'!N1897)</f>
        <v/>
      </c>
      <c r="E1781" s="284" t="str">
        <f>IF('Data invoice'!N1897=0,"",'Data invoice'!O1897)</f>
        <v/>
      </c>
      <c r="F1781" s="284" t="str">
        <f>IF('Data invoice'!O1897=0,"",'Data invoice'!P1897)</f>
        <v/>
      </c>
      <c r="G1781" s="284" t="str">
        <f>IF('Data invoice'!P1897=0,"",'Data invoice'!Q1897)</f>
        <v/>
      </c>
      <c r="H1781" s="284" t="str">
        <f>IF('Data invoice'!Q1897=0,"",'Data invoice'!R1897)</f>
        <v/>
      </c>
      <c r="I1781" s="320" t="str">
        <f>IF('Data invoice'!R1897=0,"",'Data invoice'!S1897)</f>
        <v/>
      </c>
      <c r="J1781" s="367" t="str">
        <f>IF('Data invoice'!S1897=0,"",'Data invoice'!T1897)</f>
        <v/>
      </c>
      <c r="L1781" s="414"/>
      <c r="M1781" s="275"/>
      <c r="N1781" s="275"/>
      <c r="O1781" s="414"/>
      <c r="P1781" s="414"/>
      <c r="Q1781" s="414"/>
      <c r="R1781" s="414"/>
      <c r="S1781" s="414"/>
      <c r="T1781" s="414"/>
      <c r="U1781" s="414"/>
      <c r="V1781" s="414"/>
      <c r="W1781" s="414"/>
      <c r="X1781" s="414"/>
      <c r="Y1781" s="414"/>
      <c r="Z1781" s="414"/>
      <c r="AA1781" s="414"/>
      <c r="AB1781" s="414"/>
      <c r="AC1781" s="275"/>
      <c r="AD1781" s="275"/>
      <c r="AE1781" s="275"/>
      <c r="AF1781" s="275"/>
      <c r="AG1781" s="275"/>
      <c r="AH1781" s="275"/>
      <c r="AI1781" s="275"/>
      <c r="AJ1781" s="275"/>
      <c r="AK1781" s="275"/>
      <c r="AL1781" s="275"/>
    </row>
    <row r="1782" spans="1:38" s="329" customFormat="1" ht="15" customHeight="1">
      <c r="A1782" s="284" t="str">
        <f>IF('Data invoice'!J1898=0,"",'Data invoice'!K1898)</f>
        <v/>
      </c>
      <c r="B1782" s="284" t="str">
        <f>IF('Data invoice'!K1898=0,"",'Data invoice'!L1898)</f>
        <v/>
      </c>
      <c r="C1782" s="284" t="str">
        <f>IF('Data invoice'!L1898=0,"",'Data invoice'!M1898)</f>
        <v/>
      </c>
      <c r="D1782" s="284" t="str">
        <f>IF('Data invoice'!M1898=0,"",'Data invoice'!N1898)</f>
        <v/>
      </c>
      <c r="E1782" s="284" t="str">
        <f>IF('Data invoice'!N1898=0,"",'Data invoice'!O1898)</f>
        <v/>
      </c>
      <c r="F1782" s="284" t="str">
        <f>IF('Data invoice'!O1898=0,"",'Data invoice'!P1898)</f>
        <v/>
      </c>
      <c r="G1782" s="284" t="str">
        <f>IF('Data invoice'!P1898=0,"",'Data invoice'!Q1898)</f>
        <v/>
      </c>
      <c r="H1782" s="284" t="str">
        <f>IF('Data invoice'!Q1898=0,"",'Data invoice'!R1898)</f>
        <v/>
      </c>
      <c r="I1782" s="320" t="str">
        <f>IF('Data invoice'!R1898=0,"",'Data invoice'!S1898)</f>
        <v/>
      </c>
      <c r="J1782" s="367" t="str">
        <f>IF('Data invoice'!S1898=0,"",'Data invoice'!T1898)</f>
        <v/>
      </c>
      <c r="L1782" s="414"/>
      <c r="M1782" s="275"/>
      <c r="N1782" s="275"/>
      <c r="O1782" s="414"/>
      <c r="P1782" s="414"/>
      <c r="Q1782" s="414"/>
      <c r="R1782" s="414"/>
      <c r="S1782" s="414"/>
      <c r="T1782" s="414"/>
      <c r="U1782" s="414"/>
      <c r="V1782" s="414"/>
      <c r="W1782" s="414"/>
      <c r="X1782" s="414"/>
      <c r="Y1782" s="414"/>
      <c r="Z1782" s="414"/>
      <c r="AA1782" s="414"/>
      <c r="AB1782" s="414"/>
      <c r="AC1782" s="275"/>
      <c r="AD1782" s="275"/>
      <c r="AE1782" s="275"/>
      <c r="AF1782" s="275"/>
      <c r="AG1782" s="275"/>
      <c r="AH1782" s="275"/>
      <c r="AI1782" s="275"/>
      <c r="AJ1782" s="275"/>
      <c r="AK1782" s="275"/>
      <c r="AL1782" s="275"/>
    </row>
    <row r="1783" spans="1:38" s="329" customFormat="1" ht="15" customHeight="1">
      <c r="A1783" s="284" t="str">
        <f>IF('Data invoice'!J1899=0,"",'Data invoice'!K1899)</f>
        <v/>
      </c>
      <c r="B1783" s="284" t="str">
        <f>IF('Data invoice'!K1899=0,"",'Data invoice'!L1899)</f>
        <v/>
      </c>
      <c r="C1783" s="284" t="str">
        <f>IF('Data invoice'!L1899=0,"",'Data invoice'!M1899)</f>
        <v/>
      </c>
      <c r="D1783" s="284" t="str">
        <f>IF('Data invoice'!M1899=0,"",'Data invoice'!N1899)</f>
        <v/>
      </c>
      <c r="E1783" s="284" t="str">
        <f>IF('Data invoice'!N1899=0,"",'Data invoice'!O1899)</f>
        <v/>
      </c>
      <c r="F1783" s="284" t="str">
        <f>IF('Data invoice'!O1899=0,"",'Data invoice'!P1899)</f>
        <v/>
      </c>
      <c r="G1783" s="284" t="str">
        <f>IF('Data invoice'!P1899=0,"",'Data invoice'!Q1899)</f>
        <v/>
      </c>
      <c r="H1783" s="284" t="str">
        <f>IF('Data invoice'!Q1899=0,"",'Data invoice'!R1899)</f>
        <v/>
      </c>
      <c r="I1783" s="320" t="str">
        <f>IF('Data invoice'!R1899=0,"",'Data invoice'!S1899)</f>
        <v/>
      </c>
      <c r="J1783" s="367" t="str">
        <f>IF('Data invoice'!S1899=0,"",'Data invoice'!T1899)</f>
        <v/>
      </c>
      <c r="L1783" s="414"/>
      <c r="M1783" s="275"/>
      <c r="N1783" s="275"/>
      <c r="O1783" s="414"/>
      <c r="P1783" s="414"/>
      <c r="Q1783" s="414"/>
      <c r="R1783" s="414"/>
      <c r="S1783" s="414"/>
      <c r="T1783" s="414"/>
      <c r="U1783" s="414"/>
      <c r="V1783" s="414"/>
      <c r="W1783" s="414"/>
      <c r="X1783" s="414"/>
      <c r="Y1783" s="414"/>
      <c r="Z1783" s="414"/>
      <c r="AA1783" s="414"/>
      <c r="AB1783" s="414"/>
      <c r="AC1783" s="275"/>
      <c r="AD1783" s="275"/>
      <c r="AE1783" s="275"/>
      <c r="AF1783" s="275"/>
      <c r="AG1783" s="275"/>
      <c r="AH1783" s="275"/>
      <c r="AI1783" s="275"/>
      <c r="AJ1783" s="275"/>
      <c r="AK1783" s="275"/>
      <c r="AL1783" s="275"/>
    </row>
    <row r="1784" spans="1:38" s="329" customFormat="1" ht="15" customHeight="1">
      <c r="A1784" s="284" t="str">
        <f>IF('Data invoice'!J1900=0,"",'Data invoice'!K1900)</f>
        <v/>
      </c>
      <c r="B1784" s="284" t="str">
        <f>IF('Data invoice'!K1900=0,"",'Data invoice'!L1900)</f>
        <v/>
      </c>
      <c r="C1784" s="284" t="str">
        <f>IF('Data invoice'!L1900=0,"",'Data invoice'!M1900)</f>
        <v/>
      </c>
      <c r="D1784" s="284" t="str">
        <f>IF('Data invoice'!M1900=0,"",'Data invoice'!N1900)</f>
        <v/>
      </c>
      <c r="E1784" s="284" t="str">
        <f>IF('Data invoice'!N1900=0,"",'Data invoice'!O1900)</f>
        <v/>
      </c>
      <c r="F1784" s="284" t="str">
        <f>IF('Data invoice'!O1900=0,"",'Data invoice'!P1900)</f>
        <v/>
      </c>
      <c r="G1784" s="284" t="str">
        <f>IF('Data invoice'!P1900=0,"",'Data invoice'!Q1900)</f>
        <v/>
      </c>
      <c r="H1784" s="284" t="str">
        <f>IF('Data invoice'!Q1900=0,"",'Data invoice'!R1900)</f>
        <v/>
      </c>
      <c r="I1784" s="320" t="str">
        <f>IF('Data invoice'!R1900=0,"",'Data invoice'!S1900)</f>
        <v/>
      </c>
      <c r="J1784" s="367" t="str">
        <f>IF('Data invoice'!S1900=0,"",'Data invoice'!T1900)</f>
        <v/>
      </c>
      <c r="L1784" s="414"/>
      <c r="M1784" s="275"/>
      <c r="N1784" s="275"/>
      <c r="O1784" s="414"/>
      <c r="P1784" s="414"/>
      <c r="Q1784" s="414"/>
      <c r="R1784" s="414"/>
      <c r="S1784" s="414"/>
      <c r="T1784" s="414"/>
      <c r="U1784" s="414"/>
      <c r="V1784" s="414"/>
      <c r="W1784" s="414"/>
      <c r="X1784" s="414"/>
      <c r="Y1784" s="414"/>
      <c r="Z1784" s="414"/>
      <c r="AA1784" s="414"/>
      <c r="AB1784" s="414"/>
      <c r="AC1784" s="275"/>
      <c r="AD1784" s="275"/>
      <c r="AE1784" s="275"/>
      <c r="AF1784" s="275"/>
      <c r="AG1784" s="275"/>
      <c r="AH1784" s="275"/>
      <c r="AI1784" s="275"/>
      <c r="AJ1784" s="275"/>
      <c r="AK1784" s="275"/>
      <c r="AL1784" s="275"/>
    </row>
    <row r="1785" spans="1:38" s="329" customFormat="1" ht="15" customHeight="1">
      <c r="A1785" s="284" t="str">
        <f>IF('Data invoice'!J1901=0,"",'Data invoice'!K1901)</f>
        <v/>
      </c>
      <c r="B1785" s="284" t="str">
        <f>IF('Data invoice'!K1901=0,"",'Data invoice'!L1901)</f>
        <v/>
      </c>
      <c r="C1785" s="284" t="str">
        <f>IF('Data invoice'!L1901=0,"",'Data invoice'!M1901)</f>
        <v/>
      </c>
      <c r="D1785" s="284" t="str">
        <f>IF('Data invoice'!M1901=0,"",'Data invoice'!N1901)</f>
        <v/>
      </c>
      <c r="E1785" s="284" t="str">
        <f>IF('Data invoice'!N1901=0,"",'Data invoice'!O1901)</f>
        <v/>
      </c>
      <c r="F1785" s="284" t="str">
        <f>IF('Data invoice'!O1901=0,"",'Data invoice'!P1901)</f>
        <v/>
      </c>
      <c r="G1785" s="284" t="str">
        <f>IF('Data invoice'!P1901=0,"",'Data invoice'!Q1901)</f>
        <v/>
      </c>
      <c r="H1785" s="284" t="str">
        <f>IF('Data invoice'!Q1901=0,"",'Data invoice'!R1901)</f>
        <v/>
      </c>
      <c r="I1785" s="320" t="str">
        <f>IF('Data invoice'!R1901=0,"",'Data invoice'!S1901)</f>
        <v/>
      </c>
      <c r="J1785" s="367" t="str">
        <f>IF('Data invoice'!S1901=0,"",'Data invoice'!T1901)</f>
        <v/>
      </c>
      <c r="L1785" s="414"/>
      <c r="M1785" s="275"/>
      <c r="N1785" s="275"/>
      <c r="O1785" s="414"/>
      <c r="P1785" s="414"/>
      <c r="Q1785" s="414"/>
      <c r="R1785" s="414"/>
      <c r="S1785" s="414"/>
      <c r="T1785" s="414"/>
      <c r="U1785" s="414"/>
      <c r="V1785" s="414"/>
      <c r="W1785" s="414"/>
      <c r="X1785" s="414"/>
      <c r="Y1785" s="414"/>
      <c r="Z1785" s="414"/>
      <c r="AA1785" s="414"/>
      <c r="AB1785" s="414"/>
      <c r="AC1785" s="275"/>
      <c r="AD1785" s="275"/>
      <c r="AE1785" s="275"/>
      <c r="AF1785" s="275"/>
      <c r="AG1785" s="275"/>
      <c r="AH1785" s="275"/>
      <c r="AI1785" s="275"/>
      <c r="AJ1785" s="275"/>
      <c r="AK1785" s="275"/>
      <c r="AL1785" s="275"/>
    </row>
    <row r="1786" spans="1:38" s="329" customFormat="1" ht="15" customHeight="1">
      <c r="A1786" s="284" t="str">
        <f>IF('Data invoice'!J1902=0,"",'Data invoice'!K1902)</f>
        <v/>
      </c>
      <c r="B1786" s="284" t="str">
        <f>IF('Data invoice'!K1902=0,"",'Data invoice'!L1902)</f>
        <v/>
      </c>
      <c r="C1786" s="284" t="str">
        <f>IF('Data invoice'!L1902=0,"",'Data invoice'!M1902)</f>
        <v/>
      </c>
      <c r="D1786" s="284" t="str">
        <f>IF('Data invoice'!M1902=0,"",'Data invoice'!N1902)</f>
        <v/>
      </c>
      <c r="E1786" s="284" t="str">
        <f>IF('Data invoice'!N1902=0,"",'Data invoice'!O1902)</f>
        <v/>
      </c>
      <c r="F1786" s="284" t="str">
        <f>IF('Data invoice'!O1902=0,"",'Data invoice'!P1902)</f>
        <v/>
      </c>
      <c r="G1786" s="284" t="str">
        <f>IF('Data invoice'!P1902=0,"",'Data invoice'!Q1902)</f>
        <v/>
      </c>
      <c r="H1786" s="284" t="str">
        <f>IF('Data invoice'!Q1902=0,"",'Data invoice'!R1902)</f>
        <v/>
      </c>
      <c r="I1786" s="320" t="str">
        <f>IF('Data invoice'!R1902=0,"",'Data invoice'!S1902)</f>
        <v/>
      </c>
      <c r="J1786" s="367" t="str">
        <f>IF('Data invoice'!S1902=0,"",'Data invoice'!T1902)</f>
        <v/>
      </c>
      <c r="L1786" s="414"/>
      <c r="M1786" s="275"/>
      <c r="N1786" s="275"/>
      <c r="O1786" s="414"/>
      <c r="P1786" s="414"/>
      <c r="Q1786" s="414"/>
      <c r="R1786" s="414"/>
      <c r="S1786" s="414"/>
      <c r="T1786" s="414"/>
      <c r="U1786" s="414"/>
      <c r="V1786" s="414"/>
      <c r="W1786" s="414"/>
      <c r="X1786" s="414"/>
      <c r="Y1786" s="414"/>
      <c r="Z1786" s="414"/>
      <c r="AA1786" s="414"/>
      <c r="AB1786" s="414"/>
      <c r="AC1786" s="275"/>
      <c r="AD1786" s="275"/>
      <c r="AE1786" s="275"/>
      <c r="AF1786" s="275"/>
      <c r="AG1786" s="275"/>
      <c r="AH1786" s="275"/>
      <c r="AI1786" s="275"/>
      <c r="AJ1786" s="275"/>
      <c r="AK1786" s="275"/>
      <c r="AL1786" s="275"/>
    </row>
    <row r="1787" spans="1:38" s="329" customFormat="1" ht="15" customHeight="1">
      <c r="A1787" s="284" t="str">
        <f>IF('Data invoice'!J1903=0,"",'Data invoice'!K1903)</f>
        <v/>
      </c>
      <c r="B1787" s="284" t="str">
        <f>IF('Data invoice'!K1903=0,"",'Data invoice'!L1903)</f>
        <v/>
      </c>
      <c r="C1787" s="284" t="str">
        <f>IF('Data invoice'!L1903=0,"",'Data invoice'!M1903)</f>
        <v/>
      </c>
      <c r="D1787" s="284" t="str">
        <f>IF('Data invoice'!M1903=0,"",'Data invoice'!N1903)</f>
        <v/>
      </c>
      <c r="E1787" s="284" t="str">
        <f>IF('Data invoice'!N1903=0,"",'Data invoice'!O1903)</f>
        <v/>
      </c>
      <c r="F1787" s="284" t="str">
        <f>IF('Data invoice'!O1903=0,"",'Data invoice'!P1903)</f>
        <v/>
      </c>
      <c r="G1787" s="284" t="str">
        <f>IF('Data invoice'!P1903=0,"",'Data invoice'!Q1903)</f>
        <v/>
      </c>
      <c r="H1787" s="284" t="str">
        <f>IF('Data invoice'!Q1903=0,"",'Data invoice'!R1903)</f>
        <v/>
      </c>
      <c r="I1787" s="320" t="str">
        <f>IF('Data invoice'!R1903=0,"",'Data invoice'!S1903)</f>
        <v/>
      </c>
      <c r="J1787" s="367" t="str">
        <f>IF('Data invoice'!S1903=0,"",'Data invoice'!T1903)</f>
        <v/>
      </c>
      <c r="L1787" s="414"/>
      <c r="M1787" s="275"/>
      <c r="N1787" s="275"/>
      <c r="O1787" s="414"/>
      <c r="P1787" s="414"/>
      <c r="Q1787" s="414"/>
      <c r="R1787" s="414"/>
      <c r="S1787" s="414"/>
      <c r="T1787" s="414"/>
      <c r="U1787" s="414"/>
      <c r="V1787" s="414"/>
      <c r="W1787" s="414"/>
      <c r="X1787" s="414"/>
      <c r="Y1787" s="414"/>
      <c r="Z1787" s="414"/>
      <c r="AA1787" s="414"/>
      <c r="AB1787" s="414"/>
      <c r="AC1787" s="275"/>
      <c r="AD1787" s="275"/>
      <c r="AE1787" s="275"/>
      <c r="AF1787" s="275"/>
      <c r="AG1787" s="275"/>
      <c r="AH1787" s="275"/>
      <c r="AI1787" s="275"/>
      <c r="AJ1787" s="275"/>
      <c r="AK1787" s="275"/>
      <c r="AL1787" s="275"/>
    </row>
    <row r="1788" spans="1:38" s="329" customFormat="1" ht="15" customHeight="1">
      <c r="A1788" s="284" t="str">
        <f>IF('Data invoice'!J1904=0,"",'Data invoice'!K1904)</f>
        <v/>
      </c>
      <c r="B1788" s="284" t="str">
        <f>IF('Data invoice'!K1904=0,"",'Data invoice'!L1904)</f>
        <v/>
      </c>
      <c r="C1788" s="284" t="str">
        <f>IF('Data invoice'!L1904=0,"",'Data invoice'!M1904)</f>
        <v/>
      </c>
      <c r="D1788" s="284" t="str">
        <f>IF('Data invoice'!M1904=0,"",'Data invoice'!N1904)</f>
        <v/>
      </c>
      <c r="E1788" s="284" t="str">
        <f>IF('Data invoice'!N1904=0,"",'Data invoice'!O1904)</f>
        <v/>
      </c>
      <c r="F1788" s="284" t="str">
        <f>IF('Data invoice'!O1904=0,"",'Data invoice'!P1904)</f>
        <v/>
      </c>
      <c r="G1788" s="284" t="str">
        <f>IF('Data invoice'!P1904=0,"",'Data invoice'!Q1904)</f>
        <v/>
      </c>
      <c r="H1788" s="284" t="str">
        <f>IF('Data invoice'!Q1904=0,"",'Data invoice'!R1904)</f>
        <v/>
      </c>
      <c r="I1788" s="320" t="str">
        <f>IF('Data invoice'!R1904=0,"",'Data invoice'!S1904)</f>
        <v/>
      </c>
      <c r="J1788" s="367" t="str">
        <f>IF('Data invoice'!S1904=0,"",'Data invoice'!T1904)</f>
        <v/>
      </c>
      <c r="L1788" s="414"/>
      <c r="M1788" s="275"/>
      <c r="N1788" s="275"/>
      <c r="O1788" s="414"/>
      <c r="P1788" s="414"/>
      <c r="Q1788" s="414"/>
      <c r="R1788" s="414"/>
      <c r="S1788" s="414"/>
      <c r="T1788" s="414"/>
      <c r="U1788" s="414"/>
      <c r="V1788" s="414"/>
      <c r="W1788" s="414"/>
      <c r="X1788" s="414"/>
      <c r="Y1788" s="414"/>
      <c r="Z1788" s="414"/>
      <c r="AA1788" s="414"/>
      <c r="AB1788" s="414"/>
      <c r="AC1788" s="275"/>
      <c r="AD1788" s="275"/>
      <c r="AE1788" s="275"/>
      <c r="AF1788" s="275"/>
      <c r="AG1788" s="275"/>
      <c r="AH1788" s="275"/>
      <c r="AI1788" s="275"/>
      <c r="AJ1788" s="275"/>
      <c r="AK1788" s="275"/>
      <c r="AL1788" s="275"/>
    </row>
    <row r="1789" spans="1:38" s="329" customFormat="1" ht="15" customHeight="1">
      <c r="A1789" s="284" t="str">
        <f>IF('Data invoice'!J1905=0,"",'Data invoice'!K1905)</f>
        <v/>
      </c>
      <c r="B1789" s="284" t="str">
        <f>IF('Data invoice'!K1905=0,"",'Data invoice'!L1905)</f>
        <v/>
      </c>
      <c r="C1789" s="284" t="str">
        <f>IF('Data invoice'!L1905=0,"",'Data invoice'!M1905)</f>
        <v/>
      </c>
      <c r="D1789" s="284" t="str">
        <f>IF('Data invoice'!M1905=0,"",'Data invoice'!N1905)</f>
        <v/>
      </c>
      <c r="E1789" s="284" t="str">
        <f>IF('Data invoice'!N1905=0,"",'Data invoice'!O1905)</f>
        <v/>
      </c>
      <c r="F1789" s="284" t="str">
        <f>IF('Data invoice'!O1905=0,"",'Data invoice'!P1905)</f>
        <v/>
      </c>
      <c r="G1789" s="284" t="str">
        <f>IF('Data invoice'!P1905=0,"",'Data invoice'!Q1905)</f>
        <v/>
      </c>
      <c r="H1789" s="284" t="str">
        <f>IF('Data invoice'!Q1905=0,"",'Data invoice'!R1905)</f>
        <v/>
      </c>
      <c r="I1789" s="320" t="str">
        <f>IF('Data invoice'!R1905=0,"",'Data invoice'!S1905)</f>
        <v/>
      </c>
      <c r="J1789" s="367" t="str">
        <f>IF('Data invoice'!S1905=0,"",'Data invoice'!T1905)</f>
        <v/>
      </c>
      <c r="L1789" s="414"/>
      <c r="M1789" s="275"/>
      <c r="N1789" s="275"/>
      <c r="O1789" s="414"/>
      <c r="P1789" s="414"/>
      <c r="Q1789" s="414"/>
      <c r="R1789" s="414"/>
      <c r="S1789" s="414"/>
      <c r="T1789" s="414"/>
      <c r="U1789" s="414"/>
      <c r="V1789" s="414"/>
      <c r="W1789" s="414"/>
      <c r="X1789" s="414"/>
      <c r="Y1789" s="414"/>
      <c r="Z1789" s="414"/>
      <c r="AA1789" s="414"/>
      <c r="AB1789" s="414"/>
      <c r="AC1789" s="275"/>
      <c r="AD1789" s="275"/>
      <c r="AE1789" s="275"/>
      <c r="AF1789" s="275"/>
      <c r="AG1789" s="275"/>
      <c r="AH1789" s="275"/>
      <c r="AI1789" s="275"/>
      <c r="AJ1789" s="275"/>
      <c r="AK1789" s="275"/>
      <c r="AL1789" s="275"/>
    </row>
    <row r="1790" spans="1:38" s="329" customFormat="1" ht="15" customHeight="1">
      <c r="A1790" s="284" t="str">
        <f>IF('Data invoice'!J1906=0,"",'Data invoice'!K1906)</f>
        <v/>
      </c>
      <c r="B1790" s="284" t="str">
        <f>IF('Data invoice'!K1906=0,"",'Data invoice'!L1906)</f>
        <v/>
      </c>
      <c r="C1790" s="284" t="str">
        <f>IF('Data invoice'!L1906=0,"",'Data invoice'!M1906)</f>
        <v/>
      </c>
      <c r="D1790" s="284" t="str">
        <f>IF('Data invoice'!M1906=0,"",'Data invoice'!N1906)</f>
        <v/>
      </c>
      <c r="E1790" s="284" t="str">
        <f>IF('Data invoice'!N1906=0,"",'Data invoice'!O1906)</f>
        <v/>
      </c>
      <c r="F1790" s="284" t="str">
        <f>IF('Data invoice'!O1906=0,"",'Data invoice'!P1906)</f>
        <v/>
      </c>
      <c r="G1790" s="284" t="str">
        <f>IF('Data invoice'!P1906=0,"",'Data invoice'!Q1906)</f>
        <v/>
      </c>
      <c r="H1790" s="284" t="str">
        <f>IF('Data invoice'!Q1906=0,"",'Data invoice'!R1906)</f>
        <v/>
      </c>
      <c r="I1790" s="320" t="str">
        <f>IF('Data invoice'!R1906=0,"",'Data invoice'!S1906)</f>
        <v/>
      </c>
      <c r="J1790" s="367" t="str">
        <f>IF('Data invoice'!S1906=0,"",'Data invoice'!T1906)</f>
        <v/>
      </c>
      <c r="L1790" s="414"/>
      <c r="M1790" s="275"/>
      <c r="N1790" s="275"/>
      <c r="O1790" s="414"/>
      <c r="P1790" s="414"/>
      <c r="Q1790" s="414"/>
      <c r="R1790" s="414"/>
      <c r="S1790" s="414"/>
      <c r="T1790" s="414"/>
      <c r="U1790" s="414"/>
      <c r="V1790" s="414"/>
      <c r="W1790" s="414"/>
      <c r="X1790" s="414"/>
      <c r="Y1790" s="414"/>
      <c r="Z1790" s="414"/>
      <c r="AA1790" s="414"/>
      <c r="AB1790" s="414"/>
      <c r="AC1790" s="275"/>
      <c r="AD1790" s="275"/>
      <c r="AE1790" s="275"/>
      <c r="AF1790" s="275"/>
      <c r="AG1790" s="275"/>
      <c r="AH1790" s="275"/>
      <c r="AI1790" s="275"/>
      <c r="AJ1790" s="275"/>
      <c r="AK1790" s="275"/>
      <c r="AL1790" s="275"/>
    </row>
    <row r="1791" spans="1:38" s="329" customFormat="1" ht="15" customHeight="1">
      <c r="A1791" s="284" t="str">
        <f>IF('Data invoice'!J1907=0,"",'Data invoice'!K1907)</f>
        <v/>
      </c>
      <c r="B1791" s="284" t="str">
        <f>IF('Data invoice'!K1907=0,"",'Data invoice'!L1907)</f>
        <v/>
      </c>
      <c r="C1791" s="284" t="str">
        <f>IF('Data invoice'!L1907=0,"",'Data invoice'!M1907)</f>
        <v/>
      </c>
      <c r="D1791" s="284" t="str">
        <f>IF('Data invoice'!M1907=0,"",'Data invoice'!N1907)</f>
        <v/>
      </c>
      <c r="E1791" s="284" t="str">
        <f>IF('Data invoice'!N1907=0,"",'Data invoice'!O1907)</f>
        <v/>
      </c>
      <c r="F1791" s="284" t="str">
        <f>IF('Data invoice'!O1907=0,"",'Data invoice'!P1907)</f>
        <v/>
      </c>
      <c r="G1791" s="284" t="str">
        <f>IF('Data invoice'!P1907=0,"",'Data invoice'!Q1907)</f>
        <v/>
      </c>
      <c r="H1791" s="284" t="str">
        <f>IF('Data invoice'!Q1907=0,"",'Data invoice'!R1907)</f>
        <v/>
      </c>
      <c r="I1791" s="320" t="str">
        <f>IF('Data invoice'!R1907=0,"",'Data invoice'!S1907)</f>
        <v/>
      </c>
      <c r="J1791" s="367" t="str">
        <f>IF('Data invoice'!S1907=0,"",'Data invoice'!T1907)</f>
        <v/>
      </c>
      <c r="L1791" s="414"/>
      <c r="M1791" s="275"/>
      <c r="N1791" s="275"/>
      <c r="O1791" s="414"/>
      <c r="P1791" s="414"/>
      <c r="Q1791" s="414"/>
      <c r="R1791" s="414"/>
      <c r="S1791" s="414"/>
      <c r="T1791" s="414"/>
      <c r="U1791" s="414"/>
      <c r="V1791" s="414"/>
      <c r="W1791" s="414"/>
      <c r="X1791" s="414"/>
      <c r="Y1791" s="414"/>
      <c r="Z1791" s="414"/>
      <c r="AA1791" s="414"/>
      <c r="AB1791" s="414"/>
      <c r="AC1791" s="275"/>
      <c r="AD1791" s="275"/>
      <c r="AE1791" s="275"/>
      <c r="AF1791" s="275"/>
      <c r="AG1791" s="275"/>
      <c r="AH1791" s="275"/>
      <c r="AI1791" s="275"/>
      <c r="AJ1791" s="275"/>
      <c r="AK1791" s="275"/>
      <c r="AL1791" s="275"/>
    </row>
    <row r="1792" spans="1:38" s="329" customFormat="1" ht="15" customHeight="1">
      <c r="A1792" s="284" t="str">
        <f>IF('Data invoice'!J1908=0,"",'Data invoice'!K1908)</f>
        <v/>
      </c>
      <c r="B1792" s="284" t="str">
        <f>IF('Data invoice'!K1908=0,"",'Data invoice'!L1908)</f>
        <v/>
      </c>
      <c r="C1792" s="284" t="str">
        <f>IF('Data invoice'!L1908=0,"",'Data invoice'!M1908)</f>
        <v/>
      </c>
      <c r="D1792" s="284" t="str">
        <f>IF('Data invoice'!M1908=0,"",'Data invoice'!N1908)</f>
        <v/>
      </c>
      <c r="E1792" s="284" t="str">
        <f>IF('Data invoice'!N1908=0,"",'Data invoice'!O1908)</f>
        <v/>
      </c>
      <c r="F1792" s="284" t="str">
        <f>IF('Data invoice'!O1908=0,"",'Data invoice'!P1908)</f>
        <v/>
      </c>
      <c r="G1792" s="284" t="str">
        <f>IF('Data invoice'!P1908=0,"",'Data invoice'!Q1908)</f>
        <v/>
      </c>
      <c r="H1792" s="284" t="str">
        <f>IF('Data invoice'!Q1908=0,"",'Data invoice'!R1908)</f>
        <v/>
      </c>
      <c r="I1792" s="320" t="str">
        <f>IF('Data invoice'!R1908=0,"",'Data invoice'!S1908)</f>
        <v/>
      </c>
      <c r="J1792" s="367" t="str">
        <f>IF('Data invoice'!S1908=0,"",'Data invoice'!T1908)</f>
        <v/>
      </c>
      <c r="L1792" s="414"/>
      <c r="M1792" s="275"/>
      <c r="N1792" s="275"/>
      <c r="O1792" s="414"/>
      <c r="P1792" s="414"/>
      <c r="Q1792" s="414"/>
      <c r="R1792" s="414"/>
      <c r="S1792" s="414"/>
      <c r="T1792" s="414"/>
      <c r="U1792" s="414"/>
      <c r="V1792" s="414"/>
      <c r="W1792" s="414"/>
      <c r="X1792" s="414"/>
      <c r="Y1792" s="414"/>
      <c r="Z1792" s="414"/>
      <c r="AA1792" s="414"/>
      <c r="AB1792" s="414"/>
      <c r="AC1792" s="275"/>
      <c r="AD1792" s="275"/>
      <c r="AE1792" s="275"/>
      <c r="AF1792" s="275"/>
      <c r="AG1792" s="275"/>
      <c r="AH1792" s="275"/>
      <c r="AI1792" s="275"/>
      <c r="AJ1792" s="275"/>
      <c r="AK1792" s="275"/>
      <c r="AL1792" s="275"/>
    </row>
    <row r="1793" spans="1:38" s="329" customFormat="1" ht="15" customHeight="1">
      <c r="A1793" s="284" t="str">
        <f>IF('Data invoice'!J1909=0,"",'Data invoice'!K1909)</f>
        <v/>
      </c>
      <c r="B1793" s="284" t="str">
        <f>IF('Data invoice'!K1909=0,"",'Data invoice'!L1909)</f>
        <v/>
      </c>
      <c r="C1793" s="284" t="str">
        <f>IF('Data invoice'!L1909=0,"",'Data invoice'!M1909)</f>
        <v/>
      </c>
      <c r="D1793" s="284" t="str">
        <f>IF('Data invoice'!M1909=0,"",'Data invoice'!N1909)</f>
        <v/>
      </c>
      <c r="E1793" s="284" t="str">
        <f>IF('Data invoice'!N1909=0,"",'Data invoice'!O1909)</f>
        <v/>
      </c>
      <c r="F1793" s="284" t="str">
        <f>IF('Data invoice'!O1909=0,"",'Data invoice'!P1909)</f>
        <v/>
      </c>
      <c r="G1793" s="284" t="str">
        <f>IF('Data invoice'!P1909=0,"",'Data invoice'!Q1909)</f>
        <v/>
      </c>
      <c r="H1793" s="284" t="str">
        <f>IF('Data invoice'!Q1909=0,"",'Data invoice'!R1909)</f>
        <v/>
      </c>
      <c r="I1793" s="320" t="str">
        <f>IF('Data invoice'!R1909=0,"",'Data invoice'!S1909)</f>
        <v/>
      </c>
      <c r="J1793" s="367" t="str">
        <f>IF('Data invoice'!S1909=0,"",'Data invoice'!T1909)</f>
        <v/>
      </c>
      <c r="L1793" s="414"/>
      <c r="M1793" s="275"/>
      <c r="N1793" s="275"/>
      <c r="O1793" s="414"/>
      <c r="P1793" s="414"/>
      <c r="Q1793" s="414"/>
      <c r="R1793" s="414"/>
      <c r="S1793" s="414"/>
      <c r="T1793" s="414"/>
      <c r="U1793" s="414"/>
      <c r="V1793" s="414"/>
      <c r="W1793" s="414"/>
      <c r="X1793" s="414"/>
      <c r="Y1793" s="414"/>
      <c r="Z1793" s="414"/>
      <c r="AA1793" s="414"/>
      <c r="AB1793" s="414"/>
      <c r="AC1793" s="275"/>
      <c r="AD1793" s="275"/>
      <c r="AE1793" s="275"/>
      <c r="AF1793" s="275"/>
      <c r="AG1793" s="275"/>
      <c r="AH1793" s="275"/>
      <c r="AI1793" s="275"/>
      <c r="AJ1793" s="275"/>
      <c r="AK1793" s="275"/>
      <c r="AL1793" s="275"/>
    </row>
    <row r="1794" spans="1:38" s="329" customFormat="1" ht="15" customHeight="1">
      <c r="A1794" s="284" t="str">
        <f>IF('Data invoice'!J1910=0,"",'Data invoice'!K1910)</f>
        <v/>
      </c>
      <c r="B1794" s="284" t="str">
        <f>IF('Data invoice'!K1910=0,"",'Data invoice'!L1910)</f>
        <v/>
      </c>
      <c r="C1794" s="284" t="str">
        <f>IF('Data invoice'!L1910=0,"",'Data invoice'!M1910)</f>
        <v/>
      </c>
      <c r="D1794" s="284" t="str">
        <f>IF('Data invoice'!M1910=0,"",'Data invoice'!N1910)</f>
        <v/>
      </c>
      <c r="E1794" s="284" t="str">
        <f>IF('Data invoice'!N1910=0,"",'Data invoice'!O1910)</f>
        <v/>
      </c>
      <c r="F1794" s="284" t="str">
        <f>IF('Data invoice'!O1910=0,"",'Data invoice'!P1910)</f>
        <v/>
      </c>
      <c r="G1794" s="284" t="str">
        <f>IF('Data invoice'!P1910=0,"",'Data invoice'!Q1910)</f>
        <v/>
      </c>
      <c r="H1794" s="284" t="str">
        <f>IF('Data invoice'!Q1910=0,"",'Data invoice'!R1910)</f>
        <v/>
      </c>
      <c r="I1794" s="320" t="str">
        <f>IF('Data invoice'!R1910=0,"",'Data invoice'!S1910)</f>
        <v/>
      </c>
      <c r="J1794" s="367" t="str">
        <f>IF('Data invoice'!S1910=0,"",'Data invoice'!T1910)</f>
        <v/>
      </c>
      <c r="L1794" s="414"/>
      <c r="M1794" s="275"/>
      <c r="N1794" s="275"/>
      <c r="O1794" s="414"/>
      <c r="P1794" s="414"/>
      <c r="Q1794" s="414"/>
      <c r="R1794" s="414"/>
      <c r="S1794" s="414"/>
      <c r="T1794" s="414"/>
      <c r="U1794" s="414"/>
      <c r="V1794" s="414"/>
      <c r="W1794" s="414"/>
      <c r="X1794" s="414"/>
      <c r="Y1794" s="414"/>
      <c r="Z1794" s="414"/>
      <c r="AA1794" s="414"/>
      <c r="AB1794" s="414"/>
      <c r="AC1794" s="275"/>
      <c r="AD1794" s="275"/>
      <c r="AE1794" s="275"/>
      <c r="AF1794" s="275"/>
      <c r="AG1794" s="275"/>
      <c r="AH1794" s="275"/>
      <c r="AI1794" s="275"/>
      <c r="AJ1794" s="275"/>
      <c r="AK1794" s="275"/>
      <c r="AL1794" s="275"/>
    </row>
    <row r="1795" spans="1:38" s="329" customFormat="1" ht="15" customHeight="1">
      <c r="A1795" s="284" t="str">
        <f>IF('Data invoice'!J1911=0,"",'Data invoice'!K1911)</f>
        <v/>
      </c>
      <c r="B1795" s="284" t="str">
        <f>IF('Data invoice'!K1911=0,"",'Data invoice'!L1911)</f>
        <v/>
      </c>
      <c r="C1795" s="284" t="str">
        <f>IF('Data invoice'!L1911=0,"",'Data invoice'!M1911)</f>
        <v/>
      </c>
      <c r="D1795" s="284" t="str">
        <f>IF('Data invoice'!M1911=0,"",'Data invoice'!N1911)</f>
        <v/>
      </c>
      <c r="E1795" s="284" t="str">
        <f>IF('Data invoice'!N1911=0,"",'Data invoice'!O1911)</f>
        <v/>
      </c>
      <c r="F1795" s="284" t="str">
        <f>IF('Data invoice'!O1911=0,"",'Data invoice'!P1911)</f>
        <v/>
      </c>
      <c r="G1795" s="284" t="str">
        <f>IF('Data invoice'!P1911=0,"",'Data invoice'!Q1911)</f>
        <v/>
      </c>
      <c r="H1795" s="284" t="str">
        <f>IF('Data invoice'!Q1911=0,"",'Data invoice'!R1911)</f>
        <v/>
      </c>
      <c r="I1795" s="320" t="str">
        <f>IF('Data invoice'!R1911=0,"",'Data invoice'!S1911)</f>
        <v/>
      </c>
      <c r="J1795" s="367" t="str">
        <f>IF('Data invoice'!S1911=0,"",'Data invoice'!T1911)</f>
        <v/>
      </c>
      <c r="L1795" s="414"/>
      <c r="M1795" s="275"/>
      <c r="N1795" s="275"/>
      <c r="O1795" s="414"/>
      <c r="P1795" s="414"/>
      <c r="Q1795" s="414"/>
      <c r="R1795" s="414"/>
      <c r="S1795" s="414"/>
      <c r="T1795" s="414"/>
      <c r="U1795" s="414"/>
      <c r="V1795" s="414"/>
      <c r="W1795" s="414"/>
      <c r="X1795" s="414"/>
      <c r="Y1795" s="414"/>
      <c r="Z1795" s="414"/>
      <c r="AA1795" s="414"/>
      <c r="AB1795" s="414"/>
      <c r="AC1795" s="275"/>
      <c r="AD1795" s="275"/>
      <c r="AE1795" s="275"/>
      <c r="AF1795" s="275"/>
      <c r="AG1795" s="275"/>
      <c r="AH1795" s="275"/>
      <c r="AI1795" s="275"/>
      <c r="AJ1795" s="275"/>
      <c r="AK1795" s="275"/>
      <c r="AL1795" s="275"/>
    </row>
    <row r="1796" spans="1:38" s="329" customFormat="1" ht="15" customHeight="1">
      <c r="A1796" s="284" t="str">
        <f>IF('Data invoice'!J1912=0,"",'Data invoice'!K1912)</f>
        <v/>
      </c>
      <c r="B1796" s="284" t="str">
        <f>IF('Data invoice'!K1912=0,"",'Data invoice'!L1912)</f>
        <v/>
      </c>
      <c r="C1796" s="284" t="str">
        <f>IF('Data invoice'!L1912=0,"",'Data invoice'!M1912)</f>
        <v/>
      </c>
      <c r="D1796" s="284" t="str">
        <f>IF('Data invoice'!M1912=0,"",'Data invoice'!N1912)</f>
        <v/>
      </c>
      <c r="E1796" s="284" t="str">
        <f>IF('Data invoice'!N1912=0,"",'Data invoice'!O1912)</f>
        <v/>
      </c>
      <c r="F1796" s="284" t="str">
        <f>IF('Data invoice'!O1912=0,"",'Data invoice'!P1912)</f>
        <v/>
      </c>
      <c r="G1796" s="284" t="str">
        <f>IF('Data invoice'!P1912=0,"",'Data invoice'!Q1912)</f>
        <v/>
      </c>
      <c r="H1796" s="284" t="str">
        <f>IF('Data invoice'!Q1912=0,"",'Data invoice'!R1912)</f>
        <v/>
      </c>
      <c r="I1796" s="320" t="str">
        <f>IF('Data invoice'!R1912=0,"",'Data invoice'!S1912)</f>
        <v/>
      </c>
      <c r="J1796" s="367" t="str">
        <f>IF('Data invoice'!S1912=0,"",'Data invoice'!T1912)</f>
        <v/>
      </c>
      <c r="L1796" s="414"/>
      <c r="M1796" s="275"/>
      <c r="N1796" s="275"/>
      <c r="O1796" s="414"/>
      <c r="P1796" s="414"/>
      <c r="Q1796" s="414"/>
      <c r="R1796" s="414"/>
      <c r="S1796" s="414"/>
      <c r="T1796" s="414"/>
      <c r="U1796" s="414"/>
      <c r="V1796" s="414"/>
      <c r="W1796" s="414"/>
      <c r="X1796" s="414"/>
      <c r="Y1796" s="414"/>
      <c r="Z1796" s="414"/>
      <c r="AA1796" s="414"/>
      <c r="AB1796" s="414"/>
      <c r="AC1796" s="275"/>
      <c r="AD1796" s="275"/>
      <c r="AE1796" s="275"/>
      <c r="AF1796" s="275"/>
      <c r="AG1796" s="275"/>
      <c r="AH1796" s="275"/>
      <c r="AI1796" s="275"/>
      <c r="AJ1796" s="275"/>
      <c r="AK1796" s="275"/>
      <c r="AL1796" s="275"/>
    </row>
    <row r="1797" spans="1:38" s="329" customFormat="1" ht="15" customHeight="1">
      <c r="A1797" s="284" t="str">
        <f>IF('Data invoice'!J1913=0,"",'Data invoice'!K1913)</f>
        <v/>
      </c>
      <c r="B1797" s="284" t="str">
        <f>IF('Data invoice'!K1913=0,"",'Data invoice'!L1913)</f>
        <v/>
      </c>
      <c r="C1797" s="284" t="str">
        <f>IF('Data invoice'!L1913=0,"",'Data invoice'!M1913)</f>
        <v/>
      </c>
      <c r="D1797" s="284" t="str">
        <f>IF('Data invoice'!M1913=0,"",'Data invoice'!N1913)</f>
        <v/>
      </c>
      <c r="E1797" s="284" t="str">
        <f>IF('Data invoice'!N1913=0,"",'Data invoice'!O1913)</f>
        <v/>
      </c>
      <c r="F1797" s="284" t="str">
        <f>IF('Data invoice'!O1913=0,"",'Data invoice'!P1913)</f>
        <v/>
      </c>
      <c r="G1797" s="284" t="str">
        <f>IF('Data invoice'!P1913=0,"",'Data invoice'!Q1913)</f>
        <v/>
      </c>
      <c r="H1797" s="284" t="str">
        <f>IF('Data invoice'!Q1913=0,"",'Data invoice'!R1913)</f>
        <v/>
      </c>
      <c r="I1797" s="320" t="str">
        <f>IF('Data invoice'!R1913=0,"",'Data invoice'!S1913)</f>
        <v/>
      </c>
      <c r="J1797" s="367" t="str">
        <f>IF('Data invoice'!S1913=0,"",'Data invoice'!T1913)</f>
        <v/>
      </c>
      <c r="L1797" s="414"/>
      <c r="M1797" s="275"/>
      <c r="N1797" s="275"/>
      <c r="O1797" s="414"/>
      <c r="P1797" s="414"/>
      <c r="Q1797" s="414"/>
      <c r="R1797" s="414"/>
      <c r="S1797" s="414"/>
      <c r="T1797" s="414"/>
      <c r="U1797" s="414"/>
      <c r="V1797" s="414"/>
      <c r="W1797" s="414"/>
      <c r="X1797" s="414"/>
      <c r="Y1797" s="414"/>
      <c r="Z1797" s="414"/>
      <c r="AA1797" s="414"/>
      <c r="AB1797" s="414"/>
      <c r="AC1797" s="275"/>
      <c r="AD1797" s="275"/>
      <c r="AE1797" s="275"/>
      <c r="AF1797" s="275"/>
      <c r="AG1797" s="275"/>
      <c r="AH1797" s="275"/>
      <c r="AI1797" s="275"/>
      <c r="AJ1797" s="275"/>
      <c r="AK1797" s="275"/>
      <c r="AL1797" s="275"/>
    </row>
    <row r="1798" spans="1:38" s="329" customFormat="1" ht="15" customHeight="1">
      <c r="A1798" s="284" t="str">
        <f>IF('Data invoice'!J1914=0,"",'Data invoice'!K1914)</f>
        <v/>
      </c>
      <c r="B1798" s="284" t="str">
        <f>IF('Data invoice'!K1914=0,"",'Data invoice'!L1914)</f>
        <v/>
      </c>
      <c r="C1798" s="284" t="str">
        <f>IF('Data invoice'!L1914=0,"",'Data invoice'!M1914)</f>
        <v/>
      </c>
      <c r="D1798" s="284" t="str">
        <f>IF('Data invoice'!M1914=0,"",'Data invoice'!N1914)</f>
        <v/>
      </c>
      <c r="E1798" s="284" t="str">
        <f>IF('Data invoice'!N1914=0,"",'Data invoice'!O1914)</f>
        <v/>
      </c>
      <c r="F1798" s="284" t="str">
        <f>IF('Data invoice'!O1914=0,"",'Data invoice'!P1914)</f>
        <v/>
      </c>
      <c r="G1798" s="284" t="str">
        <f>IF('Data invoice'!P1914=0,"",'Data invoice'!Q1914)</f>
        <v/>
      </c>
      <c r="H1798" s="284" t="str">
        <f>IF('Data invoice'!Q1914=0,"",'Data invoice'!R1914)</f>
        <v/>
      </c>
      <c r="I1798" s="320" t="str">
        <f>IF('Data invoice'!R1914=0,"",'Data invoice'!S1914)</f>
        <v/>
      </c>
      <c r="J1798" s="367" t="str">
        <f>IF('Data invoice'!S1914=0,"",'Data invoice'!T1914)</f>
        <v/>
      </c>
      <c r="L1798" s="414"/>
      <c r="M1798" s="275"/>
      <c r="N1798" s="275"/>
      <c r="O1798" s="414"/>
      <c r="P1798" s="414"/>
      <c r="Q1798" s="414"/>
      <c r="R1798" s="414"/>
      <c r="S1798" s="414"/>
      <c r="T1798" s="414"/>
      <c r="U1798" s="414"/>
      <c r="V1798" s="414"/>
      <c r="W1798" s="414"/>
      <c r="X1798" s="414"/>
      <c r="Y1798" s="414"/>
      <c r="Z1798" s="414"/>
      <c r="AA1798" s="414"/>
      <c r="AB1798" s="414"/>
      <c r="AC1798" s="275"/>
      <c r="AD1798" s="275"/>
      <c r="AE1798" s="275"/>
      <c r="AF1798" s="275"/>
      <c r="AG1798" s="275"/>
      <c r="AH1798" s="275"/>
      <c r="AI1798" s="275"/>
      <c r="AJ1798" s="275"/>
      <c r="AK1798" s="275"/>
      <c r="AL1798" s="275"/>
    </row>
    <row r="1799" spans="1:38" s="329" customFormat="1" ht="15" customHeight="1">
      <c r="A1799" s="284" t="str">
        <f>IF('Data invoice'!J1915=0,"",'Data invoice'!K1915)</f>
        <v/>
      </c>
      <c r="B1799" s="284" t="str">
        <f>IF('Data invoice'!K1915=0,"",'Data invoice'!L1915)</f>
        <v/>
      </c>
      <c r="C1799" s="284" t="str">
        <f>IF('Data invoice'!L1915=0,"",'Data invoice'!M1915)</f>
        <v/>
      </c>
      <c r="D1799" s="284" t="str">
        <f>IF('Data invoice'!M1915=0,"",'Data invoice'!N1915)</f>
        <v/>
      </c>
      <c r="E1799" s="284" t="str">
        <f>IF('Data invoice'!N1915=0,"",'Data invoice'!O1915)</f>
        <v/>
      </c>
      <c r="F1799" s="284" t="str">
        <f>IF('Data invoice'!O1915=0,"",'Data invoice'!P1915)</f>
        <v/>
      </c>
      <c r="G1799" s="284" t="str">
        <f>IF('Data invoice'!P1915=0,"",'Data invoice'!Q1915)</f>
        <v/>
      </c>
      <c r="H1799" s="284" t="str">
        <f>IF('Data invoice'!Q1915=0,"",'Data invoice'!R1915)</f>
        <v/>
      </c>
      <c r="I1799" s="320" t="str">
        <f>IF('Data invoice'!R1915=0,"",'Data invoice'!S1915)</f>
        <v/>
      </c>
      <c r="J1799" s="367" t="str">
        <f>IF('Data invoice'!S1915=0,"",'Data invoice'!T1915)</f>
        <v/>
      </c>
      <c r="L1799" s="414"/>
      <c r="M1799" s="275"/>
      <c r="N1799" s="275"/>
      <c r="O1799" s="414"/>
      <c r="P1799" s="414"/>
      <c r="Q1799" s="414"/>
      <c r="R1799" s="414"/>
      <c r="S1799" s="414"/>
      <c r="T1799" s="414"/>
      <c r="U1799" s="414"/>
      <c r="V1799" s="414"/>
      <c r="W1799" s="414"/>
      <c r="X1799" s="414"/>
      <c r="Y1799" s="414"/>
      <c r="Z1799" s="414"/>
      <c r="AA1799" s="414"/>
      <c r="AB1799" s="414"/>
      <c r="AC1799" s="275"/>
      <c r="AD1799" s="275"/>
      <c r="AE1799" s="275"/>
      <c r="AF1799" s="275"/>
      <c r="AG1799" s="275"/>
      <c r="AH1799" s="275"/>
      <c r="AI1799" s="275"/>
      <c r="AJ1799" s="275"/>
      <c r="AK1799" s="275"/>
      <c r="AL1799" s="275"/>
    </row>
    <row r="1800" spans="1:38" s="329" customFormat="1" ht="15" customHeight="1">
      <c r="A1800" s="284" t="str">
        <f>IF('Data invoice'!J1916=0,"",'Data invoice'!K1916)</f>
        <v/>
      </c>
      <c r="B1800" s="284" t="str">
        <f>IF('Data invoice'!K1916=0,"",'Data invoice'!L1916)</f>
        <v/>
      </c>
      <c r="C1800" s="284" t="str">
        <f>IF('Data invoice'!L1916=0,"",'Data invoice'!M1916)</f>
        <v/>
      </c>
      <c r="D1800" s="284" t="str">
        <f>IF('Data invoice'!M1916=0,"",'Data invoice'!N1916)</f>
        <v/>
      </c>
      <c r="E1800" s="284" t="str">
        <f>IF('Data invoice'!N1916=0,"",'Data invoice'!O1916)</f>
        <v/>
      </c>
      <c r="F1800" s="284" t="str">
        <f>IF('Data invoice'!O1916=0,"",'Data invoice'!P1916)</f>
        <v/>
      </c>
      <c r="G1800" s="284" t="str">
        <f>IF('Data invoice'!P1916=0,"",'Data invoice'!Q1916)</f>
        <v/>
      </c>
      <c r="H1800" s="284" t="str">
        <f>IF('Data invoice'!Q1916=0,"",'Data invoice'!R1916)</f>
        <v/>
      </c>
      <c r="I1800" s="320" t="str">
        <f>IF('Data invoice'!R1916=0,"",'Data invoice'!S1916)</f>
        <v/>
      </c>
      <c r="J1800" s="367" t="str">
        <f>IF('Data invoice'!S1916=0,"",'Data invoice'!T1916)</f>
        <v/>
      </c>
      <c r="L1800" s="414"/>
      <c r="M1800" s="275"/>
      <c r="N1800" s="275"/>
      <c r="O1800" s="414"/>
      <c r="P1800" s="414"/>
      <c r="Q1800" s="414"/>
      <c r="R1800" s="414"/>
      <c r="S1800" s="414"/>
      <c r="T1800" s="414"/>
      <c r="U1800" s="414"/>
      <c r="V1800" s="414"/>
      <c r="W1800" s="414"/>
      <c r="X1800" s="414"/>
      <c r="Y1800" s="414"/>
      <c r="Z1800" s="414"/>
      <c r="AA1800" s="414"/>
      <c r="AB1800" s="414"/>
      <c r="AC1800" s="275"/>
      <c r="AD1800" s="275"/>
      <c r="AE1800" s="275"/>
      <c r="AF1800" s="275"/>
      <c r="AG1800" s="275"/>
      <c r="AH1800" s="275"/>
      <c r="AI1800" s="275"/>
      <c r="AJ1800" s="275"/>
      <c r="AK1800" s="275"/>
      <c r="AL1800" s="275"/>
    </row>
    <row r="1801" spans="1:38" s="329" customFormat="1" ht="15" customHeight="1">
      <c r="A1801" s="284" t="str">
        <f>IF('Data invoice'!J1917=0,"",'Data invoice'!K1917)</f>
        <v/>
      </c>
      <c r="B1801" s="284" t="str">
        <f>IF('Data invoice'!K1917=0,"",'Data invoice'!L1917)</f>
        <v/>
      </c>
      <c r="C1801" s="284" t="str">
        <f>IF('Data invoice'!L1917=0,"",'Data invoice'!M1917)</f>
        <v/>
      </c>
      <c r="D1801" s="284" t="str">
        <f>IF('Data invoice'!M1917=0,"",'Data invoice'!N1917)</f>
        <v/>
      </c>
      <c r="E1801" s="284" t="str">
        <f>IF('Data invoice'!N1917=0,"",'Data invoice'!O1917)</f>
        <v/>
      </c>
      <c r="F1801" s="284" t="str">
        <f>IF('Data invoice'!O1917=0,"",'Data invoice'!P1917)</f>
        <v/>
      </c>
      <c r="G1801" s="284" t="str">
        <f>IF('Data invoice'!P1917=0,"",'Data invoice'!Q1917)</f>
        <v/>
      </c>
      <c r="H1801" s="284" t="str">
        <f>IF('Data invoice'!Q1917=0,"",'Data invoice'!R1917)</f>
        <v/>
      </c>
      <c r="I1801" s="320" t="str">
        <f>IF('Data invoice'!R1917=0,"",'Data invoice'!S1917)</f>
        <v/>
      </c>
      <c r="J1801" s="367" t="str">
        <f>IF('Data invoice'!S1917=0,"",'Data invoice'!T1917)</f>
        <v/>
      </c>
      <c r="L1801" s="414"/>
      <c r="M1801" s="275"/>
      <c r="N1801" s="275"/>
      <c r="O1801" s="414"/>
      <c r="P1801" s="414"/>
      <c r="Q1801" s="414"/>
      <c r="R1801" s="414"/>
      <c r="S1801" s="414"/>
      <c r="T1801" s="414"/>
      <c r="U1801" s="414"/>
      <c r="V1801" s="414"/>
      <c r="W1801" s="414"/>
      <c r="X1801" s="414"/>
      <c r="Y1801" s="414"/>
      <c r="Z1801" s="414"/>
      <c r="AA1801" s="414"/>
      <c r="AB1801" s="414"/>
      <c r="AC1801" s="275"/>
      <c r="AD1801" s="275"/>
      <c r="AE1801" s="275"/>
      <c r="AF1801" s="275"/>
      <c r="AG1801" s="275"/>
      <c r="AH1801" s="275"/>
      <c r="AI1801" s="275"/>
      <c r="AJ1801" s="275"/>
      <c r="AK1801" s="275"/>
      <c r="AL1801" s="275"/>
    </row>
    <row r="1802" spans="1:38" s="329" customFormat="1" ht="15" customHeight="1">
      <c r="A1802" s="284" t="str">
        <f>IF('Data invoice'!J1918=0,"",'Data invoice'!K1918)</f>
        <v/>
      </c>
      <c r="B1802" s="284" t="str">
        <f>IF('Data invoice'!K1918=0,"",'Data invoice'!L1918)</f>
        <v/>
      </c>
      <c r="C1802" s="284" t="str">
        <f>IF('Data invoice'!L1918=0,"",'Data invoice'!M1918)</f>
        <v/>
      </c>
      <c r="D1802" s="284" t="str">
        <f>IF('Data invoice'!M1918=0,"",'Data invoice'!N1918)</f>
        <v/>
      </c>
      <c r="E1802" s="284" t="str">
        <f>IF('Data invoice'!N1918=0,"",'Data invoice'!O1918)</f>
        <v/>
      </c>
      <c r="F1802" s="284" t="str">
        <f>IF('Data invoice'!O1918=0,"",'Data invoice'!P1918)</f>
        <v/>
      </c>
      <c r="G1802" s="284" t="str">
        <f>IF('Data invoice'!P1918=0,"",'Data invoice'!Q1918)</f>
        <v/>
      </c>
      <c r="H1802" s="284" t="str">
        <f>IF('Data invoice'!Q1918=0,"",'Data invoice'!R1918)</f>
        <v/>
      </c>
      <c r="I1802" s="320" t="str">
        <f>IF('Data invoice'!R1918=0,"",'Data invoice'!S1918)</f>
        <v/>
      </c>
      <c r="J1802" s="367" t="str">
        <f>IF('Data invoice'!S1918=0,"",'Data invoice'!T1918)</f>
        <v/>
      </c>
      <c r="L1802" s="414"/>
      <c r="M1802" s="275"/>
      <c r="N1802" s="275"/>
      <c r="O1802" s="414"/>
      <c r="P1802" s="414"/>
      <c r="Q1802" s="414"/>
      <c r="R1802" s="414"/>
      <c r="S1802" s="414"/>
      <c r="T1802" s="414"/>
      <c r="U1802" s="414"/>
      <c r="V1802" s="414"/>
      <c r="W1802" s="414"/>
      <c r="X1802" s="414"/>
      <c r="Y1802" s="414"/>
      <c r="Z1802" s="414"/>
      <c r="AA1802" s="414"/>
      <c r="AB1802" s="414"/>
      <c r="AC1802" s="275"/>
      <c r="AD1802" s="275"/>
      <c r="AE1802" s="275"/>
      <c r="AF1802" s="275"/>
      <c r="AG1802" s="275"/>
      <c r="AH1802" s="275"/>
      <c r="AI1802" s="275"/>
      <c r="AJ1802" s="275"/>
      <c r="AK1802" s="275"/>
      <c r="AL1802" s="275"/>
    </row>
    <row r="1803" spans="1:38" s="329" customFormat="1" ht="15" customHeight="1">
      <c r="A1803" s="284" t="str">
        <f>IF('Data invoice'!J1919=0,"",'Data invoice'!K1919)</f>
        <v/>
      </c>
      <c r="B1803" s="284" t="str">
        <f>IF('Data invoice'!K1919=0,"",'Data invoice'!L1919)</f>
        <v/>
      </c>
      <c r="C1803" s="284" t="str">
        <f>IF('Data invoice'!L1919=0,"",'Data invoice'!M1919)</f>
        <v/>
      </c>
      <c r="D1803" s="284" t="str">
        <f>IF('Data invoice'!M1919=0,"",'Data invoice'!N1919)</f>
        <v/>
      </c>
      <c r="E1803" s="284" t="str">
        <f>IF('Data invoice'!N1919=0,"",'Data invoice'!O1919)</f>
        <v/>
      </c>
      <c r="F1803" s="284" t="str">
        <f>IF('Data invoice'!O1919=0,"",'Data invoice'!P1919)</f>
        <v/>
      </c>
      <c r="G1803" s="284" t="str">
        <f>IF('Data invoice'!P1919=0,"",'Data invoice'!Q1919)</f>
        <v/>
      </c>
      <c r="H1803" s="284" t="str">
        <f>IF('Data invoice'!Q1919=0,"",'Data invoice'!R1919)</f>
        <v/>
      </c>
      <c r="I1803" s="320" t="str">
        <f>IF('Data invoice'!R1919=0,"",'Data invoice'!S1919)</f>
        <v/>
      </c>
      <c r="J1803" s="367" t="str">
        <f>IF('Data invoice'!S1919=0,"",'Data invoice'!T1919)</f>
        <v/>
      </c>
      <c r="L1803" s="414"/>
      <c r="M1803" s="275"/>
      <c r="N1803" s="275"/>
      <c r="O1803" s="414"/>
      <c r="P1803" s="414"/>
      <c r="Q1803" s="414"/>
      <c r="R1803" s="414"/>
      <c r="S1803" s="414"/>
      <c r="T1803" s="414"/>
      <c r="U1803" s="414"/>
      <c r="V1803" s="414"/>
      <c r="W1803" s="414"/>
      <c r="X1803" s="414"/>
      <c r="Y1803" s="414"/>
      <c r="Z1803" s="414"/>
      <c r="AA1803" s="414"/>
      <c r="AB1803" s="414"/>
      <c r="AC1803" s="275"/>
      <c r="AD1803" s="275"/>
      <c r="AE1803" s="275"/>
      <c r="AF1803" s="275"/>
      <c r="AG1803" s="275"/>
      <c r="AH1803" s="275"/>
      <c r="AI1803" s="275"/>
      <c r="AJ1803" s="275"/>
      <c r="AK1803" s="275"/>
      <c r="AL1803" s="275"/>
    </row>
    <row r="1804" spans="1:38" s="329" customFormat="1" ht="15" customHeight="1">
      <c r="A1804" s="284" t="str">
        <f>IF('Data invoice'!J1920=0,"",'Data invoice'!K1920)</f>
        <v/>
      </c>
      <c r="B1804" s="284" t="str">
        <f>IF('Data invoice'!K1920=0,"",'Data invoice'!L1920)</f>
        <v/>
      </c>
      <c r="C1804" s="284" t="str">
        <f>IF('Data invoice'!L1920=0,"",'Data invoice'!M1920)</f>
        <v/>
      </c>
      <c r="D1804" s="284" t="str">
        <f>IF('Data invoice'!M1920=0,"",'Data invoice'!N1920)</f>
        <v/>
      </c>
      <c r="E1804" s="284" t="str">
        <f>IF('Data invoice'!N1920=0,"",'Data invoice'!O1920)</f>
        <v/>
      </c>
      <c r="F1804" s="284" t="str">
        <f>IF('Data invoice'!O1920=0,"",'Data invoice'!P1920)</f>
        <v/>
      </c>
      <c r="G1804" s="284" t="str">
        <f>IF('Data invoice'!P1920=0,"",'Data invoice'!Q1920)</f>
        <v/>
      </c>
      <c r="H1804" s="284" t="str">
        <f>IF('Data invoice'!Q1920=0,"",'Data invoice'!R1920)</f>
        <v/>
      </c>
      <c r="I1804" s="320" t="str">
        <f>IF('Data invoice'!R1920=0,"",'Data invoice'!S1920)</f>
        <v/>
      </c>
      <c r="J1804" s="367" t="str">
        <f>IF('Data invoice'!S1920=0,"",'Data invoice'!T1920)</f>
        <v/>
      </c>
      <c r="L1804" s="414"/>
      <c r="M1804" s="275"/>
      <c r="N1804" s="275"/>
      <c r="O1804" s="414"/>
      <c r="P1804" s="414"/>
      <c r="Q1804" s="414"/>
      <c r="R1804" s="414"/>
      <c r="S1804" s="414"/>
      <c r="T1804" s="414"/>
      <c r="U1804" s="414"/>
      <c r="V1804" s="414"/>
      <c r="W1804" s="414"/>
      <c r="X1804" s="414"/>
      <c r="Y1804" s="414"/>
      <c r="Z1804" s="414"/>
      <c r="AA1804" s="414"/>
      <c r="AB1804" s="414"/>
      <c r="AC1804" s="275"/>
      <c r="AD1804" s="275"/>
      <c r="AE1804" s="275"/>
      <c r="AF1804" s="275"/>
      <c r="AG1804" s="275"/>
      <c r="AH1804" s="275"/>
      <c r="AI1804" s="275"/>
      <c r="AJ1804" s="275"/>
      <c r="AK1804" s="275"/>
      <c r="AL1804" s="275"/>
    </row>
    <row r="1805" spans="1:38" s="329" customFormat="1" ht="15" customHeight="1">
      <c r="A1805" s="284" t="str">
        <f>IF('Data invoice'!J1921=0,"",'Data invoice'!K1921)</f>
        <v/>
      </c>
      <c r="B1805" s="284" t="str">
        <f>IF('Data invoice'!K1921=0,"",'Data invoice'!L1921)</f>
        <v/>
      </c>
      <c r="C1805" s="284" t="str">
        <f>IF('Data invoice'!L1921=0,"",'Data invoice'!M1921)</f>
        <v/>
      </c>
      <c r="D1805" s="284" t="str">
        <f>IF('Data invoice'!M1921=0,"",'Data invoice'!N1921)</f>
        <v/>
      </c>
      <c r="E1805" s="284" t="str">
        <f>IF('Data invoice'!N1921=0,"",'Data invoice'!O1921)</f>
        <v/>
      </c>
      <c r="F1805" s="284" t="str">
        <f>IF('Data invoice'!O1921=0,"",'Data invoice'!P1921)</f>
        <v/>
      </c>
      <c r="G1805" s="284" t="str">
        <f>IF('Data invoice'!P1921=0,"",'Data invoice'!Q1921)</f>
        <v/>
      </c>
      <c r="H1805" s="284" t="str">
        <f>IF('Data invoice'!Q1921=0,"",'Data invoice'!R1921)</f>
        <v/>
      </c>
      <c r="I1805" s="320" t="str">
        <f>IF('Data invoice'!R1921=0,"",'Data invoice'!S1921)</f>
        <v/>
      </c>
      <c r="J1805" s="367" t="str">
        <f>IF('Data invoice'!S1921=0,"",'Data invoice'!T1921)</f>
        <v/>
      </c>
      <c r="L1805" s="414"/>
      <c r="M1805" s="275"/>
      <c r="N1805" s="275"/>
      <c r="O1805" s="414"/>
      <c r="P1805" s="414"/>
      <c r="Q1805" s="414"/>
      <c r="R1805" s="414"/>
      <c r="S1805" s="414"/>
      <c r="T1805" s="414"/>
      <c r="U1805" s="414"/>
      <c r="V1805" s="414"/>
      <c r="W1805" s="414"/>
      <c r="X1805" s="414"/>
      <c r="Y1805" s="414"/>
      <c r="Z1805" s="414"/>
      <c r="AA1805" s="414"/>
      <c r="AB1805" s="414"/>
      <c r="AC1805" s="275"/>
      <c r="AD1805" s="275"/>
      <c r="AE1805" s="275"/>
      <c r="AF1805" s="275"/>
      <c r="AG1805" s="275"/>
      <c r="AH1805" s="275"/>
      <c r="AI1805" s="275"/>
      <c r="AJ1805" s="275"/>
      <c r="AK1805" s="275"/>
      <c r="AL1805" s="275"/>
    </row>
    <row r="1806" spans="1:38" s="329" customFormat="1" ht="15" customHeight="1">
      <c r="A1806" s="284" t="str">
        <f>IF('Data invoice'!J1922=0,"",'Data invoice'!K1922)</f>
        <v/>
      </c>
      <c r="B1806" s="284" t="str">
        <f>IF('Data invoice'!K1922=0,"",'Data invoice'!L1922)</f>
        <v/>
      </c>
      <c r="C1806" s="284" t="str">
        <f>IF('Data invoice'!L1922=0,"",'Data invoice'!M1922)</f>
        <v/>
      </c>
      <c r="D1806" s="284" t="str">
        <f>IF('Data invoice'!M1922=0,"",'Data invoice'!N1922)</f>
        <v/>
      </c>
      <c r="E1806" s="284" t="str">
        <f>IF('Data invoice'!N1922=0,"",'Data invoice'!O1922)</f>
        <v/>
      </c>
      <c r="F1806" s="284" t="str">
        <f>IF('Data invoice'!O1922=0,"",'Data invoice'!P1922)</f>
        <v/>
      </c>
      <c r="G1806" s="284" t="str">
        <f>IF('Data invoice'!P1922=0,"",'Data invoice'!Q1922)</f>
        <v/>
      </c>
      <c r="H1806" s="284" t="str">
        <f>IF('Data invoice'!Q1922=0,"",'Data invoice'!R1922)</f>
        <v/>
      </c>
      <c r="I1806" s="320" t="str">
        <f>IF('Data invoice'!R1922=0,"",'Data invoice'!S1922)</f>
        <v/>
      </c>
      <c r="J1806" s="367" t="str">
        <f>IF('Data invoice'!S1922=0,"",'Data invoice'!T1922)</f>
        <v/>
      </c>
      <c r="L1806" s="414"/>
      <c r="M1806" s="275"/>
      <c r="N1806" s="275"/>
      <c r="O1806" s="414"/>
      <c r="P1806" s="414"/>
      <c r="Q1806" s="414"/>
      <c r="R1806" s="414"/>
      <c r="S1806" s="414"/>
      <c r="T1806" s="414"/>
      <c r="U1806" s="414"/>
      <c r="V1806" s="414"/>
      <c r="W1806" s="414"/>
      <c r="X1806" s="414"/>
      <c r="Y1806" s="414"/>
      <c r="Z1806" s="414"/>
      <c r="AA1806" s="414"/>
      <c r="AB1806" s="414"/>
      <c r="AC1806" s="275"/>
      <c r="AD1806" s="275"/>
      <c r="AE1806" s="275"/>
      <c r="AF1806" s="275"/>
      <c r="AG1806" s="275"/>
      <c r="AH1806" s="275"/>
      <c r="AI1806" s="275"/>
      <c r="AJ1806" s="275"/>
      <c r="AK1806" s="275"/>
      <c r="AL1806" s="275"/>
    </row>
    <row r="1807" spans="1:38" s="329" customFormat="1" ht="15" customHeight="1">
      <c r="A1807" s="284" t="str">
        <f>IF('Data invoice'!J1923=0,"",'Data invoice'!K1923)</f>
        <v/>
      </c>
      <c r="B1807" s="284" t="str">
        <f>IF('Data invoice'!K1923=0,"",'Data invoice'!L1923)</f>
        <v/>
      </c>
      <c r="C1807" s="284" t="str">
        <f>IF('Data invoice'!L1923=0,"",'Data invoice'!M1923)</f>
        <v/>
      </c>
      <c r="D1807" s="284" t="str">
        <f>IF('Data invoice'!M1923=0,"",'Data invoice'!N1923)</f>
        <v/>
      </c>
      <c r="E1807" s="284" t="str">
        <f>IF('Data invoice'!N1923=0,"",'Data invoice'!O1923)</f>
        <v/>
      </c>
      <c r="F1807" s="284" t="str">
        <f>IF('Data invoice'!O1923=0,"",'Data invoice'!P1923)</f>
        <v/>
      </c>
      <c r="G1807" s="284" t="str">
        <f>IF('Data invoice'!P1923=0,"",'Data invoice'!Q1923)</f>
        <v/>
      </c>
      <c r="H1807" s="284" t="str">
        <f>IF('Data invoice'!Q1923=0,"",'Data invoice'!R1923)</f>
        <v/>
      </c>
      <c r="I1807" s="320" t="str">
        <f>IF('Data invoice'!R1923=0,"",'Data invoice'!S1923)</f>
        <v/>
      </c>
      <c r="J1807" s="367" t="str">
        <f>IF('Data invoice'!S1923=0,"",'Data invoice'!T1923)</f>
        <v/>
      </c>
      <c r="L1807" s="414"/>
      <c r="M1807" s="275"/>
      <c r="N1807" s="275"/>
      <c r="O1807" s="414"/>
      <c r="P1807" s="414"/>
      <c r="Q1807" s="414"/>
      <c r="R1807" s="414"/>
      <c r="S1807" s="414"/>
      <c r="T1807" s="414"/>
      <c r="U1807" s="414"/>
      <c r="V1807" s="414"/>
      <c r="W1807" s="414"/>
      <c r="X1807" s="414"/>
      <c r="Y1807" s="414"/>
      <c r="Z1807" s="414"/>
      <c r="AA1807" s="414"/>
      <c r="AB1807" s="414"/>
      <c r="AC1807" s="275"/>
      <c r="AD1807" s="275"/>
      <c r="AE1807" s="275"/>
      <c r="AF1807" s="275"/>
      <c r="AG1807" s="275"/>
      <c r="AH1807" s="275"/>
      <c r="AI1807" s="275"/>
      <c r="AJ1807" s="275"/>
      <c r="AK1807" s="275"/>
      <c r="AL1807" s="275"/>
    </row>
    <row r="1808" spans="1:38" s="329" customFormat="1" ht="15" customHeight="1">
      <c r="A1808" s="284" t="str">
        <f>IF('Data invoice'!J1924=0,"",'Data invoice'!K1924)</f>
        <v/>
      </c>
      <c r="B1808" s="284" t="str">
        <f>IF('Data invoice'!K1924=0,"",'Data invoice'!L1924)</f>
        <v/>
      </c>
      <c r="C1808" s="284" t="str">
        <f>IF('Data invoice'!L1924=0,"",'Data invoice'!M1924)</f>
        <v/>
      </c>
      <c r="D1808" s="284" t="str">
        <f>IF('Data invoice'!M1924=0,"",'Data invoice'!N1924)</f>
        <v/>
      </c>
      <c r="E1808" s="284" t="str">
        <f>IF('Data invoice'!N1924=0,"",'Data invoice'!O1924)</f>
        <v/>
      </c>
      <c r="F1808" s="284" t="str">
        <f>IF('Data invoice'!O1924=0,"",'Data invoice'!P1924)</f>
        <v/>
      </c>
      <c r="G1808" s="284" t="str">
        <f>IF('Data invoice'!P1924=0,"",'Data invoice'!Q1924)</f>
        <v/>
      </c>
      <c r="H1808" s="284" t="str">
        <f>IF('Data invoice'!Q1924=0,"",'Data invoice'!R1924)</f>
        <v/>
      </c>
      <c r="I1808" s="320" t="str">
        <f>IF('Data invoice'!R1924=0,"",'Data invoice'!S1924)</f>
        <v/>
      </c>
      <c r="J1808" s="367" t="str">
        <f>IF('Data invoice'!S1924=0,"",'Data invoice'!T1924)</f>
        <v/>
      </c>
      <c r="L1808" s="414"/>
      <c r="M1808" s="275"/>
      <c r="N1808" s="275"/>
      <c r="O1808" s="414"/>
      <c r="P1808" s="414"/>
      <c r="Q1808" s="414"/>
      <c r="R1808" s="414"/>
      <c r="S1808" s="414"/>
      <c r="T1808" s="414"/>
      <c r="U1808" s="414"/>
      <c r="V1808" s="414"/>
      <c r="W1808" s="414"/>
      <c r="X1808" s="414"/>
      <c r="Y1808" s="414"/>
      <c r="Z1808" s="414"/>
      <c r="AA1808" s="414"/>
      <c r="AB1808" s="414"/>
      <c r="AC1808" s="275"/>
      <c r="AD1808" s="275"/>
      <c r="AE1808" s="275"/>
      <c r="AF1808" s="275"/>
      <c r="AG1808" s="275"/>
      <c r="AH1808" s="275"/>
      <c r="AI1808" s="275"/>
      <c r="AJ1808" s="275"/>
      <c r="AK1808" s="275"/>
      <c r="AL1808" s="275"/>
    </row>
    <row r="1809" spans="1:38" s="329" customFormat="1" ht="15" customHeight="1">
      <c r="A1809" s="284" t="str">
        <f>IF('Data invoice'!J1925=0,"",'Data invoice'!K1925)</f>
        <v/>
      </c>
      <c r="B1809" s="284" t="str">
        <f>IF('Data invoice'!K1925=0,"",'Data invoice'!L1925)</f>
        <v/>
      </c>
      <c r="C1809" s="284" t="str">
        <f>IF('Data invoice'!L1925=0,"",'Data invoice'!M1925)</f>
        <v/>
      </c>
      <c r="D1809" s="284" t="str">
        <f>IF('Data invoice'!M1925=0,"",'Data invoice'!N1925)</f>
        <v/>
      </c>
      <c r="E1809" s="284" t="str">
        <f>IF('Data invoice'!N1925=0,"",'Data invoice'!O1925)</f>
        <v/>
      </c>
      <c r="F1809" s="284" t="str">
        <f>IF('Data invoice'!O1925=0,"",'Data invoice'!P1925)</f>
        <v/>
      </c>
      <c r="G1809" s="284" t="str">
        <f>IF('Data invoice'!P1925=0,"",'Data invoice'!Q1925)</f>
        <v/>
      </c>
      <c r="H1809" s="284" t="str">
        <f>IF('Data invoice'!Q1925=0,"",'Data invoice'!R1925)</f>
        <v/>
      </c>
      <c r="I1809" s="320" t="str">
        <f>IF('Data invoice'!R1925=0,"",'Data invoice'!S1925)</f>
        <v/>
      </c>
      <c r="J1809" s="367" t="str">
        <f>IF('Data invoice'!S1925=0,"",'Data invoice'!T1925)</f>
        <v/>
      </c>
      <c r="L1809" s="414"/>
      <c r="M1809" s="275"/>
      <c r="N1809" s="275"/>
      <c r="O1809" s="414"/>
      <c r="P1809" s="414"/>
      <c r="Q1809" s="414"/>
      <c r="R1809" s="414"/>
      <c r="S1809" s="414"/>
      <c r="T1809" s="414"/>
      <c r="U1809" s="414"/>
      <c r="V1809" s="414"/>
      <c r="W1809" s="414"/>
      <c r="X1809" s="414"/>
      <c r="Y1809" s="414"/>
      <c r="Z1809" s="414"/>
      <c r="AA1809" s="414"/>
      <c r="AB1809" s="414"/>
      <c r="AC1809" s="275"/>
      <c r="AD1809" s="275"/>
      <c r="AE1809" s="275"/>
      <c r="AF1809" s="275"/>
      <c r="AG1809" s="275"/>
      <c r="AH1809" s="275"/>
      <c r="AI1809" s="275"/>
      <c r="AJ1809" s="275"/>
      <c r="AK1809" s="275"/>
      <c r="AL1809" s="275"/>
    </row>
    <row r="1810" spans="1:38" s="329" customFormat="1" ht="15" customHeight="1">
      <c r="A1810" s="284" t="str">
        <f>IF('Data invoice'!J1926=0,"",'Data invoice'!K1926)</f>
        <v/>
      </c>
      <c r="B1810" s="284" t="str">
        <f>IF('Data invoice'!K1926=0,"",'Data invoice'!L1926)</f>
        <v/>
      </c>
      <c r="C1810" s="284" t="str">
        <f>IF('Data invoice'!L1926=0,"",'Data invoice'!M1926)</f>
        <v/>
      </c>
      <c r="D1810" s="284" t="str">
        <f>IF('Data invoice'!M1926=0,"",'Data invoice'!N1926)</f>
        <v/>
      </c>
      <c r="E1810" s="284" t="str">
        <f>IF('Data invoice'!N1926=0,"",'Data invoice'!O1926)</f>
        <v/>
      </c>
      <c r="F1810" s="284" t="str">
        <f>IF('Data invoice'!O1926=0,"",'Data invoice'!P1926)</f>
        <v/>
      </c>
      <c r="G1810" s="284" t="str">
        <f>IF('Data invoice'!P1926=0,"",'Data invoice'!Q1926)</f>
        <v/>
      </c>
      <c r="H1810" s="284" t="str">
        <f>IF('Data invoice'!Q1926=0,"",'Data invoice'!R1926)</f>
        <v/>
      </c>
      <c r="I1810" s="320" t="str">
        <f>IF('Data invoice'!R1926=0,"",'Data invoice'!S1926)</f>
        <v/>
      </c>
      <c r="J1810" s="367" t="str">
        <f>IF('Data invoice'!S1926=0,"",'Data invoice'!T1926)</f>
        <v/>
      </c>
      <c r="L1810" s="414"/>
      <c r="M1810" s="275"/>
      <c r="N1810" s="275"/>
      <c r="O1810" s="414"/>
      <c r="P1810" s="414"/>
      <c r="Q1810" s="414"/>
      <c r="R1810" s="414"/>
      <c r="S1810" s="414"/>
      <c r="T1810" s="414"/>
      <c r="U1810" s="414"/>
      <c r="V1810" s="414"/>
      <c r="W1810" s="414"/>
      <c r="X1810" s="414"/>
      <c r="Y1810" s="414"/>
      <c r="Z1810" s="414"/>
      <c r="AA1810" s="414"/>
      <c r="AB1810" s="414"/>
      <c r="AC1810" s="275"/>
      <c r="AD1810" s="275"/>
      <c r="AE1810" s="275"/>
      <c r="AF1810" s="275"/>
      <c r="AG1810" s="275"/>
      <c r="AH1810" s="275"/>
      <c r="AI1810" s="275"/>
      <c r="AJ1810" s="275"/>
      <c r="AK1810" s="275"/>
      <c r="AL1810" s="275"/>
    </row>
    <row r="1811" spans="1:38" s="329" customFormat="1" ht="15" customHeight="1">
      <c r="A1811" s="284" t="str">
        <f>IF('Data invoice'!J1927=0,"",'Data invoice'!K1927)</f>
        <v/>
      </c>
      <c r="B1811" s="284" t="str">
        <f>IF('Data invoice'!K1927=0,"",'Data invoice'!L1927)</f>
        <v/>
      </c>
      <c r="C1811" s="284" t="str">
        <f>IF('Data invoice'!L1927=0,"",'Data invoice'!M1927)</f>
        <v/>
      </c>
      <c r="D1811" s="284" t="str">
        <f>IF('Data invoice'!M1927=0,"",'Data invoice'!N1927)</f>
        <v/>
      </c>
      <c r="E1811" s="284" t="str">
        <f>IF('Data invoice'!N1927=0,"",'Data invoice'!O1927)</f>
        <v/>
      </c>
      <c r="F1811" s="284" t="str">
        <f>IF('Data invoice'!O1927=0,"",'Data invoice'!P1927)</f>
        <v/>
      </c>
      <c r="G1811" s="284" t="str">
        <f>IF('Data invoice'!P1927=0,"",'Data invoice'!Q1927)</f>
        <v/>
      </c>
      <c r="H1811" s="284" t="str">
        <f>IF('Data invoice'!Q1927=0,"",'Data invoice'!R1927)</f>
        <v/>
      </c>
      <c r="I1811" s="320" t="str">
        <f>IF('Data invoice'!R1927=0,"",'Data invoice'!S1927)</f>
        <v/>
      </c>
      <c r="J1811" s="367" t="str">
        <f>IF('Data invoice'!S1927=0,"",'Data invoice'!T1927)</f>
        <v/>
      </c>
      <c r="L1811" s="414"/>
      <c r="M1811" s="275"/>
      <c r="N1811" s="275"/>
      <c r="O1811" s="414"/>
      <c r="P1811" s="414"/>
      <c r="Q1811" s="414"/>
      <c r="R1811" s="414"/>
      <c r="S1811" s="414"/>
      <c r="T1811" s="414"/>
      <c r="U1811" s="414"/>
      <c r="V1811" s="414"/>
      <c r="W1811" s="414"/>
      <c r="X1811" s="414"/>
      <c r="Y1811" s="414"/>
      <c r="Z1811" s="414"/>
      <c r="AA1811" s="414"/>
      <c r="AB1811" s="414"/>
      <c r="AC1811" s="275"/>
      <c r="AD1811" s="275"/>
      <c r="AE1811" s="275"/>
      <c r="AF1811" s="275"/>
      <c r="AG1811" s="275"/>
      <c r="AH1811" s="275"/>
      <c r="AI1811" s="275"/>
      <c r="AJ1811" s="275"/>
      <c r="AK1811" s="275"/>
      <c r="AL1811" s="275"/>
    </row>
    <row r="1812" spans="1:38" s="329" customFormat="1" ht="15" customHeight="1">
      <c r="A1812" s="284" t="str">
        <f>IF('Data invoice'!J1928=0,"",'Data invoice'!K1928)</f>
        <v/>
      </c>
      <c r="B1812" s="284" t="str">
        <f>IF('Data invoice'!K1928=0,"",'Data invoice'!L1928)</f>
        <v/>
      </c>
      <c r="C1812" s="284" t="str">
        <f>IF('Data invoice'!L1928=0,"",'Data invoice'!M1928)</f>
        <v/>
      </c>
      <c r="D1812" s="284" t="str">
        <f>IF('Data invoice'!M1928=0,"",'Data invoice'!N1928)</f>
        <v/>
      </c>
      <c r="E1812" s="284" t="str">
        <f>IF('Data invoice'!N1928=0,"",'Data invoice'!O1928)</f>
        <v/>
      </c>
      <c r="F1812" s="284" t="str">
        <f>IF('Data invoice'!O1928=0,"",'Data invoice'!P1928)</f>
        <v/>
      </c>
      <c r="G1812" s="284" t="str">
        <f>IF('Data invoice'!P1928=0,"",'Data invoice'!Q1928)</f>
        <v/>
      </c>
      <c r="H1812" s="284" t="str">
        <f>IF('Data invoice'!Q1928=0,"",'Data invoice'!R1928)</f>
        <v/>
      </c>
      <c r="I1812" s="320" t="str">
        <f>IF('Data invoice'!R1928=0,"",'Data invoice'!S1928)</f>
        <v/>
      </c>
      <c r="J1812" s="367" t="str">
        <f>IF('Data invoice'!S1928=0,"",'Data invoice'!T1928)</f>
        <v/>
      </c>
      <c r="L1812" s="414"/>
      <c r="M1812" s="275"/>
      <c r="N1812" s="275"/>
      <c r="O1812" s="414"/>
      <c r="P1812" s="414"/>
      <c r="Q1812" s="414"/>
      <c r="R1812" s="414"/>
      <c r="S1812" s="414"/>
      <c r="T1812" s="414"/>
      <c r="U1812" s="414"/>
      <c r="V1812" s="414"/>
      <c r="W1812" s="414"/>
      <c r="X1812" s="414"/>
      <c r="Y1812" s="414"/>
      <c r="Z1812" s="414"/>
      <c r="AA1812" s="414"/>
      <c r="AB1812" s="414"/>
      <c r="AC1812" s="275"/>
      <c r="AD1812" s="275"/>
      <c r="AE1812" s="275"/>
      <c r="AF1812" s="275"/>
      <c r="AG1812" s="275"/>
      <c r="AH1812" s="275"/>
      <c r="AI1812" s="275"/>
      <c r="AJ1812" s="275"/>
      <c r="AK1812" s="275"/>
      <c r="AL1812" s="275"/>
    </row>
    <row r="1813" spans="1:38" s="329" customFormat="1" ht="15" customHeight="1">
      <c r="A1813" s="284" t="str">
        <f>IF('Data invoice'!J1929=0,"",'Data invoice'!K1929)</f>
        <v/>
      </c>
      <c r="B1813" s="284" t="str">
        <f>IF('Data invoice'!K1929=0,"",'Data invoice'!L1929)</f>
        <v/>
      </c>
      <c r="C1813" s="284" t="str">
        <f>IF('Data invoice'!L1929=0,"",'Data invoice'!M1929)</f>
        <v/>
      </c>
      <c r="D1813" s="284" t="str">
        <f>IF('Data invoice'!M1929=0,"",'Data invoice'!N1929)</f>
        <v/>
      </c>
      <c r="E1813" s="284" t="str">
        <f>IF('Data invoice'!N1929=0,"",'Data invoice'!O1929)</f>
        <v/>
      </c>
      <c r="F1813" s="284" t="str">
        <f>IF('Data invoice'!O1929=0,"",'Data invoice'!P1929)</f>
        <v/>
      </c>
      <c r="G1813" s="284" t="str">
        <f>IF('Data invoice'!P1929=0,"",'Data invoice'!Q1929)</f>
        <v/>
      </c>
      <c r="H1813" s="284" t="str">
        <f>IF('Data invoice'!Q1929=0,"",'Data invoice'!R1929)</f>
        <v/>
      </c>
      <c r="I1813" s="320" t="str">
        <f>IF('Data invoice'!R1929=0,"",'Data invoice'!S1929)</f>
        <v/>
      </c>
      <c r="J1813" s="367" t="str">
        <f>IF('Data invoice'!S1929=0,"",'Data invoice'!T1929)</f>
        <v/>
      </c>
      <c r="L1813" s="414"/>
      <c r="M1813" s="275"/>
      <c r="N1813" s="275"/>
      <c r="O1813" s="414"/>
      <c r="P1813" s="414"/>
      <c r="Q1813" s="414"/>
      <c r="R1813" s="414"/>
      <c r="S1813" s="414"/>
      <c r="T1813" s="414"/>
      <c r="U1813" s="414"/>
      <c r="V1813" s="414"/>
      <c r="W1813" s="414"/>
      <c r="X1813" s="414"/>
      <c r="Y1813" s="414"/>
      <c r="Z1813" s="414"/>
      <c r="AA1813" s="414"/>
      <c r="AB1813" s="414"/>
      <c r="AC1813" s="275"/>
      <c r="AD1813" s="275"/>
      <c r="AE1813" s="275"/>
      <c r="AF1813" s="275"/>
      <c r="AG1813" s="275"/>
      <c r="AH1813" s="275"/>
      <c r="AI1813" s="275"/>
      <c r="AJ1813" s="275"/>
      <c r="AK1813" s="275"/>
      <c r="AL1813" s="275"/>
    </row>
    <row r="1814" spans="1:38" s="329" customFormat="1" ht="15" customHeight="1">
      <c r="A1814" s="284" t="str">
        <f>IF('Data invoice'!J1930=0,"",'Data invoice'!K1930)</f>
        <v/>
      </c>
      <c r="B1814" s="284" t="str">
        <f>IF('Data invoice'!K1930=0,"",'Data invoice'!L1930)</f>
        <v/>
      </c>
      <c r="C1814" s="284" t="str">
        <f>IF('Data invoice'!L1930=0,"",'Data invoice'!M1930)</f>
        <v/>
      </c>
      <c r="D1814" s="284" t="str">
        <f>IF('Data invoice'!M1930=0,"",'Data invoice'!N1930)</f>
        <v/>
      </c>
      <c r="E1814" s="284" t="str">
        <f>IF('Data invoice'!N1930=0,"",'Data invoice'!O1930)</f>
        <v/>
      </c>
      <c r="F1814" s="284" t="str">
        <f>IF('Data invoice'!O1930=0,"",'Data invoice'!P1930)</f>
        <v/>
      </c>
      <c r="G1814" s="284" t="str">
        <f>IF('Data invoice'!P1930=0,"",'Data invoice'!Q1930)</f>
        <v/>
      </c>
      <c r="H1814" s="284" t="str">
        <f>IF('Data invoice'!Q1930=0,"",'Data invoice'!R1930)</f>
        <v/>
      </c>
      <c r="I1814" s="320" t="str">
        <f>IF('Data invoice'!R1930=0,"",'Data invoice'!S1930)</f>
        <v/>
      </c>
      <c r="J1814" s="367" t="str">
        <f>IF('Data invoice'!S1930=0,"",'Data invoice'!T1930)</f>
        <v/>
      </c>
      <c r="L1814" s="414"/>
      <c r="M1814" s="275"/>
      <c r="N1814" s="275"/>
      <c r="O1814" s="414"/>
      <c r="P1814" s="414"/>
      <c r="Q1814" s="414"/>
      <c r="R1814" s="414"/>
      <c r="S1814" s="414"/>
      <c r="T1814" s="414"/>
      <c r="U1814" s="414"/>
      <c r="V1814" s="414"/>
      <c r="W1814" s="414"/>
      <c r="X1814" s="414"/>
      <c r="Y1814" s="414"/>
      <c r="Z1814" s="414"/>
      <c r="AA1814" s="414"/>
      <c r="AB1814" s="414"/>
      <c r="AC1814" s="275"/>
      <c r="AD1814" s="275"/>
      <c r="AE1814" s="275"/>
      <c r="AF1814" s="275"/>
      <c r="AG1814" s="275"/>
      <c r="AH1814" s="275"/>
      <c r="AI1814" s="275"/>
      <c r="AJ1814" s="275"/>
      <c r="AK1814" s="275"/>
      <c r="AL1814" s="275"/>
    </row>
    <row r="1815" spans="1:38" s="329" customFormat="1" ht="15" customHeight="1">
      <c r="A1815" s="284" t="str">
        <f>IF('Data invoice'!J1931=0,"",'Data invoice'!K1931)</f>
        <v/>
      </c>
      <c r="B1815" s="284" t="str">
        <f>IF('Data invoice'!K1931=0,"",'Data invoice'!L1931)</f>
        <v/>
      </c>
      <c r="C1815" s="284" t="str">
        <f>IF('Data invoice'!L1931=0,"",'Data invoice'!M1931)</f>
        <v/>
      </c>
      <c r="D1815" s="284" t="str">
        <f>IF('Data invoice'!M1931=0,"",'Data invoice'!N1931)</f>
        <v/>
      </c>
      <c r="E1815" s="284" t="str">
        <f>IF('Data invoice'!N1931=0,"",'Data invoice'!O1931)</f>
        <v/>
      </c>
      <c r="F1815" s="284" t="str">
        <f>IF('Data invoice'!O1931=0,"",'Data invoice'!P1931)</f>
        <v/>
      </c>
      <c r="G1815" s="284" t="str">
        <f>IF('Data invoice'!P1931=0,"",'Data invoice'!Q1931)</f>
        <v/>
      </c>
      <c r="H1815" s="284" t="str">
        <f>IF('Data invoice'!Q1931=0,"",'Data invoice'!R1931)</f>
        <v/>
      </c>
      <c r="I1815" s="320" t="str">
        <f>IF('Data invoice'!R1931=0,"",'Data invoice'!S1931)</f>
        <v/>
      </c>
      <c r="J1815" s="367" t="str">
        <f>IF('Data invoice'!S1931=0,"",'Data invoice'!T1931)</f>
        <v/>
      </c>
      <c r="L1815" s="414"/>
      <c r="M1815" s="275"/>
      <c r="N1815" s="275"/>
      <c r="O1815" s="414"/>
      <c r="P1815" s="414"/>
      <c r="Q1815" s="414"/>
      <c r="R1815" s="414"/>
      <c r="S1815" s="414"/>
      <c r="T1815" s="414"/>
      <c r="U1815" s="414"/>
      <c r="V1815" s="414"/>
      <c r="W1815" s="414"/>
      <c r="X1815" s="414"/>
      <c r="Y1815" s="414"/>
      <c r="Z1815" s="414"/>
      <c r="AA1815" s="414"/>
      <c r="AB1815" s="414"/>
      <c r="AC1815" s="275"/>
      <c r="AD1815" s="275"/>
      <c r="AE1815" s="275"/>
      <c r="AF1815" s="275"/>
      <c r="AG1815" s="275"/>
      <c r="AH1815" s="275"/>
      <c r="AI1815" s="275"/>
      <c r="AJ1815" s="275"/>
      <c r="AK1815" s="275"/>
      <c r="AL1815" s="275"/>
    </row>
    <row r="1816" spans="1:38" s="329" customFormat="1" ht="15" customHeight="1">
      <c r="A1816" s="284" t="str">
        <f>IF('Data invoice'!J1932=0,"",'Data invoice'!K1932)</f>
        <v/>
      </c>
      <c r="B1816" s="284" t="str">
        <f>IF('Data invoice'!K1932=0,"",'Data invoice'!L1932)</f>
        <v/>
      </c>
      <c r="C1816" s="284" t="str">
        <f>IF('Data invoice'!L1932=0,"",'Data invoice'!M1932)</f>
        <v/>
      </c>
      <c r="D1816" s="284" t="str">
        <f>IF('Data invoice'!M1932=0,"",'Data invoice'!N1932)</f>
        <v/>
      </c>
      <c r="E1816" s="284" t="str">
        <f>IF('Data invoice'!N1932=0,"",'Data invoice'!O1932)</f>
        <v/>
      </c>
      <c r="F1816" s="284" t="str">
        <f>IF('Data invoice'!O1932=0,"",'Data invoice'!P1932)</f>
        <v/>
      </c>
      <c r="G1816" s="284" t="str">
        <f>IF('Data invoice'!P1932=0,"",'Data invoice'!Q1932)</f>
        <v/>
      </c>
      <c r="H1816" s="284" t="str">
        <f>IF('Data invoice'!Q1932=0,"",'Data invoice'!R1932)</f>
        <v/>
      </c>
      <c r="I1816" s="320" t="str">
        <f>IF('Data invoice'!R1932=0,"",'Data invoice'!S1932)</f>
        <v/>
      </c>
      <c r="J1816" s="367" t="str">
        <f>IF('Data invoice'!S1932=0,"",'Data invoice'!T1932)</f>
        <v/>
      </c>
      <c r="L1816" s="414"/>
      <c r="M1816" s="275"/>
      <c r="N1816" s="275"/>
      <c r="O1816" s="414"/>
      <c r="P1816" s="414"/>
      <c r="Q1816" s="414"/>
      <c r="R1816" s="414"/>
      <c r="S1816" s="414"/>
      <c r="T1816" s="414"/>
      <c r="U1816" s="414"/>
      <c r="V1816" s="414"/>
      <c r="W1816" s="414"/>
      <c r="X1816" s="414"/>
      <c r="Y1816" s="414"/>
      <c r="Z1816" s="414"/>
      <c r="AA1816" s="414"/>
      <c r="AB1816" s="414"/>
      <c r="AC1816" s="275"/>
      <c r="AD1816" s="275"/>
      <c r="AE1816" s="275"/>
      <c r="AF1816" s="275"/>
      <c r="AG1816" s="275"/>
      <c r="AH1816" s="275"/>
      <c r="AI1816" s="275"/>
      <c r="AJ1816" s="275"/>
      <c r="AK1816" s="275"/>
      <c r="AL1816" s="275"/>
    </row>
    <row r="1817" spans="1:38" s="329" customFormat="1" ht="15" customHeight="1">
      <c r="A1817" s="284" t="str">
        <f>IF('Data invoice'!J1933=0,"",'Data invoice'!K1933)</f>
        <v/>
      </c>
      <c r="B1817" s="284" t="str">
        <f>IF('Data invoice'!K1933=0,"",'Data invoice'!L1933)</f>
        <v/>
      </c>
      <c r="C1817" s="284" t="str">
        <f>IF('Data invoice'!L1933=0,"",'Data invoice'!M1933)</f>
        <v/>
      </c>
      <c r="D1817" s="284" t="str">
        <f>IF('Data invoice'!M1933=0,"",'Data invoice'!N1933)</f>
        <v/>
      </c>
      <c r="E1817" s="284" t="str">
        <f>IF('Data invoice'!N1933=0,"",'Data invoice'!O1933)</f>
        <v/>
      </c>
      <c r="F1817" s="284" t="str">
        <f>IF('Data invoice'!O1933=0,"",'Data invoice'!P1933)</f>
        <v/>
      </c>
      <c r="G1817" s="284" t="str">
        <f>IF('Data invoice'!P1933=0,"",'Data invoice'!Q1933)</f>
        <v/>
      </c>
      <c r="H1817" s="284" t="str">
        <f>IF('Data invoice'!Q1933=0,"",'Data invoice'!R1933)</f>
        <v/>
      </c>
      <c r="I1817" s="320" t="str">
        <f>IF('Data invoice'!R1933=0,"",'Data invoice'!S1933)</f>
        <v/>
      </c>
      <c r="J1817" s="367" t="str">
        <f>IF('Data invoice'!S1933=0,"",'Data invoice'!T1933)</f>
        <v/>
      </c>
      <c r="L1817" s="414"/>
      <c r="M1817" s="275"/>
      <c r="N1817" s="275"/>
      <c r="O1817" s="414"/>
      <c r="P1817" s="414"/>
      <c r="Q1817" s="414"/>
      <c r="R1817" s="414"/>
      <c r="S1817" s="414"/>
      <c r="T1817" s="414"/>
      <c r="U1817" s="414"/>
      <c r="V1817" s="414"/>
      <c r="W1817" s="414"/>
      <c r="X1817" s="414"/>
      <c r="Y1817" s="414"/>
      <c r="Z1817" s="414"/>
      <c r="AA1817" s="414"/>
      <c r="AB1817" s="414"/>
      <c r="AC1817" s="275"/>
      <c r="AD1817" s="275"/>
      <c r="AE1817" s="275"/>
      <c r="AF1817" s="275"/>
      <c r="AG1817" s="275"/>
      <c r="AH1817" s="275"/>
      <c r="AI1817" s="275"/>
      <c r="AJ1817" s="275"/>
      <c r="AK1817" s="275"/>
      <c r="AL1817" s="275"/>
    </row>
    <row r="1818" spans="1:38" s="329" customFormat="1" ht="15" customHeight="1">
      <c r="A1818" s="284" t="str">
        <f>IF('Data invoice'!J1934=0,"",'Data invoice'!K1934)</f>
        <v/>
      </c>
      <c r="B1818" s="284" t="str">
        <f>IF('Data invoice'!K1934=0,"",'Data invoice'!L1934)</f>
        <v/>
      </c>
      <c r="C1818" s="284" t="str">
        <f>IF('Data invoice'!L1934=0,"",'Data invoice'!M1934)</f>
        <v/>
      </c>
      <c r="D1818" s="284" t="str">
        <f>IF('Data invoice'!M1934=0,"",'Data invoice'!N1934)</f>
        <v/>
      </c>
      <c r="E1818" s="284" t="str">
        <f>IF('Data invoice'!N1934=0,"",'Data invoice'!O1934)</f>
        <v/>
      </c>
      <c r="F1818" s="284" t="str">
        <f>IF('Data invoice'!O1934=0,"",'Data invoice'!P1934)</f>
        <v/>
      </c>
      <c r="G1818" s="284" t="str">
        <f>IF('Data invoice'!P1934=0,"",'Data invoice'!Q1934)</f>
        <v/>
      </c>
      <c r="H1818" s="284" t="str">
        <f>IF('Data invoice'!Q1934=0,"",'Data invoice'!R1934)</f>
        <v/>
      </c>
      <c r="I1818" s="320" t="str">
        <f>IF('Data invoice'!R1934=0,"",'Data invoice'!S1934)</f>
        <v/>
      </c>
      <c r="J1818" s="367" t="str">
        <f>IF('Data invoice'!S1934=0,"",'Data invoice'!T1934)</f>
        <v/>
      </c>
      <c r="L1818" s="414"/>
      <c r="M1818" s="275"/>
      <c r="N1818" s="275"/>
      <c r="O1818" s="414"/>
      <c r="P1818" s="414"/>
      <c r="Q1818" s="414"/>
      <c r="R1818" s="414"/>
      <c r="S1818" s="414"/>
      <c r="T1818" s="414"/>
      <c r="U1818" s="414"/>
      <c r="V1818" s="414"/>
      <c r="W1818" s="414"/>
      <c r="X1818" s="414"/>
      <c r="Y1818" s="414"/>
      <c r="Z1818" s="414"/>
      <c r="AA1818" s="414"/>
      <c r="AB1818" s="414"/>
      <c r="AC1818" s="275"/>
      <c r="AD1818" s="275"/>
      <c r="AE1818" s="275"/>
      <c r="AF1818" s="275"/>
      <c r="AG1818" s="275"/>
      <c r="AH1818" s="275"/>
      <c r="AI1818" s="275"/>
      <c r="AJ1818" s="275"/>
      <c r="AK1818" s="275"/>
      <c r="AL1818" s="275"/>
    </row>
    <row r="1819" spans="1:38" s="329" customFormat="1" ht="15" customHeight="1">
      <c r="A1819" s="284" t="str">
        <f>IF('Data invoice'!J1935=0,"",'Data invoice'!K1935)</f>
        <v/>
      </c>
      <c r="B1819" s="284" t="str">
        <f>IF('Data invoice'!K1935=0,"",'Data invoice'!L1935)</f>
        <v/>
      </c>
      <c r="C1819" s="284" t="str">
        <f>IF('Data invoice'!L1935=0,"",'Data invoice'!M1935)</f>
        <v/>
      </c>
      <c r="D1819" s="284" t="str">
        <f>IF('Data invoice'!M1935=0,"",'Data invoice'!N1935)</f>
        <v/>
      </c>
      <c r="E1819" s="284" t="str">
        <f>IF('Data invoice'!N1935=0,"",'Data invoice'!O1935)</f>
        <v/>
      </c>
      <c r="F1819" s="284" t="str">
        <f>IF('Data invoice'!O1935=0,"",'Data invoice'!P1935)</f>
        <v/>
      </c>
      <c r="G1819" s="284" t="str">
        <f>IF('Data invoice'!P1935=0,"",'Data invoice'!Q1935)</f>
        <v/>
      </c>
      <c r="H1819" s="284" t="str">
        <f>IF('Data invoice'!Q1935=0,"",'Data invoice'!R1935)</f>
        <v/>
      </c>
      <c r="I1819" s="320" t="str">
        <f>IF('Data invoice'!R1935=0,"",'Data invoice'!S1935)</f>
        <v/>
      </c>
      <c r="J1819" s="367" t="str">
        <f>IF('Data invoice'!S1935=0,"",'Data invoice'!T1935)</f>
        <v/>
      </c>
      <c r="L1819" s="414"/>
      <c r="M1819" s="275"/>
      <c r="N1819" s="275"/>
      <c r="O1819" s="414"/>
      <c r="P1819" s="414"/>
      <c r="Q1819" s="414"/>
      <c r="R1819" s="414"/>
      <c r="S1819" s="414"/>
      <c r="T1819" s="414"/>
      <c r="U1819" s="414"/>
      <c r="V1819" s="414"/>
      <c r="W1819" s="414"/>
      <c r="X1819" s="414"/>
      <c r="Y1819" s="414"/>
      <c r="Z1819" s="414"/>
      <c r="AA1819" s="414"/>
      <c r="AB1819" s="414"/>
      <c r="AC1819" s="275"/>
      <c r="AD1819" s="275"/>
      <c r="AE1819" s="275"/>
      <c r="AF1819" s="275"/>
      <c r="AG1819" s="275"/>
      <c r="AH1819" s="275"/>
      <c r="AI1819" s="275"/>
      <c r="AJ1819" s="275"/>
      <c r="AK1819" s="275"/>
      <c r="AL1819" s="275"/>
    </row>
    <row r="1820" spans="1:38" s="329" customFormat="1" ht="15" customHeight="1">
      <c r="A1820" s="284" t="str">
        <f>IF('Data invoice'!J1936=0,"",'Data invoice'!K1936)</f>
        <v/>
      </c>
      <c r="B1820" s="284" t="str">
        <f>IF('Data invoice'!K1936=0,"",'Data invoice'!L1936)</f>
        <v/>
      </c>
      <c r="C1820" s="284" t="str">
        <f>IF('Data invoice'!L1936=0,"",'Data invoice'!M1936)</f>
        <v/>
      </c>
      <c r="D1820" s="284" t="str">
        <f>IF('Data invoice'!M1936=0,"",'Data invoice'!N1936)</f>
        <v/>
      </c>
      <c r="E1820" s="284" t="str">
        <f>IF('Data invoice'!N1936=0,"",'Data invoice'!O1936)</f>
        <v/>
      </c>
      <c r="F1820" s="284" t="str">
        <f>IF('Data invoice'!O1936=0,"",'Data invoice'!P1936)</f>
        <v/>
      </c>
      <c r="G1820" s="284" t="str">
        <f>IF('Data invoice'!P1936=0,"",'Data invoice'!Q1936)</f>
        <v/>
      </c>
      <c r="H1820" s="284" t="str">
        <f>IF('Data invoice'!Q1936=0,"",'Data invoice'!R1936)</f>
        <v/>
      </c>
      <c r="I1820" s="320" t="str">
        <f>IF('Data invoice'!R1936=0,"",'Data invoice'!S1936)</f>
        <v/>
      </c>
      <c r="J1820" s="367" t="str">
        <f>IF('Data invoice'!S1936=0,"",'Data invoice'!T1936)</f>
        <v/>
      </c>
      <c r="L1820" s="414"/>
      <c r="M1820" s="275"/>
      <c r="N1820" s="275"/>
      <c r="O1820" s="414"/>
      <c r="P1820" s="414"/>
      <c r="Q1820" s="414"/>
      <c r="R1820" s="414"/>
      <c r="S1820" s="414"/>
      <c r="T1820" s="414"/>
      <c r="U1820" s="414"/>
      <c r="V1820" s="414"/>
      <c r="W1820" s="414"/>
      <c r="X1820" s="414"/>
      <c r="Y1820" s="414"/>
      <c r="Z1820" s="414"/>
      <c r="AA1820" s="414"/>
      <c r="AB1820" s="414"/>
      <c r="AC1820" s="275"/>
      <c r="AD1820" s="275"/>
      <c r="AE1820" s="275"/>
      <c r="AF1820" s="275"/>
      <c r="AG1820" s="275"/>
      <c r="AH1820" s="275"/>
      <c r="AI1820" s="275"/>
      <c r="AJ1820" s="275"/>
      <c r="AK1820" s="275"/>
      <c r="AL1820" s="275"/>
    </row>
    <row r="1821" spans="1:38" s="329" customFormat="1" ht="15" customHeight="1">
      <c r="A1821" s="284" t="str">
        <f>IF('Data invoice'!J1937=0,"",'Data invoice'!K1937)</f>
        <v/>
      </c>
      <c r="B1821" s="284" t="str">
        <f>IF('Data invoice'!K1937=0,"",'Data invoice'!L1937)</f>
        <v/>
      </c>
      <c r="C1821" s="284" t="str">
        <f>IF('Data invoice'!L1937=0,"",'Data invoice'!M1937)</f>
        <v/>
      </c>
      <c r="D1821" s="284" t="str">
        <f>IF('Data invoice'!M1937=0,"",'Data invoice'!N1937)</f>
        <v/>
      </c>
      <c r="E1821" s="284" t="str">
        <f>IF('Data invoice'!N1937=0,"",'Data invoice'!O1937)</f>
        <v/>
      </c>
      <c r="F1821" s="284" t="str">
        <f>IF('Data invoice'!O1937=0,"",'Data invoice'!P1937)</f>
        <v/>
      </c>
      <c r="G1821" s="284" t="str">
        <f>IF('Data invoice'!P1937=0,"",'Data invoice'!Q1937)</f>
        <v/>
      </c>
      <c r="H1821" s="284" t="str">
        <f>IF('Data invoice'!Q1937=0,"",'Data invoice'!R1937)</f>
        <v/>
      </c>
      <c r="I1821" s="320" t="str">
        <f>IF('Data invoice'!R1937=0,"",'Data invoice'!S1937)</f>
        <v/>
      </c>
      <c r="J1821" s="367" t="str">
        <f>IF('Data invoice'!S1937=0,"",'Data invoice'!T1937)</f>
        <v/>
      </c>
      <c r="L1821" s="414"/>
      <c r="M1821" s="275"/>
      <c r="N1821" s="275"/>
      <c r="O1821" s="414"/>
      <c r="P1821" s="414"/>
      <c r="Q1821" s="414"/>
      <c r="R1821" s="414"/>
      <c r="S1821" s="414"/>
      <c r="T1821" s="414"/>
      <c r="U1821" s="414"/>
      <c r="V1821" s="414"/>
      <c r="W1821" s="414"/>
      <c r="X1821" s="414"/>
      <c r="Y1821" s="414"/>
      <c r="Z1821" s="414"/>
      <c r="AA1821" s="414"/>
      <c r="AB1821" s="414"/>
      <c r="AC1821" s="275"/>
      <c r="AD1821" s="275"/>
      <c r="AE1821" s="275"/>
      <c r="AF1821" s="275"/>
      <c r="AG1821" s="275"/>
      <c r="AH1821" s="275"/>
      <c r="AI1821" s="275"/>
      <c r="AJ1821" s="275"/>
      <c r="AK1821" s="275"/>
      <c r="AL1821" s="275"/>
    </row>
    <row r="1822" spans="1:38" s="329" customFormat="1" ht="15" customHeight="1">
      <c r="A1822" s="284" t="str">
        <f>IF('Data invoice'!J1938=0,"",'Data invoice'!K1938)</f>
        <v/>
      </c>
      <c r="B1822" s="284" t="str">
        <f>IF('Data invoice'!K1938=0,"",'Data invoice'!L1938)</f>
        <v/>
      </c>
      <c r="C1822" s="284" t="str">
        <f>IF('Data invoice'!L1938=0,"",'Data invoice'!M1938)</f>
        <v/>
      </c>
      <c r="D1822" s="284" t="str">
        <f>IF('Data invoice'!M1938=0,"",'Data invoice'!N1938)</f>
        <v/>
      </c>
      <c r="E1822" s="284" t="str">
        <f>IF('Data invoice'!N1938=0,"",'Data invoice'!O1938)</f>
        <v/>
      </c>
      <c r="F1822" s="284" t="str">
        <f>IF('Data invoice'!O1938=0,"",'Data invoice'!P1938)</f>
        <v/>
      </c>
      <c r="G1822" s="284" t="str">
        <f>IF('Data invoice'!P1938=0,"",'Data invoice'!Q1938)</f>
        <v/>
      </c>
      <c r="H1822" s="284" t="str">
        <f>IF('Data invoice'!Q1938=0,"",'Data invoice'!R1938)</f>
        <v/>
      </c>
      <c r="I1822" s="320" t="str">
        <f>IF('Data invoice'!R1938=0,"",'Data invoice'!S1938)</f>
        <v/>
      </c>
      <c r="J1822" s="367" t="str">
        <f>IF('Data invoice'!S1938=0,"",'Data invoice'!T1938)</f>
        <v/>
      </c>
      <c r="L1822" s="414"/>
      <c r="M1822" s="275"/>
      <c r="N1822" s="275"/>
      <c r="O1822" s="414"/>
      <c r="P1822" s="414"/>
      <c r="Q1822" s="414"/>
      <c r="R1822" s="414"/>
      <c r="S1822" s="414"/>
      <c r="T1822" s="414"/>
      <c r="U1822" s="414"/>
      <c r="V1822" s="414"/>
      <c r="W1822" s="414"/>
      <c r="X1822" s="414"/>
      <c r="Y1822" s="414"/>
      <c r="Z1822" s="414"/>
      <c r="AA1822" s="414"/>
      <c r="AB1822" s="414"/>
      <c r="AC1822" s="275"/>
      <c r="AD1822" s="275"/>
      <c r="AE1822" s="275"/>
      <c r="AF1822" s="275"/>
      <c r="AG1822" s="275"/>
      <c r="AH1822" s="275"/>
      <c r="AI1822" s="275"/>
      <c r="AJ1822" s="275"/>
      <c r="AK1822" s="275"/>
      <c r="AL1822" s="275"/>
    </row>
    <row r="1823" spans="1:38" s="329" customFormat="1" ht="15" customHeight="1">
      <c r="A1823" s="284" t="str">
        <f>IF('Data invoice'!J1939=0,"",'Data invoice'!K1939)</f>
        <v/>
      </c>
      <c r="B1823" s="284" t="str">
        <f>IF('Data invoice'!K1939=0,"",'Data invoice'!L1939)</f>
        <v/>
      </c>
      <c r="C1823" s="284" t="str">
        <f>IF('Data invoice'!L1939=0,"",'Data invoice'!M1939)</f>
        <v/>
      </c>
      <c r="D1823" s="284" t="str">
        <f>IF('Data invoice'!M1939=0,"",'Data invoice'!N1939)</f>
        <v/>
      </c>
      <c r="E1823" s="284" t="str">
        <f>IF('Data invoice'!N1939=0,"",'Data invoice'!O1939)</f>
        <v/>
      </c>
      <c r="F1823" s="284" t="str">
        <f>IF('Data invoice'!O1939=0,"",'Data invoice'!P1939)</f>
        <v/>
      </c>
      <c r="G1823" s="284" t="str">
        <f>IF('Data invoice'!P1939=0,"",'Data invoice'!Q1939)</f>
        <v/>
      </c>
      <c r="H1823" s="284" t="str">
        <f>IF('Data invoice'!Q1939=0,"",'Data invoice'!R1939)</f>
        <v/>
      </c>
      <c r="I1823" s="320" t="str">
        <f>IF('Data invoice'!R1939=0,"",'Data invoice'!S1939)</f>
        <v/>
      </c>
      <c r="J1823" s="367" t="str">
        <f>IF('Data invoice'!S1939=0,"",'Data invoice'!T1939)</f>
        <v/>
      </c>
      <c r="L1823" s="414"/>
      <c r="M1823" s="275"/>
      <c r="N1823" s="275"/>
      <c r="O1823" s="414"/>
      <c r="P1823" s="414"/>
      <c r="Q1823" s="414"/>
      <c r="R1823" s="414"/>
      <c r="S1823" s="414"/>
      <c r="T1823" s="414"/>
      <c r="U1823" s="414"/>
      <c r="V1823" s="414"/>
      <c r="W1823" s="414"/>
      <c r="X1823" s="414"/>
      <c r="Y1823" s="414"/>
      <c r="Z1823" s="414"/>
      <c r="AA1823" s="414"/>
      <c r="AB1823" s="414"/>
      <c r="AC1823" s="275"/>
      <c r="AD1823" s="275"/>
      <c r="AE1823" s="275"/>
      <c r="AF1823" s="275"/>
      <c r="AG1823" s="275"/>
      <c r="AH1823" s="275"/>
      <c r="AI1823" s="275"/>
      <c r="AJ1823" s="275"/>
      <c r="AK1823" s="275"/>
      <c r="AL1823" s="275"/>
    </row>
    <row r="1824" spans="1:38" s="329" customFormat="1" ht="15" customHeight="1">
      <c r="A1824" s="284" t="str">
        <f>IF('Data invoice'!J1940=0,"",'Data invoice'!K1940)</f>
        <v/>
      </c>
      <c r="B1824" s="284" t="str">
        <f>IF('Data invoice'!K1940=0,"",'Data invoice'!L1940)</f>
        <v/>
      </c>
      <c r="C1824" s="284" t="str">
        <f>IF('Data invoice'!L1940=0,"",'Data invoice'!M1940)</f>
        <v/>
      </c>
      <c r="D1824" s="284" t="str">
        <f>IF('Data invoice'!M1940=0,"",'Data invoice'!N1940)</f>
        <v/>
      </c>
      <c r="E1824" s="284" t="str">
        <f>IF('Data invoice'!N1940=0,"",'Data invoice'!O1940)</f>
        <v/>
      </c>
      <c r="F1824" s="284" t="str">
        <f>IF('Data invoice'!O1940=0,"",'Data invoice'!P1940)</f>
        <v/>
      </c>
      <c r="G1824" s="284" t="str">
        <f>IF('Data invoice'!P1940=0,"",'Data invoice'!Q1940)</f>
        <v/>
      </c>
      <c r="H1824" s="284" t="str">
        <f>IF('Data invoice'!Q1940=0,"",'Data invoice'!R1940)</f>
        <v/>
      </c>
      <c r="I1824" s="320" t="str">
        <f>IF('Data invoice'!R1940=0,"",'Data invoice'!S1940)</f>
        <v/>
      </c>
      <c r="J1824" s="367" t="str">
        <f>IF('Data invoice'!S1940=0,"",'Data invoice'!T1940)</f>
        <v/>
      </c>
      <c r="L1824" s="414"/>
      <c r="M1824" s="275"/>
      <c r="N1824" s="275"/>
      <c r="O1824" s="414"/>
      <c r="P1824" s="414"/>
      <c r="Q1824" s="414"/>
      <c r="R1824" s="414"/>
      <c r="S1824" s="414"/>
      <c r="T1824" s="414"/>
      <c r="U1824" s="414"/>
      <c r="V1824" s="414"/>
      <c r="W1824" s="414"/>
      <c r="X1824" s="414"/>
      <c r="Y1824" s="414"/>
      <c r="Z1824" s="414"/>
      <c r="AA1824" s="414"/>
      <c r="AB1824" s="414"/>
      <c r="AC1824" s="275"/>
      <c r="AD1824" s="275"/>
      <c r="AE1824" s="275"/>
      <c r="AF1824" s="275"/>
      <c r="AG1824" s="275"/>
      <c r="AH1824" s="275"/>
      <c r="AI1824" s="275"/>
      <c r="AJ1824" s="275"/>
      <c r="AK1824" s="275"/>
      <c r="AL1824" s="275"/>
    </row>
    <row r="1825" spans="1:38" s="329" customFormat="1" ht="15" customHeight="1">
      <c r="A1825" s="284" t="str">
        <f>IF('Data invoice'!J1941=0,"",'Data invoice'!K1941)</f>
        <v/>
      </c>
      <c r="B1825" s="284" t="str">
        <f>IF('Data invoice'!K1941=0,"",'Data invoice'!L1941)</f>
        <v/>
      </c>
      <c r="C1825" s="284" t="str">
        <f>IF('Data invoice'!L1941=0,"",'Data invoice'!M1941)</f>
        <v/>
      </c>
      <c r="D1825" s="284" t="str">
        <f>IF('Data invoice'!M1941=0,"",'Data invoice'!N1941)</f>
        <v/>
      </c>
      <c r="E1825" s="284" t="str">
        <f>IF('Data invoice'!N1941=0,"",'Data invoice'!O1941)</f>
        <v/>
      </c>
      <c r="F1825" s="284" t="str">
        <f>IF('Data invoice'!O1941=0,"",'Data invoice'!P1941)</f>
        <v/>
      </c>
      <c r="G1825" s="284" t="str">
        <f>IF('Data invoice'!P1941=0,"",'Data invoice'!Q1941)</f>
        <v/>
      </c>
      <c r="H1825" s="284" t="str">
        <f>IF('Data invoice'!Q1941=0,"",'Data invoice'!R1941)</f>
        <v/>
      </c>
      <c r="I1825" s="320" t="str">
        <f>IF('Data invoice'!R1941=0,"",'Data invoice'!S1941)</f>
        <v/>
      </c>
      <c r="J1825" s="367" t="str">
        <f>IF('Data invoice'!S1941=0,"",'Data invoice'!T1941)</f>
        <v/>
      </c>
      <c r="L1825" s="414"/>
      <c r="M1825" s="275"/>
      <c r="N1825" s="275"/>
      <c r="O1825" s="414"/>
      <c r="P1825" s="414"/>
      <c r="Q1825" s="414"/>
      <c r="R1825" s="414"/>
      <c r="S1825" s="414"/>
      <c r="T1825" s="414"/>
      <c r="U1825" s="414"/>
      <c r="V1825" s="414"/>
      <c r="W1825" s="414"/>
      <c r="X1825" s="414"/>
      <c r="Y1825" s="414"/>
      <c r="Z1825" s="414"/>
      <c r="AA1825" s="414"/>
      <c r="AB1825" s="414"/>
      <c r="AC1825" s="275"/>
      <c r="AD1825" s="275"/>
      <c r="AE1825" s="275"/>
      <c r="AF1825" s="275"/>
      <c r="AG1825" s="275"/>
      <c r="AH1825" s="275"/>
      <c r="AI1825" s="275"/>
      <c r="AJ1825" s="275"/>
      <c r="AK1825" s="275"/>
      <c r="AL1825" s="275"/>
    </row>
    <row r="1826" spans="1:38" s="329" customFormat="1" ht="15" customHeight="1">
      <c r="A1826" s="284" t="str">
        <f>IF('Data invoice'!J1942=0,"",'Data invoice'!K1942)</f>
        <v/>
      </c>
      <c r="B1826" s="284" t="str">
        <f>IF('Data invoice'!K1942=0,"",'Data invoice'!L1942)</f>
        <v/>
      </c>
      <c r="C1826" s="284" t="str">
        <f>IF('Data invoice'!L1942=0,"",'Data invoice'!M1942)</f>
        <v/>
      </c>
      <c r="D1826" s="284" t="str">
        <f>IF('Data invoice'!M1942=0,"",'Data invoice'!N1942)</f>
        <v/>
      </c>
      <c r="E1826" s="284" t="str">
        <f>IF('Data invoice'!N1942=0,"",'Data invoice'!O1942)</f>
        <v/>
      </c>
      <c r="F1826" s="284" t="str">
        <f>IF('Data invoice'!O1942=0,"",'Data invoice'!P1942)</f>
        <v/>
      </c>
      <c r="G1826" s="284" t="str">
        <f>IF('Data invoice'!P1942=0,"",'Data invoice'!Q1942)</f>
        <v/>
      </c>
      <c r="H1826" s="284" t="str">
        <f>IF('Data invoice'!Q1942=0,"",'Data invoice'!R1942)</f>
        <v/>
      </c>
      <c r="I1826" s="320" t="str">
        <f>IF('Data invoice'!R1942=0,"",'Data invoice'!S1942)</f>
        <v/>
      </c>
      <c r="J1826" s="367" t="str">
        <f>IF('Data invoice'!S1942=0,"",'Data invoice'!T1942)</f>
        <v/>
      </c>
      <c r="L1826" s="414"/>
      <c r="M1826" s="275"/>
      <c r="N1826" s="275"/>
      <c r="O1826" s="414"/>
      <c r="P1826" s="414"/>
      <c r="Q1826" s="414"/>
      <c r="R1826" s="414"/>
      <c r="S1826" s="414"/>
      <c r="T1826" s="414"/>
      <c r="U1826" s="414"/>
      <c r="V1826" s="414"/>
      <c r="W1826" s="414"/>
      <c r="X1826" s="414"/>
      <c r="Y1826" s="414"/>
      <c r="Z1826" s="414"/>
      <c r="AA1826" s="414"/>
      <c r="AB1826" s="414"/>
      <c r="AC1826" s="275"/>
      <c r="AD1826" s="275"/>
      <c r="AE1826" s="275"/>
      <c r="AF1826" s="275"/>
      <c r="AG1826" s="275"/>
      <c r="AH1826" s="275"/>
      <c r="AI1826" s="275"/>
      <c r="AJ1826" s="275"/>
      <c r="AK1826" s="275"/>
      <c r="AL1826" s="275"/>
    </row>
    <row r="1827" spans="1:38" s="329" customFormat="1" ht="15" customHeight="1">
      <c r="A1827" s="284" t="str">
        <f>IF('Data invoice'!J1943=0,"",'Data invoice'!K1943)</f>
        <v/>
      </c>
      <c r="B1827" s="284" t="str">
        <f>IF('Data invoice'!K1943=0,"",'Data invoice'!L1943)</f>
        <v/>
      </c>
      <c r="C1827" s="284" t="str">
        <f>IF('Data invoice'!L1943=0,"",'Data invoice'!M1943)</f>
        <v/>
      </c>
      <c r="D1827" s="284" t="str">
        <f>IF('Data invoice'!M1943=0,"",'Data invoice'!N1943)</f>
        <v/>
      </c>
      <c r="E1827" s="284" t="str">
        <f>IF('Data invoice'!N1943=0,"",'Data invoice'!O1943)</f>
        <v/>
      </c>
      <c r="F1827" s="284" t="str">
        <f>IF('Data invoice'!O1943=0,"",'Data invoice'!P1943)</f>
        <v/>
      </c>
      <c r="G1827" s="284" t="str">
        <f>IF('Data invoice'!P1943=0,"",'Data invoice'!Q1943)</f>
        <v/>
      </c>
      <c r="H1827" s="284" t="str">
        <f>IF('Data invoice'!Q1943=0,"",'Data invoice'!R1943)</f>
        <v/>
      </c>
      <c r="I1827" s="320" t="str">
        <f>IF('Data invoice'!R1943=0,"",'Data invoice'!S1943)</f>
        <v/>
      </c>
      <c r="J1827" s="367" t="str">
        <f>IF('Data invoice'!S1943=0,"",'Data invoice'!T1943)</f>
        <v/>
      </c>
      <c r="L1827" s="414"/>
      <c r="M1827" s="275"/>
      <c r="N1827" s="275"/>
      <c r="O1827" s="414"/>
      <c r="P1827" s="414"/>
      <c r="Q1827" s="414"/>
      <c r="R1827" s="414"/>
      <c r="S1827" s="414"/>
      <c r="T1827" s="414"/>
      <c r="U1827" s="414"/>
      <c r="V1827" s="414"/>
      <c r="W1827" s="414"/>
      <c r="X1827" s="414"/>
      <c r="Y1827" s="414"/>
      <c r="Z1827" s="414"/>
      <c r="AA1827" s="414"/>
      <c r="AB1827" s="414"/>
      <c r="AC1827" s="275"/>
      <c r="AD1827" s="275"/>
      <c r="AE1827" s="275"/>
      <c r="AF1827" s="275"/>
      <c r="AG1827" s="275"/>
      <c r="AH1827" s="275"/>
      <c r="AI1827" s="275"/>
      <c r="AJ1827" s="275"/>
      <c r="AK1827" s="275"/>
      <c r="AL1827" s="275"/>
    </row>
    <row r="1828" spans="1:38" s="329" customFormat="1" ht="15" customHeight="1">
      <c r="A1828" s="284" t="str">
        <f>IF('Data invoice'!J1944=0,"",'Data invoice'!K1944)</f>
        <v/>
      </c>
      <c r="B1828" s="284" t="str">
        <f>IF('Data invoice'!K1944=0,"",'Data invoice'!L1944)</f>
        <v/>
      </c>
      <c r="C1828" s="284" t="str">
        <f>IF('Data invoice'!L1944=0,"",'Data invoice'!M1944)</f>
        <v/>
      </c>
      <c r="D1828" s="284" t="str">
        <f>IF('Data invoice'!M1944=0,"",'Data invoice'!N1944)</f>
        <v/>
      </c>
      <c r="E1828" s="284" t="str">
        <f>IF('Data invoice'!N1944=0,"",'Data invoice'!O1944)</f>
        <v/>
      </c>
      <c r="F1828" s="284" t="str">
        <f>IF('Data invoice'!O1944=0,"",'Data invoice'!P1944)</f>
        <v/>
      </c>
      <c r="G1828" s="284" t="str">
        <f>IF('Data invoice'!P1944=0,"",'Data invoice'!Q1944)</f>
        <v/>
      </c>
      <c r="H1828" s="284" t="str">
        <f>IF('Data invoice'!Q1944=0,"",'Data invoice'!R1944)</f>
        <v/>
      </c>
      <c r="I1828" s="320" t="str">
        <f>IF('Data invoice'!R1944=0,"",'Data invoice'!S1944)</f>
        <v/>
      </c>
      <c r="J1828" s="367" t="str">
        <f>IF('Data invoice'!S1944=0,"",'Data invoice'!T1944)</f>
        <v/>
      </c>
      <c r="L1828" s="414"/>
      <c r="M1828" s="275"/>
      <c r="N1828" s="275"/>
      <c r="O1828" s="414"/>
      <c r="P1828" s="414"/>
      <c r="Q1828" s="414"/>
      <c r="R1828" s="414"/>
      <c r="S1828" s="414"/>
      <c r="T1828" s="414"/>
      <c r="U1828" s="414"/>
      <c r="V1828" s="414"/>
      <c r="W1828" s="414"/>
      <c r="X1828" s="414"/>
      <c r="Y1828" s="414"/>
      <c r="Z1828" s="414"/>
      <c r="AA1828" s="414"/>
      <c r="AB1828" s="414"/>
      <c r="AC1828" s="275"/>
      <c r="AD1828" s="275"/>
      <c r="AE1828" s="275"/>
      <c r="AF1828" s="275"/>
      <c r="AG1828" s="275"/>
      <c r="AH1828" s="275"/>
      <c r="AI1828" s="275"/>
      <c r="AJ1828" s="275"/>
      <c r="AK1828" s="275"/>
      <c r="AL1828" s="275"/>
    </row>
    <row r="1829" spans="1:38" s="329" customFormat="1" ht="15" customHeight="1">
      <c r="A1829" s="284" t="str">
        <f>IF('Data invoice'!J1945=0,"",'Data invoice'!K1945)</f>
        <v/>
      </c>
      <c r="B1829" s="284" t="str">
        <f>IF('Data invoice'!K1945=0,"",'Data invoice'!L1945)</f>
        <v/>
      </c>
      <c r="C1829" s="284" t="str">
        <f>IF('Data invoice'!L1945=0,"",'Data invoice'!M1945)</f>
        <v/>
      </c>
      <c r="D1829" s="284" t="str">
        <f>IF('Data invoice'!M1945=0,"",'Data invoice'!N1945)</f>
        <v/>
      </c>
      <c r="E1829" s="284" t="str">
        <f>IF('Data invoice'!N1945=0,"",'Data invoice'!O1945)</f>
        <v/>
      </c>
      <c r="F1829" s="284" t="str">
        <f>IF('Data invoice'!O1945=0,"",'Data invoice'!P1945)</f>
        <v/>
      </c>
      <c r="G1829" s="284" t="str">
        <f>IF('Data invoice'!P1945=0,"",'Data invoice'!Q1945)</f>
        <v/>
      </c>
      <c r="H1829" s="284" t="str">
        <f>IF('Data invoice'!Q1945=0,"",'Data invoice'!R1945)</f>
        <v/>
      </c>
      <c r="I1829" s="320" t="str">
        <f>IF('Data invoice'!R1945=0,"",'Data invoice'!S1945)</f>
        <v/>
      </c>
      <c r="J1829" s="367" t="str">
        <f>IF('Data invoice'!S1945=0,"",'Data invoice'!T1945)</f>
        <v/>
      </c>
      <c r="L1829" s="414"/>
      <c r="M1829" s="275"/>
      <c r="N1829" s="275"/>
      <c r="O1829" s="414"/>
      <c r="P1829" s="414"/>
      <c r="Q1829" s="414"/>
      <c r="R1829" s="414"/>
      <c r="S1829" s="414"/>
      <c r="T1829" s="414"/>
      <c r="U1829" s="414"/>
      <c r="V1829" s="414"/>
      <c r="W1829" s="414"/>
      <c r="X1829" s="414"/>
      <c r="Y1829" s="414"/>
      <c r="Z1829" s="414"/>
      <c r="AA1829" s="414"/>
      <c r="AB1829" s="414"/>
      <c r="AC1829" s="275"/>
      <c r="AD1829" s="275"/>
      <c r="AE1829" s="275"/>
      <c r="AF1829" s="275"/>
      <c r="AG1829" s="275"/>
      <c r="AH1829" s="275"/>
      <c r="AI1829" s="275"/>
      <c r="AJ1829" s="275"/>
      <c r="AK1829" s="275"/>
      <c r="AL1829" s="275"/>
    </row>
    <row r="1830" spans="1:38" s="329" customFormat="1" ht="15" customHeight="1">
      <c r="A1830" s="284" t="str">
        <f>IF('Data invoice'!J1946=0,"",'Data invoice'!K1946)</f>
        <v/>
      </c>
      <c r="B1830" s="284" t="str">
        <f>IF('Data invoice'!K1946=0,"",'Data invoice'!L1946)</f>
        <v/>
      </c>
      <c r="C1830" s="284" t="str">
        <f>IF('Data invoice'!L1946=0,"",'Data invoice'!M1946)</f>
        <v/>
      </c>
      <c r="D1830" s="284" t="str">
        <f>IF('Data invoice'!M1946=0,"",'Data invoice'!N1946)</f>
        <v/>
      </c>
      <c r="E1830" s="284" t="str">
        <f>IF('Data invoice'!N1946=0,"",'Data invoice'!O1946)</f>
        <v/>
      </c>
      <c r="F1830" s="284" t="str">
        <f>IF('Data invoice'!O1946=0,"",'Data invoice'!P1946)</f>
        <v/>
      </c>
      <c r="G1830" s="284" t="str">
        <f>IF('Data invoice'!P1946=0,"",'Data invoice'!Q1946)</f>
        <v/>
      </c>
      <c r="H1830" s="284" t="str">
        <f>IF('Data invoice'!Q1946=0,"",'Data invoice'!R1946)</f>
        <v/>
      </c>
      <c r="I1830" s="320" t="str">
        <f>IF('Data invoice'!R1946=0,"",'Data invoice'!S1946)</f>
        <v/>
      </c>
      <c r="J1830" s="367" t="str">
        <f>IF('Data invoice'!S1946=0,"",'Data invoice'!T1946)</f>
        <v/>
      </c>
      <c r="L1830" s="414"/>
      <c r="M1830" s="275"/>
      <c r="N1830" s="275"/>
      <c r="O1830" s="414"/>
      <c r="P1830" s="414"/>
      <c r="Q1830" s="414"/>
      <c r="R1830" s="414"/>
      <c r="S1830" s="414"/>
      <c r="T1830" s="414"/>
      <c r="U1830" s="414"/>
      <c r="V1830" s="414"/>
      <c r="W1830" s="414"/>
      <c r="X1830" s="414"/>
      <c r="Y1830" s="414"/>
      <c r="Z1830" s="414"/>
      <c r="AA1830" s="414"/>
      <c r="AB1830" s="414"/>
      <c r="AC1830" s="275"/>
      <c r="AD1830" s="275"/>
      <c r="AE1830" s="275"/>
      <c r="AF1830" s="275"/>
      <c r="AG1830" s="275"/>
      <c r="AH1830" s="275"/>
      <c r="AI1830" s="275"/>
      <c r="AJ1830" s="275"/>
      <c r="AK1830" s="275"/>
      <c r="AL1830" s="275"/>
    </row>
    <row r="1831" spans="1:38" s="329" customFormat="1" ht="15" customHeight="1">
      <c r="A1831" s="284" t="str">
        <f>IF('Data invoice'!J1947=0,"",'Data invoice'!K1947)</f>
        <v/>
      </c>
      <c r="B1831" s="284" t="str">
        <f>IF('Data invoice'!K1947=0,"",'Data invoice'!L1947)</f>
        <v/>
      </c>
      <c r="C1831" s="284" t="str">
        <f>IF('Data invoice'!L1947=0,"",'Data invoice'!M1947)</f>
        <v/>
      </c>
      <c r="D1831" s="284" t="str">
        <f>IF('Data invoice'!M1947=0,"",'Data invoice'!N1947)</f>
        <v/>
      </c>
      <c r="E1831" s="284" t="str">
        <f>IF('Data invoice'!N1947=0,"",'Data invoice'!O1947)</f>
        <v/>
      </c>
      <c r="F1831" s="284" t="str">
        <f>IF('Data invoice'!O1947=0,"",'Data invoice'!P1947)</f>
        <v/>
      </c>
      <c r="G1831" s="284" t="str">
        <f>IF('Data invoice'!P1947=0,"",'Data invoice'!Q1947)</f>
        <v/>
      </c>
      <c r="H1831" s="284" t="str">
        <f>IF('Data invoice'!Q1947=0,"",'Data invoice'!R1947)</f>
        <v/>
      </c>
      <c r="I1831" s="320" t="str">
        <f>IF('Data invoice'!R1947=0,"",'Data invoice'!S1947)</f>
        <v/>
      </c>
      <c r="J1831" s="367" t="str">
        <f>IF('Data invoice'!S1947=0,"",'Data invoice'!T1947)</f>
        <v/>
      </c>
      <c r="L1831" s="414"/>
      <c r="M1831" s="275"/>
      <c r="N1831" s="275"/>
      <c r="O1831" s="414"/>
      <c r="P1831" s="414"/>
      <c r="Q1831" s="414"/>
      <c r="R1831" s="414"/>
      <c r="S1831" s="414"/>
      <c r="T1831" s="414"/>
      <c r="U1831" s="414"/>
      <c r="V1831" s="414"/>
      <c r="W1831" s="414"/>
      <c r="X1831" s="414"/>
      <c r="Y1831" s="414"/>
      <c r="Z1831" s="414"/>
      <c r="AA1831" s="414"/>
      <c r="AB1831" s="414"/>
      <c r="AC1831" s="275"/>
      <c r="AD1831" s="275"/>
      <c r="AE1831" s="275"/>
      <c r="AF1831" s="275"/>
      <c r="AG1831" s="275"/>
      <c r="AH1831" s="275"/>
      <c r="AI1831" s="275"/>
      <c r="AJ1831" s="275"/>
      <c r="AK1831" s="275"/>
      <c r="AL1831" s="275"/>
    </row>
    <row r="1832" spans="1:38" s="329" customFormat="1" ht="15" customHeight="1">
      <c r="A1832" s="284" t="str">
        <f>IF('Data invoice'!J1948=0,"",'Data invoice'!K1948)</f>
        <v/>
      </c>
      <c r="B1832" s="284" t="str">
        <f>IF('Data invoice'!K1948=0,"",'Data invoice'!L1948)</f>
        <v/>
      </c>
      <c r="C1832" s="284" t="str">
        <f>IF('Data invoice'!L1948=0,"",'Data invoice'!M1948)</f>
        <v/>
      </c>
      <c r="D1832" s="284" t="str">
        <f>IF('Data invoice'!M1948=0,"",'Data invoice'!N1948)</f>
        <v/>
      </c>
      <c r="E1832" s="284" t="str">
        <f>IF('Data invoice'!N1948=0,"",'Data invoice'!O1948)</f>
        <v/>
      </c>
      <c r="F1832" s="284" t="str">
        <f>IF('Data invoice'!O1948=0,"",'Data invoice'!P1948)</f>
        <v/>
      </c>
      <c r="G1832" s="284" t="str">
        <f>IF('Data invoice'!P1948=0,"",'Data invoice'!Q1948)</f>
        <v/>
      </c>
      <c r="H1832" s="284" t="str">
        <f>IF('Data invoice'!Q1948=0,"",'Data invoice'!R1948)</f>
        <v/>
      </c>
      <c r="I1832" s="320" t="str">
        <f>IF('Data invoice'!R1948=0,"",'Data invoice'!S1948)</f>
        <v/>
      </c>
      <c r="J1832" s="367" t="str">
        <f>IF('Data invoice'!S1948=0,"",'Data invoice'!T1948)</f>
        <v/>
      </c>
      <c r="L1832" s="414"/>
      <c r="M1832" s="275"/>
      <c r="N1832" s="275"/>
      <c r="O1832" s="414"/>
      <c r="P1832" s="414"/>
      <c r="Q1832" s="414"/>
      <c r="R1832" s="414"/>
      <c r="S1832" s="414"/>
      <c r="T1832" s="414"/>
      <c r="U1832" s="414"/>
      <c r="V1832" s="414"/>
      <c r="W1832" s="414"/>
      <c r="X1832" s="414"/>
      <c r="Y1832" s="414"/>
      <c r="Z1832" s="414"/>
      <c r="AA1832" s="414"/>
      <c r="AB1832" s="414"/>
      <c r="AC1832" s="275"/>
      <c r="AD1832" s="275"/>
      <c r="AE1832" s="275"/>
      <c r="AF1832" s="275"/>
      <c r="AG1832" s="275"/>
      <c r="AH1832" s="275"/>
      <c r="AI1832" s="275"/>
      <c r="AJ1832" s="275"/>
      <c r="AK1832" s="275"/>
      <c r="AL1832" s="275"/>
    </row>
    <row r="1833" spans="1:38" s="329" customFormat="1" ht="15" customHeight="1">
      <c r="A1833" s="284" t="str">
        <f>IF('Data invoice'!J1949=0,"",'Data invoice'!K1949)</f>
        <v/>
      </c>
      <c r="B1833" s="284" t="str">
        <f>IF('Data invoice'!K1949=0,"",'Data invoice'!L1949)</f>
        <v/>
      </c>
      <c r="C1833" s="284" t="str">
        <f>IF('Data invoice'!L1949=0,"",'Data invoice'!M1949)</f>
        <v/>
      </c>
      <c r="D1833" s="284" t="str">
        <f>IF('Data invoice'!M1949=0,"",'Data invoice'!N1949)</f>
        <v/>
      </c>
      <c r="E1833" s="284" t="str">
        <f>IF('Data invoice'!N1949=0,"",'Data invoice'!O1949)</f>
        <v/>
      </c>
      <c r="F1833" s="284" t="str">
        <f>IF('Data invoice'!O1949=0,"",'Data invoice'!P1949)</f>
        <v/>
      </c>
      <c r="G1833" s="284" t="str">
        <f>IF('Data invoice'!P1949=0,"",'Data invoice'!Q1949)</f>
        <v/>
      </c>
      <c r="H1833" s="284" t="str">
        <f>IF('Data invoice'!Q1949=0,"",'Data invoice'!R1949)</f>
        <v/>
      </c>
      <c r="I1833" s="320" t="str">
        <f>IF('Data invoice'!R1949=0,"",'Data invoice'!S1949)</f>
        <v/>
      </c>
      <c r="J1833" s="367" t="str">
        <f>IF('Data invoice'!S1949=0,"",'Data invoice'!T1949)</f>
        <v/>
      </c>
      <c r="L1833" s="414"/>
      <c r="M1833" s="275"/>
      <c r="N1833" s="275"/>
      <c r="O1833" s="414"/>
      <c r="P1833" s="414"/>
      <c r="Q1833" s="414"/>
      <c r="R1833" s="414"/>
      <c r="S1833" s="414"/>
      <c r="T1833" s="414"/>
      <c r="U1833" s="414"/>
      <c r="V1833" s="414"/>
      <c r="W1833" s="414"/>
      <c r="X1833" s="414"/>
      <c r="Y1833" s="414"/>
      <c r="Z1833" s="414"/>
      <c r="AA1833" s="414"/>
      <c r="AB1833" s="414"/>
      <c r="AC1833" s="275"/>
      <c r="AD1833" s="275"/>
      <c r="AE1833" s="275"/>
      <c r="AF1833" s="275"/>
      <c r="AG1833" s="275"/>
      <c r="AH1833" s="275"/>
      <c r="AI1833" s="275"/>
      <c r="AJ1833" s="275"/>
      <c r="AK1833" s="275"/>
      <c r="AL1833" s="275"/>
    </row>
    <row r="1834" spans="1:38" s="329" customFormat="1" ht="15" customHeight="1">
      <c r="A1834" s="284" t="str">
        <f>IF('Data invoice'!J1950=0,"",'Data invoice'!K1950)</f>
        <v/>
      </c>
      <c r="B1834" s="284" t="str">
        <f>IF('Data invoice'!K1950=0,"",'Data invoice'!L1950)</f>
        <v/>
      </c>
      <c r="C1834" s="284" t="str">
        <f>IF('Data invoice'!L1950=0,"",'Data invoice'!M1950)</f>
        <v/>
      </c>
      <c r="D1834" s="284" t="str">
        <f>IF('Data invoice'!M1950=0,"",'Data invoice'!N1950)</f>
        <v/>
      </c>
      <c r="E1834" s="284" t="str">
        <f>IF('Data invoice'!N1950=0,"",'Data invoice'!O1950)</f>
        <v/>
      </c>
      <c r="F1834" s="284" t="str">
        <f>IF('Data invoice'!O1950=0,"",'Data invoice'!P1950)</f>
        <v/>
      </c>
      <c r="G1834" s="284" t="str">
        <f>IF('Data invoice'!P1950=0,"",'Data invoice'!Q1950)</f>
        <v/>
      </c>
      <c r="H1834" s="284" t="str">
        <f>IF('Data invoice'!Q1950=0,"",'Data invoice'!R1950)</f>
        <v/>
      </c>
      <c r="I1834" s="320" t="str">
        <f>IF('Data invoice'!R1950=0,"",'Data invoice'!S1950)</f>
        <v/>
      </c>
      <c r="J1834" s="367" t="str">
        <f>IF('Data invoice'!S1950=0,"",'Data invoice'!T1950)</f>
        <v/>
      </c>
      <c r="L1834" s="414"/>
      <c r="M1834" s="275"/>
      <c r="N1834" s="275"/>
      <c r="O1834" s="414"/>
      <c r="P1834" s="414"/>
      <c r="Q1834" s="414"/>
      <c r="R1834" s="414"/>
      <c r="S1834" s="414"/>
      <c r="T1834" s="414"/>
      <c r="U1834" s="414"/>
      <c r="V1834" s="414"/>
      <c r="W1834" s="414"/>
      <c r="X1834" s="414"/>
      <c r="Y1834" s="414"/>
      <c r="Z1834" s="414"/>
      <c r="AA1834" s="414"/>
      <c r="AB1834" s="414"/>
      <c r="AC1834" s="275"/>
      <c r="AD1834" s="275"/>
      <c r="AE1834" s="275"/>
      <c r="AF1834" s="275"/>
      <c r="AG1834" s="275"/>
      <c r="AH1834" s="275"/>
      <c r="AI1834" s="275"/>
      <c r="AJ1834" s="275"/>
      <c r="AK1834" s="275"/>
      <c r="AL1834" s="275"/>
    </row>
    <row r="1835" spans="1:38" s="329" customFormat="1" ht="15" customHeight="1">
      <c r="A1835" s="284" t="str">
        <f>IF('Data invoice'!J1951=0,"",'Data invoice'!K1951)</f>
        <v/>
      </c>
      <c r="B1835" s="284" t="str">
        <f>IF('Data invoice'!K1951=0,"",'Data invoice'!L1951)</f>
        <v/>
      </c>
      <c r="C1835" s="284" t="str">
        <f>IF('Data invoice'!L1951=0,"",'Data invoice'!M1951)</f>
        <v/>
      </c>
      <c r="D1835" s="284" t="str">
        <f>IF('Data invoice'!M1951=0,"",'Data invoice'!N1951)</f>
        <v/>
      </c>
      <c r="E1835" s="284" t="str">
        <f>IF('Data invoice'!N1951=0,"",'Data invoice'!O1951)</f>
        <v/>
      </c>
      <c r="F1835" s="284" t="str">
        <f>IF('Data invoice'!O1951=0,"",'Data invoice'!P1951)</f>
        <v/>
      </c>
      <c r="G1835" s="284" t="str">
        <f>IF('Data invoice'!P1951=0,"",'Data invoice'!Q1951)</f>
        <v/>
      </c>
      <c r="H1835" s="284" t="str">
        <f>IF('Data invoice'!Q1951=0,"",'Data invoice'!R1951)</f>
        <v/>
      </c>
      <c r="I1835" s="320" t="str">
        <f>IF('Data invoice'!R1951=0,"",'Data invoice'!S1951)</f>
        <v/>
      </c>
      <c r="J1835" s="367" t="str">
        <f>IF('Data invoice'!S1951=0,"",'Data invoice'!T1951)</f>
        <v/>
      </c>
      <c r="L1835" s="414"/>
      <c r="M1835" s="275"/>
      <c r="N1835" s="275"/>
      <c r="O1835" s="414"/>
      <c r="P1835" s="414"/>
      <c r="Q1835" s="414"/>
      <c r="R1835" s="414"/>
      <c r="S1835" s="414"/>
      <c r="T1835" s="414"/>
      <c r="U1835" s="414"/>
      <c r="V1835" s="414"/>
      <c r="W1835" s="414"/>
      <c r="X1835" s="414"/>
      <c r="Y1835" s="414"/>
      <c r="Z1835" s="414"/>
      <c r="AA1835" s="414"/>
      <c r="AB1835" s="414"/>
      <c r="AC1835" s="275"/>
      <c r="AD1835" s="275"/>
      <c r="AE1835" s="275"/>
      <c r="AF1835" s="275"/>
      <c r="AG1835" s="275"/>
      <c r="AH1835" s="275"/>
      <c r="AI1835" s="275"/>
      <c r="AJ1835" s="275"/>
      <c r="AK1835" s="275"/>
      <c r="AL1835" s="275"/>
    </row>
    <row r="1836" spans="1:38" s="329" customFormat="1" ht="15" customHeight="1">
      <c r="A1836" s="284" t="str">
        <f>IF('Data invoice'!J1952=0,"",'Data invoice'!K1952)</f>
        <v/>
      </c>
      <c r="B1836" s="284" t="str">
        <f>IF('Data invoice'!K1952=0,"",'Data invoice'!L1952)</f>
        <v/>
      </c>
      <c r="C1836" s="284" t="str">
        <f>IF('Data invoice'!L1952=0,"",'Data invoice'!M1952)</f>
        <v/>
      </c>
      <c r="D1836" s="284" t="str">
        <f>IF('Data invoice'!M1952=0,"",'Data invoice'!N1952)</f>
        <v/>
      </c>
      <c r="E1836" s="284" t="str">
        <f>IF('Data invoice'!N1952=0,"",'Data invoice'!O1952)</f>
        <v/>
      </c>
      <c r="F1836" s="284" t="str">
        <f>IF('Data invoice'!O1952=0,"",'Data invoice'!P1952)</f>
        <v/>
      </c>
      <c r="G1836" s="284" t="str">
        <f>IF('Data invoice'!P1952=0,"",'Data invoice'!Q1952)</f>
        <v/>
      </c>
      <c r="H1836" s="284" t="str">
        <f>IF('Data invoice'!Q1952=0,"",'Data invoice'!R1952)</f>
        <v/>
      </c>
      <c r="I1836" s="320" t="str">
        <f>IF('Data invoice'!R1952=0,"",'Data invoice'!S1952)</f>
        <v/>
      </c>
      <c r="J1836" s="367" t="str">
        <f>IF('Data invoice'!S1952=0,"",'Data invoice'!T1952)</f>
        <v/>
      </c>
      <c r="L1836" s="414"/>
      <c r="M1836" s="275"/>
      <c r="N1836" s="275"/>
      <c r="O1836" s="414"/>
      <c r="P1836" s="414"/>
      <c r="Q1836" s="414"/>
      <c r="R1836" s="414"/>
      <c r="S1836" s="414"/>
      <c r="T1836" s="414"/>
      <c r="U1836" s="414"/>
      <c r="V1836" s="414"/>
      <c r="W1836" s="414"/>
      <c r="X1836" s="414"/>
      <c r="Y1836" s="414"/>
      <c r="Z1836" s="414"/>
      <c r="AA1836" s="414"/>
      <c r="AB1836" s="414"/>
      <c r="AC1836" s="275"/>
      <c r="AD1836" s="275"/>
      <c r="AE1836" s="275"/>
      <c r="AF1836" s="275"/>
      <c r="AG1836" s="275"/>
      <c r="AH1836" s="275"/>
      <c r="AI1836" s="275"/>
      <c r="AJ1836" s="275"/>
      <c r="AK1836" s="275"/>
      <c r="AL1836" s="275"/>
    </row>
    <row r="1837" spans="1:38" s="329" customFormat="1" ht="15" customHeight="1">
      <c r="A1837" s="284" t="str">
        <f>IF('Data invoice'!J1953=0,"",'Data invoice'!K1953)</f>
        <v/>
      </c>
      <c r="B1837" s="284" t="str">
        <f>IF('Data invoice'!K1953=0,"",'Data invoice'!L1953)</f>
        <v/>
      </c>
      <c r="C1837" s="284" t="str">
        <f>IF('Data invoice'!L1953=0,"",'Data invoice'!M1953)</f>
        <v/>
      </c>
      <c r="D1837" s="284" t="str">
        <f>IF('Data invoice'!M1953=0,"",'Data invoice'!N1953)</f>
        <v/>
      </c>
      <c r="E1837" s="284" t="str">
        <f>IF('Data invoice'!N1953=0,"",'Data invoice'!O1953)</f>
        <v/>
      </c>
      <c r="F1837" s="284" t="str">
        <f>IF('Data invoice'!O1953=0,"",'Data invoice'!P1953)</f>
        <v/>
      </c>
      <c r="G1837" s="284" t="str">
        <f>IF('Data invoice'!P1953=0,"",'Data invoice'!Q1953)</f>
        <v/>
      </c>
      <c r="H1837" s="284" t="str">
        <f>IF('Data invoice'!Q1953=0,"",'Data invoice'!R1953)</f>
        <v/>
      </c>
      <c r="I1837" s="320" t="str">
        <f>IF('Data invoice'!R1953=0,"",'Data invoice'!S1953)</f>
        <v/>
      </c>
      <c r="J1837" s="367" t="str">
        <f>IF('Data invoice'!S1953=0,"",'Data invoice'!T1953)</f>
        <v/>
      </c>
      <c r="L1837" s="414"/>
      <c r="M1837" s="275"/>
      <c r="N1837" s="275"/>
      <c r="O1837" s="414"/>
      <c r="P1837" s="414"/>
      <c r="Q1837" s="414"/>
      <c r="R1837" s="414"/>
      <c r="S1837" s="414"/>
      <c r="T1837" s="414"/>
      <c r="U1837" s="414"/>
      <c r="V1837" s="414"/>
      <c r="W1837" s="414"/>
      <c r="X1837" s="414"/>
      <c r="Y1837" s="414"/>
      <c r="Z1837" s="414"/>
      <c r="AA1837" s="414"/>
      <c r="AB1837" s="414"/>
      <c r="AC1837" s="275"/>
      <c r="AD1837" s="275"/>
      <c r="AE1837" s="275"/>
      <c r="AF1837" s="275"/>
      <c r="AG1837" s="275"/>
      <c r="AH1837" s="275"/>
      <c r="AI1837" s="275"/>
      <c r="AJ1837" s="275"/>
      <c r="AK1837" s="275"/>
      <c r="AL1837" s="275"/>
    </row>
    <row r="1838" spans="1:38" s="329" customFormat="1" ht="15" customHeight="1">
      <c r="A1838" s="284" t="str">
        <f>IF('Data invoice'!J1954=0,"",'Data invoice'!K1954)</f>
        <v/>
      </c>
      <c r="B1838" s="284" t="str">
        <f>IF('Data invoice'!K1954=0,"",'Data invoice'!L1954)</f>
        <v/>
      </c>
      <c r="C1838" s="284" t="str">
        <f>IF('Data invoice'!L1954=0,"",'Data invoice'!M1954)</f>
        <v/>
      </c>
      <c r="D1838" s="284" t="str">
        <f>IF('Data invoice'!M1954=0,"",'Data invoice'!N1954)</f>
        <v/>
      </c>
      <c r="E1838" s="284" t="str">
        <f>IF('Data invoice'!N1954=0,"",'Data invoice'!O1954)</f>
        <v/>
      </c>
      <c r="F1838" s="284" t="str">
        <f>IF('Data invoice'!O1954=0,"",'Data invoice'!P1954)</f>
        <v/>
      </c>
      <c r="G1838" s="284" t="str">
        <f>IF('Data invoice'!P1954=0,"",'Data invoice'!Q1954)</f>
        <v/>
      </c>
      <c r="H1838" s="284" t="str">
        <f>IF('Data invoice'!Q1954=0,"",'Data invoice'!R1954)</f>
        <v/>
      </c>
      <c r="I1838" s="320" t="str">
        <f>IF('Data invoice'!R1954=0,"",'Data invoice'!S1954)</f>
        <v/>
      </c>
      <c r="J1838" s="367" t="str">
        <f>IF('Data invoice'!S1954=0,"",'Data invoice'!T1954)</f>
        <v/>
      </c>
      <c r="L1838" s="414"/>
      <c r="M1838" s="275"/>
      <c r="N1838" s="275"/>
      <c r="O1838" s="414"/>
      <c r="P1838" s="414"/>
      <c r="Q1838" s="414"/>
      <c r="R1838" s="414"/>
      <c r="S1838" s="414"/>
      <c r="T1838" s="414"/>
      <c r="U1838" s="414"/>
      <c r="V1838" s="414"/>
      <c r="W1838" s="414"/>
      <c r="X1838" s="414"/>
      <c r="Y1838" s="414"/>
      <c r="Z1838" s="414"/>
      <c r="AA1838" s="414"/>
      <c r="AB1838" s="414"/>
      <c r="AC1838" s="275"/>
      <c r="AD1838" s="275"/>
      <c r="AE1838" s="275"/>
      <c r="AF1838" s="275"/>
      <c r="AG1838" s="275"/>
      <c r="AH1838" s="275"/>
      <c r="AI1838" s="275"/>
      <c r="AJ1838" s="275"/>
      <c r="AK1838" s="275"/>
      <c r="AL1838" s="275"/>
    </row>
    <row r="1839" spans="1:38" s="329" customFormat="1" ht="15" customHeight="1">
      <c r="A1839" s="284" t="str">
        <f>IF('Data invoice'!J1955=0,"",'Data invoice'!K1955)</f>
        <v/>
      </c>
      <c r="B1839" s="284" t="str">
        <f>IF('Data invoice'!K1955=0,"",'Data invoice'!L1955)</f>
        <v/>
      </c>
      <c r="C1839" s="284" t="str">
        <f>IF('Data invoice'!L1955=0,"",'Data invoice'!M1955)</f>
        <v/>
      </c>
      <c r="D1839" s="284" t="str">
        <f>IF('Data invoice'!M1955=0,"",'Data invoice'!N1955)</f>
        <v/>
      </c>
      <c r="E1839" s="284" t="str">
        <f>IF('Data invoice'!N1955=0,"",'Data invoice'!O1955)</f>
        <v/>
      </c>
      <c r="F1839" s="284" t="str">
        <f>IF('Data invoice'!O1955=0,"",'Data invoice'!P1955)</f>
        <v/>
      </c>
      <c r="G1839" s="284" t="str">
        <f>IF('Data invoice'!P1955=0,"",'Data invoice'!Q1955)</f>
        <v/>
      </c>
      <c r="H1839" s="284" t="str">
        <f>IF('Data invoice'!Q1955=0,"",'Data invoice'!R1955)</f>
        <v/>
      </c>
      <c r="I1839" s="320" t="str">
        <f>IF('Data invoice'!R1955=0,"",'Data invoice'!S1955)</f>
        <v/>
      </c>
      <c r="J1839" s="367" t="str">
        <f>IF('Data invoice'!S1955=0,"",'Data invoice'!T1955)</f>
        <v/>
      </c>
      <c r="L1839" s="414"/>
      <c r="M1839" s="275"/>
      <c r="N1839" s="275"/>
      <c r="O1839" s="414"/>
      <c r="P1839" s="414"/>
      <c r="Q1839" s="414"/>
      <c r="R1839" s="414"/>
      <c r="S1839" s="414"/>
      <c r="T1839" s="414"/>
      <c r="U1839" s="414"/>
      <c r="V1839" s="414"/>
      <c r="W1839" s="414"/>
      <c r="X1839" s="414"/>
      <c r="Y1839" s="414"/>
      <c r="Z1839" s="414"/>
      <c r="AA1839" s="414"/>
      <c r="AB1839" s="414"/>
      <c r="AC1839" s="275"/>
      <c r="AD1839" s="275"/>
      <c r="AE1839" s="275"/>
      <c r="AF1839" s="275"/>
      <c r="AG1839" s="275"/>
      <c r="AH1839" s="275"/>
      <c r="AI1839" s="275"/>
      <c r="AJ1839" s="275"/>
      <c r="AK1839" s="275"/>
      <c r="AL1839" s="275"/>
    </row>
    <row r="1840" spans="1:38" s="329" customFormat="1" ht="15" customHeight="1">
      <c r="A1840" s="284" t="str">
        <f>IF('Data invoice'!J1956=0,"",'Data invoice'!K1956)</f>
        <v/>
      </c>
      <c r="B1840" s="284" t="str">
        <f>IF('Data invoice'!K1956=0,"",'Data invoice'!L1956)</f>
        <v/>
      </c>
      <c r="C1840" s="284" t="str">
        <f>IF('Data invoice'!L1956=0,"",'Data invoice'!M1956)</f>
        <v/>
      </c>
      <c r="D1840" s="284" t="str">
        <f>IF('Data invoice'!M1956=0,"",'Data invoice'!N1956)</f>
        <v/>
      </c>
      <c r="E1840" s="284" t="str">
        <f>IF('Data invoice'!N1956=0,"",'Data invoice'!O1956)</f>
        <v/>
      </c>
      <c r="F1840" s="284" t="str">
        <f>IF('Data invoice'!O1956=0,"",'Data invoice'!P1956)</f>
        <v/>
      </c>
      <c r="G1840" s="284" t="str">
        <f>IF('Data invoice'!P1956=0,"",'Data invoice'!Q1956)</f>
        <v/>
      </c>
      <c r="H1840" s="284" t="str">
        <f>IF('Data invoice'!Q1956=0,"",'Data invoice'!R1956)</f>
        <v/>
      </c>
      <c r="I1840" s="320" t="str">
        <f>IF('Data invoice'!R1956=0,"",'Data invoice'!S1956)</f>
        <v/>
      </c>
      <c r="J1840" s="367" t="str">
        <f>IF('Data invoice'!S1956=0,"",'Data invoice'!T1956)</f>
        <v/>
      </c>
      <c r="L1840" s="414"/>
      <c r="M1840" s="275"/>
      <c r="N1840" s="275"/>
      <c r="O1840" s="414"/>
      <c r="P1840" s="414"/>
      <c r="Q1840" s="414"/>
      <c r="R1840" s="414"/>
      <c r="S1840" s="414"/>
      <c r="T1840" s="414"/>
      <c r="U1840" s="414"/>
      <c r="V1840" s="414"/>
      <c r="W1840" s="414"/>
      <c r="X1840" s="414"/>
      <c r="Y1840" s="414"/>
      <c r="Z1840" s="414"/>
      <c r="AA1840" s="414"/>
      <c r="AB1840" s="414"/>
      <c r="AC1840" s="275"/>
      <c r="AD1840" s="275"/>
      <c r="AE1840" s="275"/>
      <c r="AF1840" s="275"/>
      <c r="AG1840" s="275"/>
      <c r="AH1840" s="275"/>
      <c r="AI1840" s="275"/>
      <c r="AJ1840" s="275"/>
      <c r="AK1840" s="275"/>
      <c r="AL1840" s="275"/>
    </row>
    <row r="1841" spans="1:38" s="329" customFormat="1" ht="15" customHeight="1">
      <c r="A1841" s="284" t="str">
        <f>IF('Data invoice'!J1957=0,"",'Data invoice'!K1957)</f>
        <v/>
      </c>
      <c r="B1841" s="284" t="str">
        <f>IF('Data invoice'!K1957=0,"",'Data invoice'!L1957)</f>
        <v/>
      </c>
      <c r="C1841" s="284" t="str">
        <f>IF('Data invoice'!L1957=0,"",'Data invoice'!M1957)</f>
        <v/>
      </c>
      <c r="D1841" s="284" t="str">
        <f>IF('Data invoice'!M1957=0,"",'Data invoice'!N1957)</f>
        <v/>
      </c>
      <c r="E1841" s="284" t="str">
        <f>IF('Data invoice'!N1957=0,"",'Data invoice'!O1957)</f>
        <v/>
      </c>
      <c r="F1841" s="284" t="str">
        <f>IF('Data invoice'!O1957=0,"",'Data invoice'!P1957)</f>
        <v/>
      </c>
      <c r="G1841" s="284" t="str">
        <f>IF('Data invoice'!P1957=0,"",'Data invoice'!Q1957)</f>
        <v/>
      </c>
      <c r="H1841" s="284" t="str">
        <f>IF('Data invoice'!Q1957=0,"",'Data invoice'!R1957)</f>
        <v/>
      </c>
      <c r="I1841" s="320" t="str">
        <f>IF('Data invoice'!R1957=0,"",'Data invoice'!S1957)</f>
        <v/>
      </c>
      <c r="J1841" s="367" t="str">
        <f>IF('Data invoice'!S1957=0,"",'Data invoice'!T1957)</f>
        <v/>
      </c>
      <c r="L1841" s="414"/>
      <c r="M1841" s="275"/>
      <c r="N1841" s="275"/>
      <c r="O1841" s="414"/>
      <c r="P1841" s="414"/>
      <c r="Q1841" s="414"/>
      <c r="R1841" s="414"/>
      <c r="S1841" s="414"/>
      <c r="T1841" s="414"/>
      <c r="U1841" s="414"/>
      <c r="V1841" s="414"/>
      <c r="W1841" s="414"/>
      <c r="X1841" s="414"/>
      <c r="Y1841" s="414"/>
      <c r="Z1841" s="414"/>
      <c r="AA1841" s="414"/>
      <c r="AB1841" s="414"/>
      <c r="AC1841" s="275"/>
      <c r="AD1841" s="275"/>
      <c r="AE1841" s="275"/>
      <c r="AF1841" s="275"/>
      <c r="AG1841" s="275"/>
      <c r="AH1841" s="275"/>
      <c r="AI1841" s="275"/>
      <c r="AJ1841" s="275"/>
      <c r="AK1841" s="275"/>
      <c r="AL1841" s="275"/>
    </row>
    <row r="1842" spans="1:38" s="329" customFormat="1" ht="15" customHeight="1">
      <c r="A1842" s="284" t="str">
        <f>IF('Data invoice'!J1958=0,"",'Data invoice'!K1958)</f>
        <v/>
      </c>
      <c r="B1842" s="284" t="str">
        <f>IF('Data invoice'!K1958=0,"",'Data invoice'!L1958)</f>
        <v/>
      </c>
      <c r="C1842" s="284" t="str">
        <f>IF('Data invoice'!L1958=0,"",'Data invoice'!M1958)</f>
        <v/>
      </c>
      <c r="D1842" s="284" t="str">
        <f>IF('Data invoice'!M1958=0,"",'Data invoice'!N1958)</f>
        <v/>
      </c>
      <c r="E1842" s="284" t="str">
        <f>IF('Data invoice'!N1958=0,"",'Data invoice'!O1958)</f>
        <v/>
      </c>
      <c r="F1842" s="284" t="str">
        <f>IF('Data invoice'!O1958=0,"",'Data invoice'!P1958)</f>
        <v/>
      </c>
      <c r="G1842" s="284" t="str">
        <f>IF('Data invoice'!P1958=0,"",'Data invoice'!Q1958)</f>
        <v/>
      </c>
      <c r="H1842" s="284" t="str">
        <f>IF('Data invoice'!Q1958=0,"",'Data invoice'!R1958)</f>
        <v/>
      </c>
      <c r="I1842" s="320" t="str">
        <f>IF('Data invoice'!R1958=0,"",'Data invoice'!S1958)</f>
        <v/>
      </c>
      <c r="J1842" s="367" t="str">
        <f>IF('Data invoice'!S1958=0,"",'Data invoice'!T1958)</f>
        <v/>
      </c>
      <c r="L1842" s="414"/>
      <c r="M1842" s="275"/>
      <c r="N1842" s="275"/>
      <c r="O1842" s="414"/>
      <c r="P1842" s="414"/>
      <c r="Q1842" s="414"/>
      <c r="R1842" s="414"/>
      <c r="S1842" s="414"/>
      <c r="T1842" s="414"/>
      <c r="U1842" s="414"/>
      <c r="V1842" s="414"/>
      <c r="W1842" s="414"/>
      <c r="X1842" s="414"/>
      <c r="Y1842" s="414"/>
      <c r="Z1842" s="414"/>
      <c r="AA1842" s="414"/>
      <c r="AB1842" s="414"/>
      <c r="AC1842" s="275"/>
      <c r="AD1842" s="275"/>
      <c r="AE1842" s="275"/>
      <c r="AF1842" s="275"/>
      <c r="AG1842" s="275"/>
      <c r="AH1842" s="275"/>
      <c r="AI1842" s="275"/>
      <c r="AJ1842" s="275"/>
      <c r="AK1842" s="275"/>
      <c r="AL1842" s="275"/>
    </row>
    <row r="1843" spans="1:38" s="329" customFormat="1" ht="15" customHeight="1">
      <c r="A1843" s="284" t="str">
        <f>IF('Data invoice'!J1959=0,"",'Data invoice'!K1959)</f>
        <v/>
      </c>
      <c r="B1843" s="284" t="str">
        <f>IF('Data invoice'!K1959=0,"",'Data invoice'!L1959)</f>
        <v/>
      </c>
      <c r="C1843" s="284" t="str">
        <f>IF('Data invoice'!L1959=0,"",'Data invoice'!M1959)</f>
        <v/>
      </c>
      <c r="D1843" s="284" t="str">
        <f>IF('Data invoice'!M1959=0,"",'Data invoice'!N1959)</f>
        <v/>
      </c>
      <c r="E1843" s="284" t="str">
        <f>IF('Data invoice'!N1959=0,"",'Data invoice'!O1959)</f>
        <v/>
      </c>
      <c r="F1843" s="284" t="str">
        <f>IF('Data invoice'!O1959=0,"",'Data invoice'!P1959)</f>
        <v/>
      </c>
      <c r="G1843" s="284" t="str">
        <f>IF('Data invoice'!P1959=0,"",'Data invoice'!Q1959)</f>
        <v/>
      </c>
      <c r="H1843" s="284" t="str">
        <f>IF('Data invoice'!Q1959=0,"",'Data invoice'!R1959)</f>
        <v/>
      </c>
      <c r="I1843" s="320" t="str">
        <f>IF('Data invoice'!R1959=0,"",'Data invoice'!S1959)</f>
        <v/>
      </c>
      <c r="J1843" s="367" t="str">
        <f>IF('Data invoice'!S1959=0,"",'Data invoice'!T1959)</f>
        <v/>
      </c>
      <c r="L1843" s="414"/>
      <c r="M1843" s="275"/>
      <c r="N1843" s="275"/>
      <c r="O1843" s="414"/>
      <c r="P1843" s="414"/>
      <c r="Q1843" s="414"/>
      <c r="R1843" s="414"/>
      <c r="S1843" s="414"/>
      <c r="T1843" s="414"/>
      <c r="U1843" s="414"/>
      <c r="V1843" s="414"/>
      <c r="W1843" s="414"/>
      <c r="X1843" s="414"/>
      <c r="Y1843" s="414"/>
      <c r="Z1843" s="414"/>
      <c r="AA1843" s="414"/>
      <c r="AB1843" s="414"/>
      <c r="AC1843" s="275"/>
      <c r="AD1843" s="275"/>
      <c r="AE1843" s="275"/>
      <c r="AF1843" s="275"/>
      <c r="AG1843" s="275"/>
      <c r="AH1843" s="275"/>
      <c r="AI1843" s="275"/>
      <c r="AJ1843" s="275"/>
      <c r="AK1843" s="275"/>
      <c r="AL1843" s="275"/>
    </row>
    <row r="1844" spans="1:38" s="329" customFormat="1" ht="15" customHeight="1">
      <c r="A1844" s="284" t="str">
        <f>IF('Data invoice'!J1960=0,"",'Data invoice'!K1960)</f>
        <v/>
      </c>
      <c r="B1844" s="284" t="str">
        <f>IF('Data invoice'!K1960=0,"",'Data invoice'!L1960)</f>
        <v/>
      </c>
      <c r="C1844" s="284" t="str">
        <f>IF('Data invoice'!L1960=0,"",'Data invoice'!M1960)</f>
        <v/>
      </c>
      <c r="D1844" s="284" t="str">
        <f>IF('Data invoice'!M1960=0,"",'Data invoice'!N1960)</f>
        <v/>
      </c>
      <c r="E1844" s="284" t="str">
        <f>IF('Data invoice'!N1960=0,"",'Data invoice'!O1960)</f>
        <v/>
      </c>
      <c r="F1844" s="284" t="str">
        <f>IF('Data invoice'!O1960=0,"",'Data invoice'!P1960)</f>
        <v/>
      </c>
      <c r="G1844" s="284" t="str">
        <f>IF('Data invoice'!P1960=0,"",'Data invoice'!Q1960)</f>
        <v/>
      </c>
      <c r="H1844" s="284" t="str">
        <f>IF('Data invoice'!Q1960=0,"",'Data invoice'!R1960)</f>
        <v/>
      </c>
      <c r="I1844" s="320" t="str">
        <f>IF('Data invoice'!R1960=0,"",'Data invoice'!S1960)</f>
        <v/>
      </c>
      <c r="J1844" s="367" t="str">
        <f>IF('Data invoice'!S1960=0,"",'Data invoice'!T1960)</f>
        <v/>
      </c>
      <c r="L1844" s="414"/>
      <c r="M1844" s="275"/>
      <c r="N1844" s="275"/>
      <c r="O1844" s="414"/>
      <c r="P1844" s="414"/>
      <c r="Q1844" s="414"/>
      <c r="R1844" s="414"/>
      <c r="S1844" s="414"/>
      <c r="T1844" s="414"/>
      <c r="U1844" s="414"/>
      <c r="V1844" s="414"/>
      <c r="W1844" s="414"/>
      <c r="X1844" s="414"/>
      <c r="Y1844" s="414"/>
      <c r="Z1844" s="414"/>
      <c r="AA1844" s="414"/>
      <c r="AB1844" s="414"/>
      <c r="AC1844" s="275"/>
      <c r="AD1844" s="275"/>
      <c r="AE1844" s="275"/>
      <c r="AF1844" s="275"/>
      <c r="AG1844" s="275"/>
      <c r="AH1844" s="275"/>
      <c r="AI1844" s="275"/>
      <c r="AJ1844" s="275"/>
      <c r="AK1844" s="275"/>
      <c r="AL1844" s="275"/>
    </row>
    <row r="1845" spans="1:38" s="329" customFormat="1" ht="15" customHeight="1">
      <c r="A1845" s="284" t="str">
        <f>IF('Data invoice'!J1961=0,"",'Data invoice'!K1961)</f>
        <v/>
      </c>
      <c r="B1845" s="284" t="str">
        <f>IF('Data invoice'!K1961=0,"",'Data invoice'!L1961)</f>
        <v/>
      </c>
      <c r="C1845" s="284" t="str">
        <f>IF('Data invoice'!L1961=0,"",'Data invoice'!M1961)</f>
        <v/>
      </c>
      <c r="D1845" s="284" t="str">
        <f>IF('Data invoice'!M1961=0,"",'Data invoice'!N1961)</f>
        <v/>
      </c>
      <c r="E1845" s="284" t="str">
        <f>IF('Data invoice'!N1961=0,"",'Data invoice'!O1961)</f>
        <v/>
      </c>
      <c r="F1845" s="284" t="str">
        <f>IF('Data invoice'!O1961=0,"",'Data invoice'!P1961)</f>
        <v/>
      </c>
      <c r="G1845" s="284" t="str">
        <f>IF('Data invoice'!P1961=0,"",'Data invoice'!Q1961)</f>
        <v/>
      </c>
      <c r="H1845" s="284" t="str">
        <f>IF('Data invoice'!Q1961=0,"",'Data invoice'!R1961)</f>
        <v/>
      </c>
      <c r="I1845" s="320" t="str">
        <f>IF('Data invoice'!R1961=0,"",'Data invoice'!S1961)</f>
        <v/>
      </c>
      <c r="J1845" s="367" t="str">
        <f>IF('Data invoice'!S1961=0,"",'Data invoice'!T1961)</f>
        <v/>
      </c>
      <c r="L1845" s="414"/>
      <c r="M1845" s="275"/>
      <c r="N1845" s="275"/>
      <c r="O1845" s="414"/>
      <c r="P1845" s="414"/>
      <c r="Q1845" s="414"/>
      <c r="R1845" s="414"/>
      <c r="S1845" s="414"/>
      <c r="T1845" s="414"/>
      <c r="U1845" s="414"/>
      <c r="V1845" s="414"/>
      <c r="W1845" s="414"/>
      <c r="X1845" s="414"/>
      <c r="Y1845" s="414"/>
      <c r="Z1845" s="414"/>
      <c r="AA1845" s="414"/>
      <c r="AB1845" s="414"/>
      <c r="AC1845" s="275"/>
      <c r="AD1845" s="275"/>
      <c r="AE1845" s="275"/>
      <c r="AF1845" s="275"/>
      <c r="AG1845" s="275"/>
      <c r="AH1845" s="275"/>
      <c r="AI1845" s="275"/>
      <c r="AJ1845" s="275"/>
      <c r="AK1845" s="275"/>
      <c r="AL1845" s="275"/>
    </row>
    <row r="1846" spans="1:38" s="329" customFormat="1" ht="15" customHeight="1">
      <c r="A1846" s="284" t="str">
        <f>IF('Data invoice'!J1962=0,"",'Data invoice'!K1962)</f>
        <v/>
      </c>
      <c r="B1846" s="284" t="str">
        <f>IF('Data invoice'!K1962=0,"",'Data invoice'!L1962)</f>
        <v/>
      </c>
      <c r="C1846" s="284" t="str">
        <f>IF('Data invoice'!L1962=0,"",'Data invoice'!M1962)</f>
        <v/>
      </c>
      <c r="D1846" s="284" t="str">
        <f>IF('Data invoice'!M1962=0,"",'Data invoice'!N1962)</f>
        <v/>
      </c>
      <c r="E1846" s="284" t="str">
        <f>IF('Data invoice'!N1962=0,"",'Data invoice'!O1962)</f>
        <v/>
      </c>
      <c r="F1846" s="284" t="str">
        <f>IF('Data invoice'!O1962=0,"",'Data invoice'!P1962)</f>
        <v/>
      </c>
      <c r="G1846" s="284" t="str">
        <f>IF('Data invoice'!P1962=0,"",'Data invoice'!Q1962)</f>
        <v/>
      </c>
      <c r="H1846" s="284" t="str">
        <f>IF('Data invoice'!Q1962=0,"",'Data invoice'!R1962)</f>
        <v/>
      </c>
      <c r="I1846" s="320" t="str">
        <f>IF('Data invoice'!R1962=0,"",'Data invoice'!S1962)</f>
        <v/>
      </c>
      <c r="J1846" s="367" t="str">
        <f>IF('Data invoice'!S1962=0,"",'Data invoice'!T1962)</f>
        <v/>
      </c>
      <c r="L1846" s="414"/>
      <c r="M1846" s="275"/>
      <c r="N1846" s="275"/>
      <c r="O1846" s="414"/>
      <c r="P1846" s="414"/>
      <c r="Q1846" s="414"/>
      <c r="R1846" s="414"/>
      <c r="S1846" s="414"/>
      <c r="T1846" s="414"/>
      <c r="U1846" s="414"/>
      <c r="V1846" s="414"/>
      <c r="W1846" s="414"/>
      <c r="X1846" s="414"/>
      <c r="Y1846" s="414"/>
      <c r="Z1846" s="414"/>
      <c r="AA1846" s="414"/>
      <c r="AB1846" s="414"/>
      <c r="AC1846" s="275"/>
      <c r="AD1846" s="275"/>
      <c r="AE1846" s="275"/>
      <c r="AF1846" s="275"/>
      <c r="AG1846" s="275"/>
      <c r="AH1846" s="275"/>
      <c r="AI1846" s="275"/>
      <c r="AJ1846" s="275"/>
      <c r="AK1846" s="275"/>
      <c r="AL1846" s="275"/>
    </row>
    <row r="1847" spans="1:38" s="329" customFormat="1" ht="15" customHeight="1">
      <c r="A1847" s="284" t="str">
        <f>IF('Data invoice'!J1963=0,"",'Data invoice'!K1963)</f>
        <v/>
      </c>
      <c r="B1847" s="284" t="str">
        <f>IF('Data invoice'!K1963=0,"",'Data invoice'!L1963)</f>
        <v/>
      </c>
      <c r="C1847" s="284" t="str">
        <f>IF('Data invoice'!L1963=0,"",'Data invoice'!M1963)</f>
        <v/>
      </c>
      <c r="D1847" s="284" t="str">
        <f>IF('Data invoice'!M1963=0,"",'Data invoice'!N1963)</f>
        <v/>
      </c>
      <c r="E1847" s="284" t="str">
        <f>IF('Data invoice'!N1963=0,"",'Data invoice'!O1963)</f>
        <v/>
      </c>
      <c r="F1847" s="284" t="str">
        <f>IF('Data invoice'!O1963=0,"",'Data invoice'!P1963)</f>
        <v/>
      </c>
      <c r="G1847" s="284" t="str">
        <f>IF('Data invoice'!P1963=0,"",'Data invoice'!Q1963)</f>
        <v/>
      </c>
      <c r="H1847" s="284" t="str">
        <f>IF('Data invoice'!Q1963=0,"",'Data invoice'!R1963)</f>
        <v/>
      </c>
      <c r="I1847" s="320" t="str">
        <f>IF('Data invoice'!R1963=0,"",'Data invoice'!S1963)</f>
        <v/>
      </c>
      <c r="J1847" s="367" t="str">
        <f>IF('Data invoice'!S1963=0,"",'Data invoice'!T1963)</f>
        <v/>
      </c>
      <c r="L1847" s="414"/>
      <c r="M1847" s="275"/>
      <c r="N1847" s="275"/>
      <c r="O1847" s="414"/>
      <c r="P1847" s="414"/>
      <c r="Q1847" s="414"/>
      <c r="R1847" s="414"/>
      <c r="S1847" s="414"/>
      <c r="T1847" s="414"/>
      <c r="U1847" s="414"/>
      <c r="V1847" s="414"/>
      <c r="W1847" s="414"/>
      <c r="X1847" s="414"/>
      <c r="Y1847" s="414"/>
      <c r="Z1847" s="414"/>
      <c r="AA1847" s="414"/>
      <c r="AB1847" s="414"/>
      <c r="AC1847" s="275"/>
      <c r="AD1847" s="275"/>
      <c r="AE1847" s="275"/>
      <c r="AF1847" s="275"/>
      <c r="AG1847" s="275"/>
      <c r="AH1847" s="275"/>
      <c r="AI1847" s="275"/>
      <c r="AJ1847" s="275"/>
      <c r="AK1847" s="275"/>
      <c r="AL1847" s="275"/>
    </row>
    <row r="1848" spans="1:38" s="329" customFormat="1" ht="15" customHeight="1">
      <c r="A1848" s="284" t="str">
        <f>IF('Data invoice'!J1964=0,"",'Data invoice'!K1964)</f>
        <v/>
      </c>
      <c r="B1848" s="284" t="str">
        <f>IF('Data invoice'!K1964=0,"",'Data invoice'!L1964)</f>
        <v/>
      </c>
      <c r="C1848" s="284" t="str">
        <f>IF('Data invoice'!L1964=0,"",'Data invoice'!M1964)</f>
        <v/>
      </c>
      <c r="D1848" s="284" t="str">
        <f>IF('Data invoice'!M1964=0,"",'Data invoice'!N1964)</f>
        <v/>
      </c>
      <c r="E1848" s="284" t="str">
        <f>IF('Data invoice'!N1964=0,"",'Data invoice'!O1964)</f>
        <v/>
      </c>
      <c r="F1848" s="284" t="str">
        <f>IF('Data invoice'!O1964=0,"",'Data invoice'!P1964)</f>
        <v/>
      </c>
      <c r="G1848" s="284" t="str">
        <f>IF('Data invoice'!P1964=0,"",'Data invoice'!Q1964)</f>
        <v/>
      </c>
      <c r="H1848" s="284" t="str">
        <f>IF('Data invoice'!Q1964=0,"",'Data invoice'!R1964)</f>
        <v/>
      </c>
      <c r="I1848" s="320" t="str">
        <f>IF('Data invoice'!R1964=0,"",'Data invoice'!S1964)</f>
        <v/>
      </c>
      <c r="J1848" s="367" t="str">
        <f>IF('Data invoice'!S1964=0,"",'Data invoice'!T1964)</f>
        <v/>
      </c>
      <c r="L1848" s="414"/>
      <c r="M1848" s="275"/>
      <c r="N1848" s="275"/>
      <c r="O1848" s="414"/>
      <c r="P1848" s="414"/>
      <c r="Q1848" s="414"/>
      <c r="R1848" s="414"/>
      <c r="S1848" s="414"/>
      <c r="T1848" s="414"/>
      <c r="U1848" s="414"/>
      <c r="V1848" s="414"/>
      <c r="W1848" s="414"/>
      <c r="X1848" s="414"/>
      <c r="Y1848" s="414"/>
      <c r="Z1848" s="414"/>
      <c r="AA1848" s="414"/>
      <c r="AB1848" s="414"/>
      <c r="AC1848" s="275"/>
      <c r="AD1848" s="275"/>
      <c r="AE1848" s="275"/>
      <c r="AF1848" s="275"/>
      <c r="AG1848" s="275"/>
      <c r="AH1848" s="275"/>
      <c r="AI1848" s="275"/>
      <c r="AJ1848" s="275"/>
      <c r="AK1848" s="275"/>
      <c r="AL1848" s="275"/>
    </row>
    <row r="1849" spans="1:38" s="329" customFormat="1" ht="15" customHeight="1">
      <c r="A1849" s="284" t="str">
        <f>IF('Data invoice'!J1965=0,"",'Data invoice'!K1965)</f>
        <v/>
      </c>
      <c r="B1849" s="284" t="str">
        <f>IF('Data invoice'!K1965=0,"",'Data invoice'!L1965)</f>
        <v/>
      </c>
      <c r="C1849" s="284" t="str">
        <f>IF('Data invoice'!L1965=0,"",'Data invoice'!M1965)</f>
        <v/>
      </c>
      <c r="D1849" s="284" t="str">
        <f>IF('Data invoice'!M1965=0,"",'Data invoice'!N1965)</f>
        <v/>
      </c>
      <c r="E1849" s="284" t="str">
        <f>IF('Data invoice'!N1965=0,"",'Data invoice'!O1965)</f>
        <v/>
      </c>
      <c r="F1849" s="284" t="str">
        <f>IF('Data invoice'!O1965=0,"",'Data invoice'!P1965)</f>
        <v/>
      </c>
      <c r="G1849" s="284" t="str">
        <f>IF('Data invoice'!P1965=0,"",'Data invoice'!Q1965)</f>
        <v/>
      </c>
      <c r="H1849" s="284" t="str">
        <f>IF('Data invoice'!Q1965=0,"",'Data invoice'!R1965)</f>
        <v/>
      </c>
      <c r="I1849" s="320" t="str">
        <f>IF('Data invoice'!R1965=0,"",'Data invoice'!S1965)</f>
        <v/>
      </c>
      <c r="J1849" s="367" t="str">
        <f>IF('Data invoice'!S1965=0,"",'Data invoice'!T1965)</f>
        <v/>
      </c>
      <c r="L1849" s="414"/>
      <c r="M1849" s="275"/>
      <c r="N1849" s="275"/>
      <c r="O1849" s="414"/>
      <c r="P1849" s="414"/>
      <c r="Q1849" s="414"/>
      <c r="R1849" s="414"/>
      <c r="S1849" s="414"/>
      <c r="T1849" s="414"/>
      <c r="U1849" s="414"/>
      <c r="V1849" s="414"/>
      <c r="W1849" s="414"/>
      <c r="X1849" s="414"/>
      <c r="Y1849" s="414"/>
      <c r="Z1849" s="414"/>
      <c r="AA1849" s="414"/>
      <c r="AB1849" s="414"/>
      <c r="AC1849" s="275"/>
      <c r="AD1849" s="275"/>
      <c r="AE1849" s="275"/>
      <c r="AF1849" s="275"/>
      <c r="AG1849" s="275"/>
      <c r="AH1849" s="275"/>
      <c r="AI1849" s="275"/>
      <c r="AJ1849" s="275"/>
      <c r="AK1849" s="275"/>
      <c r="AL1849" s="275"/>
    </row>
    <row r="1850" spans="1:38" s="329" customFormat="1" ht="15" customHeight="1">
      <c r="A1850" s="284" t="str">
        <f>IF('Data invoice'!J1966=0,"",'Data invoice'!K1966)</f>
        <v/>
      </c>
      <c r="B1850" s="284" t="str">
        <f>IF('Data invoice'!K1966=0,"",'Data invoice'!L1966)</f>
        <v/>
      </c>
      <c r="C1850" s="284" t="str">
        <f>IF('Data invoice'!L1966=0,"",'Data invoice'!M1966)</f>
        <v/>
      </c>
      <c r="D1850" s="284" t="str">
        <f>IF('Data invoice'!M1966=0,"",'Data invoice'!N1966)</f>
        <v/>
      </c>
      <c r="E1850" s="284" t="str">
        <f>IF('Data invoice'!N1966=0,"",'Data invoice'!O1966)</f>
        <v/>
      </c>
      <c r="F1850" s="284" t="str">
        <f>IF('Data invoice'!O1966=0,"",'Data invoice'!P1966)</f>
        <v/>
      </c>
      <c r="G1850" s="284" t="str">
        <f>IF('Data invoice'!P1966=0,"",'Data invoice'!Q1966)</f>
        <v/>
      </c>
      <c r="H1850" s="284" t="str">
        <f>IF('Data invoice'!Q1966=0,"",'Data invoice'!R1966)</f>
        <v/>
      </c>
      <c r="I1850" s="320" t="str">
        <f>IF('Data invoice'!R1966=0,"",'Data invoice'!S1966)</f>
        <v/>
      </c>
      <c r="J1850" s="367" t="str">
        <f>IF('Data invoice'!S1966=0,"",'Data invoice'!T1966)</f>
        <v/>
      </c>
      <c r="L1850" s="414"/>
      <c r="M1850" s="275"/>
      <c r="N1850" s="275"/>
      <c r="O1850" s="414"/>
      <c r="P1850" s="414"/>
      <c r="Q1850" s="414"/>
      <c r="R1850" s="414"/>
      <c r="S1850" s="414"/>
      <c r="T1850" s="414"/>
      <c r="U1850" s="414"/>
      <c r="V1850" s="414"/>
      <c r="W1850" s="414"/>
      <c r="X1850" s="414"/>
      <c r="Y1850" s="414"/>
      <c r="Z1850" s="414"/>
      <c r="AA1850" s="414"/>
      <c r="AB1850" s="414"/>
      <c r="AC1850" s="275"/>
      <c r="AD1850" s="275"/>
      <c r="AE1850" s="275"/>
      <c r="AF1850" s="275"/>
      <c r="AG1850" s="275"/>
      <c r="AH1850" s="275"/>
      <c r="AI1850" s="275"/>
      <c r="AJ1850" s="275"/>
      <c r="AK1850" s="275"/>
      <c r="AL1850" s="275"/>
    </row>
    <row r="1851" spans="1:38" s="329" customFormat="1" ht="15" customHeight="1">
      <c r="A1851" s="284" t="str">
        <f>IF('Data invoice'!J1967=0,"",'Data invoice'!K1967)</f>
        <v/>
      </c>
      <c r="B1851" s="284" t="str">
        <f>IF('Data invoice'!K1967=0,"",'Data invoice'!L1967)</f>
        <v/>
      </c>
      <c r="C1851" s="284" t="str">
        <f>IF('Data invoice'!L1967=0,"",'Data invoice'!M1967)</f>
        <v/>
      </c>
      <c r="D1851" s="284" t="str">
        <f>IF('Data invoice'!M1967=0,"",'Data invoice'!N1967)</f>
        <v/>
      </c>
      <c r="E1851" s="284" t="str">
        <f>IF('Data invoice'!N1967=0,"",'Data invoice'!O1967)</f>
        <v/>
      </c>
      <c r="F1851" s="284" t="str">
        <f>IF('Data invoice'!O1967=0,"",'Data invoice'!P1967)</f>
        <v/>
      </c>
      <c r="G1851" s="284" t="str">
        <f>IF('Data invoice'!P1967=0,"",'Data invoice'!Q1967)</f>
        <v/>
      </c>
      <c r="H1851" s="284" t="str">
        <f>IF('Data invoice'!Q1967=0,"",'Data invoice'!R1967)</f>
        <v/>
      </c>
      <c r="I1851" s="320" t="str">
        <f>IF('Data invoice'!R1967=0,"",'Data invoice'!S1967)</f>
        <v/>
      </c>
      <c r="J1851" s="367" t="str">
        <f>IF('Data invoice'!S1967=0,"",'Data invoice'!T1967)</f>
        <v/>
      </c>
      <c r="L1851" s="414"/>
      <c r="M1851" s="275"/>
      <c r="N1851" s="275"/>
      <c r="O1851" s="414"/>
      <c r="P1851" s="414"/>
      <c r="Q1851" s="414"/>
      <c r="R1851" s="414"/>
      <c r="S1851" s="414"/>
      <c r="T1851" s="414"/>
      <c r="U1851" s="414"/>
      <c r="V1851" s="414"/>
      <c r="W1851" s="414"/>
      <c r="X1851" s="414"/>
      <c r="Y1851" s="414"/>
      <c r="Z1851" s="414"/>
      <c r="AA1851" s="414"/>
      <c r="AB1851" s="414"/>
      <c r="AC1851" s="275"/>
      <c r="AD1851" s="275"/>
      <c r="AE1851" s="275"/>
      <c r="AF1851" s="275"/>
      <c r="AG1851" s="275"/>
      <c r="AH1851" s="275"/>
      <c r="AI1851" s="275"/>
      <c r="AJ1851" s="275"/>
      <c r="AK1851" s="275"/>
      <c r="AL1851" s="275"/>
    </row>
    <row r="1852" spans="1:38" s="329" customFormat="1" ht="15" customHeight="1">
      <c r="A1852" s="284" t="str">
        <f>IF('Data invoice'!J1968=0,"",'Data invoice'!K1968)</f>
        <v/>
      </c>
      <c r="B1852" s="284" t="str">
        <f>IF('Data invoice'!K1968=0,"",'Data invoice'!L1968)</f>
        <v/>
      </c>
      <c r="C1852" s="284" t="str">
        <f>IF('Data invoice'!L1968=0,"",'Data invoice'!M1968)</f>
        <v/>
      </c>
      <c r="D1852" s="284" t="str">
        <f>IF('Data invoice'!M1968=0,"",'Data invoice'!N1968)</f>
        <v/>
      </c>
      <c r="E1852" s="284" t="str">
        <f>IF('Data invoice'!N1968=0,"",'Data invoice'!O1968)</f>
        <v/>
      </c>
      <c r="F1852" s="284" t="str">
        <f>IF('Data invoice'!O1968=0,"",'Data invoice'!P1968)</f>
        <v/>
      </c>
      <c r="G1852" s="284" t="str">
        <f>IF('Data invoice'!P1968=0,"",'Data invoice'!Q1968)</f>
        <v/>
      </c>
      <c r="H1852" s="284" t="str">
        <f>IF('Data invoice'!Q1968=0,"",'Data invoice'!R1968)</f>
        <v/>
      </c>
      <c r="I1852" s="320" t="str">
        <f>IF('Data invoice'!R1968=0,"",'Data invoice'!S1968)</f>
        <v/>
      </c>
      <c r="J1852" s="367" t="str">
        <f>IF('Data invoice'!S1968=0,"",'Data invoice'!T1968)</f>
        <v/>
      </c>
      <c r="L1852" s="414"/>
      <c r="M1852" s="275"/>
      <c r="N1852" s="275"/>
      <c r="O1852" s="414"/>
      <c r="P1852" s="414"/>
      <c r="Q1852" s="414"/>
      <c r="R1852" s="414"/>
      <c r="S1852" s="414"/>
      <c r="T1852" s="414"/>
      <c r="U1852" s="414"/>
      <c r="V1852" s="414"/>
      <c r="W1852" s="414"/>
      <c r="X1852" s="414"/>
      <c r="Y1852" s="414"/>
      <c r="Z1852" s="414"/>
      <c r="AA1852" s="414"/>
      <c r="AB1852" s="414"/>
      <c r="AC1852" s="275"/>
      <c r="AD1852" s="275"/>
      <c r="AE1852" s="275"/>
      <c r="AF1852" s="275"/>
      <c r="AG1852" s="275"/>
      <c r="AH1852" s="275"/>
      <c r="AI1852" s="275"/>
      <c r="AJ1852" s="275"/>
      <c r="AK1852" s="275"/>
      <c r="AL1852" s="275"/>
    </row>
    <row r="1853" spans="1:38" s="329" customFormat="1" ht="15" customHeight="1">
      <c r="A1853" s="284" t="str">
        <f>IF('Data invoice'!J1969=0,"",'Data invoice'!K1969)</f>
        <v/>
      </c>
      <c r="B1853" s="284" t="str">
        <f>IF('Data invoice'!K1969=0,"",'Data invoice'!L1969)</f>
        <v/>
      </c>
      <c r="C1853" s="284" t="str">
        <f>IF('Data invoice'!L1969=0,"",'Data invoice'!M1969)</f>
        <v/>
      </c>
      <c r="D1853" s="284" t="str">
        <f>IF('Data invoice'!M1969=0,"",'Data invoice'!N1969)</f>
        <v/>
      </c>
      <c r="E1853" s="284" t="str">
        <f>IF('Data invoice'!N1969=0,"",'Data invoice'!O1969)</f>
        <v/>
      </c>
      <c r="F1853" s="284" t="str">
        <f>IF('Data invoice'!O1969=0,"",'Data invoice'!P1969)</f>
        <v/>
      </c>
      <c r="G1853" s="284" t="str">
        <f>IF('Data invoice'!P1969=0,"",'Data invoice'!Q1969)</f>
        <v/>
      </c>
      <c r="H1853" s="284" t="str">
        <f>IF('Data invoice'!Q1969=0,"",'Data invoice'!R1969)</f>
        <v/>
      </c>
      <c r="I1853" s="320" t="str">
        <f>IF('Data invoice'!R1969=0,"",'Data invoice'!S1969)</f>
        <v/>
      </c>
      <c r="J1853" s="367" t="str">
        <f>IF('Data invoice'!S1969=0,"",'Data invoice'!T1969)</f>
        <v/>
      </c>
      <c r="L1853" s="414"/>
      <c r="M1853" s="275"/>
      <c r="N1853" s="275"/>
      <c r="O1853" s="414"/>
      <c r="P1853" s="414"/>
      <c r="Q1853" s="414"/>
      <c r="R1853" s="414"/>
      <c r="S1853" s="414"/>
      <c r="T1853" s="414"/>
      <c r="U1853" s="414"/>
      <c r="V1853" s="414"/>
      <c r="W1853" s="414"/>
      <c r="X1853" s="414"/>
      <c r="Y1853" s="414"/>
      <c r="Z1853" s="414"/>
      <c r="AA1853" s="414"/>
      <c r="AB1853" s="414"/>
      <c r="AC1853" s="275"/>
      <c r="AD1853" s="275"/>
      <c r="AE1853" s="275"/>
      <c r="AF1853" s="275"/>
      <c r="AG1853" s="275"/>
      <c r="AH1853" s="275"/>
      <c r="AI1853" s="275"/>
      <c r="AJ1853" s="275"/>
      <c r="AK1853" s="275"/>
      <c r="AL1853" s="275"/>
    </row>
    <row r="1854" spans="1:38" s="329" customFormat="1" ht="15" customHeight="1">
      <c r="A1854" s="284" t="str">
        <f>IF('Data invoice'!J1970=0,"",'Data invoice'!K1970)</f>
        <v/>
      </c>
      <c r="B1854" s="284" t="str">
        <f>IF('Data invoice'!K1970=0,"",'Data invoice'!L1970)</f>
        <v/>
      </c>
      <c r="C1854" s="284" t="str">
        <f>IF('Data invoice'!L1970=0,"",'Data invoice'!M1970)</f>
        <v/>
      </c>
      <c r="D1854" s="284" t="str">
        <f>IF('Data invoice'!M1970=0,"",'Data invoice'!N1970)</f>
        <v/>
      </c>
      <c r="E1854" s="284" t="str">
        <f>IF('Data invoice'!N1970=0,"",'Data invoice'!O1970)</f>
        <v/>
      </c>
      <c r="F1854" s="284" t="str">
        <f>IF('Data invoice'!O1970=0,"",'Data invoice'!P1970)</f>
        <v/>
      </c>
      <c r="G1854" s="284" t="str">
        <f>IF('Data invoice'!P1970=0,"",'Data invoice'!Q1970)</f>
        <v/>
      </c>
      <c r="H1854" s="284" t="str">
        <f>IF('Data invoice'!Q1970=0,"",'Data invoice'!R1970)</f>
        <v/>
      </c>
      <c r="I1854" s="320" t="str">
        <f>IF('Data invoice'!R1970=0,"",'Data invoice'!S1970)</f>
        <v/>
      </c>
      <c r="J1854" s="367" t="str">
        <f>IF('Data invoice'!S1970=0,"",'Data invoice'!T1970)</f>
        <v/>
      </c>
      <c r="L1854" s="414"/>
      <c r="M1854" s="275"/>
      <c r="N1854" s="275"/>
      <c r="O1854" s="414"/>
      <c r="P1854" s="414"/>
      <c r="Q1854" s="414"/>
      <c r="R1854" s="414"/>
      <c r="S1854" s="414"/>
      <c r="T1854" s="414"/>
      <c r="U1854" s="414"/>
      <c r="V1854" s="414"/>
      <c r="W1854" s="414"/>
      <c r="X1854" s="414"/>
      <c r="Y1854" s="414"/>
      <c r="Z1854" s="414"/>
      <c r="AA1854" s="414"/>
      <c r="AB1854" s="414"/>
      <c r="AC1854" s="275"/>
      <c r="AD1854" s="275"/>
      <c r="AE1854" s="275"/>
      <c r="AF1854" s="275"/>
      <c r="AG1854" s="275"/>
      <c r="AH1854" s="275"/>
      <c r="AI1854" s="275"/>
      <c r="AJ1854" s="275"/>
      <c r="AK1854" s="275"/>
      <c r="AL1854" s="275"/>
    </row>
    <row r="1855" spans="1:38" s="329" customFormat="1" ht="15" customHeight="1">
      <c r="A1855" s="284" t="str">
        <f>IF('Data invoice'!J1971=0,"",'Data invoice'!K1971)</f>
        <v/>
      </c>
      <c r="B1855" s="284" t="str">
        <f>IF('Data invoice'!K1971=0,"",'Data invoice'!L1971)</f>
        <v/>
      </c>
      <c r="C1855" s="284" t="str">
        <f>IF('Data invoice'!L1971=0,"",'Data invoice'!M1971)</f>
        <v/>
      </c>
      <c r="D1855" s="284" t="str">
        <f>IF('Data invoice'!M1971=0,"",'Data invoice'!N1971)</f>
        <v/>
      </c>
      <c r="E1855" s="284" t="str">
        <f>IF('Data invoice'!N1971=0,"",'Data invoice'!O1971)</f>
        <v/>
      </c>
      <c r="F1855" s="284" t="str">
        <f>IF('Data invoice'!O1971=0,"",'Data invoice'!P1971)</f>
        <v/>
      </c>
      <c r="G1855" s="284" t="str">
        <f>IF('Data invoice'!P1971=0,"",'Data invoice'!Q1971)</f>
        <v/>
      </c>
      <c r="H1855" s="284" t="str">
        <f>IF('Data invoice'!Q1971=0,"",'Data invoice'!R1971)</f>
        <v/>
      </c>
      <c r="I1855" s="320" t="str">
        <f>IF('Data invoice'!R1971=0,"",'Data invoice'!S1971)</f>
        <v/>
      </c>
      <c r="J1855" s="367" t="str">
        <f>IF('Data invoice'!S1971=0,"",'Data invoice'!T1971)</f>
        <v/>
      </c>
      <c r="L1855" s="414"/>
      <c r="M1855" s="275"/>
      <c r="N1855" s="275"/>
      <c r="O1855" s="414"/>
      <c r="P1855" s="414"/>
      <c r="Q1855" s="414"/>
      <c r="R1855" s="414"/>
      <c r="S1855" s="414"/>
      <c r="T1855" s="414"/>
      <c r="U1855" s="414"/>
      <c r="V1855" s="414"/>
      <c r="W1855" s="414"/>
      <c r="X1855" s="414"/>
      <c r="Y1855" s="414"/>
      <c r="Z1855" s="414"/>
      <c r="AA1855" s="414"/>
      <c r="AB1855" s="414"/>
      <c r="AC1855" s="275"/>
      <c r="AD1855" s="275"/>
      <c r="AE1855" s="275"/>
      <c r="AF1855" s="275"/>
      <c r="AG1855" s="275"/>
      <c r="AH1855" s="275"/>
      <c r="AI1855" s="275"/>
      <c r="AJ1855" s="275"/>
      <c r="AK1855" s="275"/>
      <c r="AL1855" s="275"/>
    </row>
    <row r="1856" spans="1:38" s="329" customFormat="1" ht="15" customHeight="1">
      <c r="A1856" s="284" t="str">
        <f>IF('Data invoice'!J1972=0,"",'Data invoice'!K1972)</f>
        <v/>
      </c>
      <c r="B1856" s="284" t="str">
        <f>IF('Data invoice'!K1972=0,"",'Data invoice'!L1972)</f>
        <v/>
      </c>
      <c r="C1856" s="284" t="str">
        <f>IF('Data invoice'!L1972=0,"",'Data invoice'!M1972)</f>
        <v/>
      </c>
      <c r="D1856" s="284" t="str">
        <f>IF('Data invoice'!M1972=0,"",'Data invoice'!N1972)</f>
        <v/>
      </c>
      <c r="E1856" s="284" t="str">
        <f>IF('Data invoice'!N1972=0,"",'Data invoice'!O1972)</f>
        <v/>
      </c>
      <c r="F1856" s="284" t="str">
        <f>IF('Data invoice'!O1972=0,"",'Data invoice'!P1972)</f>
        <v/>
      </c>
      <c r="G1856" s="284" t="str">
        <f>IF('Data invoice'!P1972=0,"",'Data invoice'!Q1972)</f>
        <v/>
      </c>
      <c r="H1856" s="284" t="str">
        <f>IF('Data invoice'!Q1972=0,"",'Data invoice'!R1972)</f>
        <v/>
      </c>
      <c r="I1856" s="320" t="str">
        <f>IF('Data invoice'!R1972=0,"",'Data invoice'!S1972)</f>
        <v/>
      </c>
      <c r="J1856" s="367" t="str">
        <f>IF('Data invoice'!S1972=0,"",'Data invoice'!T1972)</f>
        <v/>
      </c>
      <c r="L1856" s="414"/>
      <c r="M1856" s="275"/>
      <c r="N1856" s="275"/>
      <c r="O1856" s="414"/>
      <c r="P1856" s="414"/>
      <c r="Q1856" s="414"/>
      <c r="R1856" s="414"/>
      <c r="S1856" s="414"/>
      <c r="T1856" s="414"/>
      <c r="U1856" s="414"/>
      <c r="V1856" s="414"/>
      <c r="W1856" s="414"/>
      <c r="X1856" s="414"/>
      <c r="Y1856" s="414"/>
      <c r="Z1856" s="414"/>
      <c r="AA1856" s="414"/>
      <c r="AB1856" s="414"/>
      <c r="AC1856" s="275"/>
      <c r="AD1856" s="275"/>
      <c r="AE1856" s="275"/>
      <c r="AF1856" s="275"/>
      <c r="AG1856" s="275"/>
      <c r="AH1856" s="275"/>
      <c r="AI1856" s="275"/>
      <c r="AJ1856" s="275"/>
      <c r="AK1856" s="275"/>
      <c r="AL1856" s="275"/>
    </row>
    <row r="1857" spans="1:38" s="329" customFormat="1" ht="15" customHeight="1">
      <c r="A1857" s="284" t="str">
        <f>IF('Data invoice'!J1973=0,"",'Data invoice'!K1973)</f>
        <v/>
      </c>
      <c r="B1857" s="284" t="str">
        <f>IF('Data invoice'!K1973=0,"",'Data invoice'!L1973)</f>
        <v/>
      </c>
      <c r="C1857" s="284" t="str">
        <f>IF('Data invoice'!L1973=0,"",'Data invoice'!M1973)</f>
        <v/>
      </c>
      <c r="D1857" s="284" t="str">
        <f>IF('Data invoice'!M1973=0,"",'Data invoice'!N1973)</f>
        <v/>
      </c>
      <c r="E1857" s="284" t="str">
        <f>IF('Data invoice'!N1973=0,"",'Data invoice'!O1973)</f>
        <v/>
      </c>
      <c r="F1857" s="284" t="str">
        <f>IF('Data invoice'!O1973=0,"",'Data invoice'!P1973)</f>
        <v/>
      </c>
      <c r="G1857" s="284" t="str">
        <f>IF('Data invoice'!P1973=0,"",'Data invoice'!Q1973)</f>
        <v/>
      </c>
      <c r="H1857" s="284" t="str">
        <f>IF('Data invoice'!Q1973=0,"",'Data invoice'!R1973)</f>
        <v/>
      </c>
      <c r="I1857" s="320" t="str">
        <f>IF('Data invoice'!R1973=0,"",'Data invoice'!S1973)</f>
        <v/>
      </c>
      <c r="J1857" s="367" t="str">
        <f>IF('Data invoice'!S1973=0,"",'Data invoice'!T1973)</f>
        <v/>
      </c>
      <c r="L1857" s="414"/>
      <c r="M1857" s="275"/>
      <c r="N1857" s="275"/>
      <c r="O1857" s="414"/>
      <c r="P1857" s="414"/>
      <c r="Q1857" s="414"/>
      <c r="R1857" s="414"/>
      <c r="S1857" s="414"/>
      <c r="T1857" s="414"/>
      <c r="U1857" s="414"/>
      <c r="V1857" s="414"/>
      <c r="W1857" s="414"/>
      <c r="X1857" s="414"/>
      <c r="Y1857" s="414"/>
      <c r="Z1857" s="414"/>
      <c r="AA1857" s="414"/>
      <c r="AB1857" s="414"/>
      <c r="AC1857" s="275"/>
      <c r="AD1857" s="275"/>
      <c r="AE1857" s="275"/>
      <c r="AF1857" s="275"/>
      <c r="AG1857" s="275"/>
      <c r="AH1857" s="275"/>
      <c r="AI1857" s="275"/>
      <c r="AJ1857" s="275"/>
      <c r="AK1857" s="275"/>
      <c r="AL1857" s="275"/>
    </row>
    <row r="1858" spans="1:38" s="329" customFormat="1" ht="15" customHeight="1">
      <c r="A1858" s="284" t="str">
        <f>IF('Data invoice'!J1974=0,"",'Data invoice'!K1974)</f>
        <v/>
      </c>
      <c r="B1858" s="284" t="str">
        <f>IF('Data invoice'!K1974=0,"",'Data invoice'!L1974)</f>
        <v/>
      </c>
      <c r="C1858" s="284" t="str">
        <f>IF('Data invoice'!L1974=0,"",'Data invoice'!M1974)</f>
        <v/>
      </c>
      <c r="D1858" s="284" t="str">
        <f>IF('Data invoice'!M1974=0,"",'Data invoice'!N1974)</f>
        <v/>
      </c>
      <c r="E1858" s="284" t="str">
        <f>IF('Data invoice'!N1974=0,"",'Data invoice'!O1974)</f>
        <v/>
      </c>
      <c r="F1858" s="284" t="str">
        <f>IF('Data invoice'!O1974=0,"",'Data invoice'!P1974)</f>
        <v/>
      </c>
      <c r="G1858" s="284" t="str">
        <f>IF('Data invoice'!P1974=0,"",'Data invoice'!Q1974)</f>
        <v/>
      </c>
      <c r="H1858" s="284" t="str">
        <f>IF('Data invoice'!Q1974=0,"",'Data invoice'!R1974)</f>
        <v/>
      </c>
      <c r="I1858" s="320" t="str">
        <f>IF('Data invoice'!R1974=0,"",'Data invoice'!S1974)</f>
        <v/>
      </c>
      <c r="J1858" s="367" t="str">
        <f>IF('Data invoice'!S1974=0,"",'Data invoice'!T1974)</f>
        <v/>
      </c>
      <c r="L1858" s="414"/>
      <c r="M1858" s="275"/>
      <c r="N1858" s="275"/>
      <c r="O1858" s="414"/>
      <c r="P1858" s="414"/>
      <c r="Q1858" s="414"/>
      <c r="R1858" s="414"/>
      <c r="S1858" s="414"/>
      <c r="T1858" s="414"/>
      <c r="U1858" s="414"/>
      <c r="V1858" s="414"/>
      <c r="W1858" s="414"/>
      <c r="X1858" s="414"/>
      <c r="Y1858" s="414"/>
      <c r="Z1858" s="414"/>
      <c r="AA1858" s="414"/>
      <c r="AB1858" s="414"/>
      <c r="AC1858" s="275"/>
      <c r="AD1858" s="275"/>
      <c r="AE1858" s="275"/>
      <c r="AF1858" s="275"/>
      <c r="AG1858" s="275"/>
      <c r="AH1858" s="275"/>
      <c r="AI1858" s="275"/>
      <c r="AJ1858" s="275"/>
      <c r="AK1858" s="275"/>
      <c r="AL1858" s="275"/>
    </row>
    <row r="1859" spans="1:38" s="329" customFormat="1" ht="15" customHeight="1">
      <c r="A1859" s="284" t="str">
        <f>IF('Data invoice'!J1975=0,"",'Data invoice'!K1975)</f>
        <v/>
      </c>
      <c r="B1859" s="284" t="str">
        <f>IF('Data invoice'!K1975=0,"",'Data invoice'!L1975)</f>
        <v/>
      </c>
      <c r="C1859" s="284" t="str">
        <f>IF('Data invoice'!L1975=0,"",'Data invoice'!M1975)</f>
        <v/>
      </c>
      <c r="D1859" s="284" t="str">
        <f>IF('Data invoice'!M1975=0,"",'Data invoice'!N1975)</f>
        <v/>
      </c>
      <c r="E1859" s="284" t="str">
        <f>IF('Data invoice'!N1975=0,"",'Data invoice'!O1975)</f>
        <v/>
      </c>
      <c r="F1859" s="284" t="str">
        <f>IF('Data invoice'!O1975=0,"",'Data invoice'!P1975)</f>
        <v/>
      </c>
      <c r="G1859" s="284" t="str">
        <f>IF('Data invoice'!P1975=0,"",'Data invoice'!Q1975)</f>
        <v/>
      </c>
      <c r="H1859" s="284" t="str">
        <f>IF('Data invoice'!Q1975=0,"",'Data invoice'!R1975)</f>
        <v/>
      </c>
      <c r="I1859" s="320" t="str">
        <f>IF('Data invoice'!R1975=0,"",'Data invoice'!S1975)</f>
        <v/>
      </c>
      <c r="J1859" s="367" t="str">
        <f>IF('Data invoice'!S1975=0,"",'Data invoice'!T1975)</f>
        <v/>
      </c>
      <c r="L1859" s="414"/>
      <c r="M1859" s="275"/>
      <c r="N1859" s="275"/>
      <c r="O1859" s="414"/>
      <c r="P1859" s="414"/>
      <c r="Q1859" s="414"/>
      <c r="R1859" s="414"/>
      <c r="S1859" s="414"/>
      <c r="T1859" s="414"/>
      <c r="U1859" s="414"/>
      <c r="V1859" s="414"/>
      <c r="W1859" s="414"/>
      <c r="X1859" s="414"/>
      <c r="Y1859" s="414"/>
      <c r="Z1859" s="414"/>
      <c r="AA1859" s="414"/>
      <c r="AB1859" s="414"/>
      <c r="AC1859" s="275"/>
      <c r="AD1859" s="275"/>
      <c r="AE1859" s="275"/>
      <c r="AF1859" s="275"/>
      <c r="AG1859" s="275"/>
      <c r="AH1859" s="275"/>
      <c r="AI1859" s="275"/>
      <c r="AJ1859" s="275"/>
      <c r="AK1859" s="275"/>
      <c r="AL1859" s="275"/>
    </row>
    <row r="1860" spans="1:38" s="329" customFormat="1" ht="15" customHeight="1">
      <c r="A1860" s="284" t="str">
        <f>IF('Data invoice'!J1976=0,"",'Data invoice'!K1976)</f>
        <v/>
      </c>
      <c r="B1860" s="284" t="str">
        <f>IF('Data invoice'!K1976=0,"",'Data invoice'!L1976)</f>
        <v/>
      </c>
      <c r="C1860" s="284" t="str">
        <f>IF('Data invoice'!L1976=0,"",'Data invoice'!M1976)</f>
        <v/>
      </c>
      <c r="D1860" s="284" t="str">
        <f>IF('Data invoice'!M1976=0,"",'Data invoice'!N1976)</f>
        <v/>
      </c>
      <c r="E1860" s="284" t="str">
        <f>IF('Data invoice'!N1976=0,"",'Data invoice'!O1976)</f>
        <v/>
      </c>
      <c r="F1860" s="284" t="str">
        <f>IF('Data invoice'!O1976=0,"",'Data invoice'!P1976)</f>
        <v/>
      </c>
      <c r="G1860" s="284" t="str">
        <f>IF('Data invoice'!P1976=0,"",'Data invoice'!Q1976)</f>
        <v/>
      </c>
      <c r="H1860" s="284" t="str">
        <f>IF('Data invoice'!Q1976=0,"",'Data invoice'!R1976)</f>
        <v/>
      </c>
      <c r="I1860" s="320" t="str">
        <f>IF('Data invoice'!R1976=0,"",'Data invoice'!S1976)</f>
        <v/>
      </c>
      <c r="J1860" s="367" t="str">
        <f>IF('Data invoice'!S1976=0,"",'Data invoice'!T1976)</f>
        <v/>
      </c>
      <c r="L1860" s="414"/>
      <c r="M1860" s="275"/>
      <c r="N1860" s="275"/>
      <c r="O1860" s="414"/>
      <c r="P1860" s="414"/>
      <c r="Q1860" s="414"/>
      <c r="R1860" s="414"/>
      <c r="S1860" s="414"/>
      <c r="T1860" s="414"/>
      <c r="U1860" s="414"/>
      <c r="V1860" s="414"/>
      <c r="W1860" s="414"/>
      <c r="X1860" s="414"/>
      <c r="Y1860" s="414"/>
      <c r="Z1860" s="414"/>
      <c r="AA1860" s="414"/>
      <c r="AB1860" s="414"/>
      <c r="AC1860" s="275"/>
      <c r="AD1860" s="275"/>
      <c r="AE1860" s="275"/>
      <c r="AF1860" s="275"/>
      <c r="AG1860" s="275"/>
      <c r="AH1860" s="275"/>
      <c r="AI1860" s="275"/>
      <c r="AJ1860" s="275"/>
      <c r="AK1860" s="275"/>
      <c r="AL1860" s="275"/>
    </row>
    <row r="1861" spans="1:38" s="329" customFormat="1" ht="15" customHeight="1">
      <c r="A1861" s="284" t="str">
        <f>IF('Data invoice'!J1977=0,"",'Data invoice'!K1977)</f>
        <v/>
      </c>
      <c r="B1861" s="284" t="str">
        <f>IF('Data invoice'!K1977=0,"",'Data invoice'!L1977)</f>
        <v/>
      </c>
      <c r="C1861" s="284" t="str">
        <f>IF('Data invoice'!L1977=0,"",'Data invoice'!M1977)</f>
        <v/>
      </c>
      <c r="D1861" s="284" t="str">
        <f>IF('Data invoice'!M1977=0,"",'Data invoice'!N1977)</f>
        <v/>
      </c>
      <c r="E1861" s="284" t="str">
        <f>IF('Data invoice'!N1977=0,"",'Data invoice'!O1977)</f>
        <v/>
      </c>
      <c r="F1861" s="284" t="str">
        <f>IF('Data invoice'!O1977=0,"",'Data invoice'!P1977)</f>
        <v/>
      </c>
      <c r="G1861" s="284" t="str">
        <f>IF('Data invoice'!P1977=0,"",'Data invoice'!Q1977)</f>
        <v/>
      </c>
      <c r="H1861" s="284" t="str">
        <f>IF('Data invoice'!Q1977=0,"",'Data invoice'!R1977)</f>
        <v/>
      </c>
      <c r="I1861" s="320" t="str">
        <f>IF('Data invoice'!R1977=0,"",'Data invoice'!S1977)</f>
        <v/>
      </c>
      <c r="J1861" s="367" t="str">
        <f>IF('Data invoice'!S1977=0,"",'Data invoice'!T1977)</f>
        <v/>
      </c>
      <c r="L1861" s="414"/>
      <c r="M1861" s="275"/>
      <c r="N1861" s="275"/>
      <c r="O1861" s="414"/>
      <c r="P1861" s="414"/>
      <c r="Q1861" s="414"/>
      <c r="R1861" s="414"/>
      <c r="S1861" s="414"/>
      <c r="T1861" s="414"/>
      <c r="U1861" s="414"/>
      <c r="V1861" s="414"/>
      <c r="W1861" s="414"/>
      <c r="X1861" s="414"/>
      <c r="Y1861" s="414"/>
      <c r="Z1861" s="414"/>
      <c r="AA1861" s="414"/>
      <c r="AB1861" s="414"/>
      <c r="AC1861" s="275"/>
      <c r="AD1861" s="275"/>
      <c r="AE1861" s="275"/>
      <c r="AF1861" s="275"/>
      <c r="AG1861" s="275"/>
      <c r="AH1861" s="275"/>
      <c r="AI1861" s="275"/>
      <c r="AJ1861" s="275"/>
      <c r="AK1861" s="275"/>
      <c r="AL1861" s="275"/>
    </row>
    <row r="1862" spans="1:38" s="329" customFormat="1" ht="15" customHeight="1">
      <c r="A1862" s="284" t="str">
        <f>IF('Data invoice'!J1978=0,"",'Data invoice'!K1978)</f>
        <v/>
      </c>
      <c r="B1862" s="284" t="str">
        <f>IF('Data invoice'!K1978=0,"",'Data invoice'!L1978)</f>
        <v/>
      </c>
      <c r="C1862" s="284" t="str">
        <f>IF('Data invoice'!L1978=0,"",'Data invoice'!M1978)</f>
        <v/>
      </c>
      <c r="D1862" s="284" t="str">
        <f>IF('Data invoice'!M1978=0,"",'Data invoice'!N1978)</f>
        <v/>
      </c>
      <c r="E1862" s="284" t="str">
        <f>IF('Data invoice'!N1978=0,"",'Data invoice'!O1978)</f>
        <v/>
      </c>
      <c r="F1862" s="284" t="str">
        <f>IF('Data invoice'!O1978=0,"",'Data invoice'!P1978)</f>
        <v/>
      </c>
      <c r="G1862" s="284" t="str">
        <f>IF('Data invoice'!P1978=0,"",'Data invoice'!Q1978)</f>
        <v/>
      </c>
      <c r="H1862" s="284" t="str">
        <f>IF('Data invoice'!Q1978=0,"",'Data invoice'!R1978)</f>
        <v/>
      </c>
      <c r="I1862" s="320" t="str">
        <f>IF('Data invoice'!R1978=0,"",'Data invoice'!S1978)</f>
        <v/>
      </c>
      <c r="J1862" s="367" t="str">
        <f>IF('Data invoice'!S1978=0,"",'Data invoice'!T1978)</f>
        <v/>
      </c>
      <c r="L1862" s="414"/>
      <c r="M1862" s="275"/>
      <c r="N1862" s="275"/>
      <c r="O1862" s="414"/>
      <c r="P1862" s="414"/>
      <c r="Q1862" s="414"/>
      <c r="R1862" s="414"/>
      <c r="S1862" s="414"/>
      <c r="T1862" s="414"/>
      <c r="U1862" s="414"/>
      <c r="V1862" s="414"/>
      <c r="W1862" s="414"/>
      <c r="X1862" s="414"/>
      <c r="Y1862" s="414"/>
      <c r="Z1862" s="414"/>
      <c r="AA1862" s="414"/>
      <c r="AB1862" s="414"/>
      <c r="AC1862" s="275"/>
      <c r="AD1862" s="275"/>
      <c r="AE1862" s="275"/>
      <c r="AF1862" s="275"/>
      <c r="AG1862" s="275"/>
      <c r="AH1862" s="275"/>
      <c r="AI1862" s="275"/>
      <c r="AJ1862" s="275"/>
      <c r="AK1862" s="275"/>
      <c r="AL1862" s="275"/>
    </row>
    <row r="1863" spans="1:38" s="329" customFormat="1" ht="15" customHeight="1">
      <c r="A1863" s="284" t="str">
        <f>IF('Data invoice'!J1979=0,"",'Data invoice'!K1979)</f>
        <v/>
      </c>
      <c r="B1863" s="284" t="str">
        <f>IF('Data invoice'!K1979=0,"",'Data invoice'!L1979)</f>
        <v/>
      </c>
      <c r="C1863" s="284" t="str">
        <f>IF('Data invoice'!L1979=0,"",'Data invoice'!M1979)</f>
        <v/>
      </c>
      <c r="D1863" s="284" t="str">
        <f>IF('Data invoice'!M1979=0,"",'Data invoice'!N1979)</f>
        <v/>
      </c>
      <c r="E1863" s="284" t="str">
        <f>IF('Data invoice'!N1979=0,"",'Data invoice'!O1979)</f>
        <v/>
      </c>
      <c r="F1863" s="284" t="str">
        <f>IF('Data invoice'!O1979=0,"",'Data invoice'!P1979)</f>
        <v/>
      </c>
      <c r="G1863" s="284" t="str">
        <f>IF('Data invoice'!P1979=0,"",'Data invoice'!Q1979)</f>
        <v/>
      </c>
      <c r="H1863" s="284" t="str">
        <f>IF('Data invoice'!Q1979=0,"",'Data invoice'!R1979)</f>
        <v/>
      </c>
      <c r="I1863" s="320" t="str">
        <f>IF('Data invoice'!R1979=0,"",'Data invoice'!S1979)</f>
        <v/>
      </c>
      <c r="J1863" s="367" t="str">
        <f>IF('Data invoice'!S1979=0,"",'Data invoice'!T1979)</f>
        <v/>
      </c>
      <c r="L1863" s="414"/>
      <c r="M1863" s="275"/>
      <c r="N1863" s="275"/>
      <c r="O1863" s="414"/>
      <c r="P1863" s="414"/>
      <c r="Q1863" s="414"/>
      <c r="R1863" s="414"/>
      <c r="S1863" s="414"/>
      <c r="T1863" s="414"/>
      <c r="U1863" s="414"/>
      <c r="V1863" s="414"/>
      <c r="W1863" s="414"/>
      <c r="X1863" s="414"/>
      <c r="Y1863" s="414"/>
      <c r="Z1863" s="414"/>
      <c r="AA1863" s="414"/>
      <c r="AB1863" s="414"/>
      <c r="AC1863" s="275"/>
      <c r="AD1863" s="275"/>
      <c r="AE1863" s="275"/>
      <c r="AF1863" s="275"/>
      <c r="AG1863" s="275"/>
      <c r="AH1863" s="275"/>
      <c r="AI1863" s="275"/>
      <c r="AJ1863" s="275"/>
      <c r="AK1863" s="275"/>
      <c r="AL1863" s="275"/>
    </row>
    <row r="1864" spans="1:38" s="329" customFormat="1" ht="15" customHeight="1">
      <c r="A1864" s="284" t="str">
        <f>IF('Data invoice'!J1980=0,"",'Data invoice'!K1980)</f>
        <v/>
      </c>
      <c r="B1864" s="284" t="str">
        <f>IF('Data invoice'!K1980=0,"",'Data invoice'!L1980)</f>
        <v/>
      </c>
      <c r="C1864" s="284" t="str">
        <f>IF('Data invoice'!L1980=0,"",'Data invoice'!M1980)</f>
        <v/>
      </c>
      <c r="D1864" s="284" t="str">
        <f>IF('Data invoice'!M1980=0,"",'Data invoice'!N1980)</f>
        <v/>
      </c>
      <c r="E1864" s="284" t="str">
        <f>IF('Data invoice'!N1980=0,"",'Data invoice'!O1980)</f>
        <v/>
      </c>
      <c r="F1864" s="284" t="str">
        <f>IF('Data invoice'!O1980=0,"",'Data invoice'!P1980)</f>
        <v/>
      </c>
      <c r="G1864" s="284" t="str">
        <f>IF('Data invoice'!P1980=0,"",'Data invoice'!Q1980)</f>
        <v/>
      </c>
      <c r="H1864" s="284" t="str">
        <f>IF('Data invoice'!Q1980=0,"",'Data invoice'!R1980)</f>
        <v/>
      </c>
      <c r="I1864" s="320" t="str">
        <f>IF('Data invoice'!R1980=0,"",'Data invoice'!S1980)</f>
        <v/>
      </c>
      <c r="J1864" s="367" t="str">
        <f>IF('Data invoice'!S1980=0,"",'Data invoice'!T1980)</f>
        <v/>
      </c>
      <c r="L1864" s="414"/>
      <c r="M1864" s="275"/>
      <c r="N1864" s="275"/>
      <c r="O1864" s="414"/>
      <c r="P1864" s="414"/>
      <c r="Q1864" s="414"/>
      <c r="R1864" s="414"/>
      <c r="S1864" s="414"/>
      <c r="T1864" s="414"/>
      <c r="U1864" s="414"/>
      <c r="V1864" s="414"/>
      <c r="W1864" s="414"/>
      <c r="X1864" s="414"/>
      <c r="Y1864" s="414"/>
      <c r="Z1864" s="414"/>
      <c r="AA1864" s="414"/>
      <c r="AB1864" s="414"/>
      <c r="AC1864" s="275"/>
      <c r="AD1864" s="275"/>
      <c r="AE1864" s="275"/>
      <c r="AF1864" s="275"/>
      <c r="AG1864" s="275"/>
      <c r="AH1864" s="275"/>
      <c r="AI1864" s="275"/>
      <c r="AJ1864" s="275"/>
      <c r="AK1864" s="275"/>
      <c r="AL1864" s="275"/>
    </row>
    <row r="1865" spans="1:38" s="329" customFormat="1" ht="15" customHeight="1">
      <c r="A1865" s="284" t="str">
        <f>IF('Data invoice'!J1981=0,"",'Data invoice'!K1981)</f>
        <v/>
      </c>
      <c r="B1865" s="284" t="str">
        <f>IF('Data invoice'!K1981=0,"",'Data invoice'!L1981)</f>
        <v/>
      </c>
      <c r="C1865" s="284" t="str">
        <f>IF('Data invoice'!L1981=0,"",'Data invoice'!M1981)</f>
        <v/>
      </c>
      <c r="D1865" s="284" t="str">
        <f>IF('Data invoice'!M1981=0,"",'Data invoice'!N1981)</f>
        <v/>
      </c>
      <c r="E1865" s="284" t="str">
        <f>IF('Data invoice'!N1981=0,"",'Data invoice'!O1981)</f>
        <v/>
      </c>
      <c r="F1865" s="284" t="str">
        <f>IF('Data invoice'!O1981=0,"",'Data invoice'!P1981)</f>
        <v/>
      </c>
      <c r="G1865" s="284" t="str">
        <f>IF('Data invoice'!P1981=0,"",'Data invoice'!Q1981)</f>
        <v/>
      </c>
      <c r="H1865" s="284" t="str">
        <f>IF('Data invoice'!Q1981=0,"",'Data invoice'!R1981)</f>
        <v/>
      </c>
      <c r="I1865" s="320" t="str">
        <f>IF('Data invoice'!R1981=0,"",'Data invoice'!S1981)</f>
        <v/>
      </c>
      <c r="J1865" s="367" t="str">
        <f>IF('Data invoice'!S1981=0,"",'Data invoice'!T1981)</f>
        <v/>
      </c>
      <c r="L1865" s="414"/>
      <c r="M1865" s="275"/>
      <c r="N1865" s="275"/>
      <c r="O1865" s="414"/>
      <c r="P1865" s="414"/>
      <c r="Q1865" s="414"/>
      <c r="R1865" s="414"/>
      <c r="S1865" s="414"/>
      <c r="T1865" s="414"/>
      <c r="U1865" s="414"/>
      <c r="V1865" s="414"/>
      <c r="W1865" s="414"/>
      <c r="X1865" s="414"/>
      <c r="Y1865" s="414"/>
      <c r="Z1865" s="414"/>
      <c r="AA1865" s="414"/>
      <c r="AB1865" s="414"/>
      <c r="AC1865" s="275"/>
      <c r="AD1865" s="275"/>
      <c r="AE1865" s="275"/>
      <c r="AF1865" s="275"/>
      <c r="AG1865" s="275"/>
      <c r="AH1865" s="275"/>
      <c r="AI1865" s="275"/>
      <c r="AJ1865" s="275"/>
      <c r="AK1865" s="275"/>
      <c r="AL1865" s="275"/>
    </row>
    <row r="1866" spans="1:38" s="329" customFormat="1" ht="15" customHeight="1">
      <c r="A1866" s="284" t="str">
        <f>IF('Data invoice'!J1982=0,"",'Data invoice'!K1982)</f>
        <v/>
      </c>
      <c r="B1866" s="284" t="str">
        <f>IF('Data invoice'!K1982=0,"",'Data invoice'!L1982)</f>
        <v/>
      </c>
      <c r="C1866" s="284" t="str">
        <f>IF('Data invoice'!L1982=0,"",'Data invoice'!M1982)</f>
        <v/>
      </c>
      <c r="D1866" s="284" t="str">
        <f>IF('Data invoice'!M1982=0,"",'Data invoice'!N1982)</f>
        <v/>
      </c>
      <c r="E1866" s="284" t="str">
        <f>IF('Data invoice'!N1982=0,"",'Data invoice'!O1982)</f>
        <v/>
      </c>
      <c r="F1866" s="284" t="str">
        <f>IF('Data invoice'!O1982=0,"",'Data invoice'!P1982)</f>
        <v/>
      </c>
      <c r="G1866" s="284" t="str">
        <f>IF('Data invoice'!P1982=0,"",'Data invoice'!Q1982)</f>
        <v/>
      </c>
      <c r="H1866" s="284" t="str">
        <f>IF('Data invoice'!Q1982=0,"",'Data invoice'!R1982)</f>
        <v/>
      </c>
      <c r="I1866" s="320" t="str">
        <f>IF('Data invoice'!R1982=0,"",'Data invoice'!S1982)</f>
        <v/>
      </c>
      <c r="J1866" s="367" t="str">
        <f>IF('Data invoice'!S1982=0,"",'Data invoice'!T1982)</f>
        <v/>
      </c>
      <c r="L1866" s="414"/>
      <c r="M1866" s="275"/>
      <c r="N1866" s="275"/>
      <c r="O1866" s="414"/>
      <c r="P1866" s="414"/>
      <c r="Q1866" s="414"/>
      <c r="R1866" s="414"/>
      <c r="S1866" s="414"/>
      <c r="T1866" s="414"/>
      <c r="U1866" s="414"/>
      <c r="V1866" s="414"/>
      <c r="W1866" s="414"/>
      <c r="X1866" s="414"/>
      <c r="Y1866" s="414"/>
      <c r="Z1866" s="414"/>
      <c r="AA1866" s="414"/>
      <c r="AB1866" s="414"/>
      <c r="AC1866" s="275"/>
      <c r="AD1866" s="275"/>
      <c r="AE1866" s="275"/>
      <c r="AF1866" s="275"/>
      <c r="AG1866" s="275"/>
      <c r="AH1866" s="275"/>
      <c r="AI1866" s="275"/>
      <c r="AJ1866" s="275"/>
      <c r="AK1866" s="275"/>
      <c r="AL1866" s="275"/>
    </row>
    <row r="1867" spans="1:38" s="329" customFormat="1" ht="15" customHeight="1">
      <c r="A1867" s="284" t="str">
        <f>IF('Data invoice'!J1983=0,"",'Data invoice'!K1983)</f>
        <v/>
      </c>
      <c r="B1867" s="284" t="str">
        <f>IF('Data invoice'!K1983=0,"",'Data invoice'!L1983)</f>
        <v/>
      </c>
      <c r="C1867" s="284" t="str">
        <f>IF('Data invoice'!L1983=0,"",'Data invoice'!M1983)</f>
        <v/>
      </c>
      <c r="D1867" s="284" t="str">
        <f>IF('Data invoice'!M1983=0,"",'Data invoice'!N1983)</f>
        <v/>
      </c>
      <c r="E1867" s="284" t="str">
        <f>IF('Data invoice'!N1983=0,"",'Data invoice'!O1983)</f>
        <v/>
      </c>
      <c r="F1867" s="284" t="str">
        <f>IF('Data invoice'!O1983=0,"",'Data invoice'!P1983)</f>
        <v/>
      </c>
      <c r="G1867" s="284" t="str">
        <f>IF('Data invoice'!P1983=0,"",'Data invoice'!Q1983)</f>
        <v/>
      </c>
      <c r="H1867" s="284" t="str">
        <f>IF('Data invoice'!Q1983=0,"",'Data invoice'!R1983)</f>
        <v/>
      </c>
      <c r="I1867" s="320" t="str">
        <f>IF('Data invoice'!R1983=0,"",'Data invoice'!S1983)</f>
        <v/>
      </c>
      <c r="J1867" s="367" t="str">
        <f>IF('Data invoice'!S1983=0,"",'Data invoice'!T1983)</f>
        <v/>
      </c>
      <c r="L1867" s="414"/>
      <c r="M1867" s="275"/>
      <c r="N1867" s="275"/>
      <c r="O1867" s="414"/>
      <c r="P1867" s="414"/>
      <c r="Q1867" s="414"/>
      <c r="R1867" s="414"/>
      <c r="S1867" s="414"/>
      <c r="T1867" s="414"/>
      <c r="U1867" s="414"/>
      <c r="V1867" s="414"/>
      <c r="W1867" s="414"/>
      <c r="X1867" s="414"/>
      <c r="Y1867" s="414"/>
      <c r="Z1867" s="414"/>
      <c r="AA1867" s="414"/>
      <c r="AB1867" s="414"/>
      <c r="AC1867" s="275"/>
      <c r="AD1867" s="275"/>
      <c r="AE1867" s="275"/>
      <c r="AF1867" s="275"/>
      <c r="AG1867" s="275"/>
      <c r="AH1867" s="275"/>
      <c r="AI1867" s="275"/>
      <c r="AJ1867" s="275"/>
      <c r="AK1867" s="275"/>
      <c r="AL1867" s="275"/>
    </row>
    <row r="1868" spans="1:38" s="329" customFormat="1" ht="15" customHeight="1">
      <c r="A1868" s="284" t="str">
        <f>IF('Data invoice'!J1984=0,"",'Data invoice'!K1984)</f>
        <v/>
      </c>
      <c r="B1868" s="284" t="str">
        <f>IF('Data invoice'!K1984=0,"",'Data invoice'!L1984)</f>
        <v/>
      </c>
      <c r="C1868" s="284" t="str">
        <f>IF('Data invoice'!L1984=0,"",'Data invoice'!M1984)</f>
        <v/>
      </c>
      <c r="D1868" s="284" t="str">
        <f>IF('Data invoice'!M1984=0,"",'Data invoice'!N1984)</f>
        <v/>
      </c>
      <c r="E1868" s="284" t="str">
        <f>IF('Data invoice'!N1984=0,"",'Data invoice'!O1984)</f>
        <v/>
      </c>
      <c r="F1868" s="284" t="str">
        <f>IF('Data invoice'!O1984=0,"",'Data invoice'!P1984)</f>
        <v/>
      </c>
      <c r="G1868" s="284" t="str">
        <f>IF('Data invoice'!P1984=0,"",'Data invoice'!Q1984)</f>
        <v/>
      </c>
      <c r="H1868" s="284" t="str">
        <f>IF('Data invoice'!Q1984=0,"",'Data invoice'!R1984)</f>
        <v/>
      </c>
      <c r="I1868" s="320" t="str">
        <f>IF('Data invoice'!R1984=0,"",'Data invoice'!S1984)</f>
        <v/>
      </c>
      <c r="J1868" s="367" t="str">
        <f>IF('Data invoice'!S1984=0,"",'Data invoice'!T1984)</f>
        <v/>
      </c>
      <c r="L1868" s="414"/>
      <c r="M1868" s="275"/>
      <c r="N1868" s="275"/>
      <c r="O1868" s="414"/>
      <c r="P1868" s="414"/>
      <c r="Q1868" s="414"/>
      <c r="R1868" s="414"/>
      <c r="S1868" s="414"/>
      <c r="T1868" s="414"/>
      <c r="U1868" s="414"/>
      <c r="V1868" s="414"/>
      <c r="W1868" s="414"/>
      <c r="X1868" s="414"/>
      <c r="Y1868" s="414"/>
      <c r="Z1868" s="414"/>
      <c r="AA1868" s="414"/>
      <c r="AB1868" s="414"/>
      <c r="AC1868" s="275"/>
      <c r="AD1868" s="275"/>
      <c r="AE1868" s="275"/>
      <c r="AF1868" s="275"/>
      <c r="AG1868" s="275"/>
      <c r="AH1868" s="275"/>
      <c r="AI1868" s="275"/>
      <c r="AJ1868" s="275"/>
      <c r="AK1868" s="275"/>
      <c r="AL1868" s="275"/>
    </row>
    <row r="1869" spans="1:38" s="329" customFormat="1" ht="15" customHeight="1">
      <c r="A1869" s="284" t="str">
        <f>IF('Data invoice'!J1985=0,"",'Data invoice'!K1985)</f>
        <v/>
      </c>
      <c r="B1869" s="284" t="str">
        <f>IF('Data invoice'!K1985=0,"",'Data invoice'!L1985)</f>
        <v/>
      </c>
      <c r="C1869" s="284" t="str">
        <f>IF('Data invoice'!L1985=0,"",'Data invoice'!M1985)</f>
        <v/>
      </c>
      <c r="D1869" s="284" t="str">
        <f>IF('Data invoice'!M1985=0,"",'Data invoice'!N1985)</f>
        <v/>
      </c>
      <c r="E1869" s="284" t="str">
        <f>IF('Data invoice'!N1985=0,"",'Data invoice'!O1985)</f>
        <v/>
      </c>
      <c r="F1869" s="284" t="str">
        <f>IF('Data invoice'!O1985=0,"",'Data invoice'!P1985)</f>
        <v/>
      </c>
      <c r="G1869" s="284" t="str">
        <f>IF('Data invoice'!P1985=0,"",'Data invoice'!Q1985)</f>
        <v/>
      </c>
      <c r="H1869" s="284" t="str">
        <f>IF('Data invoice'!Q1985=0,"",'Data invoice'!R1985)</f>
        <v/>
      </c>
      <c r="I1869" s="320" t="str">
        <f>IF('Data invoice'!R1985=0,"",'Data invoice'!S1985)</f>
        <v/>
      </c>
      <c r="J1869" s="367" t="str">
        <f>IF('Data invoice'!S1985=0,"",'Data invoice'!T1985)</f>
        <v/>
      </c>
      <c r="L1869" s="414"/>
      <c r="M1869" s="275"/>
      <c r="N1869" s="275"/>
      <c r="O1869" s="414"/>
      <c r="P1869" s="414"/>
      <c r="Q1869" s="414"/>
      <c r="R1869" s="414"/>
      <c r="S1869" s="414"/>
      <c r="T1869" s="414"/>
      <c r="U1869" s="414"/>
      <c r="V1869" s="414"/>
      <c r="W1869" s="414"/>
      <c r="X1869" s="414"/>
      <c r="Y1869" s="414"/>
      <c r="Z1869" s="414"/>
      <c r="AA1869" s="414"/>
      <c r="AB1869" s="414"/>
      <c r="AC1869" s="275"/>
      <c r="AD1869" s="275"/>
      <c r="AE1869" s="275"/>
      <c r="AF1869" s="275"/>
      <c r="AG1869" s="275"/>
      <c r="AH1869" s="275"/>
      <c r="AI1869" s="275"/>
      <c r="AJ1869" s="275"/>
      <c r="AK1869" s="275"/>
      <c r="AL1869" s="275"/>
    </row>
    <row r="1870" spans="1:38" s="329" customFormat="1" ht="15" customHeight="1">
      <c r="A1870" s="284" t="str">
        <f>IF('Data invoice'!J1986=0,"",'Data invoice'!K1986)</f>
        <v/>
      </c>
      <c r="B1870" s="284" t="str">
        <f>IF('Data invoice'!K1986=0,"",'Data invoice'!L1986)</f>
        <v/>
      </c>
      <c r="C1870" s="284" t="str">
        <f>IF('Data invoice'!L1986=0,"",'Data invoice'!M1986)</f>
        <v/>
      </c>
      <c r="D1870" s="284" t="str">
        <f>IF('Data invoice'!M1986=0,"",'Data invoice'!N1986)</f>
        <v/>
      </c>
      <c r="E1870" s="284" t="str">
        <f>IF('Data invoice'!N1986=0,"",'Data invoice'!O1986)</f>
        <v/>
      </c>
      <c r="F1870" s="284" t="str">
        <f>IF('Data invoice'!O1986=0,"",'Data invoice'!P1986)</f>
        <v/>
      </c>
      <c r="G1870" s="284" t="str">
        <f>IF('Data invoice'!P1986=0,"",'Data invoice'!Q1986)</f>
        <v/>
      </c>
      <c r="H1870" s="284" t="str">
        <f>IF('Data invoice'!Q1986=0,"",'Data invoice'!R1986)</f>
        <v/>
      </c>
      <c r="I1870" s="320" t="str">
        <f>IF('Data invoice'!R1986=0,"",'Data invoice'!S1986)</f>
        <v/>
      </c>
      <c r="J1870" s="367" t="str">
        <f>IF('Data invoice'!S1986=0,"",'Data invoice'!T1986)</f>
        <v/>
      </c>
      <c r="L1870" s="414"/>
      <c r="M1870" s="275"/>
      <c r="N1870" s="275"/>
      <c r="O1870" s="414"/>
      <c r="P1870" s="414"/>
      <c r="Q1870" s="414"/>
      <c r="R1870" s="414"/>
      <c r="S1870" s="414"/>
      <c r="T1870" s="414"/>
      <c r="U1870" s="414"/>
      <c r="V1870" s="414"/>
      <c r="W1870" s="414"/>
      <c r="X1870" s="414"/>
      <c r="Y1870" s="414"/>
      <c r="Z1870" s="414"/>
      <c r="AA1870" s="414"/>
      <c r="AB1870" s="414"/>
      <c r="AC1870" s="275"/>
      <c r="AD1870" s="275"/>
      <c r="AE1870" s="275"/>
      <c r="AF1870" s="275"/>
      <c r="AG1870" s="275"/>
      <c r="AH1870" s="275"/>
      <c r="AI1870" s="275"/>
      <c r="AJ1870" s="275"/>
      <c r="AK1870" s="275"/>
      <c r="AL1870" s="275"/>
    </row>
    <row r="1871" spans="1:38" s="329" customFormat="1" ht="15" customHeight="1">
      <c r="A1871" s="284" t="str">
        <f>IF('Data invoice'!J1987=0,"",'Data invoice'!K1987)</f>
        <v/>
      </c>
      <c r="B1871" s="284" t="str">
        <f>IF('Data invoice'!K1987=0,"",'Data invoice'!L1987)</f>
        <v/>
      </c>
      <c r="C1871" s="284" t="str">
        <f>IF('Data invoice'!L1987=0,"",'Data invoice'!M1987)</f>
        <v/>
      </c>
      <c r="D1871" s="284" t="str">
        <f>IF('Data invoice'!M1987=0,"",'Data invoice'!N1987)</f>
        <v/>
      </c>
      <c r="E1871" s="284" t="str">
        <f>IF('Data invoice'!N1987=0,"",'Data invoice'!O1987)</f>
        <v/>
      </c>
      <c r="F1871" s="284" t="str">
        <f>IF('Data invoice'!O1987=0,"",'Data invoice'!P1987)</f>
        <v/>
      </c>
      <c r="G1871" s="284" t="str">
        <f>IF('Data invoice'!P1987=0,"",'Data invoice'!Q1987)</f>
        <v/>
      </c>
      <c r="H1871" s="284" t="str">
        <f>IF('Data invoice'!Q1987=0,"",'Data invoice'!R1987)</f>
        <v/>
      </c>
      <c r="I1871" s="320" t="str">
        <f>IF('Data invoice'!R1987=0,"",'Data invoice'!S1987)</f>
        <v/>
      </c>
      <c r="J1871" s="367" t="str">
        <f>IF('Data invoice'!S1987=0,"",'Data invoice'!T1987)</f>
        <v/>
      </c>
      <c r="L1871" s="414"/>
      <c r="M1871" s="275"/>
      <c r="N1871" s="275"/>
      <c r="O1871" s="414"/>
      <c r="P1871" s="414"/>
      <c r="Q1871" s="414"/>
      <c r="R1871" s="414"/>
      <c r="S1871" s="414"/>
      <c r="T1871" s="414"/>
      <c r="U1871" s="414"/>
      <c r="V1871" s="414"/>
      <c r="W1871" s="414"/>
      <c r="X1871" s="414"/>
      <c r="Y1871" s="414"/>
      <c r="Z1871" s="414"/>
      <c r="AA1871" s="414"/>
      <c r="AB1871" s="414"/>
      <c r="AC1871" s="275"/>
      <c r="AD1871" s="275"/>
      <c r="AE1871" s="275"/>
      <c r="AF1871" s="275"/>
      <c r="AG1871" s="275"/>
      <c r="AH1871" s="275"/>
      <c r="AI1871" s="275"/>
      <c r="AJ1871" s="275"/>
      <c r="AK1871" s="275"/>
      <c r="AL1871" s="275"/>
    </row>
    <row r="1872" spans="1:38" s="329" customFormat="1" ht="15" customHeight="1">
      <c r="A1872" s="284" t="str">
        <f>IF('Data invoice'!J1988=0,"",'Data invoice'!K1988)</f>
        <v/>
      </c>
      <c r="B1872" s="284" t="str">
        <f>IF('Data invoice'!K1988=0,"",'Data invoice'!L1988)</f>
        <v/>
      </c>
      <c r="C1872" s="284" t="str">
        <f>IF('Data invoice'!L1988=0,"",'Data invoice'!M1988)</f>
        <v/>
      </c>
      <c r="D1872" s="284" t="str">
        <f>IF('Data invoice'!M1988=0,"",'Data invoice'!N1988)</f>
        <v/>
      </c>
      <c r="E1872" s="284" t="str">
        <f>IF('Data invoice'!N1988=0,"",'Data invoice'!O1988)</f>
        <v/>
      </c>
      <c r="F1872" s="284" t="str">
        <f>IF('Data invoice'!O1988=0,"",'Data invoice'!P1988)</f>
        <v/>
      </c>
      <c r="G1872" s="284" t="str">
        <f>IF('Data invoice'!P1988=0,"",'Data invoice'!Q1988)</f>
        <v/>
      </c>
      <c r="H1872" s="284" t="str">
        <f>IF('Data invoice'!Q1988=0,"",'Data invoice'!R1988)</f>
        <v/>
      </c>
      <c r="I1872" s="320" t="str">
        <f>IF('Data invoice'!R1988=0,"",'Data invoice'!S1988)</f>
        <v/>
      </c>
      <c r="J1872" s="367" t="str">
        <f>IF('Data invoice'!S1988=0,"",'Data invoice'!T1988)</f>
        <v/>
      </c>
      <c r="L1872" s="414"/>
      <c r="M1872" s="275"/>
      <c r="N1872" s="275"/>
      <c r="O1872" s="414"/>
      <c r="P1872" s="414"/>
      <c r="Q1872" s="414"/>
      <c r="R1872" s="414"/>
      <c r="S1872" s="414"/>
      <c r="T1872" s="414"/>
      <c r="U1872" s="414"/>
      <c r="V1872" s="414"/>
      <c r="W1872" s="414"/>
      <c r="X1872" s="414"/>
      <c r="Y1872" s="414"/>
      <c r="Z1872" s="414"/>
      <c r="AA1872" s="414"/>
      <c r="AB1872" s="414"/>
      <c r="AC1872" s="275"/>
      <c r="AD1872" s="275"/>
      <c r="AE1872" s="275"/>
      <c r="AF1872" s="275"/>
      <c r="AG1872" s="275"/>
      <c r="AH1872" s="275"/>
      <c r="AI1872" s="275"/>
      <c r="AJ1872" s="275"/>
      <c r="AK1872" s="275"/>
      <c r="AL1872" s="275"/>
    </row>
    <row r="1873" spans="1:38" s="329" customFormat="1" ht="15" customHeight="1">
      <c r="A1873" s="284" t="str">
        <f>IF('Data invoice'!J1989=0,"",'Data invoice'!K1989)</f>
        <v/>
      </c>
      <c r="B1873" s="284" t="str">
        <f>IF('Data invoice'!K1989=0,"",'Data invoice'!L1989)</f>
        <v/>
      </c>
      <c r="C1873" s="284" t="str">
        <f>IF('Data invoice'!L1989=0,"",'Data invoice'!M1989)</f>
        <v/>
      </c>
      <c r="D1873" s="284" t="str">
        <f>IF('Data invoice'!M1989=0,"",'Data invoice'!N1989)</f>
        <v/>
      </c>
      <c r="E1873" s="284" t="str">
        <f>IF('Data invoice'!N1989=0,"",'Data invoice'!O1989)</f>
        <v/>
      </c>
      <c r="F1873" s="284" t="str">
        <f>IF('Data invoice'!O1989=0,"",'Data invoice'!P1989)</f>
        <v/>
      </c>
      <c r="G1873" s="284" t="str">
        <f>IF('Data invoice'!P1989=0,"",'Data invoice'!Q1989)</f>
        <v/>
      </c>
      <c r="H1873" s="284" t="str">
        <f>IF('Data invoice'!Q1989=0,"",'Data invoice'!R1989)</f>
        <v/>
      </c>
      <c r="I1873" s="320" t="str">
        <f>IF('Data invoice'!R1989=0,"",'Data invoice'!S1989)</f>
        <v/>
      </c>
      <c r="J1873" s="367" t="str">
        <f>IF('Data invoice'!S1989=0,"",'Data invoice'!T1989)</f>
        <v/>
      </c>
      <c r="L1873" s="414"/>
      <c r="M1873" s="275"/>
      <c r="N1873" s="275"/>
      <c r="O1873" s="414"/>
      <c r="P1873" s="414"/>
      <c r="Q1873" s="414"/>
      <c r="R1873" s="414"/>
      <c r="S1873" s="414"/>
      <c r="T1873" s="414"/>
      <c r="U1873" s="414"/>
      <c r="V1873" s="414"/>
      <c r="W1873" s="414"/>
      <c r="X1873" s="414"/>
      <c r="Y1873" s="414"/>
      <c r="Z1873" s="414"/>
      <c r="AA1873" s="414"/>
      <c r="AB1873" s="414"/>
      <c r="AC1873" s="275"/>
      <c r="AD1873" s="275"/>
      <c r="AE1873" s="275"/>
      <c r="AF1873" s="275"/>
      <c r="AG1873" s="275"/>
      <c r="AH1873" s="275"/>
      <c r="AI1873" s="275"/>
      <c r="AJ1873" s="275"/>
      <c r="AK1873" s="275"/>
      <c r="AL1873" s="275"/>
    </row>
    <row r="1874" spans="1:38" s="329" customFormat="1" ht="15" customHeight="1">
      <c r="A1874" s="284" t="str">
        <f>IF('Data invoice'!J1990=0,"",'Data invoice'!K1990)</f>
        <v/>
      </c>
      <c r="B1874" s="284" t="str">
        <f>IF('Data invoice'!K1990=0,"",'Data invoice'!L1990)</f>
        <v/>
      </c>
      <c r="C1874" s="284" t="str">
        <f>IF('Data invoice'!L1990=0,"",'Data invoice'!M1990)</f>
        <v/>
      </c>
      <c r="D1874" s="284" t="str">
        <f>IF('Data invoice'!M1990=0,"",'Data invoice'!N1990)</f>
        <v/>
      </c>
      <c r="E1874" s="284" t="str">
        <f>IF('Data invoice'!N1990=0,"",'Data invoice'!O1990)</f>
        <v/>
      </c>
      <c r="F1874" s="284" t="str">
        <f>IF('Data invoice'!O1990=0,"",'Data invoice'!P1990)</f>
        <v/>
      </c>
      <c r="G1874" s="284" t="str">
        <f>IF('Data invoice'!P1990=0,"",'Data invoice'!Q1990)</f>
        <v/>
      </c>
      <c r="H1874" s="284" t="str">
        <f>IF('Data invoice'!Q1990=0,"",'Data invoice'!R1990)</f>
        <v/>
      </c>
      <c r="I1874" s="320" t="str">
        <f>IF('Data invoice'!R1990=0,"",'Data invoice'!S1990)</f>
        <v/>
      </c>
      <c r="J1874" s="367" t="str">
        <f>IF('Data invoice'!S1990=0,"",'Data invoice'!T1990)</f>
        <v/>
      </c>
      <c r="L1874" s="414"/>
      <c r="M1874" s="275"/>
      <c r="N1874" s="275"/>
      <c r="O1874" s="414"/>
      <c r="P1874" s="414"/>
      <c r="Q1874" s="414"/>
      <c r="R1874" s="414"/>
      <c r="S1874" s="414"/>
      <c r="T1874" s="414"/>
      <c r="U1874" s="414"/>
      <c r="V1874" s="414"/>
      <c r="W1874" s="414"/>
      <c r="X1874" s="414"/>
      <c r="Y1874" s="414"/>
      <c r="Z1874" s="414"/>
      <c r="AA1874" s="414"/>
      <c r="AB1874" s="414"/>
      <c r="AC1874" s="275"/>
      <c r="AD1874" s="275"/>
      <c r="AE1874" s="275"/>
      <c r="AF1874" s="275"/>
      <c r="AG1874" s="275"/>
      <c r="AH1874" s="275"/>
      <c r="AI1874" s="275"/>
      <c r="AJ1874" s="275"/>
      <c r="AK1874" s="275"/>
      <c r="AL1874" s="275"/>
    </row>
    <row r="1875" spans="1:38" s="329" customFormat="1" ht="15" customHeight="1">
      <c r="A1875" s="284" t="str">
        <f>IF('Data invoice'!J1991=0,"",'Data invoice'!K1991)</f>
        <v/>
      </c>
      <c r="B1875" s="284" t="str">
        <f>IF('Data invoice'!K1991=0,"",'Data invoice'!L1991)</f>
        <v/>
      </c>
      <c r="C1875" s="284" t="str">
        <f>IF('Data invoice'!L1991=0,"",'Data invoice'!M1991)</f>
        <v/>
      </c>
      <c r="D1875" s="284" t="str">
        <f>IF('Data invoice'!M1991=0,"",'Data invoice'!N1991)</f>
        <v/>
      </c>
      <c r="E1875" s="284" t="str">
        <f>IF('Data invoice'!N1991=0,"",'Data invoice'!O1991)</f>
        <v/>
      </c>
      <c r="F1875" s="284" t="str">
        <f>IF('Data invoice'!O1991=0,"",'Data invoice'!P1991)</f>
        <v/>
      </c>
      <c r="G1875" s="284" t="str">
        <f>IF('Data invoice'!P1991=0,"",'Data invoice'!Q1991)</f>
        <v/>
      </c>
      <c r="H1875" s="284" t="str">
        <f>IF('Data invoice'!Q1991=0,"",'Data invoice'!R1991)</f>
        <v/>
      </c>
      <c r="I1875" s="320" t="str">
        <f>IF('Data invoice'!R1991=0,"",'Data invoice'!S1991)</f>
        <v/>
      </c>
      <c r="J1875" s="367" t="str">
        <f>IF('Data invoice'!S1991=0,"",'Data invoice'!T1991)</f>
        <v/>
      </c>
      <c r="L1875" s="414"/>
      <c r="M1875" s="275"/>
      <c r="N1875" s="275"/>
      <c r="O1875" s="414"/>
      <c r="P1875" s="414"/>
      <c r="Q1875" s="414"/>
      <c r="R1875" s="414"/>
      <c r="S1875" s="414"/>
      <c r="T1875" s="414"/>
      <c r="U1875" s="414"/>
      <c r="V1875" s="414"/>
      <c r="W1875" s="414"/>
      <c r="X1875" s="414"/>
      <c r="Y1875" s="414"/>
      <c r="Z1875" s="414"/>
      <c r="AA1875" s="414"/>
      <c r="AB1875" s="414"/>
      <c r="AC1875" s="275"/>
      <c r="AD1875" s="275"/>
      <c r="AE1875" s="275"/>
      <c r="AF1875" s="275"/>
      <c r="AG1875" s="275"/>
      <c r="AH1875" s="275"/>
      <c r="AI1875" s="275"/>
      <c r="AJ1875" s="275"/>
      <c r="AK1875" s="275"/>
      <c r="AL1875" s="275"/>
    </row>
    <row r="1876" spans="1:38" s="329" customFormat="1" ht="15" customHeight="1">
      <c r="A1876" s="284" t="str">
        <f>IF('Data invoice'!J1992=0,"",'Data invoice'!K1992)</f>
        <v/>
      </c>
      <c r="B1876" s="284" t="str">
        <f>IF('Data invoice'!K1992=0,"",'Data invoice'!L1992)</f>
        <v/>
      </c>
      <c r="C1876" s="284" t="str">
        <f>IF('Data invoice'!L1992=0,"",'Data invoice'!M1992)</f>
        <v/>
      </c>
      <c r="D1876" s="284" t="str">
        <f>IF('Data invoice'!M1992=0,"",'Data invoice'!N1992)</f>
        <v/>
      </c>
      <c r="E1876" s="284" t="str">
        <f>IF('Data invoice'!N1992=0,"",'Data invoice'!O1992)</f>
        <v/>
      </c>
      <c r="F1876" s="284" t="str">
        <f>IF('Data invoice'!O1992=0,"",'Data invoice'!P1992)</f>
        <v/>
      </c>
      <c r="G1876" s="284" t="str">
        <f>IF('Data invoice'!P1992=0,"",'Data invoice'!Q1992)</f>
        <v/>
      </c>
      <c r="H1876" s="284" t="str">
        <f>IF('Data invoice'!Q1992=0,"",'Data invoice'!R1992)</f>
        <v/>
      </c>
      <c r="I1876" s="320" t="str">
        <f>IF('Data invoice'!R1992=0,"",'Data invoice'!S1992)</f>
        <v/>
      </c>
      <c r="J1876" s="367" t="str">
        <f>IF('Data invoice'!S1992=0,"",'Data invoice'!T1992)</f>
        <v/>
      </c>
      <c r="L1876" s="414"/>
      <c r="M1876" s="275"/>
      <c r="N1876" s="275"/>
      <c r="O1876" s="414"/>
      <c r="P1876" s="414"/>
      <c r="Q1876" s="414"/>
      <c r="R1876" s="414"/>
      <c r="S1876" s="414"/>
      <c r="T1876" s="414"/>
      <c r="U1876" s="414"/>
      <c r="V1876" s="414"/>
      <c r="W1876" s="414"/>
      <c r="X1876" s="414"/>
      <c r="Y1876" s="414"/>
      <c r="Z1876" s="414"/>
      <c r="AA1876" s="414"/>
      <c r="AB1876" s="414"/>
      <c r="AC1876" s="275"/>
      <c r="AD1876" s="275"/>
      <c r="AE1876" s="275"/>
      <c r="AF1876" s="275"/>
      <c r="AG1876" s="275"/>
      <c r="AH1876" s="275"/>
      <c r="AI1876" s="275"/>
      <c r="AJ1876" s="275"/>
      <c r="AK1876" s="275"/>
      <c r="AL1876" s="275"/>
    </row>
    <row r="1877" spans="1:38" s="329" customFormat="1" ht="15" customHeight="1">
      <c r="A1877" s="284" t="str">
        <f>IF('Data invoice'!J1993=0,"",'Data invoice'!K1993)</f>
        <v/>
      </c>
      <c r="B1877" s="284" t="str">
        <f>IF('Data invoice'!K1993=0,"",'Data invoice'!L1993)</f>
        <v/>
      </c>
      <c r="C1877" s="284" t="str">
        <f>IF('Data invoice'!L1993=0,"",'Data invoice'!M1993)</f>
        <v/>
      </c>
      <c r="D1877" s="284" t="str">
        <f>IF('Data invoice'!M1993=0,"",'Data invoice'!N1993)</f>
        <v/>
      </c>
      <c r="E1877" s="284" t="str">
        <f>IF('Data invoice'!N1993=0,"",'Data invoice'!O1993)</f>
        <v/>
      </c>
      <c r="F1877" s="284" t="str">
        <f>IF('Data invoice'!O1993=0,"",'Data invoice'!P1993)</f>
        <v/>
      </c>
      <c r="G1877" s="284" t="str">
        <f>IF('Data invoice'!P1993=0,"",'Data invoice'!Q1993)</f>
        <v/>
      </c>
      <c r="H1877" s="284" t="str">
        <f>IF('Data invoice'!Q1993=0,"",'Data invoice'!R1993)</f>
        <v/>
      </c>
      <c r="I1877" s="320" t="str">
        <f>IF('Data invoice'!R1993=0,"",'Data invoice'!S1993)</f>
        <v/>
      </c>
      <c r="J1877" s="367" t="str">
        <f>IF('Data invoice'!S1993=0,"",'Data invoice'!T1993)</f>
        <v/>
      </c>
      <c r="L1877" s="414"/>
      <c r="M1877" s="275"/>
      <c r="N1877" s="275"/>
      <c r="O1877" s="414"/>
      <c r="P1877" s="414"/>
      <c r="Q1877" s="414"/>
      <c r="R1877" s="414"/>
      <c r="S1877" s="414"/>
      <c r="T1877" s="414"/>
      <c r="U1877" s="414"/>
      <c r="V1877" s="414"/>
      <c r="W1877" s="414"/>
      <c r="X1877" s="414"/>
      <c r="Y1877" s="414"/>
      <c r="Z1877" s="414"/>
      <c r="AA1877" s="414"/>
      <c r="AB1877" s="414"/>
      <c r="AC1877" s="275"/>
      <c r="AD1877" s="275"/>
      <c r="AE1877" s="275"/>
      <c r="AF1877" s="275"/>
      <c r="AG1877" s="275"/>
      <c r="AH1877" s="275"/>
      <c r="AI1877" s="275"/>
      <c r="AJ1877" s="275"/>
      <c r="AK1877" s="275"/>
      <c r="AL1877" s="275"/>
    </row>
    <row r="1878" spans="1:38" s="329" customFormat="1" ht="15" customHeight="1">
      <c r="A1878" s="284" t="str">
        <f>IF('Data invoice'!J1994=0,"",'Data invoice'!K1994)</f>
        <v/>
      </c>
      <c r="B1878" s="284" t="str">
        <f>IF('Data invoice'!K1994=0,"",'Data invoice'!L1994)</f>
        <v/>
      </c>
      <c r="C1878" s="284" t="str">
        <f>IF('Data invoice'!L1994=0,"",'Data invoice'!M1994)</f>
        <v/>
      </c>
      <c r="D1878" s="284" t="str">
        <f>IF('Data invoice'!M1994=0,"",'Data invoice'!N1994)</f>
        <v/>
      </c>
      <c r="E1878" s="284" t="str">
        <f>IF('Data invoice'!N1994=0,"",'Data invoice'!O1994)</f>
        <v/>
      </c>
      <c r="F1878" s="284" t="str">
        <f>IF('Data invoice'!O1994=0,"",'Data invoice'!P1994)</f>
        <v/>
      </c>
      <c r="G1878" s="284" t="str">
        <f>IF('Data invoice'!P1994=0,"",'Data invoice'!Q1994)</f>
        <v/>
      </c>
      <c r="H1878" s="284" t="str">
        <f>IF('Data invoice'!Q1994=0,"",'Data invoice'!R1994)</f>
        <v/>
      </c>
      <c r="I1878" s="320" t="str">
        <f>IF('Data invoice'!R1994=0,"",'Data invoice'!S1994)</f>
        <v/>
      </c>
      <c r="J1878" s="367" t="str">
        <f>IF('Data invoice'!S1994=0,"",'Data invoice'!T1994)</f>
        <v/>
      </c>
      <c r="L1878" s="414"/>
      <c r="M1878" s="275"/>
      <c r="N1878" s="275"/>
      <c r="O1878" s="414"/>
      <c r="P1878" s="414"/>
      <c r="Q1878" s="414"/>
      <c r="R1878" s="414"/>
      <c r="S1878" s="414"/>
      <c r="T1878" s="414"/>
      <c r="U1878" s="414"/>
      <c r="V1878" s="414"/>
      <c r="W1878" s="414"/>
      <c r="X1878" s="414"/>
      <c r="Y1878" s="414"/>
      <c r="Z1878" s="414"/>
      <c r="AA1878" s="414"/>
      <c r="AB1878" s="414"/>
      <c r="AC1878" s="275"/>
      <c r="AD1878" s="275"/>
      <c r="AE1878" s="275"/>
      <c r="AF1878" s="275"/>
      <c r="AG1878" s="275"/>
      <c r="AH1878" s="275"/>
      <c r="AI1878" s="275"/>
      <c r="AJ1878" s="275"/>
      <c r="AK1878" s="275"/>
      <c r="AL1878" s="275"/>
    </row>
    <row r="1879" spans="1:38" s="329" customFormat="1" ht="15" customHeight="1">
      <c r="A1879" s="284" t="str">
        <f>IF('Data invoice'!J1995=0,"",'Data invoice'!K1995)</f>
        <v/>
      </c>
      <c r="B1879" s="284" t="str">
        <f>IF('Data invoice'!K1995=0,"",'Data invoice'!L1995)</f>
        <v/>
      </c>
      <c r="C1879" s="284" t="str">
        <f>IF('Data invoice'!L1995=0,"",'Data invoice'!M1995)</f>
        <v/>
      </c>
      <c r="D1879" s="284" t="str">
        <f>IF('Data invoice'!M1995=0,"",'Data invoice'!N1995)</f>
        <v/>
      </c>
      <c r="E1879" s="284" t="str">
        <f>IF('Data invoice'!N1995=0,"",'Data invoice'!O1995)</f>
        <v/>
      </c>
      <c r="F1879" s="284" t="str">
        <f>IF('Data invoice'!O1995=0,"",'Data invoice'!P1995)</f>
        <v/>
      </c>
      <c r="G1879" s="284" t="str">
        <f>IF('Data invoice'!P1995=0,"",'Data invoice'!Q1995)</f>
        <v/>
      </c>
      <c r="H1879" s="284" t="str">
        <f>IF('Data invoice'!Q1995=0,"",'Data invoice'!R1995)</f>
        <v/>
      </c>
      <c r="I1879" s="320" t="str">
        <f>IF('Data invoice'!R1995=0,"",'Data invoice'!S1995)</f>
        <v/>
      </c>
      <c r="J1879" s="367" t="str">
        <f>IF('Data invoice'!S1995=0,"",'Data invoice'!T1995)</f>
        <v/>
      </c>
      <c r="L1879" s="414"/>
      <c r="M1879" s="275"/>
      <c r="N1879" s="275"/>
      <c r="O1879" s="414"/>
      <c r="P1879" s="414"/>
      <c r="Q1879" s="414"/>
      <c r="R1879" s="414"/>
      <c r="S1879" s="414"/>
      <c r="T1879" s="414"/>
      <c r="U1879" s="414"/>
      <c r="V1879" s="414"/>
      <c r="W1879" s="414"/>
      <c r="X1879" s="414"/>
      <c r="Y1879" s="414"/>
      <c r="Z1879" s="414"/>
      <c r="AA1879" s="414"/>
      <c r="AB1879" s="414"/>
      <c r="AC1879" s="275"/>
      <c r="AD1879" s="275"/>
      <c r="AE1879" s="275"/>
      <c r="AF1879" s="275"/>
      <c r="AG1879" s="275"/>
      <c r="AH1879" s="275"/>
      <c r="AI1879" s="275"/>
      <c r="AJ1879" s="275"/>
      <c r="AK1879" s="275"/>
      <c r="AL1879" s="275"/>
    </row>
    <row r="1880" spans="1:38" s="329" customFormat="1" ht="15" customHeight="1">
      <c r="A1880" s="284" t="str">
        <f>IF('Data invoice'!J1996=0,"",'Data invoice'!K1996)</f>
        <v/>
      </c>
      <c r="B1880" s="284" t="str">
        <f>IF('Data invoice'!K1996=0,"",'Data invoice'!L1996)</f>
        <v/>
      </c>
      <c r="C1880" s="284" t="str">
        <f>IF('Data invoice'!L1996=0,"",'Data invoice'!M1996)</f>
        <v/>
      </c>
      <c r="D1880" s="284" t="str">
        <f>IF('Data invoice'!M1996=0,"",'Data invoice'!N1996)</f>
        <v/>
      </c>
      <c r="E1880" s="284" t="str">
        <f>IF('Data invoice'!N1996=0,"",'Data invoice'!O1996)</f>
        <v/>
      </c>
      <c r="F1880" s="284" t="str">
        <f>IF('Data invoice'!O1996=0,"",'Data invoice'!P1996)</f>
        <v/>
      </c>
      <c r="G1880" s="284" t="str">
        <f>IF('Data invoice'!P1996=0,"",'Data invoice'!Q1996)</f>
        <v/>
      </c>
      <c r="H1880" s="284" t="str">
        <f>IF('Data invoice'!Q1996=0,"",'Data invoice'!R1996)</f>
        <v/>
      </c>
      <c r="I1880" s="320" t="str">
        <f>IF('Data invoice'!R1996=0,"",'Data invoice'!S1996)</f>
        <v/>
      </c>
      <c r="J1880" s="367" t="str">
        <f>IF('Data invoice'!S1996=0,"",'Data invoice'!T1996)</f>
        <v/>
      </c>
      <c r="L1880" s="414"/>
      <c r="M1880" s="275"/>
      <c r="N1880" s="275"/>
      <c r="O1880" s="414"/>
      <c r="P1880" s="414"/>
      <c r="Q1880" s="414"/>
      <c r="R1880" s="414"/>
      <c r="S1880" s="414"/>
      <c r="T1880" s="414"/>
      <c r="U1880" s="414"/>
      <c r="V1880" s="414"/>
      <c r="W1880" s="414"/>
      <c r="X1880" s="414"/>
      <c r="Y1880" s="414"/>
      <c r="Z1880" s="414"/>
      <c r="AA1880" s="414"/>
      <c r="AB1880" s="414"/>
      <c r="AC1880" s="275"/>
      <c r="AD1880" s="275"/>
      <c r="AE1880" s="275"/>
      <c r="AF1880" s="275"/>
      <c r="AG1880" s="275"/>
      <c r="AH1880" s="275"/>
      <c r="AI1880" s="275"/>
      <c r="AJ1880" s="275"/>
      <c r="AK1880" s="275"/>
      <c r="AL1880" s="275"/>
    </row>
    <row r="1881" spans="1:38" s="329" customFormat="1" ht="15" customHeight="1">
      <c r="A1881" s="284" t="str">
        <f>IF('Data invoice'!J1997=0,"",'Data invoice'!K1997)</f>
        <v/>
      </c>
      <c r="B1881" s="284" t="str">
        <f>IF('Data invoice'!K1997=0,"",'Data invoice'!L1997)</f>
        <v/>
      </c>
      <c r="C1881" s="284" t="str">
        <f>IF('Data invoice'!L1997=0,"",'Data invoice'!M1997)</f>
        <v/>
      </c>
      <c r="D1881" s="284" t="str">
        <f>IF('Data invoice'!M1997=0,"",'Data invoice'!N1997)</f>
        <v/>
      </c>
      <c r="E1881" s="284" t="str">
        <f>IF('Data invoice'!N1997=0,"",'Data invoice'!O1997)</f>
        <v/>
      </c>
      <c r="F1881" s="284" t="str">
        <f>IF('Data invoice'!O1997=0,"",'Data invoice'!P1997)</f>
        <v/>
      </c>
      <c r="G1881" s="284" t="str">
        <f>IF('Data invoice'!P1997=0,"",'Data invoice'!Q1997)</f>
        <v/>
      </c>
      <c r="H1881" s="284" t="str">
        <f>IF('Data invoice'!Q1997=0,"",'Data invoice'!R1997)</f>
        <v/>
      </c>
      <c r="I1881" s="320" t="str">
        <f>IF('Data invoice'!R1997=0,"",'Data invoice'!S1997)</f>
        <v/>
      </c>
      <c r="J1881" s="367" t="str">
        <f>IF('Data invoice'!S1997=0,"",'Data invoice'!T1997)</f>
        <v/>
      </c>
      <c r="L1881" s="414"/>
      <c r="M1881" s="275"/>
      <c r="N1881" s="275"/>
      <c r="O1881" s="414"/>
      <c r="P1881" s="414"/>
      <c r="Q1881" s="414"/>
      <c r="R1881" s="414"/>
      <c r="S1881" s="414"/>
      <c r="T1881" s="414"/>
      <c r="U1881" s="414"/>
      <c r="V1881" s="414"/>
      <c r="W1881" s="414"/>
      <c r="X1881" s="414"/>
      <c r="Y1881" s="414"/>
      <c r="Z1881" s="414"/>
      <c r="AA1881" s="414"/>
      <c r="AB1881" s="414"/>
      <c r="AC1881" s="275"/>
      <c r="AD1881" s="275"/>
      <c r="AE1881" s="275"/>
      <c r="AF1881" s="275"/>
      <c r="AG1881" s="275"/>
      <c r="AH1881" s="275"/>
      <c r="AI1881" s="275"/>
      <c r="AJ1881" s="275"/>
      <c r="AK1881" s="275"/>
      <c r="AL1881" s="275"/>
    </row>
    <row r="1882" spans="1:38" s="329" customFormat="1" ht="15" customHeight="1">
      <c r="A1882" s="284" t="str">
        <f>IF('Data invoice'!J1998=0,"",'Data invoice'!K1998)</f>
        <v/>
      </c>
      <c r="B1882" s="284" t="str">
        <f>IF('Data invoice'!K1998=0,"",'Data invoice'!L1998)</f>
        <v/>
      </c>
      <c r="C1882" s="284" t="str">
        <f>IF('Data invoice'!L1998=0,"",'Data invoice'!M1998)</f>
        <v/>
      </c>
      <c r="D1882" s="284" t="str">
        <f>IF('Data invoice'!M1998=0,"",'Data invoice'!N1998)</f>
        <v/>
      </c>
      <c r="E1882" s="284" t="str">
        <f>IF('Data invoice'!N1998=0,"",'Data invoice'!O1998)</f>
        <v/>
      </c>
      <c r="F1882" s="284" t="str">
        <f>IF('Data invoice'!O1998=0,"",'Data invoice'!P1998)</f>
        <v/>
      </c>
      <c r="G1882" s="284" t="str">
        <f>IF('Data invoice'!P1998=0,"",'Data invoice'!Q1998)</f>
        <v/>
      </c>
      <c r="H1882" s="284" t="str">
        <f>IF('Data invoice'!Q1998=0,"",'Data invoice'!R1998)</f>
        <v/>
      </c>
      <c r="I1882" s="320" t="str">
        <f>IF('Data invoice'!R1998=0,"",'Data invoice'!S1998)</f>
        <v/>
      </c>
      <c r="J1882" s="367" t="str">
        <f>IF('Data invoice'!S1998=0,"",'Data invoice'!T1998)</f>
        <v/>
      </c>
      <c r="L1882" s="414"/>
      <c r="M1882" s="275"/>
      <c r="N1882" s="275"/>
      <c r="O1882" s="414"/>
      <c r="P1882" s="414"/>
      <c r="Q1882" s="414"/>
      <c r="R1882" s="414"/>
      <c r="S1882" s="414"/>
      <c r="T1882" s="414"/>
      <c r="U1882" s="414"/>
      <c r="V1882" s="414"/>
      <c r="W1882" s="414"/>
      <c r="X1882" s="414"/>
      <c r="Y1882" s="414"/>
      <c r="Z1882" s="414"/>
      <c r="AA1882" s="414"/>
      <c r="AB1882" s="414"/>
      <c r="AC1882" s="275"/>
      <c r="AD1882" s="275"/>
      <c r="AE1882" s="275"/>
      <c r="AF1882" s="275"/>
      <c r="AG1882" s="275"/>
      <c r="AH1882" s="275"/>
      <c r="AI1882" s="275"/>
      <c r="AJ1882" s="275"/>
      <c r="AK1882" s="275"/>
      <c r="AL1882" s="275"/>
    </row>
    <row r="1883" spans="1:38" s="329" customFormat="1" ht="15" customHeight="1">
      <c r="A1883" s="284" t="str">
        <f>IF('Data invoice'!J1999=0,"",'Data invoice'!K1999)</f>
        <v/>
      </c>
      <c r="B1883" s="284" t="str">
        <f>IF('Data invoice'!K1999=0,"",'Data invoice'!L1999)</f>
        <v/>
      </c>
      <c r="C1883" s="284" t="str">
        <f>IF('Data invoice'!L1999=0,"",'Data invoice'!M1999)</f>
        <v/>
      </c>
      <c r="D1883" s="284" t="str">
        <f>IF('Data invoice'!M1999=0,"",'Data invoice'!N1999)</f>
        <v/>
      </c>
      <c r="E1883" s="284" t="str">
        <f>IF('Data invoice'!N1999=0,"",'Data invoice'!O1999)</f>
        <v/>
      </c>
      <c r="F1883" s="284" t="str">
        <f>IF('Data invoice'!O1999=0,"",'Data invoice'!P1999)</f>
        <v/>
      </c>
      <c r="G1883" s="284" t="str">
        <f>IF('Data invoice'!P1999=0,"",'Data invoice'!Q1999)</f>
        <v/>
      </c>
      <c r="H1883" s="284" t="str">
        <f>IF('Data invoice'!Q1999=0,"",'Data invoice'!R1999)</f>
        <v/>
      </c>
      <c r="I1883" s="320" t="str">
        <f>IF('Data invoice'!R1999=0,"",'Data invoice'!S1999)</f>
        <v/>
      </c>
      <c r="J1883" s="367" t="str">
        <f>IF('Data invoice'!S1999=0,"",'Data invoice'!T1999)</f>
        <v/>
      </c>
      <c r="L1883" s="414"/>
      <c r="M1883" s="275"/>
      <c r="N1883" s="275"/>
      <c r="O1883" s="414"/>
      <c r="P1883" s="414"/>
      <c r="Q1883" s="414"/>
      <c r="R1883" s="414"/>
      <c r="S1883" s="414"/>
      <c r="T1883" s="414"/>
      <c r="U1883" s="414"/>
      <c r="V1883" s="414"/>
      <c r="W1883" s="414"/>
      <c r="X1883" s="414"/>
      <c r="Y1883" s="414"/>
      <c r="Z1883" s="414"/>
      <c r="AA1883" s="414"/>
      <c r="AB1883" s="414"/>
      <c r="AC1883" s="275"/>
      <c r="AD1883" s="275"/>
      <c r="AE1883" s="275"/>
      <c r="AF1883" s="275"/>
      <c r="AG1883" s="275"/>
      <c r="AH1883" s="275"/>
      <c r="AI1883" s="275"/>
      <c r="AJ1883" s="275"/>
      <c r="AK1883" s="275"/>
      <c r="AL1883" s="275"/>
    </row>
    <row r="1884" spans="1:38" s="329" customFormat="1" ht="15" customHeight="1">
      <c r="A1884" s="284" t="str">
        <f>IF('Data invoice'!J2000=0,"",'Data invoice'!K2000)</f>
        <v/>
      </c>
      <c r="B1884" s="284" t="str">
        <f>IF('Data invoice'!K2000=0,"",'Data invoice'!L2000)</f>
        <v/>
      </c>
      <c r="C1884" s="284" t="str">
        <f>IF('Data invoice'!L2000=0,"",'Data invoice'!M2000)</f>
        <v/>
      </c>
      <c r="D1884" s="284" t="str">
        <f>IF('Data invoice'!M2000=0,"",'Data invoice'!N2000)</f>
        <v/>
      </c>
      <c r="E1884" s="284" t="str">
        <f>IF('Data invoice'!N2000=0,"",'Data invoice'!O2000)</f>
        <v/>
      </c>
      <c r="F1884" s="284" t="str">
        <f>IF('Data invoice'!O2000=0,"",'Data invoice'!P2000)</f>
        <v/>
      </c>
      <c r="G1884" s="284" t="str">
        <f>IF('Data invoice'!P2000=0,"",'Data invoice'!Q2000)</f>
        <v/>
      </c>
      <c r="H1884" s="284" t="str">
        <f>IF('Data invoice'!Q2000=0,"",'Data invoice'!R2000)</f>
        <v/>
      </c>
      <c r="I1884" s="320" t="str">
        <f>IF('Data invoice'!R2000=0,"",'Data invoice'!S2000)</f>
        <v/>
      </c>
      <c r="J1884" s="367" t="str">
        <f>IF('Data invoice'!S2000=0,"",'Data invoice'!T2000)</f>
        <v/>
      </c>
      <c r="L1884" s="414"/>
      <c r="M1884" s="275"/>
      <c r="N1884" s="275"/>
      <c r="O1884" s="414"/>
      <c r="P1884" s="414"/>
      <c r="Q1884" s="414"/>
      <c r="R1884" s="414"/>
      <c r="S1884" s="414"/>
      <c r="T1884" s="414"/>
      <c r="U1884" s="414"/>
      <c r="V1884" s="414"/>
      <c r="W1884" s="414"/>
      <c r="X1884" s="414"/>
      <c r="Y1884" s="414"/>
      <c r="Z1884" s="414"/>
      <c r="AA1884" s="414"/>
      <c r="AB1884" s="414"/>
      <c r="AC1884" s="275"/>
      <c r="AD1884" s="275"/>
      <c r="AE1884" s="275"/>
      <c r="AF1884" s="275"/>
      <c r="AG1884" s="275"/>
      <c r="AH1884" s="275"/>
      <c r="AI1884" s="275"/>
      <c r="AJ1884" s="275"/>
      <c r="AK1884" s="275"/>
      <c r="AL1884" s="275"/>
    </row>
    <row r="1885" spans="1:38" s="329" customFormat="1" ht="15" customHeight="1">
      <c r="A1885" s="284" t="str">
        <f>IF('Data invoice'!J2001=0,"",'Data invoice'!K2001)</f>
        <v/>
      </c>
      <c r="B1885" s="284" t="str">
        <f>IF('Data invoice'!K2001=0,"",'Data invoice'!L2001)</f>
        <v/>
      </c>
      <c r="C1885" s="284" t="str">
        <f>IF('Data invoice'!L2001=0,"",'Data invoice'!M2001)</f>
        <v/>
      </c>
      <c r="D1885" s="284" t="str">
        <f>IF('Data invoice'!M2001=0,"",'Data invoice'!N2001)</f>
        <v/>
      </c>
      <c r="E1885" s="284" t="str">
        <f>IF('Data invoice'!N2001=0,"",'Data invoice'!O2001)</f>
        <v/>
      </c>
      <c r="F1885" s="284" t="str">
        <f>IF('Data invoice'!O2001=0,"",'Data invoice'!P2001)</f>
        <v/>
      </c>
      <c r="G1885" s="284" t="str">
        <f>IF('Data invoice'!P2001=0,"",'Data invoice'!Q2001)</f>
        <v/>
      </c>
      <c r="H1885" s="284" t="str">
        <f>IF('Data invoice'!Q2001=0,"",'Data invoice'!R2001)</f>
        <v/>
      </c>
      <c r="I1885" s="320" t="str">
        <f>IF('Data invoice'!R2001=0,"",'Data invoice'!S2001)</f>
        <v/>
      </c>
      <c r="J1885" s="367" t="str">
        <f>IF('Data invoice'!S2001=0,"",'Data invoice'!T2001)</f>
        <v/>
      </c>
      <c r="L1885" s="414"/>
      <c r="M1885" s="275"/>
      <c r="N1885" s="275"/>
      <c r="O1885" s="414"/>
      <c r="P1885" s="414"/>
      <c r="Q1885" s="414"/>
      <c r="R1885" s="414"/>
      <c r="S1885" s="414"/>
      <c r="T1885" s="414"/>
      <c r="U1885" s="414"/>
      <c r="V1885" s="414"/>
      <c r="W1885" s="414"/>
      <c r="X1885" s="414"/>
      <c r="Y1885" s="414"/>
      <c r="Z1885" s="414"/>
      <c r="AA1885" s="414"/>
      <c r="AB1885" s="414"/>
      <c r="AC1885" s="275"/>
      <c r="AD1885" s="275"/>
      <c r="AE1885" s="275"/>
      <c r="AF1885" s="275"/>
      <c r="AG1885" s="275"/>
      <c r="AH1885" s="275"/>
      <c r="AI1885" s="275"/>
      <c r="AJ1885" s="275"/>
      <c r="AK1885" s="275"/>
      <c r="AL1885" s="275"/>
    </row>
    <row r="1886" spans="1:38" s="329" customFormat="1" ht="15" customHeight="1">
      <c r="A1886" s="284" t="str">
        <f>IF('Data invoice'!J2002=0,"",'Data invoice'!K2002)</f>
        <v/>
      </c>
      <c r="B1886" s="284" t="str">
        <f>IF('Data invoice'!K2002=0,"",'Data invoice'!L2002)</f>
        <v/>
      </c>
      <c r="C1886" s="284" t="str">
        <f>IF('Data invoice'!L2002=0,"",'Data invoice'!M2002)</f>
        <v/>
      </c>
      <c r="D1886" s="284" t="str">
        <f>IF('Data invoice'!M2002=0,"",'Data invoice'!N2002)</f>
        <v/>
      </c>
      <c r="E1886" s="284" t="str">
        <f>IF('Data invoice'!N2002=0,"",'Data invoice'!O2002)</f>
        <v/>
      </c>
      <c r="F1886" s="284" t="str">
        <f>IF('Data invoice'!O2002=0,"",'Data invoice'!P2002)</f>
        <v/>
      </c>
      <c r="G1886" s="284" t="str">
        <f>IF('Data invoice'!P2002=0,"",'Data invoice'!Q2002)</f>
        <v/>
      </c>
      <c r="H1886" s="284" t="str">
        <f>IF('Data invoice'!Q2002=0,"",'Data invoice'!R2002)</f>
        <v/>
      </c>
      <c r="I1886" s="320" t="str">
        <f>IF('Data invoice'!R2002=0,"",'Data invoice'!S2002)</f>
        <v/>
      </c>
      <c r="J1886" s="367" t="str">
        <f>IF('Data invoice'!S2002=0,"",'Data invoice'!T2002)</f>
        <v/>
      </c>
      <c r="L1886" s="414"/>
      <c r="M1886" s="275"/>
      <c r="N1886" s="275"/>
      <c r="O1886" s="414"/>
      <c r="P1886" s="414"/>
      <c r="Q1886" s="414"/>
      <c r="R1886" s="414"/>
      <c r="S1886" s="414"/>
      <c r="T1886" s="414"/>
      <c r="U1886" s="414"/>
      <c r="V1886" s="414"/>
      <c r="W1886" s="414"/>
      <c r="X1886" s="414"/>
      <c r="Y1886" s="414"/>
      <c r="Z1886" s="414"/>
      <c r="AA1886" s="414"/>
      <c r="AB1886" s="414"/>
      <c r="AC1886" s="275"/>
      <c r="AD1886" s="275"/>
      <c r="AE1886" s="275"/>
      <c r="AF1886" s="275"/>
      <c r="AG1886" s="275"/>
      <c r="AH1886" s="275"/>
      <c r="AI1886" s="275"/>
      <c r="AJ1886" s="275"/>
      <c r="AK1886" s="275"/>
      <c r="AL1886" s="275"/>
    </row>
    <row r="1887" spans="1:38" s="329" customFormat="1" ht="15" customHeight="1">
      <c r="A1887" s="284" t="str">
        <f>IF('Data invoice'!J2003=0,"",'Data invoice'!K2003)</f>
        <v/>
      </c>
      <c r="B1887" s="284" t="str">
        <f>IF('Data invoice'!K2003=0,"",'Data invoice'!L2003)</f>
        <v/>
      </c>
      <c r="C1887" s="284" t="str">
        <f>IF('Data invoice'!L2003=0,"",'Data invoice'!M2003)</f>
        <v/>
      </c>
      <c r="D1887" s="284" t="str">
        <f>IF('Data invoice'!M2003=0,"",'Data invoice'!N2003)</f>
        <v/>
      </c>
      <c r="E1887" s="284" t="str">
        <f>IF('Data invoice'!N2003=0,"",'Data invoice'!O2003)</f>
        <v/>
      </c>
      <c r="F1887" s="284" t="str">
        <f>IF('Data invoice'!O2003=0,"",'Data invoice'!P2003)</f>
        <v/>
      </c>
      <c r="G1887" s="284" t="str">
        <f>IF('Data invoice'!P2003=0,"",'Data invoice'!Q2003)</f>
        <v/>
      </c>
      <c r="H1887" s="284" t="str">
        <f>IF('Data invoice'!Q2003=0,"",'Data invoice'!R2003)</f>
        <v/>
      </c>
      <c r="I1887" s="320" t="str">
        <f>IF('Data invoice'!R2003=0,"",'Data invoice'!S2003)</f>
        <v/>
      </c>
      <c r="J1887" s="367" t="str">
        <f>IF('Data invoice'!S2003=0,"",'Data invoice'!T2003)</f>
        <v/>
      </c>
      <c r="L1887" s="414"/>
      <c r="M1887" s="275"/>
      <c r="N1887" s="275"/>
      <c r="O1887" s="414"/>
      <c r="P1887" s="414"/>
      <c r="Q1887" s="414"/>
      <c r="R1887" s="414"/>
      <c r="S1887" s="414"/>
      <c r="T1887" s="414"/>
      <c r="U1887" s="414"/>
      <c r="V1887" s="414"/>
      <c r="W1887" s="414"/>
      <c r="X1887" s="414"/>
      <c r="Y1887" s="414"/>
      <c r="Z1887" s="414"/>
      <c r="AA1887" s="414"/>
      <c r="AB1887" s="414"/>
      <c r="AC1887" s="275"/>
      <c r="AD1887" s="275"/>
      <c r="AE1887" s="275"/>
      <c r="AF1887" s="275"/>
      <c r="AG1887" s="275"/>
      <c r="AH1887" s="275"/>
      <c r="AI1887" s="275"/>
      <c r="AJ1887" s="275"/>
      <c r="AK1887" s="275"/>
      <c r="AL1887" s="275"/>
    </row>
    <row r="1888" spans="1:38" s="329" customFormat="1" ht="15" customHeight="1">
      <c r="A1888" s="284" t="str">
        <f>IF('Data invoice'!J2004=0,"",'Data invoice'!K2004)</f>
        <v/>
      </c>
      <c r="B1888" s="284" t="str">
        <f>IF('Data invoice'!K2004=0,"",'Data invoice'!L2004)</f>
        <v/>
      </c>
      <c r="C1888" s="284" t="str">
        <f>IF('Data invoice'!L2004=0,"",'Data invoice'!M2004)</f>
        <v/>
      </c>
      <c r="D1888" s="284" t="str">
        <f>IF('Data invoice'!M2004=0,"",'Data invoice'!N2004)</f>
        <v/>
      </c>
      <c r="E1888" s="284" t="str">
        <f>IF('Data invoice'!N2004=0,"",'Data invoice'!O2004)</f>
        <v/>
      </c>
      <c r="F1888" s="284" t="str">
        <f>IF('Data invoice'!O2004=0,"",'Data invoice'!P2004)</f>
        <v/>
      </c>
      <c r="G1888" s="284" t="str">
        <f>IF('Data invoice'!P2004=0,"",'Data invoice'!Q2004)</f>
        <v/>
      </c>
      <c r="H1888" s="284" t="str">
        <f>IF('Data invoice'!Q2004=0,"",'Data invoice'!R2004)</f>
        <v/>
      </c>
      <c r="I1888" s="320" t="str">
        <f>IF('Data invoice'!R2004=0,"",'Data invoice'!S2004)</f>
        <v/>
      </c>
      <c r="J1888" s="367" t="str">
        <f>IF('Data invoice'!S2004=0,"",'Data invoice'!T2004)</f>
        <v/>
      </c>
      <c r="L1888" s="414"/>
      <c r="M1888" s="275"/>
      <c r="N1888" s="275"/>
      <c r="O1888" s="414"/>
      <c r="P1888" s="414"/>
      <c r="Q1888" s="414"/>
      <c r="R1888" s="414"/>
      <c r="S1888" s="414"/>
      <c r="T1888" s="414"/>
      <c r="U1888" s="414"/>
      <c r="V1888" s="414"/>
      <c r="W1888" s="414"/>
      <c r="X1888" s="414"/>
      <c r="Y1888" s="414"/>
      <c r="Z1888" s="414"/>
      <c r="AA1888" s="414"/>
      <c r="AB1888" s="414"/>
      <c r="AC1888" s="275"/>
      <c r="AD1888" s="275"/>
      <c r="AE1888" s="275"/>
      <c r="AF1888" s="275"/>
      <c r="AG1888" s="275"/>
      <c r="AH1888" s="275"/>
      <c r="AI1888" s="275"/>
      <c r="AJ1888" s="275"/>
      <c r="AK1888" s="275"/>
      <c r="AL1888" s="275"/>
    </row>
    <row r="1889" spans="1:38" s="329" customFormat="1" ht="15" customHeight="1">
      <c r="A1889" s="284" t="str">
        <f>IF('Data invoice'!J2005=0,"",'Data invoice'!K2005)</f>
        <v/>
      </c>
      <c r="B1889" s="284" t="str">
        <f>IF('Data invoice'!K2005=0,"",'Data invoice'!L2005)</f>
        <v/>
      </c>
      <c r="C1889" s="284" t="str">
        <f>IF('Data invoice'!L2005=0,"",'Data invoice'!M2005)</f>
        <v/>
      </c>
      <c r="D1889" s="284" t="str">
        <f>IF('Data invoice'!M2005=0,"",'Data invoice'!N2005)</f>
        <v/>
      </c>
      <c r="E1889" s="284" t="str">
        <f>IF('Data invoice'!N2005=0,"",'Data invoice'!O2005)</f>
        <v/>
      </c>
      <c r="F1889" s="284" t="str">
        <f>IF('Data invoice'!O2005=0,"",'Data invoice'!P2005)</f>
        <v/>
      </c>
      <c r="G1889" s="284" t="str">
        <f>IF('Data invoice'!P2005=0,"",'Data invoice'!Q2005)</f>
        <v/>
      </c>
      <c r="H1889" s="284" t="str">
        <f>IF('Data invoice'!Q2005=0,"",'Data invoice'!R2005)</f>
        <v/>
      </c>
      <c r="I1889" s="320" t="str">
        <f>IF('Data invoice'!R2005=0,"",'Data invoice'!S2005)</f>
        <v/>
      </c>
      <c r="J1889" s="367" t="str">
        <f>IF('Data invoice'!S2005=0,"",'Data invoice'!T2005)</f>
        <v/>
      </c>
      <c r="L1889" s="414"/>
      <c r="M1889" s="275"/>
      <c r="N1889" s="275"/>
      <c r="O1889" s="414"/>
      <c r="P1889" s="414"/>
      <c r="Q1889" s="414"/>
      <c r="R1889" s="414"/>
      <c r="S1889" s="414"/>
      <c r="T1889" s="414"/>
      <c r="U1889" s="414"/>
      <c r="V1889" s="414"/>
      <c r="W1889" s="414"/>
      <c r="X1889" s="414"/>
      <c r="Y1889" s="414"/>
      <c r="Z1889" s="414"/>
      <c r="AA1889" s="414"/>
      <c r="AB1889" s="414"/>
      <c r="AC1889" s="275"/>
      <c r="AD1889" s="275"/>
      <c r="AE1889" s="275"/>
      <c r="AF1889" s="275"/>
      <c r="AG1889" s="275"/>
      <c r="AH1889" s="275"/>
      <c r="AI1889" s="275"/>
      <c r="AJ1889" s="275"/>
      <c r="AK1889" s="275"/>
      <c r="AL1889" s="275"/>
    </row>
    <row r="1890" spans="1:38" s="329" customFormat="1" ht="15" customHeight="1">
      <c r="A1890" s="284" t="str">
        <f>IF('Data invoice'!J2006=0,"",'Data invoice'!K2006)</f>
        <v/>
      </c>
      <c r="B1890" s="284" t="str">
        <f>IF('Data invoice'!K2006=0,"",'Data invoice'!L2006)</f>
        <v/>
      </c>
      <c r="C1890" s="284" t="str">
        <f>IF('Data invoice'!L2006=0,"",'Data invoice'!M2006)</f>
        <v/>
      </c>
      <c r="D1890" s="284" t="str">
        <f>IF('Data invoice'!M2006=0,"",'Data invoice'!N2006)</f>
        <v/>
      </c>
      <c r="E1890" s="284" t="str">
        <f>IF('Data invoice'!N2006=0,"",'Data invoice'!O2006)</f>
        <v/>
      </c>
      <c r="F1890" s="284" t="str">
        <f>IF('Data invoice'!O2006=0,"",'Data invoice'!P2006)</f>
        <v/>
      </c>
      <c r="G1890" s="284" t="str">
        <f>IF('Data invoice'!P2006=0,"",'Data invoice'!Q2006)</f>
        <v/>
      </c>
      <c r="H1890" s="284" t="str">
        <f>IF('Data invoice'!Q2006=0,"",'Data invoice'!R2006)</f>
        <v/>
      </c>
      <c r="I1890" s="320" t="str">
        <f>IF('Data invoice'!R2006=0,"",'Data invoice'!S2006)</f>
        <v/>
      </c>
      <c r="J1890" s="367" t="str">
        <f>IF('Data invoice'!S2006=0,"",'Data invoice'!T2006)</f>
        <v/>
      </c>
      <c r="L1890" s="414"/>
      <c r="M1890" s="275"/>
      <c r="N1890" s="275"/>
      <c r="O1890" s="414"/>
      <c r="P1890" s="414"/>
      <c r="Q1890" s="414"/>
      <c r="R1890" s="414"/>
      <c r="S1890" s="414"/>
      <c r="T1890" s="414"/>
      <c r="U1890" s="414"/>
      <c r="V1890" s="414"/>
      <c r="W1890" s="414"/>
      <c r="X1890" s="414"/>
      <c r="Y1890" s="414"/>
      <c r="Z1890" s="414"/>
      <c r="AA1890" s="414"/>
      <c r="AB1890" s="414"/>
      <c r="AC1890" s="275"/>
      <c r="AD1890" s="275"/>
      <c r="AE1890" s="275"/>
      <c r="AF1890" s="275"/>
      <c r="AG1890" s="275"/>
      <c r="AH1890" s="275"/>
      <c r="AI1890" s="275"/>
      <c r="AJ1890" s="275"/>
      <c r="AK1890" s="275"/>
      <c r="AL1890" s="275"/>
    </row>
    <row r="1891" spans="1:38" s="329" customFormat="1" ht="15" customHeight="1">
      <c r="A1891" s="284" t="str">
        <f>IF('Data invoice'!J2007=0,"",'Data invoice'!K2007)</f>
        <v/>
      </c>
      <c r="B1891" s="284" t="str">
        <f>IF('Data invoice'!K2007=0,"",'Data invoice'!L2007)</f>
        <v/>
      </c>
      <c r="C1891" s="284" t="str">
        <f>IF('Data invoice'!L2007=0,"",'Data invoice'!M2007)</f>
        <v/>
      </c>
      <c r="D1891" s="284" t="str">
        <f>IF('Data invoice'!M2007=0,"",'Data invoice'!N2007)</f>
        <v/>
      </c>
      <c r="E1891" s="284" t="str">
        <f>IF('Data invoice'!N2007=0,"",'Data invoice'!O2007)</f>
        <v/>
      </c>
      <c r="F1891" s="284" t="str">
        <f>IF('Data invoice'!O2007=0,"",'Data invoice'!P2007)</f>
        <v/>
      </c>
      <c r="G1891" s="284" t="str">
        <f>IF('Data invoice'!P2007=0,"",'Data invoice'!Q2007)</f>
        <v/>
      </c>
      <c r="H1891" s="284" t="str">
        <f>IF('Data invoice'!Q2007=0,"",'Data invoice'!R2007)</f>
        <v/>
      </c>
      <c r="I1891" s="320" t="str">
        <f>IF('Data invoice'!R2007=0,"",'Data invoice'!S2007)</f>
        <v/>
      </c>
      <c r="J1891" s="367" t="str">
        <f>IF('Data invoice'!S2007=0,"",'Data invoice'!T2007)</f>
        <v/>
      </c>
      <c r="L1891" s="414"/>
      <c r="M1891" s="275"/>
      <c r="N1891" s="275"/>
      <c r="O1891" s="414"/>
      <c r="P1891" s="414"/>
      <c r="Q1891" s="414"/>
      <c r="R1891" s="414"/>
      <c r="S1891" s="414"/>
      <c r="T1891" s="414"/>
      <c r="U1891" s="414"/>
      <c r="V1891" s="414"/>
      <c r="W1891" s="414"/>
      <c r="X1891" s="414"/>
      <c r="Y1891" s="414"/>
      <c r="Z1891" s="414"/>
      <c r="AA1891" s="414"/>
      <c r="AB1891" s="414"/>
      <c r="AC1891" s="275"/>
      <c r="AD1891" s="275"/>
      <c r="AE1891" s="275"/>
      <c r="AF1891" s="275"/>
      <c r="AG1891" s="275"/>
      <c r="AH1891" s="275"/>
      <c r="AI1891" s="275"/>
      <c r="AJ1891" s="275"/>
      <c r="AK1891" s="275"/>
      <c r="AL1891" s="275"/>
    </row>
    <row r="1892" spans="1:38" s="329" customFormat="1" ht="15" customHeight="1">
      <c r="A1892" s="284" t="str">
        <f>IF('Data invoice'!J2008=0,"",'Data invoice'!K2008)</f>
        <v/>
      </c>
      <c r="B1892" s="284" t="str">
        <f>IF('Data invoice'!K2008=0,"",'Data invoice'!L2008)</f>
        <v/>
      </c>
      <c r="C1892" s="284" t="str">
        <f>IF('Data invoice'!L2008=0,"",'Data invoice'!M2008)</f>
        <v/>
      </c>
      <c r="D1892" s="284" t="str">
        <f>IF('Data invoice'!M2008=0,"",'Data invoice'!N2008)</f>
        <v/>
      </c>
      <c r="E1892" s="284" t="str">
        <f>IF('Data invoice'!N2008=0,"",'Data invoice'!O2008)</f>
        <v/>
      </c>
      <c r="F1892" s="284" t="str">
        <f>IF('Data invoice'!O2008=0,"",'Data invoice'!P2008)</f>
        <v/>
      </c>
      <c r="G1892" s="284" t="str">
        <f>IF('Data invoice'!P2008=0,"",'Data invoice'!Q2008)</f>
        <v/>
      </c>
      <c r="H1892" s="284" t="str">
        <f>IF('Data invoice'!Q2008=0,"",'Data invoice'!R2008)</f>
        <v/>
      </c>
      <c r="I1892" s="320" t="str">
        <f>IF('Data invoice'!R2008=0,"",'Data invoice'!S2008)</f>
        <v/>
      </c>
      <c r="J1892" s="367" t="str">
        <f>IF('Data invoice'!S2008=0,"",'Data invoice'!T2008)</f>
        <v/>
      </c>
      <c r="L1892" s="414"/>
      <c r="M1892" s="275"/>
      <c r="N1892" s="275"/>
      <c r="O1892" s="414"/>
      <c r="P1892" s="414"/>
      <c r="Q1892" s="414"/>
      <c r="R1892" s="414"/>
      <c r="S1892" s="414"/>
      <c r="T1892" s="414"/>
      <c r="U1892" s="414"/>
      <c r="V1892" s="414"/>
      <c r="W1892" s="414"/>
      <c r="X1892" s="414"/>
      <c r="Y1892" s="414"/>
      <c r="Z1892" s="414"/>
      <c r="AA1892" s="414"/>
      <c r="AB1892" s="414"/>
      <c r="AC1892" s="275"/>
      <c r="AD1892" s="275"/>
      <c r="AE1892" s="275"/>
      <c r="AF1892" s="275"/>
      <c r="AG1892" s="275"/>
      <c r="AH1892" s="275"/>
      <c r="AI1892" s="275"/>
      <c r="AJ1892" s="275"/>
      <c r="AK1892" s="275"/>
      <c r="AL1892" s="275"/>
    </row>
    <row r="1893" spans="1:38" s="329" customFormat="1" ht="15" customHeight="1">
      <c r="A1893" s="284" t="str">
        <f>IF('Data invoice'!J2009=0,"",'Data invoice'!K2009)</f>
        <v/>
      </c>
      <c r="B1893" s="284" t="str">
        <f>IF('Data invoice'!K2009=0,"",'Data invoice'!L2009)</f>
        <v/>
      </c>
      <c r="C1893" s="284" t="str">
        <f>IF('Data invoice'!L2009=0,"",'Data invoice'!M2009)</f>
        <v/>
      </c>
      <c r="D1893" s="284" t="str">
        <f>IF('Data invoice'!M2009=0,"",'Data invoice'!N2009)</f>
        <v/>
      </c>
      <c r="E1893" s="284" t="str">
        <f>IF('Data invoice'!N2009=0,"",'Data invoice'!O2009)</f>
        <v/>
      </c>
      <c r="F1893" s="284" t="str">
        <f>IF('Data invoice'!O2009=0,"",'Data invoice'!P2009)</f>
        <v/>
      </c>
      <c r="G1893" s="284" t="str">
        <f>IF('Data invoice'!P2009=0,"",'Data invoice'!Q2009)</f>
        <v/>
      </c>
      <c r="H1893" s="284" t="str">
        <f>IF('Data invoice'!Q2009=0,"",'Data invoice'!R2009)</f>
        <v/>
      </c>
      <c r="I1893" s="320" t="str">
        <f>IF('Data invoice'!R2009=0,"",'Data invoice'!S2009)</f>
        <v/>
      </c>
      <c r="J1893" s="367" t="str">
        <f>IF('Data invoice'!S2009=0,"",'Data invoice'!T2009)</f>
        <v/>
      </c>
      <c r="L1893" s="414"/>
      <c r="M1893" s="275"/>
      <c r="N1893" s="275"/>
      <c r="O1893" s="414"/>
      <c r="P1893" s="414"/>
      <c r="Q1893" s="414"/>
      <c r="R1893" s="414"/>
      <c r="S1893" s="414"/>
      <c r="T1893" s="414"/>
      <c r="U1893" s="414"/>
      <c r="V1893" s="414"/>
      <c r="W1893" s="414"/>
      <c r="X1893" s="414"/>
      <c r="Y1893" s="414"/>
      <c r="Z1893" s="414"/>
      <c r="AA1893" s="414"/>
      <c r="AB1893" s="414"/>
      <c r="AC1893" s="275"/>
      <c r="AD1893" s="275"/>
      <c r="AE1893" s="275"/>
      <c r="AF1893" s="275"/>
      <c r="AG1893" s="275"/>
      <c r="AH1893" s="275"/>
      <c r="AI1893" s="275"/>
      <c r="AJ1893" s="275"/>
      <c r="AK1893" s="275"/>
      <c r="AL1893" s="275"/>
    </row>
    <row r="1894" spans="1:38" s="329" customFormat="1" ht="15" customHeight="1">
      <c r="A1894" s="284" t="str">
        <f>IF('Data invoice'!J2010=0,"",'Data invoice'!K2010)</f>
        <v/>
      </c>
      <c r="B1894" s="284" t="str">
        <f>IF('Data invoice'!K2010=0,"",'Data invoice'!L2010)</f>
        <v/>
      </c>
      <c r="C1894" s="284" t="str">
        <f>IF('Data invoice'!L2010=0,"",'Data invoice'!M2010)</f>
        <v/>
      </c>
      <c r="D1894" s="284" t="str">
        <f>IF('Data invoice'!M2010=0,"",'Data invoice'!N2010)</f>
        <v/>
      </c>
      <c r="E1894" s="284" t="str">
        <f>IF('Data invoice'!N2010=0,"",'Data invoice'!O2010)</f>
        <v/>
      </c>
      <c r="F1894" s="284" t="str">
        <f>IF('Data invoice'!O2010=0,"",'Data invoice'!P2010)</f>
        <v/>
      </c>
      <c r="G1894" s="284" t="str">
        <f>IF('Data invoice'!P2010=0,"",'Data invoice'!Q2010)</f>
        <v/>
      </c>
      <c r="H1894" s="284" t="str">
        <f>IF('Data invoice'!Q2010=0,"",'Data invoice'!R2010)</f>
        <v/>
      </c>
      <c r="I1894" s="320" t="str">
        <f>IF('Data invoice'!R2010=0,"",'Data invoice'!S2010)</f>
        <v/>
      </c>
      <c r="J1894" s="367" t="str">
        <f>IF('Data invoice'!S2010=0,"",'Data invoice'!T2010)</f>
        <v/>
      </c>
      <c r="L1894" s="414"/>
      <c r="M1894" s="275"/>
      <c r="N1894" s="275"/>
      <c r="O1894" s="414"/>
      <c r="P1894" s="414"/>
      <c r="Q1894" s="414"/>
      <c r="R1894" s="414"/>
      <c r="S1894" s="414"/>
      <c r="T1894" s="414"/>
      <c r="U1894" s="414"/>
      <c r="V1894" s="414"/>
      <c r="W1894" s="414"/>
      <c r="X1894" s="414"/>
      <c r="Y1894" s="414"/>
      <c r="Z1894" s="414"/>
      <c r="AA1894" s="414"/>
      <c r="AB1894" s="414"/>
      <c r="AC1894" s="275"/>
      <c r="AD1894" s="275"/>
      <c r="AE1894" s="275"/>
      <c r="AF1894" s="275"/>
      <c r="AG1894" s="275"/>
      <c r="AH1894" s="275"/>
      <c r="AI1894" s="275"/>
      <c r="AJ1894" s="275"/>
      <c r="AK1894" s="275"/>
      <c r="AL1894" s="275"/>
    </row>
    <row r="1895" spans="1:38" s="329" customFormat="1" ht="15" customHeight="1">
      <c r="A1895" s="284" t="str">
        <f>IF('Data invoice'!J2011=0,"",'Data invoice'!K2011)</f>
        <v/>
      </c>
      <c r="B1895" s="284" t="str">
        <f>IF('Data invoice'!K2011=0,"",'Data invoice'!L2011)</f>
        <v/>
      </c>
      <c r="C1895" s="284" t="str">
        <f>IF('Data invoice'!L2011=0,"",'Data invoice'!M2011)</f>
        <v/>
      </c>
      <c r="D1895" s="284" t="str">
        <f>IF('Data invoice'!M2011=0,"",'Data invoice'!N2011)</f>
        <v/>
      </c>
      <c r="E1895" s="284" t="str">
        <f>IF('Data invoice'!N2011=0,"",'Data invoice'!O2011)</f>
        <v/>
      </c>
      <c r="F1895" s="284" t="str">
        <f>IF('Data invoice'!O2011=0,"",'Data invoice'!P2011)</f>
        <v/>
      </c>
      <c r="G1895" s="284" t="str">
        <f>IF('Data invoice'!P2011=0,"",'Data invoice'!Q2011)</f>
        <v/>
      </c>
      <c r="H1895" s="284" t="str">
        <f>IF('Data invoice'!Q2011=0,"",'Data invoice'!R2011)</f>
        <v/>
      </c>
      <c r="I1895" s="320" t="str">
        <f>IF('Data invoice'!R2011=0,"",'Data invoice'!S2011)</f>
        <v/>
      </c>
      <c r="J1895" s="367" t="str">
        <f>IF('Data invoice'!S2011=0,"",'Data invoice'!T2011)</f>
        <v/>
      </c>
      <c r="L1895" s="414"/>
      <c r="M1895" s="275"/>
      <c r="N1895" s="275"/>
      <c r="O1895" s="414"/>
      <c r="P1895" s="414"/>
      <c r="Q1895" s="414"/>
      <c r="R1895" s="414"/>
      <c r="S1895" s="414"/>
      <c r="T1895" s="414"/>
      <c r="U1895" s="414"/>
      <c r="V1895" s="414"/>
      <c r="W1895" s="414"/>
      <c r="X1895" s="414"/>
      <c r="Y1895" s="414"/>
      <c r="Z1895" s="414"/>
      <c r="AA1895" s="414"/>
      <c r="AB1895" s="414"/>
      <c r="AC1895" s="275"/>
      <c r="AD1895" s="275"/>
      <c r="AE1895" s="275"/>
      <c r="AF1895" s="275"/>
      <c r="AG1895" s="275"/>
      <c r="AH1895" s="275"/>
      <c r="AI1895" s="275"/>
      <c r="AJ1895" s="275"/>
      <c r="AK1895" s="275"/>
      <c r="AL1895" s="275"/>
    </row>
    <row r="1896" spans="1:38" s="329" customFormat="1" ht="15" customHeight="1">
      <c r="A1896" s="284" t="str">
        <f>IF('Data invoice'!J2012=0,"",'Data invoice'!K2012)</f>
        <v/>
      </c>
      <c r="B1896" s="284" t="str">
        <f>IF('Data invoice'!K2012=0,"",'Data invoice'!L2012)</f>
        <v/>
      </c>
      <c r="C1896" s="284" t="str">
        <f>IF('Data invoice'!L2012=0,"",'Data invoice'!M2012)</f>
        <v/>
      </c>
      <c r="D1896" s="284" t="str">
        <f>IF('Data invoice'!M2012=0,"",'Data invoice'!N2012)</f>
        <v/>
      </c>
      <c r="E1896" s="284" t="str">
        <f>IF('Data invoice'!N2012=0,"",'Data invoice'!O2012)</f>
        <v/>
      </c>
      <c r="F1896" s="284" t="str">
        <f>IF('Data invoice'!O2012=0,"",'Data invoice'!P2012)</f>
        <v/>
      </c>
      <c r="G1896" s="284" t="str">
        <f>IF('Data invoice'!P2012=0,"",'Data invoice'!Q2012)</f>
        <v/>
      </c>
      <c r="H1896" s="284" t="str">
        <f>IF('Data invoice'!Q2012=0,"",'Data invoice'!R2012)</f>
        <v/>
      </c>
      <c r="I1896" s="320" t="str">
        <f>IF('Data invoice'!R2012=0,"",'Data invoice'!S2012)</f>
        <v/>
      </c>
      <c r="J1896" s="367" t="str">
        <f>IF('Data invoice'!S2012=0,"",'Data invoice'!T2012)</f>
        <v/>
      </c>
      <c r="L1896" s="414"/>
      <c r="M1896" s="275"/>
      <c r="N1896" s="275"/>
      <c r="O1896" s="414"/>
      <c r="P1896" s="414"/>
      <c r="Q1896" s="414"/>
      <c r="R1896" s="414"/>
      <c r="S1896" s="414"/>
      <c r="T1896" s="414"/>
      <c r="U1896" s="414"/>
      <c r="V1896" s="414"/>
      <c r="W1896" s="414"/>
      <c r="X1896" s="414"/>
      <c r="Y1896" s="414"/>
      <c r="Z1896" s="414"/>
      <c r="AA1896" s="414"/>
      <c r="AB1896" s="414"/>
      <c r="AC1896" s="275"/>
      <c r="AD1896" s="275"/>
      <c r="AE1896" s="275"/>
      <c r="AF1896" s="275"/>
      <c r="AG1896" s="275"/>
      <c r="AH1896" s="275"/>
      <c r="AI1896" s="275"/>
      <c r="AJ1896" s="275"/>
      <c r="AK1896" s="275"/>
      <c r="AL1896" s="275"/>
    </row>
    <row r="1897" spans="1:38" s="329" customFormat="1" ht="15" customHeight="1">
      <c r="A1897" s="284" t="str">
        <f>IF('Data invoice'!J2013=0,"",'Data invoice'!K2013)</f>
        <v/>
      </c>
      <c r="B1897" s="284" t="str">
        <f>IF('Data invoice'!K2013=0,"",'Data invoice'!L2013)</f>
        <v/>
      </c>
      <c r="C1897" s="284" t="str">
        <f>IF('Data invoice'!L2013=0,"",'Data invoice'!M2013)</f>
        <v/>
      </c>
      <c r="D1897" s="284" t="str">
        <f>IF('Data invoice'!M2013=0,"",'Data invoice'!N2013)</f>
        <v/>
      </c>
      <c r="E1897" s="284" t="str">
        <f>IF('Data invoice'!N2013=0,"",'Data invoice'!O2013)</f>
        <v/>
      </c>
      <c r="F1897" s="284" t="str">
        <f>IF('Data invoice'!O2013=0,"",'Data invoice'!P2013)</f>
        <v/>
      </c>
      <c r="G1897" s="284" t="str">
        <f>IF('Data invoice'!P2013=0,"",'Data invoice'!Q2013)</f>
        <v/>
      </c>
      <c r="H1897" s="284" t="str">
        <f>IF('Data invoice'!Q2013=0,"",'Data invoice'!R2013)</f>
        <v/>
      </c>
      <c r="I1897" s="320" t="str">
        <f>IF('Data invoice'!R2013=0,"",'Data invoice'!S2013)</f>
        <v/>
      </c>
      <c r="J1897" s="367" t="str">
        <f>IF('Data invoice'!S2013=0,"",'Data invoice'!T2013)</f>
        <v/>
      </c>
      <c r="L1897" s="414"/>
      <c r="M1897" s="275"/>
      <c r="N1897" s="275"/>
      <c r="O1897" s="414"/>
      <c r="P1897" s="414"/>
      <c r="Q1897" s="414"/>
      <c r="R1897" s="414"/>
      <c r="S1897" s="414"/>
      <c r="T1897" s="414"/>
      <c r="U1897" s="414"/>
      <c r="V1897" s="414"/>
      <c r="W1897" s="414"/>
      <c r="X1897" s="414"/>
      <c r="Y1897" s="414"/>
      <c r="Z1897" s="414"/>
      <c r="AA1897" s="414"/>
      <c r="AB1897" s="414"/>
      <c r="AC1897" s="275"/>
      <c r="AD1897" s="275"/>
      <c r="AE1897" s="275"/>
      <c r="AF1897" s="275"/>
      <c r="AG1897" s="275"/>
      <c r="AH1897" s="275"/>
      <c r="AI1897" s="275"/>
      <c r="AJ1897" s="275"/>
      <c r="AK1897" s="275"/>
      <c r="AL1897" s="275"/>
    </row>
    <row r="1898" spans="1:38" s="329" customFormat="1" ht="15" customHeight="1">
      <c r="A1898" s="284" t="str">
        <f>IF('Data invoice'!J2014=0,"",'Data invoice'!K2014)</f>
        <v/>
      </c>
      <c r="B1898" s="284" t="str">
        <f>IF('Data invoice'!K2014=0,"",'Data invoice'!L2014)</f>
        <v/>
      </c>
      <c r="C1898" s="284" t="str">
        <f>IF('Data invoice'!L2014=0,"",'Data invoice'!M2014)</f>
        <v/>
      </c>
      <c r="D1898" s="284" t="str">
        <f>IF('Data invoice'!M2014=0,"",'Data invoice'!N2014)</f>
        <v/>
      </c>
      <c r="E1898" s="284" t="str">
        <f>IF('Data invoice'!N2014=0,"",'Data invoice'!O2014)</f>
        <v/>
      </c>
      <c r="F1898" s="284" t="str">
        <f>IF('Data invoice'!O2014=0,"",'Data invoice'!P2014)</f>
        <v/>
      </c>
      <c r="G1898" s="284" t="str">
        <f>IF('Data invoice'!P2014=0,"",'Data invoice'!Q2014)</f>
        <v/>
      </c>
      <c r="H1898" s="284" t="str">
        <f>IF('Data invoice'!Q2014=0,"",'Data invoice'!R2014)</f>
        <v/>
      </c>
      <c r="I1898" s="320" t="str">
        <f>IF('Data invoice'!R2014=0,"",'Data invoice'!S2014)</f>
        <v/>
      </c>
      <c r="J1898" s="367" t="str">
        <f>IF('Data invoice'!S2014=0,"",'Data invoice'!T2014)</f>
        <v/>
      </c>
      <c r="L1898" s="414"/>
      <c r="M1898" s="275"/>
      <c r="N1898" s="275"/>
      <c r="O1898" s="414"/>
      <c r="P1898" s="414"/>
      <c r="Q1898" s="414"/>
      <c r="R1898" s="414"/>
      <c r="S1898" s="414"/>
      <c r="T1898" s="414"/>
      <c r="U1898" s="414"/>
      <c r="V1898" s="414"/>
      <c r="W1898" s="414"/>
      <c r="X1898" s="414"/>
      <c r="Y1898" s="414"/>
      <c r="Z1898" s="414"/>
      <c r="AA1898" s="414"/>
      <c r="AB1898" s="414"/>
      <c r="AC1898" s="275"/>
      <c r="AD1898" s="275"/>
      <c r="AE1898" s="275"/>
      <c r="AF1898" s="275"/>
      <c r="AG1898" s="275"/>
      <c r="AH1898" s="275"/>
      <c r="AI1898" s="275"/>
      <c r="AJ1898" s="275"/>
      <c r="AK1898" s="275"/>
      <c r="AL1898" s="275"/>
    </row>
    <row r="1899" spans="1:38" s="329" customFormat="1" ht="15" customHeight="1">
      <c r="A1899" s="284" t="str">
        <f>IF('Data invoice'!J2015=0,"",'Data invoice'!K2015)</f>
        <v/>
      </c>
      <c r="B1899" s="284" t="str">
        <f>IF('Data invoice'!K2015=0,"",'Data invoice'!L2015)</f>
        <v/>
      </c>
      <c r="C1899" s="284" t="str">
        <f>IF('Data invoice'!L2015=0,"",'Data invoice'!M2015)</f>
        <v/>
      </c>
      <c r="D1899" s="284" t="str">
        <f>IF('Data invoice'!M2015=0,"",'Data invoice'!N2015)</f>
        <v/>
      </c>
      <c r="E1899" s="284" t="str">
        <f>IF('Data invoice'!N2015=0,"",'Data invoice'!O2015)</f>
        <v/>
      </c>
      <c r="F1899" s="284" t="str">
        <f>IF('Data invoice'!O2015=0,"",'Data invoice'!P2015)</f>
        <v/>
      </c>
      <c r="G1899" s="284" t="str">
        <f>IF('Data invoice'!P2015=0,"",'Data invoice'!Q2015)</f>
        <v/>
      </c>
      <c r="H1899" s="284" t="str">
        <f>IF('Data invoice'!Q2015=0,"",'Data invoice'!R2015)</f>
        <v/>
      </c>
      <c r="I1899" s="320" t="str">
        <f>IF('Data invoice'!R2015=0,"",'Data invoice'!S2015)</f>
        <v/>
      </c>
      <c r="J1899" s="367" t="str">
        <f>IF('Data invoice'!S2015=0,"",'Data invoice'!T2015)</f>
        <v/>
      </c>
      <c r="L1899" s="414"/>
      <c r="M1899" s="275"/>
      <c r="N1899" s="275"/>
      <c r="O1899" s="414"/>
      <c r="P1899" s="414"/>
      <c r="Q1899" s="414"/>
      <c r="R1899" s="414"/>
      <c r="S1899" s="414"/>
      <c r="T1899" s="414"/>
      <c r="U1899" s="414"/>
      <c r="V1899" s="414"/>
      <c r="W1899" s="414"/>
      <c r="X1899" s="414"/>
      <c r="Y1899" s="414"/>
      <c r="Z1899" s="414"/>
      <c r="AA1899" s="414"/>
      <c r="AB1899" s="414"/>
      <c r="AC1899" s="275"/>
      <c r="AD1899" s="275"/>
      <c r="AE1899" s="275"/>
      <c r="AF1899" s="275"/>
      <c r="AG1899" s="275"/>
      <c r="AH1899" s="275"/>
      <c r="AI1899" s="275"/>
      <c r="AJ1899" s="275"/>
      <c r="AK1899" s="275"/>
      <c r="AL1899" s="275"/>
    </row>
    <row r="1900" spans="1:38" s="329" customFormat="1" ht="15" customHeight="1">
      <c r="A1900" s="284" t="str">
        <f>IF('Data invoice'!J2016=0,"",'Data invoice'!K2016)</f>
        <v/>
      </c>
      <c r="B1900" s="284" t="str">
        <f>IF('Data invoice'!K2016=0,"",'Data invoice'!L2016)</f>
        <v/>
      </c>
      <c r="C1900" s="284" t="str">
        <f>IF('Data invoice'!L2016=0,"",'Data invoice'!M2016)</f>
        <v/>
      </c>
      <c r="D1900" s="284" t="str">
        <f>IF('Data invoice'!M2016=0,"",'Data invoice'!N2016)</f>
        <v/>
      </c>
      <c r="E1900" s="284" t="str">
        <f>IF('Data invoice'!N2016=0,"",'Data invoice'!O2016)</f>
        <v/>
      </c>
      <c r="F1900" s="284" t="str">
        <f>IF('Data invoice'!O2016=0,"",'Data invoice'!P2016)</f>
        <v/>
      </c>
      <c r="G1900" s="284" t="str">
        <f>IF('Data invoice'!P2016=0,"",'Data invoice'!Q2016)</f>
        <v/>
      </c>
      <c r="H1900" s="284" t="str">
        <f>IF('Data invoice'!Q2016=0,"",'Data invoice'!R2016)</f>
        <v/>
      </c>
      <c r="I1900" s="320" t="str">
        <f>IF('Data invoice'!R2016=0,"",'Data invoice'!S2016)</f>
        <v/>
      </c>
      <c r="J1900" s="367" t="str">
        <f>IF('Data invoice'!S2016=0,"",'Data invoice'!T2016)</f>
        <v/>
      </c>
      <c r="L1900" s="414"/>
      <c r="M1900" s="275"/>
      <c r="N1900" s="275"/>
      <c r="O1900" s="414"/>
      <c r="P1900" s="414"/>
      <c r="Q1900" s="414"/>
      <c r="R1900" s="414"/>
      <c r="S1900" s="414"/>
      <c r="T1900" s="414"/>
      <c r="U1900" s="414"/>
      <c r="V1900" s="414"/>
      <c r="W1900" s="414"/>
      <c r="X1900" s="414"/>
      <c r="Y1900" s="414"/>
      <c r="Z1900" s="414"/>
      <c r="AA1900" s="414"/>
      <c r="AB1900" s="414"/>
      <c r="AC1900" s="275"/>
      <c r="AD1900" s="275"/>
      <c r="AE1900" s="275"/>
      <c r="AF1900" s="275"/>
      <c r="AG1900" s="275"/>
      <c r="AH1900" s="275"/>
      <c r="AI1900" s="275"/>
      <c r="AJ1900" s="275"/>
      <c r="AK1900" s="275"/>
      <c r="AL1900" s="275"/>
    </row>
    <row r="1901" spans="1:38" s="329" customFormat="1" ht="15" customHeight="1">
      <c r="A1901" s="284" t="str">
        <f>IF('Data invoice'!J2017=0,"",'Data invoice'!K2017)</f>
        <v/>
      </c>
      <c r="B1901" s="284" t="str">
        <f>IF('Data invoice'!K2017=0,"",'Data invoice'!L2017)</f>
        <v/>
      </c>
      <c r="C1901" s="284" t="str">
        <f>IF('Data invoice'!L2017=0,"",'Data invoice'!M2017)</f>
        <v/>
      </c>
      <c r="D1901" s="284" t="str">
        <f>IF('Data invoice'!M2017=0,"",'Data invoice'!N2017)</f>
        <v/>
      </c>
      <c r="E1901" s="284" t="str">
        <f>IF('Data invoice'!N2017=0,"",'Data invoice'!O2017)</f>
        <v/>
      </c>
      <c r="F1901" s="284" t="str">
        <f>IF('Data invoice'!O2017=0,"",'Data invoice'!P2017)</f>
        <v/>
      </c>
      <c r="G1901" s="284" t="str">
        <f>IF('Data invoice'!P2017=0,"",'Data invoice'!Q2017)</f>
        <v/>
      </c>
      <c r="H1901" s="284" t="str">
        <f>IF('Data invoice'!Q2017=0,"",'Data invoice'!R2017)</f>
        <v/>
      </c>
      <c r="I1901" s="320" t="str">
        <f>IF('Data invoice'!R2017=0,"",'Data invoice'!S2017)</f>
        <v/>
      </c>
      <c r="J1901" s="367" t="str">
        <f>IF('Data invoice'!S2017=0,"",'Data invoice'!T2017)</f>
        <v/>
      </c>
      <c r="L1901" s="414"/>
      <c r="M1901" s="275"/>
      <c r="N1901" s="275"/>
      <c r="O1901" s="414"/>
      <c r="P1901" s="414"/>
      <c r="Q1901" s="414"/>
      <c r="R1901" s="414"/>
      <c r="S1901" s="414"/>
      <c r="T1901" s="414"/>
      <c r="U1901" s="414"/>
      <c r="V1901" s="414"/>
      <c r="W1901" s="414"/>
      <c r="X1901" s="414"/>
      <c r="Y1901" s="414"/>
      <c r="Z1901" s="414"/>
      <c r="AA1901" s="414"/>
      <c r="AB1901" s="414"/>
      <c r="AC1901" s="275"/>
      <c r="AD1901" s="275"/>
      <c r="AE1901" s="275"/>
      <c r="AF1901" s="275"/>
      <c r="AG1901" s="275"/>
      <c r="AH1901" s="275"/>
      <c r="AI1901" s="275"/>
      <c r="AJ1901" s="275"/>
      <c r="AK1901" s="275"/>
      <c r="AL1901" s="275"/>
    </row>
    <row r="1902" spans="1:38" s="329" customFormat="1" ht="15" customHeight="1">
      <c r="A1902" s="284" t="str">
        <f>IF('Data invoice'!J2018=0,"",'Data invoice'!K2018)</f>
        <v/>
      </c>
      <c r="B1902" s="284" t="str">
        <f>IF('Data invoice'!K2018=0,"",'Data invoice'!L2018)</f>
        <v/>
      </c>
      <c r="C1902" s="284" t="str">
        <f>IF('Data invoice'!L2018=0,"",'Data invoice'!M2018)</f>
        <v/>
      </c>
      <c r="D1902" s="284" t="str">
        <f>IF('Data invoice'!M2018=0,"",'Data invoice'!N2018)</f>
        <v/>
      </c>
      <c r="E1902" s="284" t="str">
        <f>IF('Data invoice'!N2018=0,"",'Data invoice'!O2018)</f>
        <v/>
      </c>
      <c r="F1902" s="284" t="str">
        <f>IF('Data invoice'!O2018=0,"",'Data invoice'!P2018)</f>
        <v/>
      </c>
      <c r="G1902" s="284" t="str">
        <f>IF('Data invoice'!P2018=0,"",'Data invoice'!Q2018)</f>
        <v/>
      </c>
      <c r="H1902" s="284" t="str">
        <f>IF('Data invoice'!Q2018=0,"",'Data invoice'!R2018)</f>
        <v/>
      </c>
      <c r="I1902" s="320" t="str">
        <f>IF('Data invoice'!R2018=0,"",'Data invoice'!S2018)</f>
        <v/>
      </c>
      <c r="J1902" s="367" t="str">
        <f>IF('Data invoice'!S2018=0,"",'Data invoice'!T2018)</f>
        <v/>
      </c>
      <c r="L1902" s="414"/>
      <c r="M1902" s="275"/>
      <c r="N1902" s="275"/>
      <c r="O1902" s="414"/>
      <c r="P1902" s="414"/>
      <c r="Q1902" s="414"/>
      <c r="R1902" s="414"/>
      <c r="S1902" s="414"/>
      <c r="T1902" s="414"/>
      <c r="U1902" s="414"/>
      <c r="V1902" s="414"/>
      <c r="W1902" s="414"/>
      <c r="X1902" s="414"/>
      <c r="Y1902" s="414"/>
      <c r="Z1902" s="414"/>
      <c r="AA1902" s="414"/>
      <c r="AB1902" s="414"/>
      <c r="AC1902" s="275"/>
      <c r="AD1902" s="275"/>
      <c r="AE1902" s="275"/>
      <c r="AF1902" s="275"/>
      <c r="AG1902" s="275"/>
      <c r="AH1902" s="275"/>
      <c r="AI1902" s="275"/>
      <c r="AJ1902" s="275"/>
      <c r="AK1902" s="275"/>
      <c r="AL1902" s="275"/>
    </row>
    <row r="1903" spans="1:38" s="329" customFormat="1" ht="15" customHeight="1">
      <c r="A1903" s="284" t="str">
        <f>IF('Data invoice'!J2019=0,"",'Data invoice'!K2019)</f>
        <v/>
      </c>
      <c r="B1903" s="284" t="str">
        <f>IF('Data invoice'!K2019=0,"",'Data invoice'!L2019)</f>
        <v/>
      </c>
      <c r="C1903" s="284" t="str">
        <f>IF('Data invoice'!L2019=0,"",'Data invoice'!M2019)</f>
        <v/>
      </c>
      <c r="D1903" s="284" t="str">
        <f>IF('Data invoice'!M2019=0,"",'Data invoice'!N2019)</f>
        <v/>
      </c>
      <c r="E1903" s="284" t="str">
        <f>IF('Data invoice'!N2019=0,"",'Data invoice'!O2019)</f>
        <v/>
      </c>
      <c r="F1903" s="284" t="str">
        <f>IF('Data invoice'!O2019=0,"",'Data invoice'!P2019)</f>
        <v/>
      </c>
      <c r="G1903" s="284" t="str">
        <f>IF('Data invoice'!P2019=0,"",'Data invoice'!Q2019)</f>
        <v/>
      </c>
      <c r="H1903" s="284" t="str">
        <f>IF('Data invoice'!Q2019=0,"",'Data invoice'!R2019)</f>
        <v/>
      </c>
      <c r="I1903" s="320" t="str">
        <f>IF('Data invoice'!R2019=0,"",'Data invoice'!S2019)</f>
        <v/>
      </c>
      <c r="J1903" s="367" t="str">
        <f>IF('Data invoice'!S2019=0,"",'Data invoice'!T2019)</f>
        <v/>
      </c>
      <c r="L1903" s="414"/>
      <c r="M1903" s="275"/>
      <c r="N1903" s="275"/>
      <c r="O1903" s="414"/>
      <c r="P1903" s="414"/>
      <c r="Q1903" s="414"/>
      <c r="R1903" s="414"/>
      <c r="S1903" s="414"/>
      <c r="T1903" s="414"/>
      <c r="U1903" s="414"/>
      <c r="V1903" s="414"/>
      <c r="W1903" s="414"/>
      <c r="X1903" s="414"/>
      <c r="Y1903" s="414"/>
      <c r="Z1903" s="414"/>
      <c r="AA1903" s="414"/>
      <c r="AB1903" s="414"/>
      <c r="AC1903" s="275"/>
      <c r="AD1903" s="275"/>
      <c r="AE1903" s="275"/>
      <c r="AF1903" s="275"/>
      <c r="AG1903" s="275"/>
      <c r="AH1903" s="275"/>
      <c r="AI1903" s="275"/>
      <c r="AJ1903" s="275"/>
      <c r="AK1903" s="275"/>
      <c r="AL1903" s="275"/>
    </row>
    <row r="1904" spans="1:38" s="329" customFormat="1" ht="15" customHeight="1">
      <c r="A1904" s="284" t="str">
        <f>IF('Data invoice'!J2020=0,"",'Data invoice'!K2020)</f>
        <v/>
      </c>
      <c r="B1904" s="284" t="str">
        <f>IF('Data invoice'!K2020=0,"",'Data invoice'!L2020)</f>
        <v/>
      </c>
      <c r="C1904" s="284" t="str">
        <f>IF('Data invoice'!L2020=0,"",'Data invoice'!M2020)</f>
        <v/>
      </c>
      <c r="D1904" s="284" t="str">
        <f>IF('Data invoice'!M2020=0,"",'Data invoice'!N2020)</f>
        <v/>
      </c>
      <c r="E1904" s="284" t="str">
        <f>IF('Data invoice'!N2020=0,"",'Data invoice'!O2020)</f>
        <v/>
      </c>
      <c r="F1904" s="284" t="str">
        <f>IF('Data invoice'!O2020=0,"",'Data invoice'!P2020)</f>
        <v/>
      </c>
      <c r="G1904" s="284" t="str">
        <f>IF('Data invoice'!P2020=0,"",'Data invoice'!Q2020)</f>
        <v/>
      </c>
      <c r="H1904" s="284" t="str">
        <f>IF('Data invoice'!Q2020=0,"",'Data invoice'!R2020)</f>
        <v/>
      </c>
      <c r="I1904" s="320" t="str">
        <f>IF('Data invoice'!R2020=0,"",'Data invoice'!S2020)</f>
        <v/>
      </c>
      <c r="J1904" s="367" t="str">
        <f>IF('Data invoice'!S2020=0,"",'Data invoice'!T2020)</f>
        <v/>
      </c>
      <c r="L1904" s="414"/>
      <c r="M1904" s="275"/>
      <c r="N1904" s="275"/>
      <c r="O1904" s="414"/>
      <c r="P1904" s="414"/>
      <c r="Q1904" s="414"/>
      <c r="R1904" s="414"/>
      <c r="S1904" s="414"/>
      <c r="T1904" s="414"/>
      <c r="U1904" s="414"/>
      <c r="V1904" s="414"/>
      <c r="W1904" s="414"/>
      <c r="X1904" s="414"/>
      <c r="Y1904" s="414"/>
      <c r="Z1904" s="414"/>
      <c r="AA1904" s="414"/>
      <c r="AB1904" s="414"/>
      <c r="AC1904" s="275"/>
      <c r="AD1904" s="275"/>
      <c r="AE1904" s="275"/>
      <c r="AF1904" s="275"/>
      <c r="AG1904" s="275"/>
      <c r="AH1904" s="275"/>
      <c r="AI1904" s="275"/>
      <c r="AJ1904" s="275"/>
      <c r="AK1904" s="275"/>
      <c r="AL1904" s="275"/>
    </row>
    <row r="1905" spans="1:38" s="329" customFormat="1" ht="15" customHeight="1">
      <c r="A1905" s="284" t="str">
        <f>IF('Data invoice'!J2021=0,"",'Data invoice'!K2021)</f>
        <v/>
      </c>
      <c r="B1905" s="284" t="str">
        <f>IF('Data invoice'!K2021=0,"",'Data invoice'!L2021)</f>
        <v/>
      </c>
      <c r="C1905" s="284" t="str">
        <f>IF('Data invoice'!L2021=0,"",'Data invoice'!M2021)</f>
        <v/>
      </c>
      <c r="D1905" s="284" t="str">
        <f>IF('Data invoice'!M2021=0,"",'Data invoice'!N2021)</f>
        <v/>
      </c>
      <c r="E1905" s="284" t="str">
        <f>IF('Data invoice'!N2021=0,"",'Data invoice'!O2021)</f>
        <v/>
      </c>
      <c r="F1905" s="284" t="str">
        <f>IF('Data invoice'!O2021=0,"",'Data invoice'!P2021)</f>
        <v/>
      </c>
      <c r="G1905" s="284" t="str">
        <f>IF('Data invoice'!P2021=0,"",'Data invoice'!Q2021)</f>
        <v/>
      </c>
      <c r="H1905" s="284" t="str">
        <f>IF('Data invoice'!Q2021=0,"",'Data invoice'!R2021)</f>
        <v/>
      </c>
      <c r="I1905" s="320" t="str">
        <f>IF('Data invoice'!R2021=0,"",'Data invoice'!S2021)</f>
        <v/>
      </c>
      <c r="J1905" s="367" t="str">
        <f>IF('Data invoice'!S2021=0,"",'Data invoice'!T2021)</f>
        <v/>
      </c>
      <c r="L1905" s="414"/>
      <c r="M1905" s="275"/>
      <c r="N1905" s="275"/>
      <c r="O1905" s="414"/>
      <c r="P1905" s="414"/>
      <c r="Q1905" s="414"/>
      <c r="R1905" s="414"/>
      <c r="S1905" s="414"/>
      <c r="T1905" s="414"/>
      <c r="U1905" s="414"/>
      <c r="V1905" s="414"/>
      <c r="W1905" s="414"/>
      <c r="X1905" s="414"/>
      <c r="Y1905" s="414"/>
      <c r="Z1905" s="414"/>
      <c r="AA1905" s="414"/>
      <c r="AB1905" s="414"/>
      <c r="AC1905" s="275"/>
      <c r="AD1905" s="275"/>
      <c r="AE1905" s="275"/>
      <c r="AF1905" s="275"/>
      <c r="AG1905" s="275"/>
      <c r="AH1905" s="275"/>
      <c r="AI1905" s="275"/>
      <c r="AJ1905" s="275"/>
      <c r="AK1905" s="275"/>
      <c r="AL1905" s="275"/>
    </row>
    <row r="1906" spans="1:38" s="329" customFormat="1" ht="15" customHeight="1">
      <c r="A1906" s="284" t="str">
        <f>IF('Data invoice'!J2022=0,"",'Data invoice'!K2022)</f>
        <v/>
      </c>
      <c r="B1906" s="284" t="str">
        <f>IF('Data invoice'!K2022=0,"",'Data invoice'!L2022)</f>
        <v/>
      </c>
      <c r="C1906" s="284" t="str">
        <f>IF('Data invoice'!L2022=0,"",'Data invoice'!M2022)</f>
        <v/>
      </c>
      <c r="D1906" s="284" t="str">
        <f>IF('Data invoice'!M2022=0,"",'Data invoice'!N2022)</f>
        <v/>
      </c>
      <c r="E1906" s="284" t="str">
        <f>IF('Data invoice'!N2022=0,"",'Data invoice'!O2022)</f>
        <v/>
      </c>
      <c r="F1906" s="284" t="str">
        <f>IF('Data invoice'!O2022=0,"",'Data invoice'!P2022)</f>
        <v/>
      </c>
      <c r="G1906" s="284" t="str">
        <f>IF('Data invoice'!P2022=0,"",'Data invoice'!Q2022)</f>
        <v/>
      </c>
      <c r="H1906" s="284" t="str">
        <f>IF('Data invoice'!Q2022=0,"",'Data invoice'!R2022)</f>
        <v/>
      </c>
      <c r="I1906" s="320" t="str">
        <f>IF('Data invoice'!R2022=0,"",'Data invoice'!S2022)</f>
        <v/>
      </c>
      <c r="J1906" s="367" t="str">
        <f>IF('Data invoice'!S2022=0,"",'Data invoice'!T2022)</f>
        <v/>
      </c>
      <c r="L1906" s="414"/>
      <c r="M1906" s="275"/>
      <c r="N1906" s="275"/>
      <c r="O1906" s="414"/>
      <c r="P1906" s="414"/>
      <c r="Q1906" s="414"/>
      <c r="R1906" s="414"/>
      <c r="S1906" s="414"/>
      <c r="T1906" s="414"/>
      <c r="U1906" s="414"/>
      <c r="V1906" s="414"/>
      <c r="W1906" s="414"/>
      <c r="X1906" s="414"/>
      <c r="Y1906" s="414"/>
      <c r="Z1906" s="414"/>
      <c r="AA1906" s="414"/>
      <c r="AB1906" s="414"/>
      <c r="AC1906" s="275"/>
      <c r="AD1906" s="275"/>
      <c r="AE1906" s="275"/>
      <c r="AF1906" s="275"/>
      <c r="AG1906" s="275"/>
      <c r="AH1906" s="275"/>
      <c r="AI1906" s="275"/>
      <c r="AJ1906" s="275"/>
      <c r="AK1906" s="275"/>
      <c r="AL1906" s="275"/>
    </row>
    <row r="1907" spans="1:38" s="329" customFormat="1" ht="15" customHeight="1">
      <c r="A1907" s="284" t="str">
        <f>IF('Data invoice'!J2023=0,"",'Data invoice'!K2023)</f>
        <v/>
      </c>
      <c r="B1907" s="284" t="str">
        <f>IF('Data invoice'!K2023=0,"",'Data invoice'!L2023)</f>
        <v/>
      </c>
      <c r="C1907" s="284" t="str">
        <f>IF('Data invoice'!L2023=0,"",'Data invoice'!M2023)</f>
        <v/>
      </c>
      <c r="D1907" s="284" t="str">
        <f>IF('Data invoice'!M2023=0,"",'Data invoice'!N2023)</f>
        <v/>
      </c>
      <c r="E1907" s="284" t="str">
        <f>IF('Data invoice'!N2023=0,"",'Data invoice'!O2023)</f>
        <v/>
      </c>
      <c r="F1907" s="284" t="str">
        <f>IF('Data invoice'!O2023=0,"",'Data invoice'!P2023)</f>
        <v/>
      </c>
      <c r="G1907" s="284" t="str">
        <f>IF('Data invoice'!P2023=0,"",'Data invoice'!Q2023)</f>
        <v/>
      </c>
      <c r="H1907" s="284" t="str">
        <f>IF('Data invoice'!Q2023=0,"",'Data invoice'!R2023)</f>
        <v/>
      </c>
      <c r="I1907" s="320" t="str">
        <f>IF('Data invoice'!R2023=0,"",'Data invoice'!S2023)</f>
        <v/>
      </c>
      <c r="J1907" s="367" t="str">
        <f>IF('Data invoice'!S2023=0,"",'Data invoice'!T2023)</f>
        <v/>
      </c>
      <c r="L1907" s="414"/>
      <c r="M1907" s="275"/>
      <c r="N1907" s="275"/>
      <c r="O1907" s="414"/>
      <c r="P1907" s="414"/>
      <c r="Q1907" s="414"/>
      <c r="R1907" s="414"/>
      <c r="S1907" s="414"/>
      <c r="T1907" s="414"/>
      <c r="U1907" s="414"/>
      <c r="V1907" s="414"/>
      <c r="W1907" s="414"/>
      <c r="X1907" s="414"/>
      <c r="Y1907" s="414"/>
      <c r="Z1907" s="414"/>
      <c r="AA1907" s="414"/>
      <c r="AB1907" s="414"/>
      <c r="AC1907" s="275"/>
      <c r="AD1907" s="275"/>
      <c r="AE1907" s="275"/>
      <c r="AF1907" s="275"/>
      <c r="AG1907" s="275"/>
      <c r="AH1907" s="275"/>
      <c r="AI1907" s="275"/>
      <c r="AJ1907" s="275"/>
      <c r="AK1907" s="275"/>
      <c r="AL1907" s="275"/>
    </row>
    <row r="1908" spans="1:38" s="329" customFormat="1" ht="15" customHeight="1">
      <c r="A1908" s="284" t="str">
        <f>IF('Data invoice'!J2024=0,"",'Data invoice'!K2024)</f>
        <v/>
      </c>
      <c r="B1908" s="284" t="str">
        <f>IF('Data invoice'!K2024=0,"",'Data invoice'!L2024)</f>
        <v/>
      </c>
      <c r="C1908" s="284" t="str">
        <f>IF('Data invoice'!L2024=0,"",'Data invoice'!M2024)</f>
        <v/>
      </c>
      <c r="D1908" s="284" t="str">
        <f>IF('Data invoice'!M2024=0,"",'Data invoice'!N2024)</f>
        <v/>
      </c>
      <c r="E1908" s="284" t="str">
        <f>IF('Data invoice'!N2024=0,"",'Data invoice'!O2024)</f>
        <v/>
      </c>
      <c r="F1908" s="284" t="str">
        <f>IF('Data invoice'!O2024=0,"",'Data invoice'!P2024)</f>
        <v/>
      </c>
      <c r="G1908" s="284" t="str">
        <f>IF('Data invoice'!P2024=0,"",'Data invoice'!Q2024)</f>
        <v/>
      </c>
      <c r="H1908" s="284" t="str">
        <f>IF('Data invoice'!Q2024=0,"",'Data invoice'!R2024)</f>
        <v/>
      </c>
      <c r="I1908" s="320" t="str">
        <f>IF('Data invoice'!R2024=0,"",'Data invoice'!S2024)</f>
        <v/>
      </c>
      <c r="J1908" s="367" t="str">
        <f>IF('Data invoice'!S2024=0,"",'Data invoice'!T2024)</f>
        <v/>
      </c>
      <c r="L1908" s="414"/>
      <c r="M1908" s="275"/>
      <c r="N1908" s="275"/>
      <c r="O1908" s="414"/>
      <c r="P1908" s="414"/>
      <c r="Q1908" s="414"/>
      <c r="R1908" s="414"/>
      <c r="S1908" s="414"/>
      <c r="T1908" s="414"/>
      <c r="U1908" s="414"/>
      <c r="V1908" s="414"/>
      <c r="W1908" s="414"/>
      <c r="X1908" s="414"/>
      <c r="Y1908" s="414"/>
      <c r="Z1908" s="414"/>
      <c r="AA1908" s="414"/>
      <c r="AB1908" s="414"/>
      <c r="AC1908" s="275"/>
      <c r="AD1908" s="275"/>
      <c r="AE1908" s="275"/>
      <c r="AF1908" s="275"/>
      <c r="AG1908" s="275"/>
      <c r="AH1908" s="275"/>
      <c r="AI1908" s="275"/>
      <c r="AJ1908" s="275"/>
      <c r="AK1908" s="275"/>
      <c r="AL1908" s="275"/>
    </row>
    <row r="1909" spans="1:38" s="329" customFormat="1" ht="15" customHeight="1">
      <c r="A1909" s="284" t="str">
        <f>IF('Data invoice'!J2025=0,"",'Data invoice'!K2025)</f>
        <v/>
      </c>
      <c r="B1909" s="284" t="str">
        <f>IF('Data invoice'!K2025=0,"",'Data invoice'!L2025)</f>
        <v/>
      </c>
      <c r="C1909" s="284" t="str">
        <f>IF('Data invoice'!L2025=0,"",'Data invoice'!M2025)</f>
        <v/>
      </c>
      <c r="D1909" s="284" t="str">
        <f>IF('Data invoice'!M2025=0,"",'Data invoice'!N2025)</f>
        <v/>
      </c>
      <c r="E1909" s="284" t="str">
        <f>IF('Data invoice'!N2025=0,"",'Data invoice'!O2025)</f>
        <v/>
      </c>
      <c r="F1909" s="284" t="str">
        <f>IF('Data invoice'!O2025=0,"",'Data invoice'!P2025)</f>
        <v/>
      </c>
      <c r="G1909" s="284" t="str">
        <f>IF('Data invoice'!P2025=0,"",'Data invoice'!Q2025)</f>
        <v/>
      </c>
      <c r="H1909" s="284" t="str">
        <f>IF('Data invoice'!Q2025=0,"",'Data invoice'!R2025)</f>
        <v/>
      </c>
      <c r="I1909" s="320" t="str">
        <f>IF('Data invoice'!R2025=0,"",'Data invoice'!S2025)</f>
        <v/>
      </c>
      <c r="J1909" s="367" t="str">
        <f>IF('Data invoice'!S2025=0,"",'Data invoice'!T2025)</f>
        <v/>
      </c>
      <c r="L1909" s="414"/>
      <c r="M1909" s="275"/>
      <c r="N1909" s="275"/>
      <c r="O1909" s="414"/>
      <c r="P1909" s="414"/>
      <c r="Q1909" s="414"/>
      <c r="R1909" s="414"/>
      <c r="S1909" s="414"/>
      <c r="T1909" s="414"/>
      <c r="U1909" s="414"/>
      <c r="V1909" s="414"/>
      <c r="W1909" s="414"/>
      <c r="X1909" s="414"/>
      <c r="Y1909" s="414"/>
      <c r="Z1909" s="414"/>
      <c r="AA1909" s="414"/>
      <c r="AB1909" s="414"/>
      <c r="AC1909" s="275"/>
      <c r="AD1909" s="275"/>
      <c r="AE1909" s="275"/>
      <c r="AF1909" s="275"/>
      <c r="AG1909" s="275"/>
      <c r="AH1909" s="275"/>
      <c r="AI1909" s="275"/>
      <c r="AJ1909" s="275"/>
      <c r="AK1909" s="275"/>
      <c r="AL1909" s="275"/>
    </row>
    <row r="1910" spans="1:38" s="329" customFormat="1" ht="15" customHeight="1">
      <c r="A1910" s="284" t="str">
        <f>IF('Data invoice'!J2026=0,"",'Data invoice'!K2026)</f>
        <v/>
      </c>
      <c r="B1910" s="284" t="str">
        <f>IF('Data invoice'!K2026=0,"",'Data invoice'!L2026)</f>
        <v/>
      </c>
      <c r="C1910" s="284" t="str">
        <f>IF('Data invoice'!L2026=0,"",'Data invoice'!M2026)</f>
        <v/>
      </c>
      <c r="D1910" s="284" t="str">
        <f>IF('Data invoice'!M2026=0,"",'Data invoice'!N2026)</f>
        <v/>
      </c>
      <c r="E1910" s="284" t="str">
        <f>IF('Data invoice'!N2026=0,"",'Data invoice'!O2026)</f>
        <v/>
      </c>
      <c r="F1910" s="284" t="str">
        <f>IF('Data invoice'!O2026=0,"",'Data invoice'!P2026)</f>
        <v/>
      </c>
      <c r="G1910" s="284" t="str">
        <f>IF('Data invoice'!P2026=0,"",'Data invoice'!Q2026)</f>
        <v/>
      </c>
      <c r="H1910" s="284" t="str">
        <f>IF('Data invoice'!Q2026=0,"",'Data invoice'!R2026)</f>
        <v/>
      </c>
      <c r="I1910" s="320" t="str">
        <f>IF('Data invoice'!R2026=0,"",'Data invoice'!S2026)</f>
        <v/>
      </c>
      <c r="J1910" s="367" t="str">
        <f>IF('Data invoice'!S2026=0,"",'Data invoice'!T2026)</f>
        <v/>
      </c>
      <c r="L1910" s="414"/>
      <c r="M1910" s="275"/>
      <c r="N1910" s="275"/>
      <c r="O1910" s="414"/>
      <c r="P1910" s="414"/>
      <c r="Q1910" s="414"/>
      <c r="R1910" s="414"/>
      <c r="S1910" s="414"/>
      <c r="T1910" s="414"/>
      <c r="U1910" s="414"/>
      <c r="V1910" s="414"/>
      <c r="W1910" s="414"/>
      <c r="X1910" s="414"/>
      <c r="Y1910" s="414"/>
      <c r="Z1910" s="414"/>
      <c r="AA1910" s="414"/>
      <c r="AB1910" s="414"/>
      <c r="AC1910" s="275"/>
      <c r="AD1910" s="275"/>
      <c r="AE1910" s="275"/>
      <c r="AF1910" s="275"/>
      <c r="AG1910" s="275"/>
      <c r="AH1910" s="275"/>
      <c r="AI1910" s="275"/>
      <c r="AJ1910" s="275"/>
      <c r="AK1910" s="275"/>
      <c r="AL1910" s="275"/>
    </row>
    <row r="1911" spans="1:38" s="329" customFormat="1" ht="15" customHeight="1">
      <c r="A1911" s="284" t="str">
        <f>IF('Data invoice'!J2027=0,"",'Data invoice'!K2027)</f>
        <v/>
      </c>
      <c r="B1911" s="284" t="str">
        <f>IF('Data invoice'!K2027=0,"",'Data invoice'!L2027)</f>
        <v/>
      </c>
      <c r="C1911" s="284" t="str">
        <f>IF('Data invoice'!L2027=0,"",'Data invoice'!M2027)</f>
        <v/>
      </c>
      <c r="D1911" s="284" t="str">
        <f>IF('Data invoice'!M2027=0,"",'Data invoice'!N2027)</f>
        <v/>
      </c>
      <c r="E1911" s="284" t="str">
        <f>IF('Data invoice'!N2027=0,"",'Data invoice'!O2027)</f>
        <v/>
      </c>
      <c r="F1911" s="284" t="str">
        <f>IF('Data invoice'!O2027=0,"",'Data invoice'!P2027)</f>
        <v/>
      </c>
      <c r="G1911" s="284" t="str">
        <f>IF('Data invoice'!P2027=0,"",'Data invoice'!Q2027)</f>
        <v/>
      </c>
      <c r="H1911" s="284" t="str">
        <f>IF('Data invoice'!Q2027=0,"",'Data invoice'!R2027)</f>
        <v/>
      </c>
      <c r="I1911" s="320" t="str">
        <f>IF('Data invoice'!R2027=0,"",'Data invoice'!S2027)</f>
        <v/>
      </c>
      <c r="J1911" s="367" t="str">
        <f>IF('Data invoice'!S2027=0,"",'Data invoice'!T2027)</f>
        <v/>
      </c>
      <c r="L1911" s="414"/>
      <c r="M1911" s="275"/>
      <c r="N1911" s="275"/>
      <c r="O1911" s="414"/>
      <c r="P1911" s="414"/>
      <c r="Q1911" s="414"/>
      <c r="R1911" s="414"/>
      <c r="S1911" s="414"/>
      <c r="T1911" s="414"/>
      <c r="U1911" s="414"/>
      <c r="V1911" s="414"/>
      <c r="W1911" s="414"/>
      <c r="X1911" s="414"/>
      <c r="Y1911" s="414"/>
      <c r="Z1911" s="414"/>
      <c r="AA1911" s="414"/>
      <c r="AB1911" s="414"/>
      <c r="AC1911" s="275"/>
      <c r="AD1911" s="275"/>
      <c r="AE1911" s="275"/>
      <c r="AF1911" s="275"/>
      <c r="AG1911" s="275"/>
      <c r="AH1911" s="275"/>
      <c r="AI1911" s="275"/>
      <c r="AJ1911" s="275"/>
      <c r="AK1911" s="275"/>
      <c r="AL1911" s="275"/>
    </row>
    <row r="1912" spans="1:38" s="329" customFormat="1" ht="15" customHeight="1">
      <c r="A1912" s="284" t="str">
        <f>IF('Data invoice'!J2028=0,"",'Data invoice'!K2028)</f>
        <v/>
      </c>
      <c r="B1912" s="284" t="str">
        <f>IF('Data invoice'!K2028=0,"",'Data invoice'!L2028)</f>
        <v/>
      </c>
      <c r="C1912" s="284" t="str">
        <f>IF('Data invoice'!L2028=0,"",'Data invoice'!M2028)</f>
        <v/>
      </c>
      <c r="D1912" s="284" t="str">
        <f>IF('Data invoice'!M2028=0,"",'Data invoice'!N2028)</f>
        <v/>
      </c>
      <c r="E1912" s="284" t="str">
        <f>IF('Data invoice'!N2028=0,"",'Data invoice'!O2028)</f>
        <v/>
      </c>
      <c r="F1912" s="284" t="str">
        <f>IF('Data invoice'!O2028=0,"",'Data invoice'!P2028)</f>
        <v/>
      </c>
      <c r="G1912" s="284" t="str">
        <f>IF('Data invoice'!P2028=0,"",'Data invoice'!Q2028)</f>
        <v/>
      </c>
      <c r="H1912" s="284" t="str">
        <f>IF('Data invoice'!Q2028=0,"",'Data invoice'!R2028)</f>
        <v/>
      </c>
      <c r="I1912" s="320" t="str">
        <f>IF('Data invoice'!R2028=0,"",'Data invoice'!S2028)</f>
        <v/>
      </c>
      <c r="J1912" s="367" t="str">
        <f>IF('Data invoice'!S2028=0,"",'Data invoice'!T2028)</f>
        <v/>
      </c>
      <c r="L1912" s="414"/>
      <c r="M1912" s="275"/>
      <c r="N1912" s="275"/>
      <c r="O1912" s="414"/>
      <c r="P1912" s="414"/>
      <c r="Q1912" s="414"/>
      <c r="R1912" s="414"/>
      <c r="S1912" s="414"/>
      <c r="T1912" s="414"/>
      <c r="U1912" s="414"/>
      <c r="V1912" s="414"/>
      <c r="W1912" s="414"/>
      <c r="X1912" s="414"/>
      <c r="Y1912" s="414"/>
      <c r="Z1912" s="414"/>
      <c r="AA1912" s="414"/>
      <c r="AB1912" s="414"/>
      <c r="AC1912" s="275"/>
      <c r="AD1912" s="275"/>
      <c r="AE1912" s="275"/>
      <c r="AF1912" s="275"/>
      <c r="AG1912" s="275"/>
      <c r="AH1912" s="275"/>
      <c r="AI1912" s="275"/>
      <c r="AJ1912" s="275"/>
      <c r="AK1912" s="275"/>
      <c r="AL1912" s="275"/>
    </row>
    <row r="1913" spans="1:38" s="329" customFormat="1" ht="15" customHeight="1">
      <c r="A1913" s="284" t="str">
        <f>IF('Data invoice'!J2029=0,"",'Data invoice'!K2029)</f>
        <v/>
      </c>
      <c r="B1913" s="284" t="str">
        <f>IF('Data invoice'!K2029=0,"",'Data invoice'!L2029)</f>
        <v/>
      </c>
      <c r="C1913" s="284" t="str">
        <f>IF('Data invoice'!L2029=0,"",'Data invoice'!M2029)</f>
        <v/>
      </c>
      <c r="D1913" s="284" t="str">
        <f>IF('Data invoice'!M2029=0,"",'Data invoice'!N2029)</f>
        <v/>
      </c>
      <c r="E1913" s="284" t="str">
        <f>IF('Data invoice'!N2029=0,"",'Data invoice'!O2029)</f>
        <v/>
      </c>
      <c r="F1913" s="284" t="str">
        <f>IF('Data invoice'!O2029=0,"",'Data invoice'!P2029)</f>
        <v/>
      </c>
      <c r="G1913" s="284" t="str">
        <f>IF('Data invoice'!P2029=0,"",'Data invoice'!Q2029)</f>
        <v/>
      </c>
      <c r="H1913" s="284" t="str">
        <f>IF('Data invoice'!Q2029=0,"",'Data invoice'!R2029)</f>
        <v/>
      </c>
      <c r="I1913" s="320" t="str">
        <f>IF('Data invoice'!R2029=0,"",'Data invoice'!S2029)</f>
        <v/>
      </c>
      <c r="J1913" s="367" t="str">
        <f>IF('Data invoice'!S2029=0,"",'Data invoice'!T2029)</f>
        <v/>
      </c>
      <c r="L1913" s="414"/>
      <c r="M1913" s="275"/>
      <c r="N1913" s="275"/>
      <c r="O1913" s="414"/>
      <c r="P1913" s="414"/>
      <c r="Q1913" s="414"/>
      <c r="R1913" s="414"/>
      <c r="S1913" s="414"/>
      <c r="T1913" s="414"/>
      <c r="U1913" s="414"/>
      <c r="V1913" s="414"/>
      <c r="W1913" s="414"/>
      <c r="X1913" s="414"/>
      <c r="Y1913" s="414"/>
      <c r="Z1913" s="414"/>
      <c r="AA1913" s="414"/>
      <c r="AB1913" s="414"/>
      <c r="AC1913" s="275"/>
      <c r="AD1913" s="275"/>
      <c r="AE1913" s="275"/>
      <c r="AF1913" s="275"/>
      <c r="AG1913" s="275"/>
      <c r="AH1913" s="275"/>
      <c r="AI1913" s="275"/>
      <c r="AJ1913" s="275"/>
      <c r="AK1913" s="275"/>
      <c r="AL1913" s="275"/>
    </row>
    <row r="1914" spans="1:38" s="329" customFormat="1" ht="15" customHeight="1">
      <c r="A1914" s="284" t="str">
        <f>IF('Data invoice'!J2030=0,"",'Data invoice'!K2030)</f>
        <v/>
      </c>
      <c r="B1914" s="284" t="str">
        <f>IF('Data invoice'!K2030=0,"",'Data invoice'!L2030)</f>
        <v/>
      </c>
      <c r="C1914" s="284" t="str">
        <f>IF('Data invoice'!L2030=0,"",'Data invoice'!M2030)</f>
        <v/>
      </c>
      <c r="D1914" s="284" t="str">
        <f>IF('Data invoice'!M2030=0,"",'Data invoice'!N2030)</f>
        <v/>
      </c>
      <c r="E1914" s="284" t="str">
        <f>IF('Data invoice'!N2030=0,"",'Data invoice'!O2030)</f>
        <v/>
      </c>
      <c r="F1914" s="284" t="str">
        <f>IF('Data invoice'!O2030=0,"",'Data invoice'!P2030)</f>
        <v/>
      </c>
      <c r="G1914" s="284" t="str">
        <f>IF('Data invoice'!P2030=0,"",'Data invoice'!Q2030)</f>
        <v/>
      </c>
      <c r="H1914" s="284" t="str">
        <f>IF('Data invoice'!Q2030=0,"",'Data invoice'!R2030)</f>
        <v/>
      </c>
      <c r="I1914" s="320" t="str">
        <f>IF('Data invoice'!R2030=0,"",'Data invoice'!S2030)</f>
        <v/>
      </c>
      <c r="J1914" s="367" t="str">
        <f>IF('Data invoice'!S2030=0,"",'Data invoice'!T2030)</f>
        <v/>
      </c>
      <c r="L1914" s="414"/>
      <c r="M1914" s="275"/>
      <c r="N1914" s="275"/>
      <c r="O1914" s="414"/>
      <c r="P1914" s="414"/>
      <c r="Q1914" s="414"/>
      <c r="R1914" s="414"/>
      <c r="S1914" s="414"/>
      <c r="T1914" s="414"/>
      <c r="U1914" s="414"/>
      <c r="V1914" s="414"/>
      <c r="W1914" s="414"/>
      <c r="X1914" s="414"/>
      <c r="Y1914" s="414"/>
      <c r="Z1914" s="414"/>
      <c r="AA1914" s="414"/>
      <c r="AB1914" s="414"/>
      <c r="AC1914" s="275"/>
      <c r="AD1914" s="275"/>
      <c r="AE1914" s="275"/>
      <c r="AF1914" s="275"/>
      <c r="AG1914" s="275"/>
      <c r="AH1914" s="275"/>
      <c r="AI1914" s="275"/>
      <c r="AJ1914" s="275"/>
      <c r="AK1914" s="275"/>
      <c r="AL1914" s="275"/>
    </row>
    <row r="1915" spans="1:38" s="329" customFormat="1" ht="15" customHeight="1">
      <c r="A1915" s="284" t="str">
        <f>IF('Data invoice'!J2031=0,"",'Data invoice'!K2031)</f>
        <v/>
      </c>
      <c r="B1915" s="284" t="str">
        <f>IF('Data invoice'!K2031=0,"",'Data invoice'!L2031)</f>
        <v/>
      </c>
      <c r="C1915" s="284" t="str">
        <f>IF('Data invoice'!L2031=0,"",'Data invoice'!M2031)</f>
        <v/>
      </c>
      <c r="D1915" s="284" t="str">
        <f>IF('Data invoice'!M2031=0,"",'Data invoice'!N2031)</f>
        <v/>
      </c>
      <c r="E1915" s="284" t="str">
        <f>IF('Data invoice'!N2031=0,"",'Data invoice'!O2031)</f>
        <v/>
      </c>
      <c r="F1915" s="284" t="str">
        <f>IF('Data invoice'!O2031=0,"",'Data invoice'!P2031)</f>
        <v/>
      </c>
      <c r="G1915" s="284" t="str">
        <f>IF('Data invoice'!P2031=0,"",'Data invoice'!Q2031)</f>
        <v/>
      </c>
      <c r="H1915" s="284" t="str">
        <f>IF('Data invoice'!Q2031=0,"",'Data invoice'!R2031)</f>
        <v/>
      </c>
      <c r="I1915" s="320" t="str">
        <f>IF('Data invoice'!R2031=0,"",'Data invoice'!S2031)</f>
        <v/>
      </c>
      <c r="J1915" s="367" t="str">
        <f>IF('Data invoice'!S2031=0,"",'Data invoice'!T2031)</f>
        <v/>
      </c>
      <c r="L1915" s="414"/>
      <c r="M1915" s="275"/>
      <c r="N1915" s="275"/>
      <c r="O1915" s="414"/>
      <c r="P1915" s="414"/>
      <c r="Q1915" s="414"/>
      <c r="R1915" s="414"/>
      <c r="S1915" s="414"/>
      <c r="T1915" s="414"/>
      <c r="U1915" s="414"/>
      <c r="V1915" s="414"/>
      <c r="W1915" s="414"/>
      <c r="X1915" s="414"/>
      <c r="Y1915" s="414"/>
      <c r="Z1915" s="414"/>
      <c r="AA1915" s="414"/>
      <c r="AB1915" s="414"/>
      <c r="AC1915" s="275"/>
      <c r="AD1915" s="275"/>
      <c r="AE1915" s="275"/>
      <c r="AF1915" s="275"/>
      <c r="AG1915" s="275"/>
      <c r="AH1915" s="275"/>
      <c r="AI1915" s="275"/>
      <c r="AJ1915" s="275"/>
      <c r="AK1915" s="275"/>
      <c r="AL1915" s="275"/>
    </row>
    <row r="1916" spans="1:38" s="329" customFormat="1" ht="15" customHeight="1">
      <c r="A1916" s="284" t="str">
        <f>IF('Data invoice'!J2032=0,"",'Data invoice'!K2032)</f>
        <v/>
      </c>
      <c r="B1916" s="284" t="str">
        <f>IF('Data invoice'!K2032=0,"",'Data invoice'!L2032)</f>
        <v/>
      </c>
      <c r="C1916" s="284" t="str">
        <f>IF('Data invoice'!L2032=0,"",'Data invoice'!M2032)</f>
        <v/>
      </c>
      <c r="D1916" s="284" t="str">
        <f>IF('Data invoice'!M2032=0,"",'Data invoice'!N2032)</f>
        <v/>
      </c>
      <c r="E1916" s="284" t="str">
        <f>IF('Data invoice'!N2032=0,"",'Data invoice'!O2032)</f>
        <v/>
      </c>
      <c r="F1916" s="284" t="str">
        <f>IF('Data invoice'!O2032=0,"",'Data invoice'!P2032)</f>
        <v/>
      </c>
      <c r="G1916" s="284" t="str">
        <f>IF('Data invoice'!P2032=0,"",'Data invoice'!Q2032)</f>
        <v/>
      </c>
      <c r="H1916" s="284" t="str">
        <f>IF('Data invoice'!Q2032=0,"",'Data invoice'!R2032)</f>
        <v/>
      </c>
      <c r="I1916" s="320" t="str">
        <f>IF('Data invoice'!R2032=0,"",'Data invoice'!S2032)</f>
        <v/>
      </c>
      <c r="J1916" s="367" t="str">
        <f>IF('Data invoice'!S2032=0,"",'Data invoice'!T2032)</f>
        <v/>
      </c>
      <c r="L1916" s="414"/>
      <c r="M1916" s="275"/>
      <c r="N1916" s="275"/>
      <c r="O1916" s="414"/>
      <c r="P1916" s="414"/>
      <c r="Q1916" s="414"/>
      <c r="R1916" s="414"/>
      <c r="S1916" s="414"/>
      <c r="T1916" s="414"/>
      <c r="U1916" s="414"/>
      <c r="V1916" s="414"/>
      <c r="W1916" s="414"/>
      <c r="X1916" s="414"/>
      <c r="Y1916" s="414"/>
      <c r="Z1916" s="414"/>
      <c r="AA1916" s="414"/>
      <c r="AB1916" s="414"/>
      <c r="AC1916" s="275"/>
      <c r="AD1916" s="275"/>
      <c r="AE1916" s="275"/>
      <c r="AF1916" s="275"/>
      <c r="AG1916" s="275"/>
      <c r="AH1916" s="275"/>
      <c r="AI1916" s="275"/>
      <c r="AJ1916" s="275"/>
      <c r="AK1916" s="275"/>
      <c r="AL1916" s="275"/>
    </row>
    <row r="1917" spans="1:38" s="329" customFormat="1" ht="15" customHeight="1">
      <c r="A1917" s="284" t="str">
        <f>IF('Data invoice'!J2033=0,"",'Data invoice'!K2033)</f>
        <v/>
      </c>
      <c r="B1917" s="284" t="str">
        <f>IF('Data invoice'!K2033=0,"",'Data invoice'!L2033)</f>
        <v/>
      </c>
      <c r="C1917" s="284" t="str">
        <f>IF('Data invoice'!L2033=0,"",'Data invoice'!M2033)</f>
        <v/>
      </c>
      <c r="D1917" s="284" t="str">
        <f>IF('Data invoice'!M2033=0,"",'Data invoice'!N2033)</f>
        <v/>
      </c>
      <c r="E1917" s="284" t="str">
        <f>IF('Data invoice'!N2033=0,"",'Data invoice'!O2033)</f>
        <v/>
      </c>
      <c r="F1917" s="284" t="str">
        <f>IF('Data invoice'!O2033=0,"",'Data invoice'!P2033)</f>
        <v/>
      </c>
      <c r="G1917" s="284" t="str">
        <f>IF('Data invoice'!P2033=0,"",'Data invoice'!Q2033)</f>
        <v/>
      </c>
      <c r="H1917" s="284" t="str">
        <f>IF('Data invoice'!Q2033=0,"",'Data invoice'!R2033)</f>
        <v/>
      </c>
      <c r="I1917" s="320" t="str">
        <f>IF('Data invoice'!R2033=0,"",'Data invoice'!S2033)</f>
        <v/>
      </c>
      <c r="J1917" s="367" t="str">
        <f>IF('Data invoice'!S2033=0,"",'Data invoice'!T2033)</f>
        <v/>
      </c>
      <c r="L1917" s="414"/>
      <c r="M1917" s="275"/>
      <c r="N1917" s="275"/>
      <c r="O1917" s="414"/>
      <c r="P1917" s="414"/>
      <c r="Q1917" s="414"/>
      <c r="R1917" s="414"/>
      <c r="S1917" s="414"/>
      <c r="T1917" s="414"/>
      <c r="U1917" s="414"/>
      <c r="V1917" s="414"/>
      <c r="W1917" s="414"/>
      <c r="X1917" s="414"/>
      <c r="Y1917" s="414"/>
      <c r="Z1917" s="414"/>
      <c r="AA1917" s="414"/>
      <c r="AB1917" s="414"/>
      <c r="AC1917" s="275"/>
      <c r="AD1917" s="275"/>
      <c r="AE1917" s="275"/>
      <c r="AF1917" s="275"/>
      <c r="AG1917" s="275"/>
      <c r="AH1917" s="275"/>
      <c r="AI1917" s="275"/>
      <c r="AJ1917" s="275"/>
      <c r="AK1917" s="275"/>
      <c r="AL1917" s="275"/>
    </row>
    <row r="1918" spans="1:38" s="329" customFormat="1" ht="15" customHeight="1">
      <c r="A1918" s="284" t="str">
        <f>IF('Data invoice'!J2034=0,"",'Data invoice'!K2034)</f>
        <v/>
      </c>
      <c r="B1918" s="284" t="str">
        <f>IF('Data invoice'!K2034=0,"",'Data invoice'!L2034)</f>
        <v/>
      </c>
      <c r="C1918" s="284" t="str">
        <f>IF('Data invoice'!L2034=0,"",'Data invoice'!M2034)</f>
        <v/>
      </c>
      <c r="D1918" s="284" t="str">
        <f>IF('Data invoice'!M2034=0,"",'Data invoice'!N2034)</f>
        <v/>
      </c>
      <c r="E1918" s="284" t="str">
        <f>IF('Data invoice'!N2034=0,"",'Data invoice'!O2034)</f>
        <v/>
      </c>
      <c r="F1918" s="284" t="str">
        <f>IF('Data invoice'!O2034=0,"",'Data invoice'!P2034)</f>
        <v/>
      </c>
      <c r="G1918" s="284" t="str">
        <f>IF('Data invoice'!P2034=0,"",'Data invoice'!Q2034)</f>
        <v/>
      </c>
      <c r="H1918" s="284" t="str">
        <f>IF('Data invoice'!Q2034=0,"",'Data invoice'!R2034)</f>
        <v/>
      </c>
      <c r="I1918" s="320" t="str">
        <f>IF('Data invoice'!R2034=0,"",'Data invoice'!S2034)</f>
        <v/>
      </c>
      <c r="J1918" s="367" t="str">
        <f>IF('Data invoice'!S2034=0,"",'Data invoice'!T2034)</f>
        <v/>
      </c>
      <c r="L1918" s="414"/>
      <c r="M1918" s="275"/>
      <c r="N1918" s="275"/>
      <c r="O1918" s="414"/>
      <c r="P1918" s="414"/>
      <c r="Q1918" s="414"/>
      <c r="R1918" s="414"/>
      <c r="S1918" s="414"/>
      <c r="T1918" s="414"/>
      <c r="U1918" s="414"/>
      <c r="V1918" s="414"/>
      <c r="W1918" s="414"/>
      <c r="X1918" s="414"/>
      <c r="Y1918" s="414"/>
      <c r="Z1918" s="414"/>
      <c r="AA1918" s="414"/>
      <c r="AB1918" s="414"/>
      <c r="AC1918" s="275"/>
      <c r="AD1918" s="275"/>
      <c r="AE1918" s="275"/>
      <c r="AF1918" s="275"/>
      <c r="AG1918" s="275"/>
      <c r="AH1918" s="275"/>
      <c r="AI1918" s="275"/>
      <c r="AJ1918" s="275"/>
      <c r="AK1918" s="275"/>
      <c r="AL1918" s="275"/>
    </row>
    <row r="1919" spans="1:38" s="329" customFormat="1" ht="15" customHeight="1">
      <c r="A1919" s="284" t="str">
        <f>IF('Data invoice'!J2035=0,"",'Data invoice'!K2035)</f>
        <v/>
      </c>
      <c r="B1919" s="284" t="str">
        <f>IF('Data invoice'!K2035=0,"",'Data invoice'!L2035)</f>
        <v/>
      </c>
      <c r="C1919" s="284" t="str">
        <f>IF('Data invoice'!L2035=0,"",'Data invoice'!M2035)</f>
        <v/>
      </c>
      <c r="D1919" s="284" t="str">
        <f>IF('Data invoice'!M2035=0,"",'Data invoice'!N2035)</f>
        <v/>
      </c>
      <c r="E1919" s="284" t="str">
        <f>IF('Data invoice'!N2035=0,"",'Data invoice'!O2035)</f>
        <v/>
      </c>
      <c r="F1919" s="284" t="str">
        <f>IF('Data invoice'!O2035=0,"",'Data invoice'!P2035)</f>
        <v/>
      </c>
      <c r="G1919" s="284" t="str">
        <f>IF('Data invoice'!P2035=0,"",'Data invoice'!Q2035)</f>
        <v/>
      </c>
      <c r="H1919" s="284" t="str">
        <f>IF('Data invoice'!Q2035=0,"",'Data invoice'!R2035)</f>
        <v/>
      </c>
      <c r="I1919" s="320" t="str">
        <f>IF('Data invoice'!R2035=0,"",'Data invoice'!S2035)</f>
        <v/>
      </c>
      <c r="J1919" s="367" t="str">
        <f>IF('Data invoice'!S2035=0,"",'Data invoice'!T2035)</f>
        <v/>
      </c>
      <c r="L1919" s="414"/>
      <c r="M1919" s="275"/>
      <c r="N1919" s="275"/>
      <c r="O1919" s="414"/>
      <c r="P1919" s="414"/>
      <c r="Q1919" s="414"/>
      <c r="R1919" s="414"/>
      <c r="S1919" s="414"/>
      <c r="T1919" s="414"/>
      <c r="U1919" s="414"/>
      <c r="V1919" s="414"/>
      <c r="W1919" s="414"/>
      <c r="X1919" s="414"/>
      <c r="Y1919" s="414"/>
      <c r="Z1919" s="414"/>
      <c r="AA1919" s="414"/>
      <c r="AB1919" s="414"/>
      <c r="AC1919" s="275"/>
      <c r="AD1919" s="275"/>
      <c r="AE1919" s="275"/>
      <c r="AF1919" s="275"/>
      <c r="AG1919" s="275"/>
      <c r="AH1919" s="275"/>
      <c r="AI1919" s="275"/>
      <c r="AJ1919" s="275"/>
      <c r="AK1919" s="275"/>
      <c r="AL1919" s="275"/>
    </row>
    <row r="1920" spans="1:38" s="329" customFormat="1" ht="15" customHeight="1">
      <c r="A1920" s="284" t="str">
        <f>IF('Data invoice'!J2036=0,"",'Data invoice'!K2036)</f>
        <v/>
      </c>
      <c r="B1920" s="284" t="str">
        <f>IF('Data invoice'!K2036=0,"",'Data invoice'!L2036)</f>
        <v/>
      </c>
      <c r="C1920" s="284" t="str">
        <f>IF('Data invoice'!L2036=0,"",'Data invoice'!M2036)</f>
        <v/>
      </c>
      <c r="D1920" s="284" t="str">
        <f>IF('Data invoice'!M2036=0,"",'Data invoice'!N2036)</f>
        <v/>
      </c>
      <c r="E1920" s="284" t="str">
        <f>IF('Data invoice'!N2036=0,"",'Data invoice'!O2036)</f>
        <v/>
      </c>
      <c r="F1920" s="284" t="str">
        <f>IF('Data invoice'!O2036=0,"",'Data invoice'!P2036)</f>
        <v/>
      </c>
      <c r="G1920" s="284" t="str">
        <f>IF('Data invoice'!P2036=0,"",'Data invoice'!Q2036)</f>
        <v/>
      </c>
      <c r="H1920" s="284" t="str">
        <f>IF('Data invoice'!Q2036=0,"",'Data invoice'!R2036)</f>
        <v/>
      </c>
      <c r="I1920" s="320" t="str">
        <f>IF('Data invoice'!R2036=0,"",'Data invoice'!S2036)</f>
        <v/>
      </c>
      <c r="J1920" s="367" t="str">
        <f>IF('Data invoice'!S2036=0,"",'Data invoice'!T2036)</f>
        <v/>
      </c>
      <c r="L1920" s="414"/>
      <c r="M1920" s="275"/>
      <c r="N1920" s="275"/>
      <c r="O1920" s="414"/>
      <c r="P1920" s="414"/>
      <c r="Q1920" s="414"/>
      <c r="R1920" s="414"/>
      <c r="S1920" s="414"/>
      <c r="T1920" s="414"/>
      <c r="U1920" s="414"/>
      <c r="V1920" s="414"/>
      <c r="W1920" s="414"/>
      <c r="X1920" s="414"/>
      <c r="Y1920" s="414"/>
      <c r="Z1920" s="414"/>
      <c r="AA1920" s="414"/>
      <c r="AB1920" s="414"/>
      <c r="AC1920" s="275"/>
      <c r="AD1920" s="275"/>
      <c r="AE1920" s="275"/>
      <c r="AF1920" s="275"/>
      <c r="AG1920" s="275"/>
      <c r="AH1920" s="275"/>
      <c r="AI1920" s="275"/>
      <c r="AJ1920" s="275"/>
      <c r="AK1920" s="275"/>
      <c r="AL1920" s="275"/>
    </row>
    <row r="1921" spans="1:38" s="329" customFormat="1" ht="15" customHeight="1">
      <c r="A1921" s="284" t="str">
        <f>IF('Data invoice'!J2037=0,"",'Data invoice'!K2037)</f>
        <v/>
      </c>
      <c r="B1921" s="284" t="str">
        <f>IF('Data invoice'!K2037=0,"",'Data invoice'!L2037)</f>
        <v/>
      </c>
      <c r="C1921" s="284" t="str">
        <f>IF('Data invoice'!L2037=0,"",'Data invoice'!M2037)</f>
        <v/>
      </c>
      <c r="D1921" s="284" t="str">
        <f>IF('Data invoice'!M2037=0,"",'Data invoice'!N2037)</f>
        <v/>
      </c>
      <c r="E1921" s="284" t="str">
        <f>IF('Data invoice'!N2037=0,"",'Data invoice'!O2037)</f>
        <v/>
      </c>
      <c r="F1921" s="284" t="str">
        <f>IF('Data invoice'!O2037=0,"",'Data invoice'!P2037)</f>
        <v/>
      </c>
      <c r="G1921" s="284" t="str">
        <f>IF('Data invoice'!P2037=0,"",'Data invoice'!Q2037)</f>
        <v/>
      </c>
      <c r="H1921" s="284" t="str">
        <f>IF('Data invoice'!Q2037=0,"",'Data invoice'!R2037)</f>
        <v/>
      </c>
      <c r="I1921" s="320" t="str">
        <f>IF('Data invoice'!R2037=0,"",'Data invoice'!S2037)</f>
        <v/>
      </c>
      <c r="J1921" s="367" t="str">
        <f>IF('Data invoice'!S2037=0,"",'Data invoice'!T2037)</f>
        <v/>
      </c>
      <c r="L1921" s="414"/>
      <c r="M1921" s="275"/>
      <c r="N1921" s="275"/>
      <c r="O1921" s="414"/>
      <c r="P1921" s="414"/>
      <c r="Q1921" s="414"/>
      <c r="R1921" s="414"/>
      <c r="S1921" s="414"/>
      <c r="T1921" s="414"/>
      <c r="U1921" s="414"/>
      <c r="V1921" s="414"/>
      <c r="W1921" s="414"/>
      <c r="X1921" s="414"/>
      <c r="Y1921" s="414"/>
      <c r="Z1921" s="414"/>
      <c r="AA1921" s="414"/>
      <c r="AB1921" s="414"/>
      <c r="AC1921" s="275"/>
      <c r="AD1921" s="275"/>
      <c r="AE1921" s="275"/>
      <c r="AF1921" s="275"/>
      <c r="AG1921" s="275"/>
      <c r="AH1921" s="275"/>
      <c r="AI1921" s="275"/>
      <c r="AJ1921" s="275"/>
      <c r="AK1921" s="275"/>
      <c r="AL1921" s="275"/>
    </row>
    <row r="1922" spans="1:38" s="329" customFormat="1" ht="15" customHeight="1">
      <c r="A1922" s="284" t="str">
        <f>IF('Data invoice'!J2038=0,"",'Data invoice'!K2038)</f>
        <v/>
      </c>
      <c r="B1922" s="284" t="str">
        <f>IF('Data invoice'!K2038=0,"",'Data invoice'!L2038)</f>
        <v/>
      </c>
      <c r="C1922" s="284" t="str">
        <f>IF('Data invoice'!L2038=0,"",'Data invoice'!M2038)</f>
        <v/>
      </c>
      <c r="D1922" s="284" t="str">
        <f>IF('Data invoice'!M2038=0,"",'Data invoice'!N2038)</f>
        <v/>
      </c>
      <c r="E1922" s="284" t="str">
        <f>IF('Data invoice'!N2038=0,"",'Data invoice'!O2038)</f>
        <v/>
      </c>
      <c r="F1922" s="284" t="str">
        <f>IF('Data invoice'!O2038=0,"",'Data invoice'!P2038)</f>
        <v/>
      </c>
      <c r="G1922" s="284" t="str">
        <f>IF('Data invoice'!P2038=0,"",'Data invoice'!Q2038)</f>
        <v/>
      </c>
      <c r="H1922" s="284" t="str">
        <f>IF('Data invoice'!Q2038=0,"",'Data invoice'!R2038)</f>
        <v/>
      </c>
      <c r="I1922" s="320" t="str">
        <f>IF('Data invoice'!R2038=0,"",'Data invoice'!S2038)</f>
        <v/>
      </c>
      <c r="J1922" s="367" t="str">
        <f>IF('Data invoice'!S2038=0,"",'Data invoice'!T2038)</f>
        <v/>
      </c>
      <c r="L1922" s="414"/>
      <c r="M1922" s="275"/>
      <c r="N1922" s="275"/>
      <c r="O1922" s="414"/>
      <c r="P1922" s="414"/>
      <c r="Q1922" s="414"/>
      <c r="R1922" s="414"/>
      <c r="S1922" s="414"/>
      <c r="T1922" s="414"/>
      <c r="U1922" s="414"/>
      <c r="V1922" s="414"/>
      <c r="W1922" s="414"/>
      <c r="X1922" s="414"/>
      <c r="Y1922" s="414"/>
      <c r="Z1922" s="414"/>
      <c r="AA1922" s="414"/>
      <c r="AB1922" s="414"/>
      <c r="AC1922" s="275"/>
      <c r="AD1922" s="275"/>
      <c r="AE1922" s="275"/>
      <c r="AF1922" s="275"/>
      <c r="AG1922" s="275"/>
      <c r="AH1922" s="275"/>
      <c r="AI1922" s="275"/>
      <c r="AJ1922" s="275"/>
      <c r="AK1922" s="275"/>
      <c r="AL1922" s="275"/>
    </row>
    <row r="1923" spans="1:38" s="329" customFormat="1" ht="15" customHeight="1">
      <c r="A1923" s="284" t="str">
        <f>IF('Data invoice'!J2039=0,"",'Data invoice'!K2039)</f>
        <v/>
      </c>
      <c r="B1923" s="284" t="str">
        <f>IF('Data invoice'!K2039=0,"",'Data invoice'!L2039)</f>
        <v/>
      </c>
      <c r="C1923" s="284" t="str">
        <f>IF('Data invoice'!L2039=0,"",'Data invoice'!M2039)</f>
        <v/>
      </c>
      <c r="D1923" s="284" t="str">
        <f>IF('Data invoice'!M2039=0,"",'Data invoice'!N2039)</f>
        <v/>
      </c>
      <c r="E1923" s="284" t="str">
        <f>IF('Data invoice'!N2039=0,"",'Data invoice'!O2039)</f>
        <v/>
      </c>
      <c r="F1923" s="284" t="str">
        <f>IF('Data invoice'!O2039=0,"",'Data invoice'!P2039)</f>
        <v/>
      </c>
      <c r="G1923" s="284" t="str">
        <f>IF('Data invoice'!P2039=0,"",'Data invoice'!Q2039)</f>
        <v/>
      </c>
      <c r="H1923" s="284" t="str">
        <f>IF('Data invoice'!Q2039=0,"",'Data invoice'!R2039)</f>
        <v/>
      </c>
      <c r="I1923" s="320" t="str">
        <f>IF('Data invoice'!R2039=0,"",'Data invoice'!S2039)</f>
        <v/>
      </c>
      <c r="J1923" s="367" t="str">
        <f>IF('Data invoice'!S2039=0,"",'Data invoice'!T2039)</f>
        <v/>
      </c>
      <c r="L1923" s="414"/>
      <c r="M1923" s="275"/>
      <c r="N1923" s="275"/>
      <c r="O1923" s="414"/>
      <c r="P1923" s="414"/>
      <c r="Q1923" s="414"/>
      <c r="R1923" s="414"/>
      <c r="S1923" s="414"/>
      <c r="T1923" s="414"/>
      <c r="U1923" s="414"/>
      <c r="V1923" s="414"/>
      <c r="W1923" s="414"/>
      <c r="X1923" s="414"/>
      <c r="Y1923" s="414"/>
      <c r="Z1923" s="414"/>
      <c r="AA1923" s="414"/>
      <c r="AB1923" s="414"/>
      <c r="AC1923" s="275"/>
      <c r="AD1923" s="275"/>
      <c r="AE1923" s="275"/>
      <c r="AF1923" s="275"/>
      <c r="AG1923" s="275"/>
      <c r="AH1923" s="275"/>
      <c r="AI1923" s="275"/>
      <c r="AJ1923" s="275"/>
      <c r="AK1923" s="275"/>
      <c r="AL1923" s="275"/>
    </row>
    <row r="1924" spans="1:38" s="329" customFormat="1" ht="15" customHeight="1">
      <c r="A1924" s="284" t="str">
        <f>IF('Data invoice'!J2040=0,"",'Data invoice'!K2040)</f>
        <v/>
      </c>
      <c r="B1924" s="284" t="str">
        <f>IF('Data invoice'!K2040=0,"",'Data invoice'!L2040)</f>
        <v/>
      </c>
      <c r="C1924" s="284" t="str">
        <f>IF('Data invoice'!L2040=0,"",'Data invoice'!M2040)</f>
        <v/>
      </c>
      <c r="D1924" s="284" t="str">
        <f>IF('Data invoice'!M2040=0,"",'Data invoice'!N2040)</f>
        <v/>
      </c>
      <c r="E1924" s="284" t="str">
        <f>IF('Data invoice'!N2040=0,"",'Data invoice'!O2040)</f>
        <v/>
      </c>
      <c r="F1924" s="284" t="str">
        <f>IF('Data invoice'!O2040=0,"",'Data invoice'!P2040)</f>
        <v/>
      </c>
      <c r="G1924" s="284" t="str">
        <f>IF('Data invoice'!P2040=0,"",'Data invoice'!Q2040)</f>
        <v/>
      </c>
      <c r="H1924" s="284" t="str">
        <f>IF('Data invoice'!Q2040=0,"",'Data invoice'!R2040)</f>
        <v/>
      </c>
      <c r="I1924" s="320" t="str">
        <f>IF('Data invoice'!R2040=0,"",'Data invoice'!S2040)</f>
        <v/>
      </c>
      <c r="J1924" s="367" t="str">
        <f>IF('Data invoice'!S2040=0,"",'Data invoice'!T2040)</f>
        <v/>
      </c>
      <c r="L1924" s="414"/>
      <c r="M1924" s="275"/>
      <c r="N1924" s="275"/>
      <c r="O1924" s="414"/>
      <c r="P1924" s="414"/>
      <c r="Q1924" s="414"/>
      <c r="R1924" s="414"/>
      <c r="S1924" s="414"/>
      <c r="T1924" s="414"/>
      <c r="U1924" s="414"/>
      <c r="V1924" s="414"/>
      <c r="W1924" s="414"/>
      <c r="X1924" s="414"/>
      <c r="Y1924" s="414"/>
      <c r="Z1924" s="414"/>
      <c r="AA1924" s="414"/>
      <c r="AB1924" s="414"/>
      <c r="AC1924" s="275"/>
      <c r="AD1924" s="275"/>
      <c r="AE1924" s="275"/>
      <c r="AF1924" s="275"/>
      <c r="AG1924" s="275"/>
      <c r="AH1924" s="275"/>
      <c r="AI1924" s="275"/>
      <c r="AJ1924" s="275"/>
      <c r="AK1924" s="275"/>
      <c r="AL1924" s="275"/>
    </row>
    <row r="1925" spans="1:38" s="329" customFormat="1" ht="15" customHeight="1">
      <c r="A1925" s="284" t="str">
        <f>IF('Data invoice'!J2041=0,"",'Data invoice'!K2041)</f>
        <v/>
      </c>
      <c r="B1925" s="284" t="str">
        <f>IF('Data invoice'!K2041=0,"",'Data invoice'!L2041)</f>
        <v/>
      </c>
      <c r="C1925" s="284" t="str">
        <f>IF('Data invoice'!L2041=0,"",'Data invoice'!M2041)</f>
        <v/>
      </c>
      <c r="D1925" s="284" t="str">
        <f>IF('Data invoice'!M2041=0,"",'Data invoice'!N2041)</f>
        <v/>
      </c>
      <c r="E1925" s="284" t="str">
        <f>IF('Data invoice'!N2041=0,"",'Data invoice'!O2041)</f>
        <v/>
      </c>
      <c r="F1925" s="284" t="str">
        <f>IF('Data invoice'!O2041=0,"",'Data invoice'!P2041)</f>
        <v/>
      </c>
      <c r="G1925" s="284" t="str">
        <f>IF('Data invoice'!P2041=0,"",'Data invoice'!Q2041)</f>
        <v/>
      </c>
      <c r="H1925" s="284" t="str">
        <f>IF('Data invoice'!Q2041=0,"",'Data invoice'!R2041)</f>
        <v/>
      </c>
      <c r="I1925" s="320" t="str">
        <f>IF('Data invoice'!R2041=0,"",'Data invoice'!S2041)</f>
        <v/>
      </c>
      <c r="J1925" s="367" t="str">
        <f>IF('Data invoice'!S2041=0,"",'Data invoice'!T2041)</f>
        <v/>
      </c>
      <c r="L1925" s="414"/>
      <c r="M1925" s="275"/>
      <c r="N1925" s="275"/>
      <c r="O1925" s="414"/>
      <c r="P1925" s="414"/>
      <c r="Q1925" s="414"/>
      <c r="R1925" s="414"/>
      <c r="S1925" s="414"/>
      <c r="T1925" s="414"/>
      <c r="U1925" s="414"/>
      <c r="V1925" s="414"/>
      <c r="W1925" s="414"/>
      <c r="X1925" s="414"/>
      <c r="Y1925" s="414"/>
      <c r="Z1925" s="414"/>
      <c r="AA1925" s="414"/>
      <c r="AB1925" s="414"/>
      <c r="AC1925" s="275"/>
      <c r="AD1925" s="275"/>
      <c r="AE1925" s="275"/>
      <c r="AF1925" s="275"/>
      <c r="AG1925" s="275"/>
      <c r="AH1925" s="275"/>
      <c r="AI1925" s="275"/>
      <c r="AJ1925" s="275"/>
      <c r="AK1925" s="275"/>
      <c r="AL1925" s="275"/>
    </row>
    <row r="1926" spans="1:38" s="329" customFormat="1" ht="15" customHeight="1">
      <c r="A1926" s="284" t="str">
        <f>IF('Data invoice'!J2042=0,"",'Data invoice'!K2042)</f>
        <v/>
      </c>
      <c r="B1926" s="284" t="str">
        <f>IF('Data invoice'!K2042=0,"",'Data invoice'!L2042)</f>
        <v/>
      </c>
      <c r="C1926" s="284" t="str">
        <f>IF('Data invoice'!L2042=0,"",'Data invoice'!M2042)</f>
        <v/>
      </c>
      <c r="D1926" s="284" t="str">
        <f>IF('Data invoice'!M2042=0,"",'Data invoice'!N2042)</f>
        <v/>
      </c>
      <c r="E1926" s="284" t="str">
        <f>IF('Data invoice'!N2042=0,"",'Data invoice'!O2042)</f>
        <v/>
      </c>
      <c r="F1926" s="284" t="str">
        <f>IF('Data invoice'!O2042=0,"",'Data invoice'!P2042)</f>
        <v/>
      </c>
      <c r="G1926" s="284" t="str">
        <f>IF('Data invoice'!P2042=0,"",'Data invoice'!Q2042)</f>
        <v/>
      </c>
      <c r="H1926" s="284" t="str">
        <f>IF('Data invoice'!Q2042=0,"",'Data invoice'!R2042)</f>
        <v/>
      </c>
      <c r="I1926" s="320" t="str">
        <f>IF('Data invoice'!R2042=0,"",'Data invoice'!S2042)</f>
        <v/>
      </c>
      <c r="J1926" s="367" t="str">
        <f>IF('Data invoice'!S2042=0,"",'Data invoice'!T2042)</f>
        <v/>
      </c>
      <c r="L1926" s="414"/>
      <c r="M1926" s="275"/>
      <c r="N1926" s="275"/>
      <c r="O1926" s="414"/>
      <c r="P1926" s="414"/>
      <c r="Q1926" s="414"/>
      <c r="R1926" s="414"/>
      <c r="S1926" s="414"/>
      <c r="T1926" s="414"/>
      <c r="U1926" s="414"/>
      <c r="V1926" s="414"/>
      <c r="W1926" s="414"/>
      <c r="X1926" s="414"/>
      <c r="Y1926" s="414"/>
      <c r="Z1926" s="414"/>
      <c r="AA1926" s="414"/>
      <c r="AB1926" s="414"/>
      <c r="AC1926" s="275"/>
      <c r="AD1926" s="275"/>
      <c r="AE1926" s="275"/>
      <c r="AF1926" s="275"/>
      <c r="AG1926" s="275"/>
      <c r="AH1926" s="275"/>
      <c r="AI1926" s="275"/>
      <c r="AJ1926" s="275"/>
      <c r="AK1926" s="275"/>
      <c r="AL1926" s="275"/>
    </row>
    <row r="1927" spans="1:38" s="329" customFormat="1" ht="15" customHeight="1">
      <c r="A1927" s="284" t="str">
        <f>IF('Data invoice'!J2043=0,"",'Data invoice'!K2043)</f>
        <v/>
      </c>
      <c r="B1927" s="284" t="str">
        <f>IF('Data invoice'!K2043=0,"",'Data invoice'!L2043)</f>
        <v/>
      </c>
      <c r="C1927" s="284" t="str">
        <f>IF('Data invoice'!L2043=0,"",'Data invoice'!M2043)</f>
        <v/>
      </c>
      <c r="D1927" s="284" t="str">
        <f>IF('Data invoice'!M2043=0,"",'Data invoice'!N2043)</f>
        <v/>
      </c>
      <c r="E1927" s="284" t="str">
        <f>IF('Data invoice'!N2043=0,"",'Data invoice'!O2043)</f>
        <v/>
      </c>
      <c r="F1927" s="284" t="str">
        <f>IF('Data invoice'!O2043=0,"",'Data invoice'!P2043)</f>
        <v/>
      </c>
      <c r="G1927" s="284" t="str">
        <f>IF('Data invoice'!P2043=0,"",'Data invoice'!Q2043)</f>
        <v/>
      </c>
      <c r="H1927" s="284" t="str">
        <f>IF('Data invoice'!Q2043=0,"",'Data invoice'!R2043)</f>
        <v/>
      </c>
      <c r="I1927" s="320" t="str">
        <f>IF('Data invoice'!R2043=0,"",'Data invoice'!S2043)</f>
        <v/>
      </c>
      <c r="J1927" s="367" t="str">
        <f>IF('Data invoice'!S2043=0,"",'Data invoice'!T2043)</f>
        <v/>
      </c>
      <c r="L1927" s="414"/>
      <c r="M1927" s="275"/>
      <c r="N1927" s="275"/>
      <c r="O1927" s="414"/>
      <c r="P1927" s="414"/>
      <c r="Q1927" s="414"/>
      <c r="R1927" s="414"/>
      <c r="S1927" s="414"/>
      <c r="T1927" s="414"/>
      <c r="U1927" s="414"/>
      <c r="V1927" s="414"/>
      <c r="W1927" s="414"/>
      <c r="X1927" s="414"/>
      <c r="Y1927" s="414"/>
      <c r="Z1927" s="414"/>
      <c r="AA1927" s="414"/>
      <c r="AB1927" s="414"/>
      <c r="AC1927" s="275"/>
      <c r="AD1927" s="275"/>
      <c r="AE1927" s="275"/>
      <c r="AF1927" s="275"/>
      <c r="AG1927" s="275"/>
      <c r="AH1927" s="275"/>
      <c r="AI1927" s="275"/>
      <c r="AJ1927" s="275"/>
      <c r="AK1927" s="275"/>
      <c r="AL1927" s="275"/>
    </row>
    <row r="1928" spans="1:38" s="329" customFormat="1" ht="15" customHeight="1">
      <c r="A1928" s="284" t="str">
        <f>IF('Data invoice'!J2044=0,"",'Data invoice'!K2044)</f>
        <v/>
      </c>
      <c r="B1928" s="284" t="str">
        <f>IF('Data invoice'!K2044=0,"",'Data invoice'!L2044)</f>
        <v/>
      </c>
      <c r="C1928" s="284" t="str">
        <f>IF('Data invoice'!L2044=0,"",'Data invoice'!M2044)</f>
        <v/>
      </c>
      <c r="D1928" s="284" t="str">
        <f>IF('Data invoice'!M2044=0,"",'Data invoice'!N2044)</f>
        <v/>
      </c>
      <c r="E1928" s="284" t="str">
        <f>IF('Data invoice'!N2044=0,"",'Data invoice'!O2044)</f>
        <v/>
      </c>
      <c r="F1928" s="284" t="str">
        <f>IF('Data invoice'!O2044=0,"",'Data invoice'!P2044)</f>
        <v/>
      </c>
      <c r="G1928" s="284" t="str">
        <f>IF('Data invoice'!P2044=0,"",'Data invoice'!Q2044)</f>
        <v/>
      </c>
      <c r="H1928" s="284" t="str">
        <f>IF('Data invoice'!Q2044=0,"",'Data invoice'!R2044)</f>
        <v/>
      </c>
      <c r="I1928" s="320" t="str">
        <f>IF('Data invoice'!R2044=0,"",'Data invoice'!S2044)</f>
        <v/>
      </c>
      <c r="J1928" s="367" t="str">
        <f>IF('Data invoice'!S2044=0,"",'Data invoice'!T2044)</f>
        <v/>
      </c>
      <c r="L1928" s="414"/>
      <c r="M1928" s="275"/>
      <c r="N1928" s="275"/>
      <c r="O1928" s="414"/>
      <c r="P1928" s="414"/>
      <c r="Q1928" s="414"/>
      <c r="R1928" s="414"/>
      <c r="S1928" s="414"/>
      <c r="T1928" s="414"/>
      <c r="U1928" s="414"/>
      <c r="V1928" s="414"/>
      <c r="W1928" s="414"/>
      <c r="X1928" s="414"/>
      <c r="Y1928" s="414"/>
      <c r="Z1928" s="414"/>
      <c r="AA1928" s="414"/>
      <c r="AB1928" s="414"/>
      <c r="AC1928" s="275"/>
      <c r="AD1928" s="275"/>
      <c r="AE1928" s="275"/>
      <c r="AF1928" s="275"/>
      <c r="AG1928" s="275"/>
      <c r="AH1928" s="275"/>
      <c r="AI1928" s="275"/>
      <c r="AJ1928" s="275"/>
      <c r="AK1928" s="275"/>
      <c r="AL1928" s="275"/>
    </row>
    <row r="1929" spans="1:38" s="329" customFormat="1" ht="15" customHeight="1">
      <c r="A1929" s="284" t="str">
        <f>IF('Data invoice'!J2045=0,"",'Data invoice'!K2045)</f>
        <v/>
      </c>
      <c r="B1929" s="284" t="str">
        <f>IF('Data invoice'!K2045=0,"",'Data invoice'!L2045)</f>
        <v/>
      </c>
      <c r="C1929" s="284" t="str">
        <f>IF('Data invoice'!L2045=0,"",'Data invoice'!M2045)</f>
        <v/>
      </c>
      <c r="D1929" s="284" t="str">
        <f>IF('Data invoice'!M2045=0,"",'Data invoice'!N2045)</f>
        <v/>
      </c>
      <c r="E1929" s="284" t="str">
        <f>IF('Data invoice'!N2045=0,"",'Data invoice'!O2045)</f>
        <v/>
      </c>
      <c r="F1929" s="284" t="str">
        <f>IF('Data invoice'!O2045=0,"",'Data invoice'!P2045)</f>
        <v/>
      </c>
      <c r="G1929" s="284" t="str">
        <f>IF('Data invoice'!P2045=0,"",'Data invoice'!Q2045)</f>
        <v/>
      </c>
      <c r="H1929" s="284" t="str">
        <f>IF('Data invoice'!Q2045=0,"",'Data invoice'!R2045)</f>
        <v/>
      </c>
      <c r="I1929" s="320" t="str">
        <f>IF('Data invoice'!R2045=0,"",'Data invoice'!S2045)</f>
        <v/>
      </c>
      <c r="J1929" s="367" t="str">
        <f>IF('Data invoice'!S2045=0,"",'Data invoice'!T2045)</f>
        <v/>
      </c>
      <c r="L1929" s="414"/>
      <c r="M1929" s="275"/>
      <c r="N1929" s="275"/>
      <c r="O1929" s="414"/>
      <c r="P1929" s="414"/>
      <c r="Q1929" s="414"/>
      <c r="R1929" s="414"/>
      <c r="S1929" s="414"/>
      <c r="T1929" s="414"/>
      <c r="U1929" s="414"/>
      <c r="V1929" s="414"/>
      <c r="W1929" s="414"/>
      <c r="X1929" s="414"/>
      <c r="Y1929" s="414"/>
      <c r="Z1929" s="414"/>
      <c r="AA1929" s="414"/>
      <c r="AB1929" s="414"/>
      <c r="AC1929" s="275"/>
      <c r="AD1929" s="275"/>
      <c r="AE1929" s="275"/>
      <c r="AF1929" s="275"/>
      <c r="AG1929" s="275"/>
      <c r="AH1929" s="275"/>
      <c r="AI1929" s="275"/>
      <c r="AJ1929" s="275"/>
      <c r="AK1929" s="275"/>
      <c r="AL1929" s="275"/>
    </row>
    <row r="1930" spans="1:38" s="329" customFormat="1" ht="15" customHeight="1">
      <c r="A1930" s="284" t="str">
        <f>IF('Data invoice'!J2046=0,"",'Data invoice'!K2046)</f>
        <v/>
      </c>
      <c r="B1930" s="284" t="str">
        <f>IF('Data invoice'!K2046=0,"",'Data invoice'!L2046)</f>
        <v/>
      </c>
      <c r="C1930" s="284" t="str">
        <f>IF('Data invoice'!L2046=0,"",'Data invoice'!M2046)</f>
        <v/>
      </c>
      <c r="D1930" s="284" t="str">
        <f>IF('Data invoice'!M2046=0,"",'Data invoice'!N2046)</f>
        <v/>
      </c>
      <c r="E1930" s="284" t="str">
        <f>IF('Data invoice'!N2046=0,"",'Data invoice'!O2046)</f>
        <v/>
      </c>
      <c r="F1930" s="284" t="str">
        <f>IF('Data invoice'!O2046=0,"",'Data invoice'!P2046)</f>
        <v/>
      </c>
      <c r="G1930" s="284" t="str">
        <f>IF('Data invoice'!P2046=0,"",'Data invoice'!Q2046)</f>
        <v/>
      </c>
      <c r="H1930" s="284" t="str">
        <f>IF('Data invoice'!Q2046=0,"",'Data invoice'!R2046)</f>
        <v/>
      </c>
      <c r="I1930" s="320" t="str">
        <f>IF('Data invoice'!R2046=0,"",'Data invoice'!S2046)</f>
        <v/>
      </c>
      <c r="J1930" s="367" t="str">
        <f>IF('Data invoice'!S2046=0,"",'Data invoice'!T2046)</f>
        <v/>
      </c>
      <c r="L1930" s="414"/>
      <c r="M1930" s="275"/>
      <c r="N1930" s="275"/>
      <c r="O1930" s="414"/>
      <c r="P1930" s="414"/>
      <c r="Q1930" s="414"/>
      <c r="R1930" s="414"/>
      <c r="S1930" s="414"/>
      <c r="T1930" s="414"/>
      <c r="U1930" s="414"/>
      <c r="V1930" s="414"/>
      <c r="W1930" s="414"/>
      <c r="X1930" s="414"/>
      <c r="Y1930" s="414"/>
      <c r="Z1930" s="414"/>
      <c r="AA1930" s="414"/>
      <c r="AB1930" s="414"/>
      <c r="AC1930" s="275"/>
      <c r="AD1930" s="275"/>
      <c r="AE1930" s="275"/>
      <c r="AF1930" s="275"/>
      <c r="AG1930" s="275"/>
      <c r="AH1930" s="275"/>
      <c r="AI1930" s="275"/>
      <c r="AJ1930" s="275"/>
      <c r="AK1930" s="275"/>
      <c r="AL1930" s="275"/>
    </row>
    <row r="1931" spans="1:38" s="329" customFormat="1" ht="15" customHeight="1">
      <c r="A1931" s="284" t="str">
        <f>IF('Data invoice'!J2047=0,"",'Data invoice'!K2047)</f>
        <v/>
      </c>
      <c r="B1931" s="284" t="str">
        <f>IF('Data invoice'!K2047=0,"",'Data invoice'!L2047)</f>
        <v/>
      </c>
      <c r="C1931" s="284" t="str">
        <f>IF('Data invoice'!L2047=0,"",'Data invoice'!M2047)</f>
        <v/>
      </c>
      <c r="D1931" s="284" t="str">
        <f>IF('Data invoice'!M2047=0,"",'Data invoice'!N2047)</f>
        <v/>
      </c>
      <c r="E1931" s="284" t="str">
        <f>IF('Data invoice'!N2047=0,"",'Data invoice'!O2047)</f>
        <v/>
      </c>
      <c r="F1931" s="284" t="str">
        <f>IF('Data invoice'!O2047=0,"",'Data invoice'!P2047)</f>
        <v/>
      </c>
      <c r="G1931" s="284" t="str">
        <f>IF('Data invoice'!P2047=0,"",'Data invoice'!Q2047)</f>
        <v/>
      </c>
      <c r="H1931" s="284" t="str">
        <f>IF('Data invoice'!Q2047=0,"",'Data invoice'!R2047)</f>
        <v/>
      </c>
      <c r="I1931" s="320" t="str">
        <f>IF('Data invoice'!R2047=0,"",'Data invoice'!S2047)</f>
        <v/>
      </c>
      <c r="J1931" s="367" t="str">
        <f>IF('Data invoice'!S2047=0,"",'Data invoice'!T2047)</f>
        <v/>
      </c>
      <c r="L1931" s="414"/>
      <c r="M1931" s="275"/>
      <c r="N1931" s="275"/>
      <c r="O1931" s="414"/>
      <c r="P1931" s="414"/>
      <c r="Q1931" s="414"/>
      <c r="R1931" s="414"/>
      <c r="S1931" s="414"/>
      <c r="T1931" s="414"/>
      <c r="U1931" s="414"/>
      <c r="V1931" s="414"/>
      <c r="W1931" s="414"/>
      <c r="X1931" s="414"/>
      <c r="Y1931" s="414"/>
      <c r="Z1931" s="414"/>
      <c r="AA1931" s="414"/>
      <c r="AB1931" s="414"/>
      <c r="AC1931" s="275"/>
      <c r="AD1931" s="275"/>
      <c r="AE1931" s="275"/>
      <c r="AF1931" s="275"/>
      <c r="AG1931" s="275"/>
      <c r="AH1931" s="275"/>
      <c r="AI1931" s="275"/>
      <c r="AJ1931" s="275"/>
      <c r="AK1931" s="275"/>
      <c r="AL1931" s="275"/>
    </row>
    <row r="1932" spans="1:38" s="329" customFormat="1" ht="15" customHeight="1">
      <c r="A1932" s="284" t="str">
        <f>IF('Data invoice'!J2048=0,"",'Data invoice'!K2048)</f>
        <v/>
      </c>
      <c r="B1932" s="284" t="str">
        <f>IF('Data invoice'!K2048=0,"",'Data invoice'!L2048)</f>
        <v/>
      </c>
      <c r="C1932" s="284" t="str">
        <f>IF('Data invoice'!L2048=0,"",'Data invoice'!M2048)</f>
        <v/>
      </c>
      <c r="D1932" s="284" t="str">
        <f>IF('Data invoice'!M2048=0,"",'Data invoice'!N2048)</f>
        <v/>
      </c>
      <c r="E1932" s="284" t="str">
        <f>IF('Data invoice'!N2048=0,"",'Data invoice'!O2048)</f>
        <v/>
      </c>
      <c r="F1932" s="284" t="str">
        <f>IF('Data invoice'!O2048=0,"",'Data invoice'!P2048)</f>
        <v/>
      </c>
      <c r="G1932" s="284" t="str">
        <f>IF('Data invoice'!P2048=0,"",'Data invoice'!Q2048)</f>
        <v/>
      </c>
      <c r="H1932" s="284" t="str">
        <f>IF('Data invoice'!Q2048=0,"",'Data invoice'!R2048)</f>
        <v/>
      </c>
      <c r="I1932" s="320" t="str">
        <f>IF('Data invoice'!R2048=0,"",'Data invoice'!S2048)</f>
        <v/>
      </c>
      <c r="J1932" s="367" t="str">
        <f>IF('Data invoice'!S2048=0,"",'Data invoice'!T2048)</f>
        <v/>
      </c>
      <c r="L1932" s="414"/>
      <c r="M1932" s="275"/>
      <c r="N1932" s="275"/>
      <c r="O1932" s="414"/>
      <c r="P1932" s="414"/>
      <c r="Q1932" s="414"/>
      <c r="R1932" s="414"/>
      <c r="S1932" s="414"/>
      <c r="T1932" s="414"/>
      <c r="U1932" s="414"/>
      <c r="V1932" s="414"/>
      <c r="W1932" s="414"/>
      <c r="X1932" s="414"/>
      <c r="Y1932" s="414"/>
      <c r="Z1932" s="414"/>
      <c r="AA1932" s="414"/>
      <c r="AB1932" s="414"/>
      <c r="AC1932" s="275"/>
      <c r="AD1932" s="275"/>
      <c r="AE1932" s="275"/>
      <c r="AF1932" s="275"/>
      <c r="AG1932" s="275"/>
      <c r="AH1932" s="275"/>
      <c r="AI1932" s="275"/>
      <c r="AJ1932" s="275"/>
      <c r="AK1932" s="275"/>
      <c r="AL1932" s="275"/>
    </row>
    <row r="1933" spans="1:38" s="329" customFormat="1" ht="15" customHeight="1">
      <c r="A1933" s="284" t="str">
        <f>IF('Data invoice'!J2049=0,"",'Data invoice'!K2049)</f>
        <v/>
      </c>
      <c r="B1933" s="284" t="str">
        <f>IF('Data invoice'!K2049=0,"",'Data invoice'!L2049)</f>
        <v/>
      </c>
      <c r="C1933" s="284" t="str">
        <f>IF('Data invoice'!L2049=0,"",'Data invoice'!M2049)</f>
        <v/>
      </c>
      <c r="D1933" s="284" t="str">
        <f>IF('Data invoice'!M2049=0,"",'Data invoice'!N2049)</f>
        <v/>
      </c>
      <c r="E1933" s="284" t="str">
        <f>IF('Data invoice'!N2049=0,"",'Data invoice'!O2049)</f>
        <v/>
      </c>
      <c r="F1933" s="284" t="str">
        <f>IF('Data invoice'!O2049=0,"",'Data invoice'!P2049)</f>
        <v/>
      </c>
      <c r="G1933" s="284" t="str">
        <f>IF('Data invoice'!P2049=0,"",'Data invoice'!Q2049)</f>
        <v/>
      </c>
      <c r="H1933" s="284" t="str">
        <f>IF('Data invoice'!Q2049=0,"",'Data invoice'!R2049)</f>
        <v/>
      </c>
      <c r="I1933" s="320" t="str">
        <f>IF('Data invoice'!R2049=0,"",'Data invoice'!S2049)</f>
        <v/>
      </c>
      <c r="J1933" s="367" t="str">
        <f>IF('Data invoice'!S2049=0,"",'Data invoice'!T2049)</f>
        <v/>
      </c>
      <c r="L1933" s="414"/>
      <c r="M1933" s="275"/>
      <c r="N1933" s="275"/>
      <c r="O1933" s="414"/>
      <c r="P1933" s="414"/>
      <c r="Q1933" s="414"/>
      <c r="R1933" s="414"/>
      <c r="S1933" s="414"/>
      <c r="T1933" s="414"/>
      <c r="U1933" s="414"/>
      <c r="V1933" s="414"/>
      <c r="W1933" s="414"/>
      <c r="X1933" s="414"/>
      <c r="Y1933" s="414"/>
      <c r="Z1933" s="414"/>
      <c r="AA1933" s="414"/>
      <c r="AB1933" s="414"/>
      <c r="AC1933" s="275"/>
      <c r="AD1933" s="275"/>
      <c r="AE1933" s="275"/>
      <c r="AF1933" s="275"/>
      <c r="AG1933" s="275"/>
      <c r="AH1933" s="275"/>
      <c r="AI1933" s="275"/>
      <c r="AJ1933" s="275"/>
      <c r="AK1933" s="275"/>
      <c r="AL1933" s="275"/>
    </row>
    <row r="1934" spans="1:38" s="329" customFormat="1" ht="15" customHeight="1">
      <c r="A1934" s="284" t="str">
        <f>IF('Data invoice'!J2050=0,"",'Data invoice'!K2050)</f>
        <v/>
      </c>
      <c r="B1934" s="284" t="str">
        <f>IF('Data invoice'!K2050=0,"",'Data invoice'!L2050)</f>
        <v/>
      </c>
      <c r="C1934" s="284" t="str">
        <f>IF('Data invoice'!L2050=0,"",'Data invoice'!M2050)</f>
        <v/>
      </c>
      <c r="D1934" s="284" t="str">
        <f>IF('Data invoice'!M2050=0,"",'Data invoice'!N2050)</f>
        <v/>
      </c>
      <c r="E1934" s="284" t="str">
        <f>IF('Data invoice'!N2050=0,"",'Data invoice'!O2050)</f>
        <v/>
      </c>
      <c r="F1934" s="284" t="str">
        <f>IF('Data invoice'!O2050=0,"",'Data invoice'!P2050)</f>
        <v/>
      </c>
      <c r="G1934" s="284" t="str">
        <f>IF('Data invoice'!P2050=0,"",'Data invoice'!Q2050)</f>
        <v/>
      </c>
      <c r="H1934" s="284" t="str">
        <f>IF('Data invoice'!Q2050=0,"",'Data invoice'!R2050)</f>
        <v/>
      </c>
      <c r="I1934" s="320" t="str">
        <f>IF('Data invoice'!R2050=0,"",'Data invoice'!S2050)</f>
        <v/>
      </c>
      <c r="J1934" s="367" t="str">
        <f>IF('Data invoice'!S2050=0,"",'Data invoice'!T2050)</f>
        <v/>
      </c>
      <c r="L1934" s="414"/>
      <c r="M1934" s="275"/>
      <c r="N1934" s="275"/>
      <c r="O1934" s="414"/>
      <c r="P1934" s="414"/>
      <c r="Q1934" s="414"/>
      <c r="R1934" s="414"/>
      <c r="S1934" s="414"/>
      <c r="T1934" s="414"/>
      <c r="U1934" s="414"/>
      <c r="V1934" s="414"/>
      <c r="W1934" s="414"/>
      <c r="X1934" s="414"/>
      <c r="Y1934" s="414"/>
      <c r="Z1934" s="414"/>
      <c r="AA1934" s="414"/>
      <c r="AB1934" s="414"/>
      <c r="AC1934" s="275"/>
      <c r="AD1934" s="275"/>
      <c r="AE1934" s="275"/>
      <c r="AF1934" s="275"/>
      <c r="AG1934" s="275"/>
      <c r="AH1934" s="275"/>
      <c r="AI1934" s="275"/>
      <c r="AJ1934" s="275"/>
      <c r="AK1934" s="275"/>
      <c r="AL1934" s="275"/>
    </row>
    <row r="1935" spans="1:38" s="329" customFormat="1" ht="15" customHeight="1">
      <c r="A1935" s="284" t="str">
        <f>IF('Data invoice'!J2051=0,"",'Data invoice'!K2051)</f>
        <v/>
      </c>
      <c r="B1935" s="284" t="str">
        <f>IF('Data invoice'!K2051=0,"",'Data invoice'!L2051)</f>
        <v/>
      </c>
      <c r="C1935" s="284" t="str">
        <f>IF('Data invoice'!L2051=0,"",'Data invoice'!M2051)</f>
        <v/>
      </c>
      <c r="D1935" s="284" t="str">
        <f>IF('Data invoice'!M2051=0,"",'Data invoice'!N2051)</f>
        <v/>
      </c>
      <c r="E1935" s="284" t="str">
        <f>IF('Data invoice'!N2051=0,"",'Data invoice'!O2051)</f>
        <v/>
      </c>
      <c r="F1935" s="284" t="str">
        <f>IF('Data invoice'!O2051=0,"",'Data invoice'!P2051)</f>
        <v/>
      </c>
      <c r="G1935" s="284" t="str">
        <f>IF('Data invoice'!P2051=0,"",'Data invoice'!Q2051)</f>
        <v/>
      </c>
      <c r="H1935" s="284" t="str">
        <f>IF('Data invoice'!Q2051=0,"",'Data invoice'!R2051)</f>
        <v/>
      </c>
      <c r="I1935" s="320" t="str">
        <f>IF('Data invoice'!R2051=0,"",'Data invoice'!S2051)</f>
        <v/>
      </c>
      <c r="J1935" s="367" t="str">
        <f>IF('Data invoice'!S2051=0,"",'Data invoice'!T2051)</f>
        <v/>
      </c>
      <c r="L1935" s="414"/>
      <c r="M1935" s="275"/>
      <c r="N1935" s="275"/>
      <c r="O1935" s="414"/>
      <c r="P1935" s="414"/>
      <c r="Q1935" s="414"/>
      <c r="R1935" s="414"/>
      <c r="S1935" s="414"/>
      <c r="T1935" s="414"/>
      <c r="U1935" s="414"/>
      <c r="V1935" s="414"/>
      <c r="W1935" s="414"/>
      <c r="X1935" s="414"/>
      <c r="Y1935" s="414"/>
      <c r="Z1935" s="414"/>
      <c r="AA1935" s="414"/>
      <c r="AB1935" s="414"/>
      <c r="AC1935" s="275"/>
      <c r="AD1935" s="275"/>
      <c r="AE1935" s="275"/>
      <c r="AF1935" s="275"/>
      <c r="AG1935" s="275"/>
      <c r="AH1935" s="275"/>
      <c r="AI1935" s="275"/>
      <c r="AJ1935" s="275"/>
      <c r="AK1935" s="275"/>
      <c r="AL1935" s="275"/>
    </row>
    <row r="1936" spans="1:38" s="329" customFormat="1" ht="15" customHeight="1">
      <c r="A1936" s="284" t="str">
        <f>IF('Data invoice'!J2052=0,"",'Data invoice'!K2052)</f>
        <v/>
      </c>
      <c r="B1936" s="284" t="str">
        <f>IF('Data invoice'!K2052=0,"",'Data invoice'!L2052)</f>
        <v/>
      </c>
      <c r="C1936" s="284" t="str">
        <f>IF('Data invoice'!L2052=0,"",'Data invoice'!M2052)</f>
        <v/>
      </c>
      <c r="D1936" s="284" t="str">
        <f>IF('Data invoice'!M2052=0,"",'Data invoice'!N2052)</f>
        <v/>
      </c>
      <c r="E1936" s="284" t="str">
        <f>IF('Data invoice'!N2052=0,"",'Data invoice'!O2052)</f>
        <v/>
      </c>
      <c r="F1936" s="284" t="str">
        <f>IF('Data invoice'!O2052=0,"",'Data invoice'!P2052)</f>
        <v/>
      </c>
      <c r="G1936" s="284" t="str">
        <f>IF('Data invoice'!P2052=0,"",'Data invoice'!Q2052)</f>
        <v/>
      </c>
      <c r="H1936" s="284" t="str">
        <f>IF('Data invoice'!Q2052=0,"",'Data invoice'!R2052)</f>
        <v/>
      </c>
      <c r="I1936" s="320" t="str">
        <f>IF('Data invoice'!R2052=0,"",'Data invoice'!S2052)</f>
        <v/>
      </c>
      <c r="J1936" s="367" t="str">
        <f>IF('Data invoice'!S2052=0,"",'Data invoice'!T2052)</f>
        <v/>
      </c>
      <c r="L1936" s="414"/>
      <c r="M1936" s="275"/>
      <c r="N1936" s="275"/>
      <c r="O1936" s="414"/>
      <c r="P1936" s="414"/>
      <c r="Q1936" s="414"/>
      <c r="R1936" s="414"/>
      <c r="S1936" s="414"/>
      <c r="T1936" s="414"/>
      <c r="U1936" s="414"/>
      <c r="V1936" s="414"/>
      <c r="W1936" s="414"/>
      <c r="X1936" s="414"/>
      <c r="Y1936" s="414"/>
      <c r="Z1936" s="414"/>
      <c r="AA1936" s="414"/>
      <c r="AB1936" s="414"/>
      <c r="AC1936" s="275"/>
      <c r="AD1936" s="275"/>
      <c r="AE1936" s="275"/>
      <c r="AF1936" s="275"/>
      <c r="AG1936" s="275"/>
      <c r="AH1936" s="275"/>
      <c r="AI1936" s="275"/>
      <c r="AJ1936" s="275"/>
      <c r="AK1936" s="275"/>
      <c r="AL1936" s="275"/>
    </row>
    <row r="1937" spans="1:38" s="329" customFormat="1" ht="15" customHeight="1">
      <c r="A1937" s="284" t="str">
        <f>IF('Data invoice'!J2053=0,"",'Data invoice'!K2053)</f>
        <v/>
      </c>
      <c r="B1937" s="284" t="str">
        <f>IF('Data invoice'!K2053=0,"",'Data invoice'!L2053)</f>
        <v/>
      </c>
      <c r="C1937" s="284" t="str">
        <f>IF('Data invoice'!L2053=0,"",'Data invoice'!M2053)</f>
        <v/>
      </c>
      <c r="D1937" s="284" t="str">
        <f>IF('Data invoice'!M2053=0,"",'Data invoice'!N2053)</f>
        <v/>
      </c>
      <c r="E1937" s="284" t="str">
        <f>IF('Data invoice'!N2053=0,"",'Data invoice'!O2053)</f>
        <v/>
      </c>
      <c r="F1937" s="284" t="str">
        <f>IF('Data invoice'!O2053=0,"",'Data invoice'!P2053)</f>
        <v/>
      </c>
      <c r="G1937" s="284" t="str">
        <f>IF('Data invoice'!P2053=0,"",'Data invoice'!Q2053)</f>
        <v/>
      </c>
      <c r="H1937" s="284" t="str">
        <f>IF('Data invoice'!Q2053=0,"",'Data invoice'!R2053)</f>
        <v/>
      </c>
      <c r="I1937" s="320" t="str">
        <f>IF('Data invoice'!R2053=0,"",'Data invoice'!S2053)</f>
        <v/>
      </c>
      <c r="J1937" s="367" t="str">
        <f>IF('Data invoice'!S2053=0,"",'Data invoice'!T2053)</f>
        <v/>
      </c>
      <c r="L1937" s="414"/>
      <c r="M1937" s="275"/>
      <c r="N1937" s="275"/>
      <c r="O1937" s="414"/>
      <c r="P1937" s="414"/>
      <c r="Q1937" s="414"/>
      <c r="R1937" s="414"/>
      <c r="S1937" s="414"/>
      <c r="T1937" s="414"/>
      <c r="U1937" s="414"/>
      <c r="V1937" s="414"/>
      <c r="W1937" s="414"/>
      <c r="X1937" s="414"/>
      <c r="Y1937" s="414"/>
      <c r="Z1937" s="414"/>
      <c r="AA1937" s="414"/>
      <c r="AB1937" s="414"/>
      <c r="AC1937" s="275"/>
      <c r="AD1937" s="275"/>
      <c r="AE1937" s="275"/>
      <c r="AF1937" s="275"/>
      <c r="AG1937" s="275"/>
      <c r="AH1937" s="275"/>
      <c r="AI1937" s="275"/>
      <c r="AJ1937" s="275"/>
      <c r="AK1937" s="275"/>
      <c r="AL1937" s="275"/>
    </row>
    <row r="1938" spans="1:38" s="329" customFormat="1" ht="15" customHeight="1">
      <c r="A1938" s="284" t="str">
        <f>IF('Data invoice'!J2054=0,"",'Data invoice'!K2054)</f>
        <v/>
      </c>
      <c r="B1938" s="284" t="str">
        <f>IF('Data invoice'!K2054=0,"",'Data invoice'!L2054)</f>
        <v/>
      </c>
      <c r="C1938" s="284" t="str">
        <f>IF('Data invoice'!L2054=0,"",'Data invoice'!M2054)</f>
        <v/>
      </c>
      <c r="D1938" s="284" t="str">
        <f>IF('Data invoice'!M2054=0,"",'Data invoice'!N2054)</f>
        <v/>
      </c>
      <c r="E1938" s="284" t="str">
        <f>IF('Data invoice'!N2054=0,"",'Data invoice'!O2054)</f>
        <v/>
      </c>
      <c r="F1938" s="284" t="str">
        <f>IF('Data invoice'!O2054=0,"",'Data invoice'!P2054)</f>
        <v/>
      </c>
      <c r="G1938" s="284" t="str">
        <f>IF('Data invoice'!P2054=0,"",'Data invoice'!Q2054)</f>
        <v/>
      </c>
      <c r="H1938" s="284" t="str">
        <f>IF('Data invoice'!Q2054=0,"",'Data invoice'!R2054)</f>
        <v/>
      </c>
      <c r="I1938" s="320" t="str">
        <f>IF('Data invoice'!R2054=0,"",'Data invoice'!S2054)</f>
        <v/>
      </c>
      <c r="J1938" s="367" t="str">
        <f>IF('Data invoice'!S2054=0,"",'Data invoice'!T2054)</f>
        <v/>
      </c>
      <c r="L1938" s="414"/>
      <c r="M1938" s="275"/>
      <c r="N1938" s="275"/>
      <c r="O1938" s="414"/>
      <c r="P1938" s="414"/>
      <c r="Q1938" s="414"/>
      <c r="R1938" s="414"/>
      <c r="S1938" s="414"/>
      <c r="T1938" s="414"/>
      <c r="U1938" s="414"/>
      <c r="V1938" s="414"/>
      <c r="W1938" s="414"/>
      <c r="X1938" s="414"/>
      <c r="Y1938" s="414"/>
      <c r="Z1938" s="414"/>
      <c r="AA1938" s="414"/>
      <c r="AB1938" s="414"/>
      <c r="AC1938" s="275"/>
      <c r="AD1938" s="275"/>
      <c r="AE1938" s="275"/>
      <c r="AF1938" s="275"/>
      <c r="AG1938" s="275"/>
      <c r="AH1938" s="275"/>
      <c r="AI1938" s="275"/>
      <c r="AJ1938" s="275"/>
      <c r="AK1938" s="275"/>
      <c r="AL1938" s="275"/>
    </row>
    <row r="1939" spans="1:38" s="329" customFormat="1" ht="15" customHeight="1">
      <c r="A1939" s="284" t="str">
        <f>IF('Data invoice'!J2055=0,"",'Data invoice'!K2055)</f>
        <v/>
      </c>
      <c r="B1939" s="284" t="str">
        <f>IF('Data invoice'!K2055=0,"",'Data invoice'!L2055)</f>
        <v/>
      </c>
      <c r="C1939" s="284" t="str">
        <f>IF('Data invoice'!L2055=0,"",'Data invoice'!M2055)</f>
        <v/>
      </c>
      <c r="D1939" s="284" t="str">
        <f>IF('Data invoice'!M2055=0,"",'Data invoice'!N2055)</f>
        <v/>
      </c>
      <c r="E1939" s="284" t="str">
        <f>IF('Data invoice'!N2055=0,"",'Data invoice'!O2055)</f>
        <v/>
      </c>
      <c r="F1939" s="284" t="str">
        <f>IF('Data invoice'!O2055=0,"",'Data invoice'!P2055)</f>
        <v/>
      </c>
      <c r="G1939" s="284" t="str">
        <f>IF('Data invoice'!P2055=0,"",'Data invoice'!Q2055)</f>
        <v/>
      </c>
      <c r="H1939" s="284" t="str">
        <f>IF('Data invoice'!Q2055=0,"",'Data invoice'!R2055)</f>
        <v/>
      </c>
      <c r="I1939" s="320" t="str">
        <f>IF('Data invoice'!R2055=0,"",'Data invoice'!S2055)</f>
        <v/>
      </c>
      <c r="J1939" s="367" t="str">
        <f>IF('Data invoice'!S2055=0,"",'Data invoice'!T2055)</f>
        <v/>
      </c>
      <c r="L1939" s="414"/>
      <c r="M1939" s="275"/>
      <c r="N1939" s="275"/>
      <c r="O1939" s="414"/>
      <c r="P1939" s="414"/>
      <c r="Q1939" s="414"/>
      <c r="R1939" s="414"/>
      <c r="S1939" s="414"/>
      <c r="T1939" s="414"/>
      <c r="U1939" s="414"/>
      <c r="V1939" s="414"/>
      <c r="W1939" s="414"/>
      <c r="X1939" s="414"/>
      <c r="Y1939" s="414"/>
      <c r="Z1939" s="414"/>
      <c r="AA1939" s="414"/>
      <c r="AB1939" s="414"/>
      <c r="AC1939" s="275"/>
      <c r="AD1939" s="275"/>
      <c r="AE1939" s="275"/>
      <c r="AF1939" s="275"/>
      <c r="AG1939" s="275"/>
      <c r="AH1939" s="275"/>
      <c r="AI1939" s="275"/>
      <c r="AJ1939" s="275"/>
      <c r="AK1939" s="275"/>
      <c r="AL1939" s="275"/>
    </row>
    <row r="1940" spans="1:38" s="329" customFormat="1" ht="15" customHeight="1">
      <c r="A1940" s="284" t="str">
        <f>IF('Data invoice'!J2056=0,"",'Data invoice'!K2056)</f>
        <v/>
      </c>
      <c r="B1940" s="284" t="str">
        <f>IF('Data invoice'!K2056=0,"",'Data invoice'!L2056)</f>
        <v/>
      </c>
      <c r="C1940" s="284" t="str">
        <f>IF('Data invoice'!L2056=0,"",'Data invoice'!M2056)</f>
        <v/>
      </c>
      <c r="D1940" s="284" t="str">
        <f>IF('Data invoice'!M2056=0,"",'Data invoice'!N2056)</f>
        <v/>
      </c>
      <c r="E1940" s="284" t="str">
        <f>IF('Data invoice'!N2056=0,"",'Data invoice'!O2056)</f>
        <v/>
      </c>
      <c r="F1940" s="284" t="str">
        <f>IF('Data invoice'!O2056=0,"",'Data invoice'!P2056)</f>
        <v/>
      </c>
      <c r="G1940" s="284" t="str">
        <f>IF('Data invoice'!P2056=0,"",'Data invoice'!Q2056)</f>
        <v/>
      </c>
      <c r="H1940" s="284" t="str">
        <f>IF('Data invoice'!Q2056=0,"",'Data invoice'!R2056)</f>
        <v/>
      </c>
      <c r="I1940" s="320" t="str">
        <f>IF('Data invoice'!R2056=0,"",'Data invoice'!S2056)</f>
        <v/>
      </c>
      <c r="J1940" s="367" t="str">
        <f>IF('Data invoice'!S2056=0,"",'Data invoice'!T2056)</f>
        <v/>
      </c>
      <c r="L1940" s="414"/>
      <c r="M1940" s="275"/>
      <c r="N1940" s="275"/>
      <c r="O1940" s="414"/>
      <c r="P1940" s="414"/>
      <c r="Q1940" s="414"/>
      <c r="R1940" s="414"/>
      <c r="S1940" s="414"/>
      <c r="T1940" s="414"/>
      <c r="U1940" s="414"/>
      <c r="V1940" s="414"/>
      <c r="W1940" s="414"/>
      <c r="X1940" s="414"/>
      <c r="Y1940" s="414"/>
      <c r="Z1940" s="414"/>
      <c r="AA1940" s="414"/>
      <c r="AB1940" s="414"/>
      <c r="AC1940" s="275"/>
      <c r="AD1940" s="275"/>
      <c r="AE1940" s="275"/>
      <c r="AF1940" s="275"/>
      <c r="AG1940" s="275"/>
      <c r="AH1940" s="275"/>
      <c r="AI1940" s="275"/>
      <c r="AJ1940" s="275"/>
      <c r="AK1940" s="275"/>
      <c r="AL1940" s="275"/>
    </row>
    <row r="1941" spans="1:38" s="329" customFormat="1" ht="15" customHeight="1">
      <c r="A1941" s="284" t="str">
        <f>IF('Data invoice'!J2057=0,"",'Data invoice'!K2057)</f>
        <v/>
      </c>
      <c r="B1941" s="284" t="str">
        <f>IF('Data invoice'!K2057=0,"",'Data invoice'!L2057)</f>
        <v/>
      </c>
      <c r="C1941" s="284" t="str">
        <f>IF('Data invoice'!L2057=0,"",'Data invoice'!M2057)</f>
        <v/>
      </c>
      <c r="D1941" s="284" t="str">
        <f>IF('Data invoice'!M2057=0,"",'Data invoice'!N2057)</f>
        <v/>
      </c>
      <c r="E1941" s="284" t="str">
        <f>IF('Data invoice'!N2057=0,"",'Data invoice'!O2057)</f>
        <v/>
      </c>
      <c r="F1941" s="284" t="str">
        <f>IF('Data invoice'!O2057=0,"",'Data invoice'!P2057)</f>
        <v/>
      </c>
      <c r="G1941" s="284" t="str">
        <f>IF('Data invoice'!P2057=0,"",'Data invoice'!Q2057)</f>
        <v/>
      </c>
      <c r="H1941" s="284" t="str">
        <f>IF('Data invoice'!Q2057=0,"",'Data invoice'!R2057)</f>
        <v/>
      </c>
      <c r="I1941" s="320" t="str">
        <f>IF('Data invoice'!R2057=0,"",'Data invoice'!S2057)</f>
        <v/>
      </c>
      <c r="J1941" s="367" t="str">
        <f>IF('Data invoice'!S2057=0,"",'Data invoice'!T2057)</f>
        <v/>
      </c>
      <c r="L1941" s="414"/>
      <c r="M1941" s="275"/>
      <c r="N1941" s="275"/>
      <c r="O1941" s="414"/>
      <c r="P1941" s="414"/>
      <c r="Q1941" s="414"/>
      <c r="R1941" s="414"/>
      <c r="S1941" s="414"/>
      <c r="T1941" s="414"/>
      <c r="U1941" s="414"/>
      <c r="V1941" s="414"/>
      <c r="W1941" s="414"/>
      <c r="X1941" s="414"/>
      <c r="Y1941" s="414"/>
      <c r="Z1941" s="414"/>
      <c r="AA1941" s="414"/>
      <c r="AB1941" s="414"/>
      <c r="AC1941" s="275"/>
      <c r="AD1941" s="275"/>
      <c r="AE1941" s="275"/>
      <c r="AF1941" s="275"/>
      <c r="AG1941" s="275"/>
      <c r="AH1941" s="275"/>
      <c r="AI1941" s="275"/>
      <c r="AJ1941" s="275"/>
      <c r="AK1941" s="275"/>
      <c r="AL1941" s="275"/>
    </row>
    <row r="1942" spans="1:38" s="329" customFormat="1" ht="15" customHeight="1">
      <c r="A1942" s="284" t="str">
        <f>IF('Data invoice'!J2058=0,"",'Data invoice'!K2058)</f>
        <v/>
      </c>
      <c r="B1942" s="284" t="str">
        <f>IF('Data invoice'!K2058=0,"",'Data invoice'!L2058)</f>
        <v/>
      </c>
      <c r="C1942" s="284" t="str">
        <f>IF('Data invoice'!L2058=0,"",'Data invoice'!M2058)</f>
        <v/>
      </c>
      <c r="D1942" s="284" t="str">
        <f>IF('Data invoice'!M2058=0,"",'Data invoice'!N2058)</f>
        <v/>
      </c>
      <c r="E1942" s="284" t="str">
        <f>IF('Data invoice'!N2058=0,"",'Data invoice'!O2058)</f>
        <v/>
      </c>
      <c r="F1942" s="284" t="str">
        <f>IF('Data invoice'!O2058=0,"",'Data invoice'!P2058)</f>
        <v/>
      </c>
      <c r="G1942" s="284" t="str">
        <f>IF('Data invoice'!P2058=0,"",'Data invoice'!Q2058)</f>
        <v/>
      </c>
      <c r="H1942" s="284" t="str">
        <f>IF('Data invoice'!Q2058=0,"",'Data invoice'!R2058)</f>
        <v/>
      </c>
      <c r="I1942" s="320" t="str">
        <f>IF('Data invoice'!R2058=0,"",'Data invoice'!S2058)</f>
        <v/>
      </c>
      <c r="J1942" s="367" t="str">
        <f>IF('Data invoice'!S2058=0,"",'Data invoice'!T2058)</f>
        <v/>
      </c>
      <c r="L1942" s="414"/>
      <c r="M1942" s="275"/>
      <c r="N1942" s="275"/>
      <c r="O1942" s="414"/>
      <c r="P1942" s="414"/>
      <c r="Q1942" s="414"/>
      <c r="R1942" s="414"/>
      <c r="S1942" s="414"/>
      <c r="T1942" s="414"/>
      <c r="U1942" s="414"/>
      <c r="V1942" s="414"/>
      <c r="W1942" s="414"/>
      <c r="X1942" s="414"/>
      <c r="Y1942" s="414"/>
      <c r="Z1942" s="414"/>
      <c r="AA1942" s="414"/>
      <c r="AB1942" s="414"/>
      <c r="AC1942" s="275"/>
      <c r="AD1942" s="275"/>
      <c r="AE1942" s="275"/>
      <c r="AF1942" s="275"/>
      <c r="AG1942" s="275"/>
      <c r="AH1942" s="275"/>
      <c r="AI1942" s="275"/>
      <c r="AJ1942" s="275"/>
      <c r="AK1942" s="275"/>
      <c r="AL1942" s="275"/>
    </row>
    <row r="1943" spans="1:38" s="329" customFormat="1" ht="15" customHeight="1">
      <c r="A1943" s="284" t="str">
        <f>IF('Data invoice'!J2059=0,"",'Data invoice'!K2059)</f>
        <v/>
      </c>
      <c r="B1943" s="284" t="str">
        <f>IF('Data invoice'!K2059=0,"",'Data invoice'!L2059)</f>
        <v/>
      </c>
      <c r="C1943" s="284" t="str">
        <f>IF('Data invoice'!L2059=0,"",'Data invoice'!M2059)</f>
        <v/>
      </c>
      <c r="D1943" s="284" t="str">
        <f>IF('Data invoice'!M2059=0,"",'Data invoice'!N2059)</f>
        <v/>
      </c>
      <c r="E1943" s="284" t="str">
        <f>IF('Data invoice'!N2059=0,"",'Data invoice'!O2059)</f>
        <v/>
      </c>
      <c r="F1943" s="284" t="str">
        <f>IF('Data invoice'!O2059=0,"",'Data invoice'!P2059)</f>
        <v/>
      </c>
      <c r="G1943" s="284" t="str">
        <f>IF('Data invoice'!P2059=0,"",'Data invoice'!Q2059)</f>
        <v/>
      </c>
      <c r="H1943" s="284" t="str">
        <f>IF('Data invoice'!Q2059=0,"",'Data invoice'!R2059)</f>
        <v/>
      </c>
      <c r="I1943" s="320" t="str">
        <f>IF('Data invoice'!R2059=0,"",'Data invoice'!S2059)</f>
        <v/>
      </c>
      <c r="J1943" s="367" t="str">
        <f>IF('Data invoice'!S2059=0,"",'Data invoice'!T2059)</f>
        <v/>
      </c>
      <c r="L1943" s="414"/>
      <c r="M1943" s="275"/>
      <c r="N1943" s="275"/>
      <c r="O1943" s="414"/>
      <c r="P1943" s="414"/>
      <c r="Q1943" s="414"/>
      <c r="R1943" s="414"/>
      <c r="S1943" s="414"/>
      <c r="T1943" s="414"/>
      <c r="U1943" s="414"/>
      <c r="V1943" s="414"/>
      <c r="W1943" s="414"/>
      <c r="X1943" s="414"/>
      <c r="Y1943" s="414"/>
      <c r="Z1943" s="414"/>
      <c r="AA1943" s="414"/>
      <c r="AB1943" s="414"/>
      <c r="AC1943" s="275"/>
      <c r="AD1943" s="275"/>
      <c r="AE1943" s="275"/>
      <c r="AF1943" s="275"/>
      <c r="AG1943" s="275"/>
      <c r="AH1943" s="275"/>
      <c r="AI1943" s="275"/>
      <c r="AJ1943" s="275"/>
      <c r="AK1943" s="275"/>
      <c r="AL1943" s="275"/>
    </row>
    <row r="1944" spans="1:38" s="329" customFormat="1" ht="15" customHeight="1">
      <c r="A1944" s="284" t="str">
        <f>IF('Data invoice'!J2060=0,"",'Data invoice'!K2060)</f>
        <v/>
      </c>
      <c r="B1944" s="284" t="str">
        <f>IF('Data invoice'!K2060=0,"",'Data invoice'!L2060)</f>
        <v/>
      </c>
      <c r="C1944" s="284" t="str">
        <f>IF('Data invoice'!L2060=0,"",'Data invoice'!M2060)</f>
        <v/>
      </c>
      <c r="D1944" s="284" t="str">
        <f>IF('Data invoice'!M2060=0,"",'Data invoice'!N2060)</f>
        <v/>
      </c>
      <c r="E1944" s="284" t="str">
        <f>IF('Data invoice'!N2060=0,"",'Data invoice'!O2060)</f>
        <v/>
      </c>
      <c r="F1944" s="284" t="str">
        <f>IF('Data invoice'!O2060=0,"",'Data invoice'!P2060)</f>
        <v/>
      </c>
      <c r="G1944" s="284" t="str">
        <f>IF('Data invoice'!P2060=0,"",'Data invoice'!Q2060)</f>
        <v/>
      </c>
      <c r="H1944" s="284" t="str">
        <f>IF('Data invoice'!Q2060=0,"",'Data invoice'!R2060)</f>
        <v/>
      </c>
      <c r="I1944" s="320" t="str">
        <f>IF('Data invoice'!R2060=0,"",'Data invoice'!S2060)</f>
        <v/>
      </c>
      <c r="J1944" s="367" t="str">
        <f>IF('Data invoice'!S2060=0,"",'Data invoice'!T2060)</f>
        <v/>
      </c>
      <c r="L1944" s="414"/>
      <c r="M1944" s="275"/>
      <c r="N1944" s="275"/>
      <c r="O1944" s="414"/>
      <c r="P1944" s="414"/>
      <c r="Q1944" s="414"/>
      <c r="R1944" s="414"/>
      <c r="S1944" s="414"/>
      <c r="T1944" s="414"/>
      <c r="U1944" s="414"/>
      <c r="V1944" s="414"/>
      <c r="W1944" s="414"/>
      <c r="X1944" s="414"/>
      <c r="Y1944" s="414"/>
      <c r="Z1944" s="414"/>
      <c r="AA1944" s="414"/>
      <c r="AB1944" s="414"/>
      <c r="AC1944" s="275"/>
      <c r="AD1944" s="275"/>
      <c r="AE1944" s="275"/>
      <c r="AF1944" s="275"/>
      <c r="AG1944" s="275"/>
      <c r="AH1944" s="275"/>
      <c r="AI1944" s="275"/>
      <c r="AJ1944" s="275"/>
      <c r="AK1944" s="275"/>
      <c r="AL1944" s="275"/>
    </row>
    <row r="1945" spans="1:38" s="329" customFormat="1" ht="15" customHeight="1">
      <c r="A1945" s="284" t="str">
        <f>IF('Data invoice'!J2061=0,"",'Data invoice'!K2061)</f>
        <v/>
      </c>
      <c r="B1945" s="284" t="str">
        <f>IF('Data invoice'!K2061=0,"",'Data invoice'!L2061)</f>
        <v/>
      </c>
      <c r="C1945" s="284" t="str">
        <f>IF('Data invoice'!L2061=0,"",'Data invoice'!M2061)</f>
        <v/>
      </c>
      <c r="D1945" s="284" t="str">
        <f>IF('Data invoice'!M2061=0,"",'Data invoice'!N2061)</f>
        <v/>
      </c>
      <c r="E1945" s="284" t="str">
        <f>IF('Data invoice'!N2061=0,"",'Data invoice'!O2061)</f>
        <v/>
      </c>
      <c r="F1945" s="284" t="str">
        <f>IF('Data invoice'!O2061=0,"",'Data invoice'!P2061)</f>
        <v/>
      </c>
      <c r="G1945" s="284" t="str">
        <f>IF('Data invoice'!P2061=0,"",'Data invoice'!Q2061)</f>
        <v/>
      </c>
      <c r="H1945" s="284" t="str">
        <f>IF('Data invoice'!Q2061=0,"",'Data invoice'!R2061)</f>
        <v/>
      </c>
      <c r="I1945" s="320" t="str">
        <f>IF('Data invoice'!R2061=0,"",'Data invoice'!S2061)</f>
        <v/>
      </c>
      <c r="J1945" s="367" t="str">
        <f>IF('Data invoice'!S2061=0,"",'Data invoice'!T2061)</f>
        <v/>
      </c>
      <c r="L1945" s="414"/>
      <c r="M1945" s="275"/>
      <c r="N1945" s="275"/>
      <c r="O1945" s="414"/>
      <c r="P1945" s="414"/>
      <c r="Q1945" s="414"/>
      <c r="R1945" s="414"/>
      <c r="S1945" s="414"/>
      <c r="T1945" s="414"/>
      <c r="U1945" s="414"/>
      <c r="V1945" s="414"/>
      <c r="W1945" s="414"/>
      <c r="X1945" s="414"/>
      <c r="Y1945" s="414"/>
      <c r="Z1945" s="414"/>
      <c r="AA1945" s="414"/>
      <c r="AB1945" s="414"/>
      <c r="AC1945" s="275"/>
      <c r="AD1945" s="275"/>
      <c r="AE1945" s="275"/>
      <c r="AF1945" s="275"/>
      <c r="AG1945" s="275"/>
      <c r="AH1945" s="275"/>
      <c r="AI1945" s="275"/>
      <c r="AJ1945" s="275"/>
      <c r="AK1945" s="275"/>
      <c r="AL1945" s="275"/>
    </row>
    <row r="1946" spans="1:38" s="329" customFormat="1" ht="15" customHeight="1">
      <c r="A1946" s="284" t="str">
        <f>IF('Data invoice'!J2062=0,"",'Data invoice'!K2062)</f>
        <v/>
      </c>
      <c r="B1946" s="284" t="str">
        <f>IF('Data invoice'!K2062=0,"",'Data invoice'!L2062)</f>
        <v/>
      </c>
      <c r="C1946" s="284" t="str">
        <f>IF('Data invoice'!L2062=0,"",'Data invoice'!M2062)</f>
        <v/>
      </c>
      <c r="D1946" s="284" t="str">
        <f>IF('Data invoice'!M2062=0,"",'Data invoice'!N2062)</f>
        <v/>
      </c>
      <c r="E1946" s="284" t="str">
        <f>IF('Data invoice'!N2062=0,"",'Data invoice'!O2062)</f>
        <v/>
      </c>
      <c r="F1946" s="284" t="str">
        <f>IF('Data invoice'!O2062=0,"",'Data invoice'!P2062)</f>
        <v/>
      </c>
      <c r="G1946" s="284" t="str">
        <f>IF('Data invoice'!P2062=0,"",'Data invoice'!Q2062)</f>
        <v/>
      </c>
      <c r="H1946" s="284" t="str">
        <f>IF('Data invoice'!Q2062=0,"",'Data invoice'!R2062)</f>
        <v/>
      </c>
      <c r="I1946" s="320" t="str">
        <f>IF('Data invoice'!R2062=0,"",'Data invoice'!S2062)</f>
        <v/>
      </c>
      <c r="J1946" s="367" t="str">
        <f>IF('Data invoice'!S2062=0,"",'Data invoice'!T2062)</f>
        <v/>
      </c>
      <c r="L1946" s="414"/>
      <c r="M1946" s="275"/>
      <c r="N1946" s="275"/>
      <c r="O1946" s="414"/>
      <c r="P1946" s="414"/>
      <c r="Q1946" s="414"/>
      <c r="R1946" s="414"/>
      <c r="S1946" s="414"/>
      <c r="T1946" s="414"/>
      <c r="U1946" s="414"/>
      <c r="V1946" s="414"/>
      <c r="W1946" s="414"/>
      <c r="X1946" s="414"/>
      <c r="Y1946" s="414"/>
      <c r="Z1946" s="414"/>
      <c r="AA1946" s="414"/>
      <c r="AB1946" s="414"/>
      <c r="AC1946" s="275"/>
      <c r="AD1946" s="275"/>
      <c r="AE1946" s="275"/>
      <c r="AF1946" s="275"/>
      <c r="AG1946" s="275"/>
      <c r="AH1946" s="275"/>
      <c r="AI1946" s="275"/>
      <c r="AJ1946" s="275"/>
      <c r="AK1946" s="275"/>
      <c r="AL1946" s="275"/>
    </row>
    <row r="1947" spans="1:38" s="329" customFormat="1" ht="15" customHeight="1">
      <c r="A1947" s="284" t="str">
        <f>IF('Data invoice'!J2063=0,"",'Data invoice'!K2063)</f>
        <v/>
      </c>
      <c r="B1947" s="284" t="str">
        <f>IF('Data invoice'!K2063=0,"",'Data invoice'!L2063)</f>
        <v/>
      </c>
      <c r="C1947" s="284" t="str">
        <f>IF('Data invoice'!L2063=0,"",'Data invoice'!M2063)</f>
        <v/>
      </c>
      <c r="D1947" s="284" t="str">
        <f>IF('Data invoice'!M2063=0,"",'Data invoice'!N2063)</f>
        <v/>
      </c>
      <c r="E1947" s="284" t="str">
        <f>IF('Data invoice'!N2063=0,"",'Data invoice'!O2063)</f>
        <v/>
      </c>
      <c r="F1947" s="284" t="str">
        <f>IF('Data invoice'!O2063=0,"",'Data invoice'!P2063)</f>
        <v/>
      </c>
      <c r="G1947" s="284" t="str">
        <f>IF('Data invoice'!P2063=0,"",'Data invoice'!Q2063)</f>
        <v/>
      </c>
      <c r="H1947" s="284" t="str">
        <f>IF('Data invoice'!Q2063=0,"",'Data invoice'!R2063)</f>
        <v/>
      </c>
      <c r="I1947" s="320" t="str">
        <f>IF('Data invoice'!R2063=0,"",'Data invoice'!S2063)</f>
        <v/>
      </c>
      <c r="J1947" s="367" t="str">
        <f>IF('Data invoice'!S2063=0,"",'Data invoice'!T2063)</f>
        <v/>
      </c>
      <c r="L1947" s="414"/>
      <c r="M1947" s="275"/>
      <c r="N1947" s="275"/>
      <c r="O1947" s="414"/>
      <c r="P1947" s="414"/>
      <c r="Q1947" s="414"/>
      <c r="R1947" s="414"/>
      <c r="S1947" s="414"/>
      <c r="T1947" s="414"/>
      <c r="U1947" s="414"/>
      <c r="V1947" s="414"/>
      <c r="W1947" s="414"/>
      <c r="X1947" s="414"/>
      <c r="Y1947" s="414"/>
      <c r="Z1947" s="414"/>
      <c r="AA1947" s="414"/>
      <c r="AB1947" s="414"/>
      <c r="AC1947" s="275"/>
      <c r="AD1947" s="275"/>
      <c r="AE1947" s="275"/>
      <c r="AF1947" s="275"/>
      <c r="AG1947" s="275"/>
      <c r="AH1947" s="275"/>
      <c r="AI1947" s="275"/>
      <c r="AJ1947" s="275"/>
      <c r="AK1947" s="275"/>
      <c r="AL1947" s="275"/>
    </row>
    <row r="1948" spans="1:38" s="329" customFormat="1" ht="15" customHeight="1">
      <c r="A1948" s="284" t="str">
        <f>IF('Data invoice'!J2064=0,"",'Data invoice'!K2064)</f>
        <v/>
      </c>
      <c r="B1948" s="284" t="str">
        <f>IF('Data invoice'!K2064=0,"",'Data invoice'!L2064)</f>
        <v/>
      </c>
      <c r="C1948" s="284" t="str">
        <f>IF('Data invoice'!L2064=0,"",'Data invoice'!M2064)</f>
        <v/>
      </c>
      <c r="D1948" s="284" t="str">
        <f>IF('Data invoice'!M2064=0,"",'Data invoice'!N2064)</f>
        <v/>
      </c>
      <c r="E1948" s="284" t="str">
        <f>IF('Data invoice'!N2064=0,"",'Data invoice'!O2064)</f>
        <v/>
      </c>
      <c r="F1948" s="284" t="str">
        <f>IF('Data invoice'!O2064=0,"",'Data invoice'!P2064)</f>
        <v/>
      </c>
      <c r="G1948" s="284" t="str">
        <f>IF('Data invoice'!P2064=0,"",'Data invoice'!Q2064)</f>
        <v/>
      </c>
      <c r="H1948" s="284" t="str">
        <f>IF('Data invoice'!Q2064=0,"",'Data invoice'!R2064)</f>
        <v/>
      </c>
      <c r="I1948" s="320" t="str">
        <f>IF('Data invoice'!R2064=0,"",'Data invoice'!S2064)</f>
        <v/>
      </c>
      <c r="J1948" s="367" t="str">
        <f>IF('Data invoice'!S2064=0,"",'Data invoice'!T2064)</f>
        <v/>
      </c>
      <c r="L1948" s="414"/>
      <c r="M1948" s="275"/>
      <c r="N1948" s="275"/>
      <c r="O1948" s="414"/>
      <c r="P1948" s="414"/>
      <c r="Q1948" s="414"/>
      <c r="R1948" s="414"/>
      <c r="S1948" s="414"/>
      <c r="T1948" s="414"/>
      <c r="U1948" s="414"/>
      <c r="V1948" s="414"/>
      <c r="W1948" s="414"/>
      <c r="X1948" s="414"/>
      <c r="Y1948" s="414"/>
      <c r="Z1948" s="414"/>
      <c r="AA1948" s="414"/>
      <c r="AB1948" s="414"/>
      <c r="AC1948" s="275"/>
      <c r="AD1948" s="275"/>
      <c r="AE1948" s="275"/>
      <c r="AF1948" s="275"/>
      <c r="AG1948" s="275"/>
      <c r="AH1948" s="275"/>
      <c r="AI1948" s="275"/>
      <c r="AJ1948" s="275"/>
      <c r="AK1948" s="275"/>
      <c r="AL1948" s="275"/>
    </row>
    <row r="1949" spans="1:38" s="329" customFormat="1" ht="15" customHeight="1">
      <c r="A1949" s="284" t="str">
        <f>IF('Data invoice'!J2065=0,"",'Data invoice'!K2065)</f>
        <v/>
      </c>
      <c r="B1949" s="284" t="str">
        <f>IF('Data invoice'!K2065=0,"",'Data invoice'!L2065)</f>
        <v/>
      </c>
      <c r="C1949" s="284" t="str">
        <f>IF('Data invoice'!L2065=0,"",'Data invoice'!M2065)</f>
        <v/>
      </c>
      <c r="D1949" s="284" t="str">
        <f>IF('Data invoice'!M2065=0,"",'Data invoice'!N2065)</f>
        <v/>
      </c>
      <c r="E1949" s="284" t="str">
        <f>IF('Data invoice'!N2065=0,"",'Data invoice'!O2065)</f>
        <v/>
      </c>
      <c r="F1949" s="284" t="str">
        <f>IF('Data invoice'!O2065=0,"",'Data invoice'!P2065)</f>
        <v/>
      </c>
      <c r="G1949" s="284" t="str">
        <f>IF('Data invoice'!P2065=0,"",'Data invoice'!Q2065)</f>
        <v/>
      </c>
      <c r="H1949" s="284" t="str">
        <f>IF('Data invoice'!Q2065=0,"",'Data invoice'!R2065)</f>
        <v/>
      </c>
      <c r="I1949" s="320" t="str">
        <f>IF('Data invoice'!R2065=0,"",'Data invoice'!S2065)</f>
        <v/>
      </c>
      <c r="J1949" s="367" t="str">
        <f>IF('Data invoice'!S2065=0,"",'Data invoice'!T2065)</f>
        <v/>
      </c>
      <c r="L1949" s="414"/>
      <c r="M1949" s="275"/>
      <c r="N1949" s="275"/>
      <c r="O1949" s="414"/>
      <c r="P1949" s="414"/>
      <c r="Q1949" s="414"/>
      <c r="R1949" s="414"/>
      <c r="S1949" s="414"/>
      <c r="T1949" s="414"/>
      <c r="U1949" s="414"/>
      <c r="V1949" s="414"/>
      <c r="W1949" s="414"/>
      <c r="X1949" s="414"/>
      <c r="Y1949" s="414"/>
      <c r="Z1949" s="414"/>
      <c r="AA1949" s="414"/>
      <c r="AB1949" s="414"/>
      <c r="AC1949" s="275"/>
      <c r="AD1949" s="275"/>
      <c r="AE1949" s="275"/>
      <c r="AF1949" s="275"/>
      <c r="AG1949" s="275"/>
      <c r="AH1949" s="275"/>
      <c r="AI1949" s="275"/>
      <c r="AJ1949" s="275"/>
      <c r="AK1949" s="275"/>
      <c r="AL1949" s="275"/>
    </row>
    <row r="1950" spans="1:38" s="329" customFormat="1" ht="15" customHeight="1">
      <c r="A1950" s="284" t="str">
        <f>IF('Data invoice'!J2066=0,"",'Data invoice'!K2066)</f>
        <v/>
      </c>
      <c r="B1950" s="284" t="str">
        <f>IF('Data invoice'!K2066=0,"",'Data invoice'!L2066)</f>
        <v/>
      </c>
      <c r="C1950" s="284" t="str">
        <f>IF('Data invoice'!L2066=0,"",'Data invoice'!M2066)</f>
        <v/>
      </c>
      <c r="D1950" s="284" t="str">
        <f>IF('Data invoice'!M2066=0,"",'Data invoice'!N2066)</f>
        <v/>
      </c>
      <c r="E1950" s="284" t="str">
        <f>IF('Data invoice'!N2066=0,"",'Data invoice'!O2066)</f>
        <v/>
      </c>
      <c r="F1950" s="284" t="str">
        <f>IF('Data invoice'!O2066=0,"",'Data invoice'!P2066)</f>
        <v/>
      </c>
      <c r="G1950" s="284" t="str">
        <f>IF('Data invoice'!P2066=0,"",'Data invoice'!Q2066)</f>
        <v/>
      </c>
      <c r="H1950" s="284" t="str">
        <f>IF('Data invoice'!Q2066=0,"",'Data invoice'!R2066)</f>
        <v/>
      </c>
      <c r="I1950" s="320" t="str">
        <f>IF('Data invoice'!R2066=0,"",'Data invoice'!S2066)</f>
        <v/>
      </c>
      <c r="J1950" s="367" t="str">
        <f>IF('Data invoice'!S2066=0,"",'Data invoice'!T2066)</f>
        <v/>
      </c>
      <c r="L1950" s="414"/>
      <c r="M1950" s="275"/>
      <c r="N1950" s="275"/>
      <c r="O1950" s="414"/>
      <c r="P1950" s="414"/>
      <c r="Q1950" s="414"/>
      <c r="R1950" s="414"/>
      <c r="S1950" s="414"/>
      <c r="T1950" s="414"/>
      <c r="U1950" s="414"/>
      <c r="V1950" s="414"/>
      <c r="W1950" s="414"/>
      <c r="X1950" s="414"/>
      <c r="Y1950" s="414"/>
      <c r="Z1950" s="414"/>
      <c r="AA1950" s="414"/>
      <c r="AB1950" s="414"/>
      <c r="AC1950" s="275"/>
      <c r="AD1950" s="275"/>
      <c r="AE1950" s="275"/>
      <c r="AF1950" s="275"/>
      <c r="AG1950" s="275"/>
      <c r="AH1950" s="275"/>
      <c r="AI1950" s="275"/>
      <c r="AJ1950" s="275"/>
      <c r="AK1950" s="275"/>
      <c r="AL1950" s="275"/>
    </row>
    <row r="1951" spans="1:38" s="329" customFormat="1" ht="15" customHeight="1">
      <c r="A1951" s="284" t="str">
        <f>IF('Data invoice'!J2067=0,"",'Data invoice'!K2067)</f>
        <v/>
      </c>
      <c r="B1951" s="284" t="str">
        <f>IF('Data invoice'!K2067=0,"",'Data invoice'!L2067)</f>
        <v/>
      </c>
      <c r="C1951" s="284" t="str">
        <f>IF('Data invoice'!L2067=0,"",'Data invoice'!M2067)</f>
        <v/>
      </c>
      <c r="D1951" s="284" t="str">
        <f>IF('Data invoice'!M2067=0,"",'Data invoice'!N2067)</f>
        <v/>
      </c>
      <c r="E1951" s="284" t="str">
        <f>IF('Data invoice'!N2067=0,"",'Data invoice'!O2067)</f>
        <v/>
      </c>
      <c r="F1951" s="284" t="str">
        <f>IF('Data invoice'!O2067=0,"",'Data invoice'!P2067)</f>
        <v/>
      </c>
      <c r="G1951" s="284" t="str">
        <f>IF('Data invoice'!P2067=0,"",'Data invoice'!Q2067)</f>
        <v/>
      </c>
      <c r="H1951" s="284" t="str">
        <f>IF('Data invoice'!Q2067=0,"",'Data invoice'!R2067)</f>
        <v/>
      </c>
      <c r="I1951" s="320" t="str">
        <f>IF('Data invoice'!R2067=0,"",'Data invoice'!S2067)</f>
        <v/>
      </c>
      <c r="J1951" s="367" t="str">
        <f>IF('Data invoice'!S2067=0,"",'Data invoice'!T2067)</f>
        <v/>
      </c>
      <c r="L1951" s="414"/>
      <c r="M1951" s="275"/>
      <c r="N1951" s="275"/>
      <c r="O1951" s="414"/>
      <c r="P1951" s="414"/>
      <c r="Q1951" s="414"/>
      <c r="R1951" s="414"/>
      <c r="S1951" s="414"/>
      <c r="T1951" s="414"/>
      <c r="U1951" s="414"/>
      <c r="V1951" s="414"/>
      <c r="W1951" s="414"/>
      <c r="X1951" s="414"/>
      <c r="Y1951" s="414"/>
      <c r="Z1951" s="414"/>
      <c r="AA1951" s="414"/>
      <c r="AB1951" s="414"/>
      <c r="AC1951" s="275"/>
      <c r="AD1951" s="275"/>
      <c r="AE1951" s="275"/>
      <c r="AF1951" s="275"/>
      <c r="AG1951" s="275"/>
      <c r="AH1951" s="275"/>
      <c r="AI1951" s="275"/>
      <c r="AJ1951" s="275"/>
      <c r="AK1951" s="275"/>
      <c r="AL1951" s="275"/>
    </row>
    <row r="1952" spans="1:38" s="329" customFormat="1" ht="15" customHeight="1">
      <c r="A1952" s="284" t="str">
        <f>IF('Data invoice'!J2068=0,"",'Data invoice'!K2068)</f>
        <v/>
      </c>
      <c r="B1952" s="284" t="str">
        <f>IF('Data invoice'!K2068=0,"",'Data invoice'!L2068)</f>
        <v/>
      </c>
      <c r="C1952" s="284" t="str">
        <f>IF('Data invoice'!L2068=0,"",'Data invoice'!M2068)</f>
        <v/>
      </c>
      <c r="D1952" s="284" t="str">
        <f>IF('Data invoice'!M2068=0,"",'Data invoice'!N2068)</f>
        <v/>
      </c>
      <c r="E1952" s="284" t="str">
        <f>IF('Data invoice'!N2068=0,"",'Data invoice'!O2068)</f>
        <v/>
      </c>
      <c r="F1952" s="284" t="str">
        <f>IF('Data invoice'!O2068=0,"",'Data invoice'!P2068)</f>
        <v/>
      </c>
      <c r="G1952" s="284" t="str">
        <f>IF('Data invoice'!P2068=0,"",'Data invoice'!Q2068)</f>
        <v/>
      </c>
      <c r="H1952" s="284" t="str">
        <f>IF('Data invoice'!Q2068=0,"",'Data invoice'!R2068)</f>
        <v/>
      </c>
      <c r="I1952" s="320" t="str">
        <f>IF('Data invoice'!R2068=0,"",'Data invoice'!S2068)</f>
        <v/>
      </c>
      <c r="J1952" s="367" t="str">
        <f>IF('Data invoice'!S2068=0,"",'Data invoice'!T2068)</f>
        <v/>
      </c>
      <c r="L1952" s="414"/>
      <c r="M1952" s="275"/>
      <c r="N1952" s="275"/>
      <c r="O1952" s="414"/>
      <c r="P1952" s="414"/>
      <c r="Q1952" s="414"/>
      <c r="R1952" s="414"/>
      <c r="S1952" s="414"/>
      <c r="T1952" s="414"/>
      <c r="U1952" s="414"/>
      <c r="V1952" s="414"/>
      <c r="W1952" s="414"/>
      <c r="X1952" s="414"/>
      <c r="Y1952" s="414"/>
      <c r="Z1952" s="414"/>
      <c r="AA1952" s="414"/>
      <c r="AB1952" s="414"/>
      <c r="AC1952" s="275"/>
      <c r="AD1952" s="275"/>
      <c r="AE1952" s="275"/>
      <c r="AF1952" s="275"/>
      <c r="AG1952" s="275"/>
      <c r="AH1952" s="275"/>
      <c r="AI1952" s="275"/>
      <c r="AJ1952" s="275"/>
      <c r="AK1952" s="275"/>
      <c r="AL1952" s="275"/>
    </row>
    <row r="1953" spans="1:38" s="329" customFormat="1" ht="15" customHeight="1">
      <c r="A1953" s="284" t="str">
        <f>IF('Data invoice'!J2069=0,"",'Data invoice'!K2069)</f>
        <v/>
      </c>
      <c r="B1953" s="284" t="str">
        <f>IF('Data invoice'!K2069=0,"",'Data invoice'!L2069)</f>
        <v/>
      </c>
      <c r="C1953" s="284" t="str">
        <f>IF('Data invoice'!L2069=0,"",'Data invoice'!M2069)</f>
        <v/>
      </c>
      <c r="D1953" s="284" t="str">
        <f>IF('Data invoice'!M2069=0,"",'Data invoice'!N2069)</f>
        <v/>
      </c>
      <c r="E1953" s="284" t="str">
        <f>IF('Data invoice'!N2069=0,"",'Data invoice'!O2069)</f>
        <v/>
      </c>
      <c r="F1953" s="284" t="str">
        <f>IF('Data invoice'!O2069=0,"",'Data invoice'!P2069)</f>
        <v/>
      </c>
      <c r="G1953" s="284" t="str">
        <f>IF('Data invoice'!P2069=0,"",'Data invoice'!Q2069)</f>
        <v/>
      </c>
      <c r="H1953" s="284" t="str">
        <f>IF('Data invoice'!Q2069=0,"",'Data invoice'!R2069)</f>
        <v/>
      </c>
      <c r="I1953" s="320" t="str">
        <f>IF('Data invoice'!R2069=0,"",'Data invoice'!S2069)</f>
        <v/>
      </c>
      <c r="J1953" s="367" t="str">
        <f>IF('Data invoice'!S2069=0,"",'Data invoice'!T2069)</f>
        <v/>
      </c>
      <c r="L1953" s="414"/>
      <c r="M1953" s="275"/>
      <c r="N1953" s="275"/>
      <c r="O1953" s="414"/>
      <c r="P1953" s="414"/>
      <c r="Q1953" s="414"/>
      <c r="R1953" s="414"/>
      <c r="S1953" s="414"/>
      <c r="T1953" s="414"/>
      <c r="U1953" s="414"/>
      <c r="V1953" s="414"/>
      <c r="W1953" s="414"/>
      <c r="X1953" s="414"/>
      <c r="Y1953" s="414"/>
      <c r="Z1953" s="414"/>
      <c r="AA1953" s="414"/>
      <c r="AB1953" s="414"/>
      <c r="AC1953" s="275"/>
      <c r="AD1953" s="275"/>
      <c r="AE1953" s="275"/>
      <c r="AF1953" s="275"/>
      <c r="AG1953" s="275"/>
      <c r="AH1953" s="275"/>
      <c r="AI1953" s="275"/>
      <c r="AJ1953" s="275"/>
      <c r="AK1953" s="275"/>
      <c r="AL1953" s="275"/>
    </row>
    <row r="1954" spans="1:38" s="329" customFormat="1" ht="15" customHeight="1">
      <c r="A1954" s="284" t="str">
        <f>IF('Data invoice'!J2070=0,"",'Data invoice'!K2070)</f>
        <v/>
      </c>
      <c r="B1954" s="284" t="str">
        <f>IF('Data invoice'!K2070=0,"",'Data invoice'!L2070)</f>
        <v/>
      </c>
      <c r="C1954" s="284" t="str">
        <f>IF('Data invoice'!L2070=0,"",'Data invoice'!M2070)</f>
        <v/>
      </c>
      <c r="D1954" s="284" t="str">
        <f>IF('Data invoice'!M2070=0,"",'Data invoice'!N2070)</f>
        <v/>
      </c>
      <c r="E1954" s="284" t="str">
        <f>IF('Data invoice'!N2070=0,"",'Data invoice'!O2070)</f>
        <v/>
      </c>
      <c r="F1954" s="284" t="str">
        <f>IF('Data invoice'!O2070=0,"",'Data invoice'!P2070)</f>
        <v/>
      </c>
      <c r="G1954" s="284" t="str">
        <f>IF('Data invoice'!P2070=0,"",'Data invoice'!Q2070)</f>
        <v/>
      </c>
      <c r="H1954" s="284" t="str">
        <f>IF('Data invoice'!Q2070=0,"",'Data invoice'!R2070)</f>
        <v/>
      </c>
      <c r="I1954" s="320" t="str">
        <f>IF('Data invoice'!R2070=0,"",'Data invoice'!S2070)</f>
        <v/>
      </c>
      <c r="J1954" s="367" t="str">
        <f>IF('Data invoice'!S2070=0,"",'Data invoice'!T2070)</f>
        <v/>
      </c>
      <c r="L1954" s="414"/>
      <c r="M1954" s="275"/>
      <c r="N1954" s="275"/>
      <c r="O1954" s="414"/>
      <c r="P1954" s="414"/>
      <c r="Q1954" s="414"/>
      <c r="R1954" s="414"/>
      <c r="S1954" s="414"/>
      <c r="T1954" s="414"/>
      <c r="U1954" s="414"/>
      <c r="V1954" s="414"/>
      <c r="W1954" s="414"/>
      <c r="X1954" s="414"/>
      <c r="Y1954" s="414"/>
      <c r="Z1954" s="414"/>
      <c r="AA1954" s="414"/>
      <c r="AB1954" s="414"/>
      <c r="AC1954" s="275"/>
      <c r="AD1954" s="275"/>
      <c r="AE1954" s="275"/>
      <c r="AF1954" s="275"/>
      <c r="AG1954" s="275"/>
      <c r="AH1954" s="275"/>
      <c r="AI1954" s="275"/>
      <c r="AJ1954" s="275"/>
      <c r="AK1954" s="275"/>
      <c r="AL1954" s="275"/>
    </row>
    <row r="1955" spans="1:38" s="329" customFormat="1" ht="15" customHeight="1">
      <c r="A1955" s="284" t="str">
        <f>IF('Data invoice'!J2071=0,"",'Data invoice'!K2071)</f>
        <v/>
      </c>
      <c r="B1955" s="284" t="str">
        <f>IF('Data invoice'!K2071=0,"",'Data invoice'!L2071)</f>
        <v/>
      </c>
      <c r="C1955" s="284" t="str">
        <f>IF('Data invoice'!L2071=0,"",'Data invoice'!M2071)</f>
        <v/>
      </c>
      <c r="D1955" s="284" t="str">
        <f>IF('Data invoice'!M2071=0,"",'Data invoice'!N2071)</f>
        <v/>
      </c>
      <c r="E1955" s="284" t="str">
        <f>IF('Data invoice'!N2071=0,"",'Data invoice'!O2071)</f>
        <v/>
      </c>
      <c r="F1955" s="284" t="str">
        <f>IF('Data invoice'!O2071=0,"",'Data invoice'!P2071)</f>
        <v/>
      </c>
      <c r="G1955" s="284" t="str">
        <f>IF('Data invoice'!P2071=0,"",'Data invoice'!Q2071)</f>
        <v/>
      </c>
      <c r="H1955" s="284" t="str">
        <f>IF('Data invoice'!Q2071=0,"",'Data invoice'!R2071)</f>
        <v/>
      </c>
      <c r="I1955" s="320" t="str">
        <f>IF('Data invoice'!R2071=0,"",'Data invoice'!S2071)</f>
        <v/>
      </c>
      <c r="J1955" s="367" t="str">
        <f>IF('Data invoice'!S2071=0,"",'Data invoice'!T2071)</f>
        <v/>
      </c>
      <c r="L1955" s="414"/>
      <c r="M1955" s="275"/>
      <c r="N1955" s="275"/>
      <c r="O1955" s="414"/>
      <c r="P1955" s="414"/>
      <c r="Q1955" s="414"/>
      <c r="R1955" s="414"/>
      <c r="S1955" s="414"/>
      <c r="T1955" s="414"/>
      <c r="U1955" s="414"/>
      <c r="V1955" s="414"/>
      <c r="W1955" s="414"/>
      <c r="X1955" s="414"/>
      <c r="Y1955" s="414"/>
      <c r="Z1955" s="414"/>
      <c r="AA1955" s="414"/>
      <c r="AB1955" s="414"/>
      <c r="AC1955" s="275"/>
      <c r="AD1955" s="275"/>
      <c r="AE1955" s="275"/>
      <c r="AF1955" s="275"/>
      <c r="AG1955" s="275"/>
      <c r="AH1955" s="275"/>
      <c r="AI1955" s="275"/>
      <c r="AJ1955" s="275"/>
      <c r="AK1955" s="275"/>
      <c r="AL1955" s="275"/>
    </row>
    <row r="1956" spans="1:38" s="329" customFormat="1" ht="15" customHeight="1">
      <c r="A1956" s="284" t="str">
        <f>IF('Data invoice'!J2072=0,"",'Data invoice'!K2072)</f>
        <v/>
      </c>
      <c r="B1956" s="284" t="str">
        <f>IF('Data invoice'!K2072=0,"",'Data invoice'!L2072)</f>
        <v/>
      </c>
      <c r="C1956" s="284" t="str">
        <f>IF('Data invoice'!L2072=0,"",'Data invoice'!M2072)</f>
        <v/>
      </c>
      <c r="D1956" s="284" t="str">
        <f>IF('Data invoice'!M2072=0,"",'Data invoice'!N2072)</f>
        <v/>
      </c>
      <c r="E1956" s="284" t="str">
        <f>IF('Data invoice'!N2072=0,"",'Data invoice'!O2072)</f>
        <v/>
      </c>
      <c r="F1956" s="284" t="str">
        <f>IF('Data invoice'!O2072=0,"",'Data invoice'!P2072)</f>
        <v/>
      </c>
      <c r="G1956" s="284" t="str">
        <f>IF('Data invoice'!P2072=0,"",'Data invoice'!Q2072)</f>
        <v/>
      </c>
      <c r="H1956" s="284" t="str">
        <f>IF('Data invoice'!Q2072=0,"",'Data invoice'!R2072)</f>
        <v/>
      </c>
      <c r="I1956" s="320" t="str">
        <f>IF('Data invoice'!R2072=0,"",'Data invoice'!S2072)</f>
        <v/>
      </c>
      <c r="J1956" s="367" t="str">
        <f>IF('Data invoice'!S2072=0,"",'Data invoice'!T2072)</f>
        <v/>
      </c>
      <c r="L1956" s="414"/>
      <c r="M1956" s="275"/>
      <c r="N1956" s="275"/>
      <c r="O1956" s="414"/>
      <c r="P1956" s="414"/>
      <c r="Q1956" s="414"/>
      <c r="R1956" s="414"/>
      <c r="S1956" s="414"/>
      <c r="T1956" s="414"/>
      <c r="U1956" s="414"/>
      <c r="V1956" s="414"/>
      <c r="W1956" s="414"/>
      <c r="X1956" s="414"/>
      <c r="Y1956" s="414"/>
      <c r="Z1956" s="414"/>
      <c r="AA1956" s="414"/>
      <c r="AB1956" s="414"/>
      <c r="AC1956" s="275"/>
      <c r="AD1956" s="275"/>
      <c r="AE1956" s="275"/>
      <c r="AF1956" s="275"/>
      <c r="AG1956" s="275"/>
      <c r="AH1956" s="275"/>
      <c r="AI1956" s="275"/>
      <c r="AJ1956" s="275"/>
      <c r="AK1956" s="275"/>
      <c r="AL1956" s="275"/>
    </row>
    <row r="1957" spans="1:38" s="329" customFormat="1" ht="15" customHeight="1">
      <c r="A1957" s="284" t="str">
        <f>IF('Data invoice'!J2073=0,"",'Data invoice'!K2073)</f>
        <v/>
      </c>
      <c r="B1957" s="284" t="str">
        <f>IF('Data invoice'!K2073=0,"",'Data invoice'!L2073)</f>
        <v/>
      </c>
      <c r="C1957" s="284" t="str">
        <f>IF('Data invoice'!L2073=0,"",'Data invoice'!M2073)</f>
        <v/>
      </c>
      <c r="D1957" s="284" t="str">
        <f>IF('Data invoice'!M2073=0,"",'Data invoice'!N2073)</f>
        <v/>
      </c>
      <c r="E1957" s="284" t="str">
        <f>IF('Data invoice'!N2073=0,"",'Data invoice'!O2073)</f>
        <v/>
      </c>
      <c r="F1957" s="284" t="str">
        <f>IF('Data invoice'!O2073=0,"",'Data invoice'!P2073)</f>
        <v/>
      </c>
      <c r="G1957" s="284" t="str">
        <f>IF('Data invoice'!P2073=0,"",'Data invoice'!Q2073)</f>
        <v/>
      </c>
      <c r="H1957" s="284" t="str">
        <f>IF('Data invoice'!Q2073=0,"",'Data invoice'!R2073)</f>
        <v/>
      </c>
      <c r="I1957" s="320" t="str">
        <f>IF('Data invoice'!R2073=0,"",'Data invoice'!S2073)</f>
        <v/>
      </c>
      <c r="J1957" s="367" t="str">
        <f>IF('Data invoice'!S2073=0,"",'Data invoice'!T2073)</f>
        <v/>
      </c>
      <c r="L1957" s="414"/>
      <c r="M1957" s="275"/>
      <c r="N1957" s="275"/>
      <c r="O1957" s="414"/>
      <c r="P1957" s="414"/>
      <c r="Q1957" s="414"/>
      <c r="R1957" s="414"/>
      <c r="S1957" s="414"/>
      <c r="T1957" s="414"/>
      <c r="U1957" s="414"/>
      <c r="V1957" s="414"/>
      <c r="W1957" s="414"/>
      <c r="X1957" s="414"/>
      <c r="Y1957" s="414"/>
      <c r="Z1957" s="414"/>
      <c r="AA1957" s="414"/>
      <c r="AB1957" s="414"/>
      <c r="AC1957" s="275"/>
      <c r="AD1957" s="275"/>
      <c r="AE1957" s="275"/>
      <c r="AF1957" s="275"/>
      <c r="AG1957" s="275"/>
      <c r="AH1957" s="275"/>
      <c r="AI1957" s="275"/>
      <c r="AJ1957" s="275"/>
      <c r="AK1957" s="275"/>
      <c r="AL1957" s="275"/>
    </row>
    <row r="1958" spans="1:38" s="329" customFormat="1" ht="15" customHeight="1">
      <c r="A1958" s="284" t="str">
        <f>IF('Data invoice'!J2074=0,"",'Data invoice'!K2074)</f>
        <v/>
      </c>
      <c r="B1958" s="284" t="str">
        <f>IF('Data invoice'!K2074=0,"",'Data invoice'!L2074)</f>
        <v/>
      </c>
      <c r="C1958" s="284" t="str">
        <f>IF('Data invoice'!L2074=0,"",'Data invoice'!M2074)</f>
        <v/>
      </c>
      <c r="D1958" s="284" t="str">
        <f>IF('Data invoice'!M2074=0,"",'Data invoice'!N2074)</f>
        <v/>
      </c>
      <c r="E1958" s="284" t="str">
        <f>IF('Data invoice'!N2074=0,"",'Data invoice'!O2074)</f>
        <v/>
      </c>
      <c r="F1958" s="284" t="str">
        <f>IF('Data invoice'!O2074=0,"",'Data invoice'!P2074)</f>
        <v/>
      </c>
      <c r="G1958" s="284" t="str">
        <f>IF('Data invoice'!P2074=0,"",'Data invoice'!Q2074)</f>
        <v/>
      </c>
      <c r="H1958" s="284" t="str">
        <f>IF('Data invoice'!Q2074=0,"",'Data invoice'!R2074)</f>
        <v/>
      </c>
      <c r="I1958" s="320" t="str">
        <f>IF('Data invoice'!R2074=0,"",'Data invoice'!S2074)</f>
        <v/>
      </c>
      <c r="J1958" s="367" t="str">
        <f>IF('Data invoice'!S2074=0,"",'Data invoice'!T2074)</f>
        <v/>
      </c>
      <c r="L1958" s="414"/>
      <c r="M1958" s="275"/>
      <c r="N1958" s="275"/>
      <c r="O1958" s="414"/>
      <c r="P1958" s="414"/>
      <c r="Q1958" s="414"/>
      <c r="R1958" s="414"/>
      <c r="S1958" s="414"/>
      <c r="T1958" s="414"/>
      <c r="U1958" s="414"/>
      <c r="V1958" s="414"/>
      <c r="W1958" s="414"/>
      <c r="X1958" s="414"/>
      <c r="Y1958" s="414"/>
      <c r="Z1958" s="414"/>
      <c r="AA1958" s="414"/>
      <c r="AB1958" s="414"/>
      <c r="AC1958" s="275"/>
      <c r="AD1958" s="275"/>
      <c r="AE1958" s="275"/>
      <c r="AF1958" s="275"/>
      <c r="AG1958" s="275"/>
      <c r="AH1958" s="275"/>
      <c r="AI1958" s="275"/>
      <c r="AJ1958" s="275"/>
      <c r="AK1958" s="275"/>
      <c r="AL1958" s="275"/>
    </row>
    <row r="1959" spans="1:38" s="329" customFormat="1" ht="15" customHeight="1">
      <c r="A1959" s="284" t="str">
        <f>IF('Data invoice'!J2075=0,"",'Data invoice'!K2075)</f>
        <v/>
      </c>
      <c r="B1959" s="284" t="str">
        <f>IF('Data invoice'!K2075=0,"",'Data invoice'!L2075)</f>
        <v/>
      </c>
      <c r="C1959" s="284" t="str">
        <f>IF('Data invoice'!L2075=0,"",'Data invoice'!M2075)</f>
        <v/>
      </c>
      <c r="D1959" s="284" t="str">
        <f>IF('Data invoice'!M2075=0,"",'Data invoice'!N2075)</f>
        <v/>
      </c>
      <c r="E1959" s="284" t="str">
        <f>IF('Data invoice'!N2075=0,"",'Data invoice'!O2075)</f>
        <v/>
      </c>
      <c r="F1959" s="284" t="str">
        <f>IF('Data invoice'!O2075=0,"",'Data invoice'!P2075)</f>
        <v/>
      </c>
      <c r="G1959" s="284" t="str">
        <f>IF('Data invoice'!P2075=0,"",'Data invoice'!Q2075)</f>
        <v/>
      </c>
      <c r="H1959" s="284" t="str">
        <f>IF('Data invoice'!Q2075=0,"",'Data invoice'!R2075)</f>
        <v/>
      </c>
      <c r="I1959" s="320" t="str">
        <f>IF('Data invoice'!R2075=0,"",'Data invoice'!S2075)</f>
        <v/>
      </c>
      <c r="J1959" s="367" t="str">
        <f>IF('Data invoice'!S2075=0,"",'Data invoice'!T2075)</f>
        <v/>
      </c>
      <c r="L1959" s="414"/>
      <c r="M1959" s="275"/>
      <c r="N1959" s="275"/>
      <c r="O1959" s="414"/>
      <c r="P1959" s="414"/>
      <c r="Q1959" s="414"/>
      <c r="R1959" s="414"/>
      <c r="S1959" s="414"/>
      <c r="T1959" s="414"/>
      <c r="U1959" s="414"/>
      <c r="V1959" s="414"/>
      <c r="W1959" s="414"/>
      <c r="X1959" s="414"/>
      <c r="Y1959" s="414"/>
      <c r="Z1959" s="414"/>
      <c r="AA1959" s="414"/>
      <c r="AB1959" s="414"/>
      <c r="AC1959" s="275"/>
      <c r="AD1959" s="275"/>
      <c r="AE1959" s="275"/>
      <c r="AF1959" s="275"/>
      <c r="AG1959" s="275"/>
      <c r="AH1959" s="275"/>
      <c r="AI1959" s="275"/>
      <c r="AJ1959" s="275"/>
      <c r="AK1959" s="275"/>
      <c r="AL1959" s="275"/>
    </row>
    <row r="1960" spans="1:38" s="329" customFormat="1" ht="15" customHeight="1">
      <c r="A1960" s="284" t="str">
        <f>IF('Data invoice'!J2076=0,"",'Data invoice'!K2076)</f>
        <v/>
      </c>
      <c r="B1960" s="284" t="str">
        <f>IF('Data invoice'!K2076=0,"",'Data invoice'!L2076)</f>
        <v/>
      </c>
      <c r="C1960" s="284" t="str">
        <f>IF('Data invoice'!L2076=0,"",'Data invoice'!M2076)</f>
        <v/>
      </c>
      <c r="D1960" s="284" t="str">
        <f>IF('Data invoice'!M2076=0,"",'Data invoice'!N2076)</f>
        <v/>
      </c>
      <c r="E1960" s="284" t="str">
        <f>IF('Data invoice'!N2076=0,"",'Data invoice'!O2076)</f>
        <v/>
      </c>
      <c r="F1960" s="284" t="str">
        <f>IF('Data invoice'!O2076=0,"",'Data invoice'!P2076)</f>
        <v/>
      </c>
      <c r="G1960" s="284" t="str">
        <f>IF('Data invoice'!P2076=0,"",'Data invoice'!Q2076)</f>
        <v/>
      </c>
      <c r="H1960" s="284" t="str">
        <f>IF('Data invoice'!Q2076=0,"",'Data invoice'!R2076)</f>
        <v/>
      </c>
      <c r="I1960" s="320" t="str">
        <f>IF('Data invoice'!R2076=0,"",'Data invoice'!S2076)</f>
        <v/>
      </c>
      <c r="J1960" s="367" t="str">
        <f>IF('Data invoice'!S2076=0,"",'Data invoice'!T2076)</f>
        <v/>
      </c>
      <c r="L1960" s="414"/>
      <c r="M1960" s="275"/>
      <c r="N1960" s="275"/>
      <c r="O1960" s="414"/>
      <c r="P1960" s="414"/>
      <c r="Q1960" s="414"/>
      <c r="R1960" s="414"/>
      <c r="S1960" s="414"/>
      <c r="T1960" s="414"/>
      <c r="U1960" s="414"/>
      <c r="V1960" s="414"/>
      <c r="W1960" s="414"/>
      <c r="X1960" s="414"/>
      <c r="Y1960" s="414"/>
      <c r="Z1960" s="414"/>
      <c r="AA1960" s="414"/>
      <c r="AB1960" s="414"/>
      <c r="AC1960" s="275"/>
      <c r="AD1960" s="275"/>
      <c r="AE1960" s="275"/>
      <c r="AF1960" s="275"/>
      <c r="AG1960" s="275"/>
      <c r="AH1960" s="275"/>
      <c r="AI1960" s="275"/>
      <c r="AJ1960" s="275"/>
      <c r="AK1960" s="275"/>
      <c r="AL1960" s="275"/>
    </row>
    <row r="1961" spans="1:38" s="329" customFormat="1" ht="15" customHeight="1">
      <c r="A1961" s="284" t="str">
        <f>IF('Data invoice'!J2077=0,"",'Data invoice'!K2077)</f>
        <v/>
      </c>
      <c r="B1961" s="284" t="str">
        <f>IF('Data invoice'!K2077=0,"",'Data invoice'!L2077)</f>
        <v/>
      </c>
      <c r="C1961" s="284" t="str">
        <f>IF('Data invoice'!L2077=0,"",'Data invoice'!M2077)</f>
        <v/>
      </c>
      <c r="D1961" s="284" t="str">
        <f>IF('Data invoice'!M2077=0,"",'Data invoice'!N2077)</f>
        <v/>
      </c>
      <c r="E1961" s="284" t="str">
        <f>IF('Data invoice'!N2077=0,"",'Data invoice'!O2077)</f>
        <v/>
      </c>
      <c r="F1961" s="284" t="str">
        <f>IF('Data invoice'!O2077=0,"",'Data invoice'!P2077)</f>
        <v/>
      </c>
      <c r="G1961" s="284" t="str">
        <f>IF('Data invoice'!P2077=0,"",'Data invoice'!Q2077)</f>
        <v/>
      </c>
      <c r="H1961" s="284" t="str">
        <f>IF('Data invoice'!Q2077=0,"",'Data invoice'!R2077)</f>
        <v/>
      </c>
      <c r="I1961" s="320" t="str">
        <f>IF('Data invoice'!R2077=0,"",'Data invoice'!S2077)</f>
        <v/>
      </c>
      <c r="J1961" s="367" t="str">
        <f>IF('Data invoice'!S2077=0,"",'Data invoice'!T2077)</f>
        <v/>
      </c>
      <c r="L1961" s="414"/>
      <c r="M1961" s="275"/>
      <c r="N1961" s="275"/>
      <c r="O1961" s="414"/>
      <c r="P1961" s="414"/>
      <c r="Q1961" s="414"/>
      <c r="R1961" s="414"/>
      <c r="S1961" s="414"/>
      <c r="T1961" s="414"/>
      <c r="U1961" s="414"/>
      <c r="V1961" s="414"/>
      <c r="W1961" s="414"/>
      <c r="X1961" s="414"/>
      <c r="Y1961" s="414"/>
      <c r="Z1961" s="414"/>
      <c r="AA1961" s="414"/>
      <c r="AB1961" s="414"/>
      <c r="AC1961" s="275"/>
      <c r="AD1961" s="275"/>
      <c r="AE1961" s="275"/>
      <c r="AF1961" s="275"/>
      <c r="AG1961" s="275"/>
      <c r="AH1961" s="275"/>
      <c r="AI1961" s="275"/>
      <c r="AJ1961" s="275"/>
      <c r="AK1961" s="275"/>
      <c r="AL1961" s="275"/>
    </row>
    <row r="1962" spans="1:38" s="329" customFormat="1" ht="15" customHeight="1">
      <c r="A1962" s="284" t="str">
        <f>IF('Data invoice'!J2078=0,"",'Data invoice'!K2078)</f>
        <v/>
      </c>
      <c r="B1962" s="284" t="str">
        <f>IF('Data invoice'!K2078=0,"",'Data invoice'!L2078)</f>
        <v/>
      </c>
      <c r="C1962" s="284" t="str">
        <f>IF('Data invoice'!L2078=0,"",'Data invoice'!M2078)</f>
        <v/>
      </c>
      <c r="D1962" s="284" t="str">
        <f>IF('Data invoice'!M2078=0,"",'Data invoice'!N2078)</f>
        <v/>
      </c>
      <c r="E1962" s="284" t="str">
        <f>IF('Data invoice'!N2078=0,"",'Data invoice'!O2078)</f>
        <v/>
      </c>
      <c r="F1962" s="284" t="str">
        <f>IF('Data invoice'!O2078=0,"",'Data invoice'!P2078)</f>
        <v/>
      </c>
      <c r="G1962" s="284" t="str">
        <f>IF('Data invoice'!P2078=0,"",'Data invoice'!Q2078)</f>
        <v/>
      </c>
      <c r="H1962" s="284" t="str">
        <f>IF('Data invoice'!Q2078=0,"",'Data invoice'!R2078)</f>
        <v/>
      </c>
      <c r="I1962" s="320" t="str">
        <f>IF('Data invoice'!R2078=0,"",'Data invoice'!S2078)</f>
        <v/>
      </c>
      <c r="J1962" s="367" t="str">
        <f>IF('Data invoice'!S2078=0,"",'Data invoice'!T2078)</f>
        <v/>
      </c>
      <c r="L1962" s="414"/>
      <c r="M1962" s="275"/>
      <c r="N1962" s="275"/>
      <c r="O1962" s="414"/>
      <c r="P1962" s="414"/>
      <c r="Q1962" s="414"/>
      <c r="R1962" s="414"/>
      <c r="S1962" s="414"/>
      <c r="T1962" s="414"/>
      <c r="U1962" s="414"/>
      <c r="V1962" s="414"/>
      <c r="W1962" s="414"/>
      <c r="X1962" s="414"/>
      <c r="Y1962" s="414"/>
      <c r="Z1962" s="414"/>
      <c r="AA1962" s="414"/>
      <c r="AB1962" s="414"/>
      <c r="AC1962" s="275"/>
      <c r="AD1962" s="275"/>
      <c r="AE1962" s="275"/>
      <c r="AF1962" s="275"/>
      <c r="AG1962" s="275"/>
      <c r="AH1962" s="275"/>
      <c r="AI1962" s="275"/>
      <c r="AJ1962" s="275"/>
      <c r="AK1962" s="275"/>
      <c r="AL1962" s="275"/>
    </row>
    <row r="1963" spans="1:38" s="329" customFormat="1" ht="15" customHeight="1">
      <c r="A1963" s="284" t="str">
        <f>IF('Data invoice'!J2079=0,"",'Data invoice'!K2079)</f>
        <v/>
      </c>
      <c r="B1963" s="284" t="str">
        <f>IF('Data invoice'!K2079=0,"",'Data invoice'!L2079)</f>
        <v/>
      </c>
      <c r="C1963" s="284" t="str">
        <f>IF('Data invoice'!L2079=0,"",'Data invoice'!M2079)</f>
        <v/>
      </c>
      <c r="D1963" s="284" t="str">
        <f>IF('Data invoice'!M2079=0,"",'Data invoice'!N2079)</f>
        <v/>
      </c>
      <c r="E1963" s="284" t="str">
        <f>IF('Data invoice'!N2079=0,"",'Data invoice'!O2079)</f>
        <v/>
      </c>
      <c r="F1963" s="284" t="str">
        <f>IF('Data invoice'!O2079=0,"",'Data invoice'!P2079)</f>
        <v/>
      </c>
      <c r="G1963" s="284" t="str">
        <f>IF('Data invoice'!P2079=0,"",'Data invoice'!Q2079)</f>
        <v/>
      </c>
      <c r="H1963" s="284" t="str">
        <f>IF('Data invoice'!Q2079=0,"",'Data invoice'!R2079)</f>
        <v/>
      </c>
      <c r="I1963" s="320" t="str">
        <f>IF('Data invoice'!R2079=0,"",'Data invoice'!S2079)</f>
        <v/>
      </c>
      <c r="J1963" s="367" t="str">
        <f>IF('Data invoice'!S2079=0,"",'Data invoice'!T2079)</f>
        <v/>
      </c>
      <c r="L1963" s="414"/>
      <c r="M1963" s="275"/>
      <c r="N1963" s="275"/>
      <c r="O1963" s="414"/>
      <c r="P1963" s="414"/>
      <c r="Q1963" s="414"/>
      <c r="R1963" s="414"/>
      <c r="S1963" s="414"/>
      <c r="T1963" s="414"/>
      <c r="U1963" s="414"/>
      <c r="V1963" s="414"/>
      <c r="W1963" s="414"/>
      <c r="X1963" s="414"/>
      <c r="Y1963" s="414"/>
      <c r="Z1963" s="414"/>
      <c r="AA1963" s="414"/>
      <c r="AB1963" s="414"/>
      <c r="AC1963" s="275"/>
      <c r="AD1963" s="275"/>
      <c r="AE1963" s="275"/>
      <c r="AF1963" s="275"/>
      <c r="AG1963" s="275"/>
      <c r="AH1963" s="275"/>
      <c r="AI1963" s="275"/>
      <c r="AJ1963" s="275"/>
      <c r="AK1963" s="275"/>
      <c r="AL1963" s="275"/>
    </row>
    <row r="1964" spans="1:38" s="329" customFormat="1" ht="15" customHeight="1">
      <c r="A1964" s="284" t="str">
        <f>IF('Data invoice'!J2080=0,"",'Data invoice'!K2080)</f>
        <v/>
      </c>
      <c r="B1964" s="284" t="str">
        <f>IF('Data invoice'!K2080=0,"",'Data invoice'!L2080)</f>
        <v/>
      </c>
      <c r="C1964" s="284" t="str">
        <f>IF('Data invoice'!L2080=0,"",'Data invoice'!M2080)</f>
        <v/>
      </c>
      <c r="D1964" s="284" t="str">
        <f>IF('Data invoice'!M2080=0,"",'Data invoice'!N2080)</f>
        <v/>
      </c>
      <c r="E1964" s="284" t="str">
        <f>IF('Data invoice'!N2080=0,"",'Data invoice'!O2080)</f>
        <v/>
      </c>
      <c r="F1964" s="284" t="str">
        <f>IF('Data invoice'!O2080=0,"",'Data invoice'!P2080)</f>
        <v/>
      </c>
      <c r="G1964" s="284" t="str">
        <f>IF('Data invoice'!P2080=0,"",'Data invoice'!Q2080)</f>
        <v/>
      </c>
      <c r="H1964" s="284" t="str">
        <f>IF('Data invoice'!Q2080=0,"",'Data invoice'!R2080)</f>
        <v/>
      </c>
      <c r="I1964" s="320" t="str">
        <f>IF('Data invoice'!R2080=0,"",'Data invoice'!S2080)</f>
        <v/>
      </c>
      <c r="J1964" s="367" t="str">
        <f>IF('Data invoice'!S2080=0,"",'Data invoice'!T2080)</f>
        <v/>
      </c>
      <c r="L1964" s="414"/>
      <c r="M1964" s="275"/>
      <c r="N1964" s="275"/>
      <c r="O1964" s="414"/>
      <c r="P1964" s="414"/>
      <c r="Q1964" s="414"/>
      <c r="R1964" s="414"/>
      <c r="S1964" s="414"/>
      <c r="T1964" s="414"/>
      <c r="U1964" s="414"/>
      <c r="V1964" s="414"/>
      <c r="W1964" s="414"/>
      <c r="X1964" s="414"/>
      <c r="Y1964" s="414"/>
      <c r="Z1964" s="414"/>
      <c r="AA1964" s="414"/>
      <c r="AB1964" s="414"/>
      <c r="AC1964" s="275"/>
      <c r="AD1964" s="275"/>
      <c r="AE1964" s="275"/>
      <c r="AF1964" s="275"/>
      <c r="AG1964" s="275"/>
      <c r="AH1964" s="275"/>
      <c r="AI1964" s="275"/>
      <c r="AJ1964" s="275"/>
      <c r="AK1964" s="275"/>
      <c r="AL1964" s="275"/>
    </row>
    <row r="1965" spans="1:38" s="329" customFormat="1" ht="15" customHeight="1">
      <c r="A1965" s="284" t="str">
        <f>IF('Data invoice'!J2081=0,"",'Data invoice'!K2081)</f>
        <v/>
      </c>
      <c r="B1965" s="284" t="str">
        <f>IF('Data invoice'!K2081=0,"",'Data invoice'!L2081)</f>
        <v/>
      </c>
      <c r="C1965" s="284" t="str">
        <f>IF('Data invoice'!L2081=0,"",'Data invoice'!M2081)</f>
        <v/>
      </c>
      <c r="D1965" s="284" t="str">
        <f>IF('Data invoice'!M2081=0,"",'Data invoice'!N2081)</f>
        <v/>
      </c>
      <c r="E1965" s="284" t="str">
        <f>IF('Data invoice'!N2081=0,"",'Data invoice'!O2081)</f>
        <v/>
      </c>
      <c r="F1965" s="284" t="str">
        <f>IF('Data invoice'!O2081=0,"",'Data invoice'!P2081)</f>
        <v/>
      </c>
      <c r="G1965" s="284" t="str">
        <f>IF('Data invoice'!P2081=0,"",'Data invoice'!Q2081)</f>
        <v/>
      </c>
      <c r="H1965" s="284" t="str">
        <f>IF('Data invoice'!Q2081=0,"",'Data invoice'!R2081)</f>
        <v/>
      </c>
      <c r="I1965" s="320" t="str">
        <f>IF('Data invoice'!R2081=0,"",'Data invoice'!S2081)</f>
        <v/>
      </c>
      <c r="J1965" s="367" t="str">
        <f>IF('Data invoice'!S2081=0,"",'Data invoice'!T2081)</f>
        <v/>
      </c>
      <c r="L1965" s="414"/>
      <c r="M1965" s="275"/>
      <c r="N1965" s="275"/>
      <c r="O1965" s="414"/>
      <c r="P1965" s="414"/>
      <c r="Q1965" s="414"/>
      <c r="R1965" s="414"/>
      <c r="S1965" s="414"/>
      <c r="T1965" s="414"/>
      <c r="U1965" s="414"/>
      <c r="V1965" s="414"/>
      <c r="W1965" s="414"/>
      <c r="X1965" s="414"/>
      <c r="Y1965" s="414"/>
      <c r="Z1965" s="414"/>
      <c r="AA1965" s="414"/>
      <c r="AB1965" s="414"/>
      <c r="AC1965" s="275"/>
      <c r="AD1965" s="275"/>
      <c r="AE1965" s="275"/>
      <c r="AF1965" s="275"/>
      <c r="AG1965" s="275"/>
      <c r="AH1965" s="275"/>
      <c r="AI1965" s="275"/>
      <c r="AJ1965" s="275"/>
      <c r="AK1965" s="275"/>
      <c r="AL1965" s="275"/>
    </row>
    <row r="1966" spans="1:38" s="329" customFormat="1" ht="15" customHeight="1">
      <c r="A1966" s="284" t="str">
        <f>IF('Data invoice'!J2082=0,"",'Data invoice'!K2082)</f>
        <v/>
      </c>
      <c r="B1966" s="284" t="str">
        <f>IF('Data invoice'!K2082=0,"",'Data invoice'!L2082)</f>
        <v/>
      </c>
      <c r="C1966" s="284" t="str">
        <f>IF('Data invoice'!L2082=0,"",'Data invoice'!M2082)</f>
        <v/>
      </c>
      <c r="D1966" s="284" t="str">
        <f>IF('Data invoice'!M2082=0,"",'Data invoice'!N2082)</f>
        <v/>
      </c>
      <c r="E1966" s="284" t="str">
        <f>IF('Data invoice'!N2082=0,"",'Data invoice'!O2082)</f>
        <v/>
      </c>
      <c r="F1966" s="284" t="str">
        <f>IF('Data invoice'!O2082=0,"",'Data invoice'!P2082)</f>
        <v/>
      </c>
      <c r="G1966" s="284" t="str">
        <f>IF('Data invoice'!P2082=0,"",'Data invoice'!Q2082)</f>
        <v/>
      </c>
      <c r="H1966" s="284" t="str">
        <f>IF('Data invoice'!Q2082=0,"",'Data invoice'!R2082)</f>
        <v/>
      </c>
      <c r="I1966" s="320" t="str">
        <f>IF('Data invoice'!R2082=0,"",'Data invoice'!S2082)</f>
        <v/>
      </c>
      <c r="J1966" s="367" t="str">
        <f>IF('Data invoice'!S2082=0,"",'Data invoice'!T2082)</f>
        <v/>
      </c>
      <c r="L1966" s="414"/>
      <c r="M1966" s="275"/>
      <c r="N1966" s="275"/>
      <c r="O1966" s="414"/>
      <c r="P1966" s="414"/>
      <c r="Q1966" s="414"/>
      <c r="R1966" s="414"/>
      <c r="S1966" s="414"/>
      <c r="T1966" s="414"/>
      <c r="U1966" s="414"/>
      <c r="V1966" s="414"/>
      <c r="W1966" s="414"/>
      <c r="X1966" s="414"/>
      <c r="Y1966" s="414"/>
      <c r="Z1966" s="414"/>
      <c r="AA1966" s="414"/>
      <c r="AB1966" s="414"/>
      <c r="AC1966" s="275"/>
      <c r="AD1966" s="275"/>
      <c r="AE1966" s="275"/>
      <c r="AF1966" s="275"/>
      <c r="AG1966" s="275"/>
      <c r="AH1966" s="275"/>
      <c r="AI1966" s="275"/>
      <c r="AJ1966" s="275"/>
      <c r="AK1966" s="275"/>
      <c r="AL1966" s="275"/>
    </row>
    <row r="1967" spans="1:38" s="329" customFormat="1" ht="15" customHeight="1">
      <c r="A1967" s="284" t="str">
        <f>IF('Data invoice'!J2083=0,"",'Data invoice'!K2083)</f>
        <v/>
      </c>
      <c r="B1967" s="284" t="str">
        <f>IF('Data invoice'!K2083=0,"",'Data invoice'!L2083)</f>
        <v/>
      </c>
      <c r="C1967" s="284" t="str">
        <f>IF('Data invoice'!L2083=0,"",'Data invoice'!M2083)</f>
        <v/>
      </c>
      <c r="D1967" s="284" t="str">
        <f>IF('Data invoice'!M2083=0,"",'Data invoice'!N2083)</f>
        <v/>
      </c>
      <c r="E1967" s="284" t="str">
        <f>IF('Data invoice'!N2083=0,"",'Data invoice'!O2083)</f>
        <v/>
      </c>
      <c r="F1967" s="284" t="str">
        <f>IF('Data invoice'!O2083=0,"",'Data invoice'!P2083)</f>
        <v/>
      </c>
      <c r="G1967" s="284" t="str">
        <f>IF('Data invoice'!P2083=0,"",'Data invoice'!Q2083)</f>
        <v/>
      </c>
      <c r="H1967" s="284" t="str">
        <f>IF('Data invoice'!Q2083=0,"",'Data invoice'!R2083)</f>
        <v/>
      </c>
      <c r="I1967" s="320" t="str">
        <f>IF('Data invoice'!R2083=0,"",'Data invoice'!S2083)</f>
        <v/>
      </c>
      <c r="J1967" s="367" t="str">
        <f>IF('Data invoice'!S2083=0,"",'Data invoice'!T2083)</f>
        <v/>
      </c>
      <c r="L1967" s="414"/>
      <c r="M1967" s="275"/>
      <c r="N1967" s="275"/>
      <c r="O1967" s="414"/>
      <c r="P1967" s="414"/>
      <c r="Q1967" s="414"/>
      <c r="R1967" s="414"/>
      <c r="S1967" s="414"/>
      <c r="T1967" s="414"/>
      <c r="U1967" s="414"/>
      <c r="V1967" s="414"/>
      <c r="W1967" s="414"/>
      <c r="X1967" s="414"/>
      <c r="Y1967" s="414"/>
      <c r="Z1967" s="414"/>
      <c r="AA1967" s="414"/>
      <c r="AB1967" s="414"/>
      <c r="AC1967" s="275"/>
      <c r="AD1967" s="275"/>
      <c r="AE1967" s="275"/>
      <c r="AF1967" s="275"/>
      <c r="AG1967" s="275"/>
      <c r="AH1967" s="275"/>
      <c r="AI1967" s="275"/>
      <c r="AJ1967" s="275"/>
      <c r="AK1967" s="275"/>
      <c r="AL1967" s="275"/>
    </row>
    <row r="1968" spans="1:38" s="329" customFormat="1" ht="15" customHeight="1">
      <c r="A1968" s="284" t="str">
        <f>IF('Data invoice'!J2084=0,"",'Data invoice'!K2084)</f>
        <v/>
      </c>
      <c r="B1968" s="284" t="str">
        <f>IF('Data invoice'!K2084=0,"",'Data invoice'!L2084)</f>
        <v/>
      </c>
      <c r="C1968" s="284" t="str">
        <f>IF('Data invoice'!L2084=0,"",'Data invoice'!M2084)</f>
        <v/>
      </c>
      <c r="D1968" s="284" t="str">
        <f>IF('Data invoice'!M2084=0,"",'Data invoice'!N2084)</f>
        <v/>
      </c>
      <c r="E1968" s="284" t="str">
        <f>IF('Data invoice'!N2084=0,"",'Data invoice'!O2084)</f>
        <v/>
      </c>
      <c r="F1968" s="284" t="str">
        <f>IF('Data invoice'!O2084=0,"",'Data invoice'!P2084)</f>
        <v/>
      </c>
      <c r="G1968" s="284" t="str">
        <f>IF('Data invoice'!P2084=0,"",'Data invoice'!Q2084)</f>
        <v/>
      </c>
      <c r="H1968" s="284" t="str">
        <f>IF('Data invoice'!Q2084=0,"",'Data invoice'!R2084)</f>
        <v/>
      </c>
      <c r="I1968" s="320" t="str">
        <f>IF('Data invoice'!R2084=0,"",'Data invoice'!S2084)</f>
        <v/>
      </c>
      <c r="J1968" s="367" t="str">
        <f>IF('Data invoice'!S2084=0,"",'Data invoice'!T2084)</f>
        <v/>
      </c>
      <c r="L1968" s="414"/>
      <c r="M1968" s="275"/>
      <c r="N1968" s="275"/>
      <c r="O1968" s="414"/>
      <c r="P1968" s="414"/>
      <c r="Q1968" s="414"/>
      <c r="R1968" s="414"/>
      <c r="S1968" s="414"/>
      <c r="T1968" s="414"/>
      <c r="U1968" s="414"/>
      <c r="V1968" s="414"/>
      <c r="W1968" s="414"/>
      <c r="X1968" s="414"/>
      <c r="Y1968" s="414"/>
      <c r="Z1968" s="414"/>
      <c r="AA1968" s="414"/>
      <c r="AB1968" s="414"/>
      <c r="AC1968" s="275"/>
      <c r="AD1968" s="275"/>
      <c r="AE1968" s="275"/>
      <c r="AF1968" s="275"/>
      <c r="AG1968" s="275"/>
      <c r="AH1968" s="275"/>
      <c r="AI1968" s="275"/>
      <c r="AJ1968" s="275"/>
      <c r="AK1968" s="275"/>
      <c r="AL1968" s="275"/>
    </row>
    <row r="1969" spans="1:38" s="329" customFormat="1" ht="15" customHeight="1">
      <c r="A1969" s="284" t="str">
        <f>IF('Data invoice'!J2085=0,"",'Data invoice'!K2085)</f>
        <v/>
      </c>
      <c r="B1969" s="284" t="str">
        <f>IF('Data invoice'!K2085=0,"",'Data invoice'!L2085)</f>
        <v/>
      </c>
      <c r="C1969" s="284" t="str">
        <f>IF('Data invoice'!L2085=0,"",'Data invoice'!M2085)</f>
        <v/>
      </c>
      <c r="D1969" s="284" t="str">
        <f>IF('Data invoice'!M2085=0,"",'Data invoice'!N2085)</f>
        <v/>
      </c>
      <c r="E1969" s="284" t="str">
        <f>IF('Data invoice'!N2085=0,"",'Data invoice'!O2085)</f>
        <v/>
      </c>
      <c r="F1969" s="284" t="str">
        <f>IF('Data invoice'!O2085=0,"",'Data invoice'!P2085)</f>
        <v/>
      </c>
      <c r="G1969" s="284" t="str">
        <f>IF('Data invoice'!P2085=0,"",'Data invoice'!Q2085)</f>
        <v/>
      </c>
      <c r="H1969" s="284" t="str">
        <f>IF('Data invoice'!Q2085=0,"",'Data invoice'!R2085)</f>
        <v/>
      </c>
      <c r="I1969" s="320" t="str">
        <f>IF('Data invoice'!R2085=0,"",'Data invoice'!S2085)</f>
        <v/>
      </c>
      <c r="J1969" s="367" t="str">
        <f>IF('Data invoice'!S2085=0,"",'Data invoice'!T2085)</f>
        <v/>
      </c>
      <c r="L1969" s="414"/>
      <c r="M1969" s="275"/>
      <c r="N1969" s="275"/>
      <c r="O1969" s="414"/>
      <c r="P1969" s="414"/>
      <c r="Q1969" s="414"/>
      <c r="R1969" s="414"/>
      <c r="S1969" s="414"/>
      <c r="T1969" s="414"/>
      <c r="U1969" s="414"/>
      <c r="V1969" s="414"/>
      <c r="W1969" s="414"/>
      <c r="X1969" s="414"/>
      <c r="Y1969" s="414"/>
      <c r="Z1969" s="414"/>
      <c r="AA1969" s="414"/>
      <c r="AB1969" s="414"/>
      <c r="AC1969" s="275"/>
      <c r="AD1969" s="275"/>
      <c r="AE1969" s="275"/>
      <c r="AF1969" s="275"/>
      <c r="AG1969" s="275"/>
      <c r="AH1969" s="275"/>
      <c r="AI1969" s="275"/>
      <c r="AJ1969" s="275"/>
      <c r="AK1969" s="275"/>
      <c r="AL1969" s="275"/>
    </row>
    <row r="1970" spans="1:38" s="329" customFormat="1" ht="15" customHeight="1">
      <c r="A1970" s="284" t="str">
        <f>IF('Data invoice'!J2086=0,"",'Data invoice'!K2086)</f>
        <v/>
      </c>
      <c r="B1970" s="284" t="str">
        <f>IF('Data invoice'!K2086=0,"",'Data invoice'!L2086)</f>
        <v/>
      </c>
      <c r="C1970" s="284" t="str">
        <f>IF('Data invoice'!L2086=0,"",'Data invoice'!M2086)</f>
        <v/>
      </c>
      <c r="D1970" s="284" t="str">
        <f>IF('Data invoice'!M2086=0,"",'Data invoice'!N2086)</f>
        <v/>
      </c>
      <c r="E1970" s="284" t="str">
        <f>IF('Data invoice'!N2086=0,"",'Data invoice'!O2086)</f>
        <v/>
      </c>
      <c r="F1970" s="284" t="str">
        <f>IF('Data invoice'!O2086=0,"",'Data invoice'!P2086)</f>
        <v/>
      </c>
      <c r="G1970" s="284" t="str">
        <f>IF('Data invoice'!P2086=0,"",'Data invoice'!Q2086)</f>
        <v/>
      </c>
      <c r="H1970" s="284" t="str">
        <f>IF('Data invoice'!Q2086=0,"",'Data invoice'!R2086)</f>
        <v/>
      </c>
      <c r="I1970" s="320" t="str">
        <f>IF('Data invoice'!R2086=0,"",'Data invoice'!S2086)</f>
        <v/>
      </c>
      <c r="J1970" s="367" t="str">
        <f>IF('Data invoice'!S2086=0,"",'Data invoice'!T2086)</f>
        <v/>
      </c>
      <c r="L1970" s="414"/>
      <c r="M1970" s="275"/>
      <c r="N1970" s="275"/>
      <c r="O1970" s="414"/>
      <c r="P1970" s="414"/>
      <c r="Q1970" s="414"/>
      <c r="R1970" s="414"/>
      <c r="S1970" s="414"/>
      <c r="T1970" s="414"/>
      <c r="U1970" s="414"/>
      <c r="V1970" s="414"/>
      <c r="W1970" s="414"/>
      <c r="X1970" s="414"/>
      <c r="Y1970" s="414"/>
      <c r="Z1970" s="414"/>
      <c r="AA1970" s="414"/>
      <c r="AB1970" s="414"/>
      <c r="AC1970" s="275"/>
      <c r="AD1970" s="275"/>
      <c r="AE1970" s="275"/>
      <c r="AF1970" s="275"/>
      <c r="AG1970" s="275"/>
      <c r="AH1970" s="275"/>
      <c r="AI1970" s="275"/>
      <c r="AJ1970" s="275"/>
      <c r="AK1970" s="275"/>
      <c r="AL1970" s="275"/>
    </row>
    <row r="1971" spans="1:38" s="329" customFormat="1" ht="15" customHeight="1">
      <c r="A1971" s="284" t="str">
        <f>IF('Data invoice'!J2087=0,"",'Data invoice'!K2087)</f>
        <v/>
      </c>
      <c r="B1971" s="284" t="str">
        <f>IF('Data invoice'!K2087=0,"",'Data invoice'!L2087)</f>
        <v/>
      </c>
      <c r="C1971" s="284" t="str">
        <f>IF('Data invoice'!L2087=0,"",'Data invoice'!M2087)</f>
        <v/>
      </c>
      <c r="D1971" s="284" t="str">
        <f>IF('Data invoice'!M2087=0,"",'Data invoice'!N2087)</f>
        <v/>
      </c>
      <c r="E1971" s="284" t="str">
        <f>IF('Data invoice'!N2087=0,"",'Data invoice'!O2087)</f>
        <v/>
      </c>
      <c r="F1971" s="284" t="str">
        <f>IF('Data invoice'!O2087=0,"",'Data invoice'!P2087)</f>
        <v/>
      </c>
      <c r="G1971" s="284" t="str">
        <f>IF('Data invoice'!P2087=0,"",'Data invoice'!Q2087)</f>
        <v/>
      </c>
      <c r="H1971" s="284" t="str">
        <f>IF('Data invoice'!Q2087=0,"",'Data invoice'!R2087)</f>
        <v/>
      </c>
      <c r="I1971" s="320" t="str">
        <f>IF('Data invoice'!R2087=0,"",'Data invoice'!S2087)</f>
        <v/>
      </c>
      <c r="J1971" s="367" t="str">
        <f>IF('Data invoice'!S2087=0,"",'Data invoice'!T2087)</f>
        <v/>
      </c>
      <c r="L1971" s="414"/>
      <c r="M1971" s="275"/>
      <c r="N1971" s="275"/>
      <c r="O1971" s="414"/>
      <c r="P1971" s="414"/>
      <c r="Q1971" s="414"/>
      <c r="R1971" s="414"/>
      <c r="S1971" s="414"/>
      <c r="T1971" s="414"/>
      <c r="U1971" s="414"/>
      <c r="V1971" s="414"/>
      <c r="W1971" s="414"/>
      <c r="X1971" s="414"/>
      <c r="Y1971" s="414"/>
      <c r="Z1971" s="414"/>
      <c r="AA1971" s="414"/>
      <c r="AB1971" s="414"/>
      <c r="AC1971" s="275"/>
      <c r="AD1971" s="275"/>
      <c r="AE1971" s="275"/>
      <c r="AF1971" s="275"/>
      <c r="AG1971" s="275"/>
      <c r="AH1971" s="275"/>
      <c r="AI1971" s="275"/>
      <c r="AJ1971" s="275"/>
      <c r="AK1971" s="275"/>
      <c r="AL1971" s="275"/>
    </row>
    <row r="1972" spans="1:38" s="329" customFormat="1" ht="15" customHeight="1">
      <c r="A1972" s="284" t="str">
        <f>IF('Data invoice'!J2088=0,"",'Data invoice'!K2088)</f>
        <v/>
      </c>
      <c r="B1972" s="284" t="str">
        <f>IF('Data invoice'!K2088=0,"",'Data invoice'!L2088)</f>
        <v/>
      </c>
      <c r="C1972" s="284" t="str">
        <f>IF('Data invoice'!L2088=0,"",'Data invoice'!M2088)</f>
        <v/>
      </c>
      <c r="D1972" s="284" t="str">
        <f>IF('Data invoice'!M2088=0,"",'Data invoice'!N2088)</f>
        <v/>
      </c>
      <c r="E1972" s="284" t="str">
        <f>IF('Data invoice'!N2088=0,"",'Data invoice'!O2088)</f>
        <v/>
      </c>
      <c r="F1972" s="284" t="str">
        <f>IF('Data invoice'!O2088=0,"",'Data invoice'!P2088)</f>
        <v/>
      </c>
      <c r="G1972" s="284" t="str">
        <f>IF('Data invoice'!P2088=0,"",'Data invoice'!Q2088)</f>
        <v/>
      </c>
      <c r="H1972" s="284" t="str">
        <f>IF('Data invoice'!Q2088=0,"",'Data invoice'!R2088)</f>
        <v/>
      </c>
      <c r="I1972" s="320" t="str">
        <f>IF('Data invoice'!R2088=0,"",'Data invoice'!S2088)</f>
        <v/>
      </c>
      <c r="J1972" s="367" t="str">
        <f>IF('Data invoice'!S2088=0,"",'Data invoice'!T2088)</f>
        <v/>
      </c>
      <c r="L1972" s="414"/>
      <c r="M1972" s="275"/>
      <c r="N1972" s="275"/>
      <c r="O1972" s="414"/>
      <c r="P1972" s="414"/>
      <c r="Q1972" s="414"/>
      <c r="R1972" s="414"/>
      <c r="S1972" s="414"/>
      <c r="T1972" s="414"/>
      <c r="U1972" s="414"/>
      <c r="V1972" s="414"/>
      <c r="W1972" s="414"/>
      <c r="X1972" s="414"/>
      <c r="Y1972" s="414"/>
      <c r="Z1972" s="414"/>
      <c r="AA1972" s="414"/>
      <c r="AB1972" s="414"/>
      <c r="AC1972" s="275"/>
      <c r="AD1972" s="275"/>
      <c r="AE1972" s="275"/>
      <c r="AF1972" s="275"/>
      <c r="AG1972" s="275"/>
      <c r="AH1972" s="275"/>
      <c r="AI1972" s="275"/>
      <c r="AJ1972" s="275"/>
      <c r="AK1972" s="275"/>
      <c r="AL1972" s="275"/>
    </row>
    <row r="1973" spans="1:38" s="329" customFormat="1" ht="15" customHeight="1">
      <c r="A1973" s="284" t="str">
        <f>IF('Data invoice'!J2089=0,"",'Data invoice'!K2089)</f>
        <v/>
      </c>
      <c r="B1973" s="284" t="str">
        <f>IF('Data invoice'!K2089=0,"",'Data invoice'!L2089)</f>
        <v/>
      </c>
      <c r="C1973" s="284" t="str">
        <f>IF('Data invoice'!L2089=0,"",'Data invoice'!M2089)</f>
        <v/>
      </c>
      <c r="D1973" s="284" t="str">
        <f>IF('Data invoice'!M2089=0,"",'Data invoice'!N2089)</f>
        <v/>
      </c>
      <c r="E1973" s="284" t="str">
        <f>IF('Data invoice'!N2089=0,"",'Data invoice'!O2089)</f>
        <v/>
      </c>
      <c r="F1973" s="284" t="str">
        <f>IF('Data invoice'!O2089=0,"",'Data invoice'!P2089)</f>
        <v/>
      </c>
      <c r="G1973" s="284" t="str">
        <f>IF('Data invoice'!P2089=0,"",'Data invoice'!Q2089)</f>
        <v/>
      </c>
      <c r="H1973" s="284" t="str">
        <f>IF('Data invoice'!Q2089=0,"",'Data invoice'!R2089)</f>
        <v/>
      </c>
      <c r="I1973" s="320" t="str">
        <f>IF('Data invoice'!R2089=0,"",'Data invoice'!S2089)</f>
        <v/>
      </c>
      <c r="J1973" s="367" t="str">
        <f>IF('Data invoice'!S2089=0,"",'Data invoice'!T2089)</f>
        <v/>
      </c>
      <c r="L1973" s="414"/>
      <c r="M1973" s="275"/>
      <c r="N1973" s="275"/>
      <c r="O1973" s="414"/>
      <c r="P1973" s="414"/>
      <c r="Q1973" s="414"/>
      <c r="R1973" s="414"/>
      <c r="S1973" s="414"/>
      <c r="T1973" s="414"/>
      <c r="U1973" s="414"/>
      <c r="V1973" s="414"/>
      <c r="W1973" s="414"/>
      <c r="X1973" s="414"/>
      <c r="Y1973" s="414"/>
      <c r="Z1973" s="414"/>
      <c r="AA1973" s="414"/>
      <c r="AB1973" s="414"/>
      <c r="AC1973" s="275"/>
      <c r="AD1973" s="275"/>
      <c r="AE1973" s="275"/>
      <c r="AF1973" s="275"/>
      <c r="AG1973" s="275"/>
      <c r="AH1973" s="275"/>
      <c r="AI1973" s="275"/>
      <c r="AJ1973" s="275"/>
      <c r="AK1973" s="275"/>
      <c r="AL1973" s="275"/>
    </row>
    <row r="1974" spans="1:38" s="329" customFormat="1" ht="15" customHeight="1">
      <c r="A1974" s="284" t="str">
        <f>IF('Data invoice'!J2090=0,"",'Data invoice'!K2090)</f>
        <v/>
      </c>
      <c r="B1974" s="284" t="str">
        <f>IF('Data invoice'!K2090=0,"",'Data invoice'!L2090)</f>
        <v/>
      </c>
      <c r="C1974" s="284" t="str">
        <f>IF('Data invoice'!L2090=0,"",'Data invoice'!M2090)</f>
        <v/>
      </c>
      <c r="D1974" s="284" t="str">
        <f>IF('Data invoice'!M2090=0,"",'Data invoice'!N2090)</f>
        <v/>
      </c>
      <c r="E1974" s="284" t="str">
        <f>IF('Data invoice'!N2090=0,"",'Data invoice'!O2090)</f>
        <v/>
      </c>
      <c r="F1974" s="284" t="str">
        <f>IF('Data invoice'!O2090=0,"",'Data invoice'!P2090)</f>
        <v/>
      </c>
      <c r="G1974" s="284" t="str">
        <f>IF('Data invoice'!P2090=0,"",'Data invoice'!Q2090)</f>
        <v/>
      </c>
      <c r="H1974" s="284" t="str">
        <f>IF('Data invoice'!Q2090=0,"",'Data invoice'!R2090)</f>
        <v/>
      </c>
      <c r="I1974" s="320" t="str">
        <f>IF('Data invoice'!R2090=0,"",'Data invoice'!S2090)</f>
        <v/>
      </c>
      <c r="J1974" s="367" t="str">
        <f>IF('Data invoice'!S2090=0,"",'Data invoice'!T2090)</f>
        <v/>
      </c>
      <c r="L1974" s="414"/>
      <c r="M1974" s="275"/>
      <c r="N1974" s="275"/>
      <c r="O1974" s="414"/>
      <c r="P1974" s="414"/>
      <c r="Q1974" s="414"/>
      <c r="R1974" s="414"/>
      <c r="S1974" s="414"/>
      <c r="T1974" s="414"/>
      <c r="U1974" s="414"/>
      <c r="V1974" s="414"/>
      <c r="W1974" s="414"/>
      <c r="X1974" s="414"/>
      <c r="Y1974" s="414"/>
      <c r="Z1974" s="414"/>
      <c r="AA1974" s="414"/>
      <c r="AB1974" s="414"/>
      <c r="AC1974" s="275"/>
      <c r="AD1974" s="275"/>
      <c r="AE1974" s="275"/>
      <c r="AF1974" s="275"/>
      <c r="AG1974" s="275"/>
      <c r="AH1974" s="275"/>
      <c r="AI1974" s="275"/>
      <c r="AJ1974" s="275"/>
      <c r="AK1974" s="275"/>
      <c r="AL1974" s="275"/>
    </row>
    <row r="1975" spans="1:38" s="329" customFormat="1" ht="15" customHeight="1">
      <c r="A1975" s="284" t="str">
        <f>IF('Data invoice'!J2091=0,"",'Data invoice'!K2091)</f>
        <v/>
      </c>
      <c r="B1975" s="284" t="str">
        <f>IF('Data invoice'!K2091=0,"",'Data invoice'!L2091)</f>
        <v/>
      </c>
      <c r="C1975" s="284" t="str">
        <f>IF('Data invoice'!L2091=0,"",'Data invoice'!M2091)</f>
        <v/>
      </c>
      <c r="D1975" s="284" t="str">
        <f>IF('Data invoice'!M2091=0,"",'Data invoice'!N2091)</f>
        <v/>
      </c>
      <c r="E1975" s="284" t="str">
        <f>IF('Data invoice'!N2091=0,"",'Data invoice'!O2091)</f>
        <v/>
      </c>
      <c r="F1975" s="284" t="str">
        <f>IF('Data invoice'!O2091=0,"",'Data invoice'!P2091)</f>
        <v/>
      </c>
      <c r="G1975" s="284" t="str">
        <f>IF('Data invoice'!P2091=0,"",'Data invoice'!Q2091)</f>
        <v/>
      </c>
      <c r="H1975" s="284" t="str">
        <f>IF('Data invoice'!Q2091=0,"",'Data invoice'!R2091)</f>
        <v/>
      </c>
      <c r="I1975" s="320" t="str">
        <f>IF('Data invoice'!R2091=0,"",'Data invoice'!S2091)</f>
        <v/>
      </c>
      <c r="J1975" s="367" t="str">
        <f>IF('Data invoice'!S2091=0,"",'Data invoice'!T2091)</f>
        <v/>
      </c>
      <c r="L1975" s="414"/>
      <c r="M1975" s="275"/>
      <c r="N1975" s="275"/>
      <c r="O1975" s="414"/>
      <c r="P1975" s="414"/>
      <c r="Q1975" s="414"/>
      <c r="R1975" s="414"/>
      <c r="S1975" s="414"/>
      <c r="T1975" s="414"/>
      <c r="U1975" s="414"/>
      <c r="V1975" s="414"/>
      <c r="W1975" s="414"/>
      <c r="X1975" s="414"/>
      <c r="Y1975" s="414"/>
      <c r="Z1975" s="414"/>
      <c r="AA1975" s="414"/>
      <c r="AB1975" s="414"/>
      <c r="AC1975" s="275"/>
      <c r="AD1975" s="275"/>
      <c r="AE1975" s="275"/>
      <c r="AF1975" s="275"/>
      <c r="AG1975" s="275"/>
      <c r="AH1975" s="275"/>
      <c r="AI1975" s="275"/>
      <c r="AJ1975" s="275"/>
      <c r="AK1975" s="275"/>
      <c r="AL1975" s="275"/>
    </row>
    <row r="1976" spans="1:38" s="329" customFormat="1" ht="15" customHeight="1">
      <c r="A1976" s="284" t="str">
        <f>IF('Data invoice'!J2092=0,"",'Data invoice'!K2092)</f>
        <v/>
      </c>
      <c r="B1976" s="284" t="str">
        <f>IF('Data invoice'!K2092=0,"",'Data invoice'!L2092)</f>
        <v/>
      </c>
      <c r="C1976" s="284" t="str">
        <f>IF('Data invoice'!L2092=0,"",'Data invoice'!M2092)</f>
        <v/>
      </c>
      <c r="D1976" s="284" t="str">
        <f>IF('Data invoice'!M2092=0,"",'Data invoice'!N2092)</f>
        <v/>
      </c>
      <c r="E1976" s="284" t="str">
        <f>IF('Data invoice'!N2092=0,"",'Data invoice'!O2092)</f>
        <v/>
      </c>
      <c r="F1976" s="284" t="str">
        <f>IF('Data invoice'!O2092=0,"",'Data invoice'!P2092)</f>
        <v/>
      </c>
      <c r="G1976" s="284" t="str">
        <f>IF('Data invoice'!P2092=0,"",'Data invoice'!Q2092)</f>
        <v/>
      </c>
      <c r="H1976" s="284" t="str">
        <f>IF('Data invoice'!Q2092=0,"",'Data invoice'!R2092)</f>
        <v/>
      </c>
      <c r="I1976" s="320" t="str">
        <f>IF('Data invoice'!R2092=0,"",'Data invoice'!S2092)</f>
        <v/>
      </c>
      <c r="J1976" s="367" t="str">
        <f>IF('Data invoice'!S2092=0,"",'Data invoice'!T2092)</f>
        <v/>
      </c>
      <c r="L1976" s="414"/>
      <c r="M1976" s="275"/>
      <c r="N1976" s="275"/>
      <c r="O1976" s="414"/>
      <c r="P1976" s="414"/>
      <c r="Q1976" s="414"/>
      <c r="R1976" s="414"/>
      <c r="S1976" s="414"/>
      <c r="T1976" s="414"/>
      <c r="U1976" s="414"/>
      <c r="V1976" s="414"/>
      <c r="W1976" s="414"/>
      <c r="X1976" s="414"/>
      <c r="Y1976" s="414"/>
      <c r="Z1976" s="414"/>
      <c r="AA1976" s="414"/>
      <c r="AB1976" s="414"/>
      <c r="AC1976" s="275"/>
      <c r="AD1976" s="275"/>
      <c r="AE1976" s="275"/>
      <c r="AF1976" s="275"/>
      <c r="AG1976" s="275"/>
      <c r="AH1976" s="275"/>
      <c r="AI1976" s="275"/>
      <c r="AJ1976" s="275"/>
      <c r="AK1976" s="275"/>
      <c r="AL1976" s="275"/>
    </row>
    <row r="1977" spans="1:38" s="329" customFormat="1" ht="15" customHeight="1">
      <c r="A1977" s="284" t="str">
        <f>IF('Data invoice'!J2093=0,"",'Data invoice'!K2093)</f>
        <v/>
      </c>
      <c r="B1977" s="284" t="str">
        <f>IF('Data invoice'!K2093=0,"",'Data invoice'!L2093)</f>
        <v/>
      </c>
      <c r="C1977" s="284" t="str">
        <f>IF('Data invoice'!L2093=0,"",'Data invoice'!M2093)</f>
        <v/>
      </c>
      <c r="D1977" s="284" t="str">
        <f>IF('Data invoice'!M2093=0,"",'Data invoice'!N2093)</f>
        <v/>
      </c>
      <c r="E1977" s="284" t="str">
        <f>IF('Data invoice'!N2093=0,"",'Data invoice'!O2093)</f>
        <v/>
      </c>
      <c r="F1977" s="284" t="str">
        <f>IF('Data invoice'!O2093=0,"",'Data invoice'!P2093)</f>
        <v/>
      </c>
      <c r="G1977" s="284" t="str">
        <f>IF('Data invoice'!P2093=0,"",'Data invoice'!Q2093)</f>
        <v/>
      </c>
      <c r="H1977" s="284" t="str">
        <f>IF('Data invoice'!Q2093=0,"",'Data invoice'!R2093)</f>
        <v/>
      </c>
      <c r="I1977" s="320" t="str">
        <f>IF('Data invoice'!R2093=0,"",'Data invoice'!S2093)</f>
        <v/>
      </c>
      <c r="J1977" s="367" t="str">
        <f>IF('Data invoice'!S2093=0,"",'Data invoice'!T2093)</f>
        <v/>
      </c>
      <c r="L1977" s="414"/>
      <c r="M1977" s="275"/>
      <c r="N1977" s="275"/>
      <c r="O1977" s="414"/>
      <c r="P1977" s="414"/>
      <c r="Q1977" s="414"/>
      <c r="R1977" s="414"/>
      <c r="S1977" s="414"/>
      <c r="T1977" s="414"/>
      <c r="U1977" s="414"/>
      <c r="V1977" s="414"/>
      <c r="W1977" s="414"/>
      <c r="X1977" s="414"/>
      <c r="Y1977" s="414"/>
      <c r="Z1977" s="414"/>
      <c r="AA1977" s="414"/>
      <c r="AB1977" s="414"/>
      <c r="AC1977" s="275"/>
      <c r="AD1977" s="275"/>
      <c r="AE1977" s="275"/>
      <c r="AF1977" s="275"/>
      <c r="AG1977" s="275"/>
      <c r="AH1977" s="275"/>
      <c r="AI1977" s="275"/>
      <c r="AJ1977" s="275"/>
      <c r="AK1977" s="275"/>
      <c r="AL1977" s="275"/>
    </row>
    <row r="1978" spans="1:38" s="329" customFormat="1" ht="15" customHeight="1">
      <c r="A1978" s="284" t="str">
        <f>IF('Data invoice'!J2094=0,"",'Data invoice'!K2094)</f>
        <v/>
      </c>
      <c r="B1978" s="284" t="str">
        <f>IF('Data invoice'!K2094=0,"",'Data invoice'!L2094)</f>
        <v/>
      </c>
      <c r="C1978" s="284" t="str">
        <f>IF('Data invoice'!L2094=0,"",'Data invoice'!M2094)</f>
        <v/>
      </c>
      <c r="D1978" s="284" t="str">
        <f>IF('Data invoice'!M2094=0,"",'Data invoice'!N2094)</f>
        <v/>
      </c>
      <c r="E1978" s="284" t="str">
        <f>IF('Data invoice'!N2094=0,"",'Data invoice'!O2094)</f>
        <v/>
      </c>
      <c r="F1978" s="284" t="str">
        <f>IF('Data invoice'!O2094=0,"",'Data invoice'!P2094)</f>
        <v/>
      </c>
      <c r="G1978" s="284" t="str">
        <f>IF('Data invoice'!P2094=0,"",'Data invoice'!Q2094)</f>
        <v/>
      </c>
      <c r="H1978" s="284" t="str">
        <f>IF('Data invoice'!Q2094=0,"",'Data invoice'!R2094)</f>
        <v/>
      </c>
      <c r="I1978" s="320" t="str">
        <f>IF('Data invoice'!R2094=0,"",'Data invoice'!S2094)</f>
        <v/>
      </c>
      <c r="J1978" s="367" t="str">
        <f>IF('Data invoice'!S2094=0,"",'Data invoice'!T2094)</f>
        <v/>
      </c>
      <c r="L1978" s="414"/>
      <c r="M1978" s="275"/>
      <c r="N1978" s="275"/>
      <c r="O1978" s="414"/>
      <c r="P1978" s="414"/>
      <c r="Q1978" s="414"/>
      <c r="R1978" s="414"/>
      <c r="S1978" s="414"/>
      <c r="T1978" s="414"/>
      <c r="U1978" s="414"/>
      <c r="V1978" s="414"/>
      <c r="W1978" s="414"/>
      <c r="X1978" s="414"/>
      <c r="Y1978" s="414"/>
      <c r="Z1978" s="414"/>
      <c r="AA1978" s="414"/>
      <c r="AB1978" s="414"/>
      <c r="AC1978" s="275"/>
      <c r="AD1978" s="275"/>
      <c r="AE1978" s="275"/>
      <c r="AF1978" s="275"/>
      <c r="AG1978" s="275"/>
      <c r="AH1978" s="275"/>
      <c r="AI1978" s="275"/>
      <c r="AJ1978" s="275"/>
      <c r="AK1978" s="275"/>
      <c r="AL1978" s="275"/>
    </row>
    <row r="1979" spans="1:38" s="329" customFormat="1" ht="15" customHeight="1">
      <c r="A1979" s="284" t="str">
        <f>IF('Data invoice'!J2095=0,"",'Data invoice'!K2095)</f>
        <v/>
      </c>
      <c r="B1979" s="284" t="str">
        <f>IF('Data invoice'!K2095=0,"",'Data invoice'!L2095)</f>
        <v/>
      </c>
      <c r="C1979" s="284" t="str">
        <f>IF('Data invoice'!L2095=0,"",'Data invoice'!M2095)</f>
        <v/>
      </c>
      <c r="D1979" s="284" t="str">
        <f>IF('Data invoice'!M2095=0,"",'Data invoice'!N2095)</f>
        <v/>
      </c>
      <c r="E1979" s="284" t="str">
        <f>IF('Data invoice'!N2095=0,"",'Data invoice'!O2095)</f>
        <v/>
      </c>
      <c r="F1979" s="284" t="str">
        <f>IF('Data invoice'!O2095=0,"",'Data invoice'!P2095)</f>
        <v/>
      </c>
      <c r="G1979" s="284" t="str">
        <f>IF('Data invoice'!P2095=0,"",'Data invoice'!Q2095)</f>
        <v/>
      </c>
      <c r="H1979" s="284" t="str">
        <f>IF('Data invoice'!Q2095=0,"",'Data invoice'!R2095)</f>
        <v/>
      </c>
      <c r="I1979" s="320" t="str">
        <f>IF('Data invoice'!R2095=0,"",'Data invoice'!S2095)</f>
        <v/>
      </c>
      <c r="J1979" s="367" t="str">
        <f>IF('Data invoice'!S2095=0,"",'Data invoice'!T2095)</f>
        <v/>
      </c>
      <c r="L1979" s="414"/>
      <c r="M1979" s="275"/>
      <c r="N1979" s="275"/>
      <c r="O1979" s="414"/>
      <c r="P1979" s="414"/>
      <c r="Q1979" s="414"/>
      <c r="R1979" s="414"/>
      <c r="S1979" s="414"/>
      <c r="T1979" s="414"/>
      <c r="U1979" s="414"/>
      <c r="V1979" s="414"/>
      <c r="W1979" s="414"/>
      <c r="X1979" s="414"/>
      <c r="Y1979" s="414"/>
      <c r="Z1979" s="414"/>
      <c r="AA1979" s="414"/>
      <c r="AB1979" s="414"/>
      <c r="AC1979" s="275"/>
      <c r="AD1979" s="275"/>
      <c r="AE1979" s="275"/>
      <c r="AF1979" s="275"/>
      <c r="AG1979" s="275"/>
      <c r="AH1979" s="275"/>
      <c r="AI1979" s="275"/>
      <c r="AJ1979" s="275"/>
      <c r="AK1979" s="275"/>
      <c r="AL1979" s="275"/>
    </row>
    <row r="1980" spans="1:38" s="329" customFormat="1" ht="15" customHeight="1">
      <c r="A1980" s="284" t="str">
        <f>IF('Data invoice'!J2096=0,"",'Data invoice'!K2096)</f>
        <v/>
      </c>
      <c r="B1980" s="284" t="str">
        <f>IF('Data invoice'!K2096=0,"",'Data invoice'!L2096)</f>
        <v/>
      </c>
      <c r="C1980" s="284" t="str">
        <f>IF('Data invoice'!L2096=0,"",'Data invoice'!M2096)</f>
        <v/>
      </c>
      <c r="D1980" s="284" t="str">
        <f>IF('Data invoice'!M2096=0,"",'Data invoice'!N2096)</f>
        <v/>
      </c>
      <c r="E1980" s="284" t="str">
        <f>IF('Data invoice'!N2096=0,"",'Data invoice'!O2096)</f>
        <v/>
      </c>
      <c r="F1980" s="284" t="str">
        <f>IF('Data invoice'!O2096=0,"",'Data invoice'!P2096)</f>
        <v/>
      </c>
      <c r="G1980" s="284" t="str">
        <f>IF('Data invoice'!P2096=0,"",'Data invoice'!Q2096)</f>
        <v/>
      </c>
      <c r="H1980" s="284" t="str">
        <f>IF('Data invoice'!Q2096=0,"",'Data invoice'!R2096)</f>
        <v/>
      </c>
      <c r="I1980" s="320" t="str">
        <f>IF('Data invoice'!R2096=0,"",'Data invoice'!S2096)</f>
        <v/>
      </c>
      <c r="J1980" s="367" t="str">
        <f>IF('Data invoice'!S2096=0,"",'Data invoice'!T2096)</f>
        <v/>
      </c>
      <c r="L1980" s="414"/>
      <c r="M1980" s="275"/>
      <c r="N1980" s="275"/>
      <c r="O1980" s="414"/>
      <c r="P1980" s="414"/>
      <c r="Q1980" s="414"/>
      <c r="R1980" s="414"/>
      <c r="S1980" s="414"/>
      <c r="T1980" s="414"/>
      <c r="U1980" s="414"/>
      <c r="V1980" s="414"/>
      <c r="W1980" s="414"/>
      <c r="X1980" s="414"/>
      <c r="Y1980" s="414"/>
      <c r="Z1980" s="414"/>
      <c r="AA1980" s="414"/>
      <c r="AB1980" s="414"/>
      <c r="AC1980" s="275"/>
      <c r="AD1980" s="275"/>
      <c r="AE1980" s="275"/>
      <c r="AF1980" s="275"/>
      <c r="AG1980" s="275"/>
      <c r="AH1980" s="275"/>
      <c r="AI1980" s="275"/>
      <c r="AJ1980" s="275"/>
      <c r="AK1980" s="275"/>
      <c r="AL1980" s="275"/>
    </row>
    <row r="1981" spans="1:38" s="329" customFormat="1" ht="15" customHeight="1">
      <c r="A1981" s="284" t="str">
        <f>IF('Data invoice'!J2097=0,"",'Data invoice'!K2097)</f>
        <v/>
      </c>
      <c r="B1981" s="284" t="str">
        <f>IF('Data invoice'!K2097=0,"",'Data invoice'!L2097)</f>
        <v/>
      </c>
      <c r="C1981" s="284" t="str">
        <f>IF('Data invoice'!L2097=0,"",'Data invoice'!M2097)</f>
        <v/>
      </c>
      <c r="D1981" s="284" t="str">
        <f>IF('Data invoice'!M2097=0,"",'Data invoice'!N2097)</f>
        <v/>
      </c>
      <c r="E1981" s="284" t="str">
        <f>IF('Data invoice'!N2097=0,"",'Data invoice'!O2097)</f>
        <v/>
      </c>
      <c r="F1981" s="284" t="str">
        <f>IF('Data invoice'!O2097=0,"",'Data invoice'!P2097)</f>
        <v/>
      </c>
      <c r="G1981" s="284" t="str">
        <f>IF('Data invoice'!P2097=0,"",'Data invoice'!Q2097)</f>
        <v/>
      </c>
      <c r="H1981" s="284" t="str">
        <f>IF('Data invoice'!Q2097=0,"",'Data invoice'!R2097)</f>
        <v/>
      </c>
      <c r="I1981" s="320" t="str">
        <f>IF('Data invoice'!R2097=0,"",'Data invoice'!S2097)</f>
        <v/>
      </c>
      <c r="J1981" s="367" t="str">
        <f>IF('Data invoice'!S2097=0,"",'Data invoice'!T2097)</f>
        <v/>
      </c>
      <c r="L1981" s="414"/>
      <c r="M1981" s="275"/>
      <c r="N1981" s="275"/>
      <c r="O1981" s="414"/>
      <c r="P1981" s="414"/>
      <c r="Q1981" s="414"/>
      <c r="R1981" s="414"/>
      <c r="S1981" s="414"/>
      <c r="T1981" s="414"/>
      <c r="U1981" s="414"/>
      <c r="V1981" s="414"/>
      <c r="W1981" s="414"/>
      <c r="X1981" s="414"/>
      <c r="Y1981" s="414"/>
      <c r="Z1981" s="414"/>
      <c r="AA1981" s="414"/>
      <c r="AB1981" s="414"/>
      <c r="AC1981" s="275"/>
      <c r="AD1981" s="275"/>
      <c r="AE1981" s="275"/>
      <c r="AF1981" s="275"/>
      <c r="AG1981" s="275"/>
      <c r="AH1981" s="275"/>
      <c r="AI1981" s="275"/>
      <c r="AJ1981" s="275"/>
      <c r="AK1981" s="275"/>
      <c r="AL1981" s="275"/>
    </row>
    <row r="1982" spans="1:38" s="329" customFormat="1" ht="15" customHeight="1">
      <c r="A1982" s="284" t="str">
        <f>IF('Data invoice'!J2098=0,"",'Data invoice'!K2098)</f>
        <v/>
      </c>
      <c r="B1982" s="284" t="str">
        <f>IF('Data invoice'!K2098=0,"",'Data invoice'!L2098)</f>
        <v/>
      </c>
      <c r="C1982" s="284" t="str">
        <f>IF('Data invoice'!L2098=0,"",'Data invoice'!M2098)</f>
        <v/>
      </c>
      <c r="D1982" s="284" t="str">
        <f>IF('Data invoice'!M2098=0,"",'Data invoice'!N2098)</f>
        <v/>
      </c>
      <c r="E1982" s="284" t="str">
        <f>IF('Data invoice'!N2098=0,"",'Data invoice'!O2098)</f>
        <v/>
      </c>
      <c r="F1982" s="284" t="str">
        <f>IF('Data invoice'!O2098=0,"",'Data invoice'!P2098)</f>
        <v/>
      </c>
      <c r="G1982" s="284" t="str">
        <f>IF('Data invoice'!P2098=0,"",'Data invoice'!Q2098)</f>
        <v/>
      </c>
      <c r="H1982" s="284" t="str">
        <f>IF('Data invoice'!Q2098=0,"",'Data invoice'!R2098)</f>
        <v/>
      </c>
      <c r="I1982" s="320" t="str">
        <f>IF('Data invoice'!R2098=0,"",'Data invoice'!S2098)</f>
        <v/>
      </c>
      <c r="J1982" s="367" t="str">
        <f>IF('Data invoice'!S2098=0,"",'Data invoice'!T2098)</f>
        <v/>
      </c>
      <c r="L1982" s="414"/>
      <c r="M1982" s="275"/>
      <c r="N1982" s="275"/>
      <c r="O1982" s="414"/>
      <c r="P1982" s="414"/>
      <c r="Q1982" s="414"/>
      <c r="R1982" s="414"/>
      <c r="S1982" s="414"/>
      <c r="T1982" s="414"/>
      <c r="U1982" s="414"/>
      <c r="V1982" s="414"/>
      <c r="W1982" s="414"/>
      <c r="X1982" s="414"/>
      <c r="Y1982" s="414"/>
      <c r="Z1982" s="414"/>
      <c r="AA1982" s="414"/>
      <c r="AB1982" s="414"/>
      <c r="AC1982" s="275"/>
      <c r="AD1982" s="275"/>
      <c r="AE1982" s="275"/>
      <c r="AF1982" s="275"/>
      <c r="AG1982" s="275"/>
      <c r="AH1982" s="275"/>
      <c r="AI1982" s="275"/>
      <c r="AJ1982" s="275"/>
      <c r="AK1982" s="275"/>
      <c r="AL1982" s="275"/>
    </row>
    <row r="1983" spans="1:38" s="329" customFormat="1" ht="15" customHeight="1">
      <c r="A1983" s="284" t="str">
        <f>IF('Data invoice'!J2099=0,"",'Data invoice'!K2099)</f>
        <v/>
      </c>
      <c r="B1983" s="284" t="str">
        <f>IF('Data invoice'!K2099=0,"",'Data invoice'!L2099)</f>
        <v/>
      </c>
      <c r="C1983" s="284" t="str">
        <f>IF('Data invoice'!L2099=0,"",'Data invoice'!M2099)</f>
        <v/>
      </c>
      <c r="D1983" s="284" t="str">
        <f>IF('Data invoice'!M2099=0,"",'Data invoice'!N2099)</f>
        <v/>
      </c>
      <c r="E1983" s="284" t="str">
        <f>IF('Data invoice'!N2099=0,"",'Data invoice'!O2099)</f>
        <v/>
      </c>
      <c r="F1983" s="284" t="str">
        <f>IF('Data invoice'!O2099=0,"",'Data invoice'!P2099)</f>
        <v/>
      </c>
      <c r="G1983" s="284" t="str">
        <f>IF('Data invoice'!P2099=0,"",'Data invoice'!Q2099)</f>
        <v/>
      </c>
      <c r="H1983" s="284" t="str">
        <f>IF('Data invoice'!Q2099=0,"",'Data invoice'!R2099)</f>
        <v/>
      </c>
      <c r="I1983" s="320" t="str">
        <f>IF('Data invoice'!R2099=0,"",'Data invoice'!S2099)</f>
        <v/>
      </c>
      <c r="J1983" s="367" t="str">
        <f>IF('Data invoice'!S2099=0,"",'Data invoice'!T2099)</f>
        <v/>
      </c>
      <c r="L1983" s="414"/>
      <c r="M1983" s="275"/>
      <c r="N1983" s="275"/>
      <c r="O1983" s="414"/>
      <c r="P1983" s="414"/>
      <c r="Q1983" s="414"/>
      <c r="R1983" s="414"/>
      <c r="S1983" s="414"/>
      <c r="T1983" s="414"/>
      <c r="U1983" s="414"/>
      <c r="V1983" s="414"/>
      <c r="W1983" s="414"/>
      <c r="X1983" s="414"/>
      <c r="Y1983" s="414"/>
      <c r="Z1983" s="414"/>
      <c r="AA1983" s="414"/>
      <c r="AB1983" s="414"/>
      <c r="AC1983" s="275"/>
      <c r="AD1983" s="275"/>
      <c r="AE1983" s="275"/>
      <c r="AF1983" s="275"/>
      <c r="AG1983" s="275"/>
      <c r="AH1983" s="275"/>
      <c r="AI1983" s="275"/>
      <c r="AJ1983" s="275"/>
      <c r="AK1983" s="275"/>
      <c r="AL1983" s="275"/>
    </row>
    <row r="1984" spans="1:38" s="329" customFormat="1" ht="15" customHeight="1">
      <c r="A1984" s="284" t="str">
        <f>IF('Data invoice'!J2100=0,"",'Data invoice'!K2100)</f>
        <v/>
      </c>
      <c r="B1984" s="284" t="str">
        <f>IF('Data invoice'!K2100=0,"",'Data invoice'!L2100)</f>
        <v/>
      </c>
      <c r="C1984" s="284" t="str">
        <f>IF('Data invoice'!L2100=0,"",'Data invoice'!M2100)</f>
        <v/>
      </c>
      <c r="D1984" s="284" t="str">
        <f>IF('Data invoice'!M2100=0,"",'Data invoice'!N2100)</f>
        <v/>
      </c>
      <c r="E1984" s="284" t="str">
        <f>IF('Data invoice'!N2100=0,"",'Data invoice'!O2100)</f>
        <v/>
      </c>
      <c r="F1984" s="284" t="str">
        <f>IF('Data invoice'!O2100=0,"",'Data invoice'!P2100)</f>
        <v/>
      </c>
      <c r="G1984" s="284" t="str">
        <f>IF('Data invoice'!P2100=0,"",'Data invoice'!Q2100)</f>
        <v/>
      </c>
      <c r="H1984" s="284" t="str">
        <f>IF('Data invoice'!Q2100=0,"",'Data invoice'!R2100)</f>
        <v/>
      </c>
      <c r="I1984" s="320" t="str">
        <f>IF('Data invoice'!R2100=0,"",'Data invoice'!S2100)</f>
        <v/>
      </c>
      <c r="J1984" s="367" t="str">
        <f>IF('Data invoice'!S2100=0,"",'Data invoice'!T2100)</f>
        <v/>
      </c>
      <c r="L1984" s="414"/>
      <c r="M1984" s="275"/>
      <c r="N1984" s="275"/>
      <c r="O1984" s="414"/>
      <c r="P1984" s="414"/>
      <c r="Q1984" s="414"/>
      <c r="R1984" s="414"/>
      <c r="S1984" s="414"/>
      <c r="T1984" s="414"/>
      <c r="U1984" s="414"/>
      <c r="V1984" s="414"/>
      <c r="W1984" s="414"/>
      <c r="X1984" s="414"/>
      <c r="Y1984" s="414"/>
      <c r="Z1984" s="414"/>
      <c r="AA1984" s="414"/>
      <c r="AB1984" s="414"/>
      <c r="AC1984" s="275"/>
      <c r="AD1984" s="275"/>
      <c r="AE1984" s="275"/>
      <c r="AF1984" s="275"/>
      <c r="AG1984" s="275"/>
      <c r="AH1984" s="275"/>
      <c r="AI1984" s="275"/>
      <c r="AJ1984" s="275"/>
      <c r="AK1984" s="275"/>
      <c r="AL1984" s="275"/>
    </row>
    <row r="1985" spans="1:38" s="329" customFormat="1" ht="15" customHeight="1">
      <c r="A1985" s="284" t="str">
        <f>IF('Data invoice'!J2101=0,"",'Data invoice'!K2101)</f>
        <v/>
      </c>
      <c r="B1985" s="284" t="str">
        <f>IF('Data invoice'!K2101=0,"",'Data invoice'!L2101)</f>
        <v/>
      </c>
      <c r="C1985" s="284" t="str">
        <f>IF('Data invoice'!L2101=0,"",'Data invoice'!M2101)</f>
        <v/>
      </c>
      <c r="D1985" s="284" t="str">
        <f>IF('Data invoice'!M2101=0,"",'Data invoice'!N2101)</f>
        <v/>
      </c>
      <c r="E1985" s="284" t="str">
        <f>IF('Data invoice'!N2101=0,"",'Data invoice'!O2101)</f>
        <v/>
      </c>
      <c r="F1985" s="284" t="str">
        <f>IF('Data invoice'!O2101=0,"",'Data invoice'!P2101)</f>
        <v/>
      </c>
      <c r="G1985" s="284" t="str">
        <f>IF('Data invoice'!P2101=0,"",'Data invoice'!Q2101)</f>
        <v/>
      </c>
      <c r="H1985" s="284" t="str">
        <f>IF('Data invoice'!Q2101=0,"",'Data invoice'!R2101)</f>
        <v/>
      </c>
      <c r="I1985" s="320" t="str">
        <f>IF('Data invoice'!R2101=0,"",'Data invoice'!S2101)</f>
        <v/>
      </c>
      <c r="J1985" s="367" t="str">
        <f>IF('Data invoice'!S2101=0,"",'Data invoice'!T2101)</f>
        <v/>
      </c>
      <c r="L1985" s="414"/>
      <c r="M1985" s="275"/>
      <c r="N1985" s="275"/>
      <c r="O1985" s="414"/>
      <c r="P1985" s="414"/>
      <c r="Q1985" s="414"/>
      <c r="R1985" s="414"/>
      <c r="S1985" s="414"/>
      <c r="T1985" s="414"/>
      <c r="U1985" s="414"/>
      <c r="V1985" s="414"/>
      <c r="W1985" s="414"/>
      <c r="X1985" s="414"/>
      <c r="Y1985" s="414"/>
      <c r="Z1985" s="414"/>
      <c r="AA1985" s="414"/>
      <c r="AB1985" s="414"/>
      <c r="AC1985" s="275"/>
      <c r="AD1985" s="275"/>
      <c r="AE1985" s="275"/>
      <c r="AF1985" s="275"/>
      <c r="AG1985" s="275"/>
      <c r="AH1985" s="275"/>
      <c r="AI1985" s="275"/>
      <c r="AJ1985" s="275"/>
      <c r="AK1985" s="275"/>
      <c r="AL1985" s="275"/>
    </row>
    <row r="1986" spans="1:38" s="329" customFormat="1" ht="15" customHeight="1">
      <c r="A1986" s="284" t="str">
        <f>IF('Data invoice'!J2102=0,"",'Data invoice'!K2102)</f>
        <v/>
      </c>
      <c r="B1986" s="284" t="str">
        <f>IF('Data invoice'!K2102=0,"",'Data invoice'!L2102)</f>
        <v/>
      </c>
      <c r="C1986" s="284" t="str">
        <f>IF('Data invoice'!L2102=0,"",'Data invoice'!M2102)</f>
        <v/>
      </c>
      <c r="D1986" s="284" t="str">
        <f>IF('Data invoice'!M2102=0,"",'Data invoice'!N2102)</f>
        <v/>
      </c>
      <c r="E1986" s="284" t="str">
        <f>IF('Data invoice'!N2102=0,"",'Data invoice'!O2102)</f>
        <v/>
      </c>
      <c r="F1986" s="284" t="str">
        <f>IF('Data invoice'!O2102=0,"",'Data invoice'!P2102)</f>
        <v/>
      </c>
      <c r="G1986" s="284" t="str">
        <f>IF('Data invoice'!P2102=0,"",'Data invoice'!Q2102)</f>
        <v/>
      </c>
      <c r="H1986" s="284" t="str">
        <f>IF('Data invoice'!Q2102=0,"",'Data invoice'!R2102)</f>
        <v/>
      </c>
      <c r="I1986" s="320" t="str">
        <f>IF('Data invoice'!R2102=0,"",'Data invoice'!S2102)</f>
        <v/>
      </c>
      <c r="J1986" s="367" t="str">
        <f>IF('Data invoice'!S2102=0,"",'Data invoice'!T2102)</f>
        <v/>
      </c>
      <c r="L1986" s="414"/>
      <c r="M1986" s="275"/>
      <c r="N1986" s="275"/>
      <c r="O1986" s="414"/>
      <c r="P1986" s="414"/>
      <c r="Q1986" s="414"/>
      <c r="R1986" s="414"/>
      <c r="S1986" s="414"/>
      <c r="T1986" s="414"/>
      <c r="U1986" s="414"/>
      <c r="V1986" s="414"/>
      <c r="W1986" s="414"/>
      <c r="X1986" s="414"/>
      <c r="Y1986" s="414"/>
      <c r="Z1986" s="414"/>
      <c r="AA1986" s="414"/>
      <c r="AB1986" s="414"/>
      <c r="AC1986" s="275"/>
      <c r="AD1986" s="275"/>
      <c r="AE1986" s="275"/>
      <c r="AF1986" s="275"/>
      <c r="AG1986" s="275"/>
      <c r="AH1986" s="275"/>
      <c r="AI1986" s="275"/>
      <c r="AJ1986" s="275"/>
      <c r="AK1986" s="275"/>
      <c r="AL1986" s="275"/>
    </row>
    <row r="1987" spans="1:38" s="329" customFormat="1" ht="15" customHeight="1">
      <c r="A1987" s="284" t="str">
        <f>IF('Data invoice'!J2103=0,"",'Data invoice'!K2103)</f>
        <v/>
      </c>
      <c r="B1987" s="284" t="str">
        <f>IF('Data invoice'!K2103=0,"",'Data invoice'!L2103)</f>
        <v/>
      </c>
      <c r="C1987" s="284" t="str">
        <f>IF('Data invoice'!L2103=0,"",'Data invoice'!M2103)</f>
        <v/>
      </c>
      <c r="D1987" s="284" t="str">
        <f>IF('Data invoice'!M2103=0,"",'Data invoice'!N2103)</f>
        <v/>
      </c>
      <c r="E1987" s="284" t="str">
        <f>IF('Data invoice'!N2103=0,"",'Data invoice'!O2103)</f>
        <v/>
      </c>
      <c r="F1987" s="284" t="str">
        <f>IF('Data invoice'!O2103=0,"",'Data invoice'!P2103)</f>
        <v/>
      </c>
      <c r="G1987" s="284" t="str">
        <f>IF('Data invoice'!P2103=0,"",'Data invoice'!Q2103)</f>
        <v/>
      </c>
      <c r="H1987" s="284" t="str">
        <f>IF('Data invoice'!Q2103=0,"",'Data invoice'!R2103)</f>
        <v/>
      </c>
      <c r="I1987" s="320" t="str">
        <f>IF('Data invoice'!R2103=0,"",'Data invoice'!S2103)</f>
        <v/>
      </c>
      <c r="J1987" s="367" t="str">
        <f>IF('Data invoice'!S2103=0,"",'Data invoice'!T2103)</f>
        <v/>
      </c>
      <c r="L1987" s="414"/>
      <c r="M1987" s="275"/>
      <c r="N1987" s="275"/>
      <c r="O1987" s="414"/>
      <c r="P1987" s="414"/>
      <c r="Q1987" s="414"/>
      <c r="R1987" s="414"/>
      <c r="S1987" s="414"/>
      <c r="T1987" s="414"/>
      <c r="U1987" s="414"/>
      <c r="V1987" s="414"/>
      <c r="W1987" s="414"/>
      <c r="X1987" s="414"/>
      <c r="Y1987" s="414"/>
      <c r="Z1987" s="414"/>
      <c r="AA1987" s="414"/>
      <c r="AB1987" s="414"/>
      <c r="AC1987" s="275"/>
      <c r="AD1987" s="275"/>
      <c r="AE1987" s="275"/>
      <c r="AF1987" s="275"/>
      <c r="AG1987" s="275"/>
      <c r="AH1987" s="275"/>
      <c r="AI1987" s="275"/>
      <c r="AJ1987" s="275"/>
      <c r="AK1987" s="275"/>
      <c r="AL1987" s="275"/>
    </row>
    <row r="1988" spans="1:38" s="329" customFormat="1" ht="15" customHeight="1">
      <c r="A1988" s="284" t="str">
        <f>IF('Data invoice'!J2104=0,"",'Data invoice'!K2104)</f>
        <v/>
      </c>
      <c r="B1988" s="284" t="str">
        <f>IF('Data invoice'!K2104=0,"",'Data invoice'!L2104)</f>
        <v/>
      </c>
      <c r="C1988" s="284" t="str">
        <f>IF('Data invoice'!L2104=0,"",'Data invoice'!M2104)</f>
        <v/>
      </c>
      <c r="D1988" s="284" t="str">
        <f>IF('Data invoice'!M2104=0,"",'Data invoice'!N2104)</f>
        <v/>
      </c>
      <c r="E1988" s="284" t="str">
        <f>IF('Data invoice'!N2104=0,"",'Data invoice'!O2104)</f>
        <v/>
      </c>
      <c r="F1988" s="284" t="str">
        <f>IF('Data invoice'!O2104=0,"",'Data invoice'!P2104)</f>
        <v/>
      </c>
      <c r="G1988" s="284" t="str">
        <f>IF('Data invoice'!P2104=0,"",'Data invoice'!Q2104)</f>
        <v/>
      </c>
      <c r="H1988" s="284" t="str">
        <f>IF('Data invoice'!Q2104=0,"",'Data invoice'!R2104)</f>
        <v/>
      </c>
      <c r="I1988" s="320" t="str">
        <f>IF('Data invoice'!R2104=0,"",'Data invoice'!S2104)</f>
        <v/>
      </c>
      <c r="J1988" s="367" t="str">
        <f>IF('Data invoice'!S2104=0,"",'Data invoice'!T2104)</f>
        <v/>
      </c>
      <c r="L1988" s="414"/>
      <c r="M1988" s="275"/>
      <c r="N1988" s="275"/>
      <c r="O1988" s="414"/>
      <c r="P1988" s="414"/>
      <c r="Q1988" s="414"/>
      <c r="R1988" s="414"/>
      <c r="S1988" s="414"/>
      <c r="T1988" s="414"/>
      <c r="U1988" s="414"/>
      <c r="V1988" s="414"/>
      <c r="W1988" s="414"/>
      <c r="X1988" s="414"/>
      <c r="Y1988" s="414"/>
      <c r="Z1988" s="414"/>
      <c r="AA1988" s="414"/>
      <c r="AB1988" s="414"/>
      <c r="AC1988" s="275"/>
      <c r="AD1988" s="275"/>
      <c r="AE1988" s="275"/>
      <c r="AF1988" s="275"/>
      <c r="AG1988" s="275"/>
      <c r="AH1988" s="275"/>
      <c r="AI1988" s="275"/>
      <c r="AJ1988" s="275"/>
      <c r="AK1988" s="275"/>
      <c r="AL1988" s="275"/>
    </row>
    <row r="1989" spans="1:38" s="329" customFormat="1" ht="15" customHeight="1">
      <c r="A1989" s="284" t="str">
        <f>IF('Data invoice'!J2105=0,"",'Data invoice'!K2105)</f>
        <v/>
      </c>
      <c r="B1989" s="284" t="str">
        <f>IF('Data invoice'!K2105=0,"",'Data invoice'!L2105)</f>
        <v/>
      </c>
      <c r="C1989" s="284" t="str">
        <f>IF('Data invoice'!L2105=0,"",'Data invoice'!M2105)</f>
        <v/>
      </c>
      <c r="D1989" s="284" t="str">
        <f>IF('Data invoice'!M2105=0,"",'Data invoice'!N2105)</f>
        <v/>
      </c>
      <c r="E1989" s="284" t="str">
        <f>IF('Data invoice'!N2105=0,"",'Data invoice'!O2105)</f>
        <v/>
      </c>
      <c r="F1989" s="284" t="str">
        <f>IF('Data invoice'!O2105=0,"",'Data invoice'!P2105)</f>
        <v/>
      </c>
      <c r="G1989" s="284" t="str">
        <f>IF('Data invoice'!P2105=0,"",'Data invoice'!Q2105)</f>
        <v/>
      </c>
      <c r="H1989" s="284" t="str">
        <f>IF('Data invoice'!Q2105=0,"",'Data invoice'!R2105)</f>
        <v/>
      </c>
      <c r="I1989" s="320" t="str">
        <f>IF('Data invoice'!R2105=0,"",'Data invoice'!S2105)</f>
        <v/>
      </c>
      <c r="J1989" s="367" t="str">
        <f>IF('Data invoice'!S2105=0,"",'Data invoice'!T2105)</f>
        <v/>
      </c>
      <c r="L1989" s="414"/>
      <c r="M1989" s="275"/>
      <c r="N1989" s="275"/>
      <c r="O1989" s="414"/>
      <c r="P1989" s="414"/>
      <c r="Q1989" s="414"/>
      <c r="R1989" s="414"/>
      <c r="S1989" s="414"/>
      <c r="T1989" s="414"/>
      <c r="U1989" s="414"/>
      <c r="V1989" s="414"/>
      <c r="W1989" s="414"/>
      <c r="X1989" s="414"/>
      <c r="Y1989" s="414"/>
      <c r="Z1989" s="414"/>
      <c r="AA1989" s="414"/>
      <c r="AB1989" s="414"/>
      <c r="AC1989" s="275"/>
      <c r="AD1989" s="275"/>
      <c r="AE1989" s="275"/>
      <c r="AF1989" s="275"/>
      <c r="AG1989" s="275"/>
      <c r="AH1989" s="275"/>
      <c r="AI1989" s="275"/>
      <c r="AJ1989" s="275"/>
      <c r="AK1989" s="275"/>
      <c r="AL1989" s="275"/>
    </row>
    <row r="1990" spans="1:38" s="329" customFormat="1" ht="15" customHeight="1">
      <c r="A1990" s="284" t="str">
        <f>IF('Data invoice'!J2106=0,"",'Data invoice'!K2106)</f>
        <v/>
      </c>
      <c r="B1990" s="284" t="str">
        <f>IF('Data invoice'!K2106=0,"",'Data invoice'!L2106)</f>
        <v/>
      </c>
      <c r="C1990" s="284" t="str">
        <f>IF('Data invoice'!L2106=0,"",'Data invoice'!M2106)</f>
        <v/>
      </c>
      <c r="D1990" s="284" t="str">
        <f>IF('Data invoice'!M2106=0,"",'Data invoice'!N2106)</f>
        <v/>
      </c>
      <c r="E1990" s="284" t="str">
        <f>IF('Data invoice'!N2106=0,"",'Data invoice'!O2106)</f>
        <v/>
      </c>
      <c r="F1990" s="284" t="str">
        <f>IF('Data invoice'!O2106=0,"",'Data invoice'!P2106)</f>
        <v/>
      </c>
      <c r="G1990" s="284" t="str">
        <f>IF('Data invoice'!P2106=0,"",'Data invoice'!Q2106)</f>
        <v/>
      </c>
      <c r="H1990" s="284" t="str">
        <f>IF('Data invoice'!Q2106=0,"",'Data invoice'!R2106)</f>
        <v/>
      </c>
      <c r="I1990" s="320" t="str">
        <f>IF('Data invoice'!R2106=0,"",'Data invoice'!S2106)</f>
        <v/>
      </c>
      <c r="J1990" s="367" t="str">
        <f>IF('Data invoice'!S2106=0,"",'Data invoice'!T2106)</f>
        <v/>
      </c>
      <c r="L1990" s="414"/>
      <c r="M1990" s="275"/>
      <c r="N1990" s="275"/>
      <c r="O1990" s="414"/>
      <c r="P1990" s="414"/>
      <c r="Q1990" s="414"/>
      <c r="R1990" s="414"/>
      <c r="S1990" s="414"/>
      <c r="T1990" s="414"/>
      <c r="U1990" s="414"/>
      <c r="V1990" s="414"/>
      <c r="W1990" s="414"/>
      <c r="X1990" s="414"/>
      <c r="Y1990" s="414"/>
      <c r="Z1990" s="414"/>
      <c r="AA1990" s="414"/>
      <c r="AB1990" s="414"/>
      <c r="AC1990" s="275"/>
      <c r="AD1990" s="275"/>
      <c r="AE1990" s="275"/>
      <c r="AF1990" s="275"/>
      <c r="AG1990" s="275"/>
      <c r="AH1990" s="275"/>
      <c r="AI1990" s="275"/>
      <c r="AJ1990" s="275"/>
      <c r="AK1990" s="275"/>
      <c r="AL1990" s="275"/>
    </row>
    <row r="1991" spans="1:38" s="329" customFormat="1" ht="15" customHeight="1">
      <c r="A1991" s="284" t="str">
        <f>IF('Data invoice'!J2107=0,"",'Data invoice'!K2107)</f>
        <v/>
      </c>
      <c r="B1991" s="284" t="str">
        <f>IF('Data invoice'!K2107=0,"",'Data invoice'!L2107)</f>
        <v/>
      </c>
      <c r="C1991" s="284" t="str">
        <f>IF('Data invoice'!L2107=0,"",'Data invoice'!M2107)</f>
        <v/>
      </c>
      <c r="D1991" s="284" t="str">
        <f>IF('Data invoice'!M2107=0,"",'Data invoice'!N2107)</f>
        <v/>
      </c>
      <c r="E1991" s="284" t="str">
        <f>IF('Data invoice'!N2107=0,"",'Data invoice'!O2107)</f>
        <v/>
      </c>
      <c r="F1991" s="284" t="str">
        <f>IF('Data invoice'!O2107=0,"",'Data invoice'!P2107)</f>
        <v/>
      </c>
      <c r="G1991" s="284" t="str">
        <f>IF('Data invoice'!P2107=0,"",'Data invoice'!Q2107)</f>
        <v/>
      </c>
      <c r="H1991" s="284" t="str">
        <f>IF('Data invoice'!Q2107=0,"",'Data invoice'!R2107)</f>
        <v/>
      </c>
      <c r="I1991" s="320" t="str">
        <f>IF('Data invoice'!R2107=0,"",'Data invoice'!S2107)</f>
        <v/>
      </c>
      <c r="J1991" s="367" t="str">
        <f>IF('Data invoice'!S2107=0,"",'Data invoice'!T2107)</f>
        <v/>
      </c>
      <c r="L1991" s="414"/>
      <c r="M1991" s="275"/>
      <c r="N1991" s="275"/>
      <c r="O1991" s="414"/>
      <c r="P1991" s="414"/>
      <c r="Q1991" s="414"/>
      <c r="R1991" s="414"/>
      <c r="S1991" s="414"/>
      <c r="T1991" s="414"/>
      <c r="U1991" s="414"/>
      <c r="V1991" s="414"/>
      <c r="W1991" s="414"/>
      <c r="X1991" s="414"/>
      <c r="Y1991" s="414"/>
      <c r="Z1991" s="414"/>
      <c r="AA1991" s="414"/>
      <c r="AB1991" s="414"/>
      <c r="AC1991" s="275"/>
      <c r="AD1991" s="275"/>
      <c r="AE1991" s="275"/>
      <c r="AF1991" s="275"/>
      <c r="AG1991" s="275"/>
      <c r="AH1991" s="275"/>
      <c r="AI1991" s="275"/>
      <c r="AJ1991" s="275"/>
      <c r="AK1991" s="275"/>
      <c r="AL1991" s="275"/>
    </row>
    <row r="1992" spans="1:38" s="329" customFormat="1" ht="15" customHeight="1">
      <c r="A1992" s="284" t="str">
        <f>IF('Data invoice'!J2108=0,"",'Data invoice'!K2108)</f>
        <v/>
      </c>
      <c r="B1992" s="284" t="str">
        <f>IF('Data invoice'!K2108=0,"",'Data invoice'!L2108)</f>
        <v/>
      </c>
      <c r="C1992" s="284" t="str">
        <f>IF('Data invoice'!L2108=0,"",'Data invoice'!M2108)</f>
        <v/>
      </c>
      <c r="D1992" s="284" t="str">
        <f>IF('Data invoice'!M2108=0,"",'Data invoice'!N2108)</f>
        <v/>
      </c>
      <c r="E1992" s="284" t="str">
        <f>IF('Data invoice'!N2108=0,"",'Data invoice'!O2108)</f>
        <v/>
      </c>
      <c r="F1992" s="284" t="str">
        <f>IF('Data invoice'!O2108=0,"",'Data invoice'!P2108)</f>
        <v/>
      </c>
      <c r="G1992" s="284" t="str">
        <f>IF('Data invoice'!P2108=0,"",'Data invoice'!Q2108)</f>
        <v/>
      </c>
      <c r="H1992" s="284" t="str">
        <f>IF('Data invoice'!Q2108=0,"",'Data invoice'!R2108)</f>
        <v/>
      </c>
      <c r="I1992" s="320" t="str">
        <f>IF('Data invoice'!R2108=0,"",'Data invoice'!S2108)</f>
        <v/>
      </c>
      <c r="J1992" s="367" t="str">
        <f>IF('Data invoice'!S2108=0,"",'Data invoice'!T2108)</f>
        <v/>
      </c>
      <c r="L1992" s="414"/>
      <c r="M1992" s="275"/>
      <c r="N1992" s="275"/>
      <c r="O1992" s="414"/>
      <c r="P1992" s="414"/>
      <c r="Q1992" s="414"/>
      <c r="R1992" s="414"/>
      <c r="S1992" s="414"/>
      <c r="T1992" s="414"/>
      <c r="U1992" s="414"/>
      <c r="V1992" s="414"/>
      <c r="W1992" s="414"/>
      <c r="X1992" s="414"/>
      <c r="Y1992" s="414"/>
      <c r="Z1992" s="414"/>
      <c r="AA1992" s="414"/>
      <c r="AB1992" s="414"/>
      <c r="AC1992" s="275"/>
      <c r="AD1992" s="275"/>
      <c r="AE1992" s="275"/>
      <c r="AF1992" s="275"/>
      <c r="AG1992" s="275"/>
      <c r="AH1992" s="275"/>
      <c r="AI1992" s="275"/>
      <c r="AJ1992" s="275"/>
      <c r="AK1992" s="275"/>
      <c r="AL1992" s="275"/>
    </row>
    <row r="1993" spans="1:38" s="329" customFormat="1" ht="15" customHeight="1">
      <c r="A1993" s="284" t="str">
        <f>IF('Data invoice'!J2109=0,"",'Data invoice'!K2109)</f>
        <v/>
      </c>
      <c r="B1993" s="284" t="str">
        <f>IF('Data invoice'!K2109=0,"",'Data invoice'!L2109)</f>
        <v/>
      </c>
      <c r="C1993" s="284" t="str">
        <f>IF('Data invoice'!L2109=0,"",'Data invoice'!M2109)</f>
        <v/>
      </c>
      <c r="D1993" s="284" t="str">
        <f>IF('Data invoice'!M2109=0,"",'Data invoice'!N2109)</f>
        <v/>
      </c>
      <c r="E1993" s="284" t="str">
        <f>IF('Data invoice'!N2109=0,"",'Data invoice'!O2109)</f>
        <v/>
      </c>
      <c r="F1993" s="284" t="str">
        <f>IF('Data invoice'!O2109=0,"",'Data invoice'!P2109)</f>
        <v/>
      </c>
      <c r="G1993" s="284" t="str">
        <f>IF('Data invoice'!P2109=0,"",'Data invoice'!Q2109)</f>
        <v/>
      </c>
      <c r="H1993" s="284" t="str">
        <f>IF('Data invoice'!Q2109=0,"",'Data invoice'!R2109)</f>
        <v/>
      </c>
      <c r="I1993" s="320" t="str">
        <f>IF('Data invoice'!R2109=0,"",'Data invoice'!S2109)</f>
        <v/>
      </c>
      <c r="J1993" s="367" t="str">
        <f>IF('Data invoice'!S2109=0,"",'Data invoice'!T2109)</f>
        <v/>
      </c>
      <c r="L1993" s="414"/>
      <c r="M1993" s="275"/>
      <c r="N1993" s="275"/>
      <c r="O1993" s="414"/>
      <c r="P1993" s="414"/>
      <c r="Q1993" s="414"/>
      <c r="R1993" s="414"/>
      <c r="S1993" s="414"/>
      <c r="T1993" s="414"/>
      <c r="U1993" s="414"/>
      <c r="V1993" s="414"/>
      <c r="W1993" s="414"/>
      <c r="X1993" s="414"/>
      <c r="Y1993" s="414"/>
      <c r="Z1993" s="414"/>
      <c r="AA1993" s="414"/>
      <c r="AB1993" s="414"/>
      <c r="AC1993" s="275"/>
      <c r="AD1993" s="275"/>
      <c r="AE1993" s="275"/>
      <c r="AF1993" s="275"/>
      <c r="AG1993" s="275"/>
      <c r="AH1993" s="275"/>
      <c r="AI1993" s="275"/>
      <c r="AJ1993" s="275"/>
      <c r="AK1993" s="275"/>
      <c r="AL1993" s="275"/>
    </row>
    <row r="1994" spans="1:38" s="329" customFormat="1" ht="15" customHeight="1">
      <c r="A1994" s="284" t="str">
        <f>IF('Data invoice'!J2110=0,"",'Data invoice'!K2110)</f>
        <v/>
      </c>
      <c r="B1994" s="284" t="str">
        <f>IF('Data invoice'!K2110=0,"",'Data invoice'!L2110)</f>
        <v/>
      </c>
      <c r="C1994" s="284" t="str">
        <f>IF('Data invoice'!L2110=0,"",'Data invoice'!M2110)</f>
        <v/>
      </c>
      <c r="D1994" s="284" t="str">
        <f>IF('Data invoice'!M2110=0,"",'Data invoice'!N2110)</f>
        <v/>
      </c>
      <c r="E1994" s="284" t="str">
        <f>IF('Data invoice'!N2110=0,"",'Data invoice'!O2110)</f>
        <v/>
      </c>
      <c r="F1994" s="284" t="str">
        <f>IF('Data invoice'!O2110=0,"",'Data invoice'!P2110)</f>
        <v/>
      </c>
      <c r="G1994" s="284" t="str">
        <f>IF('Data invoice'!P2110=0,"",'Data invoice'!Q2110)</f>
        <v/>
      </c>
      <c r="H1994" s="284" t="str">
        <f>IF('Data invoice'!Q2110=0,"",'Data invoice'!R2110)</f>
        <v/>
      </c>
      <c r="I1994" s="320" t="str">
        <f>IF('Data invoice'!R2110=0,"",'Data invoice'!S2110)</f>
        <v/>
      </c>
      <c r="J1994" s="367" t="str">
        <f>IF('Data invoice'!S2110=0,"",'Data invoice'!T2110)</f>
        <v/>
      </c>
      <c r="L1994" s="414"/>
      <c r="M1994" s="275"/>
      <c r="N1994" s="275"/>
      <c r="O1994" s="414"/>
      <c r="P1994" s="414"/>
      <c r="Q1994" s="414"/>
      <c r="R1994" s="414"/>
      <c r="S1994" s="414"/>
      <c r="T1994" s="414"/>
      <c r="U1994" s="414"/>
      <c r="V1994" s="414"/>
      <c r="W1994" s="414"/>
      <c r="X1994" s="414"/>
      <c r="Y1994" s="414"/>
      <c r="Z1994" s="414"/>
      <c r="AA1994" s="414"/>
      <c r="AB1994" s="414"/>
      <c r="AC1994" s="275"/>
      <c r="AD1994" s="275"/>
      <c r="AE1994" s="275"/>
      <c r="AF1994" s="275"/>
      <c r="AG1994" s="275"/>
      <c r="AH1994" s="275"/>
      <c r="AI1994" s="275"/>
      <c r="AJ1994" s="275"/>
      <c r="AK1994" s="275"/>
      <c r="AL1994" s="275"/>
    </row>
    <row r="1995" spans="1:38" s="329" customFormat="1" ht="15" customHeight="1">
      <c r="A1995" s="284" t="str">
        <f>IF('Data invoice'!J2111=0,"",'Data invoice'!K2111)</f>
        <v/>
      </c>
      <c r="B1995" s="284" t="str">
        <f>IF('Data invoice'!K2111=0,"",'Data invoice'!L2111)</f>
        <v/>
      </c>
      <c r="C1995" s="284" t="str">
        <f>IF('Data invoice'!L2111=0,"",'Data invoice'!M2111)</f>
        <v/>
      </c>
      <c r="D1995" s="284" t="str">
        <f>IF('Data invoice'!M2111=0,"",'Data invoice'!N2111)</f>
        <v/>
      </c>
      <c r="E1995" s="284" t="str">
        <f>IF('Data invoice'!N2111=0,"",'Data invoice'!O2111)</f>
        <v/>
      </c>
      <c r="F1995" s="284" t="str">
        <f>IF('Data invoice'!O2111=0,"",'Data invoice'!P2111)</f>
        <v/>
      </c>
      <c r="G1995" s="284" t="str">
        <f>IF('Data invoice'!P2111=0,"",'Data invoice'!Q2111)</f>
        <v/>
      </c>
      <c r="H1995" s="284" t="str">
        <f>IF('Data invoice'!Q2111=0,"",'Data invoice'!R2111)</f>
        <v/>
      </c>
      <c r="I1995" s="320" t="str">
        <f>IF('Data invoice'!R2111=0,"",'Data invoice'!S2111)</f>
        <v/>
      </c>
      <c r="J1995" s="367" t="str">
        <f>IF('Data invoice'!S2111=0,"",'Data invoice'!T2111)</f>
        <v/>
      </c>
      <c r="L1995" s="414"/>
      <c r="M1995" s="275"/>
      <c r="N1995" s="275"/>
      <c r="O1995" s="414"/>
      <c r="P1995" s="414"/>
      <c r="Q1995" s="414"/>
      <c r="R1995" s="414"/>
      <c r="S1995" s="414"/>
      <c r="T1995" s="414"/>
      <c r="U1995" s="414"/>
      <c r="V1995" s="414"/>
      <c r="W1995" s="414"/>
      <c r="X1995" s="414"/>
      <c r="Y1995" s="414"/>
      <c r="Z1995" s="414"/>
      <c r="AA1995" s="414"/>
      <c r="AB1995" s="414"/>
      <c r="AC1995" s="275"/>
      <c r="AD1995" s="275"/>
      <c r="AE1995" s="275"/>
      <c r="AF1995" s="275"/>
      <c r="AG1995" s="275"/>
      <c r="AH1995" s="275"/>
      <c r="AI1995" s="275"/>
      <c r="AJ1995" s="275"/>
      <c r="AK1995" s="275"/>
      <c r="AL1995" s="275"/>
    </row>
    <row r="1996" spans="1:38" s="329" customFormat="1" ht="15" customHeight="1">
      <c r="A1996" s="284" t="str">
        <f>IF('Data invoice'!J2112=0,"",'Data invoice'!K2112)</f>
        <v/>
      </c>
      <c r="B1996" s="284" t="str">
        <f>IF('Data invoice'!K2112=0,"",'Data invoice'!L2112)</f>
        <v/>
      </c>
      <c r="C1996" s="284" t="str">
        <f>IF('Data invoice'!L2112=0,"",'Data invoice'!M2112)</f>
        <v/>
      </c>
      <c r="D1996" s="284" t="str">
        <f>IF('Data invoice'!M2112=0,"",'Data invoice'!N2112)</f>
        <v/>
      </c>
      <c r="E1996" s="284" t="str">
        <f>IF('Data invoice'!N2112=0,"",'Data invoice'!O2112)</f>
        <v/>
      </c>
      <c r="F1996" s="284" t="str">
        <f>IF('Data invoice'!O2112=0,"",'Data invoice'!P2112)</f>
        <v/>
      </c>
      <c r="G1996" s="284" t="str">
        <f>IF('Data invoice'!P2112=0,"",'Data invoice'!Q2112)</f>
        <v/>
      </c>
      <c r="H1996" s="284" t="str">
        <f>IF('Data invoice'!Q2112=0,"",'Data invoice'!R2112)</f>
        <v/>
      </c>
      <c r="I1996" s="320" t="str">
        <f>IF('Data invoice'!R2112=0,"",'Data invoice'!S2112)</f>
        <v/>
      </c>
      <c r="J1996" s="367" t="str">
        <f>IF('Data invoice'!S2112=0,"",'Data invoice'!T2112)</f>
        <v/>
      </c>
      <c r="L1996" s="414"/>
      <c r="M1996" s="275"/>
      <c r="N1996" s="275"/>
      <c r="O1996" s="414"/>
      <c r="P1996" s="414"/>
      <c r="Q1996" s="414"/>
      <c r="R1996" s="414"/>
      <c r="S1996" s="414"/>
      <c r="T1996" s="414"/>
      <c r="U1996" s="414"/>
      <c r="V1996" s="414"/>
      <c r="W1996" s="414"/>
      <c r="X1996" s="414"/>
      <c r="Y1996" s="414"/>
      <c r="Z1996" s="414"/>
      <c r="AA1996" s="414"/>
      <c r="AB1996" s="414"/>
      <c r="AC1996" s="275"/>
      <c r="AD1996" s="275"/>
      <c r="AE1996" s="275"/>
      <c r="AF1996" s="275"/>
      <c r="AG1996" s="275"/>
      <c r="AH1996" s="275"/>
      <c r="AI1996" s="275"/>
      <c r="AJ1996" s="275"/>
      <c r="AK1996" s="275"/>
      <c r="AL1996" s="275"/>
    </row>
    <row r="1997" spans="1:38" s="329" customFormat="1" ht="15" customHeight="1">
      <c r="A1997" s="284" t="str">
        <f>IF('Data invoice'!J2113=0,"",'Data invoice'!K2113)</f>
        <v/>
      </c>
      <c r="B1997" s="284" t="str">
        <f>IF('Data invoice'!K2113=0,"",'Data invoice'!L2113)</f>
        <v/>
      </c>
      <c r="C1997" s="284" t="str">
        <f>IF('Data invoice'!L2113=0,"",'Data invoice'!M2113)</f>
        <v/>
      </c>
      <c r="D1997" s="284" t="str">
        <f>IF('Data invoice'!M2113=0,"",'Data invoice'!N2113)</f>
        <v/>
      </c>
      <c r="E1997" s="284" t="str">
        <f>IF('Data invoice'!N2113=0,"",'Data invoice'!O2113)</f>
        <v/>
      </c>
      <c r="F1997" s="284" t="str">
        <f>IF('Data invoice'!O2113=0,"",'Data invoice'!P2113)</f>
        <v/>
      </c>
      <c r="G1997" s="284" t="str">
        <f>IF('Data invoice'!P2113=0,"",'Data invoice'!Q2113)</f>
        <v/>
      </c>
      <c r="H1997" s="284" t="str">
        <f>IF('Data invoice'!Q2113=0,"",'Data invoice'!R2113)</f>
        <v/>
      </c>
      <c r="I1997" s="320" t="str">
        <f>IF('Data invoice'!R2113=0,"",'Data invoice'!S2113)</f>
        <v/>
      </c>
      <c r="J1997" s="367" t="str">
        <f>IF('Data invoice'!S2113=0,"",'Data invoice'!T2113)</f>
        <v/>
      </c>
      <c r="L1997" s="414"/>
      <c r="M1997" s="275"/>
      <c r="N1997" s="275"/>
      <c r="O1997" s="414"/>
      <c r="P1997" s="414"/>
      <c r="Q1997" s="414"/>
      <c r="R1997" s="414"/>
      <c r="S1997" s="414"/>
      <c r="T1997" s="414"/>
      <c r="U1997" s="414"/>
      <c r="V1997" s="414"/>
      <c r="W1997" s="414"/>
      <c r="X1997" s="414"/>
      <c r="Y1997" s="414"/>
      <c r="Z1997" s="414"/>
      <c r="AA1997" s="414"/>
      <c r="AB1997" s="414"/>
      <c r="AC1997" s="275"/>
      <c r="AD1997" s="275"/>
      <c r="AE1997" s="275"/>
      <c r="AF1997" s="275"/>
      <c r="AG1997" s="275"/>
      <c r="AH1997" s="275"/>
      <c r="AI1997" s="275"/>
      <c r="AJ1997" s="275"/>
      <c r="AK1997" s="275"/>
      <c r="AL1997" s="275"/>
    </row>
    <row r="1998" spans="1:38" s="329" customFormat="1" ht="15" customHeight="1">
      <c r="A1998" s="284" t="str">
        <f>IF('Data invoice'!J2114=0,"",'Data invoice'!K2114)</f>
        <v/>
      </c>
      <c r="B1998" s="284" t="str">
        <f>IF('Data invoice'!K2114=0,"",'Data invoice'!L2114)</f>
        <v/>
      </c>
      <c r="C1998" s="284" t="str">
        <f>IF('Data invoice'!L2114=0,"",'Data invoice'!M2114)</f>
        <v/>
      </c>
      <c r="D1998" s="284" t="str">
        <f>IF('Data invoice'!M2114=0,"",'Data invoice'!N2114)</f>
        <v/>
      </c>
      <c r="E1998" s="284" t="str">
        <f>IF('Data invoice'!N2114=0,"",'Data invoice'!O2114)</f>
        <v/>
      </c>
      <c r="F1998" s="284" t="str">
        <f>IF('Data invoice'!O2114=0,"",'Data invoice'!P2114)</f>
        <v/>
      </c>
      <c r="G1998" s="284" t="str">
        <f>IF('Data invoice'!P2114=0,"",'Data invoice'!Q2114)</f>
        <v/>
      </c>
      <c r="H1998" s="284" t="str">
        <f>IF('Data invoice'!Q2114=0,"",'Data invoice'!R2114)</f>
        <v/>
      </c>
      <c r="I1998" s="320" t="str">
        <f>IF('Data invoice'!R2114=0,"",'Data invoice'!S2114)</f>
        <v/>
      </c>
      <c r="J1998" s="367" t="str">
        <f>IF('Data invoice'!S2114=0,"",'Data invoice'!T2114)</f>
        <v/>
      </c>
      <c r="L1998" s="414"/>
      <c r="M1998" s="275"/>
      <c r="N1998" s="275"/>
      <c r="O1998" s="414"/>
      <c r="P1998" s="414"/>
      <c r="Q1998" s="414"/>
      <c r="R1998" s="414"/>
      <c r="S1998" s="414"/>
      <c r="T1998" s="414"/>
      <c r="U1998" s="414"/>
      <c r="V1998" s="414"/>
      <c r="W1998" s="414"/>
      <c r="X1998" s="414"/>
      <c r="Y1998" s="414"/>
      <c r="Z1998" s="414"/>
      <c r="AA1998" s="414"/>
      <c r="AB1998" s="414"/>
      <c r="AC1998" s="275"/>
      <c r="AD1998" s="275"/>
      <c r="AE1998" s="275"/>
      <c r="AF1998" s="275"/>
      <c r="AG1998" s="275"/>
      <c r="AH1998" s="275"/>
      <c r="AI1998" s="275"/>
      <c r="AJ1998" s="275"/>
      <c r="AK1998" s="275"/>
      <c r="AL1998" s="275"/>
    </row>
    <row r="1999" spans="1:38" s="329" customFormat="1" ht="15" customHeight="1">
      <c r="A1999" s="284" t="str">
        <f>IF('Data invoice'!J2115=0,"",'Data invoice'!K2115)</f>
        <v/>
      </c>
      <c r="B1999" s="284" t="str">
        <f>IF('Data invoice'!K2115=0,"",'Data invoice'!L2115)</f>
        <v/>
      </c>
      <c r="C1999" s="284" t="str">
        <f>IF('Data invoice'!L2115=0,"",'Data invoice'!M2115)</f>
        <v/>
      </c>
      <c r="D1999" s="284" t="str">
        <f>IF('Data invoice'!M2115=0,"",'Data invoice'!N2115)</f>
        <v/>
      </c>
      <c r="E1999" s="284" t="str">
        <f>IF('Data invoice'!N2115=0,"",'Data invoice'!O2115)</f>
        <v/>
      </c>
      <c r="F1999" s="284" t="str">
        <f>IF('Data invoice'!O2115=0,"",'Data invoice'!P2115)</f>
        <v/>
      </c>
      <c r="G1999" s="284" t="str">
        <f>IF('Data invoice'!P2115=0,"",'Data invoice'!Q2115)</f>
        <v/>
      </c>
      <c r="H1999" s="284" t="str">
        <f>IF('Data invoice'!Q2115=0,"",'Data invoice'!R2115)</f>
        <v/>
      </c>
      <c r="I1999" s="320" t="str">
        <f>IF('Data invoice'!R2115=0,"",'Data invoice'!S2115)</f>
        <v/>
      </c>
      <c r="J1999" s="367" t="str">
        <f>IF('Data invoice'!S2115=0,"",'Data invoice'!T2115)</f>
        <v/>
      </c>
      <c r="L1999" s="414"/>
      <c r="M1999" s="275"/>
      <c r="N1999" s="275"/>
      <c r="O1999" s="414"/>
      <c r="P1999" s="414"/>
      <c r="Q1999" s="414"/>
      <c r="R1999" s="414"/>
      <c r="S1999" s="414"/>
      <c r="T1999" s="414"/>
      <c r="U1999" s="414"/>
      <c r="V1999" s="414"/>
      <c r="W1999" s="414"/>
      <c r="X1999" s="414"/>
      <c r="Y1999" s="414"/>
      <c r="Z1999" s="414"/>
      <c r="AA1999" s="414"/>
      <c r="AB1999" s="414"/>
      <c r="AC1999" s="275"/>
      <c r="AD1999" s="275"/>
      <c r="AE1999" s="275"/>
      <c r="AF1999" s="275"/>
      <c r="AG1999" s="275"/>
      <c r="AH1999" s="275"/>
      <c r="AI1999" s="275"/>
      <c r="AJ1999" s="275"/>
      <c r="AK1999" s="275"/>
      <c r="AL1999" s="275"/>
    </row>
    <row r="2000" spans="1:38" s="329" customFormat="1" ht="15" customHeight="1">
      <c r="A2000" s="284" t="str">
        <f>IF('Data invoice'!J2116=0,"",'Data invoice'!K2116)</f>
        <v/>
      </c>
      <c r="B2000" s="284" t="str">
        <f>IF('Data invoice'!K2116=0,"",'Data invoice'!L2116)</f>
        <v/>
      </c>
      <c r="C2000" s="284" t="str">
        <f>IF('Data invoice'!L2116=0,"",'Data invoice'!M2116)</f>
        <v/>
      </c>
      <c r="D2000" s="284" t="str">
        <f>IF('Data invoice'!M2116=0,"",'Data invoice'!N2116)</f>
        <v/>
      </c>
      <c r="E2000" s="284" t="str">
        <f>IF('Data invoice'!N2116=0,"",'Data invoice'!O2116)</f>
        <v/>
      </c>
      <c r="F2000" s="284" t="str">
        <f>IF('Data invoice'!O2116=0,"",'Data invoice'!P2116)</f>
        <v/>
      </c>
      <c r="G2000" s="284" t="str">
        <f>IF('Data invoice'!P2116=0,"",'Data invoice'!Q2116)</f>
        <v/>
      </c>
      <c r="H2000" s="284" t="str">
        <f>IF('Data invoice'!Q2116=0,"",'Data invoice'!R2116)</f>
        <v/>
      </c>
      <c r="I2000" s="320" t="str">
        <f>IF('Data invoice'!R2116=0,"",'Data invoice'!S2116)</f>
        <v/>
      </c>
      <c r="J2000" s="367" t="str">
        <f>IF('Data invoice'!S2116=0,"",'Data invoice'!T2116)</f>
        <v/>
      </c>
      <c r="L2000" s="414"/>
      <c r="M2000" s="275"/>
      <c r="N2000" s="275"/>
      <c r="O2000" s="414"/>
      <c r="P2000" s="414"/>
      <c r="Q2000" s="414"/>
      <c r="R2000" s="414"/>
      <c r="S2000" s="414"/>
      <c r="T2000" s="414"/>
      <c r="U2000" s="414"/>
      <c r="V2000" s="414"/>
      <c r="W2000" s="414"/>
      <c r="X2000" s="414"/>
      <c r="Y2000" s="414"/>
      <c r="Z2000" s="414"/>
      <c r="AA2000" s="414"/>
      <c r="AB2000" s="414"/>
      <c r="AC2000" s="275"/>
      <c r="AD2000" s="275"/>
      <c r="AE2000" s="275"/>
      <c r="AF2000" s="275"/>
      <c r="AG2000" s="275"/>
      <c r="AH2000" s="275"/>
      <c r="AI2000" s="275"/>
      <c r="AJ2000" s="275"/>
      <c r="AK2000" s="275"/>
      <c r="AL2000" s="275"/>
    </row>
    <row r="2001" spans="1:38" s="329" customFormat="1" ht="15" customHeight="1">
      <c r="A2001" s="284" t="str">
        <f>IF('Data invoice'!J2117=0,"",'Data invoice'!K2117)</f>
        <v/>
      </c>
      <c r="B2001" s="284" t="str">
        <f>IF('Data invoice'!K2117=0,"",'Data invoice'!L2117)</f>
        <v/>
      </c>
      <c r="C2001" s="284" t="str">
        <f>IF('Data invoice'!L2117=0,"",'Data invoice'!M2117)</f>
        <v/>
      </c>
      <c r="D2001" s="284" t="str">
        <f>IF('Data invoice'!M2117=0,"",'Data invoice'!N2117)</f>
        <v/>
      </c>
      <c r="E2001" s="284" t="str">
        <f>IF('Data invoice'!N2117=0,"",'Data invoice'!O2117)</f>
        <v/>
      </c>
      <c r="F2001" s="284" t="str">
        <f>IF('Data invoice'!O2117=0,"",'Data invoice'!P2117)</f>
        <v/>
      </c>
      <c r="G2001" s="284" t="str">
        <f>IF('Data invoice'!P2117=0,"",'Data invoice'!Q2117)</f>
        <v/>
      </c>
      <c r="H2001" s="284" t="str">
        <f>IF('Data invoice'!Q2117=0,"",'Data invoice'!R2117)</f>
        <v/>
      </c>
      <c r="I2001" s="320" t="str">
        <f>IF('Data invoice'!R2117=0,"",'Data invoice'!S2117)</f>
        <v/>
      </c>
      <c r="J2001" s="367" t="str">
        <f>IF('Data invoice'!S2117=0,"",'Data invoice'!T2117)</f>
        <v/>
      </c>
      <c r="L2001" s="414"/>
      <c r="M2001" s="275"/>
      <c r="N2001" s="275"/>
      <c r="O2001" s="414"/>
      <c r="P2001" s="414"/>
      <c r="Q2001" s="414"/>
      <c r="R2001" s="414"/>
      <c r="S2001" s="414"/>
      <c r="T2001" s="414"/>
      <c r="U2001" s="414"/>
      <c r="V2001" s="414"/>
      <c r="W2001" s="414"/>
      <c r="X2001" s="414"/>
      <c r="Y2001" s="414"/>
      <c r="Z2001" s="414"/>
      <c r="AA2001" s="414"/>
      <c r="AB2001" s="414"/>
      <c r="AC2001" s="275"/>
      <c r="AD2001" s="275"/>
      <c r="AE2001" s="275"/>
      <c r="AF2001" s="275"/>
      <c r="AG2001" s="275"/>
      <c r="AH2001" s="275"/>
      <c r="AI2001" s="275"/>
      <c r="AJ2001" s="275"/>
      <c r="AK2001" s="275"/>
      <c r="AL2001" s="275"/>
    </row>
    <row r="2002" spans="1:38" s="329" customFormat="1" ht="15" customHeight="1">
      <c r="A2002" s="284" t="str">
        <f>IF('Data invoice'!J2118=0,"",'Data invoice'!K2118)</f>
        <v/>
      </c>
      <c r="B2002" s="284" t="str">
        <f>IF('Data invoice'!K2118=0,"",'Data invoice'!L2118)</f>
        <v/>
      </c>
      <c r="C2002" s="284" t="str">
        <f>IF('Data invoice'!L2118=0,"",'Data invoice'!M2118)</f>
        <v/>
      </c>
      <c r="D2002" s="284" t="str">
        <f>IF('Data invoice'!M2118=0,"",'Data invoice'!N2118)</f>
        <v/>
      </c>
      <c r="E2002" s="284" t="str">
        <f>IF('Data invoice'!N2118=0,"",'Data invoice'!O2118)</f>
        <v/>
      </c>
      <c r="F2002" s="284" t="str">
        <f>IF('Data invoice'!O2118=0,"",'Data invoice'!P2118)</f>
        <v/>
      </c>
      <c r="G2002" s="284" t="str">
        <f>IF('Data invoice'!P2118=0,"",'Data invoice'!Q2118)</f>
        <v/>
      </c>
      <c r="H2002" s="284" t="str">
        <f>IF('Data invoice'!Q2118=0,"",'Data invoice'!R2118)</f>
        <v/>
      </c>
      <c r="I2002" s="320" t="str">
        <f>IF('Data invoice'!R2118=0,"",'Data invoice'!S2118)</f>
        <v/>
      </c>
      <c r="J2002" s="367" t="str">
        <f>IF('Data invoice'!S2118=0,"",'Data invoice'!T2118)</f>
        <v/>
      </c>
      <c r="L2002" s="414"/>
      <c r="M2002" s="275"/>
      <c r="N2002" s="275"/>
      <c r="O2002" s="414"/>
      <c r="P2002" s="414"/>
      <c r="Q2002" s="414"/>
      <c r="R2002" s="414"/>
      <c r="S2002" s="414"/>
      <c r="T2002" s="414"/>
      <c r="U2002" s="414"/>
      <c r="V2002" s="414"/>
      <c r="W2002" s="414"/>
      <c r="X2002" s="414"/>
      <c r="Y2002" s="414"/>
      <c r="Z2002" s="414"/>
      <c r="AA2002" s="414"/>
      <c r="AB2002" s="414"/>
      <c r="AC2002" s="275"/>
      <c r="AD2002" s="275"/>
      <c r="AE2002" s="275"/>
      <c r="AF2002" s="275"/>
      <c r="AG2002" s="275"/>
      <c r="AH2002" s="275"/>
      <c r="AI2002" s="275"/>
      <c r="AJ2002" s="275"/>
      <c r="AK2002" s="275"/>
      <c r="AL2002" s="275"/>
    </row>
    <row r="2003" spans="1:38" s="329" customFormat="1" ht="15" customHeight="1">
      <c r="A2003" s="284" t="str">
        <f>IF('Data invoice'!J2119=0,"",'Data invoice'!K2119)</f>
        <v/>
      </c>
      <c r="B2003" s="284" t="str">
        <f>IF('Data invoice'!K2119=0,"",'Data invoice'!L2119)</f>
        <v/>
      </c>
      <c r="C2003" s="284" t="str">
        <f>IF('Data invoice'!L2119=0,"",'Data invoice'!M2119)</f>
        <v/>
      </c>
      <c r="D2003" s="284" t="str">
        <f>IF('Data invoice'!M2119=0,"",'Data invoice'!N2119)</f>
        <v/>
      </c>
      <c r="E2003" s="284" t="str">
        <f>IF('Data invoice'!N2119=0,"",'Data invoice'!O2119)</f>
        <v/>
      </c>
      <c r="F2003" s="284" t="str">
        <f>IF('Data invoice'!O2119=0,"",'Data invoice'!P2119)</f>
        <v/>
      </c>
      <c r="G2003" s="284" t="str">
        <f>IF('Data invoice'!P2119=0,"",'Data invoice'!Q2119)</f>
        <v/>
      </c>
      <c r="H2003" s="284" t="str">
        <f>IF('Data invoice'!Q2119=0,"",'Data invoice'!R2119)</f>
        <v/>
      </c>
      <c r="I2003" s="320" t="str">
        <f>IF('Data invoice'!R2119=0,"",'Data invoice'!S2119)</f>
        <v/>
      </c>
      <c r="J2003" s="367" t="str">
        <f>IF('Data invoice'!S2119=0,"",'Data invoice'!T2119)</f>
        <v/>
      </c>
      <c r="L2003" s="414"/>
      <c r="M2003" s="275"/>
      <c r="N2003" s="275"/>
      <c r="O2003" s="414"/>
      <c r="P2003" s="414"/>
      <c r="Q2003" s="414"/>
      <c r="R2003" s="414"/>
      <c r="S2003" s="414"/>
      <c r="T2003" s="414"/>
      <c r="U2003" s="414"/>
      <c r="V2003" s="414"/>
      <c r="W2003" s="414"/>
      <c r="X2003" s="414"/>
      <c r="Y2003" s="414"/>
      <c r="Z2003" s="414"/>
      <c r="AA2003" s="414"/>
      <c r="AB2003" s="414"/>
      <c r="AC2003" s="275"/>
      <c r="AD2003" s="275"/>
      <c r="AE2003" s="275"/>
      <c r="AF2003" s="275"/>
      <c r="AG2003" s="275"/>
      <c r="AH2003" s="275"/>
      <c r="AI2003" s="275"/>
      <c r="AJ2003" s="275"/>
      <c r="AK2003" s="275"/>
      <c r="AL2003" s="275"/>
    </row>
    <row r="2004" spans="1:38" s="329" customFormat="1" ht="15" customHeight="1">
      <c r="A2004" s="284" t="str">
        <f>IF('Data invoice'!J2120=0,"",'Data invoice'!K2120)</f>
        <v/>
      </c>
      <c r="B2004" s="284" t="str">
        <f>IF('Data invoice'!K2120=0,"",'Data invoice'!L2120)</f>
        <v/>
      </c>
      <c r="C2004" s="284" t="str">
        <f>IF('Data invoice'!L2120=0,"",'Data invoice'!M2120)</f>
        <v/>
      </c>
      <c r="D2004" s="284" t="str">
        <f>IF('Data invoice'!M2120=0,"",'Data invoice'!N2120)</f>
        <v/>
      </c>
      <c r="E2004" s="284" t="str">
        <f>IF('Data invoice'!N2120=0,"",'Data invoice'!O2120)</f>
        <v/>
      </c>
      <c r="F2004" s="284" t="str">
        <f>IF('Data invoice'!O2120=0,"",'Data invoice'!P2120)</f>
        <v/>
      </c>
      <c r="G2004" s="284" t="str">
        <f>IF('Data invoice'!P2120=0,"",'Data invoice'!Q2120)</f>
        <v/>
      </c>
      <c r="H2004" s="284" t="str">
        <f>IF('Data invoice'!Q2120=0,"",'Data invoice'!R2120)</f>
        <v/>
      </c>
      <c r="I2004" s="320" t="str">
        <f>IF('Data invoice'!R2120=0,"",'Data invoice'!S2120)</f>
        <v/>
      </c>
      <c r="J2004" s="367" t="str">
        <f>IF('Data invoice'!S2120=0,"",'Data invoice'!T2120)</f>
        <v/>
      </c>
      <c r="L2004" s="414"/>
      <c r="M2004" s="275"/>
      <c r="N2004" s="275"/>
      <c r="O2004" s="414"/>
      <c r="P2004" s="414"/>
      <c r="Q2004" s="414"/>
      <c r="R2004" s="414"/>
      <c r="S2004" s="414"/>
      <c r="T2004" s="414"/>
      <c r="U2004" s="414"/>
      <c r="V2004" s="414"/>
      <c r="W2004" s="414"/>
      <c r="X2004" s="414"/>
      <c r="Y2004" s="414"/>
      <c r="Z2004" s="414"/>
      <c r="AA2004" s="414"/>
      <c r="AB2004" s="414"/>
      <c r="AC2004" s="275"/>
      <c r="AD2004" s="275"/>
      <c r="AE2004" s="275"/>
      <c r="AF2004" s="275"/>
      <c r="AG2004" s="275"/>
      <c r="AH2004" s="275"/>
      <c r="AI2004" s="275"/>
      <c r="AJ2004" s="275"/>
      <c r="AK2004" s="275"/>
      <c r="AL2004" s="275"/>
    </row>
    <row r="2005" spans="1:38" s="329" customFormat="1" ht="15" customHeight="1">
      <c r="A2005" s="284" t="str">
        <f>IF('Data invoice'!J2121=0,"",'Data invoice'!K2121)</f>
        <v/>
      </c>
      <c r="B2005" s="284" t="str">
        <f>IF('Data invoice'!K2121=0,"",'Data invoice'!L2121)</f>
        <v/>
      </c>
      <c r="C2005" s="284" t="str">
        <f>IF('Data invoice'!L2121=0,"",'Data invoice'!M2121)</f>
        <v/>
      </c>
      <c r="D2005" s="284" t="str">
        <f>IF('Data invoice'!M2121=0,"",'Data invoice'!N2121)</f>
        <v/>
      </c>
      <c r="E2005" s="284" t="str">
        <f>IF('Data invoice'!N2121=0,"",'Data invoice'!O2121)</f>
        <v/>
      </c>
      <c r="F2005" s="284" t="str">
        <f>IF('Data invoice'!O2121=0,"",'Data invoice'!P2121)</f>
        <v/>
      </c>
      <c r="G2005" s="284" t="str">
        <f>IF('Data invoice'!P2121=0,"",'Data invoice'!Q2121)</f>
        <v/>
      </c>
      <c r="H2005" s="284" t="str">
        <f>IF('Data invoice'!Q2121=0,"",'Data invoice'!R2121)</f>
        <v/>
      </c>
      <c r="I2005" s="320" t="str">
        <f>IF('Data invoice'!R2121=0,"",'Data invoice'!S2121)</f>
        <v/>
      </c>
      <c r="J2005" s="367" t="str">
        <f>IF('Data invoice'!S2121=0,"",'Data invoice'!T2121)</f>
        <v/>
      </c>
      <c r="L2005" s="414"/>
      <c r="M2005" s="275"/>
      <c r="N2005" s="275"/>
      <c r="O2005" s="414"/>
      <c r="P2005" s="414"/>
      <c r="Q2005" s="414"/>
      <c r="R2005" s="414"/>
      <c r="S2005" s="414"/>
      <c r="T2005" s="414"/>
      <c r="U2005" s="414"/>
      <c r="V2005" s="414"/>
      <c r="W2005" s="414"/>
      <c r="X2005" s="414"/>
      <c r="Y2005" s="414"/>
      <c r="Z2005" s="414"/>
      <c r="AA2005" s="414"/>
      <c r="AB2005" s="414"/>
      <c r="AC2005" s="275"/>
      <c r="AD2005" s="275"/>
      <c r="AE2005" s="275"/>
      <c r="AF2005" s="275"/>
      <c r="AG2005" s="275"/>
      <c r="AH2005" s="275"/>
      <c r="AI2005" s="275"/>
      <c r="AJ2005" s="275"/>
      <c r="AK2005" s="275"/>
      <c r="AL2005" s="275"/>
    </row>
    <row r="2006" spans="1:38" s="329" customFormat="1" ht="15" customHeight="1">
      <c r="A2006" s="284" t="str">
        <f>IF('Data invoice'!J2122=0,"",'Data invoice'!K2122)</f>
        <v/>
      </c>
      <c r="B2006" s="284" t="str">
        <f>IF('Data invoice'!K2122=0,"",'Data invoice'!L2122)</f>
        <v/>
      </c>
      <c r="C2006" s="284" t="str">
        <f>IF('Data invoice'!L2122=0,"",'Data invoice'!M2122)</f>
        <v/>
      </c>
      <c r="D2006" s="284" t="str">
        <f>IF('Data invoice'!M2122=0,"",'Data invoice'!N2122)</f>
        <v/>
      </c>
      <c r="E2006" s="284" t="str">
        <f>IF('Data invoice'!N2122=0,"",'Data invoice'!O2122)</f>
        <v/>
      </c>
      <c r="F2006" s="284" t="str">
        <f>IF('Data invoice'!O2122=0,"",'Data invoice'!P2122)</f>
        <v/>
      </c>
      <c r="G2006" s="284" t="str">
        <f>IF('Data invoice'!P2122=0,"",'Data invoice'!Q2122)</f>
        <v/>
      </c>
      <c r="H2006" s="284" t="str">
        <f>IF('Data invoice'!Q2122=0,"",'Data invoice'!R2122)</f>
        <v/>
      </c>
      <c r="I2006" s="320" t="str">
        <f>IF('Data invoice'!R2122=0,"",'Data invoice'!S2122)</f>
        <v/>
      </c>
      <c r="J2006" s="367" t="str">
        <f>IF('Data invoice'!S2122=0,"",'Data invoice'!T2122)</f>
        <v/>
      </c>
      <c r="L2006" s="414"/>
      <c r="M2006" s="275"/>
      <c r="N2006" s="275"/>
      <c r="O2006" s="414"/>
      <c r="P2006" s="414"/>
      <c r="Q2006" s="414"/>
      <c r="R2006" s="414"/>
      <c r="S2006" s="414"/>
      <c r="T2006" s="414"/>
      <c r="U2006" s="414"/>
      <c r="V2006" s="414"/>
      <c r="W2006" s="414"/>
      <c r="X2006" s="414"/>
      <c r="Y2006" s="414"/>
      <c r="Z2006" s="414"/>
      <c r="AA2006" s="414"/>
      <c r="AB2006" s="414"/>
      <c r="AC2006" s="275"/>
      <c r="AD2006" s="275"/>
      <c r="AE2006" s="275"/>
      <c r="AF2006" s="275"/>
      <c r="AG2006" s="275"/>
      <c r="AH2006" s="275"/>
      <c r="AI2006" s="275"/>
      <c r="AJ2006" s="275"/>
      <c r="AK2006" s="275"/>
      <c r="AL2006" s="275"/>
    </row>
    <row r="2007" spans="1:38" s="329" customFormat="1" ht="15" customHeight="1">
      <c r="A2007" s="284" t="str">
        <f>IF('Data invoice'!J2123=0,"",'Data invoice'!K2123)</f>
        <v/>
      </c>
      <c r="B2007" s="284" t="str">
        <f>IF('Data invoice'!K2123=0,"",'Data invoice'!L2123)</f>
        <v/>
      </c>
      <c r="C2007" s="284" t="str">
        <f>IF('Data invoice'!L2123=0,"",'Data invoice'!M2123)</f>
        <v/>
      </c>
      <c r="D2007" s="284" t="str">
        <f>IF('Data invoice'!M2123=0,"",'Data invoice'!N2123)</f>
        <v/>
      </c>
      <c r="E2007" s="284" t="str">
        <f>IF('Data invoice'!N2123=0,"",'Data invoice'!O2123)</f>
        <v/>
      </c>
      <c r="F2007" s="284" t="str">
        <f>IF('Data invoice'!O2123=0,"",'Data invoice'!P2123)</f>
        <v/>
      </c>
      <c r="G2007" s="284" t="str">
        <f>IF('Data invoice'!P2123=0,"",'Data invoice'!Q2123)</f>
        <v/>
      </c>
      <c r="H2007" s="284" t="str">
        <f>IF('Data invoice'!Q2123=0,"",'Data invoice'!R2123)</f>
        <v/>
      </c>
      <c r="I2007" s="320" t="str">
        <f>IF('Data invoice'!R2123=0,"",'Data invoice'!S2123)</f>
        <v/>
      </c>
      <c r="J2007" s="367" t="str">
        <f>IF('Data invoice'!S2123=0,"",'Data invoice'!T2123)</f>
        <v/>
      </c>
      <c r="L2007" s="414"/>
      <c r="M2007" s="275"/>
      <c r="N2007" s="275"/>
      <c r="O2007" s="414"/>
      <c r="P2007" s="414"/>
      <c r="Q2007" s="414"/>
      <c r="R2007" s="414"/>
      <c r="S2007" s="414"/>
      <c r="T2007" s="414"/>
      <c r="U2007" s="414"/>
      <c r="V2007" s="414"/>
      <c r="W2007" s="414"/>
      <c r="X2007" s="414"/>
      <c r="Y2007" s="414"/>
      <c r="Z2007" s="414"/>
      <c r="AA2007" s="414"/>
      <c r="AB2007" s="414"/>
      <c r="AC2007" s="275"/>
      <c r="AD2007" s="275"/>
      <c r="AE2007" s="275"/>
      <c r="AF2007" s="275"/>
      <c r="AG2007" s="275"/>
      <c r="AH2007" s="275"/>
      <c r="AI2007" s="275"/>
      <c r="AJ2007" s="275"/>
      <c r="AK2007" s="275"/>
      <c r="AL2007" s="275"/>
    </row>
    <row r="2008" spans="1:38" s="329" customFormat="1" ht="15" customHeight="1">
      <c r="A2008" s="284" t="str">
        <f>IF('Data invoice'!J2124=0,"",'Data invoice'!K2124)</f>
        <v/>
      </c>
      <c r="B2008" s="284" t="str">
        <f>IF('Data invoice'!K2124=0,"",'Data invoice'!L2124)</f>
        <v/>
      </c>
      <c r="C2008" s="284" t="str">
        <f>IF('Data invoice'!L2124=0,"",'Data invoice'!M2124)</f>
        <v/>
      </c>
      <c r="D2008" s="284" t="str">
        <f>IF('Data invoice'!M2124=0,"",'Data invoice'!N2124)</f>
        <v/>
      </c>
      <c r="E2008" s="284" t="str">
        <f>IF('Data invoice'!N2124=0,"",'Data invoice'!O2124)</f>
        <v/>
      </c>
      <c r="F2008" s="284" t="str">
        <f>IF('Data invoice'!O2124=0,"",'Data invoice'!P2124)</f>
        <v/>
      </c>
      <c r="G2008" s="284" t="str">
        <f>IF('Data invoice'!P2124=0,"",'Data invoice'!Q2124)</f>
        <v/>
      </c>
      <c r="H2008" s="284" t="str">
        <f>IF('Data invoice'!Q2124=0,"",'Data invoice'!R2124)</f>
        <v/>
      </c>
      <c r="I2008" s="320" t="str">
        <f>IF('Data invoice'!R2124=0,"",'Data invoice'!S2124)</f>
        <v/>
      </c>
      <c r="J2008" s="367" t="str">
        <f>IF('Data invoice'!S2124=0,"",'Data invoice'!T2124)</f>
        <v/>
      </c>
      <c r="L2008" s="414"/>
      <c r="M2008" s="275"/>
      <c r="N2008" s="275"/>
      <c r="O2008" s="414"/>
      <c r="P2008" s="414"/>
      <c r="Q2008" s="414"/>
      <c r="R2008" s="414"/>
      <c r="S2008" s="414"/>
      <c r="T2008" s="414"/>
      <c r="U2008" s="414"/>
      <c r="V2008" s="414"/>
      <c r="W2008" s="414"/>
      <c r="X2008" s="414"/>
      <c r="Y2008" s="414"/>
      <c r="Z2008" s="414"/>
      <c r="AA2008" s="414"/>
      <c r="AB2008" s="414"/>
      <c r="AC2008" s="275"/>
      <c r="AD2008" s="275"/>
      <c r="AE2008" s="275"/>
      <c r="AF2008" s="275"/>
      <c r="AG2008" s="275"/>
      <c r="AH2008" s="275"/>
      <c r="AI2008" s="275"/>
      <c r="AJ2008" s="275"/>
      <c r="AK2008" s="275"/>
      <c r="AL2008" s="275"/>
    </row>
    <row r="2009" spans="1:38" s="329" customFormat="1" ht="15" customHeight="1">
      <c r="A2009" s="284" t="str">
        <f>IF('Data invoice'!J2125=0,"",'Data invoice'!K2125)</f>
        <v/>
      </c>
      <c r="B2009" s="284" t="str">
        <f>IF('Data invoice'!K2125=0,"",'Data invoice'!L2125)</f>
        <v/>
      </c>
      <c r="C2009" s="284" t="str">
        <f>IF('Data invoice'!L2125=0,"",'Data invoice'!M2125)</f>
        <v/>
      </c>
      <c r="D2009" s="284" t="str">
        <f>IF('Data invoice'!M2125=0,"",'Data invoice'!N2125)</f>
        <v/>
      </c>
      <c r="E2009" s="284" t="str">
        <f>IF('Data invoice'!N2125=0,"",'Data invoice'!O2125)</f>
        <v/>
      </c>
      <c r="F2009" s="284" t="str">
        <f>IF('Data invoice'!O2125=0,"",'Data invoice'!P2125)</f>
        <v/>
      </c>
      <c r="G2009" s="284" t="str">
        <f>IF('Data invoice'!P2125=0,"",'Data invoice'!Q2125)</f>
        <v/>
      </c>
      <c r="H2009" s="284" t="str">
        <f>IF('Data invoice'!Q2125=0,"",'Data invoice'!R2125)</f>
        <v/>
      </c>
      <c r="I2009" s="320" t="str">
        <f>IF('Data invoice'!R2125=0,"",'Data invoice'!S2125)</f>
        <v/>
      </c>
      <c r="J2009" s="367" t="str">
        <f>IF('Data invoice'!S2125=0,"",'Data invoice'!T2125)</f>
        <v/>
      </c>
      <c r="L2009" s="414"/>
      <c r="M2009" s="275"/>
      <c r="N2009" s="275"/>
      <c r="O2009" s="414"/>
      <c r="P2009" s="414"/>
      <c r="Q2009" s="414"/>
      <c r="R2009" s="414"/>
      <c r="S2009" s="414"/>
      <c r="T2009" s="414"/>
      <c r="U2009" s="414"/>
      <c r="V2009" s="414"/>
      <c r="W2009" s="414"/>
      <c r="X2009" s="414"/>
      <c r="Y2009" s="414"/>
      <c r="Z2009" s="414"/>
      <c r="AA2009" s="414"/>
      <c r="AB2009" s="414"/>
      <c r="AC2009" s="275"/>
      <c r="AD2009" s="275"/>
      <c r="AE2009" s="275"/>
      <c r="AF2009" s="275"/>
      <c r="AG2009" s="275"/>
      <c r="AH2009" s="275"/>
      <c r="AI2009" s="275"/>
      <c r="AJ2009" s="275"/>
      <c r="AK2009" s="275"/>
      <c r="AL2009" s="275"/>
    </row>
    <row r="2010" spans="1:38" s="329" customFormat="1" ht="15" customHeight="1">
      <c r="A2010" s="284" t="str">
        <f>IF('Data invoice'!J2126=0,"",'Data invoice'!K2126)</f>
        <v/>
      </c>
      <c r="B2010" s="284" t="str">
        <f>IF('Data invoice'!K2126=0,"",'Data invoice'!L2126)</f>
        <v/>
      </c>
      <c r="C2010" s="284" t="str">
        <f>IF('Data invoice'!L2126=0,"",'Data invoice'!M2126)</f>
        <v/>
      </c>
      <c r="D2010" s="284" t="str">
        <f>IF('Data invoice'!M2126=0,"",'Data invoice'!N2126)</f>
        <v/>
      </c>
      <c r="E2010" s="284" t="str">
        <f>IF('Data invoice'!N2126=0,"",'Data invoice'!O2126)</f>
        <v/>
      </c>
      <c r="F2010" s="284" t="str">
        <f>IF('Data invoice'!O2126=0,"",'Data invoice'!P2126)</f>
        <v/>
      </c>
      <c r="G2010" s="284" t="str">
        <f>IF('Data invoice'!P2126=0,"",'Data invoice'!Q2126)</f>
        <v/>
      </c>
      <c r="H2010" s="284" t="str">
        <f>IF('Data invoice'!Q2126=0,"",'Data invoice'!R2126)</f>
        <v/>
      </c>
      <c r="I2010" s="320" t="str">
        <f>IF('Data invoice'!R2126=0,"",'Data invoice'!S2126)</f>
        <v/>
      </c>
      <c r="J2010" s="367" t="str">
        <f>IF('Data invoice'!S2126=0,"",'Data invoice'!T2126)</f>
        <v/>
      </c>
      <c r="L2010" s="414"/>
      <c r="M2010" s="275"/>
      <c r="N2010" s="275"/>
      <c r="O2010" s="414"/>
      <c r="P2010" s="414"/>
      <c r="Q2010" s="414"/>
      <c r="R2010" s="414"/>
      <c r="S2010" s="414"/>
      <c r="T2010" s="414"/>
      <c r="U2010" s="414"/>
      <c r="V2010" s="414"/>
      <c r="W2010" s="414"/>
      <c r="X2010" s="414"/>
      <c r="Y2010" s="414"/>
      <c r="Z2010" s="414"/>
      <c r="AA2010" s="414"/>
      <c r="AB2010" s="414"/>
      <c r="AC2010" s="275"/>
      <c r="AD2010" s="275"/>
      <c r="AE2010" s="275"/>
      <c r="AF2010" s="275"/>
      <c r="AG2010" s="275"/>
      <c r="AH2010" s="275"/>
      <c r="AI2010" s="275"/>
      <c r="AJ2010" s="275"/>
      <c r="AK2010" s="275"/>
      <c r="AL2010" s="275"/>
    </row>
    <row r="2011" spans="1:38" s="329" customFormat="1" ht="15" customHeight="1">
      <c r="A2011" s="284" t="str">
        <f>IF('Data invoice'!J2127=0,"",'Data invoice'!K2127)</f>
        <v/>
      </c>
      <c r="B2011" s="284" t="str">
        <f>IF('Data invoice'!K2127=0,"",'Data invoice'!L2127)</f>
        <v/>
      </c>
      <c r="C2011" s="284" t="str">
        <f>IF('Data invoice'!L2127=0,"",'Data invoice'!M2127)</f>
        <v/>
      </c>
      <c r="D2011" s="284" t="str">
        <f>IF('Data invoice'!M2127=0,"",'Data invoice'!N2127)</f>
        <v/>
      </c>
      <c r="E2011" s="284" t="str">
        <f>IF('Data invoice'!N2127=0,"",'Data invoice'!O2127)</f>
        <v/>
      </c>
      <c r="F2011" s="284" t="str">
        <f>IF('Data invoice'!O2127=0,"",'Data invoice'!P2127)</f>
        <v/>
      </c>
      <c r="G2011" s="284" t="str">
        <f>IF('Data invoice'!P2127=0,"",'Data invoice'!Q2127)</f>
        <v/>
      </c>
      <c r="H2011" s="284" t="str">
        <f>IF('Data invoice'!Q2127=0,"",'Data invoice'!R2127)</f>
        <v/>
      </c>
      <c r="I2011" s="320" t="str">
        <f>IF('Data invoice'!R2127=0,"",'Data invoice'!S2127)</f>
        <v/>
      </c>
      <c r="J2011" s="367" t="str">
        <f>IF('Data invoice'!S2127=0,"",'Data invoice'!T2127)</f>
        <v/>
      </c>
      <c r="L2011" s="414"/>
      <c r="M2011" s="275"/>
      <c r="N2011" s="275"/>
      <c r="O2011" s="414"/>
      <c r="P2011" s="414"/>
      <c r="Q2011" s="414"/>
      <c r="R2011" s="414"/>
      <c r="S2011" s="414"/>
      <c r="T2011" s="414"/>
      <c r="U2011" s="414"/>
      <c r="V2011" s="414"/>
      <c r="W2011" s="414"/>
      <c r="X2011" s="414"/>
      <c r="Y2011" s="414"/>
      <c r="Z2011" s="414"/>
      <c r="AA2011" s="414"/>
      <c r="AB2011" s="414"/>
      <c r="AC2011" s="275"/>
      <c r="AD2011" s="275"/>
      <c r="AE2011" s="275"/>
      <c r="AF2011" s="275"/>
      <c r="AG2011" s="275"/>
      <c r="AH2011" s="275"/>
      <c r="AI2011" s="275"/>
      <c r="AJ2011" s="275"/>
      <c r="AK2011" s="275"/>
      <c r="AL2011" s="275"/>
    </row>
    <row r="2012" spans="1:38" s="329" customFormat="1" ht="15" customHeight="1">
      <c r="A2012" s="284" t="str">
        <f>IF('Data invoice'!J2128=0,"",'Data invoice'!K2128)</f>
        <v/>
      </c>
      <c r="B2012" s="284" t="str">
        <f>IF('Data invoice'!K2128=0,"",'Data invoice'!L2128)</f>
        <v/>
      </c>
      <c r="C2012" s="284" t="str">
        <f>IF('Data invoice'!L2128=0,"",'Data invoice'!M2128)</f>
        <v/>
      </c>
      <c r="D2012" s="284" t="str">
        <f>IF('Data invoice'!M2128=0,"",'Data invoice'!N2128)</f>
        <v/>
      </c>
      <c r="E2012" s="284" t="str">
        <f>IF('Data invoice'!N2128=0,"",'Data invoice'!O2128)</f>
        <v/>
      </c>
      <c r="F2012" s="284" t="str">
        <f>IF('Data invoice'!O2128=0,"",'Data invoice'!P2128)</f>
        <v/>
      </c>
      <c r="G2012" s="284" t="str">
        <f>IF('Data invoice'!P2128=0,"",'Data invoice'!Q2128)</f>
        <v/>
      </c>
      <c r="H2012" s="284" t="str">
        <f>IF('Data invoice'!Q2128=0,"",'Data invoice'!R2128)</f>
        <v/>
      </c>
      <c r="I2012" s="320" t="str">
        <f>IF('Data invoice'!R2128=0,"",'Data invoice'!S2128)</f>
        <v/>
      </c>
      <c r="J2012" s="367" t="str">
        <f>IF('Data invoice'!S2128=0,"",'Data invoice'!T2128)</f>
        <v/>
      </c>
      <c r="L2012" s="414"/>
      <c r="M2012" s="275"/>
      <c r="N2012" s="275"/>
      <c r="O2012" s="414"/>
      <c r="P2012" s="414"/>
      <c r="Q2012" s="414"/>
      <c r="R2012" s="414"/>
      <c r="S2012" s="414"/>
      <c r="T2012" s="414"/>
      <c r="U2012" s="414"/>
      <c r="V2012" s="414"/>
      <c r="W2012" s="414"/>
      <c r="X2012" s="414"/>
      <c r="Y2012" s="414"/>
      <c r="Z2012" s="414"/>
      <c r="AA2012" s="414"/>
      <c r="AB2012" s="414"/>
      <c r="AC2012" s="275"/>
      <c r="AD2012" s="275"/>
      <c r="AE2012" s="275"/>
      <c r="AF2012" s="275"/>
      <c r="AG2012" s="275"/>
      <c r="AH2012" s="275"/>
      <c r="AI2012" s="275"/>
      <c r="AJ2012" s="275"/>
      <c r="AK2012" s="275"/>
      <c r="AL2012" s="275"/>
    </row>
    <row r="2013" spans="1:38" s="329" customFormat="1" ht="15" customHeight="1">
      <c r="A2013" s="284" t="str">
        <f>IF('Data invoice'!J2129=0,"",'Data invoice'!K2129)</f>
        <v/>
      </c>
      <c r="B2013" s="284" t="str">
        <f>IF('Data invoice'!K2129=0,"",'Data invoice'!L2129)</f>
        <v/>
      </c>
      <c r="C2013" s="284" t="str">
        <f>IF('Data invoice'!L2129=0,"",'Data invoice'!M2129)</f>
        <v/>
      </c>
      <c r="D2013" s="284" t="str">
        <f>IF('Data invoice'!M2129=0,"",'Data invoice'!N2129)</f>
        <v/>
      </c>
      <c r="E2013" s="284" t="str">
        <f>IF('Data invoice'!N2129=0,"",'Data invoice'!O2129)</f>
        <v/>
      </c>
      <c r="F2013" s="284" t="str">
        <f>IF('Data invoice'!O2129=0,"",'Data invoice'!P2129)</f>
        <v/>
      </c>
      <c r="G2013" s="284" t="str">
        <f>IF('Data invoice'!P2129=0,"",'Data invoice'!Q2129)</f>
        <v/>
      </c>
      <c r="H2013" s="284" t="str">
        <f>IF('Data invoice'!Q2129=0,"",'Data invoice'!R2129)</f>
        <v/>
      </c>
      <c r="I2013" s="320" t="str">
        <f>IF('Data invoice'!R2129=0,"",'Data invoice'!S2129)</f>
        <v/>
      </c>
      <c r="J2013" s="367" t="str">
        <f>IF('Data invoice'!S2129=0,"",'Data invoice'!T2129)</f>
        <v/>
      </c>
      <c r="L2013" s="414"/>
      <c r="M2013" s="275"/>
      <c r="N2013" s="275"/>
      <c r="O2013" s="414"/>
      <c r="P2013" s="414"/>
      <c r="Q2013" s="414"/>
      <c r="R2013" s="414"/>
      <c r="S2013" s="414"/>
      <c r="T2013" s="414"/>
      <c r="U2013" s="414"/>
      <c r="V2013" s="414"/>
      <c r="W2013" s="414"/>
      <c r="X2013" s="414"/>
      <c r="Y2013" s="414"/>
      <c r="Z2013" s="414"/>
      <c r="AA2013" s="414"/>
      <c r="AB2013" s="414"/>
      <c r="AC2013" s="275"/>
      <c r="AD2013" s="275"/>
      <c r="AE2013" s="275"/>
      <c r="AF2013" s="275"/>
      <c r="AG2013" s="275"/>
      <c r="AH2013" s="275"/>
      <c r="AI2013" s="275"/>
      <c r="AJ2013" s="275"/>
      <c r="AK2013" s="275"/>
      <c r="AL2013" s="275"/>
    </row>
    <row r="2014" spans="1:38" s="329" customFormat="1" ht="15" customHeight="1">
      <c r="A2014" s="284" t="str">
        <f>IF('Data invoice'!J2130=0,"",'Data invoice'!K2130)</f>
        <v/>
      </c>
      <c r="B2014" s="284" t="str">
        <f>IF('Data invoice'!K2130=0,"",'Data invoice'!L2130)</f>
        <v/>
      </c>
      <c r="C2014" s="284" t="str">
        <f>IF('Data invoice'!L2130=0,"",'Data invoice'!M2130)</f>
        <v/>
      </c>
      <c r="D2014" s="284" t="str">
        <f>IF('Data invoice'!M2130=0,"",'Data invoice'!N2130)</f>
        <v/>
      </c>
      <c r="E2014" s="284" t="str">
        <f>IF('Data invoice'!N2130=0,"",'Data invoice'!O2130)</f>
        <v/>
      </c>
      <c r="F2014" s="284" t="str">
        <f>IF('Data invoice'!O2130=0,"",'Data invoice'!P2130)</f>
        <v/>
      </c>
      <c r="G2014" s="284" t="str">
        <f>IF('Data invoice'!P2130=0,"",'Data invoice'!Q2130)</f>
        <v/>
      </c>
      <c r="H2014" s="284" t="str">
        <f>IF('Data invoice'!Q2130=0,"",'Data invoice'!R2130)</f>
        <v/>
      </c>
      <c r="I2014" s="320" t="str">
        <f>IF('Data invoice'!R2130=0,"",'Data invoice'!S2130)</f>
        <v/>
      </c>
      <c r="J2014" s="367" t="str">
        <f>IF('Data invoice'!S2130=0,"",'Data invoice'!T2130)</f>
        <v/>
      </c>
      <c r="L2014" s="414"/>
      <c r="M2014" s="275"/>
      <c r="N2014" s="275"/>
      <c r="O2014" s="414"/>
      <c r="P2014" s="414"/>
      <c r="Q2014" s="414"/>
      <c r="R2014" s="414"/>
      <c r="S2014" s="414"/>
      <c r="T2014" s="414"/>
      <c r="U2014" s="414"/>
      <c r="V2014" s="414"/>
      <c r="W2014" s="414"/>
      <c r="X2014" s="414"/>
      <c r="Y2014" s="414"/>
      <c r="Z2014" s="414"/>
      <c r="AA2014" s="414"/>
      <c r="AB2014" s="414"/>
      <c r="AC2014" s="275"/>
      <c r="AD2014" s="275"/>
      <c r="AE2014" s="275"/>
      <c r="AF2014" s="275"/>
      <c r="AG2014" s="275"/>
      <c r="AH2014" s="275"/>
      <c r="AI2014" s="275"/>
      <c r="AJ2014" s="275"/>
      <c r="AK2014" s="275"/>
      <c r="AL2014" s="275"/>
    </row>
    <row r="2015" spans="1:38" s="329" customFormat="1" ht="15" customHeight="1">
      <c r="A2015" s="284" t="str">
        <f>IF('Data invoice'!J2131=0,"",'Data invoice'!K2131)</f>
        <v/>
      </c>
      <c r="B2015" s="284" t="str">
        <f>IF('Data invoice'!K2131=0,"",'Data invoice'!L2131)</f>
        <v/>
      </c>
      <c r="C2015" s="284" t="str">
        <f>IF('Data invoice'!L2131=0,"",'Data invoice'!M2131)</f>
        <v/>
      </c>
      <c r="D2015" s="284" t="str">
        <f>IF('Data invoice'!M2131=0,"",'Data invoice'!N2131)</f>
        <v/>
      </c>
      <c r="E2015" s="284" t="str">
        <f>IF('Data invoice'!N2131=0,"",'Data invoice'!O2131)</f>
        <v/>
      </c>
      <c r="F2015" s="284" t="str">
        <f>IF('Data invoice'!O2131=0,"",'Data invoice'!P2131)</f>
        <v/>
      </c>
      <c r="G2015" s="284" t="str">
        <f>IF('Data invoice'!P2131=0,"",'Data invoice'!Q2131)</f>
        <v/>
      </c>
      <c r="H2015" s="284" t="str">
        <f>IF('Data invoice'!Q2131=0,"",'Data invoice'!R2131)</f>
        <v/>
      </c>
      <c r="I2015" s="320" t="str">
        <f>IF('Data invoice'!R2131=0,"",'Data invoice'!S2131)</f>
        <v/>
      </c>
      <c r="J2015" s="367" t="str">
        <f>IF('Data invoice'!S2131=0,"",'Data invoice'!T2131)</f>
        <v/>
      </c>
      <c r="L2015" s="414"/>
      <c r="M2015" s="275"/>
      <c r="N2015" s="275"/>
      <c r="O2015" s="414"/>
      <c r="P2015" s="414"/>
      <c r="Q2015" s="414"/>
      <c r="R2015" s="414"/>
      <c r="S2015" s="414"/>
      <c r="T2015" s="414"/>
      <c r="U2015" s="414"/>
      <c r="V2015" s="414"/>
      <c r="W2015" s="414"/>
      <c r="X2015" s="414"/>
      <c r="Y2015" s="414"/>
      <c r="Z2015" s="414"/>
      <c r="AA2015" s="414"/>
      <c r="AB2015" s="414"/>
      <c r="AC2015" s="275"/>
      <c r="AD2015" s="275"/>
      <c r="AE2015" s="275"/>
      <c r="AF2015" s="275"/>
      <c r="AG2015" s="275"/>
      <c r="AH2015" s="275"/>
      <c r="AI2015" s="275"/>
      <c r="AJ2015" s="275"/>
      <c r="AK2015" s="275"/>
      <c r="AL2015" s="275"/>
    </row>
    <row r="2016" spans="1:38" s="329" customFormat="1" ht="15" customHeight="1">
      <c r="A2016" s="284" t="str">
        <f>IF('Data invoice'!J2132=0,"",'Data invoice'!K2132)</f>
        <v/>
      </c>
      <c r="B2016" s="284" t="str">
        <f>IF('Data invoice'!K2132=0,"",'Data invoice'!L2132)</f>
        <v/>
      </c>
      <c r="C2016" s="284" t="str">
        <f>IF('Data invoice'!L2132=0,"",'Data invoice'!M2132)</f>
        <v/>
      </c>
      <c r="D2016" s="284" t="str">
        <f>IF('Data invoice'!M2132=0,"",'Data invoice'!N2132)</f>
        <v/>
      </c>
      <c r="E2016" s="284" t="str">
        <f>IF('Data invoice'!N2132=0,"",'Data invoice'!O2132)</f>
        <v/>
      </c>
      <c r="F2016" s="284" t="str">
        <f>IF('Data invoice'!O2132=0,"",'Data invoice'!P2132)</f>
        <v/>
      </c>
      <c r="G2016" s="284" t="str">
        <f>IF('Data invoice'!P2132=0,"",'Data invoice'!Q2132)</f>
        <v/>
      </c>
      <c r="H2016" s="284" t="str">
        <f>IF('Data invoice'!Q2132=0,"",'Data invoice'!R2132)</f>
        <v/>
      </c>
      <c r="I2016" s="320" t="str">
        <f>IF('Data invoice'!R2132=0,"",'Data invoice'!S2132)</f>
        <v/>
      </c>
      <c r="J2016" s="367" t="str">
        <f>IF('Data invoice'!S2132=0,"",'Data invoice'!T2132)</f>
        <v/>
      </c>
      <c r="L2016" s="414"/>
      <c r="M2016" s="275"/>
      <c r="N2016" s="275"/>
      <c r="O2016" s="414"/>
      <c r="P2016" s="414"/>
      <c r="Q2016" s="414"/>
      <c r="R2016" s="414"/>
      <c r="S2016" s="414"/>
      <c r="T2016" s="414"/>
      <c r="U2016" s="414"/>
      <c r="V2016" s="414"/>
      <c r="W2016" s="414"/>
      <c r="X2016" s="414"/>
      <c r="Y2016" s="414"/>
      <c r="Z2016" s="414"/>
      <c r="AA2016" s="414"/>
      <c r="AB2016" s="414"/>
      <c r="AC2016" s="275"/>
      <c r="AD2016" s="275"/>
      <c r="AE2016" s="275"/>
      <c r="AF2016" s="275"/>
      <c r="AG2016" s="275"/>
      <c r="AH2016" s="275"/>
      <c r="AI2016" s="275"/>
      <c r="AJ2016" s="275"/>
      <c r="AK2016" s="275"/>
      <c r="AL2016" s="275"/>
    </row>
    <row r="2017" spans="1:38" s="329" customFormat="1" ht="15" customHeight="1">
      <c r="A2017" s="284" t="str">
        <f>IF('Data invoice'!J2133=0,"",'Data invoice'!K2133)</f>
        <v/>
      </c>
      <c r="B2017" s="284" t="str">
        <f>IF('Data invoice'!K2133=0,"",'Data invoice'!L2133)</f>
        <v/>
      </c>
      <c r="C2017" s="284" t="str">
        <f>IF('Data invoice'!L2133=0,"",'Data invoice'!M2133)</f>
        <v/>
      </c>
      <c r="D2017" s="284" t="str">
        <f>IF('Data invoice'!M2133=0,"",'Data invoice'!N2133)</f>
        <v/>
      </c>
      <c r="E2017" s="284" t="str">
        <f>IF('Data invoice'!N2133=0,"",'Data invoice'!O2133)</f>
        <v/>
      </c>
      <c r="F2017" s="284" t="str">
        <f>IF('Data invoice'!O2133=0,"",'Data invoice'!P2133)</f>
        <v/>
      </c>
      <c r="G2017" s="284" t="str">
        <f>IF('Data invoice'!P2133=0,"",'Data invoice'!Q2133)</f>
        <v/>
      </c>
      <c r="H2017" s="284" t="str">
        <f>IF('Data invoice'!Q2133=0,"",'Data invoice'!R2133)</f>
        <v/>
      </c>
      <c r="I2017" s="320" t="str">
        <f>IF('Data invoice'!R2133=0,"",'Data invoice'!S2133)</f>
        <v/>
      </c>
      <c r="J2017" s="367" t="str">
        <f>IF('Data invoice'!S2133=0,"",'Data invoice'!T2133)</f>
        <v/>
      </c>
      <c r="L2017" s="414"/>
      <c r="M2017" s="275"/>
      <c r="N2017" s="275"/>
      <c r="O2017" s="414"/>
      <c r="P2017" s="414"/>
      <c r="Q2017" s="414"/>
      <c r="R2017" s="414"/>
      <c r="S2017" s="414"/>
      <c r="T2017" s="414"/>
      <c r="U2017" s="414"/>
      <c r="V2017" s="414"/>
      <c r="W2017" s="414"/>
      <c r="X2017" s="414"/>
      <c r="Y2017" s="414"/>
      <c r="Z2017" s="414"/>
      <c r="AA2017" s="414"/>
      <c r="AB2017" s="414"/>
      <c r="AC2017" s="275"/>
      <c r="AD2017" s="275"/>
      <c r="AE2017" s="275"/>
      <c r="AF2017" s="275"/>
      <c r="AG2017" s="275"/>
      <c r="AH2017" s="275"/>
      <c r="AI2017" s="275"/>
      <c r="AJ2017" s="275"/>
      <c r="AK2017" s="275"/>
      <c r="AL2017" s="275"/>
    </row>
    <row r="2018" spans="1:38" s="329" customFormat="1" ht="15" customHeight="1">
      <c r="A2018" s="284" t="str">
        <f>IF('Data invoice'!J2134=0,"",'Data invoice'!K2134)</f>
        <v/>
      </c>
      <c r="B2018" s="284" t="str">
        <f>IF('Data invoice'!K2134=0,"",'Data invoice'!L2134)</f>
        <v/>
      </c>
      <c r="C2018" s="284" t="str">
        <f>IF('Data invoice'!L2134=0,"",'Data invoice'!M2134)</f>
        <v/>
      </c>
      <c r="D2018" s="284" t="str">
        <f>IF('Data invoice'!M2134=0,"",'Data invoice'!N2134)</f>
        <v/>
      </c>
      <c r="E2018" s="284" t="str">
        <f>IF('Data invoice'!N2134=0,"",'Data invoice'!O2134)</f>
        <v/>
      </c>
      <c r="F2018" s="284" t="str">
        <f>IF('Data invoice'!O2134=0,"",'Data invoice'!P2134)</f>
        <v/>
      </c>
      <c r="G2018" s="284" t="str">
        <f>IF('Data invoice'!P2134=0,"",'Data invoice'!Q2134)</f>
        <v/>
      </c>
      <c r="H2018" s="284" t="str">
        <f>IF('Data invoice'!Q2134=0,"",'Data invoice'!R2134)</f>
        <v/>
      </c>
      <c r="I2018" s="320" t="str">
        <f>IF('Data invoice'!R2134=0,"",'Data invoice'!S2134)</f>
        <v/>
      </c>
      <c r="J2018" s="367" t="str">
        <f>IF('Data invoice'!S2134=0,"",'Data invoice'!T2134)</f>
        <v/>
      </c>
      <c r="L2018" s="414"/>
      <c r="M2018" s="275"/>
      <c r="N2018" s="275"/>
      <c r="O2018" s="414"/>
      <c r="P2018" s="414"/>
      <c r="Q2018" s="414"/>
      <c r="R2018" s="414"/>
      <c r="S2018" s="414"/>
      <c r="T2018" s="414"/>
      <c r="U2018" s="414"/>
      <c r="V2018" s="414"/>
      <c r="W2018" s="414"/>
      <c r="X2018" s="414"/>
      <c r="Y2018" s="414"/>
      <c r="Z2018" s="414"/>
      <c r="AA2018" s="414"/>
      <c r="AB2018" s="414"/>
      <c r="AC2018" s="275"/>
      <c r="AD2018" s="275"/>
      <c r="AE2018" s="275"/>
      <c r="AF2018" s="275"/>
      <c r="AG2018" s="275"/>
      <c r="AH2018" s="275"/>
      <c r="AI2018" s="275"/>
      <c r="AJ2018" s="275"/>
      <c r="AK2018" s="275"/>
      <c r="AL2018" s="275"/>
    </row>
    <row r="2019" spans="1:38" s="329" customFormat="1" ht="15" customHeight="1">
      <c r="A2019" s="284" t="str">
        <f>IF('Data invoice'!J2135=0,"",'Data invoice'!K2135)</f>
        <v/>
      </c>
      <c r="B2019" s="284" t="str">
        <f>IF('Data invoice'!K2135=0,"",'Data invoice'!L2135)</f>
        <v/>
      </c>
      <c r="C2019" s="284" t="str">
        <f>IF('Data invoice'!L2135=0,"",'Data invoice'!M2135)</f>
        <v/>
      </c>
      <c r="D2019" s="284" t="str">
        <f>IF('Data invoice'!M2135=0,"",'Data invoice'!N2135)</f>
        <v/>
      </c>
      <c r="E2019" s="284" t="str">
        <f>IF('Data invoice'!N2135=0,"",'Data invoice'!O2135)</f>
        <v/>
      </c>
      <c r="F2019" s="284" t="str">
        <f>IF('Data invoice'!O2135=0,"",'Data invoice'!P2135)</f>
        <v/>
      </c>
      <c r="G2019" s="284" t="str">
        <f>IF('Data invoice'!P2135=0,"",'Data invoice'!Q2135)</f>
        <v/>
      </c>
      <c r="H2019" s="284" t="str">
        <f>IF('Data invoice'!Q2135=0,"",'Data invoice'!R2135)</f>
        <v/>
      </c>
      <c r="I2019" s="320" t="str">
        <f>IF('Data invoice'!R2135=0,"",'Data invoice'!S2135)</f>
        <v/>
      </c>
      <c r="J2019" s="367" t="str">
        <f>IF('Data invoice'!S2135=0,"",'Data invoice'!T2135)</f>
        <v/>
      </c>
      <c r="L2019" s="414"/>
      <c r="M2019" s="275"/>
      <c r="N2019" s="275"/>
      <c r="O2019" s="414"/>
      <c r="P2019" s="414"/>
      <c r="Q2019" s="414"/>
      <c r="R2019" s="414"/>
      <c r="S2019" s="414"/>
      <c r="T2019" s="414"/>
      <c r="U2019" s="414"/>
      <c r="V2019" s="414"/>
      <c r="W2019" s="414"/>
      <c r="X2019" s="414"/>
      <c r="Y2019" s="414"/>
      <c r="Z2019" s="414"/>
      <c r="AA2019" s="414"/>
      <c r="AB2019" s="414"/>
      <c r="AC2019" s="275"/>
      <c r="AD2019" s="275"/>
      <c r="AE2019" s="275"/>
      <c r="AF2019" s="275"/>
      <c r="AG2019" s="275"/>
      <c r="AH2019" s="275"/>
      <c r="AI2019" s="275"/>
      <c r="AJ2019" s="275"/>
      <c r="AK2019" s="275"/>
      <c r="AL2019" s="275"/>
    </row>
    <row r="2020" spans="1:38" s="329" customFormat="1" ht="15" customHeight="1">
      <c r="A2020" s="284" t="str">
        <f>IF('Data invoice'!J2136=0,"",'Data invoice'!K2136)</f>
        <v/>
      </c>
      <c r="B2020" s="284" t="str">
        <f>IF('Data invoice'!K2136=0,"",'Data invoice'!L2136)</f>
        <v/>
      </c>
      <c r="C2020" s="284" t="str">
        <f>IF('Data invoice'!L2136=0,"",'Data invoice'!M2136)</f>
        <v/>
      </c>
      <c r="D2020" s="284" t="str">
        <f>IF('Data invoice'!M2136=0,"",'Data invoice'!N2136)</f>
        <v/>
      </c>
      <c r="E2020" s="284" t="str">
        <f>IF('Data invoice'!N2136=0,"",'Data invoice'!O2136)</f>
        <v/>
      </c>
      <c r="F2020" s="284" t="str">
        <f>IF('Data invoice'!O2136=0,"",'Data invoice'!P2136)</f>
        <v/>
      </c>
      <c r="G2020" s="284" t="str">
        <f>IF('Data invoice'!P2136=0,"",'Data invoice'!Q2136)</f>
        <v/>
      </c>
      <c r="H2020" s="284" t="str">
        <f>IF('Data invoice'!Q2136=0,"",'Data invoice'!R2136)</f>
        <v/>
      </c>
      <c r="I2020" s="320" t="str">
        <f>IF('Data invoice'!R2136=0,"",'Data invoice'!S2136)</f>
        <v/>
      </c>
      <c r="J2020" s="367" t="str">
        <f>IF('Data invoice'!S2136=0,"",'Data invoice'!T2136)</f>
        <v/>
      </c>
      <c r="L2020" s="414"/>
      <c r="M2020" s="275"/>
      <c r="N2020" s="275"/>
      <c r="O2020" s="414"/>
      <c r="P2020" s="414"/>
      <c r="Q2020" s="414"/>
      <c r="R2020" s="414"/>
      <c r="S2020" s="414"/>
      <c r="T2020" s="414"/>
      <c r="U2020" s="414"/>
      <c r="V2020" s="414"/>
      <c r="W2020" s="414"/>
      <c r="X2020" s="414"/>
      <c r="Y2020" s="414"/>
      <c r="Z2020" s="414"/>
      <c r="AA2020" s="414"/>
      <c r="AB2020" s="414"/>
      <c r="AC2020" s="275"/>
      <c r="AD2020" s="275"/>
      <c r="AE2020" s="275"/>
      <c r="AF2020" s="275"/>
      <c r="AG2020" s="275"/>
      <c r="AH2020" s="275"/>
      <c r="AI2020" s="275"/>
      <c r="AJ2020" s="275"/>
      <c r="AK2020" s="275"/>
      <c r="AL2020" s="275"/>
    </row>
    <row r="2021" spans="1:38" s="329" customFormat="1" ht="15" customHeight="1">
      <c r="A2021" s="284" t="str">
        <f>IF('Data invoice'!J2137=0,"",'Data invoice'!K2137)</f>
        <v/>
      </c>
      <c r="B2021" s="284" t="str">
        <f>IF('Data invoice'!K2137=0,"",'Data invoice'!L2137)</f>
        <v/>
      </c>
      <c r="C2021" s="284" t="str">
        <f>IF('Data invoice'!L2137=0,"",'Data invoice'!M2137)</f>
        <v/>
      </c>
      <c r="D2021" s="284" t="str">
        <f>IF('Data invoice'!M2137=0,"",'Data invoice'!N2137)</f>
        <v/>
      </c>
      <c r="E2021" s="284" t="str">
        <f>IF('Data invoice'!N2137=0,"",'Data invoice'!O2137)</f>
        <v/>
      </c>
      <c r="F2021" s="284" t="str">
        <f>IF('Data invoice'!O2137=0,"",'Data invoice'!P2137)</f>
        <v/>
      </c>
      <c r="G2021" s="284" t="str">
        <f>IF('Data invoice'!P2137=0,"",'Data invoice'!Q2137)</f>
        <v/>
      </c>
      <c r="H2021" s="284" t="str">
        <f>IF('Data invoice'!Q2137=0,"",'Data invoice'!R2137)</f>
        <v/>
      </c>
      <c r="I2021" s="320" t="str">
        <f>IF('Data invoice'!R2137=0,"",'Data invoice'!S2137)</f>
        <v/>
      </c>
      <c r="J2021" s="367" t="str">
        <f>IF('Data invoice'!S2137=0,"",'Data invoice'!T2137)</f>
        <v/>
      </c>
      <c r="L2021" s="414"/>
      <c r="M2021" s="275"/>
      <c r="N2021" s="275"/>
      <c r="O2021" s="414"/>
      <c r="P2021" s="414"/>
      <c r="Q2021" s="414"/>
      <c r="R2021" s="414"/>
      <c r="S2021" s="414"/>
      <c r="T2021" s="414"/>
      <c r="U2021" s="414"/>
      <c r="V2021" s="414"/>
      <c r="W2021" s="414"/>
      <c r="X2021" s="414"/>
      <c r="Y2021" s="414"/>
      <c r="Z2021" s="414"/>
      <c r="AA2021" s="414"/>
      <c r="AB2021" s="414"/>
      <c r="AC2021" s="275"/>
      <c r="AD2021" s="275"/>
      <c r="AE2021" s="275"/>
      <c r="AF2021" s="275"/>
      <c r="AG2021" s="275"/>
      <c r="AH2021" s="275"/>
      <c r="AI2021" s="275"/>
      <c r="AJ2021" s="275"/>
      <c r="AK2021" s="275"/>
      <c r="AL2021" s="275"/>
    </row>
    <row r="2022" spans="1:38" s="329" customFormat="1" ht="15" customHeight="1">
      <c r="A2022" s="284" t="str">
        <f>IF('Data invoice'!J2138=0,"",'Data invoice'!K2138)</f>
        <v/>
      </c>
      <c r="B2022" s="284" t="str">
        <f>IF('Data invoice'!K2138=0,"",'Data invoice'!L2138)</f>
        <v/>
      </c>
      <c r="C2022" s="284" t="str">
        <f>IF('Data invoice'!L2138=0,"",'Data invoice'!M2138)</f>
        <v/>
      </c>
      <c r="D2022" s="284" t="str">
        <f>IF('Data invoice'!M2138=0,"",'Data invoice'!N2138)</f>
        <v/>
      </c>
      <c r="E2022" s="284" t="str">
        <f>IF('Data invoice'!N2138=0,"",'Data invoice'!O2138)</f>
        <v/>
      </c>
      <c r="F2022" s="284" t="str">
        <f>IF('Data invoice'!O2138=0,"",'Data invoice'!P2138)</f>
        <v/>
      </c>
      <c r="G2022" s="284" t="str">
        <f>IF('Data invoice'!P2138=0,"",'Data invoice'!Q2138)</f>
        <v/>
      </c>
      <c r="H2022" s="284" t="str">
        <f>IF('Data invoice'!Q2138=0,"",'Data invoice'!R2138)</f>
        <v/>
      </c>
      <c r="I2022" s="320" t="str">
        <f>IF('Data invoice'!R2138=0,"",'Data invoice'!S2138)</f>
        <v/>
      </c>
      <c r="J2022" s="367" t="str">
        <f>IF('Data invoice'!S2138=0,"",'Data invoice'!T2138)</f>
        <v/>
      </c>
      <c r="L2022" s="414"/>
      <c r="M2022" s="275"/>
      <c r="N2022" s="275"/>
      <c r="O2022" s="414"/>
      <c r="P2022" s="414"/>
      <c r="Q2022" s="414"/>
      <c r="R2022" s="414"/>
      <c r="S2022" s="414"/>
      <c r="T2022" s="414"/>
      <c r="U2022" s="414"/>
      <c r="V2022" s="414"/>
      <c r="W2022" s="414"/>
      <c r="X2022" s="414"/>
      <c r="Y2022" s="414"/>
      <c r="Z2022" s="414"/>
      <c r="AA2022" s="414"/>
      <c r="AB2022" s="414"/>
      <c r="AC2022" s="275"/>
      <c r="AD2022" s="275"/>
      <c r="AE2022" s="275"/>
      <c r="AF2022" s="275"/>
      <c r="AG2022" s="275"/>
      <c r="AH2022" s="275"/>
      <c r="AI2022" s="275"/>
      <c r="AJ2022" s="275"/>
      <c r="AK2022" s="275"/>
      <c r="AL2022" s="275"/>
    </row>
    <row r="2023" spans="1:38" s="329" customFormat="1" ht="15" customHeight="1">
      <c r="A2023" s="284" t="str">
        <f>IF('Data invoice'!J2139=0,"",'Data invoice'!K2139)</f>
        <v/>
      </c>
      <c r="B2023" s="284" t="str">
        <f>IF('Data invoice'!K2139=0,"",'Data invoice'!L2139)</f>
        <v/>
      </c>
      <c r="C2023" s="284" t="str">
        <f>IF('Data invoice'!L2139=0,"",'Data invoice'!M2139)</f>
        <v/>
      </c>
      <c r="D2023" s="284" t="str">
        <f>IF('Data invoice'!M2139=0,"",'Data invoice'!N2139)</f>
        <v/>
      </c>
      <c r="E2023" s="284" t="str">
        <f>IF('Data invoice'!N2139=0,"",'Data invoice'!O2139)</f>
        <v/>
      </c>
      <c r="F2023" s="284" t="str">
        <f>IF('Data invoice'!O2139=0,"",'Data invoice'!P2139)</f>
        <v/>
      </c>
      <c r="G2023" s="284" t="str">
        <f>IF('Data invoice'!P2139=0,"",'Data invoice'!Q2139)</f>
        <v/>
      </c>
      <c r="H2023" s="284" t="str">
        <f>IF('Data invoice'!Q2139=0,"",'Data invoice'!R2139)</f>
        <v/>
      </c>
      <c r="I2023" s="320" t="str">
        <f>IF('Data invoice'!R2139=0,"",'Data invoice'!S2139)</f>
        <v/>
      </c>
      <c r="J2023" s="367" t="str">
        <f>IF('Data invoice'!S2139=0,"",'Data invoice'!T2139)</f>
        <v/>
      </c>
      <c r="L2023" s="414"/>
      <c r="M2023" s="275"/>
      <c r="N2023" s="275"/>
      <c r="O2023" s="414"/>
      <c r="P2023" s="414"/>
      <c r="Q2023" s="414"/>
      <c r="R2023" s="414"/>
      <c r="S2023" s="414"/>
      <c r="T2023" s="414"/>
      <c r="U2023" s="414"/>
      <c r="V2023" s="414"/>
      <c r="W2023" s="414"/>
      <c r="X2023" s="414"/>
      <c r="Y2023" s="414"/>
      <c r="Z2023" s="414"/>
      <c r="AA2023" s="414"/>
      <c r="AB2023" s="414"/>
      <c r="AC2023" s="275"/>
      <c r="AD2023" s="275"/>
      <c r="AE2023" s="275"/>
      <c r="AF2023" s="275"/>
      <c r="AG2023" s="275"/>
      <c r="AH2023" s="275"/>
      <c r="AI2023" s="275"/>
      <c r="AJ2023" s="275"/>
      <c r="AK2023" s="275"/>
      <c r="AL2023" s="275"/>
    </row>
    <row r="2024" spans="1:38" s="329" customFormat="1" ht="15" customHeight="1">
      <c r="A2024" s="284" t="str">
        <f>IF('Data invoice'!J2140=0,"",'Data invoice'!K2140)</f>
        <v/>
      </c>
      <c r="B2024" s="284" t="str">
        <f>IF('Data invoice'!K2140=0,"",'Data invoice'!L2140)</f>
        <v/>
      </c>
      <c r="C2024" s="284" t="str">
        <f>IF('Data invoice'!L2140=0,"",'Data invoice'!M2140)</f>
        <v/>
      </c>
      <c r="D2024" s="284" t="str">
        <f>IF('Data invoice'!M2140=0,"",'Data invoice'!N2140)</f>
        <v/>
      </c>
      <c r="E2024" s="284" t="str">
        <f>IF('Data invoice'!N2140=0,"",'Data invoice'!O2140)</f>
        <v/>
      </c>
      <c r="F2024" s="284" t="str">
        <f>IF('Data invoice'!O2140=0,"",'Data invoice'!P2140)</f>
        <v/>
      </c>
      <c r="G2024" s="284" t="str">
        <f>IF('Data invoice'!P2140=0,"",'Data invoice'!Q2140)</f>
        <v/>
      </c>
      <c r="H2024" s="284" t="str">
        <f>IF('Data invoice'!Q2140=0,"",'Data invoice'!R2140)</f>
        <v/>
      </c>
      <c r="I2024" s="320" t="str">
        <f>IF('Data invoice'!R2140=0,"",'Data invoice'!S2140)</f>
        <v/>
      </c>
      <c r="J2024" s="367" t="str">
        <f>IF('Data invoice'!S2140=0,"",'Data invoice'!T2140)</f>
        <v/>
      </c>
      <c r="L2024" s="414"/>
      <c r="M2024" s="275"/>
      <c r="N2024" s="275"/>
      <c r="O2024" s="414"/>
      <c r="P2024" s="414"/>
      <c r="Q2024" s="414"/>
      <c r="R2024" s="414"/>
      <c r="S2024" s="414"/>
      <c r="T2024" s="414"/>
      <c r="U2024" s="414"/>
      <c r="V2024" s="414"/>
      <c r="W2024" s="414"/>
      <c r="X2024" s="414"/>
      <c r="Y2024" s="414"/>
      <c r="Z2024" s="414"/>
      <c r="AA2024" s="414"/>
      <c r="AB2024" s="414"/>
      <c r="AC2024" s="275"/>
      <c r="AD2024" s="275"/>
      <c r="AE2024" s="275"/>
      <c r="AF2024" s="275"/>
      <c r="AG2024" s="275"/>
      <c r="AH2024" s="275"/>
      <c r="AI2024" s="275"/>
      <c r="AJ2024" s="275"/>
      <c r="AK2024" s="275"/>
      <c r="AL2024" s="275"/>
    </row>
    <row r="2025" spans="1:38" s="329" customFormat="1" ht="15" customHeight="1">
      <c r="A2025" s="284" t="str">
        <f>IF('Data invoice'!J2141=0,"",'Data invoice'!K2141)</f>
        <v/>
      </c>
      <c r="B2025" s="284" t="str">
        <f>IF('Data invoice'!K2141=0,"",'Data invoice'!L2141)</f>
        <v/>
      </c>
      <c r="C2025" s="284" t="str">
        <f>IF('Data invoice'!L2141=0,"",'Data invoice'!M2141)</f>
        <v/>
      </c>
      <c r="D2025" s="284" t="str">
        <f>IF('Data invoice'!M2141=0,"",'Data invoice'!N2141)</f>
        <v/>
      </c>
      <c r="E2025" s="284" t="str">
        <f>IF('Data invoice'!N2141=0,"",'Data invoice'!O2141)</f>
        <v/>
      </c>
      <c r="F2025" s="284" t="str">
        <f>IF('Data invoice'!O2141=0,"",'Data invoice'!P2141)</f>
        <v/>
      </c>
      <c r="G2025" s="284" t="str">
        <f>IF('Data invoice'!P2141=0,"",'Data invoice'!Q2141)</f>
        <v/>
      </c>
      <c r="H2025" s="284" t="str">
        <f>IF('Data invoice'!Q2141=0,"",'Data invoice'!R2141)</f>
        <v/>
      </c>
      <c r="I2025" s="320" t="str">
        <f>IF('Data invoice'!R2141=0,"",'Data invoice'!S2141)</f>
        <v/>
      </c>
      <c r="J2025" s="367" t="str">
        <f>IF('Data invoice'!S2141=0,"",'Data invoice'!T2141)</f>
        <v/>
      </c>
      <c r="L2025" s="414"/>
      <c r="M2025" s="275"/>
      <c r="N2025" s="275"/>
      <c r="O2025" s="414"/>
      <c r="P2025" s="414"/>
      <c r="Q2025" s="414"/>
      <c r="R2025" s="414"/>
      <c r="S2025" s="414"/>
      <c r="T2025" s="414"/>
      <c r="U2025" s="414"/>
      <c r="V2025" s="414"/>
      <c r="W2025" s="414"/>
      <c r="X2025" s="414"/>
      <c r="Y2025" s="414"/>
      <c r="Z2025" s="414"/>
      <c r="AA2025" s="414"/>
      <c r="AB2025" s="414"/>
      <c r="AC2025" s="275"/>
      <c r="AD2025" s="275"/>
      <c r="AE2025" s="275"/>
      <c r="AF2025" s="275"/>
      <c r="AG2025" s="275"/>
      <c r="AH2025" s="275"/>
      <c r="AI2025" s="275"/>
      <c r="AJ2025" s="275"/>
      <c r="AK2025" s="275"/>
      <c r="AL2025" s="275"/>
    </row>
    <row r="2026" spans="1:38" s="329" customFormat="1" ht="15" customHeight="1">
      <c r="A2026" s="284" t="str">
        <f>IF('Data invoice'!J2142=0,"",'Data invoice'!K2142)</f>
        <v/>
      </c>
      <c r="B2026" s="284" t="str">
        <f>IF('Data invoice'!K2142=0,"",'Data invoice'!L2142)</f>
        <v/>
      </c>
      <c r="C2026" s="284" t="str">
        <f>IF('Data invoice'!L2142=0,"",'Data invoice'!M2142)</f>
        <v/>
      </c>
      <c r="D2026" s="284" t="str">
        <f>IF('Data invoice'!M2142=0,"",'Data invoice'!N2142)</f>
        <v/>
      </c>
      <c r="E2026" s="284" t="str">
        <f>IF('Data invoice'!N2142=0,"",'Data invoice'!O2142)</f>
        <v/>
      </c>
      <c r="F2026" s="284" t="str">
        <f>IF('Data invoice'!O2142=0,"",'Data invoice'!P2142)</f>
        <v/>
      </c>
      <c r="G2026" s="284" t="str">
        <f>IF('Data invoice'!P2142=0,"",'Data invoice'!Q2142)</f>
        <v/>
      </c>
      <c r="H2026" s="284" t="str">
        <f>IF('Data invoice'!Q2142=0,"",'Data invoice'!R2142)</f>
        <v/>
      </c>
      <c r="I2026" s="320" t="str">
        <f>IF('Data invoice'!R2142=0,"",'Data invoice'!S2142)</f>
        <v/>
      </c>
      <c r="J2026" s="367" t="str">
        <f>IF('Data invoice'!S2142=0,"",'Data invoice'!T2142)</f>
        <v/>
      </c>
      <c r="L2026" s="414"/>
      <c r="M2026" s="275"/>
      <c r="N2026" s="275"/>
      <c r="O2026" s="414"/>
      <c r="P2026" s="414"/>
      <c r="Q2026" s="414"/>
      <c r="R2026" s="414"/>
      <c r="S2026" s="414"/>
      <c r="T2026" s="414"/>
      <c r="U2026" s="414"/>
      <c r="V2026" s="414"/>
      <c r="W2026" s="414"/>
      <c r="X2026" s="414"/>
      <c r="Y2026" s="414"/>
      <c r="Z2026" s="414"/>
      <c r="AA2026" s="414"/>
      <c r="AB2026" s="414"/>
      <c r="AC2026" s="275"/>
      <c r="AD2026" s="275"/>
      <c r="AE2026" s="275"/>
      <c r="AF2026" s="275"/>
      <c r="AG2026" s="275"/>
      <c r="AH2026" s="275"/>
      <c r="AI2026" s="275"/>
      <c r="AJ2026" s="275"/>
      <c r="AK2026" s="275"/>
      <c r="AL2026" s="275"/>
    </row>
    <row r="2027" spans="1:38" s="329" customFormat="1" ht="15" customHeight="1">
      <c r="A2027" s="284" t="str">
        <f>IF('Data invoice'!J2143=0,"",'Data invoice'!K2143)</f>
        <v/>
      </c>
      <c r="B2027" s="284" t="str">
        <f>IF('Data invoice'!K2143=0,"",'Data invoice'!L2143)</f>
        <v/>
      </c>
      <c r="C2027" s="284" t="str">
        <f>IF('Data invoice'!L2143=0,"",'Data invoice'!M2143)</f>
        <v/>
      </c>
      <c r="D2027" s="284" t="str">
        <f>IF('Data invoice'!M2143=0,"",'Data invoice'!N2143)</f>
        <v/>
      </c>
      <c r="E2027" s="284" t="str">
        <f>IF('Data invoice'!N2143=0,"",'Data invoice'!O2143)</f>
        <v/>
      </c>
      <c r="F2027" s="284" t="str">
        <f>IF('Data invoice'!O2143=0,"",'Data invoice'!P2143)</f>
        <v/>
      </c>
      <c r="G2027" s="284" t="str">
        <f>IF('Data invoice'!P2143=0,"",'Data invoice'!Q2143)</f>
        <v/>
      </c>
      <c r="H2027" s="284" t="str">
        <f>IF('Data invoice'!Q2143=0,"",'Data invoice'!R2143)</f>
        <v/>
      </c>
      <c r="I2027" s="320" t="str">
        <f>IF('Data invoice'!R2143=0,"",'Data invoice'!S2143)</f>
        <v/>
      </c>
      <c r="J2027" s="367" t="str">
        <f>IF('Data invoice'!S2143=0,"",'Data invoice'!T2143)</f>
        <v/>
      </c>
      <c r="L2027" s="414"/>
      <c r="M2027" s="275"/>
      <c r="N2027" s="275"/>
      <c r="O2027" s="414"/>
      <c r="P2027" s="414"/>
      <c r="Q2027" s="414"/>
      <c r="R2027" s="414"/>
      <c r="S2027" s="414"/>
      <c r="T2027" s="414"/>
      <c r="U2027" s="414"/>
      <c r="V2027" s="414"/>
      <c r="W2027" s="414"/>
      <c r="X2027" s="414"/>
      <c r="Y2027" s="414"/>
      <c r="Z2027" s="414"/>
      <c r="AA2027" s="414"/>
      <c r="AB2027" s="414"/>
      <c r="AC2027" s="275"/>
      <c r="AD2027" s="275"/>
      <c r="AE2027" s="275"/>
      <c r="AF2027" s="275"/>
      <c r="AG2027" s="275"/>
      <c r="AH2027" s="275"/>
      <c r="AI2027" s="275"/>
      <c r="AJ2027" s="275"/>
      <c r="AK2027" s="275"/>
      <c r="AL2027" s="275"/>
    </row>
    <row r="2028" spans="1:38" s="329" customFormat="1" ht="15" customHeight="1">
      <c r="A2028" s="284" t="str">
        <f>IF('Data invoice'!J2144=0,"",'Data invoice'!K2144)</f>
        <v/>
      </c>
      <c r="B2028" s="284" t="str">
        <f>IF('Data invoice'!K2144=0,"",'Data invoice'!L2144)</f>
        <v/>
      </c>
      <c r="C2028" s="284" t="str">
        <f>IF('Data invoice'!L2144=0,"",'Data invoice'!M2144)</f>
        <v/>
      </c>
      <c r="D2028" s="284" t="str">
        <f>IF('Data invoice'!M2144=0,"",'Data invoice'!N2144)</f>
        <v/>
      </c>
      <c r="E2028" s="284" t="str">
        <f>IF('Data invoice'!N2144=0,"",'Data invoice'!O2144)</f>
        <v/>
      </c>
      <c r="F2028" s="284" t="str">
        <f>IF('Data invoice'!O2144=0,"",'Data invoice'!P2144)</f>
        <v/>
      </c>
      <c r="G2028" s="284" t="str">
        <f>IF('Data invoice'!P2144=0,"",'Data invoice'!Q2144)</f>
        <v/>
      </c>
      <c r="H2028" s="284" t="str">
        <f>IF('Data invoice'!Q2144=0,"",'Data invoice'!R2144)</f>
        <v/>
      </c>
      <c r="I2028" s="320" t="str">
        <f>IF('Data invoice'!R2144=0,"",'Data invoice'!S2144)</f>
        <v/>
      </c>
      <c r="J2028" s="367" t="str">
        <f>IF('Data invoice'!S2144=0,"",'Data invoice'!T2144)</f>
        <v/>
      </c>
      <c r="L2028" s="414"/>
      <c r="M2028" s="275"/>
      <c r="N2028" s="275"/>
      <c r="O2028" s="414"/>
      <c r="P2028" s="414"/>
      <c r="Q2028" s="414"/>
      <c r="R2028" s="414"/>
      <c r="S2028" s="414"/>
      <c r="T2028" s="414"/>
      <c r="U2028" s="414"/>
      <c r="V2028" s="414"/>
      <c r="W2028" s="414"/>
      <c r="X2028" s="414"/>
      <c r="Y2028" s="414"/>
      <c r="Z2028" s="414"/>
      <c r="AA2028" s="414"/>
      <c r="AB2028" s="414"/>
      <c r="AC2028" s="275"/>
      <c r="AD2028" s="275"/>
      <c r="AE2028" s="275"/>
      <c r="AF2028" s="275"/>
      <c r="AG2028" s="275"/>
      <c r="AH2028" s="275"/>
      <c r="AI2028" s="275"/>
      <c r="AJ2028" s="275"/>
      <c r="AK2028" s="275"/>
      <c r="AL2028" s="275"/>
    </row>
    <row r="2029" spans="1:38" s="329" customFormat="1" ht="15" customHeight="1">
      <c r="A2029" s="284" t="str">
        <f>IF('Data invoice'!J2145=0,"",'Data invoice'!K2145)</f>
        <v/>
      </c>
      <c r="B2029" s="284" t="str">
        <f>IF('Data invoice'!K2145=0,"",'Data invoice'!L2145)</f>
        <v/>
      </c>
      <c r="C2029" s="284" t="str">
        <f>IF('Data invoice'!L2145=0,"",'Data invoice'!M2145)</f>
        <v/>
      </c>
      <c r="D2029" s="284" t="str">
        <f>IF('Data invoice'!M2145=0,"",'Data invoice'!N2145)</f>
        <v/>
      </c>
      <c r="E2029" s="284" t="str">
        <f>IF('Data invoice'!N2145=0,"",'Data invoice'!O2145)</f>
        <v/>
      </c>
      <c r="F2029" s="284" t="str">
        <f>IF('Data invoice'!O2145=0,"",'Data invoice'!P2145)</f>
        <v/>
      </c>
      <c r="G2029" s="284" t="str">
        <f>IF('Data invoice'!P2145=0,"",'Data invoice'!Q2145)</f>
        <v/>
      </c>
      <c r="H2029" s="284" t="str">
        <f>IF('Data invoice'!Q2145=0,"",'Data invoice'!R2145)</f>
        <v/>
      </c>
      <c r="I2029" s="320" t="str">
        <f>IF('Data invoice'!R2145=0,"",'Data invoice'!S2145)</f>
        <v/>
      </c>
      <c r="J2029" s="367" t="str">
        <f>IF('Data invoice'!S2145=0,"",'Data invoice'!T2145)</f>
        <v/>
      </c>
      <c r="L2029" s="414"/>
      <c r="M2029" s="275"/>
      <c r="N2029" s="275"/>
      <c r="O2029" s="414"/>
      <c r="P2029" s="414"/>
      <c r="Q2029" s="414"/>
      <c r="R2029" s="414"/>
      <c r="S2029" s="414"/>
      <c r="T2029" s="414"/>
      <c r="U2029" s="414"/>
      <c r="V2029" s="414"/>
      <c r="W2029" s="414"/>
      <c r="X2029" s="414"/>
      <c r="Y2029" s="414"/>
      <c r="Z2029" s="414"/>
      <c r="AA2029" s="414"/>
      <c r="AB2029" s="414"/>
      <c r="AC2029" s="275"/>
      <c r="AD2029" s="275"/>
      <c r="AE2029" s="275"/>
      <c r="AF2029" s="275"/>
      <c r="AG2029" s="275"/>
      <c r="AH2029" s="275"/>
      <c r="AI2029" s="275"/>
      <c r="AJ2029" s="275"/>
      <c r="AK2029" s="275"/>
      <c r="AL2029" s="275"/>
    </row>
    <row r="2030" spans="1:38" s="329" customFormat="1" ht="15" customHeight="1">
      <c r="A2030" s="284" t="str">
        <f>IF('Data invoice'!J2146=0,"",'Data invoice'!K2146)</f>
        <v/>
      </c>
      <c r="B2030" s="284" t="str">
        <f>IF('Data invoice'!K2146=0,"",'Data invoice'!L2146)</f>
        <v/>
      </c>
      <c r="C2030" s="284" t="str">
        <f>IF('Data invoice'!L2146=0,"",'Data invoice'!M2146)</f>
        <v/>
      </c>
      <c r="D2030" s="284" t="str">
        <f>IF('Data invoice'!M2146=0,"",'Data invoice'!N2146)</f>
        <v/>
      </c>
      <c r="E2030" s="284" t="str">
        <f>IF('Data invoice'!N2146=0,"",'Data invoice'!O2146)</f>
        <v/>
      </c>
      <c r="F2030" s="284" t="str">
        <f>IF('Data invoice'!O2146=0,"",'Data invoice'!P2146)</f>
        <v/>
      </c>
      <c r="G2030" s="284" t="str">
        <f>IF('Data invoice'!P2146=0,"",'Data invoice'!Q2146)</f>
        <v/>
      </c>
      <c r="H2030" s="284" t="str">
        <f>IF('Data invoice'!Q2146=0,"",'Data invoice'!R2146)</f>
        <v/>
      </c>
      <c r="I2030" s="320" t="str">
        <f>IF('Data invoice'!R2146=0,"",'Data invoice'!S2146)</f>
        <v/>
      </c>
      <c r="J2030" s="367" t="str">
        <f>IF('Data invoice'!S2146=0,"",'Data invoice'!T2146)</f>
        <v/>
      </c>
      <c r="L2030" s="414"/>
      <c r="M2030" s="275"/>
      <c r="N2030" s="275"/>
      <c r="O2030" s="414"/>
      <c r="P2030" s="414"/>
      <c r="Q2030" s="414"/>
      <c r="R2030" s="414"/>
      <c r="S2030" s="414"/>
      <c r="T2030" s="414"/>
      <c r="U2030" s="414"/>
      <c r="V2030" s="414"/>
      <c r="W2030" s="414"/>
      <c r="X2030" s="414"/>
      <c r="Y2030" s="414"/>
      <c r="Z2030" s="414"/>
      <c r="AA2030" s="414"/>
      <c r="AB2030" s="414"/>
      <c r="AC2030" s="275"/>
      <c r="AD2030" s="275"/>
      <c r="AE2030" s="275"/>
      <c r="AF2030" s="275"/>
      <c r="AG2030" s="275"/>
      <c r="AH2030" s="275"/>
      <c r="AI2030" s="275"/>
      <c r="AJ2030" s="275"/>
      <c r="AK2030" s="275"/>
      <c r="AL2030" s="275"/>
    </row>
    <row r="2031" spans="1:38" s="329" customFormat="1" ht="15" customHeight="1">
      <c r="A2031" s="284" t="str">
        <f>IF('Data invoice'!J2147=0,"",'Data invoice'!K2147)</f>
        <v/>
      </c>
      <c r="B2031" s="284" t="str">
        <f>IF('Data invoice'!K2147=0,"",'Data invoice'!L2147)</f>
        <v/>
      </c>
      <c r="C2031" s="284" t="str">
        <f>IF('Data invoice'!L2147=0,"",'Data invoice'!M2147)</f>
        <v/>
      </c>
      <c r="D2031" s="284" t="str">
        <f>IF('Data invoice'!M2147=0,"",'Data invoice'!N2147)</f>
        <v/>
      </c>
      <c r="E2031" s="284" t="str">
        <f>IF('Data invoice'!N2147=0,"",'Data invoice'!O2147)</f>
        <v/>
      </c>
      <c r="F2031" s="284" t="str">
        <f>IF('Data invoice'!O2147=0,"",'Data invoice'!P2147)</f>
        <v/>
      </c>
      <c r="G2031" s="284" t="str">
        <f>IF('Data invoice'!P2147=0,"",'Data invoice'!Q2147)</f>
        <v/>
      </c>
      <c r="H2031" s="284" t="str">
        <f>IF('Data invoice'!Q2147=0,"",'Data invoice'!R2147)</f>
        <v/>
      </c>
      <c r="I2031" s="320" t="str">
        <f>IF('Data invoice'!R2147=0,"",'Data invoice'!S2147)</f>
        <v/>
      </c>
      <c r="J2031" s="367" t="str">
        <f>IF('Data invoice'!S2147=0,"",'Data invoice'!T2147)</f>
        <v/>
      </c>
      <c r="L2031" s="414"/>
      <c r="M2031" s="275"/>
      <c r="N2031" s="275"/>
      <c r="O2031" s="414"/>
      <c r="P2031" s="414"/>
      <c r="Q2031" s="414"/>
      <c r="R2031" s="414"/>
      <c r="S2031" s="414"/>
      <c r="T2031" s="414"/>
      <c r="U2031" s="414"/>
      <c r="V2031" s="414"/>
      <c r="W2031" s="414"/>
      <c r="X2031" s="414"/>
      <c r="Y2031" s="414"/>
      <c r="Z2031" s="414"/>
      <c r="AA2031" s="414"/>
      <c r="AB2031" s="414"/>
      <c r="AC2031" s="275"/>
      <c r="AD2031" s="275"/>
      <c r="AE2031" s="275"/>
      <c r="AF2031" s="275"/>
      <c r="AG2031" s="275"/>
      <c r="AH2031" s="275"/>
      <c r="AI2031" s="275"/>
      <c r="AJ2031" s="275"/>
      <c r="AK2031" s="275"/>
      <c r="AL2031" s="275"/>
    </row>
    <row r="2032" spans="1:38" s="329" customFormat="1" ht="15" customHeight="1">
      <c r="A2032" s="284" t="str">
        <f>IF('Data invoice'!J2148=0,"",'Data invoice'!K2148)</f>
        <v/>
      </c>
      <c r="B2032" s="284" t="str">
        <f>IF('Data invoice'!K2148=0,"",'Data invoice'!L2148)</f>
        <v/>
      </c>
      <c r="C2032" s="284" t="str">
        <f>IF('Data invoice'!L2148=0,"",'Data invoice'!M2148)</f>
        <v/>
      </c>
      <c r="D2032" s="284" t="str">
        <f>IF('Data invoice'!M2148=0,"",'Data invoice'!N2148)</f>
        <v/>
      </c>
      <c r="E2032" s="284" t="str">
        <f>IF('Data invoice'!N2148=0,"",'Data invoice'!O2148)</f>
        <v/>
      </c>
      <c r="F2032" s="284" t="str">
        <f>IF('Data invoice'!O2148=0,"",'Data invoice'!P2148)</f>
        <v/>
      </c>
      <c r="G2032" s="284" t="str">
        <f>IF('Data invoice'!P2148=0,"",'Data invoice'!Q2148)</f>
        <v/>
      </c>
      <c r="H2032" s="284" t="str">
        <f>IF('Data invoice'!Q2148=0,"",'Data invoice'!R2148)</f>
        <v/>
      </c>
      <c r="I2032" s="320" t="str">
        <f>IF('Data invoice'!R2148=0,"",'Data invoice'!S2148)</f>
        <v/>
      </c>
      <c r="J2032" s="367" t="str">
        <f>IF('Data invoice'!S2148=0,"",'Data invoice'!T2148)</f>
        <v/>
      </c>
      <c r="L2032" s="414"/>
      <c r="M2032" s="275"/>
      <c r="N2032" s="275"/>
      <c r="O2032" s="414"/>
      <c r="P2032" s="414"/>
      <c r="Q2032" s="414"/>
      <c r="R2032" s="414"/>
      <c r="S2032" s="414"/>
      <c r="T2032" s="414"/>
      <c r="U2032" s="414"/>
      <c r="V2032" s="414"/>
      <c r="W2032" s="414"/>
      <c r="X2032" s="414"/>
      <c r="Y2032" s="414"/>
      <c r="Z2032" s="414"/>
      <c r="AA2032" s="414"/>
      <c r="AB2032" s="414"/>
      <c r="AC2032" s="275"/>
      <c r="AD2032" s="275"/>
      <c r="AE2032" s="275"/>
      <c r="AF2032" s="275"/>
      <c r="AG2032" s="275"/>
      <c r="AH2032" s="275"/>
      <c r="AI2032" s="275"/>
      <c r="AJ2032" s="275"/>
      <c r="AK2032" s="275"/>
      <c r="AL2032" s="275"/>
    </row>
    <row r="2033" spans="1:38" s="329" customFormat="1" ht="15" customHeight="1">
      <c r="A2033" s="284" t="str">
        <f>IF('Data invoice'!J2149=0,"",'Data invoice'!K2149)</f>
        <v/>
      </c>
      <c r="B2033" s="284" t="str">
        <f>IF('Data invoice'!K2149=0,"",'Data invoice'!L2149)</f>
        <v/>
      </c>
      <c r="C2033" s="284" t="str">
        <f>IF('Data invoice'!L2149=0,"",'Data invoice'!M2149)</f>
        <v/>
      </c>
      <c r="D2033" s="284" t="str">
        <f>IF('Data invoice'!M2149=0,"",'Data invoice'!N2149)</f>
        <v/>
      </c>
      <c r="E2033" s="284" t="str">
        <f>IF('Data invoice'!N2149=0,"",'Data invoice'!O2149)</f>
        <v/>
      </c>
      <c r="F2033" s="284" t="str">
        <f>IF('Data invoice'!O2149=0,"",'Data invoice'!P2149)</f>
        <v/>
      </c>
      <c r="G2033" s="284" t="str">
        <f>IF('Data invoice'!P2149=0,"",'Data invoice'!Q2149)</f>
        <v/>
      </c>
      <c r="H2033" s="284" t="str">
        <f>IF('Data invoice'!Q2149=0,"",'Data invoice'!R2149)</f>
        <v/>
      </c>
      <c r="I2033" s="320" t="str">
        <f>IF('Data invoice'!R2149=0,"",'Data invoice'!S2149)</f>
        <v/>
      </c>
      <c r="J2033" s="367" t="str">
        <f>IF('Data invoice'!S2149=0,"",'Data invoice'!T2149)</f>
        <v/>
      </c>
      <c r="L2033" s="414"/>
      <c r="M2033" s="275"/>
      <c r="N2033" s="275"/>
      <c r="O2033" s="414"/>
      <c r="P2033" s="414"/>
      <c r="Q2033" s="414"/>
      <c r="R2033" s="414"/>
      <c r="S2033" s="414"/>
      <c r="T2033" s="414"/>
      <c r="U2033" s="414"/>
      <c r="V2033" s="414"/>
      <c r="W2033" s="414"/>
      <c r="X2033" s="414"/>
      <c r="Y2033" s="414"/>
      <c r="Z2033" s="414"/>
      <c r="AA2033" s="414"/>
      <c r="AB2033" s="414"/>
      <c r="AC2033" s="275"/>
      <c r="AD2033" s="275"/>
      <c r="AE2033" s="275"/>
      <c r="AF2033" s="275"/>
      <c r="AG2033" s="275"/>
      <c r="AH2033" s="275"/>
      <c r="AI2033" s="275"/>
      <c r="AJ2033" s="275"/>
      <c r="AK2033" s="275"/>
      <c r="AL2033" s="275"/>
    </row>
    <row r="2034" spans="1:38" s="329" customFormat="1" ht="15" customHeight="1">
      <c r="A2034" s="284" t="str">
        <f>IF('Data invoice'!J2150=0,"",'Data invoice'!K2150)</f>
        <v/>
      </c>
      <c r="B2034" s="284" t="str">
        <f>IF('Data invoice'!K2150=0,"",'Data invoice'!L2150)</f>
        <v/>
      </c>
      <c r="C2034" s="284" t="str">
        <f>IF('Data invoice'!L2150=0,"",'Data invoice'!M2150)</f>
        <v/>
      </c>
      <c r="D2034" s="284" t="str">
        <f>IF('Data invoice'!M2150=0,"",'Data invoice'!N2150)</f>
        <v/>
      </c>
      <c r="E2034" s="284" t="str">
        <f>IF('Data invoice'!N2150=0,"",'Data invoice'!O2150)</f>
        <v/>
      </c>
      <c r="F2034" s="284" t="str">
        <f>IF('Data invoice'!O2150=0,"",'Data invoice'!P2150)</f>
        <v/>
      </c>
      <c r="G2034" s="284" t="str">
        <f>IF('Data invoice'!P2150=0,"",'Data invoice'!Q2150)</f>
        <v/>
      </c>
      <c r="H2034" s="284" t="str">
        <f>IF('Data invoice'!Q2150=0,"",'Data invoice'!R2150)</f>
        <v/>
      </c>
      <c r="I2034" s="320" t="str">
        <f>IF('Data invoice'!R2150=0,"",'Data invoice'!S2150)</f>
        <v/>
      </c>
      <c r="J2034" s="367" t="str">
        <f>IF('Data invoice'!S2150=0,"",'Data invoice'!T2150)</f>
        <v/>
      </c>
      <c r="L2034" s="414"/>
      <c r="M2034" s="275"/>
      <c r="N2034" s="275"/>
      <c r="O2034" s="414"/>
      <c r="P2034" s="414"/>
      <c r="Q2034" s="414"/>
      <c r="R2034" s="414"/>
      <c r="S2034" s="414"/>
      <c r="T2034" s="414"/>
      <c r="U2034" s="414"/>
      <c r="V2034" s="414"/>
      <c r="W2034" s="414"/>
      <c r="X2034" s="414"/>
      <c r="Y2034" s="414"/>
      <c r="Z2034" s="414"/>
      <c r="AA2034" s="414"/>
      <c r="AB2034" s="414"/>
      <c r="AC2034" s="275"/>
      <c r="AD2034" s="275"/>
      <c r="AE2034" s="275"/>
      <c r="AF2034" s="275"/>
      <c r="AG2034" s="275"/>
      <c r="AH2034" s="275"/>
      <c r="AI2034" s="275"/>
      <c r="AJ2034" s="275"/>
      <c r="AK2034" s="275"/>
      <c r="AL2034" s="275"/>
    </row>
    <row r="2035" spans="1:38" s="329" customFormat="1" ht="15" customHeight="1">
      <c r="A2035" s="284" t="str">
        <f>IF('Data invoice'!J2151=0,"",'Data invoice'!K2151)</f>
        <v/>
      </c>
      <c r="B2035" s="284" t="str">
        <f>IF('Data invoice'!K2151=0,"",'Data invoice'!L2151)</f>
        <v/>
      </c>
      <c r="C2035" s="284" t="str">
        <f>IF('Data invoice'!L2151=0,"",'Data invoice'!M2151)</f>
        <v/>
      </c>
      <c r="D2035" s="284" t="str">
        <f>IF('Data invoice'!M2151=0,"",'Data invoice'!N2151)</f>
        <v/>
      </c>
      <c r="E2035" s="284" t="str">
        <f>IF('Data invoice'!N2151=0,"",'Data invoice'!O2151)</f>
        <v/>
      </c>
      <c r="F2035" s="284" t="str">
        <f>IF('Data invoice'!O2151=0,"",'Data invoice'!P2151)</f>
        <v/>
      </c>
      <c r="G2035" s="284" t="str">
        <f>IF('Data invoice'!P2151=0,"",'Data invoice'!Q2151)</f>
        <v/>
      </c>
      <c r="H2035" s="284" t="str">
        <f>IF('Data invoice'!Q2151=0,"",'Data invoice'!R2151)</f>
        <v/>
      </c>
      <c r="I2035" s="320" t="str">
        <f>IF('Data invoice'!R2151=0,"",'Data invoice'!S2151)</f>
        <v/>
      </c>
      <c r="J2035" s="367" t="str">
        <f>IF('Data invoice'!S2151=0,"",'Data invoice'!T2151)</f>
        <v/>
      </c>
      <c r="L2035" s="414"/>
      <c r="M2035" s="275"/>
      <c r="N2035" s="275"/>
      <c r="O2035" s="414"/>
      <c r="P2035" s="414"/>
      <c r="Q2035" s="414"/>
      <c r="R2035" s="414"/>
      <c r="S2035" s="414"/>
      <c r="T2035" s="414"/>
      <c r="U2035" s="414"/>
      <c r="V2035" s="414"/>
      <c r="W2035" s="414"/>
      <c r="X2035" s="414"/>
      <c r="Y2035" s="414"/>
      <c r="Z2035" s="414"/>
      <c r="AA2035" s="414"/>
      <c r="AB2035" s="414"/>
      <c r="AC2035" s="275"/>
      <c r="AD2035" s="275"/>
      <c r="AE2035" s="275"/>
      <c r="AF2035" s="275"/>
      <c r="AG2035" s="275"/>
      <c r="AH2035" s="275"/>
      <c r="AI2035" s="275"/>
      <c r="AJ2035" s="275"/>
      <c r="AK2035" s="275"/>
      <c r="AL2035" s="275"/>
    </row>
    <row r="2036" spans="1:38" s="329" customFormat="1" ht="15" customHeight="1">
      <c r="A2036" s="284" t="str">
        <f>IF('Data invoice'!J2152=0,"",'Data invoice'!K2152)</f>
        <v/>
      </c>
      <c r="B2036" s="284" t="str">
        <f>IF('Data invoice'!K2152=0,"",'Data invoice'!L2152)</f>
        <v/>
      </c>
      <c r="C2036" s="284" t="str">
        <f>IF('Data invoice'!L2152=0,"",'Data invoice'!M2152)</f>
        <v/>
      </c>
      <c r="D2036" s="284" t="str">
        <f>IF('Data invoice'!M2152=0,"",'Data invoice'!N2152)</f>
        <v/>
      </c>
      <c r="E2036" s="284" t="str">
        <f>IF('Data invoice'!N2152=0,"",'Data invoice'!O2152)</f>
        <v/>
      </c>
      <c r="F2036" s="284" t="str">
        <f>IF('Data invoice'!O2152=0,"",'Data invoice'!P2152)</f>
        <v/>
      </c>
      <c r="G2036" s="284" t="str">
        <f>IF('Data invoice'!P2152=0,"",'Data invoice'!Q2152)</f>
        <v/>
      </c>
      <c r="H2036" s="284" t="str">
        <f>IF('Data invoice'!Q2152=0,"",'Data invoice'!R2152)</f>
        <v/>
      </c>
      <c r="I2036" s="320" t="str">
        <f>IF('Data invoice'!R2152=0,"",'Data invoice'!S2152)</f>
        <v/>
      </c>
      <c r="J2036" s="367" t="str">
        <f>IF('Data invoice'!S2152=0,"",'Data invoice'!T2152)</f>
        <v/>
      </c>
      <c r="L2036" s="414"/>
      <c r="M2036" s="275"/>
      <c r="N2036" s="275"/>
      <c r="O2036" s="414"/>
      <c r="P2036" s="414"/>
      <c r="Q2036" s="414"/>
      <c r="R2036" s="414"/>
      <c r="S2036" s="414"/>
      <c r="T2036" s="414"/>
      <c r="U2036" s="414"/>
      <c r="V2036" s="414"/>
      <c r="W2036" s="414"/>
      <c r="X2036" s="414"/>
      <c r="Y2036" s="414"/>
      <c r="Z2036" s="414"/>
      <c r="AA2036" s="414"/>
      <c r="AB2036" s="414"/>
      <c r="AC2036" s="275"/>
      <c r="AD2036" s="275"/>
      <c r="AE2036" s="275"/>
      <c r="AF2036" s="275"/>
      <c r="AG2036" s="275"/>
      <c r="AH2036" s="275"/>
      <c r="AI2036" s="275"/>
      <c r="AJ2036" s="275"/>
      <c r="AK2036" s="275"/>
      <c r="AL2036" s="275"/>
    </row>
    <row r="2037" spans="1:38" s="329" customFormat="1" ht="15" customHeight="1">
      <c r="A2037" s="284" t="str">
        <f>IF('Data invoice'!J2153=0,"",'Data invoice'!K2153)</f>
        <v/>
      </c>
      <c r="B2037" s="284" t="str">
        <f>IF('Data invoice'!K2153=0,"",'Data invoice'!L2153)</f>
        <v/>
      </c>
      <c r="C2037" s="284" t="str">
        <f>IF('Data invoice'!L2153=0,"",'Data invoice'!M2153)</f>
        <v/>
      </c>
      <c r="D2037" s="284" t="str">
        <f>IF('Data invoice'!M2153=0,"",'Data invoice'!N2153)</f>
        <v/>
      </c>
      <c r="E2037" s="284" t="str">
        <f>IF('Data invoice'!N2153=0,"",'Data invoice'!O2153)</f>
        <v/>
      </c>
      <c r="F2037" s="284" t="str">
        <f>IF('Data invoice'!O2153=0,"",'Data invoice'!P2153)</f>
        <v/>
      </c>
      <c r="G2037" s="284" t="str">
        <f>IF('Data invoice'!P2153=0,"",'Data invoice'!Q2153)</f>
        <v/>
      </c>
      <c r="H2037" s="284" t="str">
        <f>IF('Data invoice'!Q2153=0,"",'Data invoice'!R2153)</f>
        <v/>
      </c>
      <c r="I2037" s="320" t="str">
        <f>IF('Data invoice'!R2153=0,"",'Data invoice'!S2153)</f>
        <v/>
      </c>
      <c r="J2037" s="367" t="str">
        <f>IF('Data invoice'!S2153=0,"",'Data invoice'!T2153)</f>
        <v/>
      </c>
      <c r="L2037" s="414"/>
      <c r="M2037" s="275"/>
      <c r="N2037" s="275"/>
      <c r="O2037" s="414"/>
      <c r="P2037" s="414"/>
      <c r="Q2037" s="414"/>
      <c r="R2037" s="414"/>
      <c r="S2037" s="414"/>
      <c r="T2037" s="414"/>
      <c r="U2037" s="414"/>
      <c r="V2037" s="414"/>
      <c r="W2037" s="414"/>
      <c r="X2037" s="414"/>
      <c r="Y2037" s="414"/>
      <c r="Z2037" s="414"/>
      <c r="AA2037" s="414"/>
      <c r="AB2037" s="414"/>
      <c r="AC2037" s="275"/>
      <c r="AD2037" s="275"/>
      <c r="AE2037" s="275"/>
      <c r="AF2037" s="275"/>
      <c r="AG2037" s="275"/>
      <c r="AH2037" s="275"/>
      <c r="AI2037" s="275"/>
      <c r="AJ2037" s="275"/>
      <c r="AK2037" s="275"/>
      <c r="AL2037" s="275"/>
    </row>
    <row r="2038" spans="1:38" s="329" customFormat="1" ht="15" customHeight="1">
      <c r="A2038" s="284" t="str">
        <f>IF('Data invoice'!J2154=0,"",'Data invoice'!K2154)</f>
        <v/>
      </c>
      <c r="B2038" s="284" t="str">
        <f>IF('Data invoice'!K2154=0,"",'Data invoice'!L2154)</f>
        <v/>
      </c>
      <c r="C2038" s="284" t="str">
        <f>IF('Data invoice'!L2154=0,"",'Data invoice'!M2154)</f>
        <v/>
      </c>
      <c r="D2038" s="284" t="str">
        <f>IF('Data invoice'!M2154=0,"",'Data invoice'!N2154)</f>
        <v/>
      </c>
      <c r="E2038" s="284" t="str">
        <f>IF('Data invoice'!N2154=0,"",'Data invoice'!O2154)</f>
        <v/>
      </c>
      <c r="F2038" s="284" t="str">
        <f>IF('Data invoice'!O2154=0,"",'Data invoice'!P2154)</f>
        <v/>
      </c>
      <c r="G2038" s="284" t="str">
        <f>IF('Data invoice'!P2154=0,"",'Data invoice'!Q2154)</f>
        <v/>
      </c>
      <c r="H2038" s="284" t="str">
        <f>IF('Data invoice'!Q2154=0,"",'Data invoice'!R2154)</f>
        <v/>
      </c>
      <c r="I2038" s="320" t="str">
        <f>IF('Data invoice'!R2154=0,"",'Data invoice'!S2154)</f>
        <v/>
      </c>
      <c r="J2038" s="367" t="str">
        <f>IF('Data invoice'!S2154=0,"",'Data invoice'!T2154)</f>
        <v/>
      </c>
      <c r="L2038" s="414"/>
      <c r="M2038" s="275"/>
      <c r="N2038" s="275"/>
      <c r="O2038" s="414"/>
      <c r="P2038" s="414"/>
      <c r="Q2038" s="414"/>
      <c r="R2038" s="414"/>
      <c r="S2038" s="414"/>
      <c r="T2038" s="414"/>
      <c r="U2038" s="414"/>
      <c r="V2038" s="414"/>
      <c r="W2038" s="414"/>
      <c r="X2038" s="414"/>
      <c r="Y2038" s="414"/>
      <c r="Z2038" s="414"/>
      <c r="AA2038" s="414"/>
      <c r="AB2038" s="414"/>
      <c r="AC2038" s="275"/>
      <c r="AD2038" s="275"/>
      <c r="AE2038" s="275"/>
      <c r="AF2038" s="275"/>
      <c r="AG2038" s="275"/>
      <c r="AH2038" s="275"/>
      <c r="AI2038" s="275"/>
      <c r="AJ2038" s="275"/>
      <c r="AK2038" s="275"/>
      <c r="AL2038" s="275"/>
    </row>
    <row r="2039" spans="1:38" s="329" customFormat="1" ht="15" customHeight="1">
      <c r="A2039" s="284" t="str">
        <f>IF('Data invoice'!J2155=0,"",'Data invoice'!K2155)</f>
        <v/>
      </c>
      <c r="B2039" s="284" t="str">
        <f>IF('Data invoice'!K2155=0,"",'Data invoice'!L2155)</f>
        <v/>
      </c>
      <c r="C2039" s="284" t="str">
        <f>IF('Data invoice'!L2155=0,"",'Data invoice'!M2155)</f>
        <v/>
      </c>
      <c r="D2039" s="284" t="str">
        <f>IF('Data invoice'!M2155=0,"",'Data invoice'!N2155)</f>
        <v/>
      </c>
      <c r="E2039" s="284" t="str">
        <f>IF('Data invoice'!N2155=0,"",'Data invoice'!O2155)</f>
        <v/>
      </c>
      <c r="F2039" s="284" t="str">
        <f>IF('Data invoice'!O2155=0,"",'Data invoice'!P2155)</f>
        <v/>
      </c>
      <c r="G2039" s="284" t="str">
        <f>IF('Data invoice'!P2155=0,"",'Data invoice'!Q2155)</f>
        <v/>
      </c>
      <c r="H2039" s="284" t="str">
        <f>IF('Data invoice'!Q2155=0,"",'Data invoice'!R2155)</f>
        <v/>
      </c>
      <c r="I2039" s="320" t="str">
        <f>IF('Data invoice'!R2155=0,"",'Data invoice'!S2155)</f>
        <v/>
      </c>
      <c r="J2039" s="367" t="str">
        <f>IF('Data invoice'!S2155=0,"",'Data invoice'!T2155)</f>
        <v/>
      </c>
      <c r="L2039" s="414"/>
      <c r="M2039" s="275"/>
      <c r="N2039" s="275"/>
      <c r="O2039" s="414"/>
      <c r="P2039" s="414"/>
      <c r="Q2039" s="414"/>
      <c r="R2039" s="414"/>
      <c r="S2039" s="414"/>
      <c r="T2039" s="414"/>
      <c r="U2039" s="414"/>
      <c r="V2039" s="414"/>
      <c r="W2039" s="414"/>
      <c r="X2039" s="414"/>
      <c r="Y2039" s="414"/>
      <c r="Z2039" s="414"/>
      <c r="AA2039" s="414"/>
      <c r="AB2039" s="414"/>
      <c r="AC2039" s="275"/>
      <c r="AD2039" s="275"/>
      <c r="AE2039" s="275"/>
      <c r="AF2039" s="275"/>
      <c r="AG2039" s="275"/>
      <c r="AH2039" s="275"/>
      <c r="AI2039" s="275"/>
      <c r="AJ2039" s="275"/>
      <c r="AK2039" s="275"/>
      <c r="AL2039" s="275"/>
    </row>
    <row r="2040" spans="1:38" s="329" customFormat="1" ht="15" customHeight="1">
      <c r="A2040" s="284" t="str">
        <f>IF('Data invoice'!J2156=0,"",'Data invoice'!K2156)</f>
        <v/>
      </c>
      <c r="B2040" s="284" t="str">
        <f>IF('Data invoice'!K2156=0,"",'Data invoice'!L2156)</f>
        <v/>
      </c>
      <c r="C2040" s="284" t="str">
        <f>IF('Data invoice'!L2156=0,"",'Data invoice'!M2156)</f>
        <v/>
      </c>
      <c r="D2040" s="284" t="str">
        <f>IF('Data invoice'!M2156=0,"",'Data invoice'!N2156)</f>
        <v/>
      </c>
      <c r="E2040" s="284" t="str">
        <f>IF('Data invoice'!N2156=0,"",'Data invoice'!O2156)</f>
        <v/>
      </c>
      <c r="F2040" s="284" t="str">
        <f>IF('Data invoice'!O2156=0,"",'Data invoice'!P2156)</f>
        <v/>
      </c>
      <c r="G2040" s="284" t="str">
        <f>IF('Data invoice'!P2156=0,"",'Data invoice'!Q2156)</f>
        <v/>
      </c>
      <c r="H2040" s="284" t="str">
        <f>IF('Data invoice'!Q2156=0,"",'Data invoice'!R2156)</f>
        <v/>
      </c>
      <c r="I2040" s="320" t="str">
        <f>IF('Data invoice'!R2156=0,"",'Data invoice'!S2156)</f>
        <v/>
      </c>
      <c r="J2040" s="367" t="str">
        <f>IF('Data invoice'!S2156=0,"",'Data invoice'!T2156)</f>
        <v/>
      </c>
      <c r="L2040" s="414"/>
      <c r="M2040" s="275"/>
      <c r="N2040" s="275"/>
      <c r="O2040" s="414"/>
      <c r="P2040" s="414"/>
      <c r="Q2040" s="414"/>
      <c r="R2040" s="414"/>
      <c r="S2040" s="414"/>
      <c r="T2040" s="414"/>
      <c r="U2040" s="414"/>
      <c r="V2040" s="414"/>
      <c r="W2040" s="414"/>
      <c r="X2040" s="414"/>
      <c r="Y2040" s="414"/>
      <c r="Z2040" s="414"/>
      <c r="AA2040" s="414"/>
      <c r="AB2040" s="414"/>
      <c r="AC2040" s="275"/>
      <c r="AD2040" s="275"/>
      <c r="AE2040" s="275"/>
      <c r="AF2040" s="275"/>
      <c r="AG2040" s="275"/>
      <c r="AH2040" s="275"/>
      <c r="AI2040" s="275"/>
      <c r="AJ2040" s="275"/>
      <c r="AK2040" s="275"/>
      <c r="AL2040" s="275"/>
    </row>
    <row r="2041" spans="1:38" s="329" customFormat="1" ht="15" customHeight="1">
      <c r="A2041" s="284" t="str">
        <f>IF('Data invoice'!J2157=0,"",'Data invoice'!K2157)</f>
        <v/>
      </c>
      <c r="B2041" s="284" t="str">
        <f>IF('Data invoice'!K2157=0,"",'Data invoice'!L2157)</f>
        <v/>
      </c>
      <c r="C2041" s="284" t="str">
        <f>IF('Data invoice'!L2157=0,"",'Data invoice'!M2157)</f>
        <v/>
      </c>
      <c r="D2041" s="284" t="str">
        <f>IF('Data invoice'!M2157=0,"",'Data invoice'!N2157)</f>
        <v/>
      </c>
      <c r="E2041" s="284" t="str">
        <f>IF('Data invoice'!N2157=0,"",'Data invoice'!O2157)</f>
        <v/>
      </c>
      <c r="F2041" s="284" t="str">
        <f>IF('Data invoice'!O2157=0,"",'Data invoice'!P2157)</f>
        <v/>
      </c>
      <c r="G2041" s="284" t="str">
        <f>IF('Data invoice'!P2157=0,"",'Data invoice'!Q2157)</f>
        <v/>
      </c>
      <c r="H2041" s="284" t="str">
        <f>IF('Data invoice'!Q2157=0,"",'Data invoice'!R2157)</f>
        <v/>
      </c>
      <c r="I2041" s="320" t="str">
        <f>IF('Data invoice'!R2157=0,"",'Data invoice'!S2157)</f>
        <v/>
      </c>
      <c r="J2041" s="367" t="str">
        <f>IF('Data invoice'!S2157=0,"",'Data invoice'!T2157)</f>
        <v/>
      </c>
      <c r="L2041" s="414"/>
      <c r="M2041" s="275"/>
      <c r="N2041" s="275"/>
      <c r="O2041" s="414"/>
      <c r="P2041" s="414"/>
      <c r="Q2041" s="414"/>
      <c r="R2041" s="414"/>
      <c r="S2041" s="414"/>
      <c r="T2041" s="414"/>
      <c r="U2041" s="414"/>
      <c r="V2041" s="414"/>
      <c r="W2041" s="414"/>
      <c r="X2041" s="414"/>
      <c r="Y2041" s="414"/>
      <c r="Z2041" s="414"/>
      <c r="AA2041" s="414"/>
      <c r="AB2041" s="414"/>
      <c r="AC2041" s="275"/>
      <c r="AD2041" s="275"/>
      <c r="AE2041" s="275"/>
      <c r="AF2041" s="275"/>
      <c r="AG2041" s="275"/>
      <c r="AH2041" s="275"/>
      <c r="AI2041" s="275"/>
      <c r="AJ2041" s="275"/>
      <c r="AK2041" s="275"/>
      <c r="AL2041" s="275"/>
    </row>
    <row r="2042" spans="1:38" s="329" customFormat="1" ht="15" customHeight="1">
      <c r="A2042" s="284" t="str">
        <f>IF('Data invoice'!J2158=0,"",'Data invoice'!K2158)</f>
        <v/>
      </c>
      <c r="B2042" s="284" t="str">
        <f>IF('Data invoice'!K2158=0,"",'Data invoice'!L2158)</f>
        <v/>
      </c>
      <c r="C2042" s="284" t="str">
        <f>IF('Data invoice'!L2158=0,"",'Data invoice'!M2158)</f>
        <v/>
      </c>
      <c r="D2042" s="284" t="str">
        <f>IF('Data invoice'!M2158=0,"",'Data invoice'!N2158)</f>
        <v/>
      </c>
      <c r="E2042" s="284" t="str">
        <f>IF('Data invoice'!N2158=0,"",'Data invoice'!O2158)</f>
        <v/>
      </c>
      <c r="F2042" s="284" t="str">
        <f>IF('Data invoice'!O2158=0,"",'Data invoice'!P2158)</f>
        <v/>
      </c>
      <c r="G2042" s="284" t="str">
        <f>IF('Data invoice'!P2158=0,"",'Data invoice'!Q2158)</f>
        <v/>
      </c>
      <c r="H2042" s="284" t="str">
        <f>IF('Data invoice'!Q2158=0,"",'Data invoice'!R2158)</f>
        <v/>
      </c>
      <c r="I2042" s="320" t="str">
        <f>IF('Data invoice'!R2158=0,"",'Data invoice'!S2158)</f>
        <v/>
      </c>
      <c r="J2042" s="367" t="str">
        <f>IF('Data invoice'!S2158=0,"",'Data invoice'!T2158)</f>
        <v/>
      </c>
      <c r="L2042" s="414"/>
      <c r="M2042" s="275"/>
      <c r="N2042" s="275"/>
      <c r="O2042" s="414"/>
      <c r="P2042" s="414"/>
      <c r="Q2042" s="414"/>
      <c r="R2042" s="414"/>
      <c r="S2042" s="414"/>
      <c r="T2042" s="414"/>
      <c r="U2042" s="414"/>
      <c r="V2042" s="414"/>
      <c r="W2042" s="414"/>
      <c r="X2042" s="414"/>
      <c r="Y2042" s="414"/>
      <c r="Z2042" s="414"/>
      <c r="AA2042" s="414"/>
      <c r="AB2042" s="414"/>
      <c r="AC2042" s="275"/>
      <c r="AD2042" s="275"/>
      <c r="AE2042" s="275"/>
      <c r="AF2042" s="275"/>
      <c r="AG2042" s="275"/>
      <c r="AH2042" s="275"/>
      <c r="AI2042" s="275"/>
      <c r="AJ2042" s="275"/>
      <c r="AK2042" s="275"/>
      <c r="AL2042" s="275"/>
    </row>
    <row r="2043" spans="1:38" s="329" customFormat="1" ht="15" customHeight="1">
      <c r="A2043" s="284" t="str">
        <f>IF('Data invoice'!J2159=0,"",'Data invoice'!K2159)</f>
        <v/>
      </c>
      <c r="B2043" s="284" t="str">
        <f>IF('Data invoice'!K2159=0,"",'Data invoice'!L2159)</f>
        <v/>
      </c>
      <c r="C2043" s="284" t="str">
        <f>IF('Data invoice'!L2159=0,"",'Data invoice'!M2159)</f>
        <v/>
      </c>
      <c r="D2043" s="284" t="str">
        <f>IF('Data invoice'!M2159=0,"",'Data invoice'!N2159)</f>
        <v/>
      </c>
      <c r="E2043" s="284" t="str">
        <f>IF('Data invoice'!N2159=0,"",'Data invoice'!O2159)</f>
        <v/>
      </c>
      <c r="F2043" s="284" t="str">
        <f>IF('Data invoice'!O2159=0,"",'Data invoice'!P2159)</f>
        <v/>
      </c>
      <c r="G2043" s="284" t="str">
        <f>IF('Data invoice'!P2159=0,"",'Data invoice'!Q2159)</f>
        <v/>
      </c>
      <c r="H2043" s="284" t="str">
        <f>IF('Data invoice'!Q2159=0,"",'Data invoice'!R2159)</f>
        <v/>
      </c>
      <c r="I2043" s="320" t="str">
        <f>IF('Data invoice'!R2159=0,"",'Data invoice'!S2159)</f>
        <v/>
      </c>
      <c r="J2043" s="367" t="str">
        <f>IF('Data invoice'!S2159=0,"",'Data invoice'!T2159)</f>
        <v/>
      </c>
      <c r="L2043" s="414"/>
      <c r="M2043" s="275"/>
      <c r="N2043" s="275"/>
      <c r="O2043" s="414"/>
      <c r="P2043" s="414"/>
      <c r="Q2043" s="414"/>
      <c r="R2043" s="414"/>
      <c r="S2043" s="414"/>
      <c r="T2043" s="414"/>
      <c r="U2043" s="414"/>
      <c r="V2043" s="414"/>
      <c r="W2043" s="414"/>
      <c r="X2043" s="414"/>
      <c r="Y2043" s="414"/>
      <c r="Z2043" s="414"/>
      <c r="AA2043" s="414"/>
      <c r="AB2043" s="414"/>
      <c r="AC2043" s="275"/>
      <c r="AD2043" s="275"/>
      <c r="AE2043" s="275"/>
      <c r="AF2043" s="275"/>
      <c r="AG2043" s="275"/>
      <c r="AH2043" s="275"/>
      <c r="AI2043" s="275"/>
      <c r="AJ2043" s="275"/>
      <c r="AK2043" s="275"/>
      <c r="AL2043" s="275"/>
    </row>
    <row r="2044" spans="1:38" s="329" customFormat="1" ht="15" customHeight="1">
      <c r="A2044" s="284" t="str">
        <f>IF('Data invoice'!J2160=0,"",'Data invoice'!K2160)</f>
        <v/>
      </c>
      <c r="B2044" s="284" t="str">
        <f>IF('Data invoice'!K2160=0,"",'Data invoice'!L2160)</f>
        <v/>
      </c>
      <c r="C2044" s="284" t="str">
        <f>IF('Data invoice'!L2160=0,"",'Data invoice'!M2160)</f>
        <v/>
      </c>
      <c r="D2044" s="284" t="str">
        <f>IF('Data invoice'!M2160=0,"",'Data invoice'!N2160)</f>
        <v/>
      </c>
      <c r="E2044" s="284" t="str">
        <f>IF('Data invoice'!N2160=0,"",'Data invoice'!O2160)</f>
        <v/>
      </c>
      <c r="F2044" s="284" t="str">
        <f>IF('Data invoice'!O2160=0,"",'Data invoice'!P2160)</f>
        <v/>
      </c>
      <c r="G2044" s="284" t="str">
        <f>IF('Data invoice'!P2160=0,"",'Data invoice'!Q2160)</f>
        <v/>
      </c>
      <c r="H2044" s="284" t="str">
        <f>IF('Data invoice'!Q2160=0,"",'Data invoice'!R2160)</f>
        <v/>
      </c>
      <c r="I2044" s="320" t="str">
        <f>IF('Data invoice'!R2160=0,"",'Data invoice'!S2160)</f>
        <v/>
      </c>
      <c r="J2044" s="367" t="str">
        <f>IF('Data invoice'!S2160=0,"",'Data invoice'!T2160)</f>
        <v/>
      </c>
      <c r="L2044" s="414"/>
      <c r="M2044" s="275"/>
      <c r="N2044" s="275"/>
      <c r="O2044" s="414"/>
      <c r="P2044" s="414"/>
      <c r="Q2044" s="414"/>
      <c r="R2044" s="414"/>
      <c r="S2044" s="414"/>
      <c r="T2044" s="414"/>
      <c r="U2044" s="414"/>
      <c r="V2044" s="414"/>
      <c r="W2044" s="414"/>
      <c r="X2044" s="414"/>
      <c r="Y2044" s="414"/>
      <c r="Z2044" s="414"/>
      <c r="AA2044" s="414"/>
      <c r="AB2044" s="414"/>
      <c r="AC2044" s="275"/>
      <c r="AD2044" s="275"/>
      <c r="AE2044" s="275"/>
      <c r="AF2044" s="275"/>
      <c r="AG2044" s="275"/>
      <c r="AH2044" s="275"/>
      <c r="AI2044" s="275"/>
      <c r="AJ2044" s="275"/>
      <c r="AK2044" s="275"/>
      <c r="AL2044" s="275"/>
    </row>
    <row r="2045" spans="1:38" s="329" customFormat="1" ht="15" customHeight="1">
      <c r="A2045" s="284" t="str">
        <f>IF('Data invoice'!J2161=0,"",'Data invoice'!K2161)</f>
        <v/>
      </c>
      <c r="B2045" s="284" t="str">
        <f>IF('Data invoice'!K2161=0,"",'Data invoice'!L2161)</f>
        <v/>
      </c>
      <c r="C2045" s="284" t="str">
        <f>IF('Data invoice'!L2161=0,"",'Data invoice'!M2161)</f>
        <v/>
      </c>
      <c r="D2045" s="284" t="str">
        <f>IF('Data invoice'!M2161=0,"",'Data invoice'!N2161)</f>
        <v/>
      </c>
      <c r="E2045" s="284" t="str">
        <f>IF('Data invoice'!N2161=0,"",'Data invoice'!O2161)</f>
        <v/>
      </c>
      <c r="F2045" s="284" t="str">
        <f>IF('Data invoice'!O2161=0,"",'Data invoice'!P2161)</f>
        <v/>
      </c>
      <c r="G2045" s="284" t="str">
        <f>IF('Data invoice'!P2161=0,"",'Data invoice'!Q2161)</f>
        <v/>
      </c>
      <c r="H2045" s="284" t="str">
        <f>IF('Data invoice'!Q2161=0,"",'Data invoice'!R2161)</f>
        <v/>
      </c>
      <c r="I2045" s="320" t="str">
        <f>IF('Data invoice'!R2161=0,"",'Data invoice'!S2161)</f>
        <v/>
      </c>
      <c r="J2045" s="367" t="str">
        <f>IF('Data invoice'!S2161=0,"",'Data invoice'!T2161)</f>
        <v/>
      </c>
      <c r="L2045" s="414"/>
      <c r="M2045" s="275"/>
      <c r="N2045" s="275"/>
      <c r="O2045" s="414"/>
      <c r="P2045" s="414"/>
      <c r="Q2045" s="414"/>
      <c r="R2045" s="414"/>
      <c r="S2045" s="414"/>
      <c r="T2045" s="414"/>
      <c r="U2045" s="414"/>
      <c r="V2045" s="414"/>
      <c r="W2045" s="414"/>
      <c r="X2045" s="414"/>
      <c r="Y2045" s="414"/>
      <c r="Z2045" s="414"/>
      <c r="AA2045" s="414"/>
      <c r="AB2045" s="414"/>
      <c r="AC2045" s="275"/>
      <c r="AD2045" s="275"/>
      <c r="AE2045" s="275"/>
      <c r="AF2045" s="275"/>
      <c r="AG2045" s="275"/>
      <c r="AH2045" s="275"/>
      <c r="AI2045" s="275"/>
      <c r="AJ2045" s="275"/>
      <c r="AK2045" s="275"/>
      <c r="AL2045" s="275"/>
    </row>
    <row r="2046" spans="1:38" s="329" customFormat="1" ht="15" customHeight="1">
      <c r="A2046" s="284" t="str">
        <f>IF('Data invoice'!J2162=0,"",'Data invoice'!K2162)</f>
        <v/>
      </c>
      <c r="B2046" s="284" t="str">
        <f>IF('Data invoice'!K2162=0,"",'Data invoice'!L2162)</f>
        <v/>
      </c>
      <c r="C2046" s="284" t="str">
        <f>IF('Data invoice'!L2162=0,"",'Data invoice'!M2162)</f>
        <v/>
      </c>
      <c r="D2046" s="284" t="str">
        <f>IF('Data invoice'!M2162=0,"",'Data invoice'!N2162)</f>
        <v/>
      </c>
      <c r="E2046" s="284" t="str">
        <f>IF('Data invoice'!N2162=0,"",'Data invoice'!O2162)</f>
        <v/>
      </c>
      <c r="F2046" s="284" t="str">
        <f>IF('Data invoice'!O2162=0,"",'Data invoice'!P2162)</f>
        <v/>
      </c>
      <c r="G2046" s="284" t="str">
        <f>IF('Data invoice'!P2162=0,"",'Data invoice'!Q2162)</f>
        <v/>
      </c>
      <c r="H2046" s="284" t="str">
        <f>IF('Data invoice'!Q2162=0,"",'Data invoice'!R2162)</f>
        <v/>
      </c>
      <c r="I2046" s="320" t="str">
        <f>IF('Data invoice'!R2162=0,"",'Data invoice'!S2162)</f>
        <v/>
      </c>
      <c r="J2046" s="367" t="str">
        <f>IF('Data invoice'!S2162=0,"",'Data invoice'!T2162)</f>
        <v/>
      </c>
      <c r="L2046" s="414"/>
      <c r="M2046" s="275"/>
      <c r="N2046" s="275"/>
      <c r="O2046" s="414"/>
      <c r="P2046" s="414"/>
      <c r="Q2046" s="414"/>
      <c r="R2046" s="414"/>
      <c r="S2046" s="414"/>
      <c r="T2046" s="414"/>
      <c r="U2046" s="414"/>
      <c r="V2046" s="414"/>
      <c r="W2046" s="414"/>
      <c r="X2046" s="414"/>
      <c r="Y2046" s="414"/>
      <c r="Z2046" s="414"/>
      <c r="AA2046" s="414"/>
      <c r="AB2046" s="414"/>
      <c r="AC2046" s="275"/>
      <c r="AD2046" s="275"/>
      <c r="AE2046" s="275"/>
      <c r="AF2046" s="275"/>
      <c r="AG2046" s="275"/>
      <c r="AH2046" s="275"/>
      <c r="AI2046" s="275"/>
      <c r="AJ2046" s="275"/>
      <c r="AK2046" s="275"/>
      <c r="AL2046" s="275"/>
    </row>
    <row r="2047" spans="1:38" s="329" customFormat="1" ht="15" customHeight="1">
      <c r="A2047" s="284" t="str">
        <f>IF('Data invoice'!J2163=0,"",'Data invoice'!K2163)</f>
        <v/>
      </c>
      <c r="B2047" s="284" t="str">
        <f>IF('Data invoice'!K2163=0,"",'Data invoice'!L2163)</f>
        <v/>
      </c>
      <c r="C2047" s="284" t="str">
        <f>IF('Data invoice'!L2163=0,"",'Data invoice'!M2163)</f>
        <v/>
      </c>
      <c r="D2047" s="284" t="str">
        <f>IF('Data invoice'!M2163=0,"",'Data invoice'!N2163)</f>
        <v/>
      </c>
      <c r="E2047" s="284" t="str">
        <f>IF('Data invoice'!N2163=0,"",'Data invoice'!O2163)</f>
        <v/>
      </c>
      <c r="F2047" s="284" t="str">
        <f>IF('Data invoice'!O2163=0,"",'Data invoice'!P2163)</f>
        <v/>
      </c>
      <c r="G2047" s="284" t="str">
        <f>IF('Data invoice'!P2163=0,"",'Data invoice'!Q2163)</f>
        <v/>
      </c>
      <c r="H2047" s="284" t="str">
        <f>IF('Data invoice'!Q2163=0,"",'Data invoice'!R2163)</f>
        <v/>
      </c>
      <c r="I2047" s="320" t="str">
        <f>IF('Data invoice'!R2163=0,"",'Data invoice'!S2163)</f>
        <v/>
      </c>
      <c r="J2047" s="367" t="str">
        <f>IF('Data invoice'!S2163=0,"",'Data invoice'!T2163)</f>
        <v/>
      </c>
      <c r="L2047" s="414"/>
      <c r="M2047" s="275"/>
      <c r="N2047" s="275"/>
      <c r="O2047" s="414"/>
      <c r="P2047" s="414"/>
      <c r="Q2047" s="414"/>
      <c r="R2047" s="414"/>
      <c r="S2047" s="414"/>
      <c r="T2047" s="414"/>
      <c r="U2047" s="414"/>
      <c r="V2047" s="414"/>
      <c r="W2047" s="414"/>
      <c r="X2047" s="414"/>
      <c r="Y2047" s="414"/>
      <c r="Z2047" s="414"/>
      <c r="AA2047" s="414"/>
      <c r="AB2047" s="414"/>
      <c r="AC2047" s="275"/>
      <c r="AD2047" s="275"/>
      <c r="AE2047" s="275"/>
      <c r="AF2047" s="275"/>
      <c r="AG2047" s="275"/>
      <c r="AH2047" s="275"/>
      <c r="AI2047" s="275"/>
      <c r="AJ2047" s="275"/>
      <c r="AK2047" s="275"/>
      <c r="AL2047" s="275"/>
    </row>
    <row r="2048" spans="1:38" s="329" customFormat="1" ht="15" customHeight="1">
      <c r="A2048" s="284" t="str">
        <f>IF('Data invoice'!J2164=0,"",'Data invoice'!K2164)</f>
        <v/>
      </c>
      <c r="B2048" s="284" t="str">
        <f>IF('Data invoice'!K2164=0,"",'Data invoice'!L2164)</f>
        <v/>
      </c>
      <c r="C2048" s="284" t="str">
        <f>IF('Data invoice'!L2164=0,"",'Data invoice'!M2164)</f>
        <v/>
      </c>
      <c r="D2048" s="284" t="str">
        <f>IF('Data invoice'!M2164=0,"",'Data invoice'!N2164)</f>
        <v/>
      </c>
      <c r="E2048" s="284" t="str">
        <f>IF('Data invoice'!N2164=0,"",'Data invoice'!O2164)</f>
        <v/>
      </c>
      <c r="F2048" s="284" t="str">
        <f>IF('Data invoice'!O2164=0,"",'Data invoice'!P2164)</f>
        <v/>
      </c>
      <c r="G2048" s="284" t="str">
        <f>IF('Data invoice'!P2164=0,"",'Data invoice'!Q2164)</f>
        <v/>
      </c>
      <c r="H2048" s="284" t="str">
        <f>IF('Data invoice'!Q2164=0,"",'Data invoice'!R2164)</f>
        <v/>
      </c>
      <c r="I2048" s="320" t="str">
        <f>IF('Data invoice'!R2164=0,"",'Data invoice'!S2164)</f>
        <v/>
      </c>
      <c r="J2048" s="367" t="str">
        <f>IF('Data invoice'!S2164=0,"",'Data invoice'!T2164)</f>
        <v/>
      </c>
      <c r="L2048" s="414"/>
      <c r="M2048" s="275"/>
      <c r="N2048" s="275"/>
      <c r="O2048" s="414"/>
      <c r="P2048" s="414"/>
      <c r="Q2048" s="414"/>
      <c r="R2048" s="414"/>
      <c r="S2048" s="414"/>
      <c r="T2048" s="414"/>
      <c r="U2048" s="414"/>
      <c r="V2048" s="414"/>
      <c r="W2048" s="414"/>
      <c r="X2048" s="414"/>
      <c r="Y2048" s="414"/>
      <c r="Z2048" s="414"/>
      <c r="AA2048" s="414"/>
      <c r="AB2048" s="414"/>
      <c r="AC2048" s="275"/>
      <c r="AD2048" s="275"/>
      <c r="AE2048" s="275"/>
      <c r="AF2048" s="275"/>
      <c r="AG2048" s="275"/>
      <c r="AH2048" s="275"/>
      <c r="AI2048" s="275"/>
      <c r="AJ2048" s="275"/>
      <c r="AK2048" s="275"/>
      <c r="AL2048" s="275"/>
    </row>
    <row r="2049" spans="1:38" s="329" customFormat="1" ht="15" customHeight="1">
      <c r="A2049" s="284" t="str">
        <f>IF('Data invoice'!J2165=0,"",'Data invoice'!K2165)</f>
        <v/>
      </c>
      <c r="B2049" s="284" t="str">
        <f>IF('Data invoice'!K2165=0,"",'Data invoice'!L2165)</f>
        <v/>
      </c>
      <c r="C2049" s="284" t="str">
        <f>IF('Data invoice'!L2165=0,"",'Data invoice'!M2165)</f>
        <v/>
      </c>
      <c r="D2049" s="284" t="str">
        <f>IF('Data invoice'!M2165=0,"",'Data invoice'!N2165)</f>
        <v/>
      </c>
      <c r="E2049" s="284" t="str">
        <f>IF('Data invoice'!N2165=0,"",'Data invoice'!O2165)</f>
        <v/>
      </c>
      <c r="F2049" s="284" t="str">
        <f>IF('Data invoice'!O2165=0,"",'Data invoice'!P2165)</f>
        <v/>
      </c>
      <c r="G2049" s="284" t="str">
        <f>IF('Data invoice'!P2165=0,"",'Data invoice'!Q2165)</f>
        <v/>
      </c>
      <c r="H2049" s="284" t="str">
        <f>IF('Data invoice'!Q2165=0,"",'Data invoice'!R2165)</f>
        <v/>
      </c>
      <c r="I2049" s="320" t="str">
        <f>IF('Data invoice'!R2165=0,"",'Data invoice'!S2165)</f>
        <v/>
      </c>
      <c r="J2049" s="367" t="str">
        <f>IF('Data invoice'!S2165=0,"",'Data invoice'!T2165)</f>
        <v/>
      </c>
      <c r="L2049" s="414"/>
      <c r="M2049" s="275"/>
      <c r="N2049" s="275"/>
      <c r="O2049" s="414"/>
      <c r="P2049" s="414"/>
      <c r="Q2049" s="414"/>
      <c r="R2049" s="414"/>
      <c r="S2049" s="414"/>
      <c r="T2049" s="414"/>
      <c r="U2049" s="414"/>
      <c r="V2049" s="414"/>
      <c r="W2049" s="414"/>
      <c r="X2049" s="414"/>
      <c r="Y2049" s="414"/>
      <c r="Z2049" s="414"/>
      <c r="AA2049" s="414"/>
      <c r="AB2049" s="414"/>
      <c r="AC2049" s="275"/>
      <c r="AD2049" s="275"/>
      <c r="AE2049" s="275"/>
      <c r="AF2049" s="275"/>
      <c r="AG2049" s="275"/>
      <c r="AH2049" s="275"/>
      <c r="AI2049" s="275"/>
      <c r="AJ2049" s="275"/>
      <c r="AK2049" s="275"/>
      <c r="AL2049" s="275"/>
    </row>
    <row r="2050" spans="1:38" s="329" customFormat="1" ht="15" customHeight="1">
      <c r="A2050" s="284" t="str">
        <f>IF('Data invoice'!J2166=0,"",'Data invoice'!K2166)</f>
        <v/>
      </c>
      <c r="B2050" s="284" t="str">
        <f>IF('Data invoice'!K2166=0,"",'Data invoice'!L2166)</f>
        <v/>
      </c>
      <c r="C2050" s="284" t="str">
        <f>IF('Data invoice'!L2166=0,"",'Data invoice'!M2166)</f>
        <v/>
      </c>
      <c r="D2050" s="284" t="str">
        <f>IF('Data invoice'!M2166=0,"",'Data invoice'!N2166)</f>
        <v/>
      </c>
      <c r="E2050" s="284" t="str">
        <f>IF('Data invoice'!N2166=0,"",'Data invoice'!O2166)</f>
        <v/>
      </c>
      <c r="F2050" s="284" t="str">
        <f>IF('Data invoice'!O2166=0,"",'Data invoice'!P2166)</f>
        <v/>
      </c>
      <c r="G2050" s="284" t="str">
        <f>IF('Data invoice'!P2166=0,"",'Data invoice'!Q2166)</f>
        <v/>
      </c>
      <c r="H2050" s="284" t="str">
        <f>IF('Data invoice'!Q2166=0,"",'Data invoice'!R2166)</f>
        <v/>
      </c>
      <c r="I2050" s="320" t="str">
        <f>IF('Data invoice'!R2166=0,"",'Data invoice'!S2166)</f>
        <v/>
      </c>
      <c r="J2050" s="367" t="str">
        <f>IF('Data invoice'!S2166=0,"",'Data invoice'!T2166)</f>
        <v/>
      </c>
      <c r="L2050" s="414"/>
      <c r="M2050" s="275"/>
      <c r="N2050" s="275"/>
      <c r="O2050" s="414"/>
      <c r="P2050" s="414"/>
      <c r="Q2050" s="414"/>
      <c r="R2050" s="414"/>
      <c r="S2050" s="414"/>
      <c r="T2050" s="414"/>
      <c r="U2050" s="414"/>
      <c r="V2050" s="414"/>
      <c r="W2050" s="414"/>
      <c r="X2050" s="414"/>
      <c r="Y2050" s="414"/>
      <c r="Z2050" s="414"/>
      <c r="AA2050" s="414"/>
      <c r="AB2050" s="414"/>
      <c r="AC2050" s="275"/>
      <c r="AD2050" s="275"/>
      <c r="AE2050" s="275"/>
      <c r="AF2050" s="275"/>
      <c r="AG2050" s="275"/>
      <c r="AH2050" s="275"/>
      <c r="AI2050" s="275"/>
      <c r="AJ2050" s="275"/>
      <c r="AK2050" s="275"/>
      <c r="AL2050" s="275"/>
    </row>
    <row r="2051" spans="1:38" s="329" customFormat="1" ht="15" customHeight="1">
      <c r="A2051" s="284" t="str">
        <f>IF('Data invoice'!J2167=0,"",'Data invoice'!K2167)</f>
        <v/>
      </c>
      <c r="B2051" s="284" t="str">
        <f>IF('Data invoice'!K2167=0,"",'Data invoice'!L2167)</f>
        <v/>
      </c>
      <c r="C2051" s="284" t="str">
        <f>IF('Data invoice'!L2167=0,"",'Data invoice'!M2167)</f>
        <v/>
      </c>
      <c r="D2051" s="284" t="str">
        <f>IF('Data invoice'!M2167=0,"",'Data invoice'!N2167)</f>
        <v/>
      </c>
      <c r="E2051" s="284" t="str">
        <f>IF('Data invoice'!N2167=0,"",'Data invoice'!O2167)</f>
        <v/>
      </c>
      <c r="F2051" s="284" t="str">
        <f>IF('Data invoice'!O2167=0,"",'Data invoice'!P2167)</f>
        <v/>
      </c>
      <c r="G2051" s="284" t="str">
        <f>IF('Data invoice'!P2167=0,"",'Data invoice'!Q2167)</f>
        <v/>
      </c>
      <c r="H2051" s="284" t="str">
        <f>IF('Data invoice'!Q2167=0,"",'Data invoice'!R2167)</f>
        <v/>
      </c>
      <c r="I2051" s="320" t="str">
        <f>IF('Data invoice'!R2167=0,"",'Data invoice'!S2167)</f>
        <v/>
      </c>
      <c r="J2051" s="367" t="str">
        <f>IF('Data invoice'!S2167=0,"",'Data invoice'!T2167)</f>
        <v/>
      </c>
      <c r="L2051" s="414"/>
      <c r="M2051" s="275"/>
      <c r="N2051" s="275"/>
      <c r="O2051" s="414"/>
      <c r="P2051" s="414"/>
      <c r="Q2051" s="414"/>
      <c r="R2051" s="414"/>
      <c r="S2051" s="414"/>
      <c r="T2051" s="414"/>
      <c r="U2051" s="414"/>
      <c r="V2051" s="414"/>
      <c r="W2051" s="414"/>
      <c r="X2051" s="414"/>
      <c r="Y2051" s="414"/>
      <c r="Z2051" s="414"/>
      <c r="AA2051" s="414"/>
      <c r="AB2051" s="414"/>
      <c r="AC2051" s="275"/>
      <c r="AD2051" s="275"/>
      <c r="AE2051" s="275"/>
      <c r="AF2051" s="275"/>
      <c r="AG2051" s="275"/>
      <c r="AH2051" s="275"/>
      <c r="AI2051" s="275"/>
      <c r="AJ2051" s="275"/>
      <c r="AK2051" s="275"/>
      <c r="AL2051" s="275"/>
    </row>
    <row r="2052" spans="1:38" s="329" customFormat="1" ht="15" customHeight="1">
      <c r="A2052" s="284" t="str">
        <f>IF('Data invoice'!J2168=0,"",'Data invoice'!K2168)</f>
        <v/>
      </c>
      <c r="B2052" s="284" t="str">
        <f>IF('Data invoice'!K2168=0,"",'Data invoice'!L2168)</f>
        <v/>
      </c>
      <c r="C2052" s="284" t="str">
        <f>IF('Data invoice'!L2168=0,"",'Data invoice'!M2168)</f>
        <v/>
      </c>
      <c r="D2052" s="284" t="str">
        <f>IF('Data invoice'!M2168=0,"",'Data invoice'!N2168)</f>
        <v/>
      </c>
      <c r="E2052" s="284" t="str">
        <f>IF('Data invoice'!N2168=0,"",'Data invoice'!O2168)</f>
        <v/>
      </c>
      <c r="F2052" s="284" t="str">
        <f>IF('Data invoice'!O2168=0,"",'Data invoice'!P2168)</f>
        <v/>
      </c>
      <c r="G2052" s="284" t="str">
        <f>IF('Data invoice'!P2168=0,"",'Data invoice'!Q2168)</f>
        <v/>
      </c>
      <c r="H2052" s="284" t="str">
        <f>IF('Data invoice'!Q2168=0,"",'Data invoice'!R2168)</f>
        <v/>
      </c>
      <c r="I2052" s="320" t="str">
        <f>IF('Data invoice'!R2168=0,"",'Data invoice'!S2168)</f>
        <v/>
      </c>
      <c r="J2052" s="367" t="str">
        <f>IF('Data invoice'!S2168=0,"",'Data invoice'!T2168)</f>
        <v/>
      </c>
      <c r="L2052" s="414"/>
      <c r="M2052" s="275"/>
      <c r="N2052" s="275"/>
      <c r="O2052" s="414"/>
      <c r="P2052" s="414"/>
      <c r="Q2052" s="414"/>
      <c r="R2052" s="414"/>
      <c r="S2052" s="414"/>
      <c r="T2052" s="414"/>
      <c r="U2052" s="414"/>
      <c r="V2052" s="414"/>
      <c r="W2052" s="414"/>
      <c r="X2052" s="414"/>
      <c r="Y2052" s="414"/>
      <c r="Z2052" s="414"/>
      <c r="AA2052" s="414"/>
      <c r="AB2052" s="414"/>
      <c r="AC2052" s="275"/>
      <c r="AD2052" s="275"/>
      <c r="AE2052" s="275"/>
      <c r="AF2052" s="275"/>
      <c r="AG2052" s="275"/>
      <c r="AH2052" s="275"/>
      <c r="AI2052" s="275"/>
      <c r="AJ2052" s="275"/>
      <c r="AK2052" s="275"/>
      <c r="AL2052" s="275"/>
    </row>
    <row r="2053" spans="1:38" s="329" customFormat="1" ht="15" customHeight="1">
      <c r="A2053" s="284" t="str">
        <f>IF('Data invoice'!J2169=0,"",'Data invoice'!K2169)</f>
        <v/>
      </c>
      <c r="B2053" s="284" t="str">
        <f>IF('Data invoice'!K2169=0,"",'Data invoice'!L2169)</f>
        <v/>
      </c>
      <c r="C2053" s="284" t="str">
        <f>IF('Data invoice'!L2169=0,"",'Data invoice'!M2169)</f>
        <v/>
      </c>
      <c r="D2053" s="284" t="str">
        <f>IF('Data invoice'!M2169=0,"",'Data invoice'!N2169)</f>
        <v/>
      </c>
      <c r="E2053" s="284" t="str">
        <f>IF('Data invoice'!N2169=0,"",'Data invoice'!O2169)</f>
        <v/>
      </c>
      <c r="F2053" s="284" t="str">
        <f>IF('Data invoice'!O2169=0,"",'Data invoice'!P2169)</f>
        <v/>
      </c>
      <c r="G2053" s="284" t="str">
        <f>IF('Data invoice'!P2169=0,"",'Data invoice'!Q2169)</f>
        <v/>
      </c>
      <c r="H2053" s="284" t="str">
        <f>IF('Data invoice'!Q2169=0,"",'Data invoice'!R2169)</f>
        <v/>
      </c>
      <c r="I2053" s="320" t="str">
        <f>IF('Data invoice'!R2169=0,"",'Data invoice'!S2169)</f>
        <v/>
      </c>
      <c r="J2053" s="367" t="str">
        <f>IF('Data invoice'!S2169=0,"",'Data invoice'!T2169)</f>
        <v/>
      </c>
      <c r="L2053" s="414"/>
      <c r="M2053" s="275"/>
      <c r="N2053" s="275"/>
      <c r="O2053" s="414"/>
      <c r="P2053" s="414"/>
      <c r="Q2053" s="414"/>
      <c r="R2053" s="414"/>
      <c r="S2053" s="414"/>
      <c r="T2053" s="414"/>
      <c r="U2053" s="414"/>
      <c r="V2053" s="414"/>
      <c r="W2053" s="414"/>
      <c r="X2053" s="414"/>
      <c r="Y2053" s="414"/>
      <c r="Z2053" s="414"/>
      <c r="AA2053" s="414"/>
      <c r="AB2053" s="414"/>
      <c r="AC2053" s="275"/>
      <c r="AD2053" s="275"/>
      <c r="AE2053" s="275"/>
      <c r="AF2053" s="275"/>
      <c r="AG2053" s="275"/>
      <c r="AH2053" s="275"/>
      <c r="AI2053" s="275"/>
      <c r="AJ2053" s="275"/>
      <c r="AK2053" s="275"/>
      <c r="AL2053" s="275"/>
    </row>
    <row r="2054" spans="1:38" s="329" customFormat="1" ht="15" customHeight="1">
      <c r="A2054" s="284" t="str">
        <f>IF('Data invoice'!J2170=0,"",'Data invoice'!K2170)</f>
        <v/>
      </c>
      <c r="B2054" s="284" t="str">
        <f>IF('Data invoice'!K2170=0,"",'Data invoice'!L2170)</f>
        <v/>
      </c>
      <c r="C2054" s="284" t="str">
        <f>IF('Data invoice'!L2170=0,"",'Data invoice'!M2170)</f>
        <v/>
      </c>
      <c r="D2054" s="284" t="str">
        <f>IF('Data invoice'!M2170=0,"",'Data invoice'!N2170)</f>
        <v/>
      </c>
      <c r="E2054" s="284" t="str">
        <f>IF('Data invoice'!N2170=0,"",'Data invoice'!O2170)</f>
        <v/>
      </c>
      <c r="F2054" s="284" t="str">
        <f>IF('Data invoice'!O2170=0,"",'Data invoice'!P2170)</f>
        <v/>
      </c>
      <c r="G2054" s="284" t="str">
        <f>IF('Data invoice'!P2170=0,"",'Data invoice'!Q2170)</f>
        <v/>
      </c>
      <c r="H2054" s="284" t="str">
        <f>IF('Data invoice'!Q2170=0,"",'Data invoice'!R2170)</f>
        <v/>
      </c>
      <c r="I2054" s="320" t="str">
        <f>IF('Data invoice'!R2170=0,"",'Data invoice'!S2170)</f>
        <v/>
      </c>
      <c r="J2054" s="367" t="str">
        <f>IF('Data invoice'!S2170=0,"",'Data invoice'!T2170)</f>
        <v/>
      </c>
      <c r="L2054" s="414"/>
      <c r="M2054" s="275"/>
      <c r="N2054" s="275"/>
      <c r="O2054" s="414"/>
      <c r="P2054" s="414"/>
      <c r="Q2054" s="414"/>
      <c r="R2054" s="414"/>
      <c r="S2054" s="414"/>
      <c r="T2054" s="414"/>
      <c r="U2054" s="414"/>
      <c r="V2054" s="414"/>
      <c r="W2054" s="414"/>
      <c r="X2054" s="414"/>
      <c r="Y2054" s="414"/>
      <c r="Z2054" s="414"/>
      <c r="AA2054" s="414"/>
      <c r="AB2054" s="414"/>
      <c r="AC2054" s="275"/>
      <c r="AD2054" s="275"/>
      <c r="AE2054" s="275"/>
      <c r="AF2054" s="275"/>
      <c r="AG2054" s="275"/>
      <c r="AH2054" s="275"/>
      <c r="AI2054" s="275"/>
      <c r="AJ2054" s="275"/>
      <c r="AK2054" s="275"/>
      <c r="AL2054" s="275"/>
    </row>
    <row r="2055" spans="1:38" s="329" customFormat="1" ht="15" customHeight="1">
      <c r="A2055" s="284" t="str">
        <f>IF('Data invoice'!J2171=0,"",'Data invoice'!K2171)</f>
        <v/>
      </c>
      <c r="B2055" s="284" t="str">
        <f>IF('Data invoice'!K2171=0,"",'Data invoice'!L2171)</f>
        <v/>
      </c>
      <c r="C2055" s="284" t="str">
        <f>IF('Data invoice'!L2171=0,"",'Data invoice'!M2171)</f>
        <v/>
      </c>
      <c r="D2055" s="284" t="str">
        <f>IF('Data invoice'!M2171=0,"",'Data invoice'!N2171)</f>
        <v/>
      </c>
      <c r="E2055" s="284" t="str">
        <f>IF('Data invoice'!N2171=0,"",'Data invoice'!O2171)</f>
        <v/>
      </c>
      <c r="F2055" s="284" t="str">
        <f>IF('Data invoice'!O2171=0,"",'Data invoice'!P2171)</f>
        <v/>
      </c>
      <c r="G2055" s="284" t="str">
        <f>IF('Data invoice'!P2171=0,"",'Data invoice'!Q2171)</f>
        <v/>
      </c>
      <c r="H2055" s="284" t="str">
        <f>IF('Data invoice'!Q2171=0,"",'Data invoice'!R2171)</f>
        <v/>
      </c>
      <c r="I2055" s="320" t="str">
        <f>IF('Data invoice'!R2171=0,"",'Data invoice'!S2171)</f>
        <v/>
      </c>
      <c r="J2055" s="367" t="str">
        <f>IF('Data invoice'!S2171=0,"",'Data invoice'!T2171)</f>
        <v/>
      </c>
      <c r="L2055" s="414"/>
      <c r="M2055" s="275"/>
      <c r="N2055" s="275"/>
      <c r="O2055" s="414"/>
      <c r="P2055" s="414"/>
      <c r="Q2055" s="414"/>
      <c r="R2055" s="414"/>
      <c r="S2055" s="414"/>
      <c r="T2055" s="414"/>
      <c r="U2055" s="414"/>
      <c r="V2055" s="414"/>
      <c r="W2055" s="414"/>
      <c r="X2055" s="414"/>
      <c r="Y2055" s="414"/>
      <c r="Z2055" s="414"/>
      <c r="AA2055" s="414"/>
      <c r="AB2055" s="414"/>
      <c r="AC2055" s="275"/>
      <c r="AD2055" s="275"/>
      <c r="AE2055" s="275"/>
      <c r="AF2055" s="275"/>
      <c r="AG2055" s="275"/>
      <c r="AH2055" s="275"/>
      <c r="AI2055" s="275"/>
      <c r="AJ2055" s="275"/>
      <c r="AK2055" s="275"/>
      <c r="AL2055" s="275"/>
    </row>
    <row r="2056" spans="1:38" s="329" customFormat="1" ht="15" customHeight="1">
      <c r="A2056" s="284" t="str">
        <f>IF('Data invoice'!J2172=0,"",'Data invoice'!K2172)</f>
        <v/>
      </c>
      <c r="B2056" s="284" t="str">
        <f>IF('Data invoice'!K2172=0,"",'Data invoice'!L2172)</f>
        <v/>
      </c>
      <c r="C2056" s="284" t="str">
        <f>IF('Data invoice'!L2172=0,"",'Data invoice'!M2172)</f>
        <v/>
      </c>
      <c r="D2056" s="284" t="str">
        <f>IF('Data invoice'!M2172=0,"",'Data invoice'!N2172)</f>
        <v/>
      </c>
      <c r="E2056" s="284" t="str">
        <f>IF('Data invoice'!N2172=0,"",'Data invoice'!O2172)</f>
        <v/>
      </c>
      <c r="F2056" s="284" t="str">
        <f>IF('Data invoice'!O2172=0,"",'Data invoice'!P2172)</f>
        <v/>
      </c>
      <c r="G2056" s="284" t="str">
        <f>IF('Data invoice'!P2172=0,"",'Data invoice'!Q2172)</f>
        <v/>
      </c>
      <c r="H2056" s="284" t="str">
        <f>IF('Data invoice'!Q2172=0,"",'Data invoice'!R2172)</f>
        <v/>
      </c>
      <c r="I2056" s="320" t="str">
        <f>IF('Data invoice'!R2172=0,"",'Data invoice'!S2172)</f>
        <v/>
      </c>
      <c r="J2056" s="367" t="str">
        <f>IF('Data invoice'!S2172=0,"",'Data invoice'!T2172)</f>
        <v/>
      </c>
      <c r="L2056" s="414"/>
      <c r="M2056" s="275"/>
      <c r="N2056" s="275"/>
      <c r="O2056" s="414"/>
      <c r="P2056" s="414"/>
      <c r="Q2056" s="414"/>
      <c r="R2056" s="414"/>
      <c r="S2056" s="414"/>
      <c r="T2056" s="414"/>
      <c r="U2056" s="414"/>
      <c r="V2056" s="414"/>
      <c r="W2056" s="414"/>
      <c r="X2056" s="414"/>
      <c r="Y2056" s="414"/>
      <c r="Z2056" s="414"/>
      <c r="AA2056" s="414"/>
      <c r="AB2056" s="414"/>
      <c r="AC2056" s="275"/>
      <c r="AD2056" s="275"/>
      <c r="AE2056" s="275"/>
      <c r="AF2056" s="275"/>
      <c r="AG2056" s="275"/>
      <c r="AH2056" s="275"/>
      <c r="AI2056" s="275"/>
      <c r="AJ2056" s="275"/>
      <c r="AK2056" s="275"/>
      <c r="AL2056" s="275"/>
    </row>
    <row r="2057" spans="1:38" s="329" customFormat="1" ht="15" customHeight="1">
      <c r="A2057" s="284" t="str">
        <f>IF('Data invoice'!J2173=0,"",'Data invoice'!K2173)</f>
        <v/>
      </c>
      <c r="B2057" s="284" t="str">
        <f>IF('Data invoice'!K2173=0,"",'Data invoice'!L2173)</f>
        <v/>
      </c>
      <c r="C2057" s="284" t="str">
        <f>IF('Data invoice'!L2173=0,"",'Data invoice'!M2173)</f>
        <v/>
      </c>
      <c r="D2057" s="284" t="str">
        <f>IF('Data invoice'!M2173=0,"",'Data invoice'!N2173)</f>
        <v/>
      </c>
      <c r="E2057" s="284" t="str">
        <f>IF('Data invoice'!N2173=0,"",'Data invoice'!O2173)</f>
        <v/>
      </c>
      <c r="F2057" s="284" t="str">
        <f>IF('Data invoice'!O2173=0,"",'Data invoice'!P2173)</f>
        <v/>
      </c>
      <c r="G2057" s="284" t="str">
        <f>IF('Data invoice'!P2173=0,"",'Data invoice'!Q2173)</f>
        <v/>
      </c>
      <c r="H2057" s="284" t="str">
        <f>IF('Data invoice'!Q2173=0,"",'Data invoice'!R2173)</f>
        <v/>
      </c>
      <c r="I2057" s="320" t="str">
        <f>IF('Data invoice'!R2173=0,"",'Data invoice'!S2173)</f>
        <v/>
      </c>
      <c r="J2057" s="367" t="str">
        <f>IF('Data invoice'!S2173=0,"",'Data invoice'!T2173)</f>
        <v/>
      </c>
      <c r="L2057" s="414"/>
      <c r="M2057" s="275"/>
      <c r="N2057" s="275"/>
      <c r="O2057" s="414"/>
      <c r="P2057" s="414"/>
      <c r="Q2057" s="414"/>
      <c r="R2057" s="414"/>
      <c r="S2057" s="414"/>
      <c r="T2057" s="414"/>
      <c r="U2057" s="414"/>
      <c r="V2057" s="414"/>
      <c r="W2057" s="414"/>
      <c r="X2057" s="414"/>
      <c r="Y2057" s="414"/>
      <c r="Z2057" s="414"/>
      <c r="AA2057" s="414"/>
      <c r="AB2057" s="414"/>
      <c r="AC2057" s="275"/>
      <c r="AD2057" s="275"/>
      <c r="AE2057" s="275"/>
      <c r="AF2057" s="275"/>
      <c r="AG2057" s="275"/>
      <c r="AH2057" s="275"/>
      <c r="AI2057" s="275"/>
      <c r="AJ2057" s="275"/>
      <c r="AK2057" s="275"/>
      <c r="AL2057" s="275"/>
    </row>
    <row r="2058" spans="1:38" s="329" customFormat="1" ht="15" customHeight="1">
      <c r="A2058" s="284" t="str">
        <f>IF('Data invoice'!J2174=0,"",'Data invoice'!K2174)</f>
        <v/>
      </c>
      <c r="B2058" s="284" t="str">
        <f>IF('Data invoice'!K2174=0,"",'Data invoice'!L2174)</f>
        <v/>
      </c>
      <c r="C2058" s="284" t="str">
        <f>IF('Data invoice'!L2174=0,"",'Data invoice'!M2174)</f>
        <v/>
      </c>
      <c r="D2058" s="284" t="str">
        <f>IF('Data invoice'!M2174=0,"",'Data invoice'!N2174)</f>
        <v/>
      </c>
      <c r="E2058" s="284" t="str">
        <f>IF('Data invoice'!N2174=0,"",'Data invoice'!O2174)</f>
        <v/>
      </c>
      <c r="F2058" s="284" t="str">
        <f>IF('Data invoice'!O2174=0,"",'Data invoice'!P2174)</f>
        <v/>
      </c>
      <c r="G2058" s="284" t="str">
        <f>IF('Data invoice'!P2174=0,"",'Data invoice'!Q2174)</f>
        <v/>
      </c>
      <c r="H2058" s="284" t="str">
        <f>IF('Data invoice'!Q2174=0,"",'Data invoice'!R2174)</f>
        <v/>
      </c>
      <c r="I2058" s="320" t="str">
        <f>IF('Data invoice'!R2174=0,"",'Data invoice'!S2174)</f>
        <v/>
      </c>
      <c r="J2058" s="367" t="str">
        <f>IF('Data invoice'!S2174=0,"",'Data invoice'!T2174)</f>
        <v/>
      </c>
      <c r="L2058" s="414"/>
      <c r="M2058" s="275"/>
      <c r="N2058" s="275"/>
      <c r="O2058" s="414"/>
      <c r="P2058" s="414"/>
      <c r="Q2058" s="414"/>
      <c r="R2058" s="414"/>
      <c r="S2058" s="414"/>
      <c r="T2058" s="414"/>
      <c r="U2058" s="414"/>
      <c r="V2058" s="414"/>
      <c r="W2058" s="414"/>
      <c r="X2058" s="414"/>
      <c r="Y2058" s="414"/>
      <c r="Z2058" s="414"/>
      <c r="AA2058" s="414"/>
      <c r="AB2058" s="414"/>
      <c r="AC2058" s="275"/>
      <c r="AD2058" s="275"/>
      <c r="AE2058" s="275"/>
      <c r="AF2058" s="275"/>
      <c r="AG2058" s="275"/>
      <c r="AH2058" s="275"/>
      <c r="AI2058" s="275"/>
      <c r="AJ2058" s="275"/>
      <c r="AK2058" s="275"/>
      <c r="AL2058" s="275"/>
    </row>
    <row r="2059" spans="1:38" s="329" customFormat="1" ht="15" customHeight="1">
      <c r="A2059" s="284" t="str">
        <f>IF('Data invoice'!J2175=0,"",'Data invoice'!K2175)</f>
        <v/>
      </c>
      <c r="B2059" s="284" t="str">
        <f>IF('Data invoice'!K2175=0,"",'Data invoice'!L2175)</f>
        <v/>
      </c>
      <c r="C2059" s="284" t="str">
        <f>IF('Data invoice'!L2175=0,"",'Data invoice'!M2175)</f>
        <v/>
      </c>
      <c r="D2059" s="284" t="str">
        <f>IF('Data invoice'!M2175=0,"",'Data invoice'!N2175)</f>
        <v/>
      </c>
      <c r="E2059" s="284" t="str">
        <f>IF('Data invoice'!N2175=0,"",'Data invoice'!O2175)</f>
        <v/>
      </c>
      <c r="F2059" s="284" t="str">
        <f>IF('Data invoice'!O2175=0,"",'Data invoice'!P2175)</f>
        <v/>
      </c>
      <c r="G2059" s="284" t="str">
        <f>IF('Data invoice'!P2175=0,"",'Data invoice'!Q2175)</f>
        <v/>
      </c>
      <c r="H2059" s="284" t="str">
        <f>IF('Data invoice'!Q2175=0,"",'Data invoice'!R2175)</f>
        <v/>
      </c>
      <c r="I2059" s="320" t="str">
        <f>IF('Data invoice'!R2175=0,"",'Data invoice'!S2175)</f>
        <v/>
      </c>
      <c r="J2059" s="367" t="str">
        <f>IF('Data invoice'!S2175=0,"",'Data invoice'!T2175)</f>
        <v/>
      </c>
      <c r="L2059" s="414"/>
      <c r="M2059" s="275"/>
      <c r="N2059" s="275"/>
      <c r="O2059" s="414"/>
      <c r="P2059" s="414"/>
      <c r="Q2059" s="414"/>
      <c r="R2059" s="414"/>
      <c r="S2059" s="414"/>
      <c r="T2059" s="414"/>
      <c r="U2059" s="414"/>
      <c r="V2059" s="414"/>
      <c r="W2059" s="414"/>
      <c r="X2059" s="414"/>
      <c r="Y2059" s="414"/>
      <c r="Z2059" s="414"/>
      <c r="AA2059" s="414"/>
      <c r="AB2059" s="414"/>
      <c r="AC2059" s="275"/>
      <c r="AD2059" s="275"/>
      <c r="AE2059" s="275"/>
      <c r="AF2059" s="275"/>
      <c r="AG2059" s="275"/>
      <c r="AH2059" s="275"/>
      <c r="AI2059" s="275"/>
      <c r="AJ2059" s="275"/>
      <c r="AK2059" s="275"/>
      <c r="AL2059" s="275"/>
    </row>
    <row r="2060" spans="1:38" s="329" customFormat="1" ht="15" customHeight="1">
      <c r="A2060" s="284" t="str">
        <f>IF('Data invoice'!J2176=0,"",'Data invoice'!K2176)</f>
        <v/>
      </c>
      <c r="B2060" s="284" t="str">
        <f>IF('Data invoice'!K2176=0,"",'Data invoice'!L2176)</f>
        <v/>
      </c>
      <c r="C2060" s="284" t="str">
        <f>IF('Data invoice'!L2176=0,"",'Data invoice'!M2176)</f>
        <v/>
      </c>
      <c r="D2060" s="284" t="str">
        <f>IF('Data invoice'!M2176=0,"",'Data invoice'!N2176)</f>
        <v/>
      </c>
      <c r="E2060" s="284" t="str">
        <f>IF('Data invoice'!N2176=0,"",'Data invoice'!O2176)</f>
        <v/>
      </c>
      <c r="F2060" s="284" t="str">
        <f>IF('Data invoice'!O2176=0,"",'Data invoice'!P2176)</f>
        <v/>
      </c>
      <c r="G2060" s="284" t="str">
        <f>IF('Data invoice'!P2176=0,"",'Data invoice'!Q2176)</f>
        <v/>
      </c>
      <c r="H2060" s="284" t="str">
        <f>IF('Data invoice'!Q2176=0,"",'Data invoice'!R2176)</f>
        <v/>
      </c>
      <c r="I2060" s="320" t="str">
        <f>IF('Data invoice'!R2176=0,"",'Data invoice'!S2176)</f>
        <v/>
      </c>
      <c r="J2060" s="367" t="str">
        <f>IF('Data invoice'!S2176=0,"",'Data invoice'!T2176)</f>
        <v/>
      </c>
      <c r="L2060" s="414"/>
      <c r="M2060" s="275"/>
      <c r="N2060" s="275"/>
      <c r="O2060" s="414"/>
      <c r="P2060" s="414"/>
      <c r="Q2060" s="414"/>
      <c r="R2060" s="414"/>
      <c r="S2060" s="414"/>
      <c r="T2060" s="414"/>
      <c r="U2060" s="414"/>
      <c r="V2060" s="414"/>
      <c r="W2060" s="414"/>
      <c r="X2060" s="414"/>
      <c r="Y2060" s="414"/>
      <c r="Z2060" s="414"/>
      <c r="AA2060" s="414"/>
      <c r="AB2060" s="414"/>
      <c r="AC2060" s="275"/>
      <c r="AD2060" s="275"/>
      <c r="AE2060" s="275"/>
      <c r="AF2060" s="275"/>
      <c r="AG2060" s="275"/>
      <c r="AH2060" s="275"/>
      <c r="AI2060" s="275"/>
      <c r="AJ2060" s="275"/>
      <c r="AK2060" s="275"/>
      <c r="AL2060" s="275"/>
    </row>
    <row r="2061" spans="1:38" s="329" customFormat="1" ht="15" customHeight="1">
      <c r="A2061" s="284" t="str">
        <f>IF('Data invoice'!J2177=0,"",'Data invoice'!K2177)</f>
        <v/>
      </c>
      <c r="B2061" s="284" t="str">
        <f>IF('Data invoice'!K2177=0,"",'Data invoice'!L2177)</f>
        <v/>
      </c>
      <c r="C2061" s="284" t="str">
        <f>IF('Data invoice'!L2177=0,"",'Data invoice'!M2177)</f>
        <v/>
      </c>
      <c r="D2061" s="284" t="str">
        <f>IF('Data invoice'!M2177=0,"",'Data invoice'!N2177)</f>
        <v/>
      </c>
      <c r="E2061" s="284" t="str">
        <f>IF('Data invoice'!N2177=0,"",'Data invoice'!O2177)</f>
        <v/>
      </c>
      <c r="F2061" s="284" t="str">
        <f>IF('Data invoice'!O2177=0,"",'Data invoice'!P2177)</f>
        <v/>
      </c>
      <c r="G2061" s="284" t="str">
        <f>IF('Data invoice'!P2177=0,"",'Data invoice'!Q2177)</f>
        <v/>
      </c>
      <c r="H2061" s="284" t="str">
        <f>IF('Data invoice'!Q2177=0,"",'Data invoice'!R2177)</f>
        <v/>
      </c>
      <c r="I2061" s="320" t="str">
        <f>IF('Data invoice'!R2177=0,"",'Data invoice'!S2177)</f>
        <v/>
      </c>
      <c r="J2061" s="367" t="str">
        <f>IF('Data invoice'!S2177=0,"",'Data invoice'!T2177)</f>
        <v/>
      </c>
      <c r="L2061" s="414"/>
      <c r="M2061" s="275"/>
      <c r="N2061" s="275"/>
      <c r="O2061" s="414"/>
      <c r="P2061" s="414"/>
      <c r="Q2061" s="414"/>
      <c r="R2061" s="414"/>
      <c r="S2061" s="414"/>
      <c r="T2061" s="414"/>
      <c r="U2061" s="414"/>
      <c r="V2061" s="414"/>
      <c r="W2061" s="414"/>
      <c r="X2061" s="414"/>
      <c r="Y2061" s="414"/>
      <c r="Z2061" s="414"/>
      <c r="AA2061" s="414"/>
      <c r="AB2061" s="414"/>
      <c r="AC2061" s="275"/>
      <c r="AD2061" s="275"/>
      <c r="AE2061" s="275"/>
      <c r="AF2061" s="275"/>
      <c r="AG2061" s="275"/>
      <c r="AH2061" s="275"/>
      <c r="AI2061" s="275"/>
      <c r="AJ2061" s="275"/>
      <c r="AK2061" s="275"/>
      <c r="AL2061" s="275"/>
    </row>
    <row r="2062" spans="1:38" s="329" customFormat="1" ht="15" customHeight="1">
      <c r="A2062" s="284" t="str">
        <f>IF('Data invoice'!J2178=0,"",'Data invoice'!K2178)</f>
        <v/>
      </c>
      <c r="B2062" s="284" t="str">
        <f>IF('Data invoice'!K2178=0,"",'Data invoice'!L2178)</f>
        <v/>
      </c>
      <c r="C2062" s="284" t="str">
        <f>IF('Data invoice'!L2178=0,"",'Data invoice'!M2178)</f>
        <v/>
      </c>
      <c r="D2062" s="284" t="str">
        <f>IF('Data invoice'!M2178=0,"",'Data invoice'!N2178)</f>
        <v/>
      </c>
      <c r="E2062" s="284" t="str">
        <f>IF('Data invoice'!N2178=0,"",'Data invoice'!O2178)</f>
        <v/>
      </c>
      <c r="F2062" s="284" t="str">
        <f>IF('Data invoice'!O2178=0,"",'Data invoice'!P2178)</f>
        <v/>
      </c>
      <c r="G2062" s="284" t="str">
        <f>IF('Data invoice'!P2178=0,"",'Data invoice'!Q2178)</f>
        <v/>
      </c>
      <c r="H2062" s="284" t="str">
        <f>IF('Data invoice'!Q2178=0,"",'Data invoice'!R2178)</f>
        <v/>
      </c>
      <c r="I2062" s="320" t="str">
        <f>IF('Data invoice'!R2178=0,"",'Data invoice'!S2178)</f>
        <v/>
      </c>
      <c r="J2062" s="367" t="str">
        <f>IF('Data invoice'!S2178=0,"",'Data invoice'!T2178)</f>
        <v/>
      </c>
      <c r="L2062" s="414"/>
      <c r="M2062" s="275"/>
      <c r="N2062" s="275"/>
      <c r="O2062" s="414"/>
      <c r="P2062" s="414"/>
      <c r="Q2062" s="414"/>
      <c r="R2062" s="414"/>
      <c r="S2062" s="414"/>
      <c r="T2062" s="414"/>
      <c r="U2062" s="414"/>
      <c r="V2062" s="414"/>
      <c r="W2062" s="414"/>
      <c r="X2062" s="414"/>
      <c r="Y2062" s="414"/>
      <c r="Z2062" s="414"/>
      <c r="AA2062" s="414"/>
      <c r="AB2062" s="414"/>
      <c r="AC2062" s="275"/>
      <c r="AD2062" s="275"/>
      <c r="AE2062" s="275"/>
      <c r="AF2062" s="275"/>
      <c r="AG2062" s="275"/>
      <c r="AH2062" s="275"/>
      <c r="AI2062" s="275"/>
      <c r="AJ2062" s="275"/>
      <c r="AK2062" s="275"/>
      <c r="AL2062" s="275"/>
    </row>
    <row r="2063" spans="1:38" s="329" customFormat="1" ht="15" customHeight="1">
      <c r="A2063" s="284" t="str">
        <f>IF('Data invoice'!J2179=0,"",'Data invoice'!K2179)</f>
        <v/>
      </c>
      <c r="B2063" s="284" t="str">
        <f>IF('Data invoice'!K2179=0,"",'Data invoice'!L2179)</f>
        <v/>
      </c>
      <c r="C2063" s="284" t="str">
        <f>IF('Data invoice'!L2179=0,"",'Data invoice'!M2179)</f>
        <v/>
      </c>
      <c r="D2063" s="284" t="str">
        <f>IF('Data invoice'!M2179=0,"",'Data invoice'!N2179)</f>
        <v/>
      </c>
      <c r="E2063" s="284" t="str">
        <f>IF('Data invoice'!N2179=0,"",'Data invoice'!O2179)</f>
        <v/>
      </c>
      <c r="F2063" s="284" t="str">
        <f>IF('Data invoice'!O2179=0,"",'Data invoice'!P2179)</f>
        <v/>
      </c>
      <c r="G2063" s="284" t="str">
        <f>IF('Data invoice'!P2179=0,"",'Data invoice'!Q2179)</f>
        <v/>
      </c>
      <c r="H2063" s="284" t="str">
        <f>IF('Data invoice'!Q2179=0,"",'Data invoice'!R2179)</f>
        <v/>
      </c>
      <c r="I2063" s="320" t="str">
        <f>IF('Data invoice'!R2179=0,"",'Data invoice'!S2179)</f>
        <v/>
      </c>
      <c r="J2063" s="367" t="str">
        <f>IF('Data invoice'!S2179=0,"",'Data invoice'!T2179)</f>
        <v/>
      </c>
      <c r="L2063" s="414"/>
      <c r="M2063" s="275"/>
      <c r="N2063" s="275"/>
      <c r="O2063" s="414"/>
      <c r="P2063" s="414"/>
      <c r="Q2063" s="414"/>
      <c r="R2063" s="414"/>
      <c r="S2063" s="414"/>
      <c r="T2063" s="414"/>
      <c r="U2063" s="414"/>
      <c r="V2063" s="414"/>
      <c r="W2063" s="414"/>
      <c r="X2063" s="414"/>
      <c r="Y2063" s="414"/>
      <c r="Z2063" s="414"/>
      <c r="AA2063" s="414"/>
      <c r="AB2063" s="414"/>
      <c r="AC2063" s="275"/>
      <c r="AD2063" s="275"/>
      <c r="AE2063" s="275"/>
      <c r="AF2063" s="275"/>
      <c r="AG2063" s="275"/>
      <c r="AH2063" s="275"/>
      <c r="AI2063" s="275"/>
      <c r="AJ2063" s="275"/>
      <c r="AK2063" s="275"/>
      <c r="AL2063" s="275"/>
    </row>
    <row r="2064" spans="1:38" s="329" customFormat="1" ht="15" customHeight="1">
      <c r="A2064" s="284" t="str">
        <f>IF('Data invoice'!J2180=0,"",'Data invoice'!K2180)</f>
        <v/>
      </c>
      <c r="B2064" s="284" t="str">
        <f>IF('Data invoice'!K2180=0,"",'Data invoice'!L2180)</f>
        <v/>
      </c>
      <c r="C2064" s="284" t="str">
        <f>IF('Data invoice'!L2180=0,"",'Data invoice'!M2180)</f>
        <v/>
      </c>
      <c r="D2064" s="284" t="str">
        <f>IF('Data invoice'!M2180=0,"",'Data invoice'!N2180)</f>
        <v/>
      </c>
      <c r="E2064" s="284" t="str">
        <f>IF('Data invoice'!N2180=0,"",'Data invoice'!O2180)</f>
        <v/>
      </c>
      <c r="F2064" s="284" t="str">
        <f>IF('Data invoice'!O2180=0,"",'Data invoice'!P2180)</f>
        <v/>
      </c>
      <c r="G2064" s="284" t="str">
        <f>IF('Data invoice'!P2180=0,"",'Data invoice'!Q2180)</f>
        <v/>
      </c>
      <c r="H2064" s="284" t="str">
        <f>IF('Data invoice'!Q2180=0,"",'Data invoice'!R2180)</f>
        <v/>
      </c>
      <c r="I2064" s="320" t="str">
        <f>IF('Data invoice'!R2180=0,"",'Data invoice'!S2180)</f>
        <v/>
      </c>
      <c r="J2064" s="367" t="str">
        <f>IF('Data invoice'!S2180=0,"",'Data invoice'!T2180)</f>
        <v/>
      </c>
      <c r="L2064" s="414"/>
      <c r="M2064" s="275"/>
      <c r="N2064" s="275"/>
      <c r="O2064" s="414"/>
      <c r="P2064" s="414"/>
      <c r="Q2064" s="414"/>
      <c r="R2064" s="414"/>
      <c r="S2064" s="414"/>
      <c r="T2064" s="414"/>
      <c r="U2064" s="414"/>
      <c r="V2064" s="414"/>
      <c r="W2064" s="414"/>
      <c r="X2064" s="414"/>
      <c r="Y2064" s="414"/>
      <c r="Z2064" s="414"/>
      <c r="AA2064" s="414"/>
      <c r="AB2064" s="414"/>
      <c r="AC2064" s="275"/>
      <c r="AD2064" s="275"/>
      <c r="AE2064" s="275"/>
      <c r="AF2064" s="275"/>
      <c r="AG2064" s="275"/>
      <c r="AH2064" s="275"/>
      <c r="AI2064" s="275"/>
      <c r="AJ2064" s="275"/>
      <c r="AK2064" s="275"/>
      <c r="AL2064" s="275"/>
    </row>
    <row r="2065" spans="1:38" s="329" customFormat="1" ht="15" customHeight="1">
      <c r="A2065" s="284" t="str">
        <f>IF('Data invoice'!J2181=0,"",'Data invoice'!K2181)</f>
        <v/>
      </c>
      <c r="B2065" s="284" t="str">
        <f>IF('Data invoice'!K2181=0,"",'Data invoice'!L2181)</f>
        <v/>
      </c>
      <c r="C2065" s="284" t="str">
        <f>IF('Data invoice'!L2181=0,"",'Data invoice'!M2181)</f>
        <v/>
      </c>
      <c r="D2065" s="284" t="str">
        <f>IF('Data invoice'!M2181=0,"",'Data invoice'!N2181)</f>
        <v/>
      </c>
      <c r="E2065" s="284" t="str">
        <f>IF('Data invoice'!N2181=0,"",'Data invoice'!O2181)</f>
        <v/>
      </c>
      <c r="F2065" s="284" t="str">
        <f>IF('Data invoice'!O2181=0,"",'Data invoice'!P2181)</f>
        <v/>
      </c>
      <c r="G2065" s="284" t="str">
        <f>IF('Data invoice'!P2181=0,"",'Data invoice'!Q2181)</f>
        <v/>
      </c>
      <c r="H2065" s="284" t="str">
        <f>IF('Data invoice'!Q2181=0,"",'Data invoice'!R2181)</f>
        <v/>
      </c>
      <c r="I2065" s="320" t="str">
        <f>IF('Data invoice'!R2181=0,"",'Data invoice'!S2181)</f>
        <v/>
      </c>
      <c r="J2065" s="367" t="str">
        <f>IF('Data invoice'!S2181=0,"",'Data invoice'!T2181)</f>
        <v/>
      </c>
      <c r="L2065" s="414"/>
      <c r="M2065" s="275"/>
      <c r="N2065" s="275"/>
      <c r="O2065" s="414"/>
      <c r="P2065" s="414"/>
      <c r="Q2065" s="414"/>
      <c r="R2065" s="414"/>
      <c r="S2065" s="414"/>
      <c r="T2065" s="414"/>
      <c r="U2065" s="414"/>
      <c r="V2065" s="414"/>
      <c r="W2065" s="414"/>
      <c r="X2065" s="414"/>
      <c r="Y2065" s="414"/>
      <c r="Z2065" s="414"/>
      <c r="AA2065" s="414"/>
      <c r="AB2065" s="414"/>
      <c r="AC2065" s="275"/>
      <c r="AD2065" s="275"/>
      <c r="AE2065" s="275"/>
      <c r="AF2065" s="275"/>
      <c r="AG2065" s="275"/>
      <c r="AH2065" s="275"/>
      <c r="AI2065" s="275"/>
      <c r="AJ2065" s="275"/>
      <c r="AK2065" s="275"/>
      <c r="AL2065" s="275"/>
    </row>
    <row r="2066" spans="1:38" s="329" customFormat="1" ht="15" customHeight="1">
      <c r="A2066" s="284" t="str">
        <f>IF('Data invoice'!J2182=0,"",'Data invoice'!K2182)</f>
        <v/>
      </c>
      <c r="B2066" s="284" t="str">
        <f>IF('Data invoice'!K2182=0,"",'Data invoice'!L2182)</f>
        <v/>
      </c>
      <c r="C2066" s="284" t="str">
        <f>IF('Data invoice'!L2182=0,"",'Data invoice'!M2182)</f>
        <v/>
      </c>
      <c r="D2066" s="284" t="str">
        <f>IF('Data invoice'!M2182=0,"",'Data invoice'!N2182)</f>
        <v/>
      </c>
      <c r="E2066" s="284" t="str">
        <f>IF('Data invoice'!N2182=0,"",'Data invoice'!O2182)</f>
        <v/>
      </c>
      <c r="F2066" s="284" t="str">
        <f>IF('Data invoice'!O2182=0,"",'Data invoice'!P2182)</f>
        <v/>
      </c>
      <c r="G2066" s="284" t="str">
        <f>IF('Data invoice'!P2182=0,"",'Data invoice'!Q2182)</f>
        <v/>
      </c>
      <c r="H2066" s="284" t="str">
        <f>IF('Data invoice'!Q2182=0,"",'Data invoice'!R2182)</f>
        <v/>
      </c>
      <c r="I2066" s="320" t="str">
        <f>IF('Data invoice'!R2182=0,"",'Data invoice'!S2182)</f>
        <v/>
      </c>
      <c r="J2066" s="367" t="str">
        <f>IF('Data invoice'!S2182=0,"",'Data invoice'!T2182)</f>
        <v/>
      </c>
      <c r="L2066" s="414"/>
      <c r="M2066" s="275"/>
      <c r="N2066" s="275"/>
      <c r="O2066" s="414"/>
      <c r="P2066" s="414"/>
      <c r="Q2066" s="414"/>
      <c r="R2066" s="414"/>
      <c r="S2066" s="414"/>
      <c r="T2066" s="414"/>
      <c r="U2066" s="414"/>
      <c r="V2066" s="414"/>
      <c r="W2066" s="414"/>
      <c r="X2066" s="414"/>
      <c r="Y2066" s="414"/>
      <c r="Z2066" s="414"/>
      <c r="AA2066" s="414"/>
      <c r="AB2066" s="414"/>
      <c r="AC2066" s="275"/>
      <c r="AD2066" s="275"/>
      <c r="AE2066" s="275"/>
      <c r="AF2066" s="275"/>
      <c r="AG2066" s="275"/>
      <c r="AH2066" s="275"/>
      <c r="AI2066" s="275"/>
      <c r="AJ2066" s="275"/>
      <c r="AK2066" s="275"/>
      <c r="AL2066" s="275"/>
    </row>
    <row r="2067" spans="1:38" s="329" customFormat="1" ht="15" customHeight="1">
      <c r="A2067" s="284" t="str">
        <f>IF('Data invoice'!J2183=0,"",'Data invoice'!K2183)</f>
        <v/>
      </c>
      <c r="B2067" s="284" t="str">
        <f>IF('Data invoice'!K2183=0,"",'Data invoice'!L2183)</f>
        <v/>
      </c>
      <c r="C2067" s="284" t="str">
        <f>IF('Data invoice'!L2183=0,"",'Data invoice'!M2183)</f>
        <v/>
      </c>
      <c r="D2067" s="284" t="str">
        <f>IF('Data invoice'!M2183=0,"",'Data invoice'!N2183)</f>
        <v/>
      </c>
      <c r="E2067" s="284" t="str">
        <f>IF('Data invoice'!N2183=0,"",'Data invoice'!O2183)</f>
        <v/>
      </c>
      <c r="F2067" s="284" t="str">
        <f>IF('Data invoice'!O2183=0,"",'Data invoice'!P2183)</f>
        <v/>
      </c>
      <c r="G2067" s="284" t="str">
        <f>IF('Data invoice'!P2183=0,"",'Data invoice'!Q2183)</f>
        <v/>
      </c>
      <c r="H2067" s="284" t="str">
        <f>IF('Data invoice'!Q2183=0,"",'Data invoice'!R2183)</f>
        <v/>
      </c>
      <c r="I2067" s="320" t="str">
        <f>IF('Data invoice'!R2183=0,"",'Data invoice'!S2183)</f>
        <v/>
      </c>
      <c r="J2067" s="367" t="str">
        <f>IF('Data invoice'!S2183=0,"",'Data invoice'!T2183)</f>
        <v/>
      </c>
      <c r="L2067" s="414"/>
      <c r="M2067" s="275"/>
      <c r="N2067" s="275"/>
      <c r="O2067" s="414"/>
      <c r="P2067" s="414"/>
      <c r="Q2067" s="414"/>
      <c r="R2067" s="414"/>
      <c r="S2067" s="414"/>
      <c r="T2067" s="414"/>
      <c r="U2067" s="414"/>
      <c r="V2067" s="414"/>
      <c r="W2067" s="414"/>
      <c r="X2067" s="414"/>
      <c r="Y2067" s="414"/>
      <c r="Z2067" s="414"/>
      <c r="AA2067" s="414"/>
      <c r="AB2067" s="414"/>
      <c r="AC2067" s="275"/>
      <c r="AD2067" s="275"/>
      <c r="AE2067" s="275"/>
      <c r="AF2067" s="275"/>
      <c r="AG2067" s="275"/>
      <c r="AH2067" s="275"/>
      <c r="AI2067" s="275"/>
      <c r="AJ2067" s="275"/>
      <c r="AK2067" s="275"/>
      <c r="AL2067" s="275"/>
    </row>
    <row r="2068" spans="1:38" s="329" customFormat="1" ht="15" customHeight="1">
      <c r="A2068" s="284" t="str">
        <f>IF('Data invoice'!J2184=0,"",'Data invoice'!K2184)</f>
        <v/>
      </c>
      <c r="B2068" s="284" t="str">
        <f>IF('Data invoice'!K2184=0,"",'Data invoice'!L2184)</f>
        <v/>
      </c>
      <c r="C2068" s="284" t="str">
        <f>IF('Data invoice'!L2184=0,"",'Data invoice'!M2184)</f>
        <v/>
      </c>
      <c r="D2068" s="284" t="str">
        <f>IF('Data invoice'!M2184=0,"",'Data invoice'!N2184)</f>
        <v/>
      </c>
      <c r="E2068" s="284" t="str">
        <f>IF('Data invoice'!N2184=0,"",'Data invoice'!O2184)</f>
        <v/>
      </c>
      <c r="F2068" s="284" t="str">
        <f>IF('Data invoice'!O2184=0,"",'Data invoice'!P2184)</f>
        <v/>
      </c>
      <c r="G2068" s="284" t="str">
        <f>IF('Data invoice'!P2184=0,"",'Data invoice'!Q2184)</f>
        <v/>
      </c>
      <c r="H2068" s="284" t="str">
        <f>IF('Data invoice'!Q2184=0,"",'Data invoice'!R2184)</f>
        <v/>
      </c>
      <c r="I2068" s="320" t="str">
        <f>IF('Data invoice'!R2184=0,"",'Data invoice'!S2184)</f>
        <v/>
      </c>
      <c r="J2068" s="367" t="str">
        <f>IF('Data invoice'!S2184=0,"",'Data invoice'!T2184)</f>
        <v/>
      </c>
      <c r="L2068" s="414"/>
      <c r="M2068" s="275"/>
      <c r="N2068" s="275"/>
      <c r="O2068" s="414"/>
      <c r="P2068" s="414"/>
      <c r="Q2068" s="414"/>
      <c r="R2068" s="414"/>
      <c r="S2068" s="414"/>
      <c r="T2068" s="414"/>
      <c r="U2068" s="414"/>
      <c r="V2068" s="414"/>
      <c r="W2068" s="414"/>
      <c r="X2068" s="414"/>
      <c r="Y2068" s="414"/>
      <c r="Z2068" s="414"/>
      <c r="AA2068" s="414"/>
      <c r="AB2068" s="414"/>
      <c r="AC2068" s="275"/>
      <c r="AD2068" s="275"/>
      <c r="AE2068" s="275"/>
      <c r="AF2068" s="275"/>
      <c r="AG2068" s="275"/>
      <c r="AH2068" s="275"/>
      <c r="AI2068" s="275"/>
      <c r="AJ2068" s="275"/>
      <c r="AK2068" s="275"/>
      <c r="AL2068" s="275"/>
    </row>
    <row r="2069" spans="1:38" s="329" customFormat="1" ht="15" customHeight="1">
      <c r="A2069" s="284" t="str">
        <f>IF('Data invoice'!J2185=0,"",'Data invoice'!K2185)</f>
        <v/>
      </c>
      <c r="B2069" s="284" t="str">
        <f>IF('Data invoice'!K2185=0,"",'Data invoice'!L2185)</f>
        <v/>
      </c>
      <c r="C2069" s="284" t="str">
        <f>IF('Data invoice'!L2185=0,"",'Data invoice'!M2185)</f>
        <v/>
      </c>
      <c r="D2069" s="284" t="str">
        <f>IF('Data invoice'!M2185=0,"",'Data invoice'!N2185)</f>
        <v/>
      </c>
      <c r="E2069" s="284" t="str">
        <f>IF('Data invoice'!N2185=0,"",'Data invoice'!O2185)</f>
        <v/>
      </c>
      <c r="F2069" s="284" t="str">
        <f>IF('Data invoice'!O2185=0,"",'Data invoice'!P2185)</f>
        <v/>
      </c>
      <c r="G2069" s="284" t="str">
        <f>IF('Data invoice'!P2185=0,"",'Data invoice'!Q2185)</f>
        <v/>
      </c>
      <c r="H2069" s="284" t="str">
        <f>IF('Data invoice'!Q2185=0,"",'Data invoice'!R2185)</f>
        <v/>
      </c>
      <c r="I2069" s="320" t="str">
        <f>IF('Data invoice'!R2185=0,"",'Data invoice'!S2185)</f>
        <v/>
      </c>
      <c r="J2069" s="367" t="str">
        <f>IF('Data invoice'!S2185=0,"",'Data invoice'!T2185)</f>
        <v/>
      </c>
      <c r="L2069" s="414"/>
      <c r="M2069" s="275"/>
      <c r="N2069" s="275"/>
      <c r="O2069" s="414"/>
      <c r="P2069" s="414"/>
      <c r="Q2069" s="414"/>
      <c r="R2069" s="414"/>
      <c r="S2069" s="414"/>
      <c r="T2069" s="414"/>
      <c r="U2069" s="414"/>
      <c r="V2069" s="414"/>
      <c r="W2069" s="414"/>
      <c r="X2069" s="414"/>
      <c r="Y2069" s="414"/>
      <c r="Z2069" s="414"/>
      <c r="AA2069" s="414"/>
      <c r="AB2069" s="414"/>
      <c r="AC2069" s="275"/>
      <c r="AD2069" s="275"/>
      <c r="AE2069" s="275"/>
      <c r="AF2069" s="275"/>
      <c r="AG2069" s="275"/>
      <c r="AH2069" s="275"/>
      <c r="AI2069" s="275"/>
      <c r="AJ2069" s="275"/>
      <c r="AK2069" s="275"/>
      <c r="AL2069" s="275"/>
    </row>
    <row r="2070" spans="1:38" s="329" customFormat="1" ht="15" customHeight="1">
      <c r="A2070" s="284" t="str">
        <f>IF('Data invoice'!J2186=0,"",'Data invoice'!K2186)</f>
        <v/>
      </c>
      <c r="B2070" s="284" t="str">
        <f>IF('Data invoice'!K2186=0,"",'Data invoice'!L2186)</f>
        <v/>
      </c>
      <c r="C2070" s="284" t="str">
        <f>IF('Data invoice'!L2186=0,"",'Data invoice'!M2186)</f>
        <v/>
      </c>
      <c r="D2070" s="284" t="str">
        <f>IF('Data invoice'!M2186=0,"",'Data invoice'!N2186)</f>
        <v/>
      </c>
      <c r="E2070" s="284" t="str">
        <f>IF('Data invoice'!N2186=0,"",'Data invoice'!O2186)</f>
        <v/>
      </c>
      <c r="F2070" s="284" t="str">
        <f>IF('Data invoice'!O2186=0,"",'Data invoice'!P2186)</f>
        <v/>
      </c>
      <c r="G2070" s="284" t="str">
        <f>IF('Data invoice'!P2186=0,"",'Data invoice'!Q2186)</f>
        <v/>
      </c>
      <c r="H2070" s="284" t="str">
        <f>IF('Data invoice'!Q2186=0,"",'Data invoice'!R2186)</f>
        <v/>
      </c>
      <c r="I2070" s="320" t="str">
        <f>IF('Data invoice'!R2186=0,"",'Data invoice'!S2186)</f>
        <v/>
      </c>
      <c r="J2070" s="367" t="str">
        <f>IF('Data invoice'!S2186=0,"",'Data invoice'!T2186)</f>
        <v/>
      </c>
      <c r="L2070" s="414"/>
      <c r="M2070" s="275"/>
      <c r="N2070" s="275"/>
      <c r="O2070" s="414"/>
      <c r="P2070" s="414"/>
      <c r="Q2070" s="414"/>
      <c r="R2070" s="414"/>
      <c r="S2070" s="414"/>
      <c r="T2070" s="414"/>
      <c r="U2070" s="414"/>
      <c r="V2070" s="414"/>
      <c r="W2070" s="414"/>
      <c r="X2070" s="414"/>
      <c r="Y2070" s="414"/>
      <c r="Z2070" s="414"/>
      <c r="AA2070" s="414"/>
      <c r="AB2070" s="414"/>
      <c r="AC2070" s="275"/>
      <c r="AD2070" s="275"/>
      <c r="AE2070" s="275"/>
      <c r="AF2070" s="275"/>
      <c r="AG2070" s="275"/>
      <c r="AH2070" s="275"/>
      <c r="AI2070" s="275"/>
      <c r="AJ2070" s="275"/>
      <c r="AK2070" s="275"/>
      <c r="AL2070" s="275"/>
    </row>
    <row r="2071" spans="1:38" s="329" customFormat="1" ht="15" customHeight="1">
      <c r="A2071" s="284" t="str">
        <f>IF('Data invoice'!J2187=0,"",'Data invoice'!K2187)</f>
        <v/>
      </c>
      <c r="B2071" s="284" t="str">
        <f>IF('Data invoice'!K2187=0,"",'Data invoice'!L2187)</f>
        <v/>
      </c>
      <c r="C2071" s="284" t="str">
        <f>IF('Data invoice'!L2187=0,"",'Data invoice'!M2187)</f>
        <v/>
      </c>
      <c r="D2071" s="284" t="str">
        <f>IF('Data invoice'!M2187=0,"",'Data invoice'!N2187)</f>
        <v/>
      </c>
      <c r="E2071" s="284" t="str">
        <f>IF('Data invoice'!N2187=0,"",'Data invoice'!O2187)</f>
        <v/>
      </c>
      <c r="F2071" s="284" t="str">
        <f>IF('Data invoice'!O2187=0,"",'Data invoice'!P2187)</f>
        <v/>
      </c>
      <c r="G2071" s="284" t="str">
        <f>IF('Data invoice'!P2187=0,"",'Data invoice'!Q2187)</f>
        <v/>
      </c>
      <c r="H2071" s="284" t="str">
        <f>IF('Data invoice'!Q2187=0,"",'Data invoice'!R2187)</f>
        <v/>
      </c>
      <c r="I2071" s="320" t="str">
        <f>IF('Data invoice'!R2187=0,"",'Data invoice'!S2187)</f>
        <v/>
      </c>
      <c r="J2071" s="367" t="str">
        <f>IF('Data invoice'!S2187=0,"",'Data invoice'!T2187)</f>
        <v/>
      </c>
      <c r="L2071" s="414"/>
      <c r="M2071" s="275"/>
      <c r="N2071" s="275"/>
      <c r="O2071" s="414"/>
      <c r="P2071" s="414"/>
      <c r="Q2071" s="414"/>
      <c r="R2071" s="414"/>
      <c r="S2071" s="414"/>
      <c r="T2071" s="414"/>
      <c r="U2071" s="414"/>
      <c r="V2071" s="414"/>
      <c r="W2071" s="414"/>
      <c r="X2071" s="414"/>
      <c r="Y2071" s="414"/>
      <c r="Z2071" s="414"/>
      <c r="AA2071" s="414"/>
      <c r="AB2071" s="414"/>
      <c r="AC2071" s="275"/>
      <c r="AD2071" s="275"/>
      <c r="AE2071" s="275"/>
      <c r="AF2071" s="275"/>
      <c r="AG2071" s="275"/>
      <c r="AH2071" s="275"/>
      <c r="AI2071" s="275"/>
      <c r="AJ2071" s="275"/>
      <c r="AK2071" s="275"/>
      <c r="AL2071" s="275"/>
    </row>
    <row r="2072" spans="1:38" s="329" customFormat="1" ht="15" customHeight="1">
      <c r="A2072" s="284" t="str">
        <f>IF('Data invoice'!J2188=0,"",'Data invoice'!K2188)</f>
        <v/>
      </c>
      <c r="B2072" s="284" t="str">
        <f>IF('Data invoice'!K2188=0,"",'Data invoice'!L2188)</f>
        <v/>
      </c>
      <c r="C2072" s="284" t="str">
        <f>IF('Data invoice'!L2188=0,"",'Data invoice'!M2188)</f>
        <v/>
      </c>
      <c r="D2072" s="284" t="str">
        <f>IF('Data invoice'!M2188=0,"",'Data invoice'!N2188)</f>
        <v/>
      </c>
      <c r="E2072" s="284" t="str">
        <f>IF('Data invoice'!N2188=0,"",'Data invoice'!O2188)</f>
        <v/>
      </c>
      <c r="F2072" s="284" t="str">
        <f>IF('Data invoice'!O2188=0,"",'Data invoice'!P2188)</f>
        <v/>
      </c>
      <c r="G2072" s="284" t="str">
        <f>IF('Data invoice'!P2188=0,"",'Data invoice'!Q2188)</f>
        <v/>
      </c>
      <c r="H2072" s="284" t="str">
        <f>IF('Data invoice'!Q2188=0,"",'Data invoice'!R2188)</f>
        <v/>
      </c>
      <c r="I2072" s="320" t="str">
        <f>IF('Data invoice'!R2188=0,"",'Data invoice'!S2188)</f>
        <v/>
      </c>
      <c r="J2072" s="367" t="str">
        <f>IF('Data invoice'!S2188=0,"",'Data invoice'!T2188)</f>
        <v/>
      </c>
      <c r="L2072" s="414"/>
      <c r="M2072" s="275"/>
      <c r="N2072" s="275"/>
      <c r="O2072" s="414"/>
      <c r="P2072" s="414"/>
      <c r="Q2072" s="414"/>
      <c r="R2072" s="414"/>
      <c r="S2072" s="414"/>
      <c r="T2072" s="414"/>
      <c r="U2072" s="414"/>
      <c r="V2072" s="414"/>
      <c r="W2072" s="414"/>
      <c r="X2072" s="414"/>
      <c r="Y2072" s="414"/>
      <c r="Z2072" s="414"/>
      <c r="AA2072" s="414"/>
      <c r="AB2072" s="414"/>
      <c r="AC2072" s="275"/>
      <c r="AD2072" s="275"/>
      <c r="AE2072" s="275"/>
      <c r="AF2072" s="275"/>
      <c r="AG2072" s="275"/>
      <c r="AH2072" s="275"/>
      <c r="AI2072" s="275"/>
      <c r="AJ2072" s="275"/>
      <c r="AK2072" s="275"/>
      <c r="AL2072" s="275"/>
    </row>
    <row r="2073" spans="1:38" s="329" customFormat="1" ht="15" customHeight="1">
      <c r="A2073" s="284" t="str">
        <f>IF('Data invoice'!J2189=0,"",'Data invoice'!K2189)</f>
        <v/>
      </c>
      <c r="B2073" s="284" t="str">
        <f>IF('Data invoice'!K2189=0,"",'Data invoice'!L2189)</f>
        <v/>
      </c>
      <c r="C2073" s="284" t="str">
        <f>IF('Data invoice'!L2189=0,"",'Data invoice'!M2189)</f>
        <v/>
      </c>
      <c r="D2073" s="284" t="str">
        <f>IF('Data invoice'!M2189=0,"",'Data invoice'!N2189)</f>
        <v/>
      </c>
      <c r="E2073" s="284" t="str">
        <f>IF('Data invoice'!N2189=0,"",'Data invoice'!O2189)</f>
        <v/>
      </c>
      <c r="F2073" s="284" t="str">
        <f>IF('Data invoice'!O2189=0,"",'Data invoice'!P2189)</f>
        <v/>
      </c>
      <c r="G2073" s="284" t="str">
        <f>IF('Data invoice'!P2189=0,"",'Data invoice'!Q2189)</f>
        <v/>
      </c>
      <c r="H2073" s="284" t="str">
        <f>IF('Data invoice'!Q2189=0,"",'Data invoice'!R2189)</f>
        <v/>
      </c>
      <c r="I2073" s="320" t="str">
        <f>IF('Data invoice'!R2189=0,"",'Data invoice'!S2189)</f>
        <v/>
      </c>
      <c r="J2073" s="367" t="str">
        <f>IF('Data invoice'!S2189=0,"",'Data invoice'!T2189)</f>
        <v/>
      </c>
      <c r="L2073" s="414"/>
      <c r="M2073" s="275"/>
      <c r="N2073" s="275"/>
      <c r="O2073" s="414"/>
      <c r="P2073" s="414"/>
      <c r="Q2073" s="414"/>
      <c r="R2073" s="414"/>
      <c r="S2073" s="414"/>
      <c r="T2073" s="414"/>
      <c r="U2073" s="414"/>
      <c r="V2073" s="414"/>
      <c r="W2073" s="414"/>
      <c r="X2073" s="414"/>
      <c r="Y2073" s="414"/>
      <c r="Z2073" s="414"/>
      <c r="AA2073" s="414"/>
      <c r="AB2073" s="414"/>
      <c r="AC2073" s="275"/>
      <c r="AD2073" s="275"/>
      <c r="AE2073" s="275"/>
      <c r="AF2073" s="275"/>
      <c r="AG2073" s="275"/>
      <c r="AH2073" s="275"/>
      <c r="AI2073" s="275"/>
      <c r="AJ2073" s="275"/>
      <c r="AK2073" s="275"/>
      <c r="AL2073" s="275"/>
    </row>
    <row r="2074" spans="1:38" s="329" customFormat="1" ht="15" customHeight="1">
      <c r="A2074" s="284" t="str">
        <f>IF('Data invoice'!J2190=0,"",'Data invoice'!K2190)</f>
        <v/>
      </c>
      <c r="B2074" s="284" t="str">
        <f>IF('Data invoice'!K2190=0,"",'Data invoice'!L2190)</f>
        <v/>
      </c>
      <c r="C2074" s="284" t="str">
        <f>IF('Data invoice'!L2190=0,"",'Data invoice'!M2190)</f>
        <v/>
      </c>
      <c r="D2074" s="284" t="str">
        <f>IF('Data invoice'!M2190=0,"",'Data invoice'!N2190)</f>
        <v/>
      </c>
      <c r="E2074" s="284" t="str">
        <f>IF('Data invoice'!N2190=0,"",'Data invoice'!O2190)</f>
        <v/>
      </c>
      <c r="F2074" s="284" t="str">
        <f>IF('Data invoice'!O2190=0,"",'Data invoice'!P2190)</f>
        <v/>
      </c>
      <c r="G2074" s="284" t="str">
        <f>IF('Data invoice'!P2190=0,"",'Data invoice'!Q2190)</f>
        <v/>
      </c>
      <c r="H2074" s="284" t="str">
        <f>IF('Data invoice'!Q2190=0,"",'Data invoice'!R2190)</f>
        <v/>
      </c>
      <c r="I2074" s="320" t="str">
        <f>IF('Data invoice'!R2190=0,"",'Data invoice'!S2190)</f>
        <v/>
      </c>
      <c r="J2074" s="367" t="str">
        <f>IF('Data invoice'!S2190=0,"",'Data invoice'!T2190)</f>
        <v/>
      </c>
      <c r="L2074" s="414"/>
      <c r="M2074" s="275"/>
      <c r="N2074" s="275"/>
      <c r="O2074" s="414"/>
      <c r="P2074" s="414"/>
      <c r="Q2074" s="414"/>
      <c r="R2074" s="414"/>
      <c r="S2074" s="414"/>
      <c r="T2074" s="414"/>
      <c r="U2074" s="414"/>
      <c r="V2074" s="414"/>
      <c r="W2074" s="414"/>
      <c r="X2074" s="414"/>
      <c r="Y2074" s="414"/>
      <c r="Z2074" s="414"/>
      <c r="AA2074" s="414"/>
      <c r="AB2074" s="414"/>
      <c r="AC2074" s="275"/>
      <c r="AD2074" s="275"/>
      <c r="AE2074" s="275"/>
      <c r="AF2074" s="275"/>
      <c r="AG2074" s="275"/>
      <c r="AH2074" s="275"/>
      <c r="AI2074" s="275"/>
      <c r="AJ2074" s="275"/>
      <c r="AK2074" s="275"/>
      <c r="AL2074" s="275"/>
    </row>
    <row r="2075" spans="1:38" s="329" customFormat="1" ht="15" customHeight="1">
      <c r="A2075" s="284" t="str">
        <f>IF('Data invoice'!J2191=0,"",'Data invoice'!K2191)</f>
        <v/>
      </c>
      <c r="B2075" s="284" t="str">
        <f>IF('Data invoice'!K2191=0,"",'Data invoice'!L2191)</f>
        <v/>
      </c>
      <c r="C2075" s="284" t="str">
        <f>IF('Data invoice'!L2191=0,"",'Data invoice'!M2191)</f>
        <v/>
      </c>
      <c r="D2075" s="284" t="str">
        <f>IF('Data invoice'!M2191=0,"",'Data invoice'!N2191)</f>
        <v/>
      </c>
      <c r="E2075" s="284" t="str">
        <f>IF('Data invoice'!N2191=0,"",'Data invoice'!O2191)</f>
        <v/>
      </c>
      <c r="F2075" s="284" t="str">
        <f>IF('Data invoice'!O2191=0,"",'Data invoice'!P2191)</f>
        <v/>
      </c>
      <c r="G2075" s="284" t="str">
        <f>IF('Data invoice'!P2191=0,"",'Data invoice'!Q2191)</f>
        <v/>
      </c>
      <c r="H2075" s="284" t="str">
        <f>IF('Data invoice'!Q2191=0,"",'Data invoice'!R2191)</f>
        <v/>
      </c>
      <c r="I2075" s="320" t="str">
        <f>IF('Data invoice'!R2191=0,"",'Data invoice'!S2191)</f>
        <v/>
      </c>
      <c r="J2075" s="367" t="str">
        <f>IF('Data invoice'!S2191=0,"",'Data invoice'!T2191)</f>
        <v/>
      </c>
      <c r="L2075" s="414"/>
      <c r="M2075" s="275"/>
      <c r="N2075" s="275"/>
      <c r="O2075" s="414"/>
      <c r="P2075" s="414"/>
      <c r="Q2075" s="414"/>
      <c r="R2075" s="414"/>
      <c r="S2075" s="414"/>
      <c r="T2075" s="414"/>
      <c r="U2075" s="414"/>
      <c r="V2075" s="414"/>
      <c r="W2075" s="414"/>
      <c r="X2075" s="414"/>
      <c r="Y2075" s="414"/>
      <c r="Z2075" s="414"/>
      <c r="AA2075" s="414"/>
      <c r="AB2075" s="414"/>
      <c r="AC2075" s="275"/>
      <c r="AD2075" s="275"/>
      <c r="AE2075" s="275"/>
      <c r="AF2075" s="275"/>
      <c r="AG2075" s="275"/>
      <c r="AH2075" s="275"/>
      <c r="AI2075" s="275"/>
      <c r="AJ2075" s="275"/>
      <c r="AK2075" s="275"/>
      <c r="AL2075" s="275"/>
    </row>
    <row r="2076" spans="1:38" s="329" customFormat="1" ht="15" customHeight="1">
      <c r="A2076" s="284" t="str">
        <f>IF('Data invoice'!J2192=0,"",'Data invoice'!K2192)</f>
        <v/>
      </c>
      <c r="B2076" s="284" t="str">
        <f>IF('Data invoice'!K2192=0,"",'Data invoice'!L2192)</f>
        <v/>
      </c>
      <c r="C2076" s="284" t="str">
        <f>IF('Data invoice'!L2192=0,"",'Data invoice'!M2192)</f>
        <v/>
      </c>
      <c r="D2076" s="284" t="str">
        <f>IF('Data invoice'!M2192=0,"",'Data invoice'!N2192)</f>
        <v/>
      </c>
      <c r="E2076" s="284" t="str">
        <f>IF('Data invoice'!N2192=0,"",'Data invoice'!O2192)</f>
        <v/>
      </c>
      <c r="F2076" s="284" t="str">
        <f>IF('Data invoice'!O2192=0,"",'Data invoice'!P2192)</f>
        <v/>
      </c>
      <c r="G2076" s="284" t="str">
        <f>IF('Data invoice'!P2192=0,"",'Data invoice'!Q2192)</f>
        <v/>
      </c>
      <c r="H2076" s="284" t="str">
        <f>IF('Data invoice'!Q2192=0,"",'Data invoice'!R2192)</f>
        <v/>
      </c>
      <c r="I2076" s="320" t="str">
        <f>IF('Data invoice'!R2192=0,"",'Data invoice'!S2192)</f>
        <v/>
      </c>
      <c r="J2076" s="367" t="str">
        <f>IF('Data invoice'!S2192=0,"",'Data invoice'!T2192)</f>
        <v/>
      </c>
      <c r="L2076" s="414"/>
      <c r="M2076" s="275"/>
      <c r="N2076" s="275"/>
      <c r="O2076" s="414"/>
      <c r="P2076" s="414"/>
      <c r="Q2076" s="414"/>
      <c r="R2076" s="414"/>
      <c r="S2076" s="414"/>
      <c r="T2076" s="414"/>
      <c r="U2076" s="414"/>
      <c r="V2076" s="414"/>
      <c r="W2076" s="414"/>
      <c r="X2076" s="414"/>
      <c r="Y2076" s="414"/>
      <c r="Z2076" s="414"/>
      <c r="AA2076" s="414"/>
      <c r="AB2076" s="414"/>
      <c r="AC2076" s="275"/>
      <c r="AD2076" s="275"/>
      <c r="AE2076" s="275"/>
      <c r="AF2076" s="275"/>
      <c r="AG2076" s="275"/>
      <c r="AH2076" s="275"/>
      <c r="AI2076" s="275"/>
      <c r="AJ2076" s="275"/>
      <c r="AK2076" s="275"/>
      <c r="AL2076" s="275"/>
    </row>
    <row r="2077" spans="1:38" s="329" customFormat="1" ht="15" customHeight="1">
      <c r="A2077" s="284" t="str">
        <f>IF('Data invoice'!J2193=0,"",'Data invoice'!K2193)</f>
        <v/>
      </c>
      <c r="B2077" s="284" t="str">
        <f>IF('Data invoice'!K2193=0,"",'Data invoice'!L2193)</f>
        <v/>
      </c>
      <c r="C2077" s="284" t="str">
        <f>IF('Data invoice'!L2193=0,"",'Data invoice'!M2193)</f>
        <v/>
      </c>
      <c r="D2077" s="284" t="str">
        <f>IF('Data invoice'!M2193=0,"",'Data invoice'!N2193)</f>
        <v/>
      </c>
      <c r="E2077" s="284" t="str">
        <f>IF('Data invoice'!N2193=0,"",'Data invoice'!O2193)</f>
        <v/>
      </c>
      <c r="F2077" s="284" t="str">
        <f>IF('Data invoice'!O2193=0,"",'Data invoice'!P2193)</f>
        <v/>
      </c>
      <c r="G2077" s="284" t="str">
        <f>IF('Data invoice'!P2193=0,"",'Data invoice'!Q2193)</f>
        <v/>
      </c>
      <c r="H2077" s="284" t="str">
        <f>IF('Data invoice'!Q2193=0,"",'Data invoice'!R2193)</f>
        <v/>
      </c>
      <c r="I2077" s="320" t="str">
        <f>IF('Data invoice'!R2193=0,"",'Data invoice'!S2193)</f>
        <v/>
      </c>
      <c r="J2077" s="367" t="str">
        <f>IF('Data invoice'!S2193=0,"",'Data invoice'!T2193)</f>
        <v/>
      </c>
      <c r="L2077" s="414"/>
      <c r="M2077" s="275"/>
      <c r="N2077" s="275"/>
      <c r="O2077" s="414"/>
      <c r="P2077" s="414"/>
      <c r="Q2077" s="414"/>
      <c r="R2077" s="414"/>
      <c r="S2077" s="414"/>
      <c r="T2077" s="414"/>
      <c r="U2077" s="414"/>
      <c r="V2077" s="414"/>
      <c r="W2077" s="414"/>
      <c r="X2077" s="414"/>
      <c r="Y2077" s="414"/>
      <c r="Z2077" s="414"/>
      <c r="AA2077" s="414"/>
      <c r="AB2077" s="414"/>
      <c r="AC2077" s="275"/>
      <c r="AD2077" s="275"/>
      <c r="AE2077" s="275"/>
      <c r="AF2077" s="275"/>
      <c r="AG2077" s="275"/>
      <c r="AH2077" s="275"/>
      <c r="AI2077" s="275"/>
      <c r="AJ2077" s="275"/>
      <c r="AK2077" s="275"/>
      <c r="AL2077" s="275"/>
    </row>
    <row r="2078" spans="1:38" s="329" customFormat="1" ht="15" customHeight="1">
      <c r="A2078" s="284" t="str">
        <f>IF('Data invoice'!J2194=0,"",'Data invoice'!K2194)</f>
        <v/>
      </c>
      <c r="B2078" s="284" t="str">
        <f>IF('Data invoice'!K2194=0,"",'Data invoice'!L2194)</f>
        <v/>
      </c>
      <c r="C2078" s="284" t="str">
        <f>IF('Data invoice'!L2194=0,"",'Data invoice'!M2194)</f>
        <v/>
      </c>
      <c r="D2078" s="284" t="str">
        <f>IF('Data invoice'!M2194=0,"",'Data invoice'!N2194)</f>
        <v/>
      </c>
      <c r="E2078" s="284" t="str">
        <f>IF('Data invoice'!N2194=0,"",'Data invoice'!O2194)</f>
        <v/>
      </c>
      <c r="F2078" s="284" t="str">
        <f>IF('Data invoice'!O2194=0,"",'Data invoice'!P2194)</f>
        <v/>
      </c>
      <c r="G2078" s="284" t="str">
        <f>IF('Data invoice'!P2194=0,"",'Data invoice'!Q2194)</f>
        <v/>
      </c>
      <c r="H2078" s="284" t="str">
        <f>IF('Data invoice'!Q2194=0,"",'Data invoice'!R2194)</f>
        <v/>
      </c>
      <c r="I2078" s="320" t="str">
        <f>IF('Data invoice'!R2194=0,"",'Data invoice'!S2194)</f>
        <v/>
      </c>
      <c r="J2078" s="367" t="str">
        <f>IF('Data invoice'!S2194=0,"",'Data invoice'!T2194)</f>
        <v/>
      </c>
      <c r="L2078" s="414"/>
      <c r="M2078" s="275"/>
      <c r="N2078" s="275"/>
      <c r="O2078" s="414"/>
      <c r="P2078" s="414"/>
      <c r="Q2078" s="414"/>
      <c r="R2078" s="414"/>
      <c r="S2078" s="414"/>
      <c r="T2078" s="414"/>
      <c r="U2078" s="414"/>
      <c r="V2078" s="414"/>
      <c r="W2078" s="414"/>
      <c r="X2078" s="414"/>
      <c r="Y2078" s="414"/>
      <c r="Z2078" s="414"/>
      <c r="AA2078" s="414"/>
      <c r="AB2078" s="414"/>
      <c r="AC2078" s="275"/>
      <c r="AD2078" s="275"/>
      <c r="AE2078" s="275"/>
      <c r="AF2078" s="275"/>
      <c r="AG2078" s="275"/>
      <c r="AH2078" s="275"/>
      <c r="AI2078" s="275"/>
      <c r="AJ2078" s="275"/>
      <c r="AK2078" s="275"/>
      <c r="AL2078" s="275"/>
    </row>
    <row r="2079" spans="1:38" s="329" customFormat="1" ht="15" customHeight="1">
      <c r="A2079" s="284" t="str">
        <f>IF('Data invoice'!J2195=0,"",'Data invoice'!K2195)</f>
        <v/>
      </c>
      <c r="B2079" s="284" t="str">
        <f>IF('Data invoice'!K2195=0,"",'Data invoice'!L2195)</f>
        <v/>
      </c>
      <c r="C2079" s="284" t="str">
        <f>IF('Data invoice'!L2195=0,"",'Data invoice'!M2195)</f>
        <v/>
      </c>
      <c r="D2079" s="284" t="str">
        <f>IF('Data invoice'!M2195=0,"",'Data invoice'!N2195)</f>
        <v/>
      </c>
      <c r="E2079" s="284" t="str">
        <f>IF('Data invoice'!N2195=0,"",'Data invoice'!O2195)</f>
        <v/>
      </c>
      <c r="F2079" s="284" t="str">
        <f>IF('Data invoice'!O2195=0,"",'Data invoice'!P2195)</f>
        <v/>
      </c>
      <c r="G2079" s="284" t="str">
        <f>IF('Data invoice'!P2195=0,"",'Data invoice'!Q2195)</f>
        <v/>
      </c>
      <c r="H2079" s="284" t="str">
        <f>IF('Data invoice'!Q2195=0,"",'Data invoice'!R2195)</f>
        <v/>
      </c>
      <c r="I2079" s="320" t="str">
        <f>IF('Data invoice'!R2195=0,"",'Data invoice'!S2195)</f>
        <v/>
      </c>
      <c r="J2079" s="367" t="str">
        <f>IF('Data invoice'!S2195=0,"",'Data invoice'!T2195)</f>
        <v/>
      </c>
      <c r="L2079" s="414"/>
      <c r="M2079" s="275"/>
      <c r="N2079" s="275"/>
      <c r="O2079" s="414"/>
      <c r="P2079" s="414"/>
      <c r="Q2079" s="414"/>
      <c r="R2079" s="414"/>
      <c r="S2079" s="414"/>
      <c r="T2079" s="414"/>
      <c r="U2079" s="414"/>
      <c r="V2079" s="414"/>
      <c r="W2079" s="414"/>
      <c r="X2079" s="414"/>
      <c r="Y2079" s="414"/>
      <c r="Z2079" s="414"/>
      <c r="AA2079" s="414"/>
      <c r="AB2079" s="414"/>
      <c r="AC2079" s="275"/>
      <c r="AD2079" s="275"/>
      <c r="AE2079" s="275"/>
      <c r="AF2079" s="275"/>
      <c r="AG2079" s="275"/>
      <c r="AH2079" s="275"/>
      <c r="AI2079" s="275"/>
      <c r="AJ2079" s="275"/>
      <c r="AK2079" s="275"/>
      <c r="AL2079" s="275"/>
    </row>
    <row r="2080" spans="1:38" s="329" customFormat="1" ht="15" customHeight="1">
      <c r="A2080" s="284" t="str">
        <f>IF('Data invoice'!J2196=0,"",'Data invoice'!K2196)</f>
        <v/>
      </c>
      <c r="B2080" s="284" t="str">
        <f>IF('Data invoice'!K2196=0,"",'Data invoice'!L2196)</f>
        <v/>
      </c>
      <c r="C2080" s="284" t="str">
        <f>IF('Data invoice'!L2196=0,"",'Data invoice'!M2196)</f>
        <v/>
      </c>
      <c r="D2080" s="284" t="str">
        <f>IF('Data invoice'!M2196=0,"",'Data invoice'!N2196)</f>
        <v/>
      </c>
      <c r="E2080" s="284" t="str">
        <f>IF('Data invoice'!N2196=0,"",'Data invoice'!O2196)</f>
        <v/>
      </c>
      <c r="F2080" s="284" t="str">
        <f>IF('Data invoice'!O2196=0,"",'Data invoice'!P2196)</f>
        <v/>
      </c>
      <c r="G2080" s="284" t="str">
        <f>IF('Data invoice'!P2196=0,"",'Data invoice'!Q2196)</f>
        <v/>
      </c>
      <c r="H2080" s="284" t="str">
        <f>IF('Data invoice'!Q2196=0,"",'Data invoice'!R2196)</f>
        <v/>
      </c>
      <c r="I2080" s="320" t="str">
        <f>IF('Data invoice'!R2196=0,"",'Data invoice'!S2196)</f>
        <v/>
      </c>
      <c r="J2080" s="367" t="str">
        <f>IF('Data invoice'!S2196=0,"",'Data invoice'!T2196)</f>
        <v/>
      </c>
      <c r="L2080" s="414"/>
      <c r="M2080" s="275"/>
      <c r="N2080" s="275"/>
      <c r="O2080" s="414"/>
      <c r="P2080" s="414"/>
      <c r="Q2080" s="414"/>
      <c r="R2080" s="414"/>
      <c r="S2080" s="414"/>
      <c r="T2080" s="414"/>
      <c r="U2080" s="414"/>
      <c r="V2080" s="414"/>
      <c r="W2080" s="414"/>
      <c r="X2080" s="414"/>
      <c r="Y2080" s="414"/>
      <c r="Z2080" s="414"/>
      <c r="AA2080" s="414"/>
      <c r="AB2080" s="414"/>
      <c r="AC2080" s="275"/>
      <c r="AD2080" s="275"/>
      <c r="AE2080" s="275"/>
      <c r="AF2080" s="275"/>
      <c r="AG2080" s="275"/>
      <c r="AH2080" s="275"/>
      <c r="AI2080" s="275"/>
      <c r="AJ2080" s="275"/>
      <c r="AK2080" s="275"/>
      <c r="AL2080" s="275"/>
    </row>
    <row r="2081" spans="1:38" s="329" customFormat="1" ht="15" customHeight="1">
      <c r="A2081" s="284" t="str">
        <f>IF('Data invoice'!J2197=0,"",'Data invoice'!K2197)</f>
        <v/>
      </c>
      <c r="B2081" s="284" t="str">
        <f>IF('Data invoice'!K2197=0,"",'Data invoice'!L2197)</f>
        <v/>
      </c>
      <c r="C2081" s="284" t="str">
        <f>IF('Data invoice'!L2197=0,"",'Data invoice'!M2197)</f>
        <v/>
      </c>
      <c r="D2081" s="284" t="str">
        <f>IF('Data invoice'!M2197=0,"",'Data invoice'!N2197)</f>
        <v/>
      </c>
      <c r="E2081" s="284" t="str">
        <f>IF('Data invoice'!N2197=0,"",'Data invoice'!O2197)</f>
        <v/>
      </c>
      <c r="F2081" s="284" t="str">
        <f>IF('Data invoice'!O2197=0,"",'Data invoice'!P2197)</f>
        <v/>
      </c>
      <c r="G2081" s="284" t="str">
        <f>IF('Data invoice'!P2197=0,"",'Data invoice'!Q2197)</f>
        <v/>
      </c>
      <c r="H2081" s="284" t="str">
        <f>IF('Data invoice'!Q2197=0,"",'Data invoice'!R2197)</f>
        <v/>
      </c>
      <c r="I2081" s="320" t="str">
        <f>IF('Data invoice'!R2197=0,"",'Data invoice'!S2197)</f>
        <v/>
      </c>
      <c r="J2081" s="367" t="str">
        <f>IF('Data invoice'!S2197=0,"",'Data invoice'!T2197)</f>
        <v/>
      </c>
      <c r="L2081" s="414"/>
      <c r="M2081" s="275"/>
      <c r="N2081" s="275"/>
      <c r="O2081" s="414"/>
      <c r="P2081" s="414"/>
      <c r="Q2081" s="414"/>
      <c r="R2081" s="414"/>
      <c r="S2081" s="414"/>
      <c r="T2081" s="414"/>
      <c r="U2081" s="414"/>
      <c r="V2081" s="414"/>
      <c r="W2081" s="414"/>
      <c r="X2081" s="414"/>
      <c r="Y2081" s="414"/>
      <c r="Z2081" s="414"/>
      <c r="AA2081" s="414"/>
      <c r="AB2081" s="414"/>
      <c r="AC2081" s="275"/>
      <c r="AD2081" s="275"/>
      <c r="AE2081" s="275"/>
      <c r="AF2081" s="275"/>
      <c r="AG2081" s="275"/>
      <c r="AH2081" s="275"/>
      <c r="AI2081" s="275"/>
      <c r="AJ2081" s="275"/>
      <c r="AK2081" s="275"/>
      <c r="AL2081" s="275"/>
    </row>
    <row r="2082" spans="1:38" s="329" customFormat="1" ht="15" customHeight="1">
      <c r="A2082" s="284" t="str">
        <f>IF('Data invoice'!J2198=0,"",'Data invoice'!K2198)</f>
        <v/>
      </c>
      <c r="B2082" s="284" t="str">
        <f>IF('Data invoice'!K2198=0,"",'Data invoice'!L2198)</f>
        <v/>
      </c>
      <c r="C2082" s="284" t="str">
        <f>IF('Data invoice'!L2198=0,"",'Data invoice'!M2198)</f>
        <v/>
      </c>
      <c r="D2082" s="284" t="str">
        <f>IF('Data invoice'!M2198=0,"",'Data invoice'!N2198)</f>
        <v/>
      </c>
      <c r="E2082" s="284" t="str">
        <f>IF('Data invoice'!N2198=0,"",'Data invoice'!O2198)</f>
        <v/>
      </c>
      <c r="F2082" s="284" t="str">
        <f>IF('Data invoice'!O2198=0,"",'Data invoice'!P2198)</f>
        <v/>
      </c>
      <c r="G2082" s="284" t="str">
        <f>IF('Data invoice'!P2198=0,"",'Data invoice'!Q2198)</f>
        <v/>
      </c>
      <c r="H2082" s="284" t="str">
        <f>IF('Data invoice'!Q2198=0,"",'Data invoice'!R2198)</f>
        <v/>
      </c>
      <c r="I2082" s="320" t="str">
        <f>IF('Data invoice'!R2198=0,"",'Data invoice'!S2198)</f>
        <v/>
      </c>
      <c r="J2082" s="367" t="str">
        <f>IF('Data invoice'!S2198=0,"",'Data invoice'!T2198)</f>
        <v/>
      </c>
      <c r="L2082" s="414"/>
      <c r="M2082" s="275"/>
      <c r="N2082" s="275"/>
      <c r="O2082" s="414"/>
      <c r="P2082" s="414"/>
      <c r="Q2082" s="414"/>
      <c r="R2082" s="414"/>
      <c r="S2082" s="414"/>
      <c r="T2082" s="414"/>
      <c r="U2082" s="414"/>
      <c r="V2082" s="414"/>
      <c r="W2082" s="414"/>
      <c r="X2082" s="414"/>
      <c r="Y2082" s="414"/>
      <c r="Z2082" s="414"/>
      <c r="AA2082" s="414"/>
      <c r="AB2082" s="414"/>
      <c r="AC2082" s="275"/>
      <c r="AD2082" s="275"/>
      <c r="AE2082" s="275"/>
      <c r="AF2082" s="275"/>
      <c r="AG2082" s="275"/>
      <c r="AH2082" s="275"/>
      <c r="AI2082" s="275"/>
      <c r="AJ2082" s="275"/>
      <c r="AK2082" s="275"/>
      <c r="AL2082" s="275"/>
    </row>
    <row r="2083" spans="1:38" s="329" customFormat="1" ht="15" customHeight="1">
      <c r="A2083" s="284" t="str">
        <f>IF('Data invoice'!J2199=0,"",'Data invoice'!K2199)</f>
        <v/>
      </c>
      <c r="B2083" s="284" t="str">
        <f>IF('Data invoice'!K2199=0,"",'Data invoice'!L2199)</f>
        <v/>
      </c>
      <c r="C2083" s="284" t="str">
        <f>IF('Data invoice'!L2199=0,"",'Data invoice'!M2199)</f>
        <v/>
      </c>
      <c r="D2083" s="284" t="str">
        <f>IF('Data invoice'!M2199=0,"",'Data invoice'!N2199)</f>
        <v/>
      </c>
      <c r="E2083" s="284" t="str">
        <f>IF('Data invoice'!N2199=0,"",'Data invoice'!O2199)</f>
        <v/>
      </c>
      <c r="F2083" s="284" t="str">
        <f>IF('Data invoice'!O2199=0,"",'Data invoice'!P2199)</f>
        <v/>
      </c>
      <c r="G2083" s="284" t="str">
        <f>IF('Data invoice'!P2199=0,"",'Data invoice'!Q2199)</f>
        <v/>
      </c>
      <c r="H2083" s="284" t="str">
        <f>IF('Data invoice'!Q2199=0,"",'Data invoice'!R2199)</f>
        <v/>
      </c>
      <c r="I2083" s="320" t="str">
        <f>IF('Data invoice'!R2199=0,"",'Data invoice'!S2199)</f>
        <v/>
      </c>
      <c r="J2083" s="367" t="str">
        <f>IF('Data invoice'!S2199=0,"",'Data invoice'!T2199)</f>
        <v/>
      </c>
      <c r="L2083" s="414"/>
      <c r="M2083" s="275"/>
      <c r="N2083" s="275"/>
      <c r="O2083" s="414"/>
      <c r="P2083" s="414"/>
      <c r="Q2083" s="414"/>
      <c r="R2083" s="414"/>
      <c r="S2083" s="414"/>
      <c r="T2083" s="414"/>
      <c r="U2083" s="414"/>
      <c r="V2083" s="414"/>
      <c r="W2083" s="414"/>
      <c r="X2083" s="414"/>
      <c r="Y2083" s="414"/>
      <c r="Z2083" s="414"/>
      <c r="AA2083" s="414"/>
      <c r="AB2083" s="414"/>
      <c r="AC2083" s="275"/>
      <c r="AD2083" s="275"/>
      <c r="AE2083" s="275"/>
      <c r="AF2083" s="275"/>
      <c r="AG2083" s="275"/>
      <c r="AH2083" s="275"/>
      <c r="AI2083" s="275"/>
      <c r="AJ2083" s="275"/>
      <c r="AK2083" s="275"/>
      <c r="AL2083" s="275"/>
    </row>
    <row r="2084" spans="1:38" s="329" customFormat="1" ht="15" customHeight="1">
      <c r="A2084" s="284" t="str">
        <f>IF('Data invoice'!J2200=0,"",'Data invoice'!K2200)</f>
        <v/>
      </c>
      <c r="B2084" s="284" t="str">
        <f>IF('Data invoice'!K2200=0,"",'Data invoice'!L2200)</f>
        <v/>
      </c>
      <c r="C2084" s="284" t="str">
        <f>IF('Data invoice'!L2200=0,"",'Data invoice'!M2200)</f>
        <v/>
      </c>
      <c r="D2084" s="284" t="str">
        <f>IF('Data invoice'!M2200=0,"",'Data invoice'!N2200)</f>
        <v/>
      </c>
      <c r="E2084" s="284" t="str">
        <f>IF('Data invoice'!N2200=0,"",'Data invoice'!O2200)</f>
        <v/>
      </c>
      <c r="F2084" s="284" t="str">
        <f>IF('Data invoice'!O2200=0,"",'Data invoice'!P2200)</f>
        <v/>
      </c>
      <c r="G2084" s="284" t="str">
        <f>IF('Data invoice'!P2200=0,"",'Data invoice'!Q2200)</f>
        <v/>
      </c>
      <c r="H2084" s="284" t="str">
        <f>IF('Data invoice'!Q2200=0,"",'Data invoice'!R2200)</f>
        <v/>
      </c>
      <c r="I2084" s="320" t="str">
        <f>IF('Data invoice'!R2200=0,"",'Data invoice'!S2200)</f>
        <v/>
      </c>
      <c r="J2084" s="367" t="str">
        <f>IF('Data invoice'!S2200=0,"",'Data invoice'!T2200)</f>
        <v/>
      </c>
      <c r="L2084" s="414"/>
      <c r="M2084" s="275"/>
      <c r="N2084" s="275"/>
      <c r="O2084" s="414"/>
      <c r="P2084" s="414"/>
      <c r="Q2084" s="414"/>
      <c r="R2084" s="414"/>
      <c r="S2084" s="414"/>
      <c r="T2084" s="414"/>
      <c r="U2084" s="414"/>
      <c r="V2084" s="414"/>
      <c r="W2084" s="414"/>
      <c r="X2084" s="414"/>
      <c r="Y2084" s="414"/>
      <c r="Z2084" s="414"/>
      <c r="AA2084" s="414"/>
      <c r="AB2084" s="414"/>
      <c r="AC2084" s="275"/>
      <c r="AD2084" s="275"/>
      <c r="AE2084" s="275"/>
      <c r="AF2084" s="275"/>
      <c r="AG2084" s="275"/>
      <c r="AH2084" s="275"/>
      <c r="AI2084" s="275"/>
      <c r="AJ2084" s="275"/>
      <c r="AK2084" s="275"/>
      <c r="AL2084" s="275"/>
    </row>
    <row r="2085" spans="1:38" s="329" customFormat="1" ht="15" customHeight="1">
      <c r="A2085" s="284" t="str">
        <f>IF('Data invoice'!J2201=0,"",'Data invoice'!K2201)</f>
        <v/>
      </c>
      <c r="B2085" s="284" t="str">
        <f>IF('Data invoice'!K2201=0,"",'Data invoice'!L2201)</f>
        <v/>
      </c>
      <c r="C2085" s="284" t="str">
        <f>IF('Data invoice'!L2201=0,"",'Data invoice'!M2201)</f>
        <v/>
      </c>
      <c r="D2085" s="284" t="str">
        <f>IF('Data invoice'!M2201=0,"",'Data invoice'!N2201)</f>
        <v/>
      </c>
      <c r="E2085" s="284" t="str">
        <f>IF('Data invoice'!N2201=0,"",'Data invoice'!O2201)</f>
        <v/>
      </c>
      <c r="F2085" s="284" t="str">
        <f>IF('Data invoice'!O2201=0,"",'Data invoice'!P2201)</f>
        <v/>
      </c>
      <c r="G2085" s="284" t="str">
        <f>IF('Data invoice'!P2201=0,"",'Data invoice'!Q2201)</f>
        <v/>
      </c>
      <c r="H2085" s="284" t="str">
        <f>IF('Data invoice'!Q2201=0,"",'Data invoice'!R2201)</f>
        <v/>
      </c>
      <c r="I2085" s="320" t="str">
        <f>IF('Data invoice'!R2201=0,"",'Data invoice'!S2201)</f>
        <v/>
      </c>
      <c r="J2085" s="367" t="str">
        <f>IF('Data invoice'!S2201=0,"",'Data invoice'!T2201)</f>
        <v/>
      </c>
      <c r="L2085" s="414"/>
      <c r="M2085" s="275"/>
      <c r="N2085" s="275"/>
      <c r="O2085" s="414"/>
      <c r="P2085" s="414"/>
      <c r="Q2085" s="414"/>
      <c r="R2085" s="414"/>
      <c r="S2085" s="414"/>
      <c r="T2085" s="414"/>
      <c r="U2085" s="414"/>
      <c r="V2085" s="414"/>
      <c r="W2085" s="414"/>
      <c r="X2085" s="414"/>
      <c r="Y2085" s="414"/>
      <c r="Z2085" s="414"/>
      <c r="AA2085" s="414"/>
      <c r="AB2085" s="414"/>
      <c r="AC2085" s="275"/>
      <c r="AD2085" s="275"/>
      <c r="AE2085" s="275"/>
      <c r="AF2085" s="275"/>
      <c r="AG2085" s="275"/>
      <c r="AH2085" s="275"/>
      <c r="AI2085" s="275"/>
      <c r="AJ2085" s="275"/>
      <c r="AK2085" s="275"/>
      <c r="AL2085" s="275"/>
    </row>
    <row r="2086" spans="1:38" s="329" customFormat="1" ht="15" customHeight="1">
      <c r="A2086" s="284" t="str">
        <f>IF('Data invoice'!J2202=0,"",'Data invoice'!K2202)</f>
        <v/>
      </c>
      <c r="B2086" s="284" t="str">
        <f>IF('Data invoice'!K2202=0,"",'Data invoice'!L2202)</f>
        <v/>
      </c>
      <c r="C2086" s="284" t="str">
        <f>IF('Data invoice'!L2202=0,"",'Data invoice'!M2202)</f>
        <v/>
      </c>
      <c r="D2086" s="284" t="str">
        <f>IF('Data invoice'!M2202=0,"",'Data invoice'!N2202)</f>
        <v/>
      </c>
      <c r="E2086" s="284" t="str">
        <f>IF('Data invoice'!N2202=0,"",'Data invoice'!O2202)</f>
        <v/>
      </c>
      <c r="F2086" s="284" t="str">
        <f>IF('Data invoice'!O2202=0,"",'Data invoice'!P2202)</f>
        <v/>
      </c>
      <c r="G2086" s="284" t="str">
        <f>IF('Data invoice'!P2202=0,"",'Data invoice'!Q2202)</f>
        <v/>
      </c>
      <c r="H2086" s="284" t="str">
        <f>IF('Data invoice'!Q2202=0,"",'Data invoice'!R2202)</f>
        <v/>
      </c>
      <c r="I2086" s="320" t="str">
        <f>IF('Data invoice'!R2202=0,"",'Data invoice'!S2202)</f>
        <v/>
      </c>
      <c r="J2086" s="367" t="str">
        <f>IF('Data invoice'!S2202=0,"",'Data invoice'!T2202)</f>
        <v/>
      </c>
      <c r="L2086" s="414"/>
      <c r="M2086" s="275"/>
      <c r="N2086" s="275"/>
      <c r="O2086" s="414"/>
      <c r="P2086" s="414"/>
      <c r="Q2086" s="414"/>
      <c r="R2086" s="414"/>
      <c r="S2086" s="414"/>
      <c r="T2086" s="414"/>
      <c r="U2086" s="414"/>
      <c r="V2086" s="414"/>
      <c r="W2086" s="414"/>
      <c r="X2086" s="414"/>
      <c r="Y2086" s="414"/>
      <c r="Z2086" s="414"/>
      <c r="AA2086" s="414"/>
      <c r="AB2086" s="414"/>
      <c r="AC2086" s="275"/>
      <c r="AD2086" s="275"/>
      <c r="AE2086" s="275"/>
      <c r="AF2086" s="275"/>
      <c r="AG2086" s="275"/>
      <c r="AH2086" s="275"/>
      <c r="AI2086" s="275"/>
      <c r="AJ2086" s="275"/>
      <c r="AK2086" s="275"/>
      <c r="AL2086" s="275"/>
    </row>
    <row r="2087" spans="1:38" s="329" customFormat="1" ht="15" customHeight="1">
      <c r="A2087" s="284" t="str">
        <f>IF('Data invoice'!J2203=0,"",'Data invoice'!K2203)</f>
        <v/>
      </c>
      <c r="B2087" s="284" t="str">
        <f>IF('Data invoice'!K2203=0,"",'Data invoice'!L2203)</f>
        <v/>
      </c>
      <c r="C2087" s="284" t="str">
        <f>IF('Data invoice'!L2203=0,"",'Data invoice'!M2203)</f>
        <v/>
      </c>
      <c r="D2087" s="284" t="str">
        <f>IF('Data invoice'!M2203=0,"",'Data invoice'!N2203)</f>
        <v/>
      </c>
      <c r="E2087" s="284" t="str">
        <f>IF('Data invoice'!N2203=0,"",'Data invoice'!O2203)</f>
        <v/>
      </c>
      <c r="F2087" s="284" t="str">
        <f>IF('Data invoice'!O2203=0,"",'Data invoice'!P2203)</f>
        <v/>
      </c>
      <c r="G2087" s="284" t="str">
        <f>IF('Data invoice'!P2203=0,"",'Data invoice'!Q2203)</f>
        <v/>
      </c>
      <c r="H2087" s="284" t="str">
        <f>IF('Data invoice'!Q2203=0,"",'Data invoice'!R2203)</f>
        <v/>
      </c>
      <c r="I2087" s="320" t="str">
        <f>IF('Data invoice'!R2203=0,"",'Data invoice'!S2203)</f>
        <v/>
      </c>
      <c r="J2087" s="367" t="str">
        <f>IF('Data invoice'!S2203=0,"",'Data invoice'!T2203)</f>
        <v/>
      </c>
      <c r="L2087" s="414"/>
      <c r="M2087" s="275"/>
      <c r="N2087" s="275"/>
      <c r="O2087" s="414"/>
      <c r="P2087" s="414"/>
      <c r="Q2087" s="414"/>
      <c r="R2087" s="414"/>
      <c r="S2087" s="414"/>
      <c r="T2087" s="414"/>
      <c r="U2087" s="414"/>
      <c r="V2087" s="414"/>
      <c r="W2087" s="414"/>
      <c r="X2087" s="414"/>
      <c r="Y2087" s="414"/>
      <c r="Z2087" s="414"/>
      <c r="AA2087" s="414"/>
      <c r="AB2087" s="414"/>
      <c r="AC2087" s="275"/>
      <c r="AD2087" s="275"/>
      <c r="AE2087" s="275"/>
      <c r="AF2087" s="275"/>
      <c r="AG2087" s="275"/>
      <c r="AH2087" s="275"/>
      <c r="AI2087" s="275"/>
      <c r="AJ2087" s="275"/>
      <c r="AK2087" s="275"/>
      <c r="AL2087" s="275"/>
    </row>
    <row r="2088" spans="1:38" s="329" customFormat="1" ht="15" customHeight="1">
      <c r="A2088" s="284" t="str">
        <f>IF('Data invoice'!J2204=0,"",'Data invoice'!K2204)</f>
        <v/>
      </c>
      <c r="B2088" s="284" t="str">
        <f>IF('Data invoice'!K2204=0,"",'Data invoice'!L2204)</f>
        <v/>
      </c>
      <c r="C2088" s="284" t="str">
        <f>IF('Data invoice'!L2204=0,"",'Data invoice'!M2204)</f>
        <v/>
      </c>
      <c r="D2088" s="284" t="str">
        <f>IF('Data invoice'!M2204=0,"",'Data invoice'!N2204)</f>
        <v/>
      </c>
      <c r="E2088" s="284" t="str">
        <f>IF('Data invoice'!N2204=0,"",'Data invoice'!O2204)</f>
        <v/>
      </c>
      <c r="F2088" s="284" t="str">
        <f>IF('Data invoice'!O2204=0,"",'Data invoice'!P2204)</f>
        <v/>
      </c>
      <c r="G2088" s="284" t="str">
        <f>IF('Data invoice'!P2204=0,"",'Data invoice'!Q2204)</f>
        <v/>
      </c>
      <c r="H2088" s="284" t="str">
        <f>IF('Data invoice'!Q2204=0,"",'Data invoice'!R2204)</f>
        <v/>
      </c>
      <c r="I2088" s="320" t="str">
        <f>IF('Data invoice'!R2204=0,"",'Data invoice'!S2204)</f>
        <v/>
      </c>
      <c r="J2088" s="367" t="str">
        <f>IF('Data invoice'!S2204=0,"",'Data invoice'!T2204)</f>
        <v/>
      </c>
      <c r="L2088" s="414"/>
      <c r="M2088" s="275"/>
      <c r="N2088" s="275"/>
      <c r="O2088" s="414"/>
      <c r="P2088" s="414"/>
      <c r="Q2088" s="414"/>
      <c r="R2088" s="414"/>
      <c r="S2088" s="414"/>
      <c r="T2088" s="414"/>
      <c r="U2088" s="414"/>
      <c r="V2088" s="414"/>
      <c r="W2088" s="414"/>
      <c r="X2088" s="414"/>
      <c r="Y2088" s="414"/>
      <c r="Z2088" s="414"/>
      <c r="AA2088" s="414"/>
      <c r="AB2088" s="414"/>
      <c r="AC2088" s="275"/>
      <c r="AD2088" s="275"/>
      <c r="AE2088" s="275"/>
      <c r="AF2088" s="275"/>
      <c r="AG2088" s="275"/>
      <c r="AH2088" s="275"/>
      <c r="AI2088" s="275"/>
      <c r="AJ2088" s="275"/>
      <c r="AK2088" s="275"/>
      <c r="AL2088" s="275"/>
    </row>
    <row r="2089" spans="1:38" s="329" customFormat="1" ht="15" customHeight="1">
      <c r="A2089" s="284" t="str">
        <f>IF('Data invoice'!J2205=0,"",'Data invoice'!K2205)</f>
        <v/>
      </c>
      <c r="B2089" s="284" t="str">
        <f>IF('Data invoice'!K2205=0,"",'Data invoice'!L2205)</f>
        <v/>
      </c>
      <c r="C2089" s="284" t="str">
        <f>IF('Data invoice'!L2205=0,"",'Data invoice'!M2205)</f>
        <v/>
      </c>
      <c r="D2089" s="284" t="str">
        <f>IF('Data invoice'!M2205=0,"",'Data invoice'!N2205)</f>
        <v/>
      </c>
      <c r="E2089" s="284" t="str">
        <f>IF('Data invoice'!N2205=0,"",'Data invoice'!O2205)</f>
        <v/>
      </c>
      <c r="F2089" s="284" t="str">
        <f>IF('Data invoice'!O2205=0,"",'Data invoice'!P2205)</f>
        <v/>
      </c>
      <c r="G2089" s="284" t="str">
        <f>IF('Data invoice'!P2205=0,"",'Data invoice'!Q2205)</f>
        <v/>
      </c>
      <c r="H2089" s="284" t="str">
        <f>IF('Data invoice'!Q2205=0,"",'Data invoice'!R2205)</f>
        <v/>
      </c>
      <c r="I2089" s="320" t="str">
        <f>IF('Data invoice'!R2205=0,"",'Data invoice'!S2205)</f>
        <v/>
      </c>
      <c r="J2089" s="367" t="str">
        <f>IF('Data invoice'!S2205=0,"",'Data invoice'!T2205)</f>
        <v/>
      </c>
      <c r="L2089" s="414"/>
      <c r="M2089" s="275"/>
      <c r="N2089" s="275"/>
      <c r="O2089" s="414"/>
      <c r="P2089" s="414"/>
      <c r="Q2089" s="414"/>
      <c r="R2089" s="414"/>
      <c r="S2089" s="414"/>
      <c r="T2089" s="414"/>
      <c r="U2089" s="414"/>
      <c r="V2089" s="414"/>
      <c r="W2089" s="414"/>
      <c r="X2089" s="414"/>
      <c r="Y2089" s="414"/>
      <c r="Z2089" s="414"/>
      <c r="AA2089" s="414"/>
      <c r="AB2089" s="414"/>
      <c r="AC2089" s="275"/>
      <c r="AD2089" s="275"/>
      <c r="AE2089" s="275"/>
      <c r="AF2089" s="275"/>
      <c r="AG2089" s="275"/>
      <c r="AH2089" s="275"/>
      <c r="AI2089" s="275"/>
      <c r="AJ2089" s="275"/>
      <c r="AK2089" s="275"/>
      <c r="AL2089" s="275"/>
    </row>
    <row r="2090" spans="1:38" s="329" customFormat="1" ht="15" customHeight="1">
      <c r="A2090" s="284" t="str">
        <f>IF('Data invoice'!J2206=0,"",'Data invoice'!K2206)</f>
        <v/>
      </c>
      <c r="B2090" s="284" t="str">
        <f>IF('Data invoice'!K2206=0,"",'Data invoice'!L2206)</f>
        <v/>
      </c>
      <c r="C2090" s="284" t="str">
        <f>IF('Data invoice'!L2206=0,"",'Data invoice'!M2206)</f>
        <v/>
      </c>
      <c r="D2090" s="284" t="str">
        <f>IF('Data invoice'!M2206=0,"",'Data invoice'!N2206)</f>
        <v/>
      </c>
      <c r="E2090" s="284" t="str">
        <f>IF('Data invoice'!N2206=0,"",'Data invoice'!O2206)</f>
        <v/>
      </c>
      <c r="F2090" s="284" t="str">
        <f>IF('Data invoice'!O2206=0,"",'Data invoice'!P2206)</f>
        <v/>
      </c>
      <c r="G2090" s="284" t="str">
        <f>IF('Data invoice'!P2206=0,"",'Data invoice'!Q2206)</f>
        <v/>
      </c>
      <c r="H2090" s="284" t="str">
        <f>IF('Data invoice'!Q2206=0,"",'Data invoice'!R2206)</f>
        <v/>
      </c>
      <c r="I2090" s="320" t="str">
        <f>IF('Data invoice'!R2206=0,"",'Data invoice'!S2206)</f>
        <v/>
      </c>
      <c r="J2090" s="367" t="str">
        <f>IF('Data invoice'!S2206=0,"",'Data invoice'!T2206)</f>
        <v/>
      </c>
      <c r="L2090" s="414"/>
      <c r="M2090" s="275"/>
      <c r="N2090" s="275"/>
      <c r="O2090" s="414"/>
      <c r="P2090" s="414"/>
      <c r="Q2090" s="414"/>
      <c r="R2090" s="414"/>
      <c r="S2090" s="414"/>
      <c r="T2090" s="414"/>
      <c r="U2090" s="414"/>
      <c r="V2090" s="414"/>
      <c r="W2090" s="414"/>
      <c r="X2090" s="414"/>
      <c r="Y2090" s="414"/>
      <c r="Z2090" s="414"/>
      <c r="AA2090" s="414"/>
      <c r="AB2090" s="414"/>
      <c r="AC2090" s="275"/>
      <c r="AD2090" s="275"/>
      <c r="AE2090" s="275"/>
      <c r="AF2090" s="275"/>
      <c r="AG2090" s="275"/>
      <c r="AH2090" s="275"/>
      <c r="AI2090" s="275"/>
      <c r="AJ2090" s="275"/>
      <c r="AK2090" s="275"/>
      <c r="AL2090" s="275"/>
    </row>
    <row r="2091" spans="1:38" s="329" customFormat="1" ht="15" customHeight="1">
      <c r="A2091" s="284" t="str">
        <f>IF('Data invoice'!J2207=0,"",'Data invoice'!K2207)</f>
        <v/>
      </c>
      <c r="B2091" s="284" t="str">
        <f>IF('Data invoice'!K2207=0,"",'Data invoice'!L2207)</f>
        <v/>
      </c>
      <c r="C2091" s="284" t="str">
        <f>IF('Data invoice'!L2207=0,"",'Data invoice'!M2207)</f>
        <v/>
      </c>
      <c r="D2091" s="284" t="str">
        <f>IF('Data invoice'!M2207=0,"",'Data invoice'!N2207)</f>
        <v/>
      </c>
      <c r="E2091" s="284" t="str">
        <f>IF('Data invoice'!N2207=0,"",'Data invoice'!O2207)</f>
        <v/>
      </c>
      <c r="F2091" s="284" t="str">
        <f>IF('Data invoice'!O2207=0,"",'Data invoice'!P2207)</f>
        <v/>
      </c>
      <c r="G2091" s="284" t="str">
        <f>IF('Data invoice'!P2207=0,"",'Data invoice'!Q2207)</f>
        <v/>
      </c>
      <c r="H2091" s="284" t="str">
        <f>IF('Data invoice'!Q2207=0,"",'Data invoice'!R2207)</f>
        <v/>
      </c>
      <c r="I2091" s="320" t="str">
        <f>IF('Data invoice'!R2207=0,"",'Data invoice'!S2207)</f>
        <v/>
      </c>
      <c r="J2091" s="367" t="str">
        <f>IF('Data invoice'!S2207=0,"",'Data invoice'!T2207)</f>
        <v/>
      </c>
      <c r="L2091" s="414"/>
      <c r="M2091" s="275"/>
      <c r="N2091" s="275"/>
      <c r="O2091" s="414"/>
      <c r="P2091" s="414"/>
      <c r="Q2091" s="414"/>
      <c r="R2091" s="414"/>
      <c r="S2091" s="414"/>
      <c r="T2091" s="414"/>
      <c r="U2091" s="414"/>
      <c r="V2091" s="414"/>
      <c r="W2091" s="414"/>
      <c r="X2091" s="414"/>
      <c r="Y2091" s="414"/>
      <c r="Z2091" s="414"/>
      <c r="AA2091" s="414"/>
      <c r="AB2091" s="414"/>
      <c r="AC2091" s="275"/>
      <c r="AD2091" s="275"/>
      <c r="AE2091" s="275"/>
      <c r="AF2091" s="275"/>
      <c r="AG2091" s="275"/>
      <c r="AH2091" s="275"/>
      <c r="AI2091" s="275"/>
      <c r="AJ2091" s="275"/>
      <c r="AK2091" s="275"/>
      <c r="AL2091" s="275"/>
    </row>
    <row r="2092" spans="1:38" s="329" customFormat="1" ht="15" customHeight="1">
      <c r="A2092" s="284" t="str">
        <f>IF('Data invoice'!J2208=0,"",'Data invoice'!K2208)</f>
        <v/>
      </c>
      <c r="B2092" s="284" t="str">
        <f>IF('Data invoice'!K2208=0,"",'Data invoice'!L2208)</f>
        <v/>
      </c>
      <c r="C2092" s="284" t="str">
        <f>IF('Data invoice'!L2208=0,"",'Data invoice'!M2208)</f>
        <v/>
      </c>
      <c r="D2092" s="284" t="str">
        <f>IF('Data invoice'!M2208=0,"",'Data invoice'!N2208)</f>
        <v/>
      </c>
      <c r="E2092" s="284" t="str">
        <f>IF('Data invoice'!N2208=0,"",'Data invoice'!O2208)</f>
        <v/>
      </c>
      <c r="F2092" s="284" t="str">
        <f>IF('Data invoice'!O2208=0,"",'Data invoice'!P2208)</f>
        <v/>
      </c>
      <c r="G2092" s="284" t="str">
        <f>IF('Data invoice'!P2208=0,"",'Data invoice'!Q2208)</f>
        <v/>
      </c>
      <c r="H2092" s="284" t="str">
        <f>IF('Data invoice'!Q2208=0,"",'Data invoice'!R2208)</f>
        <v/>
      </c>
      <c r="I2092" s="320" t="str">
        <f>IF('Data invoice'!R2208=0,"",'Data invoice'!S2208)</f>
        <v/>
      </c>
      <c r="J2092" s="367" t="str">
        <f>IF('Data invoice'!S2208=0,"",'Data invoice'!T2208)</f>
        <v/>
      </c>
      <c r="L2092" s="414"/>
      <c r="M2092" s="275"/>
      <c r="N2092" s="275"/>
      <c r="O2092" s="414"/>
      <c r="P2092" s="414"/>
      <c r="Q2092" s="414"/>
      <c r="R2092" s="414"/>
      <c r="S2092" s="414"/>
      <c r="T2092" s="414"/>
      <c r="U2092" s="414"/>
      <c r="V2092" s="414"/>
      <c r="W2092" s="414"/>
      <c r="X2092" s="414"/>
      <c r="Y2092" s="414"/>
      <c r="Z2092" s="414"/>
      <c r="AA2092" s="414"/>
      <c r="AB2092" s="414"/>
      <c r="AC2092" s="275"/>
      <c r="AD2092" s="275"/>
      <c r="AE2092" s="275"/>
      <c r="AF2092" s="275"/>
      <c r="AG2092" s="275"/>
      <c r="AH2092" s="275"/>
      <c r="AI2092" s="275"/>
      <c r="AJ2092" s="275"/>
      <c r="AK2092" s="275"/>
      <c r="AL2092" s="275"/>
    </row>
    <row r="2093" spans="1:38" s="329" customFormat="1" ht="15" customHeight="1">
      <c r="A2093" s="284" t="str">
        <f>IF('Data invoice'!J2209=0,"",'Data invoice'!K2209)</f>
        <v/>
      </c>
      <c r="B2093" s="284" t="str">
        <f>IF('Data invoice'!K2209=0,"",'Data invoice'!L2209)</f>
        <v/>
      </c>
      <c r="C2093" s="284" t="str">
        <f>IF('Data invoice'!L2209=0,"",'Data invoice'!M2209)</f>
        <v/>
      </c>
      <c r="D2093" s="284" t="str">
        <f>IF('Data invoice'!M2209=0,"",'Data invoice'!N2209)</f>
        <v/>
      </c>
      <c r="E2093" s="284" t="str">
        <f>IF('Data invoice'!N2209=0,"",'Data invoice'!O2209)</f>
        <v/>
      </c>
      <c r="F2093" s="284" t="str">
        <f>IF('Data invoice'!O2209=0,"",'Data invoice'!P2209)</f>
        <v/>
      </c>
      <c r="G2093" s="284" t="str">
        <f>IF('Data invoice'!P2209=0,"",'Data invoice'!Q2209)</f>
        <v/>
      </c>
      <c r="H2093" s="284" t="str">
        <f>IF('Data invoice'!Q2209=0,"",'Data invoice'!R2209)</f>
        <v/>
      </c>
      <c r="I2093" s="320" t="str">
        <f>IF('Data invoice'!R2209=0,"",'Data invoice'!S2209)</f>
        <v/>
      </c>
      <c r="J2093" s="367" t="str">
        <f>IF('Data invoice'!S2209=0,"",'Data invoice'!T2209)</f>
        <v/>
      </c>
      <c r="L2093" s="414"/>
      <c r="M2093" s="275"/>
      <c r="N2093" s="275"/>
      <c r="O2093" s="414"/>
      <c r="P2093" s="414"/>
      <c r="Q2093" s="414"/>
      <c r="R2093" s="414"/>
      <c r="S2093" s="414"/>
      <c r="T2093" s="414"/>
      <c r="U2093" s="414"/>
      <c r="V2093" s="414"/>
      <c r="W2093" s="414"/>
      <c r="X2093" s="414"/>
      <c r="Y2093" s="414"/>
      <c r="Z2093" s="414"/>
      <c r="AA2093" s="414"/>
      <c r="AB2093" s="414"/>
      <c r="AC2093" s="275"/>
      <c r="AD2093" s="275"/>
      <c r="AE2093" s="275"/>
      <c r="AF2093" s="275"/>
      <c r="AG2093" s="275"/>
      <c r="AH2093" s="275"/>
      <c r="AI2093" s="275"/>
      <c r="AJ2093" s="275"/>
      <c r="AK2093" s="275"/>
      <c r="AL2093" s="275"/>
    </row>
    <row r="2094" spans="1:38" s="329" customFormat="1" ht="15" customHeight="1">
      <c r="A2094" s="284" t="str">
        <f>IF('Data invoice'!J2210=0,"",'Data invoice'!K2210)</f>
        <v/>
      </c>
      <c r="B2094" s="284" t="str">
        <f>IF('Data invoice'!K2210=0,"",'Data invoice'!L2210)</f>
        <v/>
      </c>
      <c r="C2094" s="284" t="str">
        <f>IF('Data invoice'!L2210=0,"",'Data invoice'!M2210)</f>
        <v/>
      </c>
      <c r="D2094" s="284" t="str">
        <f>IF('Data invoice'!M2210=0,"",'Data invoice'!N2210)</f>
        <v/>
      </c>
      <c r="E2094" s="284" t="str">
        <f>IF('Data invoice'!N2210=0,"",'Data invoice'!O2210)</f>
        <v/>
      </c>
      <c r="F2094" s="284" t="str">
        <f>IF('Data invoice'!O2210=0,"",'Data invoice'!P2210)</f>
        <v/>
      </c>
      <c r="G2094" s="284" t="str">
        <f>IF('Data invoice'!P2210=0,"",'Data invoice'!Q2210)</f>
        <v/>
      </c>
      <c r="H2094" s="284" t="str">
        <f>IF('Data invoice'!Q2210=0,"",'Data invoice'!R2210)</f>
        <v/>
      </c>
      <c r="I2094" s="320" t="str">
        <f>IF('Data invoice'!R2210=0,"",'Data invoice'!S2210)</f>
        <v/>
      </c>
      <c r="J2094" s="367" t="str">
        <f>IF('Data invoice'!S2210=0,"",'Data invoice'!T2210)</f>
        <v/>
      </c>
      <c r="L2094" s="414"/>
      <c r="M2094" s="275"/>
      <c r="N2094" s="275"/>
      <c r="O2094" s="414"/>
      <c r="P2094" s="414"/>
      <c r="Q2094" s="414"/>
      <c r="R2094" s="414"/>
      <c r="S2094" s="414"/>
      <c r="T2094" s="414"/>
      <c r="U2094" s="414"/>
      <c r="V2094" s="414"/>
      <c r="W2094" s="414"/>
      <c r="X2094" s="414"/>
      <c r="Y2094" s="414"/>
      <c r="Z2094" s="414"/>
      <c r="AA2094" s="414"/>
      <c r="AB2094" s="414"/>
      <c r="AC2094" s="275"/>
      <c r="AD2094" s="275"/>
      <c r="AE2094" s="275"/>
      <c r="AF2094" s="275"/>
      <c r="AG2094" s="275"/>
      <c r="AH2094" s="275"/>
      <c r="AI2094" s="275"/>
      <c r="AJ2094" s="275"/>
      <c r="AK2094" s="275"/>
      <c r="AL2094" s="275"/>
    </row>
    <row r="2095" spans="1:38" s="329" customFormat="1" ht="15" customHeight="1">
      <c r="A2095" s="284" t="str">
        <f>IF('Data invoice'!J2211=0,"",'Data invoice'!K2211)</f>
        <v/>
      </c>
      <c r="B2095" s="284" t="str">
        <f>IF('Data invoice'!K2211=0,"",'Data invoice'!L2211)</f>
        <v/>
      </c>
      <c r="C2095" s="284" t="str">
        <f>IF('Data invoice'!L2211=0,"",'Data invoice'!M2211)</f>
        <v/>
      </c>
      <c r="D2095" s="284" t="str">
        <f>IF('Data invoice'!M2211=0,"",'Data invoice'!N2211)</f>
        <v/>
      </c>
      <c r="E2095" s="284" t="str">
        <f>IF('Data invoice'!N2211=0,"",'Data invoice'!O2211)</f>
        <v/>
      </c>
      <c r="F2095" s="284" t="str">
        <f>IF('Data invoice'!O2211=0,"",'Data invoice'!P2211)</f>
        <v/>
      </c>
      <c r="G2095" s="284" t="str">
        <f>IF('Data invoice'!P2211=0,"",'Data invoice'!Q2211)</f>
        <v/>
      </c>
      <c r="H2095" s="284" t="str">
        <f>IF('Data invoice'!Q2211=0,"",'Data invoice'!R2211)</f>
        <v/>
      </c>
      <c r="I2095" s="320" t="str">
        <f>IF('Data invoice'!R2211=0,"",'Data invoice'!S2211)</f>
        <v/>
      </c>
      <c r="J2095" s="367" t="str">
        <f>IF('Data invoice'!S2211=0,"",'Data invoice'!T2211)</f>
        <v/>
      </c>
      <c r="L2095" s="414"/>
      <c r="M2095" s="275"/>
      <c r="N2095" s="275"/>
      <c r="O2095" s="414"/>
      <c r="P2095" s="414"/>
      <c r="Q2095" s="414"/>
      <c r="R2095" s="414"/>
      <c r="S2095" s="414"/>
      <c r="T2095" s="414"/>
      <c r="U2095" s="414"/>
      <c r="V2095" s="414"/>
      <c r="W2095" s="414"/>
      <c r="X2095" s="414"/>
      <c r="Y2095" s="414"/>
      <c r="Z2095" s="414"/>
      <c r="AA2095" s="414"/>
      <c r="AB2095" s="414"/>
      <c r="AC2095" s="275"/>
      <c r="AD2095" s="275"/>
      <c r="AE2095" s="275"/>
      <c r="AF2095" s="275"/>
      <c r="AG2095" s="275"/>
      <c r="AH2095" s="275"/>
      <c r="AI2095" s="275"/>
      <c r="AJ2095" s="275"/>
      <c r="AK2095" s="275"/>
      <c r="AL2095" s="275"/>
    </row>
    <row r="2096" spans="1:38" s="329" customFormat="1" ht="15" customHeight="1">
      <c r="A2096" s="284" t="str">
        <f>IF('Data invoice'!J2212=0,"",'Data invoice'!K2212)</f>
        <v/>
      </c>
      <c r="B2096" s="284" t="str">
        <f>IF('Data invoice'!K2212=0,"",'Data invoice'!L2212)</f>
        <v/>
      </c>
      <c r="C2096" s="284" t="str">
        <f>IF('Data invoice'!L2212=0,"",'Data invoice'!M2212)</f>
        <v/>
      </c>
      <c r="D2096" s="284" t="str">
        <f>IF('Data invoice'!M2212=0,"",'Data invoice'!N2212)</f>
        <v/>
      </c>
      <c r="E2096" s="284" t="str">
        <f>IF('Data invoice'!N2212=0,"",'Data invoice'!O2212)</f>
        <v/>
      </c>
      <c r="F2096" s="284" t="str">
        <f>IF('Data invoice'!O2212=0,"",'Data invoice'!P2212)</f>
        <v/>
      </c>
      <c r="G2096" s="284" t="str">
        <f>IF('Data invoice'!P2212=0,"",'Data invoice'!Q2212)</f>
        <v/>
      </c>
      <c r="H2096" s="284" t="str">
        <f>IF('Data invoice'!Q2212=0,"",'Data invoice'!R2212)</f>
        <v/>
      </c>
      <c r="I2096" s="320" t="str">
        <f>IF('Data invoice'!R2212=0,"",'Data invoice'!S2212)</f>
        <v/>
      </c>
      <c r="J2096" s="367" t="str">
        <f>IF('Data invoice'!S2212=0,"",'Data invoice'!T2212)</f>
        <v/>
      </c>
      <c r="L2096" s="414"/>
      <c r="M2096" s="275"/>
      <c r="N2096" s="275"/>
      <c r="O2096" s="414"/>
      <c r="P2096" s="414"/>
      <c r="Q2096" s="414"/>
      <c r="R2096" s="414"/>
      <c r="S2096" s="414"/>
      <c r="T2096" s="414"/>
      <c r="U2096" s="414"/>
      <c r="V2096" s="414"/>
      <c r="W2096" s="414"/>
      <c r="X2096" s="414"/>
      <c r="Y2096" s="414"/>
      <c r="Z2096" s="414"/>
      <c r="AA2096" s="414"/>
      <c r="AB2096" s="414"/>
      <c r="AC2096" s="275"/>
      <c r="AD2096" s="275"/>
      <c r="AE2096" s="275"/>
      <c r="AF2096" s="275"/>
      <c r="AG2096" s="275"/>
      <c r="AH2096" s="275"/>
      <c r="AI2096" s="275"/>
      <c r="AJ2096" s="275"/>
      <c r="AK2096" s="275"/>
      <c r="AL2096" s="275"/>
    </row>
    <row r="2097" spans="1:38" s="329" customFormat="1" ht="15" customHeight="1">
      <c r="A2097" s="284" t="str">
        <f>IF('Data invoice'!J2213=0,"",'Data invoice'!K2213)</f>
        <v/>
      </c>
      <c r="B2097" s="284" t="str">
        <f>IF('Data invoice'!K2213=0,"",'Data invoice'!L2213)</f>
        <v/>
      </c>
      <c r="C2097" s="284" t="str">
        <f>IF('Data invoice'!L2213=0,"",'Data invoice'!M2213)</f>
        <v/>
      </c>
      <c r="D2097" s="284" t="str">
        <f>IF('Data invoice'!M2213=0,"",'Data invoice'!N2213)</f>
        <v/>
      </c>
      <c r="E2097" s="284" t="str">
        <f>IF('Data invoice'!N2213=0,"",'Data invoice'!O2213)</f>
        <v/>
      </c>
      <c r="F2097" s="284" t="str">
        <f>IF('Data invoice'!O2213=0,"",'Data invoice'!P2213)</f>
        <v/>
      </c>
      <c r="G2097" s="284" t="str">
        <f>IF('Data invoice'!P2213=0,"",'Data invoice'!Q2213)</f>
        <v/>
      </c>
      <c r="H2097" s="284" t="str">
        <f>IF('Data invoice'!Q2213=0,"",'Data invoice'!R2213)</f>
        <v/>
      </c>
      <c r="I2097" s="320" t="str">
        <f>IF('Data invoice'!R2213=0,"",'Data invoice'!S2213)</f>
        <v/>
      </c>
      <c r="J2097" s="367" t="str">
        <f>IF('Data invoice'!S2213=0,"",'Data invoice'!T2213)</f>
        <v/>
      </c>
      <c r="L2097" s="414"/>
      <c r="M2097" s="275"/>
      <c r="N2097" s="275"/>
      <c r="O2097" s="414"/>
      <c r="P2097" s="414"/>
      <c r="Q2097" s="414"/>
      <c r="R2097" s="414"/>
      <c r="S2097" s="414"/>
      <c r="T2097" s="414"/>
      <c r="U2097" s="414"/>
      <c r="V2097" s="414"/>
      <c r="W2097" s="414"/>
      <c r="X2097" s="414"/>
      <c r="Y2097" s="414"/>
      <c r="Z2097" s="414"/>
      <c r="AA2097" s="414"/>
      <c r="AB2097" s="414"/>
      <c r="AC2097" s="275"/>
      <c r="AD2097" s="275"/>
      <c r="AE2097" s="275"/>
      <c r="AF2097" s="275"/>
      <c r="AG2097" s="275"/>
      <c r="AH2097" s="275"/>
      <c r="AI2097" s="275"/>
      <c r="AJ2097" s="275"/>
      <c r="AK2097" s="275"/>
      <c r="AL2097" s="275"/>
    </row>
    <row r="2098" spans="1:38" s="329" customFormat="1" ht="15" customHeight="1">
      <c r="A2098" s="284" t="str">
        <f>IF('Data invoice'!J2214=0,"",'Data invoice'!K2214)</f>
        <v/>
      </c>
      <c r="B2098" s="284" t="str">
        <f>IF('Data invoice'!K2214=0,"",'Data invoice'!L2214)</f>
        <v/>
      </c>
      <c r="C2098" s="284" t="str">
        <f>IF('Data invoice'!L2214=0,"",'Data invoice'!M2214)</f>
        <v/>
      </c>
      <c r="D2098" s="284" t="str">
        <f>IF('Data invoice'!M2214=0,"",'Data invoice'!N2214)</f>
        <v/>
      </c>
      <c r="E2098" s="284" t="str">
        <f>IF('Data invoice'!N2214=0,"",'Data invoice'!O2214)</f>
        <v/>
      </c>
      <c r="F2098" s="284" t="str">
        <f>IF('Data invoice'!O2214=0,"",'Data invoice'!P2214)</f>
        <v/>
      </c>
      <c r="G2098" s="284" t="str">
        <f>IF('Data invoice'!P2214=0,"",'Data invoice'!Q2214)</f>
        <v/>
      </c>
      <c r="H2098" s="284" t="str">
        <f>IF('Data invoice'!Q2214=0,"",'Data invoice'!R2214)</f>
        <v/>
      </c>
      <c r="I2098" s="320" t="str">
        <f>IF('Data invoice'!R2214=0,"",'Data invoice'!S2214)</f>
        <v/>
      </c>
      <c r="J2098" s="367" t="str">
        <f>IF('Data invoice'!S2214=0,"",'Data invoice'!T2214)</f>
        <v/>
      </c>
      <c r="L2098" s="414"/>
      <c r="M2098" s="275"/>
      <c r="N2098" s="275"/>
      <c r="O2098" s="414"/>
      <c r="P2098" s="414"/>
      <c r="Q2098" s="414"/>
      <c r="R2098" s="414"/>
      <c r="S2098" s="414"/>
      <c r="T2098" s="414"/>
      <c r="U2098" s="414"/>
      <c r="V2098" s="414"/>
      <c r="W2098" s="414"/>
      <c r="X2098" s="414"/>
      <c r="Y2098" s="414"/>
      <c r="Z2098" s="414"/>
      <c r="AA2098" s="414"/>
      <c r="AB2098" s="414"/>
      <c r="AC2098" s="275"/>
      <c r="AD2098" s="275"/>
      <c r="AE2098" s="275"/>
      <c r="AF2098" s="275"/>
      <c r="AG2098" s="275"/>
      <c r="AH2098" s="275"/>
      <c r="AI2098" s="275"/>
      <c r="AJ2098" s="275"/>
      <c r="AK2098" s="275"/>
      <c r="AL2098" s="275"/>
    </row>
    <row r="2099" spans="1:38" s="329" customFormat="1" ht="15" customHeight="1">
      <c r="A2099" s="284" t="str">
        <f>IF('Data invoice'!J2215=0,"",'Data invoice'!K2215)</f>
        <v/>
      </c>
      <c r="B2099" s="284" t="str">
        <f>IF('Data invoice'!K2215=0,"",'Data invoice'!L2215)</f>
        <v/>
      </c>
      <c r="C2099" s="284" t="str">
        <f>IF('Data invoice'!L2215=0,"",'Data invoice'!M2215)</f>
        <v/>
      </c>
      <c r="D2099" s="284" t="str">
        <f>IF('Data invoice'!M2215=0,"",'Data invoice'!N2215)</f>
        <v/>
      </c>
      <c r="E2099" s="284" t="str">
        <f>IF('Data invoice'!N2215=0,"",'Data invoice'!O2215)</f>
        <v/>
      </c>
      <c r="F2099" s="284" t="str">
        <f>IF('Data invoice'!O2215=0,"",'Data invoice'!P2215)</f>
        <v/>
      </c>
      <c r="G2099" s="284" t="str">
        <f>IF('Data invoice'!P2215=0,"",'Data invoice'!Q2215)</f>
        <v/>
      </c>
      <c r="H2099" s="284" t="str">
        <f>IF('Data invoice'!Q2215=0,"",'Data invoice'!R2215)</f>
        <v/>
      </c>
      <c r="I2099" s="320" t="str">
        <f>IF('Data invoice'!R2215=0,"",'Data invoice'!S2215)</f>
        <v/>
      </c>
      <c r="J2099" s="367" t="str">
        <f>IF('Data invoice'!S2215=0,"",'Data invoice'!T2215)</f>
        <v/>
      </c>
      <c r="L2099" s="414"/>
      <c r="M2099" s="275"/>
      <c r="N2099" s="275"/>
      <c r="O2099" s="414"/>
      <c r="P2099" s="414"/>
      <c r="Q2099" s="414"/>
      <c r="R2099" s="414"/>
      <c r="S2099" s="414"/>
      <c r="T2099" s="414"/>
      <c r="U2099" s="414"/>
      <c r="V2099" s="414"/>
      <c r="W2099" s="414"/>
      <c r="X2099" s="414"/>
      <c r="Y2099" s="414"/>
      <c r="Z2099" s="414"/>
      <c r="AA2099" s="414"/>
      <c r="AB2099" s="414"/>
      <c r="AC2099" s="275"/>
      <c r="AD2099" s="275"/>
      <c r="AE2099" s="275"/>
      <c r="AF2099" s="275"/>
      <c r="AG2099" s="275"/>
      <c r="AH2099" s="275"/>
      <c r="AI2099" s="275"/>
      <c r="AJ2099" s="275"/>
      <c r="AK2099" s="275"/>
      <c r="AL2099" s="275"/>
    </row>
    <row r="2100" spans="1:38" s="329" customFormat="1" ht="15" customHeight="1">
      <c r="A2100" s="284" t="str">
        <f>IF('Data invoice'!J2216=0,"",'Data invoice'!K2216)</f>
        <v/>
      </c>
      <c r="B2100" s="284" t="str">
        <f>IF('Data invoice'!K2216=0,"",'Data invoice'!L2216)</f>
        <v/>
      </c>
      <c r="C2100" s="284" t="str">
        <f>IF('Data invoice'!L2216=0,"",'Data invoice'!M2216)</f>
        <v/>
      </c>
      <c r="D2100" s="284" t="str">
        <f>IF('Data invoice'!M2216=0,"",'Data invoice'!N2216)</f>
        <v/>
      </c>
      <c r="E2100" s="284" t="str">
        <f>IF('Data invoice'!N2216=0,"",'Data invoice'!O2216)</f>
        <v/>
      </c>
      <c r="F2100" s="284" t="str">
        <f>IF('Data invoice'!O2216=0,"",'Data invoice'!P2216)</f>
        <v/>
      </c>
      <c r="G2100" s="284" t="str">
        <f>IF('Data invoice'!P2216=0,"",'Data invoice'!Q2216)</f>
        <v/>
      </c>
      <c r="H2100" s="284" t="str">
        <f>IF('Data invoice'!Q2216=0,"",'Data invoice'!R2216)</f>
        <v/>
      </c>
      <c r="I2100" s="320" t="str">
        <f>IF('Data invoice'!R2216=0,"",'Data invoice'!S2216)</f>
        <v/>
      </c>
      <c r="J2100" s="367" t="str">
        <f>IF('Data invoice'!S2216=0,"",'Data invoice'!T2216)</f>
        <v/>
      </c>
      <c r="L2100" s="414"/>
      <c r="M2100" s="275"/>
      <c r="N2100" s="275"/>
      <c r="O2100" s="414"/>
      <c r="P2100" s="414"/>
      <c r="Q2100" s="414"/>
      <c r="R2100" s="414"/>
      <c r="S2100" s="414"/>
      <c r="T2100" s="414"/>
      <c r="U2100" s="414"/>
      <c r="V2100" s="414"/>
      <c r="W2100" s="414"/>
      <c r="X2100" s="414"/>
      <c r="Y2100" s="414"/>
      <c r="Z2100" s="414"/>
      <c r="AA2100" s="414"/>
      <c r="AB2100" s="414"/>
      <c r="AC2100" s="275"/>
      <c r="AD2100" s="275"/>
      <c r="AE2100" s="275"/>
      <c r="AF2100" s="275"/>
      <c r="AG2100" s="275"/>
      <c r="AH2100" s="275"/>
      <c r="AI2100" s="275"/>
      <c r="AJ2100" s="275"/>
      <c r="AK2100" s="275"/>
      <c r="AL2100" s="275"/>
    </row>
    <row r="2101" spans="1:38" s="329" customFormat="1" ht="15" customHeight="1">
      <c r="A2101" s="284" t="str">
        <f>IF('Data invoice'!J2217=0,"",'Data invoice'!K2217)</f>
        <v/>
      </c>
      <c r="B2101" s="284" t="str">
        <f>IF('Data invoice'!K2217=0,"",'Data invoice'!L2217)</f>
        <v/>
      </c>
      <c r="C2101" s="284" t="str">
        <f>IF('Data invoice'!L2217=0,"",'Data invoice'!M2217)</f>
        <v/>
      </c>
      <c r="D2101" s="284" t="str">
        <f>IF('Data invoice'!M2217=0,"",'Data invoice'!N2217)</f>
        <v/>
      </c>
      <c r="E2101" s="284" t="str">
        <f>IF('Data invoice'!N2217=0,"",'Data invoice'!O2217)</f>
        <v/>
      </c>
      <c r="F2101" s="284" t="str">
        <f>IF('Data invoice'!O2217=0,"",'Data invoice'!P2217)</f>
        <v/>
      </c>
      <c r="G2101" s="284" t="str">
        <f>IF('Data invoice'!P2217=0,"",'Data invoice'!Q2217)</f>
        <v/>
      </c>
      <c r="H2101" s="284" t="str">
        <f>IF('Data invoice'!Q2217=0,"",'Data invoice'!R2217)</f>
        <v/>
      </c>
      <c r="I2101" s="320" t="str">
        <f>IF('Data invoice'!R2217=0,"",'Data invoice'!S2217)</f>
        <v/>
      </c>
      <c r="J2101" s="367" t="str">
        <f>IF('Data invoice'!S2217=0,"",'Data invoice'!T2217)</f>
        <v/>
      </c>
      <c r="L2101" s="414"/>
      <c r="M2101" s="275"/>
      <c r="N2101" s="275"/>
      <c r="O2101" s="414"/>
      <c r="P2101" s="414"/>
      <c r="Q2101" s="414"/>
      <c r="R2101" s="414"/>
      <c r="S2101" s="414"/>
      <c r="T2101" s="414"/>
      <c r="U2101" s="414"/>
      <c r="V2101" s="414"/>
      <c r="W2101" s="414"/>
      <c r="X2101" s="414"/>
      <c r="Y2101" s="414"/>
      <c r="Z2101" s="414"/>
      <c r="AA2101" s="414"/>
      <c r="AB2101" s="414"/>
      <c r="AC2101" s="275"/>
      <c r="AD2101" s="275"/>
      <c r="AE2101" s="275"/>
      <c r="AF2101" s="275"/>
      <c r="AG2101" s="275"/>
      <c r="AH2101" s="275"/>
      <c r="AI2101" s="275"/>
      <c r="AJ2101" s="275"/>
      <c r="AK2101" s="275"/>
      <c r="AL2101" s="275"/>
    </row>
    <row r="2102" spans="1:38" s="329" customFormat="1" ht="15" customHeight="1">
      <c r="A2102" s="284" t="str">
        <f>IF('Data invoice'!J2218=0,"",'Data invoice'!K2218)</f>
        <v/>
      </c>
      <c r="B2102" s="284" t="str">
        <f>IF('Data invoice'!K2218=0,"",'Data invoice'!L2218)</f>
        <v/>
      </c>
      <c r="C2102" s="284" t="str">
        <f>IF('Data invoice'!L2218=0,"",'Data invoice'!M2218)</f>
        <v/>
      </c>
      <c r="D2102" s="284" t="str">
        <f>IF('Data invoice'!M2218=0,"",'Data invoice'!N2218)</f>
        <v/>
      </c>
      <c r="E2102" s="284" t="str">
        <f>IF('Data invoice'!N2218=0,"",'Data invoice'!O2218)</f>
        <v/>
      </c>
      <c r="F2102" s="284" t="str">
        <f>IF('Data invoice'!O2218=0,"",'Data invoice'!P2218)</f>
        <v/>
      </c>
      <c r="G2102" s="284" t="str">
        <f>IF('Data invoice'!P2218=0,"",'Data invoice'!Q2218)</f>
        <v/>
      </c>
      <c r="H2102" s="284" t="str">
        <f>IF('Data invoice'!Q2218=0,"",'Data invoice'!R2218)</f>
        <v/>
      </c>
      <c r="I2102" s="320" t="str">
        <f>IF('Data invoice'!R2218=0,"",'Data invoice'!S2218)</f>
        <v/>
      </c>
      <c r="J2102" s="367" t="str">
        <f>IF('Data invoice'!S2218=0,"",'Data invoice'!T2218)</f>
        <v/>
      </c>
      <c r="L2102" s="414"/>
      <c r="M2102" s="275"/>
      <c r="N2102" s="275"/>
      <c r="O2102" s="414"/>
      <c r="P2102" s="414"/>
      <c r="Q2102" s="414"/>
      <c r="R2102" s="414"/>
      <c r="S2102" s="414"/>
      <c r="T2102" s="414"/>
      <c r="U2102" s="414"/>
      <c r="V2102" s="414"/>
      <c r="W2102" s="414"/>
      <c r="X2102" s="414"/>
      <c r="Y2102" s="414"/>
      <c r="Z2102" s="414"/>
      <c r="AA2102" s="414"/>
      <c r="AB2102" s="414"/>
      <c r="AC2102" s="275"/>
      <c r="AD2102" s="275"/>
      <c r="AE2102" s="275"/>
      <c r="AF2102" s="275"/>
      <c r="AG2102" s="275"/>
      <c r="AH2102" s="275"/>
      <c r="AI2102" s="275"/>
      <c r="AJ2102" s="275"/>
      <c r="AK2102" s="275"/>
      <c r="AL2102" s="275"/>
    </row>
    <row r="2103" spans="1:38" s="329" customFormat="1" ht="15" customHeight="1">
      <c r="A2103" s="284" t="str">
        <f>IF('Data invoice'!J2219=0,"",'Data invoice'!K2219)</f>
        <v/>
      </c>
      <c r="B2103" s="284" t="str">
        <f>IF('Data invoice'!K2219=0,"",'Data invoice'!L2219)</f>
        <v/>
      </c>
      <c r="C2103" s="284" t="str">
        <f>IF('Data invoice'!L2219=0,"",'Data invoice'!M2219)</f>
        <v/>
      </c>
      <c r="D2103" s="284" t="str">
        <f>IF('Data invoice'!M2219=0,"",'Data invoice'!N2219)</f>
        <v/>
      </c>
      <c r="E2103" s="284" t="str">
        <f>IF('Data invoice'!N2219=0,"",'Data invoice'!O2219)</f>
        <v/>
      </c>
      <c r="F2103" s="284" t="str">
        <f>IF('Data invoice'!O2219=0,"",'Data invoice'!P2219)</f>
        <v/>
      </c>
      <c r="G2103" s="284" t="str">
        <f>IF('Data invoice'!P2219=0,"",'Data invoice'!Q2219)</f>
        <v/>
      </c>
      <c r="H2103" s="284" t="str">
        <f>IF('Data invoice'!Q2219=0,"",'Data invoice'!R2219)</f>
        <v/>
      </c>
      <c r="I2103" s="320" t="str">
        <f>IF('Data invoice'!R2219=0,"",'Data invoice'!S2219)</f>
        <v/>
      </c>
      <c r="J2103" s="367" t="str">
        <f>IF('Data invoice'!S2219=0,"",'Data invoice'!T2219)</f>
        <v/>
      </c>
      <c r="L2103" s="414"/>
      <c r="M2103" s="275"/>
      <c r="N2103" s="275"/>
      <c r="O2103" s="414"/>
      <c r="P2103" s="414"/>
      <c r="Q2103" s="414"/>
      <c r="R2103" s="414"/>
      <c r="S2103" s="414"/>
      <c r="T2103" s="414"/>
      <c r="U2103" s="414"/>
      <c r="V2103" s="414"/>
      <c r="W2103" s="414"/>
      <c r="X2103" s="414"/>
      <c r="Y2103" s="414"/>
      <c r="Z2103" s="414"/>
      <c r="AA2103" s="414"/>
      <c r="AB2103" s="414"/>
      <c r="AC2103" s="275"/>
      <c r="AD2103" s="275"/>
      <c r="AE2103" s="275"/>
      <c r="AF2103" s="275"/>
      <c r="AG2103" s="275"/>
      <c r="AH2103" s="275"/>
      <c r="AI2103" s="275"/>
      <c r="AJ2103" s="275"/>
      <c r="AK2103" s="275"/>
      <c r="AL2103" s="275"/>
    </row>
    <row r="2104" spans="1:38" s="329" customFormat="1" ht="15" customHeight="1">
      <c r="A2104" s="284" t="str">
        <f>IF('Data invoice'!J2220=0,"",'Data invoice'!K2220)</f>
        <v/>
      </c>
      <c r="B2104" s="284" t="str">
        <f>IF('Data invoice'!K2220=0,"",'Data invoice'!L2220)</f>
        <v/>
      </c>
      <c r="C2104" s="284" t="str">
        <f>IF('Data invoice'!L2220=0,"",'Data invoice'!M2220)</f>
        <v/>
      </c>
      <c r="D2104" s="284" t="str">
        <f>IF('Data invoice'!M2220=0,"",'Data invoice'!N2220)</f>
        <v/>
      </c>
      <c r="E2104" s="284" t="str">
        <f>IF('Data invoice'!N2220=0,"",'Data invoice'!O2220)</f>
        <v/>
      </c>
      <c r="F2104" s="284" t="str">
        <f>IF('Data invoice'!O2220=0,"",'Data invoice'!P2220)</f>
        <v/>
      </c>
      <c r="G2104" s="284" t="str">
        <f>IF('Data invoice'!P2220=0,"",'Data invoice'!Q2220)</f>
        <v/>
      </c>
      <c r="H2104" s="284" t="str">
        <f>IF('Data invoice'!Q2220=0,"",'Data invoice'!R2220)</f>
        <v/>
      </c>
      <c r="I2104" s="320" t="str">
        <f>IF('Data invoice'!R2220=0,"",'Data invoice'!S2220)</f>
        <v/>
      </c>
      <c r="J2104" s="367" t="str">
        <f>IF('Data invoice'!S2220=0,"",'Data invoice'!T2220)</f>
        <v/>
      </c>
      <c r="L2104" s="414"/>
      <c r="M2104" s="275"/>
      <c r="N2104" s="275"/>
      <c r="O2104" s="414"/>
      <c r="P2104" s="414"/>
      <c r="Q2104" s="414"/>
      <c r="R2104" s="414"/>
      <c r="S2104" s="414"/>
      <c r="T2104" s="414"/>
      <c r="U2104" s="414"/>
      <c r="V2104" s="414"/>
      <c r="W2104" s="414"/>
      <c r="X2104" s="414"/>
      <c r="Y2104" s="414"/>
      <c r="Z2104" s="414"/>
      <c r="AA2104" s="414"/>
      <c r="AB2104" s="414"/>
      <c r="AC2104" s="275"/>
      <c r="AD2104" s="275"/>
      <c r="AE2104" s="275"/>
      <c r="AF2104" s="275"/>
      <c r="AG2104" s="275"/>
      <c r="AH2104" s="275"/>
      <c r="AI2104" s="275"/>
      <c r="AJ2104" s="275"/>
      <c r="AK2104" s="275"/>
      <c r="AL2104" s="275"/>
    </row>
    <row r="2105" spans="1:38" s="329" customFormat="1" ht="15" customHeight="1">
      <c r="A2105" s="284" t="str">
        <f>IF('Data invoice'!J2221=0,"",'Data invoice'!K2221)</f>
        <v/>
      </c>
      <c r="B2105" s="284" t="str">
        <f>IF('Data invoice'!K2221=0,"",'Data invoice'!L2221)</f>
        <v/>
      </c>
      <c r="C2105" s="284" t="str">
        <f>IF('Data invoice'!L2221=0,"",'Data invoice'!M2221)</f>
        <v/>
      </c>
      <c r="D2105" s="284" t="str">
        <f>IF('Data invoice'!M2221=0,"",'Data invoice'!N2221)</f>
        <v/>
      </c>
      <c r="E2105" s="284" t="str">
        <f>IF('Data invoice'!N2221=0,"",'Data invoice'!O2221)</f>
        <v/>
      </c>
      <c r="F2105" s="284" t="str">
        <f>IF('Data invoice'!O2221=0,"",'Data invoice'!P2221)</f>
        <v/>
      </c>
      <c r="G2105" s="284" t="str">
        <f>IF('Data invoice'!P2221=0,"",'Data invoice'!Q2221)</f>
        <v/>
      </c>
      <c r="H2105" s="284" t="str">
        <f>IF('Data invoice'!Q2221=0,"",'Data invoice'!R2221)</f>
        <v/>
      </c>
      <c r="I2105" s="320" t="str">
        <f>IF('Data invoice'!R2221=0,"",'Data invoice'!S2221)</f>
        <v/>
      </c>
      <c r="J2105" s="367" t="str">
        <f>IF('Data invoice'!S2221=0,"",'Data invoice'!T2221)</f>
        <v/>
      </c>
      <c r="L2105" s="414"/>
      <c r="M2105" s="275"/>
      <c r="N2105" s="275"/>
      <c r="O2105" s="414"/>
      <c r="P2105" s="414"/>
      <c r="Q2105" s="414"/>
      <c r="R2105" s="414"/>
      <c r="S2105" s="414"/>
      <c r="T2105" s="414"/>
      <c r="U2105" s="414"/>
      <c r="V2105" s="414"/>
      <c r="W2105" s="414"/>
      <c r="X2105" s="414"/>
      <c r="Y2105" s="414"/>
      <c r="Z2105" s="414"/>
      <c r="AA2105" s="414"/>
      <c r="AB2105" s="414"/>
      <c r="AC2105" s="275"/>
      <c r="AD2105" s="275"/>
      <c r="AE2105" s="275"/>
      <c r="AF2105" s="275"/>
      <c r="AG2105" s="275"/>
      <c r="AH2105" s="275"/>
      <c r="AI2105" s="275"/>
      <c r="AJ2105" s="275"/>
      <c r="AK2105" s="275"/>
      <c r="AL2105" s="275"/>
    </row>
    <row r="2106" spans="1:38" s="329" customFormat="1" ht="15" customHeight="1">
      <c r="A2106" s="284" t="str">
        <f>IF('Data invoice'!J2222=0,"",'Data invoice'!K2222)</f>
        <v/>
      </c>
      <c r="B2106" s="284" t="str">
        <f>IF('Data invoice'!K2222=0,"",'Data invoice'!L2222)</f>
        <v/>
      </c>
      <c r="C2106" s="284" t="str">
        <f>IF('Data invoice'!L2222=0,"",'Data invoice'!M2222)</f>
        <v/>
      </c>
      <c r="D2106" s="284" t="str">
        <f>IF('Data invoice'!M2222=0,"",'Data invoice'!N2222)</f>
        <v/>
      </c>
      <c r="E2106" s="284" t="str">
        <f>IF('Data invoice'!N2222=0,"",'Data invoice'!O2222)</f>
        <v/>
      </c>
      <c r="F2106" s="284" t="str">
        <f>IF('Data invoice'!O2222=0,"",'Data invoice'!P2222)</f>
        <v/>
      </c>
      <c r="G2106" s="284" t="str">
        <f>IF('Data invoice'!P2222=0,"",'Data invoice'!Q2222)</f>
        <v/>
      </c>
      <c r="H2106" s="284" t="str">
        <f>IF('Data invoice'!Q2222=0,"",'Data invoice'!R2222)</f>
        <v/>
      </c>
      <c r="I2106" s="320" t="str">
        <f>IF('Data invoice'!R2222=0,"",'Data invoice'!S2222)</f>
        <v/>
      </c>
      <c r="J2106" s="367" t="str">
        <f>IF('Data invoice'!S2222=0,"",'Data invoice'!T2222)</f>
        <v/>
      </c>
      <c r="L2106" s="414"/>
      <c r="M2106" s="275"/>
      <c r="N2106" s="275"/>
      <c r="O2106" s="414"/>
      <c r="P2106" s="414"/>
      <c r="Q2106" s="414"/>
      <c r="R2106" s="414"/>
      <c r="S2106" s="414"/>
      <c r="T2106" s="414"/>
      <c r="U2106" s="414"/>
      <c r="V2106" s="414"/>
      <c r="W2106" s="414"/>
      <c r="X2106" s="414"/>
      <c r="Y2106" s="414"/>
      <c r="Z2106" s="414"/>
      <c r="AA2106" s="414"/>
      <c r="AB2106" s="414"/>
      <c r="AC2106" s="275"/>
      <c r="AD2106" s="275"/>
      <c r="AE2106" s="275"/>
      <c r="AF2106" s="275"/>
      <c r="AG2106" s="275"/>
      <c r="AH2106" s="275"/>
      <c r="AI2106" s="275"/>
      <c r="AJ2106" s="275"/>
      <c r="AK2106" s="275"/>
      <c r="AL2106" s="275"/>
    </row>
    <row r="2107" spans="1:38" s="329" customFormat="1" ht="15" customHeight="1">
      <c r="A2107" s="284" t="str">
        <f>IF('Data invoice'!J2223=0,"",'Data invoice'!K2223)</f>
        <v/>
      </c>
      <c r="B2107" s="284" t="str">
        <f>IF('Data invoice'!K2223=0,"",'Data invoice'!L2223)</f>
        <v/>
      </c>
      <c r="C2107" s="284" t="str">
        <f>IF('Data invoice'!L2223=0,"",'Data invoice'!M2223)</f>
        <v/>
      </c>
      <c r="D2107" s="284" t="str">
        <f>IF('Data invoice'!M2223=0,"",'Data invoice'!N2223)</f>
        <v/>
      </c>
      <c r="E2107" s="284" t="str">
        <f>IF('Data invoice'!N2223=0,"",'Data invoice'!O2223)</f>
        <v/>
      </c>
      <c r="F2107" s="284" t="str">
        <f>IF('Data invoice'!O2223=0,"",'Data invoice'!P2223)</f>
        <v/>
      </c>
      <c r="G2107" s="284" t="str">
        <f>IF('Data invoice'!P2223=0,"",'Data invoice'!Q2223)</f>
        <v/>
      </c>
      <c r="H2107" s="284" t="str">
        <f>IF('Data invoice'!Q2223=0,"",'Data invoice'!R2223)</f>
        <v/>
      </c>
      <c r="I2107" s="320" t="str">
        <f>IF('Data invoice'!R2223=0,"",'Data invoice'!S2223)</f>
        <v/>
      </c>
      <c r="J2107" s="367" t="str">
        <f>IF('Data invoice'!S2223=0,"",'Data invoice'!T2223)</f>
        <v/>
      </c>
      <c r="L2107" s="414"/>
      <c r="M2107" s="275"/>
      <c r="N2107" s="275"/>
      <c r="O2107" s="414"/>
      <c r="P2107" s="414"/>
      <c r="Q2107" s="414"/>
      <c r="R2107" s="414"/>
      <c r="S2107" s="414"/>
      <c r="T2107" s="414"/>
      <c r="U2107" s="414"/>
      <c r="V2107" s="414"/>
      <c r="W2107" s="414"/>
      <c r="X2107" s="414"/>
      <c r="Y2107" s="414"/>
      <c r="Z2107" s="414"/>
      <c r="AA2107" s="414"/>
      <c r="AB2107" s="414"/>
      <c r="AC2107" s="275"/>
      <c r="AD2107" s="275"/>
      <c r="AE2107" s="275"/>
      <c r="AF2107" s="275"/>
      <c r="AG2107" s="275"/>
      <c r="AH2107" s="275"/>
      <c r="AI2107" s="275"/>
      <c r="AJ2107" s="275"/>
      <c r="AK2107" s="275"/>
      <c r="AL2107" s="275"/>
    </row>
    <row r="2108" spans="1:38" s="329" customFormat="1" ht="15" customHeight="1">
      <c r="A2108" s="284" t="str">
        <f>IF('Data invoice'!J2224=0,"",'Data invoice'!K2224)</f>
        <v/>
      </c>
      <c r="B2108" s="284" t="str">
        <f>IF('Data invoice'!K2224=0,"",'Data invoice'!L2224)</f>
        <v/>
      </c>
      <c r="C2108" s="284" t="str">
        <f>IF('Data invoice'!L2224=0,"",'Data invoice'!M2224)</f>
        <v/>
      </c>
      <c r="D2108" s="284" t="str">
        <f>IF('Data invoice'!M2224=0,"",'Data invoice'!N2224)</f>
        <v/>
      </c>
      <c r="E2108" s="284" t="str">
        <f>IF('Data invoice'!N2224=0,"",'Data invoice'!O2224)</f>
        <v/>
      </c>
      <c r="F2108" s="284" t="str">
        <f>IF('Data invoice'!O2224=0,"",'Data invoice'!P2224)</f>
        <v/>
      </c>
      <c r="G2108" s="284" t="str">
        <f>IF('Data invoice'!P2224=0,"",'Data invoice'!Q2224)</f>
        <v/>
      </c>
      <c r="H2108" s="284" t="str">
        <f>IF('Data invoice'!Q2224=0,"",'Data invoice'!R2224)</f>
        <v/>
      </c>
      <c r="I2108" s="320" t="str">
        <f>IF('Data invoice'!R2224=0,"",'Data invoice'!S2224)</f>
        <v/>
      </c>
      <c r="J2108" s="367" t="str">
        <f>IF('Data invoice'!S2224=0,"",'Data invoice'!T2224)</f>
        <v/>
      </c>
      <c r="L2108" s="414"/>
      <c r="M2108" s="275"/>
      <c r="N2108" s="275"/>
      <c r="O2108" s="414"/>
      <c r="P2108" s="414"/>
      <c r="Q2108" s="414"/>
      <c r="R2108" s="414"/>
      <c r="S2108" s="414"/>
      <c r="T2108" s="414"/>
      <c r="U2108" s="414"/>
      <c r="V2108" s="414"/>
      <c r="W2108" s="414"/>
      <c r="X2108" s="414"/>
      <c r="Y2108" s="414"/>
      <c r="Z2108" s="414"/>
      <c r="AA2108" s="414"/>
      <c r="AB2108" s="414"/>
      <c r="AC2108" s="275"/>
      <c r="AD2108" s="275"/>
      <c r="AE2108" s="275"/>
      <c r="AF2108" s="275"/>
      <c r="AG2108" s="275"/>
      <c r="AH2108" s="275"/>
      <c r="AI2108" s="275"/>
      <c r="AJ2108" s="275"/>
      <c r="AK2108" s="275"/>
      <c r="AL2108" s="275"/>
    </row>
    <row r="2109" spans="1:38" s="329" customFormat="1" ht="15" customHeight="1">
      <c r="A2109" s="284" t="str">
        <f>IF('Data invoice'!J2225=0,"",'Data invoice'!K2225)</f>
        <v/>
      </c>
      <c r="B2109" s="284" t="str">
        <f>IF('Data invoice'!K2225=0,"",'Data invoice'!L2225)</f>
        <v/>
      </c>
      <c r="C2109" s="284" t="str">
        <f>IF('Data invoice'!L2225=0,"",'Data invoice'!M2225)</f>
        <v/>
      </c>
      <c r="D2109" s="284" t="str">
        <f>IF('Data invoice'!M2225=0,"",'Data invoice'!N2225)</f>
        <v/>
      </c>
      <c r="E2109" s="284" t="str">
        <f>IF('Data invoice'!N2225=0,"",'Data invoice'!O2225)</f>
        <v/>
      </c>
      <c r="F2109" s="284" t="str">
        <f>IF('Data invoice'!O2225=0,"",'Data invoice'!P2225)</f>
        <v/>
      </c>
      <c r="G2109" s="284" t="str">
        <f>IF('Data invoice'!P2225=0,"",'Data invoice'!Q2225)</f>
        <v/>
      </c>
      <c r="H2109" s="284" t="str">
        <f>IF('Data invoice'!Q2225=0,"",'Data invoice'!R2225)</f>
        <v/>
      </c>
      <c r="I2109" s="320" t="str">
        <f>IF('Data invoice'!R2225=0,"",'Data invoice'!S2225)</f>
        <v/>
      </c>
      <c r="J2109" s="367" t="str">
        <f>IF('Data invoice'!S2225=0,"",'Data invoice'!T2225)</f>
        <v/>
      </c>
      <c r="L2109" s="414"/>
      <c r="M2109" s="275"/>
      <c r="N2109" s="275"/>
      <c r="O2109" s="414"/>
      <c r="P2109" s="414"/>
      <c r="Q2109" s="414"/>
      <c r="R2109" s="414"/>
      <c r="S2109" s="414"/>
      <c r="T2109" s="414"/>
      <c r="U2109" s="414"/>
      <c r="V2109" s="414"/>
      <c r="W2109" s="414"/>
      <c r="X2109" s="414"/>
      <c r="Y2109" s="414"/>
      <c r="Z2109" s="414"/>
      <c r="AA2109" s="414"/>
      <c r="AB2109" s="414"/>
      <c r="AC2109" s="275"/>
      <c r="AD2109" s="275"/>
      <c r="AE2109" s="275"/>
      <c r="AF2109" s="275"/>
      <c r="AG2109" s="275"/>
      <c r="AH2109" s="275"/>
      <c r="AI2109" s="275"/>
      <c r="AJ2109" s="275"/>
      <c r="AK2109" s="275"/>
      <c r="AL2109" s="275"/>
    </row>
    <row r="2110" spans="1:38" s="329" customFormat="1" ht="15" customHeight="1">
      <c r="A2110" s="284" t="str">
        <f>IF('Data invoice'!J2226=0,"",'Data invoice'!K2226)</f>
        <v/>
      </c>
      <c r="B2110" s="284" t="str">
        <f>IF('Data invoice'!K2226=0,"",'Data invoice'!L2226)</f>
        <v/>
      </c>
      <c r="C2110" s="284" t="str">
        <f>IF('Data invoice'!L2226=0,"",'Data invoice'!M2226)</f>
        <v/>
      </c>
      <c r="D2110" s="284" t="str">
        <f>IF('Data invoice'!M2226=0,"",'Data invoice'!N2226)</f>
        <v/>
      </c>
      <c r="E2110" s="284" t="str">
        <f>IF('Data invoice'!N2226=0,"",'Data invoice'!O2226)</f>
        <v/>
      </c>
      <c r="F2110" s="284" t="str">
        <f>IF('Data invoice'!O2226=0,"",'Data invoice'!P2226)</f>
        <v/>
      </c>
      <c r="G2110" s="284" t="str">
        <f>IF('Data invoice'!P2226=0,"",'Data invoice'!Q2226)</f>
        <v/>
      </c>
      <c r="H2110" s="284" t="str">
        <f>IF('Data invoice'!Q2226=0,"",'Data invoice'!R2226)</f>
        <v/>
      </c>
      <c r="I2110" s="320" t="str">
        <f>IF('Data invoice'!R2226=0,"",'Data invoice'!S2226)</f>
        <v/>
      </c>
      <c r="J2110" s="367" t="str">
        <f>IF('Data invoice'!S2226=0,"",'Data invoice'!T2226)</f>
        <v/>
      </c>
      <c r="L2110" s="414"/>
      <c r="M2110" s="275"/>
      <c r="N2110" s="275"/>
      <c r="O2110" s="414"/>
      <c r="P2110" s="414"/>
      <c r="Q2110" s="414"/>
      <c r="R2110" s="414"/>
      <c r="S2110" s="414"/>
      <c r="T2110" s="414"/>
      <c r="U2110" s="414"/>
      <c r="V2110" s="414"/>
      <c r="W2110" s="414"/>
      <c r="X2110" s="414"/>
      <c r="Y2110" s="414"/>
      <c r="Z2110" s="414"/>
      <c r="AA2110" s="414"/>
      <c r="AB2110" s="414"/>
      <c r="AC2110" s="275"/>
      <c r="AD2110" s="275"/>
      <c r="AE2110" s="275"/>
      <c r="AF2110" s="275"/>
      <c r="AG2110" s="275"/>
      <c r="AH2110" s="275"/>
      <c r="AI2110" s="275"/>
      <c r="AJ2110" s="275"/>
      <c r="AK2110" s="275"/>
      <c r="AL2110" s="275"/>
    </row>
    <row r="2111" spans="1:38" s="329" customFormat="1" ht="15" customHeight="1">
      <c r="A2111" s="284" t="str">
        <f>IF('Data invoice'!J2227=0,"",'Data invoice'!K2227)</f>
        <v/>
      </c>
      <c r="B2111" s="284" t="str">
        <f>IF('Data invoice'!K2227=0,"",'Data invoice'!L2227)</f>
        <v/>
      </c>
      <c r="C2111" s="284" t="str">
        <f>IF('Data invoice'!L2227=0,"",'Data invoice'!M2227)</f>
        <v/>
      </c>
      <c r="D2111" s="284" t="str">
        <f>IF('Data invoice'!M2227=0,"",'Data invoice'!N2227)</f>
        <v/>
      </c>
      <c r="E2111" s="284" t="str">
        <f>IF('Data invoice'!N2227=0,"",'Data invoice'!O2227)</f>
        <v/>
      </c>
      <c r="F2111" s="284" t="str">
        <f>IF('Data invoice'!O2227=0,"",'Data invoice'!P2227)</f>
        <v/>
      </c>
      <c r="G2111" s="284" t="str">
        <f>IF('Data invoice'!P2227=0,"",'Data invoice'!Q2227)</f>
        <v/>
      </c>
      <c r="H2111" s="284" t="str">
        <f>IF('Data invoice'!Q2227=0,"",'Data invoice'!R2227)</f>
        <v/>
      </c>
      <c r="I2111" s="320" t="str">
        <f>IF('Data invoice'!R2227=0,"",'Data invoice'!S2227)</f>
        <v/>
      </c>
      <c r="J2111" s="367" t="str">
        <f>IF('Data invoice'!S2227=0,"",'Data invoice'!T2227)</f>
        <v/>
      </c>
      <c r="L2111" s="414"/>
      <c r="M2111" s="275"/>
      <c r="N2111" s="275"/>
      <c r="O2111" s="414"/>
      <c r="P2111" s="414"/>
      <c r="Q2111" s="414"/>
      <c r="R2111" s="414"/>
      <c r="S2111" s="414"/>
      <c r="T2111" s="414"/>
      <c r="U2111" s="414"/>
      <c r="V2111" s="414"/>
      <c r="W2111" s="414"/>
      <c r="X2111" s="414"/>
      <c r="Y2111" s="414"/>
      <c r="Z2111" s="414"/>
      <c r="AA2111" s="414"/>
      <c r="AB2111" s="414"/>
      <c r="AC2111" s="275"/>
      <c r="AD2111" s="275"/>
      <c r="AE2111" s="275"/>
      <c r="AF2111" s="275"/>
      <c r="AG2111" s="275"/>
      <c r="AH2111" s="275"/>
      <c r="AI2111" s="275"/>
      <c r="AJ2111" s="275"/>
      <c r="AK2111" s="275"/>
      <c r="AL2111" s="275"/>
    </row>
    <row r="2112" spans="1:38" s="329" customFormat="1" ht="15" customHeight="1">
      <c r="A2112" s="284" t="str">
        <f>IF('Data invoice'!J2228=0,"",'Data invoice'!K2228)</f>
        <v/>
      </c>
      <c r="B2112" s="284" t="str">
        <f>IF('Data invoice'!K2228=0,"",'Data invoice'!L2228)</f>
        <v/>
      </c>
      <c r="C2112" s="284" t="str">
        <f>IF('Data invoice'!L2228=0,"",'Data invoice'!M2228)</f>
        <v/>
      </c>
      <c r="D2112" s="284" t="str">
        <f>IF('Data invoice'!M2228=0,"",'Data invoice'!N2228)</f>
        <v/>
      </c>
      <c r="E2112" s="284" t="str">
        <f>IF('Data invoice'!N2228=0,"",'Data invoice'!O2228)</f>
        <v/>
      </c>
      <c r="F2112" s="284" t="str">
        <f>IF('Data invoice'!O2228=0,"",'Data invoice'!P2228)</f>
        <v/>
      </c>
      <c r="G2112" s="284" t="str">
        <f>IF('Data invoice'!P2228=0,"",'Data invoice'!Q2228)</f>
        <v/>
      </c>
      <c r="H2112" s="284" t="str">
        <f>IF('Data invoice'!Q2228=0,"",'Data invoice'!R2228)</f>
        <v/>
      </c>
      <c r="I2112" s="320" t="str">
        <f>IF('Data invoice'!R2228=0,"",'Data invoice'!S2228)</f>
        <v/>
      </c>
      <c r="J2112" s="367" t="str">
        <f>IF('Data invoice'!S2228=0,"",'Data invoice'!T2228)</f>
        <v/>
      </c>
      <c r="L2112" s="414"/>
      <c r="M2112" s="275"/>
      <c r="N2112" s="275"/>
      <c r="O2112" s="414"/>
      <c r="P2112" s="414"/>
      <c r="Q2112" s="414"/>
      <c r="R2112" s="414"/>
      <c r="S2112" s="414"/>
      <c r="T2112" s="414"/>
      <c r="U2112" s="414"/>
      <c r="V2112" s="414"/>
      <c r="W2112" s="414"/>
      <c r="X2112" s="414"/>
      <c r="Y2112" s="414"/>
      <c r="Z2112" s="414"/>
      <c r="AA2112" s="414"/>
      <c r="AB2112" s="414"/>
      <c r="AC2112" s="275"/>
      <c r="AD2112" s="275"/>
      <c r="AE2112" s="275"/>
      <c r="AF2112" s="275"/>
      <c r="AG2112" s="275"/>
      <c r="AH2112" s="275"/>
      <c r="AI2112" s="275"/>
      <c r="AJ2112" s="275"/>
      <c r="AK2112" s="275"/>
      <c r="AL2112" s="275"/>
    </row>
    <row r="2113" spans="1:38" s="329" customFormat="1" ht="15" customHeight="1">
      <c r="A2113" s="284" t="str">
        <f>IF('Data invoice'!J2229=0,"",'Data invoice'!K2229)</f>
        <v/>
      </c>
      <c r="B2113" s="284" t="str">
        <f>IF('Data invoice'!K2229=0,"",'Data invoice'!L2229)</f>
        <v/>
      </c>
      <c r="C2113" s="284" t="str">
        <f>IF('Data invoice'!L2229=0,"",'Data invoice'!M2229)</f>
        <v/>
      </c>
      <c r="D2113" s="284" t="str">
        <f>IF('Data invoice'!M2229=0,"",'Data invoice'!N2229)</f>
        <v/>
      </c>
      <c r="E2113" s="284" t="str">
        <f>IF('Data invoice'!N2229=0,"",'Data invoice'!O2229)</f>
        <v/>
      </c>
      <c r="F2113" s="284" t="str">
        <f>IF('Data invoice'!O2229=0,"",'Data invoice'!P2229)</f>
        <v/>
      </c>
      <c r="G2113" s="284" t="str">
        <f>IF('Data invoice'!P2229=0,"",'Data invoice'!Q2229)</f>
        <v/>
      </c>
      <c r="H2113" s="284" t="str">
        <f>IF('Data invoice'!Q2229=0,"",'Data invoice'!R2229)</f>
        <v/>
      </c>
      <c r="I2113" s="320" t="str">
        <f>IF('Data invoice'!R2229=0,"",'Data invoice'!S2229)</f>
        <v/>
      </c>
      <c r="J2113" s="367" t="str">
        <f>IF('Data invoice'!S2229=0,"",'Data invoice'!T2229)</f>
        <v/>
      </c>
      <c r="L2113" s="414"/>
      <c r="M2113" s="275"/>
      <c r="N2113" s="275"/>
      <c r="O2113" s="414"/>
      <c r="P2113" s="414"/>
      <c r="Q2113" s="414"/>
      <c r="R2113" s="414"/>
      <c r="S2113" s="414"/>
      <c r="T2113" s="414"/>
      <c r="U2113" s="414"/>
      <c r="V2113" s="414"/>
      <c r="W2113" s="414"/>
      <c r="X2113" s="414"/>
      <c r="Y2113" s="414"/>
      <c r="Z2113" s="414"/>
      <c r="AA2113" s="414"/>
      <c r="AB2113" s="414"/>
      <c r="AC2113" s="275"/>
      <c r="AD2113" s="275"/>
      <c r="AE2113" s="275"/>
      <c r="AF2113" s="275"/>
      <c r="AG2113" s="275"/>
      <c r="AH2113" s="275"/>
      <c r="AI2113" s="275"/>
      <c r="AJ2113" s="275"/>
      <c r="AK2113" s="275"/>
      <c r="AL2113" s="275"/>
    </row>
    <row r="2114" spans="1:38" s="329" customFormat="1" ht="15" customHeight="1">
      <c r="A2114" s="284" t="str">
        <f>IF('Data invoice'!J2230=0,"",'Data invoice'!K2230)</f>
        <v/>
      </c>
      <c r="B2114" s="284" t="str">
        <f>IF('Data invoice'!K2230=0,"",'Data invoice'!L2230)</f>
        <v/>
      </c>
      <c r="C2114" s="284" t="str">
        <f>IF('Data invoice'!L2230=0,"",'Data invoice'!M2230)</f>
        <v/>
      </c>
      <c r="D2114" s="284" t="str">
        <f>IF('Data invoice'!M2230=0,"",'Data invoice'!N2230)</f>
        <v/>
      </c>
      <c r="E2114" s="284" t="str">
        <f>IF('Data invoice'!N2230=0,"",'Data invoice'!O2230)</f>
        <v/>
      </c>
      <c r="F2114" s="284" t="str">
        <f>IF('Data invoice'!O2230=0,"",'Data invoice'!P2230)</f>
        <v/>
      </c>
      <c r="G2114" s="284" t="str">
        <f>IF('Data invoice'!P2230=0,"",'Data invoice'!Q2230)</f>
        <v/>
      </c>
      <c r="H2114" s="284" t="str">
        <f>IF('Data invoice'!Q2230=0,"",'Data invoice'!R2230)</f>
        <v/>
      </c>
      <c r="I2114" s="320" t="str">
        <f>IF('Data invoice'!R2230=0,"",'Data invoice'!S2230)</f>
        <v/>
      </c>
      <c r="J2114" s="367" t="str">
        <f>IF('Data invoice'!S2230=0,"",'Data invoice'!T2230)</f>
        <v/>
      </c>
      <c r="L2114" s="414"/>
      <c r="M2114" s="275"/>
      <c r="N2114" s="275"/>
      <c r="O2114" s="414"/>
      <c r="P2114" s="414"/>
      <c r="Q2114" s="414"/>
      <c r="R2114" s="414"/>
      <c r="S2114" s="414"/>
      <c r="T2114" s="414"/>
      <c r="U2114" s="414"/>
      <c r="V2114" s="414"/>
      <c r="W2114" s="414"/>
      <c r="X2114" s="414"/>
      <c r="Y2114" s="414"/>
      <c r="Z2114" s="414"/>
      <c r="AA2114" s="414"/>
      <c r="AB2114" s="414"/>
      <c r="AC2114" s="275"/>
      <c r="AD2114" s="275"/>
      <c r="AE2114" s="275"/>
      <c r="AF2114" s="275"/>
      <c r="AG2114" s="275"/>
      <c r="AH2114" s="275"/>
      <c r="AI2114" s="275"/>
      <c r="AJ2114" s="275"/>
      <c r="AK2114" s="275"/>
      <c r="AL2114" s="275"/>
    </row>
    <row r="2115" spans="1:38" s="329" customFormat="1" ht="15" customHeight="1">
      <c r="A2115" s="284" t="str">
        <f>IF('Data invoice'!J2231=0,"",'Data invoice'!K2231)</f>
        <v/>
      </c>
      <c r="B2115" s="284" t="str">
        <f>IF('Data invoice'!K2231=0,"",'Data invoice'!L2231)</f>
        <v/>
      </c>
      <c r="C2115" s="284" t="str">
        <f>IF('Data invoice'!L2231=0,"",'Data invoice'!M2231)</f>
        <v/>
      </c>
      <c r="D2115" s="284" t="str">
        <f>IF('Data invoice'!M2231=0,"",'Data invoice'!N2231)</f>
        <v/>
      </c>
      <c r="E2115" s="284" t="str">
        <f>IF('Data invoice'!N2231=0,"",'Data invoice'!O2231)</f>
        <v/>
      </c>
      <c r="F2115" s="284" t="str">
        <f>IF('Data invoice'!O2231=0,"",'Data invoice'!P2231)</f>
        <v/>
      </c>
      <c r="G2115" s="284" t="str">
        <f>IF('Data invoice'!P2231=0,"",'Data invoice'!Q2231)</f>
        <v/>
      </c>
      <c r="H2115" s="284" t="str">
        <f>IF('Data invoice'!Q2231=0,"",'Data invoice'!R2231)</f>
        <v/>
      </c>
      <c r="I2115" s="320" t="str">
        <f>IF('Data invoice'!R2231=0,"",'Data invoice'!S2231)</f>
        <v/>
      </c>
      <c r="J2115" s="367" t="str">
        <f>IF('Data invoice'!S2231=0,"",'Data invoice'!T2231)</f>
        <v/>
      </c>
      <c r="L2115" s="414"/>
      <c r="M2115" s="275"/>
      <c r="N2115" s="275"/>
      <c r="O2115" s="414"/>
      <c r="P2115" s="414"/>
      <c r="Q2115" s="414"/>
      <c r="R2115" s="414"/>
      <c r="S2115" s="414"/>
      <c r="T2115" s="414"/>
      <c r="U2115" s="414"/>
      <c r="V2115" s="414"/>
      <c r="W2115" s="414"/>
      <c r="X2115" s="414"/>
      <c r="Y2115" s="414"/>
      <c r="Z2115" s="414"/>
      <c r="AA2115" s="414"/>
      <c r="AB2115" s="414"/>
      <c r="AC2115" s="275"/>
      <c r="AD2115" s="275"/>
      <c r="AE2115" s="275"/>
      <c r="AF2115" s="275"/>
      <c r="AG2115" s="275"/>
      <c r="AH2115" s="275"/>
      <c r="AI2115" s="275"/>
      <c r="AJ2115" s="275"/>
      <c r="AK2115" s="275"/>
      <c r="AL2115" s="275"/>
    </row>
    <row r="2116" spans="1:38" s="329" customFormat="1" ht="15" customHeight="1">
      <c r="A2116" s="284" t="str">
        <f>IF('Data invoice'!J2232=0,"",'Data invoice'!K2232)</f>
        <v/>
      </c>
      <c r="B2116" s="284" t="str">
        <f>IF('Data invoice'!K2232=0,"",'Data invoice'!L2232)</f>
        <v/>
      </c>
      <c r="C2116" s="284" t="str">
        <f>IF('Data invoice'!L2232=0,"",'Data invoice'!M2232)</f>
        <v/>
      </c>
      <c r="D2116" s="284" t="str">
        <f>IF('Data invoice'!M2232=0,"",'Data invoice'!N2232)</f>
        <v/>
      </c>
      <c r="E2116" s="284" t="str">
        <f>IF('Data invoice'!N2232=0,"",'Data invoice'!O2232)</f>
        <v/>
      </c>
      <c r="F2116" s="284" t="str">
        <f>IF('Data invoice'!O2232=0,"",'Data invoice'!P2232)</f>
        <v/>
      </c>
      <c r="G2116" s="284" t="str">
        <f>IF('Data invoice'!P2232=0,"",'Data invoice'!Q2232)</f>
        <v/>
      </c>
      <c r="H2116" s="284" t="str">
        <f>IF('Data invoice'!Q2232=0,"",'Data invoice'!R2232)</f>
        <v/>
      </c>
      <c r="I2116" s="320" t="str">
        <f>IF('Data invoice'!R2232=0,"",'Data invoice'!S2232)</f>
        <v/>
      </c>
      <c r="J2116" s="367" t="str">
        <f>IF('Data invoice'!S2232=0,"",'Data invoice'!T2232)</f>
        <v/>
      </c>
      <c r="L2116" s="414"/>
      <c r="M2116" s="275"/>
      <c r="N2116" s="275"/>
      <c r="O2116" s="414"/>
      <c r="P2116" s="414"/>
      <c r="Q2116" s="414"/>
      <c r="R2116" s="414"/>
      <c r="S2116" s="414"/>
      <c r="T2116" s="414"/>
      <c r="U2116" s="414"/>
      <c r="V2116" s="414"/>
      <c r="W2116" s="414"/>
      <c r="X2116" s="414"/>
      <c r="Y2116" s="414"/>
      <c r="Z2116" s="414"/>
      <c r="AA2116" s="414"/>
      <c r="AB2116" s="414"/>
      <c r="AC2116" s="275"/>
      <c r="AD2116" s="275"/>
      <c r="AE2116" s="275"/>
      <c r="AF2116" s="275"/>
      <c r="AG2116" s="275"/>
      <c r="AH2116" s="275"/>
      <c r="AI2116" s="275"/>
      <c r="AJ2116" s="275"/>
      <c r="AK2116" s="275"/>
      <c r="AL2116" s="275"/>
    </row>
    <row r="2117" spans="1:38" s="329" customFormat="1" ht="15" customHeight="1">
      <c r="A2117" s="284" t="str">
        <f>IF('Data invoice'!J2233=0,"",'Data invoice'!K2233)</f>
        <v/>
      </c>
      <c r="B2117" s="284" t="str">
        <f>IF('Data invoice'!K2233=0,"",'Data invoice'!L2233)</f>
        <v/>
      </c>
      <c r="C2117" s="284" t="str">
        <f>IF('Data invoice'!L2233=0,"",'Data invoice'!M2233)</f>
        <v/>
      </c>
      <c r="D2117" s="284" t="str">
        <f>IF('Data invoice'!M2233=0,"",'Data invoice'!N2233)</f>
        <v/>
      </c>
      <c r="E2117" s="284" t="str">
        <f>IF('Data invoice'!N2233=0,"",'Data invoice'!O2233)</f>
        <v/>
      </c>
      <c r="F2117" s="284" t="str">
        <f>IF('Data invoice'!O2233=0,"",'Data invoice'!P2233)</f>
        <v/>
      </c>
      <c r="G2117" s="284" t="str">
        <f>IF('Data invoice'!P2233=0,"",'Data invoice'!Q2233)</f>
        <v/>
      </c>
      <c r="H2117" s="284" t="str">
        <f>IF('Data invoice'!Q2233=0,"",'Data invoice'!R2233)</f>
        <v/>
      </c>
      <c r="I2117" s="320" t="str">
        <f>IF('Data invoice'!R2233=0,"",'Data invoice'!S2233)</f>
        <v/>
      </c>
      <c r="J2117" s="367" t="str">
        <f>IF('Data invoice'!S2233=0,"",'Data invoice'!T2233)</f>
        <v/>
      </c>
      <c r="L2117" s="414"/>
      <c r="M2117" s="275"/>
      <c r="N2117" s="275"/>
      <c r="O2117" s="414"/>
      <c r="P2117" s="414"/>
      <c r="Q2117" s="414"/>
      <c r="R2117" s="414"/>
      <c r="S2117" s="414"/>
      <c r="T2117" s="414"/>
      <c r="U2117" s="414"/>
      <c r="V2117" s="414"/>
      <c r="W2117" s="414"/>
      <c r="X2117" s="414"/>
      <c r="Y2117" s="414"/>
      <c r="Z2117" s="414"/>
      <c r="AA2117" s="414"/>
      <c r="AB2117" s="414"/>
      <c r="AC2117" s="275"/>
      <c r="AD2117" s="275"/>
      <c r="AE2117" s="275"/>
      <c r="AF2117" s="275"/>
      <c r="AG2117" s="275"/>
      <c r="AH2117" s="275"/>
      <c r="AI2117" s="275"/>
      <c r="AJ2117" s="275"/>
      <c r="AK2117" s="275"/>
      <c r="AL2117" s="275"/>
    </row>
    <row r="2118" spans="1:38" s="329" customFormat="1" ht="15" customHeight="1">
      <c r="A2118" s="284" t="str">
        <f>IF('Data invoice'!J2234=0,"",'Data invoice'!K2234)</f>
        <v/>
      </c>
      <c r="B2118" s="284" t="str">
        <f>IF('Data invoice'!K2234=0,"",'Data invoice'!L2234)</f>
        <v/>
      </c>
      <c r="C2118" s="284" t="str">
        <f>IF('Data invoice'!L2234=0,"",'Data invoice'!M2234)</f>
        <v/>
      </c>
      <c r="D2118" s="284" t="str">
        <f>IF('Data invoice'!M2234=0,"",'Data invoice'!N2234)</f>
        <v/>
      </c>
      <c r="E2118" s="284" t="str">
        <f>IF('Data invoice'!N2234=0,"",'Data invoice'!O2234)</f>
        <v/>
      </c>
      <c r="F2118" s="284" t="str">
        <f>IF('Data invoice'!O2234=0,"",'Data invoice'!P2234)</f>
        <v/>
      </c>
      <c r="G2118" s="284" t="str">
        <f>IF('Data invoice'!P2234=0,"",'Data invoice'!Q2234)</f>
        <v/>
      </c>
      <c r="H2118" s="284" t="str">
        <f>IF('Data invoice'!Q2234=0,"",'Data invoice'!R2234)</f>
        <v/>
      </c>
      <c r="I2118" s="320" t="str">
        <f>IF('Data invoice'!R2234=0,"",'Data invoice'!S2234)</f>
        <v/>
      </c>
      <c r="J2118" s="367" t="str">
        <f>IF('Data invoice'!S2234=0,"",'Data invoice'!T2234)</f>
        <v/>
      </c>
      <c r="L2118" s="414"/>
      <c r="M2118" s="275"/>
      <c r="N2118" s="275"/>
      <c r="O2118" s="414"/>
      <c r="P2118" s="414"/>
      <c r="Q2118" s="414"/>
      <c r="R2118" s="414"/>
      <c r="S2118" s="414"/>
      <c r="T2118" s="414"/>
      <c r="U2118" s="414"/>
      <c r="V2118" s="414"/>
      <c r="W2118" s="414"/>
      <c r="X2118" s="414"/>
      <c r="Y2118" s="414"/>
      <c r="Z2118" s="414"/>
      <c r="AA2118" s="414"/>
      <c r="AB2118" s="414"/>
      <c r="AC2118" s="275"/>
      <c r="AD2118" s="275"/>
      <c r="AE2118" s="275"/>
      <c r="AF2118" s="275"/>
      <c r="AG2118" s="275"/>
      <c r="AH2118" s="275"/>
      <c r="AI2118" s="275"/>
      <c r="AJ2118" s="275"/>
      <c r="AK2118" s="275"/>
      <c r="AL2118" s="275"/>
    </row>
    <row r="2119" spans="1:38" s="329" customFormat="1" ht="15" customHeight="1">
      <c r="A2119" s="284" t="str">
        <f>IF('Data invoice'!J2235=0,"",'Data invoice'!K2235)</f>
        <v/>
      </c>
      <c r="B2119" s="284" t="str">
        <f>IF('Data invoice'!K2235=0,"",'Data invoice'!L2235)</f>
        <v/>
      </c>
      <c r="C2119" s="284" t="str">
        <f>IF('Data invoice'!L2235=0,"",'Data invoice'!M2235)</f>
        <v/>
      </c>
      <c r="D2119" s="284" t="str">
        <f>IF('Data invoice'!M2235=0,"",'Data invoice'!N2235)</f>
        <v/>
      </c>
      <c r="E2119" s="284" t="str">
        <f>IF('Data invoice'!N2235=0,"",'Data invoice'!O2235)</f>
        <v/>
      </c>
      <c r="F2119" s="284" t="str">
        <f>IF('Data invoice'!O2235=0,"",'Data invoice'!P2235)</f>
        <v/>
      </c>
      <c r="G2119" s="284" t="str">
        <f>IF('Data invoice'!P2235=0,"",'Data invoice'!Q2235)</f>
        <v/>
      </c>
      <c r="H2119" s="284" t="str">
        <f>IF('Data invoice'!Q2235=0,"",'Data invoice'!R2235)</f>
        <v/>
      </c>
      <c r="I2119" s="320" t="str">
        <f>IF('Data invoice'!R2235=0,"",'Data invoice'!S2235)</f>
        <v/>
      </c>
      <c r="J2119" s="367" t="str">
        <f>IF('Data invoice'!S2235=0,"",'Data invoice'!T2235)</f>
        <v/>
      </c>
      <c r="L2119" s="414"/>
      <c r="M2119" s="275"/>
      <c r="N2119" s="275"/>
      <c r="O2119" s="414"/>
      <c r="P2119" s="414"/>
      <c r="Q2119" s="414"/>
      <c r="R2119" s="414"/>
      <c r="S2119" s="414"/>
      <c r="T2119" s="414"/>
      <c r="U2119" s="414"/>
      <c r="V2119" s="414"/>
      <c r="W2119" s="414"/>
      <c r="X2119" s="414"/>
      <c r="Y2119" s="414"/>
      <c r="Z2119" s="414"/>
      <c r="AA2119" s="414"/>
      <c r="AB2119" s="414"/>
      <c r="AC2119" s="275"/>
      <c r="AD2119" s="275"/>
      <c r="AE2119" s="275"/>
      <c r="AF2119" s="275"/>
      <c r="AG2119" s="275"/>
      <c r="AH2119" s="275"/>
      <c r="AI2119" s="275"/>
      <c r="AJ2119" s="275"/>
      <c r="AK2119" s="275"/>
      <c r="AL2119" s="275"/>
    </row>
    <row r="2120" spans="1:38" s="329" customFormat="1" ht="15" customHeight="1">
      <c r="A2120" s="284" t="str">
        <f>IF('Data invoice'!J2236=0,"",'Data invoice'!K2236)</f>
        <v/>
      </c>
      <c r="B2120" s="284" t="str">
        <f>IF('Data invoice'!K2236=0,"",'Data invoice'!L2236)</f>
        <v/>
      </c>
      <c r="C2120" s="284" t="str">
        <f>IF('Data invoice'!L2236=0,"",'Data invoice'!M2236)</f>
        <v/>
      </c>
      <c r="D2120" s="284" t="str">
        <f>IF('Data invoice'!M2236=0,"",'Data invoice'!N2236)</f>
        <v/>
      </c>
      <c r="E2120" s="284" t="str">
        <f>IF('Data invoice'!N2236=0,"",'Data invoice'!O2236)</f>
        <v/>
      </c>
      <c r="F2120" s="284" t="str">
        <f>IF('Data invoice'!O2236=0,"",'Data invoice'!P2236)</f>
        <v/>
      </c>
      <c r="G2120" s="284" t="str">
        <f>IF('Data invoice'!P2236=0,"",'Data invoice'!Q2236)</f>
        <v/>
      </c>
      <c r="H2120" s="284" t="str">
        <f>IF('Data invoice'!Q2236=0,"",'Data invoice'!R2236)</f>
        <v/>
      </c>
      <c r="I2120" s="320" t="str">
        <f>IF('Data invoice'!R2236=0,"",'Data invoice'!S2236)</f>
        <v/>
      </c>
      <c r="J2120" s="367" t="str">
        <f>IF('Data invoice'!S2236=0,"",'Data invoice'!T2236)</f>
        <v/>
      </c>
      <c r="L2120" s="414"/>
      <c r="M2120" s="275"/>
      <c r="N2120" s="275"/>
      <c r="O2120" s="414"/>
      <c r="P2120" s="414"/>
      <c r="Q2120" s="414"/>
      <c r="R2120" s="414"/>
      <c r="S2120" s="414"/>
      <c r="T2120" s="414"/>
      <c r="U2120" s="414"/>
      <c r="V2120" s="414"/>
      <c r="W2120" s="414"/>
      <c r="X2120" s="414"/>
      <c r="Y2120" s="414"/>
      <c r="Z2120" s="414"/>
      <c r="AA2120" s="414"/>
      <c r="AB2120" s="414"/>
      <c r="AC2120" s="275"/>
      <c r="AD2120" s="275"/>
      <c r="AE2120" s="275"/>
      <c r="AF2120" s="275"/>
      <c r="AG2120" s="275"/>
      <c r="AH2120" s="275"/>
      <c r="AI2120" s="275"/>
      <c r="AJ2120" s="275"/>
      <c r="AK2120" s="275"/>
      <c r="AL2120" s="275"/>
    </row>
    <row r="2121" spans="1:38" s="329" customFormat="1" ht="15" customHeight="1">
      <c r="A2121" s="284" t="str">
        <f>IF('Data invoice'!J2237=0,"",'Data invoice'!K2237)</f>
        <v/>
      </c>
      <c r="B2121" s="284" t="str">
        <f>IF('Data invoice'!K2237=0,"",'Data invoice'!L2237)</f>
        <v/>
      </c>
      <c r="C2121" s="284" t="str">
        <f>IF('Data invoice'!L2237=0,"",'Data invoice'!M2237)</f>
        <v/>
      </c>
      <c r="D2121" s="284" t="str">
        <f>IF('Data invoice'!M2237=0,"",'Data invoice'!N2237)</f>
        <v/>
      </c>
      <c r="E2121" s="284" t="str">
        <f>IF('Data invoice'!N2237=0,"",'Data invoice'!O2237)</f>
        <v/>
      </c>
      <c r="F2121" s="284" t="str">
        <f>IF('Data invoice'!O2237=0,"",'Data invoice'!P2237)</f>
        <v/>
      </c>
      <c r="G2121" s="284" t="str">
        <f>IF('Data invoice'!P2237=0,"",'Data invoice'!Q2237)</f>
        <v/>
      </c>
      <c r="H2121" s="284" t="str">
        <f>IF('Data invoice'!Q2237=0,"",'Data invoice'!R2237)</f>
        <v/>
      </c>
      <c r="I2121" s="320" t="str">
        <f>IF('Data invoice'!R2237=0,"",'Data invoice'!S2237)</f>
        <v/>
      </c>
      <c r="J2121" s="367" t="str">
        <f>IF('Data invoice'!S2237=0,"",'Data invoice'!T2237)</f>
        <v/>
      </c>
      <c r="L2121" s="414"/>
      <c r="M2121" s="275"/>
      <c r="N2121" s="275"/>
      <c r="O2121" s="414"/>
      <c r="P2121" s="414"/>
      <c r="Q2121" s="414"/>
      <c r="R2121" s="414"/>
      <c r="S2121" s="414"/>
      <c r="T2121" s="414"/>
      <c r="U2121" s="414"/>
      <c r="V2121" s="414"/>
      <c r="W2121" s="414"/>
      <c r="X2121" s="414"/>
      <c r="Y2121" s="414"/>
      <c r="Z2121" s="414"/>
      <c r="AA2121" s="414"/>
      <c r="AB2121" s="414"/>
      <c r="AC2121" s="275"/>
      <c r="AD2121" s="275"/>
      <c r="AE2121" s="275"/>
      <c r="AF2121" s="275"/>
      <c r="AG2121" s="275"/>
      <c r="AH2121" s="275"/>
      <c r="AI2121" s="275"/>
      <c r="AJ2121" s="275"/>
      <c r="AK2121" s="275"/>
      <c r="AL2121" s="275"/>
    </row>
    <row r="2122" spans="1:38" s="329" customFormat="1" ht="15" customHeight="1">
      <c r="A2122" s="284" t="str">
        <f>IF('Data invoice'!J2238=0,"",'Data invoice'!K2238)</f>
        <v/>
      </c>
      <c r="B2122" s="284" t="str">
        <f>IF('Data invoice'!K2238=0,"",'Data invoice'!L2238)</f>
        <v/>
      </c>
      <c r="C2122" s="284" t="str">
        <f>IF('Data invoice'!L2238=0,"",'Data invoice'!M2238)</f>
        <v/>
      </c>
      <c r="D2122" s="284" t="str">
        <f>IF('Data invoice'!M2238=0,"",'Data invoice'!N2238)</f>
        <v/>
      </c>
      <c r="E2122" s="284" t="str">
        <f>IF('Data invoice'!N2238=0,"",'Data invoice'!O2238)</f>
        <v/>
      </c>
      <c r="F2122" s="284" t="str">
        <f>IF('Data invoice'!O2238=0,"",'Data invoice'!P2238)</f>
        <v/>
      </c>
      <c r="G2122" s="284" t="str">
        <f>IF('Data invoice'!P2238=0,"",'Data invoice'!Q2238)</f>
        <v/>
      </c>
      <c r="H2122" s="284" t="str">
        <f>IF('Data invoice'!Q2238=0,"",'Data invoice'!R2238)</f>
        <v/>
      </c>
      <c r="I2122" s="320" t="str">
        <f>IF('Data invoice'!R2238=0,"",'Data invoice'!S2238)</f>
        <v/>
      </c>
      <c r="J2122" s="367" t="str">
        <f>IF('Data invoice'!S2238=0,"",'Data invoice'!T2238)</f>
        <v/>
      </c>
      <c r="L2122" s="414"/>
      <c r="M2122" s="275"/>
      <c r="N2122" s="275"/>
      <c r="O2122" s="414"/>
      <c r="P2122" s="414"/>
      <c r="Q2122" s="414"/>
      <c r="R2122" s="414"/>
      <c r="S2122" s="414"/>
      <c r="T2122" s="414"/>
      <c r="U2122" s="414"/>
      <c r="V2122" s="414"/>
      <c r="W2122" s="414"/>
      <c r="X2122" s="414"/>
      <c r="Y2122" s="414"/>
      <c r="Z2122" s="414"/>
      <c r="AA2122" s="414"/>
      <c r="AB2122" s="414"/>
      <c r="AC2122" s="275"/>
      <c r="AD2122" s="275"/>
      <c r="AE2122" s="275"/>
      <c r="AF2122" s="275"/>
      <c r="AG2122" s="275"/>
      <c r="AH2122" s="275"/>
      <c r="AI2122" s="275"/>
      <c r="AJ2122" s="275"/>
      <c r="AK2122" s="275"/>
      <c r="AL2122" s="275"/>
    </row>
    <row r="2123" spans="1:38" s="329" customFormat="1" ht="15" customHeight="1">
      <c r="A2123" s="284" t="str">
        <f>IF('Data invoice'!J2239=0,"",'Data invoice'!K2239)</f>
        <v/>
      </c>
      <c r="B2123" s="284" t="str">
        <f>IF('Data invoice'!K2239=0,"",'Data invoice'!L2239)</f>
        <v/>
      </c>
      <c r="C2123" s="284" t="str">
        <f>IF('Data invoice'!L2239=0,"",'Data invoice'!M2239)</f>
        <v/>
      </c>
      <c r="D2123" s="284" t="str">
        <f>IF('Data invoice'!M2239=0,"",'Data invoice'!N2239)</f>
        <v/>
      </c>
      <c r="E2123" s="284" t="str">
        <f>IF('Data invoice'!N2239=0,"",'Data invoice'!O2239)</f>
        <v/>
      </c>
      <c r="F2123" s="284" t="str">
        <f>IF('Data invoice'!O2239=0,"",'Data invoice'!P2239)</f>
        <v/>
      </c>
      <c r="G2123" s="284" t="str">
        <f>IF('Data invoice'!P2239=0,"",'Data invoice'!Q2239)</f>
        <v/>
      </c>
      <c r="H2123" s="284" t="str">
        <f>IF('Data invoice'!Q2239=0,"",'Data invoice'!R2239)</f>
        <v/>
      </c>
      <c r="I2123" s="320" t="str">
        <f>IF('Data invoice'!R2239=0,"",'Data invoice'!S2239)</f>
        <v/>
      </c>
      <c r="J2123" s="367" t="str">
        <f>IF('Data invoice'!S2239=0,"",'Data invoice'!T2239)</f>
        <v/>
      </c>
      <c r="L2123" s="414"/>
      <c r="M2123" s="275"/>
      <c r="N2123" s="275"/>
      <c r="O2123" s="414"/>
      <c r="P2123" s="414"/>
      <c r="Q2123" s="414"/>
      <c r="R2123" s="414"/>
      <c r="S2123" s="414"/>
      <c r="T2123" s="414"/>
      <c r="U2123" s="414"/>
      <c r="V2123" s="414"/>
      <c r="W2123" s="414"/>
      <c r="X2123" s="414"/>
      <c r="Y2123" s="414"/>
      <c r="Z2123" s="414"/>
      <c r="AA2123" s="414"/>
      <c r="AB2123" s="414"/>
      <c r="AC2123" s="275"/>
      <c r="AD2123" s="275"/>
      <c r="AE2123" s="275"/>
      <c r="AF2123" s="275"/>
      <c r="AG2123" s="275"/>
      <c r="AH2123" s="275"/>
      <c r="AI2123" s="275"/>
      <c r="AJ2123" s="275"/>
      <c r="AK2123" s="275"/>
      <c r="AL2123" s="275"/>
    </row>
    <row r="2124" spans="1:38" s="329" customFormat="1" ht="15" customHeight="1">
      <c r="A2124" s="284" t="str">
        <f>IF('Data invoice'!J2240=0,"",'Data invoice'!K2240)</f>
        <v/>
      </c>
      <c r="B2124" s="284" t="str">
        <f>IF('Data invoice'!K2240=0,"",'Data invoice'!L2240)</f>
        <v/>
      </c>
      <c r="C2124" s="284" t="str">
        <f>IF('Data invoice'!L2240=0,"",'Data invoice'!M2240)</f>
        <v/>
      </c>
      <c r="D2124" s="284" t="str">
        <f>IF('Data invoice'!M2240=0,"",'Data invoice'!N2240)</f>
        <v/>
      </c>
      <c r="E2124" s="284" t="str">
        <f>IF('Data invoice'!N2240=0,"",'Data invoice'!O2240)</f>
        <v/>
      </c>
      <c r="F2124" s="284" t="str">
        <f>IF('Data invoice'!O2240=0,"",'Data invoice'!P2240)</f>
        <v/>
      </c>
      <c r="G2124" s="284" t="str">
        <f>IF('Data invoice'!P2240=0,"",'Data invoice'!Q2240)</f>
        <v/>
      </c>
      <c r="H2124" s="284" t="str">
        <f>IF('Data invoice'!Q2240=0,"",'Data invoice'!R2240)</f>
        <v/>
      </c>
      <c r="I2124" s="320" t="str">
        <f>IF('Data invoice'!R2240=0,"",'Data invoice'!S2240)</f>
        <v/>
      </c>
      <c r="J2124" s="367" t="str">
        <f>IF('Data invoice'!S2240=0,"",'Data invoice'!T2240)</f>
        <v/>
      </c>
      <c r="L2124" s="414"/>
      <c r="M2124" s="275"/>
      <c r="N2124" s="275"/>
      <c r="O2124" s="414"/>
      <c r="P2124" s="414"/>
      <c r="Q2124" s="414"/>
      <c r="R2124" s="414"/>
      <c r="S2124" s="414"/>
      <c r="T2124" s="414"/>
      <c r="U2124" s="414"/>
      <c r="V2124" s="414"/>
      <c r="W2124" s="414"/>
      <c r="X2124" s="414"/>
      <c r="Y2124" s="414"/>
      <c r="Z2124" s="414"/>
      <c r="AA2124" s="414"/>
      <c r="AB2124" s="414"/>
      <c r="AC2124" s="275"/>
      <c r="AD2124" s="275"/>
      <c r="AE2124" s="275"/>
      <c r="AF2124" s="275"/>
      <c r="AG2124" s="275"/>
      <c r="AH2124" s="275"/>
      <c r="AI2124" s="275"/>
      <c r="AJ2124" s="275"/>
      <c r="AK2124" s="275"/>
      <c r="AL2124" s="275"/>
    </row>
    <row r="2125" spans="1:38" s="329" customFormat="1" ht="15" customHeight="1">
      <c r="A2125" s="284" t="str">
        <f>IF('Data invoice'!J2241=0,"",'Data invoice'!K2241)</f>
        <v/>
      </c>
      <c r="B2125" s="284" t="str">
        <f>IF('Data invoice'!K2241=0,"",'Data invoice'!L2241)</f>
        <v/>
      </c>
      <c r="C2125" s="284" t="str">
        <f>IF('Data invoice'!L2241=0,"",'Data invoice'!M2241)</f>
        <v/>
      </c>
      <c r="D2125" s="284" t="str">
        <f>IF('Data invoice'!M2241=0,"",'Data invoice'!N2241)</f>
        <v/>
      </c>
      <c r="E2125" s="284" t="str">
        <f>IF('Data invoice'!N2241=0,"",'Data invoice'!O2241)</f>
        <v/>
      </c>
      <c r="F2125" s="284" t="str">
        <f>IF('Data invoice'!O2241=0,"",'Data invoice'!P2241)</f>
        <v/>
      </c>
      <c r="G2125" s="284" t="str">
        <f>IF('Data invoice'!P2241=0,"",'Data invoice'!Q2241)</f>
        <v/>
      </c>
      <c r="H2125" s="284" t="str">
        <f>IF('Data invoice'!Q2241=0,"",'Data invoice'!R2241)</f>
        <v/>
      </c>
      <c r="I2125" s="320" t="str">
        <f>IF('Data invoice'!R2241=0,"",'Data invoice'!S2241)</f>
        <v/>
      </c>
      <c r="J2125" s="367" t="str">
        <f>IF('Data invoice'!S2241=0,"",'Data invoice'!T2241)</f>
        <v/>
      </c>
      <c r="L2125" s="414"/>
      <c r="M2125" s="275"/>
      <c r="N2125" s="275"/>
      <c r="O2125" s="414"/>
      <c r="P2125" s="414"/>
      <c r="Q2125" s="414"/>
      <c r="R2125" s="414"/>
      <c r="S2125" s="414"/>
      <c r="T2125" s="414"/>
      <c r="U2125" s="414"/>
      <c r="V2125" s="414"/>
      <c r="W2125" s="414"/>
      <c r="X2125" s="414"/>
      <c r="Y2125" s="414"/>
      <c r="Z2125" s="414"/>
      <c r="AA2125" s="414"/>
      <c r="AB2125" s="414"/>
      <c r="AC2125" s="275"/>
      <c r="AD2125" s="275"/>
      <c r="AE2125" s="275"/>
      <c r="AF2125" s="275"/>
      <c r="AG2125" s="275"/>
      <c r="AH2125" s="275"/>
      <c r="AI2125" s="275"/>
      <c r="AJ2125" s="275"/>
      <c r="AK2125" s="275"/>
      <c r="AL2125" s="275"/>
    </row>
    <row r="2126" spans="1:38" s="329" customFormat="1" ht="15" customHeight="1">
      <c r="A2126" s="284" t="str">
        <f>IF('Data invoice'!J2242=0,"",'Data invoice'!K2242)</f>
        <v/>
      </c>
      <c r="B2126" s="284" t="str">
        <f>IF('Data invoice'!K2242=0,"",'Data invoice'!L2242)</f>
        <v/>
      </c>
      <c r="C2126" s="284" t="str">
        <f>IF('Data invoice'!L2242=0,"",'Data invoice'!M2242)</f>
        <v/>
      </c>
      <c r="D2126" s="284" t="str">
        <f>IF('Data invoice'!M2242=0,"",'Data invoice'!N2242)</f>
        <v/>
      </c>
      <c r="E2126" s="284" t="str">
        <f>IF('Data invoice'!N2242=0,"",'Data invoice'!O2242)</f>
        <v/>
      </c>
      <c r="F2126" s="284" t="str">
        <f>IF('Data invoice'!O2242=0,"",'Data invoice'!P2242)</f>
        <v/>
      </c>
      <c r="G2126" s="284" t="str">
        <f>IF('Data invoice'!P2242=0,"",'Data invoice'!Q2242)</f>
        <v/>
      </c>
      <c r="H2126" s="284" t="str">
        <f>IF('Data invoice'!Q2242=0,"",'Data invoice'!R2242)</f>
        <v/>
      </c>
      <c r="I2126" s="320" t="str">
        <f>IF('Data invoice'!R2242=0,"",'Data invoice'!S2242)</f>
        <v/>
      </c>
      <c r="J2126" s="367" t="str">
        <f>IF('Data invoice'!S2242=0,"",'Data invoice'!T2242)</f>
        <v/>
      </c>
      <c r="L2126" s="414"/>
      <c r="M2126" s="275"/>
      <c r="N2126" s="275"/>
      <c r="O2126" s="414"/>
      <c r="P2126" s="414"/>
      <c r="Q2126" s="414"/>
      <c r="R2126" s="414"/>
      <c r="S2126" s="414"/>
      <c r="T2126" s="414"/>
      <c r="U2126" s="414"/>
      <c r="V2126" s="414"/>
      <c r="W2126" s="414"/>
      <c r="X2126" s="414"/>
      <c r="Y2126" s="414"/>
      <c r="Z2126" s="414"/>
      <c r="AA2126" s="414"/>
      <c r="AB2126" s="414"/>
      <c r="AC2126" s="275"/>
      <c r="AD2126" s="275"/>
      <c r="AE2126" s="275"/>
      <c r="AF2126" s="275"/>
      <c r="AG2126" s="275"/>
      <c r="AH2126" s="275"/>
      <c r="AI2126" s="275"/>
      <c r="AJ2126" s="275"/>
      <c r="AK2126" s="275"/>
      <c r="AL2126" s="275"/>
    </row>
    <row r="2127" spans="1:38" s="329" customFormat="1" ht="15" customHeight="1">
      <c r="A2127" s="284" t="str">
        <f>IF('Data invoice'!J2243=0,"",'Data invoice'!K2243)</f>
        <v/>
      </c>
      <c r="B2127" s="284" t="str">
        <f>IF('Data invoice'!K2243=0,"",'Data invoice'!L2243)</f>
        <v/>
      </c>
      <c r="C2127" s="284" t="str">
        <f>IF('Data invoice'!L2243=0,"",'Data invoice'!M2243)</f>
        <v/>
      </c>
      <c r="D2127" s="284" t="str">
        <f>IF('Data invoice'!M2243=0,"",'Data invoice'!N2243)</f>
        <v/>
      </c>
      <c r="E2127" s="284" t="str">
        <f>IF('Data invoice'!N2243=0,"",'Data invoice'!O2243)</f>
        <v/>
      </c>
      <c r="F2127" s="284" t="str">
        <f>IF('Data invoice'!O2243=0,"",'Data invoice'!P2243)</f>
        <v/>
      </c>
      <c r="G2127" s="284" t="str">
        <f>IF('Data invoice'!P2243=0,"",'Data invoice'!Q2243)</f>
        <v/>
      </c>
      <c r="H2127" s="284" t="str">
        <f>IF('Data invoice'!Q2243=0,"",'Data invoice'!R2243)</f>
        <v/>
      </c>
      <c r="I2127" s="320" t="str">
        <f>IF('Data invoice'!R2243=0,"",'Data invoice'!S2243)</f>
        <v/>
      </c>
      <c r="J2127" s="367" t="str">
        <f>IF('Data invoice'!S2243=0,"",'Data invoice'!T2243)</f>
        <v/>
      </c>
      <c r="L2127" s="414"/>
      <c r="M2127" s="275"/>
      <c r="N2127" s="275"/>
      <c r="O2127" s="414"/>
      <c r="P2127" s="414"/>
      <c r="Q2127" s="414"/>
      <c r="R2127" s="414"/>
      <c r="S2127" s="414"/>
      <c r="T2127" s="414"/>
      <c r="U2127" s="414"/>
      <c r="V2127" s="414"/>
      <c r="W2127" s="414"/>
      <c r="X2127" s="414"/>
      <c r="Y2127" s="414"/>
      <c r="Z2127" s="414"/>
      <c r="AA2127" s="414"/>
      <c r="AB2127" s="414"/>
      <c r="AC2127" s="275"/>
      <c r="AD2127" s="275"/>
      <c r="AE2127" s="275"/>
      <c r="AF2127" s="275"/>
      <c r="AG2127" s="275"/>
      <c r="AH2127" s="275"/>
      <c r="AI2127" s="275"/>
      <c r="AJ2127" s="275"/>
      <c r="AK2127" s="275"/>
      <c r="AL2127" s="275"/>
    </row>
    <row r="2128" spans="1:38" s="329" customFormat="1" ht="15" customHeight="1">
      <c r="A2128" s="284" t="str">
        <f>IF('Data invoice'!J2244=0,"",'Data invoice'!K2244)</f>
        <v/>
      </c>
      <c r="B2128" s="284" t="str">
        <f>IF('Data invoice'!K2244=0,"",'Data invoice'!L2244)</f>
        <v/>
      </c>
      <c r="C2128" s="284" t="str">
        <f>IF('Data invoice'!L2244=0,"",'Data invoice'!M2244)</f>
        <v/>
      </c>
      <c r="D2128" s="284" t="str">
        <f>IF('Data invoice'!M2244=0,"",'Data invoice'!N2244)</f>
        <v/>
      </c>
      <c r="E2128" s="284" t="str">
        <f>IF('Data invoice'!N2244=0,"",'Data invoice'!O2244)</f>
        <v/>
      </c>
      <c r="F2128" s="284" t="str">
        <f>IF('Data invoice'!O2244=0,"",'Data invoice'!P2244)</f>
        <v/>
      </c>
      <c r="G2128" s="284" t="str">
        <f>IF('Data invoice'!P2244=0,"",'Data invoice'!Q2244)</f>
        <v/>
      </c>
      <c r="H2128" s="284" t="str">
        <f>IF('Data invoice'!Q2244=0,"",'Data invoice'!R2244)</f>
        <v/>
      </c>
      <c r="I2128" s="320" t="str">
        <f>IF('Data invoice'!R2244=0,"",'Data invoice'!S2244)</f>
        <v/>
      </c>
      <c r="J2128" s="367" t="str">
        <f>IF('Data invoice'!S2244=0,"",'Data invoice'!T2244)</f>
        <v/>
      </c>
      <c r="L2128" s="414"/>
      <c r="M2128" s="275"/>
      <c r="N2128" s="275"/>
      <c r="O2128" s="414"/>
      <c r="P2128" s="414"/>
      <c r="Q2128" s="414"/>
      <c r="R2128" s="414"/>
      <c r="S2128" s="414"/>
      <c r="T2128" s="414"/>
      <c r="U2128" s="414"/>
      <c r="V2128" s="414"/>
      <c r="W2128" s="414"/>
      <c r="X2128" s="414"/>
      <c r="Y2128" s="414"/>
      <c r="Z2128" s="414"/>
      <c r="AA2128" s="414"/>
      <c r="AB2128" s="414"/>
      <c r="AC2128" s="275"/>
      <c r="AD2128" s="275"/>
      <c r="AE2128" s="275"/>
      <c r="AF2128" s="275"/>
      <c r="AG2128" s="275"/>
      <c r="AH2128" s="275"/>
      <c r="AI2128" s="275"/>
      <c r="AJ2128" s="275"/>
      <c r="AK2128" s="275"/>
      <c r="AL2128" s="275"/>
    </row>
    <row r="2129" spans="1:38" s="329" customFormat="1" ht="15" customHeight="1">
      <c r="A2129" s="284" t="str">
        <f>IF('Data invoice'!J2245=0,"",'Data invoice'!K2245)</f>
        <v/>
      </c>
      <c r="B2129" s="284" t="str">
        <f>IF('Data invoice'!K2245=0,"",'Data invoice'!L2245)</f>
        <v/>
      </c>
      <c r="C2129" s="284" t="str">
        <f>IF('Data invoice'!L2245=0,"",'Data invoice'!M2245)</f>
        <v/>
      </c>
      <c r="D2129" s="284" t="str">
        <f>IF('Data invoice'!M2245=0,"",'Data invoice'!N2245)</f>
        <v/>
      </c>
      <c r="E2129" s="284" t="str">
        <f>IF('Data invoice'!N2245=0,"",'Data invoice'!O2245)</f>
        <v/>
      </c>
      <c r="F2129" s="284" t="str">
        <f>IF('Data invoice'!O2245=0,"",'Data invoice'!P2245)</f>
        <v/>
      </c>
      <c r="G2129" s="284" t="str">
        <f>IF('Data invoice'!P2245=0,"",'Data invoice'!Q2245)</f>
        <v/>
      </c>
      <c r="H2129" s="284" t="str">
        <f>IF('Data invoice'!Q2245=0,"",'Data invoice'!R2245)</f>
        <v/>
      </c>
      <c r="I2129" s="320" t="str">
        <f>IF('Data invoice'!R2245=0,"",'Data invoice'!S2245)</f>
        <v/>
      </c>
      <c r="J2129" s="367" t="str">
        <f>IF('Data invoice'!S2245=0,"",'Data invoice'!T2245)</f>
        <v/>
      </c>
      <c r="L2129" s="414"/>
      <c r="M2129" s="275"/>
      <c r="N2129" s="275"/>
      <c r="O2129" s="414"/>
      <c r="P2129" s="414"/>
      <c r="Q2129" s="414"/>
      <c r="R2129" s="414"/>
      <c r="S2129" s="414"/>
      <c r="T2129" s="414"/>
      <c r="U2129" s="414"/>
      <c r="V2129" s="414"/>
      <c r="W2129" s="414"/>
      <c r="X2129" s="414"/>
      <c r="Y2129" s="414"/>
      <c r="Z2129" s="414"/>
      <c r="AA2129" s="414"/>
      <c r="AB2129" s="414"/>
      <c r="AC2129" s="275"/>
      <c r="AD2129" s="275"/>
      <c r="AE2129" s="275"/>
      <c r="AF2129" s="275"/>
      <c r="AG2129" s="275"/>
      <c r="AH2129" s="275"/>
      <c r="AI2129" s="275"/>
      <c r="AJ2129" s="275"/>
      <c r="AK2129" s="275"/>
      <c r="AL2129" s="275"/>
    </row>
    <row r="2130" spans="1:38" s="329" customFormat="1" ht="15" customHeight="1">
      <c r="A2130" s="284" t="str">
        <f>IF('Data invoice'!J2246=0,"",'Data invoice'!K2246)</f>
        <v/>
      </c>
      <c r="B2130" s="284" t="str">
        <f>IF('Data invoice'!K2246=0,"",'Data invoice'!L2246)</f>
        <v/>
      </c>
      <c r="C2130" s="284" t="str">
        <f>IF('Data invoice'!L2246=0,"",'Data invoice'!M2246)</f>
        <v/>
      </c>
      <c r="D2130" s="284" t="str">
        <f>IF('Data invoice'!M2246=0,"",'Data invoice'!N2246)</f>
        <v/>
      </c>
      <c r="E2130" s="284" t="str">
        <f>IF('Data invoice'!N2246=0,"",'Data invoice'!O2246)</f>
        <v/>
      </c>
      <c r="F2130" s="284" t="str">
        <f>IF('Data invoice'!O2246=0,"",'Data invoice'!P2246)</f>
        <v/>
      </c>
      <c r="G2130" s="284" t="str">
        <f>IF('Data invoice'!P2246=0,"",'Data invoice'!Q2246)</f>
        <v/>
      </c>
      <c r="H2130" s="284" t="str">
        <f>IF('Data invoice'!Q2246=0,"",'Data invoice'!R2246)</f>
        <v/>
      </c>
      <c r="I2130" s="320" t="str">
        <f>IF('Data invoice'!R2246=0,"",'Data invoice'!S2246)</f>
        <v/>
      </c>
      <c r="J2130" s="367" t="str">
        <f>IF('Data invoice'!S2246=0,"",'Data invoice'!T2246)</f>
        <v/>
      </c>
      <c r="L2130" s="414"/>
      <c r="M2130" s="275"/>
      <c r="N2130" s="275"/>
      <c r="O2130" s="414"/>
      <c r="P2130" s="414"/>
      <c r="Q2130" s="414"/>
      <c r="R2130" s="414"/>
      <c r="S2130" s="414"/>
      <c r="T2130" s="414"/>
      <c r="U2130" s="414"/>
      <c r="V2130" s="414"/>
      <c r="W2130" s="414"/>
      <c r="X2130" s="414"/>
      <c r="Y2130" s="414"/>
      <c r="Z2130" s="414"/>
      <c r="AA2130" s="414"/>
      <c r="AB2130" s="414"/>
      <c r="AC2130" s="275"/>
      <c r="AD2130" s="275"/>
      <c r="AE2130" s="275"/>
      <c r="AF2130" s="275"/>
      <c r="AG2130" s="275"/>
      <c r="AH2130" s="275"/>
      <c r="AI2130" s="275"/>
      <c r="AJ2130" s="275"/>
      <c r="AK2130" s="275"/>
      <c r="AL2130" s="275"/>
    </row>
    <row r="2131" spans="1:38" s="329" customFormat="1" ht="15" customHeight="1">
      <c r="A2131" s="284" t="str">
        <f>IF('Data invoice'!J2247=0,"",'Data invoice'!K2247)</f>
        <v/>
      </c>
      <c r="B2131" s="284" t="str">
        <f>IF('Data invoice'!K2247=0,"",'Data invoice'!L2247)</f>
        <v/>
      </c>
      <c r="C2131" s="284" t="str">
        <f>IF('Data invoice'!L2247=0,"",'Data invoice'!M2247)</f>
        <v/>
      </c>
      <c r="D2131" s="284" t="str">
        <f>IF('Data invoice'!M2247=0,"",'Data invoice'!N2247)</f>
        <v/>
      </c>
      <c r="E2131" s="284" t="str">
        <f>IF('Data invoice'!N2247=0,"",'Data invoice'!O2247)</f>
        <v/>
      </c>
      <c r="F2131" s="284" t="str">
        <f>IF('Data invoice'!O2247=0,"",'Data invoice'!P2247)</f>
        <v/>
      </c>
      <c r="G2131" s="284" t="str">
        <f>IF('Data invoice'!P2247=0,"",'Data invoice'!Q2247)</f>
        <v/>
      </c>
      <c r="H2131" s="284" t="str">
        <f>IF('Data invoice'!Q2247=0,"",'Data invoice'!R2247)</f>
        <v/>
      </c>
      <c r="I2131" s="320" t="str">
        <f>IF('Data invoice'!R2247=0,"",'Data invoice'!S2247)</f>
        <v/>
      </c>
      <c r="J2131" s="367" t="str">
        <f>IF('Data invoice'!S2247=0,"",'Data invoice'!T2247)</f>
        <v/>
      </c>
      <c r="L2131" s="414"/>
      <c r="M2131" s="275"/>
      <c r="N2131" s="275"/>
      <c r="O2131" s="414"/>
      <c r="P2131" s="414"/>
      <c r="Q2131" s="414"/>
      <c r="R2131" s="414"/>
      <c r="S2131" s="414"/>
      <c r="T2131" s="414"/>
      <c r="U2131" s="414"/>
      <c r="V2131" s="414"/>
      <c r="W2131" s="414"/>
      <c r="X2131" s="414"/>
      <c r="Y2131" s="414"/>
      <c r="Z2131" s="414"/>
      <c r="AA2131" s="414"/>
      <c r="AB2131" s="414"/>
      <c r="AC2131" s="275"/>
      <c r="AD2131" s="275"/>
      <c r="AE2131" s="275"/>
      <c r="AF2131" s="275"/>
      <c r="AG2131" s="275"/>
      <c r="AH2131" s="275"/>
      <c r="AI2131" s="275"/>
      <c r="AJ2131" s="275"/>
      <c r="AK2131" s="275"/>
      <c r="AL2131" s="275"/>
    </row>
    <row r="2132" spans="1:38" s="329" customFormat="1" ht="15" customHeight="1">
      <c r="A2132" s="284" t="str">
        <f>IF('Data invoice'!J2248=0,"",'Data invoice'!K2248)</f>
        <v/>
      </c>
      <c r="B2132" s="284" t="str">
        <f>IF('Data invoice'!K2248=0,"",'Data invoice'!L2248)</f>
        <v/>
      </c>
      <c r="C2132" s="284" t="str">
        <f>IF('Data invoice'!L2248=0,"",'Data invoice'!M2248)</f>
        <v/>
      </c>
      <c r="D2132" s="284" t="str">
        <f>IF('Data invoice'!M2248=0,"",'Data invoice'!N2248)</f>
        <v/>
      </c>
      <c r="E2132" s="284" t="str">
        <f>IF('Data invoice'!N2248=0,"",'Data invoice'!O2248)</f>
        <v/>
      </c>
      <c r="F2132" s="284" t="str">
        <f>IF('Data invoice'!O2248=0,"",'Data invoice'!P2248)</f>
        <v/>
      </c>
      <c r="G2132" s="284" t="str">
        <f>IF('Data invoice'!P2248=0,"",'Data invoice'!Q2248)</f>
        <v/>
      </c>
      <c r="H2132" s="284" t="str">
        <f>IF('Data invoice'!Q2248=0,"",'Data invoice'!R2248)</f>
        <v/>
      </c>
      <c r="I2132" s="320" t="str">
        <f>IF('Data invoice'!R2248=0,"",'Data invoice'!S2248)</f>
        <v/>
      </c>
      <c r="J2132" s="367" t="str">
        <f>IF('Data invoice'!S2248=0,"",'Data invoice'!T2248)</f>
        <v/>
      </c>
      <c r="L2132" s="414"/>
      <c r="M2132" s="275"/>
      <c r="N2132" s="275"/>
      <c r="O2132" s="414"/>
      <c r="P2132" s="414"/>
      <c r="Q2132" s="414"/>
      <c r="R2132" s="414"/>
      <c r="S2132" s="414"/>
      <c r="T2132" s="414"/>
      <c r="U2132" s="414"/>
      <c r="V2132" s="414"/>
      <c r="W2132" s="414"/>
      <c r="X2132" s="414"/>
      <c r="Y2132" s="414"/>
      <c r="Z2132" s="414"/>
      <c r="AA2132" s="414"/>
      <c r="AB2132" s="414"/>
      <c r="AC2132" s="275"/>
      <c r="AD2132" s="275"/>
      <c r="AE2132" s="275"/>
      <c r="AF2132" s="275"/>
      <c r="AG2132" s="275"/>
      <c r="AH2132" s="275"/>
      <c r="AI2132" s="275"/>
      <c r="AJ2132" s="275"/>
      <c r="AK2132" s="275"/>
      <c r="AL2132" s="275"/>
    </row>
    <row r="2133" spans="1:38" s="329" customFormat="1" ht="15" customHeight="1">
      <c r="A2133" s="284" t="str">
        <f>IF('Data invoice'!J2249=0,"",'Data invoice'!K2249)</f>
        <v/>
      </c>
      <c r="B2133" s="284" t="str">
        <f>IF('Data invoice'!K2249=0,"",'Data invoice'!L2249)</f>
        <v/>
      </c>
      <c r="C2133" s="284" t="str">
        <f>IF('Data invoice'!L2249=0,"",'Data invoice'!M2249)</f>
        <v/>
      </c>
      <c r="D2133" s="284" t="str">
        <f>IF('Data invoice'!M2249=0,"",'Data invoice'!N2249)</f>
        <v/>
      </c>
      <c r="E2133" s="284" t="str">
        <f>IF('Data invoice'!N2249=0,"",'Data invoice'!O2249)</f>
        <v/>
      </c>
      <c r="F2133" s="284" t="str">
        <f>IF('Data invoice'!O2249=0,"",'Data invoice'!P2249)</f>
        <v/>
      </c>
      <c r="G2133" s="284" t="str">
        <f>IF('Data invoice'!P2249=0,"",'Data invoice'!Q2249)</f>
        <v/>
      </c>
      <c r="H2133" s="284" t="str">
        <f>IF('Data invoice'!Q2249=0,"",'Data invoice'!R2249)</f>
        <v/>
      </c>
      <c r="I2133" s="320" t="str">
        <f>IF('Data invoice'!R2249=0,"",'Data invoice'!S2249)</f>
        <v/>
      </c>
      <c r="J2133" s="367" t="str">
        <f>IF('Data invoice'!S2249=0,"",'Data invoice'!T2249)</f>
        <v/>
      </c>
      <c r="L2133" s="414"/>
      <c r="M2133" s="275"/>
      <c r="N2133" s="275"/>
      <c r="O2133" s="414"/>
      <c r="P2133" s="414"/>
      <c r="Q2133" s="414"/>
      <c r="R2133" s="414"/>
      <c r="S2133" s="414"/>
      <c r="T2133" s="414"/>
      <c r="U2133" s="414"/>
      <c r="V2133" s="414"/>
      <c r="W2133" s="414"/>
      <c r="X2133" s="414"/>
      <c r="Y2133" s="414"/>
      <c r="Z2133" s="414"/>
      <c r="AA2133" s="414"/>
      <c r="AB2133" s="414"/>
      <c r="AC2133" s="275"/>
      <c r="AD2133" s="275"/>
      <c r="AE2133" s="275"/>
      <c r="AF2133" s="275"/>
      <c r="AG2133" s="275"/>
      <c r="AH2133" s="275"/>
      <c r="AI2133" s="275"/>
      <c r="AJ2133" s="275"/>
      <c r="AK2133" s="275"/>
      <c r="AL2133" s="275"/>
    </row>
    <row r="2134" spans="1:38" s="329" customFormat="1" ht="15" customHeight="1">
      <c r="A2134" s="284" t="str">
        <f>IF('Data invoice'!J2250=0,"",'Data invoice'!K2250)</f>
        <v/>
      </c>
      <c r="B2134" s="284" t="str">
        <f>IF('Data invoice'!K2250=0,"",'Data invoice'!L2250)</f>
        <v/>
      </c>
      <c r="C2134" s="284" t="str">
        <f>IF('Data invoice'!L2250=0,"",'Data invoice'!M2250)</f>
        <v/>
      </c>
      <c r="D2134" s="284" t="str">
        <f>IF('Data invoice'!M2250=0,"",'Data invoice'!N2250)</f>
        <v/>
      </c>
      <c r="E2134" s="284" t="str">
        <f>IF('Data invoice'!N2250=0,"",'Data invoice'!O2250)</f>
        <v/>
      </c>
      <c r="F2134" s="284" t="str">
        <f>IF('Data invoice'!O2250=0,"",'Data invoice'!P2250)</f>
        <v/>
      </c>
      <c r="G2134" s="284" t="str">
        <f>IF('Data invoice'!P2250=0,"",'Data invoice'!Q2250)</f>
        <v/>
      </c>
      <c r="H2134" s="284" t="str">
        <f>IF('Data invoice'!Q2250=0,"",'Data invoice'!R2250)</f>
        <v/>
      </c>
      <c r="I2134" s="320" t="str">
        <f>IF('Data invoice'!R2250=0,"",'Data invoice'!S2250)</f>
        <v/>
      </c>
      <c r="J2134" s="367" t="str">
        <f>IF('Data invoice'!S2250=0,"",'Data invoice'!T2250)</f>
        <v/>
      </c>
      <c r="L2134" s="414"/>
      <c r="M2134" s="275"/>
      <c r="N2134" s="275"/>
      <c r="O2134" s="414"/>
      <c r="P2134" s="414"/>
      <c r="Q2134" s="414"/>
      <c r="R2134" s="414"/>
      <c r="S2134" s="414"/>
      <c r="T2134" s="414"/>
      <c r="U2134" s="414"/>
      <c r="V2134" s="414"/>
      <c r="W2134" s="414"/>
      <c r="X2134" s="414"/>
      <c r="Y2134" s="414"/>
      <c r="Z2134" s="414"/>
      <c r="AA2134" s="414"/>
      <c r="AB2134" s="414"/>
      <c r="AC2134" s="275"/>
      <c r="AD2134" s="275"/>
      <c r="AE2134" s="275"/>
      <c r="AF2134" s="275"/>
      <c r="AG2134" s="275"/>
      <c r="AH2134" s="275"/>
      <c r="AI2134" s="275"/>
      <c r="AJ2134" s="275"/>
      <c r="AK2134" s="275"/>
      <c r="AL2134" s="275"/>
    </row>
    <row r="2135" spans="1:38" s="329" customFormat="1" ht="15" customHeight="1">
      <c r="A2135" s="284" t="str">
        <f>IF('Data invoice'!J2251=0,"",'Data invoice'!K2251)</f>
        <v/>
      </c>
      <c r="B2135" s="284" t="str">
        <f>IF('Data invoice'!K2251=0,"",'Data invoice'!L2251)</f>
        <v/>
      </c>
      <c r="C2135" s="284" t="str">
        <f>IF('Data invoice'!L2251=0,"",'Data invoice'!M2251)</f>
        <v/>
      </c>
      <c r="D2135" s="284" t="str">
        <f>IF('Data invoice'!M2251=0,"",'Data invoice'!N2251)</f>
        <v/>
      </c>
      <c r="E2135" s="284" t="str">
        <f>IF('Data invoice'!N2251=0,"",'Data invoice'!O2251)</f>
        <v/>
      </c>
      <c r="F2135" s="284" t="str">
        <f>IF('Data invoice'!O2251=0,"",'Data invoice'!P2251)</f>
        <v/>
      </c>
      <c r="G2135" s="284" t="str">
        <f>IF('Data invoice'!P2251=0,"",'Data invoice'!Q2251)</f>
        <v/>
      </c>
      <c r="H2135" s="284" t="str">
        <f>IF('Data invoice'!Q2251=0,"",'Data invoice'!R2251)</f>
        <v/>
      </c>
      <c r="I2135" s="320" t="str">
        <f>IF('Data invoice'!R2251=0,"",'Data invoice'!S2251)</f>
        <v/>
      </c>
      <c r="J2135" s="367" t="str">
        <f>IF('Data invoice'!S2251=0,"",'Data invoice'!T2251)</f>
        <v/>
      </c>
      <c r="L2135" s="414"/>
      <c r="M2135" s="275"/>
      <c r="N2135" s="275"/>
      <c r="O2135" s="414"/>
      <c r="P2135" s="414"/>
      <c r="Q2135" s="414"/>
      <c r="R2135" s="414"/>
      <c r="S2135" s="414"/>
      <c r="T2135" s="414"/>
      <c r="U2135" s="414"/>
      <c r="V2135" s="414"/>
      <c r="W2135" s="414"/>
      <c r="X2135" s="414"/>
      <c r="Y2135" s="414"/>
      <c r="Z2135" s="414"/>
      <c r="AA2135" s="414"/>
      <c r="AB2135" s="414"/>
      <c r="AC2135" s="275"/>
      <c r="AD2135" s="275"/>
      <c r="AE2135" s="275"/>
      <c r="AF2135" s="275"/>
      <c r="AG2135" s="275"/>
      <c r="AH2135" s="275"/>
      <c r="AI2135" s="275"/>
      <c r="AJ2135" s="275"/>
      <c r="AK2135" s="275"/>
      <c r="AL2135" s="275"/>
    </row>
    <row r="2136" spans="1:38" s="329" customFormat="1" ht="15" customHeight="1">
      <c r="A2136" s="284" t="str">
        <f>IF('Data invoice'!J2252=0,"",'Data invoice'!K2252)</f>
        <v/>
      </c>
      <c r="B2136" s="284" t="str">
        <f>IF('Data invoice'!K2252=0,"",'Data invoice'!L2252)</f>
        <v/>
      </c>
      <c r="C2136" s="284" t="str">
        <f>IF('Data invoice'!L2252=0,"",'Data invoice'!M2252)</f>
        <v/>
      </c>
      <c r="D2136" s="284" t="str">
        <f>IF('Data invoice'!M2252=0,"",'Data invoice'!N2252)</f>
        <v/>
      </c>
      <c r="E2136" s="284" t="str">
        <f>IF('Data invoice'!N2252=0,"",'Data invoice'!O2252)</f>
        <v/>
      </c>
      <c r="F2136" s="284" t="str">
        <f>IF('Data invoice'!O2252=0,"",'Data invoice'!P2252)</f>
        <v/>
      </c>
      <c r="G2136" s="284" t="str">
        <f>IF('Data invoice'!P2252=0,"",'Data invoice'!Q2252)</f>
        <v/>
      </c>
      <c r="H2136" s="284" t="str">
        <f>IF('Data invoice'!Q2252=0,"",'Data invoice'!R2252)</f>
        <v/>
      </c>
      <c r="I2136" s="320" t="str">
        <f>IF('Data invoice'!R2252=0,"",'Data invoice'!S2252)</f>
        <v/>
      </c>
      <c r="J2136" s="367" t="str">
        <f>IF('Data invoice'!S2252=0,"",'Data invoice'!T2252)</f>
        <v/>
      </c>
      <c r="L2136" s="414"/>
      <c r="M2136" s="275"/>
      <c r="N2136" s="275"/>
      <c r="O2136" s="414"/>
      <c r="P2136" s="414"/>
      <c r="Q2136" s="414"/>
      <c r="R2136" s="414"/>
      <c r="S2136" s="414"/>
      <c r="T2136" s="414"/>
      <c r="U2136" s="414"/>
      <c r="V2136" s="414"/>
      <c r="W2136" s="414"/>
      <c r="X2136" s="414"/>
      <c r="Y2136" s="414"/>
      <c r="Z2136" s="414"/>
      <c r="AA2136" s="414"/>
      <c r="AB2136" s="414"/>
      <c r="AC2136" s="275"/>
      <c r="AD2136" s="275"/>
      <c r="AE2136" s="275"/>
      <c r="AF2136" s="275"/>
      <c r="AG2136" s="275"/>
      <c r="AH2136" s="275"/>
      <c r="AI2136" s="275"/>
      <c r="AJ2136" s="275"/>
      <c r="AK2136" s="275"/>
      <c r="AL2136" s="275"/>
    </row>
    <row r="2137" spans="1:38" s="329" customFormat="1" ht="15" customHeight="1">
      <c r="A2137" s="284" t="str">
        <f>IF('Data invoice'!J2253=0,"",'Data invoice'!K2253)</f>
        <v/>
      </c>
      <c r="B2137" s="284" t="str">
        <f>IF('Data invoice'!K2253=0,"",'Data invoice'!L2253)</f>
        <v/>
      </c>
      <c r="C2137" s="284" t="str">
        <f>IF('Data invoice'!L2253=0,"",'Data invoice'!M2253)</f>
        <v/>
      </c>
      <c r="D2137" s="284" t="str">
        <f>IF('Data invoice'!M2253=0,"",'Data invoice'!N2253)</f>
        <v/>
      </c>
      <c r="E2137" s="284" t="str">
        <f>IF('Data invoice'!N2253=0,"",'Data invoice'!O2253)</f>
        <v/>
      </c>
      <c r="F2137" s="284" t="str">
        <f>IF('Data invoice'!O2253=0,"",'Data invoice'!P2253)</f>
        <v/>
      </c>
      <c r="G2137" s="284" t="str">
        <f>IF('Data invoice'!P2253=0,"",'Data invoice'!Q2253)</f>
        <v/>
      </c>
      <c r="H2137" s="284" t="str">
        <f>IF('Data invoice'!Q2253=0,"",'Data invoice'!R2253)</f>
        <v/>
      </c>
      <c r="I2137" s="320" t="str">
        <f>IF('Data invoice'!R2253=0,"",'Data invoice'!S2253)</f>
        <v/>
      </c>
      <c r="J2137" s="367" t="str">
        <f>IF('Data invoice'!S2253=0,"",'Data invoice'!T2253)</f>
        <v/>
      </c>
      <c r="L2137" s="414"/>
      <c r="M2137" s="275"/>
      <c r="N2137" s="275"/>
      <c r="O2137" s="414"/>
      <c r="P2137" s="414"/>
      <c r="Q2137" s="414"/>
      <c r="R2137" s="414"/>
      <c r="S2137" s="414"/>
      <c r="T2137" s="414"/>
      <c r="U2137" s="414"/>
      <c r="V2137" s="414"/>
      <c r="W2137" s="414"/>
      <c r="X2137" s="414"/>
      <c r="Y2137" s="414"/>
      <c r="Z2137" s="414"/>
      <c r="AA2137" s="414"/>
      <c r="AB2137" s="414"/>
      <c r="AC2137" s="275"/>
      <c r="AD2137" s="275"/>
      <c r="AE2137" s="275"/>
      <c r="AF2137" s="275"/>
      <c r="AG2137" s="275"/>
      <c r="AH2137" s="275"/>
      <c r="AI2137" s="275"/>
      <c r="AJ2137" s="275"/>
      <c r="AK2137" s="275"/>
      <c r="AL2137" s="275"/>
    </row>
    <row r="2138" spans="1:38" s="329" customFormat="1" ht="15" customHeight="1">
      <c r="A2138" s="284" t="str">
        <f>IF('Data invoice'!J2254=0,"",'Data invoice'!K2254)</f>
        <v/>
      </c>
      <c r="B2138" s="284" t="str">
        <f>IF('Data invoice'!K2254=0,"",'Data invoice'!L2254)</f>
        <v/>
      </c>
      <c r="C2138" s="284" t="str">
        <f>IF('Data invoice'!L2254=0,"",'Data invoice'!M2254)</f>
        <v/>
      </c>
      <c r="D2138" s="284" t="str">
        <f>IF('Data invoice'!M2254=0,"",'Data invoice'!N2254)</f>
        <v/>
      </c>
      <c r="E2138" s="284" t="str">
        <f>IF('Data invoice'!N2254=0,"",'Data invoice'!O2254)</f>
        <v/>
      </c>
      <c r="F2138" s="284" t="str">
        <f>IF('Data invoice'!O2254=0,"",'Data invoice'!P2254)</f>
        <v/>
      </c>
      <c r="G2138" s="284" t="str">
        <f>IF('Data invoice'!P2254=0,"",'Data invoice'!Q2254)</f>
        <v/>
      </c>
      <c r="H2138" s="284" t="str">
        <f>IF('Data invoice'!Q2254=0,"",'Data invoice'!R2254)</f>
        <v/>
      </c>
      <c r="I2138" s="320" t="str">
        <f>IF('Data invoice'!R2254=0,"",'Data invoice'!S2254)</f>
        <v/>
      </c>
      <c r="J2138" s="367" t="str">
        <f>IF('Data invoice'!S2254=0,"",'Data invoice'!T2254)</f>
        <v/>
      </c>
      <c r="L2138" s="414"/>
      <c r="M2138" s="275"/>
      <c r="N2138" s="275"/>
      <c r="O2138" s="414"/>
      <c r="P2138" s="414"/>
      <c r="Q2138" s="414"/>
      <c r="R2138" s="414"/>
      <c r="S2138" s="414"/>
      <c r="T2138" s="414"/>
      <c r="U2138" s="414"/>
      <c r="V2138" s="414"/>
      <c r="W2138" s="414"/>
      <c r="X2138" s="414"/>
      <c r="Y2138" s="414"/>
      <c r="Z2138" s="414"/>
      <c r="AA2138" s="414"/>
      <c r="AB2138" s="414"/>
      <c r="AC2138" s="275"/>
      <c r="AD2138" s="275"/>
      <c r="AE2138" s="275"/>
      <c r="AF2138" s="275"/>
      <c r="AG2138" s="275"/>
      <c r="AH2138" s="275"/>
      <c r="AI2138" s="275"/>
      <c r="AJ2138" s="275"/>
      <c r="AK2138" s="275"/>
      <c r="AL2138" s="275"/>
    </row>
    <row r="2139" spans="1:38" s="329" customFormat="1" ht="15" customHeight="1">
      <c r="A2139" s="284" t="str">
        <f>IF('Data invoice'!J2255=0,"",'Data invoice'!K2255)</f>
        <v/>
      </c>
      <c r="B2139" s="284" t="str">
        <f>IF('Data invoice'!K2255=0,"",'Data invoice'!L2255)</f>
        <v/>
      </c>
      <c r="C2139" s="284" t="str">
        <f>IF('Data invoice'!L2255=0,"",'Data invoice'!M2255)</f>
        <v/>
      </c>
      <c r="D2139" s="284" t="str">
        <f>IF('Data invoice'!M2255=0,"",'Data invoice'!N2255)</f>
        <v/>
      </c>
      <c r="E2139" s="284" t="str">
        <f>IF('Data invoice'!N2255=0,"",'Data invoice'!O2255)</f>
        <v/>
      </c>
      <c r="F2139" s="284" t="str">
        <f>IF('Data invoice'!O2255=0,"",'Data invoice'!P2255)</f>
        <v/>
      </c>
      <c r="G2139" s="284" t="str">
        <f>IF('Data invoice'!P2255=0,"",'Data invoice'!Q2255)</f>
        <v/>
      </c>
      <c r="H2139" s="284" t="str">
        <f>IF('Data invoice'!Q2255=0,"",'Data invoice'!R2255)</f>
        <v/>
      </c>
      <c r="I2139" s="320" t="str">
        <f>IF('Data invoice'!R2255=0,"",'Data invoice'!S2255)</f>
        <v/>
      </c>
      <c r="J2139" s="367" t="str">
        <f>IF('Data invoice'!S2255=0,"",'Data invoice'!T2255)</f>
        <v/>
      </c>
      <c r="L2139" s="414"/>
      <c r="M2139" s="275"/>
      <c r="N2139" s="275"/>
      <c r="O2139" s="414"/>
      <c r="P2139" s="414"/>
      <c r="Q2139" s="414"/>
      <c r="R2139" s="414"/>
      <c r="S2139" s="414"/>
      <c r="T2139" s="414"/>
      <c r="U2139" s="414"/>
      <c r="V2139" s="414"/>
      <c r="W2139" s="414"/>
      <c r="X2139" s="414"/>
      <c r="Y2139" s="414"/>
      <c r="Z2139" s="414"/>
      <c r="AA2139" s="414"/>
      <c r="AB2139" s="414"/>
      <c r="AC2139" s="275"/>
      <c r="AD2139" s="275"/>
      <c r="AE2139" s="275"/>
      <c r="AF2139" s="275"/>
      <c r="AG2139" s="275"/>
      <c r="AH2139" s="275"/>
      <c r="AI2139" s="275"/>
      <c r="AJ2139" s="275"/>
      <c r="AK2139" s="275"/>
      <c r="AL2139" s="275"/>
    </row>
    <row r="2140" spans="1:38" s="329" customFormat="1" ht="15" customHeight="1">
      <c r="A2140" s="284" t="str">
        <f>IF('Data invoice'!J2256=0,"",'Data invoice'!K2256)</f>
        <v/>
      </c>
      <c r="B2140" s="284" t="str">
        <f>IF('Data invoice'!K2256=0,"",'Data invoice'!L2256)</f>
        <v/>
      </c>
      <c r="C2140" s="284" t="str">
        <f>IF('Data invoice'!L2256=0,"",'Data invoice'!M2256)</f>
        <v/>
      </c>
      <c r="D2140" s="284" t="str">
        <f>IF('Data invoice'!M2256=0,"",'Data invoice'!N2256)</f>
        <v/>
      </c>
      <c r="E2140" s="284" t="str">
        <f>IF('Data invoice'!N2256=0,"",'Data invoice'!O2256)</f>
        <v/>
      </c>
      <c r="F2140" s="284" t="str">
        <f>IF('Data invoice'!O2256=0,"",'Data invoice'!P2256)</f>
        <v/>
      </c>
      <c r="G2140" s="284" t="str">
        <f>IF('Data invoice'!P2256=0,"",'Data invoice'!Q2256)</f>
        <v/>
      </c>
      <c r="H2140" s="284" t="str">
        <f>IF('Data invoice'!Q2256=0,"",'Data invoice'!R2256)</f>
        <v/>
      </c>
      <c r="I2140" s="320" t="str">
        <f>IF('Data invoice'!R2256=0,"",'Data invoice'!S2256)</f>
        <v/>
      </c>
      <c r="J2140" s="367" t="str">
        <f>IF('Data invoice'!S2256=0,"",'Data invoice'!T2256)</f>
        <v/>
      </c>
      <c r="L2140" s="414"/>
      <c r="M2140" s="275"/>
      <c r="N2140" s="275"/>
      <c r="O2140" s="414"/>
      <c r="P2140" s="414"/>
      <c r="Q2140" s="414"/>
      <c r="R2140" s="414"/>
      <c r="S2140" s="414"/>
      <c r="T2140" s="414"/>
      <c r="U2140" s="414"/>
      <c r="V2140" s="414"/>
      <c r="W2140" s="414"/>
      <c r="X2140" s="414"/>
      <c r="Y2140" s="414"/>
      <c r="Z2140" s="414"/>
      <c r="AA2140" s="414"/>
      <c r="AB2140" s="414"/>
      <c r="AC2140" s="275"/>
      <c r="AD2140" s="275"/>
      <c r="AE2140" s="275"/>
      <c r="AF2140" s="275"/>
      <c r="AG2140" s="275"/>
      <c r="AH2140" s="275"/>
      <c r="AI2140" s="275"/>
      <c r="AJ2140" s="275"/>
      <c r="AK2140" s="275"/>
      <c r="AL2140" s="275"/>
    </row>
    <row r="2141" spans="1:38" s="329" customFormat="1" ht="15" customHeight="1">
      <c r="A2141" s="284" t="str">
        <f>IF('Data invoice'!J2257=0,"",'Data invoice'!K2257)</f>
        <v/>
      </c>
      <c r="B2141" s="284" t="str">
        <f>IF('Data invoice'!K2257=0,"",'Data invoice'!L2257)</f>
        <v/>
      </c>
      <c r="C2141" s="284" t="str">
        <f>IF('Data invoice'!L2257=0,"",'Data invoice'!M2257)</f>
        <v/>
      </c>
      <c r="D2141" s="284" t="str">
        <f>IF('Data invoice'!M2257=0,"",'Data invoice'!N2257)</f>
        <v/>
      </c>
      <c r="E2141" s="284" t="str">
        <f>IF('Data invoice'!N2257=0,"",'Data invoice'!O2257)</f>
        <v/>
      </c>
      <c r="F2141" s="284" t="str">
        <f>IF('Data invoice'!O2257=0,"",'Data invoice'!P2257)</f>
        <v/>
      </c>
      <c r="G2141" s="284" t="str">
        <f>IF('Data invoice'!P2257=0,"",'Data invoice'!Q2257)</f>
        <v/>
      </c>
      <c r="H2141" s="284" t="str">
        <f>IF('Data invoice'!Q2257=0,"",'Data invoice'!R2257)</f>
        <v/>
      </c>
      <c r="I2141" s="320" t="str">
        <f>IF('Data invoice'!R2257=0,"",'Data invoice'!S2257)</f>
        <v/>
      </c>
      <c r="J2141" s="367" t="str">
        <f>IF('Data invoice'!S2257=0,"",'Data invoice'!T2257)</f>
        <v/>
      </c>
      <c r="L2141" s="414"/>
      <c r="M2141" s="275"/>
      <c r="N2141" s="275"/>
      <c r="O2141" s="414"/>
      <c r="P2141" s="414"/>
      <c r="Q2141" s="414"/>
      <c r="R2141" s="414"/>
      <c r="S2141" s="414"/>
      <c r="T2141" s="414"/>
      <c r="U2141" s="414"/>
      <c r="V2141" s="414"/>
      <c r="W2141" s="414"/>
      <c r="X2141" s="414"/>
      <c r="Y2141" s="414"/>
      <c r="Z2141" s="414"/>
      <c r="AA2141" s="414"/>
      <c r="AB2141" s="414"/>
      <c r="AC2141" s="275"/>
      <c r="AD2141" s="275"/>
      <c r="AE2141" s="275"/>
      <c r="AF2141" s="275"/>
      <c r="AG2141" s="275"/>
      <c r="AH2141" s="275"/>
      <c r="AI2141" s="275"/>
      <c r="AJ2141" s="275"/>
      <c r="AK2141" s="275"/>
      <c r="AL2141" s="275"/>
    </row>
    <row r="2142" spans="1:38" s="329" customFormat="1" ht="15" customHeight="1">
      <c r="A2142" s="284" t="str">
        <f>IF('Data invoice'!J2258=0,"",'Data invoice'!K2258)</f>
        <v/>
      </c>
      <c r="B2142" s="284" t="str">
        <f>IF('Data invoice'!K2258=0,"",'Data invoice'!L2258)</f>
        <v/>
      </c>
      <c r="C2142" s="284" t="str">
        <f>IF('Data invoice'!L2258=0,"",'Data invoice'!M2258)</f>
        <v/>
      </c>
      <c r="D2142" s="284" t="str">
        <f>IF('Data invoice'!M2258=0,"",'Data invoice'!N2258)</f>
        <v/>
      </c>
      <c r="E2142" s="284" t="str">
        <f>IF('Data invoice'!N2258=0,"",'Data invoice'!O2258)</f>
        <v/>
      </c>
      <c r="F2142" s="284" t="str">
        <f>IF('Data invoice'!O2258=0,"",'Data invoice'!P2258)</f>
        <v/>
      </c>
      <c r="G2142" s="284" t="str">
        <f>IF('Data invoice'!P2258=0,"",'Data invoice'!Q2258)</f>
        <v/>
      </c>
      <c r="H2142" s="284" t="str">
        <f>IF('Data invoice'!Q2258=0,"",'Data invoice'!R2258)</f>
        <v/>
      </c>
      <c r="I2142" s="320" t="str">
        <f>IF('Data invoice'!R2258=0,"",'Data invoice'!S2258)</f>
        <v/>
      </c>
      <c r="J2142" s="367" t="str">
        <f>IF('Data invoice'!S2258=0,"",'Data invoice'!T2258)</f>
        <v/>
      </c>
      <c r="L2142" s="414"/>
      <c r="M2142" s="275"/>
      <c r="N2142" s="275"/>
      <c r="O2142" s="414"/>
      <c r="P2142" s="414"/>
      <c r="Q2142" s="414"/>
      <c r="R2142" s="414"/>
      <c r="S2142" s="414"/>
      <c r="T2142" s="414"/>
      <c r="U2142" s="414"/>
      <c r="V2142" s="414"/>
      <c r="W2142" s="414"/>
      <c r="X2142" s="414"/>
      <c r="Y2142" s="414"/>
      <c r="Z2142" s="414"/>
      <c r="AA2142" s="414"/>
      <c r="AB2142" s="414"/>
      <c r="AC2142" s="275"/>
      <c r="AD2142" s="275"/>
      <c r="AE2142" s="275"/>
      <c r="AF2142" s="275"/>
      <c r="AG2142" s="275"/>
      <c r="AH2142" s="275"/>
      <c r="AI2142" s="275"/>
      <c r="AJ2142" s="275"/>
      <c r="AK2142" s="275"/>
      <c r="AL2142" s="275"/>
    </row>
    <row r="2143" spans="1:38" s="329" customFormat="1" ht="15" customHeight="1">
      <c r="A2143" s="284" t="str">
        <f>IF('Data invoice'!J2259=0,"",'Data invoice'!K2259)</f>
        <v/>
      </c>
      <c r="B2143" s="284" t="str">
        <f>IF('Data invoice'!K2259=0,"",'Data invoice'!L2259)</f>
        <v/>
      </c>
      <c r="C2143" s="284" t="str">
        <f>IF('Data invoice'!L2259=0,"",'Data invoice'!M2259)</f>
        <v/>
      </c>
      <c r="D2143" s="284" t="str">
        <f>IF('Data invoice'!M2259=0,"",'Data invoice'!N2259)</f>
        <v/>
      </c>
      <c r="E2143" s="284" t="str">
        <f>IF('Data invoice'!N2259=0,"",'Data invoice'!O2259)</f>
        <v/>
      </c>
      <c r="F2143" s="284" t="str">
        <f>IF('Data invoice'!O2259=0,"",'Data invoice'!P2259)</f>
        <v/>
      </c>
      <c r="G2143" s="284" t="str">
        <f>IF('Data invoice'!P2259=0,"",'Data invoice'!Q2259)</f>
        <v/>
      </c>
      <c r="H2143" s="284" t="str">
        <f>IF('Data invoice'!Q2259=0,"",'Data invoice'!R2259)</f>
        <v/>
      </c>
      <c r="I2143" s="320" t="str">
        <f>IF('Data invoice'!R2259=0,"",'Data invoice'!S2259)</f>
        <v/>
      </c>
      <c r="J2143" s="367" t="str">
        <f>IF('Data invoice'!S2259=0,"",'Data invoice'!T2259)</f>
        <v/>
      </c>
      <c r="L2143" s="414"/>
      <c r="M2143" s="275"/>
      <c r="N2143" s="275"/>
      <c r="O2143" s="414"/>
      <c r="P2143" s="414"/>
      <c r="Q2143" s="414"/>
      <c r="R2143" s="414"/>
      <c r="S2143" s="414"/>
      <c r="T2143" s="414"/>
      <c r="U2143" s="414"/>
      <c r="V2143" s="414"/>
      <c r="W2143" s="414"/>
      <c r="X2143" s="414"/>
      <c r="Y2143" s="414"/>
      <c r="Z2143" s="414"/>
      <c r="AA2143" s="414"/>
      <c r="AB2143" s="414"/>
      <c r="AC2143" s="275"/>
      <c r="AD2143" s="275"/>
      <c r="AE2143" s="275"/>
      <c r="AF2143" s="275"/>
      <c r="AG2143" s="275"/>
      <c r="AH2143" s="275"/>
      <c r="AI2143" s="275"/>
      <c r="AJ2143" s="275"/>
      <c r="AK2143" s="275"/>
      <c r="AL2143" s="275"/>
    </row>
    <row r="2144" spans="1:38" s="329" customFormat="1" ht="15" customHeight="1">
      <c r="A2144" s="284" t="str">
        <f>IF('Data invoice'!J2260=0,"",'Data invoice'!K2260)</f>
        <v/>
      </c>
      <c r="B2144" s="284" t="str">
        <f>IF('Data invoice'!K2260=0,"",'Data invoice'!L2260)</f>
        <v/>
      </c>
      <c r="C2144" s="284" t="str">
        <f>IF('Data invoice'!L2260=0,"",'Data invoice'!M2260)</f>
        <v/>
      </c>
      <c r="D2144" s="284" t="str">
        <f>IF('Data invoice'!M2260=0,"",'Data invoice'!N2260)</f>
        <v/>
      </c>
      <c r="E2144" s="284" t="str">
        <f>IF('Data invoice'!N2260=0,"",'Data invoice'!O2260)</f>
        <v/>
      </c>
      <c r="F2144" s="284" t="str">
        <f>IF('Data invoice'!O2260=0,"",'Data invoice'!P2260)</f>
        <v/>
      </c>
      <c r="G2144" s="284" t="str">
        <f>IF('Data invoice'!P2260=0,"",'Data invoice'!Q2260)</f>
        <v/>
      </c>
      <c r="H2144" s="284" t="str">
        <f>IF('Data invoice'!Q2260=0,"",'Data invoice'!R2260)</f>
        <v/>
      </c>
      <c r="I2144" s="320" t="str">
        <f>IF('Data invoice'!R2260=0,"",'Data invoice'!S2260)</f>
        <v/>
      </c>
      <c r="J2144" s="367" t="str">
        <f>IF('Data invoice'!S2260=0,"",'Data invoice'!T2260)</f>
        <v/>
      </c>
      <c r="L2144" s="414"/>
      <c r="M2144" s="275"/>
      <c r="N2144" s="275"/>
      <c r="O2144" s="414"/>
      <c r="P2144" s="414"/>
      <c r="Q2144" s="414"/>
      <c r="R2144" s="414"/>
      <c r="S2144" s="414"/>
      <c r="T2144" s="414"/>
      <c r="U2144" s="414"/>
      <c r="V2144" s="414"/>
      <c r="W2144" s="414"/>
      <c r="X2144" s="414"/>
      <c r="Y2144" s="414"/>
      <c r="Z2144" s="414"/>
      <c r="AA2144" s="414"/>
      <c r="AB2144" s="414"/>
      <c r="AC2144" s="275"/>
      <c r="AD2144" s="275"/>
      <c r="AE2144" s="275"/>
      <c r="AF2144" s="275"/>
      <c r="AG2144" s="275"/>
      <c r="AH2144" s="275"/>
      <c r="AI2144" s="275"/>
      <c r="AJ2144" s="275"/>
      <c r="AK2144" s="275"/>
      <c r="AL2144" s="275"/>
    </row>
    <row r="2145" spans="1:38" s="329" customFormat="1" ht="15" customHeight="1">
      <c r="A2145" s="284" t="str">
        <f>IF('Data invoice'!J2261=0,"",'Data invoice'!K2261)</f>
        <v/>
      </c>
      <c r="B2145" s="284" t="str">
        <f>IF('Data invoice'!K2261=0,"",'Data invoice'!L2261)</f>
        <v/>
      </c>
      <c r="C2145" s="284" t="str">
        <f>IF('Data invoice'!L2261=0,"",'Data invoice'!M2261)</f>
        <v/>
      </c>
      <c r="D2145" s="284" t="str">
        <f>IF('Data invoice'!M2261=0,"",'Data invoice'!N2261)</f>
        <v/>
      </c>
      <c r="E2145" s="284" t="str">
        <f>IF('Data invoice'!N2261=0,"",'Data invoice'!O2261)</f>
        <v/>
      </c>
      <c r="F2145" s="284" t="str">
        <f>IF('Data invoice'!O2261=0,"",'Data invoice'!P2261)</f>
        <v/>
      </c>
      <c r="G2145" s="284" t="str">
        <f>IF('Data invoice'!P2261=0,"",'Data invoice'!Q2261)</f>
        <v/>
      </c>
      <c r="H2145" s="284" t="str">
        <f>IF('Data invoice'!Q2261=0,"",'Data invoice'!R2261)</f>
        <v/>
      </c>
      <c r="I2145" s="320" t="str">
        <f>IF('Data invoice'!R2261=0,"",'Data invoice'!S2261)</f>
        <v/>
      </c>
      <c r="J2145" s="367" t="str">
        <f>IF('Data invoice'!S2261=0,"",'Data invoice'!T2261)</f>
        <v/>
      </c>
      <c r="L2145" s="414"/>
      <c r="M2145" s="275"/>
      <c r="N2145" s="275"/>
      <c r="O2145" s="414"/>
      <c r="P2145" s="414"/>
      <c r="Q2145" s="414"/>
      <c r="R2145" s="414"/>
      <c r="S2145" s="414"/>
      <c r="T2145" s="414"/>
      <c r="U2145" s="414"/>
      <c r="V2145" s="414"/>
      <c r="W2145" s="414"/>
      <c r="X2145" s="414"/>
      <c r="Y2145" s="414"/>
      <c r="Z2145" s="414"/>
      <c r="AA2145" s="414"/>
      <c r="AB2145" s="414"/>
      <c r="AC2145" s="275"/>
      <c r="AD2145" s="275"/>
      <c r="AE2145" s="275"/>
      <c r="AF2145" s="275"/>
      <c r="AG2145" s="275"/>
      <c r="AH2145" s="275"/>
      <c r="AI2145" s="275"/>
      <c r="AJ2145" s="275"/>
      <c r="AK2145" s="275"/>
      <c r="AL2145" s="275"/>
    </row>
    <row r="2146" spans="1:38" s="329" customFormat="1" ht="15" customHeight="1">
      <c r="A2146" s="284" t="str">
        <f>IF('Data invoice'!J2262=0,"",'Data invoice'!K2262)</f>
        <v/>
      </c>
      <c r="B2146" s="284" t="str">
        <f>IF('Data invoice'!K2262=0,"",'Data invoice'!L2262)</f>
        <v/>
      </c>
      <c r="C2146" s="284" t="str">
        <f>IF('Data invoice'!L2262=0,"",'Data invoice'!M2262)</f>
        <v/>
      </c>
      <c r="D2146" s="284" t="str">
        <f>IF('Data invoice'!M2262=0,"",'Data invoice'!N2262)</f>
        <v/>
      </c>
      <c r="E2146" s="284" t="str">
        <f>IF('Data invoice'!N2262=0,"",'Data invoice'!O2262)</f>
        <v/>
      </c>
      <c r="F2146" s="284" t="str">
        <f>IF('Data invoice'!O2262=0,"",'Data invoice'!P2262)</f>
        <v/>
      </c>
      <c r="G2146" s="284" t="str">
        <f>IF('Data invoice'!P2262=0,"",'Data invoice'!Q2262)</f>
        <v/>
      </c>
      <c r="H2146" s="284" t="str">
        <f>IF('Data invoice'!Q2262=0,"",'Data invoice'!R2262)</f>
        <v/>
      </c>
      <c r="I2146" s="320" t="str">
        <f>IF('Data invoice'!R2262=0,"",'Data invoice'!S2262)</f>
        <v/>
      </c>
      <c r="J2146" s="367" t="str">
        <f>IF('Data invoice'!S2262=0,"",'Data invoice'!T2262)</f>
        <v/>
      </c>
      <c r="L2146" s="414"/>
      <c r="M2146" s="275"/>
      <c r="N2146" s="275"/>
      <c r="O2146" s="414"/>
      <c r="P2146" s="414"/>
      <c r="Q2146" s="414"/>
      <c r="R2146" s="414"/>
      <c r="S2146" s="414"/>
      <c r="T2146" s="414"/>
      <c r="U2146" s="414"/>
      <c r="V2146" s="414"/>
      <c r="W2146" s="414"/>
      <c r="X2146" s="414"/>
      <c r="Y2146" s="414"/>
      <c r="Z2146" s="414"/>
      <c r="AA2146" s="414"/>
      <c r="AB2146" s="414"/>
      <c r="AC2146" s="275"/>
      <c r="AD2146" s="275"/>
      <c r="AE2146" s="275"/>
      <c r="AF2146" s="275"/>
      <c r="AG2146" s="275"/>
      <c r="AH2146" s="275"/>
      <c r="AI2146" s="275"/>
      <c r="AJ2146" s="275"/>
      <c r="AK2146" s="275"/>
      <c r="AL2146" s="275"/>
    </row>
    <row r="2147" spans="1:38" s="329" customFormat="1" ht="15" customHeight="1">
      <c r="A2147" s="284" t="str">
        <f>IF('Data invoice'!J2263=0,"",'Data invoice'!K2263)</f>
        <v/>
      </c>
      <c r="B2147" s="284" t="str">
        <f>IF('Data invoice'!K2263=0,"",'Data invoice'!L2263)</f>
        <v/>
      </c>
      <c r="C2147" s="284" t="str">
        <f>IF('Data invoice'!L2263=0,"",'Data invoice'!M2263)</f>
        <v/>
      </c>
      <c r="D2147" s="284" t="str">
        <f>IF('Data invoice'!M2263=0,"",'Data invoice'!N2263)</f>
        <v/>
      </c>
      <c r="E2147" s="284" t="str">
        <f>IF('Data invoice'!N2263=0,"",'Data invoice'!O2263)</f>
        <v/>
      </c>
      <c r="F2147" s="284" t="str">
        <f>IF('Data invoice'!O2263=0,"",'Data invoice'!P2263)</f>
        <v/>
      </c>
      <c r="G2147" s="284" t="str">
        <f>IF('Data invoice'!P2263=0,"",'Data invoice'!Q2263)</f>
        <v/>
      </c>
      <c r="H2147" s="284" t="str">
        <f>IF('Data invoice'!Q2263=0,"",'Data invoice'!R2263)</f>
        <v/>
      </c>
      <c r="I2147" s="320" t="str">
        <f>IF('Data invoice'!R2263=0,"",'Data invoice'!S2263)</f>
        <v/>
      </c>
      <c r="J2147" s="367" t="str">
        <f>IF('Data invoice'!S2263=0,"",'Data invoice'!T2263)</f>
        <v/>
      </c>
      <c r="L2147" s="414"/>
      <c r="M2147" s="275"/>
      <c r="N2147" s="275"/>
      <c r="O2147" s="414"/>
      <c r="P2147" s="414"/>
      <c r="Q2147" s="414"/>
      <c r="R2147" s="414"/>
      <c r="S2147" s="414"/>
      <c r="T2147" s="414"/>
      <c r="U2147" s="414"/>
      <c r="V2147" s="414"/>
      <c r="W2147" s="414"/>
      <c r="X2147" s="414"/>
      <c r="Y2147" s="414"/>
      <c r="Z2147" s="414"/>
      <c r="AA2147" s="414"/>
      <c r="AB2147" s="414"/>
      <c r="AC2147" s="275"/>
      <c r="AD2147" s="275"/>
      <c r="AE2147" s="275"/>
      <c r="AF2147" s="275"/>
      <c r="AG2147" s="275"/>
      <c r="AH2147" s="275"/>
      <c r="AI2147" s="275"/>
      <c r="AJ2147" s="275"/>
      <c r="AK2147" s="275"/>
      <c r="AL2147" s="275"/>
    </row>
    <row r="2148" spans="1:38" s="329" customFormat="1" ht="15" customHeight="1">
      <c r="A2148" s="284" t="str">
        <f>IF('Data invoice'!J2264=0,"",'Data invoice'!K2264)</f>
        <v/>
      </c>
      <c r="B2148" s="284" t="str">
        <f>IF('Data invoice'!K2264=0,"",'Data invoice'!L2264)</f>
        <v/>
      </c>
      <c r="C2148" s="284" t="str">
        <f>IF('Data invoice'!L2264=0,"",'Data invoice'!M2264)</f>
        <v/>
      </c>
      <c r="D2148" s="284" t="str">
        <f>IF('Data invoice'!M2264=0,"",'Data invoice'!N2264)</f>
        <v/>
      </c>
      <c r="E2148" s="284" t="str">
        <f>IF('Data invoice'!N2264=0,"",'Data invoice'!O2264)</f>
        <v/>
      </c>
      <c r="F2148" s="284" t="str">
        <f>IF('Data invoice'!O2264=0,"",'Data invoice'!P2264)</f>
        <v/>
      </c>
      <c r="G2148" s="284" t="str">
        <f>IF('Data invoice'!P2264=0,"",'Data invoice'!Q2264)</f>
        <v/>
      </c>
      <c r="H2148" s="284" t="str">
        <f>IF('Data invoice'!Q2264=0,"",'Data invoice'!R2264)</f>
        <v/>
      </c>
      <c r="I2148" s="320" t="str">
        <f>IF('Data invoice'!R2264=0,"",'Data invoice'!S2264)</f>
        <v/>
      </c>
      <c r="J2148" s="367" t="str">
        <f>IF('Data invoice'!S2264=0,"",'Data invoice'!T2264)</f>
        <v/>
      </c>
      <c r="L2148" s="414"/>
      <c r="M2148" s="275"/>
      <c r="N2148" s="275"/>
      <c r="O2148" s="414"/>
      <c r="P2148" s="414"/>
      <c r="Q2148" s="414"/>
      <c r="R2148" s="414"/>
      <c r="S2148" s="414"/>
      <c r="T2148" s="414"/>
      <c r="U2148" s="414"/>
      <c r="V2148" s="414"/>
      <c r="W2148" s="414"/>
      <c r="X2148" s="414"/>
      <c r="Y2148" s="414"/>
      <c r="Z2148" s="414"/>
      <c r="AA2148" s="414"/>
      <c r="AB2148" s="414"/>
      <c r="AC2148" s="275"/>
      <c r="AD2148" s="275"/>
      <c r="AE2148" s="275"/>
      <c r="AF2148" s="275"/>
      <c r="AG2148" s="275"/>
      <c r="AH2148" s="275"/>
      <c r="AI2148" s="275"/>
      <c r="AJ2148" s="275"/>
      <c r="AK2148" s="275"/>
      <c r="AL2148" s="275"/>
    </row>
    <row r="2149" spans="1:38" s="329" customFormat="1" ht="15" customHeight="1">
      <c r="A2149" s="284" t="str">
        <f>IF('Data invoice'!J2265=0,"",'Data invoice'!K2265)</f>
        <v/>
      </c>
      <c r="B2149" s="284" t="str">
        <f>IF('Data invoice'!K2265=0,"",'Data invoice'!L2265)</f>
        <v/>
      </c>
      <c r="C2149" s="284" t="str">
        <f>IF('Data invoice'!L2265=0,"",'Data invoice'!M2265)</f>
        <v/>
      </c>
      <c r="D2149" s="284" t="str">
        <f>IF('Data invoice'!M2265=0,"",'Data invoice'!N2265)</f>
        <v/>
      </c>
      <c r="E2149" s="284" t="str">
        <f>IF('Data invoice'!N2265=0,"",'Data invoice'!O2265)</f>
        <v/>
      </c>
      <c r="F2149" s="284" t="str">
        <f>IF('Data invoice'!O2265=0,"",'Data invoice'!P2265)</f>
        <v/>
      </c>
      <c r="G2149" s="284" t="str">
        <f>IF('Data invoice'!P2265=0,"",'Data invoice'!Q2265)</f>
        <v/>
      </c>
      <c r="H2149" s="284" t="str">
        <f>IF('Data invoice'!Q2265=0,"",'Data invoice'!R2265)</f>
        <v/>
      </c>
      <c r="I2149" s="320" t="str">
        <f>IF('Data invoice'!R2265=0,"",'Data invoice'!S2265)</f>
        <v/>
      </c>
      <c r="J2149" s="367" t="str">
        <f>IF('Data invoice'!S2265=0,"",'Data invoice'!T2265)</f>
        <v/>
      </c>
      <c r="L2149" s="414"/>
      <c r="M2149" s="275"/>
      <c r="N2149" s="275"/>
      <c r="O2149" s="414"/>
      <c r="P2149" s="414"/>
      <c r="Q2149" s="414"/>
      <c r="R2149" s="414"/>
      <c r="S2149" s="414"/>
      <c r="T2149" s="414"/>
      <c r="U2149" s="414"/>
      <c r="V2149" s="414"/>
      <c r="W2149" s="414"/>
      <c r="X2149" s="414"/>
      <c r="Y2149" s="414"/>
      <c r="Z2149" s="414"/>
      <c r="AA2149" s="414"/>
      <c r="AB2149" s="414"/>
      <c r="AC2149" s="275"/>
      <c r="AD2149" s="275"/>
      <c r="AE2149" s="275"/>
      <c r="AF2149" s="275"/>
      <c r="AG2149" s="275"/>
      <c r="AH2149" s="275"/>
      <c r="AI2149" s="275"/>
      <c r="AJ2149" s="275"/>
      <c r="AK2149" s="275"/>
      <c r="AL2149" s="275"/>
    </row>
    <row r="2150" spans="1:38" s="329" customFormat="1" ht="15" customHeight="1">
      <c r="A2150" s="284" t="str">
        <f>IF('Data invoice'!J2266=0,"",'Data invoice'!K2266)</f>
        <v/>
      </c>
      <c r="B2150" s="284" t="str">
        <f>IF('Data invoice'!K2266=0,"",'Data invoice'!L2266)</f>
        <v/>
      </c>
      <c r="C2150" s="284" t="str">
        <f>IF('Data invoice'!L2266=0,"",'Data invoice'!M2266)</f>
        <v/>
      </c>
      <c r="D2150" s="284" t="str">
        <f>IF('Data invoice'!M2266=0,"",'Data invoice'!N2266)</f>
        <v/>
      </c>
      <c r="E2150" s="284" t="str">
        <f>IF('Data invoice'!N2266=0,"",'Data invoice'!O2266)</f>
        <v/>
      </c>
      <c r="F2150" s="284" t="str">
        <f>IF('Data invoice'!O2266=0,"",'Data invoice'!P2266)</f>
        <v/>
      </c>
      <c r="G2150" s="284" t="str">
        <f>IF('Data invoice'!P2266=0,"",'Data invoice'!Q2266)</f>
        <v/>
      </c>
      <c r="H2150" s="284" t="str">
        <f>IF('Data invoice'!Q2266=0,"",'Data invoice'!R2266)</f>
        <v/>
      </c>
      <c r="I2150" s="320" t="str">
        <f>IF('Data invoice'!R2266=0,"",'Data invoice'!S2266)</f>
        <v/>
      </c>
      <c r="J2150" s="367" t="str">
        <f>IF('Data invoice'!S2266=0,"",'Data invoice'!T2266)</f>
        <v/>
      </c>
      <c r="L2150" s="414"/>
      <c r="M2150" s="275"/>
      <c r="N2150" s="275"/>
      <c r="O2150" s="414"/>
      <c r="P2150" s="414"/>
      <c r="Q2150" s="414"/>
      <c r="R2150" s="414"/>
      <c r="S2150" s="414"/>
      <c r="T2150" s="414"/>
      <c r="U2150" s="414"/>
      <c r="V2150" s="414"/>
      <c r="W2150" s="414"/>
      <c r="X2150" s="414"/>
      <c r="Y2150" s="414"/>
      <c r="Z2150" s="414"/>
      <c r="AA2150" s="414"/>
      <c r="AB2150" s="414"/>
      <c r="AC2150" s="275"/>
      <c r="AD2150" s="275"/>
      <c r="AE2150" s="275"/>
      <c r="AF2150" s="275"/>
      <c r="AG2150" s="275"/>
      <c r="AH2150" s="275"/>
      <c r="AI2150" s="275"/>
      <c r="AJ2150" s="275"/>
      <c r="AK2150" s="275"/>
      <c r="AL2150" s="275"/>
    </row>
    <row r="2151" spans="1:38" s="329" customFormat="1" ht="15" customHeight="1">
      <c r="A2151" s="284" t="str">
        <f>IF('Data invoice'!J2267=0,"",'Data invoice'!K2267)</f>
        <v/>
      </c>
      <c r="B2151" s="284" t="str">
        <f>IF('Data invoice'!K2267=0,"",'Data invoice'!L2267)</f>
        <v/>
      </c>
      <c r="C2151" s="284" t="str">
        <f>IF('Data invoice'!L2267=0,"",'Data invoice'!M2267)</f>
        <v/>
      </c>
      <c r="D2151" s="284" t="str">
        <f>IF('Data invoice'!M2267=0,"",'Data invoice'!N2267)</f>
        <v/>
      </c>
      <c r="E2151" s="284" t="str">
        <f>IF('Data invoice'!N2267=0,"",'Data invoice'!O2267)</f>
        <v/>
      </c>
      <c r="F2151" s="284" t="str">
        <f>IF('Data invoice'!O2267=0,"",'Data invoice'!P2267)</f>
        <v/>
      </c>
      <c r="G2151" s="284" t="str">
        <f>IF('Data invoice'!P2267=0,"",'Data invoice'!Q2267)</f>
        <v/>
      </c>
      <c r="H2151" s="284" t="str">
        <f>IF('Data invoice'!Q2267=0,"",'Data invoice'!R2267)</f>
        <v/>
      </c>
      <c r="I2151" s="320" t="str">
        <f>IF('Data invoice'!R2267=0,"",'Data invoice'!S2267)</f>
        <v/>
      </c>
      <c r="J2151" s="367" t="str">
        <f>IF('Data invoice'!S2267=0,"",'Data invoice'!T2267)</f>
        <v/>
      </c>
      <c r="L2151" s="414"/>
      <c r="M2151" s="275"/>
      <c r="N2151" s="275"/>
      <c r="O2151" s="414"/>
      <c r="P2151" s="414"/>
      <c r="Q2151" s="414"/>
      <c r="R2151" s="414"/>
      <c r="S2151" s="414"/>
      <c r="T2151" s="414"/>
      <c r="U2151" s="414"/>
      <c r="V2151" s="414"/>
      <c r="W2151" s="414"/>
      <c r="X2151" s="414"/>
      <c r="Y2151" s="414"/>
      <c r="Z2151" s="414"/>
      <c r="AA2151" s="414"/>
      <c r="AB2151" s="414"/>
      <c r="AC2151" s="275"/>
      <c r="AD2151" s="275"/>
      <c r="AE2151" s="275"/>
      <c r="AF2151" s="275"/>
      <c r="AG2151" s="275"/>
      <c r="AH2151" s="275"/>
      <c r="AI2151" s="275"/>
      <c r="AJ2151" s="275"/>
      <c r="AK2151" s="275"/>
      <c r="AL2151" s="275"/>
    </row>
    <row r="2152" spans="1:38" s="329" customFormat="1" ht="15" customHeight="1">
      <c r="A2152" s="284" t="str">
        <f>IF('Data invoice'!J2268=0,"",'Data invoice'!K2268)</f>
        <v/>
      </c>
      <c r="B2152" s="284" t="str">
        <f>IF('Data invoice'!K2268=0,"",'Data invoice'!L2268)</f>
        <v/>
      </c>
      <c r="C2152" s="284" t="str">
        <f>IF('Data invoice'!L2268=0,"",'Data invoice'!M2268)</f>
        <v/>
      </c>
      <c r="D2152" s="284" t="str">
        <f>IF('Data invoice'!M2268=0,"",'Data invoice'!N2268)</f>
        <v/>
      </c>
      <c r="E2152" s="284" t="str">
        <f>IF('Data invoice'!N2268=0,"",'Data invoice'!O2268)</f>
        <v/>
      </c>
      <c r="F2152" s="284" t="str">
        <f>IF('Data invoice'!O2268=0,"",'Data invoice'!P2268)</f>
        <v/>
      </c>
      <c r="G2152" s="284" t="str">
        <f>IF('Data invoice'!P2268=0,"",'Data invoice'!Q2268)</f>
        <v/>
      </c>
      <c r="H2152" s="284" t="str">
        <f>IF('Data invoice'!Q2268=0,"",'Data invoice'!R2268)</f>
        <v/>
      </c>
      <c r="I2152" s="320" t="str">
        <f>IF('Data invoice'!R2268=0,"",'Data invoice'!S2268)</f>
        <v/>
      </c>
      <c r="J2152" s="367" t="str">
        <f>IF('Data invoice'!S2268=0,"",'Data invoice'!T2268)</f>
        <v/>
      </c>
      <c r="L2152" s="414"/>
      <c r="M2152" s="275"/>
      <c r="N2152" s="275"/>
      <c r="O2152" s="414"/>
      <c r="P2152" s="414"/>
      <c r="Q2152" s="414"/>
      <c r="R2152" s="414"/>
      <c r="S2152" s="414"/>
      <c r="T2152" s="414"/>
      <c r="U2152" s="414"/>
      <c r="V2152" s="414"/>
      <c r="W2152" s="414"/>
      <c r="X2152" s="414"/>
      <c r="Y2152" s="414"/>
      <c r="Z2152" s="414"/>
      <c r="AA2152" s="414"/>
      <c r="AB2152" s="414"/>
      <c r="AC2152" s="275"/>
      <c r="AD2152" s="275"/>
      <c r="AE2152" s="275"/>
      <c r="AF2152" s="275"/>
      <c r="AG2152" s="275"/>
      <c r="AH2152" s="275"/>
      <c r="AI2152" s="275"/>
      <c r="AJ2152" s="275"/>
      <c r="AK2152" s="275"/>
      <c r="AL2152" s="275"/>
    </row>
    <row r="2153" spans="1:38" s="329" customFormat="1" ht="15" customHeight="1">
      <c r="A2153" s="284" t="str">
        <f>IF('Data invoice'!J2269=0,"",'Data invoice'!K2269)</f>
        <v/>
      </c>
      <c r="B2153" s="284" t="str">
        <f>IF('Data invoice'!K2269=0,"",'Data invoice'!L2269)</f>
        <v/>
      </c>
      <c r="C2153" s="284" t="str">
        <f>IF('Data invoice'!L2269=0,"",'Data invoice'!M2269)</f>
        <v/>
      </c>
      <c r="D2153" s="284" t="str">
        <f>IF('Data invoice'!M2269=0,"",'Data invoice'!N2269)</f>
        <v/>
      </c>
      <c r="E2153" s="284" t="str">
        <f>IF('Data invoice'!N2269=0,"",'Data invoice'!O2269)</f>
        <v/>
      </c>
      <c r="F2153" s="284" t="str">
        <f>IF('Data invoice'!O2269=0,"",'Data invoice'!P2269)</f>
        <v/>
      </c>
      <c r="G2153" s="284" t="str">
        <f>IF('Data invoice'!P2269=0,"",'Data invoice'!Q2269)</f>
        <v/>
      </c>
      <c r="H2153" s="284" t="str">
        <f>IF('Data invoice'!Q2269=0,"",'Data invoice'!R2269)</f>
        <v/>
      </c>
      <c r="I2153" s="320" t="str">
        <f>IF('Data invoice'!R2269=0,"",'Data invoice'!S2269)</f>
        <v/>
      </c>
      <c r="J2153" s="367" t="str">
        <f>IF('Data invoice'!S2269=0,"",'Data invoice'!T2269)</f>
        <v/>
      </c>
      <c r="L2153" s="414"/>
      <c r="M2153" s="275"/>
      <c r="N2153" s="275"/>
      <c r="O2153" s="414"/>
      <c r="P2153" s="414"/>
      <c r="Q2153" s="414"/>
      <c r="R2153" s="414"/>
      <c r="S2153" s="414"/>
      <c r="T2153" s="414"/>
      <c r="U2153" s="414"/>
      <c r="V2153" s="414"/>
      <c r="W2153" s="414"/>
      <c r="X2153" s="414"/>
      <c r="Y2153" s="414"/>
      <c r="Z2153" s="414"/>
      <c r="AA2153" s="414"/>
      <c r="AB2153" s="414"/>
      <c r="AC2153" s="275"/>
      <c r="AD2153" s="275"/>
      <c r="AE2153" s="275"/>
      <c r="AF2153" s="275"/>
      <c r="AG2153" s="275"/>
      <c r="AH2153" s="275"/>
      <c r="AI2153" s="275"/>
      <c r="AJ2153" s="275"/>
      <c r="AK2153" s="275"/>
      <c r="AL2153" s="275"/>
    </row>
    <row r="2154" spans="1:38" s="329" customFormat="1" ht="15" customHeight="1">
      <c r="A2154" s="284" t="str">
        <f>IF('Data invoice'!J2270=0,"",'Data invoice'!K2270)</f>
        <v/>
      </c>
      <c r="B2154" s="284" t="str">
        <f>IF('Data invoice'!K2270=0,"",'Data invoice'!L2270)</f>
        <v/>
      </c>
      <c r="C2154" s="284" t="str">
        <f>IF('Data invoice'!L2270=0,"",'Data invoice'!M2270)</f>
        <v/>
      </c>
      <c r="D2154" s="284" t="str">
        <f>IF('Data invoice'!M2270=0,"",'Data invoice'!N2270)</f>
        <v/>
      </c>
      <c r="E2154" s="284" t="str">
        <f>IF('Data invoice'!N2270=0,"",'Data invoice'!O2270)</f>
        <v/>
      </c>
      <c r="F2154" s="284" t="str">
        <f>IF('Data invoice'!O2270=0,"",'Data invoice'!P2270)</f>
        <v/>
      </c>
      <c r="G2154" s="284" t="str">
        <f>IF('Data invoice'!P2270=0,"",'Data invoice'!Q2270)</f>
        <v/>
      </c>
      <c r="H2154" s="284" t="str">
        <f>IF('Data invoice'!Q2270=0,"",'Data invoice'!R2270)</f>
        <v/>
      </c>
      <c r="I2154" s="320" t="str">
        <f>IF('Data invoice'!R2270=0,"",'Data invoice'!S2270)</f>
        <v/>
      </c>
      <c r="J2154" s="367" t="str">
        <f>IF('Data invoice'!S2270=0,"",'Data invoice'!T2270)</f>
        <v/>
      </c>
      <c r="L2154" s="414"/>
      <c r="M2154" s="275"/>
      <c r="N2154" s="275"/>
      <c r="O2154" s="414"/>
      <c r="P2154" s="414"/>
      <c r="Q2154" s="414"/>
      <c r="R2154" s="414"/>
      <c r="S2154" s="414"/>
      <c r="T2154" s="414"/>
      <c r="U2154" s="414"/>
      <c r="V2154" s="414"/>
      <c r="W2154" s="414"/>
      <c r="X2154" s="414"/>
      <c r="Y2154" s="414"/>
      <c r="Z2154" s="414"/>
      <c r="AA2154" s="414"/>
      <c r="AB2154" s="414"/>
      <c r="AC2154" s="275"/>
      <c r="AD2154" s="275"/>
      <c r="AE2154" s="275"/>
      <c r="AF2154" s="275"/>
      <c r="AG2154" s="275"/>
      <c r="AH2154" s="275"/>
      <c r="AI2154" s="275"/>
      <c r="AJ2154" s="275"/>
      <c r="AK2154" s="275"/>
      <c r="AL2154" s="275"/>
    </row>
    <row r="2155" spans="1:38" s="329" customFormat="1" ht="15" customHeight="1">
      <c r="A2155" s="284" t="str">
        <f>IF('Data invoice'!J2271=0,"",'Data invoice'!K2271)</f>
        <v/>
      </c>
      <c r="B2155" s="284" t="str">
        <f>IF('Data invoice'!K2271=0,"",'Data invoice'!L2271)</f>
        <v/>
      </c>
      <c r="C2155" s="284" t="str">
        <f>IF('Data invoice'!L2271=0,"",'Data invoice'!M2271)</f>
        <v/>
      </c>
      <c r="D2155" s="284" t="str">
        <f>IF('Data invoice'!M2271=0,"",'Data invoice'!N2271)</f>
        <v/>
      </c>
      <c r="E2155" s="284" t="str">
        <f>IF('Data invoice'!N2271=0,"",'Data invoice'!O2271)</f>
        <v/>
      </c>
      <c r="F2155" s="284" t="str">
        <f>IF('Data invoice'!O2271=0,"",'Data invoice'!P2271)</f>
        <v/>
      </c>
      <c r="G2155" s="284" t="str">
        <f>IF('Data invoice'!P2271=0,"",'Data invoice'!Q2271)</f>
        <v/>
      </c>
      <c r="H2155" s="284" t="str">
        <f>IF('Data invoice'!Q2271=0,"",'Data invoice'!R2271)</f>
        <v/>
      </c>
      <c r="I2155" s="320" t="str">
        <f>IF('Data invoice'!R2271=0,"",'Data invoice'!S2271)</f>
        <v/>
      </c>
      <c r="J2155" s="367" t="str">
        <f>IF('Data invoice'!S2271=0,"",'Data invoice'!T2271)</f>
        <v/>
      </c>
      <c r="L2155" s="414"/>
      <c r="M2155" s="275"/>
      <c r="N2155" s="275"/>
      <c r="O2155" s="414"/>
      <c r="P2155" s="414"/>
      <c r="Q2155" s="414"/>
      <c r="R2155" s="414"/>
      <c r="S2155" s="414"/>
      <c r="T2155" s="414"/>
      <c r="U2155" s="414"/>
      <c r="V2155" s="414"/>
      <c r="W2155" s="414"/>
      <c r="X2155" s="414"/>
      <c r="Y2155" s="414"/>
      <c r="Z2155" s="414"/>
      <c r="AA2155" s="414"/>
      <c r="AB2155" s="414"/>
      <c r="AC2155" s="275"/>
      <c r="AD2155" s="275"/>
      <c r="AE2155" s="275"/>
      <c r="AF2155" s="275"/>
      <c r="AG2155" s="275"/>
      <c r="AH2155" s="275"/>
      <c r="AI2155" s="275"/>
      <c r="AJ2155" s="275"/>
      <c r="AK2155" s="275"/>
      <c r="AL2155" s="275"/>
    </row>
    <row r="2156" spans="1:38" s="329" customFormat="1" ht="15" customHeight="1">
      <c r="A2156" s="284" t="str">
        <f>IF('Data invoice'!J2272=0,"",'Data invoice'!K2272)</f>
        <v/>
      </c>
      <c r="B2156" s="284" t="str">
        <f>IF('Data invoice'!K2272=0,"",'Data invoice'!L2272)</f>
        <v/>
      </c>
      <c r="C2156" s="284" t="str">
        <f>IF('Data invoice'!L2272=0,"",'Data invoice'!M2272)</f>
        <v/>
      </c>
      <c r="D2156" s="284" t="str">
        <f>IF('Data invoice'!M2272=0,"",'Data invoice'!N2272)</f>
        <v/>
      </c>
      <c r="E2156" s="284" t="str">
        <f>IF('Data invoice'!N2272=0,"",'Data invoice'!O2272)</f>
        <v/>
      </c>
      <c r="F2156" s="284" t="str">
        <f>IF('Data invoice'!O2272=0,"",'Data invoice'!P2272)</f>
        <v/>
      </c>
      <c r="G2156" s="284" t="str">
        <f>IF('Data invoice'!P2272=0,"",'Data invoice'!Q2272)</f>
        <v/>
      </c>
      <c r="H2156" s="284" t="str">
        <f>IF('Data invoice'!Q2272=0,"",'Data invoice'!R2272)</f>
        <v/>
      </c>
      <c r="I2156" s="320" t="str">
        <f>IF('Data invoice'!R2272=0,"",'Data invoice'!S2272)</f>
        <v/>
      </c>
      <c r="J2156" s="367" t="str">
        <f>IF('Data invoice'!S2272=0,"",'Data invoice'!T2272)</f>
        <v/>
      </c>
      <c r="L2156" s="414"/>
      <c r="M2156" s="275"/>
      <c r="N2156" s="275"/>
      <c r="O2156" s="414"/>
      <c r="P2156" s="414"/>
      <c r="Q2156" s="414"/>
      <c r="R2156" s="414"/>
      <c r="S2156" s="414"/>
      <c r="T2156" s="414"/>
      <c r="U2156" s="414"/>
      <c r="V2156" s="414"/>
      <c r="W2156" s="414"/>
      <c r="X2156" s="414"/>
      <c r="Y2156" s="414"/>
      <c r="Z2156" s="414"/>
      <c r="AA2156" s="414"/>
      <c r="AB2156" s="414"/>
      <c r="AC2156" s="275"/>
      <c r="AD2156" s="275"/>
      <c r="AE2156" s="275"/>
      <c r="AF2156" s="275"/>
      <c r="AG2156" s="275"/>
      <c r="AH2156" s="275"/>
      <c r="AI2156" s="275"/>
      <c r="AJ2156" s="275"/>
      <c r="AK2156" s="275"/>
      <c r="AL2156" s="275"/>
    </row>
    <row r="2157" spans="1:38" s="329" customFormat="1" ht="15" customHeight="1">
      <c r="A2157" s="284" t="str">
        <f>IF('Data invoice'!J2273=0,"",'Data invoice'!K2273)</f>
        <v/>
      </c>
      <c r="B2157" s="284" t="str">
        <f>IF('Data invoice'!K2273=0,"",'Data invoice'!L2273)</f>
        <v/>
      </c>
      <c r="C2157" s="284" t="str">
        <f>IF('Data invoice'!L2273=0,"",'Data invoice'!M2273)</f>
        <v/>
      </c>
      <c r="D2157" s="284" t="str">
        <f>IF('Data invoice'!M2273=0,"",'Data invoice'!N2273)</f>
        <v/>
      </c>
      <c r="E2157" s="284" t="str">
        <f>IF('Data invoice'!N2273=0,"",'Data invoice'!O2273)</f>
        <v/>
      </c>
      <c r="F2157" s="284" t="str">
        <f>IF('Data invoice'!O2273=0,"",'Data invoice'!P2273)</f>
        <v/>
      </c>
      <c r="G2157" s="284" t="str">
        <f>IF('Data invoice'!P2273=0,"",'Data invoice'!Q2273)</f>
        <v/>
      </c>
      <c r="H2157" s="284" t="str">
        <f>IF('Data invoice'!Q2273=0,"",'Data invoice'!R2273)</f>
        <v/>
      </c>
      <c r="I2157" s="320" t="str">
        <f>IF('Data invoice'!R2273=0,"",'Data invoice'!S2273)</f>
        <v/>
      </c>
      <c r="J2157" s="367" t="str">
        <f>IF('Data invoice'!S2273=0,"",'Data invoice'!T2273)</f>
        <v/>
      </c>
      <c r="L2157" s="414"/>
      <c r="M2157" s="275"/>
      <c r="N2157" s="275"/>
      <c r="O2157" s="414"/>
      <c r="P2157" s="414"/>
      <c r="Q2157" s="414"/>
      <c r="R2157" s="414"/>
      <c r="S2157" s="414"/>
      <c r="T2157" s="414"/>
      <c r="U2157" s="414"/>
      <c r="V2157" s="414"/>
      <c r="W2157" s="414"/>
      <c r="X2157" s="414"/>
      <c r="Y2157" s="414"/>
      <c r="Z2157" s="414"/>
      <c r="AA2157" s="414"/>
      <c r="AB2157" s="414"/>
      <c r="AC2157" s="275"/>
      <c r="AD2157" s="275"/>
      <c r="AE2157" s="275"/>
      <c r="AF2157" s="275"/>
      <c r="AG2157" s="275"/>
      <c r="AH2157" s="275"/>
      <c r="AI2157" s="275"/>
      <c r="AJ2157" s="275"/>
      <c r="AK2157" s="275"/>
      <c r="AL2157" s="275"/>
    </row>
    <row r="2158" spans="1:38" s="329" customFormat="1" ht="15" customHeight="1">
      <c r="A2158" s="284" t="str">
        <f>IF('Data invoice'!J2274=0,"",'Data invoice'!K2274)</f>
        <v/>
      </c>
      <c r="B2158" s="284" t="str">
        <f>IF('Data invoice'!K2274=0,"",'Data invoice'!L2274)</f>
        <v/>
      </c>
      <c r="C2158" s="284" t="str">
        <f>IF('Data invoice'!L2274=0,"",'Data invoice'!M2274)</f>
        <v/>
      </c>
      <c r="D2158" s="284" t="str">
        <f>IF('Data invoice'!M2274=0,"",'Data invoice'!N2274)</f>
        <v/>
      </c>
      <c r="E2158" s="284" t="str">
        <f>IF('Data invoice'!N2274=0,"",'Data invoice'!O2274)</f>
        <v/>
      </c>
      <c r="F2158" s="284" t="str">
        <f>IF('Data invoice'!O2274=0,"",'Data invoice'!P2274)</f>
        <v/>
      </c>
      <c r="G2158" s="284" t="str">
        <f>IF('Data invoice'!P2274=0,"",'Data invoice'!Q2274)</f>
        <v/>
      </c>
      <c r="H2158" s="284" t="str">
        <f>IF('Data invoice'!Q2274=0,"",'Data invoice'!R2274)</f>
        <v/>
      </c>
      <c r="I2158" s="320" t="str">
        <f>IF('Data invoice'!R2274=0,"",'Data invoice'!S2274)</f>
        <v/>
      </c>
      <c r="J2158" s="367" t="str">
        <f>IF('Data invoice'!S2274=0,"",'Data invoice'!T2274)</f>
        <v/>
      </c>
      <c r="L2158" s="414"/>
      <c r="M2158" s="275"/>
      <c r="N2158" s="275"/>
      <c r="O2158" s="414"/>
      <c r="P2158" s="414"/>
      <c r="Q2158" s="414"/>
      <c r="R2158" s="414"/>
      <c r="S2158" s="414"/>
      <c r="T2158" s="414"/>
      <c r="U2158" s="414"/>
      <c r="V2158" s="414"/>
      <c r="W2158" s="414"/>
      <c r="X2158" s="414"/>
      <c r="Y2158" s="414"/>
      <c r="Z2158" s="414"/>
      <c r="AA2158" s="414"/>
      <c r="AB2158" s="414"/>
      <c r="AC2158" s="275"/>
      <c r="AD2158" s="275"/>
      <c r="AE2158" s="275"/>
      <c r="AF2158" s="275"/>
      <c r="AG2158" s="275"/>
      <c r="AH2158" s="275"/>
      <c r="AI2158" s="275"/>
      <c r="AJ2158" s="275"/>
      <c r="AK2158" s="275"/>
      <c r="AL2158" s="275"/>
    </row>
    <row r="2159" spans="1:38" s="329" customFormat="1" ht="15" customHeight="1">
      <c r="A2159" s="284" t="str">
        <f>IF('Data invoice'!J2275=0,"",'Data invoice'!K2275)</f>
        <v/>
      </c>
      <c r="B2159" s="284" t="str">
        <f>IF('Data invoice'!K2275=0,"",'Data invoice'!L2275)</f>
        <v/>
      </c>
      <c r="C2159" s="284" t="str">
        <f>IF('Data invoice'!L2275=0,"",'Data invoice'!M2275)</f>
        <v/>
      </c>
      <c r="D2159" s="284" t="str">
        <f>IF('Data invoice'!M2275=0,"",'Data invoice'!N2275)</f>
        <v/>
      </c>
      <c r="E2159" s="284" t="str">
        <f>IF('Data invoice'!N2275=0,"",'Data invoice'!O2275)</f>
        <v/>
      </c>
      <c r="F2159" s="284" t="str">
        <f>IF('Data invoice'!O2275=0,"",'Data invoice'!P2275)</f>
        <v/>
      </c>
      <c r="G2159" s="284" t="str">
        <f>IF('Data invoice'!P2275=0,"",'Data invoice'!Q2275)</f>
        <v/>
      </c>
      <c r="H2159" s="284" t="str">
        <f>IF('Data invoice'!Q2275=0,"",'Data invoice'!R2275)</f>
        <v/>
      </c>
      <c r="I2159" s="320" t="str">
        <f>IF('Data invoice'!R2275=0,"",'Data invoice'!S2275)</f>
        <v/>
      </c>
      <c r="J2159" s="367" t="str">
        <f>IF('Data invoice'!S2275=0,"",'Data invoice'!T2275)</f>
        <v/>
      </c>
      <c r="L2159" s="414"/>
      <c r="M2159" s="275"/>
      <c r="N2159" s="275"/>
      <c r="O2159" s="414"/>
      <c r="P2159" s="414"/>
      <c r="Q2159" s="414"/>
      <c r="R2159" s="414"/>
      <c r="S2159" s="414"/>
      <c r="T2159" s="414"/>
      <c r="U2159" s="414"/>
      <c r="V2159" s="414"/>
      <c r="W2159" s="414"/>
      <c r="X2159" s="414"/>
      <c r="Y2159" s="414"/>
      <c r="Z2159" s="414"/>
      <c r="AA2159" s="414"/>
      <c r="AB2159" s="414"/>
      <c r="AC2159" s="275"/>
      <c r="AD2159" s="275"/>
      <c r="AE2159" s="275"/>
      <c r="AF2159" s="275"/>
      <c r="AG2159" s="275"/>
      <c r="AH2159" s="275"/>
      <c r="AI2159" s="275"/>
      <c r="AJ2159" s="275"/>
      <c r="AK2159" s="275"/>
      <c r="AL2159" s="275"/>
    </row>
    <row r="2160" spans="1:38" s="329" customFormat="1" ht="15" customHeight="1">
      <c r="A2160" s="284" t="str">
        <f>IF('Data invoice'!J2276=0,"",'Data invoice'!K2276)</f>
        <v/>
      </c>
      <c r="B2160" s="284" t="str">
        <f>IF('Data invoice'!K2276=0,"",'Data invoice'!L2276)</f>
        <v/>
      </c>
      <c r="C2160" s="284" t="str">
        <f>IF('Data invoice'!L2276=0,"",'Data invoice'!M2276)</f>
        <v/>
      </c>
      <c r="D2160" s="284" t="str">
        <f>IF('Data invoice'!M2276=0,"",'Data invoice'!N2276)</f>
        <v/>
      </c>
      <c r="E2160" s="284" t="str">
        <f>IF('Data invoice'!N2276=0,"",'Data invoice'!O2276)</f>
        <v/>
      </c>
      <c r="F2160" s="284" t="str">
        <f>IF('Data invoice'!O2276=0,"",'Data invoice'!P2276)</f>
        <v/>
      </c>
      <c r="G2160" s="284" t="str">
        <f>IF('Data invoice'!P2276=0,"",'Data invoice'!Q2276)</f>
        <v/>
      </c>
      <c r="H2160" s="284" t="str">
        <f>IF('Data invoice'!Q2276=0,"",'Data invoice'!R2276)</f>
        <v/>
      </c>
      <c r="I2160" s="320" t="str">
        <f>IF('Data invoice'!R2276=0,"",'Data invoice'!S2276)</f>
        <v/>
      </c>
      <c r="J2160" s="367" t="str">
        <f>IF('Data invoice'!S2276=0,"",'Data invoice'!T2276)</f>
        <v/>
      </c>
      <c r="L2160" s="414"/>
      <c r="M2160" s="275"/>
      <c r="N2160" s="275"/>
      <c r="O2160" s="414"/>
      <c r="P2160" s="414"/>
      <c r="Q2160" s="414"/>
      <c r="R2160" s="414"/>
      <c r="S2160" s="414"/>
      <c r="T2160" s="414"/>
      <c r="U2160" s="414"/>
      <c r="V2160" s="414"/>
      <c r="W2160" s="414"/>
      <c r="X2160" s="414"/>
      <c r="Y2160" s="414"/>
      <c r="Z2160" s="414"/>
      <c r="AA2160" s="414"/>
      <c r="AB2160" s="414"/>
      <c r="AC2160" s="275"/>
      <c r="AD2160" s="275"/>
      <c r="AE2160" s="275"/>
      <c r="AF2160" s="275"/>
      <c r="AG2160" s="275"/>
      <c r="AH2160" s="275"/>
      <c r="AI2160" s="275"/>
      <c r="AJ2160" s="275"/>
      <c r="AK2160" s="275"/>
      <c r="AL2160" s="275"/>
    </row>
    <row r="2161" spans="1:38" s="329" customFormat="1" ht="15" customHeight="1">
      <c r="A2161" s="284" t="str">
        <f>IF('Data invoice'!J2277=0,"",'Data invoice'!K2277)</f>
        <v/>
      </c>
      <c r="B2161" s="284" t="str">
        <f>IF('Data invoice'!K2277=0,"",'Data invoice'!L2277)</f>
        <v/>
      </c>
      <c r="C2161" s="284" t="str">
        <f>IF('Data invoice'!L2277=0,"",'Data invoice'!M2277)</f>
        <v/>
      </c>
      <c r="D2161" s="284" t="str">
        <f>IF('Data invoice'!M2277=0,"",'Data invoice'!N2277)</f>
        <v/>
      </c>
      <c r="E2161" s="284" t="str">
        <f>IF('Data invoice'!N2277=0,"",'Data invoice'!O2277)</f>
        <v/>
      </c>
      <c r="F2161" s="284" t="str">
        <f>IF('Data invoice'!O2277=0,"",'Data invoice'!P2277)</f>
        <v/>
      </c>
      <c r="G2161" s="284" t="str">
        <f>IF('Data invoice'!P2277=0,"",'Data invoice'!Q2277)</f>
        <v/>
      </c>
      <c r="H2161" s="284" t="str">
        <f>IF('Data invoice'!Q2277=0,"",'Data invoice'!R2277)</f>
        <v/>
      </c>
      <c r="I2161" s="320" t="str">
        <f>IF('Data invoice'!R2277=0,"",'Data invoice'!S2277)</f>
        <v/>
      </c>
      <c r="J2161" s="367" t="str">
        <f>IF('Data invoice'!S2277=0,"",'Data invoice'!T2277)</f>
        <v/>
      </c>
      <c r="L2161" s="414"/>
      <c r="M2161" s="275"/>
      <c r="N2161" s="275"/>
      <c r="O2161" s="414"/>
      <c r="P2161" s="414"/>
      <c r="Q2161" s="414"/>
      <c r="R2161" s="414"/>
      <c r="S2161" s="414"/>
      <c r="T2161" s="414"/>
      <c r="U2161" s="414"/>
      <c r="V2161" s="414"/>
      <c r="W2161" s="414"/>
      <c r="X2161" s="414"/>
      <c r="Y2161" s="414"/>
      <c r="Z2161" s="414"/>
      <c r="AA2161" s="414"/>
      <c r="AB2161" s="414"/>
      <c r="AC2161" s="275"/>
      <c r="AD2161" s="275"/>
      <c r="AE2161" s="275"/>
      <c r="AF2161" s="275"/>
      <c r="AG2161" s="275"/>
      <c r="AH2161" s="275"/>
      <c r="AI2161" s="275"/>
      <c r="AJ2161" s="275"/>
      <c r="AK2161" s="275"/>
      <c r="AL2161" s="275"/>
    </row>
    <row r="2162" spans="1:38" s="329" customFormat="1" ht="15" customHeight="1">
      <c r="A2162" s="284" t="str">
        <f>IF('Data invoice'!J2278=0,"",'Data invoice'!K2278)</f>
        <v/>
      </c>
      <c r="B2162" s="284" t="str">
        <f>IF('Data invoice'!K2278=0,"",'Data invoice'!L2278)</f>
        <v/>
      </c>
      <c r="C2162" s="284" t="str">
        <f>IF('Data invoice'!L2278=0,"",'Data invoice'!M2278)</f>
        <v/>
      </c>
      <c r="D2162" s="284" t="str">
        <f>IF('Data invoice'!M2278=0,"",'Data invoice'!N2278)</f>
        <v/>
      </c>
      <c r="E2162" s="284" t="str">
        <f>IF('Data invoice'!N2278=0,"",'Data invoice'!O2278)</f>
        <v/>
      </c>
      <c r="F2162" s="284" t="str">
        <f>IF('Data invoice'!O2278=0,"",'Data invoice'!P2278)</f>
        <v/>
      </c>
      <c r="G2162" s="284" t="str">
        <f>IF('Data invoice'!P2278=0,"",'Data invoice'!Q2278)</f>
        <v/>
      </c>
      <c r="H2162" s="284" t="str">
        <f>IF('Data invoice'!Q2278=0,"",'Data invoice'!R2278)</f>
        <v/>
      </c>
      <c r="I2162" s="320" t="str">
        <f>IF('Data invoice'!R2278=0,"",'Data invoice'!S2278)</f>
        <v/>
      </c>
      <c r="J2162" s="367" t="str">
        <f>IF('Data invoice'!S2278=0,"",'Data invoice'!T2278)</f>
        <v/>
      </c>
      <c r="L2162" s="414"/>
      <c r="M2162" s="275"/>
      <c r="N2162" s="275"/>
      <c r="O2162" s="414"/>
      <c r="P2162" s="414"/>
      <c r="Q2162" s="414"/>
      <c r="R2162" s="414"/>
      <c r="S2162" s="414"/>
      <c r="T2162" s="414"/>
      <c r="U2162" s="414"/>
      <c r="V2162" s="414"/>
      <c r="W2162" s="414"/>
      <c r="X2162" s="414"/>
      <c r="Y2162" s="414"/>
      <c r="Z2162" s="414"/>
      <c r="AA2162" s="414"/>
      <c r="AB2162" s="414"/>
      <c r="AC2162" s="275"/>
      <c r="AD2162" s="275"/>
      <c r="AE2162" s="275"/>
      <c r="AF2162" s="275"/>
      <c r="AG2162" s="275"/>
      <c r="AH2162" s="275"/>
      <c r="AI2162" s="275"/>
      <c r="AJ2162" s="275"/>
      <c r="AK2162" s="275"/>
      <c r="AL2162" s="275"/>
    </row>
    <row r="2163" spans="1:38" s="329" customFormat="1" ht="15" customHeight="1">
      <c r="A2163" s="284" t="str">
        <f>IF('Data invoice'!J2279=0,"",'Data invoice'!K2279)</f>
        <v/>
      </c>
      <c r="B2163" s="284" t="str">
        <f>IF('Data invoice'!K2279=0,"",'Data invoice'!L2279)</f>
        <v/>
      </c>
      <c r="C2163" s="284" t="str">
        <f>IF('Data invoice'!L2279=0,"",'Data invoice'!M2279)</f>
        <v/>
      </c>
      <c r="D2163" s="284" t="str">
        <f>IF('Data invoice'!M2279=0,"",'Data invoice'!N2279)</f>
        <v/>
      </c>
      <c r="E2163" s="284" t="str">
        <f>IF('Data invoice'!N2279=0,"",'Data invoice'!O2279)</f>
        <v/>
      </c>
      <c r="F2163" s="284" t="str">
        <f>IF('Data invoice'!O2279=0,"",'Data invoice'!P2279)</f>
        <v/>
      </c>
      <c r="G2163" s="284" t="str">
        <f>IF('Data invoice'!P2279=0,"",'Data invoice'!Q2279)</f>
        <v/>
      </c>
      <c r="H2163" s="284" t="str">
        <f>IF('Data invoice'!Q2279=0,"",'Data invoice'!R2279)</f>
        <v/>
      </c>
      <c r="I2163" s="320" t="str">
        <f>IF('Data invoice'!R2279=0,"",'Data invoice'!S2279)</f>
        <v/>
      </c>
      <c r="J2163" s="367" t="str">
        <f>IF('Data invoice'!S2279=0,"",'Data invoice'!T2279)</f>
        <v/>
      </c>
      <c r="L2163" s="414"/>
      <c r="M2163" s="275"/>
      <c r="N2163" s="275"/>
      <c r="O2163" s="414"/>
      <c r="P2163" s="414"/>
      <c r="Q2163" s="414"/>
      <c r="R2163" s="414"/>
      <c r="S2163" s="414"/>
      <c r="T2163" s="414"/>
      <c r="U2163" s="414"/>
      <c r="V2163" s="414"/>
      <c r="W2163" s="414"/>
      <c r="X2163" s="414"/>
      <c r="Y2163" s="414"/>
      <c r="Z2163" s="414"/>
      <c r="AA2163" s="414"/>
      <c r="AB2163" s="414"/>
      <c r="AC2163" s="275"/>
      <c r="AD2163" s="275"/>
      <c r="AE2163" s="275"/>
      <c r="AF2163" s="275"/>
      <c r="AG2163" s="275"/>
      <c r="AH2163" s="275"/>
      <c r="AI2163" s="275"/>
      <c r="AJ2163" s="275"/>
      <c r="AK2163" s="275"/>
      <c r="AL2163" s="275"/>
    </row>
    <row r="2164" spans="1:38" s="329" customFormat="1" ht="15" customHeight="1">
      <c r="A2164" s="284" t="str">
        <f>IF('Data invoice'!J2280=0,"",'Data invoice'!K2280)</f>
        <v/>
      </c>
      <c r="B2164" s="284" t="str">
        <f>IF('Data invoice'!K2280=0,"",'Data invoice'!L2280)</f>
        <v/>
      </c>
      <c r="C2164" s="284" t="str">
        <f>IF('Data invoice'!L2280=0,"",'Data invoice'!M2280)</f>
        <v/>
      </c>
      <c r="D2164" s="284" t="str">
        <f>IF('Data invoice'!M2280=0,"",'Data invoice'!N2280)</f>
        <v/>
      </c>
      <c r="E2164" s="284" t="str">
        <f>IF('Data invoice'!N2280=0,"",'Data invoice'!O2280)</f>
        <v/>
      </c>
      <c r="F2164" s="284" t="str">
        <f>IF('Data invoice'!O2280=0,"",'Data invoice'!P2280)</f>
        <v/>
      </c>
      <c r="G2164" s="284" t="str">
        <f>IF('Data invoice'!P2280=0,"",'Data invoice'!Q2280)</f>
        <v/>
      </c>
      <c r="H2164" s="284" t="str">
        <f>IF('Data invoice'!Q2280=0,"",'Data invoice'!R2280)</f>
        <v/>
      </c>
      <c r="I2164" s="320" t="str">
        <f>IF('Data invoice'!R2280=0,"",'Data invoice'!S2280)</f>
        <v/>
      </c>
      <c r="J2164" s="367" t="str">
        <f>IF('Data invoice'!S2280=0,"",'Data invoice'!T2280)</f>
        <v/>
      </c>
      <c r="L2164" s="414"/>
      <c r="M2164" s="275"/>
      <c r="N2164" s="275"/>
      <c r="O2164" s="414"/>
      <c r="P2164" s="414"/>
      <c r="Q2164" s="414"/>
      <c r="R2164" s="414"/>
      <c r="S2164" s="414"/>
      <c r="T2164" s="414"/>
      <c r="U2164" s="414"/>
      <c r="V2164" s="414"/>
      <c r="W2164" s="414"/>
      <c r="X2164" s="414"/>
      <c r="Y2164" s="414"/>
      <c r="Z2164" s="414"/>
      <c r="AA2164" s="414"/>
      <c r="AB2164" s="414"/>
      <c r="AC2164" s="275"/>
      <c r="AD2164" s="275"/>
      <c r="AE2164" s="275"/>
      <c r="AF2164" s="275"/>
      <c r="AG2164" s="275"/>
      <c r="AH2164" s="275"/>
      <c r="AI2164" s="275"/>
      <c r="AJ2164" s="275"/>
      <c r="AK2164" s="275"/>
      <c r="AL2164" s="275"/>
    </row>
    <row r="2165" spans="1:38" s="329" customFormat="1" ht="15" customHeight="1">
      <c r="A2165" s="284" t="str">
        <f>IF('Data invoice'!J2281=0,"",'Data invoice'!K2281)</f>
        <v/>
      </c>
      <c r="B2165" s="284" t="str">
        <f>IF('Data invoice'!K2281=0,"",'Data invoice'!L2281)</f>
        <v/>
      </c>
      <c r="C2165" s="284" t="str">
        <f>IF('Data invoice'!L2281=0,"",'Data invoice'!M2281)</f>
        <v/>
      </c>
      <c r="D2165" s="284" t="str">
        <f>IF('Data invoice'!M2281=0,"",'Data invoice'!N2281)</f>
        <v/>
      </c>
      <c r="E2165" s="284" t="str">
        <f>IF('Data invoice'!N2281=0,"",'Data invoice'!O2281)</f>
        <v/>
      </c>
      <c r="F2165" s="284" t="str">
        <f>IF('Data invoice'!O2281=0,"",'Data invoice'!P2281)</f>
        <v/>
      </c>
      <c r="G2165" s="284" t="str">
        <f>IF('Data invoice'!P2281=0,"",'Data invoice'!Q2281)</f>
        <v/>
      </c>
      <c r="H2165" s="284" t="str">
        <f>IF('Data invoice'!Q2281=0,"",'Data invoice'!R2281)</f>
        <v/>
      </c>
      <c r="I2165" s="320" t="str">
        <f>IF('Data invoice'!R2281=0,"",'Data invoice'!S2281)</f>
        <v/>
      </c>
      <c r="J2165" s="367" t="str">
        <f>IF('Data invoice'!S2281=0,"",'Data invoice'!T2281)</f>
        <v/>
      </c>
      <c r="L2165" s="414"/>
      <c r="M2165" s="275"/>
      <c r="N2165" s="275"/>
      <c r="O2165" s="414"/>
      <c r="P2165" s="414"/>
      <c r="Q2165" s="414"/>
      <c r="R2165" s="414"/>
      <c r="S2165" s="414"/>
      <c r="T2165" s="414"/>
      <c r="U2165" s="414"/>
      <c r="V2165" s="414"/>
      <c r="W2165" s="414"/>
      <c r="X2165" s="414"/>
      <c r="Y2165" s="414"/>
      <c r="Z2165" s="414"/>
      <c r="AA2165" s="414"/>
      <c r="AB2165" s="414"/>
      <c r="AC2165" s="275"/>
      <c r="AD2165" s="275"/>
      <c r="AE2165" s="275"/>
      <c r="AF2165" s="275"/>
      <c r="AG2165" s="275"/>
      <c r="AH2165" s="275"/>
      <c r="AI2165" s="275"/>
      <c r="AJ2165" s="275"/>
      <c r="AK2165" s="275"/>
      <c r="AL2165" s="275"/>
    </row>
    <row r="2166" spans="1:38" s="329" customFormat="1" ht="15" customHeight="1">
      <c r="A2166" s="284" t="str">
        <f>IF('Data invoice'!J2282=0,"",'Data invoice'!K2282)</f>
        <v/>
      </c>
      <c r="B2166" s="284" t="str">
        <f>IF('Data invoice'!K2282=0,"",'Data invoice'!L2282)</f>
        <v/>
      </c>
      <c r="C2166" s="284" t="str">
        <f>IF('Data invoice'!L2282=0,"",'Data invoice'!M2282)</f>
        <v/>
      </c>
      <c r="D2166" s="284" t="str">
        <f>IF('Data invoice'!M2282=0,"",'Data invoice'!N2282)</f>
        <v/>
      </c>
      <c r="E2166" s="284" t="str">
        <f>IF('Data invoice'!N2282=0,"",'Data invoice'!O2282)</f>
        <v/>
      </c>
      <c r="F2166" s="284" t="str">
        <f>IF('Data invoice'!O2282=0,"",'Data invoice'!P2282)</f>
        <v/>
      </c>
      <c r="G2166" s="284" t="str">
        <f>IF('Data invoice'!P2282=0,"",'Data invoice'!Q2282)</f>
        <v/>
      </c>
      <c r="H2166" s="284" t="str">
        <f>IF('Data invoice'!Q2282=0,"",'Data invoice'!R2282)</f>
        <v/>
      </c>
      <c r="I2166" s="320" t="str">
        <f>IF('Data invoice'!R2282=0,"",'Data invoice'!S2282)</f>
        <v/>
      </c>
      <c r="J2166" s="367" t="str">
        <f>IF('Data invoice'!S2282=0,"",'Data invoice'!T2282)</f>
        <v/>
      </c>
      <c r="L2166" s="414"/>
      <c r="M2166" s="275"/>
      <c r="N2166" s="275"/>
      <c r="O2166" s="414"/>
      <c r="P2166" s="414"/>
      <c r="Q2166" s="414"/>
      <c r="R2166" s="414"/>
      <c r="S2166" s="414"/>
      <c r="T2166" s="414"/>
      <c r="U2166" s="414"/>
      <c r="V2166" s="414"/>
      <c r="W2166" s="414"/>
      <c r="X2166" s="414"/>
      <c r="Y2166" s="414"/>
      <c r="Z2166" s="414"/>
      <c r="AA2166" s="414"/>
      <c r="AB2166" s="414"/>
      <c r="AC2166" s="275"/>
      <c r="AD2166" s="275"/>
      <c r="AE2166" s="275"/>
      <c r="AF2166" s="275"/>
      <c r="AG2166" s="275"/>
      <c r="AH2166" s="275"/>
      <c r="AI2166" s="275"/>
      <c r="AJ2166" s="275"/>
      <c r="AK2166" s="275"/>
      <c r="AL2166" s="275"/>
    </row>
    <row r="2167" spans="1:38" s="329" customFormat="1" ht="15" customHeight="1">
      <c r="A2167" s="284" t="str">
        <f>IF('Data invoice'!J2283=0,"",'Data invoice'!K2283)</f>
        <v/>
      </c>
      <c r="B2167" s="284" t="str">
        <f>IF('Data invoice'!K2283=0,"",'Data invoice'!L2283)</f>
        <v/>
      </c>
      <c r="C2167" s="284" t="str">
        <f>IF('Data invoice'!L2283=0,"",'Data invoice'!M2283)</f>
        <v/>
      </c>
      <c r="D2167" s="284" t="str">
        <f>IF('Data invoice'!M2283=0,"",'Data invoice'!N2283)</f>
        <v/>
      </c>
      <c r="E2167" s="284" t="str">
        <f>IF('Data invoice'!N2283=0,"",'Data invoice'!O2283)</f>
        <v/>
      </c>
      <c r="F2167" s="284" t="str">
        <f>IF('Data invoice'!O2283=0,"",'Data invoice'!P2283)</f>
        <v/>
      </c>
      <c r="G2167" s="284" t="str">
        <f>IF('Data invoice'!P2283=0,"",'Data invoice'!Q2283)</f>
        <v/>
      </c>
      <c r="H2167" s="284" t="str">
        <f>IF('Data invoice'!Q2283=0,"",'Data invoice'!R2283)</f>
        <v/>
      </c>
      <c r="I2167" s="320" t="str">
        <f>IF('Data invoice'!R2283=0,"",'Data invoice'!S2283)</f>
        <v/>
      </c>
      <c r="J2167" s="367" t="str">
        <f>IF('Data invoice'!S2283=0,"",'Data invoice'!T2283)</f>
        <v/>
      </c>
      <c r="L2167" s="414"/>
      <c r="M2167" s="275"/>
      <c r="N2167" s="275"/>
      <c r="O2167" s="414"/>
      <c r="P2167" s="414"/>
      <c r="Q2167" s="414"/>
      <c r="R2167" s="414"/>
      <c r="S2167" s="414"/>
      <c r="T2167" s="414"/>
      <c r="U2167" s="414"/>
      <c r="V2167" s="414"/>
      <c r="W2167" s="414"/>
      <c r="X2167" s="414"/>
      <c r="Y2167" s="414"/>
      <c r="Z2167" s="414"/>
      <c r="AA2167" s="414"/>
      <c r="AB2167" s="414"/>
      <c r="AC2167" s="275"/>
      <c r="AD2167" s="275"/>
      <c r="AE2167" s="275"/>
      <c r="AF2167" s="275"/>
      <c r="AG2167" s="275"/>
      <c r="AH2167" s="275"/>
      <c r="AI2167" s="275"/>
      <c r="AJ2167" s="275"/>
      <c r="AK2167" s="275"/>
      <c r="AL2167" s="275"/>
    </row>
    <row r="2168" spans="1:38" s="329" customFormat="1" ht="15" customHeight="1">
      <c r="A2168" s="284" t="str">
        <f>IF('Data invoice'!J2284=0,"",'Data invoice'!K2284)</f>
        <v/>
      </c>
      <c r="B2168" s="284" t="str">
        <f>IF('Data invoice'!K2284=0,"",'Data invoice'!L2284)</f>
        <v/>
      </c>
      <c r="C2168" s="284" t="str">
        <f>IF('Data invoice'!L2284=0,"",'Data invoice'!M2284)</f>
        <v/>
      </c>
      <c r="D2168" s="284" t="str">
        <f>IF('Data invoice'!M2284=0,"",'Data invoice'!N2284)</f>
        <v/>
      </c>
      <c r="E2168" s="284" t="str">
        <f>IF('Data invoice'!N2284=0,"",'Data invoice'!O2284)</f>
        <v/>
      </c>
      <c r="F2168" s="284" t="str">
        <f>IF('Data invoice'!O2284=0,"",'Data invoice'!P2284)</f>
        <v/>
      </c>
      <c r="G2168" s="284" t="str">
        <f>IF('Data invoice'!P2284=0,"",'Data invoice'!Q2284)</f>
        <v/>
      </c>
      <c r="H2168" s="284" t="str">
        <f>IF('Data invoice'!Q2284=0,"",'Data invoice'!R2284)</f>
        <v/>
      </c>
      <c r="I2168" s="320" t="str">
        <f>IF('Data invoice'!R2284=0,"",'Data invoice'!S2284)</f>
        <v/>
      </c>
      <c r="J2168" s="367" t="str">
        <f>IF('Data invoice'!S2284=0,"",'Data invoice'!T2284)</f>
        <v/>
      </c>
      <c r="L2168" s="414"/>
      <c r="M2168" s="275"/>
      <c r="N2168" s="275"/>
      <c r="O2168" s="414"/>
      <c r="P2168" s="414"/>
      <c r="Q2168" s="414"/>
      <c r="R2168" s="414"/>
      <c r="S2168" s="414"/>
      <c r="T2168" s="414"/>
      <c r="U2168" s="414"/>
      <c r="V2168" s="414"/>
      <c r="W2168" s="414"/>
      <c r="X2168" s="414"/>
      <c r="Y2168" s="414"/>
      <c r="Z2168" s="414"/>
      <c r="AA2168" s="414"/>
      <c r="AB2168" s="414"/>
      <c r="AC2168" s="275"/>
      <c r="AD2168" s="275"/>
      <c r="AE2168" s="275"/>
      <c r="AF2168" s="275"/>
      <c r="AG2168" s="275"/>
      <c r="AH2168" s="275"/>
      <c r="AI2168" s="275"/>
      <c r="AJ2168" s="275"/>
      <c r="AK2168" s="275"/>
      <c r="AL2168" s="275"/>
    </row>
    <row r="2169" spans="1:38" s="329" customFormat="1" ht="15" customHeight="1">
      <c r="A2169" s="284" t="str">
        <f>IF('Data invoice'!J2285=0,"",'Data invoice'!K2285)</f>
        <v/>
      </c>
      <c r="B2169" s="284" t="str">
        <f>IF('Data invoice'!K2285=0,"",'Data invoice'!L2285)</f>
        <v/>
      </c>
      <c r="C2169" s="284" t="str">
        <f>IF('Data invoice'!L2285=0,"",'Data invoice'!M2285)</f>
        <v/>
      </c>
      <c r="D2169" s="284" t="str">
        <f>IF('Data invoice'!M2285=0,"",'Data invoice'!N2285)</f>
        <v/>
      </c>
      <c r="E2169" s="284" t="str">
        <f>IF('Data invoice'!N2285=0,"",'Data invoice'!O2285)</f>
        <v/>
      </c>
      <c r="F2169" s="284" t="str">
        <f>IF('Data invoice'!O2285=0,"",'Data invoice'!P2285)</f>
        <v/>
      </c>
      <c r="G2169" s="284" t="str">
        <f>IF('Data invoice'!P2285=0,"",'Data invoice'!Q2285)</f>
        <v/>
      </c>
      <c r="H2169" s="284" t="str">
        <f>IF('Data invoice'!Q2285=0,"",'Data invoice'!R2285)</f>
        <v/>
      </c>
      <c r="I2169" s="320" t="str">
        <f>IF('Data invoice'!R2285=0,"",'Data invoice'!S2285)</f>
        <v/>
      </c>
      <c r="J2169" s="367" t="str">
        <f>IF('Data invoice'!S2285=0,"",'Data invoice'!T2285)</f>
        <v/>
      </c>
      <c r="L2169" s="414"/>
      <c r="M2169" s="275"/>
      <c r="N2169" s="275"/>
      <c r="O2169" s="414"/>
      <c r="P2169" s="414"/>
      <c r="Q2169" s="414"/>
      <c r="R2169" s="414"/>
      <c r="S2169" s="414"/>
      <c r="T2169" s="414"/>
      <c r="U2169" s="414"/>
      <c r="V2169" s="414"/>
      <c r="W2169" s="414"/>
      <c r="X2169" s="414"/>
      <c r="Y2169" s="414"/>
      <c r="Z2169" s="414"/>
      <c r="AA2169" s="414"/>
      <c r="AB2169" s="414"/>
      <c r="AC2169" s="275"/>
      <c r="AD2169" s="275"/>
      <c r="AE2169" s="275"/>
      <c r="AF2169" s="275"/>
      <c r="AG2169" s="275"/>
      <c r="AH2169" s="275"/>
      <c r="AI2169" s="275"/>
      <c r="AJ2169" s="275"/>
      <c r="AK2169" s="275"/>
      <c r="AL2169" s="275"/>
    </row>
    <row r="2170" spans="1:38" s="329" customFormat="1" ht="15" customHeight="1">
      <c r="A2170" s="284" t="str">
        <f>IF('Data invoice'!J2286=0,"",'Data invoice'!K2286)</f>
        <v/>
      </c>
      <c r="B2170" s="284" t="str">
        <f>IF('Data invoice'!K2286=0,"",'Data invoice'!L2286)</f>
        <v/>
      </c>
      <c r="C2170" s="284" t="str">
        <f>IF('Data invoice'!L2286=0,"",'Data invoice'!M2286)</f>
        <v/>
      </c>
      <c r="D2170" s="284" t="str">
        <f>IF('Data invoice'!M2286=0,"",'Data invoice'!N2286)</f>
        <v/>
      </c>
      <c r="E2170" s="284" t="str">
        <f>IF('Data invoice'!N2286=0,"",'Data invoice'!O2286)</f>
        <v/>
      </c>
      <c r="F2170" s="284" t="str">
        <f>IF('Data invoice'!O2286=0,"",'Data invoice'!P2286)</f>
        <v/>
      </c>
      <c r="G2170" s="284" t="str">
        <f>IF('Data invoice'!P2286=0,"",'Data invoice'!Q2286)</f>
        <v/>
      </c>
      <c r="H2170" s="284" t="str">
        <f>IF('Data invoice'!Q2286=0,"",'Data invoice'!R2286)</f>
        <v/>
      </c>
      <c r="I2170" s="320" t="str">
        <f>IF('Data invoice'!R2286=0,"",'Data invoice'!S2286)</f>
        <v/>
      </c>
      <c r="J2170" s="367" t="str">
        <f>IF('Data invoice'!S2286=0,"",'Data invoice'!T2286)</f>
        <v/>
      </c>
      <c r="L2170" s="414"/>
      <c r="M2170" s="275"/>
      <c r="N2170" s="275"/>
      <c r="O2170" s="414"/>
      <c r="P2170" s="414"/>
      <c r="Q2170" s="414"/>
      <c r="R2170" s="414"/>
      <c r="S2170" s="414"/>
      <c r="T2170" s="414"/>
      <c r="U2170" s="414"/>
      <c r="V2170" s="414"/>
      <c r="W2170" s="414"/>
      <c r="X2170" s="414"/>
      <c r="Y2170" s="414"/>
      <c r="Z2170" s="414"/>
      <c r="AA2170" s="414"/>
      <c r="AB2170" s="414"/>
      <c r="AC2170" s="275"/>
      <c r="AD2170" s="275"/>
      <c r="AE2170" s="275"/>
      <c r="AF2170" s="275"/>
      <c r="AG2170" s="275"/>
      <c r="AH2170" s="275"/>
      <c r="AI2170" s="275"/>
      <c r="AJ2170" s="275"/>
      <c r="AK2170" s="275"/>
      <c r="AL2170" s="275"/>
    </row>
    <row r="2171" spans="1:38" s="329" customFormat="1" ht="15" customHeight="1">
      <c r="A2171" s="284" t="str">
        <f>IF('Data invoice'!J2287=0,"",'Data invoice'!K2287)</f>
        <v/>
      </c>
      <c r="B2171" s="284" t="str">
        <f>IF('Data invoice'!K2287=0,"",'Data invoice'!L2287)</f>
        <v/>
      </c>
      <c r="C2171" s="284" t="str">
        <f>IF('Data invoice'!L2287=0,"",'Data invoice'!M2287)</f>
        <v/>
      </c>
      <c r="D2171" s="284" t="str">
        <f>IF('Data invoice'!M2287=0,"",'Data invoice'!N2287)</f>
        <v/>
      </c>
      <c r="E2171" s="284" t="str">
        <f>IF('Data invoice'!N2287=0,"",'Data invoice'!O2287)</f>
        <v/>
      </c>
      <c r="F2171" s="284" t="str">
        <f>IF('Data invoice'!O2287=0,"",'Data invoice'!P2287)</f>
        <v/>
      </c>
      <c r="G2171" s="284" t="str">
        <f>IF('Data invoice'!P2287=0,"",'Data invoice'!Q2287)</f>
        <v/>
      </c>
      <c r="H2171" s="284" t="str">
        <f>IF('Data invoice'!Q2287=0,"",'Data invoice'!R2287)</f>
        <v/>
      </c>
      <c r="I2171" s="320" t="str">
        <f>IF('Data invoice'!R2287=0,"",'Data invoice'!S2287)</f>
        <v/>
      </c>
      <c r="J2171" s="367" t="str">
        <f>IF('Data invoice'!S2287=0,"",'Data invoice'!T2287)</f>
        <v/>
      </c>
      <c r="L2171" s="414"/>
      <c r="M2171" s="275"/>
      <c r="N2171" s="275"/>
      <c r="O2171" s="414"/>
      <c r="P2171" s="414"/>
      <c r="Q2171" s="414"/>
      <c r="R2171" s="414"/>
      <c r="S2171" s="414"/>
      <c r="T2171" s="414"/>
      <c r="U2171" s="414"/>
      <c r="V2171" s="414"/>
      <c r="W2171" s="414"/>
      <c r="X2171" s="414"/>
      <c r="Y2171" s="414"/>
      <c r="Z2171" s="414"/>
      <c r="AA2171" s="414"/>
      <c r="AB2171" s="414"/>
      <c r="AC2171" s="275"/>
      <c r="AD2171" s="275"/>
      <c r="AE2171" s="275"/>
      <c r="AF2171" s="275"/>
      <c r="AG2171" s="275"/>
      <c r="AH2171" s="275"/>
      <c r="AI2171" s="275"/>
      <c r="AJ2171" s="275"/>
      <c r="AK2171" s="275"/>
      <c r="AL2171" s="275"/>
    </row>
    <row r="2172" spans="1:38" s="329" customFormat="1" ht="15" customHeight="1">
      <c r="A2172" s="284" t="str">
        <f>IF('Data invoice'!J2288=0,"",'Data invoice'!K2288)</f>
        <v/>
      </c>
      <c r="B2172" s="284" t="str">
        <f>IF('Data invoice'!K2288=0,"",'Data invoice'!L2288)</f>
        <v/>
      </c>
      <c r="C2172" s="284" t="str">
        <f>IF('Data invoice'!L2288=0,"",'Data invoice'!M2288)</f>
        <v/>
      </c>
      <c r="D2172" s="284" t="str">
        <f>IF('Data invoice'!M2288=0,"",'Data invoice'!N2288)</f>
        <v/>
      </c>
      <c r="E2172" s="284" t="str">
        <f>IF('Data invoice'!N2288=0,"",'Data invoice'!O2288)</f>
        <v/>
      </c>
      <c r="F2172" s="284" t="str">
        <f>IF('Data invoice'!O2288=0,"",'Data invoice'!P2288)</f>
        <v/>
      </c>
      <c r="G2172" s="284" t="str">
        <f>IF('Data invoice'!P2288=0,"",'Data invoice'!Q2288)</f>
        <v/>
      </c>
      <c r="H2172" s="284" t="str">
        <f>IF('Data invoice'!Q2288=0,"",'Data invoice'!R2288)</f>
        <v/>
      </c>
      <c r="I2172" s="320" t="str">
        <f>IF('Data invoice'!R2288=0,"",'Data invoice'!S2288)</f>
        <v/>
      </c>
      <c r="J2172" s="367" t="str">
        <f>IF('Data invoice'!S2288=0,"",'Data invoice'!T2288)</f>
        <v/>
      </c>
      <c r="L2172" s="414"/>
      <c r="M2172" s="275"/>
      <c r="N2172" s="275"/>
      <c r="O2172" s="414"/>
      <c r="P2172" s="414"/>
      <c r="Q2172" s="414"/>
      <c r="R2172" s="414"/>
      <c r="S2172" s="414"/>
      <c r="T2172" s="414"/>
      <c r="U2172" s="414"/>
      <c r="V2172" s="414"/>
      <c r="W2172" s="414"/>
      <c r="X2172" s="414"/>
      <c r="Y2172" s="414"/>
      <c r="Z2172" s="414"/>
      <c r="AA2172" s="414"/>
      <c r="AB2172" s="414"/>
      <c r="AC2172" s="275"/>
      <c r="AD2172" s="275"/>
      <c r="AE2172" s="275"/>
      <c r="AF2172" s="275"/>
      <c r="AG2172" s="275"/>
      <c r="AH2172" s="275"/>
      <c r="AI2172" s="275"/>
      <c r="AJ2172" s="275"/>
      <c r="AK2172" s="275"/>
      <c r="AL2172" s="275"/>
    </row>
    <row r="2173" spans="1:38" s="329" customFormat="1" ht="15" customHeight="1">
      <c r="A2173" s="284" t="str">
        <f>IF('Data invoice'!J2289=0,"",'Data invoice'!K2289)</f>
        <v/>
      </c>
      <c r="B2173" s="284" t="str">
        <f>IF('Data invoice'!K2289=0,"",'Data invoice'!L2289)</f>
        <v/>
      </c>
      <c r="C2173" s="284" t="str">
        <f>IF('Data invoice'!L2289=0,"",'Data invoice'!M2289)</f>
        <v/>
      </c>
      <c r="D2173" s="284" t="str">
        <f>IF('Data invoice'!M2289=0,"",'Data invoice'!N2289)</f>
        <v/>
      </c>
      <c r="E2173" s="284" t="str">
        <f>IF('Data invoice'!N2289=0,"",'Data invoice'!O2289)</f>
        <v/>
      </c>
      <c r="F2173" s="284" t="str">
        <f>IF('Data invoice'!O2289=0,"",'Data invoice'!P2289)</f>
        <v/>
      </c>
      <c r="G2173" s="284" t="str">
        <f>IF('Data invoice'!P2289=0,"",'Data invoice'!Q2289)</f>
        <v/>
      </c>
      <c r="H2173" s="284" t="str">
        <f>IF('Data invoice'!Q2289=0,"",'Data invoice'!R2289)</f>
        <v/>
      </c>
      <c r="I2173" s="320" t="str">
        <f>IF('Data invoice'!R2289=0,"",'Data invoice'!S2289)</f>
        <v/>
      </c>
      <c r="J2173" s="367" t="str">
        <f>IF('Data invoice'!S2289=0,"",'Data invoice'!T2289)</f>
        <v/>
      </c>
      <c r="L2173" s="414"/>
      <c r="M2173" s="275"/>
      <c r="N2173" s="275"/>
      <c r="O2173" s="414"/>
      <c r="P2173" s="414"/>
      <c r="Q2173" s="414"/>
      <c r="R2173" s="414"/>
      <c r="S2173" s="414"/>
      <c r="T2173" s="414"/>
      <c r="U2173" s="414"/>
      <c r="V2173" s="414"/>
      <c r="W2173" s="414"/>
      <c r="X2173" s="414"/>
      <c r="Y2173" s="414"/>
      <c r="Z2173" s="414"/>
      <c r="AA2173" s="414"/>
      <c r="AB2173" s="414"/>
      <c r="AC2173" s="275"/>
      <c r="AD2173" s="275"/>
      <c r="AE2173" s="275"/>
      <c r="AF2173" s="275"/>
      <c r="AG2173" s="275"/>
      <c r="AH2173" s="275"/>
      <c r="AI2173" s="275"/>
      <c r="AJ2173" s="275"/>
      <c r="AK2173" s="275"/>
      <c r="AL2173" s="275"/>
    </row>
    <row r="2174" spans="1:38" s="329" customFormat="1" ht="15" customHeight="1">
      <c r="A2174" s="284" t="str">
        <f>IF('Data invoice'!J2290=0,"",'Data invoice'!K2290)</f>
        <v/>
      </c>
      <c r="B2174" s="284" t="str">
        <f>IF('Data invoice'!K2290=0,"",'Data invoice'!L2290)</f>
        <v/>
      </c>
      <c r="C2174" s="284" t="str">
        <f>IF('Data invoice'!L2290=0,"",'Data invoice'!M2290)</f>
        <v/>
      </c>
      <c r="D2174" s="284" t="str">
        <f>IF('Data invoice'!M2290=0,"",'Data invoice'!N2290)</f>
        <v/>
      </c>
      <c r="E2174" s="284" t="str">
        <f>IF('Data invoice'!N2290=0,"",'Data invoice'!O2290)</f>
        <v/>
      </c>
      <c r="F2174" s="284" t="str">
        <f>IF('Data invoice'!O2290=0,"",'Data invoice'!P2290)</f>
        <v/>
      </c>
      <c r="G2174" s="284" t="str">
        <f>IF('Data invoice'!P2290=0,"",'Data invoice'!Q2290)</f>
        <v/>
      </c>
      <c r="H2174" s="284" t="str">
        <f>IF('Data invoice'!Q2290=0,"",'Data invoice'!R2290)</f>
        <v/>
      </c>
      <c r="I2174" s="320" t="str">
        <f>IF('Data invoice'!R2290=0,"",'Data invoice'!S2290)</f>
        <v/>
      </c>
      <c r="J2174" s="367" t="str">
        <f>IF('Data invoice'!S2290=0,"",'Data invoice'!T2290)</f>
        <v/>
      </c>
      <c r="L2174" s="414"/>
      <c r="M2174" s="275"/>
      <c r="N2174" s="275"/>
      <c r="O2174" s="414"/>
      <c r="P2174" s="414"/>
      <c r="Q2174" s="414"/>
      <c r="R2174" s="414"/>
      <c r="S2174" s="414"/>
      <c r="T2174" s="414"/>
      <c r="U2174" s="414"/>
      <c r="V2174" s="414"/>
      <c r="W2174" s="414"/>
      <c r="X2174" s="414"/>
      <c r="Y2174" s="414"/>
      <c r="Z2174" s="414"/>
      <c r="AA2174" s="414"/>
      <c r="AB2174" s="414"/>
      <c r="AC2174" s="275"/>
      <c r="AD2174" s="275"/>
      <c r="AE2174" s="275"/>
      <c r="AF2174" s="275"/>
      <c r="AG2174" s="275"/>
      <c r="AH2174" s="275"/>
      <c r="AI2174" s="275"/>
      <c r="AJ2174" s="275"/>
      <c r="AK2174" s="275"/>
      <c r="AL2174" s="275"/>
    </row>
    <row r="2175" spans="1:38" s="329" customFormat="1" ht="15" customHeight="1">
      <c r="A2175" s="284" t="str">
        <f>IF('Data invoice'!J2291=0,"",'Data invoice'!K2291)</f>
        <v/>
      </c>
      <c r="B2175" s="284" t="str">
        <f>IF('Data invoice'!K2291=0,"",'Data invoice'!L2291)</f>
        <v/>
      </c>
      <c r="C2175" s="284" t="str">
        <f>IF('Data invoice'!L2291=0,"",'Data invoice'!M2291)</f>
        <v/>
      </c>
      <c r="D2175" s="284" t="str">
        <f>IF('Data invoice'!M2291=0,"",'Data invoice'!N2291)</f>
        <v/>
      </c>
      <c r="E2175" s="284" t="str">
        <f>IF('Data invoice'!N2291=0,"",'Data invoice'!O2291)</f>
        <v/>
      </c>
      <c r="F2175" s="284" t="str">
        <f>IF('Data invoice'!O2291=0,"",'Data invoice'!P2291)</f>
        <v/>
      </c>
      <c r="G2175" s="284" t="str">
        <f>IF('Data invoice'!P2291=0,"",'Data invoice'!Q2291)</f>
        <v/>
      </c>
      <c r="H2175" s="284" t="str">
        <f>IF('Data invoice'!Q2291=0,"",'Data invoice'!R2291)</f>
        <v/>
      </c>
      <c r="I2175" s="320" t="str">
        <f>IF('Data invoice'!R2291=0,"",'Data invoice'!S2291)</f>
        <v/>
      </c>
      <c r="J2175" s="367" t="str">
        <f>IF('Data invoice'!S2291=0,"",'Data invoice'!T2291)</f>
        <v/>
      </c>
      <c r="L2175" s="414"/>
      <c r="M2175" s="275"/>
      <c r="N2175" s="275"/>
      <c r="O2175" s="414"/>
      <c r="P2175" s="414"/>
      <c r="Q2175" s="414"/>
      <c r="R2175" s="414"/>
      <c r="S2175" s="414"/>
      <c r="T2175" s="414"/>
      <c r="U2175" s="414"/>
      <c r="V2175" s="414"/>
      <c r="W2175" s="414"/>
      <c r="X2175" s="414"/>
      <c r="Y2175" s="414"/>
      <c r="Z2175" s="414"/>
      <c r="AA2175" s="414"/>
      <c r="AB2175" s="414"/>
      <c r="AC2175" s="275"/>
      <c r="AD2175" s="275"/>
      <c r="AE2175" s="275"/>
      <c r="AF2175" s="275"/>
      <c r="AG2175" s="275"/>
      <c r="AH2175" s="275"/>
      <c r="AI2175" s="275"/>
      <c r="AJ2175" s="275"/>
      <c r="AK2175" s="275"/>
      <c r="AL2175" s="275"/>
    </row>
    <row r="2176" spans="1:38" s="329" customFormat="1" ht="15" customHeight="1">
      <c r="A2176" s="284" t="str">
        <f>IF('Data invoice'!J2292=0,"",'Data invoice'!K2292)</f>
        <v/>
      </c>
      <c r="B2176" s="284" t="str">
        <f>IF('Data invoice'!K2292=0,"",'Data invoice'!L2292)</f>
        <v/>
      </c>
      <c r="C2176" s="284" t="str">
        <f>IF('Data invoice'!L2292=0,"",'Data invoice'!M2292)</f>
        <v/>
      </c>
      <c r="D2176" s="284" t="str">
        <f>IF('Data invoice'!M2292=0,"",'Data invoice'!N2292)</f>
        <v/>
      </c>
      <c r="E2176" s="284" t="str">
        <f>IF('Data invoice'!N2292=0,"",'Data invoice'!O2292)</f>
        <v/>
      </c>
      <c r="F2176" s="284" t="str">
        <f>IF('Data invoice'!O2292=0,"",'Data invoice'!P2292)</f>
        <v/>
      </c>
      <c r="G2176" s="284" t="str">
        <f>IF('Data invoice'!P2292=0,"",'Data invoice'!Q2292)</f>
        <v/>
      </c>
      <c r="H2176" s="284" t="str">
        <f>IF('Data invoice'!Q2292=0,"",'Data invoice'!R2292)</f>
        <v/>
      </c>
      <c r="I2176" s="320" t="str">
        <f>IF('Data invoice'!R2292=0,"",'Data invoice'!S2292)</f>
        <v/>
      </c>
      <c r="J2176" s="367" t="str">
        <f>IF('Data invoice'!S2292=0,"",'Data invoice'!T2292)</f>
        <v/>
      </c>
      <c r="L2176" s="414"/>
      <c r="M2176" s="275"/>
      <c r="N2176" s="275"/>
      <c r="O2176" s="414"/>
      <c r="P2176" s="414"/>
      <c r="Q2176" s="414"/>
      <c r="R2176" s="414"/>
      <c r="S2176" s="414"/>
      <c r="T2176" s="414"/>
      <c r="U2176" s="414"/>
      <c r="V2176" s="414"/>
      <c r="W2176" s="414"/>
      <c r="X2176" s="414"/>
      <c r="Y2176" s="414"/>
      <c r="Z2176" s="414"/>
      <c r="AA2176" s="414"/>
      <c r="AB2176" s="414"/>
      <c r="AC2176" s="275"/>
      <c r="AD2176" s="275"/>
      <c r="AE2176" s="275"/>
      <c r="AF2176" s="275"/>
      <c r="AG2176" s="275"/>
      <c r="AH2176" s="275"/>
      <c r="AI2176" s="275"/>
      <c r="AJ2176" s="275"/>
      <c r="AK2176" s="275"/>
      <c r="AL2176" s="275"/>
    </row>
    <row r="2177" spans="1:38" s="329" customFormat="1" ht="15" customHeight="1">
      <c r="A2177" s="284" t="str">
        <f>IF('Data invoice'!J2293=0,"",'Data invoice'!K2293)</f>
        <v/>
      </c>
      <c r="B2177" s="284" t="str">
        <f>IF('Data invoice'!K2293=0,"",'Data invoice'!L2293)</f>
        <v/>
      </c>
      <c r="C2177" s="284" t="str">
        <f>IF('Data invoice'!L2293=0,"",'Data invoice'!M2293)</f>
        <v/>
      </c>
      <c r="D2177" s="284" t="str">
        <f>IF('Data invoice'!M2293=0,"",'Data invoice'!N2293)</f>
        <v/>
      </c>
      <c r="E2177" s="284" t="str">
        <f>IF('Data invoice'!N2293=0,"",'Data invoice'!O2293)</f>
        <v/>
      </c>
      <c r="F2177" s="284" t="str">
        <f>IF('Data invoice'!O2293=0,"",'Data invoice'!P2293)</f>
        <v/>
      </c>
      <c r="G2177" s="284" t="str">
        <f>IF('Data invoice'!P2293=0,"",'Data invoice'!Q2293)</f>
        <v/>
      </c>
      <c r="H2177" s="284" t="str">
        <f>IF('Data invoice'!Q2293=0,"",'Data invoice'!R2293)</f>
        <v/>
      </c>
      <c r="I2177" s="320" t="str">
        <f>IF('Data invoice'!R2293=0,"",'Data invoice'!S2293)</f>
        <v/>
      </c>
      <c r="J2177" s="367" t="str">
        <f>IF('Data invoice'!S2293=0,"",'Data invoice'!T2293)</f>
        <v/>
      </c>
      <c r="L2177" s="414"/>
      <c r="M2177" s="275"/>
      <c r="N2177" s="275"/>
      <c r="O2177" s="414"/>
      <c r="P2177" s="414"/>
      <c r="Q2177" s="414"/>
      <c r="R2177" s="414"/>
      <c r="S2177" s="414"/>
      <c r="T2177" s="414"/>
      <c r="U2177" s="414"/>
      <c r="V2177" s="414"/>
      <c r="W2177" s="414"/>
      <c r="X2177" s="414"/>
      <c r="Y2177" s="414"/>
      <c r="Z2177" s="414"/>
      <c r="AA2177" s="414"/>
      <c r="AB2177" s="414"/>
      <c r="AC2177" s="275"/>
      <c r="AD2177" s="275"/>
      <c r="AE2177" s="275"/>
      <c r="AF2177" s="275"/>
      <c r="AG2177" s="275"/>
      <c r="AH2177" s="275"/>
      <c r="AI2177" s="275"/>
      <c r="AJ2177" s="275"/>
      <c r="AK2177" s="275"/>
      <c r="AL2177" s="275"/>
    </row>
    <row r="2178" spans="1:38" s="329" customFormat="1" ht="15" customHeight="1">
      <c r="A2178" s="284" t="str">
        <f>IF('Data invoice'!J2294=0,"",'Data invoice'!K2294)</f>
        <v/>
      </c>
      <c r="B2178" s="284" t="str">
        <f>IF('Data invoice'!K2294=0,"",'Data invoice'!L2294)</f>
        <v/>
      </c>
      <c r="C2178" s="284" t="str">
        <f>IF('Data invoice'!L2294=0,"",'Data invoice'!M2294)</f>
        <v/>
      </c>
      <c r="D2178" s="284" t="str">
        <f>IF('Data invoice'!M2294=0,"",'Data invoice'!N2294)</f>
        <v/>
      </c>
      <c r="E2178" s="284" t="str">
        <f>IF('Data invoice'!N2294=0,"",'Data invoice'!O2294)</f>
        <v/>
      </c>
      <c r="F2178" s="284" t="str">
        <f>IF('Data invoice'!O2294=0,"",'Data invoice'!P2294)</f>
        <v/>
      </c>
      <c r="G2178" s="284" t="str">
        <f>IF('Data invoice'!P2294=0,"",'Data invoice'!Q2294)</f>
        <v/>
      </c>
      <c r="H2178" s="284" t="str">
        <f>IF('Data invoice'!Q2294=0,"",'Data invoice'!R2294)</f>
        <v/>
      </c>
      <c r="I2178" s="320" t="str">
        <f>IF('Data invoice'!R2294=0,"",'Data invoice'!S2294)</f>
        <v/>
      </c>
      <c r="J2178" s="367" t="str">
        <f>IF('Data invoice'!S2294=0,"",'Data invoice'!T2294)</f>
        <v/>
      </c>
      <c r="L2178" s="414"/>
      <c r="M2178" s="275"/>
      <c r="N2178" s="275"/>
      <c r="O2178" s="414"/>
      <c r="P2178" s="414"/>
      <c r="Q2178" s="414"/>
      <c r="R2178" s="414"/>
      <c r="S2178" s="414"/>
      <c r="T2178" s="414"/>
      <c r="U2178" s="414"/>
      <c r="V2178" s="414"/>
      <c r="W2178" s="414"/>
      <c r="X2178" s="414"/>
      <c r="Y2178" s="414"/>
      <c r="Z2178" s="414"/>
      <c r="AA2178" s="414"/>
      <c r="AB2178" s="414"/>
      <c r="AC2178" s="275"/>
      <c r="AD2178" s="275"/>
      <c r="AE2178" s="275"/>
      <c r="AF2178" s="275"/>
      <c r="AG2178" s="275"/>
      <c r="AH2178" s="275"/>
      <c r="AI2178" s="275"/>
      <c r="AJ2178" s="275"/>
      <c r="AK2178" s="275"/>
      <c r="AL2178" s="275"/>
    </row>
    <row r="2179" spans="1:38" s="329" customFormat="1" ht="15" customHeight="1">
      <c r="A2179" s="284" t="str">
        <f>IF('Data invoice'!J2295=0,"",'Data invoice'!K2295)</f>
        <v/>
      </c>
      <c r="B2179" s="284" t="str">
        <f>IF('Data invoice'!K2295=0,"",'Data invoice'!L2295)</f>
        <v/>
      </c>
      <c r="C2179" s="284" t="str">
        <f>IF('Data invoice'!L2295=0,"",'Data invoice'!M2295)</f>
        <v/>
      </c>
      <c r="D2179" s="284" t="str">
        <f>IF('Data invoice'!M2295=0,"",'Data invoice'!N2295)</f>
        <v/>
      </c>
      <c r="E2179" s="284" t="str">
        <f>IF('Data invoice'!N2295=0,"",'Data invoice'!O2295)</f>
        <v/>
      </c>
      <c r="F2179" s="284" t="str">
        <f>IF('Data invoice'!O2295=0,"",'Data invoice'!P2295)</f>
        <v/>
      </c>
      <c r="G2179" s="284" t="str">
        <f>IF('Data invoice'!P2295=0,"",'Data invoice'!Q2295)</f>
        <v/>
      </c>
      <c r="H2179" s="284" t="str">
        <f>IF('Data invoice'!Q2295=0,"",'Data invoice'!R2295)</f>
        <v/>
      </c>
      <c r="I2179" s="320" t="str">
        <f>IF('Data invoice'!R2295=0,"",'Data invoice'!S2295)</f>
        <v/>
      </c>
      <c r="J2179" s="367" t="str">
        <f>IF('Data invoice'!S2295=0,"",'Data invoice'!T2295)</f>
        <v/>
      </c>
      <c r="L2179" s="414"/>
      <c r="M2179" s="275"/>
      <c r="N2179" s="275"/>
      <c r="O2179" s="414"/>
      <c r="P2179" s="414"/>
      <c r="Q2179" s="414"/>
      <c r="R2179" s="414"/>
      <c r="S2179" s="414"/>
      <c r="T2179" s="414"/>
      <c r="U2179" s="414"/>
      <c r="V2179" s="414"/>
      <c r="W2179" s="414"/>
      <c r="X2179" s="414"/>
      <c r="Y2179" s="414"/>
      <c r="Z2179" s="414"/>
      <c r="AA2179" s="414"/>
      <c r="AB2179" s="414"/>
      <c r="AC2179" s="275"/>
      <c r="AD2179" s="275"/>
      <c r="AE2179" s="275"/>
      <c r="AF2179" s="275"/>
      <c r="AG2179" s="275"/>
      <c r="AH2179" s="275"/>
      <c r="AI2179" s="275"/>
      <c r="AJ2179" s="275"/>
      <c r="AK2179" s="275"/>
      <c r="AL2179" s="275"/>
    </row>
    <row r="2180" spans="1:38" s="329" customFormat="1" ht="15" customHeight="1">
      <c r="A2180" s="284" t="str">
        <f>IF('Data invoice'!J2296=0,"",'Data invoice'!K2296)</f>
        <v/>
      </c>
      <c r="B2180" s="284" t="str">
        <f>IF('Data invoice'!K2296=0,"",'Data invoice'!L2296)</f>
        <v/>
      </c>
      <c r="C2180" s="284" t="str">
        <f>IF('Data invoice'!L2296=0,"",'Data invoice'!M2296)</f>
        <v/>
      </c>
      <c r="D2180" s="284" t="str">
        <f>IF('Data invoice'!M2296=0,"",'Data invoice'!N2296)</f>
        <v/>
      </c>
      <c r="E2180" s="284" t="str">
        <f>IF('Data invoice'!N2296=0,"",'Data invoice'!O2296)</f>
        <v/>
      </c>
      <c r="F2180" s="284" t="str">
        <f>IF('Data invoice'!O2296=0,"",'Data invoice'!P2296)</f>
        <v/>
      </c>
      <c r="G2180" s="284" t="str">
        <f>IF('Data invoice'!P2296=0,"",'Data invoice'!Q2296)</f>
        <v/>
      </c>
      <c r="H2180" s="284" t="str">
        <f>IF('Data invoice'!Q2296=0,"",'Data invoice'!R2296)</f>
        <v/>
      </c>
      <c r="I2180" s="320" t="str">
        <f>IF('Data invoice'!R2296=0,"",'Data invoice'!S2296)</f>
        <v/>
      </c>
      <c r="J2180" s="367" t="str">
        <f>IF('Data invoice'!S2296=0,"",'Data invoice'!T2296)</f>
        <v/>
      </c>
      <c r="L2180" s="414"/>
      <c r="M2180" s="275"/>
      <c r="N2180" s="275"/>
      <c r="O2180" s="414"/>
      <c r="P2180" s="414"/>
      <c r="Q2180" s="414"/>
      <c r="R2180" s="414"/>
      <c r="S2180" s="414"/>
      <c r="T2180" s="414"/>
      <c r="U2180" s="414"/>
      <c r="V2180" s="414"/>
      <c r="W2180" s="414"/>
      <c r="X2180" s="414"/>
      <c r="Y2180" s="414"/>
      <c r="Z2180" s="414"/>
      <c r="AA2180" s="414"/>
      <c r="AB2180" s="414"/>
      <c r="AC2180" s="275"/>
      <c r="AD2180" s="275"/>
      <c r="AE2180" s="275"/>
      <c r="AF2180" s="275"/>
      <c r="AG2180" s="275"/>
      <c r="AH2180" s="275"/>
      <c r="AI2180" s="275"/>
      <c r="AJ2180" s="275"/>
      <c r="AK2180" s="275"/>
      <c r="AL2180" s="275"/>
    </row>
    <row r="2181" spans="1:38" s="329" customFormat="1" ht="15" customHeight="1">
      <c r="A2181" s="284" t="str">
        <f>IF('Data invoice'!J2297=0,"",'Data invoice'!K2297)</f>
        <v/>
      </c>
      <c r="B2181" s="284" t="str">
        <f>IF('Data invoice'!K2297=0,"",'Data invoice'!L2297)</f>
        <v/>
      </c>
      <c r="C2181" s="284" t="str">
        <f>IF('Data invoice'!L2297=0,"",'Data invoice'!M2297)</f>
        <v/>
      </c>
      <c r="D2181" s="284" t="str">
        <f>IF('Data invoice'!M2297=0,"",'Data invoice'!N2297)</f>
        <v/>
      </c>
      <c r="E2181" s="284" t="str">
        <f>IF('Data invoice'!N2297=0,"",'Data invoice'!O2297)</f>
        <v/>
      </c>
      <c r="F2181" s="284" t="str">
        <f>IF('Data invoice'!O2297=0,"",'Data invoice'!P2297)</f>
        <v/>
      </c>
      <c r="G2181" s="284" t="str">
        <f>IF('Data invoice'!P2297=0,"",'Data invoice'!Q2297)</f>
        <v/>
      </c>
      <c r="H2181" s="284" t="str">
        <f>IF('Data invoice'!Q2297=0,"",'Data invoice'!R2297)</f>
        <v/>
      </c>
      <c r="I2181" s="320" t="str">
        <f>IF('Data invoice'!R2297=0,"",'Data invoice'!S2297)</f>
        <v/>
      </c>
      <c r="J2181" s="367" t="str">
        <f>IF('Data invoice'!S2297=0,"",'Data invoice'!T2297)</f>
        <v/>
      </c>
      <c r="L2181" s="414"/>
      <c r="M2181" s="275"/>
      <c r="N2181" s="275"/>
      <c r="O2181" s="414"/>
      <c r="P2181" s="414"/>
      <c r="Q2181" s="414"/>
      <c r="R2181" s="414"/>
      <c r="S2181" s="414"/>
      <c r="T2181" s="414"/>
      <c r="U2181" s="414"/>
      <c r="V2181" s="414"/>
      <c r="W2181" s="414"/>
      <c r="X2181" s="414"/>
      <c r="Y2181" s="414"/>
      <c r="Z2181" s="414"/>
      <c r="AA2181" s="414"/>
      <c r="AB2181" s="414"/>
      <c r="AC2181" s="275"/>
      <c r="AD2181" s="275"/>
      <c r="AE2181" s="275"/>
      <c r="AF2181" s="275"/>
      <c r="AG2181" s="275"/>
      <c r="AH2181" s="275"/>
      <c r="AI2181" s="275"/>
      <c r="AJ2181" s="275"/>
      <c r="AK2181" s="275"/>
      <c r="AL2181" s="275"/>
    </row>
    <row r="2182" spans="1:38" s="329" customFormat="1" ht="15" customHeight="1">
      <c r="A2182" s="284" t="str">
        <f>IF('Data invoice'!J2298=0,"",'Data invoice'!K2298)</f>
        <v/>
      </c>
      <c r="B2182" s="284" t="str">
        <f>IF('Data invoice'!K2298=0,"",'Data invoice'!L2298)</f>
        <v/>
      </c>
      <c r="C2182" s="284" t="str">
        <f>IF('Data invoice'!L2298=0,"",'Data invoice'!M2298)</f>
        <v/>
      </c>
      <c r="D2182" s="284" t="str">
        <f>IF('Data invoice'!M2298=0,"",'Data invoice'!N2298)</f>
        <v/>
      </c>
      <c r="E2182" s="284" t="str">
        <f>IF('Data invoice'!N2298=0,"",'Data invoice'!O2298)</f>
        <v/>
      </c>
      <c r="F2182" s="284" t="str">
        <f>IF('Data invoice'!O2298=0,"",'Data invoice'!P2298)</f>
        <v/>
      </c>
      <c r="G2182" s="284" t="str">
        <f>IF('Data invoice'!P2298=0,"",'Data invoice'!Q2298)</f>
        <v/>
      </c>
      <c r="H2182" s="284" t="str">
        <f>IF('Data invoice'!Q2298=0,"",'Data invoice'!R2298)</f>
        <v/>
      </c>
      <c r="I2182" s="320" t="str">
        <f>IF('Data invoice'!R2298=0,"",'Data invoice'!S2298)</f>
        <v/>
      </c>
      <c r="J2182" s="367" t="str">
        <f>IF('Data invoice'!S2298=0,"",'Data invoice'!T2298)</f>
        <v/>
      </c>
      <c r="L2182" s="414"/>
      <c r="M2182" s="275"/>
      <c r="N2182" s="275"/>
      <c r="O2182" s="414"/>
      <c r="P2182" s="414"/>
      <c r="Q2182" s="414"/>
      <c r="R2182" s="414"/>
      <c r="S2182" s="414"/>
      <c r="T2182" s="414"/>
      <c r="U2182" s="414"/>
      <c r="V2182" s="414"/>
      <c r="W2182" s="414"/>
      <c r="X2182" s="414"/>
      <c r="Y2182" s="414"/>
      <c r="Z2182" s="414"/>
      <c r="AA2182" s="414"/>
      <c r="AB2182" s="414"/>
      <c r="AC2182" s="275"/>
      <c r="AD2182" s="275"/>
      <c r="AE2182" s="275"/>
      <c r="AF2182" s="275"/>
      <c r="AG2182" s="275"/>
      <c r="AH2182" s="275"/>
      <c r="AI2182" s="275"/>
      <c r="AJ2182" s="275"/>
      <c r="AK2182" s="275"/>
      <c r="AL2182" s="275"/>
    </row>
    <row r="2183" spans="1:38" s="329" customFormat="1" ht="15" customHeight="1">
      <c r="A2183" s="284" t="str">
        <f>IF('Data invoice'!J2299=0,"",'Data invoice'!K2299)</f>
        <v/>
      </c>
      <c r="B2183" s="284" t="str">
        <f>IF('Data invoice'!K2299=0,"",'Data invoice'!L2299)</f>
        <v/>
      </c>
      <c r="C2183" s="284" t="str">
        <f>IF('Data invoice'!L2299=0,"",'Data invoice'!M2299)</f>
        <v/>
      </c>
      <c r="D2183" s="284" t="str">
        <f>IF('Data invoice'!M2299=0,"",'Data invoice'!N2299)</f>
        <v/>
      </c>
      <c r="E2183" s="284" t="str">
        <f>IF('Data invoice'!N2299=0,"",'Data invoice'!O2299)</f>
        <v/>
      </c>
      <c r="F2183" s="284" t="str">
        <f>IF('Data invoice'!O2299=0,"",'Data invoice'!P2299)</f>
        <v/>
      </c>
      <c r="G2183" s="284" t="str">
        <f>IF('Data invoice'!P2299=0,"",'Data invoice'!Q2299)</f>
        <v/>
      </c>
      <c r="H2183" s="284" t="str">
        <f>IF('Data invoice'!Q2299=0,"",'Data invoice'!R2299)</f>
        <v/>
      </c>
      <c r="I2183" s="320" t="str">
        <f>IF('Data invoice'!R2299=0,"",'Data invoice'!S2299)</f>
        <v/>
      </c>
      <c r="J2183" s="367" t="str">
        <f>IF('Data invoice'!S2299=0,"",'Data invoice'!T2299)</f>
        <v/>
      </c>
      <c r="L2183" s="414"/>
      <c r="M2183" s="275"/>
      <c r="N2183" s="275"/>
      <c r="O2183" s="414"/>
      <c r="P2183" s="414"/>
      <c r="Q2183" s="414"/>
      <c r="R2183" s="414"/>
      <c r="S2183" s="414"/>
      <c r="T2183" s="414"/>
      <c r="U2183" s="414"/>
      <c r="V2183" s="414"/>
      <c r="W2183" s="414"/>
      <c r="X2183" s="414"/>
      <c r="Y2183" s="414"/>
      <c r="Z2183" s="414"/>
      <c r="AA2183" s="414"/>
      <c r="AB2183" s="414"/>
      <c r="AC2183" s="275"/>
      <c r="AD2183" s="275"/>
      <c r="AE2183" s="275"/>
      <c r="AF2183" s="275"/>
      <c r="AG2183" s="275"/>
      <c r="AH2183" s="275"/>
      <c r="AI2183" s="275"/>
      <c r="AJ2183" s="275"/>
      <c r="AK2183" s="275"/>
      <c r="AL2183" s="275"/>
    </row>
    <row r="2184" spans="1:38" s="329" customFormat="1" ht="15" customHeight="1">
      <c r="A2184" s="284" t="str">
        <f>IF('Data invoice'!J2300=0,"",'Data invoice'!K2300)</f>
        <v/>
      </c>
      <c r="B2184" s="284" t="str">
        <f>IF('Data invoice'!K2300=0,"",'Data invoice'!L2300)</f>
        <v/>
      </c>
      <c r="C2184" s="284" t="str">
        <f>IF('Data invoice'!L2300=0,"",'Data invoice'!M2300)</f>
        <v/>
      </c>
      <c r="D2184" s="284" t="str">
        <f>IF('Data invoice'!M2300=0,"",'Data invoice'!N2300)</f>
        <v/>
      </c>
      <c r="E2184" s="284" t="str">
        <f>IF('Data invoice'!N2300=0,"",'Data invoice'!O2300)</f>
        <v/>
      </c>
      <c r="F2184" s="284" t="str">
        <f>IF('Data invoice'!O2300=0,"",'Data invoice'!P2300)</f>
        <v/>
      </c>
      <c r="G2184" s="284" t="str">
        <f>IF('Data invoice'!P2300=0,"",'Data invoice'!Q2300)</f>
        <v/>
      </c>
      <c r="H2184" s="284" t="str">
        <f>IF('Data invoice'!Q2300=0,"",'Data invoice'!R2300)</f>
        <v/>
      </c>
      <c r="I2184" s="320" t="str">
        <f>IF('Data invoice'!R2300=0,"",'Data invoice'!S2300)</f>
        <v/>
      </c>
      <c r="J2184" s="367" t="str">
        <f>IF('Data invoice'!S2300=0,"",'Data invoice'!T2300)</f>
        <v/>
      </c>
      <c r="L2184" s="414"/>
      <c r="M2184" s="275"/>
      <c r="N2184" s="275"/>
      <c r="O2184" s="414"/>
      <c r="P2184" s="414"/>
      <c r="Q2184" s="414"/>
      <c r="R2184" s="414"/>
      <c r="S2184" s="414"/>
      <c r="T2184" s="414"/>
      <c r="U2184" s="414"/>
      <c r="V2184" s="414"/>
      <c r="W2184" s="414"/>
      <c r="X2184" s="414"/>
      <c r="Y2184" s="414"/>
      <c r="Z2184" s="414"/>
      <c r="AA2184" s="414"/>
      <c r="AB2184" s="414"/>
      <c r="AC2184" s="275"/>
      <c r="AD2184" s="275"/>
      <c r="AE2184" s="275"/>
      <c r="AF2184" s="275"/>
      <c r="AG2184" s="275"/>
      <c r="AH2184" s="275"/>
      <c r="AI2184" s="275"/>
      <c r="AJ2184" s="275"/>
      <c r="AK2184" s="275"/>
      <c r="AL2184" s="275"/>
    </row>
    <row r="2185" spans="1:38" s="329" customFormat="1" ht="15" customHeight="1">
      <c r="A2185" s="284" t="str">
        <f>IF('Data invoice'!J2301=0,"",'Data invoice'!K2301)</f>
        <v/>
      </c>
      <c r="B2185" s="284" t="str">
        <f>IF('Data invoice'!K2301=0,"",'Data invoice'!L2301)</f>
        <v/>
      </c>
      <c r="C2185" s="284" t="str">
        <f>IF('Data invoice'!L2301=0,"",'Data invoice'!M2301)</f>
        <v/>
      </c>
      <c r="D2185" s="284" t="str">
        <f>IF('Data invoice'!M2301=0,"",'Data invoice'!N2301)</f>
        <v/>
      </c>
      <c r="E2185" s="284" t="str">
        <f>IF('Data invoice'!N2301=0,"",'Data invoice'!O2301)</f>
        <v/>
      </c>
      <c r="F2185" s="284" t="str">
        <f>IF('Data invoice'!O2301=0,"",'Data invoice'!P2301)</f>
        <v/>
      </c>
      <c r="G2185" s="284" t="str">
        <f>IF('Data invoice'!P2301=0,"",'Data invoice'!Q2301)</f>
        <v/>
      </c>
      <c r="H2185" s="284" t="str">
        <f>IF('Data invoice'!Q2301=0,"",'Data invoice'!R2301)</f>
        <v/>
      </c>
      <c r="I2185" s="320" t="str">
        <f>IF('Data invoice'!R2301=0,"",'Data invoice'!S2301)</f>
        <v/>
      </c>
      <c r="J2185" s="367" t="str">
        <f>IF('Data invoice'!S2301=0,"",'Data invoice'!T2301)</f>
        <v/>
      </c>
      <c r="L2185" s="414"/>
      <c r="M2185" s="275"/>
      <c r="N2185" s="275"/>
      <c r="O2185" s="414"/>
      <c r="P2185" s="414"/>
      <c r="Q2185" s="414"/>
      <c r="R2185" s="414"/>
      <c r="S2185" s="414"/>
      <c r="T2185" s="414"/>
      <c r="U2185" s="414"/>
      <c r="V2185" s="414"/>
      <c r="W2185" s="414"/>
      <c r="X2185" s="414"/>
      <c r="Y2185" s="414"/>
      <c r="Z2185" s="414"/>
      <c r="AA2185" s="414"/>
      <c r="AB2185" s="414"/>
      <c r="AC2185" s="275"/>
      <c r="AD2185" s="275"/>
      <c r="AE2185" s="275"/>
      <c r="AF2185" s="275"/>
      <c r="AG2185" s="275"/>
      <c r="AH2185" s="275"/>
      <c r="AI2185" s="275"/>
      <c r="AJ2185" s="275"/>
      <c r="AK2185" s="275"/>
      <c r="AL2185" s="275"/>
    </row>
    <row r="2186" spans="1:38" s="329" customFormat="1" ht="15" customHeight="1">
      <c r="A2186" s="284" t="str">
        <f>IF('Data invoice'!J2302=0,"",'Data invoice'!K2302)</f>
        <v/>
      </c>
      <c r="B2186" s="284" t="str">
        <f>IF('Data invoice'!K2302=0,"",'Data invoice'!L2302)</f>
        <v/>
      </c>
      <c r="C2186" s="284" t="str">
        <f>IF('Data invoice'!L2302=0,"",'Data invoice'!M2302)</f>
        <v/>
      </c>
      <c r="D2186" s="284" t="str">
        <f>IF('Data invoice'!M2302=0,"",'Data invoice'!N2302)</f>
        <v/>
      </c>
      <c r="E2186" s="284" t="str">
        <f>IF('Data invoice'!N2302=0,"",'Data invoice'!O2302)</f>
        <v/>
      </c>
      <c r="F2186" s="284" t="str">
        <f>IF('Data invoice'!O2302=0,"",'Data invoice'!P2302)</f>
        <v/>
      </c>
      <c r="G2186" s="284" t="str">
        <f>IF('Data invoice'!P2302=0,"",'Data invoice'!Q2302)</f>
        <v/>
      </c>
      <c r="H2186" s="284" t="str">
        <f>IF('Data invoice'!Q2302=0,"",'Data invoice'!R2302)</f>
        <v/>
      </c>
      <c r="I2186" s="320" t="str">
        <f>IF('Data invoice'!R2302=0,"",'Data invoice'!S2302)</f>
        <v/>
      </c>
      <c r="J2186" s="367" t="str">
        <f>IF('Data invoice'!S2302=0,"",'Data invoice'!T2302)</f>
        <v/>
      </c>
      <c r="L2186" s="414"/>
      <c r="M2186" s="275"/>
      <c r="N2186" s="275"/>
      <c r="O2186" s="414"/>
      <c r="P2186" s="414"/>
      <c r="Q2186" s="414"/>
      <c r="R2186" s="414"/>
      <c r="S2186" s="414"/>
      <c r="T2186" s="414"/>
      <c r="U2186" s="414"/>
      <c r="V2186" s="414"/>
      <c r="W2186" s="414"/>
      <c r="X2186" s="414"/>
      <c r="Y2186" s="414"/>
      <c r="Z2186" s="414"/>
      <c r="AA2186" s="414"/>
      <c r="AB2186" s="414"/>
      <c r="AC2186" s="275"/>
      <c r="AD2186" s="275"/>
      <c r="AE2186" s="275"/>
      <c r="AF2186" s="275"/>
      <c r="AG2186" s="275"/>
      <c r="AH2186" s="275"/>
      <c r="AI2186" s="275"/>
      <c r="AJ2186" s="275"/>
      <c r="AK2186" s="275"/>
      <c r="AL2186" s="275"/>
    </row>
    <row r="2187" spans="1:38" s="329" customFormat="1" ht="15" customHeight="1">
      <c r="A2187" s="284" t="str">
        <f>IF('Data invoice'!J2303=0,"",'Data invoice'!K2303)</f>
        <v/>
      </c>
      <c r="B2187" s="284" t="str">
        <f>IF('Data invoice'!K2303=0,"",'Data invoice'!L2303)</f>
        <v/>
      </c>
      <c r="C2187" s="284" t="str">
        <f>IF('Data invoice'!L2303=0,"",'Data invoice'!M2303)</f>
        <v/>
      </c>
      <c r="D2187" s="284" t="str">
        <f>IF('Data invoice'!M2303=0,"",'Data invoice'!N2303)</f>
        <v/>
      </c>
      <c r="E2187" s="284" t="str">
        <f>IF('Data invoice'!N2303=0,"",'Data invoice'!O2303)</f>
        <v/>
      </c>
      <c r="F2187" s="284" t="str">
        <f>IF('Data invoice'!O2303=0,"",'Data invoice'!P2303)</f>
        <v/>
      </c>
      <c r="G2187" s="284" t="str">
        <f>IF('Data invoice'!P2303=0,"",'Data invoice'!Q2303)</f>
        <v/>
      </c>
      <c r="H2187" s="284" t="str">
        <f>IF('Data invoice'!Q2303=0,"",'Data invoice'!R2303)</f>
        <v/>
      </c>
      <c r="I2187" s="320" t="str">
        <f>IF('Data invoice'!R2303=0,"",'Data invoice'!S2303)</f>
        <v/>
      </c>
      <c r="J2187" s="367" t="str">
        <f>IF('Data invoice'!S2303=0,"",'Data invoice'!T2303)</f>
        <v/>
      </c>
      <c r="L2187" s="414"/>
      <c r="M2187" s="275"/>
      <c r="N2187" s="275"/>
      <c r="O2187" s="414"/>
      <c r="P2187" s="414"/>
      <c r="Q2187" s="414"/>
      <c r="R2187" s="414"/>
      <c r="S2187" s="414"/>
      <c r="T2187" s="414"/>
      <c r="U2187" s="414"/>
      <c r="V2187" s="414"/>
      <c r="W2187" s="414"/>
      <c r="X2187" s="414"/>
      <c r="Y2187" s="414"/>
      <c r="Z2187" s="414"/>
      <c r="AA2187" s="414"/>
      <c r="AB2187" s="414"/>
      <c r="AC2187" s="275"/>
      <c r="AD2187" s="275"/>
      <c r="AE2187" s="275"/>
      <c r="AF2187" s="275"/>
      <c r="AG2187" s="275"/>
      <c r="AH2187" s="275"/>
      <c r="AI2187" s="275"/>
      <c r="AJ2187" s="275"/>
      <c r="AK2187" s="275"/>
      <c r="AL2187" s="275"/>
    </row>
    <row r="2188" spans="1:38" s="329" customFormat="1" ht="15" customHeight="1">
      <c r="A2188" s="284" t="str">
        <f>IF('Data invoice'!J2304=0,"",'Data invoice'!K2304)</f>
        <v/>
      </c>
      <c r="B2188" s="284" t="str">
        <f>IF('Data invoice'!K2304=0,"",'Data invoice'!L2304)</f>
        <v/>
      </c>
      <c r="C2188" s="284" t="str">
        <f>IF('Data invoice'!L2304=0,"",'Data invoice'!M2304)</f>
        <v/>
      </c>
      <c r="D2188" s="284" t="str">
        <f>IF('Data invoice'!M2304=0,"",'Data invoice'!N2304)</f>
        <v/>
      </c>
      <c r="E2188" s="284" t="str">
        <f>IF('Data invoice'!N2304=0,"",'Data invoice'!O2304)</f>
        <v/>
      </c>
      <c r="F2188" s="284" t="str">
        <f>IF('Data invoice'!O2304=0,"",'Data invoice'!P2304)</f>
        <v/>
      </c>
      <c r="G2188" s="284" t="str">
        <f>IF('Data invoice'!P2304=0,"",'Data invoice'!Q2304)</f>
        <v/>
      </c>
      <c r="H2188" s="284" t="str">
        <f>IF('Data invoice'!Q2304=0,"",'Data invoice'!R2304)</f>
        <v/>
      </c>
      <c r="I2188" s="320" t="str">
        <f>IF('Data invoice'!R2304=0,"",'Data invoice'!S2304)</f>
        <v/>
      </c>
      <c r="J2188" s="367" t="str">
        <f>IF('Data invoice'!S2304=0,"",'Data invoice'!T2304)</f>
        <v/>
      </c>
      <c r="L2188" s="414"/>
      <c r="M2188" s="275"/>
      <c r="N2188" s="275"/>
      <c r="O2188" s="414"/>
      <c r="P2188" s="414"/>
      <c r="Q2188" s="414"/>
      <c r="R2188" s="414"/>
      <c r="S2188" s="414"/>
      <c r="T2188" s="414"/>
      <c r="U2188" s="414"/>
      <c r="V2188" s="414"/>
      <c r="W2188" s="414"/>
      <c r="X2188" s="414"/>
      <c r="Y2188" s="414"/>
      <c r="Z2188" s="414"/>
      <c r="AA2188" s="414"/>
      <c r="AB2188" s="414"/>
      <c r="AC2188" s="275"/>
      <c r="AD2188" s="275"/>
      <c r="AE2188" s="275"/>
      <c r="AF2188" s="275"/>
      <c r="AG2188" s="275"/>
      <c r="AH2188" s="275"/>
      <c r="AI2188" s="275"/>
      <c r="AJ2188" s="275"/>
      <c r="AK2188" s="275"/>
      <c r="AL2188" s="275"/>
    </row>
    <row r="2189" spans="1:38" s="329" customFormat="1" ht="15" customHeight="1">
      <c r="A2189" s="284" t="str">
        <f>IF('Data invoice'!J2305=0,"",'Data invoice'!K2305)</f>
        <v/>
      </c>
      <c r="B2189" s="284" t="str">
        <f>IF('Data invoice'!K2305=0,"",'Data invoice'!L2305)</f>
        <v/>
      </c>
      <c r="C2189" s="284" t="str">
        <f>IF('Data invoice'!L2305=0,"",'Data invoice'!M2305)</f>
        <v/>
      </c>
      <c r="D2189" s="284" t="str">
        <f>IF('Data invoice'!M2305=0,"",'Data invoice'!N2305)</f>
        <v/>
      </c>
      <c r="E2189" s="284" t="str">
        <f>IF('Data invoice'!N2305=0,"",'Data invoice'!O2305)</f>
        <v/>
      </c>
      <c r="F2189" s="284" t="str">
        <f>IF('Data invoice'!O2305=0,"",'Data invoice'!P2305)</f>
        <v/>
      </c>
      <c r="G2189" s="284" t="str">
        <f>IF('Data invoice'!P2305=0,"",'Data invoice'!Q2305)</f>
        <v/>
      </c>
      <c r="H2189" s="284" t="str">
        <f>IF('Data invoice'!Q2305=0,"",'Data invoice'!R2305)</f>
        <v/>
      </c>
      <c r="I2189" s="320" t="str">
        <f>IF('Data invoice'!R2305=0,"",'Data invoice'!S2305)</f>
        <v/>
      </c>
      <c r="J2189" s="367" t="str">
        <f>IF('Data invoice'!S2305=0,"",'Data invoice'!T2305)</f>
        <v/>
      </c>
      <c r="L2189" s="414"/>
      <c r="M2189" s="275"/>
      <c r="N2189" s="275"/>
      <c r="O2189" s="414"/>
      <c r="P2189" s="414"/>
      <c r="Q2189" s="414"/>
      <c r="R2189" s="414"/>
      <c r="S2189" s="414"/>
      <c r="T2189" s="414"/>
      <c r="U2189" s="414"/>
      <c r="V2189" s="414"/>
      <c r="W2189" s="414"/>
      <c r="X2189" s="414"/>
      <c r="Y2189" s="414"/>
      <c r="Z2189" s="414"/>
      <c r="AA2189" s="414"/>
      <c r="AB2189" s="414"/>
      <c r="AC2189" s="275"/>
      <c r="AD2189" s="275"/>
      <c r="AE2189" s="275"/>
      <c r="AF2189" s="275"/>
      <c r="AG2189" s="275"/>
      <c r="AH2189" s="275"/>
      <c r="AI2189" s="275"/>
      <c r="AJ2189" s="275"/>
      <c r="AK2189" s="275"/>
      <c r="AL2189" s="275"/>
    </row>
    <row r="2190" spans="1:38" s="329" customFormat="1" ht="15" customHeight="1">
      <c r="A2190" s="284" t="str">
        <f>IF('Data invoice'!J2306=0,"",'Data invoice'!K2306)</f>
        <v/>
      </c>
      <c r="B2190" s="284" t="str">
        <f>IF('Data invoice'!K2306=0,"",'Data invoice'!L2306)</f>
        <v/>
      </c>
      <c r="C2190" s="284" t="str">
        <f>IF('Data invoice'!L2306=0,"",'Data invoice'!M2306)</f>
        <v/>
      </c>
      <c r="D2190" s="284" t="str">
        <f>IF('Data invoice'!M2306=0,"",'Data invoice'!N2306)</f>
        <v/>
      </c>
      <c r="E2190" s="284" t="str">
        <f>IF('Data invoice'!N2306=0,"",'Data invoice'!O2306)</f>
        <v/>
      </c>
      <c r="F2190" s="284" t="str">
        <f>IF('Data invoice'!O2306=0,"",'Data invoice'!P2306)</f>
        <v/>
      </c>
      <c r="G2190" s="284" t="str">
        <f>IF('Data invoice'!P2306=0,"",'Data invoice'!Q2306)</f>
        <v/>
      </c>
      <c r="H2190" s="284" t="str">
        <f>IF('Data invoice'!Q2306=0,"",'Data invoice'!R2306)</f>
        <v/>
      </c>
      <c r="I2190" s="320" t="str">
        <f>IF('Data invoice'!R2306=0,"",'Data invoice'!S2306)</f>
        <v/>
      </c>
      <c r="J2190" s="367" t="str">
        <f>IF('Data invoice'!S2306=0,"",'Data invoice'!T2306)</f>
        <v/>
      </c>
      <c r="L2190" s="414"/>
      <c r="M2190" s="275"/>
      <c r="N2190" s="275"/>
      <c r="O2190" s="414"/>
      <c r="P2190" s="414"/>
      <c r="Q2190" s="414"/>
      <c r="R2190" s="414"/>
      <c r="S2190" s="414"/>
      <c r="T2190" s="414"/>
      <c r="U2190" s="414"/>
      <c r="V2190" s="414"/>
      <c r="W2190" s="414"/>
      <c r="X2190" s="414"/>
      <c r="Y2190" s="414"/>
      <c r="Z2190" s="414"/>
      <c r="AA2190" s="414"/>
      <c r="AB2190" s="414"/>
      <c r="AC2190" s="275"/>
      <c r="AD2190" s="275"/>
      <c r="AE2190" s="275"/>
      <c r="AF2190" s="275"/>
      <c r="AG2190" s="275"/>
      <c r="AH2190" s="275"/>
      <c r="AI2190" s="275"/>
      <c r="AJ2190" s="275"/>
      <c r="AK2190" s="275"/>
      <c r="AL2190" s="275"/>
    </row>
    <row r="2191" spans="1:38" s="329" customFormat="1" ht="15" customHeight="1">
      <c r="A2191" s="284" t="str">
        <f>IF('Data invoice'!J2307=0,"",'Data invoice'!K2307)</f>
        <v/>
      </c>
      <c r="B2191" s="284" t="str">
        <f>IF('Data invoice'!K2307=0,"",'Data invoice'!L2307)</f>
        <v/>
      </c>
      <c r="C2191" s="284" t="str">
        <f>IF('Data invoice'!L2307=0,"",'Data invoice'!M2307)</f>
        <v/>
      </c>
      <c r="D2191" s="284" t="str">
        <f>IF('Data invoice'!M2307=0,"",'Data invoice'!N2307)</f>
        <v/>
      </c>
      <c r="E2191" s="284" t="str">
        <f>IF('Data invoice'!N2307=0,"",'Data invoice'!O2307)</f>
        <v/>
      </c>
      <c r="F2191" s="284" t="str">
        <f>IF('Data invoice'!O2307=0,"",'Data invoice'!P2307)</f>
        <v/>
      </c>
      <c r="G2191" s="284" t="str">
        <f>IF('Data invoice'!P2307=0,"",'Data invoice'!Q2307)</f>
        <v/>
      </c>
      <c r="H2191" s="284" t="str">
        <f>IF('Data invoice'!Q2307=0,"",'Data invoice'!R2307)</f>
        <v/>
      </c>
      <c r="I2191" s="320" t="str">
        <f>IF('Data invoice'!R2307=0,"",'Data invoice'!S2307)</f>
        <v/>
      </c>
      <c r="J2191" s="367" t="str">
        <f>IF('Data invoice'!S2307=0,"",'Data invoice'!T2307)</f>
        <v/>
      </c>
      <c r="L2191" s="414"/>
      <c r="M2191" s="275"/>
      <c r="N2191" s="275"/>
      <c r="O2191" s="414"/>
      <c r="P2191" s="414"/>
      <c r="Q2191" s="414"/>
      <c r="R2191" s="414"/>
      <c r="S2191" s="414"/>
      <c r="T2191" s="414"/>
      <c r="U2191" s="414"/>
      <c r="V2191" s="414"/>
      <c r="W2191" s="414"/>
      <c r="X2191" s="414"/>
      <c r="Y2191" s="414"/>
      <c r="Z2191" s="414"/>
      <c r="AA2191" s="414"/>
      <c r="AB2191" s="414"/>
      <c r="AC2191" s="275"/>
      <c r="AD2191" s="275"/>
      <c r="AE2191" s="275"/>
      <c r="AF2191" s="275"/>
      <c r="AG2191" s="275"/>
      <c r="AH2191" s="275"/>
      <c r="AI2191" s="275"/>
      <c r="AJ2191" s="275"/>
      <c r="AK2191" s="275"/>
      <c r="AL2191" s="275"/>
    </row>
    <row r="2192" spans="1:38" s="329" customFormat="1" ht="15" customHeight="1">
      <c r="A2192" s="284" t="str">
        <f>IF('Data invoice'!J2308=0,"",'Data invoice'!K2308)</f>
        <v/>
      </c>
      <c r="B2192" s="284" t="str">
        <f>IF('Data invoice'!K2308=0,"",'Data invoice'!L2308)</f>
        <v/>
      </c>
      <c r="C2192" s="284" t="str">
        <f>IF('Data invoice'!L2308=0,"",'Data invoice'!M2308)</f>
        <v/>
      </c>
      <c r="D2192" s="284" t="str">
        <f>IF('Data invoice'!M2308=0,"",'Data invoice'!N2308)</f>
        <v/>
      </c>
      <c r="E2192" s="284" t="str">
        <f>IF('Data invoice'!N2308=0,"",'Data invoice'!O2308)</f>
        <v/>
      </c>
      <c r="F2192" s="284" t="str">
        <f>IF('Data invoice'!O2308=0,"",'Data invoice'!P2308)</f>
        <v/>
      </c>
      <c r="G2192" s="284" t="str">
        <f>IF('Data invoice'!P2308=0,"",'Data invoice'!Q2308)</f>
        <v/>
      </c>
      <c r="H2192" s="284" t="str">
        <f>IF('Data invoice'!Q2308=0,"",'Data invoice'!R2308)</f>
        <v/>
      </c>
      <c r="I2192" s="320" t="str">
        <f>IF('Data invoice'!R2308=0,"",'Data invoice'!S2308)</f>
        <v/>
      </c>
      <c r="J2192" s="367" t="str">
        <f>IF('Data invoice'!S2308=0,"",'Data invoice'!T2308)</f>
        <v/>
      </c>
      <c r="L2192" s="414"/>
      <c r="M2192" s="275"/>
      <c r="N2192" s="275"/>
      <c r="O2192" s="414"/>
      <c r="P2192" s="414"/>
      <c r="Q2192" s="414"/>
      <c r="R2192" s="414"/>
      <c r="S2192" s="414"/>
      <c r="T2192" s="414"/>
      <c r="U2192" s="414"/>
      <c r="V2192" s="414"/>
      <c r="W2192" s="414"/>
      <c r="X2192" s="414"/>
      <c r="Y2192" s="414"/>
      <c r="Z2192" s="414"/>
      <c r="AA2192" s="414"/>
      <c r="AB2192" s="414"/>
      <c r="AC2192" s="275"/>
      <c r="AD2192" s="275"/>
      <c r="AE2192" s="275"/>
      <c r="AF2192" s="275"/>
      <c r="AG2192" s="275"/>
      <c r="AH2192" s="275"/>
      <c r="AI2192" s="275"/>
      <c r="AJ2192" s="275"/>
      <c r="AK2192" s="275"/>
      <c r="AL2192" s="275"/>
    </row>
    <row r="2193" spans="1:38" s="329" customFormat="1" ht="15" customHeight="1">
      <c r="A2193" s="284" t="str">
        <f>IF('Data invoice'!J2309=0,"",'Data invoice'!K2309)</f>
        <v/>
      </c>
      <c r="B2193" s="284" t="str">
        <f>IF('Data invoice'!K2309=0,"",'Data invoice'!L2309)</f>
        <v/>
      </c>
      <c r="C2193" s="284" t="str">
        <f>IF('Data invoice'!L2309=0,"",'Data invoice'!M2309)</f>
        <v/>
      </c>
      <c r="D2193" s="284" t="str">
        <f>IF('Data invoice'!M2309=0,"",'Data invoice'!N2309)</f>
        <v/>
      </c>
      <c r="E2193" s="284" t="str">
        <f>IF('Data invoice'!N2309=0,"",'Data invoice'!O2309)</f>
        <v/>
      </c>
      <c r="F2193" s="284" t="str">
        <f>IF('Data invoice'!O2309=0,"",'Data invoice'!P2309)</f>
        <v/>
      </c>
      <c r="G2193" s="284" t="str">
        <f>IF('Data invoice'!P2309=0,"",'Data invoice'!Q2309)</f>
        <v/>
      </c>
      <c r="H2193" s="284" t="str">
        <f>IF('Data invoice'!Q2309=0,"",'Data invoice'!R2309)</f>
        <v/>
      </c>
      <c r="I2193" s="320" t="str">
        <f>IF('Data invoice'!R2309=0,"",'Data invoice'!S2309)</f>
        <v/>
      </c>
      <c r="J2193" s="367" t="str">
        <f>IF('Data invoice'!S2309=0,"",'Data invoice'!T2309)</f>
        <v/>
      </c>
      <c r="L2193" s="414"/>
      <c r="M2193" s="275"/>
      <c r="N2193" s="275"/>
      <c r="O2193" s="414"/>
      <c r="P2193" s="414"/>
      <c r="Q2193" s="414"/>
      <c r="R2193" s="414"/>
      <c r="S2193" s="414"/>
      <c r="T2193" s="414"/>
      <c r="U2193" s="414"/>
      <c r="V2193" s="414"/>
      <c r="W2193" s="414"/>
      <c r="X2193" s="414"/>
      <c r="Y2193" s="414"/>
      <c r="Z2193" s="414"/>
      <c r="AA2193" s="414"/>
      <c r="AB2193" s="414"/>
      <c r="AC2193" s="275"/>
      <c r="AD2193" s="275"/>
      <c r="AE2193" s="275"/>
      <c r="AF2193" s="275"/>
      <c r="AG2193" s="275"/>
      <c r="AH2193" s="275"/>
      <c r="AI2193" s="275"/>
      <c r="AJ2193" s="275"/>
      <c r="AK2193" s="275"/>
      <c r="AL2193" s="275"/>
    </row>
    <row r="2194" spans="1:38" s="329" customFormat="1" ht="15" customHeight="1">
      <c r="A2194" s="284" t="str">
        <f>IF('Data invoice'!J2310=0,"",'Data invoice'!K2310)</f>
        <v/>
      </c>
      <c r="B2194" s="284" t="str">
        <f>IF('Data invoice'!K2310=0,"",'Data invoice'!L2310)</f>
        <v/>
      </c>
      <c r="C2194" s="284" t="str">
        <f>IF('Data invoice'!L2310=0,"",'Data invoice'!M2310)</f>
        <v/>
      </c>
      <c r="D2194" s="284" t="str">
        <f>IF('Data invoice'!M2310=0,"",'Data invoice'!N2310)</f>
        <v/>
      </c>
      <c r="E2194" s="284" t="str">
        <f>IF('Data invoice'!N2310=0,"",'Data invoice'!O2310)</f>
        <v/>
      </c>
      <c r="F2194" s="284" t="str">
        <f>IF('Data invoice'!O2310=0,"",'Data invoice'!P2310)</f>
        <v/>
      </c>
      <c r="G2194" s="284" t="str">
        <f>IF('Data invoice'!P2310=0,"",'Data invoice'!Q2310)</f>
        <v/>
      </c>
      <c r="H2194" s="284" t="str">
        <f>IF('Data invoice'!Q2310=0,"",'Data invoice'!R2310)</f>
        <v/>
      </c>
      <c r="I2194" s="320" t="str">
        <f>IF('Data invoice'!R2310=0,"",'Data invoice'!S2310)</f>
        <v/>
      </c>
      <c r="J2194" s="367" t="str">
        <f>IF('Data invoice'!S2310=0,"",'Data invoice'!T2310)</f>
        <v/>
      </c>
      <c r="L2194" s="414"/>
      <c r="M2194" s="275"/>
      <c r="N2194" s="275"/>
      <c r="O2194" s="414"/>
      <c r="P2194" s="414"/>
      <c r="Q2194" s="414"/>
      <c r="R2194" s="414"/>
      <c r="S2194" s="414"/>
      <c r="T2194" s="414"/>
      <c r="U2194" s="414"/>
      <c r="V2194" s="414"/>
      <c r="W2194" s="414"/>
      <c r="X2194" s="414"/>
      <c r="Y2194" s="414"/>
      <c r="Z2194" s="414"/>
      <c r="AA2194" s="414"/>
      <c r="AB2194" s="414"/>
      <c r="AC2194" s="275"/>
      <c r="AD2194" s="275"/>
      <c r="AE2194" s="275"/>
      <c r="AF2194" s="275"/>
      <c r="AG2194" s="275"/>
      <c r="AH2194" s="275"/>
      <c r="AI2194" s="275"/>
      <c r="AJ2194" s="275"/>
      <c r="AK2194" s="275"/>
      <c r="AL2194" s="275"/>
    </row>
    <row r="2195" spans="1:38" s="329" customFormat="1" ht="15" customHeight="1">
      <c r="A2195" s="284" t="str">
        <f>IF('Data invoice'!J2311=0,"",'Data invoice'!K2311)</f>
        <v/>
      </c>
      <c r="B2195" s="284" t="str">
        <f>IF('Data invoice'!K2311=0,"",'Data invoice'!L2311)</f>
        <v/>
      </c>
      <c r="C2195" s="284" t="str">
        <f>IF('Data invoice'!L2311=0,"",'Data invoice'!M2311)</f>
        <v/>
      </c>
      <c r="D2195" s="284" t="str">
        <f>IF('Data invoice'!M2311=0,"",'Data invoice'!N2311)</f>
        <v/>
      </c>
      <c r="E2195" s="284" t="str">
        <f>IF('Data invoice'!N2311=0,"",'Data invoice'!O2311)</f>
        <v/>
      </c>
      <c r="F2195" s="284" t="str">
        <f>IF('Data invoice'!O2311=0,"",'Data invoice'!P2311)</f>
        <v/>
      </c>
      <c r="G2195" s="284" t="str">
        <f>IF('Data invoice'!P2311=0,"",'Data invoice'!Q2311)</f>
        <v/>
      </c>
      <c r="H2195" s="284" t="str">
        <f>IF('Data invoice'!Q2311=0,"",'Data invoice'!R2311)</f>
        <v/>
      </c>
      <c r="I2195" s="320" t="str">
        <f>IF('Data invoice'!R2311=0,"",'Data invoice'!S2311)</f>
        <v/>
      </c>
      <c r="J2195" s="367" t="str">
        <f>IF('Data invoice'!S2311=0,"",'Data invoice'!T2311)</f>
        <v/>
      </c>
      <c r="L2195" s="414"/>
      <c r="M2195" s="275"/>
      <c r="N2195" s="275"/>
      <c r="O2195" s="414"/>
      <c r="P2195" s="414"/>
      <c r="Q2195" s="414"/>
      <c r="R2195" s="414"/>
      <c r="S2195" s="414"/>
      <c r="T2195" s="414"/>
      <c r="U2195" s="414"/>
      <c r="V2195" s="414"/>
      <c r="W2195" s="414"/>
      <c r="X2195" s="414"/>
      <c r="Y2195" s="414"/>
      <c r="Z2195" s="414"/>
      <c r="AA2195" s="414"/>
      <c r="AB2195" s="414"/>
      <c r="AC2195" s="275"/>
      <c r="AD2195" s="275"/>
      <c r="AE2195" s="275"/>
      <c r="AF2195" s="275"/>
      <c r="AG2195" s="275"/>
      <c r="AH2195" s="275"/>
      <c r="AI2195" s="275"/>
      <c r="AJ2195" s="275"/>
      <c r="AK2195" s="275"/>
      <c r="AL2195" s="275"/>
    </row>
    <row r="2196" spans="1:38" s="329" customFormat="1" ht="15" customHeight="1">
      <c r="A2196" s="284" t="str">
        <f>IF('Data invoice'!J2312=0,"",'Data invoice'!K2312)</f>
        <v/>
      </c>
      <c r="B2196" s="284" t="str">
        <f>IF('Data invoice'!K2312=0,"",'Data invoice'!L2312)</f>
        <v/>
      </c>
      <c r="C2196" s="284" t="str">
        <f>IF('Data invoice'!L2312=0,"",'Data invoice'!M2312)</f>
        <v/>
      </c>
      <c r="D2196" s="284" t="str">
        <f>IF('Data invoice'!M2312=0,"",'Data invoice'!N2312)</f>
        <v/>
      </c>
      <c r="E2196" s="284" t="str">
        <f>IF('Data invoice'!N2312=0,"",'Data invoice'!O2312)</f>
        <v/>
      </c>
      <c r="F2196" s="284" t="str">
        <f>IF('Data invoice'!O2312=0,"",'Data invoice'!P2312)</f>
        <v/>
      </c>
      <c r="G2196" s="284" t="str">
        <f>IF('Data invoice'!P2312=0,"",'Data invoice'!Q2312)</f>
        <v/>
      </c>
      <c r="H2196" s="284" t="str">
        <f>IF('Data invoice'!Q2312=0,"",'Data invoice'!R2312)</f>
        <v/>
      </c>
      <c r="I2196" s="320" t="str">
        <f>IF('Data invoice'!R2312=0,"",'Data invoice'!S2312)</f>
        <v/>
      </c>
      <c r="J2196" s="367" t="str">
        <f>IF('Data invoice'!S2312=0,"",'Data invoice'!T2312)</f>
        <v/>
      </c>
      <c r="L2196" s="414"/>
      <c r="M2196" s="275"/>
      <c r="N2196" s="275"/>
      <c r="O2196" s="414"/>
      <c r="P2196" s="414"/>
      <c r="Q2196" s="414"/>
      <c r="R2196" s="414"/>
      <c r="S2196" s="414"/>
      <c r="T2196" s="414"/>
      <c r="U2196" s="414"/>
      <c r="V2196" s="414"/>
      <c r="W2196" s="414"/>
      <c r="X2196" s="414"/>
      <c r="Y2196" s="414"/>
      <c r="Z2196" s="414"/>
      <c r="AA2196" s="414"/>
      <c r="AB2196" s="414"/>
      <c r="AC2196" s="275"/>
      <c r="AD2196" s="275"/>
      <c r="AE2196" s="275"/>
      <c r="AF2196" s="275"/>
      <c r="AG2196" s="275"/>
      <c r="AH2196" s="275"/>
      <c r="AI2196" s="275"/>
      <c r="AJ2196" s="275"/>
      <c r="AK2196" s="275"/>
      <c r="AL2196" s="275"/>
    </row>
    <row r="2197" spans="1:38" s="329" customFormat="1" ht="15" customHeight="1">
      <c r="A2197" s="284" t="str">
        <f>IF('Data invoice'!J2313=0,"",'Data invoice'!K2313)</f>
        <v/>
      </c>
      <c r="B2197" s="284" t="str">
        <f>IF('Data invoice'!K2313=0,"",'Data invoice'!L2313)</f>
        <v/>
      </c>
      <c r="C2197" s="284" t="str">
        <f>IF('Data invoice'!L2313=0,"",'Data invoice'!M2313)</f>
        <v/>
      </c>
      <c r="D2197" s="284" t="str">
        <f>IF('Data invoice'!M2313=0,"",'Data invoice'!N2313)</f>
        <v/>
      </c>
      <c r="E2197" s="284" t="str">
        <f>IF('Data invoice'!N2313=0,"",'Data invoice'!O2313)</f>
        <v/>
      </c>
      <c r="F2197" s="284" t="str">
        <f>IF('Data invoice'!O2313=0,"",'Data invoice'!P2313)</f>
        <v/>
      </c>
      <c r="G2197" s="284" t="str">
        <f>IF('Data invoice'!P2313=0,"",'Data invoice'!Q2313)</f>
        <v/>
      </c>
      <c r="H2197" s="284" t="str">
        <f>IF('Data invoice'!Q2313=0,"",'Data invoice'!R2313)</f>
        <v/>
      </c>
      <c r="I2197" s="320" t="str">
        <f>IF('Data invoice'!R2313=0,"",'Data invoice'!S2313)</f>
        <v/>
      </c>
      <c r="J2197" s="367" t="str">
        <f>IF('Data invoice'!S2313=0,"",'Data invoice'!T2313)</f>
        <v/>
      </c>
      <c r="L2197" s="414"/>
      <c r="M2197" s="275"/>
      <c r="N2197" s="275"/>
      <c r="O2197" s="414"/>
      <c r="P2197" s="414"/>
      <c r="Q2197" s="414"/>
      <c r="R2197" s="414"/>
      <c r="S2197" s="414"/>
      <c r="T2197" s="414"/>
      <c r="U2197" s="414"/>
      <c r="V2197" s="414"/>
      <c r="W2197" s="414"/>
      <c r="X2197" s="414"/>
      <c r="Y2197" s="414"/>
      <c r="Z2197" s="414"/>
      <c r="AA2197" s="414"/>
      <c r="AB2197" s="414"/>
      <c r="AC2197" s="275"/>
      <c r="AD2197" s="275"/>
      <c r="AE2197" s="275"/>
      <c r="AF2197" s="275"/>
      <c r="AG2197" s="275"/>
      <c r="AH2197" s="275"/>
      <c r="AI2197" s="275"/>
      <c r="AJ2197" s="275"/>
      <c r="AK2197" s="275"/>
      <c r="AL2197" s="275"/>
    </row>
    <row r="2198" spans="1:38" s="329" customFormat="1" ht="15" customHeight="1">
      <c r="A2198" s="284" t="str">
        <f>IF('Data invoice'!J2314=0,"",'Data invoice'!K2314)</f>
        <v/>
      </c>
      <c r="B2198" s="284" t="str">
        <f>IF('Data invoice'!K2314=0,"",'Data invoice'!L2314)</f>
        <v/>
      </c>
      <c r="C2198" s="284" t="str">
        <f>IF('Data invoice'!L2314=0,"",'Data invoice'!M2314)</f>
        <v/>
      </c>
      <c r="D2198" s="284" t="str">
        <f>IF('Data invoice'!M2314=0,"",'Data invoice'!N2314)</f>
        <v/>
      </c>
      <c r="E2198" s="284" t="str">
        <f>IF('Data invoice'!N2314=0,"",'Data invoice'!O2314)</f>
        <v/>
      </c>
      <c r="F2198" s="284" t="str">
        <f>IF('Data invoice'!O2314=0,"",'Data invoice'!P2314)</f>
        <v/>
      </c>
      <c r="G2198" s="284" t="str">
        <f>IF('Data invoice'!P2314=0,"",'Data invoice'!Q2314)</f>
        <v/>
      </c>
      <c r="H2198" s="284" t="str">
        <f>IF('Data invoice'!Q2314=0,"",'Data invoice'!R2314)</f>
        <v/>
      </c>
      <c r="I2198" s="320" t="str">
        <f>IF('Data invoice'!R2314=0,"",'Data invoice'!S2314)</f>
        <v/>
      </c>
      <c r="J2198" s="367" t="str">
        <f>IF('Data invoice'!S2314=0,"",'Data invoice'!T2314)</f>
        <v/>
      </c>
      <c r="L2198" s="414"/>
      <c r="M2198" s="275"/>
      <c r="N2198" s="275"/>
      <c r="O2198" s="414"/>
      <c r="P2198" s="414"/>
      <c r="Q2198" s="414"/>
      <c r="R2198" s="414"/>
      <c r="S2198" s="414"/>
      <c r="T2198" s="414"/>
      <c r="U2198" s="414"/>
      <c r="V2198" s="414"/>
      <c r="W2198" s="414"/>
      <c r="X2198" s="414"/>
      <c r="Y2198" s="414"/>
      <c r="Z2198" s="414"/>
      <c r="AA2198" s="414"/>
      <c r="AB2198" s="414"/>
      <c r="AC2198" s="275"/>
      <c r="AD2198" s="275"/>
      <c r="AE2198" s="275"/>
      <c r="AF2198" s="275"/>
      <c r="AG2198" s="275"/>
      <c r="AH2198" s="275"/>
      <c r="AI2198" s="275"/>
      <c r="AJ2198" s="275"/>
      <c r="AK2198" s="275"/>
      <c r="AL2198" s="275"/>
    </row>
    <row r="2199" spans="1:38" s="329" customFormat="1" ht="15" customHeight="1">
      <c r="A2199" s="284" t="str">
        <f>IF('Data invoice'!J2315=0,"",'Data invoice'!K2315)</f>
        <v/>
      </c>
      <c r="B2199" s="284" t="str">
        <f>IF('Data invoice'!K2315=0,"",'Data invoice'!L2315)</f>
        <v/>
      </c>
      <c r="C2199" s="284" t="str">
        <f>IF('Data invoice'!L2315=0,"",'Data invoice'!M2315)</f>
        <v/>
      </c>
      <c r="D2199" s="284" t="str">
        <f>IF('Data invoice'!M2315=0,"",'Data invoice'!N2315)</f>
        <v/>
      </c>
      <c r="E2199" s="284" t="str">
        <f>IF('Data invoice'!N2315=0,"",'Data invoice'!O2315)</f>
        <v/>
      </c>
      <c r="F2199" s="284" t="str">
        <f>IF('Data invoice'!O2315=0,"",'Data invoice'!P2315)</f>
        <v/>
      </c>
      <c r="G2199" s="284" t="str">
        <f>IF('Data invoice'!P2315=0,"",'Data invoice'!Q2315)</f>
        <v/>
      </c>
      <c r="H2199" s="284" t="str">
        <f>IF('Data invoice'!Q2315=0,"",'Data invoice'!R2315)</f>
        <v/>
      </c>
      <c r="I2199" s="320" t="str">
        <f>IF('Data invoice'!R2315=0,"",'Data invoice'!S2315)</f>
        <v/>
      </c>
      <c r="J2199" s="367" t="str">
        <f>IF('Data invoice'!S2315=0,"",'Data invoice'!T2315)</f>
        <v/>
      </c>
      <c r="L2199" s="414"/>
      <c r="M2199" s="275"/>
      <c r="N2199" s="275"/>
      <c r="O2199" s="414"/>
      <c r="P2199" s="414"/>
      <c r="Q2199" s="414"/>
      <c r="R2199" s="414"/>
      <c r="S2199" s="414"/>
      <c r="T2199" s="414"/>
      <c r="U2199" s="414"/>
      <c r="V2199" s="414"/>
      <c r="W2199" s="414"/>
      <c r="X2199" s="414"/>
      <c r="Y2199" s="414"/>
      <c r="Z2199" s="414"/>
      <c r="AA2199" s="414"/>
      <c r="AB2199" s="414"/>
      <c r="AC2199" s="275"/>
      <c r="AD2199" s="275"/>
      <c r="AE2199" s="275"/>
      <c r="AF2199" s="275"/>
      <c r="AG2199" s="275"/>
      <c r="AH2199" s="275"/>
      <c r="AI2199" s="275"/>
      <c r="AJ2199" s="275"/>
      <c r="AK2199" s="275"/>
      <c r="AL2199" s="275"/>
    </row>
    <row r="2200" spans="1:38" s="329" customFormat="1" ht="15" customHeight="1">
      <c r="A2200" s="284" t="str">
        <f>IF('Data invoice'!J2316=0,"",'Data invoice'!K2316)</f>
        <v/>
      </c>
      <c r="B2200" s="284" t="str">
        <f>IF('Data invoice'!K2316=0,"",'Data invoice'!L2316)</f>
        <v/>
      </c>
      <c r="C2200" s="284" t="str">
        <f>IF('Data invoice'!L2316=0,"",'Data invoice'!M2316)</f>
        <v/>
      </c>
      <c r="D2200" s="284" t="str">
        <f>IF('Data invoice'!M2316=0,"",'Data invoice'!N2316)</f>
        <v/>
      </c>
      <c r="E2200" s="284" t="str">
        <f>IF('Data invoice'!N2316=0,"",'Data invoice'!O2316)</f>
        <v/>
      </c>
      <c r="F2200" s="284" t="str">
        <f>IF('Data invoice'!O2316=0,"",'Data invoice'!P2316)</f>
        <v/>
      </c>
      <c r="G2200" s="284" t="str">
        <f>IF('Data invoice'!P2316=0,"",'Data invoice'!Q2316)</f>
        <v/>
      </c>
      <c r="H2200" s="284" t="str">
        <f>IF('Data invoice'!Q2316=0,"",'Data invoice'!R2316)</f>
        <v/>
      </c>
      <c r="I2200" s="320" t="str">
        <f>IF('Data invoice'!R2316=0,"",'Data invoice'!S2316)</f>
        <v/>
      </c>
      <c r="J2200" s="367" t="str">
        <f>IF('Data invoice'!S2316=0,"",'Data invoice'!T2316)</f>
        <v/>
      </c>
      <c r="L2200" s="414"/>
      <c r="M2200" s="275"/>
      <c r="N2200" s="275"/>
      <c r="O2200" s="414"/>
      <c r="P2200" s="414"/>
      <c r="Q2200" s="414"/>
      <c r="R2200" s="414"/>
      <c r="S2200" s="414"/>
      <c r="T2200" s="414"/>
      <c r="U2200" s="414"/>
      <c r="V2200" s="414"/>
      <c r="W2200" s="414"/>
      <c r="X2200" s="414"/>
      <c r="Y2200" s="414"/>
      <c r="Z2200" s="414"/>
      <c r="AA2200" s="414"/>
      <c r="AB2200" s="414"/>
      <c r="AC2200" s="275"/>
      <c r="AD2200" s="275"/>
      <c r="AE2200" s="275"/>
      <c r="AF2200" s="275"/>
      <c r="AG2200" s="275"/>
      <c r="AH2200" s="275"/>
      <c r="AI2200" s="275"/>
      <c r="AJ2200" s="275"/>
      <c r="AK2200" s="275"/>
      <c r="AL2200" s="275"/>
    </row>
    <row r="2201" spans="1:38" s="329" customFormat="1" ht="15" customHeight="1">
      <c r="A2201" s="284" t="str">
        <f>IF('Data invoice'!J2317=0,"",'Data invoice'!K2317)</f>
        <v/>
      </c>
      <c r="B2201" s="284" t="str">
        <f>IF('Data invoice'!K2317=0,"",'Data invoice'!L2317)</f>
        <v/>
      </c>
      <c r="C2201" s="284" t="str">
        <f>IF('Data invoice'!L2317=0,"",'Data invoice'!M2317)</f>
        <v/>
      </c>
      <c r="D2201" s="284" t="str">
        <f>IF('Data invoice'!M2317=0,"",'Data invoice'!N2317)</f>
        <v/>
      </c>
      <c r="E2201" s="284" t="str">
        <f>IF('Data invoice'!N2317=0,"",'Data invoice'!O2317)</f>
        <v/>
      </c>
      <c r="F2201" s="284" t="str">
        <f>IF('Data invoice'!O2317=0,"",'Data invoice'!P2317)</f>
        <v/>
      </c>
      <c r="G2201" s="284" t="str">
        <f>IF('Data invoice'!P2317=0,"",'Data invoice'!Q2317)</f>
        <v/>
      </c>
      <c r="H2201" s="284" t="str">
        <f>IF('Data invoice'!Q2317=0,"",'Data invoice'!R2317)</f>
        <v/>
      </c>
      <c r="I2201" s="320" t="str">
        <f>IF('Data invoice'!R2317=0,"",'Data invoice'!S2317)</f>
        <v/>
      </c>
      <c r="J2201" s="367" t="str">
        <f>IF('Data invoice'!S2317=0,"",'Data invoice'!T2317)</f>
        <v/>
      </c>
      <c r="L2201" s="414"/>
      <c r="M2201" s="275"/>
      <c r="N2201" s="275"/>
      <c r="O2201" s="414"/>
      <c r="P2201" s="414"/>
      <c r="Q2201" s="414"/>
      <c r="R2201" s="414"/>
      <c r="S2201" s="414"/>
      <c r="T2201" s="414"/>
      <c r="U2201" s="414"/>
      <c r="V2201" s="414"/>
      <c r="W2201" s="414"/>
      <c r="X2201" s="414"/>
      <c r="Y2201" s="414"/>
      <c r="Z2201" s="414"/>
      <c r="AA2201" s="414"/>
      <c r="AB2201" s="414"/>
      <c r="AC2201" s="275"/>
      <c r="AD2201" s="275"/>
      <c r="AE2201" s="275"/>
      <c r="AF2201" s="275"/>
      <c r="AG2201" s="275"/>
      <c r="AH2201" s="275"/>
      <c r="AI2201" s="275"/>
      <c r="AJ2201" s="275"/>
      <c r="AK2201" s="275"/>
      <c r="AL2201" s="275"/>
    </row>
    <row r="2202" spans="1:38" s="329" customFormat="1" ht="15" customHeight="1">
      <c r="A2202" s="284" t="str">
        <f>IF('Data invoice'!J2318=0,"",'Data invoice'!K2318)</f>
        <v/>
      </c>
      <c r="B2202" s="284" t="str">
        <f>IF('Data invoice'!K2318=0,"",'Data invoice'!L2318)</f>
        <v/>
      </c>
      <c r="C2202" s="284" t="str">
        <f>IF('Data invoice'!L2318=0,"",'Data invoice'!M2318)</f>
        <v/>
      </c>
      <c r="D2202" s="284" t="str">
        <f>IF('Data invoice'!M2318=0,"",'Data invoice'!N2318)</f>
        <v/>
      </c>
      <c r="E2202" s="284" t="str">
        <f>IF('Data invoice'!N2318=0,"",'Data invoice'!O2318)</f>
        <v/>
      </c>
      <c r="F2202" s="284" t="str">
        <f>IF('Data invoice'!O2318=0,"",'Data invoice'!P2318)</f>
        <v/>
      </c>
      <c r="G2202" s="284" t="str">
        <f>IF('Data invoice'!P2318=0,"",'Data invoice'!Q2318)</f>
        <v/>
      </c>
      <c r="H2202" s="284" t="str">
        <f>IF('Data invoice'!Q2318=0,"",'Data invoice'!R2318)</f>
        <v/>
      </c>
      <c r="I2202" s="320" t="str">
        <f>IF('Data invoice'!R2318=0,"",'Data invoice'!S2318)</f>
        <v/>
      </c>
      <c r="J2202" s="367" t="str">
        <f>IF('Data invoice'!S2318=0,"",'Data invoice'!T2318)</f>
        <v/>
      </c>
      <c r="L2202" s="414"/>
      <c r="M2202" s="275"/>
      <c r="N2202" s="275"/>
      <c r="O2202" s="414"/>
      <c r="P2202" s="414"/>
      <c r="Q2202" s="414"/>
      <c r="R2202" s="414"/>
      <c r="S2202" s="414"/>
      <c r="T2202" s="414"/>
      <c r="U2202" s="414"/>
      <c r="V2202" s="414"/>
      <c r="W2202" s="414"/>
      <c r="X2202" s="414"/>
      <c r="Y2202" s="414"/>
      <c r="Z2202" s="414"/>
      <c r="AA2202" s="414"/>
      <c r="AB2202" s="414"/>
      <c r="AC2202" s="275"/>
      <c r="AD2202" s="275"/>
      <c r="AE2202" s="275"/>
      <c r="AF2202" s="275"/>
      <c r="AG2202" s="275"/>
      <c r="AH2202" s="275"/>
      <c r="AI2202" s="275"/>
      <c r="AJ2202" s="275"/>
      <c r="AK2202" s="275"/>
      <c r="AL2202" s="275"/>
    </row>
    <row r="2203" spans="1:38" s="329" customFormat="1" ht="15" customHeight="1">
      <c r="A2203" s="284" t="str">
        <f>IF('Data invoice'!J2319=0,"",'Data invoice'!K2319)</f>
        <v/>
      </c>
      <c r="B2203" s="284" t="str">
        <f>IF('Data invoice'!K2319=0,"",'Data invoice'!L2319)</f>
        <v/>
      </c>
      <c r="C2203" s="284" t="str">
        <f>IF('Data invoice'!L2319=0,"",'Data invoice'!M2319)</f>
        <v/>
      </c>
      <c r="D2203" s="284" t="str">
        <f>IF('Data invoice'!M2319=0,"",'Data invoice'!N2319)</f>
        <v/>
      </c>
      <c r="E2203" s="284" t="str">
        <f>IF('Data invoice'!N2319=0,"",'Data invoice'!O2319)</f>
        <v/>
      </c>
      <c r="F2203" s="284" t="str">
        <f>IF('Data invoice'!O2319=0,"",'Data invoice'!P2319)</f>
        <v/>
      </c>
      <c r="G2203" s="284" t="str">
        <f>IF('Data invoice'!P2319=0,"",'Data invoice'!Q2319)</f>
        <v/>
      </c>
      <c r="H2203" s="284" t="str">
        <f>IF('Data invoice'!Q2319=0,"",'Data invoice'!R2319)</f>
        <v/>
      </c>
      <c r="I2203" s="320" t="str">
        <f>IF('Data invoice'!R2319=0,"",'Data invoice'!S2319)</f>
        <v/>
      </c>
      <c r="J2203" s="367" t="str">
        <f>IF('Data invoice'!S2319=0,"",'Data invoice'!T2319)</f>
        <v/>
      </c>
      <c r="L2203" s="414"/>
      <c r="M2203" s="275"/>
      <c r="N2203" s="275"/>
      <c r="O2203" s="414"/>
      <c r="P2203" s="414"/>
      <c r="Q2203" s="414"/>
      <c r="R2203" s="414"/>
      <c r="S2203" s="414"/>
      <c r="T2203" s="414"/>
      <c r="U2203" s="414"/>
      <c r="V2203" s="414"/>
      <c r="W2203" s="414"/>
      <c r="X2203" s="414"/>
      <c r="Y2203" s="414"/>
      <c r="Z2203" s="414"/>
      <c r="AA2203" s="414"/>
      <c r="AB2203" s="414"/>
      <c r="AC2203" s="275"/>
      <c r="AD2203" s="275"/>
      <c r="AE2203" s="275"/>
      <c r="AF2203" s="275"/>
      <c r="AG2203" s="275"/>
      <c r="AH2203" s="275"/>
      <c r="AI2203" s="275"/>
      <c r="AJ2203" s="275"/>
      <c r="AK2203" s="275"/>
      <c r="AL2203" s="275"/>
    </row>
    <row r="2204" spans="1:38" s="329" customFormat="1" ht="15" customHeight="1">
      <c r="A2204" s="284" t="str">
        <f>IF('Data invoice'!J2320=0,"",'Data invoice'!K2320)</f>
        <v/>
      </c>
      <c r="B2204" s="284" t="str">
        <f>IF('Data invoice'!K2320=0,"",'Data invoice'!L2320)</f>
        <v/>
      </c>
      <c r="C2204" s="284" t="str">
        <f>IF('Data invoice'!L2320=0,"",'Data invoice'!M2320)</f>
        <v/>
      </c>
      <c r="D2204" s="284" t="str">
        <f>IF('Data invoice'!M2320=0,"",'Data invoice'!N2320)</f>
        <v/>
      </c>
      <c r="E2204" s="284" t="str">
        <f>IF('Data invoice'!N2320=0,"",'Data invoice'!O2320)</f>
        <v/>
      </c>
      <c r="F2204" s="284" t="str">
        <f>IF('Data invoice'!O2320=0,"",'Data invoice'!P2320)</f>
        <v/>
      </c>
      <c r="G2204" s="284" t="str">
        <f>IF('Data invoice'!P2320=0,"",'Data invoice'!Q2320)</f>
        <v/>
      </c>
      <c r="H2204" s="284" t="str">
        <f>IF('Data invoice'!Q2320=0,"",'Data invoice'!R2320)</f>
        <v/>
      </c>
      <c r="I2204" s="320" t="str">
        <f>IF('Data invoice'!R2320=0,"",'Data invoice'!S2320)</f>
        <v/>
      </c>
      <c r="J2204" s="367" t="str">
        <f>IF('Data invoice'!S2320=0,"",'Data invoice'!T2320)</f>
        <v/>
      </c>
      <c r="L2204" s="414"/>
      <c r="M2204" s="275"/>
      <c r="N2204" s="275"/>
      <c r="O2204" s="414"/>
      <c r="P2204" s="414"/>
      <c r="Q2204" s="414"/>
      <c r="R2204" s="414"/>
      <c r="S2204" s="414"/>
      <c r="T2204" s="414"/>
      <c r="U2204" s="414"/>
      <c r="V2204" s="414"/>
      <c r="W2204" s="414"/>
      <c r="X2204" s="414"/>
      <c r="Y2204" s="414"/>
      <c r="Z2204" s="414"/>
      <c r="AA2204" s="414"/>
      <c r="AB2204" s="414"/>
      <c r="AC2204" s="275"/>
      <c r="AD2204" s="275"/>
      <c r="AE2204" s="275"/>
      <c r="AF2204" s="275"/>
      <c r="AG2204" s="275"/>
      <c r="AH2204" s="275"/>
      <c r="AI2204" s="275"/>
      <c r="AJ2204" s="275"/>
      <c r="AK2204" s="275"/>
      <c r="AL2204" s="275"/>
    </row>
    <row r="2205" spans="1:38" s="329" customFormat="1" ht="15" customHeight="1">
      <c r="A2205" s="284" t="str">
        <f>IF('Data invoice'!J2321=0,"",'Data invoice'!K2321)</f>
        <v/>
      </c>
      <c r="B2205" s="284" t="str">
        <f>IF('Data invoice'!K2321=0,"",'Data invoice'!L2321)</f>
        <v/>
      </c>
      <c r="C2205" s="284" t="str">
        <f>IF('Data invoice'!L2321=0,"",'Data invoice'!M2321)</f>
        <v/>
      </c>
      <c r="D2205" s="284" t="str">
        <f>IF('Data invoice'!M2321=0,"",'Data invoice'!N2321)</f>
        <v/>
      </c>
      <c r="E2205" s="284" t="str">
        <f>IF('Data invoice'!N2321=0,"",'Data invoice'!O2321)</f>
        <v/>
      </c>
      <c r="F2205" s="284" t="str">
        <f>IF('Data invoice'!O2321=0,"",'Data invoice'!P2321)</f>
        <v/>
      </c>
      <c r="G2205" s="284" t="str">
        <f>IF('Data invoice'!P2321=0,"",'Data invoice'!Q2321)</f>
        <v/>
      </c>
      <c r="H2205" s="284" t="str">
        <f>IF('Data invoice'!Q2321=0,"",'Data invoice'!R2321)</f>
        <v/>
      </c>
      <c r="I2205" s="320" t="str">
        <f>IF('Data invoice'!R2321=0,"",'Data invoice'!S2321)</f>
        <v/>
      </c>
      <c r="J2205" s="367" t="str">
        <f>IF('Data invoice'!S2321=0,"",'Data invoice'!T2321)</f>
        <v/>
      </c>
      <c r="L2205" s="414"/>
      <c r="M2205" s="275"/>
      <c r="N2205" s="275"/>
      <c r="O2205" s="414"/>
      <c r="P2205" s="414"/>
      <c r="Q2205" s="414"/>
      <c r="R2205" s="414"/>
      <c r="S2205" s="414"/>
      <c r="T2205" s="414"/>
      <c r="U2205" s="414"/>
      <c r="V2205" s="414"/>
      <c r="W2205" s="414"/>
      <c r="X2205" s="414"/>
      <c r="Y2205" s="414"/>
      <c r="Z2205" s="414"/>
      <c r="AA2205" s="414"/>
      <c r="AB2205" s="414"/>
      <c r="AC2205" s="275"/>
      <c r="AD2205" s="275"/>
      <c r="AE2205" s="275"/>
      <c r="AF2205" s="275"/>
      <c r="AG2205" s="275"/>
      <c r="AH2205" s="275"/>
      <c r="AI2205" s="275"/>
      <c r="AJ2205" s="275"/>
      <c r="AK2205" s="275"/>
      <c r="AL2205" s="275"/>
    </row>
    <row r="2206" spans="1:38" s="329" customFormat="1" ht="15" customHeight="1">
      <c r="A2206" s="284" t="str">
        <f>IF('Data invoice'!J2322=0,"",'Data invoice'!K2322)</f>
        <v/>
      </c>
      <c r="B2206" s="284" t="str">
        <f>IF('Data invoice'!K2322=0,"",'Data invoice'!L2322)</f>
        <v/>
      </c>
      <c r="C2206" s="284" t="str">
        <f>IF('Data invoice'!L2322=0,"",'Data invoice'!M2322)</f>
        <v/>
      </c>
      <c r="D2206" s="284" t="str">
        <f>IF('Data invoice'!M2322=0,"",'Data invoice'!N2322)</f>
        <v/>
      </c>
      <c r="E2206" s="284" t="str">
        <f>IF('Data invoice'!N2322=0,"",'Data invoice'!O2322)</f>
        <v/>
      </c>
      <c r="F2206" s="284" t="str">
        <f>IF('Data invoice'!O2322=0,"",'Data invoice'!P2322)</f>
        <v/>
      </c>
      <c r="G2206" s="284" t="str">
        <f>IF('Data invoice'!P2322=0,"",'Data invoice'!Q2322)</f>
        <v/>
      </c>
      <c r="H2206" s="284" t="str">
        <f>IF('Data invoice'!Q2322=0,"",'Data invoice'!R2322)</f>
        <v/>
      </c>
      <c r="I2206" s="320" t="str">
        <f>IF('Data invoice'!R2322=0,"",'Data invoice'!S2322)</f>
        <v/>
      </c>
      <c r="J2206" s="367" t="str">
        <f>IF('Data invoice'!S2322=0,"",'Data invoice'!T2322)</f>
        <v/>
      </c>
      <c r="L2206" s="414"/>
      <c r="M2206" s="275"/>
      <c r="N2206" s="275"/>
      <c r="O2206" s="414"/>
      <c r="P2206" s="414"/>
      <c r="Q2206" s="414"/>
      <c r="R2206" s="414"/>
      <c r="S2206" s="414"/>
      <c r="T2206" s="414"/>
      <c r="U2206" s="414"/>
      <c r="V2206" s="414"/>
      <c r="W2206" s="414"/>
      <c r="X2206" s="414"/>
      <c r="Y2206" s="414"/>
      <c r="Z2206" s="414"/>
      <c r="AA2206" s="414"/>
      <c r="AB2206" s="414"/>
      <c r="AC2206" s="275"/>
      <c r="AD2206" s="275"/>
      <c r="AE2206" s="275"/>
      <c r="AF2206" s="275"/>
      <c r="AG2206" s="275"/>
      <c r="AH2206" s="275"/>
      <c r="AI2206" s="275"/>
      <c r="AJ2206" s="275"/>
      <c r="AK2206" s="275"/>
      <c r="AL2206" s="275"/>
    </row>
    <row r="2207" spans="1:38" s="329" customFormat="1" ht="15" customHeight="1">
      <c r="A2207" s="284" t="str">
        <f>IF('Data invoice'!J2323=0,"",'Data invoice'!K2323)</f>
        <v/>
      </c>
      <c r="B2207" s="284" t="str">
        <f>IF('Data invoice'!K2323=0,"",'Data invoice'!L2323)</f>
        <v/>
      </c>
      <c r="C2207" s="284" t="str">
        <f>IF('Data invoice'!L2323=0,"",'Data invoice'!M2323)</f>
        <v/>
      </c>
      <c r="D2207" s="284" t="str">
        <f>IF('Data invoice'!M2323=0,"",'Data invoice'!N2323)</f>
        <v/>
      </c>
      <c r="E2207" s="284" t="str">
        <f>IF('Data invoice'!N2323=0,"",'Data invoice'!O2323)</f>
        <v/>
      </c>
      <c r="F2207" s="284" t="str">
        <f>IF('Data invoice'!O2323=0,"",'Data invoice'!P2323)</f>
        <v/>
      </c>
      <c r="G2207" s="284" t="str">
        <f>IF('Data invoice'!P2323=0,"",'Data invoice'!Q2323)</f>
        <v/>
      </c>
      <c r="H2207" s="284" t="str">
        <f>IF('Data invoice'!Q2323=0,"",'Data invoice'!R2323)</f>
        <v/>
      </c>
      <c r="I2207" s="320" t="str">
        <f>IF('Data invoice'!R2323=0,"",'Data invoice'!S2323)</f>
        <v/>
      </c>
      <c r="J2207" s="367" t="str">
        <f>IF('Data invoice'!S2323=0,"",'Data invoice'!T2323)</f>
        <v/>
      </c>
      <c r="L2207" s="414"/>
      <c r="M2207" s="275"/>
      <c r="N2207" s="275"/>
      <c r="O2207" s="414"/>
      <c r="P2207" s="414"/>
      <c r="Q2207" s="414"/>
      <c r="R2207" s="414"/>
      <c r="S2207" s="414"/>
      <c r="T2207" s="414"/>
      <c r="U2207" s="414"/>
      <c r="V2207" s="414"/>
      <c r="W2207" s="414"/>
      <c r="X2207" s="414"/>
      <c r="Y2207" s="414"/>
      <c r="Z2207" s="414"/>
      <c r="AA2207" s="414"/>
      <c r="AB2207" s="414"/>
      <c r="AC2207" s="275"/>
      <c r="AD2207" s="275"/>
      <c r="AE2207" s="275"/>
      <c r="AF2207" s="275"/>
      <c r="AG2207" s="275"/>
      <c r="AH2207" s="275"/>
      <c r="AI2207" s="275"/>
      <c r="AJ2207" s="275"/>
      <c r="AK2207" s="275"/>
      <c r="AL2207" s="275"/>
    </row>
    <row r="2208" spans="1:38" s="329" customFormat="1" ht="15" customHeight="1">
      <c r="A2208" s="284" t="str">
        <f>IF('Data invoice'!J2324=0,"",'Data invoice'!K2324)</f>
        <v/>
      </c>
      <c r="B2208" s="284" t="str">
        <f>IF('Data invoice'!K2324=0,"",'Data invoice'!L2324)</f>
        <v/>
      </c>
      <c r="C2208" s="284" t="str">
        <f>IF('Data invoice'!L2324=0,"",'Data invoice'!M2324)</f>
        <v/>
      </c>
      <c r="D2208" s="284" t="str">
        <f>IF('Data invoice'!M2324=0,"",'Data invoice'!N2324)</f>
        <v/>
      </c>
      <c r="E2208" s="284" t="str">
        <f>IF('Data invoice'!N2324=0,"",'Data invoice'!O2324)</f>
        <v/>
      </c>
      <c r="F2208" s="284" t="str">
        <f>IF('Data invoice'!O2324=0,"",'Data invoice'!P2324)</f>
        <v/>
      </c>
      <c r="G2208" s="284" t="str">
        <f>IF('Data invoice'!P2324=0,"",'Data invoice'!Q2324)</f>
        <v/>
      </c>
      <c r="H2208" s="284" t="str">
        <f>IF('Data invoice'!Q2324=0,"",'Data invoice'!R2324)</f>
        <v/>
      </c>
      <c r="I2208" s="320" t="str">
        <f>IF('Data invoice'!R2324=0,"",'Data invoice'!S2324)</f>
        <v/>
      </c>
      <c r="J2208" s="367" t="str">
        <f>IF('Data invoice'!S2324=0,"",'Data invoice'!T2324)</f>
        <v/>
      </c>
      <c r="L2208" s="414"/>
      <c r="M2208" s="275"/>
      <c r="N2208" s="275"/>
      <c r="O2208" s="414"/>
      <c r="P2208" s="414"/>
      <c r="Q2208" s="414"/>
      <c r="R2208" s="414"/>
      <c r="S2208" s="414"/>
      <c r="T2208" s="414"/>
      <c r="U2208" s="414"/>
      <c r="V2208" s="414"/>
      <c r="W2208" s="414"/>
      <c r="X2208" s="414"/>
      <c r="Y2208" s="414"/>
      <c r="Z2208" s="414"/>
      <c r="AA2208" s="414"/>
      <c r="AB2208" s="414"/>
      <c r="AC2208" s="275"/>
      <c r="AD2208" s="275"/>
      <c r="AE2208" s="275"/>
      <c r="AF2208" s="275"/>
      <c r="AG2208" s="275"/>
      <c r="AH2208" s="275"/>
      <c r="AI2208" s="275"/>
      <c r="AJ2208" s="275"/>
      <c r="AK2208" s="275"/>
      <c r="AL2208" s="275"/>
    </row>
    <row r="2209" spans="1:38" s="329" customFormat="1" ht="15" customHeight="1">
      <c r="A2209" s="284" t="str">
        <f>IF('Data invoice'!J2325=0,"",'Data invoice'!K2325)</f>
        <v/>
      </c>
      <c r="B2209" s="284" t="str">
        <f>IF('Data invoice'!K2325=0,"",'Data invoice'!L2325)</f>
        <v/>
      </c>
      <c r="C2209" s="284" t="str">
        <f>IF('Data invoice'!L2325=0,"",'Data invoice'!M2325)</f>
        <v/>
      </c>
      <c r="D2209" s="284" t="str">
        <f>IF('Data invoice'!M2325=0,"",'Data invoice'!N2325)</f>
        <v/>
      </c>
      <c r="E2209" s="284" t="str">
        <f>IF('Data invoice'!N2325=0,"",'Data invoice'!O2325)</f>
        <v/>
      </c>
      <c r="F2209" s="284" t="str">
        <f>IF('Data invoice'!O2325=0,"",'Data invoice'!P2325)</f>
        <v/>
      </c>
      <c r="G2209" s="284" t="str">
        <f>IF('Data invoice'!P2325=0,"",'Data invoice'!Q2325)</f>
        <v/>
      </c>
      <c r="H2209" s="284" t="str">
        <f>IF('Data invoice'!Q2325=0,"",'Data invoice'!R2325)</f>
        <v/>
      </c>
      <c r="I2209" s="320" t="str">
        <f>IF('Data invoice'!R2325=0,"",'Data invoice'!S2325)</f>
        <v/>
      </c>
      <c r="J2209" s="367" t="str">
        <f>IF('Data invoice'!S2325=0,"",'Data invoice'!T2325)</f>
        <v/>
      </c>
      <c r="L2209" s="414"/>
      <c r="M2209" s="275"/>
      <c r="N2209" s="275"/>
      <c r="O2209" s="414"/>
      <c r="P2209" s="414"/>
      <c r="Q2209" s="414"/>
      <c r="R2209" s="414"/>
      <c r="S2209" s="414"/>
      <c r="T2209" s="414"/>
      <c r="U2209" s="414"/>
      <c r="V2209" s="414"/>
      <c r="W2209" s="414"/>
      <c r="X2209" s="414"/>
      <c r="Y2209" s="414"/>
      <c r="Z2209" s="414"/>
      <c r="AA2209" s="414"/>
      <c r="AB2209" s="414"/>
      <c r="AC2209" s="275"/>
      <c r="AD2209" s="275"/>
      <c r="AE2209" s="275"/>
      <c r="AF2209" s="275"/>
      <c r="AG2209" s="275"/>
      <c r="AH2209" s="275"/>
      <c r="AI2209" s="275"/>
      <c r="AJ2209" s="275"/>
      <c r="AK2209" s="275"/>
      <c r="AL2209" s="275"/>
    </row>
    <row r="2210" spans="1:38" s="329" customFormat="1" ht="15" customHeight="1">
      <c r="A2210" s="284" t="str">
        <f>IF('Data invoice'!J2326=0,"",'Data invoice'!K2326)</f>
        <v/>
      </c>
      <c r="B2210" s="284" t="str">
        <f>IF('Data invoice'!K2326=0,"",'Data invoice'!L2326)</f>
        <v/>
      </c>
      <c r="C2210" s="284" t="str">
        <f>IF('Data invoice'!L2326=0,"",'Data invoice'!M2326)</f>
        <v/>
      </c>
      <c r="D2210" s="284" t="str">
        <f>IF('Data invoice'!M2326=0,"",'Data invoice'!N2326)</f>
        <v/>
      </c>
      <c r="E2210" s="284" t="str">
        <f>IF('Data invoice'!N2326=0,"",'Data invoice'!O2326)</f>
        <v/>
      </c>
      <c r="F2210" s="284" t="str">
        <f>IF('Data invoice'!O2326=0,"",'Data invoice'!P2326)</f>
        <v/>
      </c>
      <c r="G2210" s="284" t="str">
        <f>IF('Data invoice'!P2326=0,"",'Data invoice'!Q2326)</f>
        <v/>
      </c>
      <c r="H2210" s="284" t="str">
        <f>IF('Data invoice'!Q2326=0,"",'Data invoice'!R2326)</f>
        <v/>
      </c>
      <c r="I2210" s="320" t="str">
        <f>IF('Data invoice'!R2326=0,"",'Data invoice'!S2326)</f>
        <v/>
      </c>
      <c r="J2210" s="367" t="str">
        <f>IF('Data invoice'!S2326=0,"",'Data invoice'!T2326)</f>
        <v/>
      </c>
      <c r="L2210" s="414"/>
      <c r="M2210" s="275"/>
      <c r="N2210" s="275"/>
      <c r="O2210" s="414"/>
      <c r="P2210" s="414"/>
      <c r="Q2210" s="414"/>
      <c r="R2210" s="414"/>
      <c r="S2210" s="414"/>
      <c r="T2210" s="414"/>
      <c r="U2210" s="414"/>
      <c r="V2210" s="414"/>
      <c r="W2210" s="414"/>
      <c r="X2210" s="414"/>
      <c r="Y2210" s="414"/>
      <c r="Z2210" s="414"/>
      <c r="AA2210" s="414"/>
      <c r="AB2210" s="414"/>
      <c r="AC2210" s="275"/>
      <c r="AD2210" s="275"/>
      <c r="AE2210" s="275"/>
      <c r="AF2210" s="275"/>
      <c r="AG2210" s="275"/>
      <c r="AH2210" s="275"/>
      <c r="AI2210" s="275"/>
      <c r="AJ2210" s="275"/>
      <c r="AK2210" s="275"/>
      <c r="AL2210" s="275"/>
    </row>
    <row r="2211" spans="1:38" s="329" customFormat="1" ht="15" customHeight="1">
      <c r="A2211" s="284" t="str">
        <f>IF('Data invoice'!J2327=0,"",'Data invoice'!K2327)</f>
        <v/>
      </c>
      <c r="B2211" s="284" t="str">
        <f>IF('Data invoice'!K2327=0,"",'Data invoice'!L2327)</f>
        <v/>
      </c>
      <c r="C2211" s="284" t="str">
        <f>IF('Data invoice'!L2327=0,"",'Data invoice'!M2327)</f>
        <v/>
      </c>
      <c r="D2211" s="284" t="str">
        <f>IF('Data invoice'!M2327=0,"",'Data invoice'!N2327)</f>
        <v/>
      </c>
      <c r="E2211" s="284" t="str">
        <f>IF('Data invoice'!N2327=0,"",'Data invoice'!O2327)</f>
        <v/>
      </c>
      <c r="F2211" s="284" t="str">
        <f>IF('Data invoice'!O2327=0,"",'Data invoice'!P2327)</f>
        <v/>
      </c>
      <c r="G2211" s="284" t="str">
        <f>IF('Data invoice'!P2327=0,"",'Data invoice'!Q2327)</f>
        <v/>
      </c>
      <c r="H2211" s="284" t="str">
        <f>IF('Data invoice'!Q2327=0,"",'Data invoice'!R2327)</f>
        <v/>
      </c>
      <c r="I2211" s="320" t="str">
        <f>IF('Data invoice'!R2327=0,"",'Data invoice'!S2327)</f>
        <v/>
      </c>
      <c r="J2211" s="367" t="str">
        <f>IF('Data invoice'!S2327=0,"",'Data invoice'!T2327)</f>
        <v/>
      </c>
      <c r="L2211" s="414"/>
      <c r="M2211" s="275"/>
      <c r="N2211" s="275"/>
      <c r="O2211" s="414"/>
      <c r="P2211" s="414"/>
      <c r="Q2211" s="414"/>
      <c r="R2211" s="414"/>
      <c r="S2211" s="414"/>
      <c r="T2211" s="414"/>
      <c r="U2211" s="414"/>
      <c r="V2211" s="414"/>
      <c r="W2211" s="414"/>
      <c r="X2211" s="414"/>
      <c r="Y2211" s="414"/>
      <c r="Z2211" s="414"/>
      <c r="AA2211" s="414"/>
      <c r="AB2211" s="414"/>
      <c r="AC2211" s="275"/>
      <c r="AD2211" s="275"/>
      <c r="AE2211" s="275"/>
      <c r="AF2211" s="275"/>
      <c r="AG2211" s="275"/>
      <c r="AH2211" s="275"/>
      <c r="AI2211" s="275"/>
      <c r="AJ2211" s="275"/>
      <c r="AK2211" s="275"/>
      <c r="AL2211" s="275"/>
    </row>
    <row r="2212" spans="1:38" s="329" customFormat="1" ht="15" customHeight="1">
      <c r="A2212" s="284" t="str">
        <f>IF('Data invoice'!J2328=0,"",'Data invoice'!K2328)</f>
        <v/>
      </c>
      <c r="B2212" s="284" t="str">
        <f>IF('Data invoice'!K2328=0,"",'Data invoice'!L2328)</f>
        <v/>
      </c>
      <c r="C2212" s="284" t="str">
        <f>IF('Data invoice'!L2328=0,"",'Data invoice'!M2328)</f>
        <v/>
      </c>
      <c r="D2212" s="284" t="str">
        <f>IF('Data invoice'!M2328=0,"",'Data invoice'!N2328)</f>
        <v/>
      </c>
      <c r="E2212" s="284" t="str">
        <f>IF('Data invoice'!N2328=0,"",'Data invoice'!O2328)</f>
        <v/>
      </c>
      <c r="F2212" s="284" t="str">
        <f>IF('Data invoice'!O2328=0,"",'Data invoice'!P2328)</f>
        <v/>
      </c>
      <c r="G2212" s="284" t="str">
        <f>IF('Data invoice'!P2328=0,"",'Data invoice'!Q2328)</f>
        <v/>
      </c>
      <c r="H2212" s="284" t="str">
        <f>IF('Data invoice'!Q2328=0,"",'Data invoice'!R2328)</f>
        <v/>
      </c>
      <c r="I2212" s="320" t="str">
        <f>IF('Data invoice'!R2328=0,"",'Data invoice'!S2328)</f>
        <v/>
      </c>
      <c r="J2212" s="367" t="str">
        <f>IF('Data invoice'!S2328=0,"",'Data invoice'!T2328)</f>
        <v/>
      </c>
      <c r="L2212" s="414"/>
      <c r="M2212" s="275"/>
      <c r="N2212" s="275"/>
      <c r="O2212" s="414"/>
      <c r="P2212" s="414"/>
      <c r="Q2212" s="414"/>
      <c r="R2212" s="414"/>
      <c r="S2212" s="414"/>
      <c r="T2212" s="414"/>
      <c r="U2212" s="414"/>
      <c r="V2212" s="414"/>
      <c r="W2212" s="414"/>
      <c r="X2212" s="414"/>
      <c r="Y2212" s="414"/>
      <c r="Z2212" s="414"/>
      <c r="AA2212" s="414"/>
      <c r="AB2212" s="414"/>
      <c r="AC2212" s="275"/>
      <c r="AD2212" s="275"/>
      <c r="AE2212" s="275"/>
      <c r="AF2212" s="275"/>
      <c r="AG2212" s="275"/>
      <c r="AH2212" s="275"/>
      <c r="AI2212" s="275"/>
      <c r="AJ2212" s="275"/>
      <c r="AK2212" s="275"/>
      <c r="AL2212" s="275"/>
    </row>
    <row r="2213" spans="1:38" s="329" customFormat="1" ht="15" customHeight="1">
      <c r="A2213" s="284" t="str">
        <f>IF('Data invoice'!J2329=0,"",'Data invoice'!K2329)</f>
        <v/>
      </c>
      <c r="B2213" s="284" t="str">
        <f>IF('Data invoice'!K2329=0,"",'Data invoice'!L2329)</f>
        <v/>
      </c>
      <c r="C2213" s="284" t="str">
        <f>IF('Data invoice'!L2329=0,"",'Data invoice'!M2329)</f>
        <v/>
      </c>
      <c r="D2213" s="284" t="str">
        <f>IF('Data invoice'!M2329=0,"",'Data invoice'!N2329)</f>
        <v/>
      </c>
      <c r="E2213" s="284" t="str">
        <f>IF('Data invoice'!N2329=0,"",'Data invoice'!O2329)</f>
        <v/>
      </c>
      <c r="F2213" s="284" t="str">
        <f>IF('Data invoice'!O2329=0,"",'Data invoice'!P2329)</f>
        <v/>
      </c>
      <c r="G2213" s="284" t="str">
        <f>IF('Data invoice'!P2329=0,"",'Data invoice'!Q2329)</f>
        <v/>
      </c>
      <c r="H2213" s="284" t="str">
        <f>IF('Data invoice'!Q2329=0,"",'Data invoice'!R2329)</f>
        <v/>
      </c>
      <c r="I2213" s="320" t="str">
        <f>IF('Data invoice'!R2329=0,"",'Data invoice'!S2329)</f>
        <v/>
      </c>
      <c r="J2213" s="367" t="str">
        <f>IF('Data invoice'!S2329=0,"",'Data invoice'!T2329)</f>
        <v/>
      </c>
      <c r="L2213" s="414"/>
      <c r="M2213" s="275"/>
      <c r="N2213" s="275"/>
      <c r="O2213" s="414"/>
      <c r="P2213" s="414"/>
      <c r="Q2213" s="414"/>
      <c r="R2213" s="414"/>
      <c r="S2213" s="414"/>
      <c r="T2213" s="414"/>
      <c r="U2213" s="414"/>
      <c r="V2213" s="414"/>
      <c r="W2213" s="414"/>
      <c r="X2213" s="414"/>
      <c r="Y2213" s="414"/>
      <c r="Z2213" s="414"/>
      <c r="AA2213" s="414"/>
      <c r="AB2213" s="414"/>
      <c r="AC2213" s="275"/>
      <c r="AD2213" s="275"/>
      <c r="AE2213" s="275"/>
      <c r="AF2213" s="275"/>
      <c r="AG2213" s="275"/>
      <c r="AH2213" s="275"/>
      <c r="AI2213" s="275"/>
      <c r="AJ2213" s="275"/>
      <c r="AK2213" s="275"/>
      <c r="AL2213" s="275"/>
    </row>
    <row r="2214" spans="1:38" s="329" customFormat="1" ht="15" customHeight="1">
      <c r="A2214" s="284" t="str">
        <f>IF('Data invoice'!J2330=0,"",'Data invoice'!K2330)</f>
        <v/>
      </c>
      <c r="B2214" s="284" t="str">
        <f>IF('Data invoice'!K2330=0,"",'Data invoice'!L2330)</f>
        <v/>
      </c>
      <c r="C2214" s="284" t="str">
        <f>IF('Data invoice'!L2330=0,"",'Data invoice'!M2330)</f>
        <v/>
      </c>
      <c r="D2214" s="284" t="str">
        <f>IF('Data invoice'!M2330=0,"",'Data invoice'!N2330)</f>
        <v/>
      </c>
      <c r="E2214" s="284" t="str">
        <f>IF('Data invoice'!N2330=0,"",'Data invoice'!O2330)</f>
        <v/>
      </c>
      <c r="F2214" s="284" t="str">
        <f>IF('Data invoice'!O2330=0,"",'Data invoice'!P2330)</f>
        <v/>
      </c>
      <c r="G2214" s="284" t="str">
        <f>IF('Data invoice'!P2330=0,"",'Data invoice'!Q2330)</f>
        <v/>
      </c>
      <c r="H2214" s="284" t="str">
        <f>IF('Data invoice'!Q2330=0,"",'Data invoice'!R2330)</f>
        <v/>
      </c>
      <c r="I2214" s="320" t="str">
        <f>IF('Data invoice'!R2330=0,"",'Data invoice'!S2330)</f>
        <v/>
      </c>
      <c r="J2214" s="367" t="str">
        <f>IF('Data invoice'!S2330=0,"",'Data invoice'!T2330)</f>
        <v/>
      </c>
      <c r="L2214" s="414"/>
      <c r="M2214" s="275"/>
      <c r="N2214" s="275"/>
      <c r="O2214" s="414"/>
      <c r="P2214" s="414"/>
      <c r="Q2214" s="414"/>
      <c r="R2214" s="414"/>
      <c r="S2214" s="414"/>
      <c r="T2214" s="414"/>
      <c r="U2214" s="414"/>
      <c r="V2214" s="414"/>
      <c r="W2214" s="414"/>
      <c r="X2214" s="414"/>
      <c r="Y2214" s="414"/>
      <c r="Z2214" s="414"/>
      <c r="AA2214" s="414"/>
      <c r="AB2214" s="414"/>
      <c r="AC2214" s="275"/>
      <c r="AD2214" s="275"/>
      <c r="AE2214" s="275"/>
      <c r="AF2214" s="275"/>
      <c r="AG2214" s="275"/>
      <c r="AH2214" s="275"/>
      <c r="AI2214" s="275"/>
      <c r="AJ2214" s="275"/>
      <c r="AK2214" s="275"/>
      <c r="AL2214" s="275"/>
    </row>
    <row r="2215" spans="1:38" s="329" customFormat="1" ht="15" customHeight="1">
      <c r="A2215" s="284" t="str">
        <f>IF('Data invoice'!J2331=0,"",'Data invoice'!K2331)</f>
        <v/>
      </c>
      <c r="B2215" s="284" t="str">
        <f>IF('Data invoice'!K2331=0,"",'Data invoice'!L2331)</f>
        <v/>
      </c>
      <c r="C2215" s="284" t="str">
        <f>IF('Data invoice'!L2331=0,"",'Data invoice'!M2331)</f>
        <v/>
      </c>
      <c r="D2215" s="284" t="str">
        <f>IF('Data invoice'!M2331=0,"",'Data invoice'!N2331)</f>
        <v/>
      </c>
      <c r="E2215" s="284" t="str">
        <f>IF('Data invoice'!N2331=0,"",'Data invoice'!O2331)</f>
        <v/>
      </c>
      <c r="F2215" s="284" t="str">
        <f>IF('Data invoice'!O2331=0,"",'Data invoice'!P2331)</f>
        <v/>
      </c>
      <c r="G2215" s="284" t="str">
        <f>IF('Data invoice'!P2331=0,"",'Data invoice'!Q2331)</f>
        <v/>
      </c>
      <c r="H2215" s="284" t="str">
        <f>IF('Data invoice'!Q2331=0,"",'Data invoice'!R2331)</f>
        <v/>
      </c>
      <c r="I2215" s="320" t="str">
        <f>IF('Data invoice'!R2331=0,"",'Data invoice'!S2331)</f>
        <v/>
      </c>
      <c r="J2215" s="367" t="str">
        <f>IF('Data invoice'!S2331=0,"",'Data invoice'!T2331)</f>
        <v/>
      </c>
      <c r="L2215" s="414"/>
      <c r="M2215" s="275"/>
      <c r="N2215" s="275"/>
      <c r="O2215" s="414"/>
      <c r="P2215" s="414"/>
      <c r="Q2215" s="414"/>
      <c r="R2215" s="414"/>
      <c r="S2215" s="414"/>
      <c r="T2215" s="414"/>
      <c r="U2215" s="414"/>
      <c r="V2215" s="414"/>
      <c r="W2215" s="414"/>
      <c r="X2215" s="414"/>
      <c r="Y2215" s="414"/>
      <c r="Z2215" s="414"/>
      <c r="AA2215" s="414"/>
      <c r="AB2215" s="414"/>
      <c r="AC2215" s="275"/>
      <c r="AD2215" s="275"/>
      <c r="AE2215" s="275"/>
      <c r="AF2215" s="275"/>
      <c r="AG2215" s="275"/>
      <c r="AH2215" s="275"/>
      <c r="AI2215" s="275"/>
      <c r="AJ2215" s="275"/>
      <c r="AK2215" s="275"/>
      <c r="AL2215" s="275"/>
    </row>
    <row r="2216" spans="1:38" s="329" customFormat="1" ht="15" customHeight="1">
      <c r="A2216" s="284" t="str">
        <f>IF('Data invoice'!J2332=0,"",'Data invoice'!K2332)</f>
        <v/>
      </c>
      <c r="B2216" s="284" t="str">
        <f>IF('Data invoice'!K2332=0,"",'Data invoice'!L2332)</f>
        <v/>
      </c>
      <c r="C2216" s="284" t="str">
        <f>IF('Data invoice'!L2332=0,"",'Data invoice'!M2332)</f>
        <v/>
      </c>
      <c r="D2216" s="284" t="str">
        <f>IF('Data invoice'!M2332=0,"",'Data invoice'!N2332)</f>
        <v/>
      </c>
      <c r="E2216" s="284" t="str">
        <f>IF('Data invoice'!N2332=0,"",'Data invoice'!O2332)</f>
        <v/>
      </c>
      <c r="F2216" s="284" t="str">
        <f>IF('Data invoice'!O2332=0,"",'Data invoice'!P2332)</f>
        <v/>
      </c>
      <c r="G2216" s="284" t="str">
        <f>IF('Data invoice'!P2332=0,"",'Data invoice'!Q2332)</f>
        <v/>
      </c>
      <c r="H2216" s="284" t="str">
        <f>IF('Data invoice'!Q2332=0,"",'Data invoice'!R2332)</f>
        <v/>
      </c>
      <c r="I2216" s="320" t="str">
        <f>IF('Data invoice'!R2332=0,"",'Data invoice'!S2332)</f>
        <v/>
      </c>
      <c r="J2216" s="367" t="str">
        <f>IF('Data invoice'!S2332=0,"",'Data invoice'!T2332)</f>
        <v/>
      </c>
      <c r="L2216" s="414"/>
      <c r="M2216" s="275"/>
      <c r="N2216" s="275"/>
      <c r="O2216" s="414"/>
      <c r="P2216" s="414"/>
      <c r="Q2216" s="414"/>
      <c r="R2216" s="414"/>
      <c r="S2216" s="414"/>
      <c r="T2216" s="414"/>
      <c r="U2216" s="414"/>
      <c r="V2216" s="414"/>
      <c r="W2216" s="414"/>
      <c r="X2216" s="414"/>
      <c r="Y2216" s="414"/>
      <c r="Z2216" s="414"/>
      <c r="AA2216" s="414"/>
      <c r="AB2216" s="414"/>
      <c r="AC2216" s="275"/>
      <c r="AD2216" s="275"/>
      <c r="AE2216" s="275"/>
      <c r="AF2216" s="275"/>
      <c r="AG2216" s="275"/>
      <c r="AH2216" s="275"/>
      <c r="AI2216" s="275"/>
      <c r="AJ2216" s="275"/>
      <c r="AK2216" s="275"/>
      <c r="AL2216" s="275"/>
    </row>
    <row r="2217" spans="1:38" s="329" customFormat="1" ht="15" customHeight="1">
      <c r="A2217" s="284" t="str">
        <f>IF('Data invoice'!J2333=0,"",'Data invoice'!K2333)</f>
        <v/>
      </c>
      <c r="B2217" s="284" t="str">
        <f>IF('Data invoice'!K2333=0,"",'Data invoice'!L2333)</f>
        <v/>
      </c>
      <c r="C2217" s="284" t="str">
        <f>IF('Data invoice'!L2333=0,"",'Data invoice'!M2333)</f>
        <v/>
      </c>
      <c r="D2217" s="284" t="str">
        <f>IF('Data invoice'!M2333=0,"",'Data invoice'!N2333)</f>
        <v/>
      </c>
      <c r="E2217" s="284" t="str">
        <f>IF('Data invoice'!N2333=0,"",'Data invoice'!O2333)</f>
        <v/>
      </c>
      <c r="F2217" s="284" t="str">
        <f>IF('Data invoice'!O2333=0,"",'Data invoice'!P2333)</f>
        <v/>
      </c>
      <c r="G2217" s="284" t="str">
        <f>IF('Data invoice'!P2333=0,"",'Data invoice'!Q2333)</f>
        <v/>
      </c>
      <c r="H2217" s="284" t="str">
        <f>IF('Data invoice'!Q2333=0,"",'Data invoice'!R2333)</f>
        <v/>
      </c>
      <c r="I2217" s="320" t="str">
        <f>IF('Data invoice'!R2333=0,"",'Data invoice'!S2333)</f>
        <v/>
      </c>
      <c r="J2217" s="367" t="str">
        <f>IF('Data invoice'!S2333=0,"",'Data invoice'!T2333)</f>
        <v/>
      </c>
      <c r="L2217" s="414"/>
      <c r="M2217" s="275"/>
      <c r="N2217" s="275"/>
      <c r="O2217" s="414"/>
      <c r="P2217" s="414"/>
      <c r="Q2217" s="414"/>
      <c r="R2217" s="414"/>
      <c r="S2217" s="414"/>
      <c r="T2217" s="414"/>
      <c r="U2217" s="414"/>
      <c r="V2217" s="414"/>
      <c r="W2217" s="414"/>
      <c r="X2217" s="414"/>
      <c r="Y2217" s="414"/>
      <c r="Z2217" s="414"/>
      <c r="AA2217" s="414"/>
      <c r="AB2217" s="414"/>
      <c r="AC2217" s="275"/>
      <c r="AD2217" s="275"/>
      <c r="AE2217" s="275"/>
      <c r="AF2217" s="275"/>
      <c r="AG2217" s="275"/>
      <c r="AH2217" s="275"/>
      <c r="AI2217" s="275"/>
      <c r="AJ2217" s="275"/>
      <c r="AK2217" s="275"/>
      <c r="AL2217" s="275"/>
    </row>
    <row r="2218" spans="1:38" s="329" customFormat="1" ht="15" customHeight="1">
      <c r="A2218" s="284" t="str">
        <f>IF('Data invoice'!J2334=0,"",'Data invoice'!K2334)</f>
        <v/>
      </c>
      <c r="B2218" s="284" t="str">
        <f>IF('Data invoice'!K2334=0,"",'Data invoice'!L2334)</f>
        <v/>
      </c>
      <c r="C2218" s="284" t="str">
        <f>IF('Data invoice'!L2334=0,"",'Data invoice'!M2334)</f>
        <v/>
      </c>
      <c r="D2218" s="284" t="str">
        <f>IF('Data invoice'!M2334=0,"",'Data invoice'!N2334)</f>
        <v/>
      </c>
      <c r="E2218" s="284" t="str">
        <f>IF('Data invoice'!N2334=0,"",'Data invoice'!O2334)</f>
        <v/>
      </c>
      <c r="F2218" s="284" t="str">
        <f>IF('Data invoice'!O2334=0,"",'Data invoice'!P2334)</f>
        <v/>
      </c>
      <c r="G2218" s="284" t="str">
        <f>IF('Data invoice'!P2334=0,"",'Data invoice'!Q2334)</f>
        <v/>
      </c>
      <c r="H2218" s="284" t="str">
        <f>IF('Data invoice'!Q2334=0,"",'Data invoice'!R2334)</f>
        <v/>
      </c>
      <c r="I2218" s="320" t="str">
        <f>IF('Data invoice'!R2334=0,"",'Data invoice'!S2334)</f>
        <v/>
      </c>
      <c r="J2218" s="367" t="str">
        <f>IF('Data invoice'!S2334=0,"",'Data invoice'!T2334)</f>
        <v/>
      </c>
      <c r="L2218" s="414"/>
      <c r="M2218" s="275"/>
      <c r="N2218" s="275"/>
      <c r="O2218" s="414"/>
      <c r="P2218" s="414"/>
      <c r="Q2218" s="414"/>
      <c r="R2218" s="414"/>
      <c r="S2218" s="414"/>
      <c r="T2218" s="414"/>
      <c r="U2218" s="414"/>
      <c r="V2218" s="414"/>
      <c r="W2218" s="414"/>
      <c r="X2218" s="414"/>
      <c r="Y2218" s="414"/>
      <c r="Z2218" s="414"/>
      <c r="AA2218" s="414"/>
      <c r="AB2218" s="414"/>
      <c r="AC2218" s="275"/>
      <c r="AD2218" s="275"/>
      <c r="AE2218" s="275"/>
      <c r="AF2218" s="275"/>
      <c r="AG2218" s="275"/>
      <c r="AH2218" s="275"/>
      <c r="AI2218" s="275"/>
      <c r="AJ2218" s="275"/>
      <c r="AK2218" s="275"/>
      <c r="AL2218" s="275"/>
    </row>
    <row r="2219" spans="1:38" s="329" customFormat="1" ht="15" customHeight="1">
      <c r="A2219" s="284" t="str">
        <f>IF('Data invoice'!J2335=0,"",'Data invoice'!K2335)</f>
        <v/>
      </c>
      <c r="B2219" s="284" t="str">
        <f>IF('Data invoice'!K2335=0,"",'Data invoice'!L2335)</f>
        <v/>
      </c>
      <c r="C2219" s="284" t="str">
        <f>IF('Data invoice'!L2335=0,"",'Data invoice'!M2335)</f>
        <v/>
      </c>
      <c r="D2219" s="284" t="str">
        <f>IF('Data invoice'!M2335=0,"",'Data invoice'!N2335)</f>
        <v/>
      </c>
      <c r="E2219" s="284" t="str">
        <f>IF('Data invoice'!N2335=0,"",'Data invoice'!O2335)</f>
        <v/>
      </c>
      <c r="F2219" s="284" t="str">
        <f>IF('Data invoice'!O2335=0,"",'Data invoice'!P2335)</f>
        <v/>
      </c>
      <c r="G2219" s="284" t="str">
        <f>IF('Data invoice'!P2335=0,"",'Data invoice'!Q2335)</f>
        <v/>
      </c>
      <c r="H2219" s="284" t="str">
        <f>IF('Data invoice'!Q2335=0,"",'Data invoice'!R2335)</f>
        <v/>
      </c>
      <c r="I2219" s="320" t="str">
        <f>IF('Data invoice'!R2335=0,"",'Data invoice'!S2335)</f>
        <v/>
      </c>
      <c r="J2219" s="367" t="str">
        <f>IF('Data invoice'!S2335=0,"",'Data invoice'!T2335)</f>
        <v/>
      </c>
      <c r="L2219" s="414"/>
      <c r="M2219" s="275"/>
      <c r="N2219" s="275"/>
      <c r="O2219" s="414"/>
      <c r="P2219" s="414"/>
      <c r="Q2219" s="414"/>
      <c r="R2219" s="414"/>
      <c r="S2219" s="414"/>
      <c r="T2219" s="414"/>
      <c r="U2219" s="414"/>
      <c r="V2219" s="414"/>
      <c r="W2219" s="414"/>
      <c r="X2219" s="414"/>
      <c r="Y2219" s="414"/>
      <c r="Z2219" s="414"/>
      <c r="AA2219" s="414"/>
      <c r="AB2219" s="414"/>
      <c r="AC2219" s="275"/>
      <c r="AD2219" s="275"/>
      <c r="AE2219" s="275"/>
      <c r="AF2219" s="275"/>
      <c r="AG2219" s="275"/>
      <c r="AH2219" s="275"/>
      <c r="AI2219" s="275"/>
      <c r="AJ2219" s="275"/>
      <c r="AK2219" s="275"/>
      <c r="AL2219" s="275"/>
    </row>
    <row r="2220" spans="1:38" s="329" customFormat="1" ht="15" customHeight="1">
      <c r="A2220" s="284" t="str">
        <f>IF('Data invoice'!J2336=0,"",'Data invoice'!K2336)</f>
        <v/>
      </c>
      <c r="B2220" s="284" t="str">
        <f>IF('Data invoice'!K2336=0,"",'Data invoice'!L2336)</f>
        <v/>
      </c>
      <c r="C2220" s="284" t="str">
        <f>IF('Data invoice'!L2336=0,"",'Data invoice'!M2336)</f>
        <v/>
      </c>
      <c r="D2220" s="284" t="str">
        <f>IF('Data invoice'!M2336=0,"",'Data invoice'!N2336)</f>
        <v/>
      </c>
      <c r="E2220" s="284" t="str">
        <f>IF('Data invoice'!N2336=0,"",'Data invoice'!O2336)</f>
        <v/>
      </c>
      <c r="F2220" s="284" t="str">
        <f>IF('Data invoice'!O2336=0,"",'Data invoice'!P2336)</f>
        <v/>
      </c>
      <c r="G2220" s="284" t="str">
        <f>IF('Data invoice'!P2336=0,"",'Data invoice'!Q2336)</f>
        <v/>
      </c>
      <c r="H2220" s="284" t="str">
        <f>IF('Data invoice'!Q2336=0,"",'Data invoice'!R2336)</f>
        <v/>
      </c>
      <c r="I2220" s="320" t="str">
        <f>IF('Data invoice'!R2336=0,"",'Data invoice'!S2336)</f>
        <v/>
      </c>
      <c r="J2220" s="367" t="str">
        <f>IF('Data invoice'!S2336=0,"",'Data invoice'!T2336)</f>
        <v/>
      </c>
      <c r="L2220" s="414"/>
      <c r="M2220" s="275"/>
      <c r="N2220" s="275"/>
      <c r="O2220" s="414"/>
      <c r="P2220" s="414"/>
      <c r="Q2220" s="414"/>
      <c r="R2220" s="414"/>
      <c r="S2220" s="414"/>
      <c r="T2220" s="414"/>
      <c r="U2220" s="414"/>
      <c r="V2220" s="414"/>
      <c r="W2220" s="414"/>
      <c r="X2220" s="414"/>
      <c r="Y2220" s="414"/>
      <c r="Z2220" s="414"/>
      <c r="AA2220" s="414"/>
      <c r="AB2220" s="414"/>
      <c r="AC2220" s="275"/>
      <c r="AD2220" s="275"/>
      <c r="AE2220" s="275"/>
      <c r="AF2220" s="275"/>
      <c r="AG2220" s="275"/>
      <c r="AH2220" s="275"/>
      <c r="AI2220" s="275"/>
      <c r="AJ2220" s="275"/>
      <c r="AK2220" s="275"/>
      <c r="AL2220" s="275"/>
    </row>
    <row r="2221" spans="1:38" s="329" customFormat="1" ht="15" customHeight="1">
      <c r="A2221" s="284" t="str">
        <f>IF('Data invoice'!J2337=0,"",'Data invoice'!K2337)</f>
        <v/>
      </c>
      <c r="B2221" s="284" t="str">
        <f>IF('Data invoice'!K2337=0,"",'Data invoice'!L2337)</f>
        <v/>
      </c>
      <c r="C2221" s="284" t="str">
        <f>IF('Data invoice'!L2337=0,"",'Data invoice'!M2337)</f>
        <v/>
      </c>
      <c r="D2221" s="284" t="str">
        <f>IF('Data invoice'!M2337=0,"",'Data invoice'!N2337)</f>
        <v/>
      </c>
      <c r="E2221" s="284" t="str">
        <f>IF('Data invoice'!N2337=0,"",'Data invoice'!O2337)</f>
        <v/>
      </c>
      <c r="F2221" s="284" t="str">
        <f>IF('Data invoice'!O2337=0,"",'Data invoice'!P2337)</f>
        <v/>
      </c>
      <c r="G2221" s="284" t="str">
        <f>IF('Data invoice'!P2337=0,"",'Data invoice'!Q2337)</f>
        <v/>
      </c>
      <c r="H2221" s="284" t="str">
        <f>IF('Data invoice'!Q2337=0,"",'Data invoice'!R2337)</f>
        <v/>
      </c>
      <c r="I2221" s="320" t="str">
        <f>IF('Data invoice'!R2337=0,"",'Data invoice'!S2337)</f>
        <v/>
      </c>
      <c r="J2221" s="367" t="str">
        <f>IF('Data invoice'!S2337=0,"",'Data invoice'!T2337)</f>
        <v/>
      </c>
      <c r="L2221" s="414"/>
      <c r="M2221" s="275"/>
      <c r="N2221" s="275"/>
      <c r="O2221" s="414"/>
      <c r="P2221" s="414"/>
      <c r="Q2221" s="414"/>
      <c r="R2221" s="414"/>
      <c r="S2221" s="414"/>
      <c r="T2221" s="414"/>
      <c r="U2221" s="414"/>
      <c r="V2221" s="414"/>
      <c r="W2221" s="414"/>
      <c r="X2221" s="414"/>
      <c r="Y2221" s="414"/>
      <c r="Z2221" s="414"/>
      <c r="AA2221" s="414"/>
      <c r="AB2221" s="414"/>
      <c r="AC2221" s="275"/>
      <c r="AD2221" s="275"/>
      <c r="AE2221" s="275"/>
      <c r="AF2221" s="275"/>
      <c r="AG2221" s="275"/>
      <c r="AH2221" s="275"/>
      <c r="AI2221" s="275"/>
      <c r="AJ2221" s="275"/>
      <c r="AK2221" s="275"/>
      <c r="AL2221" s="275"/>
    </row>
    <row r="2222" spans="1:38" s="329" customFormat="1" ht="15" customHeight="1">
      <c r="A2222" s="284" t="str">
        <f>IF('Data invoice'!J2338=0,"",'Data invoice'!K2338)</f>
        <v/>
      </c>
      <c r="B2222" s="284" t="str">
        <f>IF('Data invoice'!K2338=0,"",'Data invoice'!L2338)</f>
        <v/>
      </c>
      <c r="C2222" s="284" t="str">
        <f>IF('Data invoice'!L2338=0,"",'Data invoice'!M2338)</f>
        <v/>
      </c>
      <c r="D2222" s="284" t="str">
        <f>IF('Data invoice'!M2338=0,"",'Data invoice'!N2338)</f>
        <v/>
      </c>
      <c r="E2222" s="284" t="str">
        <f>IF('Data invoice'!N2338=0,"",'Data invoice'!O2338)</f>
        <v/>
      </c>
      <c r="F2222" s="284" t="str">
        <f>IF('Data invoice'!O2338=0,"",'Data invoice'!P2338)</f>
        <v/>
      </c>
      <c r="G2222" s="284" t="str">
        <f>IF('Data invoice'!P2338=0,"",'Data invoice'!Q2338)</f>
        <v/>
      </c>
      <c r="H2222" s="284" t="str">
        <f>IF('Data invoice'!Q2338=0,"",'Data invoice'!R2338)</f>
        <v/>
      </c>
      <c r="I2222" s="320" t="str">
        <f>IF('Data invoice'!R2338=0,"",'Data invoice'!S2338)</f>
        <v/>
      </c>
      <c r="J2222" s="367" t="str">
        <f>IF('Data invoice'!S2338=0,"",'Data invoice'!T2338)</f>
        <v/>
      </c>
      <c r="L2222" s="414"/>
      <c r="M2222" s="275"/>
      <c r="N2222" s="275"/>
      <c r="O2222" s="414"/>
      <c r="P2222" s="414"/>
      <c r="Q2222" s="414"/>
      <c r="R2222" s="414"/>
      <c r="S2222" s="414"/>
      <c r="T2222" s="414"/>
      <c r="U2222" s="414"/>
      <c r="V2222" s="414"/>
      <c r="W2222" s="414"/>
      <c r="X2222" s="414"/>
      <c r="Y2222" s="414"/>
      <c r="Z2222" s="414"/>
      <c r="AA2222" s="414"/>
      <c r="AB2222" s="414"/>
      <c r="AC2222" s="275"/>
      <c r="AD2222" s="275"/>
      <c r="AE2222" s="275"/>
      <c r="AF2222" s="275"/>
      <c r="AG2222" s="275"/>
      <c r="AH2222" s="275"/>
      <c r="AI2222" s="275"/>
      <c r="AJ2222" s="275"/>
      <c r="AK2222" s="275"/>
      <c r="AL2222" s="275"/>
    </row>
    <row r="2223" spans="1:38" s="329" customFormat="1" ht="15" customHeight="1">
      <c r="A2223" s="284" t="str">
        <f>IF('Data invoice'!J2339=0,"",'Data invoice'!K2339)</f>
        <v/>
      </c>
      <c r="B2223" s="284" t="str">
        <f>IF('Data invoice'!K2339=0,"",'Data invoice'!L2339)</f>
        <v/>
      </c>
      <c r="C2223" s="284" t="str">
        <f>IF('Data invoice'!L2339=0,"",'Data invoice'!M2339)</f>
        <v/>
      </c>
      <c r="D2223" s="284" t="str">
        <f>IF('Data invoice'!M2339=0,"",'Data invoice'!N2339)</f>
        <v/>
      </c>
      <c r="E2223" s="284" t="str">
        <f>IF('Data invoice'!N2339=0,"",'Data invoice'!O2339)</f>
        <v/>
      </c>
      <c r="F2223" s="284" t="str">
        <f>IF('Data invoice'!O2339=0,"",'Data invoice'!P2339)</f>
        <v/>
      </c>
      <c r="G2223" s="284" t="str">
        <f>IF('Data invoice'!P2339=0,"",'Data invoice'!Q2339)</f>
        <v/>
      </c>
      <c r="H2223" s="284" t="str">
        <f>IF('Data invoice'!Q2339=0,"",'Data invoice'!R2339)</f>
        <v/>
      </c>
      <c r="I2223" s="320" t="str">
        <f>IF('Data invoice'!R2339=0,"",'Data invoice'!S2339)</f>
        <v/>
      </c>
      <c r="J2223" s="367" t="str">
        <f>IF('Data invoice'!S2339=0,"",'Data invoice'!T2339)</f>
        <v/>
      </c>
      <c r="L2223" s="414"/>
      <c r="M2223" s="275"/>
      <c r="N2223" s="275"/>
      <c r="O2223" s="414"/>
      <c r="P2223" s="414"/>
      <c r="Q2223" s="414"/>
      <c r="R2223" s="414"/>
      <c r="S2223" s="414"/>
      <c r="T2223" s="414"/>
      <c r="U2223" s="414"/>
      <c r="V2223" s="414"/>
      <c r="W2223" s="414"/>
      <c r="X2223" s="414"/>
      <c r="Y2223" s="414"/>
      <c r="Z2223" s="414"/>
      <c r="AA2223" s="414"/>
      <c r="AB2223" s="414"/>
      <c r="AC2223" s="275"/>
      <c r="AD2223" s="275"/>
      <c r="AE2223" s="275"/>
      <c r="AF2223" s="275"/>
      <c r="AG2223" s="275"/>
      <c r="AH2223" s="275"/>
      <c r="AI2223" s="275"/>
      <c r="AJ2223" s="275"/>
      <c r="AK2223" s="275"/>
      <c r="AL2223" s="275"/>
    </row>
    <row r="2224" spans="1:38" s="329" customFormat="1" ht="15" customHeight="1">
      <c r="A2224" s="284" t="str">
        <f>IF('Data invoice'!J2340=0,"",'Data invoice'!K2340)</f>
        <v/>
      </c>
      <c r="B2224" s="284" t="str">
        <f>IF('Data invoice'!K2340=0,"",'Data invoice'!L2340)</f>
        <v/>
      </c>
      <c r="C2224" s="284" t="str">
        <f>IF('Data invoice'!L2340=0,"",'Data invoice'!M2340)</f>
        <v/>
      </c>
      <c r="D2224" s="284" t="str">
        <f>IF('Data invoice'!M2340=0,"",'Data invoice'!N2340)</f>
        <v/>
      </c>
      <c r="E2224" s="284" t="str">
        <f>IF('Data invoice'!N2340=0,"",'Data invoice'!O2340)</f>
        <v/>
      </c>
      <c r="F2224" s="284" t="str">
        <f>IF('Data invoice'!O2340=0,"",'Data invoice'!P2340)</f>
        <v/>
      </c>
      <c r="G2224" s="284" t="str">
        <f>IF('Data invoice'!P2340=0,"",'Data invoice'!Q2340)</f>
        <v/>
      </c>
      <c r="H2224" s="284" t="str">
        <f>IF('Data invoice'!Q2340=0,"",'Data invoice'!R2340)</f>
        <v/>
      </c>
      <c r="I2224" s="320" t="str">
        <f>IF('Data invoice'!R2340=0,"",'Data invoice'!S2340)</f>
        <v/>
      </c>
      <c r="J2224" s="367" t="str">
        <f>IF('Data invoice'!S2340=0,"",'Data invoice'!T2340)</f>
        <v/>
      </c>
      <c r="L2224" s="414"/>
      <c r="M2224" s="275"/>
      <c r="N2224" s="275"/>
      <c r="O2224" s="414"/>
      <c r="P2224" s="414"/>
      <c r="Q2224" s="414"/>
      <c r="R2224" s="414"/>
      <c r="S2224" s="414"/>
      <c r="T2224" s="414"/>
      <c r="U2224" s="414"/>
      <c r="V2224" s="414"/>
      <c r="W2224" s="414"/>
      <c r="X2224" s="414"/>
      <c r="Y2224" s="414"/>
      <c r="Z2224" s="414"/>
      <c r="AA2224" s="414"/>
      <c r="AB2224" s="414"/>
      <c r="AC2224" s="275"/>
      <c r="AD2224" s="275"/>
      <c r="AE2224" s="275"/>
      <c r="AF2224" s="275"/>
      <c r="AG2224" s="275"/>
      <c r="AH2224" s="275"/>
      <c r="AI2224" s="275"/>
      <c r="AJ2224" s="275"/>
      <c r="AK2224" s="275"/>
      <c r="AL2224" s="275"/>
    </row>
    <row r="2225" spans="1:38" s="329" customFormat="1" ht="15" customHeight="1">
      <c r="A2225" s="284" t="str">
        <f>IF('Data invoice'!J2341=0,"",'Data invoice'!K2341)</f>
        <v/>
      </c>
      <c r="B2225" s="284" t="str">
        <f>IF('Data invoice'!K2341=0,"",'Data invoice'!L2341)</f>
        <v/>
      </c>
      <c r="C2225" s="284" t="str">
        <f>IF('Data invoice'!L2341=0,"",'Data invoice'!M2341)</f>
        <v/>
      </c>
      <c r="D2225" s="284" t="str">
        <f>IF('Data invoice'!M2341=0,"",'Data invoice'!N2341)</f>
        <v/>
      </c>
      <c r="E2225" s="284" t="str">
        <f>IF('Data invoice'!N2341=0,"",'Data invoice'!O2341)</f>
        <v/>
      </c>
      <c r="F2225" s="284" t="str">
        <f>IF('Data invoice'!O2341=0,"",'Data invoice'!P2341)</f>
        <v/>
      </c>
      <c r="G2225" s="284" t="str">
        <f>IF('Data invoice'!P2341=0,"",'Data invoice'!Q2341)</f>
        <v/>
      </c>
      <c r="H2225" s="284" t="str">
        <f>IF('Data invoice'!Q2341=0,"",'Data invoice'!R2341)</f>
        <v/>
      </c>
      <c r="I2225" s="320" t="str">
        <f>IF('Data invoice'!R2341=0,"",'Data invoice'!S2341)</f>
        <v/>
      </c>
      <c r="J2225" s="367" t="str">
        <f>IF('Data invoice'!S2341=0,"",'Data invoice'!T2341)</f>
        <v/>
      </c>
      <c r="L2225" s="414"/>
      <c r="M2225" s="275"/>
      <c r="N2225" s="275"/>
      <c r="O2225" s="414"/>
      <c r="P2225" s="414"/>
      <c r="Q2225" s="414"/>
      <c r="R2225" s="414"/>
      <c r="S2225" s="414"/>
      <c r="T2225" s="414"/>
      <c r="U2225" s="414"/>
      <c r="V2225" s="414"/>
      <c r="W2225" s="414"/>
      <c r="X2225" s="414"/>
      <c r="Y2225" s="414"/>
      <c r="Z2225" s="414"/>
      <c r="AA2225" s="414"/>
      <c r="AB2225" s="414"/>
      <c r="AC2225" s="275"/>
      <c r="AD2225" s="275"/>
      <c r="AE2225" s="275"/>
      <c r="AF2225" s="275"/>
      <c r="AG2225" s="275"/>
      <c r="AH2225" s="275"/>
      <c r="AI2225" s="275"/>
      <c r="AJ2225" s="275"/>
      <c r="AK2225" s="275"/>
      <c r="AL2225" s="275"/>
    </row>
    <row r="2226" spans="1:38" s="329" customFormat="1" ht="15" customHeight="1">
      <c r="A2226" s="284" t="str">
        <f>IF('Data invoice'!J2342=0,"",'Data invoice'!K2342)</f>
        <v/>
      </c>
      <c r="B2226" s="284" t="str">
        <f>IF('Data invoice'!K2342=0,"",'Data invoice'!L2342)</f>
        <v/>
      </c>
      <c r="C2226" s="284" t="str">
        <f>IF('Data invoice'!L2342=0,"",'Data invoice'!M2342)</f>
        <v/>
      </c>
      <c r="D2226" s="284" t="str">
        <f>IF('Data invoice'!M2342=0,"",'Data invoice'!N2342)</f>
        <v/>
      </c>
      <c r="E2226" s="284" t="str">
        <f>IF('Data invoice'!N2342=0,"",'Data invoice'!O2342)</f>
        <v/>
      </c>
      <c r="F2226" s="284" t="str">
        <f>IF('Data invoice'!O2342=0,"",'Data invoice'!P2342)</f>
        <v/>
      </c>
      <c r="G2226" s="284" t="str">
        <f>IF('Data invoice'!P2342=0,"",'Data invoice'!Q2342)</f>
        <v/>
      </c>
      <c r="H2226" s="284" t="str">
        <f>IF('Data invoice'!Q2342=0,"",'Data invoice'!R2342)</f>
        <v/>
      </c>
      <c r="I2226" s="320" t="str">
        <f>IF('Data invoice'!R2342=0,"",'Data invoice'!S2342)</f>
        <v/>
      </c>
      <c r="J2226" s="367" t="str">
        <f>IF('Data invoice'!S2342=0,"",'Data invoice'!T2342)</f>
        <v/>
      </c>
      <c r="L2226" s="414"/>
      <c r="M2226" s="275"/>
      <c r="N2226" s="275"/>
      <c r="O2226" s="414"/>
      <c r="P2226" s="414"/>
      <c r="Q2226" s="414"/>
      <c r="R2226" s="414"/>
      <c r="S2226" s="414"/>
      <c r="T2226" s="414"/>
      <c r="U2226" s="414"/>
      <c r="V2226" s="414"/>
      <c r="W2226" s="414"/>
      <c r="X2226" s="414"/>
      <c r="Y2226" s="414"/>
      <c r="Z2226" s="414"/>
      <c r="AA2226" s="414"/>
      <c r="AB2226" s="414"/>
      <c r="AC2226" s="275"/>
      <c r="AD2226" s="275"/>
      <c r="AE2226" s="275"/>
      <c r="AF2226" s="275"/>
      <c r="AG2226" s="275"/>
      <c r="AH2226" s="275"/>
      <c r="AI2226" s="275"/>
      <c r="AJ2226" s="275"/>
      <c r="AK2226" s="275"/>
      <c r="AL2226" s="275"/>
    </row>
    <row r="2227" spans="1:38" s="329" customFormat="1" ht="15" customHeight="1">
      <c r="A2227" s="284" t="str">
        <f>IF('Data invoice'!J2343=0,"",'Data invoice'!K2343)</f>
        <v/>
      </c>
      <c r="B2227" s="284" t="str">
        <f>IF('Data invoice'!K2343=0,"",'Data invoice'!L2343)</f>
        <v/>
      </c>
      <c r="C2227" s="284" t="str">
        <f>IF('Data invoice'!L2343=0,"",'Data invoice'!M2343)</f>
        <v/>
      </c>
      <c r="D2227" s="284" t="str">
        <f>IF('Data invoice'!M2343=0,"",'Data invoice'!N2343)</f>
        <v/>
      </c>
      <c r="E2227" s="284" t="str">
        <f>IF('Data invoice'!N2343=0,"",'Data invoice'!O2343)</f>
        <v/>
      </c>
      <c r="F2227" s="284" t="str">
        <f>IF('Data invoice'!O2343=0,"",'Data invoice'!P2343)</f>
        <v/>
      </c>
      <c r="G2227" s="284" t="str">
        <f>IF('Data invoice'!P2343=0,"",'Data invoice'!Q2343)</f>
        <v/>
      </c>
      <c r="H2227" s="284" t="str">
        <f>IF('Data invoice'!Q2343=0,"",'Data invoice'!R2343)</f>
        <v/>
      </c>
      <c r="I2227" s="320" t="str">
        <f>IF('Data invoice'!R2343=0,"",'Data invoice'!S2343)</f>
        <v/>
      </c>
      <c r="J2227" s="367" t="str">
        <f>IF('Data invoice'!S2343=0,"",'Data invoice'!T2343)</f>
        <v/>
      </c>
      <c r="L2227" s="414"/>
      <c r="M2227" s="275"/>
      <c r="N2227" s="275"/>
      <c r="O2227" s="414"/>
      <c r="P2227" s="414"/>
      <c r="Q2227" s="414"/>
      <c r="R2227" s="414"/>
      <c r="S2227" s="414"/>
      <c r="T2227" s="414"/>
      <c r="U2227" s="414"/>
      <c r="V2227" s="414"/>
      <c r="W2227" s="414"/>
      <c r="X2227" s="414"/>
      <c r="Y2227" s="414"/>
      <c r="Z2227" s="414"/>
      <c r="AA2227" s="414"/>
      <c r="AB2227" s="414"/>
      <c r="AC2227" s="275"/>
      <c r="AD2227" s="275"/>
      <c r="AE2227" s="275"/>
      <c r="AF2227" s="275"/>
      <c r="AG2227" s="275"/>
      <c r="AH2227" s="275"/>
      <c r="AI2227" s="275"/>
      <c r="AJ2227" s="275"/>
      <c r="AK2227" s="275"/>
      <c r="AL2227" s="275"/>
    </row>
    <row r="2228" spans="1:38" s="329" customFormat="1" ht="15" customHeight="1">
      <c r="A2228" s="284" t="str">
        <f>IF('Data invoice'!J2344=0,"",'Data invoice'!K2344)</f>
        <v/>
      </c>
      <c r="B2228" s="284" t="str">
        <f>IF('Data invoice'!K2344=0,"",'Data invoice'!L2344)</f>
        <v/>
      </c>
      <c r="C2228" s="284" t="str">
        <f>IF('Data invoice'!L2344=0,"",'Data invoice'!M2344)</f>
        <v/>
      </c>
      <c r="D2228" s="284" t="str">
        <f>IF('Data invoice'!M2344=0,"",'Data invoice'!N2344)</f>
        <v/>
      </c>
      <c r="E2228" s="284" t="str">
        <f>IF('Data invoice'!N2344=0,"",'Data invoice'!O2344)</f>
        <v/>
      </c>
      <c r="F2228" s="284" t="str">
        <f>IF('Data invoice'!O2344=0,"",'Data invoice'!P2344)</f>
        <v/>
      </c>
      <c r="G2228" s="284" t="str">
        <f>IF('Data invoice'!P2344=0,"",'Data invoice'!Q2344)</f>
        <v/>
      </c>
      <c r="H2228" s="284" t="str">
        <f>IF('Data invoice'!Q2344=0,"",'Data invoice'!R2344)</f>
        <v/>
      </c>
      <c r="I2228" s="320" t="str">
        <f>IF('Data invoice'!R2344=0,"",'Data invoice'!S2344)</f>
        <v/>
      </c>
      <c r="J2228" s="367" t="str">
        <f>IF('Data invoice'!S2344=0,"",'Data invoice'!T2344)</f>
        <v/>
      </c>
      <c r="L2228" s="414"/>
      <c r="M2228" s="275"/>
      <c r="N2228" s="275"/>
      <c r="O2228" s="414"/>
      <c r="P2228" s="414"/>
      <c r="Q2228" s="414"/>
      <c r="R2228" s="414"/>
      <c r="S2228" s="414"/>
      <c r="T2228" s="414"/>
      <c r="U2228" s="414"/>
      <c r="V2228" s="414"/>
      <c r="W2228" s="414"/>
      <c r="X2228" s="414"/>
      <c r="Y2228" s="414"/>
      <c r="Z2228" s="414"/>
      <c r="AA2228" s="414"/>
      <c r="AB2228" s="414"/>
      <c r="AC2228" s="275"/>
      <c r="AD2228" s="275"/>
      <c r="AE2228" s="275"/>
      <c r="AF2228" s="275"/>
      <c r="AG2228" s="275"/>
      <c r="AH2228" s="275"/>
      <c r="AI2228" s="275"/>
      <c r="AJ2228" s="275"/>
      <c r="AK2228" s="275"/>
      <c r="AL2228" s="275"/>
    </row>
    <row r="2229" spans="1:38" s="329" customFormat="1" ht="15" customHeight="1">
      <c r="A2229" s="284" t="str">
        <f>IF('Data invoice'!J2345=0,"",'Data invoice'!K2345)</f>
        <v/>
      </c>
      <c r="B2229" s="284" t="str">
        <f>IF('Data invoice'!K2345=0,"",'Data invoice'!L2345)</f>
        <v/>
      </c>
      <c r="C2229" s="284" t="str">
        <f>IF('Data invoice'!L2345=0,"",'Data invoice'!M2345)</f>
        <v/>
      </c>
      <c r="D2229" s="284" t="str">
        <f>IF('Data invoice'!M2345=0,"",'Data invoice'!N2345)</f>
        <v/>
      </c>
      <c r="E2229" s="284" t="str">
        <f>IF('Data invoice'!N2345=0,"",'Data invoice'!O2345)</f>
        <v/>
      </c>
      <c r="F2229" s="284" t="str">
        <f>IF('Data invoice'!O2345=0,"",'Data invoice'!P2345)</f>
        <v/>
      </c>
      <c r="G2229" s="284" t="str">
        <f>IF('Data invoice'!P2345=0,"",'Data invoice'!Q2345)</f>
        <v/>
      </c>
      <c r="H2229" s="284" t="str">
        <f>IF('Data invoice'!Q2345=0,"",'Data invoice'!R2345)</f>
        <v/>
      </c>
      <c r="I2229" s="320" t="str">
        <f>IF('Data invoice'!R2345=0,"",'Data invoice'!S2345)</f>
        <v/>
      </c>
      <c r="J2229" s="367" t="str">
        <f>IF('Data invoice'!S2345=0,"",'Data invoice'!T2345)</f>
        <v/>
      </c>
      <c r="L2229" s="414"/>
      <c r="M2229" s="275"/>
      <c r="N2229" s="275"/>
      <c r="O2229" s="414"/>
      <c r="P2229" s="414"/>
      <c r="Q2229" s="414"/>
      <c r="R2229" s="414"/>
      <c r="S2229" s="414"/>
      <c r="T2229" s="414"/>
      <c r="U2229" s="414"/>
      <c r="V2229" s="414"/>
      <c r="W2229" s="414"/>
      <c r="X2229" s="414"/>
      <c r="Y2229" s="414"/>
      <c r="Z2229" s="414"/>
      <c r="AA2229" s="414"/>
      <c r="AB2229" s="414"/>
      <c r="AC2229" s="275"/>
      <c r="AD2229" s="275"/>
      <c r="AE2229" s="275"/>
      <c r="AF2229" s="275"/>
      <c r="AG2229" s="275"/>
      <c r="AH2229" s="275"/>
      <c r="AI2229" s="275"/>
      <c r="AJ2229" s="275"/>
      <c r="AK2229" s="275"/>
      <c r="AL2229" s="275"/>
    </row>
    <row r="2230" spans="1:38" s="329" customFormat="1" ht="15" customHeight="1">
      <c r="A2230" s="284" t="str">
        <f>IF('Data invoice'!J2346=0,"",'Data invoice'!K2346)</f>
        <v/>
      </c>
      <c r="B2230" s="284" t="str">
        <f>IF('Data invoice'!K2346=0,"",'Data invoice'!L2346)</f>
        <v/>
      </c>
      <c r="C2230" s="284" t="str">
        <f>IF('Data invoice'!L2346=0,"",'Data invoice'!M2346)</f>
        <v/>
      </c>
      <c r="D2230" s="284" t="str">
        <f>IF('Data invoice'!M2346=0,"",'Data invoice'!N2346)</f>
        <v/>
      </c>
      <c r="E2230" s="284" t="str">
        <f>IF('Data invoice'!N2346=0,"",'Data invoice'!O2346)</f>
        <v/>
      </c>
      <c r="F2230" s="284" t="str">
        <f>IF('Data invoice'!O2346=0,"",'Data invoice'!P2346)</f>
        <v/>
      </c>
      <c r="G2230" s="284" t="str">
        <f>IF('Data invoice'!P2346=0,"",'Data invoice'!Q2346)</f>
        <v/>
      </c>
      <c r="H2230" s="284" t="str">
        <f>IF('Data invoice'!Q2346=0,"",'Data invoice'!R2346)</f>
        <v/>
      </c>
      <c r="I2230" s="320" t="str">
        <f>IF('Data invoice'!R2346=0,"",'Data invoice'!S2346)</f>
        <v/>
      </c>
      <c r="J2230" s="367" t="str">
        <f>IF('Data invoice'!S2346=0,"",'Data invoice'!T2346)</f>
        <v/>
      </c>
      <c r="L2230" s="414"/>
      <c r="M2230" s="275"/>
      <c r="N2230" s="275"/>
      <c r="O2230" s="414"/>
      <c r="P2230" s="414"/>
      <c r="Q2230" s="414"/>
      <c r="R2230" s="414"/>
      <c r="S2230" s="414"/>
      <c r="T2230" s="414"/>
      <c r="U2230" s="414"/>
      <c r="V2230" s="414"/>
      <c r="W2230" s="414"/>
      <c r="X2230" s="414"/>
      <c r="Y2230" s="414"/>
      <c r="Z2230" s="414"/>
      <c r="AA2230" s="414"/>
      <c r="AB2230" s="414"/>
      <c r="AC2230" s="275"/>
      <c r="AD2230" s="275"/>
      <c r="AE2230" s="275"/>
      <c r="AF2230" s="275"/>
      <c r="AG2230" s="275"/>
      <c r="AH2230" s="275"/>
      <c r="AI2230" s="275"/>
      <c r="AJ2230" s="275"/>
      <c r="AK2230" s="275"/>
      <c r="AL2230" s="275"/>
    </row>
    <row r="2231" spans="1:38" s="329" customFormat="1" ht="15" customHeight="1">
      <c r="A2231" s="284" t="str">
        <f>IF('Data invoice'!J2347=0,"",'Data invoice'!K2347)</f>
        <v/>
      </c>
      <c r="B2231" s="284" t="str">
        <f>IF('Data invoice'!K2347=0,"",'Data invoice'!L2347)</f>
        <v/>
      </c>
      <c r="C2231" s="284" t="str">
        <f>IF('Data invoice'!L2347=0,"",'Data invoice'!M2347)</f>
        <v/>
      </c>
      <c r="D2231" s="284" t="str">
        <f>IF('Data invoice'!M2347=0,"",'Data invoice'!N2347)</f>
        <v/>
      </c>
      <c r="E2231" s="284" t="str">
        <f>IF('Data invoice'!N2347=0,"",'Data invoice'!O2347)</f>
        <v/>
      </c>
      <c r="F2231" s="284" t="str">
        <f>IF('Data invoice'!O2347=0,"",'Data invoice'!P2347)</f>
        <v/>
      </c>
      <c r="G2231" s="284" t="str">
        <f>IF('Data invoice'!P2347=0,"",'Data invoice'!Q2347)</f>
        <v/>
      </c>
      <c r="H2231" s="284" t="str">
        <f>IF('Data invoice'!Q2347=0,"",'Data invoice'!R2347)</f>
        <v/>
      </c>
      <c r="I2231" s="320" t="str">
        <f>IF('Data invoice'!R2347=0,"",'Data invoice'!S2347)</f>
        <v/>
      </c>
      <c r="J2231" s="367" t="str">
        <f>IF('Data invoice'!S2347=0,"",'Data invoice'!T2347)</f>
        <v/>
      </c>
      <c r="L2231" s="414"/>
      <c r="M2231" s="275"/>
      <c r="N2231" s="275"/>
      <c r="O2231" s="414"/>
      <c r="P2231" s="414"/>
      <c r="Q2231" s="414"/>
      <c r="R2231" s="414"/>
      <c r="S2231" s="414"/>
      <c r="T2231" s="414"/>
      <c r="U2231" s="414"/>
      <c r="V2231" s="414"/>
      <c r="W2231" s="414"/>
      <c r="X2231" s="414"/>
      <c r="Y2231" s="414"/>
      <c r="Z2231" s="414"/>
      <c r="AA2231" s="414"/>
      <c r="AB2231" s="414"/>
      <c r="AC2231" s="275"/>
      <c r="AD2231" s="275"/>
      <c r="AE2231" s="275"/>
      <c r="AF2231" s="275"/>
      <c r="AG2231" s="275"/>
      <c r="AH2231" s="275"/>
      <c r="AI2231" s="275"/>
      <c r="AJ2231" s="275"/>
      <c r="AK2231" s="275"/>
      <c r="AL2231" s="275"/>
    </row>
    <row r="2232" spans="1:38" s="329" customFormat="1" ht="15" customHeight="1">
      <c r="A2232" s="284" t="str">
        <f>IF('Data invoice'!J2348=0,"",'Data invoice'!K2348)</f>
        <v/>
      </c>
      <c r="B2232" s="284" t="str">
        <f>IF('Data invoice'!K2348=0,"",'Data invoice'!L2348)</f>
        <v/>
      </c>
      <c r="C2232" s="284" t="str">
        <f>IF('Data invoice'!L2348=0,"",'Data invoice'!M2348)</f>
        <v/>
      </c>
      <c r="D2232" s="284" t="str">
        <f>IF('Data invoice'!M2348=0,"",'Data invoice'!N2348)</f>
        <v/>
      </c>
      <c r="E2232" s="284" t="str">
        <f>IF('Data invoice'!N2348=0,"",'Data invoice'!O2348)</f>
        <v/>
      </c>
      <c r="F2232" s="284" t="str">
        <f>IF('Data invoice'!O2348=0,"",'Data invoice'!P2348)</f>
        <v/>
      </c>
      <c r="G2232" s="284" t="str">
        <f>IF('Data invoice'!P2348=0,"",'Data invoice'!Q2348)</f>
        <v/>
      </c>
      <c r="H2232" s="284" t="str">
        <f>IF('Data invoice'!Q2348=0,"",'Data invoice'!R2348)</f>
        <v/>
      </c>
      <c r="I2232" s="320" t="str">
        <f>IF('Data invoice'!R2348=0,"",'Data invoice'!S2348)</f>
        <v/>
      </c>
      <c r="J2232" s="367" t="str">
        <f>IF('Data invoice'!S2348=0,"",'Data invoice'!T2348)</f>
        <v/>
      </c>
      <c r="L2232" s="414"/>
      <c r="M2232" s="275"/>
      <c r="N2232" s="275"/>
      <c r="O2232" s="414"/>
      <c r="P2232" s="414"/>
      <c r="Q2232" s="414"/>
      <c r="R2232" s="414"/>
      <c r="S2232" s="414"/>
      <c r="T2232" s="414"/>
      <c r="U2232" s="414"/>
      <c r="V2232" s="414"/>
      <c r="W2232" s="414"/>
      <c r="X2232" s="414"/>
      <c r="Y2232" s="414"/>
      <c r="Z2232" s="414"/>
      <c r="AA2232" s="414"/>
      <c r="AB2232" s="414"/>
      <c r="AC2232" s="275"/>
      <c r="AD2232" s="275"/>
      <c r="AE2232" s="275"/>
      <c r="AF2232" s="275"/>
      <c r="AG2232" s="275"/>
      <c r="AH2232" s="275"/>
      <c r="AI2232" s="275"/>
      <c r="AJ2232" s="275"/>
      <c r="AK2232" s="275"/>
      <c r="AL2232" s="275"/>
    </row>
    <row r="2233" spans="1:38" s="329" customFormat="1" ht="15" customHeight="1">
      <c r="A2233" s="284" t="str">
        <f>IF('Data invoice'!J2349=0,"",'Data invoice'!K2349)</f>
        <v/>
      </c>
      <c r="B2233" s="284" t="str">
        <f>IF('Data invoice'!K2349=0,"",'Data invoice'!L2349)</f>
        <v/>
      </c>
      <c r="C2233" s="284" t="str">
        <f>IF('Data invoice'!L2349=0,"",'Data invoice'!M2349)</f>
        <v/>
      </c>
      <c r="D2233" s="284" t="str">
        <f>IF('Data invoice'!M2349=0,"",'Data invoice'!N2349)</f>
        <v/>
      </c>
      <c r="E2233" s="284" t="str">
        <f>IF('Data invoice'!N2349=0,"",'Data invoice'!O2349)</f>
        <v/>
      </c>
      <c r="F2233" s="284" t="str">
        <f>IF('Data invoice'!O2349=0,"",'Data invoice'!P2349)</f>
        <v/>
      </c>
      <c r="G2233" s="284" t="str">
        <f>IF('Data invoice'!P2349=0,"",'Data invoice'!Q2349)</f>
        <v/>
      </c>
      <c r="H2233" s="284" t="str">
        <f>IF('Data invoice'!Q2349=0,"",'Data invoice'!R2349)</f>
        <v/>
      </c>
      <c r="I2233" s="320" t="str">
        <f>IF('Data invoice'!R2349=0,"",'Data invoice'!S2349)</f>
        <v/>
      </c>
      <c r="J2233" s="367" t="str">
        <f>IF('Data invoice'!S2349=0,"",'Data invoice'!T2349)</f>
        <v/>
      </c>
      <c r="L2233" s="414"/>
      <c r="M2233" s="275"/>
      <c r="N2233" s="275"/>
      <c r="O2233" s="414"/>
      <c r="P2233" s="414"/>
      <c r="Q2233" s="414"/>
      <c r="R2233" s="414"/>
      <c r="S2233" s="414"/>
      <c r="T2233" s="414"/>
      <c r="U2233" s="414"/>
      <c r="V2233" s="414"/>
      <c r="W2233" s="414"/>
      <c r="X2233" s="414"/>
      <c r="Y2233" s="414"/>
      <c r="Z2233" s="414"/>
      <c r="AA2233" s="414"/>
      <c r="AB2233" s="414"/>
      <c r="AC2233" s="275"/>
      <c r="AD2233" s="275"/>
      <c r="AE2233" s="275"/>
      <c r="AF2233" s="275"/>
      <c r="AG2233" s="275"/>
      <c r="AH2233" s="275"/>
      <c r="AI2233" s="275"/>
      <c r="AJ2233" s="275"/>
      <c r="AK2233" s="275"/>
      <c r="AL2233" s="275"/>
    </row>
    <row r="2234" spans="1:38" s="329" customFormat="1" ht="15" customHeight="1">
      <c r="A2234" s="284" t="str">
        <f>IF('Data invoice'!J2350=0,"",'Data invoice'!K2350)</f>
        <v/>
      </c>
      <c r="B2234" s="284" t="str">
        <f>IF('Data invoice'!K2350=0,"",'Data invoice'!L2350)</f>
        <v/>
      </c>
      <c r="C2234" s="284" t="str">
        <f>IF('Data invoice'!L2350=0,"",'Data invoice'!M2350)</f>
        <v/>
      </c>
      <c r="D2234" s="284" t="str">
        <f>IF('Data invoice'!M2350=0,"",'Data invoice'!N2350)</f>
        <v/>
      </c>
      <c r="E2234" s="284" t="str">
        <f>IF('Data invoice'!N2350=0,"",'Data invoice'!O2350)</f>
        <v/>
      </c>
      <c r="F2234" s="284" t="str">
        <f>IF('Data invoice'!O2350=0,"",'Data invoice'!P2350)</f>
        <v/>
      </c>
      <c r="G2234" s="284" t="str">
        <f>IF('Data invoice'!P2350=0,"",'Data invoice'!Q2350)</f>
        <v/>
      </c>
      <c r="H2234" s="284" t="str">
        <f>IF('Data invoice'!Q2350=0,"",'Data invoice'!R2350)</f>
        <v/>
      </c>
      <c r="I2234" s="320" t="str">
        <f>IF('Data invoice'!R2350=0,"",'Data invoice'!S2350)</f>
        <v/>
      </c>
      <c r="J2234" s="367" t="str">
        <f>IF('Data invoice'!S2350=0,"",'Data invoice'!T2350)</f>
        <v/>
      </c>
      <c r="L2234" s="414"/>
      <c r="M2234" s="275"/>
      <c r="N2234" s="275"/>
      <c r="O2234" s="414"/>
      <c r="P2234" s="414"/>
      <c r="Q2234" s="414"/>
      <c r="R2234" s="414"/>
      <c r="S2234" s="414"/>
      <c r="T2234" s="414"/>
      <c r="U2234" s="414"/>
      <c r="V2234" s="414"/>
      <c r="W2234" s="414"/>
      <c r="X2234" s="414"/>
      <c r="Y2234" s="414"/>
      <c r="Z2234" s="414"/>
      <c r="AA2234" s="414"/>
      <c r="AB2234" s="414"/>
      <c r="AC2234" s="275"/>
      <c r="AD2234" s="275"/>
      <c r="AE2234" s="275"/>
      <c r="AF2234" s="275"/>
      <c r="AG2234" s="275"/>
      <c r="AH2234" s="275"/>
      <c r="AI2234" s="275"/>
      <c r="AJ2234" s="275"/>
      <c r="AK2234" s="275"/>
      <c r="AL2234" s="275"/>
    </row>
    <row r="2235" spans="1:38" s="329" customFormat="1" ht="15" customHeight="1">
      <c r="A2235" s="284" t="str">
        <f>IF('Data invoice'!J2351=0,"",'Data invoice'!K2351)</f>
        <v/>
      </c>
      <c r="B2235" s="284" t="str">
        <f>IF('Data invoice'!K2351=0,"",'Data invoice'!L2351)</f>
        <v/>
      </c>
      <c r="C2235" s="284" t="str">
        <f>IF('Data invoice'!L2351=0,"",'Data invoice'!M2351)</f>
        <v/>
      </c>
      <c r="D2235" s="284" t="str">
        <f>IF('Data invoice'!M2351=0,"",'Data invoice'!N2351)</f>
        <v/>
      </c>
      <c r="E2235" s="284" t="str">
        <f>IF('Data invoice'!N2351=0,"",'Data invoice'!O2351)</f>
        <v/>
      </c>
      <c r="F2235" s="284" t="str">
        <f>IF('Data invoice'!O2351=0,"",'Data invoice'!P2351)</f>
        <v/>
      </c>
      <c r="G2235" s="284" t="str">
        <f>IF('Data invoice'!P2351=0,"",'Data invoice'!Q2351)</f>
        <v/>
      </c>
      <c r="H2235" s="284" t="str">
        <f>IF('Data invoice'!Q2351=0,"",'Data invoice'!R2351)</f>
        <v/>
      </c>
      <c r="I2235" s="320" t="str">
        <f>IF('Data invoice'!R2351=0,"",'Data invoice'!S2351)</f>
        <v/>
      </c>
      <c r="J2235" s="367" t="str">
        <f>IF('Data invoice'!S2351=0,"",'Data invoice'!T2351)</f>
        <v/>
      </c>
      <c r="L2235" s="414"/>
      <c r="M2235" s="275"/>
      <c r="N2235" s="275"/>
      <c r="O2235" s="414"/>
      <c r="P2235" s="414"/>
      <c r="Q2235" s="414"/>
      <c r="R2235" s="414"/>
      <c r="S2235" s="414"/>
      <c r="T2235" s="414"/>
      <c r="U2235" s="414"/>
      <c r="V2235" s="414"/>
      <c r="W2235" s="414"/>
      <c r="X2235" s="414"/>
      <c r="Y2235" s="414"/>
      <c r="Z2235" s="414"/>
      <c r="AA2235" s="414"/>
      <c r="AB2235" s="414"/>
      <c r="AC2235" s="275"/>
      <c r="AD2235" s="275"/>
      <c r="AE2235" s="275"/>
      <c r="AF2235" s="275"/>
      <c r="AG2235" s="275"/>
      <c r="AH2235" s="275"/>
      <c r="AI2235" s="275"/>
      <c r="AJ2235" s="275"/>
      <c r="AK2235" s="275"/>
      <c r="AL2235" s="275"/>
    </row>
    <row r="2236" spans="1:38" s="329" customFormat="1" ht="15" customHeight="1">
      <c r="A2236" s="284" t="str">
        <f>IF('Data invoice'!J2352=0,"",'Data invoice'!K2352)</f>
        <v/>
      </c>
      <c r="B2236" s="284" t="str">
        <f>IF('Data invoice'!K2352=0,"",'Data invoice'!L2352)</f>
        <v/>
      </c>
      <c r="C2236" s="284" t="str">
        <f>IF('Data invoice'!L2352=0,"",'Data invoice'!M2352)</f>
        <v/>
      </c>
      <c r="D2236" s="284" t="str">
        <f>IF('Data invoice'!M2352=0,"",'Data invoice'!N2352)</f>
        <v/>
      </c>
      <c r="E2236" s="284" t="str">
        <f>IF('Data invoice'!N2352=0,"",'Data invoice'!O2352)</f>
        <v/>
      </c>
      <c r="F2236" s="284" t="str">
        <f>IF('Data invoice'!O2352=0,"",'Data invoice'!P2352)</f>
        <v/>
      </c>
      <c r="G2236" s="284" t="str">
        <f>IF('Data invoice'!P2352=0,"",'Data invoice'!Q2352)</f>
        <v/>
      </c>
      <c r="H2236" s="284" t="str">
        <f>IF('Data invoice'!Q2352=0,"",'Data invoice'!R2352)</f>
        <v/>
      </c>
      <c r="I2236" s="320" t="str">
        <f>IF('Data invoice'!R2352=0,"",'Data invoice'!S2352)</f>
        <v/>
      </c>
      <c r="J2236" s="367" t="str">
        <f>IF('Data invoice'!S2352=0,"",'Data invoice'!T2352)</f>
        <v/>
      </c>
      <c r="L2236" s="414"/>
      <c r="M2236" s="275"/>
      <c r="N2236" s="275"/>
      <c r="O2236" s="414"/>
      <c r="P2236" s="414"/>
      <c r="Q2236" s="414"/>
      <c r="R2236" s="414"/>
      <c r="S2236" s="414"/>
      <c r="T2236" s="414"/>
      <c r="U2236" s="414"/>
      <c r="V2236" s="414"/>
      <c r="W2236" s="414"/>
      <c r="X2236" s="414"/>
      <c r="Y2236" s="414"/>
      <c r="Z2236" s="414"/>
      <c r="AA2236" s="414"/>
      <c r="AB2236" s="414"/>
      <c r="AC2236" s="275"/>
      <c r="AD2236" s="275"/>
      <c r="AE2236" s="275"/>
      <c r="AF2236" s="275"/>
      <c r="AG2236" s="275"/>
      <c r="AH2236" s="275"/>
      <c r="AI2236" s="275"/>
      <c r="AJ2236" s="275"/>
      <c r="AK2236" s="275"/>
      <c r="AL2236" s="275"/>
    </row>
    <row r="2237" spans="1:38" s="329" customFormat="1" ht="15" customHeight="1">
      <c r="A2237" s="284" t="str">
        <f>IF('Data invoice'!J2353=0,"",'Data invoice'!K2353)</f>
        <v/>
      </c>
      <c r="B2237" s="284" t="str">
        <f>IF('Data invoice'!K2353=0,"",'Data invoice'!L2353)</f>
        <v/>
      </c>
      <c r="C2237" s="284" t="str">
        <f>IF('Data invoice'!L2353=0,"",'Data invoice'!M2353)</f>
        <v/>
      </c>
      <c r="D2237" s="284" t="str">
        <f>IF('Data invoice'!M2353=0,"",'Data invoice'!N2353)</f>
        <v/>
      </c>
      <c r="E2237" s="284" t="str">
        <f>IF('Data invoice'!N2353=0,"",'Data invoice'!O2353)</f>
        <v/>
      </c>
      <c r="F2237" s="284" t="str">
        <f>IF('Data invoice'!O2353=0,"",'Data invoice'!P2353)</f>
        <v/>
      </c>
      <c r="G2237" s="284" t="str">
        <f>IF('Data invoice'!P2353=0,"",'Data invoice'!Q2353)</f>
        <v/>
      </c>
      <c r="H2237" s="284" t="str">
        <f>IF('Data invoice'!Q2353=0,"",'Data invoice'!R2353)</f>
        <v/>
      </c>
      <c r="I2237" s="320" t="str">
        <f>IF('Data invoice'!R2353=0,"",'Data invoice'!S2353)</f>
        <v/>
      </c>
      <c r="J2237" s="367" t="str">
        <f>IF('Data invoice'!S2353=0,"",'Data invoice'!T2353)</f>
        <v/>
      </c>
      <c r="L2237" s="414"/>
      <c r="M2237" s="275"/>
      <c r="N2237" s="275"/>
      <c r="O2237" s="414"/>
      <c r="P2237" s="414"/>
      <c r="Q2237" s="414"/>
      <c r="R2237" s="414"/>
      <c r="S2237" s="414"/>
      <c r="T2237" s="414"/>
      <c r="U2237" s="414"/>
      <c r="V2237" s="414"/>
      <c r="W2237" s="414"/>
      <c r="X2237" s="414"/>
      <c r="Y2237" s="414"/>
      <c r="Z2237" s="414"/>
      <c r="AA2237" s="414"/>
      <c r="AB2237" s="414"/>
      <c r="AC2237" s="275"/>
      <c r="AD2237" s="275"/>
      <c r="AE2237" s="275"/>
      <c r="AF2237" s="275"/>
      <c r="AG2237" s="275"/>
      <c r="AH2237" s="275"/>
      <c r="AI2237" s="275"/>
      <c r="AJ2237" s="275"/>
      <c r="AK2237" s="275"/>
      <c r="AL2237" s="275"/>
    </row>
    <row r="2238" spans="1:38" s="329" customFormat="1" ht="15" customHeight="1">
      <c r="A2238" s="284" t="str">
        <f>IF('Data invoice'!J2354=0,"",'Data invoice'!K2354)</f>
        <v/>
      </c>
      <c r="B2238" s="284" t="str">
        <f>IF('Data invoice'!K2354=0,"",'Data invoice'!L2354)</f>
        <v/>
      </c>
      <c r="C2238" s="284" t="str">
        <f>IF('Data invoice'!L2354=0,"",'Data invoice'!M2354)</f>
        <v/>
      </c>
      <c r="D2238" s="284" t="str">
        <f>IF('Data invoice'!M2354=0,"",'Data invoice'!N2354)</f>
        <v/>
      </c>
      <c r="E2238" s="284" t="str">
        <f>IF('Data invoice'!N2354=0,"",'Data invoice'!O2354)</f>
        <v/>
      </c>
      <c r="F2238" s="284" t="str">
        <f>IF('Data invoice'!O2354=0,"",'Data invoice'!P2354)</f>
        <v/>
      </c>
      <c r="G2238" s="284" t="str">
        <f>IF('Data invoice'!P2354=0,"",'Data invoice'!Q2354)</f>
        <v/>
      </c>
      <c r="H2238" s="284" t="str">
        <f>IF('Data invoice'!Q2354=0,"",'Data invoice'!R2354)</f>
        <v/>
      </c>
      <c r="I2238" s="320" t="str">
        <f>IF('Data invoice'!R2354=0,"",'Data invoice'!S2354)</f>
        <v/>
      </c>
      <c r="J2238" s="367" t="str">
        <f>IF('Data invoice'!S2354=0,"",'Data invoice'!T2354)</f>
        <v/>
      </c>
      <c r="L2238" s="414"/>
      <c r="M2238" s="275"/>
      <c r="N2238" s="275"/>
      <c r="O2238" s="414"/>
      <c r="P2238" s="414"/>
      <c r="Q2238" s="414"/>
      <c r="R2238" s="414"/>
      <c r="S2238" s="414"/>
      <c r="T2238" s="414"/>
      <c r="U2238" s="414"/>
      <c r="V2238" s="414"/>
      <c r="W2238" s="414"/>
      <c r="X2238" s="414"/>
      <c r="Y2238" s="414"/>
      <c r="Z2238" s="414"/>
      <c r="AA2238" s="414"/>
      <c r="AB2238" s="414"/>
      <c r="AC2238" s="275"/>
      <c r="AD2238" s="275"/>
      <c r="AE2238" s="275"/>
      <c r="AF2238" s="275"/>
      <c r="AG2238" s="275"/>
      <c r="AH2238" s="275"/>
      <c r="AI2238" s="275"/>
      <c r="AJ2238" s="275"/>
      <c r="AK2238" s="275"/>
      <c r="AL2238" s="275"/>
    </row>
    <row r="2239" spans="1:38" s="329" customFormat="1" ht="15" customHeight="1">
      <c r="A2239" s="284" t="str">
        <f>IF('Data invoice'!J2355=0,"",'Data invoice'!K2355)</f>
        <v/>
      </c>
      <c r="B2239" s="284" t="str">
        <f>IF('Data invoice'!K2355=0,"",'Data invoice'!L2355)</f>
        <v/>
      </c>
      <c r="C2239" s="284" t="str">
        <f>IF('Data invoice'!L2355=0,"",'Data invoice'!M2355)</f>
        <v/>
      </c>
      <c r="D2239" s="284" t="str">
        <f>IF('Data invoice'!M2355=0,"",'Data invoice'!N2355)</f>
        <v/>
      </c>
      <c r="E2239" s="284" t="str">
        <f>IF('Data invoice'!N2355=0,"",'Data invoice'!O2355)</f>
        <v/>
      </c>
      <c r="F2239" s="284" t="str">
        <f>IF('Data invoice'!O2355=0,"",'Data invoice'!P2355)</f>
        <v/>
      </c>
      <c r="G2239" s="284" t="str">
        <f>IF('Data invoice'!P2355=0,"",'Data invoice'!Q2355)</f>
        <v/>
      </c>
      <c r="H2239" s="284" t="str">
        <f>IF('Data invoice'!Q2355=0,"",'Data invoice'!R2355)</f>
        <v/>
      </c>
      <c r="I2239" s="320" t="str">
        <f>IF('Data invoice'!R2355=0,"",'Data invoice'!S2355)</f>
        <v/>
      </c>
      <c r="J2239" s="367" t="str">
        <f>IF('Data invoice'!S2355=0,"",'Data invoice'!T2355)</f>
        <v/>
      </c>
      <c r="L2239" s="414"/>
      <c r="M2239" s="275"/>
      <c r="N2239" s="275"/>
      <c r="O2239" s="414"/>
      <c r="P2239" s="414"/>
      <c r="Q2239" s="414"/>
      <c r="R2239" s="414"/>
      <c r="S2239" s="414"/>
      <c r="T2239" s="414"/>
      <c r="U2239" s="414"/>
      <c r="V2239" s="414"/>
      <c r="W2239" s="414"/>
      <c r="X2239" s="414"/>
      <c r="Y2239" s="414"/>
      <c r="Z2239" s="414"/>
      <c r="AA2239" s="414"/>
      <c r="AB2239" s="414"/>
      <c r="AC2239" s="275"/>
      <c r="AD2239" s="275"/>
      <c r="AE2239" s="275"/>
      <c r="AF2239" s="275"/>
      <c r="AG2239" s="275"/>
      <c r="AH2239" s="275"/>
      <c r="AI2239" s="275"/>
      <c r="AJ2239" s="275"/>
      <c r="AK2239" s="275"/>
      <c r="AL2239" s="275"/>
    </row>
    <row r="2240" spans="1:38" s="329" customFormat="1" ht="15" customHeight="1">
      <c r="A2240" s="284" t="str">
        <f>IF('Data invoice'!J2356=0,"",'Data invoice'!K2356)</f>
        <v/>
      </c>
      <c r="B2240" s="284" t="str">
        <f>IF('Data invoice'!K2356=0,"",'Data invoice'!L2356)</f>
        <v/>
      </c>
      <c r="C2240" s="284" t="str">
        <f>IF('Data invoice'!L2356=0,"",'Data invoice'!M2356)</f>
        <v/>
      </c>
      <c r="D2240" s="284" t="str">
        <f>IF('Data invoice'!M2356=0,"",'Data invoice'!N2356)</f>
        <v/>
      </c>
      <c r="E2240" s="284" t="str">
        <f>IF('Data invoice'!N2356=0,"",'Data invoice'!O2356)</f>
        <v/>
      </c>
      <c r="F2240" s="284" t="str">
        <f>IF('Data invoice'!O2356=0,"",'Data invoice'!P2356)</f>
        <v/>
      </c>
      <c r="G2240" s="284" t="str">
        <f>IF('Data invoice'!P2356=0,"",'Data invoice'!Q2356)</f>
        <v/>
      </c>
      <c r="H2240" s="284" t="str">
        <f>IF('Data invoice'!Q2356=0,"",'Data invoice'!R2356)</f>
        <v/>
      </c>
      <c r="I2240" s="320" t="str">
        <f>IF('Data invoice'!R2356=0,"",'Data invoice'!S2356)</f>
        <v/>
      </c>
      <c r="J2240" s="367" t="str">
        <f>IF('Data invoice'!S2356=0,"",'Data invoice'!T2356)</f>
        <v/>
      </c>
      <c r="L2240" s="414"/>
      <c r="M2240" s="275"/>
      <c r="N2240" s="275"/>
      <c r="O2240" s="414"/>
      <c r="P2240" s="414"/>
      <c r="Q2240" s="414"/>
      <c r="R2240" s="414"/>
      <c r="S2240" s="414"/>
      <c r="T2240" s="414"/>
      <c r="U2240" s="414"/>
      <c r="V2240" s="414"/>
      <c r="W2240" s="414"/>
      <c r="X2240" s="414"/>
      <c r="Y2240" s="414"/>
      <c r="Z2240" s="414"/>
      <c r="AA2240" s="414"/>
      <c r="AB2240" s="414"/>
      <c r="AC2240" s="275"/>
      <c r="AD2240" s="275"/>
      <c r="AE2240" s="275"/>
      <c r="AF2240" s="275"/>
      <c r="AG2240" s="275"/>
      <c r="AH2240" s="275"/>
      <c r="AI2240" s="275"/>
      <c r="AJ2240" s="275"/>
      <c r="AK2240" s="275"/>
      <c r="AL2240" s="275"/>
    </row>
    <row r="2241" spans="1:38" s="329" customFormat="1" ht="15" customHeight="1">
      <c r="A2241" s="284" t="str">
        <f>IF('Data invoice'!J2357=0,"",'Data invoice'!K2357)</f>
        <v/>
      </c>
      <c r="B2241" s="284" t="str">
        <f>IF('Data invoice'!K2357=0,"",'Data invoice'!L2357)</f>
        <v/>
      </c>
      <c r="C2241" s="284" t="str">
        <f>IF('Data invoice'!L2357=0,"",'Data invoice'!M2357)</f>
        <v/>
      </c>
      <c r="D2241" s="284" t="str">
        <f>IF('Data invoice'!M2357=0,"",'Data invoice'!N2357)</f>
        <v/>
      </c>
      <c r="E2241" s="284" t="str">
        <f>IF('Data invoice'!N2357=0,"",'Data invoice'!O2357)</f>
        <v/>
      </c>
      <c r="F2241" s="284" t="str">
        <f>IF('Data invoice'!O2357=0,"",'Data invoice'!P2357)</f>
        <v/>
      </c>
      <c r="G2241" s="284" t="str">
        <f>IF('Data invoice'!P2357=0,"",'Data invoice'!Q2357)</f>
        <v/>
      </c>
      <c r="H2241" s="284" t="str">
        <f>IF('Data invoice'!Q2357=0,"",'Data invoice'!R2357)</f>
        <v/>
      </c>
      <c r="I2241" s="320" t="str">
        <f>IF('Data invoice'!R2357=0,"",'Data invoice'!S2357)</f>
        <v/>
      </c>
      <c r="J2241" s="367" t="str">
        <f>IF('Data invoice'!S2357=0,"",'Data invoice'!T2357)</f>
        <v/>
      </c>
      <c r="L2241" s="414"/>
      <c r="M2241" s="275"/>
      <c r="N2241" s="275"/>
      <c r="O2241" s="414"/>
      <c r="P2241" s="414"/>
      <c r="Q2241" s="414"/>
      <c r="R2241" s="414"/>
      <c r="S2241" s="414"/>
      <c r="T2241" s="414"/>
      <c r="U2241" s="414"/>
      <c r="V2241" s="414"/>
      <c r="W2241" s="414"/>
      <c r="X2241" s="414"/>
      <c r="Y2241" s="414"/>
      <c r="Z2241" s="414"/>
      <c r="AA2241" s="414"/>
      <c r="AB2241" s="414"/>
      <c r="AC2241" s="275"/>
      <c r="AD2241" s="275"/>
      <c r="AE2241" s="275"/>
      <c r="AF2241" s="275"/>
      <c r="AG2241" s="275"/>
      <c r="AH2241" s="275"/>
      <c r="AI2241" s="275"/>
      <c r="AJ2241" s="275"/>
      <c r="AK2241" s="275"/>
      <c r="AL2241" s="275"/>
    </row>
    <row r="2242" spans="1:38" s="329" customFormat="1" ht="15" customHeight="1">
      <c r="A2242" s="284" t="str">
        <f>IF('Data invoice'!J2358=0,"",'Data invoice'!K2358)</f>
        <v/>
      </c>
      <c r="B2242" s="284" t="str">
        <f>IF('Data invoice'!K2358=0,"",'Data invoice'!L2358)</f>
        <v/>
      </c>
      <c r="C2242" s="284" t="str">
        <f>IF('Data invoice'!L2358=0,"",'Data invoice'!M2358)</f>
        <v/>
      </c>
      <c r="D2242" s="284" t="str">
        <f>IF('Data invoice'!M2358=0,"",'Data invoice'!N2358)</f>
        <v/>
      </c>
      <c r="E2242" s="284" t="str">
        <f>IF('Data invoice'!N2358=0,"",'Data invoice'!O2358)</f>
        <v/>
      </c>
      <c r="F2242" s="284" t="str">
        <f>IF('Data invoice'!O2358=0,"",'Data invoice'!P2358)</f>
        <v/>
      </c>
      <c r="G2242" s="284" t="str">
        <f>IF('Data invoice'!P2358=0,"",'Data invoice'!Q2358)</f>
        <v/>
      </c>
      <c r="H2242" s="284" t="str">
        <f>IF('Data invoice'!Q2358=0,"",'Data invoice'!R2358)</f>
        <v/>
      </c>
      <c r="I2242" s="320" t="str">
        <f>IF('Data invoice'!R2358=0,"",'Data invoice'!S2358)</f>
        <v/>
      </c>
      <c r="J2242" s="367" t="str">
        <f>IF('Data invoice'!S2358=0,"",'Data invoice'!T2358)</f>
        <v/>
      </c>
      <c r="L2242" s="414"/>
      <c r="M2242" s="275"/>
      <c r="N2242" s="275"/>
      <c r="O2242" s="414"/>
      <c r="P2242" s="414"/>
      <c r="Q2242" s="414"/>
      <c r="R2242" s="414"/>
      <c r="S2242" s="414"/>
      <c r="T2242" s="414"/>
      <c r="U2242" s="414"/>
      <c r="V2242" s="414"/>
      <c r="W2242" s="414"/>
      <c r="X2242" s="414"/>
      <c r="Y2242" s="414"/>
      <c r="Z2242" s="414"/>
      <c r="AA2242" s="414"/>
      <c r="AB2242" s="414"/>
      <c r="AC2242" s="275"/>
      <c r="AD2242" s="275"/>
      <c r="AE2242" s="275"/>
      <c r="AF2242" s="275"/>
      <c r="AG2242" s="275"/>
      <c r="AH2242" s="275"/>
      <c r="AI2242" s="275"/>
      <c r="AJ2242" s="275"/>
      <c r="AK2242" s="275"/>
      <c r="AL2242" s="275"/>
    </row>
    <row r="2243" spans="1:38" s="329" customFormat="1" ht="15" customHeight="1">
      <c r="A2243" s="284" t="str">
        <f>IF('Data invoice'!J2359=0,"",'Data invoice'!K2359)</f>
        <v/>
      </c>
      <c r="B2243" s="284" t="str">
        <f>IF('Data invoice'!K2359=0,"",'Data invoice'!L2359)</f>
        <v/>
      </c>
      <c r="C2243" s="284" t="str">
        <f>IF('Data invoice'!L2359=0,"",'Data invoice'!M2359)</f>
        <v/>
      </c>
      <c r="D2243" s="284" t="str">
        <f>IF('Data invoice'!M2359=0,"",'Data invoice'!N2359)</f>
        <v/>
      </c>
      <c r="E2243" s="284" t="str">
        <f>IF('Data invoice'!N2359=0,"",'Data invoice'!O2359)</f>
        <v/>
      </c>
      <c r="F2243" s="284" t="str">
        <f>IF('Data invoice'!O2359=0,"",'Data invoice'!P2359)</f>
        <v/>
      </c>
      <c r="G2243" s="284" t="str">
        <f>IF('Data invoice'!P2359=0,"",'Data invoice'!Q2359)</f>
        <v/>
      </c>
      <c r="H2243" s="284" t="str">
        <f>IF('Data invoice'!Q2359=0,"",'Data invoice'!R2359)</f>
        <v/>
      </c>
      <c r="I2243" s="320" t="str">
        <f>IF('Data invoice'!R2359=0,"",'Data invoice'!S2359)</f>
        <v/>
      </c>
      <c r="J2243" s="367" t="str">
        <f>IF('Data invoice'!S2359=0,"",'Data invoice'!T2359)</f>
        <v/>
      </c>
      <c r="L2243" s="414"/>
      <c r="M2243" s="275"/>
      <c r="N2243" s="275"/>
      <c r="O2243" s="414"/>
      <c r="P2243" s="414"/>
      <c r="Q2243" s="414"/>
      <c r="R2243" s="414"/>
      <c r="S2243" s="414"/>
      <c r="T2243" s="414"/>
      <c r="U2243" s="414"/>
      <c r="V2243" s="414"/>
      <c r="W2243" s="414"/>
      <c r="X2243" s="414"/>
      <c r="Y2243" s="414"/>
      <c r="Z2243" s="414"/>
      <c r="AA2243" s="414"/>
      <c r="AB2243" s="414"/>
      <c r="AC2243" s="275"/>
      <c r="AD2243" s="275"/>
      <c r="AE2243" s="275"/>
      <c r="AF2243" s="275"/>
      <c r="AG2243" s="275"/>
      <c r="AH2243" s="275"/>
      <c r="AI2243" s="275"/>
      <c r="AJ2243" s="275"/>
      <c r="AK2243" s="275"/>
      <c r="AL2243" s="275"/>
    </row>
    <row r="2244" spans="1:38" s="329" customFormat="1" ht="15" customHeight="1">
      <c r="A2244" s="284" t="str">
        <f>IF('Data invoice'!J2360=0,"",'Data invoice'!K2360)</f>
        <v/>
      </c>
      <c r="B2244" s="284" t="str">
        <f>IF('Data invoice'!K2360=0,"",'Data invoice'!L2360)</f>
        <v/>
      </c>
      <c r="C2244" s="284" t="str">
        <f>IF('Data invoice'!L2360=0,"",'Data invoice'!M2360)</f>
        <v/>
      </c>
      <c r="D2244" s="284" t="str">
        <f>IF('Data invoice'!M2360=0,"",'Data invoice'!N2360)</f>
        <v/>
      </c>
      <c r="E2244" s="284" t="str">
        <f>IF('Data invoice'!N2360=0,"",'Data invoice'!O2360)</f>
        <v/>
      </c>
      <c r="F2244" s="284" t="str">
        <f>IF('Data invoice'!O2360=0,"",'Data invoice'!P2360)</f>
        <v/>
      </c>
      <c r="G2244" s="284" t="str">
        <f>IF('Data invoice'!P2360=0,"",'Data invoice'!Q2360)</f>
        <v/>
      </c>
      <c r="H2244" s="284" t="str">
        <f>IF('Data invoice'!Q2360=0,"",'Data invoice'!R2360)</f>
        <v/>
      </c>
      <c r="I2244" s="320" t="str">
        <f>IF('Data invoice'!R2360=0,"",'Data invoice'!S2360)</f>
        <v/>
      </c>
      <c r="J2244" s="367" t="str">
        <f>IF('Data invoice'!S2360=0,"",'Data invoice'!T2360)</f>
        <v/>
      </c>
      <c r="L2244" s="414"/>
      <c r="M2244" s="275"/>
      <c r="N2244" s="275"/>
      <c r="O2244" s="414"/>
      <c r="P2244" s="414"/>
      <c r="Q2244" s="414"/>
      <c r="R2244" s="414"/>
      <c r="S2244" s="414"/>
      <c r="T2244" s="414"/>
      <c r="U2244" s="414"/>
      <c r="V2244" s="414"/>
      <c r="W2244" s="414"/>
      <c r="X2244" s="414"/>
      <c r="Y2244" s="414"/>
      <c r="Z2244" s="414"/>
      <c r="AA2244" s="414"/>
      <c r="AB2244" s="414"/>
      <c r="AC2244" s="275"/>
      <c r="AD2244" s="275"/>
      <c r="AE2244" s="275"/>
      <c r="AF2244" s="275"/>
      <c r="AG2244" s="275"/>
      <c r="AH2244" s="275"/>
      <c r="AI2244" s="275"/>
      <c r="AJ2244" s="275"/>
      <c r="AK2244" s="275"/>
      <c r="AL2244" s="275"/>
    </row>
    <row r="2245" spans="1:38" s="329" customFormat="1" ht="15" customHeight="1">
      <c r="A2245" s="284" t="str">
        <f>IF('Data invoice'!J2361=0,"",'Data invoice'!K2361)</f>
        <v/>
      </c>
      <c r="B2245" s="284" t="str">
        <f>IF('Data invoice'!K2361=0,"",'Data invoice'!L2361)</f>
        <v/>
      </c>
      <c r="C2245" s="284" t="str">
        <f>IF('Data invoice'!L2361=0,"",'Data invoice'!M2361)</f>
        <v/>
      </c>
      <c r="D2245" s="284" t="str">
        <f>IF('Data invoice'!M2361=0,"",'Data invoice'!N2361)</f>
        <v/>
      </c>
      <c r="E2245" s="284" t="str">
        <f>IF('Data invoice'!N2361=0,"",'Data invoice'!O2361)</f>
        <v/>
      </c>
      <c r="F2245" s="284" t="str">
        <f>IF('Data invoice'!O2361=0,"",'Data invoice'!P2361)</f>
        <v/>
      </c>
      <c r="G2245" s="284" t="str">
        <f>IF('Data invoice'!P2361=0,"",'Data invoice'!Q2361)</f>
        <v/>
      </c>
      <c r="H2245" s="284" t="str">
        <f>IF('Data invoice'!Q2361=0,"",'Data invoice'!R2361)</f>
        <v/>
      </c>
      <c r="I2245" s="320" t="str">
        <f>IF('Data invoice'!R2361=0,"",'Data invoice'!S2361)</f>
        <v/>
      </c>
      <c r="J2245" s="367" t="str">
        <f>IF('Data invoice'!S2361=0,"",'Data invoice'!T2361)</f>
        <v/>
      </c>
      <c r="L2245" s="414"/>
      <c r="M2245" s="275"/>
      <c r="N2245" s="275"/>
      <c r="O2245" s="414"/>
      <c r="P2245" s="414"/>
      <c r="Q2245" s="414"/>
      <c r="R2245" s="414"/>
      <c r="S2245" s="414"/>
      <c r="T2245" s="414"/>
      <c r="U2245" s="414"/>
      <c r="V2245" s="414"/>
      <c r="W2245" s="414"/>
      <c r="X2245" s="414"/>
      <c r="Y2245" s="414"/>
      <c r="Z2245" s="414"/>
      <c r="AA2245" s="414"/>
      <c r="AB2245" s="414"/>
      <c r="AC2245" s="275"/>
      <c r="AD2245" s="275"/>
      <c r="AE2245" s="275"/>
      <c r="AF2245" s="275"/>
      <c r="AG2245" s="275"/>
      <c r="AH2245" s="275"/>
      <c r="AI2245" s="275"/>
      <c r="AJ2245" s="275"/>
      <c r="AK2245" s="275"/>
      <c r="AL2245" s="275"/>
    </row>
    <row r="2246" spans="1:38" s="329" customFormat="1" ht="15" customHeight="1">
      <c r="A2246" s="284" t="str">
        <f>IF('Data invoice'!J2362=0,"",'Data invoice'!K2362)</f>
        <v/>
      </c>
      <c r="B2246" s="284" t="str">
        <f>IF('Data invoice'!K2362=0,"",'Data invoice'!L2362)</f>
        <v/>
      </c>
      <c r="C2246" s="284" t="str">
        <f>IF('Data invoice'!L2362=0,"",'Data invoice'!M2362)</f>
        <v/>
      </c>
      <c r="D2246" s="284" t="str">
        <f>IF('Data invoice'!M2362=0,"",'Data invoice'!N2362)</f>
        <v/>
      </c>
      <c r="E2246" s="284" t="str">
        <f>IF('Data invoice'!N2362=0,"",'Data invoice'!O2362)</f>
        <v/>
      </c>
      <c r="F2246" s="284" t="str">
        <f>IF('Data invoice'!O2362=0,"",'Data invoice'!P2362)</f>
        <v/>
      </c>
      <c r="G2246" s="284" t="str">
        <f>IF('Data invoice'!P2362=0,"",'Data invoice'!Q2362)</f>
        <v/>
      </c>
      <c r="H2246" s="284" t="str">
        <f>IF('Data invoice'!Q2362=0,"",'Data invoice'!R2362)</f>
        <v/>
      </c>
      <c r="I2246" s="320" t="str">
        <f>IF('Data invoice'!R2362=0,"",'Data invoice'!S2362)</f>
        <v/>
      </c>
      <c r="J2246" s="367" t="str">
        <f>IF('Data invoice'!S2362=0,"",'Data invoice'!T2362)</f>
        <v/>
      </c>
      <c r="L2246" s="414"/>
      <c r="M2246" s="275"/>
      <c r="N2246" s="275"/>
      <c r="O2246" s="414"/>
      <c r="P2246" s="414"/>
      <c r="Q2246" s="414"/>
      <c r="R2246" s="414"/>
      <c r="S2246" s="414"/>
      <c r="T2246" s="414"/>
      <c r="U2246" s="414"/>
      <c r="V2246" s="414"/>
      <c r="W2246" s="414"/>
      <c r="X2246" s="414"/>
      <c r="Y2246" s="414"/>
      <c r="Z2246" s="414"/>
      <c r="AA2246" s="414"/>
      <c r="AB2246" s="414"/>
      <c r="AC2246" s="275"/>
      <c r="AD2246" s="275"/>
      <c r="AE2246" s="275"/>
      <c r="AF2246" s="275"/>
      <c r="AG2246" s="275"/>
      <c r="AH2246" s="275"/>
      <c r="AI2246" s="275"/>
      <c r="AJ2246" s="275"/>
      <c r="AK2246" s="275"/>
      <c r="AL2246" s="275"/>
    </row>
    <row r="2247" spans="1:38" s="329" customFormat="1" ht="15" customHeight="1">
      <c r="A2247" s="284" t="str">
        <f>IF('Data invoice'!J2363=0,"",'Data invoice'!K2363)</f>
        <v/>
      </c>
      <c r="B2247" s="284" t="str">
        <f>IF('Data invoice'!K2363=0,"",'Data invoice'!L2363)</f>
        <v/>
      </c>
      <c r="C2247" s="284" t="str">
        <f>IF('Data invoice'!L2363=0,"",'Data invoice'!M2363)</f>
        <v/>
      </c>
      <c r="D2247" s="284" t="str">
        <f>IF('Data invoice'!M2363=0,"",'Data invoice'!N2363)</f>
        <v/>
      </c>
      <c r="E2247" s="284" t="str">
        <f>IF('Data invoice'!N2363=0,"",'Data invoice'!O2363)</f>
        <v/>
      </c>
      <c r="F2247" s="284" t="str">
        <f>IF('Data invoice'!O2363=0,"",'Data invoice'!P2363)</f>
        <v/>
      </c>
      <c r="G2247" s="284" t="str">
        <f>IF('Data invoice'!P2363=0,"",'Data invoice'!Q2363)</f>
        <v/>
      </c>
      <c r="H2247" s="284" t="str">
        <f>IF('Data invoice'!Q2363=0,"",'Data invoice'!R2363)</f>
        <v/>
      </c>
      <c r="I2247" s="320" t="str">
        <f>IF('Data invoice'!R2363=0,"",'Data invoice'!S2363)</f>
        <v/>
      </c>
      <c r="J2247" s="367" t="str">
        <f>IF('Data invoice'!S2363=0,"",'Data invoice'!T2363)</f>
        <v/>
      </c>
      <c r="L2247" s="414"/>
      <c r="M2247" s="275"/>
      <c r="N2247" s="275"/>
      <c r="O2247" s="414"/>
      <c r="P2247" s="414"/>
      <c r="Q2247" s="414"/>
      <c r="R2247" s="414"/>
      <c r="S2247" s="414"/>
      <c r="T2247" s="414"/>
      <c r="U2247" s="414"/>
      <c r="V2247" s="414"/>
      <c r="W2247" s="414"/>
      <c r="X2247" s="414"/>
      <c r="Y2247" s="414"/>
      <c r="Z2247" s="414"/>
      <c r="AA2247" s="414"/>
      <c r="AB2247" s="414"/>
      <c r="AC2247" s="275"/>
      <c r="AD2247" s="275"/>
      <c r="AE2247" s="275"/>
      <c r="AF2247" s="275"/>
      <c r="AG2247" s="275"/>
      <c r="AH2247" s="275"/>
      <c r="AI2247" s="275"/>
      <c r="AJ2247" s="275"/>
      <c r="AK2247" s="275"/>
      <c r="AL2247" s="275"/>
    </row>
    <row r="2248" spans="1:38" s="329" customFormat="1" ht="15" customHeight="1">
      <c r="A2248" s="284" t="str">
        <f>IF('Data invoice'!J2364=0,"",'Data invoice'!K2364)</f>
        <v/>
      </c>
      <c r="B2248" s="284" t="str">
        <f>IF('Data invoice'!K2364=0,"",'Data invoice'!L2364)</f>
        <v/>
      </c>
      <c r="C2248" s="284" t="str">
        <f>IF('Data invoice'!L2364=0,"",'Data invoice'!M2364)</f>
        <v/>
      </c>
      <c r="D2248" s="284" t="str">
        <f>IF('Data invoice'!M2364=0,"",'Data invoice'!N2364)</f>
        <v/>
      </c>
      <c r="E2248" s="284" t="str">
        <f>IF('Data invoice'!N2364=0,"",'Data invoice'!O2364)</f>
        <v/>
      </c>
      <c r="F2248" s="284" t="str">
        <f>IF('Data invoice'!O2364=0,"",'Data invoice'!P2364)</f>
        <v/>
      </c>
      <c r="G2248" s="284" t="str">
        <f>IF('Data invoice'!P2364=0,"",'Data invoice'!Q2364)</f>
        <v/>
      </c>
      <c r="H2248" s="284" t="str">
        <f>IF('Data invoice'!Q2364=0,"",'Data invoice'!R2364)</f>
        <v/>
      </c>
      <c r="I2248" s="320" t="str">
        <f>IF('Data invoice'!R2364=0,"",'Data invoice'!S2364)</f>
        <v/>
      </c>
      <c r="J2248" s="367" t="str">
        <f>IF('Data invoice'!S2364=0,"",'Data invoice'!T2364)</f>
        <v/>
      </c>
      <c r="L2248" s="414"/>
      <c r="M2248" s="275"/>
      <c r="N2248" s="275"/>
      <c r="O2248" s="414"/>
      <c r="P2248" s="414"/>
      <c r="Q2248" s="414"/>
      <c r="R2248" s="414"/>
      <c r="S2248" s="414"/>
      <c r="T2248" s="414"/>
      <c r="U2248" s="414"/>
      <c r="V2248" s="414"/>
      <c r="W2248" s="414"/>
      <c r="X2248" s="414"/>
      <c r="Y2248" s="414"/>
      <c r="Z2248" s="414"/>
      <c r="AA2248" s="414"/>
      <c r="AB2248" s="414"/>
      <c r="AC2248" s="275"/>
      <c r="AD2248" s="275"/>
      <c r="AE2248" s="275"/>
      <c r="AF2248" s="275"/>
      <c r="AG2248" s="275"/>
      <c r="AH2248" s="275"/>
      <c r="AI2248" s="275"/>
      <c r="AJ2248" s="275"/>
      <c r="AK2248" s="275"/>
      <c r="AL2248" s="275"/>
    </row>
    <row r="2249" spans="1:38" s="329" customFormat="1" ht="15" customHeight="1">
      <c r="A2249" s="284" t="str">
        <f>IF('Data invoice'!J2365=0,"",'Data invoice'!K2365)</f>
        <v/>
      </c>
      <c r="B2249" s="284" t="str">
        <f>IF('Data invoice'!K2365=0,"",'Data invoice'!L2365)</f>
        <v/>
      </c>
      <c r="C2249" s="284" t="str">
        <f>IF('Data invoice'!L2365=0,"",'Data invoice'!M2365)</f>
        <v/>
      </c>
      <c r="D2249" s="284" t="str">
        <f>IF('Data invoice'!M2365=0,"",'Data invoice'!N2365)</f>
        <v/>
      </c>
      <c r="E2249" s="284" t="str">
        <f>IF('Data invoice'!N2365=0,"",'Data invoice'!O2365)</f>
        <v/>
      </c>
      <c r="F2249" s="284" t="str">
        <f>IF('Data invoice'!O2365=0,"",'Data invoice'!P2365)</f>
        <v/>
      </c>
      <c r="G2249" s="284" t="str">
        <f>IF('Data invoice'!P2365=0,"",'Data invoice'!Q2365)</f>
        <v/>
      </c>
      <c r="H2249" s="284" t="str">
        <f>IF('Data invoice'!Q2365=0,"",'Data invoice'!R2365)</f>
        <v/>
      </c>
      <c r="I2249" s="320" t="str">
        <f>IF('Data invoice'!R2365=0,"",'Data invoice'!S2365)</f>
        <v/>
      </c>
      <c r="J2249" s="367" t="str">
        <f>IF('Data invoice'!S2365=0,"",'Data invoice'!T2365)</f>
        <v/>
      </c>
      <c r="L2249" s="414"/>
      <c r="M2249" s="275"/>
      <c r="N2249" s="275"/>
      <c r="O2249" s="414"/>
      <c r="P2249" s="414"/>
      <c r="Q2249" s="414"/>
      <c r="R2249" s="414"/>
      <c r="S2249" s="414"/>
      <c r="T2249" s="414"/>
      <c r="U2249" s="414"/>
      <c r="V2249" s="414"/>
      <c r="W2249" s="414"/>
      <c r="X2249" s="414"/>
      <c r="Y2249" s="414"/>
      <c r="Z2249" s="414"/>
      <c r="AA2249" s="414"/>
      <c r="AB2249" s="414"/>
      <c r="AC2249" s="275"/>
      <c r="AD2249" s="275"/>
      <c r="AE2249" s="275"/>
      <c r="AF2249" s="275"/>
      <c r="AG2249" s="275"/>
      <c r="AH2249" s="275"/>
      <c r="AI2249" s="275"/>
      <c r="AJ2249" s="275"/>
      <c r="AK2249" s="275"/>
      <c r="AL2249" s="275"/>
    </row>
    <row r="2250" spans="1:38" s="329" customFormat="1" ht="15" customHeight="1">
      <c r="A2250" s="284" t="str">
        <f>IF('Data invoice'!J2366=0,"",'Data invoice'!K2366)</f>
        <v/>
      </c>
      <c r="B2250" s="284" t="str">
        <f>IF('Data invoice'!K2366=0,"",'Data invoice'!L2366)</f>
        <v/>
      </c>
      <c r="C2250" s="284" t="str">
        <f>IF('Data invoice'!L2366=0,"",'Data invoice'!M2366)</f>
        <v/>
      </c>
      <c r="D2250" s="284" t="str">
        <f>IF('Data invoice'!M2366=0,"",'Data invoice'!N2366)</f>
        <v/>
      </c>
      <c r="E2250" s="284" t="str">
        <f>IF('Data invoice'!N2366=0,"",'Data invoice'!O2366)</f>
        <v/>
      </c>
      <c r="F2250" s="284" t="str">
        <f>IF('Data invoice'!O2366=0,"",'Data invoice'!P2366)</f>
        <v/>
      </c>
      <c r="G2250" s="284" t="str">
        <f>IF('Data invoice'!P2366=0,"",'Data invoice'!Q2366)</f>
        <v/>
      </c>
      <c r="H2250" s="284" t="str">
        <f>IF('Data invoice'!Q2366=0,"",'Data invoice'!R2366)</f>
        <v/>
      </c>
      <c r="I2250" s="320" t="str">
        <f>IF('Data invoice'!R2366=0,"",'Data invoice'!S2366)</f>
        <v/>
      </c>
      <c r="J2250" s="367" t="str">
        <f>IF('Data invoice'!S2366=0,"",'Data invoice'!T2366)</f>
        <v/>
      </c>
      <c r="L2250" s="414"/>
      <c r="M2250" s="275"/>
      <c r="N2250" s="275"/>
      <c r="O2250" s="414"/>
      <c r="P2250" s="414"/>
      <c r="Q2250" s="414"/>
      <c r="R2250" s="414"/>
      <c r="S2250" s="414"/>
      <c r="T2250" s="414"/>
      <c r="U2250" s="414"/>
      <c r="V2250" s="414"/>
      <c r="W2250" s="414"/>
      <c r="X2250" s="414"/>
      <c r="Y2250" s="414"/>
      <c r="Z2250" s="414"/>
      <c r="AA2250" s="414"/>
      <c r="AB2250" s="414"/>
      <c r="AC2250" s="275"/>
      <c r="AD2250" s="275"/>
      <c r="AE2250" s="275"/>
      <c r="AF2250" s="275"/>
      <c r="AG2250" s="275"/>
      <c r="AH2250" s="275"/>
      <c r="AI2250" s="275"/>
      <c r="AJ2250" s="275"/>
      <c r="AK2250" s="275"/>
      <c r="AL2250" s="275"/>
    </row>
    <row r="2251" spans="1:38" s="329" customFormat="1" ht="15" customHeight="1">
      <c r="A2251" s="284" t="str">
        <f>IF('Data invoice'!J2367=0,"",'Data invoice'!K2367)</f>
        <v/>
      </c>
      <c r="B2251" s="284" t="str">
        <f>IF('Data invoice'!K2367=0,"",'Data invoice'!L2367)</f>
        <v/>
      </c>
      <c r="C2251" s="284" t="str">
        <f>IF('Data invoice'!L2367=0,"",'Data invoice'!M2367)</f>
        <v/>
      </c>
      <c r="D2251" s="284" t="str">
        <f>IF('Data invoice'!M2367=0,"",'Data invoice'!N2367)</f>
        <v/>
      </c>
      <c r="E2251" s="284" t="str">
        <f>IF('Data invoice'!N2367=0,"",'Data invoice'!O2367)</f>
        <v/>
      </c>
      <c r="F2251" s="284" t="str">
        <f>IF('Data invoice'!O2367=0,"",'Data invoice'!P2367)</f>
        <v/>
      </c>
      <c r="G2251" s="284" t="str">
        <f>IF('Data invoice'!P2367=0,"",'Data invoice'!Q2367)</f>
        <v/>
      </c>
      <c r="H2251" s="284" t="str">
        <f>IF('Data invoice'!Q2367=0,"",'Data invoice'!R2367)</f>
        <v/>
      </c>
      <c r="I2251" s="320" t="str">
        <f>IF('Data invoice'!R2367=0,"",'Data invoice'!S2367)</f>
        <v/>
      </c>
      <c r="J2251" s="367" t="str">
        <f>IF('Data invoice'!S2367=0,"",'Data invoice'!T2367)</f>
        <v/>
      </c>
      <c r="L2251" s="414"/>
      <c r="M2251" s="275"/>
      <c r="N2251" s="275"/>
      <c r="O2251" s="414"/>
      <c r="P2251" s="414"/>
      <c r="Q2251" s="414"/>
      <c r="R2251" s="414"/>
      <c r="S2251" s="414"/>
      <c r="T2251" s="414"/>
      <c r="U2251" s="414"/>
      <c r="V2251" s="414"/>
      <c r="W2251" s="414"/>
      <c r="X2251" s="414"/>
      <c r="Y2251" s="414"/>
      <c r="Z2251" s="414"/>
      <c r="AA2251" s="414"/>
      <c r="AB2251" s="414"/>
      <c r="AC2251" s="275"/>
      <c r="AD2251" s="275"/>
      <c r="AE2251" s="275"/>
      <c r="AF2251" s="275"/>
      <c r="AG2251" s="275"/>
      <c r="AH2251" s="275"/>
      <c r="AI2251" s="275"/>
      <c r="AJ2251" s="275"/>
      <c r="AK2251" s="275"/>
      <c r="AL2251" s="275"/>
    </row>
    <row r="2252" spans="1:38" s="329" customFormat="1" ht="15" customHeight="1">
      <c r="A2252" s="284" t="str">
        <f>IF('Data invoice'!J2368=0,"",'Data invoice'!K2368)</f>
        <v/>
      </c>
      <c r="B2252" s="284" t="str">
        <f>IF('Data invoice'!K2368=0,"",'Data invoice'!L2368)</f>
        <v/>
      </c>
      <c r="C2252" s="284" t="str">
        <f>IF('Data invoice'!L2368=0,"",'Data invoice'!M2368)</f>
        <v/>
      </c>
      <c r="D2252" s="284" t="str">
        <f>IF('Data invoice'!M2368=0,"",'Data invoice'!N2368)</f>
        <v/>
      </c>
      <c r="E2252" s="284" t="str">
        <f>IF('Data invoice'!N2368=0,"",'Data invoice'!O2368)</f>
        <v/>
      </c>
      <c r="F2252" s="284" t="str">
        <f>IF('Data invoice'!O2368=0,"",'Data invoice'!P2368)</f>
        <v/>
      </c>
      <c r="G2252" s="284" t="str">
        <f>IF('Data invoice'!P2368=0,"",'Data invoice'!Q2368)</f>
        <v/>
      </c>
      <c r="H2252" s="284" t="str">
        <f>IF('Data invoice'!Q2368=0,"",'Data invoice'!R2368)</f>
        <v/>
      </c>
      <c r="I2252" s="320" t="str">
        <f>IF('Data invoice'!R2368=0,"",'Data invoice'!S2368)</f>
        <v/>
      </c>
      <c r="J2252" s="367" t="str">
        <f>IF('Data invoice'!S2368=0,"",'Data invoice'!T2368)</f>
        <v/>
      </c>
      <c r="L2252" s="414"/>
      <c r="M2252" s="275"/>
      <c r="N2252" s="275"/>
      <c r="O2252" s="414"/>
      <c r="P2252" s="414"/>
      <c r="Q2252" s="414"/>
      <c r="R2252" s="414"/>
      <c r="S2252" s="414"/>
      <c r="T2252" s="414"/>
      <c r="U2252" s="414"/>
      <c r="V2252" s="414"/>
      <c r="W2252" s="414"/>
      <c r="X2252" s="414"/>
      <c r="Y2252" s="414"/>
      <c r="Z2252" s="414"/>
      <c r="AA2252" s="414"/>
      <c r="AB2252" s="414"/>
      <c r="AC2252" s="275"/>
      <c r="AD2252" s="275"/>
      <c r="AE2252" s="275"/>
      <c r="AF2252" s="275"/>
      <c r="AG2252" s="275"/>
      <c r="AH2252" s="275"/>
      <c r="AI2252" s="275"/>
      <c r="AJ2252" s="275"/>
      <c r="AK2252" s="275"/>
      <c r="AL2252" s="275"/>
    </row>
    <row r="2253" spans="1:38" s="329" customFormat="1" ht="15" customHeight="1">
      <c r="A2253" s="284" t="str">
        <f>IF('Data invoice'!J2369=0,"",'Data invoice'!K2369)</f>
        <v/>
      </c>
      <c r="B2253" s="284" t="str">
        <f>IF('Data invoice'!K2369=0,"",'Data invoice'!L2369)</f>
        <v/>
      </c>
      <c r="C2253" s="284" t="str">
        <f>IF('Data invoice'!L2369=0,"",'Data invoice'!M2369)</f>
        <v/>
      </c>
      <c r="D2253" s="284" t="str">
        <f>IF('Data invoice'!M2369=0,"",'Data invoice'!N2369)</f>
        <v/>
      </c>
      <c r="E2253" s="284" t="str">
        <f>IF('Data invoice'!N2369=0,"",'Data invoice'!O2369)</f>
        <v/>
      </c>
      <c r="F2253" s="284" t="str">
        <f>IF('Data invoice'!O2369=0,"",'Data invoice'!P2369)</f>
        <v/>
      </c>
      <c r="G2253" s="284" t="str">
        <f>IF('Data invoice'!P2369=0,"",'Data invoice'!Q2369)</f>
        <v/>
      </c>
      <c r="H2253" s="284" t="str">
        <f>IF('Data invoice'!Q2369=0,"",'Data invoice'!R2369)</f>
        <v/>
      </c>
      <c r="I2253" s="320" t="str">
        <f>IF('Data invoice'!R2369=0,"",'Data invoice'!S2369)</f>
        <v/>
      </c>
      <c r="J2253" s="367" t="str">
        <f>IF('Data invoice'!S2369=0,"",'Data invoice'!T2369)</f>
        <v/>
      </c>
      <c r="L2253" s="414"/>
      <c r="M2253" s="275"/>
      <c r="N2253" s="275"/>
      <c r="O2253" s="414"/>
      <c r="P2253" s="414"/>
      <c r="Q2253" s="414"/>
      <c r="R2253" s="414"/>
      <c r="S2253" s="414"/>
      <c r="T2253" s="414"/>
      <c r="U2253" s="414"/>
      <c r="V2253" s="414"/>
      <c r="W2253" s="414"/>
      <c r="X2253" s="414"/>
      <c r="Y2253" s="414"/>
      <c r="Z2253" s="414"/>
      <c r="AA2253" s="414"/>
      <c r="AB2253" s="414"/>
      <c r="AC2253" s="275"/>
      <c r="AD2253" s="275"/>
      <c r="AE2253" s="275"/>
      <c r="AF2253" s="275"/>
      <c r="AG2253" s="275"/>
      <c r="AH2253" s="275"/>
      <c r="AI2253" s="275"/>
      <c r="AJ2253" s="275"/>
      <c r="AK2253" s="275"/>
      <c r="AL2253" s="275"/>
    </row>
    <row r="2254" spans="1:38" s="329" customFormat="1" ht="15" customHeight="1">
      <c r="A2254" s="284" t="str">
        <f>IF('Data invoice'!J2370=0,"",'Data invoice'!K2370)</f>
        <v/>
      </c>
      <c r="B2254" s="284" t="str">
        <f>IF('Data invoice'!K2370=0,"",'Data invoice'!L2370)</f>
        <v/>
      </c>
      <c r="C2254" s="284" t="str">
        <f>IF('Data invoice'!L2370=0,"",'Data invoice'!M2370)</f>
        <v/>
      </c>
      <c r="D2254" s="284" t="str">
        <f>IF('Data invoice'!M2370=0,"",'Data invoice'!N2370)</f>
        <v/>
      </c>
      <c r="E2254" s="284" t="str">
        <f>IF('Data invoice'!N2370=0,"",'Data invoice'!O2370)</f>
        <v/>
      </c>
      <c r="F2254" s="284" t="str">
        <f>IF('Data invoice'!O2370=0,"",'Data invoice'!P2370)</f>
        <v/>
      </c>
      <c r="G2254" s="284" t="str">
        <f>IF('Data invoice'!P2370=0,"",'Data invoice'!Q2370)</f>
        <v/>
      </c>
      <c r="H2254" s="284" t="str">
        <f>IF('Data invoice'!Q2370=0,"",'Data invoice'!R2370)</f>
        <v/>
      </c>
      <c r="I2254" s="320" t="str">
        <f>IF('Data invoice'!R2370=0,"",'Data invoice'!S2370)</f>
        <v/>
      </c>
      <c r="J2254" s="367" t="str">
        <f>IF('Data invoice'!S2370=0,"",'Data invoice'!T2370)</f>
        <v/>
      </c>
      <c r="L2254" s="414"/>
      <c r="M2254" s="275"/>
      <c r="N2254" s="275"/>
      <c r="O2254" s="414"/>
      <c r="P2254" s="414"/>
      <c r="Q2254" s="414"/>
      <c r="R2254" s="414"/>
      <c r="S2254" s="414"/>
      <c r="T2254" s="414"/>
      <c r="U2254" s="414"/>
      <c r="V2254" s="414"/>
      <c r="W2254" s="414"/>
      <c r="X2254" s="414"/>
      <c r="Y2254" s="414"/>
      <c r="Z2254" s="414"/>
      <c r="AA2254" s="414"/>
      <c r="AB2254" s="414"/>
      <c r="AC2254" s="275"/>
      <c r="AD2254" s="275"/>
      <c r="AE2254" s="275"/>
      <c r="AF2254" s="275"/>
      <c r="AG2254" s="275"/>
      <c r="AH2254" s="275"/>
      <c r="AI2254" s="275"/>
      <c r="AJ2254" s="275"/>
      <c r="AK2254" s="275"/>
      <c r="AL2254" s="275"/>
    </row>
    <row r="2255" spans="1:38" s="329" customFormat="1" ht="15" customHeight="1">
      <c r="A2255" s="284" t="str">
        <f>IF('Data invoice'!J2371=0,"",'Data invoice'!K2371)</f>
        <v/>
      </c>
      <c r="B2255" s="284" t="str">
        <f>IF('Data invoice'!K2371=0,"",'Data invoice'!L2371)</f>
        <v/>
      </c>
      <c r="C2255" s="284" t="str">
        <f>IF('Data invoice'!L2371=0,"",'Data invoice'!M2371)</f>
        <v/>
      </c>
      <c r="D2255" s="284" t="str">
        <f>IF('Data invoice'!M2371=0,"",'Data invoice'!N2371)</f>
        <v/>
      </c>
      <c r="E2255" s="284" t="str">
        <f>IF('Data invoice'!N2371=0,"",'Data invoice'!O2371)</f>
        <v/>
      </c>
      <c r="F2255" s="284" t="str">
        <f>IF('Data invoice'!O2371=0,"",'Data invoice'!P2371)</f>
        <v/>
      </c>
      <c r="G2255" s="284" t="str">
        <f>IF('Data invoice'!P2371=0,"",'Data invoice'!Q2371)</f>
        <v/>
      </c>
      <c r="H2255" s="284" t="str">
        <f>IF('Data invoice'!Q2371=0,"",'Data invoice'!R2371)</f>
        <v/>
      </c>
      <c r="I2255" s="320" t="str">
        <f>IF('Data invoice'!R2371=0,"",'Data invoice'!S2371)</f>
        <v/>
      </c>
      <c r="J2255" s="367" t="str">
        <f>IF('Data invoice'!S2371=0,"",'Data invoice'!T2371)</f>
        <v/>
      </c>
      <c r="L2255" s="414"/>
      <c r="M2255" s="275"/>
      <c r="N2255" s="275"/>
      <c r="O2255" s="414"/>
      <c r="P2255" s="414"/>
      <c r="Q2255" s="414"/>
      <c r="R2255" s="414"/>
      <c r="S2255" s="414"/>
      <c r="T2255" s="414"/>
      <c r="U2255" s="414"/>
      <c r="V2255" s="414"/>
      <c r="W2255" s="414"/>
      <c r="X2255" s="414"/>
      <c r="Y2255" s="414"/>
      <c r="Z2255" s="414"/>
      <c r="AA2255" s="414"/>
      <c r="AB2255" s="414"/>
      <c r="AC2255" s="275"/>
      <c r="AD2255" s="275"/>
      <c r="AE2255" s="275"/>
      <c r="AF2255" s="275"/>
      <c r="AG2255" s="275"/>
      <c r="AH2255" s="275"/>
      <c r="AI2255" s="275"/>
      <c r="AJ2255" s="275"/>
      <c r="AK2255" s="275"/>
      <c r="AL2255" s="275"/>
    </row>
    <row r="2256" spans="1:38" s="329" customFormat="1" ht="15" customHeight="1">
      <c r="A2256" s="284" t="str">
        <f>IF('Data invoice'!J2372=0,"",'Data invoice'!K2372)</f>
        <v/>
      </c>
      <c r="B2256" s="284" t="str">
        <f>IF('Data invoice'!K2372=0,"",'Data invoice'!L2372)</f>
        <v/>
      </c>
      <c r="C2256" s="284" t="str">
        <f>IF('Data invoice'!L2372=0,"",'Data invoice'!M2372)</f>
        <v/>
      </c>
      <c r="D2256" s="284" t="str">
        <f>IF('Data invoice'!M2372=0,"",'Data invoice'!N2372)</f>
        <v/>
      </c>
      <c r="E2256" s="284" t="str">
        <f>IF('Data invoice'!N2372=0,"",'Data invoice'!O2372)</f>
        <v/>
      </c>
      <c r="F2256" s="284" t="str">
        <f>IF('Data invoice'!O2372=0,"",'Data invoice'!P2372)</f>
        <v/>
      </c>
      <c r="G2256" s="284" t="str">
        <f>IF('Data invoice'!P2372=0,"",'Data invoice'!Q2372)</f>
        <v/>
      </c>
      <c r="H2256" s="284" t="str">
        <f>IF('Data invoice'!Q2372=0,"",'Data invoice'!R2372)</f>
        <v/>
      </c>
      <c r="I2256" s="320" t="str">
        <f>IF('Data invoice'!R2372=0,"",'Data invoice'!S2372)</f>
        <v/>
      </c>
      <c r="J2256" s="367" t="str">
        <f>IF('Data invoice'!S2372=0,"",'Data invoice'!T2372)</f>
        <v/>
      </c>
      <c r="L2256" s="414"/>
      <c r="M2256" s="275"/>
      <c r="N2256" s="275"/>
      <c r="O2256" s="414"/>
      <c r="P2256" s="414"/>
      <c r="Q2256" s="414"/>
      <c r="R2256" s="414"/>
      <c r="S2256" s="414"/>
      <c r="T2256" s="414"/>
      <c r="U2256" s="414"/>
      <c r="V2256" s="414"/>
      <c r="W2256" s="414"/>
      <c r="X2256" s="414"/>
      <c r="Y2256" s="414"/>
      <c r="Z2256" s="414"/>
      <c r="AA2256" s="414"/>
      <c r="AB2256" s="414"/>
      <c r="AC2256" s="275"/>
      <c r="AD2256" s="275"/>
      <c r="AE2256" s="275"/>
      <c r="AF2256" s="275"/>
      <c r="AG2256" s="275"/>
      <c r="AH2256" s="275"/>
      <c r="AI2256" s="275"/>
      <c r="AJ2256" s="275"/>
      <c r="AK2256" s="275"/>
      <c r="AL2256" s="275"/>
    </row>
    <row r="2257" spans="1:38" s="329" customFormat="1" ht="15" customHeight="1">
      <c r="A2257" s="284" t="str">
        <f>IF('Data invoice'!J2373=0,"",'Data invoice'!K2373)</f>
        <v/>
      </c>
      <c r="B2257" s="284" t="str">
        <f>IF('Data invoice'!K2373=0,"",'Data invoice'!L2373)</f>
        <v/>
      </c>
      <c r="C2257" s="284" t="str">
        <f>IF('Data invoice'!L2373=0,"",'Data invoice'!M2373)</f>
        <v/>
      </c>
      <c r="D2257" s="284" t="str">
        <f>IF('Data invoice'!M2373=0,"",'Data invoice'!N2373)</f>
        <v/>
      </c>
      <c r="E2257" s="284" t="str">
        <f>IF('Data invoice'!N2373=0,"",'Data invoice'!O2373)</f>
        <v/>
      </c>
      <c r="F2257" s="284" t="str">
        <f>IF('Data invoice'!O2373=0,"",'Data invoice'!P2373)</f>
        <v/>
      </c>
      <c r="G2257" s="284" t="str">
        <f>IF('Data invoice'!P2373=0,"",'Data invoice'!Q2373)</f>
        <v/>
      </c>
      <c r="H2257" s="284" t="str">
        <f>IF('Data invoice'!Q2373=0,"",'Data invoice'!R2373)</f>
        <v/>
      </c>
      <c r="I2257" s="320" t="str">
        <f>IF('Data invoice'!R2373=0,"",'Data invoice'!S2373)</f>
        <v/>
      </c>
      <c r="J2257" s="367" t="str">
        <f>IF('Data invoice'!S2373=0,"",'Data invoice'!T2373)</f>
        <v/>
      </c>
      <c r="L2257" s="414"/>
      <c r="M2257" s="275"/>
      <c r="N2257" s="275"/>
      <c r="O2257" s="414"/>
      <c r="P2257" s="414"/>
      <c r="Q2257" s="414"/>
      <c r="R2257" s="414"/>
      <c r="S2257" s="414"/>
      <c r="T2257" s="414"/>
      <c r="U2257" s="414"/>
      <c r="V2257" s="414"/>
      <c r="W2257" s="414"/>
      <c r="X2257" s="414"/>
      <c r="Y2257" s="414"/>
      <c r="Z2257" s="414"/>
      <c r="AA2257" s="414"/>
      <c r="AB2257" s="414"/>
      <c r="AC2257" s="275"/>
      <c r="AD2257" s="275"/>
      <c r="AE2257" s="275"/>
      <c r="AF2257" s="275"/>
      <c r="AG2257" s="275"/>
      <c r="AH2257" s="275"/>
      <c r="AI2257" s="275"/>
      <c r="AJ2257" s="275"/>
      <c r="AK2257" s="275"/>
      <c r="AL2257" s="275"/>
    </row>
    <row r="2258" spans="1:38" s="329" customFormat="1" ht="15" customHeight="1">
      <c r="A2258" s="284" t="str">
        <f>IF('Data invoice'!J2374=0,"",'Data invoice'!K2374)</f>
        <v/>
      </c>
      <c r="B2258" s="284" t="str">
        <f>IF('Data invoice'!K2374=0,"",'Data invoice'!L2374)</f>
        <v/>
      </c>
      <c r="C2258" s="284" t="str">
        <f>IF('Data invoice'!L2374=0,"",'Data invoice'!M2374)</f>
        <v/>
      </c>
      <c r="D2258" s="284" t="str">
        <f>IF('Data invoice'!M2374=0,"",'Data invoice'!N2374)</f>
        <v/>
      </c>
      <c r="E2258" s="284" t="str">
        <f>IF('Data invoice'!N2374=0,"",'Data invoice'!O2374)</f>
        <v/>
      </c>
      <c r="F2258" s="284" t="str">
        <f>IF('Data invoice'!O2374=0,"",'Data invoice'!P2374)</f>
        <v/>
      </c>
      <c r="G2258" s="284" t="str">
        <f>IF('Data invoice'!P2374=0,"",'Data invoice'!Q2374)</f>
        <v/>
      </c>
      <c r="H2258" s="284" t="str">
        <f>IF('Data invoice'!Q2374=0,"",'Data invoice'!R2374)</f>
        <v/>
      </c>
      <c r="I2258" s="320" t="str">
        <f>IF('Data invoice'!R2374=0,"",'Data invoice'!S2374)</f>
        <v/>
      </c>
      <c r="J2258" s="367" t="str">
        <f>IF('Data invoice'!S2374=0,"",'Data invoice'!T2374)</f>
        <v/>
      </c>
      <c r="L2258" s="414"/>
      <c r="M2258" s="275"/>
      <c r="N2258" s="275"/>
      <c r="O2258" s="414"/>
      <c r="P2258" s="414"/>
      <c r="Q2258" s="414"/>
      <c r="R2258" s="414"/>
      <c r="S2258" s="414"/>
      <c r="T2258" s="414"/>
      <c r="U2258" s="414"/>
      <c r="V2258" s="414"/>
      <c r="W2258" s="414"/>
      <c r="X2258" s="414"/>
      <c r="Y2258" s="414"/>
      <c r="Z2258" s="414"/>
      <c r="AA2258" s="414"/>
      <c r="AB2258" s="414"/>
      <c r="AC2258" s="275"/>
      <c r="AD2258" s="275"/>
      <c r="AE2258" s="275"/>
      <c r="AF2258" s="275"/>
      <c r="AG2258" s="275"/>
      <c r="AH2258" s="275"/>
      <c r="AI2258" s="275"/>
      <c r="AJ2258" s="275"/>
      <c r="AK2258" s="275"/>
      <c r="AL2258" s="275"/>
    </row>
    <row r="2259" spans="1:38" s="329" customFormat="1" ht="15" customHeight="1">
      <c r="A2259" s="284" t="str">
        <f>IF('Data invoice'!J2375=0,"",'Data invoice'!K2375)</f>
        <v/>
      </c>
      <c r="B2259" s="284" t="str">
        <f>IF('Data invoice'!K2375=0,"",'Data invoice'!L2375)</f>
        <v/>
      </c>
      <c r="C2259" s="284" t="str">
        <f>IF('Data invoice'!L2375=0,"",'Data invoice'!M2375)</f>
        <v/>
      </c>
      <c r="D2259" s="284" t="str">
        <f>IF('Data invoice'!M2375=0,"",'Data invoice'!N2375)</f>
        <v/>
      </c>
      <c r="E2259" s="284" t="str">
        <f>IF('Data invoice'!N2375=0,"",'Data invoice'!O2375)</f>
        <v/>
      </c>
      <c r="F2259" s="284" t="str">
        <f>IF('Data invoice'!O2375=0,"",'Data invoice'!P2375)</f>
        <v/>
      </c>
      <c r="G2259" s="284" t="str">
        <f>IF('Data invoice'!P2375=0,"",'Data invoice'!Q2375)</f>
        <v/>
      </c>
      <c r="H2259" s="284" t="str">
        <f>IF('Data invoice'!Q2375=0,"",'Data invoice'!R2375)</f>
        <v/>
      </c>
      <c r="I2259" s="320" t="str">
        <f>IF('Data invoice'!R2375=0,"",'Data invoice'!S2375)</f>
        <v/>
      </c>
      <c r="J2259" s="367" t="str">
        <f>IF('Data invoice'!S2375=0,"",'Data invoice'!T2375)</f>
        <v/>
      </c>
      <c r="L2259" s="414"/>
      <c r="M2259" s="275"/>
      <c r="N2259" s="275"/>
      <c r="O2259" s="414"/>
      <c r="P2259" s="414"/>
      <c r="Q2259" s="414"/>
      <c r="R2259" s="414"/>
      <c r="S2259" s="414"/>
      <c r="T2259" s="414"/>
      <c r="U2259" s="414"/>
      <c r="V2259" s="414"/>
      <c r="W2259" s="414"/>
      <c r="X2259" s="414"/>
      <c r="Y2259" s="414"/>
      <c r="Z2259" s="414"/>
      <c r="AA2259" s="414"/>
      <c r="AB2259" s="414"/>
      <c r="AC2259" s="275"/>
      <c r="AD2259" s="275"/>
      <c r="AE2259" s="275"/>
      <c r="AF2259" s="275"/>
      <c r="AG2259" s="275"/>
      <c r="AH2259" s="275"/>
      <c r="AI2259" s="275"/>
      <c r="AJ2259" s="275"/>
      <c r="AK2259" s="275"/>
      <c r="AL2259" s="275"/>
    </row>
    <row r="2260" spans="1:38" s="329" customFormat="1" ht="15" customHeight="1">
      <c r="A2260" s="284" t="str">
        <f>IF('Data invoice'!J2376=0,"",'Data invoice'!K2376)</f>
        <v/>
      </c>
      <c r="B2260" s="284" t="str">
        <f>IF('Data invoice'!K2376=0,"",'Data invoice'!L2376)</f>
        <v/>
      </c>
      <c r="C2260" s="284" t="str">
        <f>IF('Data invoice'!L2376=0,"",'Data invoice'!M2376)</f>
        <v/>
      </c>
      <c r="D2260" s="284" t="str">
        <f>IF('Data invoice'!M2376=0,"",'Data invoice'!N2376)</f>
        <v/>
      </c>
      <c r="E2260" s="284" t="str">
        <f>IF('Data invoice'!N2376=0,"",'Data invoice'!O2376)</f>
        <v/>
      </c>
      <c r="F2260" s="284" t="str">
        <f>IF('Data invoice'!O2376=0,"",'Data invoice'!P2376)</f>
        <v/>
      </c>
      <c r="G2260" s="284" t="str">
        <f>IF('Data invoice'!P2376=0,"",'Data invoice'!Q2376)</f>
        <v/>
      </c>
      <c r="H2260" s="284" t="str">
        <f>IF('Data invoice'!Q2376=0,"",'Data invoice'!R2376)</f>
        <v/>
      </c>
      <c r="I2260" s="320" t="str">
        <f>IF('Data invoice'!R2376=0,"",'Data invoice'!S2376)</f>
        <v/>
      </c>
      <c r="J2260" s="367" t="str">
        <f>IF('Data invoice'!S2376=0,"",'Data invoice'!T2376)</f>
        <v/>
      </c>
      <c r="L2260" s="414"/>
      <c r="M2260" s="275"/>
      <c r="N2260" s="275"/>
      <c r="O2260" s="414"/>
      <c r="P2260" s="414"/>
      <c r="Q2260" s="414"/>
      <c r="R2260" s="414"/>
      <c r="S2260" s="414"/>
      <c r="T2260" s="414"/>
      <c r="U2260" s="414"/>
      <c r="V2260" s="414"/>
      <c r="W2260" s="414"/>
      <c r="X2260" s="414"/>
      <c r="Y2260" s="414"/>
      <c r="Z2260" s="414"/>
      <c r="AA2260" s="414"/>
      <c r="AB2260" s="414"/>
      <c r="AC2260" s="275"/>
      <c r="AD2260" s="275"/>
      <c r="AE2260" s="275"/>
      <c r="AF2260" s="275"/>
      <c r="AG2260" s="275"/>
      <c r="AH2260" s="275"/>
      <c r="AI2260" s="275"/>
      <c r="AJ2260" s="275"/>
      <c r="AK2260" s="275"/>
      <c r="AL2260" s="275"/>
    </row>
    <row r="2261" spans="1:38" s="329" customFormat="1" ht="15" customHeight="1">
      <c r="A2261" s="284" t="str">
        <f>IF('Data invoice'!J2377=0,"",'Data invoice'!K2377)</f>
        <v/>
      </c>
      <c r="B2261" s="284" t="str">
        <f>IF('Data invoice'!K2377=0,"",'Data invoice'!L2377)</f>
        <v/>
      </c>
      <c r="C2261" s="284" t="str">
        <f>IF('Data invoice'!L2377=0,"",'Data invoice'!M2377)</f>
        <v/>
      </c>
      <c r="D2261" s="284" t="str">
        <f>IF('Data invoice'!M2377=0,"",'Data invoice'!N2377)</f>
        <v/>
      </c>
      <c r="E2261" s="284" t="str">
        <f>IF('Data invoice'!N2377=0,"",'Data invoice'!O2377)</f>
        <v/>
      </c>
      <c r="F2261" s="284" t="str">
        <f>IF('Data invoice'!O2377=0,"",'Data invoice'!P2377)</f>
        <v/>
      </c>
      <c r="G2261" s="284" t="str">
        <f>IF('Data invoice'!P2377=0,"",'Data invoice'!Q2377)</f>
        <v/>
      </c>
      <c r="H2261" s="284" t="str">
        <f>IF('Data invoice'!Q2377=0,"",'Data invoice'!R2377)</f>
        <v/>
      </c>
      <c r="I2261" s="320" t="str">
        <f>IF('Data invoice'!R2377=0,"",'Data invoice'!S2377)</f>
        <v/>
      </c>
      <c r="J2261" s="367" t="str">
        <f>IF('Data invoice'!S2377=0,"",'Data invoice'!T2377)</f>
        <v/>
      </c>
      <c r="L2261" s="414"/>
      <c r="M2261" s="275"/>
      <c r="N2261" s="275"/>
      <c r="O2261" s="414"/>
      <c r="P2261" s="414"/>
      <c r="Q2261" s="414"/>
      <c r="R2261" s="414"/>
      <c r="S2261" s="414"/>
      <c r="T2261" s="414"/>
      <c r="U2261" s="414"/>
      <c r="V2261" s="414"/>
      <c r="W2261" s="414"/>
      <c r="X2261" s="414"/>
      <c r="Y2261" s="414"/>
      <c r="Z2261" s="414"/>
      <c r="AA2261" s="414"/>
      <c r="AB2261" s="414"/>
      <c r="AC2261" s="275"/>
      <c r="AD2261" s="275"/>
      <c r="AE2261" s="275"/>
      <c r="AF2261" s="275"/>
      <c r="AG2261" s="275"/>
      <c r="AH2261" s="275"/>
      <c r="AI2261" s="275"/>
      <c r="AJ2261" s="275"/>
      <c r="AK2261" s="275"/>
      <c r="AL2261" s="275"/>
    </row>
    <row r="2262" spans="1:38" s="329" customFormat="1" ht="15" customHeight="1">
      <c r="A2262" s="284" t="str">
        <f>IF('Data invoice'!J2378=0,"",'Data invoice'!K2378)</f>
        <v/>
      </c>
      <c r="B2262" s="284" t="str">
        <f>IF('Data invoice'!K2378=0,"",'Data invoice'!L2378)</f>
        <v/>
      </c>
      <c r="C2262" s="284" t="str">
        <f>IF('Data invoice'!L2378=0,"",'Data invoice'!M2378)</f>
        <v/>
      </c>
      <c r="D2262" s="284" t="str">
        <f>IF('Data invoice'!M2378=0,"",'Data invoice'!N2378)</f>
        <v/>
      </c>
      <c r="E2262" s="284" t="str">
        <f>IF('Data invoice'!N2378=0,"",'Data invoice'!O2378)</f>
        <v/>
      </c>
      <c r="F2262" s="284" t="str">
        <f>IF('Data invoice'!O2378=0,"",'Data invoice'!P2378)</f>
        <v/>
      </c>
      <c r="G2262" s="284" t="str">
        <f>IF('Data invoice'!P2378=0,"",'Data invoice'!Q2378)</f>
        <v/>
      </c>
      <c r="H2262" s="284" t="str">
        <f>IF('Data invoice'!Q2378=0,"",'Data invoice'!R2378)</f>
        <v/>
      </c>
      <c r="I2262" s="320" t="str">
        <f>IF('Data invoice'!R2378=0,"",'Data invoice'!S2378)</f>
        <v/>
      </c>
      <c r="J2262" s="367" t="str">
        <f>IF('Data invoice'!S2378=0,"",'Data invoice'!T2378)</f>
        <v/>
      </c>
      <c r="L2262" s="414"/>
      <c r="M2262" s="275"/>
      <c r="N2262" s="275"/>
      <c r="O2262" s="414"/>
      <c r="P2262" s="414"/>
      <c r="Q2262" s="414"/>
      <c r="R2262" s="414"/>
      <c r="S2262" s="414"/>
      <c r="T2262" s="414"/>
      <c r="U2262" s="414"/>
      <c r="V2262" s="414"/>
      <c r="W2262" s="414"/>
      <c r="X2262" s="414"/>
      <c r="Y2262" s="414"/>
      <c r="Z2262" s="414"/>
      <c r="AA2262" s="414"/>
      <c r="AB2262" s="414"/>
      <c r="AC2262" s="275"/>
      <c r="AD2262" s="275"/>
      <c r="AE2262" s="275"/>
      <c r="AF2262" s="275"/>
      <c r="AG2262" s="275"/>
      <c r="AH2262" s="275"/>
      <c r="AI2262" s="275"/>
      <c r="AJ2262" s="275"/>
      <c r="AK2262" s="275"/>
      <c r="AL2262" s="275"/>
    </row>
    <row r="2263" spans="1:38" s="329" customFormat="1" ht="15" customHeight="1">
      <c r="A2263" s="284" t="str">
        <f>IF('Data invoice'!J2379=0,"",'Data invoice'!K2379)</f>
        <v/>
      </c>
      <c r="B2263" s="284" t="str">
        <f>IF('Data invoice'!K2379=0,"",'Data invoice'!L2379)</f>
        <v/>
      </c>
      <c r="C2263" s="284" t="str">
        <f>IF('Data invoice'!L2379=0,"",'Data invoice'!M2379)</f>
        <v/>
      </c>
      <c r="D2263" s="284" t="str">
        <f>IF('Data invoice'!M2379=0,"",'Data invoice'!N2379)</f>
        <v/>
      </c>
      <c r="E2263" s="284" t="str">
        <f>IF('Data invoice'!N2379=0,"",'Data invoice'!O2379)</f>
        <v/>
      </c>
      <c r="F2263" s="284" t="str">
        <f>IF('Data invoice'!O2379=0,"",'Data invoice'!P2379)</f>
        <v/>
      </c>
      <c r="G2263" s="284" t="str">
        <f>IF('Data invoice'!P2379=0,"",'Data invoice'!Q2379)</f>
        <v/>
      </c>
      <c r="H2263" s="284" t="str">
        <f>IF('Data invoice'!Q2379=0,"",'Data invoice'!R2379)</f>
        <v/>
      </c>
      <c r="I2263" s="320" t="str">
        <f>IF('Data invoice'!R2379=0,"",'Data invoice'!S2379)</f>
        <v/>
      </c>
      <c r="J2263" s="367" t="str">
        <f>IF('Data invoice'!S2379=0,"",'Data invoice'!T2379)</f>
        <v/>
      </c>
      <c r="L2263" s="414"/>
      <c r="M2263" s="275"/>
      <c r="N2263" s="275"/>
      <c r="O2263" s="414"/>
      <c r="P2263" s="414"/>
      <c r="Q2263" s="414"/>
      <c r="R2263" s="414"/>
      <c r="S2263" s="414"/>
      <c r="T2263" s="414"/>
      <c r="U2263" s="414"/>
      <c r="V2263" s="414"/>
      <c r="W2263" s="414"/>
      <c r="X2263" s="414"/>
      <c r="Y2263" s="414"/>
      <c r="Z2263" s="414"/>
      <c r="AA2263" s="414"/>
      <c r="AB2263" s="414"/>
      <c r="AC2263" s="275"/>
      <c r="AD2263" s="275"/>
      <c r="AE2263" s="275"/>
      <c r="AF2263" s="275"/>
      <c r="AG2263" s="275"/>
      <c r="AH2263" s="275"/>
      <c r="AI2263" s="275"/>
      <c r="AJ2263" s="275"/>
      <c r="AK2263" s="275"/>
      <c r="AL2263" s="275"/>
    </row>
    <row r="2264" spans="1:38" s="329" customFormat="1" ht="15" customHeight="1">
      <c r="A2264" s="284" t="str">
        <f>IF('Data invoice'!J2380=0,"",'Data invoice'!K2380)</f>
        <v/>
      </c>
      <c r="B2264" s="284" t="str">
        <f>IF('Data invoice'!K2380=0,"",'Data invoice'!L2380)</f>
        <v/>
      </c>
      <c r="C2264" s="284" t="str">
        <f>IF('Data invoice'!L2380=0,"",'Data invoice'!M2380)</f>
        <v/>
      </c>
      <c r="D2264" s="284" t="str">
        <f>IF('Data invoice'!M2380=0,"",'Data invoice'!N2380)</f>
        <v/>
      </c>
      <c r="E2264" s="284" t="str">
        <f>IF('Data invoice'!N2380=0,"",'Data invoice'!O2380)</f>
        <v/>
      </c>
      <c r="F2264" s="284" t="str">
        <f>IF('Data invoice'!O2380=0,"",'Data invoice'!P2380)</f>
        <v/>
      </c>
      <c r="G2264" s="284" t="str">
        <f>IF('Data invoice'!P2380=0,"",'Data invoice'!Q2380)</f>
        <v/>
      </c>
      <c r="H2264" s="284" t="str">
        <f>IF('Data invoice'!Q2380=0,"",'Data invoice'!R2380)</f>
        <v/>
      </c>
      <c r="I2264" s="320" t="str">
        <f>IF('Data invoice'!R2380=0,"",'Data invoice'!S2380)</f>
        <v/>
      </c>
      <c r="J2264" s="367" t="str">
        <f>IF('Data invoice'!S2380=0,"",'Data invoice'!T2380)</f>
        <v/>
      </c>
      <c r="L2264" s="414"/>
      <c r="M2264" s="275"/>
      <c r="N2264" s="275"/>
      <c r="O2264" s="414"/>
      <c r="P2264" s="414"/>
      <c r="Q2264" s="414"/>
      <c r="R2264" s="414"/>
      <c r="S2264" s="414"/>
      <c r="T2264" s="414"/>
      <c r="U2264" s="414"/>
      <c r="V2264" s="414"/>
      <c r="W2264" s="414"/>
      <c r="X2264" s="414"/>
      <c r="Y2264" s="414"/>
      <c r="Z2264" s="414"/>
      <c r="AA2264" s="414"/>
      <c r="AB2264" s="414"/>
      <c r="AC2264" s="275"/>
      <c r="AD2264" s="275"/>
      <c r="AE2264" s="275"/>
      <c r="AF2264" s="275"/>
      <c r="AG2264" s="275"/>
      <c r="AH2264" s="275"/>
      <c r="AI2264" s="275"/>
      <c r="AJ2264" s="275"/>
      <c r="AK2264" s="275"/>
      <c r="AL2264" s="275"/>
    </row>
    <row r="2265" spans="1:38" s="329" customFormat="1" ht="15" customHeight="1">
      <c r="A2265" s="284" t="str">
        <f>IF('Data invoice'!J2381=0,"",'Data invoice'!K2381)</f>
        <v/>
      </c>
      <c r="B2265" s="284" t="str">
        <f>IF('Data invoice'!K2381=0,"",'Data invoice'!L2381)</f>
        <v/>
      </c>
      <c r="C2265" s="284" t="str">
        <f>IF('Data invoice'!L2381=0,"",'Data invoice'!M2381)</f>
        <v/>
      </c>
      <c r="D2265" s="284" t="str">
        <f>IF('Data invoice'!M2381=0,"",'Data invoice'!N2381)</f>
        <v/>
      </c>
      <c r="E2265" s="284" t="str">
        <f>IF('Data invoice'!N2381=0,"",'Data invoice'!O2381)</f>
        <v/>
      </c>
      <c r="F2265" s="284" t="str">
        <f>IF('Data invoice'!O2381=0,"",'Data invoice'!P2381)</f>
        <v/>
      </c>
      <c r="G2265" s="284" t="str">
        <f>IF('Data invoice'!P2381=0,"",'Data invoice'!Q2381)</f>
        <v/>
      </c>
      <c r="H2265" s="284" t="str">
        <f>IF('Data invoice'!Q2381=0,"",'Data invoice'!R2381)</f>
        <v/>
      </c>
      <c r="I2265" s="320" t="str">
        <f>IF('Data invoice'!R2381=0,"",'Data invoice'!S2381)</f>
        <v/>
      </c>
      <c r="J2265" s="367" t="str">
        <f>IF('Data invoice'!S2381=0,"",'Data invoice'!T2381)</f>
        <v/>
      </c>
      <c r="L2265" s="414"/>
      <c r="M2265" s="275"/>
      <c r="N2265" s="275"/>
      <c r="O2265" s="414"/>
      <c r="P2265" s="414"/>
      <c r="Q2265" s="414"/>
      <c r="R2265" s="414"/>
      <c r="S2265" s="414"/>
      <c r="T2265" s="414"/>
      <c r="U2265" s="414"/>
      <c r="V2265" s="414"/>
      <c r="W2265" s="414"/>
      <c r="X2265" s="414"/>
      <c r="Y2265" s="414"/>
      <c r="Z2265" s="414"/>
      <c r="AA2265" s="414"/>
      <c r="AB2265" s="414"/>
      <c r="AC2265" s="275"/>
      <c r="AD2265" s="275"/>
      <c r="AE2265" s="275"/>
      <c r="AF2265" s="275"/>
      <c r="AG2265" s="275"/>
      <c r="AH2265" s="275"/>
      <c r="AI2265" s="275"/>
      <c r="AJ2265" s="275"/>
      <c r="AK2265" s="275"/>
      <c r="AL2265" s="275"/>
    </row>
    <row r="2266" spans="1:38" s="329" customFormat="1" ht="15" customHeight="1">
      <c r="A2266" s="284" t="str">
        <f>IF('Data invoice'!J2382=0,"",'Data invoice'!K2382)</f>
        <v/>
      </c>
      <c r="B2266" s="284" t="str">
        <f>IF('Data invoice'!K2382=0,"",'Data invoice'!L2382)</f>
        <v/>
      </c>
      <c r="C2266" s="284" t="str">
        <f>IF('Data invoice'!L2382=0,"",'Data invoice'!M2382)</f>
        <v/>
      </c>
      <c r="D2266" s="284" t="str">
        <f>IF('Data invoice'!M2382=0,"",'Data invoice'!N2382)</f>
        <v/>
      </c>
      <c r="E2266" s="284" t="str">
        <f>IF('Data invoice'!N2382=0,"",'Data invoice'!O2382)</f>
        <v/>
      </c>
      <c r="F2266" s="284" t="str">
        <f>IF('Data invoice'!O2382=0,"",'Data invoice'!P2382)</f>
        <v/>
      </c>
      <c r="G2266" s="284" t="str">
        <f>IF('Data invoice'!P2382=0,"",'Data invoice'!Q2382)</f>
        <v/>
      </c>
      <c r="H2266" s="284" t="str">
        <f>IF('Data invoice'!Q2382=0,"",'Data invoice'!R2382)</f>
        <v/>
      </c>
      <c r="I2266" s="320" t="str">
        <f>IF('Data invoice'!R2382=0,"",'Data invoice'!S2382)</f>
        <v/>
      </c>
      <c r="J2266" s="367" t="str">
        <f>IF('Data invoice'!S2382=0,"",'Data invoice'!T2382)</f>
        <v/>
      </c>
      <c r="L2266" s="414"/>
      <c r="M2266" s="275"/>
      <c r="N2266" s="275"/>
      <c r="O2266" s="414"/>
      <c r="P2266" s="414"/>
      <c r="Q2266" s="414"/>
      <c r="R2266" s="414"/>
      <c r="S2266" s="414"/>
      <c r="T2266" s="414"/>
      <c r="U2266" s="414"/>
      <c r="V2266" s="414"/>
      <c r="W2266" s="414"/>
      <c r="X2266" s="414"/>
      <c r="Y2266" s="414"/>
      <c r="Z2266" s="414"/>
      <c r="AA2266" s="414"/>
      <c r="AB2266" s="414"/>
      <c r="AC2266" s="275"/>
      <c r="AD2266" s="275"/>
      <c r="AE2266" s="275"/>
      <c r="AF2266" s="275"/>
      <c r="AG2266" s="275"/>
      <c r="AH2266" s="275"/>
      <c r="AI2266" s="275"/>
      <c r="AJ2266" s="275"/>
      <c r="AK2266" s="275"/>
      <c r="AL2266" s="275"/>
    </row>
    <row r="2267" spans="1:38" s="329" customFormat="1" ht="15" customHeight="1">
      <c r="A2267" s="284" t="str">
        <f>IF('Data invoice'!J2383=0,"",'Data invoice'!K2383)</f>
        <v/>
      </c>
      <c r="B2267" s="284" t="str">
        <f>IF('Data invoice'!K2383=0,"",'Data invoice'!L2383)</f>
        <v/>
      </c>
      <c r="C2267" s="284" t="str">
        <f>IF('Data invoice'!L2383=0,"",'Data invoice'!M2383)</f>
        <v/>
      </c>
      <c r="D2267" s="284" t="str">
        <f>IF('Data invoice'!M2383=0,"",'Data invoice'!N2383)</f>
        <v/>
      </c>
      <c r="E2267" s="284" t="str">
        <f>IF('Data invoice'!N2383=0,"",'Data invoice'!O2383)</f>
        <v/>
      </c>
      <c r="F2267" s="284" t="str">
        <f>IF('Data invoice'!O2383=0,"",'Data invoice'!P2383)</f>
        <v/>
      </c>
      <c r="G2267" s="284" t="str">
        <f>IF('Data invoice'!P2383=0,"",'Data invoice'!Q2383)</f>
        <v/>
      </c>
      <c r="H2267" s="284" t="str">
        <f>IF('Data invoice'!Q2383=0,"",'Data invoice'!R2383)</f>
        <v/>
      </c>
      <c r="I2267" s="320" t="str">
        <f>IF('Data invoice'!R2383=0,"",'Data invoice'!S2383)</f>
        <v/>
      </c>
      <c r="J2267" s="367" t="str">
        <f>IF('Data invoice'!S2383=0,"",'Data invoice'!T2383)</f>
        <v/>
      </c>
      <c r="L2267" s="414"/>
      <c r="M2267" s="275"/>
      <c r="N2267" s="275"/>
      <c r="O2267" s="414"/>
      <c r="P2267" s="414"/>
      <c r="Q2267" s="414"/>
      <c r="R2267" s="414"/>
      <c r="S2267" s="414"/>
      <c r="T2267" s="414"/>
      <c r="U2267" s="414"/>
      <c r="V2267" s="414"/>
      <c r="W2267" s="414"/>
      <c r="X2267" s="414"/>
      <c r="Y2267" s="414"/>
      <c r="Z2267" s="414"/>
      <c r="AA2267" s="414"/>
      <c r="AB2267" s="414"/>
      <c r="AC2267" s="275"/>
      <c r="AD2267" s="275"/>
      <c r="AE2267" s="275"/>
      <c r="AF2267" s="275"/>
      <c r="AG2267" s="275"/>
      <c r="AH2267" s="275"/>
      <c r="AI2267" s="275"/>
      <c r="AJ2267" s="275"/>
      <c r="AK2267" s="275"/>
      <c r="AL2267" s="275"/>
    </row>
    <row r="2268" spans="1:38" s="329" customFormat="1" ht="15" customHeight="1">
      <c r="A2268" s="284" t="str">
        <f>IF('Data invoice'!J2384=0,"",'Data invoice'!K2384)</f>
        <v/>
      </c>
      <c r="B2268" s="284" t="str">
        <f>IF('Data invoice'!K2384=0,"",'Data invoice'!L2384)</f>
        <v/>
      </c>
      <c r="C2268" s="284" t="str">
        <f>IF('Data invoice'!L2384=0,"",'Data invoice'!M2384)</f>
        <v/>
      </c>
      <c r="D2268" s="284" t="str">
        <f>IF('Data invoice'!M2384=0,"",'Data invoice'!N2384)</f>
        <v/>
      </c>
      <c r="E2268" s="284" t="str">
        <f>IF('Data invoice'!N2384=0,"",'Data invoice'!O2384)</f>
        <v/>
      </c>
      <c r="F2268" s="284" t="str">
        <f>IF('Data invoice'!O2384=0,"",'Data invoice'!P2384)</f>
        <v/>
      </c>
      <c r="G2268" s="284" t="str">
        <f>IF('Data invoice'!P2384=0,"",'Data invoice'!Q2384)</f>
        <v/>
      </c>
      <c r="H2268" s="284" t="str">
        <f>IF('Data invoice'!Q2384=0,"",'Data invoice'!R2384)</f>
        <v/>
      </c>
      <c r="I2268" s="320" t="str">
        <f>IF('Data invoice'!R2384=0,"",'Data invoice'!S2384)</f>
        <v/>
      </c>
      <c r="J2268" s="367" t="str">
        <f>IF('Data invoice'!S2384=0,"",'Data invoice'!T2384)</f>
        <v/>
      </c>
      <c r="L2268" s="414"/>
      <c r="M2268" s="275"/>
      <c r="N2268" s="275"/>
      <c r="O2268" s="414"/>
      <c r="P2268" s="414"/>
      <c r="Q2268" s="414"/>
      <c r="R2268" s="414"/>
      <c r="S2268" s="414"/>
      <c r="T2268" s="414"/>
      <c r="U2268" s="414"/>
      <c r="V2268" s="414"/>
      <c r="W2268" s="414"/>
      <c r="X2268" s="414"/>
      <c r="Y2268" s="414"/>
      <c r="Z2268" s="414"/>
      <c r="AA2268" s="414"/>
      <c r="AB2268" s="414"/>
      <c r="AC2268" s="275"/>
      <c r="AD2268" s="275"/>
      <c r="AE2268" s="275"/>
      <c r="AF2268" s="275"/>
      <c r="AG2268" s="275"/>
      <c r="AH2268" s="275"/>
      <c r="AI2268" s="275"/>
      <c r="AJ2268" s="275"/>
      <c r="AK2268" s="275"/>
      <c r="AL2268" s="275"/>
    </row>
    <row r="2269" spans="1:38" s="329" customFormat="1" ht="15" customHeight="1">
      <c r="A2269" s="284" t="str">
        <f>IF('Data invoice'!J2385=0,"",'Data invoice'!K2385)</f>
        <v/>
      </c>
      <c r="B2269" s="284" t="str">
        <f>IF('Data invoice'!K2385=0,"",'Data invoice'!L2385)</f>
        <v/>
      </c>
      <c r="C2269" s="284" t="str">
        <f>IF('Data invoice'!L2385=0,"",'Data invoice'!M2385)</f>
        <v/>
      </c>
      <c r="D2269" s="284" t="str">
        <f>IF('Data invoice'!M2385=0,"",'Data invoice'!N2385)</f>
        <v/>
      </c>
      <c r="E2269" s="284" t="str">
        <f>IF('Data invoice'!N2385=0,"",'Data invoice'!O2385)</f>
        <v/>
      </c>
      <c r="F2269" s="284" t="str">
        <f>IF('Data invoice'!O2385=0,"",'Data invoice'!P2385)</f>
        <v/>
      </c>
      <c r="G2269" s="284" t="str">
        <f>IF('Data invoice'!P2385=0,"",'Data invoice'!Q2385)</f>
        <v/>
      </c>
      <c r="H2269" s="284" t="str">
        <f>IF('Data invoice'!Q2385=0,"",'Data invoice'!R2385)</f>
        <v/>
      </c>
      <c r="I2269" s="320" t="str">
        <f>IF('Data invoice'!R2385=0,"",'Data invoice'!S2385)</f>
        <v/>
      </c>
      <c r="J2269" s="367" t="str">
        <f>IF('Data invoice'!S2385=0,"",'Data invoice'!T2385)</f>
        <v/>
      </c>
      <c r="L2269" s="414"/>
      <c r="M2269" s="275"/>
      <c r="N2269" s="275"/>
      <c r="O2269" s="414"/>
      <c r="P2269" s="414"/>
      <c r="Q2269" s="414"/>
      <c r="R2269" s="414"/>
      <c r="S2269" s="414"/>
      <c r="T2269" s="414"/>
      <c r="U2269" s="414"/>
      <c r="V2269" s="414"/>
      <c r="W2269" s="414"/>
      <c r="X2269" s="414"/>
      <c r="Y2269" s="414"/>
      <c r="Z2269" s="414"/>
      <c r="AA2269" s="414"/>
      <c r="AB2269" s="414"/>
      <c r="AC2269" s="275"/>
      <c r="AD2269" s="275"/>
      <c r="AE2269" s="275"/>
      <c r="AF2269" s="275"/>
      <c r="AG2269" s="275"/>
      <c r="AH2269" s="275"/>
      <c r="AI2269" s="275"/>
      <c r="AJ2269" s="275"/>
      <c r="AK2269" s="275"/>
      <c r="AL2269" s="275"/>
    </row>
    <row r="2270" spans="1:38" s="329" customFormat="1" ht="15" customHeight="1">
      <c r="A2270" s="284" t="str">
        <f>IF('Data invoice'!J2386=0,"",'Data invoice'!K2386)</f>
        <v/>
      </c>
      <c r="B2270" s="284" t="str">
        <f>IF('Data invoice'!K2386=0,"",'Data invoice'!L2386)</f>
        <v/>
      </c>
      <c r="C2270" s="284" t="str">
        <f>IF('Data invoice'!L2386=0,"",'Data invoice'!M2386)</f>
        <v/>
      </c>
      <c r="D2270" s="284" t="str">
        <f>IF('Data invoice'!M2386=0,"",'Data invoice'!N2386)</f>
        <v/>
      </c>
      <c r="E2270" s="284" t="str">
        <f>IF('Data invoice'!N2386=0,"",'Data invoice'!O2386)</f>
        <v/>
      </c>
      <c r="F2270" s="284" t="str">
        <f>IF('Data invoice'!O2386=0,"",'Data invoice'!P2386)</f>
        <v/>
      </c>
      <c r="G2270" s="284" t="str">
        <f>IF('Data invoice'!P2386=0,"",'Data invoice'!Q2386)</f>
        <v/>
      </c>
      <c r="H2270" s="284" t="str">
        <f>IF('Data invoice'!Q2386=0,"",'Data invoice'!R2386)</f>
        <v/>
      </c>
      <c r="I2270" s="320" t="str">
        <f>IF('Data invoice'!R2386=0,"",'Data invoice'!S2386)</f>
        <v/>
      </c>
      <c r="J2270" s="367" t="str">
        <f>IF('Data invoice'!S2386=0,"",'Data invoice'!T2386)</f>
        <v/>
      </c>
      <c r="L2270" s="414"/>
      <c r="M2270" s="275"/>
      <c r="N2270" s="275"/>
      <c r="O2270" s="414"/>
      <c r="P2270" s="414"/>
      <c r="Q2270" s="414"/>
      <c r="R2270" s="414"/>
      <c r="S2270" s="414"/>
      <c r="T2270" s="414"/>
      <c r="U2270" s="414"/>
      <c r="V2270" s="414"/>
      <c r="W2270" s="414"/>
      <c r="X2270" s="414"/>
      <c r="Y2270" s="414"/>
      <c r="Z2270" s="414"/>
      <c r="AA2270" s="414"/>
      <c r="AB2270" s="414"/>
      <c r="AC2270" s="275"/>
      <c r="AD2270" s="275"/>
      <c r="AE2270" s="275"/>
      <c r="AF2270" s="275"/>
      <c r="AG2270" s="275"/>
      <c r="AH2270" s="275"/>
      <c r="AI2270" s="275"/>
      <c r="AJ2270" s="275"/>
      <c r="AK2270" s="275"/>
      <c r="AL2270" s="275"/>
    </row>
    <row r="2271" spans="1:38" s="329" customFormat="1" ht="15" customHeight="1">
      <c r="A2271" s="284" t="str">
        <f>IF('Data invoice'!J2387=0,"",'Data invoice'!K2387)</f>
        <v/>
      </c>
      <c r="B2271" s="284" t="str">
        <f>IF('Data invoice'!K2387=0,"",'Data invoice'!L2387)</f>
        <v/>
      </c>
      <c r="C2271" s="284" t="str">
        <f>IF('Data invoice'!L2387=0,"",'Data invoice'!M2387)</f>
        <v/>
      </c>
      <c r="D2271" s="284" t="str">
        <f>IF('Data invoice'!M2387=0,"",'Data invoice'!N2387)</f>
        <v/>
      </c>
      <c r="E2271" s="284" t="str">
        <f>IF('Data invoice'!N2387=0,"",'Data invoice'!O2387)</f>
        <v/>
      </c>
      <c r="F2271" s="284" t="str">
        <f>IF('Data invoice'!O2387=0,"",'Data invoice'!P2387)</f>
        <v/>
      </c>
      <c r="G2271" s="284" t="str">
        <f>IF('Data invoice'!P2387=0,"",'Data invoice'!Q2387)</f>
        <v/>
      </c>
      <c r="H2271" s="284" t="str">
        <f>IF('Data invoice'!Q2387=0,"",'Data invoice'!R2387)</f>
        <v/>
      </c>
      <c r="I2271" s="320" t="str">
        <f>IF('Data invoice'!R2387=0,"",'Data invoice'!S2387)</f>
        <v/>
      </c>
      <c r="J2271" s="367" t="str">
        <f>IF('Data invoice'!S2387=0,"",'Data invoice'!T2387)</f>
        <v/>
      </c>
      <c r="L2271" s="414"/>
      <c r="M2271" s="275"/>
      <c r="N2271" s="275"/>
      <c r="O2271" s="414"/>
      <c r="P2271" s="414"/>
      <c r="Q2271" s="414"/>
      <c r="R2271" s="414"/>
      <c r="S2271" s="414"/>
      <c r="T2271" s="414"/>
      <c r="U2271" s="414"/>
      <c r="V2271" s="414"/>
      <c r="W2271" s="414"/>
      <c r="X2271" s="414"/>
      <c r="Y2271" s="414"/>
      <c r="Z2271" s="414"/>
      <c r="AA2271" s="414"/>
      <c r="AB2271" s="414"/>
      <c r="AC2271" s="275"/>
      <c r="AD2271" s="275"/>
      <c r="AE2271" s="275"/>
      <c r="AF2271" s="275"/>
      <c r="AG2271" s="275"/>
      <c r="AH2271" s="275"/>
      <c r="AI2271" s="275"/>
      <c r="AJ2271" s="275"/>
      <c r="AK2271" s="275"/>
      <c r="AL2271" s="275"/>
    </row>
    <row r="2272" spans="1:38" s="329" customFormat="1" ht="15" customHeight="1">
      <c r="A2272" s="284" t="str">
        <f>IF('Data invoice'!J2388=0,"",'Data invoice'!K2388)</f>
        <v/>
      </c>
      <c r="B2272" s="284" t="str">
        <f>IF('Data invoice'!K2388=0,"",'Data invoice'!L2388)</f>
        <v/>
      </c>
      <c r="C2272" s="284" t="str">
        <f>IF('Data invoice'!L2388=0,"",'Data invoice'!M2388)</f>
        <v/>
      </c>
      <c r="D2272" s="284" t="str">
        <f>IF('Data invoice'!M2388=0,"",'Data invoice'!N2388)</f>
        <v/>
      </c>
      <c r="E2272" s="284" t="str">
        <f>IF('Data invoice'!N2388=0,"",'Data invoice'!O2388)</f>
        <v/>
      </c>
      <c r="F2272" s="284" t="str">
        <f>IF('Data invoice'!O2388=0,"",'Data invoice'!P2388)</f>
        <v/>
      </c>
      <c r="G2272" s="284" t="str">
        <f>IF('Data invoice'!P2388=0,"",'Data invoice'!Q2388)</f>
        <v/>
      </c>
      <c r="H2272" s="284" t="str">
        <f>IF('Data invoice'!Q2388=0,"",'Data invoice'!R2388)</f>
        <v/>
      </c>
      <c r="I2272" s="320" t="str">
        <f>IF('Data invoice'!R2388=0,"",'Data invoice'!S2388)</f>
        <v/>
      </c>
      <c r="J2272" s="367" t="str">
        <f>IF('Data invoice'!S2388=0,"",'Data invoice'!T2388)</f>
        <v/>
      </c>
      <c r="L2272" s="414"/>
      <c r="M2272" s="275"/>
      <c r="N2272" s="275"/>
      <c r="O2272" s="414"/>
      <c r="P2272" s="414"/>
      <c r="Q2272" s="414"/>
      <c r="R2272" s="414"/>
      <c r="S2272" s="414"/>
      <c r="T2272" s="414"/>
      <c r="U2272" s="414"/>
      <c r="V2272" s="414"/>
      <c r="W2272" s="414"/>
      <c r="X2272" s="414"/>
      <c r="Y2272" s="414"/>
      <c r="Z2272" s="414"/>
      <c r="AA2272" s="414"/>
      <c r="AB2272" s="414"/>
      <c r="AC2272" s="275"/>
      <c r="AD2272" s="275"/>
      <c r="AE2272" s="275"/>
      <c r="AF2272" s="275"/>
      <c r="AG2272" s="275"/>
      <c r="AH2272" s="275"/>
      <c r="AI2272" s="275"/>
      <c r="AJ2272" s="275"/>
      <c r="AK2272" s="275"/>
      <c r="AL2272" s="275"/>
    </row>
    <row r="2273" spans="1:38" s="329" customFormat="1" ht="15" customHeight="1">
      <c r="A2273" s="284" t="str">
        <f>IF('Data invoice'!J2389=0,"",'Data invoice'!K2389)</f>
        <v/>
      </c>
      <c r="B2273" s="284" t="str">
        <f>IF('Data invoice'!K2389=0,"",'Data invoice'!L2389)</f>
        <v/>
      </c>
      <c r="C2273" s="284" t="str">
        <f>IF('Data invoice'!L2389=0,"",'Data invoice'!M2389)</f>
        <v/>
      </c>
      <c r="D2273" s="284" t="str">
        <f>IF('Data invoice'!M2389=0,"",'Data invoice'!N2389)</f>
        <v/>
      </c>
      <c r="E2273" s="284" t="str">
        <f>IF('Data invoice'!N2389=0,"",'Data invoice'!O2389)</f>
        <v/>
      </c>
      <c r="F2273" s="284" t="str">
        <f>IF('Data invoice'!O2389=0,"",'Data invoice'!P2389)</f>
        <v/>
      </c>
      <c r="G2273" s="284" t="str">
        <f>IF('Data invoice'!P2389=0,"",'Data invoice'!Q2389)</f>
        <v/>
      </c>
      <c r="H2273" s="284" t="str">
        <f>IF('Data invoice'!Q2389=0,"",'Data invoice'!R2389)</f>
        <v/>
      </c>
      <c r="I2273" s="320" t="str">
        <f>IF('Data invoice'!R2389=0,"",'Data invoice'!S2389)</f>
        <v/>
      </c>
      <c r="J2273" s="367" t="str">
        <f>IF('Data invoice'!S2389=0,"",'Data invoice'!T2389)</f>
        <v/>
      </c>
      <c r="L2273" s="414"/>
      <c r="M2273" s="275"/>
      <c r="N2273" s="275"/>
      <c r="O2273" s="414"/>
      <c r="P2273" s="414"/>
      <c r="Q2273" s="414"/>
      <c r="R2273" s="414"/>
      <c r="S2273" s="414"/>
      <c r="T2273" s="414"/>
      <c r="U2273" s="414"/>
      <c r="V2273" s="414"/>
      <c r="W2273" s="414"/>
      <c r="X2273" s="414"/>
      <c r="Y2273" s="414"/>
      <c r="Z2273" s="414"/>
      <c r="AA2273" s="414"/>
      <c r="AB2273" s="414"/>
      <c r="AC2273" s="275"/>
      <c r="AD2273" s="275"/>
      <c r="AE2273" s="275"/>
      <c r="AF2273" s="275"/>
      <c r="AG2273" s="275"/>
      <c r="AH2273" s="275"/>
      <c r="AI2273" s="275"/>
      <c r="AJ2273" s="275"/>
      <c r="AK2273" s="275"/>
      <c r="AL2273" s="275"/>
    </row>
    <row r="2274" spans="1:38" s="329" customFormat="1" ht="15" customHeight="1">
      <c r="A2274" s="284" t="str">
        <f>IF('Data invoice'!J2390=0,"",'Data invoice'!K2390)</f>
        <v/>
      </c>
      <c r="B2274" s="284" t="str">
        <f>IF('Data invoice'!K2390=0,"",'Data invoice'!L2390)</f>
        <v/>
      </c>
      <c r="C2274" s="284" t="str">
        <f>IF('Data invoice'!L2390=0,"",'Data invoice'!M2390)</f>
        <v/>
      </c>
      <c r="D2274" s="284" t="str">
        <f>IF('Data invoice'!M2390=0,"",'Data invoice'!N2390)</f>
        <v/>
      </c>
      <c r="E2274" s="284" t="str">
        <f>IF('Data invoice'!N2390=0,"",'Data invoice'!O2390)</f>
        <v/>
      </c>
      <c r="F2274" s="284" t="str">
        <f>IF('Data invoice'!O2390=0,"",'Data invoice'!P2390)</f>
        <v/>
      </c>
      <c r="G2274" s="284" t="str">
        <f>IF('Data invoice'!P2390=0,"",'Data invoice'!Q2390)</f>
        <v/>
      </c>
      <c r="H2274" s="284" t="str">
        <f>IF('Data invoice'!Q2390=0,"",'Data invoice'!R2390)</f>
        <v/>
      </c>
      <c r="I2274" s="320" t="str">
        <f>IF('Data invoice'!R2390=0,"",'Data invoice'!S2390)</f>
        <v/>
      </c>
      <c r="J2274" s="367" t="str">
        <f>IF('Data invoice'!S2390=0,"",'Data invoice'!T2390)</f>
        <v/>
      </c>
      <c r="L2274" s="414"/>
      <c r="M2274" s="275"/>
      <c r="N2274" s="275"/>
      <c r="O2274" s="414"/>
      <c r="P2274" s="414"/>
      <c r="Q2274" s="414"/>
      <c r="R2274" s="414"/>
      <c r="S2274" s="414"/>
      <c r="T2274" s="414"/>
      <c r="U2274" s="414"/>
      <c r="V2274" s="414"/>
      <c r="W2274" s="414"/>
      <c r="X2274" s="414"/>
      <c r="Y2274" s="414"/>
      <c r="Z2274" s="414"/>
      <c r="AA2274" s="414"/>
      <c r="AB2274" s="414"/>
      <c r="AC2274" s="275"/>
      <c r="AD2274" s="275"/>
      <c r="AE2274" s="275"/>
      <c r="AF2274" s="275"/>
      <c r="AG2274" s="275"/>
      <c r="AH2274" s="275"/>
      <c r="AI2274" s="275"/>
      <c r="AJ2274" s="275"/>
      <c r="AK2274" s="275"/>
      <c r="AL2274" s="275"/>
    </row>
    <row r="2275" spans="1:38" s="329" customFormat="1" ht="15" customHeight="1">
      <c r="A2275" s="284" t="str">
        <f>IF('Data invoice'!J2391=0,"",'Data invoice'!K2391)</f>
        <v/>
      </c>
      <c r="B2275" s="284" t="str">
        <f>IF('Data invoice'!K2391=0,"",'Data invoice'!L2391)</f>
        <v/>
      </c>
      <c r="C2275" s="284" t="str">
        <f>IF('Data invoice'!L2391=0,"",'Data invoice'!M2391)</f>
        <v/>
      </c>
      <c r="D2275" s="284" t="str">
        <f>IF('Data invoice'!M2391=0,"",'Data invoice'!N2391)</f>
        <v/>
      </c>
      <c r="E2275" s="284" t="str">
        <f>IF('Data invoice'!N2391=0,"",'Data invoice'!O2391)</f>
        <v/>
      </c>
      <c r="F2275" s="284" t="str">
        <f>IF('Data invoice'!O2391=0,"",'Data invoice'!P2391)</f>
        <v/>
      </c>
      <c r="G2275" s="284" t="str">
        <f>IF('Data invoice'!P2391=0,"",'Data invoice'!Q2391)</f>
        <v/>
      </c>
      <c r="H2275" s="284" t="str">
        <f>IF('Data invoice'!Q2391=0,"",'Data invoice'!R2391)</f>
        <v/>
      </c>
      <c r="I2275" s="320" t="str">
        <f>IF('Data invoice'!R2391=0,"",'Data invoice'!S2391)</f>
        <v/>
      </c>
      <c r="J2275" s="367" t="str">
        <f>IF('Data invoice'!S2391=0,"",'Data invoice'!T2391)</f>
        <v/>
      </c>
      <c r="L2275" s="414"/>
      <c r="M2275" s="275"/>
      <c r="N2275" s="275"/>
      <c r="O2275" s="414"/>
      <c r="P2275" s="414"/>
      <c r="Q2275" s="414"/>
      <c r="R2275" s="414"/>
      <c r="S2275" s="414"/>
      <c r="T2275" s="414"/>
      <c r="U2275" s="414"/>
      <c r="V2275" s="414"/>
      <c r="W2275" s="414"/>
      <c r="X2275" s="414"/>
      <c r="Y2275" s="414"/>
      <c r="Z2275" s="414"/>
      <c r="AA2275" s="414"/>
      <c r="AB2275" s="414"/>
      <c r="AC2275" s="275"/>
      <c r="AD2275" s="275"/>
      <c r="AE2275" s="275"/>
      <c r="AF2275" s="275"/>
      <c r="AG2275" s="275"/>
      <c r="AH2275" s="275"/>
      <c r="AI2275" s="275"/>
      <c r="AJ2275" s="275"/>
      <c r="AK2275" s="275"/>
      <c r="AL2275" s="275"/>
    </row>
    <row r="2276" spans="1:38" s="329" customFormat="1" ht="15" customHeight="1">
      <c r="A2276" s="284" t="str">
        <f>IF('Data invoice'!J2392=0,"",'Data invoice'!K2392)</f>
        <v/>
      </c>
      <c r="B2276" s="284" t="str">
        <f>IF('Data invoice'!K2392=0,"",'Data invoice'!L2392)</f>
        <v/>
      </c>
      <c r="C2276" s="284" t="str">
        <f>IF('Data invoice'!L2392=0,"",'Data invoice'!M2392)</f>
        <v/>
      </c>
      <c r="D2276" s="284" t="str">
        <f>IF('Data invoice'!M2392=0,"",'Data invoice'!N2392)</f>
        <v/>
      </c>
      <c r="E2276" s="284" t="str">
        <f>IF('Data invoice'!N2392=0,"",'Data invoice'!O2392)</f>
        <v/>
      </c>
      <c r="F2276" s="284" t="str">
        <f>IF('Data invoice'!O2392=0,"",'Data invoice'!P2392)</f>
        <v/>
      </c>
      <c r="G2276" s="284" t="str">
        <f>IF('Data invoice'!P2392=0,"",'Data invoice'!Q2392)</f>
        <v/>
      </c>
      <c r="H2276" s="284" t="str">
        <f>IF('Data invoice'!Q2392=0,"",'Data invoice'!R2392)</f>
        <v/>
      </c>
      <c r="I2276" s="320" t="str">
        <f>IF('Data invoice'!R2392=0,"",'Data invoice'!S2392)</f>
        <v/>
      </c>
      <c r="J2276" s="367" t="str">
        <f>IF('Data invoice'!S2392=0,"",'Data invoice'!T2392)</f>
        <v/>
      </c>
      <c r="L2276" s="414"/>
      <c r="M2276" s="275"/>
      <c r="N2276" s="275"/>
      <c r="O2276" s="414"/>
      <c r="P2276" s="414"/>
      <c r="Q2276" s="414"/>
      <c r="R2276" s="414"/>
      <c r="S2276" s="414"/>
      <c r="T2276" s="414"/>
      <c r="U2276" s="414"/>
      <c r="V2276" s="414"/>
      <c r="W2276" s="414"/>
      <c r="X2276" s="414"/>
      <c r="Y2276" s="414"/>
      <c r="Z2276" s="414"/>
      <c r="AA2276" s="414"/>
      <c r="AB2276" s="414"/>
      <c r="AC2276" s="275"/>
      <c r="AD2276" s="275"/>
      <c r="AE2276" s="275"/>
      <c r="AF2276" s="275"/>
      <c r="AG2276" s="275"/>
      <c r="AH2276" s="275"/>
      <c r="AI2276" s="275"/>
      <c r="AJ2276" s="275"/>
      <c r="AK2276" s="275"/>
      <c r="AL2276" s="275"/>
    </row>
    <row r="2277" spans="1:38" s="329" customFormat="1" ht="15" customHeight="1">
      <c r="A2277" s="284" t="str">
        <f>IF('Data invoice'!J2393=0,"",'Data invoice'!K2393)</f>
        <v/>
      </c>
      <c r="B2277" s="284" t="str">
        <f>IF('Data invoice'!K2393=0,"",'Data invoice'!L2393)</f>
        <v/>
      </c>
      <c r="C2277" s="284" t="str">
        <f>IF('Data invoice'!L2393=0,"",'Data invoice'!M2393)</f>
        <v/>
      </c>
      <c r="D2277" s="284" t="str">
        <f>IF('Data invoice'!M2393=0,"",'Data invoice'!N2393)</f>
        <v/>
      </c>
      <c r="E2277" s="284" t="str">
        <f>IF('Data invoice'!N2393=0,"",'Data invoice'!O2393)</f>
        <v/>
      </c>
      <c r="F2277" s="284" t="str">
        <f>IF('Data invoice'!O2393=0,"",'Data invoice'!P2393)</f>
        <v/>
      </c>
      <c r="G2277" s="284" t="str">
        <f>IF('Data invoice'!P2393=0,"",'Data invoice'!Q2393)</f>
        <v/>
      </c>
      <c r="H2277" s="284" t="str">
        <f>IF('Data invoice'!Q2393=0,"",'Data invoice'!R2393)</f>
        <v/>
      </c>
      <c r="I2277" s="320" t="str">
        <f>IF('Data invoice'!R2393=0,"",'Data invoice'!S2393)</f>
        <v/>
      </c>
      <c r="J2277" s="367" t="str">
        <f>IF('Data invoice'!S2393=0,"",'Data invoice'!T2393)</f>
        <v/>
      </c>
      <c r="L2277" s="414"/>
      <c r="M2277" s="275"/>
      <c r="N2277" s="275"/>
      <c r="O2277" s="414"/>
      <c r="P2277" s="414"/>
      <c r="Q2277" s="414"/>
      <c r="R2277" s="414"/>
      <c r="S2277" s="414"/>
      <c r="T2277" s="414"/>
      <c r="U2277" s="414"/>
      <c r="V2277" s="414"/>
      <c r="W2277" s="414"/>
      <c r="X2277" s="414"/>
      <c r="Y2277" s="414"/>
      <c r="Z2277" s="414"/>
      <c r="AA2277" s="414"/>
      <c r="AB2277" s="414"/>
      <c r="AC2277" s="275"/>
      <c r="AD2277" s="275"/>
      <c r="AE2277" s="275"/>
      <c r="AF2277" s="275"/>
      <c r="AG2277" s="275"/>
      <c r="AH2277" s="275"/>
      <c r="AI2277" s="275"/>
      <c r="AJ2277" s="275"/>
      <c r="AK2277" s="275"/>
      <c r="AL2277" s="275"/>
    </row>
    <row r="2278" spans="1:38" s="329" customFormat="1" ht="15" customHeight="1">
      <c r="A2278" s="284" t="str">
        <f>IF('Data invoice'!J2394=0,"",'Data invoice'!K2394)</f>
        <v/>
      </c>
      <c r="B2278" s="284" t="str">
        <f>IF('Data invoice'!K2394=0,"",'Data invoice'!L2394)</f>
        <v/>
      </c>
      <c r="C2278" s="284" t="str">
        <f>IF('Data invoice'!L2394=0,"",'Data invoice'!M2394)</f>
        <v/>
      </c>
      <c r="D2278" s="284" t="str">
        <f>IF('Data invoice'!M2394=0,"",'Data invoice'!N2394)</f>
        <v/>
      </c>
      <c r="E2278" s="284" t="str">
        <f>IF('Data invoice'!N2394=0,"",'Data invoice'!O2394)</f>
        <v/>
      </c>
      <c r="F2278" s="284" t="str">
        <f>IF('Data invoice'!O2394=0,"",'Data invoice'!P2394)</f>
        <v/>
      </c>
      <c r="G2278" s="284" t="str">
        <f>IF('Data invoice'!P2394=0,"",'Data invoice'!Q2394)</f>
        <v/>
      </c>
      <c r="H2278" s="284" t="str">
        <f>IF('Data invoice'!Q2394=0,"",'Data invoice'!R2394)</f>
        <v/>
      </c>
      <c r="I2278" s="320" t="str">
        <f>IF('Data invoice'!R2394=0,"",'Data invoice'!S2394)</f>
        <v/>
      </c>
      <c r="J2278" s="367" t="str">
        <f>IF('Data invoice'!S2394=0,"",'Data invoice'!T2394)</f>
        <v/>
      </c>
      <c r="L2278" s="414"/>
      <c r="M2278" s="275"/>
      <c r="N2278" s="275"/>
      <c r="O2278" s="414"/>
      <c r="P2278" s="414"/>
      <c r="Q2278" s="414"/>
      <c r="R2278" s="414"/>
      <c r="S2278" s="414"/>
      <c r="T2278" s="414"/>
      <c r="U2278" s="414"/>
      <c r="V2278" s="414"/>
      <c r="W2278" s="414"/>
      <c r="X2278" s="414"/>
      <c r="Y2278" s="414"/>
      <c r="Z2278" s="414"/>
      <c r="AA2278" s="414"/>
      <c r="AB2278" s="414"/>
      <c r="AC2278" s="275"/>
      <c r="AD2278" s="275"/>
      <c r="AE2278" s="275"/>
      <c r="AF2278" s="275"/>
      <c r="AG2278" s="275"/>
      <c r="AH2278" s="275"/>
      <c r="AI2278" s="275"/>
      <c r="AJ2278" s="275"/>
      <c r="AK2278" s="275"/>
      <c r="AL2278" s="275"/>
    </row>
    <row r="2279" spans="1:38" s="329" customFormat="1" ht="15" customHeight="1">
      <c r="A2279" s="284" t="str">
        <f>IF('Data invoice'!J2395=0,"",'Data invoice'!K2395)</f>
        <v/>
      </c>
      <c r="B2279" s="284" t="str">
        <f>IF('Data invoice'!K2395=0,"",'Data invoice'!L2395)</f>
        <v/>
      </c>
      <c r="C2279" s="284" t="str">
        <f>IF('Data invoice'!L2395=0,"",'Data invoice'!M2395)</f>
        <v/>
      </c>
      <c r="D2279" s="284" t="str">
        <f>IF('Data invoice'!M2395=0,"",'Data invoice'!N2395)</f>
        <v/>
      </c>
      <c r="E2279" s="284" t="str">
        <f>IF('Data invoice'!N2395=0,"",'Data invoice'!O2395)</f>
        <v/>
      </c>
      <c r="F2279" s="284" t="str">
        <f>IF('Data invoice'!O2395=0,"",'Data invoice'!P2395)</f>
        <v/>
      </c>
      <c r="G2279" s="284" t="str">
        <f>IF('Data invoice'!P2395=0,"",'Data invoice'!Q2395)</f>
        <v/>
      </c>
      <c r="H2279" s="284" t="str">
        <f>IF('Data invoice'!Q2395=0,"",'Data invoice'!R2395)</f>
        <v/>
      </c>
      <c r="I2279" s="320" t="str">
        <f>IF('Data invoice'!R2395=0,"",'Data invoice'!S2395)</f>
        <v/>
      </c>
      <c r="J2279" s="367" t="str">
        <f>IF('Data invoice'!S2395=0,"",'Data invoice'!T2395)</f>
        <v/>
      </c>
      <c r="L2279" s="414"/>
      <c r="M2279" s="275"/>
      <c r="N2279" s="275"/>
      <c r="O2279" s="414"/>
      <c r="P2279" s="414"/>
      <c r="Q2279" s="414"/>
      <c r="R2279" s="414"/>
      <c r="S2279" s="414"/>
      <c r="T2279" s="414"/>
      <c r="U2279" s="414"/>
      <c r="V2279" s="414"/>
      <c r="W2279" s="414"/>
      <c r="X2279" s="414"/>
      <c r="Y2279" s="414"/>
      <c r="Z2279" s="414"/>
      <c r="AA2279" s="414"/>
      <c r="AB2279" s="414"/>
      <c r="AC2279" s="275"/>
      <c r="AD2279" s="275"/>
      <c r="AE2279" s="275"/>
      <c r="AF2279" s="275"/>
      <c r="AG2279" s="275"/>
      <c r="AH2279" s="275"/>
      <c r="AI2279" s="275"/>
      <c r="AJ2279" s="275"/>
      <c r="AK2279" s="275"/>
      <c r="AL2279" s="275"/>
    </row>
  </sheetData>
  <sheetProtection algorithmName="SHA-512" hashValue="Mm4zphLUU2dgAT5iYIk1zzR+Wqe+g7ui5dpU5GiGBHK8QD3tPulnJEv0UNnVkVaxDw/X0k6PG19ZTpr6LQ64pQ==" saltValue="diddK7KPvuWHt66pL/UvEw==" spinCount="100000" sheet="1" selectLockedCells="1"/>
  <mergeCells count="5">
    <mergeCell ref="H2:J2"/>
    <mergeCell ref="M4:M8"/>
    <mergeCell ref="B47:E47"/>
    <mergeCell ref="B48:J52"/>
    <mergeCell ref="B64:J64"/>
  </mergeCells>
  <phoneticPr fontId="34" type="noConversion"/>
  <hyperlinks>
    <hyperlink ref="B64" r:id="rId1" xr:uid="{D754582C-B7AB-4FDA-B617-9C20D4E9DDA2}"/>
    <hyperlink ref="B8" r:id="rId2" xr:uid="{18D66D20-95EF-493C-81C1-B74ADED3D934}"/>
  </hyperlinks>
  <pageMargins left="0.25" right="0.25" top="0.75" bottom="0.75" header="0.3" footer="0.3"/>
  <pageSetup paperSize="9" orientation="portrait" r:id="rId3"/>
  <drawing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FF51C63-487D-4743-965B-72BA27CAF091}">
          <x14:formula1>
            <xm:f>Clients!$A:$A</xm:f>
          </x14:formula1>
          <xm:sqref>F4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A91FA-9DDA-A945-899C-5DEE06C80CD4}">
  <sheetPr codeName="Feuil8">
    <tabColor rgb="FF92D050"/>
  </sheetPr>
  <dimension ref="A1:BX574"/>
  <sheetViews>
    <sheetView zoomScale="63" zoomScaleNormal="70" workbookViewId="0">
      <pane xSplit="11" ySplit="9" topLeftCell="L10" activePane="bottomRight" state="frozen"/>
      <selection pane="topRight" activeCell="L1" sqref="L1"/>
      <selection pane="bottomLeft" activeCell="A8" sqref="A8"/>
      <selection pane="bottomRight" activeCell="K68" sqref="K68"/>
    </sheetView>
  </sheetViews>
  <sheetFormatPr baseColWidth="10" defaultColWidth="12.69921875" defaultRowHeight="15" customHeight="1" outlineLevelCol="1"/>
  <cols>
    <col min="1" max="1" width="6.59765625" style="187" customWidth="1" outlineLevel="1"/>
    <col min="2" max="2" width="6.59765625" style="187" hidden="1" customWidth="1" outlineLevel="1"/>
    <col min="3" max="4" width="11.69921875" style="187" hidden="1" customWidth="1" outlineLevel="1"/>
    <col min="5" max="5" width="5.5" style="187" hidden="1" customWidth="1" outlineLevel="1"/>
    <col min="6" max="6" width="18.59765625" style="187" customWidth="1"/>
    <col min="7" max="7" width="17.5" style="187" customWidth="1"/>
    <col min="8" max="8" width="12.19921875" style="187" customWidth="1"/>
    <col min="9" max="9" width="11.69921875" style="187" customWidth="1"/>
    <col min="10" max="10" width="10.19921875" style="187" customWidth="1"/>
    <col min="11" max="11" width="9" style="187" customWidth="1"/>
    <col min="12" max="34" width="8.3984375" style="1536" customWidth="1"/>
    <col min="35" max="35" width="10.09765625" style="1536" customWidth="1"/>
    <col min="36" max="37" width="10.19921875" style="1536" customWidth="1"/>
    <col min="38" max="38" width="9.69921875" style="1537" bestFit="1" customWidth="1"/>
    <col min="39" max="39" width="10.19921875" style="1538" bestFit="1" customWidth="1"/>
    <col min="40" max="40" width="12.8984375" style="1535" customWidth="1"/>
    <col min="41" max="43" width="13.296875" style="1535" hidden="1" customWidth="1"/>
    <col min="44" max="51" width="13.296875" style="187" hidden="1" customWidth="1"/>
    <col min="52" max="76" width="13.296875" style="149" hidden="1" customWidth="1"/>
    <col min="77" max="16384" width="12.69921875" style="187"/>
  </cols>
  <sheetData>
    <row r="1" spans="1:76" ht="18" customHeight="1">
      <c r="A1" s="1700" t="s">
        <v>3428</v>
      </c>
      <c r="B1" s="1700"/>
      <c r="C1" s="1700"/>
      <c r="D1" s="1700"/>
      <c r="E1" s="1700"/>
      <c r="F1" s="1700"/>
      <c r="G1" s="1700"/>
      <c r="H1" s="766" t="s">
        <v>995</v>
      </c>
      <c r="I1" s="766" t="s">
        <v>14</v>
      </c>
      <c r="J1" s="766" t="s">
        <v>15</v>
      </c>
      <c r="K1" s="766" t="s">
        <v>16</v>
      </c>
      <c r="L1" s="767"/>
      <c r="M1" s="767"/>
      <c r="N1" s="767"/>
      <c r="O1" s="768" t="s">
        <v>2135</v>
      </c>
      <c r="P1" s="768" t="s">
        <v>2138</v>
      </c>
      <c r="Q1" s="1386"/>
      <c r="R1" s="1386"/>
      <c r="S1" s="1386"/>
      <c r="T1" s="1386"/>
      <c r="U1" s="1386"/>
      <c r="V1" s="1386"/>
      <c r="W1" s="1386"/>
      <c r="X1" s="767"/>
      <c r="Y1" s="767"/>
      <c r="Z1" s="767"/>
      <c r="AA1" s="767"/>
      <c r="AB1" s="767"/>
      <c r="AC1" s="767"/>
      <c r="AD1" s="767"/>
      <c r="AE1" s="767"/>
      <c r="AF1" s="767"/>
      <c r="AG1" s="767"/>
      <c r="AH1" s="767"/>
      <c r="AI1" s="767"/>
      <c r="AJ1" s="767"/>
      <c r="AK1" s="1387"/>
      <c r="AL1" s="1388"/>
      <c r="AM1" s="1389"/>
      <c r="AN1" s="1388"/>
      <c r="AO1" s="183" t="s">
        <v>3434</v>
      </c>
      <c r="AP1" s="1390" t="s">
        <v>3435</v>
      </c>
      <c r="AQ1" s="1391"/>
      <c r="AR1" s="1392"/>
      <c r="AS1" s="1392"/>
      <c r="AT1" s="1392"/>
      <c r="AU1" s="1392"/>
      <c r="AV1" s="1393"/>
      <c r="AW1" s="1393"/>
      <c r="AX1" s="1393"/>
      <c r="AY1" s="1393"/>
    </row>
    <row r="2" spans="1:76" ht="18" customHeight="1">
      <c r="A2" s="1700"/>
      <c r="B2" s="1700"/>
      <c r="C2" s="1700"/>
      <c r="D2" s="1700"/>
      <c r="E2" s="1700"/>
      <c r="F2" s="1700"/>
      <c r="G2" s="1700"/>
      <c r="H2" s="766" t="s">
        <v>439</v>
      </c>
      <c r="I2" s="1394">
        <f>SUM(AK:AK)</f>
        <v>0</v>
      </c>
      <c r="J2" s="1394">
        <f>SUM(AJ:AJ)</f>
        <v>0</v>
      </c>
      <c r="K2" s="1395">
        <f>SUM(AL:AL)</f>
        <v>0</v>
      </c>
      <c r="L2" s="767"/>
      <c r="M2" s="767"/>
      <c r="N2" s="767"/>
      <c r="O2" s="1386"/>
      <c r="P2" s="768" t="s">
        <v>2141</v>
      </c>
      <c r="Q2" s="1386"/>
      <c r="R2" s="1386"/>
      <c r="S2" s="1386"/>
      <c r="T2" s="1386"/>
      <c r="U2" s="1386"/>
      <c r="V2" s="1386"/>
      <c r="W2" s="1386"/>
      <c r="X2" s="767"/>
      <c r="Y2" s="767"/>
      <c r="Z2" s="767"/>
      <c r="AA2" s="767"/>
      <c r="AB2" s="767"/>
      <c r="AC2" s="767"/>
      <c r="AD2" s="767"/>
      <c r="AE2" s="767"/>
      <c r="AF2" s="767"/>
      <c r="AG2" s="767"/>
      <c r="AH2" s="767"/>
      <c r="AI2" s="767"/>
      <c r="AJ2" s="767"/>
      <c r="AK2" s="1387"/>
      <c r="AL2" s="1387"/>
      <c r="AM2" s="1389"/>
      <c r="AN2" s="1388"/>
      <c r="AO2" s="1396">
        <f>SUM(AO325:BK325)</f>
        <v>0</v>
      </c>
      <c r="AP2" s="1397">
        <f>SUM(AO324:BK324)</f>
        <v>0</v>
      </c>
      <c r="AQ2" s="1391"/>
      <c r="AR2" s="1392"/>
      <c r="AS2" s="1392"/>
      <c r="AT2" s="1392"/>
      <c r="AU2" s="1392"/>
      <c r="AV2" s="1393"/>
      <c r="AW2" s="1393"/>
      <c r="AX2" s="1393"/>
      <c r="AY2" s="1393"/>
    </row>
    <row r="3" spans="1:76" ht="18" customHeight="1">
      <c r="A3" s="1700"/>
      <c r="B3" s="1700"/>
      <c r="C3" s="1700"/>
      <c r="D3" s="1700"/>
      <c r="E3" s="1700"/>
      <c r="F3" s="1700"/>
      <c r="G3" s="1700"/>
      <c r="H3" s="766" t="s">
        <v>1005</v>
      </c>
      <c r="I3" s="1233">
        <v>0</v>
      </c>
      <c r="J3" s="769"/>
      <c r="K3" s="1398"/>
      <c r="L3" s="767"/>
      <c r="M3" s="767"/>
      <c r="N3" s="767"/>
      <c r="O3" s="767"/>
      <c r="P3" s="768" t="s">
        <v>2137</v>
      </c>
      <c r="Q3" s="767"/>
      <c r="R3" s="767"/>
      <c r="S3" s="767"/>
      <c r="T3" s="767"/>
      <c r="U3" s="767"/>
      <c r="V3" s="767"/>
      <c r="W3" s="767"/>
      <c r="X3" s="767"/>
      <c r="Y3" s="767"/>
      <c r="Z3" s="767"/>
      <c r="AA3" s="767"/>
      <c r="AB3" s="767"/>
      <c r="AC3" s="767"/>
      <c r="AD3" s="767"/>
      <c r="AE3" s="767"/>
      <c r="AF3" s="767"/>
      <c r="AG3" s="767"/>
      <c r="AH3" s="767"/>
      <c r="AI3" s="767"/>
      <c r="AJ3" s="767"/>
      <c r="AK3" s="1387"/>
      <c r="AL3" s="1387"/>
      <c r="AM3" s="1389"/>
      <c r="AN3" s="1388"/>
      <c r="AO3" s="1387"/>
      <c r="AP3" s="1391"/>
      <c r="AQ3" s="1391"/>
      <c r="AR3" s="1392"/>
      <c r="AS3" s="1392"/>
      <c r="AT3" s="1392"/>
      <c r="AU3" s="1392"/>
      <c r="AV3" s="1393"/>
      <c r="AW3" s="1393"/>
      <c r="AX3" s="1393"/>
      <c r="AY3" s="1393"/>
    </row>
    <row r="4" spans="1:76" ht="30.6" customHeight="1">
      <c r="A4" s="1700"/>
      <c r="B4" s="1700"/>
      <c r="C4" s="1700"/>
      <c r="D4" s="1700"/>
      <c r="E4" s="1700"/>
      <c r="F4" s="1700"/>
      <c r="G4" s="1700"/>
      <c r="H4" s="766" t="s">
        <v>1004</v>
      </c>
      <c r="I4" s="1399">
        <f>SUM(AN:AN)</f>
        <v>0</v>
      </c>
      <c r="J4" s="1400" t="s">
        <v>997</v>
      </c>
      <c r="K4" s="1401">
        <f>K2*(1-I3)</f>
        <v>0</v>
      </c>
      <c r="L4" s="1701" t="s">
        <v>3390</v>
      </c>
      <c r="M4" s="1701"/>
      <c r="N4" s="1701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768"/>
      <c r="AA4" s="768"/>
      <c r="AB4" s="768"/>
      <c r="AC4" s="768"/>
      <c r="AD4" s="768"/>
      <c r="AE4" s="768"/>
      <c r="AF4" s="768"/>
      <c r="AG4" s="768"/>
      <c r="AH4" s="768"/>
      <c r="AI4" s="767"/>
      <c r="AJ4" s="767"/>
      <c r="AK4" s="1387"/>
      <c r="AL4" s="1402"/>
      <c r="AM4" s="1389"/>
      <c r="AN4" s="1388"/>
      <c r="AO4" s="1387"/>
      <c r="AP4" s="1391"/>
      <c r="AQ4" s="1391"/>
      <c r="AR4" s="1392"/>
      <c r="AS4" s="1392"/>
      <c r="AT4" s="1392"/>
      <c r="AU4" s="1392"/>
      <c r="AV4" s="1393"/>
      <c r="AW4" s="1393"/>
      <c r="AX4" s="1393"/>
      <c r="AY4" s="1393"/>
    </row>
    <row r="5" spans="1:76" ht="18" customHeight="1" thickBot="1">
      <c r="A5" s="1700"/>
      <c r="B5" s="1700"/>
      <c r="C5" s="1700"/>
      <c r="D5" s="1700"/>
      <c r="E5" s="1700"/>
      <c r="F5" s="1700"/>
      <c r="G5" s="1700"/>
      <c r="H5" s="771"/>
      <c r="I5" s="1403"/>
      <c r="J5" s="768"/>
      <c r="K5" s="1404"/>
      <c r="L5" s="1405">
        <f t="shared" ref="L5:AH5" si="0">SUM(AO11:AO323)</f>
        <v>0</v>
      </c>
      <c r="M5" s="1405">
        <f t="shared" si="0"/>
        <v>0</v>
      </c>
      <c r="N5" s="1405">
        <f t="shared" si="0"/>
        <v>0</v>
      </c>
      <c r="O5" s="1406">
        <f t="shared" si="0"/>
        <v>0</v>
      </c>
      <c r="P5" s="1406">
        <f t="shared" si="0"/>
        <v>0</v>
      </c>
      <c r="Q5" s="1406">
        <f t="shared" si="0"/>
        <v>0</v>
      </c>
      <c r="R5" s="1406">
        <f t="shared" si="0"/>
        <v>0</v>
      </c>
      <c r="S5" s="1406">
        <f t="shared" si="0"/>
        <v>0</v>
      </c>
      <c r="T5" s="1406">
        <f t="shared" si="0"/>
        <v>0</v>
      </c>
      <c r="U5" s="1406">
        <f t="shared" si="0"/>
        <v>0</v>
      </c>
      <c r="V5" s="1406">
        <f t="shared" si="0"/>
        <v>0</v>
      </c>
      <c r="W5" s="1406">
        <f t="shared" si="0"/>
        <v>0</v>
      </c>
      <c r="X5" s="1406">
        <f t="shared" si="0"/>
        <v>0</v>
      </c>
      <c r="Y5" s="1406">
        <f t="shared" si="0"/>
        <v>0</v>
      </c>
      <c r="Z5" s="1406">
        <f t="shared" si="0"/>
        <v>0</v>
      </c>
      <c r="AA5" s="1406">
        <f t="shared" si="0"/>
        <v>0</v>
      </c>
      <c r="AB5" s="1406">
        <f t="shared" si="0"/>
        <v>0</v>
      </c>
      <c r="AC5" s="1406">
        <f t="shared" si="0"/>
        <v>0</v>
      </c>
      <c r="AD5" s="1406">
        <f t="shared" si="0"/>
        <v>0</v>
      </c>
      <c r="AE5" s="1406">
        <f t="shared" si="0"/>
        <v>0</v>
      </c>
      <c r="AF5" s="1406">
        <f t="shared" si="0"/>
        <v>0</v>
      </c>
      <c r="AG5" s="1406">
        <f t="shared" si="0"/>
        <v>0</v>
      </c>
      <c r="AH5" s="1406">
        <f t="shared" si="0"/>
        <v>0</v>
      </c>
      <c r="AI5" s="767"/>
      <c r="AJ5" s="767"/>
      <c r="AK5" s="1407"/>
      <c r="AL5" s="1408"/>
      <c r="AM5" s="1409"/>
      <c r="AN5" s="1410"/>
      <c r="AO5" s="1407"/>
      <c r="AP5" s="1411"/>
      <c r="AQ5" s="1411"/>
      <c r="AR5" s="1412"/>
      <c r="AS5" s="1412"/>
      <c r="AT5" s="1412"/>
      <c r="AU5" s="1412"/>
      <c r="AV5" s="1413"/>
      <c r="AW5" s="1413"/>
      <c r="AX5" s="1413"/>
      <c r="AY5" s="1413"/>
    </row>
    <row r="6" spans="1:76" ht="18" customHeight="1" thickBot="1">
      <c r="A6" s="1700"/>
      <c r="B6" s="1700"/>
      <c r="C6" s="1700"/>
      <c r="D6" s="1700"/>
      <c r="E6" s="1700"/>
      <c r="F6" s="1700"/>
      <c r="G6" s="1700"/>
      <c r="H6" s="771"/>
      <c r="I6" s="1403"/>
      <c r="J6" s="768"/>
      <c r="K6" s="1404"/>
      <c r="L6" s="1697" t="s">
        <v>2128</v>
      </c>
      <c r="M6" s="1698"/>
      <c r="N6" s="1698"/>
      <c r="O6" s="1698"/>
      <c r="P6" s="1699"/>
      <c r="Q6" s="1697" t="s">
        <v>2130</v>
      </c>
      <c r="R6" s="1698"/>
      <c r="S6" s="1698"/>
      <c r="T6" s="1698"/>
      <c r="U6" s="1698"/>
      <c r="V6" s="1698"/>
      <c r="W6" s="1698"/>
      <c r="X6" s="1698"/>
      <c r="Y6" s="1699"/>
      <c r="Z6" s="1697" t="s">
        <v>2129</v>
      </c>
      <c r="AA6" s="1698"/>
      <c r="AB6" s="1698"/>
      <c r="AC6" s="1698"/>
      <c r="AD6" s="1698"/>
      <c r="AE6" s="1698"/>
      <c r="AF6" s="1698"/>
      <c r="AG6" s="1698"/>
      <c r="AH6" s="1699"/>
      <c r="AI6" s="767"/>
      <c r="AJ6" s="767"/>
      <c r="AK6" s="1407"/>
      <c r="AL6" s="1408"/>
      <c r="AM6" s="1409"/>
      <c r="AN6" s="1410"/>
      <c r="AO6" s="1407"/>
      <c r="AP6" s="1411"/>
      <c r="AQ6" s="1411"/>
      <c r="AR6" s="1412"/>
      <c r="AS6" s="1412"/>
      <c r="AT6" s="1412"/>
      <c r="AU6" s="1412"/>
      <c r="AV6" s="1413"/>
      <c r="AW6" s="1413"/>
      <c r="AX6" s="1413"/>
      <c r="AY6" s="1413"/>
    </row>
    <row r="7" spans="1:76" ht="43.8" customHeight="1">
      <c r="A7" s="1700"/>
      <c r="B7" s="1700"/>
      <c r="C7" s="1700"/>
      <c r="D7" s="1700"/>
      <c r="E7" s="1700"/>
      <c r="F7" s="1700"/>
      <c r="G7" s="1700"/>
      <c r="H7" s="771"/>
      <c r="I7" s="771"/>
      <c r="J7" s="1414"/>
      <c r="K7" s="771"/>
      <c r="L7" s="1415" t="str">
        <f>'Data (new)'!AA17</f>
        <v>Pure White</v>
      </c>
      <c r="M7" s="1416" t="str">
        <f>'Data (new)'!AC17</f>
        <v xml:space="preserve">Lime Green </v>
      </c>
      <c r="N7" s="1417" t="str">
        <f>'Data (new)'!AD17</f>
        <v>Green</v>
      </c>
      <c r="O7" s="1418" t="str">
        <f>'Data (new)'!AF17</f>
        <v>Orange</v>
      </c>
      <c r="P7" s="1419" t="str">
        <f>'Data (new)'!AL17</f>
        <v>Purple</v>
      </c>
      <c r="Q7" s="648" t="str">
        <f>'Data (new)'!AB17</f>
        <v>Traffic Yellow</v>
      </c>
      <c r="R7" s="1420" t="str">
        <f>'Data (new)'!AG17</f>
        <v>Sky Blue</v>
      </c>
      <c r="S7" s="649" t="str">
        <f>'Data (new)'!AH17</f>
        <v>Jet Black</v>
      </c>
      <c r="T7" s="650" t="str">
        <f>'Data (new)'!AI17</f>
        <v>Fluo Orange</v>
      </c>
      <c r="U7" s="651" t="str">
        <f>'Data (new)'!AJ17</f>
        <v>Fluo Green</v>
      </c>
      <c r="V7" s="652" t="str">
        <f>'Data (new)'!AK17</f>
        <v>Fluo Pink</v>
      </c>
      <c r="W7" s="1421" t="str">
        <f>'Data (new)'!AE17</f>
        <v>Traffic Red</v>
      </c>
      <c r="X7" s="1422" t="str">
        <f>'Data (new)'!AM17</f>
        <v xml:space="preserve">Light Green (Mint) </v>
      </c>
      <c r="Y7" s="1423" t="str">
        <f>'Data (new)'!AN17</f>
        <v>Signal Violet</v>
      </c>
      <c r="Z7" s="1423" t="str">
        <f>'Data (new)'!AO17</f>
        <v>Trafic White</v>
      </c>
      <c r="AA7" s="1424" t="str">
        <f>'Data (new)'!AR17</f>
        <v>Turquoise</v>
      </c>
      <c r="AB7" s="1425" t="str">
        <f>'Data (new)'!AU17</f>
        <v>Pure Green</v>
      </c>
      <c r="AC7" s="1426" t="str">
        <f>'Data (new)'!AV17</f>
        <v>Lime Green</v>
      </c>
      <c r="AD7" s="1427" t="str">
        <f>'Data (new)'!AW17</f>
        <v>Zinc Yellow</v>
      </c>
      <c r="AE7" s="1428" t="str">
        <f>'Data (new)'!AZ17</f>
        <v>Pure Orange</v>
      </c>
      <c r="AF7" s="1429" t="str">
        <f>'Data (new)'!BF17</f>
        <v>Silver Grey</v>
      </c>
      <c r="AG7" s="1430" t="str">
        <f>'Data (new)'!BG17</f>
        <v>Brown</v>
      </c>
      <c r="AH7" s="685" t="str">
        <f>'Data (new)'!BH17</f>
        <v>Fluo Yellow</v>
      </c>
      <c r="AI7" s="767"/>
      <c r="AJ7" s="767"/>
      <c r="AK7" s="767"/>
      <c r="AL7" s="188"/>
      <c r="AM7" s="1389"/>
      <c r="AN7" s="1388"/>
      <c r="AO7" s="1391"/>
      <c r="AP7" s="1391"/>
      <c r="AQ7" s="1391"/>
      <c r="AR7" s="1392"/>
      <c r="AS7" s="1392"/>
      <c r="AT7" s="1392"/>
      <c r="AU7" s="1392"/>
      <c r="AV7" s="1393"/>
      <c r="AW7" s="1393"/>
      <c r="AX7" s="1393"/>
      <c r="AY7" s="1393"/>
    </row>
    <row r="8" spans="1:76" ht="28.8">
      <c r="A8" s="1700"/>
      <c r="B8" s="1700"/>
      <c r="C8" s="1700"/>
      <c r="D8" s="1700"/>
      <c r="E8" s="1700"/>
      <c r="F8" s="1700"/>
      <c r="G8" s="1700"/>
      <c r="H8" s="772"/>
      <c r="I8" s="771"/>
      <c r="J8" s="1414"/>
      <c r="K8" s="771"/>
      <c r="L8" s="1431">
        <f>'Data (new)'!AA18</f>
        <v>79</v>
      </c>
      <c r="M8" s="1432">
        <f>'Data (new)'!AC18</f>
        <v>69</v>
      </c>
      <c r="N8" s="1433">
        <f>'Data (new)'!AD18</f>
        <v>77</v>
      </c>
      <c r="O8" s="1434">
        <f>'Data (new)'!AF18</f>
        <v>76</v>
      </c>
      <c r="P8" s="1435">
        <f>'Data (new)'!AL18</f>
        <v>81</v>
      </c>
      <c r="Q8" s="1436" t="str">
        <f>'Data (new)'!AB18</f>
        <v xml:space="preserve">(D2) - 2 </v>
      </c>
      <c r="R8" s="1437" t="str">
        <f>'Data (new)'!AG18</f>
        <v>(B1) - 7</v>
      </c>
      <c r="S8" s="1438" t="str">
        <f>'Data (new)'!AH18</f>
        <v>(H1) -10</v>
      </c>
      <c r="T8" s="1439" t="str">
        <f>'Data (new)'!AI18</f>
        <v>(E0) - 11</v>
      </c>
      <c r="U8" s="1440" t="str">
        <f>'Data (new)'!AJ18</f>
        <v>(C0) - 12</v>
      </c>
      <c r="V8" s="1441" t="str">
        <f>'Data (new)'!AK18</f>
        <v>(F0) - 13</v>
      </c>
      <c r="W8" s="1442" t="str">
        <f>'Data (new)'!AE18</f>
        <v>(F1) - 5</v>
      </c>
      <c r="X8" s="1443" t="str">
        <f>'Data (new)'!AM18</f>
        <v>(B5) - 27</v>
      </c>
      <c r="Y8" s="1444" t="str">
        <f>'Data (new)'!AN18</f>
        <v>(G3) - 55</v>
      </c>
      <c r="Z8" s="1445" t="str">
        <f>'Data (new)'!AO18</f>
        <v>A1</v>
      </c>
      <c r="AA8" s="1446" t="str">
        <f>'Data (new)'!AR18</f>
        <v>B4</v>
      </c>
      <c r="AB8" s="1447" t="str">
        <f>'Data (new)'!AU18</f>
        <v>C2</v>
      </c>
      <c r="AC8" s="1448" t="str">
        <f>'Data (new)'!AV18</f>
        <v>C4</v>
      </c>
      <c r="AD8" s="1449" t="str">
        <f>'Data (new)'!AW18</f>
        <v>D1</v>
      </c>
      <c r="AE8" s="1450" t="str">
        <f>'Data (new)'!AZ18</f>
        <v>E2</v>
      </c>
      <c r="AF8" s="1451" t="str">
        <f>'Data (new)'!BF18</f>
        <v>J1</v>
      </c>
      <c r="AG8" s="1452" t="str">
        <f>'Data (new)'!BG18</f>
        <v>K1</v>
      </c>
      <c r="AH8" s="1453" t="str">
        <f>'Data (new)'!BH18</f>
        <v>D0</v>
      </c>
      <c r="AI8" s="767"/>
      <c r="AJ8" s="773"/>
      <c r="AK8" s="773"/>
      <c r="AL8" s="774"/>
      <c r="AM8" s="1389"/>
      <c r="AN8" s="1388"/>
      <c r="AO8" s="1390" t="s">
        <v>3389</v>
      </c>
      <c r="AP8" s="1391"/>
      <c r="AQ8" s="1391"/>
      <c r="AR8" s="1392"/>
      <c r="AS8" s="1392"/>
      <c r="AT8" s="1392"/>
      <c r="AU8" s="1392"/>
      <c r="AV8" s="1393"/>
      <c r="AW8" s="1393"/>
      <c r="AX8" s="1393"/>
      <c r="AY8" s="1393"/>
    </row>
    <row r="9" spans="1:76" ht="45.45" customHeight="1" thickBot="1">
      <c r="A9" s="1454" t="s">
        <v>1020</v>
      </c>
      <c r="B9" s="1454"/>
      <c r="C9" s="1455" t="s">
        <v>377</v>
      </c>
      <c r="D9" s="1455"/>
      <c r="E9" s="1455" t="s">
        <v>389</v>
      </c>
      <c r="F9" s="1455" t="s">
        <v>123</v>
      </c>
      <c r="G9" s="1455" t="s">
        <v>35</v>
      </c>
      <c r="H9" s="1455" t="s">
        <v>340</v>
      </c>
      <c r="I9" s="1456" t="s">
        <v>37</v>
      </c>
      <c r="J9" s="1457" t="s">
        <v>1010</v>
      </c>
      <c r="K9" s="1458" t="s">
        <v>1018</v>
      </c>
      <c r="L9" s="1459" t="s">
        <v>963</v>
      </c>
      <c r="M9" s="1460" t="s">
        <v>967</v>
      </c>
      <c r="N9" s="1461" t="s">
        <v>965</v>
      </c>
      <c r="O9" s="1462" t="s">
        <v>966</v>
      </c>
      <c r="P9" s="1463" t="s">
        <v>964</v>
      </c>
      <c r="Q9" s="1464" t="s">
        <v>973</v>
      </c>
      <c r="R9" s="1465" t="s">
        <v>962</v>
      </c>
      <c r="S9" s="1466" t="s">
        <v>972</v>
      </c>
      <c r="T9" s="1467" t="s">
        <v>971</v>
      </c>
      <c r="U9" s="1468" t="s">
        <v>970</v>
      </c>
      <c r="V9" s="1469" t="s">
        <v>969</v>
      </c>
      <c r="W9" s="1470" t="s">
        <v>960</v>
      </c>
      <c r="X9" s="1471" t="s">
        <v>968</v>
      </c>
      <c r="Y9" s="1472" t="s">
        <v>961</v>
      </c>
      <c r="Z9" s="1473" t="s">
        <v>998</v>
      </c>
      <c r="AA9" s="1474" t="s">
        <v>2114</v>
      </c>
      <c r="AB9" s="1475" t="s">
        <v>2115</v>
      </c>
      <c r="AC9" s="1476" t="s">
        <v>2116</v>
      </c>
      <c r="AD9" s="1477" t="s">
        <v>958</v>
      </c>
      <c r="AE9" s="1478" t="s">
        <v>2117</v>
      </c>
      <c r="AF9" s="1479" t="s">
        <v>1000</v>
      </c>
      <c r="AG9" s="1480" t="s">
        <v>2118</v>
      </c>
      <c r="AH9" s="1481" t="s">
        <v>1001</v>
      </c>
      <c r="AI9" s="1482" t="s">
        <v>956</v>
      </c>
      <c r="AJ9" s="1457" t="s">
        <v>126</v>
      </c>
      <c r="AK9" s="1457" t="s">
        <v>127</v>
      </c>
      <c r="AL9" s="1458" t="s">
        <v>1011</v>
      </c>
      <c r="AM9" s="1483" t="s">
        <v>1008</v>
      </c>
      <c r="AN9" s="775" t="s">
        <v>1009</v>
      </c>
      <c r="AO9" s="1390" t="s">
        <v>984</v>
      </c>
      <c r="AP9" s="1390" t="s">
        <v>980</v>
      </c>
      <c r="AQ9" s="1390" t="s">
        <v>982</v>
      </c>
      <c r="AR9" s="1390" t="s">
        <v>981</v>
      </c>
      <c r="AS9" s="1390" t="s">
        <v>983</v>
      </c>
      <c r="AT9" s="1390" t="s">
        <v>2092</v>
      </c>
      <c r="AU9" s="1390" t="s">
        <v>975</v>
      </c>
      <c r="AV9" s="1390" t="s">
        <v>331</v>
      </c>
      <c r="AW9" s="1390" t="s">
        <v>976</v>
      </c>
      <c r="AX9" s="1390" t="s">
        <v>977</v>
      </c>
      <c r="AY9" s="1390" t="s">
        <v>978</v>
      </c>
      <c r="AZ9" s="1484" t="s">
        <v>324</v>
      </c>
      <c r="BA9" s="1484" t="s">
        <v>979</v>
      </c>
      <c r="BB9" s="1484" t="s">
        <v>333</v>
      </c>
      <c r="BC9" s="1484" t="s">
        <v>2087</v>
      </c>
      <c r="BD9" s="1484" t="s">
        <v>2090</v>
      </c>
      <c r="BE9" s="1484" t="s">
        <v>2091</v>
      </c>
      <c r="BF9" s="1484" t="s">
        <v>2145</v>
      </c>
      <c r="BG9" s="1484" t="s">
        <v>988</v>
      </c>
      <c r="BH9" s="1484" t="s">
        <v>989</v>
      </c>
      <c r="BI9" s="1484" t="s">
        <v>329</v>
      </c>
      <c r="BJ9" s="1484" t="s">
        <v>2094</v>
      </c>
      <c r="BK9" s="1484" t="s">
        <v>1002</v>
      </c>
      <c r="BL9" s="463" t="s">
        <v>3438</v>
      </c>
      <c r="BM9" s="500" t="s">
        <v>134</v>
      </c>
      <c r="BN9" s="500" t="s">
        <v>780</v>
      </c>
      <c r="BO9" s="500" t="s">
        <v>131</v>
      </c>
      <c r="BP9" s="500" t="s">
        <v>137</v>
      </c>
      <c r="BQ9" s="500" t="s">
        <v>148</v>
      </c>
      <c r="BR9" s="500" t="s">
        <v>200</v>
      </c>
      <c r="BS9" s="500" t="s">
        <v>144</v>
      </c>
      <c r="BT9" s="500" t="s">
        <v>779</v>
      </c>
      <c r="BU9" s="776" t="s">
        <v>150</v>
      </c>
      <c r="BV9" s="777" t="s">
        <v>2969</v>
      </c>
      <c r="BW9" s="778" t="s">
        <v>141</v>
      </c>
      <c r="BX9" s="776" t="s">
        <v>2648</v>
      </c>
    </row>
    <row r="10" spans="1:76" ht="45.45" customHeight="1" thickBot="1">
      <c r="A10" s="1485" t="s">
        <v>3373</v>
      </c>
      <c r="B10" s="1486"/>
      <c r="C10" s="1486"/>
      <c r="D10" s="1486"/>
      <c r="E10" s="1486"/>
      <c r="F10" s="1486"/>
      <c r="G10" s="1486"/>
      <c r="H10" s="1486"/>
      <c r="I10" s="1487"/>
      <c r="J10" s="1487"/>
      <c r="K10" s="1487"/>
      <c r="L10" s="1487"/>
      <c r="M10" s="1487"/>
      <c r="N10" s="1487"/>
      <c r="O10" s="1487"/>
      <c r="P10" s="1487"/>
      <c r="Q10" s="1487"/>
      <c r="R10" s="1487"/>
      <c r="S10" s="1487"/>
      <c r="T10" s="1487"/>
      <c r="U10" s="1487"/>
      <c r="V10" s="1487"/>
      <c r="W10" s="1487"/>
      <c r="X10" s="1487"/>
      <c r="Y10" s="1487"/>
      <c r="Z10" s="1487"/>
      <c r="AA10" s="1487"/>
      <c r="AB10" s="1487"/>
      <c r="AC10" s="1487"/>
      <c r="AD10" s="1487"/>
      <c r="AE10" s="1487"/>
      <c r="AF10" s="1487"/>
      <c r="AG10" s="1487"/>
      <c r="AH10" s="1487"/>
      <c r="AI10" s="1487"/>
      <c r="AJ10" s="1487"/>
      <c r="AK10" s="1487"/>
      <c r="AL10" s="1487"/>
      <c r="AM10" s="1487"/>
      <c r="AN10" s="1488"/>
      <c r="AO10" s="1411"/>
      <c r="AP10" s="1411"/>
      <c r="AQ10" s="1411"/>
      <c r="AR10" s="1412"/>
      <c r="AS10" s="1412"/>
      <c r="AT10" s="1412"/>
      <c r="AU10" s="1412"/>
      <c r="AV10" s="1413"/>
      <c r="AW10" s="1413"/>
      <c r="AX10" s="1413"/>
      <c r="AY10" s="1413"/>
    </row>
    <row r="11" spans="1:76" ht="21" customHeight="1">
      <c r="A11" s="1489" t="s">
        <v>541</v>
      </c>
      <c r="B11" s="1490"/>
      <c r="C11" s="1491" t="str">
        <f>IF(VLOOKUP($A11,'Data (new)'!$A:$T,2,0)="","",VLOOKUP($A11,'Data (new)'!$A:$T,2,0))</f>
        <v>AGP0297-U4</v>
      </c>
      <c r="D11" s="1491"/>
      <c r="E11" s="1491" t="e">
        <f>IF(VLOOKUP($A11,#REF!,3,0)="","",VLOOKUP($A11,#REF!,3,0))</f>
        <v>#REF!</v>
      </c>
      <c r="F11" s="1694" t="str">
        <f>IF(VLOOKUP($A11,'Data (new)'!$A:$T,5,0)="","",VLOOKUP($A11,'Data (new)'!$A:$T,5,0))</f>
        <v>Ride</v>
      </c>
      <c r="G11" s="1508" t="str">
        <f>IF(VLOOKUP($A11,'Data (new)'!$A:$T,6,0)="","",HYPERLINK(VLOOKUP($A11,'Data (new)'!A:T,7,0), VLOOKUP($A11,'Data (new)'!A:T,6,0)))</f>
        <v>Athena "New"</v>
      </c>
      <c r="H11" s="1491" t="str">
        <f>IF(VLOOKUP($A11,'Data (new)'!$A:$T,14,0)="","",VLOOKUP($A11,'Data (new)'!$A:$T,14,0))</f>
        <v>Jugs</v>
      </c>
      <c r="I11" s="1493" t="str">
        <f>IF(VLOOKUP($A11,'Data (new)'!$A:$T,10,0)="","",VLOOKUP($A11,'Data (new)'!$A:$T,10,0))</f>
        <v>L</v>
      </c>
      <c r="J11" s="1493">
        <f>IF(VLOOKUP($A11,'Data (new)'!$A:$T,11,0)="","",VLOOKUP($A11,'Data (new)'!$A:$T,11,0))</f>
        <v>2</v>
      </c>
      <c r="K11" s="1494">
        <f>IF(VLOOKUP($A11,'Data (new)'!$A:$T,16,0)="","",VLOOKUP($A11,'Data (new)'!$A:$T,16,0))</f>
        <v>150</v>
      </c>
      <c r="L11" s="1495"/>
      <c r="M11" s="1496"/>
      <c r="N11" s="1496"/>
      <c r="O11" s="1496"/>
      <c r="P11" s="1496"/>
      <c r="Q11" s="725"/>
      <c r="R11" s="725"/>
      <c r="S11" s="725"/>
      <c r="T11" s="725"/>
      <c r="U11" s="726"/>
      <c r="V11" s="726"/>
      <c r="W11" s="727"/>
      <c r="X11" s="728"/>
      <c r="Y11" s="729"/>
      <c r="Z11" s="730"/>
      <c r="AA11" s="731"/>
      <c r="AB11" s="732"/>
      <c r="AC11" s="733"/>
      <c r="AD11" s="732"/>
      <c r="AE11" s="732"/>
      <c r="AF11" s="732"/>
      <c r="AG11" s="734"/>
      <c r="AH11" s="732"/>
      <c r="AI11" s="1494">
        <f>IF(VLOOKUP($A11,'Data (new)'!$A:$T,12,0)="","",VLOOKUP($A11,'Data (new)'!$A:$T,12,0))</f>
        <v>2.0499999999999998</v>
      </c>
      <c r="AJ11" s="1493" t="str">
        <f t="shared" ref="AJ11:AJ42" si="1">IF(AK11="","",(AK11*J11))</f>
        <v/>
      </c>
      <c r="AK11" s="1493" t="str">
        <f t="shared" ref="AK11:AK42" si="2">IF(SUM(L11:AH11)=0,"",SUM(L11:AH11))</f>
        <v/>
      </c>
      <c r="AL11" s="1494" t="str">
        <f t="shared" ref="AL11:AL42" si="3">IF(AK11="","",SUM(L11:AH11)*K11)</f>
        <v/>
      </c>
      <c r="AM11" s="1494" t="str">
        <f>IF(ISERROR('Agripp Holds PU (EU, ASIA)'!$AL11*(1-$I$3)),"",'Agripp Holds PU (EU, ASIA)'!$AL11*(1-$I$3))</f>
        <v/>
      </c>
      <c r="AN11" s="1497" t="str">
        <f>IF(AK11="","",SUM(L11:AH11)*AI11)</f>
        <v/>
      </c>
      <c r="AO11" s="1390">
        <f t="shared" ref="AO11:AS11" si="4">L11*$J11</f>
        <v>0</v>
      </c>
      <c r="AP11" s="1390">
        <f t="shared" si="4"/>
        <v>0</v>
      </c>
      <c r="AQ11" s="1390">
        <f t="shared" si="4"/>
        <v>0</v>
      </c>
      <c r="AR11" s="1390">
        <f t="shared" si="4"/>
        <v>0</v>
      </c>
      <c r="AS11" s="1390">
        <f t="shared" si="4"/>
        <v>0</v>
      </c>
      <c r="AT11" s="1390">
        <f>Q11*$J11</f>
        <v>0</v>
      </c>
      <c r="AU11" s="1390">
        <f t="shared" ref="AU11:AY11" si="5">R11*$J11</f>
        <v>0</v>
      </c>
      <c r="AV11" s="1390">
        <f t="shared" si="5"/>
        <v>0</v>
      </c>
      <c r="AW11" s="1390">
        <f t="shared" si="5"/>
        <v>0</v>
      </c>
      <c r="AX11" s="1390">
        <f t="shared" si="5"/>
        <v>0</v>
      </c>
      <c r="AY11" s="1390">
        <f t="shared" si="5"/>
        <v>0</v>
      </c>
      <c r="AZ11" s="1390">
        <f t="shared" ref="AZ11" si="6">W11*$J11</f>
        <v>0</v>
      </c>
      <c r="BA11" s="1390">
        <f t="shared" ref="BA11" si="7">X11*$J11</f>
        <v>0</v>
      </c>
      <c r="BB11" s="1390">
        <f t="shared" ref="BB11" si="8">Y11*$J11</f>
        <v>0</v>
      </c>
      <c r="BC11" s="1390">
        <f t="shared" ref="BC11" si="9">Z11*$J11</f>
        <v>0</v>
      </c>
      <c r="BD11" s="1390">
        <f t="shared" ref="BD11" si="10">AA11*$J11</f>
        <v>0</v>
      </c>
      <c r="BE11" s="1390">
        <f t="shared" ref="BE11" si="11">AB11*$J11</f>
        <v>0</v>
      </c>
      <c r="BF11" s="1390">
        <f t="shared" ref="BF11" si="12">AC11*$J11</f>
        <v>0</v>
      </c>
      <c r="BG11" s="1390">
        <f t="shared" ref="BG11" si="13">AD11*$J11</f>
        <v>0</v>
      </c>
      <c r="BH11" s="1390">
        <f t="shared" ref="BH11" si="14">AE11*$J11</f>
        <v>0</v>
      </c>
      <c r="BI11" s="1390">
        <f t="shared" ref="BI11" si="15">AF11*$J11</f>
        <v>0</v>
      </c>
      <c r="BJ11" s="1390">
        <f t="shared" ref="BJ11" si="16">AG11*$J11</f>
        <v>0</v>
      </c>
      <c r="BK11" s="1390">
        <f t="shared" ref="BK11" si="17">AH11*$J11</f>
        <v>0</v>
      </c>
      <c r="BL11" s="149">
        <f t="shared" ref="BL11:BX11" si="18">SUMIF($H10:$H323,BL9,$AJ10:$AJ323)</f>
        <v>0</v>
      </c>
      <c r="BM11" s="149">
        <f t="shared" si="18"/>
        <v>0</v>
      </c>
      <c r="BN11" s="149">
        <f t="shared" si="18"/>
        <v>0</v>
      </c>
      <c r="BO11" s="149">
        <f t="shared" si="18"/>
        <v>0</v>
      </c>
      <c r="BP11" s="149">
        <f t="shared" si="18"/>
        <v>0</v>
      </c>
      <c r="BQ11" s="149">
        <f t="shared" si="18"/>
        <v>0</v>
      </c>
      <c r="BR11" s="149">
        <f t="shared" si="18"/>
        <v>0</v>
      </c>
      <c r="BS11" s="149">
        <f t="shared" si="18"/>
        <v>0</v>
      </c>
      <c r="BT11" s="149">
        <f t="shared" si="18"/>
        <v>0</v>
      </c>
      <c r="BU11" s="149">
        <f t="shared" si="18"/>
        <v>0</v>
      </c>
      <c r="BV11" s="149">
        <f t="shared" si="18"/>
        <v>0</v>
      </c>
      <c r="BW11" s="149">
        <f t="shared" si="18"/>
        <v>0</v>
      </c>
      <c r="BX11" s="149">
        <f t="shared" si="18"/>
        <v>0</v>
      </c>
    </row>
    <row r="12" spans="1:76" ht="21" customHeight="1">
      <c r="A12" s="1498" t="s">
        <v>542</v>
      </c>
      <c r="B12" s="1499"/>
      <c r="C12" s="1500" t="str">
        <f>IF(VLOOKUP($A12,'Data (new)'!$A:$T,2,0)="","",VLOOKUP($A12,'Data (new)'!$A:$T,2,0))</f>
        <v>AGP0298-U4</v>
      </c>
      <c r="D12" s="1500"/>
      <c r="E12" s="1500" t="e">
        <f>IF(VLOOKUP($A12,#REF!,3,0)="","",VLOOKUP($A12,#REF!,3,0))</f>
        <v>#REF!</v>
      </c>
      <c r="F12" s="1695"/>
      <c r="G12" s="1492" t="str">
        <f>IF(VLOOKUP($A12,'Data (new)'!$A:$T,6,0)="","",HYPERLINK(VLOOKUP($A12,'Data (new)'!A:T,7,0), VLOOKUP($A12,'Data (new)'!A:T,6,0)))</f>
        <v>Atomic "New"</v>
      </c>
      <c r="H12" s="1500" t="str">
        <f>IF(VLOOKUP($A12,'Data (new)'!$A:$T,14,0)="","",VLOOKUP($A12,'Data (new)'!$A:$T,14,0))</f>
        <v>Crimps</v>
      </c>
      <c r="I12" s="1501" t="str">
        <f>IF(VLOOKUP($A12,'Data (new)'!$A:$T,10,0)="","",VLOOKUP($A12,'Data (new)'!$A:$T,10,0))</f>
        <v>M</v>
      </c>
      <c r="J12" s="1501">
        <f>IF(VLOOKUP($A12,'Data (new)'!$A:$T,11,0)="","",VLOOKUP($A12,'Data (new)'!$A:$T,11,0))</f>
        <v>5</v>
      </c>
      <c r="K12" s="1502">
        <f>IF(VLOOKUP($A12,'Data (new)'!$A:$T,16,0)="","",VLOOKUP($A12,'Data (new)'!$A:$T,16,0))</f>
        <v>61</v>
      </c>
      <c r="L12" s="1503"/>
      <c r="M12" s="1504"/>
      <c r="N12" s="1504"/>
      <c r="O12" s="1504"/>
      <c r="P12" s="1504"/>
      <c r="Q12" s="735"/>
      <c r="R12" s="735"/>
      <c r="S12" s="735"/>
      <c r="T12" s="735"/>
      <c r="U12" s="736"/>
      <c r="V12" s="736"/>
      <c r="W12" s="737"/>
      <c r="X12" s="738"/>
      <c r="Y12" s="739"/>
      <c r="Z12" s="740"/>
      <c r="AA12" s="741"/>
      <c r="AB12" s="742"/>
      <c r="AC12" s="743"/>
      <c r="AD12" s="742"/>
      <c r="AE12" s="742"/>
      <c r="AF12" s="742"/>
      <c r="AG12" s="744"/>
      <c r="AH12" s="742"/>
      <c r="AI12" s="1502">
        <f>IF(VLOOKUP($A12,'Data (new)'!$A:$T,12,0)="","",VLOOKUP($A12,'Data (new)'!$A:$T,12,0))</f>
        <v>0.83</v>
      </c>
      <c r="AJ12" s="1501" t="str">
        <f t="shared" si="1"/>
        <v/>
      </c>
      <c r="AK12" s="1501" t="str">
        <f t="shared" si="2"/>
        <v/>
      </c>
      <c r="AL12" s="1502" t="str">
        <f t="shared" si="3"/>
        <v/>
      </c>
      <c r="AM12" s="1502" t="str">
        <f>IF(ISERROR('Agripp Holds PU (EU, ASIA)'!$AL12*(1-$I$3)),"",'Agripp Holds PU (EU, ASIA)'!$AL12*(1-$I$3))</f>
        <v/>
      </c>
      <c r="AN12" s="1505" t="str">
        <f>IF(AK12="","",SUM(L12:AH12)*AI12)</f>
        <v/>
      </c>
      <c r="AO12" s="1390">
        <f t="shared" ref="AO12:AO75" si="19">L12*$J12</f>
        <v>0</v>
      </c>
      <c r="AP12" s="1390">
        <f t="shared" ref="AP12:AP75" si="20">M12*$J12</f>
        <v>0</v>
      </c>
      <c r="AQ12" s="1390">
        <f t="shared" ref="AQ12:AQ75" si="21">N12*$J12</f>
        <v>0</v>
      </c>
      <c r="AR12" s="1390">
        <f t="shared" ref="AR12:AR75" si="22">O12*$J12</f>
        <v>0</v>
      </c>
      <c r="AS12" s="1390">
        <f t="shared" ref="AS12:AS75" si="23">P12*$J12</f>
        <v>0</v>
      </c>
      <c r="AT12" s="1390">
        <f t="shared" ref="AT12:AT75" si="24">Q12*$J12</f>
        <v>0</v>
      </c>
      <c r="AU12" s="1390">
        <f t="shared" ref="AU12:AU75" si="25">R12*$J12</f>
        <v>0</v>
      </c>
      <c r="AV12" s="1390">
        <f t="shared" ref="AV12:AV75" si="26">S12*$J12</f>
        <v>0</v>
      </c>
      <c r="AW12" s="1390">
        <f t="shared" ref="AW12:AW75" si="27">T12*$J12</f>
        <v>0</v>
      </c>
      <c r="AX12" s="1390">
        <f t="shared" ref="AX12:AX75" si="28">U12*$J12</f>
        <v>0</v>
      </c>
      <c r="AY12" s="1390">
        <f t="shared" ref="AY12:AY75" si="29">V12*$J12</f>
        <v>0</v>
      </c>
      <c r="AZ12" s="1390">
        <f t="shared" ref="AZ12:AZ75" si="30">W12*$J12</f>
        <v>0</v>
      </c>
      <c r="BA12" s="1390">
        <f t="shared" ref="BA12:BA75" si="31">X12*$J12</f>
        <v>0</v>
      </c>
      <c r="BB12" s="1390">
        <f t="shared" ref="BB12:BB75" si="32">Y12*$J12</f>
        <v>0</v>
      </c>
      <c r="BC12" s="1390">
        <f t="shared" ref="BC12:BC75" si="33">Z12*$J12</f>
        <v>0</v>
      </c>
      <c r="BD12" s="1390">
        <f t="shared" ref="BD12:BD75" si="34">AA12*$J12</f>
        <v>0</v>
      </c>
      <c r="BE12" s="1390">
        <f t="shared" ref="BE12:BE75" si="35">AB12*$J12</f>
        <v>0</v>
      </c>
      <c r="BF12" s="1390">
        <f t="shared" ref="BF12:BF75" si="36">AC12*$J12</f>
        <v>0</v>
      </c>
      <c r="BG12" s="1390">
        <f t="shared" ref="BG12:BG75" si="37">AD12*$J12</f>
        <v>0</v>
      </c>
      <c r="BH12" s="1390">
        <f t="shared" ref="BH12:BH75" si="38">AE12*$J12</f>
        <v>0</v>
      </c>
      <c r="BI12" s="1390">
        <f t="shared" ref="BI12:BI75" si="39">AF12*$J12</f>
        <v>0</v>
      </c>
      <c r="BJ12" s="1390">
        <f t="shared" ref="BJ12:BJ75" si="40">AG12*$J12</f>
        <v>0</v>
      </c>
      <c r="BK12" s="1390">
        <f t="shared" ref="BK12:BK75" si="41">AH12*$J12</f>
        <v>0</v>
      </c>
    </row>
    <row r="13" spans="1:76" ht="21" customHeight="1">
      <c r="A13" s="1506" t="s">
        <v>543</v>
      </c>
      <c r="B13" s="667"/>
      <c r="C13" s="1507" t="str">
        <f>IF(VLOOKUP($A13,'Data (new)'!$A:$T,2,0)="","",VLOOKUP($A13,'Data (new)'!$A:$T,2,0))</f>
        <v>Z-AGP0481-U4</v>
      </c>
      <c r="D13" s="1507"/>
      <c r="E13" s="1507" t="e">
        <f>IF(VLOOKUP($A13,#REF!,3,0)="","",VLOOKUP($A13,#REF!,3,0))</f>
        <v>#REF!</v>
      </c>
      <c r="F13" s="1695"/>
      <c r="G13" s="1508" t="str">
        <f>IF(VLOOKUP($A13,'Data (new)'!$A:$T,6,0)="","",HYPERLINK(VLOOKUP($A13,'Data (new)'!A:T,7,0), VLOOKUP($A13,'Data (new)'!A:T,6,0)))</f>
        <v>Blade "New"</v>
      </c>
      <c r="H13" s="1507" t="str">
        <f>IF(VLOOKUP($A13,'Data (new)'!$A:$T,14,0)="","",VLOOKUP($A13,'Data (new)'!$A:$T,14,0))</f>
        <v>Edges</v>
      </c>
      <c r="I13" s="1509" t="str">
        <f>IF(VLOOKUP($A13,'Data (new)'!$A:$T,10,0)="","",VLOOKUP($A13,'Data (new)'!$A:$T,10,0))</f>
        <v>XL</v>
      </c>
      <c r="J13" s="1509">
        <f>IF(VLOOKUP($A13,'Data (new)'!$A:$T,11,0)="","",VLOOKUP($A13,'Data (new)'!$A:$T,11,0))</f>
        <v>5</v>
      </c>
      <c r="K13" s="1510">
        <f>IF(VLOOKUP($A13,'Data (new)'!$A:$T,16,0)="","",VLOOKUP($A13,'Data (new)'!$A:$T,16,0))</f>
        <v>271</v>
      </c>
      <c r="L13" s="1503"/>
      <c r="M13" s="1504"/>
      <c r="N13" s="1504"/>
      <c r="O13" s="1504"/>
      <c r="P13" s="1504"/>
      <c r="Q13" s="745"/>
      <c r="R13" s="745"/>
      <c r="S13" s="745"/>
      <c r="T13" s="745"/>
      <c r="U13" s="746"/>
      <c r="V13" s="746"/>
      <c r="W13" s="747"/>
      <c r="X13" s="748"/>
      <c r="Y13" s="749"/>
      <c r="Z13" s="750"/>
      <c r="AA13" s="751"/>
      <c r="AB13" s="752"/>
      <c r="AC13" s="753"/>
      <c r="AD13" s="752"/>
      <c r="AE13" s="752"/>
      <c r="AF13" s="752"/>
      <c r="AG13" s="754"/>
      <c r="AH13" s="752"/>
      <c r="AI13" s="1510">
        <f>IF(VLOOKUP($A13,'Data (new)'!$A:$T,12,0)="","",VLOOKUP($A13,'Data (new)'!$A:$T,12,0))</f>
        <v>3.43</v>
      </c>
      <c r="AJ13" s="1509" t="str">
        <f t="shared" si="1"/>
        <v/>
      </c>
      <c r="AK13" s="1509" t="str">
        <f t="shared" si="2"/>
        <v/>
      </c>
      <c r="AL13" s="1510" t="str">
        <f t="shared" si="3"/>
        <v/>
      </c>
      <c r="AM13" s="1510" t="str">
        <f>IF(ISERROR('Agripp Holds PU (EU, ASIA)'!$AL13*(1-$I$3)),"",'Agripp Holds PU (EU, ASIA)'!$AL13*(1-$I$3))</f>
        <v/>
      </c>
      <c r="AN13" s="1511" t="str">
        <f t="shared" ref="AN13:AN62" si="42">IF(AK13="","",SUM(L13:AH13)*AI13)</f>
        <v/>
      </c>
      <c r="AO13" s="1390">
        <f t="shared" si="19"/>
        <v>0</v>
      </c>
      <c r="AP13" s="1390">
        <f t="shared" si="20"/>
        <v>0</v>
      </c>
      <c r="AQ13" s="1390">
        <f t="shared" si="21"/>
        <v>0</v>
      </c>
      <c r="AR13" s="1390">
        <f t="shared" si="22"/>
        <v>0</v>
      </c>
      <c r="AS13" s="1390">
        <f t="shared" si="23"/>
        <v>0</v>
      </c>
      <c r="AT13" s="1390">
        <f t="shared" si="24"/>
        <v>0</v>
      </c>
      <c r="AU13" s="1390">
        <f t="shared" si="25"/>
        <v>0</v>
      </c>
      <c r="AV13" s="1390">
        <f t="shared" si="26"/>
        <v>0</v>
      </c>
      <c r="AW13" s="1390">
        <f t="shared" si="27"/>
        <v>0</v>
      </c>
      <c r="AX13" s="1390">
        <f t="shared" si="28"/>
        <v>0</v>
      </c>
      <c r="AY13" s="1390">
        <f t="shared" si="29"/>
        <v>0</v>
      </c>
      <c r="AZ13" s="1390">
        <f t="shared" si="30"/>
        <v>0</v>
      </c>
      <c r="BA13" s="1390">
        <f t="shared" si="31"/>
        <v>0</v>
      </c>
      <c r="BB13" s="1390">
        <f t="shared" si="32"/>
        <v>0</v>
      </c>
      <c r="BC13" s="1390">
        <f t="shared" si="33"/>
        <v>0</v>
      </c>
      <c r="BD13" s="1390">
        <f t="shared" si="34"/>
        <v>0</v>
      </c>
      <c r="BE13" s="1390">
        <f t="shared" si="35"/>
        <v>0</v>
      </c>
      <c r="BF13" s="1390">
        <f t="shared" si="36"/>
        <v>0</v>
      </c>
      <c r="BG13" s="1390">
        <f t="shared" si="37"/>
        <v>0</v>
      </c>
      <c r="BH13" s="1390">
        <f t="shared" si="38"/>
        <v>0</v>
      </c>
      <c r="BI13" s="1390">
        <f t="shared" si="39"/>
        <v>0</v>
      </c>
      <c r="BJ13" s="1390">
        <f t="shared" si="40"/>
        <v>0</v>
      </c>
      <c r="BK13" s="1390">
        <f t="shared" si="41"/>
        <v>0</v>
      </c>
    </row>
    <row r="14" spans="1:76" ht="21" customHeight="1">
      <c r="A14" s="1498" t="s">
        <v>544</v>
      </c>
      <c r="B14" s="1499"/>
      <c r="C14" s="1500" t="str">
        <f>IF(VLOOKUP($A14,'Data (new)'!$A:$T,2,0)="","",VLOOKUP($A14,'Data (new)'!$A:$T,2,0))</f>
        <v>Z-AGP0482-U4</v>
      </c>
      <c r="D14" s="1500"/>
      <c r="E14" s="1500" t="e">
        <f>IF(VLOOKUP($A14,#REF!,3,0)="","",VLOOKUP($A14,#REF!,3,0))</f>
        <v>#REF!</v>
      </c>
      <c r="F14" s="1695"/>
      <c r="G14" s="1492" t="str">
        <f>IF(VLOOKUP($A14,'Data (new)'!$A:$T,6,0)="","",HYPERLINK(VLOOKUP($A14,'Data (new)'!A:T,7,0), VLOOKUP($A14,'Data (new)'!A:T,6,0)))</f>
        <v>Corner "New"</v>
      </c>
      <c r="H14" s="1500" t="str">
        <f>IF(VLOOKUP($A14,'Data (new)'!$A:$T,14,0)="","",VLOOKUP($A14,'Data (new)'!$A:$T,14,0))</f>
        <v>Edges</v>
      </c>
      <c r="I14" s="1501" t="str">
        <f>IF(VLOOKUP($A14,'Data (new)'!$A:$T,10,0)="","",VLOOKUP($A14,'Data (new)'!$A:$T,10,0))</f>
        <v>L</v>
      </c>
      <c r="J14" s="1501">
        <f>IF(VLOOKUP($A14,'Data (new)'!$A:$T,11,0)="","",VLOOKUP($A14,'Data (new)'!$A:$T,11,0))</f>
        <v>2</v>
      </c>
      <c r="K14" s="1502">
        <f>IF(VLOOKUP($A14,'Data (new)'!$A:$T,16,0)="","",VLOOKUP($A14,'Data (new)'!$A:$T,16,0))</f>
        <v>92</v>
      </c>
      <c r="L14" s="1503"/>
      <c r="M14" s="1504"/>
      <c r="N14" s="1504"/>
      <c r="O14" s="1504"/>
      <c r="P14" s="1504"/>
      <c r="Q14" s="735"/>
      <c r="R14" s="735"/>
      <c r="S14" s="735"/>
      <c r="T14" s="735"/>
      <c r="U14" s="736"/>
      <c r="V14" s="736"/>
      <c r="W14" s="737"/>
      <c r="X14" s="738"/>
      <c r="Y14" s="739"/>
      <c r="Z14" s="740"/>
      <c r="AA14" s="741"/>
      <c r="AB14" s="742"/>
      <c r="AC14" s="743"/>
      <c r="AD14" s="742"/>
      <c r="AE14" s="742"/>
      <c r="AF14" s="742"/>
      <c r="AG14" s="744"/>
      <c r="AH14" s="742"/>
      <c r="AI14" s="1502">
        <f>IF(VLOOKUP($A14,'Data (new)'!$A:$T,12,0)="","",VLOOKUP($A14,'Data (new)'!$A:$T,12,0))</f>
        <v>1.0900000000000001</v>
      </c>
      <c r="AJ14" s="1501" t="str">
        <f t="shared" si="1"/>
        <v/>
      </c>
      <c r="AK14" s="1501" t="str">
        <f t="shared" si="2"/>
        <v/>
      </c>
      <c r="AL14" s="1502" t="str">
        <f t="shared" si="3"/>
        <v/>
      </c>
      <c r="AM14" s="1502" t="str">
        <f>IF(ISERROR('Agripp Holds PU (EU, ASIA)'!$AL14*(1-$I$3)),"",'Agripp Holds PU (EU, ASIA)'!$AL14*(1-$I$3))</f>
        <v/>
      </c>
      <c r="AN14" s="1505" t="str">
        <f t="shared" si="42"/>
        <v/>
      </c>
      <c r="AO14" s="1390">
        <f t="shared" si="19"/>
        <v>0</v>
      </c>
      <c r="AP14" s="1390">
        <f t="shared" si="20"/>
        <v>0</v>
      </c>
      <c r="AQ14" s="1390">
        <f t="shared" si="21"/>
        <v>0</v>
      </c>
      <c r="AR14" s="1390">
        <f t="shared" si="22"/>
        <v>0</v>
      </c>
      <c r="AS14" s="1390">
        <f t="shared" si="23"/>
        <v>0</v>
      </c>
      <c r="AT14" s="1390">
        <f t="shared" si="24"/>
        <v>0</v>
      </c>
      <c r="AU14" s="1390">
        <f t="shared" si="25"/>
        <v>0</v>
      </c>
      <c r="AV14" s="1390">
        <f t="shared" si="26"/>
        <v>0</v>
      </c>
      <c r="AW14" s="1390">
        <f t="shared" si="27"/>
        <v>0</v>
      </c>
      <c r="AX14" s="1390">
        <f t="shared" si="28"/>
        <v>0</v>
      </c>
      <c r="AY14" s="1390">
        <f t="shared" si="29"/>
        <v>0</v>
      </c>
      <c r="AZ14" s="1390">
        <f t="shared" si="30"/>
        <v>0</v>
      </c>
      <c r="BA14" s="1390">
        <f t="shared" si="31"/>
        <v>0</v>
      </c>
      <c r="BB14" s="1390">
        <f t="shared" si="32"/>
        <v>0</v>
      </c>
      <c r="BC14" s="1390">
        <f t="shared" si="33"/>
        <v>0</v>
      </c>
      <c r="BD14" s="1390">
        <f t="shared" si="34"/>
        <v>0</v>
      </c>
      <c r="BE14" s="1390">
        <f t="shared" si="35"/>
        <v>0</v>
      </c>
      <c r="BF14" s="1390">
        <f t="shared" si="36"/>
        <v>0</v>
      </c>
      <c r="BG14" s="1390">
        <f t="shared" si="37"/>
        <v>0</v>
      </c>
      <c r="BH14" s="1390">
        <f t="shared" si="38"/>
        <v>0</v>
      </c>
      <c r="BI14" s="1390">
        <f t="shared" si="39"/>
        <v>0</v>
      </c>
      <c r="BJ14" s="1390">
        <f t="shared" si="40"/>
        <v>0</v>
      </c>
      <c r="BK14" s="1390">
        <f t="shared" si="41"/>
        <v>0</v>
      </c>
    </row>
    <row r="15" spans="1:76" ht="21" customHeight="1">
      <c r="A15" s="1506" t="s">
        <v>545</v>
      </c>
      <c r="B15" s="667"/>
      <c r="C15" s="1507" t="str">
        <f>IF(VLOOKUP($A15,'Data (new)'!$A:$T,2,0)="","",VLOOKUP($A15,'Data (new)'!$A:$T,2,0))</f>
        <v>AGP0299-U4</v>
      </c>
      <c r="D15" s="1507"/>
      <c r="E15" s="1507" t="e">
        <f>IF(VLOOKUP($A15,#REF!,3,0)="","",VLOOKUP($A15,#REF!,3,0))</f>
        <v>#REF!</v>
      </c>
      <c r="F15" s="1695"/>
      <c r="G15" s="1508" t="str">
        <f>IF(VLOOKUP($A15,'Data (new)'!$A:$T,6,0)="","",HYPERLINK(VLOOKUP($A15,'Data (new)'!A:T,7,0), VLOOKUP($A15,'Data (new)'!A:T,6,0)))</f>
        <v>Diamond 1 "New"</v>
      </c>
      <c r="H15" s="1507" t="str">
        <f>IF(VLOOKUP($A15,'Data (new)'!$A:$T,14,0)="","",VLOOKUP($A15,'Data (new)'!$A:$T,14,0))</f>
        <v>Crimps</v>
      </c>
      <c r="I15" s="1509" t="str">
        <f>IF(VLOOKUP($A15,'Data (new)'!$A:$T,10,0)="","",VLOOKUP($A15,'Data (new)'!$A:$T,10,0))</f>
        <v>S</v>
      </c>
      <c r="J15" s="1509">
        <f>IF(VLOOKUP($A15,'Data (new)'!$A:$T,11,0)="","",VLOOKUP($A15,'Data (new)'!$A:$T,11,0))</f>
        <v>6</v>
      </c>
      <c r="K15" s="1510">
        <f>IF(VLOOKUP($A15,'Data (new)'!$A:$T,16,0)="","",VLOOKUP($A15,'Data (new)'!$A:$T,16,0))</f>
        <v>60</v>
      </c>
      <c r="L15" s="1503"/>
      <c r="M15" s="1504"/>
      <c r="N15" s="1504"/>
      <c r="O15" s="1504"/>
      <c r="P15" s="1504"/>
      <c r="Q15" s="745"/>
      <c r="R15" s="745"/>
      <c r="S15" s="745"/>
      <c r="T15" s="745"/>
      <c r="U15" s="746"/>
      <c r="V15" s="746"/>
      <c r="W15" s="747"/>
      <c r="X15" s="748"/>
      <c r="Y15" s="749"/>
      <c r="Z15" s="750"/>
      <c r="AA15" s="751"/>
      <c r="AB15" s="752"/>
      <c r="AC15" s="753"/>
      <c r="AD15" s="752"/>
      <c r="AE15" s="752"/>
      <c r="AF15" s="752"/>
      <c r="AG15" s="754"/>
      <c r="AH15" s="752"/>
      <c r="AI15" s="1510">
        <f>IF(VLOOKUP($A15,'Data (new)'!$A:$T,12,0)="","",VLOOKUP($A15,'Data (new)'!$A:$T,12,0))</f>
        <v>0.82</v>
      </c>
      <c r="AJ15" s="1509" t="str">
        <f t="shared" si="1"/>
        <v/>
      </c>
      <c r="AK15" s="1509" t="str">
        <f t="shared" si="2"/>
        <v/>
      </c>
      <c r="AL15" s="1510" t="str">
        <f t="shared" si="3"/>
        <v/>
      </c>
      <c r="AM15" s="1510" t="str">
        <f>IF(ISERROR('Agripp Holds PU (EU, ASIA)'!$AL15*(1-$I$3)),"",'Agripp Holds PU (EU, ASIA)'!$AL15*(1-$I$3))</f>
        <v/>
      </c>
      <c r="AN15" s="1511" t="str">
        <f t="shared" si="42"/>
        <v/>
      </c>
      <c r="AO15" s="1390">
        <f t="shared" si="19"/>
        <v>0</v>
      </c>
      <c r="AP15" s="1390">
        <f t="shared" si="20"/>
        <v>0</v>
      </c>
      <c r="AQ15" s="1390">
        <f t="shared" si="21"/>
        <v>0</v>
      </c>
      <c r="AR15" s="1390">
        <f t="shared" si="22"/>
        <v>0</v>
      </c>
      <c r="AS15" s="1390">
        <f t="shared" si="23"/>
        <v>0</v>
      </c>
      <c r="AT15" s="1390">
        <f t="shared" si="24"/>
        <v>0</v>
      </c>
      <c r="AU15" s="1390">
        <f t="shared" si="25"/>
        <v>0</v>
      </c>
      <c r="AV15" s="1390">
        <f t="shared" si="26"/>
        <v>0</v>
      </c>
      <c r="AW15" s="1390">
        <f t="shared" si="27"/>
        <v>0</v>
      </c>
      <c r="AX15" s="1390">
        <f t="shared" si="28"/>
        <v>0</v>
      </c>
      <c r="AY15" s="1390">
        <f t="shared" si="29"/>
        <v>0</v>
      </c>
      <c r="AZ15" s="1390">
        <f t="shared" si="30"/>
        <v>0</v>
      </c>
      <c r="BA15" s="1390">
        <f t="shared" si="31"/>
        <v>0</v>
      </c>
      <c r="BB15" s="1390">
        <f t="shared" si="32"/>
        <v>0</v>
      </c>
      <c r="BC15" s="1390">
        <f t="shared" si="33"/>
        <v>0</v>
      </c>
      <c r="BD15" s="1390">
        <f t="shared" si="34"/>
        <v>0</v>
      </c>
      <c r="BE15" s="1390">
        <f t="shared" si="35"/>
        <v>0</v>
      </c>
      <c r="BF15" s="1390">
        <f t="shared" si="36"/>
        <v>0</v>
      </c>
      <c r="BG15" s="1390">
        <f t="shared" si="37"/>
        <v>0</v>
      </c>
      <c r="BH15" s="1390">
        <f t="shared" si="38"/>
        <v>0</v>
      </c>
      <c r="BI15" s="1390">
        <f t="shared" si="39"/>
        <v>0</v>
      </c>
      <c r="BJ15" s="1390">
        <f t="shared" si="40"/>
        <v>0</v>
      </c>
      <c r="BK15" s="1390">
        <f t="shared" si="41"/>
        <v>0</v>
      </c>
    </row>
    <row r="16" spans="1:76" ht="21" customHeight="1">
      <c r="A16" s="1498" t="s">
        <v>546</v>
      </c>
      <c r="B16" s="1499"/>
      <c r="C16" s="1500" t="str">
        <f>IF(VLOOKUP($A16,'Data (new)'!$A:$T,2,0)="","",VLOOKUP($A16,'Data (new)'!$A:$T,2,0))</f>
        <v>AGP0300-U4</v>
      </c>
      <c r="D16" s="1500"/>
      <c r="E16" s="1500" t="e">
        <f>IF(VLOOKUP($A16,#REF!,3,0)="","",VLOOKUP($A16,#REF!,3,0))</f>
        <v>#REF!</v>
      </c>
      <c r="F16" s="1695"/>
      <c r="G16" s="1492" t="str">
        <f>IF(VLOOKUP($A16,'Data (new)'!$A:$T,6,0)="","",HYPERLINK(VLOOKUP($A16,'Data (new)'!A:T,7,0), VLOOKUP($A16,'Data (new)'!A:T,6,0)))</f>
        <v>Diamond 2 "New"</v>
      </c>
      <c r="H16" s="1500" t="str">
        <f>IF(VLOOKUP($A16,'Data (new)'!$A:$T,14,0)="","",VLOOKUP($A16,'Data (new)'!$A:$T,14,0))</f>
        <v>Crimps</v>
      </c>
      <c r="I16" s="1501" t="str">
        <f>IF(VLOOKUP($A16,'Data (new)'!$A:$T,10,0)="","",VLOOKUP($A16,'Data (new)'!$A:$T,10,0))</f>
        <v>S</v>
      </c>
      <c r="J16" s="1501">
        <f>IF(VLOOKUP($A16,'Data (new)'!$A:$T,11,0)="","",VLOOKUP($A16,'Data (new)'!$A:$T,11,0))</f>
        <v>7</v>
      </c>
      <c r="K16" s="1502">
        <f>IF(VLOOKUP($A16,'Data (new)'!$A:$T,16,0)="","",VLOOKUP($A16,'Data (new)'!$A:$T,16,0))</f>
        <v>76</v>
      </c>
      <c r="L16" s="1503"/>
      <c r="M16" s="1504"/>
      <c r="N16" s="1504"/>
      <c r="O16" s="1504"/>
      <c r="P16" s="1504"/>
      <c r="Q16" s="735"/>
      <c r="R16" s="735"/>
      <c r="S16" s="735"/>
      <c r="T16" s="735"/>
      <c r="U16" s="736"/>
      <c r="V16" s="736"/>
      <c r="W16" s="737"/>
      <c r="X16" s="738"/>
      <c r="Y16" s="739"/>
      <c r="Z16" s="740"/>
      <c r="AA16" s="741"/>
      <c r="AB16" s="742"/>
      <c r="AC16" s="743"/>
      <c r="AD16" s="742"/>
      <c r="AE16" s="742"/>
      <c r="AF16" s="742"/>
      <c r="AG16" s="744"/>
      <c r="AH16" s="742"/>
      <c r="AI16" s="1502">
        <f>IF(VLOOKUP($A16,'Data (new)'!$A:$T,12,0)="","",VLOOKUP($A16,'Data (new)'!$A:$T,12,0))</f>
        <v>1.05</v>
      </c>
      <c r="AJ16" s="1501" t="str">
        <f t="shared" si="1"/>
        <v/>
      </c>
      <c r="AK16" s="1501" t="str">
        <f t="shared" si="2"/>
        <v/>
      </c>
      <c r="AL16" s="1502" t="str">
        <f t="shared" si="3"/>
        <v/>
      </c>
      <c r="AM16" s="1502" t="str">
        <f>IF(ISERROR('Agripp Holds PU (EU, ASIA)'!$AL16*(1-$I$3)),"",'Agripp Holds PU (EU, ASIA)'!$AL16*(1-$I$3))</f>
        <v/>
      </c>
      <c r="AN16" s="1505" t="str">
        <f t="shared" si="42"/>
        <v/>
      </c>
      <c r="AO16" s="1390">
        <f t="shared" si="19"/>
        <v>0</v>
      </c>
      <c r="AP16" s="1390">
        <f t="shared" si="20"/>
        <v>0</v>
      </c>
      <c r="AQ16" s="1390">
        <f t="shared" si="21"/>
        <v>0</v>
      </c>
      <c r="AR16" s="1390">
        <f t="shared" si="22"/>
        <v>0</v>
      </c>
      <c r="AS16" s="1390">
        <f t="shared" si="23"/>
        <v>0</v>
      </c>
      <c r="AT16" s="1390">
        <f t="shared" si="24"/>
        <v>0</v>
      </c>
      <c r="AU16" s="1390">
        <f t="shared" si="25"/>
        <v>0</v>
      </c>
      <c r="AV16" s="1390">
        <f t="shared" si="26"/>
        <v>0</v>
      </c>
      <c r="AW16" s="1390">
        <f t="shared" si="27"/>
        <v>0</v>
      </c>
      <c r="AX16" s="1390">
        <f t="shared" si="28"/>
        <v>0</v>
      </c>
      <c r="AY16" s="1390">
        <f t="shared" si="29"/>
        <v>0</v>
      </c>
      <c r="AZ16" s="1390">
        <f t="shared" si="30"/>
        <v>0</v>
      </c>
      <c r="BA16" s="1390">
        <f t="shared" si="31"/>
        <v>0</v>
      </c>
      <c r="BB16" s="1390">
        <f t="shared" si="32"/>
        <v>0</v>
      </c>
      <c r="BC16" s="1390">
        <f t="shared" si="33"/>
        <v>0</v>
      </c>
      <c r="BD16" s="1390">
        <f t="shared" si="34"/>
        <v>0</v>
      </c>
      <c r="BE16" s="1390">
        <f t="shared" si="35"/>
        <v>0</v>
      </c>
      <c r="BF16" s="1390">
        <f t="shared" si="36"/>
        <v>0</v>
      </c>
      <c r="BG16" s="1390">
        <f t="shared" si="37"/>
        <v>0</v>
      </c>
      <c r="BH16" s="1390">
        <f t="shared" si="38"/>
        <v>0</v>
      </c>
      <c r="BI16" s="1390">
        <f t="shared" si="39"/>
        <v>0</v>
      </c>
      <c r="BJ16" s="1390">
        <f t="shared" si="40"/>
        <v>0</v>
      </c>
      <c r="BK16" s="1390">
        <f t="shared" si="41"/>
        <v>0</v>
      </c>
    </row>
    <row r="17" spans="1:63" ht="21" customHeight="1">
      <c r="A17" s="1506" t="s">
        <v>547</v>
      </c>
      <c r="B17" s="667"/>
      <c r="C17" s="1507" t="str">
        <f>IF(VLOOKUP($A17,'Data (new)'!$A:$T,2,0)="","",VLOOKUP($A17,'Data (new)'!$A:$T,2,0))</f>
        <v>Z-AGP0483-U4</v>
      </c>
      <c r="D17" s="1507"/>
      <c r="E17" s="1507" t="e">
        <f>IF(VLOOKUP($A17,#REF!,3,0)="","",VLOOKUP($A17,#REF!,3,0))</f>
        <v>#REF!</v>
      </c>
      <c r="F17" s="1695"/>
      <c r="G17" s="1508" t="str">
        <f>IF(VLOOKUP($A17,'Data (new)'!$A:$T,6,0)="","",HYPERLINK(VLOOKUP($A17,'Data (new)'!A:T,7,0), VLOOKUP($A17,'Data (new)'!A:T,6,0)))</f>
        <v>Freya 1 "New"</v>
      </c>
      <c r="H17" s="1507" t="str">
        <f>IF(VLOOKUP($A17,'Data (new)'!$A:$T,14,0)="","",VLOOKUP($A17,'Data (new)'!$A:$T,14,0))</f>
        <v>Slopers</v>
      </c>
      <c r="I17" s="1509" t="str">
        <f>IF(VLOOKUP($A17,'Data (new)'!$A:$T,10,0)="","",VLOOKUP($A17,'Data (new)'!$A:$T,10,0))</f>
        <v>XL</v>
      </c>
      <c r="J17" s="1509">
        <f>IF(VLOOKUP($A17,'Data (new)'!$A:$T,11,0)="","",VLOOKUP($A17,'Data (new)'!$A:$T,11,0))</f>
        <v>3</v>
      </c>
      <c r="K17" s="1510">
        <f>IF(VLOOKUP($A17,'Data (new)'!$A:$T,16,0)="","",VLOOKUP($A17,'Data (new)'!$A:$T,16,0))</f>
        <v>317</v>
      </c>
      <c r="L17" s="1503"/>
      <c r="M17" s="1504"/>
      <c r="N17" s="1504"/>
      <c r="O17" s="1504"/>
      <c r="P17" s="1504"/>
      <c r="Q17" s="745"/>
      <c r="R17" s="745"/>
      <c r="S17" s="745"/>
      <c r="T17" s="745"/>
      <c r="U17" s="746"/>
      <c r="V17" s="746"/>
      <c r="W17" s="747"/>
      <c r="X17" s="748"/>
      <c r="Y17" s="749"/>
      <c r="Z17" s="750"/>
      <c r="AA17" s="751"/>
      <c r="AB17" s="752"/>
      <c r="AC17" s="753"/>
      <c r="AD17" s="752"/>
      <c r="AE17" s="752"/>
      <c r="AF17" s="752"/>
      <c r="AG17" s="754"/>
      <c r="AH17" s="752"/>
      <c r="AI17" s="1510">
        <f>IF(VLOOKUP($A17,'Data (new)'!$A:$T,12,0)="","",VLOOKUP($A17,'Data (new)'!$A:$T,12,0))</f>
        <v>4.57</v>
      </c>
      <c r="AJ17" s="1509" t="str">
        <f t="shared" si="1"/>
        <v/>
      </c>
      <c r="AK17" s="1509" t="str">
        <f t="shared" si="2"/>
        <v/>
      </c>
      <c r="AL17" s="1510" t="str">
        <f t="shared" si="3"/>
        <v/>
      </c>
      <c r="AM17" s="1510" t="str">
        <f>IF(ISERROR('Agripp Holds PU (EU, ASIA)'!$AL17*(1-$I$3)),"",'Agripp Holds PU (EU, ASIA)'!$AL17*(1-$I$3))</f>
        <v/>
      </c>
      <c r="AN17" s="1511" t="str">
        <f t="shared" si="42"/>
        <v/>
      </c>
      <c r="AO17" s="1390">
        <f t="shared" si="19"/>
        <v>0</v>
      </c>
      <c r="AP17" s="1390">
        <f t="shared" si="20"/>
        <v>0</v>
      </c>
      <c r="AQ17" s="1390">
        <f t="shared" si="21"/>
        <v>0</v>
      </c>
      <c r="AR17" s="1390">
        <f t="shared" si="22"/>
        <v>0</v>
      </c>
      <c r="AS17" s="1390">
        <f t="shared" si="23"/>
        <v>0</v>
      </c>
      <c r="AT17" s="1390">
        <f t="shared" si="24"/>
        <v>0</v>
      </c>
      <c r="AU17" s="1390">
        <f t="shared" si="25"/>
        <v>0</v>
      </c>
      <c r="AV17" s="1390">
        <f t="shared" si="26"/>
        <v>0</v>
      </c>
      <c r="AW17" s="1390">
        <f t="shared" si="27"/>
        <v>0</v>
      </c>
      <c r="AX17" s="1390">
        <f t="shared" si="28"/>
        <v>0</v>
      </c>
      <c r="AY17" s="1390">
        <f t="shared" si="29"/>
        <v>0</v>
      </c>
      <c r="AZ17" s="1390">
        <f t="shared" si="30"/>
        <v>0</v>
      </c>
      <c r="BA17" s="1390">
        <f t="shared" si="31"/>
        <v>0</v>
      </c>
      <c r="BB17" s="1390">
        <f t="shared" si="32"/>
        <v>0</v>
      </c>
      <c r="BC17" s="1390">
        <f t="shared" si="33"/>
        <v>0</v>
      </c>
      <c r="BD17" s="1390">
        <f t="shared" si="34"/>
        <v>0</v>
      </c>
      <c r="BE17" s="1390">
        <f t="shared" si="35"/>
        <v>0</v>
      </c>
      <c r="BF17" s="1390">
        <f t="shared" si="36"/>
        <v>0</v>
      </c>
      <c r="BG17" s="1390">
        <f t="shared" si="37"/>
        <v>0</v>
      </c>
      <c r="BH17" s="1390">
        <f t="shared" si="38"/>
        <v>0</v>
      </c>
      <c r="BI17" s="1390">
        <f t="shared" si="39"/>
        <v>0</v>
      </c>
      <c r="BJ17" s="1390">
        <f t="shared" si="40"/>
        <v>0</v>
      </c>
      <c r="BK17" s="1390">
        <f t="shared" si="41"/>
        <v>0</v>
      </c>
    </row>
    <row r="18" spans="1:63" ht="21" customHeight="1">
      <c r="A18" s="1498" t="s">
        <v>548</v>
      </c>
      <c r="B18" s="1499"/>
      <c r="C18" s="1500" t="str">
        <f>IF(VLOOKUP($A18,'Data (new)'!$A:$T,2,0)="","",VLOOKUP($A18,'Data (new)'!$A:$T,2,0))</f>
        <v>Z-AGP0484-U4</v>
      </c>
      <c r="D18" s="1500"/>
      <c r="E18" s="1500" t="e">
        <f>IF(VLOOKUP($A18,#REF!,3,0)="","",VLOOKUP($A18,#REF!,3,0))</f>
        <v>#REF!</v>
      </c>
      <c r="F18" s="1695"/>
      <c r="G18" s="1492" t="str">
        <f>IF(VLOOKUP($A18,'Data (new)'!$A:$T,6,0)="","",HYPERLINK(VLOOKUP($A18,'Data (new)'!A:T,7,0), VLOOKUP($A18,'Data (new)'!A:T,6,0)))</f>
        <v>Freya 2 "New"</v>
      </c>
      <c r="H18" s="1500" t="str">
        <f>IF(VLOOKUP($A18,'Data (new)'!$A:$T,14,0)="","",VLOOKUP($A18,'Data (new)'!$A:$T,14,0))</f>
        <v>Slopers</v>
      </c>
      <c r="I18" s="1501" t="str">
        <f>IF(VLOOKUP($A18,'Data (new)'!$A:$T,10,0)="","",VLOOKUP($A18,'Data (new)'!$A:$T,10,0))</f>
        <v>XL</v>
      </c>
      <c r="J18" s="1501">
        <f>IF(VLOOKUP($A18,'Data (new)'!$A:$T,11,0)="","",VLOOKUP($A18,'Data (new)'!$A:$T,11,0))</f>
        <v>3</v>
      </c>
      <c r="K18" s="1502">
        <f>IF(VLOOKUP($A18,'Data (new)'!$A:$T,16,0)="","",VLOOKUP($A18,'Data (new)'!$A:$T,16,0))</f>
        <v>215</v>
      </c>
      <c r="L18" s="1503"/>
      <c r="M18" s="1504"/>
      <c r="N18" s="1504"/>
      <c r="O18" s="1504"/>
      <c r="P18" s="1504"/>
      <c r="Q18" s="735"/>
      <c r="R18" s="735"/>
      <c r="S18" s="735"/>
      <c r="T18" s="735"/>
      <c r="U18" s="736"/>
      <c r="V18" s="736"/>
      <c r="W18" s="737"/>
      <c r="X18" s="738"/>
      <c r="Y18" s="739"/>
      <c r="Z18" s="740"/>
      <c r="AA18" s="741"/>
      <c r="AB18" s="742"/>
      <c r="AC18" s="743"/>
      <c r="AD18" s="742"/>
      <c r="AE18" s="742"/>
      <c r="AF18" s="742"/>
      <c r="AG18" s="744"/>
      <c r="AH18" s="742"/>
      <c r="AI18" s="1502">
        <f>IF(VLOOKUP($A18,'Data (new)'!$A:$T,12,0)="","",VLOOKUP($A18,'Data (new)'!$A:$T,12,0))</f>
        <v>2.9</v>
      </c>
      <c r="AJ18" s="1501" t="str">
        <f t="shared" si="1"/>
        <v/>
      </c>
      <c r="AK18" s="1501" t="str">
        <f t="shared" si="2"/>
        <v/>
      </c>
      <c r="AL18" s="1502" t="str">
        <f t="shared" si="3"/>
        <v/>
      </c>
      <c r="AM18" s="1502" t="str">
        <f>IF(ISERROR('Agripp Holds PU (EU, ASIA)'!$AL18*(1-$I$3)),"",'Agripp Holds PU (EU, ASIA)'!$AL18*(1-$I$3))</f>
        <v/>
      </c>
      <c r="AN18" s="1505" t="str">
        <f t="shared" si="42"/>
        <v/>
      </c>
      <c r="AO18" s="1390">
        <f t="shared" si="19"/>
        <v>0</v>
      </c>
      <c r="AP18" s="1390">
        <f t="shared" si="20"/>
        <v>0</v>
      </c>
      <c r="AQ18" s="1390">
        <f t="shared" si="21"/>
        <v>0</v>
      </c>
      <c r="AR18" s="1390">
        <f t="shared" si="22"/>
        <v>0</v>
      </c>
      <c r="AS18" s="1390">
        <f t="shared" si="23"/>
        <v>0</v>
      </c>
      <c r="AT18" s="1390">
        <f t="shared" si="24"/>
        <v>0</v>
      </c>
      <c r="AU18" s="1390">
        <f t="shared" si="25"/>
        <v>0</v>
      </c>
      <c r="AV18" s="1390">
        <f t="shared" si="26"/>
        <v>0</v>
      </c>
      <c r="AW18" s="1390">
        <f t="shared" si="27"/>
        <v>0</v>
      </c>
      <c r="AX18" s="1390">
        <f t="shared" si="28"/>
        <v>0</v>
      </c>
      <c r="AY18" s="1390">
        <f t="shared" si="29"/>
        <v>0</v>
      </c>
      <c r="AZ18" s="1390">
        <f t="shared" si="30"/>
        <v>0</v>
      </c>
      <c r="BA18" s="1390">
        <f t="shared" si="31"/>
        <v>0</v>
      </c>
      <c r="BB18" s="1390">
        <f t="shared" si="32"/>
        <v>0</v>
      </c>
      <c r="BC18" s="1390">
        <f t="shared" si="33"/>
        <v>0</v>
      </c>
      <c r="BD18" s="1390">
        <f t="shared" si="34"/>
        <v>0</v>
      </c>
      <c r="BE18" s="1390">
        <f t="shared" si="35"/>
        <v>0</v>
      </c>
      <c r="BF18" s="1390">
        <f t="shared" si="36"/>
        <v>0</v>
      </c>
      <c r="BG18" s="1390">
        <f t="shared" si="37"/>
        <v>0</v>
      </c>
      <c r="BH18" s="1390">
        <f t="shared" si="38"/>
        <v>0</v>
      </c>
      <c r="BI18" s="1390">
        <f t="shared" si="39"/>
        <v>0</v>
      </c>
      <c r="BJ18" s="1390">
        <f t="shared" si="40"/>
        <v>0</v>
      </c>
      <c r="BK18" s="1390">
        <f t="shared" si="41"/>
        <v>0</v>
      </c>
    </row>
    <row r="19" spans="1:63" ht="21" customHeight="1">
      <c r="A19" s="1506" t="s">
        <v>549</v>
      </c>
      <c r="B19" s="667"/>
      <c r="C19" s="1507" t="str">
        <f>IF(VLOOKUP($A19,'Data (new)'!$A:$T,2,0)="","",VLOOKUP($A19,'Data (new)'!$A:$T,2,0))</f>
        <v>AGP0307-U4</v>
      </c>
      <c r="D19" s="1507"/>
      <c r="E19" s="1507" t="e">
        <f>IF(VLOOKUP($A19,#REF!,3,0)="","",VLOOKUP($A19,#REF!,3,0))</f>
        <v>#REF!</v>
      </c>
      <c r="F19" s="1695"/>
      <c r="G19" s="1508" t="str">
        <f>IF(VLOOKUP($A19,'Data (new)'!$A:$T,6,0)="","",HYPERLINK(VLOOKUP($A19,'Data (new)'!A:T,7,0), VLOOKUP($A19,'Data (new)'!A:T,6,0)))</f>
        <v>Frigg 1 "New"</v>
      </c>
      <c r="H19" s="1507" t="str">
        <f>IF(VLOOKUP($A19,'Data (new)'!$A:$T,14,0)="","",VLOOKUP($A19,'Data (new)'!$A:$T,14,0))</f>
        <v>Pinches</v>
      </c>
      <c r="I19" s="1509" t="str">
        <f>IF(VLOOKUP($A19,'Data (new)'!$A:$T,10,0)="","",VLOOKUP($A19,'Data (new)'!$A:$T,10,0))</f>
        <v>XXL</v>
      </c>
      <c r="J19" s="1509">
        <f>IF(VLOOKUP($A19,'Data (new)'!$A:$T,11,0)="","",VLOOKUP($A19,'Data (new)'!$A:$T,11,0))</f>
        <v>1</v>
      </c>
      <c r="K19" s="1510">
        <f>IF(VLOOKUP($A19,'Data (new)'!$A:$T,16,0)="","",VLOOKUP($A19,'Data (new)'!$A:$T,16,0))</f>
        <v>91</v>
      </c>
      <c r="L19" s="1503"/>
      <c r="M19" s="1504"/>
      <c r="N19" s="1504"/>
      <c r="O19" s="1504"/>
      <c r="P19" s="1504"/>
      <c r="Q19" s="745"/>
      <c r="R19" s="745"/>
      <c r="S19" s="745"/>
      <c r="T19" s="745"/>
      <c r="U19" s="746"/>
      <c r="V19" s="746"/>
      <c r="W19" s="747"/>
      <c r="X19" s="748"/>
      <c r="Y19" s="749"/>
      <c r="Z19" s="750"/>
      <c r="AA19" s="751"/>
      <c r="AB19" s="752"/>
      <c r="AC19" s="753"/>
      <c r="AD19" s="752"/>
      <c r="AE19" s="752"/>
      <c r="AF19" s="752"/>
      <c r="AG19" s="754"/>
      <c r="AH19" s="752"/>
      <c r="AI19" s="1510">
        <f>IF(VLOOKUP($A19,'Data (new)'!$A:$T,12,0)="","",VLOOKUP($A19,'Data (new)'!$A:$T,12,0))</f>
        <v>1.28</v>
      </c>
      <c r="AJ19" s="1509" t="str">
        <f t="shared" si="1"/>
        <v/>
      </c>
      <c r="AK19" s="1509" t="str">
        <f t="shared" si="2"/>
        <v/>
      </c>
      <c r="AL19" s="1510" t="str">
        <f t="shared" si="3"/>
        <v/>
      </c>
      <c r="AM19" s="1510" t="str">
        <f>IF(ISERROR('Agripp Holds PU (EU, ASIA)'!$AL19*(1-$I$3)),"",'Agripp Holds PU (EU, ASIA)'!$AL19*(1-$I$3))</f>
        <v/>
      </c>
      <c r="AN19" s="1511" t="str">
        <f t="shared" si="42"/>
        <v/>
      </c>
      <c r="AO19" s="1390">
        <f t="shared" si="19"/>
        <v>0</v>
      </c>
      <c r="AP19" s="1390">
        <f t="shared" si="20"/>
        <v>0</v>
      </c>
      <c r="AQ19" s="1390">
        <f t="shared" si="21"/>
        <v>0</v>
      </c>
      <c r="AR19" s="1390">
        <f t="shared" si="22"/>
        <v>0</v>
      </c>
      <c r="AS19" s="1390">
        <f t="shared" si="23"/>
        <v>0</v>
      </c>
      <c r="AT19" s="1390">
        <f t="shared" si="24"/>
        <v>0</v>
      </c>
      <c r="AU19" s="1390">
        <f t="shared" si="25"/>
        <v>0</v>
      </c>
      <c r="AV19" s="1390">
        <f t="shared" si="26"/>
        <v>0</v>
      </c>
      <c r="AW19" s="1390">
        <f t="shared" si="27"/>
        <v>0</v>
      </c>
      <c r="AX19" s="1390">
        <f t="shared" si="28"/>
        <v>0</v>
      </c>
      <c r="AY19" s="1390">
        <f t="shared" si="29"/>
        <v>0</v>
      </c>
      <c r="AZ19" s="1390">
        <f t="shared" si="30"/>
        <v>0</v>
      </c>
      <c r="BA19" s="1390">
        <f t="shared" si="31"/>
        <v>0</v>
      </c>
      <c r="BB19" s="1390">
        <f t="shared" si="32"/>
        <v>0</v>
      </c>
      <c r="BC19" s="1390">
        <f t="shared" si="33"/>
        <v>0</v>
      </c>
      <c r="BD19" s="1390">
        <f t="shared" si="34"/>
        <v>0</v>
      </c>
      <c r="BE19" s="1390">
        <f t="shared" si="35"/>
        <v>0</v>
      </c>
      <c r="BF19" s="1390">
        <f t="shared" si="36"/>
        <v>0</v>
      </c>
      <c r="BG19" s="1390">
        <f t="shared" si="37"/>
        <v>0</v>
      </c>
      <c r="BH19" s="1390">
        <f t="shared" si="38"/>
        <v>0</v>
      </c>
      <c r="BI19" s="1390">
        <f t="shared" si="39"/>
        <v>0</v>
      </c>
      <c r="BJ19" s="1390">
        <f t="shared" si="40"/>
        <v>0</v>
      </c>
      <c r="BK19" s="1390">
        <f t="shared" si="41"/>
        <v>0</v>
      </c>
    </row>
    <row r="20" spans="1:63" ht="21" customHeight="1">
      <c r="A20" s="1498" t="s">
        <v>550</v>
      </c>
      <c r="B20" s="1499"/>
      <c r="C20" s="1500" t="str">
        <f>IF(VLOOKUP($A20,'Data (new)'!$A:$T,2,0)="","",VLOOKUP($A20,'Data (new)'!$A:$T,2,0))</f>
        <v>AGP0308-U4</v>
      </c>
      <c r="D20" s="1500"/>
      <c r="E20" s="1500" t="e">
        <f>IF(VLOOKUP($A20,#REF!,3,0)="","",VLOOKUP($A20,#REF!,3,0))</f>
        <v>#REF!</v>
      </c>
      <c r="F20" s="1695"/>
      <c r="G20" s="1492" t="str">
        <f>IF(VLOOKUP($A20,'Data (new)'!$A:$T,6,0)="","",HYPERLINK(VLOOKUP($A20,'Data (new)'!A:T,7,0), VLOOKUP($A20,'Data (new)'!A:T,6,0)))</f>
        <v>Frigg 2 "New"</v>
      </c>
      <c r="H20" s="1500" t="str">
        <f>IF(VLOOKUP($A20,'Data (new)'!$A:$T,14,0)="","",VLOOKUP($A20,'Data (new)'!$A:$T,14,0))</f>
        <v>Pinches</v>
      </c>
      <c r="I20" s="1501" t="str">
        <f>IF(VLOOKUP($A20,'Data (new)'!$A:$T,10,0)="","",VLOOKUP($A20,'Data (new)'!$A:$T,10,0))</f>
        <v>XXL</v>
      </c>
      <c r="J20" s="1501">
        <f>IF(VLOOKUP($A20,'Data (new)'!$A:$T,11,0)="","",VLOOKUP($A20,'Data (new)'!$A:$T,11,0))</f>
        <v>1</v>
      </c>
      <c r="K20" s="1502">
        <f>IF(VLOOKUP($A20,'Data (new)'!$A:$T,16,0)="","",VLOOKUP($A20,'Data (new)'!$A:$T,16,0))</f>
        <v>76</v>
      </c>
      <c r="L20" s="1503"/>
      <c r="M20" s="1504"/>
      <c r="N20" s="1504"/>
      <c r="O20" s="1504"/>
      <c r="P20" s="1504"/>
      <c r="Q20" s="735"/>
      <c r="R20" s="735"/>
      <c r="S20" s="735"/>
      <c r="T20" s="735"/>
      <c r="U20" s="736"/>
      <c r="V20" s="736"/>
      <c r="W20" s="737"/>
      <c r="X20" s="738"/>
      <c r="Y20" s="739"/>
      <c r="Z20" s="740"/>
      <c r="AA20" s="741"/>
      <c r="AB20" s="742"/>
      <c r="AC20" s="743"/>
      <c r="AD20" s="742"/>
      <c r="AE20" s="742"/>
      <c r="AF20" s="742"/>
      <c r="AG20" s="744"/>
      <c r="AH20" s="742"/>
      <c r="AI20" s="1502">
        <f>IF(VLOOKUP($A20,'Data (new)'!$A:$T,12,0)="","",VLOOKUP($A20,'Data (new)'!$A:$T,12,0))</f>
        <v>1.04</v>
      </c>
      <c r="AJ20" s="1501" t="str">
        <f t="shared" si="1"/>
        <v/>
      </c>
      <c r="AK20" s="1501" t="str">
        <f t="shared" si="2"/>
        <v/>
      </c>
      <c r="AL20" s="1502" t="str">
        <f t="shared" si="3"/>
        <v/>
      </c>
      <c r="AM20" s="1502" t="str">
        <f>IF(ISERROR('Agripp Holds PU (EU, ASIA)'!$AL20*(1-$I$3)),"",'Agripp Holds PU (EU, ASIA)'!$AL20*(1-$I$3))</f>
        <v/>
      </c>
      <c r="AN20" s="1505" t="str">
        <f t="shared" si="42"/>
        <v/>
      </c>
      <c r="AO20" s="1390">
        <f t="shared" si="19"/>
        <v>0</v>
      </c>
      <c r="AP20" s="1390">
        <f t="shared" si="20"/>
        <v>0</v>
      </c>
      <c r="AQ20" s="1390">
        <f t="shared" si="21"/>
        <v>0</v>
      </c>
      <c r="AR20" s="1390">
        <f t="shared" si="22"/>
        <v>0</v>
      </c>
      <c r="AS20" s="1390">
        <f t="shared" si="23"/>
        <v>0</v>
      </c>
      <c r="AT20" s="1390">
        <f t="shared" si="24"/>
        <v>0</v>
      </c>
      <c r="AU20" s="1390">
        <f t="shared" si="25"/>
        <v>0</v>
      </c>
      <c r="AV20" s="1390">
        <f t="shared" si="26"/>
        <v>0</v>
      </c>
      <c r="AW20" s="1390">
        <f t="shared" si="27"/>
        <v>0</v>
      </c>
      <c r="AX20" s="1390">
        <f t="shared" si="28"/>
        <v>0</v>
      </c>
      <c r="AY20" s="1390">
        <f t="shared" si="29"/>
        <v>0</v>
      </c>
      <c r="AZ20" s="1390">
        <f t="shared" si="30"/>
        <v>0</v>
      </c>
      <c r="BA20" s="1390">
        <f t="shared" si="31"/>
        <v>0</v>
      </c>
      <c r="BB20" s="1390">
        <f t="shared" si="32"/>
        <v>0</v>
      </c>
      <c r="BC20" s="1390">
        <f t="shared" si="33"/>
        <v>0</v>
      </c>
      <c r="BD20" s="1390">
        <f t="shared" si="34"/>
        <v>0</v>
      </c>
      <c r="BE20" s="1390">
        <f t="shared" si="35"/>
        <v>0</v>
      </c>
      <c r="BF20" s="1390">
        <f t="shared" si="36"/>
        <v>0</v>
      </c>
      <c r="BG20" s="1390">
        <f t="shared" si="37"/>
        <v>0</v>
      </c>
      <c r="BH20" s="1390">
        <f t="shared" si="38"/>
        <v>0</v>
      </c>
      <c r="BI20" s="1390">
        <f t="shared" si="39"/>
        <v>0</v>
      </c>
      <c r="BJ20" s="1390">
        <f t="shared" si="40"/>
        <v>0</v>
      </c>
      <c r="BK20" s="1390">
        <f t="shared" si="41"/>
        <v>0</v>
      </c>
    </row>
    <row r="21" spans="1:63" ht="21" customHeight="1">
      <c r="A21" s="1506" t="s">
        <v>551</v>
      </c>
      <c r="B21" s="667"/>
      <c r="C21" s="1507" t="str">
        <f>IF(VLOOKUP($A21,'Data (new)'!$A:$T,2,0)="","",VLOOKUP($A21,'Data (new)'!$A:$T,2,0))</f>
        <v>AGP0309-U4</v>
      </c>
      <c r="D21" s="1507"/>
      <c r="E21" s="1507" t="e">
        <f>IF(VLOOKUP($A21,#REF!,3,0)="","",VLOOKUP($A21,#REF!,3,0))</f>
        <v>#REF!</v>
      </c>
      <c r="F21" s="1695"/>
      <c r="G21" s="1508" t="str">
        <f>IF(VLOOKUP($A21,'Data (new)'!$A:$T,6,0)="","",HYPERLINK(VLOOKUP($A21,'Data (new)'!A:T,7,0), VLOOKUP($A21,'Data (new)'!A:T,6,0)))</f>
        <v>Frigg 3 "New"</v>
      </c>
      <c r="H21" s="1507" t="str">
        <f>IF(VLOOKUP($A21,'Data (new)'!$A:$T,14,0)="","",VLOOKUP($A21,'Data (new)'!$A:$T,14,0))</f>
        <v>Pinches</v>
      </c>
      <c r="I21" s="1509" t="str">
        <f>IF(VLOOKUP($A21,'Data (new)'!$A:$T,10,0)="","",VLOOKUP($A21,'Data (new)'!$A:$T,10,0))</f>
        <v>XXL</v>
      </c>
      <c r="J21" s="1509">
        <f>IF(VLOOKUP($A21,'Data (new)'!$A:$T,11,0)="","",VLOOKUP($A21,'Data (new)'!$A:$T,11,0))</f>
        <v>1</v>
      </c>
      <c r="K21" s="1510">
        <f>IF(VLOOKUP($A21,'Data (new)'!$A:$T,16,0)="","",VLOOKUP($A21,'Data (new)'!$A:$T,16,0))</f>
        <v>60</v>
      </c>
      <c r="L21" s="1503"/>
      <c r="M21" s="1504"/>
      <c r="N21" s="1504"/>
      <c r="O21" s="1504"/>
      <c r="P21" s="1504"/>
      <c r="Q21" s="745"/>
      <c r="R21" s="745"/>
      <c r="S21" s="745"/>
      <c r="T21" s="745"/>
      <c r="U21" s="746"/>
      <c r="V21" s="746"/>
      <c r="W21" s="747"/>
      <c r="X21" s="748"/>
      <c r="Y21" s="749"/>
      <c r="Z21" s="750"/>
      <c r="AA21" s="751"/>
      <c r="AB21" s="752"/>
      <c r="AC21" s="753"/>
      <c r="AD21" s="752"/>
      <c r="AE21" s="752"/>
      <c r="AF21" s="752"/>
      <c r="AG21" s="754"/>
      <c r="AH21" s="752"/>
      <c r="AI21" s="1510">
        <f>IF(VLOOKUP($A21,'Data (new)'!$A:$T,12,0)="","",VLOOKUP($A21,'Data (new)'!$A:$T,12,0))</f>
        <v>0.78</v>
      </c>
      <c r="AJ21" s="1509" t="str">
        <f t="shared" si="1"/>
        <v/>
      </c>
      <c r="AK21" s="1509" t="str">
        <f t="shared" si="2"/>
        <v/>
      </c>
      <c r="AL21" s="1510" t="str">
        <f t="shared" si="3"/>
        <v/>
      </c>
      <c r="AM21" s="1510" t="str">
        <f>IF(ISERROR('Agripp Holds PU (EU, ASIA)'!$AL21*(1-$I$3)),"",'Agripp Holds PU (EU, ASIA)'!$AL21*(1-$I$3))</f>
        <v/>
      </c>
      <c r="AN21" s="1511" t="str">
        <f t="shared" si="42"/>
        <v/>
      </c>
      <c r="AO21" s="1390">
        <f t="shared" si="19"/>
        <v>0</v>
      </c>
      <c r="AP21" s="1390">
        <f t="shared" si="20"/>
        <v>0</v>
      </c>
      <c r="AQ21" s="1390">
        <f t="shared" si="21"/>
        <v>0</v>
      </c>
      <c r="AR21" s="1390">
        <f t="shared" si="22"/>
        <v>0</v>
      </c>
      <c r="AS21" s="1390">
        <f t="shared" si="23"/>
        <v>0</v>
      </c>
      <c r="AT21" s="1390">
        <f t="shared" si="24"/>
        <v>0</v>
      </c>
      <c r="AU21" s="1390">
        <f t="shared" si="25"/>
        <v>0</v>
      </c>
      <c r="AV21" s="1390">
        <f t="shared" si="26"/>
        <v>0</v>
      </c>
      <c r="AW21" s="1390">
        <f t="shared" si="27"/>
        <v>0</v>
      </c>
      <c r="AX21" s="1390">
        <f t="shared" si="28"/>
        <v>0</v>
      </c>
      <c r="AY21" s="1390">
        <f t="shared" si="29"/>
        <v>0</v>
      </c>
      <c r="AZ21" s="1390">
        <f t="shared" si="30"/>
        <v>0</v>
      </c>
      <c r="BA21" s="1390">
        <f t="shared" si="31"/>
        <v>0</v>
      </c>
      <c r="BB21" s="1390">
        <f t="shared" si="32"/>
        <v>0</v>
      </c>
      <c r="BC21" s="1390">
        <f t="shared" si="33"/>
        <v>0</v>
      </c>
      <c r="BD21" s="1390">
        <f t="shared" si="34"/>
        <v>0</v>
      </c>
      <c r="BE21" s="1390">
        <f t="shared" si="35"/>
        <v>0</v>
      </c>
      <c r="BF21" s="1390">
        <f t="shared" si="36"/>
        <v>0</v>
      </c>
      <c r="BG21" s="1390">
        <f t="shared" si="37"/>
        <v>0</v>
      </c>
      <c r="BH21" s="1390">
        <f t="shared" si="38"/>
        <v>0</v>
      </c>
      <c r="BI21" s="1390">
        <f t="shared" si="39"/>
        <v>0</v>
      </c>
      <c r="BJ21" s="1390">
        <f t="shared" si="40"/>
        <v>0</v>
      </c>
      <c r="BK21" s="1390">
        <f t="shared" si="41"/>
        <v>0</v>
      </c>
    </row>
    <row r="22" spans="1:63" ht="21" customHeight="1">
      <c r="A22" s="1498" t="s">
        <v>552</v>
      </c>
      <c r="B22" s="1499"/>
      <c r="C22" s="1500" t="str">
        <f>IF(VLOOKUP($A22,'Data (new)'!$A:$T,2,0)="","",VLOOKUP($A22,'Data (new)'!$A:$T,2,0))</f>
        <v>AGP0336-U4</v>
      </c>
      <c r="D22" s="1500"/>
      <c r="E22" s="1500" t="e">
        <f>IF(VLOOKUP($A22,#REF!,3,0)="","",VLOOKUP($A22,#REF!,3,0))</f>
        <v>#REF!</v>
      </c>
      <c r="F22" s="1695"/>
      <c r="G22" s="1492" t="str">
        <f>IF(VLOOKUP($A22,'Data (new)'!$A:$T,6,0)="","",HYPERLINK(VLOOKUP($A22,'Data (new)'!A:T,7,0), VLOOKUP($A22,'Data (new)'!A:T,6,0)))</f>
        <v>Hush "New"</v>
      </c>
      <c r="H22" s="1500" t="str">
        <f>IF(VLOOKUP($A22,'Data (new)'!$A:$T,14,0)="","",VLOOKUP($A22,'Data (new)'!$A:$T,14,0))</f>
        <v>Edges</v>
      </c>
      <c r="I22" s="1501" t="str">
        <f>IF(VLOOKUP($A22,'Data (new)'!$A:$T,10,0)="","",VLOOKUP($A22,'Data (new)'!$A:$T,10,0))</f>
        <v>L</v>
      </c>
      <c r="J22" s="1501">
        <f>IF(VLOOKUP($A22,'Data (new)'!$A:$T,11,0)="","",VLOOKUP($A22,'Data (new)'!$A:$T,11,0))</f>
        <v>5</v>
      </c>
      <c r="K22" s="1502">
        <f>IF(VLOOKUP($A22,'Data (new)'!$A:$T,16,0)="","",VLOOKUP($A22,'Data (new)'!$A:$T,16,0))</f>
        <v>82</v>
      </c>
      <c r="L22" s="1503"/>
      <c r="M22" s="1504"/>
      <c r="N22" s="1504"/>
      <c r="O22" s="1504"/>
      <c r="P22" s="1504"/>
      <c r="Q22" s="735"/>
      <c r="R22" s="735"/>
      <c r="S22" s="735"/>
      <c r="T22" s="735"/>
      <c r="U22" s="736"/>
      <c r="V22" s="736"/>
      <c r="W22" s="737"/>
      <c r="X22" s="738"/>
      <c r="Y22" s="739"/>
      <c r="Z22" s="740"/>
      <c r="AA22" s="741"/>
      <c r="AB22" s="742"/>
      <c r="AC22" s="743"/>
      <c r="AD22" s="742"/>
      <c r="AE22" s="742"/>
      <c r="AF22" s="742"/>
      <c r="AG22" s="744"/>
      <c r="AH22" s="742"/>
      <c r="AI22" s="1502">
        <f>IF(VLOOKUP($A22,'Data (new)'!$A:$T,12,0)="","",VLOOKUP($A22,'Data (new)'!$A:$T,12,0))</f>
        <v>1.24</v>
      </c>
      <c r="AJ22" s="1501" t="str">
        <f t="shared" si="1"/>
        <v/>
      </c>
      <c r="AK22" s="1501" t="str">
        <f t="shared" si="2"/>
        <v/>
      </c>
      <c r="AL22" s="1502" t="str">
        <f t="shared" si="3"/>
        <v/>
      </c>
      <c r="AM22" s="1502" t="str">
        <f>IF(ISERROR('Agripp Holds PU (EU, ASIA)'!$AL22*(1-$I$3)),"",'Agripp Holds PU (EU, ASIA)'!$AL22*(1-$I$3))</f>
        <v/>
      </c>
      <c r="AN22" s="1505" t="str">
        <f t="shared" si="42"/>
        <v/>
      </c>
      <c r="AO22" s="1390">
        <f t="shared" si="19"/>
        <v>0</v>
      </c>
      <c r="AP22" s="1390">
        <f t="shared" si="20"/>
        <v>0</v>
      </c>
      <c r="AQ22" s="1390">
        <f t="shared" si="21"/>
        <v>0</v>
      </c>
      <c r="AR22" s="1390">
        <f t="shared" si="22"/>
        <v>0</v>
      </c>
      <c r="AS22" s="1390">
        <f t="shared" si="23"/>
        <v>0</v>
      </c>
      <c r="AT22" s="1390">
        <f t="shared" si="24"/>
        <v>0</v>
      </c>
      <c r="AU22" s="1390">
        <f t="shared" si="25"/>
        <v>0</v>
      </c>
      <c r="AV22" s="1390">
        <f t="shared" si="26"/>
        <v>0</v>
      </c>
      <c r="AW22" s="1390">
        <f t="shared" si="27"/>
        <v>0</v>
      </c>
      <c r="AX22" s="1390">
        <f t="shared" si="28"/>
        <v>0</v>
      </c>
      <c r="AY22" s="1390">
        <f t="shared" si="29"/>
        <v>0</v>
      </c>
      <c r="AZ22" s="1390">
        <f t="shared" si="30"/>
        <v>0</v>
      </c>
      <c r="BA22" s="1390">
        <f t="shared" si="31"/>
        <v>0</v>
      </c>
      <c r="BB22" s="1390">
        <f t="shared" si="32"/>
        <v>0</v>
      </c>
      <c r="BC22" s="1390">
        <f t="shared" si="33"/>
        <v>0</v>
      </c>
      <c r="BD22" s="1390">
        <f t="shared" si="34"/>
        <v>0</v>
      </c>
      <c r="BE22" s="1390">
        <f t="shared" si="35"/>
        <v>0</v>
      </c>
      <c r="BF22" s="1390">
        <f t="shared" si="36"/>
        <v>0</v>
      </c>
      <c r="BG22" s="1390">
        <f t="shared" si="37"/>
        <v>0</v>
      </c>
      <c r="BH22" s="1390">
        <f t="shared" si="38"/>
        <v>0</v>
      </c>
      <c r="BI22" s="1390">
        <f t="shared" si="39"/>
        <v>0</v>
      </c>
      <c r="BJ22" s="1390">
        <f t="shared" si="40"/>
        <v>0</v>
      </c>
      <c r="BK22" s="1390">
        <f t="shared" si="41"/>
        <v>0</v>
      </c>
    </row>
    <row r="23" spans="1:63" ht="21" customHeight="1">
      <c r="A23" s="1506" t="s">
        <v>553</v>
      </c>
      <c r="B23" s="667"/>
      <c r="C23" s="1507" t="str">
        <f>IF(VLOOKUP($A23,'Data (new)'!$A:$T,2,0)="","",VLOOKUP($A23,'Data (new)'!$A:$T,2,0))</f>
        <v>AGP0310-U4</v>
      </c>
      <c r="D23" s="1507"/>
      <c r="E23" s="1507" t="e">
        <f>IF(VLOOKUP($A23,#REF!,3,0)="","",VLOOKUP($A23,#REF!,3,0))</f>
        <v>#REF!</v>
      </c>
      <c r="F23" s="1695"/>
      <c r="G23" s="1508" t="str">
        <f>IF(VLOOKUP($A23,'Data (new)'!$A:$T,6,0)="","",HYPERLINK(VLOOKUP($A23,'Data (new)'!A:T,7,0), VLOOKUP($A23,'Data (new)'!A:T,6,0)))</f>
        <v>Inca "New"</v>
      </c>
      <c r="H23" s="1507" t="str">
        <f>IF(VLOOKUP($A23,'Data (new)'!$A:$T,14,0)="","",VLOOKUP($A23,'Data (new)'!$A:$T,14,0))</f>
        <v>Edges</v>
      </c>
      <c r="I23" s="1509" t="str">
        <f>IF(VLOOKUP($A23,'Data (new)'!$A:$T,10,0)="","",VLOOKUP($A23,'Data (new)'!$A:$T,10,0))</f>
        <v>XL</v>
      </c>
      <c r="J23" s="1509">
        <f>IF(VLOOKUP($A23,'Data (new)'!$A:$T,11,0)="","",VLOOKUP($A23,'Data (new)'!$A:$T,11,0))</f>
        <v>2</v>
      </c>
      <c r="K23" s="1510">
        <f>IF(VLOOKUP($A23,'Data (new)'!$A:$T,16,0)="","",VLOOKUP($A23,'Data (new)'!$A:$T,16,0))</f>
        <v>115</v>
      </c>
      <c r="L23" s="1503"/>
      <c r="M23" s="1504"/>
      <c r="N23" s="1504"/>
      <c r="O23" s="1504"/>
      <c r="P23" s="1504"/>
      <c r="Q23" s="745"/>
      <c r="R23" s="745"/>
      <c r="S23" s="745"/>
      <c r="T23" s="745"/>
      <c r="U23" s="746"/>
      <c r="V23" s="746"/>
      <c r="W23" s="747"/>
      <c r="X23" s="748"/>
      <c r="Y23" s="749"/>
      <c r="Z23" s="750"/>
      <c r="AA23" s="751"/>
      <c r="AB23" s="752"/>
      <c r="AC23" s="753"/>
      <c r="AD23" s="752"/>
      <c r="AE23" s="752"/>
      <c r="AF23" s="752"/>
      <c r="AG23" s="754"/>
      <c r="AH23" s="752"/>
      <c r="AI23" s="1510">
        <f>IF(VLOOKUP($A23,'Data (new)'!$A:$T,12,0)="","",VLOOKUP($A23,'Data (new)'!$A:$T,12,0))</f>
        <v>1.47</v>
      </c>
      <c r="AJ23" s="1509" t="str">
        <f t="shared" si="1"/>
        <v/>
      </c>
      <c r="AK23" s="1509" t="str">
        <f t="shared" si="2"/>
        <v/>
      </c>
      <c r="AL23" s="1510" t="str">
        <f t="shared" si="3"/>
        <v/>
      </c>
      <c r="AM23" s="1510" t="str">
        <f>IF(ISERROR('Agripp Holds PU (EU, ASIA)'!$AL23*(1-$I$3)),"",'Agripp Holds PU (EU, ASIA)'!$AL23*(1-$I$3))</f>
        <v/>
      </c>
      <c r="AN23" s="1511" t="str">
        <f t="shared" si="42"/>
        <v/>
      </c>
      <c r="AO23" s="1390">
        <f t="shared" si="19"/>
        <v>0</v>
      </c>
      <c r="AP23" s="1390">
        <f t="shared" si="20"/>
        <v>0</v>
      </c>
      <c r="AQ23" s="1390">
        <f t="shared" si="21"/>
        <v>0</v>
      </c>
      <c r="AR23" s="1390">
        <f t="shared" si="22"/>
        <v>0</v>
      </c>
      <c r="AS23" s="1390">
        <f t="shared" si="23"/>
        <v>0</v>
      </c>
      <c r="AT23" s="1390">
        <f t="shared" si="24"/>
        <v>0</v>
      </c>
      <c r="AU23" s="1390">
        <f t="shared" si="25"/>
        <v>0</v>
      </c>
      <c r="AV23" s="1390">
        <f t="shared" si="26"/>
        <v>0</v>
      </c>
      <c r="AW23" s="1390">
        <f t="shared" si="27"/>
        <v>0</v>
      </c>
      <c r="AX23" s="1390">
        <f t="shared" si="28"/>
        <v>0</v>
      </c>
      <c r="AY23" s="1390">
        <f t="shared" si="29"/>
        <v>0</v>
      </c>
      <c r="AZ23" s="1390">
        <f t="shared" si="30"/>
        <v>0</v>
      </c>
      <c r="BA23" s="1390">
        <f t="shared" si="31"/>
        <v>0</v>
      </c>
      <c r="BB23" s="1390">
        <f t="shared" si="32"/>
        <v>0</v>
      </c>
      <c r="BC23" s="1390">
        <f t="shared" si="33"/>
        <v>0</v>
      </c>
      <c r="BD23" s="1390">
        <f t="shared" si="34"/>
        <v>0</v>
      </c>
      <c r="BE23" s="1390">
        <f t="shared" si="35"/>
        <v>0</v>
      </c>
      <c r="BF23" s="1390">
        <f t="shared" si="36"/>
        <v>0</v>
      </c>
      <c r="BG23" s="1390">
        <f t="shared" si="37"/>
        <v>0</v>
      </c>
      <c r="BH23" s="1390">
        <f t="shared" si="38"/>
        <v>0</v>
      </c>
      <c r="BI23" s="1390">
        <f t="shared" si="39"/>
        <v>0</v>
      </c>
      <c r="BJ23" s="1390">
        <f t="shared" si="40"/>
        <v>0</v>
      </c>
      <c r="BK23" s="1390">
        <f t="shared" si="41"/>
        <v>0</v>
      </c>
    </row>
    <row r="24" spans="1:63" ht="21" customHeight="1">
      <c r="A24" s="1498" t="s">
        <v>554</v>
      </c>
      <c r="B24" s="1499"/>
      <c r="C24" s="1500" t="str">
        <f>IF(VLOOKUP($A24,'Data (new)'!$A:$T,2,0)="","",VLOOKUP($A24,'Data (new)'!$A:$T,2,0))</f>
        <v>Z-AGP0485-U4</v>
      </c>
      <c r="D24" s="1500"/>
      <c r="E24" s="1500" t="e">
        <f>IF(VLOOKUP($A24,#REF!,3,0)="","",VLOOKUP($A24,#REF!,3,0))</f>
        <v>#REF!</v>
      </c>
      <c r="F24" s="1695"/>
      <c r="G24" s="1492" t="str">
        <f>IF(VLOOKUP($A24,'Data (new)'!$A:$T,6,0)="","",HYPERLINK(VLOOKUP($A24,'Data (new)'!A:T,7,0), VLOOKUP($A24,'Data (new)'!A:T,6,0)))</f>
        <v>Kos "New"</v>
      </c>
      <c r="H24" s="1500" t="str">
        <f>IF(VLOOKUP($A24,'Data (new)'!$A:$T,14,0)="","",VLOOKUP($A24,'Data (new)'!$A:$T,14,0))</f>
        <v>Jugs</v>
      </c>
      <c r="I24" s="1501" t="str">
        <f>IF(VLOOKUP($A24,'Data (new)'!$A:$T,10,0)="","",VLOOKUP($A24,'Data (new)'!$A:$T,10,0))</f>
        <v>XL</v>
      </c>
      <c r="J24" s="1501">
        <f>IF(VLOOKUP($A24,'Data (new)'!$A:$T,11,0)="","",VLOOKUP($A24,'Data (new)'!$A:$T,11,0))</f>
        <v>2</v>
      </c>
      <c r="K24" s="1502">
        <f>IF(VLOOKUP($A24,'Data (new)'!$A:$T,16,0)="","",VLOOKUP($A24,'Data (new)'!$A:$T,16,0))</f>
        <v>117</v>
      </c>
      <c r="L24" s="1503"/>
      <c r="M24" s="1504"/>
      <c r="N24" s="1504"/>
      <c r="O24" s="1504"/>
      <c r="P24" s="1504"/>
      <c r="Q24" s="735"/>
      <c r="R24" s="735"/>
      <c r="S24" s="735"/>
      <c r="T24" s="735"/>
      <c r="U24" s="736"/>
      <c r="V24" s="736"/>
      <c r="W24" s="737"/>
      <c r="X24" s="738"/>
      <c r="Y24" s="739"/>
      <c r="Z24" s="740"/>
      <c r="AA24" s="741"/>
      <c r="AB24" s="742"/>
      <c r="AC24" s="743"/>
      <c r="AD24" s="742"/>
      <c r="AE24" s="742"/>
      <c r="AF24" s="742"/>
      <c r="AG24" s="744"/>
      <c r="AH24" s="742"/>
      <c r="AI24" s="1502">
        <f>IF(VLOOKUP($A24,'Data (new)'!$A:$T,12,0)="","",VLOOKUP($A24,'Data (new)'!$A:$T,12,0))</f>
        <v>1.52</v>
      </c>
      <c r="AJ24" s="1501" t="str">
        <f t="shared" si="1"/>
        <v/>
      </c>
      <c r="AK24" s="1501" t="str">
        <f t="shared" si="2"/>
        <v/>
      </c>
      <c r="AL24" s="1502" t="str">
        <f t="shared" si="3"/>
        <v/>
      </c>
      <c r="AM24" s="1502" t="str">
        <f>IF(ISERROR('Agripp Holds PU (EU, ASIA)'!$AL24*(1-$I$3)),"",'Agripp Holds PU (EU, ASIA)'!$AL24*(1-$I$3))</f>
        <v/>
      </c>
      <c r="AN24" s="1505" t="str">
        <f t="shared" si="42"/>
        <v/>
      </c>
      <c r="AO24" s="1390">
        <f t="shared" si="19"/>
        <v>0</v>
      </c>
      <c r="AP24" s="1390">
        <f t="shared" si="20"/>
        <v>0</v>
      </c>
      <c r="AQ24" s="1390">
        <f t="shared" si="21"/>
        <v>0</v>
      </c>
      <c r="AR24" s="1390">
        <f t="shared" si="22"/>
        <v>0</v>
      </c>
      <c r="AS24" s="1390">
        <f t="shared" si="23"/>
        <v>0</v>
      </c>
      <c r="AT24" s="1390">
        <f t="shared" si="24"/>
        <v>0</v>
      </c>
      <c r="AU24" s="1390">
        <f t="shared" si="25"/>
        <v>0</v>
      </c>
      <c r="AV24" s="1390">
        <f t="shared" si="26"/>
        <v>0</v>
      </c>
      <c r="AW24" s="1390">
        <f t="shared" si="27"/>
        <v>0</v>
      </c>
      <c r="AX24" s="1390">
        <f t="shared" si="28"/>
        <v>0</v>
      </c>
      <c r="AY24" s="1390">
        <f t="shared" si="29"/>
        <v>0</v>
      </c>
      <c r="AZ24" s="1390">
        <f t="shared" si="30"/>
        <v>0</v>
      </c>
      <c r="BA24" s="1390">
        <f t="shared" si="31"/>
        <v>0</v>
      </c>
      <c r="BB24" s="1390">
        <f t="shared" si="32"/>
        <v>0</v>
      </c>
      <c r="BC24" s="1390">
        <f t="shared" si="33"/>
        <v>0</v>
      </c>
      <c r="BD24" s="1390">
        <f t="shared" si="34"/>
        <v>0</v>
      </c>
      <c r="BE24" s="1390">
        <f t="shared" si="35"/>
        <v>0</v>
      </c>
      <c r="BF24" s="1390">
        <f t="shared" si="36"/>
        <v>0</v>
      </c>
      <c r="BG24" s="1390">
        <f t="shared" si="37"/>
        <v>0</v>
      </c>
      <c r="BH24" s="1390">
        <f t="shared" si="38"/>
        <v>0</v>
      </c>
      <c r="BI24" s="1390">
        <f t="shared" si="39"/>
        <v>0</v>
      </c>
      <c r="BJ24" s="1390">
        <f t="shared" si="40"/>
        <v>0</v>
      </c>
      <c r="BK24" s="1390">
        <f t="shared" si="41"/>
        <v>0</v>
      </c>
    </row>
    <row r="25" spans="1:63" ht="21" customHeight="1">
      <c r="A25" s="1506" t="s">
        <v>555</v>
      </c>
      <c r="B25" s="667"/>
      <c r="C25" s="1507" t="str">
        <f>IF(VLOOKUP($A25,'Data (new)'!$A:$T,2,0)="","",VLOOKUP($A25,'Data (new)'!$A:$T,2,0))</f>
        <v>AGP0311-U4</v>
      </c>
      <c r="D25" s="1507"/>
      <c r="E25" s="1507" t="e">
        <f>IF(VLOOKUP($A25,#REF!,3,0)="","",VLOOKUP($A25,#REF!,3,0))</f>
        <v>#REF!</v>
      </c>
      <c r="F25" s="1695"/>
      <c r="G25" s="1508" t="str">
        <f>IF(VLOOKUP($A25,'Data (new)'!$A:$T,6,0)="","",HYPERLINK(VLOOKUP($A25,'Data (new)'!A:T,7,0), VLOOKUP($A25,'Data (new)'!A:T,6,0)))</f>
        <v>Kuna 1 "New"</v>
      </c>
      <c r="H25" s="1507" t="str">
        <f>IF(VLOOKUP($A25,'Data (new)'!$A:$T,14,0)="","",VLOOKUP($A25,'Data (new)'!$A:$T,14,0))</f>
        <v>Mixed</v>
      </c>
      <c r="I25" s="1509" t="str">
        <f>IF(VLOOKUP($A25,'Data (new)'!$A:$T,10,0)="","",VLOOKUP($A25,'Data (new)'!$A:$T,10,0))</f>
        <v>L</v>
      </c>
      <c r="J25" s="1509">
        <f>IF(VLOOKUP($A25,'Data (new)'!$A:$T,11,0)="","",VLOOKUP($A25,'Data (new)'!$A:$T,11,0))</f>
        <v>5</v>
      </c>
      <c r="K25" s="1510">
        <f>IF(VLOOKUP($A25,'Data (new)'!$A:$T,16,0)="","",VLOOKUP($A25,'Data (new)'!$A:$T,16,0))</f>
        <v>143</v>
      </c>
      <c r="L25" s="1503"/>
      <c r="M25" s="1504"/>
      <c r="N25" s="1504"/>
      <c r="O25" s="1504"/>
      <c r="P25" s="1504"/>
      <c r="Q25" s="745"/>
      <c r="R25" s="745"/>
      <c r="S25" s="745"/>
      <c r="T25" s="745"/>
      <c r="U25" s="746"/>
      <c r="V25" s="746"/>
      <c r="W25" s="747"/>
      <c r="X25" s="748"/>
      <c r="Y25" s="749"/>
      <c r="Z25" s="750"/>
      <c r="AA25" s="751"/>
      <c r="AB25" s="752"/>
      <c r="AC25" s="753"/>
      <c r="AD25" s="752"/>
      <c r="AE25" s="752"/>
      <c r="AF25" s="752"/>
      <c r="AG25" s="754"/>
      <c r="AH25" s="752"/>
      <c r="AI25" s="1510">
        <f>IF(VLOOKUP($A25,'Data (new)'!$A:$T,12,0)="","",VLOOKUP($A25,'Data (new)'!$A:$T,12,0))</f>
        <v>2.41</v>
      </c>
      <c r="AJ25" s="1509" t="str">
        <f t="shared" si="1"/>
        <v/>
      </c>
      <c r="AK25" s="1509" t="str">
        <f t="shared" si="2"/>
        <v/>
      </c>
      <c r="AL25" s="1510" t="str">
        <f t="shared" si="3"/>
        <v/>
      </c>
      <c r="AM25" s="1510" t="str">
        <f>IF(ISERROR('Agripp Holds PU (EU, ASIA)'!$AL25*(1-$I$3)),"",'Agripp Holds PU (EU, ASIA)'!$AL25*(1-$I$3))</f>
        <v/>
      </c>
      <c r="AN25" s="1511" t="str">
        <f t="shared" si="42"/>
        <v/>
      </c>
      <c r="AO25" s="1390">
        <f t="shared" si="19"/>
        <v>0</v>
      </c>
      <c r="AP25" s="1390">
        <f t="shared" si="20"/>
        <v>0</v>
      </c>
      <c r="AQ25" s="1390">
        <f t="shared" si="21"/>
        <v>0</v>
      </c>
      <c r="AR25" s="1390">
        <f t="shared" si="22"/>
        <v>0</v>
      </c>
      <c r="AS25" s="1390">
        <f t="shared" si="23"/>
        <v>0</v>
      </c>
      <c r="AT25" s="1390">
        <f t="shared" si="24"/>
        <v>0</v>
      </c>
      <c r="AU25" s="1390">
        <f t="shared" si="25"/>
        <v>0</v>
      </c>
      <c r="AV25" s="1390">
        <f t="shared" si="26"/>
        <v>0</v>
      </c>
      <c r="AW25" s="1390">
        <f t="shared" si="27"/>
        <v>0</v>
      </c>
      <c r="AX25" s="1390">
        <f t="shared" si="28"/>
        <v>0</v>
      </c>
      <c r="AY25" s="1390">
        <f t="shared" si="29"/>
        <v>0</v>
      </c>
      <c r="AZ25" s="1390">
        <f t="shared" si="30"/>
        <v>0</v>
      </c>
      <c r="BA25" s="1390">
        <f t="shared" si="31"/>
        <v>0</v>
      </c>
      <c r="BB25" s="1390">
        <f t="shared" si="32"/>
        <v>0</v>
      </c>
      <c r="BC25" s="1390">
        <f t="shared" si="33"/>
        <v>0</v>
      </c>
      <c r="BD25" s="1390">
        <f t="shared" si="34"/>
        <v>0</v>
      </c>
      <c r="BE25" s="1390">
        <f t="shared" si="35"/>
        <v>0</v>
      </c>
      <c r="BF25" s="1390">
        <f t="shared" si="36"/>
        <v>0</v>
      </c>
      <c r="BG25" s="1390">
        <f t="shared" si="37"/>
        <v>0</v>
      </c>
      <c r="BH25" s="1390">
        <f t="shared" si="38"/>
        <v>0</v>
      </c>
      <c r="BI25" s="1390">
        <f t="shared" si="39"/>
        <v>0</v>
      </c>
      <c r="BJ25" s="1390">
        <f t="shared" si="40"/>
        <v>0</v>
      </c>
      <c r="BK25" s="1390">
        <f t="shared" si="41"/>
        <v>0</v>
      </c>
    </row>
    <row r="26" spans="1:63" ht="21" customHeight="1">
      <c r="A26" s="1498" t="s">
        <v>556</v>
      </c>
      <c r="B26" s="1499"/>
      <c r="C26" s="1500" t="str">
        <f>IF(VLOOKUP($A26,'Data (new)'!$A:$T,2,0)="","",VLOOKUP($A26,'Data (new)'!$A:$T,2,0))</f>
        <v>AGP0312-U4</v>
      </c>
      <c r="D26" s="1500"/>
      <c r="E26" s="1500" t="e">
        <f>IF(VLOOKUP($A26,#REF!,3,0)="","",VLOOKUP($A26,#REF!,3,0))</f>
        <v>#REF!</v>
      </c>
      <c r="F26" s="1695"/>
      <c r="G26" s="1492" t="str">
        <f>IF(VLOOKUP($A26,'Data (new)'!$A:$T,6,0)="","",HYPERLINK(VLOOKUP($A26,'Data (new)'!A:T,7,0), VLOOKUP($A26,'Data (new)'!A:T,6,0)))</f>
        <v>Kuna 2 "New"</v>
      </c>
      <c r="H26" s="1500" t="str">
        <f>IF(VLOOKUP($A26,'Data (new)'!$A:$T,14,0)="","",VLOOKUP($A26,'Data (new)'!$A:$T,14,0))</f>
        <v>Edges</v>
      </c>
      <c r="I26" s="1501" t="str">
        <f>IF(VLOOKUP($A26,'Data (new)'!$A:$T,10,0)="","",VLOOKUP($A26,'Data (new)'!$A:$T,10,0))</f>
        <v>L</v>
      </c>
      <c r="J26" s="1501">
        <f>IF(VLOOKUP($A26,'Data (new)'!$A:$T,11,0)="","",VLOOKUP($A26,'Data (new)'!$A:$T,11,0))</f>
        <v>5</v>
      </c>
      <c r="K26" s="1502">
        <f>IF(VLOOKUP($A26,'Data (new)'!$A:$T,16,0)="","",VLOOKUP($A26,'Data (new)'!$A:$T,16,0))</f>
        <v>95</v>
      </c>
      <c r="L26" s="1503"/>
      <c r="M26" s="1504"/>
      <c r="N26" s="1504"/>
      <c r="O26" s="1504"/>
      <c r="P26" s="1504"/>
      <c r="Q26" s="735"/>
      <c r="R26" s="735"/>
      <c r="S26" s="735"/>
      <c r="T26" s="735"/>
      <c r="U26" s="736"/>
      <c r="V26" s="736"/>
      <c r="W26" s="737"/>
      <c r="X26" s="738"/>
      <c r="Y26" s="739"/>
      <c r="Z26" s="740"/>
      <c r="AA26" s="741"/>
      <c r="AB26" s="742"/>
      <c r="AC26" s="743"/>
      <c r="AD26" s="742"/>
      <c r="AE26" s="742"/>
      <c r="AF26" s="742"/>
      <c r="AG26" s="744"/>
      <c r="AH26" s="742"/>
      <c r="AI26" s="1502">
        <f>IF(VLOOKUP($A26,'Data (new)'!$A:$T,12,0)="","",VLOOKUP($A26,'Data (new)'!$A:$T,12,0))</f>
        <v>1.48</v>
      </c>
      <c r="AJ26" s="1501" t="str">
        <f t="shared" si="1"/>
        <v/>
      </c>
      <c r="AK26" s="1501" t="str">
        <f t="shared" si="2"/>
        <v/>
      </c>
      <c r="AL26" s="1502" t="str">
        <f t="shared" si="3"/>
        <v/>
      </c>
      <c r="AM26" s="1502" t="str">
        <f>IF(ISERROR('Agripp Holds PU (EU, ASIA)'!$AL26*(1-$I$3)),"",'Agripp Holds PU (EU, ASIA)'!$AL26*(1-$I$3))</f>
        <v/>
      </c>
      <c r="AN26" s="1505" t="str">
        <f t="shared" si="42"/>
        <v/>
      </c>
      <c r="AO26" s="1390">
        <f t="shared" si="19"/>
        <v>0</v>
      </c>
      <c r="AP26" s="1390">
        <f t="shared" si="20"/>
        <v>0</v>
      </c>
      <c r="AQ26" s="1390">
        <f t="shared" si="21"/>
        <v>0</v>
      </c>
      <c r="AR26" s="1390">
        <f t="shared" si="22"/>
        <v>0</v>
      </c>
      <c r="AS26" s="1390">
        <f t="shared" si="23"/>
        <v>0</v>
      </c>
      <c r="AT26" s="1390">
        <f t="shared" si="24"/>
        <v>0</v>
      </c>
      <c r="AU26" s="1390">
        <f t="shared" si="25"/>
        <v>0</v>
      </c>
      <c r="AV26" s="1390">
        <f t="shared" si="26"/>
        <v>0</v>
      </c>
      <c r="AW26" s="1390">
        <f t="shared" si="27"/>
        <v>0</v>
      </c>
      <c r="AX26" s="1390">
        <f t="shared" si="28"/>
        <v>0</v>
      </c>
      <c r="AY26" s="1390">
        <f t="shared" si="29"/>
        <v>0</v>
      </c>
      <c r="AZ26" s="1390">
        <f t="shared" si="30"/>
        <v>0</v>
      </c>
      <c r="BA26" s="1390">
        <f t="shared" si="31"/>
        <v>0</v>
      </c>
      <c r="BB26" s="1390">
        <f t="shared" si="32"/>
        <v>0</v>
      </c>
      <c r="BC26" s="1390">
        <f t="shared" si="33"/>
        <v>0</v>
      </c>
      <c r="BD26" s="1390">
        <f t="shared" si="34"/>
        <v>0</v>
      </c>
      <c r="BE26" s="1390">
        <f t="shared" si="35"/>
        <v>0</v>
      </c>
      <c r="BF26" s="1390">
        <f t="shared" si="36"/>
        <v>0</v>
      </c>
      <c r="BG26" s="1390">
        <f t="shared" si="37"/>
        <v>0</v>
      </c>
      <c r="BH26" s="1390">
        <f t="shared" si="38"/>
        <v>0</v>
      </c>
      <c r="BI26" s="1390">
        <f t="shared" si="39"/>
        <v>0</v>
      </c>
      <c r="BJ26" s="1390">
        <f t="shared" si="40"/>
        <v>0</v>
      </c>
      <c r="BK26" s="1390">
        <f t="shared" si="41"/>
        <v>0</v>
      </c>
    </row>
    <row r="27" spans="1:63" ht="21" customHeight="1">
      <c r="A27" s="1506" t="s">
        <v>557</v>
      </c>
      <c r="B27" s="667"/>
      <c r="C27" s="1507" t="str">
        <f>IF(VLOOKUP($A27,'Data (new)'!$A:$T,2,0)="","",VLOOKUP($A27,'Data (new)'!$A:$T,2,0))</f>
        <v>AGP0313-U4</v>
      </c>
      <c r="D27" s="1507"/>
      <c r="E27" s="1507" t="e">
        <f>IF(VLOOKUP($A27,#REF!,3,0)="","",VLOOKUP($A27,#REF!,3,0))</f>
        <v>#REF!</v>
      </c>
      <c r="F27" s="1695"/>
      <c r="G27" s="1508" t="str">
        <f>IF(VLOOKUP($A27,'Data (new)'!$A:$T,6,0)="","",HYPERLINK(VLOOKUP($A27,'Data (new)'!A:T,7,0), VLOOKUP($A27,'Data (new)'!A:T,6,0)))</f>
        <v>Loky 1 "New"</v>
      </c>
      <c r="H27" s="1507" t="str">
        <f>IF(VLOOKUP($A27,'Data (new)'!$A:$T,14,0)="","",VLOOKUP($A27,'Data (new)'!$A:$T,14,0))</f>
        <v>Crimps</v>
      </c>
      <c r="I27" s="1509" t="str">
        <f>IF(VLOOKUP($A27,'Data (new)'!$A:$T,10,0)="","",VLOOKUP($A27,'Data (new)'!$A:$T,10,0))</f>
        <v>L</v>
      </c>
      <c r="J27" s="1509">
        <f>IF(VLOOKUP($A27,'Data (new)'!$A:$T,11,0)="","",VLOOKUP($A27,'Data (new)'!$A:$T,11,0))</f>
        <v>4</v>
      </c>
      <c r="K27" s="1510">
        <f>IF(VLOOKUP($A27,'Data (new)'!$A:$T,16,0)="","",VLOOKUP($A27,'Data (new)'!$A:$T,16,0))</f>
        <v>42</v>
      </c>
      <c r="L27" s="1503"/>
      <c r="M27" s="1504"/>
      <c r="N27" s="1504"/>
      <c r="O27" s="1504"/>
      <c r="P27" s="1504"/>
      <c r="Q27" s="745"/>
      <c r="R27" s="745"/>
      <c r="S27" s="745"/>
      <c r="T27" s="745"/>
      <c r="U27" s="746"/>
      <c r="V27" s="746"/>
      <c r="W27" s="747"/>
      <c r="X27" s="748"/>
      <c r="Y27" s="749"/>
      <c r="Z27" s="750"/>
      <c r="AA27" s="751"/>
      <c r="AB27" s="752"/>
      <c r="AC27" s="753"/>
      <c r="AD27" s="752"/>
      <c r="AE27" s="752"/>
      <c r="AF27" s="752"/>
      <c r="AG27" s="754"/>
      <c r="AH27" s="752"/>
      <c r="AI27" s="1510">
        <f>IF(VLOOKUP($A27,'Data (new)'!$A:$T,12,0)="","",VLOOKUP($A27,'Data (new)'!$A:$T,12,0))</f>
        <v>0.54</v>
      </c>
      <c r="AJ27" s="1509" t="str">
        <f t="shared" si="1"/>
        <v/>
      </c>
      <c r="AK27" s="1509" t="str">
        <f t="shared" si="2"/>
        <v/>
      </c>
      <c r="AL27" s="1510" t="str">
        <f t="shared" si="3"/>
        <v/>
      </c>
      <c r="AM27" s="1510" t="str">
        <f>IF(ISERROR('Agripp Holds PU (EU, ASIA)'!$AL27*(1-$I$3)),"",'Agripp Holds PU (EU, ASIA)'!$AL27*(1-$I$3))</f>
        <v/>
      </c>
      <c r="AN27" s="1511" t="str">
        <f t="shared" si="42"/>
        <v/>
      </c>
      <c r="AO27" s="1390">
        <f t="shared" si="19"/>
        <v>0</v>
      </c>
      <c r="AP27" s="1390">
        <f t="shared" si="20"/>
        <v>0</v>
      </c>
      <c r="AQ27" s="1390">
        <f t="shared" si="21"/>
        <v>0</v>
      </c>
      <c r="AR27" s="1390">
        <f t="shared" si="22"/>
        <v>0</v>
      </c>
      <c r="AS27" s="1390">
        <f t="shared" si="23"/>
        <v>0</v>
      </c>
      <c r="AT27" s="1390">
        <f t="shared" si="24"/>
        <v>0</v>
      </c>
      <c r="AU27" s="1390">
        <f t="shared" si="25"/>
        <v>0</v>
      </c>
      <c r="AV27" s="1390">
        <f t="shared" si="26"/>
        <v>0</v>
      </c>
      <c r="AW27" s="1390">
        <f t="shared" si="27"/>
        <v>0</v>
      </c>
      <c r="AX27" s="1390">
        <f t="shared" si="28"/>
        <v>0</v>
      </c>
      <c r="AY27" s="1390">
        <f t="shared" si="29"/>
        <v>0</v>
      </c>
      <c r="AZ27" s="1390">
        <f t="shared" si="30"/>
        <v>0</v>
      </c>
      <c r="BA27" s="1390">
        <f t="shared" si="31"/>
        <v>0</v>
      </c>
      <c r="BB27" s="1390">
        <f t="shared" si="32"/>
        <v>0</v>
      </c>
      <c r="BC27" s="1390">
        <f t="shared" si="33"/>
        <v>0</v>
      </c>
      <c r="BD27" s="1390">
        <f t="shared" si="34"/>
        <v>0</v>
      </c>
      <c r="BE27" s="1390">
        <f t="shared" si="35"/>
        <v>0</v>
      </c>
      <c r="BF27" s="1390">
        <f t="shared" si="36"/>
        <v>0</v>
      </c>
      <c r="BG27" s="1390">
        <f t="shared" si="37"/>
        <v>0</v>
      </c>
      <c r="BH27" s="1390">
        <f t="shared" si="38"/>
        <v>0</v>
      </c>
      <c r="BI27" s="1390">
        <f t="shared" si="39"/>
        <v>0</v>
      </c>
      <c r="BJ27" s="1390">
        <f t="shared" si="40"/>
        <v>0</v>
      </c>
      <c r="BK27" s="1390">
        <f t="shared" si="41"/>
        <v>0</v>
      </c>
    </row>
    <row r="28" spans="1:63" ht="21" customHeight="1">
      <c r="A28" s="1498" t="s">
        <v>558</v>
      </c>
      <c r="B28" s="1499"/>
      <c r="C28" s="1500" t="str">
        <f>IF(VLOOKUP($A28,'Data (new)'!$A:$T,2,0)="","",VLOOKUP($A28,'Data (new)'!$A:$T,2,0))</f>
        <v>AGP0314-U4</v>
      </c>
      <c r="D28" s="1500"/>
      <c r="E28" s="1500" t="e">
        <f>IF(VLOOKUP($A28,#REF!,3,0)="","",VLOOKUP($A28,#REF!,3,0))</f>
        <v>#REF!</v>
      </c>
      <c r="F28" s="1695"/>
      <c r="G28" s="1492" t="str">
        <f>IF(VLOOKUP($A28,'Data (new)'!$A:$T,6,0)="","",HYPERLINK(VLOOKUP($A28,'Data (new)'!A:T,7,0), VLOOKUP($A28,'Data (new)'!A:T,6,0)))</f>
        <v>Loky 2 "New"</v>
      </c>
      <c r="H28" s="1500" t="str">
        <f>IF(VLOOKUP($A28,'Data (new)'!$A:$T,14,0)="","",VLOOKUP($A28,'Data (new)'!$A:$T,14,0))</f>
        <v>Crimps</v>
      </c>
      <c r="I28" s="1501" t="str">
        <f>IF(VLOOKUP($A28,'Data (new)'!$A:$T,10,0)="","",VLOOKUP($A28,'Data (new)'!$A:$T,10,0))</f>
        <v>M</v>
      </c>
      <c r="J28" s="1501">
        <f>IF(VLOOKUP($A28,'Data (new)'!$A:$T,11,0)="","",VLOOKUP($A28,'Data (new)'!$A:$T,11,0))</f>
        <v>5</v>
      </c>
      <c r="K28" s="1502">
        <f>IF(VLOOKUP($A28,'Data (new)'!$A:$T,16,0)="","",VLOOKUP($A28,'Data (new)'!$A:$T,16,0))</f>
        <v>37</v>
      </c>
      <c r="L28" s="1503"/>
      <c r="M28" s="1504"/>
      <c r="N28" s="1504"/>
      <c r="O28" s="1504"/>
      <c r="P28" s="1504"/>
      <c r="Q28" s="735"/>
      <c r="R28" s="735"/>
      <c r="S28" s="735"/>
      <c r="T28" s="735"/>
      <c r="U28" s="736"/>
      <c r="V28" s="736"/>
      <c r="W28" s="737"/>
      <c r="X28" s="738"/>
      <c r="Y28" s="739"/>
      <c r="Z28" s="740"/>
      <c r="AA28" s="741"/>
      <c r="AB28" s="742"/>
      <c r="AC28" s="743"/>
      <c r="AD28" s="742"/>
      <c r="AE28" s="742"/>
      <c r="AF28" s="742"/>
      <c r="AG28" s="744"/>
      <c r="AH28" s="742"/>
      <c r="AI28" s="1502">
        <f>IF(VLOOKUP($A28,'Data (new)'!$A:$T,12,0)="","",VLOOKUP($A28,'Data (new)'!$A:$T,12,0))</f>
        <v>0.37</v>
      </c>
      <c r="AJ28" s="1501" t="str">
        <f t="shared" si="1"/>
        <v/>
      </c>
      <c r="AK28" s="1501" t="str">
        <f t="shared" si="2"/>
        <v/>
      </c>
      <c r="AL28" s="1502" t="str">
        <f t="shared" si="3"/>
        <v/>
      </c>
      <c r="AM28" s="1502" t="str">
        <f>IF(ISERROR('Agripp Holds PU (EU, ASIA)'!$AL28*(1-$I$3)),"",'Agripp Holds PU (EU, ASIA)'!$AL28*(1-$I$3))</f>
        <v/>
      </c>
      <c r="AN28" s="1505" t="str">
        <f t="shared" si="42"/>
        <v/>
      </c>
      <c r="AO28" s="1390">
        <f t="shared" si="19"/>
        <v>0</v>
      </c>
      <c r="AP28" s="1390">
        <f t="shared" si="20"/>
        <v>0</v>
      </c>
      <c r="AQ28" s="1390">
        <f t="shared" si="21"/>
        <v>0</v>
      </c>
      <c r="AR28" s="1390">
        <f t="shared" si="22"/>
        <v>0</v>
      </c>
      <c r="AS28" s="1390">
        <f t="shared" si="23"/>
        <v>0</v>
      </c>
      <c r="AT28" s="1390">
        <f t="shared" si="24"/>
        <v>0</v>
      </c>
      <c r="AU28" s="1390">
        <f t="shared" si="25"/>
        <v>0</v>
      </c>
      <c r="AV28" s="1390">
        <f t="shared" si="26"/>
        <v>0</v>
      </c>
      <c r="AW28" s="1390">
        <f t="shared" si="27"/>
        <v>0</v>
      </c>
      <c r="AX28" s="1390">
        <f t="shared" si="28"/>
        <v>0</v>
      </c>
      <c r="AY28" s="1390">
        <f t="shared" si="29"/>
        <v>0</v>
      </c>
      <c r="AZ28" s="1390">
        <f t="shared" si="30"/>
        <v>0</v>
      </c>
      <c r="BA28" s="1390">
        <f t="shared" si="31"/>
        <v>0</v>
      </c>
      <c r="BB28" s="1390">
        <f t="shared" si="32"/>
        <v>0</v>
      </c>
      <c r="BC28" s="1390">
        <f t="shared" si="33"/>
        <v>0</v>
      </c>
      <c r="BD28" s="1390">
        <f t="shared" si="34"/>
        <v>0</v>
      </c>
      <c r="BE28" s="1390">
        <f t="shared" si="35"/>
        <v>0</v>
      </c>
      <c r="BF28" s="1390">
        <f t="shared" si="36"/>
        <v>0</v>
      </c>
      <c r="BG28" s="1390">
        <f t="shared" si="37"/>
        <v>0</v>
      </c>
      <c r="BH28" s="1390">
        <f t="shared" si="38"/>
        <v>0</v>
      </c>
      <c r="BI28" s="1390">
        <f t="shared" si="39"/>
        <v>0</v>
      </c>
      <c r="BJ28" s="1390">
        <f t="shared" si="40"/>
        <v>0</v>
      </c>
      <c r="BK28" s="1390">
        <f t="shared" si="41"/>
        <v>0</v>
      </c>
    </row>
    <row r="29" spans="1:63" ht="21" customHeight="1">
      <c r="A29" s="1506" t="s">
        <v>559</v>
      </c>
      <c r="B29" s="667"/>
      <c r="C29" s="1507" t="str">
        <f>IF(VLOOKUP($A29,'Data (new)'!$A:$T,2,0)="","",VLOOKUP($A29,'Data (new)'!$A:$T,2,0))</f>
        <v>AGP0315-U4</v>
      </c>
      <c r="D29" s="1507"/>
      <c r="E29" s="1507" t="e">
        <f>IF(VLOOKUP($A29,#REF!,3,0)="","",VLOOKUP($A29,#REF!,3,0))</f>
        <v>#REF!</v>
      </c>
      <c r="F29" s="1695"/>
      <c r="G29" s="1508" t="str">
        <f>IF(VLOOKUP($A29,'Data (new)'!$A:$T,6,0)="","",HYPERLINK(VLOOKUP($A29,'Data (new)'!A:T,7,0), VLOOKUP($A29,'Data (new)'!A:T,6,0)))</f>
        <v>Maya "New"</v>
      </c>
      <c r="H29" s="1507" t="str">
        <f>IF(VLOOKUP($A29,'Data (new)'!$A:$T,14,0)="","",VLOOKUP($A29,'Data (new)'!$A:$T,14,0))</f>
        <v>Mixed</v>
      </c>
      <c r="I29" s="1509" t="str">
        <f>IF(VLOOKUP($A29,'Data (new)'!$A:$T,10,0)="","",VLOOKUP($A29,'Data (new)'!$A:$T,10,0))</f>
        <v>S</v>
      </c>
      <c r="J29" s="1509">
        <f>IF(VLOOKUP($A29,'Data (new)'!$A:$T,11,0)="","",VLOOKUP($A29,'Data (new)'!$A:$T,11,0))</f>
        <v>7</v>
      </c>
      <c r="K29" s="1510">
        <f>IF(VLOOKUP($A29,'Data (new)'!$A:$T,16,0)="","",VLOOKUP($A29,'Data (new)'!$A:$T,16,0))</f>
        <v>54</v>
      </c>
      <c r="L29" s="1503"/>
      <c r="M29" s="1504"/>
      <c r="N29" s="1504"/>
      <c r="O29" s="1504"/>
      <c r="P29" s="1504"/>
      <c r="Q29" s="745"/>
      <c r="R29" s="745"/>
      <c r="S29" s="745"/>
      <c r="T29" s="745"/>
      <c r="U29" s="746"/>
      <c r="V29" s="746"/>
      <c r="W29" s="747"/>
      <c r="X29" s="748"/>
      <c r="Y29" s="749"/>
      <c r="Z29" s="750"/>
      <c r="AA29" s="751"/>
      <c r="AB29" s="752"/>
      <c r="AC29" s="753"/>
      <c r="AD29" s="752"/>
      <c r="AE29" s="752"/>
      <c r="AF29" s="752"/>
      <c r="AG29" s="754"/>
      <c r="AH29" s="752"/>
      <c r="AI29" s="1510">
        <f>IF(VLOOKUP($A29,'Data (new)'!$A:$T,12,0)="","",VLOOKUP($A29,'Data (new)'!$A:$T,12,0))</f>
        <v>0.64</v>
      </c>
      <c r="AJ29" s="1509" t="str">
        <f t="shared" si="1"/>
        <v/>
      </c>
      <c r="AK29" s="1509" t="str">
        <f t="shared" si="2"/>
        <v/>
      </c>
      <c r="AL29" s="1510" t="str">
        <f t="shared" si="3"/>
        <v/>
      </c>
      <c r="AM29" s="1510" t="str">
        <f>IF(ISERROR('Agripp Holds PU (EU, ASIA)'!$AL29*(1-$I$3)),"",'Agripp Holds PU (EU, ASIA)'!$AL29*(1-$I$3))</f>
        <v/>
      </c>
      <c r="AN29" s="1511" t="str">
        <f t="shared" si="42"/>
        <v/>
      </c>
      <c r="AO29" s="1390">
        <f t="shared" si="19"/>
        <v>0</v>
      </c>
      <c r="AP29" s="1390">
        <f t="shared" si="20"/>
        <v>0</v>
      </c>
      <c r="AQ29" s="1390">
        <f t="shared" si="21"/>
        <v>0</v>
      </c>
      <c r="AR29" s="1390">
        <f t="shared" si="22"/>
        <v>0</v>
      </c>
      <c r="AS29" s="1390">
        <f t="shared" si="23"/>
        <v>0</v>
      </c>
      <c r="AT29" s="1390">
        <f t="shared" si="24"/>
        <v>0</v>
      </c>
      <c r="AU29" s="1390">
        <f t="shared" si="25"/>
        <v>0</v>
      </c>
      <c r="AV29" s="1390">
        <f t="shared" si="26"/>
        <v>0</v>
      </c>
      <c r="AW29" s="1390">
        <f t="shared" si="27"/>
        <v>0</v>
      </c>
      <c r="AX29" s="1390">
        <f t="shared" si="28"/>
        <v>0</v>
      </c>
      <c r="AY29" s="1390">
        <f t="shared" si="29"/>
        <v>0</v>
      </c>
      <c r="AZ29" s="1390">
        <f t="shared" si="30"/>
        <v>0</v>
      </c>
      <c r="BA29" s="1390">
        <f t="shared" si="31"/>
        <v>0</v>
      </c>
      <c r="BB29" s="1390">
        <f t="shared" si="32"/>
        <v>0</v>
      </c>
      <c r="BC29" s="1390">
        <f t="shared" si="33"/>
        <v>0</v>
      </c>
      <c r="BD29" s="1390">
        <f t="shared" si="34"/>
        <v>0</v>
      </c>
      <c r="BE29" s="1390">
        <f t="shared" si="35"/>
        <v>0</v>
      </c>
      <c r="BF29" s="1390">
        <f t="shared" si="36"/>
        <v>0</v>
      </c>
      <c r="BG29" s="1390">
        <f t="shared" si="37"/>
        <v>0</v>
      </c>
      <c r="BH29" s="1390">
        <f t="shared" si="38"/>
        <v>0</v>
      </c>
      <c r="BI29" s="1390">
        <f t="shared" si="39"/>
        <v>0</v>
      </c>
      <c r="BJ29" s="1390">
        <f t="shared" si="40"/>
        <v>0</v>
      </c>
      <c r="BK29" s="1390">
        <f t="shared" si="41"/>
        <v>0</v>
      </c>
    </row>
    <row r="30" spans="1:63" ht="21" customHeight="1">
      <c r="A30" s="1498" t="s">
        <v>560</v>
      </c>
      <c r="B30" s="1499"/>
      <c r="C30" s="1500" t="str">
        <f>IF(VLOOKUP($A30,'Data (new)'!$A:$T,2,0)="","",VLOOKUP($A30,'Data (new)'!$A:$T,2,0))</f>
        <v>Z-AGP0486-U4</v>
      </c>
      <c r="D30" s="1500"/>
      <c r="E30" s="1500" t="e">
        <f>IF(VLOOKUP($A30,#REF!,3,0)="","",VLOOKUP($A30,#REF!,3,0))</f>
        <v>#REF!</v>
      </c>
      <c r="F30" s="1695"/>
      <c r="G30" s="1492" t="str">
        <f>IF(VLOOKUP($A30,'Data (new)'!$A:$T,6,0)="","",HYPERLINK(VLOOKUP($A30,'Data (new)'!A:T,7,0), VLOOKUP($A30,'Data (new)'!A:T,6,0)))</f>
        <v>Milos 1 "New"</v>
      </c>
      <c r="H30" s="1500" t="str">
        <f>IF(VLOOKUP($A30,'Data (new)'!$A:$T,14,0)="","",VLOOKUP($A30,'Data (new)'!$A:$T,14,0))</f>
        <v>Jugs</v>
      </c>
      <c r="I30" s="1501" t="str">
        <f>IF(VLOOKUP($A30,'Data (new)'!$A:$T,10,0)="","",VLOOKUP($A30,'Data (new)'!$A:$T,10,0))</f>
        <v>L</v>
      </c>
      <c r="J30" s="1501">
        <f>IF(VLOOKUP($A30,'Data (new)'!$A:$T,11,0)="","",VLOOKUP($A30,'Data (new)'!$A:$T,11,0))</f>
        <v>3</v>
      </c>
      <c r="K30" s="1502">
        <f>IF(VLOOKUP($A30,'Data (new)'!$A:$T,16,0)="","",VLOOKUP($A30,'Data (new)'!$A:$T,16,0))</f>
        <v>173</v>
      </c>
      <c r="L30" s="1503"/>
      <c r="M30" s="1504"/>
      <c r="N30" s="1504"/>
      <c r="O30" s="1504"/>
      <c r="P30" s="1504"/>
      <c r="Q30" s="735"/>
      <c r="R30" s="735"/>
      <c r="S30" s="735"/>
      <c r="T30" s="735"/>
      <c r="U30" s="736"/>
      <c r="V30" s="736"/>
      <c r="W30" s="737"/>
      <c r="X30" s="738"/>
      <c r="Y30" s="739"/>
      <c r="Z30" s="740"/>
      <c r="AA30" s="741"/>
      <c r="AB30" s="742"/>
      <c r="AC30" s="743"/>
      <c r="AD30" s="742"/>
      <c r="AE30" s="742"/>
      <c r="AF30" s="742"/>
      <c r="AG30" s="744"/>
      <c r="AH30" s="742"/>
      <c r="AI30" s="1502">
        <f>IF(VLOOKUP($A30,'Data (new)'!$A:$T,12,0)="","",VLOOKUP($A30,'Data (new)'!$A:$T,12,0))</f>
        <v>2.2200000000000002</v>
      </c>
      <c r="AJ30" s="1501" t="str">
        <f t="shared" si="1"/>
        <v/>
      </c>
      <c r="AK30" s="1501" t="str">
        <f t="shared" si="2"/>
        <v/>
      </c>
      <c r="AL30" s="1502" t="str">
        <f t="shared" si="3"/>
        <v/>
      </c>
      <c r="AM30" s="1502" t="str">
        <f>IF(ISERROR('Agripp Holds PU (EU, ASIA)'!$AL30*(1-$I$3)),"",'Agripp Holds PU (EU, ASIA)'!$AL30*(1-$I$3))</f>
        <v/>
      </c>
      <c r="AN30" s="1505" t="str">
        <f t="shared" si="42"/>
        <v/>
      </c>
      <c r="AO30" s="1390">
        <f t="shared" si="19"/>
        <v>0</v>
      </c>
      <c r="AP30" s="1390">
        <f t="shared" si="20"/>
        <v>0</v>
      </c>
      <c r="AQ30" s="1390">
        <f t="shared" si="21"/>
        <v>0</v>
      </c>
      <c r="AR30" s="1390">
        <f t="shared" si="22"/>
        <v>0</v>
      </c>
      <c r="AS30" s="1390">
        <f t="shared" si="23"/>
        <v>0</v>
      </c>
      <c r="AT30" s="1390">
        <f t="shared" si="24"/>
        <v>0</v>
      </c>
      <c r="AU30" s="1390">
        <f t="shared" si="25"/>
        <v>0</v>
      </c>
      <c r="AV30" s="1390">
        <f t="shared" si="26"/>
        <v>0</v>
      </c>
      <c r="AW30" s="1390">
        <f t="shared" si="27"/>
        <v>0</v>
      </c>
      <c r="AX30" s="1390">
        <f t="shared" si="28"/>
        <v>0</v>
      </c>
      <c r="AY30" s="1390">
        <f t="shared" si="29"/>
        <v>0</v>
      </c>
      <c r="AZ30" s="1390">
        <f t="shared" si="30"/>
        <v>0</v>
      </c>
      <c r="BA30" s="1390">
        <f t="shared" si="31"/>
        <v>0</v>
      </c>
      <c r="BB30" s="1390">
        <f t="shared" si="32"/>
        <v>0</v>
      </c>
      <c r="BC30" s="1390">
        <f t="shared" si="33"/>
        <v>0</v>
      </c>
      <c r="BD30" s="1390">
        <f t="shared" si="34"/>
        <v>0</v>
      </c>
      <c r="BE30" s="1390">
        <f t="shared" si="35"/>
        <v>0</v>
      </c>
      <c r="BF30" s="1390">
        <f t="shared" si="36"/>
        <v>0</v>
      </c>
      <c r="BG30" s="1390">
        <f t="shared" si="37"/>
        <v>0</v>
      </c>
      <c r="BH30" s="1390">
        <f t="shared" si="38"/>
        <v>0</v>
      </c>
      <c r="BI30" s="1390">
        <f t="shared" si="39"/>
        <v>0</v>
      </c>
      <c r="BJ30" s="1390">
        <f t="shared" si="40"/>
        <v>0</v>
      </c>
      <c r="BK30" s="1390">
        <f t="shared" si="41"/>
        <v>0</v>
      </c>
    </row>
    <row r="31" spans="1:63" ht="21" customHeight="1">
      <c r="A31" s="1506" t="s">
        <v>561</v>
      </c>
      <c r="B31" s="667"/>
      <c r="C31" s="1507" t="str">
        <f>IF(VLOOKUP($A31,'Data (new)'!$A:$T,2,0)="","",VLOOKUP($A31,'Data (new)'!$A:$T,2,0))</f>
        <v>Z-AGP0487-U4</v>
      </c>
      <c r="D31" s="1507"/>
      <c r="E31" s="1507" t="e">
        <f>IF(VLOOKUP($A31,#REF!,3,0)="","",VLOOKUP($A31,#REF!,3,0))</f>
        <v>#REF!</v>
      </c>
      <c r="F31" s="1695"/>
      <c r="G31" s="1508" t="str">
        <f>IF(VLOOKUP($A31,'Data (new)'!$A:$T,6,0)="","",HYPERLINK(VLOOKUP($A31,'Data (new)'!A:T,7,0), VLOOKUP($A31,'Data (new)'!A:T,6,0)))</f>
        <v>Milos 2 "New"</v>
      </c>
      <c r="H31" s="1507" t="str">
        <f>IF(VLOOKUP($A31,'Data (new)'!$A:$T,14,0)="","",VLOOKUP($A31,'Data (new)'!$A:$T,14,0))</f>
        <v>Jugs</v>
      </c>
      <c r="I31" s="1509" t="str">
        <f>IF(VLOOKUP($A31,'Data (new)'!$A:$T,10,0)="","",VLOOKUP($A31,'Data (new)'!$A:$T,10,0))</f>
        <v>L</v>
      </c>
      <c r="J31" s="1509">
        <f>IF(VLOOKUP($A31,'Data (new)'!$A:$T,11,0)="","",VLOOKUP($A31,'Data (new)'!$A:$T,11,0))</f>
        <v>3</v>
      </c>
      <c r="K31" s="1510">
        <f>IF(VLOOKUP($A31,'Data (new)'!$A:$T,16,0)="","",VLOOKUP($A31,'Data (new)'!$A:$T,16,0))</f>
        <v>130</v>
      </c>
      <c r="L31" s="1503"/>
      <c r="M31" s="1504"/>
      <c r="N31" s="1504"/>
      <c r="O31" s="1504"/>
      <c r="P31" s="1504"/>
      <c r="Q31" s="745"/>
      <c r="R31" s="745"/>
      <c r="S31" s="745"/>
      <c r="T31" s="745"/>
      <c r="U31" s="746"/>
      <c r="V31" s="746"/>
      <c r="W31" s="747"/>
      <c r="X31" s="748"/>
      <c r="Y31" s="749"/>
      <c r="Z31" s="750"/>
      <c r="AA31" s="751"/>
      <c r="AB31" s="752"/>
      <c r="AC31" s="753"/>
      <c r="AD31" s="752"/>
      <c r="AE31" s="752"/>
      <c r="AF31" s="752"/>
      <c r="AG31" s="754"/>
      <c r="AH31" s="752"/>
      <c r="AI31" s="1510">
        <f>IF(VLOOKUP($A31,'Data (new)'!$A:$T,12,0)="","",VLOOKUP($A31,'Data (new)'!$A:$T,12,0))</f>
        <v>1.49</v>
      </c>
      <c r="AJ31" s="1509" t="str">
        <f t="shared" si="1"/>
        <v/>
      </c>
      <c r="AK31" s="1509" t="str">
        <f t="shared" si="2"/>
        <v/>
      </c>
      <c r="AL31" s="1510" t="str">
        <f t="shared" si="3"/>
        <v/>
      </c>
      <c r="AM31" s="1510" t="str">
        <f>IF(ISERROR('Agripp Holds PU (EU, ASIA)'!$AL31*(1-$I$3)),"",'Agripp Holds PU (EU, ASIA)'!$AL31*(1-$I$3))</f>
        <v/>
      </c>
      <c r="AN31" s="1511" t="str">
        <f t="shared" si="42"/>
        <v/>
      </c>
      <c r="AO31" s="1390">
        <f t="shared" si="19"/>
        <v>0</v>
      </c>
      <c r="AP31" s="1390">
        <f t="shared" si="20"/>
        <v>0</v>
      </c>
      <c r="AQ31" s="1390">
        <f t="shared" si="21"/>
        <v>0</v>
      </c>
      <c r="AR31" s="1390">
        <f t="shared" si="22"/>
        <v>0</v>
      </c>
      <c r="AS31" s="1390">
        <f t="shared" si="23"/>
        <v>0</v>
      </c>
      <c r="AT31" s="1390">
        <f t="shared" si="24"/>
        <v>0</v>
      </c>
      <c r="AU31" s="1390">
        <f t="shared" si="25"/>
        <v>0</v>
      </c>
      <c r="AV31" s="1390">
        <f t="shared" si="26"/>
        <v>0</v>
      </c>
      <c r="AW31" s="1390">
        <f t="shared" si="27"/>
        <v>0</v>
      </c>
      <c r="AX31" s="1390">
        <f t="shared" si="28"/>
        <v>0</v>
      </c>
      <c r="AY31" s="1390">
        <f t="shared" si="29"/>
        <v>0</v>
      </c>
      <c r="AZ31" s="1390">
        <f t="shared" si="30"/>
        <v>0</v>
      </c>
      <c r="BA31" s="1390">
        <f t="shared" si="31"/>
        <v>0</v>
      </c>
      <c r="BB31" s="1390">
        <f t="shared" si="32"/>
        <v>0</v>
      </c>
      <c r="BC31" s="1390">
        <f t="shared" si="33"/>
        <v>0</v>
      </c>
      <c r="BD31" s="1390">
        <f t="shared" si="34"/>
        <v>0</v>
      </c>
      <c r="BE31" s="1390">
        <f t="shared" si="35"/>
        <v>0</v>
      </c>
      <c r="BF31" s="1390">
        <f t="shared" si="36"/>
        <v>0</v>
      </c>
      <c r="BG31" s="1390">
        <f t="shared" si="37"/>
        <v>0</v>
      </c>
      <c r="BH31" s="1390">
        <f t="shared" si="38"/>
        <v>0</v>
      </c>
      <c r="BI31" s="1390">
        <f t="shared" si="39"/>
        <v>0</v>
      </c>
      <c r="BJ31" s="1390">
        <f t="shared" si="40"/>
        <v>0</v>
      </c>
      <c r="BK31" s="1390">
        <f t="shared" si="41"/>
        <v>0</v>
      </c>
    </row>
    <row r="32" spans="1:63" ht="21" customHeight="1">
      <c r="A32" s="1498" t="s">
        <v>562</v>
      </c>
      <c r="B32" s="1499"/>
      <c r="C32" s="1500" t="str">
        <f>IF(VLOOKUP($A32,'Data (new)'!$A:$T,2,0)="","",VLOOKUP($A32,'Data (new)'!$A:$T,2,0))</f>
        <v>AGP0334-U4</v>
      </c>
      <c r="D32" s="1500"/>
      <c r="E32" s="1500" t="e">
        <f>IF(VLOOKUP($A32,#REF!,3,0)="","",VLOOKUP($A32,#REF!,3,0))</f>
        <v>#REF!</v>
      </c>
      <c r="F32" s="1695"/>
      <c r="G32" s="1492" t="str">
        <f>IF(VLOOKUP($A32,'Data (new)'!$A:$T,6,0)="","",HYPERLINK(VLOOKUP($A32,'Data (new)'!A:T,7,0), VLOOKUP($A32,'Data (new)'!A:T,6,0)))</f>
        <v>Milos 3 "New"</v>
      </c>
      <c r="H32" s="1500" t="str">
        <f>IF(VLOOKUP($A32,'Data (new)'!$A:$T,14,0)="","",VLOOKUP($A32,'Data (new)'!$A:$T,14,0))</f>
        <v>Jugs</v>
      </c>
      <c r="I32" s="1501" t="str">
        <f>IF(VLOOKUP($A32,'Data (new)'!$A:$T,10,0)="","",VLOOKUP($A32,'Data (new)'!$A:$T,10,0))</f>
        <v>M</v>
      </c>
      <c r="J32" s="1501">
        <f>IF(VLOOKUP($A32,'Data (new)'!$A:$T,11,0)="","",VLOOKUP($A32,'Data (new)'!$A:$T,11,0))</f>
        <v>6</v>
      </c>
      <c r="K32" s="1502">
        <f>IF(VLOOKUP($A32,'Data (new)'!$A:$T,16,0)="","",VLOOKUP($A32,'Data (new)'!$A:$T,16,0))</f>
        <v>180</v>
      </c>
      <c r="L32" s="1503"/>
      <c r="M32" s="1504"/>
      <c r="N32" s="1504"/>
      <c r="O32" s="1504"/>
      <c r="P32" s="1504"/>
      <c r="Q32" s="735"/>
      <c r="R32" s="735"/>
      <c r="S32" s="735"/>
      <c r="T32" s="735"/>
      <c r="U32" s="736"/>
      <c r="V32" s="736"/>
      <c r="W32" s="737"/>
      <c r="X32" s="738"/>
      <c r="Y32" s="739"/>
      <c r="Z32" s="740"/>
      <c r="AA32" s="741"/>
      <c r="AB32" s="742"/>
      <c r="AC32" s="743"/>
      <c r="AD32" s="742"/>
      <c r="AE32" s="742"/>
      <c r="AF32" s="742"/>
      <c r="AG32" s="744"/>
      <c r="AH32" s="742"/>
      <c r="AI32" s="1502">
        <f>IF(VLOOKUP($A32,'Data (new)'!$A:$T,12,0)="","",VLOOKUP($A32,'Data (new)'!$A:$T,12,0))</f>
        <v>3.07</v>
      </c>
      <c r="AJ32" s="1501" t="str">
        <f t="shared" si="1"/>
        <v/>
      </c>
      <c r="AK32" s="1501" t="str">
        <f t="shared" si="2"/>
        <v/>
      </c>
      <c r="AL32" s="1502" t="str">
        <f t="shared" si="3"/>
        <v/>
      </c>
      <c r="AM32" s="1502" t="str">
        <f>IF(ISERROR('Agripp Holds PU (EU, ASIA)'!$AL32*(1-$I$3)),"",'Agripp Holds PU (EU, ASIA)'!$AL32*(1-$I$3))</f>
        <v/>
      </c>
      <c r="AN32" s="1505" t="str">
        <f t="shared" si="42"/>
        <v/>
      </c>
      <c r="AO32" s="1390">
        <f t="shared" si="19"/>
        <v>0</v>
      </c>
      <c r="AP32" s="1390">
        <f t="shared" si="20"/>
        <v>0</v>
      </c>
      <c r="AQ32" s="1390">
        <f t="shared" si="21"/>
        <v>0</v>
      </c>
      <c r="AR32" s="1390">
        <f t="shared" si="22"/>
        <v>0</v>
      </c>
      <c r="AS32" s="1390">
        <f t="shared" si="23"/>
        <v>0</v>
      </c>
      <c r="AT32" s="1390">
        <f t="shared" si="24"/>
        <v>0</v>
      </c>
      <c r="AU32" s="1390">
        <f t="shared" si="25"/>
        <v>0</v>
      </c>
      <c r="AV32" s="1390">
        <f t="shared" si="26"/>
        <v>0</v>
      </c>
      <c r="AW32" s="1390">
        <f t="shared" si="27"/>
        <v>0</v>
      </c>
      <c r="AX32" s="1390">
        <f t="shared" si="28"/>
        <v>0</v>
      </c>
      <c r="AY32" s="1390">
        <f t="shared" si="29"/>
        <v>0</v>
      </c>
      <c r="AZ32" s="1390">
        <f t="shared" si="30"/>
        <v>0</v>
      </c>
      <c r="BA32" s="1390">
        <f t="shared" si="31"/>
        <v>0</v>
      </c>
      <c r="BB32" s="1390">
        <f t="shared" si="32"/>
        <v>0</v>
      </c>
      <c r="BC32" s="1390">
        <f t="shared" si="33"/>
        <v>0</v>
      </c>
      <c r="BD32" s="1390">
        <f t="shared" si="34"/>
        <v>0</v>
      </c>
      <c r="BE32" s="1390">
        <f t="shared" si="35"/>
        <v>0</v>
      </c>
      <c r="BF32" s="1390">
        <f t="shared" si="36"/>
        <v>0</v>
      </c>
      <c r="BG32" s="1390">
        <f t="shared" si="37"/>
        <v>0</v>
      </c>
      <c r="BH32" s="1390">
        <f t="shared" si="38"/>
        <v>0</v>
      </c>
      <c r="BI32" s="1390">
        <f t="shared" si="39"/>
        <v>0</v>
      </c>
      <c r="BJ32" s="1390">
        <f t="shared" si="40"/>
        <v>0</v>
      </c>
      <c r="BK32" s="1390">
        <f t="shared" si="41"/>
        <v>0</v>
      </c>
    </row>
    <row r="33" spans="1:63" ht="21" customHeight="1">
      <c r="A33" s="1506" t="s">
        <v>563</v>
      </c>
      <c r="B33" s="667"/>
      <c r="C33" s="1507" t="str">
        <f>IF(VLOOKUP($A33,'Data (new)'!$A:$T,2,0)="","",VLOOKUP($A33,'Data (new)'!$A:$T,2,0))</f>
        <v>AGP0316-U4</v>
      </c>
      <c r="D33" s="1507"/>
      <c r="E33" s="1507" t="e">
        <f>IF(VLOOKUP($A33,#REF!,3,0)="","",VLOOKUP($A33,#REF!,3,0))</f>
        <v>#REF!</v>
      </c>
      <c r="F33" s="1695"/>
      <c r="G33" s="1508" t="str">
        <f>IF(VLOOKUP($A33,'Data (new)'!$A:$T,6,0)="","",HYPERLINK(VLOOKUP($A33,'Data (new)'!A:T,7,0), VLOOKUP($A33,'Data (new)'!A:T,6,0)))</f>
        <v>Mix "New"</v>
      </c>
      <c r="H33" s="1507" t="str">
        <f>IF(VLOOKUP($A33,'Data (new)'!$A:$T,14,0)="","",VLOOKUP($A33,'Data (new)'!$A:$T,14,0))</f>
        <v>Mixed</v>
      </c>
      <c r="I33" s="1509" t="str">
        <f>IF(VLOOKUP($A33,'Data (new)'!$A:$T,10,0)="","",VLOOKUP($A33,'Data (new)'!$A:$T,10,0))</f>
        <v>S</v>
      </c>
      <c r="J33" s="1509">
        <f>IF(VLOOKUP($A33,'Data (new)'!$A:$T,11,0)="","",VLOOKUP($A33,'Data (new)'!$A:$T,11,0))</f>
        <v>10</v>
      </c>
      <c r="K33" s="1510">
        <f>IF(VLOOKUP($A33,'Data (new)'!$A:$T,16,0)="","",VLOOKUP($A33,'Data (new)'!$A:$T,16,0))</f>
        <v>57</v>
      </c>
      <c r="L33" s="1503"/>
      <c r="M33" s="1504"/>
      <c r="N33" s="1504"/>
      <c r="O33" s="1504"/>
      <c r="P33" s="1504"/>
      <c r="Q33" s="745"/>
      <c r="R33" s="745"/>
      <c r="S33" s="745"/>
      <c r="T33" s="745"/>
      <c r="U33" s="746"/>
      <c r="V33" s="746"/>
      <c r="W33" s="747"/>
      <c r="X33" s="748"/>
      <c r="Y33" s="749"/>
      <c r="Z33" s="750"/>
      <c r="AA33" s="751"/>
      <c r="AB33" s="752"/>
      <c r="AC33" s="753"/>
      <c r="AD33" s="752"/>
      <c r="AE33" s="752"/>
      <c r="AF33" s="752"/>
      <c r="AG33" s="754"/>
      <c r="AH33" s="752"/>
      <c r="AI33" s="1510">
        <f>IF(VLOOKUP($A33,'Data (new)'!$A:$T,12,0)="","",VLOOKUP($A33,'Data (new)'!$A:$T,12,0))</f>
        <v>0.52</v>
      </c>
      <c r="AJ33" s="1509" t="str">
        <f t="shared" si="1"/>
        <v/>
      </c>
      <c r="AK33" s="1509" t="str">
        <f t="shared" si="2"/>
        <v/>
      </c>
      <c r="AL33" s="1510" t="str">
        <f t="shared" si="3"/>
        <v/>
      </c>
      <c r="AM33" s="1510" t="str">
        <f>IF(ISERROR('Agripp Holds PU (EU, ASIA)'!$AL33*(1-$I$3)),"",'Agripp Holds PU (EU, ASIA)'!$AL33*(1-$I$3))</f>
        <v/>
      </c>
      <c r="AN33" s="1511" t="str">
        <f t="shared" si="42"/>
        <v/>
      </c>
      <c r="AO33" s="1390">
        <f t="shared" si="19"/>
        <v>0</v>
      </c>
      <c r="AP33" s="1390">
        <f t="shared" si="20"/>
        <v>0</v>
      </c>
      <c r="AQ33" s="1390">
        <f t="shared" si="21"/>
        <v>0</v>
      </c>
      <c r="AR33" s="1390">
        <f t="shared" si="22"/>
        <v>0</v>
      </c>
      <c r="AS33" s="1390">
        <f t="shared" si="23"/>
        <v>0</v>
      </c>
      <c r="AT33" s="1390">
        <f t="shared" si="24"/>
        <v>0</v>
      </c>
      <c r="AU33" s="1390">
        <f t="shared" si="25"/>
        <v>0</v>
      </c>
      <c r="AV33" s="1390">
        <f t="shared" si="26"/>
        <v>0</v>
      </c>
      <c r="AW33" s="1390">
        <f t="shared" si="27"/>
        <v>0</v>
      </c>
      <c r="AX33" s="1390">
        <f t="shared" si="28"/>
        <v>0</v>
      </c>
      <c r="AY33" s="1390">
        <f t="shared" si="29"/>
        <v>0</v>
      </c>
      <c r="AZ33" s="1390">
        <f t="shared" si="30"/>
        <v>0</v>
      </c>
      <c r="BA33" s="1390">
        <f t="shared" si="31"/>
        <v>0</v>
      </c>
      <c r="BB33" s="1390">
        <f t="shared" si="32"/>
        <v>0</v>
      </c>
      <c r="BC33" s="1390">
        <f t="shared" si="33"/>
        <v>0</v>
      </c>
      <c r="BD33" s="1390">
        <f t="shared" si="34"/>
        <v>0</v>
      </c>
      <c r="BE33" s="1390">
        <f t="shared" si="35"/>
        <v>0</v>
      </c>
      <c r="BF33" s="1390">
        <f t="shared" si="36"/>
        <v>0</v>
      </c>
      <c r="BG33" s="1390">
        <f t="shared" si="37"/>
        <v>0</v>
      </c>
      <c r="BH33" s="1390">
        <f t="shared" si="38"/>
        <v>0</v>
      </c>
      <c r="BI33" s="1390">
        <f t="shared" si="39"/>
        <v>0</v>
      </c>
      <c r="BJ33" s="1390">
        <f t="shared" si="40"/>
        <v>0</v>
      </c>
      <c r="BK33" s="1390">
        <f t="shared" si="41"/>
        <v>0</v>
      </c>
    </row>
    <row r="34" spans="1:63" ht="21" customHeight="1">
      <c r="A34" s="1498" t="s">
        <v>564</v>
      </c>
      <c r="B34" s="1499"/>
      <c r="C34" s="1500" t="str">
        <f>IF(VLOOKUP($A34,'Data (new)'!$A:$T,2,0)="","",VLOOKUP($A34,'Data (new)'!$A:$T,2,0))</f>
        <v>Z-AGP0488-U4</v>
      </c>
      <c r="D34" s="1500"/>
      <c r="E34" s="1500" t="e">
        <f>IF(VLOOKUP($A34,#REF!,3,0)="","",VLOOKUP($A34,#REF!,3,0))</f>
        <v>#REF!</v>
      </c>
      <c r="F34" s="1695"/>
      <c r="G34" s="1492" t="str">
        <f>IF(VLOOKUP($A34,'Data (new)'!$A:$T,6,0)="","",HYPERLINK(VLOOKUP($A34,'Data (new)'!A:T,7,0), VLOOKUP($A34,'Data (new)'!A:T,6,0)))</f>
        <v>Odyssey "New"</v>
      </c>
      <c r="H34" s="1500" t="str">
        <f>IF(VLOOKUP($A34,'Data (new)'!$A:$T,14,0)="","",VLOOKUP($A34,'Data (new)'!$A:$T,14,0))</f>
        <v>Edges</v>
      </c>
      <c r="I34" s="1501" t="str">
        <f>IF(VLOOKUP($A34,'Data (new)'!$A:$T,10,0)="","",VLOOKUP($A34,'Data (new)'!$A:$T,10,0))</f>
        <v>L</v>
      </c>
      <c r="J34" s="1501">
        <f>IF(VLOOKUP($A34,'Data (new)'!$A:$T,11,0)="","",VLOOKUP($A34,'Data (new)'!$A:$T,11,0))</f>
        <v>4</v>
      </c>
      <c r="K34" s="1502">
        <f>IF(VLOOKUP($A34,'Data (new)'!$A:$T,16,0)="","",VLOOKUP($A34,'Data (new)'!$A:$T,16,0))</f>
        <v>161</v>
      </c>
      <c r="L34" s="1503"/>
      <c r="M34" s="1504"/>
      <c r="N34" s="1504"/>
      <c r="O34" s="1504"/>
      <c r="P34" s="1504"/>
      <c r="Q34" s="735"/>
      <c r="R34" s="735"/>
      <c r="S34" s="735"/>
      <c r="T34" s="735"/>
      <c r="U34" s="736"/>
      <c r="V34" s="736"/>
      <c r="W34" s="737"/>
      <c r="X34" s="738"/>
      <c r="Y34" s="739"/>
      <c r="Z34" s="740"/>
      <c r="AA34" s="741"/>
      <c r="AB34" s="742"/>
      <c r="AC34" s="743"/>
      <c r="AD34" s="742"/>
      <c r="AE34" s="742"/>
      <c r="AF34" s="742"/>
      <c r="AG34" s="744"/>
      <c r="AH34" s="742"/>
      <c r="AI34" s="1502">
        <f>IF(VLOOKUP($A34,'Data (new)'!$A:$T,12,0)="","",VLOOKUP($A34,'Data (new)'!$A:$T,12,0))</f>
        <v>1.81</v>
      </c>
      <c r="AJ34" s="1501" t="str">
        <f t="shared" si="1"/>
        <v/>
      </c>
      <c r="AK34" s="1501" t="str">
        <f t="shared" si="2"/>
        <v/>
      </c>
      <c r="AL34" s="1502" t="str">
        <f t="shared" si="3"/>
        <v/>
      </c>
      <c r="AM34" s="1502" t="str">
        <f>IF(ISERROR('Agripp Holds PU (EU, ASIA)'!$AL34*(1-$I$3)),"",'Agripp Holds PU (EU, ASIA)'!$AL34*(1-$I$3))</f>
        <v/>
      </c>
      <c r="AN34" s="1505" t="str">
        <f t="shared" si="42"/>
        <v/>
      </c>
      <c r="AO34" s="1390">
        <f t="shared" si="19"/>
        <v>0</v>
      </c>
      <c r="AP34" s="1390">
        <f t="shared" si="20"/>
        <v>0</v>
      </c>
      <c r="AQ34" s="1390">
        <f t="shared" si="21"/>
        <v>0</v>
      </c>
      <c r="AR34" s="1390">
        <f t="shared" si="22"/>
        <v>0</v>
      </c>
      <c r="AS34" s="1390">
        <f t="shared" si="23"/>
        <v>0</v>
      </c>
      <c r="AT34" s="1390">
        <f t="shared" si="24"/>
        <v>0</v>
      </c>
      <c r="AU34" s="1390">
        <f t="shared" si="25"/>
        <v>0</v>
      </c>
      <c r="AV34" s="1390">
        <f t="shared" si="26"/>
        <v>0</v>
      </c>
      <c r="AW34" s="1390">
        <f t="shared" si="27"/>
        <v>0</v>
      </c>
      <c r="AX34" s="1390">
        <f t="shared" si="28"/>
        <v>0</v>
      </c>
      <c r="AY34" s="1390">
        <f t="shared" si="29"/>
        <v>0</v>
      </c>
      <c r="AZ34" s="1390">
        <f t="shared" si="30"/>
        <v>0</v>
      </c>
      <c r="BA34" s="1390">
        <f t="shared" si="31"/>
        <v>0</v>
      </c>
      <c r="BB34" s="1390">
        <f t="shared" si="32"/>
        <v>0</v>
      </c>
      <c r="BC34" s="1390">
        <f t="shared" si="33"/>
        <v>0</v>
      </c>
      <c r="BD34" s="1390">
        <f t="shared" si="34"/>
        <v>0</v>
      </c>
      <c r="BE34" s="1390">
        <f t="shared" si="35"/>
        <v>0</v>
      </c>
      <c r="BF34" s="1390">
        <f t="shared" si="36"/>
        <v>0</v>
      </c>
      <c r="BG34" s="1390">
        <f t="shared" si="37"/>
        <v>0</v>
      </c>
      <c r="BH34" s="1390">
        <f t="shared" si="38"/>
        <v>0</v>
      </c>
      <c r="BI34" s="1390">
        <f t="shared" si="39"/>
        <v>0</v>
      </c>
      <c r="BJ34" s="1390">
        <f t="shared" si="40"/>
        <v>0</v>
      </c>
      <c r="BK34" s="1390">
        <f t="shared" si="41"/>
        <v>0</v>
      </c>
    </row>
    <row r="35" spans="1:63" ht="21" customHeight="1">
      <c r="A35" s="1506" t="s">
        <v>565</v>
      </c>
      <c r="B35" s="667"/>
      <c r="C35" s="1507" t="str">
        <f>IF(VLOOKUP($A35,'Data (new)'!$A:$T,2,0)="","",VLOOKUP($A35,'Data (new)'!$A:$T,2,0))</f>
        <v>AGP0317-U4</v>
      </c>
      <c r="D35" s="1507"/>
      <c r="E35" s="1507" t="e">
        <f>IF(VLOOKUP($A35,#REF!,3,0)="","",VLOOKUP($A35,#REF!,3,0))</f>
        <v>#REF!</v>
      </c>
      <c r="F35" s="1695"/>
      <c r="G35" s="1508" t="str">
        <f>IF(VLOOKUP($A35,'Data (new)'!$A:$T,6,0)="","",HYPERLINK(VLOOKUP($A35,'Data (new)'!A:T,7,0), VLOOKUP($A35,'Data (new)'!A:T,6,0)))</f>
        <v>Pichu "New"</v>
      </c>
      <c r="H35" s="1507" t="str">
        <f>IF(VLOOKUP($A35,'Data (new)'!$A:$T,14,0)="","",VLOOKUP($A35,'Data (new)'!$A:$T,14,0))</f>
        <v>Jugs</v>
      </c>
      <c r="I35" s="1509" t="str">
        <f>IF(VLOOKUP($A35,'Data (new)'!$A:$T,10,0)="","",VLOOKUP($A35,'Data (new)'!$A:$T,10,0))</f>
        <v>M</v>
      </c>
      <c r="J35" s="1509">
        <f>IF(VLOOKUP($A35,'Data (new)'!$A:$T,11,0)="","",VLOOKUP($A35,'Data (new)'!$A:$T,11,0))</f>
        <v>6</v>
      </c>
      <c r="K35" s="1510">
        <f>IF(VLOOKUP($A35,'Data (new)'!$A:$T,16,0)="","",VLOOKUP($A35,'Data (new)'!$A:$T,16,0))</f>
        <v>64</v>
      </c>
      <c r="L35" s="1503"/>
      <c r="M35" s="1504"/>
      <c r="N35" s="1504"/>
      <c r="O35" s="1504"/>
      <c r="P35" s="1504"/>
      <c r="Q35" s="745"/>
      <c r="R35" s="745"/>
      <c r="S35" s="745"/>
      <c r="T35" s="745"/>
      <c r="U35" s="746"/>
      <c r="V35" s="746"/>
      <c r="W35" s="747"/>
      <c r="X35" s="748"/>
      <c r="Y35" s="749"/>
      <c r="Z35" s="750"/>
      <c r="AA35" s="751"/>
      <c r="AB35" s="752"/>
      <c r="AC35" s="753"/>
      <c r="AD35" s="752"/>
      <c r="AE35" s="752"/>
      <c r="AF35" s="752"/>
      <c r="AG35" s="754"/>
      <c r="AH35" s="752"/>
      <c r="AI35" s="1510">
        <f>IF(VLOOKUP($A35,'Data (new)'!$A:$T,12,0)="","",VLOOKUP($A35,'Data (new)'!$A:$T,12,0))</f>
        <v>0.8</v>
      </c>
      <c r="AJ35" s="1509" t="str">
        <f t="shared" si="1"/>
        <v/>
      </c>
      <c r="AK35" s="1509" t="str">
        <f t="shared" si="2"/>
        <v/>
      </c>
      <c r="AL35" s="1510" t="str">
        <f t="shared" si="3"/>
        <v/>
      </c>
      <c r="AM35" s="1510" t="str">
        <f>IF(ISERROR('Agripp Holds PU (EU, ASIA)'!$AL35*(1-$I$3)),"",'Agripp Holds PU (EU, ASIA)'!$AL35*(1-$I$3))</f>
        <v/>
      </c>
      <c r="AN35" s="1511" t="str">
        <f t="shared" si="42"/>
        <v/>
      </c>
      <c r="AO35" s="1390">
        <f t="shared" si="19"/>
        <v>0</v>
      </c>
      <c r="AP35" s="1390">
        <f t="shared" si="20"/>
        <v>0</v>
      </c>
      <c r="AQ35" s="1390">
        <f t="shared" si="21"/>
        <v>0</v>
      </c>
      <c r="AR35" s="1390">
        <f t="shared" si="22"/>
        <v>0</v>
      </c>
      <c r="AS35" s="1390">
        <f t="shared" si="23"/>
        <v>0</v>
      </c>
      <c r="AT35" s="1390">
        <f t="shared" si="24"/>
        <v>0</v>
      </c>
      <c r="AU35" s="1390">
        <f t="shared" si="25"/>
        <v>0</v>
      </c>
      <c r="AV35" s="1390">
        <f t="shared" si="26"/>
        <v>0</v>
      </c>
      <c r="AW35" s="1390">
        <f t="shared" si="27"/>
        <v>0</v>
      </c>
      <c r="AX35" s="1390">
        <f t="shared" si="28"/>
        <v>0</v>
      </c>
      <c r="AY35" s="1390">
        <f t="shared" si="29"/>
        <v>0</v>
      </c>
      <c r="AZ35" s="1390">
        <f t="shared" si="30"/>
        <v>0</v>
      </c>
      <c r="BA35" s="1390">
        <f t="shared" si="31"/>
        <v>0</v>
      </c>
      <c r="BB35" s="1390">
        <f t="shared" si="32"/>
        <v>0</v>
      </c>
      <c r="BC35" s="1390">
        <f t="shared" si="33"/>
        <v>0</v>
      </c>
      <c r="BD35" s="1390">
        <f t="shared" si="34"/>
        <v>0</v>
      </c>
      <c r="BE35" s="1390">
        <f t="shared" si="35"/>
        <v>0</v>
      </c>
      <c r="BF35" s="1390">
        <f t="shared" si="36"/>
        <v>0</v>
      </c>
      <c r="BG35" s="1390">
        <f t="shared" si="37"/>
        <v>0</v>
      </c>
      <c r="BH35" s="1390">
        <f t="shared" si="38"/>
        <v>0</v>
      </c>
      <c r="BI35" s="1390">
        <f t="shared" si="39"/>
        <v>0</v>
      </c>
      <c r="BJ35" s="1390">
        <f t="shared" si="40"/>
        <v>0</v>
      </c>
      <c r="BK35" s="1390">
        <f t="shared" si="41"/>
        <v>0</v>
      </c>
    </row>
    <row r="36" spans="1:63" ht="21" customHeight="1">
      <c r="A36" s="1498" t="s">
        <v>566</v>
      </c>
      <c r="B36" s="1499"/>
      <c r="C36" s="1500" t="str">
        <f>IF(VLOOKUP($A36,'Data (new)'!$A:$T,2,0)="","",VLOOKUP($A36,'Data (new)'!$A:$T,2,0))</f>
        <v>AGP0318-U4</v>
      </c>
      <c r="D36" s="1500"/>
      <c r="E36" s="1500" t="e">
        <f>IF(VLOOKUP($A36,#REF!,3,0)="","",VLOOKUP($A36,#REF!,3,0))</f>
        <v>#REF!</v>
      </c>
      <c r="F36" s="1695"/>
      <c r="G36" s="1492" t="str">
        <f>IF(VLOOKUP($A36,'Data (new)'!$A:$T,6,0)="","",HYPERLINK(VLOOKUP($A36,'Data (new)'!A:T,7,0), VLOOKUP($A36,'Data (new)'!A:T,6,0)))</f>
        <v>Sigurd 1 "New"</v>
      </c>
      <c r="H36" s="1500" t="str">
        <f>IF(VLOOKUP($A36,'Data (new)'!$A:$T,14,0)="","",VLOOKUP($A36,'Data (new)'!$A:$T,14,0))</f>
        <v>Edges</v>
      </c>
      <c r="I36" s="1501" t="str">
        <f>IF(VLOOKUP($A36,'Data (new)'!$A:$T,10,0)="","",VLOOKUP($A36,'Data (new)'!$A:$T,10,0))</f>
        <v>XL</v>
      </c>
      <c r="J36" s="1501">
        <f>IF(VLOOKUP($A36,'Data (new)'!$A:$T,11,0)="","",VLOOKUP($A36,'Data (new)'!$A:$T,11,0))</f>
        <v>2</v>
      </c>
      <c r="K36" s="1502">
        <f>IF(VLOOKUP($A36,'Data (new)'!$A:$T,16,0)="","",VLOOKUP($A36,'Data (new)'!$A:$T,16,0))</f>
        <v>102</v>
      </c>
      <c r="L36" s="1503"/>
      <c r="M36" s="1504"/>
      <c r="N36" s="1504"/>
      <c r="O36" s="1504"/>
      <c r="P36" s="1504"/>
      <c r="Q36" s="735"/>
      <c r="R36" s="735"/>
      <c r="S36" s="735"/>
      <c r="T36" s="735"/>
      <c r="U36" s="736"/>
      <c r="V36" s="736"/>
      <c r="W36" s="737"/>
      <c r="X36" s="738"/>
      <c r="Y36" s="739"/>
      <c r="Z36" s="740"/>
      <c r="AA36" s="741"/>
      <c r="AB36" s="742"/>
      <c r="AC36" s="743"/>
      <c r="AD36" s="742"/>
      <c r="AE36" s="742"/>
      <c r="AF36" s="742"/>
      <c r="AG36" s="744"/>
      <c r="AH36" s="742"/>
      <c r="AI36" s="1502">
        <f>IF(VLOOKUP($A36,'Data (new)'!$A:$T,12,0)="","",VLOOKUP($A36,'Data (new)'!$A:$T,12,0))</f>
        <v>1.24</v>
      </c>
      <c r="AJ36" s="1501" t="str">
        <f t="shared" si="1"/>
        <v/>
      </c>
      <c r="AK36" s="1501" t="str">
        <f t="shared" si="2"/>
        <v/>
      </c>
      <c r="AL36" s="1502" t="str">
        <f t="shared" si="3"/>
        <v/>
      </c>
      <c r="AM36" s="1502" t="str">
        <f>IF(ISERROR('Agripp Holds PU (EU, ASIA)'!$AL36*(1-$I$3)),"",'Agripp Holds PU (EU, ASIA)'!$AL36*(1-$I$3))</f>
        <v/>
      </c>
      <c r="AN36" s="1505" t="str">
        <f t="shared" si="42"/>
        <v/>
      </c>
      <c r="AO36" s="1390">
        <f t="shared" si="19"/>
        <v>0</v>
      </c>
      <c r="AP36" s="1390">
        <f t="shared" si="20"/>
        <v>0</v>
      </c>
      <c r="AQ36" s="1390">
        <f t="shared" si="21"/>
        <v>0</v>
      </c>
      <c r="AR36" s="1390">
        <f t="shared" si="22"/>
        <v>0</v>
      </c>
      <c r="AS36" s="1390">
        <f t="shared" si="23"/>
        <v>0</v>
      </c>
      <c r="AT36" s="1390">
        <f t="shared" si="24"/>
        <v>0</v>
      </c>
      <c r="AU36" s="1390">
        <f t="shared" si="25"/>
        <v>0</v>
      </c>
      <c r="AV36" s="1390">
        <f t="shared" si="26"/>
        <v>0</v>
      </c>
      <c r="AW36" s="1390">
        <f t="shared" si="27"/>
        <v>0</v>
      </c>
      <c r="AX36" s="1390">
        <f t="shared" si="28"/>
        <v>0</v>
      </c>
      <c r="AY36" s="1390">
        <f t="shared" si="29"/>
        <v>0</v>
      </c>
      <c r="AZ36" s="1390">
        <f t="shared" si="30"/>
        <v>0</v>
      </c>
      <c r="BA36" s="1390">
        <f t="shared" si="31"/>
        <v>0</v>
      </c>
      <c r="BB36" s="1390">
        <f t="shared" si="32"/>
        <v>0</v>
      </c>
      <c r="BC36" s="1390">
        <f t="shared" si="33"/>
        <v>0</v>
      </c>
      <c r="BD36" s="1390">
        <f t="shared" si="34"/>
        <v>0</v>
      </c>
      <c r="BE36" s="1390">
        <f t="shared" si="35"/>
        <v>0</v>
      </c>
      <c r="BF36" s="1390">
        <f t="shared" si="36"/>
        <v>0</v>
      </c>
      <c r="BG36" s="1390">
        <f t="shared" si="37"/>
        <v>0</v>
      </c>
      <c r="BH36" s="1390">
        <f t="shared" si="38"/>
        <v>0</v>
      </c>
      <c r="BI36" s="1390">
        <f t="shared" si="39"/>
        <v>0</v>
      </c>
      <c r="BJ36" s="1390">
        <f t="shared" si="40"/>
        <v>0</v>
      </c>
      <c r="BK36" s="1390">
        <f t="shared" si="41"/>
        <v>0</v>
      </c>
    </row>
    <row r="37" spans="1:63" ht="21" customHeight="1">
      <c r="A37" s="1506" t="s">
        <v>567</v>
      </c>
      <c r="B37" s="667"/>
      <c r="C37" s="1507" t="str">
        <f>IF(VLOOKUP($A37,'Data (new)'!$A:$T,2,0)="","",VLOOKUP($A37,'Data (new)'!$A:$T,2,0))</f>
        <v>AGP0319-U4</v>
      </c>
      <c r="D37" s="1507"/>
      <c r="E37" s="1507" t="e">
        <f>IF(VLOOKUP($A37,#REF!,3,0)="","",VLOOKUP($A37,#REF!,3,0))</f>
        <v>#REF!</v>
      </c>
      <c r="F37" s="1695"/>
      <c r="G37" s="1508" t="str">
        <f>IF(VLOOKUP($A37,'Data (new)'!$A:$T,6,0)="","",HYPERLINK(VLOOKUP($A37,'Data (new)'!A:T,7,0), VLOOKUP($A37,'Data (new)'!A:T,6,0)))</f>
        <v>Sigurd 2 "New"</v>
      </c>
      <c r="H37" s="1507" t="str">
        <f>IF(VLOOKUP($A37,'Data (new)'!$A:$T,14,0)="","",VLOOKUP($A37,'Data (new)'!$A:$T,14,0))</f>
        <v>Edges</v>
      </c>
      <c r="I37" s="1509" t="str">
        <f>IF(VLOOKUP($A37,'Data (new)'!$A:$T,10,0)="","",VLOOKUP($A37,'Data (new)'!$A:$T,10,0))</f>
        <v>XL</v>
      </c>
      <c r="J37" s="1509">
        <f>IF(VLOOKUP($A37,'Data (new)'!$A:$T,11,0)="","",VLOOKUP($A37,'Data (new)'!$A:$T,11,0))</f>
        <v>2</v>
      </c>
      <c r="K37" s="1510">
        <f>IF(VLOOKUP($A37,'Data (new)'!$A:$T,16,0)="","",VLOOKUP($A37,'Data (new)'!$A:$T,16,0))</f>
        <v>81</v>
      </c>
      <c r="L37" s="1503"/>
      <c r="M37" s="1504"/>
      <c r="N37" s="1504"/>
      <c r="O37" s="1504"/>
      <c r="P37" s="1504"/>
      <c r="Q37" s="745"/>
      <c r="R37" s="745"/>
      <c r="S37" s="745"/>
      <c r="T37" s="745"/>
      <c r="U37" s="746"/>
      <c r="V37" s="746"/>
      <c r="W37" s="747"/>
      <c r="X37" s="748"/>
      <c r="Y37" s="749"/>
      <c r="Z37" s="750"/>
      <c r="AA37" s="751"/>
      <c r="AB37" s="752"/>
      <c r="AC37" s="753"/>
      <c r="AD37" s="752"/>
      <c r="AE37" s="752"/>
      <c r="AF37" s="752"/>
      <c r="AG37" s="754"/>
      <c r="AH37" s="752"/>
      <c r="AI37" s="1510">
        <f>IF(VLOOKUP($A37,'Data (new)'!$A:$T,12,0)="","",VLOOKUP($A37,'Data (new)'!$A:$T,12,0))</f>
        <v>0.9</v>
      </c>
      <c r="AJ37" s="1509" t="str">
        <f t="shared" si="1"/>
        <v/>
      </c>
      <c r="AK37" s="1509" t="str">
        <f t="shared" si="2"/>
        <v/>
      </c>
      <c r="AL37" s="1510" t="str">
        <f t="shared" si="3"/>
        <v/>
      </c>
      <c r="AM37" s="1510" t="str">
        <f>IF(ISERROR('Agripp Holds PU (EU, ASIA)'!$AL37*(1-$I$3)),"",'Agripp Holds PU (EU, ASIA)'!$AL37*(1-$I$3))</f>
        <v/>
      </c>
      <c r="AN37" s="1511" t="str">
        <f t="shared" si="42"/>
        <v/>
      </c>
      <c r="AO37" s="1390">
        <f t="shared" si="19"/>
        <v>0</v>
      </c>
      <c r="AP37" s="1390">
        <f t="shared" si="20"/>
        <v>0</v>
      </c>
      <c r="AQ37" s="1390">
        <f t="shared" si="21"/>
        <v>0</v>
      </c>
      <c r="AR37" s="1390">
        <f t="shared" si="22"/>
        <v>0</v>
      </c>
      <c r="AS37" s="1390">
        <f t="shared" si="23"/>
        <v>0</v>
      </c>
      <c r="AT37" s="1390">
        <f t="shared" si="24"/>
        <v>0</v>
      </c>
      <c r="AU37" s="1390">
        <f t="shared" si="25"/>
        <v>0</v>
      </c>
      <c r="AV37" s="1390">
        <f t="shared" si="26"/>
        <v>0</v>
      </c>
      <c r="AW37" s="1390">
        <f t="shared" si="27"/>
        <v>0</v>
      </c>
      <c r="AX37" s="1390">
        <f t="shared" si="28"/>
        <v>0</v>
      </c>
      <c r="AY37" s="1390">
        <f t="shared" si="29"/>
        <v>0</v>
      </c>
      <c r="AZ37" s="1390">
        <f t="shared" si="30"/>
        <v>0</v>
      </c>
      <c r="BA37" s="1390">
        <f t="shared" si="31"/>
        <v>0</v>
      </c>
      <c r="BB37" s="1390">
        <f t="shared" si="32"/>
        <v>0</v>
      </c>
      <c r="BC37" s="1390">
        <f t="shared" si="33"/>
        <v>0</v>
      </c>
      <c r="BD37" s="1390">
        <f t="shared" si="34"/>
        <v>0</v>
      </c>
      <c r="BE37" s="1390">
        <f t="shared" si="35"/>
        <v>0</v>
      </c>
      <c r="BF37" s="1390">
        <f t="shared" si="36"/>
        <v>0</v>
      </c>
      <c r="BG37" s="1390">
        <f t="shared" si="37"/>
        <v>0</v>
      </c>
      <c r="BH37" s="1390">
        <f t="shared" si="38"/>
        <v>0</v>
      </c>
      <c r="BI37" s="1390">
        <f t="shared" si="39"/>
        <v>0</v>
      </c>
      <c r="BJ37" s="1390">
        <f t="shared" si="40"/>
        <v>0</v>
      </c>
      <c r="BK37" s="1390">
        <f t="shared" si="41"/>
        <v>0</v>
      </c>
    </row>
    <row r="38" spans="1:63" ht="21" customHeight="1">
      <c r="A38" s="1498" t="s">
        <v>568</v>
      </c>
      <c r="B38" s="1499"/>
      <c r="C38" s="1500" t="str">
        <f>IF(VLOOKUP($A38,'Data (new)'!$A:$T,2,0)="","",VLOOKUP($A38,'Data (new)'!$A:$T,2,0))</f>
        <v>AGP0320-U4</v>
      </c>
      <c r="D38" s="1500"/>
      <c r="E38" s="1500" t="e">
        <f>IF(VLOOKUP($A38,#REF!,3,0)="","",VLOOKUP($A38,#REF!,3,0))</f>
        <v>#REF!</v>
      </c>
      <c r="F38" s="1695"/>
      <c r="G38" s="1492" t="str">
        <f>IF(VLOOKUP($A38,'Data (new)'!$A:$T,6,0)="","",HYPERLINK(VLOOKUP($A38,'Data (new)'!A:T,7,0), VLOOKUP($A38,'Data (new)'!A:T,6,0)))</f>
        <v>Sila 1 "New"</v>
      </c>
      <c r="H38" s="1500" t="str">
        <f>IF(VLOOKUP($A38,'Data (new)'!$A:$T,14,0)="","",VLOOKUP($A38,'Data (new)'!$A:$T,14,0))</f>
        <v>Pinches</v>
      </c>
      <c r="I38" s="1501" t="str">
        <f>IF(VLOOKUP($A38,'Data (new)'!$A:$T,10,0)="","",VLOOKUP($A38,'Data (new)'!$A:$T,10,0))</f>
        <v>L</v>
      </c>
      <c r="J38" s="1501">
        <f>IF(VLOOKUP($A38,'Data (new)'!$A:$T,11,0)="","",VLOOKUP($A38,'Data (new)'!$A:$T,11,0))</f>
        <v>3</v>
      </c>
      <c r="K38" s="1502">
        <f>IF(VLOOKUP($A38,'Data (new)'!$A:$T,16,0)="","",VLOOKUP($A38,'Data (new)'!$A:$T,16,0))</f>
        <v>47</v>
      </c>
      <c r="L38" s="1503"/>
      <c r="M38" s="1504"/>
      <c r="N38" s="1504"/>
      <c r="O38" s="1504"/>
      <c r="P38" s="1504"/>
      <c r="Q38" s="735"/>
      <c r="R38" s="735"/>
      <c r="S38" s="735"/>
      <c r="T38" s="735"/>
      <c r="U38" s="736"/>
      <c r="V38" s="736"/>
      <c r="W38" s="737"/>
      <c r="X38" s="738"/>
      <c r="Y38" s="739"/>
      <c r="Z38" s="740"/>
      <c r="AA38" s="741"/>
      <c r="AB38" s="742"/>
      <c r="AC38" s="743"/>
      <c r="AD38" s="742"/>
      <c r="AE38" s="742"/>
      <c r="AF38" s="742"/>
      <c r="AG38" s="744"/>
      <c r="AH38" s="742"/>
      <c r="AI38" s="1502">
        <f>IF(VLOOKUP($A38,'Data (new)'!$A:$T,12,0)="","",VLOOKUP($A38,'Data (new)'!$A:$T,12,0))</f>
        <v>0.7</v>
      </c>
      <c r="AJ38" s="1501" t="str">
        <f t="shared" si="1"/>
        <v/>
      </c>
      <c r="AK38" s="1501" t="str">
        <f t="shared" si="2"/>
        <v/>
      </c>
      <c r="AL38" s="1502" t="str">
        <f t="shared" si="3"/>
        <v/>
      </c>
      <c r="AM38" s="1502" t="str">
        <f>IF(ISERROR('Agripp Holds PU (EU, ASIA)'!$AL38*(1-$I$3)),"",'Agripp Holds PU (EU, ASIA)'!$AL38*(1-$I$3))</f>
        <v/>
      </c>
      <c r="AN38" s="1505" t="str">
        <f t="shared" si="42"/>
        <v/>
      </c>
      <c r="AO38" s="1390">
        <f t="shared" si="19"/>
        <v>0</v>
      </c>
      <c r="AP38" s="1390">
        <f t="shared" si="20"/>
        <v>0</v>
      </c>
      <c r="AQ38" s="1390">
        <f t="shared" si="21"/>
        <v>0</v>
      </c>
      <c r="AR38" s="1390">
        <f t="shared" si="22"/>
        <v>0</v>
      </c>
      <c r="AS38" s="1390">
        <f t="shared" si="23"/>
        <v>0</v>
      </c>
      <c r="AT38" s="1390">
        <f t="shared" si="24"/>
        <v>0</v>
      </c>
      <c r="AU38" s="1390">
        <f t="shared" si="25"/>
        <v>0</v>
      </c>
      <c r="AV38" s="1390">
        <f t="shared" si="26"/>
        <v>0</v>
      </c>
      <c r="AW38" s="1390">
        <f t="shared" si="27"/>
        <v>0</v>
      </c>
      <c r="AX38" s="1390">
        <f t="shared" si="28"/>
        <v>0</v>
      </c>
      <c r="AY38" s="1390">
        <f t="shared" si="29"/>
        <v>0</v>
      </c>
      <c r="AZ38" s="1390">
        <f t="shared" si="30"/>
        <v>0</v>
      </c>
      <c r="BA38" s="1390">
        <f t="shared" si="31"/>
        <v>0</v>
      </c>
      <c r="BB38" s="1390">
        <f t="shared" si="32"/>
        <v>0</v>
      </c>
      <c r="BC38" s="1390">
        <f t="shared" si="33"/>
        <v>0</v>
      </c>
      <c r="BD38" s="1390">
        <f t="shared" si="34"/>
        <v>0</v>
      </c>
      <c r="BE38" s="1390">
        <f t="shared" si="35"/>
        <v>0</v>
      </c>
      <c r="BF38" s="1390">
        <f t="shared" si="36"/>
        <v>0</v>
      </c>
      <c r="BG38" s="1390">
        <f t="shared" si="37"/>
        <v>0</v>
      </c>
      <c r="BH38" s="1390">
        <f t="shared" si="38"/>
        <v>0</v>
      </c>
      <c r="BI38" s="1390">
        <f t="shared" si="39"/>
        <v>0</v>
      </c>
      <c r="BJ38" s="1390">
        <f t="shared" si="40"/>
        <v>0</v>
      </c>
      <c r="BK38" s="1390">
        <f t="shared" si="41"/>
        <v>0</v>
      </c>
    </row>
    <row r="39" spans="1:63" ht="21" customHeight="1">
      <c r="A39" s="1506" t="s">
        <v>569</v>
      </c>
      <c r="B39" s="667"/>
      <c r="C39" s="1507" t="str">
        <f>IF(VLOOKUP($A39,'Data (new)'!$A:$T,2,0)="","",VLOOKUP($A39,'Data (new)'!$A:$T,2,0))</f>
        <v>AGP0321-U4</v>
      </c>
      <c r="D39" s="1507"/>
      <c r="E39" s="1507" t="e">
        <f>IF(VLOOKUP($A39,#REF!,3,0)="","",VLOOKUP($A39,#REF!,3,0))</f>
        <v>#REF!</v>
      </c>
      <c r="F39" s="1695"/>
      <c r="G39" s="1508" t="str">
        <f>IF(VLOOKUP($A39,'Data (new)'!$A:$T,6,0)="","",HYPERLINK(VLOOKUP($A39,'Data (new)'!A:T,7,0), VLOOKUP($A39,'Data (new)'!A:T,6,0)))</f>
        <v>Sila 2 "New"</v>
      </c>
      <c r="H39" s="1507" t="str">
        <f>IF(VLOOKUP($A39,'Data (new)'!$A:$T,14,0)="","",VLOOKUP($A39,'Data (new)'!$A:$T,14,0))</f>
        <v>Pinches</v>
      </c>
      <c r="I39" s="1509" t="str">
        <f>IF(VLOOKUP($A39,'Data (new)'!$A:$T,10,0)="","",VLOOKUP($A39,'Data (new)'!$A:$T,10,0))</f>
        <v>L</v>
      </c>
      <c r="J39" s="1509">
        <f>IF(VLOOKUP($A39,'Data (new)'!$A:$T,11,0)="","",VLOOKUP($A39,'Data (new)'!$A:$T,11,0))</f>
        <v>2</v>
      </c>
      <c r="K39" s="1510">
        <f>IF(VLOOKUP($A39,'Data (new)'!$A:$T,16,0)="","",VLOOKUP($A39,'Data (new)'!$A:$T,16,0))</f>
        <v>51</v>
      </c>
      <c r="L39" s="1503"/>
      <c r="M39" s="1504"/>
      <c r="N39" s="1504"/>
      <c r="O39" s="1504"/>
      <c r="P39" s="1504"/>
      <c r="Q39" s="745"/>
      <c r="R39" s="745"/>
      <c r="S39" s="745"/>
      <c r="T39" s="745"/>
      <c r="U39" s="746"/>
      <c r="V39" s="746"/>
      <c r="W39" s="747"/>
      <c r="X39" s="748"/>
      <c r="Y39" s="749"/>
      <c r="Z39" s="750"/>
      <c r="AA39" s="751"/>
      <c r="AB39" s="752"/>
      <c r="AC39" s="753"/>
      <c r="AD39" s="752"/>
      <c r="AE39" s="752"/>
      <c r="AF39" s="752"/>
      <c r="AG39" s="754"/>
      <c r="AH39" s="752"/>
      <c r="AI39" s="1510">
        <f>IF(VLOOKUP($A39,'Data (new)'!$A:$T,12,0)="","",VLOOKUP($A39,'Data (new)'!$A:$T,12,0))</f>
        <v>0.84</v>
      </c>
      <c r="AJ39" s="1509" t="str">
        <f t="shared" si="1"/>
        <v/>
      </c>
      <c r="AK39" s="1509" t="str">
        <f t="shared" si="2"/>
        <v/>
      </c>
      <c r="AL39" s="1510" t="str">
        <f t="shared" si="3"/>
        <v/>
      </c>
      <c r="AM39" s="1510" t="str">
        <f>IF(ISERROR('Agripp Holds PU (EU, ASIA)'!$AL39*(1-$I$3)),"",'Agripp Holds PU (EU, ASIA)'!$AL39*(1-$I$3))</f>
        <v/>
      </c>
      <c r="AN39" s="1511" t="str">
        <f t="shared" si="42"/>
        <v/>
      </c>
      <c r="AO39" s="1390">
        <f t="shared" si="19"/>
        <v>0</v>
      </c>
      <c r="AP39" s="1390">
        <f t="shared" si="20"/>
        <v>0</v>
      </c>
      <c r="AQ39" s="1390">
        <f t="shared" si="21"/>
        <v>0</v>
      </c>
      <c r="AR39" s="1390">
        <f t="shared" si="22"/>
        <v>0</v>
      </c>
      <c r="AS39" s="1390">
        <f t="shared" si="23"/>
        <v>0</v>
      </c>
      <c r="AT39" s="1390">
        <f t="shared" si="24"/>
        <v>0</v>
      </c>
      <c r="AU39" s="1390">
        <f t="shared" si="25"/>
        <v>0</v>
      </c>
      <c r="AV39" s="1390">
        <f t="shared" si="26"/>
        <v>0</v>
      </c>
      <c r="AW39" s="1390">
        <f t="shared" si="27"/>
        <v>0</v>
      </c>
      <c r="AX39" s="1390">
        <f t="shared" si="28"/>
        <v>0</v>
      </c>
      <c r="AY39" s="1390">
        <f t="shared" si="29"/>
        <v>0</v>
      </c>
      <c r="AZ39" s="1390">
        <f t="shared" si="30"/>
        <v>0</v>
      </c>
      <c r="BA39" s="1390">
        <f t="shared" si="31"/>
        <v>0</v>
      </c>
      <c r="BB39" s="1390">
        <f t="shared" si="32"/>
        <v>0</v>
      </c>
      <c r="BC39" s="1390">
        <f t="shared" si="33"/>
        <v>0</v>
      </c>
      <c r="BD39" s="1390">
        <f t="shared" si="34"/>
        <v>0</v>
      </c>
      <c r="BE39" s="1390">
        <f t="shared" si="35"/>
        <v>0</v>
      </c>
      <c r="BF39" s="1390">
        <f t="shared" si="36"/>
        <v>0</v>
      </c>
      <c r="BG39" s="1390">
        <f t="shared" si="37"/>
        <v>0</v>
      </c>
      <c r="BH39" s="1390">
        <f t="shared" si="38"/>
        <v>0</v>
      </c>
      <c r="BI39" s="1390">
        <f t="shared" si="39"/>
        <v>0</v>
      </c>
      <c r="BJ39" s="1390">
        <f t="shared" si="40"/>
        <v>0</v>
      </c>
      <c r="BK39" s="1390">
        <f t="shared" si="41"/>
        <v>0</v>
      </c>
    </row>
    <row r="40" spans="1:63" ht="21" customHeight="1">
      <c r="A40" s="1498" t="s">
        <v>570</v>
      </c>
      <c r="B40" s="1499"/>
      <c r="C40" s="1500" t="str">
        <f>IF(VLOOKUP($A40,'Data (new)'!$A:$T,2,0)="","",VLOOKUP($A40,'Data (new)'!$A:$T,2,0))</f>
        <v>AGP0322-U4</v>
      </c>
      <c r="D40" s="1500"/>
      <c r="E40" s="1500" t="e">
        <f>IF(VLOOKUP($A40,#REF!,3,0)="","",VLOOKUP($A40,#REF!,3,0))</f>
        <v>#REF!</v>
      </c>
      <c r="F40" s="1695"/>
      <c r="G40" s="1492" t="str">
        <f>IF(VLOOKUP($A40,'Data (new)'!$A:$T,6,0)="","",HYPERLINK(VLOOKUP($A40,'Data (new)'!A:T,7,0), VLOOKUP($A40,'Data (new)'!A:T,6,0)))</f>
        <v>Sila 3 "New"</v>
      </c>
      <c r="H40" s="1500" t="str">
        <f>IF(VLOOKUP($A40,'Data (new)'!$A:$T,14,0)="","",VLOOKUP($A40,'Data (new)'!$A:$T,14,0))</f>
        <v>Pinches</v>
      </c>
      <c r="I40" s="1501" t="str">
        <f>IF(VLOOKUP($A40,'Data (new)'!$A:$T,10,0)="","",VLOOKUP($A40,'Data (new)'!$A:$T,10,0))</f>
        <v>XL</v>
      </c>
      <c r="J40" s="1501">
        <f>IF(VLOOKUP($A40,'Data (new)'!$A:$T,11,0)="","",VLOOKUP($A40,'Data (new)'!$A:$T,11,0))</f>
        <v>3</v>
      </c>
      <c r="K40" s="1502">
        <f>IF(VLOOKUP($A40,'Data (new)'!$A:$T,16,0)="","",VLOOKUP($A40,'Data (new)'!$A:$T,16,0))</f>
        <v>103</v>
      </c>
      <c r="L40" s="1503"/>
      <c r="M40" s="1504"/>
      <c r="N40" s="1504"/>
      <c r="O40" s="1504"/>
      <c r="P40" s="1504"/>
      <c r="Q40" s="735"/>
      <c r="R40" s="735"/>
      <c r="S40" s="735"/>
      <c r="T40" s="735"/>
      <c r="U40" s="736"/>
      <c r="V40" s="736"/>
      <c r="W40" s="737"/>
      <c r="X40" s="738"/>
      <c r="Y40" s="739"/>
      <c r="Z40" s="740"/>
      <c r="AA40" s="741"/>
      <c r="AB40" s="742"/>
      <c r="AC40" s="743"/>
      <c r="AD40" s="742"/>
      <c r="AE40" s="742"/>
      <c r="AF40" s="742"/>
      <c r="AG40" s="744"/>
      <c r="AH40" s="742"/>
      <c r="AI40" s="1502">
        <f>IF(VLOOKUP($A40,'Data (new)'!$A:$T,12,0)="","",VLOOKUP($A40,'Data (new)'!$A:$T,12,0))</f>
        <v>1.06</v>
      </c>
      <c r="AJ40" s="1501" t="str">
        <f t="shared" si="1"/>
        <v/>
      </c>
      <c r="AK40" s="1501" t="str">
        <f t="shared" si="2"/>
        <v/>
      </c>
      <c r="AL40" s="1502" t="str">
        <f t="shared" si="3"/>
        <v/>
      </c>
      <c r="AM40" s="1502" t="str">
        <f>IF(ISERROR('Agripp Holds PU (EU, ASIA)'!$AL40*(1-$I$3)),"",'Agripp Holds PU (EU, ASIA)'!$AL40*(1-$I$3))</f>
        <v/>
      </c>
      <c r="AN40" s="1505" t="str">
        <f t="shared" si="42"/>
        <v/>
      </c>
      <c r="AO40" s="1390">
        <f t="shared" si="19"/>
        <v>0</v>
      </c>
      <c r="AP40" s="1390">
        <f t="shared" si="20"/>
        <v>0</v>
      </c>
      <c r="AQ40" s="1390">
        <f t="shared" si="21"/>
        <v>0</v>
      </c>
      <c r="AR40" s="1390">
        <f t="shared" si="22"/>
        <v>0</v>
      </c>
      <c r="AS40" s="1390">
        <f t="shared" si="23"/>
        <v>0</v>
      </c>
      <c r="AT40" s="1390">
        <f t="shared" si="24"/>
        <v>0</v>
      </c>
      <c r="AU40" s="1390">
        <f t="shared" si="25"/>
        <v>0</v>
      </c>
      <c r="AV40" s="1390">
        <f t="shared" si="26"/>
        <v>0</v>
      </c>
      <c r="AW40" s="1390">
        <f t="shared" si="27"/>
        <v>0</v>
      </c>
      <c r="AX40" s="1390">
        <f t="shared" si="28"/>
        <v>0</v>
      </c>
      <c r="AY40" s="1390">
        <f t="shared" si="29"/>
        <v>0</v>
      </c>
      <c r="AZ40" s="1390">
        <f t="shared" si="30"/>
        <v>0</v>
      </c>
      <c r="BA40" s="1390">
        <f t="shared" si="31"/>
        <v>0</v>
      </c>
      <c r="BB40" s="1390">
        <f t="shared" si="32"/>
        <v>0</v>
      </c>
      <c r="BC40" s="1390">
        <f t="shared" si="33"/>
        <v>0</v>
      </c>
      <c r="BD40" s="1390">
        <f t="shared" si="34"/>
        <v>0</v>
      </c>
      <c r="BE40" s="1390">
        <f t="shared" si="35"/>
        <v>0</v>
      </c>
      <c r="BF40" s="1390">
        <f t="shared" si="36"/>
        <v>0</v>
      </c>
      <c r="BG40" s="1390">
        <f t="shared" si="37"/>
        <v>0</v>
      </c>
      <c r="BH40" s="1390">
        <f t="shared" si="38"/>
        <v>0</v>
      </c>
      <c r="BI40" s="1390">
        <f t="shared" si="39"/>
        <v>0</v>
      </c>
      <c r="BJ40" s="1390">
        <f t="shared" si="40"/>
        <v>0</v>
      </c>
      <c r="BK40" s="1390">
        <f t="shared" si="41"/>
        <v>0</v>
      </c>
    </row>
    <row r="41" spans="1:63" ht="21" customHeight="1">
      <c r="A41" s="1506" t="s">
        <v>571</v>
      </c>
      <c r="B41" s="667"/>
      <c r="C41" s="1507" t="str">
        <f>IF(VLOOKUP($A41,'Data (new)'!$A:$T,2,0)="","",VLOOKUP($A41,'Data (new)'!$A:$T,2,0))</f>
        <v>AGP0323-U4</v>
      </c>
      <c r="D41" s="1507"/>
      <c r="E41" s="1507" t="e">
        <f>IF(VLOOKUP($A41,#REF!,3,0)="","",VLOOKUP($A41,#REF!,3,0))</f>
        <v>#REF!</v>
      </c>
      <c r="F41" s="1695"/>
      <c r="G41" s="1508" t="str">
        <f>IF(VLOOKUP($A41,'Data (new)'!$A:$T,6,0)="","",HYPERLINK(VLOOKUP($A41,'Data (new)'!A:T,7,0), VLOOKUP($A41,'Data (new)'!A:T,6,0)))</f>
        <v>Thor 1 "New"</v>
      </c>
      <c r="H41" s="1507" t="str">
        <f>IF(VLOOKUP($A41,'Data (new)'!$A:$T,14,0)="","",VLOOKUP($A41,'Data (new)'!$A:$T,14,0))</f>
        <v>Edges</v>
      </c>
      <c r="I41" s="1509" t="str">
        <f>IF(VLOOKUP($A41,'Data (new)'!$A:$T,10,0)="","",VLOOKUP($A41,'Data (new)'!$A:$T,10,0))</f>
        <v>XXL</v>
      </c>
      <c r="J41" s="1509">
        <f>IF(VLOOKUP($A41,'Data (new)'!$A:$T,11,0)="","",VLOOKUP($A41,'Data (new)'!$A:$T,11,0))</f>
        <v>1</v>
      </c>
      <c r="K41" s="1510">
        <f>IF(VLOOKUP($A41,'Data (new)'!$A:$T,16,0)="","",VLOOKUP($A41,'Data (new)'!$A:$T,16,0))</f>
        <v>128</v>
      </c>
      <c r="L41" s="1503"/>
      <c r="M41" s="1504"/>
      <c r="N41" s="1504"/>
      <c r="O41" s="1504"/>
      <c r="P41" s="1504"/>
      <c r="Q41" s="745"/>
      <c r="R41" s="745"/>
      <c r="S41" s="745"/>
      <c r="T41" s="745"/>
      <c r="U41" s="746"/>
      <c r="V41" s="746"/>
      <c r="W41" s="747"/>
      <c r="X41" s="748"/>
      <c r="Y41" s="749"/>
      <c r="Z41" s="750"/>
      <c r="AA41" s="751"/>
      <c r="AB41" s="752"/>
      <c r="AC41" s="753"/>
      <c r="AD41" s="752"/>
      <c r="AE41" s="752"/>
      <c r="AF41" s="752"/>
      <c r="AG41" s="754"/>
      <c r="AH41" s="752"/>
      <c r="AI41" s="1510">
        <f>IF(VLOOKUP($A41,'Data (new)'!$A:$T,12,0)="","",VLOOKUP($A41,'Data (new)'!$A:$T,12,0))</f>
        <v>1.89</v>
      </c>
      <c r="AJ41" s="1509" t="str">
        <f t="shared" si="1"/>
        <v/>
      </c>
      <c r="AK41" s="1509" t="str">
        <f t="shared" si="2"/>
        <v/>
      </c>
      <c r="AL41" s="1510" t="str">
        <f t="shared" si="3"/>
        <v/>
      </c>
      <c r="AM41" s="1510" t="str">
        <f>IF(ISERROR('Agripp Holds PU (EU, ASIA)'!$AL41*(1-$I$3)),"",'Agripp Holds PU (EU, ASIA)'!$AL41*(1-$I$3))</f>
        <v/>
      </c>
      <c r="AN41" s="1511" t="str">
        <f t="shared" si="42"/>
        <v/>
      </c>
      <c r="AO41" s="1390">
        <f t="shared" si="19"/>
        <v>0</v>
      </c>
      <c r="AP41" s="1390">
        <f t="shared" si="20"/>
        <v>0</v>
      </c>
      <c r="AQ41" s="1390">
        <f t="shared" si="21"/>
        <v>0</v>
      </c>
      <c r="AR41" s="1390">
        <f t="shared" si="22"/>
        <v>0</v>
      </c>
      <c r="AS41" s="1390">
        <f t="shared" si="23"/>
        <v>0</v>
      </c>
      <c r="AT41" s="1390">
        <f t="shared" si="24"/>
        <v>0</v>
      </c>
      <c r="AU41" s="1390">
        <f t="shared" si="25"/>
        <v>0</v>
      </c>
      <c r="AV41" s="1390">
        <f t="shared" si="26"/>
        <v>0</v>
      </c>
      <c r="AW41" s="1390">
        <f t="shared" si="27"/>
        <v>0</v>
      </c>
      <c r="AX41" s="1390">
        <f t="shared" si="28"/>
        <v>0</v>
      </c>
      <c r="AY41" s="1390">
        <f t="shared" si="29"/>
        <v>0</v>
      </c>
      <c r="AZ41" s="1390">
        <f t="shared" si="30"/>
        <v>0</v>
      </c>
      <c r="BA41" s="1390">
        <f t="shared" si="31"/>
        <v>0</v>
      </c>
      <c r="BB41" s="1390">
        <f t="shared" si="32"/>
        <v>0</v>
      </c>
      <c r="BC41" s="1390">
        <f t="shared" si="33"/>
        <v>0</v>
      </c>
      <c r="BD41" s="1390">
        <f t="shared" si="34"/>
        <v>0</v>
      </c>
      <c r="BE41" s="1390">
        <f t="shared" si="35"/>
        <v>0</v>
      </c>
      <c r="BF41" s="1390">
        <f t="shared" si="36"/>
        <v>0</v>
      </c>
      <c r="BG41" s="1390">
        <f t="shared" si="37"/>
        <v>0</v>
      </c>
      <c r="BH41" s="1390">
        <f t="shared" si="38"/>
        <v>0</v>
      </c>
      <c r="BI41" s="1390">
        <f t="shared" si="39"/>
        <v>0</v>
      </c>
      <c r="BJ41" s="1390">
        <f t="shared" si="40"/>
        <v>0</v>
      </c>
      <c r="BK41" s="1390">
        <f t="shared" si="41"/>
        <v>0</v>
      </c>
    </row>
    <row r="42" spans="1:63" ht="21" customHeight="1">
      <c r="A42" s="1498" t="s">
        <v>572</v>
      </c>
      <c r="B42" s="1499"/>
      <c r="C42" s="1500" t="str">
        <f>IF(VLOOKUP($A42,'Data (new)'!$A:$T,2,0)="","",VLOOKUP($A42,'Data (new)'!$A:$T,2,0))</f>
        <v>AGP0324-U4</v>
      </c>
      <c r="D42" s="1500"/>
      <c r="E42" s="1500" t="e">
        <f>IF(VLOOKUP($A42,#REF!,3,0)="","",VLOOKUP($A42,#REF!,3,0))</f>
        <v>#REF!</v>
      </c>
      <c r="F42" s="1695"/>
      <c r="G42" s="1492" t="str">
        <f>IF(VLOOKUP($A42,'Data (new)'!$A:$T,6,0)="","",HYPERLINK(VLOOKUP($A42,'Data (new)'!A:T,7,0), VLOOKUP($A42,'Data (new)'!A:T,6,0)))</f>
        <v>Thor 2 "New"</v>
      </c>
      <c r="H42" s="1500" t="str">
        <f>IF(VLOOKUP($A42,'Data (new)'!$A:$T,14,0)="","",VLOOKUP($A42,'Data (new)'!$A:$T,14,0))</f>
        <v>Edges</v>
      </c>
      <c r="I42" s="1501" t="str">
        <f>IF(VLOOKUP($A42,'Data (new)'!$A:$T,10,0)="","",VLOOKUP($A42,'Data (new)'!$A:$T,10,0))</f>
        <v>XXL</v>
      </c>
      <c r="J42" s="1501">
        <f>IF(VLOOKUP($A42,'Data (new)'!$A:$T,11,0)="","",VLOOKUP($A42,'Data (new)'!$A:$T,11,0))</f>
        <v>1</v>
      </c>
      <c r="K42" s="1502">
        <f>IF(VLOOKUP($A42,'Data (new)'!$A:$T,16,0)="","",VLOOKUP($A42,'Data (new)'!$A:$T,16,0))</f>
        <v>106</v>
      </c>
      <c r="L42" s="1503"/>
      <c r="M42" s="1504"/>
      <c r="N42" s="1504"/>
      <c r="O42" s="1504"/>
      <c r="P42" s="1504"/>
      <c r="Q42" s="735"/>
      <c r="R42" s="735"/>
      <c r="S42" s="735"/>
      <c r="T42" s="735"/>
      <c r="U42" s="736"/>
      <c r="V42" s="736"/>
      <c r="W42" s="737"/>
      <c r="X42" s="738"/>
      <c r="Y42" s="739"/>
      <c r="Z42" s="740"/>
      <c r="AA42" s="741"/>
      <c r="AB42" s="742"/>
      <c r="AC42" s="743"/>
      <c r="AD42" s="742"/>
      <c r="AE42" s="742"/>
      <c r="AF42" s="742"/>
      <c r="AG42" s="744"/>
      <c r="AH42" s="742"/>
      <c r="AI42" s="1502">
        <f>IF(VLOOKUP($A42,'Data (new)'!$A:$T,12,0)="","",VLOOKUP($A42,'Data (new)'!$A:$T,12,0))</f>
        <v>1.53</v>
      </c>
      <c r="AJ42" s="1501" t="str">
        <f t="shared" si="1"/>
        <v/>
      </c>
      <c r="AK42" s="1501" t="str">
        <f t="shared" si="2"/>
        <v/>
      </c>
      <c r="AL42" s="1502" t="str">
        <f t="shared" si="3"/>
        <v/>
      </c>
      <c r="AM42" s="1502" t="str">
        <f>IF(ISERROR('Agripp Holds PU (EU, ASIA)'!$AL42*(1-$I$3)),"",'Agripp Holds PU (EU, ASIA)'!$AL42*(1-$I$3))</f>
        <v/>
      </c>
      <c r="AN42" s="1505" t="str">
        <f t="shared" si="42"/>
        <v/>
      </c>
      <c r="AO42" s="1390">
        <f t="shared" si="19"/>
        <v>0</v>
      </c>
      <c r="AP42" s="1390">
        <f t="shared" si="20"/>
        <v>0</v>
      </c>
      <c r="AQ42" s="1390">
        <f t="shared" si="21"/>
        <v>0</v>
      </c>
      <c r="AR42" s="1390">
        <f t="shared" si="22"/>
        <v>0</v>
      </c>
      <c r="AS42" s="1390">
        <f t="shared" si="23"/>
        <v>0</v>
      </c>
      <c r="AT42" s="1390">
        <f t="shared" si="24"/>
        <v>0</v>
      </c>
      <c r="AU42" s="1390">
        <f t="shared" si="25"/>
        <v>0</v>
      </c>
      <c r="AV42" s="1390">
        <f t="shared" si="26"/>
        <v>0</v>
      </c>
      <c r="AW42" s="1390">
        <f t="shared" si="27"/>
        <v>0</v>
      </c>
      <c r="AX42" s="1390">
        <f t="shared" si="28"/>
        <v>0</v>
      </c>
      <c r="AY42" s="1390">
        <f t="shared" si="29"/>
        <v>0</v>
      </c>
      <c r="AZ42" s="1390">
        <f t="shared" si="30"/>
        <v>0</v>
      </c>
      <c r="BA42" s="1390">
        <f t="shared" si="31"/>
        <v>0</v>
      </c>
      <c r="BB42" s="1390">
        <f t="shared" si="32"/>
        <v>0</v>
      </c>
      <c r="BC42" s="1390">
        <f t="shared" si="33"/>
        <v>0</v>
      </c>
      <c r="BD42" s="1390">
        <f t="shared" si="34"/>
        <v>0</v>
      </c>
      <c r="BE42" s="1390">
        <f t="shared" si="35"/>
        <v>0</v>
      </c>
      <c r="BF42" s="1390">
        <f t="shared" si="36"/>
        <v>0</v>
      </c>
      <c r="BG42" s="1390">
        <f t="shared" si="37"/>
        <v>0</v>
      </c>
      <c r="BH42" s="1390">
        <f t="shared" si="38"/>
        <v>0</v>
      </c>
      <c r="BI42" s="1390">
        <f t="shared" si="39"/>
        <v>0</v>
      </c>
      <c r="BJ42" s="1390">
        <f t="shared" si="40"/>
        <v>0</v>
      </c>
      <c r="BK42" s="1390">
        <f t="shared" si="41"/>
        <v>0</v>
      </c>
    </row>
    <row r="43" spans="1:63" ht="21" customHeight="1">
      <c r="A43" s="1506" t="s">
        <v>573</v>
      </c>
      <c r="B43" s="667"/>
      <c r="C43" s="1507" t="str">
        <f>IF(VLOOKUP($A43,'Data (new)'!$A:$T,2,0)="","",VLOOKUP($A43,'Data (new)'!$A:$T,2,0))</f>
        <v>AGP0325-U4</v>
      </c>
      <c r="D43" s="1507"/>
      <c r="E43" s="1507" t="e">
        <f>IF(VLOOKUP($A43,#REF!,3,0)="","",VLOOKUP($A43,#REF!,3,0))</f>
        <v>#REF!</v>
      </c>
      <c r="F43" s="1695"/>
      <c r="G43" s="1508" t="str">
        <f>IF(VLOOKUP($A43,'Data (new)'!$A:$T,6,0)="","",HYPERLINK(VLOOKUP($A43,'Data (new)'!A:T,7,0), VLOOKUP($A43,'Data (new)'!A:T,6,0)))</f>
        <v>Tika "New"</v>
      </c>
      <c r="H43" s="1507" t="str">
        <f>IF(VLOOKUP($A43,'Data (new)'!$A:$T,14,0)="","",VLOOKUP($A43,'Data (new)'!$A:$T,14,0))</f>
        <v>Edges</v>
      </c>
      <c r="I43" s="1509" t="str">
        <f>IF(VLOOKUP($A43,'Data (new)'!$A:$T,10,0)="","",VLOOKUP($A43,'Data (new)'!$A:$T,10,0))</f>
        <v>M</v>
      </c>
      <c r="J43" s="1509">
        <f>IF(VLOOKUP($A43,'Data (new)'!$A:$T,11,0)="","",VLOOKUP($A43,'Data (new)'!$A:$T,11,0))</f>
        <v>5</v>
      </c>
      <c r="K43" s="1510">
        <f>IF(VLOOKUP($A43,'Data (new)'!$A:$T,16,0)="","",VLOOKUP($A43,'Data (new)'!$A:$T,16,0))</f>
        <v>62</v>
      </c>
      <c r="L43" s="1503"/>
      <c r="M43" s="1504"/>
      <c r="N43" s="1504"/>
      <c r="O43" s="1504"/>
      <c r="P43" s="1504"/>
      <c r="Q43" s="745"/>
      <c r="R43" s="745"/>
      <c r="S43" s="745"/>
      <c r="T43" s="745"/>
      <c r="U43" s="746"/>
      <c r="V43" s="746"/>
      <c r="W43" s="747"/>
      <c r="X43" s="748"/>
      <c r="Y43" s="749"/>
      <c r="Z43" s="750"/>
      <c r="AA43" s="751"/>
      <c r="AB43" s="752"/>
      <c r="AC43" s="753"/>
      <c r="AD43" s="752"/>
      <c r="AE43" s="752"/>
      <c r="AF43" s="752"/>
      <c r="AG43" s="754"/>
      <c r="AH43" s="752"/>
      <c r="AI43" s="1510">
        <f>IF(VLOOKUP($A43,'Data (new)'!$A:$T,12,0)="","",VLOOKUP($A43,'Data (new)'!$A:$T,12,0))</f>
        <v>0.84</v>
      </c>
      <c r="AJ43" s="1509" t="str">
        <f t="shared" ref="AJ43:AJ62" si="43">IF(AK43="","",(AK43*J43))</f>
        <v/>
      </c>
      <c r="AK43" s="1509" t="str">
        <f t="shared" ref="AK43:AK62" si="44">IF(SUM(L43:AH43)=0,"",SUM(L43:AH43))</f>
        <v/>
      </c>
      <c r="AL43" s="1510" t="str">
        <f t="shared" ref="AL43:AL62" si="45">IF(AK43="","",SUM(L43:AH43)*K43)</f>
        <v/>
      </c>
      <c r="AM43" s="1510" t="str">
        <f>IF(ISERROR('Agripp Holds PU (EU, ASIA)'!$AL43*(1-$I$3)),"",'Agripp Holds PU (EU, ASIA)'!$AL43*(1-$I$3))</f>
        <v/>
      </c>
      <c r="AN43" s="1511" t="str">
        <f t="shared" si="42"/>
        <v/>
      </c>
      <c r="AO43" s="1390">
        <f t="shared" si="19"/>
        <v>0</v>
      </c>
      <c r="AP43" s="1390">
        <f t="shared" si="20"/>
        <v>0</v>
      </c>
      <c r="AQ43" s="1390">
        <f t="shared" si="21"/>
        <v>0</v>
      </c>
      <c r="AR43" s="1390">
        <f t="shared" si="22"/>
        <v>0</v>
      </c>
      <c r="AS43" s="1390">
        <f t="shared" si="23"/>
        <v>0</v>
      </c>
      <c r="AT43" s="1390">
        <f t="shared" si="24"/>
        <v>0</v>
      </c>
      <c r="AU43" s="1390">
        <f t="shared" si="25"/>
        <v>0</v>
      </c>
      <c r="AV43" s="1390">
        <f t="shared" si="26"/>
        <v>0</v>
      </c>
      <c r="AW43" s="1390">
        <f t="shared" si="27"/>
        <v>0</v>
      </c>
      <c r="AX43" s="1390">
        <f t="shared" si="28"/>
        <v>0</v>
      </c>
      <c r="AY43" s="1390">
        <f t="shared" si="29"/>
        <v>0</v>
      </c>
      <c r="AZ43" s="1390">
        <f t="shared" si="30"/>
        <v>0</v>
      </c>
      <c r="BA43" s="1390">
        <f t="shared" si="31"/>
        <v>0</v>
      </c>
      <c r="BB43" s="1390">
        <f t="shared" si="32"/>
        <v>0</v>
      </c>
      <c r="BC43" s="1390">
        <f t="shared" si="33"/>
        <v>0</v>
      </c>
      <c r="BD43" s="1390">
        <f t="shared" si="34"/>
        <v>0</v>
      </c>
      <c r="BE43" s="1390">
        <f t="shared" si="35"/>
        <v>0</v>
      </c>
      <c r="BF43" s="1390">
        <f t="shared" si="36"/>
        <v>0</v>
      </c>
      <c r="BG43" s="1390">
        <f t="shared" si="37"/>
        <v>0</v>
      </c>
      <c r="BH43" s="1390">
        <f t="shared" si="38"/>
        <v>0</v>
      </c>
      <c r="BI43" s="1390">
        <f t="shared" si="39"/>
        <v>0</v>
      </c>
      <c r="BJ43" s="1390">
        <f t="shared" si="40"/>
        <v>0</v>
      </c>
      <c r="BK43" s="1390">
        <f t="shared" si="41"/>
        <v>0</v>
      </c>
    </row>
    <row r="44" spans="1:63" ht="21" customHeight="1">
      <c r="A44" s="1498" t="s">
        <v>574</v>
      </c>
      <c r="B44" s="1499"/>
      <c r="C44" s="1500" t="str">
        <f>IF(VLOOKUP($A44,'Data (new)'!$A:$T,2,0)="","",VLOOKUP($A44,'Data (new)'!$A:$T,2,0))</f>
        <v>AGP0326-U4</v>
      </c>
      <c r="D44" s="1500"/>
      <c r="E44" s="1500" t="e">
        <f>IF(VLOOKUP($A44,#REF!,3,0)="","",VLOOKUP($A44,#REF!,3,0))</f>
        <v>#REF!</v>
      </c>
      <c r="F44" s="1695"/>
      <c r="G44" s="1492" t="str">
        <f>IF(VLOOKUP($A44,'Data (new)'!$A:$T,6,0)="","",HYPERLINK(VLOOKUP($A44,'Data (new)'!A:T,7,0), VLOOKUP($A44,'Data (new)'!A:T,6,0)))</f>
        <v>Vox 1 "New"</v>
      </c>
      <c r="H44" s="1500" t="str">
        <f>IF(VLOOKUP($A44,'Data (new)'!$A:$T,14,0)="","",VLOOKUP($A44,'Data (new)'!$A:$T,14,0))</f>
        <v>Edges</v>
      </c>
      <c r="I44" s="1501" t="str">
        <f>IF(VLOOKUP($A44,'Data (new)'!$A:$T,10,0)="","",VLOOKUP($A44,'Data (new)'!$A:$T,10,0))</f>
        <v>S</v>
      </c>
      <c r="J44" s="1501">
        <f>IF(VLOOKUP($A44,'Data (new)'!$A:$T,11,0)="","",VLOOKUP($A44,'Data (new)'!$A:$T,11,0))</f>
        <v>10</v>
      </c>
      <c r="K44" s="1502">
        <f>IF(VLOOKUP($A44,'Data (new)'!$A:$T,16,0)="","",VLOOKUP($A44,'Data (new)'!$A:$T,16,0))</f>
        <v>64</v>
      </c>
      <c r="L44" s="1503"/>
      <c r="M44" s="1504"/>
      <c r="N44" s="1504"/>
      <c r="O44" s="1504"/>
      <c r="P44" s="1504"/>
      <c r="Q44" s="735"/>
      <c r="R44" s="735"/>
      <c r="S44" s="735"/>
      <c r="T44" s="735"/>
      <c r="U44" s="736"/>
      <c r="V44" s="736"/>
      <c r="W44" s="737"/>
      <c r="X44" s="738"/>
      <c r="Y44" s="739"/>
      <c r="Z44" s="740"/>
      <c r="AA44" s="741"/>
      <c r="AB44" s="742"/>
      <c r="AC44" s="743"/>
      <c r="AD44" s="742"/>
      <c r="AE44" s="742"/>
      <c r="AF44" s="742"/>
      <c r="AG44" s="744"/>
      <c r="AH44" s="742"/>
      <c r="AI44" s="1502">
        <f>IF(VLOOKUP($A44,'Data (new)'!$A:$T,12,0)="","",VLOOKUP($A44,'Data (new)'!$A:$T,12,0))</f>
        <v>0.66</v>
      </c>
      <c r="AJ44" s="1501" t="str">
        <f t="shared" si="43"/>
        <v/>
      </c>
      <c r="AK44" s="1501" t="str">
        <f t="shared" si="44"/>
        <v/>
      </c>
      <c r="AL44" s="1502" t="str">
        <f t="shared" si="45"/>
        <v/>
      </c>
      <c r="AM44" s="1502" t="str">
        <f>IF(ISERROR('Agripp Holds PU (EU, ASIA)'!$AL44*(1-$I$3)),"",'Agripp Holds PU (EU, ASIA)'!$AL44*(1-$I$3))</f>
        <v/>
      </c>
      <c r="AN44" s="1505" t="str">
        <f t="shared" si="42"/>
        <v/>
      </c>
      <c r="AO44" s="1390">
        <f t="shared" si="19"/>
        <v>0</v>
      </c>
      <c r="AP44" s="1390">
        <f t="shared" si="20"/>
        <v>0</v>
      </c>
      <c r="AQ44" s="1390">
        <f t="shared" si="21"/>
        <v>0</v>
      </c>
      <c r="AR44" s="1390">
        <f t="shared" si="22"/>
        <v>0</v>
      </c>
      <c r="AS44" s="1390">
        <f t="shared" si="23"/>
        <v>0</v>
      </c>
      <c r="AT44" s="1390">
        <f t="shared" si="24"/>
        <v>0</v>
      </c>
      <c r="AU44" s="1390">
        <f t="shared" si="25"/>
        <v>0</v>
      </c>
      <c r="AV44" s="1390">
        <f t="shared" si="26"/>
        <v>0</v>
      </c>
      <c r="AW44" s="1390">
        <f t="shared" si="27"/>
        <v>0</v>
      </c>
      <c r="AX44" s="1390">
        <f t="shared" si="28"/>
        <v>0</v>
      </c>
      <c r="AY44" s="1390">
        <f t="shared" si="29"/>
        <v>0</v>
      </c>
      <c r="AZ44" s="1390">
        <f t="shared" si="30"/>
        <v>0</v>
      </c>
      <c r="BA44" s="1390">
        <f t="shared" si="31"/>
        <v>0</v>
      </c>
      <c r="BB44" s="1390">
        <f t="shared" si="32"/>
        <v>0</v>
      </c>
      <c r="BC44" s="1390">
        <f t="shared" si="33"/>
        <v>0</v>
      </c>
      <c r="BD44" s="1390">
        <f t="shared" si="34"/>
        <v>0</v>
      </c>
      <c r="BE44" s="1390">
        <f t="shared" si="35"/>
        <v>0</v>
      </c>
      <c r="BF44" s="1390">
        <f t="shared" si="36"/>
        <v>0</v>
      </c>
      <c r="BG44" s="1390">
        <f t="shared" si="37"/>
        <v>0</v>
      </c>
      <c r="BH44" s="1390">
        <f t="shared" si="38"/>
        <v>0</v>
      </c>
      <c r="BI44" s="1390">
        <f t="shared" si="39"/>
        <v>0</v>
      </c>
      <c r="BJ44" s="1390">
        <f t="shared" si="40"/>
        <v>0</v>
      </c>
      <c r="BK44" s="1390">
        <f t="shared" si="41"/>
        <v>0</v>
      </c>
    </row>
    <row r="45" spans="1:63" ht="21" customHeight="1">
      <c r="A45" s="1506" t="s">
        <v>575</v>
      </c>
      <c r="B45" s="667"/>
      <c r="C45" s="1507" t="str">
        <f>IF(VLOOKUP($A45,'Data (new)'!$A:$T,2,0)="","",VLOOKUP($A45,'Data (new)'!$A:$T,2,0))</f>
        <v>AGP0327-U4</v>
      </c>
      <c r="D45" s="1507"/>
      <c r="E45" s="1507" t="e">
        <f>IF(VLOOKUP($A45,#REF!,3,0)="","",VLOOKUP($A45,#REF!,3,0))</f>
        <v>#REF!</v>
      </c>
      <c r="F45" s="1695"/>
      <c r="G45" s="1508" t="str">
        <f>IF(VLOOKUP($A45,'Data (new)'!$A:$T,6,0)="","",HYPERLINK(VLOOKUP($A45,'Data (new)'!A:T,7,0), VLOOKUP($A45,'Data (new)'!A:T,6,0)))</f>
        <v>Vox 2 "New"</v>
      </c>
      <c r="H45" s="1507" t="str">
        <f>IF(VLOOKUP($A45,'Data (new)'!$A:$T,14,0)="","",VLOOKUP($A45,'Data (new)'!$A:$T,14,0))</f>
        <v>Edges</v>
      </c>
      <c r="I45" s="1509" t="str">
        <f>IF(VLOOKUP($A45,'Data (new)'!$A:$T,10,0)="","",VLOOKUP($A45,'Data (new)'!$A:$T,10,0))</f>
        <v>M</v>
      </c>
      <c r="J45" s="1509">
        <f>IF(VLOOKUP($A45,'Data (new)'!$A:$T,11,0)="","",VLOOKUP($A45,'Data (new)'!$A:$T,11,0))</f>
        <v>10</v>
      </c>
      <c r="K45" s="1510">
        <f>IF(VLOOKUP($A45,'Data (new)'!$A:$T,16,0)="","",VLOOKUP($A45,'Data (new)'!$A:$T,16,0))</f>
        <v>70</v>
      </c>
      <c r="L45" s="1503"/>
      <c r="M45" s="1504"/>
      <c r="N45" s="1504"/>
      <c r="O45" s="1504"/>
      <c r="P45" s="1504"/>
      <c r="Q45" s="745"/>
      <c r="R45" s="745"/>
      <c r="S45" s="745"/>
      <c r="T45" s="745"/>
      <c r="U45" s="746"/>
      <c r="V45" s="746"/>
      <c r="W45" s="747"/>
      <c r="X45" s="748"/>
      <c r="Y45" s="749"/>
      <c r="Z45" s="750"/>
      <c r="AA45" s="751"/>
      <c r="AB45" s="752"/>
      <c r="AC45" s="753"/>
      <c r="AD45" s="752"/>
      <c r="AE45" s="752"/>
      <c r="AF45" s="752"/>
      <c r="AG45" s="754"/>
      <c r="AH45" s="752"/>
      <c r="AI45" s="1510">
        <f>IF(VLOOKUP($A45,'Data (new)'!$A:$T,12,0)="","",VLOOKUP($A45,'Data (new)'!$A:$T,12,0))</f>
        <v>0.66</v>
      </c>
      <c r="AJ45" s="1509" t="str">
        <f t="shared" si="43"/>
        <v/>
      </c>
      <c r="AK45" s="1509" t="str">
        <f t="shared" si="44"/>
        <v/>
      </c>
      <c r="AL45" s="1510" t="str">
        <f t="shared" si="45"/>
        <v/>
      </c>
      <c r="AM45" s="1510" t="str">
        <f>IF(ISERROR('Agripp Holds PU (EU, ASIA)'!$AL45*(1-$I$3)),"",'Agripp Holds PU (EU, ASIA)'!$AL45*(1-$I$3))</f>
        <v/>
      </c>
      <c r="AN45" s="1511" t="str">
        <f t="shared" si="42"/>
        <v/>
      </c>
      <c r="AO45" s="1390">
        <f t="shared" si="19"/>
        <v>0</v>
      </c>
      <c r="AP45" s="1390">
        <f t="shared" si="20"/>
        <v>0</v>
      </c>
      <c r="AQ45" s="1390">
        <f t="shared" si="21"/>
        <v>0</v>
      </c>
      <c r="AR45" s="1390">
        <f t="shared" si="22"/>
        <v>0</v>
      </c>
      <c r="AS45" s="1390">
        <f t="shared" si="23"/>
        <v>0</v>
      </c>
      <c r="AT45" s="1390">
        <f t="shared" si="24"/>
        <v>0</v>
      </c>
      <c r="AU45" s="1390">
        <f t="shared" si="25"/>
        <v>0</v>
      </c>
      <c r="AV45" s="1390">
        <f t="shared" si="26"/>
        <v>0</v>
      </c>
      <c r="AW45" s="1390">
        <f t="shared" si="27"/>
        <v>0</v>
      </c>
      <c r="AX45" s="1390">
        <f t="shared" si="28"/>
        <v>0</v>
      </c>
      <c r="AY45" s="1390">
        <f t="shared" si="29"/>
        <v>0</v>
      </c>
      <c r="AZ45" s="1390">
        <f t="shared" si="30"/>
        <v>0</v>
      </c>
      <c r="BA45" s="1390">
        <f t="shared" si="31"/>
        <v>0</v>
      </c>
      <c r="BB45" s="1390">
        <f t="shared" si="32"/>
        <v>0</v>
      </c>
      <c r="BC45" s="1390">
        <f t="shared" si="33"/>
        <v>0</v>
      </c>
      <c r="BD45" s="1390">
        <f t="shared" si="34"/>
        <v>0</v>
      </c>
      <c r="BE45" s="1390">
        <f t="shared" si="35"/>
        <v>0</v>
      </c>
      <c r="BF45" s="1390">
        <f t="shared" si="36"/>
        <v>0</v>
      </c>
      <c r="BG45" s="1390">
        <f t="shared" si="37"/>
        <v>0</v>
      </c>
      <c r="BH45" s="1390">
        <f t="shared" si="38"/>
        <v>0</v>
      </c>
      <c r="BI45" s="1390">
        <f t="shared" si="39"/>
        <v>0</v>
      </c>
      <c r="BJ45" s="1390">
        <f t="shared" si="40"/>
        <v>0</v>
      </c>
      <c r="BK45" s="1390">
        <f t="shared" si="41"/>
        <v>0</v>
      </c>
    </row>
    <row r="46" spans="1:63" ht="21" customHeight="1" thickBot="1">
      <c r="A46" s="1498" t="s">
        <v>576</v>
      </c>
      <c r="B46" s="1499"/>
      <c r="C46" s="1500" t="str">
        <f>IF(VLOOKUP($A46,'Data (new)'!$A:$T,2,0)="","",VLOOKUP($A46,'Data (new)'!$A:$T,2,0))</f>
        <v>AGP0335-U4</v>
      </c>
      <c r="D46" s="1500"/>
      <c r="E46" s="1500" t="e">
        <f>IF(VLOOKUP($A46,#REF!,3,0)="","",VLOOKUP($A46,#REF!,3,0))</f>
        <v>#REF!</v>
      </c>
      <c r="F46" s="1696"/>
      <c r="G46" s="1492" t="str">
        <f>IF(VLOOKUP($A46,'Data (new)'!$A:$T,6,0)="","",HYPERLINK(VLOOKUP($A46,'Data (new)'!A:T,7,0), VLOOKUP($A46,'Data (new)'!A:T,6,0)))</f>
        <v>Vox 3 "New"</v>
      </c>
      <c r="H46" s="1500" t="str">
        <f>IF(VLOOKUP($A46,'Data (new)'!$A:$T,14,0)="","",VLOOKUP($A46,'Data (new)'!$A:$T,14,0))</f>
        <v>Crimps</v>
      </c>
      <c r="I46" s="1501" t="str">
        <f>IF(VLOOKUP($A46,'Data (new)'!$A:$T,10,0)="","",VLOOKUP($A46,'Data (new)'!$A:$T,10,0))</f>
        <v>S</v>
      </c>
      <c r="J46" s="1501">
        <f>IF(VLOOKUP($A46,'Data (new)'!$A:$T,11,0)="","",VLOOKUP($A46,'Data (new)'!$A:$T,11,0))</f>
        <v>10</v>
      </c>
      <c r="K46" s="1502">
        <f>IF(VLOOKUP($A46,'Data (new)'!$A:$T,16,0)="","",VLOOKUP($A46,'Data (new)'!$A:$T,16,0))</f>
        <v>48</v>
      </c>
      <c r="L46" s="1503"/>
      <c r="M46" s="1504"/>
      <c r="N46" s="1504"/>
      <c r="O46" s="1504"/>
      <c r="P46" s="1504"/>
      <c r="Q46" s="735"/>
      <c r="R46" s="735"/>
      <c r="S46" s="735"/>
      <c r="T46" s="735"/>
      <c r="U46" s="736"/>
      <c r="V46" s="736"/>
      <c r="W46" s="737"/>
      <c r="X46" s="738"/>
      <c r="Y46" s="739"/>
      <c r="Z46" s="740"/>
      <c r="AA46" s="741"/>
      <c r="AB46" s="742"/>
      <c r="AC46" s="743"/>
      <c r="AD46" s="742"/>
      <c r="AE46" s="742"/>
      <c r="AF46" s="742"/>
      <c r="AG46" s="744"/>
      <c r="AH46" s="742"/>
      <c r="AI46" s="1502">
        <f>IF(VLOOKUP($A46,'Data (new)'!$A:$T,12,0)="","",VLOOKUP($A46,'Data (new)'!$A:$T,12,0))</f>
        <v>0.35</v>
      </c>
      <c r="AJ46" s="1501" t="str">
        <f t="shared" si="43"/>
        <v/>
      </c>
      <c r="AK46" s="1501" t="str">
        <f t="shared" si="44"/>
        <v/>
      </c>
      <c r="AL46" s="1502" t="str">
        <f t="shared" si="45"/>
        <v/>
      </c>
      <c r="AM46" s="1502" t="str">
        <f>IF(ISERROR('Agripp Holds PU (EU, ASIA)'!$AL46*(1-$I$3)),"",'Agripp Holds PU (EU, ASIA)'!$AL46*(1-$I$3))</f>
        <v/>
      </c>
      <c r="AN46" s="1505" t="str">
        <f t="shared" si="42"/>
        <v/>
      </c>
      <c r="AO46" s="1390">
        <f t="shared" si="19"/>
        <v>0</v>
      </c>
      <c r="AP46" s="1390">
        <f t="shared" si="20"/>
        <v>0</v>
      </c>
      <c r="AQ46" s="1390">
        <f t="shared" si="21"/>
        <v>0</v>
      </c>
      <c r="AR46" s="1390">
        <f t="shared" si="22"/>
        <v>0</v>
      </c>
      <c r="AS46" s="1390">
        <f t="shared" si="23"/>
        <v>0</v>
      </c>
      <c r="AT46" s="1390">
        <f t="shared" si="24"/>
        <v>0</v>
      </c>
      <c r="AU46" s="1390">
        <f t="shared" si="25"/>
        <v>0</v>
      </c>
      <c r="AV46" s="1390">
        <f t="shared" si="26"/>
        <v>0</v>
      </c>
      <c r="AW46" s="1390">
        <f t="shared" si="27"/>
        <v>0</v>
      </c>
      <c r="AX46" s="1390">
        <f t="shared" si="28"/>
        <v>0</v>
      </c>
      <c r="AY46" s="1390">
        <f t="shared" si="29"/>
        <v>0</v>
      </c>
      <c r="AZ46" s="1390">
        <f t="shared" si="30"/>
        <v>0</v>
      </c>
      <c r="BA46" s="1390">
        <f t="shared" si="31"/>
        <v>0</v>
      </c>
      <c r="BB46" s="1390">
        <f t="shared" si="32"/>
        <v>0</v>
      </c>
      <c r="BC46" s="1390">
        <f t="shared" si="33"/>
        <v>0</v>
      </c>
      <c r="BD46" s="1390">
        <f t="shared" si="34"/>
        <v>0</v>
      </c>
      <c r="BE46" s="1390">
        <f t="shared" si="35"/>
        <v>0</v>
      </c>
      <c r="BF46" s="1390">
        <f t="shared" si="36"/>
        <v>0</v>
      </c>
      <c r="BG46" s="1390">
        <f t="shared" si="37"/>
        <v>0</v>
      </c>
      <c r="BH46" s="1390">
        <f t="shared" si="38"/>
        <v>0</v>
      </c>
      <c r="BI46" s="1390">
        <f t="shared" si="39"/>
        <v>0</v>
      </c>
      <c r="BJ46" s="1390">
        <f t="shared" si="40"/>
        <v>0</v>
      </c>
      <c r="BK46" s="1390">
        <f t="shared" si="41"/>
        <v>0</v>
      </c>
    </row>
    <row r="47" spans="1:63" ht="45" customHeight="1" thickBot="1">
      <c r="A47" s="1512" t="s">
        <v>3374</v>
      </c>
      <c r="B47" s="1487"/>
      <c r="C47" s="1487"/>
      <c r="D47" s="1487"/>
      <c r="E47" s="1487"/>
      <c r="F47" s="1487"/>
      <c r="G47" s="1487"/>
      <c r="H47" s="1487"/>
      <c r="I47" s="1487"/>
      <c r="J47" s="1487"/>
      <c r="K47" s="1487"/>
      <c r="L47" s="1487"/>
      <c r="M47" s="1487"/>
      <c r="N47" s="1487"/>
      <c r="O47" s="1487"/>
      <c r="P47" s="1487"/>
      <c r="Q47" s="1487"/>
      <c r="R47" s="1487"/>
      <c r="S47" s="1487"/>
      <c r="T47" s="1487"/>
      <c r="U47" s="1487"/>
      <c r="V47" s="1487"/>
      <c r="W47" s="1487"/>
      <c r="X47" s="1487"/>
      <c r="Y47" s="1487"/>
      <c r="Z47" s="1487"/>
      <c r="AA47" s="1487"/>
      <c r="AB47" s="1487"/>
      <c r="AC47" s="1487"/>
      <c r="AD47" s="1487"/>
      <c r="AE47" s="1487"/>
      <c r="AF47" s="1487"/>
      <c r="AG47" s="1487"/>
      <c r="AH47" s="1487"/>
      <c r="AI47" s="1487"/>
      <c r="AJ47" s="1487"/>
      <c r="AK47" s="1487"/>
      <c r="AL47" s="1487"/>
      <c r="AM47" s="1487"/>
      <c r="AN47" s="1488"/>
      <c r="AO47" s="1390">
        <f t="shared" si="19"/>
        <v>0</v>
      </c>
      <c r="AP47" s="1390">
        <f t="shared" si="20"/>
        <v>0</v>
      </c>
      <c r="AQ47" s="1390">
        <f t="shared" si="21"/>
        <v>0</v>
      </c>
      <c r="AR47" s="1390">
        <f t="shared" si="22"/>
        <v>0</v>
      </c>
      <c r="AS47" s="1390">
        <f t="shared" si="23"/>
        <v>0</v>
      </c>
      <c r="AT47" s="1390">
        <f t="shared" si="24"/>
        <v>0</v>
      </c>
      <c r="AU47" s="1390">
        <f t="shared" si="25"/>
        <v>0</v>
      </c>
      <c r="AV47" s="1390">
        <f t="shared" si="26"/>
        <v>0</v>
      </c>
      <c r="AW47" s="1390">
        <f t="shared" si="27"/>
        <v>0</v>
      </c>
      <c r="AX47" s="1390">
        <f t="shared" si="28"/>
        <v>0</v>
      </c>
      <c r="AY47" s="1390">
        <f t="shared" si="29"/>
        <v>0</v>
      </c>
      <c r="AZ47" s="1390">
        <f t="shared" si="30"/>
        <v>0</v>
      </c>
      <c r="BA47" s="1390">
        <f t="shared" si="31"/>
        <v>0</v>
      </c>
      <c r="BB47" s="1390">
        <f t="shared" si="32"/>
        <v>0</v>
      </c>
      <c r="BC47" s="1390">
        <f t="shared" si="33"/>
        <v>0</v>
      </c>
      <c r="BD47" s="1390">
        <f t="shared" si="34"/>
        <v>0</v>
      </c>
      <c r="BE47" s="1390">
        <f t="shared" si="35"/>
        <v>0</v>
      </c>
      <c r="BF47" s="1390">
        <f t="shared" si="36"/>
        <v>0</v>
      </c>
      <c r="BG47" s="1390">
        <f t="shared" si="37"/>
        <v>0</v>
      </c>
      <c r="BH47" s="1390">
        <f t="shared" si="38"/>
        <v>0</v>
      </c>
      <c r="BI47" s="1390">
        <f t="shared" si="39"/>
        <v>0</v>
      </c>
      <c r="BJ47" s="1390">
        <f t="shared" si="40"/>
        <v>0</v>
      </c>
      <c r="BK47" s="1390">
        <f t="shared" si="41"/>
        <v>0</v>
      </c>
    </row>
    <row r="48" spans="1:63" ht="21" customHeight="1">
      <c r="A48" s="1506" t="s">
        <v>577</v>
      </c>
      <c r="B48" s="667"/>
      <c r="C48" s="1507" t="str">
        <f>IF(VLOOKUP($A48,'Data (new)'!$A:$T,2,0)="","",VLOOKUP($A48,'Data (new)'!$A:$T,2,0))</f>
        <v>AGP0259-U4</v>
      </c>
      <c r="D48" s="1507"/>
      <c r="E48" s="1507" t="e">
        <f>IF(VLOOKUP($A48,#REF!,3,0)="","",VLOOKUP($A48,#REF!,3,0))</f>
        <v>#REF!</v>
      </c>
      <c r="F48" s="1684" t="str">
        <f>IF(VLOOKUP($A48,'Data (new)'!$A:$T,5,0)="","",VLOOKUP($A48,'Data (new)'!$A:$T,5,0))</f>
        <v>Dune Dual S24-2</v>
      </c>
      <c r="G48" s="1508" t="str">
        <f>IF(VLOOKUP($A48,'Data (new)'!$A:$T,6,0)="","",HYPERLINK(VLOOKUP($A48,'Data (new)'!A:T,7,0), VLOOKUP($A48,'Data (new)'!A:T,6,0)))</f>
        <v>Beta 1</v>
      </c>
      <c r="H48" s="1507" t="str">
        <f>IF(VLOOKUP($A48,'Data (new)'!$A:$T,14,0)="","",VLOOKUP($A48,'Data (new)'!$A:$T,14,0))</f>
        <v>Edges</v>
      </c>
      <c r="I48" s="1509" t="str">
        <f>IF(VLOOKUP($A48,'Data (new)'!$A:$T,10,0)="","",VLOOKUP($A48,'Data (new)'!$A:$T,10,0))</f>
        <v>XXL</v>
      </c>
      <c r="J48" s="1509">
        <f>IF(VLOOKUP($A48,'Data (new)'!$A:$T,11,0)="","",VLOOKUP($A48,'Data (new)'!$A:$T,11,0))</f>
        <v>1</v>
      </c>
      <c r="K48" s="1510">
        <f>IF(VLOOKUP($A48,'Data (new)'!$A:$T,16,0)="","",VLOOKUP($A48,'Data (new)'!$A:$T,16,0))</f>
        <v>108</v>
      </c>
      <c r="L48" s="745"/>
      <c r="M48" s="745"/>
      <c r="N48" s="745"/>
      <c r="O48" s="745"/>
      <c r="P48" s="747"/>
      <c r="Q48" s="745"/>
      <c r="R48" s="745"/>
      <c r="S48" s="745"/>
      <c r="T48" s="745"/>
      <c r="U48" s="746"/>
      <c r="V48" s="746"/>
      <c r="W48" s="747"/>
      <c r="X48" s="748"/>
      <c r="Y48" s="749"/>
      <c r="Z48" s="750"/>
      <c r="AA48" s="751"/>
      <c r="AB48" s="752"/>
      <c r="AC48" s="753"/>
      <c r="AD48" s="752"/>
      <c r="AE48" s="752"/>
      <c r="AF48" s="752"/>
      <c r="AG48" s="754"/>
      <c r="AH48" s="752"/>
      <c r="AI48" s="1510">
        <f>IF(VLOOKUP($A48,'Data (new)'!$A:$T,12,0)="","",VLOOKUP($A48,'Data (new)'!$A:$T,12,0))</f>
        <v>1.079</v>
      </c>
      <c r="AJ48" s="1509" t="str">
        <f t="shared" si="43"/>
        <v/>
      </c>
      <c r="AK48" s="1509" t="str">
        <f t="shared" si="44"/>
        <v/>
      </c>
      <c r="AL48" s="1510" t="str">
        <f t="shared" si="45"/>
        <v/>
      </c>
      <c r="AM48" s="1510" t="str">
        <f>IF(ISERROR('Agripp Holds PU (EU, ASIA)'!$AL48*(1-$I$3)),"",'Agripp Holds PU (EU, ASIA)'!$AL48*(1-$I$3))</f>
        <v/>
      </c>
      <c r="AN48" s="1511" t="str">
        <f t="shared" si="42"/>
        <v/>
      </c>
      <c r="AO48" s="1390">
        <f t="shared" si="19"/>
        <v>0</v>
      </c>
      <c r="AP48" s="1390">
        <f t="shared" si="20"/>
        <v>0</v>
      </c>
      <c r="AQ48" s="1390">
        <f t="shared" si="21"/>
        <v>0</v>
      </c>
      <c r="AR48" s="1390">
        <f t="shared" si="22"/>
        <v>0</v>
      </c>
      <c r="AS48" s="1390">
        <f t="shared" si="23"/>
        <v>0</v>
      </c>
      <c r="AT48" s="1390">
        <f t="shared" si="24"/>
        <v>0</v>
      </c>
      <c r="AU48" s="1390">
        <f t="shared" si="25"/>
        <v>0</v>
      </c>
      <c r="AV48" s="1390">
        <f t="shared" si="26"/>
        <v>0</v>
      </c>
      <c r="AW48" s="1390">
        <f t="shared" si="27"/>
        <v>0</v>
      </c>
      <c r="AX48" s="1390">
        <f t="shared" si="28"/>
        <v>0</v>
      </c>
      <c r="AY48" s="1390">
        <f t="shared" si="29"/>
        <v>0</v>
      </c>
      <c r="AZ48" s="1390">
        <f t="shared" si="30"/>
        <v>0</v>
      </c>
      <c r="BA48" s="1390">
        <f t="shared" si="31"/>
        <v>0</v>
      </c>
      <c r="BB48" s="1390">
        <f t="shared" si="32"/>
        <v>0</v>
      </c>
      <c r="BC48" s="1390">
        <f t="shared" si="33"/>
        <v>0</v>
      </c>
      <c r="BD48" s="1390">
        <f t="shared" si="34"/>
        <v>0</v>
      </c>
      <c r="BE48" s="1390">
        <f t="shared" si="35"/>
        <v>0</v>
      </c>
      <c r="BF48" s="1390">
        <f t="shared" si="36"/>
        <v>0</v>
      </c>
      <c r="BG48" s="1390">
        <f t="shared" si="37"/>
        <v>0</v>
      </c>
      <c r="BH48" s="1390">
        <f t="shared" si="38"/>
        <v>0</v>
      </c>
      <c r="BI48" s="1390">
        <f t="shared" si="39"/>
        <v>0</v>
      </c>
      <c r="BJ48" s="1390">
        <f t="shared" si="40"/>
        <v>0</v>
      </c>
      <c r="BK48" s="1390">
        <f t="shared" si="41"/>
        <v>0</v>
      </c>
    </row>
    <row r="49" spans="1:76" ht="21" customHeight="1">
      <c r="A49" s="1498" t="s">
        <v>578</v>
      </c>
      <c r="B49" s="1499"/>
      <c r="C49" s="1500" t="str">
        <f>IF(VLOOKUP($A49,'Data (new)'!$A:$T,2,0)="","",VLOOKUP($A49,'Data (new)'!$A:$T,2,0))</f>
        <v>AGP0260-U4</v>
      </c>
      <c r="D49" s="1500"/>
      <c r="E49" s="1500" t="e">
        <f>IF(VLOOKUP($A49,#REF!,3,0)="","",VLOOKUP($A49,#REF!,3,0))</f>
        <v>#REF!</v>
      </c>
      <c r="F49" s="1683"/>
      <c r="G49" s="1492" t="str">
        <f>IF(VLOOKUP($A49,'Data (new)'!$A:$T,6,0)="","",HYPERLINK(VLOOKUP($A49,'Data (new)'!A:T,7,0), VLOOKUP($A49,'Data (new)'!A:T,6,0)))</f>
        <v>Beta 2</v>
      </c>
      <c r="H49" s="1500" t="str">
        <f>IF(VLOOKUP($A49,'Data (new)'!$A:$T,14,0)="","",VLOOKUP($A49,'Data (new)'!$A:$T,14,0))</f>
        <v>Edges</v>
      </c>
      <c r="I49" s="1501" t="str">
        <f>IF(VLOOKUP($A49,'Data (new)'!$A:$T,10,0)="","",VLOOKUP($A49,'Data (new)'!$A:$T,10,0))</f>
        <v>XXL</v>
      </c>
      <c r="J49" s="1501">
        <f>IF(VLOOKUP($A49,'Data (new)'!$A:$T,11,0)="","",VLOOKUP($A49,'Data (new)'!$A:$T,11,0))</f>
        <v>1</v>
      </c>
      <c r="K49" s="1502">
        <f>IF(VLOOKUP($A49,'Data (new)'!$A:$T,16,0)="","",VLOOKUP($A49,'Data (new)'!$A:$T,16,0))</f>
        <v>110</v>
      </c>
      <c r="L49" s="735"/>
      <c r="M49" s="735"/>
      <c r="N49" s="735"/>
      <c r="O49" s="735"/>
      <c r="P49" s="737"/>
      <c r="Q49" s="735"/>
      <c r="R49" s="735"/>
      <c r="S49" s="735"/>
      <c r="T49" s="735"/>
      <c r="U49" s="736"/>
      <c r="V49" s="736"/>
      <c r="W49" s="737"/>
      <c r="X49" s="738"/>
      <c r="Y49" s="739"/>
      <c r="Z49" s="740"/>
      <c r="AA49" s="741"/>
      <c r="AB49" s="742"/>
      <c r="AC49" s="743"/>
      <c r="AD49" s="742"/>
      <c r="AE49" s="742"/>
      <c r="AF49" s="742"/>
      <c r="AG49" s="744"/>
      <c r="AH49" s="742"/>
      <c r="AI49" s="1502">
        <f>IF(VLOOKUP($A49,'Data (new)'!$A:$T,12,0)="","",VLOOKUP($A49,'Data (new)'!$A:$T,12,0))</f>
        <v>1.2789999999999999</v>
      </c>
      <c r="AJ49" s="1501" t="str">
        <f t="shared" si="43"/>
        <v/>
      </c>
      <c r="AK49" s="1501" t="str">
        <f t="shared" si="44"/>
        <v/>
      </c>
      <c r="AL49" s="1502" t="str">
        <f t="shared" si="45"/>
        <v/>
      </c>
      <c r="AM49" s="1502" t="str">
        <f>IF(ISERROR('Agripp Holds PU (EU, ASIA)'!$AL49*(1-$I$3)),"",'Agripp Holds PU (EU, ASIA)'!$AL49*(1-$I$3))</f>
        <v/>
      </c>
      <c r="AN49" s="1505" t="str">
        <f t="shared" si="42"/>
        <v/>
      </c>
      <c r="AO49" s="1390">
        <f t="shared" si="19"/>
        <v>0</v>
      </c>
      <c r="AP49" s="1390">
        <f t="shared" si="20"/>
        <v>0</v>
      </c>
      <c r="AQ49" s="1390">
        <f t="shared" si="21"/>
        <v>0</v>
      </c>
      <c r="AR49" s="1390">
        <f t="shared" si="22"/>
        <v>0</v>
      </c>
      <c r="AS49" s="1390">
        <f t="shared" si="23"/>
        <v>0</v>
      </c>
      <c r="AT49" s="1390">
        <f t="shared" si="24"/>
        <v>0</v>
      </c>
      <c r="AU49" s="1390">
        <f t="shared" si="25"/>
        <v>0</v>
      </c>
      <c r="AV49" s="1390">
        <f t="shared" si="26"/>
        <v>0</v>
      </c>
      <c r="AW49" s="1390">
        <f t="shared" si="27"/>
        <v>0</v>
      </c>
      <c r="AX49" s="1390">
        <f t="shared" si="28"/>
        <v>0</v>
      </c>
      <c r="AY49" s="1390">
        <f t="shared" si="29"/>
        <v>0</v>
      </c>
      <c r="AZ49" s="1390">
        <f t="shared" si="30"/>
        <v>0</v>
      </c>
      <c r="BA49" s="1390">
        <f t="shared" si="31"/>
        <v>0</v>
      </c>
      <c r="BB49" s="1390">
        <f t="shared" si="32"/>
        <v>0</v>
      </c>
      <c r="BC49" s="1390">
        <f t="shared" si="33"/>
        <v>0</v>
      </c>
      <c r="BD49" s="1390">
        <f t="shared" si="34"/>
        <v>0</v>
      </c>
      <c r="BE49" s="1390">
        <f t="shared" si="35"/>
        <v>0</v>
      </c>
      <c r="BF49" s="1390">
        <f t="shared" si="36"/>
        <v>0</v>
      </c>
      <c r="BG49" s="1390">
        <f t="shared" si="37"/>
        <v>0</v>
      </c>
      <c r="BH49" s="1390">
        <f t="shared" si="38"/>
        <v>0</v>
      </c>
      <c r="BI49" s="1390">
        <f t="shared" si="39"/>
        <v>0</v>
      </c>
      <c r="BJ49" s="1390">
        <f t="shared" si="40"/>
        <v>0</v>
      </c>
      <c r="BK49" s="1390">
        <f t="shared" si="41"/>
        <v>0</v>
      </c>
    </row>
    <row r="50" spans="1:76" ht="21" customHeight="1">
      <c r="A50" s="1506" t="s">
        <v>579</v>
      </c>
      <c r="B50" s="667"/>
      <c r="C50" s="1507" t="str">
        <f>IF(VLOOKUP($A50,'Data (new)'!$A:$T,2,0)="","",VLOOKUP($A50,'Data (new)'!$A:$T,2,0))</f>
        <v>AGP0265-U4</v>
      </c>
      <c r="D50" s="1507"/>
      <c r="E50" s="1507" t="e">
        <f>IF(VLOOKUP($A50,#REF!,3,0)="","",VLOOKUP($A50,#REF!,3,0))</f>
        <v>#REF!</v>
      </c>
      <c r="F50" s="1683"/>
      <c r="G50" s="1508" t="str">
        <f>IF(VLOOKUP($A50,'Data (new)'!$A:$T,6,0)="","",HYPERLINK(VLOOKUP($A50,'Data (new)'!A:T,7,0), VLOOKUP($A50,'Data (new)'!A:T,6,0)))</f>
        <v>Jump 1</v>
      </c>
      <c r="H50" s="1507" t="str">
        <f>IF(VLOOKUP($A50,'Data (new)'!$A:$T,14,0)="","",VLOOKUP($A50,'Data (new)'!$A:$T,14,0))</f>
        <v>Jugs</v>
      </c>
      <c r="I50" s="1509" t="str">
        <f>IF(VLOOKUP($A50,'Data (new)'!$A:$T,10,0)="","",VLOOKUP($A50,'Data (new)'!$A:$T,10,0))</f>
        <v>XL</v>
      </c>
      <c r="J50" s="1509">
        <f>IF(VLOOKUP($A50,'Data (new)'!$A:$T,11,0)="","",VLOOKUP($A50,'Data (new)'!$A:$T,11,0))</f>
        <v>1</v>
      </c>
      <c r="K50" s="1510">
        <f>IF(VLOOKUP($A50,'Data (new)'!$A:$T,16,0)="","",VLOOKUP($A50,'Data (new)'!$A:$T,16,0))</f>
        <v>120</v>
      </c>
      <c r="L50" s="745"/>
      <c r="M50" s="745"/>
      <c r="N50" s="745"/>
      <c r="O50" s="745"/>
      <c r="P50" s="747"/>
      <c r="Q50" s="745"/>
      <c r="R50" s="745"/>
      <c r="S50" s="745"/>
      <c r="T50" s="745"/>
      <c r="U50" s="746"/>
      <c r="V50" s="746"/>
      <c r="W50" s="747"/>
      <c r="X50" s="748"/>
      <c r="Y50" s="749"/>
      <c r="Z50" s="750"/>
      <c r="AA50" s="751"/>
      <c r="AB50" s="752"/>
      <c r="AC50" s="753"/>
      <c r="AD50" s="752"/>
      <c r="AE50" s="752"/>
      <c r="AF50" s="752"/>
      <c r="AG50" s="754"/>
      <c r="AH50" s="752"/>
      <c r="AI50" s="1510">
        <f>IF(VLOOKUP($A50,'Data (new)'!$A:$T,12,0)="","",VLOOKUP($A50,'Data (new)'!$A:$T,12,0))</f>
        <v>1.4279999999999999</v>
      </c>
      <c r="AJ50" s="1509" t="str">
        <f t="shared" si="43"/>
        <v/>
      </c>
      <c r="AK50" s="1509" t="str">
        <f t="shared" si="44"/>
        <v/>
      </c>
      <c r="AL50" s="1510" t="str">
        <f t="shared" si="45"/>
        <v/>
      </c>
      <c r="AM50" s="1510" t="str">
        <f>IF(ISERROR('Agripp Holds PU (EU, ASIA)'!$AL50*(1-$I$3)),"",'Agripp Holds PU (EU, ASIA)'!$AL50*(1-$I$3))</f>
        <v/>
      </c>
      <c r="AN50" s="1511" t="str">
        <f t="shared" si="42"/>
        <v/>
      </c>
      <c r="AO50" s="1390">
        <f t="shared" si="19"/>
        <v>0</v>
      </c>
      <c r="AP50" s="1390">
        <f t="shared" si="20"/>
        <v>0</v>
      </c>
      <c r="AQ50" s="1390">
        <f t="shared" si="21"/>
        <v>0</v>
      </c>
      <c r="AR50" s="1390">
        <f t="shared" si="22"/>
        <v>0</v>
      </c>
      <c r="AS50" s="1390">
        <f t="shared" si="23"/>
        <v>0</v>
      </c>
      <c r="AT50" s="1390">
        <f t="shared" si="24"/>
        <v>0</v>
      </c>
      <c r="AU50" s="1390">
        <f t="shared" si="25"/>
        <v>0</v>
      </c>
      <c r="AV50" s="1390">
        <f t="shared" si="26"/>
        <v>0</v>
      </c>
      <c r="AW50" s="1390">
        <f t="shared" si="27"/>
        <v>0</v>
      </c>
      <c r="AX50" s="1390">
        <f t="shared" si="28"/>
        <v>0</v>
      </c>
      <c r="AY50" s="1390">
        <f t="shared" si="29"/>
        <v>0</v>
      </c>
      <c r="AZ50" s="1390">
        <f t="shared" si="30"/>
        <v>0</v>
      </c>
      <c r="BA50" s="1390">
        <f t="shared" si="31"/>
        <v>0</v>
      </c>
      <c r="BB50" s="1390">
        <f t="shared" si="32"/>
        <v>0</v>
      </c>
      <c r="BC50" s="1390">
        <f t="shared" si="33"/>
        <v>0</v>
      </c>
      <c r="BD50" s="1390">
        <f t="shared" si="34"/>
        <v>0</v>
      </c>
      <c r="BE50" s="1390">
        <f t="shared" si="35"/>
        <v>0</v>
      </c>
      <c r="BF50" s="1390">
        <f t="shared" si="36"/>
        <v>0</v>
      </c>
      <c r="BG50" s="1390">
        <f t="shared" si="37"/>
        <v>0</v>
      </c>
      <c r="BH50" s="1390">
        <f t="shared" si="38"/>
        <v>0</v>
      </c>
      <c r="BI50" s="1390">
        <f t="shared" si="39"/>
        <v>0</v>
      </c>
      <c r="BJ50" s="1390">
        <f t="shared" si="40"/>
        <v>0</v>
      </c>
      <c r="BK50" s="1390">
        <f t="shared" si="41"/>
        <v>0</v>
      </c>
    </row>
    <row r="51" spans="1:76" ht="21" customHeight="1">
      <c r="A51" s="1498" t="s">
        <v>580</v>
      </c>
      <c r="B51" s="1499"/>
      <c r="C51" s="1500" t="str">
        <f>IF(VLOOKUP($A51,'Data (new)'!$A:$T,2,0)="","",VLOOKUP($A51,'Data (new)'!$A:$T,2,0))</f>
        <v>AGP0266-U4</v>
      </c>
      <c r="D51" s="1500"/>
      <c r="E51" s="1500" t="e">
        <f>IF(VLOOKUP($A51,#REF!,3,0)="","",VLOOKUP($A51,#REF!,3,0))</f>
        <v>#REF!</v>
      </c>
      <c r="F51" s="1683"/>
      <c r="G51" s="1492" t="str">
        <f>IF(VLOOKUP($A51,'Data (new)'!$A:$T,6,0)="","",HYPERLINK(VLOOKUP($A51,'Data (new)'!A:T,7,0), VLOOKUP($A51,'Data (new)'!A:T,6,0)))</f>
        <v>Jump 2</v>
      </c>
      <c r="H51" s="1500" t="str">
        <f>IF(VLOOKUP($A51,'Data (new)'!$A:$T,14,0)="","",VLOOKUP($A51,'Data (new)'!$A:$T,14,0))</f>
        <v>Jugs</v>
      </c>
      <c r="I51" s="1501" t="str">
        <f>IF(VLOOKUP($A51,'Data (new)'!$A:$T,10,0)="","",VLOOKUP($A51,'Data (new)'!$A:$T,10,0))</f>
        <v>XXL</v>
      </c>
      <c r="J51" s="1501">
        <f>IF(VLOOKUP($A51,'Data (new)'!$A:$T,11,0)="","",VLOOKUP($A51,'Data (new)'!$A:$T,11,0))</f>
        <v>1</v>
      </c>
      <c r="K51" s="1502">
        <f>IF(VLOOKUP($A51,'Data (new)'!$A:$T,16,0)="","",VLOOKUP($A51,'Data (new)'!$A:$T,16,0))</f>
        <v>135</v>
      </c>
      <c r="L51" s="735"/>
      <c r="M51" s="735"/>
      <c r="N51" s="735"/>
      <c r="O51" s="735"/>
      <c r="P51" s="737"/>
      <c r="Q51" s="735"/>
      <c r="R51" s="735"/>
      <c r="S51" s="735"/>
      <c r="T51" s="735"/>
      <c r="U51" s="736"/>
      <c r="V51" s="736"/>
      <c r="W51" s="737"/>
      <c r="X51" s="738"/>
      <c r="Y51" s="739"/>
      <c r="Z51" s="740"/>
      <c r="AA51" s="741"/>
      <c r="AB51" s="742"/>
      <c r="AC51" s="743"/>
      <c r="AD51" s="742"/>
      <c r="AE51" s="742"/>
      <c r="AF51" s="742"/>
      <c r="AG51" s="744"/>
      <c r="AH51" s="742"/>
      <c r="AI51" s="1502">
        <f>IF(VLOOKUP($A51,'Data (new)'!$A:$T,12,0)="","",VLOOKUP($A51,'Data (new)'!$A:$T,12,0))</f>
        <v>1.663</v>
      </c>
      <c r="AJ51" s="1501" t="str">
        <f t="shared" si="43"/>
        <v/>
      </c>
      <c r="AK51" s="1501" t="str">
        <f t="shared" si="44"/>
        <v/>
      </c>
      <c r="AL51" s="1502" t="str">
        <f t="shared" si="45"/>
        <v/>
      </c>
      <c r="AM51" s="1502" t="str">
        <f>IF(ISERROR('Agripp Holds PU (EU, ASIA)'!$AL51*(1-$I$3)),"",'Agripp Holds PU (EU, ASIA)'!$AL51*(1-$I$3))</f>
        <v/>
      </c>
      <c r="AN51" s="1505" t="str">
        <f t="shared" si="42"/>
        <v/>
      </c>
      <c r="AO51" s="1390">
        <f t="shared" si="19"/>
        <v>0</v>
      </c>
      <c r="AP51" s="1390">
        <f t="shared" si="20"/>
        <v>0</v>
      </c>
      <c r="AQ51" s="1390">
        <f t="shared" si="21"/>
        <v>0</v>
      </c>
      <c r="AR51" s="1390">
        <f t="shared" si="22"/>
        <v>0</v>
      </c>
      <c r="AS51" s="1390">
        <f t="shared" si="23"/>
        <v>0</v>
      </c>
      <c r="AT51" s="1390">
        <f t="shared" si="24"/>
        <v>0</v>
      </c>
      <c r="AU51" s="1390">
        <f t="shared" si="25"/>
        <v>0</v>
      </c>
      <c r="AV51" s="1390">
        <f t="shared" si="26"/>
        <v>0</v>
      </c>
      <c r="AW51" s="1390">
        <f t="shared" si="27"/>
        <v>0</v>
      </c>
      <c r="AX51" s="1390">
        <f t="shared" si="28"/>
        <v>0</v>
      </c>
      <c r="AY51" s="1390">
        <f t="shared" si="29"/>
        <v>0</v>
      </c>
      <c r="AZ51" s="1390">
        <f t="shared" si="30"/>
        <v>0</v>
      </c>
      <c r="BA51" s="1390">
        <f t="shared" si="31"/>
        <v>0</v>
      </c>
      <c r="BB51" s="1390">
        <f t="shared" si="32"/>
        <v>0</v>
      </c>
      <c r="BC51" s="1390">
        <f t="shared" si="33"/>
        <v>0</v>
      </c>
      <c r="BD51" s="1390">
        <f t="shared" si="34"/>
        <v>0</v>
      </c>
      <c r="BE51" s="1390">
        <f t="shared" si="35"/>
        <v>0</v>
      </c>
      <c r="BF51" s="1390">
        <f t="shared" si="36"/>
        <v>0</v>
      </c>
      <c r="BG51" s="1390">
        <f t="shared" si="37"/>
        <v>0</v>
      </c>
      <c r="BH51" s="1390">
        <f t="shared" si="38"/>
        <v>0</v>
      </c>
      <c r="BI51" s="1390">
        <f t="shared" si="39"/>
        <v>0</v>
      </c>
      <c r="BJ51" s="1390">
        <f t="shared" si="40"/>
        <v>0</v>
      </c>
      <c r="BK51" s="1390">
        <f t="shared" si="41"/>
        <v>0</v>
      </c>
    </row>
    <row r="52" spans="1:76" ht="21" customHeight="1">
      <c r="A52" s="1506" t="s">
        <v>581</v>
      </c>
      <c r="B52" s="667"/>
      <c r="C52" s="1507" t="str">
        <f>IF(VLOOKUP($A52,'Data (new)'!$A:$T,2,0)="","",VLOOKUP($A52,'Data (new)'!$A:$T,2,0))</f>
        <v>AGP0261-U4</v>
      </c>
      <c r="D52" s="1507"/>
      <c r="E52" s="1507" t="e">
        <f>IF(VLOOKUP($A52,#REF!,3,0)="","",VLOOKUP($A52,#REF!,3,0))</f>
        <v>#REF!</v>
      </c>
      <c r="F52" s="1683"/>
      <c r="G52" s="1508" t="str">
        <f>IF(VLOOKUP($A52,'Data (new)'!$A:$T,6,0)="","",HYPERLINK(VLOOKUP($A52,'Data (new)'!A:T,7,0), VLOOKUP($A52,'Data (new)'!A:T,6,0)))</f>
        <v>Lynx 1</v>
      </c>
      <c r="H52" s="1507" t="str">
        <f>IF(VLOOKUP($A52,'Data (new)'!$A:$T,14,0)="","",VLOOKUP($A52,'Data (new)'!$A:$T,14,0))</f>
        <v>Edges</v>
      </c>
      <c r="I52" s="1509" t="str">
        <f>IF(VLOOKUP($A52,'Data (new)'!$A:$T,10,0)="","",VLOOKUP($A52,'Data (new)'!$A:$T,10,0))</f>
        <v>L</v>
      </c>
      <c r="J52" s="1509">
        <f>IF(VLOOKUP($A52,'Data (new)'!$A:$T,11,0)="","",VLOOKUP($A52,'Data (new)'!$A:$T,11,0))</f>
        <v>3</v>
      </c>
      <c r="K52" s="1510">
        <f>IF(VLOOKUP($A52,'Data (new)'!$A:$T,16,0)="","",VLOOKUP($A52,'Data (new)'!$A:$T,16,0))</f>
        <v>56</v>
      </c>
      <c r="L52" s="745"/>
      <c r="M52" s="745"/>
      <c r="N52" s="745"/>
      <c r="O52" s="745"/>
      <c r="P52" s="747"/>
      <c r="Q52" s="745"/>
      <c r="R52" s="745"/>
      <c r="S52" s="745"/>
      <c r="T52" s="745"/>
      <c r="U52" s="746"/>
      <c r="V52" s="746"/>
      <c r="W52" s="747"/>
      <c r="X52" s="748"/>
      <c r="Y52" s="749"/>
      <c r="Z52" s="750"/>
      <c r="AA52" s="751"/>
      <c r="AB52" s="752"/>
      <c r="AC52" s="753"/>
      <c r="AD52" s="752"/>
      <c r="AE52" s="752"/>
      <c r="AF52" s="752"/>
      <c r="AG52" s="754"/>
      <c r="AH52" s="752"/>
      <c r="AI52" s="1510">
        <f>IF(VLOOKUP($A52,'Data (new)'!$A:$T,12,0)="","",VLOOKUP($A52,'Data (new)'!$A:$T,12,0))</f>
        <v>0.72399999999999998</v>
      </c>
      <c r="AJ52" s="1509" t="str">
        <f t="shared" si="43"/>
        <v/>
      </c>
      <c r="AK52" s="1509" t="str">
        <f t="shared" si="44"/>
        <v/>
      </c>
      <c r="AL52" s="1510" t="str">
        <f t="shared" si="45"/>
        <v/>
      </c>
      <c r="AM52" s="1510" t="str">
        <f>IF(ISERROR('Agripp Holds PU (EU, ASIA)'!$AL52*(1-$I$3)),"",'Agripp Holds PU (EU, ASIA)'!$AL52*(1-$I$3))</f>
        <v/>
      </c>
      <c r="AN52" s="1511" t="str">
        <f t="shared" si="42"/>
        <v/>
      </c>
      <c r="AO52" s="1390">
        <f t="shared" si="19"/>
        <v>0</v>
      </c>
      <c r="AP52" s="1390">
        <f t="shared" si="20"/>
        <v>0</v>
      </c>
      <c r="AQ52" s="1390">
        <f t="shared" si="21"/>
        <v>0</v>
      </c>
      <c r="AR52" s="1390">
        <f t="shared" si="22"/>
        <v>0</v>
      </c>
      <c r="AS52" s="1390">
        <f t="shared" si="23"/>
        <v>0</v>
      </c>
      <c r="AT52" s="1390">
        <f t="shared" si="24"/>
        <v>0</v>
      </c>
      <c r="AU52" s="1390">
        <f t="shared" si="25"/>
        <v>0</v>
      </c>
      <c r="AV52" s="1390">
        <f t="shared" si="26"/>
        <v>0</v>
      </c>
      <c r="AW52" s="1390">
        <f t="shared" si="27"/>
        <v>0</v>
      </c>
      <c r="AX52" s="1390">
        <f t="shared" si="28"/>
        <v>0</v>
      </c>
      <c r="AY52" s="1390">
        <f t="shared" si="29"/>
        <v>0</v>
      </c>
      <c r="AZ52" s="1390">
        <f t="shared" si="30"/>
        <v>0</v>
      </c>
      <c r="BA52" s="1390">
        <f t="shared" si="31"/>
        <v>0</v>
      </c>
      <c r="BB52" s="1390">
        <f t="shared" si="32"/>
        <v>0</v>
      </c>
      <c r="BC52" s="1390">
        <f t="shared" si="33"/>
        <v>0</v>
      </c>
      <c r="BD52" s="1390">
        <f t="shared" si="34"/>
        <v>0</v>
      </c>
      <c r="BE52" s="1390">
        <f t="shared" si="35"/>
        <v>0</v>
      </c>
      <c r="BF52" s="1390">
        <f t="shared" si="36"/>
        <v>0</v>
      </c>
      <c r="BG52" s="1390">
        <f t="shared" si="37"/>
        <v>0</v>
      </c>
      <c r="BH52" s="1390">
        <f t="shared" si="38"/>
        <v>0</v>
      </c>
      <c r="BI52" s="1390">
        <f t="shared" si="39"/>
        <v>0</v>
      </c>
      <c r="BJ52" s="1390">
        <f t="shared" si="40"/>
        <v>0</v>
      </c>
      <c r="BK52" s="1390">
        <f t="shared" si="41"/>
        <v>0</v>
      </c>
    </row>
    <row r="53" spans="1:76" ht="21" customHeight="1">
      <c r="A53" s="1498" t="s">
        <v>582</v>
      </c>
      <c r="B53" s="1499"/>
      <c r="C53" s="1500" t="str">
        <f>IF(VLOOKUP($A53,'Data (new)'!$A:$T,2,0)="","",VLOOKUP($A53,'Data (new)'!$A:$T,2,0))</f>
        <v>AGP0262-U4</v>
      </c>
      <c r="D53" s="1500"/>
      <c r="E53" s="1500" t="e">
        <f>IF(VLOOKUP($A53,#REF!,3,0)="","",VLOOKUP($A53,#REF!,3,0))</f>
        <v>#REF!</v>
      </c>
      <c r="F53" s="1683"/>
      <c r="G53" s="1492" t="str">
        <f>IF(VLOOKUP($A53,'Data (new)'!$A:$T,6,0)="","",HYPERLINK(VLOOKUP($A53,'Data (new)'!A:T,7,0), VLOOKUP($A53,'Data (new)'!A:T,6,0)))</f>
        <v>Lynx 2</v>
      </c>
      <c r="H53" s="1500" t="str">
        <f>IF(VLOOKUP($A53,'Data (new)'!$A:$T,14,0)="","",VLOOKUP($A53,'Data (new)'!$A:$T,14,0))</f>
        <v>Edges</v>
      </c>
      <c r="I53" s="1501" t="str">
        <f>IF(VLOOKUP($A53,'Data (new)'!$A:$T,10,0)="","",VLOOKUP($A53,'Data (new)'!$A:$T,10,0))</f>
        <v>XL</v>
      </c>
      <c r="J53" s="1501">
        <f>IF(VLOOKUP($A53,'Data (new)'!$A:$T,11,0)="","",VLOOKUP($A53,'Data (new)'!$A:$T,11,0))</f>
        <v>2</v>
      </c>
      <c r="K53" s="1502">
        <f>IF(VLOOKUP($A53,'Data (new)'!$A:$T,16,0)="","",VLOOKUP($A53,'Data (new)'!$A:$T,16,0))</f>
        <v>80</v>
      </c>
      <c r="L53" s="735"/>
      <c r="M53" s="735"/>
      <c r="N53" s="735"/>
      <c r="O53" s="735"/>
      <c r="P53" s="737"/>
      <c r="Q53" s="735"/>
      <c r="R53" s="735"/>
      <c r="S53" s="735"/>
      <c r="T53" s="735"/>
      <c r="U53" s="736"/>
      <c r="V53" s="736"/>
      <c r="W53" s="737"/>
      <c r="X53" s="738"/>
      <c r="Y53" s="739"/>
      <c r="Z53" s="740"/>
      <c r="AA53" s="741"/>
      <c r="AB53" s="742"/>
      <c r="AC53" s="743"/>
      <c r="AD53" s="742"/>
      <c r="AE53" s="742"/>
      <c r="AF53" s="742"/>
      <c r="AG53" s="744"/>
      <c r="AH53" s="742"/>
      <c r="AI53" s="1502">
        <f>IF(VLOOKUP($A53,'Data (new)'!$A:$T,12,0)="","",VLOOKUP($A53,'Data (new)'!$A:$T,12,0))</f>
        <v>0.90600000000000003</v>
      </c>
      <c r="AJ53" s="1501" t="str">
        <f t="shared" si="43"/>
        <v/>
      </c>
      <c r="AK53" s="1501" t="str">
        <f t="shared" si="44"/>
        <v/>
      </c>
      <c r="AL53" s="1502" t="str">
        <f t="shared" si="45"/>
        <v/>
      </c>
      <c r="AM53" s="1502" t="str">
        <f>IF(ISERROR('Agripp Holds PU (EU, ASIA)'!$AL53*(1-$I$3)),"",'Agripp Holds PU (EU, ASIA)'!$AL53*(1-$I$3))</f>
        <v/>
      </c>
      <c r="AN53" s="1505" t="str">
        <f t="shared" si="42"/>
        <v/>
      </c>
      <c r="AO53" s="1390">
        <f t="shared" si="19"/>
        <v>0</v>
      </c>
      <c r="AP53" s="1390">
        <f t="shared" si="20"/>
        <v>0</v>
      </c>
      <c r="AQ53" s="1390">
        <f t="shared" si="21"/>
        <v>0</v>
      </c>
      <c r="AR53" s="1390">
        <f t="shared" si="22"/>
        <v>0</v>
      </c>
      <c r="AS53" s="1390">
        <f t="shared" si="23"/>
        <v>0</v>
      </c>
      <c r="AT53" s="1390">
        <f t="shared" si="24"/>
        <v>0</v>
      </c>
      <c r="AU53" s="1390">
        <f t="shared" si="25"/>
        <v>0</v>
      </c>
      <c r="AV53" s="1390">
        <f t="shared" si="26"/>
        <v>0</v>
      </c>
      <c r="AW53" s="1390">
        <f t="shared" si="27"/>
        <v>0</v>
      </c>
      <c r="AX53" s="1390">
        <f t="shared" si="28"/>
        <v>0</v>
      </c>
      <c r="AY53" s="1390">
        <f t="shared" si="29"/>
        <v>0</v>
      </c>
      <c r="AZ53" s="1390">
        <f t="shared" si="30"/>
        <v>0</v>
      </c>
      <c r="BA53" s="1390">
        <f t="shared" si="31"/>
        <v>0</v>
      </c>
      <c r="BB53" s="1390">
        <f t="shared" si="32"/>
        <v>0</v>
      </c>
      <c r="BC53" s="1390">
        <f t="shared" si="33"/>
        <v>0</v>
      </c>
      <c r="BD53" s="1390">
        <f t="shared" si="34"/>
        <v>0</v>
      </c>
      <c r="BE53" s="1390">
        <f t="shared" si="35"/>
        <v>0</v>
      </c>
      <c r="BF53" s="1390">
        <f t="shared" si="36"/>
        <v>0</v>
      </c>
      <c r="BG53" s="1390">
        <f t="shared" si="37"/>
        <v>0</v>
      </c>
      <c r="BH53" s="1390">
        <f t="shared" si="38"/>
        <v>0</v>
      </c>
      <c r="BI53" s="1390">
        <f t="shared" si="39"/>
        <v>0</v>
      </c>
      <c r="BJ53" s="1390">
        <f t="shared" si="40"/>
        <v>0</v>
      </c>
      <c r="BK53" s="1390">
        <f t="shared" si="41"/>
        <v>0</v>
      </c>
    </row>
    <row r="54" spans="1:76" ht="21" customHeight="1">
      <c r="A54" s="1506" t="s">
        <v>583</v>
      </c>
      <c r="B54" s="667"/>
      <c r="C54" s="1507" t="str">
        <f>IF(VLOOKUP($A54,'Data (new)'!$A:$T,2,0)="","",VLOOKUP($A54,'Data (new)'!$A:$T,2,0))</f>
        <v>AGP0263-U4</v>
      </c>
      <c r="D54" s="1507"/>
      <c r="E54" s="1507" t="e">
        <f>IF(VLOOKUP($A54,#REF!,3,0)="","",VLOOKUP($A54,#REF!,3,0))</f>
        <v>#REF!</v>
      </c>
      <c r="F54" s="1683"/>
      <c r="G54" s="1508" t="str">
        <f>IF(VLOOKUP($A54,'Data (new)'!$A:$T,6,0)="","",HYPERLINK(VLOOKUP($A54,'Data (new)'!A:T,7,0), VLOOKUP($A54,'Data (new)'!A:T,6,0)))</f>
        <v>Lynx 3</v>
      </c>
      <c r="H54" s="1507" t="str">
        <f>IF(VLOOKUP($A54,'Data (new)'!$A:$T,14,0)="","",VLOOKUP($A54,'Data (new)'!$A:$T,14,0))</f>
        <v>Edges</v>
      </c>
      <c r="I54" s="1509" t="str">
        <f>IF(VLOOKUP($A54,'Data (new)'!$A:$T,10,0)="","",VLOOKUP($A54,'Data (new)'!$A:$T,10,0))</f>
        <v>L</v>
      </c>
      <c r="J54" s="1509">
        <f>IF(VLOOKUP($A54,'Data (new)'!$A:$T,11,0)="","",VLOOKUP($A54,'Data (new)'!$A:$T,11,0))</f>
        <v>3</v>
      </c>
      <c r="K54" s="1510">
        <f>IF(VLOOKUP($A54,'Data (new)'!$A:$T,16,0)="","",VLOOKUP($A54,'Data (new)'!$A:$T,16,0))</f>
        <v>65</v>
      </c>
      <c r="L54" s="745"/>
      <c r="M54" s="745"/>
      <c r="N54" s="745"/>
      <c r="O54" s="745"/>
      <c r="P54" s="747"/>
      <c r="Q54" s="745"/>
      <c r="R54" s="745"/>
      <c r="S54" s="745"/>
      <c r="T54" s="745"/>
      <c r="U54" s="746"/>
      <c r="V54" s="746"/>
      <c r="W54" s="747"/>
      <c r="X54" s="748"/>
      <c r="Y54" s="749"/>
      <c r="Z54" s="750"/>
      <c r="AA54" s="751"/>
      <c r="AB54" s="752"/>
      <c r="AC54" s="753"/>
      <c r="AD54" s="752"/>
      <c r="AE54" s="752"/>
      <c r="AF54" s="752"/>
      <c r="AG54" s="754"/>
      <c r="AH54" s="752"/>
      <c r="AI54" s="1510">
        <f>IF(VLOOKUP($A54,'Data (new)'!$A:$T,12,0)="","",VLOOKUP($A54,'Data (new)'!$A:$T,12,0))</f>
        <v>0.81599999999999995</v>
      </c>
      <c r="AJ54" s="1509" t="str">
        <f t="shared" si="43"/>
        <v/>
      </c>
      <c r="AK54" s="1509" t="str">
        <f t="shared" si="44"/>
        <v/>
      </c>
      <c r="AL54" s="1510" t="str">
        <f t="shared" si="45"/>
        <v/>
      </c>
      <c r="AM54" s="1510" t="str">
        <f>IF(ISERROR('Agripp Holds PU (EU, ASIA)'!$AL54*(1-$I$3)),"",'Agripp Holds PU (EU, ASIA)'!$AL54*(1-$I$3))</f>
        <v/>
      </c>
      <c r="AN54" s="1511" t="str">
        <f t="shared" si="42"/>
        <v/>
      </c>
      <c r="AO54" s="1390">
        <f t="shared" si="19"/>
        <v>0</v>
      </c>
      <c r="AP54" s="1390">
        <f t="shared" si="20"/>
        <v>0</v>
      </c>
      <c r="AQ54" s="1390">
        <f t="shared" si="21"/>
        <v>0</v>
      </c>
      <c r="AR54" s="1390">
        <f t="shared" si="22"/>
        <v>0</v>
      </c>
      <c r="AS54" s="1390">
        <f t="shared" si="23"/>
        <v>0</v>
      </c>
      <c r="AT54" s="1390">
        <f t="shared" si="24"/>
        <v>0</v>
      </c>
      <c r="AU54" s="1390">
        <f t="shared" si="25"/>
        <v>0</v>
      </c>
      <c r="AV54" s="1390">
        <f t="shared" si="26"/>
        <v>0</v>
      </c>
      <c r="AW54" s="1390">
        <f t="shared" si="27"/>
        <v>0</v>
      </c>
      <c r="AX54" s="1390">
        <f t="shared" si="28"/>
        <v>0</v>
      </c>
      <c r="AY54" s="1390">
        <f t="shared" si="29"/>
        <v>0</v>
      </c>
      <c r="AZ54" s="1390">
        <f t="shared" si="30"/>
        <v>0</v>
      </c>
      <c r="BA54" s="1390">
        <f t="shared" si="31"/>
        <v>0</v>
      </c>
      <c r="BB54" s="1390">
        <f t="shared" si="32"/>
        <v>0</v>
      </c>
      <c r="BC54" s="1390">
        <f t="shared" si="33"/>
        <v>0</v>
      </c>
      <c r="BD54" s="1390">
        <f t="shared" si="34"/>
        <v>0</v>
      </c>
      <c r="BE54" s="1390">
        <f t="shared" si="35"/>
        <v>0</v>
      </c>
      <c r="BF54" s="1390">
        <f t="shared" si="36"/>
        <v>0</v>
      </c>
      <c r="BG54" s="1390">
        <f t="shared" si="37"/>
        <v>0</v>
      </c>
      <c r="BH54" s="1390">
        <f t="shared" si="38"/>
        <v>0</v>
      </c>
      <c r="BI54" s="1390">
        <f t="shared" si="39"/>
        <v>0</v>
      </c>
      <c r="BJ54" s="1390">
        <f t="shared" si="40"/>
        <v>0</v>
      </c>
      <c r="BK54" s="1390">
        <f t="shared" si="41"/>
        <v>0</v>
      </c>
    </row>
    <row r="55" spans="1:76" ht="21" customHeight="1">
      <c r="A55" s="1498" t="s">
        <v>584</v>
      </c>
      <c r="B55" s="1499"/>
      <c r="C55" s="1500" t="str">
        <f>IF(VLOOKUP($A55,'Data (new)'!$A:$T,2,0)="","",VLOOKUP($A55,'Data (new)'!$A:$T,2,0))</f>
        <v>AGP0264-U4</v>
      </c>
      <c r="D55" s="1500"/>
      <c r="E55" s="1500" t="e">
        <f>IF(VLOOKUP($A55,#REF!,3,0)="","",VLOOKUP($A55,#REF!,3,0))</f>
        <v>#REF!</v>
      </c>
      <c r="F55" s="1683"/>
      <c r="G55" s="1492" t="str">
        <f>IF(VLOOKUP($A55,'Data (new)'!$A:$T,6,0)="","",HYPERLINK(VLOOKUP($A55,'Data (new)'!A:T,7,0), VLOOKUP($A55,'Data (new)'!A:T,6,0)))</f>
        <v>Lynx 4</v>
      </c>
      <c r="H55" s="1500" t="str">
        <f>IF(VLOOKUP($A55,'Data (new)'!$A:$T,14,0)="","",VLOOKUP($A55,'Data (new)'!$A:$T,14,0))</f>
        <v>Edges</v>
      </c>
      <c r="I55" s="1501" t="str">
        <f>IF(VLOOKUP($A55,'Data (new)'!$A:$T,10,0)="","",VLOOKUP($A55,'Data (new)'!$A:$T,10,0))</f>
        <v>L</v>
      </c>
      <c r="J55" s="1501">
        <f>IF(VLOOKUP($A55,'Data (new)'!$A:$T,11,0)="","",VLOOKUP($A55,'Data (new)'!$A:$T,11,0))</f>
        <v>3</v>
      </c>
      <c r="K55" s="1502">
        <f>IF(VLOOKUP($A55,'Data (new)'!$A:$T,16,0)="","",VLOOKUP($A55,'Data (new)'!$A:$T,16,0))</f>
        <v>117</v>
      </c>
      <c r="L55" s="735"/>
      <c r="M55" s="735"/>
      <c r="N55" s="735"/>
      <c r="O55" s="735"/>
      <c r="P55" s="737"/>
      <c r="Q55" s="735"/>
      <c r="R55" s="735"/>
      <c r="S55" s="735"/>
      <c r="T55" s="735"/>
      <c r="U55" s="736"/>
      <c r="V55" s="736"/>
      <c r="W55" s="737"/>
      <c r="X55" s="738"/>
      <c r="Y55" s="739"/>
      <c r="Z55" s="740"/>
      <c r="AA55" s="741"/>
      <c r="AB55" s="742"/>
      <c r="AC55" s="743"/>
      <c r="AD55" s="742"/>
      <c r="AE55" s="742"/>
      <c r="AF55" s="742"/>
      <c r="AG55" s="744"/>
      <c r="AH55" s="742"/>
      <c r="AI55" s="1502">
        <f>IF(VLOOKUP($A55,'Data (new)'!$A:$T,12,0)="","",VLOOKUP($A55,'Data (new)'!$A:$T,12,0))</f>
        <v>0.94599999999999995</v>
      </c>
      <c r="AJ55" s="1501" t="str">
        <f t="shared" si="43"/>
        <v/>
      </c>
      <c r="AK55" s="1501" t="str">
        <f t="shared" si="44"/>
        <v/>
      </c>
      <c r="AL55" s="1502" t="str">
        <f t="shared" si="45"/>
        <v/>
      </c>
      <c r="AM55" s="1502" t="str">
        <f>IF(ISERROR('Agripp Holds PU (EU, ASIA)'!$AL55*(1-$I$3)),"",'Agripp Holds PU (EU, ASIA)'!$AL55*(1-$I$3))</f>
        <v/>
      </c>
      <c r="AN55" s="1505" t="str">
        <f t="shared" si="42"/>
        <v/>
      </c>
      <c r="AO55" s="1390">
        <f t="shared" si="19"/>
        <v>0</v>
      </c>
      <c r="AP55" s="1390">
        <f t="shared" si="20"/>
        <v>0</v>
      </c>
      <c r="AQ55" s="1390">
        <f t="shared" si="21"/>
        <v>0</v>
      </c>
      <c r="AR55" s="1390">
        <f t="shared" si="22"/>
        <v>0</v>
      </c>
      <c r="AS55" s="1390">
        <f t="shared" si="23"/>
        <v>0</v>
      </c>
      <c r="AT55" s="1390">
        <f t="shared" si="24"/>
        <v>0</v>
      </c>
      <c r="AU55" s="1390">
        <f t="shared" si="25"/>
        <v>0</v>
      </c>
      <c r="AV55" s="1390">
        <f t="shared" si="26"/>
        <v>0</v>
      </c>
      <c r="AW55" s="1390">
        <f t="shared" si="27"/>
        <v>0</v>
      </c>
      <c r="AX55" s="1390">
        <f t="shared" si="28"/>
        <v>0</v>
      </c>
      <c r="AY55" s="1390">
        <f t="shared" si="29"/>
        <v>0</v>
      </c>
      <c r="AZ55" s="1390">
        <f t="shared" si="30"/>
        <v>0</v>
      </c>
      <c r="BA55" s="1390">
        <f t="shared" si="31"/>
        <v>0</v>
      </c>
      <c r="BB55" s="1390">
        <f t="shared" si="32"/>
        <v>0</v>
      </c>
      <c r="BC55" s="1390">
        <f t="shared" si="33"/>
        <v>0</v>
      </c>
      <c r="BD55" s="1390">
        <f t="shared" si="34"/>
        <v>0</v>
      </c>
      <c r="BE55" s="1390">
        <f t="shared" si="35"/>
        <v>0</v>
      </c>
      <c r="BF55" s="1390">
        <f t="shared" si="36"/>
        <v>0</v>
      </c>
      <c r="BG55" s="1390">
        <f t="shared" si="37"/>
        <v>0</v>
      </c>
      <c r="BH55" s="1390">
        <f t="shared" si="38"/>
        <v>0</v>
      </c>
      <c r="BI55" s="1390">
        <f t="shared" si="39"/>
        <v>0</v>
      </c>
      <c r="BJ55" s="1390">
        <f t="shared" si="40"/>
        <v>0</v>
      </c>
      <c r="BK55" s="1390">
        <f t="shared" si="41"/>
        <v>0</v>
      </c>
    </row>
    <row r="56" spans="1:76" ht="21" customHeight="1">
      <c r="A56" s="1506" t="s">
        <v>585</v>
      </c>
      <c r="B56" s="667"/>
      <c r="C56" s="1507" t="str">
        <f>IF(VLOOKUP($A56,'Data (new)'!$A:$T,2,0)="","",VLOOKUP($A56,'Data (new)'!$A:$T,2,0))</f>
        <v>AGP0267-U4</v>
      </c>
      <c r="D56" s="1507"/>
      <c r="E56" s="1507" t="e">
        <f>IF(VLOOKUP($A56,#REF!,3,0)="","",VLOOKUP($A56,#REF!,3,0))</f>
        <v>#REF!</v>
      </c>
      <c r="F56" s="1683"/>
      <c r="G56" s="1508" t="str">
        <f>IF(VLOOKUP($A56,'Data (new)'!$A:$T,6,0)="","",HYPERLINK(VLOOKUP($A56,'Data (new)'!A:T,7,0), VLOOKUP($A56,'Data (new)'!A:T,6,0)))</f>
        <v>Manga 1</v>
      </c>
      <c r="H56" s="1507" t="str">
        <f>IF(VLOOKUP($A56,'Data (new)'!$A:$T,14,0)="","",VLOOKUP($A56,'Data (new)'!$A:$T,14,0))</f>
        <v>Pinches</v>
      </c>
      <c r="I56" s="1509" t="str">
        <f>IF(VLOOKUP($A56,'Data (new)'!$A:$T,10,0)="","",VLOOKUP($A56,'Data (new)'!$A:$T,10,0))</f>
        <v>XL</v>
      </c>
      <c r="J56" s="1509">
        <f>IF(VLOOKUP($A56,'Data (new)'!$A:$T,11,0)="","",VLOOKUP($A56,'Data (new)'!$A:$T,11,0))</f>
        <v>1</v>
      </c>
      <c r="K56" s="1510">
        <f>IF(VLOOKUP($A56,'Data (new)'!$A:$T,16,0)="","",VLOOKUP($A56,'Data (new)'!$A:$T,16,0))</f>
        <v>109</v>
      </c>
      <c r="L56" s="745"/>
      <c r="M56" s="745"/>
      <c r="N56" s="745"/>
      <c r="O56" s="745"/>
      <c r="P56" s="747"/>
      <c r="Q56" s="745"/>
      <c r="R56" s="745"/>
      <c r="S56" s="745"/>
      <c r="T56" s="745"/>
      <c r="U56" s="746"/>
      <c r="V56" s="746"/>
      <c r="W56" s="747"/>
      <c r="X56" s="748"/>
      <c r="Y56" s="749"/>
      <c r="Z56" s="750"/>
      <c r="AA56" s="751"/>
      <c r="AB56" s="752"/>
      <c r="AC56" s="753"/>
      <c r="AD56" s="752"/>
      <c r="AE56" s="752"/>
      <c r="AF56" s="752"/>
      <c r="AG56" s="754"/>
      <c r="AH56" s="752"/>
      <c r="AI56" s="1510">
        <f>IF(VLOOKUP($A56,'Data (new)'!$A:$T,12,0)="","",VLOOKUP($A56,'Data (new)'!$A:$T,12,0))</f>
        <v>1.179</v>
      </c>
      <c r="AJ56" s="1509" t="str">
        <f t="shared" si="43"/>
        <v/>
      </c>
      <c r="AK56" s="1509" t="str">
        <f t="shared" si="44"/>
        <v/>
      </c>
      <c r="AL56" s="1510" t="str">
        <f t="shared" si="45"/>
        <v/>
      </c>
      <c r="AM56" s="1510" t="str">
        <f>IF(ISERROR('Agripp Holds PU (EU, ASIA)'!$AL56*(1-$I$3)),"",'Agripp Holds PU (EU, ASIA)'!$AL56*(1-$I$3))</f>
        <v/>
      </c>
      <c r="AN56" s="1511" t="str">
        <f t="shared" si="42"/>
        <v/>
      </c>
      <c r="AO56" s="1390">
        <f t="shared" si="19"/>
        <v>0</v>
      </c>
      <c r="AP56" s="1390">
        <f t="shared" si="20"/>
        <v>0</v>
      </c>
      <c r="AQ56" s="1390">
        <f t="shared" si="21"/>
        <v>0</v>
      </c>
      <c r="AR56" s="1390">
        <f t="shared" si="22"/>
        <v>0</v>
      </c>
      <c r="AS56" s="1390">
        <f t="shared" si="23"/>
        <v>0</v>
      </c>
      <c r="AT56" s="1390">
        <f t="shared" si="24"/>
        <v>0</v>
      </c>
      <c r="AU56" s="1390">
        <f t="shared" si="25"/>
        <v>0</v>
      </c>
      <c r="AV56" s="1390">
        <f t="shared" si="26"/>
        <v>0</v>
      </c>
      <c r="AW56" s="1390">
        <f t="shared" si="27"/>
        <v>0</v>
      </c>
      <c r="AX56" s="1390">
        <f t="shared" si="28"/>
        <v>0</v>
      </c>
      <c r="AY56" s="1390">
        <f t="shared" si="29"/>
        <v>0</v>
      </c>
      <c r="AZ56" s="1390">
        <f t="shared" si="30"/>
        <v>0</v>
      </c>
      <c r="BA56" s="1390">
        <f t="shared" si="31"/>
        <v>0</v>
      </c>
      <c r="BB56" s="1390">
        <f t="shared" si="32"/>
        <v>0</v>
      </c>
      <c r="BC56" s="1390">
        <f t="shared" si="33"/>
        <v>0</v>
      </c>
      <c r="BD56" s="1390">
        <f t="shared" si="34"/>
        <v>0</v>
      </c>
      <c r="BE56" s="1390">
        <f t="shared" si="35"/>
        <v>0</v>
      </c>
      <c r="BF56" s="1390">
        <f t="shared" si="36"/>
        <v>0</v>
      </c>
      <c r="BG56" s="1390">
        <f t="shared" si="37"/>
        <v>0</v>
      </c>
      <c r="BH56" s="1390">
        <f t="shared" si="38"/>
        <v>0</v>
      </c>
      <c r="BI56" s="1390">
        <f t="shared" si="39"/>
        <v>0</v>
      </c>
      <c r="BJ56" s="1390">
        <f t="shared" si="40"/>
        <v>0</v>
      </c>
      <c r="BK56" s="1390">
        <f t="shared" si="41"/>
        <v>0</v>
      </c>
    </row>
    <row r="57" spans="1:76" ht="21" customHeight="1">
      <c r="A57" s="1498" t="s">
        <v>586</v>
      </c>
      <c r="B57" s="1499"/>
      <c r="C57" s="1500" t="str">
        <f>IF(VLOOKUP($A57,'Data (new)'!$A:$T,2,0)="","",VLOOKUP($A57,'Data (new)'!$A:$T,2,0))</f>
        <v>AGP0268-U4</v>
      </c>
      <c r="D57" s="1500"/>
      <c r="E57" s="1500" t="e">
        <f>IF(VLOOKUP($A57,#REF!,3,0)="","",VLOOKUP($A57,#REF!,3,0))</f>
        <v>#REF!</v>
      </c>
      <c r="F57" s="1683"/>
      <c r="G57" s="1492" t="str">
        <f>IF(VLOOKUP($A57,'Data (new)'!$A:$T,6,0)="","",HYPERLINK(VLOOKUP($A57,'Data (new)'!A:T,7,0), VLOOKUP($A57,'Data (new)'!A:T,6,0)))</f>
        <v>Manga 2</v>
      </c>
      <c r="H57" s="1500" t="str">
        <f>IF(VLOOKUP($A57,'Data (new)'!$A:$T,14,0)="","",VLOOKUP($A57,'Data (new)'!$A:$T,14,0))</f>
        <v>Pinches</v>
      </c>
      <c r="I57" s="1501" t="str">
        <f>IF(VLOOKUP($A57,'Data (new)'!$A:$T,10,0)="","",VLOOKUP($A57,'Data (new)'!$A:$T,10,0))</f>
        <v>XXL</v>
      </c>
      <c r="J57" s="1501">
        <f>IF(VLOOKUP($A57,'Data (new)'!$A:$T,11,0)="","",VLOOKUP($A57,'Data (new)'!$A:$T,11,0))</f>
        <v>1</v>
      </c>
      <c r="K57" s="1502">
        <f>IF(VLOOKUP($A57,'Data (new)'!$A:$T,16,0)="","",VLOOKUP($A57,'Data (new)'!$A:$T,16,0))</f>
        <v>130</v>
      </c>
      <c r="L57" s="735"/>
      <c r="M57" s="735"/>
      <c r="N57" s="735"/>
      <c r="O57" s="735"/>
      <c r="P57" s="737"/>
      <c r="Q57" s="735"/>
      <c r="R57" s="735"/>
      <c r="S57" s="735"/>
      <c r="T57" s="735"/>
      <c r="U57" s="736"/>
      <c r="V57" s="736"/>
      <c r="W57" s="737"/>
      <c r="X57" s="738"/>
      <c r="Y57" s="739"/>
      <c r="Z57" s="740"/>
      <c r="AA57" s="741"/>
      <c r="AB57" s="742"/>
      <c r="AC57" s="743"/>
      <c r="AD57" s="742"/>
      <c r="AE57" s="742"/>
      <c r="AF57" s="742"/>
      <c r="AG57" s="744"/>
      <c r="AH57" s="742"/>
      <c r="AI57" s="1502">
        <f>IF(VLOOKUP($A57,'Data (new)'!$A:$T,12,0)="","",VLOOKUP($A57,'Data (new)'!$A:$T,12,0))</f>
        <v>1.333</v>
      </c>
      <c r="AJ57" s="1501" t="str">
        <f t="shared" si="43"/>
        <v/>
      </c>
      <c r="AK57" s="1501" t="str">
        <f t="shared" si="44"/>
        <v/>
      </c>
      <c r="AL57" s="1502" t="str">
        <f t="shared" si="45"/>
        <v/>
      </c>
      <c r="AM57" s="1502" t="str">
        <f>IF(ISERROR('Agripp Holds PU (EU, ASIA)'!$AL57*(1-$I$3)),"",'Agripp Holds PU (EU, ASIA)'!$AL57*(1-$I$3))</f>
        <v/>
      </c>
      <c r="AN57" s="1505" t="str">
        <f t="shared" si="42"/>
        <v/>
      </c>
      <c r="AO57" s="1390">
        <f t="shared" si="19"/>
        <v>0</v>
      </c>
      <c r="AP57" s="1390">
        <f t="shared" si="20"/>
        <v>0</v>
      </c>
      <c r="AQ57" s="1390">
        <f t="shared" si="21"/>
        <v>0</v>
      </c>
      <c r="AR57" s="1390">
        <f t="shared" si="22"/>
        <v>0</v>
      </c>
      <c r="AS57" s="1390">
        <f t="shared" si="23"/>
        <v>0</v>
      </c>
      <c r="AT57" s="1390">
        <f t="shared" si="24"/>
        <v>0</v>
      </c>
      <c r="AU57" s="1390">
        <f t="shared" si="25"/>
        <v>0</v>
      </c>
      <c r="AV57" s="1390">
        <f t="shared" si="26"/>
        <v>0</v>
      </c>
      <c r="AW57" s="1390">
        <f t="shared" si="27"/>
        <v>0</v>
      </c>
      <c r="AX57" s="1390">
        <f t="shared" si="28"/>
        <v>0</v>
      </c>
      <c r="AY57" s="1390">
        <f t="shared" si="29"/>
        <v>0</v>
      </c>
      <c r="AZ57" s="1390">
        <f t="shared" si="30"/>
        <v>0</v>
      </c>
      <c r="BA57" s="1390">
        <f t="shared" si="31"/>
        <v>0</v>
      </c>
      <c r="BB57" s="1390">
        <f t="shared" si="32"/>
        <v>0</v>
      </c>
      <c r="BC57" s="1390">
        <f t="shared" si="33"/>
        <v>0</v>
      </c>
      <c r="BD57" s="1390">
        <f t="shared" si="34"/>
        <v>0</v>
      </c>
      <c r="BE57" s="1390">
        <f t="shared" si="35"/>
        <v>0</v>
      </c>
      <c r="BF57" s="1390">
        <f t="shared" si="36"/>
        <v>0</v>
      </c>
      <c r="BG57" s="1390">
        <f t="shared" si="37"/>
        <v>0</v>
      </c>
      <c r="BH57" s="1390">
        <f t="shared" si="38"/>
        <v>0</v>
      </c>
      <c r="BI57" s="1390">
        <f t="shared" si="39"/>
        <v>0</v>
      </c>
      <c r="BJ57" s="1390">
        <f t="shared" si="40"/>
        <v>0</v>
      </c>
      <c r="BK57" s="1390">
        <f t="shared" si="41"/>
        <v>0</v>
      </c>
    </row>
    <row r="58" spans="1:76" s="186" customFormat="1" ht="21" customHeight="1">
      <c r="A58" s="1506" t="s">
        <v>587</v>
      </c>
      <c r="B58" s="667"/>
      <c r="C58" s="1507" t="str">
        <f>IF(VLOOKUP($A58,'Data (new)'!$A:$T,2,0)="","",VLOOKUP($A58,'Data (new)'!$A:$T,2,0))</f>
        <v>AGP0269-U4</v>
      </c>
      <c r="D58" s="1507"/>
      <c r="E58" s="1507" t="e">
        <f>IF(VLOOKUP($A58,#REF!,3,0)="","",VLOOKUP($A58,#REF!,3,0))</f>
        <v>#REF!</v>
      </c>
      <c r="F58" s="1683"/>
      <c r="G58" s="1508" t="str">
        <f>IF(VLOOKUP($A58,'Data (new)'!$A:$T,6,0)="","",HYPERLINK(VLOOKUP($A58,'Data (new)'!A:T,7,0), VLOOKUP($A58,'Data (new)'!A:T,6,0)))</f>
        <v>Opium 1</v>
      </c>
      <c r="H58" s="1507" t="str">
        <f>IF(VLOOKUP($A58,'Data (new)'!$A:$T,14,0)="","",VLOOKUP($A58,'Data (new)'!$A:$T,14,0))</f>
        <v>Slopers</v>
      </c>
      <c r="I58" s="1509" t="str">
        <f>IF(VLOOKUP($A58,'Data (new)'!$A:$T,10,0)="","",VLOOKUP($A58,'Data (new)'!$A:$T,10,0))</f>
        <v>XXL</v>
      </c>
      <c r="J58" s="1509">
        <f>IF(VLOOKUP($A58,'Data (new)'!$A:$T,11,0)="","",VLOOKUP($A58,'Data (new)'!$A:$T,11,0))</f>
        <v>1</v>
      </c>
      <c r="K58" s="1510">
        <f>IF(VLOOKUP($A58,'Data (new)'!$A:$T,16,0)="","",VLOOKUP($A58,'Data (new)'!$A:$T,16,0))</f>
        <v>121</v>
      </c>
      <c r="L58" s="745"/>
      <c r="M58" s="745"/>
      <c r="N58" s="745"/>
      <c r="O58" s="745"/>
      <c r="P58" s="747"/>
      <c r="Q58" s="745"/>
      <c r="R58" s="745"/>
      <c r="S58" s="745"/>
      <c r="T58" s="745"/>
      <c r="U58" s="746"/>
      <c r="V58" s="746"/>
      <c r="W58" s="747"/>
      <c r="X58" s="748"/>
      <c r="Y58" s="749"/>
      <c r="Z58" s="750"/>
      <c r="AA58" s="751"/>
      <c r="AB58" s="752"/>
      <c r="AC58" s="753"/>
      <c r="AD58" s="752"/>
      <c r="AE58" s="752"/>
      <c r="AF58" s="752"/>
      <c r="AG58" s="754"/>
      <c r="AH58" s="752"/>
      <c r="AI58" s="1510">
        <f>IF(VLOOKUP($A58,'Data (new)'!$A:$T,12,0)="","",VLOOKUP($A58,'Data (new)'!$A:$T,12,0))</f>
        <v>1.349</v>
      </c>
      <c r="AJ58" s="1509" t="str">
        <f t="shared" si="43"/>
        <v/>
      </c>
      <c r="AK58" s="1509" t="str">
        <f t="shared" si="44"/>
        <v/>
      </c>
      <c r="AL58" s="1510" t="str">
        <f t="shared" si="45"/>
        <v/>
      </c>
      <c r="AM58" s="1510" t="str">
        <f>IF(ISERROR('Agripp Holds PU (EU, ASIA)'!$AL58*(1-$I$3)),"",'Agripp Holds PU (EU, ASIA)'!$AL58*(1-$I$3))</f>
        <v/>
      </c>
      <c r="AN58" s="1511" t="str">
        <f t="shared" si="42"/>
        <v/>
      </c>
      <c r="AO58" s="1390">
        <f t="shared" si="19"/>
        <v>0</v>
      </c>
      <c r="AP58" s="1390">
        <f t="shared" si="20"/>
        <v>0</v>
      </c>
      <c r="AQ58" s="1390">
        <f t="shared" si="21"/>
        <v>0</v>
      </c>
      <c r="AR58" s="1390">
        <f t="shared" si="22"/>
        <v>0</v>
      </c>
      <c r="AS58" s="1390">
        <f t="shared" si="23"/>
        <v>0</v>
      </c>
      <c r="AT58" s="1390">
        <f t="shared" si="24"/>
        <v>0</v>
      </c>
      <c r="AU58" s="1390">
        <f t="shared" si="25"/>
        <v>0</v>
      </c>
      <c r="AV58" s="1390">
        <f t="shared" si="26"/>
        <v>0</v>
      </c>
      <c r="AW58" s="1390">
        <f t="shared" si="27"/>
        <v>0</v>
      </c>
      <c r="AX58" s="1390">
        <f t="shared" si="28"/>
        <v>0</v>
      </c>
      <c r="AY58" s="1390">
        <f t="shared" si="29"/>
        <v>0</v>
      </c>
      <c r="AZ58" s="1390">
        <f t="shared" si="30"/>
        <v>0</v>
      </c>
      <c r="BA58" s="1390">
        <f t="shared" si="31"/>
        <v>0</v>
      </c>
      <c r="BB58" s="1390">
        <f t="shared" si="32"/>
        <v>0</v>
      </c>
      <c r="BC58" s="1390">
        <f t="shared" si="33"/>
        <v>0</v>
      </c>
      <c r="BD58" s="1390">
        <f t="shared" si="34"/>
        <v>0</v>
      </c>
      <c r="BE58" s="1390">
        <f t="shared" si="35"/>
        <v>0</v>
      </c>
      <c r="BF58" s="1390">
        <f t="shared" si="36"/>
        <v>0</v>
      </c>
      <c r="BG58" s="1390">
        <f t="shared" si="37"/>
        <v>0</v>
      </c>
      <c r="BH58" s="1390">
        <f t="shared" si="38"/>
        <v>0</v>
      </c>
      <c r="BI58" s="1390">
        <f t="shared" si="39"/>
        <v>0</v>
      </c>
      <c r="BJ58" s="1390">
        <f t="shared" si="40"/>
        <v>0</v>
      </c>
      <c r="BK58" s="1390">
        <f t="shared" si="41"/>
        <v>0</v>
      </c>
      <c r="BL58" s="145"/>
      <c r="BM58" s="145"/>
      <c r="BN58" s="145"/>
      <c r="BO58" s="145"/>
      <c r="BP58" s="145"/>
      <c r="BQ58" s="145"/>
      <c r="BR58" s="145"/>
      <c r="BS58" s="145"/>
      <c r="BT58" s="145"/>
      <c r="BU58" s="145"/>
      <c r="BV58" s="145"/>
      <c r="BW58" s="145"/>
      <c r="BX58" s="145"/>
    </row>
    <row r="59" spans="1:76" s="186" customFormat="1" ht="21" customHeight="1">
      <c r="A59" s="1498" t="s">
        <v>588</v>
      </c>
      <c r="B59" s="1499"/>
      <c r="C59" s="1500" t="str">
        <f>IF(VLOOKUP($A59,'Data (new)'!$A:$T,2,0)="","",VLOOKUP($A59,'Data (new)'!$A:$T,2,0))</f>
        <v>AGP0270-U4</v>
      </c>
      <c r="D59" s="1500"/>
      <c r="E59" s="1500" t="e">
        <f>IF(VLOOKUP($A59,#REF!,3,0)="","",VLOOKUP($A59,#REF!,3,0))</f>
        <v>#REF!</v>
      </c>
      <c r="F59" s="1683"/>
      <c r="G59" s="1492" t="str">
        <f>IF(VLOOKUP($A59,'Data (new)'!$A:$T,6,0)="","",HYPERLINK(VLOOKUP($A59,'Data (new)'!A:T,7,0), VLOOKUP($A59,'Data (new)'!A:T,6,0)))</f>
        <v>Opium 2</v>
      </c>
      <c r="H59" s="1500" t="str">
        <f>IF(VLOOKUP($A59,'Data (new)'!$A:$T,14,0)="","",VLOOKUP($A59,'Data (new)'!$A:$T,14,0))</f>
        <v>Slopers</v>
      </c>
      <c r="I59" s="1501" t="str">
        <f>IF(VLOOKUP($A59,'Data (new)'!$A:$T,10,0)="","",VLOOKUP($A59,'Data (new)'!$A:$T,10,0))</f>
        <v>XL</v>
      </c>
      <c r="J59" s="1501">
        <f>IF(VLOOKUP($A59,'Data (new)'!$A:$T,11,0)="","",VLOOKUP($A59,'Data (new)'!$A:$T,11,0))</f>
        <v>1</v>
      </c>
      <c r="K59" s="1502">
        <f>IF(VLOOKUP($A59,'Data (new)'!$A:$T,16,0)="","",VLOOKUP($A59,'Data (new)'!$A:$T,16,0))</f>
        <v>102</v>
      </c>
      <c r="L59" s="735"/>
      <c r="M59" s="735"/>
      <c r="N59" s="735"/>
      <c r="O59" s="735"/>
      <c r="P59" s="737"/>
      <c r="Q59" s="735"/>
      <c r="R59" s="735"/>
      <c r="S59" s="735"/>
      <c r="T59" s="735"/>
      <c r="U59" s="736"/>
      <c r="V59" s="736"/>
      <c r="W59" s="737"/>
      <c r="X59" s="738"/>
      <c r="Y59" s="739"/>
      <c r="Z59" s="740"/>
      <c r="AA59" s="741"/>
      <c r="AB59" s="742"/>
      <c r="AC59" s="743"/>
      <c r="AD59" s="742"/>
      <c r="AE59" s="742"/>
      <c r="AF59" s="742"/>
      <c r="AG59" s="744"/>
      <c r="AH59" s="742"/>
      <c r="AI59" s="1502">
        <f>IF(VLOOKUP($A59,'Data (new)'!$A:$T,12,0)="","",VLOOKUP($A59,'Data (new)'!$A:$T,12,0))</f>
        <v>1.1679999999999999</v>
      </c>
      <c r="AJ59" s="1501" t="str">
        <f t="shared" si="43"/>
        <v/>
      </c>
      <c r="AK59" s="1501" t="str">
        <f t="shared" si="44"/>
        <v/>
      </c>
      <c r="AL59" s="1502" t="str">
        <f t="shared" si="45"/>
        <v/>
      </c>
      <c r="AM59" s="1502" t="str">
        <f>IF(ISERROR('Agripp Holds PU (EU, ASIA)'!$AL59*(1-$I$3)),"",'Agripp Holds PU (EU, ASIA)'!$AL59*(1-$I$3))</f>
        <v/>
      </c>
      <c r="AN59" s="1505" t="str">
        <f t="shared" si="42"/>
        <v/>
      </c>
      <c r="AO59" s="1390">
        <f t="shared" si="19"/>
        <v>0</v>
      </c>
      <c r="AP59" s="1390">
        <f t="shared" si="20"/>
        <v>0</v>
      </c>
      <c r="AQ59" s="1390">
        <f t="shared" si="21"/>
        <v>0</v>
      </c>
      <c r="AR59" s="1390">
        <f t="shared" si="22"/>
        <v>0</v>
      </c>
      <c r="AS59" s="1390">
        <f t="shared" si="23"/>
        <v>0</v>
      </c>
      <c r="AT59" s="1390">
        <f t="shared" si="24"/>
        <v>0</v>
      </c>
      <c r="AU59" s="1390">
        <f t="shared" si="25"/>
        <v>0</v>
      </c>
      <c r="AV59" s="1390">
        <f t="shared" si="26"/>
        <v>0</v>
      </c>
      <c r="AW59" s="1390">
        <f t="shared" si="27"/>
        <v>0</v>
      </c>
      <c r="AX59" s="1390">
        <f t="shared" si="28"/>
        <v>0</v>
      </c>
      <c r="AY59" s="1390">
        <f t="shared" si="29"/>
        <v>0</v>
      </c>
      <c r="AZ59" s="1390">
        <f t="shared" si="30"/>
        <v>0</v>
      </c>
      <c r="BA59" s="1390">
        <f t="shared" si="31"/>
        <v>0</v>
      </c>
      <c r="BB59" s="1390">
        <f t="shared" si="32"/>
        <v>0</v>
      </c>
      <c r="BC59" s="1390">
        <f t="shared" si="33"/>
        <v>0</v>
      </c>
      <c r="BD59" s="1390">
        <f t="shared" si="34"/>
        <v>0</v>
      </c>
      <c r="BE59" s="1390">
        <f t="shared" si="35"/>
        <v>0</v>
      </c>
      <c r="BF59" s="1390">
        <f t="shared" si="36"/>
        <v>0</v>
      </c>
      <c r="BG59" s="1390">
        <f t="shared" si="37"/>
        <v>0</v>
      </c>
      <c r="BH59" s="1390">
        <f t="shared" si="38"/>
        <v>0</v>
      </c>
      <c r="BI59" s="1390">
        <f t="shared" si="39"/>
        <v>0</v>
      </c>
      <c r="BJ59" s="1390">
        <f t="shared" si="40"/>
        <v>0</v>
      </c>
      <c r="BK59" s="1390">
        <f t="shared" si="41"/>
        <v>0</v>
      </c>
      <c r="BL59" s="145"/>
      <c r="BM59" s="145"/>
      <c r="BN59" s="145"/>
      <c r="BO59" s="145"/>
      <c r="BP59" s="145"/>
      <c r="BQ59" s="145"/>
      <c r="BR59" s="145"/>
      <c r="BS59" s="145"/>
      <c r="BT59" s="145"/>
      <c r="BU59" s="145"/>
      <c r="BV59" s="145"/>
      <c r="BW59" s="145"/>
      <c r="BX59" s="145"/>
    </row>
    <row r="60" spans="1:76" ht="21" customHeight="1">
      <c r="A60" s="1506" t="s">
        <v>589</v>
      </c>
      <c r="B60" s="667"/>
      <c r="C60" s="1507" t="str">
        <f>IF(VLOOKUP($A60,'Data (new)'!$A:$T,2,0)="","",VLOOKUP($A60,'Data (new)'!$A:$T,2,0))</f>
        <v>AGP0271-U4</v>
      </c>
      <c r="D60" s="1507"/>
      <c r="E60" s="1507" t="e">
        <f>IF(VLOOKUP($A60,#REF!,3,0)="","",VLOOKUP($A60,#REF!,3,0))</f>
        <v>#REF!</v>
      </c>
      <c r="F60" s="1683"/>
      <c r="G60" s="1508" t="str">
        <f>IF(VLOOKUP($A60,'Data (new)'!$A:$T,6,0)="","",HYPERLINK(VLOOKUP($A60,'Data (new)'!A:T,7,0), VLOOKUP($A60,'Data (new)'!A:T,6,0)))</f>
        <v>Opium 3</v>
      </c>
      <c r="H60" s="1507" t="str">
        <f>IF(VLOOKUP($A60,'Data (new)'!$A:$T,14,0)="","",VLOOKUP($A60,'Data (new)'!$A:$T,14,0))</f>
        <v>Slopers</v>
      </c>
      <c r="I60" s="1509" t="str">
        <f>IF(VLOOKUP($A60,'Data (new)'!$A:$T,10,0)="","",VLOOKUP($A60,'Data (new)'!$A:$T,10,0))</f>
        <v>XL</v>
      </c>
      <c r="J60" s="1509">
        <f>IF(VLOOKUP($A60,'Data (new)'!$A:$T,11,0)="","",VLOOKUP($A60,'Data (new)'!$A:$T,11,0))</f>
        <v>1</v>
      </c>
      <c r="K60" s="1510">
        <f>IF(VLOOKUP($A60,'Data (new)'!$A:$T,16,0)="","",VLOOKUP($A60,'Data (new)'!$A:$T,16,0))</f>
        <v>89</v>
      </c>
      <c r="L60" s="745"/>
      <c r="M60" s="745"/>
      <c r="N60" s="745"/>
      <c r="O60" s="745"/>
      <c r="P60" s="747"/>
      <c r="Q60" s="745"/>
      <c r="R60" s="745"/>
      <c r="S60" s="745"/>
      <c r="T60" s="745"/>
      <c r="U60" s="746"/>
      <c r="V60" s="746"/>
      <c r="W60" s="747"/>
      <c r="X60" s="748"/>
      <c r="Y60" s="749"/>
      <c r="Z60" s="750"/>
      <c r="AA60" s="751"/>
      <c r="AB60" s="752"/>
      <c r="AC60" s="753"/>
      <c r="AD60" s="752"/>
      <c r="AE60" s="752"/>
      <c r="AF60" s="752"/>
      <c r="AG60" s="754"/>
      <c r="AH60" s="752"/>
      <c r="AI60" s="1510">
        <f>IF(VLOOKUP($A60,'Data (new)'!$A:$T,12,0)="","",VLOOKUP($A60,'Data (new)'!$A:$T,12,0))</f>
        <v>0.97199999999999998</v>
      </c>
      <c r="AJ60" s="1509" t="str">
        <f t="shared" si="43"/>
        <v/>
      </c>
      <c r="AK60" s="1509" t="str">
        <f t="shared" si="44"/>
        <v/>
      </c>
      <c r="AL60" s="1510" t="str">
        <f t="shared" si="45"/>
        <v/>
      </c>
      <c r="AM60" s="1510" t="str">
        <f>IF(ISERROR('Agripp Holds PU (EU, ASIA)'!$AL60*(1-$I$3)),"",'Agripp Holds PU (EU, ASIA)'!$AL60*(1-$I$3))</f>
        <v/>
      </c>
      <c r="AN60" s="1511" t="str">
        <f t="shared" si="42"/>
        <v/>
      </c>
      <c r="AO60" s="1390">
        <f t="shared" si="19"/>
        <v>0</v>
      </c>
      <c r="AP60" s="1390">
        <f t="shared" si="20"/>
        <v>0</v>
      </c>
      <c r="AQ60" s="1390">
        <f t="shared" si="21"/>
        <v>0</v>
      </c>
      <c r="AR60" s="1390">
        <f t="shared" si="22"/>
        <v>0</v>
      </c>
      <c r="AS60" s="1390">
        <f t="shared" si="23"/>
        <v>0</v>
      </c>
      <c r="AT60" s="1390">
        <f t="shared" si="24"/>
        <v>0</v>
      </c>
      <c r="AU60" s="1390">
        <f t="shared" si="25"/>
        <v>0</v>
      </c>
      <c r="AV60" s="1390">
        <f t="shared" si="26"/>
        <v>0</v>
      </c>
      <c r="AW60" s="1390">
        <f t="shared" si="27"/>
        <v>0</v>
      </c>
      <c r="AX60" s="1390">
        <f t="shared" si="28"/>
        <v>0</v>
      </c>
      <c r="AY60" s="1390">
        <f t="shared" si="29"/>
        <v>0</v>
      </c>
      <c r="AZ60" s="1390">
        <f t="shared" si="30"/>
        <v>0</v>
      </c>
      <c r="BA60" s="1390">
        <f t="shared" si="31"/>
        <v>0</v>
      </c>
      <c r="BB60" s="1390">
        <f t="shared" si="32"/>
        <v>0</v>
      </c>
      <c r="BC60" s="1390">
        <f t="shared" si="33"/>
        <v>0</v>
      </c>
      <c r="BD60" s="1390">
        <f t="shared" si="34"/>
        <v>0</v>
      </c>
      <c r="BE60" s="1390">
        <f t="shared" si="35"/>
        <v>0</v>
      </c>
      <c r="BF60" s="1390">
        <f t="shared" si="36"/>
        <v>0</v>
      </c>
      <c r="BG60" s="1390">
        <f t="shared" si="37"/>
        <v>0</v>
      </c>
      <c r="BH60" s="1390">
        <f t="shared" si="38"/>
        <v>0</v>
      </c>
      <c r="BI60" s="1390">
        <f t="shared" si="39"/>
        <v>0</v>
      </c>
      <c r="BJ60" s="1390">
        <f t="shared" si="40"/>
        <v>0</v>
      </c>
      <c r="BK60" s="1390">
        <f t="shared" si="41"/>
        <v>0</v>
      </c>
    </row>
    <row r="61" spans="1:76" ht="21" customHeight="1">
      <c r="A61" s="1498" t="s">
        <v>590</v>
      </c>
      <c r="B61" s="1499"/>
      <c r="C61" s="1500" t="str">
        <f>IF(VLOOKUP($A61,'Data (new)'!$A:$T,2,0)="","",VLOOKUP($A61,'Data (new)'!$A:$T,2,0))</f>
        <v>AGP0272-U4</v>
      </c>
      <c r="D61" s="1500"/>
      <c r="E61" s="1500" t="e">
        <f>IF(VLOOKUP($A61,#REF!,3,0)="","",VLOOKUP($A61,#REF!,3,0))</f>
        <v>#REF!</v>
      </c>
      <c r="F61" s="1683"/>
      <c r="G61" s="1492" t="str">
        <f>IF(VLOOKUP($A61,'Data (new)'!$A:$T,6,0)="","",HYPERLINK(VLOOKUP($A61,'Data (new)'!A:T,7,0), VLOOKUP($A61,'Data (new)'!A:T,6,0)))</f>
        <v>Opium 4</v>
      </c>
      <c r="H61" s="1500" t="str">
        <f>IF(VLOOKUP($A61,'Data (new)'!$A:$T,14,0)="","",VLOOKUP($A61,'Data (new)'!$A:$T,14,0))</f>
        <v>Slopers</v>
      </c>
      <c r="I61" s="1501" t="str">
        <f>IF(VLOOKUP($A61,'Data (new)'!$A:$T,10,0)="","",VLOOKUP($A61,'Data (new)'!$A:$T,10,0))</f>
        <v>XL</v>
      </c>
      <c r="J61" s="1501">
        <f>IF(VLOOKUP($A61,'Data (new)'!$A:$T,11,0)="","",VLOOKUP($A61,'Data (new)'!$A:$T,11,0))</f>
        <v>1</v>
      </c>
      <c r="K61" s="1502">
        <f>IF(VLOOKUP($A61,'Data (new)'!$A:$T,16,0)="","",VLOOKUP($A61,'Data (new)'!$A:$T,16,0))</f>
        <v>86</v>
      </c>
      <c r="L61" s="735"/>
      <c r="M61" s="735"/>
      <c r="N61" s="735"/>
      <c r="O61" s="735"/>
      <c r="P61" s="737"/>
      <c r="Q61" s="735"/>
      <c r="R61" s="735"/>
      <c r="S61" s="735"/>
      <c r="T61" s="735"/>
      <c r="U61" s="736"/>
      <c r="V61" s="736"/>
      <c r="W61" s="737"/>
      <c r="X61" s="738"/>
      <c r="Y61" s="739"/>
      <c r="Z61" s="740"/>
      <c r="AA61" s="741"/>
      <c r="AB61" s="742"/>
      <c r="AC61" s="743"/>
      <c r="AD61" s="742"/>
      <c r="AE61" s="742"/>
      <c r="AF61" s="742"/>
      <c r="AG61" s="744"/>
      <c r="AH61" s="742"/>
      <c r="AI61" s="1502">
        <f>IF(VLOOKUP($A61,'Data (new)'!$A:$T,12,0)="","",VLOOKUP($A61,'Data (new)'!$A:$T,12,0))</f>
        <v>0.93700000000000006</v>
      </c>
      <c r="AJ61" s="1501" t="str">
        <f t="shared" si="43"/>
        <v/>
      </c>
      <c r="AK61" s="1501" t="str">
        <f t="shared" si="44"/>
        <v/>
      </c>
      <c r="AL61" s="1502" t="str">
        <f t="shared" si="45"/>
        <v/>
      </c>
      <c r="AM61" s="1502" t="str">
        <f>IF(ISERROR('Agripp Holds PU (EU, ASIA)'!$AL61*(1-$I$3)),"",'Agripp Holds PU (EU, ASIA)'!$AL61*(1-$I$3))</f>
        <v/>
      </c>
      <c r="AN61" s="1505" t="str">
        <f t="shared" si="42"/>
        <v/>
      </c>
      <c r="AO61" s="1390">
        <f t="shared" si="19"/>
        <v>0</v>
      </c>
      <c r="AP61" s="1390">
        <f t="shared" si="20"/>
        <v>0</v>
      </c>
      <c r="AQ61" s="1390">
        <f t="shared" si="21"/>
        <v>0</v>
      </c>
      <c r="AR61" s="1390">
        <f t="shared" si="22"/>
        <v>0</v>
      </c>
      <c r="AS61" s="1390">
        <f t="shared" si="23"/>
        <v>0</v>
      </c>
      <c r="AT61" s="1390">
        <f t="shared" si="24"/>
        <v>0</v>
      </c>
      <c r="AU61" s="1390">
        <f t="shared" si="25"/>
        <v>0</v>
      </c>
      <c r="AV61" s="1390">
        <f t="shared" si="26"/>
        <v>0</v>
      </c>
      <c r="AW61" s="1390">
        <f t="shared" si="27"/>
        <v>0</v>
      </c>
      <c r="AX61" s="1390">
        <f t="shared" si="28"/>
        <v>0</v>
      </c>
      <c r="AY61" s="1390">
        <f t="shared" si="29"/>
        <v>0</v>
      </c>
      <c r="AZ61" s="1390">
        <f t="shared" si="30"/>
        <v>0</v>
      </c>
      <c r="BA61" s="1390">
        <f t="shared" si="31"/>
        <v>0</v>
      </c>
      <c r="BB61" s="1390">
        <f t="shared" si="32"/>
        <v>0</v>
      </c>
      <c r="BC61" s="1390">
        <f t="shared" si="33"/>
        <v>0</v>
      </c>
      <c r="BD61" s="1390">
        <f t="shared" si="34"/>
        <v>0</v>
      </c>
      <c r="BE61" s="1390">
        <f t="shared" si="35"/>
        <v>0</v>
      </c>
      <c r="BF61" s="1390">
        <f t="shared" si="36"/>
        <v>0</v>
      </c>
      <c r="BG61" s="1390">
        <f t="shared" si="37"/>
        <v>0</v>
      </c>
      <c r="BH61" s="1390">
        <f t="shared" si="38"/>
        <v>0</v>
      </c>
      <c r="BI61" s="1390">
        <f t="shared" si="39"/>
        <v>0</v>
      </c>
      <c r="BJ61" s="1390">
        <f t="shared" si="40"/>
        <v>0</v>
      </c>
      <c r="BK61" s="1390">
        <f t="shared" si="41"/>
        <v>0</v>
      </c>
    </row>
    <row r="62" spans="1:76" s="186" customFormat="1" ht="21" customHeight="1">
      <c r="A62" s="1506" t="s">
        <v>591</v>
      </c>
      <c r="B62" s="667"/>
      <c r="C62" s="1507" t="str">
        <f>IF(VLOOKUP($A62,'Data (new)'!$A:$T,2,0)="","",VLOOKUP($A62,'Data (new)'!$A:$T,2,0))</f>
        <v>Z-AGP0489-U4</v>
      </c>
      <c r="D62" s="1507"/>
      <c r="E62" s="1507" t="e">
        <f>IF(VLOOKUP($A62,#REF!,3,0)="","",VLOOKUP($A62,#REF!,3,0))</f>
        <v>#REF!</v>
      </c>
      <c r="F62" s="1683"/>
      <c r="G62" s="1508" t="str">
        <f>IF(VLOOKUP($A62,'Data (new)'!$A:$T,6,0)="","",HYPERLINK(VLOOKUP($A62,'Data (new)'!A:T,7,0), VLOOKUP($A62,'Data (new)'!A:T,6,0)))</f>
        <v>Puma</v>
      </c>
      <c r="H62" s="1507" t="str">
        <f>IF(VLOOKUP($A62,'Data (new)'!$A:$T,14,0)="","",VLOOKUP($A62,'Data (new)'!$A:$T,14,0))</f>
        <v>Pinches</v>
      </c>
      <c r="I62" s="1509" t="str">
        <f>IF(VLOOKUP($A62,'Data (new)'!$A:$T,10,0)="","",VLOOKUP($A62,'Data (new)'!$A:$T,10,0))</f>
        <v>XL</v>
      </c>
      <c r="J62" s="1509">
        <f>IF(VLOOKUP($A62,'Data (new)'!$A:$T,11,0)="","",VLOOKUP($A62,'Data (new)'!$A:$T,11,0))</f>
        <v>2</v>
      </c>
      <c r="K62" s="1510">
        <f>IF(VLOOKUP($A62,'Data (new)'!$A:$T,16,0)="","",VLOOKUP($A62,'Data (new)'!$A:$T,16,0))</f>
        <v>127</v>
      </c>
      <c r="L62" s="745"/>
      <c r="M62" s="745"/>
      <c r="N62" s="745"/>
      <c r="O62" s="745"/>
      <c r="P62" s="747"/>
      <c r="Q62" s="745"/>
      <c r="R62" s="745"/>
      <c r="S62" s="745"/>
      <c r="T62" s="745"/>
      <c r="U62" s="746"/>
      <c r="V62" s="746"/>
      <c r="W62" s="747"/>
      <c r="X62" s="748"/>
      <c r="Y62" s="749"/>
      <c r="Z62" s="750"/>
      <c r="AA62" s="751"/>
      <c r="AB62" s="752"/>
      <c r="AC62" s="753"/>
      <c r="AD62" s="752"/>
      <c r="AE62" s="752"/>
      <c r="AF62" s="752"/>
      <c r="AG62" s="754"/>
      <c r="AH62" s="752"/>
      <c r="AI62" s="1510">
        <f>IF(VLOOKUP($A62,'Data (new)'!$A:$T,12,0)="","",VLOOKUP($A62,'Data (new)'!$A:$T,12,0))</f>
        <v>1.2290000000000001</v>
      </c>
      <c r="AJ62" s="1509" t="str">
        <f t="shared" si="43"/>
        <v/>
      </c>
      <c r="AK62" s="1509" t="str">
        <f t="shared" si="44"/>
        <v/>
      </c>
      <c r="AL62" s="1510" t="str">
        <f t="shared" si="45"/>
        <v/>
      </c>
      <c r="AM62" s="1510" t="str">
        <f>IF(ISERROR('Agripp Holds PU (EU, ASIA)'!$AL62*(1-$I$3)),"",'Agripp Holds PU (EU, ASIA)'!$AL62*(1-$I$3))</f>
        <v/>
      </c>
      <c r="AN62" s="1511" t="str">
        <f t="shared" si="42"/>
        <v/>
      </c>
      <c r="AO62" s="1390">
        <f t="shared" si="19"/>
        <v>0</v>
      </c>
      <c r="AP62" s="1390">
        <f t="shared" si="20"/>
        <v>0</v>
      </c>
      <c r="AQ62" s="1390">
        <f t="shared" si="21"/>
        <v>0</v>
      </c>
      <c r="AR62" s="1390">
        <f t="shared" si="22"/>
        <v>0</v>
      </c>
      <c r="AS62" s="1390">
        <f t="shared" si="23"/>
        <v>0</v>
      </c>
      <c r="AT62" s="1390">
        <f t="shared" si="24"/>
        <v>0</v>
      </c>
      <c r="AU62" s="1390">
        <f t="shared" si="25"/>
        <v>0</v>
      </c>
      <c r="AV62" s="1390">
        <f t="shared" si="26"/>
        <v>0</v>
      </c>
      <c r="AW62" s="1390">
        <f t="shared" si="27"/>
        <v>0</v>
      </c>
      <c r="AX62" s="1390">
        <f t="shared" si="28"/>
        <v>0</v>
      </c>
      <c r="AY62" s="1390">
        <f t="shared" si="29"/>
        <v>0</v>
      </c>
      <c r="AZ62" s="1390">
        <f t="shared" si="30"/>
        <v>0</v>
      </c>
      <c r="BA62" s="1390">
        <f t="shared" si="31"/>
        <v>0</v>
      </c>
      <c r="BB62" s="1390">
        <f t="shared" si="32"/>
        <v>0</v>
      </c>
      <c r="BC62" s="1390">
        <f t="shared" si="33"/>
        <v>0</v>
      </c>
      <c r="BD62" s="1390">
        <f t="shared" si="34"/>
        <v>0</v>
      </c>
      <c r="BE62" s="1390">
        <f t="shared" si="35"/>
        <v>0</v>
      </c>
      <c r="BF62" s="1390">
        <f t="shared" si="36"/>
        <v>0</v>
      </c>
      <c r="BG62" s="1390">
        <f t="shared" si="37"/>
        <v>0</v>
      </c>
      <c r="BH62" s="1390">
        <f t="shared" si="38"/>
        <v>0</v>
      </c>
      <c r="BI62" s="1390">
        <f t="shared" si="39"/>
        <v>0</v>
      </c>
      <c r="BJ62" s="1390">
        <f t="shared" si="40"/>
        <v>0</v>
      </c>
      <c r="BK62" s="1390">
        <f t="shared" si="41"/>
        <v>0</v>
      </c>
      <c r="BL62" s="145"/>
      <c r="BM62" s="145"/>
      <c r="BN62" s="145"/>
      <c r="BO62" s="145"/>
      <c r="BP62" s="145"/>
      <c r="BQ62" s="145"/>
      <c r="BR62" s="145"/>
      <c r="BS62" s="145"/>
      <c r="BT62" s="145"/>
      <c r="BU62" s="145"/>
      <c r="BV62" s="145"/>
      <c r="BW62" s="145"/>
      <c r="BX62" s="145"/>
    </row>
    <row r="63" spans="1:76" s="186" customFormat="1" ht="21" customHeight="1">
      <c r="A63" s="1499" t="s">
        <v>592</v>
      </c>
      <c r="B63" s="1499"/>
      <c r="C63" s="1500" t="str">
        <f>IF(VLOOKUP($A63,'Data (new)'!$A:$T,2,0)="","",VLOOKUP($A63,'Data (new)'!$A:$T,2,0))</f>
        <v>AGP0275-U4</v>
      </c>
      <c r="D63" s="1500"/>
      <c r="E63" s="1500" t="e">
        <f>IF(VLOOKUP($A63,#REF!,3,0)="","",VLOOKUP($A63,#REF!,3,0))</f>
        <v>#REF!</v>
      </c>
      <c r="F63" s="1683"/>
      <c r="G63" s="1492" t="str">
        <f>IF(VLOOKUP($A63,'Data (new)'!$A:$T,6,0)="","",HYPERLINK(VLOOKUP($A63,'Data (new)'!A:T,7,0), VLOOKUP($A63,'Data (new)'!A:T,6,0)))</f>
        <v>Rain 1</v>
      </c>
      <c r="H63" s="1500" t="str">
        <f>IF(VLOOKUP($A63,'Data (new)'!$A:$T,14,0)="","",VLOOKUP($A63,'Data (new)'!$A:$T,14,0))</f>
        <v>Slopers</v>
      </c>
      <c r="I63" s="1501" t="str">
        <f>IF(VLOOKUP($A63,'Data (new)'!$A:$T,10,0)="","",VLOOKUP($A63,'Data (new)'!$A:$T,10,0))</f>
        <v>XL</v>
      </c>
      <c r="J63" s="1501">
        <f>IF(VLOOKUP($A63,'Data (new)'!$A:$T,11,0)="","",VLOOKUP($A63,'Data (new)'!$A:$T,11,0))</f>
        <v>1</v>
      </c>
      <c r="K63" s="1502">
        <f>IF(VLOOKUP($A63,'Data (new)'!$A:$T,16,0)="","",VLOOKUP($A63,'Data (new)'!$A:$T,16,0))</f>
        <v>95</v>
      </c>
      <c r="L63" s="735"/>
      <c r="M63" s="735"/>
      <c r="N63" s="735"/>
      <c r="O63" s="735"/>
      <c r="P63" s="737"/>
      <c r="Q63" s="735"/>
      <c r="R63" s="735"/>
      <c r="S63" s="735"/>
      <c r="T63" s="735"/>
      <c r="U63" s="736"/>
      <c r="V63" s="736"/>
      <c r="W63" s="737"/>
      <c r="X63" s="738"/>
      <c r="Y63" s="739"/>
      <c r="Z63" s="740"/>
      <c r="AA63" s="741"/>
      <c r="AB63" s="742"/>
      <c r="AC63" s="743"/>
      <c r="AD63" s="742"/>
      <c r="AE63" s="742"/>
      <c r="AF63" s="742"/>
      <c r="AG63" s="744"/>
      <c r="AH63" s="742"/>
      <c r="AI63" s="1502">
        <f>IF(VLOOKUP($A63,'Data (new)'!$A:$T,12,0)="","",VLOOKUP($A63,'Data (new)'!$A:$T,12,0))</f>
        <v>1.0640000000000001</v>
      </c>
      <c r="AJ63" s="1501" t="str">
        <f t="shared" ref="AJ63:AJ87" si="46">IF(AK63="","",(AK63*J63))</f>
        <v/>
      </c>
      <c r="AK63" s="1501" t="str">
        <f t="shared" ref="AK63:AK87" si="47">IF(SUM(L63:AH63)=0,"",SUM(L63:AH63))</f>
        <v/>
      </c>
      <c r="AL63" s="1502" t="str">
        <f t="shared" ref="AL63:AL87" si="48">IF(AK63="","",SUM(L63:AH63)*K63)</f>
        <v/>
      </c>
      <c r="AM63" s="1502" t="str">
        <f>IF(ISERROR('Agripp Holds PU (EU, ASIA)'!$AL63*(1-$I$3)),"",'Agripp Holds PU (EU, ASIA)'!$AL63*(1-$I$3))</f>
        <v/>
      </c>
      <c r="AN63" s="1502" t="str">
        <f t="shared" ref="AN63:AN78" si="49">IF(AK63="","",SUM(L63:AH63)*AI63)</f>
        <v/>
      </c>
      <c r="AO63" s="1390">
        <f t="shared" si="19"/>
        <v>0</v>
      </c>
      <c r="AP63" s="1390">
        <f t="shared" si="20"/>
        <v>0</v>
      </c>
      <c r="AQ63" s="1390">
        <f t="shared" si="21"/>
        <v>0</v>
      </c>
      <c r="AR63" s="1390">
        <f t="shared" si="22"/>
        <v>0</v>
      </c>
      <c r="AS63" s="1390">
        <f t="shared" si="23"/>
        <v>0</v>
      </c>
      <c r="AT63" s="1390">
        <f t="shared" si="24"/>
        <v>0</v>
      </c>
      <c r="AU63" s="1390">
        <f t="shared" si="25"/>
        <v>0</v>
      </c>
      <c r="AV63" s="1390">
        <f t="shared" si="26"/>
        <v>0</v>
      </c>
      <c r="AW63" s="1390">
        <f t="shared" si="27"/>
        <v>0</v>
      </c>
      <c r="AX63" s="1390">
        <f t="shared" si="28"/>
        <v>0</v>
      </c>
      <c r="AY63" s="1390">
        <f t="shared" si="29"/>
        <v>0</v>
      </c>
      <c r="AZ63" s="1390">
        <f t="shared" si="30"/>
        <v>0</v>
      </c>
      <c r="BA63" s="1390">
        <f t="shared" si="31"/>
        <v>0</v>
      </c>
      <c r="BB63" s="1390">
        <f t="shared" si="32"/>
        <v>0</v>
      </c>
      <c r="BC63" s="1390">
        <f t="shared" si="33"/>
        <v>0</v>
      </c>
      <c r="BD63" s="1390">
        <f t="shared" si="34"/>
        <v>0</v>
      </c>
      <c r="BE63" s="1390">
        <f t="shared" si="35"/>
        <v>0</v>
      </c>
      <c r="BF63" s="1390">
        <f t="shared" si="36"/>
        <v>0</v>
      </c>
      <c r="BG63" s="1390">
        <f t="shared" si="37"/>
        <v>0</v>
      </c>
      <c r="BH63" s="1390">
        <f t="shared" si="38"/>
        <v>0</v>
      </c>
      <c r="BI63" s="1390">
        <f t="shared" si="39"/>
        <v>0</v>
      </c>
      <c r="BJ63" s="1390">
        <f t="shared" si="40"/>
        <v>0</v>
      </c>
      <c r="BK63" s="1390">
        <f t="shared" si="41"/>
        <v>0</v>
      </c>
      <c r="BL63" s="145"/>
      <c r="BM63" s="145"/>
      <c r="BN63" s="145"/>
      <c r="BO63" s="145"/>
      <c r="BP63" s="145"/>
      <c r="BQ63" s="145"/>
      <c r="BR63" s="145"/>
      <c r="BS63" s="145"/>
      <c r="BT63" s="145"/>
      <c r="BU63" s="145"/>
      <c r="BV63" s="145"/>
      <c r="BW63" s="145"/>
      <c r="BX63" s="145"/>
    </row>
    <row r="64" spans="1:76" ht="21" customHeight="1">
      <c r="A64" s="1506" t="s">
        <v>593</v>
      </c>
      <c r="B64" s="667"/>
      <c r="C64" s="1507" t="str">
        <f>IF(VLOOKUP($A64,'Data (new)'!$A:$T,2,0)="","",VLOOKUP($A64,'Data (new)'!$A:$T,2,0))</f>
        <v>AGP0276-U4</v>
      </c>
      <c r="D64" s="1507"/>
      <c r="E64" s="1507" t="e">
        <f>IF(VLOOKUP($A64,#REF!,3,0)="","",VLOOKUP($A64,#REF!,3,0))</f>
        <v>#REF!</v>
      </c>
      <c r="F64" s="1683"/>
      <c r="G64" s="1508" t="str">
        <f>IF(VLOOKUP($A64,'Data (new)'!$A:$T,6,0)="","",HYPERLINK(VLOOKUP($A64,'Data (new)'!A:T,7,0), VLOOKUP($A64,'Data (new)'!A:T,6,0)))</f>
        <v>Rain 2</v>
      </c>
      <c r="H64" s="1507" t="str">
        <f>IF(VLOOKUP($A64,'Data (new)'!$A:$T,14,0)="","",VLOOKUP($A64,'Data (new)'!$A:$T,14,0))</f>
        <v>Slopers</v>
      </c>
      <c r="I64" s="1509" t="str">
        <f>IF(VLOOKUP($A64,'Data (new)'!$A:$T,10,0)="","",VLOOKUP($A64,'Data (new)'!$A:$T,10,0))</f>
        <v>L</v>
      </c>
      <c r="J64" s="1509">
        <f>IF(VLOOKUP($A64,'Data (new)'!$A:$T,11,0)="","",VLOOKUP($A64,'Data (new)'!$A:$T,11,0))</f>
        <v>1</v>
      </c>
      <c r="K64" s="1510">
        <f>IF(VLOOKUP($A64,'Data (new)'!$A:$T,16,0)="","",VLOOKUP($A64,'Data (new)'!$A:$T,16,0))</f>
        <v>87</v>
      </c>
      <c r="L64" s="745"/>
      <c r="M64" s="745"/>
      <c r="N64" s="745"/>
      <c r="O64" s="745"/>
      <c r="P64" s="747"/>
      <c r="Q64" s="745"/>
      <c r="R64" s="745"/>
      <c r="S64" s="745"/>
      <c r="T64" s="745"/>
      <c r="U64" s="746"/>
      <c r="V64" s="746"/>
      <c r="W64" s="747"/>
      <c r="X64" s="748"/>
      <c r="Y64" s="749"/>
      <c r="Z64" s="750"/>
      <c r="AA64" s="751"/>
      <c r="AB64" s="752"/>
      <c r="AC64" s="753"/>
      <c r="AD64" s="752"/>
      <c r="AE64" s="752"/>
      <c r="AF64" s="752"/>
      <c r="AG64" s="754"/>
      <c r="AH64" s="752"/>
      <c r="AI64" s="1510">
        <f>IF(VLOOKUP($A64,'Data (new)'!$A:$T,12,0)="","",VLOOKUP($A64,'Data (new)'!$A:$T,12,0))</f>
        <v>0.92500000000000004</v>
      </c>
      <c r="AJ64" s="1509" t="str">
        <f t="shared" si="46"/>
        <v/>
      </c>
      <c r="AK64" s="1509" t="str">
        <f t="shared" si="47"/>
        <v/>
      </c>
      <c r="AL64" s="1510" t="str">
        <f t="shared" si="48"/>
        <v/>
      </c>
      <c r="AM64" s="1510" t="str">
        <f>IF(ISERROR('Agripp Holds PU (EU, ASIA)'!$AL64*(1-$I$3)),"",'Agripp Holds PU (EU, ASIA)'!$AL64*(1-$I$3))</f>
        <v/>
      </c>
      <c r="AN64" s="1511" t="str">
        <f t="shared" si="49"/>
        <v/>
      </c>
      <c r="AO64" s="1390">
        <f t="shared" si="19"/>
        <v>0</v>
      </c>
      <c r="AP64" s="1390">
        <f t="shared" si="20"/>
        <v>0</v>
      </c>
      <c r="AQ64" s="1390">
        <f t="shared" si="21"/>
        <v>0</v>
      </c>
      <c r="AR64" s="1390">
        <f t="shared" si="22"/>
        <v>0</v>
      </c>
      <c r="AS64" s="1390">
        <f t="shared" si="23"/>
        <v>0</v>
      </c>
      <c r="AT64" s="1390">
        <f t="shared" si="24"/>
        <v>0</v>
      </c>
      <c r="AU64" s="1390">
        <f t="shared" si="25"/>
        <v>0</v>
      </c>
      <c r="AV64" s="1390">
        <f t="shared" si="26"/>
        <v>0</v>
      </c>
      <c r="AW64" s="1390">
        <f t="shared" si="27"/>
        <v>0</v>
      </c>
      <c r="AX64" s="1390">
        <f t="shared" si="28"/>
        <v>0</v>
      </c>
      <c r="AY64" s="1390">
        <f t="shared" si="29"/>
        <v>0</v>
      </c>
      <c r="AZ64" s="1390">
        <f t="shared" si="30"/>
        <v>0</v>
      </c>
      <c r="BA64" s="1390">
        <f t="shared" si="31"/>
        <v>0</v>
      </c>
      <c r="BB64" s="1390">
        <f t="shared" si="32"/>
        <v>0</v>
      </c>
      <c r="BC64" s="1390">
        <f t="shared" si="33"/>
        <v>0</v>
      </c>
      <c r="BD64" s="1390">
        <f t="shared" si="34"/>
        <v>0</v>
      </c>
      <c r="BE64" s="1390">
        <f t="shared" si="35"/>
        <v>0</v>
      </c>
      <c r="BF64" s="1390">
        <f t="shared" si="36"/>
        <v>0</v>
      </c>
      <c r="BG64" s="1390">
        <f t="shared" si="37"/>
        <v>0</v>
      </c>
      <c r="BH64" s="1390">
        <f t="shared" si="38"/>
        <v>0</v>
      </c>
      <c r="BI64" s="1390">
        <f t="shared" si="39"/>
        <v>0</v>
      </c>
      <c r="BJ64" s="1390">
        <f t="shared" si="40"/>
        <v>0</v>
      </c>
      <c r="BK64" s="1390">
        <f t="shared" si="41"/>
        <v>0</v>
      </c>
    </row>
    <row r="65" spans="1:63" ht="21" customHeight="1">
      <c r="A65" s="1498" t="s">
        <v>594</v>
      </c>
      <c r="B65" s="1499"/>
      <c r="C65" s="1500" t="str">
        <f>IF(VLOOKUP($A65,'Data (new)'!$A:$T,2,0)="","",VLOOKUP($A65,'Data (new)'!$A:$T,2,0))</f>
        <v>AGP0277-U4</v>
      </c>
      <c r="D65" s="1500"/>
      <c r="E65" s="1500" t="e">
        <f>IF(VLOOKUP($A65,#REF!,3,0)="","",VLOOKUP($A65,#REF!,3,0))</f>
        <v>#REF!</v>
      </c>
      <c r="F65" s="1683"/>
      <c r="G65" s="1492" t="str">
        <f>IF(VLOOKUP($A65,'Data (new)'!$A:$T,6,0)="","",HYPERLINK(VLOOKUP($A65,'Data (new)'!A:T,7,0), VLOOKUP($A65,'Data (new)'!A:T,6,0)))</f>
        <v>Rain 3</v>
      </c>
      <c r="H65" s="1500" t="str">
        <f>IF(VLOOKUP($A65,'Data (new)'!$A:$T,14,0)="","",VLOOKUP($A65,'Data (new)'!$A:$T,14,0))</f>
        <v>Slopers</v>
      </c>
      <c r="I65" s="1501" t="str">
        <f>IF(VLOOKUP($A65,'Data (new)'!$A:$T,10,0)="","",VLOOKUP($A65,'Data (new)'!$A:$T,10,0))</f>
        <v>L</v>
      </c>
      <c r="J65" s="1501">
        <f>IF(VLOOKUP($A65,'Data (new)'!$A:$T,11,0)="","",VLOOKUP($A65,'Data (new)'!$A:$T,11,0))</f>
        <v>1</v>
      </c>
      <c r="K65" s="1502">
        <f>IF(VLOOKUP($A65,'Data (new)'!$A:$T,16,0)="","",VLOOKUP($A65,'Data (new)'!$A:$T,16,0))</f>
        <v>82</v>
      </c>
      <c r="L65" s="735"/>
      <c r="M65" s="735"/>
      <c r="N65" s="735"/>
      <c r="O65" s="735"/>
      <c r="P65" s="737"/>
      <c r="Q65" s="735"/>
      <c r="R65" s="735"/>
      <c r="S65" s="735"/>
      <c r="T65" s="735"/>
      <c r="U65" s="736"/>
      <c r="V65" s="736"/>
      <c r="W65" s="737"/>
      <c r="X65" s="738"/>
      <c r="Y65" s="739"/>
      <c r="Z65" s="740"/>
      <c r="AA65" s="741"/>
      <c r="AB65" s="742"/>
      <c r="AC65" s="743"/>
      <c r="AD65" s="742"/>
      <c r="AE65" s="742"/>
      <c r="AF65" s="742"/>
      <c r="AG65" s="744"/>
      <c r="AH65" s="742"/>
      <c r="AI65" s="1502">
        <f>IF(VLOOKUP($A65,'Data (new)'!$A:$T,12,0)="","",VLOOKUP($A65,'Data (new)'!$A:$T,12,0))</f>
        <v>0.873</v>
      </c>
      <c r="AJ65" s="1501" t="str">
        <f t="shared" si="46"/>
        <v/>
      </c>
      <c r="AK65" s="1501" t="str">
        <f t="shared" si="47"/>
        <v/>
      </c>
      <c r="AL65" s="1502" t="str">
        <f t="shared" si="48"/>
        <v/>
      </c>
      <c r="AM65" s="1502" t="str">
        <f>IF(ISERROR('Agripp Holds PU (EU, ASIA)'!$AL65*(1-$I$3)),"",'Agripp Holds PU (EU, ASIA)'!$AL65*(1-$I$3))</f>
        <v/>
      </c>
      <c r="AN65" s="1505" t="str">
        <f t="shared" si="49"/>
        <v/>
      </c>
      <c r="AO65" s="1390">
        <f t="shared" si="19"/>
        <v>0</v>
      </c>
      <c r="AP65" s="1390">
        <f t="shared" si="20"/>
        <v>0</v>
      </c>
      <c r="AQ65" s="1390">
        <f t="shared" si="21"/>
        <v>0</v>
      </c>
      <c r="AR65" s="1390">
        <f t="shared" si="22"/>
        <v>0</v>
      </c>
      <c r="AS65" s="1390">
        <f t="shared" si="23"/>
        <v>0</v>
      </c>
      <c r="AT65" s="1390">
        <f t="shared" si="24"/>
        <v>0</v>
      </c>
      <c r="AU65" s="1390">
        <f t="shared" si="25"/>
        <v>0</v>
      </c>
      <c r="AV65" s="1390">
        <f t="shared" si="26"/>
        <v>0</v>
      </c>
      <c r="AW65" s="1390">
        <f t="shared" si="27"/>
        <v>0</v>
      </c>
      <c r="AX65" s="1390">
        <f t="shared" si="28"/>
        <v>0</v>
      </c>
      <c r="AY65" s="1390">
        <f t="shared" si="29"/>
        <v>0</v>
      </c>
      <c r="AZ65" s="1390">
        <f t="shared" si="30"/>
        <v>0</v>
      </c>
      <c r="BA65" s="1390">
        <f t="shared" si="31"/>
        <v>0</v>
      </c>
      <c r="BB65" s="1390">
        <f t="shared" si="32"/>
        <v>0</v>
      </c>
      <c r="BC65" s="1390">
        <f t="shared" si="33"/>
        <v>0</v>
      </c>
      <c r="BD65" s="1390">
        <f t="shared" si="34"/>
        <v>0</v>
      </c>
      <c r="BE65" s="1390">
        <f t="shared" si="35"/>
        <v>0</v>
      </c>
      <c r="BF65" s="1390">
        <f t="shared" si="36"/>
        <v>0</v>
      </c>
      <c r="BG65" s="1390">
        <f t="shared" si="37"/>
        <v>0</v>
      </c>
      <c r="BH65" s="1390">
        <f t="shared" si="38"/>
        <v>0</v>
      </c>
      <c r="BI65" s="1390">
        <f t="shared" si="39"/>
        <v>0</v>
      </c>
      <c r="BJ65" s="1390">
        <f t="shared" si="40"/>
        <v>0</v>
      </c>
      <c r="BK65" s="1390">
        <f t="shared" si="41"/>
        <v>0</v>
      </c>
    </row>
    <row r="66" spans="1:63" ht="21" customHeight="1">
      <c r="A66" s="1506" t="s">
        <v>595</v>
      </c>
      <c r="B66" s="667"/>
      <c r="C66" s="1507" t="str">
        <f>IF(VLOOKUP($A66,'Data (new)'!$A:$T,2,0)="","",VLOOKUP($A66,'Data (new)'!$A:$T,2,0))</f>
        <v>AGP0278-U4</v>
      </c>
      <c r="D66" s="1507"/>
      <c r="E66" s="1507" t="e">
        <f>IF(VLOOKUP($A66,#REF!,3,0)="","",VLOOKUP($A66,#REF!,3,0))</f>
        <v>#REF!</v>
      </c>
      <c r="F66" s="1683"/>
      <c r="G66" s="1508" t="str">
        <f>IF(VLOOKUP($A66,'Data (new)'!$A:$T,6,0)="","",HYPERLINK(VLOOKUP($A66,'Data (new)'!A:T,7,0), VLOOKUP($A66,'Data (new)'!A:T,6,0)))</f>
        <v>Rain 4</v>
      </c>
      <c r="H66" s="1507" t="str">
        <f>IF(VLOOKUP($A66,'Data (new)'!$A:$T,14,0)="","",VLOOKUP($A66,'Data (new)'!$A:$T,14,0))</f>
        <v>Slopers</v>
      </c>
      <c r="I66" s="1509" t="str">
        <f>IF(VLOOKUP($A66,'Data (new)'!$A:$T,10,0)="","",VLOOKUP($A66,'Data (new)'!$A:$T,10,0))</f>
        <v>L</v>
      </c>
      <c r="J66" s="1509">
        <f>IF(VLOOKUP($A66,'Data (new)'!$A:$T,11,0)="","",VLOOKUP($A66,'Data (new)'!$A:$T,11,0))</f>
        <v>1</v>
      </c>
      <c r="K66" s="1510">
        <f>IF(VLOOKUP($A66,'Data (new)'!$A:$T,16,0)="","",VLOOKUP($A66,'Data (new)'!$A:$T,16,0))</f>
        <v>78</v>
      </c>
      <c r="L66" s="745"/>
      <c r="M66" s="745"/>
      <c r="N66" s="745"/>
      <c r="O66" s="745"/>
      <c r="P66" s="747"/>
      <c r="Q66" s="745"/>
      <c r="R66" s="745"/>
      <c r="S66" s="745"/>
      <c r="T66" s="745"/>
      <c r="U66" s="746"/>
      <c r="V66" s="746"/>
      <c r="W66" s="747"/>
      <c r="X66" s="748"/>
      <c r="Y66" s="749"/>
      <c r="Z66" s="750"/>
      <c r="AA66" s="751"/>
      <c r="AB66" s="752"/>
      <c r="AC66" s="753"/>
      <c r="AD66" s="752"/>
      <c r="AE66" s="752"/>
      <c r="AF66" s="752"/>
      <c r="AG66" s="754"/>
      <c r="AH66" s="752"/>
      <c r="AI66" s="1510">
        <f>IF(VLOOKUP($A66,'Data (new)'!$A:$T,12,0)="","",VLOOKUP($A66,'Data (new)'!$A:$T,12,0))</f>
        <v>0.81200000000000006</v>
      </c>
      <c r="AJ66" s="1509" t="str">
        <f t="shared" si="46"/>
        <v/>
      </c>
      <c r="AK66" s="1509" t="str">
        <f t="shared" si="47"/>
        <v/>
      </c>
      <c r="AL66" s="1510" t="str">
        <f t="shared" si="48"/>
        <v/>
      </c>
      <c r="AM66" s="1510" t="str">
        <f>IF(ISERROR('Agripp Holds PU (EU, ASIA)'!$AL66*(1-$I$3)),"",'Agripp Holds PU (EU, ASIA)'!$AL66*(1-$I$3))</f>
        <v/>
      </c>
      <c r="AN66" s="1511" t="str">
        <f t="shared" si="49"/>
        <v/>
      </c>
      <c r="AO66" s="1390">
        <f t="shared" si="19"/>
        <v>0</v>
      </c>
      <c r="AP66" s="1390">
        <f t="shared" si="20"/>
        <v>0</v>
      </c>
      <c r="AQ66" s="1390">
        <f t="shared" si="21"/>
        <v>0</v>
      </c>
      <c r="AR66" s="1390">
        <f t="shared" si="22"/>
        <v>0</v>
      </c>
      <c r="AS66" s="1390">
        <f t="shared" si="23"/>
        <v>0</v>
      </c>
      <c r="AT66" s="1390">
        <f t="shared" si="24"/>
        <v>0</v>
      </c>
      <c r="AU66" s="1390">
        <f t="shared" si="25"/>
        <v>0</v>
      </c>
      <c r="AV66" s="1390">
        <f t="shared" si="26"/>
        <v>0</v>
      </c>
      <c r="AW66" s="1390">
        <f t="shared" si="27"/>
        <v>0</v>
      </c>
      <c r="AX66" s="1390">
        <f t="shared" si="28"/>
        <v>0</v>
      </c>
      <c r="AY66" s="1390">
        <f t="shared" si="29"/>
        <v>0</v>
      </c>
      <c r="AZ66" s="1390">
        <f t="shared" si="30"/>
        <v>0</v>
      </c>
      <c r="BA66" s="1390">
        <f t="shared" si="31"/>
        <v>0</v>
      </c>
      <c r="BB66" s="1390">
        <f t="shared" si="32"/>
        <v>0</v>
      </c>
      <c r="BC66" s="1390">
        <f t="shared" si="33"/>
        <v>0</v>
      </c>
      <c r="BD66" s="1390">
        <f t="shared" si="34"/>
        <v>0</v>
      </c>
      <c r="BE66" s="1390">
        <f t="shared" si="35"/>
        <v>0</v>
      </c>
      <c r="BF66" s="1390">
        <f t="shared" si="36"/>
        <v>0</v>
      </c>
      <c r="BG66" s="1390">
        <f t="shared" si="37"/>
        <v>0</v>
      </c>
      <c r="BH66" s="1390">
        <f t="shared" si="38"/>
        <v>0</v>
      </c>
      <c r="BI66" s="1390">
        <f t="shared" si="39"/>
        <v>0</v>
      </c>
      <c r="BJ66" s="1390">
        <f t="shared" si="40"/>
        <v>0</v>
      </c>
      <c r="BK66" s="1390">
        <f t="shared" si="41"/>
        <v>0</v>
      </c>
    </row>
    <row r="67" spans="1:63" ht="21" customHeight="1">
      <c r="A67" s="1498" t="s">
        <v>596</v>
      </c>
      <c r="B67" s="1499"/>
      <c r="C67" s="1500" t="str">
        <f>IF(VLOOKUP($A67,'Data (new)'!$A:$T,2,0)="","",VLOOKUP($A67,'Data (new)'!$A:$T,2,0))</f>
        <v>AGP0279-U4</v>
      </c>
      <c r="D67" s="1500"/>
      <c r="E67" s="1500" t="e">
        <f>IF(VLOOKUP($A67,#REF!,3,0)="","",VLOOKUP($A67,#REF!,3,0))</f>
        <v>#REF!</v>
      </c>
      <c r="F67" s="1683"/>
      <c r="G67" s="1492" t="str">
        <f>IF(VLOOKUP($A67,'Data (new)'!$A:$T,6,0)="","",HYPERLINK(VLOOKUP($A67,'Data (new)'!A:T,7,0), VLOOKUP($A67,'Data (new)'!A:T,6,0)))</f>
        <v>Rain 5</v>
      </c>
      <c r="H67" s="1500" t="str">
        <f>IF(VLOOKUP($A67,'Data (new)'!$A:$T,14,0)="","",VLOOKUP($A67,'Data (new)'!$A:$T,14,0))</f>
        <v>Slopers</v>
      </c>
      <c r="I67" s="1501" t="str">
        <f>IF(VLOOKUP($A67,'Data (new)'!$A:$T,10,0)="","",VLOOKUP($A67,'Data (new)'!$A:$T,10,0))</f>
        <v>L</v>
      </c>
      <c r="J67" s="1501">
        <f>IF(VLOOKUP($A67,'Data (new)'!$A:$T,11,0)="","",VLOOKUP($A67,'Data (new)'!$A:$T,11,0))</f>
        <v>1</v>
      </c>
      <c r="K67" s="1502">
        <f>IF(VLOOKUP($A67,'Data (new)'!$A:$T,16,0)="","",VLOOKUP($A67,'Data (new)'!$A:$T,16,0))</f>
        <v>65</v>
      </c>
      <c r="L67" s="735"/>
      <c r="M67" s="735"/>
      <c r="N67" s="735"/>
      <c r="O67" s="735"/>
      <c r="P67" s="737"/>
      <c r="Q67" s="735"/>
      <c r="R67" s="735"/>
      <c r="S67" s="735"/>
      <c r="T67" s="735"/>
      <c r="U67" s="736"/>
      <c r="V67" s="736"/>
      <c r="W67" s="737"/>
      <c r="X67" s="738"/>
      <c r="Y67" s="739"/>
      <c r="Z67" s="740"/>
      <c r="AA67" s="741"/>
      <c r="AB67" s="742"/>
      <c r="AC67" s="743"/>
      <c r="AD67" s="742"/>
      <c r="AE67" s="742"/>
      <c r="AF67" s="742"/>
      <c r="AG67" s="744"/>
      <c r="AH67" s="742"/>
      <c r="AI67" s="1502">
        <f>IF(VLOOKUP($A67,'Data (new)'!$A:$T,12,0)="","",VLOOKUP($A67,'Data (new)'!$A:$T,12,0))</f>
        <v>0.63200000000000001</v>
      </c>
      <c r="AJ67" s="1501" t="str">
        <f t="shared" si="46"/>
        <v/>
      </c>
      <c r="AK67" s="1501" t="str">
        <f t="shared" si="47"/>
        <v/>
      </c>
      <c r="AL67" s="1502" t="str">
        <f t="shared" si="48"/>
        <v/>
      </c>
      <c r="AM67" s="1502" t="str">
        <f>IF(ISERROR('Agripp Holds PU (EU, ASIA)'!$AL67*(1-$I$3)),"",'Agripp Holds PU (EU, ASIA)'!$AL67*(1-$I$3))</f>
        <v/>
      </c>
      <c r="AN67" s="1505" t="str">
        <f t="shared" si="49"/>
        <v/>
      </c>
      <c r="AO67" s="1390">
        <f t="shared" si="19"/>
        <v>0</v>
      </c>
      <c r="AP67" s="1390">
        <f t="shared" si="20"/>
        <v>0</v>
      </c>
      <c r="AQ67" s="1390">
        <f t="shared" si="21"/>
        <v>0</v>
      </c>
      <c r="AR67" s="1390">
        <f t="shared" si="22"/>
        <v>0</v>
      </c>
      <c r="AS67" s="1390">
        <f t="shared" si="23"/>
        <v>0</v>
      </c>
      <c r="AT67" s="1390">
        <f t="shared" si="24"/>
        <v>0</v>
      </c>
      <c r="AU67" s="1390">
        <f t="shared" si="25"/>
        <v>0</v>
      </c>
      <c r="AV67" s="1390">
        <f t="shared" si="26"/>
        <v>0</v>
      </c>
      <c r="AW67" s="1390">
        <f t="shared" si="27"/>
        <v>0</v>
      </c>
      <c r="AX67" s="1390">
        <f t="shared" si="28"/>
        <v>0</v>
      </c>
      <c r="AY67" s="1390">
        <f t="shared" si="29"/>
        <v>0</v>
      </c>
      <c r="AZ67" s="1390">
        <f t="shared" si="30"/>
        <v>0</v>
      </c>
      <c r="BA67" s="1390">
        <f t="shared" si="31"/>
        <v>0</v>
      </c>
      <c r="BB67" s="1390">
        <f t="shared" si="32"/>
        <v>0</v>
      </c>
      <c r="BC67" s="1390">
        <f t="shared" si="33"/>
        <v>0</v>
      </c>
      <c r="BD67" s="1390">
        <f t="shared" si="34"/>
        <v>0</v>
      </c>
      <c r="BE67" s="1390">
        <f t="shared" si="35"/>
        <v>0</v>
      </c>
      <c r="BF67" s="1390">
        <f t="shared" si="36"/>
        <v>0</v>
      </c>
      <c r="BG67" s="1390">
        <f t="shared" si="37"/>
        <v>0</v>
      </c>
      <c r="BH67" s="1390">
        <f t="shared" si="38"/>
        <v>0</v>
      </c>
      <c r="BI67" s="1390">
        <f t="shared" si="39"/>
        <v>0</v>
      </c>
      <c r="BJ67" s="1390">
        <f t="shared" si="40"/>
        <v>0</v>
      </c>
      <c r="BK67" s="1390">
        <f t="shared" si="41"/>
        <v>0</v>
      </c>
    </row>
    <row r="68" spans="1:63" ht="21" customHeight="1">
      <c r="A68" s="1506" t="s">
        <v>597</v>
      </c>
      <c r="B68" s="667"/>
      <c r="C68" s="1507" t="str">
        <f>IF(VLOOKUP($A68,'Data (new)'!$A:$T,2,0)="","",VLOOKUP($A68,'Data (new)'!$A:$T,2,0))</f>
        <v>AGP0210-U4</v>
      </c>
      <c r="D68" s="1507"/>
      <c r="E68" s="1507" t="e">
        <f>IF(VLOOKUP($A68,#REF!,3,0)="","",VLOOKUP($A68,#REF!,3,0))</f>
        <v>#REF!</v>
      </c>
      <c r="F68" s="1683"/>
      <c r="G68" s="1508" t="str">
        <f>IF(VLOOKUP($A68,'Data (new)'!$A:$T,6,0)="","",HYPERLINK(VLOOKUP($A68,'Data (new)'!A:T,7,0), VLOOKUP($A68,'Data (new)'!A:T,6,0)))</f>
        <v>Reflex</v>
      </c>
      <c r="H68" s="1507" t="str">
        <f>IF(VLOOKUP($A68,'Data (new)'!$A:$T,14,0)="","",VLOOKUP($A68,'Data (new)'!$A:$T,14,0))</f>
        <v>Edges</v>
      </c>
      <c r="I68" s="1509" t="str">
        <f>IF(VLOOKUP($A68,'Data (new)'!$A:$T,10,0)="","",VLOOKUP($A68,'Data (new)'!$A:$T,10,0))</f>
        <v>XL</v>
      </c>
      <c r="J68" s="1509">
        <f>IF(VLOOKUP($A68,'Data (new)'!$A:$T,11,0)="","",VLOOKUP($A68,'Data (new)'!$A:$T,11,0))</f>
        <v>2</v>
      </c>
      <c r="K68" s="1510">
        <f>IF(VLOOKUP($A68,'Data (new)'!$A:$T,16,0)="","",VLOOKUP($A68,'Data (new)'!$A:$T,16,0))</f>
        <v>88</v>
      </c>
      <c r="L68" s="745"/>
      <c r="M68" s="745"/>
      <c r="N68" s="745"/>
      <c r="O68" s="745"/>
      <c r="P68" s="747"/>
      <c r="Q68" s="745"/>
      <c r="R68" s="745"/>
      <c r="S68" s="745"/>
      <c r="T68" s="745"/>
      <c r="U68" s="746"/>
      <c r="V68" s="746"/>
      <c r="W68" s="747"/>
      <c r="X68" s="748"/>
      <c r="Y68" s="749"/>
      <c r="Z68" s="750"/>
      <c r="AA68" s="751"/>
      <c r="AB68" s="752"/>
      <c r="AC68" s="753"/>
      <c r="AD68" s="752"/>
      <c r="AE68" s="752"/>
      <c r="AF68" s="752"/>
      <c r="AG68" s="754"/>
      <c r="AH68" s="752"/>
      <c r="AI68" s="1510">
        <f>IF(VLOOKUP($A68,'Data (new)'!$A:$T,12,0)="","",VLOOKUP($A68,'Data (new)'!$A:$T,12,0))</f>
        <v>1.08</v>
      </c>
      <c r="AJ68" s="1509" t="str">
        <f t="shared" si="46"/>
        <v/>
      </c>
      <c r="AK68" s="1509" t="str">
        <f t="shared" si="47"/>
        <v/>
      </c>
      <c r="AL68" s="1510" t="str">
        <f t="shared" si="48"/>
        <v/>
      </c>
      <c r="AM68" s="1510" t="str">
        <f>IF(ISERROR('Agripp Holds PU (EU, ASIA)'!$AL68*(1-$I$3)),"",'Agripp Holds PU (EU, ASIA)'!$AL68*(1-$I$3))</f>
        <v/>
      </c>
      <c r="AN68" s="1511" t="str">
        <f t="shared" si="49"/>
        <v/>
      </c>
      <c r="AO68" s="1390">
        <f t="shared" si="19"/>
        <v>0</v>
      </c>
      <c r="AP68" s="1390">
        <f t="shared" si="20"/>
        <v>0</v>
      </c>
      <c r="AQ68" s="1390">
        <f t="shared" si="21"/>
        <v>0</v>
      </c>
      <c r="AR68" s="1390">
        <f t="shared" si="22"/>
        <v>0</v>
      </c>
      <c r="AS68" s="1390">
        <f t="shared" si="23"/>
        <v>0</v>
      </c>
      <c r="AT68" s="1390">
        <f t="shared" si="24"/>
        <v>0</v>
      </c>
      <c r="AU68" s="1390">
        <f t="shared" si="25"/>
        <v>0</v>
      </c>
      <c r="AV68" s="1390">
        <f t="shared" si="26"/>
        <v>0</v>
      </c>
      <c r="AW68" s="1390">
        <f t="shared" si="27"/>
        <v>0</v>
      </c>
      <c r="AX68" s="1390">
        <f t="shared" si="28"/>
        <v>0</v>
      </c>
      <c r="AY68" s="1390">
        <f t="shared" si="29"/>
        <v>0</v>
      </c>
      <c r="AZ68" s="1390">
        <f t="shared" si="30"/>
        <v>0</v>
      </c>
      <c r="BA68" s="1390">
        <f t="shared" si="31"/>
        <v>0</v>
      </c>
      <c r="BB68" s="1390">
        <f t="shared" si="32"/>
        <v>0</v>
      </c>
      <c r="BC68" s="1390">
        <f t="shared" si="33"/>
        <v>0</v>
      </c>
      <c r="BD68" s="1390">
        <f t="shared" si="34"/>
        <v>0</v>
      </c>
      <c r="BE68" s="1390">
        <f t="shared" si="35"/>
        <v>0</v>
      </c>
      <c r="BF68" s="1390">
        <f t="shared" si="36"/>
        <v>0</v>
      </c>
      <c r="BG68" s="1390">
        <f t="shared" si="37"/>
        <v>0</v>
      </c>
      <c r="BH68" s="1390">
        <f t="shared" si="38"/>
        <v>0</v>
      </c>
      <c r="BI68" s="1390">
        <f t="shared" si="39"/>
        <v>0</v>
      </c>
      <c r="BJ68" s="1390">
        <f t="shared" si="40"/>
        <v>0</v>
      </c>
      <c r="BK68" s="1390">
        <f t="shared" si="41"/>
        <v>0</v>
      </c>
    </row>
    <row r="69" spans="1:63" ht="21" customHeight="1" thickBot="1">
      <c r="A69" s="1498" t="s">
        <v>598</v>
      </c>
      <c r="B69" s="1499"/>
      <c r="C69" s="1500" t="str">
        <f>IF(VLOOKUP($A69,'Data (new)'!$A:$T,2,0)="","",VLOOKUP($A69,'Data (new)'!$A:$T,2,0))</f>
        <v>Z-AGP0490-U4</v>
      </c>
      <c r="D69" s="1500"/>
      <c r="E69" s="1500" t="e">
        <f>IF(VLOOKUP($A69,#REF!,3,0)="","",VLOOKUP($A69,#REF!,3,0))</f>
        <v>#REF!</v>
      </c>
      <c r="F69" s="1693"/>
      <c r="G69" s="1492" t="str">
        <f>IF(VLOOKUP($A69,'Data (new)'!$A:$T,6,0)="","",HYPERLINK(VLOOKUP($A69,'Data (new)'!A:T,7,0), VLOOKUP($A69,'Data (new)'!A:T,6,0)))</f>
        <v xml:space="preserve">Track </v>
      </c>
      <c r="H69" s="1500" t="str">
        <f>IF(VLOOKUP($A69,'Data (new)'!$A:$T,14,0)="","",VLOOKUP($A69,'Data (new)'!$A:$T,14,0))</f>
        <v>Crimps</v>
      </c>
      <c r="I69" s="1501" t="str">
        <f>IF(VLOOKUP($A69,'Data (new)'!$A:$T,10,0)="","",VLOOKUP($A69,'Data (new)'!$A:$T,10,0))</f>
        <v>XL</v>
      </c>
      <c r="J69" s="1501">
        <f>IF(VLOOKUP($A69,'Data (new)'!$A:$T,11,0)="","",VLOOKUP($A69,'Data (new)'!$A:$T,11,0))</f>
        <v>2</v>
      </c>
      <c r="K69" s="1502">
        <f>IF(VLOOKUP($A69,'Data (new)'!$A:$T,16,0)="","",VLOOKUP($A69,'Data (new)'!$A:$T,16,0))</f>
        <v>131</v>
      </c>
      <c r="L69" s="735"/>
      <c r="M69" s="735"/>
      <c r="N69" s="735"/>
      <c r="O69" s="735"/>
      <c r="P69" s="737"/>
      <c r="Q69" s="735"/>
      <c r="R69" s="735"/>
      <c r="S69" s="735"/>
      <c r="T69" s="735"/>
      <c r="U69" s="736"/>
      <c r="V69" s="736"/>
      <c r="W69" s="737"/>
      <c r="X69" s="738"/>
      <c r="Y69" s="739"/>
      <c r="Z69" s="740"/>
      <c r="AA69" s="741"/>
      <c r="AB69" s="742"/>
      <c r="AC69" s="743"/>
      <c r="AD69" s="742"/>
      <c r="AE69" s="742"/>
      <c r="AF69" s="742"/>
      <c r="AG69" s="744"/>
      <c r="AH69" s="742"/>
      <c r="AI69" s="1502">
        <f>IF(VLOOKUP($A69,'Data (new)'!$A:$T,12,0)="","",VLOOKUP($A69,'Data (new)'!$A:$T,12,0))</f>
        <v>1.97</v>
      </c>
      <c r="AJ69" s="1501" t="str">
        <f t="shared" si="46"/>
        <v/>
      </c>
      <c r="AK69" s="1501" t="str">
        <f t="shared" si="47"/>
        <v/>
      </c>
      <c r="AL69" s="1502" t="str">
        <f t="shared" si="48"/>
        <v/>
      </c>
      <c r="AM69" s="1502" t="str">
        <f>IF(ISERROR('Agripp Holds PU (EU, ASIA)'!$AL69*(1-$I$3)),"",'Agripp Holds PU (EU, ASIA)'!$AL69*(1-$I$3))</f>
        <v/>
      </c>
      <c r="AN69" s="1505" t="str">
        <f t="shared" si="49"/>
        <v/>
      </c>
      <c r="AO69" s="1390">
        <f t="shared" si="19"/>
        <v>0</v>
      </c>
      <c r="AP69" s="1390">
        <f t="shared" si="20"/>
        <v>0</v>
      </c>
      <c r="AQ69" s="1390">
        <f t="shared" si="21"/>
        <v>0</v>
      </c>
      <c r="AR69" s="1390">
        <f t="shared" si="22"/>
        <v>0</v>
      </c>
      <c r="AS69" s="1390">
        <f t="shared" si="23"/>
        <v>0</v>
      </c>
      <c r="AT69" s="1390">
        <f t="shared" si="24"/>
        <v>0</v>
      </c>
      <c r="AU69" s="1390">
        <f t="shared" si="25"/>
        <v>0</v>
      </c>
      <c r="AV69" s="1390">
        <f t="shared" si="26"/>
        <v>0</v>
      </c>
      <c r="AW69" s="1390">
        <f t="shared" si="27"/>
        <v>0</v>
      </c>
      <c r="AX69" s="1390">
        <f t="shared" si="28"/>
        <v>0</v>
      </c>
      <c r="AY69" s="1390">
        <f t="shared" si="29"/>
        <v>0</v>
      </c>
      <c r="AZ69" s="1390">
        <f t="shared" si="30"/>
        <v>0</v>
      </c>
      <c r="BA69" s="1390">
        <f t="shared" si="31"/>
        <v>0</v>
      </c>
      <c r="BB69" s="1390">
        <f t="shared" si="32"/>
        <v>0</v>
      </c>
      <c r="BC69" s="1390">
        <f t="shared" si="33"/>
        <v>0</v>
      </c>
      <c r="BD69" s="1390">
        <f t="shared" si="34"/>
        <v>0</v>
      </c>
      <c r="BE69" s="1390">
        <f t="shared" si="35"/>
        <v>0</v>
      </c>
      <c r="BF69" s="1390">
        <f t="shared" si="36"/>
        <v>0</v>
      </c>
      <c r="BG69" s="1390">
        <f t="shared" si="37"/>
        <v>0</v>
      </c>
      <c r="BH69" s="1390">
        <f t="shared" si="38"/>
        <v>0</v>
      </c>
      <c r="BI69" s="1390">
        <f t="shared" si="39"/>
        <v>0</v>
      </c>
      <c r="BJ69" s="1390">
        <f t="shared" si="40"/>
        <v>0</v>
      </c>
      <c r="BK69" s="1390">
        <f t="shared" si="41"/>
        <v>0</v>
      </c>
    </row>
    <row r="70" spans="1:63" ht="45" customHeight="1" thickBot="1">
      <c r="A70" s="1514" t="s">
        <v>3375</v>
      </c>
      <c r="B70" s="1515"/>
      <c r="C70" s="1515"/>
      <c r="D70" s="1515"/>
      <c r="E70" s="1515"/>
      <c r="F70" s="1515"/>
      <c r="G70" s="1515"/>
      <c r="H70" s="1515"/>
      <c r="I70" s="1515"/>
      <c r="J70" s="1515"/>
      <c r="K70" s="1515"/>
      <c r="L70" s="1515"/>
      <c r="M70" s="1515"/>
      <c r="N70" s="1515"/>
      <c r="O70" s="1515"/>
      <c r="P70" s="1515"/>
      <c r="Q70" s="1515"/>
      <c r="R70" s="1515"/>
      <c r="S70" s="1515"/>
      <c r="T70" s="1515"/>
      <c r="U70" s="1515"/>
      <c r="V70" s="1515"/>
      <c r="W70" s="1515"/>
      <c r="X70" s="1515"/>
      <c r="Y70" s="1515"/>
      <c r="Z70" s="1515"/>
      <c r="AA70" s="1515"/>
      <c r="AB70" s="1515"/>
      <c r="AC70" s="1515"/>
      <c r="AD70" s="1515"/>
      <c r="AE70" s="1515"/>
      <c r="AF70" s="1515"/>
      <c r="AG70" s="1515"/>
      <c r="AH70" s="1515"/>
      <c r="AI70" s="1515"/>
      <c r="AJ70" s="1515"/>
      <c r="AK70" s="1515"/>
      <c r="AL70" s="1515"/>
      <c r="AM70" s="1515"/>
      <c r="AN70" s="1516"/>
      <c r="AO70" s="1390">
        <f t="shared" si="19"/>
        <v>0</v>
      </c>
      <c r="AP70" s="1390">
        <f t="shared" si="20"/>
        <v>0</v>
      </c>
      <c r="AQ70" s="1390">
        <f t="shared" si="21"/>
        <v>0</v>
      </c>
      <c r="AR70" s="1390">
        <f t="shared" si="22"/>
        <v>0</v>
      </c>
      <c r="AS70" s="1390">
        <f t="shared" si="23"/>
        <v>0</v>
      </c>
      <c r="AT70" s="1390">
        <f t="shared" si="24"/>
        <v>0</v>
      </c>
      <c r="AU70" s="1390">
        <f t="shared" si="25"/>
        <v>0</v>
      </c>
      <c r="AV70" s="1390">
        <f t="shared" si="26"/>
        <v>0</v>
      </c>
      <c r="AW70" s="1390">
        <f t="shared" si="27"/>
        <v>0</v>
      </c>
      <c r="AX70" s="1390">
        <f t="shared" si="28"/>
        <v>0</v>
      </c>
      <c r="AY70" s="1390">
        <f t="shared" si="29"/>
        <v>0</v>
      </c>
      <c r="AZ70" s="1390">
        <f t="shared" si="30"/>
        <v>0</v>
      </c>
      <c r="BA70" s="1390">
        <f t="shared" si="31"/>
        <v>0</v>
      </c>
      <c r="BB70" s="1390">
        <f t="shared" si="32"/>
        <v>0</v>
      </c>
      <c r="BC70" s="1390">
        <f t="shared" si="33"/>
        <v>0</v>
      </c>
      <c r="BD70" s="1390">
        <f t="shared" si="34"/>
        <v>0</v>
      </c>
      <c r="BE70" s="1390">
        <f t="shared" si="35"/>
        <v>0</v>
      </c>
      <c r="BF70" s="1390">
        <f t="shared" si="36"/>
        <v>0</v>
      </c>
      <c r="BG70" s="1390">
        <f t="shared" si="37"/>
        <v>0</v>
      </c>
      <c r="BH70" s="1390">
        <f t="shared" si="38"/>
        <v>0</v>
      </c>
      <c r="BI70" s="1390">
        <f t="shared" si="39"/>
        <v>0</v>
      </c>
      <c r="BJ70" s="1390">
        <f t="shared" si="40"/>
        <v>0</v>
      </c>
      <c r="BK70" s="1390">
        <f t="shared" si="41"/>
        <v>0</v>
      </c>
    </row>
    <row r="71" spans="1:63" ht="21" customHeight="1">
      <c r="A71" s="1506" t="s">
        <v>599</v>
      </c>
      <c r="B71" s="667"/>
      <c r="C71" s="1507" t="str">
        <f>IF(VLOOKUP($A71,'Data (new)'!$A:$T,2,0)="","",VLOOKUP($A71,'Data (new)'!$A:$T,2,0))</f>
        <v>AGP0019-U4</v>
      </c>
      <c r="D71" s="1507"/>
      <c r="E71" s="1507" t="e">
        <f>IF(VLOOKUP($A71,#REF!,3,0)="","",VLOOKUP($A71,#REF!,3,0))</f>
        <v>#REF!</v>
      </c>
      <c r="F71" s="1684" t="str">
        <f>IF(VLOOKUP($A88,'Data (new)'!$A:$T,5,0)="","",VLOOKUP($A88,'Data (new)'!$A:$T,5,0))</f>
        <v>Dune Dual S24-1</v>
      </c>
      <c r="G71" s="1508" t="str">
        <f>IF(VLOOKUP($A71,'Data (new)'!$A:$T,6,0)="","",HYPERLINK(VLOOKUP($A71,'Data (new)'!A:T,7,0), VLOOKUP($A71,'Data (new)'!A:T,6,0)))</f>
        <v>Alpha</v>
      </c>
      <c r="H71" s="1507" t="str">
        <f>IF(VLOOKUP($A71,'Data (new)'!$A:$T,14,0)="","",VLOOKUP($A71,'Data (new)'!$A:$T,14,0))</f>
        <v>Crimps</v>
      </c>
      <c r="I71" s="1509" t="str">
        <f>IF(VLOOKUP($A71,'Data (new)'!$A:$T,10,0)="","",VLOOKUP($A71,'Data (new)'!$A:$T,10,0))</f>
        <v>S</v>
      </c>
      <c r="J71" s="1509">
        <f>IF(VLOOKUP($A71,'Data (new)'!$A:$T,11,0)="","",VLOOKUP($A71,'Data (new)'!$A:$T,11,0))</f>
        <v>10</v>
      </c>
      <c r="K71" s="1510">
        <f>IF(VLOOKUP($A71,'Data (new)'!$A:$T,16,0)="","",VLOOKUP($A71,'Data (new)'!$A:$T,16,0))</f>
        <v>98</v>
      </c>
      <c r="L71" s="745"/>
      <c r="M71" s="745"/>
      <c r="N71" s="745"/>
      <c r="O71" s="745"/>
      <c r="P71" s="747"/>
      <c r="Q71" s="745"/>
      <c r="R71" s="745"/>
      <c r="S71" s="745"/>
      <c r="T71" s="745"/>
      <c r="U71" s="746"/>
      <c r="V71" s="746"/>
      <c r="W71" s="747"/>
      <c r="X71" s="748"/>
      <c r="Y71" s="749"/>
      <c r="Z71" s="750"/>
      <c r="AA71" s="751"/>
      <c r="AB71" s="752"/>
      <c r="AC71" s="753"/>
      <c r="AD71" s="752"/>
      <c r="AE71" s="752"/>
      <c r="AF71" s="752"/>
      <c r="AG71" s="754"/>
      <c r="AH71" s="752"/>
      <c r="AI71" s="1510">
        <f>IF(VLOOKUP($A71,'Data (new)'!$A:$T,12,0)="","",VLOOKUP($A71,'Data (new)'!$A:$T,12,0))</f>
        <v>0.80200000000000005</v>
      </c>
      <c r="AJ71" s="1509" t="str">
        <f t="shared" si="46"/>
        <v/>
      </c>
      <c r="AK71" s="1509" t="str">
        <f t="shared" si="47"/>
        <v/>
      </c>
      <c r="AL71" s="1510" t="str">
        <f t="shared" si="48"/>
        <v/>
      </c>
      <c r="AM71" s="1510" t="str">
        <f>IF(ISERROR('Agripp Holds PU (EU, ASIA)'!$AL71*(1-$I$3)),"",'Agripp Holds PU (EU, ASIA)'!$AL71*(1-$I$3))</f>
        <v/>
      </c>
      <c r="AN71" s="1511" t="str">
        <f t="shared" si="49"/>
        <v/>
      </c>
      <c r="AO71" s="1390">
        <f t="shared" si="19"/>
        <v>0</v>
      </c>
      <c r="AP71" s="1390">
        <f t="shared" si="20"/>
        <v>0</v>
      </c>
      <c r="AQ71" s="1390">
        <f t="shared" si="21"/>
        <v>0</v>
      </c>
      <c r="AR71" s="1390">
        <f t="shared" si="22"/>
        <v>0</v>
      </c>
      <c r="AS71" s="1390">
        <f t="shared" si="23"/>
        <v>0</v>
      </c>
      <c r="AT71" s="1390">
        <f t="shared" si="24"/>
        <v>0</v>
      </c>
      <c r="AU71" s="1390">
        <f t="shared" si="25"/>
        <v>0</v>
      </c>
      <c r="AV71" s="1390">
        <f t="shared" si="26"/>
        <v>0</v>
      </c>
      <c r="AW71" s="1390">
        <f t="shared" si="27"/>
        <v>0</v>
      </c>
      <c r="AX71" s="1390">
        <f t="shared" si="28"/>
        <v>0</v>
      </c>
      <c r="AY71" s="1390">
        <f t="shared" si="29"/>
        <v>0</v>
      </c>
      <c r="AZ71" s="1390">
        <f t="shared" si="30"/>
        <v>0</v>
      </c>
      <c r="BA71" s="1390">
        <f t="shared" si="31"/>
        <v>0</v>
      </c>
      <c r="BB71" s="1390">
        <f t="shared" si="32"/>
        <v>0</v>
      </c>
      <c r="BC71" s="1390">
        <f t="shared" si="33"/>
        <v>0</v>
      </c>
      <c r="BD71" s="1390">
        <f t="shared" si="34"/>
        <v>0</v>
      </c>
      <c r="BE71" s="1390">
        <f t="shared" si="35"/>
        <v>0</v>
      </c>
      <c r="BF71" s="1390">
        <f t="shared" si="36"/>
        <v>0</v>
      </c>
      <c r="BG71" s="1390">
        <f t="shared" si="37"/>
        <v>0</v>
      </c>
      <c r="BH71" s="1390">
        <f t="shared" si="38"/>
        <v>0</v>
      </c>
      <c r="BI71" s="1390">
        <f t="shared" si="39"/>
        <v>0</v>
      </c>
      <c r="BJ71" s="1390">
        <f t="shared" si="40"/>
        <v>0</v>
      </c>
      <c r="BK71" s="1390">
        <f t="shared" si="41"/>
        <v>0</v>
      </c>
    </row>
    <row r="72" spans="1:63" ht="21" customHeight="1">
      <c r="A72" s="1498" t="s">
        <v>600</v>
      </c>
      <c r="B72" s="1499"/>
      <c r="C72" s="1500" t="str">
        <f>IF(VLOOKUP($A72,'Data (new)'!$A:$T,2,0)="","",VLOOKUP($A72,'Data (new)'!$A:$T,2,0))</f>
        <v>AGP0159-U4</v>
      </c>
      <c r="D72" s="1500"/>
      <c r="E72" s="1500" t="e">
        <f>IF(VLOOKUP($A72,#REF!,3,0)="","",VLOOKUP($A72,#REF!,3,0))</f>
        <v>#REF!</v>
      </c>
      <c r="F72" s="1683"/>
      <c r="G72" s="1492" t="str">
        <f>IF(VLOOKUP($A72,'Data (new)'!$A:$T,6,0)="","",HYPERLINK(VLOOKUP($A72,'Data (new)'!A:T,7,0), VLOOKUP($A72,'Data (new)'!A:T,6,0)))</f>
        <v>Android</v>
      </c>
      <c r="H72" s="1500" t="str">
        <f>IF(VLOOKUP($A72,'Data (new)'!$A:$T,14,0)="","",VLOOKUP($A72,'Data (new)'!$A:$T,14,0))</f>
        <v>Footholds</v>
      </c>
      <c r="I72" s="1501" t="str">
        <f>IF(VLOOKUP($A72,'Data (new)'!$A:$T,10,0)="","",VLOOKUP($A72,'Data (new)'!$A:$T,10,0))</f>
        <v>M</v>
      </c>
      <c r="J72" s="1501">
        <f>IF(VLOOKUP($A72,'Data (new)'!$A:$T,11,0)="","",VLOOKUP($A72,'Data (new)'!$A:$T,11,0))</f>
        <v>5</v>
      </c>
      <c r="K72" s="1502">
        <f>IF(VLOOKUP($A72,'Data (new)'!$A:$T,16,0)="","",VLOOKUP($A72,'Data (new)'!$A:$T,16,0))</f>
        <v>69</v>
      </c>
      <c r="L72" s="735"/>
      <c r="M72" s="735"/>
      <c r="N72" s="735"/>
      <c r="O72" s="735"/>
      <c r="P72" s="737"/>
      <c r="Q72" s="735"/>
      <c r="R72" s="735"/>
      <c r="S72" s="735"/>
      <c r="T72" s="735"/>
      <c r="U72" s="736"/>
      <c r="V72" s="736"/>
      <c r="W72" s="737"/>
      <c r="X72" s="738"/>
      <c r="Y72" s="739"/>
      <c r="Z72" s="740"/>
      <c r="AA72" s="741"/>
      <c r="AB72" s="742"/>
      <c r="AC72" s="743"/>
      <c r="AD72" s="742"/>
      <c r="AE72" s="742"/>
      <c r="AF72" s="742"/>
      <c r="AG72" s="744"/>
      <c r="AH72" s="742"/>
      <c r="AI72" s="1502">
        <f>IF(VLOOKUP($A72,'Data (new)'!$A:$T,12,0)="","",VLOOKUP($A72,'Data (new)'!$A:$T,12,0))</f>
        <v>0.67</v>
      </c>
      <c r="AJ72" s="1501" t="str">
        <f t="shared" si="46"/>
        <v/>
      </c>
      <c r="AK72" s="1501" t="str">
        <f t="shared" si="47"/>
        <v/>
      </c>
      <c r="AL72" s="1502" t="str">
        <f t="shared" si="48"/>
        <v/>
      </c>
      <c r="AM72" s="1502" t="str">
        <f>IF(ISERROR('Agripp Holds PU (EU, ASIA)'!$AL72*(1-$I$3)),"",'Agripp Holds PU (EU, ASIA)'!$AL72*(1-$I$3))</f>
        <v/>
      </c>
      <c r="AN72" s="1505" t="str">
        <f t="shared" si="49"/>
        <v/>
      </c>
      <c r="AO72" s="1390">
        <f t="shared" si="19"/>
        <v>0</v>
      </c>
      <c r="AP72" s="1390">
        <f t="shared" si="20"/>
        <v>0</v>
      </c>
      <c r="AQ72" s="1390">
        <f t="shared" si="21"/>
        <v>0</v>
      </c>
      <c r="AR72" s="1390">
        <f t="shared" si="22"/>
        <v>0</v>
      </c>
      <c r="AS72" s="1390">
        <f t="shared" si="23"/>
        <v>0</v>
      </c>
      <c r="AT72" s="1390">
        <f t="shared" si="24"/>
        <v>0</v>
      </c>
      <c r="AU72" s="1390">
        <f t="shared" si="25"/>
        <v>0</v>
      </c>
      <c r="AV72" s="1390">
        <f t="shared" si="26"/>
        <v>0</v>
      </c>
      <c r="AW72" s="1390">
        <f t="shared" si="27"/>
        <v>0</v>
      </c>
      <c r="AX72" s="1390">
        <f t="shared" si="28"/>
        <v>0</v>
      </c>
      <c r="AY72" s="1390">
        <f t="shared" si="29"/>
        <v>0</v>
      </c>
      <c r="AZ72" s="1390">
        <f t="shared" si="30"/>
        <v>0</v>
      </c>
      <c r="BA72" s="1390">
        <f t="shared" si="31"/>
        <v>0</v>
      </c>
      <c r="BB72" s="1390">
        <f t="shared" si="32"/>
        <v>0</v>
      </c>
      <c r="BC72" s="1390">
        <f t="shared" si="33"/>
        <v>0</v>
      </c>
      <c r="BD72" s="1390">
        <f t="shared" si="34"/>
        <v>0</v>
      </c>
      <c r="BE72" s="1390">
        <f t="shared" si="35"/>
        <v>0</v>
      </c>
      <c r="BF72" s="1390">
        <f t="shared" si="36"/>
        <v>0</v>
      </c>
      <c r="BG72" s="1390">
        <f t="shared" si="37"/>
        <v>0</v>
      </c>
      <c r="BH72" s="1390">
        <f t="shared" si="38"/>
        <v>0</v>
      </c>
      <c r="BI72" s="1390">
        <f t="shared" si="39"/>
        <v>0</v>
      </c>
      <c r="BJ72" s="1390">
        <f t="shared" si="40"/>
        <v>0</v>
      </c>
      <c r="BK72" s="1390">
        <f t="shared" si="41"/>
        <v>0</v>
      </c>
    </row>
    <row r="73" spans="1:63" ht="21" customHeight="1">
      <c r="A73" s="1506" t="s">
        <v>601</v>
      </c>
      <c r="B73" s="667"/>
      <c r="C73" s="1507" t="str">
        <f>IF(VLOOKUP($A73,'Data (new)'!$A:$T,2,0)="","",VLOOKUP($A73,'Data (new)'!$A:$T,2,0))</f>
        <v>AGP0160-U4</v>
      </c>
      <c r="D73" s="1507"/>
      <c r="E73" s="1507" t="e">
        <f>IF(VLOOKUP($A73,#REF!,3,0)="","",VLOOKUP($A73,#REF!,3,0))</f>
        <v>#REF!</v>
      </c>
      <c r="F73" s="1683"/>
      <c r="G73" s="1508" t="str">
        <f>IF(VLOOKUP($A73,'Data (new)'!$A:$T,6,0)="","",HYPERLINK(VLOOKUP($A73,'Data (new)'!A:T,7,0), VLOOKUP($A73,'Data (new)'!A:T,6,0)))</f>
        <v>Bolero</v>
      </c>
      <c r="H73" s="1507" t="str">
        <f>IF(VLOOKUP($A73,'Data (new)'!$A:$T,14,0)="","",VLOOKUP($A73,'Data (new)'!$A:$T,14,0))</f>
        <v>Slopers</v>
      </c>
      <c r="I73" s="1509" t="str">
        <f>IF(VLOOKUP($A73,'Data (new)'!$A:$T,10,0)="","",VLOOKUP($A73,'Data (new)'!$A:$T,10,0))</f>
        <v>XL</v>
      </c>
      <c r="J73" s="1509">
        <f>IF(VLOOKUP($A73,'Data (new)'!$A:$T,11,0)="","",VLOOKUP($A73,'Data (new)'!$A:$T,11,0))</f>
        <v>2</v>
      </c>
      <c r="K73" s="1510">
        <f>IF(VLOOKUP($A73,'Data (new)'!$A:$T,16,0)="","",VLOOKUP($A73,'Data (new)'!$A:$T,16,0))</f>
        <v>155</v>
      </c>
      <c r="L73" s="745"/>
      <c r="M73" s="745"/>
      <c r="N73" s="745"/>
      <c r="O73" s="745"/>
      <c r="P73" s="747"/>
      <c r="Q73" s="745"/>
      <c r="R73" s="745"/>
      <c r="S73" s="745"/>
      <c r="T73" s="745"/>
      <c r="U73" s="746"/>
      <c r="V73" s="746"/>
      <c r="W73" s="747"/>
      <c r="X73" s="748"/>
      <c r="Y73" s="749"/>
      <c r="Z73" s="750"/>
      <c r="AA73" s="751"/>
      <c r="AB73" s="752"/>
      <c r="AC73" s="753"/>
      <c r="AD73" s="752"/>
      <c r="AE73" s="752"/>
      <c r="AF73" s="752"/>
      <c r="AG73" s="754"/>
      <c r="AH73" s="752"/>
      <c r="AI73" s="1510">
        <f>IF(VLOOKUP($A73,'Data (new)'!$A:$T,12,0)="","",VLOOKUP($A73,'Data (new)'!$A:$T,12,0))</f>
        <v>1.657</v>
      </c>
      <c r="AJ73" s="1509" t="str">
        <f t="shared" si="46"/>
        <v/>
      </c>
      <c r="AK73" s="1509" t="str">
        <f t="shared" si="47"/>
        <v/>
      </c>
      <c r="AL73" s="1510" t="str">
        <f t="shared" si="48"/>
        <v/>
      </c>
      <c r="AM73" s="1510" t="str">
        <f>IF(ISERROR('Agripp Holds PU (EU, ASIA)'!$AL73*(1-$I$3)),"",'Agripp Holds PU (EU, ASIA)'!$AL73*(1-$I$3))</f>
        <v/>
      </c>
      <c r="AN73" s="1511" t="str">
        <f t="shared" si="49"/>
        <v/>
      </c>
      <c r="AO73" s="1390">
        <f t="shared" si="19"/>
        <v>0</v>
      </c>
      <c r="AP73" s="1390">
        <f t="shared" si="20"/>
        <v>0</v>
      </c>
      <c r="AQ73" s="1390">
        <f t="shared" si="21"/>
        <v>0</v>
      </c>
      <c r="AR73" s="1390">
        <f t="shared" si="22"/>
        <v>0</v>
      </c>
      <c r="AS73" s="1390">
        <f t="shared" si="23"/>
        <v>0</v>
      </c>
      <c r="AT73" s="1390">
        <f t="shared" si="24"/>
        <v>0</v>
      </c>
      <c r="AU73" s="1390">
        <f t="shared" si="25"/>
        <v>0</v>
      </c>
      <c r="AV73" s="1390">
        <f t="shared" si="26"/>
        <v>0</v>
      </c>
      <c r="AW73" s="1390">
        <f t="shared" si="27"/>
        <v>0</v>
      </c>
      <c r="AX73" s="1390">
        <f t="shared" si="28"/>
        <v>0</v>
      </c>
      <c r="AY73" s="1390">
        <f t="shared" si="29"/>
        <v>0</v>
      </c>
      <c r="AZ73" s="1390">
        <f t="shared" si="30"/>
        <v>0</v>
      </c>
      <c r="BA73" s="1390">
        <f t="shared" si="31"/>
        <v>0</v>
      </c>
      <c r="BB73" s="1390">
        <f t="shared" si="32"/>
        <v>0</v>
      </c>
      <c r="BC73" s="1390">
        <f t="shared" si="33"/>
        <v>0</v>
      </c>
      <c r="BD73" s="1390">
        <f t="shared" si="34"/>
        <v>0</v>
      </c>
      <c r="BE73" s="1390">
        <f t="shared" si="35"/>
        <v>0</v>
      </c>
      <c r="BF73" s="1390">
        <f t="shared" si="36"/>
        <v>0</v>
      </c>
      <c r="BG73" s="1390">
        <f t="shared" si="37"/>
        <v>0</v>
      </c>
      <c r="BH73" s="1390">
        <f t="shared" si="38"/>
        <v>0</v>
      </c>
      <c r="BI73" s="1390">
        <f t="shared" si="39"/>
        <v>0</v>
      </c>
      <c r="BJ73" s="1390">
        <f t="shared" si="40"/>
        <v>0</v>
      </c>
      <c r="BK73" s="1390">
        <f t="shared" si="41"/>
        <v>0</v>
      </c>
    </row>
    <row r="74" spans="1:63" ht="21" customHeight="1">
      <c r="A74" s="1498" t="s">
        <v>602</v>
      </c>
      <c r="B74" s="1499"/>
      <c r="C74" s="1500" t="str">
        <f>IF(VLOOKUP($A74,'Data (new)'!$A:$T,2,0)="","",VLOOKUP($A74,'Data (new)'!$A:$T,2,0))</f>
        <v>AGP0020-U4</v>
      </c>
      <c r="D74" s="1500"/>
      <c r="E74" s="1500" t="e">
        <f>IF(VLOOKUP($A74,#REF!,3,0)="","",VLOOKUP($A74,#REF!,3,0))</f>
        <v>#REF!</v>
      </c>
      <c r="F74" s="1683"/>
      <c r="G74" s="1492" t="str">
        <f>IF(VLOOKUP($A74,'Data (new)'!$A:$T,6,0)="","",HYPERLINK(VLOOKUP($A74,'Data (new)'!A:T,7,0), VLOOKUP($A74,'Data (new)'!A:T,6,0)))</f>
        <v>Chilam</v>
      </c>
      <c r="H74" s="1500" t="str">
        <f>IF(VLOOKUP($A74,'Data (new)'!$A:$T,14,0)="","",VLOOKUP($A74,'Data (new)'!$A:$T,14,0))</f>
        <v>Craters</v>
      </c>
      <c r="I74" s="1501" t="str">
        <f>IF(VLOOKUP($A74,'Data (new)'!$A:$T,10,0)="","",VLOOKUP($A74,'Data (new)'!$A:$T,10,0))</f>
        <v>XL</v>
      </c>
      <c r="J74" s="1501">
        <f>IF(VLOOKUP($A74,'Data (new)'!$A:$T,11,0)="","",VLOOKUP($A74,'Data (new)'!$A:$T,11,0))</f>
        <v>2</v>
      </c>
      <c r="K74" s="1502">
        <f>IF(VLOOKUP($A74,'Data (new)'!$A:$T,16,0)="","",VLOOKUP($A74,'Data (new)'!$A:$T,16,0))</f>
        <v>104</v>
      </c>
      <c r="L74" s="735"/>
      <c r="M74" s="735"/>
      <c r="N74" s="735"/>
      <c r="O74" s="735"/>
      <c r="P74" s="737"/>
      <c r="Q74" s="735"/>
      <c r="R74" s="735"/>
      <c r="S74" s="735"/>
      <c r="T74" s="735"/>
      <c r="U74" s="736"/>
      <c r="V74" s="736"/>
      <c r="W74" s="737"/>
      <c r="X74" s="738"/>
      <c r="Y74" s="739"/>
      <c r="Z74" s="740"/>
      <c r="AA74" s="741"/>
      <c r="AB74" s="742"/>
      <c r="AC74" s="743"/>
      <c r="AD74" s="742"/>
      <c r="AE74" s="742"/>
      <c r="AF74" s="742"/>
      <c r="AG74" s="744"/>
      <c r="AH74" s="742"/>
      <c r="AI74" s="1502">
        <f>IF(VLOOKUP($A74,'Data (new)'!$A:$T,12,0)="","",VLOOKUP($A74,'Data (new)'!$A:$T,12,0))</f>
        <v>2.218</v>
      </c>
      <c r="AJ74" s="1501" t="str">
        <f t="shared" si="46"/>
        <v/>
      </c>
      <c r="AK74" s="1501" t="str">
        <f t="shared" si="47"/>
        <v/>
      </c>
      <c r="AL74" s="1502" t="str">
        <f t="shared" si="48"/>
        <v/>
      </c>
      <c r="AM74" s="1502" t="str">
        <f>IF(ISERROR('Agripp Holds PU (EU, ASIA)'!$AL74*(1-$I$3)),"",'Agripp Holds PU (EU, ASIA)'!$AL74*(1-$I$3))</f>
        <v/>
      </c>
      <c r="AN74" s="1505" t="str">
        <f t="shared" si="49"/>
        <v/>
      </c>
      <c r="AO74" s="1390">
        <f t="shared" si="19"/>
        <v>0</v>
      </c>
      <c r="AP74" s="1390">
        <f t="shared" si="20"/>
        <v>0</v>
      </c>
      <c r="AQ74" s="1390">
        <f t="shared" si="21"/>
        <v>0</v>
      </c>
      <c r="AR74" s="1390">
        <f t="shared" si="22"/>
        <v>0</v>
      </c>
      <c r="AS74" s="1390">
        <f t="shared" si="23"/>
        <v>0</v>
      </c>
      <c r="AT74" s="1390">
        <f t="shared" si="24"/>
        <v>0</v>
      </c>
      <c r="AU74" s="1390">
        <f t="shared" si="25"/>
        <v>0</v>
      </c>
      <c r="AV74" s="1390">
        <f t="shared" si="26"/>
        <v>0</v>
      </c>
      <c r="AW74" s="1390">
        <f t="shared" si="27"/>
        <v>0</v>
      </c>
      <c r="AX74" s="1390">
        <f t="shared" si="28"/>
        <v>0</v>
      </c>
      <c r="AY74" s="1390">
        <f t="shared" si="29"/>
        <v>0</v>
      </c>
      <c r="AZ74" s="1390">
        <f t="shared" si="30"/>
        <v>0</v>
      </c>
      <c r="BA74" s="1390">
        <f t="shared" si="31"/>
        <v>0</v>
      </c>
      <c r="BB74" s="1390">
        <f t="shared" si="32"/>
        <v>0</v>
      </c>
      <c r="BC74" s="1390">
        <f t="shared" si="33"/>
        <v>0</v>
      </c>
      <c r="BD74" s="1390">
        <f t="shared" si="34"/>
        <v>0</v>
      </c>
      <c r="BE74" s="1390">
        <f t="shared" si="35"/>
        <v>0</v>
      </c>
      <c r="BF74" s="1390">
        <f t="shared" si="36"/>
        <v>0</v>
      </c>
      <c r="BG74" s="1390">
        <f t="shared" si="37"/>
        <v>0</v>
      </c>
      <c r="BH74" s="1390">
        <f t="shared" si="38"/>
        <v>0</v>
      </c>
      <c r="BI74" s="1390">
        <f t="shared" si="39"/>
        <v>0</v>
      </c>
      <c r="BJ74" s="1390">
        <f t="shared" si="40"/>
        <v>0</v>
      </c>
      <c r="BK74" s="1390">
        <f t="shared" si="41"/>
        <v>0</v>
      </c>
    </row>
    <row r="75" spans="1:63" ht="21" customHeight="1">
      <c r="A75" s="1506" t="s">
        <v>603</v>
      </c>
      <c r="B75" s="667"/>
      <c r="C75" s="1507" t="str">
        <f>IF(VLOOKUP($A75,'Data (new)'!$A:$T,2,0)="","",VLOOKUP($A75,'Data (new)'!$A:$T,2,0))</f>
        <v>AGP0067-U4</v>
      </c>
      <c r="D75" s="1507"/>
      <c r="E75" s="1507" t="e">
        <f>IF(VLOOKUP($A75,#REF!,3,0)="","",VLOOKUP($A75,#REF!,3,0))</f>
        <v>#REF!</v>
      </c>
      <c r="F75" s="1683"/>
      <c r="G75" s="1508" t="str">
        <f>IF(VLOOKUP($A75,'Data (new)'!$A:$T,6,0)="","",HYPERLINK(VLOOKUP($A75,'Data (new)'!A:T,7,0), VLOOKUP($A75,'Data (new)'!A:T,6,0)))</f>
        <v>Cosmic</v>
      </c>
      <c r="H75" s="1507" t="str">
        <f>IF(VLOOKUP($A75,'Data (new)'!$A:$T,14,0)="","",VLOOKUP($A75,'Data (new)'!$A:$T,14,0))</f>
        <v>Slopers</v>
      </c>
      <c r="I75" s="1509" t="str">
        <f>IF(VLOOKUP($A75,'Data (new)'!$A:$T,10,0)="","",VLOOKUP($A75,'Data (new)'!$A:$T,10,0))</f>
        <v>XL</v>
      </c>
      <c r="J75" s="1509">
        <f>IF(VLOOKUP($A75,'Data (new)'!$A:$T,11,0)="","",VLOOKUP($A75,'Data (new)'!$A:$T,11,0))</f>
        <v>1</v>
      </c>
      <c r="K75" s="1510">
        <f>IF(VLOOKUP($A75,'Data (new)'!$A:$T,16,0)="","",VLOOKUP($A75,'Data (new)'!$A:$T,16,0))</f>
        <v>184</v>
      </c>
      <c r="L75" s="745"/>
      <c r="M75" s="745"/>
      <c r="N75" s="745"/>
      <c r="O75" s="745"/>
      <c r="P75" s="747"/>
      <c r="Q75" s="745"/>
      <c r="R75" s="745"/>
      <c r="S75" s="745"/>
      <c r="T75" s="745"/>
      <c r="U75" s="746"/>
      <c r="V75" s="746"/>
      <c r="W75" s="747"/>
      <c r="X75" s="748"/>
      <c r="Y75" s="749"/>
      <c r="Z75" s="750"/>
      <c r="AA75" s="751"/>
      <c r="AB75" s="752"/>
      <c r="AC75" s="753"/>
      <c r="AD75" s="752"/>
      <c r="AE75" s="752"/>
      <c r="AF75" s="752"/>
      <c r="AG75" s="754"/>
      <c r="AH75" s="752"/>
      <c r="AI75" s="1510">
        <f>IF(VLOOKUP($A75,'Data (new)'!$A:$T,12,0)="","",VLOOKUP($A75,'Data (new)'!$A:$T,12,0))</f>
        <v>2.327</v>
      </c>
      <c r="AJ75" s="1509" t="str">
        <f t="shared" si="46"/>
        <v/>
      </c>
      <c r="AK75" s="1509" t="str">
        <f t="shared" si="47"/>
        <v/>
      </c>
      <c r="AL75" s="1510" t="str">
        <f t="shared" si="48"/>
        <v/>
      </c>
      <c r="AM75" s="1510" t="str">
        <f>IF(ISERROR('Agripp Holds PU (EU, ASIA)'!$AL75*(1-$I$3)),"",'Agripp Holds PU (EU, ASIA)'!$AL75*(1-$I$3))</f>
        <v/>
      </c>
      <c r="AN75" s="1511" t="str">
        <f t="shared" si="49"/>
        <v/>
      </c>
      <c r="AO75" s="1390">
        <f t="shared" si="19"/>
        <v>0</v>
      </c>
      <c r="AP75" s="1390">
        <f t="shared" si="20"/>
        <v>0</v>
      </c>
      <c r="AQ75" s="1390">
        <f t="shared" si="21"/>
        <v>0</v>
      </c>
      <c r="AR75" s="1390">
        <f t="shared" si="22"/>
        <v>0</v>
      </c>
      <c r="AS75" s="1390">
        <f t="shared" si="23"/>
        <v>0</v>
      </c>
      <c r="AT75" s="1390">
        <f t="shared" si="24"/>
        <v>0</v>
      </c>
      <c r="AU75" s="1390">
        <f t="shared" si="25"/>
        <v>0</v>
      </c>
      <c r="AV75" s="1390">
        <f t="shared" si="26"/>
        <v>0</v>
      </c>
      <c r="AW75" s="1390">
        <f t="shared" si="27"/>
        <v>0</v>
      </c>
      <c r="AX75" s="1390">
        <f t="shared" si="28"/>
        <v>0</v>
      </c>
      <c r="AY75" s="1390">
        <f t="shared" si="29"/>
        <v>0</v>
      </c>
      <c r="AZ75" s="1390">
        <f t="shared" si="30"/>
        <v>0</v>
      </c>
      <c r="BA75" s="1390">
        <f t="shared" si="31"/>
        <v>0</v>
      </c>
      <c r="BB75" s="1390">
        <f t="shared" si="32"/>
        <v>0</v>
      </c>
      <c r="BC75" s="1390">
        <f t="shared" si="33"/>
        <v>0</v>
      </c>
      <c r="BD75" s="1390">
        <f t="shared" si="34"/>
        <v>0</v>
      </c>
      <c r="BE75" s="1390">
        <f t="shared" si="35"/>
        <v>0</v>
      </c>
      <c r="BF75" s="1390">
        <f t="shared" si="36"/>
        <v>0</v>
      </c>
      <c r="BG75" s="1390">
        <f t="shared" si="37"/>
        <v>0</v>
      </c>
      <c r="BH75" s="1390">
        <f t="shared" si="38"/>
        <v>0</v>
      </c>
      <c r="BI75" s="1390">
        <f t="shared" si="39"/>
        <v>0</v>
      </c>
      <c r="BJ75" s="1390">
        <f t="shared" si="40"/>
        <v>0</v>
      </c>
      <c r="BK75" s="1390">
        <f t="shared" si="41"/>
        <v>0</v>
      </c>
    </row>
    <row r="76" spans="1:63" ht="21" customHeight="1">
      <c r="A76" s="1498" t="s">
        <v>604</v>
      </c>
      <c r="B76" s="1499"/>
      <c r="C76" s="1500" t="str">
        <f>IF(VLOOKUP($A76,'Data (new)'!$A:$T,2,0)="","",VLOOKUP($A76,'Data (new)'!$A:$T,2,0))</f>
        <v>AGP0068-U4</v>
      </c>
      <c r="D76" s="1500"/>
      <c r="E76" s="1500" t="e">
        <f>IF(VLOOKUP($A76,#REF!,3,0)="","",VLOOKUP($A76,#REF!,3,0))</f>
        <v>#REF!</v>
      </c>
      <c r="F76" s="1683"/>
      <c r="G76" s="1492" t="str">
        <f>IF(VLOOKUP($A76,'Data (new)'!$A:$T,6,0)="","",HYPERLINK(VLOOKUP($A76,'Data (new)'!A:T,7,0), VLOOKUP($A76,'Data (new)'!A:T,6,0)))</f>
        <v>Crux</v>
      </c>
      <c r="H76" s="1500" t="str">
        <f>IF(VLOOKUP($A76,'Data (new)'!$A:$T,14,0)="","",VLOOKUP($A76,'Data (new)'!$A:$T,14,0))</f>
        <v>Pockets</v>
      </c>
      <c r="I76" s="1501" t="str">
        <f>IF(VLOOKUP($A76,'Data (new)'!$A:$T,10,0)="","",VLOOKUP($A76,'Data (new)'!$A:$T,10,0))</f>
        <v>L</v>
      </c>
      <c r="J76" s="1501">
        <f>IF(VLOOKUP($A76,'Data (new)'!$A:$T,11,0)="","",VLOOKUP($A76,'Data (new)'!$A:$T,11,0))</f>
        <v>8</v>
      </c>
      <c r="K76" s="1502">
        <f>IF(VLOOKUP($A76,'Data (new)'!$A:$T,16,0)="","",VLOOKUP($A76,'Data (new)'!$A:$T,16,0))</f>
        <v>196</v>
      </c>
      <c r="L76" s="735"/>
      <c r="M76" s="735"/>
      <c r="N76" s="735"/>
      <c r="O76" s="735"/>
      <c r="P76" s="737"/>
      <c r="Q76" s="735"/>
      <c r="R76" s="735"/>
      <c r="S76" s="735"/>
      <c r="T76" s="735"/>
      <c r="U76" s="736"/>
      <c r="V76" s="736"/>
      <c r="W76" s="737"/>
      <c r="X76" s="738"/>
      <c r="Y76" s="739"/>
      <c r="Z76" s="740"/>
      <c r="AA76" s="741"/>
      <c r="AB76" s="742"/>
      <c r="AC76" s="743"/>
      <c r="AD76" s="742"/>
      <c r="AE76" s="742"/>
      <c r="AF76" s="742"/>
      <c r="AG76" s="744"/>
      <c r="AH76" s="742"/>
      <c r="AI76" s="1502">
        <f>IF(VLOOKUP($A76,'Data (new)'!$A:$T,12,0)="","",VLOOKUP($A76,'Data (new)'!$A:$T,12,0))</f>
        <v>2.6269999999999998</v>
      </c>
      <c r="AJ76" s="1501" t="str">
        <f t="shared" si="46"/>
        <v/>
      </c>
      <c r="AK76" s="1501" t="str">
        <f t="shared" si="47"/>
        <v/>
      </c>
      <c r="AL76" s="1502" t="str">
        <f t="shared" si="48"/>
        <v/>
      </c>
      <c r="AM76" s="1502" t="str">
        <f>IF(ISERROR('Agripp Holds PU (EU, ASIA)'!$AL76*(1-$I$3)),"",'Agripp Holds PU (EU, ASIA)'!$AL76*(1-$I$3))</f>
        <v/>
      </c>
      <c r="AN76" s="1505" t="str">
        <f t="shared" si="49"/>
        <v/>
      </c>
      <c r="AO76" s="1390">
        <f t="shared" ref="AO76:AO139" si="50">L76*$J76</f>
        <v>0</v>
      </c>
      <c r="AP76" s="1390">
        <f t="shared" ref="AP76:AP139" si="51">M76*$J76</f>
        <v>0</v>
      </c>
      <c r="AQ76" s="1390">
        <f t="shared" ref="AQ76:AQ139" si="52">N76*$J76</f>
        <v>0</v>
      </c>
      <c r="AR76" s="1390">
        <f t="shared" ref="AR76:AR139" si="53">O76*$J76</f>
        <v>0</v>
      </c>
      <c r="AS76" s="1390">
        <f t="shared" ref="AS76:AS139" si="54">P76*$J76</f>
        <v>0</v>
      </c>
      <c r="AT76" s="1390">
        <f t="shared" ref="AT76:AT139" si="55">Q76*$J76</f>
        <v>0</v>
      </c>
      <c r="AU76" s="1390">
        <f t="shared" ref="AU76:AU139" si="56">R76*$J76</f>
        <v>0</v>
      </c>
      <c r="AV76" s="1390">
        <f t="shared" ref="AV76:AV139" si="57">S76*$J76</f>
        <v>0</v>
      </c>
      <c r="AW76" s="1390">
        <f t="shared" ref="AW76:AW139" si="58">T76*$J76</f>
        <v>0</v>
      </c>
      <c r="AX76" s="1390">
        <f t="shared" ref="AX76:AX139" si="59">U76*$J76</f>
        <v>0</v>
      </c>
      <c r="AY76" s="1390">
        <f t="shared" ref="AY76:AY139" si="60">V76*$J76</f>
        <v>0</v>
      </c>
      <c r="AZ76" s="1390">
        <f t="shared" ref="AZ76:AZ139" si="61">W76*$J76</f>
        <v>0</v>
      </c>
      <c r="BA76" s="1390">
        <f t="shared" ref="BA76:BA139" si="62">X76*$J76</f>
        <v>0</v>
      </c>
      <c r="BB76" s="1390">
        <f t="shared" ref="BB76:BB139" si="63">Y76*$J76</f>
        <v>0</v>
      </c>
      <c r="BC76" s="1390">
        <f t="shared" ref="BC76:BC139" si="64">Z76*$J76</f>
        <v>0</v>
      </c>
      <c r="BD76" s="1390">
        <f t="shared" ref="BD76:BD139" si="65">AA76*$J76</f>
        <v>0</v>
      </c>
      <c r="BE76" s="1390">
        <f t="shared" ref="BE76:BE139" si="66">AB76*$J76</f>
        <v>0</v>
      </c>
      <c r="BF76" s="1390">
        <f t="shared" ref="BF76:BF139" si="67">AC76*$J76</f>
        <v>0</v>
      </c>
      <c r="BG76" s="1390">
        <f t="shared" ref="BG76:BG139" si="68">AD76*$J76</f>
        <v>0</v>
      </c>
      <c r="BH76" s="1390">
        <f t="shared" ref="BH76:BH139" si="69">AE76*$J76</f>
        <v>0</v>
      </c>
      <c r="BI76" s="1390">
        <f t="shared" ref="BI76:BI139" si="70">AF76*$J76</f>
        <v>0</v>
      </c>
      <c r="BJ76" s="1390">
        <f t="shared" ref="BJ76:BJ139" si="71">AG76*$J76</f>
        <v>0</v>
      </c>
      <c r="BK76" s="1390">
        <f t="shared" ref="BK76:BK139" si="72">AH76*$J76</f>
        <v>0</v>
      </c>
    </row>
    <row r="77" spans="1:63" ht="21" customHeight="1">
      <c r="A77" s="1506" t="s">
        <v>605</v>
      </c>
      <c r="B77" s="667"/>
      <c r="C77" s="1507" t="str">
        <f>IF(VLOOKUP($A77,'Data (new)'!$A:$T,2,0)="","",VLOOKUP($A77,'Data (new)'!$A:$T,2,0))</f>
        <v>AGP0021-U4</v>
      </c>
      <c r="D77" s="1507"/>
      <c r="E77" s="1507" t="e">
        <f>IF(VLOOKUP($A77,#REF!,3,0)="","",VLOOKUP($A77,#REF!,3,0))</f>
        <v>#REF!</v>
      </c>
      <c r="F77" s="1683"/>
      <c r="G77" s="1508" t="str">
        <f>IF(VLOOKUP($A77,'Data (new)'!$A:$T,6,0)="","",HYPERLINK(VLOOKUP($A77,'Data (new)'!A:T,7,0), VLOOKUP($A77,'Data (new)'!A:T,6,0)))</f>
        <v>Domino</v>
      </c>
      <c r="H77" s="1507" t="str">
        <f>IF(VLOOKUP($A77,'Data (new)'!$A:$T,14,0)="","",VLOOKUP($A77,'Data (new)'!$A:$T,14,0))</f>
        <v>Footholds</v>
      </c>
      <c r="I77" s="1509" t="str">
        <f>IF(VLOOKUP($A77,'Data (new)'!$A:$T,10,0)="","",VLOOKUP($A77,'Data (new)'!$A:$T,10,0))</f>
        <v>S</v>
      </c>
      <c r="J77" s="1509">
        <f>IF(VLOOKUP($A77,'Data (new)'!$A:$T,11,0)="","",VLOOKUP($A77,'Data (new)'!$A:$T,11,0))</f>
        <v>10</v>
      </c>
      <c r="K77" s="1510">
        <f>IF(VLOOKUP($A77,'Data (new)'!$A:$T,16,0)="","",VLOOKUP($A77,'Data (new)'!$A:$T,16,0))</f>
        <v>66</v>
      </c>
      <c r="L77" s="745"/>
      <c r="M77" s="745"/>
      <c r="N77" s="745"/>
      <c r="O77" s="745"/>
      <c r="P77" s="747"/>
      <c r="Q77" s="745"/>
      <c r="R77" s="745"/>
      <c r="S77" s="745"/>
      <c r="T77" s="745"/>
      <c r="U77" s="746"/>
      <c r="V77" s="746"/>
      <c r="W77" s="747"/>
      <c r="X77" s="748"/>
      <c r="Y77" s="749"/>
      <c r="Z77" s="750"/>
      <c r="AA77" s="751"/>
      <c r="AB77" s="752"/>
      <c r="AC77" s="753"/>
      <c r="AD77" s="752"/>
      <c r="AE77" s="752"/>
      <c r="AF77" s="752"/>
      <c r="AG77" s="754"/>
      <c r="AH77" s="752"/>
      <c r="AI77" s="1510">
        <f>IF(VLOOKUP($A77,'Data (new)'!$A:$T,12,0)="","",VLOOKUP($A77,'Data (new)'!$A:$T,12,0))</f>
        <v>0.27400000000000002</v>
      </c>
      <c r="AJ77" s="1509" t="str">
        <f t="shared" si="46"/>
        <v/>
      </c>
      <c r="AK77" s="1509" t="str">
        <f t="shared" si="47"/>
        <v/>
      </c>
      <c r="AL77" s="1510" t="str">
        <f t="shared" si="48"/>
        <v/>
      </c>
      <c r="AM77" s="1510" t="str">
        <f>IF(ISERROR('Agripp Holds PU (EU, ASIA)'!$AL77*(1-$I$3)),"",'Agripp Holds PU (EU, ASIA)'!$AL77*(1-$I$3))</f>
        <v/>
      </c>
      <c r="AN77" s="1511" t="str">
        <f t="shared" si="49"/>
        <v/>
      </c>
      <c r="AO77" s="1390">
        <f t="shared" si="50"/>
        <v>0</v>
      </c>
      <c r="AP77" s="1390">
        <f t="shared" si="51"/>
        <v>0</v>
      </c>
      <c r="AQ77" s="1390">
        <f t="shared" si="52"/>
        <v>0</v>
      </c>
      <c r="AR77" s="1390">
        <f t="shared" si="53"/>
        <v>0</v>
      </c>
      <c r="AS77" s="1390">
        <f t="shared" si="54"/>
        <v>0</v>
      </c>
      <c r="AT77" s="1390">
        <f t="shared" si="55"/>
        <v>0</v>
      </c>
      <c r="AU77" s="1390">
        <f t="shared" si="56"/>
        <v>0</v>
      </c>
      <c r="AV77" s="1390">
        <f t="shared" si="57"/>
        <v>0</v>
      </c>
      <c r="AW77" s="1390">
        <f t="shared" si="58"/>
        <v>0</v>
      </c>
      <c r="AX77" s="1390">
        <f t="shared" si="59"/>
        <v>0</v>
      </c>
      <c r="AY77" s="1390">
        <f t="shared" si="60"/>
        <v>0</v>
      </c>
      <c r="AZ77" s="1390">
        <f t="shared" si="61"/>
        <v>0</v>
      </c>
      <c r="BA77" s="1390">
        <f t="shared" si="62"/>
        <v>0</v>
      </c>
      <c r="BB77" s="1390">
        <f t="shared" si="63"/>
        <v>0</v>
      </c>
      <c r="BC77" s="1390">
        <f t="shared" si="64"/>
        <v>0</v>
      </c>
      <c r="BD77" s="1390">
        <f t="shared" si="65"/>
        <v>0</v>
      </c>
      <c r="BE77" s="1390">
        <f t="shared" si="66"/>
        <v>0</v>
      </c>
      <c r="BF77" s="1390">
        <f t="shared" si="67"/>
        <v>0</v>
      </c>
      <c r="BG77" s="1390">
        <f t="shared" si="68"/>
        <v>0</v>
      </c>
      <c r="BH77" s="1390">
        <f t="shared" si="69"/>
        <v>0</v>
      </c>
      <c r="BI77" s="1390">
        <f t="shared" si="70"/>
        <v>0</v>
      </c>
      <c r="BJ77" s="1390">
        <f t="shared" si="71"/>
        <v>0</v>
      </c>
      <c r="BK77" s="1390">
        <f t="shared" si="72"/>
        <v>0</v>
      </c>
    </row>
    <row r="78" spans="1:63" ht="21" customHeight="1">
      <c r="A78" s="1498" t="s">
        <v>606</v>
      </c>
      <c r="B78" s="1499"/>
      <c r="C78" s="1500" t="str">
        <f>IF(VLOOKUP($A78,'Data (new)'!$A:$T,2,0)="","",VLOOKUP($A78,'Data (new)'!$A:$T,2,0))</f>
        <v>AGP0022-U4</v>
      </c>
      <c r="D78" s="1500"/>
      <c r="E78" s="1500" t="e">
        <f>IF(VLOOKUP($A78,#REF!,3,0)="","",VLOOKUP($A78,#REF!,3,0))</f>
        <v>#REF!</v>
      </c>
      <c r="F78" s="1683"/>
      <c r="G78" s="1492" t="str">
        <f>IF(VLOOKUP($A78,'Data (new)'!$A:$T,6,0)="","",HYPERLINK(VLOOKUP($A78,'Data (new)'!A:T,7,0), VLOOKUP($A78,'Data (new)'!A:T,6,0)))</f>
        <v>Echo</v>
      </c>
      <c r="H78" s="1500" t="str">
        <f>IF(VLOOKUP($A78,'Data (new)'!$A:$T,14,0)="","",VLOOKUP($A78,'Data (new)'!$A:$T,14,0))</f>
        <v>Balls</v>
      </c>
      <c r="I78" s="1501" t="str">
        <f>IF(VLOOKUP($A78,'Data (new)'!$A:$T,10,0)="","",VLOOKUP($A78,'Data (new)'!$A:$T,10,0))</f>
        <v>M</v>
      </c>
      <c r="J78" s="1501">
        <f>IF(VLOOKUP($A78,'Data (new)'!$A:$T,11,0)="","",VLOOKUP($A78,'Data (new)'!$A:$T,11,0))</f>
        <v>1</v>
      </c>
      <c r="K78" s="1502">
        <f>IF(VLOOKUP($A78,'Data (new)'!$A:$T,16,0)="","",VLOOKUP($A78,'Data (new)'!$A:$T,16,0))</f>
        <v>101</v>
      </c>
      <c r="L78" s="735"/>
      <c r="M78" s="735"/>
      <c r="N78" s="735"/>
      <c r="O78" s="735"/>
      <c r="P78" s="737"/>
      <c r="Q78" s="735"/>
      <c r="R78" s="735"/>
      <c r="S78" s="735"/>
      <c r="T78" s="735"/>
      <c r="U78" s="736"/>
      <c r="V78" s="736"/>
      <c r="W78" s="737"/>
      <c r="X78" s="738"/>
      <c r="Y78" s="739"/>
      <c r="Z78" s="740"/>
      <c r="AA78" s="741"/>
      <c r="AB78" s="742"/>
      <c r="AC78" s="743"/>
      <c r="AD78" s="742"/>
      <c r="AE78" s="742"/>
      <c r="AF78" s="742"/>
      <c r="AG78" s="744"/>
      <c r="AH78" s="742"/>
      <c r="AI78" s="1502">
        <f>IF(VLOOKUP($A78,'Data (new)'!$A:$T,12,0)="","",VLOOKUP($A78,'Data (new)'!$A:$T,12,0))</f>
        <v>1.1140000000000001</v>
      </c>
      <c r="AJ78" s="1501" t="str">
        <f t="shared" si="46"/>
        <v/>
      </c>
      <c r="AK78" s="1501" t="str">
        <f t="shared" si="47"/>
        <v/>
      </c>
      <c r="AL78" s="1502" t="str">
        <f t="shared" si="48"/>
        <v/>
      </c>
      <c r="AM78" s="1502" t="str">
        <f>IF(ISERROR('Agripp Holds PU (EU, ASIA)'!$AL78*(1-$I$3)),"",'Agripp Holds PU (EU, ASIA)'!$AL78*(1-$I$3))</f>
        <v/>
      </c>
      <c r="AN78" s="1505" t="str">
        <f t="shared" si="49"/>
        <v/>
      </c>
      <c r="AO78" s="1390">
        <f t="shared" si="50"/>
        <v>0</v>
      </c>
      <c r="AP78" s="1390">
        <f t="shared" si="51"/>
        <v>0</v>
      </c>
      <c r="AQ78" s="1390">
        <f t="shared" si="52"/>
        <v>0</v>
      </c>
      <c r="AR78" s="1390">
        <f t="shared" si="53"/>
        <v>0</v>
      </c>
      <c r="AS78" s="1390">
        <f t="shared" si="54"/>
        <v>0</v>
      </c>
      <c r="AT78" s="1390">
        <f t="shared" si="55"/>
        <v>0</v>
      </c>
      <c r="AU78" s="1390">
        <f t="shared" si="56"/>
        <v>0</v>
      </c>
      <c r="AV78" s="1390">
        <f t="shared" si="57"/>
        <v>0</v>
      </c>
      <c r="AW78" s="1390">
        <f t="shared" si="58"/>
        <v>0</v>
      </c>
      <c r="AX78" s="1390">
        <f t="shared" si="59"/>
        <v>0</v>
      </c>
      <c r="AY78" s="1390">
        <f t="shared" si="60"/>
        <v>0</v>
      </c>
      <c r="AZ78" s="1390">
        <f t="shared" si="61"/>
        <v>0</v>
      </c>
      <c r="BA78" s="1390">
        <f t="shared" si="62"/>
        <v>0</v>
      </c>
      <c r="BB78" s="1390">
        <f t="shared" si="63"/>
        <v>0</v>
      </c>
      <c r="BC78" s="1390">
        <f t="shared" si="64"/>
        <v>0</v>
      </c>
      <c r="BD78" s="1390">
        <f t="shared" si="65"/>
        <v>0</v>
      </c>
      <c r="BE78" s="1390">
        <f t="shared" si="66"/>
        <v>0</v>
      </c>
      <c r="BF78" s="1390">
        <f t="shared" si="67"/>
        <v>0</v>
      </c>
      <c r="BG78" s="1390">
        <f t="shared" si="68"/>
        <v>0</v>
      </c>
      <c r="BH78" s="1390">
        <f t="shared" si="69"/>
        <v>0</v>
      </c>
      <c r="BI78" s="1390">
        <f t="shared" si="70"/>
        <v>0</v>
      </c>
      <c r="BJ78" s="1390">
        <f t="shared" si="71"/>
        <v>0</v>
      </c>
      <c r="BK78" s="1390">
        <f t="shared" si="72"/>
        <v>0</v>
      </c>
    </row>
    <row r="79" spans="1:63" ht="21" customHeight="1">
      <c r="A79" s="1506" t="s">
        <v>607</v>
      </c>
      <c r="B79" s="667"/>
      <c r="C79" s="1507" t="str">
        <f>IF(VLOOKUP($A79,'Data (new)'!$A:$T,2,0)="","",VLOOKUP($A79,'Data (new)'!$A:$T,2,0))</f>
        <v>AGP0191-U4</v>
      </c>
      <c r="D79" s="1507"/>
      <c r="E79" s="1507" t="e">
        <f>IF(VLOOKUP($A79,#REF!,3,0)="","",VLOOKUP($A79,#REF!,3,0))</f>
        <v>#REF!</v>
      </c>
      <c r="F79" s="1683"/>
      <c r="G79" s="1508" t="str">
        <f>IF(VLOOKUP($A79,'Data (new)'!$A:$T,6,0)="","",HYPERLINK(VLOOKUP($A79,'Data (new)'!A:T,7,0), VLOOKUP($A79,'Data (new)'!A:T,6,0)))</f>
        <v>Enigma 1</v>
      </c>
      <c r="H79" s="1507" t="str">
        <f>IF(VLOOKUP($A79,'Data (new)'!$A:$T,14,0)="","",VLOOKUP($A79,'Data (new)'!$A:$T,14,0))</f>
        <v>Craters</v>
      </c>
      <c r="I79" s="1509" t="str">
        <f>IF(VLOOKUP($A79,'Data (new)'!$A:$T,10,0)="","",VLOOKUP($A79,'Data (new)'!$A:$T,10,0))</f>
        <v>L</v>
      </c>
      <c r="J79" s="1509">
        <f>IF(VLOOKUP($A79,'Data (new)'!$A:$T,11,0)="","",VLOOKUP($A79,'Data (new)'!$A:$T,11,0))</f>
        <v>1</v>
      </c>
      <c r="K79" s="1510">
        <f>IF(VLOOKUP($A79,'Data (new)'!$A:$T,16,0)="","",VLOOKUP($A79,'Data (new)'!$A:$T,16,0))</f>
        <v>114</v>
      </c>
      <c r="L79" s="745"/>
      <c r="M79" s="745"/>
      <c r="N79" s="745"/>
      <c r="O79" s="745"/>
      <c r="P79" s="747"/>
      <c r="Q79" s="745"/>
      <c r="R79" s="745"/>
      <c r="S79" s="745"/>
      <c r="T79" s="745"/>
      <c r="U79" s="746"/>
      <c r="V79" s="746"/>
      <c r="W79" s="747"/>
      <c r="X79" s="748"/>
      <c r="Y79" s="749"/>
      <c r="Z79" s="750"/>
      <c r="AA79" s="751"/>
      <c r="AB79" s="752"/>
      <c r="AC79" s="753"/>
      <c r="AD79" s="752"/>
      <c r="AE79" s="752"/>
      <c r="AF79" s="752"/>
      <c r="AG79" s="754"/>
      <c r="AH79" s="752"/>
      <c r="AI79" s="1510">
        <f>IF(VLOOKUP($A79,'Data (new)'!$A:$T,12,0)="","",VLOOKUP($A79,'Data (new)'!$A:$T,12,0))</f>
        <v>2.069</v>
      </c>
      <c r="AJ79" s="1509" t="str">
        <f t="shared" si="46"/>
        <v/>
      </c>
      <c r="AK79" s="1509" t="str">
        <f t="shared" si="47"/>
        <v/>
      </c>
      <c r="AL79" s="1510" t="str">
        <f t="shared" si="48"/>
        <v/>
      </c>
      <c r="AM79" s="1510" t="str">
        <f>IF(ISERROR('Agripp Holds PU (EU, ASIA)'!$AL79*(1-$I$3)),"",'Agripp Holds PU (EU, ASIA)'!$AL79*(1-$I$3))</f>
        <v/>
      </c>
      <c r="AN79" s="1511" t="str">
        <f t="shared" ref="AN79:AN87" si="73">IF(AK79="","",SUM(L79:AH79)*AI79)</f>
        <v/>
      </c>
      <c r="AO79" s="1390">
        <f t="shared" si="50"/>
        <v>0</v>
      </c>
      <c r="AP79" s="1390">
        <f t="shared" si="51"/>
        <v>0</v>
      </c>
      <c r="AQ79" s="1390">
        <f t="shared" si="52"/>
        <v>0</v>
      </c>
      <c r="AR79" s="1390">
        <f t="shared" si="53"/>
        <v>0</v>
      </c>
      <c r="AS79" s="1390">
        <f t="shared" si="54"/>
        <v>0</v>
      </c>
      <c r="AT79" s="1390">
        <f t="shared" si="55"/>
        <v>0</v>
      </c>
      <c r="AU79" s="1390">
        <f t="shared" si="56"/>
        <v>0</v>
      </c>
      <c r="AV79" s="1390">
        <f t="shared" si="57"/>
        <v>0</v>
      </c>
      <c r="AW79" s="1390">
        <f t="shared" si="58"/>
        <v>0</v>
      </c>
      <c r="AX79" s="1390">
        <f t="shared" si="59"/>
        <v>0</v>
      </c>
      <c r="AY79" s="1390">
        <f t="shared" si="60"/>
        <v>0</v>
      </c>
      <c r="AZ79" s="1390">
        <f t="shared" si="61"/>
        <v>0</v>
      </c>
      <c r="BA79" s="1390">
        <f t="shared" si="62"/>
        <v>0</v>
      </c>
      <c r="BB79" s="1390">
        <f t="shared" si="63"/>
        <v>0</v>
      </c>
      <c r="BC79" s="1390">
        <f t="shared" si="64"/>
        <v>0</v>
      </c>
      <c r="BD79" s="1390">
        <f t="shared" si="65"/>
        <v>0</v>
      </c>
      <c r="BE79" s="1390">
        <f t="shared" si="66"/>
        <v>0</v>
      </c>
      <c r="BF79" s="1390">
        <f t="shared" si="67"/>
        <v>0</v>
      </c>
      <c r="BG79" s="1390">
        <f t="shared" si="68"/>
        <v>0</v>
      </c>
      <c r="BH79" s="1390">
        <f t="shared" si="69"/>
        <v>0</v>
      </c>
      <c r="BI79" s="1390">
        <f t="shared" si="70"/>
        <v>0</v>
      </c>
      <c r="BJ79" s="1390">
        <f t="shared" si="71"/>
        <v>0</v>
      </c>
      <c r="BK79" s="1390">
        <f t="shared" si="72"/>
        <v>0</v>
      </c>
    </row>
    <row r="80" spans="1:63" ht="21" customHeight="1" collapsed="1">
      <c r="A80" s="1498" t="s">
        <v>608</v>
      </c>
      <c r="B80" s="1499"/>
      <c r="C80" s="1500" t="str">
        <f>IF(VLOOKUP($A80,'Data (new)'!$A:$T,2,0)="","",VLOOKUP($A80,'Data (new)'!$A:$T,2,0))</f>
        <v>AGP0023-U4</v>
      </c>
      <c r="D80" s="1500"/>
      <c r="E80" s="1500" t="e">
        <f>IF(VLOOKUP($A80,#REF!,3,0)="","",VLOOKUP($A80,#REF!,3,0))</f>
        <v>#REF!</v>
      </c>
      <c r="F80" s="1683"/>
      <c r="G80" s="1492" t="str">
        <f>IF(VLOOKUP($A80,'Data (new)'!$A:$T,6,0)="","",HYPERLINK(VLOOKUP($A80,'Data (new)'!A:T,7,0), VLOOKUP($A80,'Data (new)'!A:T,6,0)))</f>
        <v>Enigma 2</v>
      </c>
      <c r="H80" s="1500" t="str">
        <f>IF(VLOOKUP($A80,'Data (new)'!$A:$T,14,0)="","",VLOOKUP($A80,'Data (new)'!$A:$T,14,0))</f>
        <v>Craters</v>
      </c>
      <c r="I80" s="1501" t="str">
        <f>IF(VLOOKUP($A80,'Data (new)'!$A:$T,10,0)="","",VLOOKUP($A80,'Data (new)'!$A:$T,10,0))</f>
        <v>XXL</v>
      </c>
      <c r="J80" s="1501">
        <f>IF(VLOOKUP($A80,'Data (new)'!$A:$T,11,0)="","",VLOOKUP($A80,'Data (new)'!$A:$T,11,0))</f>
        <v>1</v>
      </c>
      <c r="K80" s="1502">
        <f>IF(VLOOKUP($A80,'Data (new)'!$A:$T,16,0)="","",VLOOKUP($A80,'Data (new)'!$A:$T,16,0))</f>
        <v>100</v>
      </c>
      <c r="L80" s="735"/>
      <c r="M80" s="735"/>
      <c r="N80" s="735"/>
      <c r="O80" s="735"/>
      <c r="P80" s="737"/>
      <c r="Q80" s="735"/>
      <c r="R80" s="735"/>
      <c r="S80" s="735"/>
      <c r="T80" s="735"/>
      <c r="U80" s="736"/>
      <c r="V80" s="736"/>
      <c r="W80" s="737"/>
      <c r="X80" s="738"/>
      <c r="Y80" s="739"/>
      <c r="Z80" s="740"/>
      <c r="AA80" s="741"/>
      <c r="AB80" s="742"/>
      <c r="AC80" s="743"/>
      <c r="AD80" s="742"/>
      <c r="AE80" s="742"/>
      <c r="AF80" s="742"/>
      <c r="AG80" s="744"/>
      <c r="AH80" s="742"/>
      <c r="AI80" s="1502">
        <f>IF(VLOOKUP($A80,'Data (new)'!$A:$T,12,0)="","",VLOOKUP($A80,'Data (new)'!$A:$T,12,0))</f>
        <v>1.1419999999999999</v>
      </c>
      <c r="AJ80" s="1501" t="str">
        <f t="shared" si="46"/>
        <v/>
      </c>
      <c r="AK80" s="1501" t="str">
        <f t="shared" si="47"/>
        <v/>
      </c>
      <c r="AL80" s="1502" t="str">
        <f t="shared" si="48"/>
        <v/>
      </c>
      <c r="AM80" s="1502" t="str">
        <f>IF(ISERROR('Agripp Holds PU (EU, ASIA)'!$AL80*(1-$I$3)),"",'Agripp Holds PU (EU, ASIA)'!$AL80*(1-$I$3))</f>
        <v/>
      </c>
      <c r="AN80" s="1505" t="str">
        <f t="shared" si="73"/>
        <v/>
      </c>
      <c r="AO80" s="1390">
        <f t="shared" si="50"/>
        <v>0</v>
      </c>
      <c r="AP80" s="1390">
        <f t="shared" si="51"/>
        <v>0</v>
      </c>
      <c r="AQ80" s="1390">
        <f t="shared" si="52"/>
        <v>0</v>
      </c>
      <c r="AR80" s="1390">
        <f t="shared" si="53"/>
        <v>0</v>
      </c>
      <c r="AS80" s="1390">
        <f t="shared" si="54"/>
        <v>0</v>
      </c>
      <c r="AT80" s="1390">
        <f t="shared" si="55"/>
        <v>0</v>
      </c>
      <c r="AU80" s="1390">
        <f t="shared" si="56"/>
        <v>0</v>
      </c>
      <c r="AV80" s="1390">
        <f t="shared" si="57"/>
        <v>0</v>
      </c>
      <c r="AW80" s="1390">
        <f t="shared" si="58"/>
        <v>0</v>
      </c>
      <c r="AX80" s="1390">
        <f t="shared" si="59"/>
        <v>0</v>
      </c>
      <c r="AY80" s="1390">
        <f t="shared" si="60"/>
        <v>0</v>
      </c>
      <c r="AZ80" s="1390">
        <f t="shared" si="61"/>
        <v>0</v>
      </c>
      <c r="BA80" s="1390">
        <f t="shared" si="62"/>
        <v>0</v>
      </c>
      <c r="BB80" s="1390">
        <f t="shared" si="63"/>
        <v>0</v>
      </c>
      <c r="BC80" s="1390">
        <f t="shared" si="64"/>
        <v>0</v>
      </c>
      <c r="BD80" s="1390">
        <f t="shared" si="65"/>
        <v>0</v>
      </c>
      <c r="BE80" s="1390">
        <f t="shared" si="66"/>
        <v>0</v>
      </c>
      <c r="BF80" s="1390">
        <f t="shared" si="67"/>
        <v>0</v>
      </c>
      <c r="BG80" s="1390">
        <f t="shared" si="68"/>
        <v>0</v>
      </c>
      <c r="BH80" s="1390">
        <f t="shared" si="69"/>
        <v>0</v>
      </c>
      <c r="BI80" s="1390">
        <f t="shared" si="70"/>
        <v>0</v>
      </c>
      <c r="BJ80" s="1390">
        <f t="shared" si="71"/>
        <v>0</v>
      </c>
      <c r="BK80" s="1390">
        <f t="shared" si="72"/>
        <v>0</v>
      </c>
    </row>
    <row r="81" spans="1:63" ht="21" customHeight="1">
      <c r="A81" s="1506" t="s">
        <v>609</v>
      </c>
      <c r="B81" s="667"/>
      <c r="C81" s="1507" t="str">
        <f>IF(VLOOKUP($A81,'Data (new)'!$A:$T,2,0)="","",VLOOKUP($A81,'Data (new)'!$A:$T,2,0))</f>
        <v>AGP0162-U4</v>
      </c>
      <c r="D81" s="1507"/>
      <c r="E81" s="1507" t="e">
        <f>IF(VLOOKUP($A81,#REF!,3,0)="","",VLOOKUP($A81,#REF!,3,0))</f>
        <v>#REF!</v>
      </c>
      <c r="F81" s="1683"/>
      <c r="G81" s="1508" t="str">
        <f>IF(VLOOKUP($A81,'Data (new)'!$A:$T,6,0)="","",HYPERLINK(VLOOKUP($A81,'Data (new)'!A:T,7,0), VLOOKUP($A81,'Data (new)'!A:T,6,0)))</f>
        <v>Eterna</v>
      </c>
      <c r="H81" s="1507" t="str">
        <f>IF(VLOOKUP($A81,'Data (new)'!$A:$T,14,0)="","",VLOOKUP($A81,'Data (new)'!$A:$T,14,0))</f>
        <v>Pinches</v>
      </c>
      <c r="I81" s="1509" t="str">
        <f>IF(VLOOKUP($A81,'Data (new)'!$A:$T,10,0)="","",VLOOKUP($A81,'Data (new)'!$A:$T,10,0))</f>
        <v>L</v>
      </c>
      <c r="J81" s="1509">
        <f>IF(VLOOKUP($A81,'Data (new)'!$A:$T,11,0)="","",VLOOKUP($A81,'Data (new)'!$A:$T,11,0))</f>
        <v>1</v>
      </c>
      <c r="K81" s="1510">
        <f>IF(VLOOKUP($A81,'Data (new)'!$A:$T,16,0)="","",VLOOKUP($A81,'Data (new)'!$A:$T,16,0))</f>
        <v>120</v>
      </c>
      <c r="L81" s="745"/>
      <c r="M81" s="745"/>
      <c r="N81" s="745"/>
      <c r="O81" s="745"/>
      <c r="P81" s="747"/>
      <c r="Q81" s="745"/>
      <c r="R81" s="745"/>
      <c r="S81" s="745"/>
      <c r="T81" s="745"/>
      <c r="U81" s="746"/>
      <c r="V81" s="746"/>
      <c r="W81" s="747"/>
      <c r="X81" s="748"/>
      <c r="Y81" s="749"/>
      <c r="Z81" s="750"/>
      <c r="AA81" s="751"/>
      <c r="AB81" s="752"/>
      <c r="AC81" s="753"/>
      <c r="AD81" s="752"/>
      <c r="AE81" s="752"/>
      <c r="AF81" s="752"/>
      <c r="AG81" s="754"/>
      <c r="AH81" s="752"/>
      <c r="AI81" s="1510">
        <f>IF(VLOOKUP($A81,'Data (new)'!$A:$T,12,0)="","",VLOOKUP($A81,'Data (new)'!$A:$T,12,0))</f>
        <v>1.395</v>
      </c>
      <c r="AJ81" s="1509" t="str">
        <f t="shared" si="46"/>
        <v/>
      </c>
      <c r="AK81" s="1509" t="str">
        <f t="shared" si="47"/>
        <v/>
      </c>
      <c r="AL81" s="1510" t="str">
        <f t="shared" si="48"/>
        <v/>
      </c>
      <c r="AM81" s="1510" t="str">
        <f>IF(ISERROR('Agripp Holds PU (EU, ASIA)'!$AL81*(1-$I$3)),"",'Agripp Holds PU (EU, ASIA)'!$AL81*(1-$I$3))</f>
        <v/>
      </c>
      <c r="AN81" s="1511" t="str">
        <f t="shared" si="73"/>
        <v/>
      </c>
      <c r="AO81" s="1390">
        <f t="shared" si="50"/>
        <v>0</v>
      </c>
      <c r="AP81" s="1390">
        <f t="shared" si="51"/>
        <v>0</v>
      </c>
      <c r="AQ81" s="1390">
        <f t="shared" si="52"/>
        <v>0</v>
      </c>
      <c r="AR81" s="1390">
        <f t="shared" si="53"/>
        <v>0</v>
      </c>
      <c r="AS81" s="1390">
        <f t="shared" si="54"/>
        <v>0</v>
      </c>
      <c r="AT81" s="1390">
        <f t="shared" si="55"/>
        <v>0</v>
      </c>
      <c r="AU81" s="1390">
        <f t="shared" si="56"/>
        <v>0</v>
      </c>
      <c r="AV81" s="1390">
        <f t="shared" si="57"/>
        <v>0</v>
      </c>
      <c r="AW81" s="1390">
        <f t="shared" si="58"/>
        <v>0</v>
      </c>
      <c r="AX81" s="1390">
        <f t="shared" si="59"/>
        <v>0</v>
      </c>
      <c r="AY81" s="1390">
        <f t="shared" si="60"/>
        <v>0</v>
      </c>
      <c r="AZ81" s="1390">
        <f t="shared" si="61"/>
        <v>0</v>
      </c>
      <c r="BA81" s="1390">
        <f t="shared" si="62"/>
        <v>0</v>
      </c>
      <c r="BB81" s="1390">
        <f t="shared" si="63"/>
        <v>0</v>
      </c>
      <c r="BC81" s="1390">
        <f t="shared" si="64"/>
        <v>0</v>
      </c>
      <c r="BD81" s="1390">
        <f t="shared" si="65"/>
        <v>0</v>
      </c>
      <c r="BE81" s="1390">
        <f t="shared" si="66"/>
        <v>0</v>
      </c>
      <c r="BF81" s="1390">
        <f t="shared" si="67"/>
        <v>0</v>
      </c>
      <c r="BG81" s="1390">
        <f t="shared" si="68"/>
        <v>0</v>
      </c>
      <c r="BH81" s="1390">
        <f t="shared" si="69"/>
        <v>0</v>
      </c>
      <c r="BI81" s="1390">
        <f t="shared" si="70"/>
        <v>0</v>
      </c>
      <c r="BJ81" s="1390">
        <f t="shared" si="71"/>
        <v>0</v>
      </c>
      <c r="BK81" s="1390">
        <f t="shared" si="72"/>
        <v>0</v>
      </c>
    </row>
    <row r="82" spans="1:63" ht="21" customHeight="1">
      <c r="A82" s="1498" t="s">
        <v>610</v>
      </c>
      <c r="B82" s="1499"/>
      <c r="C82" s="1500" t="str">
        <f>IF(VLOOKUP($A82,'Data (new)'!$A:$T,2,0)="","",VLOOKUP($A82,'Data (new)'!$A:$T,2,0))</f>
        <v>AGP0069-U4</v>
      </c>
      <c r="D82" s="1500"/>
      <c r="E82" s="1500" t="e">
        <f>IF(VLOOKUP($A82,#REF!,3,0)="","",VLOOKUP($A82,#REF!,3,0))</f>
        <v>#REF!</v>
      </c>
      <c r="F82" s="1683"/>
      <c r="G82" s="1492" t="str">
        <f>IF(VLOOKUP($A82,'Data (new)'!$A:$T,6,0)="","",HYPERLINK(VLOOKUP($A82,'Data (new)'!A:T,7,0), VLOOKUP($A82,'Data (new)'!A:T,6,0)))</f>
        <v>Fanatic 1</v>
      </c>
      <c r="H82" s="1500" t="str">
        <f>IF(VLOOKUP($A82,'Data (new)'!$A:$T,14,0)="","",VLOOKUP($A82,'Data (new)'!$A:$T,14,0))</f>
        <v>Slopers</v>
      </c>
      <c r="I82" s="1501" t="str">
        <f>IF(VLOOKUP($A82,'Data (new)'!$A:$T,10,0)="","",VLOOKUP($A82,'Data (new)'!$A:$T,10,0))</f>
        <v>L</v>
      </c>
      <c r="J82" s="1501">
        <f>IF(VLOOKUP($A82,'Data (new)'!$A:$T,11,0)="","",VLOOKUP($A82,'Data (new)'!$A:$T,11,0))</f>
        <v>3</v>
      </c>
      <c r="K82" s="1502">
        <f>IF(VLOOKUP($A82,'Data (new)'!$A:$T,16,0)="","",VLOOKUP($A82,'Data (new)'!$A:$T,16,0))</f>
        <v>273</v>
      </c>
      <c r="L82" s="735"/>
      <c r="M82" s="735"/>
      <c r="N82" s="735"/>
      <c r="O82" s="735"/>
      <c r="P82" s="737"/>
      <c r="Q82" s="735"/>
      <c r="R82" s="735"/>
      <c r="S82" s="735"/>
      <c r="T82" s="735"/>
      <c r="U82" s="736"/>
      <c r="V82" s="736"/>
      <c r="W82" s="737"/>
      <c r="X82" s="738"/>
      <c r="Y82" s="739"/>
      <c r="Z82" s="740"/>
      <c r="AA82" s="741"/>
      <c r="AB82" s="742"/>
      <c r="AC82" s="743"/>
      <c r="AD82" s="742"/>
      <c r="AE82" s="742"/>
      <c r="AF82" s="742"/>
      <c r="AG82" s="744"/>
      <c r="AH82" s="742"/>
      <c r="AI82" s="1502">
        <f>IF(VLOOKUP($A82,'Data (new)'!$A:$T,12,0)="","",VLOOKUP($A82,'Data (new)'!$A:$T,12,0))</f>
        <v>3.181</v>
      </c>
      <c r="AJ82" s="1501" t="str">
        <f t="shared" si="46"/>
        <v/>
      </c>
      <c r="AK82" s="1501" t="str">
        <f t="shared" si="47"/>
        <v/>
      </c>
      <c r="AL82" s="1502" t="str">
        <f t="shared" si="48"/>
        <v/>
      </c>
      <c r="AM82" s="1502" t="str">
        <f>IF(ISERROR('Agripp Holds PU (EU, ASIA)'!$AL82*(1-$I$3)),"",'Agripp Holds PU (EU, ASIA)'!$AL82*(1-$I$3))</f>
        <v/>
      </c>
      <c r="AN82" s="1505" t="str">
        <f t="shared" si="73"/>
        <v/>
      </c>
      <c r="AO82" s="1390">
        <f t="shared" si="50"/>
        <v>0</v>
      </c>
      <c r="AP82" s="1390">
        <f t="shared" si="51"/>
        <v>0</v>
      </c>
      <c r="AQ82" s="1390">
        <f t="shared" si="52"/>
        <v>0</v>
      </c>
      <c r="AR82" s="1390">
        <f t="shared" si="53"/>
        <v>0</v>
      </c>
      <c r="AS82" s="1390">
        <f t="shared" si="54"/>
        <v>0</v>
      </c>
      <c r="AT82" s="1390">
        <f t="shared" si="55"/>
        <v>0</v>
      </c>
      <c r="AU82" s="1390">
        <f t="shared" si="56"/>
        <v>0</v>
      </c>
      <c r="AV82" s="1390">
        <f t="shared" si="57"/>
        <v>0</v>
      </c>
      <c r="AW82" s="1390">
        <f t="shared" si="58"/>
        <v>0</v>
      </c>
      <c r="AX82" s="1390">
        <f t="shared" si="59"/>
        <v>0</v>
      </c>
      <c r="AY82" s="1390">
        <f t="shared" si="60"/>
        <v>0</v>
      </c>
      <c r="AZ82" s="1390">
        <f t="shared" si="61"/>
        <v>0</v>
      </c>
      <c r="BA82" s="1390">
        <f t="shared" si="62"/>
        <v>0</v>
      </c>
      <c r="BB82" s="1390">
        <f t="shared" si="63"/>
        <v>0</v>
      </c>
      <c r="BC82" s="1390">
        <f t="shared" si="64"/>
        <v>0</v>
      </c>
      <c r="BD82" s="1390">
        <f t="shared" si="65"/>
        <v>0</v>
      </c>
      <c r="BE82" s="1390">
        <f t="shared" si="66"/>
        <v>0</v>
      </c>
      <c r="BF82" s="1390">
        <f t="shared" si="67"/>
        <v>0</v>
      </c>
      <c r="BG82" s="1390">
        <f t="shared" si="68"/>
        <v>0</v>
      </c>
      <c r="BH82" s="1390">
        <f t="shared" si="69"/>
        <v>0</v>
      </c>
      <c r="BI82" s="1390">
        <f t="shared" si="70"/>
        <v>0</v>
      </c>
      <c r="BJ82" s="1390">
        <f t="shared" si="71"/>
        <v>0</v>
      </c>
      <c r="BK82" s="1390">
        <f t="shared" si="72"/>
        <v>0</v>
      </c>
    </row>
    <row r="83" spans="1:63" ht="21" customHeight="1">
      <c r="A83" s="1506" t="s">
        <v>611</v>
      </c>
      <c r="B83" s="667"/>
      <c r="C83" s="1507" t="str">
        <f>IF(VLOOKUP($A83,'Data (new)'!$A:$T,2,0)="","",VLOOKUP($A83,'Data (new)'!$A:$T,2,0))</f>
        <v>AGP0070-U4</v>
      </c>
      <c r="D83" s="1507"/>
      <c r="E83" s="1507" t="e">
        <f>IF(VLOOKUP($A83,#REF!,3,0)="","",VLOOKUP($A83,#REF!,3,0))</f>
        <v>#REF!</v>
      </c>
      <c r="F83" s="1683"/>
      <c r="G83" s="1508" t="str">
        <f>IF(VLOOKUP($A83,'Data (new)'!$A:$T,6,0)="","",HYPERLINK(VLOOKUP($A83,'Data (new)'!A:T,7,0), VLOOKUP($A83,'Data (new)'!A:T,6,0)))</f>
        <v>Fanatic 2</v>
      </c>
      <c r="H83" s="1507" t="str">
        <f>IF(VLOOKUP($A83,'Data (new)'!$A:$T,14,0)="","",VLOOKUP($A83,'Data (new)'!$A:$T,14,0))</f>
        <v>Slopers</v>
      </c>
      <c r="I83" s="1509" t="str">
        <f>IF(VLOOKUP($A83,'Data (new)'!$A:$T,10,0)="","",VLOOKUP($A83,'Data (new)'!$A:$T,10,0))</f>
        <v>XL</v>
      </c>
      <c r="J83" s="1509">
        <f>IF(VLOOKUP($A83,'Data (new)'!$A:$T,11,0)="","",VLOOKUP($A83,'Data (new)'!$A:$T,11,0))</f>
        <v>2</v>
      </c>
      <c r="K83" s="1510">
        <f>IF(VLOOKUP($A83,'Data (new)'!$A:$T,16,0)="","",VLOOKUP($A83,'Data (new)'!$A:$T,16,0))</f>
        <v>148</v>
      </c>
      <c r="L83" s="745"/>
      <c r="M83" s="745"/>
      <c r="N83" s="745"/>
      <c r="O83" s="745"/>
      <c r="P83" s="747"/>
      <c r="Q83" s="745"/>
      <c r="R83" s="745"/>
      <c r="S83" s="745"/>
      <c r="T83" s="745"/>
      <c r="U83" s="746"/>
      <c r="V83" s="746"/>
      <c r="W83" s="747"/>
      <c r="X83" s="748"/>
      <c r="Y83" s="749"/>
      <c r="Z83" s="750"/>
      <c r="AA83" s="751"/>
      <c r="AB83" s="752"/>
      <c r="AC83" s="753"/>
      <c r="AD83" s="752"/>
      <c r="AE83" s="752"/>
      <c r="AF83" s="752"/>
      <c r="AG83" s="754"/>
      <c r="AH83" s="752"/>
      <c r="AI83" s="1510">
        <f>IF(VLOOKUP($A83,'Data (new)'!$A:$T,12,0)="","",VLOOKUP($A83,'Data (new)'!$A:$T,12,0))</f>
        <v>1.5760000000000001</v>
      </c>
      <c r="AJ83" s="1509" t="str">
        <f t="shared" si="46"/>
        <v/>
      </c>
      <c r="AK83" s="1509" t="str">
        <f t="shared" si="47"/>
        <v/>
      </c>
      <c r="AL83" s="1510" t="str">
        <f t="shared" si="48"/>
        <v/>
      </c>
      <c r="AM83" s="1510" t="str">
        <f>IF(ISERROR('Agripp Holds PU (EU, ASIA)'!$AL83*(1-$I$3)),"",'Agripp Holds PU (EU, ASIA)'!$AL83*(1-$I$3))</f>
        <v/>
      </c>
      <c r="AN83" s="1511" t="str">
        <f t="shared" si="73"/>
        <v/>
      </c>
      <c r="AO83" s="1390">
        <f t="shared" si="50"/>
        <v>0</v>
      </c>
      <c r="AP83" s="1390">
        <f t="shared" si="51"/>
        <v>0</v>
      </c>
      <c r="AQ83" s="1390">
        <f t="shared" si="52"/>
        <v>0</v>
      </c>
      <c r="AR83" s="1390">
        <f t="shared" si="53"/>
        <v>0</v>
      </c>
      <c r="AS83" s="1390">
        <f t="shared" si="54"/>
        <v>0</v>
      </c>
      <c r="AT83" s="1390">
        <f t="shared" si="55"/>
        <v>0</v>
      </c>
      <c r="AU83" s="1390">
        <f t="shared" si="56"/>
        <v>0</v>
      </c>
      <c r="AV83" s="1390">
        <f t="shared" si="57"/>
        <v>0</v>
      </c>
      <c r="AW83" s="1390">
        <f t="shared" si="58"/>
        <v>0</v>
      </c>
      <c r="AX83" s="1390">
        <f t="shared" si="59"/>
        <v>0</v>
      </c>
      <c r="AY83" s="1390">
        <f t="shared" si="60"/>
        <v>0</v>
      </c>
      <c r="AZ83" s="1390">
        <f t="shared" si="61"/>
        <v>0</v>
      </c>
      <c r="BA83" s="1390">
        <f t="shared" si="62"/>
        <v>0</v>
      </c>
      <c r="BB83" s="1390">
        <f t="shared" si="63"/>
        <v>0</v>
      </c>
      <c r="BC83" s="1390">
        <f t="shared" si="64"/>
        <v>0</v>
      </c>
      <c r="BD83" s="1390">
        <f t="shared" si="65"/>
        <v>0</v>
      </c>
      <c r="BE83" s="1390">
        <f t="shared" si="66"/>
        <v>0</v>
      </c>
      <c r="BF83" s="1390">
        <f t="shared" si="67"/>
        <v>0</v>
      </c>
      <c r="BG83" s="1390">
        <f t="shared" si="68"/>
        <v>0</v>
      </c>
      <c r="BH83" s="1390">
        <f t="shared" si="69"/>
        <v>0</v>
      </c>
      <c r="BI83" s="1390">
        <f t="shared" si="70"/>
        <v>0</v>
      </c>
      <c r="BJ83" s="1390">
        <f t="shared" si="71"/>
        <v>0</v>
      </c>
      <c r="BK83" s="1390">
        <f t="shared" si="72"/>
        <v>0</v>
      </c>
    </row>
    <row r="84" spans="1:63" ht="21" customHeight="1">
      <c r="A84" s="1498" t="s">
        <v>612</v>
      </c>
      <c r="B84" s="1499"/>
      <c r="C84" s="1500" t="str">
        <f>IF(VLOOKUP($A84,'Data (new)'!$A:$T,2,0)="","",VLOOKUP($A84,'Data (new)'!$A:$T,2,0))</f>
        <v>AGP0071-U4</v>
      </c>
      <c r="D84" s="1500"/>
      <c r="E84" s="1500" t="e">
        <f>IF(VLOOKUP($A84,#REF!,3,0)="","",VLOOKUP($A84,#REF!,3,0))</f>
        <v>#REF!</v>
      </c>
      <c r="F84" s="1683"/>
      <c r="G84" s="1492" t="str">
        <f>IF(VLOOKUP($A84,'Data (new)'!$A:$T,6,0)="","",HYPERLINK(VLOOKUP($A84,'Data (new)'!A:T,7,0), VLOOKUP($A84,'Data (new)'!A:T,6,0)))</f>
        <v>Fanatic 3</v>
      </c>
      <c r="H84" s="1500" t="str">
        <f>IF(VLOOKUP($A84,'Data (new)'!$A:$T,14,0)="","",VLOOKUP($A84,'Data (new)'!$A:$T,14,0))</f>
        <v>Balls</v>
      </c>
      <c r="I84" s="1501" t="str">
        <f>IF(VLOOKUP($A84,'Data (new)'!$A:$T,10,0)="","",VLOOKUP($A84,'Data (new)'!$A:$T,10,0))</f>
        <v>L</v>
      </c>
      <c r="J84" s="1501">
        <f>IF(VLOOKUP($A84,'Data (new)'!$A:$T,11,0)="","",VLOOKUP($A84,'Data (new)'!$A:$T,11,0))</f>
        <v>4</v>
      </c>
      <c r="K84" s="1502">
        <f>IF(VLOOKUP($A84,'Data (new)'!$A:$T,16,0)="","",VLOOKUP($A84,'Data (new)'!$A:$T,16,0))</f>
        <v>157</v>
      </c>
      <c r="L84" s="735"/>
      <c r="M84" s="735"/>
      <c r="N84" s="735"/>
      <c r="O84" s="735"/>
      <c r="P84" s="737"/>
      <c r="Q84" s="735"/>
      <c r="R84" s="735"/>
      <c r="S84" s="735"/>
      <c r="T84" s="735"/>
      <c r="U84" s="736"/>
      <c r="V84" s="736"/>
      <c r="W84" s="737"/>
      <c r="X84" s="738"/>
      <c r="Y84" s="739"/>
      <c r="Z84" s="740"/>
      <c r="AA84" s="741"/>
      <c r="AB84" s="742"/>
      <c r="AC84" s="743"/>
      <c r="AD84" s="742"/>
      <c r="AE84" s="742"/>
      <c r="AF84" s="742"/>
      <c r="AG84" s="744"/>
      <c r="AH84" s="742"/>
      <c r="AI84" s="1502">
        <f>IF(VLOOKUP($A84,'Data (new)'!$A:$T,12,0)="","",VLOOKUP($A84,'Data (new)'!$A:$T,12,0))</f>
        <v>1.2629999999999999</v>
      </c>
      <c r="AJ84" s="1501" t="str">
        <f t="shared" si="46"/>
        <v/>
      </c>
      <c r="AK84" s="1501" t="str">
        <f t="shared" si="47"/>
        <v/>
      </c>
      <c r="AL84" s="1502" t="str">
        <f t="shared" si="48"/>
        <v/>
      </c>
      <c r="AM84" s="1502" t="str">
        <f>IF(ISERROR('Agripp Holds PU (EU, ASIA)'!$AL84*(1-$I$3)),"",'Agripp Holds PU (EU, ASIA)'!$AL84*(1-$I$3))</f>
        <v/>
      </c>
      <c r="AN84" s="1505" t="str">
        <f t="shared" si="73"/>
        <v/>
      </c>
      <c r="AO84" s="1390">
        <f t="shared" si="50"/>
        <v>0</v>
      </c>
      <c r="AP84" s="1390">
        <f t="shared" si="51"/>
        <v>0</v>
      </c>
      <c r="AQ84" s="1390">
        <f t="shared" si="52"/>
        <v>0</v>
      </c>
      <c r="AR84" s="1390">
        <f t="shared" si="53"/>
        <v>0</v>
      </c>
      <c r="AS84" s="1390">
        <f t="shared" si="54"/>
        <v>0</v>
      </c>
      <c r="AT84" s="1390">
        <f t="shared" si="55"/>
        <v>0</v>
      </c>
      <c r="AU84" s="1390">
        <f t="shared" si="56"/>
        <v>0</v>
      </c>
      <c r="AV84" s="1390">
        <f t="shared" si="57"/>
        <v>0</v>
      </c>
      <c r="AW84" s="1390">
        <f t="shared" si="58"/>
        <v>0</v>
      </c>
      <c r="AX84" s="1390">
        <f t="shared" si="59"/>
        <v>0</v>
      </c>
      <c r="AY84" s="1390">
        <f t="shared" si="60"/>
        <v>0</v>
      </c>
      <c r="AZ84" s="1390">
        <f t="shared" si="61"/>
        <v>0</v>
      </c>
      <c r="BA84" s="1390">
        <f t="shared" si="62"/>
        <v>0</v>
      </c>
      <c r="BB84" s="1390">
        <f t="shared" si="63"/>
        <v>0</v>
      </c>
      <c r="BC84" s="1390">
        <f t="shared" si="64"/>
        <v>0</v>
      </c>
      <c r="BD84" s="1390">
        <f t="shared" si="65"/>
        <v>0</v>
      </c>
      <c r="BE84" s="1390">
        <f t="shared" si="66"/>
        <v>0</v>
      </c>
      <c r="BF84" s="1390">
        <f t="shared" si="67"/>
        <v>0</v>
      </c>
      <c r="BG84" s="1390">
        <f t="shared" si="68"/>
        <v>0</v>
      </c>
      <c r="BH84" s="1390">
        <f t="shared" si="69"/>
        <v>0</v>
      </c>
      <c r="BI84" s="1390">
        <f t="shared" si="70"/>
        <v>0</v>
      </c>
      <c r="BJ84" s="1390">
        <f t="shared" si="71"/>
        <v>0</v>
      </c>
      <c r="BK84" s="1390">
        <f t="shared" si="72"/>
        <v>0</v>
      </c>
    </row>
    <row r="85" spans="1:63" ht="21" customHeight="1">
      <c r="A85" s="1506" t="s">
        <v>613</v>
      </c>
      <c r="B85" s="667"/>
      <c r="C85" s="1507" t="str">
        <f>IF(VLOOKUP($A85,'Data (new)'!$A:$T,2,0)="","",VLOOKUP($A85,'Data (new)'!$A:$T,2,0))</f>
        <v>AGP0072-U4</v>
      </c>
      <c r="D85" s="1507"/>
      <c r="E85" s="1507" t="e">
        <f>IF(VLOOKUP($A85,#REF!,3,0)="","",VLOOKUP($A85,#REF!,3,0))</f>
        <v>#REF!</v>
      </c>
      <c r="F85" s="1683"/>
      <c r="G85" s="1508" t="str">
        <f>IF(VLOOKUP($A85,'Data (new)'!$A:$T,6,0)="","",HYPERLINK(VLOOKUP($A85,'Data (new)'!A:T,7,0), VLOOKUP($A85,'Data (new)'!A:T,6,0)))</f>
        <v>Flashed 1</v>
      </c>
      <c r="H85" s="1507" t="str">
        <f>IF(VLOOKUP($A85,'Data (new)'!$A:$T,14,0)="","",VLOOKUP($A85,'Data (new)'!$A:$T,14,0))</f>
        <v>Slopers</v>
      </c>
      <c r="I85" s="1509" t="str">
        <f>IF(VLOOKUP($A85,'Data (new)'!$A:$T,10,0)="","",VLOOKUP($A85,'Data (new)'!$A:$T,10,0))</f>
        <v>XL</v>
      </c>
      <c r="J85" s="1509">
        <f>IF(VLOOKUP($A85,'Data (new)'!$A:$T,11,0)="","",VLOOKUP($A85,'Data (new)'!$A:$T,11,0))</f>
        <v>3</v>
      </c>
      <c r="K85" s="1510">
        <f>IF(VLOOKUP($A85,'Data (new)'!$A:$T,16,0)="","",VLOOKUP($A85,'Data (new)'!$A:$T,16,0))</f>
        <v>241</v>
      </c>
      <c r="L85" s="745"/>
      <c r="M85" s="745"/>
      <c r="N85" s="745"/>
      <c r="O85" s="745"/>
      <c r="P85" s="747"/>
      <c r="Q85" s="756"/>
      <c r="R85" s="745"/>
      <c r="S85" s="745"/>
      <c r="T85" s="745"/>
      <c r="U85" s="746"/>
      <c r="V85" s="746"/>
      <c r="W85" s="747"/>
      <c r="X85" s="748"/>
      <c r="Y85" s="749"/>
      <c r="Z85" s="750"/>
      <c r="AA85" s="751"/>
      <c r="AB85" s="752"/>
      <c r="AC85" s="753"/>
      <c r="AD85" s="752"/>
      <c r="AE85" s="752"/>
      <c r="AF85" s="752"/>
      <c r="AG85" s="754"/>
      <c r="AH85" s="757"/>
      <c r="AI85" s="1510">
        <f>IF(VLOOKUP($A85,'Data (new)'!$A:$T,12,0)="","",VLOOKUP($A85,'Data (new)'!$A:$T,12,0))</f>
        <v>2.6930000000000001</v>
      </c>
      <c r="AJ85" s="1509" t="str">
        <f t="shared" si="46"/>
        <v/>
      </c>
      <c r="AK85" s="1509" t="str">
        <f t="shared" si="47"/>
        <v/>
      </c>
      <c r="AL85" s="1510" t="str">
        <f t="shared" si="48"/>
        <v/>
      </c>
      <c r="AM85" s="1510" t="str">
        <f>IF(ISERROR('Agripp Holds PU (EU, ASIA)'!$AL85*(1-$I$3)),"",'Agripp Holds PU (EU, ASIA)'!$AL85*(1-$I$3))</f>
        <v/>
      </c>
      <c r="AN85" s="1511" t="str">
        <f t="shared" si="73"/>
        <v/>
      </c>
      <c r="AO85" s="1390">
        <f t="shared" si="50"/>
        <v>0</v>
      </c>
      <c r="AP85" s="1390">
        <f t="shared" si="51"/>
        <v>0</v>
      </c>
      <c r="AQ85" s="1390">
        <f t="shared" si="52"/>
        <v>0</v>
      </c>
      <c r="AR85" s="1390">
        <f t="shared" si="53"/>
        <v>0</v>
      </c>
      <c r="AS85" s="1390">
        <f t="shared" si="54"/>
        <v>0</v>
      </c>
      <c r="AT85" s="1390">
        <f t="shared" si="55"/>
        <v>0</v>
      </c>
      <c r="AU85" s="1390">
        <f t="shared" si="56"/>
        <v>0</v>
      </c>
      <c r="AV85" s="1390">
        <f t="shared" si="57"/>
        <v>0</v>
      </c>
      <c r="AW85" s="1390">
        <f t="shared" si="58"/>
        <v>0</v>
      </c>
      <c r="AX85" s="1390">
        <f t="shared" si="59"/>
        <v>0</v>
      </c>
      <c r="AY85" s="1390">
        <f t="shared" si="60"/>
        <v>0</v>
      </c>
      <c r="AZ85" s="1390">
        <f t="shared" si="61"/>
        <v>0</v>
      </c>
      <c r="BA85" s="1390">
        <f t="shared" si="62"/>
        <v>0</v>
      </c>
      <c r="BB85" s="1390">
        <f t="shared" si="63"/>
        <v>0</v>
      </c>
      <c r="BC85" s="1390">
        <f t="shared" si="64"/>
        <v>0</v>
      </c>
      <c r="BD85" s="1390">
        <f t="shared" si="65"/>
        <v>0</v>
      </c>
      <c r="BE85" s="1390">
        <f t="shared" si="66"/>
        <v>0</v>
      </c>
      <c r="BF85" s="1390">
        <f t="shared" si="67"/>
        <v>0</v>
      </c>
      <c r="BG85" s="1390">
        <f t="shared" si="68"/>
        <v>0</v>
      </c>
      <c r="BH85" s="1390">
        <f t="shared" si="69"/>
        <v>0</v>
      </c>
      <c r="BI85" s="1390">
        <f t="shared" si="70"/>
        <v>0</v>
      </c>
      <c r="BJ85" s="1390">
        <f t="shared" si="71"/>
        <v>0</v>
      </c>
      <c r="BK85" s="1390">
        <f t="shared" si="72"/>
        <v>0</v>
      </c>
    </row>
    <row r="86" spans="1:63" ht="21" customHeight="1">
      <c r="A86" s="1498" t="s">
        <v>614</v>
      </c>
      <c r="B86" s="1499"/>
      <c r="C86" s="1500" t="str">
        <f>IF(VLOOKUP($A86,'Data (new)'!$A:$T,2,0)="","",VLOOKUP($A86,'Data (new)'!$A:$T,2,0))</f>
        <v>AGP0073-U4</v>
      </c>
      <c r="D86" s="1500"/>
      <c r="E86" s="1500" t="e">
        <f>IF(VLOOKUP($A86,#REF!,3,0)="","",VLOOKUP($A86,#REF!,3,0))</f>
        <v>#REF!</v>
      </c>
      <c r="F86" s="1683"/>
      <c r="G86" s="1492" t="str">
        <f>IF(VLOOKUP($A86,'Data (new)'!$A:$T,6,0)="","",HYPERLINK(VLOOKUP($A86,'Data (new)'!A:T,7,0), VLOOKUP($A86,'Data (new)'!A:T,6,0)))</f>
        <v>Flashed 2</v>
      </c>
      <c r="H86" s="1500" t="str">
        <f>IF(VLOOKUP($A86,'Data (new)'!$A:$T,14,0)="","",VLOOKUP($A86,'Data (new)'!$A:$T,14,0))</f>
        <v>Slopers</v>
      </c>
      <c r="I86" s="1501" t="str">
        <f>IF(VLOOKUP($A86,'Data (new)'!$A:$T,10,0)="","",VLOOKUP($A86,'Data (new)'!$A:$T,10,0))</f>
        <v>L</v>
      </c>
      <c r="J86" s="1501">
        <f>IF(VLOOKUP($A86,'Data (new)'!$A:$T,11,0)="","",VLOOKUP($A86,'Data (new)'!$A:$T,11,0))</f>
        <v>1</v>
      </c>
      <c r="K86" s="1502">
        <f>IF(VLOOKUP($A86,'Data (new)'!$A:$T,16,0)="","",VLOOKUP($A86,'Data (new)'!$A:$T,16,0))</f>
        <v>71</v>
      </c>
      <c r="L86" s="735"/>
      <c r="M86" s="735"/>
      <c r="N86" s="735"/>
      <c r="O86" s="735"/>
      <c r="P86" s="737"/>
      <c r="Q86" s="735"/>
      <c r="R86" s="735"/>
      <c r="S86" s="735"/>
      <c r="T86" s="735"/>
      <c r="U86" s="736"/>
      <c r="V86" s="736"/>
      <c r="W86" s="737"/>
      <c r="X86" s="738"/>
      <c r="Y86" s="739"/>
      <c r="Z86" s="740"/>
      <c r="AA86" s="741"/>
      <c r="AB86" s="742"/>
      <c r="AC86" s="743"/>
      <c r="AD86" s="742"/>
      <c r="AE86" s="742"/>
      <c r="AF86" s="742"/>
      <c r="AG86" s="744"/>
      <c r="AH86" s="759"/>
      <c r="AI86" s="1502">
        <f>IF(VLOOKUP($A86,'Data (new)'!$A:$T,12,0)="","",VLOOKUP($A86,'Data (new)'!$A:$T,12,0))</f>
        <v>0.67700000000000005</v>
      </c>
      <c r="AJ86" s="1501" t="str">
        <f t="shared" si="46"/>
        <v/>
      </c>
      <c r="AK86" s="1501" t="str">
        <f t="shared" si="47"/>
        <v/>
      </c>
      <c r="AL86" s="1502" t="str">
        <f t="shared" si="48"/>
        <v/>
      </c>
      <c r="AM86" s="1502" t="str">
        <f>IF(ISERROR('Agripp Holds PU (EU, ASIA)'!$AL86*(1-$I$3)),"",'Agripp Holds PU (EU, ASIA)'!$AL86*(1-$I$3))</f>
        <v/>
      </c>
      <c r="AN86" s="1505" t="str">
        <f t="shared" si="73"/>
        <v/>
      </c>
      <c r="AO86" s="1390">
        <f t="shared" si="50"/>
        <v>0</v>
      </c>
      <c r="AP86" s="1390">
        <f t="shared" si="51"/>
        <v>0</v>
      </c>
      <c r="AQ86" s="1390">
        <f t="shared" si="52"/>
        <v>0</v>
      </c>
      <c r="AR86" s="1390">
        <f t="shared" si="53"/>
        <v>0</v>
      </c>
      <c r="AS86" s="1390">
        <f t="shared" si="54"/>
        <v>0</v>
      </c>
      <c r="AT86" s="1390">
        <f t="shared" si="55"/>
        <v>0</v>
      </c>
      <c r="AU86" s="1390">
        <f t="shared" si="56"/>
        <v>0</v>
      </c>
      <c r="AV86" s="1390">
        <f t="shared" si="57"/>
        <v>0</v>
      </c>
      <c r="AW86" s="1390">
        <f t="shared" si="58"/>
        <v>0</v>
      </c>
      <c r="AX86" s="1390">
        <f t="shared" si="59"/>
        <v>0</v>
      </c>
      <c r="AY86" s="1390">
        <f t="shared" si="60"/>
        <v>0</v>
      </c>
      <c r="AZ86" s="1390">
        <f t="shared" si="61"/>
        <v>0</v>
      </c>
      <c r="BA86" s="1390">
        <f t="shared" si="62"/>
        <v>0</v>
      </c>
      <c r="BB86" s="1390">
        <f t="shared" si="63"/>
        <v>0</v>
      </c>
      <c r="BC86" s="1390">
        <f t="shared" si="64"/>
        <v>0</v>
      </c>
      <c r="BD86" s="1390">
        <f t="shared" si="65"/>
        <v>0</v>
      </c>
      <c r="BE86" s="1390">
        <f t="shared" si="66"/>
        <v>0</v>
      </c>
      <c r="BF86" s="1390">
        <f t="shared" si="67"/>
        <v>0</v>
      </c>
      <c r="BG86" s="1390">
        <f t="shared" si="68"/>
        <v>0</v>
      </c>
      <c r="BH86" s="1390">
        <f t="shared" si="69"/>
        <v>0</v>
      </c>
      <c r="BI86" s="1390">
        <f t="shared" si="70"/>
        <v>0</v>
      </c>
      <c r="BJ86" s="1390">
        <f t="shared" si="71"/>
        <v>0</v>
      </c>
      <c r="BK86" s="1390">
        <f t="shared" si="72"/>
        <v>0</v>
      </c>
    </row>
    <row r="87" spans="1:63" ht="21" customHeight="1">
      <c r="A87" s="1506" t="s">
        <v>615</v>
      </c>
      <c r="B87" s="667"/>
      <c r="C87" s="1507" t="str">
        <f>IF(VLOOKUP($A87,'Data (new)'!$A:$T,2,0)="","",VLOOKUP($A87,'Data (new)'!$A:$T,2,0))</f>
        <v>AGP0074-U4</v>
      </c>
      <c r="D87" s="1507"/>
      <c r="E87" s="1507" t="e">
        <f>IF(VLOOKUP($A87,#REF!,3,0)="","",VLOOKUP($A87,#REF!,3,0))</f>
        <v>#REF!</v>
      </c>
      <c r="F87" s="1683"/>
      <c r="G87" s="1508" t="str">
        <f>IF(VLOOKUP($A87,'Data (new)'!$A:$T,6,0)="","",HYPERLINK(VLOOKUP($A87,'Data (new)'!A:T,7,0), VLOOKUP($A87,'Data (new)'!A:T,6,0)))</f>
        <v>Flashed 3</v>
      </c>
      <c r="H87" s="1507" t="str">
        <f>IF(VLOOKUP($A87,'Data (new)'!$A:$T,14,0)="","",VLOOKUP($A87,'Data (new)'!$A:$T,14,0))</f>
        <v>Slopers</v>
      </c>
      <c r="I87" s="1509" t="str">
        <f>IF(VLOOKUP($A87,'Data (new)'!$A:$T,10,0)="","",VLOOKUP($A87,'Data (new)'!$A:$T,10,0))</f>
        <v>XL</v>
      </c>
      <c r="J87" s="1509">
        <f>IF(VLOOKUP($A87,'Data (new)'!$A:$T,11,0)="","",VLOOKUP($A87,'Data (new)'!$A:$T,11,0))</f>
        <v>1</v>
      </c>
      <c r="K87" s="1510">
        <f>IF(VLOOKUP($A87,'Data (new)'!$A:$T,16,0)="","",VLOOKUP($A87,'Data (new)'!$A:$T,16,0))</f>
        <v>83</v>
      </c>
      <c r="L87" s="756"/>
      <c r="M87" s="745"/>
      <c r="N87" s="745"/>
      <c r="O87" s="745"/>
      <c r="P87" s="747"/>
      <c r="Q87" s="745"/>
      <c r="R87" s="745"/>
      <c r="S87" s="745"/>
      <c r="T87" s="745"/>
      <c r="U87" s="746"/>
      <c r="V87" s="746"/>
      <c r="W87" s="747"/>
      <c r="X87" s="748"/>
      <c r="Y87" s="749"/>
      <c r="Z87" s="750"/>
      <c r="AA87" s="751"/>
      <c r="AB87" s="752"/>
      <c r="AC87" s="753"/>
      <c r="AD87" s="752"/>
      <c r="AE87" s="752"/>
      <c r="AF87" s="752"/>
      <c r="AG87" s="754"/>
      <c r="AH87" s="757"/>
      <c r="AI87" s="1517">
        <f>IF(VLOOKUP($A87,'Data (new)'!$A:$T,12,0)="","",VLOOKUP($A87,'Data (new)'!$A:$T,12,0))</f>
        <v>0.84499999999999997</v>
      </c>
      <c r="AJ87" s="1509" t="str">
        <f t="shared" si="46"/>
        <v/>
      </c>
      <c r="AK87" s="1509" t="str">
        <f t="shared" si="47"/>
        <v/>
      </c>
      <c r="AL87" s="1510" t="str">
        <f t="shared" si="48"/>
        <v/>
      </c>
      <c r="AM87" s="1510" t="str">
        <f>IF(ISERROR('Agripp Holds PU (EU, ASIA)'!$AL87*(1-$I$3)),"",'Agripp Holds PU (EU, ASIA)'!$AL87*(1-$I$3))</f>
        <v/>
      </c>
      <c r="AN87" s="1511" t="str">
        <f t="shared" si="73"/>
        <v/>
      </c>
      <c r="AO87" s="1390">
        <f t="shared" si="50"/>
        <v>0</v>
      </c>
      <c r="AP87" s="1390">
        <f t="shared" si="51"/>
        <v>0</v>
      </c>
      <c r="AQ87" s="1390">
        <f t="shared" si="52"/>
        <v>0</v>
      </c>
      <c r="AR87" s="1390">
        <f t="shared" si="53"/>
        <v>0</v>
      </c>
      <c r="AS87" s="1390">
        <f t="shared" si="54"/>
        <v>0</v>
      </c>
      <c r="AT87" s="1390">
        <f t="shared" si="55"/>
        <v>0</v>
      </c>
      <c r="AU87" s="1390">
        <f t="shared" si="56"/>
        <v>0</v>
      </c>
      <c r="AV87" s="1390">
        <f t="shared" si="57"/>
        <v>0</v>
      </c>
      <c r="AW87" s="1390">
        <f t="shared" si="58"/>
        <v>0</v>
      </c>
      <c r="AX87" s="1390">
        <f t="shared" si="59"/>
        <v>0</v>
      </c>
      <c r="AY87" s="1390">
        <f t="shared" si="60"/>
        <v>0</v>
      </c>
      <c r="AZ87" s="1390">
        <f t="shared" si="61"/>
        <v>0</v>
      </c>
      <c r="BA87" s="1390">
        <f t="shared" si="62"/>
        <v>0</v>
      </c>
      <c r="BB87" s="1390">
        <f t="shared" si="63"/>
        <v>0</v>
      </c>
      <c r="BC87" s="1390">
        <f t="shared" si="64"/>
        <v>0</v>
      </c>
      <c r="BD87" s="1390">
        <f t="shared" si="65"/>
        <v>0</v>
      </c>
      <c r="BE87" s="1390">
        <f t="shared" si="66"/>
        <v>0</v>
      </c>
      <c r="BF87" s="1390">
        <f t="shared" si="67"/>
        <v>0</v>
      </c>
      <c r="BG87" s="1390">
        <f t="shared" si="68"/>
        <v>0</v>
      </c>
      <c r="BH87" s="1390">
        <f t="shared" si="69"/>
        <v>0</v>
      </c>
      <c r="BI87" s="1390">
        <f t="shared" si="70"/>
        <v>0</v>
      </c>
      <c r="BJ87" s="1390">
        <f t="shared" si="71"/>
        <v>0</v>
      </c>
      <c r="BK87" s="1390">
        <f t="shared" si="72"/>
        <v>0</v>
      </c>
    </row>
    <row r="88" spans="1:63" ht="21" customHeight="1">
      <c r="A88" s="1498" t="s">
        <v>616</v>
      </c>
      <c r="B88" s="1499"/>
      <c r="C88" s="1500" t="str">
        <f>IF(VLOOKUP($A88,'Data (new)'!$A:$T,2,0)="","",VLOOKUP($A88,'Data (new)'!$A:$T,2,0))</f>
        <v>AGP0024-U4</v>
      </c>
      <c r="D88" s="1500"/>
      <c r="E88" s="1500" t="e">
        <f>IF(VLOOKUP($A88,#REF!,3,0)="","",VLOOKUP($A88,#REF!,3,0))</f>
        <v>#REF!</v>
      </c>
      <c r="F88" s="1683"/>
      <c r="G88" s="1492" t="str">
        <f>IF(VLOOKUP($A88,'Data (new)'!$A:$T,6,0)="","",HYPERLINK(VLOOKUP($A88,'Data (new)'!A:T,7,0), VLOOKUP($A88,'Data (new)'!A:T,6,0)))</f>
        <v>Flye</v>
      </c>
      <c r="H88" s="1500" t="str">
        <f>IF(VLOOKUP($A88,'Data (new)'!$A:$T,14,0)="","",VLOOKUP($A88,'Data (new)'!$A:$T,14,0))</f>
        <v>Slopers</v>
      </c>
      <c r="I88" s="1501" t="str">
        <f>IF(VLOOKUP($A88,'Data (new)'!$A:$T,10,0)="","",VLOOKUP($A88,'Data (new)'!$A:$T,10,0))</f>
        <v>XXL</v>
      </c>
      <c r="J88" s="1501">
        <f>IF(VLOOKUP($A88,'Data (new)'!$A:$T,11,0)="","",VLOOKUP($A88,'Data (new)'!$A:$T,11,0))</f>
        <v>2</v>
      </c>
      <c r="K88" s="1502">
        <f>IF(VLOOKUP($A88,'Data (new)'!$A:$T,16,0)="","",VLOOKUP($A88,'Data (new)'!$A:$T,16,0))</f>
        <v>235</v>
      </c>
      <c r="L88" s="735"/>
      <c r="M88" s="735"/>
      <c r="N88" s="735"/>
      <c r="O88" s="735"/>
      <c r="P88" s="737"/>
      <c r="Q88" s="735"/>
      <c r="R88" s="735"/>
      <c r="S88" s="735"/>
      <c r="T88" s="735"/>
      <c r="U88" s="736"/>
      <c r="V88" s="736"/>
      <c r="W88" s="737"/>
      <c r="X88" s="738"/>
      <c r="Y88" s="739"/>
      <c r="Z88" s="740"/>
      <c r="AA88" s="741"/>
      <c r="AB88" s="742"/>
      <c r="AC88" s="743"/>
      <c r="AD88" s="742"/>
      <c r="AE88" s="742"/>
      <c r="AF88" s="742"/>
      <c r="AG88" s="744"/>
      <c r="AH88" s="742"/>
      <c r="AI88" s="1502">
        <f>IF(VLOOKUP($A88,'Data (new)'!$A:$T,12,0)="","",VLOOKUP($A88,'Data (new)'!$A:$T,12,0))</f>
        <v>2.83</v>
      </c>
      <c r="AJ88" s="1501" t="str">
        <f t="shared" ref="AJ88:AJ119" si="74">IF(AK88="","",(AK88*J88))</f>
        <v/>
      </c>
      <c r="AK88" s="1501" t="str">
        <f t="shared" ref="AK88:AK119" si="75">IF(SUM(L88:AH88)=0,"",SUM(L88:AH88))</f>
        <v/>
      </c>
      <c r="AL88" s="1502" t="str">
        <f t="shared" ref="AL88:AL119" si="76">IF(AK88="","",SUM(L88:AH88)*K88)</f>
        <v/>
      </c>
      <c r="AM88" s="1502" t="str">
        <f>IF(ISERROR('Agripp Holds PU (EU, ASIA)'!$AL88*(1-$I$3)),"",'Agripp Holds PU (EU, ASIA)'!$AL88*(1-$I$3))</f>
        <v/>
      </c>
      <c r="AN88" s="1505" t="str">
        <f t="shared" ref="AN88:AN143" si="77">IF(AK88="","",SUM(L88:AH88)*AI88)</f>
        <v/>
      </c>
      <c r="AO88" s="1390">
        <f t="shared" si="50"/>
        <v>0</v>
      </c>
      <c r="AP88" s="1390">
        <f t="shared" si="51"/>
        <v>0</v>
      </c>
      <c r="AQ88" s="1390">
        <f t="shared" si="52"/>
        <v>0</v>
      </c>
      <c r="AR88" s="1390">
        <f t="shared" si="53"/>
        <v>0</v>
      </c>
      <c r="AS88" s="1390">
        <f t="shared" si="54"/>
        <v>0</v>
      </c>
      <c r="AT88" s="1390">
        <f t="shared" si="55"/>
        <v>0</v>
      </c>
      <c r="AU88" s="1390">
        <f t="shared" si="56"/>
        <v>0</v>
      </c>
      <c r="AV88" s="1390">
        <f t="shared" si="57"/>
        <v>0</v>
      </c>
      <c r="AW88" s="1390">
        <f t="shared" si="58"/>
        <v>0</v>
      </c>
      <c r="AX88" s="1390">
        <f t="shared" si="59"/>
        <v>0</v>
      </c>
      <c r="AY88" s="1390">
        <f t="shared" si="60"/>
        <v>0</v>
      </c>
      <c r="AZ88" s="1390">
        <f t="shared" si="61"/>
        <v>0</v>
      </c>
      <c r="BA88" s="1390">
        <f t="shared" si="62"/>
        <v>0</v>
      </c>
      <c r="BB88" s="1390">
        <f t="shared" si="63"/>
        <v>0</v>
      </c>
      <c r="BC88" s="1390">
        <f t="shared" si="64"/>
        <v>0</v>
      </c>
      <c r="BD88" s="1390">
        <f t="shared" si="65"/>
        <v>0</v>
      </c>
      <c r="BE88" s="1390">
        <f t="shared" si="66"/>
        <v>0</v>
      </c>
      <c r="BF88" s="1390">
        <f t="shared" si="67"/>
        <v>0</v>
      </c>
      <c r="BG88" s="1390">
        <f t="shared" si="68"/>
        <v>0</v>
      </c>
      <c r="BH88" s="1390">
        <f t="shared" si="69"/>
        <v>0</v>
      </c>
      <c r="BI88" s="1390">
        <f t="shared" si="70"/>
        <v>0</v>
      </c>
      <c r="BJ88" s="1390">
        <f t="shared" si="71"/>
        <v>0</v>
      </c>
      <c r="BK88" s="1390">
        <f t="shared" si="72"/>
        <v>0</v>
      </c>
    </row>
    <row r="89" spans="1:63" ht="21" customHeight="1">
      <c r="A89" s="1506" t="s">
        <v>617</v>
      </c>
      <c r="B89" s="667"/>
      <c r="C89" s="1507" t="str">
        <f>IF(VLOOKUP($A89,'Data (new)'!$A:$T,2,0)="","",VLOOKUP($A89,'Data (new)'!$A:$T,2,0))</f>
        <v>AGP0075-U4</v>
      </c>
      <c r="D89" s="1507"/>
      <c r="E89" s="1507" t="e">
        <f>IF(VLOOKUP($A89,#REF!,3,0)="","",VLOOKUP($A89,#REF!,3,0))</f>
        <v>#REF!</v>
      </c>
      <c r="F89" s="1683"/>
      <c r="G89" s="1508" t="str">
        <f>IF(VLOOKUP($A89,'Data (new)'!$A:$T,6,0)="","",HYPERLINK(VLOOKUP($A89,'Data (new)'!A:T,7,0), VLOOKUP($A89,'Data (new)'!A:T,6,0)))</f>
        <v>Focus 1</v>
      </c>
      <c r="H89" s="1507" t="str">
        <f>IF(VLOOKUP($A89,'Data (new)'!$A:$T,14,0)="","",VLOOKUP($A89,'Data (new)'!$A:$T,14,0))</f>
        <v>Slopers</v>
      </c>
      <c r="I89" s="1509" t="str">
        <f>IF(VLOOKUP($A89,'Data (new)'!$A:$T,10,0)="","",VLOOKUP($A89,'Data (new)'!$A:$T,10,0))</f>
        <v>L</v>
      </c>
      <c r="J89" s="1509">
        <f>IF(VLOOKUP($A89,'Data (new)'!$A:$T,11,0)="","",VLOOKUP($A89,'Data (new)'!$A:$T,11,0))</f>
        <v>2</v>
      </c>
      <c r="K89" s="1510">
        <f>IF(VLOOKUP($A89,'Data (new)'!$A:$T,16,0)="","",VLOOKUP($A89,'Data (new)'!$A:$T,16,0))</f>
        <v>108</v>
      </c>
      <c r="L89" s="745"/>
      <c r="M89" s="745"/>
      <c r="N89" s="745"/>
      <c r="O89" s="745"/>
      <c r="P89" s="747"/>
      <c r="Q89" s="745"/>
      <c r="R89" s="745"/>
      <c r="S89" s="745"/>
      <c r="T89" s="745"/>
      <c r="U89" s="746"/>
      <c r="V89" s="746"/>
      <c r="W89" s="747"/>
      <c r="X89" s="748"/>
      <c r="Y89" s="749"/>
      <c r="Z89" s="750"/>
      <c r="AA89" s="751"/>
      <c r="AB89" s="752"/>
      <c r="AC89" s="753"/>
      <c r="AD89" s="752"/>
      <c r="AE89" s="752"/>
      <c r="AF89" s="752"/>
      <c r="AG89" s="754"/>
      <c r="AH89" s="752"/>
      <c r="AI89" s="1510">
        <f>IF(VLOOKUP($A89,'Data (new)'!$A:$T,12,0)="","",VLOOKUP($A89,'Data (new)'!$A:$T,12,0))</f>
        <v>0.99399999999999999</v>
      </c>
      <c r="AJ89" s="1509" t="str">
        <f t="shared" si="74"/>
        <v/>
      </c>
      <c r="AK89" s="1509" t="str">
        <f t="shared" si="75"/>
        <v/>
      </c>
      <c r="AL89" s="1510" t="str">
        <f t="shared" si="76"/>
        <v/>
      </c>
      <c r="AM89" s="1510" t="str">
        <f>IF(ISERROR('Agripp Holds PU (EU, ASIA)'!$AL89*(1-$I$3)),"",'Agripp Holds PU (EU, ASIA)'!$AL89*(1-$I$3))</f>
        <v/>
      </c>
      <c r="AN89" s="1511" t="str">
        <f t="shared" si="77"/>
        <v/>
      </c>
      <c r="AO89" s="1390">
        <f t="shared" si="50"/>
        <v>0</v>
      </c>
      <c r="AP89" s="1390">
        <f t="shared" si="51"/>
        <v>0</v>
      </c>
      <c r="AQ89" s="1390">
        <f t="shared" si="52"/>
        <v>0</v>
      </c>
      <c r="AR89" s="1390">
        <f t="shared" si="53"/>
        <v>0</v>
      </c>
      <c r="AS89" s="1390">
        <f t="shared" si="54"/>
        <v>0</v>
      </c>
      <c r="AT89" s="1390">
        <f t="shared" si="55"/>
        <v>0</v>
      </c>
      <c r="AU89" s="1390">
        <f t="shared" si="56"/>
        <v>0</v>
      </c>
      <c r="AV89" s="1390">
        <f t="shared" si="57"/>
        <v>0</v>
      </c>
      <c r="AW89" s="1390">
        <f t="shared" si="58"/>
        <v>0</v>
      </c>
      <c r="AX89" s="1390">
        <f t="shared" si="59"/>
        <v>0</v>
      </c>
      <c r="AY89" s="1390">
        <f t="shared" si="60"/>
        <v>0</v>
      </c>
      <c r="AZ89" s="1390">
        <f t="shared" si="61"/>
        <v>0</v>
      </c>
      <c r="BA89" s="1390">
        <f t="shared" si="62"/>
        <v>0</v>
      </c>
      <c r="BB89" s="1390">
        <f t="shared" si="63"/>
        <v>0</v>
      </c>
      <c r="BC89" s="1390">
        <f t="shared" si="64"/>
        <v>0</v>
      </c>
      <c r="BD89" s="1390">
        <f t="shared" si="65"/>
        <v>0</v>
      </c>
      <c r="BE89" s="1390">
        <f t="shared" si="66"/>
        <v>0</v>
      </c>
      <c r="BF89" s="1390">
        <f t="shared" si="67"/>
        <v>0</v>
      </c>
      <c r="BG89" s="1390">
        <f t="shared" si="68"/>
        <v>0</v>
      </c>
      <c r="BH89" s="1390">
        <f t="shared" si="69"/>
        <v>0</v>
      </c>
      <c r="BI89" s="1390">
        <f t="shared" si="70"/>
        <v>0</v>
      </c>
      <c r="BJ89" s="1390">
        <f t="shared" si="71"/>
        <v>0</v>
      </c>
      <c r="BK89" s="1390">
        <f t="shared" si="72"/>
        <v>0</v>
      </c>
    </row>
    <row r="90" spans="1:63" ht="21" customHeight="1">
      <c r="A90" s="1498" t="s">
        <v>618</v>
      </c>
      <c r="B90" s="1499"/>
      <c r="C90" s="1500" t="str">
        <f>IF(VLOOKUP($A90,'Data (new)'!$A:$T,2,0)="","",VLOOKUP($A90,'Data (new)'!$A:$T,2,0))</f>
        <v>AGP0076-U4</v>
      </c>
      <c r="D90" s="1500"/>
      <c r="E90" s="1500" t="e">
        <f>IF(VLOOKUP($A90,#REF!,3,0)="","",VLOOKUP($A90,#REF!,3,0))</f>
        <v>#REF!</v>
      </c>
      <c r="F90" s="1683"/>
      <c r="G90" s="1492" t="str">
        <f>IF(VLOOKUP($A90,'Data (new)'!$A:$T,6,0)="","",HYPERLINK(VLOOKUP($A90,'Data (new)'!A:T,7,0), VLOOKUP($A90,'Data (new)'!A:T,6,0)))</f>
        <v>Focus 2</v>
      </c>
      <c r="H90" s="1500" t="str">
        <f>IF(VLOOKUP($A90,'Data (new)'!$A:$T,14,0)="","",VLOOKUP($A90,'Data (new)'!$A:$T,14,0))</f>
        <v>Slopers</v>
      </c>
      <c r="I90" s="1501" t="str">
        <f>IF(VLOOKUP($A90,'Data (new)'!$A:$T,10,0)="","",VLOOKUP($A90,'Data (new)'!$A:$T,10,0))</f>
        <v>XL</v>
      </c>
      <c r="J90" s="1501">
        <f>IF(VLOOKUP($A90,'Data (new)'!$A:$T,11,0)="","",VLOOKUP($A90,'Data (new)'!$A:$T,11,0))</f>
        <v>1</v>
      </c>
      <c r="K90" s="1502">
        <f>IF(VLOOKUP($A90,'Data (new)'!$A:$T,16,0)="","",VLOOKUP($A90,'Data (new)'!$A:$T,16,0))</f>
        <v>77</v>
      </c>
      <c r="L90" s="735"/>
      <c r="M90" s="735"/>
      <c r="N90" s="735"/>
      <c r="O90" s="735"/>
      <c r="P90" s="737"/>
      <c r="Q90" s="735"/>
      <c r="R90" s="735"/>
      <c r="S90" s="735"/>
      <c r="T90" s="735"/>
      <c r="U90" s="736"/>
      <c r="V90" s="736"/>
      <c r="W90" s="737"/>
      <c r="X90" s="738"/>
      <c r="Y90" s="739"/>
      <c r="Z90" s="740"/>
      <c r="AA90" s="741"/>
      <c r="AB90" s="742"/>
      <c r="AC90" s="743"/>
      <c r="AD90" s="742"/>
      <c r="AE90" s="742"/>
      <c r="AF90" s="742"/>
      <c r="AG90" s="744"/>
      <c r="AH90" s="742"/>
      <c r="AI90" s="1502">
        <f>IF(VLOOKUP($A90,'Data (new)'!$A:$T,12,0)="","",VLOOKUP($A90,'Data (new)'!$A:$T,12,0))</f>
        <v>0.76</v>
      </c>
      <c r="AJ90" s="1501" t="str">
        <f t="shared" si="74"/>
        <v/>
      </c>
      <c r="AK90" s="1501" t="str">
        <f t="shared" si="75"/>
        <v/>
      </c>
      <c r="AL90" s="1502" t="str">
        <f t="shared" si="76"/>
        <v/>
      </c>
      <c r="AM90" s="1502" t="str">
        <f>IF(ISERROR('Agripp Holds PU (EU, ASIA)'!$AL90*(1-$I$3)),"",'Agripp Holds PU (EU, ASIA)'!$AL90*(1-$I$3))</f>
        <v/>
      </c>
      <c r="AN90" s="1505" t="str">
        <f t="shared" si="77"/>
        <v/>
      </c>
      <c r="AO90" s="1390">
        <f t="shared" si="50"/>
        <v>0</v>
      </c>
      <c r="AP90" s="1390">
        <f t="shared" si="51"/>
        <v>0</v>
      </c>
      <c r="AQ90" s="1390">
        <f t="shared" si="52"/>
        <v>0</v>
      </c>
      <c r="AR90" s="1390">
        <f t="shared" si="53"/>
        <v>0</v>
      </c>
      <c r="AS90" s="1390">
        <f t="shared" si="54"/>
        <v>0</v>
      </c>
      <c r="AT90" s="1390">
        <f t="shared" si="55"/>
        <v>0</v>
      </c>
      <c r="AU90" s="1390">
        <f t="shared" si="56"/>
        <v>0</v>
      </c>
      <c r="AV90" s="1390">
        <f t="shared" si="57"/>
        <v>0</v>
      </c>
      <c r="AW90" s="1390">
        <f t="shared" si="58"/>
        <v>0</v>
      </c>
      <c r="AX90" s="1390">
        <f t="shared" si="59"/>
        <v>0</v>
      </c>
      <c r="AY90" s="1390">
        <f t="shared" si="60"/>
        <v>0</v>
      </c>
      <c r="AZ90" s="1390">
        <f t="shared" si="61"/>
        <v>0</v>
      </c>
      <c r="BA90" s="1390">
        <f t="shared" si="62"/>
        <v>0</v>
      </c>
      <c r="BB90" s="1390">
        <f t="shared" si="63"/>
        <v>0</v>
      </c>
      <c r="BC90" s="1390">
        <f t="shared" si="64"/>
        <v>0</v>
      </c>
      <c r="BD90" s="1390">
        <f t="shared" si="65"/>
        <v>0</v>
      </c>
      <c r="BE90" s="1390">
        <f t="shared" si="66"/>
        <v>0</v>
      </c>
      <c r="BF90" s="1390">
        <f t="shared" si="67"/>
        <v>0</v>
      </c>
      <c r="BG90" s="1390">
        <f t="shared" si="68"/>
        <v>0</v>
      </c>
      <c r="BH90" s="1390">
        <f t="shared" si="69"/>
        <v>0</v>
      </c>
      <c r="BI90" s="1390">
        <f t="shared" si="70"/>
        <v>0</v>
      </c>
      <c r="BJ90" s="1390">
        <f t="shared" si="71"/>
        <v>0</v>
      </c>
      <c r="BK90" s="1390">
        <f t="shared" si="72"/>
        <v>0</v>
      </c>
    </row>
    <row r="91" spans="1:63" ht="21" customHeight="1">
      <c r="A91" s="1506" t="s">
        <v>619</v>
      </c>
      <c r="B91" s="667"/>
      <c r="C91" s="1507" t="str">
        <f>IF(VLOOKUP($A91,'Data (new)'!$A:$T,2,0)="","",VLOOKUP($A91,'Data (new)'!$A:$T,2,0))</f>
        <v>AGP0077-U4</v>
      </c>
      <c r="D91" s="1507"/>
      <c r="E91" s="1507" t="e">
        <f>IF(VLOOKUP($A91,#REF!,3,0)="","",VLOOKUP($A91,#REF!,3,0))</f>
        <v>#REF!</v>
      </c>
      <c r="F91" s="1683"/>
      <c r="G91" s="1508" t="str">
        <f>IF(VLOOKUP($A91,'Data (new)'!$A:$T,6,0)="","",HYPERLINK(VLOOKUP($A91,'Data (new)'!A:T,7,0), VLOOKUP($A91,'Data (new)'!A:T,6,0)))</f>
        <v>Focus 3</v>
      </c>
      <c r="H91" s="1507" t="str">
        <f>IF(VLOOKUP($A91,'Data (new)'!$A:$T,14,0)="","",VLOOKUP($A91,'Data (new)'!$A:$T,14,0))</f>
        <v>Slopers</v>
      </c>
      <c r="I91" s="1509" t="str">
        <f>IF(VLOOKUP($A91,'Data (new)'!$A:$T,10,0)="","",VLOOKUP($A91,'Data (new)'!$A:$T,10,0))</f>
        <v>XL</v>
      </c>
      <c r="J91" s="1509">
        <f>IF(VLOOKUP($A91,'Data (new)'!$A:$T,11,0)="","",VLOOKUP($A91,'Data (new)'!$A:$T,11,0))</f>
        <v>1</v>
      </c>
      <c r="K91" s="1510">
        <f>IF(VLOOKUP($A91,'Data (new)'!$A:$T,16,0)="","",VLOOKUP($A91,'Data (new)'!$A:$T,16,0))</f>
        <v>69</v>
      </c>
      <c r="L91" s="745"/>
      <c r="M91" s="745"/>
      <c r="N91" s="745"/>
      <c r="O91" s="745"/>
      <c r="P91" s="747"/>
      <c r="Q91" s="745"/>
      <c r="R91" s="745"/>
      <c r="S91" s="745"/>
      <c r="T91" s="745"/>
      <c r="U91" s="746"/>
      <c r="V91" s="746"/>
      <c r="W91" s="747"/>
      <c r="X91" s="748"/>
      <c r="Y91" s="749"/>
      <c r="Z91" s="750"/>
      <c r="AA91" s="751"/>
      <c r="AB91" s="752"/>
      <c r="AC91" s="753"/>
      <c r="AD91" s="752"/>
      <c r="AE91" s="752"/>
      <c r="AF91" s="752"/>
      <c r="AG91" s="754"/>
      <c r="AH91" s="752"/>
      <c r="AI91" s="1510">
        <f>IF(VLOOKUP($A91,'Data (new)'!$A:$T,12,0)="","",VLOOKUP($A91,'Data (new)'!$A:$T,12,0))</f>
        <v>0.65100000000000002</v>
      </c>
      <c r="AJ91" s="1509" t="str">
        <f t="shared" si="74"/>
        <v/>
      </c>
      <c r="AK91" s="1509" t="str">
        <f t="shared" si="75"/>
        <v/>
      </c>
      <c r="AL91" s="1510" t="str">
        <f t="shared" si="76"/>
        <v/>
      </c>
      <c r="AM91" s="1510" t="str">
        <f>IF(ISERROR('Agripp Holds PU (EU, ASIA)'!$AL91*(1-$I$3)),"",'Agripp Holds PU (EU, ASIA)'!$AL91*(1-$I$3))</f>
        <v/>
      </c>
      <c r="AN91" s="1511" t="str">
        <f t="shared" si="77"/>
        <v/>
      </c>
      <c r="AO91" s="1390">
        <f t="shared" si="50"/>
        <v>0</v>
      </c>
      <c r="AP91" s="1390">
        <f t="shared" si="51"/>
        <v>0</v>
      </c>
      <c r="AQ91" s="1390">
        <f t="shared" si="52"/>
        <v>0</v>
      </c>
      <c r="AR91" s="1390">
        <f t="shared" si="53"/>
        <v>0</v>
      </c>
      <c r="AS91" s="1390">
        <f t="shared" si="54"/>
        <v>0</v>
      </c>
      <c r="AT91" s="1390">
        <f t="shared" si="55"/>
        <v>0</v>
      </c>
      <c r="AU91" s="1390">
        <f t="shared" si="56"/>
        <v>0</v>
      </c>
      <c r="AV91" s="1390">
        <f t="shared" si="57"/>
        <v>0</v>
      </c>
      <c r="AW91" s="1390">
        <f t="shared" si="58"/>
        <v>0</v>
      </c>
      <c r="AX91" s="1390">
        <f t="shared" si="59"/>
        <v>0</v>
      </c>
      <c r="AY91" s="1390">
        <f t="shared" si="60"/>
        <v>0</v>
      </c>
      <c r="AZ91" s="1390">
        <f t="shared" si="61"/>
        <v>0</v>
      </c>
      <c r="BA91" s="1390">
        <f t="shared" si="62"/>
        <v>0</v>
      </c>
      <c r="BB91" s="1390">
        <f t="shared" si="63"/>
        <v>0</v>
      </c>
      <c r="BC91" s="1390">
        <f t="shared" si="64"/>
        <v>0</v>
      </c>
      <c r="BD91" s="1390">
        <f t="shared" si="65"/>
        <v>0</v>
      </c>
      <c r="BE91" s="1390">
        <f t="shared" si="66"/>
        <v>0</v>
      </c>
      <c r="BF91" s="1390">
        <f t="shared" si="67"/>
        <v>0</v>
      </c>
      <c r="BG91" s="1390">
        <f t="shared" si="68"/>
        <v>0</v>
      </c>
      <c r="BH91" s="1390">
        <f t="shared" si="69"/>
        <v>0</v>
      </c>
      <c r="BI91" s="1390">
        <f t="shared" si="70"/>
        <v>0</v>
      </c>
      <c r="BJ91" s="1390">
        <f t="shared" si="71"/>
        <v>0</v>
      </c>
      <c r="BK91" s="1390">
        <f t="shared" si="72"/>
        <v>0</v>
      </c>
    </row>
    <row r="92" spans="1:63" ht="21" customHeight="1">
      <c r="A92" s="1498" t="s">
        <v>620</v>
      </c>
      <c r="B92" s="1499"/>
      <c r="C92" s="1500" t="str">
        <f>IF(VLOOKUP($A92,'Data (new)'!$A:$T,2,0)="","",VLOOKUP($A92,'Data (new)'!$A:$T,2,0))</f>
        <v>AGP0078-U4</v>
      </c>
      <c r="D92" s="1500"/>
      <c r="E92" s="1500" t="e">
        <f>IF(VLOOKUP($A92,#REF!,3,0)="","",VLOOKUP($A92,#REF!,3,0))</f>
        <v>#REF!</v>
      </c>
      <c r="F92" s="1683"/>
      <c r="G92" s="1492" t="str">
        <f>IF(VLOOKUP($A92,'Data (new)'!$A:$T,6,0)="","",HYPERLINK(VLOOKUP($A92,'Data (new)'!A:T,7,0), VLOOKUP($A92,'Data (new)'!A:T,6,0)))</f>
        <v>Fuse</v>
      </c>
      <c r="H92" s="1500" t="str">
        <f>IF(VLOOKUP($A92,'Data (new)'!$A:$T,14,0)="","",VLOOKUP($A92,'Data (new)'!$A:$T,14,0))</f>
        <v>Pinches</v>
      </c>
      <c r="I92" s="1501" t="str">
        <f>IF(VLOOKUP($A92,'Data (new)'!$A:$T,10,0)="","",VLOOKUP($A92,'Data (new)'!$A:$T,10,0))</f>
        <v>XL</v>
      </c>
      <c r="J92" s="1501">
        <f>IF(VLOOKUP($A92,'Data (new)'!$A:$T,11,0)="","",VLOOKUP($A92,'Data (new)'!$A:$T,11,0))</f>
        <v>3</v>
      </c>
      <c r="K92" s="1502">
        <f>IF(VLOOKUP($A92,'Data (new)'!$A:$T,16,0)="","",VLOOKUP($A92,'Data (new)'!$A:$T,16,0))</f>
        <v>223</v>
      </c>
      <c r="L92" s="735"/>
      <c r="M92" s="735"/>
      <c r="N92" s="735"/>
      <c r="O92" s="735"/>
      <c r="P92" s="737"/>
      <c r="Q92" s="735"/>
      <c r="R92" s="735"/>
      <c r="S92" s="735"/>
      <c r="T92" s="735"/>
      <c r="U92" s="736"/>
      <c r="V92" s="736"/>
      <c r="W92" s="737"/>
      <c r="X92" s="738"/>
      <c r="Y92" s="739"/>
      <c r="Z92" s="740"/>
      <c r="AA92" s="741"/>
      <c r="AB92" s="742"/>
      <c r="AC92" s="743"/>
      <c r="AD92" s="742"/>
      <c r="AE92" s="742"/>
      <c r="AF92" s="742"/>
      <c r="AG92" s="744"/>
      <c r="AH92" s="742"/>
      <c r="AI92" s="1502">
        <f>IF(VLOOKUP($A92,'Data (new)'!$A:$T,12,0)="","",VLOOKUP($A92,'Data (new)'!$A:$T,12,0))</f>
        <v>2.452</v>
      </c>
      <c r="AJ92" s="1501" t="str">
        <f t="shared" si="74"/>
        <v/>
      </c>
      <c r="AK92" s="1501" t="str">
        <f t="shared" si="75"/>
        <v/>
      </c>
      <c r="AL92" s="1502" t="str">
        <f t="shared" si="76"/>
        <v/>
      </c>
      <c r="AM92" s="1502" t="str">
        <f>IF(ISERROR('Agripp Holds PU (EU, ASIA)'!$AL92*(1-$I$3)),"",'Agripp Holds PU (EU, ASIA)'!$AL92*(1-$I$3))</f>
        <v/>
      </c>
      <c r="AN92" s="1505" t="str">
        <f t="shared" si="77"/>
        <v/>
      </c>
      <c r="AO92" s="1390">
        <f t="shared" si="50"/>
        <v>0</v>
      </c>
      <c r="AP92" s="1390">
        <f t="shared" si="51"/>
        <v>0</v>
      </c>
      <c r="AQ92" s="1390">
        <f t="shared" si="52"/>
        <v>0</v>
      </c>
      <c r="AR92" s="1390">
        <f t="shared" si="53"/>
        <v>0</v>
      </c>
      <c r="AS92" s="1390">
        <f t="shared" si="54"/>
        <v>0</v>
      </c>
      <c r="AT92" s="1390">
        <f t="shared" si="55"/>
        <v>0</v>
      </c>
      <c r="AU92" s="1390">
        <f t="shared" si="56"/>
        <v>0</v>
      </c>
      <c r="AV92" s="1390">
        <f t="shared" si="57"/>
        <v>0</v>
      </c>
      <c r="AW92" s="1390">
        <f t="shared" si="58"/>
        <v>0</v>
      </c>
      <c r="AX92" s="1390">
        <f t="shared" si="59"/>
        <v>0</v>
      </c>
      <c r="AY92" s="1390">
        <f t="shared" si="60"/>
        <v>0</v>
      </c>
      <c r="AZ92" s="1390">
        <f t="shared" si="61"/>
        <v>0</v>
      </c>
      <c r="BA92" s="1390">
        <f t="shared" si="62"/>
        <v>0</v>
      </c>
      <c r="BB92" s="1390">
        <f t="shared" si="63"/>
        <v>0</v>
      </c>
      <c r="BC92" s="1390">
        <f t="shared" si="64"/>
        <v>0</v>
      </c>
      <c r="BD92" s="1390">
        <f t="shared" si="65"/>
        <v>0</v>
      </c>
      <c r="BE92" s="1390">
        <f t="shared" si="66"/>
        <v>0</v>
      </c>
      <c r="BF92" s="1390">
        <f t="shared" si="67"/>
        <v>0</v>
      </c>
      <c r="BG92" s="1390">
        <f t="shared" si="68"/>
        <v>0</v>
      </c>
      <c r="BH92" s="1390">
        <f t="shared" si="69"/>
        <v>0</v>
      </c>
      <c r="BI92" s="1390">
        <f t="shared" si="70"/>
        <v>0</v>
      </c>
      <c r="BJ92" s="1390">
        <f t="shared" si="71"/>
        <v>0</v>
      </c>
      <c r="BK92" s="1390">
        <f t="shared" si="72"/>
        <v>0</v>
      </c>
    </row>
    <row r="93" spans="1:63" ht="21" customHeight="1">
      <c r="A93" s="1506" t="s">
        <v>621</v>
      </c>
      <c r="B93" s="667"/>
      <c r="C93" s="1507" t="str">
        <f>IF(VLOOKUP($A93,'Data (new)'!$A:$T,2,0)="","",VLOOKUP($A93,'Data (new)'!$A:$T,2,0))</f>
        <v>AGP0079-U4</v>
      </c>
      <c r="D93" s="1507"/>
      <c r="E93" s="1507" t="e">
        <f>IF(VLOOKUP($A93,#REF!,3,0)="","",VLOOKUP($A93,#REF!,3,0))</f>
        <v>#REF!</v>
      </c>
      <c r="F93" s="1683"/>
      <c r="G93" s="1508" t="str">
        <f>IF(VLOOKUP($A93,'Data (new)'!$A:$T,6,0)="","",HYPERLINK(VLOOKUP($A93,'Data (new)'!A:T,7,0), VLOOKUP($A93,'Data (new)'!A:T,6,0)))</f>
        <v>Gravity 1</v>
      </c>
      <c r="H93" s="1507" t="str">
        <f>IF(VLOOKUP($A93,'Data (new)'!$A:$T,14,0)="","",VLOOKUP($A93,'Data (new)'!$A:$T,14,0))</f>
        <v>Jugs</v>
      </c>
      <c r="I93" s="1509" t="str">
        <f>IF(VLOOKUP($A93,'Data (new)'!$A:$T,10,0)="","",VLOOKUP($A93,'Data (new)'!$A:$T,10,0))</f>
        <v>L</v>
      </c>
      <c r="J93" s="1509">
        <f>IF(VLOOKUP($A93,'Data (new)'!$A:$T,11,0)="","",VLOOKUP($A93,'Data (new)'!$A:$T,11,0))</f>
        <v>2</v>
      </c>
      <c r="K93" s="1510">
        <f>IF(VLOOKUP($A93,'Data (new)'!$A:$T,16,0)="","",VLOOKUP($A93,'Data (new)'!$A:$T,16,0))</f>
        <v>197</v>
      </c>
      <c r="L93" s="745"/>
      <c r="M93" s="745"/>
      <c r="N93" s="745"/>
      <c r="O93" s="745"/>
      <c r="P93" s="747"/>
      <c r="Q93" s="745"/>
      <c r="R93" s="745"/>
      <c r="S93" s="745"/>
      <c r="T93" s="745"/>
      <c r="U93" s="746"/>
      <c r="V93" s="746"/>
      <c r="W93" s="747"/>
      <c r="X93" s="748"/>
      <c r="Y93" s="749"/>
      <c r="Z93" s="750"/>
      <c r="AA93" s="751"/>
      <c r="AB93" s="752"/>
      <c r="AC93" s="753"/>
      <c r="AD93" s="752"/>
      <c r="AE93" s="752"/>
      <c r="AF93" s="752"/>
      <c r="AG93" s="754"/>
      <c r="AH93" s="752"/>
      <c r="AI93" s="1510">
        <f>IF(VLOOKUP($A93,'Data (new)'!$A:$T,12,0)="","",VLOOKUP($A93,'Data (new)'!$A:$T,12,0))</f>
        <v>2.2959999999999998</v>
      </c>
      <c r="AJ93" s="1509" t="str">
        <f t="shared" si="74"/>
        <v/>
      </c>
      <c r="AK93" s="1509" t="str">
        <f t="shared" si="75"/>
        <v/>
      </c>
      <c r="AL93" s="1510" t="str">
        <f t="shared" si="76"/>
        <v/>
      </c>
      <c r="AM93" s="1510" t="str">
        <f>IF(ISERROR('Agripp Holds PU (EU, ASIA)'!$AL93*(1-$I$3)),"",'Agripp Holds PU (EU, ASIA)'!$AL93*(1-$I$3))</f>
        <v/>
      </c>
      <c r="AN93" s="1511" t="str">
        <f t="shared" si="77"/>
        <v/>
      </c>
      <c r="AO93" s="1390">
        <f t="shared" si="50"/>
        <v>0</v>
      </c>
      <c r="AP93" s="1390">
        <f t="shared" si="51"/>
        <v>0</v>
      </c>
      <c r="AQ93" s="1390">
        <f t="shared" si="52"/>
        <v>0</v>
      </c>
      <c r="AR93" s="1390">
        <f t="shared" si="53"/>
        <v>0</v>
      </c>
      <c r="AS93" s="1390">
        <f t="shared" si="54"/>
        <v>0</v>
      </c>
      <c r="AT93" s="1390">
        <f t="shared" si="55"/>
        <v>0</v>
      </c>
      <c r="AU93" s="1390">
        <f t="shared" si="56"/>
        <v>0</v>
      </c>
      <c r="AV93" s="1390">
        <f t="shared" si="57"/>
        <v>0</v>
      </c>
      <c r="AW93" s="1390">
        <f t="shared" si="58"/>
        <v>0</v>
      </c>
      <c r="AX93" s="1390">
        <f t="shared" si="59"/>
        <v>0</v>
      </c>
      <c r="AY93" s="1390">
        <f t="shared" si="60"/>
        <v>0</v>
      </c>
      <c r="AZ93" s="1390">
        <f t="shared" si="61"/>
        <v>0</v>
      </c>
      <c r="BA93" s="1390">
        <f t="shared" si="62"/>
        <v>0</v>
      </c>
      <c r="BB93" s="1390">
        <f t="shared" si="63"/>
        <v>0</v>
      </c>
      <c r="BC93" s="1390">
        <f t="shared" si="64"/>
        <v>0</v>
      </c>
      <c r="BD93" s="1390">
        <f t="shared" si="65"/>
        <v>0</v>
      </c>
      <c r="BE93" s="1390">
        <f t="shared" si="66"/>
        <v>0</v>
      </c>
      <c r="BF93" s="1390">
        <f t="shared" si="67"/>
        <v>0</v>
      </c>
      <c r="BG93" s="1390">
        <f t="shared" si="68"/>
        <v>0</v>
      </c>
      <c r="BH93" s="1390">
        <f t="shared" si="69"/>
        <v>0</v>
      </c>
      <c r="BI93" s="1390">
        <f t="shared" si="70"/>
        <v>0</v>
      </c>
      <c r="BJ93" s="1390">
        <f t="shared" si="71"/>
        <v>0</v>
      </c>
      <c r="BK93" s="1390">
        <f t="shared" si="72"/>
        <v>0</v>
      </c>
    </row>
    <row r="94" spans="1:63" ht="21" customHeight="1">
      <c r="A94" s="1498" t="s">
        <v>622</v>
      </c>
      <c r="B94" s="1499"/>
      <c r="C94" s="1500" t="str">
        <f>IF(VLOOKUP($A94,'Data (new)'!$A:$T,2,0)="","",VLOOKUP($A94,'Data (new)'!$A:$T,2,0))</f>
        <v>AGP0163-U4</v>
      </c>
      <c r="D94" s="1500"/>
      <c r="E94" s="1500" t="e">
        <f>IF(VLOOKUP($A94,#REF!,3,0)="","",VLOOKUP($A94,#REF!,3,0))</f>
        <v>#REF!</v>
      </c>
      <c r="F94" s="1683"/>
      <c r="G94" s="1492" t="str">
        <f>IF(VLOOKUP($A94,'Data (new)'!$A:$T,6,0)="","",HYPERLINK(VLOOKUP($A94,'Data (new)'!A:T,7,0), VLOOKUP($A94,'Data (new)'!A:T,6,0)))</f>
        <v>Gravity 2</v>
      </c>
      <c r="H94" s="1500" t="str">
        <f>IF(VLOOKUP($A94,'Data (new)'!$A:$T,14,0)="","",VLOOKUP($A94,'Data (new)'!$A:$T,14,0))</f>
        <v>Jugs</v>
      </c>
      <c r="I94" s="1501" t="str">
        <f>IF(VLOOKUP($A94,'Data (new)'!$A:$T,10,0)="","",VLOOKUP($A94,'Data (new)'!$A:$T,10,0))</f>
        <v>L</v>
      </c>
      <c r="J94" s="1501">
        <f>IF(VLOOKUP($A94,'Data (new)'!$A:$T,11,0)="","",VLOOKUP($A94,'Data (new)'!$A:$T,11,0))</f>
        <v>3</v>
      </c>
      <c r="K94" s="1502">
        <f>IF(VLOOKUP($A94,'Data (new)'!$A:$T,16,0)="","",VLOOKUP($A94,'Data (new)'!$A:$T,16,0))</f>
        <v>180</v>
      </c>
      <c r="L94" s="735"/>
      <c r="M94" s="735"/>
      <c r="N94" s="735"/>
      <c r="O94" s="735"/>
      <c r="P94" s="737"/>
      <c r="Q94" s="735"/>
      <c r="R94" s="735"/>
      <c r="S94" s="735"/>
      <c r="T94" s="735"/>
      <c r="U94" s="736"/>
      <c r="V94" s="736"/>
      <c r="W94" s="737"/>
      <c r="X94" s="738"/>
      <c r="Y94" s="739"/>
      <c r="Z94" s="740"/>
      <c r="AA94" s="741"/>
      <c r="AB94" s="742"/>
      <c r="AC94" s="743"/>
      <c r="AD94" s="742"/>
      <c r="AE94" s="742"/>
      <c r="AF94" s="742"/>
      <c r="AG94" s="744"/>
      <c r="AH94" s="742"/>
      <c r="AI94" s="1502">
        <f>IF(VLOOKUP($A94,'Data (new)'!$A:$T,12,0)="","",VLOOKUP($A94,'Data (new)'!$A:$T,12,0))</f>
        <v>1.8220000000000001</v>
      </c>
      <c r="AJ94" s="1501" t="str">
        <f t="shared" si="74"/>
        <v/>
      </c>
      <c r="AK94" s="1501" t="str">
        <f t="shared" si="75"/>
        <v/>
      </c>
      <c r="AL94" s="1502" t="str">
        <f t="shared" si="76"/>
        <v/>
      </c>
      <c r="AM94" s="1502" t="str">
        <f>IF(ISERROR('Agripp Holds PU (EU, ASIA)'!$AL94*(1-$I$3)),"",'Agripp Holds PU (EU, ASIA)'!$AL94*(1-$I$3))</f>
        <v/>
      </c>
      <c r="AN94" s="1505" t="str">
        <f t="shared" si="77"/>
        <v/>
      </c>
      <c r="AO94" s="1390">
        <f t="shared" si="50"/>
        <v>0</v>
      </c>
      <c r="AP94" s="1390">
        <f t="shared" si="51"/>
        <v>0</v>
      </c>
      <c r="AQ94" s="1390">
        <f t="shared" si="52"/>
        <v>0</v>
      </c>
      <c r="AR94" s="1390">
        <f t="shared" si="53"/>
        <v>0</v>
      </c>
      <c r="AS94" s="1390">
        <f t="shared" si="54"/>
        <v>0</v>
      </c>
      <c r="AT94" s="1390">
        <f t="shared" si="55"/>
        <v>0</v>
      </c>
      <c r="AU94" s="1390">
        <f t="shared" si="56"/>
        <v>0</v>
      </c>
      <c r="AV94" s="1390">
        <f t="shared" si="57"/>
        <v>0</v>
      </c>
      <c r="AW94" s="1390">
        <f t="shared" si="58"/>
        <v>0</v>
      </c>
      <c r="AX94" s="1390">
        <f t="shared" si="59"/>
        <v>0</v>
      </c>
      <c r="AY94" s="1390">
        <f t="shared" si="60"/>
        <v>0</v>
      </c>
      <c r="AZ94" s="1390">
        <f t="shared" si="61"/>
        <v>0</v>
      </c>
      <c r="BA94" s="1390">
        <f t="shared" si="62"/>
        <v>0</v>
      </c>
      <c r="BB94" s="1390">
        <f t="shared" si="63"/>
        <v>0</v>
      </c>
      <c r="BC94" s="1390">
        <f t="shared" si="64"/>
        <v>0</v>
      </c>
      <c r="BD94" s="1390">
        <f t="shared" si="65"/>
        <v>0</v>
      </c>
      <c r="BE94" s="1390">
        <f t="shared" si="66"/>
        <v>0</v>
      </c>
      <c r="BF94" s="1390">
        <f t="shared" si="67"/>
        <v>0</v>
      </c>
      <c r="BG94" s="1390">
        <f t="shared" si="68"/>
        <v>0</v>
      </c>
      <c r="BH94" s="1390">
        <f t="shared" si="69"/>
        <v>0</v>
      </c>
      <c r="BI94" s="1390">
        <f t="shared" si="70"/>
        <v>0</v>
      </c>
      <c r="BJ94" s="1390">
        <f t="shared" si="71"/>
        <v>0</v>
      </c>
      <c r="BK94" s="1390">
        <f t="shared" si="72"/>
        <v>0</v>
      </c>
    </row>
    <row r="95" spans="1:63" ht="21" customHeight="1">
      <c r="A95" s="1506" t="s">
        <v>623</v>
      </c>
      <c r="B95" s="667"/>
      <c r="C95" s="1507" t="str">
        <f>IF(VLOOKUP($A95,'Data (new)'!$A:$T,2,0)="","",VLOOKUP($A95,'Data (new)'!$A:$T,2,0))</f>
        <v>AGP0186-U4</v>
      </c>
      <c r="D95" s="1507"/>
      <c r="E95" s="1507" t="e">
        <f>IF(VLOOKUP($A95,#REF!,3,0)="","",VLOOKUP($A95,#REF!,3,0))</f>
        <v>#REF!</v>
      </c>
      <c r="F95" s="1683"/>
      <c r="G95" s="1508" t="str">
        <f>IF(VLOOKUP($A95,'Data (new)'!$A:$T,6,0)="","",HYPERLINK(VLOOKUP($A95,'Data (new)'!A:T,7,0), VLOOKUP($A95,'Data (new)'!A:T,6,0)))</f>
        <v xml:space="preserve">Hub </v>
      </c>
      <c r="H95" s="1507" t="str">
        <f>IF(VLOOKUP($A95,'Data (new)'!$A:$T,14,0)="","",VLOOKUP($A95,'Data (new)'!$A:$T,14,0))</f>
        <v>Edges</v>
      </c>
      <c r="I95" s="1509" t="str">
        <f>IF(VLOOKUP($A95,'Data (new)'!$A:$T,10,0)="","",VLOOKUP($A95,'Data (new)'!$A:$T,10,0))</f>
        <v>L</v>
      </c>
      <c r="J95" s="1509">
        <f>IF(VLOOKUP($A95,'Data (new)'!$A:$T,11,0)="","",VLOOKUP($A95,'Data (new)'!$A:$T,11,0))</f>
        <v>3</v>
      </c>
      <c r="K95" s="1510">
        <f>IF(VLOOKUP($A95,'Data (new)'!$A:$T,16,0)="","",VLOOKUP($A95,'Data (new)'!$A:$T,16,0))</f>
        <v>104</v>
      </c>
      <c r="L95" s="745"/>
      <c r="M95" s="745"/>
      <c r="N95" s="745"/>
      <c r="O95" s="745"/>
      <c r="P95" s="747"/>
      <c r="Q95" s="745"/>
      <c r="R95" s="745"/>
      <c r="S95" s="745"/>
      <c r="T95" s="745"/>
      <c r="U95" s="746"/>
      <c r="V95" s="746"/>
      <c r="W95" s="747"/>
      <c r="X95" s="748"/>
      <c r="Y95" s="749"/>
      <c r="Z95" s="750"/>
      <c r="AA95" s="751"/>
      <c r="AB95" s="752"/>
      <c r="AC95" s="753"/>
      <c r="AD95" s="752"/>
      <c r="AE95" s="752"/>
      <c r="AF95" s="752"/>
      <c r="AG95" s="754"/>
      <c r="AH95" s="752"/>
      <c r="AI95" s="1510">
        <f>IF(VLOOKUP($A95,'Data (new)'!$A:$T,12,0)="","",VLOOKUP($A95,'Data (new)'!$A:$T,12,0))</f>
        <v>0.72</v>
      </c>
      <c r="AJ95" s="1509" t="str">
        <f t="shared" si="74"/>
        <v/>
      </c>
      <c r="AK95" s="1509" t="str">
        <f t="shared" si="75"/>
        <v/>
      </c>
      <c r="AL95" s="1510" t="str">
        <f t="shared" si="76"/>
        <v/>
      </c>
      <c r="AM95" s="1510" t="str">
        <f>IF(ISERROR('Agripp Holds PU (EU, ASIA)'!$AL95*(1-$I$3)),"",'Agripp Holds PU (EU, ASIA)'!$AL95*(1-$I$3))</f>
        <v/>
      </c>
      <c r="AN95" s="1511" t="str">
        <f t="shared" si="77"/>
        <v/>
      </c>
      <c r="AO95" s="1390">
        <f t="shared" si="50"/>
        <v>0</v>
      </c>
      <c r="AP95" s="1390">
        <f t="shared" si="51"/>
        <v>0</v>
      </c>
      <c r="AQ95" s="1390">
        <f t="shared" si="52"/>
        <v>0</v>
      </c>
      <c r="AR95" s="1390">
        <f t="shared" si="53"/>
        <v>0</v>
      </c>
      <c r="AS95" s="1390">
        <f t="shared" si="54"/>
        <v>0</v>
      </c>
      <c r="AT95" s="1390">
        <f t="shared" si="55"/>
        <v>0</v>
      </c>
      <c r="AU95" s="1390">
        <f t="shared" si="56"/>
        <v>0</v>
      </c>
      <c r="AV95" s="1390">
        <f t="shared" si="57"/>
        <v>0</v>
      </c>
      <c r="AW95" s="1390">
        <f t="shared" si="58"/>
        <v>0</v>
      </c>
      <c r="AX95" s="1390">
        <f t="shared" si="59"/>
        <v>0</v>
      </c>
      <c r="AY95" s="1390">
        <f t="shared" si="60"/>
        <v>0</v>
      </c>
      <c r="AZ95" s="1390">
        <f t="shared" si="61"/>
        <v>0</v>
      </c>
      <c r="BA95" s="1390">
        <f t="shared" si="62"/>
        <v>0</v>
      </c>
      <c r="BB95" s="1390">
        <f t="shared" si="63"/>
        <v>0</v>
      </c>
      <c r="BC95" s="1390">
        <f t="shared" si="64"/>
        <v>0</v>
      </c>
      <c r="BD95" s="1390">
        <f t="shared" si="65"/>
        <v>0</v>
      </c>
      <c r="BE95" s="1390">
        <f t="shared" si="66"/>
        <v>0</v>
      </c>
      <c r="BF95" s="1390">
        <f t="shared" si="67"/>
        <v>0</v>
      </c>
      <c r="BG95" s="1390">
        <f t="shared" si="68"/>
        <v>0</v>
      </c>
      <c r="BH95" s="1390">
        <f t="shared" si="69"/>
        <v>0</v>
      </c>
      <c r="BI95" s="1390">
        <f t="shared" si="70"/>
        <v>0</v>
      </c>
      <c r="BJ95" s="1390">
        <f t="shared" si="71"/>
        <v>0</v>
      </c>
      <c r="BK95" s="1390">
        <f t="shared" si="72"/>
        <v>0</v>
      </c>
    </row>
    <row r="96" spans="1:63" ht="21" customHeight="1">
      <c r="A96" s="1498" t="s">
        <v>624</v>
      </c>
      <c r="B96" s="1499"/>
      <c r="C96" s="1500" t="str">
        <f>IF(VLOOKUP($A96,'Data (new)'!$A:$T,2,0)="","",VLOOKUP($A96,'Data (new)'!$A:$T,2,0))</f>
        <v>AGP0080-U4</v>
      </c>
      <c r="D96" s="1500"/>
      <c r="E96" s="1500" t="e">
        <f>IF(VLOOKUP($A96,#REF!,3,0)="","",VLOOKUP($A96,#REF!,3,0))</f>
        <v>#REF!</v>
      </c>
      <c r="F96" s="1683"/>
      <c r="G96" s="1492" t="str">
        <f>IF(VLOOKUP($A96,'Data (new)'!$A:$T,6,0)="","",HYPERLINK(VLOOKUP($A96,'Data (new)'!A:T,7,0), VLOOKUP($A96,'Data (new)'!A:T,6,0)))</f>
        <v>Luna</v>
      </c>
      <c r="H96" s="1500" t="str">
        <f>IF(VLOOKUP($A96,'Data (new)'!$A:$T,14,0)="","",VLOOKUP($A96,'Data (new)'!$A:$T,14,0))</f>
        <v>Pinches</v>
      </c>
      <c r="I96" s="1501" t="str">
        <f>IF(VLOOKUP($A96,'Data (new)'!$A:$T,10,0)="","",VLOOKUP($A96,'Data (new)'!$A:$T,10,0))</f>
        <v>XL</v>
      </c>
      <c r="J96" s="1501">
        <f>IF(VLOOKUP($A96,'Data (new)'!$A:$T,11,0)="","",VLOOKUP($A96,'Data (new)'!$A:$T,11,0))</f>
        <v>2</v>
      </c>
      <c r="K96" s="1502">
        <f>IF(VLOOKUP($A96,'Data (new)'!$A:$T,16,0)="","",VLOOKUP($A96,'Data (new)'!$A:$T,16,0))</f>
        <v>149</v>
      </c>
      <c r="L96" s="735"/>
      <c r="M96" s="735"/>
      <c r="N96" s="735"/>
      <c r="O96" s="735"/>
      <c r="P96" s="737"/>
      <c r="Q96" s="735"/>
      <c r="R96" s="735"/>
      <c r="S96" s="735"/>
      <c r="T96" s="735"/>
      <c r="U96" s="736"/>
      <c r="V96" s="736"/>
      <c r="W96" s="737"/>
      <c r="X96" s="738"/>
      <c r="Y96" s="739"/>
      <c r="Z96" s="740"/>
      <c r="AA96" s="741"/>
      <c r="AB96" s="742"/>
      <c r="AC96" s="743"/>
      <c r="AD96" s="742"/>
      <c r="AE96" s="742"/>
      <c r="AF96" s="742"/>
      <c r="AG96" s="744"/>
      <c r="AH96" s="742"/>
      <c r="AI96" s="1502">
        <f>IF(VLOOKUP($A96,'Data (new)'!$A:$T,12,0)="","",VLOOKUP($A96,'Data (new)'!$A:$T,12,0))</f>
        <v>1.579</v>
      </c>
      <c r="AJ96" s="1501" t="str">
        <f t="shared" si="74"/>
        <v/>
      </c>
      <c r="AK96" s="1501" t="str">
        <f t="shared" si="75"/>
        <v/>
      </c>
      <c r="AL96" s="1502" t="str">
        <f t="shared" si="76"/>
        <v/>
      </c>
      <c r="AM96" s="1502" t="str">
        <f>IF(ISERROR('Agripp Holds PU (EU, ASIA)'!$AL96*(1-$I$3)),"",'Agripp Holds PU (EU, ASIA)'!$AL96*(1-$I$3))</f>
        <v/>
      </c>
      <c r="AN96" s="1505" t="str">
        <f t="shared" si="77"/>
        <v/>
      </c>
      <c r="AO96" s="1390">
        <f t="shared" si="50"/>
        <v>0</v>
      </c>
      <c r="AP96" s="1390">
        <f t="shared" si="51"/>
        <v>0</v>
      </c>
      <c r="AQ96" s="1390">
        <f t="shared" si="52"/>
        <v>0</v>
      </c>
      <c r="AR96" s="1390">
        <f t="shared" si="53"/>
        <v>0</v>
      </c>
      <c r="AS96" s="1390">
        <f t="shared" si="54"/>
        <v>0</v>
      </c>
      <c r="AT96" s="1390">
        <f t="shared" si="55"/>
        <v>0</v>
      </c>
      <c r="AU96" s="1390">
        <f t="shared" si="56"/>
        <v>0</v>
      </c>
      <c r="AV96" s="1390">
        <f t="shared" si="57"/>
        <v>0</v>
      </c>
      <c r="AW96" s="1390">
        <f t="shared" si="58"/>
        <v>0</v>
      </c>
      <c r="AX96" s="1390">
        <f t="shared" si="59"/>
        <v>0</v>
      </c>
      <c r="AY96" s="1390">
        <f t="shared" si="60"/>
        <v>0</v>
      </c>
      <c r="AZ96" s="1390">
        <f t="shared" si="61"/>
        <v>0</v>
      </c>
      <c r="BA96" s="1390">
        <f t="shared" si="62"/>
        <v>0</v>
      </c>
      <c r="BB96" s="1390">
        <f t="shared" si="63"/>
        <v>0</v>
      </c>
      <c r="BC96" s="1390">
        <f t="shared" si="64"/>
        <v>0</v>
      </c>
      <c r="BD96" s="1390">
        <f t="shared" si="65"/>
        <v>0</v>
      </c>
      <c r="BE96" s="1390">
        <f t="shared" si="66"/>
        <v>0</v>
      </c>
      <c r="BF96" s="1390">
        <f t="shared" si="67"/>
        <v>0</v>
      </c>
      <c r="BG96" s="1390">
        <f t="shared" si="68"/>
        <v>0</v>
      </c>
      <c r="BH96" s="1390">
        <f t="shared" si="69"/>
        <v>0</v>
      </c>
      <c r="BI96" s="1390">
        <f t="shared" si="70"/>
        <v>0</v>
      </c>
      <c r="BJ96" s="1390">
        <f t="shared" si="71"/>
        <v>0</v>
      </c>
      <c r="BK96" s="1390">
        <f t="shared" si="72"/>
        <v>0</v>
      </c>
    </row>
    <row r="97" spans="1:63" ht="21" customHeight="1">
      <c r="A97" s="1506" t="s">
        <v>625</v>
      </c>
      <c r="B97" s="667"/>
      <c r="C97" s="1507" t="str">
        <f>IF(VLOOKUP($A97,'Data (new)'!$A:$T,2,0)="","",VLOOKUP($A97,'Data (new)'!$A:$T,2,0))</f>
        <v>AGP0164-U4</v>
      </c>
      <c r="D97" s="1507"/>
      <c r="E97" s="1507" t="e">
        <f>IF(VLOOKUP($A97,#REF!,3,0)="","",VLOOKUP($A97,#REF!,3,0))</f>
        <v>#REF!</v>
      </c>
      <c r="F97" s="1683"/>
      <c r="G97" s="1508" t="str">
        <f>IF(VLOOKUP($A97,'Data (new)'!$A:$T,6,0)="","",HYPERLINK(VLOOKUP($A97,'Data (new)'!A:T,7,0), VLOOKUP($A97,'Data (new)'!A:T,6,0)))</f>
        <v>Maniak 1</v>
      </c>
      <c r="H97" s="1507" t="str">
        <f>IF(VLOOKUP($A97,'Data (new)'!$A:$T,14,0)="","",VLOOKUP($A97,'Data (new)'!$A:$T,14,0))</f>
        <v>Edges</v>
      </c>
      <c r="I97" s="1509" t="str">
        <f>IF(VLOOKUP($A97,'Data (new)'!$A:$T,10,0)="","",VLOOKUP($A97,'Data (new)'!$A:$T,10,0))</f>
        <v>XL</v>
      </c>
      <c r="J97" s="1509">
        <f>IF(VLOOKUP($A97,'Data (new)'!$A:$T,11,0)="","",VLOOKUP($A97,'Data (new)'!$A:$T,11,0))</f>
        <v>2</v>
      </c>
      <c r="K97" s="1510">
        <f>IF(VLOOKUP($A97,'Data (new)'!$A:$T,16,0)="","",VLOOKUP($A97,'Data (new)'!$A:$T,16,0))</f>
        <v>152</v>
      </c>
      <c r="L97" s="745"/>
      <c r="M97" s="745"/>
      <c r="N97" s="745"/>
      <c r="O97" s="745"/>
      <c r="P97" s="747"/>
      <c r="Q97" s="745"/>
      <c r="R97" s="745"/>
      <c r="S97" s="745"/>
      <c r="T97" s="745"/>
      <c r="U97" s="746"/>
      <c r="V97" s="746"/>
      <c r="W97" s="747"/>
      <c r="X97" s="748"/>
      <c r="Y97" s="749"/>
      <c r="Z97" s="750"/>
      <c r="AA97" s="751"/>
      <c r="AB97" s="752"/>
      <c r="AC97" s="753"/>
      <c r="AD97" s="752"/>
      <c r="AE97" s="752"/>
      <c r="AF97" s="752"/>
      <c r="AG97" s="754"/>
      <c r="AH97" s="752"/>
      <c r="AI97" s="1510">
        <f>IF(VLOOKUP($A97,'Data (new)'!$A:$T,12,0)="","",VLOOKUP($A97,'Data (new)'!$A:$T,12,0))</f>
        <v>1.6279999999999999</v>
      </c>
      <c r="AJ97" s="1509" t="str">
        <f t="shared" si="74"/>
        <v/>
      </c>
      <c r="AK97" s="1509" t="str">
        <f t="shared" si="75"/>
        <v/>
      </c>
      <c r="AL97" s="1510" t="str">
        <f t="shared" si="76"/>
        <v/>
      </c>
      <c r="AM97" s="1510" t="str">
        <f>IF(ISERROR('Agripp Holds PU (EU, ASIA)'!$AL97*(1-$I$3)),"",'Agripp Holds PU (EU, ASIA)'!$AL97*(1-$I$3))</f>
        <v/>
      </c>
      <c r="AN97" s="1511" t="str">
        <f t="shared" si="77"/>
        <v/>
      </c>
      <c r="AO97" s="1390">
        <f t="shared" si="50"/>
        <v>0</v>
      </c>
      <c r="AP97" s="1390">
        <f t="shared" si="51"/>
        <v>0</v>
      </c>
      <c r="AQ97" s="1390">
        <f t="shared" si="52"/>
        <v>0</v>
      </c>
      <c r="AR97" s="1390">
        <f t="shared" si="53"/>
        <v>0</v>
      </c>
      <c r="AS97" s="1390">
        <f t="shared" si="54"/>
        <v>0</v>
      </c>
      <c r="AT97" s="1390">
        <f t="shared" si="55"/>
        <v>0</v>
      </c>
      <c r="AU97" s="1390">
        <f t="shared" si="56"/>
        <v>0</v>
      </c>
      <c r="AV97" s="1390">
        <f t="shared" si="57"/>
        <v>0</v>
      </c>
      <c r="AW97" s="1390">
        <f t="shared" si="58"/>
        <v>0</v>
      </c>
      <c r="AX97" s="1390">
        <f t="shared" si="59"/>
        <v>0</v>
      </c>
      <c r="AY97" s="1390">
        <f t="shared" si="60"/>
        <v>0</v>
      </c>
      <c r="AZ97" s="1390">
        <f t="shared" si="61"/>
        <v>0</v>
      </c>
      <c r="BA97" s="1390">
        <f t="shared" si="62"/>
        <v>0</v>
      </c>
      <c r="BB97" s="1390">
        <f t="shared" si="63"/>
        <v>0</v>
      </c>
      <c r="BC97" s="1390">
        <f t="shared" si="64"/>
        <v>0</v>
      </c>
      <c r="BD97" s="1390">
        <f t="shared" si="65"/>
        <v>0</v>
      </c>
      <c r="BE97" s="1390">
        <f t="shared" si="66"/>
        <v>0</v>
      </c>
      <c r="BF97" s="1390">
        <f t="shared" si="67"/>
        <v>0</v>
      </c>
      <c r="BG97" s="1390">
        <f t="shared" si="68"/>
        <v>0</v>
      </c>
      <c r="BH97" s="1390">
        <f t="shared" si="69"/>
        <v>0</v>
      </c>
      <c r="BI97" s="1390">
        <f t="shared" si="70"/>
        <v>0</v>
      </c>
      <c r="BJ97" s="1390">
        <f t="shared" si="71"/>
        <v>0</v>
      </c>
      <c r="BK97" s="1390">
        <f t="shared" si="72"/>
        <v>0</v>
      </c>
    </row>
    <row r="98" spans="1:63" ht="21" customHeight="1">
      <c r="A98" s="1498" t="s">
        <v>626</v>
      </c>
      <c r="B98" s="1499"/>
      <c r="C98" s="1500" t="str">
        <f>IF(VLOOKUP($A98,'Data (new)'!$A:$T,2,0)="","",VLOOKUP($A98,'Data (new)'!$A:$T,2,0))</f>
        <v>AGP0081-U4</v>
      </c>
      <c r="D98" s="1500"/>
      <c r="E98" s="1500" t="e">
        <f>IF(VLOOKUP($A98,#REF!,3,0)="","",VLOOKUP($A98,#REF!,3,0))</f>
        <v>#REF!</v>
      </c>
      <c r="F98" s="1683"/>
      <c r="G98" s="1492" t="str">
        <f>IF(VLOOKUP($A98,'Data (new)'!$A:$T,6,0)="","",HYPERLINK(VLOOKUP($A98,'Data (new)'!A:T,7,0), VLOOKUP($A98,'Data (new)'!A:T,6,0)))</f>
        <v>Maniak 2</v>
      </c>
      <c r="H98" s="1500" t="str">
        <f>IF(VLOOKUP($A98,'Data (new)'!$A:$T,14,0)="","",VLOOKUP($A98,'Data (new)'!$A:$T,14,0))</f>
        <v>Edges</v>
      </c>
      <c r="I98" s="1501" t="str">
        <f>IF(VLOOKUP($A98,'Data (new)'!$A:$T,10,0)="","",VLOOKUP($A98,'Data (new)'!$A:$T,10,0))</f>
        <v>L</v>
      </c>
      <c r="J98" s="1501">
        <f>IF(VLOOKUP($A98,'Data (new)'!$A:$T,11,0)="","",VLOOKUP($A98,'Data (new)'!$A:$T,11,0))</f>
        <v>4</v>
      </c>
      <c r="K98" s="1502">
        <f>IF(VLOOKUP($A98,'Data (new)'!$A:$T,16,0)="","",VLOOKUP($A98,'Data (new)'!$A:$T,16,0))</f>
        <v>178</v>
      </c>
      <c r="L98" s="735"/>
      <c r="M98" s="735"/>
      <c r="N98" s="735"/>
      <c r="O98" s="735"/>
      <c r="P98" s="737"/>
      <c r="Q98" s="735"/>
      <c r="R98" s="735"/>
      <c r="S98" s="735"/>
      <c r="T98" s="735"/>
      <c r="U98" s="736"/>
      <c r="V98" s="736"/>
      <c r="W98" s="737"/>
      <c r="X98" s="738"/>
      <c r="Y98" s="739"/>
      <c r="Z98" s="740"/>
      <c r="AA98" s="741"/>
      <c r="AB98" s="742"/>
      <c r="AC98" s="743"/>
      <c r="AD98" s="742"/>
      <c r="AE98" s="742"/>
      <c r="AF98" s="742"/>
      <c r="AG98" s="744"/>
      <c r="AH98" s="742"/>
      <c r="AI98" s="1502">
        <f>IF(VLOOKUP($A98,'Data (new)'!$A:$T,12,0)="","",VLOOKUP($A98,'Data (new)'!$A:$T,12,0))</f>
        <v>1.5669999999999999</v>
      </c>
      <c r="AJ98" s="1501" t="str">
        <f t="shared" si="74"/>
        <v/>
      </c>
      <c r="AK98" s="1501" t="str">
        <f t="shared" si="75"/>
        <v/>
      </c>
      <c r="AL98" s="1502" t="str">
        <f t="shared" si="76"/>
        <v/>
      </c>
      <c r="AM98" s="1502" t="str">
        <f>IF(ISERROR('Agripp Holds PU (EU, ASIA)'!$AL98*(1-$I$3)),"",'Agripp Holds PU (EU, ASIA)'!$AL98*(1-$I$3))</f>
        <v/>
      </c>
      <c r="AN98" s="1505" t="str">
        <f t="shared" si="77"/>
        <v/>
      </c>
      <c r="AO98" s="1390">
        <f t="shared" si="50"/>
        <v>0</v>
      </c>
      <c r="AP98" s="1390">
        <f t="shared" si="51"/>
        <v>0</v>
      </c>
      <c r="AQ98" s="1390">
        <f t="shared" si="52"/>
        <v>0</v>
      </c>
      <c r="AR98" s="1390">
        <f t="shared" si="53"/>
        <v>0</v>
      </c>
      <c r="AS98" s="1390">
        <f t="shared" si="54"/>
        <v>0</v>
      </c>
      <c r="AT98" s="1390">
        <f t="shared" si="55"/>
        <v>0</v>
      </c>
      <c r="AU98" s="1390">
        <f t="shared" si="56"/>
        <v>0</v>
      </c>
      <c r="AV98" s="1390">
        <f t="shared" si="57"/>
        <v>0</v>
      </c>
      <c r="AW98" s="1390">
        <f t="shared" si="58"/>
        <v>0</v>
      </c>
      <c r="AX98" s="1390">
        <f t="shared" si="59"/>
        <v>0</v>
      </c>
      <c r="AY98" s="1390">
        <f t="shared" si="60"/>
        <v>0</v>
      </c>
      <c r="AZ98" s="1390">
        <f t="shared" si="61"/>
        <v>0</v>
      </c>
      <c r="BA98" s="1390">
        <f t="shared" si="62"/>
        <v>0</v>
      </c>
      <c r="BB98" s="1390">
        <f t="shared" si="63"/>
        <v>0</v>
      </c>
      <c r="BC98" s="1390">
        <f t="shared" si="64"/>
        <v>0</v>
      </c>
      <c r="BD98" s="1390">
        <f t="shared" si="65"/>
        <v>0</v>
      </c>
      <c r="BE98" s="1390">
        <f t="shared" si="66"/>
        <v>0</v>
      </c>
      <c r="BF98" s="1390">
        <f t="shared" si="67"/>
        <v>0</v>
      </c>
      <c r="BG98" s="1390">
        <f t="shared" si="68"/>
        <v>0</v>
      </c>
      <c r="BH98" s="1390">
        <f t="shared" si="69"/>
        <v>0</v>
      </c>
      <c r="BI98" s="1390">
        <f t="shared" si="70"/>
        <v>0</v>
      </c>
      <c r="BJ98" s="1390">
        <f t="shared" si="71"/>
        <v>0</v>
      </c>
      <c r="BK98" s="1390">
        <f t="shared" si="72"/>
        <v>0</v>
      </c>
    </row>
    <row r="99" spans="1:63" ht="21" customHeight="1">
      <c r="A99" s="1506" t="s">
        <v>627</v>
      </c>
      <c r="B99" s="667"/>
      <c r="C99" s="1507" t="str">
        <f>IF(VLOOKUP($A99,'Data (new)'!$A:$T,2,0)="","",VLOOKUP($A99,'Data (new)'!$A:$T,2,0))</f>
        <v>AGP0025-U4</v>
      </c>
      <c r="D99" s="1507"/>
      <c r="E99" s="1507" t="e">
        <f>IF(VLOOKUP($A99,#REF!,3,0)="","",VLOOKUP($A99,#REF!,3,0))</f>
        <v>#REF!</v>
      </c>
      <c r="F99" s="1683"/>
      <c r="G99" s="1508" t="str">
        <f>IF(VLOOKUP($A99,'Data (new)'!$A:$T,6,0)="","",HYPERLINK(VLOOKUP($A99,'Data (new)'!A:T,7,0), VLOOKUP($A99,'Data (new)'!A:T,6,0)))</f>
        <v>Maniak 3</v>
      </c>
      <c r="H99" s="1507" t="str">
        <f>IF(VLOOKUP($A99,'Data (new)'!$A:$T,14,0)="","",VLOOKUP($A99,'Data (new)'!$A:$T,14,0))</f>
        <v>Edges</v>
      </c>
      <c r="I99" s="1509" t="str">
        <f>IF(VLOOKUP($A99,'Data (new)'!$A:$T,10,0)="","",VLOOKUP($A99,'Data (new)'!$A:$T,10,0))</f>
        <v>M-L</v>
      </c>
      <c r="J99" s="1509">
        <f>IF(VLOOKUP($A99,'Data (new)'!$A:$T,11,0)="","",VLOOKUP($A99,'Data (new)'!$A:$T,11,0))</f>
        <v>6</v>
      </c>
      <c r="K99" s="1510">
        <f>IF(VLOOKUP($A99,'Data (new)'!$A:$T,16,0)="","",VLOOKUP($A99,'Data (new)'!$A:$T,16,0))</f>
        <v>164</v>
      </c>
      <c r="L99" s="745"/>
      <c r="M99" s="745"/>
      <c r="N99" s="745"/>
      <c r="O99" s="745"/>
      <c r="P99" s="747"/>
      <c r="Q99" s="745"/>
      <c r="R99" s="745"/>
      <c r="S99" s="745"/>
      <c r="T99" s="745"/>
      <c r="U99" s="746"/>
      <c r="V99" s="746"/>
      <c r="W99" s="747"/>
      <c r="X99" s="748"/>
      <c r="Y99" s="749"/>
      <c r="Z99" s="750"/>
      <c r="AA99" s="751"/>
      <c r="AB99" s="752"/>
      <c r="AC99" s="753"/>
      <c r="AD99" s="752"/>
      <c r="AE99" s="752"/>
      <c r="AF99" s="752"/>
      <c r="AG99" s="754"/>
      <c r="AH99" s="752"/>
      <c r="AI99" s="1510">
        <f>IF(VLOOKUP($A99,'Data (new)'!$A:$T,12,0)="","",VLOOKUP($A99,'Data (new)'!$A:$T,12,0))</f>
        <v>2.2250000000000001</v>
      </c>
      <c r="AJ99" s="1509" t="str">
        <f t="shared" si="74"/>
        <v/>
      </c>
      <c r="AK99" s="1509" t="str">
        <f t="shared" si="75"/>
        <v/>
      </c>
      <c r="AL99" s="1510" t="str">
        <f t="shared" si="76"/>
        <v/>
      </c>
      <c r="AM99" s="1510" t="str">
        <f>IF(ISERROR('Agripp Holds PU (EU, ASIA)'!$AL99*(1-$I$3)),"",'Agripp Holds PU (EU, ASIA)'!$AL99*(1-$I$3))</f>
        <v/>
      </c>
      <c r="AN99" s="1511" t="str">
        <f t="shared" si="77"/>
        <v/>
      </c>
      <c r="AO99" s="1390">
        <f t="shared" si="50"/>
        <v>0</v>
      </c>
      <c r="AP99" s="1390">
        <f t="shared" si="51"/>
        <v>0</v>
      </c>
      <c r="AQ99" s="1390">
        <f t="shared" si="52"/>
        <v>0</v>
      </c>
      <c r="AR99" s="1390">
        <f t="shared" si="53"/>
        <v>0</v>
      </c>
      <c r="AS99" s="1390">
        <f t="shared" si="54"/>
        <v>0</v>
      </c>
      <c r="AT99" s="1390">
        <f t="shared" si="55"/>
        <v>0</v>
      </c>
      <c r="AU99" s="1390">
        <f t="shared" si="56"/>
        <v>0</v>
      </c>
      <c r="AV99" s="1390">
        <f t="shared" si="57"/>
        <v>0</v>
      </c>
      <c r="AW99" s="1390">
        <f t="shared" si="58"/>
        <v>0</v>
      </c>
      <c r="AX99" s="1390">
        <f t="shared" si="59"/>
        <v>0</v>
      </c>
      <c r="AY99" s="1390">
        <f t="shared" si="60"/>
        <v>0</v>
      </c>
      <c r="AZ99" s="1390">
        <f t="shared" si="61"/>
        <v>0</v>
      </c>
      <c r="BA99" s="1390">
        <f t="shared" si="62"/>
        <v>0</v>
      </c>
      <c r="BB99" s="1390">
        <f t="shared" si="63"/>
        <v>0</v>
      </c>
      <c r="BC99" s="1390">
        <f t="shared" si="64"/>
        <v>0</v>
      </c>
      <c r="BD99" s="1390">
        <f t="shared" si="65"/>
        <v>0</v>
      </c>
      <c r="BE99" s="1390">
        <f t="shared" si="66"/>
        <v>0</v>
      </c>
      <c r="BF99" s="1390">
        <f t="shared" si="67"/>
        <v>0</v>
      </c>
      <c r="BG99" s="1390">
        <f t="shared" si="68"/>
        <v>0</v>
      </c>
      <c r="BH99" s="1390">
        <f t="shared" si="69"/>
        <v>0</v>
      </c>
      <c r="BI99" s="1390">
        <f t="shared" si="70"/>
        <v>0</v>
      </c>
      <c r="BJ99" s="1390">
        <f t="shared" si="71"/>
        <v>0</v>
      </c>
      <c r="BK99" s="1390">
        <f t="shared" si="72"/>
        <v>0</v>
      </c>
    </row>
    <row r="100" spans="1:63" ht="21" customHeight="1">
      <c r="A100" s="1498" t="s">
        <v>628</v>
      </c>
      <c r="B100" s="1499"/>
      <c r="C100" s="1500" t="str">
        <f>IF(VLOOKUP($A100,'Data (new)'!$A:$T,2,0)="","",VLOOKUP($A100,'Data (new)'!$A:$T,2,0))</f>
        <v>AGP0026-U4</v>
      </c>
      <c r="D100" s="1500"/>
      <c r="E100" s="1500" t="e">
        <f>IF(VLOOKUP($A100,#REF!,3,0)="","",VLOOKUP($A100,#REF!,3,0))</f>
        <v>#REF!</v>
      </c>
      <c r="F100" s="1683"/>
      <c r="G100" s="1492" t="str">
        <f>IF(VLOOKUP($A100,'Data (new)'!$A:$T,6,0)="","",HYPERLINK(VLOOKUP($A100,'Data (new)'!A:T,7,0), VLOOKUP($A100,'Data (new)'!A:T,6,0)))</f>
        <v>Master</v>
      </c>
      <c r="H100" s="1500" t="str">
        <f>IF(VLOOKUP($A100,'Data (new)'!$A:$T,14,0)="","",VLOOKUP($A100,'Data (new)'!$A:$T,14,0))</f>
        <v>Slopers</v>
      </c>
      <c r="I100" s="1501" t="str">
        <f>IF(VLOOKUP($A100,'Data (new)'!$A:$T,10,0)="","",VLOOKUP($A100,'Data (new)'!$A:$T,10,0))</f>
        <v>XXL</v>
      </c>
      <c r="J100" s="1501">
        <f>IF(VLOOKUP($A100,'Data (new)'!$A:$T,11,0)="","",VLOOKUP($A100,'Data (new)'!$A:$T,11,0))</f>
        <v>1</v>
      </c>
      <c r="K100" s="1502">
        <f>IF(VLOOKUP($A100,'Data (new)'!$A:$T,16,0)="","",VLOOKUP($A100,'Data (new)'!$A:$T,16,0))</f>
        <v>152</v>
      </c>
      <c r="L100" s="735"/>
      <c r="M100" s="735"/>
      <c r="N100" s="735"/>
      <c r="O100" s="735"/>
      <c r="P100" s="737"/>
      <c r="Q100" s="735"/>
      <c r="R100" s="735"/>
      <c r="S100" s="735"/>
      <c r="T100" s="735"/>
      <c r="U100" s="736"/>
      <c r="V100" s="736"/>
      <c r="W100" s="737"/>
      <c r="X100" s="738"/>
      <c r="Y100" s="739"/>
      <c r="Z100" s="740"/>
      <c r="AA100" s="741"/>
      <c r="AB100" s="742"/>
      <c r="AC100" s="743"/>
      <c r="AD100" s="742"/>
      <c r="AE100" s="742"/>
      <c r="AF100" s="742"/>
      <c r="AG100" s="744"/>
      <c r="AH100" s="742"/>
      <c r="AI100" s="1502">
        <f>IF(VLOOKUP($A100,'Data (new)'!$A:$T,12,0)="","",VLOOKUP($A100,'Data (new)'!$A:$T,12,0))</f>
        <v>1.85</v>
      </c>
      <c r="AJ100" s="1501" t="str">
        <f t="shared" si="74"/>
        <v/>
      </c>
      <c r="AK100" s="1501" t="str">
        <f t="shared" si="75"/>
        <v/>
      </c>
      <c r="AL100" s="1502" t="str">
        <f t="shared" si="76"/>
        <v/>
      </c>
      <c r="AM100" s="1502" t="str">
        <f>IF(ISERROR('Agripp Holds PU (EU, ASIA)'!$AL100*(1-$I$3)),"",'Agripp Holds PU (EU, ASIA)'!$AL100*(1-$I$3))</f>
        <v/>
      </c>
      <c r="AN100" s="1505" t="str">
        <f t="shared" si="77"/>
        <v/>
      </c>
      <c r="AO100" s="1390">
        <f t="shared" si="50"/>
        <v>0</v>
      </c>
      <c r="AP100" s="1390">
        <f t="shared" si="51"/>
        <v>0</v>
      </c>
      <c r="AQ100" s="1390">
        <f t="shared" si="52"/>
        <v>0</v>
      </c>
      <c r="AR100" s="1390">
        <f t="shared" si="53"/>
        <v>0</v>
      </c>
      <c r="AS100" s="1390">
        <f t="shared" si="54"/>
        <v>0</v>
      </c>
      <c r="AT100" s="1390">
        <f t="shared" si="55"/>
        <v>0</v>
      </c>
      <c r="AU100" s="1390">
        <f t="shared" si="56"/>
        <v>0</v>
      </c>
      <c r="AV100" s="1390">
        <f t="shared" si="57"/>
        <v>0</v>
      </c>
      <c r="AW100" s="1390">
        <f t="shared" si="58"/>
        <v>0</v>
      </c>
      <c r="AX100" s="1390">
        <f t="shared" si="59"/>
        <v>0</v>
      </c>
      <c r="AY100" s="1390">
        <f t="shared" si="60"/>
        <v>0</v>
      </c>
      <c r="AZ100" s="1390">
        <f t="shared" si="61"/>
        <v>0</v>
      </c>
      <c r="BA100" s="1390">
        <f t="shared" si="62"/>
        <v>0</v>
      </c>
      <c r="BB100" s="1390">
        <f t="shared" si="63"/>
        <v>0</v>
      </c>
      <c r="BC100" s="1390">
        <f t="shared" si="64"/>
        <v>0</v>
      </c>
      <c r="BD100" s="1390">
        <f t="shared" si="65"/>
        <v>0</v>
      </c>
      <c r="BE100" s="1390">
        <f t="shared" si="66"/>
        <v>0</v>
      </c>
      <c r="BF100" s="1390">
        <f t="shared" si="67"/>
        <v>0</v>
      </c>
      <c r="BG100" s="1390">
        <f t="shared" si="68"/>
        <v>0</v>
      </c>
      <c r="BH100" s="1390">
        <f t="shared" si="69"/>
        <v>0</v>
      </c>
      <c r="BI100" s="1390">
        <f t="shared" si="70"/>
        <v>0</v>
      </c>
      <c r="BJ100" s="1390">
        <f t="shared" si="71"/>
        <v>0</v>
      </c>
      <c r="BK100" s="1390">
        <f t="shared" si="72"/>
        <v>0</v>
      </c>
    </row>
    <row r="101" spans="1:63" ht="21" customHeight="1">
      <c r="A101" s="1506" t="s">
        <v>629</v>
      </c>
      <c r="B101" s="667"/>
      <c r="C101" s="1507" t="str">
        <f>IF(VLOOKUP($A101,'Data (new)'!$A:$T,2,0)="","",VLOOKUP($A101,'Data (new)'!$A:$T,2,0))</f>
        <v>AGP0027-U4</v>
      </c>
      <c r="D101" s="1507"/>
      <c r="E101" s="1507" t="e">
        <f>IF(VLOOKUP($A101,#REF!,3,0)="","",VLOOKUP($A101,#REF!,3,0))</f>
        <v>#REF!</v>
      </c>
      <c r="F101" s="1683"/>
      <c r="G101" s="1508" t="str">
        <f>IF(VLOOKUP($A101,'Data (new)'!$A:$T,6,0)="","",HYPERLINK(VLOOKUP($A101,'Data (new)'!A:T,7,0), VLOOKUP($A101,'Data (new)'!A:T,6,0)))</f>
        <v>Millenium</v>
      </c>
      <c r="H101" s="1507" t="str">
        <f>IF(VLOOKUP($A101,'Data (new)'!$A:$T,14,0)="","",VLOOKUP($A101,'Data (new)'!$A:$T,14,0))</f>
        <v>Slopers</v>
      </c>
      <c r="I101" s="1509" t="str">
        <f>IF(VLOOKUP($A101,'Data (new)'!$A:$T,10,0)="","",VLOOKUP($A101,'Data (new)'!$A:$T,10,0))</f>
        <v>XL</v>
      </c>
      <c r="J101" s="1509">
        <f>IF(VLOOKUP($A101,'Data (new)'!$A:$T,11,0)="","",VLOOKUP($A101,'Data (new)'!$A:$T,11,0))</f>
        <v>3</v>
      </c>
      <c r="K101" s="1510">
        <f>IF(VLOOKUP($A101,'Data (new)'!$A:$T,16,0)="","",VLOOKUP($A101,'Data (new)'!$A:$T,16,0))</f>
        <v>241</v>
      </c>
      <c r="L101" s="745"/>
      <c r="M101" s="745"/>
      <c r="N101" s="745"/>
      <c r="O101" s="745"/>
      <c r="P101" s="747"/>
      <c r="Q101" s="745"/>
      <c r="R101" s="745"/>
      <c r="S101" s="745"/>
      <c r="T101" s="745"/>
      <c r="U101" s="746"/>
      <c r="V101" s="746"/>
      <c r="W101" s="747"/>
      <c r="X101" s="748"/>
      <c r="Y101" s="749"/>
      <c r="Z101" s="750"/>
      <c r="AA101" s="751"/>
      <c r="AB101" s="752"/>
      <c r="AC101" s="753"/>
      <c r="AD101" s="752"/>
      <c r="AE101" s="752"/>
      <c r="AF101" s="752"/>
      <c r="AG101" s="754"/>
      <c r="AH101" s="752"/>
      <c r="AI101" s="1510">
        <f>IF(VLOOKUP($A101,'Data (new)'!$A:$T,12,0)="","",VLOOKUP($A101,'Data (new)'!$A:$T,12,0))</f>
        <v>2.7120000000000002</v>
      </c>
      <c r="AJ101" s="1509" t="str">
        <f t="shared" si="74"/>
        <v/>
      </c>
      <c r="AK101" s="1509" t="str">
        <f t="shared" si="75"/>
        <v/>
      </c>
      <c r="AL101" s="1510" t="str">
        <f t="shared" si="76"/>
        <v/>
      </c>
      <c r="AM101" s="1510" t="str">
        <f>IF(ISERROR('Agripp Holds PU (EU, ASIA)'!$AL101*(1-$I$3)),"",'Agripp Holds PU (EU, ASIA)'!$AL101*(1-$I$3))</f>
        <v/>
      </c>
      <c r="AN101" s="1511" t="str">
        <f t="shared" si="77"/>
        <v/>
      </c>
      <c r="AO101" s="1390">
        <f t="shared" si="50"/>
        <v>0</v>
      </c>
      <c r="AP101" s="1390">
        <f t="shared" si="51"/>
        <v>0</v>
      </c>
      <c r="AQ101" s="1390">
        <f t="shared" si="52"/>
        <v>0</v>
      </c>
      <c r="AR101" s="1390">
        <f t="shared" si="53"/>
        <v>0</v>
      </c>
      <c r="AS101" s="1390">
        <f t="shared" si="54"/>
        <v>0</v>
      </c>
      <c r="AT101" s="1390">
        <f t="shared" si="55"/>
        <v>0</v>
      </c>
      <c r="AU101" s="1390">
        <f t="shared" si="56"/>
        <v>0</v>
      </c>
      <c r="AV101" s="1390">
        <f t="shared" si="57"/>
        <v>0</v>
      </c>
      <c r="AW101" s="1390">
        <f t="shared" si="58"/>
        <v>0</v>
      </c>
      <c r="AX101" s="1390">
        <f t="shared" si="59"/>
        <v>0</v>
      </c>
      <c r="AY101" s="1390">
        <f t="shared" si="60"/>
        <v>0</v>
      </c>
      <c r="AZ101" s="1390">
        <f t="shared" si="61"/>
        <v>0</v>
      </c>
      <c r="BA101" s="1390">
        <f t="shared" si="62"/>
        <v>0</v>
      </c>
      <c r="BB101" s="1390">
        <f t="shared" si="63"/>
        <v>0</v>
      </c>
      <c r="BC101" s="1390">
        <f t="shared" si="64"/>
        <v>0</v>
      </c>
      <c r="BD101" s="1390">
        <f t="shared" si="65"/>
        <v>0</v>
      </c>
      <c r="BE101" s="1390">
        <f t="shared" si="66"/>
        <v>0</v>
      </c>
      <c r="BF101" s="1390">
        <f t="shared" si="67"/>
        <v>0</v>
      </c>
      <c r="BG101" s="1390">
        <f t="shared" si="68"/>
        <v>0</v>
      </c>
      <c r="BH101" s="1390">
        <f t="shared" si="69"/>
        <v>0</v>
      </c>
      <c r="BI101" s="1390">
        <f t="shared" si="70"/>
        <v>0</v>
      </c>
      <c r="BJ101" s="1390">
        <f t="shared" si="71"/>
        <v>0</v>
      </c>
      <c r="BK101" s="1390">
        <f t="shared" si="72"/>
        <v>0</v>
      </c>
    </row>
    <row r="102" spans="1:63" ht="21" customHeight="1">
      <c r="A102" s="1498" t="s">
        <v>630</v>
      </c>
      <c r="B102" s="1499"/>
      <c r="C102" s="1500" t="str">
        <f>IF(VLOOKUP($A102,'Data (new)'!$A:$T,2,0)="","",VLOOKUP($A102,'Data (new)'!$A:$T,2,0))</f>
        <v>AGP0082-U4</v>
      </c>
      <c r="D102" s="1500"/>
      <c r="E102" s="1500" t="e">
        <f>IF(VLOOKUP($A102,#REF!,3,0)="","",VLOOKUP($A102,#REF!,3,0))</f>
        <v>#REF!</v>
      </c>
      <c r="F102" s="1683"/>
      <c r="G102" s="1492" t="str">
        <f>IF(VLOOKUP($A102,'Data (new)'!$A:$T,6,0)="","",HYPERLINK(VLOOKUP($A102,'Data (new)'!A:T,7,0), VLOOKUP($A102,'Data (new)'!A:T,6,0)))</f>
        <v>Moby</v>
      </c>
      <c r="H102" s="1500" t="str">
        <f>IF(VLOOKUP($A102,'Data (new)'!$A:$T,14,0)="","",VLOOKUP($A102,'Data (new)'!$A:$T,14,0))</f>
        <v>Footholds</v>
      </c>
      <c r="I102" s="1501" t="str">
        <f>IF(VLOOKUP($A102,'Data (new)'!$A:$T,10,0)="","",VLOOKUP($A102,'Data (new)'!$A:$T,10,0))</f>
        <v>S</v>
      </c>
      <c r="J102" s="1501">
        <f>IF(VLOOKUP($A102,'Data (new)'!$A:$T,11,0)="","",VLOOKUP($A102,'Data (new)'!$A:$T,11,0))</f>
        <v>6</v>
      </c>
      <c r="K102" s="1502">
        <f>IF(VLOOKUP($A102,'Data (new)'!$A:$T,16,0)="","",VLOOKUP($A102,'Data (new)'!$A:$T,16,0))</f>
        <v>48</v>
      </c>
      <c r="L102" s="735"/>
      <c r="M102" s="735"/>
      <c r="N102" s="735"/>
      <c r="O102" s="735"/>
      <c r="P102" s="737"/>
      <c r="Q102" s="735"/>
      <c r="R102" s="735"/>
      <c r="S102" s="735"/>
      <c r="T102" s="735"/>
      <c r="U102" s="736"/>
      <c r="V102" s="736"/>
      <c r="W102" s="737"/>
      <c r="X102" s="738"/>
      <c r="Y102" s="739"/>
      <c r="Z102" s="740"/>
      <c r="AA102" s="741"/>
      <c r="AB102" s="742"/>
      <c r="AC102" s="743"/>
      <c r="AD102" s="742"/>
      <c r="AE102" s="742"/>
      <c r="AF102" s="742"/>
      <c r="AG102" s="744"/>
      <c r="AH102" s="742"/>
      <c r="AI102" s="1502">
        <f>IF(VLOOKUP($A102,'Data (new)'!$A:$T,12,0)="","",VLOOKUP($A102,'Data (new)'!$A:$T,12,0))</f>
        <v>0.23400000000000001</v>
      </c>
      <c r="AJ102" s="1501" t="str">
        <f t="shared" si="74"/>
        <v/>
      </c>
      <c r="AK102" s="1501" t="str">
        <f t="shared" si="75"/>
        <v/>
      </c>
      <c r="AL102" s="1502" t="str">
        <f t="shared" si="76"/>
        <v/>
      </c>
      <c r="AM102" s="1502" t="str">
        <f>IF(ISERROR('Agripp Holds PU (EU, ASIA)'!$AL102*(1-$I$3)),"",'Agripp Holds PU (EU, ASIA)'!$AL102*(1-$I$3))</f>
        <v/>
      </c>
      <c r="AN102" s="1505" t="str">
        <f t="shared" si="77"/>
        <v/>
      </c>
      <c r="AO102" s="1390">
        <f t="shared" si="50"/>
        <v>0</v>
      </c>
      <c r="AP102" s="1390">
        <f t="shared" si="51"/>
        <v>0</v>
      </c>
      <c r="AQ102" s="1390">
        <f t="shared" si="52"/>
        <v>0</v>
      </c>
      <c r="AR102" s="1390">
        <f t="shared" si="53"/>
        <v>0</v>
      </c>
      <c r="AS102" s="1390">
        <f t="shared" si="54"/>
        <v>0</v>
      </c>
      <c r="AT102" s="1390">
        <f t="shared" si="55"/>
        <v>0</v>
      </c>
      <c r="AU102" s="1390">
        <f t="shared" si="56"/>
        <v>0</v>
      </c>
      <c r="AV102" s="1390">
        <f t="shared" si="57"/>
        <v>0</v>
      </c>
      <c r="AW102" s="1390">
        <f t="shared" si="58"/>
        <v>0</v>
      </c>
      <c r="AX102" s="1390">
        <f t="shared" si="59"/>
        <v>0</v>
      </c>
      <c r="AY102" s="1390">
        <f t="shared" si="60"/>
        <v>0</v>
      </c>
      <c r="AZ102" s="1390">
        <f t="shared" si="61"/>
        <v>0</v>
      </c>
      <c r="BA102" s="1390">
        <f t="shared" si="62"/>
        <v>0</v>
      </c>
      <c r="BB102" s="1390">
        <f t="shared" si="63"/>
        <v>0</v>
      </c>
      <c r="BC102" s="1390">
        <f t="shared" si="64"/>
        <v>0</v>
      </c>
      <c r="BD102" s="1390">
        <f t="shared" si="65"/>
        <v>0</v>
      </c>
      <c r="BE102" s="1390">
        <f t="shared" si="66"/>
        <v>0</v>
      </c>
      <c r="BF102" s="1390">
        <f t="shared" si="67"/>
        <v>0</v>
      </c>
      <c r="BG102" s="1390">
        <f t="shared" si="68"/>
        <v>0</v>
      </c>
      <c r="BH102" s="1390">
        <f t="shared" si="69"/>
        <v>0</v>
      </c>
      <c r="BI102" s="1390">
        <f t="shared" si="70"/>
        <v>0</v>
      </c>
      <c r="BJ102" s="1390">
        <f t="shared" si="71"/>
        <v>0</v>
      </c>
      <c r="BK102" s="1390">
        <f t="shared" si="72"/>
        <v>0</v>
      </c>
    </row>
    <row r="103" spans="1:63" ht="21" customHeight="1">
      <c r="A103" s="1506" t="s">
        <v>631</v>
      </c>
      <c r="B103" s="667"/>
      <c r="C103" s="1507" t="str">
        <f>IF(VLOOKUP($A103,'Data (new)'!$A:$T,2,0)="","",VLOOKUP($A103,'Data (new)'!$A:$T,2,0))</f>
        <v>AGP0165-U4</v>
      </c>
      <c r="D103" s="1507"/>
      <c r="E103" s="1507" t="e">
        <f>IF(VLOOKUP($A103,#REF!,3,0)="","",VLOOKUP($A103,#REF!,3,0))</f>
        <v>#REF!</v>
      </c>
      <c r="F103" s="1683"/>
      <c r="G103" s="1508" t="str">
        <f>IF(VLOOKUP($A103,'Data (new)'!$A:$T,6,0)="","",HYPERLINK(VLOOKUP($A103,'Data (new)'!A:T,7,0), VLOOKUP($A103,'Data (new)'!A:T,6,0)))</f>
        <v>Mutan</v>
      </c>
      <c r="H103" s="1507" t="str">
        <f>IF(VLOOKUP($A103,'Data (new)'!$A:$T,14,0)="","",VLOOKUP($A103,'Data (new)'!$A:$T,14,0))</f>
        <v>Pinches</v>
      </c>
      <c r="I103" s="1509" t="str">
        <f>IF(VLOOKUP($A103,'Data (new)'!$A:$T,10,0)="","",VLOOKUP($A103,'Data (new)'!$A:$T,10,0))</f>
        <v>S</v>
      </c>
      <c r="J103" s="1509">
        <f>IF(VLOOKUP($A103,'Data (new)'!$A:$T,11,0)="","",VLOOKUP($A103,'Data (new)'!$A:$T,11,0))</f>
        <v>10</v>
      </c>
      <c r="K103" s="1510">
        <f>IF(VLOOKUP($A103,'Data (new)'!$A:$T,16,0)="","",VLOOKUP($A103,'Data (new)'!$A:$T,16,0))</f>
        <v>58</v>
      </c>
      <c r="L103" s="745"/>
      <c r="M103" s="745"/>
      <c r="N103" s="745"/>
      <c r="O103" s="745"/>
      <c r="P103" s="747"/>
      <c r="Q103" s="745"/>
      <c r="R103" s="745"/>
      <c r="S103" s="745"/>
      <c r="T103" s="745"/>
      <c r="U103" s="746"/>
      <c r="V103" s="746"/>
      <c r="W103" s="747"/>
      <c r="X103" s="748"/>
      <c r="Y103" s="749"/>
      <c r="Z103" s="750"/>
      <c r="AA103" s="751"/>
      <c r="AB103" s="752"/>
      <c r="AC103" s="753"/>
      <c r="AD103" s="752"/>
      <c r="AE103" s="752"/>
      <c r="AF103" s="752"/>
      <c r="AG103" s="754"/>
      <c r="AH103" s="752"/>
      <c r="AI103" s="1510">
        <f>IF(VLOOKUP($A103,'Data (new)'!$A:$T,12,0)="","",VLOOKUP($A103,'Data (new)'!$A:$T,12,0))</f>
        <v>0.22700000000000001</v>
      </c>
      <c r="AJ103" s="1509" t="str">
        <f t="shared" si="74"/>
        <v/>
      </c>
      <c r="AK103" s="1509" t="str">
        <f t="shared" si="75"/>
        <v/>
      </c>
      <c r="AL103" s="1510" t="str">
        <f t="shared" si="76"/>
        <v/>
      </c>
      <c r="AM103" s="1510" t="str">
        <f>IF(ISERROR('Agripp Holds PU (EU, ASIA)'!$AL103*(1-$I$3)),"",'Agripp Holds PU (EU, ASIA)'!$AL103*(1-$I$3))</f>
        <v/>
      </c>
      <c r="AN103" s="1511" t="str">
        <f t="shared" si="77"/>
        <v/>
      </c>
      <c r="AO103" s="1390">
        <f t="shared" si="50"/>
        <v>0</v>
      </c>
      <c r="AP103" s="1390">
        <f t="shared" si="51"/>
        <v>0</v>
      </c>
      <c r="AQ103" s="1390">
        <f t="shared" si="52"/>
        <v>0</v>
      </c>
      <c r="AR103" s="1390">
        <f t="shared" si="53"/>
        <v>0</v>
      </c>
      <c r="AS103" s="1390">
        <f t="shared" si="54"/>
        <v>0</v>
      </c>
      <c r="AT103" s="1390">
        <f t="shared" si="55"/>
        <v>0</v>
      </c>
      <c r="AU103" s="1390">
        <f t="shared" si="56"/>
        <v>0</v>
      </c>
      <c r="AV103" s="1390">
        <f t="shared" si="57"/>
        <v>0</v>
      </c>
      <c r="AW103" s="1390">
        <f t="shared" si="58"/>
        <v>0</v>
      </c>
      <c r="AX103" s="1390">
        <f t="shared" si="59"/>
        <v>0</v>
      </c>
      <c r="AY103" s="1390">
        <f t="shared" si="60"/>
        <v>0</v>
      </c>
      <c r="AZ103" s="1390">
        <f t="shared" si="61"/>
        <v>0</v>
      </c>
      <c r="BA103" s="1390">
        <f t="shared" si="62"/>
        <v>0</v>
      </c>
      <c r="BB103" s="1390">
        <f t="shared" si="63"/>
        <v>0</v>
      </c>
      <c r="BC103" s="1390">
        <f t="shared" si="64"/>
        <v>0</v>
      </c>
      <c r="BD103" s="1390">
        <f t="shared" si="65"/>
        <v>0</v>
      </c>
      <c r="BE103" s="1390">
        <f t="shared" si="66"/>
        <v>0</v>
      </c>
      <c r="BF103" s="1390">
        <f t="shared" si="67"/>
        <v>0</v>
      </c>
      <c r="BG103" s="1390">
        <f t="shared" si="68"/>
        <v>0</v>
      </c>
      <c r="BH103" s="1390">
        <f t="shared" si="69"/>
        <v>0</v>
      </c>
      <c r="BI103" s="1390">
        <f t="shared" si="70"/>
        <v>0</v>
      </c>
      <c r="BJ103" s="1390">
        <f t="shared" si="71"/>
        <v>0</v>
      </c>
      <c r="BK103" s="1390">
        <f t="shared" si="72"/>
        <v>0</v>
      </c>
    </row>
    <row r="104" spans="1:63" ht="21" customHeight="1">
      <c r="A104" s="1498" t="s">
        <v>632</v>
      </c>
      <c r="B104" s="1499"/>
      <c r="C104" s="1500" t="str">
        <f>IF(VLOOKUP($A104,'Data (new)'!$A:$T,2,0)="","",VLOOKUP($A104,'Data (new)'!$A:$T,2,0))</f>
        <v>AGP0166-U4</v>
      </c>
      <c r="D104" s="1500"/>
      <c r="E104" s="1500" t="e">
        <f>IF(VLOOKUP($A104,#REF!,3,0)="","",VLOOKUP($A104,#REF!,3,0))</f>
        <v>#REF!</v>
      </c>
      <c r="F104" s="1683"/>
      <c r="G104" s="1492" t="str">
        <f>IF(VLOOKUP($A104,'Data (new)'!$A:$T,6,0)="","",HYPERLINK(VLOOKUP($A104,'Data (new)'!A:T,7,0), VLOOKUP($A104,'Data (new)'!A:T,6,0)))</f>
        <v>Nabab</v>
      </c>
      <c r="H104" s="1500" t="str">
        <f>IF(VLOOKUP($A104,'Data (new)'!$A:$T,14,0)="","",VLOOKUP($A104,'Data (new)'!$A:$T,14,0))</f>
        <v>Balls</v>
      </c>
      <c r="I104" s="1501" t="str">
        <f>IF(VLOOKUP($A104,'Data (new)'!$A:$T,10,0)="","",VLOOKUP($A104,'Data (new)'!$A:$T,10,0))</f>
        <v>L</v>
      </c>
      <c r="J104" s="1501">
        <f>IF(VLOOKUP($A104,'Data (new)'!$A:$T,11,0)="","",VLOOKUP($A104,'Data (new)'!$A:$T,11,0))</f>
        <v>2</v>
      </c>
      <c r="K104" s="1502">
        <f>IF(VLOOKUP($A104,'Data (new)'!$A:$T,16,0)="","",VLOOKUP($A104,'Data (new)'!$A:$T,16,0))</f>
        <v>123</v>
      </c>
      <c r="L104" s="735"/>
      <c r="M104" s="735"/>
      <c r="N104" s="735"/>
      <c r="O104" s="735"/>
      <c r="P104" s="737"/>
      <c r="Q104" s="735"/>
      <c r="R104" s="735"/>
      <c r="S104" s="735"/>
      <c r="T104" s="735"/>
      <c r="U104" s="736"/>
      <c r="V104" s="736"/>
      <c r="W104" s="737"/>
      <c r="X104" s="738"/>
      <c r="Y104" s="739"/>
      <c r="Z104" s="740"/>
      <c r="AA104" s="741"/>
      <c r="AB104" s="742"/>
      <c r="AC104" s="743"/>
      <c r="AD104" s="742"/>
      <c r="AE104" s="742"/>
      <c r="AF104" s="742"/>
      <c r="AG104" s="744"/>
      <c r="AH104" s="742"/>
      <c r="AI104" s="1502">
        <f>IF(VLOOKUP($A104,'Data (new)'!$A:$T,12,0)="","",VLOOKUP($A104,'Data (new)'!$A:$T,12,0))</f>
        <v>1.206</v>
      </c>
      <c r="AJ104" s="1501" t="str">
        <f t="shared" si="74"/>
        <v/>
      </c>
      <c r="AK104" s="1501" t="str">
        <f t="shared" si="75"/>
        <v/>
      </c>
      <c r="AL104" s="1502" t="str">
        <f t="shared" si="76"/>
        <v/>
      </c>
      <c r="AM104" s="1502" t="str">
        <f>IF(ISERROR('Agripp Holds PU (EU, ASIA)'!$AL104*(1-$I$3)),"",'Agripp Holds PU (EU, ASIA)'!$AL104*(1-$I$3))</f>
        <v/>
      </c>
      <c r="AN104" s="1505" t="str">
        <f t="shared" si="77"/>
        <v/>
      </c>
      <c r="AO104" s="1390">
        <f t="shared" si="50"/>
        <v>0</v>
      </c>
      <c r="AP104" s="1390">
        <f t="shared" si="51"/>
        <v>0</v>
      </c>
      <c r="AQ104" s="1390">
        <f t="shared" si="52"/>
        <v>0</v>
      </c>
      <c r="AR104" s="1390">
        <f t="shared" si="53"/>
        <v>0</v>
      </c>
      <c r="AS104" s="1390">
        <f t="shared" si="54"/>
        <v>0</v>
      </c>
      <c r="AT104" s="1390">
        <f t="shared" si="55"/>
        <v>0</v>
      </c>
      <c r="AU104" s="1390">
        <f t="shared" si="56"/>
        <v>0</v>
      </c>
      <c r="AV104" s="1390">
        <f t="shared" si="57"/>
        <v>0</v>
      </c>
      <c r="AW104" s="1390">
        <f t="shared" si="58"/>
        <v>0</v>
      </c>
      <c r="AX104" s="1390">
        <f t="shared" si="59"/>
        <v>0</v>
      </c>
      <c r="AY104" s="1390">
        <f t="shared" si="60"/>
        <v>0</v>
      </c>
      <c r="AZ104" s="1390">
        <f t="shared" si="61"/>
        <v>0</v>
      </c>
      <c r="BA104" s="1390">
        <f t="shared" si="62"/>
        <v>0</v>
      </c>
      <c r="BB104" s="1390">
        <f t="shared" si="63"/>
        <v>0</v>
      </c>
      <c r="BC104" s="1390">
        <f t="shared" si="64"/>
        <v>0</v>
      </c>
      <c r="BD104" s="1390">
        <f t="shared" si="65"/>
        <v>0</v>
      </c>
      <c r="BE104" s="1390">
        <f t="shared" si="66"/>
        <v>0</v>
      </c>
      <c r="BF104" s="1390">
        <f t="shared" si="67"/>
        <v>0</v>
      </c>
      <c r="BG104" s="1390">
        <f t="shared" si="68"/>
        <v>0</v>
      </c>
      <c r="BH104" s="1390">
        <f t="shared" si="69"/>
        <v>0</v>
      </c>
      <c r="BI104" s="1390">
        <f t="shared" si="70"/>
        <v>0</v>
      </c>
      <c r="BJ104" s="1390">
        <f t="shared" si="71"/>
        <v>0</v>
      </c>
      <c r="BK104" s="1390">
        <f t="shared" si="72"/>
        <v>0</v>
      </c>
    </row>
    <row r="105" spans="1:63" ht="21" customHeight="1">
      <c r="A105" s="1506" t="s">
        <v>633</v>
      </c>
      <c r="B105" s="667"/>
      <c r="C105" s="1507" t="str">
        <f>IF(VLOOKUP($A105,'Data (new)'!$A:$T,2,0)="","",VLOOKUP($A105,'Data (new)'!$A:$T,2,0))</f>
        <v>AGP0083-U4</v>
      </c>
      <c r="D105" s="1507"/>
      <c r="E105" s="1507" t="e">
        <f>IF(VLOOKUP($A105,#REF!,3,0)="","",VLOOKUP($A105,#REF!,3,0))</f>
        <v>#REF!</v>
      </c>
      <c r="F105" s="1683"/>
      <c r="G105" s="1508" t="str">
        <f>IF(VLOOKUP($A105,'Data (new)'!$A:$T,6,0)="","",HYPERLINK(VLOOKUP($A105,'Data (new)'!A:T,7,0), VLOOKUP($A105,'Data (new)'!A:T,6,0)))</f>
        <v>Noah</v>
      </c>
      <c r="H105" s="1507" t="str">
        <f>IF(VLOOKUP($A105,'Data (new)'!$A:$T,14,0)="","",VLOOKUP($A105,'Data (new)'!$A:$T,14,0))</f>
        <v>Pockets</v>
      </c>
      <c r="I105" s="1509" t="str">
        <f>IF(VLOOKUP($A105,'Data (new)'!$A:$T,10,0)="","",VLOOKUP($A105,'Data (new)'!$A:$T,10,0))</f>
        <v>L</v>
      </c>
      <c r="J105" s="1509">
        <f>IF(VLOOKUP($A105,'Data (new)'!$A:$T,11,0)="","",VLOOKUP($A105,'Data (new)'!$A:$T,11,0))</f>
        <v>1</v>
      </c>
      <c r="K105" s="1510">
        <f>IF(VLOOKUP($A105,'Data (new)'!$A:$T,16,0)="","",VLOOKUP($A105,'Data (new)'!$A:$T,16,0))</f>
        <v>83</v>
      </c>
      <c r="L105" s="745"/>
      <c r="M105" s="745"/>
      <c r="N105" s="745"/>
      <c r="O105" s="745"/>
      <c r="P105" s="747"/>
      <c r="Q105" s="745"/>
      <c r="R105" s="745"/>
      <c r="S105" s="745"/>
      <c r="T105" s="745"/>
      <c r="U105" s="746"/>
      <c r="V105" s="746"/>
      <c r="W105" s="747"/>
      <c r="X105" s="748"/>
      <c r="Y105" s="749"/>
      <c r="Z105" s="750"/>
      <c r="AA105" s="751"/>
      <c r="AB105" s="752"/>
      <c r="AC105" s="753"/>
      <c r="AD105" s="752"/>
      <c r="AE105" s="752"/>
      <c r="AF105" s="752"/>
      <c r="AG105" s="754"/>
      <c r="AH105" s="752"/>
      <c r="AI105" s="1510">
        <f>IF(VLOOKUP($A105,'Data (new)'!$A:$T,12,0)="","",VLOOKUP($A105,'Data (new)'!$A:$T,12,0))</f>
        <v>0.85699999999999998</v>
      </c>
      <c r="AJ105" s="1509" t="str">
        <f t="shared" si="74"/>
        <v/>
      </c>
      <c r="AK105" s="1509" t="str">
        <f t="shared" si="75"/>
        <v/>
      </c>
      <c r="AL105" s="1510" t="str">
        <f t="shared" si="76"/>
        <v/>
      </c>
      <c r="AM105" s="1510" t="str">
        <f>IF(ISERROR('Agripp Holds PU (EU, ASIA)'!$AL105*(1-$I$3)),"",'Agripp Holds PU (EU, ASIA)'!$AL105*(1-$I$3))</f>
        <v/>
      </c>
      <c r="AN105" s="1511" t="str">
        <f t="shared" si="77"/>
        <v/>
      </c>
      <c r="AO105" s="1390">
        <f t="shared" si="50"/>
        <v>0</v>
      </c>
      <c r="AP105" s="1390">
        <f t="shared" si="51"/>
        <v>0</v>
      </c>
      <c r="AQ105" s="1390">
        <f t="shared" si="52"/>
        <v>0</v>
      </c>
      <c r="AR105" s="1390">
        <f t="shared" si="53"/>
        <v>0</v>
      </c>
      <c r="AS105" s="1390">
        <f t="shared" si="54"/>
        <v>0</v>
      </c>
      <c r="AT105" s="1390">
        <f t="shared" si="55"/>
        <v>0</v>
      </c>
      <c r="AU105" s="1390">
        <f t="shared" si="56"/>
        <v>0</v>
      </c>
      <c r="AV105" s="1390">
        <f t="shared" si="57"/>
        <v>0</v>
      </c>
      <c r="AW105" s="1390">
        <f t="shared" si="58"/>
        <v>0</v>
      </c>
      <c r="AX105" s="1390">
        <f t="shared" si="59"/>
        <v>0</v>
      </c>
      <c r="AY105" s="1390">
        <f t="shared" si="60"/>
        <v>0</v>
      </c>
      <c r="AZ105" s="1390">
        <f t="shared" si="61"/>
        <v>0</v>
      </c>
      <c r="BA105" s="1390">
        <f t="shared" si="62"/>
        <v>0</v>
      </c>
      <c r="BB105" s="1390">
        <f t="shared" si="63"/>
        <v>0</v>
      </c>
      <c r="BC105" s="1390">
        <f t="shared" si="64"/>
        <v>0</v>
      </c>
      <c r="BD105" s="1390">
        <f t="shared" si="65"/>
        <v>0</v>
      </c>
      <c r="BE105" s="1390">
        <f t="shared" si="66"/>
        <v>0</v>
      </c>
      <c r="BF105" s="1390">
        <f t="shared" si="67"/>
        <v>0</v>
      </c>
      <c r="BG105" s="1390">
        <f t="shared" si="68"/>
        <v>0</v>
      </c>
      <c r="BH105" s="1390">
        <f t="shared" si="69"/>
        <v>0</v>
      </c>
      <c r="BI105" s="1390">
        <f t="shared" si="70"/>
        <v>0</v>
      </c>
      <c r="BJ105" s="1390">
        <f t="shared" si="71"/>
        <v>0</v>
      </c>
      <c r="BK105" s="1390">
        <f t="shared" si="72"/>
        <v>0</v>
      </c>
    </row>
    <row r="106" spans="1:63" ht="21" customHeight="1">
      <c r="A106" s="1498" t="s">
        <v>634</v>
      </c>
      <c r="B106" s="1499"/>
      <c r="C106" s="1500" t="str">
        <f>IF(VLOOKUP($A106,'Data (new)'!$A:$T,2,0)="","",VLOOKUP($A106,'Data (new)'!$A:$T,2,0))</f>
        <v>AGP0167-U4</v>
      </c>
      <c r="D106" s="1500"/>
      <c r="E106" s="1500" t="e">
        <f>IF(VLOOKUP($A106,#REF!,3,0)="","",VLOOKUP($A106,#REF!,3,0))</f>
        <v>#REF!</v>
      </c>
      <c r="F106" s="1683"/>
      <c r="G106" s="1492" t="str">
        <f>IF(VLOOKUP($A106,'Data (new)'!$A:$T,6,0)="","",HYPERLINK(VLOOKUP($A106,'Data (new)'!A:T,7,0), VLOOKUP($A106,'Data (new)'!A:T,6,0)))</f>
        <v>Nova</v>
      </c>
      <c r="H106" s="1500" t="str">
        <f>IF(VLOOKUP($A106,'Data (new)'!$A:$T,14,0)="","",VLOOKUP($A106,'Data (new)'!$A:$T,14,0))</f>
        <v>Jugs</v>
      </c>
      <c r="I106" s="1501" t="str">
        <f>IF(VLOOKUP($A106,'Data (new)'!$A:$T,10,0)="","",VLOOKUP($A106,'Data (new)'!$A:$T,10,0))</f>
        <v>XL</v>
      </c>
      <c r="J106" s="1501">
        <f>IF(VLOOKUP($A106,'Data (new)'!$A:$T,11,0)="","",VLOOKUP($A106,'Data (new)'!$A:$T,11,0))</f>
        <v>4</v>
      </c>
      <c r="K106" s="1502">
        <f>IF(VLOOKUP($A106,'Data (new)'!$A:$T,16,0)="","",VLOOKUP($A106,'Data (new)'!$A:$T,16,0))</f>
        <v>272</v>
      </c>
      <c r="L106" s="735"/>
      <c r="M106" s="735"/>
      <c r="N106" s="735"/>
      <c r="O106" s="735"/>
      <c r="P106" s="737"/>
      <c r="Q106" s="735"/>
      <c r="R106" s="735"/>
      <c r="S106" s="735"/>
      <c r="T106" s="735"/>
      <c r="U106" s="736"/>
      <c r="V106" s="736"/>
      <c r="W106" s="737"/>
      <c r="X106" s="738"/>
      <c r="Y106" s="739"/>
      <c r="Z106" s="740"/>
      <c r="AA106" s="741"/>
      <c r="AB106" s="742"/>
      <c r="AC106" s="743"/>
      <c r="AD106" s="742"/>
      <c r="AE106" s="742"/>
      <c r="AF106" s="742"/>
      <c r="AG106" s="744"/>
      <c r="AH106" s="742"/>
      <c r="AI106" s="1502">
        <f>IF(VLOOKUP($A106,'Data (new)'!$A:$T,12,0)="","",VLOOKUP($A106,'Data (new)'!$A:$T,12,0))</f>
        <v>2.9329999999999998</v>
      </c>
      <c r="AJ106" s="1501" t="str">
        <f t="shared" si="74"/>
        <v/>
      </c>
      <c r="AK106" s="1501" t="str">
        <f t="shared" si="75"/>
        <v/>
      </c>
      <c r="AL106" s="1502" t="str">
        <f t="shared" si="76"/>
        <v/>
      </c>
      <c r="AM106" s="1502" t="str">
        <f>IF(ISERROR('Agripp Holds PU (EU, ASIA)'!$AL106*(1-$I$3)),"",'Agripp Holds PU (EU, ASIA)'!$AL106*(1-$I$3))</f>
        <v/>
      </c>
      <c r="AN106" s="1505" t="str">
        <f t="shared" si="77"/>
        <v/>
      </c>
      <c r="AO106" s="1390">
        <f t="shared" si="50"/>
        <v>0</v>
      </c>
      <c r="AP106" s="1390">
        <f t="shared" si="51"/>
        <v>0</v>
      </c>
      <c r="AQ106" s="1390">
        <f t="shared" si="52"/>
        <v>0</v>
      </c>
      <c r="AR106" s="1390">
        <f t="shared" si="53"/>
        <v>0</v>
      </c>
      <c r="AS106" s="1390">
        <f t="shared" si="54"/>
        <v>0</v>
      </c>
      <c r="AT106" s="1390">
        <f t="shared" si="55"/>
        <v>0</v>
      </c>
      <c r="AU106" s="1390">
        <f t="shared" si="56"/>
        <v>0</v>
      </c>
      <c r="AV106" s="1390">
        <f t="shared" si="57"/>
        <v>0</v>
      </c>
      <c r="AW106" s="1390">
        <f t="shared" si="58"/>
        <v>0</v>
      </c>
      <c r="AX106" s="1390">
        <f t="shared" si="59"/>
        <v>0</v>
      </c>
      <c r="AY106" s="1390">
        <f t="shared" si="60"/>
        <v>0</v>
      </c>
      <c r="AZ106" s="1390">
        <f t="shared" si="61"/>
        <v>0</v>
      </c>
      <c r="BA106" s="1390">
        <f t="shared" si="62"/>
        <v>0</v>
      </c>
      <c r="BB106" s="1390">
        <f t="shared" si="63"/>
        <v>0</v>
      </c>
      <c r="BC106" s="1390">
        <f t="shared" si="64"/>
        <v>0</v>
      </c>
      <c r="BD106" s="1390">
        <f t="shared" si="65"/>
        <v>0</v>
      </c>
      <c r="BE106" s="1390">
        <f t="shared" si="66"/>
        <v>0</v>
      </c>
      <c r="BF106" s="1390">
        <f t="shared" si="67"/>
        <v>0</v>
      </c>
      <c r="BG106" s="1390">
        <f t="shared" si="68"/>
        <v>0</v>
      </c>
      <c r="BH106" s="1390">
        <f t="shared" si="69"/>
        <v>0</v>
      </c>
      <c r="BI106" s="1390">
        <f t="shared" si="70"/>
        <v>0</v>
      </c>
      <c r="BJ106" s="1390">
        <f t="shared" si="71"/>
        <v>0</v>
      </c>
      <c r="BK106" s="1390">
        <f t="shared" si="72"/>
        <v>0</v>
      </c>
    </row>
    <row r="107" spans="1:63" ht="21" customHeight="1">
      <c r="A107" s="1506" t="s">
        <v>635</v>
      </c>
      <c r="B107" s="667"/>
      <c r="C107" s="1507" t="str">
        <f>IF(VLOOKUP($A107,'Data (new)'!$A:$T,2,0)="","",VLOOKUP($A107,'Data (new)'!$A:$T,2,0))</f>
        <v>AGP0029-U4</v>
      </c>
      <c r="D107" s="1507"/>
      <c r="E107" s="1507" t="e">
        <f>IF(VLOOKUP($A107,#REF!,3,0)="","",VLOOKUP($A107,#REF!,3,0))</f>
        <v>#REF!</v>
      </c>
      <c r="F107" s="1683"/>
      <c r="G107" s="1508" t="str">
        <f>IF(VLOOKUP($A107,'Data (new)'!$A:$T,6,0)="","",HYPERLINK(VLOOKUP($A107,'Data (new)'!A:T,7,0), VLOOKUP($A107,'Data (new)'!A:T,6,0)))</f>
        <v>Odin</v>
      </c>
      <c r="H107" s="1507" t="str">
        <f>IF(VLOOKUP($A107,'Data (new)'!$A:$T,14,0)="","",VLOOKUP($A107,'Data (new)'!$A:$T,14,0))</f>
        <v>Crimps</v>
      </c>
      <c r="I107" s="1509" t="str">
        <f>IF(VLOOKUP($A107,'Data (new)'!$A:$T,10,0)="","",VLOOKUP($A107,'Data (new)'!$A:$T,10,0))</f>
        <v>M</v>
      </c>
      <c r="J107" s="1509">
        <f>IF(VLOOKUP($A107,'Data (new)'!$A:$T,11,0)="","",VLOOKUP($A107,'Data (new)'!$A:$T,11,0))</f>
        <v>5</v>
      </c>
      <c r="K107" s="1510">
        <f>IF(VLOOKUP($A107,'Data (new)'!$A:$T,16,0)="","",VLOOKUP($A107,'Data (new)'!$A:$T,16,0))</f>
        <v>110</v>
      </c>
      <c r="L107" s="745"/>
      <c r="M107" s="745"/>
      <c r="N107" s="745"/>
      <c r="O107" s="745"/>
      <c r="P107" s="747"/>
      <c r="Q107" s="745"/>
      <c r="R107" s="745"/>
      <c r="S107" s="745"/>
      <c r="T107" s="745"/>
      <c r="U107" s="746"/>
      <c r="V107" s="746"/>
      <c r="W107" s="747"/>
      <c r="X107" s="748"/>
      <c r="Y107" s="749"/>
      <c r="Z107" s="750"/>
      <c r="AA107" s="751"/>
      <c r="AB107" s="752"/>
      <c r="AC107" s="753"/>
      <c r="AD107" s="752"/>
      <c r="AE107" s="752"/>
      <c r="AF107" s="752"/>
      <c r="AG107" s="754"/>
      <c r="AH107" s="752"/>
      <c r="AI107" s="1510">
        <f>IF(VLOOKUP($A107,'Data (new)'!$A:$T,12,0)="","",VLOOKUP($A107,'Data (new)'!$A:$T,12,0))</f>
        <v>1.3660000000000001</v>
      </c>
      <c r="AJ107" s="1509" t="str">
        <f t="shared" si="74"/>
        <v/>
      </c>
      <c r="AK107" s="1509" t="str">
        <f t="shared" si="75"/>
        <v/>
      </c>
      <c r="AL107" s="1510" t="str">
        <f t="shared" si="76"/>
        <v/>
      </c>
      <c r="AM107" s="1510" t="str">
        <f>IF(ISERROR('Agripp Holds PU (EU, ASIA)'!$AL107*(1-$I$3)),"",'Agripp Holds PU (EU, ASIA)'!$AL107*(1-$I$3))</f>
        <v/>
      </c>
      <c r="AN107" s="1511" t="str">
        <f t="shared" si="77"/>
        <v/>
      </c>
      <c r="AO107" s="1390">
        <f t="shared" si="50"/>
        <v>0</v>
      </c>
      <c r="AP107" s="1390">
        <f t="shared" si="51"/>
        <v>0</v>
      </c>
      <c r="AQ107" s="1390">
        <f t="shared" si="52"/>
        <v>0</v>
      </c>
      <c r="AR107" s="1390">
        <f t="shared" si="53"/>
        <v>0</v>
      </c>
      <c r="AS107" s="1390">
        <f t="shared" si="54"/>
        <v>0</v>
      </c>
      <c r="AT107" s="1390">
        <f t="shared" si="55"/>
        <v>0</v>
      </c>
      <c r="AU107" s="1390">
        <f t="shared" si="56"/>
        <v>0</v>
      </c>
      <c r="AV107" s="1390">
        <f t="shared" si="57"/>
        <v>0</v>
      </c>
      <c r="AW107" s="1390">
        <f t="shared" si="58"/>
        <v>0</v>
      </c>
      <c r="AX107" s="1390">
        <f t="shared" si="59"/>
        <v>0</v>
      </c>
      <c r="AY107" s="1390">
        <f t="shared" si="60"/>
        <v>0</v>
      </c>
      <c r="AZ107" s="1390">
        <f t="shared" si="61"/>
        <v>0</v>
      </c>
      <c r="BA107" s="1390">
        <f t="shared" si="62"/>
        <v>0</v>
      </c>
      <c r="BB107" s="1390">
        <f t="shared" si="63"/>
        <v>0</v>
      </c>
      <c r="BC107" s="1390">
        <f t="shared" si="64"/>
        <v>0</v>
      </c>
      <c r="BD107" s="1390">
        <f t="shared" si="65"/>
        <v>0</v>
      </c>
      <c r="BE107" s="1390">
        <f t="shared" si="66"/>
        <v>0</v>
      </c>
      <c r="BF107" s="1390">
        <f t="shared" si="67"/>
        <v>0</v>
      </c>
      <c r="BG107" s="1390">
        <f t="shared" si="68"/>
        <v>0</v>
      </c>
      <c r="BH107" s="1390">
        <f t="shared" si="69"/>
        <v>0</v>
      </c>
      <c r="BI107" s="1390">
        <f t="shared" si="70"/>
        <v>0</v>
      </c>
      <c r="BJ107" s="1390">
        <f t="shared" si="71"/>
        <v>0</v>
      </c>
      <c r="BK107" s="1390">
        <f t="shared" si="72"/>
        <v>0</v>
      </c>
    </row>
    <row r="108" spans="1:63" ht="21" customHeight="1">
      <c r="A108" s="1498" t="s">
        <v>636</v>
      </c>
      <c r="B108" s="1499"/>
      <c r="C108" s="1500" t="str">
        <f>IF(VLOOKUP($A108,'Data (new)'!$A:$T,2,0)="","",VLOOKUP($A108,'Data (new)'!$A:$T,2,0))</f>
        <v>AGP0292-U4</v>
      </c>
      <c r="D108" s="1500"/>
      <c r="E108" s="1500" t="e">
        <f>IF(VLOOKUP($A108,#REF!,3,0)="","",VLOOKUP($A108,#REF!,3,0))</f>
        <v>#REF!</v>
      </c>
      <c r="F108" s="1683"/>
      <c r="G108" s="1492" t="str">
        <f>IF(VLOOKUP($A108,'Data (new)'!$A:$T,6,0)="","",HYPERLINK(VLOOKUP($A108,'Data (new)'!A:T,7,0), VLOOKUP($A108,'Data (new)'!A:T,6,0)))</f>
        <v>Omm 1</v>
      </c>
      <c r="H108" s="1500" t="str">
        <f>IF(VLOOKUP($A108,'Data (new)'!$A:$T,14,0)="","",VLOOKUP($A108,'Data (new)'!$A:$T,14,0))</f>
        <v>Craters</v>
      </c>
      <c r="I108" s="1501" t="str">
        <f>IF(VLOOKUP($A108,'Data (new)'!$A:$T,10,0)="","",VLOOKUP($A108,'Data (new)'!$A:$T,10,0))</f>
        <v>XL</v>
      </c>
      <c r="J108" s="1501">
        <f>IF(VLOOKUP($A108,'Data (new)'!$A:$T,11,0)="","",VLOOKUP($A108,'Data (new)'!$A:$T,11,0))</f>
        <v>2</v>
      </c>
      <c r="K108" s="1502">
        <f>IF(VLOOKUP($A108,'Data (new)'!$A:$T,16,0)="","",VLOOKUP($A108,'Data (new)'!$A:$T,16,0))</f>
        <v>160</v>
      </c>
      <c r="L108" s="735"/>
      <c r="M108" s="735"/>
      <c r="N108" s="735"/>
      <c r="O108" s="735"/>
      <c r="P108" s="737"/>
      <c r="Q108" s="735"/>
      <c r="R108" s="735"/>
      <c r="S108" s="735"/>
      <c r="T108" s="735"/>
      <c r="U108" s="736"/>
      <c r="V108" s="736"/>
      <c r="W108" s="737"/>
      <c r="X108" s="738"/>
      <c r="Y108" s="739"/>
      <c r="Z108" s="740"/>
      <c r="AA108" s="741"/>
      <c r="AB108" s="742"/>
      <c r="AC108" s="743"/>
      <c r="AD108" s="742"/>
      <c r="AE108" s="742"/>
      <c r="AF108" s="742"/>
      <c r="AG108" s="744"/>
      <c r="AH108" s="742"/>
      <c r="AI108" s="1502">
        <f>IF(VLOOKUP($A108,'Data (new)'!$A:$T,12,0)="","",VLOOKUP($A108,'Data (new)'!$A:$T,12,0))</f>
        <v>1.746</v>
      </c>
      <c r="AJ108" s="1501" t="str">
        <f t="shared" si="74"/>
        <v/>
      </c>
      <c r="AK108" s="1501" t="str">
        <f t="shared" si="75"/>
        <v/>
      </c>
      <c r="AL108" s="1502" t="str">
        <f t="shared" si="76"/>
        <v/>
      </c>
      <c r="AM108" s="1502" t="str">
        <f>IF(ISERROR('Agripp Holds PU (EU, ASIA)'!$AL108*(1-$I$3)),"",'Agripp Holds PU (EU, ASIA)'!$AL108*(1-$I$3))</f>
        <v/>
      </c>
      <c r="AN108" s="1505" t="str">
        <f t="shared" si="77"/>
        <v/>
      </c>
      <c r="AO108" s="1390">
        <f t="shared" si="50"/>
        <v>0</v>
      </c>
      <c r="AP108" s="1390">
        <f t="shared" si="51"/>
        <v>0</v>
      </c>
      <c r="AQ108" s="1390">
        <f t="shared" si="52"/>
        <v>0</v>
      </c>
      <c r="AR108" s="1390">
        <f t="shared" si="53"/>
        <v>0</v>
      </c>
      <c r="AS108" s="1390">
        <f t="shared" si="54"/>
        <v>0</v>
      </c>
      <c r="AT108" s="1390">
        <f t="shared" si="55"/>
        <v>0</v>
      </c>
      <c r="AU108" s="1390">
        <f t="shared" si="56"/>
        <v>0</v>
      </c>
      <c r="AV108" s="1390">
        <f t="shared" si="57"/>
        <v>0</v>
      </c>
      <c r="AW108" s="1390">
        <f t="shared" si="58"/>
        <v>0</v>
      </c>
      <c r="AX108" s="1390">
        <f t="shared" si="59"/>
        <v>0</v>
      </c>
      <c r="AY108" s="1390">
        <f t="shared" si="60"/>
        <v>0</v>
      </c>
      <c r="AZ108" s="1390">
        <f t="shared" si="61"/>
        <v>0</v>
      </c>
      <c r="BA108" s="1390">
        <f t="shared" si="62"/>
        <v>0</v>
      </c>
      <c r="BB108" s="1390">
        <f t="shared" si="63"/>
        <v>0</v>
      </c>
      <c r="BC108" s="1390">
        <f t="shared" si="64"/>
        <v>0</v>
      </c>
      <c r="BD108" s="1390">
        <f t="shared" si="65"/>
        <v>0</v>
      </c>
      <c r="BE108" s="1390">
        <f t="shared" si="66"/>
        <v>0</v>
      </c>
      <c r="BF108" s="1390">
        <f t="shared" si="67"/>
        <v>0</v>
      </c>
      <c r="BG108" s="1390">
        <f t="shared" si="68"/>
        <v>0</v>
      </c>
      <c r="BH108" s="1390">
        <f t="shared" si="69"/>
        <v>0</v>
      </c>
      <c r="BI108" s="1390">
        <f t="shared" si="70"/>
        <v>0</v>
      </c>
      <c r="BJ108" s="1390">
        <f t="shared" si="71"/>
        <v>0</v>
      </c>
      <c r="BK108" s="1390">
        <f t="shared" si="72"/>
        <v>0</v>
      </c>
    </row>
    <row r="109" spans="1:63" ht="21" customHeight="1">
      <c r="A109" s="1506" t="s">
        <v>637</v>
      </c>
      <c r="B109" s="667"/>
      <c r="C109" s="1507" t="str">
        <f>IF(VLOOKUP($A109,'Data (new)'!$A:$T,2,0)="","",VLOOKUP($A109,'Data (new)'!$A:$T,2,0))</f>
        <v>AGP0293-U4</v>
      </c>
      <c r="D109" s="1507"/>
      <c r="E109" s="1507" t="e">
        <f>IF(VLOOKUP($A109,#REF!,3,0)="","",VLOOKUP($A109,#REF!,3,0))</f>
        <v>#REF!</v>
      </c>
      <c r="F109" s="1683"/>
      <c r="G109" s="1508" t="str">
        <f>IF(VLOOKUP($A109,'Data (new)'!$A:$T,6,0)="","",HYPERLINK(VLOOKUP($A109,'Data (new)'!A:T,7,0), VLOOKUP($A109,'Data (new)'!A:T,6,0)))</f>
        <v>Omm 2</v>
      </c>
      <c r="H109" s="1507" t="str">
        <f>IF(VLOOKUP($A109,'Data (new)'!$A:$T,14,0)="","",VLOOKUP($A109,'Data (new)'!$A:$T,14,0))</f>
        <v>Craters</v>
      </c>
      <c r="I109" s="1509" t="str">
        <f>IF(VLOOKUP($A109,'Data (new)'!$A:$T,10,0)="","",VLOOKUP($A109,'Data (new)'!$A:$T,10,0))</f>
        <v>XL</v>
      </c>
      <c r="J109" s="1509">
        <f>IF(VLOOKUP($A109,'Data (new)'!$A:$T,11,0)="","",VLOOKUP($A109,'Data (new)'!$A:$T,11,0))</f>
        <v>2</v>
      </c>
      <c r="K109" s="1510">
        <f>IF(VLOOKUP($A109,'Data (new)'!$A:$T,16,0)="","",VLOOKUP($A109,'Data (new)'!$A:$T,16,0))</f>
        <v>191</v>
      </c>
      <c r="L109" s="745"/>
      <c r="M109" s="745"/>
      <c r="N109" s="745"/>
      <c r="O109" s="745"/>
      <c r="P109" s="747"/>
      <c r="Q109" s="745"/>
      <c r="R109" s="745"/>
      <c r="S109" s="745"/>
      <c r="T109" s="745"/>
      <c r="U109" s="746"/>
      <c r="V109" s="746"/>
      <c r="W109" s="747"/>
      <c r="X109" s="748"/>
      <c r="Y109" s="749"/>
      <c r="Z109" s="750"/>
      <c r="AA109" s="751"/>
      <c r="AB109" s="752"/>
      <c r="AC109" s="753"/>
      <c r="AD109" s="752"/>
      <c r="AE109" s="752"/>
      <c r="AF109" s="752"/>
      <c r="AG109" s="754"/>
      <c r="AH109" s="752"/>
      <c r="AI109" s="1510">
        <f>IF(VLOOKUP($A109,'Data (new)'!$A:$T,12,0)="","",VLOOKUP($A109,'Data (new)'!$A:$T,12,0))</f>
        <v>2.2000000000000002</v>
      </c>
      <c r="AJ109" s="1509" t="str">
        <f t="shared" si="74"/>
        <v/>
      </c>
      <c r="AK109" s="1509" t="str">
        <f t="shared" si="75"/>
        <v/>
      </c>
      <c r="AL109" s="1510" t="str">
        <f t="shared" si="76"/>
        <v/>
      </c>
      <c r="AM109" s="1510" t="str">
        <f>IF(ISERROR('Agripp Holds PU (EU, ASIA)'!$AL109*(1-$I$3)),"",'Agripp Holds PU (EU, ASIA)'!$AL109*(1-$I$3))</f>
        <v/>
      </c>
      <c r="AN109" s="1511" t="str">
        <f t="shared" si="77"/>
        <v/>
      </c>
      <c r="AO109" s="1390">
        <f t="shared" si="50"/>
        <v>0</v>
      </c>
      <c r="AP109" s="1390">
        <f t="shared" si="51"/>
        <v>0</v>
      </c>
      <c r="AQ109" s="1390">
        <f t="shared" si="52"/>
        <v>0</v>
      </c>
      <c r="AR109" s="1390">
        <f t="shared" si="53"/>
        <v>0</v>
      </c>
      <c r="AS109" s="1390">
        <f t="shared" si="54"/>
        <v>0</v>
      </c>
      <c r="AT109" s="1390">
        <f t="shared" si="55"/>
        <v>0</v>
      </c>
      <c r="AU109" s="1390">
        <f t="shared" si="56"/>
        <v>0</v>
      </c>
      <c r="AV109" s="1390">
        <f t="shared" si="57"/>
        <v>0</v>
      </c>
      <c r="AW109" s="1390">
        <f t="shared" si="58"/>
        <v>0</v>
      </c>
      <c r="AX109" s="1390">
        <f t="shared" si="59"/>
        <v>0</v>
      </c>
      <c r="AY109" s="1390">
        <f t="shared" si="60"/>
        <v>0</v>
      </c>
      <c r="AZ109" s="1390">
        <f t="shared" si="61"/>
        <v>0</v>
      </c>
      <c r="BA109" s="1390">
        <f t="shared" si="62"/>
        <v>0</v>
      </c>
      <c r="BB109" s="1390">
        <f t="shared" si="63"/>
        <v>0</v>
      </c>
      <c r="BC109" s="1390">
        <f t="shared" si="64"/>
        <v>0</v>
      </c>
      <c r="BD109" s="1390">
        <f t="shared" si="65"/>
        <v>0</v>
      </c>
      <c r="BE109" s="1390">
        <f t="shared" si="66"/>
        <v>0</v>
      </c>
      <c r="BF109" s="1390">
        <f t="shared" si="67"/>
        <v>0</v>
      </c>
      <c r="BG109" s="1390">
        <f t="shared" si="68"/>
        <v>0</v>
      </c>
      <c r="BH109" s="1390">
        <f t="shared" si="69"/>
        <v>0</v>
      </c>
      <c r="BI109" s="1390">
        <f t="shared" si="70"/>
        <v>0</v>
      </c>
      <c r="BJ109" s="1390">
        <f t="shared" si="71"/>
        <v>0</v>
      </c>
      <c r="BK109" s="1390">
        <f t="shared" si="72"/>
        <v>0</v>
      </c>
    </row>
    <row r="110" spans="1:63" ht="21" customHeight="1">
      <c r="A110" s="1498" t="s">
        <v>638</v>
      </c>
      <c r="B110" s="1499"/>
      <c r="C110" s="1500" t="str">
        <f>IF(VLOOKUP($A110,'Data (new)'!$A:$T,2,0)="","",VLOOKUP($A110,'Data (new)'!$A:$T,2,0))</f>
        <v>AGP0170-U4</v>
      </c>
      <c r="D110" s="1500"/>
      <c r="E110" s="1500" t="e">
        <f>IF(VLOOKUP($A110,#REF!,3,0)="","",VLOOKUP($A110,#REF!,3,0))</f>
        <v>#REF!</v>
      </c>
      <c r="F110" s="1683"/>
      <c r="G110" s="1492" t="str">
        <f>IF(VLOOKUP($A110,'Data (new)'!$A:$T,6,0)="","",HYPERLINK(VLOOKUP($A110,'Data (new)'!A:T,7,0), VLOOKUP($A110,'Data (new)'!A:T,6,0)))</f>
        <v>Omm 3</v>
      </c>
      <c r="H110" s="1500" t="str">
        <f>IF(VLOOKUP($A110,'Data (new)'!$A:$T,14,0)="","",VLOOKUP($A110,'Data (new)'!$A:$T,14,0))</f>
        <v>Craters</v>
      </c>
      <c r="I110" s="1501" t="str">
        <f>IF(VLOOKUP($A110,'Data (new)'!$A:$T,10,0)="","",VLOOKUP($A110,'Data (new)'!$A:$T,10,0))</f>
        <v>L</v>
      </c>
      <c r="J110" s="1501">
        <f>IF(VLOOKUP($A110,'Data (new)'!$A:$T,11,0)="","",VLOOKUP($A110,'Data (new)'!$A:$T,11,0))</f>
        <v>2</v>
      </c>
      <c r="K110" s="1502">
        <f>IF(VLOOKUP($A110,'Data (new)'!$A:$T,16,0)="","",VLOOKUP($A110,'Data (new)'!$A:$T,16,0))</f>
        <v>132</v>
      </c>
      <c r="L110" s="735"/>
      <c r="M110" s="735"/>
      <c r="N110" s="735"/>
      <c r="O110" s="735"/>
      <c r="P110" s="737"/>
      <c r="Q110" s="735"/>
      <c r="R110" s="735"/>
      <c r="S110" s="735"/>
      <c r="T110" s="735"/>
      <c r="U110" s="736"/>
      <c r="V110" s="736"/>
      <c r="W110" s="737"/>
      <c r="X110" s="738"/>
      <c r="Y110" s="739"/>
      <c r="Z110" s="740"/>
      <c r="AA110" s="741"/>
      <c r="AB110" s="742"/>
      <c r="AC110" s="743"/>
      <c r="AD110" s="742"/>
      <c r="AE110" s="742"/>
      <c r="AF110" s="742"/>
      <c r="AG110" s="744"/>
      <c r="AH110" s="742"/>
      <c r="AI110" s="1502">
        <f>IF(VLOOKUP($A110,'Data (new)'!$A:$T,12,0)="","",VLOOKUP($A110,'Data (new)'!$A:$T,12,0))</f>
        <v>1.343</v>
      </c>
      <c r="AJ110" s="1501" t="str">
        <f t="shared" si="74"/>
        <v/>
      </c>
      <c r="AK110" s="1501" t="str">
        <f t="shared" si="75"/>
        <v/>
      </c>
      <c r="AL110" s="1502" t="str">
        <f t="shared" si="76"/>
        <v/>
      </c>
      <c r="AM110" s="1502" t="str">
        <f>IF(ISERROR('Agripp Holds PU (EU, ASIA)'!$AL110*(1-$I$3)),"",'Agripp Holds PU (EU, ASIA)'!$AL110*(1-$I$3))</f>
        <v/>
      </c>
      <c r="AN110" s="1505" t="str">
        <f t="shared" si="77"/>
        <v/>
      </c>
      <c r="AO110" s="1390">
        <f t="shared" si="50"/>
        <v>0</v>
      </c>
      <c r="AP110" s="1390">
        <f t="shared" si="51"/>
        <v>0</v>
      </c>
      <c r="AQ110" s="1390">
        <f t="shared" si="52"/>
        <v>0</v>
      </c>
      <c r="AR110" s="1390">
        <f t="shared" si="53"/>
        <v>0</v>
      </c>
      <c r="AS110" s="1390">
        <f t="shared" si="54"/>
        <v>0</v>
      </c>
      <c r="AT110" s="1390">
        <f t="shared" si="55"/>
        <v>0</v>
      </c>
      <c r="AU110" s="1390">
        <f t="shared" si="56"/>
        <v>0</v>
      </c>
      <c r="AV110" s="1390">
        <f t="shared" si="57"/>
        <v>0</v>
      </c>
      <c r="AW110" s="1390">
        <f t="shared" si="58"/>
        <v>0</v>
      </c>
      <c r="AX110" s="1390">
        <f t="shared" si="59"/>
        <v>0</v>
      </c>
      <c r="AY110" s="1390">
        <f t="shared" si="60"/>
        <v>0</v>
      </c>
      <c r="AZ110" s="1390">
        <f t="shared" si="61"/>
        <v>0</v>
      </c>
      <c r="BA110" s="1390">
        <f t="shared" si="62"/>
        <v>0</v>
      </c>
      <c r="BB110" s="1390">
        <f t="shared" si="63"/>
        <v>0</v>
      </c>
      <c r="BC110" s="1390">
        <f t="shared" si="64"/>
        <v>0</v>
      </c>
      <c r="BD110" s="1390">
        <f t="shared" si="65"/>
        <v>0</v>
      </c>
      <c r="BE110" s="1390">
        <f t="shared" si="66"/>
        <v>0</v>
      </c>
      <c r="BF110" s="1390">
        <f t="shared" si="67"/>
        <v>0</v>
      </c>
      <c r="BG110" s="1390">
        <f t="shared" si="68"/>
        <v>0</v>
      </c>
      <c r="BH110" s="1390">
        <f t="shared" si="69"/>
        <v>0</v>
      </c>
      <c r="BI110" s="1390">
        <f t="shared" si="70"/>
        <v>0</v>
      </c>
      <c r="BJ110" s="1390">
        <f t="shared" si="71"/>
        <v>0</v>
      </c>
      <c r="BK110" s="1390">
        <f t="shared" si="72"/>
        <v>0</v>
      </c>
    </row>
    <row r="111" spans="1:63" ht="21" customHeight="1">
      <c r="A111" s="1506" t="s">
        <v>639</v>
      </c>
      <c r="B111" s="667"/>
      <c r="C111" s="1507" t="str">
        <f>IF(VLOOKUP($A111,'Data (new)'!$A:$T,2,0)="","",VLOOKUP($A111,'Data (new)'!$A:$T,2,0))</f>
        <v>AGP0187-U4</v>
      </c>
      <c r="D111" s="1507"/>
      <c r="E111" s="1507" t="e">
        <f>IF(VLOOKUP($A111,#REF!,3,0)="","",VLOOKUP($A111,#REF!,3,0))</f>
        <v>#REF!</v>
      </c>
      <c r="F111" s="1683"/>
      <c r="G111" s="1508" t="str">
        <f>IF(VLOOKUP($A111,'Data (new)'!$A:$T,6,0)="","",HYPERLINK(VLOOKUP($A111,'Data (new)'!A:T,7,0), VLOOKUP($A111,'Data (new)'!A:T,6,0)))</f>
        <v xml:space="preserve">Orga </v>
      </c>
      <c r="H111" s="1507" t="str">
        <f>IF(VLOOKUP($A111,'Data (new)'!$A:$T,14,0)="","",VLOOKUP($A111,'Data (new)'!$A:$T,14,0))</f>
        <v>Edges</v>
      </c>
      <c r="I111" s="1509" t="str">
        <f>IF(VLOOKUP($A111,'Data (new)'!$A:$T,10,0)="","",VLOOKUP($A111,'Data (new)'!$A:$T,10,0))</f>
        <v>M</v>
      </c>
      <c r="J111" s="1509">
        <f>IF(VLOOKUP($A111,'Data (new)'!$A:$T,11,0)="","",VLOOKUP($A111,'Data (new)'!$A:$T,11,0))</f>
        <v>4</v>
      </c>
      <c r="K111" s="1510">
        <f>IF(VLOOKUP($A111,'Data (new)'!$A:$T,16,0)="","",VLOOKUP($A111,'Data (new)'!$A:$T,16,0))</f>
        <v>74</v>
      </c>
      <c r="L111" s="745"/>
      <c r="M111" s="745"/>
      <c r="N111" s="745"/>
      <c r="O111" s="745"/>
      <c r="P111" s="747"/>
      <c r="Q111" s="745"/>
      <c r="R111" s="745"/>
      <c r="S111" s="745"/>
      <c r="T111" s="745"/>
      <c r="U111" s="746"/>
      <c r="V111" s="746"/>
      <c r="W111" s="747"/>
      <c r="X111" s="748"/>
      <c r="Y111" s="749"/>
      <c r="Z111" s="750"/>
      <c r="AA111" s="751"/>
      <c r="AB111" s="752"/>
      <c r="AC111" s="753"/>
      <c r="AD111" s="752"/>
      <c r="AE111" s="752"/>
      <c r="AF111" s="752"/>
      <c r="AG111" s="754"/>
      <c r="AH111" s="752"/>
      <c r="AI111" s="1510">
        <f>IF(VLOOKUP($A111,'Data (new)'!$A:$T,12,0)="","",VLOOKUP($A111,'Data (new)'!$A:$T,12,0))</f>
        <v>0.86</v>
      </c>
      <c r="AJ111" s="1509" t="str">
        <f t="shared" si="74"/>
        <v/>
      </c>
      <c r="AK111" s="1509" t="str">
        <f t="shared" si="75"/>
        <v/>
      </c>
      <c r="AL111" s="1510" t="str">
        <f t="shared" si="76"/>
        <v/>
      </c>
      <c r="AM111" s="1510" t="str">
        <f>IF(ISERROR('Agripp Holds PU (EU, ASIA)'!$AL111*(1-$I$3)),"",'Agripp Holds PU (EU, ASIA)'!$AL111*(1-$I$3))</f>
        <v/>
      </c>
      <c r="AN111" s="1511" t="str">
        <f t="shared" si="77"/>
        <v/>
      </c>
      <c r="AO111" s="1390">
        <f t="shared" si="50"/>
        <v>0</v>
      </c>
      <c r="AP111" s="1390">
        <f t="shared" si="51"/>
        <v>0</v>
      </c>
      <c r="AQ111" s="1390">
        <f t="shared" si="52"/>
        <v>0</v>
      </c>
      <c r="AR111" s="1390">
        <f t="shared" si="53"/>
        <v>0</v>
      </c>
      <c r="AS111" s="1390">
        <f t="shared" si="54"/>
        <v>0</v>
      </c>
      <c r="AT111" s="1390">
        <f t="shared" si="55"/>
        <v>0</v>
      </c>
      <c r="AU111" s="1390">
        <f t="shared" si="56"/>
        <v>0</v>
      </c>
      <c r="AV111" s="1390">
        <f t="shared" si="57"/>
        <v>0</v>
      </c>
      <c r="AW111" s="1390">
        <f t="shared" si="58"/>
        <v>0</v>
      </c>
      <c r="AX111" s="1390">
        <f t="shared" si="59"/>
        <v>0</v>
      </c>
      <c r="AY111" s="1390">
        <f t="shared" si="60"/>
        <v>0</v>
      </c>
      <c r="AZ111" s="1390">
        <f t="shared" si="61"/>
        <v>0</v>
      </c>
      <c r="BA111" s="1390">
        <f t="shared" si="62"/>
        <v>0</v>
      </c>
      <c r="BB111" s="1390">
        <f t="shared" si="63"/>
        <v>0</v>
      </c>
      <c r="BC111" s="1390">
        <f t="shared" si="64"/>
        <v>0</v>
      </c>
      <c r="BD111" s="1390">
        <f t="shared" si="65"/>
        <v>0</v>
      </c>
      <c r="BE111" s="1390">
        <f t="shared" si="66"/>
        <v>0</v>
      </c>
      <c r="BF111" s="1390">
        <f t="shared" si="67"/>
        <v>0</v>
      </c>
      <c r="BG111" s="1390">
        <f t="shared" si="68"/>
        <v>0</v>
      </c>
      <c r="BH111" s="1390">
        <f t="shared" si="69"/>
        <v>0</v>
      </c>
      <c r="BI111" s="1390">
        <f t="shared" si="70"/>
        <v>0</v>
      </c>
      <c r="BJ111" s="1390">
        <f t="shared" si="71"/>
        <v>0</v>
      </c>
      <c r="BK111" s="1390">
        <f t="shared" si="72"/>
        <v>0</v>
      </c>
    </row>
    <row r="112" spans="1:63" ht="21" customHeight="1">
      <c r="A112" s="1498" t="s">
        <v>640</v>
      </c>
      <c r="B112" s="1499"/>
      <c r="C112" s="1500" t="str">
        <f>IF(VLOOKUP($A112,'Data (new)'!$A:$T,2,0)="","",VLOOKUP($A112,'Data (new)'!$A:$T,2,0))</f>
        <v>AGP0030-U4</v>
      </c>
      <c r="D112" s="1500"/>
      <c r="E112" s="1500" t="e">
        <f>IF(VLOOKUP($A112,#REF!,3,0)="","",VLOOKUP($A112,#REF!,3,0))</f>
        <v>#REF!</v>
      </c>
      <c r="F112" s="1683"/>
      <c r="G112" s="1492" t="str">
        <f>IF(VLOOKUP($A112,'Data (new)'!$A:$T,6,0)="","",HYPERLINK(VLOOKUP($A112,'Data (new)'!A:T,7,0), VLOOKUP($A112,'Data (new)'!A:T,6,0)))</f>
        <v>Oslo</v>
      </c>
      <c r="H112" s="1500" t="str">
        <f>IF(VLOOKUP($A112,'Data (new)'!$A:$T,14,0)="","",VLOOKUP($A112,'Data (new)'!$A:$T,14,0))</f>
        <v>Pinches</v>
      </c>
      <c r="I112" s="1501" t="str">
        <f>IF(VLOOKUP($A112,'Data (new)'!$A:$T,10,0)="","",VLOOKUP($A112,'Data (new)'!$A:$T,10,0))</f>
        <v>XL</v>
      </c>
      <c r="J112" s="1501">
        <f>IF(VLOOKUP($A112,'Data (new)'!$A:$T,11,0)="","",VLOOKUP($A112,'Data (new)'!$A:$T,11,0))</f>
        <v>2</v>
      </c>
      <c r="K112" s="1502">
        <f>IF(VLOOKUP($A112,'Data (new)'!$A:$T,16,0)="","",VLOOKUP($A112,'Data (new)'!$A:$T,16,0))</f>
        <v>149</v>
      </c>
      <c r="L112" s="735"/>
      <c r="M112" s="735"/>
      <c r="N112" s="735"/>
      <c r="O112" s="735"/>
      <c r="P112" s="737"/>
      <c r="Q112" s="735"/>
      <c r="R112" s="735"/>
      <c r="S112" s="735"/>
      <c r="T112" s="735"/>
      <c r="U112" s="736"/>
      <c r="V112" s="736"/>
      <c r="W112" s="737"/>
      <c r="X112" s="738"/>
      <c r="Y112" s="739"/>
      <c r="Z112" s="740"/>
      <c r="AA112" s="741"/>
      <c r="AB112" s="742"/>
      <c r="AC112" s="743"/>
      <c r="AD112" s="742"/>
      <c r="AE112" s="742"/>
      <c r="AF112" s="742"/>
      <c r="AG112" s="744"/>
      <c r="AH112" s="742"/>
      <c r="AI112" s="1502">
        <f>IF(VLOOKUP($A112,'Data (new)'!$A:$T,12,0)="","",VLOOKUP($A112,'Data (new)'!$A:$T,12,0))</f>
        <v>1.5840000000000001</v>
      </c>
      <c r="AJ112" s="1501" t="str">
        <f t="shared" si="74"/>
        <v/>
      </c>
      <c r="AK112" s="1501" t="str">
        <f t="shared" si="75"/>
        <v/>
      </c>
      <c r="AL112" s="1502" t="str">
        <f t="shared" si="76"/>
        <v/>
      </c>
      <c r="AM112" s="1502" t="str">
        <f>IF(ISERROR('Agripp Holds PU (EU, ASIA)'!$AL112*(1-$I$3)),"",'Agripp Holds PU (EU, ASIA)'!$AL112*(1-$I$3))</f>
        <v/>
      </c>
      <c r="AN112" s="1505" t="str">
        <f t="shared" si="77"/>
        <v/>
      </c>
      <c r="AO112" s="1390">
        <f t="shared" si="50"/>
        <v>0</v>
      </c>
      <c r="AP112" s="1390">
        <f t="shared" si="51"/>
        <v>0</v>
      </c>
      <c r="AQ112" s="1390">
        <f t="shared" si="52"/>
        <v>0</v>
      </c>
      <c r="AR112" s="1390">
        <f t="shared" si="53"/>
        <v>0</v>
      </c>
      <c r="AS112" s="1390">
        <f t="shared" si="54"/>
        <v>0</v>
      </c>
      <c r="AT112" s="1390">
        <f t="shared" si="55"/>
        <v>0</v>
      </c>
      <c r="AU112" s="1390">
        <f t="shared" si="56"/>
        <v>0</v>
      </c>
      <c r="AV112" s="1390">
        <f t="shared" si="57"/>
        <v>0</v>
      </c>
      <c r="AW112" s="1390">
        <f t="shared" si="58"/>
        <v>0</v>
      </c>
      <c r="AX112" s="1390">
        <f t="shared" si="59"/>
        <v>0</v>
      </c>
      <c r="AY112" s="1390">
        <f t="shared" si="60"/>
        <v>0</v>
      </c>
      <c r="AZ112" s="1390">
        <f t="shared" si="61"/>
        <v>0</v>
      </c>
      <c r="BA112" s="1390">
        <f t="shared" si="62"/>
        <v>0</v>
      </c>
      <c r="BB112" s="1390">
        <f t="shared" si="63"/>
        <v>0</v>
      </c>
      <c r="BC112" s="1390">
        <f t="shared" si="64"/>
        <v>0</v>
      </c>
      <c r="BD112" s="1390">
        <f t="shared" si="65"/>
        <v>0</v>
      </c>
      <c r="BE112" s="1390">
        <f t="shared" si="66"/>
        <v>0</v>
      </c>
      <c r="BF112" s="1390">
        <f t="shared" si="67"/>
        <v>0</v>
      </c>
      <c r="BG112" s="1390">
        <f t="shared" si="68"/>
        <v>0</v>
      </c>
      <c r="BH112" s="1390">
        <f t="shared" si="69"/>
        <v>0</v>
      </c>
      <c r="BI112" s="1390">
        <f t="shared" si="70"/>
        <v>0</v>
      </c>
      <c r="BJ112" s="1390">
        <f t="shared" si="71"/>
        <v>0</v>
      </c>
      <c r="BK112" s="1390">
        <f t="shared" si="72"/>
        <v>0</v>
      </c>
    </row>
    <row r="113" spans="1:63" ht="21" customHeight="1">
      <c r="A113" s="1506" t="s">
        <v>641</v>
      </c>
      <c r="B113" s="667"/>
      <c r="C113" s="1507" t="str">
        <f>IF(VLOOKUP($A113,'Data (new)'!$A:$T,2,0)="","",VLOOKUP($A113,'Data (new)'!$A:$T,2,0))</f>
        <v>AGP0171-U4</v>
      </c>
      <c r="D113" s="1507"/>
      <c r="E113" s="1507" t="e">
        <f>IF(VLOOKUP($A113,#REF!,3,0)="","",VLOOKUP($A113,#REF!,3,0))</f>
        <v>#REF!</v>
      </c>
      <c r="F113" s="1683"/>
      <c r="G113" s="1508" t="str">
        <f>IF(VLOOKUP($A113,'Data (new)'!$A:$T,6,0)="","",HYPERLINK(VLOOKUP($A113,'Data (new)'!A:T,7,0), VLOOKUP($A113,'Data (new)'!A:T,6,0)))</f>
        <v>Oxia</v>
      </c>
      <c r="H113" s="1507" t="str">
        <f>IF(VLOOKUP($A113,'Data (new)'!$A:$T,14,0)="","",VLOOKUP($A113,'Data (new)'!$A:$T,14,0))</f>
        <v>Pockets</v>
      </c>
      <c r="I113" s="1509" t="str">
        <f>IF(VLOOKUP($A113,'Data (new)'!$A:$T,10,0)="","",VLOOKUP($A113,'Data (new)'!$A:$T,10,0))</f>
        <v>M</v>
      </c>
      <c r="J113" s="1509">
        <f>IF(VLOOKUP($A113,'Data (new)'!$A:$T,11,0)="","",VLOOKUP($A113,'Data (new)'!$A:$T,11,0))</f>
        <v>3</v>
      </c>
      <c r="K113" s="1510">
        <f>IF(VLOOKUP($A113,'Data (new)'!$A:$T,16,0)="","",VLOOKUP($A113,'Data (new)'!$A:$T,16,0))</f>
        <v>122</v>
      </c>
      <c r="L113" s="745"/>
      <c r="M113" s="745"/>
      <c r="N113" s="745"/>
      <c r="O113" s="745"/>
      <c r="P113" s="747"/>
      <c r="Q113" s="745"/>
      <c r="R113" s="745"/>
      <c r="S113" s="745"/>
      <c r="T113" s="745"/>
      <c r="U113" s="746"/>
      <c r="V113" s="746"/>
      <c r="W113" s="747"/>
      <c r="X113" s="748"/>
      <c r="Y113" s="749"/>
      <c r="Z113" s="750"/>
      <c r="AA113" s="751"/>
      <c r="AB113" s="752"/>
      <c r="AC113" s="753"/>
      <c r="AD113" s="752"/>
      <c r="AE113" s="752"/>
      <c r="AF113" s="752"/>
      <c r="AG113" s="754"/>
      <c r="AH113" s="752"/>
      <c r="AI113" s="1510">
        <f>IF(VLOOKUP($A113,'Data (new)'!$A:$T,12,0)="","",VLOOKUP($A113,'Data (new)'!$A:$T,12,0))</f>
        <v>1.694</v>
      </c>
      <c r="AJ113" s="1509" t="str">
        <f t="shared" si="74"/>
        <v/>
      </c>
      <c r="AK113" s="1509" t="str">
        <f t="shared" si="75"/>
        <v/>
      </c>
      <c r="AL113" s="1510" t="str">
        <f t="shared" si="76"/>
        <v/>
      </c>
      <c r="AM113" s="1510" t="str">
        <f>IF(ISERROR('Agripp Holds PU (EU, ASIA)'!$AL113*(1-$I$3)),"",'Agripp Holds PU (EU, ASIA)'!$AL113*(1-$I$3))</f>
        <v/>
      </c>
      <c r="AN113" s="1511" t="str">
        <f t="shared" si="77"/>
        <v/>
      </c>
      <c r="AO113" s="1390">
        <f t="shared" si="50"/>
        <v>0</v>
      </c>
      <c r="AP113" s="1390">
        <f t="shared" si="51"/>
        <v>0</v>
      </c>
      <c r="AQ113" s="1390">
        <f t="shared" si="52"/>
        <v>0</v>
      </c>
      <c r="AR113" s="1390">
        <f t="shared" si="53"/>
        <v>0</v>
      </c>
      <c r="AS113" s="1390">
        <f t="shared" si="54"/>
        <v>0</v>
      </c>
      <c r="AT113" s="1390">
        <f t="shared" si="55"/>
        <v>0</v>
      </c>
      <c r="AU113" s="1390">
        <f t="shared" si="56"/>
        <v>0</v>
      </c>
      <c r="AV113" s="1390">
        <f t="shared" si="57"/>
        <v>0</v>
      </c>
      <c r="AW113" s="1390">
        <f t="shared" si="58"/>
        <v>0</v>
      </c>
      <c r="AX113" s="1390">
        <f t="shared" si="59"/>
        <v>0</v>
      </c>
      <c r="AY113" s="1390">
        <f t="shared" si="60"/>
        <v>0</v>
      </c>
      <c r="AZ113" s="1390">
        <f t="shared" si="61"/>
        <v>0</v>
      </c>
      <c r="BA113" s="1390">
        <f t="shared" si="62"/>
        <v>0</v>
      </c>
      <c r="BB113" s="1390">
        <f t="shared" si="63"/>
        <v>0</v>
      </c>
      <c r="BC113" s="1390">
        <f t="shared" si="64"/>
        <v>0</v>
      </c>
      <c r="BD113" s="1390">
        <f t="shared" si="65"/>
        <v>0</v>
      </c>
      <c r="BE113" s="1390">
        <f t="shared" si="66"/>
        <v>0</v>
      </c>
      <c r="BF113" s="1390">
        <f t="shared" si="67"/>
        <v>0</v>
      </c>
      <c r="BG113" s="1390">
        <f t="shared" si="68"/>
        <v>0</v>
      </c>
      <c r="BH113" s="1390">
        <f t="shared" si="69"/>
        <v>0</v>
      </c>
      <c r="BI113" s="1390">
        <f t="shared" si="70"/>
        <v>0</v>
      </c>
      <c r="BJ113" s="1390">
        <f t="shared" si="71"/>
        <v>0</v>
      </c>
      <c r="BK113" s="1390">
        <f t="shared" si="72"/>
        <v>0</v>
      </c>
    </row>
    <row r="114" spans="1:63" ht="21" customHeight="1">
      <c r="A114" s="1498" t="s">
        <v>642</v>
      </c>
      <c r="B114" s="1499"/>
      <c r="C114" s="1500" t="str">
        <f>IF(VLOOKUP($A114,'Data (new)'!$A:$T,2,0)="","",VLOOKUP($A114,'Data (new)'!$A:$T,2,0))</f>
        <v>AGP0172-U4</v>
      </c>
      <c r="D114" s="1500"/>
      <c r="E114" s="1500" t="e">
        <f>IF(VLOOKUP($A114,#REF!,3,0)="","",VLOOKUP($A114,#REF!,3,0))</f>
        <v>#REF!</v>
      </c>
      <c r="F114" s="1683"/>
      <c r="G114" s="1492" t="str">
        <f>IF(VLOOKUP($A114,'Data (new)'!$A:$T,6,0)="","",HYPERLINK(VLOOKUP($A114,'Data (new)'!A:T,7,0), VLOOKUP($A114,'Data (new)'!A:T,6,0)))</f>
        <v>Push</v>
      </c>
      <c r="H114" s="1500" t="str">
        <f>IF(VLOOKUP($A114,'Data (new)'!$A:$T,14,0)="","",VLOOKUP($A114,'Data (new)'!$A:$T,14,0))</f>
        <v>Pinches</v>
      </c>
      <c r="I114" s="1501" t="str">
        <f>IF(VLOOKUP($A114,'Data (new)'!$A:$T,10,0)="","",VLOOKUP($A114,'Data (new)'!$A:$T,10,0))</f>
        <v>M</v>
      </c>
      <c r="J114" s="1501">
        <f>IF(VLOOKUP($A114,'Data (new)'!$A:$T,11,0)="","",VLOOKUP($A114,'Data (new)'!$A:$T,11,0))</f>
        <v>4</v>
      </c>
      <c r="K114" s="1502">
        <f>IF(VLOOKUP($A114,'Data (new)'!$A:$T,16,0)="","",VLOOKUP($A114,'Data (new)'!$A:$T,16,0))</f>
        <v>136</v>
      </c>
      <c r="L114" s="735"/>
      <c r="M114" s="735"/>
      <c r="N114" s="735"/>
      <c r="O114" s="735"/>
      <c r="P114" s="737"/>
      <c r="Q114" s="735"/>
      <c r="R114" s="735"/>
      <c r="S114" s="735"/>
      <c r="T114" s="735"/>
      <c r="U114" s="736"/>
      <c r="V114" s="736"/>
      <c r="W114" s="737"/>
      <c r="X114" s="738"/>
      <c r="Y114" s="739"/>
      <c r="Z114" s="740"/>
      <c r="AA114" s="741"/>
      <c r="AB114" s="742"/>
      <c r="AC114" s="743"/>
      <c r="AD114" s="742"/>
      <c r="AE114" s="742"/>
      <c r="AF114" s="742"/>
      <c r="AG114" s="744"/>
      <c r="AH114" s="742"/>
      <c r="AI114" s="1502">
        <f>IF(VLOOKUP($A114,'Data (new)'!$A:$T,12,0)="","",VLOOKUP($A114,'Data (new)'!$A:$T,12,0))</f>
        <v>1.881</v>
      </c>
      <c r="AJ114" s="1501" t="str">
        <f t="shared" si="74"/>
        <v/>
      </c>
      <c r="AK114" s="1501" t="str">
        <f t="shared" si="75"/>
        <v/>
      </c>
      <c r="AL114" s="1502" t="str">
        <f t="shared" si="76"/>
        <v/>
      </c>
      <c r="AM114" s="1502" t="str">
        <f>IF(ISERROR('Agripp Holds PU (EU, ASIA)'!$AL114*(1-$I$3)),"",'Agripp Holds PU (EU, ASIA)'!$AL114*(1-$I$3))</f>
        <v/>
      </c>
      <c r="AN114" s="1505" t="str">
        <f t="shared" si="77"/>
        <v/>
      </c>
      <c r="AO114" s="1390">
        <f t="shared" si="50"/>
        <v>0</v>
      </c>
      <c r="AP114" s="1390">
        <f t="shared" si="51"/>
        <v>0</v>
      </c>
      <c r="AQ114" s="1390">
        <f t="shared" si="52"/>
        <v>0</v>
      </c>
      <c r="AR114" s="1390">
        <f t="shared" si="53"/>
        <v>0</v>
      </c>
      <c r="AS114" s="1390">
        <f t="shared" si="54"/>
        <v>0</v>
      </c>
      <c r="AT114" s="1390">
        <f t="shared" si="55"/>
        <v>0</v>
      </c>
      <c r="AU114" s="1390">
        <f t="shared" si="56"/>
        <v>0</v>
      </c>
      <c r="AV114" s="1390">
        <f t="shared" si="57"/>
        <v>0</v>
      </c>
      <c r="AW114" s="1390">
        <f t="shared" si="58"/>
        <v>0</v>
      </c>
      <c r="AX114" s="1390">
        <f t="shared" si="59"/>
        <v>0</v>
      </c>
      <c r="AY114" s="1390">
        <f t="shared" si="60"/>
        <v>0</v>
      </c>
      <c r="AZ114" s="1390">
        <f t="shared" si="61"/>
        <v>0</v>
      </c>
      <c r="BA114" s="1390">
        <f t="shared" si="62"/>
        <v>0</v>
      </c>
      <c r="BB114" s="1390">
        <f t="shared" si="63"/>
        <v>0</v>
      </c>
      <c r="BC114" s="1390">
        <f t="shared" si="64"/>
        <v>0</v>
      </c>
      <c r="BD114" s="1390">
        <f t="shared" si="65"/>
        <v>0</v>
      </c>
      <c r="BE114" s="1390">
        <f t="shared" si="66"/>
        <v>0</v>
      </c>
      <c r="BF114" s="1390">
        <f t="shared" si="67"/>
        <v>0</v>
      </c>
      <c r="BG114" s="1390">
        <f t="shared" si="68"/>
        <v>0</v>
      </c>
      <c r="BH114" s="1390">
        <f t="shared" si="69"/>
        <v>0</v>
      </c>
      <c r="BI114" s="1390">
        <f t="shared" si="70"/>
        <v>0</v>
      </c>
      <c r="BJ114" s="1390">
        <f t="shared" si="71"/>
        <v>0</v>
      </c>
      <c r="BK114" s="1390">
        <f t="shared" si="72"/>
        <v>0</v>
      </c>
    </row>
    <row r="115" spans="1:63" ht="21" customHeight="1">
      <c r="A115" s="1506" t="s">
        <v>643</v>
      </c>
      <c r="B115" s="667"/>
      <c r="C115" s="1507" t="str">
        <f>IF(VLOOKUP($A115,'Data (new)'!$A:$T,2,0)="","",VLOOKUP($A115,'Data (new)'!$A:$T,2,0))</f>
        <v>AGP0173-U4</v>
      </c>
      <c r="D115" s="1507"/>
      <c r="E115" s="1507" t="e">
        <f>IF(VLOOKUP($A115,#REF!,3,0)="","",VLOOKUP($A115,#REF!,3,0))</f>
        <v>#REF!</v>
      </c>
      <c r="F115" s="1683"/>
      <c r="G115" s="1508" t="str">
        <f>IF(VLOOKUP($A115,'Data (new)'!$A:$T,6,0)="","",HYPERLINK(VLOOKUP($A115,'Data (new)'!A:T,7,0), VLOOKUP($A115,'Data (new)'!A:T,6,0)))</f>
        <v>Radian</v>
      </c>
      <c r="H115" s="1507" t="str">
        <f>IF(VLOOKUP($A115,'Data (new)'!$A:$T,14,0)="","",VLOOKUP($A115,'Data (new)'!$A:$T,14,0))</f>
        <v>Crimps</v>
      </c>
      <c r="I115" s="1509" t="str">
        <f>IF(VLOOKUP($A115,'Data (new)'!$A:$T,10,0)="","",VLOOKUP($A115,'Data (new)'!$A:$T,10,0))</f>
        <v>S</v>
      </c>
      <c r="J115" s="1509">
        <f>IF(VLOOKUP($A115,'Data (new)'!$A:$T,11,0)="","",VLOOKUP($A115,'Data (new)'!$A:$T,11,0))</f>
        <v>11</v>
      </c>
      <c r="K115" s="1510">
        <f>IF(VLOOKUP($A115,'Data (new)'!$A:$T,16,0)="","",VLOOKUP($A115,'Data (new)'!$A:$T,16,0))</f>
        <v>62</v>
      </c>
      <c r="L115" s="745"/>
      <c r="M115" s="745"/>
      <c r="N115" s="745"/>
      <c r="O115" s="745"/>
      <c r="P115" s="747"/>
      <c r="Q115" s="745"/>
      <c r="R115" s="745"/>
      <c r="S115" s="745"/>
      <c r="T115" s="745"/>
      <c r="U115" s="746"/>
      <c r="V115" s="746"/>
      <c r="W115" s="747"/>
      <c r="X115" s="748"/>
      <c r="Y115" s="749"/>
      <c r="Z115" s="750"/>
      <c r="AA115" s="751"/>
      <c r="AB115" s="752"/>
      <c r="AC115" s="753"/>
      <c r="AD115" s="752"/>
      <c r="AE115" s="752"/>
      <c r="AF115" s="752"/>
      <c r="AG115" s="754"/>
      <c r="AH115" s="752"/>
      <c r="AI115" s="1510">
        <f>IF(VLOOKUP($A115,'Data (new)'!$A:$T,12,0)="","",VLOOKUP($A115,'Data (new)'!$A:$T,12,0))</f>
        <v>0.26100000000000001</v>
      </c>
      <c r="AJ115" s="1509" t="str">
        <f t="shared" si="74"/>
        <v/>
      </c>
      <c r="AK115" s="1509" t="str">
        <f t="shared" si="75"/>
        <v/>
      </c>
      <c r="AL115" s="1510" t="str">
        <f t="shared" si="76"/>
        <v/>
      </c>
      <c r="AM115" s="1510" t="str">
        <f>IF(ISERROR('Agripp Holds PU (EU, ASIA)'!$AL115*(1-$I$3)),"",'Agripp Holds PU (EU, ASIA)'!$AL115*(1-$I$3))</f>
        <v/>
      </c>
      <c r="AN115" s="1511" t="str">
        <f t="shared" si="77"/>
        <v/>
      </c>
      <c r="AO115" s="1390">
        <f t="shared" si="50"/>
        <v>0</v>
      </c>
      <c r="AP115" s="1390">
        <f t="shared" si="51"/>
        <v>0</v>
      </c>
      <c r="AQ115" s="1390">
        <f t="shared" si="52"/>
        <v>0</v>
      </c>
      <c r="AR115" s="1390">
        <f t="shared" si="53"/>
        <v>0</v>
      </c>
      <c r="AS115" s="1390">
        <f t="shared" si="54"/>
        <v>0</v>
      </c>
      <c r="AT115" s="1390">
        <f t="shared" si="55"/>
        <v>0</v>
      </c>
      <c r="AU115" s="1390">
        <f t="shared" si="56"/>
        <v>0</v>
      </c>
      <c r="AV115" s="1390">
        <f t="shared" si="57"/>
        <v>0</v>
      </c>
      <c r="AW115" s="1390">
        <f t="shared" si="58"/>
        <v>0</v>
      </c>
      <c r="AX115" s="1390">
        <f t="shared" si="59"/>
        <v>0</v>
      </c>
      <c r="AY115" s="1390">
        <f t="shared" si="60"/>
        <v>0</v>
      </c>
      <c r="AZ115" s="1390">
        <f t="shared" si="61"/>
        <v>0</v>
      </c>
      <c r="BA115" s="1390">
        <f t="shared" si="62"/>
        <v>0</v>
      </c>
      <c r="BB115" s="1390">
        <f t="shared" si="63"/>
        <v>0</v>
      </c>
      <c r="BC115" s="1390">
        <f t="shared" si="64"/>
        <v>0</v>
      </c>
      <c r="BD115" s="1390">
        <f t="shared" si="65"/>
        <v>0</v>
      </c>
      <c r="BE115" s="1390">
        <f t="shared" si="66"/>
        <v>0</v>
      </c>
      <c r="BF115" s="1390">
        <f t="shared" si="67"/>
        <v>0</v>
      </c>
      <c r="BG115" s="1390">
        <f t="shared" si="68"/>
        <v>0</v>
      </c>
      <c r="BH115" s="1390">
        <f t="shared" si="69"/>
        <v>0</v>
      </c>
      <c r="BI115" s="1390">
        <f t="shared" si="70"/>
        <v>0</v>
      </c>
      <c r="BJ115" s="1390">
        <f t="shared" si="71"/>
        <v>0</v>
      </c>
      <c r="BK115" s="1390">
        <f t="shared" si="72"/>
        <v>0</v>
      </c>
    </row>
    <row r="116" spans="1:63" ht="21" customHeight="1">
      <c r="A116" s="1498" t="s">
        <v>644</v>
      </c>
      <c r="B116" s="1499"/>
      <c r="C116" s="1500" t="str">
        <f>IF(VLOOKUP($A116,'Data (new)'!$A:$T,2,0)="","",VLOOKUP($A116,'Data (new)'!$A:$T,2,0))</f>
        <v>AGP0031-U4</v>
      </c>
      <c r="D116" s="1500"/>
      <c r="E116" s="1500" t="e">
        <f>IF(VLOOKUP($A116,#REF!,3,0)="","",VLOOKUP($A116,#REF!,3,0))</f>
        <v>#REF!</v>
      </c>
      <c r="F116" s="1683"/>
      <c r="G116" s="1492" t="str">
        <f>IF(VLOOKUP($A116,'Data (new)'!$A:$T,6,0)="","",HYPERLINK(VLOOKUP($A116,'Data (new)'!A:T,7,0), VLOOKUP($A116,'Data (new)'!A:T,6,0)))</f>
        <v>Rider</v>
      </c>
      <c r="H116" s="1500" t="str">
        <f>IF(VLOOKUP($A116,'Data (new)'!$A:$T,14,0)="","",VLOOKUP($A116,'Data (new)'!$A:$T,14,0))</f>
        <v>Crimps</v>
      </c>
      <c r="I116" s="1501" t="str">
        <f>IF(VLOOKUP($A116,'Data (new)'!$A:$T,10,0)="","",VLOOKUP($A116,'Data (new)'!$A:$T,10,0))</f>
        <v>S</v>
      </c>
      <c r="J116" s="1501">
        <f>IF(VLOOKUP($A116,'Data (new)'!$A:$T,11,0)="","",VLOOKUP($A116,'Data (new)'!$A:$T,11,0))</f>
        <v>5</v>
      </c>
      <c r="K116" s="1502">
        <f>IF(VLOOKUP($A116,'Data (new)'!$A:$T,16,0)="","",VLOOKUP($A116,'Data (new)'!$A:$T,16,0))</f>
        <v>61</v>
      </c>
      <c r="L116" s="735"/>
      <c r="M116" s="735"/>
      <c r="N116" s="735"/>
      <c r="O116" s="735"/>
      <c r="P116" s="737"/>
      <c r="Q116" s="735"/>
      <c r="R116" s="735"/>
      <c r="S116" s="735"/>
      <c r="T116" s="735"/>
      <c r="U116" s="736"/>
      <c r="V116" s="736"/>
      <c r="W116" s="737"/>
      <c r="X116" s="738"/>
      <c r="Y116" s="739"/>
      <c r="Z116" s="740"/>
      <c r="AA116" s="741"/>
      <c r="AB116" s="742"/>
      <c r="AC116" s="743"/>
      <c r="AD116" s="742"/>
      <c r="AE116" s="742"/>
      <c r="AF116" s="742"/>
      <c r="AG116" s="744"/>
      <c r="AH116" s="742"/>
      <c r="AI116" s="1502">
        <f>IF(VLOOKUP($A116,'Data (new)'!$A:$T,12,0)="","",VLOOKUP($A116,'Data (new)'!$A:$T,12,0))</f>
        <v>0.54</v>
      </c>
      <c r="AJ116" s="1501" t="str">
        <f t="shared" si="74"/>
        <v/>
      </c>
      <c r="AK116" s="1501" t="str">
        <f t="shared" si="75"/>
        <v/>
      </c>
      <c r="AL116" s="1502" t="str">
        <f t="shared" si="76"/>
        <v/>
      </c>
      <c r="AM116" s="1502" t="str">
        <f>IF(ISERROR('Agripp Holds PU (EU, ASIA)'!$AL116*(1-$I$3)),"",'Agripp Holds PU (EU, ASIA)'!$AL116*(1-$I$3))</f>
        <v/>
      </c>
      <c r="AN116" s="1505" t="str">
        <f t="shared" si="77"/>
        <v/>
      </c>
      <c r="AO116" s="1390">
        <f t="shared" si="50"/>
        <v>0</v>
      </c>
      <c r="AP116" s="1390">
        <f t="shared" si="51"/>
        <v>0</v>
      </c>
      <c r="AQ116" s="1390">
        <f t="shared" si="52"/>
        <v>0</v>
      </c>
      <c r="AR116" s="1390">
        <f t="shared" si="53"/>
        <v>0</v>
      </c>
      <c r="AS116" s="1390">
        <f t="shared" si="54"/>
        <v>0</v>
      </c>
      <c r="AT116" s="1390">
        <f t="shared" si="55"/>
        <v>0</v>
      </c>
      <c r="AU116" s="1390">
        <f t="shared" si="56"/>
        <v>0</v>
      </c>
      <c r="AV116" s="1390">
        <f t="shared" si="57"/>
        <v>0</v>
      </c>
      <c r="AW116" s="1390">
        <f t="shared" si="58"/>
        <v>0</v>
      </c>
      <c r="AX116" s="1390">
        <f t="shared" si="59"/>
        <v>0</v>
      </c>
      <c r="AY116" s="1390">
        <f t="shared" si="60"/>
        <v>0</v>
      </c>
      <c r="AZ116" s="1390">
        <f t="shared" si="61"/>
        <v>0</v>
      </c>
      <c r="BA116" s="1390">
        <f t="shared" si="62"/>
        <v>0</v>
      </c>
      <c r="BB116" s="1390">
        <f t="shared" si="63"/>
        <v>0</v>
      </c>
      <c r="BC116" s="1390">
        <f t="shared" si="64"/>
        <v>0</v>
      </c>
      <c r="BD116" s="1390">
        <f t="shared" si="65"/>
        <v>0</v>
      </c>
      <c r="BE116" s="1390">
        <f t="shared" si="66"/>
        <v>0</v>
      </c>
      <c r="BF116" s="1390">
        <f t="shared" si="67"/>
        <v>0</v>
      </c>
      <c r="BG116" s="1390">
        <f t="shared" si="68"/>
        <v>0</v>
      </c>
      <c r="BH116" s="1390">
        <f t="shared" si="69"/>
        <v>0</v>
      </c>
      <c r="BI116" s="1390">
        <f t="shared" si="70"/>
        <v>0</v>
      </c>
      <c r="BJ116" s="1390">
        <f t="shared" si="71"/>
        <v>0</v>
      </c>
      <c r="BK116" s="1390">
        <f t="shared" si="72"/>
        <v>0</v>
      </c>
    </row>
    <row r="117" spans="1:63" ht="21" customHeight="1">
      <c r="A117" s="1506" t="s">
        <v>645</v>
      </c>
      <c r="B117" s="667"/>
      <c r="C117" s="1507" t="str">
        <f>IF(VLOOKUP($A117,'Data (new)'!$A:$T,2,0)="","",VLOOKUP($A117,'Data (new)'!$A:$T,2,0))</f>
        <v>AGP0174-U4</v>
      </c>
      <c r="D117" s="1507"/>
      <c r="E117" s="1507" t="e">
        <f>IF(VLOOKUP($A117,#REF!,3,0)="","",VLOOKUP($A117,#REF!,3,0))</f>
        <v>#REF!</v>
      </c>
      <c r="F117" s="1683"/>
      <c r="G117" s="1508" t="str">
        <f>IF(VLOOKUP($A117,'Data (new)'!$A:$T,6,0)="","",HYPERLINK(VLOOKUP($A117,'Data (new)'!A:T,7,0), VLOOKUP($A117,'Data (new)'!A:T,6,0)))</f>
        <v>Rubis</v>
      </c>
      <c r="H117" s="1507" t="str">
        <f>IF(VLOOKUP($A117,'Data (new)'!$A:$T,14,0)="","",VLOOKUP($A117,'Data (new)'!$A:$T,14,0))</f>
        <v>Knobs</v>
      </c>
      <c r="I117" s="1509" t="str">
        <f>IF(VLOOKUP($A117,'Data (new)'!$A:$T,10,0)="","",VLOOKUP($A117,'Data (new)'!$A:$T,10,0))</f>
        <v>L</v>
      </c>
      <c r="J117" s="1509">
        <f>IF(VLOOKUP($A117,'Data (new)'!$A:$T,11,0)="","",VLOOKUP($A117,'Data (new)'!$A:$T,11,0))</f>
        <v>4</v>
      </c>
      <c r="K117" s="1510">
        <f>IF(VLOOKUP($A117,'Data (new)'!$A:$T,16,0)="","",VLOOKUP($A117,'Data (new)'!$A:$T,16,0))</f>
        <v>154</v>
      </c>
      <c r="L117" s="745"/>
      <c r="M117" s="745"/>
      <c r="N117" s="745"/>
      <c r="O117" s="745"/>
      <c r="P117" s="747"/>
      <c r="Q117" s="745"/>
      <c r="R117" s="745"/>
      <c r="S117" s="745"/>
      <c r="T117" s="745"/>
      <c r="U117" s="746"/>
      <c r="V117" s="746"/>
      <c r="W117" s="747"/>
      <c r="X117" s="748"/>
      <c r="Y117" s="749"/>
      <c r="Z117" s="750"/>
      <c r="AA117" s="751"/>
      <c r="AB117" s="752"/>
      <c r="AC117" s="753"/>
      <c r="AD117" s="752"/>
      <c r="AE117" s="752"/>
      <c r="AF117" s="752"/>
      <c r="AG117" s="754"/>
      <c r="AH117" s="752"/>
      <c r="AI117" s="1510">
        <f>IF(VLOOKUP($A117,'Data (new)'!$A:$T,12,0)="","",VLOOKUP($A117,'Data (new)'!$A:$T,12,0))</f>
        <v>2.7919999999999998</v>
      </c>
      <c r="AJ117" s="1509" t="str">
        <f t="shared" si="74"/>
        <v/>
      </c>
      <c r="AK117" s="1509" t="str">
        <f t="shared" si="75"/>
        <v/>
      </c>
      <c r="AL117" s="1510" t="str">
        <f t="shared" si="76"/>
        <v/>
      </c>
      <c r="AM117" s="1510" t="str">
        <f>IF(ISERROR('Agripp Holds PU (EU, ASIA)'!$AL117*(1-$I$3)),"",'Agripp Holds PU (EU, ASIA)'!$AL117*(1-$I$3))</f>
        <v/>
      </c>
      <c r="AN117" s="1511" t="str">
        <f t="shared" si="77"/>
        <v/>
      </c>
      <c r="AO117" s="1390">
        <f t="shared" si="50"/>
        <v>0</v>
      </c>
      <c r="AP117" s="1390">
        <f t="shared" si="51"/>
        <v>0</v>
      </c>
      <c r="AQ117" s="1390">
        <f t="shared" si="52"/>
        <v>0</v>
      </c>
      <c r="AR117" s="1390">
        <f t="shared" si="53"/>
        <v>0</v>
      </c>
      <c r="AS117" s="1390">
        <f t="shared" si="54"/>
        <v>0</v>
      </c>
      <c r="AT117" s="1390">
        <f t="shared" si="55"/>
        <v>0</v>
      </c>
      <c r="AU117" s="1390">
        <f t="shared" si="56"/>
        <v>0</v>
      </c>
      <c r="AV117" s="1390">
        <f t="shared" si="57"/>
        <v>0</v>
      </c>
      <c r="AW117" s="1390">
        <f t="shared" si="58"/>
        <v>0</v>
      </c>
      <c r="AX117" s="1390">
        <f t="shared" si="59"/>
        <v>0</v>
      </c>
      <c r="AY117" s="1390">
        <f t="shared" si="60"/>
        <v>0</v>
      </c>
      <c r="AZ117" s="1390">
        <f t="shared" si="61"/>
        <v>0</v>
      </c>
      <c r="BA117" s="1390">
        <f t="shared" si="62"/>
        <v>0</v>
      </c>
      <c r="BB117" s="1390">
        <f t="shared" si="63"/>
        <v>0</v>
      </c>
      <c r="BC117" s="1390">
        <f t="shared" si="64"/>
        <v>0</v>
      </c>
      <c r="BD117" s="1390">
        <f t="shared" si="65"/>
        <v>0</v>
      </c>
      <c r="BE117" s="1390">
        <f t="shared" si="66"/>
        <v>0</v>
      </c>
      <c r="BF117" s="1390">
        <f t="shared" si="67"/>
        <v>0</v>
      </c>
      <c r="BG117" s="1390">
        <f t="shared" si="68"/>
        <v>0</v>
      </c>
      <c r="BH117" s="1390">
        <f t="shared" si="69"/>
        <v>0</v>
      </c>
      <c r="BI117" s="1390">
        <f t="shared" si="70"/>
        <v>0</v>
      </c>
      <c r="BJ117" s="1390">
        <f t="shared" si="71"/>
        <v>0</v>
      </c>
      <c r="BK117" s="1390">
        <f t="shared" si="72"/>
        <v>0</v>
      </c>
    </row>
    <row r="118" spans="1:63" ht="21" customHeight="1">
      <c r="A118" s="1498" t="s">
        <v>646</v>
      </c>
      <c r="B118" s="1499"/>
      <c r="C118" s="1500" t="str">
        <f>IF(VLOOKUP($A118,'Data (new)'!$A:$T,2,0)="","",VLOOKUP($A118,'Data (new)'!$A:$T,2,0))</f>
        <v>AGP0084-U4</v>
      </c>
      <c r="D118" s="1500"/>
      <c r="E118" s="1500" t="e">
        <f>IF(VLOOKUP($A118,#REF!,3,0)="","",VLOOKUP($A118,#REF!,3,0))</f>
        <v>#REF!</v>
      </c>
      <c r="F118" s="1683"/>
      <c r="G118" s="1492" t="str">
        <f>IF(VLOOKUP($A118,'Data (new)'!$A:$T,6,0)="","",HYPERLINK(VLOOKUP($A118,'Data (new)'!A:T,7,0), VLOOKUP($A118,'Data (new)'!A:T,6,0)))</f>
        <v>Samouraï 1</v>
      </c>
      <c r="H118" s="1500" t="str">
        <f>IF(VLOOKUP($A118,'Data (new)'!$A:$T,14,0)="","",VLOOKUP($A118,'Data (new)'!$A:$T,14,0))</f>
        <v>Slopers</v>
      </c>
      <c r="I118" s="1501" t="str">
        <f>IF(VLOOKUP($A118,'Data (new)'!$A:$T,10,0)="","",VLOOKUP($A118,'Data (new)'!$A:$T,10,0))</f>
        <v>XL</v>
      </c>
      <c r="J118" s="1501">
        <f>IF(VLOOKUP($A118,'Data (new)'!$A:$T,11,0)="","",VLOOKUP($A118,'Data (new)'!$A:$T,11,0))</f>
        <v>3</v>
      </c>
      <c r="K118" s="1502">
        <f>IF(VLOOKUP($A118,'Data (new)'!$A:$T,16,0)="","",VLOOKUP($A118,'Data (new)'!$A:$T,16,0))</f>
        <v>198</v>
      </c>
      <c r="L118" s="735"/>
      <c r="M118" s="735"/>
      <c r="N118" s="735"/>
      <c r="O118" s="735"/>
      <c r="P118" s="737"/>
      <c r="Q118" s="735"/>
      <c r="R118" s="735"/>
      <c r="S118" s="735"/>
      <c r="T118" s="735"/>
      <c r="U118" s="736"/>
      <c r="V118" s="736"/>
      <c r="W118" s="737"/>
      <c r="X118" s="738"/>
      <c r="Y118" s="739"/>
      <c r="Z118" s="740"/>
      <c r="AA118" s="741"/>
      <c r="AB118" s="742"/>
      <c r="AC118" s="743"/>
      <c r="AD118" s="742"/>
      <c r="AE118" s="742"/>
      <c r="AF118" s="742"/>
      <c r="AG118" s="744"/>
      <c r="AH118" s="742"/>
      <c r="AI118" s="1502">
        <f>IF(VLOOKUP($A118,'Data (new)'!$A:$T,12,0)="","",VLOOKUP($A118,'Data (new)'!$A:$T,12,0))</f>
        <v>2.077</v>
      </c>
      <c r="AJ118" s="1501" t="str">
        <f t="shared" si="74"/>
        <v/>
      </c>
      <c r="AK118" s="1501" t="str">
        <f t="shared" si="75"/>
        <v/>
      </c>
      <c r="AL118" s="1502" t="str">
        <f t="shared" si="76"/>
        <v/>
      </c>
      <c r="AM118" s="1502" t="str">
        <f>IF(ISERROR('Agripp Holds PU (EU, ASIA)'!$AL118*(1-$I$3)),"",'Agripp Holds PU (EU, ASIA)'!$AL118*(1-$I$3))</f>
        <v/>
      </c>
      <c r="AN118" s="1505" t="str">
        <f t="shared" si="77"/>
        <v/>
      </c>
      <c r="AO118" s="1390">
        <f t="shared" si="50"/>
        <v>0</v>
      </c>
      <c r="AP118" s="1390">
        <f t="shared" si="51"/>
        <v>0</v>
      </c>
      <c r="AQ118" s="1390">
        <f t="shared" si="52"/>
        <v>0</v>
      </c>
      <c r="AR118" s="1390">
        <f t="shared" si="53"/>
        <v>0</v>
      </c>
      <c r="AS118" s="1390">
        <f t="shared" si="54"/>
        <v>0</v>
      </c>
      <c r="AT118" s="1390">
        <f t="shared" si="55"/>
        <v>0</v>
      </c>
      <c r="AU118" s="1390">
        <f t="shared" si="56"/>
        <v>0</v>
      </c>
      <c r="AV118" s="1390">
        <f t="shared" si="57"/>
        <v>0</v>
      </c>
      <c r="AW118" s="1390">
        <f t="shared" si="58"/>
        <v>0</v>
      </c>
      <c r="AX118" s="1390">
        <f t="shared" si="59"/>
        <v>0</v>
      </c>
      <c r="AY118" s="1390">
        <f t="shared" si="60"/>
        <v>0</v>
      </c>
      <c r="AZ118" s="1390">
        <f t="shared" si="61"/>
        <v>0</v>
      </c>
      <c r="BA118" s="1390">
        <f t="shared" si="62"/>
        <v>0</v>
      </c>
      <c r="BB118" s="1390">
        <f t="shared" si="63"/>
        <v>0</v>
      </c>
      <c r="BC118" s="1390">
        <f t="shared" si="64"/>
        <v>0</v>
      </c>
      <c r="BD118" s="1390">
        <f t="shared" si="65"/>
        <v>0</v>
      </c>
      <c r="BE118" s="1390">
        <f t="shared" si="66"/>
        <v>0</v>
      </c>
      <c r="BF118" s="1390">
        <f t="shared" si="67"/>
        <v>0</v>
      </c>
      <c r="BG118" s="1390">
        <f t="shared" si="68"/>
        <v>0</v>
      </c>
      <c r="BH118" s="1390">
        <f t="shared" si="69"/>
        <v>0</v>
      </c>
      <c r="BI118" s="1390">
        <f t="shared" si="70"/>
        <v>0</v>
      </c>
      <c r="BJ118" s="1390">
        <f t="shared" si="71"/>
        <v>0</v>
      </c>
      <c r="BK118" s="1390">
        <f t="shared" si="72"/>
        <v>0</v>
      </c>
    </row>
    <row r="119" spans="1:63" ht="21" customHeight="1">
      <c r="A119" s="1506" t="s">
        <v>647</v>
      </c>
      <c r="B119" s="667"/>
      <c r="C119" s="1507" t="str">
        <f>IF(VLOOKUP($A119,'Data (new)'!$A:$T,2,0)="","",VLOOKUP($A119,'Data (new)'!$A:$T,2,0))</f>
        <v>AGP0085-U4</v>
      </c>
      <c r="D119" s="1507"/>
      <c r="E119" s="1507" t="e">
        <f>IF(VLOOKUP($A119,#REF!,3,0)="","",VLOOKUP($A119,#REF!,3,0))</f>
        <v>#REF!</v>
      </c>
      <c r="F119" s="1683"/>
      <c r="G119" s="1508" t="str">
        <f>IF(VLOOKUP($A119,'Data (new)'!$A:$T,6,0)="","",HYPERLINK(VLOOKUP($A119,'Data (new)'!A:T,7,0), VLOOKUP($A119,'Data (new)'!A:T,6,0)))</f>
        <v>Samouraï 2</v>
      </c>
      <c r="H119" s="1507" t="str">
        <f>IF(VLOOKUP($A119,'Data (new)'!$A:$T,14,0)="","",VLOOKUP($A119,'Data (new)'!$A:$T,14,0))</f>
        <v>Slopers</v>
      </c>
      <c r="I119" s="1509" t="str">
        <f>IF(VLOOKUP($A119,'Data (new)'!$A:$T,10,0)="","",VLOOKUP($A119,'Data (new)'!$A:$T,10,0))</f>
        <v>XL</v>
      </c>
      <c r="J119" s="1509">
        <f>IF(VLOOKUP($A119,'Data (new)'!$A:$T,11,0)="","",VLOOKUP($A119,'Data (new)'!$A:$T,11,0))</f>
        <v>1</v>
      </c>
      <c r="K119" s="1510">
        <f>IF(VLOOKUP($A119,'Data (new)'!$A:$T,16,0)="","",VLOOKUP($A119,'Data (new)'!$A:$T,16,0))</f>
        <v>83</v>
      </c>
      <c r="L119" s="745"/>
      <c r="M119" s="745"/>
      <c r="N119" s="745"/>
      <c r="O119" s="745"/>
      <c r="P119" s="747"/>
      <c r="Q119" s="745"/>
      <c r="R119" s="745"/>
      <c r="S119" s="745"/>
      <c r="T119" s="745"/>
      <c r="U119" s="746"/>
      <c r="V119" s="746"/>
      <c r="W119" s="747"/>
      <c r="X119" s="748"/>
      <c r="Y119" s="749"/>
      <c r="Z119" s="750"/>
      <c r="AA119" s="751"/>
      <c r="AB119" s="752"/>
      <c r="AC119" s="753"/>
      <c r="AD119" s="752"/>
      <c r="AE119" s="752"/>
      <c r="AF119" s="752"/>
      <c r="AG119" s="754"/>
      <c r="AH119" s="752"/>
      <c r="AI119" s="1510">
        <f>IF(VLOOKUP($A119,'Data (new)'!$A:$T,12,0)="","",VLOOKUP($A119,'Data (new)'!$A:$T,12,0))</f>
        <v>0.85</v>
      </c>
      <c r="AJ119" s="1509" t="str">
        <f t="shared" si="74"/>
        <v/>
      </c>
      <c r="AK119" s="1509" t="str">
        <f t="shared" si="75"/>
        <v/>
      </c>
      <c r="AL119" s="1510" t="str">
        <f t="shared" si="76"/>
        <v/>
      </c>
      <c r="AM119" s="1510" t="str">
        <f>IF(ISERROR('Agripp Holds PU (EU, ASIA)'!$AL119*(1-$I$3)),"",'Agripp Holds PU (EU, ASIA)'!$AL119*(1-$I$3))</f>
        <v/>
      </c>
      <c r="AN119" s="1511" t="str">
        <f t="shared" si="77"/>
        <v/>
      </c>
      <c r="AO119" s="1390">
        <f t="shared" si="50"/>
        <v>0</v>
      </c>
      <c r="AP119" s="1390">
        <f t="shared" si="51"/>
        <v>0</v>
      </c>
      <c r="AQ119" s="1390">
        <f t="shared" si="52"/>
        <v>0</v>
      </c>
      <c r="AR119" s="1390">
        <f t="shared" si="53"/>
        <v>0</v>
      </c>
      <c r="AS119" s="1390">
        <f t="shared" si="54"/>
        <v>0</v>
      </c>
      <c r="AT119" s="1390">
        <f t="shared" si="55"/>
        <v>0</v>
      </c>
      <c r="AU119" s="1390">
        <f t="shared" si="56"/>
        <v>0</v>
      </c>
      <c r="AV119" s="1390">
        <f t="shared" si="57"/>
        <v>0</v>
      </c>
      <c r="AW119" s="1390">
        <f t="shared" si="58"/>
        <v>0</v>
      </c>
      <c r="AX119" s="1390">
        <f t="shared" si="59"/>
        <v>0</v>
      </c>
      <c r="AY119" s="1390">
        <f t="shared" si="60"/>
        <v>0</v>
      </c>
      <c r="AZ119" s="1390">
        <f t="shared" si="61"/>
        <v>0</v>
      </c>
      <c r="BA119" s="1390">
        <f t="shared" si="62"/>
        <v>0</v>
      </c>
      <c r="BB119" s="1390">
        <f t="shared" si="63"/>
        <v>0</v>
      </c>
      <c r="BC119" s="1390">
        <f t="shared" si="64"/>
        <v>0</v>
      </c>
      <c r="BD119" s="1390">
        <f t="shared" si="65"/>
        <v>0</v>
      </c>
      <c r="BE119" s="1390">
        <f t="shared" si="66"/>
        <v>0</v>
      </c>
      <c r="BF119" s="1390">
        <f t="shared" si="67"/>
        <v>0</v>
      </c>
      <c r="BG119" s="1390">
        <f t="shared" si="68"/>
        <v>0</v>
      </c>
      <c r="BH119" s="1390">
        <f t="shared" si="69"/>
        <v>0</v>
      </c>
      <c r="BI119" s="1390">
        <f t="shared" si="70"/>
        <v>0</v>
      </c>
      <c r="BJ119" s="1390">
        <f t="shared" si="71"/>
        <v>0</v>
      </c>
      <c r="BK119" s="1390">
        <f t="shared" si="72"/>
        <v>0</v>
      </c>
    </row>
    <row r="120" spans="1:63" ht="21" customHeight="1">
      <c r="A120" s="1498" t="s">
        <v>648</v>
      </c>
      <c r="B120" s="1499"/>
      <c r="C120" s="1500" t="str">
        <f>IF(VLOOKUP($A120,'Data (new)'!$A:$T,2,0)="","",VLOOKUP($A120,'Data (new)'!$A:$T,2,0))</f>
        <v>AGP0175-U4</v>
      </c>
      <c r="D120" s="1500"/>
      <c r="E120" s="1500" t="e">
        <f>IF(VLOOKUP($A120,#REF!,3,0)="","",VLOOKUP($A120,#REF!,3,0))</f>
        <v>#REF!</v>
      </c>
      <c r="F120" s="1683"/>
      <c r="G120" s="1492" t="str">
        <f>IF(VLOOKUP($A120,'Data (new)'!$A:$T,6,0)="","",HYPERLINK(VLOOKUP($A120,'Data (new)'!A:T,7,0), VLOOKUP($A120,'Data (new)'!A:T,6,0)))</f>
        <v>Samouraï 3</v>
      </c>
      <c r="H120" s="1500" t="str">
        <f>IF(VLOOKUP($A120,'Data (new)'!$A:$T,14,0)="","",VLOOKUP($A120,'Data (new)'!$A:$T,14,0))</f>
        <v>Slopers</v>
      </c>
      <c r="I120" s="1501" t="str">
        <f>IF(VLOOKUP($A120,'Data (new)'!$A:$T,10,0)="","",VLOOKUP($A120,'Data (new)'!$A:$T,10,0))</f>
        <v>L</v>
      </c>
      <c r="J120" s="1501">
        <f>IF(VLOOKUP($A120,'Data (new)'!$A:$T,11,0)="","",VLOOKUP($A120,'Data (new)'!$A:$T,11,0))</f>
        <v>1</v>
      </c>
      <c r="K120" s="1502">
        <f>IF(VLOOKUP($A120,'Data (new)'!$A:$T,16,0)="","",VLOOKUP($A120,'Data (new)'!$A:$T,16,0))</f>
        <v>55</v>
      </c>
      <c r="L120" s="735"/>
      <c r="M120" s="735"/>
      <c r="N120" s="735"/>
      <c r="O120" s="735"/>
      <c r="P120" s="737"/>
      <c r="Q120" s="735"/>
      <c r="R120" s="735"/>
      <c r="S120" s="735"/>
      <c r="T120" s="735"/>
      <c r="U120" s="736"/>
      <c r="V120" s="736"/>
      <c r="W120" s="737"/>
      <c r="X120" s="738"/>
      <c r="Y120" s="739"/>
      <c r="Z120" s="740"/>
      <c r="AA120" s="741"/>
      <c r="AB120" s="742"/>
      <c r="AC120" s="743"/>
      <c r="AD120" s="742"/>
      <c r="AE120" s="742"/>
      <c r="AF120" s="742"/>
      <c r="AG120" s="744"/>
      <c r="AH120" s="742"/>
      <c r="AI120" s="1502">
        <f>IF(VLOOKUP($A120,'Data (new)'!$A:$T,12,0)="","",VLOOKUP($A120,'Data (new)'!$A:$T,12,0))</f>
        <v>0.71</v>
      </c>
      <c r="AJ120" s="1501" t="str">
        <f t="shared" ref="AJ120:AJ151" si="78">IF(AK120="","",(AK120*J120))</f>
        <v/>
      </c>
      <c r="AK120" s="1501" t="str">
        <f t="shared" ref="AK120:AK151" si="79">IF(SUM(L120:AH120)=0,"",SUM(L120:AH120))</f>
        <v/>
      </c>
      <c r="AL120" s="1502" t="str">
        <f t="shared" ref="AL120:AL151" si="80">IF(AK120="","",SUM(L120:AH120)*K120)</f>
        <v/>
      </c>
      <c r="AM120" s="1502" t="str">
        <f>IF(ISERROR('Agripp Holds PU (EU, ASIA)'!$AL120*(1-$I$3)),"",'Agripp Holds PU (EU, ASIA)'!$AL120*(1-$I$3))</f>
        <v/>
      </c>
      <c r="AN120" s="1505" t="str">
        <f t="shared" si="77"/>
        <v/>
      </c>
      <c r="AO120" s="1390">
        <f t="shared" si="50"/>
        <v>0</v>
      </c>
      <c r="AP120" s="1390">
        <f t="shared" si="51"/>
        <v>0</v>
      </c>
      <c r="AQ120" s="1390">
        <f t="shared" si="52"/>
        <v>0</v>
      </c>
      <c r="AR120" s="1390">
        <f t="shared" si="53"/>
        <v>0</v>
      </c>
      <c r="AS120" s="1390">
        <f t="shared" si="54"/>
        <v>0</v>
      </c>
      <c r="AT120" s="1390">
        <f t="shared" si="55"/>
        <v>0</v>
      </c>
      <c r="AU120" s="1390">
        <f t="shared" si="56"/>
        <v>0</v>
      </c>
      <c r="AV120" s="1390">
        <f t="shared" si="57"/>
        <v>0</v>
      </c>
      <c r="AW120" s="1390">
        <f t="shared" si="58"/>
        <v>0</v>
      </c>
      <c r="AX120" s="1390">
        <f t="shared" si="59"/>
        <v>0</v>
      </c>
      <c r="AY120" s="1390">
        <f t="shared" si="60"/>
        <v>0</v>
      </c>
      <c r="AZ120" s="1390">
        <f t="shared" si="61"/>
        <v>0</v>
      </c>
      <c r="BA120" s="1390">
        <f t="shared" si="62"/>
        <v>0</v>
      </c>
      <c r="BB120" s="1390">
        <f t="shared" si="63"/>
        <v>0</v>
      </c>
      <c r="BC120" s="1390">
        <f t="shared" si="64"/>
        <v>0</v>
      </c>
      <c r="BD120" s="1390">
        <f t="shared" si="65"/>
        <v>0</v>
      </c>
      <c r="BE120" s="1390">
        <f t="shared" si="66"/>
        <v>0</v>
      </c>
      <c r="BF120" s="1390">
        <f t="shared" si="67"/>
        <v>0</v>
      </c>
      <c r="BG120" s="1390">
        <f t="shared" si="68"/>
        <v>0</v>
      </c>
      <c r="BH120" s="1390">
        <f t="shared" si="69"/>
        <v>0</v>
      </c>
      <c r="BI120" s="1390">
        <f t="shared" si="70"/>
        <v>0</v>
      </c>
      <c r="BJ120" s="1390">
        <f t="shared" si="71"/>
        <v>0</v>
      </c>
      <c r="BK120" s="1390">
        <f t="shared" si="72"/>
        <v>0</v>
      </c>
    </row>
    <row r="121" spans="1:63" ht="21" customHeight="1">
      <c r="A121" s="1506" t="s">
        <v>649</v>
      </c>
      <c r="B121" s="667"/>
      <c r="C121" s="1507" t="str">
        <f>IF(VLOOKUP($A121,'Data (new)'!$A:$T,2,0)="","",VLOOKUP($A121,'Data (new)'!$A:$T,2,0))</f>
        <v>AGP0176-U4</v>
      </c>
      <c r="D121" s="1507"/>
      <c r="E121" s="1507" t="e">
        <f>IF(VLOOKUP($A121,#REF!,3,0)="","",VLOOKUP($A121,#REF!,3,0))</f>
        <v>#REF!</v>
      </c>
      <c r="F121" s="1683"/>
      <c r="G121" s="1508" t="str">
        <f>IF(VLOOKUP($A121,'Data (new)'!$A:$T,6,0)="","",HYPERLINK(VLOOKUP($A121,'Data (new)'!A:T,7,0), VLOOKUP($A121,'Data (new)'!A:T,6,0)))</f>
        <v>Saruma 1</v>
      </c>
      <c r="H121" s="1507" t="str">
        <f>IF(VLOOKUP($A121,'Data (new)'!$A:$T,14,0)="","",VLOOKUP($A121,'Data (new)'!$A:$T,14,0))</f>
        <v>Jugs</v>
      </c>
      <c r="I121" s="1509" t="str">
        <f>IF(VLOOKUP($A121,'Data (new)'!$A:$T,10,0)="","",VLOOKUP($A121,'Data (new)'!$A:$T,10,0))</f>
        <v>L</v>
      </c>
      <c r="J121" s="1509">
        <f>IF(VLOOKUP($A121,'Data (new)'!$A:$T,11,0)="","",VLOOKUP($A121,'Data (new)'!$A:$T,11,0))</f>
        <v>3</v>
      </c>
      <c r="K121" s="1510">
        <f>IF(VLOOKUP($A121,'Data (new)'!$A:$T,16,0)="","",VLOOKUP($A121,'Data (new)'!$A:$T,16,0))</f>
        <v>171</v>
      </c>
      <c r="L121" s="745"/>
      <c r="M121" s="745"/>
      <c r="N121" s="745"/>
      <c r="O121" s="745"/>
      <c r="P121" s="747"/>
      <c r="Q121" s="745"/>
      <c r="R121" s="745"/>
      <c r="S121" s="745"/>
      <c r="T121" s="745"/>
      <c r="U121" s="746"/>
      <c r="V121" s="746"/>
      <c r="W121" s="747"/>
      <c r="X121" s="748"/>
      <c r="Y121" s="749"/>
      <c r="Z121" s="750"/>
      <c r="AA121" s="751"/>
      <c r="AB121" s="752"/>
      <c r="AC121" s="753"/>
      <c r="AD121" s="752"/>
      <c r="AE121" s="752"/>
      <c r="AF121" s="752"/>
      <c r="AG121" s="754"/>
      <c r="AH121" s="752"/>
      <c r="AI121" s="1510">
        <f>IF(VLOOKUP($A121,'Data (new)'!$A:$T,12,0)="","",VLOOKUP($A121,'Data (new)'!$A:$T,12,0))</f>
        <v>1.6870000000000001</v>
      </c>
      <c r="AJ121" s="1509" t="str">
        <f t="shared" si="78"/>
        <v/>
      </c>
      <c r="AK121" s="1509" t="str">
        <f t="shared" si="79"/>
        <v/>
      </c>
      <c r="AL121" s="1510" t="str">
        <f t="shared" si="80"/>
        <v/>
      </c>
      <c r="AM121" s="1510" t="str">
        <f>IF(ISERROR('Agripp Holds PU (EU, ASIA)'!$AL121*(1-$I$3)),"",'Agripp Holds PU (EU, ASIA)'!$AL121*(1-$I$3))</f>
        <v/>
      </c>
      <c r="AN121" s="1511" t="str">
        <f t="shared" si="77"/>
        <v/>
      </c>
      <c r="AO121" s="1390">
        <f t="shared" si="50"/>
        <v>0</v>
      </c>
      <c r="AP121" s="1390">
        <f t="shared" si="51"/>
        <v>0</v>
      </c>
      <c r="AQ121" s="1390">
        <f t="shared" si="52"/>
        <v>0</v>
      </c>
      <c r="AR121" s="1390">
        <f t="shared" si="53"/>
        <v>0</v>
      </c>
      <c r="AS121" s="1390">
        <f t="shared" si="54"/>
        <v>0</v>
      </c>
      <c r="AT121" s="1390">
        <f t="shared" si="55"/>
        <v>0</v>
      </c>
      <c r="AU121" s="1390">
        <f t="shared" si="56"/>
        <v>0</v>
      </c>
      <c r="AV121" s="1390">
        <f t="shared" si="57"/>
        <v>0</v>
      </c>
      <c r="AW121" s="1390">
        <f t="shared" si="58"/>
        <v>0</v>
      </c>
      <c r="AX121" s="1390">
        <f t="shared" si="59"/>
        <v>0</v>
      </c>
      <c r="AY121" s="1390">
        <f t="shared" si="60"/>
        <v>0</v>
      </c>
      <c r="AZ121" s="1390">
        <f t="shared" si="61"/>
        <v>0</v>
      </c>
      <c r="BA121" s="1390">
        <f t="shared" si="62"/>
        <v>0</v>
      </c>
      <c r="BB121" s="1390">
        <f t="shared" si="63"/>
        <v>0</v>
      </c>
      <c r="BC121" s="1390">
        <f t="shared" si="64"/>
        <v>0</v>
      </c>
      <c r="BD121" s="1390">
        <f t="shared" si="65"/>
        <v>0</v>
      </c>
      <c r="BE121" s="1390">
        <f t="shared" si="66"/>
        <v>0</v>
      </c>
      <c r="BF121" s="1390">
        <f t="shared" si="67"/>
        <v>0</v>
      </c>
      <c r="BG121" s="1390">
        <f t="shared" si="68"/>
        <v>0</v>
      </c>
      <c r="BH121" s="1390">
        <f t="shared" si="69"/>
        <v>0</v>
      </c>
      <c r="BI121" s="1390">
        <f t="shared" si="70"/>
        <v>0</v>
      </c>
      <c r="BJ121" s="1390">
        <f t="shared" si="71"/>
        <v>0</v>
      </c>
      <c r="BK121" s="1390">
        <f t="shared" si="72"/>
        <v>0</v>
      </c>
    </row>
    <row r="122" spans="1:63" ht="21" customHeight="1">
      <c r="A122" s="1498" t="s">
        <v>650</v>
      </c>
      <c r="B122" s="1499"/>
      <c r="C122" s="1500" t="str">
        <f>IF(VLOOKUP($A122,'Data (new)'!$A:$T,2,0)="","",VLOOKUP($A122,'Data (new)'!$A:$T,2,0))</f>
        <v>AGP0177-U4</v>
      </c>
      <c r="D122" s="1500"/>
      <c r="E122" s="1500" t="e">
        <f>IF(VLOOKUP($A122,#REF!,3,0)="","",VLOOKUP($A122,#REF!,3,0))</f>
        <v>#REF!</v>
      </c>
      <c r="F122" s="1683"/>
      <c r="G122" s="1492" t="str">
        <f>IF(VLOOKUP($A122,'Data (new)'!$A:$T,6,0)="","",HYPERLINK(VLOOKUP($A122,'Data (new)'!A:T,7,0), VLOOKUP($A122,'Data (new)'!A:T,6,0)))</f>
        <v>Saruma 2</v>
      </c>
      <c r="H122" s="1500" t="str">
        <f>IF(VLOOKUP($A122,'Data (new)'!$A:$T,14,0)="","",VLOOKUP($A122,'Data (new)'!$A:$T,14,0))</f>
        <v>Jugs</v>
      </c>
      <c r="I122" s="1501" t="str">
        <f>IF(VLOOKUP($A122,'Data (new)'!$A:$T,10,0)="","",VLOOKUP($A122,'Data (new)'!$A:$T,10,0))</f>
        <v>L</v>
      </c>
      <c r="J122" s="1501">
        <f>IF(VLOOKUP($A122,'Data (new)'!$A:$T,11,0)="","",VLOOKUP($A122,'Data (new)'!$A:$T,11,0))</f>
        <v>5</v>
      </c>
      <c r="K122" s="1502">
        <f>IF(VLOOKUP($A122,'Data (new)'!$A:$T,16,0)="","",VLOOKUP($A122,'Data (new)'!$A:$T,16,0))</f>
        <v>193</v>
      </c>
      <c r="L122" s="735"/>
      <c r="M122" s="735"/>
      <c r="N122" s="735"/>
      <c r="O122" s="735"/>
      <c r="P122" s="737"/>
      <c r="Q122" s="735"/>
      <c r="R122" s="735"/>
      <c r="S122" s="735"/>
      <c r="T122" s="735"/>
      <c r="U122" s="736"/>
      <c r="V122" s="736"/>
      <c r="W122" s="737"/>
      <c r="X122" s="738"/>
      <c r="Y122" s="739"/>
      <c r="Z122" s="740"/>
      <c r="AA122" s="741"/>
      <c r="AB122" s="742"/>
      <c r="AC122" s="743"/>
      <c r="AD122" s="742"/>
      <c r="AE122" s="742"/>
      <c r="AF122" s="742"/>
      <c r="AG122" s="744"/>
      <c r="AH122" s="742"/>
      <c r="AI122" s="1502">
        <f>IF(VLOOKUP($A122,'Data (new)'!$A:$T,12,0)="","",VLOOKUP($A122,'Data (new)'!$A:$T,12,0))</f>
        <v>1.579</v>
      </c>
      <c r="AJ122" s="1501" t="str">
        <f t="shared" si="78"/>
        <v/>
      </c>
      <c r="AK122" s="1501" t="str">
        <f t="shared" si="79"/>
        <v/>
      </c>
      <c r="AL122" s="1502" t="str">
        <f t="shared" si="80"/>
        <v/>
      </c>
      <c r="AM122" s="1502" t="str">
        <f>IF(ISERROR('Agripp Holds PU (EU, ASIA)'!$AL122*(1-$I$3)),"",'Agripp Holds PU (EU, ASIA)'!$AL122*(1-$I$3))</f>
        <v/>
      </c>
      <c r="AN122" s="1505" t="str">
        <f t="shared" si="77"/>
        <v/>
      </c>
      <c r="AO122" s="1390">
        <f t="shared" si="50"/>
        <v>0</v>
      </c>
      <c r="AP122" s="1390">
        <f t="shared" si="51"/>
        <v>0</v>
      </c>
      <c r="AQ122" s="1390">
        <f t="shared" si="52"/>
        <v>0</v>
      </c>
      <c r="AR122" s="1390">
        <f t="shared" si="53"/>
        <v>0</v>
      </c>
      <c r="AS122" s="1390">
        <f t="shared" si="54"/>
        <v>0</v>
      </c>
      <c r="AT122" s="1390">
        <f t="shared" si="55"/>
        <v>0</v>
      </c>
      <c r="AU122" s="1390">
        <f t="shared" si="56"/>
        <v>0</v>
      </c>
      <c r="AV122" s="1390">
        <f t="shared" si="57"/>
        <v>0</v>
      </c>
      <c r="AW122" s="1390">
        <f t="shared" si="58"/>
        <v>0</v>
      </c>
      <c r="AX122" s="1390">
        <f t="shared" si="59"/>
        <v>0</v>
      </c>
      <c r="AY122" s="1390">
        <f t="shared" si="60"/>
        <v>0</v>
      </c>
      <c r="AZ122" s="1390">
        <f t="shared" si="61"/>
        <v>0</v>
      </c>
      <c r="BA122" s="1390">
        <f t="shared" si="62"/>
        <v>0</v>
      </c>
      <c r="BB122" s="1390">
        <f t="shared" si="63"/>
        <v>0</v>
      </c>
      <c r="BC122" s="1390">
        <f t="shared" si="64"/>
        <v>0</v>
      </c>
      <c r="BD122" s="1390">
        <f t="shared" si="65"/>
        <v>0</v>
      </c>
      <c r="BE122" s="1390">
        <f t="shared" si="66"/>
        <v>0</v>
      </c>
      <c r="BF122" s="1390">
        <f t="shared" si="67"/>
        <v>0</v>
      </c>
      <c r="BG122" s="1390">
        <f t="shared" si="68"/>
        <v>0</v>
      </c>
      <c r="BH122" s="1390">
        <f t="shared" si="69"/>
        <v>0</v>
      </c>
      <c r="BI122" s="1390">
        <f t="shared" si="70"/>
        <v>0</v>
      </c>
      <c r="BJ122" s="1390">
        <f t="shared" si="71"/>
        <v>0</v>
      </c>
      <c r="BK122" s="1390">
        <f t="shared" si="72"/>
        <v>0</v>
      </c>
    </row>
    <row r="123" spans="1:63" ht="21" customHeight="1">
      <c r="A123" s="1506" t="s">
        <v>651</v>
      </c>
      <c r="B123" s="667"/>
      <c r="C123" s="1507" t="str">
        <f>IF(VLOOKUP($A123,'Data (new)'!$A:$T,2,0)="","",VLOOKUP($A123,'Data (new)'!$A:$T,2,0))</f>
        <v>AGP0178-U4</v>
      </c>
      <c r="D123" s="1507"/>
      <c r="E123" s="1507" t="e">
        <f>IF(VLOOKUP($A123,#REF!,3,0)="","",VLOOKUP($A123,#REF!,3,0))</f>
        <v>#REF!</v>
      </c>
      <c r="F123" s="1683"/>
      <c r="G123" s="1508" t="str">
        <f>IF(VLOOKUP($A123,'Data (new)'!$A:$T,6,0)="","",HYPERLINK(VLOOKUP($A123,'Data (new)'!A:T,7,0), VLOOKUP($A123,'Data (new)'!A:T,6,0)))</f>
        <v>Shine</v>
      </c>
      <c r="H123" s="1507" t="str">
        <f>IF(VLOOKUP($A123,'Data (new)'!$A:$T,14,0)="","",VLOOKUP($A123,'Data (new)'!$A:$T,14,0))</f>
        <v>Edges</v>
      </c>
      <c r="I123" s="1509" t="str">
        <f>IF(VLOOKUP($A123,'Data (new)'!$A:$T,10,0)="","",VLOOKUP($A123,'Data (new)'!$A:$T,10,0))</f>
        <v>XL</v>
      </c>
      <c r="J123" s="1509">
        <f>IF(VLOOKUP($A123,'Data (new)'!$A:$T,11,0)="","",VLOOKUP($A123,'Data (new)'!$A:$T,11,0))</f>
        <v>3</v>
      </c>
      <c r="K123" s="1510">
        <f>IF(VLOOKUP($A123,'Data (new)'!$A:$T,16,0)="","",VLOOKUP($A123,'Data (new)'!$A:$T,16,0))</f>
        <v>196</v>
      </c>
      <c r="L123" s="745"/>
      <c r="M123" s="745"/>
      <c r="N123" s="745"/>
      <c r="O123" s="745"/>
      <c r="P123" s="747"/>
      <c r="Q123" s="745"/>
      <c r="R123" s="745"/>
      <c r="S123" s="745"/>
      <c r="T123" s="745"/>
      <c r="U123" s="746"/>
      <c r="V123" s="746"/>
      <c r="W123" s="747"/>
      <c r="X123" s="748"/>
      <c r="Y123" s="749"/>
      <c r="Z123" s="750"/>
      <c r="AA123" s="751"/>
      <c r="AB123" s="752"/>
      <c r="AC123" s="753"/>
      <c r="AD123" s="752"/>
      <c r="AE123" s="752"/>
      <c r="AF123" s="752"/>
      <c r="AG123" s="754"/>
      <c r="AH123" s="752"/>
      <c r="AI123" s="1510">
        <f>IF(VLOOKUP($A123,'Data (new)'!$A:$T,12,0)="","",VLOOKUP($A123,'Data (new)'!$A:$T,12,0))</f>
        <v>2.06</v>
      </c>
      <c r="AJ123" s="1509" t="str">
        <f t="shared" si="78"/>
        <v/>
      </c>
      <c r="AK123" s="1509" t="str">
        <f t="shared" si="79"/>
        <v/>
      </c>
      <c r="AL123" s="1510" t="str">
        <f t="shared" si="80"/>
        <v/>
      </c>
      <c r="AM123" s="1510" t="str">
        <f>IF(ISERROR('Agripp Holds PU (EU, ASIA)'!$AL123*(1-$I$3)),"",'Agripp Holds PU (EU, ASIA)'!$AL123*(1-$I$3))</f>
        <v/>
      </c>
      <c r="AN123" s="1511" t="str">
        <f t="shared" si="77"/>
        <v/>
      </c>
      <c r="AO123" s="1390">
        <f t="shared" si="50"/>
        <v>0</v>
      </c>
      <c r="AP123" s="1390">
        <f t="shared" si="51"/>
        <v>0</v>
      </c>
      <c r="AQ123" s="1390">
        <f t="shared" si="52"/>
        <v>0</v>
      </c>
      <c r="AR123" s="1390">
        <f t="shared" si="53"/>
        <v>0</v>
      </c>
      <c r="AS123" s="1390">
        <f t="shared" si="54"/>
        <v>0</v>
      </c>
      <c r="AT123" s="1390">
        <f t="shared" si="55"/>
        <v>0</v>
      </c>
      <c r="AU123" s="1390">
        <f t="shared" si="56"/>
        <v>0</v>
      </c>
      <c r="AV123" s="1390">
        <f t="shared" si="57"/>
        <v>0</v>
      </c>
      <c r="AW123" s="1390">
        <f t="shared" si="58"/>
        <v>0</v>
      </c>
      <c r="AX123" s="1390">
        <f t="shared" si="59"/>
        <v>0</v>
      </c>
      <c r="AY123" s="1390">
        <f t="shared" si="60"/>
        <v>0</v>
      </c>
      <c r="AZ123" s="1390">
        <f t="shared" si="61"/>
        <v>0</v>
      </c>
      <c r="BA123" s="1390">
        <f t="shared" si="62"/>
        <v>0</v>
      </c>
      <c r="BB123" s="1390">
        <f t="shared" si="63"/>
        <v>0</v>
      </c>
      <c r="BC123" s="1390">
        <f t="shared" si="64"/>
        <v>0</v>
      </c>
      <c r="BD123" s="1390">
        <f t="shared" si="65"/>
        <v>0</v>
      </c>
      <c r="BE123" s="1390">
        <f t="shared" si="66"/>
        <v>0</v>
      </c>
      <c r="BF123" s="1390">
        <f t="shared" si="67"/>
        <v>0</v>
      </c>
      <c r="BG123" s="1390">
        <f t="shared" si="68"/>
        <v>0</v>
      </c>
      <c r="BH123" s="1390">
        <f t="shared" si="69"/>
        <v>0</v>
      </c>
      <c r="BI123" s="1390">
        <f t="shared" si="70"/>
        <v>0</v>
      </c>
      <c r="BJ123" s="1390">
        <f t="shared" si="71"/>
        <v>0</v>
      </c>
      <c r="BK123" s="1390">
        <f t="shared" si="72"/>
        <v>0</v>
      </c>
    </row>
    <row r="124" spans="1:63" ht="21" customHeight="1">
      <c r="A124" s="1498" t="s">
        <v>652</v>
      </c>
      <c r="B124" s="1499"/>
      <c r="C124" s="1500" t="str">
        <f>IF(VLOOKUP($A124,'Data (new)'!$A:$T,2,0)="","",VLOOKUP($A124,'Data (new)'!$A:$T,2,0))</f>
        <v>AGP0028-U4</v>
      </c>
      <c r="D124" s="1500"/>
      <c r="E124" s="1500" t="e">
        <f>IF(VLOOKUP($A124,#REF!,3,0)="","",VLOOKUP($A124,#REF!,3,0))</f>
        <v>#REF!</v>
      </c>
      <c r="F124" s="1683"/>
      <c r="G124" s="1492" t="str">
        <f>IF(VLOOKUP($A124,'Data (new)'!$A:$T,6,0)="","",HYPERLINK(VLOOKUP($A124,'Data (new)'!A:T,7,0), VLOOKUP($A124,'Data (new)'!A:T,6,0)))</f>
        <v>Solaris</v>
      </c>
      <c r="H124" s="1500" t="str">
        <f>IF(VLOOKUP($A124,'Data (new)'!$A:$T,14,0)="","",VLOOKUP($A124,'Data (new)'!$A:$T,14,0))</f>
        <v>Edges</v>
      </c>
      <c r="I124" s="1501" t="str">
        <f>IF(VLOOKUP($A124,'Data (new)'!$A:$T,10,0)="","",VLOOKUP($A124,'Data (new)'!$A:$T,10,0))</f>
        <v>XL</v>
      </c>
      <c r="J124" s="1501">
        <f>IF(VLOOKUP($A124,'Data (new)'!$A:$T,11,0)="","",VLOOKUP($A124,'Data (new)'!$A:$T,11,0))</f>
        <v>4</v>
      </c>
      <c r="K124" s="1502">
        <f>IF(VLOOKUP($A124,'Data (new)'!$A:$T,16,0)="","",VLOOKUP($A124,'Data (new)'!$A:$T,16,0))</f>
        <v>275</v>
      </c>
      <c r="L124" s="735"/>
      <c r="M124" s="735"/>
      <c r="N124" s="735"/>
      <c r="O124" s="735"/>
      <c r="P124" s="737"/>
      <c r="Q124" s="735"/>
      <c r="R124" s="735"/>
      <c r="S124" s="735"/>
      <c r="T124" s="735"/>
      <c r="U124" s="736"/>
      <c r="V124" s="736"/>
      <c r="W124" s="737"/>
      <c r="X124" s="738"/>
      <c r="Y124" s="739"/>
      <c r="Z124" s="740"/>
      <c r="AA124" s="741"/>
      <c r="AB124" s="742"/>
      <c r="AC124" s="743"/>
      <c r="AD124" s="742"/>
      <c r="AE124" s="742"/>
      <c r="AF124" s="742"/>
      <c r="AG124" s="744"/>
      <c r="AH124" s="742"/>
      <c r="AI124" s="1502">
        <f>IF(VLOOKUP($A124,'Data (new)'!$A:$T,12,0)="","",VLOOKUP($A124,'Data (new)'!$A:$T,12,0))</f>
        <v>2.9710000000000001</v>
      </c>
      <c r="AJ124" s="1501" t="str">
        <f t="shared" si="78"/>
        <v/>
      </c>
      <c r="AK124" s="1501" t="str">
        <f t="shared" si="79"/>
        <v/>
      </c>
      <c r="AL124" s="1502" t="str">
        <f t="shared" si="80"/>
        <v/>
      </c>
      <c r="AM124" s="1502" t="str">
        <f>IF(ISERROR('Agripp Holds PU (EU, ASIA)'!$AL124*(1-$I$3)),"",'Agripp Holds PU (EU, ASIA)'!$AL124*(1-$I$3))</f>
        <v/>
      </c>
      <c r="AN124" s="1505" t="str">
        <f t="shared" si="77"/>
        <v/>
      </c>
      <c r="AO124" s="1390">
        <f t="shared" si="50"/>
        <v>0</v>
      </c>
      <c r="AP124" s="1390">
        <f t="shared" si="51"/>
        <v>0</v>
      </c>
      <c r="AQ124" s="1390">
        <f t="shared" si="52"/>
        <v>0</v>
      </c>
      <c r="AR124" s="1390">
        <f t="shared" si="53"/>
        <v>0</v>
      </c>
      <c r="AS124" s="1390">
        <f t="shared" si="54"/>
        <v>0</v>
      </c>
      <c r="AT124" s="1390">
        <f t="shared" si="55"/>
        <v>0</v>
      </c>
      <c r="AU124" s="1390">
        <f t="shared" si="56"/>
        <v>0</v>
      </c>
      <c r="AV124" s="1390">
        <f t="shared" si="57"/>
        <v>0</v>
      </c>
      <c r="AW124" s="1390">
        <f t="shared" si="58"/>
        <v>0</v>
      </c>
      <c r="AX124" s="1390">
        <f t="shared" si="59"/>
        <v>0</v>
      </c>
      <c r="AY124" s="1390">
        <f t="shared" si="60"/>
        <v>0</v>
      </c>
      <c r="AZ124" s="1390">
        <f t="shared" si="61"/>
        <v>0</v>
      </c>
      <c r="BA124" s="1390">
        <f t="shared" si="62"/>
        <v>0</v>
      </c>
      <c r="BB124" s="1390">
        <f t="shared" si="63"/>
        <v>0</v>
      </c>
      <c r="BC124" s="1390">
        <f t="shared" si="64"/>
        <v>0</v>
      </c>
      <c r="BD124" s="1390">
        <f t="shared" si="65"/>
        <v>0</v>
      </c>
      <c r="BE124" s="1390">
        <f t="shared" si="66"/>
        <v>0</v>
      </c>
      <c r="BF124" s="1390">
        <f t="shared" si="67"/>
        <v>0</v>
      </c>
      <c r="BG124" s="1390">
        <f t="shared" si="68"/>
        <v>0</v>
      </c>
      <c r="BH124" s="1390">
        <f t="shared" si="69"/>
        <v>0</v>
      </c>
      <c r="BI124" s="1390">
        <f t="shared" si="70"/>
        <v>0</v>
      </c>
      <c r="BJ124" s="1390">
        <f t="shared" si="71"/>
        <v>0</v>
      </c>
      <c r="BK124" s="1390">
        <f t="shared" si="72"/>
        <v>0</v>
      </c>
    </row>
    <row r="125" spans="1:63" ht="21" customHeight="1">
      <c r="A125" s="1506" t="s">
        <v>653</v>
      </c>
      <c r="B125" s="667"/>
      <c r="C125" s="1507" t="str">
        <f>IF(VLOOKUP($A125,'Data (new)'!$A:$T,2,0)="","",VLOOKUP($A125,'Data (new)'!$A:$T,2,0))</f>
        <v>AGP0179-U4</v>
      </c>
      <c r="D125" s="1507"/>
      <c r="E125" s="1507" t="e">
        <f>IF(VLOOKUP($A125,#REF!,3,0)="","",VLOOKUP($A125,#REF!,3,0))</f>
        <v>#REF!</v>
      </c>
      <c r="F125" s="1683"/>
      <c r="G125" s="1508" t="str">
        <f>IF(VLOOKUP($A125,'Data (new)'!$A:$T,6,0)="","",HYPERLINK(VLOOKUP($A125,'Data (new)'!A:T,7,0), VLOOKUP($A125,'Data (new)'!A:T,6,0)))</f>
        <v>Star</v>
      </c>
      <c r="H125" s="1507" t="str">
        <f>IF(VLOOKUP($A125,'Data (new)'!$A:$T,14,0)="","",VLOOKUP($A125,'Data (new)'!$A:$T,14,0))</f>
        <v>Crimps</v>
      </c>
      <c r="I125" s="1509" t="str">
        <f>IF(VLOOKUP($A125,'Data (new)'!$A:$T,10,0)="","",VLOOKUP($A125,'Data (new)'!$A:$T,10,0))</f>
        <v>S</v>
      </c>
      <c r="J125" s="1509">
        <f>IF(VLOOKUP($A125,'Data (new)'!$A:$T,11,0)="","",VLOOKUP($A125,'Data (new)'!$A:$T,11,0))</f>
        <v>10</v>
      </c>
      <c r="K125" s="1510">
        <f>IF(VLOOKUP($A125,'Data (new)'!$A:$T,16,0)="","",VLOOKUP($A125,'Data (new)'!$A:$T,16,0))</f>
        <v>65</v>
      </c>
      <c r="L125" s="745"/>
      <c r="M125" s="745"/>
      <c r="N125" s="745"/>
      <c r="O125" s="745"/>
      <c r="P125" s="747"/>
      <c r="Q125" s="745"/>
      <c r="R125" s="745"/>
      <c r="S125" s="745"/>
      <c r="T125" s="745"/>
      <c r="U125" s="746"/>
      <c r="V125" s="746"/>
      <c r="W125" s="747"/>
      <c r="X125" s="748"/>
      <c r="Y125" s="749"/>
      <c r="Z125" s="750"/>
      <c r="AA125" s="751"/>
      <c r="AB125" s="752"/>
      <c r="AC125" s="753"/>
      <c r="AD125" s="752"/>
      <c r="AE125" s="752"/>
      <c r="AF125" s="752"/>
      <c r="AG125" s="754"/>
      <c r="AH125" s="752"/>
      <c r="AI125" s="1510">
        <f>IF(VLOOKUP($A125,'Data (new)'!$A:$T,12,0)="","",VLOOKUP($A125,'Data (new)'!$A:$T,12,0))</f>
        <v>0.374</v>
      </c>
      <c r="AJ125" s="1509" t="str">
        <f t="shared" si="78"/>
        <v/>
      </c>
      <c r="AK125" s="1509" t="str">
        <f t="shared" si="79"/>
        <v/>
      </c>
      <c r="AL125" s="1510" t="str">
        <f t="shared" si="80"/>
        <v/>
      </c>
      <c r="AM125" s="1510" t="str">
        <f>IF(ISERROR('Agripp Holds PU (EU, ASIA)'!$AL125*(1-$I$3)),"",'Agripp Holds PU (EU, ASIA)'!$AL125*(1-$I$3))</f>
        <v/>
      </c>
      <c r="AN125" s="1511" t="str">
        <f t="shared" si="77"/>
        <v/>
      </c>
      <c r="AO125" s="1390">
        <f t="shared" si="50"/>
        <v>0</v>
      </c>
      <c r="AP125" s="1390">
        <f t="shared" si="51"/>
        <v>0</v>
      </c>
      <c r="AQ125" s="1390">
        <f t="shared" si="52"/>
        <v>0</v>
      </c>
      <c r="AR125" s="1390">
        <f t="shared" si="53"/>
        <v>0</v>
      </c>
      <c r="AS125" s="1390">
        <f t="shared" si="54"/>
        <v>0</v>
      </c>
      <c r="AT125" s="1390">
        <f t="shared" si="55"/>
        <v>0</v>
      </c>
      <c r="AU125" s="1390">
        <f t="shared" si="56"/>
        <v>0</v>
      </c>
      <c r="AV125" s="1390">
        <f t="shared" si="57"/>
        <v>0</v>
      </c>
      <c r="AW125" s="1390">
        <f t="shared" si="58"/>
        <v>0</v>
      </c>
      <c r="AX125" s="1390">
        <f t="shared" si="59"/>
        <v>0</v>
      </c>
      <c r="AY125" s="1390">
        <f t="shared" si="60"/>
        <v>0</v>
      </c>
      <c r="AZ125" s="1390">
        <f t="shared" si="61"/>
        <v>0</v>
      </c>
      <c r="BA125" s="1390">
        <f t="shared" si="62"/>
        <v>0</v>
      </c>
      <c r="BB125" s="1390">
        <f t="shared" si="63"/>
        <v>0</v>
      </c>
      <c r="BC125" s="1390">
        <f t="shared" si="64"/>
        <v>0</v>
      </c>
      <c r="BD125" s="1390">
        <f t="shared" si="65"/>
        <v>0</v>
      </c>
      <c r="BE125" s="1390">
        <f t="shared" si="66"/>
        <v>0</v>
      </c>
      <c r="BF125" s="1390">
        <f t="shared" si="67"/>
        <v>0</v>
      </c>
      <c r="BG125" s="1390">
        <f t="shared" si="68"/>
        <v>0</v>
      </c>
      <c r="BH125" s="1390">
        <f t="shared" si="69"/>
        <v>0</v>
      </c>
      <c r="BI125" s="1390">
        <f t="shared" si="70"/>
        <v>0</v>
      </c>
      <c r="BJ125" s="1390">
        <f t="shared" si="71"/>
        <v>0</v>
      </c>
      <c r="BK125" s="1390">
        <f t="shared" si="72"/>
        <v>0</v>
      </c>
    </row>
    <row r="126" spans="1:63" ht="21" customHeight="1">
      <c r="A126" s="1498" t="s">
        <v>654</v>
      </c>
      <c r="B126" s="1499"/>
      <c r="C126" s="1500" t="str">
        <f>IF(VLOOKUP($A126,'Data (new)'!$A:$T,2,0)="","",VLOOKUP($A126,'Data (new)'!$A:$T,2,0))</f>
        <v>AGP0180-U4</v>
      </c>
      <c r="D126" s="1500"/>
      <c r="E126" s="1500" t="e">
        <f>IF(VLOOKUP($A126,#REF!,3,0)="","",VLOOKUP($A126,#REF!,3,0))</f>
        <v>#REF!</v>
      </c>
      <c r="F126" s="1683"/>
      <c r="G126" s="1492" t="str">
        <f>IF(VLOOKUP($A126,'Data (new)'!$A:$T,6,0)="","",HYPERLINK(VLOOKUP($A126,'Data (new)'!A:T,7,0), VLOOKUP($A126,'Data (new)'!A:T,6,0)))</f>
        <v>Tension</v>
      </c>
      <c r="H126" s="1500" t="str">
        <f>IF(VLOOKUP($A126,'Data (new)'!$A:$T,14,0)="","",VLOOKUP($A126,'Data (new)'!$A:$T,14,0))</f>
        <v>Pinches</v>
      </c>
      <c r="I126" s="1501" t="str">
        <f>IF(VLOOKUP($A126,'Data (new)'!$A:$T,10,0)="","",VLOOKUP($A126,'Data (new)'!$A:$T,10,0))</f>
        <v>XL</v>
      </c>
      <c r="J126" s="1501">
        <f>IF(VLOOKUP($A126,'Data (new)'!$A:$T,11,0)="","",VLOOKUP($A126,'Data (new)'!$A:$T,11,0))</f>
        <v>5</v>
      </c>
      <c r="K126" s="1502">
        <f>IF(VLOOKUP($A126,'Data (new)'!$A:$T,16,0)="","",VLOOKUP($A126,'Data (new)'!$A:$T,16,0))</f>
        <v>297</v>
      </c>
      <c r="L126" s="735"/>
      <c r="M126" s="735"/>
      <c r="N126" s="735"/>
      <c r="O126" s="735"/>
      <c r="P126" s="737"/>
      <c r="Q126" s="735"/>
      <c r="R126" s="735"/>
      <c r="S126" s="735"/>
      <c r="T126" s="735"/>
      <c r="U126" s="736"/>
      <c r="V126" s="736"/>
      <c r="W126" s="737"/>
      <c r="X126" s="738"/>
      <c r="Y126" s="739"/>
      <c r="Z126" s="740"/>
      <c r="AA126" s="741"/>
      <c r="AB126" s="742"/>
      <c r="AC126" s="743"/>
      <c r="AD126" s="742"/>
      <c r="AE126" s="742"/>
      <c r="AF126" s="742"/>
      <c r="AG126" s="744"/>
      <c r="AH126" s="742"/>
      <c r="AI126" s="1502">
        <f>IF(VLOOKUP($A126,'Data (new)'!$A:$T,12,0)="","",VLOOKUP($A126,'Data (new)'!$A:$T,12,0))</f>
        <v>3.085</v>
      </c>
      <c r="AJ126" s="1501" t="str">
        <f t="shared" si="78"/>
        <v/>
      </c>
      <c r="AK126" s="1501" t="str">
        <f t="shared" si="79"/>
        <v/>
      </c>
      <c r="AL126" s="1502" t="str">
        <f t="shared" si="80"/>
        <v/>
      </c>
      <c r="AM126" s="1502" t="str">
        <f>IF(ISERROR('Agripp Holds PU (EU, ASIA)'!$AL126*(1-$I$3)),"",'Agripp Holds PU (EU, ASIA)'!$AL126*(1-$I$3))</f>
        <v/>
      </c>
      <c r="AN126" s="1505" t="str">
        <f t="shared" si="77"/>
        <v/>
      </c>
      <c r="AO126" s="1390">
        <f t="shared" si="50"/>
        <v>0</v>
      </c>
      <c r="AP126" s="1390">
        <f t="shared" si="51"/>
        <v>0</v>
      </c>
      <c r="AQ126" s="1390">
        <f t="shared" si="52"/>
        <v>0</v>
      </c>
      <c r="AR126" s="1390">
        <f t="shared" si="53"/>
        <v>0</v>
      </c>
      <c r="AS126" s="1390">
        <f t="shared" si="54"/>
        <v>0</v>
      </c>
      <c r="AT126" s="1390">
        <f t="shared" si="55"/>
        <v>0</v>
      </c>
      <c r="AU126" s="1390">
        <f t="shared" si="56"/>
        <v>0</v>
      </c>
      <c r="AV126" s="1390">
        <f t="shared" si="57"/>
        <v>0</v>
      </c>
      <c r="AW126" s="1390">
        <f t="shared" si="58"/>
        <v>0</v>
      </c>
      <c r="AX126" s="1390">
        <f t="shared" si="59"/>
        <v>0</v>
      </c>
      <c r="AY126" s="1390">
        <f t="shared" si="60"/>
        <v>0</v>
      </c>
      <c r="AZ126" s="1390">
        <f t="shared" si="61"/>
        <v>0</v>
      </c>
      <c r="BA126" s="1390">
        <f t="shared" si="62"/>
        <v>0</v>
      </c>
      <c r="BB126" s="1390">
        <f t="shared" si="63"/>
        <v>0</v>
      </c>
      <c r="BC126" s="1390">
        <f t="shared" si="64"/>
        <v>0</v>
      </c>
      <c r="BD126" s="1390">
        <f t="shared" si="65"/>
        <v>0</v>
      </c>
      <c r="BE126" s="1390">
        <f t="shared" si="66"/>
        <v>0</v>
      </c>
      <c r="BF126" s="1390">
        <f t="shared" si="67"/>
        <v>0</v>
      </c>
      <c r="BG126" s="1390">
        <f t="shared" si="68"/>
        <v>0</v>
      </c>
      <c r="BH126" s="1390">
        <f t="shared" si="69"/>
        <v>0</v>
      </c>
      <c r="BI126" s="1390">
        <f t="shared" si="70"/>
        <v>0</v>
      </c>
      <c r="BJ126" s="1390">
        <f t="shared" si="71"/>
        <v>0</v>
      </c>
      <c r="BK126" s="1390">
        <f t="shared" si="72"/>
        <v>0</v>
      </c>
    </row>
    <row r="127" spans="1:63" ht="21" customHeight="1">
      <c r="A127" s="1506" t="s">
        <v>655</v>
      </c>
      <c r="B127" s="667"/>
      <c r="C127" s="1507" t="str">
        <f>IF(VLOOKUP($A127,'Data (new)'!$A:$T,2,0)="","",VLOOKUP($A127,'Data (new)'!$A:$T,2,0))</f>
        <v>AGP0086-U4</v>
      </c>
      <c r="D127" s="1507"/>
      <c r="E127" s="1507" t="e">
        <f>IF(VLOOKUP($A127,#REF!,3,0)="","",VLOOKUP($A127,#REF!,3,0))</f>
        <v>#REF!</v>
      </c>
      <c r="F127" s="1683"/>
      <c r="G127" s="1508" t="str">
        <f>IF(VLOOKUP($A127,'Data (new)'!$A:$T,6,0)="","",HYPERLINK(VLOOKUP($A127,'Data (new)'!A:T,7,0), VLOOKUP($A127,'Data (new)'!A:T,6,0)))</f>
        <v>Ulysse</v>
      </c>
      <c r="H127" s="1507" t="str">
        <f>IF(VLOOKUP($A127,'Data (new)'!$A:$T,14,0)="","",VLOOKUP($A127,'Data (new)'!$A:$T,14,0))</f>
        <v>Edges</v>
      </c>
      <c r="I127" s="1509" t="str">
        <f>IF(VLOOKUP($A127,'Data (new)'!$A:$T,10,0)="","",VLOOKUP($A127,'Data (new)'!$A:$T,10,0))</f>
        <v>L</v>
      </c>
      <c r="J127" s="1509">
        <f>IF(VLOOKUP($A127,'Data (new)'!$A:$T,11,0)="","",VLOOKUP($A127,'Data (new)'!$A:$T,11,0))</f>
        <v>8</v>
      </c>
      <c r="K127" s="1510">
        <f>IF(VLOOKUP($A127,'Data (new)'!$A:$T,16,0)="","",VLOOKUP($A127,'Data (new)'!$A:$T,16,0))</f>
        <v>155</v>
      </c>
      <c r="L127" s="745"/>
      <c r="M127" s="745"/>
      <c r="N127" s="745"/>
      <c r="O127" s="745"/>
      <c r="P127" s="747"/>
      <c r="Q127" s="745"/>
      <c r="R127" s="745"/>
      <c r="S127" s="745"/>
      <c r="T127" s="745"/>
      <c r="U127" s="746"/>
      <c r="V127" s="746"/>
      <c r="W127" s="747"/>
      <c r="X127" s="748"/>
      <c r="Y127" s="749"/>
      <c r="Z127" s="750"/>
      <c r="AA127" s="751"/>
      <c r="AB127" s="752"/>
      <c r="AC127" s="753"/>
      <c r="AD127" s="752"/>
      <c r="AE127" s="752"/>
      <c r="AF127" s="752"/>
      <c r="AG127" s="754"/>
      <c r="AH127" s="752"/>
      <c r="AI127" s="1510">
        <f>IF(VLOOKUP($A127,'Data (new)'!$A:$T,12,0)="","",VLOOKUP($A127,'Data (new)'!$A:$T,12,0))</f>
        <v>1.923</v>
      </c>
      <c r="AJ127" s="1509" t="str">
        <f t="shared" si="78"/>
        <v/>
      </c>
      <c r="AK127" s="1509" t="str">
        <f t="shared" si="79"/>
        <v/>
      </c>
      <c r="AL127" s="1510" t="str">
        <f t="shared" si="80"/>
        <v/>
      </c>
      <c r="AM127" s="1510" t="str">
        <f>IF(ISERROR('Agripp Holds PU (EU, ASIA)'!$AL127*(1-$I$3)),"",'Agripp Holds PU (EU, ASIA)'!$AL127*(1-$I$3))</f>
        <v/>
      </c>
      <c r="AN127" s="1511" t="str">
        <f t="shared" si="77"/>
        <v/>
      </c>
      <c r="AO127" s="1390">
        <f t="shared" si="50"/>
        <v>0</v>
      </c>
      <c r="AP127" s="1390">
        <f t="shared" si="51"/>
        <v>0</v>
      </c>
      <c r="AQ127" s="1390">
        <f t="shared" si="52"/>
        <v>0</v>
      </c>
      <c r="AR127" s="1390">
        <f t="shared" si="53"/>
        <v>0</v>
      </c>
      <c r="AS127" s="1390">
        <f t="shared" si="54"/>
        <v>0</v>
      </c>
      <c r="AT127" s="1390">
        <f t="shared" si="55"/>
        <v>0</v>
      </c>
      <c r="AU127" s="1390">
        <f t="shared" si="56"/>
        <v>0</v>
      </c>
      <c r="AV127" s="1390">
        <f t="shared" si="57"/>
        <v>0</v>
      </c>
      <c r="AW127" s="1390">
        <f t="shared" si="58"/>
        <v>0</v>
      </c>
      <c r="AX127" s="1390">
        <f t="shared" si="59"/>
        <v>0</v>
      </c>
      <c r="AY127" s="1390">
        <f t="shared" si="60"/>
        <v>0</v>
      </c>
      <c r="AZ127" s="1390">
        <f t="shared" si="61"/>
        <v>0</v>
      </c>
      <c r="BA127" s="1390">
        <f t="shared" si="62"/>
        <v>0</v>
      </c>
      <c r="BB127" s="1390">
        <f t="shared" si="63"/>
        <v>0</v>
      </c>
      <c r="BC127" s="1390">
        <f t="shared" si="64"/>
        <v>0</v>
      </c>
      <c r="BD127" s="1390">
        <f t="shared" si="65"/>
        <v>0</v>
      </c>
      <c r="BE127" s="1390">
        <f t="shared" si="66"/>
        <v>0</v>
      </c>
      <c r="BF127" s="1390">
        <f t="shared" si="67"/>
        <v>0</v>
      </c>
      <c r="BG127" s="1390">
        <f t="shared" si="68"/>
        <v>0</v>
      </c>
      <c r="BH127" s="1390">
        <f t="shared" si="69"/>
        <v>0</v>
      </c>
      <c r="BI127" s="1390">
        <f t="shared" si="70"/>
        <v>0</v>
      </c>
      <c r="BJ127" s="1390">
        <f t="shared" si="71"/>
        <v>0</v>
      </c>
      <c r="BK127" s="1390">
        <f t="shared" si="72"/>
        <v>0</v>
      </c>
    </row>
    <row r="128" spans="1:63" ht="21" customHeight="1">
      <c r="A128" s="1498" t="s">
        <v>656</v>
      </c>
      <c r="B128" s="1499"/>
      <c r="C128" s="1500" t="str">
        <f>IF(VLOOKUP($A128,'Data (new)'!$A:$T,2,0)="","",VLOOKUP($A128,'Data (new)'!$A:$T,2,0))</f>
        <v>AGP0032-U4</v>
      </c>
      <c r="D128" s="1500"/>
      <c r="E128" s="1500" t="e">
        <f>IF(VLOOKUP($A128,#REF!,3,0)="","",VLOOKUP($A128,#REF!,3,0))</f>
        <v>#REF!</v>
      </c>
      <c r="F128" s="1683"/>
      <c r="G128" s="1492" t="str">
        <f>IF(VLOOKUP($A128,'Data (new)'!$A:$T,6,0)="","",HYPERLINK(VLOOKUP($A128,'Data (new)'!A:T,7,0), VLOOKUP($A128,'Data (new)'!A:T,6,0)))</f>
        <v>Vector 1</v>
      </c>
      <c r="H128" s="1500" t="str">
        <f>IF(VLOOKUP($A128,'Data (new)'!$A:$T,14,0)="","",VLOOKUP($A128,'Data (new)'!$A:$T,14,0))</f>
        <v>Slopers</v>
      </c>
      <c r="I128" s="1501" t="str">
        <f>IF(VLOOKUP($A128,'Data (new)'!$A:$T,10,0)="","",VLOOKUP($A128,'Data (new)'!$A:$T,10,0))</f>
        <v>XL</v>
      </c>
      <c r="J128" s="1501">
        <f>IF(VLOOKUP($A128,'Data (new)'!$A:$T,11,0)="","",VLOOKUP($A128,'Data (new)'!$A:$T,11,0))</f>
        <v>2</v>
      </c>
      <c r="K128" s="1502">
        <f>IF(VLOOKUP($A128,'Data (new)'!$A:$T,16,0)="","",VLOOKUP($A128,'Data (new)'!$A:$T,16,0))</f>
        <v>120</v>
      </c>
      <c r="L128" s="735"/>
      <c r="M128" s="735"/>
      <c r="N128" s="735"/>
      <c r="O128" s="735"/>
      <c r="P128" s="737"/>
      <c r="Q128" s="735"/>
      <c r="R128" s="735"/>
      <c r="S128" s="735"/>
      <c r="T128" s="735"/>
      <c r="U128" s="736"/>
      <c r="V128" s="736"/>
      <c r="W128" s="737"/>
      <c r="X128" s="738"/>
      <c r="Y128" s="739"/>
      <c r="Z128" s="740"/>
      <c r="AA128" s="741"/>
      <c r="AB128" s="742"/>
      <c r="AC128" s="743"/>
      <c r="AD128" s="742"/>
      <c r="AE128" s="742"/>
      <c r="AF128" s="742"/>
      <c r="AG128" s="744"/>
      <c r="AH128" s="742"/>
      <c r="AI128" s="1502">
        <f>IF(VLOOKUP($A128,'Data (new)'!$A:$T,12,0)="","",VLOOKUP($A128,'Data (new)'!$A:$T,12,0))</f>
        <v>1.171</v>
      </c>
      <c r="AJ128" s="1501" t="str">
        <f t="shared" si="78"/>
        <v/>
      </c>
      <c r="AK128" s="1501" t="str">
        <f t="shared" si="79"/>
        <v/>
      </c>
      <c r="AL128" s="1502" t="str">
        <f t="shared" si="80"/>
        <v/>
      </c>
      <c r="AM128" s="1502" t="str">
        <f>IF(ISERROR('Agripp Holds PU (EU, ASIA)'!$AL128*(1-$I$3)),"",'Agripp Holds PU (EU, ASIA)'!$AL128*(1-$I$3))</f>
        <v/>
      </c>
      <c r="AN128" s="1505" t="str">
        <f t="shared" si="77"/>
        <v/>
      </c>
      <c r="AO128" s="1390">
        <f t="shared" si="50"/>
        <v>0</v>
      </c>
      <c r="AP128" s="1390">
        <f t="shared" si="51"/>
        <v>0</v>
      </c>
      <c r="AQ128" s="1390">
        <f t="shared" si="52"/>
        <v>0</v>
      </c>
      <c r="AR128" s="1390">
        <f t="shared" si="53"/>
        <v>0</v>
      </c>
      <c r="AS128" s="1390">
        <f t="shared" si="54"/>
        <v>0</v>
      </c>
      <c r="AT128" s="1390">
        <f t="shared" si="55"/>
        <v>0</v>
      </c>
      <c r="AU128" s="1390">
        <f t="shared" si="56"/>
        <v>0</v>
      </c>
      <c r="AV128" s="1390">
        <f t="shared" si="57"/>
        <v>0</v>
      </c>
      <c r="AW128" s="1390">
        <f t="shared" si="58"/>
        <v>0</v>
      </c>
      <c r="AX128" s="1390">
        <f t="shared" si="59"/>
        <v>0</v>
      </c>
      <c r="AY128" s="1390">
        <f t="shared" si="60"/>
        <v>0</v>
      </c>
      <c r="AZ128" s="1390">
        <f t="shared" si="61"/>
        <v>0</v>
      </c>
      <c r="BA128" s="1390">
        <f t="shared" si="62"/>
        <v>0</v>
      </c>
      <c r="BB128" s="1390">
        <f t="shared" si="63"/>
        <v>0</v>
      </c>
      <c r="BC128" s="1390">
        <f t="shared" si="64"/>
        <v>0</v>
      </c>
      <c r="BD128" s="1390">
        <f t="shared" si="65"/>
        <v>0</v>
      </c>
      <c r="BE128" s="1390">
        <f t="shared" si="66"/>
        <v>0</v>
      </c>
      <c r="BF128" s="1390">
        <f t="shared" si="67"/>
        <v>0</v>
      </c>
      <c r="BG128" s="1390">
        <f t="shared" si="68"/>
        <v>0</v>
      </c>
      <c r="BH128" s="1390">
        <f t="shared" si="69"/>
        <v>0</v>
      </c>
      <c r="BI128" s="1390">
        <f t="shared" si="70"/>
        <v>0</v>
      </c>
      <c r="BJ128" s="1390">
        <f t="shared" si="71"/>
        <v>0</v>
      </c>
      <c r="BK128" s="1390">
        <f t="shared" si="72"/>
        <v>0</v>
      </c>
    </row>
    <row r="129" spans="1:63" ht="21" customHeight="1">
      <c r="A129" s="1506" t="s">
        <v>657</v>
      </c>
      <c r="B129" s="667"/>
      <c r="C129" s="1507" t="str">
        <f>IF(VLOOKUP($A129,'Data (new)'!$A:$T,2,0)="","",VLOOKUP($A129,'Data (new)'!$A:$T,2,0))</f>
        <v>AGP0181-U4</v>
      </c>
      <c r="D129" s="1507"/>
      <c r="E129" s="1507" t="e">
        <f>IF(VLOOKUP($A129,#REF!,3,0)="","",VLOOKUP($A129,#REF!,3,0))</f>
        <v>#REF!</v>
      </c>
      <c r="F129" s="1683"/>
      <c r="G129" s="1508" t="str">
        <f>IF(VLOOKUP($A129,'Data (new)'!$A:$T,6,0)="","",HYPERLINK(VLOOKUP($A129,'Data (new)'!A:T,7,0), VLOOKUP($A129,'Data (new)'!A:T,6,0)))</f>
        <v>Vector 2</v>
      </c>
      <c r="H129" s="1507" t="str">
        <f>IF(VLOOKUP($A129,'Data (new)'!$A:$T,14,0)="","",VLOOKUP($A129,'Data (new)'!$A:$T,14,0))</f>
        <v>Slopers</v>
      </c>
      <c r="I129" s="1509" t="str">
        <f>IF(VLOOKUP($A129,'Data (new)'!$A:$T,10,0)="","",VLOOKUP($A129,'Data (new)'!$A:$T,10,0))</f>
        <v>XL</v>
      </c>
      <c r="J129" s="1509">
        <f>IF(VLOOKUP($A129,'Data (new)'!$A:$T,11,0)="","",VLOOKUP($A129,'Data (new)'!$A:$T,11,0))</f>
        <v>1</v>
      </c>
      <c r="K129" s="1510">
        <f>IF(VLOOKUP($A129,'Data (new)'!$A:$T,16,0)="","",VLOOKUP($A129,'Data (new)'!$A:$T,16,0))</f>
        <v>82</v>
      </c>
      <c r="L129" s="745"/>
      <c r="M129" s="745"/>
      <c r="N129" s="745"/>
      <c r="O129" s="745"/>
      <c r="P129" s="747"/>
      <c r="Q129" s="745"/>
      <c r="R129" s="745"/>
      <c r="S129" s="745"/>
      <c r="T129" s="745"/>
      <c r="U129" s="746"/>
      <c r="V129" s="746"/>
      <c r="W129" s="747"/>
      <c r="X129" s="748"/>
      <c r="Y129" s="749"/>
      <c r="Z129" s="750"/>
      <c r="AA129" s="751"/>
      <c r="AB129" s="752"/>
      <c r="AC129" s="753"/>
      <c r="AD129" s="752"/>
      <c r="AE129" s="752"/>
      <c r="AF129" s="752"/>
      <c r="AG129" s="754"/>
      <c r="AH129" s="752"/>
      <c r="AI129" s="1510">
        <f>IF(VLOOKUP($A129,'Data (new)'!$A:$T,12,0)="","",VLOOKUP($A129,'Data (new)'!$A:$T,12,0))</f>
        <v>0.83099999999999996</v>
      </c>
      <c r="AJ129" s="1509" t="str">
        <f t="shared" si="78"/>
        <v/>
      </c>
      <c r="AK129" s="1509" t="str">
        <f t="shared" si="79"/>
        <v/>
      </c>
      <c r="AL129" s="1510" t="str">
        <f t="shared" si="80"/>
        <v/>
      </c>
      <c r="AM129" s="1510" t="str">
        <f>IF(ISERROR('Agripp Holds PU (EU, ASIA)'!$AL129*(1-$I$3)),"",'Agripp Holds PU (EU, ASIA)'!$AL129*(1-$I$3))</f>
        <v/>
      </c>
      <c r="AN129" s="1511" t="str">
        <f t="shared" si="77"/>
        <v/>
      </c>
      <c r="AO129" s="1390">
        <f t="shared" si="50"/>
        <v>0</v>
      </c>
      <c r="AP129" s="1390">
        <f t="shared" si="51"/>
        <v>0</v>
      </c>
      <c r="AQ129" s="1390">
        <f t="shared" si="52"/>
        <v>0</v>
      </c>
      <c r="AR129" s="1390">
        <f t="shared" si="53"/>
        <v>0</v>
      </c>
      <c r="AS129" s="1390">
        <f t="shared" si="54"/>
        <v>0</v>
      </c>
      <c r="AT129" s="1390">
        <f t="shared" si="55"/>
        <v>0</v>
      </c>
      <c r="AU129" s="1390">
        <f t="shared" si="56"/>
        <v>0</v>
      </c>
      <c r="AV129" s="1390">
        <f t="shared" si="57"/>
        <v>0</v>
      </c>
      <c r="AW129" s="1390">
        <f t="shared" si="58"/>
        <v>0</v>
      </c>
      <c r="AX129" s="1390">
        <f t="shared" si="59"/>
        <v>0</v>
      </c>
      <c r="AY129" s="1390">
        <f t="shared" si="60"/>
        <v>0</v>
      </c>
      <c r="AZ129" s="1390">
        <f t="shared" si="61"/>
        <v>0</v>
      </c>
      <c r="BA129" s="1390">
        <f t="shared" si="62"/>
        <v>0</v>
      </c>
      <c r="BB129" s="1390">
        <f t="shared" si="63"/>
        <v>0</v>
      </c>
      <c r="BC129" s="1390">
        <f t="shared" si="64"/>
        <v>0</v>
      </c>
      <c r="BD129" s="1390">
        <f t="shared" si="65"/>
        <v>0</v>
      </c>
      <c r="BE129" s="1390">
        <f t="shared" si="66"/>
        <v>0</v>
      </c>
      <c r="BF129" s="1390">
        <f t="shared" si="67"/>
        <v>0</v>
      </c>
      <c r="BG129" s="1390">
        <f t="shared" si="68"/>
        <v>0</v>
      </c>
      <c r="BH129" s="1390">
        <f t="shared" si="69"/>
        <v>0</v>
      </c>
      <c r="BI129" s="1390">
        <f t="shared" si="70"/>
        <v>0</v>
      </c>
      <c r="BJ129" s="1390">
        <f t="shared" si="71"/>
        <v>0</v>
      </c>
      <c r="BK129" s="1390">
        <f t="shared" si="72"/>
        <v>0</v>
      </c>
    </row>
    <row r="130" spans="1:63" ht="21" customHeight="1">
      <c r="A130" s="1498" t="s">
        <v>658</v>
      </c>
      <c r="B130" s="1499"/>
      <c r="C130" s="1500" t="str">
        <f>IF(VLOOKUP($A130,'Data (new)'!$A:$T,2,0)="","",VLOOKUP($A130,'Data (new)'!$A:$T,2,0))</f>
        <v>AGP0033-U4</v>
      </c>
      <c r="D130" s="1500"/>
      <c r="E130" s="1500" t="e">
        <f>IF(VLOOKUP($A130,#REF!,3,0)="","",VLOOKUP($A130,#REF!,3,0))</f>
        <v>#REF!</v>
      </c>
      <c r="F130" s="1683"/>
      <c r="G130" s="1492" t="str">
        <f>IF(VLOOKUP($A130,'Data (new)'!$A:$T,6,0)="","",HYPERLINK(VLOOKUP($A130,'Data (new)'!A:T,7,0), VLOOKUP($A130,'Data (new)'!A:T,6,0)))</f>
        <v>Vector 3</v>
      </c>
      <c r="H130" s="1500" t="str">
        <f>IF(VLOOKUP($A130,'Data (new)'!$A:$T,14,0)="","",VLOOKUP($A130,'Data (new)'!$A:$T,14,0))</f>
        <v>Edges</v>
      </c>
      <c r="I130" s="1501" t="str">
        <f>IF(VLOOKUP($A130,'Data (new)'!$A:$T,10,0)="","",VLOOKUP($A130,'Data (new)'!$A:$T,10,0))</f>
        <v>XL</v>
      </c>
      <c r="J130" s="1501">
        <f>IF(VLOOKUP($A130,'Data (new)'!$A:$T,11,0)="","",VLOOKUP($A130,'Data (new)'!$A:$T,11,0))</f>
        <v>1</v>
      </c>
      <c r="K130" s="1502">
        <f>IF(VLOOKUP($A130,'Data (new)'!$A:$T,16,0)="","",VLOOKUP($A130,'Data (new)'!$A:$T,16,0))</f>
        <v>76</v>
      </c>
      <c r="L130" s="735"/>
      <c r="M130" s="735"/>
      <c r="N130" s="735"/>
      <c r="O130" s="735"/>
      <c r="P130" s="737"/>
      <c r="Q130" s="735"/>
      <c r="R130" s="735"/>
      <c r="S130" s="735"/>
      <c r="T130" s="735"/>
      <c r="U130" s="736"/>
      <c r="V130" s="736"/>
      <c r="W130" s="737"/>
      <c r="X130" s="738"/>
      <c r="Y130" s="739"/>
      <c r="Z130" s="740"/>
      <c r="AA130" s="741"/>
      <c r="AB130" s="742"/>
      <c r="AC130" s="743"/>
      <c r="AD130" s="742"/>
      <c r="AE130" s="742"/>
      <c r="AF130" s="742"/>
      <c r="AG130" s="744"/>
      <c r="AH130" s="742"/>
      <c r="AI130" s="1502">
        <f>IF(VLOOKUP($A130,'Data (new)'!$A:$T,12,0)="","",VLOOKUP($A130,'Data (new)'!$A:$T,12,0))</f>
        <v>0.755</v>
      </c>
      <c r="AJ130" s="1501" t="str">
        <f t="shared" si="78"/>
        <v/>
      </c>
      <c r="AK130" s="1501" t="str">
        <f t="shared" si="79"/>
        <v/>
      </c>
      <c r="AL130" s="1502" t="str">
        <f t="shared" si="80"/>
        <v/>
      </c>
      <c r="AM130" s="1502" t="str">
        <f>IF(ISERROR('Agripp Holds PU (EU, ASIA)'!$AL130*(1-$I$3)),"",'Agripp Holds PU (EU, ASIA)'!$AL130*(1-$I$3))</f>
        <v/>
      </c>
      <c r="AN130" s="1505" t="str">
        <f t="shared" si="77"/>
        <v/>
      </c>
      <c r="AO130" s="1390">
        <f t="shared" si="50"/>
        <v>0</v>
      </c>
      <c r="AP130" s="1390">
        <f t="shared" si="51"/>
        <v>0</v>
      </c>
      <c r="AQ130" s="1390">
        <f t="shared" si="52"/>
        <v>0</v>
      </c>
      <c r="AR130" s="1390">
        <f t="shared" si="53"/>
        <v>0</v>
      </c>
      <c r="AS130" s="1390">
        <f t="shared" si="54"/>
        <v>0</v>
      </c>
      <c r="AT130" s="1390">
        <f t="shared" si="55"/>
        <v>0</v>
      </c>
      <c r="AU130" s="1390">
        <f t="shared" si="56"/>
        <v>0</v>
      </c>
      <c r="AV130" s="1390">
        <f t="shared" si="57"/>
        <v>0</v>
      </c>
      <c r="AW130" s="1390">
        <f t="shared" si="58"/>
        <v>0</v>
      </c>
      <c r="AX130" s="1390">
        <f t="shared" si="59"/>
        <v>0</v>
      </c>
      <c r="AY130" s="1390">
        <f t="shared" si="60"/>
        <v>0</v>
      </c>
      <c r="AZ130" s="1390">
        <f t="shared" si="61"/>
        <v>0</v>
      </c>
      <c r="BA130" s="1390">
        <f t="shared" si="62"/>
        <v>0</v>
      </c>
      <c r="BB130" s="1390">
        <f t="shared" si="63"/>
        <v>0</v>
      </c>
      <c r="BC130" s="1390">
        <f t="shared" si="64"/>
        <v>0</v>
      </c>
      <c r="BD130" s="1390">
        <f t="shared" si="65"/>
        <v>0</v>
      </c>
      <c r="BE130" s="1390">
        <f t="shared" si="66"/>
        <v>0</v>
      </c>
      <c r="BF130" s="1390">
        <f t="shared" si="67"/>
        <v>0</v>
      </c>
      <c r="BG130" s="1390">
        <f t="shared" si="68"/>
        <v>0</v>
      </c>
      <c r="BH130" s="1390">
        <f t="shared" si="69"/>
        <v>0</v>
      </c>
      <c r="BI130" s="1390">
        <f t="shared" si="70"/>
        <v>0</v>
      </c>
      <c r="BJ130" s="1390">
        <f t="shared" si="71"/>
        <v>0</v>
      </c>
      <c r="BK130" s="1390">
        <f t="shared" si="72"/>
        <v>0</v>
      </c>
    </row>
    <row r="131" spans="1:63" ht="21" customHeight="1">
      <c r="A131" s="1506" t="s">
        <v>659</v>
      </c>
      <c r="B131" s="667"/>
      <c r="C131" s="1507" t="str">
        <f>IF(VLOOKUP($A131,'Data (new)'!$A:$T,2,0)="","",VLOOKUP($A131,'Data (new)'!$A:$T,2,0))</f>
        <v>AGP0034-U4</v>
      </c>
      <c r="D131" s="1507"/>
      <c r="E131" s="1507" t="e">
        <f>IF(VLOOKUP($A131,#REF!,3,0)="","",VLOOKUP($A131,#REF!,3,0))</f>
        <v>#REF!</v>
      </c>
      <c r="F131" s="1683"/>
      <c r="G131" s="1508" t="str">
        <f>IF(VLOOKUP($A131,'Data (new)'!$A:$T,6,0)="","",HYPERLINK(VLOOKUP($A131,'Data (new)'!A:T,7,0), VLOOKUP($A131,'Data (new)'!A:T,6,0)))</f>
        <v>Vector 4</v>
      </c>
      <c r="H131" s="1507" t="str">
        <f>IF(VLOOKUP($A131,'Data (new)'!$A:$T,14,0)="","",VLOOKUP($A131,'Data (new)'!$A:$T,14,0))</f>
        <v>Edges</v>
      </c>
      <c r="I131" s="1509" t="str">
        <f>IF(VLOOKUP($A131,'Data (new)'!$A:$T,10,0)="","",VLOOKUP($A131,'Data (new)'!$A:$T,10,0))</f>
        <v>XL</v>
      </c>
      <c r="J131" s="1509">
        <f>IF(VLOOKUP($A131,'Data (new)'!$A:$T,11,0)="","",VLOOKUP($A131,'Data (new)'!$A:$T,11,0))</f>
        <v>1</v>
      </c>
      <c r="K131" s="1510">
        <f>IF(VLOOKUP($A131,'Data (new)'!$A:$T,16,0)="","",VLOOKUP($A131,'Data (new)'!$A:$T,16,0))</f>
        <v>68</v>
      </c>
      <c r="L131" s="745"/>
      <c r="M131" s="745"/>
      <c r="N131" s="745"/>
      <c r="O131" s="745"/>
      <c r="P131" s="747"/>
      <c r="Q131" s="745"/>
      <c r="R131" s="745"/>
      <c r="S131" s="745"/>
      <c r="T131" s="745"/>
      <c r="U131" s="746"/>
      <c r="V131" s="746"/>
      <c r="W131" s="747"/>
      <c r="X131" s="748"/>
      <c r="Y131" s="749"/>
      <c r="Z131" s="750"/>
      <c r="AA131" s="751"/>
      <c r="AB131" s="752"/>
      <c r="AC131" s="753"/>
      <c r="AD131" s="752"/>
      <c r="AE131" s="752"/>
      <c r="AF131" s="752"/>
      <c r="AG131" s="754"/>
      <c r="AH131" s="752"/>
      <c r="AI131" s="1510">
        <f>IF(VLOOKUP($A131,'Data (new)'!$A:$T,12,0)="","",VLOOKUP($A131,'Data (new)'!$A:$T,12,0))</f>
        <v>0.64</v>
      </c>
      <c r="AJ131" s="1509" t="str">
        <f t="shared" si="78"/>
        <v/>
      </c>
      <c r="AK131" s="1509" t="str">
        <f t="shared" si="79"/>
        <v/>
      </c>
      <c r="AL131" s="1510" t="str">
        <f t="shared" si="80"/>
        <v/>
      </c>
      <c r="AM131" s="1510" t="str">
        <f>IF(ISERROR('Agripp Holds PU (EU, ASIA)'!$AL131*(1-$I$3)),"",'Agripp Holds PU (EU, ASIA)'!$AL131*(1-$I$3))</f>
        <v/>
      </c>
      <c r="AN131" s="1511" t="str">
        <f t="shared" si="77"/>
        <v/>
      </c>
      <c r="AO131" s="1390">
        <f t="shared" si="50"/>
        <v>0</v>
      </c>
      <c r="AP131" s="1390">
        <f t="shared" si="51"/>
        <v>0</v>
      </c>
      <c r="AQ131" s="1390">
        <f t="shared" si="52"/>
        <v>0</v>
      </c>
      <c r="AR131" s="1390">
        <f t="shared" si="53"/>
        <v>0</v>
      </c>
      <c r="AS131" s="1390">
        <f t="shared" si="54"/>
        <v>0</v>
      </c>
      <c r="AT131" s="1390">
        <f t="shared" si="55"/>
        <v>0</v>
      </c>
      <c r="AU131" s="1390">
        <f t="shared" si="56"/>
        <v>0</v>
      </c>
      <c r="AV131" s="1390">
        <f t="shared" si="57"/>
        <v>0</v>
      </c>
      <c r="AW131" s="1390">
        <f t="shared" si="58"/>
        <v>0</v>
      </c>
      <c r="AX131" s="1390">
        <f t="shared" si="59"/>
        <v>0</v>
      </c>
      <c r="AY131" s="1390">
        <f t="shared" si="60"/>
        <v>0</v>
      </c>
      <c r="AZ131" s="1390">
        <f t="shared" si="61"/>
        <v>0</v>
      </c>
      <c r="BA131" s="1390">
        <f t="shared" si="62"/>
        <v>0</v>
      </c>
      <c r="BB131" s="1390">
        <f t="shared" si="63"/>
        <v>0</v>
      </c>
      <c r="BC131" s="1390">
        <f t="shared" si="64"/>
        <v>0</v>
      </c>
      <c r="BD131" s="1390">
        <f t="shared" si="65"/>
        <v>0</v>
      </c>
      <c r="BE131" s="1390">
        <f t="shared" si="66"/>
        <v>0</v>
      </c>
      <c r="BF131" s="1390">
        <f t="shared" si="67"/>
        <v>0</v>
      </c>
      <c r="BG131" s="1390">
        <f t="shared" si="68"/>
        <v>0</v>
      </c>
      <c r="BH131" s="1390">
        <f t="shared" si="69"/>
        <v>0</v>
      </c>
      <c r="BI131" s="1390">
        <f t="shared" si="70"/>
        <v>0</v>
      </c>
      <c r="BJ131" s="1390">
        <f t="shared" si="71"/>
        <v>0</v>
      </c>
      <c r="BK131" s="1390">
        <f t="shared" si="72"/>
        <v>0</v>
      </c>
    </row>
    <row r="132" spans="1:63" ht="21" customHeight="1">
      <c r="A132" s="1498" t="s">
        <v>660</v>
      </c>
      <c r="B132" s="1499"/>
      <c r="C132" s="1500" t="str">
        <f>IF(VLOOKUP($A132,'Data (new)'!$A:$T,2,0)="","",VLOOKUP($A132,'Data (new)'!$A:$T,2,0))</f>
        <v>AGP0182-U4</v>
      </c>
      <c r="D132" s="1500"/>
      <c r="E132" s="1500" t="e">
        <f>IF(VLOOKUP($A132,#REF!,3,0)="","",VLOOKUP($A132,#REF!,3,0))</f>
        <v>#REF!</v>
      </c>
      <c r="F132" s="1683"/>
      <c r="G132" s="1492" t="str">
        <f>IF(VLOOKUP($A132,'Data (new)'!$A:$T,6,0)="","",HYPERLINK(VLOOKUP($A132,'Data (new)'!A:T,7,0), VLOOKUP($A132,'Data (new)'!A:T,6,0)))</f>
        <v>Voltage</v>
      </c>
      <c r="H132" s="1500" t="str">
        <f>IF(VLOOKUP($A132,'Data (new)'!$A:$T,14,0)="","",VLOOKUP($A132,'Data (new)'!$A:$T,14,0))</f>
        <v>Pinches</v>
      </c>
      <c r="I132" s="1501" t="str">
        <f>IF(VLOOKUP($A132,'Data (new)'!$A:$T,10,0)="","",VLOOKUP($A132,'Data (new)'!$A:$T,10,0))</f>
        <v>XL</v>
      </c>
      <c r="J132" s="1501">
        <f>IF(VLOOKUP($A132,'Data (new)'!$A:$T,11,0)="","",VLOOKUP($A132,'Data (new)'!$A:$T,11,0))</f>
        <v>4</v>
      </c>
      <c r="K132" s="1502">
        <f>IF(VLOOKUP($A132,'Data (new)'!$A:$T,16,0)="","",VLOOKUP($A132,'Data (new)'!$A:$T,16,0))</f>
        <v>207</v>
      </c>
      <c r="L132" s="735"/>
      <c r="M132" s="735"/>
      <c r="N132" s="735"/>
      <c r="O132" s="735"/>
      <c r="P132" s="737"/>
      <c r="Q132" s="735"/>
      <c r="R132" s="735"/>
      <c r="S132" s="735"/>
      <c r="T132" s="735"/>
      <c r="U132" s="736"/>
      <c r="V132" s="736"/>
      <c r="W132" s="737"/>
      <c r="X132" s="738"/>
      <c r="Y132" s="739"/>
      <c r="Z132" s="740"/>
      <c r="AA132" s="741"/>
      <c r="AB132" s="742"/>
      <c r="AC132" s="743"/>
      <c r="AD132" s="742"/>
      <c r="AE132" s="742"/>
      <c r="AF132" s="742"/>
      <c r="AG132" s="744"/>
      <c r="AH132" s="742"/>
      <c r="AI132" s="1502">
        <f>IF(VLOOKUP($A132,'Data (new)'!$A:$T,12,0)="","",VLOOKUP($A132,'Data (new)'!$A:$T,12,0))</f>
        <v>1.9970000000000001</v>
      </c>
      <c r="AJ132" s="1501" t="str">
        <f t="shared" si="78"/>
        <v/>
      </c>
      <c r="AK132" s="1501" t="str">
        <f t="shared" si="79"/>
        <v/>
      </c>
      <c r="AL132" s="1502" t="str">
        <f t="shared" si="80"/>
        <v/>
      </c>
      <c r="AM132" s="1502" t="str">
        <f>IF(ISERROR('Agripp Holds PU (EU, ASIA)'!$AL132*(1-$I$3)),"",'Agripp Holds PU (EU, ASIA)'!$AL132*(1-$I$3))</f>
        <v/>
      </c>
      <c r="AN132" s="1505" t="str">
        <f t="shared" si="77"/>
        <v/>
      </c>
      <c r="AO132" s="1390">
        <f t="shared" si="50"/>
        <v>0</v>
      </c>
      <c r="AP132" s="1390">
        <f t="shared" si="51"/>
        <v>0</v>
      </c>
      <c r="AQ132" s="1390">
        <f t="shared" si="52"/>
        <v>0</v>
      </c>
      <c r="AR132" s="1390">
        <f t="shared" si="53"/>
        <v>0</v>
      </c>
      <c r="AS132" s="1390">
        <f t="shared" si="54"/>
        <v>0</v>
      </c>
      <c r="AT132" s="1390">
        <f t="shared" si="55"/>
        <v>0</v>
      </c>
      <c r="AU132" s="1390">
        <f t="shared" si="56"/>
        <v>0</v>
      </c>
      <c r="AV132" s="1390">
        <f t="shared" si="57"/>
        <v>0</v>
      </c>
      <c r="AW132" s="1390">
        <f t="shared" si="58"/>
        <v>0</v>
      </c>
      <c r="AX132" s="1390">
        <f t="shared" si="59"/>
        <v>0</v>
      </c>
      <c r="AY132" s="1390">
        <f t="shared" si="60"/>
        <v>0</v>
      </c>
      <c r="AZ132" s="1390">
        <f t="shared" si="61"/>
        <v>0</v>
      </c>
      <c r="BA132" s="1390">
        <f t="shared" si="62"/>
        <v>0</v>
      </c>
      <c r="BB132" s="1390">
        <f t="shared" si="63"/>
        <v>0</v>
      </c>
      <c r="BC132" s="1390">
        <f t="shared" si="64"/>
        <v>0</v>
      </c>
      <c r="BD132" s="1390">
        <f t="shared" si="65"/>
        <v>0</v>
      </c>
      <c r="BE132" s="1390">
        <f t="shared" si="66"/>
        <v>0</v>
      </c>
      <c r="BF132" s="1390">
        <f t="shared" si="67"/>
        <v>0</v>
      </c>
      <c r="BG132" s="1390">
        <f t="shared" si="68"/>
        <v>0</v>
      </c>
      <c r="BH132" s="1390">
        <f t="shared" si="69"/>
        <v>0</v>
      </c>
      <c r="BI132" s="1390">
        <f t="shared" si="70"/>
        <v>0</v>
      </c>
      <c r="BJ132" s="1390">
        <f t="shared" si="71"/>
        <v>0</v>
      </c>
      <c r="BK132" s="1390">
        <f t="shared" si="72"/>
        <v>0</v>
      </c>
    </row>
    <row r="133" spans="1:63" ht="21" customHeight="1" thickBot="1">
      <c r="A133" s="1506" t="s">
        <v>661</v>
      </c>
      <c r="B133" s="667"/>
      <c r="C133" s="1507" t="str">
        <f>IF(VLOOKUP($A133,'Data (new)'!$A:$T,2,0)="","",VLOOKUP($A133,'Data (new)'!$A:$T,2,0))</f>
        <v>AGP0035-U4</v>
      </c>
      <c r="D133" s="1507"/>
      <c r="E133" s="1507" t="e">
        <f>IF(VLOOKUP($A133,#REF!,3,0)="","",VLOOKUP($A133,#REF!,3,0))</f>
        <v>#REF!</v>
      </c>
      <c r="F133" s="1693"/>
      <c r="G133" s="1508" t="str">
        <f>IF(VLOOKUP($A133,'Data (new)'!$A:$T,6,0)="","",HYPERLINK(VLOOKUP($A133,'Data (new)'!A:T,7,0), VLOOKUP($A133,'Data (new)'!A:T,6,0)))</f>
        <v>Yama</v>
      </c>
      <c r="H133" s="1507" t="str">
        <f>IF(VLOOKUP($A133,'Data (new)'!$A:$T,14,0)="","",VLOOKUP($A133,'Data (new)'!$A:$T,14,0))</f>
        <v>Edges</v>
      </c>
      <c r="I133" s="1509" t="str">
        <f>IF(VLOOKUP($A133,'Data (new)'!$A:$T,10,0)="","",VLOOKUP($A133,'Data (new)'!$A:$T,10,0))</f>
        <v>S</v>
      </c>
      <c r="J133" s="1509">
        <f>IF(VLOOKUP($A133,'Data (new)'!$A:$T,11,0)="","",VLOOKUP($A133,'Data (new)'!$A:$T,11,0))</f>
        <v>6</v>
      </c>
      <c r="K133" s="1510">
        <f>IF(VLOOKUP($A133,'Data (new)'!$A:$T,16,0)="","",VLOOKUP($A133,'Data (new)'!$A:$T,16,0))</f>
        <v>112</v>
      </c>
      <c r="L133" s="745"/>
      <c r="M133" s="745"/>
      <c r="N133" s="745"/>
      <c r="O133" s="745"/>
      <c r="P133" s="747"/>
      <c r="Q133" s="745"/>
      <c r="R133" s="745"/>
      <c r="S133" s="745"/>
      <c r="T133" s="745"/>
      <c r="U133" s="746"/>
      <c r="V133" s="746"/>
      <c r="W133" s="747"/>
      <c r="X133" s="748"/>
      <c r="Y133" s="749"/>
      <c r="Z133" s="750"/>
      <c r="AA133" s="751"/>
      <c r="AB133" s="752"/>
      <c r="AC133" s="753"/>
      <c r="AD133" s="752"/>
      <c r="AE133" s="752"/>
      <c r="AF133" s="752"/>
      <c r="AG133" s="754"/>
      <c r="AH133" s="752"/>
      <c r="AI133" s="1510">
        <f>IF(VLOOKUP($A133,'Data (new)'!$A:$T,12,0)="","",VLOOKUP($A133,'Data (new)'!$A:$T,12,0))</f>
        <v>1.4019999999999999</v>
      </c>
      <c r="AJ133" s="1509" t="str">
        <f t="shared" si="78"/>
        <v/>
      </c>
      <c r="AK133" s="1509" t="str">
        <f t="shared" si="79"/>
        <v/>
      </c>
      <c r="AL133" s="1510" t="str">
        <f t="shared" si="80"/>
        <v/>
      </c>
      <c r="AM133" s="1510" t="str">
        <f>IF(ISERROR('Agripp Holds PU (EU, ASIA)'!$AL133*(1-$I$3)),"",'Agripp Holds PU (EU, ASIA)'!$AL133*(1-$I$3))</f>
        <v/>
      </c>
      <c r="AN133" s="1511" t="str">
        <f t="shared" si="77"/>
        <v/>
      </c>
      <c r="AO133" s="1390">
        <f t="shared" si="50"/>
        <v>0</v>
      </c>
      <c r="AP133" s="1390">
        <f t="shared" si="51"/>
        <v>0</v>
      </c>
      <c r="AQ133" s="1390">
        <f t="shared" si="52"/>
        <v>0</v>
      </c>
      <c r="AR133" s="1390">
        <f t="shared" si="53"/>
        <v>0</v>
      </c>
      <c r="AS133" s="1390">
        <f t="shared" si="54"/>
        <v>0</v>
      </c>
      <c r="AT133" s="1390">
        <f t="shared" si="55"/>
        <v>0</v>
      </c>
      <c r="AU133" s="1390">
        <f t="shared" si="56"/>
        <v>0</v>
      </c>
      <c r="AV133" s="1390">
        <f t="shared" si="57"/>
        <v>0</v>
      </c>
      <c r="AW133" s="1390">
        <f t="shared" si="58"/>
        <v>0</v>
      </c>
      <c r="AX133" s="1390">
        <f t="shared" si="59"/>
        <v>0</v>
      </c>
      <c r="AY133" s="1390">
        <f t="shared" si="60"/>
        <v>0</v>
      </c>
      <c r="AZ133" s="1390">
        <f t="shared" si="61"/>
        <v>0</v>
      </c>
      <c r="BA133" s="1390">
        <f t="shared" si="62"/>
        <v>0</v>
      </c>
      <c r="BB133" s="1390">
        <f t="shared" si="63"/>
        <v>0</v>
      </c>
      <c r="BC133" s="1390">
        <f t="shared" si="64"/>
        <v>0</v>
      </c>
      <c r="BD133" s="1390">
        <f t="shared" si="65"/>
        <v>0</v>
      </c>
      <c r="BE133" s="1390">
        <f t="shared" si="66"/>
        <v>0</v>
      </c>
      <c r="BF133" s="1390">
        <f t="shared" si="67"/>
        <v>0</v>
      </c>
      <c r="BG133" s="1390">
        <f t="shared" si="68"/>
        <v>0</v>
      </c>
      <c r="BH133" s="1390">
        <f t="shared" si="69"/>
        <v>0</v>
      </c>
      <c r="BI133" s="1390">
        <f t="shared" si="70"/>
        <v>0</v>
      </c>
      <c r="BJ133" s="1390">
        <f t="shared" si="71"/>
        <v>0</v>
      </c>
      <c r="BK133" s="1390">
        <f t="shared" si="72"/>
        <v>0</v>
      </c>
    </row>
    <row r="134" spans="1:63" ht="45" customHeight="1" thickBot="1">
      <c r="A134" s="1514" t="s">
        <v>3376</v>
      </c>
      <c r="B134" s="1515"/>
      <c r="C134" s="1515"/>
      <c r="D134" s="1515"/>
      <c r="E134" s="1515"/>
      <c r="F134" s="1515"/>
      <c r="G134" s="1515"/>
      <c r="H134" s="1515"/>
      <c r="I134" s="1515"/>
      <c r="J134" s="1515"/>
      <c r="K134" s="1515"/>
      <c r="L134" s="1515"/>
      <c r="M134" s="1515"/>
      <c r="N134" s="1515"/>
      <c r="O134" s="1515"/>
      <c r="P134" s="1515"/>
      <c r="Q134" s="1515"/>
      <c r="R134" s="1515"/>
      <c r="S134" s="1515"/>
      <c r="T134" s="1515"/>
      <c r="U134" s="1515"/>
      <c r="V134" s="1515"/>
      <c r="W134" s="1515"/>
      <c r="X134" s="1515"/>
      <c r="Y134" s="1515"/>
      <c r="Z134" s="1515"/>
      <c r="AA134" s="1515"/>
      <c r="AB134" s="1515"/>
      <c r="AC134" s="1515"/>
      <c r="AD134" s="1515"/>
      <c r="AE134" s="1515"/>
      <c r="AF134" s="1515"/>
      <c r="AG134" s="1515"/>
      <c r="AH134" s="1515"/>
      <c r="AI134" s="1515"/>
      <c r="AJ134" s="1515"/>
      <c r="AK134" s="1515"/>
      <c r="AL134" s="1515"/>
      <c r="AM134" s="1515"/>
      <c r="AN134" s="1516"/>
      <c r="AO134" s="1390">
        <f t="shared" si="50"/>
        <v>0</v>
      </c>
      <c r="AP134" s="1390">
        <f t="shared" si="51"/>
        <v>0</v>
      </c>
      <c r="AQ134" s="1390">
        <f t="shared" si="52"/>
        <v>0</v>
      </c>
      <c r="AR134" s="1390">
        <f t="shared" si="53"/>
        <v>0</v>
      </c>
      <c r="AS134" s="1390">
        <f t="shared" si="54"/>
        <v>0</v>
      </c>
      <c r="AT134" s="1390">
        <f t="shared" si="55"/>
        <v>0</v>
      </c>
      <c r="AU134" s="1390">
        <f t="shared" si="56"/>
        <v>0</v>
      </c>
      <c r="AV134" s="1390">
        <f t="shared" si="57"/>
        <v>0</v>
      </c>
      <c r="AW134" s="1390">
        <f t="shared" si="58"/>
        <v>0</v>
      </c>
      <c r="AX134" s="1390">
        <f t="shared" si="59"/>
        <v>0</v>
      </c>
      <c r="AY134" s="1390">
        <f t="shared" si="60"/>
        <v>0</v>
      </c>
      <c r="AZ134" s="1390">
        <f t="shared" si="61"/>
        <v>0</v>
      </c>
      <c r="BA134" s="1390">
        <f t="shared" si="62"/>
        <v>0</v>
      </c>
      <c r="BB134" s="1390">
        <f t="shared" si="63"/>
        <v>0</v>
      </c>
      <c r="BC134" s="1390">
        <f t="shared" si="64"/>
        <v>0</v>
      </c>
      <c r="BD134" s="1390">
        <f t="shared" si="65"/>
        <v>0</v>
      </c>
      <c r="BE134" s="1390">
        <f t="shared" si="66"/>
        <v>0</v>
      </c>
      <c r="BF134" s="1390">
        <f t="shared" si="67"/>
        <v>0</v>
      </c>
      <c r="BG134" s="1390">
        <f t="shared" si="68"/>
        <v>0</v>
      </c>
      <c r="BH134" s="1390">
        <f t="shared" si="69"/>
        <v>0</v>
      </c>
      <c r="BI134" s="1390">
        <f t="shared" si="70"/>
        <v>0</v>
      </c>
      <c r="BJ134" s="1390">
        <f t="shared" si="71"/>
        <v>0</v>
      </c>
      <c r="BK134" s="1390">
        <f t="shared" si="72"/>
        <v>0</v>
      </c>
    </row>
    <row r="135" spans="1:63" ht="21" customHeight="1">
      <c r="A135" s="1498" t="s">
        <v>662</v>
      </c>
      <c r="B135" s="1499"/>
      <c r="C135" s="1500" t="str">
        <f>IF(VLOOKUP($A135,'Data (new)'!$A:$T,2,0)="","",VLOOKUP($A135,'Data (new)'!$A:$T,2,0))</f>
        <v>AGP0134-U3</v>
      </c>
      <c r="D135" s="1500"/>
      <c r="E135" s="1500" t="e">
        <f>IF(VLOOKUP($A135,#REF!,3,0)="","",VLOOKUP($A135,#REF!,3,0))</f>
        <v>#REF!</v>
      </c>
      <c r="F135" s="1679" t="str">
        <f>IF(VLOOKUP($A149,'Data (new)'!$A:$T,5,0)="","",VLOOKUP($A149,'Data (new)'!$A:$T,5,0))</f>
        <v>Dune Asia</v>
      </c>
      <c r="G135" s="1492" t="str">
        <f>IF(VLOOKUP($A135,'Data (new)'!$A:$T,6,0)="","",HYPERLINK(VLOOKUP($A135,'Data (new)'!A:T,7,0), VLOOKUP($A135,'Data (new)'!A:T,6,0)))</f>
        <v>Asana</v>
      </c>
      <c r="H135" s="1500" t="str">
        <f>IF(VLOOKUP($A135,'Data (new)'!$A:$T,14,0)="","",VLOOKUP($A135,'Data (new)'!$A:$T,14,0))</f>
        <v>Edges</v>
      </c>
      <c r="I135" s="1501" t="str">
        <f>IF(VLOOKUP($A135,'Data (new)'!$A:$T,10,0)="","",VLOOKUP($A135,'Data (new)'!$A:$T,10,0))</f>
        <v>XL</v>
      </c>
      <c r="J135" s="1501">
        <f>IF(VLOOKUP($A135,'Data (new)'!$A:$T,11,0)="","",VLOOKUP($A135,'Data (new)'!$A:$T,11,0))</f>
        <v>5</v>
      </c>
      <c r="K135" s="1502">
        <f>IF(VLOOKUP($A135,'Data (new)'!$A:$T,16,0)="","",VLOOKUP($A135,'Data (new)'!$A:$T,16,0))</f>
        <v>98</v>
      </c>
      <c r="L135" s="1503"/>
      <c r="M135" s="1504"/>
      <c r="N135" s="1504"/>
      <c r="O135" s="1504"/>
      <c r="P135" s="1518"/>
      <c r="Q135" s="735"/>
      <c r="R135" s="735"/>
      <c r="S135" s="735"/>
      <c r="T135" s="735"/>
      <c r="U135" s="736"/>
      <c r="V135" s="736"/>
      <c r="W135" s="737"/>
      <c r="X135" s="738"/>
      <c r="Y135" s="739"/>
      <c r="Z135" s="740"/>
      <c r="AA135" s="741"/>
      <c r="AB135" s="742"/>
      <c r="AC135" s="743"/>
      <c r="AD135" s="742"/>
      <c r="AE135" s="742"/>
      <c r="AF135" s="742"/>
      <c r="AG135" s="744"/>
      <c r="AH135" s="742"/>
      <c r="AI135" s="1502">
        <f>IF(VLOOKUP($A135,'Data (new)'!$A:$T,12,0)="","",VLOOKUP($A135,'Data (new)'!$A:$T,12,0))</f>
        <v>1.7840614407109037</v>
      </c>
      <c r="AJ135" s="1501" t="str">
        <f t="shared" si="78"/>
        <v/>
      </c>
      <c r="AK135" s="1501" t="str">
        <f t="shared" si="79"/>
        <v/>
      </c>
      <c r="AL135" s="1502" t="str">
        <f t="shared" si="80"/>
        <v/>
      </c>
      <c r="AM135" s="1502" t="str">
        <f>IF(ISERROR('Agripp Holds PU (EU, ASIA)'!$AL135*(1-$I$3)),"",'Agripp Holds PU (EU, ASIA)'!$AL135*(1-$I$3))</f>
        <v/>
      </c>
      <c r="AN135" s="1505" t="str">
        <f t="shared" si="77"/>
        <v/>
      </c>
      <c r="AO135" s="1390">
        <f t="shared" si="50"/>
        <v>0</v>
      </c>
      <c r="AP135" s="1390">
        <f t="shared" si="51"/>
        <v>0</v>
      </c>
      <c r="AQ135" s="1390">
        <f t="shared" si="52"/>
        <v>0</v>
      </c>
      <c r="AR135" s="1390">
        <f t="shared" si="53"/>
        <v>0</v>
      </c>
      <c r="AS135" s="1390">
        <f t="shared" si="54"/>
        <v>0</v>
      </c>
      <c r="AT135" s="1390">
        <f t="shared" si="55"/>
        <v>0</v>
      </c>
      <c r="AU135" s="1390">
        <f t="shared" si="56"/>
        <v>0</v>
      </c>
      <c r="AV135" s="1390">
        <f t="shared" si="57"/>
        <v>0</v>
      </c>
      <c r="AW135" s="1390">
        <f t="shared" si="58"/>
        <v>0</v>
      </c>
      <c r="AX135" s="1390">
        <f t="shared" si="59"/>
        <v>0</v>
      </c>
      <c r="AY135" s="1390">
        <f t="shared" si="60"/>
        <v>0</v>
      </c>
      <c r="AZ135" s="1390">
        <f t="shared" si="61"/>
        <v>0</v>
      </c>
      <c r="BA135" s="1390">
        <f t="shared" si="62"/>
        <v>0</v>
      </c>
      <c r="BB135" s="1390">
        <f t="shared" si="63"/>
        <v>0</v>
      </c>
      <c r="BC135" s="1390">
        <f t="shared" si="64"/>
        <v>0</v>
      </c>
      <c r="BD135" s="1390">
        <f t="shared" si="65"/>
        <v>0</v>
      </c>
      <c r="BE135" s="1390">
        <f t="shared" si="66"/>
        <v>0</v>
      </c>
      <c r="BF135" s="1390">
        <f t="shared" si="67"/>
        <v>0</v>
      </c>
      <c r="BG135" s="1390">
        <f t="shared" si="68"/>
        <v>0</v>
      </c>
      <c r="BH135" s="1390">
        <f t="shared" si="69"/>
        <v>0</v>
      </c>
      <c r="BI135" s="1390">
        <f t="shared" si="70"/>
        <v>0</v>
      </c>
      <c r="BJ135" s="1390">
        <f t="shared" si="71"/>
        <v>0</v>
      </c>
      <c r="BK135" s="1390">
        <f t="shared" si="72"/>
        <v>0</v>
      </c>
    </row>
    <row r="136" spans="1:63" ht="21" customHeight="1">
      <c r="A136" s="1506" t="s">
        <v>663</v>
      </c>
      <c r="B136" s="667"/>
      <c r="C136" s="1507" t="str">
        <f>IF(VLOOKUP($A136,'Data (new)'!$A:$T,2,0)="","",VLOOKUP($A136,'Data (new)'!$A:$T,2,0))</f>
        <v>AGP0008-U3</v>
      </c>
      <c r="D136" s="1507"/>
      <c r="E136" s="1507" t="e">
        <f>IF(VLOOKUP($A136,#REF!,3,0)="","",VLOOKUP($A136,#REF!,3,0))</f>
        <v>#REF!</v>
      </c>
      <c r="F136" s="1680"/>
      <c r="G136" s="1508" t="str">
        <f>IF(VLOOKUP($A136,'Data (new)'!$A:$T,6,0)="","",HYPERLINK(VLOOKUP($A136,'Data (new)'!A:T,7,0), VLOOKUP($A136,'Data (new)'!A:T,6,0)))</f>
        <v>Boost</v>
      </c>
      <c r="H136" s="1507" t="str">
        <f>IF(VLOOKUP($A136,'Data (new)'!$A:$T,14,0)="","",VLOOKUP($A136,'Data (new)'!$A:$T,14,0))</f>
        <v>Slopers</v>
      </c>
      <c r="I136" s="1509" t="str">
        <f>IF(VLOOKUP($A136,'Data (new)'!$A:$T,10,0)="","",VLOOKUP($A136,'Data (new)'!$A:$T,10,0))</f>
        <v>L</v>
      </c>
      <c r="J136" s="1509">
        <f>IF(VLOOKUP($A136,'Data (new)'!$A:$T,11,0)="","",VLOOKUP($A136,'Data (new)'!$A:$T,11,0))</f>
        <v>2</v>
      </c>
      <c r="K136" s="1510">
        <f>IF(VLOOKUP($A136,'Data (new)'!$A:$T,16,0)="","",VLOOKUP($A136,'Data (new)'!$A:$T,16,0))</f>
        <v>70</v>
      </c>
      <c r="L136" s="1503"/>
      <c r="M136" s="1504"/>
      <c r="N136" s="1504"/>
      <c r="O136" s="1504"/>
      <c r="P136" s="1518"/>
      <c r="Q136" s="745"/>
      <c r="R136" s="745"/>
      <c r="S136" s="745"/>
      <c r="T136" s="745"/>
      <c r="U136" s="746"/>
      <c r="V136" s="746"/>
      <c r="W136" s="747"/>
      <c r="X136" s="748"/>
      <c r="Y136" s="749"/>
      <c r="Z136" s="750"/>
      <c r="AA136" s="751"/>
      <c r="AB136" s="752"/>
      <c r="AC136" s="753"/>
      <c r="AD136" s="752"/>
      <c r="AE136" s="752"/>
      <c r="AF136" s="752"/>
      <c r="AG136" s="754"/>
      <c r="AH136" s="752"/>
      <c r="AI136" s="1510">
        <f>IF(VLOOKUP($A136,'Data (new)'!$A:$T,12,0)="","",VLOOKUP($A136,'Data (new)'!$A:$T,12,0))</f>
        <v>1.3137887323943662</v>
      </c>
      <c r="AJ136" s="1509" t="str">
        <f t="shared" si="78"/>
        <v/>
      </c>
      <c r="AK136" s="1509" t="str">
        <f t="shared" si="79"/>
        <v/>
      </c>
      <c r="AL136" s="1510" t="str">
        <f t="shared" si="80"/>
        <v/>
      </c>
      <c r="AM136" s="1510" t="str">
        <f>IF(ISERROR('Agripp Holds PU (EU, ASIA)'!$AL136*(1-$I$3)),"",'Agripp Holds PU (EU, ASIA)'!$AL136*(1-$I$3))</f>
        <v/>
      </c>
      <c r="AN136" s="1511" t="str">
        <f t="shared" si="77"/>
        <v/>
      </c>
      <c r="AO136" s="1390">
        <f t="shared" si="50"/>
        <v>0</v>
      </c>
      <c r="AP136" s="1390">
        <f t="shared" si="51"/>
        <v>0</v>
      </c>
      <c r="AQ136" s="1390">
        <f t="shared" si="52"/>
        <v>0</v>
      </c>
      <c r="AR136" s="1390">
        <f t="shared" si="53"/>
        <v>0</v>
      </c>
      <c r="AS136" s="1390">
        <f t="shared" si="54"/>
        <v>0</v>
      </c>
      <c r="AT136" s="1390">
        <f t="shared" si="55"/>
        <v>0</v>
      </c>
      <c r="AU136" s="1390">
        <f t="shared" si="56"/>
        <v>0</v>
      </c>
      <c r="AV136" s="1390">
        <f t="shared" si="57"/>
        <v>0</v>
      </c>
      <c r="AW136" s="1390">
        <f t="shared" si="58"/>
        <v>0</v>
      </c>
      <c r="AX136" s="1390">
        <f t="shared" si="59"/>
        <v>0</v>
      </c>
      <c r="AY136" s="1390">
        <f t="shared" si="60"/>
        <v>0</v>
      </c>
      <c r="AZ136" s="1390">
        <f t="shared" si="61"/>
        <v>0</v>
      </c>
      <c r="BA136" s="1390">
        <f t="shared" si="62"/>
        <v>0</v>
      </c>
      <c r="BB136" s="1390">
        <f t="shared" si="63"/>
        <v>0</v>
      </c>
      <c r="BC136" s="1390">
        <f t="shared" si="64"/>
        <v>0</v>
      </c>
      <c r="BD136" s="1390">
        <f t="shared" si="65"/>
        <v>0</v>
      </c>
      <c r="BE136" s="1390">
        <f t="shared" si="66"/>
        <v>0</v>
      </c>
      <c r="BF136" s="1390">
        <f t="shared" si="67"/>
        <v>0</v>
      </c>
      <c r="BG136" s="1390">
        <f t="shared" si="68"/>
        <v>0</v>
      </c>
      <c r="BH136" s="1390">
        <f t="shared" si="69"/>
        <v>0</v>
      </c>
      <c r="BI136" s="1390">
        <f t="shared" si="70"/>
        <v>0</v>
      </c>
      <c r="BJ136" s="1390">
        <f t="shared" si="71"/>
        <v>0</v>
      </c>
      <c r="BK136" s="1390">
        <f t="shared" si="72"/>
        <v>0</v>
      </c>
    </row>
    <row r="137" spans="1:63" ht="21" customHeight="1">
      <c r="A137" s="1498" t="s">
        <v>664</v>
      </c>
      <c r="B137" s="1499"/>
      <c r="C137" s="1500" t="str">
        <f>IF(VLOOKUP($A137,'Data (new)'!$A:$T,2,0)="","",VLOOKUP($A137,'Data (new)'!$A:$T,2,0))</f>
        <v>AGP0049-U3</v>
      </c>
      <c r="D137" s="1500"/>
      <c r="E137" s="1500" t="e">
        <f>IF(VLOOKUP($A137,#REF!,3,0)="","",VLOOKUP($A137,#REF!,3,0))</f>
        <v>#REF!</v>
      </c>
      <c r="F137" s="1680"/>
      <c r="G137" s="1492" t="str">
        <f>IF(VLOOKUP($A137,'Data (new)'!$A:$T,6,0)="","",HYPERLINK(VLOOKUP($A137,'Data (new)'!A:T,7,0), VLOOKUP($A137,'Data (new)'!A:T,6,0)))</f>
        <v>Bumeran</v>
      </c>
      <c r="H137" s="1500" t="str">
        <f>IF(VLOOKUP($A137,'Data (new)'!$A:$T,14,0)="","",VLOOKUP($A137,'Data (new)'!$A:$T,14,0))</f>
        <v>Edges</v>
      </c>
      <c r="I137" s="1501" t="str">
        <f>IF(VLOOKUP($A137,'Data (new)'!$A:$T,10,0)="","",VLOOKUP($A137,'Data (new)'!$A:$T,10,0))</f>
        <v>XL</v>
      </c>
      <c r="J137" s="1501">
        <f>IF(VLOOKUP($A137,'Data (new)'!$A:$T,11,0)="","",VLOOKUP($A137,'Data (new)'!$A:$T,11,0))</f>
        <v>3</v>
      </c>
      <c r="K137" s="1502">
        <f>IF(VLOOKUP($A137,'Data (new)'!$A:$T,16,0)="","",VLOOKUP($A137,'Data (new)'!$A:$T,16,0))</f>
        <v>148</v>
      </c>
      <c r="L137" s="1503"/>
      <c r="M137" s="1504"/>
      <c r="N137" s="1504"/>
      <c r="O137" s="1504"/>
      <c r="P137" s="1518"/>
      <c r="Q137" s="735"/>
      <c r="R137" s="735"/>
      <c r="S137" s="735"/>
      <c r="T137" s="735"/>
      <c r="U137" s="736"/>
      <c r="V137" s="736"/>
      <c r="W137" s="737"/>
      <c r="X137" s="738"/>
      <c r="Y137" s="739"/>
      <c r="Z137" s="740"/>
      <c r="AA137" s="741"/>
      <c r="AB137" s="742"/>
      <c r="AC137" s="743"/>
      <c r="AD137" s="742"/>
      <c r="AE137" s="742"/>
      <c r="AF137" s="742"/>
      <c r="AG137" s="744"/>
      <c r="AH137" s="742"/>
      <c r="AI137" s="1502">
        <f>IF(VLOOKUP($A137,'Data (new)'!$A:$T,12,0)="","",VLOOKUP($A137,'Data (new)'!$A:$T,12,0))</f>
        <v>2.15</v>
      </c>
      <c r="AJ137" s="1501" t="str">
        <f t="shared" si="78"/>
        <v/>
      </c>
      <c r="AK137" s="1501" t="str">
        <f t="shared" si="79"/>
        <v/>
      </c>
      <c r="AL137" s="1502" t="str">
        <f t="shared" si="80"/>
        <v/>
      </c>
      <c r="AM137" s="1502" t="str">
        <f>IF(ISERROR('Agripp Holds PU (EU, ASIA)'!$AL137*(1-$I$3)),"",'Agripp Holds PU (EU, ASIA)'!$AL137*(1-$I$3))</f>
        <v/>
      </c>
      <c r="AN137" s="1505" t="str">
        <f t="shared" si="77"/>
        <v/>
      </c>
      <c r="AO137" s="1390">
        <f t="shared" si="50"/>
        <v>0</v>
      </c>
      <c r="AP137" s="1390">
        <f t="shared" si="51"/>
        <v>0</v>
      </c>
      <c r="AQ137" s="1390">
        <f t="shared" si="52"/>
        <v>0</v>
      </c>
      <c r="AR137" s="1390">
        <f t="shared" si="53"/>
        <v>0</v>
      </c>
      <c r="AS137" s="1390">
        <f t="shared" si="54"/>
        <v>0</v>
      </c>
      <c r="AT137" s="1390">
        <f t="shared" si="55"/>
        <v>0</v>
      </c>
      <c r="AU137" s="1390">
        <f t="shared" si="56"/>
        <v>0</v>
      </c>
      <c r="AV137" s="1390">
        <f t="shared" si="57"/>
        <v>0</v>
      </c>
      <c r="AW137" s="1390">
        <f t="shared" si="58"/>
        <v>0</v>
      </c>
      <c r="AX137" s="1390">
        <f t="shared" si="59"/>
        <v>0</v>
      </c>
      <c r="AY137" s="1390">
        <f t="shared" si="60"/>
        <v>0</v>
      </c>
      <c r="AZ137" s="1390">
        <f t="shared" si="61"/>
        <v>0</v>
      </c>
      <c r="BA137" s="1390">
        <f t="shared" si="62"/>
        <v>0</v>
      </c>
      <c r="BB137" s="1390">
        <f t="shared" si="63"/>
        <v>0</v>
      </c>
      <c r="BC137" s="1390">
        <f t="shared" si="64"/>
        <v>0</v>
      </c>
      <c r="BD137" s="1390">
        <f t="shared" si="65"/>
        <v>0</v>
      </c>
      <c r="BE137" s="1390">
        <f t="shared" si="66"/>
        <v>0</v>
      </c>
      <c r="BF137" s="1390">
        <f t="shared" si="67"/>
        <v>0</v>
      </c>
      <c r="BG137" s="1390">
        <f t="shared" si="68"/>
        <v>0</v>
      </c>
      <c r="BH137" s="1390">
        <f t="shared" si="69"/>
        <v>0</v>
      </c>
      <c r="BI137" s="1390">
        <f t="shared" si="70"/>
        <v>0</v>
      </c>
      <c r="BJ137" s="1390">
        <f t="shared" si="71"/>
        <v>0</v>
      </c>
      <c r="BK137" s="1390">
        <f t="shared" si="72"/>
        <v>0</v>
      </c>
    </row>
    <row r="138" spans="1:63" ht="21" customHeight="1">
      <c r="A138" s="1506" t="s">
        <v>665</v>
      </c>
      <c r="B138" s="667"/>
      <c r="C138" s="1507" t="str">
        <f>IF(VLOOKUP($A138,'Data (new)'!$A:$T,2,0)="","",VLOOKUP($A138,'Data (new)'!$A:$T,2,0))</f>
        <v>Z-AGP0492-U3</v>
      </c>
      <c r="D138" s="1507"/>
      <c r="E138" s="1507" t="e">
        <f>IF(VLOOKUP($A138,#REF!,3,0)="","",VLOOKUP($A138,#REF!,3,0))</f>
        <v>#REF!</v>
      </c>
      <c r="F138" s="1680"/>
      <c r="G138" s="1508" t="str">
        <f>IF(VLOOKUP($A138,'Data (new)'!$A:$T,6,0)="","",HYPERLINK(VLOOKUP($A138,'Data (new)'!A:T,7,0), VLOOKUP($A138,'Data (new)'!A:T,6,0)))</f>
        <v>Ego</v>
      </c>
      <c r="H138" s="1507" t="str">
        <f>IF(VLOOKUP($A138,'Data (new)'!$A:$T,14,0)="","",VLOOKUP($A138,'Data (new)'!$A:$T,14,0))</f>
        <v>Jugs</v>
      </c>
      <c r="I138" s="1509" t="str">
        <f>IF(VLOOKUP($A138,'Data (new)'!$A:$T,10,0)="","",VLOOKUP($A138,'Data (new)'!$A:$T,10,0))</f>
        <v>L-XL</v>
      </c>
      <c r="J138" s="1509">
        <f>IF(VLOOKUP($A138,'Data (new)'!$A:$T,11,0)="","",VLOOKUP($A138,'Data (new)'!$A:$T,11,0))</f>
        <v>6</v>
      </c>
      <c r="K138" s="1510">
        <f>IF(VLOOKUP($A138,'Data (new)'!$A:$T,16,0)="","",VLOOKUP($A138,'Data (new)'!$A:$T,16,0))</f>
        <v>227</v>
      </c>
      <c r="L138" s="1503"/>
      <c r="M138" s="1504"/>
      <c r="N138" s="1504"/>
      <c r="O138" s="1504"/>
      <c r="P138" s="1518"/>
      <c r="Q138" s="745"/>
      <c r="R138" s="745"/>
      <c r="S138" s="745"/>
      <c r="T138" s="745"/>
      <c r="U138" s="746"/>
      <c r="V138" s="746"/>
      <c r="W138" s="747"/>
      <c r="X138" s="748"/>
      <c r="Y138" s="749"/>
      <c r="Z138" s="750"/>
      <c r="AA138" s="751"/>
      <c r="AB138" s="752"/>
      <c r="AC138" s="753"/>
      <c r="AD138" s="752"/>
      <c r="AE138" s="752"/>
      <c r="AF138" s="752"/>
      <c r="AG138" s="754"/>
      <c r="AH138" s="752"/>
      <c r="AI138" s="1510">
        <f>IF(VLOOKUP($A138,'Data (new)'!$A:$T,12,0)="","",VLOOKUP($A138,'Data (new)'!$A:$T,12,0))</f>
        <v>3.79</v>
      </c>
      <c r="AJ138" s="1509" t="str">
        <f t="shared" si="78"/>
        <v/>
      </c>
      <c r="AK138" s="1509" t="str">
        <f t="shared" si="79"/>
        <v/>
      </c>
      <c r="AL138" s="1510" t="str">
        <f t="shared" si="80"/>
        <v/>
      </c>
      <c r="AM138" s="1510" t="str">
        <f>IF(ISERROR('Agripp Holds PU (EU, ASIA)'!$AL138*(1-$I$3)),"",'Agripp Holds PU (EU, ASIA)'!$AL138*(1-$I$3))</f>
        <v/>
      </c>
      <c r="AN138" s="1511" t="str">
        <f t="shared" si="77"/>
        <v/>
      </c>
      <c r="AO138" s="1390">
        <f t="shared" si="50"/>
        <v>0</v>
      </c>
      <c r="AP138" s="1390">
        <f t="shared" si="51"/>
        <v>0</v>
      </c>
      <c r="AQ138" s="1390">
        <f t="shared" si="52"/>
        <v>0</v>
      </c>
      <c r="AR138" s="1390">
        <f t="shared" si="53"/>
        <v>0</v>
      </c>
      <c r="AS138" s="1390">
        <f t="shared" si="54"/>
        <v>0</v>
      </c>
      <c r="AT138" s="1390">
        <f t="shared" si="55"/>
        <v>0</v>
      </c>
      <c r="AU138" s="1390">
        <f t="shared" si="56"/>
        <v>0</v>
      </c>
      <c r="AV138" s="1390">
        <f t="shared" si="57"/>
        <v>0</v>
      </c>
      <c r="AW138" s="1390">
        <f t="shared" si="58"/>
        <v>0</v>
      </c>
      <c r="AX138" s="1390">
        <f t="shared" si="59"/>
        <v>0</v>
      </c>
      <c r="AY138" s="1390">
        <f t="shared" si="60"/>
        <v>0</v>
      </c>
      <c r="AZ138" s="1390">
        <f t="shared" si="61"/>
        <v>0</v>
      </c>
      <c r="BA138" s="1390">
        <f t="shared" si="62"/>
        <v>0</v>
      </c>
      <c r="BB138" s="1390">
        <f t="shared" si="63"/>
        <v>0</v>
      </c>
      <c r="BC138" s="1390">
        <f t="shared" si="64"/>
        <v>0</v>
      </c>
      <c r="BD138" s="1390">
        <f t="shared" si="65"/>
        <v>0</v>
      </c>
      <c r="BE138" s="1390">
        <f t="shared" si="66"/>
        <v>0</v>
      </c>
      <c r="BF138" s="1390">
        <f t="shared" si="67"/>
        <v>0</v>
      </c>
      <c r="BG138" s="1390">
        <f t="shared" si="68"/>
        <v>0</v>
      </c>
      <c r="BH138" s="1390">
        <f t="shared" si="69"/>
        <v>0</v>
      </c>
      <c r="BI138" s="1390">
        <f t="shared" si="70"/>
        <v>0</v>
      </c>
      <c r="BJ138" s="1390">
        <f t="shared" si="71"/>
        <v>0</v>
      </c>
      <c r="BK138" s="1390">
        <f t="shared" si="72"/>
        <v>0</v>
      </c>
    </row>
    <row r="139" spans="1:63" ht="21" customHeight="1">
      <c r="A139" s="1498" t="s">
        <v>666</v>
      </c>
      <c r="B139" s="1499"/>
      <c r="C139" s="1500" t="str">
        <f>IF(VLOOKUP($A139,'Data (new)'!$A:$T,2,0)="","",VLOOKUP($A139,'Data (new)'!$A:$T,2,0))</f>
        <v>AGP0039-U3</v>
      </c>
      <c r="D139" s="1500"/>
      <c r="E139" s="1500" t="e">
        <f>IF(VLOOKUP($A139,#REF!,3,0)="","",VLOOKUP($A139,#REF!,3,0))</f>
        <v>#REF!</v>
      </c>
      <c r="F139" s="1680"/>
      <c r="G139" s="1492" t="str">
        <f>IF(VLOOKUP($A139,'Data (new)'!$A:$T,6,0)="","",HYPERLINK(VLOOKUP($A139,'Data (new)'!A:T,7,0), VLOOKUP($A139,'Data (new)'!A:T,6,0)))</f>
        <v>Fly</v>
      </c>
      <c r="H139" s="1500" t="str">
        <f>IF(VLOOKUP($A139,'Data (new)'!$A:$T,14,0)="","",VLOOKUP($A139,'Data (new)'!$A:$T,14,0))</f>
        <v>Pinches</v>
      </c>
      <c r="I139" s="1501" t="str">
        <f>IF(VLOOKUP($A139,'Data (new)'!$A:$T,10,0)="","",VLOOKUP($A139,'Data (new)'!$A:$T,10,0))</f>
        <v>L</v>
      </c>
      <c r="J139" s="1501">
        <f>IF(VLOOKUP($A139,'Data (new)'!$A:$T,11,0)="","",VLOOKUP($A139,'Data (new)'!$A:$T,11,0))</f>
        <v>4</v>
      </c>
      <c r="K139" s="1502">
        <f>IF(VLOOKUP($A139,'Data (new)'!$A:$T,16,0)="","",VLOOKUP($A139,'Data (new)'!$A:$T,16,0))</f>
        <v>92</v>
      </c>
      <c r="L139" s="1503"/>
      <c r="M139" s="1504"/>
      <c r="N139" s="1504"/>
      <c r="O139" s="1504"/>
      <c r="P139" s="1518"/>
      <c r="Q139" s="735"/>
      <c r="R139" s="735"/>
      <c r="S139" s="735"/>
      <c r="T139" s="735"/>
      <c r="U139" s="736"/>
      <c r="V139" s="736"/>
      <c r="W139" s="737"/>
      <c r="X139" s="738"/>
      <c r="Y139" s="739"/>
      <c r="Z139" s="740"/>
      <c r="AA139" s="741"/>
      <c r="AB139" s="742"/>
      <c r="AC139" s="743"/>
      <c r="AD139" s="742"/>
      <c r="AE139" s="742"/>
      <c r="AF139" s="742"/>
      <c r="AG139" s="744"/>
      <c r="AH139" s="742"/>
      <c r="AI139" s="1502">
        <f>IF(VLOOKUP($A139,'Data (new)'!$A:$T,12,0)="","",VLOOKUP($A139,'Data (new)'!$A:$T,12,0))</f>
        <v>1.37</v>
      </c>
      <c r="AJ139" s="1501" t="str">
        <f t="shared" si="78"/>
        <v/>
      </c>
      <c r="AK139" s="1501" t="str">
        <f t="shared" si="79"/>
        <v/>
      </c>
      <c r="AL139" s="1502" t="str">
        <f t="shared" si="80"/>
        <v/>
      </c>
      <c r="AM139" s="1502" t="str">
        <f>IF(ISERROR('Agripp Holds PU (EU, ASIA)'!$AL139*(1-$I$3)),"",'Agripp Holds PU (EU, ASIA)'!$AL139*(1-$I$3))</f>
        <v/>
      </c>
      <c r="AN139" s="1505" t="str">
        <f t="shared" si="77"/>
        <v/>
      </c>
      <c r="AO139" s="1390">
        <f t="shared" si="50"/>
        <v>0</v>
      </c>
      <c r="AP139" s="1390">
        <f t="shared" si="51"/>
        <v>0</v>
      </c>
      <c r="AQ139" s="1390">
        <f t="shared" si="52"/>
        <v>0</v>
      </c>
      <c r="AR139" s="1390">
        <f t="shared" si="53"/>
        <v>0</v>
      </c>
      <c r="AS139" s="1390">
        <f t="shared" si="54"/>
        <v>0</v>
      </c>
      <c r="AT139" s="1390">
        <f t="shared" si="55"/>
        <v>0</v>
      </c>
      <c r="AU139" s="1390">
        <f t="shared" si="56"/>
        <v>0</v>
      </c>
      <c r="AV139" s="1390">
        <f t="shared" si="57"/>
        <v>0</v>
      </c>
      <c r="AW139" s="1390">
        <f t="shared" si="58"/>
        <v>0</v>
      </c>
      <c r="AX139" s="1390">
        <f t="shared" si="59"/>
        <v>0</v>
      </c>
      <c r="AY139" s="1390">
        <f t="shared" si="60"/>
        <v>0</v>
      </c>
      <c r="AZ139" s="1390">
        <f t="shared" si="61"/>
        <v>0</v>
      </c>
      <c r="BA139" s="1390">
        <f t="shared" si="62"/>
        <v>0</v>
      </c>
      <c r="BB139" s="1390">
        <f t="shared" si="63"/>
        <v>0</v>
      </c>
      <c r="BC139" s="1390">
        <f t="shared" si="64"/>
        <v>0</v>
      </c>
      <c r="BD139" s="1390">
        <f t="shared" si="65"/>
        <v>0</v>
      </c>
      <c r="BE139" s="1390">
        <f t="shared" si="66"/>
        <v>0</v>
      </c>
      <c r="BF139" s="1390">
        <f t="shared" si="67"/>
        <v>0</v>
      </c>
      <c r="BG139" s="1390">
        <f t="shared" si="68"/>
        <v>0</v>
      </c>
      <c r="BH139" s="1390">
        <f t="shared" si="69"/>
        <v>0</v>
      </c>
      <c r="BI139" s="1390">
        <f t="shared" si="70"/>
        <v>0</v>
      </c>
      <c r="BJ139" s="1390">
        <f t="shared" si="71"/>
        <v>0</v>
      </c>
      <c r="BK139" s="1390">
        <f t="shared" si="72"/>
        <v>0</v>
      </c>
    </row>
    <row r="140" spans="1:63" ht="21" customHeight="1">
      <c r="A140" s="1506" t="s">
        <v>667</v>
      </c>
      <c r="B140" s="667"/>
      <c r="C140" s="1507" t="str">
        <f>IF(VLOOKUP($A140,'Data (new)'!$A:$T,2,0)="","",VLOOKUP($A140,'Data (new)'!$A:$T,2,0))</f>
        <v>AGP0004-U3</v>
      </c>
      <c r="D140" s="1507"/>
      <c r="E140" s="1507" t="e">
        <f>IF(VLOOKUP($A140,#REF!,3,0)="","",VLOOKUP($A140,#REF!,3,0))</f>
        <v>#REF!</v>
      </c>
      <c r="F140" s="1680"/>
      <c r="G140" s="1508" t="str">
        <f>IF(VLOOKUP($A140,'Data (new)'!$A:$T,6,0)="","",HYPERLINK(VLOOKUP($A140,'Data (new)'!A:T,7,0), VLOOKUP($A140,'Data (new)'!A:T,6,0)))</f>
        <v>Furtif</v>
      </c>
      <c r="H140" s="1507" t="str">
        <f>IF(VLOOKUP($A140,'Data (new)'!$A:$T,14,0)="","",VLOOKUP($A140,'Data (new)'!$A:$T,14,0))</f>
        <v>Edges</v>
      </c>
      <c r="I140" s="1509" t="str">
        <f>IF(VLOOKUP($A140,'Data (new)'!$A:$T,10,0)="","",VLOOKUP($A140,'Data (new)'!$A:$T,10,0))</f>
        <v>L</v>
      </c>
      <c r="J140" s="1509">
        <f>IF(VLOOKUP($A140,'Data (new)'!$A:$T,11,0)="","",VLOOKUP($A140,'Data (new)'!$A:$T,11,0))</f>
        <v>4</v>
      </c>
      <c r="K140" s="1510">
        <f>IF(VLOOKUP($A140,'Data (new)'!$A:$T,16,0)="","",VLOOKUP($A140,'Data (new)'!$A:$T,16,0))</f>
        <v>157</v>
      </c>
      <c r="L140" s="1503"/>
      <c r="M140" s="1504"/>
      <c r="N140" s="1504"/>
      <c r="O140" s="1504"/>
      <c r="P140" s="1518"/>
      <c r="Q140" s="745"/>
      <c r="R140" s="745"/>
      <c r="S140" s="745"/>
      <c r="T140" s="745"/>
      <c r="U140" s="746"/>
      <c r="V140" s="746"/>
      <c r="W140" s="747"/>
      <c r="X140" s="748"/>
      <c r="Y140" s="749"/>
      <c r="Z140" s="750"/>
      <c r="AA140" s="751"/>
      <c r="AB140" s="752"/>
      <c r="AC140" s="753"/>
      <c r="AD140" s="752"/>
      <c r="AE140" s="752"/>
      <c r="AF140" s="752"/>
      <c r="AG140" s="754"/>
      <c r="AH140" s="752"/>
      <c r="AI140" s="1510">
        <f>IF(VLOOKUP($A140,'Data (new)'!$A:$T,12,0)="","",VLOOKUP($A140,'Data (new)'!$A:$T,12,0))</f>
        <v>2.950457746478873</v>
      </c>
      <c r="AJ140" s="1509" t="str">
        <f t="shared" si="78"/>
        <v/>
      </c>
      <c r="AK140" s="1509" t="str">
        <f t="shared" si="79"/>
        <v/>
      </c>
      <c r="AL140" s="1510" t="str">
        <f t="shared" si="80"/>
        <v/>
      </c>
      <c r="AM140" s="1510" t="str">
        <f>IF(ISERROR('Agripp Holds PU (EU, ASIA)'!$AL140*(1-$I$3)),"",'Agripp Holds PU (EU, ASIA)'!$AL140*(1-$I$3))</f>
        <v/>
      </c>
      <c r="AN140" s="1511" t="str">
        <f t="shared" si="77"/>
        <v/>
      </c>
      <c r="AO140" s="1390">
        <f t="shared" ref="AO140:AO203" si="81">L140*$J140</f>
        <v>0</v>
      </c>
      <c r="AP140" s="1390">
        <f t="shared" ref="AP140:AP203" si="82">M140*$J140</f>
        <v>0</v>
      </c>
      <c r="AQ140" s="1390">
        <f t="shared" ref="AQ140:AQ203" si="83">N140*$J140</f>
        <v>0</v>
      </c>
      <c r="AR140" s="1390">
        <f t="shared" ref="AR140:AR203" si="84">O140*$J140</f>
        <v>0</v>
      </c>
      <c r="AS140" s="1390">
        <f t="shared" ref="AS140:AS203" si="85">P140*$J140</f>
        <v>0</v>
      </c>
      <c r="AT140" s="1390">
        <f t="shared" ref="AT140:AT203" si="86">Q140*$J140</f>
        <v>0</v>
      </c>
      <c r="AU140" s="1390">
        <f t="shared" ref="AU140:AU203" si="87">R140*$J140</f>
        <v>0</v>
      </c>
      <c r="AV140" s="1390">
        <f t="shared" ref="AV140:AV203" si="88">S140*$J140</f>
        <v>0</v>
      </c>
      <c r="AW140" s="1390">
        <f t="shared" ref="AW140:AW203" si="89">T140*$J140</f>
        <v>0</v>
      </c>
      <c r="AX140" s="1390">
        <f t="shared" ref="AX140:AX203" si="90">U140*$J140</f>
        <v>0</v>
      </c>
      <c r="AY140" s="1390">
        <f t="shared" ref="AY140:AY203" si="91">V140*$J140</f>
        <v>0</v>
      </c>
      <c r="AZ140" s="1390">
        <f t="shared" ref="AZ140:AZ203" si="92">W140*$J140</f>
        <v>0</v>
      </c>
      <c r="BA140" s="1390">
        <f t="shared" ref="BA140:BA203" si="93">X140*$J140</f>
        <v>0</v>
      </c>
      <c r="BB140" s="1390">
        <f t="shared" ref="BB140:BB203" si="94">Y140*$J140</f>
        <v>0</v>
      </c>
      <c r="BC140" s="1390">
        <f t="shared" ref="BC140:BC203" si="95">Z140*$J140</f>
        <v>0</v>
      </c>
      <c r="BD140" s="1390">
        <f t="shared" ref="BD140:BD203" si="96">AA140*$J140</f>
        <v>0</v>
      </c>
      <c r="BE140" s="1390">
        <f t="shared" ref="BE140:BE203" si="97">AB140*$J140</f>
        <v>0</v>
      </c>
      <c r="BF140" s="1390">
        <f t="shared" ref="BF140:BF203" si="98">AC140*$J140</f>
        <v>0</v>
      </c>
      <c r="BG140" s="1390">
        <f t="shared" ref="BG140:BG203" si="99">AD140*$J140</f>
        <v>0</v>
      </c>
      <c r="BH140" s="1390">
        <f t="shared" ref="BH140:BH203" si="100">AE140*$J140</f>
        <v>0</v>
      </c>
      <c r="BI140" s="1390">
        <f t="shared" ref="BI140:BI203" si="101">AF140*$J140</f>
        <v>0</v>
      </c>
      <c r="BJ140" s="1390">
        <f t="shared" ref="BJ140:BJ203" si="102">AG140*$J140</f>
        <v>0</v>
      </c>
      <c r="BK140" s="1390">
        <f t="shared" ref="BK140:BK203" si="103">AH140*$J140</f>
        <v>0</v>
      </c>
    </row>
    <row r="141" spans="1:63" ht="21" customHeight="1">
      <c r="A141" s="1498" t="s">
        <v>668</v>
      </c>
      <c r="B141" s="1499"/>
      <c r="C141" s="1500" t="str">
        <f>IF(VLOOKUP($A141,'Data (new)'!$A:$T,2,0)="","",VLOOKUP($A141,'Data (new)'!$A:$T,2,0))</f>
        <v>AGP0009-U3</v>
      </c>
      <c r="D141" s="1500"/>
      <c r="E141" s="1500" t="e">
        <f>IF(VLOOKUP($A141,#REF!,3,0)="","",VLOOKUP($A141,#REF!,3,0))</f>
        <v>#REF!</v>
      </c>
      <c r="F141" s="1680"/>
      <c r="G141" s="1492" t="str">
        <f>IF(VLOOKUP($A141,'Data (new)'!$A:$T,6,0)="","",HYPERLINK(VLOOKUP($A141,'Data (new)'!A:T,7,0), VLOOKUP($A141,'Data (new)'!A:T,6,0)))</f>
        <v>Fuze</v>
      </c>
      <c r="H141" s="1500" t="str">
        <f>IF(VLOOKUP($A141,'Data (new)'!$A:$T,14,0)="","",VLOOKUP($A141,'Data (new)'!$A:$T,14,0))</f>
        <v>Crimps</v>
      </c>
      <c r="I141" s="1501" t="str">
        <f>IF(VLOOKUP($A141,'Data (new)'!$A:$T,10,0)="","",VLOOKUP($A141,'Data (new)'!$A:$T,10,0))</f>
        <v>M</v>
      </c>
      <c r="J141" s="1501">
        <f>IF(VLOOKUP($A141,'Data (new)'!$A:$T,11,0)="","",VLOOKUP($A141,'Data (new)'!$A:$T,11,0))</f>
        <v>5</v>
      </c>
      <c r="K141" s="1502">
        <f>IF(VLOOKUP($A141,'Data (new)'!$A:$T,16,0)="","",VLOOKUP($A141,'Data (new)'!$A:$T,16,0))</f>
        <v>70</v>
      </c>
      <c r="L141" s="1503"/>
      <c r="M141" s="1504"/>
      <c r="N141" s="1504"/>
      <c r="O141" s="1504"/>
      <c r="P141" s="1518"/>
      <c r="Q141" s="735"/>
      <c r="R141" s="735"/>
      <c r="S141" s="735"/>
      <c r="T141" s="735"/>
      <c r="U141" s="736"/>
      <c r="V141" s="736"/>
      <c r="W141" s="737"/>
      <c r="X141" s="738"/>
      <c r="Y141" s="739"/>
      <c r="Z141" s="740"/>
      <c r="AA141" s="741"/>
      <c r="AB141" s="742"/>
      <c r="AC141" s="743"/>
      <c r="AD141" s="742"/>
      <c r="AE141" s="742"/>
      <c r="AF141" s="742"/>
      <c r="AG141" s="744"/>
      <c r="AH141" s="742"/>
      <c r="AI141" s="1502">
        <f>IF(VLOOKUP($A141,'Data (new)'!$A:$T,12,0)="","",VLOOKUP($A141,'Data (new)'!$A:$T,12,0))</f>
        <v>1.3471901408450704</v>
      </c>
      <c r="AJ141" s="1501" t="str">
        <f t="shared" si="78"/>
        <v/>
      </c>
      <c r="AK141" s="1501" t="str">
        <f t="shared" si="79"/>
        <v/>
      </c>
      <c r="AL141" s="1502" t="str">
        <f t="shared" si="80"/>
        <v/>
      </c>
      <c r="AM141" s="1502" t="str">
        <f>IF(ISERROR('Agripp Holds PU (EU, ASIA)'!$AL141*(1-$I$3)),"",'Agripp Holds PU (EU, ASIA)'!$AL141*(1-$I$3))</f>
        <v/>
      </c>
      <c r="AN141" s="1505" t="str">
        <f t="shared" si="77"/>
        <v/>
      </c>
      <c r="AO141" s="1390">
        <f t="shared" si="81"/>
        <v>0</v>
      </c>
      <c r="AP141" s="1390">
        <f t="shared" si="82"/>
        <v>0</v>
      </c>
      <c r="AQ141" s="1390">
        <f t="shared" si="83"/>
        <v>0</v>
      </c>
      <c r="AR141" s="1390">
        <f t="shared" si="84"/>
        <v>0</v>
      </c>
      <c r="AS141" s="1390">
        <f t="shared" si="85"/>
        <v>0</v>
      </c>
      <c r="AT141" s="1390">
        <f t="shared" si="86"/>
        <v>0</v>
      </c>
      <c r="AU141" s="1390">
        <f t="shared" si="87"/>
        <v>0</v>
      </c>
      <c r="AV141" s="1390">
        <f t="shared" si="88"/>
        <v>0</v>
      </c>
      <c r="AW141" s="1390">
        <f t="shared" si="89"/>
        <v>0</v>
      </c>
      <c r="AX141" s="1390">
        <f t="shared" si="90"/>
        <v>0</v>
      </c>
      <c r="AY141" s="1390">
        <f t="shared" si="91"/>
        <v>0</v>
      </c>
      <c r="AZ141" s="1390">
        <f t="shared" si="92"/>
        <v>0</v>
      </c>
      <c r="BA141" s="1390">
        <f t="shared" si="93"/>
        <v>0</v>
      </c>
      <c r="BB141" s="1390">
        <f t="shared" si="94"/>
        <v>0</v>
      </c>
      <c r="BC141" s="1390">
        <f t="shared" si="95"/>
        <v>0</v>
      </c>
      <c r="BD141" s="1390">
        <f t="shared" si="96"/>
        <v>0</v>
      </c>
      <c r="BE141" s="1390">
        <f t="shared" si="97"/>
        <v>0</v>
      </c>
      <c r="BF141" s="1390">
        <f t="shared" si="98"/>
        <v>0</v>
      </c>
      <c r="BG141" s="1390">
        <f t="shared" si="99"/>
        <v>0</v>
      </c>
      <c r="BH141" s="1390">
        <f t="shared" si="100"/>
        <v>0</v>
      </c>
      <c r="BI141" s="1390">
        <f t="shared" si="101"/>
        <v>0</v>
      </c>
      <c r="BJ141" s="1390">
        <f t="shared" si="102"/>
        <v>0</v>
      </c>
      <c r="BK141" s="1390">
        <f t="shared" si="103"/>
        <v>0</v>
      </c>
    </row>
    <row r="142" spans="1:63" ht="21" customHeight="1">
      <c r="A142" s="1506" t="s">
        <v>669</v>
      </c>
      <c r="B142" s="667"/>
      <c r="C142" s="1507" t="str">
        <f>IF(VLOOKUP($A142,'Data (new)'!$A:$T,2,0)="","",VLOOKUP($A142,'Data (new)'!$A:$T,2,0))</f>
        <v>AGP0129-U3</v>
      </c>
      <c r="D142" s="1507"/>
      <c r="E142" s="1507" t="e">
        <f>IF(VLOOKUP($A142,#REF!,3,0)="","",VLOOKUP($A142,#REF!,3,0))</f>
        <v>#REF!</v>
      </c>
      <c r="F142" s="1680"/>
      <c r="G142" s="1508" t="str">
        <f>IF(VLOOKUP($A142,'Data (new)'!$A:$T,6,0)="","",HYPERLINK(VLOOKUP($A142,'Data (new)'!A:T,7,0), VLOOKUP($A142,'Data (new)'!A:T,6,0)))</f>
        <v>Gala</v>
      </c>
      <c r="H142" s="1507" t="str">
        <f>IF(VLOOKUP($A142,'Data (new)'!$A:$T,14,0)="","",VLOOKUP($A142,'Data (new)'!$A:$T,14,0))</f>
        <v>Footholds</v>
      </c>
      <c r="I142" s="1509" t="str">
        <f>IF(VLOOKUP($A142,'Data (new)'!$A:$T,10,0)="","",VLOOKUP($A142,'Data (new)'!$A:$T,10,0))</f>
        <v>S</v>
      </c>
      <c r="J142" s="1509">
        <f>IF(VLOOKUP($A142,'Data (new)'!$A:$T,11,0)="","",VLOOKUP($A142,'Data (new)'!$A:$T,11,0))</f>
        <v>10</v>
      </c>
      <c r="K142" s="1510">
        <f>IF(VLOOKUP($A142,'Data (new)'!$A:$T,16,0)="","",VLOOKUP($A142,'Data (new)'!$A:$T,16,0))</f>
        <v>68</v>
      </c>
      <c r="L142" s="1503"/>
      <c r="M142" s="1504"/>
      <c r="N142" s="1504"/>
      <c r="O142" s="1504"/>
      <c r="P142" s="1518"/>
      <c r="Q142" s="745"/>
      <c r="R142" s="745"/>
      <c r="S142" s="745"/>
      <c r="T142" s="745"/>
      <c r="U142" s="746"/>
      <c r="V142" s="746"/>
      <c r="W142" s="747"/>
      <c r="X142" s="748"/>
      <c r="Y142" s="749"/>
      <c r="Z142" s="750"/>
      <c r="AA142" s="751"/>
      <c r="AB142" s="752"/>
      <c r="AC142" s="753"/>
      <c r="AD142" s="752"/>
      <c r="AE142" s="752"/>
      <c r="AF142" s="752"/>
      <c r="AG142" s="754"/>
      <c r="AH142" s="752"/>
      <c r="AI142" s="1510">
        <f>IF(VLOOKUP($A142,'Data (new)'!$A:$T,12,0)="","",VLOOKUP($A142,'Data (new)'!$A:$T,12,0))</f>
        <v>3.5031999999999996</v>
      </c>
      <c r="AJ142" s="1509" t="str">
        <f t="shared" si="78"/>
        <v/>
      </c>
      <c r="AK142" s="1509" t="str">
        <f t="shared" si="79"/>
        <v/>
      </c>
      <c r="AL142" s="1510" t="str">
        <f t="shared" si="80"/>
        <v/>
      </c>
      <c r="AM142" s="1510" t="str">
        <f>IF(ISERROR('Agripp Holds PU (EU, ASIA)'!$AL142*(1-$I$3)),"",'Agripp Holds PU (EU, ASIA)'!$AL142*(1-$I$3))</f>
        <v/>
      </c>
      <c r="AN142" s="1511" t="str">
        <f t="shared" si="77"/>
        <v/>
      </c>
      <c r="AO142" s="1390">
        <f t="shared" si="81"/>
        <v>0</v>
      </c>
      <c r="AP142" s="1390">
        <f t="shared" si="82"/>
        <v>0</v>
      </c>
      <c r="AQ142" s="1390">
        <f t="shared" si="83"/>
        <v>0</v>
      </c>
      <c r="AR142" s="1390">
        <f t="shared" si="84"/>
        <v>0</v>
      </c>
      <c r="AS142" s="1390">
        <f t="shared" si="85"/>
        <v>0</v>
      </c>
      <c r="AT142" s="1390">
        <f t="shared" si="86"/>
        <v>0</v>
      </c>
      <c r="AU142" s="1390">
        <f t="shared" si="87"/>
        <v>0</v>
      </c>
      <c r="AV142" s="1390">
        <f t="shared" si="88"/>
        <v>0</v>
      </c>
      <c r="AW142" s="1390">
        <f t="shared" si="89"/>
        <v>0</v>
      </c>
      <c r="AX142" s="1390">
        <f t="shared" si="90"/>
        <v>0</v>
      </c>
      <c r="AY142" s="1390">
        <f t="shared" si="91"/>
        <v>0</v>
      </c>
      <c r="AZ142" s="1390">
        <f t="shared" si="92"/>
        <v>0</v>
      </c>
      <c r="BA142" s="1390">
        <f t="shared" si="93"/>
        <v>0</v>
      </c>
      <c r="BB142" s="1390">
        <f t="shared" si="94"/>
        <v>0</v>
      </c>
      <c r="BC142" s="1390">
        <f t="shared" si="95"/>
        <v>0</v>
      </c>
      <c r="BD142" s="1390">
        <f t="shared" si="96"/>
        <v>0</v>
      </c>
      <c r="BE142" s="1390">
        <f t="shared" si="97"/>
        <v>0</v>
      </c>
      <c r="BF142" s="1390">
        <f t="shared" si="98"/>
        <v>0</v>
      </c>
      <c r="BG142" s="1390">
        <f t="shared" si="99"/>
        <v>0</v>
      </c>
      <c r="BH142" s="1390">
        <f t="shared" si="100"/>
        <v>0</v>
      </c>
      <c r="BI142" s="1390">
        <f t="shared" si="101"/>
        <v>0</v>
      </c>
      <c r="BJ142" s="1390">
        <f t="shared" si="102"/>
        <v>0</v>
      </c>
      <c r="BK142" s="1390">
        <f t="shared" si="103"/>
        <v>0</v>
      </c>
    </row>
    <row r="143" spans="1:63" ht="21" customHeight="1">
      <c r="A143" s="1498" t="s">
        <v>670</v>
      </c>
      <c r="B143" s="1499"/>
      <c r="C143" s="1500" t="str">
        <f>IF(VLOOKUP($A143,'Data (new)'!$A:$T,2,0)="","",VLOOKUP($A143,'Data (new)'!$A:$T,2,0))</f>
        <v>AGP0133-U3</v>
      </c>
      <c r="D143" s="1500"/>
      <c r="E143" s="1500" t="e">
        <f>IF(VLOOKUP($A143,#REF!,3,0)="","",VLOOKUP($A143,#REF!,3,0))</f>
        <v>#REF!</v>
      </c>
      <c r="F143" s="1680"/>
      <c r="G143" s="1492" t="str">
        <f>IF(VLOOKUP($A143,'Data (new)'!$A:$T,6,0)="","",HYPERLINK(VLOOKUP($A143,'Data (new)'!A:T,7,0), VLOOKUP($A143,'Data (new)'!A:T,6,0)))</f>
        <v>Hiper</v>
      </c>
      <c r="H143" s="1500" t="str">
        <f>IF(VLOOKUP($A143,'Data (new)'!$A:$T,14,0)="","",VLOOKUP($A143,'Data (new)'!$A:$T,14,0))</f>
        <v>Footholds</v>
      </c>
      <c r="I143" s="1501" t="str">
        <f>IF(VLOOKUP($A143,'Data (new)'!$A:$T,10,0)="","",VLOOKUP($A143,'Data (new)'!$A:$T,10,0))</f>
        <v>M</v>
      </c>
      <c r="J143" s="1501">
        <f>IF(VLOOKUP($A143,'Data (new)'!$A:$T,11,0)="","",VLOOKUP($A143,'Data (new)'!$A:$T,11,0))</f>
        <v>10</v>
      </c>
      <c r="K143" s="1502">
        <f>IF(VLOOKUP($A143,'Data (new)'!$A:$T,16,0)="","",VLOOKUP($A143,'Data (new)'!$A:$T,16,0))</f>
        <v>66</v>
      </c>
      <c r="L143" s="1503"/>
      <c r="M143" s="1504"/>
      <c r="N143" s="1504"/>
      <c r="O143" s="1504"/>
      <c r="P143" s="1518"/>
      <c r="Q143" s="735"/>
      <c r="R143" s="735"/>
      <c r="S143" s="735"/>
      <c r="T143" s="735"/>
      <c r="U143" s="736"/>
      <c r="V143" s="736"/>
      <c r="W143" s="737"/>
      <c r="X143" s="738"/>
      <c r="Y143" s="739"/>
      <c r="Z143" s="740"/>
      <c r="AA143" s="741"/>
      <c r="AB143" s="742"/>
      <c r="AC143" s="743"/>
      <c r="AD143" s="742"/>
      <c r="AE143" s="742"/>
      <c r="AF143" s="742"/>
      <c r="AG143" s="744"/>
      <c r="AH143" s="742"/>
      <c r="AI143" s="1502">
        <f>IF(VLOOKUP($A143,'Data (new)'!$A:$T,12,0)="","",VLOOKUP($A143,'Data (new)'!$A:$T,12,0))</f>
        <v>1.8974551829598456</v>
      </c>
      <c r="AJ143" s="1501" t="str">
        <f t="shared" si="78"/>
        <v/>
      </c>
      <c r="AK143" s="1501" t="str">
        <f t="shared" si="79"/>
        <v/>
      </c>
      <c r="AL143" s="1502" t="str">
        <f t="shared" si="80"/>
        <v/>
      </c>
      <c r="AM143" s="1502" t="str">
        <f>IF(ISERROR('Agripp Holds PU (EU, ASIA)'!$AL143*(1-$I$3)),"",'Agripp Holds PU (EU, ASIA)'!$AL143*(1-$I$3))</f>
        <v/>
      </c>
      <c r="AN143" s="1505" t="str">
        <f t="shared" si="77"/>
        <v/>
      </c>
      <c r="AO143" s="1390">
        <f t="shared" si="81"/>
        <v>0</v>
      </c>
      <c r="AP143" s="1390">
        <f t="shared" si="82"/>
        <v>0</v>
      </c>
      <c r="AQ143" s="1390">
        <f t="shared" si="83"/>
        <v>0</v>
      </c>
      <c r="AR143" s="1390">
        <f t="shared" si="84"/>
        <v>0</v>
      </c>
      <c r="AS143" s="1390">
        <f t="shared" si="85"/>
        <v>0</v>
      </c>
      <c r="AT143" s="1390">
        <f t="shared" si="86"/>
        <v>0</v>
      </c>
      <c r="AU143" s="1390">
        <f t="shared" si="87"/>
        <v>0</v>
      </c>
      <c r="AV143" s="1390">
        <f t="shared" si="88"/>
        <v>0</v>
      </c>
      <c r="AW143" s="1390">
        <f t="shared" si="89"/>
        <v>0</v>
      </c>
      <c r="AX143" s="1390">
        <f t="shared" si="90"/>
        <v>0</v>
      </c>
      <c r="AY143" s="1390">
        <f t="shared" si="91"/>
        <v>0</v>
      </c>
      <c r="AZ143" s="1390">
        <f t="shared" si="92"/>
        <v>0</v>
      </c>
      <c r="BA143" s="1390">
        <f t="shared" si="93"/>
        <v>0</v>
      </c>
      <c r="BB143" s="1390">
        <f t="shared" si="94"/>
        <v>0</v>
      </c>
      <c r="BC143" s="1390">
        <f t="shared" si="95"/>
        <v>0</v>
      </c>
      <c r="BD143" s="1390">
        <f t="shared" si="96"/>
        <v>0</v>
      </c>
      <c r="BE143" s="1390">
        <f t="shared" si="97"/>
        <v>0</v>
      </c>
      <c r="BF143" s="1390">
        <f t="shared" si="98"/>
        <v>0</v>
      </c>
      <c r="BG143" s="1390">
        <f t="shared" si="99"/>
        <v>0</v>
      </c>
      <c r="BH143" s="1390">
        <f t="shared" si="100"/>
        <v>0</v>
      </c>
      <c r="BI143" s="1390">
        <f t="shared" si="101"/>
        <v>0</v>
      </c>
      <c r="BJ143" s="1390">
        <f t="shared" si="102"/>
        <v>0</v>
      </c>
      <c r="BK143" s="1390">
        <f t="shared" si="103"/>
        <v>0</v>
      </c>
    </row>
    <row r="144" spans="1:63" ht="21" customHeight="1">
      <c r="A144" s="1506" t="s">
        <v>671</v>
      </c>
      <c r="B144" s="667"/>
      <c r="C144" s="1507" t="str">
        <f>IF(VLOOKUP($A144,'Data (new)'!$A:$T,2,0)="","",VLOOKUP($A144,'Data (new)'!$A:$T,2,0))</f>
        <v>Z-AGP0491-U3</v>
      </c>
      <c r="D144" s="1507"/>
      <c r="E144" s="1507" t="e">
        <f>IF(VLOOKUP($A144,#REF!,3,0)="","",VLOOKUP($A144,#REF!,3,0))</f>
        <v>#REF!</v>
      </c>
      <c r="F144" s="1680"/>
      <c r="G144" s="1508" t="str">
        <f>IF(VLOOKUP($A144,'Data (new)'!$A:$T,6,0)="","",HYPERLINK(VLOOKUP($A144,'Data (new)'!A:T,7,0), VLOOKUP($A144,'Data (new)'!A:T,6,0)))</f>
        <v>Horus</v>
      </c>
      <c r="H144" s="1507" t="str">
        <f>IF(VLOOKUP($A144,'Data (new)'!$A:$T,14,0)="","",VLOOKUP($A144,'Data (new)'!$A:$T,14,0))</f>
        <v>Pockets</v>
      </c>
      <c r="I144" s="1509" t="str">
        <f>IF(VLOOKUP($A144,'Data (new)'!$A:$T,10,0)="","",VLOOKUP($A144,'Data (new)'!$A:$T,10,0))</f>
        <v>XL</v>
      </c>
      <c r="J144" s="1509">
        <f>IF(VLOOKUP($A144,'Data (new)'!$A:$T,11,0)="","",VLOOKUP($A144,'Data (new)'!$A:$T,11,0))</f>
        <v>3</v>
      </c>
      <c r="K144" s="1510">
        <f>IF(VLOOKUP($A144,'Data (new)'!$A:$T,16,0)="","",VLOOKUP($A144,'Data (new)'!$A:$T,16,0))</f>
        <v>106</v>
      </c>
      <c r="L144" s="1503"/>
      <c r="M144" s="1504"/>
      <c r="N144" s="1504"/>
      <c r="O144" s="1504"/>
      <c r="P144" s="1518"/>
      <c r="Q144" s="745"/>
      <c r="R144" s="745"/>
      <c r="S144" s="745"/>
      <c r="T144" s="745"/>
      <c r="U144" s="746"/>
      <c r="V144" s="746"/>
      <c r="W144" s="747"/>
      <c r="X144" s="748"/>
      <c r="Y144" s="749"/>
      <c r="Z144" s="750"/>
      <c r="AA144" s="751"/>
      <c r="AB144" s="752"/>
      <c r="AC144" s="753"/>
      <c r="AD144" s="752"/>
      <c r="AE144" s="752"/>
      <c r="AF144" s="752"/>
      <c r="AG144" s="754"/>
      <c r="AH144" s="752"/>
      <c r="AI144" s="1510">
        <f>IF(VLOOKUP($A144,'Data (new)'!$A:$T,12,0)="","",VLOOKUP($A144,'Data (new)'!$A:$T,12,0))</f>
        <v>3.96</v>
      </c>
      <c r="AJ144" s="1509" t="str">
        <f t="shared" si="78"/>
        <v/>
      </c>
      <c r="AK144" s="1509" t="str">
        <f t="shared" si="79"/>
        <v/>
      </c>
      <c r="AL144" s="1510" t="str">
        <f t="shared" si="80"/>
        <v/>
      </c>
      <c r="AM144" s="1510" t="str">
        <f>IF(ISERROR('Agripp Holds PU (EU, ASIA)'!$AL144*(1-$I$3)),"",'Agripp Holds PU (EU, ASIA)'!$AL144*(1-$I$3))</f>
        <v/>
      </c>
      <c r="AN144" s="1511" t="str">
        <f t="shared" ref="AN144:AN208" si="104">IF(AK144="","",SUM(L144:AH144)*AI144)</f>
        <v/>
      </c>
      <c r="AO144" s="1390">
        <f t="shared" si="81"/>
        <v>0</v>
      </c>
      <c r="AP144" s="1390">
        <f t="shared" si="82"/>
        <v>0</v>
      </c>
      <c r="AQ144" s="1390">
        <f t="shared" si="83"/>
        <v>0</v>
      </c>
      <c r="AR144" s="1390">
        <f t="shared" si="84"/>
        <v>0</v>
      </c>
      <c r="AS144" s="1390">
        <f t="shared" si="85"/>
        <v>0</v>
      </c>
      <c r="AT144" s="1390">
        <f t="shared" si="86"/>
        <v>0</v>
      </c>
      <c r="AU144" s="1390">
        <f t="shared" si="87"/>
        <v>0</v>
      </c>
      <c r="AV144" s="1390">
        <f t="shared" si="88"/>
        <v>0</v>
      </c>
      <c r="AW144" s="1390">
        <f t="shared" si="89"/>
        <v>0</v>
      </c>
      <c r="AX144" s="1390">
        <f t="shared" si="90"/>
        <v>0</v>
      </c>
      <c r="AY144" s="1390">
        <f t="shared" si="91"/>
        <v>0</v>
      </c>
      <c r="AZ144" s="1390">
        <f t="shared" si="92"/>
        <v>0</v>
      </c>
      <c r="BA144" s="1390">
        <f t="shared" si="93"/>
        <v>0</v>
      </c>
      <c r="BB144" s="1390">
        <f t="shared" si="94"/>
        <v>0</v>
      </c>
      <c r="BC144" s="1390">
        <f t="shared" si="95"/>
        <v>0</v>
      </c>
      <c r="BD144" s="1390">
        <f t="shared" si="96"/>
        <v>0</v>
      </c>
      <c r="BE144" s="1390">
        <f t="shared" si="97"/>
        <v>0</v>
      </c>
      <c r="BF144" s="1390">
        <f t="shared" si="98"/>
        <v>0</v>
      </c>
      <c r="BG144" s="1390">
        <f t="shared" si="99"/>
        <v>0</v>
      </c>
      <c r="BH144" s="1390">
        <f t="shared" si="100"/>
        <v>0</v>
      </c>
      <c r="BI144" s="1390">
        <f t="shared" si="101"/>
        <v>0</v>
      </c>
      <c r="BJ144" s="1390">
        <f t="shared" si="102"/>
        <v>0</v>
      </c>
      <c r="BK144" s="1390">
        <f t="shared" si="103"/>
        <v>0</v>
      </c>
    </row>
    <row r="145" spans="1:63" ht="21" customHeight="1">
      <c r="A145" s="1498" t="s">
        <v>672</v>
      </c>
      <c r="B145" s="1499"/>
      <c r="C145" s="1500" t="str">
        <f>IF(VLOOKUP($A145,'Data (new)'!$A:$T,2,0)="","",VLOOKUP($A145,'Data (new)'!$A:$T,2,0))</f>
        <v>AGP0142-U3</v>
      </c>
      <c r="D145" s="1500"/>
      <c r="E145" s="1500" t="e">
        <f>IF(VLOOKUP($A145,#REF!,3,0)="","",VLOOKUP($A145,#REF!,3,0))</f>
        <v>#REF!</v>
      </c>
      <c r="F145" s="1680"/>
      <c r="G145" s="1492" t="str">
        <f>IF(VLOOKUP($A145,'Data (new)'!$A:$T,6,0)="","",HYPERLINK(VLOOKUP($A145,'Data (new)'!A:T,7,0), VLOOKUP($A145,'Data (new)'!A:T,6,0)))</f>
        <v>Hug</v>
      </c>
      <c r="H145" s="1500" t="str">
        <f>IF(VLOOKUP($A145,'Data (new)'!$A:$T,14,0)="","",VLOOKUP($A145,'Data (new)'!$A:$T,14,0))</f>
        <v>Jugs</v>
      </c>
      <c r="I145" s="1501" t="str">
        <f>IF(VLOOKUP($A145,'Data (new)'!$A:$T,10,0)="","",VLOOKUP($A145,'Data (new)'!$A:$T,10,0))</f>
        <v>S</v>
      </c>
      <c r="J145" s="1501">
        <f>IF(VLOOKUP($A145,'Data (new)'!$A:$T,11,0)="","",VLOOKUP($A145,'Data (new)'!$A:$T,11,0))</f>
        <v>15</v>
      </c>
      <c r="K145" s="1502">
        <f>IF(VLOOKUP($A145,'Data (new)'!$A:$T,16,0)="","",VLOOKUP($A145,'Data (new)'!$A:$T,16,0))</f>
        <v>157</v>
      </c>
      <c r="L145" s="1503"/>
      <c r="M145" s="1504"/>
      <c r="N145" s="1504"/>
      <c r="O145" s="1504"/>
      <c r="P145" s="1518"/>
      <c r="Q145" s="735"/>
      <c r="R145" s="735"/>
      <c r="S145" s="735"/>
      <c r="T145" s="735"/>
      <c r="U145" s="736"/>
      <c r="V145" s="736"/>
      <c r="W145" s="737"/>
      <c r="X145" s="738"/>
      <c r="Y145" s="739"/>
      <c r="Z145" s="740"/>
      <c r="AA145" s="741"/>
      <c r="AB145" s="742"/>
      <c r="AC145" s="743"/>
      <c r="AD145" s="742"/>
      <c r="AE145" s="742"/>
      <c r="AF145" s="742"/>
      <c r="AG145" s="744"/>
      <c r="AH145" s="742"/>
      <c r="AI145" s="1502">
        <f>IF(VLOOKUP($A145,'Data (new)'!$A:$T,12,0)="","",VLOOKUP($A145,'Data (new)'!$A:$T,12,0))</f>
        <v>3.0986799999999999</v>
      </c>
      <c r="AJ145" s="1501" t="str">
        <f t="shared" si="78"/>
        <v/>
      </c>
      <c r="AK145" s="1501" t="str">
        <f t="shared" si="79"/>
        <v/>
      </c>
      <c r="AL145" s="1502" t="str">
        <f t="shared" si="80"/>
        <v/>
      </c>
      <c r="AM145" s="1502" t="str">
        <f>IF(ISERROR('Agripp Holds PU (EU, ASIA)'!$AL145*(1-$I$3)),"",'Agripp Holds PU (EU, ASIA)'!$AL145*(1-$I$3))</f>
        <v/>
      </c>
      <c r="AN145" s="1505" t="str">
        <f t="shared" si="104"/>
        <v/>
      </c>
      <c r="AO145" s="1390">
        <f t="shared" si="81"/>
        <v>0</v>
      </c>
      <c r="AP145" s="1390">
        <f t="shared" si="82"/>
        <v>0</v>
      </c>
      <c r="AQ145" s="1390">
        <f t="shared" si="83"/>
        <v>0</v>
      </c>
      <c r="AR145" s="1390">
        <f t="shared" si="84"/>
        <v>0</v>
      </c>
      <c r="AS145" s="1390">
        <f t="shared" si="85"/>
        <v>0</v>
      </c>
      <c r="AT145" s="1390">
        <f t="shared" si="86"/>
        <v>0</v>
      </c>
      <c r="AU145" s="1390">
        <f t="shared" si="87"/>
        <v>0</v>
      </c>
      <c r="AV145" s="1390">
        <f t="shared" si="88"/>
        <v>0</v>
      </c>
      <c r="AW145" s="1390">
        <f t="shared" si="89"/>
        <v>0</v>
      </c>
      <c r="AX145" s="1390">
        <f t="shared" si="90"/>
        <v>0</v>
      </c>
      <c r="AY145" s="1390">
        <f t="shared" si="91"/>
        <v>0</v>
      </c>
      <c r="AZ145" s="1390">
        <f t="shared" si="92"/>
        <v>0</v>
      </c>
      <c r="BA145" s="1390">
        <f t="shared" si="93"/>
        <v>0</v>
      </c>
      <c r="BB145" s="1390">
        <f t="shared" si="94"/>
        <v>0</v>
      </c>
      <c r="BC145" s="1390">
        <f t="shared" si="95"/>
        <v>0</v>
      </c>
      <c r="BD145" s="1390">
        <f t="shared" si="96"/>
        <v>0</v>
      </c>
      <c r="BE145" s="1390">
        <f t="shared" si="97"/>
        <v>0</v>
      </c>
      <c r="BF145" s="1390">
        <f t="shared" si="98"/>
        <v>0</v>
      </c>
      <c r="BG145" s="1390">
        <f t="shared" si="99"/>
        <v>0</v>
      </c>
      <c r="BH145" s="1390">
        <f t="shared" si="100"/>
        <v>0</v>
      </c>
      <c r="BI145" s="1390">
        <f t="shared" si="101"/>
        <v>0</v>
      </c>
      <c r="BJ145" s="1390">
        <f t="shared" si="102"/>
        <v>0</v>
      </c>
      <c r="BK145" s="1390">
        <f t="shared" si="103"/>
        <v>0</v>
      </c>
    </row>
    <row r="146" spans="1:63" ht="21" customHeight="1">
      <c r="A146" s="1506" t="s">
        <v>673</v>
      </c>
      <c r="B146" s="667"/>
      <c r="C146" s="1507" t="str">
        <f>IF(VLOOKUP($A146,'Data (new)'!$A:$T,2,0)="","",VLOOKUP($A146,'Data (new)'!$A:$T,2,0))</f>
        <v>AGP0040-U3</v>
      </c>
      <c r="D146" s="1507"/>
      <c r="E146" s="1507" t="e">
        <f>IF(VLOOKUP($A146,#REF!,3,0)="","",VLOOKUP($A146,#REF!,3,0))</f>
        <v>#REF!</v>
      </c>
      <c r="F146" s="1680"/>
      <c r="G146" s="1508" t="str">
        <f>IF(VLOOKUP($A146,'Data (new)'!$A:$T,6,0)="","",HYPERLINK(VLOOKUP($A146,'Data (new)'!A:T,7,0), VLOOKUP($A146,'Data (new)'!A:T,6,0)))</f>
        <v>Java</v>
      </c>
      <c r="H146" s="1507" t="str">
        <f>IF(VLOOKUP($A146,'Data (new)'!$A:$T,14,0)="","",VLOOKUP($A146,'Data (new)'!$A:$T,14,0))</f>
        <v>Jugs</v>
      </c>
      <c r="I146" s="1509" t="str">
        <f>IF(VLOOKUP($A146,'Data (new)'!$A:$T,10,0)="","",VLOOKUP($A146,'Data (new)'!$A:$T,10,0))</f>
        <v>M</v>
      </c>
      <c r="J146" s="1509">
        <f>IF(VLOOKUP($A146,'Data (new)'!$A:$T,11,0)="","",VLOOKUP($A146,'Data (new)'!$A:$T,11,0))</f>
        <v>5</v>
      </c>
      <c r="K146" s="1510">
        <f>IF(VLOOKUP($A146,'Data (new)'!$A:$T,16,0)="","",VLOOKUP($A146,'Data (new)'!$A:$T,16,0))</f>
        <v>115</v>
      </c>
      <c r="L146" s="1503"/>
      <c r="M146" s="1504"/>
      <c r="N146" s="1504"/>
      <c r="O146" s="1504"/>
      <c r="P146" s="1518"/>
      <c r="Q146" s="745"/>
      <c r="R146" s="745"/>
      <c r="S146" s="745"/>
      <c r="T146" s="745"/>
      <c r="U146" s="746"/>
      <c r="V146" s="746"/>
      <c r="W146" s="747"/>
      <c r="X146" s="748"/>
      <c r="Y146" s="749"/>
      <c r="Z146" s="750"/>
      <c r="AA146" s="751"/>
      <c r="AB146" s="752"/>
      <c r="AC146" s="753"/>
      <c r="AD146" s="752"/>
      <c r="AE146" s="752"/>
      <c r="AF146" s="752"/>
      <c r="AG146" s="754"/>
      <c r="AH146" s="752"/>
      <c r="AI146" s="1510">
        <f>IF(VLOOKUP($A146,'Data (new)'!$A:$T,12,0)="","",VLOOKUP($A146,'Data (new)'!$A:$T,12,0))</f>
        <v>1.85</v>
      </c>
      <c r="AJ146" s="1509" t="str">
        <f t="shared" si="78"/>
        <v/>
      </c>
      <c r="AK146" s="1509" t="str">
        <f t="shared" si="79"/>
        <v/>
      </c>
      <c r="AL146" s="1510" t="str">
        <f t="shared" si="80"/>
        <v/>
      </c>
      <c r="AM146" s="1510" t="str">
        <f>IF(ISERROR('Agripp Holds PU (EU, ASIA)'!$AL146*(1-$I$3)),"",'Agripp Holds PU (EU, ASIA)'!$AL146*(1-$I$3))</f>
        <v/>
      </c>
      <c r="AN146" s="1511" t="str">
        <f t="shared" si="104"/>
        <v/>
      </c>
      <c r="AO146" s="1390">
        <f t="shared" si="81"/>
        <v>0</v>
      </c>
      <c r="AP146" s="1390">
        <f t="shared" si="82"/>
        <v>0</v>
      </c>
      <c r="AQ146" s="1390">
        <f t="shared" si="83"/>
        <v>0</v>
      </c>
      <c r="AR146" s="1390">
        <f t="shared" si="84"/>
        <v>0</v>
      </c>
      <c r="AS146" s="1390">
        <f t="shared" si="85"/>
        <v>0</v>
      </c>
      <c r="AT146" s="1390">
        <f t="shared" si="86"/>
        <v>0</v>
      </c>
      <c r="AU146" s="1390">
        <f t="shared" si="87"/>
        <v>0</v>
      </c>
      <c r="AV146" s="1390">
        <f t="shared" si="88"/>
        <v>0</v>
      </c>
      <c r="AW146" s="1390">
        <f t="shared" si="89"/>
        <v>0</v>
      </c>
      <c r="AX146" s="1390">
        <f t="shared" si="90"/>
        <v>0</v>
      </c>
      <c r="AY146" s="1390">
        <f t="shared" si="91"/>
        <v>0</v>
      </c>
      <c r="AZ146" s="1390">
        <f t="shared" si="92"/>
        <v>0</v>
      </c>
      <c r="BA146" s="1390">
        <f t="shared" si="93"/>
        <v>0</v>
      </c>
      <c r="BB146" s="1390">
        <f t="shared" si="94"/>
        <v>0</v>
      </c>
      <c r="BC146" s="1390">
        <f t="shared" si="95"/>
        <v>0</v>
      </c>
      <c r="BD146" s="1390">
        <f t="shared" si="96"/>
        <v>0</v>
      </c>
      <c r="BE146" s="1390">
        <f t="shared" si="97"/>
        <v>0</v>
      </c>
      <c r="BF146" s="1390">
        <f t="shared" si="98"/>
        <v>0</v>
      </c>
      <c r="BG146" s="1390">
        <f t="shared" si="99"/>
        <v>0</v>
      </c>
      <c r="BH146" s="1390">
        <f t="shared" si="100"/>
        <v>0</v>
      </c>
      <c r="BI146" s="1390">
        <f t="shared" si="101"/>
        <v>0</v>
      </c>
      <c r="BJ146" s="1390">
        <f t="shared" si="102"/>
        <v>0</v>
      </c>
      <c r="BK146" s="1390">
        <f t="shared" si="103"/>
        <v>0</v>
      </c>
    </row>
    <row r="147" spans="1:63" ht="21" customHeight="1">
      <c r="A147" s="1498" t="s">
        <v>674</v>
      </c>
      <c r="B147" s="1499"/>
      <c r="C147" s="1500" t="str">
        <f>IF(VLOOKUP($A147,'Data (new)'!$A:$T,2,0)="","",VLOOKUP($A147,'Data (new)'!$A:$T,2,0))</f>
        <v>AGP0018-U3</v>
      </c>
      <c r="D147" s="1500"/>
      <c r="E147" s="1500" t="e">
        <f>IF(VLOOKUP($A147,#REF!,3,0)="","",VLOOKUP($A147,#REF!,3,0))</f>
        <v>#REF!</v>
      </c>
      <c r="F147" s="1680"/>
      <c r="G147" s="1492" t="str">
        <f>IF(VLOOKUP($A147,'Data (new)'!$A:$T,6,0)="","",HYPERLINK(VLOOKUP($A147,'Data (new)'!A:T,7,0), VLOOKUP($A147,'Data (new)'!A:T,6,0)))</f>
        <v>Kali</v>
      </c>
      <c r="H147" s="1500" t="str">
        <f>IF(VLOOKUP($A147,'Data (new)'!$A:$T,14,0)="","",VLOOKUP($A147,'Data (new)'!$A:$T,14,0))</f>
        <v>Edges</v>
      </c>
      <c r="I147" s="1501" t="str">
        <f>IF(VLOOKUP($A147,'Data (new)'!$A:$T,10,0)="","",VLOOKUP($A147,'Data (new)'!$A:$T,10,0))</f>
        <v>M</v>
      </c>
      <c r="J147" s="1501">
        <f>IF(VLOOKUP($A147,'Data (new)'!$A:$T,11,0)="","",VLOOKUP($A147,'Data (new)'!$A:$T,11,0))</f>
        <v>5</v>
      </c>
      <c r="K147" s="1502">
        <f>IF(VLOOKUP($A147,'Data (new)'!$A:$T,16,0)="","",VLOOKUP($A147,'Data (new)'!$A:$T,16,0))</f>
        <v>75</v>
      </c>
      <c r="L147" s="1503"/>
      <c r="M147" s="1504"/>
      <c r="N147" s="1504"/>
      <c r="O147" s="1504"/>
      <c r="P147" s="1518"/>
      <c r="Q147" s="735"/>
      <c r="R147" s="735"/>
      <c r="S147" s="735"/>
      <c r="T147" s="735"/>
      <c r="U147" s="736"/>
      <c r="V147" s="736"/>
      <c r="W147" s="737"/>
      <c r="X147" s="738"/>
      <c r="Y147" s="739"/>
      <c r="Z147" s="740"/>
      <c r="AA147" s="741"/>
      <c r="AB147" s="742"/>
      <c r="AC147" s="743"/>
      <c r="AD147" s="742"/>
      <c r="AE147" s="742"/>
      <c r="AF147" s="742"/>
      <c r="AG147" s="744"/>
      <c r="AH147" s="742"/>
      <c r="AI147" s="1502">
        <f>IF(VLOOKUP($A147,'Data (new)'!$A:$T,12,0)="","",VLOOKUP($A147,'Data (new)'!$A:$T,12,0))</f>
        <v>1.5253309859154929</v>
      </c>
      <c r="AJ147" s="1501" t="str">
        <f t="shared" si="78"/>
        <v/>
      </c>
      <c r="AK147" s="1501" t="str">
        <f t="shared" si="79"/>
        <v/>
      </c>
      <c r="AL147" s="1502" t="str">
        <f t="shared" si="80"/>
        <v/>
      </c>
      <c r="AM147" s="1502" t="str">
        <f>IF(ISERROR('Agripp Holds PU (EU, ASIA)'!$AL147*(1-$I$3)),"",'Agripp Holds PU (EU, ASIA)'!$AL147*(1-$I$3))</f>
        <v/>
      </c>
      <c r="AN147" s="1505" t="str">
        <f t="shared" si="104"/>
        <v/>
      </c>
      <c r="AO147" s="1390">
        <f t="shared" si="81"/>
        <v>0</v>
      </c>
      <c r="AP147" s="1390">
        <f t="shared" si="82"/>
        <v>0</v>
      </c>
      <c r="AQ147" s="1390">
        <f t="shared" si="83"/>
        <v>0</v>
      </c>
      <c r="AR147" s="1390">
        <f t="shared" si="84"/>
        <v>0</v>
      </c>
      <c r="AS147" s="1390">
        <f t="shared" si="85"/>
        <v>0</v>
      </c>
      <c r="AT147" s="1390">
        <f t="shared" si="86"/>
        <v>0</v>
      </c>
      <c r="AU147" s="1390">
        <f t="shared" si="87"/>
        <v>0</v>
      </c>
      <c r="AV147" s="1390">
        <f t="shared" si="88"/>
        <v>0</v>
      </c>
      <c r="AW147" s="1390">
        <f t="shared" si="89"/>
        <v>0</v>
      </c>
      <c r="AX147" s="1390">
        <f t="shared" si="90"/>
        <v>0</v>
      </c>
      <c r="AY147" s="1390">
        <f t="shared" si="91"/>
        <v>0</v>
      </c>
      <c r="AZ147" s="1390">
        <f t="shared" si="92"/>
        <v>0</v>
      </c>
      <c r="BA147" s="1390">
        <f t="shared" si="93"/>
        <v>0</v>
      </c>
      <c r="BB147" s="1390">
        <f t="shared" si="94"/>
        <v>0</v>
      </c>
      <c r="BC147" s="1390">
        <f t="shared" si="95"/>
        <v>0</v>
      </c>
      <c r="BD147" s="1390">
        <f t="shared" si="96"/>
        <v>0</v>
      </c>
      <c r="BE147" s="1390">
        <f t="shared" si="97"/>
        <v>0</v>
      </c>
      <c r="BF147" s="1390">
        <f t="shared" si="98"/>
        <v>0</v>
      </c>
      <c r="BG147" s="1390">
        <f t="shared" si="99"/>
        <v>0</v>
      </c>
      <c r="BH147" s="1390">
        <f t="shared" si="100"/>
        <v>0</v>
      </c>
      <c r="BI147" s="1390">
        <f t="shared" si="101"/>
        <v>0</v>
      </c>
      <c r="BJ147" s="1390">
        <f t="shared" si="102"/>
        <v>0</v>
      </c>
      <c r="BK147" s="1390">
        <f t="shared" si="103"/>
        <v>0</v>
      </c>
    </row>
    <row r="148" spans="1:63" ht="21" customHeight="1">
      <c r="A148" s="1506" t="s">
        <v>675</v>
      </c>
      <c r="B148" s="667"/>
      <c r="C148" s="1507" t="str">
        <f>IF(VLOOKUP($A148,'Data (new)'!$A:$T,2,0)="","",VLOOKUP($A148,'Data (new)'!$A:$T,2,0))</f>
        <v>AGP0135-U3</v>
      </c>
      <c r="D148" s="1507"/>
      <c r="E148" s="1507" t="e">
        <f>IF(VLOOKUP($A148,#REF!,3,0)="","",VLOOKUP($A148,#REF!,3,0))</f>
        <v>#REF!</v>
      </c>
      <c r="F148" s="1680"/>
      <c r="G148" s="1508" t="str">
        <f>IF(VLOOKUP($A148,'Data (new)'!$A:$T,6,0)="","",HYPERLINK(VLOOKUP($A148,'Data (new)'!A:T,7,0), VLOOKUP($A148,'Data (new)'!A:T,6,0)))</f>
        <v>Kiwi 1</v>
      </c>
      <c r="H148" s="1507" t="str">
        <f>IF(VLOOKUP($A148,'Data (new)'!$A:$T,14,0)="","",VLOOKUP($A148,'Data (new)'!$A:$T,14,0))</f>
        <v>Pockets</v>
      </c>
      <c r="I148" s="1509" t="str">
        <f>IF(VLOOKUP($A148,'Data (new)'!$A:$T,10,0)="","",VLOOKUP($A148,'Data (new)'!$A:$T,10,0))</f>
        <v xml:space="preserve">M </v>
      </c>
      <c r="J148" s="1509">
        <f>IF(VLOOKUP($A148,'Data (new)'!$A:$T,11,0)="","",VLOOKUP($A148,'Data (new)'!$A:$T,11,0))</f>
        <v>4</v>
      </c>
      <c r="K148" s="1510">
        <f>IF(VLOOKUP($A148,'Data (new)'!$A:$T,16,0)="","",VLOOKUP($A148,'Data (new)'!$A:$T,16,0))</f>
        <v>94</v>
      </c>
      <c r="L148" s="1503"/>
      <c r="M148" s="1504"/>
      <c r="N148" s="1504"/>
      <c r="O148" s="1504"/>
      <c r="P148" s="1518"/>
      <c r="Q148" s="745"/>
      <c r="R148" s="745"/>
      <c r="S148" s="745"/>
      <c r="T148" s="745"/>
      <c r="U148" s="746"/>
      <c r="V148" s="746"/>
      <c r="W148" s="747"/>
      <c r="X148" s="748"/>
      <c r="Y148" s="749"/>
      <c r="Z148" s="750"/>
      <c r="AA148" s="751"/>
      <c r="AB148" s="752"/>
      <c r="AC148" s="753"/>
      <c r="AD148" s="752"/>
      <c r="AE148" s="752"/>
      <c r="AF148" s="752"/>
      <c r="AG148" s="754"/>
      <c r="AH148" s="752"/>
      <c r="AI148" s="1510">
        <f>IF(VLOOKUP($A148,'Data (new)'!$A:$T,12,0)="","",VLOOKUP($A148,'Data (new)'!$A:$T,12,0))</f>
        <v>1.9502797879529272</v>
      </c>
      <c r="AJ148" s="1509" t="str">
        <f t="shared" si="78"/>
        <v/>
      </c>
      <c r="AK148" s="1509" t="str">
        <f t="shared" si="79"/>
        <v/>
      </c>
      <c r="AL148" s="1510" t="str">
        <f t="shared" si="80"/>
        <v/>
      </c>
      <c r="AM148" s="1510" t="str">
        <f>IF(ISERROR('Agripp Holds PU (EU, ASIA)'!$AL148*(1-$I$3)),"",'Agripp Holds PU (EU, ASIA)'!$AL148*(1-$I$3))</f>
        <v/>
      </c>
      <c r="AN148" s="1511" t="str">
        <f>IF(AK148="","",SUM(L148:AH148)*AI148)</f>
        <v/>
      </c>
      <c r="AO148" s="1390">
        <f t="shared" si="81"/>
        <v>0</v>
      </c>
      <c r="AP148" s="1390">
        <f t="shared" si="82"/>
        <v>0</v>
      </c>
      <c r="AQ148" s="1390">
        <f t="shared" si="83"/>
        <v>0</v>
      </c>
      <c r="AR148" s="1390">
        <f t="shared" si="84"/>
        <v>0</v>
      </c>
      <c r="AS148" s="1390">
        <f t="shared" si="85"/>
        <v>0</v>
      </c>
      <c r="AT148" s="1390">
        <f t="shared" si="86"/>
        <v>0</v>
      </c>
      <c r="AU148" s="1390">
        <f t="shared" si="87"/>
        <v>0</v>
      </c>
      <c r="AV148" s="1390">
        <f t="shared" si="88"/>
        <v>0</v>
      </c>
      <c r="AW148" s="1390">
        <f t="shared" si="89"/>
        <v>0</v>
      </c>
      <c r="AX148" s="1390">
        <f t="shared" si="90"/>
        <v>0</v>
      </c>
      <c r="AY148" s="1390">
        <f t="shared" si="91"/>
        <v>0</v>
      </c>
      <c r="AZ148" s="1390">
        <f t="shared" si="92"/>
        <v>0</v>
      </c>
      <c r="BA148" s="1390">
        <f t="shared" si="93"/>
        <v>0</v>
      </c>
      <c r="BB148" s="1390">
        <f t="shared" si="94"/>
        <v>0</v>
      </c>
      <c r="BC148" s="1390">
        <f t="shared" si="95"/>
        <v>0</v>
      </c>
      <c r="BD148" s="1390">
        <f t="shared" si="96"/>
        <v>0</v>
      </c>
      <c r="BE148" s="1390">
        <f t="shared" si="97"/>
        <v>0</v>
      </c>
      <c r="BF148" s="1390">
        <f t="shared" si="98"/>
        <v>0</v>
      </c>
      <c r="BG148" s="1390">
        <f t="shared" si="99"/>
        <v>0</v>
      </c>
      <c r="BH148" s="1390">
        <f t="shared" si="100"/>
        <v>0</v>
      </c>
      <c r="BI148" s="1390">
        <f t="shared" si="101"/>
        <v>0</v>
      </c>
      <c r="BJ148" s="1390">
        <f t="shared" si="102"/>
        <v>0</v>
      </c>
      <c r="BK148" s="1390">
        <f t="shared" si="103"/>
        <v>0</v>
      </c>
    </row>
    <row r="149" spans="1:63" ht="21" customHeight="1">
      <c r="A149" s="1498" t="s">
        <v>676</v>
      </c>
      <c r="B149" s="1499"/>
      <c r="C149" s="1500" t="str">
        <f>IF(VLOOKUP($A149,'Data (new)'!$A:$T,2,0)="","",VLOOKUP($A149,'Data (new)'!$A:$T,2,0))</f>
        <v>AGP0136-U3</v>
      </c>
      <c r="D149" s="1500"/>
      <c r="E149" s="1500" t="e">
        <f>IF(VLOOKUP($A149,#REF!,3,0)="","",VLOOKUP($A149,#REF!,3,0))</f>
        <v>#REF!</v>
      </c>
      <c r="F149" s="1680"/>
      <c r="G149" s="1492" t="str">
        <f>IF(VLOOKUP($A149,'Data (new)'!$A:$T,6,0)="","",HYPERLINK(VLOOKUP($A149,'Data (new)'!A:T,7,0), VLOOKUP($A149,'Data (new)'!A:T,6,0)))</f>
        <v>Kiwi 2</v>
      </c>
      <c r="H149" s="1500" t="str">
        <f>IF(VLOOKUP($A149,'Data (new)'!$A:$T,14,0)="","",VLOOKUP($A149,'Data (new)'!$A:$T,14,0))</f>
        <v>Pockets</v>
      </c>
      <c r="I149" s="1501" t="str">
        <f>IF(VLOOKUP($A149,'Data (new)'!$A:$T,10,0)="","",VLOOKUP($A149,'Data (new)'!$A:$T,10,0))</f>
        <v>L</v>
      </c>
      <c r="J149" s="1501">
        <f>IF(VLOOKUP($A149,'Data (new)'!$A:$T,11,0)="","",VLOOKUP($A149,'Data (new)'!$A:$T,11,0))</f>
        <v>4</v>
      </c>
      <c r="K149" s="1502">
        <f>IF(VLOOKUP($A149,'Data (new)'!$A:$T,16,0)="","",VLOOKUP($A149,'Data (new)'!$A:$T,16,0))</f>
        <v>102</v>
      </c>
      <c r="L149" s="1503"/>
      <c r="M149" s="1504"/>
      <c r="N149" s="1504"/>
      <c r="O149" s="1504"/>
      <c r="P149" s="1518"/>
      <c r="Q149" s="735"/>
      <c r="R149" s="735"/>
      <c r="S149" s="735"/>
      <c r="T149" s="735"/>
      <c r="U149" s="736"/>
      <c r="V149" s="736"/>
      <c r="W149" s="737"/>
      <c r="X149" s="738"/>
      <c r="Y149" s="739"/>
      <c r="Z149" s="740"/>
      <c r="AA149" s="741"/>
      <c r="AB149" s="742"/>
      <c r="AC149" s="743"/>
      <c r="AD149" s="742"/>
      <c r="AE149" s="742"/>
      <c r="AF149" s="742"/>
      <c r="AG149" s="744"/>
      <c r="AH149" s="742"/>
      <c r="AI149" s="1502">
        <f>IF(VLOOKUP($A149,'Data (new)'!$A:$T,12,0)="","",VLOOKUP($A149,'Data (new)'!$A:$T,12,0))</f>
        <v>1.5259819502865717</v>
      </c>
      <c r="AJ149" s="1501" t="str">
        <f t="shared" si="78"/>
        <v/>
      </c>
      <c r="AK149" s="1501" t="str">
        <f t="shared" si="79"/>
        <v/>
      </c>
      <c r="AL149" s="1502" t="str">
        <f t="shared" si="80"/>
        <v/>
      </c>
      <c r="AM149" s="1502" t="str">
        <f>IF(ISERROR('Agripp Holds PU (EU, ASIA)'!$AL149*(1-$I$3)),"",'Agripp Holds PU (EU, ASIA)'!$AL149*(1-$I$3))</f>
        <v/>
      </c>
      <c r="AN149" s="1505" t="str">
        <f t="shared" si="104"/>
        <v/>
      </c>
      <c r="AO149" s="1390">
        <f t="shared" si="81"/>
        <v>0</v>
      </c>
      <c r="AP149" s="1390">
        <f t="shared" si="82"/>
        <v>0</v>
      </c>
      <c r="AQ149" s="1390">
        <f t="shared" si="83"/>
        <v>0</v>
      </c>
      <c r="AR149" s="1390">
        <f t="shared" si="84"/>
        <v>0</v>
      </c>
      <c r="AS149" s="1390">
        <f t="shared" si="85"/>
        <v>0</v>
      </c>
      <c r="AT149" s="1390">
        <f t="shared" si="86"/>
        <v>0</v>
      </c>
      <c r="AU149" s="1390">
        <f t="shared" si="87"/>
        <v>0</v>
      </c>
      <c r="AV149" s="1390">
        <f t="shared" si="88"/>
        <v>0</v>
      </c>
      <c r="AW149" s="1390">
        <f t="shared" si="89"/>
        <v>0</v>
      </c>
      <c r="AX149" s="1390">
        <f t="shared" si="90"/>
        <v>0</v>
      </c>
      <c r="AY149" s="1390">
        <f t="shared" si="91"/>
        <v>0</v>
      </c>
      <c r="AZ149" s="1390">
        <f t="shared" si="92"/>
        <v>0</v>
      </c>
      <c r="BA149" s="1390">
        <f t="shared" si="93"/>
        <v>0</v>
      </c>
      <c r="BB149" s="1390">
        <f t="shared" si="94"/>
        <v>0</v>
      </c>
      <c r="BC149" s="1390">
        <f t="shared" si="95"/>
        <v>0</v>
      </c>
      <c r="BD149" s="1390">
        <f t="shared" si="96"/>
        <v>0</v>
      </c>
      <c r="BE149" s="1390">
        <f t="shared" si="97"/>
        <v>0</v>
      </c>
      <c r="BF149" s="1390">
        <f t="shared" si="98"/>
        <v>0</v>
      </c>
      <c r="BG149" s="1390">
        <f t="shared" si="99"/>
        <v>0</v>
      </c>
      <c r="BH149" s="1390">
        <f t="shared" si="100"/>
        <v>0</v>
      </c>
      <c r="BI149" s="1390">
        <f t="shared" si="101"/>
        <v>0</v>
      </c>
      <c r="BJ149" s="1390">
        <f t="shared" si="102"/>
        <v>0</v>
      </c>
      <c r="BK149" s="1390">
        <f t="shared" si="103"/>
        <v>0</v>
      </c>
    </row>
    <row r="150" spans="1:63" ht="21" customHeight="1">
      <c r="A150" s="1506" t="s">
        <v>677</v>
      </c>
      <c r="B150" s="667"/>
      <c r="C150" s="1507" t="str">
        <f>IF(VLOOKUP($A150,'Data (new)'!$A:$T,2,0)="","",VLOOKUP($A150,'Data (new)'!$A:$T,2,0))</f>
        <v>AGP0137-U3</v>
      </c>
      <c r="D150" s="1507"/>
      <c r="E150" s="1507" t="e">
        <f>IF(VLOOKUP($A150,#REF!,3,0)="","",VLOOKUP($A150,#REF!,3,0))</f>
        <v>#REF!</v>
      </c>
      <c r="F150" s="1680"/>
      <c r="G150" s="1508" t="str">
        <f>IF(VLOOKUP($A150,'Data (new)'!$A:$T,6,0)="","",HYPERLINK(VLOOKUP($A150,'Data (new)'!A:T,7,0), VLOOKUP($A150,'Data (new)'!A:T,6,0)))</f>
        <v>Kiwi 3</v>
      </c>
      <c r="H150" s="1507" t="str">
        <f>IF(VLOOKUP($A150,'Data (new)'!$A:$T,14,0)="","",VLOOKUP($A150,'Data (new)'!$A:$T,14,0))</f>
        <v>Pockets</v>
      </c>
      <c r="I150" s="1509" t="str">
        <f>IF(VLOOKUP($A150,'Data (new)'!$A:$T,10,0)="","",VLOOKUP($A150,'Data (new)'!$A:$T,10,0))</f>
        <v>L</v>
      </c>
      <c r="J150" s="1509">
        <f>IF(VLOOKUP($A150,'Data (new)'!$A:$T,11,0)="","",VLOOKUP($A150,'Data (new)'!$A:$T,11,0))</f>
        <v>2</v>
      </c>
      <c r="K150" s="1510">
        <f>IF(VLOOKUP($A150,'Data (new)'!$A:$T,16,0)="","",VLOOKUP($A150,'Data (new)'!$A:$T,16,0))</f>
        <v>78</v>
      </c>
      <c r="L150" s="1503"/>
      <c r="M150" s="1504"/>
      <c r="N150" s="1504"/>
      <c r="O150" s="1504"/>
      <c r="P150" s="1518"/>
      <c r="Q150" s="745"/>
      <c r="R150" s="745"/>
      <c r="S150" s="745"/>
      <c r="T150" s="745"/>
      <c r="U150" s="746"/>
      <c r="V150" s="746"/>
      <c r="W150" s="747"/>
      <c r="X150" s="748"/>
      <c r="Y150" s="749"/>
      <c r="Z150" s="750"/>
      <c r="AA150" s="751"/>
      <c r="AB150" s="752"/>
      <c r="AC150" s="753"/>
      <c r="AD150" s="752"/>
      <c r="AE150" s="752"/>
      <c r="AF150" s="752"/>
      <c r="AG150" s="754"/>
      <c r="AH150" s="752"/>
      <c r="AI150" s="1510">
        <f>IF(VLOOKUP($A150,'Data (new)'!$A:$T,12,0)="","",VLOOKUP($A150,'Data (new)'!$A:$T,12,0))</f>
        <v>1.2699799999999999</v>
      </c>
      <c r="AJ150" s="1509" t="str">
        <f t="shared" si="78"/>
        <v/>
      </c>
      <c r="AK150" s="1509" t="str">
        <f t="shared" si="79"/>
        <v/>
      </c>
      <c r="AL150" s="1510" t="str">
        <f t="shared" si="80"/>
        <v/>
      </c>
      <c r="AM150" s="1510" t="str">
        <f>IF(ISERROR('Agripp Holds PU (EU, ASIA)'!$AL150*(1-$I$3)),"",'Agripp Holds PU (EU, ASIA)'!$AL150*(1-$I$3))</f>
        <v/>
      </c>
      <c r="AN150" s="1511" t="str">
        <f t="shared" si="104"/>
        <v/>
      </c>
      <c r="AO150" s="1390">
        <f t="shared" si="81"/>
        <v>0</v>
      </c>
      <c r="AP150" s="1390">
        <f t="shared" si="82"/>
        <v>0</v>
      </c>
      <c r="AQ150" s="1390">
        <f t="shared" si="83"/>
        <v>0</v>
      </c>
      <c r="AR150" s="1390">
        <f t="shared" si="84"/>
        <v>0</v>
      </c>
      <c r="AS150" s="1390">
        <f t="shared" si="85"/>
        <v>0</v>
      </c>
      <c r="AT150" s="1390">
        <f t="shared" si="86"/>
        <v>0</v>
      </c>
      <c r="AU150" s="1390">
        <f t="shared" si="87"/>
        <v>0</v>
      </c>
      <c r="AV150" s="1390">
        <f t="shared" si="88"/>
        <v>0</v>
      </c>
      <c r="AW150" s="1390">
        <f t="shared" si="89"/>
        <v>0</v>
      </c>
      <c r="AX150" s="1390">
        <f t="shared" si="90"/>
        <v>0</v>
      </c>
      <c r="AY150" s="1390">
        <f t="shared" si="91"/>
        <v>0</v>
      </c>
      <c r="AZ150" s="1390">
        <f t="shared" si="92"/>
        <v>0</v>
      </c>
      <c r="BA150" s="1390">
        <f t="shared" si="93"/>
        <v>0</v>
      </c>
      <c r="BB150" s="1390">
        <f t="shared" si="94"/>
        <v>0</v>
      </c>
      <c r="BC150" s="1390">
        <f t="shared" si="95"/>
        <v>0</v>
      </c>
      <c r="BD150" s="1390">
        <f t="shared" si="96"/>
        <v>0</v>
      </c>
      <c r="BE150" s="1390">
        <f t="shared" si="97"/>
        <v>0</v>
      </c>
      <c r="BF150" s="1390">
        <f t="shared" si="98"/>
        <v>0</v>
      </c>
      <c r="BG150" s="1390">
        <f t="shared" si="99"/>
        <v>0</v>
      </c>
      <c r="BH150" s="1390">
        <f t="shared" si="100"/>
        <v>0</v>
      </c>
      <c r="BI150" s="1390">
        <f t="shared" si="101"/>
        <v>0</v>
      </c>
      <c r="BJ150" s="1390">
        <f t="shared" si="102"/>
        <v>0</v>
      </c>
      <c r="BK150" s="1390">
        <f t="shared" si="103"/>
        <v>0</v>
      </c>
    </row>
    <row r="151" spans="1:63" ht="21" customHeight="1">
      <c r="A151" s="1498" t="s">
        <v>678</v>
      </c>
      <c r="B151" s="1499"/>
      <c r="C151" s="1500" t="str">
        <f>IF(VLOOKUP($A151,'Data (new)'!$A:$T,2,0)="","",VLOOKUP($A151,'Data (new)'!$A:$T,2,0))</f>
        <v>AGP0138-U3</v>
      </c>
      <c r="D151" s="1500"/>
      <c r="E151" s="1500" t="e">
        <f>IF(VLOOKUP($A151,#REF!,3,0)="","",VLOOKUP($A151,#REF!,3,0))</f>
        <v>#REF!</v>
      </c>
      <c r="F151" s="1680"/>
      <c r="G151" s="1492" t="str">
        <f>IF(VLOOKUP($A151,'Data (new)'!$A:$T,6,0)="","",HYPERLINK(VLOOKUP($A151,'Data (new)'!A:T,7,0), VLOOKUP($A151,'Data (new)'!A:T,6,0)))</f>
        <v>Kiwi 4</v>
      </c>
      <c r="H151" s="1500" t="str">
        <f>IF(VLOOKUP($A151,'Data (new)'!$A:$T,14,0)="","",VLOOKUP($A151,'Data (new)'!$A:$T,14,0))</f>
        <v>Pockets</v>
      </c>
      <c r="I151" s="1501" t="str">
        <f>IF(VLOOKUP($A151,'Data (new)'!$A:$T,10,0)="","",VLOOKUP($A151,'Data (new)'!$A:$T,10,0))</f>
        <v xml:space="preserve">M </v>
      </c>
      <c r="J151" s="1501">
        <f>IF(VLOOKUP($A151,'Data (new)'!$A:$T,11,0)="","",VLOOKUP($A151,'Data (new)'!$A:$T,11,0))</f>
        <v>4</v>
      </c>
      <c r="K151" s="1502">
        <f>IF(VLOOKUP($A151,'Data (new)'!$A:$T,16,0)="","",VLOOKUP($A151,'Data (new)'!$A:$T,16,0))</f>
        <v>78</v>
      </c>
      <c r="L151" s="1503"/>
      <c r="M151" s="1504"/>
      <c r="N151" s="1504"/>
      <c r="O151" s="1504"/>
      <c r="P151" s="1518"/>
      <c r="Q151" s="735"/>
      <c r="R151" s="735"/>
      <c r="S151" s="735"/>
      <c r="T151" s="735"/>
      <c r="U151" s="736"/>
      <c r="V151" s="736"/>
      <c r="W151" s="737"/>
      <c r="X151" s="738"/>
      <c r="Y151" s="739"/>
      <c r="Z151" s="740"/>
      <c r="AA151" s="741"/>
      <c r="AB151" s="742"/>
      <c r="AC151" s="743"/>
      <c r="AD151" s="742"/>
      <c r="AE151" s="742"/>
      <c r="AF151" s="742"/>
      <c r="AG151" s="744"/>
      <c r="AH151" s="742"/>
      <c r="AI151" s="1502">
        <f>IF(VLOOKUP($A151,'Data (new)'!$A:$T,12,0)="","",VLOOKUP($A151,'Data (new)'!$A:$T,12,0))</f>
        <v>1.7449643156870549</v>
      </c>
      <c r="AJ151" s="1501" t="str">
        <f t="shared" si="78"/>
        <v/>
      </c>
      <c r="AK151" s="1501" t="str">
        <f t="shared" si="79"/>
        <v/>
      </c>
      <c r="AL151" s="1502" t="str">
        <f t="shared" si="80"/>
        <v/>
      </c>
      <c r="AM151" s="1502" t="str">
        <f>IF(ISERROR('Agripp Holds PU (EU, ASIA)'!$AL151*(1-$I$3)),"",'Agripp Holds PU (EU, ASIA)'!$AL151*(1-$I$3))</f>
        <v/>
      </c>
      <c r="AN151" s="1505" t="str">
        <f t="shared" si="104"/>
        <v/>
      </c>
      <c r="AO151" s="1390">
        <f t="shared" si="81"/>
        <v>0</v>
      </c>
      <c r="AP151" s="1390">
        <f t="shared" si="82"/>
        <v>0</v>
      </c>
      <c r="AQ151" s="1390">
        <f t="shared" si="83"/>
        <v>0</v>
      </c>
      <c r="AR151" s="1390">
        <f t="shared" si="84"/>
        <v>0</v>
      </c>
      <c r="AS151" s="1390">
        <f t="shared" si="85"/>
        <v>0</v>
      </c>
      <c r="AT151" s="1390">
        <f t="shared" si="86"/>
        <v>0</v>
      </c>
      <c r="AU151" s="1390">
        <f t="shared" si="87"/>
        <v>0</v>
      </c>
      <c r="AV151" s="1390">
        <f t="shared" si="88"/>
        <v>0</v>
      </c>
      <c r="AW151" s="1390">
        <f t="shared" si="89"/>
        <v>0</v>
      </c>
      <c r="AX151" s="1390">
        <f t="shared" si="90"/>
        <v>0</v>
      </c>
      <c r="AY151" s="1390">
        <f t="shared" si="91"/>
        <v>0</v>
      </c>
      <c r="AZ151" s="1390">
        <f t="shared" si="92"/>
        <v>0</v>
      </c>
      <c r="BA151" s="1390">
        <f t="shared" si="93"/>
        <v>0</v>
      </c>
      <c r="BB151" s="1390">
        <f t="shared" si="94"/>
        <v>0</v>
      </c>
      <c r="BC151" s="1390">
        <f t="shared" si="95"/>
        <v>0</v>
      </c>
      <c r="BD151" s="1390">
        <f t="shared" si="96"/>
        <v>0</v>
      </c>
      <c r="BE151" s="1390">
        <f t="shared" si="97"/>
        <v>0</v>
      </c>
      <c r="BF151" s="1390">
        <f t="shared" si="98"/>
        <v>0</v>
      </c>
      <c r="BG151" s="1390">
        <f t="shared" si="99"/>
        <v>0</v>
      </c>
      <c r="BH151" s="1390">
        <f t="shared" si="100"/>
        <v>0</v>
      </c>
      <c r="BI151" s="1390">
        <f t="shared" si="101"/>
        <v>0</v>
      </c>
      <c r="BJ151" s="1390">
        <f t="shared" si="102"/>
        <v>0</v>
      </c>
      <c r="BK151" s="1390">
        <f t="shared" si="103"/>
        <v>0</v>
      </c>
    </row>
    <row r="152" spans="1:63" ht="21" customHeight="1">
      <c r="A152" s="1506" t="s">
        <v>679</v>
      </c>
      <c r="B152" s="667"/>
      <c r="C152" s="1507" t="str">
        <f>IF(VLOOKUP($A152,'Data (new)'!$A:$T,2,0)="","",VLOOKUP($A152,'Data (new)'!$A:$T,2,0))</f>
        <v>AGP0047-U3</v>
      </c>
      <c r="D152" s="1507"/>
      <c r="E152" s="1507" t="e">
        <f>IF(VLOOKUP($A152,#REF!,3,0)="","",VLOOKUP($A152,#REF!,3,0))</f>
        <v>#REF!</v>
      </c>
      <c r="F152" s="1680"/>
      <c r="G152" s="1508" t="str">
        <f>IF(VLOOKUP($A152,'Data (new)'!$A:$T,6,0)="","",HYPERLINK(VLOOKUP($A152,'Data (new)'!A:T,7,0), VLOOKUP($A152,'Data (new)'!A:T,6,0)))</f>
        <v>Levit</v>
      </c>
      <c r="H152" s="1507" t="str">
        <f>IF(VLOOKUP($A152,'Data (new)'!$A:$T,14,0)="","",VLOOKUP($A152,'Data (new)'!$A:$T,14,0))</f>
        <v>Jugs</v>
      </c>
      <c r="I152" s="1509" t="str">
        <f>IF(VLOOKUP($A152,'Data (new)'!$A:$T,10,0)="","",VLOOKUP($A152,'Data (new)'!$A:$T,10,0))</f>
        <v>L</v>
      </c>
      <c r="J152" s="1509">
        <f>IF(VLOOKUP($A152,'Data (new)'!$A:$T,11,0)="","",VLOOKUP($A152,'Data (new)'!$A:$T,11,0))</f>
        <v>2</v>
      </c>
      <c r="K152" s="1510">
        <f>IF(VLOOKUP($A152,'Data (new)'!$A:$T,16,0)="","",VLOOKUP($A152,'Data (new)'!$A:$T,16,0))</f>
        <v>125</v>
      </c>
      <c r="L152" s="1503"/>
      <c r="M152" s="1504"/>
      <c r="N152" s="1504"/>
      <c r="O152" s="1504"/>
      <c r="P152" s="1518"/>
      <c r="Q152" s="761"/>
      <c r="R152" s="745"/>
      <c r="S152" s="745"/>
      <c r="T152" s="745"/>
      <c r="U152" s="746"/>
      <c r="V152" s="746"/>
      <c r="W152" s="747"/>
      <c r="X152" s="748"/>
      <c r="Y152" s="749"/>
      <c r="Z152" s="750"/>
      <c r="AA152" s="751"/>
      <c r="AB152" s="752"/>
      <c r="AC152" s="753"/>
      <c r="AD152" s="752"/>
      <c r="AE152" s="752"/>
      <c r="AF152" s="752"/>
      <c r="AG152" s="754"/>
      <c r="AH152" s="752"/>
      <c r="AI152" s="1510">
        <f>IF(VLOOKUP($A152,'Data (new)'!$A:$T,12,0)="","",VLOOKUP($A152,'Data (new)'!$A:$T,12,0))</f>
        <v>1.95</v>
      </c>
      <c r="AJ152" s="1509" t="str">
        <f t="shared" ref="AJ152:AJ200" si="105">IF(AK152="","",(AK152*J152))</f>
        <v/>
      </c>
      <c r="AK152" s="1509" t="str">
        <f t="shared" ref="AK152:AK200" si="106">IF(SUM(L152:AH152)=0,"",SUM(L152:AH152))</f>
        <v/>
      </c>
      <c r="AL152" s="1510" t="str">
        <f t="shared" ref="AL152:AL200" si="107">IF(AK152="","",SUM(L152:AH152)*K152)</f>
        <v/>
      </c>
      <c r="AM152" s="1510" t="str">
        <f>IF(ISERROR('Agripp Holds PU (EU, ASIA)'!$AL152*(1-$I$3)),"",'Agripp Holds PU (EU, ASIA)'!$AL152*(1-$I$3))</f>
        <v/>
      </c>
      <c r="AN152" s="1511" t="str">
        <f t="shared" si="104"/>
        <v/>
      </c>
      <c r="AO152" s="1390">
        <f t="shared" si="81"/>
        <v>0</v>
      </c>
      <c r="AP152" s="1390">
        <f t="shared" si="82"/>
        <v>0</v>
      </c>
      <c r="AQ152" s="1390">
        <f t="shared" si="83"/>
        <v>0</v>
      </c>
      <c r="AR152" s="1390">
        <f t="shared" si="84"/>
        <v>0</v>
      </c>
      <c r="AS152" s="1390">
        <f t="shared" si="85"/>
        <v>0</v>
      </c>
      <c r="AT152" s="1390">
        <f t="shared" si="86"/>
        <v>0</v>
      </c>
      <c r="AU152" s="1390">
        <f t="shared" si="87"/>
        <v>0</v>
      </c>
      <c r="AV152" s="1390">
        <f t="shared" si="88"/>
        <v>0</v>
      </c>
      <c r="AW152" s="1390">
        <f t="shared" si="89"/>
        <v>0</v>
      </c>
      <c r="AX152" s="1390">
        <f t="shared" si="90"/>
        <v>0</v>
      </c>
      <c r="AY152" s="1390">
        <f t="shared" si="91"/>
        <v>0</v>
      </c>
      <c r="AZ152" s="1390">
        <f t="shared" si="92"/>
        <v>0</v>
      </c>
      <c r="BA152" s="1390">
        <f t="shared" si="93"/>
        <v>0</v>
      </c>
      <c r="BB152" s="1390">
        <f t="shared" si="94"/>
        <v>0</v>
      </c>
      <c r="BC152" s="1390">
        <f t="shared" si="95"/>
        <v>0</v>
      </c>
      <c r="BD152" s="1390">
        <f t="shared" si="96"/>
        <v>0</v>
      </c>
      <c r="BE152" s="1390">
        <f t="shared" si="97"/>
        <v>0</v>
      </c>
      <c r="BF152" s="1390">
        <f t="shared" si="98"/>
        <v>0</v>
      </c>
      <c r="BG152" s="1390">
        <f t="shared" si="99"/>
        <v>0</v>
      </c>
      <c r="BH152" s="1390">
        <f t="shared" si="100"/>
        <v>0</v>
      </c>
      <c r="BI152" s="1390">
        <f t="shared" si="101"/>
        <v>0</v>
      </c>
      <c r="BJ152" s="1390">
        <f t="shared" si="102"/>
        <v>0</v>
      </c>
      <c r="BK152" s="1390">
        <f t="shared" si="103"/>
        <v>0</v>
      </c>
    </row>
    <row r="153" spans="1:63" ht="21" customHeight="1">
      <c r="A153" s="1498" t="s">
        <v>680</v>
      </c>
      <c r="B153" s="1499"/>
      <c r="C153" s="1500" t="str">
        <f>IF(VLOOKUP($A153,'Data (new)'!$A:$T,2,0)="","",VLOOKUP($A153,'Data (new)'!$A:$T,2,0))</f>
        <v>AGP0002-U3</v>
      </c>
      <c r="D153" s="1500"/>
      <c r="E153" s="1500" t="e">
        <f>IF(VLOOKUP($A153,#REF!,3,0)="","",VLOOKUP($A153,#REF!,3,0))</f>
        <v>#REF!</v>
      </c>
      <c r="F153" s="1680"/>
      <c r="G153" s="1492" t="str">
        <f>IF(VLOOKUP($A153,'Data (new)'!$A:$T,6,0)="","",HYPERLINK(VLOOKUP($A153,'Data (new)'!A:T,7,0), VLOOKUP($A153,'Data (new)'!A:T,6,0)))</f>
        <v>Line</v>
      </c>
      <c r="H153" s="1500" t="str">
        <f>IF(VLOOKUP($A153,'Data (new)'!$A:$T,14,0)="","",VLOOKUP($A153,'Data (new)'!$A:$T,14,0))</f>
        <v>Pinches</v>
      </c>
      <c r="I153" s="1501" t="str">
        <f>IF(VLOOKUP($A153,'Data (new)'!$A:$T,10,0)="","",VLOOKUP($A153,'Data (new)'!$A:$T,10,0))</f>
        <v>XL</v>
      </c>
      <c r="J153" s="1501">
        <f>IF(VLOOKUP($A153,'Data (new)'!$A:$T,11,0)="","",VLOOKUP($A153,'Data (new)'!$A:$T,11,0))</f>
        <v>1</v>
      </c>
      <c r="K153" s="1502">
        <f>IF(VLOOKUP($A153,'Data (new)'!$A:$T,16,0)="","",VLOOKUP($A153,'Data (new)'!$A:$T,16,0))</f>
        <v>44</v>
      </c>
      <c r="L153" s="1503"/>
      <c r="M153" s="1504"/>
      <c r="N153" s="1504"/>
      <c r="O153" s="1504"/>
      <c r="P153" s="1518"/>
      <c r="Q153" s="760"/>
      <c r="R153" s="735"/>
      <c r="S153" s="735"/>
      <c r="T153" s="735"/>
      <c r="U153" s="736"/>
      <c r="V153" s="736"/>
      <c r="W153" s="737"/>
      <c r="X153" s="738"/>
      <c r="Y153" s="739"/>
      <c r="Z153" s="740"/>
      <c r="AA153" s="741"/>
      <c r="AB153" s="742"/>
      <c r="AC153" s="743"/>
      <c r="AD153" s="742"/>
      <c r="AE153" s="742"/>
      <c r="AF153" s="742"/>
      <c r="AG153" s="744"/>
      <c r="AH153" s="742"/>
      <c r="AI153" s="1502">
        <f>IF(VLOOKUP($A153,'Data (new)'!$A:$T,12,0)="","",VLOOKUP($A153,'Data (new)'!$A:$T,12,0))</f>
        <v>0.8350352112676056</v>
      </c>
      <c r="AJ153" s="1501" t="str">
        <f t="shared" si="105"/>
        <v/>
      </c>
      <c r="AK153" s="1501" t="str">
        <f t="shared" si="106"/>
        <v/>
      </c>
      <c r="AL153" s="1502" t="str">
        <f t="shared" si="107"/>
        <v/>
      </c>
      <c r="AM153" s="1502" t="str">
        <f>IF(ISERROR('Agripp Holds PU (EU, ASIA)'!$AL153*(1-$I$3)),"",'Agripp Holds PU (EU, ASIA)'!$AL153*(1-$I$3))</f>
        <v/>
      </c>
      <c r="AN153" s="1505" t="str">
        <f t="shared" si="104"/>
        <v/>
      </c>
      <c r="AO153" s="1390">
        <f t="shared" si="81"/>
        <v>0</v>
      </c>
      <c r="AP153" s="1390">
        <f t="shared" si="82"/>
        <v>0</v>
      </c>
      <c r="AQ153" s="1390">
        <f t="shared" si="83"/>
        <v>0</v>
      </c>
      <c r="AR153" s="1390">
        <f t="shared" si="84"/>
        <v>0</v>
      </c>
      <c r="AS153" s="1390">
        <f t="shared" si="85"/>
        <v>0</v>
      </c>
      <c r="AT153" s="1390">
        <f t="shared" si="86"/>
        <v>0</v>
      </c>
      <c r="AU153" s="1390">
        <f t="shared" si="87"/>
        <v>0</v>
      </c>
      <c r="AV153" s="1390">
        <f t="shared" si="88"/>
        <v>0</v>
      </c>
      <c r="AW153" s="1390">
        <f t="shared" si="89"/>
        <v>0</v>
      </c>
      <c r="AX153" s="1390">
        <f t="shared" si="90"/>
        <v>0</v>
      </c>
      <c r="AY153" s="1390">
        <f t="shared" si="91"/>
        <v>0</v>
      </c>
      <c r="AZ153" s="1390">
        <f t="shared" si="92"/>
        <v>0</v>
      </c>
      <c r="BA153" s="1390">
        <f t="shared" si="93"/>
        <v>0</v>
      </c>
      <c r="BB153" s="1390">
        <f t="shared" si="94"/>
        <v>0</v>
      </c>
      <c r="BC153" s="1390">
        <f t="shared" si="95"/>
        <v>0</v>
      </c>
      <c r="BD153" s="1390">
        <f t="shared" si="96"/>
        <v>0</v>
      </c>
      <c r="BE153" s="1390">
        <f t="shared" si="97"/>
        <v>0</v>
      </c>
      <c r="BF153" s="1390">
        <f t="shared" si="98"/>
        <v>0</v>
      </c>
      <c r="BG153" s="1390">
        <f t="shared" si="99"/>
        <v>0</v>
      </c>
      <c r="BH153" s="1390">
        <f t="shared" si="100"/>
        <v>0</v>
      </c>
      <c r="BI153" s="1390">
        <f t="shared" si="101"/>
        <v>0</v>
      </c>
      <c r="BJ153" s="1390">
        <f t="shared" si="102"/>
        <v>0</v>
      </c>
      <c r="BK153" s="1390">
        <f t="shared" si="103"/>
        <v>0</v>
      </c>
    </row>
    <row r="154" spans="1:63" ht="21" customHeight="1">
      <c r="A154" s="1506" t="s">
        <v>681</v>
      </c>
      <c r="B154" s="667"/>
      <c r="C154" s="1507" t="str">
        <f>IF(VLOOKUP($A154,'Data (new)'!$A:$T,2,0)="","",VLOOKUP($A154,'Data (new)'!$A:$T,2,0))</f>
        <v>AGP0131-U3</v>
      </c>
      <c r="D154" s="1507"/>
      <c r="E154" s="1507" t="e">
        <f>IF(VLOOKUP($A154,#REF!,3,0)="","",VLOOKUP($A154,#REF!,3,0))</f>
        <v>#REF!</v>
      </c>
      <c r="F154" s="1680"/>
      <c r="G154" s="1508" t="str">
        <f>IF(VLOOKUP($A154,'Data (new)'!$A:$T,6,0)="","",HYPERLINK(VLOOKUP($A154,'Data (new)'!A:T,7,0), VLOOKUP($A154,'Data (new)'!A:T,6,0)))</f>
        <v>Lucid</v>
      </c>
      <c r="H154" s="1507" t="str">
        <f>IF(VLOOKUP($A154,'Data (new)'!$A:$T,14,0)="","",VLOOKUP($A154,'Data (new)'!$A:$T,14,0))</f>
        <v>Jugs</v>
      </c>
      <c r="I154" s="1509" t="str">
        <f>IF(VLOOKUP($A154,'Data (new)'!$A:$T,10,0)="","",VLOOKUP($A154,'Data (new)'!$A:$T,10,0))</f>
        <v>M</v>
      </c>
      <c r="J154" s="1509">
        <f>IF(VLOOKUP($A154,'Data (new)'!$A:$T,11,0)="","",VLOOKUP($A154,'Data (new)'!$A:$T,11,0))</f>
        <v>10</v>
      </c>
      <c r="K154" s="1510">
        <f>IF(VLOOKUP($A154,'Data (new)'!$A:$T,16,0)="","",VLOOKUP($A154,'Data (new)'!$A:$T,16,0))</f>
        <v>136</v>
      </c>
      <c r="L154" s="1503"/>
      <c r="M154" s="1504"/>
      <c r="N154" s="1504"/>
      <c r="O154" s="1504"/>
      <c r="P154" s="1518"/>
      <c r="Q154" s="761"/>
      <c r="R154" s="745"/>
      <c r="S154" s="745"/>
      <c r="T154" s="745"/>
      <c r="U154" s="746"/>
      <c r="V154" s="746"/>
      <c r="W154" s="747"/>
      <c r="X154" s="748"/>
      <c r="Y154" s="749"/>
      <c r="Z154" s="750"/>
      <c r="AA154" s="751"/>
      <c r="AB154" s="752"/>
      <c r="AC154" s="753"/>
      <c r="AD154" s="752"/>
      <c r="AE154" s="752"/>
      <c r="AF154" s="752"/>
      <c r="AG154" s="754"/>
      <c r="AH154" s="752"/>
      <c r="AI154" s="1510">
        <f>IF(VLOOKUP($A154,'Data (new)'!$A:$T,12,0)="","",VLOOKUP($A154,'Data (new)'!$A:$T,12,0))</f>
        <v>1.9987201746109955</v>
      </c>
      <c r="AJ154" s="1509" t="str">
        <f t="shared" si="105"/>
        <v/>
      </c>
      <c r="AK154" s="1509" t="str">
        <f t="shared" si="106"/>
        <v/>
      </c>
      <c r="AL154" s="1510" t="str">
        <f t="shared" si="107"/>
        <v/>
      </c>
      <c r="AM154" s="1510" t="str">
        <f>IF(ISERROR('Agripp Holds PU (EU, ASIA)'!$AL154*(1-$I$3)),"",'Agripp Holds PU (EU, ASIA)'!$AL154*(1-$I$3))</f>
        <v/>
      </c>
      <c r="AN154" s="1511" t="str">
        <f t="shared" si="104"/>
        <v/>
      </c>
      <c r="AO154" s="1390">
        <f t="shared" si="81"/>
        <v>0</v>
      </c>
      <c r="AP154" s="1390">
        <f t="shared" si="82"/>
        <v>0</v>
      </c>
      <c r="AQ154" s="1390">
        <f t="shared" si="83"/>
        <v>0</v>
      </c>
      <c r="AR154" s="1390">
        <f t="shared" si="84"/>
        <v>0</v>
      </c>
      <c r="AS154" s="1390">
        <f t="shared" si="85"/>
        <v>0</v>
      </c>
      <c r="AT154" s="1390">
        <f t="shared" si="86"/>
        <v>0</v>
      </c>
      <c r="AU154" s="1390">
        <f t="shared" si="87"/>
        <v>0</v>
      </c>
      <c r="AV154" s="1390">
        <f t="shared" si="88"/>
        <v>0</v>
      </c>
      <c r="AW154" s="1390">
        <f t="shared" si="89"/>
        <v>0</v>
      </c>
      <c r="AX154" s="1390">
        <f t="shared" si="90"/>
        <v>0</v>
      </c>
      <c r="AY154" s="1390">
        <f t="shared" si="91"/>
        <v>0</v>
      </c>
      <c r="AZ154" s="1390">
        <f t="shared" si="92"/>
        <v>0</v>
      </c>
      <c r="BA154" s="1390">
        <f t="shared" si="93"/>
        <v>0</v>
      </c>
      <c r="BB154" s="1390">
        <f t="shared" si="94"/>
        <v>0</v>
      </c>
      <c r="BC154" s="1390">
        <f t="shared" si="95"/>
        <v>0</v>
      </c>
      <c r="BD154" s="1390">
        <f t="shared" si="96"/>
        <v>0</v>
      </c>
      <c r="BE154" s="1390">
        <f t="shared" si="97"/>
        <v>0</v>
      </c>
      <c r="BF154" s="1390">
        <f t="shared" si="98"/>
        <v>0</v>
      </c>
      <c r="BG154" s="1390">
        <f t="shared" si="99"/>
        <v>0</v>
      </c>
      <c r="BH154" s="1390">
        <f t="shared" si="100"/>
        <v>0</v>
      </c>
      <c r="BI154" s="1390">
        <f t="shared" si="101"/>
        <v>0</v>
      </c>
      <c r="BJ154" s="1390">
        <f t="shared" si="102"/>
        <v>0</v>
      </c>
      <c r="BK154" s="1390">
        <f t="shared" si="103"/>
        <v>0</v>
      </c>
    </row>
    <row r="155" spans="1:63" ht="21" customHeight="1">
      <c r="A155" s="1498" t="s">
        <v>682</v>
      </c>
      <c r="B155" s="1499"/>
      <c r="C155" s="1500" t="str">
        <f>IF(VLOOKUP($A155,'Data (new)'!$A:$T,2,0)="","",VLOOKUP($A155,'Data (new)'!$A:$T,2,0))</f>
        <v>AGP0016-U3</v>
      </c>
      <c r="D155" s="1500"/>
      <c r="E155" s="1500" t="e">
        <f>IF(VLOOKUP($A155,#REF!,3,0)="","",VLOOKUP($A155,#REF!,3,0))</f>
        <v>#REF!</v>
      </c>
      <c r="F155" s="1680"/>
      <c r="G155" s="1492" t="str">
        <f>IF(VLOOKUP($A155,'Data (new)'!$A:$T,6,0)="","",HYPERLINK(VLOOKUP($A155,'Data (new)'!A:T,7,0), VLOOKUP($A155,'Data (new)'!A:T,6,0)))</f>
        <v>Mars</v>
      </c>
      <c r="H155" s="1500" t="str">
        <f>IF(VLOOKUP($A155,'Data (new)'!$A:$T,14,0)="","",VLOOKUP($A155,'Data (new)'!$A:$T,14,0))</f>
        <v>Balls</v>
      </c>
      <c r="I155" s="1501" t="str">
        <f>IF(VLOOKUP($A155,'Data (new)'!$A:$T,10,0)="","",VLOOKUP($A155,'Data (new)'!$A:$T,10,0))</f>
        <v>M</v>
      </c>
      <c r="J155" s="1501">
        <f>IF(VLOOKUP($A155,'Data (new)'!$A:$T,11,0)="","",VLOOKUP($A155,'Data (new)'!$A:$T,11,0))</f>
        <v>5</v>
      </c>
      <c r="K155" s="1502">
        <f>IF(VLOOKUP($A155,'Data (new)'!$A:$T,16,0)="","",VLOOKUP($A155,'Data (new)'!$A:$T,16,0))</f>
        <v>109</v>
      </c>
      <c r="L155" s="1503"/>
      <c r="M155" s="1504"/>
      <c r="N155" s="1504"/>
      <c r="O155" s="1504"/>
      <c r="P155" s="1518"/>
      <c r="Q155" s="760"/>
      <c r="R155" s="735"/>
      <c r="S155" s="735"/>
      <c r="T155" s="735"/>
      <c r="U155" s="736"/>
      <c r="V155" s="736"/>
      <c r="W155" s="737"/>
      <c r="X155" s="738"/>
      <c r="Y155" s="739"/>
      <c r="Z155" s="740"/>
      <c r="AA155" s="741"/>
      <c r="AB155" s="742"/>
      <c r="AC155" s="743"/>
      <c r="AD155" s="742"/>
      <c r="AE155" s="742"/>
      <c r="AF155" s="742"/>
      <c r="AG155" s="744"/>
      <c r="AH155" s="742"/>
      <c r="AI155" s="1502">
        <f>IF(VLOOKUP($A155,'Data (new)'!$A:$T,12,0)="","",VLOOKUP($A155,'Data (new)'!$A:$T,12,0))</f>
        <v>2.0486197183098591</v>
      </c>
      <c r="AJ155" s="1501" t="str">
        <f t="shared" si="105"/>
        <v/>
      </c>
      <c r="AK155" s="1501" t="str">
        <f t="shared" si="106"/>
        <v/>
      </c>
      <c r="AL155" s="1502" t="str">
        <f t="shared" si="107"/>
        <v/>
      </c>
      <c r="AM155" s="1502" t="str">
        <f>IF(ISERROR('Agripp Holds PU (EU, ASIA)'!$AL155*(1-$I$3)),"",'Agripp Holds PU (EU, ASIA)'!$AL155*(1-$I$3))</f>
        <v/>
      </c>
      <c r="AN155" s="1505" t="str">
        <f t="shared" si="104"/>
        <v/>
      </c>
      <c r="AO155" s="1390">
        <f t="shared" si="81"/>
        <v>0</v>
      </c>
      <c r="AP155" s="1390">
        <f t="shared" si="82"/>
        <v>0</v>
      </c>
      <c r="AQ155" s="1390">
        <f t="shared" si="83"/>
        <v>0</v>
      </c>
      <c r="AR155" s="1390">
        <f t="shared" si="84"/>
        <v>0</v>
      </c>
      <c r="AS155" s="1390">
        <f t="shared" si="85"/>
        <v>0</v>
      </c>
      <c r="AT155" s="1390">
        <f t="shared" si="86"/>
        <v>0</v>
      </c>
      <c r="AU155" s="1390">
        <f t="shared" si="87"/>
        <v>0</v>
      </c>
      <c r="AV155" s="1390">
        <f t="shared" si="88"/>
        <v>0</v>
      </c>
      <c r="AW155" s="1390">
        <f t="shared" si="89"/>
        <v>0</v>
      </c>
      <c r="AX155" s="1390">
        <f t="shared" si="90"/>
        <v>0</v>
      </c>
      <c r="AY155" s="1390">
        <f t="shared" si="91"/>
        <v>0</v>
      </c>
      <c r="AZ155" s="1390">
        <f t="shared" si="92"/>
        <v>0</v>
      </c>
      <c r="BA155" s="1390">
        <f t="shared" si="93"/>
        <v>0</v>
      </c>
      <c r="BB155" s="1390">
        <f t="shared" si="94"/>
        <v>0</v>
      </c>
      <c r="BC155" s="1390">
        <f t="shared" si="95"/>
        <v>0</v>
      </c>
      <c r="BD155" s="1390">
        <f t="shared" si="96"/>
        <v>0</v>
      </c>
      <c r="BE155" s="1390">
        <f t="shared" si="97"/>
        <v>0</v>
      </c>
      <c r="BF155" s="1390">
        <f t="shared" si="98"/>
        <v>0</v>
      </c>
      <c r="BG155" s="1390">
        <f t="shared" si="99"/>
        <v>0</v>
      </c>
      <c r="BH155" s="1390">
        <f t="shared" si="100"/>
        <v>0</v>
      </c>
      <c r="BI155" s="1390">
        <f t="shared" si="101"/>
        <v>0</v>
      </c>
      <c r="BJ155" s="1390">
        <f t="shared" si="102"/>
        <v>0</v>
      </c>
      <c r="BK155" s="1390">
        <f t="shared" si="103"/>
        <v>0</v>
      </c>
    </row>
    <row r="156" spans="1:63" ht="21" customHeight="1">
      <c r="A156" s="1506" t="s">
        <v>683</v>
      </c>
      <c r="B156" s="667"/>
      <c r="C156" s="1507" t="str">
        <f>IF(VLOOKUP($A156,'Data (new)'!$A:$T,2,0)="","",VLOOKUP($A156,'Data (new)'!$A:$T,2,0))</f>
        <v>AGP0128-U3</v>
      </c>
      <c r="D156" s="1507"/>
      <c r="E156" s="1507" t="e">
        <f>IF(VLOOKUP($A156,#REF!,3,0)="","",VLOOKUP($A156,#REF!,3,0))</f>
        <v>#REF!</v>
      </c>
      <c r="F156" s="1680"/>
      <c r="G156" s="1508" t="str">
        <f>IF(VLOOKUP($A156,'Data (new)'!$A:$T,6,0)="","",HYPERLINK(VLOOKUP($A156,'Data (new)'!A:T,7,0), VLOOKUP($A156,'Data (new)'!A:T,6,0)))</f>
        <v>Moglou</v>
      </c>
      <c r="H156" s="1507" t="str">
        <f>IF(VLOOKUP($A156,'Data (new)'!$A:$T,14,0)="","",VLOOKUP($A156,'Data (new)'!$A:$T,14,0))</f>
        <v>Edges</v>
      </c>
      <c r="I156" s="1509" t="str">
        <f>IF(VLOOKUP($A156,'Data (new)'!$A:$T,10,0)="","",VLOOKUP($A156,'Data (new)'!$A:$T,10,0))</f>
        <v>L</v>
      </c>
      <c r="J156" s="1509">
        <f>IF(VLOOKUP($A156,'Data (new)'!$A:$T,11,0)="","",VLOOKUP($A156,'Data (new)'!$A:$T,11,0))</f>
        <v>3</v>
      </c>
      <c r="K156" s="1510">
        <f>IF(VLOOKUP($A156,'Data (new)'!$A:$T,16,0)="","",VLOOKUP($A156,'Data (new)'!$A:$T,16,0))</f>
        <v>110</v>
      </c>
      <c r="L156" s="1503"/>
      <c r="M156" s="1504"/>
      <c r="N156" s="1504"/>
      <c r="O156" s="1504"/>
      <c r="P156" s="1518"/>
      <c r="Q156" s="761"/>
      <c r="R156" s="745"/>
      <c r="S156" s="745"/>
      <c r="T156" s="745"/>
      <c r="U156" s="746"/>
      <c r="V156" s="746"/>
      <c r="W156" s="747"/>
      <c r="X156" s="748"/>
      <c r="Y156" s="749"/>
      <c r="Z156" s="750"/>
      <c r="AA156" s="751"/>
      <c r="AB156" s="752"/>
      <c r="AC156" s="753"/>
      <c r="AD156" s="752"/>
      <c r="AE156" s="752"/>
      <c r="AF156" s="752"/>
      <c r="AG156" s="754"/>
      <c r="AH156" s="752"/>
      <c r="AI156" s="1510">
        <f>IF(VLOOKUP($A156,'Data (new)'!$A:$T,12,0)="","",VLOOKUP($A156,'Data (new)'!$A:$T,12,0))</f>
        <v>1.2546399999999998</v>
      </c>
      <c r="AJ156" s="1509" t="str">
        <f t="shared" si="105"/>
        <v/>
      </c>
      <c r="AK156" s="1509" t="str">
        <f t="shared" si="106"/>
        <v/>
      </c>
      <c r="AL156" s="1510" t="str">
        <f t="shared" si="107"/>
        <v/>
      </c>
      <c r="AM156" s="1510" t="str">
        <f>IF(ISERROR('Agripp Holds PU (EU, ASIA)'!$AL156*(1-$I$3)),"",'Agripp Holds PU (EU, ASIA)'!$AL156*(1-$I$3))</f>
        <v/>
      </c>
      <c r="AN156" s="1511" t="str">
        <f t="shared" si="104"/>
        <v/>
      </c>
      <c r="AO156" s="1390">
        <f t="shared" si="81"/>
        <v>0</v>
      </c>
      <c r="AP156" s="1390">
        <f t="shared" si="82"/>
        <v>0</v>
      </c>
      <c r="AQ156" s="1390">
        <f t="shared" si="83"/>
        <v>0</v>
      </c>
      <c r="AR156" s="1390">
        <f t="shared" si="84"/>
        <v>0</v>
      </c>
      <c r="AS156" s="1390">
        <f t="shared" si="85"/>
        <v>0</v>
      </c>
      <c r="AT156" s="1390">
        <f t="shared" si="86"/>
        <v>0</v>
      </c>
      <c r="AU156" s="1390">
        <f t="shared" si="87"/>
        <v>0</v>
      </c>
      <c r="AV156" s="1390">
        <f t="shared" si="88"/>
        <v>0</v>
      </c>
      <c r="AW156" s="1390">
        <f t="shared" si="89"/>
        <v>0</v>
      </c>
      <c r="AX156" s="1390">
        <f t="shared" si="90"/>
        <v>0</v>
      </c>
      <c r="AY156" s="1390">
        <f t="shared" si="91"/>
        <v>0</v>
      </c>
      <c r="AZ156" s="1390">
        <f t="shared" si="92"/>
        <v>0</v>
      </c>
      <c r="BA156" s="1390">
        <f t="shared" si="93"/>
        <v>0</v>
      </c>
      <c r="BB156" s="1390">
        <f t="shared" si="94"/>
        <v>0</v>
      </c>
      <c r="BC156" s="1390">
        <f t="shared" si="95"/>
        <v>0</v>
      </c>
      <c r="BD156" s="1390">
        <f t="shared" si="96"/>
        <v>0</v>
      </c>
      <c r="BE156" s="1390">
        <f t="shared" si="97"/>
        <v>0</v>
      </c>
      <c r="BF156" s="1390">
        <f t="shared" si="98"/>
        <v>0</v>
      </c>
      <c r="BG156" s="1390">
        <f t="shared" si="99"/>
        <v>0</v>
      </c>
      <c r="BH156" s="1390">
        <f t="shared" si="100"/>
        <v>0</v>
      </c>
      <c r="BI156" s="1390">
        <f t="shared" si="101"/>
        <v>0</v>
      </c>
      <c r="BJ156" s="1390">
        <f t="shared" si="102"/>
        <v>0</v>
      </c>
      <c r="BK156" s="1390">
        <f t="shared" si="103"/>
        <v>0</v>
      </c>
    </row>
    <row r="157" spans="1:63" ht="21" customHeight="1">
      <c r="A157" s="1498" t="s">
        <v>684</v>
      </c>
      <c r="B157" s="1499"/>
      <c r="C157" s="1500" t="str">
        <f>IF(VLOOKUP($A157,'Data (new)'!$A:$T,2,0)="","",VLOOKUP($A157,'Data (new)'!$A:$T,2,0))</f>
        <v>AGP0014-U3</v>
      </c>
      <c r="D157" s="1500"/>
      <c r="E157" s="1500" t="e">
        <f>IF(VLOOKUP($A157,#REF!,3,0)="","",VLOOKUP($A157,#REF!,3,0))</f>
        <v>#REF!</v>
      </c>
      <c r="F157" s="1680"/>
      <c r="G157" s="1492" t="str">
        <f>IF(VLOOKUP($A157,'Data (new)'!$A:$T,6,0)="","",HYPERLINK(VLOOKUP($A157,'Data (new)'!A:T,7,0), VLOOKUP($A157,'Data (new)'!A:T,6,0)))</f>
        <v>Move 1</v>
      </c>
      <c r="H157" s="1500" t="str">
        <f>IF(VLOOKUP($A157,'Data (new)'!$A:$T,14,0)="","",VLOOKUP($A157,'Data (new)'!$A:$T,14,0))</f>
        <v>Slopers</v>
      </c>
      <c r="I157" s="1501" t="str">
        <f>IF(VLOOKUP($A157,'Data (new)'!$A:$T,10,0)="","",VLOOKUP($A157,'Data (new)'!$A:$T,10,0))</f>
        <v>L</v>
      </c>
      <c r="J157" s="1501">
        <f>IF(VLOOKUP($A157,'Data (new)'!$A:$T,11,0)="","",VLOOKUP($A157,'Data (new)'!$A:$T,11,0))</f>
        <v>2</v>
      </c>
      <c r="K157" s="1502">
        <f>IF(VLOOKUP($A157,'Data (new)'!$A:$T,16,0)="","",VLOOKUP($A157,'Data (new)'!$A:$T,16,0))</f>
        <v>88</v>
      </c>
      <c r="L157" s="1503"/>
      <c r="M157" s="1504"/>
      <c r="N157" s="1504"/>
      <c r="O157" s="1504"/>
      <c r="P157" s="1518"/>
      <c r="Q157" s="760"/>
      <c r="R157" s="735"/>
      <c r="S157" s="735"/>
      <c r="T157" s="735"/>
      <c r="U157" s="736"/>
      <c r="V157" s="736"/>
      <c r="W157" s="737"/>
      <c r="X157" s="738"/>
      <c r="Y157" s="739"/>
      <c r="Z157" s="740"/>
      <c r="AA157" s="741"/>
      <c r="AB157" s="742"/>
      <c r="AC157" s="743"/>
      <c r="AD157" s="742"/>
      <c r="AE157" s="742"/>
      <c r="AF157" s="742"/>
      <c r="AG157" s="744"/>
      <c r="AH157" s="742"/>
      <c r="AI157" s="1502">
        <f>IF(VLOOKUP($A157,'Data (new)'!$A:$T,12,0)="","",VLOOKUP($A157,'Data (new)'!$A:$T,12,0))</f>
        <v>1.6589366197183097</v>
      </c>
      <c r="AJ157" s="1501" t="str">
        <f t="shared" si="105"/>
        <v/>
      </c>
      <c r="AK157" s="1501" t="str">
        <f t="shared" si="106"/>
        <v/>
      </c>
      <c r="AL157" s="1502" t="str">
        <f t="shared" si="107"/>
        <v/>
      </c>
      <c r="AM157" s="1502" t="str">
        <f>IF(ISERROR('Agripp Holds PU (EU, ASIA)'!$AL157*(1-$I$3)),"",'Agripp Holds PU (EU, ASIA)'!$AL157*(1-$I$3))</f>
        <v/>
      </c>
      <c r="AN157" s="1505" t="str">
        <f t="shared" si="104"/>
        <v/>
      </c>
      <c r="AO157" s="1390">
        <f t="shared" si="81"/>
        <v>0</v>
      </c>
      <c r="AP157" s="1390">
        <f t="shared" si="82"/>
        <v>0</v>
      </c>
      <c r="AQ157" s="1390">
        <f t="shared" si="83"/>
        <v>0</v>
      </c>
      <c r="AR157" s="1390">
        <f t="shared" si="84"/>
        <v>0</v>
      </c>
      <c r="AS157" s="1390">
        <f t="shared" si="85"/>
        <v>0</v>
      </c>
      <c r="AT157" s="1390">
        <f t="shared" si="86"/>
        <v>0</v>
      </c>
      <c r="AU157" s="1390">
        <f t="shared" si="87"/>
        <v>0</v>
      </c>
      <c r="AV157" s="1390">
        <f t="shared" si="88"/>
        <v>0</v>
      </c>
      <c r="AW157" s="1390">
        <f t="shared" si="89"/>
        <v>0</v>
      </c>
      <c r="AX157" s="1390">
        <f t="shared" si="90"/>
        <v>0</v>
      </c>
      <c r="AY157" s="1390">
        <f t="shared" si="91"/>
        <v>0</v>
      </c>
      <c r="AZ157" s="1390">
        <f t="shared" si="92"/>
        <v>0</v>
      </c>
      <c r="BA157" s="1390">
        <f t="shared" si="93"/>
        <v>0</v>
      </c>
      <c r="BB157" s="1390">
        <f t="shared" si="94"/>
        <v>0</v>
      </c>
      <c r="BC157" s="1390">
        <f t="shared" si="95"/>
        <v>0</v>
      </c>
      <c r="BD157" s="1390">
        <f t="shared" si="96"/>
        <v>0</v>
      </c>
      <c r="BE157" s="1390">
        <f t="shared" si="97"/>
        <v>0</v>
      </c>
      <c r="BF157" s="1390">
        <f t="shared" si="98"/>
        <v>0</v>
      </c>
      <c r="BG157" s="1390">
        <f t="shared" si="99"/>
        <v>0</v>
      </c>
      <c r="BH157" s="1390">
        <f t="shared" si="100"/>
        <v>0</v>
      </c>
      <c r="BI157" s="1390">
        <f t="shared" si="101"/>
        <v>0</v>
      </c>
      <c r="BJ157" s="1390">
        <f t="shared" si="102"/>
        <v>0</v>
      </c>
      <c r="BK157" s="1390">
        <f t="shared" si="103"/>
        <v>0</v>
      </c>
    </row>
    <row r="158" spans="1:63" ht="21" customHeight="1">
      <c r="A158" s="1506" t="s">
        <v>685</v>
      </c>
      <c r="B158" s="667"/>
      <c r="C158" s="1507" t="str">
        <f>IF(VLOOKUP($A158,'Data (new)'!$A:$T,2,0)="","",VLOOKUP($A158,'Data (new)'!$A:$T,2,0))</f>
        <v>AGP0143-U3</v>
      </c>
      <c r="D158" s="1507"/>
      <c r="E158" s="1507" t="e">
        <f>IF(VLOOKUP($A158,#REF!,3,0)="","",VLOOKUP($A158,#REF!,3,0))</f>
        <v>#REF!</v>
      </c>
      <c r="F158" s="1680"/>
      <c r="G158" s="1508" t="str">
        <f>IF(VLOOKUP($A158,'Data (new)'!$A:$T,6,0)="","",HYPERLINK(VLOOKUP($A158,'Data (new)'!A:T,7,0), VLOOKUP($A158,'Data (new)'!A:T,6,0)))</f>
        <v>Neo</v>
      </c>
      <c r="H158" s="1507" t="str">
        <f>IF(VLOOKUP($A158,'Data (new)'!$A:$T,14,0)="","",VLOOKUP($A158,'Data (new)'!$A:$T,14,0))</f>
        <v>Edges</v>
      </c>
      <c r="I158" s="1509" t="str">
        <f>IF(VLOOKUP($A158,'Data (new)'!$A:$T,10,0)="","",VLOOKUP($A158,'Data (new)'!$A:$T,10,0))</f>
        <v>L</v>
      </c>
      <c r="J158" s="1509">
        <f>IF(VLOOKUP($A158,'Data (new)'!$A:$T,11,0)="","",VLOOKUP($A158,'Data (new)'!$A:$T,11,0))</f>
        <v>10</v>
      </c>
      <c r="K158" s="1510">
        <f>IF(VLOOKUP($A158,'Data (new)'!$A:$T,16,0)="","",VLOOKUP($A158,'Data (new)'!$A:$T,16,0))</f>
        <v>156</v>
      </c>
      <c r="L158" s="1503"/>
      <c r="M158" s="1504"/>
      <c r="N158" s="1504"/>
      <c r="O158" s="1504"/>
      <c r="P158" s="1518"/>
      <c r="Q158" s="761"/>
      <c r="R158" s="745"/>
      <c r="S158" s="745"/>
      <c r="T158" s="745"/>
      <c r="U158" s="746"/>
      <c r="V158" s="746"/>
      <c r="W158" s="747"/>
      <c r="X158" s="748"/>
      <c r="Y158" s="749"/>
      <c r="Z158" s="750"/>
      <c r="AA158" s="751"/>
      <c r="AB158" s="752"/>
      <c r="AC158" s="753"/>
      <c r="AD158" s="752"/>
      <c r="AE158" s="752"/>
      <c r="AF158" s="752"/>
      <c r="AG158" s="754"/>
      <c r="AH158" s="752"/>
      <c r="AI158" s="1510">
        <f>IF(VLOOKUP($A158,'Data (new)'!$A:$T,12,0)="","",VLOOKUP($A158,'Data (new)'!$A:$T,12,0))</f>
        <v>2.5499999999999998</v>
      </c>
      <c r="AJ158" s="1509" t="str">
        <f t="shared" si="105"/>
        <v/>
      </c>
      <c r="AK158" s="1509" t="str">
        <f t="shared" si="106"/>
        <v/>
      </c>
      <c r="AL158" s="1510" t="str">
        <f t="shared" si="107"/>
        <v/>
      </c>
      <c r="AM158" s="1510" t="str">
        <f>IF(ISERROR('Agripp Holds PU (EU, ASIA)'!$AL158*(1-$I$3)),"",'Agripp Holds PU (EU, ASIA)'!$AL158*(1-$I$3))</f>
        <v/>
      </c>
      <c r="AN158" s="1511" t="str">
        <f t="shared" si="104"/>
        <v/>
      </c>
      <c r="AO158" s="1390">
        <f t="shared" si="81"/>
        <v>0</v>
      </c>
      <c r="AP158" s="1390">
        <f t="shared" si="82"/>
        <v>0</v>
      </c>
      <c r="AQ158" s="1390">
        <f t="shared" si="83"/>
        <v>0</v>
      </c>
      <c r="AR158" s="1390">
        <f t="shared" si="84"/>
        <v>0</v>
      </c>
      <c r="AS158" s="1390">
        <f t="shared" si="85"/>
        <v>0</v>
      </c>
      <c r="AT158" s="1390">
        <f t="shared" si="86"/>
        <v>0</v>
      </c>
      <c r="AU158" s="1390">
        <f t="shared" si="87"/>
        <v>0</v>
      </c>
      <c r="AV158" s="1390">
        <f t="shared" si="88"/>
        <v>0</v>
      </c>
      <c r="AW158" s="1390">
        <f t="shared" si="89"/>
        <v>0</v>
      </c>
      <c r="AX158" s="1390">
        <f t="shared" si="90"/>
        <v>0</v>
      </c>
      <c r="AY158" s="1390">
        <f t="shared" si="91"/>
        <v>0</v>
      </c>
      <c r="AZ158" s="1390">
        <f t="shared" si="92"/>
        <v>0</v>
      </c>
      <c r="BA158" s="1390">
        <f t="shared" si="93"/>
        <v>0</v>
      </c>
      <c r="BB158" s="1390">
        <f t="shared" si="94"/>
        <v>0</v>
      </c>
      <c r="BC158" s="1390">
        <f t="shared" si="95"/>
        <v>0</v>
      </c>
      <c r="BD158" s="1390">
        <f t="shared" si="96"/>
        <v>0</v>
      </c>
      <c r="BE158" s="1390">
        <f t="shared" si="97"/>
        <v>0</v>
      </c>
      <c r="BF158" s="1390">
        <f t="shared" si="98"/>
        <v>0</v>
      </c>
      <c r="BG158" s="1390">
        <f t="shared" si="99"/>
        <v>0</v>
      </c>
      <c r="BH158" s="1390">
        <f t="shared" si="100"/>
        <v>0</v>
      </c>
      <c r="BI158" s="1390">
        <f t="shared" si="101"/>
        <v>0</v>
      </c>
      <c r="BJ158" s="1390">
        <f t="shared" si="102"/>
        <v>0</v>
      </c>
      <c r="BK158" s="1390">
        <f t="shared" si="103"/>
        <v>0</v>
      </c>
    </row>
    <row r="159" spans="1:63" ht="21" customHeight="1">
      <c r="A159" s="1498" t="s">
        <v>686</v>
      </c>
      <c r="B159" s="1499"/>
      <c r="C159" s="1500" t="str">
        <f>IF(VLOOKUP($A159,'Data (new)'!$A:$T,2,0)="","",VLOOKUP($A159,'Data (new)'!$A:$T,2,0))</f>
        <v>AGP0006-U3</v>
      </c>
      <c r="D159" s="1500"/>
      <c r="E159" s="1500" t="e">
        <f>IF(VLOOKUP($A159,#REF!,3,0)="","",VLOOKUP($A159,#REF!,3,0))</f>
        <v>#REF!</v>
      </c>
      <c r="F159" s="1680"/>
      <c r="G159" s="1492" t="str">
        <f>IF(VLOOKUP($A159,'Data (new)'!$A:$T,6,0)="","",HYPERLINK(VLOOKUP($A159,'Data (new)'!A:T,7,0), VLOOKUP($A159,'Data (new)'!A:T,6,0)))</f>
        <v>One</v>
      </c>
      <c r="H159" s="1500" t="str">
        <f>IF(VLOOKUP($A159,'Data (new)'!$A:$T,14,0)="","",VLOOKUP($A159,'Data (new)'!$A:$T,14,0))</f>
        <v>Crimps</v>
      </c>
      <c r="I159" s="1501" t="str">
        <f>IF(VLOOKUP($A159,'Data (new)'!$A:$T,10,0)="","",VLOOKUP($A159,'Data (new)'!$A:$T,10,0))</f>
        <v>M</v>
      </c>
      <c r="J159" s="1501">
        <f>IF(VLOOKUP($A159,'Data (new)'!$A:$T,11,0)="","",VLOOKUP($A159,'Data (new)'!$A:$T,11,0))</f>
        <v>5</v>
      </c>
      <c r="K159" s="1502">
        <f>IF(VLOOKUP($A159,'Data (new)'!$A:$T,16,0)="","",VLOOKUP($A159,'Data (new)'!$A:$T,16,0))</f>
        <v>37</v>
      </c>
      <c r="L159" s="1503"/>
      <c r="M159" s="1504"/>
      <c r="N159" s="1504"/>
      <c r="O159" s="1504"/>
      <c r="P159" s="1518"/>
      <c r="Q159" s="760"/>
      <c r="R159" s="735"/>
      <c r="S159" s="735"/>
      <c r="T159" s="735"/>
      <c r="U159" s="736"/>
      <c r="V159" s="736"/>
      <c r="W159" s="737"/>
      <c r="X159" s="738"/>
      <c r="Y159" s="739"/>
      <c r="Z159" s="740"/>
      <c r="AA159" s="741"/>
      <c r="AB159" s="742"/>
      <c r="AC159" s="743"/>
      <c r="AD159" s="742"/>
      <c r="AE159" s="742"/>
      <c r="AF159" s="742"/>
      <c r="AG159" s="744"/>
      <c r="AH159" s="742"/>
      <c r="AI159" s="1502">
        <f>IF(VLOOKUP($A159,'Data (new)'!$A:$T,12,0)="","",VLOOKUP($A159,'Data (new)'!$A:$T,12,0))</f>
        <v>0.63462676056338019</v>
      </c>
      <c r="AJ159" s="1501" t="str">
        <f t="shared" si="105"/>
        <v/>
      </c>
      <c r="AK159" s="1501" t="str">
        <f t="shared" si="106"/>
        <v/>
      </c>
      <c r="AL159" s="1502" t="str">
        <f t="shared" si="107"/>
        <v/>
      </c>
      <c r="AM159" s="1502" t="str">
        <f>IF(ISERROR('Agripp Holds PU (EU, ASIA)'!$AL159*(1-$I$3)),"",'Agripp Holds PU (EU, ASIA)'!$AL159*(1-$I$3))</f>
        <v/>
      </c>
      <c r="AN159" s="1505" t="str">
        <f t="shared" si="104"/>
        <v/>
      </c>
      <c r="AO159" s="1390">
        <f t="shared" si="81"/>
        <v>0</v>
      </c>
      <c r="AP159" s="1390">
        <f t="shared" si="82"/>
        <v>0</v>
      </c>
      <c r="AQ159" s="1390">
        <f t="shared" si="83"/>
        <v>0</v>
      </c>
      <c r="AR159" s="1390">
        <f t="shared" si="84"/>
        <v>0</v>
      </c>
      <c r="AS159" s="1390">
        <f t="shared" si="85"/>
        <v>0</v>
      </c>
      <c r="AT159" s="1390">
        <f t="shared" si="86"/>
        <v>0</v>
      </c>
      <c r="AU159" s="1390">
        <f t="shared" si="87"/>
        <v>0</v>
      </c>
      <c r="AV159" s="1390">
        <f t="shared" si="88"/>
        <v>0</v>
      </c>
      <c r="AW159" s="1390">
        <f t="shared" si="89"/>
        <v>0</v>
      </c>
      <c r="AX159" s="1390">
        <f t="shared" si="90"/>
        <v>0</v>
      </c>
      <c r="AY159" s="1390">
        <f t="shared" si="91"/>
        <v>0</v>
      </c>
      <c r="AZ159" s="1390">
        <f t="shared" si="92"/>
        <v>0</v>
      </c>
      <c r="BA159" s="1390">
        <f t="shared" si="93"/>
        <v>0</v>
      </c>
      <c r="BB159" s="1390">
        <f t="shared" si="94"/>
        <v>0</v>
      </c>
      <c r="BC159" s="1390">
        <f t="shared" si="95"/>
        <v>0</v>
      </c>
      <c r="BD159" s="1390">
        <f t="shared" si="96"/>
        <v>0</v>
      </c>
      <c r="BE159" s="1390">
        <f t="shared" si="97"/>
        <v>0</v>
      </c>
      <c r="BF159" s="1390">
        <f t="shared" si="98"/>
        <v>0</v>
      </c>
      <c r="BG159" s="1390">
        <f t="shared" si="99"/>
        <v>0</v>
      </c>
      <c r="BH159" s="1390">
        <f t="shared" si="100"/>
        <v>0</v>
      </c>
      <c r="BI159" s="1390">
        <f t="shared" si="101"/>
        <v>0</v>
      </c>
      <c r="BJ159" s="1390">
        <f t="shared" si="102"/>
        <v>0</v>
      </c>
      <c r="BK159" s="1390">
        <f t="shared" si="103"/>
        <v>0</v>
      </c>
    </row>
    <row r="160" spans="1:63" ht="21" customHeight="1">
      <c r="A160" s="1506" t="s">
        <v>687</v>
      </c>
      <c r="B160" s="667"/>
      <c r="C160" s="1507" t="str">
        <f>IF(VLOOKUP($A160,'Data (new)'!$A:$T,2,0)="","",VLOOKUP($A160,'Data (new)'!$A:$T,2,0))</f>
        <v>AGP0045-U3</v>
      </c>
      <c r="D160" s="1507"/>
      <c r="E160" s="1507" t="e">
        <f>IF(VLOOKUP($A160,#REF!,3,0)="","",VLOOKUP($A160,#REF!,3,0))</f>
        <v>#REF!</v>
      </c>
      <c r="F160" s="1680"/>
      <c r="G160" s="1508" t="str">
        <f>IF(VLOOKUP($A160,'Data (new)'!$A:$T,6,0)="","",HYPERLINK(VLOOKUP($A160,'Data (new)'!A:T,7,0), VLOOKUP($A160,'Data (new)'!A:T,6,0)))</f>
        <v>Polar</v>
      </c>
      <c r="H160" s="1507" t="str">
        <f>IF(VLOOKUP($A160,'Data (new)'!$A:$T,14,0)="","",VLOOKUP($A160,'Data (new)'!$A:$T,14,0))</f>
        <v>Edges</v>
      </c>
      <c r="I160" s="1509" t="str">
        <f>IF(VLOOKUP($A160,'Data (new)'!$A:$T,10,0)="","",VLOOKUP($A160,'Data (new)'!$A:$T,10,0))</f>
        <v>XL</v>
      </c>
      <c r="J160" s="1509">
        <f>IF(VLOOKUP($A160,'Data (new)'!$A:$T,11,0)="","",VLOOKUP($A160,'Data (new)'!$A:$T,11,0))</f>
        <v>3</v>
      </c>
      <c r="K160" s="1510">
        <f>IF(VLOOKUP($A160,'Data (new)'!$A:$T,16,0)="","",VLOOKUP($A160,'Data (new)'!$A:$T,16,0))</f>
        <v>87</v>
      </c>
      <c r="L160" s="1503"/>
      <c r="M160" s="1504"/>
      <c r="N160" s="1504"/>
      <c r="O160" s="1504"/>
      <c r="P160" s="1518"/>
      <c r="Q160" s="761"/>
      <c r="R160" s="745"/>
      <c r="S160" s="745"/>
      <c r="T160" s="745"/>
      <c r="U160" s="746"/>
      <c r="V160" s="746"/>
      <c r="W160" s="747"/>
      <c r="X160" s="748"/>
      <c r="Y160" s="749"/>
      <c r="Z160" s="750"/>
      <c r="AA160" s="751"/>
      <c r="AB160" s="752"/>
      <c r="AC160" s="753"/>
      <c r="AD160" s="752"/>
      <c r="AE160" s="752"/>
      <c r="AF160" s="752"/>
      <c r="AG160" s="754"/>
      <c r="AH160" s="752"/>
      <c r="AI160" s="1510">
        <f>IF(VLOOKUP($A160,'Data (new)'!$A:$T,12,0)="","",VLOOKUP($A160,'Data (new)'!$A:$T,12,0))</f>
        <v>1.25</v>
      </c>
      <c r="AJ160" s="1509" t="str">
        <f t="shared" si="105"/>
        <v/>
      </c>
      <c r="AK160" s="1509" t="str">
        <f t="shared" si="106"/>
        <v/>
      </c>
      <c r="AL160" s="1510" t="str">
        <f t="shared" si="107"/>
        <v/>
      </c>
      <c r="AM160" s="1510" t="str">
        <f>IF(ISERROR('Agripp Holds PU (EU, ASIA)'!$AL160*(1-$I$3)),"",'Agripp Holds PU (EU, ASIA)'!$AL160*(1-$I$3))</f>
        <v/>
      </c>
      <c r="AN160" s="1511" t="str">
        <f t="shared" si="104"/>
        <v/>
      </c>
      <c r="AO160" s="1390">
        <f t="shared" si="81"/>
        <v>0</v>
      </c>
      <c r="AP160" s="1390">
        <f t="shared" si="82"/>
        <v>0</v>
      </c>
      <c r="AQ160" s="1390">
        <f t="shared" si="83"/>
        <v>0</v>
      </c>
      <c r="AR160" s="1390">
        <f t="shared" si="84"/>
        <v>0</v>
      </c>
      <c r="AS160" s="1390">
        <f t="shared" si="85"/>
        <v>0</v>
      </c>
      <c r="AT160" s="1390">
        <f t="shared" si="86"/>
        <v>0</v>
      </c>
      <c r="AU160" s="1390">
        <f t="shared" si="87"/>
        <v>0</v>
      </c>
      <c r="AV160" s="1390">
        <f t="shared" si="88"/>
        <v>0</v>
      </c>
      <c r="AW160" s="1390">
        <f t="shared" si="89"/>
        <v>0</v>
      </c>
      <c r="AX160" s="1390">
        <f t="shared" si="90"/>
        <v>0</v>
      </c>
      <c r="AY160" s="1390">
        <f t="shared" si="91"/>
        <v>0</v>
      </c>
      <c r="AZ160" s="1390">
        <f t="shared" si="92"/>
        <v>0</v>
      </c>
      <c r="BA160" s="1390">
        <f t="shared" si="93"/>
        <v>0</v>
      </c>
      <c r="BB160" s="1390">
        <f t="shared" si="94"/>
        <v>0</v>
      </c>
      <c r="BC160" s="1390">
        <f t="shared" si="95"/>
        <v>0</v>
      </c>
      <c r="BD160" s="1390">
        <f t="shared" si="96"/>
        <v>0</v>
      </c>
      <c r="BE160" s="1390">
        <f t="shared" si="97"/>
        <v>0</v>
      </c>
      <c r="BF160" s="1390">
        <f t="shared" si="98"/>
        <v>0</v>
      </c>
      <c r="BG160" s="1390">
        <f t="shared" si="99"/>
        <v>0</v>
      </c>
      <c r="BH160" s="1390">
        <f t="shared" si="100"/>
        <v>0</v>
      </c>
      <c r="BI160" s="1390">
        <f t="shared" si="101"/>
        <v>0</v>
      </c>
      <c r="BJ160" s="1390">
        <f t="shared" si="102"/>
        <v>0</v>
      </c>
      <c r="BK160" s="1390">
        <f t="shared" si="103"/>
        <v>0</v>
      </c>
    </row>
    <row r="161" spans="1:63" ht="21" customHeight="1">
      <c r="A161" s="1498" t="s">
        <v>688</v>
      </c>
      <c r="B161" s="1499"/>
      <c r="C161" s="1500" t="str">
        <f>IF(VLOOKUP($A161,'Data (new)'!$A:$T,2,0)="","",VLOOKUP($A161,'Data (new)'!$A:$T,2,0))</f>
        <v>AGP0010-U3</v>
      </c>
      <c r="D161" s="1500"/>
      <c r="E161" s="1500" t="e">
        <f>IF(VLOOKUP($A161,#REF!,3,0)="","",VLOOKUP($A161,#REF!,3,0))</f>
        <v>#REF!</v>
      </c>
      <c r="F161" s="1680"/>
      <c r="G161" s="1492" t="str">
        <f>IF(VLOOKUP($A161,'Data (new)'!$A:$T,6,0)="","",HYPERLINK(VLOOKUP($A161,'Data (new)'!A:T,7,0), VLOOKUP($A161,'Data (new)'!A:T,6,0)))</f>
        <v>Power 1</v>
      </c>
      <c r="H161" s="1500" t="str">
        <f>IF(VLOOKUP($A161,'Data (new)'!$A:$T,14,0)="","",VLOOKUP($A161,'Data (new)'!$A:$T,14,0))</f>
        <v>Edges</v>
      </c>
      <c r="I161" s="1501" t="str">
        <f>IF(VLOOKUP($A161,'Data (new)'!$A:$T,10,0)="","",VLOOKUP($A161,'Data (new)'!$A:$T,10,0))</f>
        <v>L</v>
      </c>
      <c r="J161" s="1501">
        <f>IF(VLOOKUP($A161,'Data (new)'!$A:$T,11,0)="","",VLOOKUP($A161,'Data (new)'!$A:$T,11,0))</f>
        <v>5</v>
      </c>
      <c r="K161" s="1502">
        <f>IF(VLOOKUP($A161,'Data (new)'!$A:$T,16,0)="","",VLOOKUP($A161,'Data (new)'!$A:$T,16,0))</f>
        <v>83</v>
      </c>
      <c r="L161" s="1503"/>
      <c r="M161" s="1504"/>
      <c r="N161" s="1504"/>
      <c r="O161" s="1504"/>
      <c r="P161" s="1518"/>
      <c r="Q161" s="760"/>
      <c r="R161" s="735"/>
      <c r="S161" s="735"/>
      <c r="T161" s="735"/>
      <c r="U161" s="736"/>
      <c r="V161" s="736"/>
      <c r="W161" s="737"/>
      <c r="X161" s="738"/>
      <c r="Y161" s="739"/>
      <c r="Z161" s="740"/>
      <c r="AA161" s="741"/>
      <c r="AB161" s="742"/>
      <c r="AC161" s="743"/>
      <c r="AD161" s="742"/>
      <c r="AE161" s="742"/>
      <c r="AF161" s="742"/>
      <c r="AG161" s="744"/>
      <c r="AH161" s="742"/>
      <c r="AI161" s="1502">
        <f>IF(VLOOKUP($A161,'Data (new)'!$A:$T,12,0)="","",VLOOKUP($A161,'Data (new)'!$A:$T,12,0))</f>
        <v>1.5587323943661968</v>
      </c>
      <c r="AJ161" s="1501" t="str">
        <f t="shared" si="105"/>
        <v/>
      </c>
      <c r="AK161" s="1501" t="str">
        <f t="shared" si="106"/>
        <v/>
      </c>
      <c r="AL161" s="1502" t="str">
        <f t="shared" si="107"/>
        <v/>
      </c>
      <c r="AM161" s="1502" t="str">
        <f>IF(ISERROR('Agripp Holds PU (EU, ASIA)'!$AL161*(1-$I$3)),"",'Agripp Holds PU (EU, ASIA)'!$AL161*(1-$I$3))</f>
        <v/>
      </c>
      <c r="AN161" s="1505" t="str">
        <f t="shared" si="104"/>
        <v/>
      </c>
      <c r="AO161" s="1390">
        <f t="shared" si="81"/>
        <v>0</v>
      </c>
      <c r="AP161" s="1390">
        <f t="shared" si="82"/>
        <v>0</v>
      </c>
      <c r="AQ161" s="1390">
        <f t="shared" si="83"/>
        <v>0</v>
      </c>
      <c r="AR161" s="1390">
        <f t="shared" si="84"/>
        <v>0</v>
      </c>
      <c r="AS161" s="1390">
        <f t="shared" si="85"/>
        <v>0</v>
      </c>
      <c r="AT161" s="1390">
        <f t="shared" si="86"/>
        <v>0</v>
      </c>
      <c r="AU161" s="1390">
        <f t="shared" si="87"/>
        <v>0</v>
      </c>
      <c r="AV161" s="1390">
        <f t="shared" si="88"/>
        <v>0</v>
      </c>
      <c r="AW161" s="1390">
        <f t="shared" si="89"/>
        <v>0</v>
      </c>
      <c r="AX161" s="1390">
        <f t="shared" si="90"/>
        <v>0</v>
      </c>
      <c r="AY161" s="1390">
        <f t="shared" si="91"/>
        <v>0</v>
      </c>
      <c r="AZ161" s="1390">
        <f t="shared" si="92"/>
        <v>0</v>
      </c>
      <c r="BA161" s="1390">
        <f t="shared" si="93"/>
        <v>0</v>
      </c>
      <c r="BB161" s="1390">
        <f t="shared" si="94"/>
        <v>0</v>
      </c>
      <c r="BC161" s="1390">
        <f t="shared" si="95"/>
        <v>0</v>
      </c>
      <c r="BD161" s="1390">
        <f t="shared" si="96"/>
        <v>0</v>
      </c>
      <c r="BE161" s="1390">
        <f t="shared" si="97"/>
        <v>0</v>
      </c>
      <c r="BF161" s="1390">
        <f t="shared" si="98"/>
        <v>0</v>
      </c>
      <c r="BG161" s="1390">
        <f t="shared" si="99"/>
        <v>0</v>
      </c>
      <c r="BH161" s="1390">
        <f t="shared" si="100"/>
        <v>0</v>
      </c>
      <c r="BI161" s="1390">
        <f t="shared" si="101"/>
        <v>0</v>
      </c>
      <c r="BJ161" s="1390">
        <f t="shared" si="102"/>
        <v>0</v>
      </c>
      <c r="BK161" s="1390">
        <f t="shared" si="103"/>
        <v>0</v>
      </c>
    </row>
    <row r="162" spans="1:63" ht="21" customHeight="1">
      <c r="A162" s="1506" t="s">
        <v>689</v>
      </c>
      <c r="B162" s="667"/>
      <c r="C162" s="1507" t="str">
        <f>IF(VLOOKUP($A162,'Data (new)'!$A:$T,2,0)="","",VLOOKUP($A162,'Data (new)'!$A:$T,2,0))</f>
        <v>AGP0011-U3</v>
      </c>
      <c r="D162" s="1507"/>
      <c r="E162" s="1507" t="e">
        <f>IF(VLOOKUP($A162,#REF!,3,0)="","",VLOOKUP($A162,#REF!,3,0))</f>
        <v>#REF!</v>
      </c>
      <c r="F162" s="1680"/>
      <c r="G162" s="1508" t="str">
        <f>IF(VLOOKUP($A162,'Data (new)'!$A:$T,6,0)="","",HYPERLINK(VLOOKUP($A162,'Data (new)'!A:T,7,0), VLOOKUP($A162,'Data (new)'!A:T,6,0)))</f>
        <v>Power 2</v>
      </c>
      <c r="H162" s="1507" t="str">
        <f>IF(VLOOKUP($A162,'Data (new)'!$A:$T,14,0)="","",VLOOKUP($A162,'Data (new)'!$A:$T,14,0))</f>
        <v>Edges</v>
      </c>
      <c r="I162" s="1509" t="str">
        <f>IF(VLOOKUP($A162,'Data (new)'!$A:$T,10,0)="","",VLOOKUP($A162,'Data (new)'!$A:$T,10,0))</f>
        <v>L</v>
      </c>
      <c r="J162" s="1509">
        <f>IF(VLOOKUP($A162,'Data (new)'!$A:$T,11,0)="","",VLOOKUP($A162,'Data (new)'!$A:$T,11,0))</f>
        <v>2</v>
      </c>
      <c r="K162" s="1510">
        <f>IF(VLOOKUP($A162,'Data (new)'!$A:$T,16,0)="","",VLOOKUP($A162,'Data (new)'!$A:$T,16,0))</f>
        <v>55</v>
      </c>
      <c r="L162" s="1503"/>
      <c r="M162" s="1504"/>
      <c r="N162" s="1504"/>
      <c r="O162" s="1504"/>
      <c r="P162" s="1518"/>
      <c r="Q162" s="761"/>
      <c r="R162" s="745"/>
      <c r="S162" s="745"/>
      <c r="T162" s="745"/>
      <c r="U162" s="746"/>
      <c r="V162" s="746"/>
      <c r="W162" s="747"/>
      <c r="X162" s="748"/>
      <c r="Y162" s="749"/>
      <c r="Z162" s="750"/>
      <c r="AA162" s="751"/>
      <c r="AB162" s="752"/>
      <c r="AC162" s="753"/>
      <c r="AD162" s="752"/>
      <c r="AE162" s="752"/>
      <c r="AF162" s="752"/>
      <c r="AG162" s="754"/>
      <c r="AH162" s="752"/>
      <c r="AI162" s="1510">
        <f>IF(VLOOKUP($A162,'Data (new)'!$A:$T,12,0)="","",VLOOKUP($A162,'Data (new)'!$A:$T,12,0))</f>
        <v>1.0465774647887323</v>
      </c>
      <c r="AJ162" s="1509" t="str">
        <f t="shared" si="105"/>
        <v/>
      </c>
      <c r="AK162" s="1509" t="str">
        <f t="shared" si="106"/>
        <v/>
      </c>
      <c r="AL162" s="1510" t="str">
        <f t="shared" si="107"/>
        <v/>
      </c>
      <c r="AM162" s="1510" t="str">
        <f>IF(ISERROR('Agripp Holds PU (EU, ASIA)'!$AL162*(1-$I$3)),"",'Agripp Holds PU (EU, ASIA)'!$AL162*(1-$I$3))</f>
        <v/>
      </c>
      <c r="AN162" s="1511" t="str">
        <f t="shared" si="104"/>
        <v/>
      </c>
      <c r="AO162" s="1390">
        <f t="shared" si="81"/>
        <v>0</v>
      </c>
      <c r="AP162" s="1390">
        <f t="shared" si="82"/>
        <v>0</v>
      </c>
      <c r="AQ162" s="1390">
        <f t="shared" si="83"/>
        <v>0</v>
      </c>
      <c r="AR162" s="1390">
        <f t="shared" si="84"/>
        <v>0</v>
      </c>
      <c r="AS162" s="1390">
        <f t="shared" si="85"/>
        <v>0</v>
      </c>
      <c r="AT162" s="1390">
        <f t="shared" si="86"/>
        <v>0</v>
      </c>
      <c r="AU162" s="1390">
        <f t="shared" si="87"/>
        <v>0</v>
      </c>
      <c r="AV162" s="1390">
        <f t="shared" si="88"/>
        <v>0</v>
      </c>
      <c r="AW162" s="1390">
        <f t="shared" si="89"/>
        <v>0</v>
      </c>
      <c r="AX162" s="1390">
        <f t="shared" si="90"/>
        <v>0</v>
      </c>
      <c r="AY162" s="1390">
        <f t="shared" si="91"/>
        <v>0</v>
      </c>
      <c r="AZ162" s="1390">
        <f t="shared" si="92"/>
        <v>0</v>
      </c>
      <c r="BA162" s="1390">
        <f t="shared" si="93"/>
        <v>0</v>
      </c>
      <c r="BB162" s="1390">
        <f t="shared" si="94"/>
        <v>0</v>
      </c>
      <c r="BC162" s="1390">
        <f t="shared" si="95"/>
        <v>0</v>
      </c>
      <c r="BD162" s="1390">
        <f t="shared" si="96"/>
        <v>0</v>
      </c>
      <c r="BE162" s="1390">
        <f t="shared" si="97"/>
        <v>0</v>
      </c>
      <c r="BF162" s="1390">
        <f t="shared" si="98"/>
        <v>0</v>
      </c>
      <c r="BG162" s="1390">
        <f t="shared" si="99"/>
        <v>0</v>
      </c>
      <c r="BH162" s="1390">
        <f t="shared" si="100"/>
        <v>0</v>
      </c>
      <c r="BI162" s="1390">
        <f t="shared" si="101"/>
        <v>0</v>
      </c>
      <c r="BJ162" s="1390">
        <f t="shared" si="102"/>
        <v>0</v>
      </c>
      <c r="BK162" s="1390">
        <f t="shared" si="103"/>
        <v>0</v>
      </c>
    </row>
    <row r="163" spans="1:63" ht="21" customHeight="1">
      <c r="A163" s="1498" t="s">
        <v>690</v>
      </c>
      <c r="B163" s="1499"/>
      <c r="C163" s="1500" t="str">
        <f>IF(VLOOKUP($A163,'Data (new)'!$A:$T,2,0)="","",VLOOKUP($A163,'Data (new)'!$A:$T,2,0))</f>
        <v>AGP0012-U3</v>
      </c>
      <c r="D163" s="1500"/>
      <c r="E163" s="1500" t="e">
        <f>IF(VLOOKUP($A163,#REF!,3,0)="","",VLOOKUP($A163,#REF!,3,0))</f>
        <v>#REF!</v>
      </c>
      <c r="F163" s="1680"/>
      <c r="G163" s="1492" t="str">
        <f>IF(VLOOKUP($A163,'Data (new)'!$A:$T,6,0)="","",HYPERLINK(VLOOKUP($A163,'Data (new)'!A:T,7,0), VLOOKUP($A163,'Data (new)'!A:T,6,0)))</f>
        <v>Power 3</v>
      </c>
      <c r="H163" s="1500" t="str">
        <f>IF(VLOOKUP($A163,'Data (new)'!$A:$T,14,0)="","",VLOOKUP($A163,'Data (new)'!$A:$T,14,0))</f>
        <v>Edges</v>
      </c>
      <c r="I163" s="1501" t="str">
        <f>IF(VLOOKUP($A163,'Data (new)'!$A:$T,10,0)="","",VLOOKUP($A163,'Data (new)'!$A:$T,10,0))</f>
        <v>L</v>
      </c>
      <c r="J163" s="1501">
        <f>IF(VLOOKUP($A163,'Data (new)'!$A:$T,11,0)="","",VLOOKUP($A163,'Data (new)'!$A:$T,11,0))</f>
        <v>2</v>
      </c>
      <c r="K163" s="1502">
        <f>IF(VLOOKUP($A163,'Data (new)'!$A:$T,16,0)="","",VLOOKUP($A163,'Data (new)'!$A:$T,16,0))</f>
        <v>62</v>
      </c>
      <c r="L163" s="1503"/>
      <c r="M163" s="1504"/>
      <c r="N163" s="1504"/>
      <c r="O163" s="1504"/>
      <c r="P163" s="1518"/>
      <c r="Q163" s="760"/>
      <c r="R163" s="735"/>
      <c r="S163" s="735"/>
      <c r="T163" s="735"/>
      <c r="U163" s="736"/>
      <c r="V163" s="736"/>
      <c r="W163" s="737"/>
      <c r="X163" s="738"/>
      <c r="Y163" s="739"/>
      <c r="Z163" s="740"/>
      <c r="AA163" s="741"/>
      <c r="AB163" s="742"/>
      <c r="AC163" s="743"/>
      <c r="AD163" s="742"/>
      <c r="AE163" s="742"/>
      <c r="AF163" s="742"/>
      <c r="AG163" s="744"/>
      <c r="AH163" s="742"/>
      <c r="AI163" s="1502">
        <f>IF(VLOOKUP($A163,'Data (new)'!$A:$T,12,0)="","",VLOOKUP($A163,'Data (new)'!$A:$T,12,0))</f>
        <v>1.1690492957746479</v>
      </c>
      <c r="AJ163" s="1501" t="str">
        <f t="shared" si="105"/>
        <v/>
      </c>
      <c r="AK163" s="1501" t="str">
        <f t="shared" si="106"/>
        <v/>
      </c>
      <c r="AL163" s="1502" t="str">
        <f t="shared" si="107"/>
        <v/>
      </c>
      <c r="AM163" s="1502" t="str">
        <f>IF(ISERROR('Agripp Holds PU (EU, ASIA)'!$AL163*(1-$I$3)),"",'Agripp Holds PU (EU, ASIA)'!$AL163*(1-$I$3))</f>
        <v/>
      </c>
      <c r="AN163" s="1505" t="str">
        <f t="shared" si="104"/>
        <v/>
      </c>
      <c r="AO163" s="1390">
        <f t="shared" si="81"/>
        <v>0</v>
      </c>
      <c r="AP163" s="1390">
        <f t="shared" si="82"/>
        <v>0</v>
      </c>
      <c r="AQ163" s="1390">
        <f t="shared" si="83"/>
        <v>0</v>
      </c>
      <c r="AR163" s="1390">
        <f t="shared" si="84"/>
        <v>0</v>
      </c>
      <c r="AS163" s="1390">
        <f t="shared" si="85"/>
        <v>0</v>
      </c>
      <c r="AT163" s="1390">
        <f t="shared" si="86"/>
        <v>0</v>
      </c>
      <c r="AU163" s="1390">
        <f t="shared" si="87"/>
        <v>0</v>
      </c>
      <c r="AV163" s="1390">
        <f t="shared" si="88"/>
        <v>0</v>
      </c>
      <c r="AW163" s="1390">
        <f t="shared" si="89"/>
        <v>0</v>
      </c>
      <c r="AX163" s="1390">
        <f t="shared" si="90"/>
        <v>0</v>
      </c>
      <c r="AY163" s="1390">
        <f t="shared" si="91"/>
        <v>0</v>
      </c>
      <c r="AZ163" s="1390">
        <f t="shared" si="92"/>
        <v>0</v>
      </c>
      <c r="BA163" s="1390">
        <f t="shared" si="93"/>
        <v>0</v>
      </c>
      <c r="BB163" s="1390">
        <f t="shared" si="94"/>
        <v>0</v>
      </c>
      <c r="BC163" s="1390">
        <f t="shared" si="95"/>
        <v>0</v>
      </c>
      <c r="BD163" s="1390">
        <f t="shared" si="96"/>
        <v>0</v>
      </c>
      <c r="BE163" s="1390">
        <f t="shared" si="97"/>
        <v>0</v>
      </c>
      <c r="BF163" s="1390">
        <f t="shared" si="98"/>
        <v>0</v>
      </c>
      <c r="BG163" s="1390">
        <f t="shared" si="99"/>
        <v>0</v>
      </c>
      <c r="BH163" s="1390">
        <f t="shared" si="100"/>
        <v>0</v>
      </c>
      <c r="BI163" s="1390">
        <f t="shared" si="101"/>
        <v>0</v>
      </c>
      <c r="BJ163" s="1390">
        <f t="shared" si="102"/>
        <v>0</v>
      </c>
      <c r="BK163" s="1390">
        <f t="shared" si="103"/>
        <v>0</v>
      </c>
    </row>
    <row r="164" spans="1:63" ht="21" customHeight="1">
      <c r="A164" s="1506" t="s">
        <v>691</v>
      </c>
      <c r="B164" s="667"/>
      <c r="C164" s="1507" t="str">
        <f>IF(VLOOKUP($A164,'Data (new)'!$A:$T,2,0)="","",VLOOKUP($A164,'Data (new)'!$A:$T,2,0))</f>
        <v>AGP0013-U3</v>
      </c>
      <c r="D164" s="1507"/>
      <c r="E164" s="1507" t="e">
        <f>IF(VLOOKUP($A164,#REF!,3,0)="","",VLOOKUP($A164,#REF!,3,0))</f>
        <v>#REF!</v>
      </c>
      <c r="F164" s="1680"/>
      <c r="G164" s="1508" t="str">
        <f>IF(VLOOKUP($A164,'Data (new)'!$A:$T,6,0)="","",HYPERLINK(VLOOKUP($A164,'Data (new)'!A:T,7,0), VLOOKUP($A164,'Data (new)'!A:T,6,0)))</f>
        <v>Power 4</v>
      </c>
      <c r="H164" s="1507" t="str">
        <f>IF(VLOOKUP($A164,'Data (new)'!$A:$T,14,0)="","",VLOOKUP($A164,'Data (new)'!$A:$T,14,0))</f>
        <v>Edges</v>
      </c>
      <c r="I164" s="1509" t="str">
        <f>IF(VLOOKUP($A164,'Data (new)'!$A:$T,10,0)="","",VLOOKUP($A164,'Data (new)'!$A:$T,10,0))</f>
        <v>XL</v>
      </c>
      <c r="J164" s="1509">
        <f>IF(VLOOKUP($A164,'Data (new)'!$A:$T,11,0)="","",VLOOKUP($A164,'Data (new)'!$A:$T,11,0))</f>
        <v>2</v>
      </c>
      <c r="K164" s="1510">
        <f>IF(VLOOKUP($A164,'Data (new)'!$A:$T,16,0)="","",VLOOKUP($A164,'Data (new)'!$A:$T,16,0))</f>
        <v>83</v>
      </c>
      <c r="L164" s="1503"/>
      <c r="M164" s="1504"/>
      <c r="N164" s="1504"/>
      <c r="O164" s="1504"/>
      <c r="P164" s="1518"/>
      <c r="Q164" s="761"/>
      <c r="R164" s="745"/>
      <c r="S164" s="745"/>
      <c r="T164" s="745"/>
      <c r="U164" s="746"/>
      <c r="V164" s="746"/>
      <c r="W164" s="747"/>
      <c r="X164" s="748"/>
      <c r="Y164" s="749"/>
      <c r="Z164" s="750"/>
      <c r="AA164" s="751"/>
      <c r="AB164" s="752"/>
      <c r="AC164" s="753"/>
      <c r="AD164" s="752"/>
      <c r="AE164" s="752"/>
      <c r="AF164" s="752"/>
      <c r="AG164" s="754"/>
      <c r="AH164" s="752"/>
      <c r="AI164" s="1510">
        <f>IF(VLOOKUP($A164,'Data (new)'!$A:$T,12,0)="","",VLOOKUP($A164,'Data (new)'!$A:$T,12,0))</f>
        <v>1.5587323943661968</v>
      </c>
      <c r="AJ164" s="1509" t="str">
        <f t="shared" si="105"/>
        <v/>
      </c>
      <c r="AK164" s="1509" t="str">
        <f t="shared" si="106"/>
        <v/>
      </c>
      <c r="AL164" s="1510" t="str">
        <f t="shared" si="107"/>
        <v/>
      </c>
      <c r="AM164" s="1510" t="str">
        <f>IF(ISERROR('Agripp Holds PU (EU, ASIA)'!$AL164*(1-$I$3)),"",'Agripp Holds PU (EU, ASIA)'!$AL164*(1-$I$3))</f>
        <v/>
      </c>
      <c r="AN164" s="1511" t="str">
        <f t="shared" si="104"/>
        <v/>
      </c>
      <c r="AO164" s="1390">
        <f t="shared" si="81"/>
        <v>0</v>
      </c>
      <c r="AP164" s="1390">
        <f t="shared" si="82"/>
        <v>0</v>
      </c>
      <c r="AQ164" s="1390">
        <f t="shared" si="83"/>
        <v>0</v>
      </c>
      <c r="AR164" s="1390">
        <f t="shared" si="84"/>
        <v>0</v>
      </c>
      <c r="AS164" s="1390">
        <f t="shared" si="85"/>
        <v>0</v>
      </c>
      <c r="AT164" s="1390">
        <f t="shared" si="86"/>
        <v>0</v>
      </c>
      <c r="AU164" s="1390">
        <f t="shared" si="87"/>
        <v>0</v>
      </c>
      <c r="AV164" s="1390">
        <f t="shared" si="88"/>
        <v>0</v>
      </c>
      <c r="AW164" s="1390">
        <f t="shared" si="89"/>
        <v>0</v>
      </c>
      <c r="AX164" s="1390">
        <f t="shared" si="90"/>
        <v>0</v>
      </c>
      <c r="AY164" s="1390">
        <f t="shared" si="91"/>
        <v>0</v>
      </c>
      <c r="AZ164" s="1390">
        <f t="shared" si="92"/>
        <v>0</v>
      </c>
      <c r="BA164" s="1390">
        <f t="shared" si="93"/>
        <v>0</v>
      </c>
      <c r="BB164" s="1390">
        <f t="shared" si="94"/>
        <v>0</v>
      </c>
      <c r="BC164" s="1390">
        <f t="shared" si="95"/>
        <v>0</v>
      </c>
      <c r="BD164" s="1390">
        <f t="shared" si="96"/>
        <v>0</v>
      </c>
      <c r="BE164" s="1390">
        <f t="shared" si="97"/>
        <v>0</v>
      </c>
      <c r="BF164" s="1390">
        <f t="shared" si="98"/>
        <v>0</v>
      </c>
      <c r="BG164" s="1390">
        <f t="shared" si="99"/>
        <v>0</v>
      </c>
      <c r="BH164" s="1390">
        <f t="shared" si="100"/>
        <v>0</v>
      </c>
      <c r="BI164" s="1390">
        <f t="shared" si="101"/>
        <v>0</v>
      </c>
      <c r="BJ164" s="1390">
        <f t="shared" si="102"/>
        <v>0</v>
      </c>
      <c r="BK164" s="1390">
        <f t="shared" si="103"/>
        <v>0</v>
      </c>
    </row>
    <row r="165" spans="1:63" ht="21" customHeight="1">
      <c r="A165" s="1498" t="s">
        <v>692</v>
      </c>
      <c r="B165" s="1499"/>
      <c r="C165" s="1500" t="str">
        <f>IF(VLOOKUP($A165,'Data (new)'!$A:$T,2,0)="","",VLOOKUP($A165,'Data (new)'!$A:$T,2,0))</f>
        <v>AGP0015-U3</v>
      </c>
      <c r="D165" s="1500"/>
      <c r="E165" s="1500" t="e">
        <f>IF(VLOOKUP($A165,#REF!,3,0)="","",VLOOKUP($A165,#REF!,3,0))</f>
        <v>#REF!</v>
      </c>
      <c r="F165" s="1680"/>
      <c r="G165" s="1492" t="str">
        <f>IF(VLOOKUP($A165,'Data (new)'!$A:$T,6,0)="","",HYPERLINK(VLOOKUP($A165,'Data (new)'!A:T,7,0), VLOOKUP($A165,'Data (new)'!A:T,6,0)))</f>
        <v>Pucker</v>
      </c>
      <c r="H165" s="1500" t="str">
        <f>IF(VLOOKUP($A165,'Data (new)'!$A:$T,14,0)="","",VLOOKUP($A165,'Data (new)'!$A:$T,14,0))</f>
        <v>Crimps</v>
      </c>
      <c r="I165" s="1501" t="str">
        <f>IF(VLOOKUP($A165,'Data (new)'!$A:$T,10,0)="","",VLOOKUP($A165,'Data (new)'!$A:$T,10,0))</f>
        <v>M</v>
      </c>
      <c r="J165" s="1501">
        <f>IF(VLOOKUP($A165,'Data (new)'!$A:$T,11,0)="","",VLOOKUP($A165,'Data (new)'!$A:$T,11,0))</f>
        <v>8</v>
      </c>
      <c r="K165" s="1502">
        <f>IF(VLOOKUP($A165,'Data (new)'!$A:$T,16,0)="","",VLOOKUP($A165,'Data (new)'!$A:$T,16,0))</f>
        <v>114</v>
      </c>
      <c r="L165" s="1503"/>
      <c r="M165" s="1504"/>
      <c r="N165" s="1504"/>
      <c r="O165" s="1504"/>
      <c r="P165" s="1518"/>
      <c r="Q165" s="760"/>
      <c r="R165" s="735"/>
      <c r="S165" s="735"/>
      <c r="T165" s="735"/>
      <c r="U165" s="736"/>
      <c r="V165" s="736"/>
      <c r="W165" s="737"/>
      <c r="X165" s="738"/>
      <c r="Y165" s="739"/>
      <c r="Z165" s="740"/>
      <c r="AA165" s="741"/>
      <c r="AB165" s="742"/>
      <c r="AC165" s="743"/>
      <c r="AD165" s="742"/>
      <c r="AE165" s="742"/>
      <c r="AF165" s="742"/>
      <c r="AG165" s="744"/>
      <c r="AH165" s="742"/>
      <c r="AI165" s="1502">
        <f>IF(VLOOKUP($A165,'Data (new)'!$A:$T,12,0)="","",VLOOKUP($A165,'Data (new)'!$A:$T,12,0))</f>
        <v>2.1488239436619714</v>
      </c>
      <c r="AJ165" s="1501" t="str">
        <f t="shared" si="105"/>
        <v/>
      </c>
      <c r="AK165" s="1501" t="str">
        <f t="shared" si="106"/>
        <v/>
      </c>
      <c r="AL165" s="1502" t="str">
        <f t="shared" si="107"/>
        <v/>
      </c>
      <c r="AM165" s="1502" t="str">
        <f>IF(ISERROR('Agripp Holds PU (EU, ASIA)'!$AL165*(1-$I$3)),"",'Agripp Holds PU (EU, ASIA)'!$AL165*(1-$I$3))</f>
        <v/>
      </c>
      <c r="AN165" s="1505" t="str">
        <f t="shared" si="104"/>
        <v/>
      </c>
      <c r="AO165" s="1390">
        <f t="shared" si="81"/>
        <v>0</v>
      </c>
      <c r="AP165" s="1390">
        <f t="shared" si="82"/>
        <v>0</v>
      </c>
      <c r="AQ165" s="1390">
        <f t="shared" si="83"/>
        <v>0</v>
      </c>
      <c r="AR165" s="1390">
        <f t="shared" si="84"/>
        <v>0</v>
      </c>
      <c r="AS165" s="1390">
        <f t="shared" si="85"/>
        <v>0</v>
      </c>
      <c r="AT165" s="1390">
        <f t="shared" si="86"/>
        <v>0</v>
      </c>
      <c r="AU165" s="1390">
        <f t="shared" si="87"/>
        <v>0</v>
      </c>
      <c r="AV165" s="1390">
        <f t="shared" si="88"/>
        <v>0</v>
      </c>
      <c r="AW165" s="1390">
        <f t="shared" si="89"/>
        <v>0</v>
      </c>
      <c r="AX165" s="1390">
        <f t="shared" si="90"/>
        <v>0</v>
      </c>
      <c r="AY165" s="1390">
        <f t="shared" si="91"/>
        <v>0</v>
      </c>
      <c r="AZ165" s="1390">
        <f t="shared" si="92"/>
        <v>0</v>
      </c>
      <c r="BA165" s="1390">
        <f t="shared" si="93"/>
        <v>0</v>
      </c>
      <c r="BB165" s="1390">
        <f t="shared" si="94"/>
        <v>0</v>
      </c>
      <c r="BC165" s="1390">
        <f t="shared" si="95"/>
        <v>0</v>
      </c>
      <c r="BD165" s="1390">
        <f t="shared" si="96"/>
        <v>0</v>
      </c>
      <c r="BE165" s="1390">
        <f t="shared" si="97"/>
        <v>0</v>
      </c>
      <c r="BF165" s="1390">
        <f t="shared" si="98"/>
        <v>0</v>
      </c>
      <c r="BG165" s="1390">
        <f t="shared" si="99"/>
        <v>0</v>
      </c>
      <c r="BH165" s="1390">
        <f t="shared" si="100"/>
        <v>0</v>
      </c>
      <c r="BI165" s="1390">
        <f t="shared" si="101"/>
        <v>0</v>
      </c>
      <c r="BJ165" s="1390">
        <f t="shared" si="102"/>
        <v>0</v>
      </c>
      <c r="BK165" s="1390">
        <f t="shared" si="103"/>
        <v>0</v>
      </c>
    </row>
    <row r="166" spans="1:63" ht="21" customHeight="1">
      <c r="A166" s="1506" t="s">
        <v>693</v>
      </c>
      <c r="B166" s="667"/>
      <c r="C166" s="1507" t="str">
        <f>IF(VLOOKUP($A166,'Data (new)'!$A:$T,2,0)="","",VLOOKUP($A166,'Data (new)'!$A:$T,2,0))</f>
        <v>AGP0043-U3</v>
      </c>
      <c r="D166" s="1507"/>
      <c r="E166" s="1507" t="e">
        <f>IF(VLOOKUP($A166,#REF!,3,0)="","",VLOOKUP($A166,#REF!,3,0))</f>
        <v>#REF!</v>
      </c>
      <c r="F166" s="1680"/>
      <c r="G166" s="1508" t="str">
        <f>IF(VLOOKUP($A166,'Data (new)'!$A:$T,6,0)="","",HYPERLINK(VLOOKUP($A166,'Data (new)'!A:T,7,0), VLOOKUP($A166,'Data (new)'!A:T,6,0)))</f>
        <v>Recover XL</v>
      </c>
      <c r="H166" s="1507" t="str">
        <f>IF(VLOOKUP($A166,'Data (new)'!$A:$T,14,0)="","",VLOOKUP($A166,'Data (new)'!$A:$T,14,0))</f>
        <v>Jugs</v>
      </c>
      <c r="I166" s="1509" t="str">
        <f>IF(VLOOKUP($A166,'Data (new)'!$A:$T,10,0)="","",VLOOKUP($A166,'Data (new)'!$A:$T,10,0))</f>
        <v>L</v>
      </c>
      <c r="J166" s="1509">
        <f>IF(VLOOKUP($A166,'Data (new)'!$A:$T,11,0)="","",VLOOKUP($A166,'Data (new)'!$A:$T,11,0))</f>
        <v>2</v>
      </c>
      <c r="K166" s="1510">
        <f>IF(VLOOKUP($A166,'Data (new)'!$A:$T,16,0)="","",VLOOKUP($A166,'Data (new)'!$A:$T,16,0))</f>
        <v>71</v>
      </c>
      <c r="L166" s="1503"/>
      <c r="M166" s="1504"/>
      <c r="N166" s="1504"/>
      <c r="O166" s="1504"/>
      <c r="P166" s="1518"/>
      <c r="Q166" s="761"/>
      <c r="R166" s="745"/>
      <c r="S166" s="745"/>
      <c r="T166" s="745"/>
      <c r="U166" s="746"/>
      <c r="V166" s="746"/>
      <c r="W166" s="747"/>
      <c r="X166" s="748"/>
      <c r="Y166" s="749"/>
      <c r="Z166" s="750"/>
      <c r="AA166" s="751"/>
      <c r="AB166" s="752"/>
      <c r="AC166" s="753"/>
      <c r="AD166" s="752"/>
      <c r="AE166" s="752"/>
      <c r="AF166" s="752"/>
      <c r="AG166" s="754"/>
      <c r="AH166" s="752"/>
      <c r="AI166" s="1510">
        <f>IF(VLOOKUP($A166,'Data (new)'!$A:$T,12,0)="","",VLOOKUP($A166,'Data (new)'!$A:$T,12,0))</f>
        <v>1.17</v>
      </c>
      <c r="AJ166" s="1509" t="str">
        <f t="shared" si="105"/>
        <v/>
      </c>
      <c r="AK166" s="1509" t="str">
        <f t="shared" si="106"/>
        <v/>
      </c>
      <c r="AL166" s="1510" t="str">
        <f t="shared" si="107"/>
        <v/>
      </c>
      <c r="AM166" s="1510" t="str">
        <f>IF(ISERROR('Agripp Holds PU (EU, ASIA)'!$AL166*(1-$I$3)),"",'Agripp Holds PU (EU, ASIA)'!$AL166*(1-$I$3))</f>
        <v/>
      </c>
      <c r="AN166" s="1511" t="str">
        <f t="shared" si="104"/>
        <v/>
      </c>
      <c r="AO166" s="1390">
        <f t="shared" si="81"/>
        <v>0</v>
      </c>
      <c r="AP166" s="1390">
        <f t="shared" si="82"/>
        <v>0</v>
      </c>
      <c r="AQ166" s="1390">
        <f t="shared" si="83"/>
        <v>0</v>
      </c>
      <c r="AR166" s="1390">
        <f t="shared" si="84"/>
        <v>0</v>
      </c>
      <c r="AS166" s="1390">
        <f t="shared" si="85"/>
        <v>0</v>
      </c>
      <c r="AT166" s="1390">
        <f t="shared" si="86"/>
        <v>0</v>
      </c>
      <c r="AU166" s="1390">
        <f t="shared" si="87"/>
        <v>0</v>
      </c>
      <c r="AV166" s="1390">
        <f t="shared" si="88"/>
        <v>0</v>
      </c>
      <c r="AW166" s="1390">
        <f t="shared" si="89"/>
        <v>0</v>
      </c>
      <c r="AX166" s="1390">
        <f t="shared" si="90"/>
        <v>0</v>
      </c>
      <c r="AY166" s="1390">
        <f t="shared" si="91"/>
        <v>0</v>
      </c>
      <c r="AZ166" s="1390">
        <f t="shared" si="92"/>
        <v>0</v>
      </c>
      <c r="BA166" s="1390">
        <f t="shared" si="93"/>
        <v>0</v>
      </c>
      <c r="BB166" s="1390">
        <f t="shared" si="94"/>
        <v>0</v>
      </c>
      <c r="BC166" s="1390">
        <f t="shared" si="95"/>
        <v>0</v>
      </c>
      <c r="BD166" s="1390">
        <f t="shared" si="96"/>
        <v>0</v>
      </c>
      <c r="BE166" s="1390">
        <f t="shared" si="97"/>
        <v>0</v>
      </c>
      <c r="BF166" s="1390">
        <f t="shared" si="98"/>
        <v>0</v>
      </c>
      <c r="BG166" s="1390">
        <f t="shared" si="99"/>
        <v>0</v>
      </c>
      <c r="BH166" s="1390">
        <f t="shared" si="100"/>
        <v>0</v>
      </c>
      <c r="BI166" s="1390">
        <f t="shared" si="101"/>
        <v>0</v>
      </c>
      <c r="BJ166" s="1390">
        <f t="shared" si="102"/>
        <v>0</v>
      </c>
      <c r="BK166" s="1390">
        <f t="shared" si="103"/>
        <v>0</v>
      </c>
    </row>
    <row r="167" spans="1:63" ht="21" customHeight="1">
      <c r="A167" s="1498" t="s">
        <v>694</v>
      </c>
      <c r="B167" s="1499"/>
      <c r="C167" s="1500" t="str">
        <f>IF(VLOOKUP($A167,'Data (new)'!$A:$T,2,0)="","",VLOOKUP($A167,'Data (new)'!$A:$T,2,0))</f>
        <v>AGP0044-U3</v>
      </c>
      <c r="D167" s="1500"/>
      <c r="E167" s="1500" t="e">
        <f>IF(VLOOKUP($A167,#REF!,3,0)="","",VLOOKUP($A167,#REF!,3,0))</f>
        <v>#REF!</v>
      </c>
      <c r="F167" s="1680"/>
      <c r="G167" s="1492" t="str">
        <f>IF(VLOOKUP($A167,'Data (new)'!$A:$T,6,0)="","",HYPERLINK(VLOOKUP($A167,'Data (new)'!A:T,7,0), VLOOKUP($A167,'Data (new)'!A:T,6,0)))</f>
        <v>Recover XXL</v>
      </c>
      <c r="H167" s="1500" t="str">
        <f>IF(VLOOKUP($A167,'Data (new)'!$A:$T,14,0)="","",VLOOKUP($A167,'Data (new)'!$A:$T,14,0))</f>
        <v>Jugs</v>
      </c>
      <c r="I167" s="1501" t="str">
        <f>IF(VLOOKUP($A167,'Data (new)'!$A:$T,10,0)="","",VLOOKUP($A167,'Data (new)'!$A:$T,10,0))</f>
        <v>L</v>
      </c>
      <c r="J167" s="1501">
        <f>IF(VLOOKUP($A167,'Data (new)'!$A:$T,11,0)="","",VLOOKUP($A167,'Data (new)'!$A:$T,11,0))</f>
        <v>1</v>
      </c>
      <c r="K167" s="1502">
        <f>IF(VLOOKUP($A167,'Data (new)'!$A:$T,16,0)="","",VLOOKUP($A167,'Data (new)'!$A:$T,16,0))</f>
        <v>45</v>
      </c>
      <c r="L167" s="1503"/>
      <c r="M167" s="1504"/>
      <c r="N167" s="1504"/>
      <c r="O167" s="1504"/>
      <c r="P167" s="1518"/>
      <c r="Q167" s="760"/>
      <c r="R167" s="735"/>
      <c r="S167" s="735"/>
      <c r="T167" s="735"/>
      <c r="U167" s="736"/>
      <c r="V167" s="736"/>
      <c r="W167" s="737"/>
      <c r="X167" s="738"/>
      <c r="Y167" s="739"/>
      <c r="Z167" s="740"/>
      <c r="AA167" s="741"/>
      <c r="AB167" s="742"/>
      <c r="AC167" s="743"/>
      <c r="AD167" s="742"/>
      <c r="AE167" s="742"/>
      <c r="AF167" s="742"/>
      <c r="AG167" s="744"/>
      <c r="AH167" s="742"/>
      <c r="AI167" s="1502">
        <f>IF(VLOOKUP($A167,'Data (new)'!$A:$T,12,0)="","",VLOOKUP($A167,'Data (new)'!$A:$T,12,0))</f>
        <v>0.76</v>
      </c>
      <c r="AJ167" s="1501" t="str">
        <f t="shared" si="105"/>
        <v/>
      </c>
      <c r="AK167" s="1501" t="str">
        <f t="shared" si="106"/>
        <v/>
      </c>
      <c r="AL167" s="1502" t="str">
        <f t="shared" si="107"/>
        <v/>
      </c>
      <c r="AM167" s="1502" t="str">
        <f>IF(ISERROR('Agripp Holds PU (EU, ASIA)'!$AL167*(1-$I$3)),"",'Agripp Holds PU (EU, ASIA)'!$AL167*(1-$I$3))</f>
        <v/>
      </c>
      <c r="AN167" s="1505" t="str">
        <f t="shared" si="104"/>
        <v/>
      </c>
      <c r="AO167" s="1390">
        <f t="shared" si="81"/>
        <v>0</v>
      </c>
      <c r="AP167" s="1390">
        <f t="shared" si="82"/>
        <v>0</v>
      </c>
      <c r="AQ167" s="1390">
        <f t="shared" si="83"/>
        <v>0</v>
      </c>
      <c r="AR167" s="1390">
        <f t="shared" si="84"/>
        <v>0</v>
      </c>
      <c r="AS167" s="1390">
        <f t="shared" si="85"/>
        <v>0</v>
      </c>
      <c r="AT167" s="1390">
        <f t="shared" si="86"/>
        <v>0</v>
      </c>
      <c r="AU167" s="1390">
        <f t="shared" si="87"/>
        <v>0</v>
      </c>
      <c r="AV167" s="1390">
        <f t="shared" si="88"/>
        <v>0</v>
      </c>
      <c r="AW167" s="1390">
        <f t="shared" si="89"/>
        <v>0</v>
      </c>
      <c r="AX167" s="1390">
        <f t="shared" si="90"/>
        <v>0</v>
      </c>
      <c r="AY167" s="1390">
        <f t="shared" si="91"/>
        <v>0</v>
      </c>
      <c r="AZ167" s="1390">
        <f t="shared" si="92"/>
        <v>0</v>
      </c>
      <c r="BA167" s="1390">
        <f t="shared" si="93"/>
        <v>0</v>
      </c>
      <c r="BB167" s="1390">
        <f t="shared" si="94"/>
        <v>0</v>
      </c>
      <c r="BC167" s="1390">
        <f t="shared" si="95"/>
        <v>0</v>
      </c>
      <c r="BD167" s="1390">
        <f t="shared" si="96"/>
        <v>0</v>
      </c>
      <c r="BE167" s="1390">
        <f t="shared" si="97"/>
        <v>0</v>
      </c>
      <c r="BF167" s="1390">
        <f t="shared" si="98"/>
        <v>0</v>
      </c>
      <c r="BG167" s="1390">
        <f t="shared" si="99"/>
        <v>0</v>
      </c>
      <c r="BH167" s="1390">
        <f t="shared" si="100"/>
        <v>0</v>
      </c>
      <c r="BI167" s="1390">
        <f t="shared" si="101"/>
        <v>0</v>
      </c>
      <c r="BJ167" s="1390">
        <f t="shared" si="102"/>
        <v>0</v>
      </c>
      <c r="BK167" s="1390">
        <f t="shared" si="103"/>
        <v>0</v>
      </c>
    </row>
    <row r="168" spans="1:63" ht="21" customHeight="1">
      <c r="A168" s="1506" t="s">
        <v>695</v>
      </c>
      <c r="B168" s="667"/>
      <c r="C168" s="1507" t="str">
        <f>IF(VLOOKUP($A168,'Data (new)'!$A:$T,2,0)="","",VLOOKUP($A168,'Data (new)'!$A:$T,2,0))</f>
        <v>AGP0037-U3</v>
      </c>
      <c r="D168" s="1507"/>
      <c r="E168" s="1507" t="e">
        <f>IF(VLOOKUP($A168,#REF!,3,0)="","",VLOOKUP($A168,#REF!,3,0))</f>
        <v>#REF!</v>
      </c>
      <c r="F168" s="1680"/>
      <c r="G168" s="1508" t="str">
        <f>IF(VLOOKUP($A168,'Data (new)'!$A:$T,6,0)="","",HYPERLINK(VLOOKUP($A168,'Data (new)'!A:T,7,0), VLOOKUP($A168,'Data (new)'!A:T,6,0)))</f>
        <v>Rib XS</v>
      </c>
      <c r="H168" s="1507" t="str">
        <f>IF(VLOOKUP($A168,'Data (new)'!$A:$T,14,0)="","",VLOOKUP($A168,'Data (new)'!$A:$T,14,0))</f>
        <v>Footholds</v>
      </c>
      <c r="I168" s="1509" t="str">
        <f>IF(VLOOKUP($A168,'Data (new)'!$A:$T,10,0)="","",VLOOKUP($A168,'Data (new)'!$A:$T,10,0))</f>
        <v>S</v>
      </c>
      <c r="J168" s="1509">
        <f>IF(VLOOKUP($A168,'Data (new)'!$A:$T,11,0)="","",VLOOKUP($A168,'Data (new)'!$A:$T,11,0))</f>
        <v>12</v>
      </c>
      <c r="K168" s="1510">
        <f>IF(VLOOKUP($A168,'Data (new)'!$A:$T,16,0)="","",VLOOKUP($A168,'Data (new)'!$A:$T,16,0))</f>
        <v>74</v>
      </c>
      <c r="L168" s="1503"/>
      <c r="M168" s="1504"/>
      <c r="N168" s="1504"/>
      <c r="O168" s="1504"/>
      <c r="P168" s="1518"/>
      <c r="Q168" s="761"/>
      <c r="R168" s="745"/>
      <c r="S168" s="745"/>
      <c r="T168" s="745"/>
      <c r="U168" s="746"/>
      <c r="V168" s="746"/>
      <c r="W168" s="747"/>
      <c r="X168" s="748"/>
      <c r="Y168" s="749"/>
      <c r="Z168" s="750"/>
      <c r="AA168" s="751"/>
      <c r="AB168" s="752"/>
      <c r="AC168" s="753"/>
      <c r="AD168" s="752"/>
      <c r="AE168" s="752"/>
      <c r="AF168" s="752"/>
      <c r="AG168" s="754"/>
      <c r="AH168" s="752"/>
      <c r="AI168" s="1510">
        <f>IF(VLOOKUP($A168,'Data (new)'!$A:$T,12,0)="","",VLOOKUP($A168,'Data (new)'!$A:$T,12,0))</f>
        <v>0.93</v>
      </c>
      <c r="AJ168" s="1509" t="str">
        <f t="shared" si="105"/>
        <v/>
      </c>
      <c r="AK168" s="1509" t="str">
        <f t="shared" si="106"/>
        <v/>
      </c>
      <c r="AL168" s="1510" t="str">
        <f t="shared" si="107"/>
        <v/>
      </c>
      <c r="AM168" s="1510" t="str">
        <f>IF(ISERROR('Agripp Holds PU (EU, ASIA)'!$AL168*(1-$I$3)),"",'Agripp Holds PU (EU, ASIA)'!$AL168*(1-$I$3))</f>
        <v/>
      </c>
      <c r="AN168" s="1511" t="str">
        <f t="shared" si="104"/>
        <v/>
      </c>
      <c r="AO168" s="1390">
        <f t="shared" si="81"/>
        <v>0</v>
      </c>
      <c r="AP168" s="1390">
        <f t="shared" si="82"/>
        <v>0</v>
      </c>
      <c r="AQ168" s="1390">
        <f t="shared" si="83"/>
        <v>0</v>
      </c>
      <c r="AR168" s="1390">
        <f t="shared" si="84"/>
        <v>0</v>
      </c>
      <c r="AS168" s="1390">
        <f t="shared" si="85"/>
        <v>0</v>
      </c>
      <c r="AT168" s="1390">
        <f t="shared" si="86"/>
        <v>0</v>
      </c>
      <c r="AU168" s="1390">
        <f t="shared" si="87"/>
        <v>0</v>
      </c>
      <c r="AV168" s="1390">
        <f t="shared" si="88"/>
        <v>0</v>
      </c>
      <c r="AW168" s="1390">
        <f t="shared" si="89"/>
        <v>0</v>
      </c>
      <c r="AX168" s="1390">
        <f t="shared" si="90"/>
        <v>0</v>
      </c>
      <c r="AY168" s="1390">
        <f t="shared" si="91"/>
        <v>0</v>
      </c>
      <c r="AZ168" s="1390">
        <f t="shared" si="92"/>
        <v>0</v>
      </c>
      <c r="BA168" s="1390">
        <f t="shared" si="93"/>
        <v>0</v>
      </c>
      <c r="BB168" s="1390">
        <f t="shared" si="94"/>
        <v>0</v>
      </c>
      <c r="BC168" s="1390">
        <f t="shared" si="95"/>
        <v>0</v>
      </c>
      <c r="BD168" s="1390">
        <f t="shared" si="96"/>
        <v>0</v>
      </c>
      <c r="BE168" s="1390">
        <f t="shared" si="97"/>
        <v>0</v>
      </c>
      <c r="BF168" s="1390">
        <f t="shared" si="98"/>
        <v>0</v>
      </c>
      <c r="BG168" s="1390">
        <f t="shared" si="99"/>
        <v>0</v>
      </c>
      <c r="BH168" s="1390">
        <f t="shared" si="100"/>
        <v>0</v>
      </c>
      <c r="BI168" s="1390">
        <f t="shared" si="101"/>
        <v>0</v>
      </c>
      <c r="BJ168" s="1390">
        <f t="shared" si="102"/>
        <v>0</v>
      </c>
      <c r="BK168" s="1390">
        <f t="shared" si="103"/>
        <v>0</v>
      </c>
    </row>
    <row r="169" spans="1:63" ht="21" customHeight="1">
      <c r="A169" s="1498" t="s">
        <v>696</v>
      </c>
      <c r="B169" s="1499"/>
      <c r="C169" s="1500" t="str">
        <f>IF(VLOOKUP($A169,'Data (new)'!$A:$T,2,0)="","",VLOOKUP($A169,'Data (new)'!$A:$T,2,0))</f>
        <v>AGP0041-U3</v>
      </c>
      <c r="D169" s="1500"/>
      <c r="E169" s="1500" t="e">
        <f>IF(VLOOKUP($A169,#REF!,3,0)="","",VLOOKUP($A169,#REF!,3,0))</f>
        <v>#REF!</v>
      </c>
      <c r="F169" s="1680"/>
      <c r="G169" s="1492" t="str">
        <f>IF(VLOOKUP($A169,'Data (new)'!$A:$T,6,0)="","",HYPERLINK(VLOOKUP($A169,'Data (new)'!A:T,7,0), VLOOKUP($A169,'Data (new)'!A:T,6,0)))</f>
        <v>River</v>
      </c>
      <c r="H169" s="1500" t="str">
        <f>IF(VLOOKUP($A169,'Data (new)'!$A:$T,14,0)="","",VLOOKUP($A169,'Data (new)'!$A:$T,14,0))</f>
        <v>Pinches</v>
      </c>
      <c r="I169" s="1501" t="str">
        <f>IF(VLOOKUP($A169,'Data (new)'!$A:$T,10,0)="","",VLOOKUP($A169,'Data (new)'!$A:$T,10,0))</f>
        <v>L</v>
      </c>
      <c r="J169" s="1501">
        <f>IF(VLOOKUP($A169,'Data (new)'!$A:$T,11,0)="","",VLOOKUP($A169,'Data (new)'!$A:$T,11,0))</f>
        <v>4</v>
      </c>
      <c r="K169" s="1502">
        <f>IF(VLOOKUP($A169,'Data (new)'!$A:$T,16,0)="","",VLOOKUP($A169,'Data (new)'!$A:$T,16,0))</f>
        <v>103</v>
      </c>
      <c r="L169" s="1503"/>
      <c r="M169" s="1504"/>
      <c r="N169" s="1504"/>
      <c r="O169" s="1504"/>
      <c r="P169" s="1518"/>
      <c r="Q169" s="760"/>
      <c r="R169" s="735"/>
      <c r="S169" s="735"/>
      <c r="T169" s="735"/>
      <c r="U169" s="736"/>
      <c r="V169" s="736"/>
      <c r="W169" s="737"/>
      <c r="X169" s="738"/>
      <c r="Y169" s="739"/>
      <c r="Z169" s="740"/>
      <c r="AA169" s="741"/>
      <c r="AB169" s="742"/>
      <c r="AC169" s="743"/>
      <c r="AD169" s="742"/>
      <c r="AE169" s="742"/>
      <c r="AF169" s="742"/>
      <c r="AG169" s="744"/>
      <c r="AH169" s="742"/>
      <c r="AI169" s="1502">
        <f>IF(VLOOKUP($A169,'Data (new)'!$A:$T,12,0)="","",VLOOKUP($A169,'Data (new)'!$A:$T,12,0))</f>
        <v>1.48</v>
      </c>
      <c r="AJ169" s="1501" t="str">
        <f t="shared" si="105"/>
        <v/>
      </c>
      <c r="AK169" s="1501" t="str">
        <f t="shared" si="106"/>
        <v/>
      </c>
      <c r="AL169" s="1502" t="str">
        <f t="shared" si="107"/>
        <v/>
      </c>
      <c r="AM169" s="1502" t="str">
        <f>IF(ISERROR('Agripp Holds PU (EU, ASIA)'!$AL169*(1-$I$3)),"",'Agripp Holds PU (EU, ASIA)'!$AL169*(1-$I$3))</f>
        <v/>
      </c>
      <c r="AN169" s="1505" t="str">
        <f t="shared" si="104"/>
        <v/>
      </c>
      <c r="AO169" s="1390">
        <f t="shared" si="81"/>
        <v>0</v>
      </c>
      <c r="AP169" s="1390">
        <f t="shared" si="82"/>
        <v>0</v>
      </c>
      <c r="AQ169" s="1390">
        <f t="shared" si="83"/>
        <v>0</v>
      </c>
      <c r="AR169" s="1390">
        <f t="shared" si="84"/>
        <v>0</v>
      </c>
      <c r="AS169" s="1390">
        <f t="shared" si="85"/>
        <v>0</v>
      </c>
      <c r="AT169" s="1390">
        <f t="shared" si="86"/>
        <v>0</v>
      </c>
      <c r="AU169" s="1390">
        <f t="shared" si="87"/>
        <v>0</v>
      </c>
      <c r="AV169" s="1390">
        <f t="shared" si="88"/>
        <v>0</v>
      </c>
      <c r="AW169" s="1390">
        <f t="shared" si="89"/>
        <v>0</v>
      </c>
      <c r="AX169" s="1390">
        <f t="shared" si="90"/>
        <v>0</v>
      </c>
      <c r="AY169" s="1390">
        <f t="shared" si="91"/>
        <v>0</v>
      </c>
      <c r="AZ169" s="1390">
        <f t="shared" si="92"/>
        <v>0</v>
      </c>
      <c r="BA169" s="1390">
        <f t="shared" si="93"/>
        <v>0</v>
      </c>
      <c r="BB169" s="1390">
        <f t="shared" si="94"/>
        <v>0</v>
      </c>
      <c r="BC169" s="1390">
        <f t="shared" si="95"/>
        <v>0</v>
      </c>
      <c r="BD169" s="1390">
        <f t="shared" si="96"/>
        <v>0</v>
      </c>
      <c r="BE169" s="1390">
        <f t="shared" si="97"/>
        <v>0</v>
      </c>
      <c r="BF169" s="1390">
        <f t="shared" si="98"/>
        <v>0</v>
      </c>
      <c r="BG169" s="1390">
        <f t="shared" si="99"/>
        <v>0</v>
      </c>
      <c r="BH169" s="1390">
        <f t="shared" si="100"/>
        <v>0</v>
      </c>
      <c r="BI169" s="1390">
        <f t="shared" si="101"/>
        <v>0</v>
      </c>
      <c r="BJ169" s="1390">
        <f t="shared" si="102"/>
        <v>0</v>
      </c>
      <c r="BK169" s="1390">
        <f t="shared" si="103"/>
        <v>0</v>
      </c>
    </row>
    <row r="170" spans="1:63" ht="21" customHeight="1">
      <c r="A170" s="1506" t="s">
        <v>697</v>
      </c>
      <c r="B170" s="667"/>
      <c r="C170" s="1507" t="str">
        <f>IF(VLOOKUP($A170,'Data (new)'!$A:$T,2,0)="","",VLOOKUP($A170,'Data (new)'!$A:$T,2,0))</f>
        <v>AGP0017-U3</v>
      </c>
      <c r="D170" s="1507"/>
      <c r="E170" s="1507" t="e">
        <f>IF(VLOOKUP($A170,#REF!,3,0)="","",VLOOKUP($A170,#REF!,3,0))</f>
        <v>#REF!</v>
      </c>
      <c r="F170" s="1680"/>
      <c r="G170" s="1508" t="str">
        <f>IF(VLOOKUP($A170,'Data (new)'!$A:$T,6,0)="","",HYPERLINK(VLOOKUP($A170,'Data (new)'!A:T,7,0), VLOOKUP($A170,'Data (new)'!A:T,6,0)))</f>
        <v>Run</v>
      </c>
      <c r="H170" s="1507" t="str">
        <f>IF(VLOOKUP($A170,'Data (new)'!$A:$T,14,0)="","",VLOOKUP($A170,'Data (new)'!$A:$T,14,0))</f>
        <v>Crimps</v>
      </c>
      <c r="I170" s="1509" t="str">
        <f>IF(VLOOKUP($A170,'Data (new)'!$A:$T,10,0)="","",VLOOKUP($A170,'Data (new)'!$A:$T,10,0))</f>
        <v>M</v>
      </c>
      <c r="J170" s="1509">
        <f>IF(VLOOKUP($A170,'Data (new)'!$A:$T,11,0)="","",VLOOKUP($A170,'Data (new)'!$A:$T,11,0))</f>
        <v>5</v>
      </c>
      <c r="K170" s="1510">
        <f>IF(VLOOKUP($A170,'Data (new)'!$A:$T,16,0)="","",VLOOKUP($A170,'Data (new)'!$A:$T,16,0))</f>
        <v>99</v>
      </c>
      <c r="L170" s="1503"/>
      <c r="M170" s="1504"/>
      <c r="N170" s="1504"/>
      <c r="O170" s="1504"/>
      <c r="P170" s="1518"/>
      <c r="Q170" s="761"/>
      <c r="R170" s="745"/>
      <c r="S170" s="745"/>
      <c r="T170" s="745"/>
      <c r="U170" s="746"/>
      <c r="V170" s="746"/>
      <c r="W170" s="747"/>
      <c r="X170" s="748"/>
      <c r="Y170" s="749"/>
      <c r="Z170" s="750"/>
      <c r="AA170" s="751"/>
      <c r="AB170" s="752"/>
      <c r="AC170" s="753"/>
      <c r="AD170" s="752"/>
      <c r="AE170" s="752"/>
      <c r="AF170" s="752"/>
      <c r="AG170" s="754"/>
      <c r="AH170" s="752"/>
      <c r="AI170" s="1510">
        <f>IF(VLOOKUP($A170,'Data (new)'!$A:$T,12,0)="","",VLOOKUP($A170,'Data (new)'!$A:$T,12,0))</f>
        <v>1.8593450704225352</v>
      </c>
      <c r="AJ170" s="1509" t="str">
        <f t="shared" si="105"/>
        <v/>
      </c>
      <c r="AK170" s="1509" t="str">
        <f t="shared" si="106"/>
        <v/>
      </c>
      <c r="AL170" s="1510" t="str">
        <f t="shared" si="107"/>
        <v/>
      </c>
      <c r="AM170" s="1510" t="str">
        <f>IF(ISERROR('Agripp Holds PU (EU, ASIA)'!$AL170*(1-$I$3)),"",'Agripp Holds PU (EU, ASIA)'!$AL170*(1-$I$3))</f>
        <v/>
      </c>
      <c r="AN170" s="1511" t="str">
        <f t="shared" si="104"/>
        <v/>
      </c>
      <c r="AO170" s="1390">
        <f t="shared" si="81"/>
        <v>0</v>
      </c>
      <c r="AP170" s="1390">
        <f t="shared" si="82"/>
        <v>0</v>
      </c>
      <c r="AQ170" s="1390">
        <f t="shared" si="83"/>
        <v>0</v>
      </c>
      <c r="AR170" s="1390">
        <f t="shared" si="84"/>
        <v>0</v>
      </c>
      <c r="AS170" s="1390">
        <f t="shared" si="85"/>
        <v>0</v>
      </c>
      <c r="AT170" s="1390">
        <f t="shared" si="86"/>
        <v>0</v>
      </c>
      <c r="AU170" s="1390">
        <f t="shared" si="87"/>
        <v>0</v>
      </c>
      <c r="AV170" s="1390">
        <f t="shared" si="88"/>
        <v>0</v>
      </c>
      <c r="AW170" s="1390">
        <f t="shared" si="89"/>
        <v>0</v>
      </c>
      <c r="AX170" s="1390">
        <f t="shared" si="90"/>
        <v>0</v>
      </c>
      <c r="AY170" s="1390">
        <f t="shared" si="91"/>
        <v>0</v>
      </c>
      <c r="AZ170" s="1390">
        <f t="shared" si="92"/>
        <v>0</v>
      </c>
      <c r="BA170" s="1390">
        <f t="shared" si="93"/>
        <v>0</v>
      </c>
      <c r="BB170" s="1390">
        <f t="shared" si="94"/>
        <v>0</v>
      </c>
      <c r="BC170" s="1390">
        <f t="shared" si="95"/>
        <v>0</v>
      </c>
      <c r="BD170" s="1390">
        <f t="shared" si="96"/>
        <v>0</v>
      </c>
      <c r="BE170" s="1390">
        <f t="shared" si="97"/>
        <v>0</v>
      </c>
      <c r="BF170" s="1390">
        <f t="shared" si="98"/>
        <v>0</v>
      </c>
      <c r="BG170" s="1390">
        <f t="shared" si="99"/>
        <v>0</v>
      </c>
      <c r="BH170" s="1390">
        <f t="shared" si="100"/>
        <v>0</v>
      </c>
      <c r="BI170" s="1390">
        <f t="shared" si="101"/>
        <v>0</v>
      </c>
      <c r="BJ170" s="1390">
        <f t="shared" si="102"/>
        <v>0</v>
      </c>
      <c r="BK170" s="1390">
        <f t="shared" si="103"/>
        <v>0</v>
      </c>
    </row>
    <row r="171" spans="1:63" ht="21" customHeight="1">
      <c r="A171" s="1498" t="s">
        <v>698</v>
      </c>
      <c r="B171" s="1499"/>
      <c r="C171" s="1500" t="str">
        <f>IF(VLOOKUP($A171,'Data (new)'!$A:$T,2,0)="","",VLOOKUP($A171,'Data (new)'!$A:$T,2,0))</f>
        <v>AGP0036-U3</v>
      </c>
      <c r="D171" s="1500"/>
      <c r="E171" s="1500" t="e">
        <f>IF(VLOOKUP($A171,#REF!,3,0)="","",VLOOKUP($A171,#REF!,3,0))</f>
        <v>#REF!</v>
      </c>
      <c r="F171" s="1680"/>
      <c r="G171" s="1492" t="str">
        <f>IF(VLOOKUP($A171,'Data (new)'!$A:$T,6,0)="","",HYPERLINK(VLOOKUP($A171,'Data (new)'!A:T,7,0), VLOOKUP($A171,'Data (new)'!A:T,6,0)))</f>
        <v>Rush XS</v>
      </c>
      <c r="H171" s="1500" t="str">
        <f>IF(VLOOKUP($A171,'Data (new)'!$A:$T,14,0)="","",VLOOKUP($A171,'Data (new)'!$A:$T,14,0))</f>
        <v>Footholds</v>
      </c>
      <c r="I171" s="1501" t="str">
        <f>IF(VLOOKUP($A171,'Data (new)'!$A:$T,10,0)="","",VLOOKUP($A171,'Data (new)'!$A:$T,10,0))</f>
        <v>S</v>
      </c>
      <c r="J171" s="1501">
        <f>IF(VLOOKUP($A171,'Data (new)'!$A:$T,11,0)="","",VLOOKUP($A171,'Data (new)'!$A:$T,11,0))</f>
        <v>10</v>
      </c>
      <c r="K171" s="1502">
        <f>IF(VLOOKUP($A171,'Data (new)'!$A:$T,16,0)="","",VLOOKUP($A171,'Data (new)'!$A:$T,16,0))</f>
        <v>48</v>
      </c>
      <c r="L171" s="1503"/>
      <c r="M171" s="1504"/>
      <c r="N171" s="1504"/>
      <c r="O171" s="1504"/>
      <c r="P171" s="1518"/>
      <c r="Q171" s="760"/>
      <c r="R171" s="735"/>
      <c r="S171" s="735"/>
      <c r="T171" s="735"/>
      <c r="U171" s="736"/>
      <c r="V171" s="736"/>
      <c r="W171" s="737"/>
      <c r="X171" s="738"/>
      <c r="Y171" s="739"/>
      <c r="Z171" s="740"/>
      <c r="AA171" s="741"/>
      <c r="AB171" s="742"/>
      <c r="AC171" s="743"/>
      <c r="AD171" s="742"/>
      <c r="AE171" s="742"/>
      <c r="AF171" s="742"/>
      <c r="AG171" s="744"/>
      <c r="AH171" s="742"/>
      <c r="AI171" s="1502">
        <f>IF(VLOOKUP($A171,'Data (new)'!$A:$T,12,0)="","",VLOOKUP($A171,'Data (new)'!$A:$T,12,0))</f>
        <v>0.61</v>
      </c>
      <c r="AJ171" s="1501" t="str">
        <f t="shared" si="105"/>
        <v/>
      </c>
      <c r="AK171" s="1501" t="str">
        <f t="shared" si="106"/>
        <v/>
      </c>
      <c r="AL171" s="1502" t="str">
        <f t="shared" si="107"/>
        <v/>
      </c>
      <c r="AM171" s="1502" t="str">
        <f>IF(ISERROR('Agripp Holds PU (EU, ASIA)'!$AL171*(1-$I$3)),"",'Agripp Holds PU (EU, ASIA)'!$AL171*(1-$I$3))</f>
        <v/>
      </c>
      <c r="AN171" s="1505" t="str">
        <f t="shared" si="104"/>
        <v/>
      </c>
      <c r="AO171" s="1390">
        <f t="shared" si="81"/>
        <v>0</v>
      </c>
      <c r="AP171" s="1390">
        <f t="shared" si="82"/>
        <v>0</v>
      </c>
      <c r="AQ171" s="1390">
        <f t="shared" si="83"/>
        <v>0</v>
      </c>
      <c r="AR171" s="1390">
        <f t="shared" si="84"/>
        <v>0</v>
      </c>
      <c r="AS171" s="1390">
        <f t="shared" si="85"/>
        <v>0</v>
      </c>
      <c r="AT171" s="1390">
        <f t="shared" si="86"/>
        <v>0</v>
      </c>
      <c r="AU171" s="1390">
        <f t="shared" si="87"/>
        <v>0</v>
      </c>
      <c r="AV171" s="1390">
        <f t="shared" si="88"/>
        <v>0</v>
      </c>
      <c r="AW171" s="1390">
        <f t="shared" si="89"/>
        <v>0</v>
      </c>
      <c r="AX171" s="1390">
        <f t="shared" si="90"/>
        <v>0</v>
      </c>
      <c r="AY171" s="1390">
        <f t="shared" si="91"/>
        <v>0</v>
      </c>
      <c r="AZ171" s="1390">
        <f t="shared" si="92"/>
        <v>0</v>
      </c>
      <c r="BA171" s="1390">
        <f t="shared" si="93"/>
        <v>0</v>
      </c>
      <c r="BB171" s="1390">
        <f t="shared" si="94"/>
        <v>0</v>
      </c>
      <c r="BC171" s="1390">
        <f t="shared" si="95"/>
        <v>0</v>
      </c>
      <c r="BD171" s="1390">
        <f t="shared" si="96"/>
        <v>0</v>
      </c>
      <c r="BE171" s="1390">
        <f t="shared" si="97"/>
        <v>0</v>
      </c>
      <c r="BF171" s="1390">
        <f t="shared" si="98"/>
        <v>0</v>
      </c>
      <c r="BG171" s="1390">
        <f t="shared" si="99"/>
        <v>0</v>
      </c>
      <c r="BH171" s="1390">
        <f t="shared" si="100"/>
        <v>0</v>
      </c>
      <c r="BI171" s="1390">
        <f t="shared" si="101"/>
        <v>0</v>
      </c>
      <c r="BJ171" s="1390">
        <f t="shared" si="102"/>
        <v>0</v>
      </c>
      <c r="BK171" s="1390">
        <f t="shared" si="103"/>
        <v>0</v>
      </c>
    </row>
    <row r="172" spans="1:63" ht="21" customHeight="1">
      <c r="A172" s="1506" t="s">
        <v>699</v>
      </c>
      <c r="B172" s="667"/>
      <c r="C172" s="1507" t="str">
        <f>IF(VLOOKUP($A172,'Data (new)'!$A:$T,2,0)="","",VLOOKUP($A172,'Data (new)'!$A:$T,2,0))</f>
        <v>AGP0038-U3</v>
      </c>
      <c r="D172" s="1507"/>
      <c r="E172" s="1507" t="e">
        <f>IF(VLOOKUP($A172,#REF!,3,0)="","",VLOOKUP($A172,#REF!,3,0))</f>
        <v>#REF!</v>
      </c>
      <c r="F172" s="1680"/>
      <c r="G172" s="1508" t="str">
        <f>IF(VLOOKUP($A172,'Data (new)'!$A:$T,6,0)="","",HYPERLINK(VLOOKUP($A172,'Data (new)'!A:T,7,0), VLOOKUP($A172,'Data (new)'!A:T,6,0)))</f>
        <v>Senso XS</v>
      </c>
      <c r="H172" s="1507" t="str">
        <f>IF(VLOOKUP($A172,'Data (new)'!$A:$T,14,0)="","",VLOOKUP($A172,'Data (new)'!$A:$T,14,0))</f>
        <v>Footholds</v>
      </c>
      <c r="I172" s="1509" t="str">
        <f>IF(VLOOKUP($A172,'Data (new)'!$A:$T,10,0)="","",VLOOKUP($A172,'Data (new)'!$A:$T,10,0))</f>
        <v>S</v>
      </c>
      <c r="J172" s="1509">
        <f>IF(VLOOKUP($A172,'Data (new)'!$A:$T,11,0)="","",VLOOKUP($A172,'Data (new)'!$A:$T,11,0))</f>
        <v>10</v>
      </c>
      <c r="K172" s="1510">
        <f>IF(VLOOKUP($A172,'Data (new)'!$A:$T,16,0)="","",VLOOKUP($A172,'Data (new)'!$A:$T,16,0))</f>
        <v>48</v>
      </c>
      <c r="L172" s="1503"/>
      <c r="M172" s="1504"/>
      <c r="N172" s="1504"/>
      <c r="O172" s="1504"/>
      <c r="P172" s="1518"/>
      <c r="Q172" s="761"/>
      <c r="R172" s="745"/>
      <c r="S172" s="745"/>
      <c r="T172" s="745"/>
      <c r="U172" s="746"/>
      <c r="V172" s="746"/>
      <c r="W172" s="747"/>
      <c r="X172" s="748"/>
      <c r="Y172" s="749"/>
      <c r="Z172" s="750"/>
      <c r="AA172" s="751"/>
      <c r="AB172" s="752"/>
      <c r="AC172" s="753"/>
      <c r="AD172" s="752"/>
      <c r="AE172" s="752"/>
      <c r="AF172" s="752"/>
      <c r="AG172" s="754"/>
      <c r="AH172" s="752"/>
      <c r="AI172" s="1510">
        <f>IF(VLOOKUP($A172,'Data (new)'!$A:$T,12,0)="","",VLOOKUP($A172,'Data (new)'!$A:$T,12,0))</f>
        <v>0.68</v>
      </c>
      <c r="AJ172" s="1509" t="str">
        <f t="shared" si="105"/>
        <v/>
      </c>
      <c r="AK172" s="1509" t="str">
        <f t="shared" si="106"/>
        <v/>
      </c>
      <c r="AL172" s="1510" t="str">
        <f t="shared" si="107"/>
        <v/>
      </c>
      <c r="AM172" s="1510" t="str">
        <f>IF(ISERROR('Agripp Holds PU (EU, ASIA)'!$AL172*(1-$I$3)),"",'Agripp Holds PU (EU, ASIA)'!$AL172*(1-$I$3))</f>
        <v/>
      </c>
      <c r="AN172" s="1511" t="str">
        <f t="shared" si="104"/>
        <v/>
      </c>
      <c r="AO172" s="1390">
        <f t="shared" si="81"/>
        <v>0</v>
      </c>
      <c r="AP172" s="1390">
        <f t="shared" si="82"/>
        <v>0</v>
      </c>
      <c r="AQ172" s="1390">
        <f t="shared" si="83"/>
        <v>0</v>
      </c>
      <c r="AR172" s="1390">
        <f t="shared" si="84"/>
        <v>0</v>
      </c>
      <c r="AS172" s="1390">
        <f t="shared" si="85"/>
        <v>0</v>
      </c>
      <c r="AT172" s="1390">
        <f t="shared" si="86"/>
        <v>0</v>
      </c>
      <c r="AU172" s="1390">
        <f t="shared" si="87"/>
        <v>0</v>
      </c>
      <c r="AV172" s="1390">
        <f t="shared" si="88"/>
        <v>0</v>
      </c>
      <c r="AW172" s="1390">
        <f t="shared" si="89"/>
        <v>0</v>
      </c>
      <c r="AX172" s="1390">
        <f t="shared" si="90"/>
        <v>0</v>
      </c>
      <c r="AY172" s="1390">
        <f t="shared" si="91"/>
        <v>0</v>
      </c>
      <c r="AZ172" s="1390">
        <f t="shared" si="92"/>
        <v>0</v>
      </c>
      <c r="BA172" s="1390">
        <f t="shared" si="93"/>
        <v>0</v>
      </c>
      <c r="BB172" s="1390">
        <f t="shared" si="94"/>
        <v>0</v>
      </c>
      <c r="BC172" s="1390">
        <f t="shared" si="95"/>
        <v>0</v>
      </c>
      <c r="BD172" s="1390">
        <f t="shared" si="96"/>
        <v>0</v>
      </c>
      <c r="BE172" s="1390">
        <f t="shared" si="97"/>
        <v>0</v>
      </c>
      <c r="BF172" s="1390">
        <f t="shared" si="98"/>
        <v>0</v>
      </c>
      <c r="BG172" s="1390">
        <f t="shared" si="99"/>
        <v>0</v>
      </c>
      <c r="BH172" s="1390">
        <f t="shared" si="100"/>
        <v>0</v>
      </c>
      <c r="BI172" s="1390">
        <f t="shared" si="101"/>
        <v>0</v>
      </c>
      <c r="BJ172" s="1390">
        <f t="shared" si="102"/>
        <v>0</v>
      </c>
      <c r="BK172" s="1390">
        <f t="shared" si="103"/>
        <v>0</v>
      </c>
    </row>
    <row r="173" spans="1:63" ht="21" customHeight="1">
      <c r="A173" s="1498" t="s">
        <v>700</v>
      </c>
      <c r="B173" s="1499"/>
      <c r="C173" s="1500" t="str">
        <f>IF(VLOOKUP($A173,'Data (new)'!$A:$T,2,0)="","",VLOOKUP($A173,'Data (new)'!$A:$T,2,0))</f>
        <v>AGP0005-U3</v>
      </c>
      <c r="D173" s="1500"/>
      <c r="E173" s="1500" t="e">
        <f>IF(VLOOKUP($A173,#REF!,3,0)="","",VLOOKUP($A173,#REF!,3,0))</f>
        <v>#REF!</v>
      </c>
      <c r="F173" s="1680"/>
      <c r="G173" s="1492" t="str">
        <f>IF(VLOOKUP($A173,'Data (new)'!$A:$T,6,0)="","",HYPERLINK(VLOOKUP($A173,'Data (new)'!A:T,7,0), VLOOKUP($A173,'Data (new)'!A:T,6,0)))</f>
        <v>Shine</v>
      </c>
      <c r="H173" s="1500" t="str">
        <f>IF(VLOOKUP($A173,'Data (new)'!$A:$T,14,0)="","",VLOOKUP($A173,'Data (new)'!$A:$T,14,0))</f>
        <v>Edges</v>
      </c>
      <c r="I173" s="1501" t="str">
        <f>IF(VLOOKUP($A173,'Data (new)'!$A:$T,10,0)="","",VLOOKUP($A173,'Data (new)'!$A:$T,10,0))</f>
        <v>M</v>
      </c>
      <c r="J173" s="1501">
        <f>IF(VLOOKUP($A173,'Data (new)'!$A:$T,11,0)="","",VLOOKUP($A173,'Data (new)'!$A:$T,11,0))</f>
        <v>6</v>
      </c>
      <c r="K173" s="1502">
        <f>IF(VLOOKUP($A173,'Data (new)'!$A:$T,16,0)="","",VLOOKUP($A173,'Data (new)'!$A:$T,16,0))</f>
        <v>89</v>
      </c>
      <c r="L173" s="1503"/>
      <c r="M173" s="1504"/>
      <c r="N173" s="1504"/>
      <c r="O173" s="1504"/>
      <c r="P173" s="1518"/>
      <c r="Q173" s="760"/>
      <c r="R173" s="735"/>
      <c r="S173" s="735"/>
      <c r="T173" s="735"/>
      <c r="U173" s="736"/>
      <c r="V173" s="736"/>
      <c r="W173" s="737"/>
      <c r="X173" s="738"/>
      <c r="Y173" s="739"/>
      <c r="Z173" s="740"/>
      <c r="AA173" s="741"/>
      <c r="AB173" s="742"/>
      <c r="AC173" s="743"/>
      <c r="AD173" s="742"/>
      <c r="AE173" s="742"/>
      <c r="AF173" s="742"/>
      <c r="AG173" s="744"/>
      <c r="AH173" s="742"/>
      <c r="AI173" s="1502">
        <f>IF(VLOOKUP($A173,'Data (new)'!$A:$T,12,0)="","",VLOOKUP($A173,'Data (new)'!$A:$T,12,0))</f>
        <v>1.6700704225352112</v>
      </c>
      <c r="AJ173" s="1501" t="str">
        <f t="shared" si="105"/>
        <v/>
      </c>
      <c r="AK173" s="1501" t="str">
        <f t="shared" si="106"/>
        <v/>
      </c>
      <c r="AL173" s="1502" t="str">
        <f t="shared" si="107"/>
        <v/>
      </c>
      <c r="AM173" s="1502" t="str">
        <f>IF(ISERROR('Agripp Holds PU (EU, ASIA)'!$AL173*(1-$I$3)),"",'Agripp Holds PU (EU, ASIA)'!$AL173*(1-$I$3))</f>
        <v/>
      </c>
      <c r="AN173" s="1505" t="str">
        <f t="shared" si="104"/>
        <v/>
      </c>
      <c r="AO173" s="1390">
        <f t="shared" si="81"/>
        <v>0</v>
      </c>
      <c r="AP173" s="1390">
        <f t="shared" si="82"/>
        <v>0</v>
      </c>
      <c r="AQ173" s="1390">
        <f t="shared" si="83"/>
        <v>0</v>
      </c>
      <c r="AR173" s="1390">
        <f t="shared" si="84"/>
        <v>0</v>
      </c>
      <c r="AS173" s="1390">
        <f t="shared" si="85"/>
        <v>0</v>
      </c>
      <c r="AT173" s="1390">
        <f t="shared" si="86"/>
        <v>0</v>
      </c>
      <c r="AU173" s="1390">
        <f t="shared" si="87"/>
        <v>0</v>
      </c>
      <c r="AV173" s="1390">
        <f t="shared" si="88"/>
        <v>0</v>
      </c>
      <c r="AW173" s="1390">
        <f t="shared" si="89"/>
        <v>0</v>
      </c>
      <c r="AX173" s="1390">
        <f t="shared" si="90"/>
        <v>0</v>
      </c>
      <c r="AY173" s="1390">
        <f t="shared" si="91"/>
        <v>0</v>
      </c>
      <c r="AZ173" s="1390">
        <f t="shared" si="92"/>
        <v>0</v>
      </c>
      <c r="BA173" s="1390">
        <f t="shared" si="93"/>
        <v>0</v>
      </c>
      <c r="BB173" s="1390">
        <f t="shared" si="94"/>
        <v>0</v>
      </c>
      <c r="BC173" s="1390">
        <f t="shared" si="95"/>
        <v>0</v>
      </c>
      <c r="BD173" s="1390">
        <f t="shared" si="96"/>
        <v>0</v>
      </c>
      <c r="BE173" s="1390">
        <f t="shared" si="97"/>
        <v>0</v>
      </c>
      <c r="BF173" s="1390">
        <f t="shared" si="98"/>
        <v>0</v>
      </c>
      <c r="BG173" s="1390">
        <f t="shared" si="99"/>
        <v>0</v>
      </c>
      <c r="BH173" s="1390">
        <f t="shared" si="100"/>
        <v>0</v>
      </c>
      <c r="BI173" s="1390">
        <f t="shared" si="101"/>
        <v>0</v>
      </c>
      <c r="BJ173" s="1390">
        <f t="shared" si="102"/>
        <v>0</v>
      </c>
      <c r="BK173" s="1390">
        <f t="shared" si="103"/>
        <v>0</v>
      </c>
    </row>
    <row r="174" spans="1:63" ht="21" customHeight="1">
      <c r="A174" s="1506" t="s">
        <v>701</v>
      </c>
      <c r="B174" s="667"/>
      <c r="C174" s="1507" t="str">
        <f>IF(VLOOKUP($A174,'Data (new)'!$A:$T,2,0)="","",VLOOKUP($A174,'Data (new)'!$A:$T,2,0))</f>
        <v>AGP0001-U3</v>
      </c>
      <c r="D174" s="1507"/>
      <c r="E174" s="1507" t="e">
        <f>IF(VLOOKUP($A174,#REF!,3,0)="","",VLOOKUP($A174,#REF!,3,0))</f>
        <v>#REF!</v>
      </c>
      <c r="F174" s="1680"/>
      <c r="G174" s="1508" t="str">
        <f>IF(VLOOKUP($A174,'Data (new)'!$A:$T,6,0)="","",HYPERLINK(VLOOKUP($A174,'Data (new)'!A:T,7,0), VLOOKUP($A174,'Data (new)'!A:T,6,0)))</f>
        <v>Solomon</v>
      </c>
      <c r="H174" s="1507" t="str">
        <f>IF(VLOOKUP($A174,'Data (new)'!$A:$T,14,0)="","",VLOOKUP($A174,'Data (new)'!$A:$T,14,0))</f>
        <v>Pinches</v>
      </c>
      <c r="I174" s="1509" t="str">
        <f>IF(VLOOKUP($A174,'Data (new)'!$A:$T,10,0)="","",VLOOKUP($A174,'Data (new)'!$A:$T,10,0))</f>
        <v>XL</v>
      </c>
      <c r="J174" s="1509">
        <f>IF(VLOOKUP($A174,'Data (new)'!$A:$T,11,0)="","",VLOOKUP($A174,'Data (new)'!$A:$T,11,0))</f>
        <v>2</v>
      </c>
      <c r="K174" s="1510">
        <f>IF(VLOOKUP($A174,'Data (new)'!$A:$T,16,0)="","",VLOOKUP($A174,'Data (new)'!$A:$T,16,0))</f>
        <v>129</v>
      </c>
      <c r="L174" s="1503"/>
      <c r="M174" s="1504"/>
      <c r="N174" s="1504"/>
      <c r="O174" s="1504"/>
      <c r="P174" s="1518"/>
      <c r="Q174" s="761"/>
      <c r="R174" s="745"/>
      <c r="S174" s="745"/>
      <c r="T174" s="745"/>
      <c r="U174" s="746"/>
      <c r="V174" s="746"/>
      <c r="W174" s="747"/>
      <c r="X174" s="748"/>
      <c r="Y174" s="749"/>
      <c r="Z174" s="750"/>
      <c r="AA174" s="751"/>
      <c r="AB174" s="752"/>
      <c r="AC174" s="753"/>
      <c r="AD174" s="752"/>
      <c r="AE174" s="752"/>
      <c r="AF174" s="752"/>
      <c r="AG174" s="754"/>
      <c r="AH174" s="752"/>
      <c r="AI174" s="1510">
        <f>IF(VLOOKUP($A174,'Data (new)'!$A:$T,12,0)="","",VLOOKUP($A174,'Data (new)'!$A:$T,12,0))</f>
        <v>2.427169014084507</v>
      </c>
      <c r="AJ174" s="1509" t="str">
        <f t="shared" si="105"/>
        <v/>
      </c>
      <c r="AK174" s="1509" t="str">
        <f t="shared" si="106"/>
        <v/>
      </c>
      <c r="AL174" s="1510" t="str">
        <f t="shared" si="107"/>
        <v/>
      </c>
      <c r="AM174" s="1510" t="str">
        <f>IF(ISERROR('Agripp Holds PU (EU, ASIA)'!$AL174*(1-$I$3)),"",'Agripp Holds PU (EU, ASIA)'!$AL174*(1-$I$3))</f>
        <v/>
      </c>
      <c r="AN174" s="1511" t="str">
        <f t="shared" si="104"/>
        <v/>
      </c>
      <c r="AO174" s="1390">
        <f t="shared" si="81"/>
        <v>0</v>
      </c>
      <c r="AP174" s="1390">
        <f t="shared" si="82"/>
        <v>0</v>
      </c>
      <c r="AQ174" s="1390">
        <f t="shared" si="83"/>
        <v>0</v>
      </c>
      <c r="AR174" s="1390">
        <f t="shared" si="84"/>
        <v>0</v>
      </c>
      <c r="AS174" s="1390">
        <f t="shared" si="85"/>
        <v>0</v>
      </c>
      <c r="AT174" s="1390">
        <f t="shared" si="86"/>
        <v>0</v>
      </c>
      <c r="AU174" s="1390">
        <f t="shared" si="87"/>
        <v>0</v>
      </c>
      <c r="AV174" s="1390">
        <f t="shared" si="88"/>
        <v>0</v>
      </c>
      <c r="AW174" s="1390">
        <f t="shared" si="89"/>
        <v>0</v>
      </c>
      <c r="AX174" s="1390">
        <f t="shared" si="90"/>
        <v>0</v>
      </c>
      <c r="AY174" s="1390">
        <f t="shared" si="91"/>
        <v>0</v>
      </c>
      <c r="AZ174" s="1390">
        <f t="shared" si="92"/>
        <v>0</v>
      </c>
      <c r="BA174" s="1390">
        <f t="shared" si="93"/>
        <v>0</v>
      </c>
      <c r="BB174" s="1390">
        <f t="shared" si="94"/>
        <v>0</v>
      </c>
      <c r="BC174" s="1390">
        <f t="shared" si="95"/>
        <v>0</v>
      </c>
      <c r="BD174" s="1390">
        <f t="shared" si="96"/>
        <v>0</v>
      </c>
      <c r="BE174" s="1390">
        <f t="shared" si="97"/>
        <v>0</v>
      </c>
      <c r="BF174" s="1390">
        <f t="shared" si="98"/>
        <v>0</v>
      </c>
      <c r="BG174" s="1390">
        <f t="shared" si="99"/>
        <v>0</v>
      </c>
      <c r="BH174" s="1390">
        <f t="shared" si="100"/>
        <v>0</v>
      </c>
      <c r="BI174" s="1390">
        <f t="shared" si="101"/>
        <v>0</v>
      </c>
      <c r="BJ174" s="1390">
        <f t="shared" si="102"/>
        <v>0</v>
      </c>
      <c r="BK174" s="1390">
        <f t="shared" si="103"/>
        <v>0</v>
      </c>
    </row>
    <row r="175" spans="1:63" ht="21" customHeight="1">
      <c r="A175" s="1498" t="s">
        <v>702</v>
      </c>
      <c r="B175" s="1499"/>
      <c r="C175" s="1500" t="str">
        <f>IF(VLOOKUP($A175,'Data (new)'!$A:$T,2,0)="","",VLOOKUP($A175,'Data (new)'!$A:$T,2,0))</f>
        <v>AGP0050-U3</v>
      </c>
      <c r="D175" s="1500"/>
      <c r="E175" s="1500" t="e">
        <f>IF(VLOOKUP($A175,#REF!,3,0)="","",VLOOKUP($A175,#REF!,3,0))</f>
        <v>#REF!</v>
      </c>
      <c r="F175" s="1680"/>
      <c r="G175" s="1492" t="str">
        <f>IF(VLOOKUP($A175,'Data (new)'!$A:$T,6,0)="","",HYPERLINK(VLOOKUP($A175,'Data (new)'!A:T,7,0), VLOOKUP($A175,'Data (new)'!A:T,6,0)))</f>
        <v>Sphinx Giga</v>
      </c>
      <c r="H175" s="1500" t="str">
        <f>IF(VLOOKUP($A175,'Data (new)'!$A:$T,14,0)="","",VLOOKUP($A175,'Data (new)'!$A:$T,14,0))</f>
        <v>Pinches</v>
      </c>
      <c r="I175" s="1501" t="str">
        <f>IF(VLOOKUP($A175,'Data (new)'!$A:$T,10,0)="","",VLOOKUP($A175,'Data (new)'!$A:$T,10,0))</f>
        <v>XL</v>
      </c>
      <c r="J175" s="1501">
        <f>IF(VLOOKUP($A175,'Data (new)'!$A:$T,11,0)="","",VLOOKUP($A175,'Data (new)'!$A:$T,11,0))</f>
        <v>1</v>
      </c>
      <c r="K175" s="1502">
        <f>IF(VLOOKUP($A175,'Data (new)'!$A:$T,16,0)="","",VLOOKUP($A175,'Data (new)'!$A:$T,16,0))</f>
        <v>84</v>
      </c>
      <c r="L175" s="1503"/>
      <c r="M175" s="1504"/>
      <c r="N175" s="1504"/>
      <c r="O175" s="1504"/>
      <c r="P175" s="1518"/>
      <c r="Q175" s="760"/>
      <c r="R175" s="735"/>
      <c r="S175" s="735"/>
      <c r="T175" s="735"/>
      <c r="U175" s="736"/>
      <c r="V175" s="736"/>
      <c r="W175" s="737"/>
      <c r="X175" s="738"/>
      <c r="Y175" s="739"/>
      <c r="Z175" s="740"/>
      <c r="AA175" s="741"/>
      <c r="AB175" s="742"/>
      <c r="AC175" s="743"/>
      <c r="AD175" s="742"/>
      <c r="AE175" s="742"/>
      <c r="AF175" s="742"/>
      <c r="AG175" s="744"/>
      <c r="AH175" s="742"/>
      <c r="AI175" s="1502">
        <f>IF(VLOOKUP($A175,'Data (new)'!$A:$T,12,0)="","",VLOOKUP($A175,'Data (new)'!$A:$T,12,0))</f>
        <v>1.22</v>
      </c>
      <c r="AJ175" s="1501" t="str">
        <f t="shared" si="105"/>
        <v/>
      </c>
      <c r="AK175" s="1501" t="str">
        <f t="shared" si="106"/>
        <v/>
      </c>
      <c r="AL175" s="1502" t="str">
        <f t="shared" si="107"/>
        <v/>
      </c>
      <c r="AM175" s="1502" t="str">
        <f>IF(ISERROR('Agripp Holds PU (EU, ASIA)'!$AL175*(1-$I$3)),"",'Agripp Holds PU (EU, ASIA)'!$AL175*(1-$I$3))</f>
        <v/>
      </c>
      <c r="AN175" s="1505" t="str">
        <f t="shared" si="104"/>
        <v/>
      </c>
      <c r="AO175" s="1390">
        <f t="shared" si="81"/>
        <v>0</v>
      </c>
      <c r="AP175" s="1390">
        <f t="shared" si="82"/>
        <v>0</v>
      </c>
      <c r="AQ175" s="1390">
        <f t="shared" si="83"/>
        <v>0</v>
      </c>
      <c r="AR175" s="1390">
        <f t="shared" si="84"/>
        <v>0</v>
      </c>
      <c r="AS175" s="1390">
        <f t="shared" si="85"/>
        <v>0</v>
      </c>
      <c r="AT175" s="1390">
        <f t="shared" si="86"/>
        <v>0</v>
      </c>
      <c r="AU175" s="1390">
        <f t="shared" si="87"/>
        <v>0</v>
      </c>
      <c r="AV175" s="1390">
        <f t="shared" si="88"/>
        <v>0</v>
      </c>
      <c r="AW175" s="1390">
        <f t="shared" si="89"/>
        <v>0</v>
      </c>
      <c r="AX175" s="1390">
        <f t="shared" si="90"/>
        <v>0</v>
      </c>
      <c r="AY175" s="1390">
        <f t="shared" si="91"/>
        <v>0</v>
      </c>
      <c r="AZ175" s="1390">
        <f t="shared" si="92"/>
        <v>0</v>
      </c>
      <c r="BA175" s="1390">
        <f t="shared" si="93"/>
        <v>0</v>
      </c>
      <c r="BB175" s="1390">
        <f t="shared" si="94"/>
        <v>0</v>
      </c>
      <c r="BC175" s="1390">
        <f t="shared" si="95"/>
        <v>0</v>
      </c>
      <c r="BD175" s="1390">
        <f t="shared" si="96"/>
        <v>0</v>
      </c>
      <c r="BE175" s="1390">
        <f t="shared" si="97"/>
        <v>0</v>
      </c>
      <c r="BF175" s="1390">
        <f t="shared" si="98"/>
        <v>0</v>
      </c>
      <c r="BG175" s="1390">
        <f t="shared" si="99"/>
        <v>0</v>
      </c>
      <c r="BH175" s="1390">
        <f t="shared" si="100"/>
        <v>0</v>
      </c>
      <c r="BI175" s="1390">
        <f t="shared" si="101"/>
        <v>0</v>
      </c>
      <c r="BJ175" s="1390">
        <f t="shared" si="102"/>
        <v>0</v>
      </c>
      <c r="BK175" s="1390">
        <f t="shared" si="103"/>
        <v>0</v>
      </c>
    </row>
    <row r="176" spans="1:63" ht="21" customHeight="1">
      <c r="A176" s="1506" t="s">
        <v>703</v>
      </c>
      <c r="B176" s="667"/>
      <c r="C176" s="1507" t="str">
        <f>IF(VLOOKUP($A176,'Data (new)'!$A:$T,2,0)="","",VLOOKUP($A176,'Data (new)'!$A:$T,2,0))</f>
        <v>AGP0048-U3</v>
      </c>
      <c r="D176" s="1507"/>
      <c r="E176" s="1507" t="e">
        <f>IF(VLOOKUP($A176,#REF!,3,0)="","",VLOOKUP($A176,#REF!,3,0))</f>
        <v>#REF!</v>
      </c>
      <c r="F176" s="1680"/>
      <c r="G176" s="1508" t="str">
        <f>IF(VLOOKUP($A176,'Data (new)'!$A:$T,6,0)="","",HYPERLINK(VLOOKUP($A176,'Data (new)'!A:T,7,0), VLOOKUP($A176,'Data (new)'!A:T,6,0)))</f>
        <v>Stuffy</v>
      </c>
      <c r="H176" s="1507" t="str">
        <f>IF(VLOOKUP($A176,'Data (new)'!$A:$T,14,0)="","",VLOOKUP($A176,'Data (new)'!$A:$T,14,0))</f>
        <v>Pinches</v>
      </c>
      <c r="I176" s="1509" t="str">
        <f>IF(VLOOKUP($A176,'Data (new)'!$A:$T,10,0)="","",VLOOKUP($A176,'Data (new)'!$A:$T,10,0))</f>
        <v>XL</v>
      </c>
      <c r="J176" s="1509">
        <f>IF(VLOOKUP($A176,'Data (new)'!$A:$T,11,0)="","",VLOOKUP($A176,'Data (new)'!$A:$T,11,0))</f>
        <v>3</v>
      </c>
      <c r="K176" s="1510">
        <f>IF(VLOOKUP($A176,'Data (new)'!$A:$T,16,0)="","",VLOOKUP($A176,'Data (new)'!$A:$T,16,0))</f>
        <v>156</v>
      </c>
      <c r="L176" s="1503"/>
      <c r="M176" s="1504"/>
      <c r="N176" s="1504"/>
      <c r="O176" s="1504"/>
      <c r="P176" s="1518"/>
      <c r="Q176" s="761"/>
      <c r="R176" s="745"/>
      <c r="S176" s="745"/>
      <c r="T176" s="745"/>
      <c r="U176" s="746"/>
      <c r="V176" s="746"/>
      <c r="W176" s="747"/>
      <c r="X176" s="748"/>
      <c r="Y176" s="749"/>
      <c r="Z176" s="750"/>
      <c r="AA176" s="751"/>
      <c r="AB176" s="752"/>
      <c r="AC176" s="753"/>
      <c r="AD176" s="752"/>
      <c r="AE176" s="752"/>
      <c r="AF176" s="752"/>
      <c r="AG176" s="754"/>
      <c r="AH176" s="752"/>
      <c r="AI176" s="1510">
        <f>IF(VLOOKUP($A176,'Data (new)'!$A:$T,12,0)="","",VLOOKUP($A176,'Data (new)'!$A:$T,12,0))</f>
        <v>2.16</v>
      </c>
      <c r="AJ176" s="1509" t="str">
        <f t="shared" si="105"/>
        <v/>
      </c>
      <c r="AK176" s="1509" t="str">
        <f t="shared" si="106"/>
        <v/>
      </c>
      <c r="AL176" s="1510" t="str">
        <f t="shared" si="107"/>
        <v/>
      </c>
      <c r="AM176" s="1510" t="str">
        <f>IF(ISERROR('Agripp Holds PU (EU, ASIA)'!$AL176*(1-$I$3)),"",'Agripp Holds PU (EU, ASIA)'!$AL176*(1-$I$3))</f>
        <v/>
      </c>
      <c r="AN176" s="1511" t="str">
        <f t="shared" si="104"/>
        <v/>
      </c>
      <c r="AO176" s="1390">
        <f t="shared" si="81"/>
        <v>0</v>
      </c>
      <c r="AP176" s="1390">
        <f t="shared" si="82"/>
        <v>0</v>
      </c>
      <c r="AQ176" s="1390">
        <f t="shared" si="83"/>
        <v>0</v>
      </c>
      <c r="AR176" s="1390">
        <f t="shared" si="84"/>
        <v>0</v>
      </c>
      <c r="AS176" s="1390">
        <f t="shared" si="85"/>
        <v>0</v>
      </c>
      <c r="AT176" s="1390">
        <f t="shared" si="86"/>
        <v>0</v>
      </c>
      <c r="AU176" s="1390">
        <f t="shared" si="87"/>
        <v>0</v>
      </c>
      <c r="AV176" s="1390">
        <f t="shared" si="88"/>
        <v>0</v>
      </c>
      <c r="AW176" s="1390">
        <f t="shared" si="89"/>
        <v>0</v>
      </c>
      <c r="AX176" s="1390">
        <f t="shared" si="90"/>
        <v>0</v>
      </c>
      <c r="AY176" s="1390">
        <f t="shared" si="91"/>
        <v>0</v>
      </c>
      <c r="AZ176" s="1390">
        <f t="shared" si="92"/>
        <v>0</v>
      </c>
      <c r="BA176" s="1390">
        <f t="shared" si="93"/>
        <v>0</v>
      </c>
      <c r="BB176" s="1390">
        <f t="shared" si="94"/>
        <v>0</v>
      </c>
      <c r="BC176" s="1390">
        <f t="shared" si="95"/>
        <v>0</v>
      </c>
      <c r="BD176" s="1390">
        <f t="shared" si="96"/>
        <v>0</v>
      </c>
      <c r="BE176" s="1390">
        <f t="shared" si="97"/>
        <v>0</v>
      </c>
      <c r="BF176" s="1390">
        <f t="shared" si="98"/>
        <v>0</v>
      </c>
      <c r="BG176" s="1390">
        <f t="shared" si="99"/>
        <v>0</v>
      </c>
      <c r="BH176" s="1390">
        <f t="shared" si="100"/>
        <v>0</v>
      </c>
      <c r="BI176" s="1390">
        <f t="shared" si="101"/>
        <v>0</v>
      </c>
      <c r="BJ176" s="1390">
        <f t="shared" si="102"/>
        <v>0</v>
      </c>
      <c r="BK176" s="1390">
        <f t="shared" si="103"/>
        <v>0</v>
      </c>
    </row>
    <row r="177" spans="1:63" ht="21" customHeight="1">
      <c r="A177" s="1498" t="s">
        <v>704</v>
      </c>
      <c r="B177" s="1499"/>
      <c r="C177" s="1500" t="str">
        <f>IF(VLOOKUP($A177,'Data (new)'!$A:$T,2,0)="","",VLOOKUP($A177,'Data (new)'!$A:$T,2,0))</f>
        <v>AGP0042-U3</v>
      </c>
      <c r="D177" s="1500"/>
      <c r="E177" s="1500" t="e">
        <f>IF(VLOOKUP($A177,#REF!,3,0)="","",VLOOKUP($A177,#REF!,3,0))</f>
        <v>#REF!</v>
      </c>
      <c r="F177" s="1680"/>
      <c r="G177" s="1492" t="str">
        <f>IF(VLOOKUP($A177,'Data (new)'!$A:$T,6,0)="","",HYPERLINK(VLOOKUP($A177,'Data (new)'!A:T,7,0), VLOOKUP($A177,'Data (new)'!A:T,6,0)))</f>
        <v>Tense</v>
      </c>
      <c r="H177" s="1500" t="str">
        <f>IF(VLOOKUP($A177,'Data (new)'!$A:$T,14,0)="","",VLOOKUP($A177,'Data (new)'!$A:$T,14,0))</f>
        <v>Pinches</v>
      </c>
      <c r="I177" s="1501" t="str">
        <f>IF(VLOOKUP($A177,'Data (new)'!$A:$T,10,0)="","",VLOOKUP($A177,'Data (new)'!$A:$T,10,0))</f>
        <v>L</v>
      </c>
      <c r="J177" s="1501">
        <f>IF(VLOOKUP($A177,'Data (new)'!$A:$T,11,0)="","",VLOOKUP($A177,'Data (new)'!$A:$T,11,0))</f>
        <v>2</v>
      </c>
      <c r="K177" s="1502">
        <f>IF(VLOOKUP($A177,'Data (new)'!$A:$T,16,0)="","",VLOOKUP($A177,'Data (new)'!$A:$T,16,0))</f>
        <v>76</v>
      </c>
      <c r="L177" s="1503"/>
      <c r="M177" s="1504"/>
      <c r="N177" s="1504"/>
      <c r="O177" s="1504"/>
      <c r="P177" s="1518"/>
      <c r="Q177" s="760"/>
      <c r="R177" s="735"/>
      <c r="S177" s="735"/>
      <c r="T177" s="735"/>
      <c r="U177" s="736"/>
      <c r="V177" s="736"/>
      <c r="W177" s="737"/>
      <c r="X177" s="738"/>
      <c r="Y177" s="739"/>
      <c r="Z177" s="740"/>
      <c r="AA177" s="741"/>
      <c r="AB177" s="742"/>
      <c r="AC177" s="743"/>
      <c r="AD177" s="742"/>
      <c r="AE177" s="742"/>
      <c r="AF177" s="742"/>
      <c r="AG177" s="744"/>
      <c r="AH177" s="742"/>
      <c r="AI177" s="1502">
        <f>IF(VLOOKUP($A177,'Data (new)'!$A:$T,12,0)="","",VLOOKUP($A177,'Data (new)'!$A:$T,12,0))</f>
        <v>1.1599999999999999</v>
      </c>
      <c r="AJ177" s="1501" t="str">
        <f t="shared" si="105"/>
        <v/>
      </c>
      <c r="AK177" s="1501" t="str">
        <f t="shared" si="106"/>
        <v/>
      </c>
      <c r="AL177" s="1502" t="str">
        <f t="shared" si="107"/>
        <v/>
      </c>
      <c r="AM177" s="1502" t="str">
        <f>IF(ISERROR('Agripp Holds PU (EU, ASIA)'!$AL177*(1-$I$3)),"",'Agripp Holds PU (EU, ASIA)'!$AL177*(1-$I$3))</f>
        <v/>
      </c>
      <c r="AN177" s="1505" t="str">
        <f t="shared" si="104"/>
        <v/>
      </c>
      <c r="AO177" s="1390">
        <f t="shared" si="81"/>
        <v>0</v>
      </c>
      <c r="AP177" s="1390">
        <f t="shared" si="82"/>
        <v>0</v>
      </c>
      <c r="AQ177" s="1390">
        <f t="shared" si="83"/>
        <v>0</v>
      </c>
      <c r="AR177" s="1390">
        <f t="shared" si="84"/>
        <v>0</v>
      </c>
      <c r="AS177" s="1390">
        <f t="shared" si="85"/>
        <v>0</v>
      </c>
      <c r="AT177" s="1390">
        <f t="shared" si="86"/>
        <v>0</v>
      </c>
      <c r="AU177" s="1390">
        <f t="shared" si="87"/>
        <v>0</v>
      </c>
      <c r="AV177" s="1390">
        <f t="shared" si="88"/>
        <v>0</v>
      </c>
      <c r="AW177" s="1390">
        <f t="shared" si="89"/>
        <v>0</v>
      </c>
      <c r="AX177" s="1390">
        <f t="shared" si="90"/>
        <v>0</v>
      </c>
      <c r="AY177" s="1390">
        <f t="shared" si="91"/>
        <v>0</v>
      </c>
      <c r="AZ177" s="1390">
        <f t="shared" si="92"/>
        <v>0</v>
      </c>
      <c r="BA177" s="1390">
        <f t="shared" si="93"/>
        <v>0</v>
      </c>
      <c r="BB177" s="1390">
        <f t="shared" si="94"/>
        <v>0</v>
      </c>
      <c r="BC177" s="1390">
        <f t="shared" si="95"/>
        <v>0</v>
      </c>
      <c r="BD177" s="1390">
        <f t="shared" si="96"/>
        <v>0</v>
      </c>
      <c r="BE177" s="1390">
        <f t="shared" si="97"/>
        <v>0</v>
      </c>
      <c r="BF177" s="1390">
        <f t="shared" si="98"/>
        <v>0</v>
      </c>
      <c r="BG177" s="1390">
        <f t="shared" si="99"/>
        <v>0</v>
      </c>
      <c r="BH177" s="1390">
        <f t="shared" si="100"/>
        <v>0</v>
      </c>
      <c r="BI177" s="1390">
        <f t="shared" si="101"/>
        <v>0</v>
      </c>
      <c r="BJ177" s="1390">
        <f t="shared" si="102"/>
        <v>0</v>
      </c>
      <c r="BK177" s="1390">
        <f t="shared" si="103"/>
        <v>0</v>
      </c>
    </row>
    <row r="178" spans="1:63" ht="21" customHeight="1">
      <c r="A178" s="1506" t="s">
        <v>705</v>
      </c>
      <c r="B178" s="667"/>
      <c r="C178" s="1507" t="str">
        <f>IF(VLOOKUP($A178,'Data (new)'!$A:$T,2,0)="","",VLOOKUP($A178,'Data (new)'!$A:$T,2,0))</f>
        <v>AGP0046-U3</v>
      </c>
      <c r="D178" s="1507"/>
      <c r="E178" s="1507" t="e">
        <f>IF(VLOOKUP($A178,#REF!,3,0)="","",VLOOKUP($A178,#REF!,3,0))</f>
        <v>#REF!</v>
      </c>
      <c r="F178" s="1680"/>
      <c r="G178" s="1508" t="str">
        <f>IF(VLOOKUP($A178,'Data (new)'!$A:$T,6,0)="","",HYPERLINK(VLOOKUP($A178,'Data (new)'!A:T,7,0), VLOOKUP($A178,'Data (new)'!A:T,6,0)))</f>
        <v>Unit</v>
      </c>
      <c r="H178" s="1507" t="str">
        <f>IF(VLOOKUP($A178,'Data (new)'!$A:$T,14,0)="","",VLOOKUP($A178,'Data (new)'!$A:$T,14,0))</f>
        <v>Jugs</v>
      </c>
      <c r="I178" s="1509" t="str">
        <f>IF(VLOOKUP($A178,'Data (new)'!$A:$T,10,0)="","",VLOOKUP($A178,'Data (new)'!$A:$T,10,0))</f>
        <v>XL</v>
      </c>
      <c r="J178" s="1509">
        <f>IF(VLOOKUP($A178,'Data (new)'!$A:$T,11,0)="","",VLOOKUP($A178,'Data (new)'!$A:$T,11,0))</f>
        <v>2</v>
      </c>
      <c r="K178" s="1510">
        <f>IF(VLOOKUP($A178,'Data (new)'!$A:$T,16,0)="","",VLOOKUP($A178,'Data (new)'!$A:$T,16,0))</f>
        <v>105</v>
      </c>
      <c r="L178" s="1503"/>
      <c r="M178" s="1504"/>
      <c r="N178" s="1504"/>
      <c r="O178" s="1504"/>
      <c r="P178" s="1518"/>
      <c r="Q178" s="761"/>
      <c r="R178" s="745"/>
      <c r="S178" s="745"/>
      <c r="T178" s="745"/>
      <c r="U178" s="746"/>
      <c r="V178" s="746"/>
      <c r="W178" s="747"/>
      <c r="X178" s="748"/>
      <c r="Y178" s="749"/>
      <c r="Z178" s="750"/>
      <c r="AA178" s="751"/>
      <c r="AB178" s="752"/>
      <c r="AC178" s="753"/>
      <c r="AD178" s="752"/>
      <c r="AE178" s="752"/>
      <c r="AF178" s="752"/>
      <c r="AG178" s="754"/>
      <c r="AH178" s="752"/>
      <c r="AI178" s="1510">
        <f>IF(VLOOKUP($A178,'Data (new)'!$A:$T,12,0)="","",VLOOKUP($A178,'Data (new)'!$A:$T,12,0))</f>
        <v>1.64</v>
      </c>
      <c r="AJ178" s="1509" t="str">
        <f t="shared" si="105"/>
        <v/>
      </c>
      <c r="AK178" s="1509" t="str">
        <f t="shared" si="106"/>
        <v/>
      </c>
      <c r="AL178" s="1510" t="str">
        <f t="shared" si="107"/>
        <v/>
      </c>
      <c r="AM178" s="1510" t="str">
        <f>IF(ISERROR('Agripp Holds PU (EU, ASIA)'!$AL178*(1-$I$3)),"",'Agripp Holds PU (EU, ASIA)'!$AL178*(1-$I$3))</f>
        <v/>
      </c>
      <c r="AN178" s="1511" t="str">
        <f t="shared" si="104"/>
        <v/>
      </c>
      <c r="AO178" s="1390">
        <f t="shared" si="81"/>
        <v>0</v>
      </c>
      <c r="AP178" s="1390">
        <f t="shared" si="82"/>
        <v>0</v>
      </c>
      <c r="AQ178" s="1390">
        <f t="shared" si="83"/>
        <v>0</v>
      </c>
      <c r="AR178" s="1390">
        <f t="shared" si="84"/>
        <v>0</v>
      </c>
      <c r="AS178" s="1390">
        <f t="shared" si="85"/>
        <v>0</v>
      </c>
      <c r="AT178" s="1390">
        <f t="shared" si="86"/>
        <v>0</v>
      </c>
      <c r="AU178" s="1390">
        <f t="shared" si="87"/>
        <v>0</v>
      </c>
      <c r="AV178" s="1390">
        <f t="shared" si="88"/>
        <v>0</v>
      </c>
      <c r="AW178" s="1390">
        <f t="shared" si="89"/>
        <v>0</v>
      </c>
      <c r="AX178" s="1390">
        <f t="shared" si="90"/>
        <v>0</v>
      </c>
      <c r="AY178" s="1390">
        <f t="shared" si="91"/>
        <v>0</v>
      </c>
      <c r="AZ178" s="1390">
        <f t="shared" si="92"/>
        <v>0</v>
      </c>
      <c r="BA178" s="1390">
        <f t="shared" si="93"/>
        <v>0</v>
      </c>
      <c r="BB178" s="1390">
        <f t="shared" si="94"/>
        <v>0</v>
      </c>
      <c r="BC178" s="1390">
        <f t="shared" si="95"/>
        <v>0</v>
      </c>
      <c r="BD178" s="1390">
        <f t="shared" si="96"/>
        <v>0</v>
      </c>
      <c r="BE178" s="1390">
        <f t="shared" si="97"/>
        <v>0</v>
      </c>
      <c r="BF178" s="1390">
        <f t="shared" si="98"/>
        <v>0</v>
      </c>
      <c r="BG178" s="1390">
        <f t="shared" si="99"/>
        <v>0</v>
      </c>
      <c r="BH178" s="1390">
        <f t="shared" si="100"/>
        <v>0</v>
      </c>
      <c r="BI178" s="1390">
        <f t="shared" si="101"/>
        <v>0</v>
      </c>
      <c r="BJ178" s="1390">
        <f t="shared" si="102"/>
        <v>0</v>
      </c>
      <c r="BK178" s="1390">
        <f t="shared" si="103"/>
        <v>0</v>
      </c>
    </row>
    <row r="179" spans="1:63" ht="21" customHeight="1">
      <c r="A179" s="1498" t="s">
        <v>706</v>
      </c>
      <c r="B179" s="1499"/>
      <c r="C179" s="1500" t="str">
        <f>IF(VLOOKUP($A179,'Data (new)'!$A:$T,2,0)="","",VLOOKUP($A179,'Data (new)'!$A:$T,2,0))</f>
        <v>AGP0130-U3</v>
      </c>
      <c r="D179" s="1500"/>
      <c r="E179" s="1500" t="e">
        <f>IF(VLOOKUP($A179,#REF!,3,0)="","",VLOOKUP($A179,#REF!,3,0))</f>
        <v>#REF!</v>
      </c>
      <c r="F179" s="1680"/>
      <c r="G179" s="1492" t="str">
        <f>IF(VLOOKUP($A179,'Data (new)'!$A:$T,6,0)="","",HYPERLINK(VLOOKUP($A179,'Data (new)'!A:T,7,0), VLOOKUP($A179,'Data (new)'!A:T,6,0)))</f>
        <v>Virgo</v>
      </c>
      <c r="H179" s="1500" t="str">
        <f>IF(VLOOKUP($A179,'Data (new)'!$A:$T,14,0)="","",VLOOKUP($A179,'Data (new)'!$A:$T,14,0))</f>
        <v>Jugs</v>
      </c>
      <c r="I179" s="1501" t="str">
        <f>IF(VLOOKUP($A179,'Data (new)'!$A:$T,10,0)="","",VLOOKUP($A179,'Data (new)'!$A:$T,10,0))</f>
        <v>M</v>
      </c>
      <c r="J179" s="1501">
        <f>IF(VLOOKUP($A179,'Data (new)'!$A:$T,11,0)="","",VLOOKUP($A179,'Data (new)'!$A:$T,11,0))</f>
        <v>10</v>
      </c>
      <c r="K179" s="1502">
        <f>IF(VLOOKUP($A179,'Data (new)'!$A:$T,16,0)="","",VLOOKUP($A179,'Data (new)'!$A:$T,16,0))</f>
        <v>182</v>
      </c>
      <c r="L179" s="1503"/>
      <c r="M179" s="1504"/>
      <c r="N179" s="1504"/>
      <c r="O179" s="1504"/>
      <c r="P179" s="1518"/>
      <c r="Q179" s="760"/>
      <c r="R179" s="735"/>
      <c r="S179" s="735"/>
      <c r="T179" s="735"/>
      <c r="U179" s="736"/>
      <c r="V179" s="736"/>
      <c r="W179" s="737"/>
      <c r="X179" s="738"/>
      <c r="Y179" s="739"/>
      <c r="Z179" s="740"/>
      <c r="AA179" s="741"/>
      <c r="AB179" s="742"/>
      <c r="AC179" s="743"/>
      <c r="AD179" s="742"/>
      <c r="AE179" s="742"/>
      <c r="AF179" s="742"/>
      <c r="AG179" s="744"/>
      <c r="AH179" s="742"/>
      <c r="AI179" s="1502">
        <f>IF(VLOOKUP($A179,'Data (new)'!$A:$T,12,0)="","",VLOOKUP($A179,'Data (new)'!$A:$T,12,0))</f>
        <v>2.64432</v>
      </c>
      <c r="AJ179" s="1501" t="str">
        <f t="shared" si="105"/>
        <v/>
      </c>
      <c r="AK179" s="1501" t="str">
        <f t="shared" si="106"/>
        <v/>
      </c>
      <c r="AL179" s="1502" t="str">
        <f t="shared" si="107"/>
        <v/>
      </c>
      <c r="AM179" s="1502" t="str">
        <f>IF(ISERROR('Agripp Holds PU (EU, ASIA)'!$AL179*(1-$I$3)),"",'Agripp Holds PU (EU, ASIA)'!$AL179*(1-$I$3))</f>
        <v/>
      </c>
      <c r="AN179" s="1505" t="str">
        <f t="shared" si="104"/>
        <v/>
      </c>
      <c r="AO179" s="1390">
        <f t="shared" si="81"/>
        <v>0</v>
      </c>
      <c r="AP179" s="1390">
        <f t="shared" si="82"/>
        <v>0</v>
      </c>
      <c r="AQ179" s="1390">
        <f t="shared" si="83"/>
        <v>0</v>
      </c>
      <c r="AR179" s="1390">
        <f t="shared" si="84"/>
        <v>0</v>
      </c>
      <c r="AS179" s="1390">
        <f t="shared" si="85"/>
        <v>0</v>
      </c>
      <c r="AT179" s="1390">
        <f t="shared" si="86"/>
        <v>0</v>
      </c>
      <c r="AU179" s="1390">
        <f t="shared" si="87"/>
        <v>0</v>
      </c>
      <c r="AV179" s="1390">
        <f t="shared" si="88"/>
        <v>0</v>
      </c>
      <c r="AW179" s="1390">
        <f t="shared" si="89"/>
        <v>0</v>
      </c>
      <c r="AX179" s="1390">
        <f t="shared" si="90"/>
        <v>0</v>
      </c>
      <c r="AY179" s="1390">
        <f t="shared" si="91"/>
        <v>0</v>
      </c>
      <c r="AZ179" s="1390">
        <f t="shared" si="92"/>
        <v>0</v>
      </c>
      <c r="BA179" s="1390">
        <f t="shared" si="93"/>
        <v>0</v>
      </c>
      <c r="BB179" s="1390">
        <f t="shared" si="94"/>
        <v>0</v>
      </c>
      <c r="BC179" s="1390">
        <f t="shared" si="95"/>
        <v>0</v>
      </c>
      <c r="BD179" s="1390">
        <f t="shared" si="96"/>
        <v>0</v>
      </c>
      <c r="BE179" s="1390">
        <f t="shared" si="97"/>
        <v>0</v>
      </c>
      <c r="BF179" s="1390">
        <f t="shared" si="98"/>
        <v>0</v>
      </c>
      <c r="BG179" s="1390">
        <f t="shared" si="99"/>
        <v>0</v>
      </c>
      <c r="BH179" s="1390">
        <f t="shared" si="100"/>
        <v>0</v>
      </c>
      <c r="BI179" s="1390">
        <f t="shared" si="101"/>
        <v>0</v>
      </c>
      <c r="BJ179" s="1390">
        <f t="shared" si="102"/>
        <v>0</v>
      </c>
      <c r="BK179" s="1390">
        <f t="shared" si="103"/>
        <v>0</v>
      </c>
    </row>
    <row r="180" spans="1:63" ht="21" customHeight="1" thickBot="1">
      <c r="A180" s="1506" t="s">
        <v>707</v>
      </c>
      <c r="B180" s="667"/>
      <c r="C180" s="1507" t="str">
        <f>IF(VLOOKUP($A180,'Data (new)'!$A:$T,2,0)="","",VLOOKUP($A180,'Data (new)'!$A:$T,2,0))</f>
        <v>AGP0003-U3</v>
      </c>
      <c r="D180" s="1507"/>
      <c r="E180" s="1507" t="e">
        <f>IF(VLOOKUP($A180,#REF!,3,0)="","",VLOOKUP($A180,#REF!,3,0))</f>
        <v>#REF!</v>
      </c>
      <c r="F180" s="1681"/>
      <c r="G180" s="1508" t="str">
        <f>IF(VLOOKUP($A180,'Data (new)'!$A:$T,6,0)="","",HYPERLINK(VLOOKUP($A180,'Data (new)'!A:T,7,0), VLOOKUP($A180,'Data (new)'!A:T,6,0)))</f>
        <v>Volta</v>
      </c>
      <c r="H180" s="1507" t="str">
        <f>IF(VLOOKUP($A180,'Data (new)'!$A:$T,14,0)="","",VLOOKUP($A180,'Data (new)'!$A:$T,14,0))</f>
        <v>Slopers</v>
      </c>
      <c r="I180" s="1509" t="str">
        <f>IF(VLOOKUP($A180,'Data (new)'!$A:$T,10,0)="","",VLOOKUP($A180,'Data (new)'!$A:$T,10,0))</f>
        <v>XL</v>
      </c>
      <c r="J180" s="1509">
        <f>IF(VLOOKUP($A180,'Data (new)'!$A:$T,11,0)="","",VLOOKUP($A180,'Data (new)'!$A:$T,11,0))</f>
        <v>2</v>
      </c>
      <c r="K180" s="1510">
        <f>IF(VLOOKUP($A180,'Data (new)'!$A:$T,16,0)="","",VLOOKUP($A180,'Data (new)'!$A:$T,16,0))</f>
        <v>96</v>
      </c>
      <c r="L180" s="1503"/>
      <c r="M180" s="1504"/>
      <c r="N180" s="1504"/>
      <c r="O180" s="1504"/>
      <c r="P180" s="1518"/>
      <c r="Q180" s="761"/>
      <c r="R180" s="745"/>
      <c r="S180" s="745"/>
      <c r="T180" s="745"/>
      <c r="U180" s="746"/>
      <c r="V180" s="746"/>
      <c r="W180" s="747"/>
      <c r="X180" s="748"/>
      <c r="Y180" s="749"/>
      <c r="Z180" s="750"/>
      <c r="AA180" s="751"/>
      <c r="AB180" s="752"/>
      <c r="AC180" s="753"/>
      <c r="AD180" s="752"/>
      <c r="AE180" s="752"/>
      <c r="AF180" s="752"/>
      <c r="AG180" s="754"/>
      <c r="AH180" s="752"/>
      <c r="AI180" s="1510">
        <f>IF(VLOOKUP($A180,'Data (new)'!$A:$T,12,0)="","",VLOOKUP($A180,'Data (new)'!$A:$T,12,0))</f>
        <v>1.8148098591549293</v>
      </c>
      <c r="AJ180" s="1509" t="str">
        <f t="shared" si="105"/>
        <v/>
      </c>
      <c r="AK180" s="1509" t="str">
        <f t="shared" si="106"/>
        <v/>
      </c>
      <c r="AL180" s="1510" t="str">
        <f t="shared" si="107"/>
        <v/>
      </c>
      <c r="AM180" s="1510" t="str">
        <f>IF(ISERROR('Agripp Holds PU (EU, ASIA)'!$AL180*(1-$I$3)),"",'Agripp Holds PU (EU, ASIA)'!$AL180*(1-$I$3))</f>
        <v/>
      </c>
      <c r="AN180" s="1511" t="str">
        <f t="shared" si="104"/>
        <v/>
      </c>
      <c r="AO180" s="1390">
        <f t="shared" si="81"/>
        <v>0</v>
      </c>
      <c r="AP180" s="1390">
        <f t="shared" si="82"/>
        <v>0</v>
      </c>
      <c r="AQ180" s="1390">
        <f t="shared" si="83"/>
        <v>0</v>
      </c>
      <c r="AR180" s="1390">
        <f t="shared" si="84"/>
        <v>0</v>
      </c>
      <c r="AS180" s="1390">
        <f t="shared" si="85"/>
        <v>0</v>
      </c>
      <c r="AT180" s="1390">
        <f t="shared" si="86"/>
        <v>0</v>
      </c>
      <c r="AU180" s="1390">
        <f t="shared" si="87"/>
        <v>0</v>
      </c>
      <c r="AV180" s="1390">
        <f t="shared" si="88"/>
        <v>0</v>
      </c>
      <c r="AW180" s="1390">
        <f t="shared" si="89"/>
        <v>0</v>
      </c>
      <c r="AX180" s="1390">
        <f t="shared" si="90"/>
        <v>0</v>
      </c>
      <c r="AY180" s="1390">
        <f t="shared" si="91"/>
        <v>0</v>
      </c>
      <c r="AZ180" s="1390">
        <f t="shared" si="92"/>
        <v>0</v>
      </c>
      <c r="BA180" s="1390">
        <f t="shared" si="93"/>
        <v>0</v>
      </c>
      <c r="BB180" s="1390">
        <f t="shared" si="94"/>
        <v>0</v>
      </c>
      <c r="BC180" s="1390">
        <f t="shared" si="95"/>
        <v>0</v>
      </c>
      <c r="BD180" s="1390">
        <f t="shared" si="96"/>
        <v>0</v>
      </c>
      <c r="BE180" s="1390">
        <f t="shared" si="97"/>
        <v>0</v>
      </c>
      <c r="BF180" s="1390">
        <f t="shared" si="98"/>
        <v>0</v>
      </c>
      <c r="BG180" s="1390">
        <f t="shared" si="99"/>
        <v>0</v>
      </c>
      <c r="BH180" s="1390">
        <f t="shared" si="100"/>
        <v>0</v>
      </c>
      <c r="BI180" s="1390">
        <f t="shared" si="101"/>
        <v>0</v>
      </c>
      <c r="BJ180" s="1390">
        <f t="shared" si="102"/>
        <v>0</v>
      </c>
      <c r="BK180" s="1390">
        <f t="shared" si="103"/>
        <v>0</v>
      </c>
    </row>
    <row r="181" spans="1:63" ht="45" customHeight="1" thickBot="1">
      <c r="A181" s="1514" t="s">
        <v>3377</v>
      </c>
      <c r="B181" s="1515"/>
      <c r="C181" s="1515"/>
      <c r="D181" s="1515"/>
      <c r="E181" s="1515"/>
      <c r="F181" s="1515"/>
      <c r="G181" s="1515"/>
      <c r="H181" s="1515"/>
      <c r="I181" s="1515"/>
      <c r="J181" s="1515"/>
      <c r="K181" s="1515"/>
      <c r="L181" s="1515"/>
      <c r="M181" s="1515"/>
      <c r="N181" s="1515"/>
      <c r="O181" s="1515"/>
      <c r="P181" s="1515"/>
      <c r="Q181" s="1515"/>
      <c r="R181" s="1515"/>
      <c r="S181" s="1515"/>
      <c r="T181" s="1515"/>
      <c r="U181" s="1515"/>
      <c r="V181" s="1515"/>
      <c r="W181" s="1515"/>
      <c r="X181" s="1515"/>
      <c r="Y181" s="1515"/>
      <c r="Z181" s="1515"/>
      <c r="AA181" s="1515"/>
      <c r="AB181" s="1515"/>
      <c r="AC181" s="1515"/>
      <c r="AD181" s="1515"/>
      <c r="AE181" s="1515"/>
      <c r="AF181" s="1515"/>
      <c r="AG181" s="1515"/>
      <c r="AH181" s="1515"/>
      <c r="AI181" s="1515"/>
      <c r="AJ181" s="1515"/>
      <c r="AK181" s="1515"/>
      <c r="AL181" s="1515"/>
      <c r="AM181" s="1515"/>
      <c r="AN181" s="1516"/>
      <c r="AO181" s="1390">
        <f t="shared" si="81"/>
        <v>0</v>
      </c>
      <c r="AP181" s="1390">
        <f t="shared" si="82"/>
        <v>0</v>
      </c>
      <c r="AQ181" s="1390">
        <f t="shared" si="83"/>
        <v>0</v>
      </c>
      <c r="AR181" s="1390">
        <f t="shared" si="84"/>
        <v>0</v>
      </c>
      <c r="AS181" s="1390">
        <f t="shared" si="85"/>
        <v>0</v>
      </c>
      <c r="AT181" s="1390">
        <f t="shared" si="86"/>
        <v>0</v>
      </c>
      <c r="AU181" s="1390">
        <f t="shared" si="87"/>
        <v>0</v>
      </c>
      <c r="AV181" s="1390">
        <f t="shared" si="88"/>
        <v>0</v>
      </c>
      <c r="AW181" s="1390">
        <f t="shared" si="89"/>
        <v>0</v>
      </c>
      <c r="AX181" s="1390">
        <f t="shared" si="90"/>
        <v>0</v>
      </c>
      <c r="AY181" s="1390">
        <f t="shared" si="91"/>
        <v>0</v>
      </c>
      <c r="AZ181" s="1390">
        <f t="shared" si="92"/>
        <v>0</v>
      </c>
      <c r="BA181" s="1390">
        <f t="shared" si="93"/>
        <v>0</v>
      </c>
      <c r="BB181" s="1390">
        <f t="shared" si="94"/>
        <v>0</v>
      </c>
      <c r="BC181" s="1390">
        <f t="shared" si="95"/>
        <v>0</v>
      </c>
      <c r="BD181" s="1390">
        <f t="shared" si="96"/>
        <v>0</v>
      </c>
      <c r="BE181" s="1390">
        <f t="shared" si="97"/>
        <v>0</v>
      </c>
      <c r="BF181" s="1390">
        <f t="shared" si="98"/>
        <v>0</v>
      </c>
      <c r="BG181" s="1390">
        <f t="shared" si="99"/>
        <v>0</v>
      </c>
      <c r="BH181" s="1390">
        <f t="shared" si="100"/>
        <v>0</v>
      </c>
      <c r="BI181" s="1390">
        <f t="shared" si="101"/>
        <v>0</v>
      </c>
      <c r="BJ181" s="1390">
        <f t="shared" si="102"/>
        <v>0</v>
      </c>
      <c r="BK181" s="1390">
        <f t="shared" si="103"/>
        <v>0</v>
      </c>
    </row>
    <row r="182" spans="1:63" ht="21" customHeight="1">
      <c r="A182" s="1498" t="s">
        <v>708</v>
      </c>
      <c r="B182" s="1499"/>
      <c r="C182" s="1500" t="str">
        <f>IF(VLOOKUP($A182,'Data (new)'!$A:$T,2,0)="","",VLOOKUP($A182,'Data (new)'!$A:$T,2,0))</f>
        <v>AGP0211-U3</v>
      </c>
      <c r="D182" s="1500"/>
      <c r="E182" s="1500" t="e">
        <f>IF(VLOOKUP($A182,#REF!,3,0)="","",VLOOKUP($A182,#REF!,3,0))</f>
        <v>#REF!</v>
      </c>
      <c r="F182" s="1690" t="str">
        <f>IF(VLOOKUP($A201,'Data (new)'!$A:$T,5,0)="","",VLOOKUP($A201,'Data (new)'!$A:$T,5,0))</f>
        <v>Dune Gava</v>
      </c>
      <c r="G182" s="1492" t="str">
        <f>IF(VLOOKUP($A182,'Data (new)'!$A:$T,6,0)="","",HYPERLINK(VLOOKUP($A182,'Data (new)'!A:T,7,0), VLOOKUP($A182,'Data (new)'!A:T,6,0)))</f>
        <v>Agora 1</v>
      </c>
      <c r="H182" s="1500" t="str">
        <f>IF(VLOOKUP($A182,'Data (new)'!$A:$T,14,0)="","",VLOOKUP($A182,'Data (new)'!$A:$T,14,0))</f>
        <v>Pinches</v>
      </c>
      <c r="I182" s="1501" t="str">
        <f>IF(VLOOKUP($A182,'Data (new)'!$A:$T,10,0)="","",VLOOKUP($A182,'Data (new)'!$A:$T,10,0))</f>
        <v>XL</v>
      </c>
      <c r="J182" s="1501">
        <f>IF(VLOOKUP($A182,'Data (new)'!$A:$T,11,0)="","",VLOOKUP($A182,'Data (new)'!$A:$T,11,0))</f>
        <v>2</v>
      </c>
      <c r="K182" s="1502">
        <f>IF(VLOOKUP($A182,'Data (new)'!$A:$T,16,0)="","",VLOOKUP($A182,'Data (new)'!$A:$T,16,0))</f>
        <v>155</v>
      </c>
      <c r="L182" s="735"/>
      <c r="M182" s="735"/>
      <c r="N182" s="735"/>
      <c r="O182" s="735"/>
      <c r="P182" s="755"/>
      <c r="Q182" s="758"/>
      <c r="R182" s="735"/>
      <c r="S182" s="735"/>
      <c r="T182" s="735"/>
      <c r="U182" s="736"/>
      <c r="V182" s="736"/>
      <c r="W182" s="737"/>
      <c r="X182" s="738"/>
      <c r="Y182" s="739"/>
      <c r="Z182" s="740"/>
      <c r="AA182" s="741"/>
      <c r="AB182" s="742"/>
      <c r="AC182" s="743"/>
      <c r="AD182" s="742"/>
      <c r="AE182" s="742"/>
      <c r="AF182" s="742"/>
      <c r="AG182" s="744"/>
      <c r="AH182" s="742"/>
      <c r="AI182" s="1502">
        <f>IF(VLOOKUP($A182,'Data (new)'!$A:$T,12,0)="","",VLOOKUP($A182,'Data (new)'!$A:$T,12,0))</f>
        <v>1.871</v>
      </c>
      <c r="AJ182" s="1501" t="str">
        <f t="shared" si="105"/>
        <v/>
      </c>
      <c r="AK182" s="1501" t="str">
        <f t="shared" si="106"/>
        <v/>
      </c>
      <c r="AL182" s="1502" t="str">
        <f t="shared" si="107"/>
        <v/>
      </c>
      <c r="AM182" s="1502" t="str">
        <f>IF(ISERROR('Agripp Holds PU (EU, ASIA)'!$AL182*(1-$I$3)),"",'Agripp Holds PU (EU, ASIA)'!$AL182*(1-$I$3))</f>
        <v/>
      </c>
      <c r="AN182" s="1505" t="str">
        <f t="shared" si="104"/>
        <v/>
      </c>
      <c r="AO182" s="1390">
        <f t="shared" si="81"/>
        <v>0</v>
      </c>
      <c r="AP182" s="1390">
        <f t="shared" si="82"/>
        <v>0</v>
      </c>
      <c r="AQ182" s="1390">
        <f t="shared" si="83"/>
        <v>0</v>
      </c>
      <c r="AR182" s="1390">
        <f t="shared" si="84"/>
        <v>0</v>
      </c>
      <c r="AS182" s="1390">
        <f t="shared" si="85"/>
        <v>0</v>
      </c>
      <c r="AT182" s="1390">
        <f t="shared" si="86"/>
        <v>0</v>
      </c>
      <c r="AU182" s="1390">
        <f t="shared" si="87"/>
        <v>0</v>
      </c>
      <c r="AV182" s="1390">
        <f t="shared" si="88"/>
        <v>0</v>
      </c>
      <c r="AW182" s="1390">
        <f t="shared" si="89"/>
        <v>0</v>
      </c>
      <c r="AX182" s="1390">
        <f t="shared" si="90"/>
        <v>0</v>
      </c>
      <c r="AY182" s="1390">
        <f t="shared" si="91"/>
        <v>0</v>
      </c>
      <c r="AZ182" s="1390">
        <f t="shared" si="92"/>
        <v>0</v>
      </c>
      <c r="BA182" s="1390">
        <f t="shared" si="93"/>
        <v>0</v>
      </c>
      <c r="BB182" s="1390">
        <f t="shared" si="94"/>
        <v>0</v>
      </c>
      <c r="BC182" s="1390">
        <f t="shared" si="95"/>
        <v>0</v>
      </c>
      <c r="BD182" s="1390">
        <f t="shared" si="96"/>
        <v>0</v>
      </c>
      <c r="BE182" s="1390">
        <f t="shared" si="97"/>
        <v>0</v>
      </c>
      <c r="BF182" s="1390">
        <f t="shared" si="98"/>
        <v>0</v>
      </c>
      <c r="BG182" s="1390">
        <f t="shared" si="99"/>
        <v>0</v>
      </c>
      <c r="BH182" s="1390">
        <f t="shared" si="100"/>
        <v>0</v>
      </c>
      <c r="BI182" s="1390">
        <f t="shared" si="101"/>
        <v>0</v>
      </c>
      <c r="BJ182" s="1390">
        <f t="shared" si="102"/>
        <v>0</v>
      </c>
      <c r="BK182" s="1390">
        <f t="shared" si="103"/>
        <v>0</v>
      </c>
    </row>
    <row r="183" spans="1:63" ht="21" customHeight="1">
      <c r="A183" s="1506" t="s">
        <v>709</v>
      </c>
      <c r="B183" s="667"/>
      <c r="C183" s="1507" t="str">
        <f>IF(VLOOKUP($A183,'Data (new)'!$A:$T,2,0)="","",VLOOKUP($A183,'Data (new)'!$A:$T,2,0))</f>
        <v>AGP0212-U3</v>
      </c>
      <c r="D183" s="1507"/>
      <c r="E183" s="1507" t="e">
        <f>IF(VLOOKUP($A183,#REF!,3,0)="","",VLOOKUP($A183,#REF!,3,0))</f>
        <v>#REF!</v>
      </c>
      <c r="F183" s="1691"/>
      <c r="G183" s="1508" t="str">
        <f>IF(VLOOKUP($A183,'Data (new)'!$A:$T,6,0)="","",HYPERLINK(VLOOKUP($A183,'Data (new)'!A:T,7,0), VLOOKUP($A183,'Data (new)'!A:T,6,0)))</f>
        <v>Agora 2</v>
      </c>
      <c r="H183" s="1507" t="str">
        <f>IF(VLOOKUP($A183,'Data (new)'!$A:$T,14,0)="","",VLOOKUP($A183,'Data (new)'!$A:$T,14,0))</f>
        <v>Pinches</v>
      </c>
      <c r="I183" s="1509" t="str">
        <f>IF(VLOOKUP($A183,'Data (new)'!$A:$T,10,0)="","",VLOOKUP($A183,'Data (new)'!$A:$T,10,0))</f>
        <v>XL</v>
      </c>
      <c r="J183" s="1509">
        <f>IF(VLOOKUP($A183,'Data (new)'!$A:$T,11,0)="","",VLOOKUP($A183,'Data (new)'!$A:$T,11,0))</f>
        <v>1</v>
      </c>
      <c r="K183" s="1510">
        <f>IF(VLOOKUP($A183,'Data (new)'!$A:$T,16,0)="","",VLOOKUP($A183,'Data (new)'!$A:$T,16,0))</f>
        <v>97</v>
      </c>
      <c r="L183" s="745"/>
      <c r="M183" s="745"/>
      <c r="N183" s="745"/>
      <c r="O183" s="745"/>
      <c r="P183" s="745"/>
      <c r="Q183" s="756"/>
      <c r="R183" s="745"/>
      <c r="S183" s="745"/>
      <c r="T183" s="745"/>
      <c r="U183" s="746"/>
      <c r="V183" s="746"/>
      <c r="W183" s="747"/>
      <c r="X183" s="748"/>
      <c r="Y183" s="749"/>
      <c r="Z183" s="750"/>
      <c r="AA183" s="751"/>
      <c r="AB183" s="752"/>
      <c r="AC183" s="753"/>
      <c r="AD183" s="752"/>
      <c r="AE183" s="752"/>
      <c r="AF183" s="752"/>
      <c r="AG183" s="754"/>
      <c r="AH183" s="752"/>
      <c r="AI183" s="1510">
        <f>IF(VLOOKUP($A183,'Data (new)'!$A:$T,12,0)="","",VLOOKUP($A183,'Data (new)'!$A:$T,12,0))</f>
        <v>1.1890000000000001</v>
      </c>
      <c r="AJ183" s="1509" t="str">
        <f t="shared" si="105"/>
        <v/>
      </c>
      <c r="AK183" s="1509" t="str">
        <f t="shared" si="106"/>
        <v/>
      </c>
      <c r="AL183" s="1510" t="str">
        <f t="shared" si="107"/>
        <v/>
      </c>
      <c r="AM183" s="1510" t="str">
        <f>IF(ISERROR('Agripp Holds PU (EU, ASIA)'!$AL183*(1-$I$3)),"",'Agripp Holds PU (EU, ASIA)'!$AL183*(1-$I$3))</f>
        <v/>
      </c>
      <c r="AN183" s="1511" t="str">
        <f t="shared" si="104"/>
        <v/>
      </c>
      <c r="AO183" s="1390">
        <f t="shared" si="81"/>
        <v>0</v>
      </c>
      <c r="AP183" s="1390">
        <f t="shared" si="82"/>
        <v>0</v>
      </c>
      <c r="AQ183" s="1390">
        <f t="shared" si="83"/>
        <v>0</v>
      </c>
      <c r="AR183" s="1390">
        <f t="shared" si="84"/>
        <v>0</v>
      </c>
      <c r="AS183" s="1390">
        <f t="shared" si="85"/>
        <v>0</v>
      </c>
      <c r="AT183" s="1390">
        <f t="shared" si="86"/>
        <v>0</v>
      </c>
      <c r="AU183" s="1390">
        <f t="shared" si="87"/>
        <v>0</v>
      </c>
      <c r="AV183" s="1390">
        <f t="shared" si="88"/>
        <v>0</v>
      </c>
      <c r="AW183" s="1390">
        <f t="shared" si="89"/>
        <v>0</v>
      </c>
      <c r="AX183" s="1390">
        <f t="shared" si="90"/>
        <v>0</v>
      </c>
      <c r="AY183" s="1390">
        <f t="shared" si="91"/>
        <v>0</v>
      </c>
      <c r="AZ183" s="1390">
        <f t="shared" si="92"/>
        <v>0</v>
      </c>
      <c r="BA183" s="1390">
        <f t="shared" si="93"/>
        <v>0</v>
      </c>
      <c r="BB183" s="1390">
        <f t="shared" si="94"/>
        <v>0</v>
      </c>
      <c r="BC183" s="1390">
        <f t="shared" si="95"/>
        <v>0</v>
      </c>
      <c r="BD183" s="1390">
        <f t="shared" si="96"/>
        <v>0</v>
      </c>
      <c r="BE183" s="1390">
        <f t="shared" si="97"/>
        <v>0</v>
      </c>
      <c r="BF183" s="1390">
        <f t="shared" si="98"/>
        <v>0</v>
      </c>
      <c r="BG183" s="1390">
        <f t="shared" si="99"/>
        <v>0</v>
      </c>
      <c r="BH183" s="1390">
        <f t="shared" si="100"/>
        <v>0</v>
      </c>
      <c r="BI183" s="1390">
        <f t="shared" si="101"/>
        <v>0</v>
      </c>
      <c r="BJ183" s="1390">
        <f t="shared" si="102"/>
        <v>0</v>
      </c>
      <c r="BK183" s="1390">
        <f t="shared" si="103"/>
        <v>0</v>
      </c>
    </row>
    <row r="184" spans="1:63" ht="21" customHeight="1">
      <c r="A184" s="1498" t="s">
        <v>712</v>
      </c>
      <c r="B184" s="1499"/>
      <c r="C184" s="1500" t="str">
        <f>IF(VLOOKUP($A184,'Data (new)'!$A:$T,2,0)="","",VLOOKUP($A184,'Data (new)'!$A:$T,2,0))</f>
        <v>AGP0213-U3</v>
      </c>
      <c r="D184" s="1500"/>
      <c r="E184" s="1500" t="e">
        <f>IF(VLOOKUP($A184,#REF!,3,0)="","",VLOOKUP($A184,#REF!,3,0))</f>
        <v>#REF!</v>
      </c>
      <c r="F184" s="1691"/>
      <c r="G184" s="1492" t="str">
        <f>IF(VLOOKUP($A184,'Data (new)'!$A:$T,6,0)="","",HYPERLINK(VLOOKUP($A184,'Data (new)'!A:T,7,0), VLOOKUP($A184,'Data (new)'!A:T,6,0)))</f>
        <v>Agora 3</v>
      </c>
      <c r="H184" s="1500" t="str">
        <f>IF(VLOOKUP($A184,'Data (new)'!$A:$T,14,0)="","",VLOOKUP($A184,'Data (new)'!$A:$T,14,0))</f>
        <v>Pinches</v>
      </c>
      <c r="I184" s="1501" t="str">
        <f>IF(VLOOKUP($A184,'Data (new)'!$A:$T,10,0)="","",VLOOKUP($A184,'Data (new)'!$A:$T,10,0))</f>
        <v>L</v>
      </c>
      <c r="J184" s="1501">
        <f>IF(VLOOKUP($A184,'Data (new)'!$A:$T,11,0)="","",VLOOKUP($A184,'Data (new)'!$A:$T,11,0))</f>
        <v>2</v>
      </c>
      <c r="K184" s="1502">
        <f>IF(VLOOKUP($A184,'Data (new)'!$A:$T,16,0)="","",VLOOKUP($A184,'Data (new)'!$A:$T,16,0))</f>
        <v>103</v>
      </c>
      <c r="L184" s="735"/>
      <c r="M184" s="735"/>
      <c r="N184" s="735"/>
      <c r="O184" s="735"/>
      <c r="P184" s="735"/>
      <c r="Q184" s="758"/>
      <c r="R184" s="735"/>
      <c r="S184" s="735"/>
      <c r="T184" s="735"/>
      <c r="U184" s="736"/>
      <c r="V184" s="736"/>
      <c r="W184" s="737"/>
      <c r="X184" s="738"/>
      <c r="Y184" s="739"/>
      <c r="Z184" s="740"/>
      <c r="AA184" s="741"/>
      <c r="AB184" s="742"/>
      <c r="AC184" s="743"/>
      <c r="AD184" s="742"/>
      <c r="AE184" s="742"/>
      <c r="AF184" s="742"/>
      <c r="AG184" s="744"/>
      <c r="AH184" s="742"/>
      <c r="AI184" s="1502">
        <f>IF(VLOOKUP($A184,'Data (new)'!$A:$T,12,0)="","",VLOOKUP($A184,'Data (new)'!$A:$T,12,0))</f>
        <v>1.0640000000000001</v>
      </c>
      <c r="AJ184" s="1501" t="str">
        <f t="shared" si="105"/>
        <v/>
      </c>
      <c r="AK184" s="1501" t="str">
        <f t="shared" si="106"/>
        <v/>
      </c>
      <c r="AL184" s="1502" t="str">
        <f t="shared" si="107"/>
        <v/>
      </c>
      <c r="AM184" s="1502" t="str">
        <f>IF(ISERROR('Agripp Holds PU (EU, ASIA)'!$AL184*(1-$I$3)),"",'Agripp Holds PU (EU, ASIA)'!$AL184*(1-$I$3))</f>
        <v/>
      </c>
      <c r="AN184" s="1505" t="str">
        <f t="shared" si="104"/>
        <v/>
      </c>
      <c r="AO184" s="1390">
        <f t="shared" si="81"/>
        <v>0</v>
      </c>
      <c r="AP184" s="1390">
        <f t="shared" si="82"/>
        <v>0</v>
      </c>
      <c r="AQ184" s="1390">
        <f t="shared" si="83"/>
        <v>0</v>
      </c>
      <c r="AR184" s="1390">
        <f t="shared" si="84"/>
        <v>0</v>
      </c>
      <c r="AS184" s="1390">
        <f t="shared" si="85"/>
        <v>0</v>
      </c>
      <c r="AT184" s="1390">
        <f t="shared" si="86"/>
        <v>0</v>
      </c>
      <c r="AU184" s="1390">
        <f t="shared" si="87"/>
        <v>0</v>
      </c>
      <c r="AV184" s="1390">
        <f t="shared" si="88"/>
        <v>0</v>
      </c>
      <c r="AW184" s="1390">
        <f t="shared" si="89"/>
        <v>0</v>
      </c>
      <c r="AX184" s="1390">
        <f t="shared" si="90"/>
        <v>0</v>
      </c>
      <c r="AY184" s="1390">
        <f t="shared" si="91"/>
        <v>0</v>
      </c>
      <c r="AZ184" s="1390">
        <f t="shared" si="92"/>
        <v>0</v>
      </c>
      <c r="BA184" s="1390">
        <f t="shared" si="93"/>
        <v>0</v>
      </c>
      <c r="BB184" s="1390">
        <f t="shared" si="94"/>
        <v>0</v>
      </c>
      <c r="BC184" s="1390">
        <f t="shared" si="95"/>
        <v>0</v>
      </c>
      <c r="BD184" s="1390">
        <f t="shared" si="96"/>
        <v>0</v>
      </c>
      <c r="BE184" s="1390">
        <f t="shared" si="97"/>
        <v>0</v>
      </c>
      <c r="BF184" s="1390">
        <f t="shared" si="98"/>
        <v>0</v>
      </c>
      <c r="BG184" s="1390">
        <f t="shared" si="99"/>
        <v>0</v>
      </c>
      <c r="BH184" s="1390">
        <f t="shared" si="100"/>
        <v>0</v>
      </c>
      <c r="BI184" s="1390">
        <f t="shared" si="101"/>
        <v>0</v>
      </c>
      <c r="BJ184" s="1390">
        <f t="shared" si="102"/>
        <v>0</v>
      </c>
      <c r="BK184" s="1390">
        <f t="shared" si="103"/>
        <v>0</v>
      </c>
    </row>
    <row r="185" spans="1:63" ht="21" customHeight="1">
      <c r="A185" s="1506" t="s">
        <v>713</v>
      </c>
      <c r="B185" s="667"/>
      <c r="C185" s="1507" t="str">
        <f>IF(VLOOKUP($A185,'Data (new)'!$A:$T,2,0)="","",VLOOKUP($A185,'Data (new)'!$A:$T,2,0))</f>
        <v>AGP0214-U3</v>
      </c>
      <c r="D185" s="1507"/>
      <c r="E185" s="1507" t="e">
        <f>IF(VLOOKUP($A185,#REF!,3,0)="","",VLOOKUP($A185,#REF!,3,0))</f>
        <v>#REF!</v>
      </c>
      <c r="F185" s="1691"/>
      <c r="G185" s="1508" t="str">
        <f>IF(VLOOKUP($A185,'Data (new)'!$A:$T,6,0)="","",HYPERLINK(VLOOKUP($A185,'Data (new)'!A:T,7,0), VLOOKUP($A185,'Data (new)'!A:T,6,0)))</f>
        <v>Agora 4</v>
      </c>
      <c r="H185" s="1507" t="str">
        <f>IF(VLOOKUP($A185,'Data (new)'!$A:$T,14,0)="","",VLOOKUP($A185,'Data (new)'!$A:$T,14,0))</f>
        <v>Pinches</v>
      </c>
      <c r="I185" s="1509" t="str">
        <f>IF(VLOOKUP($A185,'Data (new)'!$A:$T,10,0)="","",VLOOKUP($A185,'Data (new)'!$A:$T,10,0))</f>
        <v>L</v>
      </c>
      <c r="J185" s="1509">
        <f>IF(VLOOKUP($A185,'Data (new)'!$A:$T,11,0)="","",VLOOKUP($A185,'Data (new)'!$A:$T,11,0))</f>
        <v>2</v>
      </c>
      <c r="K185" s="1510">
        <f>IF(VLOOKUP($A185,'Data (new)'!$A:$T,16,0)="","",VLOOKUP($A185,'Data (new)'!$A:$T,16,0))</f>
        <v>97</v>
      </c>
      <c r="L185" s="745"/>
      <c r="M185" s="745"/>
      <c r="N185" s="745"/>
      <c r="O185" s="745"/>
      <c r="P185" s="745"/>
      <c r="Q185" s="756"/>
      <c r="R185" s="745"/>
      <c r="S185" s="745"/>
      <c r="T185" s="745"/>
      <c r="U185" s="746"/>
      <c r="V185" s="746"/>
      <c r="W185" s="747"/>
      <c r="X185" s="748"/>
      <c r="Y185" s="749"/>
      <c r="Z185" s="750"/>
      <c r="AA185" s="751"/>
      <c r="AB185" s="752"/>
      <c r="AC185" s="753"/>
      <c r="AD185" s="752"/>
      <c r="AE185" s="752"/>
      <c r="AF185" s="752"/>
      <c r="AG185" s="754"/>
      <c r="AH185" s="752"/>
      <c r="AI185" s="1510">
        <f>IF(VLOOKUP($A185,'Data (new)'!$A:$T,12,0)="","",VLOOKUP($A185,'Data (new)'!$A:$T,12,0))</f>
        <v>0.96499999999999997</v>
      </c>
      <c r="AJ185" s="1509" t="str">
        <f t="shared" si="105"/>
        <v/>
      </c>
      <c r="AK185" s="1509" t="str">
        <f t="shared" si="106"/>
        <v/>
      </c>
      <c r="AL185" s="1510" t="str">
        <f t="shared" si="107"/>
        <v/>
      </c>
      <c r="AM185" s="1510" t="str">
        <f>IF(ISERROR('Agripp Holds PU (EU, ASIA)'!$AL185*(1-$I$3)),"",'Agripp Holds PU (EU, ASIA)'!$AL185*(1-$I$3))</f>
        <v/>
      </c>
      <c r="AN185" s="1511" t="str">
        <f t="shared" si="104"/>
        <v/>
      </c>
      <c r="AO185" s="1390">
        <f t="shared" si="81"/>
        <v>0</v>
      </c>
      <c r="AP185" s="1390">
        <f t="shared" si="82"/>
        <v>0</v>
      </c>
      <c r="AQ185" s="1390">
        <f t="shared" si="83"/>
        <v>0</v>
      </c>
      <c r="AR185" s="1390">
        <f t="shared" si="84"/>
        <v>0</v>
      </c>
      <c r="AS185" s="1390">
        <f t="shared" si="85"/>
        <v>0</v>
      </c>
      <c r="AT185" s="1390">
        <f t="shared" si="86"/>
        <v>0</v>
      </c>
      <c r="AU185" s="1390">
        <f t="shared" si="87"/>
        <v>0</v>
      </c>
      <c r="AV185" s="1390">
        <f t="shared" si="88"/>
        <v>0</v>
      </c>
      <c r="AW185" s="1390">
        <f t="shared" si="89"/>
        <v>0</v>
      </c>
      <c r="AX185" s="1390">
        <f t="shared" si="90"/>
        <v>0</v>
      </c>
      <c r="AY185" s="1390">
        <f t="shared" si="91"/>
        <v>0</v>
      </c>
      <c r="AZ185" s="1390">
        <f t="shared" si="92"/>
        <v>0</v>
      </c>
      <c r="BA185" s="1390">
        <f t="shared" si="93"/>
        <v>0</v>
      </c>
      <c r="BB185" s="1390">
        <f t="shared" si="94"/>
        <v>0</v>
      </c>
      <c r="BC185" s="1390">
        <f t="shared" si="95"/>
        <v>0</v>
      </c>
      <c r="BD185" s="1390">
        <f t="shared" si="96"/>
        <v>0</v>
      </c>
      <c r="BE185" s="1390">
        <f t="shared" si="97"/>
        <v>0</v>
      </c>
      <c r="BF185" s="1390">
        <f t="shared" si="98"/>
        <v>0</v>
      </c>
      <c r="BG185" s="1390">
        <f t="shared" si="99"/>
        <v>0</v>
      </c>
      <c r="BH185" s="1390">
        <f t="shared" si="100"/>
        <v>0</v>
      </c>
      <c r="BI185" s="1390">
        <f t="shared" si="101"/>
        <v>0</v>
      </c>
      <c r="BJ185" s="1390">
        <f t="shared" si="102"/>
        <v>0</v>
      </c>
      <c r="BK185" s="1390">
        <f t="shared" si="103"/>
        <v>0</v>
      </c>
    </row>
    <row r="186" spans="1:63" ht="21" customHeight="1">
      <c r="A186" s="1498" t="s">
        <v>714</v>
      </c>
      <c r="B186" s="1499"/>
      <c r="C186" s="1500" t="str">
        <f>IF(VLOOKUP($A186,'Data (new)'!$A:$T,2,0)="","",VLOOKUP($A186,'Data (new)'!$A:$T,2,0))</f>
        <v>AGP0215-U3</v>
      </c>
      <c r="D186" s="1500"/>
      <c r="E186" s="1500" t="e">
        <f>IF(VLOOKUP($A186,#REF!,3,0)="","",VLOOKUP($A186,#REF!,3,0))</f>
        <v>#REF!</v>
      </c>
      <c r="F186" s="1691"/>
      <c r="G186" s="1492" t="str">
        <f>IF(VLOOKUP($A186,'Data (new)'!$A:$T,6,0)="","",HYPERLINK(VLOOKUP($A186,'Data (new)'!A:T,7,0), VLOOKUP($A186,'Data (new)'!A:T,6,0)))</f>
        <v>Agora 5</v>
      </c>
      <c r="H186" s="1500" t="str">
        <f>IF(VLOOKUP($A186,'Data (new)'!$A:$T,14,0)="","",VLOOKUP($A186,'Data (new)'!$A:$T,14,0))</f>
        <v>Pinches</v>
      </c>
      <c r="I186" s="1501" t="str">
        <f>IF(VLOOKUP($A186,'Data (new)'!$A:$T,10,0)="","",VLOOKUP($A186,'Data (new)'!$A:$T,10,0))</f>
        <v>XL</v>
      </c>
      <c r="J186" s="1501">
        <f>IF(VLOOKUP($A186,'Data (new)'!$A:$T,11,0)="","",VLOOKUP($A186,'Data (new)'!$A:$T,11,0))</f>
        <v>1</v>
      </c>
      <c r="K186" s="1502">
        <f>IF(VLOOKUP($A186,'Data (new)'!$A:$T,16,0)="","",VLOOKUP($A186,'Data (new)'!$A:$T,16,0))</f>
        <v>139</v>
      </c>
      <c r="L186" s="735"/>
      <c r="M186" s="735"/>
      <c r="N186" s="735"/>
      <c r="O186" s="735"/>
      <c r="P186" s="735"/>
      <c r="Q186" s="758"/>
      <c r="R186" s="735"/>
      <c r="S186" s="735"/>
      <c r="T186" s="735"/>
      <c r="U186" s="736"/>
      <c r="V186" s="736"/>
      <c r="W186" s="737"/>
      <c r="X186" s="738"/>
      <c r="Y186" s="739"/>
      <c r="Z186" s="740"/>
      <c r="AA186" s="741"/>
      <c r="AB186" s="742"/>
      <c r="AC186" s="743"/>
      <c r="AD186" s="742"/>
      <c r="AE186" s="742"/>
      <c r="AF186" s="742"/>
      <c r="AG186" s="744"/>
      <c r="AH186" s="742"/>
      <c r="AI186" s="1502">
        <f>IF(VLOOKUP($A186,'Data (new)'!$A:$T,12,0)="","",VLOOKUP($A186,'Data (new)'!$A:$T,12,0))</f>
        <v>1.8380000000000001</v>
      </c>
      <c r="AJ186" s="1501" t="str">
        <f t="shared" si="105"/>
        <v/>
      </c>
      <c r="AK186" s="1501" t="str">
        <f t="shared" si="106"/>
        <v/>
      </c>
      <c r="AL186" s="1502" t="str">
        <f t="shared" si="107"/>
        <v/>
      </c>
      <c r="AM186" s="1502" t="str">
        <f>IF(ISERROR('Agripp Holds PU (EU, ASIA)'!$AL186*(1-$I$3)),"",'Agripp Holds PU (EU, ASIA)'!$AL186*(1-$I$3))</f>
        <v/>
      </c>
      <c r="AN186" s="1505" t="str">
        <f t="shared" si="104"/>
        <v/>
      </c>
      <c r="AO186" s="1390">
        <f t="shared" si="81"/>
        <v>0</v>
      </c>
      <c r="AP186" s="1390">
        <f t="shared" si="82"/>
        <v>0</v>
      </c>
      <c r="AQ186" s="1390">
        <f t="shared" si="83"/>
        <v>0</v>
      </c>
      <c r="AR186" s="1390">
        <f t="shared" si="84"/>
        <v>0</v>
      </c>
      <c r="AS186" s="1390">
        <f t="shared" si="85"/>
        <v>0</v>
      </c>
      <c r="AT186" s="1390">
        <f t="shared" si="86"/>
        <v>0</v>
      </c>
      <c r="AU186" s="1390">
        <f t="shared" si="87"/>
        <v>0</v>
      </c>
      <c r="AV186" s="1390">
        <f t="shared" si="88"/>
        <v>0</v>
      </c>
      <c r="AW186" s="1390">
        <f t="shared" si="89"/>
        <v>0</v>
      </c>
      <c r="AX186" s="1390">
        <f t="shared" si="90"/>
        <v>0</v>
      </c>
      <c r="AY186" s="1390">
        <f t="shared" si="91"/>
        <v>0</v>
      </c>
      <c r="AZ186" s="1390">
        <f t="shared" si="92"/>
        <v>0</v>
      </c>
      <c r="BA186" s="1390">
        <f t="shared" si="93"/>
        <v>0</v>
      </c>
      <c r="BB186" s="1390">
        <f t="shared" si="94"/>
        <v>0</v>
      </c>
      <c r="BC186" s="1390">
        <f t="shared" si="95"/>
        <v>0</v>
      </c>
      <c r="BD186" s="1390">
        <f t="shared" si="96"/>
        <v>0</v>
      </c>
      <c r="BE186" s="1390">
        <f t="shared" si="97"/>
        <v>0</v>
      </c>
      <c r="BF186" s="1390">
        <f t="shared" si="98"/>
        <v>0</v>
      </c>
      <c r="BG186" s="1390">
        <f t="shared" si="99"/>
        <v>0</v>
      </c>
      <c r="BH186" s="1390">
        <f t="shared" si="100"/>
        <v>0</v>
      </c>
      <c r="BI186" s="1390">
        <f t="shared" si="101"/>
        <v>0</v>
      </c>
      <c r="BJ186" s="1390">
        <f t="shared" si="102"/>
        <v>0</v>
      </c>
      <c r="BK186" s="1390">
        <f t="shared" si="103"/>
        <v>0</v>
      </c>
    </row>
    <row r="187" spans="1:63" ht="21" customHeight="1">
      <c r="A187" s="1506" t="s">
        <v>715</v>
      </c>
      <c r="B187" s="667"/>
      <c r="C187" s="1507" t="str">
        <f>IF(VLOOKUP($A187,'Data (new)'!$A:$T,2,0)="","",VLOOKUP($A187,'Data (new)'!$A:$T,2,0))</f>
        <v>AGP0216-U3</v>
      </c>
      <c r="D187" s="1507"/>
      <c r="E187" s="1507" t="e">
        <f>IF(VLOOKUP($A187,#REF!,3,0)="","",VLOOKUP($A187,#REF!,3,0))</f>
        <v>#REF!</v>
      </c>
      <c r="F187" s="1691"/>
      <c r="G187" s="1508" t="str">
        <f>IF(VLOOKUP($A187,'Data (new)'!$A:$T,6,0)="","",HYPERLINK(VLOOKUP($A187,'Data (new)'!A:T,7,0), VLOOKUP($A187,'Data (new)'!A:T,6,0)))</f>
        <v>Bowl 1</v>
      </c>
      <c r="H187" s="1507" t="str">
        <f>IF(VLOOKUP($A187,'Data (new)'!$A:$T,14,0)="","",VLOOKUP($A187,'Data (new)'!$A:$T,14,0))</f>
        <v>Jugs</v>
      </c>
      <c r="I187" s="1509" t="str">
        <f>IF(VLOOKUP($A187,'Data (new)'!$A:$T,10,0)="","",VLOOKUP($A187,'Data (new)'!$A:$T,10,0))</f>
        <v>L</v>
      </c>
      <c r="J187" s="1509">
        <f>IF(VLOOKUP($A187,'Data (new)'!$A:$T,11,0)="","",VLOOKUP($A187,'Data (new)'!$A:$T,11,0))</f>
        <v>1</v>
      </c>
      <c r="K187" s="1510">
        <f>IF(VLOOKUP($A187,'Data (new)'!$A:$T,16,0)="","",VLOOKUP($A187,'Data (new)'!$A:$T,16,0))</f>
        <v>83</v>
      </c>
      <c r="L187" s="745"/>
      <c r="M187" s="745"/>
      <c r="N187" s="745"/>
      <c r="O187" s="745"/>
      <c r="P187" s="745"/>
      <c r="Q187" s="756"/>
      <c r="R187" s="745"/>
      <c r="S187" s="745"/>
      <c r="T187" s="745"/>
      <c r="U187" s="746"/>
      <c r="V187" s="746"/>
      <c r="W187" s="747"/>
      <c r="X187" s="748"/>
      <c r="Y187" s="749"/>
      <c r="Z187" s="750"/>
      <c r="AA187" s="751"/>
      <c r="AB187" s="752"/>
      <c r="AC187" s="753"/>
      <c r="AD187" s="752"/>
      <c r="AE187" s="752"/>
      <c r="AF187" s="752"/>
      <c r="AG187" s="754"/>
      <c r="AH187" s="752"/>
      <c r="AI187" s="1510">
        <f>IF(VLOOKUP($A187,'Data (new)'!$A:$T,12,0)="","",VLOOKUP($A187,'Data (new)'!$A:$T,12,0))</f>
        <v>0.96299999999999997</v>
      </c>
      <c r="AJ187" s="1509" t="str">
        <f t="shared" si="105"/>
        <v/>
      </c>
      <c r="AK187" s="1509" t="str">
        <f t="shared" si="106"/>
        <v/>
      </c>
      <c r="AL187" s="1510" t="str">
        <f t="shared" si="107"/>
        <v/>
      </c>
      <c r="AM187" s="1510" t="str">
        <f>IF(ISERROR('Agripp Holds PU (EU, ASIA)'!$AL187*(1-$I$3)),"",'Agripp Holds PU (EU, ASIA)'!$AL187*(1-$I$3))</f>
        <v/>
      </c>
      <c r="AN187" s="1511" t="str">
        <f t="shared" si="104"/>
        <v/>
      </c>
      <c r="AO187" s="1390">
        <f t="shared" si="81"/>
        <v>0</v>
      </c>
      <c r="AP187" s="1390">
        <f t="shared" si="82"/>
        <v>0</v>
      </c>
      <c r="AQ187" s="1390">
        <f t="shared" si="83"/>
        <v>0</v>
      </c>
      <c r="AR187" s="1390">
        <f t="shared" si="84"/>
        <v>0</v>
      </c>
      <c r="AS187" s="1390">
        <f t="shared" si="85"/>
        <v>0</v>
      </c>
      <c r="AT187" s="1390">
        <f t="shared" si="86"/>
        <v>0</v>
      </c>
      <c r="AU187" s="1390">
        <f t="shared" si="87"/>
        <v>0</v>
      </c>
      <c r="AV187" s="1390">
        <f t="shared" si="88"/>
        <v>0</v>
      </c>
      <c r="AW187" s="1390">
        <f t="shared" si="89"/>
        <v>0</v>
      </c>
      <c r="AX187" s="1390">
        <f t="shared" si="90"/>
        <v>0</v>
      </c>
      <c r="AY187" s="1390">
        <f t="shared" si="91"/>
        <v>0</v>
      </c>
      <c r="AZ187" s="1390">
        <f t="shared" si="92"/>
        <v>0</v>
      </c>
      <c r="BA187" s="1390">
        <f t="shared" si="93"/>
        <v>0</v>
      </c>
      <c r="BB187" s="1390">
        <f t="shared" si="94"/>
        <v>0</v>
      </c>
      <c r="BC187" s="1390">
        <f t="shared" si="95"/>
        <v>0</v>
      </c>
      <c r="BD187" s="1390">
        <f t="shared" si="96"/>
        <v>0</v>
      </c>
      <c r="BE187" s="1390">
        <f t="shared" si="97"/>
        <v>0</v>
      </c>
      <c r="BF187" s="1390">
        <f t="shared" si="98"/>
        <v>0</v>
      </c>
      <c r="BG187" s="1390">
        <f t="shared" si="99"/>
        <v>0</v>
      </c>
      <c r="BH187" s="1390">
        <f t="shared" si="100"/>
        <v>0</v>
      </c>
      <c r="BI187" s="1390">
        <f t="shared" si="101"/>
        <v>0</v>
      </c>
      <c r="BJ187" s="1390">
        <f t="shared" si="102"/>
        <v>0</v>
      </c>
      <c r="BK187" s="1390">
        <f t="shared" si="103"/>
        <v>0</v>
      </c>
    </row>
    <row r="188" spans="1:63" ht="21" customHeight="1">
      <c r="A188" s="1498" t="s">
        <v>716</v>
      </c>
      <c r="B188" s="1499"/>
      <c r="C188" s="1500" t="str">
        <f>IF(VLOOKUP($A188,'Data (new)'!$A:$T,2,0)="","",VLOOKUP($A188,'Data (new)'!$A:$T,2,0))</f>
        <v>AGP0217-U3</v>
      </c>
      <c r="D188" s="1500"/>
      <c r="E188" s="1500" t="e">
        <f>IF(VLOOKUP($A188,#REF!,3,0)="","",VLOOKUP($A188,#REF!,3,0))</f>
        <v>#REF!</v>
      </c>
      <c r="F188" s="1691"/>
      <c r="G188" s="1492" t="str">
        <f>IF(VLOOKUP($A188,'Data (new)'!$A:$T,6,0)="","",HYPERLINK(VLOOKUP($A188,'Data (new)'!A:T,7,0), VLOOKUP($A188,'Data (new)'!A:T,6,0)))</f>
        <v>Bowl 2</v>
      </c>
      <c r="H188" s="1500" t="str">
        <f>IF(VLOOKUP($A188,'Data (new)'!$A:$T,14,0)="","",VLOOKUP($A188,'Data (new)'!$A:$T,14,0))</f>
        <v>Jugs</v>
      </c>
      <c r="I188" s="1501" t="str">
        <f>IF(VLOOKUP($A188,'Data (new)'!$A:$T,10,0)="","",VLOOKUP($A188,'Data (new)'!$A:$T,10,0))</f>
        <v>L</v>
      </c>
      <c r="J188" s="1501">
        <f>IF(VLOOKUP($A188,'Data (new)'!$A:$T,11,0)="","",VLOOKUP($A188,'Data (new)'!$A:$T,11,0))</f>
        <v>1</v>
      </c>
      <c r="K188" s="1502">
        <f>IF(VLOOKUP($A188,'Data (new)'!$A:$T,16,0)="","",VLOOKUP($A188,'Data (new)'!$A:$T,16,0))</f>
        <v>96</v>
      </c>
      <c r="L188" s="735"/>
      <c r="M188" s="735"/>
      <c r="N188" s="735"/>
      <c r="O188" s="735"/>
      <c r="P188" s="735"/>
      <c r="Q188" s="758"/>
      <c r="R188" s="735"/>
      <c r="S188" s="735"/>
      <c r="T188" s="735"/>
      <c r="U188" s="736"/>
      <c r="V188" s="736"/>
      <c r="W188" s="737"/>
      <c r="X188" s="738"/>
      <c r="Y188" s="739"/>
      <c r="Z188" s="740"/>
      <c r="AA188" s="741"/>
      <c r="AB188" s="742"/>
      <c r="AC188" s="743"/>
      <c r="AD188" s="742"/>
      <c r="AE188" s="742"/>
      <c r="AF188" s="742"/>
      <c r="AG188" s="744"/>
      <c r="AH188" s="742"/>
      <c r="AI188" s="1502">
        <f>IF(VLOOKUP($A188,'Data (new)'!$A:$T,12,0)="","",VLOOKUP($A188,'Data (new)'!$A:$T,12,0))</f>
        <v>1.173</v>
      </c>
      <c r="AJ188" s="1501" t="str">
        <f t="shared" si="105"/>
        <v/>
      </c>
      <c r="AK188" s="1501" t="str">
        <f t="shared" si="106"/>
        <v/>
      </c>
      <c r="AL188" s="1502" t="str">
        <f t="shared" si="107"/>
        <v/>
      </c>
      <c r="AM188" s="1502" t="str">
        <f>IF(ISERROR('Agripp Holds PU (EU, ASIA)'!$AL188*(1-$I$3)),"",'Agripp Holds PU (EU, ASIA)'!$AL188*(1-$I$3))</f>
        <v/>
      </c>
      <c r="AN188" s="1505" t="str">
        <f t="shared" si="104"/>
        <v/>
      </c>
      <c r="AO188" s="1390">
        <f t="shared" si="81"/>
        <v>0</v>
      </c>
      <c r="AP188" s="1390">
        <f t="shared" si="82"/>
        <v>0</v>
      </c>
      <c r="AQ188" s="1390">
        <f t="shared" si="83"/>
        <v>0</v>
      </c>
      <c r="AR188" s="1390">
        <f t="shared" si="84"/>
        <v>0</v>
      </c>
      <c r="AS188" s="1390">
        <f t="shared" si="85"/>
        <v>0</v>
      </c>
      <c r="AT188" s="1390">
        <f t="shared" si="86"/>
        <v>0</v>
      </c>
      <c r="AU188" s="1390">
        <f t="shared" si="87"/>
        <v>0</v>
      </c>
      <c r="AV188" s="1390">
        <f t="shared" si="88"/>
        <v>0</v>
      </c>
      <c r="AW188" s="1390">
        <f t="shared" si="89"/>
        <v>0</v>
      </c>
      <c r="AX188" s="1390">
        <f t="shared" si="90"/>
        <v>0</v>
      </c>
      <c r="AY188" s="1390">
        <f t="shared" si="91"/>
        <v>0</v>
      </c>
      <c r="AZ188" s="1390">
        <f t="shared" si="92"/>
        <v>0</v>
      </c>
      <c r="BA188" s="1390">
        <f t="shared" si="93"/>
        <v>0</v>
      </c>
      <c r="BB188" s="1390">
        <f t="shared" si="94"/>
        <v>0</v>
      </c>
      <c r="BC188" s="1390">
        <f t="shared" si="95"/>
        <v>0</v>
      </c>
      <c r="BD188" s="1390">
        <f t="shared" si="96"/>
        <v>0</v>
      </c>
      <c r="BE188" s="1390">
        <f t="shared" si="97"/>
        <v>0</v>
      </c>
      <c r="BF188" s="1390">
        <f t="shared" si="98"/>
        <v>0</v>
      </c>
      <c r="BG188" s="1390">
        <f t="shared" si="99"/>
        <v>0</v>
      </c>
      <c r="BH188" s="1390">
        <f t="shared" si="100"/>
        <v>0</v>
      </c>
      <c r="BI188" s="1390">
        <f t="shared" si="101"/>
        <v>0</v>
      </c>
      <c r="BJ188" s="1390">
        <f t="shared" si="102"/>
        <v>0</v>
      </c>
      <c r="BK188" s="1390">
        <f t="shared" si="103"/>
        <v>0</v>
      </c>
    </row>
    <row r="189" spans="1:63" ht="21" customHeight="1">
      <c r="A189" s="1506" t="s">
        <v>717</v>
      </c>
      <c r="B189" s="667"/>
      <c r="C189" s="1507" t="str">
        <f>IF(VLOOKUP($A189,'Data (new)'!$A:$T,2,0)="","",VLOOKUP($A189,'Data (new)'!$A:$T,2,0))</f>
        <v>AGP0218-U3</v>
      </c>
      <c r="D189" s="1507"/>
      <c r="E189" s="1507" t="e">
        <f>IF(VLOOKUP($A189,#REF!,3,0)="","",VLOOKUP($A189,#REF!,3,0))</f>
        <v>#REF!</v>
      </c>
      <c r="F189" s="1691"/>
      <c r="G189" s="1508" t="str">
        <f>IF(VLOOKUP($A189,'Data (new)'!$A:$T,6,0)="","",HYPERLINK(VLOOKUP($A189,'Data (new)'!A:T,7,0), VLOOKUP($A189,'Data (new)'!A:T,6,0)))</f>
        <v>Bowl 3</v>
      </c>
      <c r="H189" s="1507" t="str">
        <f>IF(VLOOKUP($A189,'Data (new)'!$A:$T,14,0)="","",VLOOKUP($A189,'Data (new)'!$A:$T,14,0))</f>
        <v>Jugs</v>
      </c>
      <c r="I189" s="1509" t="str">
        <f>IF(VLOOKUP($A189,'Data (new)'!$A:$T,10,0)="","",VLOOKUP($A189,'Data (new)'!$A:$T,10,0))</f>
        <v>XL</v>
      </c>
      <c r="J189" s="1509">
        <f>IF(VLOOKUP($A189,'Data (new)'!$A:$T,11,0)="","",VLOOKUP($A189,'Data (new)'!$A:$T,11,0))</f>
        <v>1</v>
      </c>
      <c r="K189" s="1510">
        <f>IF(VLOOKUP($A189,'Data (new)'!$A:$T,16,0)="","",VLOOKUP($A189,'Data (new)'!$A:$T,16,0))</f>
        <v>111</v>
      </c>
      <c r="L189" s="745"/>
      <c r="M189" s="745"/>
      <c r="N189" s="745"/>
      <c r="O189" s="745"/>
      <c r="P189" s="745"/>
      <c r="Q189" s="756"/>
      <c r="R189" s="745"/>
      <c r="S189" s="745"/>
      <c r="T189" s="745"/>
      <c r="U189" s="746"/>
      <c r="V189" s="746"/>
      <c r="W189" s="747"/>
      <c r="X189" s="748"/>
      <c r="Y189" s="749"/>
      <c r="Z189" s="750"/>
      <c r="AA189" s="751"/>
      <c r="AB189" s="752"/>
      <c r="AC189" s="753"/>
      <c r="AD189" s="752"/>
      <c r="AE189" s="752"/>
      <c r="AF189" s="752"/>
      <c r="AG189" s="754"/>
      <c r="AH189" s="752"/>
      <c r="AI189" s="1510">
        <f>IF(VLOOKUP($A189,'Data (new)'!$A:$T,12,0)="","",VLOOKUP($A189,'Data (new)'!$A:$T,12,0))</f>
        <v>1.395</v>
      </c>
      <c r="AJ189" s="1509" t="str">
        <f t="shared" si="105"/>
        <v/>
      </c>
      <c r="AK189" s="1509" t="str">
        <f t="shared" si="106"/>
        <v/>
      </c>
      <c r="AL189" s="1510" t="str">
        <f t="shared" si="107"/>
        <v/>
      </c>
      <c r="AM189" s="1510" t="str">
        <f>IF(ISERROR('Agripp Holds PU (EU, ASIA)'!$AL189*(1-$I$3)),"",'Agripp Holds PU (EU, ASIA)'!$AL189*(1-$I$3))</f>
        <v/>
      </c>
      <c r="AN189" s="1511" t="str">
        <f t="shared" si="104"/>
        <v/>
      </c>
      <c r="AO189" s="1390">
        <f t="shared" si="81"/>
        <v>0</v>
      </c>
      <c r="AP189" s="1390">
        <f t="shared" si="82"/>
        <v>0</v>
      </c>
      <c r="AQ189" s="1390">
        <f t="shared" si="83"/>
        <v>0</v>
      </c>
      <c r="AR189" s="1390">
        <f t="shared" si="84"/>
        <v>0</v>
      </c>
      <c r="AS189" s="1390">
        <f t="shared" si="85"/>
        <v>0</v>
      </c>
      <c r="AT189" s="1390">
        <f t="shared" si="86"/>
        <v>0</v>
      </c>
      <c r="AU189" s="1390">
        <f t="shared" si="87"/>
        <v>0</v>
      </c>
      <c r="AV189" s="1390">
        <f t="shared" si="88"/>
        <v>0</v>
      </c>
      <c r="AW189" s="1390">
        <f t="shared" si="89"/>
        <v>0</v>
      </c>
      <c r="AX189" s="1390">
        <f t="shared" si="90"/>
        <v>0</v>
      </c>
      <c r="AY189" s="1390">
        <f t="shared" si="91"/>
        <v>0</v>
      </c>
      <c r="AZ189" s="1390">
        <f t="shared" si="92"/>
        <v>0</v>
      </c>
      <c r="BA189" s="1390">
        <f t="shared" si="93"/>
        <v>0</v>
      </c>
      <c r="BB189" s="1390">
        <f t="shared" si="94"/>
        <v>0</v>
      </c>
      <c r="BC189" s="1390">
        <f t="shared" si="95"/>
        <v>0</v>
      </c>
      <c r="BD189" s="1390">
        <f t="shared" si="96"/>
        <v>0</v>
      </c>
      <c r="BE189" s="1390">
        <f t="shared" si="97"/>
        <v>0</v>
      </c>
      <c r="BF189" s="1390">
        <f t="shared" si="98"/>
        <v>0</v>
      </c>
      <c r="BG189" s="1390">
        <f t="shared" si="99"/>
        <v>0</v>
      </c>
      <c r="BH189" s="1390">
        <f t="shared" si="100"/>
        <v>0</v>
      </c>
      <c r="BI189" s="1390">
        <f t="shared" si="101"/>
        <v>0</v>
      </c>
      <c r="BJ189" s="1390">
        <f t="shared" si="102"/>
        <v>0</v>
      </c>
      <c r="BK189" s="1390">
        <f t="shared" si="103"/>
        <v>0</v>
      </c>
    </row>
    <row r="190" spans="1:63" ht="21" customHeight="1">
      <c r="A190" s="1498" t="s">
        <v>734</v>
      </c>
      <c r="B190" s="1499"/>
      <c r="C190" s="1500" t="str">
        <f>IF(VLOOKUP($A190,'Data (new)'!$A:$T,2,0)="","",VLOOKUP($A190,'Data (new)'!$A:$T,2,0))</f>
        <v>AGP0219-U3</v>
      </c>
      <c r="D190" s="1500"/>
      <c r="E190" s="1500" t="e">
        <f>IF(VLOOKUP($A190,#REF!,3,0)="","",VLOOKUP($A190,#REF!,3,0))</f>
        <v>#REF!</v>
      </c>
      <c r="F190" s="1691"/>
      <c r="G190" s="1492" t="str">
        <f>IF(VLOOKUP($A190,'Data (new)'!$A:$T,6,0)="","",HYPERLINK(VLOOKUP($A190,'Data (new)'!A:T,7,0), VLOOKUP($A190,'Data (new)'!A:T,6,0)))</f>
        <v>Bowl 4</v>
      </c>
      <c r="H190" s="1500" t="str">
        <f>IF(VLOOKUP($A190,'Data (new)'!$A:$T,14,0)="","",VLOOKUP($A190,'Data (new)'!$A:$T,14,0))</f>
        <v>Jugs</v>
      </c>
      <c r="I190" s="1501" t="str">
        <f>IF(VLOOKUP($A190,'Data (new)'!$A:$T,10,0)="","",VLOOKUP($A190,'Data (new)'!$A:$T,10,0))</f>
        <v>XL</v>
      </c>
      <c r="J190" s="1501">
        <f>IF(VLOOKUP($A190,'Data (new)'!$A:$T,11,0)="","",VLOOKUP($A190,'Data (new)'!$A:$T,11,0))</f>
        <v>1</v>
      </c>
      <c r="K190" s="1502">
        <f>IF(VLOOKUP($A190,'Data (new)'!$A:$T,16,0)="","",VLOOKUP($A190,'Data (new)'!$A:$T,16,0))</f>
        <v>114</v>
      </c>
      <c r="L190" s="735"/>
      <c r="M190" s="735"/>
      <c r="N190" s="735"/>
      <c r="O190" s="735"/>
      <c r="P190" s="735"/>
      <c r="Q190" s="758"/>
      <c r="R190" s="735"/>
      <c r="S190" s="735"/>
      <c r="T190" s="735"/>
      <c r="U190" s="736"/>
      <c r="V190" s="736"/>
      <c r="W190" s="737"/>
      <c r="X190" s="738"/>
      <c r="Y190" s="739"/>
      <c r="Z190" s="740"/>
      <c r="AA190" s="741"/>
      <c r="AB190" s="742"/>
      <c r="AC190" s="743"/>
      <c r="AD190" s="742"/>
      <c r="AE190" s="742"/>
      <c r="AF190" s="742"/>
      <c r="AG190" s="744"/>
      <c r="AH190" s="742"/>
      <c r="AI190" s="1502">
        <f>IF(VLOOKUP($A190,'Data (new)'!$A:$T,12,0)="","",VLOOKUP($A190,'Data (new)'!$A:$T,12,0))</f>
        <v>1.4510000000000001</v>
      </c>
      <c r="AJ190" s="1501" t="str">
        <f t="shared" si="105"/>
        <v/>
      </c>
      <c r="AK190" s="1501" t="str">
        <f t="shared" si="106"/>
        <v/>
      </c>
      <c r="AL190" s="1502" t="str">
        <f t="shared" si="107"/>
        <v/>
      </c>
      <c r="AM190" s="1502" t="str">
        <f>IF(ISERROR('Agripp Holds PU (EU, ASIA)'!$AL190*(1-$I$3)),"",'Agripp Holds PU (EU, ASIA)'!$AL190*(1-$I$3))</f>
        <v/>
      </c>
      <c r="AN190" s="1505" t="str">
        <f t="shared" si="104"/>
        <v/>
      </c>
      <c r="AO190" s="1390">
        <f t="shared" si="81"/>
        <v>0</v>
      </c>
      <c r="AP190" s="1390">
        <f t="shared" si="82"/>
        <v>0</v>
      </c>
      <c r="AQ190" s="1390">
        <f t="shared" si="83"/>
        <v>0</v>
      </c>
      <c r="AR190" s="1390">
        <f t="shared" si="84"/>
        <v>0</v>
      </c>
      <c r="AS190" s="1390">
        <f t="shared" si="85"/>
        <v>0</v>
      </c>
      <c r="AT190" s="1390">
        <f t="shared" si="86"/>
        <v>0</v>
      </c>
      <c r="AU190" s="1390">
        <f t="shared" si="87"/>
        <v>0</v>
      </c>
      <c r="AV190" s="1390">
        <f t="shared" si="88"/>
        <v>0</v>
      </c>
      <c r="AW190" s="1390">
        <f t="shared" si="89"/>
        <v>0</v>
      </c>
      <c r="AX190" s="1390">
        <f t="shared" si="90"/>
        <v>0</v>
      </c>
      <c r="AY190" s="1390">
        <f t="shared" si="91"/>
        <v>0</v>
      </c>
      <c r="AZ190" s="1390">
        <f t="shared" si="92"/>
        <v>0</v>
      </c>
      <c r="BA190" s="1390">
        <f t="shared" si="93"/>
        <v>0</v>
      </c>
      <c r="BB190" s="1390">
        <f t="shared" si="94"/>
        <v>0</v>
      </c>
      <c r="BC190" s="1390">
        <f t="shared" si="95"/>
        <v>0</v>
      </c>
      <c r="BD190" s="1390">
        <f t="shared" si="96"/>
        <v>0</v>
      </c>
      <c r="BE190" s="1390">
        <f t="shared" si="97"/>
        <v>0</v>
      </c>
      <c r="BF190" s="1390">
        <f t="shared" si="98"/>
        <v>0</v>
      </c>
      <c r="BG190" s="1390">
        <f t="shared" si="99"/>
        <v>0</v>
      </c>
      <c r="BH190" s="1390">
        <f t="shared" si="100"/>
        <v>0</v>
      </c>
      <c r="BI190" s="1390">
        <f t="shared" si="101"/>
        <v>0</v>
      </c>
      <c r="BJ190" s="1390">
        <f t="shared" si="102"/>
        <v>0</v>
      </c>
      <c r="BK190" s="1390">
        <f t="shared" si="103"/>
        <v>0</v>
      </c>
    </row>
    <row r="191" spans="1:63" ht="21" customHeight="1">
      <c r="A191" s="1506" t="s">
        <v>735</v>
      </c>
      <c r="B191" s="667"/>
      <c r="C191" s="1507" t="str">
        <f>IF(VLOOKUP($A191,'Data (new)'!$A:$T,2,0)="","",VLOOKUP($A191,'Data (new)'!$A:$T,2,0))</f>
        <v>AGP0220-U3</v>
      </c>
      <c r="D191" s="1507"/>
      <c r="E191" s="1507" t="e">
        <f>IF(VLOOKUP($A191,#REF!,3,0)="","",VLOOKUP($A191,#REF!,3,0))</f>
        <v>#REF!</v>
      </c>
      <c r="F191" s="1691"/>
      <c r="G191" s="1508" t="str">
        <f>IF(VLOOKUP($A191,'Data (new)'!$A:$T,6,0)="","",HYPERLINK(VLOOKUP($A191,'Data (new)'!A:T,7,0), VLOOKUP($A191,'Data (new)'!A:T,6,0)))</f>
        <v>Bowl 5</v>
      </c>
      <c r="H191" s="1507" t="str">
        <f>IF(VLOOKUP($A191,'Data (new)'!$A:$T,14,0)="","",VLOOKUP($A191,'Data (new)'!$A:$T,14,0))</f>
        <v>Jugs</v>
      </c>
      <c r="I191" s="1509" t="str">
        <f>IF(VLOOKUP($A191,'Data (new)'!$A:$T,10,0)="","",VLOOKUP($A191,'Data (new)'!$A:$T,10,0))</f>
        <v>XL</v>
      </c>
      <c r="J191" s="1509">
        <f>IF(VLOOKUP($A191,'Data (new)'!$A:$T,11,0)="","",VLOOKUP($A191,'Data (new)'!$A:$T,11,0))</f>
        <v>1</v>
      </c>
      <c r="K191" s="1510">
        <f>IF(VLOOKUP($A191,'Data (new)'!$A:$T,16,0)="","",VLOOKUP($A191,'Data (new)'!$A:$T,16,0))</f>
        <v>135</v>
      </c>
      <c r="L191" s="745"/>
      <c r="M191" s="745"/>
      <c r="N191" s="745"/>
      <c r="O191" s="745"/>
      <c r="P191" s="745"/>
      <c r="Q191" s="756"/>
      <c r="R191" s="745"/>
      <c r="S191" s="745"/>
      <c r="T191" s="745"/>
      <c r="U191" s="746"/>
      <c r="V191" s="746"/>
      <c r="W191" s="747"/>
      <c r="X191" s="748"/>
      <c r="Y191" s="749"/>
      <c r="Z191" s="750"/>
      <c r="AA191" s="751"/>
      <c r="AB191" s="752"/>
      <c r="AC191" s="753"/>
      <c r="AD191" s="752"/>
      <c r="AE191" s="752"/>
      <c r="AF191" s="752"/>
      <c r="AG191" s="754"/>
      <c r="AH191" s="752"/>
      <c r="AI191" s="1510">
        <f>IF(VLOOKUP($A191,'Data (new)'!$A:$T,12,0)="","",VLOOKUP($A191,'Data (new)'!$A:$T,12,0))</f>
        <v>1.784</v>
      </c>
      <c r="AJ191" s="1509" t="str">
        <f t="shared" si="105"/>
        <v/>
      </c>
      <c r="AK191" s="1509" t="str">
        <f t="shared" si="106"/>
        <v/>
      </c>
      <c r="AL191" s="1510" t="str">
        <f t="shared" si="107"/>
        <v/>
      </c>
      <c r="AM191" s="1510" t="str">
        <f>IF(ISERROR('Agripp Holds PU (EU, ASIA)'!$AL191*(1-$I$3)),"",'Agripp Holds PU (EU, ASIA)'!$AL191*(1-$I$3))</f>
        <v/>
      </c>
      <c r="AN191" s="1511" t="str">
        <f t="shared" si="104"/>
        <v/>
      </c>
      <c r="AO191" s="1390">
        <f t="shared" si="81"/>
        <v>0</v>
      </c>
      <c r="AP191" s="1390">
        <f t="shared" si="82"/>
        <v>0</v>
      </c>
      <c r="AQ191" s="1390">
        <f t="shared" si="83"/>
        <v>0</v>
      </c>
      <c r="AR191" s="1390">
        <f t="shared" si="84"/>
        <v>0</v>
      </c>
      <c r="AS191" s="1390">
        <f t="shared" si="85"/>
        <v>0</v>
      </c>
      <c r="AT191" s="1390">
        <f t="shared" si="86"/>
        <v>0</v>
      </c>
      <c r="AU191" s="1390">
        <f t="shared" si="87"/>
        <v>0</v>
      </c>
      <c r="AV191" s="1390">
        <f t="shared" si="88"/>
        <v>0</v>
      </c>
      <c r="AW191" s="1390">
        <f t="shared" si="89"/>
        <v>0</v>
      </c>
      <c r="AX191" s="1390">
        <f t="shared" si="90"/>
        <v>0</v>
      </c>
      <c r="AY191" s="1390">
        <f t="shared" si="91"/>
        <v>0</v>
      </c>
      <c r="AZ191" s="1390">
        <f t="shared" si="92"/>
        <v>0</v>
      </c>
      <c r="BA191" s="1390">
        <f t="shared" si="93"/>
        <v>0</v>
      </c>
      <c r="BB191" s="1390">
        <f t="shared" si="94"/>
        <v>0</v>
      </c>
      <c r="BC191" s="1390">
        <f t="shared" si="95"/>
        <v>0</v>
      </c>
      <c r="BD191" s="1390">
        <f t="shared" si="96"/>
        <v>0</v>
      </c>
      <c r="BE191" s="1390">
        <f t="shared" si="97"/>
        <v>0</v>
      </c>
      <c r="BF191" s="1390">
        <f t="shared" si="98"/>
        <v>0</v>
      </c>
      <c r="BG191" s="1390">
        <f t="shared" si="99"/>
        <v>0</v>
      </c>
      <c r="BH191" s="1390">
        <f t="shared" si="100"/>
        <v>0</v>
      </c>
      <c r="BI191" s="1390">
        <f t="shared" si="101"/>
        <v>0</v>
      </c>
      <c r="BJ191" s="1390">
        <f t="shared" si="102"/>
        <v>0</v>
      </c>
      <c r="BK191" s="1390">
        <f t="shared" si="103"/>
        <v>0</v>
      </c>
    </row>
    <row r="192" spans="1:63" ht="21" customHeight="1">
      <c r="A192" s="1498" t="s">
        <v>736</v>
      </c>
      <c r="B192" s="1499"/>
      <c r="C192" s="1500" t="str">
        <f>IF(VLOOKUP($A192,'Data (new)'!$A:$T,2,0)="","",VLOOKUP($A192,'Data (new)'!$A:$T,2,0))</f>
        <v>AGP0221-U3</v>
      </c>
      <c r="D192" s="1500"/>
      <c r="E192" s="1500" t="e">
        <f>IF(VLOOKUP($A192,#REF!,3,0)="","",VLOOKUP($A192,#REF!,3,0))</f>
        <v>#REF!</v>
      </c>
      <c r="F192" s="1691"/>
      <c r="G192" s="1492" t="str">
        <f>IF(VLOOKUP($A192,'Data (new)'!$A:$T,6,0)="","",HYPERLINK(VLOOKUP($A192,'Data (new)'!A:T,7,0), VLOOKUP($A192,'Data (new)'!A:T,6,0)))</f>
        <v>Bowl 6</v>
      </c>
      <c r="H192" s="1500" t="str">
        <f>IF(VLOOKUP($A192,'Data (new)'!$A:$T,14,0)="","",VLOOKUP($A192,'Data (new)'!$A:$T,14,0))</f>
        <v>Jugs</v>
      </c>
      <c r="I192" s="1501" t="str">
        <f>IF(VLOOKUP($A192,'Data (new)'!$A:$T,10,0)="","",VLOOKUP($A192,'Data (new)'!$A:$T,10,0))</f>
        <v>L</v>
      </c>
      <c r="J192" s="1501">
        <f>IF(VLOOKUP($A192,'Data (new)'!$A:$T,11,0)="","",VLOOKUP($A192,'Data (new)'!$A:$T,11,0))</f>
        <v>1</v>
      </c>
      <c r="K192" s="1502">
        <f>IF(VLOOKUP($A192,'Data (new)'!$A:$T,16,0)="","",VLOOKUP($A192,'Data (new)'!$A:$T,16,0))</f>
        <v>95</v>
      </c>
      <c r="L192" s="735"/>
      <c r="M192" s="735"/>
      <c r="N192" s="735"/>
      <c r="O192" s="735"/>
      <c r="P192" s="735"/>
      <c r="Q192" s="758"/>
      <c r="R192" s="735"/>
      <c r="S192" s="735"/>
      <c r="T192" s="735"/>
      <c r="U192" s="736"/>
      <c r="V192" s="736"/>
      <c r="W192" s="737"/>
      <c r="X192" s="738"/>
      <c r="Y192" s="739"/>
      <c r="Z192" s="740"/>
      <c r="AA192" s="741"/>
      <c r="AB192" s="742"/>
      <c r="AC192" s="743"/>
      <c r="AD192" s="742"/>
      <c r="AE192" s="742"/>
      <c r="AF192" s="742"/>
      <c r="AG192" s="744"/>
      <c r="AH192" s="742"/>
      <c r="AI192" s="1502">
        <f>IF(VLOOKUP($A192,'Data (new)'!$A:$T,12,0)="","",VLOOKUP($A192,'Data (new)'!$A:$T,12,0))</f>
        <v>1.1559999999999999</v>
      </c>
      <c r="AJ192" s="1501" t="str">
        <f t="shared" si="105"/>
        <v/>
      </c>
      <c r="AK192" s="1501" t="str">
        <f t="shared" si="106"/>
        <v/>
      </c>
      <c r="AL192" s="1502" t="str">
        <f t="shared" si="107"/>
        <v/>
      </c>
      <c r="AM192" s="1502" t="str">
        <f>IF(ISERROR('Agripp Holds PU (EU, ASIA)'!$AL192*(1-$I$3)),"",'Agripp Holds PU (EU, ASIA)'!$AL192*(1-$I$3))</f>
        <v/>
      </c>
      <c r="AN192" s="1505" t="str">
        <f t="shared" si="104"/>
        <v/>
      </c>
      <c r="AO192" s="1390">
        <f t="shared" si="81"/>
        <v>0</v>
      </c>
      <c r="AP192" s="1390">
        <f t="shared" si="82"/>
        <v>0</v>
      </c>
      <c r="AQ192" s="1390">
        <f t="shared" si="83"/>
        <v>0</v>
      </c>
      <c r="AR192" s="1390">
        <f t="shared" si="84"/>
        <v>0</v>
      </c>
      <c r="AS192" s="1390">
        <f t="shared" si="85"/>
        <v>0</v>
      </c>
      <c r="AT192" s="1390">
        <f t="shared" si="86"/>
        <v>0</v>
      </c>
      <c r="AU192" s="1390">
        <f t="shared" si="87"/>
        <v>0</v>
      </c>
      <c r="AV192" s="1390">
        <f t="shared" si="88"/>
        <v>0</v>
      </c>
      <c r="AW192" s="1390">
        <f t="shared" si="89"/>
        <v>0</v>
      </c>
      <c r="AX192" s="1390">
        <f t="shared" si="90"/>
        <v>0</v>
      </c>
      <c r="AY192" s="1390">
        <f t="shared" si="91"/>
        <v>0</v>
      </c>
      <c r="AZ192" s="1390">
        <f t="shared" si="92"/>
        <v>0</v>
      </c>
      <c r="BA192" s="1390">
        <f t="shared" si="93"/>
        <v>0</v>
      </c>
      <c r="BB192" s="1390">
        <f t="shared" si="94"/>
        <v>0</v>
      </c>
      <c r="BC192" s="1390">
        <f t="shared" si="95"/>
        <v>0</v>
      </c>
      <c r="BD192" s="1390">
        <f t="shared" si="96"/>
        <v>0</v>
      </c>
      <c r="BE192" s="1390">
        <f t="shared" si="97"/>
        <v>0</v>
      </c>
      <c r="BF192" s="1390">
        <f t="shared" si="98"/>
        <v>0</v>
      </c>
      <c r="BG192" s="1390">
        <f t="shared" si="99"/>
        <v>0</v>
      </c>
      <c r="BH192" s="1390">
        <f t="shared" si="100"/>
        <v>0</v>
      </c>
      <c r="BI192" s="1390">
        <f t="shared" si="101"/>
        <v>0</v>
      </c>
      <c r="BJ192" s="1390">
        <f t="shared" si="102"/>
        <v>0</v>
      </c>
      <c r="BK192" s="1390">
        <f t="shared" si="103"/>
        <v>0</v>
      </c>
    </row>
    <row r="193" spans="1:63" ht="21" customHeight="1">
      <c r="A193" s="1506" t="s">
        <v>737</v>
      </c>
      <c r="B193" s="667"/>
      <c r="C193" s="1507" t="str">
        <f>IF(VLOOKUP($A193,'Data (new)'!$A:$T,2,0)="","",VLOOKUP($A193,'Data (new)'!$A:$T,2,0))</f>
        <v>AGP0139-U3</v>
      </c>
      <c r="D193" s="1507"/>
      <c r="E193" s="1507" t="e">
        <f>IF(VLOOKUP($A193,#REF!,3,0)="","",VLOOKUP($A193,#REF!,3,0))</f>
        <v>#REF!</v>
      </c>
      <c r="F193" s="1691"/>
      <c r="G193" s="1508" t="str">
        <f>IF(VLOOKUP($A193,'Data (new)'!$A:$T,6,0)="","",HYPERLINK(VLOOKUP($A193,'Data (new)'!A:T,7,0), VLOOKUP($A193,'Data (new)'!A:T,6,0)))</f>
        <v>Bowl 7</v>
      </c>
      <c r="H193" s="1507" t="str">
        <f>IF(VLOOKUP($A193,'Data (new)'!$A:$T,14,0)="","",VLOOKUP($A193,'Data (new)'!$A:$T,14,0))</f>
        <v>Jugs</v>
      </c>
      <c r="I193" s="1509" t="str">
        <f>IF(VLOOKUP($A193,'Data (new)'!$A:$T,10,0)="","",VLOOKUP($A193,'Data (new)'!$A:$T,10,0))</f>
        <v>XL</v>
      </c>
      <c r="J193" s="1509">
        <f>IF(VLOOKUP($A193,'Data (new)'!$A:$T,11,0)="","",VLOOKUP($A193,'Data (new)'!$A:$T,11,0))</f>
        <v>1</v>
      </c>
      <c r="K193" s="1510">
        <f>IF(VLOOKUP($A193,'Data (new)'!$A:$T,16,0)="","",VLOOKUP($A193,'Data (new)'!$A:$T,16,0))</f>
        <v>89</v>
      </c>
      <c r="L193" s="745"/>
      <c r="M193" s="745"/>
      <c r="N193" s="745"/>
      <c r="O193" s="745"/>
      <c r="P193" s="745"/>
      <c r="Q193" s="756"/>
      <c r="R193" s="745"/>
      <c r="S193" s="745"/>
      <c r="T193" s="745"/>
      <c r="U193" s="746"/>
      <c r="V193" s="746"/>
      <c r="W193" s="747"/>
      <c r="X193" s="748"/>
      <c r="Y193" s="749"/>
      <c r="Z193" s="750"/>
      <c r="AA193" s="751"/>
      <c r="AB193" s="752"/>
      <c r="AC193" s="753"/>
      <c r="AD193" s="752"/>
      <c r="AE193" s="752"/>
      <c r="AF193" s="752"/>
      <c r="AG193" s="754"/>
      <c r="AH193" s="752"/>
      <c r="AI193" s="1510">
        <f>IF(VLOOKUP($A193,'Data (new)'!$A:$T,12,0)="","",VLOOKUP($A193,'Data (new)'!$A:$T,12,0))</f>
        <v>1.44</v>
      </c>
      <c r="AJ193" s="1509" t="str">
        <f t="shared" si="105"/>
        <v/>
      </c>
      <c r="AK193" s="1509" t="str">
        <f t="shared" si="106"/>
        <v/>
      </c>
      <c r="AL193" s="1510" t="str">
        <f t="shared" si="107"/>
        <v/>
      </c>
      <c r="AM193" s="1510" t="str">
        <f>IF(ISERROR('Agripp Holds PU (EU, ASIA)'!$AL193*(1-$I$3)),"",'Agripp Holds PU (EU, ASIA)'!$AL193*(1-$I$3))</f>
        <v/>
      </c>
      <c r="AN193" s="1511" t="str">
        <f t="shared" si="104"/>
        <v/>
      </c>
      <c r="AO193" s="1390">
        <f t="shared" si="81"/>
        <v>0</v>
      </c>
      <c r="AP193" s="1390">
        <f t="shared" si="82"/>
        <v>0</v>
      </c>
      <c r="AQ193" s="1390">
        <f t="shared" si="83"/>
        <v>0</v>
      </c>
      <c r="AR193" s="1390">
        <f t="shared" si="84"/>
        <v>0</v>
      </c>
      <c r="AS193" s="1390">
        <f t="shared" si="85"/>
        <v>0</v>
      </c>
      <c r="AT193" s="1390">
        <f t="shared" si="86"/>
        <v>0</v>
      </c>
      <c r="AU193" s="1390">
        <f t="shared" si="87"/>
        <v>0</v>
      </c>
      <c r="AV193" s="1390">
        <f t="shared" si="88"/>
        <v>0</v>
      </c>
      <c r="AW193" s="1390">
        <f t="shared" si="89"/>
        <v>0</v>
      </c>
      <c r="AX193" s="1390">
        <f t="shared" si="90"/>
        <v>0</v>
      </c>
      <c r="AY193" s="1390">
        <f t="shared" si="91"/>
        <v>0</v>
      </c>
      <c r="AZ193" s="1390">
        <f t="shared" si="92"/>
        <v>0</v>
      </c>
      <c r="BA193" s="1390">
        <f t="shared" si="93"/>
        <v>0</v>
      </c>
      <c r="BB193" s="1390">
        <f t="shared" si="94"/>
        <v>0</v>
      </c>
      <c r="BC193" s="1390">
        <f t="shared" si="95"/>
        <v>0</v>
      </c>
      <c r="BD193" s="1390">
        <f t="shared" si="96"/>
        <v>0</v>
      </c>
      <c r="BE193" s="1390">
        <f t="shared" si="97"/>
        <v>0</v>
      </c>
      <c r="BF193" s="1390">
        <f t="shared" si="98"/>
        <v>0</v>
      </c>
      <c r="BG193" s="1390">
        <f t="shared" si="99"/>
        <v>0</v>
      </c>
      <c r="BH193" s="1390">
        <f t="shared" si="100"/>
        <v>0</v>
      </c>
      <c r="BI193" s="1390">
        <f t="shared" si="101"/>
        <v>0</v>
      </c>
      <c r="BJ193" s="1390">
        <f t="shared" si="102"/>
        <v>0</v>
      </c>
      <c r="BK193" s="1390">
        <f t="shared" si="103"/>
        <v>0</v>
      </c>
    </row>
    <row r="194" spans="1:63" ht="21" customHeight="1">
      <c r="A194" s="1498" t="s">
        <v>738</v>
      </c>
      <c r="B194" s="1499"/>
      <c r="C194" s="1500" t="str">
        <f>IF(VLOOKUP($A194,'Data (new)'!$A:$T,2,0)="","",VLOOKUP($A194,'Data (new)'!$A:$T,2,0))</f>
        <v>AGP0140-U3</v>
      </c>
      <c r="D194" s="1500"/>
      <c r="E194" s="1500" t="e">
        <f>IF(VLOOKUP($A194,#REF!,3,0)="","",VLOOKUP($A194,#REF!,3,0))</f>
        <v>#REF!</v>
      </c>
      <c r="F194" s="1691"/>
      <c r="G194" s="1492" t="str">
        <f>IF(VLOOKUP($A194,'Data (new)'!$A:$T,6,0)="","",HYPERLINK(VLOOKUP($A194,'Data (new)'!A:T,7,0), VLOOKUP($A194,'Data (new)'!A:T,6,0)))</f>
        <v>Bowl 8</v>
      </c>
      <c r="H194" s="1500" t="str">
        <f>IF(VLOOKUP($A194,'Data (new)'!$A:$T,14,0)="","",VLOOKUP($A194,'Data (new)'!$A:$T,14,0))</f>
        <v>Jugs</v>
      </c>
      <c r="I194" s="1501" t="str">
        <f>IF(VLOOKUP($A194,'Data (new)'!$A:$T,10,0)="","",VLOOKUP($A194,'Data (new)'!$A:$T,10,0))</f>
        <v>XL</v>
      </c>
      <c r="J194" s="1501">
        <f>IF(VLOOKUP($A194,'Data (new)'!$A:$T,11,0)="","",VLOOKUP($A194,'Data (new)'!$A:$T,11,0))</f>
        <v>1</v>
      </c>
      <c r="K194" s="1502">
        <f>IF(VLOOKUP($A194,'Data (new)'!$A:$T,16,0)="","",VLOOKUP($A194,'Data (new)'!$A:$T,16,0))</f>
        <v>86</v>
      </c>
      <c r="L194" s="735"/>
      <c r="M194" s="735"/>
      <c r="N194" s="735"/>
      <c r="O194" s="735"/>
      <c r="P194" s="735"/>
      <c r="Q194" s="758"/>
      <c r="R194" s="735"/>
      <c r="S194" s="735"/>
      <c r="T194" s="735"/>
      <c r="U194" s="736"/>
      <c r="V194" s="736"/>
      <c r="W194" s="737"/>
      <c r="X194" s="738"/>
      <c r="Y194" s="739"/>
      <c r="Z194" s="740"/>
      <c r="AA194" s="741"/>
      <c r="AB194" s="742"/>
      <c r="AC194" s="743"/>
      <c r="AD194" s="742"/>
      <c r="AE194" s="742"/>
      <c r="AF194" s="742"/>
      <c r="AG194" s="744"/>
      <c r="AH194" s="742"/>
      <c r="AI194" s="1502">
        <f>IF(VLOOKUP($A194,'Data (new)'!$A:$T,12,0)="","",VLOOKUP($A194,'Data (new)'!$A:$T,12,0))</f>
        <v>1.71</v>
      </c>
      <c r="AJ194" s="1501" t="str">
        <f t="shared" si="105"/>
        <v/>
      </c>
      <c r="AK194" s="1501" t="str">
        <f t="shared" si="106"/>
        <v/>
      </c>
      <c r="AL194" s="1502" t="str">
        <f t="shared" si="107"/>
        <v/>
      </c>
      <c r="AM194" s="1502" t="str">
        <f>IF(ISERROR('Agripp Holds PU (EU, ASIA)'!$AL194*(1-$I$3)),"",'Agripp Holds PU (EU, ASIA)'!$AL194*(1-$I$3))</f>
        <v/>
      </c>
      <c r="AN194" s="1505" t="str">
        <f t="shared" si="104"/>
        <v/>
      </c>
      <c r="AO194" s="1390">
        <f t="shared" si="81"/>
        <v>0</v>
      </c>
      <c r="AP194" s="1390">
        <f t="shared" si="82"/>
        <v>0</v>
      </c>
      <c r="AQ194" s="1390">
        <f t="shared" si="83"/>
        <v>0</v>
      </c>
      <c r="AR194" s="1390">
        <f t="shared" si="84"/>
        <v>0</v>
      </c>
      <c r="AS194" s="1390">
        <f t="shared" si="85"/>
        <v>0</v>
      </c>
      <c r="AT194" s="1390">
        <f t="shared" si="86"/>
        <v>0</v>
      </c>
      <c r="AU194" s="1390">
        <f t="shared" si="87"/>
        <v>0</v>
      </c>
      <c r="AV194" s="1390">
        <f t="shared" si="88"/>
        <v>0</v>
      </c>
      <c r="AW194" s="1390">
        <f t="shared" si="89"/>
        <v>0</v>
      </c>
      <c r="AX194" s="1390">
        <f t="shared" si="90"/>
        <v>0</v>
      </c>
      <c r="AY194" s="1390">
        <f t="shared" si="91"/>
        <v>0</v>
      </c>
      <c r="AZ194" s="1390">
        <f t="shared" si="92"/>
        <v>0</v>
      </c>
      <c r="BA194" s="1390">
        <f t="shared" si="93"/>
        <v>0</v>
      </c>
      <c r="BB194" s="1390">
        <f t="shared" si="94"/>
        <v>0</v>
      </c>
      <c r="BC194" s="1390">
        <f t="shared" si="95"/>
        <v>0</v>
      </c>
      <c r="BD194" s="1390">
        <f t="shared" si="96"/>
        <v>0</v>
      </c>
      <c r="BE194" s="1390">
        <f t="shared" si="97"/>
        <v>0</v>
      </c>
      <c r="BF194" s="1390">
        <f t="shared" si="98"/>
        <v>0</v>
      </c>
      <c r="BG194" s="1390">
        <f t="shared" si="99"/>
        <v>0</v>
      </c>
      <c r="BH194" s="1390">
        <f t="shared" si="100"/>
        <v>0</v>
      </c>
      <c r="BI194" s="1390">
        <f t="shared" si="101"/>
        <v>0</v>
      </c>
      <c r="BJ194" s="1390">
        <f t="shared" si="102"/>
        <v>0</v>
      </c>
      <c r="BK194" s="1390">
        <f t="shared" si="103"/>
        <v>0</v>
      </c>
    </row>
    <row r="195" spans="1:63" ht="21" customHeight="1">
      <c r="A195" s="1506" t="s">
        <v>739</v>
      </c>
      <c r="B195" s="667"/>
      <c r="C195" s="1507" t="str">
        <f>IF(VLOOKUP($A195,'Data (new)'!$A:$T,2,0)="","",VLOOKUP($A195,'Data (new)'!$A:$T,2,0))</f>
        <v>AGP0141-U3</v>
      </c>
      <c r="D195" s="1507"/>
      <c r="E195" s="1507" t="e">
        <f>IF(VLOOKUP($A195,#REF!,3,0)="","",VLOOKUP($A195,#REF!,3,0))</f>
        <v>#REF!</v>
      </c>
      <c r="F195" s="1691"/>
      <c r="G195" s="1508" t="str">
        <f>IF(VLOOKUP($A195,'Data (new)'!$A:$T,6,0)="","",HYPERLINK(VLOOKUP($A195,'Data (new)'!A:T,7,0), VLOOKUP($A195,'Data (new)'!A:T,6,0)))</f>
        <v>Bowl 9</v>
      </c>
      <c r="H195" s="1507" t="str">
        <f>IF(VLOOKUP($A195,'Data (new)'!$A:$T,14,0)="","",VLOOKUP($A195,'Data (new)'!$A:$T,14,0))</f>
        <v>Jugs</v>
      </c>
      <c r="I195" s="1509" t="str">
        <f>IF(VLOOKUP($A195,'Data (new)'!$A:$T,10,0)="","",VLOOKUP($A195,'Data (new)'!$A:$T,10,0))</f>
        <v>XL</v>
      </c>
      <c r="J195" s="1509">
        <f>IF(VLOOKUP($A195,'Data (new)'!$A:$T,11,0)="","",VLOOKUP($A195,'Data (new)'!$A:$T,11,0))</f>
        <v>1</v>
      </c>
      <c r="K195" s="1510">
        <f>IF(VLOOKUP($A195,'Data (new)'!$A:$T,16,0)="","",VLOOKUP($A195,'Data (new)'!$A:$T,16,0))</f>
        <v>132</v>
      </c>
      <c r="L195" s="745"/>
      <c r="M195" s="745"/>
      <c r="N195" s="745"/>
      <c r="O195" s="745"/>
      <c r="P195" s="745"/>
      <c r="Q195" s="756"/>
      <c r="R195" s="745"/>
      <c r="S195" s="745"/>
      <c r="T195" s="745"/>
      <c r="U195" s="746"/>
      <c r="V195" s="746"/>
      <c r="W195" s="747"/>
      <c r="X195" s="748"/>
      <c r="Y195" s="749"/>
      <c r="Z195" s="750"/>
      <c r="AA195" s="751"/>
      <c r="AB195" s="752"/>
      <c r="AC195" s="753"/>
      <c r="AD195" s="752"/>
      <c r="AE195" s="752"/>
      <c r="AF195" s="752"/>
      <c r="AG195" s="754"/>
      <c r="AH195" s="752"/>
      <c r="AI195" s="1510">
        <f>IF(VLOOKUP($A195,'Data (new)'!$A:$T,12,0)="","",VLOOKUP($A195,'Data (new)'!$A:$T,12,0))</f>
        <v>2.0499999999999998</v>
      </c>
      <c r="AJ195" s="1509" t="str">
        <f t="shared" si="105"/>
        <v/>
      </c>
      <c r="AK195" s="1509" t="str">
        <f t="shared" si="106"/>
        <v/>
      </c>
      <c r="AL195" s="1510" t="str">
        <f t="shared" si="107"/>
        <v/>
      </c>
      <c r="AM195" s="1510" t="str">
        <f>IF(ISERROR('Agripp Holds PU (EU, ASIA)'!$AL195*(1-$I$3)),"",'Agripp Holds PU (EU, ASIA)'!$AL195*(1-$I$3))</f>
        <v/>
      </c>
      <c r="AN195" s="1511" t="str">
        <f t="shared" si="104"/>
        <v/>
      </c>
      <c r="AO195" s="1390">
        <f t="shared" si="81"/>
        <v>0</v>
      </c>
      <c r="AP195" s="1390">
        <f t="shared" si="82"/>
        <v>0</v>
      </c>
      <c r="AQ195" s="1390">
        <f t="shared" si="83"/>
        <v>0</v>
      </c>
      <c r="AR195" s="1390">
        <f t="shared" si="84"/>
        <v>0</v>
      </c>
      <c r="AS195" s="1390">
        <f t="shared" si="85"/>
        <v>0</v>
      </c>
      <c r="AT195" s="1390">
        <f t="shared" si="86"/>
        <v>0</v>
      </c>
      <c r="AU195" s="1390">
        <f t="shared" si="87"/>
        <v>0</v>
      </c>
      <c r="AV195" s="1390">
        <f t="shared" si="88"/>
        <v>0</v>
      </c>
      <c r="AW195" s="1390">
        <f t="shared" si="89"/>
        <v>0</v>
      </c>
      <c r="AX195" s="1390">
        <f t="shared" si="90"/>
        <v>0</v>
      </c>
      <c r="AY195" s="1390">
        <f t="shared" si="91"/>
        <v>0</v>
      </c>
      <c r="AZ195" s="1390">
        <f t="shared" si="92"/>
        <v>0</v>
      </c>
      <c r="BA195" s="1390">
        <f t="shared" si="93"/>
        <v>0</v>
      </c>
      <c r="BB195" s="1390">
        <f t="shared" si="94"/>
        <v>0</v>
      </c>
      <c r="BC195" s="1390">
        <f t="shared" si="95"/>
        <v>0</v>
      </c>
      <c r="BD195" s="1390">
        <f t="shared" si="96"/>
        <v>0</v>
      </c>
      <c r="BE195" s="1390">
        <f t="shared" si="97"/>
        <v>0</v>
      </c>
      <c r="BF195" s="1390">
        <f t="shared" si="98"/>
        <v>0</v>
      </c>
      <c r="BG195" s="1390">
        <f t="shared" si="99"/>
        <v>0</v>
      </c>
      <c r="BH195" s="1390">
        <f t="shared" si="100"/>
        <v>0</v>
      </c>
      <c r="BI195" s="1390">
        <f t="shared" si="101"/>
        <v>0</v>
      </c>
      <c r="BJ195" s="1390">
        <f t="shared" si="102"/>
        <v>0</v>
      </c>
      <c r="BK195" s="1390">
        <f t="shared" si="103"/>
        <v>0</v>
      </c>
    </row>
    <row r="196" spans="1:63" ht="21" customHeight="1">
      <c r="A196" s="1498" t="s">
        <v>740</v>
      </c>
      <c r="B196" s="1499"/>
      <c r="C196" s="1500" t="str">
        <f>IF(VLOOKUP($A196,'Data (new)'!$A:$T,2,0)="","",VLOOKUP($A196,'Data (new)'!$A:$T,2,0))</f>
        <v>AGP0222-U3</v>
      </c>
      <c r="D196" s="1500"/>
      <c r="E196" s="1500" t="e">
        <f>IF(VLOOKUP($A196,#REF!,3,0)="","",VLOOKUP($A196,#REF!,3,0))</f>
        <v>#REF!</v>
      </c>
      <c r="F196" s="1691"/>
      <c r="G196" s="1492" t="str">
        <f>IF(VLOOKUP($A196,'Data (new)'!$A:$T,6,0)="","",HYPERLINK(VLOOKUP($A196,'Data (new)'!A:T,7,0), VLOOKUP($A196,'Data (new)'!A:T,6,0)))</f>
        <v>Chama 1</v>
      </c>
      <c r="H196" s="1500" t="str">
        <f>IF(VLOOKUP($A196,'Data (new)'!$A:$T,14,0)="","",VLOOKUP($A196,'Data (new)'!$A:$T,14,0))</f>
        <v>Edges</v>
      </c>
      <c r="I196" s="1501" t="str">
        <f>IF(VLOOKUP($A196,'Data (new)'!$A:$T,10,0)="","",VLOOKUP($A196,'Data (new)'!$A:$T,10,0))</f>
        <v>XXL</v>
      </c>
      <c r="J196" s="1501">
        <f>IF(VLOOKUP($A196,'Data (new)'!$A:$T,11,0)="","",VLOOKUP($A196,'Data (new)'!$A:$T,11,0))</f>
        <v>1</v>
      </c>
      <c r="K196" s="1502">
        <f>IF(VLOOKUP($A196,'Data (new)'!$A:$T,16,0)="","",VLOOKUP($A196,'Data (new)'!$A:$T,16,0))</f>
        <v>211</v>
      </c>
      <c r="L196" s="735"/>
      <c r="M196" s="735"/>
      <c r="N196" s="735"/>
      <c r="O196" s="735"/>
      <c r="P196" s="735"/>
      <c r="Q196" s="758"/>
      <c r="R196" s="735"/>
      <c r="S196" s="735"/>
      <c r="T196" s="735"/>
      <c r="U196" s="736"/>
      <c r="V196" s="736"/>
      <c r="W196" s="737"/>
      <c r="X196" s="738"/>
      <c r="Y196" s="739"/>
      <c r="Z196" s="740"/>
      <c r="AA196" s="741"/>
      <c r="AB196" s="742"/>
      <c r="AC196" s="743"/>
      <c r="AD196" s="742"/>
      <c r="AE196" s="742"/>
      <c r="AF196" s="742"/>
      <c r="AG196" s="744"/>
      <c r="AH196" s="742"/>
      <c r="AI196" s="1502">
        <f>IF(VLOOKUP($A196,'Data (new)'!$A:$T,12,0)="","",VLOOKUP($A196,'Data (new)'!$A:$T,12,0))</f>
        <v>3.0019999999999998</v>
      </c>
      <c r="AJ196" s="1501" t="str">
        <f t="shared" si="105"/>
        <v/>
      </c>
      <c r="AK196" s="1501" t="str">
        <f t="shared" si="106"/>
        <v/>
      </c>
      <c r="AL196" s="1502" t="str">
        <f t="shared" si="107"/>
        <v/>
      </c>
      <c r="AM196" s="1502" t="str">
        <f>IF(ISERROR('Agripp Holds PU (EU, ASIA)'!$AL196*(1-$I$3)),"",'Agripp Holds PU (EU, ASIA)'!$AL196*(1-$I$3))</f>
        <v/>
      </c>
      <c r="AN196" s="1505" t="str">
        <f t="shared" si="104"/>
        <v/>
      </c>
      <c r="AO196" s="1390">
        <f t="shared" si="81"/>
        <v>0</v>
      </c>
      <c r="AP196" s="1390">
        <f t="shared" si="82"/>
        <v>0</v>
      </c>
      <c r="AQ196" s="1390">
        <f t="shared" si="83"/>
        <v>0</v>
      </c>
      <c r="AR196" s="1390">
        <f t="shared" si="84"/>
        <v>0</v>
      </c>
      <c r="AS196" s="1390">
        <f t="shared" si="85"/>
        <v>0</v>
      </c>
      <c r="AT196" s="1390">
        <f t="shared" si="86"/>
        <v>0</v>
      </c>
      <c r="AU196" s="1390">
        <f t="shared" si="87"/>
        <v>0</v>
      </c>
      <c r="AV196" s="1390">
        <f t="shared" si="88"/>
        <v>0</v>
      </c>
      <c r="AW196" s="1390">
        <f t="shared" si="89"/>
        <v>0</v>
      </c>
      <c r="AX196" s="1390">
        <f t="shared" si="90"/>
        <v>0</v>
      </c>
      <c r="AY196" s="1390">
        <f t="shared" si="91"/>
        <v>0</v>
      </c>
      <c r="AZ196" s="1390">
        <f t="shared" si="92"/>
        <v>0</v>
      </c>
      <c r="BA196" s="1390">
        <f t="shared" si="93"/>
        <v>0</v>
      </c>
      <c r="BB196" s="1390">
        <f t="shared" si="94"/>
        <v>0</v>
      </c>
      <c r="BC196" s="1390">
        <f t="shared" si="95"/>
        <v>0</v>
      </c>
      <c r="BD196" s="1390">
        <f t="shared" si="96"/>
        <v>0</v>
      </c>
      <c r="BE196" s="1390">
        <f t="shared" si="97"/>
        <v>0</v>
      </c>
      <c r="BF196" s="1390">
        <f t="shared" si="98"/>
        <v>0</v>
      </c>
      <c r="BG196" s="1390">
        <f t="shared" si="99"/>
        <v>0</v>
      </c>
      <c r="BH196" s="1390">
        <f t="shared" si="100"/>
        <v>0</v>
      </c>
      <c r="BI196" s="1390">
        <f t="shared" si="101"/>
        <v>0</v>
      </c>
      <c r="BJ196" s="1390">
        <f t="shared" si="102"/>
        <v>0</v>
      </c>
      <c r="BK196" s="1390">
        <f t="shared" si="103"/>
        <v>0</v>
      </c>
    </row>
    <row r="197" spans="1:63" ht="21" customHeight="1">
      <c r="A197" s="1506" t="s">
        <v>741</v>
      </c>
      <c r="B197" s="667"/>
      <c r="C197" s="1507" t="str">
        <f>IF(VLOOKUP($A197,'Data (new)'!$A:$T,2,0)="","",VLOOKUP($A197,'Data (new)'!$A:$T,2,0))</f>
        <v>AGP0223-U3</v>
      </c>
      <c r="D197" s="1507"/>
      <c r="E197" s="1507" t="e">
        <f>IF(VLOOKUP($A197,#REF!,3,0)="","",VLOOKUP($A197,#REF!,3,0))</f>
        <v>#REF!</v>
      </c>
      <c r="F197" s="1691"/>
      <c r="G197" s="1508" t="str">
        <f>IF(VLOOKUP($A197,'Data (new)'!$A:$T,6,0)="","",HYPERLINK(VLOOKUP($A197,'Data (new)'!A:T,7,0), VLOOKUP($A197,'Data (new)'!A:T,6,0)))</f>
        <v>Chama 2</v>
      </c>
      <c r="H197" s="1507" t="str">
        <f>IF(VLOOKUP($A197,'Data (new)'!$A:$T,14,0)="","",VLOOKUP($A197,'Data (new)'!$A:$T,14,0))</f>
        <v>Edges</v>
      </c>
      <c r="I197" s="1509" t="str">
        <f>IF(VLOOKUP($A197,'Data (new)'!$A:$T,10,0)="","",VLOOKUP($A197,'Data (new)'!$A:$T,10,0))</f>
        <v>XXL</v>
      </c>
      <c r="J197" s="1509">
        <f>IF(VLOOKUP($A197,'Data (new)'!$A:$T,11,0)="","",VLOOKUP($A197,'Data (new)'!$A:$T,11,0))</f>
        <v>1</v>
      </c>
      <c r="K197" s="1510">
        <f>IF(VLOOKUP($A197,'Data (new)'!$A:$T,16,0)="","",VLOOKUP($A197,'Data (new)'!$A:$T,16,0))</f>
        <v>195</v>
      </c>
      <c r="L197" s="745"/>
      <c r="M197" s="745"/>
      <c r="N197" s="745"/>
      <c r="O197" s="745"/>
      <c r="P197" s="745"/>
      <c r="Q197" s="756"/>
      <c r="R197" s="745"/>
      <c r="S197" s="745"/>
      <c r="T197" s="745"/>
      <c r="U197" s="746"/>
      <c r="V197" s="746"/>
      <c r="W197" s="747"/>
      <c r="X197" s="748"/>
      <c r="Y197" s="749"/>
      <c r="Z197" s="750"/>
      <c r="AA197" s="751"/>
      <c r="AB197" s="752"/>
      <c r="AC197" s="753"/>
      <c r="AD197" s="752"/>
      <c r="AE197" s="752"/>
      <c r="AF197" s="752"/>
      <c r="AG197" s="754"/>
      <c r="AH197" s="752"/>
      <c r="AI197" s="1510">
        <f>IF(VLOOKUP($A197,'Data (new)'!$A:$T,12,0)="","",VLOOKUP($A197,'Data (new)'!$A:$T,12,0))</f>
        <v>2.81</v>
      </c>
      <c r="AJ197" s="1509" t="str">
        <f t="shared" si="105"/>
        <v/>
      </c>
      <c r="AK197" s="1509" t="str">
        <f t="shared" si="106"/>
        <v/>
      </c>
      <c r="AL197" s="1510" t="str">
        <f t="shared" si="107"/>
        <v/>
      </c>
      <c r="AM197" s="1510" t="str">
        <f>IF(ISERROR('Agripp Holds PU (EU, ASIA)'!$AL197*(1-$I$3)),"",'Agripp Holds PU (EU, ASIA)'!$AL197*(1-$I$3))</f>
        <v/>
      </c>
      <c r="AN197" s="1511" t="str">
        <f t="shared" si="104"/>
        <v/>
      </c>
      <c r="AO197" s="1390">
        <f t="shared" si="81"/>
        <v>0</v>
      </c>
      <c r="AP197" s="1390">
        <f t="shared" si="82"/>
        <v>0</v>
      </c>
      <c r="AQ197" s="1390">
        <f t="shared" si="83"/>
        <v>0</v>
      </c>
      <c r="AR197" s="1390">
        <f t="shared" si="84"/>
        <v>0</v>
      </c>
      <c r="AS197" s="1390">
        <f t="shared" si="85"/>
        <v>0</v>
      </c>
      <c r="AT197" s="1390">
        <f t="shared" si="86"/>
        <v>0</v>
      </c>
      <c r="AU197" s="1390">
        <f t="shared" si="87"/>
        <v>0</v>
      </c>
      <c r="AV197" s="1390">
        <f t="shared" si="88"/>
        <v>0</v>
      </c>
      <c r="AW197" s="1390">
        <f t="shared" si="89"/>
        <v>0</v>
      </c>
      <c r="AX197" s="1390">
        <f t="shared" si="90"/>
        <v>0</v>
      </c>
      <c r="AY197" s="1390">
        <f t="shared" si="91"/>
        <v>0</v>
      </c>
      <c r="AZ197" s="1390">
        <f t="shared" si="92"/>
        <v>0</v>
      </c>
      <c r="BA197" s="1390">
        <f t="shared" si="93"/>
        <v>0</v>
      </c>
      <c r="BB197" s="1390">
        <f t="shared" si="94"/>
        <v>0</v>
      </c>
      <c r="BC197" s="1390">
        <f t="shared" si="95"/>
        <v>0</v>
      </c>
      <c r="BD197" s="1390">
        <f t="shared" si="96"/>
        <v>0</v>
      </c>
      <c r="BE197" s="1390">
        <f t="shared" si="97"/>
        <v>0</v>
      </c>
      <c r="BF197" s="1390">
        <f t="shared" si="98"/>
        <v>0</v>
      </c>
      <c r="BG197" s="1390">
        <f t="shared" si="99"/>
        <v>0</v>
      </c>
      <c r="BH197" s="1390">
        <f t="shared" si="100"/>
        <v>0</v>
      </c>
      <c r="BI197" s="1390">
        <f t="shared" si="101"/>
        <v>0</v>
      </c>
      <c r="BJ197" s="1390">
        <f t="shared" si="102"/>
        <v>0</v>
      </c>
      <c r="BK197" s="1390">
        <f t="shared" si="103"/>
        <v>0</v>
      </c>
    </row>
    <row r="198" spans="1:63" ht="21" customHeight="1">
      <c r="A198" s="1498" t="s">
        <v>742</v>
      </c>
      <c r="B198" s="1499"/>
      <c r="C198" s="1500" t="str">
        <f>IF(VLOOKUP($A198,'Data (new)'!$A:$T,2,0)="","",VLOOKUP($A198,'Data (new)'!$A:$T,2,0))</f>
        <v>AGP0224-U3</v>
      </c>
      <c r="D198" s="1500"/>
      <c r="E198" s="1500" t="e">
        <f>IF(VLOOKUP($A198,#REF!,3,0)="","",VLOOKUP($A198,#REF!,3,0))</f>
        <v>#REF!</v>
      </c>
      <c r="F198" s="1691"/>
      <c r="G198" s="1492" t="str">
        <f>IF(VLOOKUP($A198,'Data (new)'!$A:$T,6,0)="","",HYPERLINK(VLOOKUP($A198,'Data (new)'!A:T,7,0), VLOOKUP($A198,'Data (new)'!A:T,6,0)))</f>
        <v>Chama 3</v>
      </c>
      <c r="H198" s="1500" t="str">
        <f>IF(VLOOKUP($A198,'Data (new)'!$A:$T,14,0)="","",VLOOKUP($A198,'Data (new)'!$A:$T,14,0))</f>
        <v>Edges</v>
      </c>
      <c r="I198" s="1501" t="str">
        <f>IF(VLOOKUP($A198,'Data (new)'!$A:$T,10,0)="","",VLOOKUP($A198,'Data (new)'!$A:$T,10,0))</f>
        <v>XXL</v>
      </c>
      <c r="J198" s="1501">
        <f>IF(VLOOKUP($A198,'Data (new)'!$A:$T,11,0)="","",VLOOKUP($A198,'Data (new)'!$A:$T,11,0))</f>
        <v>1</v>
      </c>
      <c r="K198" s="1502">
        <f>IF(VLOOKUP($A198,'Data (new)'!$A:$T,16,0)="","",VLOOKUP($A198,'Data (new)'!$A:$T,16,0))</f>
        <v>183</v>
      </c>
      <c r="L198" s="735"/>
      <c r="M198" s="735"/>
      <c r="N198" s="735"/>
      <c r="O198" s="735"/>
      <c r="P198" s="735"/>
      <c r="Q198" s="758"/>
      <c r="R198" s="735"/>
      <c r="S198" s="735"/>
      <c r="T198" s="735"/>
      <c r="U198" s="736"/>
      <c r="V198" s="736"/>
      <c r="W198" s="737"/>
      <c r="X198" s="738"/>
      <c r="Y198" s="739"/>
      <c r="Z198" s="740"/>
      <c r="AA198" s="741"/>
      <c r="AB198" s="742"/>
      <c r="AC198" s="743"/>
      <c r="AD198" s="742"/>
      <c r="AE198" s="742"/>
      <c r="AF198" s="742"/>
      <c r="AG198" s="744"/>
      <c r="AH198" s="742"/>
      <c r="AI198" s="1502">
        <f>IF(VLOOKUP($A198,'Data (new)'!$A:$T,12,0)="","",VLOOKUP($A198,'Data (new)'!$A:$T,12,0))</f>
        <v>2.5419999999999998</v>
      </c>
      <c r="AJ198" s="1501" t="str">
        <f t="shared" si="105"/>
        <v/>
      </c>
      <c r="AK198" s="1501" t="str">
        <f t="shared" si="106"/>
        <v/>
      </c>
      <c r="AL198" s="1502" t="str">
        <f t="shared" si="107"/>
        <v/>
      </c>
      <c r="AM198" s="1502" t="str">
        <f>IF(ISERROR('Agripp Holds PU (EU, ASIA)'!$AL198*(1-$I$3)),"",'Agripp Holds PU (EU, ASIA)'!$AL198*(1-$I$3))</f>
        <v/>
      </c>
      <c r="AN198" s="1505" t="str">
        <f t="shared" si="104"/>
        <v/>
      </c>
      <c r="AO198" s="1390">
        <f t="shared" si="81"/>
        <v>0</v>
      </c>
      <c r="AP198" s="1390">
        <f t="shared" si="82"/>
        <v>0</v>
      </c>
      <c r="AQ198" s="1390">
        <f t="shared" si="83"/>
        <v>0</v>
      </c>
      <c r="AR198" s="1390">
        <f t="shared" si="84"/>
        <v>0</v>
      </c>
      <c r="AS198" s="1390">
        <f t="shared" si="85"/>
        <v>0</v>
      </c>
      <c r="AT198" s="1390">
        <f t="shared" si="86"/>
        <v>0</v>
      </c>
      <c r="AU198" s="1390">
        <f t="shared" si="87"/>
        <v>0</v>
      </c>
      <c r="AV198" s="1390">
        <f t="shared" si="88"/>
        <v>0</v>
      </c>
      <c r="AW198" s="1390">
        <f t="shared" si="89"/>
        <v>0</v>
      </c>
      <c r="AX198" s="1390">
        <f t="shared" si="90"/>
        <v>0</v>
      </c>
      <c r="AY198" s="1390">
        <f t="shared" si="91"/>
        <v>0</v>
      </c>
      <c r="AZ198" s="1390">
        <f t="shared" si="92"/>
        <v>0</v>
      </c>
      <c r="BA198" s="1390">
        <f t="shared" si="93"/>
        <v>0</v>
      </c>
      <c r="BB198" s="1390">
        <f t="shared" si="94"/>
        <v>0</v>
      </c>
      <c r="BC198" s="1390">
        <f t="shared" si="95"/>
        <v>0</v>
      </c>
      <c r="BD198" s="1390">
        <f t="shared" si="96"/>
        <v>0</v>
      </c>
      <c r="BE198" s="1390">
        <f t="shared" si="97"/>
        <v>0</v>
      </c>
      <c r="BF198" s="1390">
        <f t="shared" si="98"/>
        <v>0</v>
      </c>
      <c r="BG198" s="1390">
        <f t="shared" si="99"/>
        <v>0</v>
      </c>
      <c r="BH198" s="1390">
        <f t="shared" si="100"/>
        <v>0</v>
      </c>
      <c r="BI198" s="1390">
        <f t="shared" si="101"/>
        <v>0</v>
      </c>
      <c r="BJ198" s="1390">
        <f t="shared" si="102"/>
        <v>0</v>
      </c>
      <c r="BK198" s="1390">
        <f t="shared" si="103"/>
        <v>0</v>
      </c>
    </row>
    <row r="199" spans="1:63" ht="21" customHeight="1">
      <c r="A199" s="1506" t="s">
        <v>743</v>
      </c>
      <c r="B199" s="667"/>
      <c r="C199" s="1507" t="str">
        <f>IF(VLOOKUP($A199,'Data (new)'!$A:$T,2,0)="","",VLOOKUP($A199,'Data (new)'!$A:$T,2,0))</f>
        <v>AGP0225-U3</v>
      </c>
      <c r="D199" s="1507"/>
      <c r="E199" s="1507" t="e">
        <f>IF(VLOOKUP($A199,#REF!,3,0)="","",VLOOKUP($A199,#REF!,3,0))</f>
        <v>#REF!</v>
      </c>
      <c r="F199" s="1691"/>
      <c r="G199" s="1508" t="str">
        <f>IF(VLOOKUP($A199,'Data (new)'!$A:$T,6,0)="","",HYPERLINK(VLOOKUP($A199,'Data (new)'!A:T,7,0), VLOOKUP($A199,'Data (new)'!A:T,6,0)))</f>
        <v>Kong 1</v>
      </c>
      <c r="H199" s="1507" t="str">
        <f>IF(VLOOKUP($A199,'Data (new)'!$A:$T,14,0)="","",VLOOKUP($A199,'Data (new)'!$A:$T,14,0))</f>
        <v>Jugs</v>
      </c>
      <c r="I199" s="1509" t="str">
        <f>IF(VLOOKUP($A199,'Data (new)'!$A:$T,10,0)="","",VLOOKUP($A199,'Data (new)'!$A:$T,10,0))</f>
        <v>L</v>
      </c>
      <c r="J199" s="1509">
        <f>IF(VLOOKUP($A199,'Data (new)'!$A:$T,11,0)="","",VLOOKUP($A199,'Data (new)'!$A:$T,11,0))</f>
        <v>1</v>
      </c>
      <c r="K199" s="1510">
        <f>IF(VLOOKUP($A199,'Data (new)'!$A:$T,16,0)="","",VLOOKUP($A199,'Data (new)'!$A:$T,16,0))</f>
        <v>71</v>
      </c>
      <c r="L199" s="745"/>
      <c r="M199" s="745"/>
      <c r="N199" s="745"/>
      <c r="O199" s="745"/>
      <c r="P199" s="745"/>
      <c r="Q199" s="756"/>
      <c r="R199" s="745"/>
      <c r="S199" s="745"/>
      <c r="T199" s="745"/>
      <c r="U199" s="746"/>
      <c r="V199" s="746"/>
      <c r="W199" s="747"/>
      <c r="X199" s="748"/>
      <c r="Y199" s="749"/>
      <c r="Z199" s="750"/>
      <c r="AA199" s="751"/>
      <c r="AB199" s="752"/>
      <c r="AC199" s="753"/>
      <c r="AD199" s="752"/>
      <c r="AE199" s="752"/>
      <c r="AF199" s="752"/>
      <c r="AG199" s="754"/>
      <c r="AH199" s="752"/>
      <c r="AI199" s="1510">
        <f>IF(VLOOKUP($A199,'Data (new)'!$A:$T,12,0)="","",VLOOKUP($A199,'Data (new)'!$A:$T,12,0))</f>
        <v>0.753</v>
      </c>
      <c r="AJ199" s="1509" t="str">
        <f t="shared" si="105"/>
        <v/>
      </c>
      <c r="AK199" s="1509" t="str">
        <f t="shared" si="106"/>
        <v/>
      </c>
      <c r="AL199" s="1510" t="str">
        <f t="shared" si="107"/>
        <v/>
      </c>
      <c r="AM199" s="1510" t="str">
        <f>IF(ISERROR('Agripp Holds PU (EU, ASIA)'!$AL199*(1-$I$3)),"",'Agripp Holds PU (EU, ASIA)'!$AL199*(1-$I$3))</f>
        <v/>
      </c>
      <c r="AN199" s="1511" t="str">
        <f t="shared" si="104"/>
        <v/>
      </c>
      <c r="AO199" s="1390">
        <f t="shared" si="81"/>
        <v>0</v>
      </c>
      <c r="AP199" s="1390">
        <f t="shared" si="82"/>
        <v>0</v>
      </c>
      <c r="AQ199" s="1390">
        <f t="shared" si="83"/>
        <v>0</v>
      </c>
      <c r="AR199" s="1390">
        <f t="shared" si="84"/>
        <v>0</v>
      </c>
      <c r="AS199" s="1390">
        <f t="shared" si="85"/>
        <v>0</v>
      </c>
      <c r="AT199" s="1390">
        <f t="shared" si="86"/>
        <v>0</v>
      </c>
      <c r="AU199" s="1390">
        <f t="shared" si="87"/>
        <v>0</v>
      </c>
      <c r="AV199" s="1390">
        <f t="shared" si="88"/>
        <v>0</v>
      </c>
      <c r="AW199" s="1390">
        <f t="shared" si="89"/>
        <v>0</v>
      </c>
      <c r="AX199" s="1390">
        <f t="shared" si="90"/>
        <v>0</v>
      </c>
      <c r="AY199" s="1390">
        <f t="shared" si="91"/>
        <v>0</v>
      </c>
      <c r="AZ199" s="1390">
        <f t="shared" si="92"/>
        <v>0</v>
      </c>
      <c r="BA199" s="1390">
        <f t="shared" si="93"/>
        <v>0</v>
      </c>
      <c r="BB199" s="1390">
        <f t="shared" si="94"/>
        <v>0</v>
      </c>
      <c r="BC199" s="1390">
        <f t="shared" si="95"/>
        <v>0</v>
      </c>
      <c r="BD199" s="1390">
        <f t="shared" si="96"/>
        <v>0</v>
      </c>
      <c r="BE199" s="1390">
        <f t="shared" si="97"/>
        <v>0</v>
      </c>
      <c r="BF199" s="1390">
        <f t="shared" si="98"/>
        <v>0</v>
      </c>
      <c r="BG199" s="1390">
        <f t="shared" si="99"/>
        <v>0</v>
      </c>
      <c r="BH199" s="1390">
        <f t="shared" si="100"/>
        <v>0</v>
      </c>
      <c r="BI199" s="1390">
        <f t="shared" si="101"/>
        <v>0</v>
      </c>
      <c r="BJ199" s="1390">
        <f t="shared" si="102"/>
        <v>0</v>
      </c>
      <c r="BK199" s="1390">
        <f t="shared" si="103"/>
        <v>0</v>
      </c>
    </row>
    <row r="200" spans="1:63" ht="21" customHeight="1">
      <c r="A200" s="1498" t="s">
        <v>744</v>
      </c>
      <c r="B200" s="1499"/>
      <c r="C200" s="1500" t="str">
        <f>IF(VLOOKUP($A200,'Data (new)'!$A:$T,2,0)="","",VLOOKUP($A200,'Data (new)'!$A:$T,2,0))</f>
        <v>AGP0226-U3</v>
      </c>
      <c r="D200" s="1500"/>
      <c r="E200" s="1500" t="e">
        <f>IF(VLOOKUP($A200,#REF!,3,0)="","",VLOOKUP($A200,#REF!,3,0))</f>
        <v>#REF!</v>
      </c>
      <c r="F200" s="1691"/>
      <c r="G200" s="1492" t="str">
        <f>IF(VLOOKUP($A200,'Data (new)'!$A:$T,6,0)="","",HYPERLINK(VLOOKUP($A200,'Data (new)'!A:T,7,0), VLOOKUP($A200,'Data (new)'!A:T,6,0)))</f>
        <v>Kong 2</v>
      </c>
      <c r="H200" s="1500" t="str">
        <f>IF(VLOOKUP($A200,'Data (new)'!$A:$T,14,0)="","",VLOOKUP($A200,'Data (new)'!$A:$T,14,0))</f>
        <v>Jugs</v>
      </c>
      <c r="I200" s="1501" t="str">
        <f>IF(VLOOKUP($A200,'Data (new)'!$A:$T,10,0)="","",VLOOKUP($A200,'Data (new)'!$A:$T,10,0))</f>
        <v>L</v>
      </c>
      <c r="J200" s="1501">
        <f>IF(VLOOKUP($A200,'Data (new)'!$A:$T,11,0)="","",VLOOKUP($A200,'Data (new)'!$A:$T,11,0))</f>
        <v>1</v>
      </c>
      <c r="K200" s="1502">
        <f>IF(VLOOKUP($A200,'Data (new)'!$A:$T,16,0)="","",VLOOKUP($A200,'Data (new)'!$A:$T,16,0))</f>
        <v>80</v>
      </c>
      <c r="L200" s="735"/>
      <c r="M200" s="735"/>
      <c r="N200" s="735"/>
      <c r="O200" s="735"/>
      <c r="P200" s="735"/>
      <c r="Q200" s="758"/>
      <c r="R200" s="735"/>
      <c r="S200" s="735"/>
      <c r="T200" s="735"/>
      <c r="U200" s="736"/>
      <c r="V200" s="736"/>
      <c r="W200" s="737"/>
      <c r="X200" s="738"/>
      <c r="Y200" s="739"/>
      <c r="Z200" s="740"/>
      <c r="AA200" s="741"/>
      <c r="AB200" s="742"/>
      <c r="AC200" s="743"/>
      <c r="AD200" s="742"/>
      <c r="AE200" s="742"/>
      <c r="AF200" s="742"/>
      <c r="AG200" s="744"/>
      <c r="AH200" s="742"/>
      <c r="AI200" s="1502">
        <f>IF(VLOOKUP($A200,'Data (new)'!$A:$T,12,0)="","",VLOOKUP($A200,'Data (new)'!$A:$T,12,0))</f>
        <v>0.91100000000000003</v>
      </c>
      <c r="AJ200" s="1501" t="str">
        <f t="shared" si="105"/>
        <v/>
      </c>
      <c r="AK200" s="1501" t="str">
        <f t="shared" si="106"/>
        <v/>
      </c>
      <c r="AL200" s="1502" t="str">
        <f t="shared" si="107"/>
        <v/>
      </c>
      <c r="AM200" s="1502" t="str">
        <f>IF(ISERROR('Agripp Holds PU (EU, ASIA)'!$AL200*(1-$I$3)),"",'Agripp Holds PU (EU, ASIA)'!$AL200*(1-$I$3))</f>
        <v/>
      </c>
      <c r="AN200" s="1505" t="str">
        <f t="shared" si="104"/>
        <v/>
      </c>
      <c r="AO200" s="1390">
        <f t="shared" si="81"/>
        <v>0</v>
      </c>
      <c r="AP200" s="1390">
        <f t="shared" si="82"/>
        <v>0</v>
      </c>
      <c r="AQ200" s="1390">
        <f t="shared" si="83"/>
        <v>0</v>
      </c>
      <c r="AR200" s="1390">
        <f t="shared" si="84"/>
        <v>0</v>
      </c>
      <c r="AS200" s="1390">
        <f t="shared" si="85"/>
        <v>0</v>
      </c>
      <c r="AT200" s="1390">
        <f t="shared" si="86"/>
        <v>0</v>
      </c>
      <c r="AU200" s="1390">
        <f t="shared" si="87"/>
        <v>0</v>
      </c>
      <c r="AV200" s="1390">
        <f t="shared" si="88"/>
        <v>0</v>
      </c>
      <c r="AW200" s="1390">
        <f t="shared" si="89"/>
        <v>0</v>
      </c>
      <c r="AX200" s="1390">
        <f t="shared" si="90"/>
        <v>0</v>
      </c>
      <c r="AY200" s="1390">
        <f t="shared" si="91"/>
        <v>0</v>
      </c>
      <c r="AZ200" s="1390">
        <f t="shared" si="92"/>
        <v>0</v>
      </c>
      <c r="BA200" s="1390">
        <f t="shared" si="93"/>
        <v>0</v>
      </c>
      <c r="BB200" s="1390">
        <f t="shared" si="94"/>
        <v>0</v>
      </c>
      <c r="BC200" s="1390">
        <f t="shared" si="95"/>
        <v>0</v>
      </c>
      <c r="BD200" s="1390">
        <f t="shared" si="96"/>
        <v>0</v>
      </c>
      <c r="BE200" s="1390">
        <f t="shared" si="97"/>
        <v>0</v>
      </c>
      <c r="BF200" s="1390">
        <f t="shared" si="98"/>
        <v>0</v>
      </c>
      <c r="BG200" s="1390">
        <f t="shared" si="99"/>
        <v>0</v>
      </c>
      <c r="BH200" s="1390">
        <f t="shared" si="100"/>
        <v>0</v>
      </c>
      <c r="BI200" s="1390">
        <f t="shared" si="101"/>
        <v>0</v>
      </c>
      <c r="BJ200" s="1390">
        <f t="shared" si="102"/>
        <v>0</v>
      </c>
      <c r="BK200" s="1390">
        <f t="shared" si="103"/>
        <v>0</v>
      </c>
    </row>
    <row r="201" spans="1:63" ht="21" customHeight="1">
      <c r="A201" s="1506" t="s">
        <v>745</v>
      </c>
      <c r="B201" s="667"/>
      <c r="C201" s="1507" t="str">
        <f>IF(VLOOKUP($A201,'Data (new)'!$A:$T,2,0)="","",VLOOKUP($A201,'Data (new)'!$A:$T,2,0))</f>
        <v>AGP0227-U3</v>
      </c>
      <c r="D201" s="1507"/>
      <c r="E201" s="1507" t="e">
        <f>IF(VLOOKUP($A201,#REF!,3,0)="","",VLOOKUP($A201,#REF!,3,0))</f>
        <v>#REF!</v>
      </c>
      <c r="F201" s="1691"/>
      <c r="G201" s="1508" t="str">
        <f>IF(VLOOKUP($A201,'Data (new)'!$A:$T,6,0)="","",HYPERLINK(VLOOKUP($A201,'Data (new)'!A:T,7,0), VLOOKUP($A201,'Data (new)'!A:T,6,0)))</f>
        <v>Kong 3</v>
      </c>
      <c r="H201" s="1507" t="str">
        <f>IF(VLOOKUP($A201,'Data (new)'!$A:$T,14,0)="","",VLOOKUP($A201,'Data (new)'!$A:$T,14,0))</f>
        <v>Jugs</v>
      </c>
      <c r="I201" s="1509" t="str">
        <f>IF(VLOOKUP($A201,'Data (new)'!$A:$T,10,0)="","",VLOOKUP($A201,'Data (new)'!$A:$T,10,0))</f>
        <v>XL</v>
      </c>
      <c r="J201" s="1509">
        <f>IF(VLOOKUP($A201,'Data (new)'!$A:$T,11,0)="","",VLOOKUP($A201,'Data (new)'!$A:$T,11,0))</f>
        <v>1</v>
      </c>
      <c r="K201" s="1510">
        <f>IF(VLOOKUP($A201,'Data (new)'!$A:$T,16,0)="","",VLOOKUP($A201,'Data (new)'!$A:$T,16,0))</f>
        <v>83</v>
      </c>
      <c r="L201" s="745"/>
      <c r="M201" s="745"/>
      <c r="N201" s="745"/>
      <c r="O201" s="745"/>
      <c r="P201" s="745"/>
      <c r="Q201" s="756"/>
      <c r="R201" s="745"/>
      <c r="S201" s="745"/>
      <c r="T201" s="745"/>
      <c r="U201" s="746"/>
      <c r="V201" s="746"/>
      <c r="W201" s="747"/>
      <c r="X201" s="748"/>
      <c r="Y201" s="749"/>
      <c r="Z201" s="750"/>
      <c r="AA201" s="751"/>
      <c r="AB201" s="752"/>
      <c r="AC201" s="753"/>
      <c r="AD201" s="752"/>
      <c r="AE201" s="752"/>
      <c r="AF201" s="752"/>
      <c r="AG201" s="754"/>
      <c r="AH201" s="752"/>
      <c r="AI201" s="1510">
        <f>IF(VLOOKUP($A201,'Data (new)'!$A:$T,12,0)="","",VLOOKUP($A201,'Data (new)'!$A:$T,12,0))</f>
        <v>0.95099999999999996</v>
      </c>
      <c r="AJ201" s="1509" t="str">
        <f t="shared" ref="AJ201:AJ233" si="108">IF(AK201="","",(AK201*J201))</f>
        <v/>
      </c>
      <c r="AK201" s="1509" t="str">
        <f t="shared" ref="AK201:AK233" si="109">IF(SUM(L201:AH201)=0,"",SUM(L201:AH201))</f>
        <v/>
      </c>
      <c r="AL201" s="1510" t="str">
        <f t="shared" ref="AL201:AL233" si="110">IF(AK201="","",SUM(L201:AH201)*K201)</f>
        <v/>
      </c>
      <c r="AM201" s="1510" t="str">
        <f>IF(ISERROR('Agripp Holds PU (EU, ASIA)'!$AL201*(1-$I$3)),"",'Agripp Holds PU (EU, ASIA)'!$AL201*(1-$I$3))</f>
        <v/>
      </c>
      <c r="AN201" s="1511" t="str">
        <f t="shared" si="104"/>
        <v/>
      </c>
      <c r="AO201" s="1390">
        <f t="shared" si="81"/>
        <v>0</v>
      </c>
      <c r="AP201" s="1390">
        <f t="shared" si="82"/>
        <v>0</v>
      </c>
      <c r="AQ201" s="1390">
        <f t="shared" si="83"/>
        <v>0</v>
      </c>
      <c r="AR201" s="1390">
        <f t="shared" si="84"/>
        <v>0</v>
      </c>
      <c r="AS201" s="1390">
        <f t="shared" si="85"/>
        <v>0</v>
      </c>
      <c r="AT201" s="1390">
        <f t="shared" si="86"/>
        <v>0</v>
      </c>
      <c r="AU201" s="1390">
        <f t="shared" si="87"/>
        <v>0</v>
      </c>
      <c r="AV201" s="1390">
        <f t="shared" si="88"/>
        <v>0</v>
      </c>
      <c r="AW201" s="1390">
        <f t="shared" si="89"/>
        <v>0</v>
      </c>
      <c r="AX201" s="1390">
        <f t="shared" si="90"/>
        <v>0</v>
      </c>
      <c r="AY201" s="1390">
        <f t="shared" si="91"/>
        <v>0</v>
      </c>
      <c r="AZ201" s="1390">
        <f t="shared" si="92"/>
        <v>0</v>
      </c>
      <c r="BA201" s="1390">
        <f t="shared" si="93"/>
        <v>0</v>
      </c>
      <c r="BB201" s="1390">
        <f t="shared" si="94"/>
        <v>0</v>
      </c>
      <c r="BC201" s="1390">
        <f t="shared" si="95"/>
        <v>0</v>
      </c>
      <c r="BD201" s="1390">
        <f t="shared" si="96"/>
        <v>0</v>
      </c>
      <c r="BE201" s="1390">
        <f t="shared" si="97"/>
        <v>0</v>
      </c>
      <c r="BF201" s="1390">
        <f t="shared" si="98"/>
        <v>0</v>
      </c>
      <c r="BG201" s="1390">
        <f t="shared" si="99"/>
        <v>0</v>
      </c>
      <c r="BH201" s="1390">
        <f t="shared" si="100"/>
        <v>0</v>
      </c>
      <c r="BI201" s="1390">
        <f t="shared" si="101"/>
        <v>0</v>
      </c>
      <c r="BJ201" s="1390">
        <f t="shared" si="102"/>
        <v>0</v>
      </c>
      <c r="BK201" s="1390">
        <f t="shared" si="103"/>
        <v>0</v>
      </c>
    </row>
    <row r="202" spans="1:63" ht="21" customHeight="1">
      <c r="A202" s="1498" t="s">
        <v>746</v>
      </c>
      <c r="B202" s="1499"/>
      <c r="C202" s="1500" t="str">
        <f>IF(VLOOKUP($A202,'Data (new)'!$A:$T,2,0)="","",VLOOKUP($A202,'Data (new)'!$A:$T,2,0))</f>
        <v>AGP0228-U3</v>
      </c>
      <c r="D202" s="1500"/>
      <c r="E202" s="1500" t="e">
        <f>IF(VLOOKUP($A202,#REF!,3,0)="","",VLOOKUP($A202,#REF!,3,0))</f>
        <v>#REF!</v>
      </c>
      <c r="F202" s="1691"/>
      <c r="G202" s="1492" t="str">
        <f>IF(VLOOKUP($A202,'Data (new)'!$A:$T,6,0)="","",HYPERLINK(VLOOKUP($A202,'Data (new)'!A:T,7,0), VLOOKUP($A202,'Data (new)'!A:T,6,0)))</f>
        <v>Moon 1</v>
      </c>
      <c r="H202" s="1500" t="str">
        <f>IF(VLOOKUP($A202,'Data (new)'!$A:$T,14,0)="","",VLOOKUP($A202,'Data (new)'!$A:$T,14,0))</f>
        <v>Jugs</v>
      </c>
      <c r="I202" s="1501" t="str">
        <f>IF(VLOOKUP($A202,'Data (new)'!$A:$T,10,0)="","",VLOOKUP($A202,'Data (new)'!$A:$T,10,0))</f>
        <v>XL</v>
      </c>
      <c r="J202" s="1501">
        <f>IF(VLOOKUP($A202,'Data (new)'!$A:$T,11,0)="","",VLOOKUP($A202,'Data (new)'!$A:$T,11,0))</f>
        <v>1</v>
      </c>
      <c r="K202" s="1502">
        <f>IF(VLOOKUP($A202,'Data (new)'!$A:$T,16,0)="","",VLOOKUP($A202,'Data (new)'!$A:$T,16,0))</f>
        <v>118</v>
      </c>
      <c r="L202" s="735"/>
      <c r="M202" s="735"/>
      <c r="N202" s="735"/>
      <c r="O202" s="735"/>
      <c r="P202" s="735"/>
      <c r="Q202" s="735"/>
      <c r="R202" s="735"/>
      <c r="S202" s="735"/>
      <c r="T202" s="735"/>
      <c r="U202" s="736"/>
      <c r="V202" s="736"/>
      <c r="W202" s="737"/>
      <c r="X202" s="738"/>
      <c r="Y202" s="739"/>
      <c r="Z202" s="740"/>
      <c r="AA202" s="741"/>
      <c r="AB202" s="742"/>
      <c r="AC202" s="743"/>
      <c r="AD202" s="742"/>
      <c r="AE202" s="742"/>
      <c r="AF202" s="742"/>
      <c r="AG202" s="744"/>
      <c r="AH202" s="742"/>
      <c r="AI202" s="1502">
        <f>IF(VLOOKUP($A202,'Data (new)'!$A:$T,12,0)="","",VLOOKUP($A202,'Data (new)'!$A:$T,12,0))</f>
        <v>1.508</v>
      </c>
      <c r="AJ202" s="1501" t="str">
        <f t="shared" si="108"/>
        <v/>
      </c>
      <c r="AK202" s="1501" t="str">
        <f t="shared" si="109"/>
        <v/>
      </c>
      <c r="AL202" s="1502" t="str">
        <f t="shared" si="110"/>
        <v/>
      </c>
      <c r="AM202" s="1502" t="str">
        <f>IF(ISERROR('Agripp Holds PU (EU, ASIA)'!$AL202*(1-$I$3)),"",'Agripp Holds PU (EU, ASIA)'!$AL202*(1-$I$3))</f>
        <v/>
      </c>
      <c r="AN202" s="1505" t="str">
        <f t="shared" si="104"/>
        <v/>
      </c>
      <c r="AO202" s="1390">
        <f t="shared" si="81"/>
        <v>0</v>
      </c>
      <c r="AP202" s="1390">
        <f t="shared" si="82"/>
        <v>0</v>
      </c>
      <c r="AQ202" s="1390">
        <f t="shared" si="83"/>
        <v>0</v>
      </c>
      <c r="AR202" s="1390">
        <f t="shared" si="84"/>
        <v>0</v>
      </c>
      <c r="AS202" s="1390">
        <f t="shared" si="85"/>
        <v>0</v>
      </c>
      <c r="AT202" s="1390">
        <f t="shared" si="86"/>
        <v>0</v>
      </c>
      <c r="AU202" s="1390">
        <f t="shared" si="87"/>
        <v>0</v>
      </c>
      <c r="AV202" s="1390">
        <f t="shared" si="88"/>
        <v>0</v>
      </c>
      <c r="AW202" s="1390">
        <f t="shared" si="89"/>
        <v>0</v>
      </c>
      <c r="AX202" s="1390">
        <f t="shared" si="90"/>
        <v>0</v>
      </c>
      <c r="AY202" s="1390">
        <f t="shared" si="91"/>
        <v>0</v>
      </c>
      <c r="AZ202" s="1390">
        <f t="shared" si="92"/>
        <v>0</v>
      </c>
      <c r="BA202" s="1390">
        <f t="shared" si="93"/>
        <v>0</v>
      </c>
      <c r="BB202" s="1390">
        <f t="shared" si="94"/>
        <v>0</v>
      </c>
      <c r="BC202" s="1390">
        <f t="shared" si="95"/>
        <v>0</v>
      </c>
      <c r="BD202" s="1390">
        <f t="shared" si="96"/>
        <v>0</v>
      </c>
      <c r="BE202" s="1390">
        <f t="shared" si="97"/>
        <v>0</v>
      </c>
      <c r="BF202" s="1390">
        <f t="shared" si="98"/>
        <v>0</v>
      </c>
      <c r="BG202" s="1390">
        <f t="shared" si="99"/>
        <v>0</v>
      </c>
      <c r="BH202" s="1390">
        <f t="shared" si="100"/>
        <v>0</v>
      </c>
      <c r="BI202" s="1390">
        <f t="shared" si="101"/>
        <v>0</v>
      </c>
      <c r="BJ202" s="1390">
        <f t="shared" si="102"/>
        <v>0</v>
      </c>
      <c r="BK202" s="1390">
        <f t="shared" si="103"/>
        <v>0</v>
      </c>
    </row>
    <row r="203" spans="1:63" ht="21" customHeight="1">
      <c r="A203" s="1506" t="s">
        <v>768</v>
      </c>
      <c r="B203" s="667"/>
      <c r="C203" s="1507" t="str">
        <f>IF(VLOOKUP($A203,'Data (new)'!$A:$T,2,0)="","",VLOOKUP($A203,'Data (new)'!$A:$T,2,0))</f>
        <v>AGP0291-U3</v>
      </c>
      <c r="D203" s="1507"/>
      <c r="E203" s="1507" t="e">
        <f>IF(VLOOKUP($A203,#REF!,3,0)="","",VLOOKUP($A203,#REF!,3,0))</f>
        <v>#REF!</v>
      </c>
      <c r="F203" s="1691"/>
      <c r="G203" s="1508" t="str">
        <f>IF(VLOOKUP($A203,'Data (new)'!$A:$T,6,0)="","",HYPERLINK(VLOOKUP($A203,'Data (new)'!A:T,7,0), VLOOKUP($A203,'Data (new)'!A:T,6,0)))</f>
        <v>Moon 2</v>
      </c>
      <c r="H203" s="1507" t="str">
        <f>IF(VLOOKUP($A203,'Data (new)'!$A:$T,14,0)="","",VLOOKUP($A203,'Data (new)'!$A:$T,14,0))</f>
        <v>Jugs</v>
      </c>
      <c r="I203" s="1509" t="str">
        <f>IF(VLOOKUP($A203,'Data (new)'!$A:$T,10,0)="","",VLOOKUP($A203,'Data (new)'!$A:$T,10,0))</f>
        <v>XL</v>
      </c>
      <c r="J203" s="1509">
        <f>IF(VLOOKUP($A203,'Data (new)'!$A:$T,11,0)="","",VLOOKUP($A203,'Data (new)'!$A:$T,11,0))</f>
        <v>1</v>
      </c>
      <c r="K203" s="1510">
        <f>IF(VLOOKUP($A203,'Data (new)'!$A:$T,16,0)="","",VLOOKUP($A203,'Data (new)'!$A:$T,16,0))</f>
        <v>107</v>
      </c>
      <c r="L203" s="745"/>
      <c r="M203" s="745"/>
      <c r="N203" s="745"/>
      <c r="O203" s="745"/>
      <c r="P203" s="745"/>
      <c r="Q203" s="745"/>
      <c r="R203" s="745"/>
      <c r="S203" s="745"/>
      <c r="T203" s="745"/>
      <c r="U203" s="746"/>
      <c r="V203" s="746"/>
      <c r="W203" s="747"/>
      <c r="X203" s="748"/>
      <c r="Y203" s="749"/>
      <c r="Z203" s="750"/>
      <c r="AA203" s="751"/>
      <c r="AB203" s="752"/>
      <c r="AC203" s="753"/>
      <c r="AD203" s="752"/>
      <c r="AE203" s="752"/>
      <c r="AF203" s="752"/>
      <c r="AG203" s="754"/>
      <c r="AH203" s="752"/>
      <c r="AI203" s="1510">
        <f>IF(VLOOKUP($A203,'Data (new)'!$A:$T,12,0)="","",VLOOKUP($A203,'Data (new)'!$A:$T,12,0))</f>
        <v>1.329</v>
      </c>
      <c r="AJ203" s="1509" t="str">
        <f t="shared" si="108"/>
        <v/>
      </c>
      <c r="AK203" s="1509" t="str">
        <f t="shared" si="109"/>
        <v/>
      </c>
      <c r="AL203" s="1510" t="str">
        <f t="shared" si="110"/>
        <v/>
      </c>
      <c r="AM203" s="1510" t="str">
        <f>IF(ISERROR('Agripp Holds PU (EU, ASIA)'!$AL203*(1-$I$3)),"",'Agripp Holds PU (EU, ASIA)'!$AL203*(1-$I$3))</f>
        <v/>
      </c>
      <c r="AN203" s="1511" t="str">
        <f t="shared" si="104"/>
        <v/>
      </c>
      <c r="AO203" s="1390">
        <f t="shared" si="81"/>
        <v>0</v>
      </c>
      <c r="AP203" s="1390">
        <f t="shared" si="82"/>
        <v>0</v>
      </c>
      <c r="AQ203" s="1390">
        <f t="shared" si="83"/>
        <v>0</v>
      </c>
      <c r="AR203" s="1390">
        <f t="shared" si="84"/>
        <v>0</v>
      </c>
      <c r="AS203" s="1390">
        <f t="shared" si="85"/>
        <v>0</v>
      </c>
      <c r="AT203" s="1390">
        <f t="shared" si="86"/>
        <v>0</v>
      </c>
      <c r="AU203" s="1390">
        <f t="shared" si="87"/>
        <v>0</v>
      </c>
      <c r="AV203" s="1390">
        <f t="shared" si="88"/>
        <v>0</v>
      </c>
      <c r="AW203" s="1390">
        <f t="shared" si="89"/>
        <v>0</v>
      </c>
      <c r="AX203" s="1390">
        <f t="shared" si="90"/>
        <v>0</v>
      </c>
      <c r="AY203" s="1390">
        <f t="shared" si="91"/>
        <v>0</v>
      </c>
      <c r="AZ203" s="1390">
        <f t="shared" si="92"/>
        <v>0</v>
      </c>
      <c r="BA203" s="1390">
        <f t="shared" si="93"/>
        <v>0</v>
      </c>
      <c r="BB203" s="1390">
        <f t="shared" si="94"/>
        <v>0</v>
      </c>
      <c r="BC203" s="1390">
        <f t="shared" si="95"/>
        <v>0</v>
      </c>
      <c r="BD203" s="1390">
        <f t="shared" si="96"/>
        <v>0</v>
      </c>
      <c r="BE203" s="1390">
        <f t="shared" si="97"/>
        <v>0</v>
      </c>
      <c r="BF203" s="1390">
        <f t="shared" si="98"/>
        <v>0</v>
      </c>
      <c r="BG203" s="1390">
        <f t="shared" si="99"/>
        <v>0</v>
      </c>
      <c r="BH203" s="1390">
        <f t="shared" si="100"/>
        <v>0</v>
      </c>
      <c r="BI203" s="1390">
        <f t="shared" si="101"/>
        <v>0</v>
      </c>
      <c r="BJ203" s="1390">
        <f t="shared" si="102"/>
        <v>0</v>
      </c>
      <c r="BK203" s="1390">
        <f t="shared" si="103"/>
        <v>0</v>
      </c>
    </row>
    <row r="204" spans="1:63" ht="21" customHeight="1">
      <c r="A204" s="1498" t="s">
        <v>769</v>
      </c>
      <c r="B204" s="1499"/>
      <c r="C204" s="1500" t="str">
        <f>IF(VLOOKUP($A204,'Data (new)'!$A:$T,2,0)="","",VLOOKUP($A204,'Data (new)'!$A:$T,2,0))</f>
        <v>AGP0294-U3</v>
      </c>
      <c r="D204" s="1500"/>
      <c r="E204" s="1500" t="e">
        <f>IF(VLOOKUP($A204,#REF!,3,0)="","",VLOOKUP($A204,#REF!,3,0))</f>
        <v>#REF!</v>
      </c>
      <c r="F204" s="1691"/>
      <c r="G204" s="1492" t="str">
        <f>IF(VLOOKUP($A204,'Data (new)'!$A:$T,6,0)="","",HYPERLINK(VLOOKUP($A204,'Data (new)'!A:T,7,0), VLOOKUP($A204,'Data (new)'!A:T,6,0)))</f>
        <v>Move 1</v>
      </c>
      <c r="H204" s="1500" t="str">
        <f>IF(VLOOKUP($A204,'Data (new)'!$A:$T,14,0)="","",VLOOKUP($A204,'Data (new)'!$A:$T,14,0))</f>
        <v>Slopers</v>
      </c>
      <c r="I204" s="1501" t="str">
        <f>IF(VLOOKUP($A204,'Data (new)'!$A:$T,10,0)="","",VLOOKUP($A204,'Data (new)'!$A:$T,10,0))</f>
        <v>XL</v>
      </c>
      <c r="J204" s="1501">
        <f>IF(VLOOKUP($A204,'Data (new)'!$A:$T,11,0)="","",VLOOKUP($A204,'Data (new)'!$A:$T,11,0))</f>
        <v>1</v>
      </c>
      <c r="K204" s="1502">
        <f>IF(VLOOKUP($A204,'Data (new)'!$A:$T,16,0)="","",VLOOKUP($A204,'Data (new)'!$A:$T,16,0))</f>
        <v>109</v>
      </c>
      <c r="L204" s="735"/>
      <c r="M204" s="735"/>
      <c r="N204" s="735"/>
      <c r="O204" s="735"/>
      <c r="P204" s="735"/>
      <c r="Q204" s="735"/>
      <c r="R204" s="735"/>
      <c r="S204" s="735"/>
      <c r="T204" s="735"/>
      <c r="U204" s="736"/>
      <c r="V204" s="736"/>
      <c r="W204" s="737"/>
      <c r="X204" s="738"/>
      <c r="Y204" s="739"/>
      <c r="Z204" s="740"/>
      <c r="AA204" s="741"/>
      <c r="AB204" s="742"/>
      <c r="AC204" s="743"/>
      <c r="AD204" s="742"/>
      <c r="AE204" s="742"/>
      <c r="AF204" s="742"/>
      <c r="AG204" s="744"/>
      <c r="AH204" s="742"/>
      <c r="AI204" s="1502">
        <f>IF(VLOOKUP($A204,'Data (new)'!$A:$T,12,0)="","",VLOOKUP($A204,'Data (new)'!$A:$T,12,0))</f>
        <v>1.3660000000000001</v>
      </c>
      <c r="AJ204" s="1501" t="str">
        <f t="shared" si="108"/>
        <v/>
      </c>
      <c r="AK204" s="1501" t="str">
        <f t="shared" si="109"/>
        <v/>
      </c>
      <c r="AL204" s="1502" t="str">
        <f t="shared" si="110"/>
        <v/>
      </c>
      <c r="AM204" s="1502" t="str">
        <f>IF(ISERROR('Agripp Holds PU (EU, ASIA)'!$AL204*(1-$I$3)),"",'Agripp Holds PU (EU, ASIA)'!$AL204*(1-$I$3))</f>
        <v/>
      </c>
      <c r="AN204" s="1505" t="str">
        <f t="shared" si="104"/>
        <v/>
      </c>
      <c r="AO204" s="1390">
        <f t="shared" ref="AO204:AO267" si="111">L204*$J204</f>
        <v>0</v>
      </c>
      <c r="AP204" s="1390">
        <f t="shared" ref="AP204:AP267" si="112">M204*$J204</f>
        <v>0</v>
      </c>
      <c r="AQ204" s="1390">
        <f t="shared" ref="AQ204:AQ267" si="113">N204*$J204</f>
        <v>0</v>
      </c>
      <c r="AR204" s="1390">
        <f t="shared" ref="AR204:AR267" si="114">O204*$J204</f>
        <v>0</v>
      </c>
      <c r="AS204" s="1390">
        <f t="shared" ref="AS204:AS267" si="115">P204*$J204</f>
        <v>0</v>
      </c>
      <c r="AT204" s="1390">
        <f t="shared" ref="AT204:AT267" si="116">Q204*$J204</f>
        <v>0</v>
      </c>
      <c r="AU204" s="1390">
        <f t="shared" ref="AU204:AU267" si="117">R204*$J204</f>
        <v>0</v>
      </c>
      <c r="AV204" s="1390">
        <f t="shared" ref="AV204:AV267" si="118">S204*$J204</f>
        <v>0</v>
      </c>
      <c r="AW204" s="1390">
        <f t="shared" ref="AW204:AW267" si="119">T204*$J204</f>
        <v>0</v>
      </c>
      <c r="AX204" s="1390">
        <f t="shared" ref="AX204:AX267" si="120">U204*$J204</f>
        <v>0</v>
      </c>
      <c r="AY204" s="1390">
        <f t="shared" ref="AY204:AY267" si="121">V204*$J204</f>
        <v>0</v>
      </c>
      <c r="AZ204" s="1390">
        <f t="shared" ref="AZ204:AZ267" si="122">W204*$J204</f>
        <v>0</v>
      </c>
      <c r="BA204" s="1390">
        <f t="shared" ref="BA204:BA267" si="123">X204*$J204</f>
        <v>0</v>
      </c>
      <c r="BB204" s="1390">
        <f t="shared" ref="BB204:BB267" si="124">Y204*$J204</f>
        <v>0</v>
      </c>
      <c r="BC204" s="1390">
        <f t="shared" ref="BC204:BC267" si="125">Z204*$J204</f>
        <v>0</v>
      </c>
      <c r="BD204" s="1390">
        <f t="shared" ref="BD204:BD267" si="126">AA204*$J204</f>
        <v>0</v>
      </c>
      <c r="BE204" s="1390">
        <f t="shared" ref="BE204:BE267" si="127">AB204*$J204</f>
        <v>0</v>
      </c>
      <c r="BF204" s="1390">
        <f t="shared" ref="BF204:BF267" si="128">AC204*$J204</f>
        <v>0</v>
      </c>
      <c r="BG204" s="1390">
        <f t="shared" ref="BG204:BG267" si="129">AD204*$J204</f>
        <v>0</v>
      </c>
      <c r="BH204" s="1390">
        <f t="shared" ref="BH204:BH267" si="130">AE204*$J204</f>
        <v>0</v>
      </c>
      <c r="BI204" s="1390">
        <f t="shared" ref="BI204:BI267" si="131">AF204*$J204</f>
        <v>0</v>
      </c>
      <c r="BJ204" s="1390">
        <f t="shared" ref="BJ204:BJ267" si="132">AG204*$J204</f>
        <v>0</v>
      </c>
      <c r="BK204" s="1390">
        <f t="shared" ref="BK204:BK267" si="133">AH204*$J204</f>
        <v>0</v>
      </c>
    </row>
    <row r="205" spans="1:63" ht="21" customHeight="1">
      <c r="A205" s="1506" t="s">
        <v>770</v>
      </c>
      <c r="B205" s="667"/>
      <c r="C205" s="1507" t="str">
        <f>IF(VLOOKUP($A205,'Data (new)'!$A:$T,2,0)="","",VLOOKUP($A205,'Data (new)'!$A:$T,2,0))</f>
        <v>AGP0231-U3</v>
      </c>
      <c r="D205" s="1507"/>
      <c r="E205" s="1507" t="e">
        <f>IF(VLOOKUP($A205,#REF!,3,0)="","",VLOOKUP($A205,#REF!,3,0))</f>
        <v>#REF!</v>
      </c>
      <c r="F205" s="1691"/>
      <c r="G205" s="1508" t="str">
        <f>IF(VLOOKUP($A205,'Data (new)'!$A:$T,6,0)="","",HYPERLINK(VLOOKUP($A205,'Data (new)'!A:T,7,0), VLOOKUP($A205,'Data (new)'!A:T,6,0)))</f>
        <v>Move 2</v>
      </c>
      <c r="H205" s="1507" t="str">
        <f>IF(VLOOKUP($A205,'Data (new)'!$A:$T,14,0)="","",VLOOKUP($A205,'Data (new)'!$A:$T,14,0))</f>
        <v>Slopers</v>
      </c>
      <c r="I205" s="1509" t="str">
        <f>IF(VLOOKUP($A205,'Data (new)'!$A:$T,10,0)="","",VLOOKUP($A205,'Data (new)'!$A:$T,10,0))</f>
        <v>XL</v>
      </c>
      <c r="J205" s="1509">
        <f>IF(VLOOKUP($A205,'Data (new)'!$A:$T,11,0)="","",VLOOKUP($A205,'Data (new)'!$A:$T,11,0))</f>
        <v>1</v>
      </c>
      <c r="K205" s="1510">
        <f>IF(VLOOKUP($A205,'Data (new)'!$A:$T,16,0)="","",VLOOKUP($A205,'Data (new)'!$A:$T,16,0))</f>
        <v>102</v>
      </c>
      <c r="L205" s="745"/>
      <c r="M205" s="745"/>
      <c r="N205" s="745"/>
      <c r="O205" s="745"/>
      <c r="P205" s="745"/>
      <c r="Q205" s="745"/>
      <c r="R205" s="745"/>
      <c r="S205" s="745"/>
      <c r="T205" s="745"/>
      <c r="U205" s="746"/>
      <c r="V205" s="746"/>
      <c r="W205" s="747"/>
      <c r="X205" s="748"/>
      <c r="Y205" s="749"/>
      <c r="Z205" s="750"/>
      <c r="AA205" s="751"/>
      <c r="AB205" s="752"/>
      <c r="AC205" s="753"/>
      <c r="AD205" s="752"/>
      <c r="AE205" s="752"/>
      <c r="AF205" s="752"/>
      <c r="AG205" s="754"/>
      <c r="AH205" s="752"/>
      <c r="AI205" s="1510">
        <f>IF(VLOOKUP($A205,'Data (new)'!$A:$T,12,0)="","",VLOOKUP($A205,'Data (new)'!$A:$T,12,0))</f>
        <v>1.2529999999999999</v>
      </c>
      <c r="AJ205" s="1509" t="str">
        <f t="shared" si="108"/>
        <v/>
      </c>
      <c r="AK205" s="1509" t="str">
        <f t="shared" si="109"/>
        <v/>
      </c>
      <c r="AL205" s="1510" t="str">
        <f t="shared" si="110"/>
        <v/>
      </c>
      <c r="AM205" s="1510" t="str">
        <f>IF(ISERROR('Agripp Holds PU (EU, ASIA)'!$AL205*(1-$I$3)),"",'Agripp Holds PU (EU, ASIA)'!$AL205*(1-$I$3))</f>
        <v/>
      </c>
      <c r="AN205" s="1511" t="str">
        <f t="shared" si="104"/>
        <v/>
      </c>
      <c r="AO205" s="1390">
        <f t="shared" si="111"/>
        <v>0</v>
      </c>
      <c r="AP205" s="1390">
        <f t="shared" si="112"/>
        <v>0</v>
      </c>
      <c r="AQ205" s="1390">
        <f t="shared" si="113"/>
        <v>0</v>
      </c>
      <c r="AR205" s="1390">
        <f t="shared" si="114"/>
        <v>0</v>
      </c>
      <c r="AS205" s="1390">
        <f t="shared" si="115"/>
        <v>0</v>
      </c>
      <c r="AT205" s="1390">
        <f t="shared" si="116"/>
        <v>0</v>
      </c>
      <c r="AU205" s="1390">
        <f t="shared" si="117"/>
        <v>0</v>
      </c>
      <c r="AV205" s="1390">
        <f t="shared" si="118"/>
        <v>0</v>
      </c>
      <c r="AW205" s="1390">
        <f t="shared" si="119"/>
        <v>0</v>
      </c>
      <c r="AX205" s="1390">
        <f t="shared" si="120"/>
        <v>0</v>
      </c>
      <c r="AY205" s="1390">
        <f t="shared" si="121"/>
        <v>0</v>
      </c>
      <c r="AZ205" s="1390">
        <f t="shared" si="122"/>
        <v>0</v>
      </c>
      <c r="BA205" s="1390">
        <f t="shared" si="123"/>
        <v>0</v>
      </c>
      <c r="BB205" s="1390">
        <f t="shared" si="124"/>
        <v>0</v>
      </c>
      <c r="BC205" s="1390">
        <f t="shared" si="125"/>
        <v>0</v>
      </c>
      <c r="BD205" s="1390">
        <f t="shared" si="126"/>
        <v>0</v>
      </c>
      <c r="BE205" s="1390">
        <f t="shared" si="127"/>
        <v>0</v>
      </c>
      <c r="BF205" s="1390">
        <f t="shared" si="128"/>
        <v>0</v>
      </c>
      <c r="BG205" s="1390">
        <f t="shared" si="129"/>
        <v>0</v>
      </c>
      <c r="BH205" s="1390">
        <f t="shared" si="130"/>
        <v>0</v>
      </c>
      <c r="BI205" s="1390">
        <f t="shared" si="131"/>
        <v>0</v>
      </c>
      <c r="BJ205" s="1390">
        <f t="shared" si="132"/>
        <v>0</v>
      </c>
      <c r="BK205" s="1390">
        <f t="shared" si="133"/>
        <v>0</v>
      </c>
    </row>
    <row r="206" spans="1:63" ht="21" customHeight="1">
      <c r="A206" s="1498" t="s">
        <v>777</v>
      </c>
      <c r="B206" s="1499"/>
      <c r="C206" s="1500" t="str">
        <f>IF(VLOOKUP($A206,'Data (new)'!$A:$T,2,0)="","",VLOOKUP($A206,'Data (new)'!$A:$T,2,0))</f>
        <v>AGP0232-U3</v>
      </c>
      <c r="D206" s="1500"/>
      <c r="E206" s="1500" t="e">
        <f>IF(VLOOKUP($A206,#REF!,3,0)="","",VLOOKUP($A206,#REF!,3,0))</f>
        <v>#REF!</v>
      </c>
      <c r="F206" s="1691"/>
      <c r="G206" s="1492" t="str">
        <f>IF(VLOOKUP($A206,'Data (new)'!$A:$T,6,0)="","",HYPERLINK(VLOOKUP($A206,'Data (new)'!A:T,7,0), VLOOKUP($A206,'Data (new)'!A:T,6,0)))</f>
        <v>Omega 1</v>
      </c>
      <c r="H206" s="1500" t="str">
        <f>IF(VLOOKUP($A206,'Data (new)'!$A:$T,14,0)="","",VLOOKUP($A206,'Data (new)'!$A:$T,14,0))</f>
        <v>Edges</v>
      </c>
      <c r="I206" s="1501" t="str">
        <f>IF(VLOOKUP($A206,'Data (new)'!$A:$T,10,0)="","",VLOOKUP($A206,'Data (new)'!$A:$T,10,0))</f>
        <v>L</v>
      </c>
      <c r="J206" s="1501">
        <f>IF(VLOOKUP($A206,'Data (new)'!$A:$T,11,0)="","",VLOOKUP($A206,'Data (new)'!$A:$T,11,0))</f>
        <v>4</v>
      </c>
      <c r="K206" s="1502">
        <f>IF(VLOOKUP($A206,'Data (new)'!$A:$T,16,0)="","",VLOOKUP($A206,'Data (new)'!$A:$T,16,0))</f>
        <v>158</v>
      </c>
      <c r="L206" s="735"/>
      <c r="M206" s="735"/>
      <c r="N206" s="735"/>
      <c r="O206" s="735"/>
      <c r="P206" s="735"/>
      <c r="Q206" s="735"/>
      <c r="R206" s="735"/>
      <c r="S206" s="735"/>
      <c r="T206" s="735"/>
      <c r="U206" s="736"/>
      <c r="V206" s="736"/>
      <c r="W206" s="737"/>
      <c r="X206" s="738"/>
      <c r="Y206" s="739"/>
      <c r="Z206" s="740"/>
      <c r="AA206" s="741"/>
      <c r="AB206" s="742"/>
      <c r="AC206" s="743"/>
      <c r="AD206" s="742"/>
      <c r="AE206" s="742"/>
      <c r="AF206" s="742"/>
      <c r="AG206" s="744"/>
      <c r="AH206" s="742"/>
      <c r="AI206" s="1502">
        <f>IF(VLOOKUP($A206,'Data (new)'!$A:$T,12,0)="","",VLOOKUP($A206,'Data (new)'!$A:$T,12,0))</f>
        <v>2.8719999999999999</v>
      </c>
      <c r="AJ206" s="1501" t="str">
        <f t="shared" si="108"/>
        <v/>
      </c>
      <c r="AK206" s="1501" t="str">
        <f t="shared" si="109"/>
        <v/>
      </c>
      <c r="AL206" s="1502" t="str">
        <f t="shared" si="110"/>
        <v/>
      </c>
      <c r="AM206" s="1502" t="str">
        <f>IF(ISERROR('Agripp Holds PU (EU, ASIA)'!$AL206*(1-$I$3)),"",'Agripp Holds PU (EU, ASIA)'!$AL206*(1-$I$3))</f>
        <v/>
      </c>
      <c r="AN206" s="1505" t="str">
        <f t="shared" si="104"/>
        <v/>
      </c>
      <c r="AO206" s="1390">
        <f t="shared" si="111"/>
        <v>0</v>
      </c>
      <c r="AP206" s="1390">
        <f t="shared" si="112"/>
        <v>0</v>
      </c>
      <c r="AQ206" s="1390">
        <f t="shared" si="113"/>
        <v>0</v>
      </c>
      <c r="AR206" s="1390">
        <f t="shared" si="114"/>
        <v>0</v>
      </c>
      <c r="AS206" s="1390">
        <f t="shared" si="115"/>
        <v>0</v>
      </c>
      <c r="AT206" s="1390">
        <f t="shared" si="116"/>
        <v>0</v>
      </c>
      <c r="AU206" s="1390">
        <f t="shared" si="117"/>
        <v>0</v>
      </c>
      <c r="AV206" s="1390">
        <f t="shared" si="118"/>
        <v>0</v>
      </c>
      <c r="AW206" s="1390">
        <f t="shared" si="119"/>
        <v>0</v>
      </c>
      <c r="AX206" s="1390">
        <f t="shared" si="120"/>
        <v>0</v>
      </c>
      <c r="AY206" s="1390">
        <f t="shared" si="121"/>
        <v>0</v>
      </c>
      <c r="AZ206" s="1390">
        <f t="shared" si="122"/>
        <v>0</v>
      </c>
      <c r="BA206" s="1390">
        <f t="shared" si="123"/>
        <v>0</v>
      </c>
      <c r="BB206" s="1390">
        <f t="shared" si="124"/>
        <v>0</v>
      </c>
      <c r="BC206" s="1390">
        <f t="shared" si="125"/>
        <v>0</v>
      </c>
      <c r="BD206" s="1390">
        <f t="shared" si="126"/>
        <v>0</v>
      </c>
      <c r="BE206" s="1390">
        <f t="shared" si="127"/>
        <v>0</v>
      </c>
      <c r="BF206" s="1390">
        <f t="shared" si="128"/>
        <v>0</v>
      </c>
      <c r="BG206" s="1390">
        <f t="shared" si="129"/>
        <v>0</v>
      </c>
      <c r="BH206" s="1390">
        <f t="shared" si="130"/>
        <v>0</v>
      </c>
      <c r="BI206" s="1390">
        <f t="shared" si="131"/>
        <v>0</v>
      </c>
      <c r="BJ206" s="1390">
        <f t="shared" si="132"/>
        <v>0</v>
      </c>
      <c r="BK206" s="1390">
        <f t="shared" si="133"/>
        <v>0</v>
      </c>
    </row>
    <row r="207" spans="1:63" ht="21" customHeight="1">
      <c r="A207" s="1506" t="s">
        <v>778</v>
      </c>
      <c r="B207" s="667"/>
      <c r="C207" s="1507" t="str">
        <f>IF(VLOOKUP($A207,'Data (new)'!$A:$T,2,0)="","",VLOOKUP($A207,'Data (new)'!$A:$T,2,0))</f>
        <v>AGP0233-U3</v>
      </c>
      <c r="D207" s="1507"/>
      <c r="E207" s="1507" t="e">
        <f>IF(VLOOKUP($A207,#REF!,3,0)="","",VLOOKUP($A207,#REF!,3,0))</f>
        <v>#REF!</v>
      </c>
      <c r="F207" s="1691"/>
      <c r="G207" s="1508" t="str">
        <f>IF(VLOOKUP($A207,'Data (new)'!$A:$T,6,0)="","",HYPERLINK(VLOOKUP($A207,'Data (new)'!A:T,7,0), VLOOKUP($A207,'Data (new)'!A:T,6,0)))</f>
        <v>Omega 2</v>
      </c>
      <c r="H207" s="1507" t="str">
        <f>IF(VLOOKUP($A207,'Data (new)'!$A:$T,14,0)="","",VLOOKUP($A207,'Data (new)'!$A:$T,14,0))</f>
        <v>Edges</v>
      </c>
      <c r="I207" s="1509" t="str">
        <f>IF(VLOOKUP($A207,'Data (new)'!$A:$T,10,0)="","",VLOOKUP($A207,'Data (new)'!$A:$T,10,0))</f>
        <v>L</v>
      </c>
      <c r="J207" s="1509">
        <f>IF(VLOOKUP($A207,'Data (new)'!$A:$T,11,0)="","",VLOOKUP($A207,'Data (new)'!$A:$T,11,0))</f>
        <v>5</v>
      </c>
      <c r="K207" s="1510">
        <f>IF(VLOOKUP($A207,'Data (new)'!$A:$T,16,0)="","",VLOOKUP($A207,'Data (new)'!$A:$T,16,0))</f>
        <v>173</v>
      </c>
      <c r="L207" s="745"/>
      <c r="M207" s="745"/>
      <c r="N207" s="745"/>
      <c r="O207" s="745"/>
      <c r="P207" s="745"/>
      <c r="Q207" s="745"/>
      <c r="R207" s="745"/>
      <c r="S207" s="745"/>
      <c r="T207" s="745"/>
      <c r="U207" s="746"/>
      <c r="V207" s="746"/>
      <c r="W207" s="747"/>
      <c r="X207" s="748"/>
      <c r="Y207" s="749"/>
      <c r="Z207" s="750"/>
      <c r="AA207" s="751"/>
      <c r="AB207" s="752"/>
      <c r="AC207" s="753"/>
      <c r="AD207" s="752"/>
      <c r="AE207" s="752"/>
      <c r="AF207" s="752"/>
      <c r="AG207" s="754"/>
      <c r="AH207" s="752"/>
      <c r="AI207" s="1510">
        <f>IF(VLOOKUP($A207,'Data (new)'!$A:$T,12,0)="","",VLOOKUP($A207,'Data (new)'!$A:$T,12,0))</f>
        <v>2.7309999999999999</v>
      </c>
      <c r="AJ207" s="1509" t="str">
        <f t="shared" si="108"/>
        <v/>
      </c>
      <c r="AK207" s="1509" t="str">
        <f t="shared" si="109"/>
        <v/>
      </c>
      <c r="AL207" s="1510" t="str">
        <f t="shared" si="110"/>
        <v/>
      </c>
      <c r="AM207" s="1510" t="str">
        <f>IF(ISERROR('Agripp Holds PU (EU, ASIA)'!$AL207*(1-$I$3)),"",'Agripp Holds PU (EU, ASIA)'!$AL207*(1-$I$3))</f>
        <v/>
      </c>
      <c r="AN207" s="1511" t="str">
        <f t="shared" si="104"/>
        <v/>
      </c>
      <c r="AO207" s="1390">
        <f t="shared" si="111"/>
        <v>0</v>
      </c>
      <c r="AP207" s="1390">
        <f t="shared" si="112"/>
        <v>0</v>
      </c>
      <c r="AQ207" s="1390">
        <f t="shared" si="113"/>
        <v>0</v>
      </c>
      <c r="AR207" s="1390">
        <f t="shared" si="114"/>
        <v>0</v>
      </c>
      <c r="AS207" s="1390">
        <f t="shared" si="115"/>
        <v>0</v>
      </c>
      <c r="AT207" s="1390">
        <f t="shared" si="116"/>
        <v>0</v>
      </c>
      <c r="AU207" s="1390">
        <f t="shared" si="117"/>
        <v>0</v>
      </c>
      <c r="AV207" s="1390">
        <f t="shared" si="118"/>
        <v>0</v>
      </c>
      <c r="AW207" s="1390">
        <f t="shared" si="119"/>
        <v>0</v>
      </c>
      <c r="AX207" s="1390">
        <f t="shared" si="120"/>
        <v>0</v>
      </c>
      <c r="AY207" s="1390">
        <f t="shared" si="121"/>
        <v>0</v>
      </c>
      <c r="AZ207" s="1390">
        <f t="shared" si="122"/>
        <v>0</v>
      </c>
      <c r="BA207" s="1390">
        <f t="shared" si="123"/>
        <v>0</v>
      </c>
      <c r="BB207" s="1390">
        <f t="shared" si="124"/>
        <v>0</v>
      </c>
      <c r="BC207" s="1390">
        <f t="shared" si="125"/>
        <v>0</v>
      </c>
      <c r="BD207" s="1390">
        <f t="shared" si="126"/>
        <v>0</v>
      </c>
      <c r="BE207" s="1390">
        <f t="shared" si="127"/>
        <v>0</v>
      </c>
      <c r="BF207" s="1390">
        <f t="shared" si="128"/>
        <v>0</v>
      </c>
      <c r="BG207" s="1390">
        <f t="shared" si="129"/>
        <v>0</v>
      </c>
      <c r="BH207" s="1390">
        <f t="shared" si="130"/>
        <v>0</v>
      </c>
      <c r="BI207" s="1390">
        <f t="shared" si="131"/>
        <v>0</v>
      </c>
      <c r="BJ207" s="1390">
        <f t="shared" si="132"/>
        <v>0</v>
      </c>
      <c r="BK207" s="1390">
        <f t="shared" si="133"/>
        <v>0</v>
      </c>
    </row>
    <row r="208" spans="1:63" ht="21" customHeight="1">
      <c r="A208" s="1498" t="s">
        <v>781</v>
      </c>
      <c r="B208" s="1499"/>
      <c r="C208" s="1500" t="str">
        <f>IF(VLOOKUP($A208,'Data (new)'!$A:$T,2,0)="","",VLOOKUP($A208,'Data (new)'!$A:$T,2,0))</f>
        <v>AGP0234-U3</v>
      </c>
      <c r="D208" s="1500"/>
      <c r="E208" s="1500" t="e">
        <f>IF(VLOOKUP($A208,#REF!,3,0)="","",VLOOKUP($A208,#REF!,3,0))</f>
        <v>#REF!</v>
      </c>
      <c r="F208" s="1691"/>
      <c r="G208" s="1492" t="str">
        <f>IF(VLOOKUP($A208,'Data (new)'!$A:$T,6,0)="","",HYPERLINK(VLOOKUP($A208,'Data (new)'!A:T,7,0), VLOOKUP($A208,'Data (new)'!A:T,6,0)))</f>
        <v>Omega 3</v>
      </c>
      <c r="H208" s="1500" t="str">
        <f>IF(VLOOKUP($A208,'Data (new)'!$A:$T,14,0)="","",VLOOKUP($A208,'Data (new)'!$A:$T,14,0))</f>
        <v>Edges</v>
      </c>
      <c r="I208" s="1501" t="str">
        <f>IF(VLOOKUP($A208,'Data (new)'!$A:$T,10,0)="","",VLOOKUP($A208,'Data (new)'!$A:$T,10,0))</f>
        <v>L</v>
      </c>
      <c r="J208" s="1501">
        <f>IF(VLOOKUP($A208,'Data (new)'!$A:$T,11,0)="","",VLOOKUP($A208,'Data (new)'!$A:$T,11,0))</f>
        <v>5</v>
      </c>
      <c r="K208" s="1502">
        <f>IF(VLOOKUP($A208,'Data (new)'!$A:$T,16,0)="","",VLOOKUP($A208,'Data (new)'!$A:$T,16,0))</f>
        <v>117</v>
      </c>
      <c r="L208" s="735"/>
      <c r="M208" s="735"/>
      <c r="N208" s="735"/>
      <c r="O208" s="735"/>
      <c r="P208" s="735"/>
      <c r="Q208" s="735"/>
      <c r="R208" s="735"/>
      <c r="S208" s="735"/>
      <c r="T208" s="735"/>
      <c r="U208" s="736"/>
      <c r="V208" s="736"/>
      <c r="W208" s="737"/>
      <c r="X208" s="738"/>
      <c r="Y208" s="739"/>
      <c r="Z208" s="740"/>
      <c r="AA208" s="741"/>
      <c r="AB208" s="742"/>
      <c r="AC208" s="743"/>
      <c r="AD208" s="742"/>
      <c r="AE208" s="742"/>
      <c r="AF208" s="742"/>
      <c r="AG208" s="744"/>
      <c r="AH208" s="742"/>
      <c r="AI208" s="1502">
        <f>IF(VLOOKUP($A208,'Data (new)'!$A:$T,12,0)="","",VLOOKUP($A208,'Data (new)'!$A:$T,12,0))</f>
        <v>1.716</v>
      </c>
      <c r="AJ208" s="1501" t="str">
        <f t="shared" si="108"/>
        <v/>
      </c>
      <c r="AK208" s="1501" t="str">
        <f t="shared" si="109"/>
        <v/>
      </c>
      <c r="AL208" s="1502" t="str">
        <f t="shared" si="110"/>
        <v/>
      </c>
      <c r="AM208" s="1502" t="str">
        <f>IF(ISERROR('Agripp Holds PU (EU, ASIA)'!$AL208*(1-$I$3)),"",'Agripp Holds PU (EU, ASIA)'!$AL208*(1-$I$3))</f>
        <v/>
      </c>
      <c r="AN208" s="1505" t="str">
        <f t="shared" si="104"/>
        <v/>
      </c>
      <c r="AO208" s="1390">
        <f t="shared" si="111"/>
        <v>0</v>
      </c>
      <c r="AP208" s="1390">
        <f t="shared" si="112"/>
        <v>0</v>
      </c>
      <c r="AQ208" s="1390">
        <f t="shared" si="113"/>
        <v>0</v>
      </c>
      <c r="AR208" s="1390">
        <f t="shared" si="114"/>
        <v>0</v>
      </c>
      <c r="AS208" s="1390">
        <f t="shared" si="115"/>
        <v>0</v>
      </c>
      <c r="AT208" s="1390">
        <f t="shared" si="116"/>
        <v>0</v>
      </c>
      <c r="AU208" s="1390">
        <f t="shared" si="117"/>
        <v>0</v>
      </c>
      <c r="AV208" s="1390">
        <f t="shared" si="118"/>
        <v>0</v>
      </c>
      <c r="AW208" s="1390">
        <f t="shared" si="119"/>
        <v>0</v>
      </c>
      <c r="AX208" s="1390">
        <f t="shared" si="120"/>
        <v>0</v>
      </c>
      <c r="AY208" s="1390">
        <f t="shared" si="121"/>
        <v>0</v>
      </c>
      <c r="AZ208" s="1390">
        <f t="shared" si="122"/>
        <v>0</v>
      </c>
      <c r="BA208" s="1390">
        <f t="shared" si="123"/>
        <v>0</v>
      </c>
      <c r="BB208" s="1390">
        <f t="shared" si="124"/>
        <v>0</v>
      </c>
      <c r="BC208" s="1390">
        <f t="shared" si="125"/>
        <v>0</v>
      </c>
      <c r="BD208" s="1390">
        <f t="shared" si="126"/>
        <v>0</v>
      </c>
      <c r="BE208" s="1390">
        <f t="shared" si="127"/>
        <v>0</v>
      </c>
      <c r="BF208" s="1390">
        <f t="shared" si="128"/>
        <v>0</v>
      </c>
      <c r="BG208" s="1390">
        <f t="shared" si="129"/>
        <v>0</v>
      </c>
      <c r="BH208" s="1390">
        <f t="shared" si="130"/>
        <v>0</v>
      </c>
      <c r="BI208" s="1390">
        <f t="shared" si="131"/>
        <v>0</v>
      </c>
      <c r="BJ208" s="1390">
        <f t="shared" si="132"/>
        <v>0</v>
      </c>
      <c r="BK208" s="1390">
        <f t="shared" si="133"/>
        <v>0</v>
      </c>
    </row>
    <row r="209" spans="1:63" ht="21" customHeight="1">
      <c r="A209" s="1506" t="s">
        <v>782</v>
      </c>
      <c r="B209" s="667"/>
      <c r="C209" s="1507" t="str">
        <f>IF(VLOOKUP($A209,'Data (new)'!$A:$T,2,0)="","",VLOOKUP($A209,'Data (new)'!$A:$T,2,0))</f>
        <v>AGP0235-U3</v>
      </c>
      <c r="D209" s="1507"/>
      <c r="E209" s="1507" t="e">
        <f>IF(VLOOKUP($A209,#REF!,3,0)="","",VLOOKUP($A209,#REF!,3,0))</f>
        <v>#REF!</v>
      </c>
      <c r="F209" s="1691"/>
      <c r="G209" s="1508" t="str">
        <f>IF(VLOOKUP($A209,'Data (new)'!$A:$T,6,0)="","",HYPERLINK(VLOOKUP($A209,'Data (new)'!A:T,7,0), VLOOKUP($A209,'Data (new)'!A:T,6,0)))</f>
        <v>Opus 1</v>
      </c>
      <c r="H209" s="1507" t="str">
        <f>IF(VLOOKUP($A209,'Data (new)'!$A:$T,14,0)="","",VLOOKUP($A209,'Data (new)'!$A:$T,14,0))</f>
        <v>Pockets</v>
      </c>
      <c r="I209" s="1509" t="str">
        <f>IF(VLOOKUP($A209,'Data (new)'!$A:$T,10,0)="","",VLOOKUP($A209,'Data (new)'!$A:$T,10,0))</f>
        <v>XL</v>
      </c>
      <c r="J209" s="1509">
        <f>IF(VLOOKUP($A209,'Data (new)'!$A:$T,11,0)="","",VLOOKUP($A209,'Data (new)'!$A:$T,11,0))</f>
        <v>1</v>
      </c>
      <c r="K209" s="1510">
        <f>IF(VLOOKUP($A209,'Data (new)'!$A:$T,16,0)="","",VLOOKUP($A209,'Data (new)'!$A:$T,16,0))</f>
        <v>88</v>
      </c>
      <c r="L209" s="745"/>
      <c r="M209" s="745"/>
      <c r="N209" s="745"/>
      <c r="O209" s="745"/>
      <c r="P209" s="745"/>
      <c r="Q209" s="745"/>
      <c r="R209" s="745"/>
      <c r="S209" s="745"/>
      <c r="T209" s="745"/>
      <c r="U209" s="746"/>
      <c r="V209" s="746"/>
      <c r="W209" s="747"/>
      <c r="X209" s="748"/>
      <c r="Y209" s="749"/>
      <c r="Z209" s="750"/>
      <c r="AA209" s="751"/>
      <c r="AB209" s="752"/>
      <c r="AC209" s="753"/>
      <c r="AD209" s="752"/>
      <c r="AE209" s="752"/>
      <c r="AF209" s="752"/>
      <c r="AG209" s="754"/>
      <c r="AH209" s="752"/>
      <c r="AI209" s="1510">
        <f>IF(VLOOKUP($A209,'Data (new)'!$A:$T,12,0)="","",VLOOKUP($A209,'Data (new)'!$A:$T,12,0))</f>
        <v>1.024</v>
      </c>
      <c r="AJ209" s="1509" t="str">
        <f t="shared" si="108"/>
        <v/>
      </c>
      <c r="AK209" s="1509" t="str">
        <f t="shared" si="109"/>
        <v/>
      </c>
      <c r="AL209" s="1510" t="str">
        <f t="shared" si="110"/>
        <v/>
      </c>
      <c r="AM209" s="1510" t="str">
        <f>IF(ISERROR('Agripp Holds PU (EU, ASIA)'!$AL209*(1-$I$3)),"",'Agripp Holds PU (EU, ASIA)'!$AL209*(1-$I$3))</f>
        <v/>
      </c>
      <c r="AN209" s="1511" t="str">
        <f t="shared" ref="AN209:AN274" si="134">IF(AK209="","",SUM(L209:AH209)*AI209)</f>
        <v/>
      </c>
      <c r="AO209" s="1390">
        <f t="shared" si="111"/>
        <v>0</v>
      </c>
      <c r="AP209" s="1390">
        <f t="shared" si="112"/>
        <v>0</v>
      </c>
      <c r="AQ209" s="1390">
        <f t="shared" si="113"/>
        <v>0</v>
      </c>
      <c r="AR209" s="1390">
        <f t="shared" si="114"/>
        <v>0</v>
      </c>
      <c r="AS209" s="1390">
        <f t="shared" si="115"/>
        <v>0</v>
      </c>
      <c r="AT209" s="1390">
        <f t="shared" si="116"/>
        <v>0</v>
      </c>
      <c r="AU209" s="1390">
        <f t="shared" si="117"/>
        <v>0</v>
      </c>
      <c r="AV209" s="1390">
        <f t="shared" si="118"/>
        <v>0</v>
      </c>
      <c r="AW209" s="1390">
        <f t="shared" si="119"/>
        <v>0</v>
      </c>
      <c r="AX209" s="1390">
        <f t="shared" si="120"/>
        <v>0</v>
      </c>
      <c r="AY209" s="1390">
        <f t="shared" si="121"/>
        <v>0</v>
      </c>
      <c r="AZ209" s="1390">
        <f t="shared" si="122"/>
        <v>0</v>
      </c>
      <c r="BA209" s="1390">
        <f t="shared" si="123"/>
        <v>0</v>
      </c>
      <c r="BB209" s="1390">
        <f t="shared" si="124"/>
        <v>0</v>
      </c>
      <c r="BC209" s="1390">
        <f t="shared" si="125"/>
        <v>0</v>
      </c>
      <c r="BD209" s="1390">
        <f t="shared" si="126"/>
        <v>0</v>
      </c>
      <c r="BE209" s="1390">
        <f t="shared" si="127"/>
        <v>0</v>
      </c>
      <c r="BF209" s="1390">
        <f t="shared" si="128"/>
        <v>0</v>
      </c>
      <c r="BG209" s="1390">
        <f t="shared" si="129"/>
        <v>0</v>
      </c>
      <c r="BH209" s="1390">
        <f t="shared" si="130"/>
        <v>0</v>
      </c>
      <c r="BI209" s="1390">
        <f t="shared" si="131"/>
        <v>0</v>
      </c>
      <c r="BJ209" s="1390">
        <f t="shared" si="132"/>
        <v>0</v>
      </c>
      <c r="BK209" s="1390">
        <f t="shared" si="133"/>
        <v>0</v>
      </c>
    </row>
    <row r="210" spans="1:63" ht="21" customHeight="1">
      <c r="A210" s="1498" t="s">
        <v>785</v>
      </c>
      <c r="B210" s="1499"/>
      <c r="C210" s="1500" t="str">
        <f>IF(VLOOKUP($A210,'Data (new)'!$A:$T,2,0)="","",VLOOKUP($A210,'Data (new)'!$A:$T,2,0))</f>
        <v>AGP0236-U3</v>
      </c>
      <c r="D210" s="1500"/>
      <c r="E210" s="1500" t="e">
        <f>IF(VLOOKUP($A210,#REF!,3,0)="","",VLOOKUP($A210,#REF!,3,0))</f>
        <v>#REF!</v>
      </c>
      <c r="F210" s="1691"/>
      <c r="G210" s="1492" t="str">
        <f>IF(VLOOKUP($A210,'Data (new)'!$A:$T,6,0)="","",HYPERLINK(VLOOKUP($A210,'Data (new)'!A:T,7,0), VLOOKUP($A210,'Data (new)'!A:T,6,0)))</f>
        <v>Opus 2</v>
      </c>
      <c r="H210" s="1500" t="str">
        <f>IF(VLOOKUP($A210,'Data (new)'!$A:$T,14,0)="","",VLOOKUP($A210,'Data (new)'!$A:$T,14,0))</f>
        <v>Pockets</v>
      </c>
      <c r="I210" s="1501" t="str">
        <f>IF(VLOOKUP($A210,'Data (new)'!$A:$T,10,0)="","",VLOOKUP($A210,'Data (new)'!$A:$T,10,0))</f>
        <v>L</v>
      </c>
      <c r="J210" s="1501">
        <f>IF(VLOOKUP($A210,'Data (new)'!$A:$T,11,0)="","",VLOOKUP($A210,'Data (new)'!$A:$T,11,0))</f>
        <v>1</v>
      </c>
      <c r="K210" s="1502">
        <f>IF(VLOOKUP($A210,'Data (new)'!$A:$T,16,0)="","",VLOOKUP($A210,'Data (new)'!$A:$T,16,0))</f>
        <v>96</v>
      </c>
      <c r="L210" s="735"/>
      <c r="M210" s="735"/>
      <c r="N210" s="735"/>
      <c r="O210" s="735"/>
      <c r="P210" s="735"/>
      <c r="Q210" s="735"/>
      <c r="R210" s="735"/>
      <c r="S210" s="735"/>
      <c r="T210" s="735"/>
      <c r="U210" s="736"/>
      <c r="V210" s="736"/>
      <c r="W210" s="737"/>
      <c r="X210" s="738"/>
      <c r="Y210" s="739"/>
      <c r="Z210" s="740"/>
      <c r="AA210" s="741"/>
      <c r="AB210" s="742"/>
      <c r="AC210" s="743"/>
      <c r="AD210" s="742"/>
      <c r="AE210" s="742"/>
      <c r="AF210" s="742"/>
      <c r="AG210" s="744"/>
      <c r="AH210" s="742"/>
      <c r="AI210" s="1502">
        <f>IF(VLOOKUP($A210,'Data (new)'!$A:$T,12,0)="","",VLOOKUP($A210,'Data (new)'!$A:$T,12,0))</f>
        <v>1.159</v>
      </c>
      <c r="AJ210" s="1501" t="str">
        <f t="shared" si="108"/>
        <v/>
      </c>
      <c r="AK210" s="1501" t="str">
        <f t="shared" si="109"/>
        <v/>
      </c>
      <c r="AL210" s="1502" t="str">
        <f t="shared" si="110"/>
        <v/>
      </c>
      <c r="AM210" s="1502" t="str">
        <f>IF(ISERROR('Agripp Holds PU (EU, ASIA)'!$AL210*(1-$I$3)),"",'Agripp Holds PU (EU, ASIA)'!$AL210*(1-$I$3))</f>
        <v/>
      </c>
      <c r="AN210" s="1505" t="str">
        <f t="shared" si="134"/>
        <v/>
      </c>
      <c r="AO210" s="1390">
        <f t="shared" si="111"/>
        <v>0</v>
      </c>
      <c r="AP210" s="1390">
        <f t="shared" si="112"/>
        <v>0</v>
      </c>
      <c r="AQ210" s="1390">
        <f t="shared" si="113"/>
        <v>0</v>
      </c>
      <c r="AR210" s="1390">
        <f t="shared" si="114"/>
        <v>0</v>
      </c>
      <c r="AS210" s="1390">
        <f t="shared" si="115"/>
        <v>0</v>
      </c>
      <c r="AT210" s="1390">
        <f t="shared" si="116"/>
        <v>0</v>
      </c>
      <c r="AU210" s="1390">
        <f t="shared" si="117"/>
        <v>0</v>
      </c>
      <c r="AV210" s="1390">
        <f t="shared" si="118"/>
        <v>0</v>
      </c>
      <c r="AW210" s="1390">
        <f t="shared" si="119"/>
        <v>0</v>
      </c>
      <c r="AX210" s="1390">
        <f t="shared" si="120"/>
        <v>0</v>
      </c>
      <c r="AY210" s="1390">
        <f t="shared" si="121"/>
        <v>0</v>
      </c>
      <c r="AZ210" s="1390">
        <f t="shared" si="122"/>
        <v>0</v>
      </c>
      <c r="BA210" s="1390">
        <f t="shared" si="123"/>
        <v>0</v>
      </c>
      <c r="BB210" s="1390">
        <f t="shared" si="124"/>
        <v>0</v>
      </c>
      <c r="BC210" s="1390">
        <f t="shared" si="125"/>
        <v>0</v>
      </c>
      <c r="BD210" s="1390">
        <f t="shared" si="126"/>
        <v>0</v>
      </c>
      <c r="BE210" s="1390">
        <f t="shared" si="127"/>
        <v>0</v>
      </c>
      <c r="BF210" s="1390">
        <f t="shared" si="128"/>
        <v>0</v>
      </c>
      <c r="BG210" s="1390">
        <f t="shared" si="129"/>
        <v>0</v>
      </c>
      <c r="BH210" s="1390">
        <f t="shared" si="130"/>
        <v>0</v>
      </c>
      <c r="BI210" s="1390">
        <f t="shared" si="131"/>
        <v>0</v>
      </c>
      <c r="BJ210" s="1390">
        <f t="shared" si="132"/>
        <v>0</v>
      </c>
      <c r="BK210" s="1390">
        <f t="shared" si="133"/>
        <v>0</v>
      </c>
    </row>
    <row r="211" spans="1:63" ht="21" customHeight="1">
      <c r="A211" s="1506" t="s">
        <v>786</v>
      </c>
      <c r="B211" s="667"/>
      <c r="C211" s="1507" t="str">
        <f>IF(VLOOKUP($A211,'Data (new)'!$A:$T,2,0)="","",VLOOKUP($A211,'Data (new)'!$A:$T,2,0))</f>
        <v>AGP0282-U3</v>
      </c>
      <c r="D211" s="1507"/>
      <c r="E211" s="1507" t="e">
        <f>IF(VLOOKUP($A211,#REF!,3,0)="","",VLOOKUP($A211,#REF!,3,0))</f>
        <v>#REF!</v>
      </c>
      <c r="F211" s="1691"/>
      <c r="G211" s="1508" t="str">
        <f>IF(VLOOKUP($A211,'Data (new)'!$A:$T,6,0)="","",HYPERLINK(VLOOKUP($A211,'Data (new)'!A:T,7,0), VLOOKUP($A211,'Data (new)'!A:T,6,0)))</f>
        <v>Triad 1</v>
      </c>
      <c r="H211" s="1507" t="str">
        <f>IF(VLOOKUP($A211,'Data (new)'!$A:$T,14,0)="","",VLOOKUP($A211,'Data (new)'!$A:$T,14,0))</f>
        <v>Jugs</v>
      </c>
      <c r="I211" s="1509" t="str">
        <f>IF(VLOOKUP($A211,'Data (new)'!$A:$T,10,0)="","",VLOOKUP($A211,'Data (new)'!$A:$T,10,0))</f>
        <v>XL</v>
      </c>
      <c r="J211" s="1509">
        <f>IF(VLOOKUP($A211,'Data (new)'!$A:$T,11,0)="","",VLOOKUP($A211,'Data (new)'!$A:$T,11,0))</f>
        <v>1</v>
      </c>
      <c r="K211" s="1510">
        <f>IF(VLOOKUP($A211,'Data (new)'!$A:$T,16,0)="","",VLOOKUP($A211,'Data (new)'!$A:$T,16,0))</f>
        <v>121</v>
      </c>
      <c r="L211" s="745"/>
      <c r="M211" s="745"/>
      <c r="N211" s="745"/>
      <c r="O211" s="745"/>
      <c r="P211" s="745"/>
      <c r="Q211" s="745"/>
      <c r="R211" s="745"/>
      <c r="S211" s="745"/>
      <c r="T211" s="745"/>
      <c r="U211" s="746"/>
      <c r="V211" s="746"/>
      <c r="W211" s="747"/>
      <c r="X211" s="748"/>
      <c r="Y211" s="749"/>
      <c r="Z211" s="750"/>
      <c r="AA211" s="751"/>
      <c r="AB211" s="752"/>
      <c r="AC211" s="753"/>
      <c r="AD211" s="752"/>
      <c r="AE211" s="752"/>
      <c r="AF211" s="752"/>
      <c r="AG211" s="754"/>
      <c r="AH211" s="752"/>
      <c r="AI211" s="1510">
        <f>IF(VLOOKUP($A211,'Data (new)'!$A:$T,12,0)="","",VLOOKUP($A211,'Data (new)'!$A:$T,12,0))</f>
        <v>1.548</v>
      </c>
      <c r="AJ211" s="1509" t="str">
        <f t="shared" si="108"/>
        <v/>
      </c>
      <c r="AK211" s="1509" t="str">
        <f t="shared" si="109"/>
        <v/>
      </c>
      <c r="AL211" s="1510" t="str">
        <f t="shared" si="110"/>
        <v/>
      </c>
      <c r="AM211" s="1510" t="str">
        <f>IF(ISERROR('Agripp Holds PU (EU, ASIA)'!$AL211*(1-$I$3)),"",'Agripp Holds PU (EU, ASIA)'!$AL211*(1-$I$3))</f>
        <v/>
      </c>
      <c r="AN211" s="1511" t="str">
        <f t="shared" si="134"/>
        <v/>
      </c>
      <c r="AO211" s="1390">
        <f t="shared" si="111"/>
        <v>0</v>
      </c>
      <c r="AP211" s="1390">
        <f t="shared" si="112"/>
        <v>0</v>
      </c>
      <c r="AQ211" s="1390">
        <f t="shared" si="113"/>
        <v>0</v>
      </c>
      <c r="AR211" s="1390">
        <f t="shared" si="114"/>
        <v>0</v>
      </c>
      <c r="AS211" s="1390">
        <f t="shared" si="115"/>
        <v>0</v>
      </c>
      <c r="AT211" s="1390">
        <f t="shared" si="116"/>
        <v>0</v>
      </c>
      <c r="AU211" s="1390">
        <f t="shared" si="117"/>
        <v>0</v>
      </c>
      <c r="AV211" s="1390">
        <f t="shared" si="118"/>
        <v>0</v>
      </c>
      <c r="AW211" s="1390">
        <f t="shared" si="119"/>
        <v>0</v>
      </c>
      <c r="AX211" s="1390">
        <f t="shared" si="120"/>
        <v>0</v>
      </c>
      <c r="AY211" s="1390">
        <f t="shared" si="121"/>
        <v>0</v>
      </c>
      <c r="AZ211" s="1390">
        <f t="shared" si="122"/>
        <v>0</v>
      </c>
      <c r="BA211" s="1390">
        <f t="shared" si="123"/>
        <v>0</v>
      </c>
      <c r="BB211" s="1390">
        <f t="shared" si="124"/>
        <v>0</v>
      </c>
      <c r="BC211" s="1390">
        <f t="shared" si="125"/>
        <v>0</v>
      </c>
      <c r="BD211" s="1390">
        <f t="shared" si="126"/>
        <v>0</v>
      </c>
      <c r="BE211" s="1390">
        <f t="shared" si="127"/>
        <v>0</v>
      </c>
      <c r="BF211" s="1390">
        <f t="shared" si="128"/>
        <v>0</v>
      </c>
      <c r="BG211" s="1390">
        <f t="shared" si="129"/>
        <v>0</v>
      </c>
      <c r="BH211" s="1390">
        <f t="shared" si="130"/>
        <v>0</v>
      </c>
      <c r="BI211" s="1390">
        <f t="shared" si="131"/>
        <v>0</v>
      </c>
      <c r="BJ211" s="1390">
        <f t="shared" si="132"/>
        <v>0</v>
      </c>
      <c r="BK211" s="1390">
        <f t="shared" si="133"/>
        <v>0</v>
      </c>
    </row>
    <row r="212" spans="1:63" ht="21" customHeight="1">
      <c r="A212" s="1498" t="s">
        <v>949</v>
      </c>
      <c r="B212" s="1499"/>
      <c r="C212" s="1500" t="str">
        <f>IF(VLOOKUP($A212,'Data (new)'!$A:$T,2,0)="","",VLOOKUP($A212,'Data (new)'!$A:$T,2,0))</f>
        <v>AGP0283-U3</v>
      </c>
      <c r="D212" s="1500"/>
      <c r="E212" s="1500" t="e">
        <f>IF(VLOOKUP($A212,#REF!,3,0)="","",VLOOKUP($A212,#REF!,3,0))</f>
        <v>#REF!</v>
      </c>
      <c r="F212" s="1691"/>
      <c r="G212" s="1492" t="str">
        <f>IF(VLOOKUP($A212,'Data (new)'!$A:$T,6,0)="","",HYPERLINK(VLOOKUP($A212,'Data (new)'!A:T,7,0), VLOOKUP($A212,'Data (new)'!A:T,6,0)))</f>
        <v>Triad 2</v>
      </c>
      <c r="H212" s="1500" t="str">
        <f>IF(VLOOKUP($A212,'Data (new)'!$A:$T,14,0)="","",VLOOKUP($A212,'Data (new)'!$A:$T,14,0))</f>
        <v>Jugs</v>
      </c>
      <c r="I212" s="1501" t="str">
        <f>IF(VLOOKUP($A212,'Data (new)'!$A:$T,10,0)="","",VLOOKUP($A212,'Data (new)'!$A:$T,10,0))</f>
        <v>XL</v>
      </c>
      <c r="J212" s="1501">
        <f>IF(VLOOKUP($A212,'Data (new)'!$A:$T,11,0)="","",VLOOKUP($A212,'Data (new)'!$A:$T,11,0))</f>
        <v>1</v>
      </c>
      <c r="K212" s="1502">
        <f>IF(VLOOKUP($A212,'Data (new)'!$A:$T,16,0)="","",VLOOKUP($A212,'Data (new)'!$A:$T,16,0))</f>
        <v>113</v>
      </c>
      <c r="L212" s="735"/>
      <c r="M212" s="735"/>
      <c r="N212" s="735"/>
      <c r="O212" s="735"/>
      <c r="P212" s="735"/>
      <c r="Q212" s="735"/>
      <c r="R212" s="735"/>
      <c r="S212" s="735"/>
      <c r="T212" s="735"/>
      <c r="U212" s="736"/>
      <c r="V212" s="736"/>
      <c r="W212" s="737"/>
      <c r="X212" s="738"/>
      <c r="Y212" s="739"/>
      <c r="Z212" s="740"/>
      <c r="AA212" s="741"/>
      <c r="AB212" s="742"/>
      <c r="AC212" s="743"/>
      <c r="AD212" s="742"/>
      <c r="AE212" s="742"/>
      <c r="AF212" s="742"/>
      <c r="AG212" s="744"/>
      <c r="AH212" s="742"/>
      <c r="AI212" s="1502">
        <f>IF(VLOOKUP($A212,'Data (new)'!$A:$T,12,0)="","",VLOOKUP($A212,'Data (new)'!$A:$T,12,0))</f>
        <v>1.425</v>
      </c>
      <c r="AJ212" s="1501" t="str">
        <f t="shared" si="108"/>
        <v/>
      </c>
      <c r="AK212" s="1501" t="str">
        <f t="shared" si="109"/>
        <v/>
      </c>
      <c r="AL212" s="1502" t="str">
        <f t="shared" si="110"/>
        <v/>
      </c>
      <c r="AM212" s="1502" t="str">
        <f>IF(ISERROR('Agripp Holds PU (EU, ASIA)'!$AL212*(1-$I$3)),"",'Agripp Holds PU (EU, ASIA)'!$AL212*(1-$I$3))</f>
        <v/>
      </c>
      <c r="AN212" s="1505" t="str">
        <f t="shared" si="134"/>
        <v/>
      </c>
      <c r="AO212" s="1390">
        <f t="shared" si="111"/>
        <v>0</v>
      </c>
      <c r="AP212" s="1390">
        <f t="shared" si="112"/>
        <v>0</v>
      </c>
      <c r="AQ212" s="1390">
        <f t="shared" si="113"/>
        <v>0</v>
      </c>
      <c r="AR212" s="1390">
        <f t="shared" si="114"/>
        <v>0</v>
      </c>
      <c r="AS212" s="1390">
        <f t="shared" si="115"/>
        <v>0</v>
      </c>
      <c r="AT212" s="1390">
        <f t="shared" si="116"/>
        <v>0</v>
      </c>
      <c r="AU212" s="1390">
        <f t="shared" si="117"/>
        <v>0</v>
      </c>
      <c r="AV212" s="1390">
        <f t="shared" si="118"/>
        <v>0</v>
      </c>
      <c r="AW212" s="1390">
        <f t="shared" si="119"/>
        <v>0</v>
      </c>
      <c r="AX212" s="1390">
        <f t="shared" si="120"/>
        <v>0</v>
      </c>
      <c r="AY212" s="1390">
        <f t="shared" si="121"/>
        <v>0</v>
      </c>
      <c r="AZ212" s="1390">
        <f t="shared" si="122"/>
        <v>0</v>
      </c>
      <c r="BA212" s="1390">
        <f t="shared" si="123"/>
        <v>0</v>
      </c>
      <c r="BB212" s="1390">
        <f t="shared" si="124"/>
        <v>0</v>
      </c>
      <c r="BC212" s="1390">
        <f t="shared" si="125"/>
        <v>0</v>
      </c>
      <c r="BD212" s="1390">
        <f t="shared" si="126"/>
        <v>0</v>
      </c>
      <c r="BE212" s="1390">
        <f t="shared" si="127"/>
        <v>0</v>
      </c>
      <c r="BF212" s="1390">
        <f t="shared" si="128"/>
        <v>0</v>
      </c>
      <c r="BG212" s="1390">
        <f t="shared" si="129"/>
        <v>0</v>
      </c>
      <c r="BH212" s="1390">
        <f t="shared" si="130"/>
        <v>0</v>
      </c>
      <c r="BI212" s="1390">
        <f t="shared" si="131"/>
        <v>0</v>
      </c>
      <c r="BJ212" s="1390">
        <f t="shared" si="132"/>
        <v>0</v>
      </c>
      <c r="BK212" s="1390">
        <f t="shared" si="133"/>
        <v>0</v>
      </c>
    </row>
    <row r="213" spans="1:63" ht="21" customHeight="1" thickBot="1">
      <c r="A213" s="1506" t="s">
        <v>950</v>
      </c>
      <c r="B213" s="667"/>
      <c r="C213" s="1507" t="str">
        <f>IF(VLOOKUP($A213,'Data (new)'!$A:$T,2,0)="","",VLOOKUP($A213,'Data (new)'!$A:$T,2,0))</f>
        <v>AGP0132-U3</v>
      </c>
      <c r="D213" s="1507"/>
      <c r="E213" s="1507" t="e">
        <f>IF(VLOOKUP($A213,#REF!,3,0)="","",VLOOKUP($A213,#REF!,3,0))</f>
        <v>#REF!</v>
      </c>
      <c r="F213" s="1692"/>
      <c r="G213" s="1508" t="str">
        <f>IF(VLOOKUP($A213,'Data (new)'!$A:$T,6,0)="","",HYPERLINK(VLOOKUP($A213,'Data (new)'!A:T,7,0), VLOOKUP($A213,'Data (new)'!A:T,6,0)))</f>
        <v>Triad 3</v>
      </c>
      <c r="H213" s="1507" t="str">
        <f>IF(VLOOKUP($A213,'Data (new)'!$A:$T,14,0)="","",VLOOKUP($A213,'Data (new)'!$A:$T,14,0))</f>
        <v>Jugs</v>
      </c>
      <c r="I213" s="1509" t="str">
        <f>IF(VLOOKUP($A213,'Data (new)'!$A:$T,10,0)="","",VLOOKUP($A213,'Data (new)'!$A:$T,10,0))</f>
        <v>XL</v>
      </c>
      <c r="J213" s="1509">
        <f>IF(VLOOKUP($A213,'Data (new)'!$A:$T,11,0)="","",VLOOKUP($A213,'Data (new)'!$A:$T,11,0))</f>
        <v>1</v>
      </c>
      <c r="K213" s="1510">
        <f>IF(VLOOKUP($A213,'Data (new)'!$A:$T,16,0)="","",VLOOKUP($A213,'Data (new)'!$A:$T,16,0))</f>
        <v>119</v>
      </c>
      <c r="L213" s="745"/>
      <c r="M213" s="745"/>
      <c r="N213" s="745"/>
      <c r="O213" s="745"/>
      <c r="P213" s="745"/>
      <c r="Q213" s="745"/>
      <c r="R213" s="745"/>
      <c r="S213" s="745"/>
      <c r="T213" s="745"/>
      <c r="U213" s="746"/>
      <c r="V213" s="746"/>
      <c r="W213" s="747"/>
      <c r="X213" s="748"/>
      <c r="Y213" s="749"/>
      <c r="Z213" s="750"/>
      <c r="AA213" s="751"/>
      <c r="AB213" s="752"/>
      <c r="AC213" s="753"/>
      <c r="AD213" s="752"/>
      <c r="AE213" s="752"/>
      <c r="AF213" s="752"/>
      <c r="AG213" s="754"/>
      <c r="AH213" s="752"/>
      <c r="AI213" s="1510">
        <f>IF(VLOOKUP($A213,'Data (new)'!$A:$T,12,0)="","",VLOOKUP($A213,'Data (new)'!$A:$T,12,0))</f>
        <v>1.99</v>
      </c>
      <c r="AJ213" s="1509" t="str">
        <f t="shared" si="108"/>
        <v/>
      </c>
      <c r="AK213" s="1509" t="str">
        <f t="shared" si="109"/>
        <v/>
      </c>
      <c r="AL213" s="1510" t="str">
        <f t="shared" si="110"/>
        <v/>
      </c>
      <c r="AM213" s="1510" t="str">
        <f>IF(ISERROR('Agripp Holds PU (EU, ASIA)'!$AL213*(1-$I$3)),"",'Agripp Holds PU (EU, ASIA)'!$AL213*(1-$I$3))</f>
        <v/>
      </c>
      <c r="AN213" s="1511" t="str">
        <f t="shared" si="134"/>
        <v/>
      </c>
      <c r="AO213" s="1390">
        <f t="shared" si="111"/>
        <v>0</v>
      </c>
      <c r="AP213" s="1390">
        <f t="shared" si="112"/>
        <v>0</v>
      </c>
      <c r="AQ213" s="1390">
        <f t="shared" si="113"/>
        <v>0</v>
      </c>
      <c r="AR213" s="1390">
        <f t="shared" si="114"/>
        <v>0</v>
      </c>
      <c r="AS213" s="1390">
        <f t="shared" si="115"/>
        <v>0</v>
      </c>
      <c r="AT213" s="1390">
        <f t="shared" si="116"/>
        <v>0</v>
      </c>
      <c r="AU213" s="1390">
        <f t="shared" si="117"/>
        <v>0</v>
      </c>
      <c r="AV213" s="1390">
        <f t="shared" si="118"/>
        <v>0</v>
      </c>
      <c r="AW213" s="1390">
        <f t="shared" si="119"/>
        <v>0</v>
      </c>
      <c r="AX213" s="1390">
        <f t="shared" si="120"/>
        <v>0</v>
      </c>
      <c r="AY213" s="1390">
        <f t="shared" si="121"/>
        <v>0</v>
      </c>
      <c r="AZ213" s="1390">
        <f t="shared" si="122"/>
        <v>0</v>
      </c>
      <c r="BA213" s="1390">
        <f t="shared" si="123"/>
        <v>0</v>
      </c>
      <c r="BB213" s="1390">
        <f t="shared" si="124"/>
        <v>0</v>
      </c>
      <c r="BC213" s="1390">
        <f t="shared" si="125"/>
        <v>0</v>
      </c>
      <c r="BD213" s="1390">
        <f t="shared" si="126"/>
        <v>0</v>
      </c>
      <c r="BE213" s="1390">
        <f t="shared" si="127"/>
        <v>0</v>
      </c>
      <c r="BF213" s="1390">
        <f t="shared" si="128"/>
        <v>0</v>
      </c>
      <c r="BG213" s="1390">
        <f t="shared" si="129"/>
        <v>0</v>
      </c>
      <c r="BH213" s="1390">
        <f t="shared" si="130"/>
        <v>0</v>
      </c>
      <c r="BI213" s="1390">
        <f t="shared" si="131"/>
        <v>0</v>
      </c>
      <c r="BJ213" s="1390">
        <f t="shared" si="132"/>
        <v>0</v>
      </c>
      <c r="BK213" s="1390">
        <f t="shared" si="133"/>
        <v>0</v>
      </c>
    </row>
    <row r="214" spans="1:63" ht="45" customHeight="1" thickBot="1">
      <c r="A214" s="1519" t="s">
        <v>3378</v>
      </c>
      <c r="B214" s="1520"/>
      <c r="C214" s="1520"/>
      <c r="D214" s="1520"/>
      <c r="E214" s="1520"/>
      <c r="F214" s="1520"/>
      <c r="G214" s="1520"/>
      <c r="H214" s="1520"/>
      <c r="I214" s="1520"/>
      <c r="J214" s="1520"/>
      <c r="K214" s="1520"/>
      <c r="L214" s="1520"/>
      <c r="M214" s="1520"/>
      <c r="N214" s="1520"/>
      <c r="O214" s="1520"/>
      <c r="P214" s="1520"/>
      <c r="Q214" s="1520"/>
      <c r="R214" s="1520"/>
      <c r="S214" s="1520"/>
      <c r="T214" s="1520"/>
      <c r="U214" s="1520"/>
      <c r="V214" s="1520"/>
      <c r="W214" s="1520"/>
      <c r="X214" s="1520"/>
      <c r="Y214" s="1520"/>
      <c r="Z214" s="1520"/>
      <c r="AA214" s="1520"/>
      <c r="AB214" s="1520"/>
      <c r="AC214" s="1520"/>
      <c r="AD214" s="1520"/>
      <c r="AE214" s="1520"/>
      <c r="AF214" s="1520"/>
      <c r="AG214" s="1520"/>
      <c r="AH214" s="1520"/>
      <c r="AI214" s="1520"/>
      <c r="AJ214" s="1520"/>
      <c r="AK214" s="1520"/>
      <c r="AL214" s="1520"/>
      <c r="AM214" s="1520"/>
      <c r="AN214" s="1521"/>
      <c r="AO214" s="1390">
        <f t="shared" si="111"/>
        <v>0</v>
      </c>
      <c r="AP214" s="1390">
        <f t="shared" si="112"/>
        <v>0</v>
      </c>
      <c r="AQ214" s="1390">
        <f t="shared" si="113"/>
        <v>0</v>
      </c>
      <c r="AR214" s="1390">
        <f t="shared" si="114"/>
        <v>0</v>
      </c>
      <c r="AS214" s="1390">
        <f t="shared" si="115"/>
        <v>0</v>
      </c>
      <c r="AT214" s="1390">
        <f t="shared" si="116"/>
        <v>0</v>
      </c>
      <c r="AU214" s="1390">
        <f t="shared" si="117"/>
        <v>0</v>
      </c>
      <c r="AV214" s="1390">
        <f t="shared" si="118"/>
        <v>0</v>
      </c>
      <c r="AW214" s="1390">
        <f t="shared" si="119"/>
        <v>0</v>
      </c>
      <c r="AX214" s="1390">
        <f t="shared" si="120"/>
        <v>0</v>
      </c>
      <c r="AY214" s="1390">
        <f t="shared" si="121"/>
        <v>0</v>
      </c>
      <c r="AZ214" s="1390">
        <f t="shared" si="122"/>
        <v>0</v>
      </c>
      <c r="BA214" s="1390">
        <f t="shared" si="123"/>
        <v>0</v>
      </c>
      <c r="BB214" s="1390">
        <f t="shared" si="124"/>
        <v>0</v>
      </c>
      <c r="BC214" s="1390">
        <f t="shared" si="125"/>
        <v>0</v>
      </c>
      <c r="BD214" s="1390">
        <f t="shared" si="126"/>
        <v>0</v>
      </c>
      <c r="BE214" s="1390">
        <f t="shared" si="127"/>
        <v>0</v>
      </c>
      <c r="BF214" s="1390">
        <f t="shared" si="128"/>
        <v>0</v>
      </c>
      <c r="BG214" s="1390">
        <f t="shared" si="129"/>
        <v>0</v>
      </c>
      <c r="BH214" s="1390">
        <f t="shared" si="130"/>
        <v>0</v>
      </c>
      <c r="BI214" s="1390">
        <f t="shared" si="131"/>
        <v>0</v>
      </c>
      <c r="BJ214" s="1390">
        <f t="shared" si="132"/>
        <v>0</v>
      </c>
      <c r="BK214" s="1390">
        <f t="shared" si="133"/>
        <v>0</v>
      </c>
    </row>
    <row r="215" spans="1:63" ht="21" customHeight="1">
      <c r="A215" s="1498" t="s">
        <v>951</v>
      </c>
      <c r="B215" s="1499"/>
      <c r="C215" s="1500" t="str">
        <f>IF(VLOOKUP($A215,'Data (new)'!$A:$T,2,0)="","",VLOOKUP($A215,'Data (new)'!$A:$T,2,0))</f>
        <v>AGP0054-U3</v>
      </c>
      <c r="D215" s="1500"/>
      <c r="E215" s="1500" t="e">
        <f>IF(VLOOKUP($A215,#REF!,3,0)="","",VLOOKUP($A215,#REF!,3,0))</f>
        <v>#REF!</v>
      </c>
      <c r="F215" s="1686" t="str">
        <f>IF(VLOOKUP($A215,'Data (new)'!$A:$T,5,0)="","",VLOOKUP($A215,'Data (new)'!$A:$T,5,0))</f>
        <v>Dune origin (Asia, EU)</v>
      </c>
      <c r="G215" s="1492" t="str">
        <f>IF(VLOOKUP($A215,'Data (new)'!$A:$T,6,0)="","",HYPERLINK(VLOOKUP($A215,'Data (new)'!A:T,7,0), VLOOKUP($A215,'Data (new)'!A:T,6,0)))</f>
        <v>Baransu</v>
      </c>
      <c r="H215" s="1500" t="str">
        <f>IF(VLOOKUP($A215,'Data (new)'!$A:$T,14,0)="","",VLOOKUP($A215,'Data (new)'!$A:$T,14,0))</f>
        <v>Pinches</v>
      </c>
      <c r="I215" s="1501" t="str">
        <f>IF(VLOOKUP($A215,'Data (new)'!$A:$T,10,0)="","",VLOOKUP($A215,'Data (new)'!$A:$T,10,0))</f>
        <v>XXL</v>
      </c>
      <c r="J215" s="1501">
        <f>IF(VLOOKUP($A215,'Data (new)'!$A:$T,11,0)="","",VLOOKUP($A215,'Data (new)'!$A:$T,11,0))</f>
        <v>3</v>
      </c>
      <c r="K215" s="1502">
        <f>IF(VLOOKUP($A215,'Data (new)'!$A:$T,16,0)="","",VLOOKUP($A215,'Data (new)'!$A:$T,16,0))</f>
        <v>215</v>
      </c>
      <c r="L215" s="735"/>
      <c r="M215" s="735"/>
      <c r="N215" s="735"/>
      <c r="O215" s="735"/>
      <c r="P215" s="735"/>
      <c r="Q215" s="735"/>
      <c r="R215" s="735"/>
      <c r="S215" s="735"/>
      <c r="T215" s="735"/>
      <c r="U215" s="736"/>
      <c r="V215" s="736"/>
      <c r="W215" s="737"/>
      <c r="X215" s="738"/>
      <c r="Y215" s="739"/>
      <c r="Z215" s="740"/>
      <c r="AA215" s="741"/>
      <c r="AB215" s="742"/>
      <c r="AC215" s="743"/>
      <c r="AD215" s="742"/>
      <c r="AE215" s="742"/>
      <c r="AF215" s="742"/>
      <c r="AG215" s="744"/>
      <c r="AH215" s="742"/>
      <c r="AI215" s="1502">
        <f>IF(VLOOKUP($A215,'Data (new)'!$A:$T,12,0)="","",VLOOKUP($A215,'Data (new)'!$A:$T,12,0))</f>
        <v>2.61</v>
      </c>
      <c r="AJ215" s="1501" t="str">
        <f t="shared" si="108"/>
        <v/>
      </c>
      <c r="AK215" s="1501" t="str">
        <f t="shared" si="109"/>
        <v/>
      </c>
      <c r="AL215" s="1502" t="str">
        <f t="shared" si="110"/>
        <v/>
      </c>
      <c r="AM215" s="1502" t="str">
        <f>IF(ISERROR('Agripp Holds PU (EU, ASIA)'!$AL215*(1-$I$3)),"",'Agripp Holds PU (EU, ASIA)'!$AL215*(1-$I$3))</f>
        <v/>
      </c>
      <c r="AN215" s="1505" t="str">
        <f t="shared" si="134"/>
        <v/>
      </c>
      <c r="AO215" s="1390">
        <f t="shared" si="111"/>
        <v>0</v>
      </c>
      <c r="AP215" s="1390">
        <f t="shared" si="112"/>
        <v>0</v>
      </c>
      <c r="AQ215" s="1390">
        <f t="shared" si="113"/>
        <v>0</v>
      </c>
      <c r="AR215" s="1390">
        <f t="shared" si="114"/>
        <v>0</v>
      </c>
      <c r="AS215" s="1390">
        <f t="shared" si="115"/>
        <v>0</v>
      </c>
      <c r="AT215" s="1390">
        <f t="shared" si="116"/>
        <v>0</v>
      </c>
      <c r="AU215" s="1390">
        <f t="shared" si="117"/>
        <v>0</v>
      </c>
      <c r="AV215" s="1390">
        <f t="shared" si="118"/>
        <v>0</v>
      </c>
      <c r="AW215" s="1390">
        <f t="shared" si="119"/>
        <v>0</v>
      </c>
      <c r="AX215" s="1390">
        <f t="shared" si="120"/>
        <v>0</v>
      </c>
      <c r="AY215" s="1390">
        <f t="shared" si="121"/>
        <v>0</v>
      </c>
      <c r="AZ215" s="1390">
        <f t="shared" si="122"/>
        <v>0</v>
      </c>
      <c r="BA215" s="1390">
        <f t="shared" si="123"/>
        <v>0</v>
      </c>
      <c r="BB215" s="1390">
        <f t="shared" si="124"/>
        <v>0</v>
      </c>
      <c r="BC215" s="1390">
        <f t="shared" si="125"/>
        <v>0</v>
      </c>
      <c r="BD215" s="1390">
        <f t="shared" si="126"/>
        <v>0</v>
      </c>
      <c r="BE215" s="1390">
        <f t="shared" si="127"/>
        <v>0</v>
      </c>
      <c r="BF215" s="1390">
        <f t="shared" si="128"/>
        <v>0</v>
      </c>
      <c r="BG215" s="1390">
        <f t="shared" si="129"/>
        <v>0</v>
      </c>
      <c r="BH215" s="1390">
        <f t="shared" si="130"/>
        <v>0</v>
      </c>
      <c r="BI215" s="1390">
        <f t="shared" si="131"/>
        <v>0</v>
      </c>
      <c r="BJ215" s="1390">
        <f t="shared" si="132"/>
        <v>0</v>
      </c>
      <c r="BK215" s="1390">
        <f t="shared" si="133"/>
        <v>0</v>
      </c>
    </row>
    <row r="216" spans="1:63" ht="21" customHeight="1">
      <c r="A216" s="1506" t="s">
        <v>952</v>
      </c>
      <c r="B216" s="667"/>
      <c r="C216" s="1507" t="str">
        <f>IF(VLOOKUP($A216,'Data (new)'!$A:$T,2,0)="","",VLOOKUP($A216,'Data (new)'!$A:$T,2,0))</f>
        <v>AGP0055-U3</v>
      </c>
      <c r="D216" s="1507"/>
      <c r="E216" s="1507" t="e">
        <f>IF(VLOOKUP($A216,#REF!,3,0)="","",VLOOKUP($A216,#REF!,3,0))</f>
        <v>#REF!</v>
      </c>
      <c r="F216" s="1687"/>
      <c r="G216" s="1508" t="str">
        <f>IF(VLOOKUP($A216,'Data (new)'!$A:$T,6,0)="","",HYPERLINK(VLOOKUP($A216,'Data (new)'!A:T,7,0), VLOOKUP($A216,'Data (new)'!A:T,6,0)))</f>
        <v>Botan</v>
      </c>
      <c r="H216" s="1507" t="str">
        <f>IF(VLOOKUP($A216,'Data (new)'!$A:$T,14,0)="","",VLOOKUP($A216,'Data (new)'!$A:$T,14,0))</f>
        <v>Footholds</v>
      </c>
      <c r="I216" s="1509" t="str">
        <f>IF(VLOOKUP($A216,'Data (new)'!$A:$T,10,0)="","",VLOOKUP($A216,'Data (new)'!$A:$T,10,0))</f>
        <v>XS</v>
      </c>
      <c r="J216" s="1509">
        <f>IF(VLOOKUP($A216,'Data (new)'!$A:$T,11,0)="","",VLOOKUP($A216,'Data (new)'!$A:$T,11,0))</f>
        <v>10</v>
      </c>
      <c r="K216" s="1510">
        <f>IF(VLOOKUP($A216,'Data (new)'!$A:$T,16,0)="","",VLOOKUP($A216,'Data (new)'!$A:$T,16,0))</f>
        <v>67</v>
      </c>
      <c r="L216" s="745"/>
      <c r="M216" s="745"/>
      <c r="N216" s="745"/>
      <c r="O216" s="745"/>
      <c r="P216" s="745"/>
      <c r="Q216" s="745"/>
      <c r="R216" s="745"/>
      <c r="S216" s="745"/>
      <c r="T216" s="745"/>
      <c r="U216" s="746"/>
      <c r="V216" s="746"/>
      <c r="W216" s="747"/>
      <c r="X216" s="748"/>
      <c r="Y216" s="749"/>
      <c r="Z216" s="750"/>
      <c r="AA216" s="751"/>
      <c r="AB216" s="752"/>
      <c r="AC216" s="753"/>
      <c r="AD216" s="752"/>
      <c r="AE216" s="752"/>
      <c r="AF216" s="752"/>
      <c r="AG216" s="754"/>
      <c r="AH216" s="752"/>
      <c r="AI216" s="1510">
        <f>IF(VLOOKUP($A216,'Data (new)'!$A:$T,12,0)="","",VLOOKUP($A216,'Data (new)'!$A:$T,12,0))</f>
        <v>0.38</v>
      </c>
      <c r="AJ216" s="1509" t="str">
        <f t="shared" si="108"/>
        <v/>
      </c>
      <c r="AK216" s="1509" t="str">
        <f t="shared" si="109"/>
        <v/>
      </c>
      <c r="AL216" s="1510" t="str">
        <f t="shared" si="110"/>
        <v/>
      </c>
      <c r="AM216" s="1510" t="str">
        <f>IF(ISERROR('Agripp Holds PU (EU, ASIA)'!$AL216*(1-$I$3)),"",'Agripp Holds PU (EU, ASIA)'!$AL216*(1-$I$3))</f>
        <v/>
      </c>
      <c r="AN216" s="1511" t="str">
        <f t="shared" si="134"/>
        <v/>
      </c>
      <c r="AO216" s="1390">
        <f t="shared" si="111"/>
        <v>0</v>
      </c>
      <c r="AP216" s="1390">
        <f t="shared" si="112"/>
        <v>0</v>
      </c>
      <c r="AQ216" s="1390">
        <f t="shared" si="113"/>
        <v>0</v>
      </c>
      <c r="AR216" s="1390">
        <f t="shared" si="114"/>
        <v>0</v>
      </c>
      <c r="AS216" s="1390">
        <f t="shared" si="115"/>
        <v>0</v>
      </c>
      <c r="AT216" s="1390">
        <f t="shared" si="116"/>
        <v>0</v>
      </c>
      <c r="AU216" s="1390">
        <f t="shared" si="117"/>
        <v>0</v>
      </c>
      <c r="AV216" s="1390">
        <f t="shared" si="118"/>
        <v>0</v>
      </c>
      <c r="AW216" s="1390">
        <f t="shared" si="119"/>
        <v>0</v>
      </c>
      <c r="AX216" s="1390">
        <f t="shared" si="120"/>
        <v>0</v>
      </c>
      <c r="AY216" s="1390">
        <f t="shared" si="121"/>
        <v>0</v>
      </c>
      <c r="AZ216" s="1390">
        <f t="shared" si="122"/>
        <v>0</v>
      </c>
      <c r="BA216" s="1390">
        <f t="shared" si="123"/>
        <v>0</v>
      </c>
      <c r="BB216" s="1390">
        <f t="shared" si="124"/>
        <v>0</v>
      </c>
      <c r="BC216" s="1390">
        <f t="shared" si="125"/>
        <v>0</v>
      </c>
      <c r="BD216" s="1390">
        <f t="shared" si="126"/>
        <v>0</v>
      </c>
      <c r="BE216" s="1390">
        <f t="shared" si="127"/>
        <v>0</v>
      </c>
      <c r="BF216" s="1390">
        <f t="shared" si="128"/>
        <v>0</v>
      </c>
      <c r="BG216" s="1390">
        <f t="shared" si="129"/>
        <v>0</v>
      </c>
      <c r="BH216" s="1390">
        <f t="shared" si="130"/>
        <v>0</v>
      </c>
      <c r="BI216" s="1390">
        <f t="shared" si="131"/>
        <v>0</v>
      </c>
      <c r="BJ216" s="1390">
        <f t="shared" si="132"/>
        <v>0</v>
      </c>
      <c r="BK216" s="1390">
        <f t="shared" si="133"/>
        <v>0</v>
      </c>
    </row>
    <row r="217" spans="1:63" ht="21" customHeight="1">
      <c r="A217" s="1498" t="s">
        <v>1024</v>
      </c>
      <c r="B217" s="1499"/>
      <c r="C217" s="1500" t="str">
        <f>IF(VLOOKUP($A217,'Data (new)'!$A:$T,2,0)="","",VLOOKUP($A217,'Data (new)'!$A:$T,2,0))</f>
        <v>AGP0056-U3</v>
      </c>
      <c r="D217" s="1500"/>
      <c r="E217" s="1500" t="e">
        <f>IF(VLOOKUP($A217,#REF!,3,0)="","",VLOOKUP($A217,#REF!,3,0))</f>
        <v>#REF!</v>
      </c>
      <c r="F217" s="1687"/>
      <c r="G217" s="1492" t="str">
        <f>IF(VLOOKUP($A217,'Data (new)'!$A:$T,6,0)="","",HYPERLINK(VLOOKUP($A217,'Data (new)'!A:T,7,0), VLOOKUP($A217,'Data (new)'!A:T,6,0)))</f>
        <v>Chip</v>
      </c>
      <c r="H217" s="1500" t="str">
        <f>IF(VLOOKUP($A217,'Data (new)'!$A:$T,14,0)="","",VLOOKUP($A217,'Data (new)'!$A:$T,14,0))</f>
        <v>Footholds</v>
      </c>
      <c r="I217" s="1501" t="str">
        <f>IF(VLOOKUP($A217,'Data (new)'!$A:$T,10,0)="","",VLOOKUP($A217,'Data (new)'!$A:$T,10,0))</f>
        <v>XS</v>
      </c>
      <c r="J217" s="1501">
        <f>IF(VLOOKUP($A217,'Data (new)'!$A:$T,11,0)="","",VLOOKUP($A217,'Data (new)'!$A:$T,11,0))</f>
        <v>10</v>
      </c>
      <c r="K217" s="1502">
        <f>IF(VLOOKUP($A217,'Data (new)'!$A:$T,16,0)="","",VLOOKUP($A217,'Data (new)'!$A:$T,16,0))</f>
        <v>70</v>
      </c>
      <c r="L217" s="735"/>
      <c r="M217" s="735"/>
      <c r="N217" s="735"/>
      <c r="O217" s="735"/>
      <c r="P217" s="735"/>
      <c r="Q217" s="735"/>
      <c r="R217" s="735"/>
      <c r="S217" s="735"/>
      <c r="T217" s="735"/>
      <c r="U217" s="736"/>
      <c r="V217" s="736"/>
      <c r="W217" s="737"/>
      <c r="X217" s="738"/>
      <c r="Y217" s="739"/>
      <c r="Z217" s="740"/>
      <c r="AA217" s="741"/>
      <c r="AB217" s="742"/>
      <c r="AC217" s="743"/>
      <c r="AD217" s="742"/>
      <c r="AE217" s="742"/>
      <c r="AF217" s="742"/>
      <c r="AG217" s="744"/>
      <c r="AH217" s="742"/>
      <c r="AI217" s="1502">
        <f>IF(VLOOKUP($A217,'Data (new)'!$A:$T,12,0)="","",VLOOKUP($A217,'Data (new)'!$A:$T,12,0))</f>
        <v>0.434</v>
      </c>
      <c r="AJ217" s="1501" t="str">
        <f t="shared" si="108"/>
        <v/>
      </c>
      <c r="AK217" s="1501" t="str">
        <f t="shared" si="109"/>
        <v/>
      </c>
      <c r="AL217" s="1502" t="str">
        <f t="shared" si="110"/>
        <v/>
      </c>
      <c r="AM217" s="1502" t="str">
        <f>IF(ISERROR('Agripp Holds PU (EU, ASIA)'!$AL217*(1-$I$3)),"",'Agripp Holds PU (EU, ASIA)'!$AL217*(1-$I$3))</f>
        <v/>
      </c>
      <c r="AN217" s="1505" t="str">
        <f t="shared" si="134"/>
        <v/>
      </c>
      <c r="AO217" s="1390">
        <f t="shared" si="111"/>
        <v>0</v>
      </c>
      <c r="AP217" s="1390">
        <f t="shared" si="112"/>
        <v>0</v>
      </c>
      <c r="AQ217" s="1390">
        <f t="shared" si="113"/>
        <v>0</v>
      </c>
      <c r="AR217" s="1390">
        <f t="shared" si="114"/>
        <v>0</v>
      </c>
      <c r="AS217" s="1390">
        <f t="shared" si="115"/>
        <v>0</v>
      </c>
      <c r="AT217" s="1390">
        <f t="shared" si="116"/>
        <v>0</v>
      </c>
      <c r="AU217" s="1390">
        <f t="shared" si="117"/>
        <v>0</v>
      </c>
      <c r="AV217" s="1390">
        <f t="shared" si="118"/>
        <v>0</v>
      </c>
      <c r="AW217" s="1390">
        <f t="shared" si="119"/>
        <v>0</v>
      </c>
      <c r="AX217" s="1390">
        <f t="shared" si="120"/>
        <v>0</v>
      </c>
      <c r="AY217" s="1390">
        <f t="shared" si="121"/>
        <v>0</v>
      </c>
      <c r="AZ217" s="1390">
        <f t="shared" si="122"/>
        <v>0</v>
      </c>
      <c r="BA217" s="1390">
        <f t="shared" si="123"/>
        <v>0</v>
      </c>
      <c r="BB217" s="1390">
        <f t="shared" si="124"/>
        <v>0</v>
      </c>
      <c r="BC217" s="1390">
        <f t="shared" si="125"/>
        <v>0</v>
      </c>
      <c r="BD217" s="1390">
        <f t="shared" si="126"/>
        <v>0</v>
      </c>
      <c r="BE217" s="1390">
        <f t="shared" si="127"/>
        <v>0</v>
      </c>
      <c r="BF217" s="1390">
        <f t="shared" si="128"/>
        <v>0</v>
      </c>
      <c r="BG217" s="1390">
        <f t="shared" si="129"/>
        <v>0</v>
      </c>
      <c r="BH217" s="1390">
        <f t="shared" si="130"/>
        <v>0</v>
      </c>
      <c r="BI217" s="1390">
        <f t="shared" si="131"/>
        <v>0</v>
      </c>
      <c r="BJ217" s="1390">
        <f t="shared" si="132"/>
        <v>0</v>
      </c>
      <c r="BK217" s="1390">
        <f t="shared" si="133"/>
        <v>0</v>
      </c>
    </row>
    <row r="218" spans="1:63" ht="21" customHeight="1">
      <c r="A218" s="1506" t="s">
        <v>1025</v>
      </c>
      <c r="B218" s="667"/>
      <c r="C218" s="1507" t="str">
        <f>IF(VLOOKUP($A218,'Data (new)'!$A:$T,2,0)="","",VLOOKUP($A218,'Data (new)'!$A:$T,2,0))</f>
        <v>AGP0057-U3</v>
      </c>
      <c r="D218" s="1507"/>
      <c r="E218" s="1507" t="e">
        <f>IF(VLOOKUP($A218,#REF!,3,0)="","",VLOOKUP($A218,#REF!,3,0))</f>
        <v>#REF!</v>
      </c>
      <c r="F218" s="1687"/>
      <c r="G218" s="1508" t="str">
        <f>IF(VLOOKUP($A218,'Data (new)'!$A:$T,6,0)="","",HYPERLINK(VLOOKUP($A218,'Data (new)'!A:T,7,0), VLOOKUP($A218,'Data (new)'!A:T,6,0)))</f>
        <v>Comix</v>
      </c>
      <c r="H218" s="1507" t="str">
        <f>IF(VLOOKUP($A218,'Data (new)'!$A:$T,14,0)="","",VLOOKUP($A218,'Data (new)'!$A:$T,14,0))</f>
        <v>Balls</v>
      </c>
      <c r="I218" s="1509" t="str">
        <f>IF(VLOOKUP($A218,'Data (new)'!$A:$T,10,0)="","",VLOOKUP($A218,'Data (new)'!$A:$T,10,0))</f>
        <v>MEGA</v>
      </c>
      <c r="J218" s="1509">
        <f>IF(VLOOKUP($A218,'Data (new)'!$A:$T,11,0)="","",VLOOKUP($A218,'Data (new)'!$A:$T,11,0))</f>
        <v>1</v>
      </c>
      <c r="K218" s="1510">
        <f>IF(VLOOKUP($A218,'Data (new)'!$A:$T,16,0)="","",VLOOKUP($A218,'Data (new)'!$A:$T,16,0))</f>
        <v>114</v>
      </c>
      <c r="L218" s="745"/>
      <c r="M218" s="745"/>
      <c r="N218" s="745"/>
      <c r="O218" s="745"/>
      <c r="P218" s="745"/>
      <c r="Q218" s="745"/>
      <c r="R218" s="745"/>
      <c r="S218" s="745"/>
      <c r="T218" s="745"/>
      <c r="U218" s="746"/>
      <c r="V218" s="746"/>
      <c r="W218" s="747"/>
      <c r="X218" s="748"/>
      <c r="Y218" s="749"/>
      <c r="Z218" s="750"/>
      <c r="AA218" s="751"/>
      <c r="AB218" s="752"/>
      <c r="AC218" s="753"/>
      <c r="AD218" s="752"/>
      <c r="AE218" s="752"/>
      <c r="AF218" s="752"/>
      <c r="AG218" s="754"/>
      <c r="AH218" s="752"/>
      <c r="AI218" s="1510">
        <f>IF(VLOOKUP($A218,'Data (new)'!$A:$T,12,0)="","",VLOOKUP($A218,'Data (new)'!$A:$T,12,0))</f>
        <v>1.4510000000000001</v>
      </c>
      <c r="AJ218" s="1509" t="str">
        <f t="shared" si="108"/>
        <v/>
      </c>
      <c r="AK218" s="1509" t="str">
        <f t="shared" si="109"/>
        <v/>
      </c>
      <c r="AL218" s="1510" t="str">
        <f t="shared" si="110"/>
        <v/>
      </c>
      <c r="AM218" s="1510" t="str">
        <f>IF(ISERROR('Agripp Holds PU (EU, ASIA)'!$AL218*(1-$I$3)),"",'Agripp Holds PU (EU, ASIA)'!$AL218*(1-$I$3))</f>
        <v/>
      </c>
      <c r="AN218" s="1511" t="str">
        <f t="shared" si="134"/>
        <v/>
      </c>
      <c r="AO218" s="1390">
        <f t="shared" si="111"/>
        <v>0</v>
      </c>
      <c r="AP218" s="1390">
        <f t="shared" si="112"/>
        <v>0</v>
      </c>
      <c r="AQ218" s="1390">
        <f t="shared" si="113"/>
        <v>0</v>
      </c>
      <c r="AR218" s="1390">
        <f t="shared" si="114"/>
        <v>0</v>
      </c>
      <c r="AS218" s="1390">
        <f t="shared" si="115"/>
        <v>0</v>
      </c>
      <c r="AT218" s="1390">
        <f t="shared" si="116"/>
        <v>0</v>
      </c>
      <c r="AU218" s="1390">
        <f t="shared" si="117"/>
        <v>0</v>
      </c>
      <c r="AV218" s="1390">
        <f t="shared" si="118"/>
        <v>0</v>
      </c>
      <c r="AW218" s="1390">
        <f t="shared" si="119"/>
        <v>0</v>
      </c>
      <c r="AX218" s="1390">
        <f t="shared" si="120"/>
        <v>0</v>
      </c>
      <c r="AY218" s="1390">
        <f t="shared" si="121"/>
        <v>0</v>
      </c>
      <c r="AZ218" s="1390">
        <f t="shared" si="122"/>
        <v>0</v>
      </c>
      <c r="BA218" s="1390">
        <f t="shared" si="123"/>
        <v>0</v>
      </c>
      <c r="BB218" s="1390">
        <f t="shared" si="124"/>
        <v>0</v>
      </c>
      <c r="BC218" s="1390">
        <f t="shared" si="125"/>
        <v>0</v>
      </c>
      <c r="BD218" s="1390">
        <f t="shared" si="126"/>
        <v>0</v>
      </c>
      <c r="BE218" s="1390">
        <f t="shared" si="127"/>
        <v>0</v>
      </c>
      <c r="BF218" s="1390">
        <f t="shared" si="128"/>
        <v>0</v>
      </c>
      <c r="BG218" s="1390">
        <f t="shared" si="129"/>
        <v>0</v>
      </c>
      <c r="BH218" s="1390">
        <f t="shared" si="130"/>
        <v>0</v>
      </c>
      <c r="BI218" s="1390">
        <f t="shared" si="131"/>
        <v>0</v>
      </c>
      <c r="BJ218" s="1390">
        <f t="shared" si="132"/>
        <v>0</v>
      </c>
      <c r="BK218" s="1390">
        <f t="shared" si="133"/>
        <v>0</v>
      </c>
    </row>
    <row r="219" spans="1:63" ht="21" customHeight="1">
      <c r="A219" s="1498" t="s">
        <v>1026</v>
      </c>
      <c r="B219" s="1499"/>
      <c r="C219" s="1500" t="str">
        <f>IF(VLOOKUP($A219,'Data (new)'!$A:$T,2,0)="","",VLOOKUP($A219,'Data (new)'!$A:$T,2,0))</f>
        <v>AGP0058-U3</v>
      </c>
      <c r="D219" s="1500"/>
      <c r="E219" s="1500" t="e">
        <f>IF(VLOOKUP($A219,#REF!,3,0)="","",VLOOKUP($A219,#REF!,3,0))</f>
        <v>#REF!</v>
      </c>
      <c r="F219" s="1687"/>
      <c r="G219" s="1492" t="str">
        <f>IF(VLOOKUP($A219,'Data (new)'!$A:$T,6,0)="","",HYPERLINK(VLOOKUP($A219,'Data (new)'!A:T,7,0), VLOOKUP($A219,'Data (new)'!A:T,6,0)))</f>
        <v>Conor</v>
      </c>
      <c r="H219" s="1500" t="str">
        <f>IF(VLOOKUP($A219,'Data (new)'!$A:$T,14,0)="","",VLOOKUP($A219,'Data (new)'!$A:$T,14,0))</f>
        <v>Jugs</v>
      </c>
      <c r="I219" s="1501" t="str">
        <f>IF(VLOOKUP($A219,'Data (new)'!$A:$T,10,0)="","",VLOOKUP($A219,'Data (new)'!$A:$T,10,0))</f>
        <v>L</v>
      </c>
      <c r="J219" s="1501">
        <f>IF(VLOOKUP($A219,'Data (new)'!$A:$T,11,0)="","",VLOOKUP($A219,'Data (new)'!$A:$T,11,0))</f>
        <v>10</v>
      </c>
      <c r="K219" s="1502">
        <f>IF(VLOOKUP($A219,'Data (new)'!$A:$T,16,0)="","",VLOOKUP($A219,'Data (new)'!$A:$T,16,0))</f>
        <v>212</v>
      </c>
      <c r="L219" s="735"/>
      <c r="M219" s="735"/>
      <c r="N219" s="735"/>
      <c r="O219" s="735"/>
      <c r="P219" s="735"/>
      <c r="Q219" s="735"/>
      <c r="R219" s="735"/>
      <c r="S219" s="735"/>
      <c r="T219" s="735"/>
      <c r="U219" s="736"/>
      <c r="V219" s="736"/>
      <c r="W219" s="737"/>
      <c r="X219" s="738"/>
      <c r="Y219" s="739"/>
      <c r="Z219" s="740"/>
      <c r="AA219" s="741"/>
      <c r="AB219" s="742"/>
      <c r="AC219" s="743"/>
      <c r="AD219" s="742"/>
      <c r="AE219" s="742"/>
      <c r="AF219" s="742"/>
      <c r="AG219" s="744"/>
      <c r="AH219" s="742"/>
      <c r="AI219" s="1502">
        <f>IF(VLOOKUP($A219,'Data (new)'!$A:$T,12,0)="","",VLOOKUP($A219,'Data (new)'!$A:$T,12,0))</f>
        <v>3.0920000000000001</v>
      </c>
      <c r="AJ219" s="1501" t="str">
        <f t="shared" si="108"/>
        <v/>
      </c>
      <c r="AK219" s="1501" t="str">
        <f t="shared" si="109"/>
        <v/>
      </c>
      <c r="AL219" s="1502" t="str">
        <f t="shared" si="110"/>
        <v/>
      </c>
      <c r="AM219" s="1502" t="str">
        <f>IF(ISERROR('Agripp Holds PU (EU, ASIA)'!$AL219*(1-$I$3)),"",'Agripp Holds PU (EU, ASIA)'!$AL219*(1-$I$3))</f>
        <v/>
      </c>
      <c r="AN219" s="1505" t="str">
        <f t="shared" si="134"/>
        <v/>
      </c>
      <c r="AO219" s="1390">
        <f t="shared" si="111"/>
        <v>0</v>
      </c>
      <c r="AP219" s="1390">
        <f t="shared" si="112"/>
        <v>0</v>
      </c>
      <c r="AQ219" s="1390">
        <f t="shared" si="113"/>
        <v>0</v>
      </c>
      <c r="AR219" s="1390">
        <f t="shared" si="114"/>
        <v>0</v>
      </c>
      <c r="AS219" s="1390">
        <f t="shared" si="115"/>
        <v>0</v>
      </c>
      <c r="AT219" s="1390">
        <f t="shared" si="116"/>
        <v>0</v>
      </c>
      <c r="AU219" s="1390">
        <f t="shared" si="117"/>
        <v>0</v>
      </c>
      <c r="AV219" s="1390">
        <f t="shared" si="118"/>
        <v>0</v>
      </c>
      <c r="AW219" s="1390">
        <f t="shared" si="119"/>
        <v>0</v>
      </c>
      <c r="AX219" s="1390">
        <f t="shared" si="120"/>
        <v>0</v>
      </c>
      <c r="AY219" s="1390">
        <f t="shared" si="121"/>
        <v>0</v>
      </c>
      <c r="AZ219" s="1390">
        <f t="shared" si="122"/>
        <v>0</v>
      </c>
      <c r="BA219" s="1390">
        <f t="shared" si="123"/>
        <v>0</v>
      </c>
      <c r="BB219" s="1390">
        <f t="shared" si="124"/>
        <v>0</v>
      </c>
      <c r="BC219" s="1390">
        <f t="shared" si="125"/>
        <v>0</v>
      </c>
      <c r="BD219" s="1390">
        <f t="shared" si="126"/>
        <v>0</v>
      </c>
      <c r="BE219" s="1390">
        <f t="shared" si="127"/>
        <v>0</v>
      </c>
      <c r="BF219" s="1390">
        <f t="shared" si="128"/>
        <v>0</v>
      </c>
      <c r="BG219" s="1390">
        <f t="shared" si="129"/>
        <v>0</v>
      </c>
      <c r="BH219" s="1390">
        <f t="shared" si="130"/>
        <v>0</v>
      </c>
      <c r="BI219" s="1390">
        <f t="shared" si="131"/>
        <v>0</v>
      </c>
      <c r="BJ219" s="1390">
        <f t="shared" si="132"/>
        <v>0</v>
      </c>
      <c r="BK219" s="1390">
        <f t="shared" si="133"/>
        <v>0</v>
      </c>
    </row>
    <row r="220" spans="1:63" ht="21" customHeight="1">
      <c r="A220" s="1506" t="s">
        <v>1027</v>
      </c>
      <c r="B220" s="667"/>
      <c r="C220" s="1507" t="str">
        <f>IF(VLOOKUP($A220,'Data (new)'!$A:$T,2,0)="","",VLOOKUP($A220,'Data (new)'!$A:$T,2,0))</f>
        <v>AGP0059-U3</v>
      </c>
      <c r="D220" s="1507"/>
      <c r="E220" s="1507" t="e">
        <f>IF(VLOOKUP($A220,#REF!,3,0)="","",VLOOKUP($A220,#REF!,3,0))</f>
        <v>#REF!</v>
      </c>
      <c r="F220" s="1687"/>
      <c r="G220" s="1508" t="str">
        <f>IF(VLOOKUP($A220,'Data (new)'!$A:$T,6,0)="","",HYPERLINK(VLOOKUP($A220,'Data (new)'!A:T,7,0), VLOOKUP($A220,'Data (new)'!A:T,6,0)))</f>
        <v>Daiya</v>
      </c>
      <c r="H220" s="1507" t="str">
        <f>IF(VLOOKUP($A220,'Data (new)'!$A:$T,14,0)="","",VLOOKUP($A220,'Data (new)'!$A:$T,14,0))</f>
        <v>Footholds</v>
      </c>
      <c r="I220" s="1509" t="str">
        <f>IF(VLOOKUP($A220,'Data (new)'!$A:$T,10,0)="","",VLOOKUP($A220,'Data (new)'!$A:$T,10,0))</f>
        <v>XS</v>
      </c>
      <c r="J220" s="1509">
        <f>IF(VLOOKUP($A220,'Data (new)'!$A:$T,11,0)="","",VLOOKUP($A220,'Data (new)'!$A:$T,11,0))</f>
        <v>10</v>
      </c>
      <c r="K220" s="1510">
        <f>IF(VLOOKUP($A220,'Data (new)'!$A:$T,16,0)="","",VLOOKUP($A220,'Data (new)'!$A:$T,16,0))</f>
        <v>73</v>
      </c>
      <c r="L220" s="745"/>
      <c r="M220" s="745"/>
      <c r="N220" s="745"/>
      <c r="O220" s="745"/>
      <c r="P220" s="745"/>
      <c r="Q220" s="745"/>
      <c r="R220" s="745"/>
      <c r="S220" s="745"/>
      <c r="T220" s="745"/>
      <c r="U220" s="746"/>
      <c r="V220" s="746"/>
      <c r="W220" s="747"/>
      <c r="X220" s="748"/>
      <c r="Y220" s="749"/>
      <c r="Z220" s="750"/>
      <c r="AA220" s="751"/>
      <c r="AB220" s="752"/>
      <c r="AC220" s="753"/>
      <c r="AD220" s="752"/>
      <c r="AE220" s="752"/>
      <c r="AF220" s="752"/>
      <c r="AG220" s="754"/>
      <c r="AH220" s="752"/>
      <c r="AI220" s="1510">
        <f>IF(VLOOKUP($A220,'Data (new)'!$A:$T,12,0)="","",VLOOKUP($A220,'Data (new)'!$A:$T,12,0))</f>
        <v>0.49099999999999999</v>
      </c>
      <c r="AJ220" s="1509" t="str">
        <f t="shared" si="108"/>
        <v/>
      </c>
      <c r="AK220" s="1509" t="str">
        <f t="shared" si="109"/>
        <v/>
      </c>
      <c r="AL220" s="1510" t="str">
        <f t="shared" si="110"/>
        <v/>
      </c>
      <c r="AM220" s="1510" t="str">
        <f>IF(ISERROR('Agripp Holds PU (EU, ASIA)'!$AL220*(1-$I$3)),"",'Agripp Holds PU (EU, ASIA)'!$AL220*(1-$I$3))</f>
        <v/>
      </c>
      <c r="AN220" s="1511" t="str">
        <f t="shared" si="134"/>
        <v/>
      </c>
      <c r="AO220" s="1390">
        <f t="shared" si="111"/>
        <v>0</v>
      </c>
      <c r="AP220" s="1390">
        <f t="shared" si="112"/>
        <v>0</v>
      </c>
      <c r="AQ220" s="1390">
        <f t="shared" si="113"/>
        <v>0</v>
      </c>
      <c r="AR220" s="1390">
        <f t="shared" si="114"/>
        <v>0</v>
      </c>
      <c r="AS220" s="1390">
        <f t="shared" si="115"/>
        <v>0</v>
      </c>
      <c r="AT220" s="1390">
        <f t="shared" si="116"/>
        <v>0</v>
      </c>
      <c r="AU220" s="1390">
        <f t="shared" si="117"/>
        <v>0</v>
      </c>
      <c r="AV220" s="1390">
        <f t="shared" si="118"/>
        <v>0</v>
      </c>
      <c r="AW220" s="1390">
        <f t="shared" si="119"/>
        <v>0</v>
      </c>
      <c r="AX220" s="1390">
        <f t="shared" si="120"/>
        <v>0</v>
      </c>
      <c r="AY220" s="1390">
        <f t="shared" si="121"/>
        <v>0</v>
      </c>
      <c r="AZ220" s="1390">
        <f t="shared" si="122"/>
        <v>0</v>
      </c>
      <c r="BA220" s="1390">
        <f t="shared" si="123"/>
        <v>0</v>
      </c>
      <c r="BB220" s="1390">
        <f t="shared" si="124"/>
        <v>0</v>
      </c>
      <c r="BC220" s="1390">
        <f t="shared" si="125"/>
        <v>0</v>
      </c>
      <c r="BD220" s="1390">
        <f t="shared" si="126"/>
        <v>0</v>
      </c>
      <c r="BE220" s="1390">
        <f t="shared" si="127"/>
        <v>0</v>
      </c>
      <c r="BF220" s="1390">
        <f t="shared" si="128"/>
        <v>0</v>
      </c>
      <c r="BG220" s="1390">
        <f t="shared" si="129"/>
        <v>0</v>
      </c>
      <c r="BH220" s="1390">
        <f t="shared" si="130"/>
        <v>0</v>
      </c>
      <c r="BI220" s="1390">
        <f t="shared" si="131"/>
        <v>0</v>
      </c>
      <c r="BJ220" s="1390">
        <f t="shared" si="132"/>
        <v>0</v>
      </c>
      <c r="BK220" s="1390">
        <f t="shared" si="133"/>
        <v>0</v>
      </c>
    </row>
    <row r="221" spans="1:63" ht="21" customHeight="1">
      <c r="A221" s="1498" t="s">
        <v>1028</v>
      </c>
      <c r="B221" s="1499"/>
      <c r="C221" s="1500" t="str">
        <f>IF(VLOOKUP($A221,'Data (new)'!$A:$T,2,0)="","",VLOOKUP($A221,'Data (new)'!$A:$T,2,0))</f>
        <v>AGP0060-U3</v>
      </c>
      <c r="D221" s="1500"/>
      <c r="E221" s="1500" t="e">
        <f>IF(VLOOKUP($A221,#REF!,3,0)="","",VLOOKUP($A221,#REF!,3,0))</f>
        <v>#REF!</v>
      </c>
      <c r="F221" s="1687"/>
      <c r="G221" s="1492" t="str">
        <f>IF(VLOOKUP($A221,'Data (new)'!$A:$T,6,0)="","",HYPERLINK(VLOOKUP($A221,'Data (new)'!A:T,7,0), VLOOKUP($A221,'Data (new)'!A:T,6,0)))</f>
        <v>Joker</v>
      </c>
      <c r="H221" s="1500" t="str">
        <f>IF(VLOOKUP($A221,'Data (new)'!$A:$T,14,0)="","",VLOOKUP($A221,'Data (new)'!$A:$T,14,0))</f>
        <v>Knobs</v>
      </c>
      <c r="I221" s="1501" t="str">
        <f>IF(VLOOKUP($A221,'Data (new)'!$A:$T,10,0)="","",VLOOKUP($A221,'Data (new)'!$A:$T,10,0))</f>
        <v>XXL</v>
      </c>
      <c r="J221" s="1501">
        <f>IF(VLOOKUP($A221,'Data (new)'!$A:$T,11,0)="","",VLOOKUP($A221,'Data (new)'!$A:$T,11,0))</f>
        <v>3</v>
      </c>
      <c r="K221" s="1502">
        <f>IF(VLOOKUP($A221,'Data (new)'!$A:$T,16,0)="","",VLOOKUP($A221,'Data (new)'!$A:$T,16,0))</f>
        <v>181</v>
      </c>
      <c r="L221" s="735"/>
      <c r="M221" s="735"/>
      <c r="N221" s="735"/>
      <c r="O221" s="735"/>
      <c r="P221" s="735"/>
      <c r="Q221" s="735"/>
      <c r="R221" s="735"/>
      <c r="S221" s="735"/>
      <c r="T221" s="735"/>
      <c r="U221" s="736"/>
      <c r="V221" s="736"/>
      <c r="W221" s="737"/>
      <c r="X221" s="738"/>
      <c r="Y221" s="739"/>
      <c r="Z221" s="740"/>
      <c r="AA221" s="741"/>
      <c r="AB221" s="742"/>
      <c r="AC221" s="743"/>
      <c r="AD221" s="742"/>
      <c r="AE221" s="742"/>
      <c r="AF221" s="742"/>
      <c r="AG221" s="744"/>
      <c r="AH221" s="742"/>
      <c r="AI221" s="1502">
        <f>IF(VLOOKUP($A221,'Data (new)'!$A:$T,12,0)="","",VLOOKUP($A221,'Data (new)'!$A:$T,12,0))</f>
        <v>2.0720000000000001</v>
      </c>
      <c r="AJ221" s="1501" t="str">
        <f t="shared" si="108"/>
        <v/>
      </c>
      <c r="AK221" s="1501" t="str">
        <f t="shared" si="109"/>
        <v/>
      </c>
      <c r="AL221" s="1502" t="str">
        <f t="shared" si="110"/>
        <v/>
      </c>
      <c r="AM221" s="1502" t="str">
        <f>IF(ISERROR('Agripp Holds PU (EU, ASIA)'!$AL221*(1-$I$3)),"",'Agripp Holds PU (EU, ASIA)'!$AL221*(1-$I$3))</f>
        <v/>
      </c>
      <c r="AN221" s="1505" t="str">
        <f t="shared" si="134"/>
        <v/>
      </c>
      <c r="AO221" s="1390">
        <f t="shared" si="111"/>
        <v>0</v>
      </c>
      <c r="AP221" s="1390">
        <f t="shared" si="112"/>
        <v>0</v>
      </c>
      <c r="AQ221" s="1390">
        <f t="shared" si="113"/>
        <v>0</v>
      </c>
      <c r="AR221" s="1390">
        <f t="shared" si="114"/>
        <v>0</v>
      </c>
      <c r="AS221" s="1390">
        <f t="shared" si="115"/>
        <v>0</v>
      </c>
      <c r="AT221" s="1390">
        <f t="shared" si="116"/>
        <v>0</v>
      </c>
      <c r="AU221" s="1390">
        <f t="shared" si="117"/>
        <v>0</v>
      </c>
      <c r="AV221" s="1390">
        <f t="shared" si="118"/>
        <v>0</v>
      </c>
      <c r="AW221" s="1390">
        <f t="shared" si="119"/>
        <v>0</v>
      </c>
      <c r="AX221" s="1390">
        <f t="shared" si="120"/>
        <v>0</v>
      </c>
      <c r="AY221" s="1390">
        <f t="shared" si="121"/>
        <v>0</v>
      </c>
      <c r="AZ221" s="1390">
        <f t="shared" si="122"/>
        <v>0</v>
      </c>
      <c r="BA221" s="1390">
        <f t="shared" si="123"/>
        <v>0</v>
      </c>
      <c r="BB221" s="1390">
        <f t="shared" si="124"/>
        <v>0</v>
      </c>
      <c r="BC221" s="1390">
        <f t="shared" si="125"/>
        <v>0</v>
      </c>
      <c r="BD221" s="1390">
        <f t="shared" si="126"/>
        <v>0</v>
      </c>
      <c r="BE221" s="1390">
        <f t="shared" si="127"/>
        <v>0</v>
      </c>
      <c r="BF221" s="1390">
        <f t="shared" si="128"/>
        <v>0</v>
      </c>
      <c r="BG221" s="1390">
        <f t="shared" si="129"/>
        <v>0</v>
      </c>
      <c r="BH221" s="1390">
        <f t="shared" si="130"/>
        <v>0</v>
      </c>
      <c r="BI221" s="1390">
        <f t="shared" si="131"/>
        <v>0</v>
      </c>
      <c r="BJ221" s="1390">
        <f t="shared" si="132"/>
        <v>0</v>
      </c>
      <c r="BK221" s="1390">
        <f t="shared" si="133"/>
        <v>0</v>
      </c>
    </row>
    <row r="222" spans="1:63" ht="21" customHeight="1">
      <c r="A222" s="1506" t="s">
        <v>1215</v>
      </c>
      <c r="B222" s="667"/>
      <c r="C222" s="1507" t="str">
        <f>IF(VLOOKUP($A222,'Data (new)'!$A:$T,2,0)="","",VLOOKUP($A222,'Data (new)'!$A:$T,2,0))</f>
        <v>AGP0061-U3</v>
      </c>
      <c r="D222" s="1507"/>
      <c r="E222" s="1507" t="e">
        <f>IF(VLOOKUP($A222,#REF!,3,0)="","",VLOOKUP($A222,#REF!,3,0))</f>
        <v>#REF!</v>
      </c>
      <c r="F222" s="1687"/>
      <c r="G222" s="1508" t="str">
        <f>IF(VLOOKUP($A222,'Data (new)'!$A:$T,6,0)="","",HYPERLINK(VLOOKUP($A222,'Data (new)'!A:T,7,0), VLOOKUP($A222,'Data (new)'!A:T,6,0)))</f>
        <v>Octopus</v>
      </c>
      <c r="H222" s="1507" t="str">
        <f>IF(VLOOKUP($A222,'Data (new)'!$A:$T,14,0)="","",VLOOKUP($A222,'Data (new)'!$A:$T,14,0))</f>
        <v>Knobs</v>
      </c>
      <c r="I222" s="1509" t="str">
        <f>IF(VLOOKUP($A222,'Data (new)'!$A:$T,10,0)="","",VLOOKUP($A222,'Data (new)'!$A:$T,10,0))</f>
        <v>S</v>
      </c>
      <c r="J222" s="1509">
        <f>IF(VLOOKUP($A222,'Data (new)'!$A:$T,11,0)="","",VLOOKUP($A222,'Data (new)'!$A:$T,11,0))</f>
        <v>10</v>
      </c>
      <c r="K222" s="1510">
        <f>IF(VLOOKUP($A222,'Data (new)'!$A:$T,16,0)="","",VLOOKUP($A222,'Data (new)'!$A:$T,16,0))</f>
        <v>99</v>
      </c>
      <c r="L222" s="745"/>
      <c r="M222" s="745"/>
      <c r="N222" s="745"/>
      <c r="O222" s="745"/>
      <c r="P222" s="745"/>
      <c r="Q222" s="745"/>
      <c r="R222" s="745"/>
      <c r="S222" s="745"/>
      <c r="T222" s="745"/>
      <c r="U222" s="746"/>
      <c r="V222" s="746"/>
      <c r="W222" s="747"/>
      <c r="X222" s="748"/>
      <c r="Y222" s="749"/>
      <c r="Z222" s="750"/>
      <c r="AA222" s="751"/>
      <c r="AB222" s="752"/>
      <c r="AC222" s="753"/>
      <c r="AD222" s="752"/>
      <c r="AE222" s="752"/>
      <c r="AF222" s="752"/>
      <c r="AG222" s="754"/>
      <c r="AH222" s="752"/>
      <c r="AI222" s="1510">
        <f>IF(VLOOKUP($A222,'Data (new)'!$A:$T,12,0)="","",VLOOKUP($A222,'Data (new)'!$A:$T,12,0))</f>
        <v>0.97199999999999998</v>
      </c>
      <c r="AJ222" s="1509" t="str">
        <f t="shared" si="108"/>
        <v/>
      </c>
      <c r="AK222" s="1509" t="str">
        <f t="shared" si="109"/>
        <v/>
      </c>
      <c r="AL222" s="1510" t="str">
        <f t="shared" si="110"/>
        <v/>
      </c>
      <c r="AM222" s="1510" t="str">
        <f>IF(ISERROR('Agripp Holds PU (EU, ASIA)'!$AL222*(1-$I$3)),"",'Agripp Holds PU (EU, ASIA)'!$AL222*(1-$I$3))</f>
        <v/>
      </c>
      <c r="AN222" s="1511" t="str">
        <f t="shared" si="134"/>
        <v/>
      </c>
      <c r="AO222" s="1390">
        <f t="shared" si="111"/>
        <v>0</v>
      </c>
      <c r="AP222" s="1390">
        <f t="shared" si="112"/>
        <v>0</v>
      </c>
      <c r="AQ222" s="1390">
        <f t="shared" si="113"/>
        <v>0</v>
      </c>
      <c r="AR222" s="1390">
        <f t="shared" si="114"/>
        <v>0</v>
      </c>
      <c r="AS222" s="1390">
        <f t="shared" si="115"/>
        <v>0</v>
      </c>
      <c r="AT222" s="1390">
        <f t="shared" si="116"/>
        <v>0</v>
      </c>
      <c r="AU222" s="1390">
        <f t="shared" si="117"/>
        <v>0</v>
      </c>
      <c r="AV222" s="1390">
        <f t="shared" si="118"/>
        <v>0</v>
      </c>
      <c r="AW222" s="1390">
        <f t="shared" si="119"/>
        <v>0</v>
      </c>
      <c r="AX222" s="1390">
        <f t="shared" si="120"/>
        <v>0</v>
      </c>
      <c r="AY222" s="1390">
        <f t="shared" si="121"/>
        <v>0</v>
      </c>
      <c r="AZ222" s="1390">
        <f t="shared" si="122"/>
        <v>0</v>
      </c>
      <c r="BA222" s="1390">
        <f t="shared" si="123"/>
        <v>0</v>
      </c>
      <c r="BB222" s="1390">
        <f t="shared" si="124"/>
        <v>0</v>
      </c>
      <c r="BC222" s="1390">
        <f t="shared" si="125"/>
        <v>0</v>
      </c>
      <c r="BD222" s="1390">
        <f t="shared" si="126"/>
        <v>0</v>
      </c>
      <c r="BE222" s="1390">
        <f t="shared" si="127"/>
        <v>0</v>
      </c>
      <c r="BF222" s="1390">
        <f t="shared" si="128"/>
        <v>0</v>
      </c>
      <c r="BG222" s="1390">
        <f t="shared" si="129"/>
        <v>0</v>
      </c>
      <c r="BH222" s="1390">
        <f t="shared" si="130"/>
        <v>0</v>
      </c>
      <c r="BI222" s="1390">
        <f t="shared" si="131"/>
        <v>0</v>
      </c>
      <c r="BJ222" s="1390">
        <f t="shared" si="132"/>
        <v>0</v>
      </c>
      <c r="BK222" s="1390">
        <f t="shared" si="133"/>
        <v>0</v>
      </c>
    </row>
    <row r="223" spans="1:63" ht="21" customHeight="1">
      <c r="A223" s="1498" t="s">
        <v>1216</v>
      </c>
      <c r="B223" s="1499"/>
      <c r="C223" s="1500" t="str">
        <f>IF(VLOOKUP($A223,'Data (new)'!$A:$T,2,0)="","",VLOOKUP($A223,'Data (new)'!$A:$T,2,0))</f>
        <v>AGP0062-U3</v>
      </c>
      <c r="D223" s="1500"/>
      <c r="E223" s="1500" t="e">
        <f>IF(VLOOKUP($A223,#REF!,3,0)="","",VLOOKUP($A223,#REF!,3,0))</f>
        <v>#REF!</v>
      </c>
      <c r="F223" s="1687"/>
      <c r="G223" s="1492" t="str">
        <f>IF(VLOOKUP($A223,'Data (new)'!$A:$T,6,0)="","",HYPERLINK(VLOOKUP($A223,'Data (new)'!A:T,7,0), VLOOKUP($A223,'Data (new)'!A:T,6,0)))</f>
        <v>Pusi</v>
      </c>
      <c r="H223" s="1500" t="str">
        <f>IF(VLOOKUP($A223,'Data (new)'!$A:$T,14,0)="","",VLOOKUP($A223,'Data (new)'!$A:$T,14,0))</f>
        <v>Crimps</v>
      </c>
      <c r="I223" s="1501" t="str">
        <f>IF(VLOOKUP($A223,'Data (new)'!$A:$T,10,0)="","",VLOOKUP($A223,'Data (new)'!$A:$T,10,0))</f>
        <v>S</v>
      </c>
      <c r="J223" s="1501">
        <f>IF(VLOOKUP($A223,'Data (new)'!$A:$T,11,0)="","",VLOOKUP($A223,'Data (new)'!$A:$T,11,0))</f>
        <v>10</v>
      </c>
      <c r="K223" s="1502">
        <f>IF(VLOOKUP($A223,'Data (new)'!$A:$T,16,0)="","",VLOOKUP($A223,'Data (new)'!$A:$T,16,0))</f>
        <v>83</v>
      </c>
      <c r="L223" s="735"/>
      <c r="M223" s="735"/>
      <c r="N223" s="735"/>
      <c r="O223" s="735"/>
      <c r="P223" s="735"/>
      <c r="Q223" s="735"/>
      <c r="R223" s="735"/>
      <c r="S223" s="735"/>
      <c r="T223" s="735"/>
      <c r="U223" s="736"/>
      <c r="V223" s="736"/>
      <c r="W223" s="737"/>
      <c r="X223" s="738"/>
      <c r="Y223" s="739"/>
      <c r="Z223" s="740"/>
      <c r="AA223" s="741"/>
      <c r="AB223" s="742"/>
      <c r="AC223" s="743"/>
      <c r="AD223" s="742"/>
      <c r="AE223" s="742"/>
      <c r="AF223" s="742"/>
      <c r="AG223" s="744"/>
      <c r="AH223" s="742"/>
      <c r="AI223" s="1502">
        <f>IF(VLOOKUP($A223,'Data (new)'!$A:$T,12,0)="","",VLOOKUP($A223,'Data (new)'!$A:$T,12,0))</f>
        <v>0.68</v>
      </c>
      <c r="AJ223" s="1501" t="str">
        <f t="shared" si="108"/>
        <v/>
      </c>
      <c r="AK223" s="1501" t="str">
        <f t="shared" si="109"/>
        <v/>
      </c>
      <c r="AL223" s="1502" t="str">
        <f t="shared" si="110"/>
        <v/>
      </c>
      <c r="AM223" s="1502" t="str">
        <f>IF(ISERROR('Agripp Holds PU (EU, ASIA)'!$AL223*(1-$I$3)),"",'Agripp Holds PU (EU, ASIA)'!$AL223*(1-$I$3))</f>
        <v/>
      </c>
      <c r="AN223" s="1505" t="str">
        <f t="shared" si="134"/>
        <v/>
      </c>
      <c r="AO223" s="1390">
        <f t="shared" si="111"/>
        <v>0</v>
      </c>
      <c r="AP223" s="1390">
        <f t="shared" si="112"/>
        <v>0</v>
      </c>
      <c r="AQ223" s="1390">
        <f t="shared" si="113"/>
        <v>0</v>
      </c>
      <c r="AR223" s="1390">
        <f t="shared" si="114"/>
        <v>0</v>
      </c>
      <c r="AS223" s="1390">
        <f t="shared" si="115"/>
        <v>0</v>
      </c>
      <c r="AT223" s="1390">
        <f t="shared" si="116"/>
        <v>0</v>
      </c>
      <c r="AU223" s="1390">
        <f t="shared" si="117"/>
        <v>0</v>
      </c>
      <c r="AV223" s="1390">
        <f t="shared" si="118"/>
        <v>0</v>
      </c>
      <c r="AW223" s="1390">
        <f t="shared" si="119"/>
        <v>0</v>
      </c>
      <c r="AX223" s="1390">
        <f t="shared" si="120"/>
        <v>0</v>
      </c>
      <c r="AY223" s="1390">
        <f t="shared" si="121"/>
        <v>0</v>
      </c>
      <c r="AZ223" s="1390">
        <f t="shared" si="122"/>
        <v>0</v>
      </c>
      <c r="BA223" s="1390">
        <f t="shared" si="123"/>
        <v>0</v>
      </c>
      <c r="BB223" s="1390">
        <f t="shared" si="124"/>
        <v>0</v>
      </c>
      <c r="BC223" s="1390">
        <f t="shared" si="125"/>
        <v>0</v>
      </c>
      <c r="BD223" s="1390">
        <f t="shared" si="126"/>
        <v>0</v>
      </c>
      <c r="BE223" s="1390">
        <f t="shared" si="127"/>
        <v>0</v>
      </c>
      <c r="BF223" s="1390">
        <f t="shared" si="128"/>
        <v>0</v>
      </c>
      <c r="BG223" s="1390">
        <f t="shared" si="129"/>
        <v>0</v>
      </c>
      <c r="BH223" s="1390">
        <f t="shared" si="130"/>
        <v>0</v>
      </c>
      <c r="BI223" s="1390">
        <f t="shared" si="131"/>
        <v>0</v>
      </c>
      <c r="BJ223" s="1390">
        <f t="shared" si="132"/>
        <v>0</v>
      </c>
      <c r="BK223" s="1390">
        <f t="shared" si="133"/>
        <v>0</v>
      </c>
    </row>
    <row r="224" spans="1:63" ht="21" customHeight="1">
      <c r="A224" s="1506" t="s">
        <v>1217</v>
      </c>
      <c r="B224" s="667"/>
      <c r="C224" s="1507" t="str">
        <f>IF(VLOOKUP($A224,'Data (new)'!$A:$T,2,0)="","",VLOOKUP($A224,'Data (new)'!$A:$T,2,0))</f>
        <v>AGP0063-U3</v>
      </c>
      <c r="D224" s="1507"/>
      <c r="E224" s="1507" t="e">
        <f>IF(VLOOKUP($A224,#REF!,3,0)="","",VLOOKUP($A224,#REF!,3,0))</f>
        <v>#REF!</v>
      </c>
      <c r="F224" s="1687"/>
      <c r="G224" s="1508" t="str">
        <f>IF(VLOOKUP($A224,'Data (new)'!$A:$T,6,0)="","",HYPERLINK(VLOOKUP($A224,'Data (new)'!A:T,7,0), VLOOKUP($A224,'Data (new)'!A:T,6,0)))</f>
        <v>Rex</v>
      </c>
      <c r="H224" s="1507" t="str">
        <f>IF(VLOOKUP($A224,'Data (new)'!$A:$T,14,0)="","",VLOOKUP($A224,'Data (new)'!$A:$T,14,0))</f>
        <v>Jugs</v>
      </c>
      <c r="I224" s="1509" t="str">
        <f>IF(VLOOKUP($A224,'Data (new)'!$A:$T,10,0)="","",VLOOKUP($A224,'Data (new)'!$A:$T,10,0))</f>
        <v>S</v>
      </c>
      <c r="J224" s="1509">
        <f>IF(VLOOKUP($A224,'Data (new)'!$A:$T,11,0)="","",VLOOKUP($A224,'Data (new)'!$A:$T,11,0))</f>
        <v>10</v>
      </c>
      <c r="K224" s="1510">
        <f>IF(VLOOKUP($A224,'Data (new)'!$A:$T,16,0)="","",VLOOKUP($A224,'Data (new)'!$A:$T,16,0))</f>
        <v>98</v>
      </c>
      <c r="L224" s="745"/>
      <c r="M224" s="745"/>
      <c r="N224" s="745"/>
      <c r="O224" s="745"/>
      <c r="P224" s="745"/>
      <c r="Q224" s="745"/>
      <c r="R224" s="745"/>
      <c r="S224" s="745"/>
      <c r="T224" s="745"/>
      <c r="U224" s="746"/>
      <c r="V224" s="746"/>
      <c r="W224" s="747"/>
      <c r="X224" s="748"/>
      <c r="Y224" s="749"/>
      <c r="Z224" s="750"/>
      <c r="AA224" s="751"/>
      <c r="AB224" s="752"/>
      <c r="AC224" s="753"/>
      <c r="AD224" s="752"/>
      <c r="AE224" s="752"/>
      <c r="AF224" s="752"/>
      <c r="AG224" s="754"/>
      <c r="AH224" s="752"/>
      <c r="AI224" s="1510">
        <f>IF(VLOOKUP($A224,'Data (new)'!$A:$T,12,0)="","",VLOOKUP($A224,'Data (new)'!$A:$T,12,0))</f>
        <v>0.95299999999999996</v>
      </c>
      <c r="AJ224" s="1509" t="str">
        <f t="shared" si="108"/>
        <v/>
      </c>
      <c r="AK224" s="1509" t="str">
        <f t="shared" si="109"/>
        <v/>
      </c>
      <c r="AL224" s="1510" t="str">
        <f t="shared" si="110"/>
        <v/>
      </c>
      <c r="AM224" s="1510" t="str">
        <f>IF(ISERROR('Agripp Holds PU (EU, ASIA)'!$AL224*(1-$I$3)),"",'Agripp Holds PU (EU, ASIA)'!$AL224*(1-$I$3))</f>
        <v/>
      </c>
      <c r="AN224" s="1511" t="str">
        <f t="shared" si="134"/>
        <v/>
      </c>
      <c r="AO224" s="1390">
        <f t="shared" si="111"/>
        <v>0</v>
      </c>
      <c r="AP224" s="1390">
        <f t="shared" si="112"/>
        <v>0</v>
      </c>
      <c r="AQ224" s="1390">
        <f t="shared" si="113"/>
        <v>0</v>
      </c>
      <c r="AR224" s="1390">
        <f t="shared" si="114"/>
        <v>0</v>
      </c>
      <c r="AS224" s="1390">
        <f t="shared" si="115"/>
        <v>0</v>
      </c>
      <c r="AT224" s="1390">
        <f t="shared" si="116"/>
        <v>0</v>
      </c>
      <c r="AU224" s="1390">
        <f t="shared" si="117"/>
        <v>0</v>
      </c>
      <c r="AV224" s="1390">
        <f t="shared" si="118"/>
        <v>0</v>
      </c>
      <c r="AW224" s="1390">
        <f t="shared" si="119"/>
        <v>0</v>
      </c>
      <c r="AX224" s="1390">
        <f t="shared" si="120"/>
        <v>0</v>
      </c>
      <c r="AY224" s="1390">
        <f t="shared" si="121"/>
        <v>0</v>
      </c>
      <c r="AZ224" s="1390">
        <f t="shared" si="122"/>
        <v>0</v>
      </c>
      <c r="BA224" s="1390">
        <f t="shared" si="123"/>
        <v>0</v>
      </c>
      <c r="BB224" s="1390">
        <f t="shared" si="124"/>
        <v>0</v>
      </c>
      <c r="BC224" s="1390">
        <f t="shared" si="125"/>
        <v>0</v>
      </c>
      <c r="BD224" s="1390">
        <f t="shared" si="126"/>
        <v>0</v>
      </c>
      <c r="BE224" s="1390">
        <f t="shared" si="127"/>
        <v>0</v>
      </c>
      <c r="BF224" s="1390">
        <f t="shared" si="128"/>
        <v>0</v>
      </c>
      <c r="BG224" s="1390">
        <f t="shared" si="129"/>
        <v>0</v>
      </c>
      <c r="BH224" s="1390">
        <f t="shared" si="130"/>
        <v>0</v>
      </c>
      <c r="BI224" s="1390">
        <f t="shared" si="131"/>
        <v>0</v>
      </c>
      <c r="BJ224" s="1390">
        <f t="shared" si="132"/>
        <v>0</v>
      </c>
      <c r="BK224" s="1390">
        <f t="shared" si="133"/>
        <v>0</v>
      </c>
    </row>
    <row r="225" spans="1:63" ht="21" customHeight="1">
      <c r="A225" s="1498" t="s">
        <v>1218</v>
      </c>
      <c r="B225" s="1499"/>
      <c r="C225" s="1500" t="str">
        <f>IF(VLOOKUP($A225,'Data (new)'!$A:$T,2,0)="","",VLOOKUP($A225,'Data (new)'!$A:$T,2,0))</f>
        <v>AGP0064-U3</v>
      </c>
      <c r="D225" s="1500"/>
      <c r="E225" s="1500" t="e">
        <f>IF(VLOOKUP($A225,#REF!,3,0)="","",VLOOKUP($A225,#REF!,3,0))</f>
        <v>#REF!</v>
      </c>
      <c r="F225" s="1687"/>
      <c r="G225" s="1492" t="str">
        <f>IF(VLOOKUP($A225,'Data (new)'!$A:$T,6,0)="","",HYPERLINK(VLOOKUP($A225,'Data (new)'!A:T,7,0), VLOOKUP($A225,'Data (new)'!A:T,6,0)))</f>
        <v>Rival</v>
      </c>
      <c r="H225" s="1500" t="str">
        <f>IF(VLOOKUP($A225,'Data (new)'!$A:$T,14,0)="","",VLOOKUP($A225,'Data (new)'!$A:$T,14,0))</f>
        <v>Jugs</v>
      </c>
      <c r="I225" s="1501" t="str">
        <f>IF(VLOOKUP($A225,'Data (new)'!$A:$T,10,0)="","",VLOOKUP($A225,'Data (new)'!$A:$T,10,0))</f>
        <v>XXL</v>
      </c>
      <c r="J225" s="1501">
        <f>IF(VLOOKUP($A225,'Data (new)'!$A:$T,11,0)="","",VLOOKUP($A225,'Data (new)'!$A:$T,11,0))</f>
        <v>3</v>
      </c>
      <c r="K225" s="1502">
        <f>IF(VLOOKUP($A225,'Data (new)'!$A:$T,16,0)="","",VLOOKUP($A225,'Data (new)'!$A:$T,16,0))</f>
        <v>206</v>
      </c>
      <c r="L225" s="735"/>
      <c r="M225" s="735"/>
      <c r="N225" s="735"/>
      <c r="O225" s="735"/>
      <c r="P225" s="735"/>
      <c r="Q225" s="735"/>
      <c r="R225" s="735"/>
      <c r="S225" s="735"/>
      <c r="T225" s="735"/>
      <c r="U225" s="736"/>
      <c r="V225" s="736"/>
      <c r="W225" s="737"/>
      <c r="X225" s="738"/>
      <c r="Y225" s="739"/>
      <c r="Z225" s="740"/>
      <c r="AA225" s="741"/>
      <c r="AB225" s="742"/>
      <c r="AC225" s="743"/>
      <c r="AD225" s="742"/>
      <c r="AE225" s="742"/>
      <c r="AF225" s="742"/>
      <c r="AG225" s="744"/>
      <c r="AH225" s="742"/>
      <c r="AI225" s="1502">
        <f>IF(VLOOKUP($A225,'Data (new)'!$A:$T,12,0)="","",VLOOKUP($A225,'Data (new)'!$A:$T,12,0))</f>
        <v>3.4809999999999999</v>
      </c>
      <c r="AJ225" s="1501" t="str">
        <f t="shared" si="108"/>
        <v/>
      </c>
      <c r="AK225" s="1501" t="str">
        <f t="shared" si="109"/>
        <v/>
      </c>
      <c r="AL225" s="1502" t="str">
        <f t="shared" si="110"/>
        <v/>
      </c>
      <c r="AM225" s="1502" t="str">
        <f>IF(ISERROR('Agripp Holds PU (EU, ASIA)'!$AL225*(1-$I$3)),"",'Agripp Holds PU (EU, ASIA)'!$AL225*(1-$I$3))</f>
        <v/>
      </c>
      <c r="AN225" s="1505" t="str">
        <f t="shared" si="134"/>
        <v/>
      </c>
      <c r="AO225" s="1390">
        <f t="shared" si="111"/>
        <v>0</v>
      </c>
      <c r="AP225" s="1390">
        <f t="shared" si="112"/>
        <v>0</v>
      </c>
      <c r="AQ225" s="1390">
        <f t="shared" si="113"/>
        <v>0</v>
      </c>
      <c r="AR225" s="1390">
        <f t="shared" si="114"/>
        <v>0</v>
      </c>
      <c r="AS225" s="1390">
        <f t="shared" si="115"/>
        <v>0</v>
      </c>
      <c r="AT225" s="1390">
        <f t="shared" si="116"/>
        <v>0</v>
      </c>
      <c r="AU225" s="1390">
        <f t="shared" si="117"/>
        <v>0</v>
      </c>
      <c r="AV225" s="1390">
        <f t="shared" si="118"/>
        <v>0</v>
      </c>
      <c r="AW225" s="1390">
        <f t="shared" si="119"/>
        <v>0</v>
      </c>
      <c r="AX225" s="1390">
        <f t="shared" si="120"/>
        <v>0</v>
      </c>
      <c r="AY225" s="1390">
        <f t="shared" si="121"/>
        <v>0</v>
      </c>
      <c r="AZ225" s="1390">
        <f t="shared" si="122"/>
        <v>0</v>
      </c>
      <c r="BA225" s="1390">
        <f t="shared" si="123"/>
        <v>0</v>
      </c>
      <c r="BB225" s="1390">
        <f t="shared" si="124"/>
        <v>0</v>
      </c>
      <c r="BC225" s="1390">
        <f t="shared" si="125"/>
        <v>0</v>
      </c>
      <c r="BD225" s="1390">
        <f t="shared" si="126"/>
        <v>0</v>
      </c>
      <c r="BE225" s="1390">
        <f t="shared" si="127"/>
        <v>0</v>
      </c>
      <c r="BF225" s="1390">
        <f t="shared" si="128"/>
        <v>0</v>
      </c>
      <c r="BG225" s="1390">
        <f t="shared" si="129"/>
        <v>0</v>
      </c>
      <c r="BH225" s="1390">
        <f t="shared" si="130"/>
        <v>0</v>
      </c>
      <c r="BI225" s="1390">
        <f t="shared" si="131"/>
        <v>0</v>
      </c>
      <c r="BJ225" s="1390">
        <f t="shared" si="132"/>
        <v>0</v>
      </c>
      <c r="BK225" s="1390">
        <f t="shared" si="133"/>
        <v>0</v>
      </c>
    </row>
    <row r="226" spans="1:63" ht="21" customHeight="1">
      <c r="A226" s="1506" t="s">
        <v>1219</v>
      </c>
      <c r="B226" s="667"/>
      <c r="C226" s="1507" t="str">
        <f>IF(VLOOKUP($A226,'Data (new)'!$A:$T,2,0)="","",VLOOKUP($A226,'Data (new)'!$A:$T,2,0))</f>
        <v>AGP0065-U3</v>
      </c>
      <c r="D226" s="1507"/>
      <c r="E226" s="1507" t="e">
        <f>IF(VLOOKUP($A226,#REF!,3,0)="","",VLOOKUP($A226,#REF!,3,0))</f>
        <v>#REF!</v>
      </c>
      <c r="F226" s="1687"/>
      <c r="G226" s="1508" t="str">
        <f>IF(VLOOKUP($A226,'Data (new)'!$A:$T,6,0)="","",HYPERLINK(VLOOKUP($A226,'Data (new)'!A:T,7,0), VLOOKUP($A226,'Data (new)'!A:T,6,0)))</f>
        <v>Targa</v>
      </c>
      <c r="H226" s="1507" t="str">
        <f>IF(VLOOKUP($A226,'Data (new)'!$A:$T,14,0)="","",VLOOKUP($A226,'Data (new)'!$A:$T,14,0))</f>
        <v>Jugs</v>
      </c>
      <c r="I226" s="1509" t="str">
        <f>IF(VLOOKUP($A226,'Data (new)'!$A:$T,10,0)="","",VLOOKUP($A226,'Data (new)'!$A:$T,10,0))</f>
        <v>M</v>
      </c>
      <c r="J226" s="1509">
        <f>IF(VLOOKUP($A226,'Data (new)'!$A:$T,11,0)="","",VLOOKUP($A226,'Data (new)'!$A:$T,11,0))</f>
        <v>10</v>
      </c>
      <c r="K226" s="1510">
        <f>IF(VLOOKUP($A226,'Data (new)'!$A:$T,16,0)="","",VLOOKUP($A226,'Data (new)'!$A:$T,16,0))</f>
        <v>133</v>
      </c>
      <c r="L226" s="745"/>
      <c r="M226" s="745"/>
      <c r="N226" s="745"/>
      <c r="O226" s="745"/>
      <c r="P226" s="745"/>
      <c r="Q226" s="745"/>
      <c r="R226" s="745"/>
      <c r="S226" s="745"/>
      <c r="T226" s="745"/>
      <c r="U226" s="746"/>
      <c r="V226" s="746"/>
      <c r="W226" s="747"/>
      <c r="X226" s="748"/>
      <c r="Y226" s="749"/>
      <c r="Z226" s="750"/>
      <c r="AA226" s="751"/>
      <c r="AB226" s="752"/>
      <c r="AC226" s="753"/>
      <c r="AD226" s="752"/>
      <c r="AE226" s="752"/>
      <c r="AF226" s="752"/>
      <c r="AG226" s="754"/>
      <c r="AH226" s="752"/>
      <c r="AI226" s="1510">
        <f>IF(VLOOKUP($A226,'Data (new)'!$A:$T,12,0)="","",VLOOKUP($A226,'Data (new)'!$A:$T,12,0))</f>
        <v>1.619</v>
      </c>
      <c r="AJ226" s="1509" t="str">
        <f t="shared" si="108"/>
        <v/>
      </c>
      <c r="AK226" s="1509" t="str">
        <f t="shared" si="109"/>
        <v/>
      </c>
      <c r="AL226" s="1510" t="str">
        <f t="shared" si="110"/>
        <v/>
      </c>
      <c r="AM226" s="1510" t="str">
        <f>IF(ISERROR('Agripp Holds PU (EU, ASIA)'!$AL226*(1-$I$3)),"",'Agripp Holds PU (EU, ASIA)'!$AL226*(1-$I$3))</f>
        <v/>
      </c>
      <c r="AN226" s="1511" t="str">
        <f t="shared" si="134"/>
        <v/>
      </c>
      <c r="AO226" s="1390">
        <f t="shared" si="111"/>
        <v>0</v>
      </c>
      <c r="AP226" s="1390">
        <f t="shared" si="112"/>
        <v>0</v>
      </c>
      <c r="AQ226" s="1390">
        <f t="shared" si="113"/>
        <v>0</v>
      </c>
      <c r="AR226" s="1390">
        <f t="shared" si="114"/>
        <v>0</v>
      </c>
      <c r="AS226" s="1390">
        <f t="shared" si="115"/>
        <v>0</v>
      </c>
      <c r="AT226" s="1390">
        <f t="shared" si="116"/>
        <v>0</v>
      </c>
      <c r="AU226" s="1390">
        <f t="shared" si="117"/>
        <v>0</v>
      </c>
      <c r="AV226" s="1390">
        <f t="shared" si="118"/>
        <v>0</v>
      </c>
      <c r="AW226" s="1390">
        <f t="shared" si="119"/>
        <v>0</v>
      </c>
      <c r="AX226" s="1390">
        <f t="shared" si="120"/>
        <v>0</v>
      </c>
      <c r="AY226" s="1390">
        <f t="shared" si="121"/>
        <v>0</v>
      </c>
      <c r="AZ226" s="1390">
        <f t="shared" si="122"/>
        <v>0</v>
      </c>
      <c r="BA226" s="1390">
        <f t="shared" si="123"/>
        <v>0</v>
      </c>
      <c r="BB226" s="1390">
        <f t="shared" si="124"/>
        <v>0</v>
      </c>
      <c r="BC226" s="1390">
        <f t="shared" si="125"/>
        <v>0</v>
      </c>
      <c r="BD226" s="1390">
        <f t="shared" si="126"/>
        <v>0</v>
      </c>
      <c r="BE226" s="1390">
        <f t="shared" si="127"/>
        <v>0</v>
      </c>
      <c r="BF226" s="1390">
        <f t="shared" si="128"/>
        <v>0</v>
      </c>
      <c r="BG226" s="1390">
        <f t="shared" si="129"/>
        <v>0</v>
      </c>
      <c r="BH226" s="1390">
        <f t="shared" si="130"/>
        <v>0</v>
      </c>
      <c r="BI226" s="1390">
        <f t="shared" si="131"/>
        <v>0</v>
      </c>
      <c r="BJ226" s="1390">
        <f t="shared" si="132"/>
        <v>0</v>
      </c>
      <c r="BK226" s="1390">
        <f t="shared" si="133"/>
        <v>0</v>
      </c>
    </row>
    <row r="227" spans="1:63" ht="21" customHeight="1">
      <c r="A227" s="1498" t="s">
        <v>1220</v>
      </c>
      <c r="B227" s="1499"/>
      <c r="C227" s="1500" t="str">
        <f>IF(VLOOKUP($A227,'Data (new)'!$A:$T,2,0)="","",VLOOKUP($A227,'Data (new)'!$A:$T,2,0))</f>
        <v>AGP0066-U3</v>
      </c>
      <c r="D227" s="1500"/>
      <c r="E227" s="1500" t="e">
        <f>IF(VLOOKUP($A227,#REF!,3,0)="","",VLOOKUP($A227,#REF!,3,0))</f>
        <v>#REF!</v>
      </c>
      <c r="F227" s="1687"/>
      <c r="G227" s="1492" t="str">
        <f>IF(VLOOKUP($A227,'Data (new)'!$A:$T,6,0)="","",HYPERLINK(VLOOKUP($A227,'Data (new)'!A:T,7,0), VLOOKUP($A227,'Data (new)'!A:T,6,0)))</f>
        <v>Yumi</v>
      </c>
      <c r="H227" s="1500" t="str">
        <f>IF(VLOOKUP($A227,'Data (new)'!$A:$T,14,0)="","",VLOOKUP($A227,'Data (new)'!$A:$T,14,0))</f>
        <v>Crimps</v>
      </c>
      <c r="I227" s="1501" t="str">
        <f>IF(VLOOKUP($A227,'Data (new)'!$A:$T,10,0)="","",VLOOKUP($A227,'Data (new)'!$A:$T,10,0))</f>
        <v>S-M</v>
      </c>
      <c r="J227" s="1501">
        <f>IF(VLOOKUP($A227,'Data (new)'!$A:$T,11,0)="","",VLOOKUP($A227,'Data (new)'!$A:$T,11,0))</f>
        <v>10</v>
      </c>
      <c r="K227" s="1502">
        <f>IF(VLOOKUP($A227,'Data (new)'!$A:$T,16,0)="","",VLOOKUP($A227,'Data (new)'!$A:$T,16,0))</f>
        <v>83</v>
      </c>
      <c r="L227" s="735"/>
      <c r="M227" s="735"/>
      <c r="N227" s="735"/>
      <c r="O227" s="735"/>
      <c r="P227" s="735"/>
      <c r="Q227" s="735"/>
      <c r="R227" s="735"/>
      <c r="S227" s="735"/>
      <c r="T227" s="735"/>
      <c r="U227" s="736"/>
      <c r="V227" s="736"/>
      <c r="W227" s="737"/>
      <c r="X227" s="738"/>
      <c r="Y227" s="739"/>
      <c r="Z227" s="740"/>
      <c r="AA227" s="741"/>
      <c r="AB227" s="742"/>
      <c r="AC227" s="743"/>
      <c r="AD227" s="742"/>
      <c r="AE227" s="742"/>
      <c r="AF227" s="742"/>
      <c r="AG227" s="744"/>
      <c r="AH227" s="742"/>
      <c r="AI227" s="1502">
        <f>IF(VLOOKUP($A227,'Data (new)'!$A:$T,12,0)="","",VLOOKUP($A227,'Data (new)'!$A:$T,12,0))</f>
        <v>0.67500000000000004</v>
      </c>
      <c r="AJ227" s="1501" t="str">
        <f t="shared" si="108"/>
        <v/>
      </c>
      <c r="AK227" s="1501" t="str">
        <f t="shared" si="109"/>
        <v/>
      </c>
      <c r="AL227" s="1502" t="str">
        <f t="shared" si="110"/>
        <v/>
      </c>
      <c r="AM227" s="1502" t="str">
        <f>IF(ISERROR('Agripp Holds PU (EU, ASIA)'!$AL227*(1-$I$3)),"",'Agripp Holds PU (EU, ASIA)'!$AL227*(1-$I$3))</f>
        <v/>
      </c>
      <c r="AN227" s="1505" t="str">
        <f t="shared" si="134"/>
        <v/>
      </c>
      <c r="AO227" s="1390">
        <f t="shared" si="111"/>
        <v>0</v>
      </c>
      <c r="AP227" s="1390">
        <f t="shared" si="112"/>
        <v>0</v>
      </c>
      <c r="AQ227" s="1390">
        <f t="shared" si="113"/>
        <v>0</v>
      </c>
      <c r="AR227" s="1390">
        <f t="shared" si="114"/>
        <v>0</v>
      </c>
      <c r="AS227" s="1390">
        <f t="shared" si="115"/>
        <v>0</v>
      </c>
      <c r="AT227" s="1390">
        <f t="shared" si="116"/>
        <v>0</v>
      </c>
      <c r="AU227" s="1390">
        <f t="shared" si="117"/>
        <v>0</v>
      </c>
      <c r="AV227" s="1390">
        <f t="shared" si="118"/>
        <v>0</v>
      </c>
      <c r="AW227" s="1390">
        <f t="shared" si="119"/>
        <v>0</v>
      </c>
      <c r="AX227" s="1390">
        <f t="shared" si="120"/>
        <v>0</v>
      </c>
      <c r="AY227" s="1390">
        <f t="shared" si="121"/>
        <v>0</v>
      </c>
      <c r="AZ227" s="1390">
        <f t="shared" si="122"/>
        <v>0</v>
      </c>
      <c r="BA227" s="1390">
        <f t="shared" si="123"/>
        <v>0</v>
      </c>
      <c r="BB227" s="1390">
        <f t="shared" si="124"/>
        <v>0</v>
      </c>
      <c r="BC227" s="1390">
        <f t="shared" si="125"/>
        <v>0</v>
      </c>
      <c r="BD227" s="1390">
        <f t="shared" si="126"/>
        <v>0</v>
      </c>
      <c r="BE227" s="1390">
        <f t="shared" si="127"/>
        <v>0</v>
      </c>
      <c r="BF227" s="1390">
        <f t="shared" si="128"/>
        <v>0</v>
      </c>
      <c r="BG227" s="1390">
        <f t="shared" si="129"/>
        <v>0</v>
      </c>
      <c r="BH227" s="1390">
        <f t="shared" si="130"/>
        <v>0</v>
      </c>
      <c r="BI227" s="1390">
        <f t="shared" si="131"/>
        <v>0</v>
      </c>
      <c r="BJ227" s="1390">
        <f t="shared" si="132"/>
        <v>0</v>
      </c>
      <c r="BK227" s="1390">
        <f t="shared" si="133"/>
        <v>0</v>
      </c>
    </row>
    <row r="228" spans="1:63" ht="21" customHeight="1">
      <c r="A228" s="1506" t="s">
        <v>1221</v>
      </c>
      <c r="B228" s="667"/>
      <c r="C228" s="1507">
        <f>IF(VLOOKUP($A228,'Data (new)'!$A:$T,2,0)="","",VLOOKUP($A228,'Data (new)'!$A:$T,2,0))</f>
        <v>9586</v>
      </c>
      <c r="D228" s="1507"/>
      <c r="E228" s="1507" t="e">
        <f>IF(VLOOKUP($A228,#REF!,3,0)="","",VLOOKUP($A228,#REF!,3,0))</f>
        <v>#REF!</v>
      </c>
      <c r="F228" s="1688" t="str">
        <f>IF(VLOOKUP($A247,'Data (new)'!$A:$T,5,0)="","",VLOOKUP($A247,'Data (new)'!$A:$T,5,0))</f>
        <v>Dune origin (EU)</v>
      </c>
      <c r="G228" s="1508" t="str">
        <f>IF(VLOOKUP($A228,'Data (new)'!$A:$T,6,0)="","",HYPERLINK(VLOOKUP($A228,'Data (new)'!A:T,7,0), VLOOKUP($A228,'Data (new)'!A:T,6,0)))</f>
        <v>Chican</v>
      </c>
      <c r="H228" s="1507" t="str">
        <f>IF(VLOOKUP($A228,'Data (new)'!$A:$T,14,0)="","",VLOOKUP($A228,'Data (new)'!$A:$T,14,0))</f>
        <v>Edges</v>
      </c>
      <c r="I228" s="1509" t="str">
        <f>IF(VLOOKUP($A228,'Data (new)'!$A:$T,10,0)="","",VLOOKUP($A228,'Data (new)'!$A:$T,10,0))</f>
        <v>S-M-L-xl</v>
      </c>
      <c r="J228" s="1509">
        <f>IF(VLOOKUP($A228,'Data (new)'!$A:$T,11,0)="","",VLOOKUP($A228,'Data (new)'!$A:$T,11,0))</f>
        <v>10</v>
      </c>
      <c r="K228" s="1510">
        <f>IF(VLOOKUP($A228,'Data (new)'!$A:$T,16,0)="","",VLOOKUP($A228,'Data (new)'!$A:$T,16,0))</f>
        <v>167</v>
      </c>
      <c r="L228" s="745"/>
      <c r="M228" s="745"/>
      <c r="N228" s="745"/>
      <c r="O228" s="745"/>
      <c r="P228" s="745"/>
      <c r="Q228" s="745"/>
      <c r="R228" s="745"/>
      <c r="S228" s="745"/>
      <c r="T228" s="745"/>
      <c r="U228" s="746"/>
      <c r="V228" s="746"/>
      <c r="W228" s="747"/>
      <c r="X228" s="748"/>
      <c r="Y228" s="749"/>
      <c r="Z228" s="750"/>
      <c r="AA228" s="751"/>
      <c r="AB228" s="752"/>
      <c r="AC228" s="753"/>
      <c r="AD228" s="752"/>
      <c r="AE228" s="752"/>
      <c r="AF228" s="752"/>
      <c r="AG228" s="754"/>
      <c r="AH228" s="752"/>
      <c r="AI228" s="1510">
        <f>IF(VLOOKUP($A228,'Data (new)'!$A:$T,12,0)="","",VLOOKUP($A228,'Data (new)'!$A:$T,12,0))</f>
        <v>2.242</v>
      </c>
      <c r="AJ228" s="1509" t="str">
        <f t="shared" si="108"/>
        <v/>
      </c>
      <c r="AK228" s="1509" t="str">
        <f t="shared" si="109"/>
        <v/>
      </c>
      <c r="AL228" s="1510" t="str">
        <f t="shared" si="110"/>
        <v/>
      </c>
      <c r="AM228" s="1510" t="str">
        <f>IF(ISERROR('Agripp Holds PU (EU, ASIA)'!$AL228*(1-$I$3)),"",'Agripp Holds PU (EU, ASIA)'!$AL228*(1-$I$3))</f>
        <v/>
      </c>
      <c r="AN228" s="1511" t="str">
        <f t="shared" si="134"/>
        <v/>
      </c>
      <c r="AO228" s="1390">
        <f t="shared" si="111"/>
        <v>0</v>
      </c>
      <c r="AP228" s="1390">
        <f t="shared" si="112"/>
        <v>0</v>
      </c>
      <c r="AQ228" s="1390">
        <f t="shared" si="113"/>
        <v>0</v>
      </c>
      <c r="AR228" s="1390">
        <f t="shared" si="114"/>
        <v>0</v>
      </c>
      <c r="AS228" s="1390">
        <f t="shared" si="115"/>
        <v>0</v>
      </c>
      <c r="AT228" s="1390">
        <f t="shared" si="116"/>
        <v>0</v>
      </c>
      <c r="AU228" s="1390">
        <f t="shared" si="117"/>
        <v>0</v>
      </c>
      <c r="AV228" s="1390">
        <f t="shared" si="118"/>
        <v>0</v>
      </c>
      <c r="AW228" s="1390">
        <f t="shared" si="119"/>
        <v>0</v>
      </c>
      <c r="AX228" s="1390">
        <f t="shared" si="120"/>
        <v>0</v>
      </c>
      <c r="AY228" s="1390">
        <f t="shared" si="121"/>
        <v>0</v>
      </c>
      <c r="AZ228" s="1390">
        <f t="shared" si="122"/>
        <v>0</v>
      </c>
      <c r="BA228" s="1390">
        <f t="shared" si="123"/>
        <v>0</v>
      </c>
      <c r="BB228" s="1390">
        <f t="shared" si="124"/>
        <v>0</v>
      </c>
      <c r="BC228" s="1390">
        <f t="shared" si="125"/>
        <v>0</v>
      </c>
      <c r="BD228" s="1390">
        <f t="shared" si="126"/>
        <v>0</v>
      </c>
      <c r="BE228" s="1390">
        <f t="shared" si="127"/>
        <v>0</v>
      </c>
      <c r="BF228" s="1390">
        <f t="shared" si="128"/>
        <v>0</v>
      </c>
      <c r="BG228" s="1390">
        <f t="shared" si="129"/>
        <v>0</v>
      </c>
      <c r="BH228" s="1390">
        <f t="shared" si="130"/>
        <v>0</v>
      </c>
      <c r="BI228" s="1390">
        <f t="shared" si="131"/>
        <v>0</v>
      </c>
      <c r="BJ228" s="1390">
        <f t="shared" si="132"/>
        <v>0</v>
      </c>
      <c r="BK228" s="1390">
        <f t="shared" si="133"/>
        <v>0</v>
      </c>
    </row>
    <row r="229" spans="1:63" ht="21" customHeight="1">
      <c r="A229" s="1498" t="s">
        <v>1222</v>
      </c>
      <c r="B229" s="1499"/>
      <c r="C229" s="1500">
        <f>IF(VLOOKUP($A229,'Data (new)'!$A:$T,2,0)="","",VLOOKUP($A229,'Data (new)'!$A:$T,2,0))</f>
        <v>14135</v>
      </c>
      <c r="D229" s="1500"/>
      <c r="E229" s="1500" t="e">
        <f>IF(VLOOKUP($A229,#REF!,3,0)="","",VLOOKUP($A229,#REF!,3,0))</f>
        <v>#REF!</v>
      </c>
      <c r="F229" s="1688"/>
      <c r="G229" s="1492" t="str">
        <f>IF(VLOOKUP($A229,'Data (new)'!$A:$T,6,0)="","",HYPERLINK(VLOOKUP($A229,'Data (new)'!A:T,7,0), VLOOKUP($A229,'Data (new)'!A:T,6,0)))</f>
        <v>Chuli</v>
      </c>
      <c r="H229" s="1500" t="str">
        <f>IF(VLOOKUP($A229,'Data (new)'!$A:$T,14,0)="","",VLOOKUP($A229,'Data (new)'!$A:$T,14,0))</f>
        <v>Jugs</v>
      </c>
      <c r="I229" s="1501" t="str">
        <f>IF(VLOOKUP($A229,'Data (new)'!$A:$T,10,0)="","",VLOOKUP($A229,'Data (new)'!$A:$T,10,0))</f>
        <v>XL</v>
      </c>
      <c r="J229" s="1501">
        <f>IF(VLOOKUP($A229,'Data (new)'!$A:$T,11,0)="","",VLOOKUP($A229,'Data (new)'!$A:$T,11,0))</f>
        <v>4</v>
      </c>
      <c r="K229" s="1502">
        <f>IF(VLOOKUP($A229,'Data (new)'!$A:$T,16,0)="","",VLOOKUP($A229,'Data (new)'!$A:$T,16,0))</f>
        <v>138</v>
      </c>
      <c r="L229" s="735"/>
      <c r="M229" s="735"/>
      <c r="N229" s="735"/>
      <c r="O229" s="735"/>
      <c r="P229" s="735"/>
      <c r="Q229" s="735"/>
      <c r="R229" s="735"/>
      <c r="S229" s="735"/>
      <c r="T229" s="735"/>
      <c r="U229" s="736"/>
      <c r="V229" s="736"/>
      <c r="W229" s="737"/>
      <c r="X229" s="738"/>
      <c r="Y229" s="739"/>
      <c r="Z229" s="740"/>
      <c r="AA229" s="741"/>
      <c r="AB229" s="742"/>
      <c r="AC229" s="743"/>
      <c r="AD229" s="742"/>
      <c r="AE229" s="742"/>
      <c r="AF229" s="742"/>
      <c r="AG229" s="744"/>
      <c r="AH229" s="742"/>
      <c r="AI229" s="1502">
        <f>IF(VLOOKUP($A229,'Data (new)'!$A:$T,12,0)="","",VLOOKUP($A229,'Data (new)'!$A:$T,12,0))</f>
        <v>2.1379999999999999</v>
      </c>
      <c r="AJ229" s="1501" t="str">
        <f t="shared" si="108"/>
        <v/>
      </c>
      <c r="AK229" s="1501" t="str">
        <f t="shared" si="109"/>
        <v/>
      </c>
      <c r="AL229" s="1502" t="str">
        <f t="shared" si="110"/>
        <v/>
      </c>
      <c r="AM229" s="1502" t="str">
        <f>IF(ISERROR('Agripp Holds PU (EU, ASIA)'!$AL229*(1-$I$3)),"",'Agripp Holds PU (EU, ASIA)'!$AL229*(1-$I$3))</f>
        <v/>
      </c>
      <c r="AN229" s="1505" t="str">
        <f t="shared" si="134"/>
        <v/>
      </c>
      <c r="AO229" s="1390">
        <f t="shared" si="111"/>
        <v>0</v>
      </c>
      <c r="AP229" s="1390">
        <f t="shared" si="112"/>
        <v>0</v>
      </c>
      <c r="AQ229" s="1390">
        <f t="shared" si="113"/>
        <v>0</v>
      </c>
      <c r="AR229" s="1390">
        <f t="shared" si="114"/>
        <v>0</v>
      </c>
      <c r="AS229" s="1390">
        <f t="shared" si="115"/>
        <v>0</v>
      </c>
      <c r="AT229" s="1390">
        <f t="shared" si="116"/>
        <v>0</v>
      </c>
      <c r="AU229" s="1390">
        <f t="shared" si="117"/>
        <v>0</v>
      </c>
      <c r="AV229" s="1390">
        <f t="shared" si="118"/>
        <v>0</v>
      </c>
      <c r="AW229" s="1390">
        <f t="shared" si="119"/>
        <v>0</v>
      </c>
      <c r="AX229" s="1390">
        <f t="shared" si="120"/>
        <v>0</v>
      </c>
      <c r="AY229" s="1390">
        <f t="shared" si="121"/>
        <v>0</v>
      </c>
      <c r="AZ229" s="1390">
        <f t="shared" si="122"/>
        <v>0</v>
      </c>
      <c r="BA229" s="1390">
        <f t="shared" si="123"/>
        <v>0</v>
      </c>
      <c r="BB229" s="1390">
        <f t="shared" si="124"/>
        <v>0</v>
      </c>
      <c r="BC229" s="1390">
        <f t="shared" si="125"/>
        <v>0</v>
      </c>
      <c r="BD229" s="1390">
        <f t="shared" si="126"/>
        <v>0</v>
      </c>
      <c r="BE229" s="1390">
        <f t="shared" si="127"/>
        <v>0</v>
      </c>
      <c r="BF229" s="1390">
        <f t="shared" si="128"/>
        <v>0</v>
      </c>
      <c r="BG229" s="1390">
        <f t="shared" si="129"/>
        <v>0</v>
      </c>
      <c r="BH229" s="1390">
        <f t="shared" si="130"/>
        <v>0</v>
      </c>
      <c r="BI229" s="1390">
        <f t="shared" si="131"/>
        <v>0</v>
      </c>
      <c r="BJ229" s="1390">
        <f t="shared" si="132"/>
        <v>0</v>
      </c>
      <c r="BK229" s="1390">
        <f t="shared" si="133"/>
        <v>0</v>
      </c>
    </row>
    <row r="230" spans="1:63" ht="21" customHeight="1">
      <c r="A230" s="1506" t="s">
        <v>1223</v>
      </c>
      <c r="B230" s="667"/>
      <c r="C230" s="1507">
        <f>IF(VLOOKUP($A230,'Data (new)'!$A:$T,2,0)="","",VLOOKUP($A230,'Data (new)'!$A:$T,2,0))</f>
        <v>14118</v>
      </c>
      <c r="D230" s="1507"/>
      <c r="E230" s="1507" t="e">
        <f>IF(VLOOKUP($A230,#REF!,3,0)="","",VLOOKUP($A230,#REF!,3,0))</f>
        <v>#REF!</v>
      </c>
      <c r="F230" s="1688"/>
      <c r="G230" s="1508" t="str">
        <f>IF(VLOOKUP($A230,'Data (new)'!$A:$T,6,0)="","",HYPERLINK(VLOOKUP($A230,'Data (new)'!A:T,7,0), VLOOKUP($A230,'Data (new)'!A:T,6,0)))</f>
        <v>Dune 1</v>
      </c>
      <c r="H230" s="1507" t="str">
        <f>IF(VLOOKUP($A230,'Data (new)'!$A:$T,14,0)="","",VLOOKUP($A230,'Data (new)'!$A:$T,14,0))</f>
        <v>Slopers</v>
      </c>
      <c r="I230" s="1509" t="str">
        <f>IF(VLOOKUP($A230,'Data (new)'!$A:$T,10,0)="","",VLOOKUP($A230,'Data (new)'!$A:$T,10,0))</f>
        <v>MEGA</v>
      </c>
      <c r="J230" s="1509">
        <f>IF(VLOOKUP($A230,'Data (new)'!$A:$T,11,0)="","",VLOOKUP($A230,'Data (new)'!$A:$T,11,0))</f>
        <v>3</v>
      </c>
      <c r="K230" s="1510">
        <f>IF(VLOOKUP($A230,'Data (new)'!$A:$T,16,0)="","",VLOOKUP($A230,'Data (new)'!$A:$T,16,0))</f>
        <v>263</v>
      </c>
      <c r="L230" s="745"/>
      <c r="M230" s="745"/>
      <c r="N230" s="745"/>
      <c r="O230" s="745"/>
      <c r="P230" s="745"/>
      <c r="Q230" s="745"/>
      <c r="R230" s="745"/>
      <c r="S230" s="745"/>
      <c r="T230" s="745"/>
      <c r="U230" s="746"/>
      <c r="V230" s="746"/>
      <c r="W230" s="747"/>
      <c r="X230" s="748"/>
      <c r="Y230" s="749"/>
      <c r="Z230" s="750"/>
      <c r="AA230" s="751"/>
      <c r="AB230" s="752"/>
      <c r="AC230" s="753"/>
      <c r="AD230" s="752"/>
      <c r="AE230" s="752"/>
      <c r="AF230" s="752"/>
      <c r="AG230" s="754"/>
      <c r="AH230" s="752"/>
      <c r="AI230" s="1510">
        <f>IF(VLOOKUP($A230,'Data (new)'!$A:$T,12,0)="","",VLOOKUP($A230,'Data (new)'!$A:$T,12,0))</f>
        <v>3.3839999999999999</v>
      </c>
      <c r="AJ230" s="1509" t="str">
        <f t="shared" si="108"/>
        <v/>
      </c>
      <c r="AK230" s="1509" t="str">
        <f t="shared" si="109"/>
        <v/>
      </c>
      <c r="AL230" s="1510" t="str">
        <f t="shared" si="110"/>
        <v/>
      </c>
      <c r="AM230" s="1510" t="str">
        <f>IF(ISERROR('Agripp Holds PU (EU, ASIA)'!$AL230*(1-$I$3)),"",'Agripp Holds PU (EU, ASIA)'!$AL230*(1-$I$3))</f>
        <v/>
      </c>
      <c r="AN230" s="1511" t="str">
        <f t="shared" si="134"/>
        <v/>
      </c>
      <c r="AO230" s="1390">
        <f t="shared" si="111"/>
        <v>0</v>
      </c>
      <c r="AP230" s="1390">
        <f t="shared" si="112"/>
        <v>0</v>
      </c>
      <c r="AQ230" s="1390">
        <f t="shared" si="113"/>
        <v>0</v>
      </c>
      <c r="AR230" s="1390">
        <f t="shared" si="114"/>
        <v>0</v>
      </c>
      <c r="AS230" s="1390">
        <f t="shared" si="115"/>
        <v>0</v>
      </c>
      <c r="AT230" s="1390">
        <f t="shared" si="116"/>
        <v>0</v>
      </c>
      <c r="AU230" s="1390">
        <f t="shared" si="117"/>
        <v>0</v>
      </c>
      <c r="AV230" s="1390">
        <f t="shared" si="118"/>
        <v>0</v>
      </c>
      <c r="AW230" s="1390">
        <f t="shared" si="119"/>
        <v>0</v>
      </c>
      <c r="AX230" s="1390">
        <f t="shared" si="120"/>
        <v>0</v>
      </c>
      <c r="AY230" s="1390">
        <f t="shared" si="121"/>
        <v>0</v>
      </c>
      <c r="AZ230" s="1390">
        <f t="shared" si="122"/>
        <v>0</v>
      </c>
      <c r="BA230" s="1390">
        <f t="shared" si="123"/>
        <v>0</v>
      </c>
      <c r="BB230" s="1390">
        <f t="shared" si="124"/>
        <v>0</v>
      </c>
      <c r="BC230" s="1390">
        <f t="shared" si="125"/>
        <v>0</v>
      </c>
      <c r="BD230" s="1390">
        <f t="shared" si="126"/>
        <v>0</v>
      </c>
      <c r="BE230" s="1390">
        <f t="shared" si="127"/>
        <v>0</v>
      </c>
      <c r="BF230" s="1390">
        <f t="shared" si="128"/>
        <v>0</v>
      </c>
      <c r="BG230" s="1390">
        <f t="shared" si="129"/>
        <v>0</v>
      </c>
      <c r="BH230" s="1390">
        <f t="shared" si="130"/>
        <v>0</v>
      </c>
      <c r="BI230" s="1390">
        <f t="shared" si="131"/>
        <v>0</v>
      </c>
      <c r="BJ230" s="1390">
        <f t="shared" si="132"/>
        <v>0</v>
      </c>
      <c r="BK230" s="1390">
        <f t="shared" si="133"/>
        <v>0</v>
      </c>
    </row>
    <row r="231" spans="1:63" ht="21" customHeight="1">
      <c r="A231" s="1498" t="s">
        <v>1224</v>
      </c>
      <c r="B231" s="1499"/>
      <c r="C231" s="1500">
        <f>IF(VLOOKUP($A231,'Data (new)'!$A:$T,2,0)="","",VLOOKUP($A231,'Data (new)'!$A:$T,2,0))</f>
        <v>14112</v>
      </c>
      <c r="D231" s="1500"/>
      <c r="E231" s="1500" t="e">
        <f>IF(VLOOKUP($A231,#REF!,3,0)="","",VLOOKUP($A231,#REF!,3,0))</f>
        <v>#REF!</v>
      </c>
      <c r="F231" s="1688"/>
      <c r="G231" s="1492" t="str">
        <f>IF(VLOOKUP($A231,'Data (new)'!$A:$T,6,0)="","",HYPERLINK(VLOOKUP($A231,'Data (new)'!A:T,7,0), VLOOKUP($A231,'Data (new)'!A:T,6,0)))</f>
        <v>Dune 2</v>
      </c>
      <c r="H231" s="1500" t="str">
        <f>IF(VLOOKUP($A231,'Data (new)'!$A:$T,14,0)="","",VLOOKUP($A231,'Data (new)'!$A:$T,14,0))</f>
        <v>Pinches</v>
      </c>
      <c r="I231" s="1501" t="str">
        <f>IF(VLOOKUP($A231,'Data (new)'!$A:$T,10,0)="","",VLOOKUP($A231,'Data (new)'!$A:$T,10,0))</f>
        <v>MEGA</v>
      </c>
      <c r="J231" s="1501">
        <f>IF(VLOOKUP($A231,'Data (new)'!$A:$T,11,0)="","",VLOOKUP($A231,'Data (new)'!$A:$T,11,0))</f>
        <v>2</v>
      </c>
      <c r="K231" s="1502">
        <f>IF(VLOOKUP($A231,'Data (new)'!$A:$T,16,0)="","",VLOOKUP($A231,'Data (new)'!$A:$T,16,0))</f>
        <v>192</v>
      </c>
      <c r="L231" s="735"/>
      <c r="M231" s="735"/>
      <c r="N231" s="735"/>
      <c r="O231" s="735"/>
      <c r="P231" s="735"/>
      <c r="Q231" s="735"/>
      <c r="R231" s="735"/>
      <c r="S231" s="735"/>
      <c r="T231" s="735"/>
      <c r="U231" s="736"/>
      <c r="V231" s="736"/>
      <c r="W231" s="737"/>
      <c r="X231" s="738"/>
      <c r="Y231" s="739"/>
      <c r="Z231" s="740"/>
      <c r="AA231" s="741"/>
      <c r="AB231" s="742"/>
      <c r="AC231" s="743"/>
      <c r="AD231" s="742"/>
      <c r="AE231" s="742"/>
      <c r="AF231" s="742"/>
      <c r="AG231" s="744"/>
      <c r="AH231" s="742"/>
      <c r="AI231" s="1502">
        <f>IF(VLOOKUP($A231,'Data (new)'!$A:$T,12,0)="","",VLOOKUP($A231,'Data (new)'!$A:$T,12,0))</f>
        <v>2.4780000000000002</v>
      </c>
      <c r="AJ231" s="1501" t="str">
        <f t="shared" si="108"/>
        <v/>
      </c>
      <c r="AK231" s="1501" t="str">
        <f t="shared" si="109"/>
        <v/>
      </c>
      <c r="AL231" s="1502" t="str">
        <f t="shared" si="110"/>
        <v/>
      </c>
      <c r="AM231" s="1502" t="str">
        <f>IF(ISERROR('Agripp Holds PU (EU, ASIA)'!$AL231*(1-$I$3)),"",'Agripp Holds PU (EU, ASIA)'!$AL231*(1-$I$3))</f>
        <v/>
      </c>
      <c r="AN231" s="1505" t="str">
        <f t="shared" si="134"/>
        <v/>
      </c>
      <c r="AO231" s="1390">
        <f t="shared" si="111"/>
        <v>0</v>
      </c>
      <c r="AP231" s="1390">
        <f t="shared" si="112"/>
        <v>0</v>
      </c>
      <c r="AQ231" s="1390">
        <f t="shared" si="113"/>
        <v>0</v>
      </c>
      <c r="AR231" s="1390">
        <f t="shared" si="114"/>
        <v>0</v>
      </c>
      <c r="AS231" s="1390">
        <f t="shared" si="115"/>
        <v>0</v>
      </c>
      <c r="AT231" s="1390">
        <f t="shared" si="116"/>
        <v>0</v>
      </c>
      <c r="AU231" s="1390">
        <f t="shared" si="117"/>
        <v>0</v>
      </c>
      <c r="AV231" s="1390">
        <f t="shared" si="118"/>
        <v>0</v>
      </c>
      <c r="AW231" s="1390">
        <f t="shared" si="119"/>
        <v>0</v>
      </c>
      <c r="AX231" s="1390">
        <f t="shared" si="120"/>
        <v>0</v>
      </c>
      <c r="AY231" s="1390">
        <f t="shared" si="121"/>
        <v>0</v>
      </c>
      <c r="AZ231" s="1390">
        <f t="shared" si="122"/>
        <v>0</v>
      </c>
      <c r="BA231" s="1390">
        <f t="shared" si="123"/>
        <v>0</v>
      </c>
      <c r="BB231" s="1390">
        <f t="shared" si="124"/>
        <v>0</v>
      </c>
      <c r="BC231" s="1390">
        <f t="shared" si="125"/>
        <v>0</v>
      </c>
      <c r="BD231" s="1390">
        <f t="shared" si="126"/>
        <v>0</v>
      </c>
      <c r="BE231" s="1390">
        <f t="shared" si="127"/>
        <v>0</v>
      </c>
      <c r="BF231" s="1390">
        <f t="shared" si="128"/>
        <v>0</v>
      </c>
      <c r="BG231" s="1390">
        <f t="shared" si="129"/>
        <v>0</v>
      </c>
      <c r="BH231" s="1390">
        <f t="shared" si="130"/>
        <v>0</v>
      </c>
      <c r="BI231" s="1390">
        <f t="shared" si="131"/>
        <v>0</v>
      </c>
      <c r="BJ231" s="1390">
        <f t="shared" si="132"/>
        <v>0</v>
      </c>
      <c r="BK231" s="1390">
        <f t="shared" si="133"/>
        <v>0</v>
      </c>
    </row>
    <row r="232" spans="1:63" ht="21" customHeight="1">
      <c r="A232" s="1506" t="s">
        <v>1225</v>
      </c>
      <c r="B232" s="667"/>
      <c r="C232" s="1507">
        <f>IF(VLOOKUP($A232,'Data (new)'!$A:$T,2,0)="","",VLOOKUP($A232,'Data (new)'!$A:$T,2,0))</f>
        <v>9313</v>
      </c>
      <c r="D232" s="1507"/>
      <c r="E232" s="1507" t="e">
        <f>IF(VLOOKUP($A232,#REF!,3,0)="","",VLOOKUP($A232,#REF!,3,0))</f>
        <v>#REF!</v>
      </c>
      <c r="F232" s="1688"/>
      <c r="G232" s="1508" t="str">
        <f>IF(VLOOKUP($A232,'Data (new)'!$A:$T,6,0)="","",HYPERLINK(VLOOKUP($A232,'Data (new)'!A:T,7,0), VLOOKUP($A232,'Data (new)'!A:T,6,0)))</f>
        <v>Galeo</v>
      </c>
      <c r="H232" s="1507" t="str">
        <f>IF(VLOOKUP($A232,'Data (new)'!$A:$T,14,0)="","",VLOOKUP($A232,'Data (new)'!$A:$T,14,0))</f>
        <v>Pinches</v>
      </c>
      <c r="I232" s="1509" t="str">
        <f>IF(VLOOKUP($A232,'Data (new)'!$A:$T,10,0)="","",VLOOKUP($A232,'Data (new)'!$A:$T,10,0))</f>
        <v>XXL</v>
      </c>
      <c r="J232" s="1509">
        <f>IF(VLOOKUP($A232,'Data (new)'!$A:$T,11,0)="","",VLOOKUP($A232,'Data (new)'!$A:$T,11,0))</f>
        <v>3</v>
      </c>
      <c r="K232" s="1510">
        <f>IF(VLOOKUP($A232,'Data (new)'!$A:$T,16,0)="","",VLOOKUP($A232,'Data (new)'!$A:$T,16,0))</f>
        <v>214</v>
      </c>
      <c r="L232" s="745"/>
      <c r="M232" s="745"/>
      <c r="N232" s="745"/>
      <c r="O232" s="745"/>
      <c r="P232" s="745"/>
      <c r="Q232" s="745"/>
      <c r="R232" s="745"/>
      <c r="S232" s="745"/>
      <c r="T232" s="745"/>
      <c r="U232" s="746"/>
      <c r="V232" s="746"/>
      <c r="W232" s="747"/>
      <c r="X232" s="748"/>
      <c r="Y232" s="749"/>
      <c r="Z232" s="750"/>
      <c r="AA232" s="751"/>
      <c r="AB232" s="752"/>
      <c r="AC232" s="753"/>
      <c r="AD232" s="752"/>
      <c r="AE232" s="752"/>
      <c r="AF232" s="752"/>
      <c r="AG232" s="754"/>
      <c r="AH232" s="752"/>
      <c r="AI232" s="1510">
        <f>IF(VLOOKUP($A232,'Data (new)'!$A:$T,12,0)="","",VLOOKUP($A232,'Data (new)'!$A:$T,12,0))</f>
        <v>2.5960000000000001</v>
      </c>
      <c r="AJ232" s="1509" t="str">
        <f t="shared" si="108"/>
        <v/>
      </c>
      <c r="AK232" s="1509" t="str">
        <f t="shared" si="109"/>
        <v/>
      </c>
      <c r="AL232" s="1510" t="str">
        <f t="shared" si="110"/>
        <v/>
      </c>
      <c r="AM232" s="1510" t="str">
        <f>IF(ISERROR('Agripp Holds PU (EU, ASIA)'!$AL232*(1-$I$3)),"",'Agripp Holds PU (EU, ASIA)'!$AL232*(1-$I$3))</f>
        <v/>
      </c>
      <c r="AN232" s="1511" t="str">
        <f t="shared" si="134"/>
        <v/>
      </c>
      <c r="AO232" s="1390">
        <f t="shared" si="111"/>
        <v>0</v>
      </c>
      <c r="AP232" s="1390">
        <f t="shared" si="112"/>
        <v>0</v>
      </c>
      <c r="AQ232" s="1390">
        <f t="shared" si="113"/>
        <v>0</v>
      </c>
      <c r="AR232" s="1390">
        <f t="shared" si="114"/>
        <v>0</v>
      </c>
      <c r="AS232" s="1390">
        <f t="shared" si="115"/>
        <v>0</v>
      </c>
      <c r="AT232" s="1390">
        <f t="shared" si="116"/>
        <v>0</v>
      </c>
      <c r="AU232" s="1390">
        <f t="shared" si="117"/>
        <v>0</v>
      </c>
      <c r="AV232" s="1390">
        <f t="shared" si="118"/>
        <v>0</v>
      </c>
      <c r="AW232" s="1390">
        <f t="shared" si="119"/>
        <v>0</v>
      </c>
      <c r="AX232" s="1390">
        <f t="shared" si="120"/>
        <v>0</v>
      </c>
      <c r="AY232" s="1390">
        <f t="shared" si="121"/>
        <v>0</v>
      </c>
      <c r="AZ232" s="1390">
        <f t="shared" si="122"/>
        <v>0</v>
      </c>
      <c r="BA232" s="1390">
        <f t="shared" si="123"/>
        <v>0</v>
      </c>
      <c r="BB232" s="1390">
        <f t="shared" si="124"/>
        <v>0</v>
      </c>
      <c r="BC232" s="1390">
        <f t="shared" si="125"/>
        <v>0</v>
      </c>
      <c r="BD232" s="1390">
        <f t="shared" si="126"/>
        <v>0</v>
      </c>
      <c r="BE232" s="1390">
        <f t="shared" si="127"/>
        <v>0</v>
      </c>
      <c r="BF232" s="1390">
        <f t="shared" si="128"/>
        <v>0</v>
      </c>
      <c r="BG232" s="1390">
        <f t="shared" si="129"/>
        <v>0</v>
      </c>
      <c r="BH232" s="1390">
        <f t="shared" si="130"/>
        <v>0</v>
      </c>
      <c r="BI232" s="1390">
        <f t="shared" si="131"/>
        <v>0</v>
      </c>
      <c r="BJ232" s="1390">
        <f t="shared" si="132"/>
        <v>0</v>
      </c>
      <c r="BK232" s="1390">
        <f t="shared" si="133"/>
        <v>0</v>
      </c>
    </row>
    <row r="233" spans="1:63" ht="21" customHeight="1">
      <c r="A233" s="1498" t="s">
        <v>1226</v>
      </c>
      <c r="B233" s="1499"/>
      <c r="C233" s="1500">
        <f>IF(VLOOKUP($A233,'Data (new)'!$A:$T,2,0)="","",VLOOKUP($A233,'Data (new)'!$A:$T,2,0))</f>
        <v>9324</v>
      </c>
      <c r="D233" s="1500"/>
      <c r="E233" s="1500" t="e">
        <f>IF(VLOOKUP($A233,#REF!,3,0)="","",VLOOKUP($A233,#REF!,3,0))</f>
        <v>#REF!</v>
      </c>
      <c r="F233" s="1688"/>
      <c r="G233" s="1492" t="str">
        <f>IF(VLOOKUP($A233,'Data (new)'!$A:$T,6,0)="","",HYPERLINK(VLOOKUP($A233,'Data (new)'!A:T,7,0), VLOOKUP($A233,'Data (new)'!A:T,6,0)))</f>
        <v>Ganesh 1</v>
      </c>
      <c r="H233" s="1500" t="str">
        <f>IF(VLOOKUP($A233,'Data (new)'!$A:$T,14,0)="","",VLOOKUP($A233,'Data (new)'!$A:$T,14,0))</f>
        <v>Pinches</v>
      </c>
      <c r="I233" s="1501" t="str">
        <f>IF(VLOOKUP($A233,'Data (new)'!$A:$T,10,0)="","",VLOOKUP($A233,'Data (new)'!$A:$T,10,0))</f>
        <v>MEGA</v>
      </c>
      <c r="J233" s="1501">
        <f>IF(VLOOKUP($A233,'Data (new)'!$A:$T,11,0)="","",VLOOKUP($A233,'Data (new)'!$A:$T,11,0))</f>
        <v>3</v>
      </c>
      <c r="K233" s="1522">
        <f>IF(VLOOKUP($A233,'Data (new)'!$A:$T,16,0)="","",VLOOKUP($A233,'Data (new)'!$A:$T,16,0))</f>
        <v>253</v>
      </c>
      <c r="L233" s="735"/>
      <c r="M233" s="735"/>
      <c r="N233" s="735"/>
      <c r="O233" s="735"/>
      <c r="P233" s="735"/>
      <c r="Q233" s="735"/>
      <c r="R233" s="735"/>
      <c r="S233" s="735"/>
      <c r="T233" s="735"/>
      <c r="U233" s="736"/>
      <c r="V233" s="736"/>
      <c r="W233" s="737"/>
      <c r="X233" s="738"/>
      <c r="Y233" s="739"/>
      <c r="Z233" s="740"/>
      <c r="AA233" s="741"/>
      <c r="AB233" s="742"/>
      <c r="AC233" s="743"/>
      <c r="AD233" s="742"/>
      <c r="AE233" s="742"/>
      <c r="AF233" s="742"/>
      <c r="AG233" s="744"/>
      <c r="AH233" s="742"/>
      <c r="AI233" s="1502">
        <f>IF(VLOOKUP($A233,'Data (new)'!$A:$T,12,0)="","",VLOOKUP($A233,'Data (new)'!$A:$T,12,0))</f>
        <v>3.2280000000000002</v>
      </c>
      <c r="AJ233" s="1501" t="str">
        <f t="shared" si="108"/>
        <v/>
      </c>
      <c r="AK233" s="1501" t="str">
        <f t="shared" si="109"/>
        <v/>
      </c>
      <c r="AL233" s="1502" t="str">
        <f t="shared" si="110"/>
        <v/>
      </c>
      <c r="AM233" s="1502" t="str">
        <f>IF(ISERROR('Agripp Holds PU (EU, ASIA)'!$AL233*(1-$I$3)),"",'Agripp Holds PU (EU, ASIA)'!$AL233*(1-$I$3))</f>
        <v/>
      </c>
      <c r="AN233" s="1505" t="str">
        <f t="shared" si="134"/>
        <v/>
      </c>
      <c r="AO233" s="1390">
        <f t="shared" si="111"/>
        <v>0</v>
      </c>
      <c r="AP233" s="1390">
        <f t="shared" si="112"/>
        <v>0</v>
      </c>
      <c r="AQ233" s="1390">
        <f t="shared" si="113"/>
        <v>0</v>
      </c>
      <c r="AR233" s="1390">
        <f t="shared" si="114"/>
        <v>0</v>
      </c>
      <c r="AS233" s="1390">
        <f t="shared" si="115"/>
        <v>0</v>
      </c>
      <c r="AT233" s="1390">
        <f t="shared" si="116"/>
        <v>0</v>
      </c>
      <c r="AU233" s="1390">
        <f t="shared" si="117"/>
        <v>0</v>
      </c>
      <c r="AV233" s="1390">
        <f t="shared" si="118"/>
        <v>0</v>
      </c>
      <c r="AW233" s="1390">
        <f t="shared" si="119"/>
        <v>0</v>
      </c>
      <c r="AX233" s="1390">
        <f t="shared" si="120"/>
        <v>0</v>
      </c>
      <c r="AY233" s="1390">
        <f t="shared" si="121"/>
        <v>0</v>
      </c>
      <c r="AZ233" s="1390">
        <f t="shared" si="122"/>
        <v>0</v>
      </c>
      <c r="BA233" s="1390">
        <f t="shared" si="123"/>
        <v>0</v>
      </c>
      <c r="BB233" s="1390">
        <f t="shared" si="124"/>
        <v>0</v>
      </c>
      <c r="BC233" s="1390">
        <f t="shared" si="125"/>
        <v>0</v>
      </c>
      <c r="BD233" s="1390">
        <f t="shared" si="126"/>
        <v>0</v>
      </c>
      <c r="BE233" s="1390">
        <f t="shared" si="127"/>
        <v>0</v>
      </c>
      <c r="BF233" s="1390">
        <f t="shared" si="128"/>
        <v>0</v>
      </c>
      <c r="BG233" s="1390">
        <f t="shared" si="129"/>
        <v>0</v>
      </c>
      <c r="BH233" s="1390">
        <f t="shared" si="130"/>
        <v>0</v>
      </c>
      <c r="BI233" s="1390">
        <f t="shared" si="131"/>
        <v>0</v>
      </c>
      <c r="BJ233" s="1390">
        <f t="shared" si="132"/>
        <v>0</v>
      </c>
      <c r="BK233" s="1390">
        <f t="shared" si="133"/>
        <v>0</v>
      </c>
    </row>
    <row r="234" spans="1:63" ht="21" customHeight="1">
      <c r="A234" s="667" t="s">
        <v>1227</v>
      </c>
      <c r="B234" s="667"/>
      <c r="C234" s="1507">
        <f>IF(VLOOKUP($A234,'Data (new)'!$A:$T,2,0)="","",VLOOKUP($A234,'Data (new)'!$A:$T,2,0))</f>
        <v>9344</v>
      </c>
      <c r="D234" s="1507"/>
      <c r="E234" s="1507" t="e">
        <f>IF(VLOOKUP($A234,#REF!,3,0)="","",VLOOKUP($A234,#REF!,3,0))</f>
        <v>#REF!</v>
      </c>
      <c r="F234" s="1688"/>
      <c r="G234" s="1508" t="str">
        <f>IF(VLOOKUP($A234,'Data (new)'!$A:$T,6,0)="","",HYPERLINK(VLOOKUP($A234,'Data (new)'!A:T,7,0), VLOOKUP($A234,'Data (new)'!A:T,6,0)))</f>
        <v>Genesis</v>
      </c>
      <c r="H234" s="1507" t="str">
        <f>IF(VLOOKUP($A234,'Data (new)'!$A:$T,14,0)="","",VLOOKUP($A234,'Data (new)'!$A:$T,14,0))</f>
        <v>Pinches</v>
      </c>
      <c r="I234" s="1509" t="str">
        <f>IF(VLOOKUP($A234,'Data (new)'!$A:$T,10,0)="","",VLOOKUP($A234,'Data (new)'!$A:$T,10,0))</f>
        <v>MEGA</v>
      </c>
      <c r="J234" s="1509">
        <f>IF(VLOOKUP($A234,'Data (new)'!$A:$T,11,0)="","",VLOOKUP($A234,'Data (new)'!$A:$T,11,0))</f>
        <v>1</v>
      </c>
      <c r="K234" s="1510">
        <f>IF(VLOOKUP($A234,'Data (new)'!$A:$T,16,0)="","",VLOOKUP($A234,'Data (new)'!$A:$T,16,0))</f>
        <v>95</v>
      </c>
      <c r="L234" s="745"/>
      <c r="M234" s="745"/>
      <c r="N234" s="745"/>
      <c r="O234" s="745"/>
      <c r="P234" s="745"/>
      <c r="Q234" s="745"/>
      <c r="R234" s="745"/>
      <c r="S234" s="745"/>
      <c r="T234" s="745"/>
      <c r="U234" s="746"/>
      <c r="V234" s="746"/>
      <c r="W234" s="747"/>
      <c r="X234" s="748"/>
      <c r="Y234" s="749"/>
      <c r="Z234" s="750"/>
      <c r="AA234" s="751"/>
      <c r="AB234" s="752"/>
      <c r="AC234" s="753"/>
      <c r="AD234" s="752"/>
      <c r="AE234" s="752"/>
      <c r="AF234" s="752"/>
      <c r="AG234" s="754"/>
      <c r="AH234" s="752"/>
      <c r="AI234" s="1510">
        <f>IF(VLOOKUP($A234,'Data (new)'!$A:$T,12,0)="","",VLOOKUP($A234,'Data (new)'!$A:$T,12,0))</f>
        <v>1.1299999999999999</v>
      </c>
      <c r="AJ234" s="1509" t="str">
        <f t="shared" ref="AJ234:AJ269" si="135">IF(AK234="","",(AK234*J234))</f>
        <v/>
      </c>
      <c r="AK234" s="1509" t="str">
        <f t="shared" ref="AK234:AK269" si="136">IF(SUM(L234:AH234)=0,"",SUM(L234:AH234))</f>
        <v/>
      </c>
      <c r="AL234" s="1510" t="str">
        <f t="shared" ref="AL234:AL269" si="137">IF(AK234="","",SUM(L234:AH234)*K234)</f>
        <v/>
      </c>
      <c r="AM234" s="1510" t="str">
        <f>IF(ISERROR('Agripp Holds PU (EU, ASIA)'!$AL234*(1-$I$3)),"",'Agripp Holds PU (EU, ASIA)'!$AL234*(1-$I$3))</f>
        <v/>
      </c>
      <c r="AN234" s="1511" t="str">
        <f t="shared" si="134"/>
        <v/>
      </c>
      <c r="AO234" s="1390">
        <f t="shared" si="111"/>
        <v>0</v>
      </c>
      <c r="AP234" s="1390">
        <f t="shared" si="112"/>
        <v>0</v>
      </c>
      <c r="AQ234" s="1390">
        <f t="shared" si="113"/>
        <v>0</v>
      </c>
      <c r="AR234" s="1390">
        <f t="shared" si="114"/>
        <v>0</v>
      </c>
      <c r="AS234" s="1390">
        <f t="shared" si="115"/>
        <v>0</v>
      </c>
      <c r="AT234" s="1390">
        <f t="shared" si="116"/>
        <v>0</v>
      </c>
      <c r="AU234" s="1390">
        <f t="shared" si="117"/>
        <v>0</v>
      </c>
      <c r="AV234" s="1390">
        <f t="shared" si="118"/>
        <v>0</v>
      </c>
      <c r="AW234" s="1390">
        <f t="shared" si="119"/>
        <v>0</v>
      </c>
      <c r="AX234" s="1390">
        <f t="shared" si="120"/>
        <v>0</v>
      </c>
      <c r="AY234" s="1390">
        <f t="shared" si="121"/>
        <v>0</v>
      </c>
      <c r="AZ234" s="1390">
        <f t="shared" si="122"/>
        <v>0</v>
      </c>
      <c r="BA234" s="1390">
        <f t="shared" si="123"/>
        <v>0</v>
      </c>
      <c r="BB234" s="1390">
        <f t="shared" si="124"/>
        <v>0</v>
      </c>
      <c r="BC234" s="1390">
        <f t="shared" si="125"/>
        <v>0</v>
      </c>
      <c r="BD234" s="1390">
        <f t="shared" si="126"/>
        <v>0</v>
      </c>
      <c r="BE234" s="1390">
        <f t="shared" si="127"/>
        <v>0</v>
      </c>
      <c r="BF234" s="1390">
        <f t="shared" si="128"/>
        <v>0</v>
      </c>
      <c r="BG234" s="1390">
        <f t="shared" si="129"/>
        <v>0</v>
      </c>
      <c r="BH234" s="1390">
        <f t="shared" si="130"/>
        <v>0</v>
      </c>
      <c r="BI234" s="1390">
        <f t="shared" si="131"/>
        <v>0</v>
      </c>
      <c r="BJ234" s="1390">
        <f t="shared" si="132"/>
        <v>0</v>
      </c>
      <c r="BK234" s="1390">
        <f t="shared" si="133"/>
        <v>0</v>
      </c>
    </row>
    <row r="235" spans="1:63" ht="21" customHeight="1">
      <c r="A235" s="1498" t="s">
        <v>1228</v>
      </c>
      <c r="B235" s="1499"/>
      <c r="C235" s="1500">
        <f>IF(VLOOKUP($A235,'Data (new)'!$A:$T,2,0)="","",VLOOKUP($A235,'Data (new)'!$A:$T,2,0))</f>
        <v>9327</v>
      </c>
      <c r="D235" s="1500"/>
      <c r="E235" s="1500" t="e">
        <f>IF(VLOOKUP($A235,#REF!,3,0)="","",VLOOKUP($A235,#REF!,3,0))</f>
        <v>#REF!</v>
      </c>
      <c r="F235" s="1688"/>
      <c r="G235" s="1492" t="str">
        <f>IF(VLOOKUP($A235,'Data (new)'!$A:$T,6,0)="","",HYPERLINK(VLOOKUP($A235,'Data (new)'!A:T,7,0), VLOOKUP($A235,'Data (new)'!A:T,6,0)))</f>
        <v>Ishi</v>
      </c>
      <c r="H235" s="1500" t="str">
        <f>IF(VLOOKUP($A235,'Data (new)'!$A:$T,14,0)="","",VLOOKUP($A235,'Data (new)'!$A:$T,14,0))</f>
        <v>Pinches</v>
      </c>
      <c r="I235" s="1501" t="str">
        <f>IF(VLOOKUP($A235,'Data (new)'!$A:$T,10,0)="","",VLOOKUP($A235,'Data (new)'!$A:$T,10,0))</f>
        <v>XL</v>
      </c>
      <c r="J235" s="1501">
        <f>IF(VLOOKUP($A235,'Data (new)'!$A:$T,11,0)="","",VLOOKUP($A235,'Data (new)'!$A:$T,11,0))</f>
        <v>4</v>
      </c>
      <c r="K235" s="1502">
        <f>IF(VLOOKUP($A235,'Data (new)'!$A:$T,16,0)="","",VLOOKUP($A235,'Data (new)'!$A:$T,16,0))</f>
        <v>150</v>
      </c>
      <c r="L235" s="735"/>
      <c r="M235" s="735"/>
      <c r="N235" s="735"/>
      <c r="O235" s="735"/>
      <c r="P235" s="735"/>
      <c r="Q235" s="735"/>
      <c r="R235" s="735"/>
      <c r="S235" s="735"/>
      <c r="T235" s="735"/>
      <c r="U235" s="736"/>
      <c r="V235" s="736"/>
      <c r="W235" s="737"/>
      <c r="X235" s="738"/>
      <c r="Y235" s="739"/>
      <c r="Z235" s="740"/>
      <c r="AA235" s="741"/>
      <c r="AB235" s="742"/>
      <c r="AC235" s="743"/>
      <c r="AD235" s="742"/>
      <c r="AE235" s="742"/>
      <c r="AF235" s="742"/>
      <c r="AG235" s="744"/>
      <c r="AH235" s="742"/>
      <c r="AI235" s="1502">
        <f>IF(VLOOKUP($A235,'Data (new)'!$A:$T,12,0)="","",VLOOKUP($A235,'Data (new)'!$A:$T,12,0))</f>
        <v>1.3640000000000001</v>
      </c>
      <c r="AJ235" s="1501" t="str">
        <f t="shared" si="135"/>
        <v/>
      </c>
      <c r="AK235" s="1501" t="str">
        <f t="shared" si="136"/>
        <v/>
      </c>
      <c r="AL235" s="1502" t="str">
        <f t="shared" si="137"/>
        <v/>
      </c>
      <c r="AM235" s="1502" t="str">
        <f>IF(ISERROR('Agripp Holds PU (EU, ASIA)'!$AL235*(1-$I$3)),"",'Agripp Holds PU (EU, ASIA)'!$AL235*(1-$I$3))</f>
        <v/>
      </c>
      <c r="AN235" s="1505" t="str">
        <f t="shared" si="134"/>
        <v/>
      </c>
      <c r="AO235" s="1390">
        <f t="shared" si="111"/>
        <v>0</v>
      </c>
      <c r="AP235" s="1390">
        <f t="shared" si="112"/>
        <v>0</v>
      </c>
      <c r="AQ235" s="1390">
        <f t="shared" si="113"/>
        <v>0</v>
      </c>
      <c r="AR235" s="1390">
        <f t="shared" si="114"/>
        <v>0</v>
      </c>
      <c r="AS235" s="1390">
        <f t="shared" si="115"/>
        <v>0</v>
      </c>
      <c r="AT235" s="1390">
        <f t="shared" si="116"/>
        <v>0</v>
      </c>
      <c r="AU235" s="1390">
        <f t="shared" si="117"/>
        <v>0</v>
      </c>
      <c r="AV235" s="1390">
        <f t="shared" si="118"/>
        <v>0</v>
      </c>
      <c r="AW235" s="1390">
        <f t="shared" si="119"/>
        <v>0</v>
      </c>
      <c r="AX235" s="1390">
        <f t="shared" si="120"/>
        <v>0</v>
      </c>
      <c r="AY235" s="1390">
        <f t="shared" si="121"/>
        <v>0</v>
      </c>
      <c r="AZ235" s="1390">
        <f t="shared" si="122"/>
        <v>0</v>
      </c>
      <c r="BA235" s="1390">
        <f t="shared" si="123"/>
        <v>0</v>
      </c>
      <c r="BB235" s="1390">
        <f t="shared" si="124"/>
        <v>0</v>
      </c>
      <c r="BC235" s="1390">
        <f t="shared" si="125"/>
        <v>0</v>
      </c>
      <c r="BD235" s="1390">
        <f t="shared" si="126"/>
        <v>0</v>
      </c>
      <c r="BE235" s="1390">
        <f t="shared" si="127"/>
        <v>0</v>
      </c>
      <c r="BF235" s="1390">
        <f t="shared" si="128"/>
        <v>0</v>
      </c>
      <c r="BG235" s="1390">
        <f t="shared" si="129"/>
        <v>0</v>
      </c>
      <c r="BH235" s="1390">
        <f t="shared" si="130"/>
        <v>0</v>
      </c>
      <c r="BI235" s="1390">
        <f t="shared" si="131"/>
        <v>0</v>
      </c>
      <c r="BJ235" s="1390">
        <f t="shared" si="132"/>
        <v>0</v>
      </c>
      <c r="BK235" s="1390">
        <f t="shared" si="133"/>
        <v>0</v>
      </c>
    </row>
    <row r="236" spans="1:63" ht="21" customHeight="1">
      <c r="A236" s="1506" t="s">
        <v>1229</v>
      </c>
      <c r="B236" s="667"/>
      <c r="C236" s="1507">
        <f>IF(VLOOKUP($A236,'Data (new)'!$A:$T,2,0)="","",VLOOKUP($A236,'Data (new)'!$A:$T,2,0))</f>
        <v>9321</v>
      </c>
      <c r="D236" s="1507"/>
      <c r="E236" s="1507" t="e">
        <f>IF(VLOOKUP($A236,#REF!,3,0)="","",VLOOKUP($A236,#REF!,3,0))</f>
        <v>#REF!</v>
      </c>
      <c r="F236" s="1688"/>
      <c r="G236" s="1508" t="str">
        <f>IF(VLOOKUP($A236,'Data (new)'!$A:$T,6,0)="","",HYPERLINK(VLOOKUP($A236,'Data (new)'!A:T,7,0), VLOOKUP($A236,'Data (new)'!A:T,6,0)))</f>
        <v>Jala</v>
      </c>
      <c r="H236" s="1507" t="str">
        <f>IF(VLOOKUP($A236,'Data (new)'!$A:$T,14,0)="","",VLOOKUP($A236,'Data (new)'!$A:$T,14,0))</f>
        <v>Edges</v>
      </c>
      <c r="I236" s="1509" t="str">
        <f>IF(VLOOKUP($A236,'Data (new)'!$A:$T,10,0)="","",VLOOKUP($A236,'Data (new)'!$A:$T,10,0))</f>
        <v>M</v>
      </c>
      <c r="J236" s="1509">
        <f>IF(VLOOKUP($A236,'Data (new)'!$A:$T,11,0)="","",VLOOKUP($A236,'Data (new)'!$A:$T,11,0))</f>
        <v>5</v>
      </c>
      <c r="K236" s="1510">
        <f>IF(VLOOKUP($A236,'Data (new)'!$A:$T,16,0)="","",VLOOKUP($A236,'Data (new)'!$A:$T,16,0))</f>
        <v>98</v>
      </c>
      <c r="L236" s="745"/>
      <c r="M236" s="745"/>
      <c r="N236" s="745"/>
      <c r="O236" s="745"/>
      <c r="P236" s="745"/>
      <c r="Q236" s="745"/>
      <c r="R236" s="745"/>
      <c r="S236" s="745"/>
      <c r="T236" s="745"/>
      <c r="U236" s="746"/>
      <c r="V236" s="746"/>
      <c r="W236" s="747"/>
      <c r="X236" s="748"/>
      <c r="Y236" s="749"/>
      <c r="Z236" s="750"/>
      <c r="AA236" s="751"/>
      <c r="AB236" s="752"/>
      <c r="AC236" s="753"/>
      <c r="AD236" s="752"/>
      <c r="AE236" s="752"/>
      <c r="AF236" s="752"/>
      <c r="AG236" s="754"/>
      <c r="AH236" s="752"/>
      <c r="AI236" s="1510">
        <f>IF(VLOOKUP($A236,'Data (new)'!$A:$T,12,0)="","",VLOOKUP($A236,'Data (new)'!$A:$T,12,0))</f>
        <v>1.3149999999999999</v>
      </c>
      <c r="AJ236" s="1509" t="str">
        <f t="shared" si="135"/>
        <v/>
      </c>
      <c r="AK236" s="1509" t="str">
        <f t="shared" si="136"/>
        <v/>
      </c>
      <c r="AL236" s="1510" t="str">
        <f t="shared" si="137"/>
        <v/>
      </c>
      <c r="AM236" s="1510" t="str">
        <f>IF(ISERROR('Agripp Holds PU (EU, ASIA)'!$AL236*(1-$I$3)),"",'Agripp Holds PU (EU, ASIA)'!$AL236*(1-$I$3))</f>
        <v/>
      </c>
      <c r="AN236" s="1511" t="str">
        <f t="shared" si="134"/>
        <v/>
      </c>
      <c r="AO236" s="1390">
        <f t="shared" si="111"/>
        <v>0</v>
      </c>
      <c r="AP236" s="1390">
        <f t="shared" si="112"/>
        <v>0</v>
      </c>
      <c r="AQ236" s="1390">
        <f t="shared" si="113"/>
        <v>0</v>
      </c>
      <c r="AR236" s="1390">
        <f t="shared" si="114"/>
        <v>0</v>
      </c>
      <c r="AS236" s="1390">
        <f t="shared" si="115"/>
        <v>0</v>
      </c>
      <c r="AT236" s="1390">
        <f t="shared" si="116"/>
        <v>0</v>
      </c>
      <c r="AU236" s="1390">
        <f t="shared" si="117"/>
        <v>0</v>
      </c>
      <c r="AV236" s="1390">
        <f t="shared" si="118"/>
        <v>0</v>
      </c>
      <c r="AW236" s="1390">
        <f t="shared" si="119"/>
        <v>0</v>
      </c>
      <c r="AX236" s="1390">
        <f t="shared" si="120"/>
        <v>0</v>
      </c>
      <c r="AY236" s="1390">
        <f t="shared" si="121"/>
        <v>0</v>
      </c>
      <c r="AZ236" s="1390">
        <f t="shared" si="122"/>
        <v>0</v>
      </c>
      <c r="BA236" s="1390">
        <f t="shared" si="123"/>
        <v>0</v>
      </c>
      <c r="BB236" s="1390">
        <f t="shared" si="124"/>
        <v>0</v>
      </c>
      <c r="BC236" s="1390">
        <f t="shared" si="125"/>
        <v>0</v>
      </c>
      <c r="BD236" s="1390">
        <f t="shared" si="126"/>
        <v>0</v>
      </c>
      <c r="BE236" s="1390">
        <f t="shared" si="127"/>
        <v>0</v>
      </c>
      <c r="BF236" s="1390">
        <f t="shared" si="128"/>
        <v>0</v>
      </c>
      <c r="BG236" s="1390">
        <f t="shared" si="129"/>
        <v>0</v>
      </c>
      <c r="BH236" s="1390">
        <f t="shared" si="130"/>
        <v>0</v>
      </c>
      <c r="BI236" s="1390">
        <f t="shared" si="131"/>
        <v>0</v>
      </c>
      <c r="BJ236" s="1390">
        <f t="shared" si="132"/>
        <v>0</v>
      </c>
      <c r="BK236" s="1390">
        <f t="shared" si="133"/>
        <v>0</v>
      </c>
    </row>
    <row r="237" spans="1:63" ht="21" customHeight="1">
      <c r="A237" s="1498" t="s">
        <v>1230</v>
      </c>
      <c r="B237" s="1499"/>
      <c r="C237" s="1500">
        <f>IF(VLOOKUP($A237,'Data (new)'!$A:$T,2,0)="","",VLOOKUP($A237,'Data (new)'!$A:$T,2,0))</f>
        <v>10668</v>
      </c>
      <c r="D237" s="1500"/>
      <c r="E237" s="1500" t="e">
        <f>IF(VLOOKUP($A237,#REF!,3,0)="","",VLOOKUP($A237,#REF!,3,0))</f>
        <v>#REF!</v>
      </c>
      <c r="F237" s="1688"/>
      <c r="G237" s="1492" t="str">
        <f>IF(VLOOKUP($A237,'Data (new)'!$A:$T,6,0)="","",HYPERLINK(VLOOKUP($A237,'Data (new)'!A:T,7,0), VLOOKUP($A237,'Data (new)'!A:T,6,0)))</f>
        <v>Masu 1</v>
      </c>
      <c r="H237" s="1500" t="str">
        <f>IF(VLOOKUP($A237,'Data (new)'!$A:$T,14,0)="","",VLOOKUP($A237,'Data (new)'!$A:$T,14,0))</f>
        <v>Jugs</v>
      </c>
      <c r="I237" s="1501" t="str">
        <f>IF(VLOOKUP($A237,'Data (new)'!$A:$T,10,0)="","",VLOOKUP($A237,'Data (new)'!$A:$T,10,0))</f>
        <v>MEGA</v>
      </c>
      <c r="J237" s="1501">
        <f>IF(VLOOKUP($A237,'Data (new)'!$A:$T,11,0)="","",VLOOKUP($A237,'Data (new)'!$A:$T,11,0))</f>
        <v>1</v>
      </c>
      <c r="K237" s="1502">
        <f>IF(VLOOKUP($A237,'Data (new)'!$A:$T,16,0)="","",VLOOKUP($A237,'Data (new)'!$A:$T,16,0))</f>
        <v>118</v>
      </c>
      <c r="L237" s="735"/>
      <c r="M237" s="735"/>
      <c r="N237" s="735"/>
      <c r="O237" s="735"/>
      <c r="P237" s="735"/>
      <c r="Q237" s="735"/>
      <c r="R237" s="735"/>
      <c r="S237" s="735"/>
      <c r="T237" s="735"/>
      <c r="U237" s="736"/>
      <c r="V237" s="736"/>
      <c r="W237" s="737"/>
      <c r="X237" s="738"/>
      <c r="Y237" s="739"/>
      <c r="Z237" s="740"/>
      <c r="AA237" s="741"/>
      <c r="AB237" s="742"/>
      <c r="AC237" s="743"/>
      <c r="AD237" s="742"/>
      <c r="AE237" s="742"/>
      <c r="AF237" s="742"/>
      <c r="AG237" s="744"/>
      <c r="AH237" s="742"/>
      <c r="AI237" s="1502">
        <f>IF(VLOOKUP($A237,'Data (new)'!$A:$T,12,0)="","",VLOOKUP($A237,'Data (new)'!$A:$T,12,0))</f>
        <v>1.494</v>
      </c>
      <c r="AJ237" s="1501" t="str">
        <f t="shared" si="135"/>
        <v/>
      </c>
      <c r="AK237" s="1501" t="str">
        <f t="shared" si="136"/>
        <v/>
      </c>
      <c r="AL237" s="1502" t="str">
        <f t="shared" si="137"/>
        <v/>
      </c>
      <c r="AM237" s="1502" t="str">
        <f>IF(ISERROR('Agripp Holds PU (EU, ASIA)'!$AL237*(1-$I$3)),"",'Agripp Holds PU (EU, ASIA)'!$AL237*(1-$I$3))</f>
        <v/>
      </c>
      <c r="AN237" s="1505" t="str">
        <f t="shared" si="134"/>
        <v/>
      </c>
      <c r="AO237" s="1390">
        <f t="shared" si="111"/>
        <v>0</v>
      </c>
      <c r="AP237" s="1390">
        <f t="shared" si="112"/>
        <v>0</v>
      </c>
      <c r="AQ237" s="1390">
        <f t="shared" si="113"/>
        <v>0</v>
      </c>
      <c r="AR237" s="1390">
        <f t="shared" si="114"/>
        <v>0</v>
      </c>
      <c r="AS237" s="1390">
        <f t="shared" si="115"/>
        <v>0</v>
      </c>
      <c r="AT237" s="1390">
        <f t="shared" si="116"/>
        <v>0</v>
      </c>
      <c r="AU237" s="1390">
        <f t="shared" si="117"/>
        <v>0</v>
      </c>
      <c r="AV237" s="1390">
        <f t="shared" si="118"/>
        <v>0</v>
      </c>
      <c r="AW237" s="1390">
        <f t="shared" si="119"/>
        <v>0</v>
      </c>
      <c r="AX237" s="1390">
        <f t="shared" si="120"/>
        <v>0</v>
      </c>
      <c r="AY237" s="1390">
        <f t="shared" si="121"/>
        <v>0</v>
      </c>
      <c r="AZ237" s="1390">
        <f t="shared" si="122"/>
        <v>0</v>
      </c>
      <c r="BA237" s="1390">
        <f t="shared" si="123"/>
        <v>0</v>
      </c>
      <c r="BB237" s="1390">
        <f t="shared" si="124"/>
        <v>0</v>
      </c>
      <c r="BC237" s="1390">
        <f t="shared" si="125"/>
        <v>0</v>
      </c>
      <c r="BD237" s="1390">
        <f t="shared" si="126"/>
        <v>0</v>
      </c>
      <c r="BE237" s="1390">
        <f t="shared" si="127"/>
        <v>0</v>
      </c>
      <c r="BF237" s="1390">
        <f t="shared" si="128"/>
        <v>0</v>
      </c>
      <c r="BG237" s="1390">
        <f t="shared" si="129"/>
        <v>0</v>
      </c>
      <c r="BH237" s="1390">
        <f t="shared" si="130"/>
        <v>0</v>
      </c>
      <c r="BI237" s="1390">
        <f t="shared" si="131"/>
        <v>0</v>
      </c>
      <c r="BJ237" s="1390">
        <f t="shared" si="132"/>
        <v>0</v>
      </c>
      <c r="BK237" s="1390">
        <f t="shared" si="133"/>
        <v>0</v>
      </c>
    </row>
    <row r="238" spans="1:63" ht="21" customHeight="1">
      <c r="A238" s="1506" t="s">
        <v>1231</v>
      </c>
      <c r="B238" s="667"/>
      <c r="C238" s="1507">
        <f>IF(VLOOKUP($A238,'Data (new)'!$A:$T,2,0)="","",VLOOKUP($A238,'Data (new)'!$A:$T,2,0))</f>
        <v>9760</v>
      </c>
      <c r="D238" s="1507"/>
      <c r="E238" s="1507" t="e">
        <f>IF(VLOOKUP($A238,#REF!,3,0)="","",VLOOKUP($A238,#REF!,3,0))</f>
        <v>#REF!</v>
      </c>
      <c r="F238" s="1688"/>
      <c r="G238" s="1508" t="str">
        <f>IF(VLOOKUP($A238,'Data (new)'!$A:$T,6,0)="","",HYPERLINK(VLOOKUP($A238,'Data (new)'!A:T,7,0), VLOOKUP($A238,'Data (new)'!A:T,6,0)))</f>
        <v>Masu 2</v>
      </c>
      <c r="H238" s="1507" t="str">
        <f>IF(VLOOKUP($A238,'Data (new)'!$A:$T,14,0)="","",VLOOKUP($A238,'Data (new)'!$A:$T,14,0))</f>
        <v>Jugs</v>
      </c>
      <c r="I238" s="1509" t="str">
        <f>IF(VLOOKUP($A238,'Data (new)'!$A:$T,10,0)="","",VLOOKUP($A238,'Data (new)'!$A:$T,10,0))</f>
        <v>MEGA</v>
      </c>
      <c r="J238" s="1509">
        <f>IF(VLOOKUP($A238,'Data (new)'!$A:$T,11,0)="","",VLOOKUP($A238,'Data (new)'!$A:$T,11,0))</f>
        <v>2</v>
      </c>
      <c r="K238" s="1510">
        <f>IF(VLOOKUP($A238,'Data (new)'!$A:$T,16,0)="","",VLOOKUP($A238,'Data (new)'!$A:$T,16,0))</f>
        <v>136</v>
      </c>
      <c r="L238" s="745"/>
      <c r="M238" s="745"/>
      <c r="N238" s="745"/>
      <c r="O238" s="745"/>
      <c r="P238" s="745"/>
      <c r="Q238" s="745"/>
      <c r="R238" s="745"/>
      <c r="S238" s="745"/>
      <c r="T238" s="745"/>
      <c r="U238" s="746"/>
      <c r="V238" s="746"/>
      <c r="W238" s="747"/>
      <c r="X238" s="748"/>
      <c r="Y238" s="749"/>
      <c r="Z238" s="750"/>
      <c r="AA238" s="751"/>
      <c r="AB238" s="752"/>
      <c r="AC238" s="753"/>
      <c r="AD238" s="752"/>
      <c r="AE238" s="752"/>
      <c r="AF238" s="752"/>
      <c r="AG238" s="754"/>
      <c r="AH238" s="752"/>
      <c r="AI238" s="1510">
        <f>IF(VLOOKUP($A238,'Data (new)'!$A:$T,12,0)="","",VLOOKUP($A238,'Data (new)'!$A:$T,12,0))</f>
        <v>1.5620000000000001</v>
      </c>
      <c r="AJ238" s="1509" t="str">
        <f t="shared" si="135"/>
        <v/>
      </c>
      <c r="AK238" s="1509" t="str">
        <f t="shared" si="136"/>
        <v/>
      </c>
      <c r="AL238" s="1510" t="str">
        <f t="shared" si="137"/>
        <v/>
      </c>
      <c r="AM238" s="1510" t="str">
        <f>IF(ISERROR('Agripp Holds PU (EU, ASIA)'!$AL238*(1-$I$3)),"",'Agripp Holds PU (EU, ASIA)'!$AL238*(1-$I$3))</f>
        <v/>
      </c>
      <c r="AN238" s="1511" t="str">
        <f t="shared" si="134"/>
        <v/>
      </c>
      <c r="AO238" s="1390">
        <f t="shared" si="111"/>
        <v>0</v>
      </c>
      <c r="AP238" s="1390">
        <f t="shared" si="112"/>
        <v>0</v>
      </c>
      <c r="AQ238" s="1390">
        <f t="shared" si="113"/>
        <v>0</v>
      </c>
      <c r="AR238" s="1390">
        <f t="shared" si="114"/>
        <v>0</v>
      </c>
      <c r="AS238" s="1390">
        <f t="shared" si="115"/>
        <v>0</v>
      </c>
      <c r="AT238" s="1390">
        <f t="shared" si="116"/>
        <v>0</v>
      </c>
      <c r="AU238" s="1390">
        <f t="shared" si="117"/>
        <v>0</v>
      </c>
      <c r="AV238" s="1390">
        <f t="shared" si="118"/>
        <v>0</v>
      </c>
      <c r="AW238" s="1390">
        <f t="shared" si="119"/>
        <v>0</v>
      </c>
      <c r="AX238" s="1390">
        <f t="shared" si="120"/>
        <v>0</v>
      </c>
      <c r="AY238" s="1390">
        <f t="shared" si="121"/>
        <v>0</v>
      </c>
      <c r="AZ238" s="1390">
        <f t="shared" si="122"/>
        <v>0</v>
      </c>
      <c r="BA238" s="1390">
        <f t="shared" si="123"/>
        <v>0</v>
      </c>
      <c r="BB238" s="1390">
        <f t="shared" si="124"/>
        <v>0</v>
      </c>
      <c r="BC238" s="1390">
        <f t="shared" si="125"/>
        <v>0</v>
      </c>
      <c r="BD238" s="1390">
        <f t="shared" si="126"/>
        <v>0</v>
      </c>
      <c r="BE238" s="1390">
        <f t="shared" si="127"/>
        <v>0</v>
      </c>
      <c r="BF238" s="1390">
        <f t="shared" si="128"/>
        <v>0</v>
      </c>
      <c r="BG238" s="1390">
        <f t="shared" si="129"/>
        <v>0</v>
      </c>
      <c r="BH238" s="1390">
        <f t="shared" si="130"/>
        <v>0</v>
      </c>
      <c r="BI238" s="1390">
        <f t="shared" si="131"/>
        <v>0</v>
      </c>
      <c r="BJ238" s="1390">
        <f t="shared" si="132"/>
        <v>0</v>
      </c>
      <c r="BK238" s="1390">
        <f t="shared" si="133"/>
        <v>0</v>
      </c>
    </row>
    <row r="239" spans="1:63" ht="21" customHeight="1">
      <c r="A239" s="1498" t="s">
        <v>1232</v>
      </c>
      <c r="B239" s="1499"/>
      <c r="C239" s="1500">
        <f>IF(VLOOKUP($A239,'Data (new)'!$A:$T,2,0)="","",VLOOKUP($A239,'Data (new)'!$A:$T,2,0))</f>
        <v>10639</v>
      </c>
      <c r="D239" s="1500"/>
      <c r="E239" s="1500" t="e">
        <f>IF(VLOOKUP($A239,#REF!,3,0)="","",VLOOKUP($A239,#REF!,3,0))</f>
        <v>#REF!</v>
      </c>
      <c r="F239" s="1688"/>
      <c r="G239" s="1492" t="str">
        <f>IF(VLOOKUP($A239,'Data (new)'!$A:$T,6,0)="","",HYPERLINK(VLOOKUP($A239,'Data (new)'!A:T,7,0), VLOOKUP($A239,'Data (new)'!A:T,6,0)))</f>
        <v>Masu 3</v>
      </c>
      <c r="H239" s="1500" t="str">
        <f>IF(VLOOKUP($A239,'Data (new)'!$A:$T,14,0)="","",VLOOKUP($A239,'Data (new)'!$A:$T,14,0))</f>
        <v>Jugs</v>
      </c>
      <c r="I239" s="1501" t="str">
        <f>IF(VLOOKUP($A239,'Data (new)'!$A:$T,10,0)="","",VLOOKUP($A239,'Data (new)'!$A:$T,10,0))</f>
        <v>MEGA</v>
      </c>
      <c r="J239" s="1501">
        <f>IF(VLOOKUP($A239,'Data (new)'!$A:$T,11,0)="","",VLOOKUP($A239,'Data (new)'!$A:$T,11,0))</f>
        <v>1</v>
      </c>
      <c r="K239" s="1502">
        <f>IF(VLOOKUP($A239,'Data (new)'!$A:$T,16,0)="","",VLOOKUP($A239,'Data (new)'!$A:$T,16,0))</f>
        <v>93</v>
      </c>
      <c r="L239" s="735"/>
      <c r="M239" s="735"/>
      <c r="N239" s="735"/>
      <c r="O239" s="735"/>
      <c r="P239" s="735"/>
      <c r="Q239" s="735"/>
      <c r="R239" s="735"/>
      <c r="S239" s="735"/>
      <c r="T239" s="735"/>
      <c r="U239" s="736"/>
      <c r="V239" s="736"/>
      <c r="W239" s="737"/>
      <c r="X239" s="738"/>
      <c r="Y239" s="739"/>
      <c r="Z239" s="740"/>
      <c r="AA239" s="741"/>
      <c r="AB239" s="742"/>
      <c r="AC239" s="743"/>
      <c r="AD239" s="742"/>
      <c r="AE239" s="742"/>
      <c r="AF239" s="742"/>
      <c r="AG239" s="744"/>
      <c r="AH239" s="742"/>
      <c r="AI239" s="1502">
        <f>IF(VLOOKUP($A239,'Data (new)'!$A:$T,12,0)="","",VLOOKUP($A239,'Data (new)'!$A:$T,12,0))</f>
        <v>1.119</v>
      </c>
      <c r="AJ239" s="1501" t="str">
        <f t="shared" si="135"/>
        <v/>
      </c>
      <c r="AK239" s="1501" t="str">
        <f t="shared" si="136"/>
        <v/>
      </c>
      <c r="AL239" s="1502" t="str">
        <f t="shared" si="137"/>
        <v/>
      </c>
      <c r="AM239" s="1502" t="str">
        <f>IF(ISERROR('Agripp Holds PU (EU, ASIA)'!$AL239*(1-$I$3)),"",'Agripp Holds PU (EU, ASIA)'!$AL239*(1-$I$3))</f>
        <v/>
      </c>
      <c r="AN239" s="1505" t="str">
        <f t="shared" si="134"/>
        <v/>
      </c>
      <c r="AO239" s="1390">
        <f t="shared" si="111"/>
        <v>0</v>
      </c>
      <c r="AP239" s="1390">
        <f t="shared" si="112"/>
        <v>0</v>
      </c>
      <c r="AQ239" s="1390">
        <f t="shared" si="113"/>
        <v>0</v>
      </c>
      <c r="AR239" s="1390">
        <f t="shared" si="114"/>
        <v>0</v>
      </c>
      <c r="AS239" s="1390">
        <f t="shared" si="115"/>
        <v>0</v>
      </c>
      <c r="AT239" s="1390">
        <f t="shared" si="116"/>
        <v>0</v>
      </c>
      <c r="AU239" s="1390">
        <f t="shared" si="117"/>
        <v>0</v>
      </c>
      <c r="AV239" s="1390">
        <f t="shared" si="118"/>
        <v>0</v>
      </c>
      <c r="AW239" s="1390">
        <f t="shared" si="119"/>
        <v>0</v>
      </c>
      <c r="AX239" s="1390">
        <f t="shared" si="120"/>
        <v>0</v>
      </c>
      <c r="AY239" s="1390">
        <f t="shared" si="121"/>
        <v>0</v>
      </c>
      <c r="AZ239" s="1390">
        <f t="shared" si="122"/>
        <v>0</v>
      </c>
      <c r="BA239" s="1390">
        <f t="shared" si="123"/>
        <v>0</v>
      </c>
      <c r="BB239" s="1390">
        <f t="shared" si="124"/>
        <v>0</v>
      </c>
      <c r="BC239" s="1390">
        <f t="shared" si="125"/>
        <v>0</v>
      </c>
      <c r="BD239" s="1390">
        <f t="shared" si="126"/>
        <v>0</v>
      </c>
      <c r="BE239" s="1390">
        <f t="shared" si="127"/>
        <v>0</v>
      </c>
      <c r="BF239" s="1390">
        <f t="shared" si="128"/>
        <v>0</v>
      </c>
      <c r="BG239" s="1390">
        <f t="shared" si="129"/>
        <v>0</v>
      </c>
      <c r="BH239" s="1390">
        <f t="shared" si="130"/>
        <v>0</v>
      </c>
      <c r="BI239" s="1390">
        <f t="shared" si="131"/>
        <v>0</v>
      </c>
      <c r="BJ239" s="1390">
        <f t="shared" si="132"/>
        <v>0</v>
      </c>
      <c r="BK239" s="1390">
        <f t="shared" si="133"/>
        <v>0</v>
      </c>
    </row>
    <row r="240" spans="1:63" ht="21" customHeight="1">
      <c r="A240" s="1506" t="s">
        <v>1672</v>
      </c>
      <c r="B240" s="667"/>
      <c r="C240" s="1507">
        <f>IF(VLOOKUP($A240,'Data (new)'!$A:$T,2,0)="","",VLOOKUP($A240,'Data (new)'!$A:$T,2,0))</f>
        <v>10676</v>
      </c>
      <c r="D240" s="1507"/>
      <c r="E240" s="1507" t="e">
        <f>IF(VLOOKUP($A240,#REF!,3,0)="","",VLOOKUP($A240,#REF!,3,0))</f>
        <v>#REF!</v>
      </c>
      <c r="F240" s="1688"/>
      <c r="G240" s="1508" t="str">
        <f>IF(VLOOKUP($A240,'Data (new)'!$A:$T,6,0)="","",HYPERLINK(VLOOKUP($A240,'Data (new)'!A:T,7,0), VLOOKUP($A240,'Data (new)'!A:T,6,0)))</f>
        <v>Mateo 1</v>
      </c>
      <c r="H240" s="1507" t="str">
        <f>IF(VLOOKUP($A240,'Data (new)'!$A:$T,14,0)="","",VLOOKUP($A240,'Data (new)'!$A:$T,14,0))</f>
        <v>Knobs</v>
      </c>
      <c r="I240" s="1509" t="str">
        <f>IF(VLOOKUP($A240,'Data (new)'!$A:$T,10,0)="","",VLOOKUP($A240,'Data (new)'!$A:$T,10,0))</f>
        <v>MEGA</v>
      </c>
      <c r="J240" s="1509">
        <f>IF(VLOOKUP($A240,'Data (new)'!$A:$T,11,0)="","",VLOOKUP($A240,'Data (new)'!$A:$T,11,0))</f>
        <v>2</v>
      </c>
      <c r="K240" s="1510">
        <f>IF(VLOOKUP($A240,'Data (new)'!$A:$T,16,0)="","",VLOOKUP($A240,'Data (new)'!$A:$T,16,0))</f>
        <v>180</v>
      </c>
      <c r="L240" s="745"/>
      <c r="M240" s="745"/>
      <c r="N240" s="745"/>
      <c r="O240" s="745"/>
      <c r="P240" s="745"/>
      <c r="Q240" s="745"/>
      <c r="R240" s="745"/>
      <c r="S240" s="745"/>
      <c r="T240" s="745"/>
      <c r="U240" s="746"/>
      <c r="V240" s="746"/>
      <c r="W240" s="747"/>
      <c r="X240" s="748"/>
      <c r="Y240" s="749"/>
      <c r="Z240" s="750"/>
      <c r="AA240" s="751"/>
      <c r="AB240" s="752"/>
      <c r="AC240" s="753"/>
      <c r="AD240" s="752"/>
      <c r="AE240" s="752"/>
      <c r="AF240" s="752"/>
      <c r="AG240" s="754"/>
      <c r="AH240" s="752"/>
      <c r="AI240" s="1510">
        <f>IF(VLOOKUP($A240,'Data (new)'!$A:$T,12,0)="","",VLOOKUP($A240,'Data (new)'!$A:$T,12,0))</f>
        <v>2.2959999999999998</v>
      </c>
      <c r="AJ240" s="1509" t="str">
        <f t="shared" si="135"/>
        <v/>
      </c>
      <c r="AK240" s="1509" t="str">
        <f t="shared" si="136"/>
        <v/>
      </c>
      <c r="AL240" s="1510" t="str">
        <f t="shared" si="137"/>
        <v/>
      </c>
      <c r="AM240" s="1510" t="str">
        <f>IF(ISERROR('Agripp Holds PU (EU, ASIA)'!$AL240*(1-$I$3)),"",'Agripp Holds PU (EU, ASIA)'!$AL240*(1-$I$3))</f>
        <v/>
      </c>
      <c r="AN240" s="1511" t="str">
        <f t="shared" si="134"/>
        <v/>
      </c>
      <c r="AO240" s="1390">
        <f t="shared" si="111"/>
        <v>0</v>
      </c>
      <c r="AP240" s="1390">
        <f t="shared" si="112"/>
        <v>0</v>
      </c>
      <c r="AQ240" s="1390">
        <f t="shared" si="113"/>
        <v>0</v>
      </c>
      <c r="AR240" s="1390">
        <f t="shared" si="114"/>
        <v>0</v>
      </c>
      <c r="AS240" s="1390">
        <f t="shared" si="115"/>
        <v>0</v>
      </c>
      <c r="AT240" s="1390">
        <f t="shared" si="116"/>
        <v>0</v>
      </c>
      <c r="AU240" s="1390">
        <f t="shared" si="117"/>
        <v>0</v>
      </c>
      <c r="AV240" s="1390">
        <f t="shared" si="118"/>
        <v>0</v>
      </c>
      <c r="AW240" s="1390">
        <f t="shared" si="119"/>
        <v>0</v>
      </c>
      <c r="AX240" s="1390">
        <f t="shared" si="120"/>
        <v>0</v>
      </c>
      <c r="AY240" s="1390">
        <f t="shared" si="121"/>
        <v>0</v>
      </c>
      <c r="AZ240" s="1390">
        <f t="shared" si="122"/>
        <v>0</v>
      </c>
      <c r="BA240" s="1390">
        <f t="shared" si="123"/>
        <v>0</v>
      </c>
      <c r="BB240" s="1390">
        <f t="shared" si="124"/>
        <v>0</v>
      </c>
      <c r="BC240" s="1390">
        <f t="shared" si="125"/>
        <v>0</v>
      </c>
      <c r="BD240" s="1390">
        <f t="shared" si="126"/>
        <v>0</v>
      </c>
      <c r="BE240" s="1390">
        <f t="shared" si="127"/>
        <v>0</v>
      </c>
      <c r="BF240" s="1390">
        <f t="shared" si="128"/>
        <v>0</v>
      </c>
      <c r="BG240" s="1390">
        <f t="shared" si="129"/>
        <v>0</v>
      </c>
      <c r="BH240" s="1390">
        <f t="shared" si="130"/>
        <v>0</v>
      </c>
      <c r="BI240" s="1390">
        <f t="shared" si="131"/>
        <v>0</v>
      </c>
      <c r="BJ240" s="1390">
        <f t="shared" si="132"/>
        <v>0</v>
      </c>
      <c r="BK240" s="1390">
        <f t="shared" si="133"/>
        <v>0</v>
      </c>
    </row>
    <row r="241" spans="1:63" ht="21" customHeight="1">
      <c r="A241" s="1498" t="s">
        <v>1673</v>
      </c>
      <c r="B241" s="1499"/>
      <c r="C241" s="1500">
        <f>IF(VLOOKUP($A241,'Data (new)'!$A:$T,2,0)="","",VLOOKUP($A241,'Data (new)'!$A:$T,2,0))</f>
        <v>10677</v>
      </c>
      <c r="D241" s="1500"/>
      <c r="E241" s="1500" t="e">
        <f>IF(VLOOKUP($A241,#REF!,3,0)="","",VLOOKUP($A241,#REF!,3,0))</f>
        <v>#REF!</v>
      </c>
      <c r="F241" s="1688"/>
      <c r="G241" s="1492" t="str">
        <f>IF(VLOOKUP($A241,'Data (new)'!$A:$T,6,0)="","",HYPERLINK(VLOOKUP($A241,'Data (new)'!A:T,7,0), VLOOKUP($A241,'Data (new)'!A:T,6,0)))</f>
        <v>Mateo 2</v>
      </c>
      <c r="H241" s="1500" t="str">
        <f>IF(VLOOKUP($A241,'Data (new)'!$A:$T,14,0)="","",VLOOKUP($A241,'Data (new)'!$A:$T,14,0))</f>
        <v>Knobs</v>
      </c>
      <c r="I241" s="1501" t="str">
        <f>IF(VLOOKUP($A241,'Data (new)'!$A:$T,10,0)="","",VLOOKUP($A241,'Data (new)'!$A:$T,10,0))</f>
        <v>XXL</v>
      </c>
      <c r="J241" s="1501">
        <f>IF(VLOOKUP($A241,'Data (new)'!$A:$T,11,0)="","",VLOOKUP($A241,'Data (new)'!$A:$T,11,0))</f>
        <v>1</v>
      </c>
      <c r="K241" s="1502">
        <f>IF(VLOOKUP($A241,'Data (new)'!$A:$T,16,0)="","",VLOOKUP($A241,'Data (new)'!$A:$T,16,0))</f>
        <v>60</v>
      </c>
      <c r="L241" s="735"/>
      <c r="M241" s="735"/>
      <c r="N241" s="735"/>
      <c r="O241" s="735"/>
      <c r="P241" s="735"/>
      <c r="Q241" s="735"/>
      <c r="R241" s="735"/>
      <c r="S241" s="735"/>
      <c r="T241" s="735"/>
      <c r="U241" s="736"/>
      <c r="V241" s="736"/>
      <c r="W241" s="737"/>
      <c r="X241" s="738"/>
      <c r="Y241" s="739"/>
      <c r="Z241" s="740"/>
      <c r="AA241" s="741"/>
      <c r="AB241" s="742"/>
      <c r="AC241" s="743"/>
      <c r="AD241" s="742"/>
      <c r="AE241" s="742"/>
      <c r="AF241" s="742"/>
      <c r="AG241" s="744"/>
      <c r="AH241" s="742"/>
      <c r="AI241" s="1502">
        <f>IF(VLOOKUP($A241,'Data (new)'!$A:$T,12,0)="","",VLOOKUP($A241,'Data (new)'!$A:$T,12,0))</f>
        <v>0.59499999999999997</v>
      </c>
      <c r="AJ241" s="1501" t="str">
        <f t="shared" si="135"/>
        <v/>
      </c>
      <c r="AK241" s="1501" t="str">
        <f t="shared" si="136"/>
        <v/>
      </c>
      <c r="AL241" s="1502" t="str">
        <f t="shared" si="137"/>
        <v/>
      </c>
      <c r="AM241" s="1502" t="str">
        <f>IF(ISERROR('Agripp Holds PU (EU, ASIA)'!$AL241*(1-$I$3)),"",'Agripp Holds PU (EU, ASIA)'!$AL241*(1-$I$3))</f>
        <v/>
      </c>
      <c r="AN241" s="1505" t="str">
        <f t="shared" si="134"/>
        <v/>
      </c>
      <c r="AO241" s="1390">
        <f t="shared" si="111"/>
        <v>0</v>
      </c>
      <c r="AP241" s="1390">
        <f t="shared" si="112"/>
        <v>0</v>
      </c>
      <c r="AQ241" s="1390">
        <f t="shared" si="113"/>
        <v>0</v>
      </c>
      <c r="AR241" s="1390">
        <f t="shared" si="114"/>
        <v>0</v>
      </c>
      <c r="AS241" s="1390">
        <f t="shared" si="115"/>
        <v>0</v>
      </c>
      <c r="AT241" s="1390">
        <f t="shared" si="116"/>
        <v>0</v>
      </c>
      <c r="AU241" s="1390">
        <f t="shared" si="117"/>
        <v>0</v>
      </c>
      <c r="AV241" s="1390">
        <f t="shared" si="118"/>
        <v>0</v>
      </c>
      <c r="AW241" s="1390">
        <f t="shared" si="119"/>
        <v>0</v>
      </c>
      <c r="AX241" s="1390">
        <f t="shared" si="120"/>
        <v>0</v>
      </c>
      <c r="AY241" s="1390">
        <f t="shared" si="121"/>
        <v>0</v>
      </c>
      <c r="AZ241" s="1390">
        <f t="shared" si="122"/>
        <v>0</v>
      </c>
      <c r="BA241" s="1390">
        <f t="shared" si="123"/>
        <v>0</v>
      </c>
      <c r="BB241" s="1390">
        <f t="shared" si="124"/>
        <v>0</v>
      </c>
      <c r="BC241" s="1390">
        <f t="shared" si="125"/>
        <v>0</v>
      </c>
      <c r="BD241" s="1390">
        <f t="shared" si="126"/>
        <v>0</v>
      </c>
      <c r="BE241" s="1390">
        <f t="shared" si="127"/>
        <v>0</v>
      </c>
      <c r="BF241" s="1390">
        <f t="shared" si="128"/>
        <v>0</v>
      </c>
      <c r="BG241" s="1390">
        <f t="shared" si="129"/>
        <v>0</v>
      </c>
      <c r="BH241" s="1390">
        <f t="shared" si="130"/>
        <v>0</v>
      </c>
      <c r="BI241" s="1390">
        <f t="shared" si="131"/>
        <v>0</v>
      </c>
      <c r="BJ241" s="1390">
        <f t="shared" si="132"/>
        <v>0</v>
      </c>
      <c r="BK241" s="1390">
        <f t="shared" si="133"/>
        <v>0</v>
      </c>
    </row>
    <row r="242" spans="1:63" ht="21" customHeight="1">
      <c r="A242" s="1506" t="s">
        <v>1674</v>
      </c>
      <c r="B242" s="667"/>
      <c r="C242" s="1507">
        <f>IF(VLOOKUP($A242,'Data (new)'!$A:$T,2,0)="","",VLOOKUP($A242,'Data (new)'!$A:$T,2,0))</f>
        <v>9315</v>
      </c>
      <c r="D242" s="1507"/>
      <c r="E242" s="1507" t="e">
        <f>IF(VLOOKUP($A242,#REF!,3,0)="","",VLOOKUP($A242,#REF!,3,0))</f>
        <v>#REF!</v>
      </c>
      <c r="F242" s="1688"/>
      <c r="G242" s="1508" t="str">
        <f>IF(VLOOKUP($A242,'Data (new)'!$A:$T,6,0)="","",HYPERLINK(VLOOKUP($A242,'Data (new)'!A:T,7,0), VLOOKUP($A242,'Data (new)'!A:T,6,0)))</f>
        <v>Musata</v>
      </c>
      <c r="H242" s="1507" t="str">
        <f>IF(VLOOKUP($A242,'Data (new)'!$A:$T,14,0)="","",VLOOKUP($A242,'Data (new)'!$A:$T,14,0))</f>
        <v>Slopers</v>
      </c>
      <c r="I242" s="1509" t="str">
        <f>IF(VLOOKUP($A242,'Data (new)'!$A:$T,10,0)="","",VLOOKUP($A242,'Data (new)'!$A:$T,10,0))</f>
        <v>GIGA</v>
      </c>
      <c r="J242" s="1509">
        <f>IF(VLOOKUP($A242,'Data (new)'!$A:$T,11,0)="","",VLOOKUP($A242,'Data (new)'!$A:$T,11,0))</f>
        <v>2</v>
      </c>
      <c r="K242" s="1510">
        <f>IF(VLOOKUP($A242,'Data (new)'!$A:$T,16,0)="","",VLOOKUP($A242,'Data (new)'!$A:$T,16,0))</f>
        <v>314</v>
      </c>
      <c r="L242" s="745"/>
      <c r="M242" s="745"/>
      <c r="N242" s="745"/>
      <c r="O242" s="745"/>
      <c r="P242" s="745"/>
      <c r="Q242" s="745"/>
      <c r="R242" s="745"/>
      <c r="S242" s="745"/>
      <c r="T242" s="745"/>
      <c r="U242" s="746"/>
      <c r="V242" s="746"/>
      <c r="W242" s="747"/>
      <c r="X242" s="748"/>
      <c r="Y242" s="749"/>
      <c r="Z242" s="750"/>
      <c r="AA242" s="751"/>
      <c r="AB242" s="752"/>
      <c r="AC242" s="753"/>
      <c r="AD242" s="752"/>
      <c r="AE242" s="752"/>
      <c r="AF242" s="752"/>
      <c r="AG242" s="754"/>
      <c r="AH242" s="752"/>
      <c r="AI242" s="1510">
        <f>IF(VLOOKUP($A242,'Data (new)'!$A:$T,12,0)="","",VLOOKUP($A242,'Data (new)'!$A:$T,12,0))</f>
        <v>4.3970000000000002</v>
      </c>
      <c r="AJ242" s="1509" t="str">
        <f t="shared" si="135"/>
        <v/>
      </c>
      <c r="AK242" s="1509" t="str">
        <f t="shared" si="136"/>
        <v/>
      </c>
      <c r="AL242" s="1510" t="str">
        <f t="shared" si="137"/>
        <v/>
      </c>
      <c r="AM242" s="1510" t="str">
        <f>IF(ISERROR('Agripp Holds PU (EU, ASIA)'!$AL242*(1-$I$3)),"",'Agripp Holds PU (EU, ASIA)'!$AL242*(1-$I$3))</f>
        <v/>
      </c>
      <c r="AN242" s="1511" t="str">
        <f t="shared" si="134"/>
        <v/>
      </c>
      <c r="AO242" s="1390">
        <f t="shared" si="111"/>
        <v>0</v>
      </c>
      <c r="AP242" s="1390">
        <f t="shared" si="112"/>
        <v>0</v>
      </c>
      <c r="AQ242" s="1390">
        <f t="shared" si="113"/>
        <v>0</v>
      </c>
      <c r="AR242" s="1390">
        <f t="shared" si="114"/>
        <v>0</v>
      </c>
      <c r="AS242" s="1390">
        <f t="shared" si="115"/>
        <v>0</v>
      </c>
      <c r="AT242" s="1390">
        <f t="shared" si="116"/>
        <v>0</v>
      </c>
      <c r="AU242" s="1390">
        <f t="shared" si="117"/>
        <v>0</v>
      </c>
      <c r="AV242" s="1390">
        <f t="shared" si="118"/>
        <v>0</v>
      </c>
      <c r="AW242" s="1390">
        <f t="shared" si="119"/>
        <v>0</v>
      </c>
      <c r="AX242" s="1390">
        <f t="shared" si="120"/>
        <v>0</v>
      </c>
      <c r="AY242" s="1390">
        <f t="shared" si="121"/>
        <v>0</v>
      </c>
      <c r="AZ242" s="1390">
        <f t="shared" si="122"/>
        <v>0</v>
      </c>
      <c r="BA242" s="1390">
        <f t="shared" si="123"/>
        <v>0</v>
      </c>
      <c r="BB242" s="1390">
        <f t="shared" si="124"/>
        <v>0</v>
      </c>
      <c r="BC242" s="1390">
        <f t="shared" si="125"/>
        <v>0</v>
      </c>
      <c r="BD242" s="1390">
        <f t="shared" si="126"/>
        <v>0</v>
      </c>
      <c r="BE242" s="1390">
        <f t="shared" si="127"/>
        <v>0</v>
      </c>
      <c r="BF242" s="1390">
        <f t="shared" si="128"/>
        <v>0</v>
      </c>
      <c r="BG242" s="1390">
        <f t="shared" si="129"/>
        <v>0</v>
      </c>
      <c r="BH242" s="1390">
        <f t="shared" si="130"/>
        <v>0</v>
      </c>
      <c r="BI242" s="1390">
        <f t="shared" si="131"/>
        <v>0</v>
      </c>
      <c r="BJ242" s="1390">
        <f t="shared" si="132"/>
        <v>0</v>
      </c>
      <c r="BK242" s="1390">
        <f t="shared" si="133"/>
        <v>0</v>
      </c>
    </row>
    <row r="243" spans="1:63" ht="21" customHeight="1">
      <c r="A243" s="1498" t="s">
        <v>1675</v>
      </c>
      <c r="B243" s="1499"/>
      <c r="C243" s="1500">
        <f>IF(VLOOKUP($A243,'Data (new)'!$A:$T,2,0)="","",VLOOKUP($A243,'Data (new)'!$A:$T,2,0))</f>
        <v>10681</v>
      </c>
      <c r="D243" s="1500"/>
      <c r="E243" s="1500" t="e">
        <f>IF(VLOOKUP($A243,#REF!,3,0)="","",VLOOKUP($A243,#REF!,3,0))</f>
        <v>#REF!</v>
      </c>
      <c r="F243" s="1688"/>
      <c r="G243" s="1492" t="str">
        <f>IF(VLOOKUP($A243,'Data (new)'!$A:$T,6,0)="","",HYPERLINK(VLOOKUP($A243,'Data (new)'!A:T,7,0), VLOOKUP($A243,'Data (new)'!A:T,6,0)))</f>
        <v>Nexus</v>
      </c>
      <c r="H243" s="1500" t="str">
        <f>IF(VLOOKUP($A243,'Data (new)'!$A:$T,14,0)="","",VLOOKUP($A243,'Data (new)'!$A:$T,14,0))</f>
        <v>Slopers</v>
      </c>
      <c r="I243" s="1501" t="str">
        <f>IF(VLOOKUP($A243,'Data (new)'!$A:$T,10,0)="","",VLOOKUP($A243,'Data (new)'!$A:$T,10,0))</f>
        <v>M-L</v>
      </c>
      <c r="J243" s="1501">
        <f>IF(VLOOKUP($A243,'Data (new)'!$A:$T,11,0)="","",VLOOKUP($A243,'Data (new)'!$A:$T,11,0))</f>
        <v>5</v>
      </c>
      <c r="K243" s="1502">
        <f>IF(VLOOKUP($A243,'Data (new)'!$A:$T,16,0)="","",VLOOKUP($A243,'Data (new)'!$A:$T,16,0))</f>
        <v>101</v>
      </c>
      <c r="L243" s="735"/>
      <c r="M243" s="735"/>
      <c r="N243" s="735"/>
      <c r="O243" s="735"/>
      <c r="P243" s="735"/>
      <c r="Q243" s="735"/>
      <c r="R243" s="735"/>
      <c r="S243" s="735"/>
      <c r="T243" s="735"/>
      <c r="U243" s="736"/>
      <c r="V243" s="736"/>
      <c r="W243" s="737"/>
      <c r="X243" s="738"/>
      <c r="Y243" s="739"/>
      <c r="Z243" s="740"/>
      <c r="AA243" s="741"/>
      <c r="AB243" s="742"/>
      <c r="AC243" s="743"/>
      <c r="AD243" s="742"/>
      <c r="AE243" s="742"/>
      <c r="AF243" s="742"/>
      <c r="AG243" s="744"/>
      <c r="AH243" s="742"/>
      <c r="AI243" s="1502">
        <f>IF(VLOOKUP($A243,'Data (new)'!$A:$T,12,0)="","",VLOOKUP($A243,'Data (new)'!$A:$T,12,0))</f>
        <v>1.369</v>
      </c>
      <c r="AJ243" s="1501" t="str">
        <f t="shared" si="135"/>
        <v/>
      </c>
      <c r="AK243" s="1501" t="str">
        <f t="shared" si="136"/>
        <v/>
      </c>
      <c r="AL243" s="1502" t="str">
        <f t="shared" si="137"/>
        <v/>
      </c>
      <c r="AM243" s="1502" t="str">
        <f>IF(ISERROR('Agripp Holds PU (EU, ASIA)'!$AL243*(1-$I$3)),"",'Agripp Holds PU (EU, ASIA)'!$AL243*(1-$I$3))</f>
        <v/>
      </c>
      <c r="AN243" s="1505" t="str">
        <f t="shared" si="134"/>
        <v/>
      </c>
      <c r="AO243" s="1390">
        <f t="shared" si="111"/>
        <v>0</v>
      </c>
      <c r="AP243" s="1390">
        <f t="shared" si="112"/>
        <v>0</v>
      </c>
      <c r="AQ243" s="1390">
        <f t="shared" si="113"/>
        <v>0</v>
      </c>
      <c r="AR243" s="1390">
        <f t="shared" si="114"/>
        <v>0</v>
      </c>
      <c r="AS243" s="1390">
        <f t="shared" si="115"/>
        <v>0</v>
      </c>
      <c r="AT243" s="1390">
        <f t="shared" si="116"/>
        <v>0</v>
      </c>
      <c r="AU243" s="1390">
        <f t="shared" si="117"/>
        <v>0</v>
      </c>
      <c r="AV243" s="1390">
        <f t="shared" si="118"/>
        <v>0</v>
      </c>
      <c r="AW243" s="1390">
        <f t="shared" si="119"/>
        <v>0</v>
      </c>
      <c r="AX243" s="1390">
        <f t="shared" si="120"/>
        <v>0</v>
      </c>
      <c r="AY243" s="1390">
        <f t="shared" si="121"/>
        <v>0</v>
      </c>
      <c r="AZ243" s="1390">
        <f t="shared" si="122"/>
        <v>0</v>
      </c>
      <c r="BA243" s="1390">
        <f t="shared" si="123"/>
        <v>0</v>
      </c>
      <c r="BB243" s="1390">
        <f t="shared" si="124"/>
        <v>0</v>
      </c>
      <c r="BC243" s="1390">
        <f t="shared" si="125"/>
        <v>0</v>
      </c>
      <c r="BD243" s="1390">
        <f t="shared" si="126"/>
        <v>0</v>
      </c>
      <c r="BE243" s="1390">
        <f t="shared" si="127"/>
        <v>0</v>
      </c>
      <c r="BF243" s="1390">
        <f t="shared" si="128"/>
        <v>0</v>
      </c>
      <c r="BG243" s="1390">
        <f t="shared" si="129"/>
        <v>0</v>
      </c>
      <c r="BH243" s="1390">
        <f t="shared" si="130"/>
        <v>0</v>
      </c>
      <c r="BI243" s="1390">
        <f t="shared" si="131"/>
        <v>0</v>
      </c>
      <c r="BJ243" s="1390">
        <f t="shared" si="132"/>
        <v>0</v>
      </c>
      <c r="BK243" s="1390">
        <f t="shared" si="133"/>
        <v>0</v>
      </c>
    </row>
    <row r="244" spans="1:63" ht="21" customHeight="1">
      <c r="A244" s="1506" t="s">
        <v>1676</v>
      </c>
      <c r="B244" s="667"/>
      <c r="C244" s="1507">
        <f>IF(VLOOKUP($A244,'Data (new)'!$A:$T,2,0)="","",VLOOKUP($A244,'Data (new)'!$A:$T,2,0))</f>
        <v>9316</v>
      </c>
      <c r="D244" s="1507"/>
      <c r="E244" s="1507" t="e">
        <f>IF(VLOOKUP($A244,#REF!,3,0)="","",VLOOKUP($A244,#REF!,3,0))</f>
        <v>#REF!</v>
      </c>
      <c r="F244" s="1688"/>
      <c r="G244" s="1508" t="str">
        <f>IF(VLOOKUP($A244,'Data (new)'!$A:$T,6,0)="","",HYPERLINK(VLOOKUP($A244,'Data (new)'!A:T,7,0), VLOOKUP($A244,'Data (new)'!A:T,6,0)))</f>
        <v>Rain</v>
      </c>
      <c r="H244" s="1507" t="str">
        <f>IF(VLOOKUP($A244,'Data (new)'!$A:$T,14,0)="","",VLOOKUP($A244,'Data (new)'!$A:$T,14,0))</f>
        <v>Pinches</v>
      </c>
      <c r="I244" s="1509" t="str">
        <f>IF(VLOOKUP($A244,'Data (new)'!$A:$T,10,0)="","",VLOOKUP($A244,'Data (new)'!$A:$T,10,0))</f>
        <v>MEGA</v>
      </c>
      <c r="J244" s="1509">
        <f>IF(VLOOKUP($A244,'Data (new)'!$A:$T,11,0)="","",VLOOKUP($A244,'Data (new)'!$A:$T,11,0))</f>
        <v>6</v>
      </c>
      <c r="K244" s="1510">
        <f>IF(VLOOKUP($A244,'Data (new)'!$A:$T,16,0)="","",VLOOKUP($A244,'Data (new)'!$A:$T,16,0))</f>
        <v>380</v>
      </c>
      <c r="L244" s="745"/>
      <c r="M244" s="745"/>
      <c r="N244" s="745"/>
      <c r="O244" s="745"/>
      <c r="P244" s="745"/>
      <c r="Q244" s="745"/>
      <c r="R244" s="745"/>
      <c r="S244" s="745"/>
      <c r="T244" s="745"/>
      <c r="U244" s="746"/>
      <c r="V244" s="746"/>
      <c r="W244" s="747"/>
      <c r="X244" s="748"/>
      <c r="Y244" s="749"/>
      <c r="Z244" s="750"/>
      <c r="AA244" s="751"/>
      <c r="AB244" s="752"/>
      <c r="AC244" s="753"/>
      <c r="AD244" s="752"/>
      <c r="AE244" s="752"/>
      <c r="AF244" s="752"/>
      <c r="AG244" s="754"/>
      <c r="AH244" s="752"/>
      <c r="AI244" s="1510">
        <f>IF(VLOOKUP($A244,'Data (new)'!$A:$T,12,0)="","",VLOOKUP($A244,'Data (new)'!$A:$T,12,0))</f>
        <v>4.5810000000000004</v>
      </c>
      <c r="AJ244" s="1509" t="str">
        <f t="shared" si="135"/>
        <v/>
      </c>
      <c r="AK244" s="1509" t="str">
        <f t="shared" si="136"/>
        <v/>
      </c>
      <c r="AL244" s="1510" t="str">
        <f t="shared" si="137"/>
        <v/>
      </c>
      <c r="AM244" s="1510" t="str">
        <f>IF(ISERROR('Agripp Holds PU (EU, ASIA)'!$AL244*(1-$I$3)),"",'Agripp Holds PU (EU, ASIA)'!$AL244*(1-$I$3))</f>
        <v/>
      </c>
      <c r="AN244" s="1511" t="str">
        <f t="shared" si="134"/>
        <v/>
      </c>
      <c r="AO244" s="1390">
        <f t="shared" si="111"/>
        <v>0</v>
      </c>
      <c r="AP244" s="1390">
        <f t="shared" si="112"/>
        <v>0</v>
      </c>
      <c r="AQ244" s="1390">
        <f t="shared" si="113"/>
        <v>0</v>
      </c>
      <c r="AR244" s="1390">
        <f t="shared" si="114"/>
        <v>0</v>
      </c>
      <c r="AS244" s="1390">
        <f t="shared" si="115"/>
        <v>0</v>
      </c>
      <c r="AT244" s="1390">
        <f t="shared" si="116"/>
        <v>0</v>
      </c>
      <c r="AU244" s="1390">
        <f t="shared" si="117"/>
        <v>0</v>
      </c>
      <c r="AV244" s="1390">
        <f t="shared" si="118"/>
        <v>0</v>
      </c>
      <c r="AW244" s="1390">
        <f t="shared" si="119"/>
        <v>0</v>
      </c>
      <c r="AX244" s="1390">
        <f t="shared" si="120"/>
        <v>0</v>
      </c>
      <c r="AY244" s="1390">
        <f t="shared" si="121"/>
        <v>0</v>
      </c>
      <c r="AZ244" s="1390">
        <f t="shared" si="122"/>
        <v>0</v>
      </c>
      <c r="BA244" s="1390">
        <f t="shared" si="123"/>
        <v>0</v>
      </c>
      <c r="BB244" s="1390">
        <f t="shared" si="124"/>
        <v>0</v>
      </c>
      <c r="BC244" s="1390">
        <f t="shared" si="125"/>
        <v>0</v>
      </c>
      <c r="BD244" s="1390">
        <f t="shared" si="126"/>
        <v>0</v>
      </c>
      <c r="BE244" s="1390">
        <f t="shared" si="127"/>
        <v>0</v>
      </c>
      <c r="BF244" s="1390">
        <f t="shared" si="128"/>
        <v>0</v>
      </c>
      <c r="BG244" s="1390">
        <f t="shared" si="129"/>
        <v>0</v>
      </c>
      <c r="BH244" s="1390">
        <f t="shared" si="130"/>
        <v>0</v>
      </c>
      <c r="BI244" s="1390">
        <f t="shared" si="131"/>
        <v>0</v>
      </c>
      <c r="BJ244" s="1390">
        <f t="shared" si="132"/>
        <v>0</v>
      </c>
      <c r="BK244" s="1390">
        <f t="shared" si="133"/>
        <v>0</v>
      </c>
    </row>
    <row r="245" spans="1:63" ht="21" customHeight="1">
      <c r="A245" s="1498" t="s">
        <v>1677</v>
      </c>
      <c r="B245" s="1499"/>
      <c r="C245" s="1500">
        <f>IF(VLOOKUP($A245,'Data (new)'!$A:$T,2,0)="","",VLOOKUP($A245,'Data (new)'!$A:$T,2,0))</f>
        <v>9317</v>
      </c>
      <c r="D245" s="1500"/>
      <c r="E245" s="1500" t="e">
        <f>IF(VLOOKUP($A245,#REF!,3,0)="","",VLOOKUP($A245,#REF!,3,0))</f>
        <v>#REF!</v>
      </c>
      <c r="F245" s="1688"/>
      <c r="G245" s="1492" t="str">
        <f>IF(VLOOKUP($A245,'Data (new)'!$A:$T,6,0)="","",HYPERLINK(VLOOKUP($A245,'Data (new)'!A:T,7,0), VLOOKUP($A245,'Data (new)'!A:T,6,0)))</f>
        <v>Sirena</v>
      </c>
      <c r="H245" s="1500" t="str">
        <f>IF(VLOOKUP($A245,'Data (new)'!$A:$T,14,0)="","",VLOOKUP($A245,'Data (new)'!$A:$T,14,0))</f>
        <v>Slopers</v>
      </c>
      <c r="I245" s="1501" t="str">
        <f>IF(VLOOKUP($A245,'Data (new)'!$A:$T,10,0)="","",VLOOKUP($A245,'Data (new)'!$A:$T,10,0))</f>
        <v>MEGA</v>
      </c>
      <c r="J245" s="1501">
        <f>IF(VLOOKUP($A245,'Data (new)'!$A:$T,11,0)="","",VLOOKUP($A245,'Data (new)'!$A:$T,11,0))</f>
        <v>1</v>
      </c>
      <c r="K245" s="1502">
        <f>IF(VLOOKUP($A245,'Data (new)'!$A:$T,16,0)="","",VLOOKUP($A245,'Data (new)'!$A:$T,16,0))</f>
        <v>119</v>
      </c>
      <c r="L245" s="735"/>
      <c r="M245" s="735"/>
      <c r="N245" s="735"/>
      <c r="O245" s="735"/>
      <c r="P245" s="735"/>
      <c r="Q245" s="735"/>
      <c r="R245" s="735"/>
      <c r="S245" s="735"/>
      <c r="T245" s="735"/>
      <c r="U245" s="736"/>
      <c r="V245" s="736"/>
      <c r="W245" s="737"/>
      <c r="X245" s="738"/>
      <c r="Y245" s="739"/>
      <c r="Z245" s="740"/>
      <c r="AA245" s="741"/>
      <c r="AB245" s="742"/>
      <c r="AC245" s="743"/>
      <c r="AD245" s="742"/>
      <c r="AE245" s="742"/>
      <c r="AF245" s="742"/>
      <c r="AG245" s="744"/>
      <c r="AH245" s="742"/>
      <c r="AI245" s="1502">
        <f>IF(VLOOKUP($A245,'Data (new)'!$A:$T,12,0)="","",VLOOKUP($A245,'Data (new)'!$A:$T,12,0))</f>
        <v>1.5289999999999999</v>
      </c>
      <c r="AJ245" s="1501" t="str">
        <f t="shared" si="135"/>
        <v/>
      </c>
      <c r="AK245" s="1501" t="str">
        <f t="shared" si="136"/>
        <v/>
      </c>
      <c r="AL245" s="1502" t="str">
        <f t="shared" si="137"/>
        <v/>
      </c>
      <c r="AM245" s="1502" t="str">
        <f>IF(ISERROR('Agripp Holds PU (EU, ASIA)'!$AL245*(1-$I$3)),"",'Agripp Holds PU (EU, ASIA)'!$AL245*(1-$I$3))</f>
        <v/>
      </c>
      <c r="AN245" s="1505" t="str">
        <f t="shared" si="134"/>
        <v/>
      </c>
      <c r="AO245" s="1390">
        <f t="shared" si="111"/>
        <v>0</v>
      </c>
      <c r="AP245" s="1390">
        <f t="shared" si="112"/>
        <v>0</v>
      </c>
      <c r="AQ245" s="1390">
        <f t="shared" si="113"/>
        <v>0</v>
      </c>
      <c r="AR245" s="1390">
        <f t="shared" si="114"/>
        <v>0</v>
      </c>
      <c r="AS245" s="1390">
        <f t="shared" si="115"/>
        <v>0</v>
      </c>
      <c r="AT245" s="1390">
        <f t="shared" si="116"/>
        <v>0</v>
      </c>
      <c r="AU245" s="1390">
        <f t="shared" si="117"/>
        <v>0</v>
      </c>
      <c r="AV245" s="1390">
        <f t="shared" si="118"/>
        <v>0</v>
      </c>
      <c r="AW245" s="1390">
        <f t="shared" si="119"/>
        <v>0</v>
      </c>
      <c r="AX245" s="1390">
        <f t="shared" si="120"/>
        <v>0</v>
      </c>
      <c r="AY245" s="1390">
        <f t="shared" si="121"/>
        <v>0</v>
      </c>
      <c r="AZ245" s="1390">
        <f t="shared" si="122"/>
        <v>0</v>
      </c>
      <c r="BA245" s="1390">
        <f t="shared" si="123"/>
        <v>0</v>
      </c>
      <c r="BB245" s="1390">
        <f t="shared" si="124"/>
        <v>0</v>
      </c>
      <c r="BC245" s="1390">
        <f t="shared" si="125"/>
        <v>0</v>
      </c>
      <c r="BD245" s="1390">
        <f t="shared" si="126"/>
        <v>0</v>
      </c>
      <c r="BE245" s="1390">
        <f t="shared" si="127"/>
        <v>0</v>
      </c>
      <c r="BF245" s="1390">
        <f t="shared" si="128"/>
        <v>0</v>
      </c>
      <c r="BG245" s="1390">
        <f t="shared" si="129"/>
        <v>0</v>
      </c>
      <c r="BH245" s="1390">
        <f t="shared" si="130"/>
        <v>0</v>
      </c>
      <c r="BI245" s="1390">
        <f t="shared" si="131"/>
        <v>0</v>
      </c>
      <c r="BJ245" s="1390">
        <f t="shared" si="132"/>
        <v>0</v>
      </c>
      <c r="BK245" s="1390">
        <f t="shared" si="133"/>
        <v>0</v>
      </c>
    </row>
    <row r="246" spans="1:63" ht="21" customHeight="1">
      <c r="A246" s="1506" t="s">
        <v>1678</v>
      </c>
      <c r="B246" s="667"/>
      <c r="C246" s="1507">
        <f>IF(VLOOKUP($A246,'Data (new)'!$A:$T,2,0)="","",VLOOKUP($A246,'Data (new)'!$A:$T,2,0))</f>
        <v>10682</v>
      </c>
      <c r="D246" s="1507"/>
      <c r="E246" s="1507" t="e">
        <f>IF(VLOOKUP($A246,#REF!,3,0)="","",VLOOKUP($A246,#REF!,3,0))</f>
        <v>#REF!</v>
      </c>
      <c r="F246" s="1688"/>
      <c r="G246" s="1508" t="str">
        <f>IF(VLOOKUP($A246,'Data (new)'!$A:$T,6,0)="","",HYPERLINK(VLOOKUP($A246,'Data (new)'!A:T,7,0), VLOOKUP($A246,'Data (new)'!A:T,6,0)))</f>
        <v>Sushi</v>
      </c>
      <c r="H246" s="1507" t="str">
        <f>IF(VLOOKUP($A246,'Data (new)'!$A:$T,14,0)="","",VLOOKUP($A246,'Data (new)'!$A:$T,14,0))</f>
        <v>Pinches</v>
      </c>
      <c r="I246" s="1509" t="str">
        <f>IF(VLOOKUP($A246,'Data (new)'!$A:$T,10,0)="","",VLOOKUP($A246,'Data (new)'!$A:$T,10,0))</f>
        <v>S-XL</v>
      </c>
      <c r="J246" s="1509">
        <f>IF(VLOOKUP($A246,'Data (new)'!$A:$T,11,0)="","",VLOOKUP($A246,'Data (new)'!$A:$T,11,0))</f>
        <v>7</v>
      </c>
      <c r="K246" s="1510">
        <f>IF(VLOOKUP($A246,'Data (new)'!$A:$T,16,0)="","",VLOOKUP($A246,'Data (new)'!$A:$T,16,0))</f>
        <v>168</v>
      </c>
      <c r="L246" s="745"/>
      <c r="M246" s="745"/>
      <c r="N246" s="745"/>
      <c r="O246" s="745"/>
      <c r="P246" s="745"/>
      <c r="Q246" s="745"/>
      <c r="R246" s="745"/>
      <c r="S246" s="745"/>
      <c r="T246" s="745"/>
      <c r="U246" s="746"/>
      <c r="V246" s="746"/>
      <c r="W246" s="747"/>
      <c r="X246" s="748"/>
      <c r="Y246" s="749"/>
      <c r="Z246" s="750"/>
      <c r="AA246" s="751"/>
      <c r="AB246" s="752"/>
      <c r="AC246" s="753"/>
      <c r="AD246" s="752"/>
      <c r="AE246" s="752"/>
      <c r="AF246" s="752"/>
      <c r="AG246" s="754"/>
      <c r="AH246" s="752"/>
      <c r="AI246" s="1510">
        <f>IF(VLOOKUP($A246,'Data (new)'!$A:$T,12,0)="","",VLOOKUP($A246,'Data (new)'!$A:$T,12,0))</f>
        <v>2.4780000000000002</v>
      </c>
      <c r="AJ246" s="1509" t="str">
        <f t="shared" si="135"/>
        <v/>
      </c>
      <c r="AK246" s="1509" t="str">
        <f t="shared" si="136"/>
        <v/>
      </c>
      <c r="AL246" s="1510" t="str">
        <f t="shared" si="137"/>
        <v/>
      </c>
      <c r="AM246" s="1510" t="str">
        <f>IF(ISERROR('Agripp Holds PU (EU, ASIA)'!$AL246*(1-$I$3)),"",'Agripp Holds PU (EU, ASIA)'!$AL246*(1-$I$3))</f>
        <v/>
      </c>
      <c r="AN246" s="1511" t="str">
        <f t="shared" si="134"/>
        <v/>
      </c>
      <c r="AO246" s="1390">
        <f t="shared" si="111"/>
        <v>0</v>
      </c>
      <c r="AP246" s="1390">
        <f t="shared" si="112"/>
        <v>0</v>
      </c>
      <c r="AQ246" s="1390">
        <f t="shared" si="113"/>
        <v>0</v>
      </c>
      <c r="AR246" s="1390">
        <f t="shared" si="114"/>
        <v>0</v>
      </c>
      <c r="AS246" s="1390">
        <f t="shared" si="115"/>
        <v>0</v>
      </c>
      <c r="AT246" s="1390">
        <f t="shared" si="116"/>
        <v>0</v>
      </c>
      <c r="AU246" s="1390">
        <f t="shared" si="117"/>
        <v>0</v>
      </c>
      <c r="AV246" s="1390">
        <f t="shared" si="118"/>
        <v>0</v>
      </c>
      <c r="AW246" s="1390">
        <f t="shared" si="119"/>
        <v>0</v>
      </c>
      <c r="AX246" s="1390">
        <f t="shared" si="120"/>
        <v>0</v>
      </c>
      <c r="AY246" s="1390">
        <f t="shared" si="121"/>
        <v>0</v>
      </c>
      <c r="AZ246" s="1390">
        <f t="shared" si="122"/>
        <v>0</v>
      </c>
      <c r="BA246" s="1390">
        <f t="shared" si="123"/>
        <v>0</v>
      </c>
      <c r="BB246" s="1390">
        <f t="shared" si="124"/>
        <v>0</v>
      </c>
      <c r="BC246" s="1390">
        <f t="shared" si="125"/>
        <v>0</v>
      </c>
      <c r="BD246" s="1390">
        <f t="shared" si="126"/>
        <v>0</v>
      </c>
      <c r="BE246" s="1390">
        <f t="shared" si="127"/>
        <v>0</v>
      </c>
      <c r="BF246" s="1390">
        <f t="shared" si="128"/>
        <v>0</v>
      </c>
      <c r="BG246" s="1390">
        <f t="shared" si="129"/>
        <v>0</v>
      </c>
      <c r="BH246" s="1390">
        <f t="shared" si="130"/>
        <v>0</v>
      </c>
      <c r="BI246" s="1390">
        <f t="shared" si="131"/>
        <v>0</v>
      </c>
      <c r="BJ246" s="1390">
        <f t="shared" si="132"/>
        <v>0</v>
      </c>
      <c r="BK246" s="1390">
        <f t="shared" si="133"/>
        <v>0</v>
      </c>
    </row>
    <row r="247" spans="1:63" ht="21" customHeight="1">
      <c r="A247" s="1498" t="s">
        <v>1679</v>
      </c>
      <c r="B247" s="1499"/>
      <c r="C247" s="1500">
        <f>IF(VLOOKUP($A247,'Data (new)'!$A:$T,2,0)="","",VLOOKUP($A247,'Data (new)'!$A:$T,2,0))</f>
        <v>9318</v>
      </c>
      <c r="D247" s="1500"/>
      <c r="E247" s="1500" t="e">
        <f>IF(VLOOKUP($A247,#REF!,3,0)="","",VLOOKUP($A247,#REF!,3,0))</f>
        <v>#REF!</v>
      </c>
      <c r="F247" s="1688"/>
      <c r="G247" s="1492" t="str">
        <f>IF(VLOOKUP($A247,'Data (new)'!$A:$T,6,0)="","",HYPERLINK(VLOOKUP($A247,'Data (new)'!A:T,7,0), VLOOKUP($A247,'Data (new)'!A:T,6,0)))</f>
        <v>Tsuyo</v>
      </c>
      <c r="H247" s="1500" t="str">
        <f>IF(VLOOKUP($A247,'Data (new)'!$A:$T,14,0)="","",VLOOKUP($A247,'Data (new)'!$A:$T,14,0))</f>
        <v>Slopers</v>
      </c>
      <c r="I247" s="1501" t="str">
        <f>IF(VLOOKUP($A247,'Data (new)'!$A:$T,10,0)="","",VLOOKUP($A247,'Data (new)'!$A:$T,10,0))</f>
        <v>XXL</v>
      </c>
      <c r="J247" s="1501">
        <f>IF(VLOOKUP($A247,'Data (new)'!$A:$T,11,0)="","",VLOOKUP($A247,'Data (new)'!$A:$T,11,0))</f>
        <v>2</v>
      </c>
      <c r="K247" s="1502">
        <f>IF(VLOOKUP($A247,'Data (new)'!$A:$T,16,0)="","",VLOOKUP($A247,'Data (new)'!$A:$T,16,0))</f>
        <v>198</v>
      </c>
      <c r="L247" s="735"/>
      <c r="M247" s="735"/>
      <c r="N247" s="735"/>
      <c r="O247" s="735"/>
      <c r="P247" s="735"/>
      <c r="Q247" s="735"/>
      <c r="R247" s="735"/>
      <c r="S247" s="735"/>
      <c r="T247" s="735"/>
      <c r="U247" s="736"/>
      <c r="V247" s="736"/>
      <c r="W247" s="737"/>
      <c r="X247" s="738"/>
      <c r="Y247" s="739"/>
      <c r="Z247" s="1384"/>
      <c r="AA247" s="741"/>
      <c r="AB247" s="742"/>
      <c r="AC247" s="743"/>
      <c r="AD247" s="742"/>
      <c r="AE247" s="742"/>
      <c r="AF247" s="742"/>
      <c r="AG247" s="744"/>
      <c r="AH247" s="742"/>
      <c r="AI247" s="1502">
        <f>IF(VLOOKUP($A247,'Data (new)'!$A:$T,12,0)="","",VLOOKUP($A247,'Data (new)'!$A:$T,12,0))</f>
        <v>2.5510000000000002</v>
      </c>
      <c r="AJ247" s="1501" t="str">
        <f t="shared" si="135"/>
        <v/>
      </c>
      <c r="AK247" s="1501" t="str">
        <f t="shared" si="136"/>
        <v/>
      </c>
      <c r="AL247" s="1502" t="str">
        <f t="shared" si="137"/>
        <v/>
      </c>
      <c r="AM247" s="1502" t="str">
        <f>IF(ISERROR('Agripp Holds PU (EU, ASIA)'!$AL247*(1-$I$3)),"",'Agripp Holds PU (EU, ASIA)'!$AL247*(1-$I$3))</f>
        <v/>
      </c>
      <c r="AN247" s="1505" t="str">
        <f t="shared" si="134"/>
        <v/>
      </c>
      <c r="AO247" s="1390">
        <f t="shared" si="111"/>
        <v>0</v>
      </c>
      <c r="AP247" s="1390">
        <f t="shared" si="112"/>
        <v>0</v>
      </c>
      <c r="AQ247" s="1390">
        <f t="shared" si="113"/>
        <v>0</v>
      </c>
      <c r="AR247" s="1390">
        <f t="shared" si="114"/>
        <v>0</v>
      </c>
      <c r="AS247" s="1390">
        <f t="shared" si="115"/>
        <v>0</v>
      </c>
      <c r="AT247" s="1390">
        <f t="shared" si="116"/>
        <v>0</v>
      </c>
      <c r="AU247" s="1390">
        <f t="shared" si="117"/>
        <v>0</v>
      </c>
      <c r="AV247" s="1390">
        <f t="shared" si="118"/>
        <v>0</v>
      </c>
      <c r="AW247" s="1390">
        <f t="shared" si="119"/>
        <v>0</v>
      </c>
      <c r="AX247" s="1390">
        <f t="shared" si="120"/>
        <v>0</v>
      </c>
      <c r="AY247" s="1390">
        <f t="shared" si="121"/>
        <v>0</v>
      </c>
      <c r="AZ247" s="1390">
        <f t="shared" si="122"/>
        <v>0</v>
      </c>
      <c r="BA247" s="1390">
        <f t="shared" si="123"/>
        <v>0</v>
      </c>
      <c r="BB247" s="1390">
        <f t="shared" si="124"/>
        <v>0</v>
      </c>
      <c r="BC247" s="1390">
        <f t="shared" si="125"/>
        <v>0</v>
      </c>
      <c r="BD247" s="1390">
        <f t="shared" si="126"/>
        <v>0</v>
      </c>
      <c r="BE247" s="1390">
        <f t="shared" si="127"/>
        <v>0</v>
      </c>
      <c r="BF247" s="1390">
        <f t="shared" si="128"/>
        <v>0</v>
      </c>
      <c r="BG247" s="1390">
        <f t="shared" si="129"/>
        <v>0</v>
      </c>
      <c r="BH247" s="1390">
        <f t="shared" si="130"/>
        <v>0</v>
      </c>
      <c r="BI247" s="1390">
        <f t="shared" si="131"/>
        <v>0</v>
      </c>
      <c r="BJ247" s="1390">
        <f t="shared" si="132"/>
        <v>0</v>
      </c>
      <c r="BK247" s="1390">
        <f t="shared" si="133"/>
        <v>0</v>
      </c>
    </row>
    <row r="248" spans="1:63" ht="21" customHeight="1">
      <c r="A248" s="1506" t="s">
        <v>1680</v>
      </c>
      <c r="B248" s="667"/>
      <c r="C248" s="1507">
        <f>IF(VLOOKUP($A248,'Data (new)'!$A:$T,2,0)="","",VLOOKUP($A248,'Data (new)'!$A:$T,2,0))</f>
        <v>9325</v>
      </c>
      <c r="D248" s="1507"/>
      <c r="E248" s="1507" t="e">
        <f>IF(VLOOKUP($A248,#REF!,3,0)="","",VLOOKUP($A248,#REF!,3,0))</f>
        <v>#REF!</v>
      </c>
      <c r="F248" s="1688"/>
      <c r="G248" s="1508" t="str">
        <f>IF(VLOOKUP($A248,'Data (new)'!$A:$T,6,0)="","",HYPERLINK(VLOOKUP($A248,'Data (new)'!A:T,7,0), VLOOKUP($A248,'Data (new)'!A:T,6,0)))</f>
        <v>Yotsu</v>
      </c>
      <c r="H248" s="1507" t="str">
        <f>IF(VLOOKUP($A248,'Data (new)'!$A:$T,14,0)="","",VLOOKUP($A248,'Data (new)'!$A:$T,14,0))</f>
        <v>Pinches</v>
      </c>
      <c r="I248" s="1509" t="str">
        <f>IF(VLOOKUP($A248,'Data (new)'!$A:$T,10,0)="","",VLOOKUP($A248,'Data (new)'!$A:$T,10,0))</f>
        <v>XXL</v>
      </c>
      <c r="J248" s="1509">
        <f>IF(VLOOKUP($A248,'Data (new)'!$A:$T,11,0)="","",VLOOKUP($A248,'Data (new)'!$A:$T,11,0))</f>
        <v>2</v>
      </c>
      <c r="K248" s="1510">
        <f>IF(VLOOKUP($A248,'Data (new)'!$A:$T,16,0)="","",VLOOKUP($A248,'Data (new)'!$A:$T,16,0))</f>
        <v>167</v>
      </c>
      <c r="L248" s="745"/>
      <c r="M248" s="745"/>
      <c r="N248" s="745"/>
      <c r="O248" s="745"/>
      <c r="P248" s="745"/>
      <c r="Q248" s="745"/>
      <c r="R248" s="745"/>
      <c r="S248" s="745"/>
      <c r="T248" s="745"/>
      <c r="U248" s="746"/>
      <c r="V248" s="746"/>
      <c r="W248" s="747"/>
      <c r="X248" s="748"/>
      <c r="Y248" s="749"/>
      <c r="Z248" s="1385"/>
      <c r="AA248" s="751"/>
      <c r="AB248" s="752"/>
      <c r="AC248" s="753"/>
      <c r="AD248" s="752"/>
      <c r="AE248" s="752"/>
      <c r="AF248" s="752"/>
      <c r="AG248" s="754"/>
      <c r="AH248" s="752"/>
      <c r="AI248" s="1510">
        <f>IF(VLOOKUP($A248,'Data (new)'!$A:$T,12,0)="","",VLOOKUP($A248,'Data (new)'!$A:$T,12,0))</f>
        <v>2.0670000000000002</v>
      </c>
      <c r="AJ248" s="1509" t="str">
        <f t="shared" si="135"/>
        <v/>
      </c>
      <c r="AK248" s="1509" t="str">
        <f t="shared" si="136"/>
        <v/>
      </c>
      <c r="AL248" s="1510" t="str">
        <f t="shared" si="137"/>
        <v/>
      </c>
      <c r="AM248" s="1510" t="str">
        <f>IF(ISERROR('Agripp Holds PU (EU, ASIA)'!$AL248*(1-$I$3)),"",'Agripp Holds PU (EU, ASIA)'!$AL248*(1-$I$3))</f>
        <v/>
      </c>
      <c r="AN248" s="1511" t="str">
        <f t="shared" si="134"/>
        <v/>
      </c>
      <c r="AO248" s="1390">
        <f t="shared" si="111"/>
        <v>0</v>
      </c>
      <c r="AP248" s="1390">
        <f t="shared" si="112"/>
        <v>0</v>
      </c>
      <c r="AQ248" s="1390">
        <f t="shared" si="113"/>
        <v>0</v>
      </c>
      <c r="AR248" s="1390">
        <f t="shared" si="114"/>
        <v>0</v>
      </c>
      <c r="AS248" s="1390">
        <f t="shared" si="115"/>
        <v>0</v>
      </c>
      <c r="AT248" s="1390">
        <f t="shared" si="116"/>
        <v>0</v>
      </c>
      <c r="AU248" s="1390">
        <f t="shared" si="117"/>
        <v>0</v>
      </c>
      <c r="AV248" s="1390">
        <f t="shared" si="118"/>
        <v>0</v>
      </c>
      <c r="AW248" s="1390">
        <f t="shared" si="119"/>
        <v>0</v>
      </c>
      <c r="AX248" s="1390">
        <f t="shared" si="120"/>
        <v>0</v>
      </c>
      <c r="AY248" s="1390">
        <f t="shared" si="121"/>
        <v>0</v>
      </c>
      <c r="AZ248" s="1390">
        <f t="shared" si="122"/>
        <v>0</v>
      </c>
      <c r="BA248" s="1390">
        <f t="shared" si="123"/>
        <v>0</v>
      </c>
      <c r="BB248" s="1390">
        <f t="shared" si="124"/>
        <v>0</v>
      </c>
      <c r="BC248" s="1390">
        <f t="shared" si="125"/>
        <v>0</v>
      </c>
      <c r="BD248" s="1390">
        <f t="shared" si="126"/>
        <v>0</v>
      </c>
      <c r="BE248" s="1390">
        <f t="shared" si="127"/>
        <v>0</v>
      </c>
      <c r="BF248" s="1390">
        <f t="shared" si="128"/>
        <v>0</v>
      </c>
      <c r="BG248" s="1390">
        <f t="shared" si="129"/>
        <v>0</v>
      </c>
      <c r="BH248" s="1390">
        <f t="shared" si="130"/>
        <v>0</v>
      </c>
      <c r="BI248" s="1390">
        <f t="shared" si="131"/>
        <v>0</v>
      </c>
      <c r="BJ248" s="1390">
        <f t="shared" si="132"/>
        <v>0</v>
      </c>
      <c r="BK248" s="1390">
        <f t="shared" si="133"/>
        <v>0</v>
      </c>
    </row>
    <row r="249" spans="1:63" ht="21" customHeight="1" thickBot="1">
      <c r="A249" s="1498" t="s">
        <v>1681</v>
      </c>
      <c r="B249" s="1499"/>
      <c r="C249" s="1500">
        <f>IF(VLOOKUP($A249,'Data (new)'!$A:$T,2,0)="","",VLOOKUP($A249,'Data (new)'!$A:$T,2,0))</f>
        <v>9494</v>
      </c>
      <c r="D249" s="1500"/>
      <c r="E249" s="1500" t="e">
        <f>IF(VLOOKUP($A249,#REF!,3,0)="","",VLOOKUP($A249,#REF!,3,0))</f>
        <v>#REF!</v>
      </c>
      <c r="F249" s="1689"/>
      <c r="G249" s="1492" t="str">
        <f>IF(VLOOKUP($A249,'Data (new)'!$A:$T,6,0)="","",HYPERLINK(VLOOKUP($A249,'Data (new)'!A:T,7,0), VLOOKUP($A249,'Data (new)'!A:T,6,0)))</f>
        <v>Zen</v>
      </c>
      <c r="H249" s="1500" t="str">
        <f>IF(VLOOKUP($A249,'Data (new)'!$A:$T,14,0)="","",VLOOKUP($A249,'Data (new)'!$A:$T,14,0))</f>
        <v>Pinches</v>
      </c>
      <c r="I249" s="1501" t="str">
        <f>IF(VLOOKUP($A249,'Data (new)'!$A:$T,10,0)="","",VLOOKUP($A249,'Data (new)'!$A:$T,10,0))</f>
        <v>M-L</v>
      </c>
      <c r="J249" s="1501">
        <f>IF(VLOOKUP($A249,'Data (new)'!$A:$T,11,0)="","",VLOOKUP($A249,'Data (new)'!$A:$T,11,0))</f>
        <v>15</v>
      </c>
      <c r="K249" s="1502">
        <f>IF(VLOOKUP($A249,'Data (new)'!$A:$T,16,0)="","",VLOOKUP($A249,'Data (new)'!$A:$T,16,0))</f>
        <v>379</v>
      </c>
      <c r="L249" s="735"/>
      <c r="M249" s="735"/>
      <c r="N249" s="735"/>
      <c r="O249" s="735"/>
      <c r="P249" s="735"/>
      <c r="Q249" s="735"/>
      <c r="R249" s="735"/>
      <c r="S249" s="735"/>
      <c r="T249" s="735"/>
      <c r="U249" s="736"/>
      <c r="V249" s="736"/>
      <c r="W249" s="737"/>
      <c r="X249" s="738"/>
      <c r="Y249" s="739"/>
      <c r="Z249" s="1384"/>
      <c r="AA249" s="741"/>
      <c r="AB249" s="742"/>
      <c r="AC249" s="743"/>
      <c r="AD249" s="742"/>
      <c r="AE249" s="742"/>
      <c r="AF249" s="742"/>
      <c r="AG249" s="744"/>
      <c r="AH249" s="742"/>
      <c r="AI249" s="1502">
        <f>IF(VLOOKUP($A249,'Data (new)'!$A:$T,12,0)="","",VLOOKUP($A249,'Data (new)'!$A:$T,12,0))</f>
        <v>5.883</v>
      </c>
      <c r="AJ249" s="1501" t="str">
        <f t="shared" si="135"/>
        <v/>
      </c>
      <c r="AK249" s="1501" t="str">
        <f t="shared" si="136"/>
        <v/>
      </c>
      <c r="AL249" s="1502" t="str">
        <f t="shared" si="137"/>
        <v/>
      </c>
      <c r="AM249" s="1502" t="str">
        <f>IF(ISERROR('Agripp Holds PU (EU, ASIA)'!$AL249*(1-$I$3)),"",'Agripp Holds PU (EU, ASIA)'!$AL249*(1-$I$3))</f>
        <v/>
      </c>
      <c r="AN249" s="1505" t="str">
        <f t="shared" si="134"/>
        <v/>
      </c>
      <c r="AO249" s="1390">
        <f t="shared" si="111"/>
        <v>0</v>
      </c>
      <c r="AP249" s="1390">
        <f t="shared" si="112"/>
        <v>0</v>
      </c>
      <c r="AQ249" s="1390">
        <f t="shared" si="113"/>
        <v>0</v>
      </c>
      <c r="AR249" s="1390">
        <f t="shared" si="114"/>
        <v>0</v>
      </c>
      <c r="AS249" s="1390">
        <f t="shared" si="115"/>
        <v>0</v>
      </c>
      <c r="AT249" s="1390">
        <f t="shared" si="116"/>
        <v>0</v>
      </c>
      <c r="AU249" s="1390">
        <f t="shared" si="117"/>
        <v>0</v>
      </c>
      <c r="AV249" s="1390">
        <f t="shared" si="118"/>
        <v>0</v>
      </c>
      <c r="AW249" s="1390">
        <f t="shared" si="119"/>
        <v>0</v>
      </c>
      <c r="AX249" s="1390">
        <f t="shared" si="120"/>
        <v>0</v>
      </c>
      <c r="AY249" s="1390">
        <f t="shared" si="121"/>
        <v>0</v>
      </c>
      <c r="AZ249" s="1390">
        <f t="shared" si="122"/>
        <v>0</v>
      </c>
      <c r="BA249" s="1390">
        <f t="shared" si="123"/>
        <v>0</v>
      </c>
      <c r="BB249" s="1390">
        <f t="shared" si="124"/>
        <v>0</v>
      </c>
      <c r="BC249" s="1390">
        <f t="shared" si="125"/>
        <v>0</v>
      </c>
      <c r="BD249" s="1390">
        <f t="shared" si="126"/>
        <v>0</v>
      </c>
      <c r="BE249" s="1390">
        <f t="shared" si="127"/>
        <v>0</v>
      </c>
      <c r="BF249" s="1390">
        <f t="shared" si="128"/>
        <v>0</v>
      </c>
      <c r="BG249" s="1390">
        <f t="shared" si="129"/>
        <v>0</v>
      </c>
      <c r="BH249" s="1390">
        <f t="shared" si="130"/>
        <v>0</v>
      </c>
      <c r="BI249" s="1390">
        <f t="shared" si="131"/>
        <v>0</v>
      </c>
      <c r="BJ249" s="1390">
        <f t="shared" si="132"/>
        <v>0</v>
      </c>
      <c r="BK249" s="1390">
        <f t="shared" si="133"/>
        <v>0</v>
      </c>
    </row>
    <row r="250" spans="1:63" ht="45" customHeight="1" thickBot="1">
      <c r="A250" s="1519" t="s">
        <v>3379</v>
      </c>
      <c r="B250" s="1520"/>
      <c r="C250" s="1520"/>
      <c r="D250" s="1520"/>
      <c r="E250" s="1520"/>
      <c r="F250" s="1520"/>
      <c r="G250" s="1520"/>
      <c r="H250" s="1520"/>
      <c r="I250" s="1520"/>
      <c r="J250" s="1520"/>
      <c r="K250" s="1520"/>
      <c r="L250" s="1520"/>
      <c r="M250" s="1520"/>
      <c r="N250" s="1520"/>
      <c r="O250" s="1520"/>
      <c r="P250" s="1520"/>
      <c r="Q250" s="1520"/>
      <c r="R250" s="1520"/>
      <c r="S250" s="1520"/>
      <c r="T250" s="1520"/>
      <c r="U250" s="1520"/>
      <c r="V250" s="1520"/>
      <c r="W250" s="1520"/>
      <c r="X250" s="1520"/>
      <c r="Y250" s="1520"/>
      <c r="Z250" s="1520"/>
      <c r="AA250" s="1520"/>
      <c r="AB250" s="1520"/>
      <c r="AC250" s="1520"/>
      <c r="AD250" s="1520"/>
      <c r="AE250" s="1520"/>
      <c r="AF250" s="1520"/>
      <c r="AG250" s="1520"/>
      <c r="AH250" s="1520"/>
      <c r="AI250" s="1520"/>
      <c r="AJ250" s="1520"/>
      <c r="AK250" s="1520"/>
      <c r="AL250" s="1520"/>
      <c r="AM250" s="1520"/>
      <c r="AN250" s="1521"/>
      <c r="AO250" s="1390">
        <f t="shared" si="111"/>
        <v>0</v>
      </c>
      <c r="AP250" s="1390">
        <f t="shared" si="112"/>
        <v>0</v>
      </c>
      <c r="AQ250" s="1390">
        <f t="shared" si="113"/>
        <v>0</v>
      </c>
      <c r="AR250" s="1390">
        <f t="shared" si="114"/>
        <v>0</v>
      </c>
      <c r="AS250" s="1390">
        <f t="shared" si="115"/>
        <v>0</v>
      </c>
      <c r="AT250" s="1390">
        <f t="shared" si="116"/>
        <v>0</v>
      </c>
      <c r="AU250" s="1390">
        <f t="shared" si="117"/>
        <v>0</v>
      </c>
      <c r="AV250" s="1390">
        <f t="shared" si="118"/>
        <v>0</v>
      </c>
      <c r="AW250" s="1390">
        <f t="shared" si="119"/>
        <v>0</v>
      </c>
      <c r="AX250" s="1390">
        <f t="shared" si="120"/>
        <v>0</v>
      </c>
      <c r="AY250" s="1390">
        <f t="shared" si="121"/>
        <v>0</v>
      </c>
      <c r="AZ250" s="1390">
        <f t="shared" si="122"/>
        <v>0</v>
      </c>
      <c r="BA250" s="1390">
        <f t="shared" si="123"/>
        <v>0</v>
      </c>
      <c r="BB250" s="1390">
        <f t="shared" si="124"/>
        <v>0</v>
      </c>
      <c r="BC250" s="1390">
        <f t="shared" si="125"/>
        <v>0</v>
      </c>
      <c r="BD250" s="1390">
        <f t="shared" si="126"/>
        <v>0</v>
      </c>
      <c r="BE250" s="1390">
        <f t="shared" si="127"/>
        <v>0</v>
      </c>
      <c r="BF250" s="1390">
        <f t="shared" si="128"/>
        <v>0</v>
      </c>
      <c r="BG250" s="1390">
        <f t="shared" si="129"/>
        <v>0</v>
      </c>
      <c r="BH250" s="1390">
        <f t="shared" si="130"/>
        <v>0</v>
      </c>
      <c r="BI250" s="1390">
        <f t="shared" si="131"/>
        <v>0</v>
      </c>
      <c r="BJ250" s="1390">
        <f t="shared" si="132"/>
        <v>0</v>
      </c>
      <c r="BK250" s="1390">
        <f t="shared" si="133"/>
        <v>0</v>
      </c>
    </row>
    <row r="251" spans="1:63" ht="21" customHeight="1">
      <c r="A251" s="1506" t="s">
        <v>1682</v>
      </c>
      <c r="B251" s="667"/>
      <c r="C251" s="1507" t="str">
        <f>IF(VLOOKUP($A251,'Data (new)'!$A:$T,2,0)="","",VLOOKUP($A251,'Data (new)'!$A:$T,2,0))</f>
        <v/>
      </c>
      <c r="D251" s="1507"/>
      <c r="E251" s="1507" t="e">
        <f>IF(VLOOKUP($A251,#REF!,3,0)="","",VLOOKUP($A251,#REF!,3,0))</f>
        <v>#REF!</v>
      </c>
      <c r="F251" s="1684" t="str">
        <f>IF(VLOOKUP($A270,'Data (new)'!$A:$T,5,0)="","",VLOOKUP($A270,'Data (new)'!$A:$T,5,0))</f>
        <v>Hybrid (EU)</v>
      </c>
      <c r="G251" s="1508" t="str">
        <f>IF(VLOOKUP($A251,'Data (new)'!$A:$T,6,0)="","",HYPERLINK(VLOOKUP($A251,'Data (new)'!A:T,7,0), VLOOKUP($A251,'Data (new)'!A:T,6,0)))</f>
        <v>Akro</v>
      </c>
      <c r="H251" s="1507" t="str">
        <f>IF(VLOOKUP($A251,'Data (new)'!$A:$T,14,0)="","",VLOOKUP($A251,'Data (new)'!$A:$T,14,0))</f>
        <v>Pockets</v>
      </c>
      <c r="I251" s="1509" t="str">
        <f>IF(VLOOKUP($A251,'Data (new)'!$A:$T,10,0)="","",VLOOKUP($A251,'Data (new)'!$A:$T,10,0))</f>
        <v>M / L / XL</v>
      </c>
      <c r="J251" s="1509">
        <f>IF(VLOOKUP($A251,'Data (new)'!$A:$T,11,0)="","",VLOOKUP($A251,'Data (new)'!$A:$T,11,0))</f>
        <v>10</v>
      </c>
      <c r="K251" s="1510">
        <f>IF(VLOOKUP($A251,'Data (new)'!$A:$T,16,0)="","",VLOOKUP($A251,'Data (new)'!$A:$T,16,0))</f>
        <v>184</v>
      </c>
      <c r="L251" s="745"/>
      <c r="M251" s="745"/>
      <c r="N251" s="745"/>
      <c r="O251" s="745"/>
      <c r="P251" s="745"/>
      <c r="Q251" s="745"/>
      <c r="R251" s="745"/>
      <c r="S251" s="745"/>
      <c r="T251" s="745"/>
      <c r="U251" s="746"/>
      <c r="V251" s="746"/>
      <c r="W251" s="747"/>
      <c r="X251" s="748"/>
      <c r="Y251" s="763"/>
      <c r="Z251" s="1503"/>
      <c r="AA251" s="1504"/>
      <c r="AB251" s="1504"/>
      <c r="AC251" s="1504"/>
      <c r="AD251" s="1504"/>
      <c r="AE251" s="1504"/>
      <c r="AF251" s="1504"/>
      <c r="AG251" s="1504"/>
      <c r="AH251" s="1518"/>
      <c r="AI251" s="1510">
        <f>IF(VLOOKUP($A251,'Data (new)'!$A:$T,12,0)="","",VLOOKUP($A251,'Data (new)'!$A:$T,12,0))</f>
        <v>2.9220000000000002</v>
      </c>
      <c r="AJ251" s="1509" t="str">
        <f t="shared" si="135"/>
        <v/>
      </c>
      <c r="AK251" s="1509" t="str">
        <f t="shared" si="136"/>
        <v/>
      </c>
      <c r="AL251" s="1510" t="str">
        <f t="shared" si="137"/>
        <v/>
      </c>
      <c r="AM251" s="1510" t="str">
        <f>IF(ISERROR('Agripp Holds PU (EU, ASIA)'!$AL251*(1-$I$3)),"",'Agripp Holds PU (EU, ASIA)'!$AL251*(1-$I$3))</f>
        <v/>
      </c>
      <c r="AN251" s="1511" t="str">
        <f t="shared" si="134"/>
        <v/>
      </c>
      <c r="AO251" s="1390">
        <f t="shared" si="111"/>
        <v>0</v>
      </c>
      <c r="AP251" s="1390">
        <f t="shared" si="112"/>
        <v>0</v>
      </c>
      <c r="AQ251" s="1390">
        <f t="shared" si="113"/>
        <v>0</v>
      </c>
      <c r="AR251" s="1390">
        <f t="shared" si="114"/>
        <v>0</v>
      </c>
      <c r="AS251" s="1390">
        <f t="shared" si="115"/>
        <v>0</v>
      </c>
      <c r="AT251" s="1390">
        <f t="shared" si="116"/>
        <v>0</v>
      </c>
      <c r="AU251" s="1390">
        <f t="shared" si="117"/>
        <v>0</v>
      </c>
      <c r="AV251" s="1390">
        <f t="shared" si="118"/>
        <v>0</v>
      </c>
      <c r="AW251" s="1390">
        <f t="shared" si="119"/>
        <v>0</v>
      </c>
      <c r="AX251" s="1390">
        <f t="shared" si="120"/>
        <v>0</v>
      </c>
      <c r="AY251" s="1390">
        <f t="shared" si="121"/>
        <v>0</v>
      </c>
      <c r="AZ251" s="1390">
        <f t="shared" si="122"/>
        <v>0</v>
      </c>
      <c r="BA251" s="1390">
        <f t="shared" si="123"/>
        <v>0</v>
      </c>
      <c r="BB251" s="1390">
        <f t="shared" si="124"/>
        <v>0</v>
      </c>
      <c r="BC251" s="1390">
        <f t="shared" si="125"/>
        <v>0</v>
      </c>
      <c r="BD251" s="1390">
        <f t="shared" si="126"/>
        <v>0</v>
      </c>
      <c r="BE251" s="1390">
        <f t="shared" si="127"/>
        <v>0</v>
      </c>
      <c r="BF251" s="1390">
        <f t="shared" si="128"/>
        <v>0</v>
      </c>
      <c r="BG251" s="1390">
        <f t="shared" si="129"/>
        <v>0</v>
      </c>
      <c r="BH251" s="1390">
        <f t="shared" si="130"/>
        <v>0</v>
      </c>
      <c r="BI251" s="1390">
        <f t="shared" si="131"/>
        <v>0</v>
      </c>
      <c r="BJ251" s="1390">
        <f t="shared" si="132"/>
        <v>0</v>
      </c>
      <c r="BK251" s="1390">
        <f t="shared" si="133"/>
        <v>0</v>
      </c>
    </row>
    <row r="252" spans="1:63" ht="21" customHeight="1">
      <c r="A252" s="1498" t="s">
        <v>1683</v>
      </c>
      <c r="B252" s="1499"/>
      <c r="C252" s="1500" t="str">
        <f>IF(VLOOKUP($A252,'Data (new)'!$A:$T,2,0)="","",VLOOKUP($A252,'Data (new)'!$A:$T,2,0))</f>
        <v/>
      </c>
      <c r="D252" s="1500"/>
      <c r="E252" s="1500" t="e">
        <f>IF(VLOOKUP($A252,#REF!,3,0)="","",VLOOKUP($A252,#REF!,3,0))</f>
        <v>#REF!</v>
      </c>
      <c r="F252" s="1683"/>
      <c r="G252" s="1492" t="str">
        <f>IF(VLOOKUP($A252,'Data (new)'!$A:$T,6,0)="","",HYPERLINK(VLOOKUP($A252,'Data (new)'!A:T,7,0), VLOOKUP($A252,'Data (new)'!A:T,6,0)))</f>
        <v>Aku</v>
      </c>
      <c r="H252" s="1500" t="str">
        <f>IF(VLOOKUP($A252,'Data (new)'!$A:$T,14,0)="","",VLOOKUP($A252,'Data (new)'!$A:$T,14,0))</f>
        <v>Footholds</v>
      </c>
      <c r="I252" s="1501" t="str">
        <f>IF(VLOOKUP($A252,'Data (new)'!$A:$T,10,0)="","",VLOOKUP($A252,'Data (new)'!$A:$T,10,0))</f>
        <v>XS</v>
      </c>
      <c r="J252" s="1501">
        <f>IF(VLOOKUP($A252,'Data (new)'!$A:$T,11,0)="","",VLOOKUP($A252,'Data (new)'!$A:$T,11,0))</f>
        <v>20</v>
      </c>
      <c r="K252" s="1502">
        <f>IF(VLOOKUP($A252,'Data (new)'!$A:$T,16,0)="","",VLOOKUP($A252,'Data (new)'!$A:$T,16,0))</f>
        <v>131</v>
      </c>
      <c r="L252" s="735"/>
      <c r="M252" s="735"/>
      <c r="N252" s="735"/>
      <c r="O252" s="735"/>
      <c r="P252" s="735"/>
      <c r="Q252" s="735"/>
      <c r="R252" s="735"/>
      <c r="S252" s="735"/>
      <c r="T252" s="735"/>
      <c r="U252" s="736"/>
      <c r="V252" s="736"/>
      <c r="W252" s="737"/>
      <c r="X252" s="738"/>
      <c r="Y252" s="762"/>
      <c r="Z252" s="1503"/>
      <c r="AA252" s="1504"/>
      <c r="AB252" s="1504"/>
      <c r="AC252" s="1504"/>
      <c r="AD252" s="1504"/>
      <c r="AE252" s="1504"/>
      <c r="AF252" s="1504"/>
      <c r="AG252" s="1504"/>
      <c r="AH252" s="1518"/>
      <c r="AI252" s="1502">
        <f>IF(VLOOKUP($A252,'Data (new)'!$A:$T,12,0)="","",VLOOKUP($A252,'Data (new)'!$A:$T,12,0))</f>
        <v>1.135</v>
      </c>
      <c r="AJ252" s="1501" t="str">
        <f t="shared" si="135"/>
        <v/>
      </c>
      <c r="AK252" s="1501" t="str">
        <f t="shared" si="136"/>
        <v/>
      </c>
      <c r="AL252" s="1502" t="str">
        <f t="shared" si="137"/>
        <v/>
      </c>
      <c r="AM252" s="1502" t="str">
        <f>IF(ISERROR('Agripp Holds PU (EU, ASIA)'!$AL252*(1-$I$3)),"",'Agripp Holds PU (EU, ASIA)'!$AL252*(1-$I$3))</f>
        <v/>
      </c>
      <c r="AN252" s="1505" t="str">
        <f t="shared" si="134"/>
        <v/>
      </c>
      <c r="AO252" s="1390">
        <f t="shared" si="111"/>
        <v>0</v>
      </c>
      <c r="AP252" s="1390">
        <f t="shared" si="112"/>
        <v>0</v>
      </c>
      <c r="AQ252" s="1390">
        <f t="shared" si="113"/>
        <v>0</v>
      </c>
      <c r="AR252" s="1390">
        <f t="shared" si="114"/>
        <v>0</v>
      </c>
      <c r="AS252" s="1390">
        <f t="shared" si="115"/>
        <v>0</v>
      </c>
      <c r="AT252" s="1390">
        <f t="shared" si="116"/>
        <v>0</v>
      </c>
      <c r="AU252" s="1390">
        <f t="shared" si="117"/>
        <v>0</v>
      </c>
      <c r="AV252" s="1390">
        <f t="shared" si="118"/>
        <v>0</v>
      </c>
      <c r="AW252" s="1390">
        <f t="shared" si="119"/>
        <v>0</v>
      </c>
      <c r="AX252" s="1390">
        <f t="shared" si="120"/>
        <v>0</v>
      </c>
      <c r="AY252" s="1390">
        <f t="shared" si="121"/>
        <v>0</v>
      </c>
      <c r="AZ252" s="1390">
        <f t="shared" si="122"/>
        <v>0</v>
      </c>
      <c r="BA252" s="1390">
        <f t="shared" si="123"/>
        <v>0</v>
      </c>
      <c r="BB252" s="1390">
        <f t="shared" si="124"/>
        <v>0</v>
      </c>
      <c r="BC252" s="1390">
        <f t="shared" si="125"/>
        <v>0</v>
      </c>
      <c r="BD252" s="1390">
        <f t="shared" si="126"/>
        <v>0</v>
      </c>
      <c r="BE252" s="1390">
        <f t="shared" si="127"/>
        <v>0</v>
      </c>
      <c r="BF252" s="1390">
        <f t="shared" si="128"/>
        <v>0</v>
      </c>
      <c r="BG252" s="1390">
        <f t="shared" si="129"/>
        <v>0</v>
      </c>
      <c r="BH252" s="1390">
        <f t="shared" si="130"/>
        <v>0</v>
      </c>
      <c r="BI252" s="1390">
        <f t="shared" si="131"/>
        <v>0</v>
      </c>
      <c r="BJ252" s="1390">
        <f t="shared" si="132"/>
        <v>0</v>
      </c>
      <c r="BK252" s="1390">
        <f t="shared" si="133"/>
        <v>0</v>
      </c>
    </row>
    <row r="253" spans="1:63" ht="21" customHeight="1">
      <c r="A253" s="1506" t="s">
        <v>1684</v>
      </c>
      <c r="B253" s="667"/>
      <c r="C253" s="1507" t="str">
        <f>IF(VLOOKUP($A253,'Data (new)'!$A:$T,2,0)="","",VLOOKUP($A253,'Data (new)'!$A:$T,2,0))</f>
        <v/>
      </c>
      <c r="D253" s="1507"/>
      <c r="E253" s="1507" t="e">
        <f>IF(VLOOKUP($A253,#REF!,3,0)="","",VLOOKUP($A253,#REF!,3,0))</f>
        <v>#REF!</v>
      </c>
      <c r="F253" s="1683"/>
      <c r="G253" s="1508" t="str">
        <f>IF(VLOOKUP($A253,'Data (new)'!$A:$T,6,0)="","",HYPERLINK(VLOOKUP($A253,'Data (new)'!A:T,7,0), VLOOKUP($A253,'Data (new)'!A:T,6,0)))</f>
        <v>Chaos</v>
      </c>
      <c r="H253" s="1507" t="str">
        <f>IF(VLOOKUP($A253,'Data (new)'!$A:$T,14,0)="","",VLOOKUP($A253,'Data (new)'!$A:$T,14,0))</f>
        <v>Slopers</v>
      </c>
      <c r="I253" s="1509" t="str">
        <f>IF(VLOOKUP($A253,'Data (new)'!$A:$T,10,0)="","",VLOOKUP($A253,'Data (new)'!$A:$T,10,0))</f>
        <v>XXL</v>
      </c>
      <c r="J253" s="1509">
        <f>IF(VLOOKUP($A253,'Data (new)'!$A:$T,11,0)="","",VLOOKUP($A253,'Data (new)'!$A:$T,11,0))</f>
        <v>8</v>
      </c>
      <c r="K253" s="1510">
        <f>IF(VLOOKUP($A253,'Data (new)'!$A:$T,16,0)="","",VLOOKUP($A253,'Data (new)'!$A:$T,16,0))</f>
        <v>307</v>
      </c>
      <c r="L253" s="745"/>
      <c r="M253" s="745"/>
      <c r="N253" s="745"/>
      <c r="O253" s="745"/>
      <c r="P253" s="745"/>
      <c r="Q253" s="745"/>
      <c r="R253" s="745"/>
      <c r="S253" s="745"/>
      <c r="T253" s="745"/>
      <c r="U253" s="746"/>
      <c r="V253" s="746"/>
      <c r="W253" s="747"/>
      <c r="X253" s="748"/>
      <c r="Y253" s="763"/>
      <c r="Z253" s="1503"/>
      <c r="AA253" s="1504"/>
      <c r="AB253" s="1504"/>
      <c r="AC253" s="1504"/>
      <c r="AD253" s="1504"/>
      <c r="AE253" s="1504"/>
      <c r="AF253" s="1504"/>
      <c r="AG253" s="1504"/>
      <c r="AH253" s="1518"/>
      <c r="AI253" s="1510">
        <f>IF(VLOOKUP($A253,'Data (new)'!$A:$T,12,0)="","",VLOOKUP($A253,'Data (new)'!$A:$T,12,0))</f>
        <v>4.09</v>
      </c>
      <c r="AJ253" s="1509" t="str">
        <f t="shared" si="135"/>
        <v/>
      </c>
      <c r="AK253" s="1509" t="str">
        <f t="shared" si="136"/>
        <v/>
      </c>
      <c r="AL253" s="1510" t="str">
        <f t="shared" si="137"/>
        <v/>
      </c>
      <c r="AM253" s="1510" t="str">
        <f>IF(ISERROR('Agripp Holds PU (EU, ASIA)'!$AL253*(1-$I$3)),"",'Agripp Holds PU (EU, ASIA)'!$AL253*(1-$I$3))</f>
        <v/>
      </c>
      <c r="AN253" s="1511" t="str">
        <f t="shared" si="134"/>
        <v/>
      </c>
      <c r="AO253" s="1390">
        <f t="shared" si="111"/>
        <v>0</v>
      </c>
      <c r="AP253" s="1390">
        <f t="shared" si="112"/>
        <v>0</v>
      </c>
      <c r="AQ253" s="1390">
        <f t="shared" si="113"/>
        <v>0</v>
      </c>
      <c r="AR253" s="1390">
        <f t="shared" si="114"/>
        <v>0</v>
      </c>
      <c r="AS253" s="1390">
        <f t="shared" si="115"/>
        <v>0</v>
      </c>
      <c r="AT253" s="1390">
        <f t="shared" si="116"/>
        <v>0</v>
      </c>
      <c r="AU253" s="1390">
        <f t="shared" si="117"/>
        <v>0</v>
      </c>
      <c r="AV253" s="1390">
        <f t="shared" si="118"/>
        <v>0</v>
      </c>
      <c r="AW253" s="1390">
        <f t="shared" si="119"/>
        <v>0</v>
      </c>
      <c r="AX253" s="1390">
        <f t="shared" si="120"/>
        <v>0</v>
      </c>
      <c r="AY253" s="1390">
        <f t="shared" si="121"/>
        <v>0</v>
      </c>
      <c r="AZ253" s="1390">
        <f t="shared" si="122"/>
        <v>0</v>
      </c>
      <c r="BA253" s="1390">
        <f t="shared" si="123"/>
        <v>0</v>
      </c>
      <c r="BB253" s="1390">
        <f t="shared" si="124"/>
        <v>0</v>
      </c>
      <c r="BC253" s="1390">
        <f t="shared" si="125"/>
        <v>0</v>
      </c>
      <c r="BD253" s="1390">
        <f t="shared" si="126"/>
        <v>0</v>
      </c>
      <c r="BE253" s="1390">
        <f t="shared" si="127"/>
        <v>0</v>
      </c>
      <c r="BF253" s="1390">
        <f t="shared" si="128"/>
        <v>0</v>
      </c>
      <c r="BG253" s="1390">
        <f t="shared" si="129"/>
        <v>0</v>
      </c>
      <c r="BH253" s="1390">
        <f t="shared" si="130"/>
        <v>0</v>
      </c>
      <c r="BI253" s="1390">
        <f t="shared" si="131"/>
        <v>0</v>
      </c>
      <c r="BJ253" s="1390">
        <f t="shared" si="132"/>
        <v>0</v>
      </c>
      <c r="BK253" s="1390">
        <f t="shared" si="133"/>
        <v>0</v>
      </c>
    </row>
    <row r="254" spans="1:63" ht="21" customHeight="1">
      <c r="A254" s="1498" t="s">
        <v>1685</v>
      </c>
      <c r="B254" s="1499"/>
      <c r="C254" s="1500" t="str">
        <f>IF(VLOOKUP($A254,'Data (new)'!$A:$T,2,0)="","",VLOOKUP($A254,'Data (new)'!$A:$T,2,0))</f>
        <v/>
      </c>
      <c r="D254" s="1500"/>
      <c r="E254" s="1500" t="e">
        <f>IF(VLOOKUP($A254,#REF!,3,0)="","",VLOOKUP($A254,#REF!,3,0))</f>
        <v>#REF!</v>
      </c>
      <c r="F254" s="1683"/>
      <c r="G254" s="1492" t="str">
        <f>IF(VLOOKUP($A254,'Data (new)'!$A:$T,6,0)="","",HYPERLINK(VLOOKUP($A254,'Data (new)'!A:T,7,0), VLOOKUP($A254,'Data (new)'!A:T,6,0)))</f>
        <v>Cosmos</v>
      </c>
      <c r="H254" s="1500" t="str">
        <f>IF(VLOOKUP($A254,'Data (new)'!$A:$T,14,0)="","",VLOOKUP($A254,'Data (new)'!$A:$T,14,0))</f>
        <v>Jugs</v>
      </c>
      <c r="I254" s="1501" t="str">
        <f>IF(VLOOKUP($A254,'Data (new)'!$A:$T,10,0)="","",VLOOKUP($A254,'Data (new)'!$A:$T,10,0))</f>
        <v>L</v>
      </c>
      <c r="J254" s="1501">
        <f>IF(VLOOKUP($A254,'Data (new)'!$A:$T,11,0)="","",VLOOKUP($A254,'Data (new)'!$A:$T,11,0))</f>
        <v>10</v>
      </c>
      <c r="K254" s="1502">
        <f>IF(VLOOKUP($A254,'Data (new)'!$A:$T,16,0)="","",VLOOKUP($A254,'Data (new)'!$A:$T,16,0))</f>
        <v>187</v>
      </c>
      <c r="L254" s="735"/>
      <c r="M254" s="735"/>
      <c r="N254" s="735"/>
      <c r="O254" s="735"/>
      <c r="P254" s="735"/>
      <c r="Q254" s="735"/>
      <c r="R254" s="735"/>
      <c r="S254" s="735"/>
      <c r="T254" s="735"/>
      <c r="U254" s="736"/>
      <c r="V254" s="736"/>
      <c r="W254" s="737"/>
      <c r="X254" s="738"/>
      <c r="Y254" s="762"/>
      <c r="Z254" s="1503"/>
      <c r="AA254" s="1504"/>
      <c r="AB254" s="1504"/>
      <c r="AC254" s="1504"/>
      <c r="AD254" s="1504"/>
      <c r="AE254" s="1504"/>
      <c r="AF254" s="1504"/>
      <c r="AG254" s="1504"/>
      <c r="AH254" s="1518"/>
      <c r="AI254" s="1502">
        <f>IF(VLOOKUP($A254,'Data (new)'!$A:$T,12,0)="","",VLOOKUP($A254,'Data (new)'!$A:$T,12,0))</f>
        <v>2.9950000000000001</v>
      </c>
      <c r="AJ254" s="1501" t="str">
        <f t="shared" si="135"/>
        <v/>
      </c>
      <c r="AK254" s="1501" t="str">
        <f t="shared" si="136"/>
        <v/>
      </c>
      <c r="AL254" s="1502" t="str">
        <f t="shared" si="137"/>
        <v/>
      </c>
      <c r="AM254" s="1502" t="str">
        <f>IF(ISERROR('Agripp Holds PU (EU, ASIA)'!$AL254*(1-$I$3)),"",'Agripp Holds PU (EU, ASIA)'!$AL254*(1-$I$3))</f>
        <v/>
      </c>
      <c r="AN254" s="1505" t="str">
        <f t="shared" si="134"/>
        <v/>
      </c>
      <c r="AO254" s="1390">
        <f t="shared" si="111"/>
        <v>0</v>
      </c>
      <c r="AP254" s="1390">
        <f t="shared" si="112"/>
        <v>0</v>
      </c>
      <c r="AQ254" s="1390">
        <f t="shared" si="113"/>
        <v>0</v>
      </c>
      <c r="AR254" s="1390">
        <f t="shared" si="114"/>
        <v>0</v>
      </c>
      <c r="AS254" s="1390">
        <f t="shared" si="115"/>
        <v>0</v>
      </c>
      <c r="AT254" s="1390">
        <f t="shared" si="116"/>
        <v>0</v>
      </c>
      <c r="AU254" s="1390">
        <f t="shared" si="117"/>
        <v>0</v>
      </c>
      <c r="AV254" s="1390">
        <f t="shared" si="118"/>
        <v>0</v>
      </c>
      <c r="AW254" s="1390">
        <f t="shared" si="119"/>
        <v>0</v>
      </c>
      <c r="AX254" s="1390">
        <f t="shared" si="120"/>
        <v>0</v>
      </c>
      <c r="AY254" s="1390">
        <f t="shared" si="121"/>
        <v>0</v>
      </c>
      <c r="AZ254" s="1390">
        <f t="shared" si="122"/>
        <v>0</v>
      </c>
      <c r="BA254" s="1390">
        <f t="shared" si="123"/>
        <v>0</v>
      </c>
      <c r="BB254" s="1390">
        <f t="shared" si="124"/>
        <v>0</v>
      </c>
      <c r="BC254" s="1390">
        <f t="shared" si="125"/>
        <v>0</v>
      </c>
      <c r="BD254" s="1390">
        <f t="shared" si="126"/>
        <v>0</v>
      </c>
      <c r="BE254" s="1390">
        <f t="shared" si="127"/>
        <v>0</v>
      </c>
      <c r="BF254" s="1390">
        <f t="shared" si="128"/>
        <v>0</v>
      </c>
      <c r="BG254" s="1390">
        <f t="shared" si="129"/>
        <v>0</v>
      </c>
      <c r="BH254" s="1390">
        <f t="shared" si="130"/>
        <v>0</v>
      </c>
      <c r="BI254" s="1390">
        <f t="shared" si="131"/>
        <v>0</v>
      </c>
      <c r="BJ254" s="1390">
        <f t="shared" si="132"/>
        <v>0</v>
      </c>
      <c r="BK254" s="1390">
        <f t="shared" si="133"/>
        <v>0</v>
      </c>
    </row>
    <row r="255" spans="1:63" ht="21" customHeight="1">
      <c r="A255" s="1506" t="s">
        <v>1686</v>
      </c>
      <c r="B255" s="667"/>
      <c r="C255" s="1507" t="str">
        <f>IF(VLOOKUP($A255,'Data (new)'!$A:$T,2,0)="","",VLOOKUP($A255,'Data (new)'!$A:$T,2,0))</f>
        <v/>
      </c>
      <c r="D255" s="1507"/>
      <c r="E255" s="1507" t="e">
        <f>IF(VLOOKUP($A255,#REF!,3,0)="","",VLOOKUP($A255,#REF!,3,0))</f>
        <v>#REF!</v>
      </c>
      <c r="F255" s="1683"/>
      <c r="G255" s="1508" t="str">
        <f>IF(VLOOKUP($A255,'Data (new)'!$A:$T,6,0)="","",HYPERLINK(VLOOKUP($A255,'Data (new)'!A:T,7,0), VLOOKUP($A255,'Data (new)'!A:T,6,0)))</f>
        <v>Dagger</v>
      </c>
      <c r="H255" s="1507" t="str">
        <f>IF(VLOOKUP($A255,'Data (new)'!$A:$T,14,0)="","",VLOOKUP($A255,'Data (new)'!$A:$T,14,0))</f>
        <v>Slopers</v>
      </c>
      <c r="I255" s="1509" t="str">
        <f>IF(VLOOKUP($A255,'Data (new)'!$A:$T,10,0)="","",VLOOKUP($A255,'Data (new)'!$A:$T,10,0))</f>
        <v>MEGA</v>
      </c>
      <c r="J255" s="1509">
        <f>IF(VLOOKUP($A255,'Data (new)'!$A:$T,11,0)="","",VLOOKUP($A255,'Data (new)'!$A:$T,11,0))</f>
        <v>2</v>
      </c>
      <c r="K255" s="1510">
        <f>IF(VLOOKUP($A255,'Data (new)'!$A:$T,16,0)="","",VLOOKUP($A255,'Data (new)'!$A:$T,16,0))</f>
        <v>170</v>
      </c>
      <c r="L255" s="745"/>
      <c r="M255" s="745"/>
      <c r="N255" s="745"/>
      <c r="O255" s="745"/>
      <c r="P255" s="745"/>
      <c r="Q255" s="745"/>
      <c r="R255" s="745"/>
      <c r="S255" s="745"/>
      <c r="T255" s="745"/>
      <c r="U255" s="746"/>
      <c r="V255" s="746"/>
      <c r="W255" s="747"/>
      <c r="X255" s="748"/>
      <c r="Y255" s="763"/>
      <c r="Z255" s="1503"/>
      <c r="AA255" s="1504"/>
      <c r="AB255" s="1504"/>
      <c r="AC255" s="1504"/>
      <c r="AD255" s="1504"/>
      <c r="AE255" s="1504"/>
      <c r="AF255" s="1504"/>
      <c r="AG255" s="1504"/>
      <c r="AH255" s="1518"/>
      <c r="AI255" s="1510">
        <f>IF(VLOOKUP($A255,'Data (new)'!$A:$T,12,0)="","",VLOOKUP($A255,'Data (new)'!$A:$T,12,0))</f>
        <v>2.4009999999999998</v>
      </c>
      <c r="AJ255" s="1509" t="str">
        <f t="shared" si="135"/>
        <v/>
      </c>
      <c r="AK255" s="1509" t="str">
        <f t="shared" si="136"/>
        <v/>
      </c>
      <c r="AL255" s="1510" t="str">
        <f t="shared" si="137"/>
        <v/>
      </c>
      <c r="AM255" s="1510" t="str">
        <f>IF(ISERROR('Agripp Holds PU (EU, ASIA)'!$AL255*(1-$I$3)),"",'Agripp Holds PU (EU, ASIA)'!$AL255*(1-$I$3))</f>
        <v/>
      </c>
      <c r="AN255" s="1511" t="str">
        <f t="shared" si="134"/>
        <v/>
      </c>
      <c r="AO255" s="1390">
        <f t="shared" si="111"/>
        <v>0</v>
      </c>
      <c r="AP255" s="1390">
        <f t="shared" si="112"/>
        <v>0</v>
      </c>
      <c r="AQ255" s="1390">
        <f t="shared" si="113"/>
        <v>0</v>
      </c>
      <c r="AR255" s="1390">
        <f t="shared" si="114"/>
        <v>0</v>
      </c>
      <c r="AS255" s="1390">
        <f t="shared" si="115"/>
        <v>0</v>
      </c>
      <c r="AT255" s="1390">
        <f t="shared" si="116"/>
        <v>0</v>
      </c>
      <c r="AU255" s="1390">
        <f t="shared" si="117"/>
        <v>0</v>
      </c>
      <c r="AV255" s="1390">
        <f t="shared" si="118"/>
        <v>0</v>
      </c>
      <c r="AW255" s="1390">
        <f t="shared" si="119"/>
        <v>0</v>
      </c>
      <c r="AX255" s="1390">
        <f t="shared" si="120"/>
        <v>0</v>
      </c>
      <c r="AY255" s="1390">
        <f t="shared" si="121"/>
        <v>0</v>
      </c>
      <c r="AZ255" s="1390">
        <f t="shared" si="122"/>
        <v>0</v>
      </c>
      <c r="BA255" s="1390">
        <f t="shared" si="123"/>
        <v>0</v>
      </c>
      <c r="BB255" s="1390">
        <f t="shared" si="124"/>
        <v>0</v>
      </c>
      <c r="BC255" s="1390">
        <f t="shared" si="125"/>
        <v>0</v>
      </c>
      <c r="BD255" s="1390">
        <f t="shared" si="126"/>
        <v>0</v>
      </c>
      <c r="BE255" s="1390">
        <f t="shared" si="127"/>
        <v>0</v>
      </c>
      <c r="BF255" s="1390">
        <f t="shared" si="128"/>
        <v>0</v>
      </c>
      <c r="BG255" s="1390">
        <f t="shared" si="129"/>
        <v>0</v>
      </c>
      <c r="BH255" s="1390">
        <f t="shared" si="130"/>
        <v>0</v>
      </c>
      <c r="BI255" s="1390">
        <f t="shared" si="131"/>
        <v>0</v>
      </c>
      <c r="BJ255" s="1390">
        <f t="shared" si="132"/>
        <v>0</v>
      </c>
      <c r="BK255" s="1390">
        <f t="shared" si="133"/>
        <v>0</v>
      </c>
    </row>
    <row r="256" spans="1:63" ht="21" customHeight="1">
      <c r="A256" s="1498" t="s">
        <v>1687</v>
      </c>
      <c r="B256" s="1499"/>
      <c r="C256" s="1500" t="str">
        <f>IF(VLOOKUP($A256,'Data (new)'!$A:$T,2,0)="","",VLOOKUP($A256,'Data (new)'!$A:$T,2,0))</f>
        <v/>
      </c>
      <c r="D256" s="1500"/>
      <c r="E256" s="1500" t="e">
        <f>IF(VLOOKUP($A256,#REF!,3,0)="","",VLOOKUP($A256,#REF!,3,0))</f>
        <v>#REF!</v>
      </c>
      <c r="F256" s="1683"/>
      <c r="G256" s="1492" t="str">
        <f>IF(VLOOKUP($A256,'Data (new)'!$A:$T,6,0)="","",HYPERLINK(VLOOKUP($A256,'Data (new)'!A:T,7,0), VLOOKUP($A256,'Data (new)'!A:T,6,0)))</f>
        <v>Dalton</v>
      </c>
      <c r="H256" s="1500" t="str">
        <f>IF(VLOOKUP($A256,'Data (new)'!$A:$T,14,0)="","",VLOOKUP($A256,'Data (new)'!$A:$T,14,0))</f>
        <v>Pinches</v>
      </c>
      <c r="I256" s="1501" t="str">
        <f>IF(VLOOKUP($A256,'Data (new)'!$A:$T,10,0)="","",VLOOKUP($A256,'Data (new)'!$A:$T,10,0))</f>
        <v>MEGA</v>
      </c>
      <c r="J256" s="1501">
        <f>IF(VLOOKUP($A256,'Data (new)'!$A:$T,11,0)="","",VLOOKUP($A256,'Data (new)'!$A:$T,11,0))</f>
        <v>2</v>
      </c>
      <c r="K256" s="1502">
        <f>IF(VLOOKUP($A256,'Data (new)'!$A:$T,16,0)="","",VLOOKUP($A256,'Data (new)'!$A:$T,16,0))</f>
        <v>122</v>
      </c>
      <c r="L256" s="735"/>
      <c r="M256" s="735"/>
      <c r="N256" s="735"/>
      <c r="O256" s="735"/>
      <c r="P256" s="735"/>
      <c r="Q256" s="735"/>
      <c r="R256" s="735"/>
      <c r="S256" s="735"/>
      <c r="T256" s="735"/>
      <c r="U256" s="736"/>
      <c r="V256" s="736"/>
      <c r="W256" s="737"/>
      <c r="X256" s="738"/>
      <c r="Y256" s="762"/>
      <c r="Z256" s="1503"/>
      <c r="AA256" s="1504"/>
      <c r="AB256" s="1504"/>
      <c r="AC256" s="1504"/>
      <c r="AD256" s="1504"/>
      <c r="AE256" s="1504"/>
      <c r="AF256" s="1504"/>
      <c r="AG256" s="1504"/>
      <c r="AH256" s="1518"/>
      <c r="AI256" s="1502">
        <f>IF(VLOOKUP($A256,'Data (new)'!$A:$T,12,0)="","",VLOOKUP($A256,'Data (new)'!$A:$T,12,0))</f>
        <v>1.5529999999999999</v>
      </c>
      <c r="AJ256" s="1501" t="str">
        <f t="shared" si="135"/>
        <v/>
      </c>
      <c r="AK256" s="1501" t="str">
        <f t="shared" si="136"/>
        <v/>
      </c>
      <c r="AL256" s="1502" t="str">
        <f t="shared" si="137"/>
        <v/>
      </c>
      <c r="AM256" s="1502" t="str">
        <f>IF(ISERROR('Agripp Holds PU (EU, ASIA)'!$AL256*(1-$I$3)),"",'Agripp Holds PU (EU, ASIA)'!$AL256*(1-$I$3))</f>
        <v/>
      </c>
      <c r="AN256" s="1505" t="str">
        <f t="shared" si="134"/>
        <v/>
      </c>
      <c r="AO256" s="1390">
        <f t="shared" si="111"/>
        <v>0</v>
      </c>
      <c r="AP256" s="1390">
        <f t="shared" si="112"/>
        <v>0</v>
      </c>
      <c r="AQ256" s="1390">
        <f t="shared" si="113"/>
        <v>0</v>
      </c>
      <c r="AR256" s="1390">
        <f t="shared" si="114"/>
        <v>0</v>
      </c>
      <c r="AS256" s="1390">
        <f t="shared" si="115"/>
        <v>0</v>
      </c>
      <c r="AT256" s="1390">
        <f t="shared" si="116"/>
        <v>0</v>
      </c>
      <c r="AU256" s="1390">
        <f t="shared" si="117"/>
        <v>0</v>
      </c>
      <c r="AV256" s="1390">
        <f t="shared" si="118"/>
        <v>0</v>
      </c>
      <c r="AW256" s="1390">
        <f t="shared" si="119"/>
        <v>0</v>
      </c>
      <c r="AX256" s="1390">
        <f t="shared" si="120"/>
        <v>0</v>
      </c>
      <c r="AY256" s="1390">
        <f t="shared" si="121"/>
        <v>0</v>
      </c>
      <c r="AZ256" s="1390">
        <f t="shared" si="122"/>
        <v>0</v>
      </c>
      <c r="BA256" s="1390">
        <f t="shared" si="123"/>
        <v>0</v>
      </c>
      <c r="BB256" s="1390">
        <f t="shared" si="124"/>
        <v>0</v>
      </c>
      <c r="BC256" s="1390">
        <f t="shared" si="125"/>
        <v>0</v>
      </c>
      <c r="BD256" s="1390">
        <f t="shared" si="126"/>
        <v>0</v>
      </c>
      <c r="BE256" s="1390">
        <f t="shared" si="127"/>
        <v>0</v>
      </c>
      <c r="BF256" s="1390">
        <f t="shared" si="128"/>
        <v>0</v>
      </c>
      <c r="BG256" s="1390">
        <f t="shared" si="129"/>
        <v>0</v>
      </c>
      <c r="BH256" s="1390">
        <f t="shared" si="130"/>
        <v>0</v>
      </c>
      <c r="BI256" s="1390">
        <f t="shared" si="131"/>
        <v>0</v>
      </c>
      <c r="BJ256" s="1390">
        <f t="shared" si="132"/>
        <v>0</v>
      </c>
      <c r="BK256" s="1390">
        <f t="shared" si="133"/>
        <v>0</v>
      </c>
    </row>
    <row r="257" spans="1:63" ht="21" customHeight="1">
      <c r="A257" s="1506" t="s">
        <v>1688</v>
      </c>
      <c r="B257" s="667"/>
      <c r="C257" s="1507" t="str">
        <f>IF(VLOOKUP($A257,'Data (new)'!$A:$T,2,0)="","",VLOOKUP($A257,'Data (new)'!$A:$T,2,0))</f>
        <v/>
      </c>
      <c r="D257" s="1507"/>
      <c r="E257" s="1507" t="e">
        <f>IF(VLOOKUP($A257,#REF!,3,0)="","",VLOOKUP($A257,#REF!,3,0))</f>
        <v>#REF!</v>
      </c>
      <c r="F257" s="1683"/>
      <c r="G257" s="1508" t="str">
        <f>IF(VLOOKUP($A257,'Data (new)'!$A:$T,6,0)="","",HYPERLINK(VLOOKUP($A257,'Data (new)'!A:T,7,0), VLOOKUP($A257,'Data (new)'!A:T,6,0)))</f>
        <v>Dark</v>
      </c>
      <c r="H257" s="1507" t="str">
        <f>IF(VLOOKUP($A257,'Data (new)'!$A:$T,14,0)="","",VLOOKUP($A257,'Data (new)'!$A:$T,14,0))</f>
        <v>Slopers</v>
      </c>
      <c r="I257" s="1509" t="str">
        <f>IF(VLOOKUP($A257,'Data (new)'!$A:$T,10,0)="","",VLOOKUP($A257,'Data (new)'!$A:$T,10,0))</f>
        <v>MEGA</v>
      </c>
      <c r="J257" s="1509">
        <f>IF(VLOOKUP($A257,'Data (new)'!$A:$T,11,0)="","",VLOOKUP($A257,'Data (new)'!$A:$T,11,0))</f>
        <v>2</v>
      </c>
      <c r="K257" s="1510">
        <f>IF(VLOOKUP($A257,'Data (new)'!$A:$T,16,0)="","",VLOOKUP($A257,'Data (new)'!$A:$T,16,0))</f>
        <v>120</v>
      </c>
      <c r="L257" s="745"/>
      <c r="M257" s="745"/>
      <c r="N257" s="745"/>
      <c r="O257" s="745"/>
      <c r="P257" s="745"/>
      <c r="Q257" s="745"/>
      <c r="R257" s="745"/>
      <c r="S257" s="745"/>
      <c r="T257" s="745"/>
      <c r="U257" s="746"/>
      <c r="V257" s="746"/>
      <c r="W257" s="747"/>
      <c r="X257" s="748"/>
      <c r="Y257" s="763"/>
      <c r="Z257" s="1503"/>
      <c r="AA257" s="1504"/>
      <c r="AB257" s="1504"/>
      <c r="AC257" s="1504"/>
      <c r="AD257" s="1504"/>
      <c r="AE257" s="1504"/>
      <c r="AF257" s="1504"/>
      <c r="AG257" s="1504"/>
      <c r="AH257" s="1518"/>
      <c r="AI257" s="1510">
        <f>IF(VLOOKUP($A257,'Data (new)'!$A:$T,12,0)="","",VLOOKUP($A257,'Data (new)'!$A:$T,12,0))</f>
        <v>1.5269999999999999</v>
      </c>
      <c r="AJ257" s="1509" t="str">
        <f t="shared" si="135"/>
        <v/>
      </c>
      <c r="AK257" s="1509" t="str">
        <f t="shared" si="136"/>
        <v/>
      </c>
      <c r="AL257" s="1510" t="str">
        <f t="shared" si="137"/>
        <v/>
      </c>
      <c r="AM257" s="1510" t="str">
        <f>IF(ISERROR('Agripp Holds PU (EU, ASIA)'!$AL257*(1-$I$3)),"",'Agripp Holds PU (EU, ASIA)'!$AL257*(1-$I$3))</f>
        <v/>
      </c>
      <c r="AN257" s="1511" t="str">
        <f t="shared" si="134"/>
        <v/>
      </c>
      <c r="AO257" s="1390">
        <f t="shared" si="111"/>
        <v>0</v>
      </c>
      <c r="AP257" s="1390">
        <f t="shared" si="112"/>
        <v>0</v>
      </c>
      <c r="AQ257" s="1390">
        <f t="shared" si="113"/>
        <v>0</v>
      </c>
      <c r="AR257" s="1390">
        <f t="shared" si="114"/>
        <v>0</v>
      </c>
      <c r="AS257" s="1390">
        <f t="shared" si="115"/>
        <v>0</v>
      </c>
      <c r="AT257" s="1390">
        <f t="shared" si="116"/>
        <v>0</v>
      </c>
      <c r="AU257" s="1390">
        <f t="shared" si="117"/>
        <v>0</v>
      </c>
      <c r="AV257" s="1390">
        <f t="shared" si="118"/>
        <v>0</v>
      </c>
      <c r="AW257" s="1390">
        <f t="shared" si="119"/>
        <v>0</v>
      </c>
      <c r="AX257" s="1390">
        <f t="shared" si="120"/>
        <v>0</v>
      </c>
      <c r="AY257" s="1390">
        <f t="shared" si="121"/>
        <v>0</v>
      </c>
      <c r="AZ257" s="1390">
        <f t="shared" si="122"/>
        <v>0</v>
      </c>
      <c r="BA257" s="1390">
        <f t="shared" si="123"/>
        <v>0</v>
      </c>
      <c r="BB257" s="1390">
        <f t="shared" si="124"/>
        <v>0</v>
      </c>
      <c r="BC257" s="1390">
        <f t="shared" si="125"/>
        <v>0</v>
      </c>
      <c r="BD257" s="1390">
        <f t="shared" si="126"/>
        <v>0</v>
      </c>
      <c r="BE257" s="1390">
        <f t="shared" si="127"/>
        <v>0</v>
      </c>
      <c r="BF257" s="1390">
        <f t="shared" si="128"/>
        <v>0</v>
      </c>
      <c r="BG257" s="1390">
        <f t="shared" si="129"/>
        <v>0</v>
      </c>
      <c r="BH257" s="1390">
        <f t="shared" si="130"/>
        <v>0</v>
      </c>
      <c r="BI257" s="1390">
        <f t="shared" si="131"/>
        <v>0</v>
      </c>
      <c r="BJ257" s="1390">
        <f t="shared" si="132"/>
        <v>0</v>
      </c>
      <c r="BK257" s="1390">
        <f t="shared" si="133"/>
        <v>0</v>
      </c>
    </row>
    <row r="258" spans="1:63" ht="21" customHeight="1">
      <c r="A258" s="1498" t="s">
        <v>1689</v>
      </c>
      <c r="B258" s="1499"/>
      <c r="C258" s="1500" t="str">
        <f>IF(VLOOKUP($A258,'Data (new)'!$A:$T,2,0)="","",VLOOKUP($A258,'Data (new)'!$A:$T,2,0))</f>
        <v/>
      </c>
      <c r="D258" s="1500"/>
      <c r="E258" s="1500" t="e">
        <f>IF(VLOOKUP($A258,#REF!,3,0)="","",VLOOKUP($A258,#REF!,3,0))</f>
        <v>#REF!</v>
      </c>
      <c r="F258" s="1683"/>
      <c r="G258" s="1492" t="str">
        <f>IF(VLOOKUP($A258,'Data (new)'!$A:$T,6,0)="","",HYPERLINK(VLOOKUP($A258,'Data (new)'!A:T,7,0), VLOOKUP($A258,'Data (new)'!A:T,6,0)))</f>
        <v>Dogma</v>
      </c>
      <c r="H258" s="1500" t="str">
        <f>IF(VLOOKUP($A258,'Data (new)'!$A:$T,14,0)="","",VLOOKUP($A258,'Data (new)'!$A:$T,14,0))</f>
        <v>Pinches</v>
      </c>
      <c r="I258" s="1501" t="str">
        <f>IF(VLOOKUP($A258,'Data (new)'!$A:$T,10,0)="","",VLOOKUP($A258,'Data (new)'!$A:$T,10,0))</f>
        <v>M -&gt; XXL</v>
      </c>
      <c r="J258" s="1501">
        <f>IF(VLOOKUP($A258,'Data (new)'!$A:$T,11,0)="","",VLOOKUP($A258,'Data (new)'!$A:$T,11,0))</f>
        <v>10</v>
      </c>
      <c r="K258" s="1502">
        <f>IF(VLOOKUP($A258,'Data (new)'!$A:$T,16,0)="","",VLOOKUP($A258,'Data (new)'!$A:$T,16,0))</f>
        <v>234</v>
      </c>
      <c r="L258" s="735"/>
      <c r="M258" s="735"/>
      <c r="N258" s="735"/>
      <c r="O258" s="735"/>
      <c r="P258" s="735"/>
      <c r="Q258" s="735"/>
      <c r="R258" s="735"/>
      <c r="S258" s="735"/>
      <c r="T258" s="735"/>
      <c r="U258" s="736"/>
      <c r="V258" s="736"/>
      <c r="W258" s="737"/>
      <c r="X258" s="738"/>
      <c r="Y258" s="762"/>
      <c r="Z258" s="1503"/>
      <c r="AA258" s="1504"/>
      <c r="AB258" s="1504"/>
      <c r="AC258" s="1504"/>
      <c r="AD258" s="1504"/>
      <c r="AE258" s="1504"/>
      <c r="AF258" s="1504"/>
      <c r="AG258" s="1504"/>
      <c r="AH258" s="1518"/>
      <c r="AI258" s="1502">
        <f>IF(VLOOKUP($A258,'Data (new)'!$A:$T,12,0)="","",VLOOKUP($A258,'Data (new)'!$A:$T,12,0))</f>
        <v>3.9580000000000002</v>
      </c>
      <c r="AJ258" s="1501" t="str">
        <f t="shared" si="135"/>
        <v/>
      </c>
      <c r="AK258" s="1501" t="str">
        <f t="shared" si="136"/>
        <v/>
      </c>
      <c r="AL258" s="1502" t="str">
        <f t="shared" si="137"/>
        <v/>
      </c>
      <c r="AM258" s="1502" t="str">
        <f>IF(ISERROR('Agripp Holds PU (EU, ASIA)'!$AL258*(1-$I$3)),"",'Agripp Holds PU (EU, ASIA)'!$AL258*(1-$I$3))</f>
        <v/>
      </c>
      <c r="AN258" s="1505" t="str">
        <f t="shared" si="134"/>
        <v/>
      </c>
      <c r="AO258" s="1390">
        <f t="shared" si="111"/>
        <v>0</v>
      </c>
      <c r="AP258" s="1390">
        <f t="shared" si="112"/>
        <v>0</v>
      </c>
      <c r="AQ258" s="1390">
        <f t="shared" si="113"/>
        <v>0</v>
      </c>
      <c r="AR258" s="1390">
        <f t="shared" si="114"/>
        <v>0</v>
      </c>
      <c r="AS258" s="1390">
        <f t="shared" si="115"/>
        <v>0</v>
      </c>
      <c r="AT258" s="1390">
        <f t="shared" si="116"/>
        <v>0</v>
      </c>
      <c r="AU258" s="1390">
        <f t="shared" si="117"/>
        <v>0</v>
      </c>
      <c r="AV258" s="1390">
        <f t="shared" si="118"/>
        <v>0</v>
      </c>
      <c r="AW258" s="1390">
        <f t="shared" si="119"/>
        <v>0</v>
      </c>
      <c r="AX258" s="1390">
        <f t="shared" si="120"/>
        <v>0</v>
      </c>
      <c r="AY258" s="1390">
        <f t="shared" si="121"/>
        <v>0</v>
      </c>
      <c r="AZ258" s="1390">
        <f t="shared" si="122"/>
        <v>0</v>
      </c>
      <c r="BA258" s="1390">
        <f t="shared" si="123"/>
        <v>0</v>
      </c>
      <c r="BB258" s="1390">
        <f t="shared" si="124"/>
        <v>0</v>
      </c>
      <c r="BC258" s="1390">
        <f t="shared" si="125"/>
        <v>0</v>
      </c>
      <c r="BD258" s="1390">
        <f t="shared" si="126"/>
        <v>0</v>
      </c>
      <c r="BE258" s="1390">
        <f t="shared" si="127"/>
        <v>0</v>
      </c>
      <c r="BF258" s="1390">
        <f t="shared" si="128"/>
        <v>0</v>
      </c>
      <c r="BG258" s="1390">
        <f t="shared" si="129"/>
        <v>0</v>
      </c>
      <c r="BH258" s="1390">
        <f t="shared" si="130"/>
        <v>0</v>
      </c>
      <c r="BI258" s="1390">
        <f t="shared" si="131"/>
        <v>0</v>
      </c>
      <c r="BJ258" s="1390">
        <f t="shared" si="132"/>
        <v>0</v>
      </c>
      <c r="BK258" s="1390">
        <f t="shared" si="133"/>
        <v>0</v>
      </c>
    </row>
    <row r="259" spans="1:63" ht="21" customHeight="1">
      <c r="A259" s="1506" t="s">
        <v>1690</v>
      </c>
      <c r="B259" s="667"/>
      <c r="C259" s="1507" t="str">
        <f>IF(VLOOKUP($A259,'Data (new)'!$A:$T,2,0)="","",VLOOKUP($A259,'Data (new)'!$A:$T,2,0))</f>
        <v/>
      </c>
      <c r="D259" s="1507"/>
      <c r="E259" s="1507" t="e">
        <f>IF(VLOOKUP($A259,#REF!,3,0)="","",VLOOKUP($A259,#REF!,3,0))</f>
        <v>#REF!</v>
      </c>
      <c r="F259" s="1683"/>
      <c r="G259" s="1508" t="str">
        <f>IF(VLOOKUP($A259,'Data (new)'!$A:$T,6,0)="","",HYPERLINK(VLOOKUP($A259,'Data (new)'!A:T,7,0), VLOOKUP($A259,'Data (new)'!A:T,6,0)))</f>
        <v>Elipse</v>
      </c>
      <c r="H259" s="1507" t="str">
        <f>IF(VLOOKUP($A259,'Data (new)'!$A:$T,14,0)="","",VLOOKUP($A259,'Data (new)'!$A:$T,14,0))</f>
        <v>Slopers</v>
      </c>
      <c r="I259" s="1509" t="str">
        <f>IF(VLOOKUP($A259,'Data (new)'!$A:$T,10,0)="","",VLOOKUP($A259,'Data (new)'!$A:$T,10,0))</f>
        <v>XXL</v>
      </c>
      <c r="J259" s="1509">
        <f>IF(VLOOKUP($A259,'Data (new)'!$A:$T,11,0)="","",VLOOKUP($A259,'Data (new)'!$A:$T,11,0))</f>
        <v>2</v>
      </c>
      <c r="K259" s="1510">
        <f>IF(VLOOKUP($A259,'Data (new)'!$A:$T,16,0)="","",VLOOKUP($A259,'Data (new)'!$A:$T,16,0))</f>
        <v>86</v>
      </c>
      <c r="L259" s="745"/>
      <c r="M259" s="745"/>
      <c r="N259" s="745"/>
      <c r="O259" s="745"/>
      <c r="P259" s="745"/>
      <c r="Q259" s="745"/>
      <c r="R259" s="745"/>
      <c r="S259" s="745"/>
      <c r="T259" s="745"/>
      <c r="U259" s="746"/>
      <c r="V259" s="746"/>
      <c r="W259" s="747"/>
      <c r="X259" s="748"/>
      <c r="Y259" s="763"/>
      <c r="Z259" s="1503"/>
      <c r="AA259" s="1504"/>
      <c r="AB259" s="1504"/>
      <c r="AC259" s="1504"/>
      <c r="AD259" s="1504"/>
      <c r="AE259" s="1504"/>
      <c r="AF259" s="1504"/>
      <c r="AG259" s="1504"/>
      <c r="AH259" s="1518"/>
      <c r="AI259" s="1510">
        <f>IF(VLOOKUP($A259,'Data (new)'!$A:$T,12,0)="","",VLOOKUP($A259,'Data (new)'!$A:$T,12,0))</f>
        <v>0.91600000000000004</v>
      </c>
      <c r="AJ259" s="1509" t="str">
        <f t="shared" si="135"/>
        <v/>
      </c>
      <c r="AK259" s="1509" t="str">
        <f t="shared" si="136"/>
        <v/>
      </c>
      <c r="AL259" s="1510" t="str">
        <f t="shared" si="137"/>
        <v/>
      </c>
      <c r="AM259" s="1510" t="str">
        <f>IF(ISERROR('Agripp Holds PU (EU, ASIA)'!$AL259*(1-$I$3)),"",'Agripp Holds PU (EU, ASIA)'!$AL259*(1-$I$3))</f>
        <v/>
      </c>
      <c r="AN259" s="1511" t="str">
        <f t="shared" si="134"/>
        <v/>
      </c>
      <c r="AO259" s="1390">
        <f t="shared" si="111"/>
        <v>0</v>
      </c>
      <c r="AP259" s="1390">
        <f t="shared" si="112"/>
        <v>0</v>
      </c>
      <c r="AQ259" s="1390">
        <f t="shared" si="113"/>
        <v>0</v>
      </c>
      <c r="AR259" s="1390">
        <f t="shared" si="114"/>
        <v>0</v>
      </c>
      <c r="AS259" s="1390">
        <f t="shared" si="115"/>
        <v>0</v>
      </c>
      <c r="AT259" s="1390">
        <f t="shared" si="116"/>
        <v>0</v>
      </c>
      <c r="AU259" s="1390">
        <f t="shared" si="117"/>
        <v>0</v>
      </c>
      <c r="AV259" s="1390">
        <f t="shared" si="118"/>
        <v>0</v>
      </c>
      <c r="AW259" s="1390">
        <f t="shared" si="119"/>
        <v>0</v>
      </c>
      <c r="AX259" s="1390">
        <f t="shared" si="120"/>
        <v>0</v>
      </c>
      <c r="AY259" s="1390">
        <f t="shared" si="121"/>
        <v>0</v>
      </c>
      <c r="AZ259" s="1390">
        <f t="shared" si="122"/>
        <v>0</v>
      </c>
      <c r="BA259" s="1390">
        <f t="shared" si="123"/>
        <v>0</v>
      </c>
      <c r="BB259" s="1390">
        <f t="shared" si="124"/>
        <v>0</v>
      </c>
      <c r="BC259" s="1390">
        <f t="shared" si="125"/>
        <v>0</v>
      </c>
      <c r="BD259" s="1390">
        <f t="shared" si="126"/>
        <v>0</v>
      </c>
      <c r="BE259" s="1390">
        <f t="shared" si="127"/>
        <v>0</v>
      </c>
      <c r="BF259" s="1390">
        <f t="shared" si="128"/>
        <v>0</v>
      </c>
      <c r="BG259" s="1390">
        <f t="shared" si="129"/>
        <v>0</v>
      </c>
      <c r="BH259" s="1390">
        <f t="shared" si="130"/>
        <v>0</v>
      </c>
      <c r="BI259" s="1390">
        <f t="shared" si="131"/>
        <v>0</v>
      </c>
      <c r="BJ259" s="1390">
        <f t="shared" si="132"/>
        <v>0</v>
      </c>
      <c r="BK259" s="1390">
        <f t="shared" si="133"/>
        <v>0</v>
      </c>
    </row>
    <row r="260" spans="1:63" ht="21" customHeight="1">
      <c r="A260" s="1498" t="s">
        <v>1691</v>
      </c>
      <c r="B260" s="1499"/>
      <c r="C260" s="1500" t="str">
        <f>IF(VLOOKUP($A260,'Data (new)'!$A:$T,2,0)="","",VLOOKUP($A260,'Data (new)'!$A:$T,2,0))</f>
        <v/>
      </c>
      <c r="D260" s="1500"/>
      <c r="E260" s="1500" t="e">
        <f>IF(VLOOKUP($A260,#REF!,3,0)="","",VLOOKUP($A260,#REF!,3,0))</f>
        <v>#REF!</v>
      </c>
      <c r="F260" s="1683"/>
      <c r="G260" s="1492" t="str">
        <f>IF(VLOOKUP($A260,'Data (new)'!$A:$T,6,0)="","",HYPERLINK(VLOOKUP($A260,'Data (new)'!A:T,7,0), VLOOKUP($A260,'Data (new)'!A:T,6,0)))</f>
        <v>Festin</v>
      </c>
      <c r="H260" s="1500" t="str">
        <f>IF(VLOOKUP($A260,'Data (new)'!$A:$T,14,0)="","",VLOOKUP($A260,'Data (new)'!$A:$T,14,0))</f>
        <v>Edges</v>
      </c>
      <c r="I260" s="1501" t="str">
        <f>IF(VLOOKUP($A260,'Data (new)'!$A:$T,10,0)="","",VLOOKUP($A260,'Data (new)'!$A:$T,10,0))</f>
        <v>L</v>
      </c>
      <c r="J260" s="1501">
        <f>IF(VLOOKUP($A260,'Data (new)'!$A:$T,11,0)="","",VLOOKUP($A260,'Data (new)'!$A:$T,11,0))</f>
        <v>10</v>
      </c>
      <c r="K260" s="1502">
        <f>IF(VLOOKUP($A260,'Data (new)'!$A:$T,16,0)="","",VLOOKUP($A260,'Data (new)'!$A:$T,16,0))</f>
        <v>166</v>
      </c>
      <c r="L260" s="735"/>
      <c r="M260" s="735"/>
      <c r="N260" s="735"/>
      <c r="O260" s="735"/>
      <c r="P260" s="735"/>
      <c r="Q260" s="735"/>
      <c r="R260" s="735"/>
      <c r="S260" s="735"/>
      <c r="T260" s="735"/>
      <c r="U260" s="736"/>
      <c r="V260" s="736"/>
      <c r="W260" s="737"/>
      <c r="X260" s="738"/>
      <c r="Y260" s="762"/>
      <c r="Z260" s="1503"/>
      <c r="AA260" s="1504"/>
      <c r="AB260" s="1504"/>
      <c r="AC260" s="1504"/>
      <c r="AD260" s="1504"/>
      <c r="AE260" s="1504"/>
      <c r="AF260" s="1504"/>
      <c r="AG260" s="1504"/>
      <c r="AH260" s="1518"/>
      <c r="AI260" s="1502">
        <f>IF(VLOOKUP($A260,'Data (new)'!$A:$T,12,0)="","",VLOOKUP($A260,'Data (new)'!$A:$T,12,0))</f>
        <v>2.5630000000000002</v>
      </c>
      <c r="AJ260" s="1501" t="str">
        <f t="shared" si="135"/>
        <v/>
      </c>
      <c r="AK260" s="1501" t="str">
        <f t="shared" si="136"/>
        <v/>
      </c>
      <c r="AL260" s="1502" t="str">
        <f t="shared" si="137"/>
        <v/>
      </c>
      <c r="AM260" s="1502" t="str">
        <f>IF(ISERROR('Agripp Holds PU (EU, ASIA)'!$AL260*(1-$I$3)),"",'Agripp Holds PU (EU, ASIA)'!$AL260*(1-$I$3))</f>
        <v/>
      </c>
      <c r="AN260" s="1505" t="str">
        <f t="shared" si="134"/>
        <v/>
      </c>
      <c r="AO260" s="1390">
        <f t="shared" si="111"/>
        <v>0</v>
      </c>
      <c r="AP260" s="1390">
        <f t="shared" si="112"/>
        <v>0</v>
      </c>
      <c r="AQ260" s="1390">
        <f t="shared" si="113"/>
        <v>0</v>
      </c>
      <c r="AR260" s="1390">
        <f t="shared" si="114"/>
        <v>0</v>
      </c>
      <c r="AS260" s="1390">
        <f t="shared" si="115"/>
        <v>0</v>
      </c>
      <c r="AT260" s="1390">
        <f t="shared" si="116"/>
        <v>0</v>
      </c>
      <c r="AU260" s="1390">
        <f t="shared" si="117"/>
        <v>0</v>
      </c>
      <c r="AV260" s="1390">
        <f t="shared" si="118"/>
        <v>0</v>
      </c>
      <c r="AW260" s="1390">
        <f t="shared" si="119"/>
        <v>0</v>
      </c>
      <c r="AX260" s="1390">
        <f t="shared" si="120"/>
        <v>0</v>
      </c>
      <c r="AY260" s="1390">
        <f t="shared" si="121"/>
        <v>0</v>
      </c>
      <c r="AZ260" s="1390">
        <f t="shared" si="122"/>
        <v>0</v>
      </c>
      <c r="BA260" s="1390">
        <f t="shared" si="123"/>
        <v>0</v>
      </c>
      <c r="BB260" s="1390">
        <f t="shared" si="124"/>
        <v>0</v>
      </c>
      <c r="BC260" s="1390">
        <f t="shared" si="125"/>
        <v>0</v>
      </c>
      <c r="BD260" s="1390">
        <f t="shared" si="126"/>
        <v>0</v>
      </c>
      <c r="BE260" s="1390">
        <f t="shared" si="127"/>
        <v>0</v>
      </c>
      <c r="BF260" s="1390">
        <f t="shared" si="128"/>
        <v>0</v>
      </c>
      <c r="BG260" s="1390">
        <f t="shared" si="129"/>
        <v>0</v>
      </c>
      <c r="BH260" s="1390">
        <f t="shared" si="130"/>
        <v>0</v>
      </c>
      <c r="BI260" s="1390">
        <f t="shared" si="131"/>
        <v>0</v>
      </c>
      <c r="BJ260" s="1390">
        <f t="shared" si="132"/>
        <v>0</v>
      </c>
      <c r="BK260" s="1390">
        <f t="shared" si="133"/>
        <v>0</v>
      </c>
    </row>
    <row r="261" spans="1:63" ht="21" customHeight="1">
      <c r="A261" s="1506" t="s">
        <v>1692</v>
      </c>
      <c r="B261" s="667"/>
      <c r="C261" s="1507" t="str">
        <f>IF(VLOOKUP($A261,'Data (new)'!$A:$T,2,0)="","",VLOOKUP($A261,'Data (new)'!$A:$T,2,0))</f>
        <v/>
      </c>
      <c r="D261" s="1507"/>
      <c r="E261" s="1507" t="e">
        <f>IF(VLOOKUP($A261,#REF!,3,0)="","",VLOOKUP($A261,#REF!,3,0))</f>
        <v>#REF!</v>
      </c>
      <c r="F261" s="1683"/>
      <c r="G261" s="1508" t="str">
        <f>IF(VLOOKUP($A261,'Data (new)'!$A:$T,6,0)="","",HYPERLINK(VLOOKUP($A261,'Data (new)'!A:T,7,0), VLOOKUP($A261,'Data (new)'!A:T,6,0)))</f>
        <v>Gecko</v>
      </c>
      <c r="H261" s="1507" t="str">
        <f>IF(VLOOKUP($A261,'Data (new)'!$A:$T,14,0)="","",VLOOKUP($A261,'Data (new)'!$A:$T,14,0))</f>
        <v>Pinches</v>
      </c>
      <c r="I261" s="1509" t="str">
        <f>IF(VLOOKUP($A261,'Data (new)'!$A:$T,10,0)="","",VLOOKUP($A261,'Data (new)'!$A:$T,10,0))</f>
        <v>XXL</v>
      </c>
      <c r="J261" s="1509">
        <f>IF(VLOOKUP($A261,'Data (new)'!$A:$T,11,0)="","",VLOOKUP($A261,'Data (new)'!$A:$T,11,0))</f>
        <v>2</v>
      </c>
      <c r="K261" s="1510">
        <f>IF(VLOOKUP($A261,'Data (new)'!$A:$T,16,0)="","",VLOOKUP($A261,'Data (new)'!$A:$T,16,0))</f>
        <v>94</v>
      </c>
      <c r="L261" s="745"/>
      <c r="M261" s="745"/>
      <c r="N261" s="745"/>
      <c r="O261" s="745"/>
      <c r="P261" s="745"/>
      <c r="Q261" s="745"/>
      <c r="R261" s="745"/>
      <c r="S261" s="745"/>
      <c r="T261" s="745"/>
      <c r="U261" s="746"/>
      <c r="V261" s="746"/>
      <c r="W261" s="747"/>
      <c r="X261" s="748"/>
      <c r="Y261" s="763"/>
      <c r="Z261" s="1503"/>
      <c r="AA261" s="1504"/>
      <c r="AB261" s="1504"/>
      <c r="AC261" s="1504"/>
      <c r="AD261" s="1504"/>
      <c r="AE261" s="1504"/>
      <c r="AF261" s="1504"/>
      <c r="AG261" s="1504"/>
      <c r="AH261" s="1518"/>
      <c r="AI261" s="1510">
        <f>IF(VLOOKUP($A261,'Data (new)'!$A:$T,12,0)="","",VLOOKUP($A261,'Data (new)'!$A:$T,12,0))</f>
        <v>1.06</v>
      </c>
      <c r="AJ261" s="1509" t="str">
        <f t="shared" si="135"/>
        <v/>
      </c>
      <c r="AK261" s="1509" t="str">
        <f t="shared" si="136"/>
        <v/>
      </c>
      <c r="AL261" s="1510" t="str">
        <f t="shared" si="137"/>
        <v/>
      </c>
      <c r="AM261" s="1510" t="str">
        <f>IF(ISERROR('Agripp Holds PU (EU, ASIA)'!$AL261*(1-$I$3)),"",'Agripp Holds PU (EU, ASIA)'!$AL261*(1-$I$3))</f>
        <v/>
      </c>
      <c r="AN261" s="1511" t="str">
        <f t="shared" si="134"/>
        <v/>
      </c>
      <c r="AO261" s="1390">
        <f t="shared" si="111"/>
        <v>0</v>
      </c>
      <c r="AP261" s="1390">
        <f t="shared" si="112"/>
        <v>0</v>
      </c>
      <c r="AQ261" s="1390">
        <f t="shared" si="113"/>
        <v>0</v>
      </c>
      <c r="AR261" s="1390">
        <f t="shared" si="114"/>
        <v>0</v>
      </c>
      <c r="AS261" s="1390">
        <f t="shared" si="115"/>
        <v>0</v>
      </c>
      <c r="AT261" s="1390">
        <f t="shared" si="116"/>
        <v>0</v>
      </c>
      <c r="AU261" s="1390">
        <f t="shared" si="117"/>
        <v>0</v>
      </c>
      <c r="AV261" s="1390">
        <f t="shared" si="118"/>
        <v>0</v>
      </c>
      <c r="AW261" s="1390">
        <f t="shared" si="119"/>
        <v>0</v>
      </c>
      <c r="AX261" s="1390">
        <f t="shared" si="120"/>
        <v>0</v>
      </c>
      <c r="AY261" s="1390">
        <f t="shared" si="121"/>
        <v>0</v>
      </c>
      <c r="AZ261" s="1390">
        <f t="shared" si="122"/>
        <v>0</v>
      </c>
      <c r="BA261" s="1390">
        <f t="shared" si="123"/>
        <v>0</v>
      </c>
      <c r="BB261" s="1390">
        <f t="shared" si="124"/>
        <v>0</v>
      </c>
      <c r="BC261" s="1390">
        <f t="shared" si="125"/>
        <v>0</v>
      </c>
      <c r="BD261" s="1390">
        <f t="shared" si="126"/>
        <v>0</v>
      </c>
      <c r="BE261" s="1390">
        <f t="shared" si="127"/>
        <v>0</v>
      </c>
      <c r="BF261" s="1390">
        <f t="shared" si="128"/>
        <v>0</v>
      </c>
      <c r="BG261" s="1390">
        <f t="shared" si="129"/>
        <v>0</v>
      </c>
      <c r="BH261" s="1390">
        <f t="shared" si="130"/>
        <v>0</v>
      </c>
      <c r="BI261" s="1390">
        <f t="shared" si="131"/>
        <v>0</v>
      </c>
      <c r="BJ261" s="1390">
        <f t="shared" si="132"/>
        <v>0</v>
      </c>
      <c r="BK261" s="1390">
        <f t="shared" si="133"/>
        <v>0</v>
      </c>
    </row>
    <row r="262" spans="1:63" ht="21" customHeight="1">
      <c r="A262" s="1498" t="s">
        <v>1693</v>
      </c>
      <c r="B262" s="1499"/>
      <c r="C262" s="1500" t="str">
        <f>IF(VLOOKUP($A262,'Data (new)'!$A:$T,2,0)="","",VLOOKUP($A262,'Data (new)'!$A:$T,2,0))</f>
        <v/>
      </c>
      <c r="D262" s="1500"/>
      <c r="E262" s="1500" t="e">
        <f>IF(VLOOKUP($A262,#REF!,3,0)="","",VLOOKUP($A262,#REF!,3,0))</f>
        <v>#REF!</v>
      </c>
      <c r="F262" s="1683"/>
      <c r="G262" s="1492" t="str">
        <f>IF(VLOOKUP($A262,'Data (new)'!$A:$T,6,0)="","",HYPERLINK(VLOOKUP($A262,'Data (new)'!A:T,7,0), VLOOKUP($A262,'Data (new)'!A:T,6,0)))</f>
        <v>Golem</v>
      </c>
      <c r="H262" s="1500" t="str">
        <f>IF(VLOOKUP($A262,'Data (new)'!$A:$T,14,0)="","",VLOOKUP($A262,'Data (new)'!$A:$T,14,0))</f>
        <v>Slopers</v>
      </c>
      <c r="I262" s="1501" t="str">
        <f>IF(VLOOKUP($A262,'Data (new)'!$A:$T,10,0)="","",VLOOKUP($A262,'Data (new)'!$A:$T,10,0))</f>
        <v>MEGA</v>
      </c>
      <c r="J262" s="1501">
        <f>IF(VLOOKUP($A262,'Data (new)'!$A:$T,11,0)="","",VLOOKUP($A262,'Data (new)'!$A:$T,11,0))</f>
        <v>4</v>
      </c>
      <c r="K262" s="1502">
        <f>IF(VLOOKUP($A262,'Data (new)'!$A:$T,16,0)="","",VLOOKUP($A262,'Data (new)'!$A:$T,16,0))</f>
        <v>245</v>
      </c>
      <c r="L262" s="735"/>
      <c r="M262" s="735"/>
      <c r="N262" s="735"/>
      <c r="O262" s="735"/>
      <c r="P262" s="735"/>
      <c r="Q262" s="735"/>
      <c r="R262" s="735"/>
      <c r="S262" s="735"/>
      <c r="T262" s="735"/>
      <c r="U262" s="736"/>
      <c r="V262" s="736"/>
      <c r="W262" s="737"/>
      <c r="X262" s="738"/>
      <c r="Y262" s="762"/>
      <c r="Z262" s="1503"/>
      <c r="AA262" s="1504"/>
      <c r="AB262" s="1504"/>
      <c r="AC262" s="1504"/>
      <c r="AD262" s="1504"/>
      <c r="AE262" s="1504"/>
      <c r="AF262" s="1504"/>
      <c r="AG262" s="1504"/>
      <c r="AH262" s="1518"/>
      <c r="AI262" s="1502">
        <f>IF(VLOOKUP($A262,'Data (new)'!$A:$T,12,0)="","",VLOOKUP($A262,'Data (new)'!$A:$T,12,0))</f>
        <v>3.2759999999999998</v>
      </c>
      <c r="AJ262" s="1501" t="str">
        <f t="shared" si="135"/>
        <v/>
      </c>
      <c r="AK262" s="1501" t="str">
        <f t="shared" si="136"/>
        <v/>
      </c>
      <c r="AL262" s="1502" t="str">
        <f t="shared" si="137"/>
        <v/>
      </c>
      <c r="AM262" s="1502" t="str">
        <f>IF(ISERROR('Agripp Holds PU (EU, ASIA)'!$AL262*(1-$I$3)),"",'Agripp Holds PU (EU, ASIA)'!$AL262*(1-$I$3))</f>
        <v/>
      </c>
      <c r="AN262" s="1505" t="str">
        <f t="shared" si="134"/>
        <v/>
      </c>
      <c r="AO262" s="1390">
        <f t="shared" si="111"/>
        <v>0</v>
      </c>
      <c r="AP262" s="1390">
        <f t="shared" si="112"/>
        <v>0</v>
      </c>
      <c r="AQ262" s="1390">
        <f t="shared" si="113"/>
        <v>0</v>
      </c>
      <c r="AR262" s="1390">
        <f t="shared" si="114"/>
        <v>0</v>
      </c>
      <c r="AS262" s="1390">
        <f t="shared" si="115"/>
        <v>0</v>
      </c>
      <c r="AT262" s="1390">
        <f t="shared" si="116"/>
        <v>0</v>
      </c>
      <c r="AU262" s="1390">
        <f t="shared" si="117"/>
        <v>0</v>
      </c>
      <c r="AV262" s="1390">
        <f t="shared" si="118"/>
        <v>0</v>
      </c>
      <c r="AW262" s="1390">
        <f t="shared" si="119"/>
        <v>0</v>
      </c>
      <c r="AX262" s="1390">
        <f t="shared" si="120"/>
        <v>0</v>
      </c>
      <c r="AY262" s="1390">
        <f t="shared" si="121"/>
        <v>0</v>
      </c>
      <c r="AZ262" s="1390">
        <f t="shared" si="122"/>
        <v>0</v>
      </c>
      <c r="BA262" s="1390">
        <f t="shared" si="123"/>
        <v>0</v>
      </c>
      <c r="BB262" s="1390">
        <f t="shared" si="124"/>
        <v>0</v>
      </c>
      <c r="BC262" s="1390">
        <f t="shared" si="125"/>
        <v>0</v>
      </c>
      <c r="BD262" s="1390">
        <f t="shared" si="126"/>
        <v>0</v>
      </c>
      <c r="BE262" s="1390">
        <f t="shared" si="127"/>
        <v>0</v>
      </c>
      <c r="BF262" s="1390">
        <f t="shared" si="128"/>
        <v>0</v>
      </c>
      <c r="BG262" s="1390">
        <f t="shared" si="129"/>
        <v>0</v>
      </c>
      <c r="BH262" s="1390">
        <f t="shared" si="130"/>
        <v>0</v>
      </c>
      <c r="BI262" s="1390">
        <f t="shared" si="131"/>
        <v>0</v>
      </c>
      <c r="BJ262" s="1390">
        <f t="shared" si="132"/>
        <v>0</v>
      </c>
      <c r="BK262" s="1390">
        <f t="shared" si="133"/>
        <v>0</v>
      </c>
    </row>
    <row r="263" spans="1:63" ht="21" customHeight="1">
      <c r="A263" s="1506" t="s">
        <v>1694</v>
      </c>
      <c r="B263" s="667"/>
      <c r="C263" s="1507" t="str">
        <f>IF(VLOOKUP($A263,'Data (new)'!$A:$T,2,0)="","",VLOOKUP($A263,'Data (new)'!$A:$T,2,0))</f>
        <v/>
      </c>
      <c r="D263" s="1507"/>
      <c r="E263" s="1507" t="e">
        <f>IF(VLOOKUP($A263,#REF!,3,0)="","",VLOOKUP($A263,#REF!,3,0))</f>
        <v>#REF!</v>
      </c>
      <c r="F263" s="1683"/>
      <c r="G263" s="1508" t="str">
        <f>IF(VLOOKUP($A263,'Data (new)'!$A:$T,6,0)="","",HYPERLINK(VLOOKUP($A263,'Data (new)'!A:T,7,0), VLOOKUP($A263,'Data (new)'!A:T,6,0)))</f>
        <v>King</v>
      </c>
      <c r="H263" s="1507" t="str">
        <f>IF(VLOOKUP($A263,'Data (new)'!$A:$T,14,0)="","",VLOOKUP($A263,'Data (new)'!$A:$T,14,0))</f>
        <v>Pinches</v>
      </c>
      <c r="I263" s="1509" t="str">
        <f>IF(VLOOKUP($A263,'Data (new)'!$A:$T,10,0)="","",VLOOKUP($A263,'Data (new)'!$A:$T,10,0))</f>
        <v>MEGA</v>
      </c>
      <c r="J263" s="1509">
        <f>IF(VLOOKUP($A263,'Data (new)'!$A:$T,11,0)="","",VLOOKUP($A263,'Data (new)'!$A:$T,11,0))</f>
        <v>2</v>
      </c>
      <c r="K263" s="1510">
        <f>IF(VLOOKUP($A263,'Data (new)'!$A:$T,16,0)="","",VLOOKUP($A263,'Data (new)'!$A:$T,16,0))</f>
        <v>183</v>
      </c>
      <c r="L263" s="745"/>
      <c r="M263" s="745"/>
      <c r="N263" s="745"/>
      <c r="O263" s="745"/>
      <c r="P263" s="745"/>
      <c r="Q263" s="745"/>
      <c r="R263" s="745"/>
      <c r="S263" s="745"/>
      <c r="T263" s="745"/>
      <c r="U263" s="746"/>
      <c r="V263" s="746"/>
      <c r="W263" s="747"/>
      <c r="X263" s="748"/>
      <c r="Y263" s="763"/>
      <c r="Z263" s="1503"/>
      <c r="AA263" s="1504"/>
      <c r="AB263" s="1504"/>
      <c r="AC263" s="1504"/>
      <c r="AD263" s="1504"/>
      <c r="AE263" s="1504"/>
      <c r="AF263" s="1504"/>
      <c r="AG263" s="1504"/>
      <c r="AH263" s="1518"/>
      <c r="AI263" s="1510">
        <f>IF(VLOOKUP($A263,'Data (new)'!$A:$T,12,0)="","",VLOOKUP($A263,'Data (new)'!$A:$T,12,0))</f>
        <v>2.62</v>
      </c>
      <c r="AJ263" s="1509" t="str">
        <f t="shared" si="135"/>
        <v/>
      </c>
      <c r="AK263" s="1509" t="str">
        <f t="shared" si="136"/>
        <v/>
      </c>
      <c r="AL263" s="1510" t="str">
        <f t="shared" si="137"/>
        <v/>
      </c>
      <c r="AM263" s="1510" t="str">
        <f>IF(ISERROR('Agripp Holds PU (EU, ASIA)'!$AL263*(1-$I$3)),"",'Agripp Holds PU (EU, ASIA)'!$AL263*(1-$I$3))</f>
        <v/>
      </c>
      <c r="AN263" s="1511" t="str">
        <f t="shared" si="134"/>
        <v/>
      </c>
      <c r="AO263" s="1390">
        <f t="shared" si="111"/>
        <v>0</v>
      </c>
      <c r="AP263" s="1390">
        <f t="shared" si="112"/>
        <v>0</v>
      </c>
      <c r="AQ263" s="1390">
        <f t="shared" si="113"/>
        <v>0</v>
      </c>
      <c r="AR263" s="1390">
        <f t="shared" si="114"/>
        <v>0</v>
      </c>
      <c r="AS263" s="1390">
        <f t="shared" si="115"/>
        <v>0</v>
      </c>
      <c r="AT263" s="1390">
        <f t="shared" si="116"/>
        <v>0</v>
      </c>
      <c r="AU263" s="1390">
        <f t="shared" si="117"/>
        <v>0</v>
      </c>
      <c r="AV263" s="1390">
        <f t="shared" si="118"/>
        <v>0</v>
      </c>
      <c r="AW263" s="1390">
        <f t="shared" si="119"/>
        <v>0</v>
      </c>
      <c r="AX263" s="1390">
        <f t="shared" si="120"/>
        <v>0</v>
      </c>
      <c r="AY263" s="1390">
        <f t="shared" si="121"/>
        <v>0</v>
      </c>
      <c r="AZ263" s="1390">
        <f t="shared" si="122"/>
        <v>0</v>
      </c>
      <c r="BA263" s="1390">
        <f t="shared" si="123"/>
        <v>0</v>
      </c>
      <c r="BB263" s="1390">
        <f t="shared" si="124"/>
        <v>0</v>
      </c>
      <c r="BC263" s="1390">
        <f t="shared" si="125"/>
        <v>0</v>
      </c>
      <c r="BD263" s="1390">
        <f t="shared" si="126"/>
        <v>0</v>
      </c>
      <c r="BE263" s="1390">
        <f t="shared" si="127"/>
        <v>0</v>
      </c>
      <c r="BF263" s="1390">
        <f t="shared" si="128"/>
        <v>0</v>
      </c>
      <c r="BG263" s="1390">
        <f t="shared" si="129"/>
        <v>0</v>
      </c>
      <c r="BH263" s="1390">
        <f t="shared" si="130"/>
        <v>0</v>
      </c>
      <c r="BI263" s="1390">
        <f t="shared" si="131"/>
        <v>0</v>
      </c>
      <c r="BJ263" s="1390">
        <f t="shared" si="132"/>
        <v>0</v>
      </c>
      <c r="BK263" s="1390">
        <f t="shared" si="133"/>
        <v>0</v>
      </c>
    </row>
    <row r="264" spans="1:63" ht="21" customHeight="1">
      <c r="A264" s="1498" t="s">
        <v>1695</v>
      </c>
      <c r="B264" s="1499"/>
      <c r="C264" s="1500" t="str">
        <f>IF(VLOOKUP($A264,'Data (new)'!$A:$T,2,0)="","",VLOOKUP($A264,'Data (new)'!$A:$T,2,0))</f>
        <v/>
      </c>
      <c r="D264" s="1500"/>
      <c r="E264" s="1500" t="e">
        <f>IF(VLOOKUP($A264,#REF!,3,0)="","",VLOOKUP($A264,#REF!,3,0))</f>
        <v>#REF!</v>
      </c>
      <c r="F264" s="1683"/>
      <c r="G264" s="1492" t="str">
        <f>IF(VLOOKUP($A264,'Data (new)'!$A:$T,6,0)="","",HYPERLINK(VLOOKUP($A264,'Data (new)'!A:T,7,0), VLOOKUP($A264,'Data (new)'!A:T,6,0)))</f>
        <v>Lotus</v>
      </c>
      <c r="H264" s="1500" t="str">
        <f>IF(VLOOKUP($A264,'Data (new)'!$A:$T,14,0)="","",VLOOKUP($A264,'Data (new)'!$A:$T,14,0))</f>
        <v>Slopers</v>
      </c>
      <c r="I264" s="1501" t="str">
        <f>IF(VLOOKUP($A264,'Data (new)'!$A:$T,10,0)="","",VLOOKUP($A264,'Data (new)'!$A:$T,10,0))</f>
        <v>L</v>
      </c>
      <c r="J264" s="1501">
        <f>IF(VLOOKUP($A264,'Data (new)'!$A:$T,11,0)="","",VLOOKUP($A264,'Data (new)'!$A:$T,11,0))</f>
        <v>3</v>
      </c>
      <c r="K264" s="1502">
        <f>IF(VLOOKUP($A264,'Data (new)'!$A:$T,16,0)="","",VLOOKUP($A264,'Data (new)'!$A:$T,16,0))</f>
        <v>91</v>
      </c>
      <c r="L264" s="735"/>
      <c r="M264" s="735"/>
      <c r="N264" s="735"/>
      <c r="O264" s="735"/>
      <c r="P264" s="735"/>
      <c r="Q264" s="735"/>
      <c r="R264" s="735"/>
      <c r="S264" s="735"/>
      <c r="T264" s="735"/>
      <c r="U264" s="736"/>
      <c r="V264" s="736"/>
      <c r="W264" s="737"/>
      <c r="X264" s="738"/>
      <c r="Y264" s="762"/>
      <c r="Z264" s="1503"/>
      <c r="AA264" s="1504"/>
      <c r="AB264" s="1504"/>
      <c r="AC264" s="1504"/>
      <c r="AD264" s="1504"/>
      <c r="AE264" s="1504"/>
      <c r="AF264" s="1504"/>
      <c r="AG264" s="1504"/>
      <c r="AH264" s="1518"/>
      <c r="AI264" s="1502">
        <f>IF(VLOOKUP($A264,'Data (new)'!$A:$T,12,0)="","",VLOOKUP($A264,'Data (new)'!$A:$T,12,0))</f>
        <v>1.534</v>
      </c>
      <c r="AJ264" s="1501" t="str">
        <f t="shared" si="135"/>
        <v/>
      </c>
      <c r="AK264" s="1501" t="str">
        <f t="shared" si="136"/>
        <v/>
      </c>
      <c r="AL264" s="1502" t="str">
        <f t="shared" si="137"/>
        <v/>
      </c>
      <c r="AM264" s="1502" t="str">
        <f>IF(ISERROR('Agripp Holds PU (EU, ASIA)'!$AL264*(1-$I$3)),"",'Agripp Holds PU (EU, ASIA)'!$AL264*(1-$I$3))</f>
        <v/>
      </c>
      <c r="AN264" s="1505" t="str">
        <f t="shared" si="134"/>
        <v/>
      </c>
      <c r="AO264" s="1390">
        <f t="shared" si="111"/>
        <v>0</v>
      </c>
      <c r="AP264" s="1390">
        <f t="shared" si="112"/>
        <v>0</v>
      </c>
      <c r="AQ264" s="1390">
        <f t="shared" si="113"/>
        <v>0</v>
      </c>
      <c r="AR264" s="1390">
        <f t="shared" si="114"/>
        <v>0</v>
      </c>
      <c r="AS264" s="1390">
        <f t="shared" si="115"/>
        <v>0</v>
      </c>
      <c r="AT264" s="1390">
        <f t="shared" si="116"/>
        <v>0</v>
      </c>
      <c r="AU264" s="1390">
        <f t="shared" si="117"/>
        <v>0</v>
      </c>
      <c r="AV264" s="1390">
        <f t="shared" si="118"/>
        <v>0</v>
      </c>
      <c r="AW264" s="1390">
        <f t="shared" si="119"/>
        <v>0</v>
      </c>
      <c r="AX264" s="1390">
        <f t="shared" si="120"/>
        <v>0</v>
      </c>
      <c r="AY264" s="1390">
        <f t="shared" si="121"/>
        <v>0</v>
      </c>
      <c r="AZ264" s="1390">
        <f t="shared" si="122"/>
        <v>0</v>
      </c>
      <c r="BA264" s="1390">
        <f t="shared" si="123"/>
        <v>0</v>
      </c>
      <c r="BB264" s="1390">
        <f t="shared" si="124"/>
        <v>0</v>
      </c>
      <c r="BC264" s="1390">
        <f t="shared" si="125"/>
        <v>0</v>
      </c>
      <c r="BD264" s="1390">
        <f t="shared" si="126"/>
        <v>0</v>
      </c>
      <c r="BE264" s="1390">
        <f t="shared" si="127"/>
        <v>0</v>
      </c>
      <c r="BF264" s="1390">
        <f t="shared" si="128"/>
        <v>0</v>
      </c>
      <c r="BG264" s="1390">
        <f t="shared" si="129"/>
        <v>0</v>
      </c>
      <c r="BH264" s="1390">
        <f t="shared" si="130"/>
        <v>0</v>
      </c>
      <c r="BI264" s="1390">
        <f t="shared" si="131"/>
        <v>0</v>
      </c>
      <c r="BJ264" s="1390">
        <f t="shared" si="132"/>
        <v>0</v>
      </c>
      <c r="BK264" s="1390">
        <f t="shared" si="133"/>
        <v>0</v>
      </c>
    </row>
    <row r="265" spans="1:63" ht="21" customHeight="1">
      <c r="A265" s="1506" t="s">
        <v>1696</v>
      </c>
      <c r="B265" s="667"/>
      <c r="C265" s="1507" t="str">
        <f>IF(VLOOKUP($A265,'Data (new)'!$A:$T,2,0)="","",VLOOKUP($A265,'Data (new)'!$A:$T,2,0))</f>
        <v/>
      </c>
      <c r="D265" s="1507"/>
      <c r="E265" s="1507" t="e">
        <f>IF(VLOOKUP($A265,#REF!,3,0)="","",VLOOKUP($A265,#REF!,3,0))</f>
        <v>#REF!</v>
      </c>
      <c r="F265" s="1683"/>
      <c r="G265" s="1508" t="str">
        <f>IF(VLOOKUP($A265,'Data (new)'!$A:$T,6,0)="","",HYPERLINK(VLOOKUP($A265,'Data (new)'!A:T,7,0), VLOOKUP($A265,'Data (new)'!A:T,6,0)))</f>
        <v>Mandala</v>
      </c>
      <c r="H265" s="1507" t="str">
        <f>IF(VLOOKUP($A265,'Data (new)'!$A:$T,14,0)="","",VLOOKUP($A265,'Data (new)'!$A:$T,14,0))</f>
        <v>Slopers</v>
      </c>
      <c r="I265" s="1509" t="str">
        <f>IF(VLOOKUP($A265,'Data (new)'!$A:$T,10,0)="","",VLOOKUP($A265,'Data (new)'!$A:$T,10,0))</f>
        <v>GIGA</v>
      </c>
      <c r="J265" s="1509">
        <f>IF(VLOOKUP($A265,'Data (new)'!$A:$T,11,0)="","",VLOOKUP($A265,'Data (new)'!$A:$T,11,0))</f>
        <v>3</v>
      </c>
      <c r="K265" s="1510">
        <f>IF(VLOOKUP($A265,'Data (new)'!$A:$T,16,0)="","",VLOOKUP($A265,'Data (new)'!$A:$T,16,0))</f>
        <v>352</v>
      </c>
      <c r="L265" s="745"/>
      <c r="M265" s="745"/>
      <c r="N265" s="745"/>
      <c r="O265" s="745"/>
      <c r="P265" s="745"/>
      <c r="Q265" s="745"/>
      <c r="R265" s="745"/>
      <c r="S265" s="745"/>
      <c r="T265" s="745"/>
      <c r="U265" s="746"/>
      <c r="V265" s="746"/>
      <c r="W265" s="747"/>
      <c r="X265" s="748"/>
      <c r="Y265" s="763"/>
      <c r="Z265" s="1503"/>
      <c r="AA265" s="1504"/>
      <c r="AB265" s="1504"/>
      <c r="AC265" s="1504"/>
      <c r="AD265" s="1504"/>
      <c r="AE265" s="1504"/>
      <c r="AF265" s="1504"/>
      <c r="AG265" s="1504"/>
      <c r="AH265" s="1518"/>
      <c r="AI265" s="1510">
        <f>IF(VLOOKUP($A265,'Data (new)'!$A:$T,12,0)="","",VLOOKUP($A265,'Data (new)'!$A:$T,12,0))</f>
        <v>5.3929999999999998</v>
      </c>
      <c r="AJ265" s="1509" t="str">
        <f t="shared" si="135"/>
        <v/>
      </c>
      <c r="AK265" s="1509" t="str">
        <f t="shared" si="136"/>
        <v/>
      </c>
      <c r="AL265" s="1510" t="str">
        <f t="shared" si="137"/>
        <v/>
      </c>
      <c r="AM265" s="1510" t="str">
        <f>IF(ISERROR('Agripp Holds PU (EU, ASIA)'!$AL265*(1-$I$3)),"",'Agripp Holds PU (EU, ASIA)'!$AL265*(1-$I$3))</f>
        <v/>
      </c>
      <c r="AN265" s="1511" t="str">
        <f t="shared" si="134"/>
        <v/>
      </c>
      <c r="AO265" s="1390">
        <f t="shared" si="111"/>
        <v>0</v>
      </c>
      <c r="AP265" s="1390">
        <f t="shared" si="112"/>
        <v>0</v>
      </c>
      <c r="AQ265" s="1390">
        <f t="shared" si="113"/>
        <v>0</v>
      </c>
      <c r="AR265" s="1390">
        <f t="shared" si="114"/>
        <v>0</v>
      </c>
      <c r="AS265" s="1390">
        <f t="shared" si="115"/>
        <v>0</v>
      </c>
      <c r="AT265" s="1390">
        <f t="shared" si="116"/>
        <v>0</v>
      </c>
      <c r="AU265" s="1390">
        <f t="shared" si="117"/>
        <v>0</v>
      </c>
      <c r="AV265" s="1390">
        <f t="shared" si="118"/>
        <v>0</v>
      </c>
      <c r="AW265" s="1390">
        <f t="shared" si="119"/>
        <v>0</v>
      </c>
      <c r="AX265" s="1390">
        <f t="shared" si="120"/>
        <v>0</v>
      </c>
      <c r="AY265" s="1390">
        <f t="shared" si="121"/>
        <v>0</v>
      </c>
      <c r="AZ265" s="1390">
        <f t="shared" si="122"/>
        <v>0</v>
      </c>
      <c r="BA265" s="1390">
        <f t="shared" si="123"/>
        <v>0</v>
      </c>
      <c r="BB265" s="1390">
        <f t="shared" si="124"/>
        <v>0</v>
      </c>
      <c r="BC265" s="1390">
        <f t="shared" si="125"/>
        <v>0</v>
      </c>
      <c r="BD265" s="1390">
        <f t="shared" si="126"/>
        <v>0</v>
      </c>
      <c r="BE265" s="1390">
        <f t="shared" si="127"/>
        <v>0</v>
      </c>
      <c r="BF265" s="1390">
        <f t="shared" si="128"/>
        <v>0</v>
      </c>
      <c r="BG265" s="1390">
        <f t="shared" si="129"/>
        <v>0</v>
      </c>
      <c r="BH265" s="1390">
        <f t="shared" si="130"/>
        <v>0</v>
      </c>
      <c r="BI265" s="1390">
        <f t="shared" si="131"/>
        <v>0</v>
      </c>
      <c r="BJ265" s="1390">
        <f t="shared" si="132"/>
        <v>0</v>
      </c>
      <c r="BK265" s="1390">
        <f t="shared" si="133"/>
        <v>0</v>
      </c>
    </row>
    <row r="266" spans="1:63" ht="21" customHeight="1">
      <c r="A266" s="1498" t="s">
        <v>1697</v>
      </c>
      <c r="B266" s="1499"/>
      <c r="C266" s="1500" t="str">
        <f>IF(VLOOKUP($A266,'Data (new)'!$A:$T,2,0)="","",VLOOKUP($A266,'Data (new)'!$A:$T,2,0))</f>
        <v/>
      </c>
      <c r="D266" s="1500"/>
      <c r="E266" s="1500" t="e">
        <f>IF(VLOOKUP($A266,#REF!,3,0)="","",VLOOKUP($A266,#REF!,3,0))</f>
        <v>#REF!</v>
      </c>
      <c r="F266" s="1683"/>
      <c r="G266" s="1492" t="str">
        <f>IF(VLOOKUP($A266,'Data (new)'!$A:$T,6,0)="","",HYPERLINK(VLOOKUP($A266,'Data (new)'!A:T,7,0), VLOOKUP($A266,'Data (new)'!A:T,6,0)))</f>
        <v>Mandarin</v>
      </c>
      <c r="H266" s="1500" t="str">
        <f>IF(VLOOKUP($A266,'Data (new)'!$A:$T,14,0)="","",VLOOKUP($A266,'Data (new)'!$A:$T,14,0))</f>
        <v>Slopers</v>
      </c>
      <c r="I266" s="1501" t="str">
        <f>IF(VLOOKUP($A266,'Data (new)'!$A:$T,10,0)="","",VLOOKUP($A266,'Data (new)'!$A:$T,10,0))</f>
        <v>MEGA</v>
      </c>
      <c r="J266" s="1501">
        <f>IF(VLOOKUP($A266,'Data (new)'!$A:$T,11,0)="","",VLOOKUP($A266,'Data (new)'!$A:$T,11,0))</f>
        <v>3</v>
      </c>
      <c r="K266" s="1502">
        <f>IF(VLOOKUP($A266,'Data (new)'!$A:$T,16,0)="","",VLOOKUP($A266,'Data (new)'!$A:$T,16,0))</f>
        <v>115</v>
      </c>
      <c r="L266" s="735"/>
      <c r="M266" s="735"/>
      <c r="N266" s="735"/>
      <c r="O266" s="735"/>
      <c r="P266" s="735"/>
      <c r="Q266" s="735"/>
      <c r="R266" s="735"/>
      <c r="S266" s="735"/>
      <c r="T266" s="735"/>
      <c r="U266" s="736"/>
      <c r="V266" s="736"/>
      <c r="W266" s="737"/>
      <c r="X266" s="738"/>
      <c r="Y266" s="762"/>
      <c r="Z266" s="1503"/>
      <c r="AA266" s="1504"/>
      <c r="AB266" s="1504"/>
      <c r="AC266" s="1504"/>
      <c r="AD266" s="1504"/>
      <c r="AE266" s="1504"/>
      <c r="AF266" s="1504"/>
      <c r="AG266" s="1504"/>
      <c r="AH266" s="1518"/>
      <c r="AI266" s="1502">
        <f>IF(VLOOKUP($A266,'Data (new)'!$A:$T,12,0)="","",VLOOKUP($A266,'Data (new)'!$A:$T,12,0))</f>
        <v>2.5270000000000001</v>
      </c>
      <c r="AJ266" s="1501" t="str">
        <f t="shared" si="135"/>
        <v/>
      </c>
      <c r="AK266" s="1501" t="str">
        <f t="shared" si="136"/>
        <v/>
      </c>
      <c r="AL266" s="1502" t="str">
        <f t="shared" si="137"/>
        <v/>
      </c>
      <c r="AM266" s="1502" t="str">
        <f>IF(ISERROR('Agripp Holds PU (EU, ASIA)'!$AL266*(1-$I$3)),"",'Agripp Holds PU (EU, ASIA)'!$AL266*(1-$I$3))</f>
        <v/>
      </c>
      <c r="AN266" s="1505" t="str">
        <f t="shared" si="134"/>
        <v/>
      </c>
      <c r="AO266" s="1390">
        <f t="shared" si="111"/>
        <v>0</v>
      </c>
      <c r="AP266" s="1390">
        <f t="shared" si="112"/>
        <v>0</v>
      </c>
      <c r="AQ266" s="1390">
        <f t="shared" si="113"/>
        <v>0</v>
      </c>
      <c r="AR266" s="1390">
        <f t="shared" si="114"/>
        <v>0</v>
      </c>
      <c r="AS266" s="1390">
        <f t="shared" si="115"/>
        <v>0</v>
      </c>
      <c r="AT266" s="1390">
        <f t="shared" si="116"/>
        <v>0</v>
      </c>
      <c r="AU266" s="1390">
        <f t="shared" si="117"/>
        <v>0</v>
      </c>
      <c r="AV266" s="1390">
        <f t="shared" si="118"/>
        <v>0</v>
      </c>
      <c r="AW266" s="1390">
        <f t="shared" si="119"/>
        <v>0</v>
      </c>
      <c r="AX266" s="1390">
        <f t="shared" si="120"/>
        <v>0</v>
      </c>
      <c r="AY266" s="1390">
        <f t="shared" si="121"/>
        <v>0</v>
      </c>
      <c r="AZ266" s="1390">
        <f t="shared" si="122"/>
        <v>0</v>
      </c>
      <c r="BA266" s="1390">
        <f t="shared" si="123"/>
        <v>0</v>
      </c>
      <c r="BB266" s="1390">
        <f t="shared" si="124"/>
        <v>0</v>
      </c>
      <c r="BC266" s="1390">
        <f t="shared" si="125"/>
        <v>0</v>
      </c>
      <c r="BD266" s="1390">
        <f t="shared" si="126"/>
        <v>0</v>
      </c>
      <c r="BE266" s="1390">
        <f t="shared" si="127"/>
        <v>0</v>
      </c>
      <c r="BF266" s="1390">
        <f t="shared" si="128"/>
        <v>0</v>
      </c>
      <c r="BG266" s="1390">
        <f t="shared" si="129"/>
        <v>0</v>
      </c>
      <c r="BH266" s="1390">
        <f t="shared" si="130"/>
        <v>0</v>
      </c>
      <c r="BI266" s="1390">
        <f t="shared" si="131"/>
        <v>0</v>
      </c>
      <c r="BJ266" s="1390">
        <f t="shared" si="132"/>
        <v>0</v>
      </c>
      <c r="BK266" s="1390">
        <f t="shared" si="133"/>
        <v>0</v>
      </c>
    </row>
    <row r="267" spans="1:63" ht="21" customHeight="1">
      <c r="A267" s="1506" t="s">
        <v>1698</v>
      </c>
      <c r="B267" s="667"/>
      <c r="C267" s="1507" t="str">
        <f>IF(VLOOKUP($A267,'Data (new)'!$A:$T,2,0)="","",VLOOKUP($A267,'Data (new)'!$A:$T,2,0))</f>
        <v/>
      </c>
      <c r="D267" s="1507"/>
      <c r="E267" s="1507" t="e">
        <f>IF(VLOOKUP($A267,#REF!,3,0)="","",VLOOKUP($A267,#REF!,3,0))</f>
        <v>#REF!</v>
      </c>
      <c r="F267" s="1683"/>
      <c r="G267" s="1508" t="str">
        <f>IF(VLOOKUP($A267,'Data (new)'!$A:$T,6,0)="","",HYPERLINK(VLOOKUP($A267,'Data (new)'!A:T,7,0), VLOOKUP($A267,'Data (new)'!A:T,6,0)))</f>
        <v>Mang</v>
      </c>
      <c r="H267" s="1507" t="str">
        <f>IF(VLOOKUP($A267,'Data (new)'!$A:$T,14,0)="","",VLOOKUP($A267,'Data (new)'!$A:$T,14,0))</f>
        <v>Slopers</v>
      </c>
      <c r="I267" s="1509" t="str">
        <f>IF(VLOOKUP($A267,'Data (new)'!$A:$T,10,0)="","",VLOOKUP($A267,'Data (new)'!$A:$T,10,0))</f>
        <v>L</v>
      </c>
      <c r="J267" s="1509">
        <f>IF(VLOOKUP($A267,'Data (new)'!$A:$T,11,0)="","",VLOOKUP($A267,'Data (new)'!$A:$T,11,0))</f>
        <v>10</v>
      </c>
      <c r="K267" s="1510">
        <f>IF(VLOOKUP($A267,'Data (new)'!$A:$T,16,0)="","",VLOOKUP($A267,'Data (new)'!$A:$T,16,0))</f>
        <v>187</v>
      </c>
      <c r="L267" s="745"/>
      <c r="M267" s="745"/>
      <c r="N267" s="745"/>
      <c r="O267" s="745"/>
      <c r="P267" s="745"/>
      <c r="Q267" s="745"/>
      <c r="R267" s="745"/>
      <c r="S267" s="745"/>
      <c r="T267" s="745"/>
      <c r="U267" s="746"/>
      <c r="V267" s="746"/>
      <c r="W267" s="747"/>
      <c r="X267" s="748"/>
      <c r="Y267" s="763"/>
      <c r="Z267" s="1503"/>
      <c r="AA267" s="1504"/>
      <c r="AB267" s="1504"/>
      <c r="AC267" s="1504"/>
      <c r="AD267" s="1504"/>
      <c r="AE267" s="1504"/>
      <c r="AF267" s="1504"/>
      <c r="AG267" s="1504"/>
      <c r="AH267" s="1518"/>
      <c r="AI267" s="1510">
        <f>IF(VLOOKUP($A267,'Data (new)'!$A:$T,12,0)="","",VLOOKUP($A267,'Data (new)'!$A:$T,12,0))</f>
        <v>2.9849999999999999</v>
      </c>
      <c r="AJ267" s="1509" t="str">
        <f t="shared" si="135"/>
        <v/>
      </c>
      <c r="AK267" s="1509" t="str">
        <f t="shared" si="136"/>
        <v/>
      </c>
      <c r="AL267" s="1510" t="str">
        <f t="shared" si="137"/>
        <v/>
      </c>
      <c r="AM267" s="1510" t="str">
        <f>IF(ISERROR('Agripp Holds PU (EU, ASIA)'!$AL267*(1-$I$3)),"",'Agripp Holds PU (EU, ASIA)'!$AL267*(1-$I$3))</f>
        <v/>
      </c>
      <c r="AN267" s="1511" t="str">
        <f t="shared" si="134"/>
        <v/>
      </c>
      <c r="AO267" s="1390">
        <f t="shared" si="111"/>
        <v>0</v>
      </c>
      <c r="AP267" s="1390">
        <f t="shared" si="112"/>
        <v>0</v>
      </c>
      <c r="AQ267" s="1390">
        <f t="shared" si="113"/>
        <v>0</v>
      </c>
      <c r="AR267" s="1390">
        <f t="shared" si="114"/>
        <v>0</v>
      </c>
      <c r="AS267" s="1390">
        <f t="shared" si="115"/>
        <v>0</v>
      </c>
      <c r="AT267" s="1390">
        <f t="shared" si="116"/>
        <v>0</v>
      </c>
      <c r="AU267" s="1390">
        <f t="shared" si="117"/>
        <v>0</v>
      </c>
      <c r="AV267" s="1390">
        <f t="shared" si="118"/>
        <v>0</v>
      </c>
      <c r="AW267" s="1390">
        <f t="shared" si="119"/>
        <v>0</v>
      </c>
      <c r="AX267" s="1390">
        <f t="shared" si="120"/>
        <v>0</v>
      </c>
      <c r="AY267" s="1390">
        <f t="shared" si="121"/>
        <v>0</v>
      </c>
      <c r="AZ267" s="1390">
        <f t="shared" si="122"/>
        <v>0</v>
      </c>
      <c r="BA267" s="1390">
        <f t="shared" si="123"/>
        <v>0</v>
      </c>
      <c r="BB267" s="1390">
        <f t="shared" si="124"/>
        <v>0</v>
      </c>
      <c r="BC267" s="1390">
        <f t="shared" si="125"/>
        <v>0</v>
      </c>
      <c r="BD267" s="1390">
        <f t="shared" si="126"/>
        <v>0</v>
      </c>
      <c r="BE267" s="1390">
        <f t="shared" si="127"/>
        <v>0</v>
      </c>
      <c r="BF267" s="1390">
        <f t="shared" si="128"/>
        <v>0</v>
      </c>
      <c r="BG267" s="1390">
        <f t="shared" si="129"/>
        <v>0</v>
      </c>
      <c r="BH267" s="1390">
        <f t="shared" si="130"/>
        <v>0</v>
      </c>
      <c r="BI267" s="1390">
        <f t="shared" si="131"/>
        <v>0</v>
      </c>
      <c r="BJ267" s="1390">
        <f t="shared" si="132"/>
        <v>0</v>
      </c>
      <c r="BK267" s="1390">
        <f t="shared" si="133"/>
        <v>0</v>
      </c>
    </row>
    <row r="268" spans="1:63" ht="21" customHeight="1">
      <c r="A268" s="1498" t="s">
        <v>1699</v>
      </c>
      <c r="B268" s="1499"/>
      <c r="C268" s="1500" t="str">
        <f>IF(VLOOKUP($A268,'Data (new)'!$A:$T,2,0)="","",VLOOKUP($A268,'Data (new)'!$A:$T,2,0))</f>
        <v/>
      </c>
      <c r="D268" s="1500"/>
      <c r="E268" s="1500" t="e">
        <f>IF(VLOOKUP($A268,#REF!,3,0)="","",VLOOKUP($A268,#REF!,3,0))</f>
        <v>#REF!</v>
      </c>
      <c r="F268" s="1683"/>
      <c r="G268" s="1492" t="str">
        <f>IF(VLOOKUP($A268,'Data (new)'!$A:$T,6,0)="","",HYPERLINK(VLOOKUP($A268,'Data (new)'!A:T,7,0), VLOOKUP($A268,'Data (new)'!A:T,6,0)))</f>
        <v>Mental</v>
      </c>
      <c r="H268" s="1500" t="str">
        <f>IF(VLOOKUP($A268,'Data (new)'!$A:$T,14,0)="","",VLOOKUP($A268,'Data (new)'!$A:$T,14,0))</f>
        <v>Edges</v>
      </c>
      <c r="I268" s="1501" t="str">
        <f>IF(VLOOKUP($A268,'Data (new)'!$A:$T,10,0)="","",VLOOKUP($A268,'Data (new)'!$A:$T,10,0))</f>
        <v>S</v>
      </c>
      <c r="J268" s="1501">
        <f>IF(VLOOKUP($A268,'Data (new)'!$A:$T,11,0)="","",VLOOKUP($A268,'Data (new)'!$A:$T,11,0))</f>
        <v>20</v>
      </c>
      <c r="K268" s="1502">
        <f>IF(VLOOKUP($A268,'Data (new)'!$A:$T,16,0)="","",VLOOKUP($A268,'Data (new)'!$A:$T,16,0))</f>
        <v>176</v>
      </c>
      <c r="L268" s="735"/>
      <c r="M268" s="735"/>
      <c r="N268" s="735"/>
      <c r="O268" s="735"/>
      <c r="P268" s="735"/>
      <c r="Q268" s="735"/>
      <c r="R268" s="735"/>
      <c r="S268" s="735"/>
      <c r="T268" s="735"/>
      <c r="U268" s="736"/>
      <c r="V268" s="736"/>
      <c r="W268" s="737"/>
      <c r="X268" s="738"/>
      <c r="Y268" s="762"/>
      <c r="Z268" s="1503"/>
      <c r="AA268" s="1504"/>
      <c r="AB268" s="1504"/>
      <c r="AC268" s="1504"/>
      <c r="AD268" s="1504"/>
      <c r="AE268" s="1504"/>
      <c r="AF268" s="1504"/>
      <c r="AG268" s="1504"/>
      <c r="AH268" s="1518"/>
      <c r="AI268" s="1502">
        <f>IF(VLOOKUP($A268,'Data (new)'!$A:$T,12,0)="","",VLOOKUP($A268,'Data (new)'!$A:$T,12,0))</f>
        <v>2.0670000000000002</v>
      </c>
      <c r="AJ268" s="1501" t="str">
        <f t="shared" si="135"/>
        <v/>
      </c>
      <c r="AK268" s="1501" t="str">
        <f t="shared" si="136"/>
        <v/>
      </c>
      <c r="AL268" s="1502" t="str">
        <f t="shared" si="137"/>
        <v/>
      </c>
      <c r="AM268" s="1502" t="str">
        <f>IF(ISERROR('Agripp Holds PU (EU, ASIA)'!$AL268*(1-$I$3)),"",'Agripp Holds PU (EU, ASIA)'!$AL268*(1-$I$3))</f>
        <v/>
      </c>
      <c r="AN268" s="1505" t="str">
        <f t="shared" si="134"/>
        <v/>
      </c>
      <c r="AO268" s="1390">
        <f t="shared" ref="AO268:AO323" si="138">L268*$J268</f>
        <v>0</v>
      </c>
      <c r="AP268" s="1390">
        <f t="shared" ref="AP268:AP323" si="139">M268*$J268</f>
        <v>0</v>
      </c>
      <c r="AQ268" s="1390">
        <f t="shared" ref="AQ268:AQ323" si="140">N268*$J268</f>
        <v>0</v>
      </c>
      <c r="AR268" s="1390">
        <f t="shared" ref="AR268:AR323" si="141">O268*$J268</f>
        <v>0</v>
      </c>
      <c r="AS268" s="1390">
        <f t="shared" ref="AS268:AS323" si="142">P268*$J268</f>
        <v>0</v>
      </c>
      <c r="AT268" s="1390">
        <f t="shared" ref="AT268:AT323" si="143">Q268*$J268</f>
        <v>0</v>
      </c>
      <c r="AU268" s="1390">
        <f t="shared" ref="AU268:AU323" si="144">R268*$J268</f>
        <v>0</v>
      </c>
      <c r="AV268" s="1390">
        <f t="shared" ref="AV268:AV323" si="145">S268*$J268</f>
        <v>0</v>
      </c>
      <c r="AW268" s="1390">
        <f t="shared" ref="AW268:AW323" si="146">T268*$J268</f>
        <v>0</v>
      </c>
      <c r="AX268" s="1390">
        <f t="shared" ref="AX268:AX323" si="147">U268*$J268</f>
        <v>0</v>
      </c>
      <c r="AY268" s="1390">
        <f t="shared" ref="AY268:AY323" si="148">V268*$J268</f>
        <v>0</v>
      </c>
      <c r="AZ268" s="1390">
        <f t="shared" ref="AZ268:AZ323" si="149">W268*$J268</f>
        <v>0</v>
      </c>
      <c r="BA268" s="1390">
        <f t="shared" ref="BA268:BA323" si="150">X268*$J268</f>
        <v>0</v>
      </c>
      <c r="BB268" s="1390">
        <f t="shared" ref="BB268:BB323" si="151">Y268*$J268</f>
        <v>0</v>
      </c>
      <c r="BC268" s="1390">
        <f t="shared" ref="BC268:BC323" si="152">Z268*$J268</f>
        <v>0</v>
      </c>
      <c r="BD268" s="1390">
        <f t="shared" ref="BD268:BD323" si="153">AA268*$J268</f>
        <v>0</v>
      </c>
      <c r="BE268" s="1390">
        <f t="shared" ref="BE268:BE323" si="154">AB268*$J268</f>
        <v>0</v>
      </c>
      <c r="BF268" s="1390">
        <f t="shared" ref="BF268:BF323" si="155">AC268*$J268</f>
        <v>0</v>
      </c>
      <c r="BG268" s="1390">
        <f t="shared" ref="BG268:BG323" si="156">AD268*$J268</f>
        <v>0</v>
      </c>
      <c r="BH268" s="1390">
        <f t="shared" ref="BH268:BH323" si="157">AE268*$J268</f>
        <v>0</v>
      </c>
      <c r="BI268" s="1390">
        <f t="shared" ref="BI268:BI323" si="158">AF268*$J268</f>
        <v>0</v>
      </c>
      <c r="BJ268" s="1390">
        <f t="shared" ref="BJ268:BJ323" si="159">AG268*$J268</f>
        <v>0</v>
      </c>
      <c r="BK268" s="1390">
        <f t="shared" ref="BK268:BK323" si="160">AH268*$J268</f>
        <v>0</v>
      </c>
    </row>
    <row r="269" spans="1:63" ht="21" customHeight="1">
      <c r="A269" s="1506" t="s">
        <v>1700</v>
      </c>
      <c r="B269" s="667"/>
      <c r="C269" s="1507" t="str">
        <f>IF(VLOOKUP($A269,'Data (new)'!$A:$T,2,0)="","",VLOOKUP($A269,'Data (new)'!$A:$T,2,0))</f>
        <v/>
      </c>
      <c r="D269" s="1507"/>
      <c r="E269" s="1507" t="e">
        <f>IF(VLOOKUP($A269,#REF!,3,0)="","",VLOOKUP($A269,#REF!,3,0))</f>
        <v>#REF!</v>
      </c>
      <c r="F269" s="1683"/>
      <c r="G269" s="1508" t="str">
        <f>IF(VLOOKUP($A269,'Data (new)'!$A:$T,6,0)="","",HYPERLINK(VLOOKUP($A269,'Data (new)'!A:T,7,0), VLOOKUP($A269,'Data (new)'!A:T,6,0)))</f>
        <v>Mutter</v>
      </c>
      <c r="H269" s="1507" t="str">
        <f>IF(VLOOKUP($A269,'Data (new)'!$A:$T,14,0)="","",VLOOKUP($A269,'Data (new)'!$A:$T,14,0))</f>
        <v>Edges</v>
      </c>
      <c r="I269" s="1509" t="str">
        <f>IF(VLOOKUP($A269,'Data (new)'!$A:$T,10,0)="","",VLOOKUP($A269,'Data (new)'!$A:$T,10,0))</f>
        <v>S</v>
      </c>
      <c r="J269" s="1509">
        <f>IF(VLOOKUP($A269,'Data (new)'!$A:$T,11,0)="","",VLOOKUP($A269,'Data (new)'!$A:$T,11,0))</f>
        <v>10</v>
      </c>
      <c r="K269" s="1510">
        <f>IF(VLOOKUP($A269,'Data (new)'!$A:$T,16,0)="","",VLOOKUP($A269,'Data (new)'!$A:$T,16,0))</f>
        <v>88</v>
      </c>
      <c r="L269" s="745"/>
      <c r="M269" s="745"/>
      <c r="N269" s="745"/>
      <c r="O269" s="745"/>
      <c r="P269" s="745"/>
      <c r="Q269" s="745"/>
      <c r="R269" s="745"/>
      <c r="S269" s="745"/>
      <c r="T269" s="745"/>
      <c r="U269" s="746"/>
      <c r="V269" s="746"/>
      <c r="W269" s="747"/>
      <c r="X269" s="748"/>
      <c r="Y269" s="763"/>
      <c r="Z269" s="1503"/>
      <c r="AA269" s="1504"/>
      <c r="AB269" s="1504"/>
      <c r="AC269" s="1504"/>
      <c r="AD269" s="1504"/>
      <c r="AE269" s="1504"/>
      <c r="AF269" s="1504"/>
      <c r="AG269" s="1504"/>
      <c r="AH269" s="1518"/>
      <c r="AI269" s="1510">
        <f>IF(VLOOKUP($A269,'Data (new)'!$A:$T,12,0)="","",VLOOKUP($A269,'Data (new)'!$A:$T,12,0))</f>
        <v>0.95099999999999996</v>
      </c>
      <c r="AJ269" s="1509" t="str">
        <f t="shared" si="135"/>
        <v/>
      </c>
      <c r="AK269" s="1509" t="str">
        <f t="shared" si="136"/>
        <v/>
      </c>
      <c r="AL269" s="1510" t="str">
        <f t="shared" si="137"/>
        <v/>
      </c>
      <c r="AM269" s="1510" t="str">
        <f>IF(ISERROR('Agripp Holds PU (EU, ASIA)'!$AL269*(1-$I$3)),"",'Agripp Holds PU (EU, ASIA)'!$AL269*(1-$I$3))</f>
        <v/>
      </c>
      <c r="AN269" s="1511" t="str">
        <f t="shared" si="134"/>
        <v/>
      </c>
      <c r="AO269" s="1390">
        <f t="shared" si="138"/>
        <v>0</v>
      </c>
      <c r="AP269" s="1390">
        <f t="shared" si="139"/>
        <v>0</v>
      </c>
      <c r="AQ269" s="1390">
        <f t="shared" si="140"/>
        <v>0</v>
      </c>
      <c r="AR269" s="1390">
        <f t="shared" si="141"/>
        <v>0</v>
      </c>
      <c r="AS269" s="1390">
        <f t="shared" si="142"/>
        <v>0</v>
      </c>
      <c r="AT269" s="1390">
        <f t="shared" si="143"/>
        <v>0</v>
      </c>
      <c r="AU269" s="1390">
        <f t="shared" si="144"/>
        <v>0</v>
      </c>
      <c r="AV269" s="1390">
        <f t="shared" si="145"/>
        <v>0</v>
      </c>
      <c r="AW269" s="1390">
        <f t="shared" si="146"/>
        <v>0</v>
      </c>
      <c r="AX269" s="1390">
        <f t="shared" si="147"/>
        <v>0</v>
      </c>
      <c r="AY269" s="1390">
        <f t="shared" si="148"/>
        <v>0</v>
      </c>
      <c r="AZ269" s="1390">
        <f t="shared" si="149"/>
        <v>0</v>
      </c>
      <c r="BA269" s="1390">
        <f t="shared" si="150"/>
        <v>0</v>
      </c>
      <c r="BB269" s="1390">
        <f t="shared" si="151"/>
        <v>0</v>
      </c>
      <c r="BC269" s="1390">
        <f t="shared" si="152"/>
        <v>0</v>
      </c>
      <c r="BD269" s="1390">
        <f t="shared" si="153"/>
        <v>0</v>
      </c>
      <c r="BE269" s="1390">
        <f t="shared" si="154"/>
        <v>0</v>
      </c>
      <c r="BF269" s="1390">
        <f t="shared" si="155"/>
        <v>0</v>
      </c>
      <c r="BG269" s="1390">
        <f t="shared" si="156"/>
        <v>0</v>
      </c>
      <c r="BH269" s="1390">
        <f t="shared" si="157"/>
        <v>0</v>
      </c>
      <c r="BI269" s="1390">
        <f t="shared" si="158"/>
        <v>0</v>
      </c>
      <c r="BJ269" s="1390">
        <f t="shared" si="159"/>
        <v>0</v>
      </c>
      <c r="BK269" s="1390">
        <f t="shared" si="160"/>
        <v>0</v>
      </c>
    </row>
    <row r="270" spans="1:63" ht="21" customHeight="1">
      <c r="A270" s="1498" t="s">
        <v>1701</v>
      </c>
      <c r="B270" s="1499"/>
      <c r="C270" s="1500" t="str">
        <f>IF(VLOOKUP($A270,'Data (new)'!$A:$T,2,0)="","",VLOOKUP($A270,'Data (new)'!$A:$T,2,0))</f>
        <v/>
      </c>
      <c r="D270" s="1500"/>
      <c r="E270" s="1500" t="e">
        <f>IF(VLOOKUP($A270,#REF!,3,0)="","",VLOOKUP($A270,#REF!,3,0))</f>
        <v>#REF!</v>
      </c>
      <c r="F270" s="1683"/>
      <c r="G270" s="1492" t="str">
        <f>IF(VLOOKUP($A270,'Data (new)'!$A:$T,6,0)="","",HYPERLINK(VLOOKUP($A270,'Data (new)'!A:T,7,0), VLOOKUP($A270,'Data (new)'!A:T,6,0)))</f>
        <v>Nano</v>
      </c>
      <c r="H270" s="1500" t="str">
        <f>IF(VLOOKUP($A270,'Data (new)'!$A:$T,14,0)="","",VLOOKUP($A270,'Data (new)'!$A:$T,14,0))</f>
        <v>Edges</v>
      </c>
      <c r="I270" s="1501" t="str">
        <f>IF(VLOOKUP($A270,'Data (new)'!$A:$T,10,0)="","",VLOOKUP($A270,'Data (new)'!$A:$T,10,0))</f>
        <v>XXS</v>
      </c>
      <c r="J270" s="1501">
        <f>IF(VLOOKUP($A270,'Data (new)'!$A:$T,11,0)="","",VLOOKUP($A270,'Data (new)'!$A:$T,11,0))</f>
        <v>15</v>
      </c>
      <c r="K270" s="1502">
        <f>IF(VLOOKUP($A270,'Data (new)'!$A:$T,16,0)="","",VLOOKUP($A270,'Data (new)'!$A:$T,16,0))</f>
        <v>79</v>
      </c>
      <c r="L270" s="1376"/>
      <c r="M270" s="1375"/>
      <c r="N270" s="1375"/>
      <c r="O270" s="765"/>
      <c r="P270" s="1376"/>
      <c r="Q270" s="1383"/>
      <c r="R270" s="735"/>
      <c r="S270" s="735"/>
      <c r="T270" s="735"/>
      <c r="U270" s="736"/>
      <c r="V270" s="736"/>
      <c r="W270" s="737"/>
      <c r="X270" s="738"/>
      <c r="Y270" s="762"/>
      <c r="Z270" s="1503"/>
      <c r="AA270" s="1504"/>
      <c r="AB270" s="1504"/>
      <c r="AC270" s="1504"/>
      <c r="AD270" s="1504"/>
      <c r="AE270" s="1504"/>
      <c r="AF270" s="1504"/>
      <c r="AG270" s="1504"/>
      <c r="AH270" s="1518"/>
      <c r="AI270" s="1502">
        <f>IF(VLOOKUP($A270,'Data (new)'!$A:$T,12,0)="","",VLOOKUP($A270,'Data (new)'!$A:$T,12,0))</f>
        <v>0.55000000000000004</v>
      </c>
      <c r="AJ270" s="1501" t="str">
        <f t="shared" ref="AJ270:AJ301" si="161">IF(AK270="","",(AK270*J270))</f>
        <v/>
      </c>
      <c r="AK270" s="1501" t="str">
        <f t="shared" ref="AK270:AK301" si="162">IF(SUM(L270:AH270)=0,"",SUM(L270:AH270))</f>
        <v/>
      </c>
      <c r="AL270" s="1502" t="str">
        <f t="shared" ref="AL270:AL301" si="163">IF(AK270="","",SUM(L270:AH270)*K270)</f>
        <v/>
      </c>
      <c r="AM270" s="1502" t="str">
        <f>IF(ISERROR('Agripp Holds PU (EU, ASIA)'!$AL270*(1-$I$3)),"",'Agripp Holds PU (EU, ASIA)'!$AL270*(1-$I$3))</f>
        <v/>
      </c>
      <c r="AN270" s="1505" t="str">
        <f t="shared" si="134"/>
        <v/>
      </c>
      <c r="AO270" s="1390">
        <f t="shared" si="138"/>
        <v>0</v>
      </c>
      <c r="AP270" s="1390">
        <f t="shared" si="139"/>
        <v>0</v>
      </c>
      <c r="AQ270" s="1390">
        <f t="shared" si="140"/>
        <v>0</v>
      </c>
      <c r="AR270" s="1390">
        <f t="shared" si="141"/>
        <v>0</v>
      </c>
      <c r="AS270" s="1390">
        <f t="shared" si="142"/>
        <v>0</v>
      </c>
      <c r="AT270" s="1390">
        <f t="shared" si="143"/>
        <v>0</v>
      </c>
      <c r="AU270" s="1390">
        <f t="shared" si="144"/>
        <v>0</v>
      </c>
      <c r="AV270" s="1390">
        <f t="shared" si="145"/>
        <v>0</v>
      </c>
      <c r="AW270" s="1390">
        <f t="shared" si="146"/>
        <v>0</v>
      </c>
      <c r="AX270" s="1390">
        <f t="shared" si="147"/>
        <v>0</v>
      </c>
      <c r="AY270" s="1390">
        <f t="shared" si="148"/>
        <v>0</v>
      </c>
      <c r="AZ270" s="1390">
        <f t="shared" si="149"/>
        <v>0</v>
      </c>
      <c r="BA270" s="1390">
        <f t="shared" si="150"/>
        <v>0</v>
      </c>
      <c r="BB270" s="1390">
        <f t="shared" si="151"/>
        <v>0</v>
      </c>
      <c r="BC270" s="1390">
        <f t="shared" si="152"/>
        <v>0</v>
      </c>
      <c r="BD270" s="1390">
        <f t="shared" si="153"/>
        <v>0</v>
      </c>
      <c r="BE270" s="1390">
        <f t="shared" si="154"/>
        <v>0</v>
      </c>
      <c r="BF270" s="1390">
        <f t="shared" si="155"/>
        <v>0</v>
      </c>
      <c r="BG270" s="1390">
        <f t="shared" si="156"/>
        <v>0</v>
      </c>
      <c r="BH270" s="1390">
        <f t="shared" si="157"/>
        <v>0</v>
      </c>
      <c r="BI270" s="1390">
        <f t="shared" si="158"/>
        <v>0</v>
      </c>
      <c r="BJ270" s="1390">
        <f t="shared" si="159"/>
        <v>0</v>
      </c>
      <c r="BK270" s="1390">
        <f t="shared" si="160"/>
        <v>0</v>
      </c>
    </row>
    <row r="271" spans="1:63" ht="21" customHeight="1">
      <c r="A271" s="1506" t="s">
        <v>1702</v>
      </c>
      <c r="B271" s="667"/>
      <c r="C271" s="1507" t="str">
        <f>IF(VLOOKUP($A271,'Data (new)'!$A:$T,2,0)="","",VLOOKUP($A271,'Data (new)'!$A:$T,2,0))</f>
        <v/>
      </c>
      <c r="D271" s="1507"/>
      <c r="E271" s="1507" t="e">
        <f>IF(VLOOKUP($A271,#REF!,3,0)="","",VLOOKUP($A271,#REF!,3,0))</f>
        <v>#REF!</v>
      </c>
      <c r="F271" s="1683"/>
      <c r="G271" s="1508" t="str">
        <f>IF(VLOOKUP($A271,'Data (new)'!$A:$T,6,0)="","",HYPERLINK(VLOOKUP($A271,'Data (new)'!A:T,7,0), VLOOKUP($A271,'Data (new)'!A:T,6,0)))</f>
        <v>Niake</v>
      </c>
      <c r="H271" s="1507" t="str">
        <f>IF(VLOOKUP($A271,'Data (new)'!$A:$T,14,0)="","",VLOOKUP($A271,'Data (new)'!$A:$T,14,0))</f>
        <v>Edges</v>
      </c>
      <c r="I271" s="1509" t="str">
        <f>IF(VLOOKUP($A271,'Data (new)'!$A:$T,10,0)="","",VLOOKUP($A271,'Data (new)'!$A:$T,10,0))</f>
        <v>S</v>
      </c>
      <c r="J271" s="1509">
        <f>IF(VLOOKUP($A271,'Data (new)'!$A:$T,11,0)="","",VLOOKUP($A271,'Data (new)'!$A:$T,11,0))</f>
        <v>15</v>
      </c>
      <c r="K271" s="1510">
        <f>IF(VLOOKUP($A271,'Data (new)'!$A:$T,16,0)="","",VLOOKUP($A271,'Data (new)'!$A:$T,16,0))</f>
        <v>111</v>
      </c>
      <c r="L271" s="764"/>
      <c r="M271" s="764"/>
      <c r="N271" s="764"/>
      <c r="O271" s="764"/>
      <c r="P271" s="764"/>
      <c r="Q271" s="745"/>
      <c r="R271" s="745"/>
      <c r="S271" s="745"/>
      <c r="T271" s="745"/>
      <c r="U271" s="746"/>
      <c r="V271" s="746"/>
      <c r="W271" s="747"/>
      <c r="X271" s="748"/>
      <c r="Y271" s="763"/>
      <c r="Z271" s="1503"/>
      <c r="AA271" s="1504"/>
      <c r="AB271" s="1504"/>
      <c r="AC271" s="1504"/>
      <c r="AD271" s="1504"/>
      <c r="AE271" s="1504"/>
      <c r="AF271" s="1504"/>
      <c r="AG271" s="1504"/>
      <c r="AH271" s="1518"/>
      <c r="AI271" s="1510">
        <f>IF(VLOOKUP($A271,'Data (new)'!$A:$T,12,0)="","",VLOOKUP($A271,'Data (new)'!$A:$T,12,0))</f>
        <v>1.069</v>
      </c>
      <c r="AJ271" s="1509" t="str">
        <f t="shared" si="161"/>
        <v/>
      </c>
      <c r="AK271" s="1509" t="str">
        <f t="shared" si="162"/>
        <v/>
      </c>
      <c r="AL271" s="1510" t="str">
        <f t="shared" si="163"/>
        <v/>
      </c>
      <c r="AM271" s="1510" t="str">
        <f>IF(ISERROR('Agripp Holds PU (EU, ASIA)'!$AL271*(1-$I$3)),"",'Agripp Holds PU (EU, ASIA)'!$AL271*(1-$I$3))</f>
        <v/>
      </c>
      <c r="AN271" s="1511" t="str">
        <f t="shared" si="134"/>
        <v/>
      </c>
      <c r="AO271" s="1390">
        <f t="shared" si="138"/>
        <v>0</v>
      </c>
      <c r="AP271" s="1390">
        <f t="shared" si="139"/>
        <v>0</v>
      </c>
      <c r="AQ271" s="1390">
        <f t="shared" si="140"/>
        <v>0</v>
      </c>
      <c r="AR271" s="1390">
        <f t="shared" si="141"/>
        <v>0</v>
      </c>
      <c r="AS271" s="1390">
        <f t="shared" si="142"/>
        <v>0</v>
      </c>
      <c r="AT271" s="1390">
        <f t="shared" si="143"/>
        <v>0</v>
      </c>
      <c r="AU271" s="1390">
        <f t="shared" si="144"/>
        <v>0</v>
      </c>
      <c r="AV271" s="1390">
        <f t="shared" si="145"/>
        <v>0</v>
      </c>
      <c r="AW271" s="1390">
        <f t="shared" si="146"/>
        <v>0</v>
      </c>
      <c r="AX271" s="1390">
        <f t="shared" si="147"/>
        <v>0</v>
      </c>
      <c r="AY271" s="1390">
        <f t="shared" si="148"/>
        <v>0</v>
      </c>
      <c r="AZ271" s="1390">
        <f t="shared" si="149"/>
        <v>0</v>
      </c>
      <c r="BA271" s="1390">
        <f t="shared" si="150"/>
        <v>0</v>
      </c>
      <c r="BB271" s="1390">
        <f t="shared" si="151"/>
        <v>0</v>
      </c>
      <c r="BC271" s="1390">
        <f t="shared" si="152"/>
        <v>0</v>
      </c>
      <c r="BD271" s="1390">
        <f t="shared" si="153"/>
        <v>0</v>
      </c>
      <c r="BE271" s="1390">
        <f t="shared" si="154"/>
        <v>0</v>
      </c>
      <c r="BF271" s="1390">
        <f t="shared" si="155"/>
        <v>0</v>
      </c>
      <c r="BG271" s="1390">
        <f t="shared" si="156"/>
        <v>0</v>
      </c>
      <c r="BH271" s="1390">
        <f t="shared" si="157"/>
        <v>0</v>
      </c>
      <c r="BI271" s="1390">
        <f t="shared" si="158"/>
        <v>0</v>
      </c>
      <c r="BJ271" s="1390">
        <f t="shared" si="159"/>
        <v>0</v>
      </c>
      <c r="BK271" s="1390">
        <f t="shared" si="160"/>
        <v>0</v>
      </c>
    </row>
    <row r="272" spans="1:63" ht="21" customHeight="1">
      <c r="A272" s="1498" t="s">
        <v>1703</v>
      </c>
      <c r="B272" s="1499"/>
      <c r="C272" s="1500" t="str">
        <f>IF(VLOOKUP($A272,'Data (new)'!$A:$T,2,0)="","",VLOOKUP($A272,'Data (new)'!$A:$T,2,0))</f>
        <v/>
      </c>
      <c r="D272" s="1500"/>
      <c r="E272" s="1500" t="e">
        <f>IF(VLOOKUP($A272,#REF!,3,0)="","",VLOOKUP($A272,#REF!,3,0))</f>
        <v>#REF!</v>
      </c>
      <c r="F272" s="1683"/>
      <c r="G272" s="1492" t="str">
        <f>IF(VLOOKUP($A272,'Data (new)'!$A:$T,6,0)="","",HYPERLINK(VLOOKUP($A272,'Data (new)'!A:T,7,0), VLOOKUP($A272,'Data (new)'!A:T,6,0)))</f>
        <v>Nodo</v>
      </c>
      <c r="H272" s="1500" t="str">
        <f>IF(VLOOKUP($A272,'Data (new)'!$A:$T,14,0)="","",VLOOKUP($A272,'Data (new)'!$A:$T,14,0))</f>
        <v>Pinches</v>
      </c>
      <c r="I272" s="1501" t="str">
        <f>IF(VLOOKUP($A272,'Data (new)'!$A:$T,10,0)="","",VLOOKUP($A272,'Data (new)'!$A:$T,10,0))</f>
        <v>L</v>
      </c>
      <c r="J272" s="1501">
        <f>IF(VLOOKUP($A272,'Data (new)'!$A:$T,11,0)="","",VLOOKUP($A272,'Data (new)'!$A:$T,11,0))</f>
        <v>10</v>
      </c>
      <c r="K272" s="1502">
        <f>IF(VLOOKUP($A272,'Data (new)'!$A:$T,16,0)="","",VLOOKUP($A272,'Data (new)'!$A:$T,16,0))</f>
        <v>182</v>
      </c>
      <c r="L272" s="765"/>
      <c r="M272" s="765"/>
      <c r="N272" s="765"/>
      <c r="O272" s="765"/>
      <c r="P272" s="765"/>
      <c r="Q272" s="735"/>
      <c r="R272" s="735"/>
      <c r="S272" s="735"/>
      <c r="T272" s="735"/>
      <c r="U272" s="736"/>
      <c r="V272" s="736"/>
      <c r="W272" s="737"/>
      <c r="X272" s="738"/>
      <c r="Y272" s="762"/>
      <c r="Z272" s="1503"/>
      <c r="AA272" s="1504"/>
      <c r="AB272" s="1504"/>
      <c r="AC272" s="1504"/>
      <c r="AD272" s="1504"/>
      <c r="AE272" s="1504"/>
      <c r="AF272" s="1504"/>
      <c r="AG272" s="1504"/>
      <c r="AH272" s="1518"/>
      <c r="AI272" s="1502">
        <f>IF(VLOOKUP($A272,'Data (new)'!$A:$T,12,0)="","",VLOOKUP($A272,'Data (new)'!$A:$T,12,0))</f>
        <v>2.8980000000000001</v>
      </c>
      <c r="AJ272" s="1501" t="str">
        <f t="shared" si="161"/>
        <v/>
      </c>
      <c r="AK272" s="1501" t="str">
        <f t="shared" si="162"/>
        <v/>
      </c>
      <c r="AL272" s="1502" t="str">
        <f t="shared" si="163"/>
        <v/>
      </c>
      <c r="AM272" s="1502" t="str">
        <f>IF(ISERROR('Agripp Holds PU (EU, ASIA)'!$AL272*(1-$I$3)),"",'Agripp Holds PU (EU, ASIA)'!$AL272*(1-$I$3))</f>
        <v/>
      </c>
      <c r="AN272" s="1505" t="str">
        <f t="shared" si="134"/>
        <v/>
      </c>
      <c r="AO272" s="1390">
        <f t="shared" si="138"/>
        <v>0</v>
      </c>
      <c r="AP272" s="1390">
        <f t="shared" si="139"/>
        <v>0</v>
      </c>
      <c r="AQ272" s="1390">
        <f t="shared" si="140"/>
        <v>0</v>
      </c>
      <c r="AR272" s="1390">
        <f t="shared" si="141"/>
        <v>0</v>
      </c>
      <c r="AS272" s="1390">
        <f t="shared" si="142"/>
        <v>0</v>
      </c>
      <c r="AT272" s="1390">
        <f t="shared" si="143"/>
        <v>0</v>
      </c>
      <c r="AU272" s="1390">
        <f t="shared" si="144"/>
        <v>0</v>
      </c>
      <c r="AV272" s="1390">
        <f t="shared" si="145"/>
        <v>0</v>
      </c>
      <c r="AW272" s="1390">
        <f t="shared" si="146"/>
        <v>0</v>
      </c>
      <c r="AX272" s="1390">
        <f t="shared" si="147"/>
        <v>0</v>
      </c>
      <c r="AY272" s="1390">
        <f t="shared" si="148"/>
        <v>0</v>
      </c>
      <c r="AZ272" s="1390">
        <f t="shared" si="149"/>
        <v>0</v>
      </c>
      <c r="BA272" s="1390">
        <f t="shared" si="150"/>
        <v>0</v>
      </c>
      <c r="BB272" s="1390">
        <f t="shared" si="151"/>
        <v>0</v>
      </c>
      <c r="BC272" s="1390">
        <f t="shared" si="152"/>
        <v>0</v>
      </c>
      <c r="BD272" s="1390">
        <f t="shared" si="153"/>
        <v>0</v>
      </c>
      <c r="BE272" s="1390">
        <f t="shared" si="154"/>
        <v>0</v>
      </c>
      <c r="BF272" s="1390">
        <f t="shared" si="155"/>
        <v>0</v>
      </c>
      <c r="BG272" s="1390">
        <f t="shared" si="156"/>
        <v>0</v>
      </c>
      <c r="BH272" s="1390">
        <f t="shared" si="157"/>
        <v>0</v>
      </c>
      <c r="BI272" s="1390">
        <f t="shared" si="158"/>
        <v>0</v>
      </c>
      <c r="BJ272" s="1390">
        <f t="shared" si="159"/>
        <v>0</v>
      </c>
      <c r="BK272" s="1390">
        <f t="shared" si="160"/>
        <v>0</v>
      </c>
    </row>
    <row r="273" spans="1:63" ht="21" customHeight="1">
      <c r="A273" s="1506" t="s">
        <v>1704</v>
      </c>
      <c r="B273" s="667"/>
      <c r="C273" s="1507" t="str">
        <f>IF(VLOOKUP($A273,'Data (new)'!$A:$T,2,0)="","",VLOOKUP($A273,'Data (new)'!$A:$T,2,0))</f>
        <v/>
      </c>
      <c r="D273" s="1507"/>
      <c r="E273" s="1507" t="e">
        <f>IF(VLOOKUP($A273,#REF!,3,0)="","",VLOOKUP($A273,#REF!,3,0))</f>
        <v>#REF!</v>
      </c>
      <c r="F273" s="1683"/>
      <c r="G273" s="1508" t="str">
        <f>IF(VLOOKUP($A273,'Data (new)'!$A:$T,6,0)="","",HYPERLINK(VLOOKUP($A273,'Data (new)'!A:T,7,0), VLOOKUP($A273,'Data (new)'!A:T,6,0)))</f>
        <v>Olympus</v>
      </c>
      <c r="H273" s="1507" t="str">
        <f>IF(VLOOKUP($A273,'Data (new)'!$A:$T,14,0)="","",VLOOKUP($A273,'Data (new)'!$A:$T,14,0))</f>
        <v>Jugs</v>
      </c>
      <c r="I273" s="1509" t="str">
        <f>IF(VLOOKUP($A273,'Data (new)'!$A:$T,10,0)="","",VLOOKUP($A273,'Data (new)'!$A:$T,10,0))</f>
        <v>MEGA</v>
      </c>
      <c r="J273" s="1509">
        <f>IF(VLOOKUP($A273,'Data (new)'!$A:$T,11,0)="","",VLOOKUP($A273,'Data (new)'!$A:$T,11,0))</f>
        <v>5</v>
      </c>
      <c r="K273" s="1510">
        <f>IF(VLOOKUP($A273,'Data (new)'!$A:$T,16,0)="","",VLOOKUP($A273,'Data (new)'!$A:$T,16,0))</f>
        <v>316</v>
      </c>
      <c r="L273" s="764"/>
      <c r="M273" s="764"/>
      <c r="N273" s="764"/>
      <c r="O273" s="764"/>
      <c r="P273" s="764"/>
      <c r="Q273" s="745"/>
      <c r="R273" s="745"/>
      <c r="S273" s="745"/>
      <c r="T273" s="745"/>
      <c r="U273" s="746"/>
      <c r="V273" s="746"/>
      <c r="W273" s="747"/>
      <c r="X273" s="748"/>
      <c r="Y273" s="763"/>
      <c r="Z273" s="1503"/>
      <c r="AA273" s="1504"/>
      <c r="AB273" s="1504"/>
      <c r="AC273" s="1504"/>
      <c r="AD273" s="1504"/>
      <c r="AE273" s="1504"/>
      <c r="AF273" s="1504"/>
      <c r="AG273" s="1504"/>
      <c r="AH273" s="1518"/>
      <c r="AI273" s="1510">
        <f>IF(VLOOKUP($A273,'Data (new)'!$A:$T,12,0)="","",VLOOKUP($A273,'Data (new)'!$A:$T,12,0))</f>
        <v>6.02</v>
      </c>
      <c r="AJ273" s="1509" t="str">
        <f t="shared" si="161"/>
        <v/>
      </c>
      <c r="AK273" s="1509" t="str">
        <f t="shared" si="162"/>
        <v/>
      </c>
      <c r="AL273" s="1510" t="str">
        <f t="shared" si="163"/>
        <v/>
      </c>
      <c r="AM273" s="1510" t="str">
        <f>IF(ISERROR('Agripp Holds PU (EU, ASIA)'!$AL273*(1-$I$3)),"",'Agripp Holds PU (EU, ASIA)'!$AL273*(1-$I$3))</f>
        <v/>
      </c>
      <c r="AN273" s="1511" t="str">
        <f t="shared" si="134"/>
        <v/>
      </c>
      <c r="AO273" s="1390">
        <f t="shared" si="138"/>
        <v>0</v>
      </c>
      <c r="AP273" s="1390">
        <f t="shared" si="139"/>
        <v>0</v>
      </c>
      <c r="AQ273" s="1390">
        <f t="shared" si="140"/>
        <v>0</v>
      </c>
      <c r="AR273" s="1390">
        <f t="shared" si="141"/>
        <v>0</v>
      </c>
      <c r="AS273" s="1390">
        <f t="shared" si="142"/>
        <v>0</v>
      </c>
      <c r="AT273" s="1390">
        <f t="shared" si="143"/>
        <v>0</v>
      </c>
      <c r="AU273" s="1390">
        <f t="shared" si="144"/>
        <v>0</v>
      </c>
      <c r="AV273" s="1390">
        <f t="shared" si="145"/>
        <v>0</v>
      </c>
      <c r="AW273" s="1390">
        <f t="shared" si="146"/>
        <v>0</v>
      </c>
      <c r="AX273" s="1390">
        <f t="shared" si="147"/>
        <v>0</v>
      </c>
      <c r="AY273" s="1390">
        <f t="shared" si="148"/>
        <v>0</v>
      </c>
      <c r="AZ273" s="1390">
        <f t="shared" si="149"/>
        <v>0</v>
      </c>
      <c r="BA273" s="1390">
        <f t="shared" si="150"/>
        <v>0</v>
      </c>
      <c r="BB273" s="1390">
        <f t="shared" si="151"/>
        <v>0</v>
      </c>
      <c r="BC273" s="1390">
        <f t="shared" si="152"/>
        <v>0</v>
      </c>
      <c r="BD273" s="1390">
        <f t="shared" si="153"/>
        <v>0</v>
      </c>
      <c r="BE273" s="1390">
        <f t="shared" si="154"/>
        <v>0</v>
      </c>
      <c r="BF273" s="1390">
        <f t="shared" si="155"/>
        <v>0</v>
      </c>
      <c r="BG273" s="1390">
        <f t="shared" si="156"/>
        <v>0</v>
      </c>
      <c r="BH273" s="1390">
        <f t="shared" si="157"/>
        <v>0</v>
      </c>
      <c r="BI273" s="1390">
        <f t="shared" si="158"/>
        <v>0</v>
      </c>
      <c r="BJ273" s="1390">
        <f t="shared" si="159"/>
        <v>0</v>
      </c>
      <c r="BK273" s="1390">
        <f t="shared" si="160"/>
        <v>0</v>
      </c>
    </row>
    <row r="274" spans="1:63" ht="21" customHeight="1">
      <c r="A274" s="1498" t="s">
        <v>1705</v>
      </c>
      <c r="B274" s="1499"/>
      <c r="C274" s="1500" t="str">
        <f>IF(VLOOKUP($A274,'Data (new)'!$A:$T,2,0)="","",VLOOKUP($A274,'Data (new)'!$A:$T,2,0))</f>
        <v/>
      </c>
      <c r="D274" s="1500"/>
      <c r="E274" s="1500" t="e">
        <f>IF(VLOOKUP($A274,#REF!,3,0)="","",VLOOKUP($A274,#REF!,3,0))</f>
        <v>#REF!</v>
      </c>
      <c r="F274" s="1683"/>
      <c r="G274" s="1492" t="str">
        <f>IF(VLOOKUP($A274,'Data (new)'!$A:$T,6,0)="","",HYPERLINK(VLOOKUP($A274,'Data (new)'!A:T,7,0), VLOOKUP($A274,'Data (new)'!A:T,6,0)))</f>
        <v>Opium</v>
      </c>
      <c r="H274" s="1500" t="str">
        <f>IF(VLOOKUP($A274,'Data (new)'!$A:$T,14,0)="","",VLOOKUP($A274,'Data (new)'!$A:$T,14,0))</f>
        <v>Slopers</v>
      </c>
      <c r="I274" s="1501" t="str">
        <f>IF(VLOOKUP($A274,'Data (new)'!$A:$T,10,0)="","",VLOOKUP($A274,'Data (new)'!$A:$T,10,0))</f>
        <v>GIGA</v>
      </c>
      <c r="J274" s="1501">
        <f>IF(VLOOKUP($A274,'Data (new)'!$A:$T,11,0)="","",VLOOKUP($A274,'Data (new)'!$A:$T,11,0))</f>
        <v>2</v>
      </c>
      <c r="K274" s="1502">
        <f>IF(VLOOKUP($A274,'Data (new)'!$A:$T,16,0)="","",VLOOKUP($A274,'Data (new)'!$A:$T,16,0))</f>
        <v>195</v>
      </c>
      <c r="L274" s="765"/>
      <c r="M274" s="765"/>
      <c r="N274" s="765"/>
      <c r="O274" s="765"/>
      <c r="P274" s="765"/>
      <c r="Q274" s="735"/>
      <c r="R274" s="735"/>
      <c r="S274" s="735"/>
      <c r="T274" s="735"/>
      <c r="U274" s="736"/>
      <c r="V274" s="736"/>
      <c r="W274" s="737"/>
      <c r="X274" s="738"/>
      <c r="Y274" s="762"/>
      <c r="Z274" s="1503"/>
      <c r="AA274" s="1504"/>
      <c r="AB274" s="1504"/>
      <c r="AC274" s="1504"/>
      <c r="AD274" s="1504"/>
      <c r="AE274" s="1504"/>
      <c r="AF274" s="1504"/>
      <c r="AG274" s="1504"/>
      <c r="AH274" s="1518"/>
      <c r="AI274" s="1502">
        <f>IF(VLOOKUP($A274,'Data (new)'!$A:$T,12,0)="","",VLOOKUP($A274,'Data (new)'!$A:$T,12,0))</f>
        <v>2.8439999999999999</v>
      </c>
      <c r="AJ274" s="1501" t="str">
        <f t="shared" si="161"/>
        <v/>
      </c>
      <c r="AK274" s="1501" t="str">
        <f t="shared" si="162"/>
        <v/>
      </c>
      <c r="AL274" s="1502" t="str">
        <f t="shared" si="163"/>
        <v/>
      </c>
      <c r="AM274" s="1502" t="str">
        <f>IF(ISERROR('Agripp Holds PU (EU, ASIA)'!$AL274*(1-$I$3)),"",'Agripp Holds PU (EU, ASIA)'!$AL274*(1-$I$3))</f>
        <v/>
      </c>
      <c r="AN274" s="1505" t="str">
        <f t="shared" si="134"/>
        <v/>
      </c>
      <c r="AO274" s="1390">
        <f t="shared" si="138"/>
        <v>0</v>
      </c>
      <c r="AP274" s="1390">
        <f t="shared" si="139"/>
        <v>0</v>
      </c>
      <c r="AQ274" s="1390">
        <f t="shared" si="140"/>
        <v>0</v>
      </c>
      <c r="AR274" s="1390">
        <f t="shared" si="141"/>
        <v>0</v>
      </c>
      <c r="AS274" s="1390">
        <f t="shared" si="142"/>
        <v>0</v>
      </c>
      <c r="AT274" s="1390">
        <f t="shared" si="143"/>
        <v>0</v>
      </c>
      <c r="AU274" s="1390">
        <f t="shared" si="144"/>
        <v>0</v>
      </c>
      <c r="AV274" s="1390">
        <f t="shared" si="145"/>
        <v>0</v>
      </c>
      <c r="AW274" s="1390">
        <f t="shared" si="146"/>
        <v>0</v>
      </c>
      <c r="AX274" s="1390">
        <f t="shared" si="147"/>
        <v>0</v>
      </c>
      <c r="AY274" s="1390">
        <f t="shared" si="148"/>
        <v>0</v>
      </c>
      <c r="AZ274" s="1390">
        <f t="shared" si="149"/>
        <v>0</v>
      </c>
      <c r="BA274" s="1390">
        <f t="shared" si="150"/>
        <v>0</v>
      </c>
      <c r="BB274" s="1390">
        <f t="shared" si="151"/>
        <v>0</v>
      </c>
      <c r="BC274" s="1390">
        <f t="shared" si="152"/>
        <v>0</v>
      </c>
      <c r="BD274" s="1390">
        <f t="shared" si="153"/>
        <v>0</v>
      </c>
      <c r="BE274" s="1390">
        <f t="shared" si="154"/>
        <v>0</v>
      </c>
      <c r="BF274" s="1390">
        <f t="shared" si="155"/>
        <v>0</v>
      </c>
      <c r="BG274" s="1390">
        <f t="shared" si="156"/>
        <v>0</v>
      </c>
      <c r="BH274" s="1390">
        <f t="shared" si="157"/>
        <v>0</v>
      </c>
      <c r="BI274" s="1390">
        <f t="shared" si="158"/>
        <v>0</v>
      </c>
      <c r="BJ274" s="1390">
        <f t="shared" si="159"/>
        <v>0</v>
      </c>
      <c r="BK274" s="1390">
        <f t="shared" si="160"/>
        <v>0</v>
      </c>
    </row>
    <row r="275" spans="1:63" ht="21" customHeight="1">
      <c r="A275" s="1506" t="s">
        <v>1706</v>
      </c>
      <c r="B275" s="667"/>
      <c r="C275" s="1507" t="str">
        <f>IF(VLOOKUP($A275,'Data (new)'!$A:$T,2,0)="","",VLOOKUP($A275,'Data (new)'!$A:$T,2,0))</f>
        <v/>
      </c>
      <c r="D275" s="1507"/>
      <c r="E275" s="1507" t="e">
        <f>IF(VLOOKUP($A275,#REF!,3,0)="","",VLOOKUP($A275,#REF!,3,0))</f>
        <v>#REF!</v>
      </c>
      <c r="F275" s="1683"/>
      <c r="G275" s="1508" t="str">
        <f>IF(VLOOKUP($A275,'Data (new)'!$A:$T,6,0)="","",HYPERLINK(VLOOKUP($A275,'Data (new)'!A:T,7,0), VLOOKUP($A275,'Data (new)'!A:T,6,0)))</f>
        <v>Pegasus</v>
      </c>
      <c r="H275" s="1507" t="str">
        <f>IF(VLOOKUP($A275,'Data (new)'!$A:$T,14,0)="","",VLOOKUP($A275,'Data (new)'!$A:$T,14,0))</f>
        <v>Jugs</v>
      </c>
      <c r="I275" s="1509" t="str">
        <f>IF(VLOOKUP($A275,'Data (new)'!$A:$T,10,0)="","",VLOOKUP($A275,'Data (new)'!$A:$T,10,0))</f>
        <v>MEGA</v>
      </c>
      <c r="J275" s="1509">
        <f>IF(VLOOKUP($A275,'Data (new)'!$A:$T,11,0)="","",VLOOKUP($A275,'Data (new)'!$A:$T,11,0))</f>
        <v>5</v>
      </c>
      <c r="K275" s="1510">
        <f>IF(VLOOKUP($A275,'Data (new)'!$A:$T,16,0)="","",VLOOKUP($A275,'Data (new)'!$A:$T,16,0))</f>
        <v>289</v>
      </c>
      <c r="L275" s="764"/>
      <c r="M275" s="764"/>
      <c r="N275" s="764"/>
      <c r="O275" s="764"/>
      <c r="P275" s="764"/>
      <c r="Q275" s="745"/>
      <c r="R275" s="745"/>
      <c r="S275" s="745"/>
      <c r="T275" s="745"/>
      <c r="U275" s="746"/>
      <c r="V275" s="746"/>
      <c r="W275" s="747"/>
      <c r="X275" s="748"/>
      <c r="Y275" s="763"/>
      <c r="Z275" s="1503"/>
      <c r="AA275" s="1504"/>
      <c r="AB275" s="1504"/>
      <c r="AC275" s="1504"/>
      <c r="AD275" s="1504"/>
      <c r="AE275" s="1504"/>
      <c r="AF275" s="1504"/>
      <c r="AG275" s="1504"/>
      <c r="AH275" s="1518"/>
      <c r="AI275" s="1510">
        <f>IF(VLOOKUP($A275,'Data (new)'!$A:$T,12,0)="","",VLOOKUP($A275,'Data (new)'!$A:$T,12,0))</f>
        <v>5.0890000000000004</v>
      </c>
      <c r="AJ275" s="1509" t="str">
        <f t="shared" si="161"/>
        <v/>
      </c>
      <c r="AK275" s="1509" t="str">
        <f t="shared" si="162"/>
        <v/>
      </c>
      <c r="AL275" s="1510" t="str">
        <f t="shared" si="163"/>
        <v/>
      </c>
      <c r="AM275" s="1510" t="str">
        <f>IF(ISERROR('Agripp Holds PU (EU, ASIA)'!$AL275*(1-$I$3)),"",'Agripp Holds PU (EU, ASIA)'!$AL275*(1-$I$3))</f>
        <v/>
      </c>
      <c r="AN275" s="1511" t="str">
        <f t="shared" ref="AN275:AN323" si="164">IF(AK275="","",SUM(L275:AH275)*AI275)</f>
        <v/>
      </c>
      <c r="AO275" s="1390">
        <f t="shared" si="138"/>
        <v>0</v>
      </c>
      <c r="AP275" s="1390">
        <f t="shared" si="139"/>
        <v>0</v>
      </c>
      <c r="AQ275" s="1390">
        <f t="shared" si="140"/>
        <v>0</v>
      </c>
      <c r="AR275" s="1390">
        <f t="shared" si="141"/>
        <v>0</v>
      </c>
      <c r="AS275" s="1390">
        <f t="shared" si="142"/>
        <v>0</v>
      </c>
      <c r="AT275" s="1390">
        <f t="shared" si="143"/>
        <v>0</v>
      </c>
      <c r="AU275" s="1390">
        <f t="shared" si="144"/>
        <v>0</v>
      </c>
      <c r="AV275" s="1390">
        <f t="shared" si="145"/>
        <v>0</v>
      </c>
      <c r="AW275" s="1390">
        <f t="shared" si="146"/>
        <v>0</v>
      </c>
      <c r="AX275" s="1390">
        <f t="shared" si="147"/>
        <v>0</v>
      </c>
      <c r="AY275" s="1390">
        <f t="shared" si="148"/>
        <v>0</v>
      </c>
      <c r="AZ275" s="1390">
        <f t="shared" si="149"/>
        <v>0</v>
      </c>
      <c r="BA275" s="1390">
        <f t="shared" si="150"/>
        <v>0</v>
      </c>
      <c r="BB275" s="1390">
        <f t="shared" si="151"/>
        <v>0</v>
      </c>
      <c r="BC275" s="1390">
        <f t="shared" si="152"/>
        <v>0</v>
      </c>
      <c r="BD275" s="1390">
        <f t="shared" si="153"/>
        <v>0</v>
      </c>
      <c r="BE275" s="1390">
        <f t="shared" si="154"/>
        <v>0</v>
      </c>
      <c r="BF275" s="1390">
        <f t="shared" si="155"/>
        <v>0</v>
      </c>
      <c r="BG275" s="1390">
        <f t="shared" si="156"/>
        <v>0</v>
      </c>
      <c r="BH275" s="1390">
        <f t="shared" si="157"/>
        <v>0</v>
      </c>
      <c r="BI275" s="1390">
        <f t="shared" si="158"/>
        <v>0</v>
      </c>
      <c r="BJ275" s="1390">
        <f t="shared" si="159"/>
        <v>0</v>
      </c>
      <c r="BK275" s="1390">
        <f t="shared" si="160"/>
        <v>0</v>
      </c>
    </row>
    <row r="276" spans="1:63" ht="21" customHeight="1">
      <c r="A276" s="1498" t="s">
        <v>1707</v>
      </c>
      <c r="B276" s="1499"/>
      <c r="C276" s="1500" t="str">
        <f>IF(VLOOKUP($A276,'Data (new)'!$A:$T,2,0)="","",VLOOKUP($A276,'Data (new)'!$A:$T,2,0))</f>
        <v/>
      </c>
      <c r="D276" s="1500"/>
      <c r="E276" s="1500" t="e">
        <f>IF(VLOOKUP($A276,#REF!,3,0)="","",VLOOKUP($A276,#REF!,3,0))</f>
        <v>#REF!</v>
      </c>
      <c r="F276" s="1683"/>
      <c r="G276" s="1492" t="str">
        <f>IF(VLOOKUP($A276,'Data (new)'!$A:$T,6,0)="","",HYPERLINK(VLOOKUP($A276,'Data (new)'!A:T,7,0), VLOOKUP($A276,'Data (new)'!A:T,6,0)))</f>
        <v>Punja</v>
      </c>
      <c r="H276" s="1500" t="str">
        <f>IF(VLOOKUP($A276,'Data (new)'!$A:$T,14,0)="","",VLOOKUP($A276,'Data (new)'!$A:$T,14,0))</f>
        <v>Pinches</v>
      </c>
      <c r="I276" s="1501" t="str">
        <f>IF(VLOOKUP($A276,'Data (new)'!$A:$T,10,0)="","",VLOOKUP($A276,'Data (new)'!$A:$T,10,0))</f>
        <v>XL</v>
      </c>
      <c r="J276" s="1501">
        <f>IF(VLOOKUP($A276,'Data (new)'!$A:$T,11,0)="","",VLOOKUP($A276,'Data (new)'!$A:$T,11,0))</f>
        <v>5</v>
      </c>
      <c r="K276" s="1502">
        <f>IF(VLOOKUP($A276,'Data (new)'!$A:$T,16,0)="","",VLOOKUP($A276,'Data (new)'!$A:$T,16,0))</f>
        <v>140</v>
      </c>
      <c r="L276" s="765"/>
      <c r="M276" s="765"/>
      <c r="N276" s="765"/>
      <c r="O276" s="765"/>
      <c r="P276" s="765"/>
      <c r="Q276" s="735"/>
      <c r="R276" s="735"/>
      <c r="S276" s="735"/>
      <c r="T276" s="735"/>
      <c r="U276" s="736"/>
      <c r="V276" s="736"/>
      <c r="W276" s="737"/>
      <c r="X276" s="738"/>
      <c r="Y276" s="762"/>
      <c r="Z276" s="1503"/>
      <c r="AA276" s="1504"/>
      <c r="AB276" s="1504"/>
      <c r="AC276" s="1504"/>
      <c r="AD276" s="1504"/>
      <c r="AE276" s="1504"/>
      <c r="AF276" s="1504"/>
      <c r="AG276" s="1504"/>
      <c r="AH276" s="1518"/>
      <c r="AI276" s="1502">
        <f>IF(VLOOKUP($A276,'Data (new)'!$A:$T,12,0)="","",VLOOKUP($A276,'Data (new)'!$A:$T,12,0))</f>
        <v>2.3690000000000002</v>
      </c>
      <c r="AJ276" s="1501" t="str">
        <f t="shared" si="161"/>
        <v/>
      </c>
      <c r="AK276" s="1501" t="str">
        <f t="shared" si="162"/>
        <v/>
      </c>
      <c r="AL276" s="1502" t="str">
        <f t="shared" si="163"/>
        <v/>
      </c>
      <c r="AM276" s="1502" t="str">
        <f>IF(ISERROR('Agripp Holds PU (EU, ASIA)'!$AL276*(1-$I$3)),"",'Agripp Holds PU (EU, ASIA)'!$AL276*(1-$I$3))</f>
        <v/>
      </c>
      <c r="AN276" s="1505" t="str">
        <f t="shared" si="164"/>
        <v/>
      </c>
      <c r="AO276" s="1390">
        <f t="shared" si="138"/>
        <v>0</v>
      </c>
      <c r="AP276" s="1390">
        <f t="shared" si="139"/>
        <v>0</v>
      </c>
      <c r="AQ276" s="1390">
        <f t="shared" si="140"/>
        <v>0</v>
      </c>
      <c r="AR276" s="1390">
        <f t="shared" si="141"/>
        <v>0</v>
      </c>
      <c r="AS276" s="1390">
        <f t="shared" si="142"/>
        <v>0</v>
      </c>
      <c r="AT276" s="1390">
        <f t="shared" si="143"/>
        <v>0</v>
      </c>
      <c r="AU276" s="1390">
        <f t="shared" si="144"/>
        <v>0</v>
      </c>
      <c r="AV276" s="1390">
        <f t="shared" si="145"/>
        <v>0</v>
      </c>
      <c r="AW276" s="1390">
        <f t="shared" si="146"/>
        <v>0</v>
      </c>
      <c r="AX276" s="1390">
        <f t="shared" si="147"/>
        <v>0</v>
      </c>
      <c r="AY276" s="1390">
        <f t="shared" si="148"/>
        <v>0</v>
      </c>
      <c r="AZ276" s="1390">
        <f t="shared" si="149"/>
        <v>0</v>
      </c>
      <c r="BA276" s="1390">
        <f t="shared" si="150"/>
        <v>0</v>
      </c>
      <c r="BB276" s="1390">
        <f t="shared" si="151"/>
        <v>0</v>
      </c>
      <c r="BC276" s="1390">
        <f t="shared" si="152"/>
        <v>0</v>
      </c>
      <c r="BD276" s="1390">
        <f t="shared" si="153"/>
        <v>0</v>
      </c>
      <c r="BE276" s="1390">
        <f t="shared" si="154"/>
        <v>0</v>
      </c>
      <c r="BF276" s="1390">
        <f t="shared" si="155"/>
        <v>0</v>
      </c>
      <c r="BG276" s="1390">
        <f t="shared" si="156"/>
        <v>0</v>
      </c>
      <c r="BH276" s="1390">
        <f t="shared" si="157"/>
        <v>0</v>
      </c>
      <c r="BI276" s="1390">
        <f t="shared" si="158"/>
        <v>0</v>
      </c>
      <c r="BJ276" s="1390">
        <f t="shared" si="159"/>
        <v>0</v>
      </c>
      <c r="BK276" s="1390">
        <f t="shared" si="160"/>
        <v>0</v>
      </c>
    </row>
    <row r="277" spans="1:63" ht="21" customHeight="1">
      <c r="A277" s="1506" t="s">
        <v>1708</v>
      </c>
      <c r="B277" s="667"/>
      <c r="C277" s="1507" t="str">
        <f>IF(VLOOKUP($A277,'Data (new)'!$A:$T,2,0)="","",VLOOKUP($A277,'Data (new)'!$A:$T,2,0))</f>
        <v/>
      </c>
      <c r="D277" s="1507"/>
      <c r="E277" s="1507" t="e">
        <f>IF(VLOOKUP($A277,#REF!,3,0)="","",VLOOKUP($A277,#REF!,3,0))</f>
        <v>#REF!</v>
      </c>
      <c r="F277" s="1683"/>
      <c r="G277" s="1508" t="str">
        <f>IF(VLOOKUP($A277,'Data (new)'!$A:$T,6,0)="","",HYPERLINK(VLOOKUP($A277,'Data (new)'!A:T,7,0), VLOOKUP($A277,'Data (new)'!A:T,6,0)))</f>
        <v>Ramera</v>
      </c>
      <c r="H277" s="1507" t="str">
        <f>IF(VLOOKUP($A277,'Data (new)'!$A:$T,14,0)="","",VLOOKUP($A277,'Data (new)'!$A:$T,14,0))</f>
        <v>Footholds</v>
      </c>
      <c r="I277" s="1509" t="str">
        <f>IF(VLOOKUP($A277,'Data (new)'!$A:$T,10,0)="","",VLOOKUP($A277,'Data (new)'!$A:$T,10,0))</f>
        <v>XS</v>
      </c>
      <c r="J277" s="1509">
        <f>IF(VLOOKUP($A277,'Data (new)'!$A:$T,11,0)="","",VLOOKUP($A277,'Data (new)'!$A:$T,11,0))</f>
        <v>10</v>
      </c>
      <c r="K277" s="1510">
        <f>IF(VLOOKUP($A277,'Data (new)'!$A:$T,16,0)="","",VLOOKUP($A277,'Data (new)'!$A:$T,16,0))</f>
        <v>67</v>
      </c>
      <c r="L277" s="764"/>
      <c r="M277" s="764"/>
      <c r="N277" s="764"/>
      <c r="O277" s="764"/>
      <c r="P277" s="764"/>
      <c r="Q277" s="745"/>
      <c r="R277" s="745"/>
      <c r="S277" s="745"/>
      <c r="T277" s="745"/>
      <c r="U277" s="746"/>
      <c r="V277" s="746"/>
      <c r="W277" s="747"/>
      <c r="X277" s="748"/>
      <c r="Y277" s="763"/>
      <c r="Z277" s="1503"/>
      <c r="AA277" s="1504"/>
      <c r="AB277" s="1504"/>
      <c r="AC277" s="1504"/>
      <c r="AD277" s="1504"/>
      <c r="AE277" s="1504"/>
      <c r="AF277" s="1504"/>
      <c r="AG277" s="1504"/>
      <c r="AH277" s="1518"/>
      <c r="AI277" s="1510">
        <f>IF(VLOOKUP($A277,'Data (new)'!$A:$T,12,0)="","",VLOOKUP($A277,'Data (new)'!$A:$T,12,0))</f>
        <v>0.51400000000000001</v>
      </c>
      <c r="AJ277" s="1509" t="str">
        <f t="shared" si="161"/>
        <v/>
      </c>
      <c r="AK277" s="1509" t="str">
        <f t="shared" si="162"/>
        <v/>
      </c>
      <c r="AL277" s="1510" t="str">
        <f t="shared" si="163"/>
        <v/>
      </c>
      <c r="AM277" s="1510" t="str">
        <f>IF(ISERROR('Agripp Holds PU (EU, ASIA)'!$AL277*(1-$I$3)),"",'Agripp Holds PU (EU, ASIA)'!$AL277*(1-$I$3))</f>
        <v/>
      </c>
      <c r="AN277" s="1511" t="str">
        <f t="shared" si="164"/>
        <v/>
      </c>
      <c r="AO277" s="1390">
        <f t="shared" si="138"/>
        <v>0</v>
      </c>
      <c r="AP277" s="1390">
        <f t="shared" si="139"/>
        <v>0</v>
      </c>
      <c r="AQ277" s="1390">
        <f t="shared" si="140"/>
        <v>0</v>
      </c>
      <c r="AR277" s="1390">
        <f t="shared" si="141"/>
        <v>0</v>
      </c>
      <c r="AS277" s="1390">
        <f t="shared" si="142"/>
        <v>0</v>
      </c>
      <c r="AT277" s="1390">
        <f t="shared" si="143"/>
        <v>0</v>
      </c>
      <c r="AU277" s="1390">
        <f t="shared" si="144"/>
        <v>0</v>
      </c>
      <c r="AV277" s="1390">
        <f t="shared" si="145"/>
        <v>0</v>
      </c>
      <c r="AW277" s="1390">
        <f t="shared" si="146"/>
        <v>0</v>
      </c>
      <c r="AX277" s="1390">
        <f t="shared" si="147"/>
        <v>0</v>
      </c>
      <c r="AY277" s="1390">
        <f t="shared" si="148"/>
        <v>0</v>
      </c>
      <c r="AZ277" s="1390">
        <f t="shared" si="149"/>
        <v>0</v>
      </c>
      <c r="BA277" s="1390">
        <f t="shared" si="150"/>
        <v>0</v>
      </c>
      <c r="BB277" s="1390">
        <f t="shared" si="151"/>
        <v>0</v>
      </c>
      <c r="BC277" s="1390">
        <f t="shared" si="152"/>
        <v>0</v>
      </c>
      <c r="BD277" s="1390">
        <f t="shared" si="153"/>
        <v>0</v>
      </c>
      <c r="BE277" s="1390">
        <f t="shared" si="154"/>
        <v>0</v>
      </c>
      <c r="BF277" s="1390">
        <f t="shared" si="155"/>
        <v>0</v>
      </c>
      <c r="BG277" s="1390">
        <f t="shared" si="156"/>
        <v>0</v>
      </c>
      <c r="BH277" s="1390">
        <f t="shared" si="157"/>
        <v>0</v>
      </c>
      <c r="BI277" s="1390">
        <f t="shared" si="158"/>
        <v>0</v>
      </c>
      <c r="BJ277" s="1390">
        <f t="shared" si="159"/>
        <v>0</v>
      </c>
      <c r="BK277" s="1390">
        <f t="shared" si="160"/>
        <v>0</v>
      </c>
    </row>
    <row r="278" spans="1:63" ht="21" customHeight="1">
      <c r="A278" s="1498" t="s">
        <v>1709</v>
      </c>
      <c r="B278" s="1499"/>
      <c r="C278" s="1500" t="str">
        <f>IF(VLOOKUP($A278,'Data (new)'!$A:$T,2,0)="","",VLOOKUP($A278,'Data (new)'!$A:$T,2,0))</f>
        <v/>
      </c>
      <c r="D278" s="1500"/>
      <c r="E278" s="1500" t="e">
        <f>IF(VLOOKUP($A278,#REF!,3,0)="","",VLOOKUP($A278,#REF!,3,0))</f>
        <v>#REF!</v>
      </c>
      <c r="F278" s="1683"/>
      <c r="G278" s="1492" t="str">
        <f>IF(VLOOKUP($A278,'Data (new)'!$A:$T,6,0)="","",HYPERLINK(VLOOKUP($A278,'Data (new)'!A:T,7,0), VLOOKUP($A278,'Data (new)'!A:T,6,0)))</f>
        <v>Scopp</v>
      </c>
      <c r="H278" s="1500" t="str">
        <f>IF(VLOOKUP($A278,'Data (new)'!$A:$T,14,0)="","",VLOOKUP($A278,'Data (new)'!$A:$T,14,0))</f>
        <v>Edges</v>
      </c>
      <c r="I278" s="1501" t="str">
        <f>IF(VLOOKUP($A278,'Data (new)'!$A:$T,10,0)="","",VLOOKUP($A278,'Data (new)'!$A:$T,10,0))</f>
        <v>L</v>
      </c>
      <c r="J278" s="1501">
        <f>IF(VLOOKUP($A278,'Data (new)'!$A:$T,11,0)="","",VLOOKUP($A278,'Data (new)'!$A:$T,11,0))</f>
        <v>8</v>
      </c>
      <c r="K278" s="1502">
        <f>IF(VLOOKUP($A278,'Data (new)'!$A:$T,16,0)="","",VLOOKUP($A278,'Data (new)'!$A:$T,16,0))</f>
        <v>151</v>
      </c>
      <c r="L278" s="765"/>
      <c r="M278" s="765"/>
      <c r="N278" s="765"/>
      <c r="O278" s="765"/>
      <c r="P278" s="765"/>
      <c r="Q278" s="735"/>
      <c r="R278" s="735"/>
      <c r="S278" s="735"/>
      <c r="T278" s="735"/>
      <c r="U278" s="736"/>
      <c r="V278" s="736"/>
      <c r="W278" s="737"/>
      <c r="X278" s="738"/>
      <c r="Y278" s="762"/>
      <c r="Z278" s="1503"/>
      <c r="AA278" s="1504"/>
      <c r="AB278" s="1504"/>
      <c r="AC278" s="1504"/>
      <c r="AD278" s="1504"/>
      <c r="AE278" s="1504"/>
      <c r="AF278" s="1504"/>
      <c r="AG278" s="1504"/>
      <c r="AH278" s="1518"/>
      <c r="AI278" s="1502">
        <f>IF(VLOOKUP($A278,'Data (new)'!$A:$T,12,0)="","",VLOOKUP($A278,'Data (new)'!$A:$T,12,0))</f>
        <v>2.3929999999999998</v>
      </c>
      <c r="AJ278" s="1501" t="str">
        <f t="shared" si="161"/>
        <v/>
      </c>
      <c r="AK278" s="1501" t="str">
        <f t="shared" si="162"/>
        <v/>
      </c>
      <c r="AL278" s="1502" t="str">
        <f t="shared" si="163"/>
        <v/>
      </c>
      <c r="AM278" s="1502" t="str">
        <f>IF(ISERROR('Agripp Holds PU (EU, ASIA)'!$AL278*(1-$I$3)),"",'Agripp Holds PU (EU, ASIA)'!$AL278*(1-$I$3))</f>
        <v/>
      </c>
      <c r="AN278" s="1505" t="str">
        <f t="shared" si="164"/>
        <v/>
      </c>
      <c r="AO278" s="1390">
        <f t="shared" si="138"/>
        <v>0</v>
      </c>
      <c r="AP278" s="1390">
        <f t="shared" si="139"/>
        <v>0</v>
      </c>
      <c r="AQ278" s="1390">
        <f t="shared" si="140"/>
        <v>0</v>
      </c>
      <c r="AR278" s="1390">
        <f t="shared" si="141"/>
        <v>0</v>
      </c>
      <c r="AS278" s="1390">
        <f t="shared" si="142"/>
        <v>0</v>
      </c>
      <c r="AT278" s="1390">
        <f t="shared" si="143"/>
        <v>0</v>
      </c>
      <c r="AU278" s="1390">
        <f t="shared" si="144"/>
        <v>0</v>
      </c>
      <c r="AV278" s="1390">
        <f t="shared" si="145"/>
        <v>0</v>
      </c>
      <c r="AW278" s="1390">
        <f t="shared" si="146"/>
        <v>0</v>
      </c>
      <c r="AX278" s="1390">
        <f t="shared" si="147"/>
        <v>0</v>
      </c>
      <c r="AY278" s="1390">
        <f t="shared" si="148"/>
        <v>0</v>
      </c>
      <c r="AZ278" s="1390">
        <f t="shared" si="149"/>
        <v>0</v>
      </c>
      <c r="BA278" s="1390">
        <f t="shared" si="150"/>
        <v>0</v>
      </c>
      <c r="BB278" s="1390">
        <f t="shared" si="151"/>
        <v>0</v>
      </c>
      <c r="BC278" s="1390">
        <f t="shared" si="152"/>
        <v>0</v>
      </c>
      <c r="BD278" s="1390">
        <f t="shared" si="153"/>
        <v>0</v>
      </c>
      <c r="BE278" s="1390">
        <f t="shared" si="154"/>
        <v>0</v>
      </c>
      <c r="BF278" s="1390">
        <f t="shared" si="155"/>
        <v>0</v>
      </c>
      <c r="BG278" s="1390">
        <f t="shared" si="156"/>
        <v>0</v>
      </c>
      <c r="BH278" s="1390">
        <f t="shared" si="157"/>
        <v>0</v>
      </c>
      <c r="BI278" s="1390">
        <f t="shared" si="158"/>
        <v>0</v>
      </c>
      <c r="BJ278" s="1390">
        <f t="shared" si="159"/>
        <v>0</v>
      </c>
      <c r="BK278" s="1390">
        <f t="shared" si="160"/>
        <v>0</v>
      </c>
    </row>
    <row r="279" spans="1:63" ht="21" customHeight="1">
      <c r="A279" s="1506" t="s">
        <v>1710</v>
      </c>
      <c r="B279" s="667"/>
      <c r="C279" s="1507" t="str">
        <f>IF(VLOOKUP($A279,'Data (new)'!$A:$T,2,0)="","",VLOOKUP($A279,'Data (new)'!$A:$T,2,0))</f>
        <v/>
      </c>
      <c r="D279" s="1507"/>
      <c r="E279" s="1507" t="e">
        <f>IF(VLOOKUP($A279,#REF!,3,0)="","",VLOOKUP($A279,#REF!,3,0))</f>
        <v>#REF!</v>
      </c>
      <c r="F279" s="1683"/>
      <c r="G279" s="1508" t="str">
        <f>IF(VLOOKUP($A279,'Data (new)'!$A:$T,6,0)="","",HYPERLINK(VLOOKUP($A279,'Data (new)'!A:T,7,0), VLOOKUP($A279,'Data (new)'!A:T,6,0)))</f>
        <v>Sendo</v>
      </c>
      <c r="H279" s="1507" t="str">
        <f>IF(VLOOKUP($A279,'Data (new)'!$A:$T,14,0)="","",VLOOKUP($A279,'Data (new)'!$A:$T,14,0))</f>
        <v>Edges</v>
      </c>
      <c r="I279" s="1509" t="str">
        <f>IF(VLOOKUP($A279,'Data (new)'!$A:$T,10,0)="","",VLOOKUP($A279,'Data (new)'!$A:$T,10,0))</f>
        <v>S</v>
      </c>
      <c r="J279" s="1509">
        <f>IF(VLOOKUP($A279,'Data (new)'!$A:$T,11,0)="","",VLOOKUP($A279,'Data (new)'!$A:$T,11,0))</f>
        <v>10</v>
      </c>
      <c r="K279" s="1510">
        <f>IF(VLOOKUP($A279,'Data (new)'!$A:$T,16,0)="","",VLOOKUP($A279,'Data (new)'!$A:$T,16,0))</f>
        <v>83</v>
      </c>
      <c r="L279" s="764"/>
      <c r="M279" s="764"/>
      <c r="N279" s="764"/>
      <c r="O279" s="764"/>
      <c r="P279" s="764"/>
      <c r="Q279" s="745"/>
      <c r="R279" s="745"/>
      <c r="S279" s="745"/>
      <c r="T279" s="745"/>
      <c r="U279" s="746"/>
      <c r="V279" s="746"/>
      <c r="W279" s="747"/>
      <c r="X279" s="748"/>
      <c r="Y279" s="763"/>
      <c r="Z279" s="1503"/>
      <c r="AA279" s="1504"/>
      <c r="AB279" s="1504"/>
      <c r="AC279" s="1504"/>
      <c r="AD279" s="1504"/>
      <c r="AE279" s="1504"/>
      <c r="AF279" s="1504"/>
      <c r="AG279" s="1504"/>
      <c r="AH279" s="1518"/>
      <c r="AI279" s="1510">
        <f>IF(VLOOKUP($A279,'Data (new)'!$A:$T,12,0)="","",VLOOKUP($A279,'Data (new)'!$A:$T,12,0))</f>
        <v>0.83799999999999997</v>
      </c>
      <c r="AJ279" s="1509" t="str">
        <f t="shared" si="161"/>
        <v/>
      </c>
      <c r="AK279" s="1509" t="str">
        <f t="shared" si="162"/>
        <v/>
      </c>
      <c r="AL279" s="1510" t="str">
        <f t="shared" si="163"/>
        <v/>
      </c>
      <c r="AM279" s="1510" t="str">
        <f>IF(ISERROR('Agripp Holds PU (EU, ASIA)'!$AL279*(1-$I$3)),"",'Agripp Holds PU (EU, ASIA)'!$AL279*(1-$I$3))</f>
        <v/>
      </c>
      <c r="AN279" s="1511" t="str">
        <f t="shared" si="164"/>
        <v/>
      </c>
      <c r="AO279" s="1390">
        <f t="shared" si="138"/>
        <v>0</v>
      </c>
      <c r="AP279" s="1390">
        <f t="shared" si="139"/>
        <v>0</v>
      </c>
      <c r="AQ279" s="1390">
        <f t="shared" si="140"/>
        <v>0</v>
      </c>
      <c r="AR279" s="1390">
        <f t="shared" si="141"/>
        <v>0</v>
      </c>
      <c r="AS279" s="1390">
        <f t="shared" si="142"/>
        <v>0</v>
      </c>
      <c r="AT279" s="1390">
        <f t="shared" si="143"/>
        <v>0</v>
      </c>
      <c r="AU279" s="1390">
        <f t="shared" si="144"/>
        <v>0</v>
      </c>
      <c r="AV279" s="1390">
        <f t="shared" si="145"/>
        <v>0</v>
      </c>
      <c r="AW279" s="1390">
        <f t="shared" si="146"/>
        <v>0</v>
      </c>
      <c r="AX279" s="1390">
        <f t="shared" si="147"/>
        <v>0</v>
      </c>
      <c r="AY279" s="1390">
        <f t="shared" si="148"/>
        <v>0</v>
      </c>
      <c r="AZ279" s="1390">
        <f t="shared" si="149"/>
        <v>0</v>
      </c>
      <c r="BA279" s="1390">
        <f t="shared" si="150"/>
        <v>0</v>
      </c>
      <c r="BB279" s="1390">
        <f t="shared" si="151"/>
        <v>0</v>
      </c>
      <c r="BC279" s="1390">
        <f t="shared" si="152"/>
        <v>0</v>
      </c>
      <c r="BD279" s="1390">
        <f t="shared" si="153"/>
        <v>0</v>
      </c>
      <c r="BE279" s="1390">
        <f t="shared" si="154"/>
        <v>0</v>
      </c>
      <c r="BF279" s="1390">
        <f t="shared" si="155"/>
        <v>0</v>
      </c>
      <c r="BG279" s="1390">
        <f t="shared" si="156"/>
        <v>0</v>
      </c>
      <c r="BH279" s="1390">
        <f t="shared" si="157"/>
        <v>0</v>
      </c>
      <c r="BI279" s="1390">
        <f t="shared" si="158"/>
        <v>0</v>
      </c>
      <c r="BJ279" s="1390">
        <f t="shared" si="159"/>
        <v>0</v>
      </c>
      <c r="BK279" s="1390">
        <f t="shared" si="160"/>
        <v>0</v>
      </c>
    </row>
    <row r="280" spans="1:63" ht="21" customHeight="1">
      <c r="A280" s="1498" t="s">
        <v>1711</v>
      </c>
      <c r="B280" s="1499"/>
      <c r="C280" s="1500" t="str">
        <f>IF(VLOOKUP($A280,'Data (new)'!$A:$T,2,0)="","",VLOOKUP($A280,'Data (new)'!$A:$T,2,0))</f>
        <v/>
      </c>
      <c r="D280" s="1500"/>
      <c r="E280" s="1500" t="e">
        <f>IF(VLOOKUP($A280,#REF!,3,0)="","",VLOOKUP($A280,#REF!,3,0))</f>
        <v>#REF!</v>
      </c>
      <c r="F280" s="1683"/>
      <c r="G280" s="1492" t="str">
        <f>IF(VLOOKUP($A280,'Data (new)'!$A:$T,6,0)="","",HYPERLINK(VLOOKUP($A280,'Data (new)'!A:T,7,0), VLOOKUP($A280,'Data (new)'!A:T,6,0)))</f>
        <v>Shia</v>
      </c>
      <c r="H280" s="1500" t="str">
        <f>IF(VLOOKUP($A280,'Data (new)'!$A:$T,14,0)="","",VLOOKUP($A280,'Data (new)'!$A:$T,14,0))</f>
        <v>Edges</v>
      </c>
      <c r="I280" s="1501" t="str">
        <f>IF(VLOOKUP($A280,'Data (new)'!$A:$T,10,0)="","",VLOOKUP($A280,'Data (new)'!$A:$T,10,0))</f>
        <v>M</v>
      </c>
      <c r="J280" s="1501">
        <f>IF(VLOOKUP($A280,'Data (new)'!$A:$T,11,0)="","",VLOOKUP($A280,'Data (new)'!$A:$T,11,0))</f>
        <v>10</v>
      </c>
      <c r="K280" s="1502">
        <f>IF(VLOOKUP($A280,'Data (new)'!$A:$T,16,0)="","",VLOOKUP($A280,'Data (new)'!$A:$T,16,0))</f>
        <v>143</v>
      </c>
      <c r="L280" s="765"/>
      <c r="M280" s="765"/>
      <c r="N280" s="765"/>
      <c r="O280" s="765"/>
      <c r="P280" s="765"/>
      <c r="Q280" s="735"/>
      <c r="R280" s="735"/>
      <c r="S280" s="735"/>
      <c r="T280" s="735"/>
      <c r="U280" s="736"/>
      <c r="V280" s="736"/>
      <c r="W280" s="737"/>
      <c r="X280" s="738"/>
      <c r="Y280" s="762"/>
      <c r="Z280" s="1503"/>
      <c r="AA280" s="1504"/>
      <c r="AB280" s="1504"/>
      <c r="AC280" s="1504"/>
      <c r="AD280" s="1504"/>
      <c r="AE280" s="1504"/>
      <c r="AF280" s="1504"/>
      <c r="AG280" s="1504"/>
      <c r="AH280" s="1518"/>
      <c r="AI280" s="1502">
        <f>IF(VLOOKUP($A280,'Data (new)'!$A:$T,12,0)="","",VLOOKUP($A280,'Data (new)'!$A:$T,12,0))</f>
        <v>2.0779999999999998</v>
      </c>
      <c r="AJ280" s="1501" t="str">
        <f t="shared" si="161"/>
        <v/>
      </c>
      <c r="AK280" s="1501" t="str">
        <f t="shared" si="162"/>
        <v/>
      </c>
      <c r="AL280" s="1502" t="str">
        <f t="shared" si="163"/>
        <v/>
      </c>
      <c r="AM280" s="1502" t="str">
        <f>IF(ISERROR('Agripp Holds PU (EU, ASIA)'!$AL280*(1-$I$3)),"",'Agripp Holds PU (EU, ASIA)'!$AL280*(1-$I$3))</f>
        <v/>
      </c>
      <c r="AN280" s="1505" t="str">
        <f t="shared" si="164"/>
        <v/>
      </c>
      <c r="AO280" s="1390">
        <f t="shared" si="138"/>
        <v>0</v>
      </c>
      <c r="AP280" s="1390">
        <f t="shared" si="139"/>
        <v>0</v>
      </c>
      <c r="AQ280" s="1390">
        <f t="shared" si="140"/>
        <v>0</v>
      </c>
      <c r="AR280" s="1390">
        <f t="shared" si="141"/>
        <v>0</v>
      </c>
      <c r="AS280" s="1390">
        <f t="shared" si="142"/>
        <v>0</v>
      </c>
      <c r="AT280" s="1390">
        <f t="shared" si="143"/>
        <v>0</v>
      </c>
      <c r="AU280" s="1390">
        <f t="shared" si="144"/>
        <v>0</v>
      </c>
      <c r="AV280" s="1390">
        <f t="shared" si="145"/>
        <v>0</v>
      </c>
      <c r="AW280" s="1390">
        <f t="shared" si="146"/>
        <v>0</v>
      </c>
      <c r="AX280" s="1390">
        <f t="shared" si="147"/>
        <v>0</v>
      </c>
      <c r="AY280" s="1390">
        <f t="shared" si="148"/>
        <v>0</v>
      </c>
      <c r="AZ280" s="1390">
        <f t="shared" si="149"/>
        <v>0</v>
      </c>
      <c r="BA280" s="1390">
        <f t="shared" si="150"/>
        <v>0</v>
      </c>
      <c r="BB280" s="1390">
        <f t="shared" si="151"/>
        <v>0</v>
      </c>
      <c r="BC280" s="1390">
        <f t="shared" si="152"/>
        <v>0</v>
      </c>
      <c r="BD280" s="1390">
        <f t="shared" si="153"/>
        <v>0</v>
      </c>
      <c r="BE280" s="1390">
        <f t="shared" si="154"/>
        <v>0</v>
      </c>
      <c r="BF280" s="1390">
        <f t="shared" si="155"/>
        <v>0</v>
      </c>
      <c r="BG280" s="1390">
        <f t="shared" si="156"/>
        <v>0</v>
      </c>
      <c r="BH280" s="1390">
        <f t="shared" si="157"/>
        <v>0</v>
      </c>
      <c r="BI280" s="1390">
        <f t="shared" si="158"/>
        <v>0</v>
      </c>
      <c r="BJ280" s="1390">
        <f t="shared" si="159"/>
        <v>0</v>
      </c>
      <c r="BK280" s="1390">
        <f t="shared" si="160"/>
        <v>0</v>
      </c>
    </row>
    <row r="281" spans="1:63" ht="21" customHeight="1">
      <c r="A281" s="1506" t="s">
        <v>1712</v>
      </c>
      <c r="B281" s="667"/>
      <c r="C281" s="1507" t="str">
        <f>IF(VLOOKUP($A281,'Data (new)'!$A:$T,2,0)="","",VLOOKUP($A281,'Data (new)'!$A:$T,2,0))</f>
        <v/>
      </c>
      <c r="D281" s="1507"/>
      <c r="E281" s="1507" t="e">
        <f>IF(VLOOKUP($A281,#REF!,3,0)="","",VLOOKUP($A281,#REF!,3,0))</f>
        <v>#REF!</v>
      </c>
      <c r="F281" s="1683"/>
      <c r="G281" s="1508" t="str">
        <f>IF(VLOOKUP($A281,'Data (new)'!$A:$T,6,0)="","",HYPERLINK(VLOOKUP($A281,'Data (new)'!A:T,7,0), VLOOKUP($A281,'Data (new)'!A:T,6,0)))</f>
        <v>Tao</v>
      </c>
      <c r="H281" s="1507" t="str">
        <f>IF(VLOOKUP($A281,'Data (new)'!$A:$T,14,0)="","",VLOOKUP($A281,'Data (new)'!$A:$T,14,0))</f>
        <v>Edges</v>
      </c>
      <c r="I281" s="1509" t="str">
        <f>IF(VLOOKUP($A281,'Data (new)'!$A:$T,10,0)="","",VLOOKUP($A281,'Data (new)'!$A:$T,10,0))</f>
        <v>S</v>
      </c>
      <c r="J281" s="1509">
        <f>IF(VLOOKUP($A281,'Data (new)'!$A:$T,11,0)="","",VLOOKUP($A281,'Data (new)'!$A:$T,11,0))</f>
        <v>10</v>
      </c>
      <c r="K281" s="1510">
        <f>IF(VLOOKUP($A281,'Data (new)'!$A:$T,16,0)="","",VLOOKUP($A281,'Data (new)'!$A:$T,16,0))</f>
        <v>75</v>
      </c>
      <c r="L281" s="764"/>
      <c r="M281" s="764"/>
      <c r="N281" s="764"/>
      <c r="O281" s="764"/>
      <c r="P281" s="764"/>
      <c r="Q281" s="745"/>
      <c r="R281" s="745"/>
      <c r="S281" s="745"/>
      <c r="T281" s="745"/>
      <c r="U281" s="746"/>
      <c r="V281" s="746"/>
      <c r="W281" s="747"/>
      <c r="X281" s="748"/>
      <c r="Y281" s="763"/>
      <c r="Z281" s="1503"/>
      <c r="AA281" s="1504"/>
      <c r="AB281" s="1504"/>
      <c r="AC281" s="1504"/>
      <c r="AD281" s="1504"/>
      <c r="AE281" s="1504"/>
      <c r="AF281" s="1504"/>
      <c r="AG281" s="1504"/>
      <c r="AH281" s="1518"/>
      <c r="AI281" s="1510">
        <f>IF(VLOOKUP($A281,'Data (new)'!$A:$T,12,0)="","",VLOOKUP($A281,'Data (new)'!$A:$T,12,0))</f>
        <v>0.66800000000000004</v>
      </c>
      <c r="AJ281" s="1509" t="str">
        <f t="shared" si="161"/>
        <v/>
      </c>
      <c r="AK281" s="1509" t="str">
        <f t="shared" si="162"/>
        <v/>
      </c>
      <c r="AL281" s="1510" t="str">
        <f t="shared" si="163"/>
        <v/>
      </c>
      <c r="AM281" s="1510" t="str">
        <f>IF(ISERROR('Agripp Holds PU (EU, ASIA)'!$AL281*(1-$I$3)),"",'Agripp Holds PU (EU, ASIA)'!$AL281*(1-$I$3))</f>
        <v/>
      </c>
      <c r="AN281" s="1511" t="str">
        <f t="shared" si="164"/>
        <v/>
      </c>
      <c r="AO281" s="1390">
        <f t="shared" si="138"/>
        <v>0</v>
      </c>
      <c r="AP281" s="1390">
        <f t="shared" si="139"/>
        <v>0</v>
      </c>
      <c r="AQ281" s="1390">
        <f t="shared" si="140"/>
        <v>0</v>
      </c>
      <c r="AR281" s="1390">
        <f t="shared" si="141"/>
        <v>0</v>
      </c>
      <c r="AS281" s="1390">
        <f t="shared" si="142"/>
        <v>0</v>
      </c>
      <c r="AT281" s="1390">
        <f t="shared" si="143"/>
        <v>0</v>
      </c>
      <c r="AU281" s="1390">
        <f t="shared" si="144"/>
        <v>0</v>
      </c>
      <c r="AV281" s="1390">
        <f t="shared" si="145"/>
        <v>0</v>
      </c>
      <c r="AW281" s="1390">
        <f t="shared" si="146"/>
        <v>0</v>
      </c>
      <c r="AX281" s="1390">
        <f t="shared" si="147"/>
        <v>0</v>
      </c>
      <c r="AY281" s="1390">
        <f t="shared" si="148"/>
        <v>0</v>
      </c>
      <c r="AZ281" s="1390">
        <f t="shared" si="149"/>
        <v>0</v>
      </c>
      <c r="BA281" s="1390">
        <f t="shared" si="150"/>
        <v>0</v>
      </c>
      <c r="BB281" s="1390">
        <f t="shared" si="151"/>
        <v>0</v>
      </c>
      <c r="BC281" s="1390">
        <f t="shared" si="152"/>
        <v>0</v>
      </c>
      <c r="BD281" s="1390">
        <f t="shared" si="153"/>
        <v>0</v>
      </c>
      <c r="BE281" s="1390">
        <f t="shared" si="154"/>
        <v>0</v>
      </c>
      <c r="BF281" s="1390">
        <f t="shared" si="155"/>
        <v>0</v>
      </c>
      <c r="BG281" s="1390">
        <f t="shared" si="156"/>
        <v>0</v>
      </c>
      <c r="BH281" s="1390">
        <f t="shared" si="157"/>
        <v>0</v>
      </c>
      <c r="BI281" s="1390">
        <f t="shared" si="158"/>
        <v>0</v>
      </c>
      <c r="BJ281" s="1390">
        <f t="shared" si="159"/>
        <v>0</v>
      </c>
      <c r="BK281" s="1390">
        <f t="shared" si="160"/>
        <v>0</v>
      </c>
    </row>
    <row r="282" spans="1:63" ht="21" customHeight="1">
      <c r="A282" s="1498" t="s">
        <v>1713</v>
      </c>
      <c r="B282" s="1499"/>
      <c r="C282" s="1500" t="str">
        <f>IF(VLOOKUP($A282,'Data (new)'!$A:$T,2,0)="","",VLOOKUP($A282,'Data (new)'!$A:$T,2,0))</f>
        <v/>
      </c>
      <c r="D282" s="1500"/>
      <c r="E282" s="1500" t="e">
        <f>IF(VLOOKUP($A282,#REF!,3,0)="","",VLOOKUP($A282,#REF!,3,0))</f>
        <v>#REF!</v>
      </c>
      <c r="F282" s="1683"/>
      <c r="G282" s="1492" t="str">
        <f>IF(VLOOKUP($A282,'Data (new)'!$A:$T,6,0)="","",HYPERLINK(VLOOKUP($A282,'Data (new)'!A:T,7,0), VLOOKUP($A282,'Data (new)'!A:T,6,0)))</f>
        <v>Tribal</v>
      </c>
      <c r="H282" s="1500" t="str">
        <f>IF(VLOOKUP($A282,'Data (new)'!$A:$T,14,0)="","",VLOOKUP($A282,'Data (new)'!$A:$T,14,0))</f>
        <v>Jugs</v>
      </c>
      <c r="I282" s="1501" t="str">
        <f>IF(VLOOKUP($A282,'Data (new)'!$A:$T,10,0)="","",VLOOKUP($A282,'Data (new)'!$A:$T,10,0))</f>
        <v>XL</v>
      </c>
      <c r="J282" s="1501">
        <f>IF(VLOOKUP($A282,'Data (new)'!$A:$T,11,0)="","",VLOOKUP($A282,'Data (new)'!$A:$T,11,0))</f>
        <v>5</v>
      </c>
      <c r="K282" s="1502">
        <f>IF(VLOOKUP($A282,'Data (new)'!$A:$T,16,0)="","",VLOOKUP($A282,'Data (new)'!$A:$T,16,0))</f>
        <v>133</v>
      </c>
      <c r="L282" s="765"/>
      <c r="M282" s="765"/>
      <c r="N282" s="765"/>
      <c r="O282" s="765"/>
      <c r="P282" s="765"/>
      <c r="Q282" s="735"/>
      <c r="R282" s="735"/>
      <c r="S282" s="735"/>
      <c r="T282" s="735"/>
      <c r="U282" s="736"/>
      <c r="V282" s="736"/>
      <c r="W282" s="737"/>
      <c r="X282" s="738"/>
      <c r="Y282" s="762"/>
      <c r="Z282" s="1503"/>
      <c r="AA282" s="1504"/>
      <c r="AB282" s="1504"/>
      <c r="AC282" s="1504"/>
      <c r="AD282" s="1504"/>
      <c r="AE282" s="1504"/>
      <c r="AF282" s="1504"/>
      <c r="AG282" s="1504"/>
      <c r="AH282" s="1518"/>
      <c r="AI282" s="1502">
        <f>IF(VLOOKUP($A282,'Data (new)'!$A:$T,12,0)="","",VLOOKUP($A282,'Data (new)'!$A:$T,12,0))</f>
        <v>2.2349999999999999</v>
      </c>
      <c r="AJ282" s="1501" t="str">
        <f t="shared" si="161"/>
        <v/>
      </c>
      <c r="AK282" s="1501" t="str">
        <f t="shared" si="162"/>
        <v/>
      </c>
      <c r="AL282" s="1502" t="str">
        <f t="shared" si="163"/>
        <v/>
      </c>
      <c r="AM282" s="1502" t="str">
        <f>IF(ISERROR('Agripp Holds PU (EU, ASIA)'!$AL282*(1-$I$3)),"",'Agripp Holds PU (EU, ASIA)'!$AL282*(1-$I$3))</f>
        <v/>
      </c>
      <c r="AN282" s="1505" t="str">
        <f t="shared" si="164"/>
        <v/>
      </c>
      <c r="AO282" s="1390">
        <f t="shared" si="138"/>
        <v>0</v>
      </c>
      <c r="AP282" s="1390">
        <f t="shared" si="139"/>
        <v>0</v>
      </c>
      <c r="AQ282" s="1390">
        <f t="shared" si="140"/>
        <v>0</v>
      </c>
      <c r="AR282" s="1390">
        <f t="shared" si="141"/>
        <v>0</v>
      </c>
      <c r="AS282" s="1390">
        <f t="shared" si="142"/>
        <v>0</v>
      </c>
      <c r="AT282" s="1390">
        <f t="shared" si="143"/>
        <v>0</v>
      </c>
      <c r="AU282" s="1390">
        <f t="shared" si="144"/>
        <v>0</v>
      </c>
      <c r="AV282" s="1390">
        <f t="shared" si="145"/>
        <v>0</v>
      </c>
      <c r="AW282" s="1390">
        <f t="shared" si="146"/>
        <v>0</v>
      </c>
      <c r="AX282" s="1390">
        <f t="shared" si="147"/>
        <v>0</v>
      </c>
      <c r="AY282" s="1390">
        <f t="shared" si="148"/>
        <v>0</v>
      </c>
      <c r="AZ282" s="1390">
        <f t="shared" si="149"/>
        <v>0</v>
      </c>
      <c r="BA282" s="1390">
        <f t="shared" si="150"/>
        <v>0</v>
      </c>
      <c r="BB282" s="1390">
        <f t="shared" si="151"/>
        <v>0</v>
      </c>
      <c r="BC282" s="1390">
        <f t="shared" si="152"/>
        <v>0</v>
      </c>
      <c r="BD282" s="1390">
        <f t="shared" si="153"/>
        <v>0</v>
      </c>
      <c r="BE282" s="1390">
        <f t="shared" si="154"/>
        <v>0</v>
      </c>
      <c r="BF282" s="1390">
        <f t="shared" si="155"/>
        <v>0</v>
      </c>
      <c r="BG282" s="1390">
        <f t="shared" si="156"/>
        <v>0</v>
      </c>
      <c r="BH282" s="1390">
        <f t="shared" si="157"/>
        <v>0</v>
      </c>
      <c r="BI282" s="1390">
        <f t="shared" si="158"/>
        <v>0</v>
      </c>
      <c r="BJ282" s="1390">
        <f t="shared" si="159"/>
        <v>0</v>
      </c>
      <c r="BK282" s="1390">
        <f t="shared" si="160"/>
        <v>0</v>
      </c>
    </row>
    <row r="283" spans="1:63" ht="21" customHeight="1">
      <c r="A283" s="1506" t="s">
        <v>1714</v>
      </c>
      <c r="B283" s="667"/>
      <c r="C283" s="1507" t="str">
        <f>IF(VLOOKUP($A283,'Data (new)'!$A:$T,2,0)="","",VLOOKUP($A283,'Data (new)'!$A:$T,2,0))</f>
        <v/>
      </c>
      <c r="D283" s="1507"/>
      <c r="E283" s="1507" t="e">
        <f>IF(VLOOKUP($A283,#REF!,3,0)="","",VLOOKUP($A283,#REF!,3,0))</f>
        <v>#REF!</v>
      </c>
      <c r="F283" s="1683"/>
      <c r="G283" s="1508" t="str">
        <f>IF(VLOOKUP($A283,'Data (new)'!$A:$T,6,0)="","",HYPERLINK(VLOOKUP($A283,'Data (new)'!A:T,7,0), VLOOKUP($A283,'Data (new)'!A:T,6,0)))</f>
        <v>Tricky</v>
      </c>
      <c r="H283" s="1507" t="str">
        <f>IF(VLOOKUP($A283,'Data (new)'!$A:$T,14,0)="","",VLOOKUP($A283,'Data (new)'!$A:$T,14,0))</f>
        <v>Jugs</v>
      </c>
      <c r="I283" s="1509" t="str">
        <f>IF(VLOOKUP($A283,'Data (new)'!$A:$T,10,0)="","",VLOOKUP($A283,'Data (new)'!$A:$T,10,0))</f>
        <v>S</v>
      </c>
      <c r="J283" s="1509">
        <f>IF(VLOOKUP($A283,'Data (new)'!$A:$T,11,0)="","",VLOOKUP($A283,'Data (new)'!$A:$T,11,0))</f>
        <v>10</v>
      </c>
      <c r="K283" s="1510">
        <f>IF(VLOOKUP($A283,'Data (new)'!$A:$T,16,0)="","",VLOOKUP($A283,'Data (new)'!$A:$T,16,0))</f>
        <v>90</v>
      </c>
      <c r="L283" s="764"/>
      <c r="M283" s="764"/>
      <c r="N283" s="764"/>
      <c r="O283" s="764"/>
      <c r="P283" s="764"/>
      <c r="Q283" s="745"/>
      <c r="R283" s="745"/>
      <c r="S283" s="745"/>
      <c r="T283" s="745"/>
      <c r="U283" s="746"/>
      <c r="V283" s="746"/>
      <c r="W283" s="747"/>
      <c r="X283" s="748"/>
      <c r="Y283" s="763"/>
      <c r="Z283" s="1503"/>
      <c r="AA283" s="1504"/>
      <c r="AB283" s="1504"/>
      <c r="AC283" s="1504"/>
      <c r="AD283" s="1504"/>
      <c r="AE283" s="1504"/>
      <c r="AF283" s="1504"/>
      <c r="AG283" s="1504"/>
      <c r="AH283" s="1518"/>
      <c r="AI283" s="1510">
        <f>IF(VLOOKUP($A283,'Data (new)'!$A:$T,12,0)="","",VLOOKUP($A283,'Data (new)'!$A:$T,12,0))</f>
        <v>0.99</v>
      </c>
      <c r="AJ283" s="1509" t="str">
        <f t="shared" si="161"/>
        <v/>
      </c>
      <c r="AK283" s="1509" t="str">
        <f t="shared" si="162"/>
        <v/>
      </c>
      <c r="AL283" s="1510" t="str">
        <f t="shared" si="163"/>
        <v/>
      </c>
      <c r="AM283" s="1510" t="str">
        <f>IF(ISERROR('Agripp Holds PU (EU, ASIA)'!$AL283*(1-$I$3)),"",'Agripp Holds PU (EU, ASIA)'!$AL283*(1-$I$3))</f>
        <v/>
      </c>
      <c r="AN283" s="1511" t="str">
        <f t="shared" si="164"/>
        <v/>
      </c>
      <c r="AO283" s="1390">
        <f t="shared" si="138"/>
        <v>0</v>
      </c>
      <c r="AP283" s="1390">
        <f t="shared" si="139"/>
        <v>0</v>
      </c>
      <c r="AQ283" s="1390">
        <f t="shared" si="140"/>
        <v>0</v>
      </c>
      <c r="AR283" s="1390">
        <f t="shared" si="141"/>
        <v>0</v>
      </c>
      <c r="AS283" s="1390">
        <f t="shared" si="142"/>
        <v>0</v>
      </c>
      <c r="AT283" s="1390">
        <f t="shared" si="143"/>
        <v>0</v>
      </c>
      <c r="AU283" s="1390">
        <f t="shared" si="144"/>
        <v>0</v>
      </c>
      <c r="AV283" s="1390">
        <f t="shared" si="145"/>
        <v>0</v>
      </c>
      <c r="AW283" s="1390">
        <f t="shared" si="146"/>
        <v>0</v>
      </c>
      <c r="AX283" s="1390">
        <f t="shared" si="147"/>
        <v>0</v>
      </c>
      <c r="AY283" s="1390">
        <f t="shared" si="148"/>
        <v>0</v>
      </c>
      <c r="AZ283" s="1390">
        <f t="shared" si="149"/>
        <v>0</v>
      </c>
      <c r="BA283" s="1390">
        <f t="shared" si="150"/>
        <v>0</v>
      </c>
      <c r="BB283" s="1390">
        <f t="shared" si="151"/>
        <v>0</v>
      </c>
      <c r="BC283" s="1390">
        <f t="shared" si="152"/>
        <v>0</v>
      </c>
      <c r="BD283" s="1390">
        <f t="shared" si="153"/>
        <v>0</v>
      </c>
      <c r="BE283" s="1390">
        <f t="shared" si="154"/>
        <v>0</v>
      </c>
      <c r="BF283" s="1390">
        <f t="shared" si="155"/>
        <v>0</v>
      </c>
      <c r="BG283" s="1390">
        <f t="shared" si="156"/>
        <v>0</v>
      </c>
      <c r="BH283" s="1390">
        <f t="shared" si="157"/>
        <v>0</v>
      </c>
      <c r="BI283" s="1390">
        <f t="shared" si="158"/>
        <v>0</v>
      </c>
      <c r="BJ283" s="1390">
        <f t="shared" si="159"/>
        <v>0</v>
      </c>
      <c r="BK283" s="1390">
        <f t="shared" si="160"/>
        <v>0</v>
      </c>
    </row>
    <row r="284" spans="1:63" ht="21" customHeight="1">
      <c r="A284" s="1498" t="s">
        <v>2206</v>
      </c>
      <c r="B284" s="1499"/>
      <c r="C284" s="1500" t="str">
        <f>IF(VLOOKUP($A284,'Data (new)'!$A:$T,2,0)="","",VLOOKUP($A284,'Data (new)'!$A:$T,2,0))</f>
        <v/>
      </c>
      <c r="D284" s="1500"/>
      <c r="E284" s="1500" t="e">
        <f>IF(VLOOKUP($A284,#REF!,3,0)="","",VLOOKUP($A284,#REF!,3,0))</f>
        <v>#REF!</v>
      </c>
      <c r="F284" s="1683"/>
      <c r="G284" s="1492" t="str">
        <f>IF(VLOOKUP($A284,'Data (new)'!$A:$T,6,0)="","",HYPERLINK(VLOOKUP($A284,'Data (new)'!A:T,7,0), VLOOKUP($A284,'Data (new)'!A:T,6,0)))</f>
        <v>Wasabi</v>
      </c>
      <c r="H284" s="1500" t="str">
        <f>IF(VLOOKUP($A284,'Data (new)'!$A:$T,14,0)="","",VLOOKUP($A284,'Data (new)'!$A:$T,14,0))</f>
        <v>Jugs</v>
      </c>
      <c r="I284" s="1501" t="str">
        <f>IF(VLOOKUP($A284,'Data (new)'!$A:$T,10,0)="","",VLOOKUP($A284,'Data (new)'!$A:$T,10,0))</f>
        <v>M</v>
      </c>
      <c r="J284" s="1501">
        <f>IF(VLOOKUP($A284,'Data (new)'!$A:$T,11,0)="","",VLOOKUP($A284,'Data (new)'!$A:$T,11,0))</f>
        <v>10</v>
      </c>
      <c r="K284" s="1502">
        <f>IF(VLOOKUP($A284,'Data (new)'!$A:$T,16,0)="","",VLOOKUP($A284,'Data (new)'!$A:$T,16,0))</f>
        <v>133</v>
      </c>
      <c r="L284" s="765"/>
      <c r="M284" s="765"/>
      <c r="N284" s="765"/>
      <c r="O284" s="765"/>
      <c r="P284" s="765"/>
      <c r="Q284" s="735"/>
      <c r="R284" s="735"/>
      <c r="S284" s="735"/>
      <c r="T284" s="735"/>
      <c r="U284" s="736"/>
      <c r="V284" s="736"/>
      <c r="W284" s="737"/>
      <c r="X284" s="738"/>
      <c r="Y284" s="762"/>
      <c r="Z284" s="1503"/>
      <c r="AA284" s="1504"/>
      <c r="AB284" s="1504"/>
      <c r="AC284" s="1504"/>
      <c r="AD284" s="1504"/>
      <c r="AE284" s="1504"/>
      <c r="AF284" s="1504"/>
      <c r="AG284" s="1504"/>
      <c r="AH284" s="1518"/>
      <c r="AI284" s="1502">
        <f>IF(VLOOKUP($A284,'Data (new)'!$A:$T,12,0)="","",VLOOKUP($A284,'Data (new)'!$A:$T,12,0))</f>
        <v>1.8740000000000001</v>
      </c>
      <c r="AJ284" s="1501" t="str">
        <f t="shared" si="161"/>
        <v/>
      </c>
      <c r="AK284" s="1501" t="str">
        <f t="shared" si="162"/>
        <v/>
      </c>
      <c r="AL284" s="1502" t="str">
        <f t="shared" si="163"/>
        <v/>
      </c>
      <c r="AM284" s="1502" t="str">
        <f>IF(ISERROR('Agripp Holds PU (EU, ASIA)'!$AL284*(1-$I$3)),"",'Agripp Holds PU (EU, ASIA)'!$AL284*(1-$I$3))</f>
        <v/>
      </c>
      <c r="AN284" s="1505" t="str">
        <f t="shared" si="164"/>
        <v/>
      </c>
      <c r="AO284" s="1390">
        <f t="shared" si="138"/>
        <v>0</v>
      </c>
      <c r="AP284" s="1390">
        <f t="shared" si="139"/>
        <v>0</v>
      </c>
      <c r="AQ284" s="1390">
        <f t="shared" si="140"/>
        <v>0</v>
      </c>
      <c r="AR284" s="1390">
        <f t="shared" si="141"/>
        <v>0</v>
      </c>
      <c r="AS284" s="1390">
        <f t="shared" si="142"/>
        <v>0</v>
      </c>
      <c r="AT284" s="1390">
        <f t="shared" si="143"/>
        <v>0</v>
      </c>
      <c r="AU284" s="1390">
        <f t="shared" si="144"/>
        <v>0</v>
      </c>
      <c r="AV284" s="1390">
        <f t="shared" si="145"/>
        <v>0</v>
      </c>
      <c r="AW284" s="1390">
        <f t="shared" si="146"/>
        <v>0</v>
      </c>
      <c r="AX284" s="1390">
        <f t="shared" si="147"/>
        <v>0</v>
      </c>
      <c r="AY284" s="1390">
        <f t="shared" si="148"/>
        <v>0</v>
      </c>
      <c r="AZ284" s="1390">
        <f t="shared" si="149"/>
        <v>0</v>
      </c>
      <c r="BA284" s="1390">
        <f t="shared" si="150"/>
        <v>0</v>
      </c>
      <c r="BB284" s="1390">
        <f t="shared" si="151"/>
        <v>0</v>
      </c>
      <c r="BC284" s="1390">
        <f t="shared" si="152"/>
        <v>0</v>
      </c>
      <c r="BD284" s="1390">
        <f t="shared" si="153"/>
        <v>0</v>
      </c>
      <c r="BE284" s="1390">
        <f t="shared" si="154"/>
        <v>0</v>
      </c>
      <c r="BF284" s="1390">
        <f t="shared" si="155"/>
        <v>0</v>
      </c>
      <c r="BG284" s="1390">
        <f t="shared" si="156"/>
        <v>0</v>
      </c>
      <c r="BH284" s="1390">
        <f t="shared" si="157"/>
        <v>0</v>
      </c>
      <c r="BI284" s="1390">
        <f t="shared" si="158"/>
        <v>0</v>
      </c>
      <c r="BJ284" s="1390">
        <f t="shared" si="159"/>
        <v>0</v>
      </c>
      <c r="BK284" s="1390">
        <f t="shared" si="160"/>
        <v>0</v>
      </c>
    </row>
    <row r="285" spans="1:63" ht="21" customHeight="1">
      <c r="A285" s="1506" t="s">
        <v>2207</v>
      </c>
      <c r="B285" s="667"/>
      <c r="C285" s="1507" t="str">
        <f>IF(VLOOKUP($A285,'Data (new)'!$A:$T,2,0)="","",VLOOKUP($A285,'Data (new)'!$A:$T,2,0))</f>
        <v/>
      </c>
      <c r="D285" s="1507"/>
      <c r="E285" s="1507" t="e">
        <f>IF(VLOOKUP($A285,#REF!,3,0)="","",VLOOKUP($A285,#REF!,3,0))</f>
        <v>#REF!</v>
      </c>
      <c r="F285" s="1683"/>
      <c r="G285" s="1508" t="str">
        <f>IF(VLOOKUP($A285,'Data (new)'!$A:$T,6,0)="","",HYPERLINK(VLOOKUP($A285,'Data (new)'!A:T,7,0), VLOOKUP($A285,'Data (new)'!A:T,6,0)))</f>
        <v>Woodoo</v>
      </c>
      <c r="H285" s="1507" t="str">
        <f>IF(VLOOKUP($A285,'Data (new)'!$A:$T,14,0)="","",VLOOKUP($A285,'Data (new)'!$A:$T,14,0))</f>
        <v>Jugs</v>
      </c>
      <c r="I285" s="1509" t="str">
        <f>IF(VLOOKUP($A285,'Data (new)'!$A:$T,10,0)="","",VLOOKUP($A285,'Data (new)'!$A:$T,10,0))</f>
        <v>XL</v>
      </c>
      <c r="J285" s="1509">
        <f>IF(VLOOKUP($A285,'Data (new)'!$A:$T,11,0)="","",VLOOKUP($A285,'Data (new)'!$A:$T,11,0))</f>
        <v>5</v>
      </c>
      <c r="K285" s="1510">
        <f>IF(VLOOKUP($A285,'Data (new)'!$A:$T,16,0)="","",VLOOKUP($A285,'Data (new)'!$A:$T,16,0))</f>
        <v>111</v>
      </c>
      <c r="L285" s="764"/>
      <c r="M285" s="764"/>
      <c r="N285" s="764"/>
      <c r="O285" s="764"/>
      <c r="P285" s="764"/>
      <c r="Q285" s="745"/>
      <c r="R285" s="745"/>
      <c r="S285" s="745"/>
      <c r="T285" s="745"/>
      <c r="U285" s="746"/>
      <c r="V285" s="746"/>
      <c r="W285" s="747"/>
      <c r="X285" s="748"/>
      <c r="Y285" s="763"/>
      <c r="Z285" s="1503"/>
      <c r="AA285" s="1504"/>
      <c r="AB285" s="1504"/>
      <c r="AC285" s="1504"/>
      <c r="AD285" s="1504"/>
      <c r="AE285" s="1504"/>
      <c r="AF285" s="1504"/>
      <c r="AG285" s="1504"/>
      <c r="AH285" s="1518"/>
      <c r="AI285" s="1510">
        <f>IF(VLOOKUP($A285,'Data (new)'!$A:$T,12,0)="","",VLOOKUP($A285,'Data (new)'!$A:$T,12,0))</f>
        <v>1.772</v>
      </c>
      <c r="AJ285" s="1509" t="str">
        <f t="shared" si="161"/>
        <v/>
      </c>
      <c r="AK285" s="1509" t="str">
        <f t="shared" si="162"/>
        <v/>
      </c>
      <c r="AL285" s="1510" t="str">
        <f t="shared" si="163"/>
        <v/>
      </c>
      <c r="AM285" s="1510" t="str">
        <f>IF(ISERROR('Agripp Holds PU (EU, ASIA)'!$AL285*(1-$I$3)),"",'Agripp Holds PU (EU, ASIA)'!$AL285*(1-$I$3))</f>
        <v/>
      </c>
      <c r="AN285" s="1511" t="str">
        <f t="shared" si="164"/>
        <v/>
      </c>
      <c r="AO285" s="1390">
        <f t="shared" si="138"/>
        <v>0</v>
      </c>
      <c r="AP285" s="1390">
        <f t="shared" si="139"/>
        <v>0</v>
      </c>
      <c r="AQ285" s="1390">
        <f t="shared" si="140"/>
        <v>0</v>
      </c>
      <c r="AR285" s="1390">
        <f t="shared" si="141"/>
        <v>0</v>
      </c>
      <c r="AS285" s="1390">
        <f t="shared" si="142"/>
        <v>0</v>
      </c>
      <c r="AT285" s="1390">
        <f t="shared" si="143"/>
        <v>0</v>
      </c>
      <c r="AU285" s="1390">
        <f t="shared" si="144"/>
        <v>0</v>
      </c>
      <c r="AV285" s="1390">
        <f t="shared" si="145"/>
        <v>0</v>
      </c>
      <c r="AW285" s="1390">
        <f t="shared" si="146"/>
        <v>0</v>
      </c>
      <c r="AX285" s="1390">
        <f t="shared" si="147"/>
        <v>0</v>
      </c>
      <c r="AY285" s="1390">
        <f t="shared" si="148"/>
        <v>0</v>
      </c>
      <c r="AZ285" s="1390">
        <f t="shared" si="149"/>
        <v>0</v>
      </c>
      <c r="BA285" s="1390">
        <f t="shared" si="150"/>
        <v>0</v>
      </c>
      <c r="BB285" s="1390">
        <f t="shared" si="151"/>
        <v>0</v>
      </c>
      <c r="BC285" s="1390">
        <f t="shared" si="152"/>
        <v>0</v>
      </c>
      <c r="BD285" s="1390">
        <f t="shared" si="153"/>
        <v>0</v>
      </c>
      <c r="BE285" s="1390">
        <f t="shared" si="154"/>
        <v>0</v>
      </c>
      <c r="BF285" s="1390">
        <f t="shared" si="155"/>
        <v>0</v>
      </c>
      <c r="BG285" s="1390">
        <f t="shared" si="156"/>
        <v>0</v>
      </c>
      <c r="BH285" s="1390">
        <f t="shared" si="157"/>
        <v>0</v>
      </c>
      <c r="BI285" s="1390">
        <f t="shared" si="158"/>
        <v>0</v>
      </c>
      <c r="BJ285" s="1390">
        <f t="shared" si="159"/>
        <v>0</v>
      </c>
      <c r="BK285" s="1390">
        <f t="shared" si="160"/>
        <v>0</v>
      </c>
    </row>
    <row r="286" spans="1:63" ht="21" customHeight="1">
      <c r="A286" s="1498" t="s">
        <v>2208</v>
      </c>
      <c r="B286" s="1499"/>
      <c r="C286" s="1500" t="str">
        <f>IF(VLOOKUP($A286,'Data (new)'!$A:$T,2,0)="","",VLOOKUP($A286,'Data (new)'!$A:$T,2,0))</f>
        <v/>
      </c>
      <c r="D286" s="1500"/>
      <c r="E286" s="1500" t="e">
        <f>IF(VLOOKUP($A286,#REF!,3,0)="","",VLOOKUP($A286,#REF!,3,0))</f>
        <v>#REF!</v>
      </c>
      <c r="F286" s="1685"/>
      <c r="G286" s="1492" t="str">
        <f>IF(VLOOKUP($A286,'Data (new)'!$A:$T,6,0)="","",HYPERLINK(VLOOKUP($A286,'Data (new)'!A:T,7,0), VLOOKUP($A286,'Data (new)'!A:T,6,0)))</f>
        <v>Yung</v>
      </c>
      <c r="H286" s="1500" t="str">
        <f>IF(VLOOKUP($A286,'Data (new)'!$A:$T,14,0)="","",VLOOKUP($A286,'Data (new)'!$A:$T,14,0))</f>
        <v>Jugs</v>
      </c>
      <c r="I286" s="1501" t="str">
        <f>IF(VLOOKUP($A286,'Data (new)'!$A:$T,10,0)="","",VLOOKUP($A286,'Data (new)'!$A:$T,10,0))</f>
        <v>M</v>
      </c>
      <c r="J286" s="1501">
        <f>IF(VLOOKUP($A286,'Data (new)'!$A:$T,11,0)="","",VLOOKUP($A286,'Data (new)'!$A:$T,11,0))</f>
        <v>10</v>
      </c>
      <c r="K286" s="1502">
        <f>IF(VLOOKUP($A286,'Data (new)'!$A:$T,16,0)="","",VLOOKUP($A286,'Data (new)'!$A:$T,16,0))</f>
        <v>127</v>
      </c>
      <c r="L286" s="765"/>
      <c r="M286" s="765"/>
      <c r="N286" s="765"/>
      <c r="O286" s="765"/>
      <c r="P286" s="765"/>
      <c r="Q286" s="735"/>
      <c r="R286" s="735"/>
      <c r="S286" s="735"/>
      <c r="T286" s="735"/>
      <c r="U286" s="736"/>
      <c r="V286" s="736"/>
      <c r="W286" s="737"/>
      <c r="X286" s="738"/>
      <c r="Y286" s="762"/>
      <c r="Z286" s="1503"/>
      <c r="AA286" s="1504"/>
      <c r="AB286" s="1504"/>
      <c r="AC286" s="1504"/>
      <c r="AD286" s="1504"/>
      <c r="AE286" s="1504"/>
      <c r="AF286" s="1504"/>
      <c r="AG286" s="1504"/>
      <c r="AH286" s="1518"/>
      <c r="AI286" s="1502">
        <f>IF(VLOOKUP($A286,'Data (new)'!$A:$T,12,0)="","",VLOOKUP($A286,'Data (new)'!$A:$T,12,0))</f>
        <v>1.746</v>
      </c>
      <c r="AJ286" s="1501" t="str">
        <f t="shared" si="161"/>
        <v/>
      </c>
      <c r="AK286" s="1501" t="str">
        <f t="shared" si="162"/>
        <v/>
      </c>
      <c r="AL286" s="1502" t="str">
        <f t="shared" si="163"/>
        <v/>
      </c>
      <c r="AM286" s="1502" t="str">
        <f>IF(ISERROR('Agripp Holds PU (EU, ASIA)'!$AL286*(1-$I$3)),"",'Agripp Holds PU (EU, ASIA)'!$AL286*(1-$I$3))</f>
        <v/>
      </c>
      <c r="AN286" s="1505" t="str">
        <f t="shared" si="164"/>
        <v/>
      </c>
      <c r="AO286" s="1390">
        <f t="shared" si="138"/>
        <v>0</v>
      </c>
      <c r="AP286" s="1390">
        <f t="shared" si="139"/>
        <v>0</v>
      </c>
      <c r="AQ286" s="1390">
        <f t="shared" si="140"/>
        <v>0</v>
      </c>
      <c r="AR286" s="1390">
        <f t="shared" si="141"/>
        <v>0</v>
      </c>
      <c r="AS286" s="1390">
        <f t="shared" si="142"/>
        <v>0</v>
      </c>
      <c r="AT286" s="1390">
        <f t="shared" si="143"/>
        <v>0</v>
      </c>
      <c r="AU286" s="1390">
        <f t="shared" si="144"/>
        <v>0</v>
      </c>
      <c r="AV286" s="1390">
        <f t="shared" si="145"/>
        <v>0</v>
      </c>
      <c r="AW286" s="1390">
        <f t="shared" si="146"/>
        <v>0</v>
      </c>
      <c r="AX286" s="1390">
        <f t="shared" si="147"/>
        <v>0</v>
      </c>
      <c r="AY286" s="1390">
        <f t="shared" si="148"/>
        <v>0</v>
      </c>
      <c r="AZ286" s="1390">
        <f t="shared" si="149"/>
        <v>0</v>
      </c>
      <c r="BA286" s="1390">
        <f t="shared" si="150"/>
        <v>0</v>
      </c>
      <c r="BB286" s="1390">
        <f t="shared" si="151"/>
        <v>0</v>
      </c>
      <c r="BC286" s="1390">
        <f t="shared" si="152"/>
        <v>0</v>
      </c>
      <c r="BD286" s="1390">
        <f t="shared" si="153"/>
        <v>0</v>
      </c>
      <c r="BE286" s="1390">
        <f t="shared" si="154"/>
        <v>0</v>
      </c>
      <c r="BF286" s="1390">
        <f t="shared" si="155"/>
        <v>0</v>
      </c>
      <c r="BG286" s="1390">
        <f t="shared" si="156"/>
        <v>0</v>
      </c>
      <c r="BH286" s="1390">
        <f t="shared" si="157"/>
        <v>0</v>
      </c>
      <c r="BI286" s="1390">
        <f t="shared" si="158"/>
        <v>0</v>
      </c>
      <c r="BJ286" s="1390">
        <f t="shared" si="159"/>
        <v>0</v>
      </c>
      <c r="BK286" s="1390">
        <f t="shared" si="160"/>
        <v>0</v>
      </c>
    </row>
    <row r="287" spans="1:63" ht="21" customHeight="1">
      <c r="A287" s="1523" t="s">
        <v>2209</v>
      </c>
      <c r="B287" s="1524"/>
      <c r="C287" s="1525" t="str">
        <f>IF(VLOOKUP($A287,'Data (new)'!$A:$T,2,0)="","",VLOOKUP($A287,'Data (new)'!$A:$T,2,0))</f>
        <v/>
      </c>
      <c r="D287" s="1525"/>
      <c r="E287" s="1525" t="e">
        <f>IF(VLOOKUP($A287,#REF!,3,0)="","",VLOOKUP($A287,#REF!,3,0))</f>
        <v>#REF!</v>
      </c>
      <c r="F287" s="1682" t="str">
        <f>IF(VLOOKUP($A306,'Data (new)'!$A:$T,5,0)="","",VLOOKUP($A306,'Data (new)'!$A:$T,5,0))</f>
        <v>Karma (EU)</v>
      </c>
      <c r="G287" s="1526" t="str">
        <f>IF(VLOOKUP($A287,'Data (new)'!$A:$T,6,0)="","",HYPERLINK(VLOOKUP($A287,'Data (new)'!A:T,7,0), VLOOKUP($A287,'Data (new)'!A:T,6,0)))</f>
        <v>Addic</v>
      </c>
      <c r="H287" s="1525" t="str">
        <f>IF(VLOOKUP($A287,'Data (new)'!$A:$T,14,0)="","",VLOOKUP($A287,'Data (new)'!$A:$T,14,0))</f>
        <v>Jugs</v>
      </c>
      <c r="I287" s="1527" t="str">
        <f>IF(VLOOKUP($A287,'Data (new)'!$A:$T,10,0)="","",VLOOKUP($A287,'Data (new)'!$A:$T,10,0))</f>
        <v>XL</v>
      </c>
      <c r="J287" s="1527">
        <f>IF(VLOOKUP($A287,'Data (new)'!$A:$T,11,0)="","",VLOOKUP($A287,'Data (new)'!$A:$T,11,0))</f>
        <v>5</v>
      </c>
      <c r="K287" s="1528">
        <f>IF(VLOOKUP($A287,'Data (new)'!$A:$T,16,0)="","",VLOOKUP($A287,'Data (new)'!$A:$T,16,0))</f>
        <v>134</v>
      </c>
      <c r="L287" s="1377"/>
      <c r="M287" s="1377"/>
      <c r="N287" s="1377"/>
      <c r="O287" s="1377"/>
      <c r="P287" s="1377"/>
      <c r="Q287" s="1378"/>
      <c r="R287" s="1378"/>
      <c r="S287" s="1378"/>
      <c r="T287" s="1378"/>
      <c r="U287" s="1379"/>
      <c r="V287" s="1379"/>
      <c r="W287" s="1380"/>
      <c r="X287" s="1381"/>
      <c r="Y287" s="1382"/>
      <c r="Z287" s="1529"/>
      <c r="AA287" s="1530"/>
      <c r="AB287" s="1530"/>
      <c r="AC287" s="1530"/>
      <c r="AD287" s="1530"/>
      <c r="AE287" s="1530"/>
      <c r="AF287" s="1530"/>
      <c r="AG287" s="1530"/>
      <c r="AH287" s="1531"/>
      <c r="AI287" s="1528">
        <f>IF(VLOOKUP($A287,'Data (new)'!$A:$T,12,0)="","",VLOOKUP($A287,'Data (new)'!$A:$T,12,0))</f>
        <v>2.2509999999999999</v>
      </c>
      <c r="AJ287" s="1527" t="str">
        <f t="shared" si="161"/>
        <v/>
      </c>
      <c r="AK287" s="1527" t="str">
        <f t="shared" si="162"/>
        <v/>
      </c>
      <c r="AL287" s="1528" t="str">
        <f t="shared" si="163"/>
        <v/>
      </c>
      <c r="AM287" s="1528" t="str">
        <f>IF(ISERROR('Agripp Holds PU (EU, ASIA)'!$AL287*(1-$I$3)),"",'Agripp Holds PU (EU, ASIA)'!$AL287*(1-$I$3))</f>
        <v/>
      </c>
      <c r="AN287" s="1532" t="str">
        <f t="shared" si="164"/>
        <v/>
      </c>
      <c r="AO287" s="1390">
        <f t="shared" si="138"/>
        <v>0</v>
      </c>
      <c r="AP287" s="1390">
        <f t="shared" si="139"/>
        <v>0</v>
      </c>
      <c r="AQ287" s="1390">
        <f t="shared" si="140"/>
        <v>0</v>
      </c>
      <c r="AR287" s="1390">
        <f t="shared" si="141"/>
        <v>0</v>
      </c>
      <c r="AS287" s="1390">
        <f t="shared" si="142"/>
        <v>0</v>
      </c>
      <c r="AT287" s="1390">
        <f t="shared" si="143"/>
        <v>0</v>
      </c>
      <c r="AU287" s="1390">
        <f t="shared" si="144"/>
        <v>0</v>
      </c>
      <c r="AV287" s="1390">
        <f t="shared" si="145"/>
        <v>0</v>
      </c>
      <c r="AW287" s="1390">
        <f t="shared" si="146"/>
        <v>0</v>
      </c>
      <c r="AX287" s="1390">
        <f t="shared" si="147"/>
        <v>0</v>
      </c>
      <c r="AY287" s="1390">
        <f t="shared" si="148"/>
        <v>0</v>
      </c>
      <c r="AZ287" s="1390">
        <f t="shared" si="149"/>
        <v>0</v>
      </c>
      <c r="BA287" s="1390">
        <f t="shared" si="150"/>
        <v>0</v>
      </c>
      <c r="BB287" s="1390">
        <f t="shared" si="151"/>
        <v>0</v>
      </c>
      <c r="BC287" s="1390">
        <f t="shared" si="152"/>
        <v>0</v>
      </c>
      <c r="BD287" s="1390">
        <f t="shared" si="153"/>
        <v>0</v>
      </c>
      <c r="BE287" s="1390">
        <f t="shared" si="154"/>
        <v>0</v>
      </c>
      <c r="BF287" s="1390">
        <f t="shared" si="155"/>
        <v>0</v>
      </c>
      <c r="BG287" s="1390">
        <f t="shared" si="156"/>
        <v>0</v>
      </c>
      <c r="BH287" s="1390">
        <f t="shared" si="157"/>
        <v>0</v>
      </c>
      <c r="BI287" s="1390">
        <f t="shared" si="158"/>
        <v>0</v>
      </c>
      <c r="BJ287" s="1390">
        <f t="shared" si="159"/>
        <v>0</v>
      </c>
      <c r="BK287" s="1390">
        <f t="shared" si="160"/>
        <v>0</v>
      </c>
    </row>
    <row r="288" spans="1:63" ht="21" customHeight="1">
      <c r="A288" s="1498" t="s">
        <v>2210</v>
      </c>
      <c r="B288" s="1499"/>
      <c r="C288" s="1500" t="str">
        <f>IF(VLOOKUP($A288,'Data (new)'!$A:$T,2,0)="","",VLOOKUP($A288,'Data (new)'!$A:$T,2,0))</f>
        <v/>
      </c>
      <c r="D288" s="1500"/>
      <c r="E288" s="1500" t="e">
        <f>IF(VLOOKUP($A288,#REF!,3,0)="","",VLOOKUP($A288,#REF!,3,0))</f>
        <v>#REF!</v>
      </c>
      <c r="F288" s="1683"/>
      <c r="G288" s="1492" t="str">
        <f>IF(VLOOKUP($A288,'Data (new)'!$A:$T,6,0)="","",HYPERLINK(VLOOKUP($A288,'Data (new)'!A:T,7,0), VLOOKUP($A288,'Data (new)'!A:T,6,0)))</f>
        <v>Alien</v>
      </c>
      <c r="H288" s="1500" t="str">
        <f>IF(VLOOKUP($A288,'Data (new)'!$A:$T,14,0)="","",VLOOKUP($A288,'Data (new)'!$A:$T,14,0))</f>
        <v>Crimps</v>
      </c>
      <c r="I288" s="1501" t="str">
        <f>IF(VLOOKUP($A288,'Data (new)'!$A:$T,10,0)="","",VLOOKUP($A288,'Data (new)'!$A:$T,10,0))</f>
        <v>XS</v>
      </c>
      <c r="J288" s="1501">
        <f>IF(VLOOKUP($A288,'Data (new)'!$A:$T,11,0)="","",VLOOKUP($A288,'Data (new)'!$A:$T,11,0))</f>
        <v>15</v>
      </c>
      <c r="K288" s="1502">
        <f>IF(VLOOKUP($A288,'Data (new)'!$A:$T,16,0)="","",VLOOKUP($A288,'Data (new)'!$A:$T,16,0))</f>
        <v>101</v>
      </c>
      <c r="L288" s="765"/>
      <c r="M288" s="765"/>
      <c r="N288" s="765"/>
      <c r="O288" s="765"/>
      <c r="P288" s="765"/>
      <c r="Q288" s="735"/>
      <c r="R288" s="735"/>
      <c r="S288" s="735"/>
      <c r="T288" s="735"/>
      <c r="U288" s="736"/>
      <c r="V288" s="736"/>
      <c r="W288" s="737"/>
      <c r="X288" s="738"/>
      <c r="Y288" s="762"/>
      <c r="Z288" s="1503"/>
      <c r="AA288" s="1504"/>
      <c r="AB288" s="1504"/>
      <c r="AC288" s="1504"/>
      <c r="AD288" s="1504"/>
      <c r="AE288" s="1504"/>
      <c r="AF288" s="1504"/>
      <c r="AG288" s="1504"/>
      <c r="AH288" s="1518"/>
      <c r="AI288" s="1502">
        <f>IF(VLOOKUP($A288,'Data (new)'!$A:$T,12,0)="","",VLOOKUP($A288,'Data (new)'!$A:$T,12,0))</f>
        <v>0.85099999999999998</v>
      </c>
      <c r="AJ288" s="1501" t="str">
        <f t="shared" si="161"/>
        <v/>
      </c>
      <c r="AK288" s="1501" t="str">
        <f t="shared" si="162"/>
        <v/>
      </c>
      <c r="AL288" s="1502" t="str">
        <f t="shared" si="163"/>
        <v/>
      </c>
      <c r="AM288" s="1502" t="str">
        <f>IF(ISERROR('Agripp Holds PU (EU, ASIA)'!$AL288*(1-$I$3)),"",'Agripp Holds PU (EU, ASIA)'!$AL288*(1-$I$3))</f>
        <v/>
      </c>
      <c r="AN288" s="1505" t="str">
        <f t="shared" si="164"/>
        <v/>
      </c>
      <c r="AO288" s="1390">
        <f t="shared" si="138"/>
        <v>0</v>
      </c>
      <c r="AP288" s="1390">
        <f t="shared" si="139"/>
        <v>0</v>
      </c>
      <c r="AQ288" s="1390">
        <f t="shared" si="140"/>
        <v>0</v>
      </c>
      <c r="AR288" s="1390">
        <f t="shared" si="141"/>
        <v>0</v>
      </c>
      <c r="AS288" s="1390">
        <f t="shared" si="142"/>
        <v>0</v>
      </c>
      <c r="AT288" s="1390">
        <f t="shared" si="143"/>
        <v>0</v>
      </c>
      <c r="AU288" s="1390">
        <f t="shared" si="144"/>
        <v>0</v>
      </c>
      <c r="AV288" s="1390">
        <f t="shared" si="145"/>
        <v>0</v>
      </c>
      <c r="AW288" s="1390">
        <f t="shared" si="146"/>
        <v>0</v>
      </c>
      <c r="AX288" s="1390">
        <f t="shared" si="147"/>
        <v>0</v>
      </c>
      <c r="AY288" s="1390">
        <f t="shared" si="148"/>
        <v>0</v>
      </c>
      <c r="AZ288" s="1390">
        <f t="shared" si="149"/>
        <v>0</v>
      </c>
      <c r="BA288" s="1390">
        <f t="shared" si="150"/>
        <v>0</v>
      </c>
      <c r="BB288" s="1390">
        <f t="shared" si="151"/>
        <v>0</v>
      </c>
      <c r="BC288" s="1390">
        <f t="shared" si="152"/>
        <v>0</v>
      </c>
      <c r="BD288" s="1390">
        <f t="shared" si="153"/>
        <v>0</v>
      </c>
      <c r="BE288" s="1390">
        <f t="shared" si="154"/>
        <v>0</v>
      </c>
      <c r="BF288" s="1390">
        <f t="shared" si="155"/>
        <v>0</v>
      </c>
      <c r="BG288" s="1390">
        <f t="shared" si="156"/>
        <v>0</v>
      </c>
      <c r="BH288" s="1390">
        <f t="shared" si="157"/>
        <v>0</v>
      </c>
      <c r="BI288" s="1390">
        <f t="shared" si="158"/>
        <v>0</v>
      </c>
      <c r="BJ288" s="1390">
        <f t="shared" si="159"/>
        <v>0</v>
      </c>
      <c r="BK288" s="1390">
        <f t="shared" si="160"/>
        <v>0</v>
      </c>
    </row>
    <row r="289" spans="1:63" ht="21" customHeight="1">
      <c r="A289" s="1506" t="s">
        <v>2211</v>
      </c>
      <c r="B289" s="667"/>
      <c r="C289" s="1507" t="str">
        <f>IF(VLOOKUP($A289,'Data (new)'!$A:$T,2,0)="","",VLOOKUP($A289,'Data (new)'!$A:$T,2,0))</f>
        <v/>
      </c>
      <c r="D289" s="1507"/>
      <c r="E289" s="1507" t="e">
        <f>IF(VLOOKUP($A289,#REF!,3,0)="","",VLOOKUP($A289,#REF!,3,0))</f>
        <v>#REF!</v>
      </c>
      <c r="F289" s="1683"/>
      <c r="G289" s="1508" t="str">
        <f>IF(VLOOKUP($A289,'Data (new)'!$A:$T,6,0)="","",HYPERLINK(VLOOKUP($A289,'Data (new)'!A:T,7,0), VLOOKUP($A289,'Data (new)'!A:T,6,0)))</f>
        <v>Astral</v>
      </c>
      <c r="H289" s="1507" t="str">
        <f>IF(VLOOKUP($A289,'Data (new)'!$A:$T,14,0)="","",VLOOKUP($A289,'Data (new)'!$A:$T,14,0))</f>
        <v>Slopers</v>
      </c>
      <c r="I289" s="1509" t="str">
        <f>IF(VLOOKUP($A289,'Data (new)'!$A:$T,10,0)="","",VLOOKUP($A289,'Data (new)'!$A:$T,10,0))</f>
        <v>XL</v>
      </c>
      <c r="J289" s="1509">
        <f>IF(VLOOKUP($A289,'Data (new)'!$A:$T,11,0)="","",VLOOKUP($A289,'Data (new)'!$A:$T,11,0))</f>
        <v>10</v>
      </c>
      <c r="K289" s="1510">
        <f>IF(VLOOKUP($A289,'Data (new)'!$A:$T,16,0)="","",VLOOKUP($A289,'Data (new)'!$A:$T,16,0))</f>
        <v>315</v>
      </c>
      <c r="L289" s="764"/>
      <c r="M289" s="764"/>
      <c r="N289" s="764"/>
      <c r="O289" s="764"/>
      <c r="P289" s="764"/>
      <c r="Q289" s="745"/>
      <c r="R289" s="745"/>
      <c r="S289" s="745"/>
      <c r="T289" s="745"/>
      <c r="U289" s="746"/>
      <c r="V289" s="746"/>
      <c r="W289" s="747"/>
      <c r="X289" s="748"/>
      <c r="Y289" s="763"/>
      <c r="Z289" s="1503"/>
      <c r="AA289" s="1504"/>
      <c r="AB289" s="1504"/>
      <c r="AC289" s="1504"/>
      <c r="AD289" s="1504"/>
      <c r="AE289" s="1504"/>
      <c r="AF289" s="1504"/>
      <c r="AG289" s="1504"/>
      <c r="AH289" s="1518"/>
      <c r="AI289" s="1510">
        <f>IF(VLOOKUP($A289,'Data (new)'!$A:$T,12,0)="","",VLOOKUP($A289,'Data (new)'!$A:$T,12,0))</f>
        <v>3.2029999999999998</v>
      </c>
      <c r="AJ289" s="1509" t="str">
        <f t="shared" si="161"/>
        <v/>
      </c>
      <c r="AK289" s="1509" t="str">
        <f t="shared" si="162"/>
        <v/>
      </c>
      <c r="AL289" s="1510" t="str">
        <f t="shared" si="163"/>
        <v/>
      </c>
      <c r="AM289" s="1510" t="str">
        <f>IF(ISERROR('Agripp Holds PU (EU, ASIA)'!$AL289*(1-$I$3)),"",'Agripp Holds PU (EU, ASIA)'!$AL289*(1-$I$3))</f>
        <v/>
      </c>
      <c r="AN289" s="1511" t="str">
        <f t="shared" si="164"/>
        <v/>
      </c>
      <c r="AO289" s="1390">
        <f t="shared" si="138"/>
        <v>0</v>
      </c>
      <c r="AP289" s="1390">
        <f t="shared" si="139"/>
        <v>0</v>
      </c>
      <c r="AQ289" s="1390">
        <f t="shared" si="140"/>
        <v>0</v>
      </c>
      <c r="AR289" s="1390">
        <f t="shared" si="141"/>
        <v>0</v>
      </c>
      <c r="AS289" s="1390">
        <f t="shared" si="142"/>
        <v>0</v>
      </c>
      <c r="AT289" s="1390">
        <f t="shared" si="143"/>
        <v>0</v>
      </c>
      <c r="AU289" s="1390">
        <f t="shared" si="144"/>
        <v>0</v>
      </c>
      <c r="AV289" s="1390">
        <f t="shared" si="145"/>
        <v>0</v>
      </c>
      <c r="AW289" s="1390">
        <f t="shared" si="146"/>
        <v>0</v>
      </c>
      <c r="AX289" s="1390">
        <f t="shared" si="147"/>
        <v>0</v>
      </c>
      <c r="AY289" s="1390">
        <f t="shared" si="148"/>
        <v>0</v>
      </c>
      <c r="AZ289" s="1390">
        <f t="shared" si="149"/>
        <v>0</v>
      </c>
      <c r="BA289" s="1390">
        <f t="shared" si="150"/>
        <v>0</v>
      </c>
      <c r="BB289" s="1390">
        <f t="shared" si="151"/>
        <v>0</v>
      </c>
      <c r="BC289" s="1390">
        <f t="shared" si="152"/>
        <v>0</v>
      </c>
      <c r="BD289" s="1390">
        <f t="shared" si="153"/>
        <v>0</v>
      </c>
      <c r="BE289" s="1390">
        <f t="shared" si="154"/>
        <v>0</v>
      </c>
      <c r="BF289" s="1390">
        <f t="shared" si="155"/>
        <v>0</v>
      </c>
      <c r="BG289" s="1390">
        <f t="shared" si="156"/>
        <v>0</v>
      </c>
      <c r="BH289" s="1390">
        <f t="shared" si="157"/>
        <v>0</v>
      </c>
      <c r="BI289" s="1390">
        <f t="shared" si="158"/>
        <v>0</v>
      </c>
      <c r="BJ289" s="1390">
        <f t="shared" si="159"/>
        <v>0</v>
      </c>
      <c r="BK289" s="1390">
        <f t="shared" si="160"/>
        <v>0</v>
      </c>
    </row>
    <row r="290" spans="1:63" ht="21" customHeight="1">
      <c r="A290" s="1498" t="s">
        <v>1993</v>
      </c>
      <c r="B290" s="1499"/>
      <c r="C290" s="1500" t="str">
        <f>IF(VLOOKUP($A290,'Data (new)'!$A:$T,2,0)="","",VLOOKUP($A290,'Data (new)'!$A:$T,2,0))</f>
        <v/>
      </c>
      <c r="D290" s="1500"/>
      <c r="E290" s="1500" t="e">
        <f>IF(VLOOKUP($A290,#REF!,3,0)="","",VLOOKUP($A290,#REF!,3,0))</f>
        <v>#REF!</v>
      </c>
      <c r="F290" s="1683"/>
      <c r="G290" s="1492" t="str">
        <f>IF(VLOOKUP($A290,'Data (new)'!$A:$T,6,0)="","",HYPERLINK(VLOOKUP($A290,'Data (new)'!A:T,7,0), VLOOKUP($A290,'Data (new)'!A:T,6,0)))</f>
        <v>Attack</v>
      </c>
      <c r="H290" s="1500" t="str">
        <f>IF(VLOOKUP($A290,'Data (new)'!$A:$T,14,0)="","",VLOOKUP($A290,'Data (new)'!$A:$T,14,0))</f>
        <v>Crimps</v>
      </c>
      <c r="I290" s="1501" t="str">
        <f>IF(VLOOKUP($A290,'Data (new)'!$A:$T,10,0)="","",VLOOKUP($A290,'Data (new)'!$A:$T,10,0))</f>
        <v>M -&gt; XL</v>
      </c>
      <c r="J290" s="1501">
        <f>IF(VLOOKUP($A290,'Data (new)'!$A:$T,11,0)="","",VLOOKUP($A290,'Data (new)'!$A:$T,11,0))</f>
        <v>10</v>
      </c>
      <c r="K290" s="1502">
        <f>IF(VLOOKUP($A290,'Data (new)'!$A:$T,16,0)="","",VLOOKUP($A290,'Data (new)'!$A:$T,16,0))</f>
        <v>210</v>
      </c>
      <c r="L290" s="765"/>
      <c r="M290" s="765"/>
      <c r="N290" s="765"/>
      <c r="O290" s="765"/>
      <c r="P290" s="765"/>
      <c r="Q290" s="735"/>
      <c r="R290" s="735"/>
      <c r="S290" s="735"/>
      <c r="T290" s="735"/>
      <c r="U290" s="736"/>
      <c r="V290" s="736"/>
      <c r="W290" s="737"/>
      <c r="X290" s="738"/>
      <c r="Y290" s="762"/>
      <c r="Z290" s="1503"/>
      <c r="AA290" s="1504"/>
      <c r="AB290" s="1504"/>
      <c r="AC290" s="1504"/>
      <c r="AD290" s="1504"/>
      <c r="AE290" s="1504"/>
      <c r="AF290" s="1504"/>
      <c r="AG290" s="1504"/>
      <c r="AH290" s="1518"/>
      <c r="AI290" s="1502">
        <f>IF(VLOOKUP($A290,'Data (new)'!$A:$T,12,0)="","",VLOOKUP($A290,'Data (new)'!$A:$T,12,0))</f>
        <v>3.4620000000000002</v>
      </c>
      <c r="AJ290" s="1501" t="str">
        <f t="shared" si="161"/>
        <v/>
      </c>
      <c r="AK290" s="1501" t="str">
        <f t="shared" si="162"/>
        <v/>
      </c>
      <c r="AL290" s="1502" t="str">
        <f t="shared" si="163"/>
        <v/>
      </c>
      <c r="AM290" s="1502" t="str">
        <f>IF(ISERROR('Agripp Holds PU (EU, ASIA)'!$AL290*(1-$I$3)),"",'Agripp Holds PU (EU, ASIA)'!$AL290*(1-$I$3))</f>
        <v/>
      </c>
      <c r="AN290" s="1505" t="str">
        <f t="shared" si="164"/>
        <v/>
      </c>
      <c r="AO290" s="1390">
        <f t="shared" si="138"/>
        <v>0</v>
      </c>
      <c r="AP290" s="1390">
        <f t="shared" si="139"/>
        <v>0</v>
      </c>
      <c r="AQ290" s="1390">
        <f t="shared" si="140"/>
        <v>0</v>
      </c>
      <c r="AR290" s="1390">
        <f t="shared" si="141"/>
        <v>0</v>
      </c>
      <c r="AS290" s="1390">
        <f t="shared" si="142"/>
        <v>0</v>
      </c>
      <c r="AT290" s="1390">
        <f t="shared" si="143"/>
        <v>0</v>
      </c>
      <c r="AU290" s="1390">
        <f t="shared" si="144"/>
        <v>0</v>
      </c>
      <c r="AV290" s="1390">
        <f t="shared" si="145"/>
        <v>0</v>
      </c>
      <c r="AW290" s="1390">
        <f t="shared" si="146"/>
        <v>0</v>
      </c>
      <c r="AX290" s="1390">
        <f t="shared" si="147"/>
        <v>0</v>
      </c>
      <c r="AY290" s="1390">
        <f t="shared" si="148"/>
        <v>0</v>
      </c>
      <c r="AZ290" s="1390">
        <f t="shared" si="149"/>
        <v>0</v>
      </c>
      <c r="BA290" s="1390">
        <f t="shared" si="150"/>
        <v>0</v>
      </c>
      <c r="BB290" s="1390">
        <f t="shared" si="151"/>
        <v>0</v>
      </c>
      <c r="BC290" s="1390">
        <f t="shared" si="152"/>
        <v>0</v>
      </c>
      <c r="BD290" s="1390">
        <f t="shared" si="153"/>
        <v>0</v>
      </c>
      <c r="BE290" s="1390">
        <f t="shared" si="154"/>
        <v>0</v>
      </c>
      <c r="BF290" s="1390">
        <f t="shared" si="155"/>
        <v>0</v>
      </c>
      <c r="BG290" s="1390">
        <f t="shared" si="156"/>
        <v>0</v>
      </c>
      <c r="BH290" s="1390">
        <f t="shared" si="157"/>
        <v>0</v>
      </c>
      <c r="BI290" s="1390">
        <f t="shared" si="158"/>
        <v>0</v>
      </c>
      <c r="BJ290" s="1390">
        <f t="shared" si="159"/>
        <v>0</v>
      </c>
      <c r="BK290" s="1390">
        <f t="shared" si="160"/>
        <v>0</v>
      </c>
    </row>
    <row r="291" spans="1:63" ht="21" customHeight="1">
      <c r="A291" s="1506" t="s">
        <v>1994</v>
      </c>
      <c r="B291" s="667"/>
      <c r="C291" s="1507" t="str">
        <f>IF(VLOOKUP($A291,'Data (new)'!$A:$T,2,0)="","",VLOOKUP($A291,'Data (new)'!$A:$T,2,0))</f>
        <v/>
      </c>
      <c r="D291" s="1507"/>
      <c r="E291" s="1507" t="e">
        <f>IF(VLOOKUP($A291,#REF!,3,0)="","",VLOOKUP($A291,#REF!,3,0))</f>
        <v>#REF!</v>
      </c>
      <c r="F291" s="1683"/>
      <c r="G291" s="1508" t="str">
        <f>IF(VLOOKUP($A291,'Data (new)'!$A:$T,6,0)="","",HYPERLINK(VLOOKUP($A291,'Data (new)'!A:T,7,0), VLOOKUP($A291,'Data (new)'!A:T,6,0)))</f>
        <v>Blade</v>
      </c>
      <c r="H291" s="1507" t="str">
        <f>IF(VLOOKUP($A291,'Data (new)'!$A:$T,14,0)="","",VLOOKUP($A291,'Data (new)'!$A:$T,14,0))</f>
        <v>Pinches</v>
      </c>
      <c r="I291" s="1509" t="str">
        <f>IF(VLOOKUP($A291,'Data (new)'!$A:$T,10,0)="","",VLOOKUP($A291,'Data (new)'!$A:$T,10,0))</f>
        <v>XL</v>
      </c>
      <c r="J291" s="1509">
        <f>IF(VLOOKUP($A291,'Data (new)'!$A:$T,11,0)="","",VLOOKUP($A291,'Data (new)'!$A:$T,11,0))</f>
        <v>2</v>
      </c>
      <c r="K291" s="1510">
        <f>IF(VLOOKUP($A291,'Data (new)'!$A:$T,16,0)="","",VLOOKUP($A291,'Data (new)'!$A:$T,16,0))</f>
        <v>92</v>
      </c>
      <c r="L291" s="764"/>
      <c r="M291" s="764"/>
      <c r="N291" s="764"/>
      <c r="O291" s="764"/>
      <c r="P291" s="764"/>
      <c r="Q291" s="745"/>
      <c r="R291" s="745"/>
      <c r="S291" s="745"/>
      <c r="T291" s="745"/>
      <c r="U291" s="746"/>
      <c r="V291" s="746"/>
      <c r="W291" s="747"/>
      <c r="X291" s="748"/>
      <c r="Y291" s="763"/>
      <c r="Z291" s="1503"/>
      <c r="AA291" s="1504"/>
      <c r="AB291" s="1504"/>
      <c r="AC291" s="1504"/>
      <c r="AD291" s="1504"/>
      <c r="AE291" s="1504"/>
      <c r="AF291" s="1504"/>
      <c r="AG291" s="1504"/>
      <c r="AH291" s="1518"/>
      <c r="AI291" s="1510">
        <f>IF(VLOOKUP($A291,'Data (new)'!$A:$T,12,0)="","",VLOOKUP($A291,'Data (new)'!$A:$T,12,0))</f>
        <v>1.022</v>
      </c>
      <c r="AJ291" s="1509" t="str">
        <f t="shared" si="161"/>
        <v/>
      </c>
      <c r="AK291" s="1509" t="str">
        <f t="shared" si="162"/>
        <v/>
      </c>
      <c r="AL291" s="1510" t="str">
        <f t="shared" si="163"/>
        <v/>
      </c>
      <c r="AM291" s="1510" t="str">
        <f>IF(ISERROR('Agripp Holds PU (EU, ASIA)'!$AL291*(1-$I$3)),"",'Agripp Holds PU (EU, ASIA)'!$AL291*(1-$I$3))</f>
        <v/>
      </c>
      <c r="AN291" s="1511" t="str">
        <f t="shared" si="164"/>
        <v/>
      </c>
      <c r="AO291" s="1390">
        <f t="shared" si="138"/>
        <v>0</v>
      </c>
      <c r="AP291" s="1390">
        <f t="shared" si="139"/>
        <v>0</v>
      </c>
      <c r="AQ291" s="1390">
        <f t="shared" si="140"/>
        <v>0</v>
      </c>
      <c r="AR291" s="1390">
        <f t="shared" si="141"/>
        <v>0</v>
      </c>
      <c r="AS291" s="1390">
        <f t="shared" si="142"/>
        <v>0</v>
      </c>
      <c r="AT291" s="1390">
        <f t="shared" si="143"/>
        <v>0</v>
      </c>
      <c r="AU291" s="1390">
        <f t="shared" si="144"/>
        <v>0</v>
      </c>
      <c r="AV291" s="1390">
        <f t="shared" si="145"/>
        <v>0</v>
      </c>
      <c r="AW291" s="1390">
        <f t="shared" si="146"/>
        <v>0</v>
      </c>
      <c r="AX291" s="1390">
        <f t="shared" si="147"/>
        <v>0</v>
      </c>
      <c r="AY291" s="1390">
        <f t="shared" si="148"/>
        <v>0</v>
      </c>
      <c r="AZ291" s="1390">
        <f t="shared" si="149"/>
        <v>0</v>
      </c>
      <c r="BA291" s="1390">
        <f t="shared" si="150"/>
        <v>0</v>
      </c>
      <c r="BB291" s="1390">
        <f t="shared" si="151"/>
        <v>0</v>
      </c>
      <c r="BC291" s="1390">
        <f t="shared" si="152"/>
        <v>0</v>
      </c>
      <c r="BD291" s="1390">
        <f t="shared" si="153"/>
        <v>0</v>
      </c>
      <c r="BE291" s="1390">
        <f t="shared" si="154"/>
        <v>0</v>
      </c>
      <c r="BF291" s="1390">
        <f t="shared" si="155"/>
        <v>0</v>
      </c>
      <c r="BG291" s="1390">
        <f t="shared" si="156"/>
        <v>0</v>
      </c>
      <c r="BH291" s="1390">
        <f t="shared" si="157"/>
        <v>0</v>
      </c>
      <c r="BI291" s="1390">
        <f t="shared" si="158"/>
        <v>0</v>
      </c>
      <c r="BJ291" s="1390">
        <f t="shared" si="159"/>
        <v>0</v>
      </c>
      <c r="BK291" s="1390">
        <f t="shared" si="160"/>
        <v>0</v>
      </c>
    </row>
    <row r="292" spans="1:63" ht="21" customHeight="1">
      <c r="A292" s="1498" t="s">
        <v>1995</v>
      </c>
      <c r="B292" s="1499"/>
      <c r="C292" s="1500" t="str">
        <f>IF(VLOOKUP($A292,'Data (new)'!$A:$T,2,0)="","",VLOOKUP($A292,'Data (new)'!$A:$T,2,0))</f>
        <v/>
      </c>
      <c r="D292" s="1500"/>
      <c r="E292" s="1500" t="e">
        <f>IF(VLOOKUP($A292,#REF!,3,0)="","",VLOOKUP($A292,#REF!,3,0))</f>
        <v>#REF!</v>
      </c>
      <c r="F292" s="1683"/>
      <c r="G292" s="1492" t="str">
        <f>IF(VLOOKUP($A292,'Data (new)'!$A:$T,6,0)="","",HYPERLINK(VLOOKUP($A292,'Data (new)'!A:T,7,0), VLOOKUP($A292,'Data (new)'!A:T,6,0)))</f>
        <v>Bonzaï</v>
      </c>
      <c r="H292" s="1500" t="str">
        <f>IF(VLOOKUP($A292,'Data (new)'!$A:$T,14,0)="","",VLOOKUP($A292,'Data (new)'!$A:$T,14,0))</f>
        <v>Pinches</v>
      </c>
      <c r="I292" s="1501" t="str">
        <f>IF(VLOOKUP($A292,'Data (new)'!$A:$T,10,0)="","",VLOOKUP($A292,'Data (new)'!$A:$T,10,0))</f>
        <v>XXL</v>
      </c>
      <c r="J292" s="1501">
        <f>IF(VLOOKUP($A292,'Data (new)'!$A:$T,11,0)="","",VLOOKUP($A292,'Data (new)'!$A:$T,11,0))</f>
        <v>4</v>
      </c>
      <c r="K292" s="1502">
        <f>IF(VLOOKUP($A292,'Data (new)'!$A:$T,16,0)="","",VLOOKUP($A292,'Data (new)'!$A:$T,16,0))</f>
        <v>199</v>
      </c>
      <c r="L292" s="765"/>
      <c r="M292" s="765"/>
      <c r="N292" s="765"/>
      <c r="O292" s="765"/>
      <c r="P292" s="765"/>
      <c r="Q292" s="735"/>
      <c r="R292" s="735"/>
      <c r="S292" s="735"/>
      <c r="T292" s="735"/>
      <c r="U292" s="736"/>
      <c r="V292" s="736"/>
      <c r="W292" s="737"/>
      <c r="X292" s="738"/>
      <c r="Y292" s="762"/>
      <c r="Z292" s="1503"/>
      <c r="AA292" s="1504"/>
      <c r="AB292" s="1504"/>
      <c r="AC292" s="1504"/>
      <c r="AD292" s="1504"/>
      <c r="AE292" s="1504"/>
      <c r="AF292" s="1504"/>
      <c r="AG292" s="1504"/>
      <c r="AH292" s="1518"/>
      <c r="AI292" s="1502">
        <f>IF(VLOOKUP($A292,'Data (new)'!$A:$T,12,0)="","",VLOOKUP($A292,'Data (new)'!$A:$T,12,0))</f>
        <v>2.4660000000000002</v>
      </c>
      <c r="AJ292" s="1501" t="str">
        <f t="shared" si="161"/>
        <v/>
      </c>
      <c r="AK292" s="1501" t="str">
        <f t="shared" si="162"/>
        <v/>
      </c>
      <c r="AL292" s="1502" t="str">
        <f t="shared" si="163"/>
        <v/>
      </c>
      <c r="AM292" s="1502" t="str">
        <f>IF(ISERROR('Agripp Holds PU (EU, ASIA)'!$AL292*(1-$I$3)),"",'Agripp Holds PU (EU, ASIA)'!$AL292*(1-$I$3))</f>
        <v/>
      </c>
      <c r="AN292" s="1505" t="str">
        <f t="shared" si="164"/>
        <v/>
      </c>
      <c r="AO292" s="1390">
        <f t="shared" si="138"/>
        <v>0</v>
      </c>
      <c r="AP292" s="1390">
        <f t="shared" si="139"/>
        <v>0</v>
      </c>
      <c r="AQ292" s="1390">
        <f t="shared" si="140"/>
        <v>0</v>
      </c>
      <c r="AR292" s="1390">
        <f t="shared" si="141"/>
        <v>0</v>
      </c>
      <c r="AS292" s="1390">
        <f t="shared" si="142"/>
        <v>0</v>
      </c>
      <c r="AT292" s="1390">
        <f t="shared" si="143"/>
        <v>0</v>
      </c>
      <c r="AU292" s="1390">
        <f t="shared" si="144"/>
        <v>0</v>
      </c>
      <c r="AV292" s="1390">
        <f t="shared" si="145"/>
        <v>0</v>
      </c>
      <c r="AW292" s="1390">
        <f t="shared" si="146"/>
        <v>0</v>
      </c>
      <c r="AX292" s="1390">
        <f t="shared" si="147"/>
        <v>0</v>
      </c>
      <c r="AY292" s="1390">
        <f t="shared" si="148"/>
        <v>0</v>
      </c>
      <c r="AZ292" s="1390">
        <f t="shared" si="149"/>
        <v>0</v>
      </c>
      <c r="BA292" s="1390">
        <f t="shared" si="150"/>
        <v>0</v>
      </c>
      <c r="BB292" s="1390">
        <f t="shared" si="151"/>
        <v>0</v>
      </c>
      <c r="BC292" s="1390">
        <f t="shared" si="152"/>
        <v>0</v>
      </c>
      <c r="BD292" s="1390">
        <f t="shared" si="153"/>
        <v>0</v>
      </c>
      <c r="BE292" s="1390">
        <f t="shared" si="154"/>
        <v>0</v>
      </c>
      <c r="BF292" s="1390">
        <f t="shared" si="155"/>
        <v>0</v>
      </c>
      <c r="BG292" s="1390">
        <f t="shared" si="156"/>
        <v>0</v>
      </c>
      <c r="BH292" s="1390">
        <f t="shared" si="157"/>
        <v>0</v>
      </c>
      <c r="BI292" s="1390">
        <f t="shared" si="158"/>
        <v>0</v>
      </c>
      <c r="BJ292" s="1390">
        <f t="shared" si="159"/>
        <v>0</v>
      </c>
      <c r="BK292" s="1390">
        <f t="shared" si="160"/>
        <v>0</v>
      </c>
    </row>
    <row r="293" spans="1:63" ht="21" customHeight="1">
      <c r="A293" s="1506" t="s">
        <v>1996</v>
      </c>
      <c r="B293" s="667"/>
      <c r="C293" s="1507" t="str">
        <f>IF(VLOOKUP($A293,'Data (new)'!$A:$T,2,0)="","",VLOOKUP($A293,'Data (new)'!$A:$T,2,0))</f>
        <v/>
      </c>
      <c r="D293" s="1507"/>
      <c r="E293" s="1507" t="e">
        <f>IF(VLOOKUP($A293,#REF!,3,0)="","",VLOOKUP($A293,#REF!,3,0))</f>
        <v>#REF!</v>
      </c>
      <c r="F293" s="1683"/>
      <c r="G293" s="1508" t="str">
        <f>IF(VLOOKUP($A293,'Data (new)'!$A:$T,6,0)="","",HYPERLINK(VLOOKUP($A293,'Data (new)'!A:T,7,0), VLOOKUP($A293,'Data (new)'!A:T,6,0)))</f>
        <v>Buddha</v>
      </c>
      <c r="H293" s="1507" t="str">
        <f>IF(VLOOKUP($A293,'Data (new)'!$A:$T,14,0)="","",VLOOKUP($A293,'Data (new)'!$A:$T,14,0))</f>
        <v>Slopers</v>
      </c>
      <c r="I293" s="1509" t="str">
        <f>IF(VLOOKUP($A293,'Data (new)'!$A:$T,10,0)="","",VLOOKUP($A293,'Data (new)'!$A:$T,10,0))</f>
        <v>GIGA</v>
      </c>
      <c r="J293" s="1509">
        <f>IF(VLOOKUP($A293,'Data (new)'!$A:$T,11,0)="","",VLOOKUP($A293,'Data (new)'!$A:$T,11,0))</f>
        <v>1</v>
      </c>
      <c r="K293" s="1510">
        <f>IF(VLOOKUP($A293,'Data (new)'!$A:$T,16,0)="","",VLOOKUP($A293,'Data (new)'!$A:$T,16,0))</f>
        <v>154</v>
      </c>
      <c r="L293" s="764"/>
      <c r="M293" s="764"/>
      <c r="N293" s="764"/>
      <c r="O293" s="764"/>
      <c r="P293" s="764"/>
      <c r="Q293" s="745"/>
      <c r="R293" s="745"/>
      <c r="S293" s="745"/>
      <c r="T293" s="745"/>
      <c r="U293" s="746"/>
      <c r="V293" s="746"/>
      <c r="W293" s="747"/>
      <c r="X293" s="748"/>
      <c r="Y293" s="763"/>
      <c r="Z293" s="1503"/>
      <c r="AA293" s="1504"/>
      <c r="AB293" s="1504"/>
      <c r="AC293" s="1504"/>
      <c r="AD293" s="1504"/>
      <c r="AE293" s="1504"/>
      <c r="AF293" s="1504"/>
      <c r="AG293" s="1504"/>
      <c r="AH293" s="1518"/>
      <c r="AI293" s="1510">
        <f>IF(VLOOKUP($A293,'Data (new)'!$A:$T,12,0)="","",VLOOKUP($A293,'Data (new)'!$A:$T,12,0))</f>
        <v>2.3340000000000001</v>
      </c>
      <c r="AJ293" s="1509" t="str">
        <f t="shared" si="161"/>
        <v/>
      </c>
      <c r="AK293" s="1509" t="str">
        <f t="shared" si="162"/>
        <v/>
      </c>
      <c r="AL293" s="1510" t="str">
        <f t="shared" si="163"/>
        <v/>
      </c>
      <c r="AM293" s="1510" t="str">
        <f>IF(ISERROR('Agripp Holds PU (EU, ASIA)'!$AL293*(1-$I$3)),"",'Agripp Holds PU (EU, ASIA)'!$AL293*(1-$I$3))</f>
        <v/>
      </c>
      <c r="AN293" s="1511" t="str">
        <f t="shared" si="164"/>
        <v/>
      </c>
      <c r="AO293" s="1390">
        <f t="shared" si="138"/>
        <v>0</v>
      </c>
      <c r="AP293" s="1390">
        <f t="shared" si="139"/>
        <v>0</v>
      </c>
      <c r="AQ293" s="1390">
        <f t="shared" si="140"/>
        <v>0</v>
      </c>
      <c r="AR293" s="1390">
        <f t="shared" si="141"/>
        <v>0</v>
      </c>
      <c r="AS293" s="1390">
        <f t="shared" si="142"/>
        <v>0</v>
      </c>
      <c r="AT293" s="1390">
        <f t="shared" si="143"/>
        <v>0</v>
      </c>
      <c r="AU293" s="1390">
        <f t="shared" si="144"/>
        <v>0</v>
      </c>
      <c r="AV293" s="1390">
        <f t="shared" si="145"/>
        <v>0</v>
      </c>
      <c r="AW293" s="1390">
        <f t="shared" si="146"/>
        <v>0</v>
      </c>
      <c r="AX293" s="1390">
        <f t="shared" si="147"/>
        <v>0</v>
      </c>
      <c r="AY293" s="1390">
        <f t="shared" si="148"/>
        <v>0</v>
      </c>
      <c r="AZ293" s="1390">
        <f t="shared" si="149"/>
        <v>0</v>
      </c>
      <c r="BA293" s="1390">
        <f t="shared" si="150"/>
        <v>0</v>
      </c>
      <c r="BB293" s="1390">
        <f t="shared" si="151"/>
        <v>0</v>
      </c>
      <c r="BC293" s="1390">
        <f t="shared" si="152"/>
        <v>0</v>
      </c>
      <c r="BD293" s="1390">
        <f t="shared" si="153"/>
        <v>0</v>
      </c>
      <c r="BE293" s="1390">
        <f t="shared" si="154"/>
        <v>0</v>
      </c>
      <c r="BF293" s="1390">
        <f t="shared" si="155"/>
        <v>0</v>
      </c>
      <c r="BG293" s="1390">
        <f t="shared" si="156"/>
        <v>0</v>
      </c>
      <c r="BH293" s="1390">
        <f t="shared" si="157"/>
        <v>0</v>
      </c>
      <c r="BI293" s="1390">
        <f t="shared" si="158"/>
        <v>0</v>
      </c>
      <c r="BJ293" s="1390">
        <f t="shared" si="159"/>
        <v>0</v>
      </c>
      <c r="BK293" s="1390">
        <f t="shared" si="160"/>
        <v>0</v>
      </c>
    </row>
    <row r="294" spans="1:63" ht="21" customHeight="1">
      <c r="A294" s="1498" t="s">
        <v>1997</v>
      </c>
      <c r="B294" s="1499"/>
      <c r="C294" s="1500" t="str">
        <f>IF(VLOOKUP($A294,'Data (new)'!$A:$T,2,0)="","",VLOOKUP($A294,'Data (new)'!$A:$T,2,0))</f>
        <v/>
      </c>
      <c r="D294" s="1500"/>
      <c r="E294" s="1500" t="e">
        <f>IF(VLOOKUP($A294,#REF!,3,0)="","",VLOOKUP($A294,#REF!,3,0))</f>
        <v>#REF!</v>
      </c>
      <c r="F294" s="1683"/>
      <c r="G294" s="1492" t="str">
        <f>IF(VLOOKUP($A294,'Data (new)'!$A:$T,6,0)="","",HYPERLINK(VLOOKUP($A294,'Data (new)'!A:T,7,0), VLOOKUP($A294,'Data (new)'!A:T,6,0)))</f>
        <v>Bug</v>
      </c>
      <c r="H294" s="1500" t="str">
        <f>IF(VLOOKUP($A294,'Data (new)'!$A:$T,14,0)="","",VLOOKUP($A294,'Data (new)'!$A:$T,14,0))</f>
        <v>Footholds</v>
      </c>
      <c r="I294" s="1501" t="str">
        <f>IF(VLOOKUP($A294,'Data (new)'!$A:$T,10,0)="","",VLOOKUP($A294,'Data (new)'!$A:$T,10,0))</f>
        <v>XS</v>
      </c>
      <c r="J294" s="1501">
        <f>IF(VLOOKUP($A294,'Data (new)'!$A:$T,11,0)="","",VLOOKUP($A294,'Data (new)'!$A:$T,11,0))</f>
        <v>10</v>
      </c>
      <c r="K294" s="1502">
        <f>IF(VLOOKUP($A294,'Data (new)'!$A:$T,16,0)="","",VLOOKUP($A294,'Data (new)'!$A:$T,16,0))</f>
        <v>68</v>
      </c>
      <c r="L294" s="765"/>
      <c r="M294" s="765"/>
      <c r="N294" s="765"/>
      <c r="O294" s="765"/>
      <c r="P294" s="765"/>
      <c r="Q294" s="735"/>
      <c r="R294" s="735"/>
      <c r="S294" s="735"/>
      <c r="T294" s="735"/>
      <c r="U294" s="736"/>
      <c r="V294" s="736"/>
      <c r="W294" s="737"/>
      <c r="X294" s="738"/>
      <c r="Y294" s="762"/>
      <c r="Z294" s="1503"/>
      <c r="AA294" s="1504"/>
      <c r="AB294" s="1504"/>
      <c r="AC294" s="1504"/>
      <c r="AD294" s="1504"/>
      <c r="AE294" s="1504"/>
      <c r="AF294" s="1504"/>
      <c r="AG294" s="1504"/>
      <c r="AH294" s="1518"/>
      <c r="AI294" s="1502">
        <f>IF(VLOOKUP($A294,'Data (new)'!$A:$T,12,0)="","",VLOOKUP($A294,'Data (new)'!$A:$T,12,0))</f>
        <v>0.52900000000000003</v>
      </c>
      <c r="AJ294" s="1501" t="str">
        <f t="shared" si="161"/>
        <v/>
      </c>
      <c r="AK294" s="1501" t="str">
        <f t="shared" si="162"/>
        <v/>
      </c>
      <c r="AL294" s="1502" t="str">
        <f t="shared" si="163"/>
        <v/>
      </c>
      <c r="AM294" s="1502" t="str">
        <f>IF(ISERROR('Agripp Holds PU (EU, ASIA)'!$AL294*(1-$I$3)),"",'Agripp Holds PU (EU, ASIA)'!$AL294*(1-$I$3))</f>
        <v/>
      </c>
      <c r="AN294" s="1505" t="str">
        <f t="shared" si="164"/>
        <v/>
      </c>
      <c r="AO294" s="1390">
        <f t="shared" si="138"/>
        <v>0</v>
      </c>
      <c r="AP294" s="1390">
        <f t="shared" si="139"/>
        <v>0</v>
      </c>
      <c r="AQ294" s="1390">
        <f t="shared" si="140"/>
        <v>0</v>
      </c>
      <c r="AR294" s="1390">
        <f t="shared" si="141"/>
        <v>0</v>
      </c>
      <c r="AS294" s="1390">
        <f t="shared" si="142"/>
        <v>0</v>
      </c>
      <c r="AT294" s="1390">
        <f t="shared" si="143"/>
        <v>0</v>
      </c>
      <c r="AU294" s="1390">
        <f t="shared" si="144"/>
        <v>0</v>
      </c>
      <c r="AV294" s="1390">
        <f t="shared" si="145"/>
        <v>0</v>
      </c>
      <c r="AW294" s="1390">
        <f t="shared" si="146"/>
        <v>0</v>
      </c>
      <c r="AX294" s="1390">
        <f t="shared" si="147"/>
        <v>0</v>
      </c>
      <c r="AY294" s="1390">
        <f t="shared" si="148"/>
        <v>0</v>
      </c>
      <c r="AZ294" s="1390">
        <f t="shared" si="149"/>
        <v>0</v>
      </c>
      <c r="BA294" s="1390">
        <f t="shared" si="150"/>
        <v>0</v>
      </c>
      <c r="BB294" s="1390">
        <f t="shared" si="151"/>
        <v>0</v>
      </c>
      <c r="BC294" s="1390">
        <f t="shared" si="152"/>
        <v>0</v>
      </c>
      <c r="BD294" s="1390">
        <f t="shared" si="153"/>
        <v>0</v>
      </c>
      <c r="BE294" s="1390">
        <f t="shared" si="154"/>
        <v>0</v>
      </c>
      <c r="BF294" s="1390">
        <f t="shared" si="155"/>
        <v>0</v>
      </c>
      <c r="BG294" s="1390">
        <f t="shared" si="156"/>
        <v>0</v>
      </c>
      <c r="BH294" s="1390">
        <f t="shared" si="157"/>
        <v>0</v>
      </c>
      <c r="BI294" s="1390">
        <f t="shared" si="158"/>
        <v>0</v>
      </c>
      <c r="BJ294" s="1390">
        <f t="shared" si="159"/>
        <v>0</v>
      </c>
      <c r="BK294" s="1390">
        <f t="shared" si="160"/>
        <v>0</v>
      </c>
    </row>
    <row r="295" spans="1:63" ht="21" customHeight="1">
      <c r="A295" s="1506" t="s">
        <v>1998</v>
      </c>
      <c r="B295" s="667"/>
      <c r="C295" s="1507" t="str">
        <f>IF(VLOOKUP($A295,'Data (new)'!$A:$T,2,0)="","",VLOOKUP($A295,'Data (new)'!$A:$T,2,0))</f>
        <v/>
      </c>
      <c r="D295" s="1507"/>
      <c r="E295" s="1507" t="e">
        <f>IF(VLOOKUP($A295,#REF!,3,0)="","",VLOOKUP($A295,#REF!,3,0))</f>
        <v>#REF!</v>
      </c>
      <c r="F295" s="1683"/>
      <c r="G295" s="1508" t="str">
        <f>IF(VLOOKUP($A295,'Data (new)'!$A:$T,6,0)="","",HYPERLINK(VLOOKUP($A295,'Data (new)'!A:T,7,0), VLOOKUP($A295,'Data (new)'!A:T,6,0)))</f>
        <v>Bulldog</v>
      </c>
      <c r="H295" s="1507" t="str">
        <f>IF(VLOOKUP($A295,'Data (new)'!$A:$T,14,0)="","",VLOOKUP($A295,'Data (new)'!$A:$T,14,0))</f>
        <v>Pinches</v>
      </c>
      <c r="I295" s="1509" t="str">
        <f>IF(VLOOKUP($A295,'Data (new)'!$A:$T,10,0)="","",VLOOKUP($A295,'Data (new)'!$A:$T,10,0))</f>
        <v>GIGA</v>
      </c>
      <c r="J295" s="1509">
        <f>IF(VLOOKUP($A295,'Data (new)'!$A:$T,11,0)="","",VLOOKUP($A295,'Data (new)'!$A:$T,11,0))</f>
        <v>1</v>
      </c>
      <c r="K295" s="1510">
        <f>IF(VLOOKUP($A295,'Data (new)'!$A:$T,16,0)="","",VLOOKUP($A295,'Data (new)'!$A:$T,16,0))</f>
        <v>137</v>
      </c>
      <c r="L295" s="764"/>
      <c r="M295" s="764"/>
      <c r="N295" s="764"/>
      <c r="O295" s="764"/>
      <c r="P295" s="764"/>
      <c r="Q295" s="745"/>
      <c r="R295" s="745"/>
      <c r="S295" s="745"/>
      <c r="T295" s="745"/>
      <c r="U295" s="746"/>
      <c r="V295" s="746"/>
      <c r="W295" s="747"/>
      <c r="X295" s="748"/>
      <c r="Y295" s="763"/>
      <c r="Z295" s="1503"/>
      <c r="AA295" s="1504"/>
      <c r="AB295" s="1504"/>
      <c r="AC295" s="1504"/>
      <c r="AD295" s="1504"/>
      <c r="AE295" s="1504"/>
      <c r="AF295" s="1504"/>
      <c r="AG295" s="1504"/>
      <c r="AH295" s="1518"/>
      <c r="AI295" s="1510">
        <f>IF(VLOOKUP($A295,'Data (new)'!$A:$T,12,0)="","",VLOOKUP($A295,'Data (new)'!$A:$T,12,0))</f>
        <v>2.0299999999999998</v>
      </c>
      <c r="AJ295" s="1509" t="str">
        <f t="shared" si="161"/>
        <v/>
      </c>
      <c r="AK295" s="1509" t="str">
        <f t="shared" si="162"/>
        <v/>
      </c>
      <c r="AL295" s="1510" t="str">
        <f t="shared" si="163"/>
        <v/>
      </c>
      <c r="AM295" s="1510" t="str">
        <f>IF(ISERROR('Agripp Holds PU (EU, ASIA)'!$AL295*(1-$I$3)),"",'Agripp Holds PU (EU, ASIA)'!$AL295*(1-$I$3))</f>
        <v/>
      </c>
      <c r="AN295" s="1511" t="str">
        <f t="shared" si="164"/>
        <v/>
      </c>
      <c r="AO295" s="1390">
        <f t="shared" si="138"/>
        <v>0</v>
      </c>
      <c r="AP295" s="1390">
        <f t="shared" si="139"/>
        <v>0</v>
      </c>
      <c r="AQ295" s="1390">
        <f t="shared" si="140"/>
        <v>0</v>
      </c>
      <c r="AR295" s="1390">
        <f t="shared" si="141"/>
        <v>0</v>
      </c>
      <c r="AS295" s="1390">
        <f t="shared" si="142"/>
        <v>0</v>
      </c>
      <c r="AT295" s="1390">
        <f t="shared" si="143"/>
        <v>0</v>
      </c>
      <c r="AU295" s="1390">
        <f t="shared" si="144"/>
        <v>0</v>
      </c>
      <c r="AV295" s="1390">
        <f t="shared" si="145"/>
        <v>0</v>
      </c>
      <c r="AW295" s="1390">
        <f t="shared" si="146"/>
        <v>0</v>
      </c>
      <c r="AX295" s="1390">
        <f t="shared" si="147"/>
        <v>0</v>
      </c>
      <c r="AY295" s="1390">
        <f t="shared" si="148"/>
        <v>0</v>
      </c>
      <c r="AZ295" s="1390">
        <f t="shared" si="149"/>
        <v>0</v>
      </c>
      <c r="BA295" s="1390">
        <f t="shared" si="150"/>
        <v>0</v>
      </c>
      <c r="BB295" s="1390">
        <f t="shared" si="151"/>
        <v>0</v>
      </c>
      <c r="BC295" s="1390">
        <f t="shared" si="152"/>
        <v>0</v>
      </c>
      <c r="BD295" s="1390">
        <f t="shared" si="153"/>
        <v>0</v>
      </c>
      <c r="BE295" s="1390">
        <f t="shared" si="154"/>
        <v>0</v>
      </c>
      <c r="BF295" s="1390">
        <f t="shared" si="155"/>
        <v>0</v>
      </c>
      <c r="BG295" s="1390">
        <f t="shared" si="156"/>
        <v>0</v>
      </c>
      <c r="BH295" s="1390">
        <f t="shared" si="157"/>
        <v>0</v>
      </c>
      <c r="BI295" s="1390">
        <f t="shared" si="158"/>
        <v>0</v>
      </c>
      <c r="BJ295" s="1390">
        <f t="shared" si="159"/>
        <v>0</v>
      </c>
      <c r="BK295" s="1390">
        <f t="shared" si="160"/>
        <v>0</v>
      </c>
    </row>
    <row r="296" spans="1:63" ht="21" customHeight="1">
      <c r="A296" s="1498" t="s">
        <v>1999</v>
      </c>
      <c r="B296" s="1499"/>
      <c r="C296" s="1500" t="str">
        <f>IF(VLOOKUP($A296,'Data (new)'!$A:$T,2,0)="","",VLOOKUP($A296,'Data (new)'!$A:$T,2,0))</f>
        <v/>
      </c>
      <c r="D296" s="1500"/>
      <c r="E296" s="1500" t="e">
        <f>IF(VLOOKUP($A296,#REF!,3,0)="","",VLOOKUP($A296,#REF!,3,0))</f>
        <v>#REF!</v>
      </c>
      <c r="F296" s="1683"/>
      <c r="G296" s="1492" t="str">
        <f>IF(VLOOKUP($A296,'Data (new)'!$A:$T,6,0)="","",HYPERLINK(VLOOKUP($A296,'Data (new)'!A:T,7,0), VLOOKUP($A296,'Data (new)'!A:T,6,0)))</f>
        <v>Cristal</v>
      </c>
      <c r="H296" s="1500" t="str">
        <f>IF(VLOOKUP($A296,'Data (new)'!$A:$T,14,0)="","",VLOOKUP($A296,'Data (new)'!$A:$T,14,0))</f>
        <v>Slopers</v>
      </c>
      <c r="I296" s="1501" t="str">
        <f>IF(VLOOKUP($A296,'Data (new)'!$A:$T,10,0)="","",VLOOKUP($A296,'Data (new)'!$A:$T,10,0))</f>
        <v>S/M</v>
      </c>
      <c r="J296" s="1501">
        <f>IF(VLOOKUP($A296,'Data (new)'!$A:$T,11,0)="","",VLOOKUP($A296,'Data (new)'!$A:$T,11,0))</f>
        <v>10</v>
      </c>
      <c r="K296" s="1502">
        <f>IF(VLOOKUP($A296,'Data (new)'!$A:$T,16,0)="","",VLOOKUP($A296,'Data (new)'!$A:$T,16,0))</f>
        <v>161</v>
      </c>
      <c r="L296" s="765"/>
      <c r="M296" s="765"/>
      <c r="N296" s="765"/>
      <c r="O296" s="765"/>
      <c r="P296" s="765"/>
      <c r="Q296" s="735"/>
      <c r="R296" s="735"/>
      <c r="S296" s="735"/>
      <c r="T296" s="735"/>
      <c r="U296" s="736"/>
      <c r="V296" s="736"/>
      <c r="W296" s="737"/>
      <c r="X296" s="738"/>
      <c r="Y296" s="762"/>
      <c r="Z296" s="1503"/>
      <c r="AA296" s="1504"/>
      <c r="AB296" s="1504"/>
      <c r="AC296" s="1504"/>
      <c r="AD296" s="1504"/>
      <c r="AE296" s="1504"/>
      <c r="AF296" s="1504"/>
      <c r="AG296" s="1504"/>
      <c r="AH296" s="1518"/>
      <c r="AI296" s="1502">
        <f>IF(VLOOKUP($A296,'Data (new)'!$A:$T,12,0)="","",VLOOKUP($A296,'Data (new)'!$A:$T,12,0))</f>
        <v>2.4569999999999999</v>
      </c>
      <c r="AJ296" s="1501" t="str">
        <f t="shared" si="161"/>
        <v/>
      </c>
      <c r="AK296" s="1501" t="str">
        <f t="shared" si="162"/>
        <v/>
      </c>
      <c r="AL296" s="1502" t="str">
        <f t="shared" si="163"/>
        <v/>
      </c>
      <c r="AM296" s="1502" t="str">
        <f>IF(ISERROR('Agripp Holds PU (EU, ASIA)'!$AL296*(1-$I$3)),"",'Agripp Holds PU (EU, ASIA)'!$AL296*(1-$I$3))</f>
        <v/>
      </c>
      <c r="AN296" s="1505" t="str">
        <f t="shared" si="164"/>
        <v/>
      </c>
      <c r="AO296" s="1390">
        <f t="shared" si="138"/>
        <v>0</v>
      </c>
      <c r="AP296" s="1390">
        <f t="shared" si="139"/>
        <v>0</v>
      </c>
      <c r="AQ296" s="1390">
        <f t="shared" si="140"/>
        <v>0</v>
      </c>
      <c r="AR296" s="1390">
        <f t="shared" si="141"/>
        <v>0</v>
      </c>
      <c r="AS296" s="1390">
        <f t="shared" si="142"/>
        <v>0</v>
      </c>
      <c r="AT296" s="1390">
        <f t="shared" si="143"/>
        <v>0</v>
      </c>
      <c r="AU296" s="1390">
        <f t="shared" si="144"/>
        <v>0</v>
      </c>
      <c r="AV296" s="1390">
        <f t="shared" si="145"/>
        <v>0</v>
      </c>
      <c r="AW296" s="1390">
        <f t="shared" si="146"/>
        <v>0</v>
      </c>
      <c r="AX296" s="1390">
        <f t="shared" si="147"/>
        <v>0</v>
      </c>
      <c r="AY296" s="1390">
        <f t="shared" si="148"/>
        <v>0</v>
      </c>
      <c r="AZ296" s="1390">
        <f t="shared" si="149"/>
        <v>0</v>
      </c>
      <c r="BA296" s="1390">
        <f t="shared" si="150"/>
        <v>0</v>
      </c>
      <c r="BB296" s="1390">
        <f t="shared" si="151"/>
        <v>0</v>
      </c>
      <c r="BC296" s="1390">
        <f t="shared" si="152"/>
        <v>0</v>
      </c>
      <c r="BD296" s="1390">
        <f t="shared" si="153"/>
        <v>0</v>
      </c>
      <c r="BE296" s="1390">
        <f t="shared" si="154"/>
        <v>0</v>
      </c>
      <c r="BF296" s="1390">
        <f t="shared" si="155"/>
        <v>0</v>
      </c>
      <c r="BG296" s="1390">
        <f t="shared" si="156"/>
        <v>0</v>
      </c>
      <c r="BH296" s="1390">
        <f t="shared" si="157"/>
        <v>0</v>
      </c>
      <c r="BI296" s="1390">
        <f t="shared" si="158"/>
        <v>0</v>
      </c>
      <c r="BJ296" s="1390">
        <f t="shared" si="159"/>
        <v>0</v>
      </c>
      <c r="BK296" s="1390">
        <f t="shared" si="160"/>
        <v>0</v>
      </c>
    </row>
    <row r="297" spans="1:63" ht="21" customHeight="1">
      <c r="A297" s="1506" t="s">
        <v>2000</v>
      </c>
      <c r="B297" s="667"/>
      <c r="C297" s="1507" t="str">
        <f>IF(VLOOKUP($A297,'Data (new)'!$A:$T,2,0)="","",VLOOKUP($A297,'Data (new)'!$A:$T,2,0))</f>
        <v/>
      </c>
      <c r="D297" s="1507"/>
      <c r="E297" s="1507" t="e">
        <f>IF(VLOOKUP($A297,#REF!,3,0)="","",VLOOKUP($A297,#REF!,3,0))</f>
        <v>#REF!</v>
      </c>
      <c r="F297" s="1683"/>
      <c r="G297" s="1508" t="str">
        <f>IF(VLOOKUP($A297,'Data (new)'!$A:$T,6,0)="","",HYPERLINK(VLOOKUP($A297,'Data (new)'!A:T,7,0), VLOOKUP($A297,'Data (new)'!A:T,6,0)))</f>
        <v>Dragon</v>
      </c>
      <c r="H297" s="1507" t="str">
        <f>IF(VLOOKUP($A297,'Data (new)'!$A:$T,14,0)="","",VLOOKUP($A297,'Data (new)'!$A:$T,14,0))</f>
        <v>Colos / Crater</v>
      </c>
      <c r="I297" s="1509" t="str">
        <f>IF(VLOOKUP($A297,'Data (new)'!$A:$T,10,0)="","",VLOOKUP($A297,'Data (new)'!$A:$T,10,0))</f>
        <v>GIGA</v>
      </c>
      <c r="J297" s="1509">
        <f>IF(VLOOKUP($A297,'Data (new)'!$A:$T,11,0)="","",VLOOKUP($A297,'Data (new)'!$A:$T,11,0))</f>
        <v>1</v>
      </c>
      <c r="K297" s="1510">
        <f>IF(VLOOKUP($A297,'Data (new)'!$A:$T,16,0)="","",VLOOKUP($A297,'Data (new)'!$A:$T,16,0))</f>
        <v>158</v>
      </c>
      <c r="L297" s="764"/>
      <c r="M297" s="764"/>
      <c r="N297" s="764"/>
      <c r="O297" s="764"/>
      <c r="P297" s="764"/>
      <c r="Q297" s="745"/>
      <c r="R297" s="745"/>
      <c r="S297" s="745"/>
      <c r="T297" s="745"/>
      <c r="U297" s="746"/>
      <c r="V297" s="746"/>
      <c r="W297" s="747"/>
      <c r="X297" s="748"/>
      <c r="Y297" s="763"/>
      <c r="Z297" s="1503"/>
      <c r="AA297" s="1504"/>
      <c r="AB297" s="1504"/>
      <c r="AC297" s="1504"/>
      <c r="AD297" s="1504"/>
      <c r="AE297" s="1504"/>
      <c r="AF297" s="1504"/>
      <c r="AG297" s="1504"/>
      <c r="AH297" s="1518"/>
      <c r="AI297" s="1510">
        <f>IF(VLOOKUP($A297,'Data (new)'!$A:$T,12,0)="","",VLOOKUP($A297,'Data (new)'!$A:$T,12,0))</f>
        <v>2.4239999999999999</v>
      </c>
      <c r="AJ297" s="1509" t="str">
        <f t="shared" si="161"/>
        <v/>
      </c>
      <c r="AK297" s="1509" t="str">
        <f t="shared" si="162"/>
        <v/>
      </c>
      <c r="AL297" s="1510" t="str">
        <f t="shared" si="163"/>
        <v/>
      </c>
      <c r="AM297" s="1510" t="str">
        <f>IF(ISERROR('Agripp Holds PU (EU, ASIA)'!$AL297*(1-$I$3)),"",'Agripp Holds PU (EU, ASIA)'!$AL297*(1-$I$3))</f>
        <v/>
      </c>
      <c r="AN297" s="1511" t="str">
        <f t="shared" si="164"/>
        <v/>
      </c>
      <c r="AO297" s="1390">
        <f t="shared" si="138"/>
        <v>0</v>
      </c>
      <c r="AP297" s="1390">
        <f t="shared" si="139"/>
        <v>0</v>
      </c>
      <c r="AQ297" s="1390">
        <f t="shared" si="140"/>
        <v>0</v>
      </c>
      <c r="AR297" s="1390">
        <f t="shared" si="141"/>
        <v>0</v>
      </c>
      <c r="AS297" s="1390">
        <f t="shared" si="142"/>
        <v>0</v>
      </c>
      <c r="AT297" s="1390">
        <f t="shared" si="143"/>
        <v>0</v>
      </c>
      <c r="AU297" s="1390">
        <f t="shared" si="144"/>
        <v>0</v>
      </c>
      <c r="AV297" s="1390">
        <f t="shared" si="145"/>
        <v>0</v>
      </c>
      <c r="AW297" s="1390">
        <f t="shared" si="146"/>
        <v>0</v>
      </c>
      <c r="AX297" s="1390">
        <f t="shared" si="147"/>
        <v>0</v>
      </c>
      <c r="AY297" s="1390">
        <f t="shared" si="148"/>
        <v>0</v>
      </c>
      <c r="AZ297" s="1390">
        <f t="shared" si="149"/>
        <v>0</v>
      </c>
      <c r="BA297" s="1390">
        <f t="shared" si="150"/>
        <v>0</v>
      </c>
      <c r="BB297" s="1390">
        <f t="shared" si="151"/>
        <v>0</v>
      </c>
      <c r="BC297" s="1390">
        <f t="shared" si="152"/>
        <v>0</v>
      </c>
      <c r="BD297" s="1390">
        <f t="shared" si="153"/>
        <v>0</v>
      </c>
      <c r="BE297" s="1390">
        <f t="shared" si="154"/>
        <v>0</v>
      </c>
      <c r="BF297" s="1390">
        <f t="shared" si="155"/>
        <v>0</v>
      </c>
      <c r="BG297" s="1390">
        <f t="shared" si="156"/>
        <v>0</v>
      </c>
      <c r="BH297" s="1390">
        <f t="shared" si="157"/>
        <v>0</v>
      </c>
      <c r="BI297" s="1390">
        <f t="shared" si="158"/>
        <v>0</v>
      </c>
      <c r="BJ297" s="1390">
        <f t="shared" si="159"/>
        <v>0</v>
      </c>
      <c r="BK297" s="1390">
        <f t="shared" si="160"/>
        <v>0</v>
      </c>
    </row>
    <row r="298" spans="1:63" ht="21" customHeight="1">
      <c r="A298" s="1498" t="s">
        <v>2001</v>
      </c>
      <c r="B298" s="1499"/>
      <c r="C298" s="1500" t="str">
        <f>IF(VLOOKUP($A298,'Data (new)'!$A:$T,2,0)="","",VLOOKUP($A298,'Data (new)'!$A:$T,2,0))</f>
        <v/>
      </c>
      <c r="D298" s="1500"/>
      <c r="E298" s="1500" t="e">
        <f>IF(VLOOKUP($A298,#REF!,3,0)="","",VLOOKUP($A298,#REF!,3,0))</f>
        <v>#REF!</v>
      </c>
      <c r="F298" s="1683"/>
      <c r="G298" s="1492" t="str">
        <f>IF(VLOOKUP($A298,'Data (new)'!$A:$T,6,0)="","",HYPERLINK(VLOOKUP($A298,'Data (new)'!A:T,7,0), VLOOKUP($A298,'Data (new)'!A:T,6,0)))</f>
        <v>Drakkar</v>
      </c>
      <c r="H298" s="1500" t="str">
        <f>IF(VLOOKUP($A298,'Data (new)'!$A:$T,14,0)="","",VLOOKUP($A298,'Data (new)'!$A:$T,14,0))</f>
        <v>Pinches</v>
      </c>
      <c r="I298" s="1501" t="str">
        <f>IF(VLOOKUP($A298,'Data (new)'!$A:$T,10,0)="","",VLOOKUP($A298,'Data (new)'!$A:$T,10,0))</f>
        <v>XL</v>
      </c>
      <c r="J298" s="1501">
        <f>IF(VLOOKUP($A298,'Data (new)'!$A:$T,11,0)="","",VLOOKUP($A298,'Data (new)'!$A:$T,11,0))</f>
        <v>5</v>
      </c>
      <c r="K298" s="1502">
        <f>IF(VLOOKUP($A298,'Data (new)'!$A:$T,16,0)="","",VLOOKUP($A298,'Data (new)'!$A:$T,16,0))</f>
        <v>180</v>
      </c>
      <c r="L298" s="765"/>
      <c r="M298" s="765"/>
      <c r="N298" s="765"/>
      <c r="O298" s="765"/>
      <c r="P298" s="765"/>
      <c r="Q298" s="735"/>
      <c r="R298" s="735"/>
      <c r="S298" s="735"/>
      <c r="T298" s="735"/>
      <c r="U298" s="736"/>
      <c r="V298" s="736"/>
      <c r="W298" s="737"/>
      <c r="X298" s="738"/>
      <c r="Y298" s="762"/>
      <c r="Z298" s="1503"/>
      <c r="AA298" s="1504"/>
      <c r="AB298" s="1504"/>
      <c r="AC298" s="1504"/>
      <c r="AD298" s="1504"/>
      <c r="AE298" s="1504"/>
      <c r="AF298" s="1504"/>
      <c r="AG298" s="1504"/>
      <c r="AH298" s="1518"/>
      <c r="AI298" s="1502">
        <f>IF(VLOOKUP($A298,'Data (new)'!$A:$T,12,0)="","",VLOOKUP($A298,'Data (new)'!$A:$T,12,0))</f>
        <v>1.925</v>
      </c>
      <c r="AJ298" s="1501" t="str">
        <f t="shared" si="161"/>
        <v/>
      </c>
      <c r="AK298" s="1501" t="str">
        <f t="shared" si="162"/>
        <v/>
      </c>
      <c r="AL298" s="1502" t="str">
        <f t="shared" si="163"/>
        <v/>
      </c>
      <c r="AM298" s="1502" t="str">
        <f>IF(ISERROR('Agripp Holds PU (EU, ASIA)'!$AL298*(1-$I$3)),"",'Agripp Holds PU (EU, ASIA)'!$AL298*(1-$I$3))</f>
        <v/>
      </c>
      <c r="AN298" s="1505" t="str">
        <f t="shared" si="164"/>
        <v/>
      </c>
      <c r="AO298" s="1390">
        <f t="shared" si="138"/>
        <v>0</v>
      </c>
      <c r="AP298" s="1390">
        <f t="shared" si="139"/>
        <v>0</v>
      </c>
      <c r="AQ298" s="1390">
        <f t="shared" si="140"/>
        <v>0</v>
      </c>
      <c r="AR298" s="1390">
        <f t="shared" si="141"/>
        <v>0</v>
      </c>
      <c r="AS298" s="1390">
        <f t="shared" si="142"/>
        <v>0</v>
      </c>
      <c r="AT298" s="1390">
        <f t="shared" si="143"/>
        <v>0</v>
      </c>
      <c r="AU298" s="1390">
        <f t="shared" si="144"/>
        <v>0</v>
      </c>
      <c r="AV298" s="1390">
        <f t="shared" si="145"/>
        <v>0</v>
      </c>
      <c r="AW298" s="1390">
        <f t="shared" si="146"/>
        <v>0</v>
      </c>
      <c r="AX298" s="1390">
        <f t="shared" si="147"/>
        <v>0</v>
      </c>
      <c r="AY298" s="1390">
        <f t="shared" si="148"/>
        <v>0</v>
      </c>
      <c r="AZ298" s="1390">
        <f t="shared" si="149"/>
        <v>0</v>
      </c>
      <c r="BA298" s="1390">
        <f t="shared" si="150"/>
        <v>0</v>
      </c>
      <c r="BB298" s="1390">
        <f t="shared" si="151"/>
        <v>0</v>
      </c>
      <c r="BC298" s="1390">
        <f t="shared" si="152"/>
        <v>0</v>
      </c>
      <c r="BD298" s="1390">
        <f t="shared" si="153"/>
        <v>0</v>
      </c>
      <c r="BE298" s="1390">
        <f t="shared" si="154"/>
        <v>0</v>
      </c>
      <c r="BF298" s="1390">
        <f t="shared" si="155"/>
        <v>0</v>
      </c>
      <c r="BG298" s="1390">
        <f t="shared" si="156"/>
        <v>0</v>
      </c>
      <c r="BH298" s="1390">
        <f t="shared" si="157"/>
        <v>0</v>
      </c>
      <c r="BI298" s="1390">
        <f t="shared" si="158"/>
        <v>0</v>
      </c>
      <c r="BJ298" s="1390">
        <f t="shared" si="159"/>
        <v>0</v>
      </c>
      <c r="BK298" s="1390">
        <f t="shared" si="160"/>
        <v>0</v>
      </c>
    </row>
    <row r="299" spans="1:63" ht="21" customHeight="1">
      <c r="A299" s="1506" t="s">
        <v>2002</v>
      </c>
      <c r="B299" s="667"/>
      <c r="C299" s="1507" t="str">
        <f>IF(VLOOKUP($A299,'Data (new)'!$A:$T,2,0)="","",VLOOKUP($A299,'Data (new)'!$A:$T,2,0))</f>
        <v/>
      </c>
      <c r="D299" s="1507"/>
      <c r="E299" s="1507" t="e">
        <f>IF(VLOOKUP($A299,#REF!,3,0)="","",VLOOKUP($A299,#REF!,3,0))</f>
        <v>#REF!</v>
      </c>
      <c r="F299" s="1683"/>
      <c r="G299" s="1508" t="str">
        <f>IF(VLOOKUP($A299,'Data (new)'!$A:$T,6,0)="","",HYPERLINK(VLOOKUP($A299,'Data (new)'!A:T,7,0), VLOOKUP($A299,'Data (new)'!A:T,6,0)))</f>
        <v>Efix</v>
      </c>
      <c r="H299" s="1507" t="str">
        <f>IF(VLOOKUP($A299,'Data (new)'!$A:$T,14,0)="","",VLOOKUP($A299,'Data (new)'!$A:$T,14,0))</f>
        <v>Pinches</v>
      </c>
      <c r="I299" s="1509" t="str">
        <f>IF(VLOOKUP($A299,'Data (new)'!$A:$T,10,0)="","",VLOOKUP($A299,'Data (new)'!$A:$T,10,0))</f>
        <v>M -&gt; L</v>
      </c>
      <c r="J299" s="1509">
        <f>IF(VLOOKUP($A299,'Data (new)'!$A:$T,11,0)="","",VLOOKUP($A299,'Data (new)'!$A:$T,11,0))</f>
        <v>2</v>
      </c>
      <c r="K299" s="1510">
        <f>IF(VLOOKUP($A299,'Data (new)'!$A:$T,16,0)="","",VLOOKUP($A299,'Data (new)'!$A:$T,16,0))</f>
        <v>45</v>
      </c>
      <c r="L299" s="764"/>
      <c r="M299" s="764"/>
      <c r="N299" s="764"/>
      <c r="O299" s="764"/>
      <c r="P299" s="764"/>
      <c r="Q299" s="745"/>
      <c r="R299" s="745"/>
      <c r="S299" s="745"/>
      <c r="T299" s="745"/>
      <c r="U299" s="746"/>
      <c r="V299" s="746"/>
      <c r="W299" s="747"/>
      <c r="X299" s="748"/>
      <c r="Y299" s="763"/>
      <c r="Z299" s="1503"/>
      <c r="AA299" s="1504"/>
      <c r="AB299" s="1504"/>
      <c r="AC299" s="1504"/>
      <c r="AD299" s="1504"/>
      <c r="AE299" s="1504"/>
      <c r="AF299" s="1504"/>
      <c r="AG299" s="1504"/>
      <c r="AH299" s="1518"/>
      <c r="AI299" s="1510">
        <f>IF(VLOOKUP($A299,'Data (new)'!$A:$T,12,0)="","",VLOOKUP($A299,'Data (new)'!$A:$T,12,0))</f>
        <v>0.60899999999999999</v>
      </c>
      <c r="AJ299" s="1509" t="str">
        <f t="shared" si="161"/>
        <v/>
      </c>
      <c r="AK299" s="1509" t="str">
        <f t="shared" si="162"/>
        <v/>
      </c>
      <c r="AL299" s="1510" t="str">
        <f t="shared" si="163"/>
        <v/>
      </c>
      <c r="AM299" s="1510" t="str">
        <f>IF(ISERROR('Agripp Holds PU (EU, ASIA)'!$AL299*(1-$I$3)),"",'Agripp Holds PU (EU, ASIA)'!$AL299*(1-$I$3))</f>
        <v/>
      </c>
      <c r="AN299" s="1511" t="str">
        <f t="shared" si="164"/>
        <v/>
      </c>
      <c r="AO299" s="1390">
        <f t="shared" si="138"/>
        <v>0</v>
      </c>
      <c r="AP299" s="1390">
        <f t="shared" si="139"/>
        <v>0</v>
      </c>
      <c r="AQ299" s="1390">
        <f t="shared" si="140"/>
        <v>0</v>
      </c>
      <c r="AR299" s="1390">
        <f t="shared" si="141"/>
        <v>0</v>
      </c>
      <c r="AS299" s="1390">
        <f t="shared" si="142"/>
        <v>0</v>
      </c>
      <c r="AT299" s="1390">
        <f t="shared" si="143"/>
        <v>0</v>
      </c>
      <c r="AU299" s="1390">
        <f t="shared" si="144"/>
        <v>0</v>
      </c>
      <c r="AV299" s="1390">
        <f t="shared" si="145"/>
        <v>0</v>
      </c>
      <c r="AW299" s="1390">
        <f t="shared" si="146"/>
        <v>0</v>
      </c>
      <c r="AX299" s="1390">
        <f t="shared" si="147"/>
        <v>0</v>
      </c>
      <c r="AY299" s="1390">
        <f t="shared" si="148"/>
        <v>0</v>
      </c>
      <c r="AZ299" s="1390">
        <f t="shared" si="149"/>
        <v>0</v>
      </c>
      <c r="BA299" s="1390">
        <f t="shared" si="150"/>
        <v>0</v>
      </c>
      <c r="BB299" s="1390">
        <f t="shared" si="151"/>
        <v>0</v>
      </c>
      <c r="BC299" s="1390">
        <f t="shared" si="152"/>
        <v>0</v>
      </c>
      <c r="BD299" s="1390">
        <f t="shared" si="153"/>
        <v>0</v>
      </c>
      <c r="BE299" s="1390">
        <f t="shared" si="154"/>
        <v>0</v>
      </c>
      <c r="BF299" s="1390">
        <f t="shared" si="155"/>
        <v>0</v>
      </c>
      <c r="BG299" s="1390">
        <f t="shared" si="156"/>
        <v>0</v>
      </c>
      <c r="BH299" s="1390">
        <f t="shared" si="157"/>
        <v>0</v>
      </c>
      <c r="BI299" s="1390">
        <f t="shared" si="158"/>
        <v>0</v>
      </c>
      <c r="BJ299" s="1390">
        <f t="shared" si="159"/>
        <v>0</v>
      </c>
      <c r="BK299" s="1390">
        <f t="shared" si="160"/>
        <v>0</v>
      </c>
    </row>
    <row r="300" spans="1:63" ht="21" customHeight="1">
      <c r="A300" s="1498" t="s">
        <v>2003</v>
      </c>
      <c r="B300" s="1499"/>
      <c r="C300" s="1500" t="str">
        <f>IF(VLOOKUP($A300,'Data (new)'!$A:$T,2,0)="","",VLOOKUP($A300,'Data (new)'!$A:$T,2,0))</f>
        <v/>
      </c>
      <c r="D300" s="1500"/>
      <c r="E300" s="1500" t="e">
        <f>IF(VLOOKUP($A300,#REF!,3,0)="","",VLOOKUP($A300,#REF!,3,0))</f>
        <v>#REF!</v>
      </c>
      <c r="F300" s="1683"/>
      <c r="G300" s="1492" t="str">
        <f>IF(VLOOKUP($A300,'Data (new)'!$A:$T,6,0)="","",HYPERLINK(VLOOKUP($A300,'Data (new)'!A:T,7,0), VLOOKUP($A300,'Data (new)'!A:T,6,0)))</f>
        <v>Evo</v>
      </c>
      <c r="H300" s="1500" t="str">
        <f>IF(VLOOKUP($A300,'Data (new)'!$A:$T,14,0)="","",VLOOKUP($A300,'Data (new)'!$A:$T,14,0))</f>
        <v>Edges</v>
      </c>
      <c r="I300" s="1501" t="str">
        <f>IF(VLOOKUP($A300,'Data (new)'!$A:$T,10,0)="","",VLOOKUP($A300,'Data (new)'!$A:$T,10,0))</f>
        <v>S</v>
      </c>
      <c r="J300" s="1501">
        <f>IF(VLOOKUP($A300,'Data (new)'!$A:$T,11,0)="","",VLOOKUP($A300,'Data (new)'!$A:$T,11,0))</f>
        <v>15</v>
      </c>
      <c r="K300" s="1502">
        <f>IF(VLOOKUP($A300,'Data (new)'!$A:$T,16,0)="","",VLOOKUP($A300,'Data (new)'!$A:$T,16,0))</f>
        <v>130</v>
      </c>
      <c r="L300" s="765"/>
      <c r="M300" s="765"/>
      <c r="N300" s="765"/>
      <c r="O300" s="765"/>
      <c r="P300" s="765"/>
      <c r="Q300" s="735"/>
      <c r="R300" s="735"/>
      <c r="S300" s="735"/>
      <c r="T300" s="735"/>
      <c r="U300" s="736"/>
      <c r="V300" s="736"/>
      <c r="W300" s="737"/>
      <c r="X300" s="738"/>
      <c r="Y300" s="762"/>
      <c r="Z300" s="1503"/>
      <c r="AA300" s="1504"/>
      <c r="AB300" s="1504"/>
      <c r="AC300" s="1504"/>
      <c r="AD300" s="1504"/>
      <c r="AE300" s="1504"/>
      <c r="AF300" s="1504"/>
      <c r="AG300" s="1504"/>
      <c r="AH300" s="1518"/>
      <c r="AI300" s="1502">
        <f>IF(VLOOKUP($A300,'Data (new)'!$A:$T,12,0)="","",VLOOKUP($A300,'Data (new)'!$A:$T,12,0))</f>
        <v>1.466</v>
      </c>
      <c r="AJ300" s="1501" t="str">
        <f t="shared" si="161"/>
        <v/>
      </c>
      <c r="AK300" s="1501" t="str">
        <f t="shared" si="162"/>
        <v/>
      </c>
      <c r="AL300" s="1502" t="str">
        <f t="shared" si="163"/>
        <v/>
      </c>
      <c r="AM300" s="1502" t="str">
        <f>IF(ISERROR('Agripp Holds PU (EU, ASIA)'!$AL300*(1-$I$3)),"",'Agripp Holds PU (EU, ASIA)'!$AL300*(1-$I$3))</f>
        <v/>
      </c>
      <c r="AN300" s="1505" t="str">
        <f t="shared" si="164"/>
        <v/>
      </c>
      <c r="AO300" s="1390">
        <f t="shared" si="138"/>
        <v>0</v>
      </c>
      <c r="AP300" s="1390">
        <f t="shared" si="139"/>
        <v>0</v>
      </c>
      <c r="AQ300" s="1390">
        <f t="shared" si="140"/>
        <v>0</v>
      </c>
      <c r="AR300" s="1390">
        <f t="shared" si="141"/>
        <v>0</v>
      </c>
      <c r="AS300" s="1390">
        <f t="shared" si="142"/>
        <v>0</v>
      </c>
      <c r="AT300" s="1390">
        <f t="shared" si="143"/>
        <v>0</v>
      </c>
      <c r="AU300" s="1390">
        <f t="shared" si="144"/>
        <v>0</v>
      </c>
      <c r="AV300" s="1390">
        <f t="shared" si="145"/>
        <v>0</v>
      </c>
      <c r="AW300" s="1390">
        <f t="shared" si="146"/>
        <v>0</v>
      </c>
      <c r="AX300" s="1390">
        <f t="shared" si="147"/>
        <v>0</v>
      </c>
      <c r="AY300" s="1390">
        <f t="shared" si="148"/>
        <v>0</v>
      </c>
      <c r="AZ300" s="1390">
        <f t="shared" si="149"/>
        <v>0</v>
      </c>
      <c r="BA300" s="1390">
        <f t="shared" si="150"/>
        <v>0</v>
      </c>
      <c r="BB300" s="1390">
        <f t="shared" si="151"/>
        <v>0</v>
      </c>
      <c r="BC300" s="1390">
        <f t="shared" si="152"/>
        <v>0</v>
      </c>
      <c r="BD300" s="1390">
        <f t="shared" si="153"/>
        <v>0</v>
      </c>
      <c r="BE300" s="1390">
        <f t="shared" si="154"/>
        <v>0</v>
      </c>
      <c r="BF300" s="1390">
        <f t="shared" si="155"/>
        <v>0</v>
      </c>
      <c r="BG300" s="1390">
        <f t="shared" si="156"/>
        <v>0</v>
      </c>
      <c r="BH300" s="1390">
        <f t="shared" si="157"/>
        <v>0</v>
      </c>
      <c r="BI300" s="1390">
        <f t="shared" si="158"/>
        <v>0</v>
      </c>
      <c r="BJ300" s="1390">
        <f t="shared" si="159"/>
        <v>0</v>
      </c>
      <c r="BK300" s="1390">
        <f t="shared" si="160"/>
        <v>0</v>
      </c>
    </row>
    <row r="301" spans="1:63" ht="21" customHeight="1">
      <c r="A301" s="1506" t="s">
        <v>2004</v>
      </c>
      <c r="B301" s="667"/>
      <c r="C301" s="1507" t="str">
        <f>IF(VLOOKUP($A301,'Data (new)'!$A:$T,2,0)="","",VLOOKUP($A301,'Data (new)'!$A:$T,2,0))</f>
        <v/>
      </c>
      <c r="D301" s="1507"/>
      <c r="E301" s="1507" t="e">
        <f>IF(VLOOKUP($A301,#REF!,3,0)="","",VLOOKUP($A301,#REF!,3,0))</f>
        <v>#REF!</v>
      </c>
      <c r="F301" s="1683"/>
      <c r="G301" s="1508" t="str">
        <f>IF(VLOOKUP($A301,'Data (new)'!$A:$T,6,0)="","",HYPERLINK(VLOOKUP($A301,'Data (new)'!A:T,7,0), VLOOKUP($A301,'Data (new)'!A:T,6,0)))</f>
        <v>Galaxy</v>
      </c>
      <c r="H301" s="1507" t="str">
        <f>IF(VLOOKUP($A301,'Data (new)'!$A:$T,14,0)="","",VLOOKUP($A301,'Data (new)'!$A:$T,14,0))</f>
        <v>Slopers</v>
      </c>
      <c r="I301" s="1509" t="str">
        <f>IF(VLOOKUP($A301,'Data (new)'!$A:$T,10,0)="","",VLOOKUP($A301,'Data (new)'!$A:$T,10,0))</f>
        <v>XXL</v>
      </c>
      <c r="J301" s="1509">
        <f>IF(VLOOKUP($A301,'Data (new)'!$A:$T,11,0)="","",VLOOKUP($A301,'Data (new)'!$A:$T,11,0))</f>
        <v>3</v>
      </c>
      <c r="K301" s="1510">
        <f>IF(VLOOKUP($A301,'Data (new)'!$A:$T,16,0)="","",VLOOKUP($A301,'Data (new)'!$A:$T,16,0))</f>
        <v>156</v>
      </c>
      <c r="L301" s="764"/>
      <c r="M301" s="764"/>
      <c r="N301" s="764"/>
      <c r="O301" s="764"/>
      <c r="P301" s="764"/>
      <c r="Q301" s="745"/>
      <c r="R301" s="745"/>
      <c r="S301" s="745"/>
      <c r="T301" s="745"/>
      <c r="U301" s="746"/>
      <c r="V301" s="746"/>
      <c r="W301" s="747"/>
      <c r="X301" s="748"/>
      <c r="Y301" s="763"/>
      <c r="Z301" s="1503"/>
      <c r="AA301" s="1504"/>
      <c r="AB301" s="1504"/>
      <c r="AC301" s="1504"/>
      <c r="AD301" s="1504"/>
      <c r="AE301" s="1504"/>
      <c r="AF301" s="1504"/>
      <c r="AG301" s="1504"/>
      <c r="AH301" s="1518"/>
      <c r="AI301" s="1510">
        <f>IF(VLOOKUP($A301,'Data (new)'!$A:$T,12,0)="","",VLOOKUP($A301,'Data (new)'!$A:$T,12,0))</f>
        <v>1.923</v>
      </c>
      <c r="AJ301" s="1509" t="str">
        <f t="shared" si="161"/>
        <v/>
      </c>
      <c r="AK301" s="1509" t="str">
        <f t="shared" si="162"/>
        <v/>
      </c>
      <c r="AL301" s="1510" t="str">
        <f t="shared" si="163"/>
        <v/>
      </c>
      <c r="AM301" s="1510" t="str">
        <f>IF(ISERROR('Agripp Holds PU (EU, ASIA)'!$AL301*(1-$I$3)),"",'Agripp Holds PU (EU, ASIA)'!$AL301*(1-$I$3))</f>
        <v/>
      </c>
      <c r="AN301" s="1511" t="str">
        <f t="shared" si="164"/>
        <v/>
      </c>
      <c r="AO301" s="1390">
        <f t="shared" si="138"/>
        <v>0</v>
      </c>
      <c r="AP301" s="1390">
        <f t="shared" si="139"/>
        <v>0</v>
      </c>
      <c r="AQ301" s="1390">
        <f t="shared" si="140"/>
        <v>0</v>
      </c>
      <c r="AR301" s="1390">
        <f t="shared" si="141"/>
        <v>0</v>
      </c>
      <c r="AS301" s="1390">
        <f t="shared" si="142"/>
        <v>0</v>
      </c>
      <c r="AT301" s="1390">
        <f t="shared" si="143"/>
        <v>0</v>
      </c>
      <c r="AU301" s="1390">
        <f t="shared" si="144"/>
        <v>0</v>
      </c>
      <c r="AV301" s="1390">
        <f t="shared" si="145"/>
        <v>0</v>
      </c>
      <c r="AW301" s="1390">
        <f t="shared" si="146"/>
        <v>0</v>
      </c>
      <c r="AX301" s="1390">
        <f t="shared" si="147"/>
        <v>0</v>
      </c>
      <c r="AY301" s="1390">
        <f t="shared" si="148"/>
        <v>0</v>
      </c>
      <c r="AZ301" s="1390">
        <f t="shared" si="149"/>
        <v>0</v>
      </c>
      <c r="BA301" s="1390">
        <f t="shared" si="150"/>
        <v>0</v>
      </c>
      <c r="BB301" s="1390">
        <f t="shared" si="151"/>
        <v>0</v>
      </c>
      <c r="BC301" s="1390">
        <f t="shared" si="152"/>
        <v>0</v>
      </c>
      <c r="BD301" s="1390">
        <f t="shared" si="153"/>
        <v>0</v>
      </c>
      <c r="BE301" s="1390">
        <f t="shared" si="154"/>
        <v>0</v>
      </c>
      <c r="BF301" s="1390">
        <f t="shared" si="155"/>
        <v>0</v>
      </c>
      <c r="BG301" s="1390">
        <f t="shared" si="156"/>
        <v>0</v>
      </c>
      <c r="BH301" s="1390">
        <f t="shared" si="157"/>
        <v>0</v>
      </c>
      <c r="BI301" s="1390">
        <f t="shared" si="158"/>
        <v>0</v>
      </c>
      <c r="BJ301" s="1390">
        <f t="shared" si="159"/>
        <v>0</v>
      </c>
      <c r="BK301" s="1390">
        <f t="shared" si="160"/>
        <v>0</v>
      </c>
    </row>
    <row r="302" spans="1:63" ht="21" customHeight="1">
      <c r="A302" s="1498" t="s">
        <v>2005</v>
      </c>
      <c r="B302" s="1499"/>
      <c r="C302" s="1500" t="str">
        <f>IF(VLOOKUP($A302,'Data (new)'!$A:$T,2,0)="","",VLOOKUP($A302,'Data (new)'!$A:$T,2,0))</f>
        <v/>
      </c>
      <c r="D302" s="1500"/>
      <c r="E302" s="1500" t="e">
        <f>IF(VLOOKUP($A302,#REF!,3,0)="","",VLOOKUP($A302,#REF!,3,0))</f>
        <v>#REF!</v>
      </c>
      <c r="F302" s="1683"/>
      <c r="G302" s="1492" t="str">
        <f>IF(VLOOKUP($A302,'Data (new)'!$A:$T,6,0)="","",HYPERLINK(VLOOKUP($A302,'Data (new)'!A:T,7,0), VLOOKUP($A302,'Data (new)'!A:T,6,0)))</f>
        <v>Influ</v>
      </c>
      <c r="H302" s="1500" t="str">
        <f>IF(VLOOKUP($A302,'Data (new)'!$A:$T,14,0)="","",VLOOKUP($A302,'Data (new)'!$A:$T,14,0))</f>
        <v>Edges</v>
      </c>
      <c r="I302" s="1501" t="str">
        <f>IF(VLOOKUP($A302,'Data (new)'!$A:$T,10,0)="","",VLOOKUP($A302,'Data (new)'!$A:$T,10,0))</f>
        <v>S</v>
      </c>
      <c r="J302" s="1501">
        <f>IF(VLOOKUP($A302,'Data (new)'!$A:$T,11,0)="","",VLOOKUP($A302,'Data (new)'!$A:$T,11,0))</f>
        <v>5</v>
      </c>
      <c r="K302" s="1502">
        <f>IF(VLOOKUP($A302,'Data (new)'!$A:$T,16,0)="","",VLOOKUP($A302,'Data (new)'!$A:$T,16,0))</f>
        <v>54</v>
      </c>
      <c r="L302" s="765"/>
      <c r="M302" s="765"/>
      <c r="N302" s="765"/>
      <c r="O302" s="765"/>
      <c r="P302" s="765"/>
      <c r="Q302" s="735"/>
      <c r="R302" s="735"/>
      <c r="S302" s="735"/>
      <c r="T302" s="735"/>
      <c r="U302" s="736"/>
      <c r="V302" s="736"/>
      <c r="W302" s="737"/>
      <c r="X302" s="738"/>
      <c r="Y302" s="762"/>
      <c r="Z302" s="1503"/>
      <c r="AA302" s="1504"/>
      <c r="AB302" s="1504"/>
      <c r="AC302" s="1504"/>
      <c r="AD302" s="1504"/>
      <c r="AE302" s="1504"/>
      <c r="AF302" s="1504"/>
      <c r="AG302" s="1504"/>
      <c r="AH302" s="1518"/>
      <c r="AI302" s="1502">
        <f>IF(VLOOKUP($A302,'Data (new)'!$A:$T,12,0)="","",VLOOKUP($A302,'Data (new)'!$A:$T,12,0))</f>
        <v>0.59399999999999997</v>
      </c>
      <c r="AJ302" s="1501" t="str">
        <f t="shared" ref="AJ302:AJ323" si="165">IF(AK302="","",(AK302*J302))</f>
        <v/>
      </c>
      <c r="AK302" s="1501" t="str">
        <f t="shared" ref="AK302:AK323" si="166">IF(SUM(L302:AH302)=0,"",SUM(L302:AH302))</f>
        <v/>
      </c>
      <c r="AL302" s="1502" t="str">
        <f t="shared" ref="AL302:AL323" si="167">IF(AK302="","",SUM(L302:AH302)*K302)</f>
        <v/>
      </c>
      <c r="AM302" s="1502" t="str">
        <f>IF(ISERROR('Agripp Holds PU (EU, ASIA)'!$AL302*(1-$I$3)),"",'Agripp Holds PU (EU, ASIA)'!$AL302*(1-$I$3))</f>
        <v/>
      </c>
      <c r="AN302" s="1505" t="str">
        <f t="shared" si="164"/>
        <v/>
      </c>
      <c r="AO302" s="1390">
        <f t="shared" si="138"/>
        <v>0</v>
      </c>
      <c r="AP302" s="1390">
        <f t="shared" si="139"/>
        <v>0</v>
      </c>
      <c r="AQ302" s="1390">
        <f t="shared" si="140"/>
        <v>0</v>
      </c>
      <c r="AR302" s="1390">
        <f t="shared" si="141"/>
        <v>0</v>
      </c>
      <c r="AS302" s="1390">
        <f t="shared" si="142"/>
        <v>0</v>
      </c>
      <c r="AT302" s="1390">
        <f t="shared" si="143"/>
        <v>0</v>
      </c>
      <c r="AU302" s="1390">
        <f t="shared" si="144"/>
        <v>0</v>
      </c>
      <c r="AV302" s="1390">
        <f t="shared" si="145"/>
        <v>0</v>
      </c>
      <c r="AW302" s="1390">
        <f t="shared" si="146"/>
        <v>0</v>
      </c>
      <c r="AX302" s="1390">
        <f t="shared" si="147"/>
        <v>0</v>
      </c>
      <c r="AY302" s="1390">
        <f t="shared" si="148"/>
        <v>0</v>
      </c>
      <c r="AZ302" s="1390">
        <f t="shared" si="149"/>
        <v>0</v>
      </c>
      <c r="BA302" s="1390">
        <f t="shared" si="150"/>
        <v>0</v>
      </c>
      <c r="BB302" s="1390">
        <f t="shared" si="151"/>
        <v>0</v>
      </c>
      <c r="BC302" s="1390">
        <f t="shared" si="152"/>
        <v>0</v>
      </c>
      <c r="BD302" s="1390">
        <f t="shared" si="153"/>
        <v>0</v>
      </c>
      <c r="BE302" s="1390">
        <f t="shared" si="154"/>
        <v>0</v>
      </c>
      <c r="BF302" s="1390">
        <f t="shared" si="155"/>
        <v>0</v>
      </c>
      <c r="BG302" s="1390">
        <f t="shared" si="156"/>
        <v>0</v>
      </c>
      <c r="BH302" s="1390">
        <f t="shared" si="157"/>
        <v>0</v>
      </c>
      <c r="BI302" s="1390">
        <f t="shared" si="158"/>
        <v>0</v>
      </c>
      <c r="BJ302" s="1390">
        <f t="shared" si="159"/>
        <v>0</v>
      </c>
      <c r="BK302" s="1390">
        <f t="shared" si="160"/>
        <v>0</v>
      </c>
    </row>
    <row r="303" spans="1:63" ht="21" customHeight="1">
      <c r="A303" s="1506" t="s">
        <v>2006</v>
      </c>
      <c r="B303" s="667"/>
      <c r="C303" s="1507" t="str">
        <f>IF(VLOOKUP($A303,'Data (new)'!$A:$T,2,0)="","",VLOOKUP($A303,'Data (new)'!$A:$T,2,0))</f>
        <v/>
      </c>
      <c r="D303" s="1507"/>
      <c r="E303" s="1507" t="e">
        <f>IF(VLOOKUP($A303,#REF!,3,0)="","",VLOOKUP($A303,#REF!,3,0))</f>
        <v>#REF!</v>
      </c>
      <c r="F303" s="1683"/>
      <c r="G303" s="1508" t="str">
        <f>IF(VLOOKUP($A303,'Data (new)'!$A:$T,6,0)="","",HYPERLINK(VLOOKUP($A303,'Data (new)'!A:T,7,0), VLOOKUP($A303,'Data (new)'!A:T,6,0)))</f>
        <v>Iron</v>
      </c>
      <c r="H303" s="1507" t="str">
        <f>IF(VLOOKUP($A303,'Data (new)'!$A:$T,14,0)="","",VLOOKUP($A303,'Data (new)'!$A:$T,14,0))</f>
        <v>Edges</v>
      </c>
      <c r="I303" s="1509" t="str">
        <f>IF(VLOOKUP($A303,'Data (new)'!$A:$T,10,0)="","",VLOOKUP($A303,'Data (new)'!$A:$T,10,0))</f>
        <v>M</v>
      </c>
      <c r="J303" s="1509">
        <f>IF(VLOOKUP($A303,'Data (new)'!$A:$T,11,0)="","",VLOOKUP($A303,'Data (new)'!$A:$T,11,0))</f>
        <v>10</v>
      </c>
      <c r="K303" s="1510">
        <f>IF(VLOOKUP($A303,'Data (new)'!$A:$T,16,0)="","",VLOOKUP($A303,'Data (new)'!$A:$T,16,0))</f>
        <v>121</v>
      </c>
      <c r="L303" s="764"/>
      <c r="M303" s="764"/>
      <c r="N303" s="764"/>
      <c r="O303" s="764"/>
      <c r="P303" s="764"/>
      <c r="Q303" s="745"/>
      <c r="R303" s="745"/>
      <c r="S303" s="745"/>
      <c r="T303" s="745"/>
      <c r="U303" s="746"/>
      <c r="V303" s="746"/>
      <c r="W303" s="747"/>
      <c r="X303" s="748"/>
      <c r="Y303" s="763"/>
      <c r="Z303" s="1503"/>
      <c r="AA303" s="1504"/>
      <c r="AB303" s="1504"/>
      <c r="AC303" s="1504"/>
      <c r="AD303" s="1504"/>
      <c r="AE303" s="1504"/>
      <c r="AF303" s="1504"/>
      <c r="AG303" s="1504"/>
      <c r="AH303" s="1518"/>
      <c r="AI303" s="1510">
        <f>IF(VLOOKUP($A303,'Data (new)'!$A:$T,12,0)="","",VLOOKUP($A303,'Data (new)'!$A:$T,12,0))</f>
        <v>1.6240000000000001</v>
      </c>
      <c r="AJ303" s="1509" t="str">
        <f t="shared" si="165"/>
        <v/>
      </c>
      <c r="AK303" s="1509" t="str">
        <f t="shared" si="166"/>
        <v/>
      </c>
      <c r="AL303" s="1510" t="str">
        <f t="shared" si="167"/>
        <v/>
      </c>
      <c r="AM303" s="1510" t="str">
        <f>IF(ISERROR('Agripp Holds PU (EU, ASIA)'!$AL303*(1-$I$3)),"",'Agripp Holds PU (EU, ASIA)'!$AL303*(1-$I$3))</f>
        <v/>
      </c>
      <c r="AN303" s="1511" t="str">
        <f t="shared" si="164"/>
        <v/>
      </c>
      <c r="AO303" s="1390">
        <f t="shared" si="138"/>
        <v>0</v>
      </c>
      <c r="AP303" s="1390">
        <f t="shared" si="139"/>
        <v>0</v>
      </c>
      <c r="AQ303" s="1390">
        <f t="shared" si="140"/>
        <v>0</v>
      </c>
      <c r="AR303" s="1390">
        <f t="shared" si="141"/>
        <v>0</v>
      </c>
      <c r="AS303" s="1390">
        <f t="shared" si="142"/>
        <v>0</v>
      </c>
      <c r="AT303" s="1390">
        <f t="shared" si="143"/>
        <v>0</v>
      </c>
      <c r="AU303" s="1390">
        <f t="shared" si="144"/>
        <v>0</v>
      </c>
      <c r="AV303" s="1390">
        <f t="shared" si="145"/>
        <v>0</v>
      </c>
      <c r="AW303" s="1390">
        <f t="shared" si="146"/>
        <v>0</v>
      </c>
      <c r="AX303" s="1390">
        <f t="shared" si="147"/>
        <v>0</v>
      </c>
      <c r="AY303" s="1390">
        <f t="shared" si="148"/>
        <v>0</v>
      </c>
      <c r="AZ303" s="1390">
        <f t="shared" si="149"/>
        <v>0</v>
      </c>
      <c r="BA303" s="1390">
        <f t="shared" si="150"/>
        <v>0</v>
      </c>
      <c r="BB303" s="1390">
        <f t="shared" si="151"/>
        <v>0</v>
      </c>
      <c r="BC303" s="1390">
        <f t="shared" si="152"/>
        <v>0</v>
      </c>
      <c r="BD303" s="1390">
        <f t="shared" si="153"/>
        <v>0</v>
      </c>
      <c r="BE303" s="1390">
        <f t="shared" si="154"/>
        <v>0</v>
      </c>
      <c r="BF303" s="1390">
        <f t="shared" si="155"/>
        <v>0</v>
      </c>
      <c r="BG303" s="1390">
        <f t="shared" si="156"/>
        <v>0</v>
      </c>
      <c r="BH303" s="1390">
        <f t="shared" si="157"/>
        <v>0</v>
      </c>
      <c r="BI303" s="1390">
        <f t="shared" si="158"/>
        <v>0</v>
      </c>
      <c r="BJ303" s="1390">
        <f t="shared" si="159"/>
        <v>0</v>
      </c>
      <c r="BK303" s="1390">
        <f t="shared" si="160"/>
        <v>0</v>
      </c>
    </row>
    <row r="304" spans="1:63" ht="21" customHeight="1">
      <c r="A304" s="1498" t="s">
        <v>2007</v>
      </c>
      <c r="B304" s="1499"/>
      <c r="C304" s="1500" t="str">
        <f>IF(VLOOKUP($A304,'Data (new)'!$A:$T,2,0)="","",VLOOKUP($A304,'Data (new)'!$A:$T,2,0))</f>
        <v/>
      </c>
      <c r="D304" s="1500"/>
      <c r="E304" s="1500" t="e">
        <f>IF(VLOOKUP($A304,#REF!,3,0)="","",VLOOKUP($A304,#REF!,3,0))</f>
        <v>#REF!</v>
      </c>
      <c r="F304" s="1683"/>
      <c r="G304" s="1492" t="str">
        <f>IF(VLOOKUP($A304,'Data (new)'!$A:$T,6,0)="","",HYPERLINK(VLOOKUP($A304,'Data (new)'!A:T,7,0), VLOOKUP($A304,'Data (new)'!A:T,6,0)))</f>
        <v>Jurana</v>
      </c>
      <c r="H304" s="1500" t="str">
        <f>IF(VLOOKUP($A304,'Data (new)'!$A:$T,14,0)="","",VLOOKUP($A304,'Data (new)'!$A:$T,14,0))</f>
        <v>Colos / Crater</v>
      </c>
      <c r="I304" s="1501" t="str">
        <f>IF(VLOOKUP($A304,'Data (new)'!$A:$T,10,0)="","",VLOOKUP($A304,'Data (new)'!$A:$T,10,0))</f>
        <v>MEGA</v>
      </c>
      <c r="J304" s="1501">
        <f>IF(VLOOKUP($A304,'Data (new)'!$A:$T,11,0)="","",VLOOKUP($A304,'Data (new)'!$A:$T,11,0))</f>
        <v>2</v>
      </c>
      <c r="K304" s="1502">
        <f>IF(VLOOKUP($A304,'Data (new)'!$A:$T,16,0)="","",VLOOKUP($A304,'Data (new)'!$A:$T,16,0))</f>
        <v>68</v>
      </c>
      <c r="L304" s="765"/>
      <c r="M304" s="765"/>
      <c r="N304" s="765"/>
      <c r="O304" s="765"/>
      <c r="P304" s="765"/>
      <c r="Q304" s="735"/>
      <c r="R304" s="735"/>
      <c r="S304" s="735"/>
      <c r="T304" s="735"/>
      <c r="U304" s="736"/>
      <c r="V304" s="736"/>
      <c r="W304" s="737"/>
      <c r="X304" s="738"/>
      <c r="Y304" s="762"/>
      <c r="Z304" s="1503"/>
      <c r="AA304" s="1504"/>
      <c r="AB304" s="1504"/>
      <c r="AC304" s="1504"/>
      <c r="AD304" s="1504"/>
      <c r="AE304" s="1504"/>
      <c r="AF304" s="1504"/>
      <c r="AG304" s="1504"/>
      <c r="AH304" s="1518"/>
      <c r="AI304" s="1502">
        <f>IF(VLOOKUP($A304,'Data (new)'!$A:$T,12,0)="","",VLOOKUP($A304,'Data (new)'!$A:$T,12,0))</f>
        <v>2.1840000000000002</v>
      </c>
      <c r="AJ304" s="1501" t="str">
        <f t="shared" si="165"/>
        <v/>
      </c>
      <c r="AK304" s="1501" t="str">
        <f t="shared" si="166"/>
        <v/>
      </c>
      <c r="AL304" s="1502" t="str">
        <f t="shared" si="167"/>
        <v/>
      </c>
      <c r="AM304" s="1502" t="str">
        <f>IF(ISERROR('Agripp Holds PU (EU, ASIA)'!$AL304*(1-$I$3)),"",'Agripp Holds PU (EU, ASIA)'!$AL304*(1-$I$3))</f>
        <v/>
      </c>
      <c r="AN304" s="1505" t="str">
        <f t="shared" si="164"/>
        <v/>
      </c>
      <c r="AO304" s="1390">
        <f t="shared" si="138"/>
        <v>0</v>
      </c>
      <c r="AP304" s="1390">
        <f t="shared" si="139"/>
        <v>0</v>
      </c>
      <c r="AQ304" s="1390">
        <f t="shared" si="140"/>
        <v>0</v>
      </c>
      <c r="AR304" s="1390">
        <f t="shared" si="141"/>
        <v>0</v>
      </c>
      <c r="AS304" s="1390">
        <f t="shared" si="142"/>
        <v>0</v>
      </c>
      <c r="AT304" s="1390">
        <f t="shared" si="143"/>
        <v>0</v>
      </c>
      <c r="AU304" s="1390">
        <f t="shared" si="144"/>
        <v>0</v>
      </c>
      <c r="AV304" s="1390">
        <f t="shared" si="145"/>
        <v>0</v>
      </c>
      <c r="AW304" s="1390">
        <f t="shared" si="146"/>
        <v>0</v>
      </c>
      <c r="AX304" s="1390">
        <f t="shared" si="147"/>
        <v>0</v>
      </c>
      <c r="AY304" s="1390">
        <f t="shared" si="148"/>
        <v>0</v>
      </c>
      <c r="AZ304" s="1390">
        <f t="shared" si="149"/>
        <v>0</v>
      </c>
      <c r="BA304" s="1390">
        <f t="shared" si="150"/>
        <v>0</v>
      </c>
      <c r="BB304" s="1390">
        <f t="shared" si="151"/>
        <v>0</v>
      </c>
      <c r="BC304" s="1390">
        <f t="shared" si="152"/>
        <v>0</v>
      </c>
      <c r="BD304" s="1390">
        <f t="shared" si="153"/>
        <v>0</v>
      </c>
      <c r="BE304" s="1390">
        <f t="shared" si="154"/>
        <v>0</v>
      </c>
      <c r="BF304" s="1390">
        <f t="shared" si="155"/>
        <v>0</v>
      </c>
      <c r="BG304" s="1390">
        <f t="shared" si="156"/>
        <v>0</v>
      </c>
      <c r="BH304" s="1390">
        <f t="shared" si="157"/>
        <v>0</v>
      </c>
      <c r="BI304" s="1390">
        <f t="shared" si="158"/>
        <v>0</v>
      </c>
      <c r="BJ304" s="1390">
        <f t="shared" si="159"/>
        <v>0</v>
      </c>
      <c r="BK304" s="1390">
        <f t="shared" si="160"/>
        <v>0</v>
      </c>
    </row>
    <row r="305" spans="1:63" ht="21" customHeight="1">
      <c r="A305" s="1506" t="s">
        <v>2008</v>
      </c>
      <c r="B305" s="667"/>
      <c r="C305" s="1507" t="str">
        <f>IF(VLOOKUP($A305,'Data (new)'!$A:$T,2,0)="","",VLOOKUP($A305,'Data (new)'!$A:$T,2,0))</f>
        <v/>
      </c>
      <c r="D305" s="1507"/>
      <c r="E305" s="1507" t="e">
        <f>IF(VLOOKUP($A305,#REF!,3,0)="","",VLOOKUP($A305,#REF!,3,0))</f>
        <v>#REF!</v>
      </c>
      <c r="F305" s="1683"/>
      <c r="G305" s="1508" t="str">
        <f>IF(VLOOKUP($A305,'Data (new)'!$A:$T,6,0)="","",HYPERLINK(VLOOKUP($A305,'Data (new)'!A:T,7,0), VLOOKUP($A305,'Data (new)'!A:T,6,0)))</f>
        <v>Magic</v>
      </c>
      <c r="H305" s="1507" t="str">
        <f>IF(VLOOKUP($A305,'Data (new)'!$A:$T,14,0)="","",VLOOKUP($A305,'Data (new)'!$A:$T,14,0))</f>
        <v>Pinches</v>
      </c>
      <c r="I305" s="1509" t="str">
        <f>IF(VLOOKUP($A305,'Data (new)'!$A:$T,10,0)="","",VLOOKUP($A305,'Data (new)'!$A:$T,10,0))</f>
        <v>M</v>
      </c>
      <c r="J305" s="1509">
        <f>IF(VLOOKUP($A305,'Data (new)'!$A:$T,11,0)="","",VLOOKUP($A305,'Data (new)'!$A:$T,11,0))</f>
        <v>5</v>
      </c>
      <c r="K305" s="1510">
        <f>IF(VLOOKUP($A305,'Data (new)'!$A:$T,16,0)="","",VLOOKUP($A305,'Data (new)'!$A:$T,16,0))</f>
        <v>88</v>
      </c>
      <c r="L305" s="764"/>
      <c r="M305" s="764"/>
      <c r="N305" s="764"/>
      <c r="O305" s="764"/>
      <c r="P305" s="764"/>
      <c r="Q305" s="745"/>
      <c r="R305" s="745"/>
      <c r="S305" s="745"/>
      <c r="T305" s="745"/>
      <c r="U305" s="746"/>
      <c r="V305" s="746"/>
      <c r="W305" s="747"/>
      <c r="X305" s="748"/>
      <c r="Y305" s="763"/>
      <c r="Z305" s="1503"/>
      <c r="AA305" s="1504"/>
      <c r="AB305" s="1504"/>
      <c r="AC305" s="1504"/>
      <c r="AD305" s="1504"/>
      <c r="AE305" s="1504"/>
      <c r="AF305" s="1504"/>
      <c r="AG305" s="1504"/>
      <c r="AH305" s="1518"/>
      <c r="AI305" s="1510">
        <f>IF(VLOOKUP($A305,'Data (new)'!$A:$T,12,0)="","",VLOOKUP($A305,'Data (new)'!$A:$T,12,0))</f>
        <v>1.3</v>
      </c>
      <c r="AJ305" s="1509" t="str">
        <f t="shared" si="165"/>
        <v/>
      </c>
      <c r="AK305" s="1509" t="str">
        <f t="shared" si="166"/>
        <v/>
      </c>
      <c r="AL305" s="1510" t="str">
        <f t="shared" si="167"/>
        <v/>
      </c>
      <c r="AM305" s="1510" t="str">
        <f>IF(ISERROR('Agripp Holds PU (EU, ASIA)'!$AL305*(1-$I$3)),"",'Agripp Holds PU (EU, ASIA)'!$AL305*(1-$I$3))</f>
        <v/>
      </c>
      <c r="AN305" s="1511" t="str">
        <f t="shared" si="164"/>
        <v/>
      </c>
      <c r="AO305" s="1390">
        <f t="shared" si="138"/>
        <v>0</v>
      </c>
      <c r="AP305" s="1390">
        <f t="shared" si="139"/>
        <v>0</v>
      </c>
      <c r="AQ305" s="1390">
        <f t="shared" si="140"/>
        <v>0</v>
      </c>
      <c r="AR305" s="1390">
        <f t="shared" si="141"/>
        <v>0</v>
      </c>
      <c r="AS305" s="1390">
        <f t="shared" si="142"/>
        <v>0</v>
      </c>
      <c r="AT305" s="1390">
        <f t="shared" si="143"/>
        <v>0</v>
      </c>
      <c r="AU305" s="1390">
        <f t="shared" si="144"/>
        <v>0</v>
      </c>
      <c r="AV305" s="1390">
        <f t="shared" si="145"/>
        <v>0</v>
      </c>
      <c r="AW305" s="1390">
        <f t="shared" si="146"/>
        <v>0</v>
      </c>
      <c r="AX305" s="1390">
        <f t="shared" si="147"/>
        <v>0</v>
      </c>
      <c r="AY305" s="1390">
        <f t="shared" si="148"/>
        <v>0</v>
      </c>
      <c r="AZ305" s="1390">
        <f t="shared" si="149"/>
        <v>0</v>
      </c>
      <c r="BA305" s="1390">
        <f t="shared" si="150"/>
        <v>0</v>
      </c>
      <c r="BB305" s="1390">
        <f t="shared" si="151"/>
        <v>0</v>
      </c>
      <c r="BC305" s="1390">
        <f t="shared" si="152"/>
        <v>0</v>
      </c>
      <c r="BD305" s="1390">
        <f t="shared" si="153"/>
        <v>0</v>
      </c>
      <c r="BE305" s="1390">
        <f t="shared" si="154"/>
        <v>0</v>
      </c>
      <c r="BF305" s="1390">
        <f t="shared" si="155"/>
        <v>0</v>
      </c>
      <c r="BG305" s="1390">
        <f t="shared" si="156"/>
        <v>0</v>
      </c>
      <c r="BH305" s="1390">
        <f t="shared" si="157"/>
        <v>0</v>
      </c>
      <c r="BI305" s="1390">
        <f t="shared" si="158"/>
        <v>0</v>
      </c>
      <c r="BJ305" s="1390">
        <f t="shared" si="159"/>
        <v>0</v>
      </c>
      <c r="BK305" s="1390">
        <f t="shared" si="160"/>
        <v>0</v>
      </c>
    </row>
    <row r="306" spans="1:63" ht="21" customHeight="1">
      <c r="A306" s="1498" t="s">
        <v>2009</v>
      </c>
      <c r="B306" s="1499"/>
      <c r="C306" s="1500" t="str">
        <f>IF(VLOOKUP($A306,'Data (new)'!$A:$T,2,0)="","",VLOOKUP($A306,'Data (new)'!$A:$T,2,0))</f>
        <v/>
      </c>
      <c r="D306" s="1500"/>
      <c r="E306" s="1500" t="e">
        <f>IF(VLOOKUP($A306,#REF!,3,0)="","",VLOOKUP($A306,#REF!,3,0))</f>
        <v>#REF!</v>
      </c>
      <c r="F306" s="1683"/>
      <c r="G306" s="1492" t="str">
        <f>IF(VLOOKUP($A306,'Data (new)'!$A:$T,6,0)="","",HYPERLINK(VLOOKUP($A306,'Data (new)'!A:T,7,0), VLOOKUP($A306,'Data (new)'!A:T,6,0)))</f>
        <v>Maximus</v>
      </c>
      <c r="H306" s="1500" t="str">
        <f>IF(VLOOKUP($A306,'Data (new)'!$A:$T,14,0)="","",VLOOKUP($A306,'Data (new)'!$A:$T,14,0))</f>
        <v>Jugs</v>
      </c>
      <c r="I306" s="1501" t="str">
        <f>IF(VLOOKUP($A306,'Data (new)'!$A:$T,10,0)="","",VLOOKUP($A306,'Data (new)'!$A:$T,10,0))</f>
        <v>XL</v>
      </c>
      <c r="J306" s="1501">
        <f>IF(VLOOKUP($A306,'Data (new)'!$A:$T,11,0)="","",VLOOKUP($A306,'Data (new)'!$A:$T,11,0))</f>
        <v>6</v>
      </c>
      <c r="K306" s="1502">
        <f>IF(VLOOKUP($A306,'Data (new)'!$A:$T,16,0)="","",VLOOKUP($A306,'Data (new)'!$A:$T,16,0))</f>
        <v>201</v>
      </c>
      <c r="L306" s="765"/>
      <c r="M306" s="765"/>
      <c r="N306" s="765"/>
      <c r="O306" s="765"/>
      <c r="P306" s="765"/>
      <c r="Q306" s="735"/>
      <c r="R306" s="735"/>
      <c r="S306" s="735"/>
      <c r="T306" s="735"/>
      <c r="U306" s="736"/>
      <c r="V306" s="736"/>
      <c r="W306" s="737"/>
      <c r="X306" s="738"/>
      <c r="Y306" s="762"/>
      <c r="Z306" s="1503"/>
      <c r="AA306" s="1504"/>
      <c r="AB306" s="1504"/>
      <c r="AC306" s="1504"/>
      <c r="AD306" s="1504"/>
      <c r="AE306" s="1504"/>
      <c r="AF306" s="1504"/>
      <c r="AG306" s="1504"/>
      <c r="AH306" s="1518"/>
      <c r="AI306" s="1502">
        <f>IF(VLOOKUP($A306,'Data (new)'!$A:$T,12,0)="","",VLOOKUP($A306,'Data (new)'!$A:$T,12,0))</f>
        <v>3.5659999999999998</v>
      </c>
      <c r="AJ306" s="1501" t="str">
        <f t="shared" si="165"/>
        <v/>
      </c>
      <c r="AK306" s="1501" t="str">
        <f t="shared" si="166"/>
        <v/>
      </c>
      <c r="AL306" s="1502" t="str">
        <f t="shared" si="167"/>
        <v/>
      </c>
      <c r="AM306" s="1502" t="str">
        <f>IF(ISERROR('Agripp Holds PU (EU, ASIA)'!$AL306*(1-$I$3)),"",'Agripp Holds PU (EU, ASIA)'!$AL306*(1-$I$3))</f>
        <v/>
      </c>
      <c r="AN306" s="1505" t="str">
        <f t="shared" si="164"/>
        <v/>
      </c>
      <c r="AO306" s="1390">
        <f t="shared" si="138"/>
        <v>0</v>
      </c>
      <c r="AP306" s="1390">
        <f t="shared" si="139"/>
        <v>0</v>
      </c>
      <c r="AQ306" s="1390">
        <f t="shared" si="140"/>
        <v>0</v>
      </c>
      <c r="AR306" s="1390">
        <f t="shared" si="141"/>
        <v>0</v>
      </c>
      <c r="AS306" s="1390">
        <f t="shared" si="142"/>
        <v>0</v>
      </c>
      <c r="AT306" s="1390">
        <f t="shared" si="143"/>
        <v>0</v>
      </c>
      <c r="AU306" s="1390">
        <f t="shared" si="144"/>
        <v>0</v>
      </c>
      <c r="AV306" s="1390">
        <f t="shared" si="145"/>
        <v>0</v>
      </c>
      <c r="AW306" s="1390">
        <f t="shared" si="146"/>
        <v>0</v>
      </c>
      <c r="AX306" s="1390">
        <f t="shared" si="147"/>
        <v>0</v>
      </c>
      <c r="AY306" s="1390">
        <f t="shared" si="148"/>
        <v>0</v>
      </c>
      <c r="AZ306" s="1390">
        <f t="shared" si="149"/>
        <v>0</v>
      </c>
      <c r="BA306" s="1390">
        <f t="shared" si="150"/>
        <v>0</v>
      </c>
      <c r="BB306" s="1390">
        <f t="shared" si="151"/>
        <v>0</v>
      </c>
      <c r="BC306" s="1390">
        <f t="shared" si="152"/>
        <v>0</v>
      </c>
      <c r="BD306" s="1390">
        <f t="shared" si="153"/>
        <v>0</v>
      </c>
      <c r="BE306" s="1390">
        <f t="shared" si="154"/>
        <v>0</v>
      </c>
      <c r="BF306" s="1390">
        <f t="shared" si="155"/>
        <v>0</v>
      </c>
      <c r="BG306" s="1390">
        <f t="shared" si="156"/>
        <v>0</v>
      </c>
      <c r="BH306" s="1390">
        <f t="shared" si="157"/>
        <v>0</v>
      </c>
      <c r="BI306" s="1390">
        <f t="shared" si="158"/>
        <v>0</v>
      </c>
      <c r="BJ306" s="1390">
        <f t="shared" si="159"/>
        <v>0</v>
      </c>
      <c r="BK306" s="1390">
        <f t="shared" si="160"/>
        <v>0</v>
      </c>
    </row>
    <row r="307" spans="1:63" ht="21" customHeight="1">
      <c r="A307" s="1506" t="s">
        <v>2010</v>
      </c>
      <c r="B307" s="667"/>
      <c r="C307" s="1507" t="str">
        <f>IF(VLOOKUP($A307,'Data (new)'!$A:$T,2,0)="","",VLOOKUP($A307,'Data (new)'!$A:$T,2,0))</f>
        <v/>
      </c>
      <c r="D307" s="1507"/>
      <c r="E307" s="1507" t="e">
        <f>IF(VLOOKUP($A307,#REF!,3,0)="","",VLOOKUP($A307,#REF!,3,0))</f>
        <v>#REF!</v>
      </c>
      <c r="F307" s="1683"/>
      <c r="G307" s="1508" t="str">
        <f>IF(VLOOKUP($A307,'Data (new)'!$A:$T,6,0)="","",HYPERLINK(VLOOKUP($A307,'Data (new)'!A:T,7,0), VLOOKUP($A307,'Data (new)'!A:T,6,0)))</f>
        <v>Origin</v>
      </c>
      <c r="H307" s="1507" t="str">
        <f>IF(VLOOKUP($A307,'Data (new)'!$A:$T,14,0)="","",VLOOKUP($A307,'Data (new)'!$A:$T,14,0))</f>
        <v>Pockets</v>
      </c>
      <c r="I307" s="1509" t="str">
        <f>IF(VLOOKUP($A307,'Data (new)'!$A:$T,10,0)="","",VLOOKUP($A307,'Data (new)'!$A:$T,10,0))</f>
        <v>XL</v>
      </c>
      <c r="J307" s="1509">
        <f>IF(VLOOKUP($A307,'Data (new)'!$A:$T,11,0)="","",VLOOKUP($A307,'Data (new)'!$A:$T,11,0))</f>
        <v>5</v>
      </c>
      <c r="K307" s="1510">
        <f>IF(VLOOKUP($A307,'Data (new)'!$A:$T,16,0)="","",VLOOKUP($A307,'Data (new)'!$A:$T,16,0))</f>
        <v>157</v>
      </c>
      <c r="L307" s="764"/>
      <c r="M307" s="764"/>
      <c r="N307" s="764"/>
      <c r="O307" s="764"/>
      <c r="P307" s="764"/>
      <c r="Q307" s="745"/>
      <c r="R307" s="745"/>
      <c r="S307" s="745"/>
      <c r="T307" s="745"/>
      <c r="U307" s="746"/>
      <c r="V307" s="746"/>
      <c r="W307" s="747"/>
      <c r="X307" s="748"/>
      <c r="Y307" s="763"/>
      <c r="Z307" s="1503"/>
      <c r="AA307" s="1504"/>
      <c r="AB307" s="1504"/>
      <c r="AC307" s="1504"/>
      <c r="AD307" s="1504"/>
      <c r="AE307" s="1504"/>
      <c r="AF307" s="1504"/>
      <c r="AG307" s="1504"/>
      <c r="AH307" s="1518"/>
      <c r="AI307" s="1510">
        <f>IF(VLOOKUP($A307,'Data (new)'!$A:$T,12,0)="","",VLOOKUP($A307,'Data (new)'!$A:$T,12,0))</f>
        <v>2.7189999999999999</v>
      </c>
      <c r="AJ307" s="1509" t="str">
        <f t="shared" si="165"/>
        <v/>
      </c>
      <c r="AK307" s="1509" t="str">
        <f t="shared" si="166"/>
        <v/>
      </c>
      <c r="AL307" s="1510" t="str">
        <f t="shared" si="167"/>
        <v/>
      </c>
      <c r="AM307" s="1510" t="str">
        <f>IF(ISERROR('Agripp Holds PU (EU, ASIA)'!$AL307*(1-$I$3)),"",'Agripp Holds PU (EU, ASIA)'!$AL307*(1-$I$3))</f>
        <v/>
      </c>
      <c r="AN307" s="1511" t="str">
        <f t="shared" si="164"/>
        <v/>
      </c>
      <c r="AO307" s="1390">
        <f t="shared" si="138"/>
        <v>0</v>
      </c>
      <c r="AP307" s="1390">
        <f t="shared" si="139"/>
        <v>0</v>
      </c>
      <c r="AQ307" s="1390">
        <f t="shared" si="140"/>
        <v>0</v>
      </c>
      <c r="AR307" s="1390">
        <f t="shared" si="141"/>
        <v>0</v>
      </c>
      <c r="AS307" s="1390">
        <f t="shared" si="142"/>
        <v>0</v>
      </c>
      <c r="AT307" s="1390">
        <f t="shared" si="143"/>
        <v>0</v>
      </c>
      <c r="AU307" s="1390">
        <f t="shared" si="144"/>
        <v>0</v>
      </c>
      <c r="AV307" s="1390">
        <f t="shared" si="145"/>
        <v>0</v>
      </c>
      <c r="AW307" s="1390">
        <f t="shared" si="146"/>
        <v>0</v>
      </c>
      <c r="AX307" s="1390">
        <f t="shared" si="147"/>
        <v>0</v>
      </c>
      <c r="AY307" s="1390">
        <f t="shared" si="148"/>
        <v>0</v>
      </c>
      <c r="AZ307" s="1390">
        <f t="shared" si="149"/>
        <v>0</v>
      </c>
      <c r="BA307" s="1390">
        <f t="shared" si="150"/>
        <v>0</v>
      </c>
      <c r="BB307" s="1390">
        <f t="shared" si="151"/>
        <v>0</v>
      </c>
      <c r="BC307" s="1390">
        <f t="shared" si="152"/>
        <v>0</v>
      </c>
      <c r="BD307" s="1390">
        <f t="shared" si="153"/>
        <v>0</v>
      </c>
      <c r="BE307" s="1390">
        <f t="shared" si="154"/>
        <v>0</v>
      </c>
      <c r="BF307" s="1390">
        <f t="shared" si="155"/>
        <v>0</v>
      </c>
      <c r="BG307" s="1390">
        <f t="shared" si="156"/>
        <v>0</v>
      </c>
      <c r="BH307" s="1390">
        <f t="shared" si="157"/>
        <v>0</v>
      </c>
      <c r="BI307" s="1390">
        <f t="shared" si="158"/>
        <v>0</v>
      </c>
      <c r="BJ307" s="1390">
        <f t="shared" si="159"/>
        <v>0</v>
      </c>
      <c r="BK307" s="1390">
        <f t="shared" si="160"/>
        <v>0</v>
      </c>
    </row>
    <row r="308" spans="1:63" ht="21" customHeight="1">
      <c r="A308" s="1498" t="s">
        <v>2011</v>
      </c>
      <c r="B308" s="1499"/>
      <c r="C308" s="1500" t="str">
        <f>IF(VLOOKUP($A308,'Data (new)'!$A:$T,2,0)="","",VLOOKUP($A308,'Data (new)'!$A:$T,2,0))</f>
        <v/>
      </c>
      <c r="D308" s="1500"/>
      <c r="E308" s="1500" t="e">
        <f>IF(VLOOKUP($A308,#REF!,3,0)="","",VLOOKUP($A308,#REF!,3,0))</f>
        <v>#REF!</v>
      </c>
      <c r="F308" s="1683"/>
      <c r="G308" s="1492" t="str">
        <f>IF(VLOOKUP($A308,'Data (new)'!$A:$T,6,0)="","",HYPERLINK(VLOOKUP($A308,'Data (new)'!A:T,7,0), VLOOKUP($A308,'Data (new)'!A:T,6,0)))</f>
        <v>Osiris</v>
      </c>
      <c r="H308" s="1500" t="str">
        <f>IF(VLOOKUP($A308,'Data (new)'!$A:$T,14,0)="","",VLOOKUP($A308,'Data (new)'!$A:$T,14,0))</f>
        <v>Jugs</v>
      </c>
      <c r="I308" s="1501" t="str">
        <f>IF(VLOOKUP($A308,'Data (new)'!$A:$T,10,0)="","",VLOOKUP($A308,'Data (new)'!$A:$T,10,0))</f>
        <v>S</v>
      </c>
      <c r="J308" s="1501">
        <f>IF(VLOOKUP($A308,'Data (new)'!$A:$T,11,0)="","",VLOOKUP($A308,'Data (new)'!$A:$T,11,0))</f>
        <v>10</v>
      </c>
      <c r="K308" s="1502">
        <f>IF(VLOOKUP($A308,'Data (new)'!$A:$T,16,0)="","",VLOOKUP($A308,'Data (new)'!$A:$T,16,0))</f>
        <v>106</v>
      </c>
      <c r="L308" s="765"/>
      <c r="M308" s="765"/>
      <c r="N308" s="765"/>
      <c r="O308" s="765"/>
      <c r="P308" s="765"/>
      <c r="Q308" s="735"/>
      <c r="R308" s="735"/>
      <c r="S308" s="735"/>
      <c r="T308" s="735"/>
      <c r="U308" s="736"/>
      <c r="V308" s="736"/>
      <c r="W308" s="737"/>
      <c r="X308" s="738"/>
      <c r="Y308" s="762"/>
      <c r="Z308" s="1503"/>
      <c r="AA308" s="1504"/>
      <c r="AB308" s="1504"/>
      <c r="AC308" s="1504"/>
      <c r="AD308" s="1504"/>
      <c r="AE308" s="1504"/>
      <c r="AF308" s="1504"/>
      <c r="AG308" s="1504"/>
      <c r="AH308" s="1518"/>
      <c r="AI308" s="1502">
        <f>IF(VLOOKUP($A308,'Data (new)'!$A:$T,12,0)="","",VLOOKUP($A308,'Data (new)'!$A:$T,12,0))</f>
        <v>1.3120000000000001</v>
      </c>
      <c r="AJ308" s="1501" t="str">
        <f t="shared" si="165"/>
        <v/>
      </c>
      <c r="AK308" s="1501" t="str">
        <f t="shared" si="166"/>
        <v/>
      </c>
      <c r="AL308" s="1502" t="str">
        <f t="shared" si="167"/>
        <v/>
      </c>
      <c r="AM308" s="1502" t="str">
        <f>IF(ISERROR('Agripp Holds PU (EU, ASIA)'!$AL308*(1-$I$3)),"",'Agripp Holds PU (EU, ASIA)'!$AL308*(1-$I$3))</f>
        <v/>
      </c>
      <c r="AN308" s="1505" t="str">
        <f t="shared" si="164"/>
        <v/>
      </c>
      <c r="AO308" s="1390">
        <f t="shared" si="138"/>
        <v>0</v>
      </c>
      <c r="AP308" s="1390">
        <f t="shared" si="139"/>
        <v>0</v>
      </c>
      <c r="AQ308" s="1390">
        <f t="shared" si="140"/>
        <v>0</v>
      </c>
      <c r="AR308" s="1390">
        <f t="shared" si="141"/>
        <v>0</v>
      </c>
      <c r="AS308" s="1390">
        <f t="shared" si="142"/>
        <v>0</v>
      </c>
      <c r="AT308" s="1390">
        <f t="shared" si="143"/>
        <v>0</v>
      </c>
      <c r="AU308" s="1390">
        <f t="shared" si="144"/>
        <v>0</v>
      </c>
      <c r="AV308" s="1390">
        <f t="shared" si="145"/>
        <v>0</v>
      </c>
      <c r="AW308" s="1390">
        <f t="shared" si="146"/>
        <v>0</v>
      </c>
      <c r="AX308" s="1390">
        <f t="shared" si="147"/>
        <v>0</v>
      </c>
      <c r="AY308" s="1390">
        <f t="shared" si="148"/>
        <v>0</v>
      </c>
      <c r="AZ308" s="1390">
        <f t="shared" si="149"/>
        <v>0</v>
      </c>
      <c r="BA308" s="1390">
        <f t="shared" si="150"/>
        <v>0</v>
      </c>
      <c r="BB308" s="1390">
        <f t="shared" si="151"/>
        <v>0</v>
      </c>
      <c r="BC308" s="1390">
        <f t="shared" si="152"/>
        <v>0</v>
      </c>
      <c r="BD308" s="1390">
        <f t="shared" si="153"/>
        <v>0</v>
      </c>
      <c r="BE308" s="1390">
        <f t="shared" si="154"/>
        <v>0</v>
      </c>
      <c r="BF308" s="1390">
        <f t="shared" si="155"/>
        <v>0</v>
      </c>
      <c r="BG308" s="1390">
        <f t="shared" si="156"/>
        <v>0</v>
      </c>
      <c r="BH308" s="1390">
        <f t="shared" si="157"/>
        <v>0</v>
      </c>
      <c r="BI308" s="1390">
        <f t="shared" si="158"/>
        <v>0</v>
      </c>
      <c r="BJ308" s="1390">
        <f t="shared" si="159"/>
        <v>0</v>
      </c>
      <c r="BK308" s="1390">
        <f t="shared" si="160"/>
        <v>0</v>
      </c>
    </row>
    <row r="309" spans="1:63" ht="21" customHeight="1">
      <c r="A309" s="1506" t="s">
        <v>2012</v>
      </c>
      <c r="B309" s="667"/>
      <c r="C309" s="1507" t="str">
        <f>IF(VLOOKUP($A309,'Data (new)'!$A:$T,2,0)="","",VLOOKUP($A309,'Data (new)'!$A:$T,2,0))</f>
        <v/>
      </c>
      <c r="D309" s="1507"/>
      <c r="E309" s="1507" t="e">
        <f>IF(VLOOKUP($A309,#REF!,3,0)="","",VLOOKUP($A309,#REF!,3,0))</f>
        <v>#REF!</v>
      </c>
      <c r="F309" s="1683"/>
      <c r="G309" s="1508" t="str">
        <f>IF(VLOOKUP($A309,'Data (new)'!$A:$T,6,0)="","",HYPERLINK(VLOOKUP($A309,'Data (new)'!A:T,7,0), VLOOKUP($A309,'Data (new)'!A:T,6,0)))</f>
        <v>Print</v>
      </c>
      <c r="H309" s="1507" t="str">
        <f>IF(VLOOKUP($A309,'Data (new)'!$A:$T,14,0)="","",VLOOKUP($A309,'Data (new)'!$A:$T,14,0))</f>
        <v>Footholds</v>
      </c>
      <c r="I309" s="1509" t="str">
        <f>IF(VLOOKUP($A309,'Data (new)'!$A:$T,10,0)="","",VLOOKUP($A309,'Data (new)'!$A:$T,10,0))</f>
        <v>XS</v>
      </c>
      <c r="J309" s="1509">
        <f>IF(VLOOKUP($A309,'Data (new)'!$A:$T,11,0)="","",VLOOKUP($A309,'Data (new)'!$A:$T,11,0))</f>
        <v>20</v>
      </c>
      <c r="K309" s="1510">
        <f>IF(VLOOKUP($A309,'Data (new)'!$A:$T,16,0)="","",VLOOKUP($A309,'Data (new)'!$A:$T,16,0))</f>
        <v>138</v>
      </c>
      <c r="L309" s="764"/>
      <c r="M309" s="764"/>
      <c r="N309" s="764"/>
      <c r="O309" s="764"/>
      <c r="P309" s="764"/>
      <c r="Q309" s="745"/>
      <c r="R309" s="745"/>
      <c r="S309" s="745"/>
      <c r="T309" s="745"/>
      <c r="U309" s="746"/>
      <c r="V309" s="746"/>
      <c r="W309" s="747"/>
      <c r="X309" s="748"/>
      <c r="Y309" s="763"/>
      <c r="Z309" s="1503"/>
      <c r="AA309" s="1504"/>
      <c r="AB309" s="1504"/>
      <c r="AC309" s="1504"/>
      <c r="AD309" s="1504"/>
      <c r="AE309" s="1504"/>
      <c r="AF309" s="1504"/>
      <c r="AG309" s="1504"/>
      <c r="AH309" s="1518"/>
      <c r="AI309" s="1510">
        <f>IF(VLOOKUP($A309,'Data (new)'!$A:$T,12,0)="","",VLOOKUP($A309,'Data (new)'!$A:$T,12,0))</f>
        <v>1.266</v>
      </c>
      <c r="AJ309" s="1509" t="str">
        <f t="shared" si="165"/>
        <v/>
      </c>
      <c r="AK309" s="1509" t="str">
        <f t="shared" si="166"/>
        <v/>
      </c>
      <c r="AL309" s="1510" t="str">
        <f t="shared" si="167"/>
        <v/>
      </c>
      <c r="AM309" s="1510" t="str">
        <f>IF(ISERROR('Agripp Holds PU (EU, ASIA)'!$AL309*(1-$I$3)),"",'Agripp Holds PU (EU, ASIA)'!$AL309*(1-$I$3))</f>
        <v/>
      </c>
      <c r="AN309" s="1511" t="str">
        <f t="shared" si="164"/>
        <v/>
      </c>
      <c r="AO309" s="1390">
        <f t="shared" si="138"/>
        <v>0</v>
      </c>
      <c r="AP309" s="1390">
        <f t="shared" si="139"/>
        <v>0</v>
      </c>
      <c r="AQ309" s="1390">
        <f t="shared" si="140"/>
        <v>0</v>
      </c>
      <c r="AR309" s="1390">
        <f t="shared" si="141"/>
        <v>0</v>
      </c>
      <c r="AS309" s="1390">
        <f t="shared" si="142"/>
        <v>0</v>
      </c>
      <c r="AT309" s="1390">
        <f t="shared" si="143"/>
        <v>0</v>
      </c>
      <c r="AU309" s="1390">
        <f t="shared" si="144"/>
        <v>0</v>
      </c>
      <c r="AV309" s="1390">
        <f t="shared" si="145"/>
        <v>0</v>
      </c>
      <c r="AW309" s="1390">
        <f t="shared" si="146"/>
        <v>0</v>
      </c>
      <c r="AX309" s="1390">
        <f t="shared" si="147"/>
        <v>0</v>
      </c>
      <c r="AY309" s="1390">
        <f t="shared" si="148"/>
        <v>0</v>
      </c>
      <c r="AZ309" s="1390">
        <f t="shared" si="149"/>
        <v>0</v>
      </c>
      <c r="BA309" s="1390">
        <f t="shared" si="150"/>
        <v>0</v>
      </c>
      <c r="BB309" s="1390">
        <f t="shared" si="151"/>
        <v>0</v>
      </c>
      <c r="BC309" s="1390">
        <f t="shared" si="152"/>
        <v>0</v>
      </c>
      <c r="BD309" s="1390">
        <f t="shared" si="153"/>
        <v>0</v>
      </c>
      <c r="BE309" s="1390">
        <f t="shared" si="154"/>
        <v>0</v>
      </c>
      <c r="BF309" s="1390">
        <f t="shared" si="155"/>
        <v>0</v>
      </c>
      <c r="BG309" s="1390">
        <f t="shared" si="156"/>
        <v>0</v>
      </c>
      <c r="BH309" s="1390">
        <f t="shared" si="157"/>
        <v>0</v>
      </c>
      <c r="BI309" s="1390">
        <f t="shared" si="158"/>
        <v>0</v>
      </c>
      <c r="BJ309" s="1390">
        <f t="shared" si="159"/>
        <v>0</v>
      </c>
      <c r="BK309" s="1390">
        <f t="shared" si="160"/>
        <v>0</v>
      </c>
    </row>
    <row r="310" spans="1:63" ht="21" customHeight="1">
      <c r="A310" s="1498" t="s">
        <v>2013</v>
      </c>
      <c r="B310" s="1499"/>
      <c r="C310" s="1500" t="str">
        <f>IF(VLOOKUP($A310,'Data (new)'!$A:$T,2,0)="","",VLOOKUP($A310,'Data (new)'!$A:$T,2,0))</f>
        <v/>
      </c>
      <c r="D310" s="1500"/>
      <c r="E310" s="1500" t="e">
        <f>IF(VLOOKUP($A310,#REF!,3,0)="","",VLOOKUP($A310,#REF!,3,0))</f>
        <v>#REF!</v>
      </c>
      <c r="F310" s="1683"/>
      <c r="G310" s="1492" t="str">
        <f>IF(VLOOKUP($A310,'Data (new)'!$A:$T,6,0)="","",HYPERLINK(VLOOKUP($A310,'Data (new)'!A:T,7,0), VLOOKUP($A310,'Data (new)'!A:T,6,0)))</f>
        <v>Psyco</v>
      </c>
      <c r="H310" s="1500" t="str">
        <f>IF(VLOOKUP($A310,'Data (new)'!$A:$T,14,0)="","",VLOOKUP($A310,'Data (new)'!$A:$T,14,0))</f>
        <v>Slopers</v>
      </c>
      <c r="I310" s="1501" t="str">
        <f>IF(VLOOKUP($A310,'Data (new)'!$A:$T,10,0)="","",VLOOKUP($A310,'Data (new)'!$A:$T,10,0))</f>
        <v>S</v>
      </c>
      <c r="J310" s="1501">
        <f>IF(VLOOKUP($A310,'Data (new)'!$A:$T,11,0)="","",VLOOKUP($A310,'Data (new)'!$A:$T,11,0))</f>
        <v>10</v>
      </c>
      <c r="K310" s="1502">
        <f>IF(VLOOKUP($A310,'Data (new)'!$A:$T,16,0)="","",VLOOKUP($A310,'Data (new)'!$A:$T,16,0))</f>
        <v>100</v>
      </c>
      <c r="L310" s="765"/>
      <c r="M310" s="765"/>
      <c r="N310" s="765"/>
      <c r="O310" s="765"/>
      <c r="P310" s="765"/>
      <c r="Q310" s="735"/>
      <c r="R310" s="735"/>
      <c r="S310" s="735"/>
      <c r="T310" s="735"/>
      <c r="U310" s="736"/>
      <c r="V310" s="736"/>
      <c r="W310" s="737"/>
      <c r="X310" s="738"/>
      <c r="Y310" s="762"/>
      <c r="Z310" s="1503"/>
      <c r="AA310" s="1504"/>
      <c r="AB310" s="1504"/>
      <c r="AC310" s="1504"/>
      <c r="AD310" s="1504"/>
      <c r="AE310" s="1504"/>
      <c r="AF310" s="1504"/>
      <c r="AG310" s="1504"/>
      <c r="AH310" s="1518"/>
      <c r="AI310" s="1502">
        <f>IF(VLOOKUP($A310,'Data (new)'!$A:$T,12,0)="","",VLOOKUP($A310,'Data (new)'!$A:$T,12,0))</f>
        <v>1.1870000000000001</v>
      </c>
      <c r="AJ310" s="1501" t="str">
        <f t="shared" si="165"/>
        <v/>
      </c>
      <c r="AK310" s="1501" t="str">
        <f t="shared" si="166"/>
        <v/>
      </c>
      <c r="AL310" s="1502" t="str">
        <f t="shared" si="167"/>
        <v/>
      </c>
      <c r="AM310" s="1502" t="str">
        <f>IF(ISERROR('Agripp Holds PU (EU, ASIA)'!$AL310*(1-$I$3)),"",'Agripp Holds PU (EU, ASIA)'!$AL310*(1-$I$3))</f>
        <v/>
      </c>
      <c r="AN310" s="1505" t="str">
        <f t="shared" si="164"/>
        <v/>
      </c>
      <c r="AO310" s="1390">
        <f t="shared" si="138"/>
        <v>0</v>
      </c>
      <c r="AP310" s="1390">
        <f t="shared" si="139"/>
        <v>0</v>
      </c>
      <c r="AQ310" s="1390">
        <f t="shared" si="140"/>
        <v>0</v>
      </c>
      <c r="AR310" s="1390">
        <f t="shared" si="141"/>
        <v>0</v>
      </c>
      <c r="AS310" s="1390">
        <f t="shared" si="142"/>
        <v>0</v>
      </c>
      <c r="AT310" s="1390">
        <f t="shared" si="143"/>
        <v>0</v>
      </c>
      <c r="AU310" s="1390">
        <f t="shared" si="144"/>
        <v>0</v>
      </c>
      <c r="AV310" s="1390">
        <f t="shared" si="145"/>
        <v>0</v>
      </c>
      <c r="AW310" s="1390">
        <f t="shared" si="146"/>
        <v>0</v>
      </c>
      <c r="AX310" s="1390">
        <f t="shared" si="147"/>
        <v>0</v>
      </c>
      <c r="AY310" s="1390">
        <f t="shared" si="148"/>
        <v>0</v>
      </c>
      <c r="AZ310" s="1390">
        <f t="shared" si="149"/>
        <v>0</v>
      </c>
      <c r="BA310" s="1390">
        <f t="shared" si="150"/>
        <v>0</v>
      </c>
      <c r="BB310" s="1390">
        <f t="shared" si="151"/>
        <v>0</v>
      </c>
      <c r="BC310" s="1390">
        <f t="shared" si="152"/>
        <v>0</v>
      </c>
      <c r="BD310" s="1390">
        <f t="shared" si="153"/>
        <v>0</v>
      </c>
      <c r="BE310" s="1390">
        <f t="shared" si="154"/>
        <v>0</v>
      </c>
      <c r="BF310" s="1390">
        <f t="shared" si="155"/>
        <v>0</v>
      </c>
      <c r="BG310" s="1390">
        <f t="shared" si="156"/>
        <v>0</v>
      </c>
      <c r="BH310" s="1390">
        <f t="shared" si="157"/>
        <v>0</v>
      </c>
      <c r="BI310" s="1390">
        <f t="shared" si="158"/>
        <v>0</v>
      </c>
      <c r="BJ310" s="1390">
        <f t="shared" si="159"/>
        <v>0</v>
      </c>
      <c r="BK310" s="1390">
        <f t="shared" si="160"/>
        <v>0</v>
      </c>
    </row>
    <row r="311" spans="1:63" ht="21" customHeight="1">
      <c r="A311" s="1506" t="s">
        <v>2014</v>
      </c>
      <c r="B311" s="667"/>
      <c r="C311" s="1507" t="str">
        <f>IF(VLOOKUP($A311,'Data (new)'!$A:$T,2,0)="","",VLOOKUP($A311,'Data (new)'!$A:$T,2,0))</f>
        <v/>
      </c>
      <c r="D311" s="1507"/>
      <c r="E311" s="1507" t="e">
        <f>IF(VLOOKUP($A311,#REF!,3,0)="","",VLOOKUP($A311,#REF!,3,0))</f>
        <v>#REF!</v>
      </c>
      <c r="F311" s="1683"/>
      <c r="G311" s="1508" t="str">
        <f>IF(VLOOKUP($A311,'Data (new)'!$A:$T,6,0)="","",HYPERLINK(VLOOKUP($A311,'Data (new)'!A:T,7,0), VLOOKUP($A311,'Data (new)'!A:T,6,0)))</f>
        <v>Rambla</v>
      </c>
      <c r="H311" s="1507" t="str">
        <f>IF(VLOOKUP($A311,'Data (new)'!$A:$T,14,0)="","",VLOOKUP($A311,'Data (new)'!$A:$T,14,0))</f>
        <v>Pinches</v>
      </c>
      <c r="I311" s="1509" t="str">
        <f>IF(VLOOKUP($A311,'Data (new)'!$A:$T,10,0)="","",VLOOKUP($A311,'Data (new)'!$A:$T,10,0))</f>
        <v>MEGA</v>
      </c>
      <c r="J311" s="1509">
        <f>IF(VLOOKUP($A311,'Data (new)'!$A:$T,11,0)="","",VLOOKUP($A311,'Data (new)'!$A:$T,11,0))</f>
        <v>2</v>
      </c>
      <c r="K311" s="1510">
        <f>IF(VLOOKUP($A311,'Data (new)'!$A:$T,16,0)="","",VLOOKUP($A311,'Data (new)'!$A:$T,16,0))</f>
        <v>154</v>
      </c>
      <c r="L311" s="764"/>
      <c r="M311" s="764"/>
      <c r="N311" s="764"/>
      <c r="O311" s="764"/>
      <c r="P311" s="764"/>
      <c r="Q311" s="745"/>
      <c r="R311" s="745"/>
      <c r="S311" s="745"/>
      <c r="T311" s="745"/>
      <c r="U311" s="746"/>
      <c r="V311" s="746"/>
      <c r="W311" s="747"/>
      <c r="X311" s="748"/>
      <c r="Y311" s="763"/>
      <c r="Z311" s="1503"/>
      <c r="AA311" s="1504"/>
      <c r="AB311" s="1504"/>
      <c r="AC311" s="1504"/>
      <c r="AD311" s="1504"/>
      <c r="AE311" s="1504"/>
      <c r="AF311" s="1504"/>
      <c r="AG311" s="1504"/>
      <c r="AH311" s="1518"/>
      <c r="AI311" s="1510">
        <f>IF(VLOOKUP($A311,'Data (new)'!$A:$T,12,0)="","",VLOOKUP($A311,'Data (new)'!$A:$T,12,0))</f>
        <v>2.105</v>
      </c>
      <c r="AJ311" s="1509" t="str">
        <f t="shared" si="165"/>
        <v/>
      </c>
      <c r="AK311" s="1509" t="str">
        <f t="shared" si="166"/>
        <v/>
      </c>
      <c r="AL311" s="1510" t="str">
        <f t="shared" si="167"/>
        <v/>
      </c>
      <c r="AM311" s="1510" t="str">
        <f>IF(ISERROR('Agripp Holds PU (EU, ASIA)'!$AL311*(1-$I$3)),"",'Agripp Holds PU (EU, ASIA)'!$AL311*(1-$I$3))</f>
        <v/>
      </c>
      <c r="AN311" s="1511" t="str">
        <f t="shared" si="164"/>
        <v/>
      </c>
      <c r="AO311" s="1390">
        <f t="shared" si="138"/>
        <v>0</v>
      </c>
      <c r="AP311" s="1390">
        <f t="shared" si="139"/>
        <v>0</v>
      </c>
      <c r="AQ311" s="1390">
        <f t="shared" si="140"/>
        <v>0</v>
      </c>
      <c r="AR311" s="1390">
        <f t="shared" si="141"/>
        <v>0</v>
      </c>
      <c r="AS311" s="1390">
        <f t="shared" si="142"/>
        <v>0</v>
      </c>
      <c r="AT311" s="1390">
        <f t="shared" si="143"/>
        <v>0</v>
      </c>
      <c r="AU311" s="1390">
        <f t="shared" si="144"/>
        <v>0</v>
      </c>
      <c r="AV311" s="1390">
        <f t="shared" si="145"/>
        <v>0</v>
      </c>
      <c r="AW311" s="1390">
        <f t="shared" si="146"/>
        <v>0</v>
      </c>
      <c r="AX311" s="1390">
        <f t="shared" si="147"/>
        <v>0</v>
      </c>
      <c r="AY311" s="1390">
        <f t="shared" si="148"/>
        <v>0</v>
      </c>
      <c r="AZ311" s="1390">
        <f t="shared" si="149"/>
        <v>0</v>
      </c>
      <c r="BA311" s="1390">
        <f t="shared" si="150"/>
        <v>0</v>
      </c>
      <c r="BB311" s="1390">
        <f t="shared" si="151"/>
        <v>0</v>
      </c>
      <c r="BC311" s="1390">
        <f t="shared" si="152"/>
        <v>0</v>
      </c>
      <c r="BD311" s="1390">
        <f t="shared" si="153"/>
        <v>0</v>
      </c>
      <c r="BE311" s="1390">
        <f t="shared" si="154"/>
        <v>0</v>
      </c>
      <c r="BF311" s="1390">
        <f t="shared" si="155"/>
        <v>0</v>
      </c>
      <c r="BG311" s="1390">
        <f t="shared" si="156"/>
        <v>0</v>
      </c>
      <c r="BH311" s="1390">
        <f t="shared" si="157"/>
        <v>0</v>
      </c>
      <c r="BI311" s="1390">
        <f t="shared" si="158"/>
        <v>0</v>
      </c>
      <c r="BJ311" s="1390">
        <f t="shared" si="159"/>
        <v>0</v>
      </c>
      <c r="BK311" s="1390">
        <f t="shared" si="160"/>
        <v>0</v>
      </c>
    </row>
    <row r="312" spans="1:63" ht="21" customHeight="1">
      <c r="A312" s="1498" t="s">
        <v>2015</v>
      </c>
      <c r="B312" s="1499"/>
      <c r="C312" s="1500" t="str">
        <f>IF(VLOOKUP($A312,'Data (new)'!$A:$T,2,0)="","",VLOOKUP($A312,'Data (new)'!$A:$T,2,0))</f>
        <v/>
      </c>
      <c r="D312" s="1500"/>
      <c r="E312" s="1500" t="e">
        <f>IF(VLOOKUP($A312,#REF!,3,0)="","",VLOOKUP($A312,#REF!,3,0))</f>
        <v>#REF!</v>
      </c>
      <c r="F312" s="1683"/>
      <c r="G312" s="1492" t="str">
        <f>IF(VLOOKUP($A312,'Data (new)'!$A:$T,6,0)="","",HYPERLINK(VLOOKUP($A312,'Data (new)'!A:T,7,0), VLOOKUP($A312,'Data (new)'!A:T,6,0)))</f>
        <v>Ride</v>
      </c>
      <c r="H312" s="1500" t="str">
        <f>IF(VLOOKUP($A312,'Data (new)'!$A:$T,14,0)="","",VLOOKUP($A312,'Data (new)'!$A:$T,14,0))</f>
        <v>Jugs</v>
      </c>
      <c r="I312" s="1501" t="str">
        <f>IF(VLOOKUP($A312,'Data (new)'!$A:$T,10,0)="","",VLOOKUP($A312,'Data (new)'!$A:$T,10,0))</f>
        <v>L</v>
      </c>
      <c r="J312" s="1501">
        <f>IF(VLOOKUP($A312,'Data (new)'!$A:$T,11,0)="","",VLOOKUP($A312,'Data (new)'!$A:$T,11,0))</f>
        <v>10</v>
      </c>
      <c r="K312" s="1502">
        <f>IF(VLOOKUP($A312,'Data (new)'!$A:$T,16,0)="","",VLOOKUP($A312,'Data (new)'!$A:$T,16,0))</f>
        <v>194</v>
      </c>
      <c r="L312" s="765"/>
      <c r="M312" s="765"/>
      <c r="N312" s="765"/>
      <c r="O312" s="765"/>
      <c r="P312" s="765"/>
      <c r="Q312" s="735"/>
      <c r="R312" s="735"/>
      <c r="S312" s="735"/>
      <c r="T312" s="735"/>
      <c r="U312" s="736"/>
      <c r="V312" s="736"/>
      <c r="W312" s="737"/>
      <c r="X312" s="738"/>
      <c r="Y312" s="762"/>
      <c r="Z312" s="1503"/>
      <c r="AA312" s="1504"/>
      <c r="AB312" s="1504"/>
      <c r="AC312" s="1504"/>
      <c r="AD312" s="1504"/>
      <c r="AE312" s="1504"/>
      <c r="AF312" s="1504"/>
      <c r="AG312" s="1504"/>
      <c r="AH312" s="1518"/>
      <c r="AI312" s="1502">
        <f>IF(VLOOKUP($A312,'Data (new)'!$A:$T,12,0)="","",VLOOKUP($A312,'Data (new)'!$A:$T,12,0))</f>
        <v>3.1269999999999998</v>
      </c>
      <c r="AJ312" s="1501" t="str">
        <f t="shared" si="165"/>
        <v/>
      </c>
      <c r="AK312" s="1501" t="str">
        <f t="shared" si="166"/>
        <v/>
      </c>
      <c r="AL312" s="1502" t="str">
        <f t="shared" si="167"/>
        <v/>
      </c>
      <c r="AM312" s="1502" t="str">
        <f>IF(ISERROR('Agripp Holds PU (EU, ASIA)'!$AL312*(1-$I$3)),"",'Agripp Holds PU (EU, ASIA)'!$AL312*(1-$I$3))</f>
        <v/>
      </c>
      <c r="AN312" s="1505" t="str">
        <f t="shared" si="164"/>
        <v/>
      </c>
      <c r="AO312" s="1390">
        <f t="shared" si="138"/>
        <v>0</v>
      </c>
      <c r="AP312" s="1390">
        <f t="shared" si="139"/>
        <v>0</v>
      </c>
      <c r="AQ312" s="1390">
        <f t="shared" si="140"/>
        <v>0</v>
      </c>
      <c r="AR312" s="1390">
        <f t="shared" si="141"/>
        <v>0</v>
      </c>
      <c r="AS312" s="1390">
        <f t="shared" si="142"/>
        <v>0</v>
      </c>
      <c r="AT312" s="1390">
        <f t="shared" si="143"/>
        <v>0</v>
      </c>
      <c r="AU312" s="1390">
        <f t="shared" si="144"/>
        <v>0</v>
      </c>
      <c r="AV312" s="1390">
        <f t="shared" si="145"/>
        <v>0</v>
      </c>
      <c r="AW312" s="1390">
        <f t="shared" si="146"/>
        <v>0</v>
      </c>
      <c r="AX312" s="1390">
        <f t="shared" si="147"/>
        <v>0</v>
      </c>
      <c r="AY312" s="1390">
        <f t="shared" si="148"/>
        <v>0</v>
      </c>
      <c r="AZ312" s="1390">
        <f t="shared" si="149"/>
        <v>0</v>
      </c>
      <c r="BA312" s="1390">
        <f t="shared" si="150"/>
        <v>0</v>
      </c>
      <c r="BB312" s="1390">
        <f t="shared" si="151"/>
        <v>0</v>
      </c>
      <c r="BC312" s="1390">
        <f t="shared" si="152"/>
        <v>0</v>
      </c>
      <c r="BD312" s="1390">
        <f t="shared" si="153"/>
        <v>0</v>
      </c>
      <c r="BE312" s="1390">
        <f t="shared" si="154"/>
        <v>0</v>
      </c>
      <c r="BF312" s="1390">
        <f t="shared" si="155"/>
        <v>0</v>
      </c>
      <c r="BG312" s="1390">
        <f t="shared" si="156"/>
        <v>0</v>
      </c>
      <c r="BH312" s="1390">
        <f t="shared" si="157"/>
        <v>0</v>
      </c>
      <c r="BI312" s="1390">
        <f t="shared" si="158"/>
        <v>0</v>
      </c>
      <c r="BJ312" s="1390">
        <f t="shared" si="159"/>
        <v>0</v>
      </c>
      <c r="BK312" s="1390">
        <f t="shared" si="160"/>
        <v>0</v>
      </c>
    </row>
    <row r="313" spans="1:63" ht="21" customHeight="1">
      <c r="A313" s="1506" t="s">
        <v>2016</v>
      </c>
      <c r="B313" s="667"/>
      <c r="C313" s="1507" t="str">
        <f>IF(VLOOKUP($A313,'Data (new)'!$A:$T,2,0)="","",VLOOKUP($A313,'Data (new)'!$A:$T,2,0))</f>
        <v/>
      </c>
      <c r="D313" s="1507"/>
      <c r="E313" s="1507" t="e">
        <f>IF(VLOOKUP($A313,#REF!,3,0)="","",VLOOKUP($A313,#REF!,3,0))</f>
        <v>#REF!</v>
      </c>
      <c r="F313" s="1683"/>
      <c r="G313" s="1508" t="str">
        <f>IF(VLOOKUP($A313,'Data (new)'!$A:$T,6,0)="","",HYPERLINK(VLOOKUP($A313,'Data (new)'!A:T,7,0), VLOOKUP($A313,'Data (new)'!A:T,6,0)))</f>
        <v>Sismic</v>
      </c>
      <c r="H313" s="1507" t="str">
        <f>IF(VLOOKUP($A313,'Data (new)'!$A:$T,14,0)="","",VLOOKUP($A313,'Data (new)'!$A:$T,14,0))</f>
        <v>Slopers</v>
      </c>
      <c r="I313" s="1509" t="str">
        <f>IF(VLOOKUP($A313,'Data (new)'!$A:$T,10,0)="","",VLOOKUP($A313,'Data (new)'!$A:$T,10,0))</f>
        <v>XL</v>
      </c>
      <c r="J313" s="1509">
        <f>IF(VLOOKUP($A313,'Data (new)'!$A:$T,11,0)="","",VLOOKUP($A313,'Data (new)'!$A:$T,11,0))</f>
        <v>3</v>
      </c>
      <c r="K313" s="1510">
        <f>IF(VLOOKUP($A313,'Data (new)'!$A:$T,16,0)="","",VLOOKUP($A313,'Data (new)'!$A:$T,16,0))</f>
        <v>119</v>
      </c>
      <c r="L313" s="764"/>
      <c r="M313" s="764"/>
      <c r="N313" s="764"/>
      <c r="O313" s="764"/>
      <c r="P313" s="764"/>
      <c r="Q313" s="745"/>
      <c r="R313" s="745"/>
      <c r="S313" s="745"/>
      <c r="T313" s="745"/>
      <c r="U313" s="746"/>
      <c r="V313" s="746"/>
      <c r="W313" s="747"/>
      <c r="X313" s="748"/>
      <c r="Y313" s="763"/>
      <c r="Z313" s="1503"/>
      <c r="AA313" s="1504"/>
      <c r="AB313" s="1504"/>
      <c r="AC313" s="1504"/>
      <c r="AD313" s="1504"/>
      <c r="AE313" s="1504"/>
      <c r="AF313" s="1504"/>
      <c r="AG313" s="1504"/>
      <c r="AH313" s="1518"/>
      <c r="AI313" s="1510">
        <f>IF(VLOOKUP($A313,'Data (new)'!$A:$T,12,0)="","",VLOOKUP($A313,'Data (new)'!$A:$T,12,0))</f>
        <v>2.073</v>
      </c>
      <c r="AJ313" s="1509" t="str">
        <f t="shared" si="165"/>
        <v/>
      </c>
      <c r="AK313" s="1509" t="str">
        <f t="shared" si="166"/>
        <v/>
      </c>
      <c r="AL313" s="1510" t="str">
        <f t="shared" si="167"/>
        <v/>
      </c>
      <c r="AM313" s="1510" t="str">
        <f>IF(ISERROR('Agripp Holds PU (EU, ASIA)'!$AL313*(1-$I$3)),"",'Agripp Holds PU (EU, ASIA)'!$AL313*(1-$I$3))</f>
        <v/>
      </c>
      <c r="AN313" s="1511" t="str">
        <f t="shared" si="164"/>
        <v/>
      </c>
      <c r="AO313" s="1390">
        <f t="shared" si="138"/>
        <v>0</v>
      </c>
      <c r="AP313" s="1390">
        <f t="shared" si="139"/>
        <v>0</v>
      </c>
      <c r="AQ313" s="1390">
        <f t="shared" si="140"/>
        <v>0</v>
      </c>
      <c r="AR313" s="1390">
        <f t="shared" si="141"/>
        <v>0</v>
      </c>
      <c r="AS313" s="1390">
        <f t="shared" si="142"/>
        <v>0</v>
      </c>
      <c r="AT313" s="1390">
        <f t="shared" si="143"/>
        <v>0</v>
      </c>
      <c r="AU313" s="1390">
        <f t="shared" si="144"/>
        <v>0</v>
      </c>
      <c r="AV313" s="1390">
        <f t="shared" si="145"/>
        <v>0</v>
      </c>
      <c r="AW313" s="1390">
        <f t="shared" si="146"/>
        <v>0</v>
      </c>
      <c r="AX313" s="1390">
        <f t="shared" si="147"/>
        <v>0</v>
      </c>
      <c r="AY313" s="1390">
        <f t="shared" si="148"/>
        <v>0</v>
      </c>
      <c r="AZ313" s="1390">
        <f t="shared" si="149"/>
        <v>0</v>
      </c>
      <c r="BA313" s="1390">
        <f t="shared" si="150"/>
        <v>0</v>
      </c>
      <c r="BB313" s="1390">
        <f t="shared" si="151"/>
        <v>0</v>
      </c>
      <c r="BC313" s="1390">
        <f t="shared" si="152"/>
        <v>0</v>
      </c>
      <c r="BD313" s="1390">
        <f t="shared" si="153"/>
        <v>0</v>
      </c>
      <c r="BE313" s="1390">
        <f t="shared" si="154"/>
        <v>0</v>
      </c>
      <c r="BF313" s="1390">
        <f t="shared" si="155"/>
        <v>0</v>
      </c>
      <c r="BG313" s="1390">
        <f t="shared" si="156"/>
        <v>0</v>
      </c>
      <c r="BH313" s="1390">
        <f t="shared" si="157"/>
        <v>0</v>
      </c>
      <c r="BI313" s="1390">
        <f t="shared" si="158"/>
        <v>0</v>
      </c>
      <c r="BJ313" s="1390">
        <f t="shared" si="159"/>
        <v>0</v>
      </c>
      <c r="BK313" s="1390">
        <f t="shared" si="160"/>
        <v>0</v>
      </c>
    </row>
    <row r="314" spans="1:63" ht="21" customHeight="1">
      <c r="A314" s="1498" t="s">
        <v>2017</v>
      </c>
      <c r="B314" s="1499"/>
      <c r="C314" s="1500" t="str">
        <f>IF(VLOOKUP($A314,'Data (new)'!$A:$T,2,0)="","",VLOOKUP($A314,'Data (new)'!$A:$T,2,0))</f>
        <v/>
      </c>
      <c r="D314" s="1500"/>
      <c r="E314" s="1500" t="e">
        <f>IF(VLOOKUP($A314,#REF!,3,0)="","",VLOOKUP($A314,#REF!,3,0))</f>
        <v>#REF!</v>
      </c>
      <c r="F314" s="1683"/>
      <c r="G314" s="1492" t="str">
        <f>IF(VLOOKUP($A314,'Data (new)'!$A:$T,6,0)="","",HYPERLINK(VLOOKUP($A314,'Data (new)'!A:T,7,0), VLOOKUP($A314,'Data (new)'!A:T,6,0)))</f>
        <v>Solar</v>
      </c>
      <c r="H314" s="1500" t="str">
        <f>IF(VLOOKUP($A314,'Data (new)'!$A:$T,14,0)="","",VLOOKUP($A314,'Data (new)'!$A:$T,14,0))</f>
        <v>Slopers</v>
      </c>
      <c r="I314" s="1501" t="str">
        <f>IF(VLOOKUP($A314,'Data (new)'!$A:$T,10,0)="","",VLOOKUP($A314,'Data (new)'!$A:$T,10,0))</f>
        <v>MEGA</v>
      </c>
      <c r="J314" s="1501">
        <f>IF(VLOOKUP($A314,'Data (new)'!$A:$T,11,0)="","",VLOOKUP($A314,'Data (new)'!$A:$T,11,0))</f>
        <v>1</v>
      </c>
      <c r="K314" s="1502">
        <f>IF(VLOOKUP($A314,'Data (new)'!$A:$T,16,0)="","",VLOOKUP($A314,'Data (new)'!$A:$T,16,0))</f>
        <v>112</v>
      </c>
      <c r="L314" s="765"/>
      <c r="M314" s="765"/>
      <c r="N314" s="765"/>
      <c r="O314" s="765"/>
      <c r="P314" s="765"/>
      <c r="Q314" s="735"/>
      <c r="R314" s="735"/>
      <c r="S314" s="735"/>
      <c r="T314" s="735"/>
      <c r="U314" s="736"/>
      <c r="V314" s="736"/>
      <c r="W314" s="737"/>
      <c r="X314" s="738"/>
      <c r="Y314" s="762"/>
      <c r="Z314" s="1503"/>
      <c r="AA314" s="1504"/>
      <c r="AB314" s="1504"/>
      <c r="AC314" s="1504"/>
      <c r="AD314" s="1504"/>
      <c r="AE314" s="1504"/>
      <c r="AF314" s="1504"/>
      <c r="AG314" s="1504"/>
      <c r="AH314" s="1518"/>
      <c r="AI314" s="1502">
        <f>IF(VLOOKUP($A314,'Data (new)'!$A:$T,12,0)="","",VLOOKUP($A314,'Data (new)'!$A:$T,12,0))</f>
        <v>1.5940000000000001</v>
      </c>
      <c r="AJ314" s="1501" t="str">
        <f t="shared" si="165"/>
        <v/>
      </c>
      <c r="AK314" s="1501" t="str">
        <f t="shared" si="166"/>
        <v/>
      </c>
      <c r="AL314" s="1502" t="str">
        <f t="shared" si="167"/>
        <v/>
      </c>
      <c r="AM314" s="1502" t="str">
        <f>IF(ISERROR('Agripp Holds PU (EU, ASIA)'!$AL314*(1-$I$3)),"",'Agripp Holds PU (EU, ASIA)'!$AL314*(1-$I$3))</f>
        <v/>
      </c>
      <c r="AN314" s="1505" t="str">
        <f t="shared" si="164"/>
        <v/>
      </c>
      <c r="AO314" s="1390">
        <f t="shared" si="138"/>
        <v>0</v>
      </c>
      <c r="AP314" s="1390">
        <f t="shared" si="139"/>
        <v>0</v>
      </c>
      <c r="AQ314" s="1390">
        <f t="shared" si="140"/>
        <v>0</v>
      </c>
      <c r="AR314" s="1390">
        <f t="shared" si="141"/>
        <v>0</v>
      </c>
      <c r="AS314" s="1390">
        <f t="shared" si="142"/>
        <v>0</v>
      </c>
      <c r="AT314" s="1390">
        <f t="shared" si="143"/>
        <v>0</v>
      </c>
      <c r="AU314" s="1390">
        <f t="shared" si="144"/>
        <v>0</v>
      </c>
      <c r="AV314" s="1390">
        <f t="shared" si="145"/>
        <v>0</v>
      </c>
      <c r="AW314" s="1390">
        <f t="shared" si="146"/>
        <v>0</v>
      </c>
      <c r="AX314" s="1390">
        <f t="shared" si="147"/>
        <v>0</v>
      </c>
      <c r="AY314" s="1390">
        <f t="shared" si="148"/>
        <v>0</v>
      </c>
      <c r="AZ314" s="1390">
        <f t="shared" si="149"/>
        <v>0</v>
      </c>
      <c r="BA314" s="1390">
        <f t="shared" si="150"/>
        <v>0</v>
      </c>
      <c r="BB314" s="1390">
        <f t="shared" si="151"/>
        <v>0</v>
      </c>
      <c r="BC314" s="1390">
        <f t="shared" si="152"/>
        <v>0</v>
      </c>
      <c r="BD314" s="1390">
        <f t="shared" si="153"/>
        <v>0</v>
      </c>
      <c r="BE314" s="1390">
        <f t="shared" si="154"/>
        <v>0</v>
      </c>
      <c r="BF314" s="1390">
        <f t="shared" si="155"/>
        <v>0</v>
      </c>
      <c r="BG314" s="1390">
        <f t="shared" si="156"/>
        <v>0</v>
      </c>
      <c r="BH314" s="1390">
        <f t="shared" si="157"/>
        <v>0</v>
      </c>
      <c r="BI314" s="1390">
        <f t="shared" si="158"/>
        <v>0</v>
      </c>
      <c r="BJ314" s="1390">
        <f t="shared" si="159"/>
        <v>0</v>
      </c>
      <c r="BK314" s="1390">
        <f t="shared" si="160"/>
        <v>0</v>
      </c>
    </row>
    <row r="315" spans="1:63" ht="21" customHeight="1">
      <c r="A315" s="1506" t="s">
        <v>2018</v>
      </c>
      <c r="B315" s="667"/>
      <c r="C315" s="1507" t="str">
        <f>IF(VLOOKUP($A315,'Data (new)'!$A:$T,2,0)="","",VLOOKUP($A315,'Data (new)'!$A:$T,2,0))</f>
        <v/>
      </c>
      <c r="D315" s="1507"/>
      <c r="E315" s="1507" t="e">
        <f>IF(VLOOKUP($A315,#REF!,3,0)="","",VLOOKUP($A315,#REF!,3,0))</f>
        <v>#REF!</v>
      </c>
      <c r="F315" s="1683"/>
      <c r="G315" s="1508" t="str">
        <f>IF(VLOOKUP($A315,'Data (new)'!$A:$T,6,0)="","",HYPERLINK(VLOOKUP($A315,'Data (new)'!A:T,7,0), VLOOKUP($A315,'Data (new)'!A:T,6,0)))</f>
        <v>Spirit 1</v>
      </c>
      <c r="H315" s="1507" t="str">
        <f>IF(VLOOKUP($A315,'Data (new)'!$A:$T,14,0)="","",VLOOKUP($A315,'Data (new)'!$A:$T,14,0))</f>
        <v>Colos / Crater</v>
      </c>
      <c r="I315" s="1509" t="str">
        <f>IF(VLOOKUP($A315,'Data (new)'!$A:$T,10,0)="","",VLOOKUP($A315,'Data (new)'!$A:$T,10,0))</f>
        <v>GIGA</v>
      </c>
      <c r="J315" s="1509">
        <f>IF(VLOOKUP($A315,'Data (new)'!$A:$T,11,0)="","",VLOOKUP($A315,'Data (new)'!$A:$T,11,0))</f>
        <v>1</v>
      </c>
      <c r="K315" s="1510">
        <f>IF(VLOOKUP($A315,'Data (new)'!$A:$T,16,0)="","",VLOOKUP($A315,'Data (new)'!$A:$T,16,0))</f>
        <v>248</v>
      </c>
      <c r="L315" s="764"/>
      <c r="M315" s="764"/>
      <c r="N315" s="764"/>
      <c r="O315" s="764"/>
      <c r="P315" s="764"/>
      <c r="Q315" s="745"/>
      <c r="R315" s="745"/>
      <c r="S315" s="745"/>
      <c r="T315" s="745"/>
      <c r="U315" s="746"/>
      <c r="V315" s="746"/>
      <c r="W315" s="747"/>
      <c r="X315" s="748"/>
      <c r="Y315" s="763"/>
      <c r="Z315" s="1503"/>
      <c r="AA315" s="1504"/>
      <c r="AB315" s="1504"/>
      <c r="AC315" s="1504"/>
      <c r="AD315" s="1504"/>
      <c r="AE315" s="1504"/>
      <c r="AF315" s="1504"/>
      <c r="AG315" s="1504"/>
      <c r="AH315" s="1518"/>
      <c r="AI315" s="1510">
        <f>IF(VLOOKUP($A315,'Data (new)'!$A:$T,12,0)="","",VLOOKUP($A315,'Data (new)'!$A:$T,12,0))</f>
        <v>4.8710000000000004</v>
      </c>
      <c r="AJ315" s="1509" t="str">
        <f t="shared" si="165"/>
        <v/>
      </c>
      <c r="AK315" s="1509" t="str">
        <f t="shared" si="166"/>
        <v/>
      </c>
      <c r="AL315" s="1510" t="str">
        <f t="shared" si="167"/>
        <v/>
      </c>
      <c r="AM315" s="1510" t="str">
        <f>IF(ISERROR('Agripp Holds PU (EU, ASIA)'!$AL315*(1-$I$3)),"",'Agripp Holds PU (EU, ASIA)'!$AL315*(1-$I$3))</f>
        <v/>
      </c>
      <c r="AN315" s="1511" t="str">
        <f t="shared" si="164"/>
        <v/>
      </c>
      <c r="AO315" s="1390">
        <f t="shared" si="138"/>
        <v>0</v>
      </c>
      <c r="AP315" s="1390">
        <f t="shared" si="139"/>
        <v>0</v>
      </c>
      <c r="AQ315" s="1390">
        <f t="shared" si="140"/>
        <v>0</v>
      </c>
      <c r="AR315" s="1390">
        <f t="shared" si="141"/>
        <v>0</v>
      </c>
      <c r="AS315" s="1390">
        <f t="shared" si="142"/>
        <v>0</v>
      </c>
      <c r="AT315" s="1390">
        <f t="shared" si="143"/>
        <v>0</v>
      </c>
      <c r="AU315" s="1390">
        <f t="shared" si="144"/>
        <v>0</v>
      </c>
      <c r="AV315" s="1390">
        <f t="shared" si="145"/>
        <v>0</v>
      </c>
      <c r="AW315" s="1390">
        <f t="shared" si="146"/>
        <v>0</v>
      </c>
      <c r="AX315" s="1390">
        <f t="shared" si="147"/>
        <v>0</v>
      </c>
      <c r="AY315" s="1390">
        <f t="shared" si="148"/>
        <v>0</v>
      </c>
      <c r="AZ315" s="1390">
        <f t="shared" si="149"/>
        <v>0</v>
      </c>
      <c r="BA315" s="1390">
        <f t="shared" si="150"/>
        <v>0</v>
      </c>
      <c r="BB315" s="1390">
        <f t="shared" si="151"/>
        <v>0</v>
      </c>
      <c r="BC315" s="1390">
        <f t="shared" si="152"/>
        <v>0</v>
      </c>
      <c r="BD315" s="1390">
        <f t="shared" si="153"/>
        <v>0</v>
      </c>
      <c r="BE315" s="1390">
        <f t="shared" si="154"/>
        <v>0</v>
      </c>
      <c r="BF315" s="1390">
        <f t="shared" si="155"/>
        <v>0</v>
      </c>
      <c r="BG315" s="1390">
        <f t="shared" si="156"/>
        <v>0</v>
      </c>
      <c r="BH315" s="1390">
        <f t="shared" si="157"/>
        <v>0</v>
      </c>
      <c r="BI315" s="1390">
        <f t="shared" si="158"/>
        <v>0</v>
      </c>
      <c r="BJ315" s="1390">
        <f t="shared" si="159"/>
        <v>0</v>
      </c>
      <c r="BK315" s="1390">
        <f t="shared" si="160"/>
        <v>0</v>
      </c>
    </row>
    <row r="316" spans="1:63" ht="21" customHeight="1">
      <c r="A316" s="1498" t="s">
        <v>2019</v>
      </c>
      <c r="B316" s="1499"/>
      <c r="C316" s="1500" t="str">
        <f>IF(VLOOKUP($A316,'Data (new)'!$A:$T,2,0)="","",VLOOKUP($A316,'Data (new)'!$A:$T,2,0))</f>
        <v/>
      </c>
      <c r="D316" s="1500"/>
      <c r="E316" s="1500" t="e">
        <f>IF(VLOOKUP($A316,#REF!,3,0)="","",VLOOKUP($A316,#REF!,3,0))</f>
        <v>#REF!</v>
      </c>
      <c r="F316" s="1683"/>
      <c r="G316" s="1492" t="str">
        <f>IF(VLOOKUP($A316,'Data (new)'!$A:$T,6,0)="","",HYPERLINK(VLOOKUP($A316,'Data (new)'!A:T,7,0), VLOOKUP($A316,'Data (new)'!A:T,6,0)))</f>
        <v>Spirit 2</v>
      </c>
      <c r="H316" s="1500" t="str">
        <f>IF(VLOOKUP($A316,'Data (new)'!$A:$T,14,0)="","",VLOOKUP($A316,'Data (new)'!$A:$T,14,0))</f>
        <v>Colos / Crater</v>
      </c>
      <c r="I316" s="1501" t="str">
        <f>IF(VLOOKUP($A316,'Data (new)'!$A:$T,10,0)="","",VLOOKUP($A316,'Data (new)'!$A:$T,10,0))</f>
        <v>GIGA</v>
      </c>
      <c r="J316" s="1501">
        <f>IF(VLOOKUP($A316,'Data (new)'!$A:$T,11,0)="","",VLOOKUP($A316,'Data (new)'!$A:$T,11,0))</f>
        <v>1</v>
      </c>
      <c r="K316" s="1502">
        <f>IF(VLOOKUP($A316,'Data (new)'!$A:$T,16,0)="","",VLOOKUP($A316,'Data (new)'!$A:$T,16,0))</f>
        <v>128</v>
      </c>
      <c r="L316" s="765"/>
      <c r="M316" s="765"/>
      <c r="N316" s="765"/>
      <c r="O316" s="765"/>
      <c r="P316" s="765"/>
      <c r="Q316" s="735"/>
      <c r="R316" s="735"/>
      <c r="S316" s="735"/>
      <c r="T316" s="735"/>
      <c r="U316" s="736"/>
      <c r="V316" s="736"/>
      <c r="W316" s="737"/>
      <c r="X316" s="738"/>
      <c r="Y316" s="762"/>
      <c r="Z316" s="1503"/>
      <c r="AA316" s="1504"/>
      <c r="AB316" s="1504"/>
      <c r="AC316" s="1504"/>
      <c r="AD316" s="1504"/>
      <c r="AE316" s="1504"/>
      <c r="AF316" s="1504"/>
      <c r="AG316" s="1504"/>
      <c r="AH316" s="1518"/>
      <c r="AI316" s="1502">
        <f>IF(VLOOKUP($A316,'Data (new)'!$A:$T,12,0)="","",VLOOKUP($A316,'Data (new)'!$A:$T,12,0))</f>
        <v>1.881</v>
      </c>
      <c r="AJ316" s="1501" t="str">
        <f t="shared" si="165"/>
        <v/>
      </c>
      <c r="AK316" s="1501" t="str">
        <f t="shared" si="166"/>
        <v/>
      </c>
      <c r="AL316" s="1502" t="str">
        <f t="shared" si="167"/>
        <v/>
      </c>
      <c r="AM316" s="1502" t="str">
        <f>IF(ISERROR('Agripp Holds PU (EU, ASIA)'!$AL316*(1-$I$3)),"",'Agripp Holds PU (EU, ASIA)'!$AL316*(1-$I$3))</f>
        <v/>
      </c>
      <c r="AN316" s="1505" t="str">
        <f t="shared" si="164"/>
        <v/>
      </c>
      <c r="AO316" s="1390">
        <f t="shared" si="138"/>
        <v>0</v>
      </c>
      <c r="AP316" s="1390">
        <f t="shared" si="139"/>
        <v>0</v>
      </c>
      <c r="AQ316" s="1390">
        <f t="shared" si="140"/>
        <v>0</v>
      </c>
      <c r="AR316" s="1390">
        <f t="shared" si="141"/>
        <v>0</v>
      </c>
      <c r="AS316" s="1390">
        <f t="shared" si="142"/>
        <v>0</v>
      </c>
      <c r="AT316" s="1390">
        <f t="shared" si="143"/>
        <v>0</v>
      </c>
      <c r="AU316" s="1390">
        <f t="shared" si="144"/>
        <v>0</v>
      </c>
      <c r="AV316" s="1390">
        <f t="shared" si="145"/>
        <v>0</v>
      </c>
      <c r="AW316" s="1390">
        <f t="shared" si="146"/>
        <v>0</v>
      </c>
      <c r="AX316" s="1390">
        <f t="shared" si="147"/>
        <v>0</v>
      </c>
      <c r="AY316" s="1390">
        <f t="shared" si="148"/>
        <v>0</v>
      </c>
      <c r="AZ316" s="1390">
        <f t="shared" si="149"/>
        <v>0</v>
      </c>
      <c r="BA316" s="1390">
        <f t="shared" si="150"/>
        <v>0</v>
      </c>
      <c r="BB316" s="1390">
        <f t="shared" si="151"/>
        <v>0</v>
      </c>
      <c r="BC316" s="1390">
        <f t="shared" si="152"/>
        <v>0</v>
      </c>
      <c r="BD316" s="1390">
        <f t="shared" si="153"/>
        <v>0</v>
      </c>
      <c r="BE316" s="1390">
        <f t="shared" si="154"/>
        <v>0</v>
      </c>
      <c r="BF316" s="1390">
        <f t="shared" si="155"/>
        <v>0</v>
      </c>
      <c r="BG316" s="1390">
        <f t="shared" si="156"/>
        <v>0</v>
      </c>
      <c r="BH316" s="1390">
        <f t="shared" si="157"/>
        <v>0</v>
      </c>
      <c r="BI316" s="1390">
        <f t="shared" si="158"/>
        <v>0</v>
      </c>
      <c r="BJ316" s="1390">
        <f t="shared" si="159"/>
        <v>0</v>
      </c>
      <c r="BK316" s="1390">
        <f t="shared" si="160"/>
        <v>0</v>
      </c>
    </row>
    <row r="317" spans="1:63" ht="21" customHeight="1">
      <c r="A317" s="1506" t="s">
        <v>2020</v>
      </c>
      <c r="B317" s="667"/>
      <c r="C317" s="1507" t="str">
        <f>IF(VLOOKUP($A317,'Data (new)'!$A:$T,2,0)="","",VLOOKUP($A317,'Data (new)'!$A:$T,2,0))</f>
        <v/>
      </c>
      <c r="D317" s="1507"/>
      <c r="E317" s="1507" t="e">
        <f>IF(VLOOKUP($A317,#REF!,3,0)="","",VLOOKUP($A317,#REF!,3,0))</f>
        <v>#REF!</v>
      </c>
      <c r="F317" s="1683"/>
      <c r="G317" s="1508" t="str">
        <f>IF(VLOOKUP($A317,'Data (new)'!$A:$T,6,0)="","",HYPERLINK(VLOOKUP($A317,'Data (new)'!A:T,7,0), VLOOKUP($A317,'Data (new)'!A:T,6,0)))</f>
        <v>Talisma</v>
      </c>
      <c r="H317" s="1507" t="str">
        <f>IF(VLOOKUP($A317,'Data (new)'!$A:$T,14,0)="","",VLOOKUP($A317,'Data (new)'!$A:$T,14,0))</f>
        <v>Pinches</v>
      </c>
      <c r="I317" s="1509" t="str">
        <f>IF(VLOOKUP($A317,'Data (new)'!$A:$T,10,0)="","",VLOOKUP($A317,'Data (new)'!$A:$T,10,0))</f>
        <v>XXL</v>
      </c>
      <c r="J317" s="1509">
        <f>IF(VLOOKUP($A317,'Data (new)'!$A:$T,11,0)="","",VLOOKUP($A317,'Data (new)'!$A:$T,11,0))</f>
        <v>3</v>
      </c>
      <c r="K317" s="1510">
        <f>IF(VLOOKUP($A317,'Data (new)'!$A:$T,16,0)="","",VLOOKUP($A317,'Data (new)'!$A:$T,16,0))</f>
        <v>146</v>
      </c>
      <c r="L317" s="764"/>
      <c r="M317" s="764"/>
      <c r="N317" s="764"/>
      <c r="O317" s="764"/>
      <c r="P317" s="764"/>
      <c r="Q317" s="745"/>
      <c r="R317" s="745"/>
      <c r="S317" s="745"/>
      <c r="T317" s="745"/>
      <c r="U317" s="746"/>
      <c r="V317" s="746"/>
      <c r="W317" s="747"/>
      <c r="X317" s="748"/>
      <c r="Y317" s="763"/>
      <c r="Z317" s="1503"/>
      <c r="AA317" s="1504"/>
      <c r="AB317" s="1504"/>
      <c r="AC317" s="1504"/>
      <c r="AD317" s="1504"/>
      <c r="AE317" s="1504"/>
      <c r="AF317" s="1504"/>
      <c r="AG317" s="1504"/>
      <c r="AH317" s="1518"/>
      <c r="AI317" s="1510">
        <f>IF(VLOOKUP($A317,'Data (new)'!$A:$T,12,0)="","",VLOOKUP($A317,'Data (new)'!$A:$T,12,0))</f>
        <v>1.764</v>
      </c>
      <c r="AJ317" s="1509" t="str">
        <f t="shared" si="165"/>
        <v/>
      </c>
      <c r="AK317" s="1509" t="str">
        <f t="shared" si="166"/>
        <v/>
      </c>
      <c r="AL317" s="1510" t="str">
        <f t="shared" si="167"/>
        <v/>
      </c>
      <c r="AM317" s="1510" t="str">
        <f>IF(ISERROR('Agripp Holds PU (EU, ASIA)'!$AL317*(1-$I$3)),"",'Agripp Holds PU (EU, ASIA)'!$AL317*(1-$I$3))</f>
        <v/>
      </c>
      <c r="AN317" s="1511" t="str">
        <f t="shared" si="164"/>
        <v/>
      </c>
      <c r="AO317" s="1390">
        <f t="shared" si="138"/>
        <v>0</v>
      </c>
      <c r="AP317" s="1390">
        <f t="shared" si="139"/>
        <v>0</v>
      </c>
      <c r="AQ317" s="1390">
        <f t="shared" si="140"/>
        <v>0</v>
      </c>
      <c r="AR317" s="1390">
        <f t="shared" si="141"/>
        <v>0</v>
      </c>
      <c r="AS317" s="1390">
        <f t="shared" si="142"/>
        <v>0</v>
      </c>
      <c r="AT317" s="1390">
        <f t="shared" si="143"/>
        <v>0</v>
      </c>
      <c r="AU317" s="1390">
        <f t="shared" si="144"/>
        <v>0</v>
      </c>
      <c r="AV317" s="1390">
        <f t="shared" si="145"/>
        <v>0</v>
      </c>
      <c r="AW317" s="1390">
        <f t="shared" si="146"/>
        <v>0</v>
      </c>
      <c r="AX317" s="1390">
        <f t="shared" si="147"/>
        <v>0</v>
      </c>
      <c r="AY317" s="1390">
        <f t="shared" si="148"/>
        <v>0</v>
      </c>
      <c r="AZ317" s="1390">
        <f t="shared" si="149"/>
        <v>0</v>
      </c>
      <c r="BA317" s="1390">
        <f t="shared" si="150"/>
        <v>0</v>
      </c>
      <c r="BB317" s="1390">
        <f t="shared" si="151"/>
        <v>0</v>
      </c>
      <c r="BC317" s="1390">
        <f t="shared" si="152"/>
        <v>0</v>
      </c>
      <c r="BD317" s="1390">
        <f t="shared" si="153"/>
        <v>0</v>
      </c>
      <c r="BE317" s="1390">
        <f t="shared" si="154"/>
        <v>0</v>
      </c>
      <c r="BF317" s="1390">
        <f t="shared" si="155"/>
        <v>0</v>
      </c>
      <c r="BG317" s="1390">
        <f t="shared" si="156"/>
        <v>0</v>
      </c>
      <c r="BH317" s="1390">
        <f t="shared" si="157"/>
        <v>0</v>
      </c>
      <c r="BI317" s="1390">
        <f t="shared" si="158"/>
        <v>0</v>
      </c>
      <c r="BJ317" s="1390">
        <f t="shared" si="159"/>
        <v>0</v>
      </c>
      <c r="BK317" s="1390">
        <f t="shared" si="160"/>
        <v>0</v>
      </c>
    </row>
    <row r="318" spans="1:63" ht="21" customHeight="1">
      <c r="A318" s="1498" t="s">
        <v>2021</v>
      </c>
      <c r="B318" s="1499"/>
      <c r="C318" s="1500" t="str">
        <f>IF(VLOOKUP($A318,'Data (new)'!$A:$T,2,0)="","",VLOOKUP($A318,'Data (new)'!$A:$T,2,0))</f>
        <v/>
      </c>
      <c r="D318" s="1500"/>
      <c r="E318" s="1500" t="e">
        <f>IF(VLOOKUP($A318,#REF!,3,0)="","",VLOOKUP($A318,#REF!,3,0))</f>
        <v>#REF!</v>
      </c>
      <c r="F318" s="1683"/>
      <c r="G318" s="1492" t="str">
        <f>IF(VLOOKUP($A318,'Data (new)'!$A:$T,6,0)="","",HYPERLINK(VLOOKUP($A318,'Data (new)'!A:T,7,0), VLOOKUP($A318,'Data (new)'!A:T,6,0)))</f>
        <v>Unicorn</v>
      </c>
      <c r="H318" s="1500" t="str">
        <f>IF(VLOOKUP($A318,'Data (new)'!$A:$T,14,0)="","",VLOOKUP($A318,'Data (new)'!$A:$T,14,0))</f>
        <v>Pinches</v>
      </c>
      <c r="I318" s="1501" t="str">
        <f>IF(VLOOKUP($A318,'Data (new)'!$A:$T,10,0)="","",VLOOKUP($A318,'Data (new)'!$A:$T,10,0))</f>
        <v>S</v>
      </c>
      <c r="J318" s="1501">
        <f>IF(VLOOKUP($A318,'Data (new)'!$A:$T,11,0)="","",VLOOKUP($A318,'Data (new)'!$A:$T,11,0))</f>
        <v>5</v>
      </c>
      <c r="K318" s="1502">
        <f>IF(VLOOKUP($A318,'Data (new)'!$A:$T,16,0)="","",VLOOKUP($A318,'Data (new)'!$A:$T,16,0))</f>
        <v>51</v>
      </c>
      <c r="L318" s="765"/>
      <c r="M318" s="765"/>
      <c r="N318" s="765"/>
      <c r="O318" s="765"/>
      <c r="P318" s="765"/>
      <c r="Q318" s="735"/>
      <c r="R318" s="735"/>
      <c r="S318" s="735"/>
      <c r="T318" s="735"/>
      <c r="U318" s="736"/>
      <c r="V318" s="736"/>
      <c r="W318" s="737"/>
      <c r="X318" s="738"/>
      <c r="Y318" s="762"/>
      <c r="Z318" s="1503"/>
      <c r="AA318" s="1504"/>
      <c r="AB318" s="1504"/>
      <c r="AC318" s="1504"/>
      <c r="AD318" s="1504"/>
      <c r="AE318" s="1504"/>
      <c r="AF318" s="1504"/>
      <c r="AG318" s="1504"/>
      <c r="AH318" s="1518"/>
      <c r="AI318" s="1502">
        <f>IF(VLOOKUP($A318,'Data (new)'!$A:$T,12,0)="","",VLOOKUP($A318,'Data (new)'!$A:$T,12,0))</f>
        <v>0.52400000000000002</v>
      </c>
      <c r="AJ318" s="1501" t="str">
        <f t="shared" si="165"/>
        <v/>
      </c>
      <c r="AK318" s="1501" t="str">
        <f t="shared" si="166"/>
        <v/>
      </c>
      <c r="AL318" s="1502" t="str">
        <f t="shared" si="167"/>
        <v/>
      </c>
      <c r="AM318" s="1502" t="str">
        <f>IF(ISERROR('Agripp Holds PU (EU, ASIA)'!$AL318*(1-$I$3)),"",'Agripp Holds PU (EU, ASIA)'!$AL318*(1-$I$3))</f>
        <v/>
      </c>
      <c r="AN318" s="1505" t="str">
        <f t="shared" si="164"/>
        <v/>
      </c>
      <c r="AO318" s="1390">
        <f t="shared" si="138"/>
        <v>0</v>
      </c>
      <c r="AP318" s="1390">
        <f t="shared" si="139"/>
        <v>0</v>
      </c>
      <c r="AQ318" s="1390">
        <f t="shared" si="140"/>
        <v>0</v>
      </c>
      <c r="AR318" s="1390">
        <f t="shared" si="141"/>
        <v>0</v>
      </c>
      <c r="AS318" s="1390">
        <f t="shared" si="142"/>
        <v>0</v>
      </c>
      <c r="AT318" s="1390">
        <f t="shared" si="143"/>
        <v>0</v>
      </c>
      <c r="AU318" s="1390">
        <f t="shared" si="144"/>
        <v>0</v>
      </c>
      <c r="AV318" s="1390">
        <f t="shared" si="145"/>
        <v>0</v>
      </c>
      <c r="AW318" s="1390">
        <f t="shared" si="146"/>
        <v>0</v>
      </c>
      <c r="AX318" s="1390">
        <f t="shared" si="147"/>
        <v>0</v>
      </c>
      <c r="AY318" s="1390">
        <f t="shared" si="148"/>
        <v>0</v>
      </c>
      <c r="AZ318" s="1390">
        <f t="shared" si="149"/>
        <v>0</v>
      </c>
      <c r="BA318" s="1390">
        <f t="shared" si="150"/>
        <v>0</v>
      </c>
      <c r="BB318" s="1390">
        <f t="shared" si="151"/>
        <v>0</v>
      </c>
      <c r="BC318" s="1390">
        <f t="shared" si="152"/>
        <v>0</v>
      </c>
      <c r="BD318" s="1390">
        <f t="shared" si="153"/>
        <v>0</v>
      </c>
      <c r="BE318" s="1390">
        <f t="shared" si="154"/>
        <v>0</v>
      </c>
      <c r="BF318" s="1390">
        <f t="shared" si="155"/>
        <v>0</v>
      </c>
      <c r="BG318" s="1390">
        <f t="shared" si="156"/>
        <v>0</v>
      </c>
      <c r="BH318" s="1390">
        <f t="shared" si="157"/>
        <v>0</v>
      </c>
      <c r="BI318" s="1390">
        <f t="shared" si="158"/>
        <v>0</v>
      </c>
      <c r="BJ318" s="1390">
        <f t="shared" si="159"/>
        <v>0</v>
      </c>
      <c r="BK318" s="1390">
        <f t="shared" si="160"/>
        <v>0</v>
      </c>
    </row>
    <row r="319" spans="1:63" ht="21" customHeight="1">
      <c r="A319" s="1506" t="s">
        <v>2022</v>
      </c>
      <c r="B319" s="667"/>
      <c r="C319" s="1507" t="str">
        <f>IF(VLOOKUP($A319,'Data (new)'!$A:$T,2,0)="","",VLOOKUP($A319,'Data (new)'!$A:$T,2,0))</f>
        <v/>
      </c>
      <c r="D319" s="1507"/>
      <c r="E319" s="1507" t="e">
        <f>IF(VLOOKUP($A319,#REF!,3,0)="","",VLOOKUP($A319,#REF!,3,0))</f>
        <v>#REF!</v>
      </c>
      <c r="F319" s="1683"/>
      <c r="G319" s="1508" t="str">
        <f>IF(VLOOKUP($A319,'Data (new)'!$A:$T,6,0)="","",HYPERLINK(VLOOKUP($A319,'Data (new)'!A:T,7,0), VLOOKUP($A319,'Data (new)'!A:T,6,0)))</f>
        <v>Velvet</v>
      </c>
      <c r="H319" s="1507" t="str">
        <f>IF(VLOOKUP($A319,'Data (new)'!$A:$T,14,0)="","",VLOOKUP($A319,'Data (new)'!$A:$T,14,0))</f>
        <v>Pockets</v>
      </c>
      <c r="I319" s="1509" t="str">
        <f>IF(VLOOKUP($A319,'Data (new)'!$A:$T,10,0)="","",VLOOKUP($A319,'Data (new)'!$A:$T,10,0))</f>
        <v>S -&gt; XL</v>
      </c>
      <c r="J319" s="1509">
        <f>IF(VLOOKUP($A319,'Data (new)'!$A:$T,11,0)="","",VLOOKUP($A319,'Data (new)'!$A:$T,11,0))</f>
        <v>13</v>
      </c>
      <c r="K319" s="1510">
        <f>IF(VLOOKUP($A319,'Data (new)'!$A:$T,16,0)="","",VLOOKUP($A319,'Data (new)'!$A:$T,16,0))</f>
        <v>206</v>
      </c>
      <c r="L319" s="764"/>
      <c r="M319" s="764"/>
      <c r="N319" s="764"/>
      <c r="O319" s="764"/>
      <c r="P319" s="764"/>
      <c r="Q319" s="745"/>
      <c r="R319" s="745"/>
      <c r="S319" s="745"/>
      <c r="T319" s="745"/>
      <c r="U319" s="746"/>
      <c r="V319" s="746"/>
      <c r="W319" s="747"/>
      <c r="X319" s="748"/>
      <c r="Y319" s="763"/>
      <c r="Z319" s="1503"/>
      <c r="AA319" s="1504"/>
      <c r="AB319" s="1504"/>
      <c r="AC319" s="1504"/>
      <c r="AD319" s="1504"/>
      <c r="AE319" s="1504"/>
      <c r="AF319" s="1504"/>
      <c r="AG319" s="1504"/>
      <c r="AH319" s="1518"/>
      <c r="AI319" s="1510">
        <f>IF(VLOOKUP($A319,'Data (new)'!$A:$T,12,0)="","",VLOOKUP($A319,'Data (new)'!$A:$T,12,0))</f>
        <v>3.1739999999999999</v>
      </c>
      <c r="AJ319" s="1509" t="str">
        <f t="shared" si="165"/>
        <v/>
      </c>
      <c r="AK319" s="1509" t="str">
        <f t="shared" si="166"/>
        <v/>
      </c>
      <c r="AL319" s="1510" t="str">
        <f t="shared" si="167"/>
        <v/>
      </c>
      <c r="AM319" s="1510" t="str">
        <f>IF(ISERROR('Agripp Holds PU (EU, ASIA)'!$AL319*(1-$I$3)),"",'Agripp Holds PU (EU, ASIA)'!$AL319*(1-$I$3))</f>
        <v/>
      </c>
      <c r="AN319" s="1511" t="str">
        <f t="shared" si="164"/>
        <v/>
      </c>
      <c r="AO319" s="1390">
        <f t="shared" si="138"/>
        <v>0</v>
      </c>
      <c r="AP319" s="1390">
        <f t="shared" si="139"/>
        <v>0</v>
      </c>
      <c r="AQ319" s="1390">
        <f t="shared" si="140"/>
        <v>0</v>
      </c>
      <c r="AR319" s="1390">
        <f t="shared" si="141"/>
        <v>0</v>
      </c>
      <c r="AS319" s="1390">
        <f t="shared" si="142"/>
        <v>0</v>
      </c>
      <c r="AT319" s="1390">
        <f t="shared" si="143"/>
        <v>0</v>
      </c>
      <c r="AU319" s="1390">
        <f t="shared" si="144"/>
        <v>0</v>
      </c>
      <c r="AV319" s="1390">
        <f t="shared" si="145"/>
        <v>0</v>
      </c>
      <c r="AW319" s="1390">
        <f t="shared" si="146"/>
        <v>0</v>
      </c>
      <c r="AX319" s="1390">
        <f t="shared" si="147"/>
        <v>0</v>
      </c>
      <c r="AY319" s="1390">
        <f t="shared" si="148"/>
        <v>0</v>
      </c>
      <c r="AZ319" s="1390">
        <f t="shared" si="149"/>
        <v>0</v>
      </c>
      <c r="BA319" s="1390">
        <f t="shared" si="150"/>
        <v>0</v>
      </c>
      <c r="BB319" s="1390">
        <f t="shared" si="151"/>
        <v>0</v>
      </c>
      <c r="BC319" s="1390">
        <f t="shared" si="152"/>
        <v>0</v>
      </c>
      <c r="BD319" s="1390">
        <f t="shared" si="153"/>
        <v>0</v>
      </c>
      <c r="BE319" s="1390">
        <f t="shared" si="154"/>
        <v>0</v>
      </c>
      <c r="BF319" s="1390">
        <f t="shared" si="155"/>
        <v>0</v>
      </c>
      <c r="BG319" s="1390">
        <f t="shared" si="156"/>
        <v>0</v>
      </c>
      <c r="BH319" s="1390">
        <f t="shared" si="157"/>
        <v>0</v>
      </c>
      <c r="BI319" s="1390">
        <f t="shared" si="158"/>
        <v>0</v>
      </c>
      <c r="BJ319" s="1390">
        <f t="shared" si="159"/>
        <v>0</v>
      </c>
      <c r="BK319" s="1390">
        <f t="shared" si="160"/>
        <v>0</v>
      </c>
    </row>
    <row r="320" spans="1:63" ht="21" customHeight="1">
      <c r="A320" s="1498" t="s">
        <v>2023</v>
      </c>
      <c r="B320" s="1499"/>
      <c r="C320" s="1500" t="str">
        <f>IF(VLOOKUP($A320,'Data (new)'!$A:$T,2,0)="","",VLOOKUP($A320,'Data (new)'!$A:$T,2,0))</f>
        <v/>
      </c>
      <c r="D320" s="1500"/>
      <c r="E320" s="1500" t="e">
        <f>IF(VLOOKUP($A320,#REF!,3,0)="","",VLOOKUP($A320,#REF!,3,0))</f>
        <v>#REF!</v>
      </c>
      <c r="F320" s="1683"/>
      <c r="G320" s="1492" t="str">
        <f>IF(VLOOKUP($A320,'Data (new)'!$A:$T,6,0)="","",HYPERLINK(VLOOKUP($A320,'Data (new)'!A:T,7,0), VLOOKUP($A320,'Data (new)'!A:T,6,0)))</f>
        <v>Walhalla</v>
      </c>
      <c r="H320" s="1500" t="str">
        <f>IF(VLOOKUP($A320,'Data (new)'!$A:$T,14,0)="","",VLOOKUP($A320,'Data (new)'!$A:$T,14,0))</f>
        <v>Jugs</v>
      </c>
      <c r="I320" s="1501" t="str">
        <f>IF(VLOOKUP($A320,'Data (new)'!$A:$T,10,0)="","",VLOOKUP($A320,'Data (new)'!$A:$T,10,0))</f>
        <v>GIGA</v>
      </c>
      <c r="J320" s="1501">
        <f>IF(VLOOKUP($A320,'Data (new)'!$A:$T,11,0)="","",VLOOKUP($A320,'Data (new)'!$A:$T,11,0))</f>
        <v>2</v>
      </c>
      <c r="K320" s="1502">
        <f>IF(VLOOKUP($A320,'Data (new)'!$A:$T,16,0)="","",VLOOKUP($A320,'Data (new)'!$A:$T,16,0))</f>
        <v>208</v>
      </c>
      <c r="L320" s="765"/>
      <c r="M320" s="765"/>
      <c r="N320" s="765"/>
      <c r="O320" s="765"/>
      <c r="P320" s="765"/>
      <c r="Q320" s="735"/>
      <c r="R320" s="735"/>
      <c r="S320" s="735"/>
      <c r="T320" s="735"/>
      <c r="U320" s="736"/>
      <c r="V320" s="736"/>
      <c r="W320" s="737"/>
      <c r="X320" s="738"/>
      <c r="Y320" s="762"/>
      <c r="Z320" s="1503"/>
      <c r="AA320" s="1504"/>
      <c r="AB320" s="1504"/>
      <c r="AC320" s="1504"/>
      <c r="AD320" s="1504"/>
      <c r="AE320" s="1504"/>
      <c r="AF320" s="1504"/>
      <c r="AG320" s="1504"/>
      <c r="AH320" s="1518"/>
      <c r="AI320" s="1502">
        <f>IF(VLOOKUP($A320,'Data (new)'!$A:$T,12,0)="","",VLOOKUP($A320,'Data (new)'!$A:$T,12,0))</f>
        <v>3.9790000000000001</v>
      </c>
      <c r="AJ320" s="1501" t="str">
        <f t="shared" si="165"/>
        <v/>
      </c>
      <c r="AK320" s="1501" t="str">
        <f t="shared" si="166"/>
        <v/>
      </c>
      <c r="AL320" s="1502" t="str">
        <f t="shared" si="167"/>
        <v/>
      </c>
      <c r="AM320" s="1502" t="str">
        <f>IF(ISERROR('Agripp Holds PU (EU, ASIA)'!$AL320*(1-$I$3)),"",'Agripp Holds PU (EU, ASIA)'!$AL320*(1-$I$3))</f>
        <v/>
      </c>
      <c r="AN320" s="1505" t="str">
        <f t="shared" si="164"/>
        <v/>
      </c>
      <c r="AO320" s="1390">
        <f t="shared" si="138"/>
        <v>0</v>
      </c>
      <c r="AP320" s="1390">
        <f t="shared" si="139"/>
        <v>0</v>
      </c>
      <c r="AQ320" s="1390">
        <f t="shared" si="140"/>
        <v>0</v>
      </c>
      <c r="AR320" s="1390">
        <f t="shared" si="141"/>
        <v>0</v>
      </c>
      <c r="AS320" s="1390">
        <f t="shared" si="142"/>
        <v>0</v>
      </c>
      <c r="AT320" s="1390">
        <f t="shared" si="143"/>
        <v>0</v>
      </c>
      <c r="AU320" s="1390">
        <f t="shared" si="144"/>
        <v>0</v>
      </c>
      <c r="AV320" s="1390">
        <f t="shared" si="145"/>
        <v>0</v>
      </c>
      <c r="AW320" s="1390">
        <f t="shared" si="146"/>
        <v>0</v>
      </c>
      <c r="AX320" s="1390">
        <f t="shared" si="147"/>
        <v>0</v>
      </c>
      <c r="AY320" s="1390">
        <f t="shared" si="148"/>
        <v>0</v>
      </c>
      <c r="AZ320" s="1390">
        <f t="shared" si="149"/>
        <v>0</v>
      </c>
      <c r="BA320" s="1390">
        <f t="shared" si="150"/>
        <v>0</v>
      </c>
      <c r="BB320" s="1390">
        <f t="shared" si="151"/>
        <v>0</v>
      </c>
      <c r="BC320" s="1390">
        <f t="shared" si="152"/>
        <v>0</v>
      </c>
      <c r="BD320" s="1390">
        <f t="shared" si="153"/>
        <v>0</v>
      </c>
      <c r="BE320" s="1390">
        <f t="shared" si="154"/>
        <v>0</v>
      </c>
      <c r="BF320" s="1390">
        <f t="shared" si="155"/>
        <v>0</v>
      </c>
      <c r="BG320" s="1390">
        <f t="shared" si="156"/>
        <v>0</v>
      </c>
      <c r="BH320" s="1390">
        <f t="shared" si="157"/>
        <v>0</v>
      </c>
      <c r="BI320" s="1390">
        <f t="shared" si="158"/>
        <v>0</v>
      </c>
      <c r="BJ320" s="1390">
        <f t="shared" si="159"/>
        <v>0</v>
      </c>
      <c r="BK320" s="1390">
        <f t="shared" si="160"/>
        <v>0</v>
      </c>
    </row>
    <row r="321" spans="1:76" ht="21" customHeight="1">
      <c r="A321" s="1506" t="s">
        <v>2024</v>
      </c>
      <c r="B321" s="667"/>
      <c r="C321" s="1507" t="str">
        <f>IF(VLOOKUP($A321,'Data (new)'!$A:$T,2,0)="","",VLOOKUP($A321,'Data (new)'!$A:$T,2,0))</f>
        <v/>
      </c>
      <c r="D321" s="1507"/>
      <c r="E321" s="1507" t="e">
        <f>IF(VLOOKUP($A321,#REF!,3,0)="","",VLOOKUP($A321,#REF!,3,0))</f>
        <v>#REF!</v>
      </c>
      <c r="F321" s="1683"/>
      <c r="G321" s="1508" t="str">
        <f>IF(VLOOKUP($A321,'Data (new)'!$A:$T,6,0)="","",HYPERLINK(VLOOKUP($A321,'Data (new)'!A:T,7,0), VLOOKUP($A321,'Data (new)'!A:T,6,0)))</f>
        <v>Wave</v>
      </c>
      <c r="H321" s="1507" t="str">
        <f>IF(VLOOKUP($A321,'Data (new)'!$A:$T,14,0)="","",VLOOKUP($A321,'Data (new)'!$A:$T,14,0))</f>
        <v>Slopers</v>
      </c>
      <c r="I321" s="1509" t="str">
        <f>IF(VLOOKUP($A321,'Data (new)'!$A:$T,10,0)="","",VLOOKUP($A321,'Data (new)'!$A:$T,10,0))</f>
        <v>L</v>
      </c>
      <c r="J321" s="1509">
        <f>IF(VLOOKUP($A321,'Data (new)'!$A:$T,11,0)="","",VLOOKUP($A321,'Data (new)'!$A:$T,11,0))</f>
        <v>10</v>
      </c>
      <c r="K321" s="1510">
        <f>IF(VLOOKUP($A321,'Data (new)'!$A:$T,16,0)="","",VLOOKUP($A321,'Data (new)'!$A:$T,16,0))</f>
        <v>177</v>
      </c>
      <c r="L321" s="764"/>
      <c r="M321" s="764"/>
      <c r="N321" s="764"/>
      <c r="O321" s="764"/>
      <c r="P321" s="764"/>
      <c r="Q321" s="745"/>
      <c r="R321" s="745"/>
      <c r="S321" s="745"/>
      <c r="T321" s="745"/>
      <c r="U321" s="746"/>
      <c r="V321" s="746"/>
      <c r="W321" s="747"/>
      <c r="X321" s="748"/>
      <c r="Y321" s="763"/>
      <c r="Z321" s="1503"/>
      <c r="AA321" s="1504"/>
      <c r="AB321" s="1504"/>
      <c r="AC321" s="1504"/>
      <c r="AD321" s="1504"/>
      <c r="AE321" s="1504"/>
      <c r="AF321" s="1504"/>
      <c r="AG321" s="1504"/>
      <c r="AH321" s="1518"/>
      <c r="AI321" s="1510">
        <f>IF(VLOOKUP($A321,'Data (new)'!$A:$T,12,0)="","",VLOOKUP($A321,'Data (new)'!$A:$T,12,0))</f>
        <v>2.794</v>
      </c>
      <c r="AJ321" s="1509" t="str">
        <f t="shared" si="165"/>
        <v/>
      </c>
      <c r="AK321" s="1509" t="str">
        <f t="shared" si="166"/>
        <v/>
      </c>
      <c r="AL321" s="1510" t="str">
        <f t="shared" si="167"/>
        <v/>
      </c>
      <c r="AM321" s="1510" t="str">
        <f>IF(ISERROR('Agripp Holds PU (EU, ASIA)'!$AL321*(1-$I$3)),"",'Agripp Holds PU (EU, ASIA)'!$AL321*(1-$I$3))</f>
        <v/>
      </c>
      <c r="AN321" s="1511" t="str">
        <f t="shared" si="164"/>
        <v/>
      </c>
      <c r="AO321" s="1390">
        <f t="shared" si="138"/>
        <v>0</v>
      </c>
      <c r="AP321" s="1390">
        <f t="shared" si="139"/>
        <v>0</v>
      </c>
      <c r="AQ321" s="1390">
        <f t="shared" si="140"/>
        <v>0</v>
      </c>
      <c r="AR321" s="1390">
        <f t="shared" si="141"/>
        <v>0</v>
      </c>
      <c r="AS321" s="1390">
        <f t="shared" si="142"/>
        <v>0</v>
      </c>
      <c r="AT321" s="1390">
        <f t="shared" si="143"/>
        <v>0</v>
      </c>
      <c r="AU321" s="1390">
        <f t="shared" si="144"/>
        <v>0</v>
      </c>
      <c r="AV321" s="1390">
        <f t="shared" si="145"/>
        <v>0</v>
      </c>
      <c r="AW321" s="1390">
        <f t="shared" si="146"/>
        <v>0</v>
      </c>
      <c r="AX321" s="1390">
        <f t="shared" si="147"/>
        <v>0</v>
      </c>
      <c r="AY321" s="1390">
        <f t="shared" si="148"/>
        <v>0</v>
      </c>
      <c r="AZ321" s="1390">
        <f t="shared" si="149"/>
        <v>0</v>
      </c>
      <c r="BA321" s="1390">
        <f t="shared" si="150"/>
        <v>0</v>
      </c>
      <c r="BB321" s="1390">
        <f t="shared" si="151"/>
        <v>0</v>
      </c>
      <c r="BC321" s="1390">
        <f t="shared" si="152"/>
        <v>0</v>
      </c>
      <c r="BD321" s="1390">
        <f t="shared" si="153"/>
        <v>0</v>
      </c>
      <c r="BE321" s="1390">
        <f t="shared" si="154"/>
        <v>0</v>
      </c>
      <c r="BF321" s="1390">
        <f t="shared" si="155"/>
        <v>0</v>
      </c>
      <c r="BG321" s="1390">
        <f t="shared" si="156"/>
        <v>0</v>
      </c>
      <c r="BH321" s="1390">
        <f t="shared" si="157"/>
        <v>0</v>
      </c>
      <c r="BI321" s="1390">
        <f t="shared" si="158"/>
        <v>0</v>
      </c>
      <c r="BJ321" s="1390">
        <f t="shared" si="159"/>
        <v>0</v>
      </c>
      <c r="BK321" s="1390">
        <f t="shared" si="160"/>
        <v>0</v>
      </c>
    </row>
    <row r="322" spans="1:76" ht="21" customHeight="1">
      <c r="A322" s="1498" t="s">
        <v>2025</v>
      </c>
      <c r="B322" s="1499"/>
      <c r="C322" s="1500" t="str">
        <f>IF(VLOOKUP($A322,'Data (new)'!$A:$T,2,0)="","",VLOOKUP($A322,'Data (new)'!$A:$T,2,0))</f>
        <v/>
      </c>
      <c r="D322" s="1500"/>
      <c r="E322" s="1500" t="e">
        <f>IF(VLOOKUP($A322,#REF!,3,0)="","",VLOOKUP($A322,#REF!,3,0))</f>
        <v>#REF!</v>
      </c>
      <c r="F322" s="1683"/>
      <c r="G322" s="1492" t="str">
        <f>IF(VLOOKUP($A322,'Data (new)'!$A:$T,6,0)="","",HYPERLINK(VLOOKUP($A322,'Data (new)'!A:T,7,0), VLOOKUP($A322,'Data (new)'!A:T,6,0)))</f>
        <v>Wild</v>
      </c>
      <c r="H322" s="1500" t="str">
        <f>IF(VLOOKUP($A322,'Data (new)'!$A:$T,14,0)="","",VLOOKUP($A322,'Data (new)'!$A:$T,14,0))</f>
        <v>Slopers</v>
      </c>
      <c r="I322" s="1501" t="str">
        <f>IF(VLOOKUP($A322,'Data (new)'!$A:$T,10,0)="","",VLOOKUP($A322,'Data (new)'!$A:$T,10,0))</f>
        <v>XL</v>
      </c>
      <c r="J322" s="1501">
        <f>IF(VLOOKUP($A322,'Data (new)'!$A:$T,11,0)="","",VLOOKUP($A322,'Data (new)'!$A:$T,11,0))</f>
        <v>3</v>
      </c>
      <c r="K322" s="1502">
        <f>IF(VLOOKUP($A322,'Data (new)'!$A:$T,16,0)="","",VLOOKUP($A322,'Data (new)'!$A:$T,16,0))</f>
        <v>100</v>
      </c>
      <c r="L322" s="765"/>
      <c r="M322" s="765"/>
      <c r="N322" s="765"/>
      <c r="O322" s="765"/>
      <c r="P322" s="765"/>
      <c r="Q322" s="735"/>
      <c r="R322" s="735"/>
      <c r="S322" s="735"/>
      <c r="T322" s="735"/>
      <c r="U322" s="736"/>
      <c r="V322" s="736"/>
      <c r="W322" s="737"/>
      <c r="X322" s="738"/>
      <c r="Y322" s="762"/>
      <c r="Z322" s="1503"/>
      <c r="AA322" s="1504"/>
      <c r="AB322" s="1504"/>
      <c r="AC322" s="1504"/>
      <c r="AD322" s="1504"/>
      <c r="AE322" s="1504"/>
      <c r="AF322" s="1504"/>
      <c r="AG322" s="1504"/>
      <c r="AH322" s="1518"/>
      <c r="AI322" s="1502">
        <f>IF(VLOOKUP($A322,'Data (new)'!$A:$T,12,0)="","",VLOOKUP($A322,'Data (new)'!$A:$T,12,0))</f>
        <v>1.69</v>
      </c>
      <c r="AJ322" s="1501" t="str">
        <f t="shared" si="165"/>
        <v/>
      </c>
      <c r="AK322" s="1501" t="str">
        <f t="shared" si="166"/>
        <v/>
      </c>
      <c r="AL322" s="1502" t="str">
        <f t="shared" si="167"/>
        <v/>
      </c>
      <c r="AM322" s="1502" t="str">
        <f>IF(ISERROR('Agripp Holds PU (EU, ASIA)'!$AL322*(1-$I$3)),"",'Agripp Holds PU (EU, ASIA)'!$AL322*(1-$I$3))</f>
        <v/>
      </c>
      <c r="AN322" s="1505" t="str">
        <f t="shared" si="164"/>
        <v/>
      </c>
      <c r="AO322" s="1390">
        <f t="shared" si="138"/>
        <v>0</v>
      </c>
      <c r="AP322" s="1390">
        <f t="shared" si="139"/>
        <v>0</v>
      </c>
      <c r="AQ322" s="1390">
        <f t="shared" si="140"/>
        <v>0</v>
      </c>
      <c r="AR322" s="1390">
        <f t="shared" si="141"/>
        <v>0</v>
      </c>
      <c r="AS322" s="1390">
        <f t="shared" si="142"/>
        <v>0</v>
      </c>
      <c r="AT322" s="1390">
        <f t="shared" si="143"/>
        <v>0</v>
      </c>
      <c r="AU322" s="1390">
        <f t="shared" si="144"/>
        <v>0</v>
      </c>
      <c r="AV322" s="1390">
        <f t="shared" si="145"/>
        <v>0</v>
      </c>
      <c r="AW322" s="1390">
        <f t="shared" si="146"/>
        <v>0</v>
      </c>
      <c r="AX322" s="1390">
        <f t="shared" si="147"/>
        <v>0</v>
      </c>
      <c r="AY322" s="1390">
        <f t="shared" si="148"/>
        <v>0</v>
      </c>
      <c r="AZ322" s="1390">
        <f t="shared" si="149"/>
        <v>0</v>
      </c>
      <c r="BA322" s="1390">
        <f t="shared" si="150"/>
        <v>0</v>
      </c>
      <c r="BB322" s="1390">
        <f t="shared" si="151"/>
        <v>0</v>
      </c>
      <c r="BC322" s="1390">
        <f t="shared" si="152"/>
        <v>0</v>
      </c>
      <c r="BD322" s="1390">
        <f t="shared" si="153"/>
        <v>0</v>
      </c>
      <c r="BE322" s="1390">
        <f t="shared" si="154"/>
        <v>0</v>
      </c>
      <c r="BF322" s="1390">
        <f t="shared" si="155"/>
        <v>0</v>
      </c>
      <c r="BG322" s="1390">
        <f t="shared" si="156"/>
        <v>0</v>
      </c>
      <c r="BH322" s="1390">
        <f t="shared" si="157"/>
        <v>0</v>
      </c>
      <c r="BI322" s="1390">
        <f t="shared" si="158"/>
        <v>0</v>
      </c>
      <c r="BJ322" s="1390">
        <f t="shared" si="159"/>
        <v>0</v>
      </c>
      <c r="BK322" s="1390">
        <f t="shared" si="160"/>
        <v>0</v>
      </c>
    </row>
    <row r="323" spans="1:76" ht="21" customHeight="1">
      <c r="A323" s="1506" t="s">
        <v>2026</v>
      </c>
      <c r="B323" s="667"/>
      <c r="C323" s="1507" t="str">
        <f>IF(VLOOKUP($A323,'Data (new)'!$A:$T,2,0)="","",VLOOKUP($A323,'Data (new)'!$A:$T,2,0))</f>
        <v/>
      </c>
      <c r="D323" s="1507"/>
      <c r="E323" s="1507" t="e">
        <f>IF(VLOOKUP($A323,#REF!,3,0)="","",VLOOKUP($A323,#REF!,3,0))</f>
        <v>#REF!</v>
      </c>
      <c r="F323" s="1683"/>
      <c r="G323" s="1508" t="str">
        <f>IF(VLOOKUP($A323,'Data (new)'!$A:$T,6,0)="","",HYPERLINK(VLOOKUP($A323,'Data (new)'!A:T,7,0), VLOOKUP($A323,'Data (new)'!A:T,6,0)))</f>
        <v>Wolv</v>
      </c>
      <c r="H323" s="1507" t="str">
        <f>IF(VLOOKUP($A323,'Data (new)'!$A:$T,14,0)="","",VLOOKUP($A323,'Data (new)'!$A:$T,14,0))</f>
        <v>Jugs</v>
      </c>
      <c r="I323" s="1509" t="str">
        <f>IF(VLOOKUP($A323,'Data (new)'!$A:$T,10,0)="","",VLOOKUP($A323,'Data (new)'!$A:$T,10,0))</f>
        <v>L</v>
      </c>
      <c r="J323" s="1509">
        <f>IF(VLOOKUP($A323,'Data (new)'!$A:$T,11,0)="","",VLOOKUP($A323,'Data (new)'!$A:$T,11,0))</f>
        <v>10</v>
      </c>
      <c r="K323" s="1510">
        <f>IF(VLOOKUP($A323,'Data (new)'!$A:$T,16,0)="","",VLOOKUP($A323,'Data (new)'!$A:$T,16,0))</f>
        <v>164</v>
      </c>
      <c r="L323" s="764"/>
      <c r="M323" s="764"/>
      <c r="N323" s="764"/>
      <c r="O323" s="764"/>
      <c r="P323" s="764"/>
      <c r="Q323" s="745"/>
      <c r="R323" s="745"/>
      <c r="S323" s="745"/>
      <c r="T323" s="745"/>
      <c r="U323" s="746"/>
      <c r="V323" s="746"/>
      <c r="W323" s="747"/>
      <c r="X323" s="748"/>
      <c r="Y323" s="763"/>
      <c r="Z323" s="1503"/>
      <c r="AA323" s="1504"/>
      <c r="AB323" s="1504"/>
      <c r="AC323" s="1504"/>
      <c r="AD323" s="1504"/>
      <c r="AE323" s="1504"/>
      <c r="AF323" s="1504"/>
      <c r="AG323" s="1504"/>
      <c r="AH323" s="1518"/>
      <c r="AI323" s="1510">
        <f>IF(VLOOKUP($A323,'Data (new)'!$A:$T,12,0)="","",VLOOKUP($A323,'Data (new)'!$A:$T,12,0))</f>
        <v>2.5259999999999998</v>
      </c>
      <c r="AJ323" s="1509" t="str">
        <f t="shared" si="165"/>
        <v/>
      </c>
      <c r="AK323" s="1509" t="str">
        <f t="shared" si="166"/>
        <v/>
      </c>
      <c r="AL323" s="1510" t="str">
        <f t="shared" si="167"/>
        <v/>
      </c>
      <c r="AM323" s="1510" t="str">
        <f>IF(ISERROR('Agripp Holds PU (EU, ASIA)'!$AL323*(1-$I$3)),"",'Agripp Holds PU (EU, ASIA)'!$AL323*(1-$I$3))</f>
        <v/>
      </c>
      <c r="AN323" s="1511" t="str">
        <f t="shared" si="164"/>
        <v/>
      </c>
      <c r="AO323" s="1390">
        <f t="shared" si="138"/>
        <v>0</v>
      </c>
      <c r="AP323" s="1390">
        <f t="shared" si="139"/>
        <v>0</v>
      </c>
      <c r="AQ323" s="1390">
        <f t="shared" si="140"/>
        <v>0</v>
      </c>
      <c r="AR323" s="1390">
        <f t="shared" si="141"/>
        <v>0</v>
      </c>
      <c r="AS323" s="1390">
        <f t="shared" si="142"/>
        <v>0</v>
      </c>
      <c r="AT323" s="1390">
        <f t="shared" si="143"/>
        <v>0</v>
      </c>
      <c r="AU323" s="1390">
        <f t="shared" si="144"/>
        <v>0</v>
      </c>
      <c r="AV323" s="1390">
        <f t="shared" si="145"/>
        <v>0</v>
      </c>
      <c r="AW323" s="1390">
        <f t="shared" si="146"/>
        <v>0</v>
      </c>
      <c r="AX323" s="1390">
        <f t="shared" si="147"/>
        <v>0</v>
      </c>
      <c r="AY323" s="1390">
        <f t="shared" si="148"/>
        <v>0</v>
      </c>
      <c r="AZ323" s="1390">
        <f t="shared" si="149"/>
        <v>0</v>
      </c>
      <c r="BA323" s="1390">
        <f t="shared" si="150"/>
        <v>0</v>
      </c>
      <c r="BB323" s="1390">
        <f t="shared" si="151"/>
        <v>0</v>
      </c>
      <c r="BC323" s="1390">
        <f t="shared" si="152"/>
        <v>0</v>
      </c>
      <c r="BD323" s="1390">
        <f t="shared" si="153"/>
        <v>0</v>
      </c>
      <c r="BE323" s="1390">
        <f t="shared" si="154"/>
        <v>0</v>
      </c>
      <c r="BF323" s="1390">
        <f t="shared" si="155"/>
        <v>0</v>
      </c>
      <c r="BG323" s="1390">
        <f t="shared" si="156"/>
        <v>0</v>
      </c>
      <c r="BH323" s="1390">
        <f t="shared" si="157"/>
        <v>0</v>
      </c>
      <c r="BI323" s="1390">
        <f t="shared" si="158"/>
        <v>0</v>
      </c>
      <c r="BJ323" s="1390">
        <f t="shared" si="159"/>
        <v>0</v>
      </c>
      <c r="BK323" s="1390">
        <f t="shared" si="160"/>
        <v>0</v>
      </c>
    </row>
    <row r="324" spans="1:76" s="1533" customFormat="1" ht="15.75" customHeight="1">
      <c r="AO324" s="1534">
        <f>SUM(AO11:AO133)</f>
        <v>0</v>
      </c>
      <c r="AP324" s="1534">
        <f t="shared" ref="AP324:BK324" si="168">SUM(AP11:AP133)</f>
        <v>0</v>
      </c>
      <c r="AQ324" s="1534">
        <f t="shared" si="168"/>
        <v>0</v>
      </c>
      <c r="AR324" s="1534">
        <f t="shared" si="168"/>
        <v>0</v>
      </c>
      <c r="AS324" s="1534">
        <f t="shared" si="168"/>
        <v>0</v>
      </c>
      <c r="AT324" s="1534">
        <f t="shared" si="168"/>
        <v>0</v>
      </c>
      <c r="AU324" s="1534">
        <f t="shared" si="168"/>
        <v>0</v>
      </c>
      <c r="AV324" s="1534">
        <f t="shared" si="168"/>
        <v>0</v>
      </c>
      <c r="AW324" s="1534">
        <f t="shared" si="168"/>
        <v>0</v>
      </c>
      <c r="AX324" s="1534">
        <f t="shared" si="168"/>
        <v>0</v>
      </c>
      <c r="AY324" s="1534">
        <f t="shared" si="168"/>
        <v>0</v>
      </c>
      <c r="AZ324" s="1534">
        <f t="shared" si="168"/>
        <v>0</v>
      </c>
      <c r="BA324" s="1534">
        <f t="shared" si="168"/>
        <v>0</v>
      </c>
      <c r="BB324" s="1534">
        <f t="shared" si="168"/>
        <v>0</v>
      </c>
      <c r="BC324" s="1534">
        <f t="shared" si="168"/>
        <v>0</v>
      </c>
      <c r="BD324" s="1534">
        <f t="shared" si="168"/>
        <v>0</v>
      </c>
      <c r="BE324" s="1534">
        <f t="shared" si="168"/>
        <v>0</v>
      </c>
      <c r="BF324" s="1534">
        <f t="shared" si="168"/>
        <v>0</v>
      </c>
      <c r="BG324" s="1534">
        <f t="shared" si="168"/>
        <v>0</v>
      </c>
      <c r="BH324" s="1534">
        <f t="shared" si="168"/>
        <v>0</v>
      </c>
      <c r="BI324" s="1534">
        <f t="shared" si="168"/>
        <v>0</v>
      </c>
      <c r="BJ324" s="1534">
        <f t="shared" si="168"/>
        <v>0</v>
      </c>
      <c r="BK324" s="1534">
        <f t="shared" si="168"/>
        <v>0</v>
      </c>
      <c r="BL324" s="188"/>
      <c r="BM324" s="188"/>
      <c r="BN324" s="188"/>
      <c r="BO324" s="188"/>
      <c r="BP324" s="188"/>
      <c r="BQ324" s="188"/>
      <c r="BR324" s="188"/>
      <c r="BS324" s="188"/>
      <c r="BT324" s="188"/>
      <c r="BU324" s="188"/>
      <c r="BV324" s="188"/>
      <c r="BW324" s="188"/>
      <c r="BX324" s="188"/>
    </row>
    <row r="325" spans="1:76" s="1533" customFormat="1" ht="15.75" customHeight="1">
      <c r="AO325" s="1534">
        <f>SUM(AO135:AO323)</f>
        <v>0</v>
      </c>
      <c r="AP325" s="1534">
        <f t="shared" ref="AP325:BK325" si="169">SUM(AP135:AP323)</f>
        <v>0</v>
      </c>
      <c r="AQ325" s="1534">
        <f t="shared" si="169"/>
        <v>0</v>
      </c>
      <c r="AR325" s="1534">
        <f t="shared" si="169"/>
        <v>0</v>
      </c>
      <c r="AS325" s="1534">
        <f t="shared" si="169"/>
        <v>0</v>
      </c>
      <c r="AT325" s="1534">
        <f t="shared" si="169"/>
        <v>0</v>
      </c>
      <c r="AU325" s="1534">
        <f t="shared" si="169"/>
        <v>0</v>
      </c>
      <c r="AV325" s="1534">
        <f t="shared" si="169"/>
        <v>0</v>
      </c>
      <c r="AW325" s="1534">
        <f t="shared" si="169"/>
        <v>0</v>
      </c>
      <c r="AX325" s="1534">
        <f t="shared" si="169"/>
        <v>0</v>
      </c>
      <c r="AY325" s="1534">
        <f t="shared" si="169"/>
        <v>0</v>
      </c>
      <c r="AZ325" s="1534">
        <f t="shared" si="169"/>
        <v>0</v>
      </c>
      <c r="BA325" s="1534">
        <f t="shared" si="169"/>
        <v>0</v>
      </c>
      <c r="BB325" s="1534">
        <f t="shared" si="169"/>
        <v>0</v>
      </c>
      <c r="BC325" s="1534">
        <f t="shared" si="169"/>
        <v>0</v>
      </c>
      <c r="BD325" s="1534">
        <f t="shared" si="169"/>
        <v>0</v>
      </c>
      <c r="BE325" s="1534">
        <f t="shared" si="169"/>
        <v>0</v>
      </c>
      <c r="BF325" s="1534">
        <f t="shared" si="169"/>
        <v>0</v>
      </c>
      <c r="BG325" s="1534">
        <f t="shared" si="169"/>
        <v>0</v>
      </c>
      <c r="BH325" s="1534">
        <f t="shared" si="169"/>
        <v>0</v>
      </c>
      <c r="BI325" s="1534">
        <f t="shared" si="169"/>
        <v>0</v>
      </c>
      <c r="BJ325" s="1534">
        <f t="shared" si="169"/>
        <v>0</v>
      </c>
      <c r="BK325" s="1534">
        <f t="shared" si="169"/>
        <v>0</v>
      </c>
      <c r="BL325" s="188"/>
      <c r="BM325" s="188"/>
      <c r="BN325" s="188"/>
      <c r="BO325" s="188"/>
      <c r="BP325" s="188"/>
      <c r="BQ325" s="188"/>
      <c r="BR325" s="188"/>
      <c r="BS325" s="188"/>
      <c r="BT325" s="188"/>
      <c r="BU325" s="188"/>
      <c r="BV325" s="188"/>
      <c r="BW325" s="188"/>
      <c r="BX325" s="188"/>
    </row>
    <row r="326" spans="1:76" s="1533" customFormat="1" ht="15.75" customHeight="1">
      <c r="AO326" s="188"/>
      <c r="AP326" s="188"/>
      <c r="AQ326" s="188"/>
      <c r="AR326" s="188"/>
      <c r="AS326" s="188"/>
      <c r="AT326" s="188"/>
      <c r="AU326" s="188"/>
      <c r="AV326" s="188"/>
      <c r="AW326" s="188"/>
      <c r="AX326" s="188"/>
      <c r="AY326" s="188"/>
      <c r="AZ326" s="188"/>
      <c r="BA326" s="188"/>
      <c r="BB326" s="188"/>
      <c r="BC326" s="188"/>
      <c r="BD326" s="188"/>
      <c r="BE326" s="188"/>
      <c r="BF326" s="188"/>
      <c r="BG326" s="188"/>
      <c r="BH326" s="188"/>
      <c r="BI326" s="188"/>
      <c r="BJ326" s="188"/>
      <c r="BK326" s="188"/>
      <c r="BL326" s="188"/>
      <c r="BM326" s="188"/>
      <c r="BN326" s="188"/>
      <c r="BO326" s="188"/>
      <c r="BP326" s="188"/>
      <c r="BQ326" s="188"/>
      <c r="BR326" s="188"/>
      <c r="BS326" s="188"/>
      <c r="BT326" s="188"/>
      <c r="BU326" s="188"/>
      <c r="BV326" s="188"/>
      <c r="BW326" s="188"/>
      <c r="BX326" s="188"/>
    </row>
    <row r="327" spans="1:76" s="1533" customFormat="1" ht="15.75" customHeight="1">
      <c r="AO327" s="188"/>
      <c r="AP327" s="188"/>
      <c r="AQ327" s="188"/>
      <c r="AR327" s="188"/>
      <c r="AS327" s="188"/>
      <c r="AT327" s="188"/>
      <c r="AU327" s="188"/>
      <c r="AV327" s="188"/>
      <c r="AW327" s="188"/>
      <c r="AX327" s="188"/>
      <c r="AY327" s="188"/>
      <c r="AZ327" s="188"/>
      <c r="BA327" s="188"/>
      <c r="BB327" s="188"/>
      <c r="BC327" s="188"/>
      <c r="BD327" s="188"/>
      <c r="BE327" s="188"/>
      <c r="BF327" s="188"/>
      <c r="BG327" s="188"/>
      <c r="BH327" s="188"/>
      <c r="BI327" s="188"/>
      <c r="BJ327" s="188"/>
      <c r="BK327" s="188"/>
      <c r="BL327" s="188"/>
      <c r="BM327" s="188"/>
      <c r="BN327" s="188"/>
      <c r="BO327" s="188"/>
      <c r="BP327" s="188"/>
      <c r="BQ327" s="188"/>
      <c r="BR327" s="188"/>
      <c r="BS327" s="188"/>
      <c r="BT327" s="188"/>
      <c r="BU327" s="188"/>
      <c r="BV327" s="188"/>
      <c r="BW327" s="188"/>
      <c r="BX327" s="188"/>
    </row>
    <row r="328" spans="1:76" s="1533" customFormat="1" ht="15.75" customHeight="1">
      <c r="AO328" s="188"/>
      <c r="AP328" s="188"/>
      <c r="AQ328" s="188"/>
      <c r="AR328" s="188"/>
      <c r="AS328" s="188"/>
      <c r="AT328" s="188"/>
      <c r="AU328" s="188"/>
      <c r="AV328" s="188"/>
      <c r="AW328" s="188"/>
      <c r="AX328" s="188"/>
      <c r="AY328" s="188"/>
      <c r="AZ328" s="188"/>
      <c r="BA328" s="188"/>
      <c r="BB328" s="188"/>
      <c r="BC328" s="188"/>
      <c r="BD328" s="188"/>
      <c r="BE328" s="188"/>
      <c r="BF328" s="188"/>
      <c r="BG328" s="188"/>
      <c r="BH328" s="188"/>
      <c r="BI328" s="188"/>
      <c r="BJ328" s="188"/>
      <c r="BK328" s="188"/>
      <c r="BL328" s="188"/>
      <c r="BM328" s="188"/>
      <c r="BN328" s="188"/>
      <c r="BO328" s="188"/>
      <c r="BP328" s="188"/>
      <c r="BQ328" s="188"/>
      <c r="BR328" s="188"/>
      <c r="BS328" s="188"/>
      <c r="BT328" s="188"/>
      <c r="BU328" s="188"/>
      <c r="BV328" s="188"/>
      <c r="BW328" s="188"/>
      <c r="BX328" s="188"/>
    </row>
    <row r="329" spans="1:76" s="1533" customFormat="1" ht="15.75" customHeight="1">
      <c r="AO329" s="188"/>
      <c r="AP329" s="188"/>
      <c r="AQ329" s="188"/>
      <c r="AR329" s="188"/>
      <c r="AS329" s="188"/>
      <c r="AT329" s="188"/>
      <c r="AU329" s="188"/>
      <c r="AV329" s="188"/>
      <c r="AW329" s="188"/>
      <c r="AX329" s="188"/>
      <c r="AY329" s="188"/>
      <c r="AZ329" s="188"/>
      <c r="BA329" s="188"/>
      <c r="BB329" s="188"/>
      <c r="BC329" s="188"/>
      <c r="BD329" s="188"/>
      <c r="BE329" s="188"/>
      <c r="BF329" s="188"/>
      <c r="BG329" s="188"/>
      <c r="BH329" s="188"/>
      <c r="BI329" s="188"/>
      <c r="BJ329" s="188"/>
      <c r="BK329" s="188"/>
      <c r="BL329" s="188"/>
      <c r="BM329" s="188"/>
      <c r="BN329" s="188"/>
      <c r="BO329" s="188"/>
      <c r="BP329" s="188"/>
      <c r="BQ329" s="188"/>
      <c r="BR329" s="188"/>
      <c r="BS329" s="188"/>
      <c r="BT329" s="188"/>
      <c r="BU329" s="188"/>
      <c r="BV329" s="188"/>
      <c r="BW329" s="188"/>
      <c r="BX329" s="188"/>
    </row>
    <row r="330" spans="1:76" s="1533" customFormat="1" ht="15.75" customHeight="1">
      <c r="AO330" s="188"/>
      <c r="AP330" s="188"/>
      <c r="AQ330" s="188"/>
      <c r="AR330" s="188"/>
      <c r="AS330" s="188"/>
      <c r="AT330" s="188"/>
      <c r="AU330" s="188"/>
      <c r="AV330" s="188"/>
      <c r="AW330" s="188"/>
      <c r="AX330" s="188"/>
      <c r="AY330" s="188"/>
      <c r="AZ330" s="188"/>
      <c r="BA330" s="188"/>
      <c r="BB330" s="188"/>
      <c r="BC330" s="188"/>
      <c r="BD330" s="188"/>
      <c r="BE330" s="188"/>
      <c r="BF330" s="188"/>
      <c r="BG330" s="188"/>
      <c r="BH330" s="188"/>
      <c r="BI330" s="188"/>
      <c r="BJ330" s="188"/>
      <c r="BK330" s="188"/>
      <c r="BL330" s="188"/>
      <c r="BM330" s="188"/>
      <c r="BN330" s="188"/>
      <c r="BO330" s="188"/>
      <c r="BP330" s="188"/>
      <c r="BQ330" s="188"/>
      <c r="BR330" s="188"/>
      <c r="BS330" s="188"/>
      <c r="BT330" s="188"/>
      <c r="BU330" s="188"/>
      <c r="BV330" s="188"/>
      <c r="BW330" s="188"/>
      <c r="BX330" s="188"/>
    </row>
    <row r="331" spans="1:76" s="1533" customFormat="1" ht="15.75" customHeight="1">
      <c r="AO331" s="188"/>
      <c r="AP331" s="188"/>
      <c r="AQ331" s="188"/>
      <c r="AR331" s="188"/>
      <c r="AS331" s="188"/>
      <c r="AT331" s="188"/>
      <c r="AU331" s="188"/>
      <c r="AV331" s="188"/>
      <c r="AW331" s="188"/>
      <c r="AX331" s="188"/>
      <c r="AY331" s="188"/>
      <c r="AZ331" s="188"/>
      <c r="BA331" s="188"/>
      <c r="BB331" s="188"/>
      <c r="BC331" s="188"/>
      <c r="BD331" s="188"/>
      <c r="BE331" s="188"/>
      <c r="BF331" s="188"/>
      <c r="BG331" s="188"/>
      <c r="BH331" s="188"/>
      <c r="BI331" s="188"/>
      <c r="BJ331" s="188"/>
      <c r="BK331" s="188"/>
      <c r="BL331" s="188"/>
      <c r="BM331" s="188"/>
      <c r="BN331" s="188"/>
      <c r="BO331" s="188"/>
      <c r="BP331" s="188"/>
      <c r="BQ331" s="188"/>
      <c r="BR331" s="188"/>
      <c r="BS331" s="188"/>
      <c r="BT331" s="188"/>
      <c r="BU331" s="188"/>
      <c r="BV331" s="188"/>
      <c r="BW331" s="188"/>
      <c r="BX331" s="188"/>
    </row>
    <row r="332" spans="1:76" s="1533" customFormat="1" ht="15.75" customHeight="1">
      <c r="AO332" s="188"/>
      <c r="AP332" s="188"/>
      <c r="AQ332" s="188"/>
      <c r="AR332" s="188"/>
      <c r="AS332" s="188"/>
      <c r="AT332" s="188"/>
      <c r="AU332" s="188"/>
      <c r="AV332" s="188"/>
      <c r="AW332" s="188"/>
      <c r="AX332" s="188"/>
      <c r="AY332" s="188"/>
      <c r="AZ332" s="188"/>
      <c r="BA332" s="188"/>
      <c r="BB332" s="188"/>
      <c r="BC332" s="188"/>
      <c r="BD332" s="188"/>
      <c r="BE332" s="188"/>
      <c r="BF332" s="188"/>
      <c r="BG332" s="188"/>
      <c r="BH332" s="188"/>
      <c r="BI332" s="188"/>
      <c r="BJ332" s="188"/>
      <c r="BK332" s="188"/>
      <c r="BL332" s="188"/>
      <c r="BM332" s="188"/>
      <c r="BN332" s="188"/>
      <c r="BO332" s="188"/>
      <c r="BP332" s="188"/>
      <c r="BQ332" s="188"/>
      <c r="BR332" s="188"/>
      <c r="BS332" s="188"/>
      <c r="BT332" s="188"/>
      <c r="BU332" s="188"/>
      <c r="BV332" s="188"/>
      <c r="BW332" s="188"/>
      <c r="BX332" s="188"/>
    </row>
    <row r="333" spans="1:76" s="1533" customFormat="1" ht="15.75" customHeight="1">
      <c r="AO333" s="188"/>
      <c r="AP333" s="188"/>
      <c r="AQ333" s="188"/>
      <c r="AR333" s="188"/>
      <c r="AS333" s="188"/>
      <c r="AT333" s="188"/>
      <c r="AU333" s="188"/>
      <c r="AV333" s="188"/>
      <c r="AW333" s="188"/>
      <c r="AX333" s="188"/>
      <c r="AY333" s="188"/>
      <c r="AZ333" s="188"/>
      <c r="BA333" s="188"/>
      <c r="BB333" s="188"/>
      <c r="BC333" s="188"/>
      <c r="BD333" s="188"/>
      <c r="BE333" s="188"/>
      <c r="BF333" s="188"/>
      <c r="BG333" s="188"/>
      <c r="BH333" s="188"/>
      <c r="BI333" s="188"/>
      <c r="BJ333" s="188"/>
      <c r="BK333" s="188"/>
      <c r="BL333" s="188"/>
      <c r="BM333" s="188"/>
      <c r="BN333" s="188"/>
      <c r="BO333" s="188"/>
      <c r="BP333" s="188"/>
      <c r="BQ333" s="188"/>
      <c r="BR333" s="188"/>
      <c r="BS333" s="188"/>
      <c r="BT333" s="188"/>
      <c r="BU333" s="188"/>
      <c r="BV333" s="188"/>
      <c r="BW333" s="188"/>
      <c r="BX333" s="188"/>
    </row>
    <row r="334" spans="1:76" s="1533" customFormat="1" ht="15.75" customHeight="1">
      <c r="AO334" s="188"/>
      <c r="AP334" s="188"/>
      <c r="AQ334" s="188"/>
      <c r="AR334" s="188"/>
      <c r="AS334" s="188"/>
      <c r="AT334" s="188"/>
      <c r="AU334" s="188"/>
      <c r="AV334" s="188"/>
      <c r="AW334" s="188"/>
      <c r="AX334" s="188"/>
      <c r="AY334" s="188"/>
      <c r="AZ334" s="188"/>
      <c r="BA334" s="188"/>
      <c r="BB334" s="188"/>
      <c r="BC334" s="188"/>
      <c r="BD334" s="188"/>
      <c r="BE334" s="188"/>
      <c r="BF334" s="188"/>
      <c r="BG334" s="188"/>
      <c r="BH334" s="188"/>
      <c r="BI334" s="188"/>
      <c r="BJ334" s="188"/>
      <c r="BK334" s="188"/>
      <c r="BL334" s="188"/>
      <c r="BM334" s="188"/>
      <c r="BN334" s="188"/>
      <c r="BO334" s="188"/>
      <c r="BP334" s="188"/>
      <c r="BQ334" s="188"/>
      <c r="BR334" s="188"/>
      <c r="BS334" s="188"/>
      <c r="BT334" s="188"/>
      <c r="BU334" s="188"/>
      <c r="BV334" s="188"/>
      <c r="BW334" s="188"/>
      <c r="BX334" s="188"/>
    </row>
    <row r="335" spans="1:76" s="1533" customFormat="1" ht="15.75" customHeight="1">
      <c r="AO335" s="188"/>
      <c r="AP335" s="188"/>
      <c r="AQ335" s="188"/>
      <c r="AR335" s="188"/>
      <c r="AS335" s="188"/>
      <c r="AT335" s="188"/>
      <c r="AU335" s="188"/>
      <c r="AV335" s="188"/>
      <c r="AW335" s="188"/>
      <c r="AX335" s="188"/>
      <c r="AY335" s="188"/>
      <c r="AZ335" s="188"/>
      <c r="BA335" s="188"/>
      <c r="BB335" s="188"/>
      <c r="BC335" s="188"/>
      <c r="BD335" s="188"/>
      <c r="BE335" s="188"/>
      <c r="BF335" s="188"/>
      <c r="BG335" s="188"/>
      <c r="BH335" s="188"/>
      <c r="BI335" s="188"/>
      <c r="BJ335" s="188"/>
      <c r="BK335" s="188"/>
      <c r="BL335" s="188"/>
      <c r="BM335" s="188"/>
      <c r="BN335" s="188"/>
      <c r="BO335" s="188"/>
      <c r="BP335" s="188"/>
      <c r="BQ335" s="188"/>
      <c r="BR335" s="188"/>
      <c r="BS335" s="188"/>
      <c r="BT335" s="188"/>
      <c r="BU335" s="188"/>
      <c r="BV335" s="188"/>
      <c r="BW335" s="188"/>
      <c r="BX335" s="188"/>
    </row>
    <row r="336" spans="1:76" s="1533" customFormat="1" ht="15.75" customHeight="1">
      <c r="AO336" s="188"/>
      <c r="AP336" s="188"/>
      <c r="AQ336" s="188"/>
      <c r="AR336" s="188"/>
      <c r="AS336" s="188"/>
      <c r="AT336" s="188"/>
      <c r="AU336" s="188"/>
      <c r="AV336" s="188"/>
      <c r="AW336" s="188"/>
      <c r="AX336" s="188"/>
      <c r="AY336" s="188"/>
      <c r="AZ336" s="188"/>
      <c r="BA336" s="188"/>
      <c r="BB336" s="188"/>
      <c r="BC336" s="188"/>
      <c r="BD336" s="188"/>
      <c r="BE336" s="188"/>
      <c r="BF336" s="188"/>
      <c r="BG336" s="188"/>
      <c r="BH336" s="188"/>
      <c r="BI336" s="188"/>
      <c r="BJ336" s="188"/>
      <c r="BK336" s="188"/>
      <c r="BL336" s="188"/>
      <c r="BM336" s="188"/>
      <c r="BN336" s="188"/>
      <c r="BO336" s="188"/>
      <c r="BP336" s="188"/>
      <c r="BQ336" s="188"/>
      <c r="BR336" s="188"/>
      <c r="BS336" s="188"/>
      <c r="BT336" s="188"/>
      <c r="BU336" s="188"/>
      <c r="BV336" s="188"/>
      <c r="BW336" s="188"/>
      <c r="BX336" s="188"/>
    </row>
    <row r="337" spans="41:76" s="1533" customFormat="1" ht="15.75" customHeight="1">
      <c r="AO337" s="188"/>
      <c r="AP337" s="188"/>
      <c r="AQ337" s="188"/>
      <c r="AR337" s="188"/>
      <c r="AS337" s="188"/>
      <c r="AT337" s="188"/>
      <c r="AU337" s="188"/>
      <c r="AV337" s="188"/>
      <c r="AW337" s="188"/>
      <c r="AX337" s="188"/>
      <c r="AY337" s="188"/>
      <c r="AZ337" s="188"/>
      <c r="BA337" s="188"/>
      <c r="BB337" s="188"/>
      <c r="BC337" s="188"/>
      <c r="BD337" s="188"/>
      <c r="BE337" s="188"/>
      <c r="BF337" s="188"/>
      <c r="BG337" s="188"/>
      <c r="BH337" s="188"/>
      <c r="BI337" s="188"/>
      <c r="BJ337" s="188"/>
      <c r="BK337" s="188"/>
      <c r="BL337" s="188"/>
      <c r="BM337" s="188"/>
      <c r="BN337" s="188"/>
      <c r="BO337" s="188"/>
      <c r="BP337" s="188"/>
      <c r="BQ337" s="188"/>
      <c r="BR337" s="188"/>
      <c r="BS337" s="188"/>
      <c r="BT337" s="188"/>
      <c r="BU337" s="188"/>
      <c r="BV337" s="188"/>
      <c r="BW337" s="188"/>
      <c r="BX337" s="188"/>
    </row>
    <row r="338" spans="41:76" s="1533" customFormat="1" ht="15.75" customHeight="1">
      <c r="AO338" s="188"/>
      <c r="AP338" s="188"/>
      <c r="AQ338" s="188"/>
      <c r="AR338" s="188"/>
      <c r="AS338" s="188"/>
      <c r="AT338" s="188"/>
      <c r="AU338" s="188"/>
      <c r="AV338" s="188"/>
      <c r="AW338" s="188"/>
      <c r="AX338" s="188"/>
      <c r="AY338" s="188"/>
      <c r="AZ338" s="188"/>
      <c r="BA338" s="188"/>
      <c r="BB338" s="188"/>
      <c r="BC338" s="188"/>
      <c r="BD338" s="188"/>
      <c r="BE338" s="188"/>
      <c r="BF338" s="188"/>
      <c r="BG338" s="188"/>
      <c r="BH338" s="188"/>
      <c r="BI338" s="188"/>
      <c r="BJ338" s="188"/>
      <c r="BK338" s="188"/>
      <c r="BL338" s="188"/>
      <c r="BM338" s="188"/>
      <c r="BN338" s="188"/>
      <c r="BO338" s="188"/>
      <c r="BP338" s="188"/>
      <c r="BQ338" s="188"/>
      <c r="BR338" s="188"/>
      <c r="BS338" s="188"/>
      <c r="BT338" s="188"/>
      <c r="BU338" s="188"/>
      <c r="BV338" s="188"/>
      <c r="BW338" s="188"/>
      <c r="BX338" s="188"/>
    </row>
    <row r="339" spans="41:76" s="1533" customFormat="1" ht="15.75" customHeight="1">
      <c r="AO339" s="188"/>
      <c r="AP339" s="188"/>
      <c r="AQ339" s="188"/>
      <c r="AR339" s="188"/>
      <c r="AS339" s="188"/>
      <c r="AT339" s="188"/>
      <c r="AU339" s="188"/>
      <c r="AV339" s="188"/>
      <c r="AW339" s="188"/>
      <c r="AX339" s="188"/>
      <c r="AY339" s="188"/>
      <c r="AZ339" s="188"/>
      <c r="BA339" s="188"/>
      <c r="BB339" s="188"/>
      <c r="BC339" s="188"/>
      <c r="BD339" s="188"/>
      <c r="BE339" s="188"/>
      <c r="BF339" s="188"/>
      <c r="BG339" s="188"/>
      <c r="BH339" s="188"/>
      <c r="BI339" s="188"/>
      <c r="BJ339" s="188"/>
      <c r="BK339" s="188"/>
      <c r="BL339" s="188"/>
      <c r="BM339" s="188"/>
      <c r="BN339" s="188"/>
      <c r="BO339" s="188"/>
      <c r="BP339" s="188"/>
      <c r="BQ339" s="188"/>
      <c r="BR339" s="188"/>
      <c r="BS339" s="188"/>
      <c r="BT339" s="188"/>
      <c r="BU339" s="188"/>
      <c r="BV339" s="188"/>
      <c r="BW339" s="188"/>
      <c r="BX339" s="188"/>
    </row>
    <row r="340" spans="41:76" s="1533" customFormat="1" ht="15.75" customHeight="1">
      <c r="AO340" s="188"/>
      <c r="AP340" s="188"/>
      <c r="AQ340" s="188"/>
      <c r="AR340" s="188"/>
      <c r="AS340" s="188"/>
      <c r="AT340" s="188"/>
      <c r="AU340" s="188"/>
      <c r="AV340" s="188"/>
      <c r="AW340" s="188"/>
      <c r="AX340" s="188"/>
      <c r="AY340" s="188"/>
      <c r="AZ340" s="188"/>
      <c r="BA340" s="188"/>
      <c r="BB340" s="188"/>
      <c r="BC340" s="188"/>
      <c r="BD340" s="188"/>
      <c r="BE340" s="188"/>
      <c r="BF340" s="188"/>
      <c r="BG340" s="188"/>
      <c r="BH340" s="188"/>
      <c r="BI340" s="188"/>
      <c r="BJ340" s="188"/>
      <c r="BK340" s="188"/>
      <c r="BL340" s="188"/>
      <c r="BM340" s="188"/>
      <c r="BN340" s="188"/>
      <c r="BO340" s="188"/>
      <c r="BP340" s="188"/>
      <c r="BQ340" s="188"/>
      <c r="BR340" s="188"/>
      <c r="BS340" s="188"/>
      <c r="BT340" s="188"/>
      <c r="BU340" s="188"/>
      <c r="BV340" s="188"/>
      <c r="BW340" s="188"/>
      <c r="BX340" s="188"/>
    </row>
    <row r="341" spans="41:76" s="1533" customFormat="1" ht="15.75" customHeight="1">
      <c r="AO341" s="188"/>
      <c r="AP341" s="188"/>
      <c r="AQ341" s="188"/>
      <c r="AR341" s="188"/>
      <c r="AS341" s="188"/>
      <c r="AT341" s="188"/>
      <c r="AU341" s="188"/>
      <c r="AV341" s="188"/>
      <c r="AW341" s="188"/>
      <c r="AX341" s="188"/>
      <c r="AY341" s="188"/>
      <c r="AZ341" s="188"/>
      <c r="BA341" s="188"/>
      <c r="BB341" s="188"/>
      <c r="BC341" s="188"/>
      <c r="BD341" s="188"/>
      <c r="BE341" s="188"/>
      <c r="BF341" s="188"/>
      <c r="BG341" s="188"/>
      <c r="BH341" s="188"/>
      <c r="BI341" s="188"/>
      <c r="BJ341" s="188"/>
      <c r="BK341" s="188"/>
      <c r="BL341" s="188"/>
      <c r="BM341" s="188"/>
      <c r="BN341" s="188"/>
      <c r="BO341" s="188"/>
      <c r="BP341" s="188"/>
      <c r="BQ341" s="188"/>
      <c r="BR341" s="188"/>
      <c r="BS341" s="188"/>
      <c r="BT341" s="188"/>
      <c r="BU341" s="188"/>
      <c r="BV341" s="188"/>
      <c r="BW341" s="188"/>
      <c r="BX341" s="188"/>
    </row>
    <row r="342" spans="41:76" s="1533" customFormat="1" ht="15.75" customHeight="1">
      <c r="AO342" s="188"/>
      <c r="AP342" s="188"/>
      <c r="AQ342" s="188"/>
      <c r="AR342" s="188"/>
      <c r="AS342" s="188"/>
      <c r="AT342" s="188"/>
      <c r="AU342" s="188"/>
      <c r="AV342" s="188"/>
      <c r="AW342" s="188"/>
      <c r="AX342" s="188"/>
      <c r="AY342" s="188"/>
      <c r="AZ342" s="188"/>
      <c r="BA342" s="188"/>
      <c r="BB342" s="188"/>
      <c r="BC342" s="188"/>
      <c r="BD342" s="188"/>
      <c r="BE342" s="188"/>
      <c r="BF342" s="188"/>
      <c r="BG342" s="188"/>
      <c r="BH342" s="188"/>
      <c r="BI342" s="188"/>
      <c r="BJ342" s="188"/>
      <c r="BK342" s="188"/>
      <c r="BL342" s="188"/>
      <c r="BM342" s="188"/>
      <c r="BN342" s="188"/>
      <c r="BO342" s="188"/>
      <c r="BP342" s="188"/>
      <c r="BQ342" s="188"/>
      <c r="BR342" s="188"/>
      <c r="BS342" s="188"/>
      <c r="BT342" s="188"/>
      <c r="BU342" s="188"/>
      <c r="BV342" s="188"/>
      <c r="BW342" s="188"/>
      <c r="BX342" s="188"/>
    </row>
    <row r="343" spans="41:76" s="1533" customFormat="1" ht="15.75" customHeight="1">
      <c r="AO343" s="188"/>
      <c r="AP343" s="188"/>
      <c r="AQ343" s="188"/>
      <c r="AR343" s="188"/>
      <c r="AS343" s="188"/>
      <c r="AT343" s="188"/>
      <c r="AU343" s="188"/>
      <c r="AV343" s="188"/>
      <c r="AW343" s="188"/>
      <c r="AX343" s="188"/>
      <c r="AY343" s="188"/>
      <c r="AZ343" s="188"/>
      <c r="BA343" s="188"/>
      <c r="BB343" s="188"/>
      <c r="BC343" s="188"/>
      <c r="BD343" s="188"/>
      <c r="BE343" s="188"/>
      <c r="BF343" s="188"/>
      <c r="BG343" s="188"/>
      <c r="BH343" s="188"/>
      <c r="BI343" s="188"/>
      <c r="BJ343" s="188"/>
      <c r="BK343" s="188"/>
      <c r="BL343" s="188"/>
      <c r="BM343" s="188"/>
      <c r="BN343" s="188"/>
      <c r="BO343" s="188"/>
      <c r="BP343" s="188"/>
      <c r="BQ343" s="188"/>
      <c r="BR343" s="188"/>
      <c r="BS343" s="188"/>
      <c r="BT343" s="188"/>
      <c r="BU343" s="188"/>
      <c r="BV343" s="188"/>
      <c r="BW343" s="188"/>
      <c r="BX343" s="188"/>
    </row>
    <row r="344" spans="41:76" s="1533" customFormat="1" ht="15.75" customHeight="1">
      <c r="AO344" s="188"/>
      <c r="AP344" s="188"/>
      <c r="AQ344" s="188"/>
      <c r="AR344" s="188"/>
      <c r="AS344" s="188"/>
      <c r="AT344" s="188"/>
      <c r="AU344" s="188"/>
      <c r="AV344" s="188"/>
      <c r="AW344" s="188"/>
      <c r="AX344" s="188"/>
      <c r="AY344" s="188"/>
      <c r="AZ344" s="188"/>
      <c r="BA344" s="188"/>
      <c r="BB344" s="188"/>
      <c r="BC344" s="188"/>
      <c r="BD344" s="188"/>
      <c r="BE344" s="188"/>
      <c r="BF344" s="188"/>
      <c r="BG344" s="188"/>
      <c r="BH344" s="188"/>
      <c r="BI344" s="188"/>
      <c r="BJ344" s="188"/>
      <c r="BK344" s="188"/>
      <c r="BL344" s="188"/>
      <c r="BM344" s="188"/>
      <c r="BN344" s="188"/>
      <c r="BO344" s="188"/>
      <c r="BP344" s="188"/>
      <c r="BQ344" s="188"/>
      <c r="BR344" s="188"/>
      <c r="BS344" s="188"/>
      <c r="BT344" s="188"/>
      <c r="BU344" s="188"/>
      <c r="BV344" s="188"/>
      <c r="BW344" s="188"/>
      <c r="BX344" s="188"/>
    </row>
    <row r="345" spans="41:76" s="1533" customFormat="1" ht="15.75" customHeight="1">
      <c r="AO345" s="188"/>
      <c r="AP345" s="188"/>
      <c r="AQ345" s="188"/>
      <c r="AR345" s="188"/>
      <c r="AS345" s="188"/>
      <c r="AT345" s="188"/>
      <c r="AU345" s="188"/>
      <c r="AV345" s="188"/>
      <c r="AW345" s="188"/>
      <c r="AX345" s="188"/>
      <c r="AY345" s="188"/>
      <c r="AZ345" s="188"/>
      <c r="BA345" s="188"/>
      <c r="BB345" s="188"/>
      <c r="BC345" s="188"/>
      <c r="BD345" s="188"/>
      <c r="BE345" s="188"/>
      <c r="BF345" s="188"/>
      <c r="BG345" s="188"/>
      <c r="BH345" s="188"/>
      <c r="BI345" s="188"/>
      <c r="BJ345" s="188"/>
      <c r="BK345" s="188"/>
      <c r="BL345" s="188"/>
      <c r="BM345" s="188"/>
      <c r="BN345" s="188"/>
      <c r="BO345" s="188"/>
      <c r="BP345" s="188"/>
      <c r="BQ345" s="188"/>
      <c r="BR345" s="188"/>
      <c r="BS345" s="188"/>
      <c r="BT345" s="188"/>
      <c r="BU345" s="188"/>
      <c r="BV345" s="188"/>
      <c r="BW345" s="188"/>
      <c r="BX345" s="188"/>
    </row>
    <row r="346" spans="41:76" s="1533" customFormat="1" ht="15.75" customHeight="1">
      <c r="AO346" s="188"/>
      <c r="AP346" s="188"/>
      <c r="AQ346" s="188"/>
      <c r="AR346" s="188"/>
      <c r="AS346" s="188"/>
      <c r="AT346" s="188"/>
      <c r="AU346" s="188"/>
      <c r="AV346" s="188"/>
      <c r="AW346" s="188"/>
      <c r="AX346" s="188"/>
      <c r="AY346" s="188"/>
      <c r="AZ346" s="188"/>
      <c r="BA346" s="188"/>
      <c r="BB346" s="188"/>
      <c r="BC346" s="188"/>
      <c r="BD346" s="188"/>
      <c r="BE346" s="188"/>
      <c r="BF346" s="188"/>
      <c r="BG346" s="188"/>
      <c r="BH346" s="188"/>
      <c r="BI346" s="188"/>
      <c r="BJ346" s="188"/>
      <c r="BK346" s="188"/>
      <c r="BL346" s="188"/>
      <c r="BM346" s="188"/>
      <c r="BN346" s="188"/>
      <c r="BO346" s="188"/>
      <c r="BP346" s="188"/>
      <c r="BQ346" s="188"/>
      <c r="BR346" s="188"/>
      <c r="BS346" s="188"/>
      <c r="BT346" s="188"/>
      <c r="BU346" s="188"/>
      <c r="BV346" s="188"/>
      <c r="BW346" s="188"/>
      <c r="BX346" s="188"/>
    </row>
    <row r="347" spans="41:76" s="1533" customFormat="1" ht="15.75" customHeight="1">
      <c r="AO347" s="188"/>
      <c r="AP347" s="188"/>
      <c r="AQ347" s="188"/>
      <c r="AR347" s="188"/>
      <c r="AS347" s="188"/>
      <c r="AT347" s="188"/>
      <c r="AU347" s="188"/>
      <c r="AV347" s="188"/>
      <c r="AW347" s="188"/>
      <c r="AX347" s="188"/>
      <c r="AY347" s="188"/>
      <c r="AZ347" s="188"/>
      <c r="BA347" s="188"/>
      <c r="BB347" s="188"/>
      <c r="BC347" s="188"/>
      <c r="BD347" s="188"/>
      <c r="BE347" s="188"/>
      <c r="BF347" s="188"/>
      <c r="BG347" s="188"/>
      <c r="BH347" s="188"/>
      <c r="BI347" s="188"/>
      <c r="BJ347" s="188"/>
      <c r="BK347" s="188"/>
      <c r="BL347" s="188"/>
      <c r="BM347" s="188"/>
      <c r="BN347" s="188"/>
      <c r="BO347" s="188"/>
      <c r="BP347" s="188"/>
      <c r="BQ347" s="188"/>
      <c r="BR347" s="188"/>
      <c r="BS347" s="188"/>
      <c r="BT347" s="188"/>
      <c r="BU347" s="188"/>
      <c r="BV347" s="188"/>
      <c r="BW347" s="188"/>
      <c r="BX347" s="188"/>
    </row>
    <row r="348" spans="41:76" s="1533" customFormat="1" ht="15.75" customHeight="1">
      <c r="AO348" s="188"/>
      <c r="AP348" s="188"/>
      <c r="AQ348" s="188"/>
      <c r="AR348" s="188"/>
      <c r="AS348" s="188"/>
      <c r="AT348" s="188"/>
      <c r="AU348" s="188"/>
      <c r="AV348" s="188"/>
      <c r="AW348" s="188"/>
      <c r="AX348" s="188"/>
      <c r="AY348" s="188"/>
      <c r="AZ348" s="188"/>
      <c r="BA348" s="188"/>
      <c r="BB348" s="188"/>
      <c r="BC348" s="188"/>
      <c r="BD348" s="188"/>
      <c r="BE348" s="188"/>
      <c r="BF348" s="188"/>
      <c r="BG348" s="188"/>
      <c r="BH348" s="188"/>
      <c r="BI348" s="188"/>
      <c r="BJ348" s="188"/>
      <c r="BK348" s="188"/>
      <c r="BL348" s="188"/>
      <c r="BM348" s="188"/>
      <c r="BN348" s="188"/>
      <c r="BO348" s="188"/>
      <c r="BP348" s="188"/>
      <c r="BQ348" s="188"/>
      <c r="BR348" s="188"/>
      <c r="BS348" s="188"/>
      <c r="BT348" s="188"/>
      <c r="BU348" s="188"/>
      <c r="BV348" s="188"/>
      <c r="BW348" s="188"/>
      <c r="BX348" s="188"/>
    </row>
    <row r="349" spans="41:76" s="1533" customFormat="1" ht="15.75" customHeight="1">
      <c r="AO349" s="188"/>
      <c r="AP349" s="188"/>
      <c r="AQ349" s="188"/>
      <c r="AR349" s="188"/>
      <c r="AS349" s="188"/>
      <c r="AT349" s="188"/>
      <c r="AU349" s="188"/>
      <c r="AV349" s="188"/>
      <c r="AW349" s="188"/>
      <c r="AX349" s="188"/>
      <c r="AY349" s="188"/>
      <c r="AZ349" s="188"/>
      <c r="BA349" s="188"/>
      <c r="BB349" s="188"/>
      <c r="BC349" s="188"/>
      <c r="BD349" s="188"/>
      <c r="BE349" s="188"/>
      <c r="BF349" s="188"/>
      <c r="BG349" s="188"/>
      <c r="BH349" s="188"/>
      <c r="BI349" s="188"/>
      <c r="BJ349" s="188"/>
      <c r="BK349" s="188"/>
      <c r="BL349" s="188"/>
      <c r="BM349" s="188"/>
      <c r="BN349" s="188"/>
      <c r="BO349" s="188"/>
      <c r="BP349" s="188"/>
      <c r="BQ349" s="188"/>
      <c r="BR349" s="188"/>
      <c r="BS349" s="188"/>
      <c r="BT349" s="188"/>
      <c r="BU349" s="188"/>
      <c r="BV349" s="188"/>
      <c r="BW349" s="188"/>
      <c r="BX349" s="188"/>
    </row>
    <row r="350" spans="41:76" s="1533" customFormat="1" ht="15.75" customHeight="1">
      <c r="AO350" s="188"/>
      <c r="AP350" s="188"/>
      <c r="AQ350" s="188"/>
      <c r="AR350" s="188"/>
      <c r="AS350" s="188"/>
      <c r="AT350" s="188"/>
      <c r="AU350" s="188"/>
      <c r="AV350" s="188"/>
      <c r="AW350" s="188"/>
      <c r="AX350" s="188"/>
      <c r="AY350" s="188"/>
      <c r="AZ350" s="188"/>
      <c r="BA350" s="188"/>
      <c r="BB350" s="188"/>
      <c r="BC350" s="188"/>
      <c r="BD350" s="188"/>
      <c r="BE350" s="188"/>
      <c r="BF350" s="188"/>
      <c r="BG350" s="188"/>
      <c r="BH350" s="188"/>
      <c r="BI350" s="188"/>
      <c r="BJ350" s="188"/>
      <c r="BK350" s="188"/>
      <c r="BL350" s="188"/>
      <c r="BM350" s="188"/>
      <c r="BN350" s="188"/>
      <c r="BO350" s="188"/>
      <c r="BP350" s="188"/>
      <c r="BQ350" s="188"/>
      <c r="BR350" s="188"/>
      <c r="BS350" s="188"/>
      <c r="BT350" s="188"/>
      <c r="BU350" s="188"/>
      <c r="BV350" s="188"/>
      <c r="BW350" s="188"/>
      <c r="BX350" s="188"/>
    </row>
    <row r="351" spans="41:76" s="1533" customFormat="1" ht="15.75" customHeight="1">
      <c r="AO351" s="188"/>
      <c r="AP351" s="188"/>
      <c r="AQ351" s="188"/>
      <c r="AR351" s="188"/>
      <c r="AS351" s="188"/>
      <c r="AT351" s="188"/>
      <c r="AU351" s="188"/>
      <c r="AV351" s="188"/>
      <c r="AW351" s="188"/>
      <c r="AX351" s="188"/>
      <c r="AY351" s="188"/>
      <c r="AZ351" s="188"/>
      <c r="BA351" s="188"/>
      <c r="BB351" s="188"/>
      <c r="BC351" s="188"/>
      <c r="BD351" s="188"/>
      <c r="BE351" s="188"/>
      <c r="BF351" s="188"/>
      <c r="BG351" s="188"/>
      <c r="BH351" s="188"/>
      <c r="BI351" s="188"/>
      <c r="BJ351" s="188"/>
      <c r="BK351" s="188"/>
      <c r="BL351" s="188"/>
      <c r="BM351" s="188"/>
      <c r="BN351" s="188"/>
      <c r="BO351" s="188"/>
      <c r="BP351" s="188"/>
      <c r="BQ351" s="188"/>
      <c r="BR351" s="188"/>
      <c r="BS351" s="188"/>
      <c r="BT351" s="188"/>
      <c r="BU351" s="188"/>
      <c r="BV351" s="188"/>
      <c r="BW351" s="188"/>
      <c r="BX351" s="188"/>
    </row>
    <row r="352" spans="41:76" s="1533" customFormat="1" ht="15.75" customHeight="1">
      <c r="AO352" s="188"/>
      <c r="AP352" s="188"/>
      <c r="AQ352" s="188"/>
      <c r="AR352" s="188"/>
      <c r="AS352" s="188"/>
      <c r="AT352" s="188"/>
      <c r="AU352" s="188"/>
      <c r="AV352" s="188"/>
      <c r="AW352" s="188"/>
      <c r="AX352" s="188"/>
      <c r="AY352" s="188"/>
      <c r="AZ352" s="188"/>
      <c r="BA352" s="188"/>
      <c r="BB352" s="188"/>
      <c r="BC352" s="188"/>
      <c r="BD352" s="188"/>
      <c r="BE352" s="188"/>
      <c r="BF352" s="188"/>
      <c r="BG352" s="188"/>
      <c r="BH352" s="188"/>
      <c r="BI352" s="188"/>
      <c r="BJ352" s="188"/>
      <c r="BK352" s="188"/>
      <c r="BL352" s="188"/>
      <c r="BM352" s="188"/>
      <c r="BN352" s="188"/>
      <c r="BO352" s="188"/>
      <c r="BP352" s="188"/>
      <c r="BQ352" s="188"/>
      <c r="BR352" s="188"/>
      <c r="BS352" s="188"/>
      <c r="BT352" s="188"/>
      <c r="BU352" s="188"/>
      <c r="BV352" s="188"/>
      <c r="BW352" s="188"/>
      <c r="BX352" s="188"/>
    </row>
    <row r="353" spans="41:76" s="1533" customFormat="1" ht="15.75" customHeight="1">
      <c r="AO353" s="188"/>
      <c r="AP353" s="188"/>
      <c r="AQ353" s="188"/>
      <c r="AR353" s="188"/>
      <c r="AS353" s="188"/>
      <c r="AT353" s="188"/>
      <c r="AU353" s="188"/>
      <c r="AV353" s="188"/>
      <c r="AW353" s="188"/>
      <c r="AX353" s="188"/>
      <c r="AY353" s="188"/>
      <c r="AZ353" s="188"/>
      <c r="BA353" s="188"/>
      <c r="BB353" s="188"/>
      <c r="BC353" s="188"/>
      <c r="BD353" s="188"/>
      <c r="BE353" s="188"/>
      <c r="BF353" s="188"/>
      <c r="BG353" s="188"/>
      <c r="BH353" s="188"/>
      <c r="BI353" s="188"/>
      <c r="BJ353" s="188"/>
      <c r="BK353" s="188"/>
      <c r="BL353" s="188"/>
      <c r="BM353" s="188"/>
      <c r="BN353" s="188"/>
      <c r="BO353" s="188"/>
      <c r="BP353" s="188"/>
      <c r="BQ353" s="188"/>
      <c r="BR353" s="188"/>
      <c r="BS353" s="188"/>
      <c r="BT353" s="188"/>
      <c r="BU353" s="188"/>
      <c r="BV353" s="188"/>
      <c r="BW353" s="188"/>
      <c r="BX353" s="188"/>
    </row>
    <row r="354" spans="41:76" s="1533" customFormat="1" ht="15.75" customHeight="1">
      <c r="AO354" s="188"/>
      <c r="AP354" s="188"/>
      <c r="AQ354" s="188"/>
      <c r="AR354" s="188"/>
      <c r="AS354" s="188"/>
      <c r="AT354" s="188"/>
      <c r="AU354" s="188"/>
      <c r="AV354" s="188"/>
      <c r="AW354" s="188"/>
      <c r="AX354" s="188"/>
      <c r="AY354" s="188"/>
      <c r="AZ354" s="188"/>
      <c r="BA354" s="188"/>
      <c r="BB354" s="188"/>
      <c r="BC354" s="188"/>
      <c r="BD354" s="188"/>
      <c r="BE354" s="188"/>
      <c r="BF354" s="188"/>
      <c r="BG354" s="188"/>
      <c r="BH354" s="188"/>
      <c r="BI354" s="188"/>
      <c r="BJ354" s="188"/>
      <c r="BK354" s="188"/>
      <c r="BL354" s="188"/>
      <c r="BM354" s="188"/>
      <c r="BN354" s="188"/>
      <c r="BO354" s="188"/>
      <c r="BP354" s="188"/>
      <c r="BQ354" s="188"/>
      <c r="BR354" s="188"/>
      <c r="BS354" s="188"/>
      <c r="BT354" s="188"/>
      <c r="BU354" s="188"/>
      <c r="BV354" s="188"/>
      <c r="BW354" s="188"/>
      <c r="BX354" s="188"/>
    </row>
    <row r="355" spans="41:76" s="1533" customFormat="1" ht="15.75" customHeight="1">
      <c r="AO355" s="188"/>
      <c r="AP355" s="188"/>
      <c r="AQ355" s="188"/>
      <c r="AR355" s="188"/>
      <c r="AS355" s="188"/>
      <c r="AT355" s="188"/>
      <c r="AU355" s="188"/>
      <c r="AV355" s="188"/>
      <c r="AW355" s="188"/>
      <c r="AX355" s="188"/>
      <c r="AY355" s="188"/>
      <c r="AZ355" s="188"/>
      <c r="BA355" s="188"/>
      <c r="BB355" s="188"/>
      <c r="BC355" s="188"/>
      <c r="BD355" s="188"/>
      <c r="BE355" s="188"/>
      <c r="BF355" s="188"/>
      <c r="BG355" s="188"/>
      <c r="BH355" s="188"/>
      <c r="BI355" s="188"/>
      <c r="BJ355" s="188"/>
      <c r="BK355" s="188"/>
      <c r="BL355" s="188"/>
      <c r="BM355" s="188"/>
      <c r="BN355" s="188"/>
      <c r="BO355" s="188"/>
      <c r="BP355" s="188"/>
      <c r="BQ355" s="188"/>
      <c r="BR355" s="188"/>
      <c r="BS355" s="188"/>
      <c r="BT355" s="188"/>
      <c r="BU355" s="188"/>
      <c r="BV355" s="188"/>
      <c r="BW355" s="188"/>
      <c r="BX355" s="188"/>
    </row>
    <row r="356" spans="41:76" s="1533" customFormat="1" ht="15.75" customHeight="1">
      <c r="AO356" s="188"/>
      <c r="AP356" s="188"/>
      <c r="AQ356" s="188"/>
      <c r="AR356" s="188"/>
      <c r="AS356" s="188"/>
      <c r="AT356" s="188"/>
      <c r="AU356" s="188"/>
      <c r="AV356" s="188"/>
      <c r="AW356" s="188"/>
      <c r="AX356" s="188"/>
      <c r="AY356" s="188"/>
      <c r="AZ356" s="188"/>
      <c r="BA356" s="188"/>
      <c r="BB356" s="188"/>
      <c r="BC356" s="188"/>
      <c r="BD356" s="188"/>
      <c r="BE356" s="188"/>
      <c r="BF356" s="188"/>
      <c r="BG356" s="188"/>
      <c r="BH356" s="188"/>
      <c r="BI356" s="188"/>
      <c r="BJ356" s="188"/>
      <c r="BK356" s="188"/>
      <c r="BL356" s="188"/>
      <c r="BM356" s="188"/>
      <c r="BN356" s="188"/>
      <c r="BO356" s="188"/>
      <c r="BP356" s="188"/>
      <c r="BQ356" s="188"/>
      <c r="BR356" s="188"/>
      <c r="BS356" s="188"/>
      <c r="BT356" s="188"/>
      <c r="BU356" s="188"/>
      <c r="BV356" s="188"/>
      <c r="BW356" s="188"/>
      <c r="BX356" s="188"/>
    </row>
    <row r="357" spans="41:76" s="1533" customFormat="1" ht="15.75" customHeight="1">
      <c r="AO357" s="188"/>
      <c r="AP357" s="188"/>
      <c r="AQ357" s="188"/>
      <c r="AR357" s="188"/>
      <c r="AS357" s="188"/>
      <c r="AT357" s="188"/>
      <c r="AU357" s="188"/>
      <c r="AV357" s="188"/>
      <c r="AW357" s="188"/>
      <c r="AX357" s="188"/>
      <c r="AY357" s="188"/>
      <c r="AZ357" s="188"/>
      <c r="BA357" s="188"/>
      <c r="BB357" s="188"/>
      <c r="BC357" s="188"/>
      <c r="BD357" s="188"/>
      <c r="BE357" s="188"/>
      <c r="BF357" s="188"/>
      <c r="BG357" s="188"/>
      <c r="BH357" s="188"/>
      <c r="BI357" s="188"/>
      <c r="BJ357" s="188"/>
      <c r="BK357" s="188"/>
      <c r="BL357" s="188"/>
      <c r="BM357" s="188"/>
      <c r="BN357" s="188"/>
      <c r="BO357" s="188"/>
      <c r="BP357" s="188"/>
      <c r="BQ357" s="188"/>
      <c r="BR357" s="188"/>
      <c r="BS357" s="188"/>
      <c r="BT357" s="188"/>
      <c r="BU357" s="188"/>
      <c r="BV357" s="188"/>
      <c r="BW357" s="188"/>
      <c r="BX357" s="188"/>
    </row>
    <row r="358" spans="41:76" s="1533" customFormat="1" ht="15.75" customHeight="1">
      <c r="AO358" s="188"/>
      <c r="AP358" s="188"/>
      <c r="AQ358" s="188"/>
      <c r="AR358" s="188"/>
      <c r="AS358" s="188"/>
      <c r="AT358" s="188"/>
      <c r="AU358" s="188"/>
      <c r="AV358" s="188"/>
      <c r="AW358" s="188"/>
      <c r="AX358" s="188"/>
      <c r="AY358" s="188"/>
      <c r="AZ358" s="188"/>
      <c r="BA358" s="188"/>
      <c r="BB358" s="188"/>
      <c r="BC358" s="188"/>
      <c r="BD358" s="188"/>
      <c r="BE358" s="188"/>
      <c r="BF358" s="188"/>
      <c r="BG358" s="188"/>
      <c r="BH358" s="188"/>
      <c r="BI358" s="188"/>
      <c r="BJ358" s="188"/>
      <c r="BK358" s="188"/>
      <c r="BL358" s="188"/>
      <c r="BM358" s="188"/>
      <c r="BN358" s="188"/>
      <c r="BO358" s="188"/>
      <c r="BP358" s="188"/>
      <c r="BQ358" s="188"/>
      <c r="BR358" s="188"/>
      <c r="BS358" s="188"/>
      <c r="BT358" s="188"/>
      <c r="BU358" s="188"/>
      <c r="BV358" s="188"/>
      <c r="BW358" s="188"/>
      <c r="BX358" s="188"/>
    </row>
    <row r="359" spans="41:76" s="1533" customFormat="1" ht="15.75" customHeight="1">
      <c r="AO359" s="188"/>
      <c r="AP359" s="188"/>
      <c r="AQ359" s="188"/>
      <c r="AR359" s="188"/>
      <c r="AS359" s="188"/>
      <c r="AT359" s="188"/>
      <c r="AU359" s="188"/>
      <c r="AV359" s="188"/>
      <c r="AW359" s="188"/>
      <c r="AX359" s="188"/>
      <c r="AY359" s="188"/>
      <c r="AZ359" s="188"/>
      <c r="BA359" s="188"/>
      <c r="BB359" s="188"/>
      <c r="BC359" s="188"/>
      <c r="BD359" s="188"/>
      <c r="BE359" s="188"/>
      <c r="BF359" s="188"/>
      <c r="BG359" s="188"/>
      <c r="BH359" s="188"/>
      <c r="BI359" s="188"/>
      <c r="BJ359" s="188"/>
      <c r="BK359" s="188"/>
      <c r="BL359" s="188"/>
      <c r="BM359" s="188"/>
      <c r="BN359" s="188"/>
      <c r="BO359" s="188"/>
      <c r="BP359" s="188"/>
      <c r="BQ359" s="188"/>
      <c r="BR359" s="188"/>
      <c r="BS359" s="188"/>
      <c r="BT359" s="188"/>
      <c r="BU359" s="188"/>
      <c r="BV359" s="188"/>
      <c r="BW359" s="188"/>
      <c r="BX359" s="188"/>
    </row>
    <row r="360" spans="41:76" s="1533" customFormat="1" ht="15.75" customHeight="1">
      <c r="AO360" s="188"/>
      <c r="AP360" s="188"/>
      <c r="AQ360" s="188"/>
      <c r="AR360" s="188"/>
      <c r="AS360" s="188"/>
      <c r="AT360" s="188"/>
      <c r="AU360" s="188"/>
      <c r="AV360" s="188"/>
      <c r="AW360" s="188"/>
      <c r="AX360" s="188"/>
      <c r="AY360" s="188"/>
      <c r="AZ360" s="188"/>
      <c r="BA360" s="188"/>
      <c r="BB360" s="188"/>
      <c r="BC360" s="188"/>
      <c r="BD360" s="188"/>
      <c r="BE360" s="188"/>
      <c r="BF360" s="188"/>
      <c r="BG360" s="188"/>
      <c r="BH360" s="188"/>
      <c r="BI360" s="188"/>
      <c r="BJ360" s="188"/>
      <c r="BK360" s="188"/>
      <c r="BL360" s="188"/>
      <c r="BM360" s="188"/>
      <c r="BN360" s="188"/>
      <c r="BO360" s="188"/>
      <c r="BP360" s="188"/>
      <c r="BQ360" s="188"/>
      <c r="BR360" s="188"/>
      <c r="BS360" s="188"/>
      <c r="BT360" s="188"/>
      <c r="BU360" s="188"/>
      <c r="BV360" s="188"/>
      <c r="BW360" s="188"/>
      <c r="BX360" s="188"/>
    </row>
    <row r="361" spans="41:76" s="1533" customFormat="1" ht="15.75" customHeight="1">
      <c r="AO361" s="188"/>
      <c r="AP361" s="188"/>
      <c r="AQ361" s="188"/>
      <c r="AR361" s="188"/>
      <c r="AS361" s="188"/>
      <c r="AT361" s="188"/>
      <c r="AU361" s="188"/>
      <c r="AV361" s="188"/>
      <c r="AW361" s="188"/>
      <c r="AX361" s="188"/>
      <c r="AY361" s="188"/>
      <c r="AZ361" s="188"/>
      <c r="BA361" s="188"/>
      <c r="BB361" s="188"/>
      <c r="BC361" s="188"/>
      <c r="BD361" s="188"/>
      <c r="BE361" s="188"/>
      <c r="BF361" s="188"/>
      <c r="BG361" s="188"/>
      <c r="BH361" s="188"/>
      <c r="BI361" s="188"/>
      <c r="BJ361" s="188"/>
      <c r="BK361" s="188"/>
      <c r="BL361" s="188"/>
      <c r="BM361" s="188"/>
      <c r="BN361" s="188"/>
      <c r="BO361" s="188"/>
      <c r="BP361" s="188"/>
      <c r="BQ361" s="188"/>
      <c r="BR361" s="188"/>
      <c r="BS361" s="188"/>
      <c r="BT361" s="188"/>
      <c r="BU361" s="188"/>
      <c r="BV361" s="188"/>
      <c r="BW361" s="188"/>
      <c r="BX361" s="188"/>
    </row>
    <row r="362" spans="41:76" s="1533" customFormat="1" ht="15.75" customHeight="1">
      <c r="AO362" s="188"/>
      <c r="AP362" s="188"/>
      <c r="AQ362" s="188"/>
      <c r="AR362" s="188"/>
      <c r="AS362" s="188"/>
      <c r="AT362" s="188"/>
      <c r="AU362" s="188"/>
      <c r="AV362" s="188"/>
      <c r="AW362" s="188"/>
      <c r="AX362" s="188"/>
      <c r="AY362" s="188"/>
      <c r="AZ362" s="188"/>
      <c r="BA362" s="188"/>
      <c r="BB362" s="188"/>
      <c r="BC362" s="188"/>
      <c r="BD362" s="188"/>
      <c r="BE362" s="188"/>
      <c r="BF362" s="188"/>
      <c r="BG362" s="188"/>
      <c r="BH362" s="188"/>
      <c r="BI362" s="188"/>
      <c r="BJ362" s="188"/>
      <c r="BK362" s="188"/>
      <c r="BL362" s="188"/>
      <c r="BM362" s="188"/>
      <c r="BN362" s="188"/>
      <c r="BO362" s="188"/>
      <c r="BP362" s="188"/>
      <c r="BQ362" s="188"/>
      <c r="BR362" s="188"/>
      <c r="BS362" s="188"/>
      <c r="BT362" s="188"/>
      <c r="BU362" s="188"/>
      <c r="BV362" s="188"/>
      <c r="BW362" s="188"/>
      <c r="BX362" s="188"/>
    </row>
    <row r="363" spans="41:76" s="1533" customFormat="1" ht="15.75" customHeight="1">
      <c r="AO363" s="188"/>
      <c r="AP363" s="188"/>
      <c r="AQ363" s="188"/>
      <c r="AR363" s="188"/>
      <c r="AS363" s="188"/>
      <c r="AT363" s="188"/>
      <c r="AU363" s="188"/>
      <c r="AV363" s="188"/>
      <c r="AW363" s="188"/>
      <c r="AX363" s="188"/>
      <c r="AY363" s="188"/>
      <c r="AZ363" s="188"/>
      <c r="BA363" s="188"/>
      <c r="BB363" s="188"/>
      <c r="BC363" s="188"/>
      <c r="BD363" s="188"/>
      <c r="BE363" s="188"/>
      <c r="BF363" s="188"/>
      <c r="BG363" s="188"/>
      <c r="BH363" s="188"/>
      <c r="BI363" s="188"/>
      <c r="BJ363" s="188"/>
      <c r="BK363" s="188"/>
      <c r="BL363" s="188"/>
      <c r="BM363" s="188"/>
      <c r="BN363" s="188"/>
      <c r="BO363" s="188"/>
      <c r="BP363" s="188"/>
      <c r="BQ363" s="188"/>
      <c r="BR363" s="188"/>
      <c r="BS363" s="188"/>
      <c r="BT363" s="188"/>
      <c r="BU363" s="188"/>
      <c r="BV363" s="188"/>
      <c r="BW363" s="188"/>
      <c r="BX363" s="188"/>
    </row>
    <row r="364" spans="41:76" s="1533" customFormat="1" ht="15.75" customHeight="1">
      <c r="AO364" s="188"/>
      <c r="AP364" s="188"/>
      <c r="AQ364" s="188"/>
      <c r="AR364" s="188"/>
      <c r="AS364" s="188"/>
      <c r="AT364" s="188"/>
      <c r="AU364" s="188"/>
      <c r="AV364" s="188"/>
      <c r="AW364" s="188"/>
      <c r="AX364" s="188"/>
      <c r="AY364" s="188"/>
      <c r="AZ364" s="188"/>
      <c r="BA364" s="188"/>
      <c r="BB364" s="188"/>
      <c r="BC364" s="188"/>
      <c r="BD364" s="188"/>
      <c r="BE364" s="188"/>
      <c r="BF364" s="188"/>
      <c r="BG364" s="188"/>
      <c r="BH364" s="188"/>
      <c r="BI364" s="188"/>
      <c r="BJ364" s="188"/>
      <c r="BK364" s="188"/>
      <c r="BL364" s="188"/>
      <c r="BM364" s="188"/>
      <c r="BN364" s="188"/>
      <c r="BO364" s="188"/>
      <c r="BP364" s="188"/>
      <c r="BQ364" s="188"/>
      <c r="BR364" s="188"/>
      <c r="BS364" s="188"/>
      <c r="BT364" s="188"/>
      <c r="BU364" s="188"/>
      <c r="BV364" s="188"/>
      <c r="BW364" s="188"/>
      <c r="BX364" s="188"/>
    </row>
    <row r="365" spans="41:76" s="1533" customFormat="1" ht="15.75" customHeight="1">
      <c r="AO365" s="188"/>
      <c r="AP365" s="188"/>
      <c r="AQ365" s="188"/>
      <c r="AR365" s="188"/>
      <c r="AS365" s="188"/>
      <c r="AT365" s="188"/>
      <c r="AU365" s="188"/>
      <c r="AV365" s="188"/>
      <c r="AW365" s="188"/>
      <c r="AX365" s="188"/>
      <c r="AY365" s="188"/>
      <c r="AZ365" s="188"/>
      <c r="BA365" s="188"/>
      <c r="BB365" s="188"/>
      <c r="BC365" s="188"/>
      <c r="BD365" s="188"/>
      <c r="BE365" s="188"/>
      <c r="BF365" s="188"/>
      <c r="BG365" s="188"/>
      <c r="BH365" s="188"/>
      <c r="BI365" s="188"/>
      <c r="BJ365" s="188"/>
      <c r="BK365" s="188"/>
      <c r="BL365" s="188"/>
      <c r="BM365" s="188"/>
      <c r="BN365" s="188"/>
      <c r="BO365" s="188"/>
      <c r="BP365" s="188"/>
      <c r="BQ365" s="188"/>
      <c r="BR365" s="188"/>
      <c r="BS365" s="188"/>
      <c r="BT365" s="188"/>
      <c r="BU365" s="188"/>
      <c r="BV365" s="188"/>
      <c r="BW365" s="188"/>
      <c r="BX365" s="188"/>
    </row>
    <row r="366" spans="41:76" s="1533" customFormat="1" ht="15.75" customHeight="1">
      <c r="AO366" s="188"/>
      <c r="AP366" s="188"/>
      <c r="AQ366" s="188"/>
      <c r="AR366" s="188"/>
      <c r="AS366" s="188"/>
      <c r="AT366" s="188"/>
      <c r="AU366" s="188"/>
      <c r="AV366" s="188"/>
      <c r="AW366" s="188"/>
      <c r="AX366" s="188"/>
      <c r="AY366" s="188"/>
      <c r="AZ366" s="188"/>
      <c r="BA366" s="188"/>
      <c r="BB366" s="188"/>
      <c r="BC366" s="188"/>
      <c r="BD366" s="188"/>
      <c r="BE366" s="188"/>
      <c r="BF366" s="188"/>
      <c r="BG366" s="188"/>
      <c r="BH366" s="188"/>
      <c r="BI366" s="188"/>
      <c r="BJ366" s="188"/>
      <c r="BK366" s="188"/>
      <c r="BL366" s="188"/>
      <c r="BM366" s="188"/>
      <c r="BN366" s="188"/>
      <c r="BO366" s="188"/>
      <c r="BP366" s="188"/>
      <c r="BQ366" s="188"/>
      <c r="BR366" s="188"/>
      <c r="BS366" s="188"/>
      <c r="BT366" s="188"/>
      <c r="BU366" s="188"/>
      <c r="BV366" s="188"/>
      <c r="BW366" s="188"/>
      <c r="BX366" s="188"/>
    </row>
    <row r="367" spans="41:76" s="1533" customFormat="1" ht="15.75" customHeight="1">
      <c r="AO367" s="188"/>
      <c r="AP367" s="188"/>
      <c r="AQ367" s="188"/>
      <c r="AR367" s="188"/>
      <c r="AS367" s="188"/>
      <c r="AT367" s="188"/>
      <c r="AU367" s="188"/>
      <c r="AV367" s="188"/>
      <c r="AW367" s="188"/>
      <c r="AX367" s="188"/>
      <c r="AY367" s="188"/>
      <c r="AZ367" s="188"/>
      <c r="BA367" s="188"/>
      <c r="BB367" s="188"/>
      <c r="BC367" s="188"/>
      <c r="BD367" s="188"/>
      <c r="BE367" s="188"/>
      <c r="BF367" s="188"/>
      <c r="BG367" s="188"/>
      <c r="BH367" s="188"/>
      <c r="BI367" s="188"/>
      <c r="BJ367" s="188"/>
      <c r="BK367" s="188"/>
      <c r="BL367" s="188"/>
      <c r="BM367" s="188"/>
      <c r="BN367" s="188"/>
      <c r="BO367" s="188"/>
      <c r="BP367" s="188"/>
      <c r="BQ367" s="188"/>
      <c r="BR367" s="188"/>
      <c r="BS367" s="188"/>
      <c r="BT367" s="188"/>
      <c r="BU367" s="188"/>
      <c r="BV367" s="188"/>
      <c r="BW367" s="188"/>
      <c r="BX367" s="188"/>
    </row>
    <row r="368" spans="41:76" s="1533" customFormat="1" ht="15.75" customHeight="1">
      <c r="AO368" s="188"/>
      <c r="AP368" s="188"/>
      <c r="AQ368" s="188"/>
      <c r="AR368" s="188"/>
      <c r="AS368" s="188"/>
      <c r="AT368" s="188"/>
      <c r="AU368" s="188"/>
      <c r="AV368" s="188"/>
      <c r="AW368" s="188"/>
      <c r="AX368" s="188"/>
      <c r="AY368" s="188"/>
      <c r="AZ368" s="188"/>
      <c r="BA368" s="188"/>
      <c r="BB368" s="188"/>
      <c r="BC368" s="188"/>
      <c r="BD368" s="188"/>
      <c r="BE368" s="188"/>
      <c r="BF368" s="188"/>
      <c r="BG368" s="188"/>
      <c r="BH368" s="188"/>
      <c r="BI368" s="188"/>
      <c r="BJ368" s="188"/>
      <c r="BK368" s="188"/>
      <c r="BL368" s="188"/>
      <c r="BM368" s="188"/>
      <c r="BN368" s="188"/>
      <c r="BO368" s="188"/>
      <c r="BP368" s="188"/>
      <c r="BQ368" s="188"/>
      <c r="BR368" s="188"/>
      <c r="BS368" s="188"/>
      <c r="BT368" s="188"/>
      <c r="BU368" s="188"/>
      <c r="BV368" s="188"/>
      <c r="BW368" s="188"/>
      <c r="BX368" s="188"/>
    </row>
    <row r="369" spans="41:76" s="1533" customFormat="1" ht="15.75" customHeight="1">
      <c r="AO369" s="188"/>
      <c r="AP369" s="188"/>
      <c r="AQ369" s="188"/>
      <c r="AR369" s="188"/>
      <c r="AS369" s="188"/>
      <c r="AT369" s="188"/>
      <c r="AU369" s="188"/>
      <c r="AV369" s="188"/>
      <c r="AW369" s="188"/>
      <c r="AX369" s="188"/>
      <c r="AY369" s="188"/>
      <c r="AZ369" s="188"/>
      <c r="BA369" s="188"/>
      <c r="BB369" s="188"/>
      <c r="BC369" s="188"/>
      <c r="BD369" s="188"/>
      <c r="BE369" s="188"/>
      <c r="BF369" s="188"/>
      <c r="BG369" s="188"/>
      <c r="BH369" s="188"/>
      <c r="BI369" s="188"/>
      <c r="BJ369" s="188"/>
      <c r="BK369" s="188"/>
      <c r="BL369" s="188"/>
      <c r="BM369" s="188"/>
      <c r="BN369" s="188"/>
      <c r="BO369" s="188"/>
      <c r="BP369" s="188"/>
      <c r="BQ369" s="188"/>
      <c r="BR369" s="188"/>
      <c r="BS369" s="188"/>
      <c r="BT369" s="188"/>
      <c r="BU369" s="188"/>
      <c r="BV369" s="188"/>
      <c r="BW369" s="188"/>
      <c r="BX369" s="188"/>
    </row>
    <row r="370" spans="41:76" s="1533" customFormat="1" ht="15.75" customHeight="1">
      <c r="AO370" s="188"/>
      <c r="AP370" s="188"/>
      <c r="AQ370" s="188"/>
      <c r="AR370" s="188"/>
      <c r="AS370" s="188"/>
      <c r="AT370" s="188"/>
      <c r="AU370" s="188"/>
      <c r="AV370" s="188"/>
      <c r="AW370" s="188"/>
      <c r="AX370" s="188"/>
      <c r="AY370" s="188"/>
      <c r="AZ370" s="188"/>
      <c r="BA370" s="188"/>
      <c r="BB370" s="188"/>
      <c r="BC370" s="188"/>
      <c r="BD370" s="188"/>
      <c r="BE370" s="188"/>
      <c r="BF370" s="188"/>
      <c r="BG370" s="188"/>
      <c r="BH370" s="188"/>
      <c r="BI370" s="188"/>
      <c r="BJ370" s="188"/>
      <c r="BK370" s="188"/>
      <c r="BL370" s="188"/>
      <c r="BM370" s="188"/>
      <c r="BN370" s="188"/>
      <c r="BO370" s="188"/>
      <c r="BP370" s="188"/>
      <c r="BQ370" s="188"/>
      <c r="BR370" s="188"/>
      <c r="BS370" s="188"/>
      <c r="BT370" s="188"/>
      <c r="BU370" s="188"/>
      <c r="BV370" s="188"/>
      <c r="BW370" s="188"/>
      <c r="BX370" s="188"/>
    </row>
    <row r="371" spans="41:76" s="1533" customFormat="1" ht="15.75" customHeight="1">
      <c r="AO371" s="188"/>
      <c r="AP371" s="188"/>
      <c r="AQ371" s="188"/>
      <c r="AR371" s="188"/>
      <c r="AS371" s="188"/>
      <c r="AT371" s="188"/>
      <c r="AU371" s="188"/>
      <c r="AV371" s="188"/>
      <c r="AW371" s="188"/>
      <c r="AX371" s="188"/>
      <c r="AY371" s="188"/>
      <c r="AZ371" s="188"/>
      <c r="BA371" s="188"/>
      <c r="BB371" s="188"/>
      <c r="BC371" s="188"/>
      <c r="BD371" s="188"/>
      <c r="BE371" s="188"/>
      <c r="BF371" s="188"/>
      <c r="BG371" s="188"/>
      <c r="BH371" s="188"/>
      <c r="BI371" s="188"/>
      <c r="BJ371" s="188"/>
      <c r="BK371" s="188"/>
      <c r="BL371" s="188"/>
      <c r="BM371" s="188"/>
      <c r="BN371" s="188"/>
      <c r="BO371" s="188"/>
      <c r="BP371" s="188"/>
      <c r="BQ371" s="188"/>
      <c r="BR371" s="188"/>
      <c r="BS371" s="188"/>
      <c r="BT371" s="188"/>
      <c r="BU371" s="188"/>
      <c r="BV371" s="188"/>
      <c r="BW371" s="188"/>
      <c r="BX371" s="188"/>
    </row>
    <row r="372" spans="41:76" s="1533" customFormat="1" ht="15.75" customHeight="1">
      <c r="AO372" s="188"/>
      <c r="AP372" s="188"/>
      <c r="AQ372" s="188"/>
      <c r="AR372" s="188"/>
      <c r="AS372" s="188"/>
      <c r="AT372" s="188"/>
      <c r="AU372" s="188"/>
      <c r="AV372" s="188"/>
      <c r="AW372" s="188"/>
      <c r="AX372" s="188"/>
      <c r="AY372" s="188"/>
      <c r="AZ372" s="188"/>
      <c r="BA372" s="188"/>
      <c r="BB372" s="188"/>
      <c r="BC372" s="188"/>
      <c r="BD372" s="188"/>
      <c r="BE372" s="188"/>
      <c r="BF372" s="188"/>
      <c r="BG372" s="188"/>
      <c r="BH372" s="188"/>
      <c r="BI372" s="188"/>
      <c r="BJ372" s="188"/>
      <c r="BK372" s="188"/>
      <c r="BL372" s="188"/>
      <c r="BM372" s="188"/>
      <c r="BN372" s="188"/>
      <c r="BO372" s="188"/>
      <c r="BP372" s="188"/>
      <c r="BQ372" s="188"/>
      <c r="BR372" s="188"/>
      <c r="BS372" s="188"/>
      <c r="BT372" s="188"/>
      <c r="BU372" s="188"/>
      <c r="BV372" s="188"/>
      <c r="BW372" s="188"/>
      <c r="BX372" s="188"/>
    </row>
    <row r="373" spans="41:76" s="1533" customFormat="1" ht="15.75" customHeight="1">
      <c r="AO373" s="188"/>
      <c r="AP373" s="188"/>
      <c r="AQ373" s="188"/>
      <c r="AR373" s="188"/>
      <c r="AS373" s="188"/>
      <c r="AT373" s="188"/>
      <c r="AU373" s="188"/>
      <c r="AV373" s="188"/>
      <c r="AW373" s="188"/>
      <c r="AX373" s="188"/>
      <c r="AY373" s="188"/>
      <c r="AZ373" s="188"/>
      <c r="BA373" s="188"/>
      <c r="BB373" s="188"/>
      <c r="BC373" s="188"/>
      <c r="BD373" s="188"/>
      <c r="BE373" s="188"/>
      <c r="BF373" s="188"/>
      <c r="BG373" s="188"/>
      <c r="BH373" s="188"/>
      <c r="BI373" s="188"/>
      <c r="BJ373" s="188"/>
      <c r="BK373" s="188"/>
      <c r="BL373" s="188"/>
      <c r="BM373" s="188"/>
      <c r="BN373" s="188"/>
      <c r="BO373" s="188"/>
      <c r="BP373" s="188"/>
      <c r="BQ373" s="188"/>
      <c r="BR373" s="188"/>
      <c r="BS373" s="188"/>
      <c r="BT373" s="188"/>
      <c r="BU373" s="188"/>
      <c r="BV373" s="188"/>
      <c r="BW373" s="188"/>
      <c r="BX373" s="188"/>
    </row>
    <row r="374" spans="41:76" s="1533" customFormat="1" ht="15.75" customHeight="1">
      <c r="AO374" s="188"/>
      <c r="AP374" s="188"/>
      <c r="AQ374" s="188"/>
      <c r="AR374" s="188"/>
      <c r="AS374" s="188"/>
      <c r="AT374" s="188"/>
      <c r="AU374" s="188"/>
      <c r="AV374" s="188"/>
      <c r="AW374" s="188"/>
      <c r="AX374" s="188"/>
      <c r="AY374" s="188"/>
      <c r="AZ374" s="188"/>
      <c r="BA374" s="188"/>
      <c r="BB374" s="188"/>
      <c r="BC374" s="188"/>
      <c r="BD374" s="188"/>
      <c r="BE374" s="188"/>
      <c r="BF374" s="188"/>
      <c r="BG374" s="188"/>
      <c r="BH374" s="188"/>
      <c r="BI374" s="188"/>
      <c r="BJ374" s="188"/>
      <c r="BK374" s="188"/>
      <c r="BL374" s="188"/>
      <c r="BM374" s="188"/>
      <c r="BN374" s="188"/>
      <c r="BO374" s="188"/>
      <c r="BP374" s="188"/>
      <c r="BQ374" s="188"/>
      <c r="BR374" s="188"/>
      <c r="BS374" s="188"/>
      <c r="BT374" s="188"/>
      <c r="BU374" s="188"/>
      <c r="BV374" s="188"/>
      <c r="BW374" s="188"/>
      <c r="BX374" s="188"/>
    </row>
    <row r="375" spans="41:76" s="1533" customFormat="1" ht="15.75" customHeight="1">
      <c r="AO375" s="188"/>
      <c r="AP375" s="188"/>
      <c r="AQ375" s="188"/>
      <c r="AR375" s="188"/>
      <c r="AS375" s="188"/>
      <c r="AT375" s="188"/>
      <c r="AU375" s="188"/>
      <c r="AV375" s="188"/>
      <c r="AW375" s="188"/>
      <c r="AX375" s="188"/>
      <c r="AY375" s="188"/>
      <c r="AZ375" s="188"/>
      <c r="BA375" s="188"/>
      <c r="BB375" s="188"/>
      <c r="BC375" s="188"/>
      <c r="BD375" s="188"/>
      <c r="BE375" s="188"/>
      <c r="BF375" s="188"/>
      <c r="BG375" s="188"/>
      <c r="BH375" s="188"/>
      <c r="BI375" s="188"/>
      <c r="BJ375" s="188"/>
      <c r="BK375" s="188"/>
      <c r="BL375" s="188"/>
      <c r="BM375" s="188"/>
      <c r="BN375" s="188"/>
      <c r="BO375" s="188"/>
      <c r="BP375" s="188"/>
      <c r="BQ375" s="188"/>
      <c r="BR375" s="188"/>
      <c r="BS375" s="188"/>
      <c r="BT375" s="188"/>
      <c r="BU375" s="188"/>
      <c r="BV375" s="188"/>
      <c r="BW375" s="188"/>
      <c r="BX375" s="188"/>
    </row>
    <row r="376" spans="41:76" s="1533" customFormat="1" ht="15.75" customHeight="1">
      <c r="AO376" s="188"/>
      <c r="AP376" s="188"/>
      <c r="AQ376" s="188"/>
      <c r="AR376" s="188"/>
      <c r="AS376" s="188"/>
      <c r="AT376" s="188"/>
      <c r="AU376" s="188"/>
      <c r="AV376" s="188"/>
      <c r="AW376" s="188"/>
      <c r="AX376" s="188"/>
      <c r="AY376" s="188"/>
      <c r="AZ376" s="188"/>
      <c r="BA376" s="188"/>
      <c r="BB376" s="188"/>
      <c r="BC376" s="188"/>
      <c r="BD376" s="188"/>
      <c r="BE376" s="188"/>
      <c r="BF376" s="188"/>
      <c r="BG376" s="188"/>
      <c r="BH376" s="188"/>
      <c r="BI376" s="188"/>
      <c r="BJ376" s="188"/>
      <c r="BK376" s="188"/>
      <c r="BL376" s="188"/>
      <c r="BM376" s="188"/>
      <c r="BN376" s="188"/>
      <c r="BO376" s="188"/>
      <c r="BP376" s="188"/>
      <c r="BQ376" s="188"/>
      <c r="BR376" s="188"/>
      <c r="BS376" s="188"/>
      <c r="BT376" s="188"/>
      <c r="BU376" s="188"/>
      <c r="BV376" s="188"/>
      <c r="BW376" s="188"/>
      <c r="BX376" s="188"/>
    </row>
    <row r="377" spans="41:76" s="1533" customFormat="1" ht="15.75" customHeight="1">
      <c r="AO377" s="188"/>
      <c r="AP377" s="188"/>
      <c r="AQ377" s="188"/>
      <c r="AR377" s="188"/>
      <c r="AS377" s="188"/>
      <c r="AT377" s="188"/>
      <c r="AU377" s="188"/>
      <c r="AV377" s="188"/>
      <c r="AW377" s="188"/>
      <c r="AX377" s="188"/>
      <c r="AY377" s="188"/>
      <c r="AZ377" s="188"/>
      <c r="BA377" s="188"/>
      <c r="BB377" s="188"/>
      <c r="BC377" s="188"/>
      <c r="BD377" s="188"/>
      <c r="BE377" s="188"/>
      <c r="BF377" s="188"/>
      <c r="BG377" s="188"/>
      <c r="BH377" s="188"/>
      <c r="BI377" s="188"/>
      <c r="BJ377" s="188"/>
      <c r="BK377" s="188"/>
      <c r="BL377" s="188"/>
      <c r="BM377" s="188"/>
      <c r="BN377" s="188"/>
      <c r="BO377" s="188"/>
      <c r="BP377" s="188"/>
      <c r="BQ377" s="188"/>
      <c r="BR377" s="188"/>
      <c r="BS377" s="188"/>
      <c r="BT377" s="188"/>
      <c r="BU377" s="188"/>
      <c r="BV377" s="188"/>
      <c r="BW377" s="188"/>
      <c r="BX377" s="188"/>
    </row>
    <row r="378" spans="41:76" s="1533" customFormat="1" ht="15.75" customHeight="1">
      <c r="AO378" s="188"/>
      <c r="AP378" s="188"/>
      <c r="AQ378" s="188"/>
      <c r="AR378" s="188"/>
      <c r="AS378" s="188"/>
      <c r="AT378" s="188"/>
      <c r="AU378" s="188"/>
      <c r="AV378" s="188"/>
      <c r="AW378" s="188"/>
      <c r="AX378" s="188"/>
      <c r="AY378" s="188"/>
      <c r="AZ378" s="188"/>
      <c r="BA378" s="188"/>
      <c r="BB378" s="188"/>
      <c r="BC378" s="188"/>
      <c r="BD378" s="188"/>
      <c r="BE378" s="188"/>
      <c r="BF378" s="188"/>
      <c r="BG378" s="188"/>
      <c r="BH378" s="188"/>
      <c r="BI378" s="188"/>
      <c r="BJ378" s="188"/>
      <c r="BK378" s="188"/>
      <c r="BL378" s="188"/>
      <c r="BM378" s="188"/>
      <c r="BN378" s="188"/>
      <c r="BO378" s="188"/>
      <c r="BP378" s="188"/>
      <c r="BQ378" s="188"/>
      <c r="BR378" s="188"/>
      <c r="BS378" s="188"/>
      <c r="BT378" s="188"/>
      <c r="BU378" s="188"/>
      <c r="BV378" s="188"/>
      <c r="BW378" s="188"/>
      <c r="BX378" s="188"/>
    </row>
    <row r="379" spans="41:76" s="1533" customFormat="1" ht="15.75" customHeight="1">
      <c r="AO379" s="188"/>
      <c r="AP379" s="188"/>
      <c r="AQ379" s="188"/>
      <c r="AR379" s="188"/>
      <c r="AS379" s="188"/>
      <c r="AT379" s="188"/>
      <c r="AU379" s="188"/>
      <c r="AV379" s="188"/>
      <c r="AW379" s="188"/>
      <c r="AX379" s="188"/>
      <c r="AY379" s="188"/>
      <c r="AZ379" s="188"/>
      <c r="BA379" s="188"/>
      <c r="BB379" s="188"/>
      <c r="BC379" s="188"/>
      <c r="BD379" s="188"/>
      <c r="BE379" s="188"/>
      <c r="BF379" s="188"/>
      <c r="BG379" s="188"/>
      <c r="BH379" s="188"/>
      <c r="BI379" s="188"/>
      <c r="BJ379" s="188"/>
      <c r="BK379" s="188"/>
      <c r="BL379" s="188"/>
      <c r="BM379" s="188"/>
      <c r="BN379" s="188"/>
      <c r="BO379" s="188"/>
      <c r="BP379" s="188"/>
      <c r="BQ379" s="188"/>
      <c r="BR379" s="188"/>
      <c r="BS379" s="188"/>
      <c r="BT379" s="188"/>
      <c r="BU379" s="188"/>
      <c r="BV379" s="188"/>
      <c r="BW379" s="188"/>
      <c r="BX379" s="188"/>
    </row>
    <row r="380" spans="41:76" s="1533" customFormat="1" ht="15.75" customHeight="1">
      <c r="AO380" s="188"/>
      <c r="AP380" s="188"/>
      <c r="AQ380" s="188"/>
      <c r="AR380" s="188"/>
      <c r="AS380" s="188"/>
      <c r="AT380" s="188"/>
      <c r="AU380" s="188"/>
      <c r="AV380" s="188"/>
      <c r="AW380" s="188"/>
      <c r="AX380" s="188"/>
      <c r="AY380" s="188"/>
      <c r="AZ380" s="188"/>
      <c r="BA380" s="188"/>
      <c r="BB380" s="188"/>
      <c r="BC380" s="188"/>
      <c r="BD380" s="188"/>
      <c r="BE380" s="188"/>
      <c r="BF380" s="188"/>
      <c r="BG380" s="188"/>
      <c r="BH380" s="188"/>
      <c r="BI380" s="188"/>
      <c r="BJ380" s="188"/>
      <c r="BK380" s="188"/>
      <c r="BL380" s="188"/>
      <c r="BM380" s="188"/>
      <c r="BN380" s="188"/>
      <c r="BO380" s="188"/>
      <c r="BP380" s="188"/>
      <c r="BQ380" s="188"/>
      <c r="BR380" s="188"/>
      <c r="BS380" s="188"/>
      <c r="BT380" s="188"/>
      <c r="BU380" s="188"/>
      <c r="BV380" s="188"/>
      <c r="BW380" s="188"/>
      <c r="BX380" s="188"/>
    </row>
    <row r="381" spans="41:76" s="1533" customFormat="1" ht="15.75" customHeight="1">
      <c r="AO381" s="188"/>
      <c r="AP381" s="188"/>
      <c r="AQ381" s="188"/>
      <c r="AR381" s="188"/>
      <c r="AS381" s="188"/>
      <c r="AT381" s="188"/>
      <c r="AU381" s="188"/>
      <c r="AV381" s="188"/>
      <c r="AW381" s="188"/>
      <c r="AX381" s="188"/>
      <c r="AY381" s="188"/>
      <c r="AZ381" s="188"/>
      <c r="BA381" s="188"/>
      <c r="BB381" s="188"/>
      <c r="BC381" s="188"/>
      <c r="BD381" s="188"/>
      <c r="BE381" s="188"/>
      <c r="BF381" s="188"/>
      <c r="BG381" s="188"/>
      <c r="BH381" s="188"/>
      <c r="BI381" s="188"/>
      <c r="BJ381" s="188"/>
      <c r="BK381" s="188"/>
      <c r="BL381" s="188"/>
      <c r="BM381" s="188"/>
      <c r="BN381" s="188"/>
      <c r="BO381" s="188"/>
      <c r="BP381" s="188"/>
      <c r="BQ381" s="188"/>
      <c r="BR381" s="188"/>
      <c r="BS381" s="188"/>
      <c r="BT381" s="188"/>
      <c r="BU381" s="188"/>
      <c r="BV381" s="188"/>
      <c r="BW381" s="188"/>
      <c r="BX381" s="188"/>
    </row>
    <row r="382" spans="41:76" s="1533" customFormat="1" ht="15.75" customHeight="1">
      <c r="AO382" s="188"/>
      <c r="AP382" s="188"/>
      <c r="AQ382" s="188"/>
      <c r="AR382" s="188"/>
      <c r="AS382" s="188"/>
      <c r="AT382" s="188"/>
      <c r="AU382" s="188"/>
      <c r="AV382" s="188"/>
      <c r="AW382" s="188"/>
      <c r="AX382" s="188"/>
      <c r="AY382" s="188"/>
      <c r="AZ382" s="188"/>
      <c r="BA382" s="188"/>
      <c r="BB382" s="188"/>
      <c r="BC382" s="188"/>
      <c r="BD382" s="188"/>
      <c r="BE382" s="188"/>
      <c r="BF382" s="188"/>
      <c r="BG382" s="188"/>
      <c r="BH382" s="188"/>
      <c r="BI382" s="188"/>
      <c r="BJ382" s="188"/>
      <c r="BK382" s="188"/>
      <c r="BL382" s="188"/>
      <c r="BM382" s="188"/>
      <c r="BN382" s="188"/>
      <c r="BO382" s="188"/>
      <c r="BP382" s="188"/>
      <c r="BQ382" s="188"/>
      <c r="BR382" s="188"/>
      <c r="BS382" s="188"/>
      <c r="BT382" s="188"/>
      <c r="BU382" s="188"/>
      <c r="BV382" s="188"/>
      <c r="BW382" s="188"/>
      <c r="BX382" s="188"/>
    </row>
    <row r="383" spans="41:76" s="1533" customFormat="1" ht="15.75" customHeight="1">
      <c r="AO383" s="188"/>
      <c r="AP383" s="188"/>
      <c r="AQ383" s="188"/>
      <c r="AR383" s="188"/>
      <c r="AS383" s="188"/>
      <c r="AT383" s="188"/>
      <c r="AU383" s="188"/>
      <c r="AV383" s="188"/>
      <c r="AW383" s="188"/>
      <c r="AX383" s="188"/>
      <c r="AY383" s="188"/>
      <c r="AZ383" s="188"/>
      <c r="BA383" s="188"/>
      <c r="BB383" s="188"/>
      <c r="BC383" s="188"/>
      <c r="BD383" s="188"/>
      <c r="BE383" s="188"/>
      <c r="BF383" s="188"/>
      <c r="BG383" s="188"/>
      <c r="BH383" s="188"/>
      <c r="BI383" s="188"/>
      <c r="BJ383" s="188"/>
      <c r="BK383" s="188"/>
      <c r="BL383" s="188"/>
      <c r="BM383" s="188"/>
      <c r="BN383" s="188"/>
      <c r="BO383" s="188"/>
      <c r="BP383" s="188"/>
      <c r="BQ383" s="188"/>
      <c r="BR383" s="188"/>
      <c r="BS383" s="188"/>
      <c r="BT383" s="188"/>
      <c r="BU383" s="188"/>
      <c r="BV383" s="188"/>
      <c r="BW383" s="188"/>
      <c r="BX383" s="188"/>
    </row>
    <row r="384" spans="41:76" s="1533" customFormat="1" ht="15.75" customHeight="1">
      <c r="AO384" s="188"/>
      <c r="AP384" s="188"/>
      <c r="AQ384" s="188"/>
      <c r="AR384" s="188"/>
      <c r="AS384" s="188"/>
      <c r="AT384" s="188"/>
      <c r="AU384" s="188"/>
      <c r="AV384" s="188"/>
      <c r="AW384" s="188"/>
      <c r="AX384" s="188"/>
      <c r="AY384" s="188"/>
      <c r="AZ384" s="188"/>
      <c r="BA384" s="188"/>
      <c r="BB384" s="188"/>
      <c r="BC384" s="188"/>
      <c r="BD384" s="188"/>
      <c r="BE384" s="188"/>
      <c r="BF384" s="188"/>
      <c r="BG384" s="188"/>
      <c r="BH384" s="188"/>
      <c r="BI384" s="188"/>
      <c r="BJ384" s="188"/>
      <c r="BK384" s="188"/>
      <c r="BL384" s="188"/>
      <c r="BM384" s="188"/>
      <c r="BN384" s="188"/>
      <c r="BO384" s="188"/>
      <c r="BP384" s="188"/>
      <c r="BQ384" s="188"/>
      <c r="BR384" s="188"/>
      <c r="BS384" s="188"/>
      <c r="BT384" s="188"/>
      <c r="BU384" s="188"/>
      <c r="BV384" s="188"/>
      <c r="BW384" s="188"/>
      <c r="BX384" s="188"/>
    </row>
    <row r="385" spans="41:76" s="1533" customFormat="1" ht="15.75" customHeight="1">
      <c r="AO385" s="188"/>
      <c r="AP385" s="188"/>
      <c r="AQ385" s="188"/>
      <c r="AR385" s="188"/>
      <c r="AS385" s="188"/>
      <c r="AT385" s="188"/>
      <c r="AU385" s="188"/>
      <c r="AV385" s="188"/>
      <c r="AW385" s="188"/>
      <c r="AX385" s="188"/>
      <c r="AY385" s="188"/>
      <c r="AZ385" s="188"/>
      <c r="BA385" s="188"/>
      <c r="BB385" s="188"/>
      <c r="BC385" s="188"/>
      <c r="BD385" s="188"/>
      <c r="BE385" s="188"/>
      <c r="BF385" s="188"/>
      <c r="BG385" s="188"/>
      <c r="BH385" s="188"/>
      <c r="BI385" s="188"/>
      <c r="BJ385" s="188"/>
      <c r="BK385" s="188"/>
      <c r="BL385" s="188"/>
      <c r="BM385" s="188"/>
      <c r="BN385" s="188"/>
      <c r="BO385" s="188"/>
      <c r="BP385" s="188"/>
      <c r="BQ385" s="188"/>
      <c r="BR385" s="188"/>
      <c r="BS385" s="188"/>
      <c r="BT385" s="188"/>
      <c r="BU385" s="188"/>
      <c r="BV385" s="188"/>
      <c r="BW385" s="188"/>
      <c r="BX385" s="188"/>
    </row>
    <row r="386" spans="41:76" s="1533" customFormat="1" ht="15.75" customHeight="1">
      <c r="AO386" s="188"/>
      <c r="AP386" s="188"/>
      <c r="AQ386" s="188"/>
      <c r="AR386" s="188"/>
      <c r="AS386" s="188"/>
      <c r="AT386" s="188"/>
      <c r="AU386" s="188"/>
      <c r="AV386" s="188"/>
      <c r="AW386" s="188"/>
      <c r="AX386" s="188"/>
      <c r="AY386" s="188"/>
      <c r="AZ386" s="188"/>
      <c r="BA386" s="188"/>
      <c r="BB386" s="188"/>
      <c r="BC386" s="188"/>
      <c r="BD386" s="188"/>
      <c r="BE386" s="188"/>
      <c r="BF386" s="188"/>
      <c r="BG386" s="188"/>
      <c r="BH386" s="188"/>
      <c r="BI386" s="188"/>
      <c r="BJ386" s="188"/>
      <c r="BK386" s="188"/>
      <c r="BL386" s="188"/>
      <c r="BM386" s="188"/>
      <c r="BN386" s="188"/>
      <c r="BO386" s="188"/>
      <c r="BP386" s="188"/>
      <c r="BQ386" s="188"/>
      <c r="BR386" s="188"/>
      <c r="BS386" s="188"/>
      <c r="BT386" s="188"/>
      <c r="BU386" s="188"/>
      <c r="BV386" s="188"/>
      <c r="BW386" s="188"/>
      <c r="BX386" s="188"/>
    </row>
    <row r="387" spans="41:76" s="1533" customFormat="1" ht="15.75" customHeight="1">
      <c r="AO387" s="188"/>
      <c r="AP387" s="188"/>
      <c r="AQ387" s="188"/>
      <c r="AR387" s="188"/>
      <c r="AS387" s="188"/>
      <c r="AT387" s="188"/>
      <c r="AU387" s="188"/>
      <c r="AV387" s="188"/>
      <c r="AW387" s="188"/>
      <c r="AX387" s="188"/>
      <c r="AY387" s="188"/>
      <c r="AZ387" s="188"/>
      <c r="BA387" s="188"/>
      <c r="BB387" s="188"/>
      <c r="BC387" s="188"/>
      <c r="BD387" s="188"/>
      <c r="BE387" s="188"/>
      <c r="BF387" s="188"/>
      <c r="BG387" s="188"/>
      <c r="BH387" s="188"/>
      <c r="BI387" s="188"/>
      <c r="BJ387" s="188"/>
      <c r="BK387" s="188"/>
      <c r="BL387" s="188"/>
      <c r="BM387" s="188"/>
      <c r="BN387" s="188"/>
      <c r="BO387" s="188"/>
      <c r="BP387" s="188"/>
      <c r="BQ387" s="188"/>
      <c r="BR387" s="188"/>
      <c r="BS387" s="188"/>
      <c r="BT387" s="188"/>
      <c r="BU387" s="188"/>
      <c r="BV387" s="188"/>
      <c r="BW387" s="188"/>
      <c r="BX387" s="188"/>
    </row>
    <row r="388" spans="41:76" s="1533" customFormat="1" ht="15.75" customHeight="1">
      <c r="AO388" s="188"/>
      <c r="AP388" s="188"/>
      <c r="AQ388" s="188"/>
      <c r="AR388" s="188"/>
      <c r="AS388" s="188"/>
      <c r="AT388" s="188"/>
      <c r="AU388" s="188"/>
      <c r="AV388" s="188"/>
      <c r="AW388" s="188"/>
      <c r="AX388" s="188"/>
      <c r="AY388" s="188"/>
      <c r="AZ388" s="188"/>
      <c r="BA388" s="188"/>
      <c r="BB388" s="188"/>
      <c r="BC388" s="188"/>
      <c r="BD388" s="188"/>
      <c r="BE388" s="188"/>
      <c r="BF388" s="188"/>
      <c r="BG388" s="188"/>
      <c r="BH388" s="188"/>
      <c r="BI388" s="188"/>
      <c r="BJ388" s="188"/>
      <c r="BK388" s="188"/>
      <c r="BL388" s="188"/>
      <c r="BM388" s="188"/>
      <c r="BN388" s="188"/>
      <c r="BO388" s="188"/>
      <c r="BP388" s="188"/>
      <c r="BQ388" s="188"/>
      <c r="BR388" s="188"/>
      <c r="BS388" s="188"/>
      <c r="BT388" s="188"/>
      <c r="BU388" s="188"/>
      <c r="BV388" s="188"/>
      <c r="BW388" s="188"/>
      <c r="BX388" s="188"/>
    </row>
    <row r="389" spans="41:76" s="1533" customFormat="1" ht="15.75" customHeight="1">
      <c r="AO389" s="188"/>
      <c r="AP389" s="188"/>
      <c r="AQ389" s="188"/>
      <c r="AR389" s="188"/>
      <c r="AS389" s="188"/>
      <c r="AT389" s="188"/>
      <c r="AU389" s="188"/>
      <c r="AV389" s="188"/>
      <c r="AW389" s="188"/>
      <c r="AX389" s="188"/>
      <c r="AY389" s="188"/>
      <c r="AZ389" s="188"/>
      <c r="BA389" s="188"/>
      <c r="BB389" s="188"/>
      <c r="BC389" s="188"/>
      <c r="BD389" s="188"/>
      <c r="BE389" s="188"/>
      <c r="BF389" s="188"/>
      <c r="BG389" s="188"/>
      <c r="BH389" s="188"/>
      <c r="BI389" s="188"/>
      <c r="BJ389" s="188"/>
      <c r="BK389" s="188"/>
      <c r="BL389" s="188"/>
      <c r="BM389" s="188"/>
      <c r="BN389" s="188"/>
      <c r="BO389" s="188"/>
      <c r="BP389" s="188"/>
      <c r="BQ389" s="188"/>
      <c r="BR389" s="188"/>
      <c r="BS389" s="188"/>
      <c r="BT389" s="188"/>
      <c r="BU389" s="188"/>
      <c r="BV389" s="188"/>
      <c r="BW389" s="188"/>
      <c r="BX389" s="188"/>
    </row>
    <row r="390" spans="41:76" s="1533" customFormat="1" ht="15.75" customHeight="1">
      <c r="AO390" s="188"/>
      <c r="AP390" s="188"/>
      <c r="AQ390" s="188"/>
      <c r="AR390" s="188"/>
      <c r="AS390" s="188"/>
      <c r="AT390" s="188"/>
      <c r="AU390" s="188"/>
      <c r="AV390" s="188"/>
      <c r="AW390" s="188"/>
      <c r="AX390" s="188"/>
      <c r="AY390" s="188"/>
      <c r="AZ390" s="188"/>
      <c r="BA390" s="188"/>
      <c r="BB390" s="188"/>
      <c r="BC390" s="188"/>
      <c r="BD390" s="188"/>
      <c r="BE390" s="188"/>
      <c r="BF390" s="188"/>
      <c r="BG390" s="188"/>
      <c r="BH390" s="188"/>
      <c r="BI390" s="188"/>
      <c r="BJ390" s="188"/>
      <c r="BK390" s="188"/>
      <c r="BL390" s="188"/>
      <c r="BM390" s="188"/>
      <c r="BN390" s="188"/>
      <c r="BO390" s="188"/>
      <c r="BP390" s="188"/>
      <c r="BQ390" s="188"/>
      <c r="BR390" s="188"/>
      <c r="BS390" s="188"/>
      <c r="BT390" s="188"/>
      <c r="BU390" s="188"/>
      <c r="BV390" s="188"/>
      <c r="BW390" s="188"/>
      <c r="BX390" s="188"/>
    </row>
    <row r="391" spans="41:76" s="1533" customFormat="1" ht="15.75" customHeight="1">
      <c r="AO391" s="188"/>
      <c r="AP391" s="188"/>
      <c r="AQ391" s="188"/>
      <c r="AR391" s="188"/>
      <c r="AS391" s="188"/>
      <c r="AT391" s="188"/>
      <c r="AU391" s="188"/>
      <c r="AV391" s="188"/>
      <c r="AW391" s="188"/>
      <c r="AX391" s="188"/>
      <c r="AY391" s="188"/>
      <c r="AZ391" s="188"/>
      <c r="BA391" s="188"/>
      <c r="BB391" s="188"/>
      <c r="BC391" s="188"/>
      <c r="BD391" s="188"/>
      <c r="BE391" s="188"/>
      <c r="BF391" s="188"/>
      <c r="BG391" s="188"/>
      <c r="BH391" s="188"/>
      <c r="BI391" s="188"/>
      <c r="BJ391" s="188"/>
      <c r="BK391" s="188"/>
      <c r="BL391" s="188"/>
      <c r="BM391" s="188"/>
      <c r="BN391" s="188"/>
      <c r="BO391" s="188"/>
      <c r="BP391" s="188"/>
      <c r="BQ391" s="188"/>
      <c r="BR391" s="188"/>
      <c r="BS391" s="188"/>
      <c r="BT391" s="188"/>
      <c r="BU391" s="188"/>
      <c r="BV391" s="188"/>
      <c r="BW391" s="188"/>
      <c r="BX391" s="188"/>
    </row>
    <row r="392" spans="41:76" s="1533" customFormat="1" ht="15.75" customHeight="1">
      <c r="AO392" s="188"/>
      <c r="AP392" s="188"/>
      <c r="AQ392" s="188"/>
      <c r="AR392" s="188"/>
      <c r="AS392" s="188"/>
      <c r="AT392" s="188"/>
      <c r="AU392" s="188"/>
      <c r="AV392" s="188"/>
      <c r="AW392" s="188"/>
      <c r="AX392" s="188"/>
      <c r="AY392" s="188"/>
      <c r="AZ392" s="188"/>
      <c r="BA392" s="188"/>
      <c r="BB392" s="188"/>
      <c r="BC392" s="188"/>
      <c r="BD392" s="188"/>
      <c r="BE392" s="188"/>
      <c r="BF392" s="188"/>
      <c r="BG392" s="188"/>
      <c r="BH392" s="188"/>
      <c r="BI392" s="188"/>
      <c r="BJ392" s="188"/>
      <c r="BK392" s="188"/>
      <c r="BL392" s="188"/>
      <c r="BM392" s="188"/>
      <c r="BN392" s="188"/>
      <c r="BO392" s="188"/>
      <c r="BP392" s="188"/>
      <c r="BQ392" s="188"/>
      <c r="BR392" s="188"/>
      <c r="BS392" s="188"/>
      <c r="BT392" s="188"/>
      <c r="BU392" s="188"/>
      <c r="BV392" s="188"/>
      <c r="BW392" s="188"/>
      <c r="BX392" s="188"/>
    </row>
    <row r="393" spans="41:76" s="1533" customFormat="1" ht="15.75" customHeight="1">
      <c r="AO393" s="188"/>
      <c r="AP393" s="188"/>
      <c r="AQ393" s="188"/>
      <c r="AR393" s="188"/>
      <c r="AS393" s="188"/>
      <c r="AT393" s="188"/>
      <c r="AU393" s="188"/>
      <c r="AV393" s="188"/>
      <c r="AW393" s="188"/>
      <c r="AX393" s="188"/>
      <c r="AY393" s="188"/>
      <c r="AZ393" s="188"/>
      <c r="BA393" s="188"/>
      <c r="BB393" s="188"/>
      <c r="BC393" s="188"/>
      <c r="BD393" s="188"/>
      <c r="BE393" s="188"/>
      <c r="BF393" s="188"/>
      <c r="BG393" s="188"/>
      <c r="BH393" s="188"/>
      <c r="BI393" s="188"/>
      <c r="BJ393" s="188"/>
      <c r="BK393" s="188"/>
      <c r="BL393" s="188"/>
      <c r="BM393" s="188"/>
      <c r="BN393" s="188"/>
      <c r="BO393" s="188"/>
      <c r="BP393" s="188"/>
      <c r="BQ393" s="188"/>
      <c r="BR393" s="188"/>
      <c r="BS393" s="188"/>
      <c r="BT393" s="188"/>
      <c r="BU393" s="188"/>
      <c r="BV393" s="188"/>
      <c r="BW393" s="188"/>
      <c r="BX393" s="188"/>
    </row>
    <row r="394" spans="41:76" s="1533" customFormat="1" ht="15.75" customHeight="1">
      <c r="AO394" s="188"/>
      <c r="AP394" s="188"/>
      <c r="AQ394" s="188"/>
      <c r="AR394" s="188"/>
      <c r="AS394" s="188"/>
      <c r="AT394" s="188"/>
      <c r="AU394" s="188"/>
      <c r="AV394" s="188"/>
      <c r="AW394" s="188"/>
      <c r="AX394" s="188"/>
      <c r="AY394" s="188"/>
      <c r="AZ394" s="188"/>
      <c r="BA394" s="188"/>
      <c r="BB394" s="188"/>
      <c r="BC394" s="188"/>
      <c r="BD394" s="188"/>
      <c r="BE394" s="188"/>
      <c r="BF394" s="188"/>
      <c r="BG394" s="188"/>
      <c r="BH394" s="188"/>
      <c r="BI394" s="188"/>
      <c r="BJ394" s="188"/>
      <c r="BK394" s="188"/>
      <c r="BL394" s="188"/>
      <c r="BM394" s="188"/>
      <c r="BN394" s="188"/>
      <c r="BO394" s="188"/>
      <c r="BP394" s="188"/>
      <c r="BQ394" s="188"/>
      <c r="BR394" s="188"/>
      <c r="BS394" s="188"/>
      <c r="BT394" s="188"/>
      <c r="BU394" s="188"/>
      <c r="BV394" s="188"/>
      <c r="BW394" s="188"/>
      <c r="BX394" s="188"/>
    </row>
    <row r="395" spans="41:76" s="1533" customFormat="1" ht="15.75" customHeight="1">
      <c r="AO395" s="188"/>
      <c r="AP395" s="188"/>
      <c r="AQ395" s="188"/>
      <c r="AR395" s="188"/>
      <c r="AS395" s="188"/>
      <c r="AT395" s="188"/>
      <c r="AU395" s="188"/>
      <c r="AV395" s="188"/>
      <c r="AW395" s="188"/>
      <c r="AX395" s="188"/>
      <c r="AY395" s="188"/>
      <c r="AZ395" s="188"/>
      <c r="BA395" s="188"/>
      <c r="BB395" s="188"/>
      <c r="BC395" s="188"/>
      <c r="BD395" s="188"/>
      <c r="BE395" s="188"/>
      <c r="BF395" s="188"/>
      <c r="BG395" s="188"/>
      <c r="BH395" s="188"/>
      <c r="BI395" s="188"/>
      <c r="BJ395" s="188"/>
      <c r="BK395" s="188"/>
      <c r="BL395" s="188"/>
      <c r="BM395" s="188"/>
      <c r="BN395" s="188"/>
      <c r="BO395" s="188"/>
      <c r="BP395" s="188"/>
      <c r="BQ395" s="188"/>
      <c r="BR395" s="188"/>
      <c r="BS395" s="188"/>
      <c r="BT395" s="188"/>
      <c r="BU395" s="188"/>
      <c r="BV395" s="188"/>
      <c r="BW395" s="188"/>
      <c r="BX395" s="188"/>
    </row>
    <row r="396" spans="41:76" s="1533" customFormat="1" ht="15.75" customHeight="1">
      <c r="AO396" s="188"/>
      <c r="AP396" s="188"/>
      <c r="AQ396" s="188"/>
      <c r="AR396" s="188"/>
      <c r="AS396" s="188"/>
      <c r="AT396" s="188"/>
      <c r="AU396" s="188"/>
      <c r="AV396" s="188"/>
      <c r="AW396" s="188"/>
      <c r="AX396" s="188"/>
      <c r="AY396" s="188"/>
      <c r="AZ396" s="188"/>
      <c r="BA396" s="188"/>
      <c r="BB396" s="188"/>
      <c r="BC396" s="188"/>
      <c r="BD396" s="188"/>
      <c r="BE396" s="188"/>
      <c r="BF396" s="188"/>
      <c r="BG396" s="188"/>
      <c r="BH396" s="188"/>
      <c r="BI396" s="188"/>
      <c r="BJ396" s="188"/>
      <c r="BK396" s="188"/>
      <c r="BL396" s="188"/>
      <c r="BM396" s="188"/>
      <c r="BN396" s="188"/>
      <c r="BO396" s="188"/>
      <c r="BP396" s="188"/>
      <c r="BQ396" s="188"/>
      <c r="BR396" s="188"/>
      <c r="BS396" s="188"/>
      <c r="BT396" s="188"/>
      <c r="BU396" s="188"/>
      <c r="BV396" s="188"/>
      <c r="BW396" s="188"/>
      <c r="BX396" s="188"/>
    </row>
    <row r="397" spans="41:76" s="1533" customFormat="1" ht="15.75" customHeight="1">
      <c r="AO397" s="188"/>
      <c r="AP397" s="188"/>
      <c r="AQ397" s="188"/>
      <c r="AR397" s="188"/>
      <c r="AS397" s="188"/>
      <c r="AT397" s="188"/>
      <c r="AU397" s="188"/>
      <c r="AV397" s="188"/>
      <c r="AW397" s="188"/>
      <c r="AX397" s="188"/>
      <c r="AY397" s="188"/>
      <c r="AZ397" s="188"/>
      <c r="BA397" s="188"/>
      <c r="BB397" s="188"/>
      <c r="BC397" s="188"/>
      <c r="BD397" s="188"/>
      <c r="BE397" s="188"/>
      <c r="BF397" s="188"/>
      <c r="BG397" s="188"/>
      <c r="BH397" s="188"/>
      <c r="BI397" s="188"/>
      <c r="BJ397" s="188"/>
      <c r="BK397" s="188"/>
      <c r="BL397" s="188"/>
      <c r="BM397" s="188"/>
      <c r="BN397" s="188"/>
      <c r="BO397" s="188"/>
      <c r="BP397" s="188"/>
      <c r="BQ397" s="188"/>
      <c r="BR397" s="188"/>
      <c r="BS397" s="188"/>
      <c r="BT397" s="188"/>
      <c r="BU397" s="188"/>
      <c r="BV397" s="188"/>
      <c r="BW397" s="188"/>
      <c r="BX397" s="188"/>
    </row>
    <row r="398" spans="41:76" s="1533" customFormat="1" ht="15.75" customHeight="1">
      <c r="AO398" s="188"/>
      <c r="AP398" s="188"/>
      <c r="AQ398" s="188"/>
      <c r="AR398" s="188"/>
      <c r="AS398" s="188"/>
      <c r="AT398" s="188"/>
      <c r="AU398" s="188"/>
      <c r="AV398" s="188"/>
      <c r="AW398" s="188"/>
      <c r="AX398" s="188"/>
      <c r="AY398" s="188"/>
      <c r="AZ398" s="188"/>
      <c r="BA398" s="188"/>
      <c r="BB398" s="188"/>
      <c r="BC398" s="188"/>
      <c r="BD398" s="188"/>
      <c r="BE398" s="188"/>
      <c r="BF398" s="188"/>
      <c r="BG398" s="188"/>
      <c r="BH398" s="188"/>
      <c r="BI398" s="188"/>
      <c r="BJ398" s="188"/>
      <c r="BK398" s="188"/>
      <c r="BL398" s="188"/>
      <c r="BM398" s="188"/>
      <c r="BN398" s="188"/>
      <c r="BO398" s="188"/>
      <c r="BP398" s="188"/>
      <c r="BQ398" s="188"/>
      <c r="BR398" s="188"/>
      <c r="BS398" s="188"/>
      <c r="BT398" s="188"/>
      <c r="BU398" s="188"/>
      <c r="BV398" s="188"/>
      <c r="BW398" s="188"/>
      <c r="BX398" s="188"/>
    </row>
    <row r="399" spans="41:76" s="1533" customFormat="1" ht="15.75" customHeight="1">
      <c r="AO399" s="188"/>
      <c r="AP399" s="188"/>
      <c r="AQ399" s="188"/>
      <c r="AR399" s="188"/>
      <c r="AS399" s="188"/>
      <c r="AT399" s="188"/>
      <c r="AU399" s="188"/>
      <c r="AV399" s="188"/>
      <c r="AW399" s="188"/>
      <c r="AX399" s="188"/>
      <c r="AY399" s="188"/>
      <c r="AZ399" s="188"/>
      <c r="BA399" s="188"/>
      <c r="BB399" s="188"/>
      <c r="BC399" s="188"/>
      <c r="BD399" s="188"/>
      <c r="BE399" s="188"/>
      <c r="BF399" s="188"/>
      <c r="BG399" s="188"/>
      <c r="BH399" s="188"/>
      <c r="BI399" s="188"/>
      <c r="BJ399" s="188"/>
      <c r="BK399" s="188"/>
      <c r="BL399" s="188"/>
      <c r="BM399" s="188"/>
      <c r="BN399" s="188"/>
      <c r="BO399" s="188"/>
      <c r="BP399" s="188"/>
      <c r="BQ399" s="188"/>
      <c r="BR399" s="188"/>
      <c r="BS399" s="188"/>
      <c r="BT399" s="188"/>
      <c r="BU399" s="188"/>
      <c r="BV399" s="188"/>
      <c r="BW399" s="188"/>
      <c r="BX399" s="188"/>
    </row>
    <row r="400" spans="41:76" s="1533" customFormat="1" ht="15.75" customHeight="1">
      <c r="AO400" s="188"/>
      <c r="AP400" s="188"/>
      <c r="AQ400" s="188"/>
      <c r="AR400" s="188"/>
      <c r="AS400" s="188"/>
      <c r="AT400" s="188"/>
      <c r="AU400" s="188"/>
      <c r="AV400" s="188"/>
      <c r="AW400" s="188"/>
      <c r="AX400" s="188"/>
      <c r="AY400" s="188"/>
      <c r="AZ400" s="188"/>
      <c r="BA400" s="188"/>
      <c r="BB400" s="188"/>
      <c r="BC400" s="188"/>
      <c r="BD400" s="188"/>
      <c r="BE400" s="188"/>
      <c r="BF400" s="188"/>
      <c r="BG400" s="188"/>
      <c r="BH400" s="188"/>
      <c r="BI400" s="188"/>
      <c r="BJ400" s="188"/>
      <c r="BK400" s="188"/>
      <c r="BL400" s="188"/>
      <c r="BM400" s="188"/>
      <c r="BN400" s="188"/>
      <c r="BO400" s="188"/>
      <c r="BP400" s="188"/>
      <c r="BQ400" s="188"/>
      <c r="BR400" s="188"/>
      <c r="BS400" s="188"/>
      <c r="BT400" s="188"/>
      <c r="BU400" s="188"/>
      <c r="BV400" s="188"/>
      <c r="BW400" s="188"/>
      <c r="BX400" s="188"/>
    </row>
    <row r="401" spans="41:76" s="1533" customFormat="1" ht="15.75" customHeight="1">
      <c r="AO401" s="188"/>
      <c r="AP401" s="188"/>
      <c r="AQ401" s="188"/>
      <c r="AR401" s="188"/>
      <c r="AS401" s="188"/>
      <c r="AT401" s="188"/>
      <c r="AU401" s="188"/>
      <c r="AV401" s="188"/>
      <c r="AW401" s="188"/>
      <c r="AX401" s="188"/>
      <c r="AY401" s="188"/>
      <c r="AZ401" s="188"/>
      <c r="BA401" s="188"/>
      <c r="BB401" s="188"/>
      <c r="BC401" s="188"/>
      <c r="BD401" s="188"/>
      <c r="BE401" s="188"/>
      <c r="BF401" s="188"/>
      <c r="BG401" s="188"/>
      <c r="BH401" s="188"/>
      <c r="BI401" s="188"/>
      <c r="BJ401" s="188"/>
      <c r="BK401" s="188"/>
      <c r="BL401" s="188"/>
      <c r="BM401" s="188"/>
      <c r="BN401" s="188"/>
      <c r="BO401" s="188"/>
      <c r="BP401" s="188"/>
      <c r="BQ401" s="188"/>
      <c r="BR401" s="188"/>
      <c r="BS401" s="188"/>
      <c r="BT401" s="188"/>
      <c r="BU401" s="188"/>
      <c r="BV401" s="188"/>
      <c r="BW401" s="188"/>
      <c r="BX401" s="188"/>
    </row>
    <row r="402" spans="41:76" s="1533" customFormat="1" ht="15.75" customHeight="1">
      <c r="AO402" s="188"/>
      <c r="AP402" s="188"/>
      <c r="AQ402" s="188"/>
      <c r="AR402" s="188"/>
      <c r="AS402" s="188"/>
      <c r="AT402" s="188"/>
      <c r="AU402" s="188"/>
      <c r="AV402" s="188"/>
      <c r="AW402" s="188"/>
      <c r="AX402" s="188"/>
      <c r="AY402" s="188"/>
      <c r="AZ402" s="188"/>
      <c r="BA402" s="188"/>
      <c r="BB402" s="188"/>
      <c r="BC402" s="188"/>
      <c r="BD402" s="188"/>
      <c r="BE402" s="188"/>
      <c r="BF402" s="188"/>
      <c r="BG402" s="188"/>
      <c r="BH402" s="188"/>
      <c r="BI402" s="188"/>
      <c r="BJ402" s="188"/>
      <c r="BK402" s="188"/>
      <c r="BL402" s="188"/>
      <c r="BM402" s="188"/>
      <c r="BN402" s="188"/>
      <c r="BO402" s="188"/>
      <c r="BP402" s="188"/>
      <c r="BQ402" s="188"/>
      <c r="BR402" s="188"/>
      <c r="BS402" s="188"/>
      <c r="BT402" s="188"/>
      <c r="BU402" s="188"/>
      <c r="BV402" s="188"/>
      <c r="BW402" s="188"/>
      <c r="BX402" s="188"/>
    </row>
    <row r="403" spans="41:76" s="1533" customFormat="1" ht="15.75" customHeight="1">
      <c r="AO403" s="188"/>
      <c r="AP403" s="188"/>
      <c r="AQ403" s="188"/>
      <c r="AR403" s="188"/>
      <c r="AS403" s="188"/>
      <c r="AT403" s="188"/>
      <c r="AU403" s="188"/>
      <c r="AV403" s="188"/>
      <c r="AW403" s="188"/>
      <c r="AX403" s="188"/>
      <c r="AY403" s="188"/>
      <c r="AZ403" s="188"/>
      <c r="BA403" s="188"/>
      <c r="BB403" s="188"/>
      <c r="BC403" s="188"/>
      <c r="BD403" s="188"/>
      <c r="BE403" s="188"/>
      <c r="BF403" s="188"/>
      <c r="BG403" s="188"/>
      <c r="BH403" s="188"/>
      <c r="BI403" s="188"/>
      <c r="BJ403" s="188"/>
      <c r="BK403" s="188"/>
      <c r="BL403" s="188"/>
      <c r="BM403" s="188"/>
      <c r="BN403" s="188"/>
      <c r="BO403" s="188"/>
      <c r="BP403" s="188"/>
      <c r="BQ403" s="188"/>
      <c r="BR403" s="188"/>
      <c r="BS403" s="188"/>
      <c r="BT403" s="188"/>
      <c r="BU403" s="188"/>
      <c r="BV403" s="188"/>
      <c r="BW403" s="188"/>
      <c r="BX403" s="188"/>
    </row>
    <row r="404" spans="41:76" s="1533" customFormat="1" ht="15.75" customHeight="1">
      <c r="AO404" s="188"/>
      <c r="AP404" s="188"/>
      <c r="AQ404" s="188"/>
      <c r="AR404" s="188"/>
      <c r="AS404" s="188"/>
      <c r="AT404" s="188"/>
      <c r="AU404" s="188"/>
      <c r="AV404" s="188"/>
      <c r="AW404" s="188"/>
      <c r="AX404" s="188"/>
      <c r="AY404" s="188"/>
      <c r="AZ404" s="188"/>
      <c r="BA404" s="188"/>
      <c r="BB404" s="188"/>
      <c r="BC404" s="188"/>
      <c r="BD404" s="188"/>
      <c r="BE404" s="188"/>
      <c r="BF404" s="188"/>
      <c r="BG404" s="188"/>
      <c r="BH404" s="188"/>
      <c r="BI404" s="188"/>
      <c r="BJ404" s="188"/>
      <c r="BK404" s="188"/>
      <c r="BL404" s="188"/>
      <c r="BM404" s="188"/>
      <c r="BN404" s="188"/>
      <c r="BO404" s="188"/>
      <c r="BP404" s="188"/>
      <c r="BQ404" s="188"/>
      <c r="BR404" s="188"/>
      <c r="BS404" s="188"/>
      <c r="BT404" s="188"/>
      <c r="BU404" s="188"/>
      <c r="BV404" s="188"/>
      <c r="BW404" s="188"/>
      <c r="BX404" s="188"/>
    </row>
    <row r="405" spans="41:76" s="1533" customFormat="1" ht="15.75" customHeight="1">
      <c r="AO405" s="188"/>
      <c r="AP405" s="188"/>
      <c r="AQ405" s="188"/>
      <c r="AR405" s="188"/>
      <c r="AS405" s="188"/>
      <c r="AT405" s="188"/>
      <c r="AU405" s="188"/>
      <c r="AV405" s="188"/>
      <c r="AW405" s="188"/>
      <c r="AX405" s="188"/>
      <c r="AY405" s="188"/>
      <c r="AZ405" s="188"/>
      <c r="BA405" s="188"/>
      <c r="BB405" s="188"/>
      <c r="BC405" s="188"/>
      <c r="BD405" s="188"/>
      <c r="BE405" s="188"/>
      <c r="BF405" s="188"/>
      <c r="BG405" s="188"/>
      <c r="BH405" s="188"/>
      <c r="BI405" s="188"/>
      <c r="BJ405" s="188"/>
      <c r="BK405" s="188"/>
      <c r="BL405" s="188"/>
      <c r="BM405" s="188"/>
      <c r="BN405" s="188"/>
      <c r="BO405" s="188"/>
      <c r="BP405" s="188"/>
      <c r="BQ405" s="188"/>
      <c r="BR405" s="188"/>
      <c r="BS405" s="188"/>
      <c r="BT405" s="188"/>
      <c r="BU405" s="188"/>
      <c r="BV405" s="188"/>
      <c r="BW405" s="188"/>
      <c r="BX405" s="188"/>
    </row>
    <row r="406" spans="41:76" s="1533" customFormat="1" ht="15.75" customHeight="1">
      <c r="AO406" s="188"/>
      <c r="AP406" s="188"/>
      <c r="AQ406" s="188"/>
      <c r="AR406" s="188"/>
      <c r="AS406" s="188"/>
      <c r="AT406" s="188"/>
      <c r="AU406" s="188"/>
      <c r="AV406" s="188"/>
      <c r="AW406" s="188"/>
      <c r="AX406" s="188"/>
      <c r="AY406" s="188"/>
      <c r="AZ406" s="188"/>
      <c r="BA406" s="188"/>
      <c r="BB406" s="188"/>
      <c r="BC406" s="188"/>
      <c r="BD406" s="188"/>
      <c r="BE406" s="188"/>
      <c r="BF406" s="188"/>
      <c r="BG406" s="188"/>
      <c r="BH406" s="188"/>
      <c r="BI406" s="188"/>
      <c r="BJ406" s="188"/>
      <c r="BK406" s="188"/>
      <c r="BL406" s="188"/>
      <c r="BM406" s="188"/>
      <c r="BN406" s="188"/>
      <c r="BO406" s="188"/>
      <c r="BP406" s="188"/>
      <c r="BQ406" s="188"/>
      <c r="BR406" s="188"/>
      <c r="BS406" s="188"/>
      <c r="BT406" s="188"/>
      <c r="BU406" s="188"/>
      <c r="BV406" s="188"/>
      <c r="BW406" s="188"/>
      <c r="BX406" s="188"/>
    </row>
    <row r="407" spans="41:76" s="1533" customFormat="1" ht="15.75" customHeight="1">
      <c r="AO407" s="188"/>
      <c r="AP407" s="188"/>
      <c r="AQ407" s="188"/>
      <c r="AR407" s="188"/>
      <c r="AS407" s="188"/>
      <c r="AT407" s="188"/>
      <c r="AU407" s="188"/>
      <c r="AV407" s="188"/>
      <c r="AW407" s="188"/>
      <c r="AX407" s="188"/>
      <c r="AY407" s="188"/>
      <c r="AZ407" s="188"/>
      <c r="BA407" s="188"/>
      <c r="BB407" s="188"/>
      <c r="BC407" s="188"/>
      <c r="BD407" s="188"/>
      <c r="BE407" s="188"/>
      <c r="BF407" s="188"/>
      <c r="BG407" s="188"/>
      <c r="BH407" s="188"/>
      <c r="BI407" s="188"/>
      <c r="BJ407" s="188"/>
      <c r="BK407" s="188"/>
      <c r="BL407" s="188"/>
      <c r="BM407" s="188"/>
      <c r="BN407" s="188"/>
      <c r="BO407" s="188"/>
      <c r="BP407" s="188"/>
      <c r="BQ407" s="188"/>
      <c r="BR407" s="188"/>
      <c r="BS407" s="188"/>
      <c r="BT407" s="188"/>
      <c r="BU407" s="188"/>
      <c r="BV407" s="188"/>
      <c r="BW407" s="188"/>
      <c r="BX407" s="188"/>
    </row>
    <row r="408" spans="41:76" s="1533" customFormat="1" ht="15.75" customHeight="1">
      <c r="AO408" s="188"/>
      <c r="AP408" s="188"/>
      <c r="AQ408" s="188"/>
      <c r="AR408" s="188"/>
      <c r="AS408" s="188"/>
      <c r="AT408" s="188"/>
      <c r="AU408" s="188"/>
      <c r="AV408" s="188"/>
      <c r="AW408" s="188"/>
      <c r="AX408" s="188"/>
      <c r="AY408" s="188"/>
      <c r="AZ408" s="188"/>
      <c r="BA408" s="188"/>
      <c r="BB408" s="188"/>
      <c r="BC408" s="188"/>
      <c r="BD408" s="188"/>
      <c r="BE408" s="188"/>
      <c r="BF408" s="188"/>
      <c r="BG408" s="188"/>
      <c r="BH408" s="188"/>
      <c r="BI408" s="188"/>
      <c r="BJ408" s="188"/>
      <c r="BK408" s="188"/>
      <c r="BL408" s="188"/>
      <c r="BM408" s="188"/>
      <c r="BN408" s="188"/>
      <c r="BO408" s="188"/>
      <c r="BP408" s="188"/>
      <c r="BQ408" s="188"/>
      <c r="BR408" s="188"/>
      <c r="BS408" s="188"/>
      <c r="BT408" s="188"/>
      <c r="BU408" s="188"/>
      <c r="BV408" s="188"/>
      <c r="BW408" s="188"/>
      <c r="BX408" s="188"/>
    </row>
    <row r="409" spans="41:76" s="1533" customFormat="1" ht="15.75" customHeight="1">
      <c r="AO409" s="188"/>
      <c r="AP409" s="188"/>
      <c r="AQ409" s="188"/>
      <c r="AR409" s="188"/>
      <c r="AS409" s="188"/>
      <c r="AT409" s="188"/>
      <c r="AU409" s="188"/>
      <c r="AV409" s="188"/>
      <c r="AW409" s="188"/>
      <c r="AX409" s="188"/>
      <c r="AY409" s="188"/>
      <c r="AZ409" s="188"/>
      <c r="BA409" s="188"/>
      <c r="BB409" s="188"/>
      <c r="BC409" s="188"/>
      <c r="BD409" s="188"/>
      <c r="BE409" s="188"/>
      <c r="BF409" s="188"/>
      <c r="BG409" s="188"/>
      <c r="BH409" s="188"/>
      <c r="BI409" s="188"/>
      <c r="BJ409" s="188"/>
      <c r="BK409" s="188"/>
      <c r="BL409" s="188"/>
      <c r="BM409" s="188"/>
      <c r="BN409" s="188"/>
      <c r="BO409" s="188"/>
      <c r="BP409" s="188"/>
      <c r="BQ409" s="188"/>
      <c r="BR409" s="188"/>
      <c r="BS409" s="188"/>
      <c r="BT409" s="188"/>
      <c r="BU409" s="188"/>
      <c r="BV409" s="188"/>
      <c r="BW409" s="188"/>
      <c r="BX409" s="188"/>
    </row>
    <row r="410" spans="41:76" s="1533" customFormat="1" ht="15.75" customHeight="1">
      <c r="AO410" s="188"/>
      <c r="AP410" s="188"/>
      <c r="AQ410" s="188"/>
      <c r="AR410" s="188"/>
      <c r="AS410" s="188"/>
      <c r="AT410" s="188"/>
      <c r="AU410" s="188"/>
      <c r="AV410" s="188"/>
      <c r="AW410" s="188"/>
      <c r="AX410" s="188"/>
      <c r="AY410" s="188"/>
      <c r="AZ410" s="188"/>
      <c r="BA410" s="188"/>
      <c r="BB410" s="188"/>
      <c r="BC410" s="188"/>
      <c r="BD410" s="188"/>
      <c r="BE410" s="188"/>
      <c r="BF410" s="188"/>
      <c r="BG410" s="188"/>
      <c r="BH410" s="188"/>
      <c r="BI410" s="188"/>
      <c r="BJ410" s="188"/>
      <c r="BK410" s="188"/>
      <c r="BL410" s="188"/>
      <c r="BM410" s="188"/>
      <c r="BN410" s="188"/>
      <c r="BO410" s="188"/>
      <c r="BP410" s="188"/>
      <c r="BQ410" s="188"/>
      <c r="BR410" s="188"/>
      <c r="BS410" s="188"/>
      <c r="BT410" s="188"/>
      <c r="BU410" s="188"/>
      <c r="BV410" s="188"/>
      <c r="BW410" s="188"/>
      <c r="BX410" s="188"/>
    </row>
    <row r="411" spans="41:76" s="1533" customFormat="1" ht="15.75" customHeight="1">
      <c r="AO411" s="188"/>
      <c r="AP411" s="188"/>
      <c r="AQ411" s="188"/>
      <c r="AR411" s="188"/>
      <c r="AS411" s="188"/>
      <c r="AT411" s="188"/>
      <c r="AU411" s="188"/>
      <c r="AV411" s="188"/>
      <c r="AW411" s="188"/>
      <c r="AX411" s="188"/>
      <c r="AY411" s="188"/>
      <c r="AZ411" s="188"/>
      <c r="BA411" s="188"/>
      <c r="BB411" s="188"/>
      <c r="BC411" s="188"/>
      <c r="BD411" s="188"/>
      <c r="BE411" s="188"/>
      <c r="BF411" s="188"/>
      <c r="BG411" s="188"/>
      <c r="BH411" s="188"/>
      <c r="BI411" s="188"/>
      <c r="BJ411" s="188"/>
      <c r="BK411" s="188"/>
      <c r="BL411" s="188"/>
      <c r="BM411" s="188"/>
      <c r="BN411" s="188"/>
      <c r="BO411" s="188"/>
      <c r="BP411" s="188"/>
      <c r="BQ411" s="188"/>
      <c r="BR411" s="188"/>
      <c r="BS411" s="188"/>
      <c r="BT411" s="188"/>
      <c r="BU411" s="188"/>
      <c r="BV411" s="188"/>
      <c r="BW411" s="188"/>
      <c r="BX411" s="188"/>
    </row>
    <row r="412" spans="41:76" s="1533" customFormat="1" ht="15.75" customHeight="1">
      <c r="AO412" s="188"/>
      <c r="AP412" s="188"/>
      <c r="AQ412" s="188"/>
      <c r="AR412" s="188"/>
      <c r="AS412" s="188"/>
      <c r="AT412" s="188"/>
      <c r="AU412" s="188"/>
      <c r="AV412" s="188"/>
      <c r="AW412" s="188"/>
      <c r="AX412" s="188"/>
      <c r="AY412" s="188"/>
      <c r="AZ412" s="188"/>
      <c r="BA412" s="188"/>
      <c r="BB412" s="188"/>
      <c r="BC412" s="188"/>
      <c r="BD412" s="188"/>
      <c r="BE412" s="188"/>
      <c r="BF412" s="188"/>
      <c r="BG412" s="188"/>
      <c r="BH412" s="188"/>
      <c r="BI412" s="188"/>
      <c r="BJ412" s="188"/>
      <c r="BK412" s="188"/>
      <c r="BL412" s="188"/>
      <c r="BM412" s="188"/>
      <c r="BN412" s="188"/>
      <c r="BO412" s="188"/>
      <c r="BP412" s="188"/>
      <c r="BQ412" s="188"/>
      <c r="BR412" s="188"/>
      <c r="BS412" s="188"/>
      <c r="BT412" s="188"/>
      <c r="BU412" s="188"/>
      <c r="BV412" s="188"/>
      <c r="BW412" s="188"/>
      <c r="BX412" s="188"/>
    </row>
    <row r="413" spans="41:76" s="1533" customFormat="1" ht="15.75" customHeight="1">
      <c r="AO413" s="188"/>
      <c r="AP413" s="188"/>
      <c r="AQ413" s="188"/>
      <c r="AR413" s="188"/>
      <c r="AS413" s="188"/>
      <c r="AT413" s="188"/>
      <c r="AU413" s="188"/>
      <c r="AV413" s="188"/>
      <c r="AW413" s="188"/>
      <c r="AX413" s="188"/>
      <c r="AY413" s="188"/>
      <c r="AZ413" s="188"/>
      <c r="BA413" s="188"/>
      <c r="BB413" s="188"/>
      <c r="BC413" s="188"/>
      <c r="BD413" s="188"/>
      <c r="BE413" s="188"/>
      <c r="BF413" s="188"/>
      <c r="BG413" s="188"/>
      <c r="BH413" s="188"/>
      <c r="BI413" s="188"/>
      <c r="BJ413" s="188"/>
      <c r="BK413" s="188"/>
      <c r="BL413" s="188"/>
      <c r="BM413" s="188"/>
      <c r="BN413" s="188"/>
      <c r="BO413" s="188"/>
      <c r="BP413" s="188"/>
      <c r="BQ413" s="188"/>
      <c r="BR413" s="188"/>
      <c r="BS413" s="188"/>
      <c r="BT413" s="188"/>
      <c r="BU413" s="188"/>
      <c r="BV413" s="188"/>
      <c r="BW413" s="188"/>
      <c r="BX413" s="188"/>
    </row>
    <row r="414" spans="41:76" s="1533" customFormat="1" ht="15.75" customHeight="1">
      <c r="AO414" s="188"/>
      <c r="AP414" s="188"/>
      <c r="AQ414" s="188"/>
      <c r="AR414" s="188"/>
      <c r="AS414" s="188"/>
      <c r="AT414" s="188"/>
      <c r="AU414" s="188"/>
      <c r="AV414" s="188"/>
      <c r="AW414" s="188"/>
      <c r="AX414" s="188"/>
      <c r="AY414" s="188"/>
      <c r="AZ414" s="188"/>
      <c r="BA414" s="188"/>
      <c r="BB414" s="188"/>
      <c r="BC414" s="188"/>
      <c r="BD414" s="188"/>
      <c r="BE414" s="188"/>
      <c r="BF414" s="188"/>
      <c r="BG414" s="188"/>
      <c r="BH414" s="188"/>
      <c r="BI414" s="188"/>
      <c r="BJ414" s="188"/>
      <c r="BK414" s="188"/>
      <c r="BL414" s="188"/>
      <c r="BM414" s="188"/>
      <c r="BN414" s="188"/>
      <c r="BO414" s="188"/>
      <c r="BP414" s="188"/>
      <c r="BQ414" s="188"/>
      <c r="BR414" s="188"/>
      <c r="BS414" s="188"/>
      <c r="BT414" s="188"/>
      <c r="BU414" s="188"/>
      <c r="BV414" s="188"/>
      <c r="BW414" s="188"/>
      <c r="BX414" s="188"/>
    </row>
    <row r="415" spans="41:76" s="1533" customFormat="1" ht="15.75" customHeight="1">
      <c r="AO415" s="188"/>
      <c r="AP415" s="188"/>
      <c r="AQ415" s="188"/>
      <c r="AR415" s="188"/>
      <c r="AS415" s="188"/>
      <c r="AT415" s="188"/>
      <c r="AU415" s="188"/>
      <c r="AV415" s="188"/>
      <c r="AW415" s="188"/>
      <c r="AX415" s="188"/>
      <c r="AY415" s="188"/>
      <c r="AZ415" s="188"/>
      <c r="BA415" s="188"/>
      <c r="BB415" s="188"/>
      <c r="BC415" s="188"/>
      <c r="BD415" s="188"/>
      <c r="BE415" s="188"/>
      <c r="BF415" s="188"/>
      <c r="BG415" s="188"/>
      <c r="BH415" s="188"/>
      <c r="BI415" s="188"/>
      <c r="BJ415" s="188"/>
      <c r="BK415" s="188"/>
      <c r="BL415" s="188"/>
      <c r="BM415" s="188"/>
      <c r="BN415" s="188"/>
      <c r="BO415" s="188"/>
      <c r="BP415" s="188"/>
      <c r="BQ415" s="188"/>
      <c r="BR415" s="188"/>
      <c r="BS415" s="188"/>
      <c r="BT415" s="188"/>
      <c r="BU415" s="188"/>
      <c r="BV415" s="188"/>
      <c r="BW415" s="188"/>
      <c r="BX415" s="188"/>
    </row>
    <row r="416" spans="41:76" s="1533" customFormat="1" ht="15.75" customHeight="1">
      <c r="AO416" s="188"/>
      <c r="AP416" s="188"/>
      <c r="AQ416" s="188"/>
      <c r="AR416" s="188"/>
      <c r="AS416" s="188"/>
      <c r="AT416" s="188"/>
      <c r="AU416" s="188"/>
      <c r="AV416" s="188"/>
      <c r="AW416" s="188"/>
      <c r="AX416" s="188"/>
      <c r="AY416" s="188"/>
      <c r="AZ416" s="188"/>
      <c r="BA416" s="188"/>
      <c r="BB416" s="188"/>
      <c r="BC416" s="188"/>
      <c r="BD416" s="188"/>
      <c r="BE416" s="188"/>
      <c r="BF416" s="188"/>
      <c r="BG416" s="188"/>
      <c r="BH416" s="188"/>
      <c r="BI416" s="188"/>
      <c r="BJ416" s="188"/>
      <c r="BK416" s="188"/>
      <c r="BL416" s="188"/>
      <c r="BM416" s="188"/>
      <c r="BN416" s="188"/>
      <c r="BO416" s="188"/>
      <c r="BP416" s="188"/>
      <c r="BQ416" s="188"/>
      <c r="BR416" s="188"/>
      <c r="BS416" s="188"/>
      <c r="BT416" s="188"/>
      <c r="BU416" s="188"/>
      <c r="BV416" s="188"/>
      <c r="BW416" s="188"/>
      <c r="BX416" s="188"/>
    </row>
    <row r="417" spans="41:76" s="1533" customFormat="1" ht="15.75" customHeight="1">
      <c r="AO417" s="188"/>
      <c r="AP417" s="188"/>
      <c r="AQ417" s="188"/>
      <c r="AR417" s="188"/>
      <c r="AS417" s="188"/>
      <c r="AT417" s="188"/>
      <c r="AU417" s="188"/>
      <c r="AV417" s="188"/>
      <c r="AW417" s="188"/>
      <c r="AX417" s="188"/>
      <c r="AY417" s="188"/>
      <c r="AZ417" s="188"/>
      <c r="BA417" s="188"/>
      <c r="BB417" s="188"/>
      <c r="BC417" s="188"/>
      <c r="BD417" s="188"/>
      <c r="BE417" s="188"/>
      <c r="BF417" s="188"/>
      <c r="BG417" s="188"/>
      <c r="BH417" s="188"/>
      <c r="BI417" s="188"/>
      <c r="BJ417" s="188"/>
      <c r="BK417" s="188"/>
      <c r="BL417" s="188"/>
      <c r="BM417" s="188"/>
      <c r="BN417" s="188"/>
      <c r="BO417" s="188"/>
      <c r="BP417" s="188"/>
      <c r="BQ417" s="188"/>
      <c r="BR417" s="188"/>
      <c r="BS417" s="188"/>
      <c r="BT417" s="188"/>
      <c r="BU417" s="188"/>
      <c r="BV417" s="188"/>
      <c r="BW417" s="188"/>
      <c r="BX417" s="188"/>
    </row>
    <row r="418" spans="41:76" s="1533" customFormat="1" ht="15.75" customHeight="1">
      <c r="AO418" s="188"/>
      <c r="AP418" s="188"/>
      <c r="AQ418" s="188"/>
      <c r="AR418" s="188"/>
      <c r="AS418" s="188"/>
      <c r="AT418" s="188"/>
      <c r="AU418" s="188"/>
      <c r="AV418" s="188"/>
      <c r="AW418" s="188"/>
      <c r="AX418" s="188"/>
      <c r="AY418" s="188"/>
      <c r="AZ418" s="188"/>
      <c r="BA418" s="188"/>
      <c r="BB418" s="188"/>
      <c r="BC418" s="188"/>
      <c r="BD418" s="188"/>
      <c r="BE418" s="188"/>
      <c r="BF418" s="188"/>
      <c r="BG418" s="188"/>
      <c r="BH418" s="188"/>
      <c r="BI418" s="188"/>
      <c r="BJ418" s="188"/>
      <c r="BK418" s="188"/>
      <c r="BL418" s="188"/>
      <c r="BM418" s="188"/>
      <c r="BN418" s="188"/>
      <c r="BO418" s="188"/>
      <c r="BP418" s="188"/>
      <c r="BQ418" s="188"/>
      <c r="BR418" s="188"/>
      <c r="BS418" s="188"/>
      <c r="BT418" s="188"/>
      <c r="BU418" s="188"/>
      <c r="BV418" s="188"/>
      <c r="BW418" s="188"/>
      <c r="BX418" s="188"/>
    </row>
    <row r="419" spans="41:76" s="1533" customFormat="1" ht="15.75" customHeight="1">
      <c r="AO419" s="188"/>
      <c r="AP419" s="188"/>
      <c r="AQ419" s="188"/>
      <c r="AR419" s="188"/>
      <c r="AS419" s="188"/>
      <c r="AT419" s="188"/>
      <c r="AU419" s="188"/>
      <c r="AV419" s="188"/>
      <c r="AW419" s="188"/>
      <c r="AX419" s="188"/>
      <c r="AY419" s="188"/>
      <c r="AZ419" s="188"/>
      <c r="BA419" s="188"/>
      <c r="BB419" s="188"/>
      <c r="BC419" s="188"/>
      <c r="BD419" s="188"/>
      <c r="BE419" s="188"/>
      <c r="BF419" s="188"/>
      <c r="BG419" s="188"/>
      <c r="BH419" s="188"/>
      <c r="BI419" s="188"/>
      <c r="BJ419" s="188"/>
      <c r="BK419" s="188"/>
      <c r="BL419" s="188"/>
      <c r="BM419" s="188"/>
      <c r="BN419" s="188"/>
      <c r="BO419" s="188"/>
      <c r="BP419" s="188"/>
      <c r="BQ419" s="188"/>
      <c r="BR419" s="188"/>
      <c r="BS419" s="188"/>
      <c r="BT419" s="188"/>
      <c r="BU419" s="188"/>
      <c r="BV419" s="188"/>
      <c r="BW419" s="188"/>
      <c r="BX419" s="188"/>
    </row>
    <row r="420" spans="41:76" s="1533" customFormat="1" ht="15.75" customHeight="1">
      <c r="AO420" s="188"/>
      <c r="AP420" s="188"/>
      <c r="AQ420" s="188"/>
      <c r="AR420" s="188"/>
      <c r="AS420" s="188"/>
      <c r="AT420" s="188"/>
      <c r="AU420" s="188"/>
      <c r="AV420" s="188"/>
      <c r="AW420" s="188"/>
      <c r="AX420" s="188"/>
      <c r="AY420" s="188"/>
      <c r="AZ420" s="188"/>
      <c r="BA420" s="188"/>
      <c r="BB420" s="188"/>
      <c r="BC420" s="188"/>
      <c r="BD420" s="188"/>
      <c r="BE420" s="188"/>
      <c r="BF420" s="188"/>
      <c r="BG420" s="188"/>
      <c r="BH420" s="188"/>
      <c r="BI420" s="188"/>
      <c r="BJ420" s="188"/>
      <c r="BK420" s="188"/>
      <c r="BL420" s="188"/>
      <c r="BM420" s="188"/>
      <c r="BN420" s="188"/>
      <c r="BO420" s="188"/>
      <c r="BP420" s="188"/>
      <c r="BQ420" s="188"/>
      <c r="BR420" s="188"/>
      <c r="BS420" s="188"/>
      <c r="BT420" s="188"/>
      <c r="BU420" s="188"/>
      <c r="BV420" s="188"/>
      <c r="BW420" s="188"/>
      <c r="BX420" s="188"/>
    </row>
    <row r="421" spans="41:76" s="1533" customFormat="1" ht="15.75" customHeight="1">
      <c r="AO421" s="188"/>
      <c r="AP421" s="188"/>
      <c r="AQ421" s="188"/>
      <c r="AR421" s="188"/>
      <c r="AS421" s="188"/>
      <c r="AT421" s="188"/>
      <c r="AU421" s="188"/>
      <c r="AV421" s="188"/>
      <c r="AW421" s="188"/>
      <c r="AX421" s="188"/>
      <c r="AY421" s="188"/>
      <c r="AZ421" s="188"/>
      <c r="BA421" s="188"/>
      <c r="BB421" s="188"/>
      <c r="BC421" s="188"/>
      <c r="BD421" s="188"/>
      <c r="BE421" s="188"/>
      <c r="BF421" s="188"/>
      <c r="BG421" s="188"/>
      <c r="BH421" s="188"/>
      <c r="BI421" s="188"/>
      <c r="BJ421" s="188"/>
      <c r="BK421" s="188"/>
      <c r="BL421" s="188"/>
      <c r="BM421" s="188"/>
      <c r="BN421" s="188"/>
      <c r="BO421" s="188"/>
      <c r="BP421" s="188"/>
      <c r="BQ421" s="188"/>
      <c r="BR421" s="188"/>
      <c r="BS421" s="188"/>
      <c r="BT421" s="188"/>
      <c r="BU421" s="188"/>
      <c r="BV421" s="188"/>
      <c r="BW421" s="188"/>
      <c r="BX421" s="188"/>
    </row>
    <row r="422" spans="41:76" s="1533" customFormat="1" ht="15.75" customHeight="1">
      <c r="AO422" s="188"/>
      <c r="AP422" s="188"/>
      <c r="AQ422" s="188"/>
      <c r="AR422" s="188"/>
      <c r="AS422" s="188"/>
      <c r="AT422" s="188"/>
      <c r="AU422" s="188"/>
      <c r="AV422" s="188"/>
      <c r="AW422" s="188"/>
      <c r="AX422" s="188"/>
      <c r="AY422" s="188"/>
      <c r="AZ422" s="188"/>
      <c r="BA422" s="188"/>
      <c r="BB422" s="188"/>
      <c r="BC422" s="188"/>
      <c r="BD422" s="188"/>
      <c r="BE422" s="188"/>
      <c r="BF422" s="188"/>
      <c r="BG422" s="188"/>
      <c r="BH422" s="188"/>
      <c r="BI422" s="188"/>
      <c r="BJ422" s="188"/>
      <c r="BK422" s="188"/>
      <c r="BL422" s="188"/>
      <c r="BM422" s="188"/>
      <c r="BN422" s="188"/>
      <c r="BO422" s="188"/>
      <c r="BP422" s="188"/>
      <c r="BQ422" s="188"/>
      <c r="BR422" s="188"/>
      <c r="BS422" s="188"/>
      <c r="BT422" s="188"/>
      <c r="BU422" s="188"/>
      <c r="BV422" s="188"/>
      <c r="BW422" s="188"/>
      <c r="BX422" s="188"/>
    </row>
    <row r="423" spans="41:76" s="1533" customFormat="1" ht="15.75" customHeight="1">
      <c r="AO423" s="188"/>
      <c r="AP423" s="188"/>
      <c r="AQ423" s="188"/>
      <c r="AR423" s="188"/>
      <c r="AS423" s="188"/>
      <c r="AT423" s="188"/>
      <c r="AU423" s="188"/>
      <c r="AV423" s="188"/>
      <c r="AW423" s="188"/>
      <c r="AX423" s="188"/>
      <c r="AY423" s="188"/>
      <c r="AZ423" s="188"/>
      <c r="BA423" s="188"/>
      <c r="BB423" s="188"/>
      <c r="BC423" s="188"/>
      <c r="BD423" s="188"/>
      <c r="BE423" s="188"/>
      <c r="BF423" s="188"/>
      <c r="BG423" s="188"/>
      <c r="BH423" s="188"/>
      <c r="BI423" s="188"/>
      <c r="BJ423" s="188"/>
      <c r="BK423" s="188"/>
      <c r="BL423" s="188"/>
      <c r="BM423" s="188"/>
      <c r="BN423" s="188"/>
      <c r="BO423" s="188"/>
      <c r="BP423" s="188"/>
      <c r="BQ423" s="188"/>
      <c r="BR423" s="188"/>
      <c r="BS423" s="188"/>
      <c r="BT423" s="188"/>
      <c r="BU423" s="188"/>
      <c r="BV423" s="188"/>
      <c r="BW423" s="188"/>
      <c r="BX423" s="188"/>
    </row>
    <row r="424" spans="41:76" s="1533" customFormat="1" ht="15.75" customHeight="1">
      <c r="AO424" s="188"/>
      <c r="AP424" s="188"/>
      <c r="AQ424" s="188"/>
      <c r="AR424" s="188"/>
      <c r="AS424" s="188"/>
      <c r="AT424" s="188"/>
      <c r="AU424" s="188"/>
      <c r="AV424" s="188"/>
      <c r="AW424" s="188"/>
      <c r="AX424" s="188"/>
      <c r="AY424" s="188"/>
      <c r="AZ424" s="188"/>
      <c r="BA424" s="188"/>
      <c r="BB424" s="188"/>
      <c r="BC424" s="188"/>
      <c r="BD424" s="188"/>
      <c r="BE424" s="188"/>
      <c r="BF424" s="188"/>
      <c r="BG424" s="188"/>
      <c r="BH424" s="188"/>
      <c r="BI424" s="188"/>
      <c r="BJ424" s="188"/>
      <c r="BK424" s="188"/>
      <c r="BL424" s="188"/>
      <c r="BM424" s="188"/>
      <c r="BN424" s="188"/>
      <c r="BO424" s="188"/>
      <c r="BP424" s="188"/>
      <c r="BQ424" s="188"/>
      <c r="BR424" s="188"/>
      <c r="BS424" s="188"/>
      <c r="BT424" s="188"/>
      <c r="BU424" s="188"/>
      <c r="BV424" s="188"/>
      <c r="BW424" s="188"/>
      <c r="BX424" s="188"/>
    </row>
    <row r="425" spans="41:76" s="1533" customFormat="1" ht="15.75" customHeight="1">
      <c r="AO425" s="188"/>
      <c r="AP425" s="188"/>
      <c r="AQ425" s="188"/>
      <c r="AR425" s="188"/>
      <c r="AS425" s="188"/>
      <c r="AT425" s="188"/>
      <c r="AU425" s="188"/>
      <c r="AV425" s="188"/>
      <c r="AW425" s="188"/>
      <c r="AX425" s="188"/>
      <c r="AY425" s="188"/>
      <c r="AZ425" s="188"/>
      <c r="BA425" s="188"/>
      <c r="BB425" s="188"/>
      <c r="BC425" s="188"/>
      <c r="BD425" s="188"/>
      <c r="BE425" s="188"/>
      <c r="BF425" s="188"/>
      <c r="BG425" s="188"/>
      <c r="BH425" s="188"/>
      <c r="BI425" s="188"/>
      <c r="BJ425" s="188"/>
      <c r="BK425" s="188"/>
      <c r="BL425" s="188"/>
      <c r="BM425" s="188"/>
      <c r="BN425" s="188"/>
      <c r="BO425" s="188"/>
      <c r="BP425" s="188"/>
      <c r="BQ425" s="188"/>
      <c r="BR425" s="188"/>
      <c r="BS425" s="188"/>
      <c r="BT425" s="188"/>
      <c r="BU425" s="188"/>
      <c r="BV425" s="188"/>
      <c r="BW425" s="188"/>
      <c r="BX425" s="188"/>
    </row>
    <row r="426" spans="41:76" s="1533" customFormat="1" ht="15.75" customHeight="1">
      <c r="AO426" s="188"/>
      <c r="AP426" s="188"/>
      <c r="AQ426" s="188"/>
      <c r="AR426" s="188"/>
      <c r="AS426" s="188"/>
      <c r="AT426" s="188"/>
      <c r="AU426" s="188"/>
      <c r="AV426" s="188"/>
      <c r="AW426" s="188"/>
      <c r="AX426" s="188"/>
      <c r="AY426" s="188"/>
      <c r="AZ426" s="188"/>
      <c r="BA426" s="188"/>
      <c r="BB426" s="188"/>
      <c r="BC426" s="188"/>
      <c r="BD426" s="188"/>
      <c r="BE426" s="188"/>
      <c r="BF426" s="188"/>
      <c r="BG426" s="188"/>
      <c r="BH426" s="188"/>
      <c r="BI426" s="188"/>
      <c r="BJ426" s="188"/>
      <c r="BK426" s="188"/>
      <c r="BL426" s="188"/>
      <c r="BM426" s="188"/>
      <c r="BN426" s="188"/>
      <c r="BO426" s="188"/>
      <c r="BP426" s="188"/>
      <c r="BQ426" s="188"/>
      <c r="BR426" s="188"/>
      <c r="BS426" s="188"/>
      <c r="BT426" s="188"/>
      <c r="BU426" s="188"/>
      <c r="BV426" s="188"/>
      <c r="BW426" s="188"/>
      <c r="BX426" s="188"/>
    </row>
    <row r="427" spans="41:76" s="1533" customFormat="1" ht="15.75" customHeight="1">
      <c r="AO427" s="188"/>
      <c r="AP427" s="188"/>
      <c r="AQ427" s="188"/>
      <c r="AR427" s="188"/>
      <c r="AS427" s="188"/>
      <c r="AT427" s="188"/>
      <c r="AU427" s="188"/>
      <c r="AV427" s="188"/>
      <c r="AW427" s="188"/>
      <c r="AX427" s="188"/>
      <c r="AY427" s="188"/>
      <c r="AZ427" s="188"/>
      <c r="BA427" s="188"/>
      <c r="BB427" s="188"/>
      <c r="BC427" s="188"/>
      <c r="BD427" s="188"/>
      <c r="BE427" s="188"/>
      <c r="BF427" s="188"/>
      <c r="BG427" s="188"/>
      <c r="BH427" s="188"/>
      <c r="BI427" s="188"/>
      <c r="BJ427" s="188"/>
      <c r="BK427" s="188"/>
      <c r="BL427" s="188"/>
      <c r="BM427" s="188"/>
      <c r="BN427" s="188"/>
      <c r="BO427" s="188"/>
      <c r="BP427" s="188"/>
      <c r="BQ427" s="188"/>
      <c r="BR427" s="188"/>
      <c r="BS427" s="188"/>
      <c r="BT427" s="188"/>
      <c r="BU427" s="188"/>
      <c r="BV427" s="188"/>
      <c r="BW427" s="188"/>
      <c r="BX427" s="188"/>
    </row>
    <row r="428" spans="41:76" s="1533" customFormat="1" ht="15.75" customHeight="1">
      <c r="AO428" s="188"/>
      <c r="AP428" s="188"/>
      <c r="AQ428" s="188"/>
      <c r="AR428" s="188"/>
      <c r="AS428" s="188"/>
      <c r="AT428" s="188"/>
      <c r="AU428" s="188"/>
      <c r="AV428" s="188"/>
      <c r="AW428" s="188"/>
      <c r="AX428" s="188"/>
      <c r="AY428" s="188"/>
      <c r="AZ428" s="188"/>
      <c r="BA428" s="188"/>
      <c r="BB428" s="188"/>
      <c r="BC428" s="188"/>
      <c r="BD428" s="188"/>
      <c r="BE428" s="188"/>
      <c r="BF428" s="188"/>
      <c r="BG428" s="188"/>
      <c r="BH428" s="188"/>
      <c r="BI428" s="188"/>
      <c r="BJ428" s="188"/>
      <c r="BK428" s="188"/>
      <c r="BL428" s="188"/>
      <c r="BM428" s="188"/>
      <c r="BN428" s="188"/>
      <c r="BO428" s="188"/>
      <c r="BP428" s="188"/>
      <c r="BQ428" s="188"/>
      <c r="BR428" s="188"/>
      <c r="BS428" s="188"/>
      <c r="BT428" s="188"/>
      <c r="BU428" s="188"/>
      <c r="BV428" s="188"/>
      <c r="BW428" s="188"/>
      <c r="BX428" s="188"/>
    </row>
    <row r="429" spans="41:76" s="1533" customFormat="1" ht="15.75" customHeight="1">
      <c r="AO429" s="188"/>
      <c r="AP429" s="188"/>
      <c r="AQ429" s="188"/>
      <c r="AR429" s="188"/>
      <c r="AS429" s="188"/>
      <c r="AT429" s="188"/>
      <c r="AU429" s="188"/>
      <c r="AV429" s="188"/>
      <c r="AW429" s="188"/>
      <c r="AX429" s="188"/>
      <c r="AY429" s="188"/>
      <c r="AZ429" s="188"/>
      <c r="BA429" s="188"/>
      <c r="BB429" s="188"/>
      <c r="BC429" s="188"/>
      <c r="BD429" s="188"/>
      <c r="BE429" s="188"/>
      <c r="BF429" s="188"/>
      <c r="BG429" s="188"/>
      <c r="BH429" s="188"/>
      <c r="BI429" s="188"/>
      <c r="BJ429" s="188"/>
      <c r="BK429" s="188"/>
      <c r="BL429" s="188"/>
      <c r="BM429" s="188"/>
      <c r="BN429" s="188"/>
      <c r="BO429" s="188"/>
      <c r="BP429" s="188"/>
      <c r="BQ429" s="188"/>
      <c r="BR429" s="188"/>
      <c r="BS429" s="188"/>
      <c r="BT429" s="188"/>
      <c r="BU429" s="188"/>
      <c r="BV429" s="188"/>
      <c r="BW429" s="188"/>
      <c r="BX429" s="188"/>
    </row>
    <row r="430" spans="41:76" s="1533" customFormat="1" ht="15.75" customHeight="1">
      <c r="AO430" s="188"/>
      <c r="AP430" s="188"/>
      <c r="AQ430" s="188"/>
      <c r="AR430" s="188"/>
      <c r="AS430" s="188"/>
      <c r="AT430" s="188"/>
      <c r="AU430" s="188"/>
      <c r="AV430" s="188"/>
      <c r="AW430" s="188"/>
      <c r="AX430" s="188"/>
      <c r="AY430" s="188"/>
      <c r="AZ430" s="188"/>
      <c r="BA430" s="188"/>
      <c r="BB430" s="188"/>
      <c r="BC430" s="188"/>
      <c r="BD430" s="188"/>
      <c r="BE430" s="188"/>
      <c r="BF430" s="188"/>
      <c r="BG430" s="188"/>
      <c r="BH430" s="188"/>
      <c r="BI430" s="188"/>
      <c r="BJ430" s="188"/>
      <c r="BK430" s="188"/>
      <c r="BL430" s="188"/>
      <c r="BM430" s="188"/>
      <c r="BN430" s="188"/>
      <c r="BO430" s="188"/>
      <c r="BP430" s="188"/>
      <c r="BQ430" s="188"/>
      <c r="BR430" s="188"/>
      <c r="BS430" s="188"/>
      <c r="BT430" s="188"/>
      <c r="BU430" s="188"/>
      <c r="BV430" s="188"/>
      <c r="BW430" s="188"/>
      <c r="BX430" s="188"/>
    </row>
    <row r="431" spans="41:76" s="1533" customFormat="1" ht="15.75" customHeight="1">
      <c r="AO431" s="188"/>
      <c r="AP431" s="188"/>
      <c r="AQ431" s="188"/>
      <c r="AR431" s="188"/>
      <c r="AS431" s="188"/>
      <c r="AT431" s="188"/>
      <c r="AU431" s="188"/>
      <c r="AV431" s="188"/>
      <c r="AW431" s="188"/>
      <c r="AX431" s="188"/>
      <c r="AY431" s="188"/>
      <c r="AZ431" s="188"/>
      <c r="BA431" s="188"/>
      <c r="BB431" s="188"/>
      <c r="BC431" s="188"/>
      <c r="BD431" s="188"/>
      <c r="BE431" s="188"/>
      <c r="BF431" s="188"/>
      <c r="BG431" s="188"/>
      <c r="BH431" s="188"/>
      <c r="BI431" s="188"/>
      <c r="BJ431" s="188"/>
      <c r="BK431" s="188"/>
      <c r="BL431" s="188"/>
      <c r="BM431" s="188"/>
      <c r="BN431" s="188"/>
      <c r="BO431" s="188"/>
      <c r="BP431" s="188"/>
      <c r="BQ431" s="188"/>
      <c r="BR431" s="188"/>
      <c r="BS431" s="188"/>
      <c r="BT431" s="188"/>
      <c r="BU431" s="188"/>
      <c r="BV431" s="188"/>
      <c r="BW431" s="188"/>
      <c r="BX431" s="188"/>
    </row>
    <row r="432" spans="41:76" s="1533" customFormat="1" ht="15.75" customHeight="1">
      <c r="AO432" s="188"/>
      <c r="AP432" s="188"/>
      <c r="AQ432" s="188"/>
      <c r="AR432" s="188"/>
      <c r="AS432" s="188"/>
      <c r="AT432" s="188"/>
      <c r="AU432" s="188"/>
      <c r="AV432" s="188"/>
      <c r="AW432" s="188"/>
      <c r="AX432" s="188"/>
      <c r="AY432" s="188"/>
      <c r="AZ432" s="188"/>
      <c r="BA432" s="188"/>
      <c r="BB432" s="188"/>
      <c r="BC432" s="188"/>
      <c r="BD432" s="188"/>
      <c r="BE432" s="188"/>
      <c r="BF432" s="188"/>
      <c r="BG432" s="188"/>
      <c r="BH432" s="188"/>
      <c r="BI432" s="188"/>
      <c r="BJ432" s="188"/>
      <c r="BK432" s="188"/>
      <c r="BL432" s="188"/>
      <c r="BM432" s="188"/>
      <c r="BN432" s="188"/>
      <c r="BO432" s="188"/>
      <c r="BP432" s="188"/>
      <c r="BQ432" s="188"/>
      <c r="BR432" s="188"/>
      <c r="BS432" s="188"/>
      <c r="BT432" s="188"/>
      <c r="BU432" s="188"/>
      <c r="BV432" s="188"/>
      <c r="BW432" s="188"/>
      <c r="BX432" s="188"/>
    </row>
    <row r="433" spans="41:76" s="1533" customFormat="1" ht="15.75" customHeight="1">
      <c r="AO433" s="188"/>
      <c r="AP433" s="188"/>
      <c r="AQ433" s="188"/>
      <c r="AR433" s="188"/>
      <c r="AS433" s="188"/>
      <c r="AT433" s="188"/>
      <c r="AU433" s="188"/>
      <c r="AV433" s="188"/>
      <c r="AW433" s="188"/>
      <c r="AX433" s="188"/>
      <c r="AY433" s="188"/>
      <c r="AZ433" s="188"/>
      <c r="BA433" s="188"/>
      <c r="BB433" s="188"/>
      <c r="BC433" s="188"/>
      <c r="BD433" s="188"/>
      <c r="BE433" s="188"/>
      <c r="BF433" s="188"/>
      <c r="BG433" s="188"/>
      <c r="BH433" s="188"/>
      <c r="BI433" s="188"/>
      <c r="BJ433" s="188"/>
      <c r="BK433" s="188"/>
      <c r="BL433" s="188"/>
      <c r="BM433" s="188"/>
      <c r="BN433" s="188"/>
      <c r="BO433" s="188"/>
      <c r="BP433" s="188"/>
      <c r="BQ433" s="188"/>
      <c r="BR433" s="188"/>
      <c r="BS433" s="188"/>
      <c r="BT433" s="188"/>
      <c r="BU433" s="188"/>
      <c r="BV433" s="188"/>
      <c r="BW433" s="188"/>
      <c r="BX433" s="188"/>
    </row>
    <row r="434" spans="41:76" s="1533" customFormat="1" ht="15.75" customHeight="1">
      <c r="AO434" s="188"/>
      <c r="AP434" s="188"/>
      <c r="AQ434" s="188"/>
      <c r="AR434" s="188"/>
      <c r="AS434" s="188"/>
      <c r="AT434" s="188"/>
      <c r="AU434" s="188"/>
      <c r="AV434" s="188"/>
      <c r="AW434" s="188"/>
      <c r="AX434" s="188"/>
      <c r="AY434" s="188"/>
      <c r="AZ434" s="188"/>
      <c r="BA434" s="188"/>
      <c r="BB434" s="188"/>
      <c r="BC434" s="188"/>
      <c r="BD434" s="188"/>
      <c r="BE434" s="188"/>
      <c r="BF434" s="188"/>
      <c r="BG434" s="188"/>
      <c r="BH434" s="188"/>
      <c r="BI434" s="188"/>
      <c r="BJ434" s="188"/>
      <c r="BK434" s="188"/>
      <c r="BL434" s="188"/>
      <c r="BM434" s="188"/>
      <c r="BN434" s="188"/>
      <c r="BO434" s="188"/>
      <c r="BP434" s="188"/>
      <c r="BQ434" s="188"/>
      <c r="BR434" s="188"/>
      <c r="BS434" s="188"/>
      <c r="BT434" s="188"/>
      <c r="BU434" s="188"/>
      <c r="BV434" s="188"/>
      <c r="BW434" s="188"/>
      <c r="BX434" s="188"/>
    </row>
    <row r="435" spans="41:76" s="1533" customFormat="1" ht="15.75" customHeight="1">
      <c r="AO435" s="188"/>
      <c r="AP435" s="188"/>
      <c r="AQ435" s="188"/>
      <c r="AR435" s="188"/>
      <c r="AS435" s="188"/>
      <c r="AT435" s="188"/>
      <c r="AU435" s="188"/>
      <c r="AV435" s="188"/>
      <c r="AW435" s="188"/>
      <c r="AX435" s="188"/>
      <c r="AY435" s="188"/>
      <c r="AZ435" s="188"/>
      <c r="BA435" s="188"/>
      <c r="BB435" s="188"/>
      <c r="BC435" s="188"/>
      <c r="BD435" s="188"/>
      <c r="BE435" s="188"/>
      <c r="BF435" s="188"/>
      <c r="BG435" s="188"/>
      <c r="BH435" s="188"/>
      <c r="BI435" s="188"/>
      <c r="BJ435" s="188"/>
      <c r="BK435" s="188"/>
      <c r="BL435" s="188"/>
      <c r="BM435" s="188"/>
      <c r="BN435" s="188"/>
      <c r="BO435" s="188"/>
      <c r="BP435" s="188"/>
      <c r="BQ435" s="188"/>
      <c r="BR435" s="188"/>
      <c r="BS435" s="188"/>
      <c r="BT435" s="188"/>
      <c r="BU435" s="188"/>
      <c r="BV435" s="188"/>
      <c r="BW435" s="188"/>
      <c r="BX435" s="188"/>
    </row>
    <row r="436" spans="41:76" s="1533" customFormat="1" ht="15.75" customHeight="1">
      <c r="AO436" s="188"/>
      <c r="AP436" s="188"/>
      <c r="AQ436" s="188"/>
      <c r="AR436" s="188"/>
      <c r="AS436" s="188"/>
      <c r="AT436" s="188"/>
      <c r="AU436" s="188"/>
      <c r="AV436" s="188"/>
      <c r="AW436" s="188"/>
      <c r="AX436" s="188"/>
      <c r="AY436" s="188"/>
      <c r="AZ436" s="188"/>
      <c r="BA436" s="188"/>
      <c r="BB436" s="188"/>
      <c r="BC436" s="188"/>
      <c r="BD436" s="188"/>
      <c r="BE436" s="188"/>
      <c r="BF436" s="188"/>
      <c r="BG436" s="188"/>
      <c r="BH436" s="188"/>
      <c r="BI436" s="188"/>
      <c r="BJ436" s="188"/>
      <c r="BK436" s="188"/>
      <c r="BL436" s="188"/>
      <c r="BM436" s="188"/>
      <c r="BN436" s="188"/>
      <c r="BO436" s="188"/>
      <c r="BP436" s="188"/>
      <c r="BQ436" s="188"/>
      <c r="BR436" s="188"/>
      <c r="BS436" s="188"/>
      <c r="BT436" s="188"/>
      <c r="BU436" s="188"/>
      <c r="BV436" s="188"/>
      <c r="BW436" s="188"/>
      <c r="BX436" s="188"/>
    </row>
    <row r="437" spans="41:76" s="1533" customFormat="1" ht="15.75" customHeight="1">
      <c r="AO437" s="188"/>
      <c r="AP437" s="188"/>
      <c r="AQ437" s="188"/>
      <c r="AR437" s="188"/>
      <c r="AS437" s="188"/>
      <c r="AT437" s="188"/>
      <c r="AU437" s="188"/>
      <c r="AV437" s="188"/>
      <c r="AW437" s="188"/>
      <c r="AX437" s="188"/>
      <c r="AY437" s="188"/>
      <c r="AZ437" s="188"/>
      <c r="BA437" s="188"/>
      <c r="BB437" s="188"/>
      <c r="BC437" s="188"/>
      <c r="BD437" s="188"/>
      <c r="BE437" s="188"/>
      <c r="BF437" s="188"/>
      <c r="BG437" s="188"/>
      <c r="BH437" s="188"/>
      <c r="BI437" s="188"/>
      <c r="BJ437" s="188"/>
      <c r="BK437" s="188"/>
      <c r="BL437" s="188"/>
      <c r="BM437" s="188"/>
      <c r="BN437" s="188"/>
      <c r="BO437" s="188"/>
      <c r="BP437" s="188"/>
      <c r="BQ437" s="188"/>
      <c r="BR437" s="188"/>
      <c r="BS437" s="188"/>
      <c r="BT437" s="188"/>
      <c r="BU437" s="188"/>
      <c r="BV437" s="188"/>
      <c r="BW437" s="188"/>
      <c r="BX437" s="188"/>
    </row>
    <row r="438" spans="41:76" s="1533" customFormat="1" ht="15.75" customHeight="1">
      <c r="AO438" s="188"/>
      <c r="AP438" s="188"/>
      <c r="AQ438" s="188"/>
      <c r="AR438" s="188"/>
      <c r="AS438" s="188"/>
      <c r="AT438" s="188"/>
      <c r="AU438" s="188"/>
      <c r="AV438" s="188"/>
      <c r="AW438" s="188"/>
      <c r="AX438" s="188"/>
      <c r="AY438" s="188"/>
      <c r="AZ438" s="188"/>
      <c r="BA438" s="188"/>
      <c r="BB438" s="188"/>
      <c r="BC438" s="188"/>
      <c r="BD438" s="188"/>
      <c r="BE438" s="188"/>
      <c r="BF438" s="188"/>
      <c r="BG438" s="188"/>
      <c r="BH438" s="188"/>
      <c r="BI438" s="188"/>
      <c r="BJ438" s="188"/>
      <c r="BK438" s="188"/>
      <c r="BL438" s="188"/>
      <c r="BM438" s="188"/>
      <c r="BN438" s="188"/>
      <c r="BO438" s="188"/>
      <c r="BP438" s="188"/>
      <c r="BQ438" s="188"/>
      <c r="BR438" s="188"/>
      <c r="BS438" s="188"/>
      <c r="BT438" s="188"/>
      <c r="BU438" s="188"/>
      <c r="BV438" s="188"/>
      <c r="BW438" s="188"/>
      <c r="BX438" s="188"/>
    </row>
    <row r="439" spans="41:76" s="1533" customFormat="1" ht="15.75" customHeight="1">
      <c r="AO439" s="188"/>
      <c r="AP439" s="188"/>
      <c r="AQ439" s="188"/>
      <c r="AR439" s="188"/>
      <c r="AS439" s="188"/>
      <c r="AT439" s="188"/>
      <c r="AU439" s="188"/>
      <c r="AV439" s="188"/>
      <c r="AW439" s="188"/>
      <c r="AX439" s="188"/>
      <c r="AY439" s="188"/>
      <c r="AZ439" s="188"/>
      <c r="BA439" s="188"/>
      <c r="BB439" s="188"/>
      <c r="BC439" s="188"/>
      <c r="BD439" s="188"/>
      <c r="BE439" s="188"/>
      <c r="BF439" s="188"/>
      <c r="BG439" s="188"/>
      <c r="BH439" s="188"/>
      <c r="BI439" s="188"/>
      <c r="BJ439" s="188"/>
      <c r="BK439" s="188"/>
      <c r="BL439" s="188"/>
      <c r="BM439" s="188"/>
      <c r="BN439" s="188"/>
      <c r="BO439" s="188"/>
      <c r="BP439" s="188"/>
      <c r="BQ439" s="188"/>
      <c r="BR439" s="188"/>
      <c r="BS439" s="188"/>
      <c r="BT439" s="188"/>
      <c r="BU439" s="188"/>
      <c r="BV439" s="188"/>
      <c r="BW439" s="188"/>
      <c r="BX439" s="188"/>
    </row>
    <row r="440" spans="41:76" s="1533" customFormat="1" ht="15.75" customHeight="1">
      <c r="AO440" s="188"/>
      <c r="AP440" s="188"/>
      <c r="AQ440" s="188"/>
      <c r="AR440" s="188"/>
      <c r="AS440" s="188"/>
      <c r="AT440" s="188"/>
      <c r="AU440" s="188"/>
      <c r="AV440" s="188"/>
      <c r="AW440" s="188"/>
      <c r="AX440" s="188"/>
      <c r="AY440" s="188"/>
      <c r="AZ440" s="188"/>
      <c r="BA440" s="188"/>
      <c r="BB440" s="188"/>
      <c r="BC440" s="188"/>
      <c r="BD440" s="188"/>
      <c r="BE440" s="188"/>
      <c r="BF440" s="188"/>
      <c r="BG440" s="188"/>
      <c r="BH440" s="188"/>
      <c r="BI440" s="188"/>
      <c r="BJ440" s="188"/>
      <c r="BK440" s="188"/>
      <c r="BL440" s="188"/>
      <c r="BM440" s="188"/>
      <c r="BN440" s="188"/>
      <c r="BO440" s="188"/>
      <c r="BP440" s="188"/>
      <c r="BQ440" s="188"/>
      <c r="BR440" s="188"/>
      <c r="BS440" s="188"/>
      <c r="BT440" s="188"/>
      <c r="BU440" s="188"/>
      <c r="BV440" s="188"/>
      <c r="BW440" s="188"/>
      <c r="BX440" s="188"/>
    </row>
    <row r="441" spans="41:76" s="1533" customFormat="1" ht="15.75" customHeight="1">
      <c r="AO441" s="188"/>
      <c r="AP441" s="188"/>
      <c r="AQ441" s="188"/>
      <c r="AR441" s="188"/>
      <c r="AS441" s="188"/>
      <c r="AT441" s="188"/>
      <c r="AU441" s="188"/>
      <c r="AV441" s="188"/>
      <c r="AW441" s="188"/>
      <c r="AX441" s="188"/>
      <c r="AY441" s="188"/>
      <c r="AZ441" s="188"/>
      <c r="BA441" s="188"/>
      <c r="BB441" s="188"/>
      <c r="BC441" s="188"/>
      <c r="BD441" s="188"/>
      <c r="BE441" s="188"/>
      <c r="BF441" s="188"/>
      <c r="BG441" s="188"/>
      <c r="BH441" s="188"/>
      <c r="BI441" s="188"/>
      <c r="BJ441" s="188"/>
      <c r="BK441" s="188"/>
      <c r="BL441" s="188"/>
      <c r="BM441" s="188"/>
      <c r="BN441" s="188"/>
      <c r="BO441" s="188"/>
      <c r="BP441" s="188"/>
      <c r="BQ441" s="188"/>
      <c r="BR441" s="188"/>
      <c r="BS441" s="188"/>
      <c r="BT441" s="188"/>
      <c r="BU441" s="188"/>
      <c r="BV441" s="188"/>
      <c r="BW441" s="188"/>
      <c r="BX441" s="188"/>
    </row>
    <row r="442" spans="41:76" s="1533" customFormat="1" ht="15.75" customHeight="1">
      <c r="AO442" s="188"/>
      <c r="AP442" s="188"/>
      <c r="AQ442" s="188"/>
      <c r="AR442" s="188"/>
      <c r="AS442" s="188"/>
      <c r="AT442" s="188"/>
      <c r="AU442" s="188"/>
      <c r="AV442" s="188"/>
      <c r="AW442" s="188"/>
      <c r="AX442" s="188"/>
      <c r="AY442" s="188"/>
      <c r="AZ442" s="188"/>
      <c r="BA442" s="188"/>
      <c r="BB442" s="188"/>
      <c r="BC442" s="188"/>
      <c r="BD442" s="188"/>
      <c r="BE442" s="188"/>
      <c r="BF442" s="188"/>
      <c r="BG442" s="188"/>
      <c r="BH442" s="188"/>
      <c r="BI442" s="188"/>
      <c r="BJ442" s="188"/>
      <c r="BK442" s="188"/>
      <c r="BL442" s="188"/>
      <c r="BM442" s="188"/>
      <c r="BN442" s="188"/>
      <c r="BO442" s="188"/>
      <c r="BP442" s="188"/>
      <c r="BQ442" s="188"/>
      <c r="BR442" s="188"/>
      <c r="BS442" s="188"/>
      <c r="BT442" s="188"/>
      <c r="BU442" s="188"/>
      <c r="BV442" s="188"/>
      <c r="BW442" s="188"/>
      <c r="BX442" s="188"/>
    </row>
    <row r="443" spans="41:76" s="1533" customFormat="1" ht="15.75" customHeight="1">
      <c r="AO443" s="188"/>
      <c r="AP443" s="188"/>
      <c r="AQ443" s="188"/>
      <c r="AR443" s="188"/>
      <c r="AS443" s="188"/>
      <c r="AT443" s="188"/>
      <c r="AU443" s="188"/>
      <c r="AV443" s="188"/>
      <c r="AW443" s="188"/>
      <c r="AX443" s="188"/>
      <c r="AY443" s="188"/>
      <c r="AZ443" s="188"/>
      <c r="BA443" s="188"/>
      <c r="BB443" s="188"/>
      <c r="BC443" s="188"/>
      <c r="BD443" s="188"/>
      <c r="BE443" s="188"/>
      <c r="BF443" s="188"/>
      <c r="BG443" s="188"/>
      <c r="BH443" s="188"/>
      <c r="BI443" s="188"/>
      <c r="BJ443" s="188"/>
      <c r="BK443" s="188"/>
      <c r="BL443" s="188"/>
      <c r="BM443" s="188"/>
      <c r="BN443" s="188"/>
      <c r="BO443" s="188"/>
      <c r="BP443" s="188"/>
      <c r="BQ443" s="188"/>
      <c r="BR443" s="188"/>
      <c r="BS443" s="188"/>
      <c r="BT443" s="188"/>
      <c r="BU443" s="188"/>
      <c r="BV443" s="188"/>
      <c r="BW443" s="188"/>
      <c r="BX443" s="188"/>
    </row>
    <row r="444" spans="41:76" s="1533" customFormat="1" ht="15.75" customHeight="1">
      <c r="AO444" s="188"/>
      <c r="AP444" s="188"/>
      <c r="AQ444" s="188"/>
      <c r="AR444" s="188"/>
      <c r="AS444" s="188"/>
      <c r="AT444" s="188"/>
      <c r="AU444" s="188"/>
      <c r="AV444" s="188"/>
      <c r="AW444" s="188"/>
      <c r="AX444" s="188"/>
      <c r="AY444" s="188"/>
      <c r="AZ444" s="188"/>
      <c r="BA444" s="188"/>
      <c r="BB444" s="188"/>
      <c r="BC444" s="188"/>
      <c r="BD444" s="188"/>
      <c r="BE444" s="188"/>
      <c r="BF444" s="188"/>
      <c r="BG444" s="188"/>
      <c r="BH444" s="188"/>
      <c r="BI444" s="188"/>
      <c r="BJ444" s="188"/>
      <c r="BK444" s="188"/>
      <c r="BL444" s="188"/>
      <c r="BM444" s="188"/>
      <c r="BN444" s="188"/>
      <c r="BO444" s="188"/>
      <c r="BP444" s="188"/>
      <c r="BQ444" s="188"/>
      <c r="BR444" s="188"/>
      <c r="BS444" s="188"/>
      <c r="BT444" s="188"/>
      <c r="BU444" s="188"/>
      <c r="BV444" s="188"/>
      <c r="BW444" s="188"/>
      <c r="BX444" s="188"/>
    </row>
    <row r="445" spans="41:76" s="1533" customFormat="1" ht="15.75" customHeight="1">
      <c r="AO445" s="188"/>
      <c r="AP445" s="188"/>
      <c r="AQ445" s="188"/>
      <c r="AR445" s="188"/>
      <c r="AS445" s="188"/>
      <c r="AT445" s="188"/>
      <c r="AU445" s="188"/>
      <c r="AV445" s="188"/>
      <c r="AW445" s="188"/>
      <c r="AX445" s="188"/>
      <c r="AY445" s="188"/>
      <c r="AZ445" s="188"/>
      <c r="BA445" s="188"/>
      <c r="BB445" s="188"/>
      <c r="BC445" s="188"/>
      <c r="BD445" s="188"/>
      <c r="BE445" s="188"/>
      <c r="BF445" s="188"/>
      <c r="BG445" s="188"/>
      <c r="BH445" s="188"/>
      <c r="BI445" s="188"/>
      <c r="BJ445" s="188"/>
      <c r="BK445" s="188"/>
      <c r="BL445" s="188"/>
      <c r="BM445" s="188"/>
      <c r="BN445" s="188"/>
      <c r="BO445" s="188"/>
      <c r="BP445" s="188"/>
      <c r="BQ445" s="188"/>
      <c r="BR445" s="188"/>
      <c r="BS445" s="188"/>
      <c r="BT445" s="188"/>
      <c r="BU445" s="188"/>
      <c r="BV445" s="188"/>
      <c r="BW445" s="188"/>
      <c r="BX445" s="188"/>
    </row>
    <row r="446" spans="41:76" s="1533" customFormat="1" ht="15.75" customHeight="1">
      <c r="AO446" s="188"/>
      <c r="AP446" s="188"/>
      <c r="AQ446" s="188"/>
      <c r="AR446" s="188"/>
      <c r="AS446" s="188"/>
      <c r="AT446" s="188"/>
      <c r="AU446" s="188"/>
      <c r="AV446" s="188"/>
      <c r="AW446" s="188"/>
      <c r="AX446" s="188"/>
      <c r="AY446" s="188"/>
      <c r="AZ446" s="188"/>
      <c r="BA446" s="188"/>
      <c r="BB446" s="188"/>
      <c r="BC446" s="188"/>
      <c r="BD446" s="188"/>
      <c r="BE446" s="188"/>
      <c r="BF446" s="188"/>
      <c r="BG446" s="188"/>
      <c r="BH446" s="188"/>
      <c r="BI446" s="188"/>
      <c r="BJ446" s="188"/>
      <c r="BK446" s="188"/>
      <c r="BL446" s="188"/>
      <c r="BM446" s="188"/>
      <c r="BN446" s="188"/>
      <c r="BO446" s="188"/>
      <c r="BP446" s="188"/>
      <c r="BQ446" s="188"/>
      <c r="BR446" s="188"/>
      <c r="BS446" s="188"/>
      <c r="BT446" s="188"/>
      <c r="BU446" s="188"/>
      <c r="BV446" s="188"/>
      <c r="BW446" s="188"/>
      <c r="BX446" s="188"/>
    </row>
    <row r="447" spans="41:76" s="1533" customFormat="1" ht="15.75" customHeight="1">
      <c r="AO447" s="188"/>
      <c r="AP447" s="188"/>
      <c r="AQ447" s="188"/>
      <c r="AR447" s="188"/>
      <c r="AS447" s="188"/>
      <c r="AT447" s="188"/>
      <c r="AU447" s="188"/>
      <c r="AV447" s="188"/>
      <c r="AW447" s="188"/>
      <c r="AX447" s="188"/>
      <c r="AY447" s="188"/>
      <c r="AZ447" s="188"/>
      <c r="BA447" s="188"/>
      <c r="BB447" s="188"/>
      <c r="BC447" s="188"/>
      <c r="BD447" s="188"/>
      <c r="BE447" s="188"/>
      <c r="BF447" s="188"/>
      <c r="BG447" s="188"/>
      <c r="BH447" s="188"/>
      <c r="BI447" s="188"/>
      <c r="BJ447" s="188"/>
      <c r="BK447" s="188"/>
      <c r="BL447" s="188"/>
      <c r="BM447" s="188"/>
      <c r="BN447" s="188"/>
      <c r="BO447" s="188"/>
      <c r="BP447" s="188"/>
      <c r="BQ447" s="188"/>
      <c r="BR447" s="188"/>
      <c r="BS447" s="188"/>
      <c r="BT447" s="188"/>
      <c r="BU447" s="188"/>
      <c r="BV447" s="188"/>
      <c r="BW447" s="188"/>
      <c r="BX447" s="188"/>
    </row>
    <row r="448" spans="41:76" s="1533" customFormat="1" ht="15.75" customHeight="1">
      <c r="AO448" s="188"/>
      <c r="AP448" s="188"/>
      <c r="AQ448" s="188"/>
      <c r="AR448" s="188"/>
      <c r="AS448" s="188"/>
      <c r="AT448" s="188"/>
      <c r="AU448" s="188"/>
      <c r="AV448" s="188"/>
      <c r="AW448" s="188"/>
      <c r="AX448" s="188"/>
      <c r="AY448" s="188"/>
      <c r="AZ448" s="188"/>
      <c r="BA448" s="188"/>
      <c r="BB448" s="188"/>
      <c r="BC448" s="188"/>
      <c r="BD448" s="188"/>
      <c r="BE448" s="188"/>
      <c r="BF448" s="188"/>
      <c r="BG448" s="188"/>
      <c r="BH448" s="188"/>
      <c r="BI448" s="188"/>
      <c r="BJ448" s="188"/>
      <c r="BK448" s="188"/>
      <c r="BL448" s="188"/>
      <c r="BM448" s="188"/>
      <c r="BN448" s="188"/>
      <c r="BO448" s="188"/>
      <c r="BP448" s="188"/>
      <c r="BQ448" s="188"/>
      <c r="BR448" s="188"/>
      <c r="BS448" s="188"/>
      <c r="BT448" s="188"/>
      <c r="BU448" s="188"/>
      <c r="BV448" s="188"/>
      <c r="BW448" s="188"/>
      <c r="BX448" s="188"/>
    </row>
    <row r="449" spans="41:76" s="1533" customFormat="1" ht="15.75" customHeight="1">
      <c r="AO449" s="188"/>
      <c r="AP449" s="188"/>
      <c r="AQ449" s="188"/>
      <c r="AR449" s="188"/>
      <c r="AS449" s="188"/>
      <c r="AT449" s="188"/>
      <c r="AU449" s="188"/>
      <c r="AV449" s="188"/>
      <c r="AW449" s="188"/>
      <c r="AX449" s="188"/>
      <c r="AY449" s="188"/>
      <c r="AZ449" s="188"/>
      <c r="BA449" s="188"/>
      <c r="BB449" s="188"/>
      <c r="BC449" s="188"/>
      <c r="BD449" s="188"/>
      <c r="BE449" s="188"/>
      <c r="BF449" s="188"/>
      <c r="BG449" s="188"/>
      <c r="BH449" s="188"/>
      <c r="BI449" s="188"/>
      <c r="BJ449" s="188"/>
      <c r="BK449" s="188"/>
      <c r="BL449" s="188"/>
      <c r="BM449" s="188"/>
      <c r="BN449" s="188"/>
      <c r="BO449" s="188"/>
      <c r="BP449" s="188"/>
      <c r="BQ449" s="188"/>
      <c r="BR449" s="188"/>
      <c r="BS449" s="188"/>
      <c r="BT449" s="188"/>
      <c r="BU449" s="188"/>
      <c r="BV449" s="188"/>
      <c r="BW449" s="188"/>
      <c r="BX449" s="188"/>
    </row>
    <row r="450" spans="41:76" s="1533" customFormat="1" ht="15.75" customHeight="1">
      <c r="AO450" s="188"/>
      <c r="AP450" s="188"/>
      <c r="AQ450" s="188"/>
      <c r="AR450" s="188"/>
      <c r="AS450" s="188"/>
      <c r="AT450" s="188"/>
      <c r="AU450" s="188"/>
      <c r="AV450" s="188"/>
      <c r="AW450" s="188"/>
      <c r="AX450" s="188"/>
      <c r="AY450" s="188"/>
      <c r="AZ450" s="188"/>
      <c r="BA450" s="188"/>
      <c r="BB450" s="188"/>
      <c r="BC450" s="188"/>
      <c r="BD450" s="188"/>
      <c r="BE450" s="188"/>
      <c r="BF450" s="188"/>
      <c r="BG450" s="188"/>
      <c r="BH450" s="188"/>
      <c r="BI450" s="188"/>
      <c r="BJ450" s="188"/>
      <c r="BK450" s="188"/>
      <c r="BL450" s="188"/>
      <c r="BM450" s="188"/>
      <c r="BN450" s="188"/>
      <c r="BO450" s="188"/>
      <c r="BP450" s="188"/>
      <c r="BQ450" s="188"/>
      <c r="BR450" s="188"/>
      <c r="BS450" s="188"/>
      <c r="BT450" s="188"/>
      <c r="BU450" s="188"/>
      <c r="BV450" s="188"/>
      <c r="BW450" s="188"/>
      <c r="BX450" s="188"/>
    </row>
    <row r="451" spans="41:76" s="1533" customFormat="1" ht="15.75" customHeight="1">
      <c r="AO451" s="188"/>
      <c r="AP451" s="188"/>
      <c r="AQ451" s="188"/>
      <c r="AR451" s="188"/>
      <c r="AS451" s="188"/>
      <c r="AT451" s="188"/>
      <c r="AU451" s="188"/>
      <c r="AV451" s="188"/>
      <c r="AW451" s="188"/>
      <c r="AX451" s="188"/>
      <c r="AY451" s="188"/>
      <c r="AZ451" s="188"/>
      <c r="BA451" s="188"/>
      <c r="BB451" s="188"/>
      <c r="BC451" s="188"/>
      <c r="BD451" s="188"/>
      <c r="BE451" s="188"/>
      <c r="BF451" s="188"/>
      <c r="BG451" s="188"/>
      <c r="BH451" s="188"/>
      <c r="BI451" s="188"/>
      <c r="BJ451" s="188"/>
      <c r="BK451" s="188"/>
      <c r="BL451" s="188"/>
      <c r="BM451" s="188"/>
      <c r="BN451" s="188"/>
      <c r="BO451" s="188"/>
      <c r="BP451" s="188"/>
      <c r="BQ451" s="188"/>
      <c r="BR451" s="188"/>
      <c r="BS451" s="188"/>
      <c r="BT451" s="188"/>
      <c r="BU451" s="188"/>
      <c r="BV451" s="188"/>
      <c r="BW451" s="188"/>
      <c r="BX451" s="188"/>
    </row>
    <row r="452" spans="41:76" s="1533" customFormat="1" ht="15.75" customHeight="1">
      <c r="AO452" s="188"/>
      <c r="AP452" s="188"/>
      <c r="AQ452" s="188"/>
      <c r="AR452" s="188"/>
      <c r="AS452" s="188"/>
      <c r="AT452" s="188"/>
      <c r="AU452" s="188"/>
      <c r="AV452" s="188"/>
      <c r="AW452" s="188"/>
      <c r="AX452" s="188"/>
      <c r="AY452" s="188"/>
      <c r="AZ452" s="188"/>
      <c r="BA452" s="188"/>
      <c r="BB452" s="188"/>
      <c r="BC452" s="188"/>
      <c r="BD452" s="188"/>
      <c r="BE452" s="188"/>
      <c r="BF452" s="188"/>
      <c r="BG452" s="188"/>
      <c r="BH452" s="188"/>
      <c r="BI452" s="188"/>
      <c r="BJ452" s="188"/>
      <c r="BK452" s="188"/>
      <c r="BL452" s="188"/>
      <c r="BM452" s="188"/>
      <c r="BN452" s="188"/>
      <c r="BO452" s="188"/>
      <c r="BP452" s="188"/>
      <c r="BQ452" s="188"/>
      <c r="BR452" s="188"/>
      <c r="BS452" s="188"/>
      <c r="BT452" s="188"/>
      <c r="BU452" s="188"/>
      <c r="BV452" s="188"/>
      <c r="BW452" s="188"/>
      <c r="BX452" s="188"/>
    </row>
    <row r="453" spans="41:76" s="1533" customFormat="1" ht="15.75" customHeight="1">
      <c r="AO453" s="188"/>
      <c r="AP453" s="188"/>
      <c r="AQ453" s="188"/>
      <c r="AR453" s="188"/>
      <c r="AS453" s="188"/>
      <c r="AT453" s="188"/>
      <c r="AU453" s="188"/>
      <c r="AV453" s="188"/>
      <c r="AW453" s="188"/>
      <c r="AX453" s="188"/>
      <c r="AY453" s="188"/>
      <c r="AZ453" s="188"/>
      <c r="BA453" s="188"/>
      <c r="BB453" s="188"/>
      <c r="BC453" s="188"/>
      <c r="BD453" s="188"/>
      <c r="BE453" s="188"/>
      <c r="BF453" s="188"/>
      <c r="BG453" s="188"/>
      <c r="BH453" s="188"/>
      <c r="BI453" s="188"/>
      <c r="BJ453" s="188"/>
      <c r="BK453" s="188"/>
      <c r="BL453" s="188"/>
      <c r="BM453" s="188"/>
      <c r="BN453" s="188"/>
      <c r="BO453" s="188"/>
      <c r="BP453" s="188"/>
      <c r="BQ453" s="188"/>
      <c r="BR453" s="188"/>
      <c r="BS453" s="188"/>
      <c r="BT453" s="188"/>
      <c r="BU453" s="188"/>
      <c r="BV453" s="188"/>
      <c r="BW453" s="188"/>
      <c r="BX453" s="188"/>
    </row>
    <row r="454" spans="41:76" s="1533" customFormat="1" ht="15.75" customHeight="1">
      <c r="AO454" s="188"/>
      <c r="AP454" s="188"/>
      <c r="AQ454" s="188"/>
      <c r="AR454" s="188"/>
      <c r="AS454" s="188"/>
      <c r="AT454" s="188"/>
      <c r="AU454" s="188"/>
      <c r="AV454" s="188"/>
      <c r="AW454" s="188"/>
      <c r="AX454" s="188"/>
      <c r="AY454" s="188"/>
      <c r="AZ454" s="188"/>
      <c r="BA454" s="188"/>
      <c r="BB454" s="188"/>
      <c r="BC454" s="188"/>
      <c r="BD454" s="188"/>
      <c r="BE454" s="188"/>
      <c r="BF454" s="188"/>
      <c r="BG454" s="188"/>
      <c r="BH454" s="188"/>
      <c r="BI454" s="188"/>
      <c r="BJ454" s="188"/>
      <c r="BK454" s="188"/>
      <c r="BL454" s="188"/>
      <c r="BM454" s="188"/>
      <c r="BN454" s="188"/>
      <c r="BO454" s="188"/>
      <c r="BP454" s="188"/>
      <c r="BQ454" s="188"/>
      <c r="BR454" s="188"/>
      <c r="BS454" s="188"/>
      <c r="BT454" s="188"/>
      <c r="BU454" s="188"/>
      <c r="BV454" s="188"/>
      <c r="BW454" s="188"/>
      <c r="BX454" s="188"/>
    </row>
    <row r="455" spans="41:76" s="1533" customFormat="1" ht="15.75" customHeight="1">
      <c r="AO455" s="188"/>
      <c r="AP455" s="188"/>
      <c r="AQ455" s="188"/>
      <c r="AR455" s="188"/>
      <c r="AS455" s="188"/>
      <c r="AT455" s="188"/>
      <c r="AU455" s="188"/>
      <c r="AV455" s="188"/>
      <c r="AW455" s="188"/>
      <c r="AX455" s="188"/>
      <c r="AY455" s="188"/>
      <c r="AZ455" s="188"/>
      <c r="BA455" s="188"/>
      <c r="BB455" s="188"/>
      <c r="BC455" s="188"/>
      <c r="BD455" s="188"/>
      <c r="BE455" s="188"/>
      <c r="BF455" s="188"/>
      <c r="BG455" s="188"/>
      <c r="BH455" s="188"/>
      <c r="BI455" s="188"/>
      <c r="BJ455" s="188"/>
      <c r="BK455" s="188"/>
      <c r="BL455" s="188"/>
      <c r="BM455" s="188"/>
      <c r="BN455" s="188"/>
      <c r="BO455" s="188"/>
      <c r="BP455" s="188"/>
      <c r="BQ455" s="188"/>
      <c r="BR455" s="188"/>
      <c r="BS455" s="188"/>
      <c r="BT455" s="188"/>
      <c r="BU455" s="188"/>
      <c r="BV455" s="188"/>
      <c r="BW455" s="188"/>
      <c r="BX455" s="188"/>
    </row>
    <row r="456" spans="41:76" s="1533" customFormat="1" ht="15.75" customHeight="1">
      <c r="AO456" s="188"/>
      <c r="AP456" s="188"/>
      <c r="AQ456" s="188"/>
      <c r="AR456" s="188"/>
      <c r="AS456" s="188"/>
      <c r="AT456" s="188"/>
      <c r="AU456" s="188"/>
      <c r="AV456" s="188"/>
      <c r="AW456" s="188"/>
      <c r="AX456" s="188"/>
      <c r="AY456" s="188"/>
      <c r="AZ456" s="188"/>
      <c r="BA456" s="188"/>
      <c r="BB456" s="188"/>
      <c r="BC456" s="188"/>
      <c r="BD456" s="188"/>
      <c r="BE456" s="188"/>
      <c r="BF456" s="188"/>
      <c r="BG456" s="188"/>
      <c r="BH456" s="188"/>
      <c r="BI456" s="188"/>
      <c r="BJ456" s="188"/>
      <c r="BK456" s="188"/>
      <c r="BL456" s="188"/>
      <c r="BM456" s="188"/>
      <c r="BN456" s="188"/>
      <c r="BO456" s="188"/>
      <c r="BP456" s="188"/>
      <c r="BQ456" s="188"/>
      <c r="BR456" s="188"/>
      <c r="BS456" s="188"/>
      <c r="BT456" s="188"/>
      <c r="BU456" s="188"/>
      <c r="BV456" s="188"/>
      <c r="BW456" s="188"/>
      <c r="BX456" s="188"/>
    </row>
    <row r="457" spans="41:76" s="1533" customFormat="1" ht="15.75" customHeight="1">
      <c r="AO457" s="188"/>
      <c r="AP457" s="188"/>
      <c r="AQ457" s="188"/>
      <c r="AR457" s="188"/>
      <c r="AS457" s="188"/>
      <c r="AT457" s="188"/>
      <c r="AU457" s="188"/>
      <c r="AV457" s="188"/>
      <c r="AW457" s="188"/>
      <c r="AX457" s="188"/>
      <c r="AY457" s="188"/>
      <c r="AZ457" s="188"/>
      <c r="BA457" s="188"/>
      <c r="BB457" s="188"/>
      <c r="BC457" s="188"/>
      <c r="BD457" s="188"/>
      <c r="BE457" s="188"/>
      <c r="BF457" s="188"/>
      <c r="BG457" s="188"/>
      <c r="BH457" s="188"/>
      <c r="BI457" s="188"/>
      <c r="BJ457" s="188"/>
      <c r="BK457" s="188"/>
      <c r="BL457" s="188"/>
      <c r="BM457" s="188"/>
      <c r="BN457" s="188"/>
      <c r="BO457" s="188"/>
      <c r="BP457" s="188"/>
      <c r="BQ457" s="188"/>
      <c r="BR457" s="188"/>
      <c r="BS457" s="188"/>
      <c r="BT457" s="188"/>
      <c r="BU457" s="188"/>
      <c r="BV457" s="188"/>
      <c r="BW457" s="188"/>
      <c r="BX457" s="188"/>
    </row>
    <row r="458" spans="41:76" s="1533" customFormat="1" ht="15.75" customHeight="1">
      <c r="AO458" s="188"/>
      <c r="AP458" s="188"/>
      <c r="AQ458" s="188"/>
      <c r="AR458" s="188"/>
      <c r="AS458" s="188"/>
      <c r="AT458" s="188"/>
      <c r="AU458" s="188"/>
      <c r="AV458" s="188"/>
      <c r="AW458" s="188"/>
      <c r="AX458" s="188"/>
      <c r="AY458" s="188"/>
      <c r="AZ458" s="188"/>
      <c r="BA458" s="188"/>
      <c r="BB458" s="188"/>
      <c r="BC458" s="188"/>
      <c r="BD458" s="188"/>
      <c r="BE458" s="188"/>
      <c r="BF458" s="188"/>
      <c r="BG458" s="188"/>
      <c r="BH458" s="188"/>
      <c r="BI458" s="188"/>
      <c r="BJ458" s="188"/>
      <c r="BK458" s="188"/>
      <c r="BL458" s="188"/>
      <c r="BM458" s="188"/>
      <c r="BN458" s="188"/>
      <c r="BO458" s="188"/>
      <c r="BP458" s="188"/>
      <c r="BQ458" s="188"/>
      <c r="BR458" s="188"/>
      <c r="BS458" s="188"/>
      <c r="BT458" s="188"/>
      <c r="BU458" s="188"/>
      <c r="BV458" s="188"/>
      <c r="BW458" s="188"/>
      <c r="BX458" s="188"/>
    </row>
    <row r="459" spans="41:76" s="1533" customFormat="1" ht="15.75" customHeight="1">
      <c r="AO459" s="188"/>
      <c r="AP459" s="188"/>
      <c r="AQ459" s="188"/>
      <c r="AR459" s="188"/>
      <c r="AS459" s="188"/>
      <c r="AT459" s="188"/>
      <c r="AU459" s="188"/>
      <c r="AV459" s="188"/>
      <c r="AW459" s="188"/>
      <c r="AX459" s="188"/>
      <c r="AY459" s="188"/>
      <c r="AZ459" s="188"/>
      <c r="BA459" s="188"/>
      <c r="BB459" s="188"/>
      <c r="BC459" s="188"/>
      <c r="BD459" s="188"/>
      <c r="BE459" s="188"/>
      <c r="BF459" s="188"/>
      <c r="BG459" s="188"/>
      <c r="BH459" s="188"/>
      <c r="BI459" s="188"/>
      <c r="BJ459" s="188"/>
      <c r="BK459" s="188"/>
      <c r="BL459" s="188"/>
      <c r="BM459" s="188"/>
      <c r="BN459" s="188"/>
      <c r="BO459" s="188"/>
      <c r="BP459" s="188"/>
      <c r="BQ459" s="188"/>
      <c r="BR459" s="188"/>
      <c r="BS459" s="188"/>
      <c r="BT459" s="188"/>
      <c r="BU459" s="188"/>
      <c r="BV459" s="188"/>
      <c r="BW459" s="188"/>
      <c r="BX459" s="188"/>
    </row>
    <row r="460" spans="41:76" s="1533" customFormat="1" ht="15.75" customHeight="1">
      <c r="AO460" s="188"/>
      <c r="AP460" s="188"/>
      <c r="AQ460" s="188"/>
      <c r="AR460" s="188"/>
      <c r="AS460" s="188"/>
      <c r="AT460" s="188"/>
      <c r="AU460" s="188"/>
      <c r="AV460" s="188"/>
      <c r="AW460" s="188"/>
      <c r="AX460" s="188"/>
      <c r="AY460" s="188"/>
      <c r="AZ460" s="188"/>
      <c r="BA460" s="188"/>
      <c r="BB460" s="188"/>
      <c r="BC460" s="188"/>
      <c r="BD460" s="188"/>
      <c r="BE460" s="188"/>
      <c r="BF460" s="188"/>
      <c r="BG460" s="188"/>
      <c r="BH460" s="188"/>
      <c r="BI460" s="188"/>
      <c r="BJ460" s="188"/>
      <c r="BK460" s="188"/>
      <c r="BL460" s="188"/>
      <c r="BM460" s="188"/>
      <c r="BN460" s="188"/>
      <c r="BO460" s="188"/>
      <c r="BP460" s="188"/>
      <c r="BQ460" s="188"/>
      <c r="BR460" s="188"/>
      <c r="BS460" s="188"/>
      <c r="BT460" s="188"/>
      <c r="BU460" s="188"/>
      <c r="BV460" s="188"/>
      <c r="BW460" s="188"/>
      <c r="BX460" s="188"/>
    </row>
    <row r="461" spans="41:76" s="1533" customFormat="1" ht="15.75" customHeight="1">
      <c r="AO461" s="188"/>
      <c r="AP461" s="188"/>
      <c r="AQ461" s="188"/>
      <c r="AR461" s="188"/>
      <c r="AS461" s="188"/>
      <c r="AT461" s="188"/>
      <c r="AU461" s="188"/>
      <c r="AV461" s="188"/>
      <c r="AW461" s="188"/>
      <c r="AX461" s="188"/>
      <c r="AY461" s="188"/>
      <c r="AZ461" s="188"/>
      <c r="BA461" s="188"/>
      <c r="BB461" s="188"/>
      <c r="BC461" s="188"/>
      <c r="BD461" s="188"/>
      <c r="BE461" s="188"/>
      <c r="BF461" s="188"/>
      <c r="BG461" s="188"/>
      <c r="BH461" s="188"/>
      <c r="BI461" s="188"/>
      <c r="BJ461" s="188"/>
      <c r="BK461" s="188"/>
      <c r="BL461" s="188"/>
      <c r="BM461" s="188"/>
      <c r="BN461" s="188"/>
      <c r="BO461" s="188"/>
      <c r="BP461" s="188"/>
      <c r="BQ461" s="188"/>
      <c r="BR461" s="188"/>
      <c r="BS461" s="188"/>
      <c r="BT461" s="188"/>
      <c r="BU461" s="188"/>
      <c r="BV461" s="188"/>
      <c r="BW461" s="188"/>
      <c r="BX461" s="188"/>
    </row>
    <row r="462" spans="41:76" s="1533" customFormat="1" ht="15.75" customHeight="1">
      <c r="AO462" s="188"/>
      <c r="AP462" s="188"/>
      <c r="AQ462" s="188"/>
      <c r="AR462" s="188"/>
      <c r="AS462" s="188"/>
      <c r="AT462" s="188"/>
      <c r="AU462" s="188"/>
      <c r="AV462" s="188"/>
      <c r="AW462" s="188"/>
      <c r="AX462" s="188"/>
      <c r="AY462" s="188"/>
      <c r="AZ462" s="188"/>
      <c r="BA462" s="188"/>
      <c r="BB462" s="188"/>
      <c r="BC462" s="188"/>
      <c r="BD462" s="188"/>
      <c r="BE462" s="188"/>
      <c r="BF462" s="188"/>
      <c r="BG462" s="188"/>
      <c r="BH462" s="188"/>
      <c r="BI462" s="188"/>
      <c r="BJ462" s="188"/>
      <c r="BK462" s="188"/>
      <c r="BL462" s="188"/>
      <c r="BM462" s="188"/>
      <c r="BN462" s="188"/>
      <c r="BO462" s="188"/>
      <c r="BP462" s="188"/>
      <c r="BQ462" s="188"/>
      <c r="BR462" s="188"/>
      <c r="BS462" s="188"/>
      <c r="BT462" s="188"/>
      <c r="BU462" s="188"/>
      <c r="BV462" s="188"/>
      <c r="BW462" s="188"/>
      <c r="BX462" s="188"/>
    </row>
    <row r="463" spans="41:76" s="1533" customFormat="1" ht="15.75" customHeight="1">
      <c r="AO463" s="188"/>
      <c r="AP463" s="188"/>
      <c r="AQ463" s="188"/>
      <c r="AR463" s="188"/>
      <c r="AS463" s="188"/>
      <c r="AT463" s="188"/>
      <c r="AU463" s="188"/>
      <c r="AV463" s="188"/>
      <c r="AW463" s="188"/>
      <c r="AX463" s="188"/>
      <c r="AY463" s="188"/>
      <c r="AZ463" s="188"/>
      <c r="BA463" s="188"/>
      <c r="BB463" s="188"/>
      <c r="BC463" s="188"/>
      <c r="BD463" s="188"/>
      <c r="BE463" s="188"/>
      <c r="BF463" s="188"/>
      <c r="BG463" s="188"/>
      <c r="BH463" s="188"/>
      <c r="BI463" s="188"/>
      <c r="BJ463" s="188"/>
      <c r="BK463" s="188"/>
      <c r="BL463" s="188"/>
      <c r="BM463" s="188"/>
      <c r="BN463" s="188"/>
      <c r="BO463" s="188"/>
      <c r="BP463" s="188"/>
      <c r="BQ463" s="188"/>
      <c r="BR463" s="188"/>
      <c r="BS463" s="188"/>
      <c r="BT463" s="188"/>
      <c r="BU463" s="188"/>
      <c r="BV463" s="188"/>
      <c r="BW463" s="188"/>
      <c r="BX463" s="188"/>
    </row>
    <row r="464" spans="41:76" s="1533" customFormat="1" ht="15.75" customHeight="1">
      <c r="AO464" s="188"/>
      <c r="AP464" s="188"/>
      <c r="AQ464" s="188"/>
      <c r="AR464" s="188"/>
      <c r="AS464" s="188"/>
      <c r="AT464" s="188"/>
      <c r="AU464" s="188"/>
      <c r="AV464" s="188"/>
      <c r="AW464" s="188"/>
      <c r="AX464" s="188"/>
      <c r="AY464" s="188"/>
      <c r="AZ464" s="188"/>
      <c r="BA464" s="188"/>
      <c r="BB464" s="188"/>
      <c r="BC464" s="188"/>
      <c r="BD464" s="188"/>
      <c r="BE464" s="188"/>
      <c r="BF464" s="188"/>
      <c r="BG464" s="188"/>
      <c r="BH464" s="188"/>
      <c r="BI464" s="188"/>
      <c r="BJ464" s="188"/>
      <c r="BK464" s="188"/>
      <c r="BL464" s="188"/>
      <c r="BM464" s="188"/>
      <c r="BN464" s="188"/>
      <c r="BO464" s="188"/>
      <c r="BP464" s="188"/>
      <c r="BQ464" s="188"/>
      <c r="BR464" s="188"/>
      <c r="BS464" s="188"/>
      <c r="BT464" s="188"/>
      <c r="BU464" s="188"/>
      <c r="BV464" s="188"/>
      <c r="BW464" s="188"/>
      <c r="BX464" s="188"/>
    </row>
    <row r="465" spans="41:76" s="1533" customFormat="1" ht="15.75" customHeight="1">
      <c r="AO465" s="188"/>
      <c r="AP465" s="188"/>
      <c r="AQ465" s="188"/>
      <c r="AR465" s="188"/>
      <c r="AS465" s="188"/>
      <c r="AT465" s="188"/>
      <c r="AU465" s="188"/>
      <c r="AV465" s="188"/>
      <c r="AW465" s="188"/>
      <c r="AX465" s="188"/>
      <c r="AY465" s="188"/>
      <c r="AZ465" s="188"/>
      <c r="BA465" s="188"/>
      <c r="BB465" s="188"/>
      <c r="BC465" s="188"/>
      <c r="BD465" s="188"/>
      <c r="BE465" s="188"/>
      <c r="BF465" s="188"/>
      <c r="BG465" s="188"/>
      <c r="BH465" s="188"/>
      <c r="BI465" s="188"/>
      <c r="BJ465" s="188"/>
      <c r="BK465" s="188"/>
      <c r="BL465" s="188"/>
      <c r="BM465" s="188"/>
      <c r="BN465" s="188"/>
      <c r="BO465" s="188"/>
      <c r="BP465" s="188"/>
      <c r="BQ465" s="188"/>
      <c r="BR465" s="188"/>
      <c r="BS465" s="188"/>
      <c r="BT465" s="188"/>
      <c r="BU465" s="188"/>
      <c r="BV465" s="188"/>
      <c r="BW465" s="188"/>
      <c r="BX465" s="188"/>
    </row>
    <row r="466" spans="41:76" s="1533" customFormat="1" ht="15.75" customHeight="1">
      <c r="AO466" s="188"/>
      <c r="AP466" s="188"/>
      <c r="AQ466" s="188"/>
      <c r="AR466" s="188"/>
      <c r="AS466" s="188"/>
      <c r="AT466" s="188"/>
      <c r="AU466" s="188"/>
      <c r="AV466" s="188"/>
      <c r="AW466" s="188"/>
      <c r="AX466" s="188"/>
      <c r="AY466" s="188"/>
      <c r="AZ466" s="188"/>
      <c r="BA466" s="188"/>
      <c r="BB466" s="188"/>
      <c r="BC466" s="188"/>
      <c r="BD466" s="188"/>
      <c r="BE466" s="188"/>
      <c r="BF466" s="188"/>
      <c r="BG466" s="188"/>
      <c r="BH466" s="188"/>
      <c r="BI466" s="188"/>
      <c r="BJ466" s="188"/>
      <c r="BK466" s="188"/>
      <c r="BL466" s="188"/>
      <c r="BM466" s="188"/>
      <c r="BN466" s="188"/>
      <c r="BO466" s="188"/>
      <c r="BP466" s="188"/>
      <c r="BQ466" s="188"/>
      <c r="BR466" s="188"/>
      <c r="BS466" s="188"/>
      <c r="BT466" s="188"/>
      <c r="BU466" s="188"/>
      <c r="BV466" s="188"/>
      <c r="BW466" s="188"/>
      <c r="BX466" s="188"/>
    </row>
    <row r="467" spans="41:76" s="1533" customFormat="1" ht="15.75" customHeight="1">
      <c r="AO467" s="188"/>
      <c r="AP467" s="188"/>
      <c r="AQ467" s="188"/>
      <c r="AR467" s="188"/>
      <c r="AS467" s="188"/>
      <c r="AT467" s="188"/>
      <c r="AU467" s="188"/>
      <c r="AV467" s="188"/>
      <c r="AW467" s="188"/>
      <c r="AX467" s="188"/>
      <c r="AY467" s="188"/>
      <c r="AZ467" s="188"/>
      <c r="BA467" s="188"/>
      <c r="BB467" s="188"/>
      <c r="BC467" s="188"/>
      <c r="BD467" s="188"/>
      <c r="BE467" s="188"/>
      <c r="BF467" s="188"/>
      <c r="BG467" s="188"/>
      <c r="BH467" s="188"/>
      <c r="BI467" s="188"/>
      <c r="BJ467" s="188"/>
      <c r="BK467" s="188"/>
      <c r="BL467" s="188"/>
      <c r="BM467" s="188"/>
      <c r="BN467" s="188"/>
      <c r="BO467" s="188"/>
      <c r="BP467" s="188"/>
      <c r="BQ467" s="188"/>
      <c r="BR467" s="188"/>
      <c r="BS467" s="188"/>
      <c r="BT467" s="188"/>
      <c r="BU467" s="188"/>
      <c r="BV467" s="188"/>
      <c r="BW467" s="188"/>
      <c r="BX467" s="188"/>
    </row>
    <row r="468" spans="41:76" s="1533" customFormat="1" ht="15.75" customHeight="1">
      <c r="AO468" s="188"/>
      <c r="AP468" s="188"/>
      <c r="AQ468" s="188"/>
      <c r="AR468" s="188"/>
      <c r="AS468" s="188"/>
      <c r="AT468" s="188"/>
      <c r="AU468" s="188"/>
      <c r="AV468" s="188"/>
      <c r="AW468" s="188"/>
      <c r="AX468" s="188"/>
      <c r="AY468" s="188"/>
      <c r="AZ468" s="188"/>
      <c r="BA468" s="188"/>
      <c r="BB468" s="188"/>
      <c r="BC468" s="188"/>
      <c r="BD468" s="188"/>
      <c r="BE468" s="188"/>
      <c r="BF468" s="188"/>
      <c r="BG468" s="188"/>
      <c r="BH468" s="188"/>
      <c r="BI468" s="188"/>
      <c r="BJ468" s="188"/>
      <c r="BK468" s="188"/>
      <c r="BL468" s="188"/>
      <c r="BM468" s="188"/>
      <c r="BN468" s="188"/>
      <c r="BO468" s="188"/>
      <c r="BP468" s="188"/>
      <c r="BQ468" s="188"/>
      <c r="BR468" s="188"/>
      <c r="BS468" s="188"/>
      <c r="BT468" s="188"/>
      <c r="BU468" s="188"/>
      <c r="BV468" s="188"/>
      <c r="BW468" s="188"/>
      <c r="BX468" s="188"/>
    </row>
    <row r="469" spans="41:76" s="1533" customFormat="1" ht="15.75" customHeight="1">
      <c r="AO469" s="188"/>
      <c r="AP469" s="188"/>
      <c r="AQ469" s="188"/>
      <c r="AR469" s="188"/>
      <c r="AS469" s="188"/>
      <c r="AT469" s="188"/>
      <c r="AU469" s="188"/>
      <c r="AV469" s="188"/>
      <c r="AW469" s="188"/>
      <c r="AX469" s="188"/>
      <c r="AY469" s="188"/>
      <c r="AZ469" s="188"/>
      <c r="BA469" s="188"/>
      <c r="BB469" s="188"/>
      <c r="BC469" s="188"/>
      <c r="BD469" s="188"/>
      <c r="BE469" s="188"/>
      <c r="BF469" s="188"/>
      <c r="BG469" s="188"/>
      <c r="BH469" s="188"/>
      <c r="BI469" s="188"/>
      <c r="BJ469" s="188"/>
      <c r="BK469" s="188"/>
      <c r="BL469" s="188"/>
      <c r="BM469" s="188"/>
      <c r="BN469" s="188"/>
      <c r="BO469" s="188"/>
      <c r="BP469" s="188"/>
      <c r="BQ469" s="188"/>
      <c r="BR469" s="188"/>
      <c r="BS469" s="188"/>
      <c r="BT469" s="188"/>
      <c r="BU469" s="188"/>
      <c r="BV469" s="188"/>
      <c r="BW469" s="188"/>
      <c r="BX469" s="188"/>
    </row>
    <row r="470" spans="41:76" s="1533" customFormat="1" ht="15.75" customHeight="1">
      <c r="AO470" s="188"/>
      <c r="AP470" s="188"/>
      <c r="AQ470" s="188"/>
      <c r="AR470" s="188"/>
      <c r="AS470" s="188"/>
      <c r="AT470" s="188"/>
      <c r="AU470" s="188"/>
      <c r="AV470" s="188"/>
      <c r="AW470" s="188"/>
      <c r="AX470" s="188"/>
      <c r="AY470" s="188"/>
      <c r="AZ470" s="188"/>
      <c r="BA470" s="188"/>
      <c r="BB470" s="188"/>
      <c r="BC470" s="188"/>
      <c r="BD470" s="188"/>
      <c r="BE470" s="188"/>
      <c r="BF470" s="188"/>
      <c r="BG470" s="188"/>
      <c r="BH470" s="188"/>
      <c r="BI470" s="188"/>
      <c r="BJ470" s="188"/>
      <c r="BK470" s="188"/>
      <c r="BL470" s="188"/>
      <c r="BM470" s="188"/>
      <c r="BN470" s="188"/>
      <c r="BO470" s="188"/>
      <c r="BP470" s="188"/>
      <c r="BQ470" s="188"/>
      <c r="BR470" s="188"/>
      <c r="BS470" s="188"/>
      <c r="BT470" s="188"/>
      <c r="BU470" s="188"/>
      <c r="BV470" s="188"/>
      <c r="BW470" s="188"/>
      <c r="BX470" s="188"/>
    </row>
    <row r="471" spans="41:76" s="1533" customFormat="1" ht="15.75" customHeight="1">
      <c r="AO471" s="188"/>
      <c r="AP471" s="188"/>
      <c r="AQ471" s="188"/>
      <c r="AR471" s="188"/>
      <c r="AS471" s="188"/>
      <c r="AT471" s="188"/>
      <c r="AU471" s="188"/>
      <c r="AV471" s="188"/>
      <c r="AW471" s="188"/>
      <c r="AX471" s="188"/>
      <c r="AY471" s="188"/>
      <c r="AZ471" s="188"/>
      <c r="BA471" s="188"/>
      <c r="BB471" s="188"/>
      <c r="BC471" s="188"/>
      <c r="BD471" s="188"/>
      <c r="BE471" s="188"/>
      <c r="BF471" s="188"/>
      <c r="BG471" s="188"/>
      <c r="BH471" s="188"/>
      <c r="BI471" s="188"/>
      <c r="BJ471" s="188"/>
      <c r="BK471" s="188"/>
      <c r="BL471" s="188"/>
      <c r="BM471" s="188"/>
      <c r="BN471" s="188"/>
      <c r="BO471" s="188"/>
      <c r="BP471" s="188"/>
      <c r="BQ471" s="188"/>
      <c r="BR471" s="188"/>
      <c r="BS471" s="188"/>
      <c r="BT471" s="188"/>
      <c r="BU471" s="188"/>
      <c r="BV471" s="188"/>
      <c r="BW471" s="188"/>
      <c r="BX471" s="188"/>
    </row>
    <row r="472" spans="41:76" s="1533" customFormat="1" ht="15.75" customHeight="1">
      <c r="AO472" s="188"/>
      <c r="AP472" s="188"/>
      <c r="AQ472" s="188"/>
      <c r="AR472" s="188"/>
      <c r="AS472" s="188"/>
      <c r="AT472" s="188"/>
      <c r="AU472" s="188"/>
      <c r="AV472" s="188"/>
      <c r="AW472" s="188"/>
      <c r="AX472" s="188"/>
      <c r="AY472" s="188"/>
      <c r="AZ472" s="188"/>
      <c r="BA472" s="188"/>
      <c r="BB472" s="188"/>
      <c r="BC472" s="188"/>
      <c r="BD472" s="188"/>
      <c r="BE472" s="188"/>
      <c r="BF472" s="188"/>
      <c r="BG472" s="188"/>
      <c r="BH472" s="188"/>
      <c r="BI472" s="188"/>
      <c r="BJ472" s="188"/>
      <c r="BK472" s="188"/>
      <c r="BL472" s="188"/>
      <c r="BM472" s="188"/>
      <c r="BN472" s="188"/>
      <c r="BO472" s="188"/>
      <c r="BP472" s="188"/>
      <c r="BQ472" s="188"/>
      <c r="BR472" s="188"/>
      <c r="BS472" s="188"/>
      <c r="BT472" s="188"/>
      <c r="BU472" s="188"/>
      <c r="BV472" s="188"/>
      <c r="BW472" s="188"/>
      <c r="BX472" s="188"/>
    </row>
    <row r="473" spans="41:76" s="1533" customFormat="1" ht="15.75" customHeight="1">
      <c r="AO473" s="188"/>
      <c r="AP473" s="188"/>
      <c r="AQ473" s="188"/>
      <c r="AR473" s="188"/>
      <c r="AS473" s="188"/>
      <c r="AT473" s="188"/>
      <c r="AU473" s="188"/>
      <c r="AV473" s="188"/>
      <c r="AW473" s="188"/>
      <c r="AX473" s="188"/>
      <c r="AY473" s="188"/>
      <c r="AZ473" s="188"/>
      <c r="BA473" s="188"/>
      <c r="BB473" s="188"/>
      <c r="BC473" s="188"/>
      <c r="BD473" s="188"/>
      <c r="BE473" s="188"/>
      <c r="BF473" s="188"/>
      <c r="BG473" s="188"/>
      <c r="BH473" s="188"/>
      <c r="BI473" s="188"/>
      <c r="BJ473" s="188"/>
      <c r="BK473" s="188"/>
      <c r="BL473" s="188"/>
      <c r="BM473" s="188"/>
      <c r="BN473" s="188"/>
      <c r="BO473" s="188"/>
      <c r="BP473" s="188"/>
      <c r="BQ473" s="188"/>
      <c r="BR473" s="188"/>
      <c r="BS473" s="188"/>
      <c r="BT473" s="188"/>
      <c r="BU473" s="188"/>
      <c r="BV473" s="188"/>
      <c r="BW473" s="188"/>
      <c r="BX473" s="188"/>
    </row>
    <row r="474" spans="41:76" s="1533" customFormat="1" ht="15.75" customHeight="1">
      <c r="AO474" s="188"/>
      <c r="AP474" s="188"/>
      <c r="AQ474" s="188"/>
      <c r="AR474" s="188"/>
      <c r="AS474" s="188"/>
      <c r="AT474" s="188"/>
      <c r="AU474" s="188"/>
      <c r="AV474" s="188"/>
      <c r="AW474" s="188"/>
      <c r="AX474" s="188"/>
      <c r="AY474" s="188"/>
      <c r="AZ474" s="188"/>
      <c r="BA474" s="188"/>
      <c r="BB474" s="188"/>
      <c r="BC474" s="188"/>
      <c r="BD474" s="188"/>
      <c r="BE474" s="188"/>
      <c r="BF474" s="188"/>
      <c r="BG474" s="188"/>
      <c r="BH474" s="188"/>
      <c r="BI474" s="188"/>
      <c r="BJ474" s="188"/>
      <c r="BK474" s="188"/>
      <c r="BL474" s="188"/>
      <c r="BM474" s="188"/>
      <c r="BN474" s="188"/>
      <c r="BO474" s="188"/>
      <c r="BP474" s="188"/>
      <c r="BQ474" s="188"/>
      <c r="BR474" s="188"/>
      <c r="BS474" s="188"/>
      <c r="BT474" s="188"/>
      <c r="BU474" s="188"/>
      <c r="BV474" s="188"/>
      <c r="BW474" s="188"/>
      <c r="BX474" s="188"/>
    </row>
    <row r="475" spans="41:76" s="1533" customFormat="1" ht="15.75" customHeight="1">
      <c r="AO475" s="188"/>
      <c r="AP475" s="188"/>
      <c r="AQ475" s="188"/>
      <c r="AR475" s="188"/>
      <c r="AS475" s="188"/>
      <c r="AT475" s="188"/>
      <c r="AU475" s="188"/>
      <c r="AV475" s="188"/>
      <c r="AW475" s="188"/>
      <c r="AX475" s="188"/>
      <c r="AY475" s="188"/>
      <c r="AZ475" s="188"/>
      <c r="BA475" s="188"/>
      <c r="BB475" s="188"/>
      <c r="BC475" s="188"/>
      <c r="BD475" s="188"/>
      <c r="BE475" s="188"/>
      <c r="BF475" s="188"/>
      <c r="BG475" s="188"/>
      <c r="BH475" s="188"/>
      <c r="BI475" s="188"/>
      <c r="BJ475" s="188"/>
      <c r="BK475" s="188"/>
      <c r="BL475" s="188"/>
      <c r="BM475" s="188"/>
      <c r="BN475" s="188"/>
      <c r="BO475" s="188"/>
      <c r="BP475" s="188"/>
      <c r="BQ475" s="188"/>
      <c r="BR475" s="188"/>
      <c r="BS475" s="188"/>
      <c r="BT475" s="188"/>
      <c r="BU475" s="188"/>
      <c r="BV475" s="188"/>
      <c r="BW475" s="188"/>
      <c r="BX475" s="188"/>
    </row>
    <row r="476" spans="41:76" s="1533" customFormat="1" ht="15.75" customHeight="1">
      <c r="AO476" s="188"/>
      <c r="AP476" s="188"/>
      <c r="AQ476" s="188"/>
      <c r="AR476" s="188"/>
      <c r="AS476" s="188"/>
      <c r="AT476" s="188"/>
      <c r="AU476" s="188"/>
      <c r="AV476" s="188"/>
      <c r="AW476" s="188"/>
      <c r="AX476" s="188"/>
      <c r="AY476" s="188"/>
      <c r="AZ476" s="188"/>
      <c r="BA476" s="188"/>
      <c r="BB476" s="188"/>
      <c r="BC476" s="188"/>
      <c r="BD476" s="188"/>
      <c r="BE476" s="188"/>
      <c r="BF476" s="188"/>
      <c r="BG476" s="188"/>
      <c r="BH476" s="188"/>
      <c r="BI476" s="188"/>
      <c r="BJ476" s="188"/>
      <c r="BK476" s="188"/>
      <c r="BL476" s="188"/>
      <c r="BM476" s="188"/>
      <c r="BN476" s="188"/>
      <c r="BO476" s="188"/>
      <c r="BP476" s="188"/>
      <c r="BQ476" s="188"/>
      <c r="BR476" s="188"/>
      <c r="BS476" s="188"/>
      <c r="BT476" s="188"/>
      <c r="BU476" s="188"/>
      <c r="BV476" s="188"/>
      <c r="BW476" s="188"/>
      <c r="BX476" s="188"/>
    </row>
    <row r="477" spans="41:76" s="1533" customFormat="1" ht="15.75" customHeight="1">
      <c r="AO477" s="188"/>
      <c r="AP477" s="188"/>
      <c r="AQ477" s="188"/>
      <c r="AR477" s="188"/>
      <c r="AS477" s="188"/>
      <c r="AT477" s="188"/>
      <c r="AU477" s="188"/>
      <c r="AV477" s="188"/>
      <c r="AW477" s="188"/>
      <c r="AX477" s="188"/>
      <c r="AY477" s="188"/>
      <c r="AZ477" s="188"/>
      <c r="BA477" s="188"/>
      <c r="BB477" s="188"/>
      <c r="BC477" s="188"/>
      <c r="BD477" s="188"/>
      <c r="BE477" s="188"/>
      <c r="BF477" s="188"/>
      <c r="BG477" s="188"/>
      <c r="BH477" s="188"/>
      <c r="BI477" s="188"/>
      <c r="BJ477" s="188"/>
      <c r="BK477" s="188"/>
      <c r="BL477" s="188"/>
      <c r="BM477" s="188"/>
      <c r="BN477" s="188"/>
      <c r="BO477" s="188"/>
      <c r="BP477" s="188"/>
      <c r="BQ477" s="188"/>
      <c r="BR477" s="188"/>
      <c r="BS477" s="188"/>
      <c r="BT477" s="188"/>
      <c r="BU477" s="188"/>
      <c r="BV477" s="188"/>
      <c r="BW477" s="188"/>
      <c r="BX477" s="188"/>
    </row>
    <row r="478" spans="41:76" s="1533" customFormat="1" ht="15.75" customHeight="1">
      <c r="AO478" s="188"/>
      <c r="AP478" s="188"/>
      <c r="AQ478" s="188"/>
      <c r="AR478" s="188"/>
      <c r="AS478" s="188"/>
      <c r="AT478" s="188"/>
      <c r="AU478" s="188"/>
      <c r="AV478" s="188"/>
      <c r="AW478" s="188"/>
      <c r="AX478" s="188"/>
      <c r="AY478" s="188"/>
      <c r="AZ478" s="188"/>
      <c r="BA478" s="188"/>
      <c r="BB478" s="188"/>
      <c r="BC478" s="188"/>
      <c r="BD478" s="188"/>
      <c r="BE478" s="188"/>
      <c r="BF478" s="188"/>
      <c r="BG478" s="188"/>
      <c r="BH478" s="188"/>
      <c r="BI478" s="188"/>
      <c r="BJ478" s="188"/>
      <c r="BK478" s="188"/>
      <c r="BL478" s="188"/>
      <c r="BM478" s="188"/>
      <c r="BN478" s="188"/>
      <c r="BO478" s="188"/>
      <c r="BP478" s="188"/>
      <c r="BQ478" s="188"/>
      <c r="BR478" s="188"/>
      <c r="BS478" s="188"/>
      <c r="BT478" s="188"/>
      <c r="BU478" s="188"/>
      <c r="BV478" s="188"/>
      <c r="BW478" s="188"/>
      <c r="BX478" s="188"/>
    </row>
    <row r="479" spans="41:76" s="1533" customFormat="1" ht="15.75" customHeight="1">
      <c r="AO479" s="188"/>
      <c r="AP479" s="188"/>
      <c r="AQ479" s="188"/>
      <c r="AR479" s="188"/>
      <c r="AS479" s="188"/>
      <c r="AT479" s="188"/>
      <c r="AU479" s="188"/>
      <c r="AV479" s="188"/>
      <c r="AW479" s="188"/>
      <c r="AX479" s="188"/>
      <c r="AY479" s="188"/>
      <c r="AZ479" s="188"/>
      <c r="BA479" s="188"/>
      <c r="BB479" s="188"/>
      <c r="BC479" s="188"/>
      <c r="BD479" s="188"/>
      <c r="BE479" s="188"/>
      <c r="BF479" s="188"/>
      <c r="BG479" s="188"/>
      <c r="BH479" s="188"/>
      <c r="BI479" s="188"/>
      <c r="BJ479" s="188"/>
      <c r="BK479" s="188"/>
      <c r="BL479" s="188"/>
      <c r="BM479" s="188"/>
      <c r="BN479" s="188"/>
      <c r="BO479" s="188"/>
      <c r="BP479" s="188"/>
      <c r="BQ479" s="188"/>
      <c r="BR479" s="188"/>
      <c r="BS479" s="188"/>
      <c r="BT479" s="188"/>
      <c r="BU479" s="188"/>
      <c r="BV479" s="188"/>
      <c r="BW479" s="188"/>
      <c r="BX479" s="188"/>
    </row>
    <row r="480" spans="41:76" s="1533" customFormat="1" ht="15.75" customHeight="1">
      <c r="AO480" s="188"/>
      <c r="AP480" s="188"/>
      <c r="AQ480" s="188"/>
      <c r="AR480" s="188"/>
      <c r="AS480" s="188"/>
      <c r="AT480" s="188"/>
      <c r="AU480" s="188"/>
      <c r="AV480" s="188"/>
      <c r="AW480" s="188"/>
      <c r="AX480" s="188"/>
      <c r="AY480" s="188"/>
      <c r="AZ480" s="188"/>
      <c r="BA480" s="188"/>
      <c r="BB480" s="188"/>
      <c r="BC480" s="188"/>
      <c r="BD480" s="188"/>
      <c r="BE480" s="188"/>
      <c r="BF480" s="188"/>
      <c r="BG480" s="188"/>
      <c r="BH480" s="188"/>
      <c r="BI480" s="188"/>
      <c r="BJ480" s="188"/>
      <c r="BK480" s="188"/>
      <c r="BL480" s="188"/>
      <c r="BM480" s="188"/>
      <c r="BN480" s="188"/>
      <c r="BO480" s="188"/>
      <c r="BP480" s="188"/>
      <c r="BQ480" s="188"/>
      <c r="BR480" s="188"/>
      <c r="BS480" s="188"/>
      <c r="BT480" s="188"/>
      <c r="BU480" s="188"/>
      <c r="BV480" s="188"/>
      <c r="BW480" s="188"/>
      <c r="BX480" s="188"/>
    </row>
    <row r="481" spans="41:76" s="1533" customFormat="1" ht="15.75" customHeight="1">
      <c r="AO481" s="188"/>
      <c r="AP481" s="188"/>
      <c r="AQ481" s="188"/>
      <c r="AR481" s="188"/>
      <c r="AS481" s="188"/>
      <c r="AT481" s="188"/>
      <c r="AU481" s="188"/>
      <c r="AV481" s="188"/>
      <c r="AW481" s="188"/>
      <c r="AX481" s="188"/>
      <c r="AY481" s="188"/>
      <c r="AZ481" s="188"/>
      <c r="BA481" s="188"/>
      <c r="BB481" s="188"/>
      <c r="BC481" s="188"/>
      <c r="BD481" s="188"/>
      <c r="BE481" s="188"/>
      <c r="BF481" s="188"/>
      <c r="BG481" s="188"/>
      <c r="BH481" s="188"/>
      <c r="BI481" s="188"/>
      <c r="BJ481" s="188"/>
      <c r="BK481" s="188"/>
      <c r="BL481" s="188"/>
      <c r="BM481" s="188"/>
      <c r="BN481" s="188"/>
      <c r="BO481" s="188"/>
      <c r="BP481" s="188"/>
      <c r="BQ481" s="188"/>
      <c r="BR481" s="188"/>
      <c r="BS481" s="188"/>
      <c r="BT481" s="188"/>
      <c r="BU481" s="188"/>
      <c r="BV481" s="188"/>
      <c r="BW481" s="188"/>
      <c r="BX481" s="188"/>
    </row>
    <row r="482" spans="41:76" s="1533" customFormat="1" ht="15.75" customHeight="1">
      <c r="AO482" s="188"/>
      <c r="AP482" s="188"/>
      <c r="AQ482" s="188"/>
      <c r="AR482" s="188"/>
      <c r="AS482" s="188"/>
      <c r="AT482" s="188"/>
      <c r="AU482" s="188"/>
      <c r="AV482" s="188"/>
      <c r="AW482" s="188"/>
      <c r="AX482" s="188"/>
      <c r="AY482" s="188"/>
      <c r="AZ482" s="188"/>
      <c r="BA482" s="188"/>
      <c r="BB482" s="188"/>
      <c r="BC482" s="188"/>
      <c r="BD482" s="188"/>
      <c r="BE482" s="188"/>
      <c r="BF482" s="188"/>
      <c r="BG482" s="188"/>
      <c r="BH482" s="188"/>
      <c r="BI482" s="188"/>
      <c r="BJ482" s="188"/>
      <c r="BK482" s="188"/>
      <c r="BL482" s="188"/>
      <c r="BM482" s="188"/>
      <c r="BN482" s="188"/>
      <c r="BO482" s="188"/>
      <c r="BP482" s="188"/>
      <c r="BQ482" s="188"/>
      <c r="BR482" s="188"/>
      <c r="BS482" s="188"/>
      <c r="BT482" s="188"/>
      <c r="BU482" s="188"/>
      <c r="BV482" s="188"/>
      <c r="BW482" s="188"/>
      <c r="BX482" s="188"/>
    </row>
    <row r="483" spans="41:76" s="1533" customFormat="1" ht="15.75" customHeight="1">
      <c r="AO483" s="188"/>
      <c r="AP483" s="188"/>
      <c r="AQ483" s="188"/>
      <c r="AR483" s="188"/>
      <c r="AS483" s="188"/>
      <c r="AT483" s="188"/>
      <c r="AU483" s="188"/>
      <c r="AV483" s="188"/>
      <c r="AW483" s="188"/>
      <c r="AX483" s="188"/>
      <c r="AY483" s="188"/>
      <c r="AZ483" s="188"/>
      <c r="BA483" s="188"/>
      <c r="BB483" s="188"/>
      <c r="BC483" s="188"/>
      <c r="BD483" s="188"/>
      <c r="BE483" s="188"/>
      <c r="BF483" s="188"/>
      <c r="BG483" s="188"/>
      <c r="BH483" s="188"/>
      <c r="BI483" s="188"/>
      <c r="BJ483" s="188"/>
      <c r="BK483" s="188"/>
      <c r="BL483" s="188"/>
      <c r="BM483" s="188"/>
      <c r="BN483" s="188"/>
      <c r="BO483" s="188"/>
      <c r="BP483" s="188"/>
      <c r="BQ483" s="188"/>
      <c r="BR483" s="188"/>
      <c r="BS483" s="188"/>
      <c r="BT483" s="188"/>
      <c r="BU483" s="188"/>
      <c r="BV483" s="188"/>
      <c r="BW483" s="188"/>
      <c r="BX483" s="188"/>
    </row>
    <row r="484" spans="41:76" s="1533" customFormat="1" ht="15.75" customHeight="1">
      <c r="AO484" s="188"/>
      <c r="AP484" s="188"/>
      <c r="AQ484" s="188"/>
      <c r="AR484" s="188"/>
      <c r="AS484" s="188"/>
      <c r="AT484" s="188"/>
      <c r="AU484" s="188"/>
      <c r="AV484" s="188"/>
      <c r="AW484" s="188"/>
      <c r="AX484" s="188"/>
      <c r="AY484" s="188"/>
      <c r="AZ484" s="188"/>
      <c r="BA484" s="188"/>
      <c r="BB484" s="188"/>
      <c r="BC484" s="188"/>
      <c r="BD484" s="188"/>
      <c r="BE484" s="188"/>
      <c r="BF484" s="188"/>
      <c r="BG484" s="188"/>
      <c r="BH484" s="188"/>
      <c r="BI484" s="188"/>
      <c r="BJ484" s="188"/>
      <c r="BK484" s="188"/>
      <c r="BL484" s="188"/>
      <c r="BM484" s="188"/>
      <c r="BN484" s="188"/>
      <c r="BO484" s="188"/>
      <c r="BP484" s="188"/>
      <c r="BQ484" s="188"/>
      <c r="BR484" s="188"/>
      <c r="BS484" s="188"/>
      <c r="BT484" s="188"/>
      <c r="BU484" s="188"/>
      <c r="BV484" s="188"/>
      <c r="BW484" s="188"/>
      <c r="BX484" s="188"/>
    </row>
    <row r="485" spans="41:76" s="1533" customFormat="1" ht="15.75" customHeight="1">
      <c r="AO485" s="188"/>
      <c r="AP485" s="188"/>
      <c r="AQ485" s="188"/>
      <c r="AR485" s="188"/>
      <c r="AS485" s="188"/>
      <c r="AT485" s="188"/>
      <c r="AU485" s="188"/>
      <c r="AV485" s="188"/>
      <c r="AW485" s="188"/>
      <c r="AX485" s="188"/>
      <c r="AY485" s="188"/>
      <c r="AZ485" s="188"/>
      <c r="BA485" s="188"/>
      <c r="BB485" s="188"/>
      <c r="BC485" s="188"/>
      <c r="BD485" s="188"/>
      <c r="BE485" s="188"/>
      <c r="BF485" s="188"/>
      <c r="BG485" s="188"/>
      <c r="BH485" s="188"/>
      <c r="BI485" s="188"/>
      <c r="BJ485" s="188"/>
      <c r="BK485" s="188"/>
      <c r="BL485" s="188"/>
      <c r="BM485" s="188"/>
      <c r="BN485" s="188"/>
      <c r="BO485" s="188"/>
      <c r="BP485" s="188"/>
      <c r="BQ485" s="188"/>
      <c r="BR485" s="188"/>
      <c r="BS485" s="188"/>
      <c r="BT485" s="188"/>
      <c r="BU485" s="188"/>
      <c r="BV485" s="188"/>
      <c r="BW485" s="188"/>
      <c r="BX485" s="188"/>
    </row>
    <row r="486" spans="41:76" s="1533" customFormat="1" ht="15.75" customHeight="1">
      <c r="AO486" s="188"/>
      <c r="AP486" s="188"/>
      <c r="AQ486" s="188"/>
      <c r="AR486" s="188"/>
      <c r="AS486" s="188"/>
      <c r="AT486" s="188"/>
      <c r="AU486" s="188"/>
      <c r="AV486" s="188"/>
      <c r="AW486" s="188"/>
      <c r="AX486" s="188"/>
      <c r="AY486" s="188"/>
      <c r="AZ486" s="188"/>
      <c r="BA486" s="188"/>
      <c r="BB486" s="188"/>
      <c r="BC486" s="188"/>
      <c r="BD486" s="188"/>
      <c r="BE486" s="188"/>
      <c r="BF486" s="188"/>
      <c r="BG486" s="188"/>
      <c r="BH486" s="188"/>
      <c r="BI486" s="188"/>
      <c r="BJ486" s="188"/>
      <c r="BK486" s="188"/>
      <c r="BL486" s="188"/>
      <c r="BM486" s="188"/>
      <c r="BN486" s="188"/>
      <c r="BO486" s="188"/>
      <c r="BP486" s="188"/>
      <c r="BQ486" s="188"/>
      <c r="BR486" s="188"/>
      <c r="BS486" s="188"/>
      <c r="BT486" s="188"/>
      <c r="BU486" s="188"/>
      <c r="BV486" s="188"/>
      <c r="BW486" s="188"/>
      <c r="BX486" s="188"/>
    </row>
    <row r="487" spans="41:76" s="1533" customFormat="1" ht="15.75" customHeight="1">
      <c r="AO487" s="188"/>
      <c r="AP487" s="188"/>
      <c r="AQ487" s="188"/>
      <c r="AR487" s="188"/>
      <c r="AS487" s="188"/>
      <c r="AT487" s="188"/>
      <c r="AU487" s="188"/>
      <c r="AV487" s="188"/>
      <c r="AW487" s="188"/>
      <c r="AX487" s="188"/>
      <c r="AY487" s="188"/>
      <c r="AZ487" s="188"/>
      <c r="BA487" s="188"/>
      <c r="BB487" s="188"/>
      <c r="BC487" s="188"/>
      <c r="BD487" s="188"/>
      <c r="BE487" s="188"/>
      <c r="BF487" s="188"/>
      <c r="BG487" s="188"/>
      <c r="BH487" s="188"/>
      <c r="BI487" s="188"/>
      <c r="BJ487" s="188"/>
      <c r="BK487" s="188"/>
      <c r="BL487" s="188"/>
      <c r="BM487" s="188"/>
      <c r="BN487" s="188"/>
      <c r="BO487" s="188"/>
      <c r="BP487" s="188"/>
      <c r="BQ487" s="188"/>
      <c r="BR487" s="188"/>
      <c r="BS487" s="188"/>
      <c r="BT487" s="188"/>
      <c r="BU487" s="188"/>
      <c r="BV487" s="188"/>
      <c r="BW487" s="188"/>
      <c r="BX487" s="188"/>
    </row>
    <row r="488" spans="41:76" s="1533" customFormat="1" ht="15.75" customHeight="1">
      <c r="AO488" s="188"/>
      <c r="AP488" s="188"/>
      <c r="AQ488" s="188"/>
      <c r="AR488" s="188"/>
      <c r="AS488" s="188"/>
      <c r="AT488" s="188"/>
      <c r="AU488" s="188"/>
      <c r="AV488" s="188"/>
      <c r="AW488" s="188"/>
      <c r="AX488" s="188"/>
      <c r="AY488" s="188"/>
      <c r="AZ488" s="188"/>
      <c r="BA488" s="188"/>
      <c r="BB488" s="188"/>
      <c r="BC488" s="188"/>
      <c r="BD488" s="188"/>
      <c r="BE488" s="188"/>
      <c r="BF488" s="188"/>
      <c r="BG488" s="188"/>
      <c r="BH488" s="188"/>
      <c r="BI488" s="188"/>
      <c r="BJ488" s="188"/>
      <c r="BK488" s="188"/>
      <c r="BL488" s="188"/>
      <c r="BM488" s="188"/>
      <c r="BN488" s="188"/>
      <c r="BO488" s="188"/>
      <c r="BP488" s="188"/>
      <c r="BQ488" s="188"/>
      <c r="BR488" s="188"/>
      <c r="BS488" s="188"/>
      <c r="BT488" s="188"/>
      <c r="BU488" s="188"/>
      <c r="BV488" s="188"/>
      <c r="BW488" s="188"/>
      <c r="BX488" s="188"/>
    </row>
    <row r="489" spans="41:76" s="1533" customFormat="1" ht="15.75" customHeight="1">
      <c r="AO489" s="188"/>
      <c r="AP489" s="188"/>
      <c r="AQ489" s="188"/>
      <c r="AR489" s="188"/>
      <c r="AS489" s="188"/>
      <c r="AT489" s="188"/>
      <c r="AU489" s="188"/>
      <c r="AV489" s="188"/>
      <c r="AW489" s="188"/>
      <c r="AX489" s="188"/>
      <c r="AY489" s="188"/>
      <c r="AZ489" s="188"/>
      <c r="BA489" s="188"/>
      <c r="BB489" s="188"/>
      <c r="BC489" s="188"/>
      <c r="BD489" s="188"/>
      <c r="BE489" s="188"/>
      <c r="BF489" s="188"/>
      <c r="BG489" s="188"/>
      <c r="BH489" s="188"/>
      <c r="BI489" s="188"/>
      <c r="BJ489" s="188"/>
      <c r="BK489" s="188"/>
      <c r="BL489" s="188"/>
      <c r="BM489" s="188"/>
      <c r="BN489" s="188"/>
      <c r="BO489" s="188"/>
      <c r="BP489" s="188"/>
      <c r="BQ489" s="188"/>
      <c r="BR489" s="188"/>
      <c r="BS489" s="188"/>
      <c r="BT489" s="188"/>
      <c r="BU489" s="188"/>
      <c r="BV489" s="188"/>
      <c r="BW489" s="188"/>
      <c r="BX489" s="188"/>
    </row>
    <row r="490" spans="41:76" s="1533" customFormat="1" ht="15.75" customHeight="1">
      <c r="AO490" s="188"/>
      <c r="AP490" s="188"/>
      <c r="AQ490" s="188"/>
      <c r="AR490" s="188"/>
      <c r="AS490" s="188"/>
      <c r="AT490" s="188"/>
      <c r="AU490" s="188"/>
      <c r="AV490" s="188"/>
      <c r="AW490" s="188"/>
      <c r="AX490" s="188"/>
      <c r="AY490" s="188"/>
      <c r="AZ490" s="188"/>
      <c r="BA490" s="188"/>
      <c r="BB490" s="188"/>
      <c r="BC490" s="188"/>
      <c r="BD490" s="188"/>
      <c r="BE490" s="188"/>
      <c r="BF490" s="188"/>
      <c r="BG490" s="188"/>
      <c r="BH490" s="188"/>
      <c r="BI490" s="188"/>
      <c r="BJ490" s="188"/>
      <c r="BK490" s="188"/>
      <c r="BL490" s="188"/>
      <c r="BM490" s="188"/>
      <c r="BN490" s="188"/>
      <c r="BO490" s="188"/>
      <c r="BP490" s="188"/>
      <c r="BQ490" s="188"/>
      <c r="BR490" s="188"/>
      <c r="BS490" s="188"/>
      <c r="BT490" s="188"/>
      <c r="BU490" s="188"/>
      <c r="BV490" s="188"/>
      <c r="BW490" s="188"/>
      <c r="BX490" s="188"/>
    </row>
    <row r="491" spans="41:76" s="1533" customFormat="1" ht="15.75" customHeight="1">
      <c r="AO491" s="188"/>
      <c r="AP491" s="188"/>
      <c r="AQ491" s="188"/>
      <c r="AR491" s="188"/>
      <c r="AS491" s="188"/>
      <c r="AT491" s="188"/>
      <c r="AU491" s="188"/>
      <c r="AV491" s="188"/>
      <c r="AW491" s="188"/>
      <c r="AX491" s="188"/>
      <c r="AY491" s="188"/>
      <c r="AZ491" s="188"/>
      <c r="BA491" s="188"/>
      <c r="BB491" s="188"/>
      <c r="BC491" s="188"/>
      <c r="BD491" s="188"/>
      <c r="BE491" s="188"/>
      <c r="BF491" s="188"/>
      <c r="BG491" s="188"/>
      <c r="BH491" s="188"/>
      <c r="BI491" s="188"/>
      <c r="BJ491" s="188"/>
      <c r="BK491" s="188"/>
      <c r="BL491" s="188"/>
      <c r="BM491" s="188"/>
      <c r="BN491" s="188"/>
      <c r="BO491" s="188"/>
      <c r="BP491" s="188"/>
      <c r="BQ491" s="188"/>
      <c r="BR491" s="188"/>
      <c r="BS491" s="188"/>
      <c r="BT491" s="188"/>
      <c r="BU491" s="188"/>
      <c r="BV491" s="188"/>
      <c r="BW491" s="188"/>
      <c r="BX491" s="188"/>
    </row>
    <row r="492" spans="41:76" s="1533" customFormat="1" ht="15.75" customHeight="1">
      <c r="AO492" s="188"/>
      <c r="AP492" s="188"/>
      <c r="AQ492" s="188"/>
      <c r="AR492" s="188"/>
      <c r="AS492" s="188"/>
      <c r="AT492" s="188"/>
      <c r="AU492" s="188"/>
      <c r="AV492" s="188"/>
      <c r="AW492" s="188"/>
      <c r="AX492" s="188"/>
      <c r="AY492" s="188"/>
      <c r="AZ492" s="188"/>
      <c r="BA492" s="188"/>
      <c r="BB492" s="188"/>
      <c r="BC492" s="188"/>
      <c r="BD492" s="188"/>
      <c r="BE492" s="188"/>
      <c r="BF492" s="188"/>
      <c r="BG492" s="188"/>
      <c r="BH492" s="188"/>
      <c r="BI492" s="188"/>
      <c r="BJ492" s="188"/>
      <c r="BK492" s="188"/>
      <c r="BL492" s="188"/>
      <c r="BM492" s="188"/>
      <c r="BN492" s="188"/>
      <c r="BO492" s="188"/>
      <c r="BP492" s="188"/>
      <c r="BQ492" s="188"/>
      <c r="BR492" s="188"/>
      <c r="BS492" s="188"/>
      <c r="BT492" s="188"/>
      <c r="BU492" s="188"/>
      <c r="BV492" s="188"/>
      <c r="BW492" s="188"/>
      <c r="BX492" s="188"/>
    </row>
    <row r="493" spans="41:76" s="1533" customFormat="1" ht="15.75" customHeight="1">
      <c r="AO493" s="188"/>
      <c r="AP493" s="188"/>
      <c r="AQ493" s="188"/>
      <c r="AR493" s="188"/>
      <c r="AS493" s="188"/>
      <c r="AT493" s="188"/>
      <c r="AU493" s="188"/>
      <c r="AV493" s="188"/>
      <c r="AW493" s="188"/>
      <c r="AX493" s="188"/>
      <c r="AY493" s="188"/>
      <c r="AZ493" s="188"/>
      <c r="BA493" s="188"/>
      <c r="BB493" s="188"/>
      <c r="BC493" s="188"/>
      <c r="BD493" s="188"/>
      <c r="BE493" s="188"/>
      <c r="BF493" s="188"/>
      <c r="BG493" s="188"/>
      <c r="BH493" s="188"/>
      <c r="BI493" s="188"/>
      <c r="BJ493" s="188"/>
      <c r="BK493" s="188"/>
      <c r="BL493" s="188"/>
      <c r="BM493" s="188"/>
      <c r="BN493" s="188"/>
      <c r="BO493" s="188"/>
      <c r="BP493" s="188"/>
      <c r="BQ493" s="188"/>
      <c r="BR493" s="188"/>
      <c r="BS493" s="188"/>
      <c r="BT493" s="188"/>
      <c r="BU493" s="188"/>
      <c r="BV493" s="188"/>
      <c r="BW493" s="188"/>
      <c r="BX493" s="188"/>
    </row>
    <row r="494" spans="41:76" s="1533" customFormat="1" ht="15.75" customHeight="1">
      <c r="AO494" s="188"/>
      <c r="AP494" s="188"/>
      <c r="AQ494" s="188"/>
      <c r="AR494" s="188"/>
      <c r="AS494" s="188"/>
      <c r="AT494" s="188"/>
      <c r="AU494" s="188"/>
      <c r="AV494" s="188"/>
      <c r="AW494" s="188"/>
      <c r="AX494" s="188"/>
      <c r="AY494" s="188"/>
      <c r="AZ494" s="188"/>
      <c r="BA494" s="188"/>
      <c r="BB494" s="188"/>
      <c r="BC494" s="188"/>
      <c r="BD494" s="188"/>
      <c r="BE494" s="188"/>
      <c r="BF494" s="188"/>
      <c r="BG494" s="188"/>
      <c r="BH494" s="188"/>
      <c r="BI494" s="188"/>
      <c r="BJ494" s="188"/>
      <c r="BK494" s="188"/>
      <c r="BL494" s="188"/>
      <c r="BM494" s="188"/>
      <c r="BN494" s="188"/>
      <c r="BO494" s="188"/>
      <c r="BP494" s="188"/>
      <c r="BQ494" s="188"/>
      <c r="BR494" s="188"/>
      <c r="BS494" s="188"/>
      <c r="BT494" s="188"/>
      <c r="BU494" s="188"/>
      <c r="BV494" s="188"/>
      <c r="BW494" s="188"/>
      <c r="BX494" s="188"/>
    </row>
    <row r="495" spans="41:76" s="1533" customFormat="1" ht="15.75" customHeight="1">
      <c r="AO495" s="188"/>
      <c r="AP495" s="188"/>
      <c r="AQ495" s="188"/>
      <c r="AR495" s="188"/>
      <c r="AS495" s="188"/>
      <c r="AT495" s="188"/>
      <c r="AU495" s="188"/>
      <c r="AV495" s="188"/>
      <c r="AW495" s="188"/>
      <c r="AX495" s="188"/>
      <c r="AY495" s="188"/>
      <c r="AZ495" s="188"/>
      <c r="BA495" s="188"/>
      <c r="BB495" s="188"/>
      <c r="BC495" s="188"/>
      <c r="BD495" s="188"/>
      <c r="BE495" s="188"/>
      <c r="BF495" s="188"/>
      <c r="BG495" s="188"/>
      <c r="BH495" s="188"/>
      <c r="BI495" s="188"/>
      <c r="BJ495" s="188"/>
      <c r="BK495" s="188"/>
      <c r="BL495" s="188"/>
      <c r="BM495" s="188"/>
      <c r="BN495" s="188"/>
      <c r="BO495" s="188"/>
      <c r="BP495" s="188"/>
      <c r="BQ495" s="188"/>
      <c r="BR495" s="188"/>
      <c r="BS495" s="188"/>
      <c r="BT495" s="188"/>
      <c r="BU495" s="188"/>
      <c r="BV495" s="188"/>
      <c r="BW495" s="188"/>
      <c r="BX495" s="188"/>
    </row>
    <row r="496" spans="41:76" s="1533" customFormat="1" ht="15.75" customHeight="1">
      <c r="AO496" s="188"/>
      <c r="AP496" s="188"/>
      <c r="AQ496" s="188"/>
      <c r="AR496" s="188"/>
      <c r="AS496" s="188"/>
      <c r="AT496" s="188"/>
      <c r="AU496" s="188"/>
      <c r="AV496" s="188"/>
      <c r="AW496" s="188"/>
      <c r="AX496" s="188"/>
      <c r="AY496" s="188"/>
      <c r="AZ496" s="188"/>
      <c r="BA496" s="188"/>
      <c r="BB496" s="188"/>
      <c r="BC496" s="188"/>
      <c r="BD496" s="188"/>
      <c r="BE496" s="188"/>
      <c r="BF496" s="188"/>
      <c r="BG496" s="188"/>
      <c r="BH496" s="188"/>
      <c r="BI496" s="188"/>
      <c r="BJ496" s="188"/>
      <c r="BK496" s="188"/>
      <c r="BL496" s="188"/>
      <c r="BM496" s="188"/>
      <c r="BN496" s="188"/>
      <c r="BO496" s="188"/>
      <c r="BP496" s="188"/>
      <c r="BQ496" s="188"/>
      <c r="BR496" s="188"/>
      <c r="BS496" s="188"/>
      <c r="BT496" s="188"/>
      <c r="BU496" s="188"/>
      <c r="BV496" s="188"/>
      <c r="BW496" s="188"/>
      <c r="BX496" s="188"/>
    </row>
    <row r="497" spans="41:76" s="1533" customFormat="1" ht="15.75" customHeight="1">
      <c r="AO497" s="188"/>
      <c r="AP497" s="188"/>
      <c r="AQ497" s="188"/>
      <c r="AR497" s="188"/>
      <c r="AS497" s="188"/>
      <c r="AT497" s="188"/>
      <c r="AU497" s="188"/>
      <c r="AV497" s="188"/>
      <c r="AW497" s="188"/>
      <c r="AX497" s="188"/>
      <c r="AY497" s="188"/>
      <c r="AZ497" s="188"/>
      <c r="BA497" s="188"/>
      <c r="BB497" s="188"/>
      <c r="BC497" s="188"/>
      <c r="BD497" s="188"/>
      <c r="BE497" s="188"/>
      <c r="BF497" s="188"/>
      <c r="BG497" s="188"/>
      <c r="BH497" s="188"/>
      <c r="BI497" s="188"/>
      <c r="BJ497" s="188"/>
      <c r="BK497" s="188"/>
      <c r="BL497" s="188"/>
      <c r="BM497" s="188"/>
      <c r="BN497" s="188"/>
      <c r="BO497" s="188"/>
      <c r="BP497" s="188"/>
      <c r="BQ497" s="188"/>
      <c r="BR497" s="188"/>
      <c r="BS497" s="188"/>
      <c r="BT497" s="188"/>
      <c r="BU497" s="188"/>
      <c r="BV497" s="188"/>
      <c r="BW497" s="188"/>
      <c r="BX497" s="188"/>
    </row>
    <row r="498" spans="41:76" s="1533" customFormat="1" ht="15.75" customHeight="1">
      <c r="AO498" s="188"/>
      <c r="AP498" s="188"/>
      <c r="AQ498" s="188"/>
      <c r="AR498" s="188"/>
      <c r="AS498" s="188"/>
      <c r="AT498" s="188"/>
      <c r="AU498" s="188"/>
      <c r="AV498" s="188"/>
      <c r="AW498" s="188"/>
      <c r="AX498" s="188"/>
      <c r="AY498" s="188"/>
      <c r="AZ498" s="188"/>
      <c r="BA498" s="188"/>
      <c r="BB498" s="188"/>
      <c r="BC498" s="188"/>
      <c r="BD498" s="188"/>
      <c r="BE498" s="188"/>
      <c r="BF498" s="188"/>
      <c r="BG498" s="188"/>
      <c r="BH498" s="188"/>
      <c r="BI498" s="188"/>
      <c r="BJ498" s="188"/>
      <c r="BK498" s="188"/>
      <c r="BL498" s="188"/>
      <c r="BM498" s="188"/>
      <c r="BN498" s="188"/>
      <c r="BO498" s="188"/>
      <c r="BP498" s="188"/>
      <c r="BQ498" s="188"/>
      <c r="BR498" s="188"/>
      <c r="BS498" s="188"/>
      <c r="BT498" s="188"/>
      <c r="BU498" s="188"/>
      <c r="BV498" s="188"/>
      <c r="BW498" s="188"/>
      <c r="BX498" s="188"/>
    </row>
    <row r="499" spans="41:76" s="1533" customFormat="1" ht="15.75" customHeight="1">
      <c r="AO499" s="188"/>
      <c r="AP499" s="188"/>
      <c r="AQ499" s="188"/>
      <c r="AR499" s="188"/>
      <c r="AS499" s="188"/>
      <c r="AT499" s="188"/>
      <c r="AU499" s="188"/>
      <c r="AV499" s="188"/>
      <c r="AW499" s="188"/>
      <c r="AX499" s="188"/>
      <c r="AY499" s="188"/>
      <c r="AZ499" s="188"/>
      <c r="BA499" s="188"/>
      <c r="BB499" s="188"/>
      <c r="BC499" s="188"/>
      <c r="BD499" s="188"/>
      <c r="BE499" s="188"/>
      <c r="BF499" s="188"/>
      <c r="BG499" s="188"/>
      <c r="BH499" s="188"/>
      <c r="BI499" s="188"/>
      <c r="BJ499" s="188"/>
      <c r="BK499" s="188"/>
      <c r="BL499" s="188"/>
      <c r="BM499" s="188"/>
      <c r="BN499" s="188"/>
      <c r="BO499" s="188"/>
      <c r="BP499" s="188"/>
      <c r="BQ499" s="188"/>
      <c r="BR499" s="188"/>
      <c r="BS499" s="188"/>
      <c r="BT499" s="188"/>
      <c r="BU499" s="188"/>
      <c r="BV499" s="188"/>
      <c r="BW499" s="188"/>
      <c r="BX499" s="188"/>
    </row>
    <row r="500" spans="41:76" s="1533" customFormat="1" ht="15.75" customHeight="1">
      <c r="AO500" s="188"/>
      <c r="AP500" s="188"/>
      <c r="AQ500" s="188"/>
      <c r="AR500" s="188"/>
      <c r="AS500" s="188"/>
      <c r="AT500" s="188"/>
      <c r="AU500" s="188"/>
      <c r="AV500" s="188"/>
      <c r="AW500" s="188"/>
      <c r="AX500" s="188"/>
      <c r="AY500" s="188"/>
      <c r="AZ500" s="188"/>
      <c r="BA500" s="188"/>
      <c r="BB500" s="188"/>
      <c r="BC500" s="188"/>
      <c r="BD500" s="188"/>
      <c r="BE500" s="188"/>
      <c r="BF500" s="188"/>
      <c r="BG500" s="188"/>
      <c r="BH500" s="188"/>
      <c r="BI500" s="188"/>
      <c r="BJ500" s="188"/>
      <c r="BK500" s="188"/>
      <c r="BL500" s="188"/>
      <c r="BM500" s="188"/>
      <c r="BN500" s="188"/>
      <c r="BO500" s="188"/>
      <c r="BP500" s="188"/>
      <c r="BQ500" s="188"/>
      <c r="BR500" s="188"/>
      <c r="BS500" s="188"/>
      <c r="BT500" s="188"/>
      <c r="BU500" s="188"/>
      <c r="BV500" s="188"/>
      <c r="BW500" s="188"/>
      <c r="BX500" s="188"/>
    </row>
    <row r="501" spans="41:76" s="1533" customFormat="1" ht="15.75" customHeight="1">
      <c r="AO501" s="188"/>
      <c r="AP501" s="188"/>
      <c r="AQ501" s="188"/>
      <c r="AR501" s="188"/>
      <c r="AS501" s="188"/>
      <c r="AT501" s="188"/>
      <c r="AU501" s="188"/>
      <c r="AV501" s="188"/>
      <c r="AW501" s="188"/>
      <c r="AX501" s="188"/>
      <c r="AY501" s="188"/>
      <c r="AZ501" s="188"/>
      <c r="BA501" s="188"/>
      <c r="BB501" s="188"/>
      <c r="BC501" s="188"/>
      <c r="BD501" s="188"/>
      <c r="BE501" s="188"/>
      <c r="BF501" s="188"/>
      <c r="BG501" s="188"/>
      <c r="BH501" s="188"/>
      <c r="BI501" s="188"/>
      <c r="BJ501" s="188"/>
      <c r="BK501" s="188"/>
      <c r="BL501" s="188"/>
      <c r="BM501" s="188"/>
      <c r="BN501" s="188"/>
      <c r="BO501" s="188"/>
      <c r="BP501" s="188"/>
      <c r="BQ501" s="188"/>
      <c r="BR501" s="188"/>
      <c r="BS501" s="188"/>
      <c r="BT501" s="188"/>
      <c r="BU501" s="188"/>
      <c r="BV501" s="188"/>
      <c r="BW501" s="188"/>
      <c r="BX501" s="188"/>
    </row>
    <row r="502" spans="41:76" s="1533" customFormat="1" ht="15.75" customHeight="1">
      <c r="AO502" s="188"/>
      <c r="AP502" s="188"/>
      <c r="AQ502" s="188"/>
      <c r="AR502" s="188"/>
      <c r="AS502" s="188"/>
      <c r="AT502" s="188"/>
      <c r="AU502" s="188"/>
      <c r="AV502" s="188"/>
      <c r="AW502" s="188"/>
      <c r="AX502" s="188"/>
      <c r="AY502" s="188"/>
      <c r="AZ502" s="188"/>
      <c r="BA502" s="188"/>
      <c r="BB502" s="188"/>
      <c r="BC502" s="188"/>
      <c r="BD502" s="188"/>
      <c r="BE502" s="188"/>
      <c r="BF502" s="188"/>
      <c r="BG502" s="188"/>
      <c r="BH502" s="188"/>
      <c r="BI502" s="188"/>
      <c r="BJ502" s="188"/>
      <c r="BK502" s="188"/>
      <c r="BL502" s="188"/>
      <c r="BM502" s="188"/>
      <c r="BN502" s="188"/>
      <c r="BO502" s="188"/>
      <c r="BP502" s="188"/>
      <c r="BQ502" s="188"/>
      <c r="BR502" s="188"/>
      <c r="BS502" s="188"/>
      <c r="BT502" s="188"/>
      <c r="BU502" s="188"/>
      <c r="BV502" s="188"/>
      <c r="BW502" s="188"/>
      <c r="BX502" s="188"/>
    </row>
    <row r="503" spans="41:76" s="1533" customFormat="1" ht="15.75" customHeight="1">
      <c r="AO503" s="188"/>
      <c r="AP503" s="188"/>
      <c r="AQ503" s="188"/>
      <c r="AR503" s="188"/>
      <c r="AS503" s="188"/>
      <c r="AT503" s="188"/>
      <c r="AU503" s="188"/>
      <c r="AV503" s="188"/>
      <c r="AW503" s="188"/>
      <c r="AX503" s="188"/>
      <c r="AY503" s="188"/>
      <c r="AZ503" s="188"/>
      <c r="BA503" s="188"/>
      <c r="BB503" s="188"/>
      <c r="BC503" s="188"/>
      <c r="BD503" s="188"/>
      <c r="BE503" s="188"/>
      <c r="BF503" s="188"/>
      <c r="BG503" s="188"/>
      <c r="BH503" s="188"/>
      <c r="BI503" s="188"/>
      <c r="BJ503" s="188"/>
      <c r="BK503" s="188"/>
      <c r="BL503" s="188"/>
      <c r="BM503" s="188"/>
      <c r="BN503" s="188"/>
      <c r="BO503" s="188"/>
      <c r="BP503" s="188"/>
      <c r="BQ503" s="188"/>
      <c r="BR503" s="188"/>
      <c r="BS503" s="188"/>
      <c r="BT503" s="188"/>
      <c r="BU503" s="188"/>
      <c r="BV503" s="188"/>
      <c r="BW503" s="188"/>
      <c r="BX503" s="188"/>
    </row>
    <row r="504" spans="41:76" s="1533" customFormat="1" ht="15.75" customHeight="1">
      <c r="AO504" s="188"/>
      <c r="AP504" s="188"/>
      <c r="AQ504" s="188"/>
      <c r="AR504" s="188"/>
      <c r="AS504" s="188"/>
      <c r="AT504" s="188"/>
      <c r="AU504" s="188"/>
      <c r="AV504" s="188"/>
      <c r="AW504" s="188"/>
      <c r="AX504" s="188"/>
      <c r="AY504" s="188"/>
      <c r="AZ504" s="188"/>
      <c r="BA504" s="188"/>
      <c r="BB504" s="188"/>
      <c r="BC504" s="188"/>
      <c r="BD504" s="188"/>
      <c r="BE504" s="188"/>
      <c r="BF504" s="188"/>
      <c r="BG504" s="188"/>
      <c r="BH504" s="188"/>
      <c r="BI504" s="188"/>
      <c r="BJ504" s="188"/>
      <c r="BK504" s="188"/>
      <c r="BL504" s="188"/>
      <c r="BM504" s="188"/>
      <c r="BN504" s="188"/>
      <c r="BO504" s="188"/>
      <c r="BP504" s="188"/>
      <c r="BQ504" s="188"/>
      <c r="BR504" s="188"/>
      <c r="BS504" s="188"/>
      <c r="BT504" s="188"/>
      <c r="BU504" s="188"/>
      <c r="BV504" s="188"/>
      <c r="BW504" s="188"/>
      <c r="BX504" s="188"/>
    </row>
    <row r="505" spans="41:76" s="1533" customFormat="1" ht="15.75" customHeight="1">
      <c r="AO505" s="188"/>
      <c r="AP505" s="188"/>
      <c r="AQ505" s="188"/>
      <c r="AR505" s="188"/>
      <c r="AS505" s="188"/>
      <c r="AT505" s="188"/>
      <c r="AU505" s="188"/>
      <c r="AV505" s="188"/>
      <c r="AW505" s="188"/>
      <c r="AX505" s="188"/>
      <c r="AY505" s="188"/>
      <c r="AZ505" s="188"/>
      <c r="BA505" s="188"/>
      <c r="BB505" s="188"/>
      <c r="BC505" s="188"/>
      <c r="BD505" s="188"/>
      <c r="BE505" s="188"/>
      <c r="BF505" s="188"/>
      <c r="BG505" s="188"/>
      <c r="BH505" s="188"/>
      <c r="BI505" s="188"/>
      <c r="BJ505" s="188"/>
      <c r="BK505" s="188"/>
      <c r="BL505" s="188"/>
      <c r="BM505" s="188"/>
      <c r="BN505" s="188"/>
      <c r="BO505" s="188"/>
      <c r="BP505" s="188"/>
      <c r="BQ505" s="188"/>
      <c r="BR505" s="188"/>
      <c r="BS505" s="188"/>
      <c r="BT505" s="188"/>
      <c r="BU505" s="188"/>
      <c r="BV505" s="188"/>
      <c r="BW505" s="188"/>
      <c r="BX505" s="188"/>
    </row>
    <row r="506" spans="41:76" s="1533" customFormat="1" ht="15.75" customHeight="1">
      <c r="AO506" s="188"/>
      <c r="AP506" s="188"/>
      <c r="AQ506" s="188"/>
      <c r="AR506" s="188"/>
      <c r="AS506" s="188"/>
      <c r="AT506" s="188"/>
      <c r="AU506" s="188"/>
      <c r="AV506" s="188"/>
      <c r="AW506" s="188"/>
      <c r="AX506" s="188"/>
      <c r="AY506" s="188"/>
      <c r="AZ506" s="188"/>
      <c r="BA506" s="188"/>
      <c r="BB506" s="188"/>
      <c r="BC506" s="188"/>
      <c r="BD506" s="188"/>
      <c r="BE506" s="188"/>
      <c r="BF506" s="188"/>
      <c r="BG506" s="188"/>
      <c r="BH506" s="188"/>
      <c r="BI506" s="188"/>
      <c r="BJ506" s="188"/>
      <c r="BK506" s="188"/>
      <c r="BL506" s="188"/>
      <c r="BM506" s="188"/>
      <c r="BN506" s="188"/>
      <c r="BO506" s="188"/>
      <c r="BP506" s="188"/>
      <c r="BQ506" s="188"/>
      <c r="BR506" s="188"/>
      <c r="BS506" s="188"/>
      <c r="BT506" s="188"/>
      <c r="BU506" s="188"/>
      <c r="BV506" s="188"/>
      <c r="BW506" s="188"/>
      <c r="BX506" s="188"/>
    </row>
    <row r="507" spans="41:76" s="1533" customFormat="1" ht="15.75" customHeight="1">
      <c r="AO507" s="188"/>
      <c r="AP507" s="188"/>
      <c r="AQ507" s="188"/>
      <c r="AR507" s="188"/>
      <c r="AS507" s="188"/>
      <c r="AT507" s="188"/>
      <c r="AU507" s="188"/>
      <c r="AV507" s="188"/>
      <c r="AW507" s="188"/>
      <c r="AX507" s="188"/>
      <c r="AY507" s="188"/>
      <c r="AZ507" s="188"/>
      <c r="BA507" s="188"/>
      <c r="BB507" s="188"/>
      <c r="BC507" s="188"/>
      <c r="BD507" s="188"/>
      <c r="BE507" s="188"/>
      <c r="BF507" s="188"/>
      <c r="BG507" s="188"/>
      <c r="BH507" s="188"/>
      <c r="BI507" s="188"/>
      <c r="BJ507" s="188"/>
      <c r="BK507" s="188"/>
      <c r="BL507" s="188"/>
      <c r="BM507" s="188"/>
      <c r="BN507" s="188"/>
      <c r="BO507" s="188"/>
      <c r="BP507" s="188"/>
      <c r="BQ507" s="188"/>
      <c r="BR507" s="188"/>
      <c r="BS507" s="188"/>
      <c r="BT507" s="188"/>
      <c r="BU507" s="188"/>
      <c r="BV507" s="188"/>
      <c r="BW507" s="188"/>
      <c r="BX507" s="188"/>
    </row>
    <row r="508" spans="41:76" s="1533" customFormat="1" ht="15.75" customHeight="1">
      <c r="AO508" s="188"/>
      <c r="AP508" s="188"/>
      <c r="AQ508" s="188"/>
      <c r="AR508" s="188"/>
      <c r="AS508" s="188"/>
      <c r="AT508" s="188"/>
      <c r="AU508" s="188"/>
      <c r="AV508" s="188"/>
      <c r="AW508" s="188"/>
      <c r="AX508" s="188"/>
      <c r="AY508" s="188"/>
      <c r="AZ508" s="188"/>
      <c r="BA508" s="188"/>
      <c r="BB508" s="188"/>
      <c r="BC508" s="188"/>
      <c r="BD508" s="188"/>
      <c r="BE508" s="188"/>
      <c r="BF508" s="188"/>
      <c r="BG508" s="188"/>
      <c r="BH508" s="188"/>
      <c r="BI508" s="188"/>
      <c r="BJ508" s="188"/>
      <c r="BK508" s="188"/>
      <c r="BL508" s="188"/>
      <c r="BM508" s="188"/>
      <c r="BN508" s="188"/>
      <c r="BO508" s="188"/>
      <c r="BP508" s="188"/>
      <c r="BQ508" s="188"/>
      <c r="BR508" s="188"/>
      <c r="BS508" s="188"/>
      <c r="BT508" s="188"/>
      <c r="BU508" s="188"/>
      <c r="BV508" s="188"/>
      <c r="BW508" s="188"/>
      <c r="BX508" s="188"/>
    </row>
    <row r="509" spans="41:76" s="1533" customFormat="1" ht="15.75" customHeight="1">
      <c r="AO509" s="188"/>
      <c r="AP509" s="188"/>
      <c r="AQ509" s="188"/>
      <c r="AR509" s="188"/>
      <c r="AS509" s="188"/>
      <c r="AT509" s="188"/>
      <c r="AU509" s="188"/>
      <c r="AV509" s="188"/>
      <c r="AW509" s="188"/>
      <c r="AX509" s="188"/>
      <c r="AY509" s="188"/>
      <c r="AZ509" s="188"/>
      <c r="BA509" s="188"/>
      <c r="BB509" s="188"/>
      <c r="BC509" s="188"/>
      <c r="BD509" s="188"/>
      <c r="BE509" s="188"/>
      <c r="BF509" s="188"/>
      <c r="BG509" s="188"/>
      <c r="BH509" s="188"/>
      <c r="BI509" s="188"/>
      <c r="BJ509" s="188"/>
      <c r="BK509" s="188"/>
      <c r="BL509" s="188"/>
      <c r="BM509" s="188"/>
      <c r="BN509" s="188"/>
      <c r="BO509" s="188"/>
      <c r="BP509" s="188"/>
      <c r="BQ509" s="188"/>
      <c r="BR509" s="188"/>
      <c r="BS509" s="188"/>
      <c r="BT509" s="188"/>
      <c r="BU509" s="188"/>
      <c r="BV509" s="188"/>
      <c r="BW509" s="188"/>
      <c r="BX509" s="188"/>
    </row>
    <row r="510" spans="41:76" s="1533" customFormat="1" ht="15.75" customHeight="1">
      <c r="AO510" s="188"/>
      <c r="AP510" s="188"/>
      <c r="AQ510" s="188"/>
      <c r="AR510" s="188"/>
      <c r="AS510" s="188"/>
      <c r="AT510" s="188"/>
      <c r="AU510" s="188"/>
      <c r="AV510" s="188"/>
      <c r="AW510" s="188"/>
      <c r="AX510" s="188"/>
      <c r="AY510" s="188"/>
      <c r="AZ510" s="188"/>
      <c r="BA510" s="188"/>
      <c r="BB510" s="188"/>
      <c r="BC510" s="188"/>
      <c r="BD510" s="188"/>
      <c r="BE510" s="188"/>
      <c r="BF510" s="188"/>
      <c r="BG510" s="188"/>
      <c r="BH510" s="188"/>
      <c r="BI510" s="188"/>
      <c r="BJ510" s="188"/>
      <c r="BK510" s="188"/>
      <c r="BL510" s="188"/>
      <c r="BM510" s="188"/>
      <c r="BN510" s="188"/>
      <c r="BO510" s="188"/>
      <c r="BP510" s="188"/>
      <c r="BQ510" s="188"/>
      <c r="BR510" s="188"/>
      <c r="BS510" s="188"/>
      <c r="BT510" s="188"/>
      <c r="BU510" s="188"/>
      <c r="BV510" s="188"/>
      <c r="BW510" s="188"/>
      <c r="BX510" s="188"/>
    </row>
    <row r="511" spans="41:76" s="1533" customFormat="1" ht="15.75" customHeight="1">
      <c r="AO511" s="188"/>
      <c r="AP511" s="188"/>
      <c r="AQ511" s="188"/>
      <c r="AR511" s="188"/>
      <c r="AS511" s="188"/>
      <c r="AT511" s="188"/>
      <c r="AU511" s="188"/>
      <c r="AV511" s="188"/>
      <c r="AW511" s="188"/>
      <c r="AX511" s="188"/>
      <c r="AY511" s="188"/>
      <c r="AZ511" s="188"/>
      <c r="BA511" s="188"/>
      <c r="BB511" s="188"/>
      <c r="BC511" s="188"/>
      <c r="BD511" s="188"/>
      <c r="BE511" s="188"/>
      <c r="BF511" s="188"/>
      <c r="BG511" s="188"/>
      <c r="BH511" s="188"/>
      <c r="BI511" s="188"/>
      <c r="BJ511" s="188"/>
      <c r="BK511" s="188"/>
      <c r="BL511" s="188"/>
      <c r="BM511" s="188"/>
      <c r="BN511" s="188"/>
      <c r="BO511" s="188"/>
      <c r="BP511" s="188"/>
      <c r="BQ511" s="188"/>
      <c r="BR511" s="188"/>
      <c r="BS511" s="188"/>
      <c r="BT511" s="188"/>
      <c r="BU511" s="188"/>
      <c r="BV511" s="188"/>
      <c r="BW511" s="188"/>
      <c r="BX511" s="188"/>
    </row>
    <row r="512" spans="41:76" s="1533" customFormat="1" ht="15.75" customHeight="1">
      <c r="AO512" s="188"/>
      <c r="AP512" s="188"/>
      <c r="AQ512" s="188"/>
      <c r="AR512" s="188"/>
      <c r="AS512" s="188"/>
      <c r="AT512" s="188"/>
      <c r="AU512" s="188"/>
      <c r="AV512" s="188"/>
      <c r="AW512" s="188"/>
      <c r="AX512" s="188"/>
      <c r="AY512" s="188"/>
      <c r="AZ512" s="188"/>
      <c r="BA512" s="188"/>
      <c r="BB512" s="188"/>
      <c r="BC512" s="188"/>
      <c r="BD512" s="188"/>
      <c r="BE512" s="188"/>
      <c r="BF512" s="188"/>
      <c r="BG512" s="188"/>
      <c r="BH512" s="188"/>
      <c r="BI512" s="188"/>
      <c r="BJ512" s="188"/>
      <c r="BK512" s="188"/>
      <c r="BL512" s="188"/>
      <c r="BM512" s="188"/>
      <c r="BN512" s="188"/>
      <c r="BO512" s="188"/>
      <c r="BP512" s="188"/>
      <c r="BQ512" s="188"/>
      <c r="BR512" s="188"/>
      <c r="BS512" s="188"/>
      <c r="BT512" s="188"/>
      <c r="BU512" s="188"/>
      <c r="BV512" s="188"/>
      <c r="BW512" s="188"/>
      <c r="BX512" s="188"/>
    </row>
    <row r="513" spans="41:76" s="1533" customFormat="1" ht="15.75" customHeight="1">
      <c r="AO513" s="188"/>
      <c r="AP513" s="188"/>
      <c r="AQ513" s="188"/>
      <c r="AR513" s="188"/>
      <c r="AS513" s="188"/>
      <c r="AT513" s="188"/>
      <c r="AU513" s="188"/>
      <c r="AV513" s="188"/>
      <c r="AW513" s="188"/>
      <c r="AX513" s="188"/>
      <c r="AY513" s="188"/>
      <c r="AZ513" s="188"/>
      <c r="BA513" s="188"/>
      <c r="BB513" s="188"/>
      <c r="BC513" s="188"/>
      <c r="BD513" s="188"/>
      <c r="BE513" s="188"/>
      <c r="BF513" s="188"/>
      <c r="BG513" s="188"/>
      <c r="BH513" s="188"/>
      <c r="BI513" s="188"/>
      <c r="BJ513" s="188"/>
      <c r="BK513" s="188"/>
      <c r="BL513" s="188"/>
      <c r="BM513" s="188"/>
      <c r="BN513" s="188"/>
      <c r="BO513" s="188"/>
      <c r="BP513" s="188"/>
      <c r="BQ513" s="188"/>
      <c r="BR513" s="188"/>
      <c r="BS513" s="188"/>
      <c r="BT513" s="188"/>
      <c r="BU513" s="188"/>
      <c r="BV513" s="188"/>
      <c r="BW513" s="188"/>
      <c r="BX513" s="188"/>
    </row>
    <row r="514" spans="41:76" s="1533" customFormat="1" ht="15.75" customHeight="1">
      <c r="AO514" s="188"/>
      <c r="AP514" s="188"/>
      <c r="AQ514" s="188"/>
      <c r="AR514" s="188"/>
      <c r="AS514" s="188"/>
      <c r="AT514" s="188"/>
      <c r="AU514" s="188"/>
      <c r="AV514" s="188"/>
      <c r="AW514" s="188"/>
      <c r="AX514" s="188"/>
      <c r="AY514" s="188"/>
      <c r="AZ514" s="188"/>
      <c r="BA514" s="188"/>
      <c r="BB514" s="188"/>
      <c r="BC514" s="188"/>
      <c r="BD514" s="188"/>
      <c r="BE514" s="188"/>
      <c r="BF514" s="188"/>
      <c r="BG514" s="188"/>
      <c r="BH514" s="188"/>
      <c r="BI514" s="188"/>
      <c r="BJ514" s="188"/>
      <c r="BK514" s="188"/>
      <c r="BL514" s="188"/>
      <c r="BM514" s="188"/>
      <c r="BN514" s="188"/>
      <c r="BO514" s="188"/>
      <c r="BP514" s="188"/>
      <c r="BQ514" s="188"/>
      <c r="BR514" s="188"/>
      <c r="BS514" s="188"/>
      <c r="BT514" s="188"/>
      <c r="BU514" s="188"/>
      <c r="BV514" s="188"/>
      <c r="BW514" s="188"/>
      <c r="BX514" s="188"/>
    </row>
    <row r="515" spans="41:76" s="1533" customFormat="1" ht="15.75" customHeight="1">
      <c r="AO515" s="188"/>
      <c r="AP515" s="188"/>
      <c r="AQ515" s="188"/>
      <c r="AR515" s="188"/>
      <c r="AS515" s="188"/>
      <c r="AT515" s="188"/>
      <c r="AU515" s="188"/>
      <c r="AV515" s="188"/>
      <c r="AW515" s="188"/>
      <c r="AX515" s="188"/>
      <c r="AY515" s="188"/>
      <c r="AZ515" s="188"/>
      <c r="BA515" s="188"/>
      <c r="BB515" s="188"/>
      <c r="BC515" s="188"/>
      <c r="BD515" s="188"/>
      <c r="BE515" s="188"/>
      <c r="BF515" s="188"/>
      <c r="BG515" s="188"/>
      <c r="BH515" s="188"/>
      <c r="BI515" s="188"/>
      <c r="BJ515" s="188"/>
      <c r="BK515" s="188"/>
      <c r="BL515" s="188"/>
      <c r="BM515" s="188"/>
      <c r="BN515" s="188"/>
      <c r="BO515" s="188"/>
      <c r="BP515" s="188"/>
      <c r="BQ515" s="188"/>
      <c r="BR515" s="188"/>
      <c r="BS515" s="188"/>
      <c r="BT515" s="188"/>
      <c r="BU515" s="188"/>
      <c r="BV515" s="188"/>
      <c r="BW515" s="188"/>
      <c r="BX515" s="188"/>
    </row>
    <row r="516" spans="41:76" s="1533" customFormat="1" ht="15.75" customHeight="1">
      <c r="AO516" s="188"/>
      <c r="AP516" s="188"/>
      <c r="AQ516" s="188"/>
      <c r="AR516" s="188"/>
      <c r="AS516" s="188"/>
      <c r="AT516" s="188"/>
      <c r="AU516" s="188"/>
      <c r="AV516" s="188"/>
      <c r="AW516" s="188"/>
      <c r="AX516" s="188"/>
      <c r="AY516" s="188"/>
      <c r="AZ516" s="188"/>
      <c r="BA516" s="188"/>
      <c r="BB516" s="188"/>
      <c r="BC516" s="188"/>
      <c r="BD516" s="188"/>
      <c r="BE516" s="188"/>
      <c r="BF516" s="188"/>
      <c r="BG516" s="188"/>
      <c r="BH516" s="188"/>
      <c r="BI516" s="188"/>
      <c r="BJ516" s="188"/>
      <c r="BK516" s="188"/>
      <c r="BL516" s="188"/>
      <c r="BM516" s="188"/>
      <c r="BN516" s="188"/>
      <c r="BO516" s="188"/>
      <c r="BP516" s="188"/>
      <c r="BQ516" s="188"/>
      <c r="BR516" s="188"/>
      <c r="BS516" s="188"/>
      <c r="BT516" s="188"/>
      <c r="BU516" s="188"/>
      <c r="BV516" s="188"/>
      <c r="BW516" s="188"/>
      <c r="BX516" s="188"/>
    </row>
    <row r="517" spans="41:76" s="1533" customFormat="1" ht="15.75" customHeight="1">
      <c r="AO517" s="188"/>
      <c r="AP517" s="188"/>
      <c r="AQ517" s="188"/>
      <c r="AR517" s="188"/>
      <c r="AS517" s="188"/>
      <c r="AT517" s="188"/>
      <c r="AU517" s="188"/>
      <c r="AV517" s="188"/>
      <c r="AW517" s="188"/>
      <c r="AX517" s="188"/>
      <c r="AY517" s="188"/>
      <c r="AZ517" s="188"/>
      <c r="BA517" s="188"/>
      <c r="BB517" s="188"/>
      <c r="BC517" s="188"/>
      <c r="BD517" s="188"/>
      <c r="BE517" s="188"/>
      <c r="BF517" s="188"/>
      <c r="BG517" s="188"/>
      <c r="BH517" s="188"/>
      <c r="BI517" s="188"/>
      <c r="BJ517" s="188"/>
      <c r="BK517" s="188"/>
      <c r="BL517" s="188"/>
      <c r="BM517" s="188"/>
      <c r="BN517" s="188"/>
      <c r="BO517" s="188"/>
      <c r="BP517" s="188"/>
      <c r="BQ517" s="188"/>
      <c r="BR517" s="188"/>
      <c r="BS517" s="188"/>
      <c r="BT517" s="188"/>
      <c r="BU517" s="188"/>
      <c r="BV517" s="188"/>
      <c r="BW517" s="188"/>
      <c r="BX517" s="188"/>
    </row>
    <row r="518" spans="41:76" s="1533" customFormat="1" ht="15.75" customHeight="1">
      <c r="AO518" s="188"/>
      <c r="AP518" s="188"/>
      <c r="AQ518" s="188"/>
      <c r="AR518" s="188"/>
      <c r="AS518" s="188"/>
      <c r="AT518" s="188"/>
      <c r="AU518" s="188"/>
      <c r="AV518" s="188"/>
      <c r="AW518" s="188"/>
      <c r="AX518" s="188"/>
      <c r="AY518" s="188"/>
      <c r="AZ518" s="188"/>
      <c r="BA518" s="188"/>
      <c r="BB518" s="188"/>
      <c r="BC518" s="188"/>
      <c r="BD518" s="188"/>
      <c r="BE518" s="188"/>
      <c r="BF518" s="188"/>
      <c r="BG518" s="188"/>
      <c r="BH518" s="188"/>
      <c r="BI518" s="188"/>
      <c r="BJ518" s="188"/>
      <c r="BK518" s="188"/>
      <c r="BL518" s="188"/>
      <c r="BM518" s="188"/>
      <c r="BN518" s="188"/>
      <c r="BO518" s="188"/>
      <c r="BP518" s="188"/>
      <c r="BQ518" s="188"/>
      <c r="BR518" s="188"/>
      <c r="BS518" s="188"/>
      <c r="BT518" s="188"/>
      <c r="BU518" s="188"/>
      <c r="BV518" s="188"/>
      <c r="BW518" s="188"/>
      <c r="BX518" s="188"/>
    </row>
    <row r="519" spans="41:76" s="1533" customFormat="1" ht="15.75" customHeight="1">
      <c r="AO519" s="188"/>
      <c r="AP519" s="188"/>
      <c r="AQ519" s="188"/>
      <c r="AR519" s="188"/>
      <c r="AS519" s="188"/>
      <c r="AT519" s="188"/>
      <c r="AU519" s="188"/>
      <c r="AV519" s="188"/>
      <c r="AW519" s="188"/>
      <c r="AX519" s="188"/>
      <c r="AY519" s="188"/>
      <c r="AZ519" s="188"/>
      <c r="BA519" s="188"/>
      <c r="BB519" s="188"/>
      <c r="BC519" s="188"/>
      <c r="BD519" s="188"/>
      <c r="BE519" s="188"/>
      <c r="BF519" s="188"/>
      <c r="BG519" s="188"/>
      <c r="BH519" s="188"/>
      <c r="BI519" s="188"/>
      <c r="BJ519" s="188"/>
      <c r="BK519" s="188"/>
      <c r="BL519" s="188"/>
      <c r="BM519" s="188"/>
      <c r="BN519" s="188"/>
      <c r="BO519" s="188"/>
      <c r="BP519" s="188"/>
      <c r="BQ519" s="188"/>
      <c r="BR519" s="188"/>
      <c r="BS519" s="188"/>
      <c r="BT519" s="188"/>
      <c r="BU519" s="188"/>
      <c r="BV519" s="188"/>
      <c r="BW519" s="188"/>
      <c r="BX519" s="188"/>
    </row>
    <row r="520" spans="41:76" s="1533" customFormat="1" ht="15.75" customHeight="1">
      <c r="AO520" s="188"/>
      <c r="AP520" s="188"/>
      <c r="AQ520" s="188"/>
      <c r="AR520" s="188"/>
      <c r="AS520" s="188"/>
      <c r="AT520" s="188"/>
      <c r="AU520" s="188"/>
      <c r="AV520" s="188"/>
      <c r="AW520" s="188"/>
      <c r="AX520" s="188"/>
      <c r="AY520" s="188"/>
      <c r="AZ520" s="188"/>
      <c r="BA520" s="188"/>
      <c r="BB520" s="188"/>
      <c r="BC520" s="188"/>
      <c r="BD520" s="188"/>
      <c r="BE520" s="188"/>
      <c r="BF520" s="188"/>
      <c r="BG520" s="188"/>
      <c r="BH520" s="188"/>
      <c r="BI520" s="188"/>
      <c r="BJ520" s="188"/>
      <c r="BK520" s="188"/>
      <c r="BL520" s="188"/>
      <c r="BM520" s="188"/>
      <c r="BN520" s="188"/>
      <c r="BO520" s="188"/>
      <c r="BP520" s="188"/>
      <c r="BQ520" s="188"/>
      <c r="BR520" s="188"/>
      <c r="BS520" s="188"/>
      <c r="BT520" s="188"/>
      <c r="BU520" s="188"/>
      <c r="BV520" s="188"/>
      <c r="BW520" s="188"/>
      <c r="BX520" s="188"/>
    </row>
    <row r="521" spans="41:76" s="1533" customFormat="1" ht="15.75" customHeight="1">
      <c r="AO521" s="188"/>
      <c r="AP521" s="188"/>
      <c r="AQ521" s="188"/>
      <c r="AR521" s="188"/>
      <c r="AS521" s="188"/>
      <c r="AT521" s="188"/>
      <c r="AU521" s="188"/>
      <c r="AV521" s="188"/>
      <c r="AW521" s="188"/>
      <c r="AX521" s="188"/>
      <c r="AY521" s="188"/>
      <c r="AZ521" s="188"/>
      <c r="BA521" s="188"/>
      <c r="BB521" s="188"/>
      <c r="BC521" s="188"/>
      <c r="BD521" s="188"/>
      <c r="BE521" s="188"/>
      <c r="BF521" s="188"/>
      <c r="BG521" s="188"/>
      <c r="BH521" s="188"/>
      <c r="BI521" s="188"/>
      <c r="BJ521" s="188"/>
      <c r="BK521" s="188"/>
      <c r="BL521" s="188"/>
      <c r="BM521" s="188"/>
      <c r="BN521" s="188"/>
      <c r="BO521" s="188"/>
      <c r="BP521" s="188"/>
      <c r="BQ521" s="188"/>
      <c r="BR521" s="188"/>
      <c r="BS521" s="188"/>
      <c r="BT521" s="188"/>
      <c r="BU521" s="188"/>
      <c r="BV521" s="188"/>
      <c r="BW521" s="188"/>
      <c r="BX521" s="188"/>
    </row>
    <row r="522" spans="41:76" s="1533" customFormat="1" ht="15.75" customHeight="1">
      <c r="AO522" s="188"/>
      <c r="AP522" s="188"/>
      <c r="AQ522" s="188"/>
      <c r="AR522" s="188"/>
      <c r="AS522" s="188"/>
      <c r="AT522" s="188"/>
      <c r="AU522" s="188"/>
      <c r="AV522" s="188"/>
      <c r="AW522" s="188"/>
      <c r="AX522" s="188"/>
      <c r="AY522" s="188"/>
      <c r="AZ522" s="188"/>
      <c r="BA522" s="188"/>
      <c r="BB522" s="188"/>
      <c r="BC522" s="188"/>
      <c r="BD522" s="188"/>
      <c r="BE522" s="188"/>
      <c r="BF522" s="188"/>
      <c r="BG522" s="188"/>
      <c r="BH522" s="188"/>
      <c r="BI522" s="188"/>
      <c r="BJ522" s="188"/>
      <c r="BK522" s="188"/>
      <c r="BL522" s="188"/>
      <c r="BM522" s="188"/>
      <c r="BN522" s="188"/>
      <c r="BO522" s="188"/>
      <c r="BP522" s="188"/>
      <c r="BQ522" s="188"/>
      <c r="BR522" s="188"/>
      <c r="BS522" s="188"/>
      <c r="BT522" s="188"/>
      <c r="BU522" s="188"/>
      <c r="BV522" s="188"/>
      <c r="BW522" s="188"/>
      <c r="BX522" s="188"/>
    </row>
    <row r="523" spans="41:76" s="1533" customFormat="1" ht="15.75" customHeight="1">
      <c r="AO523" s="188"/>
      <c r="AP523" s="188"/>
      <c r="AQ523" s="188"/>
      <c r="AR523" s="188"/>
      <c r="AS523" s="188"/>
      <c r="AT523" s="188"/>
      <c r="AU523" s="188"/>
      <c r="AV523" s="188"/>
      <c r="AW523" s="188"/>
      <c r="AX523" s="188"/>
      <c r="AY523" s="188"/>
      <c r="AZ523" s="188"/>
      <c r="BA523" s="188"/>
      <c r="BB523" s="188"/>
      <c r="BC523" s="188"/>
      <c r="BD523" s="188"/>
      <c r="BE523" s="188"/>
      <c r="BF523" s="188"/>
      <c r="BG523" s="188"/>
      <c r="BH523" s="188"/>
      <c r="BI523" s="188"/>
      <c r="BJ523" s="188"/>
      <c r="BK523" s="188"/>
      <c r="BL523" s="188"/>
      <c r="BM523" s="188"/>
      <c r="BN523" s="188"/>
      <c r="BO523" s="188"/>
      <c r="BP523" s="188"/>
      <c r="BQ523" s="188"/>
      <c r="BR523" s="188"/>
      <c r="BS523" s="188"/>
      <c r="BT523" s="188"/>
      <c r="BU523" s="188"/>
      <c r="BV523" s="188"/>
      <c r="BW523" s="188"/>
      <c r="BX523" s="188"/>
    </row>
    <row r="524" spans="41:76" s="1533" customFormat="1" ht="15.75" customHeight="1">
      <c r="AO524" s="188"/>
      <c r="AP524" s="188"/>
      <c r="AQ524" s="188"/>
      <c r="AR524" s="188"/>
      <c r="AS524" s="188"/>
      <c r="AT524" s="188"/>
      <c r="AU524" s="188"/>
      <c r="AV524" s="188"/>
      <c r="AW524" s="188"/>
      <c r="AX524" s="188"/>
      <c r="AY524" s="188"/>
      <c r="AZ524" s="188"/>
      <c r="BA524" s="188"/>
      <c r="BB524" s="188"/>
      <c r="BC524" s="188"/>
      <c r="BD524" s="188"/>
      <c r="BE524" s="188"/>
      <c r="BF524" s="188"/>
      <c r="BG524" s="188"/>
      <c r="BH524" s="188"/>
      <c r="BI524" s="188"/>
      <c r="BJ524" s="188"/>
      <c r="BK524" s="188"/>
      <c r="BL524" s="188"/>
      <c r="BM524" s="188"/>
      <c r="BN524" s="188"/>
      <c r="BO524" s="188"/>
      <c r="BP524" s="188"/>
      <c r="BQ524" s="188"/>
      <c r="BR524" s="188"/>
      <c r="BS524" s="188"/>
      <c r="BT524" s="188"/>
      <c r="BU524" s="188"/>
      <c r="BV524" s="188"/>
      <c r="BW524" s="188"/>
      <c r="BX524" s="188"/>
    </row>
    <row r="525" spans="41:76" s="1533" customFormat="1" ht="15.75" customHeight="1">
      <c r="AO525" s="188"/>
      <c r="AP525" s="188"/>
      <c r="AQ525" s="188"/>
      <c r="AR525" s="188"/>
      <c r="AS525" s="188"/>
      <c r="AT525" s="188"/>
      <c r="AU525" s="188"/>
      <c r="AV525" s="188"/>
      <c r="AW525" s="188"/>
      <c r="AX525" s="188"/>
      <c r="AY525" s="188"/>
      <c r="AZ525" s="188"/>
      <c r="BA525" s="188"/>
      <c r="BB525" s="188"/>
      <c r="BC525" s="188"/>
      <c r="BD525" s="188"/>
      <c r="BE525" s="188"/>
      <c r="BF525" s="188"/>
      <c r="BG525" s="188"/>
      <c r="BH525" s="188"/>
      <c r="BI525" s="188"/>
      <c r="BJ525" s="188"/>
      <c r="BK525" s="188"/>
      <c r="BL525" s="188"/>
      <c r="BM525" s="188"/>
      <c r="BN525" s="188"/>
      <c r="BO525" s="188"/>
      <c r="BP525" s="188"/>
      <c r="BQ525" s="188"/>
      <c r="BR525" s="188"/>
      <c r="BS525" s="188"/>
      <c r="BT525" s="188"/>
      <c r="BU525" s="188"/>
      <c r="BV525" s="188"/>
      <c r="BW525" s="188"/>
      <c r="BX525" s="188"/>
    </row>
    <row r="526" spans="41:76" s="1533" customFormat="1" ht="15.75" customHeight="1">
      <c r="AO526" s="188"/>
      <c r="AP526" s="188"/>
      <c r="AQ526" s="188"/>
      <c r="AR526" s="188"/>
      <c r="AS526" s="188"/>
      <c r="AT526" s="188"/>
      <c r="AU526" s="188"/>
      <c r="AV526" s="188"/>
      <c r="AW526" s="188"/>
      <c r="AX526" s="188"/>
      <c r="AY526" s="188"/>
      <c r="AZ526" s="188"/>
      <c r="BA526" s="188"/>
      <c r="BB526" s="188"/>
      <c r="BC526" s="188"/>
      <c r="BD526" s="188"/>
      <c r="BE526" s="188"/>
      <c r="BF526" s="188"/>
      <c r="BG526" s="188"/>
      <c r="BH526" s="188"/>
      <c r="BI526" s="188"/>
      <c r="BJ526" s="188"/>
      <c r="BK526" s="188"/>
      <c r="BL526" s="188"/>
      <c r="BM526" s="188"/>
      <c r="BN526" s="188"/>
      <c r="BO526" s="188"/>
      <c r="BP526" s="188"/>
      <c r="BQ526" s="188"/>
      <c r="BR526" s="188"/>
      <c r="BS526" s="188"/>
      <c r="BT526" s="188"/>
      <c r="BU526" s="188"/>
      <c r="BV526" s="188"/>
      <c r="BW526" s="188"/>
      <c r="BX526" s="188"/>
    </row>
    <row r="527" spans="41:76" s="1533" customFormat="1" ht="15.75" customHeight="1">
      <c r="AO527" s="188"/>
      <c r="AP527" s="188"/>
      <c r="AQ527" s="188"/>
      <c r="AR527" s="188"/>
      <c r="AS527" s="188"/>
      <c r="AT527" s="188"/>
      <c r="AU527" s="188"/>
      <c r="AV527" s="188"/>
      <c r="AW527" s="188"/>
      <c r="AX527" s="188"/>
      <c r="AY527" s="188"/>
      <c r="AZ527" s="188"/>
      <c r="BA527" s="188"/>
      <c r="BB527" s="188"/>
      <c r="BC527" s="188"/>
      <c r="BD527" s="188"/>
      <c r="BE527" s="188"/>
      <c r="BF527" s="188"/>
      <c r="BG527" s="188"/>
      <c r="BH527" s="188"/>
      <c r="BI527" s="188"/>
      <c r="BJ527" s="188"/>
      <c r="BK527" s="188"/>
      <c r="BL527" s="188"/>
      <c r="BM527" s="188"/>
      <c r="BN527" s="188"/>
      <c r="BO527" s="188"/>
      <c r="BP527" s="188"/>
      <c r="BQ527" s="188"/>
      <c r="BR527" s="188"/>
      <c r="BS527" s="188"/>
      <c r="BT527" s="188"/>
      <c r="BU527" s="188"/>
      <c r="BV527" s="188"/>
      <c r="BW527" s="188"/>
      <c r="BX527" s="188"/>
    </row>
    <row r="528" spans="41:76" s="1533" customFormat="1" ht="15.75" customHeight="1">
      <c r="AO528" s="188"/>
      <c r="AP528" s="188"/>
      <c r="AQ528" s="188"/>
      <c r="AR528" s="188"/>
      <c r="AS528" s="188"/>
      <c r="AT528" s="188"/>
      <c r="AU528" s="188"/>
      <c r="AV528" s="188"/>
      <c r="AW528" s="188"/>
      <c r="AX528" s="188"/>
      <c r="AY528" s="188"/>
      <c r="AZ528" s="188"/>
      <c r="BA528" s="188"/>
      <c r="BB528" s="188"/>
      <c r="BC528" s="188"/>
      <c r="BD528" s="188"/>
      <c r="BE528" s="188"/>
      <c r="BF528" s="188"/>
      <c r="BG528" s="188"/>
      <c r="BH528" s="188"/>
      <c r="BI528" s="188"/>
      <c r="BJ528" s="188"/>
      <c r="BK528" s="188"/>
      <c r="BL528" s="188"/>
      <c r="BM528" s="188"/>
      <c r="BN528" s="188"/>
      <c r="BO528" s="188"/>
      <c r="BP528" s="188"/>
      <c r="BQ528" s="188"/>
      <c r="BR528" s="188"/>
      <c r="BS528" s="188"/>
      <c r="BT528" s="188"/>
      <c r="BU528" s="188"/>
      <c r="BV528" s="188"/>
      <c r="BW528" s="188"/>
      <c r="BX528" s="188"/>
    </row>
    <row r="529" spans="41:76" s="1533" customFormat="1" ht="15.75" customHeight="1">
      <c r="AO529" s="188"/>
      <c r="AP529" s="188"/>
      <c r="AQ529" s="188"/>
      <c r="AR529" s="188"/>
      <c r="AS529" s="188"/>
      <c r="AT529" s="188"/>
      <c r="AU529" s="188"/>
      <c r="AV529" s="188"/>
      <c r="AW529" s="188"/>
      <c r="AX529" s="188"/>
      <c r="AY529" s="188"/>
      <c r="AZ529" s="188"/>
      <c r="BA529" s="188"/>
      <c r="BB529" s="188"/>
      <c r="BC529" s="188"/>
      <c r="BD529" s="188"/>
      <c r="BE529" s="188"/>
      <c r="BF529" s="188"/>
      <c r="BG529" s="188"/>
      <c r="BH529" s="188"/>
      <c r="BI529" s="188"/>
      <c r="BJ529" s="188"/>
      <c r="BK529" s="188"/>
      <c r="BL529" s="188"/>
      <c r="BM529" s="188"/>
      <c r="BN529" s="188"/>
      <c r="BO529" s="188"/>
      <c r="BP529" s="188"/>
      <c r="BQ529" s="188"/>
      <c r="BR529" s="188"/>
      <c r="BS529" s="188"/>
      <c r="BT529" s="188"/>
      <c r="BU529" s="188"/>
      <c r="BV529" s="188"/>
      <c r="BW529" s="188"/>
      <c r="BX529" s="188"/>
    </row>
    <row r="530" spans="41:76" s="1533" customFormat="1" ht="15.75" customHeight="1">
      <c r="AO530" s="188"/>
      <c r="AP530" s="188"/>
      <c r="AQ530" s="188"/>
      <c r="AR530" s="188"/>
      <c r="AS530" s="188"/>
      <c r="AT530" s="188"/>
      <c r="AU530" s="188"/>
      <c r="AV530" s="188"/>
      <c r="AW530" s="188"/>
      <c r="AX530" s="188"/>
      <c r="AY530" s="188"/>
      <c r="AZ530" s="188"/>
      <c r="BA530" s="188"/>
      <c r="BB530" s="188"/>
      <c r="BC530" s="188"/>
      <c r="BD530" s="188"/>
      <c r="BE530" s="188"/>
      <c r="BF530" s="188"/>
      <c r="BG530" s="188"/>
      <c r="BH530" s="188"/>
      <c r="BI530" s="188"/>
      <c r="BJ530" s="188"/>
      <c r="BK530" s="188"/>
      <c r="BL530" s="188"/>
      <c r="BM530" s="188"/>
      <c r="BN530" s="188"/>
      <c r="BO530" s="188"/>
      <c r="BP530" s="188"/>
      <c r="BQ530" s="188"/>
      <c r="BR530" s="188"/>
      <c r="BS530" s="188"/>
      <c r="BT530" s="188"/>
      <c r="BU530" s="188"/>
      <c r="BV530" s="188"/>
      <c r="BW530" s="188"/>
      <c r="BX530" s="188"/>
    </row>
    <row r="531" spans="41:76" s="1533" customFormat="1" ht="15.75" customHeight="1">
      <c r="AO531" s="188"/>
      <c r="AP531" s="188"/>
      <c r="AQ531" s="188"/>
      <c r="AR531" s="188"/>
      <c r="AS531" s="188"/>
      <c r="AT531" s="188"/>
      <c r="AU531" s="188"/>
      <c r="AV531" s="188"/>
      <c r="AW531" s="188"/>
      <c r="AX531" s="188"/>
      <c r="AY531" s="188"/>
      <c r="AZ531" s="188"/>
      <c r="BA531" s="188"/>
      <c r="BB531" s="188"/>
      <c r="BC531" s="188"/>
      <c r="BD531" s="188"/>
      <c r="BE531" s="188"/>
      <c r="BF531" s="188"/>
      <c r="BG531" s="188"/>
      <c r="BH531" s="188"/>
      <c r="BI531" s="188"/>
      <c r="BJ531" s="188"/>
      <c r="BK531" s="188"/>
      <c r="BL531" s="188"/>
      <c r="BM531" s="188"/>
      <c r="BN531" s="188"/>
      <c r="BO531" s="188"/>
      <c r="BP531" s="188"/>
      <c r="BQ531" s="188"/>
      <c r="BR531" s="188"/>
      <c r="BS531" s="188"/>
      <c r="BT531" s="188"/>
      <c r="BU531" s="188"/>
      <c r="BV531" s="188"/>
      <c r="BW531" s="188"/>
      <c r="BX531" s="188"/>
    </row>
    <row r="532" spans="41:76" s="1533" customFormat="1" ht="15.75" customHeight="1">
      <c r="AO532" s="188"/>
      <c r="AP532" s="188"/>
      <c r="AQ532" s="188"/>
      <c r="AR532" s="188"/>
      <c r="AS532" s="188"/>
      <c r="AT532" s="188"/>
      <c r="AU532" s="188"/>
      <c r="AV532" s="188"/>
      <c r="AW532" s="188"/>
      <c r="AX532" s="188"/>
      <c r="AY532" s="188"/>
      <c r="AZ532" s="188"/>
      <c r="BA532" s="188"/>
      <c r="BB532" s="188"/>
      <c r="BC532" s="188"/>
      <c r="BD532" s="188"/>
      <c r="BE532" s="188"/>
      <c r="BF532" s="188"/>
      <c r="BG532" s="188"/>
      <c r="BH532" s="188"/>
      <c r="BI532" s="188"/>
      <c r="BJ532" s="188"/>
      <c r="BK532" s="188"/>
      <c r="BL532" s="188"/>
      <c r="BM532" s="188"/>
      <c r="BN532" s="188"/>
      <c r="BO532" s="188"/>
      <c r="BP532" s="188"/>
      <c r="BQ532" s="188"/>
      <c r="BR532" s="188"/>
      <c r="BS532" s="188"/>
      <c r="BT532" s="188"/>
      <c r="BU532" s="188"/>
      <c r="BV532" s="188"/>
      <c r="BW532" s="188"/>
      <c r="BX532" s="188"/>
    </row>
    <row r="533" spans="41:76" s="1533" customFormat="1" ht="15.75" customHeight="1">
      <c r="AO533" s="188"/>
      <c r="AP533" s="188"/>
      <c r="AQ533" s="188"/>
      <c r="AR533" s="188"/>
      <c r="AS533" s="188"/>
      <c r="AT533" s="188"/>
      <c r="AU533" s="188"/>
      <c r="AV533" s="188"/>
      <c r="AW533" s="188"/>
      <c r="AX533" s="188"/>
      <c r="AY533" s="188"/>
      <c r="AZ533" s="188"/>
      <c r="BA533" s="188"/>
      <c r="BB533" s="188"/>
      <c r="BC533" s="188"/>
      <c r="BD533" s="188"/>
      <c r="BE533" s="188"/>
      <c r="BF533" s="188"/>
      <c r="BG533" s="188"/>
      <c r="BH533" s="188"/>
      <c r="BI533" s="188"/>
      <c r="BJ533" s="188"/>
      <c r="BK533" s="188"/>
      <c r="BL533" s="188"/>
      <c r="BM533" s="188"/>
      <c r="BN533" s="188"/>
      <c r="BO533" s="188"/>
      <c r="BP533" s="188"/>
      <c r="BQ533" s="188"/>
      <c r="BR533" s="188"/>
      <c r="BS533" s="188"/>
      <c r="BT533" s="188"/>
      <c r="BU533" s="188"/>
      <c r="BV533" s="188"/>
      <c r="BW533" s="188"/>
      <c r="BX533" s="188"/>
    </row>
    <row r="534" spans="41:76" s="1533" customFormat="1" ht="15.75" customHeight="1">
      <c r="AO534" s="188"/>
      <c r="AP534" s="188"/>
      <c r="AQ534" s="188"/>
      <c r="AR534" s="188"/>
      <c r="AS534" s="188"/>
      <c r="AT534" s="188"/>
      <c r="AU534" s="188"/>
      <c r="AV534" s="188"/>
      <c r="AW534" s="188"/>
      <c r="AX534" s="188"/>
      <c r="AY534" s="188"/>
      <c r="AZ534" s="188"/>
      <c r="BA534" s="188"/>
      <c r="BB534" s="188"/>
      <c r="BC534" s="188"/>
      <c r="BD534" s="188"/>
      <c r="BE534" s="188"/>
      <c r="BF534" s="188"/>
      <c r="BG534" s="188"/>
      <c r="BH534" s="188"/>
      <c r="BI534" s="188"/>
      <c r="BJ534" s="188"/>
      <c r="BK534" s="188"/>
      <c r="BL534" s="188"/>
      <c r="BM534" s="188"/>
      <c r="BN534" s="188"/>
      <c r="BO534" s="188"/>
      <c r="BP534" s="188"/>
      <c r="BQ534" s="188"/>
      <c r="BR534" s="188"/>
      <c r="BS534" s="188"/>
      <c r="BT534" s="188"/>
      <c r="BU534" s="188"/>
      <c r="BV534" s="188"/>
      <c r="BW534" s="188"/>
      <c r="BX534" s="188"/>
    </row>
    <row r="535" spans="41:76" s="1533" customFormat="1" ht="15.75" customHeight="1">
      <c r="AO535" s="188"/>
      <c r="AP535" s="188"/>
      <c r="AQ535" s="188"/>
      <c r="AR535" s="188"/>
      <c r="AS535" s="188"/>
      <c r="AT535" s="188"/>
      <c r="AU535" s="188"/>
      <c r="AV535" s="188"/>
      <c r="AW535" s="188"/>
      <c r="AX535" s="188"/>
      <c r="AY535" s="188"/>
      <c r="AZ535" s="188"/>
      <c r="BA535" s="188"/>
      <c r="BB535" s="188"/>
      <c r="BC535" s="188"/>
      <c r="BD535" s="188"/>
      <c r="BE535" s="188"/>
      <c r="BF535" s="188"/>
      <c r="BG535" s="188"/>
      <c r="BH535" s="188"/>
      <c r="BI535" s="188"/>
      <c r="BJ535" s="188"/>
      <c r="BK535" s="188"/>
      <c r="BL535" s="188"/>
      <c r="BM535" s="188"/>
      <c r="BN535" s="188"/>
      <c r="BO535" s="188"/>
      <c r="BP535" s="188"/>
      <c r="BQ535" s="188"/>
      <c r="BR535" s="188"/>
      <c r="BS535" s="188"/>
      <c r="BT535" s="188"/>
      <c r="BU535" s="188"/>
      <c r="BV535" s="188"/>
      <c r="BW535" s="188"/>
      <c r="BX535" s="188"/>
    </row>
    <row r="536" spans="41:76" s="1533" customFormat="1" ht="15.75" customHeight="1">
      <c r="AO536" s="188"/>
      <c r="AP536" s="188"/>
      <c r="AQ536" s="188"/>
      <c r="AR536" s="188"/>
      <c r="AS536" s="188"/>
      <c r="AT536" s="188"/>
      <c r="AU536" s="188"/>
      <c r="AV536" s="188"/>
      <c r="AW536" s="188"/>
      <c r="AX536" s="188"/>
      <c r="AY536" s="188"/>
      <c r="AZ536" s="188"/>
      <c r="BA536" s="188"/>
      <c r="BB536" s="188"/>
      <c r="BC536" s="188"/>
      <c r="BD536" s="188"/>
      <c r="BE536" s="188"/>
      <c r="BF536" s="188"/>
      <c r="BG536" s="188"/>
      <c r="BH536" s="188"/>
      <c r="BI536" s="188"/>
      <c r="BJ536" s="188"/>
      <c r="BK536" s="188"/>
      <c r="BL536" s="188"/>
      <c r="BM536" s="188"/>
      <c r="BN536" s="188"/>
      <c r="BO536" s="188"/>
      <c r="BP536" s="188"/>
      <c r="BQ536" s="188"/>
      <c r="BR536" s="188"/>
      <c r="BS536" s="188"/>
      <c r="BT536" s="188"/>
      <c r="BU536" s="188"/>
      <c r="BV536" s="188"/>
      <c r="BW536" s="188"/>
      <c r="BX536" s="188"/>
    </row>
    <row r="537" spans="41:76" s="1533" customFormat="1" ht="15.75" customHeight="1">
      <c r="AO537" s="188"/>
      <c r="AP537" s="188"/>
      <c r="AQ537" s="188"/>
      <c r="AR537" s="188"/>
      <c r="AS537" s="188"/>
      <c r="AT537" s="188"/>
      <c r="AU537" s="188"/>
      <c r="AV537" s="188"/>
      <c r="AW537" s="188"/>
      <c r="AX537" s="188"/>
      <c r="AY537" s="188"/>
      <c r="AZ537" s="188"/>
      <c r="BA537" s="188"/>
      <c r="BB537" s="188"/>
      <c r="BC537" s="188"/>
      <c r="BD537" s="188"/>
      <c r="BE537" s="188"/>
      <c r="BF537" s="188"/>
      <c r="BG537" s="188"/>
      <c r="BH537" s="188"/>
      <c r="BI537" s="188"/>
      <c r="BJ537" s="188"/>
      <c r="BK537" s="188"/>
      <c r="BL537" s="188"/>
      <c r="BM537" s="188"/>
      <c r="BN537" s="188"/>
      <c r="BO537" s="188"/>
      <c r="BP537" s="188"/>
      <c r="BQ537" s="188"/>
      <c r="BR537" s="188"/>
      <c r="BS537" s="188"/>
      <c r="BT537" s="188"/>
      <c r="BU537" s="188"/>
      <c r="BV537" s="188"/>
      <c r="BW537" s="188"/>
      <c r="BX537" s="188"/>
    </row>
    <row r="538" spans="41:76" s="1533" customFormat="1" ht="15.75" customHeight="1">
      <c r="AO538" s="188"/>
      <c r="AP538" s="188"/>
      <c r="AQ538" s="188"/>
      <c r="AR538" s="188"/>
      <c r="AS538" s="188"/>
      <c r="AT538" s="188"/>
      <c r="AU538" s="188"/>
      <c r="AV538" s="188"/>
      <c r="AW538" s="188"/>
      <c r="AX538" s="188"/>
      <c r="AY538" s="188"/>
      <c r="AZ538" s="188"/>
      <c r="BA538" s="188"/>
      <c r="BB538" s="188"/>
      <c r="BC538" s="188"/>
      <c r="BD538" s="188"/>
      <c r="BE538" s="188"/>
      <c r="BF538" s="188"/>
      <c r="BG538" s="188"/>
      <c r="BH538" s="188"/>
      <c r="BI538" s="188"/>
      <c r="BJ538" s="188"/>
      <c r="BK538" s="188"/>
      <c r="BL538" s="188"/>
      <c r="BM538" s="188"/>
      <c r="BN538" s="188"/>
      <c r="BO538" s="188"/>
      <c r="BP538" s="188"/>
      <c r="BQ538" s="188"/>
      <c r="BR538" s="188"/>
      <c r="BS538" s="188"/>
      <c r="BT538" s="188"/>
      <c r="BU538" s="188"/>
      <c r="BV538" s="188"/>
      <c r="BW538" s="188"/>
      <c r="BX538" s="188"/>
    </row>
    <row r="539" spans="41:76" s="1533" customFormat="1" ht="15.75" customHeight="1">
      <c r="AO539" s="188"/>
      <c r="AP539" s="188"/>
      <c r="AQ539" s="188"/>
      <c r="AR539" s="188"/>
      <c r="AS539" s="188"/>
      <c r="AT539" s="188"/>
      <c r="AU539" s="188"/>
      <c r="AV539" s="188"/>
      <c r="AW539" s="188"/>
      <c r="AX539" s="188"/>
      <c r="AY539" s="188"/>
      <c r="AZ539" s="188"/>
      <c r="BA539" s="188"/>
      <c r="BB539" s="188"/>
      <c r="BC539" s="188"/>
      <c r="BD539" s="188"/>
      <c r="BE539" s="188"/>
      <c r="BF539" s="188"/>
      <c r="BG539" s="188"/>
      <c r="BH539" s="188"/>
      <c r="BI539" s="188"/>
      <c r="BJ539" s="188"/>
      <c r="BK539" s="188"/>
      <c r="BL539" s="188"/>
      <c r="BM539" s="188"/>
      <c r="BN539" s="188"/>
      <c r="BO539" s="188"/>
      <c r="BP539" s="188"/>
      <c r="BQ539" s="188"/>
      <c r="BR539" s="188"/>
      <c r="BS539" s="188"/>
      <c r="BT539" s="188"/>
      <c r="BU539" s="188"/>
      <c r="BV539" s="188"/>
      <c r="BW539" s="188"/>
      <c r="BX539" s="188"/>
    </row>
    <row r="540" spans="41:76" s="1533" customFormat="1" ht="15.75" customHeight="1">
      <c r="AO540" s="188"/>
      <c r="AP540" s="188"/>
      <c r="AQ540" s="188"/>
      <c r="AR540" s="188"/>
      <c r="AS540" s="188"/>
      <c r="AT540" s="188"/>
      <c r="AU540" s="188"/>
      <c r="AV540" s="188"/>
      <c r="AW540" s="188"/>
      <c r="AX540" s="188"/>
      <c r="AY540" s="188"/>
      <c r="AZ540" s="188"/>
      <c r="BA540" s="188"/>
      <c r="BB540" s="188"/>
      <c r="BC540" s="188"/>
      <c r="BD540" s="188"/>
      <c r="BE540" s="188"/>
      <c r="BF540" s="188"/>
      <c r="BG540" s="188"/>
      <c r="BH540" s="188"/>
      <c r="BI540" s="188"/>
      <c r="BJ540" s="188"/>
      <c r="BK540" s="188"/>
      <c r="BL540" s="188"/>
      <c r="BM540" s="188"/>
      <c r="BN540" s="188"/>
      <c r="BO540" s="188"/>
      <c r="BP540" s="188"/>
      <c r="BQ540" s="188"/>
      <c r="BR540" s="188"/>
      <c r="BS540" s="188"/>
      <c r="BT540" s="188"/>
      <c r="BU540" s="188"/>
      <c r="BV540" s="188"/>
      <c r="BW540" s="188"/>
      <c r="BX540" s="188"/>
    </row>
    <row r="541" spans="41:76" s="1533" customFormat="1" ht="15.75" customHeight="1">
      <c r="AO541" s="188"/>
      <c r="AP541" s="188"/>
      <c r="AQ541" s="188"/>
      <c r="AR541" s="188"/>
      <c r="AS541" s="188"/>
      <c r="AT541" s="188"/>
      <c r="AU541" s="188"/>
      <c r="AV541" s="188"/>
      <c r="AW541" s="188"/>
      <c r="AX541" s="188"/>
      <c r="AY541" s="188"/>
      <c r="AZ541" s="188"/>
      <c r="BA541" s="188"/>
      <c r="BB541" s="188"/>
      <c r="BC541" s="188"/>
      <c r="BD541" s="188"/>
      <c r="BE541" s="188"/>
      <c r="BF541" s="188"/>
      <c r="BG541" s="188"/>
      <c r="BH541" s="188"/>
      <c r="BI541" s="188"/>
      <c r="BJ541" s="188"/>
      <c r="BK541" s="188"/>
      <c r="BL541" s="188"/>
      <c r="BM541" s="188"/>
      <c r="BN541" s="188"/>
      <c r="BO541" s="188"/>
      <c r="BP541" s="188"/>
      <c r="BQ541" s="188"/>
      <c r="BR541" s="188"/>
      <c r="BS541" s="188"/>
      <c r="BT541" s="188"/>
      <c r="BU541" s="188"/>
      <c r="BV541" s="188"/>
      <c r="BW541" s="188"/>
      <c r="BX541" s="188"/>
    </row>
    <row r="542" spans="41:76" s="1533" customFormat="1" ht="15.75" customHeight="1">
      <c r="AO542" s="188"/>
      <c r="AP542" s="188"/>
      <c r="AQ542" s="188"/>
      <c r="AR542" s="188"/>
      <c r="AS542" s="188"/>
      <c r="AT542" s="188"/>
      <c r="AU542" s="188"/>
      <c r="AV542" s="188"/>
      <c r="AW542" s="188"/>
      <c r="AX542" s="188"/>
      <c r="AY542" s="188"/>
      <c r="AZ542" s="188"/>
      <c r="BA542" s="188"/>
      <c r="BB542" s="188"/>
      <c r="BC542" s="188"/>
      <c r="BD542" s="188"/>
      <c r="BE542" s="188"/>
      <c r="BF542" s="188"/>
      <c r="BG542" s="188"/>
      <c r="BH542" s="188"/>
      <c r="BI542" s="188"/>
      <c r="BJ542" s="188"/>
      <c r="BK542" s="188"/>
      <c r="BL542" s="188"/>
      <c r="BM542" s="188"/>
      <c r="BN542" s="188"/>
      <c r="BO542" s="188"/>
      <c r="BP542" s="188"/>
      <c r="BQ542" s="188"/>
      <c r="BR542" s="188"/>
      <c r="BS542" s="188"/>
      <c r="BT542" s="188"/>
      <c r="BU542" s="188"/>
      <c r="BV542" s="188"/>
      <c r="BW542" s="188"/>
      <c r="BX542" s="188"/>
    </row>
    <row r="543" spans="41:76" s="1533" customFormat="1" ht="15.75" customHeight="1">
      <c r="AO543" s="188"/>
      <c r="AP543" s="188"/>
      <c r="AQ543" s="188"/>
      <c r="AR543" s="188"/>
      <c r="AS543" s="188"/>
      <c r="AT543" s="188"/>
      <c r="AU543" s="188"/>
      <c r="AV543" s="188"/>
      <c r="AW543" s="188"/>
      <c r="AX543" s="188"/>
      <c r="AY543" s="188"/>
      <c r="AZ543" s="188"/>
      <c r="BA543" s="188"/>
      <c r="BB543" s="188"/>
      <c r="BC543" s="188"/>
      <c r="BD543" s="188"/>
      <c r="BE543" s="188"/>
      <c r="BF543" s="188"/>
      <c r="BG543" s="188"/>
      <c r="BH543" s="188"/>
      <c r="BI543" s="188"/>
      <c r="BJ543" s="188"/>
      <c r="BK543" s="188"/>
      <c r="BL543" s="188"/>
      <c r="BM543" s="188"/>
      <c r="BN543" s="188"/>
      <c r="BO543" s="188"/>
      <c r="BP543" s="188"/>
      <c r="BQ543" s="188"/>
      <c r="BR543" s="188"/>
      <c r="BS543" s="188"/>
      <c r="BT543" s="188"/>
      <c r="BU543" s="188"/>
      <c r="BV543" s="188"/>
      <c r="BW543" s="188"/>
      <c r="BX543" s="188"/>
    </row>
    <row r="544" spans="41:76" s="1533" customFormat="1" ht="15.75" customHeight="1">
      <c r="AO544" s="188"/>
      <c r="AP544" s="188"/>
      <c r="AQ544" s="188"/>
      <c r="AR544" s="188"/>
      <c r="AS544" s="188"/>
      <c r="AT544" s="188"/>
      <c r="AU544" s="188"/>
      <c r="AV544" s="188"/>
      <c r="AW544" s="188"/>
      <c r="AX544" s="188"/>
      <c r="AY544" s="188"/>
      <c r="AZ544" s="188"/>
      <c r="BA544" s="188"/>
      <c r="BB544" s="188"/>
      <c r="BC544" s="188"/>
      <c r="BD544" s="188"/>
      <c r="BE544" s="188"/>
      <c r="BF544" s="188"/>
      <c r="BG544" s="188"/>
      <c r="BH544" s="188"/>
      <c r="BI544" s="188"/>
      <c r="BJ544" s="188"/>
      <c r="BK544" s="188"/>
      <c r="BL544" s="188"/>
      <c r="BM544" s="188"/>
      <c r="BN544" s="188"/>
      <c r="BO544" s="188"/>
      <c r="BP544" s="188"/>
      <c r="BQ544" s="188"/>
      <c r="BR544" s="188"/>
      <c r="BS544" s="188"/>
      <c r="BT544" s="188"/>
      <c r="BU544" s="188"/>
      <c r="BV544" s="188"/>
      <c r="BW544" s="188"/>
      <c r="BX544" s="188"/>
    </row>
    <row r="545" spans="41:76" s="1533" customFormat="1" ht="15.75" customHeight="1">
      <c r="AO545" s="188"/>
      <c r="AP545" s="188"/>
      <c r="AQ545" s="188"/>
      <c r="AR545" s="188"/>
      <c r="AS545" s="188"/>
      <c r="AT545" s="188"/>
      <c r="AU545" s="188"/>
      <c r="AV545" s="188"/>
      <c r="AW545" s="188"/>
      <c r="AX545" s="188"/>
      <c r="AY545" s="188"/>
      <c r="AZ545" s="188"/>
      <c r="BA545" s="188"/>
      <c r="BB545" s="188"/>
      <c r="BC545" s="188"/>
      <c r="BD545" s="188"/>
      <c r="BE545" s="188"/>
      <c r="BF545" s="188"/>
      <c r="BG545" s="188"/>
      <c r="BH545" s="188"/>
      <c r="BI545" s="188"/>
      <c r="BJ545" s="188"/>
      <c r="BK545" s="188"/>
      <c r="BL545" s="188"/>
      <c r="BM545" s="188"/>
      <c r="BN545" s="188"/>
      <c r="BO545" s="188"/>
      <c r="BP545" s="188"/>
      <c r="BQ545" s="188"/>
      <c r="BR545" s="188"/>
      <c r="BS545" s="188"/>
      <c r="BT545" s="188"/>
      <c r="BU545" s="188"/>
      <c r="BV545" s="188"/>
      <c r="BW545" s="188"/>
      <c r="BX545" s="188"/>
    </row>
    <row r="546" spans="41:76" s="1533" customFormat="1" ht="15.75" customHeight="1">
      <c r="AO546" s="188"/>
      <c r="AP546" s="188"/>
      <c r="AQ546" s="188"/>
      <c r="AR546" s="188"/>
      <c r="AS546" s="188"/>
      <c r="AT546" s="188"/>
      <c r="AU546" s="188"/>
      <c r="AV546" s="188"/>
      <c r="AW546" s="188"/>
      <c r="AX546" s="188"/>
      <c r="AY546" s="188"/>
      <c r="AZ546" s="188"/>
      <c r="BA546" s="188"/>
      <c r="BB546" s="188"/>
      <c r="BC546" s="188"/>
      <c r="BD546" s="188"/>
      <c r="BE546" s="188"/>
      <c r="BF546" s="188"/>
      <c r="BG546" s="188"/>
      <c r="BH546" s="188"/>
      <c r="BI546" s="188"/>
      <c r="BJ546" s="188"/>
      <c r="BK546" s="188"/>
      <c r="BL546" s="188"/>
      <c r="BM546" s="188"/>
      <c r="BN546" s="188"/>
      <c r="BO546" s="188"/>
      <c r="BP546" s="188"/>
      <c r="BQ546" s="188"/>
      <c r="BR546" s="188"/>
      <c r="BS546" s="188"/>
      <c r="BT546" s="188"/>
      <c r="BU546" s="188"/>
      <c r="BV546" s="188"/>
      <c r="BW546" s="188"/>
      <c r="BX546" s="188"/>
    </row>
    <row r="547" spans="41:76" s="1533" customFormat="1" ht="15.75" customHeight="1">
      <c r="AO547" s="188"/>
      <c r="AP547" s="188"/>
      <c r="AQ547" s="188"/>
      <c r="AR547" s="188"/>
      <c r="AS547" s="188"/>
      <c r="AT547" s="188"/>
      <c r="AU547" s="188"/>
      <c r="AV547" s="188"/>
      <c r="AW547" s="188"/>
      <c r="AX547" s="188"/>
      <c r="AY547" s="188"/>
      <c r="AZ547" s="188"/>
      <c r="BA547" s="188"/>
      <c r="BB547" s="188"/>
      <c r="BC547" s="188"/>
      <c r="BD547" s="188"/>
      <c r="BE547" s="188"/>
      <c r="BF547" s="188"/>
      <c r="BG547" s="188"/>
      <c r="BH547" s="188"/>
      <c r="BI547" s="188"/>
      <c r="BJ547" s="188"/>
      <c r="BK547" s="188"/>
      <c r="BL547" s="188"/>
      <c r="BM547" s="188"/>
      <c r="BN547" s="188"/>
      <c r="BO547" s="188"/>
      <c r="BP547" s="188"/>
      <c r="BQ547" s="188"/>
      <c r="BR547" s="188"/>
      <c r="BS547" s="188"/>
      <c r="BT547" s="188"/>
      <c r="BU547" s="188"/>
      <c r="BV547" s="188"/>
      <c r="BW547" s="188"/>
      <c r="BX547" s="188"/>
    </row>
    <row r="548" spans="41:76" s="1533" customFormat="1" ht="15.75" customHeight="1">
      <c r="AO548" s="188"/>
      <c r="AP548" s="188"/>
      <c r="AQ548" s="188"/>
      <c r="AR548" s="188"/>
      <c r="AS548" s="188"/>
      <c r="AT548" s="188"/>
      <c r="AU548" s="188"/>
      <c r="AV548" s="188"/>
      <c r="AW548" s="188"/>
      <c r="AX548" s="188"/>
      <c r="AY548" s="188"/>
      <c r="AZ548" s="188"/>
      <c r="BA548" s="188"/>
      <c r="BB548" s="188"/>
      <c r="BC548" s="188"/>
      <c r="BD548" s="188"/>
      <c r="BE548" s="188"/>
      <c r="BF548" s="188"/>
      <c r="BG548" s="188"/>
      <c r="BH548" s="188"/>
      <c r="BI548" s="188"/>
      <c r="BJ548" s="188"/>
      <c r="BK548" s="188"/>
      <c r="BL548" s="188"/>
      <c r="BM548" s="188"/>
      <c r="BN548" s="188"/>
      <c r="BO548" s="188"/>
      <c r="BP548" s="188"/>
      <c r="BQ548" s="188"/>
      <c r="BR548" s="188"/>
      <c r="BS548" s="188"/>
      <c r="BT548" s="188"/>
      <c r="BU548" s="188"/>
      <c r="BV548" s="188"/>
      <c r="BW548" s="188"/>
      <c r="BX548" s="188"/>
    </row>
    <row r="549" spans="41:76" s="1533" customFormat="1" ht="15.75" customHeight="1">
      <c r="AO549" s="188"/>
      <c r="AP549" s="188"/>
      <c r="AQ549" s="188"/>
      <c r="AR549" s="188"/>
      <c r="AS549" s="188"/>
      <c r="AT549" s="188"/>
      <c r="AU549" s="188"/>
      <c r="AV549" s="188"/>
      <c r="AW549" s="188"/>
      <c r="AX549" s="188"/>
      <c r="AY549" s="188"/>
      <c r="AZ549" s="188"/>
      <c r="BA549" s="188"/>
      <c r="BB549" s="188"/>
      <c r="BC549" s="188"/>
      <c r="BD549" s="188"/>
      <c r="BE549" s="188"/>
      <c r="BF549" s="188"/>
      <c r="BG549" s="188"/>
      <c r="BH549" s="188"/>
      <c r="BI549" s="188"/>
      <c r="BJ549" s="188"/>
      <c r="BK549" s="188"/>
      <c r="BL549" s="188"/>
      <c r="BM549" s="188"/>
      <c r="BN549" s="188"/>
      <c r="BO549" s="188"/>
      <c r="BP549" s="188"/>
      <c r="BQ549" s="188"/>
      <c r="BR549" s="188"/>
      <c r="BS549" s="188"/>
      <c r="BT549" s="188"/>
      <c r="BU549" s="188"/>
      <c r="BV549" s="188"/>
      <c r="BW549" s="188"/>
      <c r="BX549" s="188"/>
    </row>
    <row r="550" spans="41:76" s="1533" customFormat="1" ht="15.75" customHeight="1">
      <c r="AO550" s="188"/>
      <c r="AP550" s="188"/>
      <c r="AQ550" s="188"/>
      <c r="AR550" s="188"/>
      <c r="AS550" s="188"/>
      <c r="AT550" s="188"/>
      <c r="AU550" s="188"/>
      <c r="AV550" s="188"/>
      <c r="AW550" s="188"/>
      <c r="AX550" s="188"/>
      <c r="AY550" s="188"/>
      <c r="AZ550" s="188"/>
      <c r="BA550" s="188"/>
      <c r="BB550" s="188"/>
      <c r="BC550" s="188"/>
      <c r="BD550" s="188"/>
      <c r="BE550" s="188"/>
      <c r="BF550" s="188"/>
      <c r="BG550" s="188"/>
      <c r="BH550" s="188"/>
      <c r="BI550" s="188"/>
      <c r="BJ550" s="188"/>
      <c r="BK550" s="188"/>
      <c r="BL550" s="188"/>
      <c r="BM550" s="188"/>
      <c r="BN550" s="188"/>
      <c r="BO550" s="188"/>
      <c r="BP550" s="188"/>
      <c r="BQ550" s="188"/>
      <c r="BR550" s="188"/>
      <c r="BS550" s="188"/>
      <c r="BT550" s="188"/>
      <c r="BU550" s="188"/>
      <c r="BV550" s="188"/>
      <c r="BW550" s="188"/>
      <c r="BX550" s="188"/>
    </row>
    <row r="551" spans="41:76" s="1533" customFormat="1" ht="15.75" customHeight="1">
      <c r="AO551" s="188"/>
      <c r="AP551" s="188"/>
      <c r="AQ551" s="188"/>
      <c r="AR551" s="188"/>
      <c r="AS551" s="188"/>
      <c r="AT551" s="188"/>
      <c r="AU551" s="188"/>
      <c r="AV551" s="188"/>
      <c r="AW551" s="188"/>
      <c r="AX551" s="188"/>
      <c r="AY551" s="188"/>
      <c r="AZ551" s="188"/>
      <c r="BA551" s="188"/>
      <c r="BB551" s="188"/>
      <c r="BC551" s="188"/>
      <c r="BD551" s="188"/>
      <c r="BE551" s="188"/>
      <c r="BF551" s="188"/>
      <c r="BG551" s="188"/>
      <c r="BH551" s="188"/>
      <c r="BI551" s="188"/>
      <c r="BJ551" s="188"/>
      <c r="BK551" s="188"/>
      <c r="BL551" s="188"/>
      <c r="BM551" s="188"/>
      <c r="BN551" s="188"/>
      <c r="BO551" s="188"/>
      <c r="BP551" s="188"/>
      <c r="BQ551" s="188"/>
      <c r="BR551" s="188"/>
      <c r="BS551" s="188"/>
      <c r="BT551" s="188"/>
      <c r="BU551" s="188"/>
      <c r="BV551" s="188"/>
      <c r="BW551" s="188"/>
      <c r="BX551" s="188"/>
    </row>
    <row r="552" spans="41:76" s="1533" customFormat="1" ht="15.75" customHeight="1">
      <c r="AO552" s="188"/>
      <c r="AP552" s="188"/>
      <c r="AQ552" s="188"/>
      <c r="AR552" s="188"/>
      <c r="AS552" s="188"/>
      <c r="AT552" s="188"/>
      <c r="AU552" s="188"/>
      <c r="AV552" s="188"/>
      <c r="AW552" s="188"/>
      <c r="AX552" s="188"/>
      <c r="AY552" s="188"/>
      <c r="AZ552" s="188"/>
      <c r="BA552" s="188"/>
      <c r="BB552" s="188"/>
      <c r="BC552" s="188"/>
      <c r="BD552" s="188"/>
      <c r="BE552" s="188"/>
      <c r="BF552" s="188"/>
      <c r="BG552" s="188"/>
      <c r="BH552" s="188"/>
      <c r="BI552" s="188"/>
      <c r="BJ552" s="188"/>
      <c r="BK552" s="188"/>
      <c r="BL552" s="188"/>
      <c r="BM552" s="188"/>
      <c r="BN552" s="188"/>
      <c r="BO552" s="188"/>
      <c r="BP552" s="188"/>
      <c r="BQ552" s="188"/>
      <c r="BR552" s="188"/>
      <c r="BS552" s="188"/>
      <c r="BT552" s="188"/>
      <c r="BU552" s="188"/>
      <c r="BV552" s="188"/>
      <c r="BW552" s="188"/>
      <c r="BX552" s="188"/>
    </row>
    <row r="553" spans="41:76" s="1533" customFormat="1" ht="15.75" customHeight="1">
      <c r="AO553" s="188"/>
      <c r="AP553" s="188"/>
      <c r="AQ553" s="188"/>
      <c r="AR553" s="188"/>
      <c r="AS553" s="188"/>
      <c r="AT553" s="188"/>
      <c r="AU553" s="188"/>
      <c r="AV553" s="188"/>
      <c r="AW553" s="188"/>
      <c r="AX553" s="188"/>
      <c r="AY553" s="188"/>
      <c r="AZ553" s="188"/>
      <c r="BA553" s="188"/>
      <c r="BB553" s="188"/>
      <c r="BC553" s="188"/>
      <c r="BD553" s="188"/>
      <c r="BE553" s="188"/>
      <c r="BF553" s="188"/>
      <c r="BG553" s="188"/>
      <c r="BH553" s="188"/>
      <c r="BI553" s="188"/>
      <c r="BJ553" s="188"/>
      <c r="BK553" s="188"/>
      <c r="BL553" s="188"/>
      <c r="BM553" s="188"/>
      <c r="BN553" s="188"/>
      <c r="BO553" s="188"/>
      <c r="BP553" s="188"/>
      <c r="BQ553" s="188"/>
      <c r="BR553" s="188"/>
      <c r="BS553" s="188"/>
      <c r="BT553" s="188"/>
      <c r="BU553" s="188"/>
      <c r="BV553" s="188"/>
      <c r="BW553" s="188"/>
      <c r="BX553" s="188"/>
    </row>
    <row r="554" spans="41:76" s="1533" customFormat="1" ht="15.75" customHeight="1">
      <c r="AO554" s="188"/>
      <c r="AP554" s="188"/>
      <c r="AQ554" s="188"/>
      <c r="AR554" s="188"/>
      <c r="AS554" s="188"/>
      <c r="AT554" s="188"/>
      <c r="AU554" s="188"/>
      <c r="AV554" s="188"/>
      <c r="AW554" s="188"/>
      <c r="AX554" s="188"/>
      <c r="AY554" s="188"/>
      <c r="AZ554" s="188"/>
      <c r="BA554" s="188"/>
      <c r="BB554" s="188"/>
      <c r="BC554" s="188"/>
      <c r="BD554" s="188"/>
      <c r="BE554" s="188"/>
      <c r="BF554" s="188"/>
      <c r="BG554" s="188"/>
      <c r="BH554" s="188"/>
      <c r="BI554" s="188"/>
      <c r="BJ554" s="188"/>
      <c r="BK554" s="188"/>
      <c r="BL554" s="188"/>
      <c r="BM554" s="188"/>
      <c r="BN554" s="188"/>
      <c r="BO554" s="188"/>
      <c r="BP554" s="188"/>
      <c r="BQ554" s="188"/>
      <c r="BR554" s="188"/>
      <c r="BS554" s="188"/>
      <c r="BT554" s="188"/>
      <c r="BU554" s="188"/>
      <c r="BV554" s="188"/>
      <c r="BW554" s="188"/>
      <c r="BX554" s="188"/>
    </row>
    <row r="555" spans="41:76" s="1533" customFormat="1" ht="15.75" customHeight="1">
      <c r="AO555" s="188"/>
      <c r="AP555" s="188"/>
      <c r="AQ555" s="188"/>
      <c r="AR555" s="188"/>
      <c r="AS555" s="188"/>
      <c r="AT555" s="188"/>
      <c r="AU555" s="188"/>
      <c r="AV555" s="188"/>
      <c r="AW555" s="188"/>
      <c r="AX555" s="188"/>
      <c r="AY555" s="188"/>
      <c r="AZ555" s="188"/>
      <c r="BA555" s="188"/>
      <c r="BB555" s="188"/>
      <c r="BC555" s="188"/>
      <c r="BD555" s="188"/>
      <c r="BE555" s="188"/>
      <c r="BF555" s="188"/>
      <c r="BG555" s="188"/>
      <c r="BH555" s="188"/>
      <c r="BI555" s="188"/>
      <c r="BJ555" s="188"/>
      <c r="BK555" s="188"/>
      <c r="BL555" s="188"/>
      <c r="BM555" s="188"/>
      <c r="BN555" s="188"/>
      <c r="BO555" s="188"/>
      <c r="BP555" s="188"/>
      <c r="BQ555" s="188"/>
      <c r="BR555" s="188"/>
      <c r="BS555" s="188"/>
      <c r="BT555" s="188"/>
      <c r="BU555" s="188"/>
      <c r="BV555" s="188"/>
      <c r="BW555" s="188"/>
      <c r="BX555" s="188"/>
    </row>
    <row r="556" spans="41:76" s="1533" customFormat="1" ht="15.75" customHeight="1">
      <c r="AO556" s="188"/>
      <c r="AP556" s="188"/>
      <c r="AQ556" s="188"/>
      <c r="AR556" s="188"/>
      <c r="AS556" s="188"/>
      <c r="AT556" s="188"/>
      <c r="AU556" s="188"/>
      <c r="AV556" s="188"/>
      <c r="AW556" s="188"/>
      <c r="AX556" s="188"/>
      <c r="AY556" s="188"/>
      <c r="AZ556" s="188"/>
      <c r="BA556" s="188"/>
      <c r="BB556" s="188"/>
      <c r="BC556" s="188"/>
      <c r="BD556" s="188"/>
      <c r="BE556" s="188"/>
      <c r="BF556" s="188"/>
      <c r="BG556" s="188"/>
      <c r="BH556" s="188"/>
      <c r="BI556" s="188"/>
      <c r="BJ556" s="188"/>
      <c r="BK556" s="188"/>
      <c r="BL556" s="188"/>
      <c r="BM556" s="188"/>
      <c r="BN556" s="188"/>
      <c r="BO556" s="188"/>
      <c r="BP556" s="188"/>
      <c r="BQ556" s="188"/>
      <c r="BR556" s="188"/>
      <c r="BS556" s="188"/>
      <c r="BT556" s="188"/>
      <c r="BU556" s="188"/>
      <c r="BV556" s="188"/>
      <c r="BW556" s="188"/>
      <c r="BX556" s="188"/>
    </row>
    <row r="557" spans="41:76" s="1533" customFormat="1" ht="15.75" customHeight="1">
      <c r="AO557" s="188"/>
      <c r="AP557" s="188"/>
      <c r="AQ557" s="188"/>
      <c r="AR557" s="188"/>
      <c r="AS557" s="188"/>
      <c r="AT557" s="188"/>
      <c r="AU557" s="188"/>
      <c r="AV557" s="188"/>
      <c r="AW557" s="188"/>
      <c r="AX557" s="188"/>
      <c r="AY557" s="188"/>
      <c r="AZ557" s="188"/>
      <c r="BA557" s="188"/>
      <c r="BB557" s="188"/>
      <c r="BC557" s="188"/>
      <c r="BD557" s="188"/>
      <c r="BE557" s="188"/>
      <c r="BF557" s="188"/>
      <c r="BG557" s="188"/>
      <c r="BH557" s="188"/>
      <c r="BI557" s="188"/>
      <c r="BJ557" s="188"/>
      <c r="BK557" s="188"/>
      <c r="BL557" s="188"/>
      <c r="BM557" s="188"/>
      <c r="BN557" s="188"/>
      <c r="BO557" s="188"/>
      <c r="BP557" s="188"/>
      <c r="BQ557" s="188"/>
      <c r="BR557" s="188"/>
      <c r="BS557" s="188"/>
      <c r="BT557" s="188"/>
      <c r="BU557" s="188"/>
      <c r="BV557" s="188"/>
      <c r="BW557" s="188"/>
      <c r="BX557" s="188"/>
    </row>
    <row r="558" spans="41:76" s="1533" customFormat="1" ht="15.75" customHeight="1">
      <c r="AO558" s="188"/>
      <c r="AP558" s="188"/>
      <c r="AQ558" s="188"/>
      <c r="AR558" s="188"/>
      <c r="AS558" s="188"/>
      <c r="AT558" s="188"/>
      <c r="AU558" s="188"/>
      <c r="AV558" s="188"/>
      <c r="AW558" s="188"/>
      <c r="AX558" s="188"/>
      <c r="AY558" s="188"/>
      <c r="AZ558" s="188"/>
      <c r="BA558" s="188"/>
      <c r="BB558" s="188"/>
      <c r="BC558" s="188"/>
      <c r="BD558" s="188"/>
      <c r="BE558" s="188"/>
      <c r="BF558" s="188"/>
      <c r="BG558" s="188"/>
      <c r="BH558" s="188"/>
      <c r="BI558" s="188"/>
      <c r="BJ558" s="188"/>
      <c r="BK558" s="188"/>
      <c r="BL558" s="188"/>
      <c r="BM558" s="188"/>
      <c r="BN558" s="188"/>
      <c r="BO558" s="188"/>
      <c r="BP558" s="188"/>
      <c r="BQ558" s="188"/>
      <c r="BR558" s="188"/>
      <c r="BS558" s="188"/>
      <c r="BT558" s="188"/>
      <c r="BU558" s="188"/>
      <c r="BV558" s="188"/>
      <c r="BW558" s="188"/>
      <c r="BX558" s="188"/>
    </row>
    <row r="559" spans="41:76" s="1533" customFormat="1" ht="15.75" customHeight="1">
      <c r="AO559" s="188"/>
      <c r="AP559" s="188"/>
      <c r="AQ559" s="188"/>
      <c r="AR559" s="188"/>
      <c r="AS559" s="188"/>
      <c r="AT559" s="188"/>
      <c r="AU559" s="188"/>
      <c r="AV559" s="188"/>
      <c r="AW559" s="188"/>
      <c r="AX559" s="188"/>
      <c r="AY559" s="188"/>
      <c r="AZ559" s="188"/>
      <c r="BA559" s="188"/>
      <c r="BB559" s="188"/>
      <c r="BC559" s="188"/>
      <c r="BD559" s="188"/>
      <c r="BE559" s="188"/>
      <c r="BF559" s="188"/>
      <c r="BG559" s="188"/>
      <c r="BH559" s="188"/>
      <c r="BI559" s="188"/>
      <c r="BJ559" s="188"/>
      <c r="BK559" s="188"/>
      <c r="BL559" s="188"/>
      <c r="BM559" s="188"/>
      <c r="BN559" s="188"/>
      <c r="BO559" s="188"/>
      <c r="BP559" s="188"/>
      <c r="BQ559" s="188"/>
      <c r="BR559" s="188"/>
      <c r="BS559" s="188"/>
      <c r="BT559" s="188"/>
      <c r="BU559" s="188"/>
      <c r="BV559" s="188"/>
      <c r="BW559" s="188"/>
      <c r="BX559" s="188"/>
    </row>
    <row r="560" spans="41:76" s="1533" customFormat="1" ht="15.75" customHeight="1">
      <c r="AO560" s="188"/>
      <c r="AP560" s="188"/>
      <c r="AQ560" s="188"/>
      <c r="AR560" s="188"/>
      <c r="AS560" s="188"/>
      <c r="AT560" s="188"/>
      <c r="AU560" s="188"/>
      <c r="AV560" s="188"/>
      <c r="AW560" s="188"/>
      <c r="AX560" s="188"/>
      <c r="AY560" s="188"/>
      <c r="AZ560" s="188"/>
      <c r="BA560" s="188"/>
      <c r="BB560" s="188"/>
      <c r="BC560" s="188"/>
      <c r="BD560" s="188"/>
      <c r="BE560" s="188"/>
      <c r="BF560" s="188"/>
      <c r="BG560" s="188"/>
      <c r="BH560" s="188"/>
      <c r="BI560" s="188"/>
      <c r="BJ560" s="188"/>
      <c r="BK560" s="188"/>
      <c r="BL560" s="188"/>
      <c r="BM560" s="188"/>
      <c r="BN560" s="188"/>
      <c r="BO560" s="188"/>
      <c r="BP560" s="188"/>
      <c r="BQ560" s="188"/>
      <c r="BR560" s="188"/>
      <c r="BS560" s="188"/>
      <c r="BT560" s="188"/>
      <c r="BU560" s="188"/>
      <c r="BV560" s="188"/>
      <c r="BW560" s="188"/>
      <c r="BX560" s="188"/>
    </row>
    <row r="561" spans="1:76" s="1533" customFormat="1" ht="15.75" customHeight="1">
      <c r="AO561" s="188"/>
      <c r="AP561" s="188"/>
      <c r="AQ561" s="188"/>
      <c r="AR561" s="188"/>
      <c r="AS561" s="188"/>
      <c r="AT561" s="188"/>
      <c r="AU561" s="188"/>
      <c r="AV561" s="188"/>
      <c r="AW561" s="188"/>
      <c r="AX561" s="188"/>
      <c r="AY561" s="188"/>
      <c r="AZ561" s="188"/>
      <c r="BA561" s="188"/>
      <c r="BB561" s="188"/>
      <c r="BC561" s="188"/>
      <c r="BD561" s="188"/>
      <c r="BE561" s="188"/>
      <c r="BF561" s="188"/>
      <c r="BG561" s="188"/>
      <c r="BH561" s="188"/>
      <c r="BI561" s="188"/>
      <c r="BJ561" s="188"/>
      <c r="BK561" s="188"/>
      <c r="BL561" s="188"/>
      <c r="BM561" s="188"/>
      <c r="BN561" s="188"/>
      <c r="BO561" s="188"/>
      <c r="BP561" s="188"/>
      <c r="BQ561" s="188"/>
      <c r="BR561" s="188"/>
      <c r="BS561" s="188"/>
      <c r="BT561" s="188"/>
      <c r="BU561" s="188"/>
      <c r="BV561" s="188"/>
      <c r="BW561" s="188"/>
      <c r="BX561" s="188"/>
    </row>
    <row r="562" spans="1:76" s="1533" customFormat="1" ht="15.75" customHeight="1">
      <c r="AO562" s="188"/>
      <c r="AP562" s="188"/>
      <c r="AQ562" s="188"/>
      <c r="AR562" s="188"/>
      <c r="AS562" s="188"/>
      <c r="AT562" s="188"/>
      <c r="AU562" s="188"/>
      <c r="AV562" s="188"/>
      <c r="AW562" s="188"/>
      <c r="AX562" s="188"/>
      <c r="AY562" s="188"/>
      <c r="AZ562" s="188"/>
      <c r="BA562" s="188"/>
      <c r="BB562" s="188"/>
      <c r="BC562" s="188"/>
      <c r="BD562" s="188"/>
      <c r="BE562" s="188"/>
      <c r="BF562" s="188"/>
      <c r="BG562" s="188"/>
      <c r="BH562" s="188"/>
      <c r="BI562" s="188"/>
      <c r="BJ562" s="188"/>
      <c r="BK562" s="188"/>
      <c r="BL562" s="188"/>
      <c r="BM562" s="188"/>
      <c r="BN562" s="188"/>
      <c r="BO562" s="188"/>
      <c r="BP562" s="188"/>
      <c r="BQ562" s="188"/>
      <c r="BR562" s="188"/>
      <c r="BS562" s="188"/>
      <c r="BT562" s="188"/>
      <c r="BU562" s="188"/>
      <c r="BV562" s="188"/>
      <c r="BW562" s="188"/>
      <c r="BX562" s="188"/>
    </row>
    <row r="563" spans="1:76" s="1533" customFormat="1" ht="15.75" customHeight="1">
      <c r="AO563" s="188"/>
      <c r="AP563" s="188"/>
      <c r="AQ563" s="188"/>
      <c r="AR563" s="188"/>
      <c r="AS563" s="188"/>
      <c r="AT563" s="188"/>
      <c r="AU563" s="188"/>
      <c r="AV563" s="188"/>
      <c r="AW563" s="188"/>
      <c r="AX563" s="188"/>
      <c r="AY563" s="188"/>
      <c r="AZ563" s="188"/>
      <c r="BA563" s="188"/>
      <c r="BB563" s="188"/>
      <c r="BC563" s="188"/>
      <c r="BD563" s="188"/>
      <c r="BE563" s="188"/>
      <c r="BF563" s="188"/>
      <c r="BG563" s="188"/>
      <c r="BH563" s="188"/>
      <c r="BI563" s="188"/>
      <c r="BJ563" s="188"/>
      <c r="BK563" s="188"/>
      <c r="BL563" s="188"/>
      <c r="BM563" s="188"/>
      <c r="BN563" s="188"/>
      <c r="BO563" s="188"/>
      <c r="BP563" s="188"/>
      <c r="BQ563" s="188"/>
      <c r="BR563" s="188"/>
      <c r="BS563" s="188"/>
      <c r="BT563" s="188"/>
      <c r="BU563" s="188"/>
      <c r="BV563" s="188"/>
      <c r="BW563" s="188"/>
      <c r="BX563" s="188"/>
    </row>
    <row r="564" spans="1:76" s="1533" customFormat="1" ht="15.75" customHeight="1">
      <c r="AO564" s="188"/>
      <c r="AP564" s="188"/>
      <c r="AQ564" s="188"/>
      <c r="AR564" s="188"/>
      <c r="AS564" s="188"/>
      <c r="AT564" s="188"/>
      <c r="AU564" s="188"/>
      <c r="AV564" s="188"/>
      <c r="AW564" s="188"/>
      <c r="AX564" s="188"/>
      <c r="AY564" s="188"/>
      <c r="AZ564" s="188"/>
      <c r="BA564" s="188"/>
      <c r="BB564" s="188"/>
      <c r="BC564" s="188"/>
      <c r="BD564" s="188"/>
      <c r="BE564" s="188"/>
      <c r="BF564" s="188"/>
      <c r="BG564" s="188"/>
      <c r="BH564" s="188"/>
      <c r="BI564" s="188"/>
      <c r="BJ564" s="188"/>
      <c r="BK564" s="188"/>
      <c r="BL564" s="188"/>
      <c r="BM564" s="188"/>
      <c r="BN564" s="188"/>
      <c r="BO564" s="188"/>
      <c r="BP564" s="188"/>
      <c r="BQ564" s="188"/>
      <c r="BR564" s="188"/>
      <c r="BS564" s="188"/>
      <c r="BT564" s="188"/>
      <c r="BU564" s="188"/>
      <c r="BV564" s="188"/>
      <c r="BW564" s="188"/>
      <c r="BX564" s="188"/>
    </row>
    <row r="565" spans="1:76" s="1533" customFormat="1" ht="15.75" customHeight="1">
      <c r="AO565" s="188"/>
      <c r="AP565" s="188"/>
      <c r="AQ565" s="188"/>
      <c r="AR565" s="188"/>
      <c r="AS565" s="188"/>
      <c r="AT565" s="188"/>
      <c r="AU565" s="188"/>
      <c r="AV565" s="188"/>
      <c r="AW565" s="188"/>
      <c r="AX565" s="188"/>
      <c r="AY565" s="188"/>
      <c r="AZ565" s="188"/>
      <c r="BA565" s="188"/>
      <c r="BB565" s="188"/>
      <c r="BC565" s="188"/>
      <c r="BD565" s="188"/>
      <c r="BE565" s="188"/>
      <c r="BF565" s="188"/>
      <c r="BG565" s="188"/>
      <c r="BH565" s="188"/>
      <c r="BI565" s="188"/>
      <c r="BJ565" s="188"/>
      <c r="BK565" s="188"/>
      <c r="BL565" s="188"/>
      <c r="BM565" s="188"/>
      <c r="BN565" s="188"/>
      <c r="BO565" s="188"/>
      <c r="BP565" s="188"/>
      <c r="BQ565" s="188"/>
      <c r="BR565" s="188"/>
      <c r="BS565" s="188"/>
      <c r="BT565" s="188"/>
      <c r="BU565" s="188"/>
      <c r="BV565" s="188"/>
      <c r="BW565" s="188"/>
      <c r="BX565" s="188"/>
    </row>
    <row r="566" spans="1:76" s="1533" customFormat="1" ht="15.75" customHeight="1">
      <c r="AO566" s="188"/>
      <c r="AP566" s="188"/>
      <c r="AQ566" s="188"/>
      <c r="AR566" s="188"/>
      <c r="AS566" s="188"/>
      <c r="AT566" s="188"/>
      <c r="AU566" s="188"/>
      <c r="AV566" s="188"/>
      <c r="AW566" s="188"/>
      <c r="AX566" s="188"/>
      <c r="AY566" s="188"/>
      <c r="AZ566" s="188"/>
      <c r="BA566" s="188"/>
      <c r="BB566" s="188"/>
      <c r="BC566" s="188"/>
      <c r="BD566" s="188"/>
      <c r="BE566" s="188"/>
      <c r="BF566" s="188"/>
      <c r="BG566" s="188"/>
      <c r="BH566" s="188"/>
      <c r="BI566" s="188"/>
      <c r="BJ566" s="188"/>
      <c r="BK566" s="188"/>
      <c r="BL566" s="188"/>
      <c r="BM566" s="188"/>
      <c r="BN566" s="188"/>
      <c r="BO566" s="188"/>
      <c r="BP566" s="188"/>
      <c r="BQ566" s="188"/>
      <c r="BR566" s="188"/>
      <c r="BS566" s="188"/>
      <c r="BT566" s="188"/>
      <c r="BU566" s="188"/>
      <c r="BV566" s="188"/>
      <c r="BW566" s="188"/>
      <c r="BX566" s="188"/>
    </row>
    <row r="567" spans="1:76" s="1533" customFormat="1" ht="15.75" customHeight="1">
      <c r="AO567" s="188"/>
      <c r="AP567" s="188"/>
      <c r="AQ567" s="188"/>
      <c r="AR567" s="188"/>
      <c r="AS567" s="188"/>
      <c r="AT567" s="188"/>
      <c r="AU567" s="188"/>
      <c r="AV567" s="188"/>
      <c r="AW567" s="188"/>
      <c r="AX567" s="188"/>
      <c r="AY567" s="188"/>
      <c r="AZ567" s="188"/>
      <c r="BA567" s="188"/>
      <c r="BB567" s="188"/>
      <c r="BC567" s="188"/>
      <c r="BD567" s="188"/>
      <c r="BE567" s="188"/>
      <c r="BF567" s="188"/>
      <c r="BG567" s="188"/>
      <c r="BH567" s="188"/>
      <c r="BI567" s="188"/>
      <c r="BJ567" s="188"/>
      <c r="BK567" s="188"/>
      <c r="BL567" s="188"/>
      <c r="BM567" s="188"/>
      <c r="BN567" s="188"/>
      <c r="BO567" s="188"/>
      <c r="BP567" s="188"/>
      <c r="BQ567" s="188"/>
      <c r="BR567" s="188"/>
      <c r="BS567" s="188"/>
      <c r="BT567" s="188"/>
      <c r="BU567" s="188"/>
      <c r="BV567" s="188"/>
      <c r="BW567" s="188"/>
      <c r="BX567" s="188"/>
    </row>
    <row r="568" spans="1:76" s="1533" customFormat="1" ht="15.75" customHeight="1">
      <c r="AO568" s="188"/>
      <c r="AP568" s="188"/>
      <c r="AQ568" s="188"/>
      <c r="AR568" s="188"/>
      <c r="AS568" s="188"/>
      <c r="AT568" s="188"/>
      <c r="AU568" s="188"/>
      <c r="AV568" s="188"/>
      <c r="AW568" s="188"/>
      <c r="AX568" s="188"/>
      <c r="AY568" s="188"/>
      <c r="AZ568" s="188"/>
      <c r="BA568" s="188"/>
      <c r="BB568" s="188"/>
      <c r="BC568" s="188"/>
      <c r="BD568" s="188"/>
      <c r="BE568" s="188"/>
      <c r="BF568" s="188"/>
      <c r="BG568" s="188"/>
      <c r="BH568" s="188"/>
      <c r="BI568" s="188"/>
      <c r="BJ568" s="188"/>
      <c r="BK568" s="188"/>
      <c r="BL568" s="188"/>
      <c r="BM568" s="188"/>
      <c r="BN568" s="188"/>
      <c r="BO568" s="188"/>
      <c r="BP568" s="188"/>
      <c r="BQ568" s="188"/>
      <c r="BR568" s="188"/>
      <c r="BS568" s="188"/>
      <c r="BT568" s="188"/>
      <c r="BU568" s="188"/>
      <c r="BV568" s="188"/>
      <c r="BW568" s="188"/>
      <c r="BX568" s="188"/>
    </row>
    <row r="569" spans="1:76" s="1533" customFormat="1" ht="15.75" customHeight="1">
      <c r="AO569" s="188"/>
      <c r="AP569" s="188"/>
      <c r="AQ569" s="188"/>
      <c r="AR569" s="188"/>
      <c r="AS569" s="188"/>
      <c r="AT569" s="188"/>
      <c r="AU569" s="188"/>
      <c r="AV569" s="188"/>
      <c r="AW569" s="188"/>
      <c r="AX569" s="188"/>
      <c r="AY569" s="188"/>
      <c r="AZ569" s="188"/>
      <c r="BA569" s="188"/>
      <c r="BB569" s="188"/>
      <c r="BC569" s="188"/>
      <c r="BD569" s="188"/>
      <c r="BE569" s="188"/>
      <c r="BF569" s="188"/>
      <c r="BG569" s="188"/>
      <c r="BH569" s="188"/>
      <c r="BI569" s="188"/>
      <c r="BJ569" s="188"/>
      <c r="BK569" s="188"/>
      <c r="BL569" s="188"/>
      <c r="BM569" s="188"/>
      <c r="BN569" s="188"/>
      <c r="BO569" s="188"/>
      <c r="BP569" s="188"/>
      <c r="BQ569" s="188"/>
      <c r="BR569" s="188"/>
      <c r="BS569" s="188"/>
      <c r="BT569" s="188"/>
      <c r="BU569" s="188"/>
      <c r="BV569" s="188"/>
      <c r="BW569" s="188"/>
      <c r="BX569" s="188"/>
    </row>
    <row r="570" spans="1:76" s="1533" customFormat="1" ht="15.75" customHeight="1">
      <c r="AO570" s="188"/>
      <c r="AP570" s="188"/>
      <c r="AQ570" s="188"/>
      <c r="AR570" s="188"/>
      <c r="AS570" s="188"/>
      <c r="AT570" s="188"/>
      <c r="AU570" s="188"/>
      <c r="AV570" s="188"/>
      <c r="AW570" s="188"/>
      <c r="AX570" s="188"/>
      <c r="AY570" s="188"/>
      <c r="AZ570" s="188"/>
      <c r="BA570" s="188"/>
      <c r="BB570" s="188"/>
      <c r="BC570" s="188"/>
      <c r="BD570" s="188"/>
      <c r="BE570" s="188"/>
      <c r="BF570" s="188"/>
      <c r="BG570" s="188"/>
      <c r="BH570" s="188"/>
      <c r="BI570" s="188"/>
      <c r="BJ570" s="188"/>
      <c r="BK570" s="188"/>
      <c r="BL570" s="188"/>
      <c r="BM570" s="188"/>
      <c r="BN570" s="188"/>
      <c r="BO570" s="188"/>
      <c r="BP570" s="188"/>
      <c r="BQ570" s="188"/>
      <c r="BR570" s="188"/>
      <c r="BS570" s="188"/>
      <c r="BT570" s="188"/>
      <c r="BU570" s="188"/>
      <c r="BV570" s="188"/>
      <c r="BW570" s="188"/>
      <c r="BX570" s="188"/>
    </row>
    <row r="571" spans="1:76" ht="15" customHeight="1">
      <c r="A571" s="1533"/>
      <c r="B571" s="1533"/>
      <c r="C571" s="1533"/>
      <c r="D571" s="1533"/>
      <c r="E571" s="1533"/>
      <c r="F571" s="1533"/>
      <c r="G571" s="1533"/>
      <c r="H571" s="1533"/>
      <c r="I571" s="1533"/>
      <c r="J571" s="1533"/>
      <c r="K571" s="1533"/>
      <c r="L571" s="1533"/>
      <c r="M571" s="1533"/>
      <c r="N571" s="1533"/>
      <c r="O571" s="1533"/>
      <c r="P571" s="1533"/>
      <c r="Q571" s="1533"/>
      <c r="R571" s="1533"/>
      <c r="S571" s="1533"/>
      <c r="T571" s="1533"/>
      <c r="U571" s="1533"/>
      <c r="V571" s="1533"/>
      <c r="W571" s="1533"/>
      <c r="X571" s="1533"/>
      <c r="Y571" s="1533"/>
      <c r="Z571" s="1533"/>
      <c r="AA571" s="1533"/>
      <c r="AB571" s="1533"/>
      <c r="AC571" s="1533"/>
      <c r="AD571" s="1533"/>
      <c r="AE571" s="1533"/>
      <c r="AF571" s="1533"/>
      <c r="AG571" s="1533"/>
      <c r="AH571" s="1533"/>
      <c r="AI571" s="1533"/>
      <c r="AJ571" s="1533"/>
      <c r="AK571" s="1533"/>
      <c r="AL571" s="1533"/>
      <c r="AM571" s="1533"/>
    </row>
    <row r="572" spans="1:76" ht="15" customHeight="1">
      <c r="A572" s="1533"/>
      <c r="B572" s="1533"/>
      <c r="C572" s="1533"/>
      <c r="D572" s="1533"/>
      <c r="E572" s="1533"/>
      <c r="F572" s="1533"/>
      <c r="G572" s="1533"/>
      <c r="H572" s="1533"/>
      <c r="I572" s="1533"/>
      <c r="J572" s="1533"/>
      <c r="K572" s="1533"/>
      <c r="L572" s="1533"/>
      <c r="M572" s="1533"/>
      <c r="N572" s="1533"/>
      <c r="O572" s="1533"/>
      <c r="P572" s="1533"/>
      <c r="Q572" s="1533"/>
      <c r="R572" s="1533"/>
      <c r="S572" s="1533"/>
      <c r="T572" s="1533"/>
      <c r="U572" s="1533"/>
      <c r="V572" s="1533"/>
      <c r="W572" s="1533"/>
      <c r="X572" s="1533"/>
      <c r="Y572" s="1533"/>
      <c r="Z572" s="1533"/>
      <c r="AA572" s="1533"/>
      <c r="AB572" s="1533"/>
      <c r="AC572" s="1533"/>
      <c r="AD572" s="1533"/>
      <c r="AE572" s="1533"/>
      <c r="AF572" s="1533"/>
      <c r="AG572" s="1533"/>
      <c r="AH572" s="1533"/>
      <c r="AI572" s="1533"/>
      <c r="AJ572" s="1533"/>
      <c r="AK572" s="1533"/>
      <c r="AL572" s="1533"/>
      <c r="AM572" s="1533"/>
    </row>
    <row r="573" spans="1:76" ht="15" customHeight="1">
      <c r="A573" s="1533"/>
      <c r="B573" s="1533"/>
      <c r="C573" s="1533"/>
      <c r="D573" s="1533"/>
      <c r="E573" s="1533"/>
      <c r="F573" s="1533"/>
      <c r="G573" s="1533"/>
      <c r="H573" s="1533"/>
      <c r="I573" s="1533"/>
      <c r="J573" s="1533"/>
      <c r="K573" s="1533"/>
      <c r="L573" s="1533"/>
      <c r="M573" s="1533"/>
      <c r="N573" s="1533"/>
      <c r="O573" s="1533"/>
      <c r="P573" s="1533"/>
      <c r="Q573" s="1533"/>
      <c r="R573" s="1533"/>
      <c r="S573" s="1533"/>
      <c r="T573" s="1533"/>
      <c r="U573" s="1533"/>
      <c r="V573" s="1533"/>
      <c r="W573" s="1533"/>
      <c r="X573" s="1533"/>
      <c r="Y573" s="1533"/>
      <c r="Z573" s="1533"/>
      <c r="AA573" s="1533"/>
      <c r="AB573" s="1533"/>
      <c r="AC573" s="1533"/>
      <c r="AD573" s="1533"/>
      <c r="AE573" s="1533"/>
      <c r="AF573" s="1533"/>
      <c r="AG573" s="1533"/>
      <c r="AH573" s="1533"/>
      <c r="AI573" s="1533"/>
      <c r="AJ573" s="1533"/>
      <c r="AK573" s="1533"/>
      <c r="AL573" s="1533"/>
      <c r="AM573" s="1533"/>
    </row>
    <row r="574" spans="1:76" ht="15" customHeight="1">
      <c r="A574" s="1533"/>
      <c r="B574" s="1533"/>
      <c r="C574" s="1533"/>
      <c r="D574" s="1533"/>
      <c r="E574" s="1533"/>
      <c r="F574" s="1533"/>
      <c r="G574" s="1533"/>
      <c r="H574" s="1533"/>
      <c r="I574" s="1533"/>
      <c r="J574" s="1533"/>
      <c r="K574" s="1533"/>
      <c r="L574" s="1533"/>
      <c r="M574" s="1533"/>
      <c r="N574" s="1533"/>
      <c r="O574" s="1533"/>
      <c r="P574" s="1533"/>
      <c r="Q574" s="1533"/>
      <c r="R574" s="1533"/>
      <c r="S574" s="1533"/>
      <c r="T574" s="1533"/>
      <c r="U574" s="1533"/>
      <c r="V574" s="1533"/>
      <c r="W574" s="1533"/>
      <c r="X574" s="1533"/>
      <c r="Y574" s="1533"/>
      <c r="Z574" s="1533"/>
      <c r="AA574" s="1533"/>
      <c r="AB574" s="1533"/>
      <c r="AC574" s="1533"/>
      <c r="AD574" s="1533"/>
      <c r="AE574" s="1533"/>
      <c r="AF574" s="1533"/>
      <c r="AG574" s="1533"/>
      <c r="AH574" s="1533"/>
      <c r="AI574" s="1533"/>
      <c r="AJ574" s="1533"/>
      <c r="AK574" s="1533"/>
      <c r="AL574" s="1533"/>
      <c r="AM574" s="1533"/>
    </row>
  </sheetData>
  <sheetProtection algorithmName="SHA-512" hashValue="pf5uNNpL335daOwoeRRtDC66bqZGwZxaKosrHUoHY/9uG4YfDAX52XTuw6FqT7osPTbhC3o1SkvOTV40VL3GhA==" saltValue="xDUiGiyMzQeidN889xacCw==" spinCount="100000" sheet="1" formatRows="0" sort="0" autoFilter="0"/>
  <autoFilter ref="A9:BX325" xr:uid="{6B5A91FA-9DDA-A945-899C-5DEE06C80CD4}"/>
  <dataConsolidate/>
  <mergeCells count="14">
    <mergeCell ref="F48:F69"/>
    <mergeCell ref="F71:F133"/>
    <mergeCell ref="F11:F46"/>
    <mergeCell ref="Z6:AH6"/>
    <mergeCell ref="Q6:Y6"/>
    <mergeCell ref="L6:P6"/>
    <mergeCell ref="A1:G8"/>
    <mergeCell ref="L4:N4"/>
    <mergeCell ref="F135:F180"/>
    <mergeCell ref="F287:F323"/>
    <mergeCell ref="F251:F286"/>
    <mergeCell ref="F215:F227"/>
    <mergeCell ref="F228:F249"/>
    <mergeCell ref="F182:F213"/>
  </mergeCells>
  <phoneticPr fontId="34" type="noConversion"/>
  <conditionalFormatting sqref="A11:B323">
    <cfRule type="containsText" dxfId="178" priority="35" operator="containsText" text="GRP">
      <formula>NOT(ISERROR(SEARCH("GRP",A11)))</formula>
    </cfRule>
    <cfRule type="endsWith" dxfId="177" priority="36" operator="endsWith" text="PE">
      <formula>RIGHT(A11,LEN("PE"))="PE"</formula>
    </cfRule>
    <cfRule type="endsWith" dxfId="176" priority="37" operator="endsWith" text="PU">
      <formula>RIGHT(A11,LEN("PU"))="PU"</formula>
    </cfRule>
  </conditionalFormatting>
  <conditionalFormatting sqref="L48:L151 L182:L323">
    <cfRule type="cellIs" dxfId="175" priority="5" operator="greaterThan">
      <formula>0</formula>
    </cfRule>
  </conditionalFormatting>
  <conditionalFormatting sqref="L7:R9 T7:W9 Y7:Z9 Y11:Z249 AI11:AI249 L11:W323 Y250:AI323">
    <cfRule type="containsText" dxfId="174" priority="56" operator="containsText" text="white">
      <formula>NOT(ISERROR(SEARCH("white",L7)))</formula>
    </cfRule>
  </conditionalFormatting>
  <conditionalFormatting sqref="L7:W9 Y7:Z9 Y11:Z249 AI11:AI249 L11:W323 Y250:AI323">
    <cfRule type="endsWith" dxfId="173" priority="43" operator="endsWith" text="PE">
      <formula>RIGHT(L7,LEN("PE"))="PE"</formula>
    </cfRule>
    <cfRule type="endsWith" dxfId="172" priority="44" operator="endsWith" text="PU">
      <formula>RIGHT(L7,LEN("PU"))="PU"</formula>
    </cfRule>
  </conditionalFormatting>
  <conditionalFormatting sqref="L11:W323 Y11:Z249 Y250:AI323 L7:W9 Y7:Z9 AI11:AI249">
    <cfRule type="containsText" dxfId="171" priority="42" operator="containsText" text="GRP">
      <formula>NOT(ISERROR(SEARCH("GRP",L7)))</formula>
    </cfRule>
  </conditionalFormatting>
  <conditionalFormatting sqref="M48:M151 M182:M323">
    <cfRule type="cellIs" dxfId="170" priority="4" operator="greaterThan">
      <formula>0</formula>
    </cfRule>
  </conditionalFormatting>
  <conditionalFormatting sqref="N48:N151 N182:N323">
    <cfRule type="cellIs" dxfId="169" priority="3" operator="greaterThan">
      <formula>0</formula>
    </cfRule>
  </conditionalFormatting>
  <conditionalFormatting sqref="P48:P151 P182:P323">
    <cfRule type="cellIs" dxfId="168" priority="1" operator="greaterThan">
      <formula>0</formula>
    </cfRule>
  </conditionalFormatting>
  <conditionalFormatting sqref="Q11:T323">
    <cfRule type="cellIs" dxfId="167" priority="32" operator="greaterThan">
      <formula>0</formula>
    </cfRule>
  </conditionalFormatting>
  <conditionalFormatting sqref="R11:R323">
    <cfRule type="cellIs" dxfId="166" priority="31" operator="greaterThan">
      <formula>0</formula>
    </cfRule>
  </conditionalFormatting>
  <conditionalFormatting sqref="S11:S323">
    <cfRule type="cellIs" dxfId="165" priority="30" operator="greaterThan">
      <formula>0</formula>
    </cfRule>
  </conditionalFormatting>
  <conditionalFormatting sqref="T11:T323">
    <cfRule type="cellIs" dxfId="164" priority="29" operator="greaterThan">
      <formula>0</formula>
    </cfRule>
  </conditionalFormatting>
  <conditionalFormatting sqref="U11:U323">
    <cfRule type="cellIs" dxfId="163" priority="27" operator="greaterThan">
      <formula>0</formula>
    </cfRule>
    <cfRule type="cellIs" dxfId="162" priority="28" operator="greaterThan">
      <formula>0</formula>
    </cfRule>
  </conditionalFormatting>
  <conditionalFormatting sqref="V11:V323">
    <cfRule type="cellIs" dxfId="161" priority="6" operator="greaterThan">
      <formula>0</formula>
    </cfRule>
  </conditionalFormatting>
  <conditionalFormatting sqref="W11:W323">
    <cfRule type="cellIs" dxfId="160" priority="25" operator="greaterThan">
      <formula>0</formula>
    </cfRule>
  </conditionalFormatting>
  <conditionalFormatting sqref="X11:X323">
    <cfRule type="cellIs" dxfId="159" priority="22" operator="greaterThan">
      <formula>0</formula>
    </cfRule>
  </conditionalFormatting>
  <conditionalFormatting sqref="Y11:Y323">
    <cfRule type="cellIs" dxfId="158" priority="21" operator="greaterThan">
      <formula>0</formula>
    </cfRule>
  </conditionalFormatting>
  <conditionalFormatting sqref="Z11:Z249">
    <cfRule type="cellIs" dxfId="157" priority="20" operator="greaterThan">
      <formula>0</formula>
    </cfRule>
  </conditionalFormatting>
  <conditionalFormatting sqref="AA11:AA249">
    <cfRule type="cellIs" dxfId="156" priority="19" operator="greaterThan">
      <formula>0</formula>
    </cfRule>
  </conditionalFormatting>
  <conditionalFormatting sqref="AB11:AB249">
    <cfRule type="cellIs" dxfId="155" priority="18" operator="greaterThan">
      <formula>0</formula>
    </cfRule>
  </conditionalFormatting>
  <conditionalFormatting sqref="AC11:AC249">
    <cfRule type="cellIs" dxfId="154" priority="17" operator="greaterThan">
      <formula>0</formula>
    </cfRule>
  </conditionalFormatting>
  <conditionalFormatting sqref="AD11:AD249">
    <cfRule type="cellIs" dxfId="153" priority="16" operator="greaterThan">
      <formula>0</formula>
    </cfRule>
  </conditionalFormatting>
  <conditionalFormatting sqref="AE11:AE249">
    <cfRule type="cellIs" dxfId="152" priority="15" operator="greaterThan">
      <formula>0</formula>
    </cfRule>
  </conditionalFormatting>
  <conditionalFormatting sqref="AF11:AF249">
    <cfRule type="cellIs" dxfId="151" priority="14" operator="greaterThan">
      <formula>0</formula>
    </cfRule>
  </conditionalFormatting>
  <conditionalFormatting sqref="AG11:AG249">
    <cfRule type="cellIs" dxfId="150" priority="13" operator="greaterThan">
      <formula>0</formula>
    </cfRule>
  </conditionalFormatting>
  <conditionalFormatting sqref="AH11:AH249">
    <cfRule type="cellIs" dxfId="149" priority="7" operator="greaterThan">
      <formula>0</formula>
    </cfRule>
  </conditionalFormatting>
  <pageMargins left="0.7" right="0.7" top="0.75" bottom="0.75" header="0" footer="0"/>
  <pageSetup paperSize="9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61AF3-9224-F443-94BF-E655ADD326F1}">
  <sheetPr codeName="Feuil10">
    <tabColor rgb="FFFFC000"/>
  </sheetPr>
  <dimension ref="A1:BE799"/>
  <sheetViews>
    <sheetView zoomScale="89" zoomScaleNormal="70" workbookViewId="0">
      <pane xSplit="8" ySplit="8" topLeftCell="I9" activePane="bottomRight" state="frozen"/>
      <selection pane="topRight" activeCell="M1" sqref="M1"/>
      <selection pane="bottomLeft" activeCell="A8" sqref="A8"/>
      <selection pane="bottomRight" activeCell="I10" sqref="I10"/>
    </sheetView>
  </sheetViews>
  <sheetFormatPr baseColWidth="10" defaultColWidth="12.69921875" defaultRowHeight="15" customHeight="1" outlineLevelCol="1"/>
  <cols>
    <col min="1" max="1" width="7.69921875" style="187" customWidth="1" outlineLevel="1"/>
    <col min="2" max="2" width="12.19921875" style="187" hidden="1" customWidth="1" outlineLevel="1"/>
    <col min="3" max="3" width="13.19921875" style="187" customWidth="1"/>
    <col min="4" max="4" width="10.19921875" style="187" customWidth="1"/>
    <col min="5" max="5" width="11.69921875" style="187" customWidth="1"/>
    <col min="6" max="6" width="8.69921875" style="187" customWidth="1"/>
    <col min="7" max="7" width="12" style="187" customWidth="1"/>
    <col min="8" max="8" width="10.19921875" style="187" customWidth="1"/>
    <col min="9" max="9" width="8.3984375" style="709" customWidth="1"/>
    <col min="10" max="10" width="8.796875" style="709" customWidth="1"/>
    <col min="11" max="22" width="8.3984375" style="709" customWidth="1"/>
    <col min="23" max="23" width="8.3984375" style="1626" customWidth="1"/>
    <col min="24" max="24" width="9" style="709" customWidth="1"/>
    <col min="25" max="26" width="11.69921875" style="709" customWidth="1"/>
    <col min="27" max="27" width="11.69921875" style="710" customWidth="1"/>
    <col min="28" max="28" width="11.796875" style="403" customWidth="1"/>
    <col min="29" max="29" width="10" style="1535" customWidth="1"/>
    <col min="30" max="37" width="10" style="1535" hidden="1" customWidth="1"/>
    <col min="38" max="57" width="10" style="187" hidden="1" customWidth="1"/>
    <col min="58" max="58" width="10" style="187" customWidth="1"/>
    <col min="59" max="16384" width="12.69921875" style="187"/>
  </cols>
  <sheetData>
    <row r="1" spans="1:57" ht="18" customHeight="1">
      <c r="A1" s="1707" t="s">
        <v>3429</v>
      </c>
      <c r="B1" s="1707"/>
      <c r="C1" s="1707"/>
      <c r="D1" s="1707"/>
      <c r="E1" s="766" t="s">
        <v>995</v>
      </c>
      <c r="F1" s="766" t="s">
        <v>14</v>
      </c>
      <c r="G1" s="766" t="s">
        <v>15</v>
      </c>
      <c r="H1" s="766" t="s">
        <v>16</v>
      </c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541"/>
      <c r="X1" s="184"/>
      <c r="Y1" s="191"/>
      <c r="Z1" s="183"/>
      <c r="AA1" s="1542"/>
      <c r="AB1" s="1543"/>
      <c r="AC1" s="1388"/>
      <c r="AD1" s="183" t="s">
        <v>3434</v>
      </c>
      <c r="AE1" s="1390" t="s">
        <v>3435</v>
      </c>
      <c r="AF1" s="1391"/>
      <c r="AG1" s="1391"/>
      <c r="AH1" s="1391"/>
      <c r="AI1" s="1391"/>
      <c r="AJ1" s="1391"/>
      <c r="AK1" s="1391"/>
      <c r="AL1" s="1392"/>
      <c r="AM1" s="1392"/>
      <c r="AN1" s="1392"/>
      <c r="AO1" s="1392"/>
      <c r="AP1" s="1392"/>
      <c r="AQ1" s="1392"/>
      <c r="AR1" s="1412"/>
      <c r="AS1" s="1392"/>
      <c r="AT1" s="1392"/>
      <c r="AU1" s="1392"/>
      <c r="AV1" s="149"/>
      <c r="AW1" s="149"/>
      <c r="AX1" s="149"/>
      <c r="AY1" s="149"/>
      <c r="AZ1" s="149"/>
      <c r="BA1" s="149"/>
      <c r="BB1" s="149"/>
      <c r="BC1" s="149"/>
      <c r="BD1" s="149"/>
      <c r="BE1" s="149"/>
    </row>
    <row r="2" spans="1:57" ht="18" customHeight="1">
      <c r="A2" s="1707"/>
      <c r="B2" s="1707"/>
      <c r="C2" s="1707"/>
      <c r="D2" s="1707"/>
      <c r="E2" s="766" t="s">
        <v>20</v>
      </c>
      <c r="F2" s="1544">
        <f>SUM(Z:Z)</f>
        <v>0</v>
      </c>
      <c r="G2" s="1394">
        <f>SUM(Y:Y)</f>
        <v>0</v>
      </c>
      <c r="H2" s="1395">
        <f>SUM(AA:AA)</f>
        <v>0</v>
      </c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541"/>
      <c r="X2" s="184"/>
      <c r="Y2" s="191"/>
      <c r="Z2" s="183"/>
      <c r="AA2" s="1545"/>
      <c r="AB2" s="1546"/>
      <c r="AC2" s="1547"/>
      <c r="AD2" s="183">
        <f>SUM(I5:W5)</f>
        <v>0</v>
      </c>
      <c r="AE2" s="1391"/>
      <c r="AF2" s="1391"/>
      <c r="AG2" s="1391"/>
      <c r="AH2" s="1391"/>
      <c r="AI2" s="1391"/>
      <c r="AJ2" s="1391"/>
      <c r="AK2" s="1391"/>
      <c r="AL2" s="1392"/>
      <c r="AM2" s="1392"/>
      <c r="AN2" s="1392"/>
      <c r="AO2" s="1392"/>
      <c r="AP2" s="1392"/>
      <c r="AQ2" s="1392"/>
      <c r="AR2" s="1412"/>
      <c r="AS2" s="1392"/>
      <c r="AT2" s="1392"/>
      <c r="AU2" s="1392"/>
      <c r="AV2" s="149"/>
      <c r="AW2" s="149"/>
      <c r="AX2" s="149"/>
      <c r="AY2" s="149"/>
      <c r="AZ2" s="149"/>
      <c r="BA2" s="149"/>
      <c r="BB2" s="149"/>
      <c r="BC2" s="149"/>
      <c r="BD2" s="149"/>
      <c r="BE2" s="149"/>
    </row>
    <row r="3" spans="1:57" ht="18" customHeight="1">
      <c r="A3" s="1707"/>
      <c r="B3" s="1707"/>
      <c r="C3" s="1707"/>
      <c r="D3" s="1707"/>
      <c r="E3" s="766" t="s">
        <v>1005</v>
      </c>
      <c r="F3" s="1234">
        <v>0</v>
      </c>
      <c r="G3" s="1548"/>
      <c r="H3" s="1549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541"/>
      <c r="X3" s="184"/>
      <c r="Y3" s="191"/>
      <c r="Z3" s="183"/>
      <c r="AA3" s="1545"/>
      <c r="AB3" s="1546"/>
      <c r="AC3" s="1550"/>
      <c r="AD3" s="1387"/>
      <c r="AE3" s="1391"/>
      <c r="AF3" s="1391"/>
      <c r="AG3" s="1391"/>
      <c r="AH3" s="1391"/>
      <c r="AI3" s="1391"/>
      <c r="AJ3" s="1391"/>
      <c r="AK3" s="1391"/>
      <c r="AL3" s="1392"/>
      <c r="AM3" s="1392"/>
      <c r="AN3" s="1392"/>
      <c r="AO3" s="1392"/>
      <c r="AP3" s="1392"/>
      <c r="AQ3" s="1392"/>
      <c r="AR3" s="1412"/>
      <c r="AS3" s="1392"/>
      <c r="AT3" s="1392"/>
      <c r="AU3" s="1392"/>
      <c r="AV3" s="149"/>
      <c r="AW3" s="149"/>
      <c r="AX3" s="149"/>
      <c r="AY3" s="149"/>
      <c r="AZ3" s="149"/>
      <c r="BA3" s="149"/>
      <c r="BB3" s="149"/>
      <c r="BC3" s="149"/>
      <c r="BD3" s="149"/>
      <c r="BE3" s="149"/>
    </row>
    <row r="4" spans="1:57" ht="18" customHeight="1">
      <c r="A4" s="1707"/>
      <c r="B4" s="1707"/>
      <c r="C4" s="1707"/>
      <c r="D4" s="1707"/>
      <c r="E4" s="766" t="s">
        <v>1004</v>
      </c>
      <c r="F4" s="1551">
        <f>SUM(AC:AC)</f>
        <v>0</v>
      </c>
      <c r="G4" s="1552" t="s">
        <v>997</v>
      </c>
      <c r="H4" s="1553">
        <f>H2*(1-F3)</f>
        <v>0</v>
      </c>
      <c r="I4" s="1702" t="s">
        <v>3390</v>
      </c>
      <c r="J4" s="1703"/>
      <c r="K4" s="155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541"/>
      <c r="X4" s="184"/>
      <c r="Y4" s="191"/>
      <c r="Z4" s="183"/>
      <c r="AA4" s="1555"/>
      <c r="AB4" s="1546"/>
      <c r="AC4" s="1550"/>
      <c r="AD4" s="1387"/>
      <c r="AE4" s="1391"/>
      <c r="AF4" s="1391"/>
      <c r="AG4" s="1391"/>
      <c r="AH4" s="1391"/>
      <c r="AI4" s="1391"/>
      <c r="AJ4" s="1391"/>
      <c r="AK4" s="1391"/>
      <c r="AL4" s="1392"/>
      <c r="AM4" s="1392"/>
      <c r="AN4" s="1392"/>
      <c r="AO4" s="1392"/>
      <c r="AP4" s="1392"/>
      <c r="AQ4" s="1392"/>
      <c r="AR4" s="1412"/>
      <c r="AS4" s="1392"/>
      <c r="AT4" s="1392"/>
      <c r="AU4" s="1392"/>
      <c r="AV4" s="149"/>
      <c r="AW4" s="149"/>
      <c r="AX4" s="149"/>
      <c r="AY4" s="149"/>
      <c r="AZ4" s="149"/>
      <c r="BA4" s="149"/>
      <c r="BB4" s="149"/>
      <c r="BC4" s="149"/>
      <c r="BD4" s="149"/>
      <c r="BE4" s="149"/>
    </row>
    <row r="5" spans="1:57" ht="18" customHeight="1">
      <c r="A5" s="1707"/>
      <c r="B5" s="1707"/>
      <c r="C5" s="1707"/>
      <c r="D5" s="1707"/>
      <c r="E5" s="780"/>
      <c r="F5" s="780"/>
      <c r="G5" s="1708"/>
      <c r="H5" s="1708"/>
      <c r="I5" s="1406">
        <f t="shared" ref="I5:V5" si="0">SUM(AD9:AD137)</f>
        <v>0</v>
      </c>
      <c r="J5" s="1406">
        <f t="shared" si="0"/>
        <v>0</v>
      </c>
      <c r="K5" s="1406">
        <f t="shared" si="0"/>
        <v>0</v>
      </c>
      <c r="L5" s="1406">
        <f t="shared" si="0"/>
        <v>0</v>
      </c>
      <c r="M5" s="1406">
        <f t="shared" si="0"/>
        <v>0</v>
      </c>
      <c r="N5" s="1406">
        <f t="shared" si="0"/>
        <v>0</v>
      </c>
      <c r="O5" s="1406">
        <f t="shared" si="0"/>
        <v>0</v>
      </c>
      <c r="P5" s="1406">
        <f t="shared" si="0"/>
        <v>0</v>
      </c>
      <c r="Q5" s="1406">
        <f t="shared" si="0"/>
        <v>0</v>
      </c>
      <c r="R5" s="1406">
        <f t="shared" si="0"/>
        <v>0</v>
      </c>
      <c r="S5" s="1406">
        <f t="shared" si="0"/>
        <v>0</v>
      </c>
      <c r="T5" s="1406">
        <f t="shared" si="0"/>
        <v>0</v>
      </c>
      <c r="U5" s="1406">
        <f t="shared" si="0"/>
        <v>0</v>
      </c>
      <c r="V5" s="1406">
        <f t="shared" si="0"/>
        <v>0</v>
      </c>
      <c r="W5" s="1406">
        <f>SUM(AR10:AR138)</f>
        <v>0</v>
      </c>
      <c r="X5" s="184"/>
      <c r="Y5" s="690"/>
      <c r="Z5" s="184"/>
      <c r="AA5" s="1556"/>
      <c r="AB5" s="1557"/>
      <c r="AC5" s="1558"/>
      <c r="AD5" s="1407"/>
      <c r="AE5" s="1411"/>
      <c r="AF5" s="1411"/>
      <c r="AG5" s="1411"/>
      <c r="AH5" s="1411"/>
      <c r="AI5" s="1411"/>
      <c r="AJ5" s="1411"/>
      <c r="AK5" s="1411"/>
      <c r="AL5" s="1412"/>
      <c r="AM5" s="1412"/>
      <c r="AN5" s="1412"/>
      <c r="AO5" s="1412"/>
      <c r="AP5" s="1412"/>
      <c r="AQ5" s="1412"/>
      <c r="AR5" s="1412"/>
      <c r="AS5" s="1412"/>
      <c r="AT5" s="1412"/>
      <c r="AU5" s="1412"/>
      <c r="AV5" s="149"/>
      <c r="AW5" s="149"/>
      <c r="AX5" s="149"/>
      <c r="AY5" s="149"/>
      <c r="AZ5" s="149"/>
      <c r="BA5" s="149"/>
      <c r="BB5" s="149"/>
      <c r="BC5" s="149"/>
      <c r="BD5" s="149"/>
      <c r="BE5" s="149"/>
    </row>
    <row r="6" spans="1:57" ht="28.8" customHeight="1">
      <c r="A6" s="1707"/>
      <c r="B6" s="1707"/>
      <c r="C6" s="1707"/>
      <c r="D6" s="1707"/>
      <c r="E6" s="771"/>
      <c r="F6" s="771"/>
      <c r="G6" s="1414"/>
      <c r="H6" s="771"/>
      <c r="I6" s="1559" t="str">
        <f>'Data (new)'!AA20</f>
        <v>Traffic White</v>
      </c>
      <c r="J6" s="1560" t="str">
        <f>'Data (new)'!AB20</f>
        <v>Bright Yellow</v>
      </c>
      <c r="K6" s="1561" t="str">
        <f>'Data (new)'!AC20</f>
        <v>Yellow Green</v>
      </c>
      <c r="L6" s="1562" t="str">
        <f>'Data (new)'!AD20</f>
        <v>Leaf green</v>
      </c>
      <c r="M6" s="1563" t="str">
        <f>'Data (new)'!AE20</f>
        <v>Traffic Red</v>
      </c>
      <c r="N6" s="1564" t="str">
        <f>'Data (new)'!AF20</f>
        <v>Pastel Orange</v>
      </c>
      <c r="O6" s="1565" t="str">
        <f>'Data (new)'!AG20</f>
        <v>Sky Blue</v>
      </c>
      <c r="P6" s="1566" t="str">
        <f>'Data (new)'!AH20</f>
        <v>Silver Grey</v>
      </c>
      <c r="Q6" s="1567" t="str">
        <f>'Data (new)'!AI20</f>
        <v>Jet Black</v>
      </c>
      <c r="R6" s="1568" t="str">
        <f>'Data (new)'!AJ20</f>
        <v>Fluo Orange</v>
      </c>
      <c r="S6" s="1569" t="str">
        <f>'Data (new)'!AK20</f>
        <v>Fluo Green</v>
      </c>
      <c r="T6" s="1570" t="str">
        <f>'Data (new)'!AL20</f>
        <v>Fluo Pink</v>
      </c>
      <c r="U6" s="1571" t="str">
        <f>'Data (new)'!AM20</f>
        <v xml:space="preserve"> Fluo Yellow</v>
      </c>
      <c r="V6" s="1572" t="str">
        <f>'Data (new)'!AN20</f>
        <v>Signal Violet</v>
      </c>
      <c r="W6" s="1422" t="str">
        <f>'Data (new)'!AO20</f>
        <v xml:space="preserve">Light Green (Mint) </v>
      </c>
      <c r="X6" s="690"/>
      <c r="Y6" s="781"/>
      <c r="Z6" s="781"/>
      <c r="AA6" s="1573"/>
      <c r="AB6" s="1574"/>
      <c r="AC6" s="1391"/>
      <c r="AD6" s="1391"/>
      <c r="AE6" s="1391"/>
      <c r="AF6" s="1391"/>
      <c r="AG6" s="1391"/>
      <c r="AH6" s="1391"/>
      <c r="AI6" s="1391"/>
      <c r="AJ6" s="1391"/>
      <c r="AK6" s="1391"/>
      <c r="AL6" s="1392"/>
      <c r="AM6" s="1392"/>
      <c r="AN6" s="1392"/>
      <c r="AO6" s="1392"/>
      <c r="AP6" s="1392"/>
      <c r="AQ6" s="1392"/>
      <c r="AR6" s="1412"/>
      <c r="AS6" s="1392"/>
      <c r="AT6" s="1392"/>
      <c r="AU6" s="1392"/>
      <c r="AV6" s="149"/>
      <c r="AW6" s="149"/>
      <c r="AX6" s="149"/>
      <c r="AY6" s="149"/>
      <c r="AZ6" s="149"/>
      <c r="BA6" s="149"/>
      <c r="BB6" s="149"/>
      <c r="BC6" s="149"/>
      <c r="BD6" s="149"/>
      <c r="BE6" s="149"/>
    </row>
    <row r="7" spans="1:57" ht="18" customHeight="1">
      <c r="A7" s="771"/>
      <c r="B7" s="771"/>
      <c r="C7" s="771"/>
      <c r="D7" s="771"/>
      <c r="E7" s="771"/>
      <c r="F7" s="771"/>
      <c r="G7" s="1414"/>
      <c r="H7" s="771"/>
      <c r="I7" s="1575">
        <f>'Data (new)'!AA21</f>
        <v>1</v>
      </c>
      <c r="J7" s="1576">
        <f>'Data (new)'!AB21</f>
        <v>2</v>
      </c>
      <c r="K7" s="1577">
        <f>'Data (new)'!AC21</f>
        <v>3</v>
      </c>
      <c r="L7" s="1578">
        <f>'Data (new)'!AD21</f>
        <v>4</v>
      </c>
      <c r="M7" s="1579">
        <f>'Data (new)'!AE21</f>
        <v>5</v>
      </c>
      <c r="N7" s="1580">
        <f>'Data (new)'!AF21</f>
        <v>6</v>
      </c>
      <c r="O7" s="1581">
        <f>'Data (new)'!AG21</f>
        <v>7</v>
      </c>
      <c r="P7" s="1582">
        <f>'Data (new)'!AH21</f>
        <v>9</v>
      </c>
      <c r="Q7" s="1583" t="str">
        <f>'Data (new)'!AI21</f>
        <v>(H1) -10</v>
      </c>
      <c r="R7" s="1584" t="str">
        <f>'Data (new)'!AJ21</f>
        <v>(E0) - 11</v>
      </c>
      <c r="S7" s="1585">
        <f>'Data (new)'!AK21</f>
        <v>12</v>
      </c>
      <c r="T7" s="1586">
        <f>'Data (new)'!AL21</f>
        <v>13</v>
      </c>
      <c r="U7" s="1587">
        <f>'Data (new)'!AM21</f>
        <v>14</v>
      </c>
      <c r="V7" s="1588">
        <f>'Data (new)'!AN21</f>
        <v>16</v>
      </c>
      <c r="W7" s="1443">
        <f>'Data (new)'!AO21</f>
        <v>27</v>
      </c>
      <c r="X7" s="690"/>
      <c r="Y7" s="1589"/>
      <c r="Z7" s="1589"/>
      <c r="AA7" s="1590"/>
      <c r="AB7" s="1574"/>
      <c r="AC7" s="1391"/>
      <c r="AD7" s="1390" t="s">
        <v>3389</v>
      </c>
      <c r="AE7" s="1391"/>
      <c r="AF7" s="1391"/>
      <c r="AG7" s="1391"/>
      <c r="AH7" s="1391"/>
      <c r="AI7" s="1391"/>
      <c r="AJ7" s="1391"/>
      <c r="AK7" s="1391"/>
      <c r="AL7" s="1392"/>
      <c r="AM7" s="1392"/>
      <c r="AN7" s="1392"/>
      <c r="AO7" s="1392"/>
      <c r="AP7" s="1392"/>
      <c r="AQ7" s="1392"/>
      <c r="AR7" s="1412"/>
      <c r="AS7" s="1392"/>
      <c r="AT7" s="1392"/>
      <c r="AU7" s="1392"/>
      <c r="AV7" s="149"/>
      <c r="AW7" s="149"/>
      <c r="AX7" s="149"/>
      <c r="AY7" s="149"/>
      <c r="AZ7" s="149"/>
      <c r="BA7" s="149"/>
      <c r="BB7" s="149"/>
      <c r="BC7" s="149"/>
      <c r="BD7" s="149"/>
      <c r="BE7" s="149"/>
    </row>
    <row r="8" spans="1:57" ht="43.2" customHeight="1" thickBot="1">
      <c r="A8" s="1591" t="s">
        <v>1016</v>
      </c>
      <c r="B8" s="1591" t="s">
        <v>377</v>
      </c>
      <c r="C8" s="1591" t="s">
        <v>123</v>
      </c>
      <c r="D8" s="1591" t="s">
        <v>35</v>
      </c>
      <c r="E8" s="1591" t="s">
        <v>340</v>
      </c>
      <c r="F8" s="1591" t="s">
        <v>37</v>
      </c>
      <c r="G8" s="1591" t="s">
        <v>1010</v>
      </c>
      <c r="H8" s="1591" t="s">
        <v>1018</v>
      </c>
      <c r="I8" s="1592" t="s">
        <v>998</v>
      </c>
      <c r="J8" s="1593" t="s">
        <v>1013</v>
      </c>
      <c r="K8" s="1594" t="s">
        <v>985</v>
      </c>
      <c r="L8" s="1595" t="s">
        <v>999</v>
      </c>
      <c r="M8" s="1596" t="s">
        <v>960</v>
      </c>
      <c r="N8" s="1597" t="s">
        <v>1014</v>
      </c>
      <c r="O8" s="1598" t="s">
        <v>962</v>
      </c>
      <c r="P8" s="1599" t="s">
        <v>1000</v>
      </c>
      <c r="Q8" s="1600" t="s">
        <v>972</v>
      </c>
      <c r="R8" s="1601" t="s">
        <v>971</v>
      </c>
      <c r="S8" s="1602" t="s">
        <v>970</v>
      </c>
      <c r="T8" s="1603" t="s">
        <v>969</v>
      </c>
      <c r="U8" s="1604" t="s">
        <v>1001</v>
      </c>
      <c r="V8" s="1605" t="s">
        <v>961</v>
      </c>
      <c r="W8" s="1471" t="s">
        <v>3505</v>
      </c>
      <c r="X8" s="1606" t="s">
        <v>1017</v>
      </c>
      <c r="Y8" s="1591" t="s">
        <v>126</v>
      </c>
      <c r="Z8" s="1591" t="s">
        <v>127</v>
      </c>
      <c r="AA8" s="1607" t="s">
        <v>1011</v>
      </c>
      <c r="AB8" s="1607" t="s">
        <v>1008</v>
      </c>
      <c r="AC8" s="1608" t="s">
        <v>1009</v>
      </c>
      <c r="AD8" s="1390" t="s">
        <v>317</v>
      </c>
      <c r="AE8" s="1390" t="s">
        <v>974</v>
      </c>
      <c r="AF8" s="1390" t="s">
        <v>320</v>
      </c>
      <c r="AG8" s="1390" t="s">
        <v>322</v>
      </c>
      <c r="AH8" s="1390" t="s">
        <v>324</v>
      </c>
      <c r="AI8" s="1390" t="s">
        <v>326</v>
      </c>
      <c r="AJ8" s="1390" t="s">
        <v>975</v>
      </c>
      <c r="AK8" s="1390" t="s">
        <v>329</v>
      </c>
      <c r="AL8" s="1390" t="s">
        <v>331</v>
      </c>
      <c r="AM8" s="1390" t="s">
        <v>976</v>
      </c>
      <c r="AN8" s="1390" t="s">
        <v>977</v>
      </c>
      <c r="AO8" s="1390" t="s">
        <v>978</v>
      </c>
      <c r="AP8" s="1390" t="s">
        <v>1015</v>
      </c>
      <c r="AQ8" s="1390" t="s">
        <v>333</v>
      </c>
      <c r="AR8" s="1513" t="s">
        <v>820</v>
      </c>
      <c r="AS8" s="463" t="s">
        <v>3438</v>
      </c>
      <c r="AT8" s="500" t="s">
        <v>134</v>
      </c>
      <c r="AU8" s="500" t="s">
        <v>780</v>
      </c>
      <c r="AV8" s="500" t="s">
        <v>131</v>
      </c>
      <c r="AW8" s="500" t="s">
        <v>137</v>
      </c>
      <c r="AX8" s="500" t="s">
        <v>148</v>
      </c>
      <c r="AY8" s="500" t="s">
        <v>200</v>
      </c>
      <c r="AZ8" s="500" t="s">
        <v>144</v>
      </c>
      <c r="BA8" s="500" t="s">
        <v>779</v>
      </c>
      <c r="BB8" s="776" t="s">
        <v>150</v>
      </c>
      <c r="BC8" s="777" t="s">
        <v>2969</v>
      </c>
      <c r="BD8" s="778" t="s">
        <v>141</v>
      </c>
      <c r="BE8" s="776" t="s">
        <v>2648</v>
      </c>
    </row>
    <row r="9" spans="1:57" ht="45" customHeight="1" thickBot="1">
      <c r="A9" s="1512" t="s">
        <v>3380</v>
      </c>
      <c r="B9" s="1487"/>
      <c r="C9" s="1487"/>
      <c r="D9" s="1487"/>
      <c r="E9" s="1487"/>
      <c r="F9" s="1487"/>
      <c r="G9" s="1487"/>
      <c r="H9" s="1487"/>
      <c r="I9" s="1486"/>
      <c r="J9" s="1486"/>
      <c r="K9" s="1486"/>
      <c r="L9" s="1486"/>
      <c r="M9" s="1486"/>
      <c r="N9" s="1486"/>
      <c r="O9" s="1486"/>
      <c r="P9" s="1486"/>
      <c r="Q9" s="1486"/>
      <c r="R9" s="1486"/>
      <c r="S9" s="1486"/>
      <c r="T9" s="1486"/>
      <c r="U9" s="1486"/>
      <c r="V9" s="1486"/>
      <c r="W9" s="1609"/>
      <c r="X9" s="1487"/>
      <c r="Y9" s="1487"/>
      <c r="Z9" s="1487"/>
      <c r="AA9" s="1487"/>
      <c r="AB9" s="1487"/>
      <c r="AC9" s="1488"/>
      <c r="AD9" s="1411"/>
      <c r="AE9" s="1411"/>
      <c r="AF9" s="1411"/>
      <c r="AG9" s="1411"/>
      <c r="AH9" s="1411"/>
      <c r="AI9" s="1411"/>
      <c r="AJ9" s="1411"/>
      <c r="AK9" s="1411"/>
      <c r="AL9" s="1412"/>
      <c r="AM9" s="1412"/>
      <c r="AN9" s="1412"/>
      <c r="AO9" s="1412"/>
      <c r="AP9" s="1412"/>
      <c r="AQ9" s="1412"/>
      <c r="AR9" s="1412"/>
      <c r="AS9" s="1412"/>
      <c r="AT9" s="1412"/>
      <c r="AU9" s="1412"/>
      <c r="AV9" s="149"/>
      <c r="AW9" s="149"/>
      <c r="AX9" s="149"/>
      <c r="AY9" s="149"/>
      <c r="AZ9" s="149"/>
      <c r="BA9" s="149"/>
      <c r="BB9" s="149"/>
      <c r="BC9" s="149"/>
      <c r="BD9" s="149"/>
      <c r="BE9" s="149"/>
    </row>
    <row r="10" spans="1:57" ht="15" customHeight="1">
      <c r="A10" s="1610" t="s">
        <v>1021</v>
      </c>
      <c r="B10" s="1610" t="str">
        <f>IF(VLOOKUP($A10,'Data (new)'!$A:$T,2,0)="","",VLOOKUP($A10,'Data (new)'!$A:$T,2,0))</f>
        <v/>
      </c>
      <c r="C10" s="1704" t="str">
        <f>IF(VLOOKUP($A10,'Data (new)'!$A:$T,5,0)="","",VLOOKUP($A10,'Data (new)'!$A:$T,5,0))</f>
        <v>Dune Asia</v>
      </c>
      <c r="D10" s="1611" t="str">
        <f>IF(VLOOKUP($A10,'Data (new)'!$A:$T,6,0)="","",HYPERLINK(VLOOKUP($A10,'Data (new)'!A:T,7,0), VLOOKUP($A10,'Data (new)'!A:T,6,0)))</f>
        <v>Bumeran</v>
      </c>
      <c r="E10" s="1610" t="str">
        <f>IF(VLOOKUP($A10,'Data (new)'!$A:$T,14,0)="","",VLOOKUP($A10,'Data (new)'!$A:$T,14,0))</f>
        <v>Edges</v>
      </c>
      <c r="F10" s="1610" t="str">
        <f>IF(VLOOKUP($A10,'Data (new)'!$A:$T,10,0)="","",VLOOKUP($A10,'Data (new)'!$A:$T,10,0))</f>
        <v>XL</v>
      </c>
      <c r="G10" s="1612">
        <f>IF(VLOOKUP($A10,'Data (new)'!$A:$T,11,0)="","",VLOOKUP($A10,'Data (new)'!$A:$T,11,0))</f>
        <v>3</v>
      </c>
      <c r="H10" s="1613">
        <f>IF(VLOOKUP($A10,'Data (new)'!$A:$T,16,0)="","",VLOOKUP($A10,'Data (new)'!$A:$T,16,0))</f>
        <v>102</v>
      </c>
      <c r="I10" s="782"/>
      <c r="J10" s="782"/>
      <c r="K10" s="782"/>
      <c r="L10" s="782"/>
      <c r="M10" s="783"/>
      <c r="N10" s="784"/>
      <c r="O10" s="785"/>
      <c r="P10" s="783"/>
      <c r="Q10" s="786"/>
      <c r="R10" s="785"/>
      <c r="S10" s="785"/>
      <c r="T10" s="785"/>
      <c r="U10" s="785"/>
      <c r="V10" s="783"/>
      <c r="W10" s="1365"/>
      <c r="X10" s="1614">
        <f>IF(VLOOKUP($A10,'Data (new)'!$A:$T,12,0)="","",VLOOKUP($A10,'Data (new)'!$A:$T,12,0))</f>
        <v>5.0549999999999997</v>
      </c>
      <c r="Y10" s="1612" t="str">
        <f t="shared" ref="Y10" si="1">IF(Z10="","",(Z10*G10))</f>
        <v/>
      </c>
      <c r="Z10" s="1612" t="str">
        <f>IF(SUM(I10:W10)=0,"",SUM(I10:W10))</f>
        <v/>
      </c>
      <c r="AA10" s="1613" t="str">
        <f>IF(Z10="","",SUM(I10:W10)*H10)</f>
        <v/>
      </c>
      <c r="AB10" s="1613" t="str">
        <f>IF(ISERROR('Agripp Holds PE (EU)'!$AA10*(1-$F$3)),"",'Agripp Holds PE (EU)'!$AA10*(1-$F$3))</f>
        <v/>
      </c>
      <c r="AC10" s="1614" t="str">
        <f>IF(Z10="","",SUM(I10:W10)*X10)</f>
        <v/>
      </c>
      <c r="AD10" s="1615">
        <f t="shared" ref="AD10:AR36" si="2">I10*$G10</f>
        <v>0</v>
      </c>
      <c r="AE10" s="1615">
        <f t="shared" si="2"/>
        <v>0</v>
      </c>
      <c r="AF10" s="1615">
        <f t="shared" si="2"/>
        <v>0</v>
      </c>
      <c r="AG10" s="1615">
        <f t="shared" si="2"/>
        <v>0</v>
      </c>
      <c r="AH10" s="1615">
        <f t="shared" si="2"/>
        <v>0</v>
      </c>
      <c r="AI10" s="1615">
        <f t="shared" si="2"/>
        <v>0</v>
      </c>
      <c r="AJ10" s="1615">
        <f t="shared" si="2"/>
        <v>0</v>
      </c>
      <c r="AK10" s="1615">
        <f t="shared" si="2"/>
        <v>0</v>
      </c>
      <c r="AL10" s="1615">
        <f t="shared" si="2"/>
        <v>0</v>
      </c>
      <c r="AM10" s="1615">
        <f t="shared" si="2"/>
        <v>0</v>
      </c>
      <c r="AN10" s="1615">
        <f t="shared" si="2"/>
        <v>0</v>
      </c>
      <c r="AO10" s="1615">
        <f t="shared" si="2"/>
        <v>0</v>
      </c>
      <c r="AP10" s="1615">
        <f t="shared" si="2"/>
        <v>0</v>
      </c>
      <c r="AQ10" s="1615">
        <f t="shared" si="2"/>
        <v>0</v>
      </c>
      <c r="AR10" s="1615">
        <f t="shared" si="2"/>
        <v>0</v>
      </c>
      <c r="AS10" s="149">
        <f t="shared" ref="AS10:BE10" si="3">SUMIF($E9:$E336,AS8,$Y9:$Y336)</f>
        <v>0</v>
      </c>
      <c r="AT10" s="149">
        <f t="shared" si="3"/>
        <v>0</v>
      </c>
      <c r="AU10" s="149">
        <f t="shared" si="3"/>
        <v>0</v>
      </c>
      <c r="AV10" s="149">
        <f t="shared" si="3"/>
        <v>0</v>
      </c>
      <c r="AW10" s="149">
        <f t="shared" si="3"/>
        <v>0</v>
      </c>
      <c r="AX10" s="149">
        <f t="shared" si="3"/>
        <v>0</v>
      </c>
      <c r="AY10" s="149">
        <f t="shared" si="3"/>
        <v>0</v>
      </c>
      <c r="AZ10" s="149">
        <f t="shared" si="3"/>
        <v>0</v>
      </c>
      <c r="BA10" s="149">
        <f t="shared" si="3"/>
        <v>0</v>
      </c>
      <c r="BB10" s="149">
        <f t="shared" si="3"/>
        <v>0</v>
      </c>
      <c r="BC10" s="149">
        <f t="shared" si="3"/>
        <v>0</v>
      </c>
      <c r="BD10" s="149">
        <f t="shared" si="3"/>
        <v>0</v>
      </c>
      <c r="BE10" s="149">
        <f t="shared" si="3"/>
        <v>0</v>
      </c>
    </row>
    <row r="11" spans="1:57" ht="15" customHeight="1">
      <c r="A11" s="1616" t="s">
        <v>1022</v>
      </c>
      <c r="B11" s="1616" t="str">
        <f>IF(VLOOKUP($A11,'Data (new)'!$A:$T,2,0)="","",VLOOKUP($A11,'Data (new)'!$A:$T,2,0))</f>
        <v/>
      </c>
      <c r="C11" s="1705"/>
      <c r="D11" s="1617" t="str">
        <f>IF(VLOOKUP($A11,'Data (new)'!$A:$T,6,0)="","",HYPERLINK(VLOOKUP($A11,'Data (new)'!A:T,7,0), VLOOKUP($A11,'Data (new)'!A:T,6,0)))</f>
        <v>Gala</v>
      </c>
      <c r="E11" s="1616" t="str">
        <f>IF(VLOOKUP($A11,'Data (new)'!$A:$T,14,0)="","",VLOOKUP($A11,'Data (new)'!$A:$T,14,0))</f>
        <v>Footholds</v>
      </c>
      <c r="F11" s="1616" t="str">
        <f>IF(VLOOKUP($A11,'Data (new)'!$A:$T,10,0)="","",VLOOKUP($A11,'Data (new)'!$A:$T,10,0))</f>
        <v>S</v>
      </c>
      <c r="G11" s="1618">
        <f>IF(VLOOKUP($A11,'Data (new)'!$A:$T,11,0)="","",VLOOKUP($A11,'Data (new)'!$A:$T,11,0))</f>
        <v>10</v>
      </c>
      <c r="H11" s="1619">
        <f>IF(VLOOKUP($A11,'Data (new)'!$A:$T,16,0)="","",VLOOKUP($A11,'Data (new)'!$A:$T,16,0))</f>
        <v>57</v>
      </c>
      <c r="I11" s="787"/>
      <c r="J11" s="787"/>
      <c r="K11" s="787"/>
      <c r="L11" s="787"/>
      <c r="M11" s="788"/>
      <c r="N11" s="789"/>
      <c r="O11" s="790"/>
      <c r="P11" s="788"/>
      <c r="Q11" s="791"/>
      <c r="R11" s="790"/>
      <c r="S11" s="790"/>
      <c r="T11" s="790"/>
      <c r="U11" s="790"/>
      <c r="V11" s="788"/>
      <c r="W11" s="1366"/>
      <c r="X11" s="1620">
        <f>IF(VLOOKUP($A11,'Data (new)'!$A:$T,12,0)="","",VLOOKUP($A11,'Data (new)'!$A:$T,12,0))</f>
        <v>1.45</v>
      </c>
      <c r="Y11" s="1618" t="str">
        <f>IF(Z11="","",(Z11*G11))</f>
        <v/>
      </c>
      <c r="Z11" s="1618" t="str">
        <f>IF(SUM(I11:W11)=0,"",SUM(I11:W11))</f>
        <v/>
      </c>
      <c r="AA11" s="1619" t="str">
        <f>IF(Z11="","",SUM(I11:W11)*H11)</f>
        <v/>
      </c>
      <c r="AB11" s="1619" t="str">
        <f>IF(ISERROR('Agripp Holds PE (EU)'!$AA11*(1-$F$3)),"",'Agripp Holds PE (EU)'!$AA11*(1-$F$3))</f>
        <v/>
      </c>
      <c r="AC11" s="1620" t="str">
        <f>IF(Z11="","",SUM(I11:W11)*X11)</f>
        <v/>
      </c>
      <c r="AD11" s="1615">
        <f t="shared" ref="AD11:AD87" si="4">I11*$G11</f>
        <v>0</v>
      </c>
      <c r="AE11" s="1615">
        <f t="shared" ref="AE11:AE87" si="5">J11*$G11</f>
        <v>0</v>
      </c>
      <c r="AF11" s="1615">
        <f t="shared" ref="AF11:AF87" si="6">K11*$G11</f>
        <v>0</v>
      </c>
      <c r="AG11" s="1615">
        <f t="shared" ref="AG11:AG87" si="7">L11*$G11</f>
        <v>0</v>
      </c>
      <c r="AH11" s="1615">
        <f t="shared" ref="AH11:AH87" si="8">M11*$G11</f>
        <v>0</v>
      </c>
      <c r="AI11" s="1615">
        <f t="shared" ref="AI11:AI87" si="9">N11*$G11</f>
        <v>0</v>
      </c>
      <c r="AJ11" s="1615">
        <f t="shared" ref="AJ11:AJ87" si="10">O11*$G11</f>
        <v>0</v>
      </c>
      <c r="AK11" s="1615">
        <f t="shared" ref="AK11:AK87" si="11">P11*$G11</f>
        <v>0</v>
      </c>
      <c r="AL11" s="1615">
        <f t="shared" ref="AL11:AL87" si="12">Q11*$G11</f>
        <v>0</v>
      </c>
      <c r="AM11" s="1615">
        <f t="shared" ref="AM11:AM87" si="13">R11*$G11</f>
        <v>0</v>
      </c>
      <c r="AN11" s="1615">
        <f t="shared" ref="AN11:AN87" si="14">S11*$G11</f>
        <v>0</v>
      </c>
      <c r="AO11" s="1615">
        <f t="shared" ref="AO11:AO87" si="15">T11*$G11</f>
        <v>0</v>
      </c>
      <c r="AP11" s="1615">
        <f t="shared" ref="AP11:AP87" si="16">U11*$G11</f>
        <v>0</v>
      </c>
      <c r="AQ11" s="1615">
        <f t="shared" ref="AQ11:AR87" si="17">V11*$G11</f>
        <v>0</v>
      </c>
      <c r="AR11" s="1615">
        <f t="shared" si="2"/>
        <v>0</v>
      </c>
      <c r="AS11" s="1615"/>
      <c r="AT11" s="1615"/>
      <c r="AU11" s="1615"/>
      <c r="AV11" s="1615"/>
      <c r="AW11" s="1615"/>
      <c r="AX11" s="1615"/>
      <c r="AY11" s="1615"/>
      <c r="AZ11" s="1615"/>
      <c r="BA11" s="1615"/>
      <c r="BB11" s="1615"/>
      <c r="BC11" s="1615"/>
      <c r="BD11" s="1615"/>
      <c r="BE11" s="149"/>
    </row>
    <row r="12" spans="1:57" ht="15" customHeight="1">
      <c r="A12" s="1610" t="s">
        <v>1023</v>
      </c>
      <c r="B12" s="1610" t="str">
        <f>IF(VLOOKUP($A12,'Data (new)'!$A:$T,2,0)="","",VLOOKUP($A12,'Data (new)'!$A:$T,2,0))</f>
        <v/>
      </c>
      <c r="C12" s="1705"/>
      <c r="D12" s="1611" t="str">
        <f>IF(VLOOKUP($A12,'Data (new)'!$A:$T,6,0)="","",HYPERLINK(VLOOKUP($A12,'Data (new)'!A:T,7,0), VLOOKUP($A12,'Data (new)'!A:T,6,0)))</f>
        <v>Hug</v>
      </c>
      <c r="E12" s="1610" t="str">
        <f>IF(VLOOKUP($A12,'Data (new)'!$A:$T,14,0)="","",VLOOKUP($A12,'Data (new)'!$A:$T,14,0))</f>
        <v>Jugs</v>
      </c>
      <c r="F12" s="1610" t="str">
        <f>IF(VLOOKUP($A12,'Data (new)'!$A:$T,10,0)="","",VLOOKUP($A12,'Data (new)'!$A:$T,10,0))</f>
        <v>S</v>
      </c>
      <c r="G12" s="1612">
        <f>IF(VLOOKUP($A12,'Data (new)'!$A:$T,11,0)="","",VLOOKUP($A12,'Data (new)'!$A:$T,11,0))</f>
        <v>15</v>
      </c>
      <c r="H12" s="1613">
        <f>IF(VLOOKUP($A12,'Data (new)'!$A:$T,16,0)="","",VLOOKUP($A12,'Data (new)'!$A:$T,16,0))</f>
        <v>96</v>
      </c>
      <c r="I12" s="792"/>
      <c r="J12" s="792"/>
      <c r="K12" s="792"/>
      <c r="L12" s="792"/>
      <c r="M12" s="793"/>
      <c r="N12" s="794"/>
      <c r="O12" s="795"/>
      <c r="P12" s="793"/>
      <c r="Q12" s="796"/>
      <c r="R12" s="795"/>
      <c r="S12" s="795"/>
      <c r="T12" s="795"/>
      <c r="U12" s="795"/>
      <c r="V12" s="793"/>
      <c r="W12" s="1367"/>
      <c r="X12" s="1614">
        <f>IF(VLOOKUP($A12,'Data (new)'!$A:$T,12,0)="","",VLOOKUP($A12,'Data (new)'!$A:$T,12,0))</f>
        <v>2.89</v>
      </c>
      <c r="Y12" s="1612" t="str">
        <f t="shared" ref="Y12:Y19" si="18">IF(Z12="","",(Z12*G12))</f>
        <v/>
      </c>
      <c r="Z12" s="1612" t="str">
        <f t="shared" ref="Z12:Z19" si="19">IF(SUM(I12:W12)=0,"",SUM(I12:W12))</f>
        <v/>
      </c>
      <c r="AA12" s="1613" t="str">
        <f t="shared" ref="AA12:AA19" si="20">IF(Z12="","",SUM(I12:W12)*H12)</f>
        <v/>
      </c>
      <c r="AB12" s="1613" t="str">
        <f>IF(ISERROR('Agripp Holds PE (EU)'!$AA12*(1-$F$3)),"",'Agripp Holds PE (EU)'!$AA12*(1-$F$3))</f>
        <v/>
      </c>
      <c r="AC12" s="1614" t="str">
        <f t="shared" ref="AC12:AC19" si="21">IF(Z12="","",SUM(I12:W12)*X12)</f>
        <v/>
      </c>
      <c r="AD12" s="1615">
        <f t="shared" si="4"/>
        <v>0</v>
      </c>
      <c r="AE12" s="1615">
        <f t="shared" si="5"/>
        <v>0</v>
      </c>
      <c r="AF12" s="1615">
        <f t="shared" si="6"/>
        <v>0</v>
      </c>
      <c r="AG12" s="1615">
        <f t="shared" si="7"/>
        <v>0</v>
      </c>
      <c r="AH12" s="1615">
        <f t="shared" si="8"/>
        <v>0</v>
      </c>
      <c r="AI12" s="1615">
        <f t="shared" si="9"/>
        <v>0</v>
      </c>
      <c r="AJ12" s="1615">
        <f t="shared" si="10"/>
        <v>0</v>
      </c>
      <c r="AK12" s="1615">
        <f t="shared" si="11"/>
        <v>0</v>
      </c>
      <c r="AL12" s="1615">
        <f t="shared" si="12"/>
        <v>0</v>
      </c>
      <c r="AM12" s="1615">
        <f t="shared" si="13"/>
        <v>0</v>
      </c>
      <c r="AN12" s="1615">
        <f t="shared" si="14"/>
        <v>0</v>
      </c>
      <c r="AO12" s="1615">
        <f t="shared" si="15"/>
        <v>0</v>
      </c>
      <c r="AP12" s="1615">
        <f t="shared" si="16"/>
        <v>0</v>
      </c>
      <c r="AQ12" s="1615">
        <f t="shared" si="17"/>
        <v>0</v>
      </c>
      <c r="AR12" s="1615">
        <f t="shared" si="2"/>
        <v>0</v>
      </c>
      <c r="AS12" s="1621"/>
      <c r="AT12" s="1621"/>
      <c r="AU12" s="1621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</row>
    <row r="13" spans="1:57" ht="15" customHeight="1">
      <c r="A13" s="1616" t="s">
        <v>1234</v>
      </c>
      <c r="B13" s="1616" t="str">
        <f>IF(VLOOKUP($A13,'Data (new)'!$A:$T,2,0)="","",VLOOKUP($A13,'Data (new)'!$A:$T,2,0))</f>
        <v/>
      </c>
      <c r="C13" s="1705"/>
      <c r="D13" s="1617" t="str">
        <f>IF(VLOOKUP($A13,'Data (new)'!$A:$T,6,0)="","",HYPERLINK(VLOOKUP($A13,'Data (new)'!A:T,7,0), VLOOKUP($A13,'Data (new)'!A:T,6,0)))</f>
        <v>Java</v>
      </c>
      <c r="E13" s="1616" t="str">
        <f>IF(VLOOKUP($A13,'Data (new)'!$A:$T,14,0)="","",VLOOKUP($A13,'Data (new)'!$A:$T,14,0))</f>
        <v>Jugs</v>
      </c>
      <c r="F13" s="1616" t="str">
        <f>IF(VLOOKUP($A13,'Data (new)'!$A:$T,10,0)="","",VLOOKUP($A13,'Data (new)'!$A:$T,10,0))</f>
        <v>L</v>
      </c>
      <c r="G13" s="1618">
        <f>IF(VLOOKUP($A13,'Data (new)'!$A:$T,11,0)="","",VLOOKUP($A13,'Data (new)'!$A:$T,11,0))</f>
        <v>5</v>
      </c>
      <c r="H13" s="1619">
        <f>IF(VLOOKUP($A13,'Data (new)'!$A:$T,16,0)="","",VLOOKUP($A13,'Data (new)'!$A:$T,16,0))</f>
        <v>76</v>
      </c>
      <c r="I13" s="787"/>
      <c r="J13" s="787"/>
      <c r="K13" s="787"/>
      <c r="L13" s="787"/>
      <c r="M13" s="788"/>
      <c r="N13" s="789"/>
      <c r="O13" s="790"/>
      <c r="P13" s="788"/>
      <c r="Q13" s="791"/>
      <c r="R13" s="790"/>
      <c r="S13" s="790"/>
      <c r="T13" s="790"/>
      <c r="U13" s="790"/>
      <c r="V13" s="788"/>
      <c r="W13" s="1366"/>
      <c r="X13" s="1620">
        <f>IF(VLOOKUP($A13,'Data (new)'!$A:$T,12,0)="","",VLOOKUP($A13,'Data (new)'!$A:$T,12,0))</f>
        <v>3.0590000000000002</v>
      </c>
      <c r="Y13" s="1618" t="str">
        <f t="shared" si="18"/>
        <v/>
      </c>
      <c r="Z13" s="1618" t="str">
        <f t="shared" si="19"/>
        <v/>
      </c>
      <c r="AA13" s="1619" t="str">
        <f t="shared" si="20"/>
        <v/>
      </c>
      <c r="AB13" s="1619" t="str">
        <f>IF(ISERROR('Agripp Holds PE (EU)'!$AA13*(1-$F$3)),"",'Agripp Holds PE (EU)'!$AA13*(1-$F$3))</f>
        <v/>
      </c>
      <c r="AC13" s="1620" t="str">
        <f t="shared" si="21"/>
        <v/>
      </c>
      <c r="AD13" s="1615">
        <f t="shared" si="4"/>
        <v>0</v>
      </c>
      <c r="AE13" s="1615">
        <f t="shared" si="5"/>
        <v>0</v>
      </c>
      <c r="AF13" s="1615">
        <f t="shared" si="6"/>
        <v>0</v>
      </c>
      <c r="AG13" s="1615">
        <f t="shared" si="7"/>
        <v>0</v>
      </c>
      <c r="AH13" s="1615">
        <f t="shared" si="8"/>
        <v>0</v>
      </c>
      <c r="AI13" s="1615">
        <f t="shared" si="9"/>
        <v>0</v>
      </c>
      <c r="AJ13" s="1615">
        <f t="shared" si="10"/>
        <v>0</v>
      </c>
      <c r="AK13" s="1615">
        <f t="shared" si="11"/>
        <v>0</v>
      </c>
      <c r="AL13" s="1615">
        <f t="shared" si="12"/>
        <v>0</v>
      </c>
      <c r="AM13" s="1615">
        <f t="shared" si="13"/>
        <v>0</v>
      </c>
      <c r="AN13" s="1615">
        <f t="shared" si="14"/>
        <v>0</v>
      </c>
      <c r="AO13" s="1615">
        <f t="shared" si="15"/>
        <v>0</v>
      </c>
      <c r="AP13" s="1615">
        <f t="shared" si="16"/>
        <v>0</v>
      </c>
      <c r="AQ13" s="1615">
        <f t="shared" si="17"/>
        <v>0</v>
      </c>
      <c r="AR13" s="1615">
        <f t="shared" si="2"/>
        <v>0</v>
      </c>
      <c r="AS13" s="1621"/>
      <c r="AT13" s="1621"/>
      <c r="AU13" s="1621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</row>
    <row r="14" spans="1:57" ht="15" customHeight="1">
      <c r="A14" s="1610" t="s">
        <v>1235</v>
      </c>
      <c r="B14" s="1610" t="str">
        <f>IF(VLOOKUP($A14,'Data (new)'!$A:$T,2,0)="","",VLOOKUP($A14,'Data (new)'!$A:$T,2,0))</f>
        <v/>
      </c>
      <c r="C14" s="1705"/>
      <c r="D14" s="1611" t="str">
        <f>IF(VLOOKUP($A14,'Data (new)'!$A:$T,6,0)="","",HYPERLINK(VLOOKUP($A14,'Data (new)'!A:T,7,0), VLOOKUP($A14,'Data (new)'!A:T,6,0)))</f>
        <v>Kiwi 1</v>
      </c>
      <c r="E14" s="1610" t="str">
        <f>IF(VLOOKUP($A14,'Data (new)'!$A:$T,14,0)="","",VLOOKUP($A14,'Data (new)'!$A:$T,14,0))</f>
        <v>Pockets</v>
      </c>
      <c r="F14" s="1610" t="str">
        <f>IF(VLOOKUP($A14,'Data (new)'!$A:$T,10,0)="","",VLOOKUP($A14,'Data (new)'!$A:$T,10,0))</f>
        <v xml:space="preserve">M </v>
      </c>
      <c r="G14" s="1612">
        <f>IF(VLOOKUP($A14,'Data (new)'!$A:$T,11,0)="","",VLOOKUP($A14,'Data (new)'!$A:$T,11,0))</f>
        <v>4</v>
      </c>
      <c r="H14" s="1613">
        <f>IF(VLOOKUP($A14,'Data (new)'!$A:$T,16,0)="","",VLOOKUP($A14,'Data (new)'!$A:$T,16,0))</f>
        <v>68</v>
      </c>
      <c r="I14" s="792"/>
      <c r="J14" s="792"/>
      <c r="K14" s="792"/>
      <c r="L14" s="792"/>
      <c r="M14" s="793"/>
      <c r="N14" s="794"/>
      <c r="O14" s="795"/>
      <c r="P14" s="793"/>
      <c r="Q14" s="796"/>
      <c r="R14" s="795"/>
      <c r="S14" s="795"/>
      <c r="T14" s="795"/>
      <c r="U14" s="795"/>
      <c r="V14" s="793"/>
      <c r="W14" s="1367"/>
      <c r="X14" s="1614">
        <f>IF(VLOOKUP($A14,'Data (new)'!$A:$T,12,0)="","",VLOOKUP($A14,'Data (new)'!$A:$T,12,0))</f>
        <v>2.85</v>
      </c>
      <c r="Y14" s="1612" t="str">
        <f t="shared" si="18"/>
        <v/>
      </c>
      <c r="Z14" s="1612" t="str">
        <f t="shared" si="19"/>
        <v/>
      </c>
      <c r="AA14" s="1613" t="str">
        <f t="shared" si="20"/>
        <v/>
      </c>
      <c r="AB14" s="1613" t="str">
        <f>IF(ISERROR('Agripp Holds PE (EU)'!$AA14*(1-$F$3)),"",'Agripp Holds PE (EU)'!$AA14*(1-$F$3))</f>
        <v/>
      </c>
      <c r="AC14" s="1614" t="str">
        <f t="shared" si="21"/>
        <v/>
      </c>
      <c r="AD14" s="1615">
        <f t="shared" si="4"/>
        <v>0</v>
      </c>
      <c r="AE14" s="1615">
        <f t="shared" si="5"/>
        <v>0</v>
      </c>
      <c r="AF14" s="1615">
        <f t="shared" si="6"/>
        <v>0</v>
      </c>
      <c r="AG14" s="1615">
        <f t="shared" si="7"/>
        <v>0</v>
      </c>
      <c r="AH14" s="1615">
        <f t="shared" si="8"/>
        <v>0</v>
      </c>
      <c r="AI14" s="1615">
        <f t="shared" si="9"/>
        <v>0</v>
      </c>
      <c r="AJ14" s="1615">
        <f t="shared" si="10"/>
        <v>0</v>
      </c>
      <c r="AK14" s="1615">
        <f t="shared" si="11"/>
        <v>0</v>
      </c>
      <c r="AL14" s="1615">
        <f t="shared" si="12"/>
        <v>0</v>
      </c>
      <c r="AM14" s="1615">
        <f t="shared" si="13"/>
        <v>0</v>
      </c>
      <c r="AN14" s="1615">
        <f t="shared" si="14"/>
        <v>0</v>
      </c>
      <c r="AO14" s="1615">
        <f t="shared" si="15"/>
        <v>0</v>
      </c>
      <c r="AP14" s="1615">
        <f t="shared" si="16"/>
        <v>0</v>
      </c>
      <c r="AQ14" s="1615">
        <f t="shared" si="17"/>
        <v>0</v>
      </c>
      <c r="AR14" s="1615">
        <f t="shared" si="2"/>
        <v>0</v>
      </c>
      <c r="AS14" s="1621"/>
      <c r="AT14" s="1621"/>
      <c r="AU14" s="1621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</row>
    <row r="15" spans="1:57" ht="15" customHeight="1">
      <c r="A15" s="1616" t="s">
        <v>1236</v>
      </c>
      <c r="B15" s="1616" t="str">
        <f>IF(VLOOKUP($A15,'Data (new)'!$A:$T,2,0)="","",VLOOKUP($A15,'Data (new)'!$A:$T,2,0))</f>
        <v/>
      </c>
      <c r="C15" s="1705"/>
      <c r="D15" s="1617" t="str">
        <f>IF(VLOOKUP($A15,'Data (new)'!$A:$T,6,0)="","",HYPERLINK(VLOOKUP($A15,'Data (new)'!A:T,7,0), VLOOKUP($A15,'Data (new)'!A:T,6,0)))</f>
        <v>Kiwi 2</v>
      </c>
      <c r="E15" s="1616" t="str">
        <f>IF(VLOOKUP($A15,'Data (new)'!$A:$T,14,0)="","",VLOOKUP($A15,'Data (new)'!$A:$T,14,0))</f>
        <v>Pockets</v>
      </c>
      <c r="F15" s="1616" t="str">
        <f>IF(VLOOKUP($A15,'Data (new)'!$A:$T,10,0)="","",VLOOKUP($A15,'Data (new)'!$A:$T,10,0))</f>
        <v>L</v>
      </c>
      <c r="G15" s="1618">
        <f>IF(VLOOKUP($A15,'Data (new)'!$A:$T,11,0)="","",VLOOKUP($A15,'Data (new)'!$A:$T,11,0))</f>
        <v>4</v>
      </c>
      <c r="H15" s="1619">
        <f>IF(VLOOKUP($A15,'Data (new)'!$A:$T,16,0)="","",VLOOKUP($A15,'Data (new)'!$A:$T,16,0))</f>
        <v>71</v>
      </c>
      <c r="I15" s="787"/>
      <c r="J15" s="787"/>
      <c r="K15" s="787"/>
      <c r="L15" s="787"/>
      <c r="M15" s="788"/>
      <c r="N15" s="789"/>
      <c r="O15" s="790"/>
      <c r="P15" s="788"/>
      <c r="Q15" s="791"/>
      <c r="R15" s="790"/>
      <c r="S15" s="790"/>
      <c r="T15" s="790"/>
      <c r="U15" s="790"/>
      <c r="V15" s="788"/>
      <c r="W15" s="1366"/>
      <c r="X15" s="1620">
        <f>IF(VLOOKUP($A15,'Data (new)'!$A:$T,12,0)="","",VLOOKUP($A15,'Data (new)'!$A:$T,12,0))</f>
        <v>2.9729999999999999</v>
      </c>
      <c r="Y15" s="1618" t="str">
        <f t="shared" si="18"/>
        <v/>
      </c>
      <c r="Z15" s="1618" t="str">
        <f t="shared" si="19"/>
        <v/>
      </c>
      <c r="AA15" s="1619" t="str">
        <f t="shared" si="20"/>
        <v/>
      </c>
      <c r="AB15" s="1619" t="str">
        <f>IF(ISERROR('Agripp Holds PE (EU)'!$AA15*(1-$F$3)),"",'Agripp Holds PE (EU)'!$AA15*(1-$F$3))</f>
        <v/>
      </c>
      <c r="AC15" s="1620" t="str">
        <f t="shared" si="21"/>
        <v/>
      </c>
      <c r="AD15" s="1615">
        <f t="shared" si="4"/>
        <v>0</v>
      </c>
      <c r="AE15" s="1615">
        <f t="shared" si="5"/>
        <v>0</v>
      </c>
      <c r="AF15" s="1615">
        <f t="shared" si="6"/>
        <v>0</v>
      </c>
      <c r="AG15" s="1615">
        <f t="shared" si="7"/>
        <v>0</v>
      </c>
      <c r="AH15" s="1615">
        <f t="shared" si="8"/>
        <v>0</v>
      </c>
      <c r="AI15" s="1615">
        <f t="shared" si="9"/>
        <v>0</v>
      </c>
      <c r="AJ15" s="1615">
        <f t="shared" si="10"/>
        <v>0</v>
      </c>
      <c r="AK15" s="1615">
        <f t="shared" si="11"/>
        <v>0</v>
      </c>
      <c r="AL15" s="1615">
        <f t="shared" si="12"/>
        <v>0</v>
      </c>
      <c r="AM15" s="1615">
        <f t="shared" si="13"/>
        <v>0</v>
      </c>
      <c r="AN15" s="1615">
        <f t="shared" si="14"/>
        <v>0</v>
      </c>
      <c r="AO15" s="1615">
        <f t="shared" si="15"/>
        <v>0</v>
      </c>
      <c r="AP15" s="1615">
        <f t="shared" si="16"/>
        <v>0</v>
      </c>
      <c r="AQ15" s="1615">
        <f t="shared" si="17"/>
        <v>0</v>
      </c>
      <c r="AR15" s="1615">
        <f t="shared" si="2"/>
        <v>0</v>
      </c>
      <c r="AS15" s="1621"/>
      <c r="AT15" s="1621"/>
      <c r="AU15" s="1621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</row>
    <row r="16" spans="1:57" ht="15" customHeight="1">
      <c r="A16" s="1610" t="s">
        <v>1237</v>
      </c>
      <c r="B16" s="1610" t="str">
        <f>IF(VLOOKUP($A16,'Data (new)'!$A:$T,2,0)="","",VLOOKUP($A16,'Data (new)'!$A:$T,2,0))</f>
        <v/>
      </c>
      <c r="C16" s="1705"/>
      <c r="D16" s="1611" t="str">
        <f>IF(VLOOKUP($A16,'Data (new)'!$A:$T,6,0)="","",HYPERLINK(VLOOKUP($A16,'Data (new)'!A:T,7,0), VLOOKUP($A16,'Data (new)'!A:T,6,0)))</f>
        <v>Kiwi 3</v>
      </c>
      <c r="E16" s="1610" t="str">
        <f>IF(VLOOKUP($A16,'Data (new)'!$A:$T,14,0)="","",VLOOKUP($A16,'Data (new)'!$A:$T,14,0))</f>
        <v>Pockets</v>
      </c>
      <c r="F16" s="1610" t="str">
        <f>IF(VLOOKUP($A16,'Data (new)'!$A:$T,10,0)="","",VLOOKUP($A16,'Data (new)'!$A:$T,10,0))</f>
        <v>L</v>
      </c>
      <c r="G16" s="1612">
        <f>IF(VLOOKUP($A16,'Data (new)'!$A:$T,11,0)="","",VLOOKUP($A16,'Data (new)'!$A:$T,11,0))</f>
        <v>2</v>
      </c>
      <c r="H16" s="1613">
        <f>IF(VLOOKUP($A16,'Data (new)'!$A:$T,16,0)="","",VLOOKUP($A16,'Data (new)'!$A:$T,16,0))</f>
        <v>56</v>
      </c>
      <c r="I16" s="792"/>
      <c r="J16" s="792"/>
      <c r="K16" s="792"/>
      <c r="L16" s="792"/>
      <c r="M16" s="793"/>
      <c r="N16" s="794"/>
      <c r="O16" s="795"/>
      <c r="P16" s="793"/>
      <c r="Q16" s="796"/>
      <c r="R16" s="795"/>
      <c r="S16" s="795"/>
      <c r="T16" s="795"/>
      <c r="U16" s="795"/>
      <c r="V16" s="793"/>
      <c r="W16" s="1367"/>
      <c r="X16" s="1614">
        <f>IF(VLOOKUP($A16,'Data (new)'!$A:$T,12,0)="","",VLOOKUP($A16,'Data (new)'!$A:$T,12,0))</f>
        <v>2.46</v>
      </c>
      <c r="Y16" s="1612" t="str">
        <f t="shared" si="18"/>
        <v/>
      </c>
      <c r="Z16" s="1612" t="str">
        <f t="shared" si="19"/>
        <v/>
      </c>
      <c r="AA16" s="1613" t="str">
        <f t="shared" si="20"/>
        <v/>
      </c>
      <c r="AB16" s="1613" t="str">
        <f>IF(ISERROR('Agripp Holds PE (EU)'!$AA16*(1-$F$3)),"",'Agripp Holds PE (EU)'!$AA16*(1-$F$3))</f>
        <v/>
      </c>
      <c r="AC16" s="1614" t="str">
        <f t="shared" si="21"/>
        <v/>
      </c>
      <c r="AD16" s="1615">
        <f t="shared" si="4"/>
        <v>0</v>
      </c>
      <c r="AE16" s="1615">
        <f t="shared" si="5"/>
        <v>0</v>
      </c>
      <c r="AF16" s="1615">
        <f t="shared" si="6"/>
        <v>0</v>
      </c>
      <c r="AG16" s="1615">
        <f t="shared" si="7"/>
        <v>0</v>
      </c>
      <c r="AH16" s="1615">
        <f t="shared" si="8"/>
        <v>0</v>
      </c>
      <c r="AI16" s="1615">
        <f t="shared" si="9"/>
        <v>0</v>
      </c>
      <c r="AJ16" s="1615">
        <f t="shared" si="10"/>
        <v>0</v>
      </c>
      <c r="AK16" s="1615">
        <f t="shared" si="11"/>
        <v>0</v>
      </c>
      <c r="AL16" s="1615">
        <f t="shared" si="12"/>
        <v>0</v>
      </c>
      <c r="AM16" s="1615">
        <f t="shared" si="13"/>
        <v>0</v>
      </c>
      <c r="AN16" s="1615">
        <f t="shared" si="14"/>
        <v>0</v>
      </c>
      <c r="AO16" s="1615">
        <f t="shared" si="15"/>
        <v>0</v>
      </c>
      <c r="AP16" s="1615">
        <f t="shared" si="16"/>
        <v>0</v>
      </c>
      <c r="AQ16" s="1615">
        <f t="shared" si="17"/>
        <v>0</v>
      </c>
      <c r="AR16" s="1615">
        <f t="shared" si="2"/>
        <v>0</v>
      </c>
      <c r="AS16" s="1621"/>
      <c r="AT16" s="1621"/>
      <c r="AU16" s="1621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</row>
    <row r="17" spans="1:57" ht="15" customHeight="1">
      <c r="A17" s="1616" t="s">
        <v>1238</v>
      </c>
      <c r="B17" s="1616" t="str">
        <f>IF(VLOOKUP($A17,'Data (new)'!$A:$T,2,0)="","",VLOOKUP($A17,'Data (new)'!$A:$T,2,0))</f>
        <v/>
      </c>
      <c r="C17" s="1705"/>
      <c r="D17" s="1617" t="str">
        <f>IF(VLOOKUP($A17,'Data (new)'!$A:$T,6,0)="","",HYPERLINK(VLOOKUP($A17,'Data (new)'!A:T,7,0), VLOOKUP($A17,'Data (new)'!A:T,6,0)))</f>
        <v>Polar</v>
      </c>
      <c r="E17" s="1616" t="str">
        <f>IF(VLOOKUP($A17,'Data (new)'!$A:$T,14,0)="","",VLOOKUP($A17,'Data (new)'!$A:$T,14,0))</f>
        <v>Edges</v>
      </c>
      <c r="F17" s="1616" t="str">
        <f>IF(VLOOKUP($A17,'Data (new)'!$A:$T,10,0)="","",VLOOKUP($A17,'Data (new)'!$A:$T,10,0))</f>
        <v>XL</v>
      </c>
      <c r="G17" s="1618">
        <f>IF(VLOOKUP($A17,'Data (new)'!$A:$T,11,0)="","",VLOOKUP($A17,'Data (new)'!$A:$T,11,0))</f>
        <v>3</v>
      </c>
      <c r="H17" s="1619">
        <f>IF(VLOOKUP($A17,'Data (new)'!$A:$T,16,0)="","",VLOOKUP($A17,'Data (new)'!$A:$T,16,0))</f>
        <v>64</v>
      </c>
      <c r="I17" s="787"/>
      <c r="J17" s="787"/>
      <c r="K17" s="787"/>
      <c r="L17" s="787"/>
      <c r="M17" s="788"/>
      <c r="N17" s="789"/>
      <c r="O17" s="790"/>
      <c r="P17" s="788"/>
      <c r="Q17" s="791"/>
      <c r="R17" s="790"/>
      <c r="S17" s="790"/>
      <c r="T17" s="790"/>
      <c r="U17" s="790"/>
      <c r="V17" s="788"/>
      <c r="W17" s="1366"/>
      <c r="X17" s="1620">
        <f>IF(VLOOKUP($A17,'Data (new)'!$A:$T,12,0)="","",VLOOKUP($A17,'Data (new)'!$A:$T,12,0))</f>
        <v>2.73</v>
      </c>
      <c r="Y17" s="1618" t="str">
        <f t="shared" si="18"/>
        <v/>
      </c>
      <c r="Z17" s="1618" t="str">
        <f t="shared" si="19"/>
        <v/>
      </c>
      <c r="AA17" s="1619" t="str">
        <f t="shared" si="20"/>
        <v/>
      </c>
      <c r="AB17" s="1619" t="str">
        <f>IF(ISERROR('Agripp Holds PE (EU)'!$AA17*(1-$F$3)),"",'Agripp Holds PE (EU)'!$AA17*(1-$F$3))</f>
        <v/>
      </c>
      <c r="AC17" s="1620" t="str">
        <f t="shared" si="21"/>
        <v/>
      </c>
      <c r="AD17" s="1615">
        <f t="shared" si="4"/>
        <v>0</v>
      </c>
      <c r="AE17" s="1615">
        <f t="shared" si="5"/>
        <v>0</v>
      </c>
      <c r="AF17" s="1615">
        <f t="shared" si="6"/>
        <v>0</v>
      </c>
      <c r="AG17" s="1615">
        <f t="shared" si="7"/>
        <v>0</v>
      </c>
      <c r="AH17" s="1615">
        <f t="shared" si="8"/>
        <v>0</v>
      </c>
      <c r="AI17" s="1615">
        <f t="shared" si="9"/>
        <v>0</v>
      </c>
      <c r="AJ17" s="1615">
        <f t="shared" si="10"/>
        <v>0</v>
      </c>
      <c r="AK17" s="1615">
        <f t="shared" si="11"/>
        <v>0</v>
      </c>
      <c r="AL17" s="1615">
        <f t="shared" si="12"/>
        <v>0</v>
      </c>
      <c r="AM17" s="1615">
        <f t="shared" si="13"/>
        <v>0</v>
      </c>
      <c r="AN17" s="1615">
        <f t="shared" si="14"/>
        <v>0</v>
      </c>
      <c r="AO17" s="1615">
        <f t="shared" si="15"/>
        <v>0</v>
      </c>
      <c r="AP17" s="1615">
        <f t="shared" si="16"/>
        <v>0</v>
      </c>
      <c r="AQ17" s="1615">
        <f t="shared" si="17"/>
        <v>0</v>
      </c>
      <c r="AR17" s="1615">
        <f t="shared" si="2"/>
        <v>0</v>
      </c>
      <c r="AS17" s="1621"/>
      <c r="AT17" s="1621"/>
      <c r="AU17" s="1621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</row>
    <row r="18" spans="1:57" ht="15" customHeight="1">
      <c r="A18" s="1610" t="s">
        <v>1239</v>
      </c>
      <c r="B18" s="1610" t="str">
        <f>IF(VLOOKUP($A18,'Data (new)'!$A:$T,2,0)="","",VLOOKUP($A18,'Data (new)'!$A:$T,2,0))</f>
        <v/>
      </c>
      <c r="C18" s="1705"/>
      <c r="D18" s="1611" t="str">
        <f>IF(VLOOKUP($A18,'Data (new)'!$A:$T,6,0)="","",HYPERLINK(VLOOKUP($A18,'Data (new)'!A:T,7,0), VLOOKUP($A18,'Data (new)'!A:T,6,0)))</f>
        <v>Power 1</v>
      </c>
      <c r="E18" s="1610" t="str">
        <f>IF(VLOOKUP($A18,'Data (new)'!$A:$T,14,0)="","",VLOOKUP($A18,'Data (new)'!$A:$T,14,0))</f>
        <v>Crimps</v>
      </c>
      <c r="F18" s="1610" t="str">
        <f>IF(VLOOKUP($A18,'Data (new)'!$A:$T,10,0)="","",VLOOKUP($A18,'Data (new)'!$A:$T,10,0))</f>
        <v>L</v>
      </c>
      <c r="G18" s="1612">
        <f>IF(VLOOKUP($A18,'Data (new)'!$A:$T,11,0)="","",VLOOKUP($A18,'Data (new)'!$A:$T,11,0))</f>
        <v>5</v>
      </c>
      <c r="H18" s="1613">
        <f>IF(VLOOKUP($A18,'Data (new)'!$A:$T,16,0)="","",VLOOKUP($A18,'Data (new)'!$A:$T,16,0))</f>
        <v>73</v>
      </c>
      <c r="I18" s="792"/>
      <c r="J18" s="792"/>
      <c r="K18" s="792"/>
      <c r="L18" s="792"/>
      <c r="M18" s="793"/>
      <c r="N18" s="794"/>
      <c r="O18" s="795"/>
      <c r="P18" s="793"/>
      <c r="Q18" s="796"/>
      <c r="R18" s="795"/>
      <c r="S18" s="795"/>
      <c r="T18" s="795"/>
      <c r="U18" s="795"/>
      <c r="V18" s="793"/>
      <c r="W18" s="1367"/>
      <c r="X18" s="1614">
        <f>IF(VLOOKUP($A18,'Data (new)'!$A:$T,12,0)="","",VLOOKUP($A18,'Data (new)'!$A:$T,12,0))</f>
        <v>2.883</v>
      </c>
      <c r="Y18" s="1612" t="str">
        <f t="shared" si="18"/>
        <v/>
      </c>
      <c r="Z18" s="1612" t="str">
        <f t="shared" si="19"/>
        <v/>
      </c>
      <c r="AA18" s="1613" t="str">
        <f t="shared" si="20"/>
        <v/>
      </c>
      <c r="AB18" s="1613" t="str">
        <f>IF(ISERROR('Agripp Holds PE (EU)'!$AA18*(1-$F$3)),"",'Agripp Holds PE (EU)'!$AA18*(1-$F$3))</f>
        <v/>
      </c>
      <c r="AC18" s="1614" t="str">
        <f t="shared" si="21"/>
        <v/>
      </c>
      <c r="AD18" s="1615">
        <f t="shared" si="4"/>
        <v>0</v>
      </c>
      <c r="AE18" s="1615">
        <f t="shared" si="5"/>
        <v>0</v>
      </c>
      <c r="AF18" s="1615">
        <f t="shared" si="6"/>
        <v>0</v>
      </c>
      <c r="AG18" s="1615">
        <f t="shared" si="7"/>
        <v>0</v>
      </c>
      <c r="AH18" s="1615">
        <f t="shared" si="8"/>
        <v>0</v>
      </c>
      <c r="AI18" s="1615">
        <f t="shared" si="9"/>
        <v>0</v>
      </c>
      <c r="AJ18" s="1615">
        <f t="shared" si="10"/>
        <v>0</v>
      </c>
      <c r="AK18" s="1615">
        <f t="shared" si="11"/>
        <v>0</v>
      </c>
      <c r="AL18" s="1615">
        <f t="shared" si="12"/>
        <v>0</v>
      </c>
      <c r="AM18" s="1615">
        <f t="shared" si="13"/>
        <v>0</v>
      </c>
      <c r="AN18" s="1615">
        <f t="shared" si="14"/>
        <v>0</v>
      </c>
      <c r="AO18" s="1615">
        <f t="shared" si="15"/>
        <v>0</v>
      </c>
      <c r="AP18" s="1615">
        <f t="shared" si="16"/>
        <v>0</v>
      </c>
      <c r="AQ18" s="1615">
        <f t="shared" si="17"/>
        <v>0</v>
      </c>
      <c r="AR18" s="1615">
        <f t="shared" si="2"/>
        <v>0</v>
      </c>
      <c r="AS18" s="1621"/>
      <c r="AT18" s="1621"/>
      <c r="AU18" s="1621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</row>
    <row r="19" spans="1:57" ht="15" customHeight="1">
      <c r="A19" s="1616" t="s">
        <v>1240</v>
      </c>
      <c r="B19" s="1616" t="str">
        <f>IF(VLOOKUP($A19,'Data (new)'!$A:$T,2,0)="","",VLOOKUP($A19,'Data (new)'!$A:$T,2,0))</f>
        <v/>
      </c>
      <c r="C19" s="1705"/>
      <c r="D19" s="1617" t="str">
        <f>IF(VLOOKUP($A19,'Data (new)'!$A:$T,6,0)="","",HYPERLINK(VLOOKUP($A19,'Data (new)'!A:T,7,0), VLOOKUP($A19,'Data (new)'!A:T,6,0)))</f>
        <v>Power 2</v>
      </c>
      <c r="E19" s="1616" t="str">
        <f>IF(VLOOKUP($A19,'Data (new)'!$A:$T,14,0)="","",VLOOKUP($A19,'Data (new)'!$A:$T,14,0))</f>
        <v>Edges</v>
      </c>
      <c r="F19" s="1616" t="str">
        <f>IF(VLOOKUP($A19,'Data (new)'!$A:$T,10,0)="","",VLOOKUP($A19,'Data (new)'!$A:$T,10,0))</f>
        <v>L</v>
      </c>
      <c r="G19" s="1618">
        <f>IF(VLOOKUP($A19,'Data (new)'!$A:$T,11,0)="","",VLOOKUP($A19,'Data (new)'!$A:$T,11,0))</f>
        <v>2</v>
      </c>
      <c r="H19" s="1619">
        <f>IF(VLOOKUP($A19,'Data (new)'!$A:$T,16,0)="","",VLOOKUP($A19,'Data (new)'!$A:$T,16,0))</f>
        <v>51</v>
      </c>
      <c r="I19" s="787"/>
      <c r="J19" s="787"/>
      <c r="K19" s="787"/>
      <c r="L19" s="787"/>
      <c r="M19" s="788"/>
      <c r="N19" s="789"/>
      <c r="O19" s="790"/>
      <c r="P19" s="788"/>
      <c r="Q19" s="791"/>
      <c r="R19" s="790"/>
      <c r="S19" s="790"/>
      <c r="T19" s="790"/>
      <c r="U19" s="790"/>
      <c r="V19" s="788"/>
      <c r="W19" s="1366"/>
      <c r="X19" s="1620">
        <f>IF(VLOOKUP($A19,'Data (new)'!$A:$T,12,0)="","",VLOOKUP($A19,'Data (new)'!$A:$T,12,0))</f>
        <v>2.1890000000000001</v>
      </c>
      <c r="Y19" s="1618" t="str">
        <f t="shared" si="18"/>
        <v/>
      </c>
      <c r="Z19" s="1618" t="str">
        <f t="shared" si="19"/>
        <v/>
      </c>
      <c r="AA19" s="1619" t="str">
        <f t="shared" si="20"/>
        <v/>
      </c>
      <c r="AB19" s="1619" t="str">
        <f>IF(ISERROR('Agripp Holds PE (EU)'!$AA19*(1-$F$3)),"",'Agripp Holds PE (EU)'!$AA19*(1-$F$3))</f>
        <v/>
      </c>
      <c r="AC19" s="1620" t="str">
        <f t="shared" si="21"/>
        <v/>
      </c>
      <c r="AD19" s="1615">
        <f t="shared" si="4"/>
        <v>0</v>
      </c>
      <c r="AE19" s="1615">
        <f t="shared" si="5"/>
        <v>0</v>
      </c>
      <c r="AF19" s="1615">
        <f t="shared" si="6"/>
        <v>0</v>
      </c>
      <c r="AG19" s="1615">
        <f t="shared" si="7"/>
        <v>0</v>
      </c>
      <c r="AH19" s="1615">
        <f t="shared" si="8"/>
        <v>0</v>
      </c>
      <c r="AI19" s="1615">
        <f t="shared" si="9"/>
        <v>0</v>
      </c>
      <c r="AJ19" s="1615">
        <f t="shared" si="10"/>
        <v>0</v>
      </c>
      <c r="AK19" s="1615">
        <f t="shared" si="11"/>
        <v>0</v>
      </c>
      <c r="AL19" s="1615">
        <f t="shared" si="12"/>
        <v>0</v>
      </c>
      <c r="AM19" s="1615">
        <f t="shared" si="13"/>
        <v>0</v>
      </c>
      <c r="AN19" s="1615">
        <f t="shared" si="14"/>
        <v>0</v>
      </c>
      <c r="AO19" s="1615">
        <f t="shared" si="15"/>
        <v>0</v>
      </c>
      <c r="AP19" s="1615">
        <f t="shared" si="16"/>
        <v>0</v>
      </c>
      <c r="AQ19" s="1615">
        <f t="shared" si="17"/>
        <v>0</v>
      </c>
      <c r="AR19" s="1615">
        <f t="shared" si="2"/>
        <v>0</v>
      </c>
      <c r="AS19" s="1621"/>
      <c r="AT19" s="1621"/>
      <c r="AU19" s="1621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</row>
    <row r="20" spans="1:57" ht="15" customHeight="1">
      <c r="A20" s="1610" t="s">
        <v>1241</v>
      </c>
      <c r="B20" s="1616"/>
      <c r="C20" s="1705"/>
      <c r="D20" s="1611" t="str">
        <f>IF(VLOOKUP($A20,'Data (new)'!$A:$T,6,0)="","",HYPERLINK(VLOOKUP($A20,'Data (new)'!A:T,7,0), VLOOKUP($A20,'Data (new)'!A:T,6,0)))</f>
        <v>Power 3</v>
      </c>
      <c r="E20" s="1610" t="str">
        <f>IF(VLOOKUP($A20,'Data (new)'!$A:$T,14,0)="","",VLOOKUP($A20,'Data (new)'!$A:$T,14,0))</f>
        <v>Edges</v>
      </c>
      <c r="F20" s="1610" t="str">
        <f>IF(VLOOKUP($A20,'Data (new)'!$A:$T,10,0)="","",VLOOKUP($A20,'Data (new)'!$A:$T,10,0))</f>
        <v>L</v>
      </c>
      <c r="G20" s="1612">
        <f>IF(VLOOKUP($A20,'Data (new)'!$A:$T,11,0)="","",VLOOKUP($A20,'Data (new)'!$A:$T,11,0))</f>
        <v>2</v>
      </c>
      <c r="H20" s="1613">
        <f>IF(VLOOKUP($A20,'Data (new)'!$A:$T,16,0)="","",VLOOKUP($A20,'Data (new)'!$A:$T,16,0))</f>
        <v>55</v>
      </c>
      <c r="I20" s="792"/>
      <c r="J20" s="792"/>
      <c r="K20" s="792"/>
      <c r="L20" s="792"/>
      <c r="M20" s="793"/>
      <c r="N20" s="794"/>
      <c r="O20" s="795"/>
      <c r="P20" s="793"/>
      <c r="Q20" s="796"/>
      <c r="R20" s="795"/>
      <c r="S20" s="795"/>
      <c r="T20" s="795"/>
      <c r="U20" s="795"/>
      <c r="V20" s="793"/>
      <c r="W20" s="1367"/>
      <c r="X20" s="1614">
        <f>IF(VLOOKUP($A20,'Data (new)'!$A:$T,12,0)="","",VLOOKUP($A20,'Data (new)'!$A:$T,12,0))</f>
        <v>2.42</v>
      </c>
      <c r="Y20" s="1612" t="str">
        <f t="shared" ref="Y20:Y31" si="22">IF(Z20="","",(Z20*G20))</f>
        <v/>
      </c>
      <c r="Z20" s="1612" t="str">
        <f t="shared" ref="Z20:Z31" si="23">IF(SUM(I20:W20)=0,"",SUM(I20:W20))</f>
        <v/>
      </c>
      <c r="AA20" s="1613" t="str">
        <f t="shared" ref="AA20:AA31" si="24">IF(Z20="","",SUM(I20:W20)*H20)</f>
        <v/>
      </c>
      <c r="AB20" s="1613" t="str">
        <f>IF(ISERROR('Agripp Holds PE (EU)'!$AA20*(1-$F$3)),"",'Agripp Holds PE (EU)'!$AA20*(1-$F$3))</f>
        <v/>
      </c>
      <c r="AC20" s="1614" t="str">
        <f t="shared" ref="AC20:AC31" si="25">IF(Z20="","",SUM(I20:W20)*X20)</f>
        <v/>
      </c>
      <c r="AD20" s="1615">
        <f t="shared" ref="AD20:AD31" si="26">I20*$G20</f>
        <v>0</v>
      </c>
      <c r="AE20" s="1615">
        <f t="shared" ref="AE20:AE31" si="27">J20*$G20</f>
        <v>0</v>
      </c>
      <c r="AF20" s="1615">
        <f t="shared" ref="AF20:AF31" si="28">K20*$G20</f>
        <v>0</v>
      </c>
      <c r="AG20" s="1615">
        <f t="shared" ref="AG20:AG31" si="29">L20*$G20</f>
        <v>0</v>
      </c>
      <c r="AH20" s="1615">
        <f t="shared" ref="AH20:AH31" si="30">M20*$G20</f>
        <v>0</v>
      </c>
      <c r="AI20" s="1615">
        <f t="shared" ref="AI20:AI31" si="31">N20*$G20</f>
        <v>0</v>
      </c>
      <c r="AJ20" s="1615">
        <f t="shared" ref="AJ20:AJ31" si="32">O20*$G20</f>
        <v>0</v>
      </c>
      <c r="AK20" s="1615">
        <f t="shared" ref="AK20:AK31" si="33">P20*$G20</f>
        <v>0</v>
      </c>
      <c r="AL20" s="1615">
        <f t="shared" ref="AL20:AL31" si="34">Q20*$G20</f>
        <v>0</v>
      </c>
      <c r="AM20" s="1615">
        <f t="shared" ref="AM20:AM31" si="35">R20*$G20</f>
        <v>0</v>
      </c>
      <c r="AN20" s="1615">
        <f t="shared" ref="AN20:AN31" si="36">S20*$G20</f>
        <v>0</v>
      </c>
      <c r="AO20" s="1615">
        <f t="shared" ref="AO20:AO31" si="37">T20*$G20</f>
        <v>0</v>
      </c>
      <c r="AP20" s="1615">
        <f t="shared" ref="AP20:AP31" si="38">U20*$G20</f>
        <v>0</v>
      </c>
      <c r="AQ20" s="1615">
        <f t="shared" ref="AQ20:AQ31" si="39">V20*$G20</f>
        <v>0</v>
      </c>
      <c r="AR20" s="1615">
        <f t="shared" ref="AR20:AR31" si="40">W20*$G20</f>
        <v>0</v>
      </c>
      <c r="AS20" s="1621"/>
      <c r="AT20" s="1621"/>
      <c r="AU20" s="1621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</row>
    <row r="21" spans="1:57" ht="15" customHeight="1">
      <c r="A21" s="1616" t="s">
        <v>1242</v>
      </c>
      <c r="B21" s="1616"/>
      <c r="C21" s="1705"/>
      <c r="D21" s="1617" t="str">
        <f>IF(VLOOKUP($A21,'Data (new)'!$A:$T,6,0)="","",HYPERLINK(VLOOKUP($A21,'Data (new)'!A:T,7,0), VLOOKUP($A21,'Data (new)'!A:T,6,0)))</f>
        <v>Power 4</v>
      </c>
      <c r="E21" s="1616" t="str">
        <f>IF(VLOOKUP($A21,'Data (new)'!$A:$T,14,0)="","",VLOOKUP($A21,'Data (new)'!$A:$T,14,0))</f>
        <v>Edges</v>
      </c>
      <c r="F21" s="1616" t="str">
        <f>IF(VLOOKUP($A21,'Data (new)'!$A:$T,10,0)="","",VLOOKUP($A21,'Data (new)'!$A:$T,10,0))</f>
        <v>XL</v>
      </c>
      <c r="G21" s="1618">
        <f>IF(VLOOKUP($A21,'Data (new)'!$A:$T,11,0)="","",VLOOKUP($A21,'Data (new)'!$A:$T,11,0))</f>
        <v>2</v>
      </c>
      <c r="H21" s="1619">
        <f>IF(VLOOKUP($A21,'Data (new)'!$A:$T,16,0)="","",VLOOKUP($A21,'Data (new)'!$A:$T,16,0))</f>
        <v>68</v>
      </c>
      <c r="I21" s="787"/>
      <c r="J21" s="787"/>
      <c r="K21" s="787"/>
      <c r="L21" s="787"/>
      <c r="M21" s="788"/>
      <c r="N21" s="789"/>
      <c r="O21" s="790"/>
      <c r="P21" s="788"/>
      <c r="Q21" s="791"/>
      <c r="R21" s="790"/>
      <c r="S21" s="790"/>
      <c r="T21" s="790"/>
      <c r="U21" s="790"/>
      <c r="V21" s="788"/>
      <c r="W21" s="1366"/>
      <c r="X21" s="1620">
        <f>IF(VLOOKUP($A21,'Data (new)'!$A:$T,12,0)="","",VLOOKUP($A21,'Data (new)'!$A:$T,12,0))</f>
        <v>3.3559999999999999</v>
      </c>
      <c r="Y21" s="1618" t="str">
        <f t="shared" si="22"/>
        <v/>
      </c>
      <c r="Z21" s="1618" t="str">
        <f t="shared" si="23"/>
        <v/>
      </c>
      <c r="AA21" s="1619" t="str">
        <f t="shared" si="24"/>
        <v/>
      </c>
      <c r="AB21" s="1619" t="str">
        <f>IF(ISERROR('Agripp Holds PE (EU)'!$AA21*(1-$F$3)),"",'Agripp Holds PE (EU)'!$AA21*(1-$F$3))</f>
        <v/>
      </c>
      <c r="AC21" s="1620" t="str">
        <f t="shared" si="25"/>
        <v/>
      </c>
      <c r="AD21" s="1615">
        <f t="shared" si="26"/>
        <v>0</v>
      </c>
      <c r="AE21" s="1615">
        <f t="shared" si="27"/>
        <v>0</v>
      </c>
      <c r="AF21" s="1615">
        <f t="shared" si="28"/>
        <v>0</v>
      </c>
      <c r="AG21" s="1615">
        <f t="shared" si="29"/>
        <v>0</v>
      </c>
      <c r="AH21" s="1615">
        <f t="shared" si="30"/>
        <v>0</v>
      </c>
      <c r="AI21" s="1615">
        <f t="shared" si="31"/>
        <v>0</v>
      </c>
      <c r="AJ21" s="1615">
        <f t="shared" si="32"/>
        <v>0</v>
      </c>
      <c r="AK21" s="1615">
        <f t="shared" si="33"/>
        <v>0</v>
      </c>
      <c r="AL21" s="1615">
        <f t="shared" si="34"/>
        <v>0</v>
      </c>
      <c r="AM21" s="1615">
        <f t="shared" si="35"/>
        <v>0</v>
      </c>
      <c r="AN21" s="1615">
        <f t="shared" si="36"/>
        <v>0</v>
      </c>
      <c r="AO21" s="1615">
        <f t="shared" si="37"/>
        <v>0</v>
      </c>
      <c r="AP21" s="1615">
        <f t="shared" si="38"/>
        <v>0</v>
      </c>
      <c r="AQ21" s="1615">
        <f t="shared" si="39"/>
        <v>0</v>
      </c>
      <c r="AR21" s="1615">
        <f t="shared" si="40"/>
        <v>0</v>
      </c>
      <c r="AS21" s="1621"/>
      <c r="AT21" s="1621"/>
      <c r="AU21" s="1621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</row>
    <row r="22" spans="1:57" ht="15" customHeight="1">
      <c r="A22" s="1610" t="s">
        <v>1243</v>
      </c>
      <c r="B22" s="1616"/>
      <c r="C22" s="1705"/>
      <c r="D22" s="1611" t="str">
        <f>IF(VLOOKUP($A22,'Data (new)'!$A:$T,6,0)="","",HYPERLINK(VLOOKUP($A22,'Data (new)'!A:T,7,0), VLOOKUP($A22,'Data (new)'!A:T,6,0)))</f>
        <v>Pucker</v>
      </c>
      <c r="E22" s="1610" t="str">
        <f>IF(VLOOKUP($A22,'Data (new)'!$A:$T,14,0)="","",VLOOKUP($A22,'Data (new)'!$A:$T,14,0))</f>
        <v>Crimps</v>
      </c>
      <c r="F22" s="1610" t="str">
        <f>IF(VLOOKUP($A22,'Data (new)'!$A:$T,10,0)="","",VLOOKUP($A22,'Data (new)'!$A:$T,10,0))</f>
        <v>M</v>
      </c>
      <c r="G22" s="1612">
        <f>IF(VLOOKUP($A22,'Data (new)'!$A:$T,11,0)="","",VLOOKUP($A22,'Data (new)'!$A:$T,11,0))</f>
        <v>8</v>
      </c>
      <c r="H22" s="1613">
        <f>IF(VLOOKUP($A22,'Data (new)'!$A:$T,16,0)="","",VLOOKUP($A22,'Data (new)'!$A:$T,16,0))</f>
        <v>77</v>
      </c>
      <c r="I22" s="792"/>
      <c r="J22" s="792"/>
      <c r="K22" s="792"/>
      <c r="L22" s="792"/>
      <c r="M22" s="793"/>
      <c r="N22" s="794"/>
      <c r="O22" s="795"/>
      <c r="P22" s="793"/>
      <c r="Q22" s="796"/>
      <c r="R22" s="795"/>
      <c r="S22" s="795"/>
      <c r="T22" s="795"/>
      <c r="U22" s="795"/>
      <c r="V22" s="793"/>
      <c r="W22" s="1367"/>
      <c r="X22" s="1614">
        <f>IF(VLOOKUP($A22,'Data (new)'!$A:$T,12,0)="","",VLOOKUP($A22,'Data (new)'!$A:$T,12,0))</f>
        <v>2.76</v>
      </c>
      <c r="Y22" s="1612" t="str">
        <f t="shared" si="22"/>
        <v/>
      </c>
      <c r="Z22" s="1612" t="str">
        <f t="shared" si="23"/>
        <v/>
      </c>
      <c r="AA22" s="1613" t="str">
        <f t="shared" si="24"/>
        <v/>
      </c>
      <c r="AB22" s="1613" t="str">
        <f>IF(ISERROR('Agripp Holds PE (EU)'!$AA22*(1-$F$3)),"",'Agripp Holds PE (EU)'!$AA22*(1-$F$3))</f>
        <v/>
      </c>
      <c r="AC22" s="1614" t="str">
        <f t="shared" si="25"/>
        <v/>
      </c>
      <c r="AD22" s="1615">
        <f t="shared" si="26"/>
        <v>0</v>
      </c>
      <c r="AE22" s="1615">
        <f t="shared" si="27"/>
        <v>0</v>
      </c>
      <c r="AF22" s="1615">
        <f t="shared" si="28"/>
        <v>0</v>
      </c>
      <c r="AG22" s="1615">
        <f t="shared" si="29"/>
        <v>0</v>
      </c>
      <c r="AH22" s="1615">
        <f t="shared" si="30"/>
        <v>0</v>
      </c>
      <c r="AI22" s="1615">
        <f t="shared" si="31"/>
        <v>0</v>
      </c>
      <c r="AJ22" s="1615">
        <f t="shared" si="32"/>
        <v>0</v>
      </c>
      <c r="AK22" s="1615">
        <f t="shared" si="33"/>
        <v>0</v>
      </c>
      <c r="AL22" s="1615">
        <f t="shared" si="34"/>
        <v>0</v>
      </c>
      <c r="AM22" s="1615">
        <f t="shared" si="35"/>
        <v>0</v>
      </c>
      <c r="AN22" s="1615">
        <f t="shared" si="36"/>
        <v>0</v>
      </c>
      <c r="AO22" s="1615">
        <f t="shared" si="37"/>
        <v>0</v>
      </c>
      <c r="AP22" s="1615">
        <f t="shared" si="38"/>
        <v>0</v>
      </c>
      <c r="AQ22" s="1615">
        <f t="shared" si="39"/>
        <v>0</v>
      </c>
      <c r="AR22" s="1615">
        <f t="shared" si="40"/>
        <v>0</v>
      </c>
      <c r="AS22" s="1621"/>
      <c r="AT22" s="1621"/>
      <c r="AU22" s="1621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</row>
    <row r="23" spans="1:57" ht="15" customHeight="1">
      <c r="A23" s="1616" t="s">
        <v>3335</v>
      </c>
      <c r="B23" s="1616"/>
      <c r="C23" s="1705"/>
      <c r="D23" s="1617" t="str">
        <f>IF(VLOOKUP($A23,'Data (new)'!$A:$T,6,0)="","",HYPERLINK(VLOOKUP($A23,'Data (new)'!A:T,7,0), VLOOKUP($A23,'Data (new)'!A:T,6,0)))</f>
        <v>Recover XL</v>
      </c>
      <c r="E23" s="1616" t="str">
        <f>IF(VLOOKUP($A23,'Data (new)'!$A:$T,14,0)="","",VLOOKUP($A23,'Data (new)'!$A:$T,14,0))</f>
        <v>Jugs</v>
      </c>
      <c r="F23" s="1616" t="str">
        <f>IF(VLOOKUP($A23,'Data (new)'!$A:$T,10,0)="","",VLOOKUP($A23,'Data (new)'!$A:$T,10,0))</f>
        <v>L</v>
      </c>
      <c r="G23" s="1618">
        <f>IF(VLOOKUP($A23,'Data (new)'!$A:$T,11,0)="","",VLOOKUP($A23,'Data (new)'!$A:$T,11,0))</f>
        <v>8</v>
      </c>
      <c r="H23" s="1619">
        <f>IF(VLOOKUP($A23,'Data (new)'!$A:$T,16,0)="","",VLOOKUP($A23,'Data (new)'!$A:$T,16,0))</f>
        <v>51</v>
      </c>
      <c r="I23" s="787"/>
      <c r="J23" s="787"/>
      <c r="K23" s="787"/>
      <c r="L23" s="787"/>
      <c r="M23" s="788"/>
      <c r="N23" s="789"/>
      <c r="O23" s="790"/>
      <c r="P23" s="788"/>
      <c r="Q23" s="791"/>
      <c r="R23" s="790"/>
      <c r="S23" s="790"/>
      <c r="T23" s="790"/>
      <c r="U23" s="790"/>
      <c r="V23" s="788"/>
      <c r="W23" s="1366"/>
      <c r="X23" s="1620">
        <f>IF(VLOOKUP($A23,'Data (new)'!$A:$T,12,0)="","",VLOOKUP($A23,'Data (new)'!$A:$T,12,0))</f>
        <v>2.11</v>
      </c>
      <c r="Y23" s="1618" t="str">
        <f t="shared" si="22"/>
        <v/>
      </c>
      <c r="Z23" s="1618" t="str">
        <f t="shared" si="23"/>
        <v/>
      </c>
      <c r="AA23" s="1619" t="str">
        <f t="shared" si="24"/>
        <v/>
      </c>
      <c r="AB23" s="1619" t="str">
        <f>IF(ISERROR('Agripp Holds PE (EU)'!$AA23*(1-$F$3)),"",'Agripp Holds PE (EU)'!$AA23*(1-$F$3))</f>
        <v/>
      </c>
      <c r="AC23" s="1620" t="str">
        <f t="shared" si="25"/>
        <v/>
      </c>
      <c r="AD23" s="1615">
        <f t="shared" si="26"/>
        <v>0</v>
      </c>
      <c r="AE23" s="1615">
        <f t="shared" si="27"/>
        <v>0</v>
      </c>
      <c r="AF23" s="1615">
        <f t="shared" si="28"/>
        <v>0</v>
      </c>
      <c r="AG23" s="1615">
        <f t="shared" si="29"/>
        <v>0</v>
      </c>
      <c r="AH23" s="1615">
        <f t="shared" si="30"/>
        <v>0</v>
      </c>
      <c r="AI23" s="1615">
        <f t="shared" si="31"/>
        <v>0</v>
      </c>
      <c r="AJ23" s="1615">
        <f t="shared" si="32"/>
        <v>0</v>
      </c>
      <c r="AK23" s="1615">
        <f t="shared" si="33"/>
        <v>0</v>
      </c>
      <c r="AL23" s="1615">
        <f t="shared" si="34"/>
        <v>0</v>
      </c>
      <c r="AM23" s="1615">
        <f t="shared" si="35"/>
        <v>0</v>
      </c>
      <c r="AN23" s="1615">
        <f t="shared" si="36"/>
        <v>0</v>
      </c>
      <c r="AO23" s="1615">
        <f t="shared" si="37"/>
        <v>0</v>
      </c>
      <c r="AP23" s="1615">
        <f t="shared" si="38"/>
        <v>0</v>
      </c>
      <c r="AQ23" s="1615">
        <f t="shared" si="39"/>
        <v>0</v>
      </c>
      <c r="AR23" s="1615">
        <f t="shared" si="40"/>
        <v>0</v>
      </c>
      <c r="AS23" s="1621"/>
      <c r="AT23" s="1621"/>
      <c r="AU23" s="1621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</row>
    <row r="24" spans="1:57" ht="15" customHeight="1">
      <c r="A24" s="1610" t="s">
        <v>3336</v>
      </c>
      <c r="B24" s="1616"/>
      <c r="C24" s="1705"/>
      <c r="D24" s="1611" t="str">
        <f>IF(VLOOKUP($A24,'Data (new)'!$A:$T,6,0)="","",HYPERLINK(VLOOKUP($A24,'Data (new)'!A:T,7,0), VLOOKUP($A24,'Data (new)'!A:T,6,0)))</f>
        <v>Rib XS</v>
      </c>
      <c r="E24" s="1610" t="str">
        <f>IF(VLOOKUP($A24,'Data (new)'!$A:$T,14,0)="","",VLOOKUP($A24,'Data (new)'!$A:$T,14,0))</f>
        <v>Footholds</v>
      </c>
      <c r="F24" s="1610" t="str">
        <f>IF(VLOOKUP($A24,'Data (new)'!$A:$T,10,0)="","",VLOOKUP($A24,'Data (new)'!$A:$T,10,0))</f>
        <v>S</v>
      </c>
      <c r="G24" s="1612">
        <f>IF(VLOOKUP($A24,'Data (new)'!$A:$T,11,0)="","",VLOOKUP($A24,'Data (new)'!$A:$T,11,0))</f>
        <v>12</v>
      </c>
      <c r="H24" s="1613">
        <f>IF(VLOOKUP($A24,'Data (new)'!$A:$T,16,0)="","",VLOOKUP($A24,'Data (new)'!$A:$T,16,0))</f>
        <v>62</v>
      </c>
      <c r="I24" s="792"/>
      <c r="J24" s="792"/>
      <c r="K24" s="792"/>
      <c r="L24" s="792"/>
      <c r="M24" s="793"/>
      <c r="N24" s="794"/>
      <c r="O24" s="795"/>
      <c r="P24" s="793"/>
      <c r="Q24" s="796"/>
      <c r="R24" s="795"/>
      <c r="S24" s="795"/>
      <c r="T24" s="795"/>
      <c r="U24" s="795"/>
      <c r="V24" s="793"/>
      <c r="W24" s="1367"/>
      <c r="X24" s="1614">
        <f>IF(VLOOKUP($A24,'Data (new)'!$A:$T,12,0)="","",VLOOKUP($A24,'Data (new)'!$A:$T,12,0))</f>
        <v>1.34</v>
      </c>
      <c r="Y24" s="1612" t="str">
        <f t="shared" si="22"/>
        <v/>
      </c>
      <c r="Z24" s="1612" t="str">
        <f t="shared" si="23"/>
        <v/>
      </c>
      <c r="AA24" s="1613" t="str">
        <f t="shared" si="24"/>
        <v/>
      </c>
      <c r="AB24" s="1613" t="str">
        <f>IF(ISERROR('Agripp Holds PE (EU)'!$AA24*(1-$F$3)),"",'Agripp Holds PE (EU)'!$AA24*(1-$F$3))</f>
        <v/>
      </c>
      <c r="AC24" s="1614" t="str">
        <f t="shared" si="25"/>
        <v/>
      </c>
      <c r="AD24" s="1615">
        <f t="shared" si="26"/>
        <v>0</v>
      </c>
      <c r="AE24" s="1615">
        <f t="shared" si="27"/>
        <v>0</v>
      </c>
      <c r="AF24" s="1615">
        <f t="shared" si="28"/>
        <v>0</v>
      </c>
      <c r="AG24" s="1615">
        <f t="shared" si="29"/>
        <v>0</v>
      </c>
      <c r="AH24" s="1615">
        <f t="shared" si="30"/>
        <v>0</v>
      </c>
      <c r="AI24" s="1615">
        <f t="shared" si="31"/>
        <v>0</v>
      </c>
      <c r="AJ24" s="1615">
        <f t="shared" si="32"/>
        <v>0</v>
      </c>
      <c r="AK24" s="1615">
        <f t="shared" si="33"/>
        <v>0</v>
      </c>
      <c r="AL24" s="1615">
        <f t="shared" si="34"/>
        <v>0</v>
      </c>
      <c r="AM24" s="1615">
        <f t="shared" si="35"/>
        <v>0</v>
      </c>
      <c r="AN24" s="1615">
        <f t="shared" si="36"/>
        <v>0</v>
      </c>
      <c r="AO24" s="1615">
        <f t="shared" si="37"/>
        <v>0</v>
      </c>
      <c r="AP24" s="1615">
        <f t="shared" si="38"/>
        <v>0</v>
      </c>
      <c r="AQ24" s="1615">
        <f t="shared" si="39"/>
        <v>0</v>
      </c>
      <c r="AR24" s="1615">
        <f t="shared" si="40"/>
        <v>0</v>
      </c>
      <c r="AS24" s="1621"/>
      <c r="AT24" s="1621"/>
      <c r="AU24" s="1621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</row>
    <row r="25" spans="1:57" ht="15" customHeight="1">
      <c r="A25" s="1616" t="s">
        <v>3337</v>
      </c>
      <c r="B25" s="1616"/>
      <c r="C25" s="1705"/>
      <c r="D25" s="1617" t="str">
        <f>IF(VLOOKUP($A25,'Data (new)'!$A:$T,6,0)="","",HYPERLINK(VLOOKUP($A25,'Data (new)'!A:T,7,0), VLOOKUP($A25,'Data (new)'!A:T,6,0)))</f>
        <v>River</v>
      </c>
      <c r="E25" s="1616" t="str">
        <f>IF(VLOOKUP($A25,'Data (new)'!$A:$T,14,0)="","",VLOOKUP($A25,'Data (new)'!$A:$T,14,0))</f>
        <v>Pinches</v>
      </c>
      <c r="F25" s="1616" t="str">
        <f>IF(VLOOKUP($A25,'Data (new)'!$A:$T,10,0)="","",VLOOKUP($A25,'Data (new)'!$A:$T,10,0))</f>
        <v>L</v>
      </c>
      <c r="G25" s="1618">
        <f>IF(VLOOKUP($A25,'Data (new)'!$A:$T,11,0)="","",VLOOKUP($A25,'Data (new)'!$A:$T,11,0))</f>
        <v>4</v>
      </c>
      <c r="H25" s="1619">
        <f>IF(VLOOKUP($A25,'Data (new)'!$A:$T,16,0)="","",VLOOKUP($A25,'Data (new)'!$A:$T,16,0))</f>
        <v>74</v>
      </c>
      <c r="I25" s="787"/>
      <c r="J25" s="787"/>
      <c r="K25" s="787"/>
      <c r="L25" s="787"/>
      <c r="M25" s="788"/>
      <c r="N25" s="789"/>
      <c r="O25" s="790"/>
      <c r="P25" s="788"/>
      <c r="Q25" s="791"/>
      <c r="R25" s="790"/>
      <c r="S25" s="790"/>
      <c r="T25" s="790"/>
      <c r="U25" s="790"/>
      <c r="V25" s="788"/>
      <c r="W25" s="1366"/>
      <c r="X25" s="1620">
        <f>IF(VLOOKUP($A25,'Data (new)'!$A:$T,12,0)="","",VLOOKUP($A25,'Data (new)'!$A:$T,12,0))</f>
        <v>3.1070000000000002</v>
      </c>
      <c r="Y25" s="1618" t="str">
        <f t="shared" si="22"/>
        <v/>
      </c>
      <c r="Z25" s="1618" t="str">
        <f t="shared" si="23"/>
        <v/>
      </c>
      <c r="AA25" s="1619" t="str">
        <f t="shared" si="24"/>
        <v/>
      </c>
      <c r="AB25" s="1619" t="str">
        <f>IF(ISERROR('Agripp Holds PE (EU)'!$AA25*(1-$F$3)),"",'Agripp Holds PE (EU)'!$AA25*(1-$F$3))</f>
        <v/>
      </c>
      <c r="AC25" s="1620" t="str">
        <f t="shared" si="25"/>
        <v/>
      </c>
      <c r="AD25" s="1615">
        <f t="shared" si="26"/>
        <v>0</v>
      </c>
      <c r="AE25" s="1615">
        <f t="shared" si="27"/>
        <v>0</v>
      </c>
      <c r="AF25" s="1615">
        <f t="shared" si="28"/>
        <v>0</v>
      </c>
      <c r="AG25" s="1615">
        <f t="shared" si="29"/>
        <v>0</v>
      </c>
      <c r="AH25" s="1615">
        <f t="shared" si="30"/>
        <v>0</v>
      </c>
      <c r="AI25" s="1615">
        <f t="shared" si="31"/>
        <v>0</v>
      </c>
      <c r="AJ25" s="1615">
        <f t="shared" si="32"/>
        <v>0</v>
      </c>
      <c r="AK25" s="1615">
        <f t="shared" si="33"/>
        <v>0</v>
      </c>
      <c r="AL25" s="1615">
        <f t="shared" si="34"/>
        <v>0</v>
      </c>
      <c r="AM25" s="1615">
        <f t="shared" si="35"/>
        <v>0</v>
      </c>
      <c r="AN25" s="1615">
        <f t="shared" si="36"/>
        <v>0</v>
      </c>
      <c r="AO25" s="1615">
        <f t="shared" si="37"/>
        <v>0</v>
      </c>
      <c r="AP25" s="1615">
        <f t="shared" si="38"/>
        <v>0</v>
      </c>
      <c r="AQ25" s="1615">
        <f t="shared" si="39"/>
        <v>0</v>
      </c>
      <c r="AR25" s="1615">
        <f t="shared" si="40"/>
        <v>0</v>
      </c>
      <c r="AS25" s="1621"/>
      <c r="AT25" s="1621"/>
      <c r="AU25" s="1621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</row>
    <row r="26" spans="1:57" ht="15" customHeight="1">
      <c r="A26" s="1610" t="s">
        <v>3338</v>
      </c>
      <c r="B26" s="1616"/>
      <c r="C26" s="1705"/>
      <c r="D26" s="1611" t="str">
        <f>IF(VLOOKUP($A26,'Data (new)'!$A:$T,6,0)="","",HYPERLINK(VLOOKUP($A26,'Data (new)'!A:T,7,0), VLOOKUP($A26,'Data (new)'!A:T,6,0)))</f>
        <v>Run</v>
      </c>
      <c r="E26" s="1610" t="str">
        <f>IF(VLOOKUP($A26,'Data (new)'!$A:$T,14,0)="","",VLOOKUP($A26,'Data (new)'!$A:$T,14,0))</f>
        <v>Crimps</v>
      </c>
      <c r="F26" s="1610" t="str">
        <f>IF(VLOOKUP($A26,'Data (new)'!$A:$T,10,0)="","",VLOOKUP($A26,'Data (new)'!$A:$T,10,0))</f>
        <v>M</v>
      </c>
      <c r="G26" s="1612">
        <f>IF(VLOOKUP($A26,'Data (new)'!$A:$T,11,0)="","",VLOOKUP($A26,'Data (new)'!$A:$T,11,0))</f>
        <v>5</v>
      </c>
      <c r="H26" s="1613">
        <f>IF(VLOOKUP($A26,'Data (new)'!$A:$T,16,0)="","",VLOOKUP($A26,'Data (new)'!$A:$T,16,0))</f>
        <v>72</v>
      </c>
      <c r="I26" s="792"/>
      <c r="J26" s="792"/>
      <c r="K26" s="792"/>
      <c r="L26" s="792"/>
      <c r="M26" s="793"/>
      <c r="N26" s="794"/>
      <c r="O26" s="795"/>
      <c r="P26" s="793"/>
      <c r="Q26" s="796"/>
      <c r="R26" s="795"/>
      <c r="S26" s="795"/>
      <c r="T26" s="795"/>
      <c r="U26" s="795"/>
      <c r="V26" s="793"/>
      <c r="W26" s="1367"/>
      <c r="X26" s="1614">
        <f>IF(VLOOKUP($A26,'Data (new)'!$A:$T,12,0)="","",VLOOKUP($A26,'Data (new)'!$A:$T,12,0))</f>
        <v>2.6560000000000001</v>
      </c>
      <c r="Y26" s="1612" t="str">
        <f t="shared" si="22"/>
        <v/>
      </c>
      <c r="Z26" s="1612" t="str">
        <f t="shared" si="23"/>
        <v/>
      </c>
      <c r="AA26" s="1613" t="str">
        <f t="shared" si="24"/>
        <v/>
      </c>
      <c r="AB26" s="1613" t="str">
        <f>IF(ISERROR('Agripp Holds PE (EU)'!$AA26*(1-$F$3)),"",'Agripp Holds PE (EU)'!$AA26*(1-$F$3))</f>
        <v/>
      </c>
      <c r="AC26" s="1614" t="str">
        <f t="shared" si="25"/>
        <v/>
      </c>
      <c r="AD26" s="1615">
        <f t="shared" si="26"/>
        <v>0</v>
      </c>
      <c r="AE26" s="1615">
        <f t="shared" si="27"/>
        <v>0</v>
      </c>
      <c r="AF26" s="1615">
        <f t="shared" si="28"/>
        <v>0</v>
      </c>
      <c r="AG26" s="1615">
        <f t="shared" si="29"/>
        <v>0</v>
      </c>
      <c r="AH26" s="1615">
        <f t="shared" si="30"/>
        <v>0</v>
      </c>
      <c r="AI26" s="1615">
        <f t="shared" si="31"/>
        <v>0</v>
      </c>
      <c r="AJ26" s="1615">
        <f t="shared" si="32"/>
        <v>0</v>
      </c>
      <c r="AK26" s="1615">
        <f t="shared" si="33"/>
        <v>0</v>
      </c>
      <c r="AL26" s="1615">
        <f t="shared" si="34"/>
        <v>0</v>
      </c>
      <c r="AM26" s="1615">
        <f t="shared" si="35"/>
        <v>0</v>
      </c>
      <c r="AN26" s="1615">
        <f t="shared" si="36"/>
        <v>0</v>
      </c>
      <c r="AO26" s="1615">
        <f t="shared" si="37"/>
        <v>0</v>
      </c>
      <c r="AP26" s="1615">
        <f t="shared" si="38"/>
        <v>0</v>
      </c>
      <c r="AQ26" s="1615">
        <f t="shared" si="39"/>
        <v>0</v>
      </c>
      <c r="AR26" s="1615">
        <f t="shared" si="40"/>
        <v>0</v>
      </c>
      <c r="AS26" s="1621"/>
      <c r="AT26" s="1621"/>
      <c r="AU26" s="1621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</row>
    <row r="27" spans="1:57" ht="15" customHeight="1">
      <c r="A27" s="1616" t="s">
        <v>3339</v>
      </c>
      <c r="B27" s="1616"/>
      <c r="C27" s="1705"/>
      <c r="D27" s="1617" t="str">
        <f>IF(VLOOKUP($A27,'Data (new)'!$A:$T,6,0)="","",HYPERLINK(VLOOKUP($A27,'Data (new)'!A:T,7,0), VLOOKUP($A27,'Data (new)'!A:T,6,0)))</f>
        <v>Rush XS</v>
      </c>
      <c r="E27" s="1616" t="str">
        <f>IF(VLOOKUP($A27,'Data (new)'!$A:$T,14,0)="","",VLOOKUP($A27,'Data (new)'!$A:$T,14,0))</f>
        <v>Footholds</v>
      </c>
      <c r="F27" s="1616" t="str">
        <f>IF(VLOOKUP($A27,'Data (new)'!$A:$T,10,0)="","",VLOOKUP($A27,'Data (new)'!$A:$T,10,0))</f>
        <v>S</v>
      </c>
      <c r="G27" s="1618">
        <f>IF(VLOOKUP($A27,'Data (new)'!$A:$T,11,0)="","",VLOOKUP($A27,'Data (new)'!$A:$T,11,0))</f>
        <v>10</v>
      </c>
      <c r="H27" s="1619">
        <f>IF(VLOOKUP($A27,'Data (new)'!$A:$T,16,0)="","",VLOOKUP($A27,'Data (new)'!$A:$T,16,0))</f>
        <v>49</v>
      </c>
      <c r="I27" s="787"/>
      <c r="J27" s="787"/>
      <c r="K27" s="787"/>
      <c r="L27" s="787"/>
      <c r="M27" s="788"/>
      <c r="N27" s="789"/>
      <c r="O27" s="790"/>
      <c r="P27" s="788"/>
      <c r="Q27" s="791"/>
      <c r="R27" s="790"/>
      <c r="S27" s="790"/>
      <c r="T27" s="790"/>
      <c r="U27" s="790"/>
      <c r="V27" s="788"/>
      <c r="W27" s="1366"/>
      <c r="X27" s="1620">
        <f>IF(VLOOKUP($A27,'Data (new)'!$A:$T,12,0)="","",VLOOKUP($A27,'Data (new)'!$A:$T,12,0))</f>
        <v>0.91</v>
      </c>
      <c r="Y27" s="1618" t="str">
        <f t="shared" si="22"/>
        <v/>
      </c>
      <c r="Z27" s="1618" t="str">
        <f t="shared" si="23"/>
        <v/>
      </c>
      <c r="AA27" s="1619" t="str">
        <f t="shared" si="24"/>
        <v/>
      </c>
      <c r="AB27" s="1619" t="str">
        <f>IF(ISERROR('Agripp Holds PE (EU)'!$AA27*(1-$F$3)),"",'Agripp Holds PE (EU)'!$AA27*(1-$F$3))</f>
        <v/>
      </c>
      <c r="AC27" s="1620" t="str">
        <f t="shared" si="25"/>
        <v/>
      </c>
      <c r="AD27" s="1615">
        <f t="shared" si="26"/>
        <v>0</v>
      </c>
      <c r="AE27" s="1615">
        <f t="shared" si="27"/>
        <v>0</v>
      </c>
      <c r="AF27" s="1615">
        <f t="shared" si="28"/>
        <v>0</v>
      </c>
      <c r="AG27" s="1615">
        <f t="shared" si="29"/>
        <v>0</v>
      </c>
      <c r="AH27" s="1615">
        <f t="shared" si="30"/>
        <v>0</v>
      </c>
      <c r="AI27" s="1615">
        <f t="shared" si="31"/>
        <v>0</v>
      </c>
      <c r="AJ27" s="1615">
        <f t="shared" si="32"/>
        <v>0</v>
      </c>
      <c r="AK27" s="1615">
        <f t="shared" si="33"/>
        <v>0</v>
      </c>
      <c r="AL27" s="1615">
        <f t="shared" si="34"/>
        <v>0</v>
      </c>
      <c r="AM27" s="1615">
        <f t="shared" si="35"/>
        <v>0</v>
      </c>
      <c r="AN27" s="1615">
        <f t="shared" si="36"/>
        <v>0</v>
      </c>
      <c r="AO27" s="1615">
        <f t="shared" si="37"/>
        <v>0</v>
      </c>
      <c r="AP27" s="1615">
        <f t="shared" si="38"/>
        <v>0</v>
      </c>
      <c r="AQ27" s="1615">
        <f t="shared" si="39"/>
        <v>0</v>
      </c>
      <c r="AR27" s="1615">
        <f t="shared" si="40"/>
        <v>0</v>
      </c>
      <c r="AS27" s="1621"/>
      <c r="AT27" s="1621"/>
      <c r="AU27" s="1621"/>
      <c r="AV27" s="149"/>
      <c r="AW27" s="149"/>
      <c r="AX27" s="149"/>
      <c r="AY27" s="149"/>
      <c r="AZ27" s="149"/>
      <c r="BA27" s="149"/>
      <c r="BB27" s="149"/>
      <c r="BC27" s="149"/>
      <c r="BD27" s="149"/>
      <c r="BE27" s="149"/>
    </row>
    <row r="28" spans="1:57" ht="15" customHeight="1">
      <c r="A28" s="1610" t="s">
        <v>3340</v>
      </c>
      <c r="B28" s="1616"/>
      <c r="C28" s="1705"/>
      <c r="D28" s="1611" t="str">
        <f>IF(VLOOKUP($A28,'Data (new)'!$A:$T,6,0)="","",HYPERLINK(VLOOKUP($A28,'Data (new)'!A:T,7,0), VLOOKUP($A28,'Data (new)'!A:T,6,0)))</f>
        <v>Senso XS</v>
      </c>
      <c r="E28" s="1610" t="str">
        <f>IF(VLOOKUP($A28,'Data (new)'!$A:$T,14,0)="","",VLOOKUP($A28,'Data (new)'!$A:$T,14,0))</f>
        <v>Footholds</v>
      </c>
      <c r="F28" s="1610" t="str">
        <f>IF(VLOOKUP($A28,'Data (new)'!$A:$T,10,0)="","",VLOOKUP($A28,'Data (new)'!$A:$T,10,0))</f>
        <v>S</v>
      </c>
      <c r="G28" s="1612">
        <f>IF(VLOOKUP($A28,'Data (new)'!$A:$T,11,0)="","",VLOOKUP($A28,'Data (new)'!$A:$T,11,0))</f>
        <v>10</v>
      </c>
      <c r="H28" s="1613">
        <f>IF(VLOOKUP($A28,'Data (new)'!$A:$T,16,0)="","",VLOOKUP($A28,'Data (new)'!$A:$T,16,0))</f>
        <v>51</v>
      </c>
      <c r="I28" s="792"/>
      <c r="J28" s="792"/>
      <c r="K28" s="792"/>
      <c r="L28" s="792"/>
      <c r="M28" s="793"/>
      <c r="N28" s="794"/>
      <c r="O28" s="795"/>
      <c r="P28" s="793"/>
      <c r="Q28" s="796"/>
      <c r="R28" s="795"/>
      <c r="S28" s="795"/>
      <c r="T28" s="795"/>
      <c r="U28" s="795"/>
      <c r="V28" s="793"/>
      <c r="W28" s="1367"/>
      <c r="X28" s="1614">
        <f>IF(VLOOKUP($A28,'Data (new)'!$A:$T,12,0)="","",VLOOKUP($A28,'Data (new)'!$A:$T,12,0))</f>
        <v>1</v>
      </c>
      <c r="Y28" s="1612" t="str">
        <f t="shared" si="22"/>
        <v/>
      </c>
      <c r="Z28" s="1612" t="str">
        <f t="shared" si="23"/>
        <v/>
      </c>
      <c r="AA28" s="1613" t="str">
        <f t="shared" si="24"/>
        <v/>
      </c>
      <c r="AB28" s="1613" t="str">
        <f>IF(ISERROR('Agripp Holds PE (EU)'!$AA28*(1-$F$3)),"",'Agripp Holds PE (EU)'!$AA28*(1-$F$3))</f>
        <v/>
      </c>
      <c r="AC28" s="1614" t="str">
        <f t="shared" si="25"/>
        <v/>
      </c>
      <c r="AD28" s="1615">
        <f t="shared" si="26"/>
        <v>0</v>
      </c>
      <c r="AE28" s="1615">
        <f t="shared" si="27"/>
        <v>0</v>
      </c>
      <c r="AF28" s="1615">
        <f t="shared" si="28"/>
        <v>0</v>
      </c>
      <c r="AG28" s="1615">
        <f t="shared" si="29"/>
        <v>0</v>
      </c>
      <c r="AH28" s="1615">
        <f t="shared" si="30"/>
        <v>0</v>
      </c>
      <c r="AI28" s="1615">
        <f t="shared" si="31"/>
        <v>0</v>
      </c>
      <c r="AJ28" s="1615">
        <f t="shared" si="32"/>
        <v>0</v>
      </c>
      <c r="AK28" s="1615">
        <f t="shared" si="33"/>
        <v>0</v>
      </c>
      <c r="AL28" s="1615">
        <f t="shared" si="34"/>
        <v>0</v>
      </c>
      <c r="AM28" s="1615">
        <f t="shared" si="35"/>
        <v>0</v>
      </c>
      <c r="AN28" s="1615">
        <f t="shared" si="36"/>
        <v>0</v>
      </c>
      <c r="AO28" s="1615">
        <f t="shared" si="37"/>
        <v>0</v>
      </c>
      <c r="AP28" s="1615">
        <f t="shared" si="38"/>
        <v>0</v>
      </c>
      <c r="AQ28" s="1615">
        <f t="shared" si="39"/>
        <v>0</v>
      </c>
      <c r="AR28" s="1615">
        <f t="shared" si="40"/>
        <v>0</v>
      </c>
      <c r="AS28" s="1621"/>
      <c r="AT28" s="1621"/>
      <c r="AU28" s="1621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</row>
    <row r="29" spans="1:57" ht="15" customHeight="1">
      <c r="A29" s="1616" t="s">
        <v>3341</v>
      </c>
      <c r="B29" s="1616"/>
      <c r="C29" s="1705"/>
      <c r="D29" s="1617" t="str">
        <f>IF(VLOOKUP($A29,'Data (new)'!$A:$T,6,0)="","",HYPERLINK(VLOOKUP($A29,'Data (new)'!A:T,7,0), VLOOKUP($A29,'Data (new)'!A:T,6,0)))</f>
        <v>Stuffy</v>
      </c>
      <c r="E29" s="1616" t="str">
        <f>IF(VLOOKUP($A29,'Data (new)'!$A:$T,14,0)="","",VLOOKUP($A29,'Data (new)'!$A:$T,14,0))</f>
        <v>Pinches</v>
      </c>
      <c r="F29" s="1616" t="str">
        <f>IF(VLOOKUP($A29,'Data (new)'!$A:$T,10,0)="","",VLOOKUP($A29,'Data (new)'!$A:$T,10,0))</f>
        <v>XL</v>
      </c>
      <c r="G29" s="1618">
        <f>IF(VLOOKUP($A29,'Data (new)'!$A:$T,11,0)="","",VLOOKUP($A29,'Data (new)'!$A:$T,11,0))</f>
        <v>3</v>
      </c>
      <c r="H29" s="1619">
        <f>IF(VLOOKUP($A29,'Data (new)'!$A:$T,16,0)="","",VLOOKUP($A29,'Data (new)'!$A:$T,16,0))</f>
        <v>97</v>
      </c>
      <c r="I29" s="787"/>
      <c r="J29" s="787"/>
      <c r="K29" s="787"/>
      <c r="L29" s="787"/>
      <c r="M29" s="788"/>
      <c r="N29" s="789"/>
      <c r="O29" s="790"/>
      <c r="P29" s="788"/>
      <c r="Q29" s="791"/>
      <c r="R29" s="790"/>
      <c r="S29" s="790"/>
      <c r="T29" s="790"/>
      <c r="U29" s="790"/>
      <c r="V29" s="788"/>
      <c r="W29" s="1366"/>
      <c r="X29" s="1620">
        <f>IF(VLOOKUP($A29,'Data (new)'!$A:$T,12,0)="","",VLOOKUP($A29,'Data (new)'!$A:$T,12,0))</f>
        <v>4.7610000000000001</v>
      </c>
      <c r="Y29" s="1618" t="str">
        <f t="shared" si="22"/>
        <v/>
      </c>
      <c r="Z29" s="1618" t="str">
        <f t="shared" si="23"/>
        <v/>
      </c>
      <c r="AA29" s="1619" t="str">
        <f t="shared" si="24"/>
        <v/>
      </c>
      <c r="AB29" s="1619" t="str">
        <f>IF(ISERROR('Agripp Holds PE (EU)'!$AA29*(1-$F$3)),"",'Agripp Holds PE (EU)'!$AA29*(1-$F$3))</f>
        <v/>
      </c>
      <c r="AC29" s="1620" t="str">
        <f t="shared" si="25"/>
        <v/>
      </c>
      <c r="AD29" s="1615">
        <f t="shared" si="26"/>
        <v>0</v>
      </c>
      <c r="AE29" s="1615">
        <f t="shared" si="27"/>
        <v>0</v>
      </c>
      <c r="AF29" s="1615">
        <f t="shared" si="28"/>
        <v>0</v>
      </c>
      <c r="AG29" s="1615">
        <f t="shared" si="29"/>
        <v>0</v>
      </c>
      <c r="AH29" s="1615">
        <f t="shared" si="30"/>
        <v>0</v>
      </c>
      <c r="AI29" s="1615">
        <f t="shared" si="31"/>
        <v>0</v>
      </c>
      <c r="AJ29" s="1615">
        <f t="shared" si="32"/>
        <v>0</v>
      </c>
      <c r="AK29" s="1615">
        <f t="shared" si="33"/>
        <v>0</v>
      </c>
      <c r="AL29" s="1615">
        <f t="shared" si="34"/>
        <v>0</v>
      </c>
      <c r="AM29" s="1615">
        <f t="shared" si="35"/>
        <v>0</v>
      </c>
      <c r="AN29" s="1615">
        <f t="shared" si="36"/>
        <v>0</v>
      </c>
      <c r="AO29" s="1615">
        <f t="shared" si="37"/>
        <v>0</v>
      </c>
      <c r="AP29" s="1615">
        <f t="shared" si="38"/>
        <v>0</v>
      </c>
      <c r="AQ29" s="1615">
        <f t="shared" si="39"/>
        <v>0</v>
      </c>
      <c r="AR29" s="1615">
        <f t="shared" si="40"/>
        <v>0</v>
      </c>
      <c r="AS29" s="1621"/>
      <c r="AT29" s="1621"/>
      <c r="AU29" s="1621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</row>
    <row r="30" spans="1:57" ht="15" customHeight="1">
      <c r="A30" s="1610" t="s">
        <v>3342</v>
      </c>
      <c r="B30" s="1616"/>
      <c r="C30" s="1705"/>
      <c r="D30" s="1611" t="str">
        <f>IF(VLOOKUP($A30,'Data (new)'!$A:$T,6,0)="","",HYPERLINK(VLOOKUP($A30,'Data (new)'!A:T,7,0), VLOOKUP($A30,'Data (new)'!A:T,6,0)))</f>
        <v>Tense</v>
      </c>
      <c r="E30" s="1610" t="str">
        <f>IF(VLOOKUP($A30,'Data (new)'!$A:$T,14,0)="","",VLOOKUP($A30,'Data (new)'!$A:$T,14,0))</f>
        <v>Pinches</v>
      </c>
      <c r="F30" s="1610" t="str">
        <f>IF(VLOOKUP($A30,'Data (new)'!$A:$T,10,0)="","",VLOOKUP($A30,'Data (new)'!$A:$T,10,0))</f>
        <v>L</v>
      </c>
      <c r="G30" s="1612">
        <f>IF(VLOOKUP($A30,'Data (new)'!$A:$T,11,0)="","",VLOOKUP($A30,'Data (new)'!$A:$T,11,0))</f>
        <v>2</v>
      </c>
      <c r="H30" s="1613">
        <f>IF(VLOOKUP($A30,'Data (new)'!$A:$T,16,0)="","",VLOOKUP($A30,'Data (new)'!$A:$T,16,0))</f>
        <v>53</v>
      </c>
      <c r="I30" s="792"/>
      <c r="J30" s="792"/>
      <c r="K30" s="792"/>
      <c r="L30" s="792"/>
      <c r="M30" s="793"/>
      <c r="N30" s="794"/>
      <c r="O30" s="795"/>
      <c r="P30" s="793"/>
      <c r="Q30" s="796"/>
      <c r="R30" s="795"/>
      <c r="S30" s="795"/>
      <c r="T30" s="795"/>
      <c r="U30" s="795"/>
      <c r="V30" s="793"/>
      <c r="W30" s="1367"/>
      <c r="X30" s="1614">
        <f>IF(VLOOKUP($A30,'Data (new)'!$A:$T,12,0)="","",VLOOKUP($A30,'Data (new)'!$A:$T,12,0))</f>
        <v>2.3199999999999998</v>
      </c>
      <c r="Y30" s="1612" t="str">
        <f t="shared" si="22"/>
        <v/>
      </c>
      <c r="Z30" s="1612" t="str">
        <f t="shared" si="23"/>
        <v/>
      </c>
      <c r="AA30" s="1613" t="str">
        <f t="shared" si="24"/>
        <v/>
      </c>
      <c r="AB30" s="1613" t="str">
        <f>IF(ISERROR('Agripp Holds PE (EU)'!$AA30*(1-$F$3)),"",'Agripp Holds PE (EU)'!$AA30*(1-$F$3))</f>
        <v/>
      </c>
      <c r="AC30" s="1614" t="str">
        <f t="shared" si="25"/>
        <v/>
      </c>
      <c r="AD30" s="1615">
        <f t="shared" si="26"/>
        <v>0</v>
      </c>
      <c r="AE30" s="1615">
        <f t="shared" si="27"/>
        <v>0</v>
      </c>
      <c r="AF30" s="1615">
        <f t="shared" si="28"/>
        <v>0</v>
      </c>
      <c r="AG30" s="1615">
        <f t="shared" si="29"/>
        <v>0</v>
      </c>
      <c r="AH30" s="1615">
        <f t="shared" si="30"/>
        <v>0</v>
      </c>
      <c r="AI30" s="1615">
        <f t="shared" si="31"/>
        <v>0</v>
      </c>
      <c r="AJ30" s="1615">
        <f t="shared" si="32"/>
        <v>0</v>
      </c>
      <c r="AK30" s="1615">
        <f t="shared" si="33"/>
        <v>0</v>
      </c>
      <c r="AL30" s="1615">
        <f t="shared" si="34"/>
        <v>0</v>
      </c>
      <c r="AM30" s="1615">
        <f t="shared" si="35"/>
        <v>0</v>
      </c>
      <c r="AN30" s="1615">
        <f t="shared" si="36"/>
        <v>0</v>
      </c>
      <c r="AO30" s="1615">
        <f t="shared" si="37"/>
        <v>0</v>
      </c>
      <c r="AP30" s="1615">
        <f t="shared" si="38"/>
        <v>0</v>
      </c>
      <c r="AQ30" s="1615">
        <f t="shared" si="39"/>
        <v>0</v>
      </c>
      <c r="AR30" s="1615">
        <f t="shared" si="40"/>
        <v>0</v>
      </c>
      <c r="AS30" s="1621"/>
      <c r="AT30" s="1621"/>
      <c r="AU30" s="1621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</row>
    <row r="31" spans="1:57" ht="15" customHeight="1" thickBot="1">
      <c r="A31" s="1616" t="s">
        <v>3343</v>
      </c>
      <c r="B31" s="1616"/>
      <c r="C31" s="1705"/>
      <c r="D31" s="1617" t="str">
        <f>IF(VLOOKUP($A31,'Data (new)'!$A:$T,6,0)="","",HYPERLINK(VLOOKUP($A31,'Data (new)'!A:T,7,0), VLOOKUP($A31,'Data (new)'!A:T,6,0)))</f>
        <v>Unit</v>
      </c>
      <c r="E31" s="1616" t="str">
        <f>IF(VLOOKUP($A31,'Data (new)'!$A:$T,14,0)="","",VLOOKUP($A31,'Data (new)'!$A:$T,14,0))</f>
        <v>Jugs</v>
      </c>
      <c r="F31" s="1616" t="str">
        <f>IF(VLOOKUP($A31,'Data (new)'!$A:$T,10,0)="","",VLOOKUP($A31,'Data (new)'!$A:$T,10,0))</f>
        <v>XL</v>
      </c>
      <c r="G31" s="1618">
        <f>IF(VLOOKUP($A31,'Data (new)'!$A:$T,11,0)="","",VLOOKUP($A31,'Data (new)'!$A:$T,11,0))</f>
        <v>2</v>
      </c>
      <c r="H31" s="1619">
        <f>IF(VLOOKUP($A31,'Data (new)'!$A:$T,16,0)="","",VLOOKUP($A31,'Data (new)'!$A:$T,16,0))</f>
        <v>69</v>
      </c>
      <c r="I31" s="787"/>
      <c r="J31" s="787"/>
      <c r="K31" s="787"/>
      <c r="L31" s="787"/>
      <c r="M31" s="788"/>
      <c r="N31" s="789"/>
      <c r="O31" s="790"/>
      <c r="P31" s="788"/>
      <c r="Q31" s="791"/>
      <c r="R31" s="790"/>
      <c r="S31" s="790"/>
      <c r="T31" s="790"/>
      <c r="U31" s="790"/>
      <c r="V31" s="788"/>
      <c r="W31" s="1366"/>
      <c r="X31" s="1620">
        <f>IF(VLOOKUP($A31,'Data (new)'!$A:$T,12,0)="","",VLOOKUP($A31,'Data (new)'!$A:$T,12,0))</f>
        <v>3.194</v>
      </c>
      <c r="Y31" s="1618" t="str">
        <f t="shared" si="22"/>
        <v/>
      </c>
      <c r="Z31" s="1618" t="str">
        <f t="shared" si="23"/>
        <v/>
      </c>
      <c r="AA31" s="1619" t="str">
        <f t="shared" si="24"/>
        <v/>
      </c>
      <c r="AB31" s="1619" t="str">
        <f>IF(ISERROR('Agripp Holds PE (EU)'!$AA31*(1-$F$3)),"",'Agripp Holds PE (EU)'!$AA31*(1-$F$3))</f>
        <v/>
      </c>
      <c r="AC31" s="1620" t="str">
        <f t="shared" si="25"/>
        <v/>
      </c>
      <c r="AD31" s="1615">
        <f t="shared" si="26"/>
        <v>0</v>
      </c>
      <c r="AE31" s="1615">
        <f t="shared" si="27"/>
        <v>0</v>
      </c>
      <c r="AF31" s="1615">
        <f t="shared" si="28"/>
        <v>0</v>
      </c>
      <c r="AG31" s="1615">
        <f t="shared" si="29"/>
        <v>0</v>
      </c>
      <c r="AH31" s="1615">
        <f t="shared" si="30"/>
        <v>0</v>
      </c>
      <c r="AI31" s="1615">
        <f t="shared" si="31"/>
        <v>0</v>
      </c>
      <c r="AJ31" s="1615">
        <f t="shared" si="32"/>
        <v>0</v>
      </c>
      <c r="AK31" s="1615">
        <f t="shared" si="33"/>
        <v>0</v>
      </c>
      <c r="AL31" s="1615">
        <f t="shared" si="34"/>
        <v>0</v>
      </c>
      <c r="AM31" s="1615">
        <f t="shared" si="35"/>
        <v>0</v>
      </c>
      <c r="AN31" s="1615">
        <f t="shared" si="36"/>
        <v>0</v>
      </c>
      <c r="AO31" s="1615">
        <f t="shared" si="37"/>
        <v>0</v>
      </c>
      <c r="AP31" s="1615">
        <f t="shared" si="38"/>
        <v>0</v>
      </c>
      <c r="AQ31" s="1615">
        <f t="shared" si="39"/>
        <v>0</v>
      </c>
      <c r="AR31" s="1615">
        <f t="shared" si="40"/>
        <v>0</v>
      </c>
      <c r="AS31" s="1621"/>
      <c r="AT31" s="1621"/>
      <c r="AU31" s="1621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</row>
    <row r="32" spans="1:57" ht="45" customHeight="1" thickBot="1">
      <c r="A32" s="1512" t="s">
        <v>3377</v>
      </c>
      <c r="B32" s="1487"/>
      <c r="C32" s="1487"/>
      <c r="D32" s="1487"/>
      <c r="E32" s="1487"/>
      <c r="F32" s="1487"/>
      <c r="G32" s="1487"/>
      <c r="H32" s="1487"/>
      <c r="I32" s="1627"/>
      <c r="J32" s="1627"/>
      <c r="K32" s="1627"/>
      <c r="L32" s="1627"/>
      <c r="M32" s="1627"/>
      <c r="N32" s="1627"/>
      <c r="O32" s="1627"/>
      <c r="P32" s="1627"/>
      <c r="Q32" s="1627"/>
      <c r="R32" s="1627"/>
      <c r="S32" s="1627"/>
      <c r="T32" s="1627"/>
      <c r="U32" s="1627"/>
      <c r="V32" s="1627"/>
      <c r="W32" s="1628"/>
      <c r="X32" s="1487"/>
      <c r="Y32" s="1487"/>
      <c r="Z32" s="1487"/>
      <c r="AA32" s="1487"/>
      <c r="AB32" s="1487"/>
      <c r="AC32" s="1488"/>
      <c r="AD32" s="1615">
        <f t="shared" si="4"/>
        <v>0</v>
      </c>
      <c r="AE32" s="1615">
        <f t="shared" si="5"/>
        <v>0</v>
      </c>
      <c r="AF32" s="1615">
        <f t="shared" si="6"/>
        <v>0</v>
      </c>
      <c r="AG32" s="1615">
        <f t="shared" si="7"/>
        <v>0</v>
      </c>
      <c r="AH32" s="1615">
        <f t="shared" si="8"/>
        <v>0</v>
      </c>
      <c r="AI32" s="1615">
        <f t="shared" si="9"/>
        <v>0</v>
      </c>
      <c r="AJ32" s="1615">
        <f t="shared" si="10"/>
        <v>0</v>
      </c>
      <c r="AK32" s="1615">
        <f t="shared" si="11"/>
        <v>0</v>
      </c>
      <c r="AL32" s="1615">
        <f t="shared" si="12"/>
        <v>0</v>
      </c>
      <c r="AM32" s="1615">
        <f t="shared" si="13"/>
        <v>0</v>
      </c>
      <c r="AN32" s="1615">
        <f t="shared" si="14"/>
        <v>0</v>
      </c>
      <c r="AO32" s="1615">
        <f t="shared" si="15"/>
        <v>0</v>
      </c>
      <c r="AP32" s="1615">
        <f t="shared" si="16"/>
        <v>0</v>
      </c>
      <c r="AQ32" s="1615">
        <f t="shared" si="17"/>
        <v>0</v>
      </c>
      <c r="AR32" s="1615">
        <f t="shared" si="2"/>
        <v>0</v>
      </c>
      <c r="AS32" s="1412"/>
      <c r="AT32" s="1412"/>
      <c r="AU32" s="1412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</row>
    <row r="33" spans="1:57" ht="15" customHeight="1">
      <c r="A33" s="1616" t="s">
        <v>3344</v>
      </c>
      <c r="B33" s="1616" t="str">
        <f>IF(VLOOKUP($A33,'Data (new)'!$A:$T,2,0)="","",VLOOKUP($A33,'Data (new)'!$A:$T,2,0))</f>
        <v/>
      </c>
      <c r="C33" s="1709" t="s">
        <v>798</v>
      </c>
      <c r="D33" s="1617" t="str">
        <f>IF(VLOOKUP($A33,'Data (new)'!$A:$T,6,0)="","",HYPERLINK(VLOOKUP($A33,'Data (new)'!A:T,7,0), VLOOKUP($A33,'Data (new)'!A:T,6,0)))</f>
        <v>Agora 1</v>
      </c>
      <c r="E33" s="1616" t="str">
        <f>IF(VLOOKUP($A33,'Data (new)'!$A:$T,14,0)="","",VLOOKUP($A33,'Data (new)'!$A:$T,14,0))</f>
        <v>Pinches</v>
      </c>
      <c r="F33" s="1616" t="str">
        <f>IF(VLOOKUP($A33,'Data (new)'!$A:$T,10,0)="","",VLOOKUP($A33,'Data (new)'!$A:$T,10,0))</f>
        <v>XL</v>
      </c>
      <c r="G33" s="1618">
        <f>IF(VLOOKUP($A33,'Data (new)'!$A:$T,11,0)="","",VLOOKUP($A33,'Data (new)'!$A:$T,11,0))</f>
        <v>2</v>
      </c>
      <c r="H33" s="1619">
        <f>IF(VLOOKUP($A33,'Data (new)'!$A:$T,16,0)="","",VLOOKUP($A33,'Data (new)'!$A:$T,16,0))</f>
        <v>90</v>
      </c>
      <c r="I33" s="787"/>
      <c r="J33" s="787"/>
      <c r="K33" s="787"/>
      <c r="L33" s="787"/>
      <c r="M33" s="788"/>
      <c r="N33" s="789"/>
      <c r="O33" s="790"/>
      <c r="P33" s="788"/>
      <c r="Q33" s="791"/>
      <c r="R33" s="790"/>
      <c r="S33" s="790"/>
      <c r="T33" s="790"/>
      <c r="U33" s="790"/>
      <c r="V33" s="788"/>
      <c r="W33" s="1366"/>
      <c r="X33" s="1620">
        <f>IF(VLOOKUP($A33,'Data (new)'!$A:$T,12,0)="","",VLOOKUP($A33,'Data (new)'!$A:$T,12,0))</f>
        <v>4.5190000000000001</v>
      </c>
      <c r="Y33" s="1618" t="str">
        <f>IF(Z33="","",(Z33*G33))</f>
        <v/>
      </c>
      <c r="Z33" s="1618" t="str">
        <f>IF(SUM(I33:W33)=0,"",SUM(I33:W33))</f>
        <v/>
      </c>
      <c r="AA33" s="1619" t="str">
        <f>IF(Z33="","",SUM(I33:W33)*H33)</f>
        <v/>
      </c>
      <c r="AB33" s="1619" t="str">
        <f>IF(ISERROR('Agripp Holds PE (EU)'!$AA33*(1-$F$3)),"",'Agripp Holds PE (EU)'!$AA33*(1-$F$3))</f>
        <v/>
      </c>
      <c r="AC33" s="1620" t="str">
        <f>IF(Z33="","",SUM(I33:W33)*X33)</f>
        <v/>
      </c>
      <c r="AD33" s="1615">
        <f t="shared" si="4"/>
        <v>0</v>
      </c>
      <c r="AE33" s="1615">
        <f t="shared" si="5"/>
        <v>0</v>
      </c>
      <c r="AF33" s="1615">
        <f t="shared" si="6"/>
        <v>0</v>
      </c>
      <c r="AG33" s="1615">
        <f t="shared" si="7"/>
        <v>0</v>
      </c>
      <c r="AH33" s="1615">
        <f t="shared" si="8"/>
        <v>0</v>
      </c>
      <c r="AI33" s="1615">
        <f t="shared" si="9"/>
        <v>0</v>
      </c>
      <c r="AJ33" s="1615">
        <f t="shared" si="10"/>
        <v>0</v>
      </c>
      <c r="AK33" s="1615">
        <f t="shared" si="11"/>
        <v>0</v>
      </c>
      <c r="AL33" s="1615">
        <f t="shared" si="12"/>
        <v>0</v>
      </c>
      <c r="AM33" s="1615">
        <f t="shared" si="13"/>
        <v>0</v>
      </c>
      <c r="AN33" s="1615">
        <f t="shared" si="14"/>
        <v>0</v>
      </c>
      <c r="AO33" s="1615">
        <f t="shared" si="15"/>
        <v>0</v>
      </c>
      <c r="AP33" s="1615">
        <f t="shared" si="16"/>
        <v>0</v>
      </c>
      <c r="AQ33" s="1615">
        <f t="shared" si="17"/>
        <v>0</v>
      </c>
      <c r="AR33" s="1615">
        <f t="shared" si="2"/>
        <v>0</v>
      </c>
      <c r="AS33" s="1618"/>
      <c r="AT33" s="1619"/>
      <c r="AU33" s="1619"/>
      <c r="AV33" s="1620"/>
      <c r="AW33" s="1620"/>
      <c r="AX33" s="1618"/>
      <c r="AY33" s="1618"/>
      <c r="AZ33" s="1619"/>
      <c r="BA33" s="1619"/>
      <c r="BB33" s="1620"/>
      <c r="BC33" s="1620"/>
      <c r="BD33" s="1618"/>
      <c r="BE33" s="1618"/>
    </row>
    <row r="34" spans="1:57" ht="15" customHeight="1">
      <c r="A34" s="1610" t="s">
        <v>3609</v>
      </c>
      <c r="B34" s="1610" t="str">
        <f>IF(VLOOKUP($A34,'Data (new)'!$A:$T,2,0)="","",VLOOKUP($A34,'Data (new)'!$A:$T,2,0))</f>
        <v/>
      </c>
      <c r="C34" s="1710"/>
      <c r="D34" s="1611" t="str">
        <f>IF(VLOOKUP($A34,'Data (new)'!$A:$T,6,0)="","",HYPERLINK(VLOOKUP($A34,'Data (new)'!A:T,7,0), VLOOKUP($A34,'Data (new)'!A:T,6,0)))</f>
        <v>Agora 4</v>
      </c>
      <c r="E34" s="1610" t="str">
        <f>IF(VLOOKUP($A34,'Data (new)'!$A:$T,14,0)="","",VLOOKUP($A34,'Data (new)'!$A:$T,14,0))</f>
        <v>Pinches</v>
      </c>
      <c r="F34" s="1610" t="str">
        <f>IF(VLOOKUP($A34,'Data (new)'!$A:$T,10,0)="","",VLOOKUP($A34,'Data (new)'!$A:$T,10,0))</f>
        <v>L</v>
      </c>
      <c r="G34" s="1612">
        <f>IF(VLOOKUP($A34,'Data (new)'!$A:$T,11,0)="","",VLOOKUP($A34,'Data (new)'!$A:$T,11,0))</f>
        <v>2</v>
      </c>
      <c r="H34" s="1613">
        <f>IF(VLOOKUP($A34,'Data (new)'!$A:$T,16,0)="","",VLOOKUP($A34,'Data (new)'!$A:$T,16,0))</f>
        <v>55</v>
      </c>
      <c r="I34" s="792"/>
      <c r="J34" s="792"/>
      <c r="K34" s="792"/>
      <c r="L34" s="792"/>
      <c r="M34" s="793"/>
      <c r="N34" s="794"/>
      <c r="O34" s="795"/>
      <c r="P34" s="793"/>
      <c r="Q34" s="796"/>
      <c r="R34" s="795"/>
      <c r="S34" s="795"/>
      <c r="T34" s="795"/>
      <c r="U34" s="795"/>
      <c r="V34" s="793"/>
      <c r="W34" s="1367"/>
      <c r="X34" s="1614">
        <f>IF(VLOOKUP($A34,'Data (new)'!$A:$T,12,0)="","",VLOOKUP($A34,'Data (new)'!$A:$T,12,0))</f>
        <v>2.4390000000000001</v>
      </c>
      <c r="Y34" s="1612" t="str">
        <f t="shared" ref="Y34:Y42" si="41">IF(Z34="","",(Z34*G34))</f>
        <v/>
      </c>
      <c r="Z34" s="1612" t="str">
        <f t="shared" ref="Z34:Z42" si="42">IF(SUM(I34:W34)=0,"",SUM(I34:W34))</f>
        <v/>
      </c>
      <c r="AA34" s="1613" t="str">
        <f t="shared" ref="AA34:AA42" si="43">IF(Z34="","",SUM(I34:W34)*H34)</f>
        <v/>
      </c>
      <c r="AB34" s="1613" t="str">
        <f>IF(ISERROR('Agripp Holds PE (EU)'!$AA34*(1-$F$3)),"",'Agripp Holds PE (EU)'!$AA34*(1-$F$3))</f>
        <v/>
      </c>
      <c r="AC34" s="1614" t="str">
        <f t="shared" ref="AC34:AC42" si="44">IF(Z34="","",SUM(I34:W34)*X34)</f>
        <v/>
      </c>
      <c r="AD34" s="1615">
        <f t="shared" si="4"/>
        <v>0</v>
      </c>
      <c r="AE34" s="1615">
        <f t="shared" si="5"/>
        <v>0</v>
      </c>
      <c r="AF34" s="1615">
        <f t="shared" si="6"/>
        <v>0</v>
      </c>
      <c r="AG34" s="1615">
        <f t="shared" si="7"/>
        <v>0</v>
      </c>
      <c r="AH34" s="1615">
        <f t="shared" si="8"/>
        <v>0</v>
      </c>
      <c r="AI34" s="1615">
        <f t="shared" si="9"/>
        <v>0</v>
      </c>
      <c r="AJ34" s="1615">
        <f t="shared" si="10"/>
        <v>0</v>
      </c>
      <c r="AK34" s="1615">
        <f t="shared" si="11"/>
        <v>0</v>
      </c>
      <c r="AL34" s="1615">
        <f t="shared" si="12"/>
        <v>0</v>
      </c>
      <c r="AM34" s="1615">
        <f t="shared" si="13"/>
        <v>0</v>
      </c>
      <c r="AN34" s="1615">
        <f t="shared" si="14"/>
        <v>0</v>
      </c>
      <c r="AO34" s="1615">
        <f t="shared" si="15"/>
        <v>0</v>
      </c>
      <c r="AP34" s="1615">
        <f t="shared" si="16"/>
        <v>0</v>
      </c>
      <c r="AQ34" s="1615">
        <f t="shared" si="17"/>
        <v>0</v>
      </c>
      <c r="AR34" s="1615">
        <f t="shared" si="2"/>
        <v>0</v>
      </c>
      <c r="AS34" s="1621"/>
      <c r="AT34" s="1621"/>
      <c r="AU34" s="1621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</row>
    <row r="35" spans="1:57" ht="15" customHeight="1">
      <c r="A35" s="1616" t="s">
        <v>3622</v>
      </c>
      <c r="B35" s="1616" t="str">
        <f>IF(VLOOKUP($A35,'Data (new)'!$A:$T,2,0)="","",VLOOKUP($A35,'Data (new)'!$A:$T,2,0))</f>
        <v/>
      </c>
      <c r="C35" s="1710"/>
      <c r="D35" s="1617" t="str">
        <f>IF(VLOOKUP($A35,'Data (new)'!$A:$T,6,0)="","",HYPERLINK(VLOOKUP($A35,'Data (new)'!A:T,7,0), VLOOKUP($A35,'Data (new)'!A:T,6,0)))</f>
        <v>Bowl 1</v>
      </c>
      <c r="E35" s="1616" t="str">
        <f>IF(VLOOKUP($A35,'Data (new)'!$A:$T,14,0)="","",VLOOKUP($A35,'Data (new)'!$A:$T,14,0))</f>
        <v>Jugs</v>
      </c>
      <c r="F35" s="1616" t="str">
        <f>IF(VLOOKUP($A35,'Data (new)'!$A:$T,10,0)="","",VLOOKUP($A35,'Data (new)'!$A:$T,10,0))</f>
        <v>L</v>
      </c>
      <c r="G35" s="1618">
        <f>IF(VLOOKUP($A35,'Data (new)'!$A:$T,11,0)="","",VLOOKUP($A35,'Data (new)'!$A:$T,11,0))</f>
        <v>1</v>
      </c>
      <c r="H35" s="1619">
        <f>IF(VLOOKUP($A35,'Data (new)'!$A:$T,16,0)="","",VLOOKUP($A35,'Data (new)'!$A:$T,16,0))</f>
        <v>53</v>
      </c>
      <c r="I35" s="787"/>
      <c r="J35" s="787"/>
      <c r="K35" s="787"/>
      <c r="L35" s="787"/>
      <c r="M35" s="788"/>
      <c r="N35" s="789"/>
      <c r="O35" s="790"/>
      <c r="P35" s="788"/>
      <c r="Q35" s="791"/>
      <c r="R35" s="790"/>
      <c r="S35" s="790"/>
      <c r="T35" s="790"/>
      <c r="U35" s="790"/>
      <c r="V35" s="788"/>
      <c r="W35" s="1366"/>
      <c r="X35" s="1620">
        <f>IF(VLOOKUP($A35,'Data (new)'!$A:$T,12,0)="","",VLOOKUP($A35,'Data (new)'!$A:$T,12,0))</f>
        <v>2.4700000000000002</v>
      </c>
      <c r="Y35" s="1618" t="str">
        <f t="shared" si="41"/>
        <v/>
      </c>
      <c r="Z35" s="1618" t="str">
        <f t="shared" si="42"/>
        <v/>
      </c>
      <c r="AA35" s="1619" t="str">
        <f t="shared" si="43"/>
        <v/>
      </c>
      <c r="AB35" s="1619" t="str">
        <f>IF(ISERROR('Agripp Holds PE (EU)'!$AA35*(1-$F$3)),"",'Agripp Holds PE (EU)'!$AA35*(1-$F$3))</f>
        <v/>
      </c>
      <c r="AC35" s="1620" t="str">
        <f t="shared" si="44"/>
        <v/>
      </c>
      <c r="AD35" s="1615">
        <f t="shared" si="4"/>
        <v>0</v>
      </c>
      <c r="AE35" s="1615">
        <f t="shared" si="5"/>
        <v>0</v>
      </c>
      <c r="AF35" s="1615">
        <f t="shared" si="6"/>
        <v>0</v>
      </c>
      <c r="AG35" s="1615">
        <f t="shared" si="7"/>
        <v>0</v>
      </c>
      <c r="AH35" s="1615">
        <f t="shared" si="8"/>
        <v>0</v>
      </c>
      <c r="AI35" s="1615">
        <f t="shared" si="9"/>
        <v>0</v>
      </c>
      <c r="AJ35" s="1615">
        <f t="shared" si="10"/>
        <v>0</v>
      </c>
      <c r="AK35" s="1615">
        <f t="shared" si="11"/>
        <v>0</v>
      </c>
      <c r="AL35" s="1615">
        <f t="shared" si="12"/>
        <v>0</v>
      </c>
      <c r="AM35" s="1615">
        <f t="shared" si="13"/>
        <v>0</v>
      </c>
      <c r="AN35" s="1615">
        <f t="shared" si="14"/>
        <v>0</v>
      </c>
      <c r="AO35" s="1615">
        <f t="shared" si="15"/>
        <v>0</v>
      </c>
      <c r="AP35" s="1615">
        <f t="shared" si="16"/>
        <v>0</v>
      </c>
      <c r="AQ35" s="1615">
        <f t="shared" si="17"/>
        <v>0</v>
      </c>
      <c r="AR35" s="1615">
        <f t="shared" si="2"/>
        <v>0</v>
      </c>
      <c r="AS35" s="1621"/>
      <c r="AT35" s="1621"/>
      <c r="AU35" s="1621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</row>
    <row r="36" spans="1:57" ht="15" customHeight="1">
      <c r="A36" s="1610" t="s">
        <v>3623</v>
      </c>
      <c r="B36" s="1610" t="str">
        <f>IF(VLOOKUP($A36,'Data (new)'!$A:$T,2,0)="","",VLOOKUP($A36,'Data (new)'!$A:$T,2,0))</f>
        <v/>
      </c>
      <c r="C36" s="1710"/>
      <c r="D36" s="1611" t="str">
        <f>IF(VLOOKUP($A36,'Data (new)'!$A:$T,6,0)="","",HYPERLINK(VLOOKUP($A36,'Data (new)'!A:T,7,0), VLOOKUP($A36,'Data (new)'!A:T,6,0)))</f>
        <v>Bowl 2</v>
      </c>
      <c r="E36" s="1610" t="str">
        <f>IF(VLOOKUP($A36,'Data (new)'!$A:$T,14,0)="","",VLOOKUP($A36,'Data (new)'!$A:$T,14,0))</f>
        <v>Jugs</v>
      </c>
      <c r="F36" s="1610" t="str">
        <f>IF(VLOOKUP($A36,'Data (new)'!$A:$T,10,0)="","",VLOOKUP($A36,'Data (new)'!$A:$T,10,0))</f>
        <v>L</v>
      </c>
      <c r="G36" s="1612">
        <f>IF(VLOOKUP($A36,'Data (new)'!$A:$T,11,0)="","",VLOOKUP($A36,'Data (new)'!$A:$T,11,0))</f>
        <v>1</v>
      </c>
      <c r="H36" s="1613">
        <f>IF(VLOOKUP($A36,'Data (new)'!$A:$T,16,0)="","",VLOOKUP($A36,'Data (new)'!$A:$T,16,0))</f>
        <v>57</v>
      </c>
      <c r="I36" s="792"/>
      <c r="J36" s="792"/>
      <c r="K36" s="792"/>
      <c r="L36" s="792"/>
      <c r="M36" s="793"/>
      <c r="N36" s="794"/>
      <c r="O36" s="795"/>
      <c r="P36" s="793"/>
      <c r="Q36" s="796"/>
      <c r="R36" s="795"/>
      <c r="S36" s="795"/>
      <c r="T36" s="795"/>
      <c r="U36" s="795"/>
      <c r="V36" s="793"/>
      <c r="W36" s="1367"/>
      <c r="X36" s="1614">
        <f>IF(VLOOKUP($A36,'Data (new)'!$A:$T,12,0)="","",VLOOKUP($A36,'Data (new)'!$A:$T,12,0))</f>
        <v>2.7040000000000002</v>
      </c>
      <c r="Y36" s="1612" t="str">
        <f t="shared" si="41"/>
        <v/>
      </c>
      <c r="Z36" s="1612" t="str">
        <f t="shared" si="42"/>
        <v/>
      </c>
      <c r="AA36" s="1613" t="str">
        <f t="shared" si="43"/>
        <v/>
      </c>
      <c r="AB36" s="1613" t="str">
        <f>IF(ISERROR('Agripp Holds PE (EU)'!$AA36*(1-$F$3)),"",'Agripp Holds PE (EU)'!$AA36*(1-$F$3))</f>
        <v/>
      </c>
      <c r="AC36" s="1614" t="str">
        <f t="shared" si="44"/>
        <v/>
      </c>
      <c r="AD36" s="1615">
        <f t="shared" si="4"/>
        <v>0</v>
      </c>
      <c r="AE36" s="1615">
        <f t="shared" si="5"/>
        <v>0</v>
      </c>
      <c r="AF36" s="1615">
        <f t="shared" si="6"/>
        <v>0</v>
      </c>
      <c r="AG36" s="1615">
        <f t="shared" si="7"/>
        <v>0</v>
      </c>
      <c r="AH36" s="1615">
        <f t="shared" si="8"/>
        <v>0</v>
      </c>
      <c r="AI36" s="1615">
        <f t="shared" si="9"/>
        <v>0</v>
      </c>
      <c r="AJ36" s="1615">
        <f t="shared" si="10"/>
        <v>0</v>
      </c>
      <c r="AK36" s="1615">
        <f t="shared" si="11"/>
        <v>0</v>
      </c>
      <c r="AL36" s="1615">
        <f t="shared" si="12"/>
        <v>0</v>
      </c>
      <c r="AM36" s="1615">
        <f t="shared" si="13"/>
        <v>0</v>
      </c>
      <c r="AN36" s="1615">
        <f t="shared" si="14"/>
        <v>0</v>
      </c>
      <c r="AO36" s="1615">
        <f t="shared" si="15"/>
        <v>0</v>
      </c>
      <c r="AP36" s="1615">
        <f t="shared" si="16"/>
        <v>0</v>
      </c>
      <c r="AQ36" s="1615">
        <f t="shared" si="17"/>
        <v>0</v>
      </c>
      <c r="AR36" s="1615">
        <f t="shared" si="2"/>
        <v>0</v>
      </c>
      <c r="AS36" s="1621"/>
      <c r="AT36" s="1621"/>
      <c r="AU36" s="1621"/>
      <c r="AV36" s="149"/>
      <c r="AW36" s="149"/>
      <c r="AX36" s="149"/>
      <c r="AY36" s="149"/>
      <c r="AZ36" s="149"/>
      <c r="BA36" s="149"/>
      <c r="BB36" s="149"/>
      <c r="BC36" s="149"/>
      <c r="BD36" s="149"/>
      <c r="BE36" s="149"/>
    </row>
    <row r="37" spans="1:57" ht="15" customHeight="1">
      <c r="A37" s="1616" t="s">
        <v>3624</v>
      </c>
      <c r="B37" s="1616" t="str">
        <f>IF(VLOOKUP($A37,'Data (new)'!$A:$T,2,0)="","",VLOOKUP($A37,'Data (new)'!$A:$T,2,0))</f>
        <v/>
      </c>
      <c r="C37" s="1710"/>
      <c r="D37" s="1617" t="str">
        <f>IF(VLOOKUP($A37,'Data (new)'!$A:$T,6,0)="","",HYPERLINK(VLOOKUP($A37,'Data (new)'!A:T,7,0), VLOOKUP($A37,'Data (new)'!A:T,6,0)))</f>
        <v>Bowl 3</v>
      </c>
      <c r="E37" s="1616" t="str">
        <f>IF(VLOOKUP($A37,'Data (new)'!$A:$T,14,0)="","",VLOOKUP($A37,'Data (new)'!$A:$T,14,0))</f>
        <v>Jugs</v>
      </c>
      <c r="F37" s="1616" t="str">
        <f>IF(VLOOKUP($A37,'Data (new)'!$A:$T,10,0)="","",VLOOKUP($A37,'Data (new)'!$A:$T,10,0))</f>
        <v>XL</v>
      </c>
      <c r="G37" s="1618">
        <f>IF(VLOOKUP($A37,'Data (new)'!$A:$T,11,0)="","",VLOOKUP($A37,'Data (new)'!$A:$T,11,0))</f>
        <v>1</v>
      </c>
      <c r="H37" s="1619">
        <f>IF(VLOOKUP($A37,'Data (new)'!$A:$T,16,0)="","",VLOOKUP($A37,'Data (new)'!$A:$T,16,0))</f>
        <v>81</v>
      </c>
      <c r="I37" s="787"/>
      <c r="J37" s="787"/>
      <c r="K37" s="787"/>
      <c r="L37" s="787"/>
      <c r="M37" s="788"/>
      <c r="N37" s="789"/>
      <c r="O37" s="790"/>
      <c r="P37" s="788"/>
      <c r="Q37" s="791"/>
      <c r="R37" s="790"/>
      <c r="S37" s="790"/>
      <c r="T37" s="790"/>
      <c r="U37" s="790"/>
      <c r="V37" s="788"/>
      <c r="W37" s="1366"/>
      <c r="X37" s="1620">
        <f>IF(VLOOKUP($A37,'Data (new)'!$A:$T,12,0)="","",VLOOKUP($A37,'Data (new)'!$A:$T,12,0))</f>
        <v>4.2060000000000004</v>
      </c>
      <c r="Y37" s="1618" t="str">
        <f t="shared" si="41"/>
        <v/>
      </c>
      <c r="Z37" s="1618" t="str">
        <f t="shared" si="42"/>
        <v/>
      </c>
      <c r="AA37" s="1619" t="str">
        <f t="shared" si="43"/>
        <v/>
      </c>
      <c r="AB37" s="1619" t="str">
        <f>IF(ISERROR('Agripp Holds PE (EU)'!$AA37*(1-$F$3)),"",'Agripp Holds PE (EU)'!$AA37*(1-$F$3))</f>
        <v/>
      </c>
      <c r="AC37" s="1620" t="str">
        <f t="shared" si="44"/>
        <v/>
      </c>
      <c r="AD37" s="1615">
        <f t="shared" si="4"/>
        <v>0</v>
      </c>
      <c r="AE37" s="1615">
        <f t="shared" si="5"/>
        <v>0</v>
      </c>
      <c r="AF37" s="1615">
        <f t="shared" si="6"/>
        <v>0</v>
      </c>
      <c r="AG37" s="1615">
        <f t="shared" si="7"/>
        <v>0</v>
      </c>
      <c r="AH37" s="1615">
        <f t="shared" si="8"/>
        <v>0</v>
      </c>
      <c r="AI37" s="1615">
        <f t="shared" si="9"/>
        <v>0</v>
      </c>
      <c r="AJ37" s="1615">
        <f t="shared" si="10"/>
        <v>0</v>
      </c>
      <c r="AK37" s="1615">
        <f t="shared" si="11"/>
        <v>0</v>
      </c>
      <c r="AL37" s="1615">
        <f t="shared" si="12"/>
        <v>0</v>
      </c>
      <c r="AM37" s="1615">
        <f t="shared" si="13"/>
        <v>0</v>
      </c>
      <c r="AN37" s="1615">
        <f t="shared" si="14"/>
        <v>0</v>
      </c>
      <c r="AO37" s="1615">
        <f t="shared" si="15"/>
        <v>0</v>
      </c>
      <c r="AP37" s="1615">
        <f t="shared" si="16"/>
        <v>0</v>
      </c>
      <c r="AQ37" s="1615">
        <f t="shared" si="17"/>
        <v>0</v>
      </c>
      <c r="AR37" s="1615">
        <f t="shared" si="17"/>
        <v>0</v>
      </c>
      <c r="AS37" s="1621"/>
      <c r="AT37" s="1621"/>
      <c r="AU37" s="1621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</row>
    <row r="38" spans="1:57" ht="15" customHeight="1">
      <c r="A38" s="1610" t="s">
        <v>3625</v>
      </c>
      <c r="B38" s="1610" t="str">
        <f>IF(VLOOKUP($A38,'Data (new)'!$A:$T,2,0)="","",VLOOKUP($A38,'Data (new)'!$A:$T,2,0))</f>
        <v/>
      </c>
      <c r="C38" s="1710"/>
      <c r="D38" s="1611" t="str">
        <f>IF(VLOOKUP($A38,'Data (new)'!$A:$T,6,0)="","",HYPERLINK(VLOOKUP($A38,'Data (new)'!A:T,7,0), VLOOKUP($A38,'Data (new)'!A:T,6,0)))</f>
        <v>Kong 1</v>
      </c>
      <c r="E38" s="1610" t="str">
        <f>IF(VLOOKUP($A38,'Data (new)'!$A:$T,14,0)="","",VLOOKUP($A38,'Data (new)'!$A:$T,14,0))</f>
        <v>Jugs</v>
      </c>
      <c r="F38" s="1610" t="str">
        <f>IF(VLOOKUP($A38,'Data (new)'!$A:$T,10,0)="","",VLOOKUP($A38,'Data (new)'!$A:$T,10,0))</f>
        <v>L</v>
      </c>
      <c r="G38" s="1612">
        <f>IF(VLOOKUP($A38,'Data (new)'!$A:$T,11,0)="","",VLOOKUP($A38,'Data (new)'!$A:$T,11,0))</f>
        <v>1</v>
      </c>
      <c r="H38" s="1613">
        <f>IF(VLOOKUP($A38,'Data (new)'!$A:$T,16,0)="","",VLOOKUP($A38,'Data (new)'!$A:$T,16,0))</f>
        <v>45</v>
      </c>
      <c r="I38" s="792"/>
      <c r="J38" s="792"/>
      <c r="K38" s="792"/>
      <c r="L38" s="792"/>
      <c r="M38" s="793"/>
      <c r="N38" s="794"/>
      <c r="O38" s="795"/>
      <c r="P38" s="793"/>
      <c r="Q38" s="796"/>
      <c r="R38" s="795"/>
      <c r="S38" s="795"/>
      <c r="T38" s="795"/>
      <c r="U38" s="795"/>
      <c r="V38" s="793"/>
      <c r="W38" s="1367"/>
      <c r="X38" s="1614">
        <f>IF(VLOOKUP($A38,'Data (new)'!$A:$T,12,0)="","",VLOOKUP($A38,'Data (new)'!$A:$T,12,0))</f>
        <v>2.323</v>
      </c>
      <c r="Y38" s="1612" t="str">
        <f t="shared" si="41"/>
        <v/>
      </c>
      <c r="Z38" s="1612" t="str">
        <f t="shared" si="42"/>
        <v/>
      </c>
      <c r="AA38" s="1613" t="str">
        <f t="shared" si="43"/>
        <v/>
      </c>
      <c r="AB38" s="1613" t="str">
        <f>IF(ISERROR('Agripp Holds PE (EU)'!$AA38*(1-$F$3)),"",'Agripp Holds PE (EU)'!$AA38*(1-$F$3))</f>
        <v/>
      </c>
      <c r="AC38" s="1614" t="str">
        <f t="shared" si="44"/>
        <v/>
      </c>
      <c r="AD38" s="1615">
        <f t="shared" si="4"/>
        <v>0</v>
      </c>
      <c r="AE38" s="1615">
        <f t="shared" si="5"/>
        <v>0</v>
      </c>
      <c r="AF38" s="1615">
        <f t="shared" si="6"/>
        <v>0</v>
      </c>
      <c r="AG38" s="1615">
        <f t="shared" si="7"/>
        <v>0</v>
      </c>
      <c r="AH38" s="1615">
        <f t="shared" si="8"/>
        <v>0</v>
      </c>
      <c r="AI38" s="1615">
        <f t="shared" si="9"/>
        <v>0</v>
      </c>
      <c r="AJ38" s="1615">
        <f t="shared" si="10"/>
        <v>0</v>
      </c>
      <c r="AK38" s="1615">
        <f t="shared" si="11"/>
        <v>0</v>
      </c>
      <c r="AL38" s="1615">
        <f t="shared" si="12"/>
        <v>0</v>
      </c>
      <c r="AM38" s="1615">
        <f t="shared" si="13"/>
        <v>0</v>
      </c>
      <c r="AN38" s="1615">
        <f t="shared" si="14"/>
        <v>0</v>
      </c>
      <c r="AO38" s="1615">
        <f t="shared" si="15"/>
        <v>0</v>
      </c>
      <c r="AP38" s="1615">
        <f t="shared" si="16"/>
        <v>0</v>
      </c>
      <c r="AQ38" s="1615">
        <f t="shared" si="17"/>
        <v>0</v>
      </c>
      <c r="AR38" s="1615">
        <f t="shared" si="17"/>
        <v>0</v>
      </c>
      <c r="AS38" s="1621"/>
      <c r="AT38" s="1621"/>
      <c r="AU38" s="1621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</row>
    <row r="39" spans="1:57" ht="15" customHeight="1">
      <c r="A39" s="1616" t="s">
        <v>3626</v>
      </c>
      <c r="B39" s="1616" t="str">
        <f>IF(VLOOKUP($A39,'Data (new)'!$A:$T,2,0)="","",VLOOKUP($A39,'Data (new)'!$A:$T,2,0))</f>
        <v/>
      </c>
      <c r="C39" s="1710"/>
      <c r="D39" s="1617" t="str">
        <f>IF(VLOOKUP($A39,'Data (new)'!$A:$T,6,0)="","",HYPERLINK(VLOOKUP($A39,'Data (new)'!A:T,7,0), VLOOKUP($A39,'Data (new)'!A:T,6,0)))</f>
        <v>Kong 2</v>
      </c>
      <c r="E39" s="1616" t="str">
        <f>IF(VLOOKUP($A39,'Data (new)'!$A:$T,14,0)="","",VLOOKUP($A39,'Data (new)'!$A:$T,14,0))</f>
        <v>Jugs</v>
      </c>
      <c r="F39" s="1616" t="str">
        <f>IF(VLOOKUP($A39,'Data (new)'!$A:$T,10,0)="","",VLOOKUP($A39,'Data (new)'!$A:$T,10,0))</f>
        <v>L</v>
      </c>
      <c r="G39" s="1618">
        <f>IF(VLOOKUP($A39,'Data (new)'!$A:$T,11,0)="","",VLOOKUP($A39,'Data (new)'!$A:$T,11,0))</f>
        <v>1</v>
      </c>
      <c r="H39" s="1619">
        <f>IF(VLOOKUP($A39,'Data (new)'!$A:$T,16,0)="","",VLOOKUP($A39,'Data (new)'!$A:$T,16,0))</f>
        <v>52</v>
      </c>
      <c r="I39" s="787"/>
      <c r="J39" s="787"/>
      <c r="K39" s="787"/>
      <c r="L39" s="787"/>
      <c r="M39" s="788"/>
      <c r="N39" s="789"/>
      <c r="O39" s="790"/>
      <c r="P39" s="788"/>
      <c r="Q39" s="791"/>
      <c r="R39" s="790"/>
      <c r="S39" s="790"/>
      <c r="T39" s="790"/>
      <c r="U39" s="790"/>
      <c r="V39" s="788"/>
      <c r="W39" s="1366"/>
      <c r="X39" s="1620">
        <f>IF(VLOOKUP($A39,'Data (new)'!$A:$T,12,0)="","",VLOOKUP($A39,'Data (new)'!$A:$T,12,0))</f>
        <v>2.7040000000000002</v>
      </c>
      <c r="Y39" s="1618" t="str">
        <f t="shared" si="41"/>
        <v/>
      </c>
      <c r="Z39" s="1618" t="str">
        <f t="shared" si="42"/>
        <v/>
      </c>
      <c r="AA39" s="1619" t="str">
        <f t="shared" si="43"/>
        <v/>
      </c>
      <c r="AB39" s="1619" t="str">
        <f>IF(ISERROR('Agripp Holds PE (EU)'!$AA39*(1-$F$3)),"",'Agripp Holds PE (EU)'!$AA39*(1-$F$3))</f>
        <v/>
      </c>
      <c r="AC39" s="1620" t="str">
        <f t="shared" si="44"/>
        <v/>
      </c>
      <c r="AD39" s="1615">
        <f t="shared" si="4"/>
        <v>0</v>
      </c>
      <c r="AE39" s="1615">
        <f t="shared" si="5"/>
        <v>0</v>
      </c>
      <c r="AF39" s="1615">
        <f t="shared" si="6"/>
        <v>0</v>
      </c>
      <c r="AG39" s="1615">
        <f t="shared" si="7"/>
        <v>0</v>
      </c>
      <c r="AH39" s="1615">
        <f t="shared" si="8"/>
        <v>0</v>
      </c>
      <c r="AI39" s="1615">
        <f t="shared" si="9"/>
        <v>0</v>
      </c>
      <c r="AJ39" s="1615">
        <f t="shared" si="10"/>
        <v>0</v>
      </c>
      <c r="AK39" s="1615">
        <f t="shared" si="11"/>
        <v>0</v>
      </c>
      <c r="AL39" s="1615">
        <f t="shared" si="12"/>
        <v>0</v>
      </c>
      <c r="AM39" s="1615">
        <f t="shared" si="13"/>
        <v>0</v>
      </c>
      <c r="AN39" s="1615">
        <f t="shared" si="14"/>
        <v>0</v>
      </c>
      <c r="AO39" s="1615">
        <f t="shared" si="15"/>
        <v>0</v>
      </c>
      <c r="AP39" s="1615">
        <f t="shared" si="16"/>
        <v>0</v>
      </c>
      <c r="AQ39" s="1615">
        <f t="shared" si="17"/>
        <v>0</v>
      </c>
      <c r="AR39" s="1615">
        <f t="shared" si="17"/>
        <v>0</v>
      </c>
      <c r="AS39" s="1621"/>
      <c r="AT39" s="1621"/>
      <c r="AU39" s="1621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</row>
    <row r="40" spans="1:57" ht="15" customHeight="1">
      <c r="A40" s="1610" t="s">
        <v>3627</v>
      </c>
      <c r="B40" s="1610" t="str">
        <f>IF(VLOOKUP($A40,'Data (new)'!$A:$T,2,0)="","",VLOOKUP($A40,'Data (new)'!$A:$T,2,0))</f>
        <v/>
      </c>
      <c r="C40" s="1710"/>
      <c r="D40" s="1611" t="str">
        <f>IF(VLOOKUP($A40,'Data (new)'!$A:$T,6,0)="","",HYPERLINK(VLOOKUP($A40,'Data (new)'!A:T,7,0), VLOOKUP($A40,'Data (new)'!A:T,6,0)))</f>
        <v>Kong 3</v>
      </c>
      <c r="E40" s="1610" t="str">
        <f>IF(VLOOKUP($A40,'Data (new)'!$A:$T,14,0)="","",VLOOKUP($A40,'Data (new)'!$A:$T,14,0))</f>
        <v>Jugs</v>
      </c>
      <c r="F40" s="1610" t="str">
        <f>IF(VLOOKUP($A40,'Data (new)'!$A:$T,10,0)="","",VLOOKUP($A40,'Data (new)'!$A:$T,10,0))</f>
        <v>XL</v>
      </c>
      <c r="G40" s="1612">
        <f>IF(VLOOKUP($A40,'Data (new)'!$A:$T,11,0)="","",VLOOKUP($A40,'Data (new)'!$A:$T,11,0))</f>
        <v>1</v>
      </c>
      <c r="H40" s="1613">
        <f>IF(VLOOKUP($A40,'Data (new)'!$A:$T,16,0)="","",VLOOKUP($A40,'Data (new)'!$A:$T,16,0))</f>
        <v>53</v>
      </c>
      <c r="I40" s="792"/>
      <c r="J40" s="792"/>
      <c r="K40" s="792"/>
      <c r="L40" s="792"/>
      <c r="M40" s="793"/>
      <c r="N40" s="794"/>
      <c r="O40" s="795"/>
      <c r="P40" s="793"/>
      <c r="Q40" s="796"/>
      <c r="R40" s="795"/>
      <c r="S40" s="795"/>
      <c r="T40" s="795"/>
      <c r="U40" s="795"/>
      <c r="V40" s="793"/>
      <c r="W40" s="1367"/>
      <c r="X40" s="1614">
        <f>IF(VLOOKUP($A40,'Data (new)'!$A:$T,12,0)="","",VLOOKUP($A40,'Data (new)'!$A:$T,12,0))</f>
        <v>2.7240000000000002</v>
      </c>
      <c r="Y40" s="1612" t="str">
        <f t="shared" si="41"/>
        <v/>
      </c>
      <c r="Z40" s="1612" t="str">
        <f t="shared" si="42"/>
        <v/>
      </c>
      <c r="AA40" s="1613" t="str">
        <f t="shared" si="43"/>
        <v/>
      </c>
      <c r="AB40" s="1613" t="str">
        <f>IF(ISERROR('Agripp Holds PE (EU)'!$AA40*(1-$F$3)),"",'Agripp Holds PE (EU)'!$AA40*(1-$F$3))</f>
        <v/>
      </c>
      <c r="AC40" s="1614" t="str">
        <f t="shared" si="44"/>
        <v/>
      </c>
      <c r="AD40" s="1615">
        <f t="shared" si="4"/>
        <v>0</v>
      </c>
      <c r="AE40" s="1615">
        <f t="shared" si="5"/>
        <v>0</v>
      </c>
      <c r="AF40" s="1615">
        <f t="shared" si="6"/>
        <v>0</v>
      </c>
      <c r="AG40" s="1615">
        <f t="shared" si="7"/>
        <v>0</v>
      </c>
      <c r="AH40" s="1615">
        <f t="shared" si="8"/>
        <v>0</v>
      </c>
      <c r="AI40" s="1615">
        <f t="shared" si="9"/>
        <v>0</v>
      </c>
      <c r="AJ40" s="1615">
        <f t="shared" si="10"/>
        <v>0</v>
      </c>
      <c r="AK40" s="1615">
        <f t="shared" si="11"/>
        <v>0</v>
      </c>
      <c r="AL40" s="1615">
        <f t="shared" si="12"/>
        <v>0</v>
      </c>
      <c r="AM40" s="1615">
        <f t="shared" si="13"/>
        <v>0</v>
      </c>
      <c r="AN40" s="1615">
        <f t="shared" si="14"/>
        <v>0</v>
      </c>
      <c r="AO40" s="1615">
        <f t="shared" si="15"/>
        <v>0</v>
      </c>
      <c r="AP40" s="1615">
        <f t="shared" si="16"/>
        <v>0</v>
      </c>
      <c r="AQ40" s="1615">
        <f t="shared" si="17"/>
        <v>0</v>
      </c>
      <c r="AR40" s="1615">
        <f t="shared" si="17"/>
        <v>0</v>
      </c>
      <c r="AS40" s="1621"/>
      <c r="AT40" s="1621"/>
      <c r="AU40" s="1621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</row>
    <row r="41" spans="1:57" ht="15" customHeight="1">
      <c r="A41" s="1616" t="s">
        <v>3628</v>
      </c>
      <c r="B41" s="1616" t="str">
        <f>IF(VLOOKUP($A41,'Data (new)'!$A:$T,2,0)="","",VLOOKUP($A41,'Data (new)'!$A:$T,2,0))</f>
        <v/>
      </c>
      <c r="C41" s="1710"/>
      <c r="D41" s="1617" t="str">
        <f>IF(VLOOKUP($A41,'Data (new)'!$A:$T,6,0)="","",HYPERLINK(VLOOKUP($A41,'Data (new)'!A:T,7,0), VLOOKUP($A41,'Data (new)'!A:T,6,0)))</f>
        <v>Move 1</v>
      </c>
      <c r="E41" s="1616" t="str">
        <f>IF(VLOOKUP($A41,'Data (new)'!$A:$T,14,0)="","",VLOOKUP($A41,'Data (new)'!$A:$T,14,0))</f>
        <v>Jugs</v>
      </c>
      <c r="F41" s="1616" t="str">
        <f>IF(VLOOKUP($A41,'Data (new)'!$A:$T,10,0)="","",VLOOKUP($A41,'Data (new)'!$A:$T,10,0))</f>
        <v>XL</v>
      </c>
      <c r="G41" s="1618">
        <f>IF(VLOOKUP($A41,'Data (new)'!$A:$T,11,0)="","",VLOOKUP($A41,'Data (new)'!$A:$T,11,0))</f>
        <v>1</v>
      </c>
      <c r="H41" s="1619">
        <f>IF(VLOOKUP($A41,'Data (new)'!$A:$T,16,0)="","",VLOOKUP($A41,'Data (new)'!$A:$T,16,0))</f>
        <v>67</v>
      </c>
      <c r="I41" s="787"/>
      <c r="J41" s="787"/>
      <c r="K41" s="787"/>
      <c r="L41" s="787"/>
      <c r="M41" s="788"/>
      <c r="N41" s="789"/>
      <c r="O41" s="790"/>
      <c r="P41" s="788"/>
      <c r="Q41" s="791"/>
      <c r="R41" s="790"/>
      <c r="S41" s="790"/>
      <c r="T41" s="790"/>
      <c r="U41" s="790"/>
      <c r="V41" s="788"/>
      <c r="W41" s="1366"/>
      <c r="X41" s="1620">
        <f>IF(VLOOKUP($A41,'Data (new)'!$A:$T,12,0)="","",VLOOKUP($A41,'Data (new)'!$A:$T,12,0))</f>
        <v>3.552</v>
      </c>
      <c r="Y41" s="1618" t="str">
        <f t="shared" si="41"/>
        <v/>
      </c>
      <c r="Z41" s="1618" t="str">
        <f t="shared" si="42"/>
        <v/>
      </c>
      <c r="AA41" s="1619" t="str">
        <f t="shared" si="43"/>
        <v/>
      </c>
      <c r="AB41" s="1619" t="str">
        <f>IF(ISERROR('Agripp Holds PE (EU)'!$AA41*(1-$F$3)),"",'Agripp Holds PE (EU)'!$AA41*(1-$F$3))</f>
        <v/>
      </c>
      <c r="AC41" s="1620" t="str">
        <f t="shared" si="44"/>
        <v/>
      </c>
      <c r="AD41" s="1615">
        <f t="shared" si="4"/>
        <v>0</v>
      </c>
      <c r="AE41" s="1615">
        <f t="shared" si="5"/>
        <v>0</v>
      </c>
      <c r="AF41" s="1615">
        <f t="shared" si="6"/>
        <v>0</v>
      </c>
      <c r="AG41" s="1615">
        <f t="shared" si="7"/>
        <v>0</v>
      </c>
      <c r="AH41" s="1615">
        <f t="shared" si="8"/>
        <v>0</v>
      </c>
      <c r="AI41" s="1615">
        <f t="shared" si="9"/>
        <v>0</v>
      </c>
      <c r="AJ41" s="1615">
        <f t="shared" si="10"/>
        <v>0</v>
      </c>
      <c r="AK41" s="1615">
        <f t="shared" si="11"/>
        <v>0</v>
      </c>
      <c r="AL41" s="1615">
        <f t="shared" si="12"/>
        <v>0</v>
      </c>
      <c r="AM41" s="1615">
        <f t="shared" si="13"/>
        <v>0</v>
      </c>
      <c r="AN41" s="1615">
        <f t="shared" si="14"/>
        <v>0</v>
      </c>
      <c r="AO41" s="1615">
        <f t="shared" si="15"/>
        <v>0</v>
      </c>
      <c r="AP41" s="1615">
        <f t="shared" si="16"/>
        <v>0</v>
      </c>
      <c r="AQ41" s="1615">
        <f t="shared" si="17"/>
        <v>0</v>
      </c>
      <c r="AR41" s="1615">
        <f t="shared" si="17"/>
        <v>0</v>
      </c>
      <c r="AS41" s="1621"/>
      <c r="AT41" s="1621"/>
      <c r="AU41" s="1621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</row>
    <row r="42" spans="1:57" ht="15" customHeight="1">
      <c r="A42" s="1610" t="s">
        <v>3629</v>
      </c>
      <c r="B42" s="1610" t="str">
        <f>IF(VLOOKUP($A42,'Data (new)'!$A:$T,2,0)="","",VLOOKUP($A42,'Data (new)'!$A:$T,2,0))</f>
        <v/>
      </c>
      <c r="C42" s="1710"/>
      <c r="D42" s="1611" t="str">
        <f>IF(VLOOKUP($A42,'Data (new)'!$A:$T,6,0)="","",HYPERLINK(VLOOKUP($A42,'Data (new)'!A:T,7,0), VLOOKUP($A42,'Data (new)'!A:T,6,0)))</f>
        <v>Move 2</v>
      </c>
      <c r="E42" s="1610" t="str">
        <f>IF(VLOOKUP($A42,'Data (new)'!$A:$T,14,0)="","",VLOOKUP($A42,'Data (new)'!$A:$T,14,0))</f>
        <v>Jugs</v>
      </c>
      <c r="F42" s="1610" t="str">
        <f>IF(VLOOKUP($A42,'Data (new)'!$A:$T,10,0)="","",VLOOKUP($A42,'Data (new)'!$A:$T,10,0))</f>
        <v>XL</v>
      </c>
      <c r="G42" s="1612">
        <f>IF(VLOOKUP($A42,'Data (new)'!$A:$T,11,0)="","",VLOOKUP($A42,'Data (new)'!$A:$T,11,0))</f>
        <v>1</v>
      </c>
      <c r="H42" s="1613">
        <f>IF(VLOOKUP($A42,'Data (new)'!$A:$T,16,0)="","",VLOOKUP($A42,'Data (new)'!$A:$T,16,0))</f>
        <v>69</v>
      </c>
      <c r="I42" s="792"/>
      <c r="J42" s="792"/>
      <c r="K42" s="792"/>
      <c r="L42" s="792"/>
      <c r="M42" s="793"/>
      <c r="N42" s="794"/>
      <c r="O42" s="795"/>
      <c r="P42" s="793"/>
      <c r="Q42" s="796"/>
      <c r="R42" s="795"/>
      <c r="S42" s="795"/>
      <c r="T42" s="795"/>
      <c r="U42" s="795"/>
      <c r="V42" s="793"/>
      <c r="W42" s="1367"/>
      <c r="X42" s="1614">
        <f>IF(VLOOKUP($A42,'Data (new)'!$A:$T,12,0)="","",VLOOKUP($A42,'Data (new)'!$A:$T,12,0))</f>
        <v>3.5710000000000002</v>
      </c>
      <c r="Y42" s="1612" t="str">
        <f t="shared" si="41"/>
        <v/>
      </c>
      <c r="Z42" s="1612" t="str">
        <f t="shared" si="42"/>
        <v/>
      </c>
      <c r="AA42" s="1613" t="str">
        <f t="shared" si="43"/>
        <v/>
      </c>
      <c r="AB42" s="1613" t="str">
        <f>IF(ISERROR('Agripp Holds PE (EU)'!$AA42*(1-$F$3)),"",'Agripp Holds PE (EU)'!$AA42*(1-$F$3))</f>
        <v/>
      </c>
      <c r="AC42" s="1614" t="str">
        <f t="shared" si="44"/>
        <v/>
      </c>
      <c r="AD42" s="1615">
        <f t="shared" si="4"/>
        <v>0</v>
      </c>
      <c r="AE42" s="1615">
        <f t="shared" si="5"/>
        <v>0</v>
      </c>
      <c r="AF42" s="1615">
        <f t="shared" si="6"/>
        <v>0</v>
      </c>
      <c r="AG42" s="1615">
        <f t="shared" si="7"/>
        <v>0</v>
      </c>
      <c r="AH42" s="1615">
        <f t="shared" si="8"/>
        <v>0</v>
      </c>
      <c r="AI42" s="1615">
        <f t="shared" si="9"/>
        <v>0</v>
      </c>
      <c r="AJ42" s="1615">
        <f t="shared" si="10"/>
        <v>0</v>
      </c>
      <c r="AK42" s="1615">
        <f t="shared" si="11"/>
        <v>0</v>
      </c>
      <c r="AL42" s="1615">
        <f t="shared" si="12"/>
        <v>0</v>
      </c>
      <c r="AM42" s="1615">
        <f t="shared" si="13"/>
        <v>0</v>
      </c>
      <c r="AN42" s="1615">
        <f t="shared" si="14"/>
        <v>0</v>
      </c>
      <c r="AO42" s="1615">
        <f t="shared" si="15"/>
        <v>0</v>
      </c>
      <c r="AP42" s="1615">
        <f t="shared" si="16"/>
        <v>0</v>
      </c>
      <c r="AQ42" s="1615">
        <f t="shared" si="17"/>
        <v>0</v>
      </c>
      <c r="AR42" s="1615">
        <f t="shared" si="17"/>
        <v>0</v>
      </c>
      <c r="AS42" s="1621"/>
      <c r="AT42" s="1621"/>
      <c r="AU42" s="1621"/>
      <c r="AV42" s="149"/>
      <c r="AW42" s="149"/>
      <c r="AX42" s="149"/>
      <c r="AY42" s="149"/>
      <c r="AZ42" s="149"/>
      <c r="BA42" s="149"/>
      <c r="BB42" s="149"/>
      <c r="BC42" s="149"/>
      <c r="BD42" s="149"/>
      <c r="BE42" s="149"/>
    </row>
    <row r="43" spans="1:57" ht="15" customHeight="1">
      <c r="A43" s="1616" t="s">
        <v>3630</v>
      </c>
      <c r="B43" s="1610"/>
      <c r="C43" s="1710"/>
      <c r="D43" s="1617" t="str">
        <f>IF(VLOOKUP($A43,'Data (new)'!$A:$T,6,0)="","",HYPERLINK(VLOOKUP($A43,'Data (new)'!A:T,7,0), VLOOKUP($A43,'Data (new)'!A:T,6,0)))</f>
        <v>Omega 1</v>
      </c>
      <c r="E43" s="1616" t="str">
        <f>IF(VLOOKUP($A43,'Data (new)'!$A:$T,14,0)="","",VLOOKUP($A43,'Data (new)'!$A:$T,14,0))</f>
        <v>Edges</v>
      </c>
      <c r="F43" s="1616" t="str">
        <f>IF(VLOOKUP($A43,'Data (new)'!$A:$T,10,0)="","",VLOOKUP($A43,'Data (new)'!$A:$T,10,0))</f>
        <v>L</v>
      </c>
      <c r="G43" s="1618">
        <f>IF(VLOOKUP($A43,'Data (new)'!$A:$T,11,0)="","",VLOOKUP($A43,'Data (new)'!$A:$T,11,0))</f>
        <v>4</v>
      </c>
      <c r="H43" s="1619">
        <f>IF(VLOOKUP($A43,'Data (new)'!$A:$T,16,0)="","",VLOOKUP($A43,'Data (new)'!$A:$T,16,0))</f>
        <v>99</v>
      </c>
      <c r="I43" s="787"/>
      <c r="J43" s="787"/>
      <c r="K43" s="787"/>
      <c r="L43" s="787"/>
      <c r="M43" s="788"/>
      <c r="N43" s="789"/>
      <c r="O43" s="790"/>
      <c r="P43" s="788"/>
      <c r="Q43" s="791"/>
      <c r="R43" s="790"/>
      <c r="S43" s="790"/>
      <c r="T43" s="790"/>
      <c r="U43" s="790"/>
      <c r="V43" s="788"/>
      <c r="W43" s="1366"/>
      <c r="X43" s="1620">
        <f>IF(VLOOKUP($A43,'Data (new)'!$A:$T,12,0)="","",VLOOKUP($A43,'Data (new)'!$A:$T,12,0))</f>
        <v>4.51</v>
      </c>
      <c r="Y43" s="1618" t="str">
        <f t="shared" ref="Y43:Y44" si="45">IF(Z43="","",(Z43*G43))</f>
        <v/>
      </c>
      <c r="Z43" s="1618" t="str">
        <f t="shared" ref="Z43:Z44" si="46">IF(SUM(I43:W43)=0,"",SUM(I43:W43))</f>
        <v/>
      </c>
      <c r="AA43" s="1619" t="str">
        <f t="shared" ref="AA43:AA44" si="47">IF(Z43="","",SUM(I43:W43)*H43)</f>
        <v/>
      </c>
      <c r="AB43" s="1619" t="str">
        <f>IF(ISERROR('Agripp Holds PE (EU)'!$AA43*(1-$F$3)),"",'Agripp Holds PE (EU)'!$AA43*(1-$F$3))</f>
        <v/>
      </c>
      <c r="AC43" s="1620" t="str">
        <f t="shared" ref="AC43:AC44" si="48">IF(Z43="","",SUM(I43:W43)*X43)</f>
        <v/>
      </c>
      <c r="AD43" s="1615">
        <f t="shared" ref="AD43:AD44" si="49">I43*$G43</f>
        <v>0</v>
      </c>
      <c r="AE43" s="1615">
        <f t="shared" ref="AE43:AE44" si="50">J43*$G43</f>
        <v>0</v>
      </c>
      <c r="AF43" s="1615">
        <f t="shared" ref="AF43:AF44" si="51">K43*$G43</f>
        <v>0</v>
      </c>
      <c r="AG43" s="1615">
        <f t="shared" ref="AG43:AG44" si="52">L43*$G43</f>
        <v>0</v>
      </c>
      <c r="AH43" s="1615">
        <f t="shared" ref="AH43:AH44" si="53">M43*$G43</f>
        <v>0</v>
      </c>
      <c r="AI43" s="1615">
        <f t="shared" ref="AI43:AI44" si="54">N43*$G43</f>
        <v>0</v>
      </c>
      <c r="AJ43" s="1615">
        <f t="shared" ref="AJ43:AJ44" si="55">O43*$G43</f>
        <v>0</v>
      </c>
      <c r="AK43" s="1615">
        <f t="shared" ref="AK43:AK44" si="56">P43*$G43</f>
        <v>0</v>
      </c>
      <c r="AL43" s="1615">
        <f t="shared" ref="AL43:AL44" si="57">Q43*$G43</f>
        <v>0</v>
      </c>
      <c r="AM43" s="1615">
        <f t="shared" ref="AM43:AM44" si="58">R43*$G43</f>
        <v>0</v>
      </c>
      <c r="AN43" s="1615">
        <f t="shared" ref="AN43:AN44" si="59">S43*$G43</f>
        <v>0</v>
      </c>
      <c r="AO43" s="1615">
        <f t="shared" ref="AO43:AO44" si="60">T43*$G43</f>
        <v>0</v>
      </c>
      <c r="AP43" s="1615">
        <f t="shared" ref="AP43:AP44" si="61">U43*$G43</f>
        <v>0</v>
      </c>
      <c r="AQ43" s="1615">
        <f t="shared" ref="AQ43:AQ44" si="62">V43*$G43</f>
        <v>0</v>
      </c>
      <c r="AR43" s="1615">
        <f t="shared" si="17"/>
        <v>0</v>
      </c>
      <c r="AS43" s="1621"/>
      <c r="AT43" s="1621"/>
      <c r="AU43" s="1621"/>
      <c r="AV43" s="149"/>
      <c r="AW43" s="149"/>
      <c r="AX43" s="149"/>
      <c r="AY43" s="149"/>
      <c r="AZ43" s="149"/>
      <c r="BA43" s="149"/>
      <c r="BB43" s="149"/>
      <c r="BC43" s="149"/>
      <c r="BD43" s="149"/>
      <c r="BE43" s="149"/>
    </row>
    <row r="44" spans="1:57" ht="15" customHeight="1">
      <c r="A44" s="1610" t="s">
        <v>3631</v>
      </c>
      <c r="B44" s="1616" t="str">
        <f>IF(VLOOKUP($A44,'Data (new)'!$A:$T,2,0)="","",VLOOKUP($A44,'Data (new)'!$A:$T,2,0))</f>
        <v/>
      </c>
      <c r="C44" s="1710"/>
      <c r="D44" s="1611" t="str">
        <f>IF(VLOOKUP($A44,'Data (new)'!$A:$T,6,0)="","",HYPERLINK(VLOOKUP($A44,'Data (new)'!A:T,7,0), VLOOKUP($A44,'Data (new)'!A:T,6,0)))</f>
        <v>Omega 2</v>
      </c>
      <c r="E44" s="1610" t="str">
        <f>IF(VLOOKUP($A44,'Data (new)'!$A:$T,14,0)="","",VLOOKUP($A44,'Data (new)'!$A:$T,14,0))</f>
        <v>Edges</v>
      </c>
      <c r="F44" s="1610" t="str">
        <f>IF(VLOOKUP($A44,'Data (new)'!$A:$T,10,0)="","",VLOOKUP($A44,'Data (new)'!$A:$T,10,0))</f>
        <v>L</v>
      </c>
      <c r="G44" s="1612">
        <f>IF(VLOOKUP($A44,'Data (new)'!$A:$T,11,0)="","",VLOOKUP($A44,'Data (new)'!$A:$T,11,0))</f>
        <v>5</v>
      </c>
      <c r="H44" s="1613">
        <f>IF(VLOOKUP($A44,'Data (new)'!$A:$T,16,0)="","",VLOOKUP($A44,'Data (new)'!$A:$T,16,0))</f>
        <v>96</v>
      </c>
      <c r="I44" s="792"/>
      <c r="J44" s="792"/>
      <c r="K44" s="792"/>
      <c r="L44" s="792"/>
      <c r="M44" s="793"/>
      <c r="N44" s="794"/>
      <c r="O44" s="795"/>
      <c r="P44" s="793"/>
      <c r="Q44" s="796"/>
      <c r="R44" s="795"/>
      <c r="S44" s="795"/>
      <c r="T44" s="795"/>
      <c r="U44" s="795"/>
      <c r="V44" s="793"/>
      <c r="W44" s="1367"/>
      <c r="X44" s="1614">
        <f>IF(VLOOKUP($A44,'Data (new)'!$A:$T,12,0)="","",VLOOKUP($A44,'Data (new)'!$A:$T,12,0))</f>
        <v>4.2699999999999996</v>
      </c>
      <c r="Y44" s="1612" t="str">
        <f t="shared" si="45"/>
        <v/>
      </c>
      <c r="Z44" s="1612" t="str">
        <f t="shared" si="46"/>
        <v/>
      </c>
      <c r="AA44" s="1613" t="str">
        <f t="shared" si="47"/>
        <v/>
      </c>
      <c r="AB44" s="1613" t="str">
        <f>IF(ISERROR('Agripp Holds PE (EU)'!$AA44*(1-$F$3)),"",'Agripp Holds PE (EU)'!$AA44*(1-$F$3))</f>
        <v/>
      </c>
      <c r="AC44" s="1614" t="str">
        <f t="shared" si="48"/>
        <v/>
      </c>
      <c r="AD44" s="1615">
        <f t="shared" si="49"/>
        <v>0</v>
      </c>
      <c r="AE44" s="1615">
        <f t="shared" si="50"/>
        <v>0</v>
      </c>
      <c r="AF44" s="1615">
        <f t="shared" si="51"/>
        <v>0</v>
      </c>
      <c r="AG44" s="1615">
        <f t="shared" si="52"/>
        <v>0</v>
      </c>
      <c r="AH44" s="1615">
        <f t="shared" si="53"/>
        <v>0</v>
      </c>
      <c r="AI44" s="1615">
        <f t="shared" si="54"/>
        <v>0</v>
      </c>
      <c r="AJ44" s="1615">
        <f t="shared" si="55"/>
        <v>0</v>
      </c>
      <c r="AK44" s="1615">
        <f t="shared" si="56"/>
        <v>0</v>
      </c>
      <c r="AL44" s="1615">
        <f t="shared" si="57"/>
        <v>0</v>
      </c>
      <c r="AM44" s="1615">
        <f t="shared" si="58"/>
        <v>0</v>
      </c>
      <c r="AN44" s="1615">
        <f t="shared" si="59"/>
        <v>0</v>
      </c>
      <c r="AO44" s="1615">
        <f t="shared" si="60"/>
        <v>0</v>
      </c>
      <c r="AP44" s="1615">
        <f t="shared" si="61"/>
        <v>0</v>
      </c>
      <c r="AQ44" s="1615">
        <f t="shared" si="62"/>
        <v>0</v>
      </c>
      <c r="AR44" s="1615">
        <f t="shared" si="17"/>
        <v>0</v>
      </c>
      <c r="AS44" s="1621"/>
      <c r="AT44" s="1621"/>
      <c r="AU44" s="1621"/>
      <c r="AV44" s="149"/>
      <c r="AW44" s="149"/>
      <c r="AX44" s="149"/>
      <c r="AY44" s="149"/>
      <c r="AZ44" s="149"/>
      <c r="BA44" s="149"/>
      <c r="BB44" s="149"/>
      <c r="BC44" s="149"/>
      <c r="BD44" s="149"/>
      <c r="BE44" s="149"/>
    </row>
    <row r="45" spans="1:57" ht="15" customHeight="1" thickBot="1">
      <c r="A45" s="1616" t="s">
        <v>3632</v>
      </c>
      <c r="B45" s="1616"/>
      <c r="C45" s="1711"/>
      <c r="D45" s="1617" t="str">
        <f>IF(VLOOKUP($A45,'Data (new)'!$A:$T,6,0)="","",HYPERLINK(VLOOKUP($A45,'Data (new)'!A:T,7,0), VLOOKUP($A45,'Data (new)'!A:T,6,0)))</f>
        <v>Omega 3</v>
      </c>
      <c r="E45" s="1616" t="str">
        <f>IF(VLOOKUP($A45,'Data (new)'!$A:$T,14,0)="","",VLOOKUP($A45,'Data (new)'!$A:$T,14,0))</f>
        <v>Edges</v>
      </c>
      <c r="F45" s="1616" t="str">
        <f>IF(VLOOKUP($A45,'Data (new)'!$A:$T,10,0)="","",VLOOKUP($A45,'Data (new)'!$A:$T,10,0))</f>
        <v>L</v>
      </c>
      <c r="G45" s="1618">
        <f>IF(VLOOKUP($A45,'Data (new)'!$A:$T,11,0)="","",VLOOKUP($A45,'Data (new)'!$A:$T,11,0))</f>
        <v>5</v>
      </c>
      <c r="H45" s="1619">
        <f>IF(VLOOKUP($A45,'Data (new)'!$A:$T,16,0)="","",VLOOKUP($A45,'Data (new)'!$A:$T,16,0))</f>
        <v>68</v>
      </c>
      <c r="I45" s="787"/>
      <c r="J45" s="787"/>
      <c r="K45" s="787"/>
      <c r="L45" s="787"/>
      <c r="M45" s="788"/>
      <c r="N45" s="789"/>
      <c r="O45" s="790"/>
      <c r="P45" s="788"/>
      <c r="Q45" s="791"/>
      <c r="R45" s="790"/>
      <c r="S45" s="790"/>
      <c r="T45" s="790"/>
      <c r="U45" s="790"/>
      <c r="V45" s="788"/>
      <c r="W45" s="1366"/>
      <c r="X45" s="1620">
        <f>IF(VLOOKUP($A45,'Data (new)'!$A:$T,12,0)="","",VLOOKUP($A45,'Data (new)'!$A:$T,12,0))</f>
        <v>2.786</v>
      </c>
      <c r="Y45" s="1618" t="str">
        <f t="shared" ref="Y45" si="63">IF(Z45="","",(Z45*G45))</f>
        <v/>
      </c>
      <c r="Z45" s="1618" t="str">
        <f t="shared" ref="Z45" si="64">IF(SUM(I45:W45)=0,"",SUM(I45:W45))</f>
        <v/>
      </c>
      <c r="AA45" s="1619" t="str">
        <f t="shared" ref="AA45" si="65">IF(Z45="","",SUM(I45:W45)*H45)</f>
        <v/>
      </c>
      <c r="AB45" s="1619" t="str">
        <f>IF(ISERROR('Agripp Holds PE (EU)'!$AA45*(1-$F$3)),"",'Agripp Holds PE (EU)'!$AA45*(1-$F$3))</f>
        <v/>
      </c>
      <c r="AC45" s="1620" t="str">
        <f t="shared" ref="AC45" si="66">IF(Z45="","",SUM(I45:W45)*X45)</f>
        <v/>
      </c>
      <c r="AD45" s="1615"/>
      <c r="AE45" s="1615"/>
      <c r="AF45" s="1615"/>
      <c r="AG45" s="1615"/>
      <c r="AH45" s="1615"/>
      <c r="AI45" s="1615"/>
      <c r="AJ45" s="1615"/>
      <c r="AK45" s="1615"/>
      <c r="AL45" s="1615"/>
      <c r="AM45" s="1615"/>
      <c r="AN45" s="1615"/>
      <c r="AO45" s="1615"/>
      <c r="AP45" s="1615"/>
      <c r="AQ45" s="1615"/>
      <c r="AR45" s="1615"/>
      <c r="AS45" s="1621"/>
      <c r="AT45" s="1621"/>
      <c r="AU45" s="1621"/>
      <c r="AV45" s="149"/>
      <c r="AW45" s="149"/>
      <c r="AX45" s="149"/>
      <c r="AY45" s="149"/>
      <c r="AZ45" s="149"/>
      <c r="BA45" s="149"/>
      <c r="BB45" s="149"/>
      <c r="BC45" s="149"/>
      <c r="BD45" s="149"/>
      <c r="BE45" s="149"/>
    </row>
    <row r="46" spans="1:57" ht="45" customHeight="1" thickBot="1">
      <c r="A46" s="1512" t="s">
        <v>3378</v>
      </c>
      <c r="B46" s="1487"/>
      <c r="C46" s="1487"/>
      <c r="D46" s="1487"/>
      <c r="E46" s="1487"/>
      <c r="F46" s="1487"/>
      <c r="G46" s="1487"/>
      <c r="H46" s="1487"/>
      <c r="I46" s="1627"/>
      <c r="J46" s="1627"/>
      <c r="K46" s="1627"/>
      <c r="L46" s="1627"/>
      <c r="M46" s="1627"/>
      <c r="N46" s="1627"/>
      <c r="O46" s="1627"/>
      <c r="P46" s="1627"/>
      <c r="Q46" s="1627"/>
      <c r="R46" s="1627"/>
      <c r="S46" s="1627"/>
      <c r="T46" s="1627"/>
      <c r="U46" s="1627"/>
      <c r="V46" s="1627"/>
      <c r="W46" s="1628"/>
      <c r="X46" s="1487"/>
      <c r="Y46" s="1487"/>
      <c r="Z46" s="1487"/>
      <c r="AA46" s="1487"/>
      <c r="AB46" s="1487"/>
      <c r="AC46" s="1488"/>
      <c r="AD46" s="1615">
        <f t="shared" si="4"/>
        <v>0</v>
      </c>
      <c r="AE46" s="1615">
        <f t="shared" si="5"/>
        <v>0</v>
      </c>
      <c r="AF46" s="1615">
        <f t="shared" si="6"/>
        <v>0</v>
      </c>
      <c r="AG46" s="1615">
        <f t="shared" si="7"/>
        <v>0</v>
      </c>
      <c r="AH46" s="1615">
        <f t="shared" si="8"/>
        <v>0</v>
      </c>
      <c r="AI46" s="1615">
        <f t="shared" si="9"/>
        <v>0</v>
      </c>
      <c r="AJ46" s="1615">
        <f t="shared" si="10"/>
        <v>0</v>
      </c>
      <c r="AK46" s="1615">
        <f t="shared" si="11"/>
        <v>0</v>
      </c>
      <c r="AL46" s="1615">
        <f t="shared" si="12"/>
        <v>0</v>
      </c>
      <c r="AM46" s="1615">
        <f t="shared" si="13"/>
        <v>0</v>
      </c>
      <c r="AN46" s="1615">
        <f t="shared" si="14"/>
        <v>0</v>
      </c>
      <c r="AO46" s="1615">
        <f t="shared" si="15"/>
        <v>0</v>
      </c>
      <c r="AP46" s="1615">
        <f t="shared" si="16"/>
        <v>0</v>
      </c>
      <c r="AQ46" s="1615">
        <f t="shared" si="17"/>
        <v>0</v>
      </c>
      <c r="AR46" s="1615">
        <f t="shared" si="17"/>
        <v>0</v>
      </c>
      <c r="AS46" s="1412"/>
      <c r="AT46" s="1412"/>
      <c r="AU46" s="1412"/>
      <c r="AV46" s="149"/>
      <c r="AW46" s="149"/>
      <c r="AX46" s="149"/>
      <c r="AY46" s="149"/>
      <c r="AZ46" s="149"/>
      <c r="BA46" s="149"/>
      <c r="BB46" s="149"/>
      <c r="BC46" s="149"/>
      <c r="BD46" s="149"/>
      <c r="BE46" s="149"/>
    </row>
    <row r="47" spans="1:57" ht="15" customHeight="1">
      <c r="A47" s="1610" t="s">
        <v>513</v>
      </c>
      <c r="B47" s="1610" t="str">
        <f>IF(VLOOKUP($A47,'Data (new)'!$A:$T,2,0)="","",VLOOKUP($A47,'Data (new)'!$A:$T,2,0))</f>
        <v/>
      </c>
      <c r="C47" s="1704" t="str">
        <f>IF(VLOOKUP($A47,'Data (new)'!$A:$T,5,0)="","",VLOOKUP($A47,'Data (new)'!$A:$T,5,0))</f>
        <v>Dune origin</v>
      </c>
      <c r="D47" s="1611" t="str">
        <f>IF(VLOOKUP($A47,'Data (new)'!$A:$T,6,0)="","",HYPERLINK(VLOOKUP($A47,'Data (new)'!A:T,7,0), VLOOKUP($A47,'Data (new)'!A:T,6,0)))</f>
        <v>Baransu</v>
      </c>
      <c r="E47" s="1610" t="str">
        <f>IF(VLOOKUP($A47,'Data (new)'!$A:$T,14,0)="","",VLOOKUP($A47,'Data (new)'!$A:$T,14,0))</f>
        <v>Slopers</v>
      </c>
      <c r="F47" s="1610" t="str">
        <f>IF(VLOOKUP($A47,'Data (new)'!$A:$T,10,0)="","",VLOOKUP($A47,'Data (new)'!$A:$T,10,0))</f>
        <v>XXL</v>
      </c>
      <c r="G47" s="1612">
        <f>IF(VLOOKUP($A47,'Data (new)'!$A:$T,11,0)="","",VLOOKUP($A47,'Data (new)'!$A:$T,11,0))</f>
        <v>3</v>
      </c>
      <c r="H47" s="1613">
        <f>IF(VLOOKUP($A47,'Data (new)'!$A:$T,16,0)="","",VLOOKUP($A47,'Data (new)'!$A:$T,16,0))</f>
        <v>157</v>
      </c>
      <c r="I47" s="782"/>
      <c r="J47" s="782"/>
      <c r="K47" s="782"/>
      <c r="L47" s="782"/>
      <c r="M47" s="783"/>
      <c r="N47" s="784"/>
      <c r="O47" s="785"/>
      <c r="P47" s="783"/>
      <c r="Q47" s="786"/>
      <c r="R47" s="785"/>
      <c r="S47" s="785"/>
      <c r="T47" s="785"/>
      <c r="U47" s="785"/>
      <c r="V47" s="783"/>
      <c r="W47" s="1367"/>
      <c r="X47" s="1614">
        <f>IF(VLOOKUP($A47,'Data (new)'!$A:$T,12,0)="","",VLOOKUP($A47,'Data (new)'!$A:$T,12,0))</f>
        <v>7.2450000000000001</v>
      </c>
      <c r="Y47" s="1612" t="str">
        <f t="shared" ref="Y47" si="67">IF(Z47="","",(Z47*G47))</f>
        <v/>
      </c>
      <c r="Z47" s="1612" t="str">
        <f>IF(SUM(I47:W47)=0,"",SUM(I47:W47))</f>
        <v/>
      </c>
      <c r="AA47" s="1613" t="str">
        <f>IF(Z47="","",SUM(I47:W47)*H47)</f>
        <v/>
      </c>
      <c r="AB47" s="1613" t="str">
        <f>IF(ISERROR('Agripp Holds PE (EU)'!$AA47*(1-$F$3)),"",'Agripp Holds PE (EU)'!$AA47*(1-$F$3))</f>
        <v/>
      </c>
      <c r="AC47" s="1614" t="str">
        <f>IF(Z47="","",SUM(I47:W47)*X47)</f>
        <v/>
      </c>
      <c r="AD47" s="1615">
        <f t="shared" si="4"/>
        <v>0</v>
      </c>
      <c r="AE47" s="1615">
        <f t="shared" si="5"/>
        <v>0</v>
      </c>
      <c r="AF47" s="1615">
        <f t="shared" si="6"/>
        <v>0</v>
      </c>
      <c r="AG47" s="1615">
        <f t="shared" si="7"/>
        <v>0</v>
      </c>
      <c r="AH47" s="1615">
        <f t="shared" si="8"/>
        <v>0</v>
      </c>
      <c r="AI47" s="1615">
        <f t="shared" si="9"/>
        <v>0</v>
      </c>
      <c r="AJ47" s="1615">
        <f t="shared" si="10"/>
        <v>0</v>
      </c>
      <c r="AK47" s="1615">
        <f t="shared" si="11"/>
        <v>0</v>
      </c>
      <c r="AL47" s="1615">
        <f t="shared" si="12"/>
        <v>0</v>
      </c>
      <c r="AM47" s="1615">
        <f t="shared" si="13"/>
        <v>0</v>
      </c>
      <c r="AN47" s="1615">
        <f t="shared" si="14"/>
        <v>0</v>
      </c>
      <c r="AO47" s="1615">
        <f t="shared" si="15"/>
        <v>0</v>
      </c>
      <c r="AP47" s="1615">
        <f t="shared" si="16"/>
        <v>0</v>
      </c>
      <c r="AQ47" s="1615">
        <f t="shared" si="17"/>
        <v>0</v>
      </c>
      <c r="AR47" s="1615">
        <f t="shared" si="17"/>
        <v>0</v>
      </c>
      <c r="AS47" s="1612"/>
      <c r="AT47" s="1613"/>
      <c r="AU47" s="1613"/>
      <c r="AV47" s="1614"/>
      <c r="AW47" s="1614"/>
      <c r="AX47" s="1612"/>
      <c r="AY47" s="1612"/>
      <c r="AZ47" s="1613"/>
      <c r="BA47" s="1613"/>
      <c r="BB47" s="1614"/>
      <c r="BC47" s="1614"/>
      <c r="BD47" s="1612"/>
      <c r="BE47" s="1612"/>
    </row>
    <row r="48" spans="1:57" ht="15" customHeight="1">
      <c r="A48" s="1616" t="s">
        <v>514</v>
      </c>
      <c r="B48" s="1616" t="str">
        <f>IF(VLOOKUP($A48,'Data (new)'!$A:$T,2,0)="","",VLOOKUP($A48,'Data (new)'!$A:$T,2,0))</f>
        <v/>
      </c>
      <c r="C48" s="1705"/>
      <c r="D48" s="1617" t="str">
        <f>IF(VLOOKUP($A48,'Data (new)'!$A:$T,6,0)="","",HYPERLINK(VLOOKUP($A48,'Data (new)'!A:T,7,0), VLOOKUP($A48,'Data (new)'!A:T,6,0)))</f>
        <v>Botan</v>
      </c>
      <c r="E48" s="1616" t="str">
        <f>IF(VLOOKUP($A48,'Data (new)'!$A:$T,14,0)="","",VLOOKUP($A48,'Data (new)'!$A:$T,14,0))</f>
        <v>Footholds</v>
      </c>
      <c r="F48" s="1616" t="str">
        <f>IF(VLOOKUP($A48,'Data (new)'!$A:$T,10,0)="","",VLOOKUP($A48,'Data (new)'!$A:$T,10,0))</f>
        <v>XS</v>
      </c>
      <c r="G48" s="1618">
        <f>IF(VLOOKUP($A48,'Data (new)'!$A:$T,11,0)="","",VLOOKUP($A48,'Data (new)'!$A:$T,11,0))</f>
        <v>10</v>
      </c>
      <c r="H48" s="1619">
        <f>IF(VLOOKUP($A48,'Data (new)'!$A:$T,16,0)="","",VLOOKUP($A48,'Data (new)'!$A:$T,16,0))</f>
        <v>44</v>
      </c>
      <c r="I48" s="787"/>
      <c r="J48" s="787"/>
      <c r="K48" s="787"/>
      <c r="L48" s="787"/>
      <c r="M48" s="788"/>
      <c r="N48" s="789"/>
      <c r="O48" s="790"/>
      <c r="P48" s="788"/>
      <c r="Q48" s="791"/>
      <c r="R48" s="790"/>
      <c r="S48" s="790"/>
      <c r="T48" s="790"/>
      <c r="U48" s="790"/>
      <c r="V48" s="788"/>
      <c r="W48" s="1366"/>
      <c r="X48" s="1620">
        <f>IF(VLOOKUP($A48,'Data (new)'!$A:$T,12,0)="","",VLOOKUP($A48,'Data (new)'!$A:$T,12,0))</f>
        <v>0.54700000000000004</v>
      </c>
      <c r="Y48" s="1618" t="str">
        <f>IF(Z48="","",(Z48*G48))</f>
        <v/>
      </c>
      <c r="Z48" s="1618" t="str">
        <f>IF(SUM(I48:W48)=0,"",SUM(I48:W48))</f>
        <v/>
      </c>
      <c r="AA48" s="1619" t="str">
        <f>IF(Z48="","",SUM(I48:W48)*H48)</f>
        <v/>
      </c>
      <c r="AB48" s="1619" t="str">
        <f>IF(ISERROR('Agripp Holds PE (EU)'!$AA48*(1-$F$3)),"",'Agripp Holds PE (EU)'!$AA48*(1-$F$3))</f>
        <v/>
      </c>
      <c r="AC48" s="1620" t="str">
        <f>IF(Z48="","",SUM(I48:W48)*X48)</f>
        <v/>
      </c>
      <c r="AD48" s="1615">
        <f t="shared" si="4"/>
        <v>0</v>
      </c>
      <c r="AE48" s="1615">
        <f t="shared" si="5"/>
        <v>0</v>
      </c>
      <c r="AF48" s="1615">
        <f t="shared" si="6"/>
        <v>0</v>
      </c>
      <c r="AG48" s="1615">
        <f t="shared" si="7"/>
        <v>0</v>
      </c>
      <c r="AH48" s="1615">
        <f t="shared" si="8"/>
        <v>0</v>
      </c>
      <c r="AI48" s="1615">
        <f t="shared" si="9"/>
        <v>0</v>
      </c>
      <c r="AJ48" s="1615">
        <f t="shared" si="10"/>
        <v>0</v>
      </c>
      <c r="AK48" s="1615">
        <f t="shared" si="11"/>
        <v>0</v>
      </c>
      <c r="AL48" s="1615">
        <f t="shared" si="12"/>
        <v>0</v>
      </c>
      <c r="AM48" s="1615">
        <f t="shared" si="13"/>
        <v>0</v>
      </c>
      <c r="AN48" s="1615">
        <f t="shared" si="14"/>
        <v>0</v>
      </c>
      <c r="AO48" s="1615">
        <f t="shared" si="15"/>
        <v>0</v>
      </c>
      <c r="AP48" s="1615">
        <f t="shared" si="16"/>
        <v>0</v>
      </c>
      <c r="AQ48" s="1615">
        <f t="shared" si="17"/>
        <v>0</v>
      </c>
      <c r="AR48" s="1615">
        <f t="shared" si="17"/>
        <v>0</v>
      </c>
      <c r="AS48" s="1618"/>
      <c r="AT48" s="1619"/>
      <c r="AU48" s="1619"/>
      <c r="AV48" s="1620"/>
      <c r="AW48" s="1620"/>
      <c r="AX48" s="1618"/>
      <c r="AY48" s="1618"/>
      <c r="AZ48" s="1619"/>
      <c r="BA48" s="1619"/>
      <c r="BB48" s="1620"/>
      <c r="BC48" s="1620"/>
      <c r="BD48" s="1618"/>
      <c r="BE48" s="1618"/>
    </row>
    <row r="49" spans="1:57" ht="15" customHeight="1">
      <c r="A49" s="1610" t="s">
        <v>515</v>
      </c>
      <c r="B49" s="1610" t="str">
        <f>IF(VLOOKUP($A49,'Data (new)'!$A:$T,2,0)="","",VLOOKUP($A49,'Data (new)'!$A:$T,2,0))</f>
        <v/>
      </c>
      <c r="C49" s="1705"/>
      <c r="D49" s="1611" t="str">
        <f>IF(VLOOKUP($A49,'Data (new)'!$A:$T,6,0)="","",HYPERLINK(VLOOKUP($A49,'Data (new)'!A:T,7,0), VLOOKUP($A49,'Data (new)'!A:T,6,0)))</f>
        <v>Chuli</v>
      </c>
      <c r="E49" s="1610" t="str">
        <f>IF(VLOOKUP($A49,'Data (new)'!$A:$T,14,0)="","",VLOOKUP($A49,'Data (new)'!$A:$T,14,0))</f>
        <v>Jugs</v>
      </c>
      <c r="F49" s="1610" t="str">
        <f>IF(VLOOKUP($A49,'Data (new)'!$A:$T,10,0)="","",VLOOKUP($A49,'Data (new)'!$A:$T,10,0))</f>
        <v>XL</v>
      </c>
      <c r="G49" s="1612">
        <f>IF(VLOOKUP($A49,'Data (new)'!$A:$T,11,0)="","",VLOOKUP($A49,'Data (new)'!$A:$T,11,0))</f>
        <v>4</v>
      </c>
      <c r="H49" s="1613">
        <f>IF(VLOOKUP($A49,'Data (new)'!$A:$T,16,0)="","",VLOOKUP($A49,'Data (new)'!$A:$T,16,0))</f>
        <v>78</v>
      </c>
      <c r="I49" s="792"/>
      <c r="J49" s="792"/>
      <c r="K49" s="792"/>
      <c r="L49" s="792"/>
      <c r="M49" s="793"/>
      <c r="N49" s="794"/>
      <c r="O49" s="795"/>
      <c r="P49" s="793"/>
      <c r="Q49" s="796"/>
      <c r="R49" s="795"/>
      <c r="S49" s="795"/>
      <c r="T49" s="795"/>
      <c r="U49" s="795"/>
      <c r="V49" s="793"/>
      <c r="W49" s="1367"/>
      <c r="X49" s="1614">
        <f>IF(VLOOKUP($A49,'Data (new)'!$A:$T,12,0)="","",VLOOKUP($A49,'Data (new)'!$A:$T,12,0))</f>
        <v>3.08</v>
      </c>
      <c r="Y49" s="1612" t="str">
        <f t="shared" ref="Y49:Y74" si="68">IF(Z49="","",(Z49*G49))</f>
        <v/>
      </c>
      <c r="Z49" s="1612" t="str">
        <f t="shared" ref="Z49:Z74" si="69">IF(SUM(I49:W49)=0,"",SUM(I49:W49))</f>
        <v/>
      </c>
      <c r="AA49" s="1613" t="str">
        <f t="shared" ref="AA49:AA74" si="70">IF(Z49="","",SUM(I49:W49)*H49)</f>
        <v/>
      </c>
      <c r="AB49" s="1613" t="str">
        <f>IF(ISERROR('Agripp Holds PE (EU)'!$AA49*(1-$F$3)),"",'Agripp Holds PE (EU)'!$AA49*(1-$F$3))</f>
        <v/>
      </c>
      <c r="AC49" s="1614" t="str">
        <f t="shared" ref="AC49:AC74" si="71">IF(Z49="","",SUM(I49:W49)*X49)</f>
        <v/>
      </c>
      <c r="AD49" s="1615">
        <f t="shared" si="4"/>
        <v>0</v>
      </c>
      <c r="AE49" s="1615">
        <f t="shared" si="5"/>
        <v>0</v>
      </c>
      <c r="AF49" s="1615">
        <f t="shared" si="6"/>
        <v>0</v>
      </c>
      <c r="AG49" s="1615">
        <f t="shared" si="7"/>
        <v>0</v>
      </c>
      <c r="AH49" s="1615">
        <f t="shared" si="8"/>
        <v>0</v>
      </c>
      <c r="AI49" s="1615">
        <f t="shared" si="9"/>
        <v>0</v>
      </c>
      <c r="AJ49" s="1615">
        <f t="shared" si="10"/>
        <v>0</v>
      </c>
      <c r="AK49" s="1615">
        <f t="shared" si="11"/>
        <v>0</v>
      </c>
      <c r="AL49" s="1615">
        <f t="shared" si="12"/>
        <v>0</v>
      </c>
      <c r="AM49" s="1615">
        <f t="shared" si="13"/>
        <v>0</v>
      </c>
      <c r="AN49" s="1615">
        <f t="shared" si="14"/>
        <v>0</v>
      </c>
      <c r="AO49" s="1615">
        <f t="shared" si="15"/>
        <v>0</v>
      </c>
      <c r="AP49" s="1615">
        <f t="shared" si="16"/>
        <v>0</v>
      </c>
      <c r="AQ49" s="1615">
        <f t="shared" si="17"/>
        <v>0</v>
      </c>
      <c r="AR49" s="1615">
        <f t="shared" si="17"/>
        <v>0</v>
      </c>
      <c r="AS49" s="1621"/>
      <c r="AT49" s="1621"/>
      <c r="AU49" s="1621"/>
      <c r="AV49" s="149"/>
      <c r="AW49" s="149"/>
      <c r="AX49" s="149"/>
      <c r="AY49" s="149"/>
      <c r="AZ49" s="149"/>
      <c r="BA49" s="149"/>
      <c r="BB49" s="149"/>
      <c r="BC49" s="149"/>
      <c r="BD49" s="149"/>
      <c r="BE49" s="149"/>
    </row>
    <row r="50" spans="1:57" ht="15" customHeight="1">
      <c r="A50" s="1616" t="s">
        <v>516</v>
      </c>
      <c r="B50" s="1616" t="str">
        <f>IF(VLOOKUP($A50,'Data (new)'!$A:$T,2,0)="","",VLOOKUP($A50,'Data (new)'!$A:$T,2,0))</f>
        <v/>
      </c>
      <c r="C50" s="1705"/>
      <c r="D50" s="1617" t="str">
        <f>IF(VLOOKUP($A50,'Data (new)'!$A:$T,6,0)="","",HYPERLINK(VLOOKUP($A50,'Data (new)'!A:T,7,0), VLOOKUP($A50,'Data (new)'!A:T,6,0)))</f>
        <v>Conor</v>
      </c>
      <c r="E50" s="1616" t="str">
        <f>IF(VLOOKUP($A50,'Data (new)'!$A:$T,14,0)="","",VLOOKUP($A50,'Data (new)'!$A:$T,14,0))</f>
        <v>Jugs</v>
      </c>
      <c r="F50" s="1616" t="str">
        <f>IF(VLOOKUP($A50,'Data (new)'!$A:$T,10,0)="","",VLOOKUP($A50,'Data (new)'!$A:$T,10,0))</f>
        <v>L</v>
      </c>
      <c r="G50" s="1618">
        <f>IF(VLOOKUP($A50,'Data (new)'!$A:$T,11,0)="","",VLOOKUP($A50,'Data (new)'!$A:$T,11,0))</f>
        <v>10</v>
      </c>
      <c r="H50" s="1619">
        <f>IF(VLOOKUP($A50,'Data (new)'!$A:$T,16,0)="","",VLOOKUP($A50,'Data (new)'!$A:$T,16,0))</f>
        <v>118</v>
      </c>
      <c r="I50" s="787"/>
      <c r="J50" s="787"/>
      <c r="K50" s="787"/>
      <c r="L50" s="787"/>
      <c r="M50" s="788"/>
      <c r="N50" s="789"/>
      <c r="O50" s="790"/>
      <c r="P50" s="788"/>
      <c r="Q50" s="791"/>
      <c r="R50" s="790"/>
      <c r="S50" s="790"/>
      <c r="T50" s="790"/>
      <c r="U50" s="790"/>
      <c r="V50" s="788"/>
      <c r="W50" s="1366"/>
      <c r="X50" s="1620">
        <f>IF(VLOOKUP($A50,'Data (new)'!$A:$T,12,0)="","",VLOOKUP($A50,'Data (new)'!$A:$T,12,0))</f>
        <v>4.4539999999999997</v>
      </c>
      <c r="Y50" s="1618" t="str">
        <f t="shared" si="68"/>
        <v/>
      </c>
      <c r="Z50" s="1618" t="str">
        <f t="shared" si="69"/>
        <v/>
      </c>
      <c r="AA50" s="1619" t="str">
        <f t="shared" si="70"/>
        <v/>
      </c>
      <c r="AB50" s="1619" t="str">
        <f>IF(ISERROR('Agripp Holds PE (EU)'!$AA50*(1-$F$3)),"",'Agripp Holds PE (EU)'!$AA50*(1-$F$3))</f>
        <v/>
      </c>
      <c r="AC50" s="1620" t="str">
        <f t="shared" si="71"/>
        <v/>
      </c>
      <c r="AD50" s="1615">
        <f t="shared" si="4"/>
        <v>0</v>
      </c>
      <c r="AE50" s="1615">
        <f t="shared" si="5"/>
        <v>0</v>
      </c>
      <c r="AF50" s="1615">
        <f t="shared" si="6"/>
        <v>0</v>
      </c>
      <c r="AG50" s="1615">
        <f t="shared" si="7"/>
        <v>0</v>
      </c>
      <c r="AH50" s="1615">
        <f t="shared" si="8"/>
        <v>0</v>
      </c>
      <c r="AI50" s="1615">
        <f t="shared" si="9"/>
        <v>0</v>
      </c>
      <c r="AJ50" s="1615">
        <f t="shared" si="10"/>
        <v>0</v>
      </c>
      <c r="AK50" s="1615">
        <f t="shared" si="11"/>
        <v>0</v>
      </c>
      <c r="AL50" s="1615">
        <f t="shared" si="12"/>
        <v>0</v>
      </c>
      <c r="AM50" s="1615">
        <f t="shared" si="13"/>
        <v>0</v>
      </c>
      <c r="AN50" s="1615">
        <f t="shared" si="14"/>
        <v>0</v>
      </c>
      <c r="AO50" s="1615">
        <f t="shared" si="15"/>
        <v>0</v>
      </c>
      <c r="AP50" s="1615">
        <f t="shared" si="16"/>
        <v>0</v>
      </c>
      <c r="AQ50" s="1615">
        <f t="shared" si="17"/>
        <v>0</v>
      </c>
      <c r="AR50" s="1615">
        <f t="shared" si="17"/>
        <v>0</v>
      </c>
      <c r="AS50" s="1621"/>
      <c r="AT50" s="1621"/>
      <c r="AU50" s="1621"/>
      <c r="AV50" s="149"/>
      <c r="AW50" s="149"/>
      <c r="AX50" s="149"/>
      <c r="AY50" s="149"/>
      <c r="AZ50" s="149"/>
      <c r="BA50" s="149"/>
      <c r="BB50" s="149"/>
      <c r="BC50" s="149"/>
      <c r="BD50" s="149"/>
      <c r="BE50" s="149"/>
    </row>
    <row r="51" spans="1:57" ht="15" customHeight="1">
      <c r="A51" s="1610" t="s">
        <v>517</v>
      </c>
      <c r="B51" s="1610" t="str">
        <f>IF(VLOOKUP($A51,'Data (new)'!$A:$T,2,0)="","",VLOOKUP($A51,'Data (new)'!$A:$T,2,0))</f>
        <v/>
      </c>
      <c r="C51" s="1705"/>
      <c r="D51" s="1611" t="str">
        <f>IF(VLOOKUP($A51,'Data (new)'!$A:$T,6,0)="","",HYPERLINK(VLOOKUP($A51,'Data (new)'!A:T,7,0), VLOOKUP($A51,'Data (new)'!A:T,6,0)))</f>
        <v>Daiya</v>
      </c>
      <c r="E51" s="1610" t="str">
        <f>IF(VLOOKUP($A51,'Data (new)'!$A:$T,14,0)="","",VLOOKUP($A51,'Data (new)'!$A:$T,14,0))</f>
        <v>Footholds</v>
      </c>
      <c r="F51" s="1610" t="str">
        <f>IF(VLOOKUP($A51,'Data (new)'!$A:$T,10,0)="","",VLOOKUP($A51,'Data (new)'!$A:$T,10,0))</f>
        <v>XS</v>
      </c>
      <c r="G51" s="1612">
        <f>IF(VLOOKUP($A51,'Data (new)'!$A:$T,11,0)="","",VLOOKUP($A51,'Data (new)'!$A:$T,11,0))</f>
        <v>10</v>
      </c>
      <c r="H51" s="1613">
        <f>IF(VLOOKUP($A51,'Data (new)'!$A:$T,16,0)="","",VLOOKUP($A51,'Data (new)'!$A:$T,16,0))</f>
        <v>47</v>
      </c>
      <c r="I51" s="792"/>
      <c r="J51" s="792"/>
      <c r="K51" s="792"/>
      <c r="L51" s="792"/>
      <c r="M51" s="793"/>
      <c r="N51" s="794"/>
      <c r="O51" s="795"/>
      <c r="P51" s="793"/>
      <c r="Q51" s="796"/>
      <c r="R51" s="795"/>
      <c r="S51" s="795"/>
      <c r="T51" s="795"/>
      <c r="U51" s="795"/>
      <c r="V51" s="793"/>
      <c r="W51" s="1367"/>
      <c r="X51" s="1614">
        <f>IF(VLOOKUP($A51,'Data (new)'!$A:$T,12,0)="","",VLOOKUP($A51,'Data (new)'!$A:$T,12,0))</f>
        <v>0.70699999999999996</v>
      </c>
      <c r="Y51" s="1612" t="str">
        <f t="shared" si="68"/>
        <v/>
      </c>
      <c r="Z51" s="1612" t="str">
        <f t="shared" si="69"/>
        <v/>
      </c>
      <c r="AA51" s="1613" t="str">
        <f t="shared" si="70"/>
        <v/>
      </c>
      <c r="AB51" s="1613" t="str">
        <f>IF(ISERROR('Agripp Holds PE (EU)'!$AA51*(1-$F$3)),"",'Agripp Holds PE (EU)'!$AA51*(1-$F$3))</f>
        <v/>
      </c>
      <c r="AC51" s="1614" t="str">
        <f t="shared" si="71"/>
        <v/>
      </c>
      <c r="AD51" s="1615">
        <f t="shared" si="4"/>
        <v>0</v>
      </c>
      <c r="AE51" s="1615">
        <f t="shared" si="5"/>
        <v>0</v>
      </c>
      <c r="AF51" s="1615">
        <f t="shared" si="6"/>
        <v>0</v>
      </c>
      <c r="AG51" s="1615">
        <f t="shared" si="7"/>
        <v>0</v>
      </c>
      <c r="AH51" s="1615">
        <f t="shared" si="8"/>
        <v>0</v>
      </c>
      <c r="AI51" s="1615">
        <f t="shared" si="9"/>
        <v>0</v>
      </c>
      <c r="AJ51" s="1615">
        <f t="shared" si="10"/>
        <v>0</v>
      </c>
      <c r="AK51" s="1615">
        <f t="shared" si="11"/>
        <v>0</v>
      </c>
      <c r="AL51" s="1615">
        <f t="shared" si="12"/>
        <v>0</v>
      </c>
      <c r="AM51" s="1615">
        <f t="shared" si="13"/>
        <v>0</v>
      </c>
      <c r="AN51" s="1615">
        <f t="shared" si="14"/>
        <v>0</v>
      </c>
      <c r="AO51" s="1615">
        <f t="shared" si="15"/>
        <v>0</v>
      </c>
      <c r="AP51" s="1615">
        <f t="shared" si="16"/>
        <v>0</v>
      </c>
      <c r="AQ51" s="1615">
        <f t="shared" si="17"/>
        <v>0</v>
      </c>
      <c r="AR51" s="1615">
        <f t="shared" si="17"/>
        <v>0</v>
      </c>
      <c r="AS51" s="1621"/>
      <c r="AT51" s="1621"/>
      <c r="AU51" s="1621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</row>
    <row r="52" spans="1:57" ht="15" customHeight="1">
      <c r="A52" s="1616" t="s">
        <v>518</v>
      </c>
      <c r="B52" s="1616" t="str">
        <f>IF(VLOOKUP($A52,'Data (new)'!$A:$T,2,0)="","",VLOOKUP($A52,'Data (new)'!$A:$T,2,0))</f>
        <v/>
      </c>
      <c r="C52" s="1705"/>
      <c r="D52" s="1617" t="str">
        <f>IF(VLOOKUP($A52,'Data (new)'!$A:$T,6,0)="","",HYPERLINK(VLOOKUP($A52,'Data (new)'!A:T,7,0), VLOOKUP($A52,'Data (new)'!A:T,6,0)))</f>
        <v>Dune 1</v>
      </c>
      <c r="E52" s="1616" t="str">
        <f>IF(VLOOKUP($A52,'Data (new)'!$A:$T,14,0)="","",VLOOKUP($A52,'Data (new)'!$A:$T,14,0))</f>
        <v>Slopers</v>
      </c>
      <c r="F52" s="1616" t="str">
        <f>IF(VLOOKUP($A52,'Data (new)'!$A:$T,10,0)="","",VLOOKUP($A52,'Data (new)'!$A:$T,10,0))</f>
        <v>MEGA</v>
      </c>
      <c r="G52" s="1618">
        <f>IF(VLOOKUP($A52,'Data (new)'!$A:$T,11,0)="","",VLOOKUP($A52,'Data (new)'!$A:$T,11,0))</f>
        <v>3</v>
      </c>
      <c r="H52" s="1619">
        <f>IF(VLOOKUP($A52,'Data (new)'!$A:$T,16,0)="","",VLOOKUP($A52,'Data (new)'!$A:$T,16,0))</f>
        <v>178</v>
      </c>
      <c r="I52" s="787"/>
      <c r="J52" s="787"/>
      <c r="K52" s="787"/>
      <c r="L52" s="787"/>
      <c r="M52" s="788"/>
      <c r="N52" s="789"/>
      <c r="O52" s="790"/>
      <c r="P52" s="788"/>
      <c r="Q52" s="791"/>
      <c r="R52" s="790"/>
      <c r="S52" s="790"/>
      <c r="T52" s="790"/>
      <c r="U52" s="790"/>
      <c r="V52" s="788"/>
      <c r="W52" s="1366"/>
      <c r="X52" s="1620">
        <f>IF(VLOOKUP($A52,'Data (new)'!$A:$T,12,0)="","",VLOOKUP($A52,'Data (new)'!$A:$T,12,0))</f>
        <v>8.3780000000000001</v>
      </c>
      <c r="Y52" s="1618" t="str">
        <f t="shared" si="68"/>
        <v/>
      </c>
      <c r="Z52" s="1618" t="str">
        <f t="shared" si="69"/>
        <v/>
      </c>
      <c r="AA52" s="1619" t="str">
        <f t="shared" si="70"/>
        <v/>
      </c>
      <c r="AB52" s="1619" t="str">
        <f>IF(ISERROR('Agripp Holds PE (EU)'!$AA52*(1-$F$3)),"",'Agripp Holds PE (EU)'!$AA52*(1-$F$3))</f>
        <v/>
      </c>
      <c r="AC52" s="1620" t="str">
        <f t="shared" si="71"/>
        <v/>
      </c>
      <c r="AD52" s="1615">
        <f t="shared" si="4"/>
        <v>0</v>
      </c>
      <c r="AE52" s="1615">
        <f t="shared" si="5"/>
        <v>0</v>
      </c>
      <c r="AF52" s="1615">
        <f t="shared" si="6"/>
        <v>0</v>
      </c>
      <c r="AG52" s="1615">
        <f t="shared" si="7"/>
        <v>0</v>
      </c>
      <c r="AH52" s="1615">
        <f t="shared" si="8"/>
        <v>0</v>
      </c>
      <c r="AI52" s="1615">
        <f t="shared" si="9"/>
        <v>0</v>
      </c>
      <c r="AJ52" s="1615">
        <f t="shared" si="10"/>
        <v>0</v>
      </c>
      <c r="AK52" s="1615">
        <f t="shared" si="11"/>
        <v>0</v>
      </c>
      <c r="AL52" s="1615">
        <f t="shared" si="12"/>
        <v>0</v>
      </c>
      <c r="AM52" s="1615">
        <f t="shared" si="13"/>
        <v>0</v>
      </c>
      <c r="AN52" s="1615">
        <f t="shared" si="14"/>
        <v>0</v>
      </c>
      <c r="AO52" s="1615">
        <f t="shared" si="15"/>
        <v>0</v>
      </c>
      <c r="AP52" s="1615">
        <f t="shared" si="16"/>
        <v>0</v>
      </c>
      <c r="AQ52" s="1615">
        <f t="shared" si="17"/>
        <v>0</v>
      </c>
      <c r="AR52" s="1615">
        <f t="shared" si="17"/>
        <v>0</v>
      </c>
      <c r="AS52" s="1621"/>
      <c r="AT52" s="1621"/>
      <c r="AU52" s="1621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</row>
    <row r="53" spans="1:57" ht="15" customHeight="1">
      <c r="A53" s="1610" t="s">
        <v>519</v>
      </c>
      <c r="B53" s="1610" t="str">
        <f>IF(VLOOKUP($A53,'Data (new)'!$A:$T,2,0)="","",VLOOKUP($A53,'Data (new)'!$A:$T,2,0))</f>
        <v/>
      </c>
      <c r="C53" s="1705"/>
      <c r="D53" s="1611" t="str">
        <f>IF(VLOOKUP($A53,'Data (new)'!$A:$T,6,0)="","",HYPERLINK(VLOOKUP($A53,'Data (new)'!A:T,7,0), VLOOKUP($A53,'Data (new)'!A:T,6,0)))</f>
        <v>Galeo</v>
      </c>
      <c r="E53" s="1610" t="str">
        <f>IF(VLOOKUP($A53,'Data (new)'!$A:$T,14,0)="","",VLOOKUP($A53,'Data (new)'!$A:$T,14,0))</f>
        <v>Pinches</v>
      </c>
      <c r="F53" s="1610" t="str">
        <f>IF(VLOOKUP($A53,'Data (new)'!$A:$T,10,0)="","",VLOOKUP($A53,'Data (new)'!$A:$T,10,0))</f>
        <v>XXL</v>
      </c>
      <c r="G53" s="1612">
        <f>IF(VLOOKUP($A53,'Data (new)'!$A:$T,11,0)="","",VLOOKUP($A53,'Data (new)'!$A:$T,11,0))</f>
        <v>3</v>
      </c>
      <c r="H53" s="1613">
        <f>IF(VLOOKUP($A53,'Data (new)'!$A:$T,16,0)="","",VLOOKUP($A53,'Data (new)'!$A:$T,16,0))</f>
        <v>109</v>
      </c>
      <c r="I53" s="792"/>
      <c r="J53" s="792"/>
      <c r="K53" s="792"/>
      <c r="L53" s="792"/>
      <c r="M53" s="793"/>
      <c r="N53" s="794"/>
      <c r="O53" s="795"/>
      <c r="P53" s="793"/>
      <c r="Q53" s="796"/>
      <c r="R53" s="795"/>
      <c r="S53" s="795"/>
      <c r="T53" s="795"/>
      <c r="U53" s="795"/>
      <c r="V53" s="793"/>
      <c r="W53" s="1367"/>
      <c r="X53" s="1614">
        <f>IF(VLOOKUP($A53,'Data (new)'!$A:$T,12,0)="","",VLOOKUP($A53,'Data (new)'!$A:$T,12,0))</f>
        <v>4.7329999999999997</v>
      </c>
      <c r="Y53" s="1612" t="str">
        <f t="shared" si="68"/>
        <v/>
      </c>
      <c r="Z53" s="1612" t="str">
        <f t="shared" si="69"/>
        <v/>
      </c>
      <c r="AA53" s="1613" t="str">
        <f t="shared" si="70"/>
        <v/>
      </c>
      <c r="AB53" s="1613" t="str">
        <f>IF(ISERROR('Agripp Holds PE (EU)'!$AA53*(1-$F$3)),"",'Agripp Holds PE (EU)'!$AA53*(1-$F$3))</f>
        <v/>
      </c>
      <c r="AC53" s="1614" t="str">
        <f t="shared" si="71"/>
        <v/>
      </c>
      <c r="AD53" s="1615">
        <f t="shared" si="4"/>
        <v>0</v>
      </c>
      <c r="AE53" s="1615">
        <f t="shared" si="5"/>
        <v>0</v>
      </c>
      <c r="AF53" s="1615">
        <f t="shared" si="6"/>
        <v>0</v>
      </c>
      <c r="AG53" s="1615">
        <f t="shared" si="7"/>
        <v>0</v>
      </c>
      <c r="AH53" s="1615">
        <f t="shared" si="8"/>
        <v>0</v>
      </c>
      <c r="AI53" s="1615">
        <f t="shared" si="9"/>
        <v>0</v>
      </c>
      <c r="AJ53" s="1615">
        <f t="shared" si="10"/>
        <v>0</v>
      </c>
      <c r="AK53" s="1615">
        <f t="shared" si="11"/>
        <v>0</v>
      </c>
      <c r="AL53" s="1615">
        <f t="shared" si="12"/>
        <v>0</v>
      </c>
      <c r="AM53" s="1615">
        <f t="shared" si="13"/>
        <v>0</v>
      </c>
      <c r="AN53" s="1615">
        <f t="shared" si="14"/>
        <v>0</v>
      </c>
      <c r="AO53" s="1615">
        <f t="shared" si="15"/>
        <v>0</v>
      </c>
      <c r="AP53" s="1615">
        <f t="shared" si="16"/>
        <v>0</v>
      </c>
      <c r="AQ53" s="1615">
        <f t="shared" si="17"/>
        <v>0</v>
      </c>
      <c r="AR53" s="1615">
        <f t="shared" si="17"/>
        <v>0</v>
      </c>
      <c r="AS53" s="1621"/>
      <c r="AT53" s="1621"/>
      <c r="AU53" s="1621"/>
      <c r="AV53" s="149"/>
      <c r="AW53" s="149"/>
      <c r="AX53" s="149"/>
      <c r="AY53" s="149"/>
      <c r="AZ53" s="149"/>
      <c r="BA53" s="149"/>
      <c r="BB53" s="149"/>
      <c r="BC53" s="149"/>
      <c r="BD53" s="149"/>
      <c r="BE53" s="149"/>
    </row>
    <row r="54" spans="1:57" ht="15" customHeight="1">
      <c r="A54" s="1616" t="s">
        <v>520</v>
      </c>
      <c r="B54" s="1616" t="str">
        <f>IF(VLOOKUP($A54,'Data (new)'!$A:$T,2,0)="","",VLOOKUP($A54,'Data (new)'!$A:$T,2,0))</f>
        <v/>
      </c>
      <c r="C54" s="1705"/>
      <c r="D54" s="1617" t="str">
        <f>IF(VLOOKUP($A54,'Data (new)'!$A:$T,6,0)="","",HYPERLINK(VLOOKUP($A54,'Data (new)'!A:T,7,0), VLOOKUP($A54,'Data (new)'!A:T,6,0)))</f>
        <v>Ganesh 1</v>
      </c>
      <c r="E54" s="1616" t="str">
        <f>IF(VLOOKUP($A54,'Data (new)'!$A:$T,14,0)="","",VLOOKUP($A54,'Data (new)'!$A:$T,14,0))</f>
        <v>Pinches</v>
      </c>
      <c r="F54" s="1616" t="str">
        <f>IF(VLOOKUP($A54,'Data (new)'!$A:$T,10,0)="","",VLOOKUP($A54,'Data (new)'!$A:$T,10,0))</f>
        <v>MEGA</v>
      </c>
      <c r="G54" s="1618">
        <f>IF(VLOOKUP($A54,'Data (new)'!$A:$T,11,0)="","",VLOOKUP($A54,'Data (new)'!$A:$T,11,0))</f>
        <v>3</v>
      </c>
      <c r="H54" s="1619">
        <f>IF(VLOOKUP($A54,'Data (new)'!$A:$T,16,0)="","",VLOOKUP($A54,'Data (new)'!$A:$T,16,0))</f>
        <v>153</v>
      </c>
      <c r="I54" s="787"/>
      <c r="J54" s="787"/>
      <c r="K54" s="787"/>
      <c r="L54" s="787"/>
      <c r="M54" s="788"/>
      <c r="N54" s="789"/>
      <c r="O54" s="790"/>
      <c r="P54" s="788"/>
      <c r="Q54" s="791"/>
      <c r="R54" s="790"/>
      <c r="S54" s="790"/>
      <c r="T54" s="790"/>
      <c r="U54" s="790"/>
      <c r="V54" s="788"/>
      <c r="W54" s="1366"/>
      <c r="X54" s="1620">
        <f>IF(VLOOKUP($A54,'Data (new)'!$A:$T,12,0)="","",VLOOKUP($A54,'Data (new)'!$A:$T,12,0))</f>
        <v>7.0549999999999997</v>
      </c>
      <c r="Y54" s="1618" t="str">
        <f t="shared" si="68"/>
        <v/>
      </c>
      <c r="Z54" s="1618" t="str">
        <f t="shared" si="69"/>
        <v/>
      </c>
      <c r="AA54" s="1619" t="str">
        <f t="shared" si="70"/>
        <v/>
      </c>
      <c r="AB54" s="1619" t="str">
        <f>IF(ISERROR('Agripp Holds PE (EU)'!$AA54*(1-$F$3)),"",'Agripp Holds PE (EU)'!$AA54*(1-$F$3))</f>
        <v/>
      </c>
      <c r="AC54" s="1620" t="str">
        <f t="shared" si="71"/>
        <v/>
      </c>
      <c r="AD54" s="1615">
        <f t="shared" si="4"/>
        <v>0</v>
      </c>
      <c r="AE54" s="1615">
        <f t="shared" si="5"/>
        <v>0</v>
      </c>
      <c r="AF54" s="1615">
        <f t="shared" si="6"/>
        <v>0</v>
      </c>
      <c r="AG54" s="1615">
        <f t="shared" si="7"/>
        <v>0</v>
      </c>
      <c r="AH54" s="1615">
        <f t="shared" si="8"/>
        <v>0</v>
      </c>
      <c r="AI54" s="1615">
        <f t="shared" si="9"/>
        <v>0</v>
      </c>
      <c r="AJ54" s="1615">
        <f t="shared" si="10"/>
        <v>0</v>
      </c>
      <c r="AK54" s="1615">
        <f t="shared" si="11"/>
        <v>0</v>
      </c>
      <c r="AL54" s="1615">
        <f t="shared" si="12"/>
        <v>0</v>
      </c>
      <c r="AM54" s="1615">
        <f t="shared" si="13"/>
        <v>0</v>
      </c>
      <c r="AN54" s="1615">
        <f t="shared" si="14"/>
        <v>0</v>
      </c>
      <c r="AO54" s="1615">
        <f t="shared" si="15"/>
        <v>0</v>
      </c>
      <c r="AP54" s="1615">
        <f t="shared" si="16"/>
        <v>0</v>
      </c>
      <c r="AQ54" s="1615">
        <f t="shared" si="17"/>
        <v>0</v>
      </c>
      <c r="AR54" s="1615">
        <f t="shared" si="17"/>
        <v>0</v>
      </c>
      <c r="AS54" s="1621"/>
      <c r="AT54" s="1621"/>
      <c r="AU54" s="1621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</row>
    <row r="55" spans="1:57" ht="15" customHeight="1">
      <c r="A55" s="1610" t="s">
        <v>521</v>
      </c>
      <c r="B55" s="1610" t="str">
        <f>IF(VLOOKUP($A55,'Data (new)'!$A:$T,2,0)="","",VLOOKUP($A55,'Data (new)'!$A:$T,2,0))</f>
        <v/>
      </c>
      <c r="C55" s="1705"/>
      <c r="D55" s="1611" t="str">
        <f>IF(VLOOKUP($A55,'Data (new)'!$A:$T,6,0)="","",HYPERLINK(VLOOKUP($A55,'Data (new)'!A:T,7,0), VLOOKUP($A55,'Data (new)'!A:T,6,0)))</f>
        <v>Ishi</v>
      </c>
      <c r="E55" s="1610" t="str">
        <f>IF(VLOOKUP($A55,'Data (new)'!$A:$T,14,0)="","",VLOOKUP($A55,'Data (new)'!$A:$T,14,0))</f>
        <v>Slopers</v>
      </c>
      <c r="F55" s="1610" t="str">
        <f>IF(VLOOKUP($A55,'Data (new)'!$A:$T,10,0)="","",VLOOKUP($A55,'Data (new)'!$A:$T,10,0))</f>
        <v>XL</v>
      </c>
      <c r="G55" s="1612">
        <f>IF(VLOOKUP($A55,'Data (new)'!$A:$T,11,0)="","",VLOOKUP($A55,'Data (new)'!$A:$T,11,0))</f>
        <v>4</v>
      </c>
      <c r="H55" s="1613">
        <f>IF(VLOOKUP($A55,'Data (new)'!$A:$T,16,0)="","",VLOOKUP($A55,'Data (new)'!$A:$T,16,0))</f>
        <v>77</v>
      </c>
      <c r="I55" s="792"/>
      <c r="J55" s="792"/>
      <c r="K55" s="792"/>
      <c r="L55" s="792"/>
      <c r="M55" s="793"/>
      <c r="N55" s="794"/>
      <c r="O55" s="795"/>
      <c r="P55" s="793"/>
      <c r="Q55" s="796"/>
      <c r="R55" s="795"/>
      <c r="S55" s="795"/>
      <c r="T55" s="795"/>
      <c r="U55" s="795"/>
      <c r="V55" s="793"/>
      <c r="W55" s="1367"/>
      <c r="X55" s="1614">
        <f>IF(VLOOKUP($A55,'Data (new)'!$A:$T,12,0)="","",VLOOKUP($A55,'Data (new)'!$A:$T,12,0))</f>
        <v>2.931</v>
      </c>
      <c r="Y55" s="1612" t="str">
        <f t="shared" si="68"/>
        <v/>
      </c>
      <c r="Z55" s="1612" t="str">
        <f t="shared" si="69"/>
        <v/>
      </c>
      <c r="AA55" s="1613" t="str">
        <f t="shared" si="70"/>
        <v/>
      </c>
      <c r="AB55" s="1613" t="str">
        <f>IF(ISERROR('Agripp Holds PE (EU)'!$AA55*(1-$F$3)),"",'Agripp Holds PE (EU)'!$AA55*(1-$F$3))</f>
        <v/>
      </c>
      <c r="AC55" s="1614" t="str">
        <f t="shared" si="71"/>
        <v/>
      </c>
      <c r="AD55" s="1615">
        <f t="shared" si="4"/>
        <v>0</v>
      </c>
      <c r="AE55" s="1615">
        <f t="shared" si="5"/>
        <v>0</v>
      </c>
      <c r="AF55" s="1615">
        <f t="shared" si="6"/>
        <v>0</v>
      </c>
      <c r="AG55" s="1615">
        <f t="shared" si="7"/>
        <v>0</v>
      </c>
      <c r="AH55" s="1615">
        <f t="shared" si="8"/>
        <v>0</v>
      </c>
      <c r="AI55" s="1615">
        <f t="shared" si="9"/>
        <v>0</v>
      </c>
      <c r="AJ55" s="1615">
        <f t="shared" si="10"/>
        <v>0</v>
      </c>
      <c r="AK55" s="1615">
        <f t="shared" si="11"/>
        <v>0</v>
      </c>
      <c r="AL55" s="1615">
        <f t="shared" si="12"/>
        <v>0</v>
      </c>
      <c r="AM55" s="1615">
        <f t="shared" si="13"/>
        <v>0</v>
      </c>
      <c r="AN55" s="1615">
        <f t="shared" si="14"/>
        <v>0</v>
      </c>
      <c r="AO55" s="1615">
        <f t="shared" si="15"/>
        <v>0</v>
      </c>
      <c r="AP55" s="1615">
        <f t="shared" si="16"/>
        <v>0</v>
      </c>
      <c r="AQ55" s="1615">
        <f t="shared" si="17"/>
        <v>0</v>
      </c>
      <c r="AR55" s="1615">
        <f t="shared" si="17"/>
        <v>0</v>
      </c>
      <c r="AS55" s="1621"/>
      <c r="AT55" s="1621"/>
      <c r="AU55" s="1621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</row>
    <row r="56" spans="1:57" ht="15" customHeight="1">
      <c r="A56" s="1616" t="s">
        <v>522</v>
      </c>
      <c r="B56" s="1616" t="str">
        <f>IF(VLOOKUP($A56,'Data (new)'!$A:$T,2,0)="","",VLOOKUP($A56,'Data (new)'!$A:$T,2,0))</f>
        <v/>
      </c>
      <c r="C56" s="1705"/>
      <c r="D56" s="1617" t="str">
        <f>IF(VLOOKUP($A56,'Data (new)'!$A:$T,6,0)="","",HYPERLINK(VLOOKUP($A56,'Data (new)'!A:T,7,0), VLOOKUP($A56,'Data (new)'!A:T,6,0)))</f>
        <v>Jala</v>
      </c>
      <c r="E56" s="1616" t="str">
        <f>IF(VLOOKUP($A56,'Data (new)'!$A:$T,14,0)="","",VLOOKUP($A56,'Data (new)'!$A:$T,14,0))</f>
        <v>Edges</v>
      </c>
      <c r="F56" s="1616" t="str">
        <f>IF(VLOOKUP($A56,'Data (new)'!$A:$T,10,0)="","",VLOOKUP($A56,'Data (new)'!$A:$T,10,0))</f>
        <v>M</v>
      </c>
      <c r="G56" s="1618">
        <f>IF(VLOOKUP($A56,'Data (new)'!$A:$T,11,0)="","",VLOOKUP($A56,'Data (new)'!$A:$T,11,0))</f>
        <v>5</v>
      </c>
      <c r="H56" s="1619">
        <f>IF(VLOOKUP($A56,'Data (new)'!$A:$T,16,0)="","",VLOOKUP($A56,'Data (new)'!$A:$T,16,0))</f>
        <v>58</v>
      </c>
      <c r="I56" s="787"/>
      <c r="J56" s="787"/>
      <c r="K56" s="787"/>
      <c r="L56" s="787"/>
      <c r="M56" s="788"/>
      <c r="N56" s="789"/>
      <c r="O56" s="790"/>
      <c r="P56" s="788"/>
      <c r="Q56" s="791"/>
      <c r="R56" s="790"/>
      <c r="S56" s="790"/>
      <c r="T56" s="790"/>
      <c r="U56" s="790"/>
      <c r="V56" s="788"/>
      <c r="W56" s="1366"/>
      <c r="X56" s="1620">
        <f>IF(VLOOKUP($A56,'Data (new)'!$A:$T,12,0)="","",VLOOKUP($A56,'Data (new)'!$A:$T,12,0))</f>
        <v>1.8939999999999999</v>
      </c>
      <c r="Y56" s="1618" t="str">
        <f t="shared" si="68"/>
        <v/>
      </c>
      <c r="Z56" s="1618" t="str">
        <f t="shared" si="69"/>
        <v/>
      </c>
      <c r="AA56" s="1619" t="str">
        <f t="shared" si="70"/>
        <v/>
      </c>
      <c r="AB56" s="1619" t="str">
        <f>IF(ISERROR('Agripp Holds PE (EU)'!$AA56*(1-$F$3)),"",'Agripp Holds PE (EU)'!$AA56*(1-$F$3))</f>
        <v/>
      </c>
      <c r="AC56" s="1620" t="str">
        <f t="shared" si="71"/>
        <v/>
      </c>
      <c r="AD56" s="1615">
        <f t="shared" si="4"/>
        <v>0</v>
      </c>
      <c r="AE56" s="1615">
        <f t="shared" si="5"/>
        <v>0</v>
      </c>
      <c r="AF56" s="1615">
        <f t="shared" si="6"/>
        <v>0</v>
      </c>
      <c r="AG56" s="1615">
        <f t="shared" si="7"/>
        <v>0</v>
      </c>
      <c r="AH56" s="1615">
        <f t="shared" si="8"/>
        <v>0</v>
      </c>
      <c r="AI56" s="1615">
        <f t="shared" si="9"/>
        <v>0</v>
      </c>
      <c r="AJ56" s="1615">
        <f t="shared" si="10"/>
        <v>0</v>
      </c>
      <c r="AK56" s="1615">
        <f t="shared" si="11"/>
        <v>0</v>
      </c>
      <c r="AL56" s="1615">
        <f t="shared" si="12"/>
        <v>0</v>
      </c>
      <c r="AM56" s="1615">
        <f t="shared" si="13"/>
        <v>0</v>
      </c>
      <c r="AN56" s="1615">
        <f t="shared" si="14"/>
        <v>0</v>
      </c>
      <c r="AO56" s="1615">
        <f t="shared" si="15"/>
        <v>0</v>
      </c>
      <c r="AP56" s="1615">
        <f t="shared" si="16"/>
        <v>0</v>
      </c>
      <c r="AQ56" s="1615">
        <f t="shared" si="17"/>
        <v>0</v>
      </c>
      <c r="AR56" s="1615">
        <f t="shared" si="17"/>
        <v>0</v>
      </c>
      <c r="AS56" s="1621"/>
      <c r="AT56" s="1621"/>
      <c r="AU56" s="1621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</row>
    <row r="57" spans="1:57" ht="15" customHeight="1">
      <c r="A57" s="1610" t="s">
        <v>523</v>
      </c>
      <c r="B57" s="1610" t="str">
        <f>IF(VLOOKUP($A57,'Data (new)'!$A:$T,2,0)="","",VLOOKUP($A57,'Data (new)'!$A:$T,2,0))</f>
        <v/>
      </c>
      <c r="C57" s="1705"/>
      <c r="D57" s="1611" t="str">
        <f>IF(VLOOKUP($A57,'Data (new)'!$A:$T,6,0)="","",HYPERLINK(VLOOKUP($A57,'Data (new)'!A:T,7,0), VLOOKUP($A57,'Data (new)'!A:T,6,0)))</f>
        <v>Joker</v>
      </c>
      <c r="E57" s="1610" t="str">
        <f>IF(VLOOKUP($A57,'Data (new)'!$A:$T,14,0)="","",VLOOKUP($A57,'Data (new)'!$A:$T,14,0))</f>
        <v>Knobs</v>
      </c>
      <c r="F57" s="1610" t="str">
        <f>IF(VLOOKUP($A57,'Data (new)'!$A:$T,10,0)="","",VLOOKUP($A57,'Data (new)'!$A:$T,10,0))</f>
        <v>XXL</v>
      </c>
      <c r="G57" s="1612">
        <f>IF(VLOOKUP($A57,'Data (new)'!$A:$T,11,0)="","",VLOOKUP($A57,'Data (new)'!$A:$T,11,0))</f>
        <v>3</v>
      </c>
      <c r="H57" s="1613">
        <f>IF(VLOOKUP($A57,'Data (new)'!$A:$T,16,0)="","",VLOOKUP($A57,'Data (new)'!$A:$T,16,0))</f>
        <v>83</v>
      </c>
      <c r="I57" s="792"/>
      <c r="J57" s="792"/>
      <c r="K57" s="792"/>
      <c r="L57" s="792"/>
      <c r="M57" s="793"/>
      <c r="N57" s="794"/>
      <c r="O57" s="795"/>
      <c r="P57" s="793"/>
      <c r="Q57" s="796"/>
      <c r="R57" s="795"/>
      <c r="S57" s="795"/>
      <c r="T57" s="795"/>
      <c r="U57" s="795"/>
      <c r="V57" s="793"/>
      <c r="W57" s="1367"/>
      <c r="X57" s="1614">
        <f>IF(VLOOKUP($A57,'Data (new)'!$A:$T,12,0)="","",VLOOKUP($A57,'Data (new)'!$A:$T,12,0))</f>
        <v>3.407</v>
      </c>
      <c r="Y57" s="1612" t="str">
        <f t="shared" si="68"/>
        <v/>
      </c>
      <c r="Z57" s="1612" t="str">
        <f t="shared" si="69"/>
        <v/>
      </c>
      <c r="AA57" s="1613" t="str">
        <f t="shared" si="70"/>
        <v/>
      </c>
      <c r="AB57" s="1613" t="str">
        <f>IF(ISERROR('Agripp Holds PE (EU)'!$AA57*(1-$F$3)),"",'Agripp Holds PE (EU)'!$AA57*(1-$F$3))</f>
        <v/>
      </c>
      <c r="AC57" s="1614" t="str">
        <f t="shared" si="71"/>
        <v/>
      </c>
      <c r="AD57" s="1615">
        <f t="shared" si="4"/>
        <v>0</v>
      </c>
      <c r="AE57" s="1615">
        <f t="shared" si="5"/>
        <v>0</v>
      </c>
      <c r="AF57" s="1615">
        <f t="shared" si="6"/>
        <v>0</v>
      </c>
      <c r="AG57" s="1615">
        <f t="shared" si="7"/>
        <v>0</v>
      </c>
      <c r="AH57" s="1615">
        <f t="shared" si="8"/>
        <v>0</v>
      </c>
      <c r="AI57" s="1615">
        <f t="shared" si="9"/>
        <v>0</v>
      </c>
      <c r="AJ57" s="1615">
        <f t="shared" si="10"/>
        <v>0</v>
      </c>
      <c r="AK57" s="1615">
        <f t="shared" si="11"/>
        <v>0</v>
      </c>
      <c r="AL57" s="1615">
        <f t="shared" si="12"/>
        <v>0</v>
      </c>
      <c r="AM57" s="1615">
        <f t="shared" si="13"/>
        <v>0</v>
      </c>
      <c r="AN57" s="1615">
        <f t="shared" si="14"/>
        <v>0</v>
      </c>
      <c r="AO57" s="1615">
        <f t="shared" si="15"/>
        <v>0</v>
      </c>
      <c r="AP57" s="1615">
        <f t="shared" si="16"/>
        <v>0</v>
      </c>
      <c r="AQ57" s="1615">
        <f t="shared" si="17"/>
        <v>0</v>
      </c>
      <c r="AR57" s="1615">
        <f t="shared" si="17"/>
        <v>0</v>
      </c>
      <c r="AS57" s="1621"/>
      <c r="AT57" s="1621"/>
      <c r="AU57" s="1621"/>
      <c r="AV57" s="149"/>
      <c r="AW57" s="149"/>
      <c r="AX57" s="149"/>
      <c r="AY57" s="149"/>
      <c r="AZ57" s="149"/>
      <c r="BA57" s="149"/>
      <c r="BB57" s="149"/>
      <c r="BC57" s="149"/>
      <c r="BD57" s="149"/>
      <c r="BE57" s="149"/>
    </row>
    <row r="58" spans="1:57" ht="15" customHeight="1">
      <c r="A58" s="1616" t="s">
        <v>524</v>
      </c>
      <c r="B58" s="1616" t="str">
        <f>IF(VLOOKUP($A58,'Data (new)'!$A:$T,2,0)="","",VLOOKUP($A58,'Data (new)'!$A:$T,2,0))</f>
        <v/>
      </c>
      <c r="C58" s="1705"/>
      <c r="D58" s="1617" t="str">
        <f>IF(VLOOKUP($A58,'Data (new)'!$A:$T,6,0)="","",HYPERLINK(VLOOKUP($A58,'Data (new)'!A:T,7,0), VLOOKUP($A58,'Data (new)'!A:T,6,0)))</f>
        <v>Masu 1</v>
      </c>
      <c r="E58" s="1616" t="str">
        <f>IF(VLOOKUP($A58,'Data (new)'!$A:$T,14,0)="","",VLOOKUP($A58,'Data (new)'!$A:$T,14,0))</f>
        <v>Jugs</v>
      </c>
      <c r="F58" s="1616" t="str">
        <f>IF(VLOOKUP($A58,'Data (new)'!$A:$T,10,0)="","",VLOOKUP($A58,'Data (new)'!$A:$T,10,0))</f>
        <v>GIGA</v>
      </c>
      <c r="G58" s="1618">
        <f>IF(VLOOKUP($A58,'Data (new)'!$A:$T,11,0)="","",VLOOKUP($A58,'Data (new)'!$A:$T,11,0))</f>
        <v>1</v>
      </c>
      <c r="H58" s="1619">
        <f>IF(VLOOKUP($A58,'Data (new)'!$A:$T,16,0)="","",VLOOKUP($A58,'Data (new)'!$A:$T,16,0))</f>
        <v>72</v>
      </c>
      <c r="I58" s="787"/>
      <c r="J58" s="787"/>
      <c r="K58" s="787"/>
      <c r="L58" s="787"/>
      <c r="M58" s="788"/>
      <c r="N58" s="789"/>
      <c r="O58" s="790"/>
      <c r="P58" s="788"/>
      <c r="Q58" s="791"/>
      <c r="R58" s="790"/>
      <c r="S58" s="790"/>
      <c r="T58" s="790"/>
      <c r="U58" s="790"/>
      <c r="V58" s="788"/>
      <c r="W58" s="1366"/>
      <c r="X58" s="1620">
        <f>IF(VLOOKUP($A58,'Data (new)'!$A:$T,12,0)="","",VLOOKUP($A58,'Data (new)'!$A:$T,12,0))</f>
        <v>3.0939999999999999</v>
      </c>
      <c r="Y58" s="1618" t="str">
        <f t="shared" si="68"/>
        <v/>
      </c>
      <c r="Z58" s="1618" t="str">
        <f t="shared" si="69"/>
        <v/>
      </c>
      <c r="AA58" s="1619" t="str">
        <f t="shared" si="70"/>
        <v/>
      </c>
      <c r="AB58" s="1619" t="str">
        <f>IF(ISERROR('Agripp Holds PE (EU)'!$AA58*(1-$F$3)),"",'Agripp Holds PE (EU)'!$AA58*(1-$F$3))</f>
        <v/>
      </c>
      <c r="AC58" s="1620" t="str">
        <f t="shared" si="71"/>
        <v/>
      </c>
      <c r="AD58" s="1615">
        <f t="shared" si="4"/>
        <v>0</v>
      </c>
      <c r="AE58" s="1615">
        <f t="shared" si="5"/>
        <v>0</v>
      </c>
      <c r="AF58" s="1615">
        <f t="shared" si="6"/>
        <v>0</v>
      </c>
      <c r="AG58" s="1615">
        <f t="shared" si="7"/>
        <v>0</v>
      </c>
      <c r="AH58" s="1615">
        <f t="shared" si="8"/>
        <v>0</v>
      </c>
      <c r="AI58" s="1615">
        <f t="shared" si="9"/>
        <v>0</v>
      </c>
      <c r="AJ58" s="1615">
        <f t="shared" si="10"/>
        <v>0</v>
      </c>
      <c r="AK58" s="1615">
        <f t="shared" si="11"/>
        <v>0</v>
      </c>
      <c r="AL58" s="1615">
        <f t="shared" si="12"/>
        <v>0</v>
      </c>
      <c r="AM58" s="1615">
        <f t="shared" si="13"/>
        <v>0</v>
      </c>
      <c r="AN58" s="1615">
        <f t="shared" si="14"/>
        <v>0</v>
      </c>
      <c r="AO58" s="1615">
        <f t="shared" si="15"/>
        <v>0</v>
      </c>
      <c r="AP58" s="1615">
        <f t="shared" si="16"/>
        <v>0</v>
      </c>
      <c r="AQ58" s="1615">
        <f t="shared" si="17"/>
        <v>0</v>
      </c>
      <c r="AR58" s="1615">
        <f t="shared" si="17"/>
        <v>0</v>
      </c>
      <c r="AS58" s="1621"/>
      <c r="AT58" s="1621"/>
      <c r="AU58" s="1621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</row>
    <row r="59" spans="1:57" ht="15" customHeight="1">
      <c r="A59" s="1610" t="s">
        <v>525</v>
      </c>
      <c r="B59" s="1610" t="str">
        <f>IF(VLOOKUP($A59,'Data (new)'!$A:$T,2,0)="","",VLOOKUP($A59,'Data (new)'!$A:$T,2,0))</f>
        <v/>
      </c>
      <c r="C59" s="1705"/>
      <c r="D59" s="1611" t="str">
        <f>IF(VLOOKUP($A59,'Data (new)'!$A:$T,6,0)="","",HYPERLINK(VLOOKUP($A59,'Data (new)'!A:T,7,0), VLOOKUP($A59,'Data (new)'!A:T,6,0)))</f>
        <v>Masu 2</v>
      </c>
      <c r="E59" s="1610" t="str">
        <f>IF(VLOOKUP($A59,'Data (new)'!$A:$T,14,0)="","",VLOOKUP($A59,'Data (new)'!$A:$T,14,0))</f>
        <v>Jugs</v>
      </c>
      <c r="F59" s="1610" t="str">
        <f>IF(VLOOKUP($A59,'Data (new)'!$A:$T,10,0)="","",VLOOKUP($A59,'Data (new)'!$A:$T,10,0))</f>
        <v>MEGA</v>
      </c>
      <c r="G59" s="1612">
        <f>IF(VLOOKUP($A59,'Data (new)'!$A:$T,11,0)="","",VLOOKUP($A59,'Data (new)'!$A:$T,11,0))</f>
        <v>2</v>
      </c>
      <c r="H59" s="1613">
        <f>IF(VLOOKUP($A59,'Data (new)'!$A:$T,16,0)="","",VLOOKUP($A59,'Data (new)'!$A:$T,16,0))</f>
        <v>85</v>
      </c>
      <c r="I59" s="792"/>
      <c r="J59" s="792"/>
      <c r="K59" s="792"/>
      <c r="L59" s="792"/>
      <c r="M59" s="793"/>
      <c r="N59" s="794"/>
      <c r="O59" s="795"/>
      <c r="P59" s="793"/>
      <c r="Q59" s="796"/>
      <c r="R59" s="795"/>
      <c r="S59" s="795"/>
      <c r="T59" s="795"/>
      <c r="U59" s="795"/>
      <c r="V59" s="793"/>
      <c r="W59" s="1367"/>
      <c r="X59" s="1614">
        <f>IF(VLOOKUP($A59,'Data (new)'!$A:$T,12,0)="","",VLOOKUP($A59,'Data (new)'!$A:$T,12,0))</f>
        <v>3.6520000000000001</v>
      </c>
      <c r="Y59" s="1612" t="str">
        <f t="shared" si="68"/>
        <v/>
      </c>
      <c r="Z59" s="1612" t="str">
        <f t="shared" si="69"/>
        <v/>
      </c>
      <c r="AA59" s="1613" t="str">
        <f t="shared" si="70"/>
        <v/>
      </c>
      <c r="AB59" s="1613" t="str">
        <f>IF(ISERROR('Agripp Holds PE (EU)'!$AA59*(1-$F$3)),"",'Agripp Holds PE (EU)'!$AA59*(1-$F$3))</f>
        <v/>
      </c>
      <c r="AC59" s="1614" t="str">
        <f t="shared" si="71"/>
        <v/>
      </c>
      <c r="AD59" s="1615">
        <f t="shared" si="4"/>
        <v>0</v>
      </c>
      <c r="AE59" s="1615">
        <f t="shared" si="5"/>
        <v>0</v>
      </c>
      <c r="AF59" s="1615">
        <f t="shared" si="6"/>
        <v>0</v>
      </c>
      <c r="AG59" s="1615">
        <f t="shared" si="7"/>
        <v>0</v>
      </c>
      <c r="AH59" s="1615">
        <f t="shared" si="8"/>
        <v>0</v>
      </c>
      <c r="AI59" s="1615">
        <f t="shared" si="9"/>
        <v>0</v>
      </c>
      <c r="AJ59" s="1615">
        <f t="shared" si="10"/>
        <v>0</v>
      </c>
      <c r="AK59" s="1615">
        <f t="shared" si="11"/>
        <v>0</v>
      </c>
      <c r="AL59" s="1615">
        <f t="shared" si="12"/>
        <v>0</v>
      </c>
      <c r="AM59" s="1615">
        <f t="shared" si="13"/>
        <v>0</v>
      </c>
      <c r="AN59" s="1615">
        <f t="shared" si="14"/>
        <v>0</v>
      </c>
      <c r="AO59" s="1615">
        <f t="shared" si="15"/>
        <v>0</v>
      </c>
      <c r="AP59" s="1615">
        <f t="shared" si="16"/>
        <v>0</v>
      </c>
      <c r="AQ59" s="1615">
        <f t="shared" si="17"/>
        <v>0</v>
      </c>
      <c r="AR59" s="1615">
        <f t="shared" si="17"/>
        <v>0</v>
      </c>
      <c r="AS59" s="1621"/>
      <c r="AT59" s="1621"/>
      <c r="AU59" s="1621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</row>
    <row r="60" spans="1:57" ht="15" customHeight="1">
      <c r="A60" s="1616" t="s">
        <v>526</v>
      </c>
      <c r="B60" s="1616" t="str">
        <f>IF(VLOOKUP($A60,'Data (new)'!$A:$T,2,0)="","",VLOOKUP($A60,'Data (new)'!$A:$T,2,0))</f>
        <v/>
      </c>
      <c r="C60" s="1705"/>
      <c r="D60" s="1617" t="str">
        <f>IF(VLOOKUP($A60,'Data (new)'!$A:$T,6,0)="","",HYPERLINK(VLOOKUP($A60,'Data (new)'!A:T,7,0), VLOOKUP($A60,'Data (new)'!A:T,6,0)))</f>
        <v>Masu 3</v>
      </c>
      <c r="E60" s="1616" t="str">
        <f>IF(VLOOKUP($A60,'Data (new)'!$A:$T,14,0)="","",VLOOKUP($A60,'Data (new)'!$A:$T,14,0))</f>
        <v>Jugs</v>
      </c>
      <c r="F60" s="1616" t="str">
        <f>IF(VLOOKUP($A60,'Data (new)'!$A:$T,10,0)="","",VLOOKUP($A60,'Data (new)'!$A:$T,10,0))</f>
        <v>MEGA</v>
      </c>
      <c r="G60" s="1618">
        <f>IF(VLOOKUP($A60,'Data (new)'!$A:$T,11,0)="","",VLOOKUP($A60,'Data (new)'!$A:$T,11,0))</f>
        <v>1</v>
      </c>
      <c r="H60" s="1619">
        <f>IF(VLOOKUP($A60,'Data (new)'!$A:$T,16,0)="","",VLOOKUP($A60,'Data (new)'!$A:$T,16,0))</f>
        <v>57</v>
      </c>
      <c r="I60" s="787"/>
      <c r="J60" s="787"/>
      <c r="K60" s="787"/>
      <c r="L60" s="787"/>
      <c r="M60" s="788"/>
      <c r="N60" s="789"/>
      <c r="O60" s="790"/>
      <c r="P60" s="788"/>
      <c r="Q60" s="791"/>
      <c r="R60" s="790"/>
      <c r="S60" s="790"/>
      <c r="T60" s="790"/>
      <c r="U60" s="790"/>
      <c r="V60" s="788"/>
      <c r="W60" s="1366"/>
      <c r="X60" s="1620">
        <f>IF(VLOOKUP($A60,'Data (new)'!$A:$T,12,0)="","",VLOOKUP($A60,'Data (new)'!$A:$T,12,0))</f>
        <v>2.3530000000000002</v>
      </c>
      <c r="Y60" s="1618" t="str">
        <f t="shared" si="68"/>
        <v/>
      </c>
      <c r="Z60" s="1618" t="str">
        <f t="shared" si="69"/>
        <v/>
      </c>
      <c r="AA60" s="1619" t="str">
        <f t="shared" si="70"/>
        <v/>
      </c>
      <c r="AB60" s="1619" t="str">
        <f>IF(ISERROR('Agripp Holds PE (EU)'!$AA60*(1-$F$3)),"",'Agripp Holds PE (EU)'!$AA60*(1-$F$3))</f>
        <v/>
      </c>
      <c r="AC60" s="1620" t="str">
        <f t="shared" si="71"/>
        <v/>
      </c>
      <c r="AD60" s="1615">
        <f t="shared" si="4"/>
        <v>0</v>
      </c>
      <c r="AE60" s="1615">
        <f t="shared" si="5"/>
        <v>0</v>
      </c>
      <c r="AF60" s="1615">
        <f t="shared" si="6"/>
        <v>0</v>
      </c>
      <c r="AG60" s="1615">
        <f t="shared" si="7"/>
        <v>0</v>
      </c>
      <c r="AH60" s="1615">
        <f t="shared" si="8"/>
        <v>0</v>
      </c>
      <c r="AI60" s="1615">
        <f t="shared" si="9"/>
        <v>0</v>
      </c>
      <c r="AJ60" s="1615">
        <f t="shared" si="10"/>
        <v>0</v>
      </c>
      <c r="AK60" s="1615">
        <f t="shared" si="11"/>
        <v>0</v>
      </c>
      <c r="AL60" s="1615">
        <f t="shared" si="12"/>
        <v>0</v>
      </c>
      <c r="AM60" s="1615">
        <f t="shared" si="13"/>
        <v>0</v>
      </c>
      <c r="AN60" s="1615">
        <f t="shared" si="14"/>
        <v>0</v>
      </c>
      <c r="AO60" s="1615">
        <f t="shared" si="15"/>
        <v>0</v>
      </c>
      <c r="AP60" s="1615">
        <f t="shared" si="16"/>
        <v>0</v>
      </c>
      <c r="AQ60" s="1615">
        <f t="shared" si="17"/>
        <v>0</v>
      </c>
      <c r="AR60" s="1615">
        <f t="shared" si="17"/>
        <v>0</v>
      </c>
      <c r="AS60" s="1621"/>
      <c r="AT60" s="1621"/>
      <c r="AU60" s="1621"/>
      <c r="AV60" s="149"/>
      <c r="AW60" s="149"/>
      <c r="AX60" s="149"/>
      <c r="AY60" s="149"/>
      <c r="AZ60" s="149"/>
      <c r="BA60" s="149"/>
      <c r="BB60" s="149"/>
      <c r="BC60" s="149"/>
      <c r="BD60" s="149"/>
      <c r="BE60" s="149"/>
    </row>
    <row r="61" spans="1:57" ht="15" customHeight="1">
      <c r="A61" s="1610" t="s">
        <v>527</v>
      </c>
      <c r="B61" s="1610" t="str">
        <f>IF(VLOOKUP($A61,'Data (new)'!$A:$T,2,0)="","",VLOOKUP($A61,'Data (new)'!$A:$T,2,0))</f>
        <v/>
      </c>
      <c r="C61" s="1705"/>
      <c r="D61" s="1611" t="str">
        <f>IF(VLOOKUP($A61,'Data (new)'!$A:$T,6,0)="","",HYPERLINK(VLOOKUP($A61,'Data (new)'!A:T,7,0), VLOOKUP($A61,'Data (new)'!A:T,6,0)))</f>
        <v>Mateo 1</v>
      </c>
      <c r="E61" s="1610" t="str">
        <f>IF(VLOOKUP($A61,'Data (new)'!$A:$T,14,0)="","",VLOOKUP($A61,'Data (new)'!$A:$T,14,0))</f>
        <v>Knobs</v>
      </c>
      <c r="F61" s="1610" t="str">
        <f>IF(VLOOKUP($A61,'Data (new)'!$A:$T,10,0)="","",VLOOKUP($A61,'Data (new)'!$A:$T,10,0))</f>
        <v>MEGA</v>
      </c>
      <c r="G61" s="1612">
        <f>IF(VLOOKUP($A61,'Data (new)'!$A:$T,11,0)="","",VLOOKUP($A61,'Data (new)'!$A:$T,11,0))</f>
        <v>2</v>
      </c>
      <c r="H61" s="1613">
        <f>IF(VLOOKUP($A61,'Data (new)'!$A:$T,16,0)="","",VLOOKUP($A61,'Data (new)'!$A:$T,16,0))</f>
        <v>87</v>
      </c>
      <c r="I61" s="792"/>
      <c r="J61" s="792"/>
      <c r="K61" s="792"/>
      <c r="L61" s="792"/>
      <c r="M61" s="793"/>
      <c r="N61" s="794"/>
      <c r="O61" s="795"/>
      <c r="P61" s="793"/>
      <c r="Q61" s="796"/>
      <c r="R61" s="795"/>
      <c r="S61" s="795"/>
      <c r="T61" s="795"/>
      <c r="U61" s="795"/>
      <c r="V61" s="793"/>
      <c r="W61" s="1367"/>
      <c r="X61" s="1614">
        <f>IF(VLOOKUP($A61,'Data (new)'!$A:$T,12,0)="","",VLOOKUP($A61,'Data (new)'!$A:$T,12,0))</f>
        <v>3.8559999999999999</v>
      </c>
      <c r="Y61" s="1612" t="str">
        <f t="shared" si="68"/>
        <v/>
      </c>
      <c r="Z61" s="1612" t="str">
        <f t="shared" si="69"/>
        <v/>
      </c>
      <c r="AA61" s="1613" t="str">
        <f t="shared" si="70"/>
        <v/>
      </c>
      <c r="AB61" s="1613" t="str">
        <f>IF(ISERROR('Agripp Holds PE (EU)'!$AA61*(1-$F$3)),"",'Agripp Holds PE (EU)'!$AA61*(1-$F$3))</f>
        <v/>
      </c>
      <c r="AC61" s="1614" t="str">
        <f t="shared" si="71"/>
        <v/>
      </c>
      <c r="AD61" s="1615">
        <f t="shared" si="4"/>
        <v>0</v>
      </c>
      <c r="AE61" s="1615">
        <f t="shared" si="5"/>
        <v>0</v>
      </c>
      <c r="AF61" s="1615">
        <f t="shared" si="6"/>
        <v>0</v>
      </c>
      <c r="AG61" s="1615">
        <f t="shared" si="7"/>
        <v>0</v>
      </c>
      <c r="AH61" s="1615">
        <f t="shared" si="8"/>
        <v>0</v>
      </c>
      <c r="AI61" s="1615">
        <f t="shared" si="9"/>
        <v>0</v>
      </c>
      <c r="AJ61" s="1615">
        <f t="shared" si="10"/>
        <v>0</v>
      </c>
      <c r="AK61" s="1615">
        <f t="shared" si="11"/>
        <v>0</v>
      </c>
      <c r="AL61" s="1615">
        <f t="shared" si="12"/>
        <v>0</v>
      </c>
      <c r="AM61" s="1615">
        <f t="shared" si="13"/>
        <v>0</v>
      </c>
      <c r="AN61" s="1615">
        <f t="shared" si="14"/>
        <v>0</v>
      </c>
      <c r="AO61" s="1615">
        <f t="shared" si="15"/>
        <v>0</v>
      </c>
      <c r="AP61" s="1615">
        <f t="shared" si="16"/>
        <v>0</v>
      </c>
      <c r="AQ61" s="1615">
        <f t="shared" si="17"/>
        <v>0</v>
      </c>
      <c r="AR61" s="1615">
        <f t="shared" si="17"/>
        <v>0</v>
      </c>
      <c r="AS61" s="1621"/>
      <c r="AT61" s="1621"/>
      <c r="AU61" s="1621"/>
      <c r="AV61" s="149"/>
      <c r="AW61" s="149"/>
      <c r="AX61" s="149"/>
      <c r="AY61" s="149"/>
      <c r="AZ61" s="149"/>
      <c r="BA61" s="149"/>
      <c r="BB61" s="149"/>
      <c r="BC61" s="149"/>
      <c r="BD61" s="149"/>
      <c r="BE61" s="149"/>
    </row>
    <row r="62" spans="1:57" ht="15" customHeight="1">
      <c r="A62" s="1616" t="s">
        <v>528</v>
      </c>
      <c r="B62" s="1616" t="str">
        <f>IF(VLOOKUP($A62,'Data (new)'!$A:$T,2,0)="","",VLOOKUP($A62,'Data (new)'!$A:$T,2,0))</f>
        <v/>
      </c>
      <c r="C62" s="1705"/>
      <c r="D62" s="1617" t="str">
        <f>IF(VLOOKUP($A62,'Data (new)'!$A:$T,6,0)="","",HYPERLINK(VLOOKUP($A62,'Data (new)'!A:T,7,0), VLOOKUP($A62,'Data (new)'!A:T,6,0)))</f>
        <v>Nexus</v>
      </c>
      <c r="E62" s="1616" t="str">
        <f>IF(VLOOKUP($A62,'Data (new)'!$A:$T,14,0)="","",VLOOKUP($A62,'Data (new)'!$A:$T,14,0))</f>
        <v>Slopers</v>
      </c>
      <c r="F62" s="1616" t="str">
        <f>IF(VLOOKUP($A62,'Data (new)'!$A:$T,10,0)="","",VLOOKUP($A62,'Data (new)'!$A:$T,10,0))</f>
        <v>M-L</v>
      </c>
      <c r="G62" s="1618">
        <f>IF(VLOOKUP($A62,'Data (new)'!$A:$T,11,0)="","",VLOOKUP($A62,'Data (new)'!$A:$T,11,0))</f>
        <v>5</v>
      </c>
      <c r="H62" s="1619">
        <f>IF(VLOOKUP($A62,'Data (new)'!$A:$T,16,0)="","",VLOOKUP($A62,'Data (new)'!$A:$T,16,0))</f>
        <v>59</v>
      </c>
      <c r="I62" s="787"/>
      <c r="J62" s="787"/>
      <c r="K62" s="787"/>
      <c r="L62" s="787"/>
      <c r="M62" s="788"/>
      <c r="N62" s="789"/>
      <c r="O62" s="790"/>
      <c r="P62" s="788"/>
      <c r="Q62" s="791"/>
      <c r="R62" s="790"/>
      <c r="S62" s="790"/>
      <c r="T62" s="790"/>
      <c r="U62" s="790"/>
      <c r="V62" s="788"/>
      <c r="W62" s="1366"/>
      <c r="X62" s="1620">
        <f>IF(VLOOKUP($A62,'Data (new)'!$A:$T,12,0)="","",VLOOKUP($A62,'Data (new)'!$A:$T,12,0))</f>
        <v>1.972</v>
      </c>
      <c r="Y62" s="1618" t="str">
        <f t="shared" si="68"/>
        <v/>
      </c>
      <c r="Z62" s="1618" t="str">
        <f t="shared" si="69"/>
        <v/>
      </c>
      <c r="AA62" s="1619" t="str">
        <f t="shared" si="70"/>
        <v/>
      </c>
      <c r="AB62" s="1619" t="str">
        <f>IF(ISERROR('Agripp Holds PE (EU)'!$AA62*(1-$F$3)),"",'Agripp Holds PE (EU)'!$AA62*(1-$F$3))</f>
        <v/>
      </c>
      <c r="AC62" s="1620" t="str">
        <f t="shared" si="71"/>
        <v/>
      </c>
      <c r="AD62" s="1615">
        <f t="shared" si="4"/>
        <v>0</v>
      </c>
      <c r="AE62" s="1615">
        <f t="shared" si="5"/>
        <v>0</v>
      </c>
      <c r="AF62" s="1615">
        <f t="shared" si="6"/>
        <v>0</v>
      </c>
      <c r="AG62" s="1615">
        <f t="shared" si="7"/>
        <v>0</v>
      </c>
      <c r="AH62" s="1615">
        <f t="shared" si="8"/>
        <v>0</v>
      </c>
      <c r="AI62" s="1615">
        <f t="shared" si="9"/>
        <v>0</v>
      </c>
      <c r="AJ62" s="1615">
        <f t="shared" si="10"/>
        <v>0</v>
      </c>
      <c r="AK62" s="1615">
        <f t="shared" si="11"/>
        <v>0</v>
      </c>
      <c r="AL62" s="1615">
        <f t="shared" si="12"/>
        <v>0</v>
      </c>
      <c r="AM62" s="1615">
        <f t="shared" si="13"/>
        <v>0</v>
      </c>
      <c r="AN62" s="1615">
        <f t="shared" si="14"/>
        <v>0</v>
      </c>
      <c r="AO62" s="1615">
        <f t="shared" si="15"/>
        <v>0</v>
      </c>
      <c r="AP62" s="1615">
        <f t="shared" si="16"/>
        <v>0</v>
      </c>
      <c r="AQ62" s="1615">
        <f t="shared" si="17"/>
        <v>0</v>
      </c>
      <c r="AR62" s="1615">
        <f t="shared" si="17"/>
        <v>0</v>
      </c>
      <c r="AS62" s="1621"/>
      <c r="AT62" s="1621"/>
      <c r="AU62" s="1621"/>
      <c r="AV62" s="149"/>
      <c r="AW62" s="149"/>
      <c r="AX62" s="149"/>
      <c r="AY62" s="149"/>
      <c r="AZ62" s="149"/>
      <c r="BA62" s="149"/>
      <c r="BB62" s="149"/>
      <c r="BC62" s="149"/>
      <c r="BD62" s="149"/>
      <c r="BE62" s="149"/>
    </row>
    <row r="63" spans="1:57" ht="15" customHeight="1">
      <c r="A63" s="1610" t="s">
        <v>529</v>
      </c>
      <c r="B63" s="1610" t="str">
        <f>IF(VLOOKUP($A63,'Data (new)'!$A:$T,2,0)="","",VLOOKUP($A63,'Data (new)'!$A:$T,2,0))</f>
        <v/>
      </c>
      <c r="C63" s="1705"/>
      <c r="D63" s="1611" t="str">
        <f>IF(VLOOKUP($A63,'Data (new)'!$A:$T,6,0)="","",HYPERLINK(VLOOKUP($A63,'Data (new)'!A:T,7,0), VLOOKUP($A63,'Data (new)'!A:T,6,0)))</f>
        <v>Octopus</v>
      </c>
      <c r="E63" s="1610" t="str">
        <f>IF(VLOOKUP($A63,'Data (new)'!$A:$T,14,0)="","",VLOOKUP($A63,'Data (new)'!$A:$T,14,0))</f>
        <v>Knobs</v>
      </c>
      <c r="F63" s="1610" t="str">
        <f>IF(VLOOKUP($A63,'Data (new)'!$A:$T,10,0)="","",VLOOKUP($A63,'Data (new)'!$A:$T,10,0))</f>
        <v>S</v>
      </c>
      <c r="G63" s="1612">
        <f>IF(VLOOKUP($A63,'Data (new)'!$A:$T,11,0)="","",VLOOKUP($A63,'Data (new)'!$A:$T,11,0))</f>
        <v>10</v>
      </c>
      <c r="H63" s="1613">
        <f>IF(VLOOKUP($A63,'Data (new)'!$A:$T,16,0)="","",VLOOKUP($A63,'Data (new)'!$A:$T,16,0))</f>
        <v>61</v>
      </c>
      <c r="I63" s="792"/>
      <c r="J63" s="792"/>
      <c r="K63" s="792"/>
      <c r="L63" s="792"/>
      <c r="M63" s="793"/>
      <c r="N63" s="794"/>
      <c r="O63" s="795"/>
      <c r="P63" s="793"/>
      <c r="Q63" s="796"/>
      <c r="R63" s="795"/>
      <c r="S63" s="795"/>
      <c r="T63" s="795"/>
      <c r="U63" s="795"/>
      <c r="V63" s="793"/>
      <c r="W63" s="1367"/>
      <c r="X63" s="1614">
        <f>IF(VLOOKUP($A63,'Data (new)'!$A:$T,12,0)="","",VLOOKUP($A63,'Data (new)'!$A:$T,12,0))</f>
        <v>1.401</v>
      </c>
      <c r="Y63" s="1612" t="str">
        <f t="shared" si="68"/>
        <v/>
      </c>
      <c r="Z63" s="1612" t="str">
        <f t="shared" si="69"/>
        <v/>
      </c>
      <c r="AA63" s="1613" t="str">
        <f t="shared" si="70"/>
        <v/>
      </c>
      <c r="AB63" s="1613" t="str">
        <f>IF(ISERROR('Agripp Holds PE (EU)'!$AA63*(1-$F$3)),"",'Agripp Holds PE (EU)'!$AA63*(1-$F$3))</f>
        <v/>
      </c>
      <c r="AC63" s="1614" t="str">
        <f t="shared" si="71"/>
        <v/>
      </c>
      <c r="AD63" s="1615">
        <f t="shared" si="4"/>
        <v>0</v>
      </c>
      <c r="AE63" s="1615">
        <f t="shared" si="5"/>
        <v>0</v>
      </c>
      <c r="AF63" s="1615">
        <f t="shared" si="6"/>
        <v>0</v>
      </c>
      <c r="AG63" s="1615">
        <f t="shared" si="7"/>
        <v>0</v>
      </c>
      <c r="AH63" s="1615">
        <f t="shared" si="8"/>
        <v>0</v>
      </c>
      <c r="AI63" s="1615">
        <f t="shared" si="9"/>
        <v>0</v>
      </c>
      <c r="AJ63" s="1615">
        <f t="shared" si="10"/>
        <v>0</v>
      </c>
      <c r="AK63" s="1615">
        <f t="shared" si="11"/>
        <v>0</v>
      </c>
      <c r="AL63" s="1615">
        <f t="shared" si="12"/>
        <v>0</v>
      </c>
      <c r="AM63" s="1615">
        <f t="shared" si="13"/>
        <v>0</v>
      </c>
      <c r="AN63" s="1615">
        <f t="shared" si="14"/>
        <v>0</v>
      </c>
      <c r="AO63" s="1615">
        <f t="shared" si="15"/>
        <v>0</v>
      </c>
      <c r="AP63" s="1615">
        <f t="shared" si="16"/>
        <v>0</v>
      </c>
      <c r="AQ63" s="1615">
        <f t="shared" si="17"/>
        <v>0</v>
      </c>
      <c r="AR63" s="1615">
        <f t="shared" si="17"/>
        <v>0</v>
      </c>
      <c r="AS63" s="1621"/>
      <c r="AT63" s="1621"/>
      <c r="AU63" s="1621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</row>
    <row r="64" spans="1:57" ht="15" customHeight="1">
      <c r="A64" s="1616" t="s">
        <v>530</v>
      </c>
      <c r="B64" s="1616" t="str">
        <f>IF(VLOOKUP($A64,'Data (new)'!$A:$T,2,0)="","",VLOOKUP($A64,'Data (new)'!$A:$T,2,0))</f>
        <v/>
      </c>
      <c r="C64" s="1705"/>
      <c r="D64" s="1617" t="str">
        <f>IF(VLOOKUP($A64,'Data (new)'!$A:$T,6,0)="","",HYPERLINK(VLOOKUP($A64,'Data (new)'!A:T,7,0), VLOOKUP($A64,'Data (new)'!A:T,6,0)))</f>
        <v>Pusi</v>
      </c>
      <c r="E64" s="1616" t="str">
        <f>IF(VLOOKUP($A64,'Data (new)'!$A:$T,14,0)="","",VLOOKUP($A64,'Data (new)'!$A:$T,14,0))</f>
        <v>Crimps</v>
      </c>
      <c r="F64" s="1616" t="str">
        <f>IF(VLOOKUP($A64,'Data (new)'!$A:$T,10,0)="","",VLOOKUP($A64,'Data (new)'!$A:$T,10,0))</f>
        <v>S</v>
      </c>
      <c r="G64" s="1618">
        <f>IF(VLOOKUP($A64,'Data (new)'!$A:$T,11,0)="","",VLOOKUP($A64,'Data (new)'!$A:$T,11,0))</f>
        <v>10</v>
      </c>
      <c r="H64" s="1619">
        <f>IF(VLOOKUP($A64,'Data (new)'!$A:$T,16,0)="","",VLOOKUP($A64,'Data (new)'!$A:$T,16,0))</f>
        <v>53</v>
      </c>
      <c r="I64" s="787"/>
      <c r="J64" s="787"/>
      <c r="K64" s="787"/>
      <c r="L64" s="787"/>
      <c r="M64" s="788"/>
      <c r="N64" s="789"/>
      <c r="O64" s="790"/>
      <c r="P64" s="788"/>
      <c r="Q64" s="791"/>
      <c r="R64" s="790"/>
      <c r="S64" s="790"/>
      <c r="T64" s="790"/>
      <c r="U64" s="790"/>
      <c r="V64" s="788"/>
      <c r="W64" s="1366"/>
      <c r="X64" s="1620">
        <f>IF(VLOOKUP($A64,'Data (new)'!$A:$T,12,0)="","",VLOOKUP($A64,'Data (new)'!$A:$T,12,0))</f>
        <v>0.97899999999999998</v>
      </c>
      <c r="Y64" s="1618" t="str">
        <f t="shared" si="68"/>
        <v/>
      </c>
      <c r="Z64" s="1618" t="str">
        <f t="shared" si="69"/>
        <v/>
      </c>
      <c r="AA64" s="1619" t="str">
        <f t="shared" si="70"/>
        <v/>
      </c>
      <c r="AB64" s="1619" t="str">
        <f>IF(ISERROR('Agripp Holds PE (EU)'!$AA64*(1-$F$3)),"",'Agripp Holds PE (EU)'!$AA64*(1-$F$3))</f>
        <v/>
      </c>
      <c r="AC64" s="1620" t="str">
        <f t="shared" si="71"/>
        <v/>
      </c>
      <c r="AD64" s="1615">
        <f t="shared" si="4"/>
        <v>0</v>
      </c>
      <c r="AE64" s="1615">
        <f t="shared" si="5"/>
        <v>0</v>
      </c>
      <c r="AF64" s="1615">
        <f t="shared" si="6"/>
        <v>0</v>
      </c>
      <c r="AG64" s="1615">
        <f t="shared" si="7"/>
        <v>0</v>
      </c>
      <c r="AH64" s="1615">
        <f t="shared" si="8"/>
        <v>0</v>
      </c>
      <c r="AI64" s="1615">
        <f t="shared" si="9"/>
        <v>0</v>
      </c>
      <c r="AJ64" s="1615">
        <f t="shared" si="10"/>
        <v>0</v>
      </c>
      <c r="AK64" s="1615">
        <f t="shared" si="11"/>
        <v>0</v>
      </c>
      <c r="AL64" s="1615">
        <f t="shared" si="12"/>
        <v>0</v>
      </c>
      <c r="AM64" s="1615">
        <f t="shared" si="13"/>
        <v>0</v>
      </c>
      <c r="AN64" s="1615">
        <f t="shared" si="14"/>
        <v>0</v>
      </c>
      <c r="AO64" s="1615">
        <f t="shared" si="15"/>
        <v>0</v>
      </c>
      <c r="AP64" s="1615">
        <f t="shared" si="16"/>
        <v>0</v>
      </c>
      <c r="AQ64" s="1615">
        <f t="shared" si="17"/>
        <v>0</v>
      </c>
      <c r="AR64" s="1615">
        <f t="shared" si="17"/>
        <v>0</v>
      </c>
      <c r="AS64" s="1621"/>
      <c r="AT64" s="1621"/>
      <c r="AU64" s="1621"/>
      <c r="AV64" s="149"/>
      <c r="AW64" s="149"/>
      <c r="AX64" s="149"/>
      <c r="AY64" s="149"/>
      <c r="AZ64" s="149"/>
      <c r="BA64" s="149"/>
      <c r="BB64" s="149"/>
      <c r="BC64" s="149"/>
      <c r="BD64" s="149"/>
      <c r="BE64" s="149"/>
    </row>
    <row r="65" spans="1:57" ht="15" customHeight="1">
      <c r="A65" s="1610" t="s">
        <v>531</v>
      </c>
      <c r="B65" s="1610" t="str">
        <f>IF(VLOOKUP($A65,'Data (new)'!$A:$T,2,0)="","",VLOOKUP($A65,'Data (new)'!$A:$T,2,0))</f>
        <v/>
      </c>
      <c r="C65" s="1705"/>
      <c r="D65" s="1611" t="str">
        <f>IF(VLOOKUP($A65,'Data (new)'!$A:$T,6,0)="","",HYPERLINK(VLOOKUP($A65,'Data (new)'!A:T,7,0), VLOOKUP($A65,'Data (new)'!A:T,6,0)))</f>
        <v>Rain</v>
      </c>
      <c r="E65" s="1610" t="str">
        <f>IF(VLOOKUP($A65,'Data (new)'!$A:$T,14,0)="","",VLOOKUP($A65,'Data (new)'!$A:$T,14,0))</f>
        <v>Edges</v>
      </c>
      <c r="F65" s="1610" t="str">
        <f>IF(VLOOKUP($A65,'Data (new)'!$A:$T,10,0)="","",VLOOKUP($A65,'Data (new)'!$A:$T,10,0))</f>
        <v>MEGA</v>
      </c>
      <c r="G65" s="1612">
        <f>IF(VLOOKUP($A65,'Data (new)'!$A:$T,11,0)="","",VLOOKUP($A65,'Data (new)'!$A:$T,11,0))</f>
        <v>6</v>
      </c>
      <c r="H65" s="1613">
        <f>IF(VLOOKUP($A65,'Data (new)'!$A:$T,16,0)="","",VLOOKUP($A65,'Data (new)'!$A:$T,16,0))</f>
        <v>192</v>
      </c>
      <c r="I65" s="792"/>
      <c r="J65" s="792"/>
      <c r="K65" s="792"/>
      <c r="L65" s="792"/>
      <c r="M65" s="793"/>
      <c r="N65" s="794"/>
      <c r="O65" s="795"/>
      <c r="P65" s="793"/>
      <c r="Q65" s="796"/>
      <c r="R65" s="795"/>
      <c r="S65" s="795"/>
      <c r="T65" s="795"/>
      <c r="U65" s="795"/>
      <c r="V65" s="793"/>
      <c r="W65" s="1367"/>
      <c r="X65" s="1614">
        <f>IF(VLOOKUP($A65,'Data (new)'!$A:$T,12,0)="","",VLOOKUP($A65,'Data (new)'!$A:$T,12,0))</f>
        <v>8.6189999999999998</v>
      </c>
      <c r="Y65" s="1612" t="str">
        <f t="shared" si="68"/>
        <v/>
      </c>
      <c r="Z65" s="1612" t="str">
        <f t="shared" si="69"/>
        <v/>
      </c>
      <c r="AA65" s="1613" t="str">
        <f t="shared" si="70"/>
        <v/>
      </c>
      <c r="AB65" s="1613" t="str">
        <f>IF(ISERROR('Agripp Holds PE (EU)'!$AA65*(1-$F$3)),"",'Agripp Holds PE (EU)'!$AA65*(1-$F$3))</f>
        <v/>
      </c>
      <c r="AC65" s="1614" t="str">
        <f t="shared" si="71"/>
        <v/>
      </c>
      <c r="AD65" s="1615">
        <f t="shared" si="4"/>
        <v>0</v>
      </c>
      <c r="AE65" s="1615">
        <f t="shared" si="5"/>
        <v>0</v>
      </c>
      <c r="AF65" s="1615">
        <f t="shared" si="6"/>
        <v>0</v>
      </c>
      <c r="AG65" s="1615">
        <f t="shared" si="7"/>
        <v>0</v>
      </c>
      <c r="AH65" s="1615">
        <f t="shared" si="8"/>
        <v>0</v>
      </c>
      <c r="AI65" s="1615">
        <f t="shared" si="9"/>
        <v>0</v>
      </c>
      <c r="AJ65" s="1615">
        <f t="shared" si="10"/>
        <v>0</v>
      </c>
      <c r="AK65" s="1615">
        <f t="shared" si="11"/>
        <v>0</v>
      </c>
      <c r="AL65" s="1615">
        <f t="shared" si="12"/>
        <v>0</v>
      </c>
      <c r="AM65" s="1615">
        <f t="shared" si="13"/>
        <v>0</v>
      </c>
      <c r="AN65" s="1615">
        <f t="shared" si="14"/>
        <v>0</v>
      </c>
      <c r="AO65" s="1615">
        <f t="shared" si="15"/>
        <v>0</v>
      </c>
      <c r="AP65" s="1615">
        <f t="shared" si="16"/>
        <v>0</v>
      </c>
      <c r="AQ65" s="1615">
        <f t="shared" si="17"/>
        <v>0</v>
      </c>
      <c r="AR65" s="1615">
        <f t="shared" si="17"/>
        <v>0</v>
      </c>
      <c r="AS65" s="1621"/>
      <c r="AT65" s="1621"/>
      <c r="AU65" s="1621"/>
      <c r="AV65" s="149"/>
      <c r="AW65" s="149"/>
      <c r="AX65" s="149"/>
      <c r="AY65" s="149"/>
      <c r="AZ65" s="149"/>
      <c r="BA65" s="149"/>
      <c r="BB65" s="149"/>
      <c r="BC65" s="149"/>
      <c r="BD65" s="149"/>
      <c r="BE65" s="149"/>
    </row>
    <row r="66" spans="1:57" ht="15" customHeight="1">
      <c r="A66" s="1616" t="s">
        <v>532</v>
      </c>
      <c r="B66" s="1616" t="str">
        <f>IF(VLOOKUP($A66,'Data (new)'!$A:$T,2,0)="","",VLOOKUP($A66,'Data (new)'!$A:$T,2,0))</f>
        <v/>
      </c>
      <c r="C66" s="1705"/>
      <c r="D66" s="1617" t="str">
        <f>IF(VLOOKUP($A66,'Data (new)'!$A:$T,6,0)="","",HYPERLINK(VLOOKUP($A66,'Data (new)'!A:T,7,0), VLOOKUP($A66,'Data (new)'!A:T,6,0)))</f>
        <v>Rex</v>
      </c>
      <c r="E66" s="1616" t="str">
        <f>IF(VLOOKUP($A66,'Data (new)'!$A:$T,14,0)="","",VLOOKUP($A66,'Data (new)'!$A:$T,14,0))</f>
        <v>Jugs</v>
      </c>
      <c r="F66" s="1616" t="str">
        <f>IF(VLOOKUP($A66,'Data (new)'!$A:$T,10,0)="","",VLOOKUP($A66,'Data (new)'!$A:$T,10,0))</f>
        <v>S</v>
      </c>
      <c r="G66" s="1618">
        <f>IF(VLOOKUP($A66,'Data (new)'!$A:$T,11,0)="","",VLOOKUP($A66,'Data (new)'!$A:$T,11,0))</f>
        <v>10</v>
      </c>
      <c r="H66" s="1619">
        <f>IF(VLOOKUP($A66,'Data (new)'!$A:$T,16,0)="","",VLOOKUP($A66,'Data (new)'!$A:$T,16,0))</f>
        <v>60</v>
      </c>
      <c r="I66" s="787"/>
      <c r="J66" s="787"/>
      <c r="K66" s="787"/>
      <c r="L66" s="787"/>
      <c r="M66" s="788"/>
      <c r="N66" s="789"/>
      <c r="O66" s="790"/>
      <c r="P66" s="788"/>
      <c r="Q66" s="791"/>
      <c r="R66" s="790"/>
      <c r="S66" s="790"/>
      <c r="T66" s="790"/>
      <c r="U66" s="790"/>
      <c r="V66" s="788"/>
      <c r="W66" s="1366"/>
      <c r="X66" s="1620">
        <f>IF(VLOOKUP($A66,'Data (new)'!$A:$T,12,0)="","",VLOOKUP($A66,'Data (new)'!$A:$T,12,0))</f>
        <v>1.3740000000000001</v>
      </c>
      <c r="Y66" s="1618" t="str">
        <f t="shared" si="68"/>
        <v/>
      </c>
      <c r="Z66" s="1618" t="str">
        <f t="shared" si="69"/>
        <v/>
      </c>
      <c r="AA66" s="1619" t="str">
        <f t="shared" si="70"/>
        <v/>
      </c>
      <c r="AB66" s="1619" t="str">
        <f>IF(ISERROR('Agripp Holds PE (EU)'!$AA66*(1-$F$3)),"",'Agripp Holds PE (EU)'!$AA66*(1-$F$3))</f>
        <v/>
      </c>
      <c r="AC66" s="1620" t="str">
        <f t="shared" si="71"/>
        <v/>
      </c>
      <c r="AD66" s="1615">
        <f t="shared" si="4"/>
        <v>0</v>
      </c>
      <c r="AE66" s="1615">
        <f t="shared" si="5"/>
        <v>0</v>
      </c>
      <c r="AF66" s="1615">
        <f t="shared" si="6"/>
        <v>0</v>
      </c>
      <c r="AG66" s="1615">
        <f t="shared" si="7"/>
        <v>0</v>
      </c>
      <c r="AH66" s="1615">
        <f t="shared" si="8"/>
        <v>0</v>
      </c>
      <c r="AI66" s="1615">
        <f t="shared" si="9"/>
        <v>0</v>
      </c>
      <c r="AJ66" s="1615">
        <f t="shared" si="10"/>
        <v>0</v>
      </c>
      <c r="AK66" s="1615">
        <f t="shared" si="11"/>
        <v>0</v>
      </c>
      <c r="AL66" s="1615">
        <f t="shared" si="12"/>
        <v>0</v>
      </c>
      <c r="AM66" s="1615">
        <f t="shared" si="13"/>
        <v>0</v>
      </c>
      <c r="AN66" s="1615">
        <f t="shared" si="14"/>
        <v>0</v>
      </c>
      <c r="AO66" s="1615">
        <f t="shared" si="15"/>
        <v>0</v>
      </c>
      <c r="AP66" s="1615">
        <f t="shared" si="16"/>
        <v>0</v>
      </c>
      <c r="AQ66" s="1615">
        <f t="shared" si="17"/>
        <v>0</v>
      </c>
      <c r="AR66" s="1615">
        <f t="shared" si="17"/>
        <v>0</v>
      </c>
      <c r="AS66" s="1621"/>
      <c r="AT66" s="1621"/>
      <c r="AU66" s="1621"/>
      <c r="AV66" s="149"/>
      <c r="AW66" s="149"/>
      <c r="AX66" s="149"/>
      <c r="AY66" s="149"/>
      <c r="AZ66" s="149"/>
      <c r="BA66" s="149"/>
      <c r="BB66" s="149"/>
      <c r="BC66" s="149"/>
      <c r="BD66" s="149"/>
      <c r="BE66" s="149"/>
    </row>
    <row r="67" spans="1:57" ht="15" customHeight="1">
      <c r="A67" s="1610" t="s">
        <v>533</v>
      </c>
      <c r="B67" s="1610" t="str">
        <f>IF(VLOOKUP($A67,'Data (new)'!$A:$T,2,0)="","",VLOOKUP($A67,'Data (new)'!$A:$T,2,0))</f>
        <v/>
      </c>
      <c r="C67" s="1705"/>
      <c r="D67" s="1611" t="str">
        <f>IF(VLOOKUP($A67,'Data (new)'!$A:$T,6,0)="","",HYPERLINK(VLOOKUP($A67,'Data (new)'!A:T,7,0), VLOOKUP($A67,'Data (new)'!A:T,6,0)))</f>
        <v>Rival</v>
      </c>
      <c r="E67" s="1610" t="str">
        <f>IF(VLOOKUP($A67,'Data (new)'!$A:$T,14,0)="","",VLOOKUP($A67,'Data (new)'!$A:$T,14,0))</f>
        <v>Jugs</v>
      </c>
      <c r="F67" s="1610" t="str">
        <f>IF(VLOOKUP($A67,'Data (new)'!$A:$T,10,0)="","",VLOOKUP($A67,'Data (new)'!$A:$T,10,0))</f>
        <v>XXL</v>
      </c>
      <c r="G67" s="1612">
        <f>IF(VLOOKUP($A67,'Data (new)'!$A:$T,11,0)="","",VLOOKUP($A67,'Data (new)'!$A:$T,11,0))</f>
        <v>3</v>
      </c>
      <c r="H67" s="1613">
        <f>IF(VLOOKUP($A67,'Data (new)'!$A:$T,16,0)="","",VLOOKUP($A67,'Data (new)'!$A:$T,16,0))</f>
        <v>112</v>
      </c>
      <c r="I67" s="792"/>
      <c r="J67" s="792"/>
      <c r="K67" s="792"/>
      <c r="L67" s="792"/>
      <c r="M67" s="793"/>
      <c r="N67" s="794"/>
      <c r="O67" s="795"/>
      <c r="P67" s="793"/>
      <c r="Q67" s="796"/>
      <c r="R67" s="795"/>
      <c r="S67" s="795"/>
      <c r="T67" s="795"/>
      <c r="U67" s="795"/>
      <c r="V67" s="793"/>
      <c r="W67" s="1367"/>
      <c r="X67" s="1614">
        <f>IF(VLOOKUP($A67,'Data (new)'!$A:$T,12,0)="","",VLOOKUP($A67,'Data (new)'!$A:$T,12,0))</f>
        <v>5.0149999999999997</v>
      </c>
      <c r="Y67" s="1612" t="str">
        <f t="shared" si="68"/>
        <v/>
      </c>
      <c r="Z67" s="1612" t="str">
        <f t="shared" si="69"/>
        <v/>
      </c>
      <c r="AA67" s="1613" t="str">
        <f t="shared" si="70"/>
        <v/>
      </c>
      <c r="AB67" s="1613" t="str">
        <f>IF(ISERROR('Agripp Holds PE (EU)'!$AA67*(1-$F$3)),"",'Agripp Holds PE (EU)'!$AA67*(1-$F$3))</f>
        <v/>
      </c>
      <c r="AC67" s="1614" t="str">
        <f t="shared" si="71"/>
        <v/>
      </c>
      <c r="AD67" s="1615">
        <f t="shared" si="4"/>
        <v>0</v>
      </c>
      <c r="AE67" s="1615">
        <f t="shared" si="5"/>
        <v>0</v>
      </c>
      <c r="AF67" s="1615">
        <f t="shared" si="6"/>
        <v>0</v>
      </c>
      <c r="AG67" s="1615">
        <f t="shared" si="7"/>
        <v>0</v>
      </c>
      <c r="AH67" s="1615">
        <f t="shared" si="8"/>
        <v>0</v>
      </c>
      <c r="AI67" s="1615">
        <f t="shared" si="9"/>
        <v>0</v>
      </c>
      <c r="AJ67" s="1615">
        <f t="shared" si="10"/>
        <v>0</v>
      </c>
      <c r="AK67" s="1615">
        <f t="shared" si="11"/>
        <v>0</v>
      </c>
      <c r="AL67" s="1615">
        <f t="shared" si="12"/>
        <v>0</v>
      </c>
      <c r="AM67" s="1615">
        <f t="shared" si="13"/>
        <v>0</v>
      </c>
      <c r="AN67" s="1615">
        <f t="shared" si="14"/>
        <v>0</v>
      </c>
      <c r="AO67" s="1615">
        <f t="shared" si="15"/>
        <v>0</v>
      </c>
      <c r="AP67" s="1615">
        <f t="shared" si="16"/>
        <v>0</v>
      </c>
      <c r="AQ67" s="1615">
        <f t="shared" si="17"/>
        <v>0</v>
      </c>
      <c r="AR67" s="1615">
        <f t="shared" si="17"/>
        <v>0</v>
      </c>
      <c r="AS67" s="1621"/>
      <c r="AT67" s="1621"/>
      <c r="AU67" s="1621"/>
      <c r="AV67" s="149"/>
      <c r="AW67" s="149"/>
      <c r="AX67" s="149"/>
      <c r="AY67" s="149"/>
      <c r="AZ67" s="149"/>
      <c r="BA67" s="149"/>
      <c r="BB67" s="149"/>
      <c r="BC67" s="149"/>
      <c r="BD67" s="149"/>
      <c r="BE67" s="149"/>
    </row>
    <row r="68" spans="1:57" ht="15" customHeight="1">
      <c r="A68" s="1616" t="s">
        <v>534</v>
      </c>
      <c r="B68" s="1616" t="str">
        <f>IF(VLOOKUP($A68,'Data (new)'!$A:$T,2,0)="","",VLOOKUP($A68,'Data (new)'!$A:$T,2,0))</f>
        <v/>
      </c>
      <c r="C68" s="1705"/>
      <c r="D68" s="1617" t="str">
        <f>IF(VLOOKUP($A68,'Data (new)'!$A:$T,6,0)="","",HYPERLINK(VLOOKUP($A68,'Data (new)'!A:T,7,0), VLOOKUP($A68,'Data (new)'!A:T,6,0)))</f>
        <v>Sirena</v>
      </c>
      <c r="E68" s="1616" t="str">
        <f>IF(VLOOKUP($A68,'Data (new)'!$A:$T,14,0)="","",VLOOKUP($A68,'Data (new)'!$A:$T,14,0))</f>
        <v>Slopers</v>
      </c>
      <c r="F68" s="1616" t="str">
        <f>IF(VLOOKUP($A68,'Data (new)'!$A:$T,10,0)="","",VLOOKUP($A68,'Data (new)'!$A:$T,10,0))</f>
        <v>MEGA</v>
      </c>
      <c r="G68" s="1618">
        <f>IF(VLOOKUP($A68,'Data (new)'!$A:$T,11,0)="","",VLOOKUP($A68,'Data (new)'!$A:$T,11,0))</f>
        <v>1</v>
      </c>
      <c r="H68" s="1619">
        <f>IF(VLOOKUP($A68,'Data (new)'!$A:$T,16,0)="","",VLOOKUP($A68,'Data (new)'!$A:$T,16,0))</f>
        <v>61</v>
      </c>
      <c r="I68" s="787"/>
      <c r="J68" s="787"/>
      <c r="K68" s="787"/>
      <c r="L68" s="787"/>
      <c r="M68" s="788"/>
      <c r="N68" s="789"/>
      <c r="O68" s="790"/>
      <c r="P68" s="788"/>
      <c r="Q68" s="791"/>
      <c r="R68" s="790"/>
      <c r="S68" s="790"/>
      <c r="T68" s="790"/>
      <c r="U68" s="790"/>
      <c r="V68" s="788"/>
      <c r="W68" s="1366"/>
      <c r="X68" s="1620">
        <f>IF(VLOOKUP($A68,'Data (new)'!$A:$T,12,0)="","",VLOOKUP($A68,'Data (new)'!$A:$T,12,0))</f>
        <v>2.4550000000000001</v>
      </c>
      <c r="Y68" s="1618" t="str">
        <f t="shared" si="68"/>
        <v/>
      </c>
      <c r="Z68" s="1618" t="str">
        <f t="shared" si="69"/>
        <v/>
      </c>
      <c r="AA68" s="1619" t="str">
        <f t="shared" si="70"/>
        <v/>
      </c>
      <c r="AB68" s="1619" t="str">
        <f>IF(ISERROR('Agripp Holds PE (EU)'!$AA68*(1-$F$3)),"",'Agripp Holds PE (EU)'!$AA68*(1-$F$3))</f>
        <v/>
      </c>
      <c r="AC68" s="1620" t="str">
        <f t="shared" si="71"/>
        <v/>
      </c>
      <c r="AD68" s="1615">
        <f t="shared" si="4"/>
        <v>0</v>
      </c>
      <c r="AE68" s="1615">
        <f t="shared" si="5"/>
        <v>0</v>
      </c>
      <c r="AF68" s="1615">
        <f t="shared" si="6"/>
        <v>0</v>
      </c>
      <c r="AG68" s="1615">
        <f t="shared" si="7"/>
        <v>0</v>
      </c>
      <c r="AH68" s="1615">
        <f t="shared" si="8"/>
        <v>0</v>
      </c>
      <c r="AI68" s="1615">
        <f t="shared" si="9"/>
        <v>0</v>
      </c>
      <c r="AJ68" s="1615">
        <f t="shared" si="10"/>
        <v>0</v>
      </c>
      <c r="AK68" s="1615">
        <f t="shared" si="11"/>
        <v>0</v>
      </c>
      <c r="AL68" s="1615">
        <f t="shared" si="12"/>
        <v>0</v>
      </c>
      <c r="AM68" s="1615">
        <f t="shared" si="13"/>
        <v>0</v>
      </c>
      <c r="AN68" s="1615">
        <f t="shared" si="14"/>
        <v>0</v>
      </c>
      <c r="AO68" s="1615">
        <f t="shared" si="15"/>
        <v>0</v>
      </c>
      <c r="AP68" s="1615">
        <f t="shared" si="16"/>
        <v>0</v>
      </c>
      <c r="AQ68" s="1615">
        <f t="shared" si="17"/>
        <v>0</v>
      </c>
      <c r="AR68" s="1615">
        <f t="shared" si="17"/>
        <v>0</v>
      </c>
      <c r="AS68" s="1621"/>
      <c r="AT68" s="1621"/>
      <c r="AU68" s="1621"/>
      <c r="AV68" s="149"/>
      <c r="AW68" s="149"/>
      <c r="AX68" s="149"/>
      <c r="AY68" s="149"/>
      <c r="AZ68" s="149"/>
      <c r="BA68" s="149"/>
      <c r="BB68" s="149"/>
      <c r="BC68" s="149"/>
      <c r="BD68" s="149"/>
      <c r="BE68" s="149"/>
    </row>
    <row r="69" spans="1:57" ht="15" customHeight="1">
      <c r="A69" s="1610" t="s">
        <v>535</v>
      </c>
      <c r="B69" s="1610" t="str">
        <f>IF(VLOOKUP($A69,'Data (new)'!$A:$T,2,0)="","",VLOOKUP($A69,'Data (new)'!$A:$T,2,0))</f>
        <v/>
      </c>
      <c r="C69" s="1705"/>
      <c r="D69" s="1611" t="str">
        <f>IF(VLOOKUP($A69,'Data (new)'!$A:$T,6,0)="","",HYPERLINK(VLOOKUP($A69,'Data (new)'!A:T,7,0), VLOOKUP($A69,'Data (new)'!A:T,6,0)))</f>
        <v>Sushi</v>
      </c>
      <c r="E69" s="1610" t="str">
        <f>IF(VLOOKUP($A69,'Data (new)'!$A:$T,14,0)="","",VLOOKUP($A69,'Data (new)'!$A:$T,14,0))</f>
        <v>Pinches</v>
      </c>
      <c r="F69" s="1610" t="str">
        <f>IF(VLOOKUP($A69,'Data (new)'!$A:$T,10,0)="","",VLOOKUP($A69,'Data (new)'!$A:$T,10,0))</f>
        <v>S-XL</v>
      </c>
      <c r="G69" s="1612">
        <f>IF(VLOOKUP($A69,'Data (new)'!$A:$T,11,0)="","",VLOOKUP($A69,'Data (new)'!$A:$T,11,0))</f>
        <v>7</v>
      </c>
      <c r="H69" s="1613">
        <f>IF(VLOOKUP($A69,'Data (new)'!$A:$T,16,0)="","",VLOOKUP($A69,'Data (new)'!$A:$T,16,0))</f>
        <v>94</v>
      </c>
      <c r="I69" s="792"/>
      <c r="J69" s="792"/>
      <c r="K69" s="792"/>
      <c r="L69" s="792"/>
      <c r="M69" s="793"/>
      <c r="N69" s="794"/>
      <c r="O69" s="795"/>
      <c r="P69" s="793"/>
      <c r="Q69" s="796"/>
      <c r="R69" s="795"/>
      <c r="S69" s="795"/>
      <c r="T69" s="795"/>
      <c r="U69" s="795"/>
      <c r="V69" s="793"/>
      <c r="W69" s="1367"/>
      <c r="X69" s="1614">
        <f>IF(VLOOKUP($A69,'Data (new)'!$A:$T,12,0)="","",VLOOKUP($A69,'Data (new)'!$A:$T,12,0))</f>
        <v>3.57</v>
      </c>
      <c r="Y69" s="1612" t="str">
        <f t="shared" si="68"/>
        <v/>
      </c>
      <c r="Z69" s="1612" t="str">
        <f t="shared" si="69"/>
        <v/>
      </c>
      <c r="AA69" s="1613" t="str">
        <f t="shared" si="70"/>
        <v/>
      </c>
      <c r="AB69" s="1613" t="str">
        <f>IF(ISERROR('Agripp Holds PE (EU)'!$AA69*(1-$F$3)),"",'Agripp Holds PE (EU)'!$AA69*(1-$F$3))</f>
        <v/>
      </c>
      <c r="AC69" s="1614" t="str">
        <f t="shared" si="71"/>
        <v/>
      </c>
      <c r="AD69" s="1615">
        <f t="shared" si="4"/>
        <v>0</v>
      </c>
      <c r="AE69" s="1615">
        <f t="shared" si="5"/>
        <v>0</v>
      </c>
      <c r="AF69" s="1615">
        <f t="shared" si="6"/>
        <v>0</v>
      </c>
      <c r="AG69" s="1615">
        <f t="shared" si="7"/>
        <v>0</v>
      </c>
      <c r="AH69" s="1615">
        <f t="shared" si="8"/>
        <v>0</v>
      </c>
      <c r="AI69" s="1615">
        <f t="shared" si="9"/>
        <v>0</v>
      </c>
      <c r="AJ69" s="1615">
        <f t="shared" si="10"/>
        <v>0</v>
      </c>
      <c r="AK69" s="1615">
        <f t="shared" si="11"/>
        <v>0</v>
      </c>
      <c r="AL69" s="1615">
        <f t="shared" si="12"/>
        <v>0</v>
      </c>
      <c r="AM69" s="1615">
        <f t="shared" si="13"/>
        <v>0</v>
      </c>
      <c r="AN69" s="1615">
        <f t="shared" si="14"/>
        <v>0</v>
      </c>
      <c r="AO69" s="1615">
        <f t="shared" si="15"/>
        <v>0</v>
      </c>
      <c r="AP69" s="1615">
        <f t="shared" si="16"/>
        <v>0</v>
      </c>
      <c r="AQ69" s="1615">
        <f t="shared" si="17"/>
        <v>0</v>
      </c>
      <c r="AR69" s="1615">
        <f t="shared" si="17"/>
        <v>0</v>
      </c>
      <c r="AS69" s="1621"/>
      <c r="AT69" s="1621"/>
      <c r="AU69" s="1621"/>
      <c r="AV69" s="149"/>
      <c r="AW69" s="149"/>
      <c r="AX69" s="149"/>
      <c r="AY69" s="149"/>
      <c r="AZ69" s="149"/>
      <c r="BA69" s="149"/>
      <c r="BB69" s="149"/>
      <c r="BC69" s="149"/>
      <c r="BD69" s="149"/>
      <c r="BE69" s="149"/>
    </row>
    <row r="70" spans="1:57" ht="15" customHeight="1">
      <c r="A70" s="1616" t="s">
        <v>536</v>
      </c>
      <c r="B70" s="1616" t="str">
        <f>IF(VLOOKUP($A70,'Data (new)'!$A:$T,2,0)="","",VLOOKUP($A70,'Data (new)'!$A:$T,2,0))</f>
        <v/>
      </c>
      <c r="C70" s="1705"/>
      <c r="D70" s="1617" t="str">
        <f>IF(VLOOKUP($A70,'Data (new)'!$A:$T,6,0)="","",HYPERLINK(VLOOKUP($A70,'Data (new)'!A:T,7,0), VLOOKUP($A70,'Data (new)'!A:T,6,0)))</f>
        <v>Targa</v>
      </c>
      <c r="E70" s="1616" t="str">
        <f>IF(VLOOKUP($A70,'Data (new)'!$A:$T,14,0)="","",VLOOKUP($A70,'Data (new)'!$A:$T,14,0))</f>
        <v>Jugs</v>
      </c>
      <c r="F70" s="1616" t="str">
        <f>IF(VLOOKUP($A70,'Data (new)'!$A:$T,10,0)="","",VLOOKUP($A70,'Data (new)'!$A:$T,10,0))</f>
        <v>M</v>
      </c>
      <c r="G70" s="1618">
        <f>IF(VLOOKUP($A70,'Data (new)'!$A:$T,11,0)="","",VLOOKUP($A70,'Data (new)'!$A:$T,11,0))</f>
        <v>10</v>
      </c>
      <c r="H70" s="1619">
        <f>IF(VLOOKUP($A70,'Data (new)'!$A:$T,16,0)="","",VLOOKUP($A70,'Data (new)'!$A:$T,16,0))</f>
        <v>78</v>
      </c>
      <c r="I70" s="787"/>
      <c r="J70" s="787"/>
      <c r="K70" s="787"/>
      <c r="L70" s="787"/>
      <c r="M70" s="788"/>
      <c r="N70" s="789"/>
      <c r="O70" s="790"/>
      <c r="P70" s="788"/>
      <c r="Q70" s="791"/>
      <c r="R70" s="790"/>
      <c r="S70" s="790"/>
      <c r="T70" s="790"/>
      <c r="U70" s="790"/>
      <c r="V70" s="788"/>
      <c r="W70" s="1366"/>
      <c r="X70" s="1620">
        <f>IF(VLOOKUP($A70,'Data (new)'!$A:$T,12,0)="","",VLOOKUP($A70,'Data (new)'!$A:$T,12,0))</f>
        <v>2.3319999999999999</v>
      </c>
      <c r="Y70" s="1618" t="str">
        <f t="shared" si="68"/>
        <v/>
      </c>
      <c r="Z70" s="1618" t="str">
        <f t="shared" si="69"/>
        <v/>
      </c>
      <c r="AA70" s="1619" t="str">
        <f t="shared" si="70"/>
        <v/>
      </c>
      <c r="AB70" s="1619" t="str">
        <f>IF(ISERROR('Agripp Holds PE (EU)'!$AA70*(1-$F$3)),"",'Agripp Holds PE (EU)'!$AA70*(1-$F$3))</f>
        <v/>
      </c>
      <c r="AC70" s="1620" t="str">
        <f t="shared" si="71"/>
        <v/>
      </c>
      <c r="AD70" s="1615">
        <f t="shared" si="4"/>
        <v>0</v>
      </c>
      <c r="AE70" s="1615">
        <f t="shared" si="5"/>
        <v>0</v>
      </c>
      <c r="AF70" s="1615">
        <f t="shared" si="6"/>
        <v>0</v>
      </c>
      <c r="AG70" s="1615">
        <f t="shared" si="7"/>
        <v>0</v>
      </c>
      <c r="AH70" s="1615">
        <f t="shared" si="8"/>
        <v>0</v>
      </c>
      <c r="AI70" s="1615">
        <f t="shared" si="9"/>
        <v>0</v>
      </c>
      <c r="AJ70" s="1615">
        <f t="shared" si="10"/>
        <v>0</v>
      </c>
      <c r="AK70" s="1615">
        <f t="shared" si="11"/>
        <v>0</v>
      </c>
      <c r="AL70" s="1615">
        <f t="shared" si="12"/>
        <v>0</v>
      </c>
      <c r="AM70" s="1615">
        <f t="shared" si="13"/>
        <v>0</v>
      </c>
      <c r="AN70" s="1615">
        <f t="shared" si="14"/>
        <v>0</v>
      </c>
      <c r="AO70" s="1615">
        <f t="shared" si="15"/>
        <v>0</v>
      </c>
      <c r="AP70" s="1615">
        <f t="shared" si="16"/>
        <v>0</v>
      </c>
      <c r="AQ70" s="1615">
        <f t="shared" si="17"/>
        <v>0</v>
      </c>
      <c r="AR70" s="1615">
        <f t="shared" si="17"/>
        <v>0</v>
      </c>
      <c r="AS70" s="1621"/>
      <c r="AT70" s="1621"/>
      <c r="AU70" s="1621"/>
      <c r="AV70" s="149"/>
      <c r="AW70" s="149"/>
      <c r="AX70" s="149"/>
      <c r="AY70" s="149"/>
      <c r="AZ70" s="149"/>
      <c r="BA70" s="149"/>
      <c r="BB70" s="149"/>
      <c r="BC70" s="149"/>
      <c r="BD70" s="149"/>
      <c r="BE70" s="149"/>
    </row>
    <row r="71" spans="1:57" ht="15" customHeight="1">
      <c r="A71" s="1610" t="s">
        <v>537</v>
      </c>
      <c r="B71" s="1610" t="str">
        <f>IF(VLOOKUP($A71,'Data (new)'!$A:$T,2,0)="","",VLOOKUP($A71,'Data (new)'!$A:$T,2,0))</f>
        <v/>
      </c>
      <c r="C71" s="1705"/>
      <c r="D71" s="1611" t="str">
        <f>IF(VLOOKUP($A71,'Data (new)'!$A:$T,6,0)="","",HYPERLINK(VLOOKUP($A71,'Data (new)'!A:T,7,0), VLOOKUP($A71,'Data (new)'!A:T,6,0)))</f>
        <v>Tsuyo</v>
      </c>
      <c r="E71" s="1610" t="str">
        <f>IF(VLOOKUP($A71,'Data (new)'!$A:$T,14,0)="","",VLOOKUP($A71,'Data (new)'!$A:$T,14,0))</f>
        <v>Slopers</v>
      </c>
      <c r="F71" s="1610" t="str">
        <f>IF(VLOOKUP($A71,'Data (new)'!$A:$T,10,0)="","",VLOOKUP($A71,'Data (new)'!$A:$T,10,0))</f>
        <v>XXL</v>
      </c>
      <c r="G71" s="1612">
        <f>IF(VLOOKUP($A71,'Data (new)'!$A:$T,11,0)="","",VLOOKUP($A71,'Data (new)'!$A:$T,11,0))</f>
        <v>2</v>
      </c>
      <c r="H71" s="1613">
        <f>IF(VLOOKUP($A71,'Data (new)'!$A:$T,16,0)="","",VLOOKUP($A71,'Data (new)'!$A:$T,16,0))</f>
        <v>117</v>
      </c>
      <c r="I71" s="792"/>
      <c r="J71" s="792"/>
      <c r="K71" s="792"/>
      <c r="L71" s="792"/>
      <c r="M71" s="793"/>
      <c r="N71" s="794"/>
      <c r="O71" s="795"/>
      <c r="P71" s="793"/>
      <c r="Q71" s="796"/>
      <c r="R71" s="795"/>
      <c r="S71" s="795"/>
      <c r="T71" s="795"/>
      <c r="U71" s="795"/>
      <c r="V71" s="793"/>
      <c r="W71" s="1367"/>
      <c r="X71" s="1614">
        <f>IF(VLOOKUP($A71,'Data (new)'!$A:$T,12,0)="","",VLOOKUP($A71,'Data (new)'!$A:$T,12,0))</f>
        <v>5.3650000000000002</v>
      </c>
      <c r="Y71" s="1612" t="str">
        <f t="shared" si="68"/>
        <v/>
      </c>
      <c r="Z71" s="1612" t="str">
        <f t="shared" si="69"/>
        <v/>
      </c>
      <c r="AA71" s="1613" t="str">
        <f t="shared" si="70"/>
        <v/>
      </c>
      <c r="AB71" s="1613" t="str">
        <f>IF(ISERROR('Agripp Holds PE (EU)'!$AA71*(1-$F$3)),"",'Agripp Holds PE (EU)'!$AA71*(1-$F$3))</f>
        <v/>
      </c>
      <c r="AC71" s="1614" t="str">
        <f t="shared" si="71"/>
        <v/>
      </c>
      <c r="AD71" s="1615">
        <f t="shared" si="4"/>
        <v>0</v>
      </c>
      <c r="AE71" s="1615">
        <f t="shared" si="5"/>
        <v>0</v>
      </c>
      <c r="AF71" s="1615">
        <f t="shared" si="6"/>
        <v>0</v>
      </c>
      <c r="AG71" s="1615">
        <f t="shared" si="7"/>
        <v>0</v>
      </c>
      <c r="AH71" s="1615">
        <f t="shared" si="8"/>
        <v>0</v>
      </c>
      <c r="AI71" s="1615">
        <f t="shared" si="9"/>
        <v>0</v>
      </c>
      <c r="AJ71" s="1615">
        <f t="shared" si="10"/>
        <v>0</v>
      </c>
      <c r="AK71" s="1615">
        <f t="shared" si="11"/>
        <v>0</v>
      </c>
      <c r="AL71" s="1615">
        <f t="shared" si="12"/>
        <v>0</v>
      </c>
      <c r="AM71" s="1615">
        <f t="shared" si="13"/>
        <v>0</v>
      </c>
      <c r="AN71" s="1615">
        <f t="shared" si="14"/>
        <v>0</v>
      </c>
      <c r="AO71" s="1615">
        <f t="shared" si="15"/>
        <v>0</v>
      </c>
      <c r="AP71" s="1615">
        <f t="shared" si="16"/>
        <v>0</v>
      </c>
      <c r="AQ71" s="1615">
        <f t="shared" si="17"/>
        <v>0</v>
      </c>
      <c r="AR71" s="1615">
        <f t="shared" si="17"/>
        <v>0</v>
      </c>
      <c r="AS71" s="1621"/>
      <c r="AT71" s="1621"/>
      <c r="AU71" s="1621"/>
      <c r="AV71" s="149"/>
      <c r="AW71" s="149"/>
      <c r="AX71" s="149"/>
      <c r="AY71" s="149"/>
      <c r="AZ71" s="149"/>
      <c r="BA71" s="149"/>
      <c r="BB71" s="149"/>
      <c r="BC71" s="149"/>
      <c r="BD71" s="149"/>
      <c r="BE71" s="149"/>
    </row>
    <row r="72" spans="1:57" ht="15" customHeight="1">
      <c r="A72" s="1616" t="s">
        <v>538</v>
      </c>
      <c r="B72" s="1616" t="str">
        <f>IF(VLOOKUP($A72,'Data (new)'!$A:$T,2,0)="","",VLOOKUP($A72,'Data (new)'!$A:$T,2,0))</f>
        <v/>
      </c>
      <c r="C72" s="1705"/>
      <c r="D72" s="1617" t="str">
        <f>IF(VLOOKUP($A72,'Data (new)'!$A:$T,6,0)="","",HYPERLINK(VLOOKUP($A72,'Data (new)'!A:T,7,0), VLOOKUP($A72,'Data (new)'!A:T,6,0)))</f>
        <v>Yotsu</v>
      </c>
      <c r="E72" s="1616" t="str">
        <f>IF(VLOOKUP($A72,'Data (new)'!$A:$T,14,0)="","",VLOOKUP($A72,'Data (new)'!$A:$T,14,0))</f>
        <v>Pinches</v>
      </c>
      <c r="F72" s="1616" t="str">
        <f>IF(VLOOKUP($A72,'Data (new)'!$A:$T,10,0)="","",VLOOKUP($A72,'Data (new)'!$A:$T,10,0))</f>
        <v>XXL</v>
      </c>
      <c r="G72" s="1618">
        <f>IF(VLOOKUP($A72,'Data (new)'!$A:$T,11,0)="","",VLOOKUP($A72,'Data (new)'!$A:$T,11,0))</f>
        <v>2</v>
      </c>
      <c r="H72" s="1619">
        <f>IF(VLOOKUP($A72,'Data (new)'!$A:$T,16,0)="","",VLOOKUP($A72,'Data (new)'!$A:$T,16,0))</f>
        <v>98</v>
      </c>
      <c r="I72" s="787"/>
      <c r="J72" s="787"/>
      <c r="K72" s="787"/>
      <c r="L72" s="787"/>
      <c r="M72" s="788"/>
      <c r="N72" s="789"/>
      <c r="O72" s="790"/>
      <c r="P72" s="788"/>
      <c r="Q72" s="791"/>
      <c r="R72" s="790"/>
      <c r="S72" s="790"/>
      <c r="T72" s="790"/>
      <c r="U72" s="790"/>
      <c r="V72" s="788"/>
      <c r="W72" s="1366"/>
      <c r="X72" s="1620">
        <f>IF(VLOOKUP($A72,'Data (new)'!$A:$T,12,0)="","",VLOOKUP($A72,'Data (new)'!$A:$T,12,0))</f>
        <v>4.3490000000000002</v>
      </c>
      <c r="Y72" s="1618" t="str">
        <f t="shared" si="68"/>
        <v/>
      </c>
      <c r="Z72" s="1618" t="str">
        <f t="shared" si="69"/>
        <v/>
      </c>
      <c r="AA72" s="1619" t="str">
        <f t="shared" si="70"/>
        <v/>
      </c>
      <c r="AB72" s="1619" t="str">
        <f>IF(ISERROR('Agripp Holds PE (EU)'!$AA72*(1-$F$3)),"",'Agripp Holds PE (EU)'!$AA72*(1-$F$3))</f>
        <v/>
      </c>
      <c r="AC72" s="1620" t="str">
        <f t="shared" si="71"/>
        <v/>
      </c>
      <c r="AD72" s="1615">
        <f t="shared" si="4"/>
        <v>0</v>
      </c>
      <c r="AE72" s="1615">
        <f t="shared" si="5"/>
        <v>0</v>
      </c>
      <c r="AF72" s="1615">
        <f t="shared" si="6"/>
        <v>0</v>
      </c>
      <c r="AG72" s="1615">
        <f t="shared" si="7"/>
        <v>0</v>
      </c>
      <c r="AH72" s="1615">
        <f t="shared" si="8"/>
        <v>0</v>
      </c>
      <c r="AI72" s="1615">
        <f t="shared" si="9"/>
        <v>0</v>
      </c>
      <c r="AJ72" s="1615">
        <f t="shared" si="10"/>
        <v>0</v>
      </c>
      <c r="AK72" s="1615">
        <f t="shared" si="11"/>
        <v>0</v>
      </c>
      <c r="AL72" s="1615">
        <f t="shared" si="12"/>
        <v>0</v>
      </c>
      <c r="AM72" s="1615">
        <f t="shared" si="13"/>
        <v>0</v>
      </c>
      <c r="AN72" s="1615">
        <f t="shared" si="14"/>
        <v>0</v>
      </c>
      <c r="AO72" s="1615">
        <f t="shared" si="15"/>
        <v>0</v>
      </c>
      <c r="AP72" s="1615">
        <f t="shared" si="16"/>
        <v>0</v>
      </c>
      <c r="AQ72" s="1615">
        <f t="shared" si="17"/>
        <v>0</v>
      </c>
      <c r="AR72" s="1615">
        <f t="shared" si="17"/>
        <v>0</v>
      </c>
      <c r="AS72" s="1621"/>
      <c r="AT72" s="1621"/>
      <c r="AU72" s="1621"/>
      <c r="AV72" s="149"/>
      <c r="AW72" s="149"/>
      <c r="AX72" s="149"/>
      <c r="AY72" s="149"/>
      <c r="AZ72" s="149"/>
      <c r="BA72" s="149"/>
      <c r="BB72" s="149"/>
      <c r="BC72" s="149"/>
      <c r="BD72" s="149"/>
      <c r="BE72" s="149"/>
    </row>
    <row r="73" spans="1:57" ht="15" customHeight="1">
      <c r="A73" s="1610" t="s">
        <v>539</v>
      </c>
      <c r="B73" s="1610" t="str">
        <f>IF(VLOOKUP($A73,'Data (new)'!$A:$T,2,0)="","",VLOOKUP($A73,'Data (new)'!$A:$T,2,0))</f>
        <v/>
      </c>
      <c r="C73" s="1705"/>
      <c r="D73" s="1611" t="str">
        <f>IF(VLOOKUP($A73,'Data (new)'!$A:$T,6,0)="","",HYPERLINK(VLOOKUP($A73,'Data (new)'!A:T,7,0), VLOOKUP($A73,'Data (new)'!A:T,6,0)))</f>
        <v>Yumi</v>
      </c>
      <c r="E73" s="1610" t="str">
        <f>IF(VLOOKUP($A73,'Data (new)'!$A:$T,14,0)="","",VLOOKUP($A73,'Data (new)'!$A:$T,14,0))</f>
        <v>Crimps</v>
      </c>
      <c r="F73" s="1610" t="str">
        <f>IF(VLOOKUP($A73,'Data (new)'!$A:$T,10,0)="","",VLOOKUP($A73,'Data (new)'!$A:$T,10,0))</f>
        <v>S-M</v>
      </c>
      <c r="G73" s="1612">
        <f>IF(VLOOKUP($A73,'Data (new)'!$A:$T,11,0)="","",VLOOKUP($A73,'Data (new)'!$A:$T,11,0))</f>
        <v>10</v>
      </c>
      <c r="H73" s="1613">
        <f>IF(VLOOKUP($A73,'Data (new)'!$A:$T,16,0)="","",VLOOKUP($A73,'Data (new)'!$A:$T,16,0))</f>
        <v>52</v>
      </c>
      <c r="I73" s="792"/>
      <c r="J73" s="792"/>
      <c r="K73" s="792"/>
      <c r="L73" s="792"/>
      <c r="M73" s="793"/>
      <c r="N73" s="794"/>
      <c r="O73" s="795"/>
      <c r="P73" s="793"/>
      <c r="Q73" s="796"/>
      <c r="R73" s="795"/>
      <c r="S73" s="795"/>
      <c r="T73" s="795"/>
      <c r="U73" s="795"/>
      <c r="V73" s="793"/>
      <c r="W73" s="1367"/>
      <c r="X73" s="1614">
        <f>IF(VLOOKUP($A73,'Data (new)'!$A:$T,12,0)="","",VLOOKUP($A73,'Data (new)'!$A:$T,12,0))</f>
        <v>0.97199999999999998</v>
      </c>
      <c r="Y73" s="1612" t="str">
        <f t="shared" si="68"/>
        <v/>
      </c>
      <c r="Z73" s="1612" t="str">
        <f t="shared" si="69"/>
        <v/>
      </c>
      <c r="AA73" s="1613" t="str">
        <f t="shared" si="70"/>
        <v/>
      </c>
      <c r="AB73" s="1613" t="str">
        <f>IF(ISERROR('Agripp Holds PE (EU)'!$AA73*(1-$F$3)),"",'Agripp Holds PE (EU)'!$AA73*(1-$F$3))</f>
        <v/>
      </c>
      <c r="AC73" s="1614" t="str">
        <f t="shared" si="71"/>
        <v/>
      </c>
      <c r="AD73" s="1615">
        <f t="shared" si="4"/>
        <v>0</v>
      </c>
      <c r="AE73" s="1615">
        <f t="shared" si="5"/>
        <v>0</v>
      </c>
      <c r="AF73" s="1615">
        <f t="shared" si="6"/>
        <v>0</v>
      </c>
      <c r="AG73" s="1615">
        <f t="shared" si="7"/>
        <v>0</v>
      </c>
      <c r="AH73" s="1615">
        <f t="shared" si="8"/>
        <v>0</v>
      </c>
      <c r="AI73" s="1615">
        <f t="shared" si="9"/>
        <v>0</v>
      </c>
      <c r="AJ73" s="1615">
        <f t="shared" si="10"/>
        <v>0</v>
      </c>
      <c r="AK73" s="1615">
        <f t="shared" si="11"/>
        <v>0</v>
      </c>
      <c r="AL73" s="1615">
        <f t="shared" si="12"/>
        <v>0</v>
      </c>
      <c r="AM73" s="1615">
        <f t="shared" si="13"/>
        <v>0</v>
      </c>
      <c r="AN73" s="1615">
        <f t="shared" si="14"/>
        <v>0</v>
      </c>
      <c r="AO73" s="1615">
        <f t="shared" si="15"/>
        <v>0</v>
      </c>
      <c r="AP73" s="1615">
        <f t="shared" si="16"/>
        <v>0</v>
      </c>
      <c r="AQ73" s="1615">
        <f t="shared" si="17"/>
        <v>0</v>
      </c>
      <c r="AR73" s="1615">
        <f t="shared" si="17"/>
        <v>0</v>
      </c>
      <c r="AS73" s="1621"/>
      <c r="AT73" s="1621"/>
      <c r="AU73" s="1621"/>
      <c r="AV73" s="149"/>
      <c r="AW73" s="149"/>
      <c r="AX73" s="149"/>
      <c r="AY73" s="149"/>
      <c r="AZ73" s="149"/>
      <c r="BA73" s="149"/>
      <c r="BB73" s="149"/>
      <c r="BC73" s="149"/>
      <c r="BD73" s="149"/>
      <c r="BE73" s="149"/>
    </row>
    <row r="74" spans="1:57" ht="15" customHeight="1" thickBot="1">
      <c r="A74" s="1616" t="s">
        <v>540</v>
      </c>
      <c r="B74" s="1616" t="str">
        <f>IF(VLOOKUP($A74,'Data (new)'!$A:$T,2,0)="","",VLOOKUP($A74,'Data (new)'!$A:$T,2,0))</f>
        <v/>
      </c>
      <c r="C74" s="1706"/>
      <c r="D74" s="1617" t="str">
        <f>IF(VLOOKUP($A74,'Data (new)'!$A:$T,6,0)="","",HYPERLINK(VLOOKUP($A74,'Data (new)'!A:T,7,0), VLOOKUP($A74,'Data (new)'!A:T,6,0)))</f>
        <v>Zen</v>
      </c>
      <c r="E74" s="1616" t="str">
        <f>IF(VLOOKUP($A74,'Data (new)'!$A:$T,14,0)="","",VLOOKUP($A74,'Data (new)'!$A:$T,14,0))</f>
        <v>Pinches</v>
      </c>
      <c r="F74" s="1616" t="str">
        <f>IF(VLOOKUP($A74,'Data (new)'!$A:$T,10,0)="","",VLOOKUP($A74,'Data (new)'!$A:$T,10,0))</f>
        <v>M-L</v>
      </c>
      <c r="G74" s="1618">
        <f>IF(VLOOKUP($A74,'Data (new)'!$A:$T,11,0)="","",VLOOKUP($A74,'Data (new)'!$A:$T,11,0))</f>
        <v>15</v>
      </c>
      <c r="H74" s="1619">
        <f>IF(VLOOKUP($A74,'Data (new)'!$A:$T,16,0)="","",VLOOKUP($A74,'Data (new)'!$A:$T,16,0))</f>
        <v>207</v>
      </c>
      <c r="I74" s="787"/>
      <c r="J74" s="787"/>
      <c r="K74" s="787"/>
      <c r="L74" s="787"/>
      <c r="M74" s="788"/>
      <c r="N74" s="789"/>
      <c r="O74" s="790"/>
      <c r="P74" s="788"/>
      <c r="Q74" s="791"/>
      <c r="R74" s="790"/>
      <c r="S74" s="790"/>
      <c r="T74" s="790"/>
      <c r="U74" s="790"/>
      <c r="V74" s="788"/>
      <c r="W74" s="1366"/>
      <c r="X74" s="1620">
        <f>IF(VLOOKUP($A74,'Data (new)'!$A:$T,12,0)="","",VLOOKUP($A74,'Data (new)'!$A:$T,12,0))</f>
        <v>8.4760000000000009</v>
      </c>
      <c r="Y74" s="1618" t="str">
        <f t="shared" si="68"/>
        <v/>
      </c>
      <c r="Z74" s="1618" t="str">
        <f t="shared" si="69"/>
        <v/>
      </c>
      <c r="AA74" s="1619" t="str">
        <f t="shared" si="70"/>
        <v/>
      </c>
      <c r="AB74" s="1619" t="str">
        <f>IF(ISERROR('Agripp Holds PE (EU)'!$AA74*(1-$F$3)),"",'Agripp Holds PE (EU)'!$AA74*(1-$F$3))</f>
        <v/>
      </c>
      <c r="AC74" s="1620" t="str">
        <f t="shared" si="71"/>
        <v/>
      </c>
      <c r="AD74" s="1615">
        <f t="shared" si="4"/>
        <v>0</v>
      </c>
      <c r="AE74" s="1615">
        <f t="shared" si="5"/>
        <v>0</v>
      </c>
      <c r="AF74" s="1615">
        <f t="shared" si="6"/>
        <v>0</v>
      </c>
      <c r="AG74" s="1615">
        <f t="shared" si="7"/>
        <v>0</v>
      </c>
      <c r="AH74" s="1615">
        <f t="shared" si="8"/>
        <v>0</v>
      </c>
      <c r="AI74" s="1615">
        <f t="shared" si="9"/>
        <v>0</v>
      </c>
      <c r="AJ74" s="1615">
        <f t="shared" si="10"/>
        <v>0</v>
      </c>
      <c r="AK74" s="1615">
        <f t="shared" si="11"/>
        <v>0</v>
      </c>
      <c r="AL74" s="1615">
        <f t="shared" si="12"/>
        <v>0</v>
      </c>
      <c r="AM74" s="1615">
        <f t="shared" si="13"/>
        <v>0</v>
      </c>
      <c r="AN74" s="1615">
        <f t="shared" si="14"/>
        <v>0</v>
      </c>
      <c r="AO74" s="1615">
        <f t="shared" si="15"/>
        <v>0</v>
      </c>
      <c r="AP74" s="1615">
        <f t="shared" si="16"/>
        <v>0</v>
      </c>
      <c r="AQ74" s="1615">
        <f t="shared" si="17"/>
        <v>0</v>
      </c>
      <c r="AR74" s="1615">
        <f t="shared" si="17"/>
        <v>0</v>
      </c>
      <c r="AS74" s="1621"/>
      <c r="AT74" s="1621"/>
      <c r="AU74" s="1621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</row>
    <row r="75" spans="1:57" ht="45" customHeight="1" thickBot="1">
      <c r="A75" s="1512" t="s">
        <v>3379</v>
      </c>
      <c r="B75" s="1487"/>
      <c r="C75" s="1487"/>
      <c r="D75" s="1487"/>
      <c r="E75" s="1487"/>
      <c r="F75" s="1487"/>
      <c r="G75" s="1487"/>
      <c r="H75" s="1487"/>
      <c r="I75" s="1627"/>
      <c r="J75" s="1627"/>
      <c r="K75" s="1627"/>
      <c r="L75" s="1627"/>
      <c r="M75" s="1627"/>
      <c r="N75" s="1627"/>
      <c r="O75" s="1627"/>
      <c r="P75" s="1627"/>
      <c r="Q75" s="1627"/>
      <c r="R75" s="1627"/>
      <c r="S75" s="1627"/>
      <c r="T75" s="1627"/>
      <c r="U75" s="1627"/>
      <c r="V75" s="1627"/>
      <c r="W75" s="1628"/>
      <c r="X75" s="1487"/>
      <c r="Y75" s="1487"/>
      <c r="Z75" s="1487"/>
      <c r="AA75" s="1487"/>
      <c r="AB75" s="1487"/>
      <c r="AC75" s="1488"/>
      <c r="AD75" s="1615">
        <f t="shared" si="4"/>
        <v>0</v>
      </c>
      <c r="AE75" s="1615">
        <f t="shared" si="5"/>
        <v>0</v>
      </c>
      <c r="AF75" s="1615">
        <f t="shared" si="6"/>
        <v>0</v>
      </c>
      <c r="AG75" s="1615">
        <f t="shared" si="7"/>
        <v>0</v>
      </c>
      <c r="AH75" s="1615">
        <f t="shared" si="8"/>
        <v>0</v>
      </c>
      <c r="AI75" s="1615">
        <f t="shared" si="9"/>
        <v>0</v>
      </c>
      <c r="AJ75" s="1615">
        <f t="shared" si="10"/>
        <v>0</v>
      </c>
      <c r="AK75" s="1615">
        <f t="shared" si="11"/>
        <v>0</v>
      </c>
      <c r="AL75" s="1615">
        <f t="shared" si="12"/>
        <v>0</v>
      </c>
      <c r="AM75" s="1615">
        <f t="shared" si="13"/>
        <v>0</v>
      </c>
      <c r="AN75" s="1615">
        <f t="shared" si="14"/>
        <v>0</v>
      </c>
      <c r="AO75" s="1615">
        <f t="shared" si="15"/>
        <v>0</v>
      </c>
      <c r="AP75" s="1615">
        <f t="shared" si="16"/>
        <v>0</v>
      </c>
      <c r="AQ75" s="1615">
        <f t="shared" si="17"/>
        <v>0</v>
      </c>
      <c r="AR75" s="1615">
        <f t="shared" si="17"/>
        <v>0</v>
      </c>
      <c r="AS75" s="1621"/>
      <c r="AT75" s="1621"/>
      <c r="AU75" s="1621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</row>
    <row r="76" spans="1:57" ht="15" customHeight="1">
      <c r="A76" s="1610" t="s">
        <v>481</v>
      </c>
      <c r="B76" s="1610" t="str">
        <f>IF(VLOOKUP($A76,'Data (new)'!$A:$T,2,0)="","",VLOOKUP($A76,'Data (new)'!$A:$T,2,0))</f>
        <v/>
      </c>
      <c r="C76" s="1704" t="str">
        <f>IF(VLOOKUP($A76,'Data (new)'!$A:$T,5,0)="","",VLOOKUP($A76,'Data (new)'!$A:$T,5,0))</f>
        <v>Hybrid</v>
      </c>
      <c r="D76" s="1611" t="str">
        <f>IF(VLOOKUP($A76,'Data (new)'!$A:$T,6,0)="","",HYPERLINK(VLOOKUP($A76,'Data (new)'!A:T,7,0), VLOOKUP($A76,'Data (new)'!A:T,6,0)))</f>
        <v>Akro</v>
      </c>
      <c r="E76" s="1610" t="str">
        <f>IF(VLOOKUP($A76,'Data (new)'!$A:$T,14,0)="","",VLOOKUP($A76,'Data (new)'!$A:$T,14,0))</f>
        <v>Pockets</v>
      </c>
      <c r="F76" s="1610" t="str">
        <f>IF(VLOOKUP($A76,'Data (new)'!$A:$T,10,0)="","",VLOOKUP($A76,'Data (new)'!$A:$T,10,0))</f>
        <v>M / L / XL</v>
      </c>
      <c r="G76" s="1612">
        <f>IF(VLOOKUP($A76,'Data (new)'!$A:$T,11,0)="","",VLOOKUP($A76,'Data (new)'!$A:$T,11,0))</f>
        <v>10</v>
      </c>
      <c r="H76" s="1613">
        <f>IF(VLOOKUP($A76,'Data (new)'!$A:$T,16,0)="","",VLOOKUP($A76,'Data (new)'!$A:$T,16,0))</f>
        <v>103</v>
      </c>
      <c r="I76" s="792"/>
      <c r="J76" s="792"/>
      <c r="K76" s="792"/>
      <c r="L76" s="792"/>
      <c r="M76" s="793"/>
      <c r="N76" s="794"/>
      <c r="O76" s="795"/>
      <c r="P76" s="793"/>
      <c r="Q76" s="796"/>
      <c r="R76" s="795"/>
      <c r="S76" s="795"/>
      <c r="T76" s="795"/>
      <c r="U76" s="795"/>
      <c r="V76" s="793"/>
      <c r="W76" s="1367"/>
      <c r="X76" s="1614">
        <f>IF(VLOOKUP($A76,'Data (new)'!$A:$T,12,0)="","",VLOOKUP($A76,'Data (new)'!$A:$T,12,0))</f>
        <v>4.2089999999999996</v>
      </c>
      <c r="Y76" s="1612" t="str">
        <f t="shared" ref="Y76" si="72">IF(Z76="","",(Z76*G76))</f>
        <v/>
      </c>
      <c r="Z76" s="1612" t="str">
        <f>IF(SUM(I76:W76)=0,"",SUM(I76:W76))</f>
        <v/>
      </c>
      <c r="AA76" s="1613" t="str">
        <f>IF(Z76="","",SUM(I76:W76)*H76)</f>
        <v/>
      </c>
      <c r="AB76" s="1613" t="str">
        <f>IF(ISERROR('Agripp Holds PE (EU)'!$AA76*(1-$F$3)),"",'Agripp Holds PE (EU)'!$AA76*(1-$F$3))</f>
        <v/>
      </c>
      <c r="AC76" s="1614" t="str">
        <f>IF(Z76="","",SUM(I76:W76)*X76)</f>
        <v/>
      </c>
      <c r="AD76" s="1615">
        <f t="shared" si="4"/>
        <v>0</v>
      </c>
      <c r="AE76" s="1615">
        <f t="shared" si="5"/>
        <v>0</v>
      </c>
      <c r="AF76" s="1615">
        <f t="shared" si="6"/>
        <v>0</v>
      </c>
      <c r="AG76" s="1615">
        <f t="shared" si="7"/>
        <v>0</v>
      </c>
      <c r="AH76" s="1615">
        <f t="shared" si="8"/>
        <v>0</v>
      </c>
      <c r="AI76" s="1615">
        <f t="shared" si="9"/>
        <v>0</v>
      </c>
      <c r="AJ76" s="1615">
        <f t="shared" si="10"/>
        <v>0</v>
      </c>
      <c r="AK76" s="1615">
        <f t="shared" si="11"/>
        <v>0</v>
      </c>
      <c r="AL76" s="1615">
        <f t="shared" si="12"/>
        <v>0</v>
      </c>
      <c r="AM76" s="1615">
        <f t="shared" si="13"/>
        <v>0</v>
      </c>
      <c r="AN76" s="1615">
        <f t="shared" si="14"/>
        <v>0</v>
      </c>
      <c r="AO76" s="1615">
        <f t="shared" si="15"/>
        <v>0</v>
      </c>
      <c r="AP76" s="1615">
        <f t="shared" si="16"/>
        <v>0</v>
      </c>
      <c r="AQ76" s="1615">
        <f t="shared" si="17"/>
        <v>0</v>
      </c>
      <c r="AR76" s="1615">
        <f t="shared" si="17"/>
        <v>0</v>
      </c>
      <c r="AS76" s="1621"/>
      <c r="AT76" s="1621"/>
      <c r="AU76" s="1621"/>
      <c r="AV76" s="149"/>
      <c r="AW76" s="149"/>
      <c r="AX76" s="149"/>
      <c r="AY76" s="149"/>
      <c r="AZ76" s="149"/>
      <c r="BA76" s="149"/>
      <c r="BB76" s="149"/>
      <c r="BC76" s="149"/>
      <c r="BD76" s="149"/>
      <c r="BE76" s="149"/>
    </row>
    <row r="77" spans="1:57" ht="15" customHeight="1">
      <c r="A77" s="1616" t="s">
        <v>482</v>
      </c>
      <c r="B77" s="1616" t="str">
        <f>IF(VLOOKUP($A77,'Data (new)'!$A:$T,2,0)="","",VLOOKUP($A77,'Data (new)'!$A:$T,2,0))</f>
        <v/>
      </c>
      <c r="C77" s="1705"/>
      <c r="D77" s="1617" t="str">
        <f>IF(VLOOKUP($A77,'Data (new)'!$A:$T,6,0)="","",HYPERLINK(VLOOKUP($A77,'Data (new)'!A:T,7,0), VLOOKUP($A77,'Data (new)'!A:T,6,0)))</f>
        <v>Aku</v>
      </c>
      <c r="E77" s="1616" t="str">
        <f>IF(VLOOKUP($A77,'Data (new)'!$A:$T,14,0)="","",VLOOKUP($A77,'Data (new)'!$A:$T,14,0))</f>
        <v>Footholds</v>
      </c>
      <c r="F77" s="1616" t="str">
        <f>IF(VLOOKUP($A77,'Data (new)'!$A:$T,10,0)="","",VLOOKUP($A77,'Data (new)'!$A:$T,10,0))</f>
        <v>XS</v>
      </c>
      <c r="G77" s="1618">
        <f>IF(VLOOKUP($A77,'Data (new)'!$A:$T,11,0)="","",VLOOKUP($A77,'Data (new)'!$A:$T,11,0))</f>
        <v>20</v>
      </c>
      <c r="H77" s="1619">
        <f>IF(VLOOKUP($A77,'Data (new)'!$A:$T,16,0)="","",VLOOKUP($A77,'Data (new)'!$A:$T,16,0))</f>
        <v>81</v>
      </c>
      <c r="I77" s="787"/>
      <c r="J77" s="787"/>
      <c r="K77" s="787"/>
      <c r="L77" s="787"/>
      <c r="M77" s="788"/>
      <c r="N77" s="789"/>
      <c r="O77" s="790"/>
      <c r="P77" s="788"/>
      <c r="Q77" s="791"/>
      <c r="R77" s="790"/>
      <c r="S77" s="790"/>
      <c r="T77" s="790"/>
      <c r="U77" s="790"/>
      <c r="V77" s="788"/>
      <c r="W77" s="1366"/>
      <c r="X77" s="1620">
        <f>IF(VLOOKUP($A77,'Data (new)'!$A:$T,12,0)="","",VLOOKUP($A77,'Data (new)'!$A:$T,12,0))</f>
        <v>1.635</v>
      </c>
      <c r="Y77" s="1618" t="str">
        <f>IF(Z77="","",(Z77*G77))</f>
        <v/>
      </c>
      <c r="Z77" s="1618" t="str">
        <f>IF(SUM(I77:W77)=0,"",SUM(I77:W77))</f>
        <v/>
      </c>
      <c r="AA77" s="1619" t="str">
        <f>IF(Z77="","",SUM(I77:W77)*H77)</f>
        <v/>
      </c>
      <c r="AB77" s="1619" t="str">
        <f>IF(ISERROR('Agripp Holds PE (EU)'!$AA77*(1-$F$3)),"",'Agripp Holds PE (EU)'!$AA77*(1-$F$3))</f>
        <v/>
      </c>
      <c r="AC77" s="1620" t="str">
        <f>IF(Z77="","",SUM(I77:W77)*X77)</f>
        <v/>
      </c>
      <c r="AD77" s="1615">
        <f t="shared" si="4"/>
        <v>0</v>
      </c>
      <c r="AE77" s="1615">
        <f t="shared" si="5"/>
        <v>0</v>
      </c>
      <c r="AF77" s="1615">
        <f t="shared" si="6"/>
        <v>0</v>
      </c>
      <c r="AG77" s="1615">
        <f t="shared" si="7"/>
        <v>0</v>
      </c>
      <c r="AH77" s="1615">
        <f t="shared" si="8"/>
        <v>0</v>
      </c>
      <c r="AI77" s="1615">
        <f t="shared" si="9"/>
        <v>0</v>
      </c>
      <c r="AJ77" s="1615">
        <f t="shared" si="10"/>
        <v>0</v>
      </c>
      <c r="AK77" s="1615">
        <f t="shared" si="11"/>
        <v>0</v>
      </c>
      <c r="AL77" s="1615">
        <f t="shared" si="12"/>
        <v>0</v>
      </c>
      <c r="AM77" s="1615">
        <f t="shared" si="13"/>
        <v>0</v>
      </c>
      <c r="AN77" s="1615">
        <f t="shared" si="14"/>
        <v>0</v>
      </c>
      <c r="AO77" s="1615">
        <f t="shared" si="15"/>
        <v>0</v>
      </c>
      <c r="AP77" s="1615">
        <f t="shared" si="16"/>
        <v>0</v>
      </c>
      <c r="AQ77" s="1615">
        <f t="shared" si="17"/>
        <v>0</v>
      </c>
      <c r="AR77" s="1615">
        <f t="shared" si="17"/>
        <v>0</v>
      </c>
      <c r="AS77" s="1621"/>
      <c r="AT77" s="1621"/>
      <c r="AU77" s="1621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</row>
    <row r="78" spans="1:57" ht="15" customHeight="1">
      <c r="A78" s="1610" t="s">
        <v>483</v>
      </c>
      <c r="B78" s="1610" t="str">
        <f>IF(VLOOKUP($A78,'Data (new)'!$A:$T,2,0)="","",VLOOKUP($A78,'Data (new)'!$A:$T,2,0))</f>
        <v/>
      </c>
      <c r="C78" s="1705"/>
      <c r="D78" s="1611" t="str">
        <f>IF(VLOOKUP($A78,'Data (new)'!$A:$T,6,0)="","",HYPERLINK(VLOOKUP($A78,'Data (new)'!A:T,7,0), VLOOKUP($A78,'Data (new)'!A:T,6,0)))</f>
        <v>Chaos</v>
      </c>
      <c r="E78" s="1610" t="str">
        <f>IF(VLOOKUP($A78,'Data (new)'!$A:$T,14,0)="","",VLOOKUP($A78,'Data (new)'!$A:$T,14,0))</f>
        <v>Slopers</v>
      </c>
      <c r="F78" s="1610" t="str">
        <f>IF(VLOOKUP($A78,'Data (new)'!$A:$T,10,0)="","",VLOOKUP($A78,'Data (new)'!$A:$T,10,0))</f>
        <v>XXL</v>
      </c>
      <c r="G78" s="1612">
        <f>IF(VLOOKUP($A78,'Data (new)'!$A:$T,11,0)="","",VLOOKUP($A78,'Data (new)'!$A:$T,11,0))</f>
        <v>8</v>
      </c>
      <c r="H78" s="1613">
        <f>IF(VLOOKUP($A78,'Data (new)'!$A:$T,16,0)="","",VLOOKUP($A78,'Data (new)'!$A:$T,16,0))</f>
        <v>121</v>
      </c>
      <c r="I78" s="792"/>
      <c r="J78" s="792"/>
      <c r="K78" s="792"/>
      <c r="L78" s="792"/>
      <c r="M78" s="793"/>
      <c r="N78" s="794"/>
      <c r="O78" s="795"/>
      <c r="P78" s="793"/>
      <c r="Q78" s="796"/>
      <c r="R78" s="795"/>
      <c r="S78" s="795"/>
      <c r="T78" s="795"/>
      <c r="U78" s="795"/>
      <c r="V78" s="793"/>
      <c r="W78" s="1367"/>
      <c r="X78" s="1614">
        <f>IF(VLOOKUP($A78,'Data (new)'!$A:$T,12,0)="","",VLOOKUP($A78,'Data (new)'!$A:$T,12,0))</f>
        <v>6.0039999999999996</v>
      </c>
      <c r="Y78" s="1612" t="str">
        <f t="shared" ref="Y78:Y137" si="73">IF(Z78="","",(Z78*G78))</f>
        <v/>
      </c>
      <c r="Z78" s="1612" t="str">
        <f t="shared" ref="Z78:Z137" si="74">IF(SUM(I78:W78)=0,"",SUM(I78:W78))</f>
        <v/>
      </c>
      <c r="AA78" s="1613" t="str">
        <f t="shared" ref="AA78:AA137" si="75">IF(Z78="","",SUM(I78:W78)*H78)</f>
        <v/>
      </c>
      <c r="AB78" s="1613" t="str">
        <f>IF(ISERROR('Agripp Holds PE (EU)'!$AA78*(1-$F$3)),"",'Agripp Holds PE (EU)'!$AA78*(1-$F$3))</f>
        <v/>
      </c>
      <c r="AC78" s="1614" t="str">
        <f t="shared" ref="AC78:AC137" si="76">IF(Z78="","",SUM(I78:W78)*X78)</f>
        <v/>
      </c>
      <c r="AD78" s="1615">
        <f t="shared" si="4"/>
        <v>0</v>
      </c>
      <c r="AE78" s="1615">
        <f t="shared" si="5"/>
        <v>0</v>
      </c>
      <c r="AF78" s="1615">
        <f t="shared" si="6"/>
        <v>0</v>
      </c>
      <c r="AG78" s="1615">
        <f t="shared" si="7"/>
        <v>0</v>
      </c>
      <c r="AH78" s="1615">
        <f t="shared" si="8"/>
        <v>0</v>
      </c>
      <c r="AI78" s="1615">
        <f t="shared" si="9"/>
        <v>0</v>
      </c>
      <c r="AJ78" s="1615">
        <f t="shared" si="10"/>
        <v>0</v>
      </c>
      <c r="AK78" s="1615">
        <f t="shared" si="11"/>
        <v>0</v>
      </c>
      <c r="AL78" s="1615">
        <f t="shared" si="12"/>
        <v>0</v>
      </c>
      <c r="AM78" s="1615">
        <f t="shared" si="13"/>
        <v>0</v>
      </c>
      <c r="AN78" s="1615">
        <f t="shared" si="14"/>
        <v>0</v>
      </c>
      <c r="AO78" s="1615">
        <f t="shared" si="15"/>
        <v>0</v>
      </c>
      <c r="AP78" s="1615">
        <f t="shared" si="16"/>
        <v>0</v>
      </c>
      <c r="AQ78" s="1615">
        <f t="shared" si="17"/>
        <v>0</v>
      </c>
      <c r="AR78" s="1615">
        <f t="shared" si="17"/>
        <v>0</v>
      </c>
      <c r="AS78" s="1621"/>
      <c r="AT78" s="1621"/>
      <c r="AU78" s="1621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</row>
    <row r="79" spans="1:57" ht="15" customHeight="1">
      <c r="A79" s="1616" t="s">
        <v>484</v>
      </c>
      <c r="B79" s="1616" t="str">
        <f>IF(VLOOKUP($A79,'Data (new)'!$A:$T,2,0)="","",VLOOKUP($A79,'Data (new)'!$A:$T,2,0))</f>
        <v/>
      </c>
      <c r="C79" s="1705"/>
      <c r="D79" s="1617" t="str">
        <f>IF(VLOOKUP($A79,'Data (new)'!$A:$T,6,0)="","",HYPERLINK(VLOOKUP($A79,'Data (new)'!A:T,7,0), VLOOKUP($A79,'Data (new)'!A:T,6,0)))</f>
        <v>Cosmos</v>
      </c>
      <c r="E79" s="1616" t="str">
        <f>IF(VLOOKUP($A79,'Data (new)'!$A:$T,14,0)="","",VLOOKUP($A79,'Data (new)'!$A:$T,14,0))</f>
        <v>Jugs</v>
      </c>
      <c r="F79" s="1616" t="str">
        <f>IF(VLOOKUP($A79,'Data (new)'!$A:$T,10,0)="","",VLOOKUP($A79,'Data (new)'!$A:$T,10,0))</f>
        <v>L</v>
      </c>
      <c r="G79" s="1618">
        <f>IF(VLOOKUP($A79,'Data (new)'!$A:$T,11,0)="","",VLOOKUP($A79,'Data (new)'!$A:$T,11,0))</f>
        <v>10</v>
      </c>
      <c r="H79" s="1619">
        <f>IF(VLOOKUP($A79,'Data (new)'!$A:$T,16,0)="","",VLOOKUP($A79,'Data (new)'!$A:$T,16,0))</f>
        <v>105</v>
      </c>
      <c r="I79" s="787"/>
      <c r="J79" s="787"/>
      <c r="K79" s="787"/>
      <c r="L79" s="787"/>
      <c r="M79" s="788"/>
      <c r="N79" s="789"/>
      <c r="O79" s="790"/>
      <c r="P79" s="788"/>
      <c r="Q79" s="791"/>
      <c r="R79" s="790"/>
      <c r="S79" s="790"/>
      <c r="T79" s="790"/>
      <c r="U79" s="790"/>
      <c r="V79" s="788"/>
      <c r="W79" s="1366"/>
      <c r="X79" s="1620">
        <f>IF(VLOOKUP($A79,'Data (new)'!$A:$T,12,0)="","",VLOOKUP($A79,'Data (new)'!$A:$T,12,0))</f>
        <v>4.3150000000000004</v>
      </c>
      <c r="Y79" s="1618" t="str">
        <f t="shared" si="73"/>
        <v/>
      </c>
      <c r="Z79" s="1618" t="str">
        <f t="shared" si="74"/>
        <v/>
      </c>
      <c r="AA79" s="1619" t="str">
        <f t="shared" si="75"/>
        <v/>
      </c>
      <c r="AB79" s="1619" t="str">
        <f>IF(ISERROR('Agripp Holds PE (EU)'!$AA79*(1-$F$3)),"",'Agripp Holds PE (EU)'!$AA79*(1-$F$3))</f>
        <v/>
      </c>
      <c r="AC79" s="1620" t="str">
        <f t="shared" si="76"/>
        <v/>
      </c>
      <c r="AD79" s="1615">
        <f t="shared" si="4"/>
        <v>0</v>
      </c>
      <c r="AE79" s="1615">
        <f t="shared" si="5"/>
        <v>0</v>
      </c>
      <c r="AF79" s="1615">
        <f t="shared" si="6"/>
        <v>0</v>
      </c>
      <c r="AG79" s="1615">
        <f t="shared" si="7"/>
        <v>0</v>
      </c>
      <c r="AH79" s="1615">
        <f t="shared" si="8"/>
        <v>0</v>
      </c>
      <c r="AI79" s="1615">
        <f t="shared" si="9"/>
        <v>0</v>
      </c>
      <c r="AJ79" s="1615">
        <f t="shared" si="10"/>
        <v>0</v>
      </c>
      <c r="AK79" s="1615">
        <f t="shared" si="11"/>
        <v>0</v>
      </c>
      <c r="AL79" s="1615">
        <f t="shared" si="12"/>
        <v>0</v>
      </c>
      <c r="AM79" s="1615">
        <f t="shared" si="13"/>
        <v>0</v>
      </c>
      <c r="AN79" s="1615">
        <f t="shared" si="14"/>
        <v>0</v>
      </c>
      <c r="AO79" s="1615">
        <f t="shared" si="15"/>
        <v>0</v>
      </c>
      <c r="AP79" s="1615">
        <f t="shared" si="16"/>
        <v>0</v>
      </c>
      <c r="AQ79" s="1615">
        <f t="shared" si="17"/>
        <v>0</v>
      </c>
      <c r="AR79" s="1615">
        <f t="shared" si="17"/>
        <v>0</v>
      </c>
      <c r="AS79" s="1621"/>
      <c r="AT79" s="1621"/>
      <c r="AU79" s="1621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</row>
    <row r="80" spans="1:57" ht="15" customHeight="1">
      <c r="A80" s="1610" t="s">
        <v>485</v>
      </c>
      <c r="B80" s="1610" t="str">
        <f>IF(VLOOKUP($A80,'Data (new)'!$A:$T,2,0)="","",VLOOKUP($A80,'Data (new)'!$A:$T,2,0))</f>
        <v/>
      </c>
      <c r="C80" s="1705"/>
      <c r="D80" s="1611" t="str">
        <f>IF(VLOOKUP($A80,'Data (new)'!$A:$T,6,0)="","",HYPERLINK(VLOOKUP($A80,'Data (new)'!A:T,7,0), VLOOKUP($A80,'Data (new)'!A:T,6,0)))</f>
        <v>Dagger</v>
      </c>
      <c r="E80" s="1610" t="str">
        <f>IF(VLOOKUP($A80,'Data (new)'!$A:$T,14,0)="","",VLOOKUP($A80,'Data (new)'!$A:$T,14,0))</f>
        <v>Slopers</v>
      </c>
      <c r="F80" s="1610" t="str">
        <f>IF(VLOOKUP($A80,'Data (new)'!$A:$T,10,0)="","",VLOOKUP($A80,'Data (new)'!$A:$T,10,0))</f>
        <v>MEGA</v>
      </c>
      <c r="G80" s="1612">
        <f>IF(VLOOKUP($A80,'Data (new)'!$A:$T,11,0)="","",VLOOKUP($A80,'Data (new)'!$A:$T,11,0))</f>
        <v>2</v>
      </c>
      <c r="H80" s="1613">
        <f>IF(VLOOKUP($A80,'Data (new)'!$A:$T,16,0)="","",VLOOKUP($A80,'Data (new)'!$A:$T,16,0))</f>
        <v>93</v>
      </c>
      <c r="I80" s="792"/>
      <c r="J80" s="792"/>
      <c r="K80" s="792"/>
      <c r="L80" s="792"/>
      <c r="M80" s="793"/>
      <c r="N80" s="794"/>
      <c r="O80" s="795"/>
      <c r="P80" s="793"/>
      <c r="Q80" s="796"/>
      <c r="R80" s="795"/>
      <c r="S80" s="795"/>
      <c r="T80" s="795"/>
      <c r="U80" s="795"/>
      <c r="V80" s="793"/>
      <c r="W80" s="1367"/>
      <c r="X80" s="1614">
        <f>IF(VLOOKUP($A80,'Data (new)'!$A:$T,12,0)="","",VLOOKUP($A80,'Data (new)'!$A:$T,12,0))</f>
        <v>4.5629999999999997</v>
      </c>
      <c r="Y80" s="1612" t="str">
        <f t="shared" si="73"/>
        <v/>
      </c>
      <c r="Z80" s="1612" t="str">
        <f t="shared" si="74"/>
        <v/>
      </c>
      <c r="AA80" s="1613" t="str">
        <f t="shared" si="75"/>
        <v/>
      </c>
      <c r="AB80" s="1613" t="str">
        <f>IF(ISERROR('Agripp Holds PE (EU)'!$AA80*(1-$F$3)),"",'Agripp Holds PE (EU)'!$AA80*(1-$F$3))</f>
        <v/>
      </c>
      <c r="AC80" s="1614" t="str">
        <f t="shared" si="76"/>
        <v/>
      </c>
      <c r="AD80" s="1615">
        <f t="shared" si="4"/>
        <v>0</v>
      </c>
      <c r="AE80" s="1615">
        <f t="shared" si="5"/>
        <v>0</v>
      </c>
      <c r="AF80" s="1615">
        <f t="shared" si="6"/>
        <v>0</v>
      </c>
      <c r="AG80" s="1615">
        <f t="shared" si="7"/>
        <v>0</v>
      </c>
      <c r="AH80" s="1615">
        <f t="shared" si="8"/>
        <v>0</v>
      </c>
      <c r="AI80" s="1615">
        <f t="shared" si="9"/>
        <v>0</v>
      </c>
      <c r="AJ80" s="1615">
        <f t="shared" si="10"/>
        <v>0</v>
      </c>
      <c r="AK80" s="1615">
        <f t="shared" si="11"/>
        <v>0</v>
      </c>
      <c r="AL80" s="1615">
        <f t="shared" si="12"/>
        <v>0</v>
      </c>
      <c r="AM80" s="1615">
        <f t="shared" si="13"/>
        <v>0</v>
      </c>
      <c r="AN80" s="1615">
        <f t="shared" si="14"/>
        <v>0</v>
      </c>
      <c r="AO80" s="1615">
        <f t="shared" si="15"/>
        <v>0</v>
      </c>
      <c r="AP80" s="1615">
        <f t="shared" si="16"/>
        <v>0</v>
      </c>
      <c r="AQ80" s="1615">
        <f t="shared" si="17"/>
        <v>0</v>
      </c>
      <c r="AR80" s="1615">
        <f t="shared" si="17"/>
        <v>0</v>
      </c>
      <c r="AS80" s="1621"/>
      <c r="AT80" s="1621"/>
      <c r="AU80" s="1621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</row>
    <row r="81" spans="1:57" ht="15" customHeight="1">
      <c r="A81" s="1616" t="s">
        <v>486</v>
      </c>
      <c r="B81" s="1616" t="str">
        <f>IF(VLOOKUP($A81,'Data (new)'!$A:$T,2,0)="","",VLOOKUP($A81,'Data (new)'!$A:$T,2,0))</f>
        <v/>
      </c>
      <c r="C81" s="1705"/>
      <c r="D81" s="1617" t="str">
        <f>IF(VLOOKUP($A81,'Data (new)'!$A:$T,6,0)="","",HYPERLINK(VLOOKUP($A81,'Data (new)'!A:T,7,0), VLOOKUP($A81,'Data (new)'!A:T,6,0)))</f>
        <v>Dalton</v>
      </c>
      <c r="E81" s="1616" t="str">
        <f>IF(VLOOKUP($A81,'Data (new)'!$A:$T,14,0)="","",VLOOKUP($A81,'Data (new)'!$A:$T,14,0))</f>
        <v>Pinches</v>
      </c>
      <c r="F81" s="1616" t="str">
        <f>IF(VLOOKUP($A81,'Data (new)'!$A:$T,10,0)="","",VLOOKUP($A81,'Data (new)'!$A:$T,10,0))</f>
        <v>MEGA</v>
      </c>
      <c r="G81" s="1618">
        <f>IF(VLOOKUP($A81,'Data (new)'!$A:$T,11,0)="","",VLOOKUP($A81,'Data (new)'!$A:$T,11,0))</f>
        <v>2</v>
      </c>
      <c r="H81" s="1619">
        <f>IF(VLOOKUP($A81,'Data (new)'!$A:$T,16,0)="","",VLOOKUP($A81,'Data (new)'!$A:$T,16,0))</f>
        <v>56</v>
      </c>
      <c r="I81" s="787"/>
      <c r="J81" s="787"/>
      <c r="K81" s="787"/>
      <c r="L81" s="787"/>
      <c r="M81" s="788"/>
      <c r="N81" s="789"/>
      <c r="O81" s="790"/>
      <c r="P81" s="788"/>
      <c r="Q81" s="791"/>
      <c r="R81" s="790"/>
      <c r="S81" s="790"/>
      <c r="T81" s="790"/>
      <c r="U81" s="790"/>
      <c r="V81" s="788"/>
      <c r="W81" s="1366"/>
      <c r="X81" s="1620">
        <f>IF(VLOOKUP($A81,'Data (new)'!$A:$T,12,0)="","",VLOOKUP($A81,'Data (new)'!$A:$T,12,0))</f>
        <v>2.4340000000000002</v>
      </c>
      <c r="Y81" s="1618" t="str">
        <f t="shared" si="73"/>
        <v/>
      </c>
      <c r="Z81" s="1618" t="str">
        <f t="shared" si="74"/>
        <v/>
      </c>
      <c r="AA81" s="1619" t="str">
        <f t="shared" si="75"/>
        <v/>
      </c>
      <c r="AB81" s="1619" t="str">
        <f>IF(ISERROR('Agripp Holds PE (EU)'!$AA81*(1-$F$3)),"",'Agripp Holds PE (EU)'!$AA81*(1-$F$3))</f>
        <v/>
      </c>
      <c r="AC81" s="1620" t="str">
        <f t="shared" si="76"/>
        <v/>
      </c>
      <c r="AD81" s="1615">
        <f t="shared" si="4"/>
        <v>0</v>
      </c>
      <c r="AE81" s="1615">
        <f t="shared" si="5"/>
        <v>0</v>
      </c>
      <c r="AF81" s="1615">
        <f t="shared" si="6"/>
        <v>0</v>
      </c>
      <c r="AG81" s="1615">
        <f t="shared" si="7"/>
        <v>0</v>
      </c>
      <c r="AH81" s="1615">
        <f t="shared" si="8"/>
        <v>0</v>
      </c>
      <c r="AI81" s="1615">
        <f t="shared" si="9"/>
        <v>0</v>
      </c>
      <c r="AJ81" s="1615">
        <f t="shared" si="10"/>
        <v>0</v>
      </c>
      <c r="AK81" s="1615">
        <f t="shared" si="11"/>
        <v>0</v>
      </c>
      <c r="AL81" s="1615">
        <f t="shared" si="12"/>
        <v>0</v>
      </c>
      <c r="AM81" s="1615">
        <f t="shared" si="13"/>
        <v>0</v>
      </c>
      <c r="AN81" s="1615">
        <f t="shared" si="14"/>
        <v>0</v>
      </c>
      <c r="AO81" s="1615">
        <f t="shared" si="15"/>
        <v>0</v>
      </c>
      <c r="AP81" s="1615">
        <f t="shared" si="16"/>
        <v>0</v>
      </c>
      <c r="AQ81" s="1615">
        <f t="shared" si="17"/>
        <v>0</v>
      </c>
      <c r="AR81" s="1615">
        <f t="shared" si="17"/>
        <v>0</v>
      </c>
      <c r="AS81" s="1621"/>
      <c r="AT81" s="1621"/>
      <c r="AU81" s="1621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</row>
    <row r="82" spans="1:57" ht="15" customHeight="1">
      <c r="A82" s="1610" t="s">
        <v>487</v>
      </c>
      <c r="B82" s="1610" t="str">
        <f>IF(VLOOKUP($A82,'Data (new)'!$A:$T,2,0)="","",VLOOKUP($A82,'Data (new)'!$A:$T,2,0))</f>
        <v/>
      </c>
      <c r="C82" s="1705"/>
      <c r="D82" s="1611" t="str">
        <f>IF(VLOOKUP($A82,'Data (new)'!$A:$T,6,0)="","",HYPERLINK(VLOOKUP($A82,'Data (new)'!A:T,7,0), VLOOKUP($A82,'Data (new)'!A:T,6,0)))</f>
        <v>Dark</v>
      </c>
      <c r="E82" s="1610" t="str">
        <f>IF(VLOOKUP($A82,'Data (new)'!$A:$T,14,0)="","",VLOOKUP($A82,'Data (new)'!$A:$T,14,0))</f>
        <v>Slopers</v>
      </c>
      <c r="F82" s="1610" t="str">
        <f>IF(VLOOKUP($A82,'Data (new)'!$A:$T,10,0)="","",VLOOKUP($A82,'Data (new)'!$A:$T,10,0))</f>
        <v>MEGA</v>
      </c>
      <c r="G82" s="1612">
        <f>IF(VLOOKUP($A82,'Data (new)'!$A:$T,11,0)="","",VLOOKUP($A82,'Data (new)'!$A:$T,11,0))</f>
        <v>2</v>
      </c>
      <c r="H82" s="1613">
        <f>IF(VLOOKUP($A82,'Data (new)'!$A:$T,16,0)="","",VLOOKUP($A82,'Data (new)'!$A:$T,16,0))</f>
        <v>63</v>
      </c>
      <c r="I82" s="792"/>
      <c r="J82" s="792"/>
      <c r="K82" s="792"/>
      <c r="L82" s="792"/>
      <c r="M82" s="793"/>
      <c r="N82" s="794"/>
      <c r="O82" s="795"/>
      <c r="P82" s="793"/>
      <c r="Q82" s="796"/>
      <c r="R82" s="795"/>
      <c r="S82" s="795"/>
      <c r="T82" s="795"/>
      <c r="U82" s="795"/>
      <c r="V82" s="793"/>
      <c r="W82" s="1367"/>
      <c r="X82" s="1614">
        <f>IF(VLOOKUP($A82,'Data (new)'!$A:$T,12,0)="","",VLOOKUP($A82,'Data (new)'!$A:$T,12,0))</f>
        <v>2.87</v>
      </c>
      <c r="Y82" s="1612" t="str">
        <f t="shared" si="73"/>
        <v/>
      </c>
      <c r="Z82" s="1612" t="str">
        <f t="shared" si="74"/>
        <v/>
      </c>
      <c r="AA82" s="1613" t="str">
        <f t="shared" si="75"/>
        <v/>
      </c>
      <c r="AB82" s="1613" t="str">
        <f>IF(ISERROR('Agripp Holds PE (EU)'!$AA82*(1-$F$3)),"",'Agripp Holds PE (EU)'!$AA82*(1-$F$3))</f>
        <v/>
      </c>
      <c r="AC82" s="1614" t="str">
        <f t="shared" si="76"/>
        <v/>
      </c>
      <c r="AD82" s="1615">
        <f t="shared" si="4"/>
        <v>0</v>
      </c>
      <c r="AE82" s="1615">
        <f t="shared" si="5"/>
        <v>0</v>
      </c>
      <c r="AF82" s="1615">
        <f t="shared" si="6"/>
        <v>0</v>
      </c>
      <c r="AG82" s="1615">
        <f t="shared" si="7"/>
        <v>0</v>
      </c>
      <c r="AH82" s="1615">
        <f t="shared" si="8"/>
        <v>0</v>
      </c>
      <c r="AI82" s="1615">
        <f t="shared" si="9"/>
        <v>0</v>
      </c>
      <c r="AJ82" s="1615">
        <f t="shared" si="10"/>
        <v>0</v>
      </c>
      <c r="AK82" s="1615">
        <f t="shared" si="11"/>
        <v>0</v>
      </c>
      <c r="AL82" s="1615">
        <f t="shared" si="12"/>
        <v>0</v>
      </c>
      <c r="AM82" s="1615">
        <f t="shared" si="13"/>
        <v>0</v>
      </c>
      <c r="AN82" s="1615">
        <f t="shared" si="14"/>
        <v>0</v>
      </c>
      <c r="AO82" s="1615">
        <f t="shared" si="15"/>
        <v>0</v>
      </c>
      <c r="AP82" s="1615">
        <f t="shared" si="16"/>
        <v>0</v>
      </c>
      <c r="AQ82" s="1615">
        <f t="shared" si="17"/>
        <v>0</v>
      </c>
      <c r="AR82" s="1615">
        <f t="shared" si="17"/>
        <v>0</v>
      </c>
      <c r="AS82" s="1621"/>
      <c r="AT82" s="1621"/>
      <c r="AU82" s="1621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</row>
    <row r="83" spans="1:57" ht="15" customHeight="1">
      <c r="A83" s="1616" t="s">
        <v>488</v>
      </c>
      <c r="B83" s="1616" t="str">
        <f>IF(VLOOKUP($A83,'Data (new)'!$A:$T,2,0)="","",VLOOKUP($A83,'Data (new)'!$A:$T,2,0))</f>
        <v/>
      </c>
      <c r="C83" s="1705"/>
      <c r="D83" s="1617" t="str">
        <f>IF(VLOOKUP($A83,'Data (new)'!$A:$T,6,0)="","",HYPERLINK(VLOOKUP($A83,'Data (new)'!A:T,7,0), VLOOKUP($A83,'Data (new)'!A:T,6,0)))</f>
        <v>Dogma</v>
      </c>
      <c r="E83" s="1616" t="str">
        <f>IF(VLOOKUP($A83,'Data (new)'!$A:$T,14,0)="","",VLOOKUP($A83,'Data (new)'!$A:$T,14,0))</f>
        <v>Pinches</v>
      </c>
      <c r="F83" s="1616" t="str">
        <f>IF(VLOOKUP($A83,'Data (new)'!$A:$T,10,0)="","",VLOOKUP($A83,'Data (new)'!$A:$T,10,0))</f>
        <v>M -&gt; XXL</v>
      </c>
      <c r="G83" s="1618">
        <f>IF(VLOOKUP($A83,'Data (new)'!$A:$T,11,0)="","",VLOOKUP($A83,'Data (new)'!$A:$T,11,0))</f>
        <v>10</v>
      </c>
      <c r="H83" s="1619">
        <f>IF(VLOOKUP($A83,'Data (new)'!$A:$T,16,0)="","",VLOOKUP($A83,'Data (new)'!$A:$T,16,0))</f>
        <v>129</v>
      </c>
      <c r="I83" s="787"/>
      <c r="J83" s="787"/>
      <c r="K83" s="787"/>
      <c r="L83" s="787"/>
      <c r="M83" s="788"/>
      <c r="N83" s="789"/>
      <c r="O83" s="790"/>
      <c r="P83" s="788"/>
      <c r="Q83" s="791"/>
      <c r="R83" s="790"/>
      <c r="S83" s="790"/>
      <c r="T83" s="790"/>
      <c r="U83" s="790"/>
      <c r="V83" s="788"/>
      <c r="W83" s="1366"/>
      <c r="X83" s="1620">
        <f>IF(VLOOKUP($A83,'Data (new)'!$A:$T,12,0)="","",VLOOKUP($A83,'Data (new)'!$A:$T,12,0))</f>
        <v>5.702</v>
      </c>
      <c r="Y83" s="1618" t="str">
        <f t="shared" si="73"/>
        <v/>
      </c>
      <c r="Z83" s="1618" t="str">
        <f t="shared" si="74"/>
        <v/>
      </c>
      <c r="AA83" s="1619" t="str">
        <f t="shared" si="75"/>
        <v/>
      </c>
      <c r="AB83" s="1619" t="str">
        <f>IF(ISERROR('Agripp Holds PE (EU)'!$AA83*(1-$F$3)),"",'Agripp Holds PE (EU)'!$AA83*(1-$F$3))</f>
        <v/>
      </c>
      <c r="AC83" s="1620" t="str">
        <f t="shared" si="76"/>
        <v/>
      </c>
      <c r="AD83" s="1615">
        <f t="shared" si="4"/>
        <v>0</v>
      </c>
      <c r="AE83" s="1615">
        <f t="shared" si="5"/>
        <v>0</v>
      </c>
      <c r="AF83" s="1615">
        <f t="shared" si="6"/>
        <v>0</v>
      </c>
      <c r="AG83" s="1615">
        <f t="shared" si="7"/>
        <v>0</v>
      </c>
      <c r="AH83" s="1615">
        <f t="shared" si="8"/>
        <v>0</v>
      </c>
      <c r="AI83" s="1615">
        <f t="shared" si="9"/>
        <v>0</v>
      </c>
      <c r="AJ83" s="1615">
        <f t="shared" si="10"/>
        <v>0</v>
      </c>
      <c r="AK83" s="1615">
        <f t="shared" si="11"/>
        <v>0</v>
      </c>
      <c r="AL83" s="1615">
        <f t="shared" si="12"/>
        <v>0</v>
      </c>
      <c r="AM83" s="1615">
        <f t="shared" si="13"/>
        <v>0</v>
      </c>
      <c r="AN83" s="1615">
        <f t="shared" si="14"/>
        <v>0</v>
      </c>
      <c r="AO83" s="1615">
        <f t="shared" si="15"/>
        <v>0</v>
      </c>
      <c r="AP83" s="1615">
        <f t="shared" si="16"/>
        <v>0</v>
      </c>
      <c r="AQ83" s="1615">
        <f t="shared" si="17"/>
        <v>0</v>
      </c>
      <c r="AR83" s="1615">
        <f t="shared" si="17"/>
        <v>0</v>
      </c>
      <c r="AS83" s="1621"/>
      <c r="AT83" s="1621"/>
      <c r="AU83" s="1621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</row>
    <row r="84" spans="1:57" ht="15" customHeight="1">
      <c r="A84" s="1610" t="s">
        <v>489</v>
      </c>
      <c r="B84" s="1610" t="str">
        <f>IF(VLOOKUP($A84,'Data (new)'!$A:$T,2,0)="","",VLOOKUP($A84,'Data (new)'!$A:$T,2,0))</f>
        <v/>
      </c>
      <c r="C84" s="1705"/>
      <c r="D84" s="1611" t="str">
        <f>IF(VLOOKUP($A84,'Data (new)'!$A:$T,6,0)="","",HYPERLINK(VLOOKUP($A84,'Data (new)'!A:T,7,0), VLOOKUP($A84,'Data (new)'!A:T,6,0)))</f>
        <v>Elipse</v>
      </c>
      <c r="E84" s="1610" t="str">
        <f>IF(VLOOKUP($A84,'Data (new)'!$A:$T,14,0)="","",VLOOKUP($A84,'Data (new)'!$A:$T,14,0))</f>
        <v>Slopers</v>
      </c>
      <c r="F84" s="1610" t="str">
        <f>IF(VLOOKUP($A84,'Data (new)'!$A:$T,10,0)="","",VLOOKUP($A84,'Data (new)'!$A:$T,10,0))</f>
        <v>XXL</v>
      </c>
      <c r="G84" s="1612">
        <f>IF(VLOOKUP($A84,'Data (new)'!$A:$T,11,0)="","",VLOOKUP($A84,'Data (new)'!$A:$T,11,0))</f>
        <v>2</v>
      </c>
      <c r="H84" s="1613">
        <f>IF(VLOOKUP($A84,'Data (new)'!$A:$T,16,0)="","",VLOOKUP($A84,'Data (new)'!$A:$T,16,0))</f>
        <v>43</v>
      </c>
      <c r="I84" s="792"/>
      <c r="J84" s="792"/>
      <c r="K84" s="792"/>
      <c r="L84" s="792"/>
      <c r="M84" s="793"/>
      <c r="N84" s="794"/>
      <c r="O84" s="795"/>
      <c r="P84" s="793"/>
      <c r="Q84" s="796"/>
      <c r="R84" s="795"/>
      <c r="S84" s="795"/>
      <c r="T84" s="795"/>
      <c r="U84" s="795"/>
      <c r="V84" s="793"/>
      <c r="W84" s="1367"/>
      <c r="X84" s="1614">
        <f>IF(VLOOKUP($A84,'Data (new)'!$A:$T,12,0)="","",VLOOKUP($A84,'Data (new)'!$A:$T,12,0))</f>
        <v>1.6930000000000001</v>
      </c>
      <c r="Y84" s="1612" t="str">
        <f t="shared" si="73"/>
        <v/>
      </c>
      <c r="Z84" s="1612" t="str">
        <f t="shared" si="74"/>
        <v/>
      </c>
      <c r="AA84" s="1613" t="str">
        <f t="shared" si="75"/>
        <v/>
      </c>
      <c r="AB84" s="1613" t="str">
        <f>IF(ISERROR('Agripp Holds PE (EU)'!$AA84*(1-$F$3)),"",'Agripp Holds PE (EU)'!$AA84*(1-$F$3))</f>
        <v/>
      </c>
      <c r="AC84" s="1614" t="str">
        <f t="shared" si="76"/>
        <v/>
      </c>
      <c r="AD84" s="1615">
        <f t="shared" si="4"/>
        <v>0</v>
      </c>
      <c r="AE84" s="1615">
        <f t="shared" si="5"/>
        <v>0</v>
      </c>
      <c r="AF84" s="1615">
        <f t="shared" si="6"/>
        <v>0</v>
      </c>
      <c r="AG84" s="1615">
        <f t="shared" si="7"/>
        <v>0</v>
      </c>
      <c r="AH84" s="1615">
        <f t="shared" si="8"/>
        <v>0</v>
      </c>
      <c r="AI84" s="1615">
        <f t="shared" si="9"/>
        <v>0</v>
      </c>
      <c r="AJ84" s="1615">
        <f t="shared" si="10"/>
        <v>0</v>
      </c>
      <c r="AK84" s="1615">
        <f t="shared" si="11"/>
        <v>0</v>
      </c>
      <c r="AL84" s="1615">
        <f t="shared" si="12"/>
        <v>0</v>
      </c>
      <c r="AM84" s="1615">
        <f t="shared" si="13"/>
        <v>0</v>
      </c>
      <c r="AN84" s="1615">
        <f t="shared" si="14"/>
        <v>0</v>
      </c>
      <c r="AO84" s="1615">
        <f t="shared" si="15"/>
        <v>0</v>
      </c>
      <c r="AP84" s="1615">
        <f t="shared" si="16"/>
        <v>0</v>
      </c>
      <c r="AQ84" s="1615">
        <f t="shared" si="17"/>
        <v>0</v>
      </c>
      <c r="AR84" s="1615">
        <f t="shared" si="17"/>
        <v>0</v>
      </c>
      <c r="AS84" s="1621"/>
      <c r="AT84" s="1621"/>
      <c r="AU84" s="1621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</row>
    <row r="85" spans="1:57" ht="15" customHeight="1">
      <c r="A85" s="1616" t="s">
        <v>490</v>
      </c>
      <c r="B85" s="1616" t="str">
        <f>IF(VLOOKUP($A85,'Data (new)'!$A:$T,2,0)="","",VLOOKUP($A85,'Data (new)'!$A:$T,2,0))</f>
        <v/>
      </c>
      <c r="C85" s="1705"/>
      <c r="D85" s="1617" t="str">
        <f>IF(VLOOKUP($A85,'Data (new)'!$A:$T,6,0)="","",HYPERLINK(VLOOKUP($A85,'Data (new)'!A:T,7,0), VLOOKUP($A85,'Data (new)'!A:T,6,0)))</f>
        <v>Festin</v>
      </c>
      <c r="E85" s="1616" t="str">
        <f>IF(VLOOKUP($A85,'Data (new)'!$A:$T,14,0)="","",VLOOKUP($A85,'Data (new)'!$A:$T,14,0))</f>
        <v>Edges</v>
      </c>
      <c r="F85" s="1616" t="str">
        <f>IF(VLOOKUP($A85,'Data (new)'!$A:$T,10,0)="","",VLOOKUP($A85,'Data (new)'!$A:$T,10,0))</f>
        <v>L</v>
      </c>
      <c r="G85" s="1618">
        <f>IF(VLOOKUP($A85,'Data (new)'!$A:$T,11,0)="","",VLOOKUP($A85,'Data (new)'!$A:$T,11,0))</f>
        <v>10</v>
      </c>
      <c r="H85" s="1619">
        <f>IF(VLOOKUP($A85,'Data (new)'!$A:$T,16,0)="","",VLOOKUP($A85,'Data (new)'!$A:$T,16,0))</f>
        <v>94</v>
      </c>
      <c r="I85" s="787"/>
      <c r="J85" s="787"/>
      <c r="K85" s="787"/>
      <c r="L85" s="787"/>
      <c r="M85" s="788"/>
      <c r="N85" s="789"/>
      <c r="O85" s="790"/>
      <c r="P85" s="788"/>
      <c r="Q85" s="791"/>
      <c r="R85" s="790"/>
      <c r="S85" s="790"/>
      <c r="T85" s="790"/>
      <c r="U85" s="790"/>
      <c r="V85" s="788"/>
      <c r="W85" s="1366"/>
      <c r="X85" s="1620">
        <f>IF(VLOOKUP($A85,'Data (new)'!$A:$T,12,0)="","",VLOOKUP($A85,'Data (new)'!$A:$T,12,0))</f>
        <v>3.6920000000000002</v>
      </c>
      <c r="Y85" s="1618" t="str">
        <f t="shared" si="73"/>
        <v/>
      </c>
      <c r="Z85" s="1618" t="str">
        <f t="shared" si="74"/>
        <v/>
      </c>
      <c r="AA85" s="1619" t="str">
        <f t="shared" si="75"/>
        <v/>
      </c>
      <c r="AB85" s="1619" t="str">
        <f>IF(ISERROR('Agripp Holds PE (EU)'!$AA85*(1-$F$3)),"",'Agripp Holds PE (EU)'!$AA85*(1-$F$3))</f>
        <v/>
      </c>
      <c r="AC85" s="1620" t="str">
        <f t="shared" si="76"/>
        <v/>
      </c>
      <c r="AD85" s="1615">
        <f t="shared" si="4"/>
        <v>0</v>
      </c>
      <c r="AE85" s="1615">
        <f t="shared" si="5"/>
        <v>0</v>
      </c>
      <c r="AF85" s="1615">
        <f t="shared" si="6"/>
        <v>0</v>
      </c>
      <c r="AG85" s="1615">
        <f t="shared" si="7"/>
        <v>0</v>
      </c>
      <c r="AH85" s="1615">
        <f t="shared" si="8"/>
        <v>0</v>
      </c>
      <c r="AI85" s="1615">
        <f t="shared" si="9"/>
        <v>0</v>
      </c>
      <c r="AJ85" s="1615">
        <f t="shared" si="10"/>
        <v>0</v>
      </c>
      <c r="AK85" s="1615">
        <f t="shared" si="11"/>
        <v>0</v>
      </c>
      <c r="AL85" s="1615">
        <f t="shared" si="12"/>
        <v>0</v>
      </c>
      <c r="AM85" s="1615">
        <f t="shared" si="13"/>
        <v>0</v>
      </c>
      <c r="AN85" s="1615">
        <f t="shared" si="14"/>
        <v>0</v>
      </c>
      <c r="AO85" s="1615">
        <f t="shared" si="15"/>
        <v>0</v>
      </c>
      <c r="AP85" s="1615">
        <f t="shared" si="16"/>
        <v>0</v>
      </c>
      <c r="AQ85" s="1615">
        <f t="shared" si="17"/>
        <v>0</v>
      </c>
      <c r="AR85" s="1615">
        <f t="shared" si="17"/>
        <v>0</v>
      </c>
      <c r="AS85" s="1621"/>
      <c r="AT85" s="1621"/>
      <c r="AU85" s="1621"/>
      <c r="AV85" s="149"/>
      <c r="AW85" s="149"/>
      <c r="AX85" s="149"/>
      <c r="AY85" s="149"/>
      <c r="AZ85" s="149"/>
      <c r="BA85" s="149"/>
      <c r="BB85" s="149"/>
      <c r="BC85" s="149"/>
      <c r="BD85" s="149"/>
      <c r="BE85" s="149"/>
    </row>
    <row r="86" spans="1:57" ht="15" customHeight="1">
      <c r="A86" s="1610" t="s">
        <v>491</v>
      </c>
      <c r="B86" s="1610" t="str">
        <f>IF(VLOOKUP($A86,'Data (new)'!$A:$T,2,0)="","",VLOOKUP($A86,'Data (new)'!$A:$T,2,0))</f>
        <v/>
      </c>
      <c r="C86" s="1705"/>
      <c r="D86" s="1611" t="str">
        <f>IF(VLOOKUP($A86,'Data (new)'!$A:$T,6,0)="","",HYPERLINK(VLOOKUP($A86,'Data (new)'!A:T,7,0), VLOOKUP($A86,'Data (new)'!A:T,6,0)))</f>
        <v>Gecko</v>
      </c>
      <c r="E86" s="1610" t="str">
        <f>IF(VLOOKUP($A86,'Data (new)'!$A:$T,14,0)="","",VLOOKUP($A86,'Data (new)'!$A:$T,14,0))</f>
        <v>Pinches</v>
      </c>
      <c r="F86" s="1610" t="str">
        <f>IF(VLOOKUP($A86,'Data (new)'!$A:$T,10,0)="","",VLOOKUP($A86,'Data (new)'!$A:$T,10,0))</f>
        <v>XXL</v>
      </c>
      <c r="G86" s="1612">
        <f>IF(VLOOKUP($A86,'Data (new)'!$A:$T,11,0)="","",VLOOKUP($A86,'Data (new)'!$A:$T,11,0))</f>
        <v>2</v>
      </c>
      <c r="H86" s="1613">
        <f>IF(VLOOKUP($A86,'Data (new)'!$A:$T,16,0)="","",VLOOKUP($A86,'Data (new)'!$A:$T,16,0))</f>
        <v>64</v>
      </c>
      <c r="I86" s="792"/>
      <c r="J86" s="792"/>
      <c r="K86" s="792"/>
      <c r="L86" s="792"/>
      <c r="M86" s="793"/>
      <c r="N86" s="794"/>
      <c r="O86" s="795"/>
      <c r="P86" s="793"/>
      <c r="Q86" s="796"/>
      <c r="R86" s="795"/>
      <c r="S86" s="795"/>
      <c r="T86" s="795"/>
      <c r="U86" s="795"/>
      <c r="V86" s="793"/>
      <c r="W86" s="1367"/>
      <c r="X86" s="1614">
        <f>IF(VLOOKUP($A86,'Data (new)'!$A:$T,12,0)="","",VLOOKUP($A86,'Data (new)'!$A:$T,12,0))</f>
        <v>2.8879999999999999</v>
      </c>
      <c r="Y86" s="1612" t="str">
        <f t="shared" si="73"/>
        <v/>
      </c>
      <c r="Z86" s="1612" t="str">
        <f t="shared" si="74"/>
        <v/>
      </c>
      <c r="AA86" s="1613" t="str">
        <f t="shared" si="75"/>
        <v/>
      </c>
      <c r="AB86" s="1613" t="str">
        <f>IF(ISERROR('Agripp Holds PE (EU)'!$AA86*(1-$F$3)),"",'Agripp Holds PE (EU)'!$AA86*(1-$F$3))</f>
        <v/>
      </c>
      <c r="AC86" s="1614" t="str">
        <f t="shared" si="76"/>
        <v/>
      </c>
      <c r="AD86" s="1615">
        <f t="shared" si="4"/>
        <v>0</v>
      </c>
      <c r="AE86" s="1615">
        <f t="shared" si="5"/>
        <v>0</v>
      </c>
      <c r="AF86" s="1615">
        <f t="shared" si="6"/>
        <v>0</v>
      </c>
      <c r="AG86" s="1615">
        <f t="shared" si="7"/>
        <v>0</v>
      </c>
      <c r="AH86" s="1615">
        <f t="shared" si="8"/>
        <v>0</v>
      </c>
      <c r="AI86" s="1615">
        <f t="shared" si="9"/>
        <v>0</v>
      </c>
      <c r="AJ86" s="1615">
        <f t="shared" si="10"/>
        <v>0</v>
      </c>
      <c r="AK86" s="1615">
        <f t="shared" si="11"/>
        <v>0</v>
      </c>
      <c r="AL86" s="1615">
        <f t="shared" si="12"/>
        <v>0</v>
      </c>
      <c r="AM86" s="1615">
        <f t="shared" si="13"/>
        <v>0</v>
      </c>
      <c r="AN86" s="1615">
        <f t="shared" si="14"/>
        <v>0</v>
      </c>
      <c r="AO86" s="1615">
        <f t="shared" si="15"/>
        <v>0</v>
      </c>
      <c r="AP86" s="1615">
        <f t="shared" si="16"/>
        <v>0</v>
      </c>
      <c r="AQ86" s="1615">
        <f t="shared" si="17"/>
        <v>0</v>
      </c>
      <c r="AR86" s="1615">
        <f t="shared" si="17"/>
        <v>0</v>
      </c>
      <c r="AS86" s="1621"/>
      <c r="AT86" s="1621"/>
      <c r="AU86" s="1621"/>
      <c r="AV86" s="149"/>
      <c r="AW86" s="149"/>
      <c r="AX86" s="149"/>
      <c r="AY86" s="149"/>
      <c r="AZ86" s="149"/>
      <c r="BA86" s="149"/>
      <c r="BB86" s="149"/>
      <c r="BC86" s="149"/>
      <c r="BD86" s="149"/>
      <c r="BE86" s="149"/>
    </row>
    <row r="87" spans="1:57" ht="15" customHeight="1">
      <c r="A87" s="1616" t="s">
        <v>492</v>
      </c>
      <c r="B87" s="1616" t="str">
        <f>IF(VLOOKUP($A87,'Data (new)'!$A:$T,2,0)="","",VLOOKUP($A87,'Data (new)'!$A:$T,2,0))</f>
        <v/>
      </c>
      <c r="C87" s="1705"/>
      <c r="D87" s="1617" t="str">
        <f>IF(VLOOKUP($A87,'Data (new)'!$A:$T,6,0)="","",HYPERLINK(VLOOKUP($A87,'Data (new)'!A:T,7,0), VLOOKUP($A87,'Data (new)'!A:T,6,0)))</f>
        <v>Golem</v>
      </c>
      <c r="E87" s="1616" t="str">
        <f>IF(VLOOKUP($A87,'Data (new)'!$A:$T,14,0)="","",VLOOKUP($A87,'Data (new)'!$A:$T,14,0))</f>
        <v>Slopers</v>
      </c>
      <c r="F87" s="1616" t="str">
        <f>IF(VLOOKUP($A87,'Data (new)'!$A:$T,10,0)="","",VLOOKUP($A87,'Data (new)'!$A:$T,10,0))</f>
        <v>MEGA</v>
      </c>
      <c r="G87" s="1618">
        <f>IF(VLOOKUP($A87,'Data (new)'!$A:$T,11,0)="","",VLOOKUP($A87,'Data (new)'!$A:$T,11,0))</f>
        <v>4</v>
      </c>
      <c r="H87" s="1619">
        <f>IF(VLOOKUP($A87,'Data (new)'!$A:$T,16,0)="","",VLOOKUP($A87,'Data (new)'!$A:$T,16,0))</f>
        <v>123</v>
      </c>
      <c r="I87" s="787"/>
      <c r="J87" s="787"/>
      <c r="K87" s="787"/>
      <c r="L87" s="787"/>
      <c r="M87" s="788"/>
      <c r="N87" s="789"/>
      <c r="O87" s="790"/>
      <c r="P87" s="788"/>
      <c r="Q87" s="791"/>
      <c r="R87" s="790"/>
      <c r="S87" s="790"/>
      <c r="T87" s="790"/>
      <c r="U87" s="790"/>
      <c r="V87" s="788"/>
      <c r="W87" s="1366"/>
      <c r="X87" s="1620">
        <f>IF(VLOOKUP($A87,'Data (new)'!$A:$T,12,0)="","",VLOOKUP($A87,'Data (new)'!$A:$T,12,0))</f>
        <v>6.0590000000000002</v>
      </c>
      <c r="Y87" s="1618" t="str">
        <f t="shared" si="73"/>
        <v/>
      </c>
      <c r="Z87" s="1618" t="str">
        <f t="shared" si="74"/>
        <v/>
      </c>
      <c r="AA87" s="1619" t="str">
        <f t="shared" si="75"/>
        <v/>
      </c>
      <c r="AB87" s="1619" t="str">
        <f>IF(ISERROR('Agripp Holds PE (EU)'!$AA87*(1-$F$3)),"",'Agripp Holds PE (EU)'!$AA87*(1-$F$3))</f>
        <v/>
      </c>
      <c r="AC87" s="1620" t="str">
        <f t="shared" si="76"/>
        <v/>
      </c>
      <c r="AD87" s="1615">
        <f t="shared" si="4"/>
        <v>0</v>
      </c>
      <c r="AE87" s="1615">
        <f t="shared" si="5"/>
        <v>0</v>
      </c>
      <c r="AF87" s="1615">
        <f t="shared" si="6"/>
        <v>0</v>
      </c>
      <c r="AG87" s="1615">
        <f t="shared" si="7"/>
        <v>0</v>
      </c>
      <c r="AH87" s="1615">
        <f t="shared" si="8"/>
        <v>0</v>
      </c>
      <c r="AI87" s="1615">
        <f t="shared" si="9"/>
        <v>0</v>
      </c>
      <c r="AJ87" s="1615">
        <f t="shared" si="10"/>
        <v>0</v>
      </c>
      <c r="AK87" s="1615">
        <f t="shared" si="11"/>
        <v>0</v>
      </c>
      <c r="AL87" s="1615">
        <f t="shared" si="12"/>
        <v>0</v>
      </c>
      <c r="AM87" s="1615">
        <f t="shared" si="13"/>
        <v>0</v>
      </c>
      <c r="AN87" s="1615">
        <f t="shared" si="14"/>
        <v>0</v>
      </c>
      <c r="AO87" s="1615">
        <f t="shared" si="15"/>
        <v>0</v>
      </c>
      <c r="AP87" s="1615">
        <f t="shared" si="16"/>
        <v>0</v>
      </c>
      <c r="AQ87" s="1615">
        <f t="shared" si="17"/>
        <v>0</v>
      </c>
      <c r="AR87" s="1615">
        <f t="shared" si="17"/>
        <v>0</v>
      </c>
      <c r="AS87" s="1621"/>
      <c r="AT87" s="1621"/>
      <c r="AU87" s="1621"/>
      <c r="AV87" s="149"/>
      <c r="AW87" s="149"/>
      <c r="AX87" s="149"/>
      <c r="AY87" s="149"/>
      <c r="AZ87" s="149"/>
      <c r="BA87" s="149"/>
      <c r="BB87" s="149"/>
      <c r="BC87" s="149"/>
      <c r="BD87" s="149"/>
      <c r="BE87" s="149"/>
    </row>
    <row r="88" spans="1:57" ht="15" customHeight="1">
      <c r="A88" s="1610" t="s">
        <v>493</v>
      </c>
      <c r="B88" s="1610" t="str">
        <f>IF(VLOOKUP($A88,'Data (new)'!$A:$T,2,0)="","",VLOOKUP($A88,'Data (new)'!$A:$T,2,0))</f>
        <v/>
      </c>
      <c r="C88" s="1705"/>
      <c r="D88" s="1611" t="str">
        <f>IF(VLOOKUP($A88,'Data (new)'!$A:$T,6,0)="","",HYPERLINK(VLOOKUP($A88,'Data (new)'!A:T,7,0), VLOOKUP($A88,'Data (new)'!A:T,6,0)))</f>
        <v>King</v>
      </c>
      <c r="E88" s="1610" t="str">
        <f>IF(VLOOKUP($A88,'Data (new)'!$A:$T,14,0)="","",VLOOKUP($A88,'Data (new)'!$A:$T,14,0))</f>
        <v>Pinches</v>
      </c>
      <c r="F88" s="1610" t="str">
        <f>IF(VLOOKUP($A88,'Data (new)'!$A:$T,10,0)="","",VLOOKUP($A88,'Data (new)'!$A:$T,10,0))</f>
        <v>MEGA</v>
      </c>
      <c r="G88" s="1612">
        <f>IF(VLOOKUP($A88,'Data (new)'!$A:$T,11,0)="","",VLOOKUP($A88,'Data (new)'!$A:$T,11,0))</f>
        <v>2</v>
      </c>
      <c r="H88" s="1613">
        <f>IF(VLOOKUP($A88,'Data (new)'!$A:$T,16,0)="","",VLOOKUP($A88,'Data (new)'!$A:$T,16,0))</f>
        <v>85</v>
      </c>
      <c r="I88" s="792"/>
      <c r="J88" s="792"/>
      <c r="K88" s="792"/>
      <c r="L88" s="792"/>
      <c r="M88" s="793"/>
      <c r="N88" s="794"/>
      <c r="O88" s="795"/>
      <c r="P88" s="793"/>
      <c r="Q88" s="796"/>
      <c r="R88" s="795"/>
      <c r="S88" s="795"/>
      <c r="T88" s="795"/>
      <c r="U88" s="795"/>
      <c r="V88" s="793"/>
      <c r="W88" s="1367"/>
      <c r="X88" s="1614">
        <f>IF(VLOOKUP($A88,'Data (new)'!$A:$T,12,0)="","",VLOOKUP($A88,'Data (new)'!$A:$T,12,0))</f>
        <v>4.1239999999999997</v>
      </c>
      <c r="Y88" s="1612" t="str">
        <f t="shared" si="73"/>
        <v/>
      </c>
      <c r="Z88" s="1612" t="str">
        <f t="shared" si="74"/>
        <v/>
      </c>
      <c r="AA88" s="1613" t="str">
        <f t="shared" si="75"/>
        <v/>
      </c>
      <c r="AB88" s="1613" t="str">
        <f>IF(ISERROR('Agripp Holds PE (EU)'!$AA88*(1-$F$3)),"",'Agripp Holds PE (EU)'!$AA88*(1-$F$3))</f>
        <v/>
      </c>
      <c r="AC88" s="1614" t="str">
        <f t="shared" si="76"/>
        <v/>
      </c>
      <c r="AD88" s="1615">
        <f t="shared" ref="AD88:AD137" si="77">I88*$G88</f>
        <v>0</v>
      </c>
      <c r="AE88" s="1615">
        <f t="shared" ref="AE88:AE137" si="78">J88*$G88</f>
        <v>0</v>
      </c>
      <c r="AF88" s="1615">
        <f t="shared" ref="AF88:AF137" si="79">K88*$G88</f>
        <v>0</v>
      </c>
      <c r="AG88" s="1615">
        <f t="shared" ref="AG88:AG137" si="80">L88*$G88</f>
        <v>0</v>
      </c>
      <c r="AH88" s="1615">
        <f t="shared" ref="AH88:AH137" si="81">M88*$G88</f>
        <v>0</v>
      </c>
      <c r="AI88" s="1615">
        <f t="shared" ref="AI88:AI137" si="82">N88*$G88</f>
        <v>0</v>
      </c>
      <c r="AJ88" s="1615">
        <f t="shared" ref="AJ88:AJ137" si="83">O88*$G88</f>
        <v>0</v>
      </c>
      <c r="AK88" s="1615">
        <f t="shared" ref="AK88:AK137" si="84">P88*$G88</f>
        <v>0</v>
      </c>
      <c r="AL88" s="1615">
        <f t="shared" ref="AL88:AL137" si="85">Q88*$G88</f>
        <v>0</v>
      </c>
      <c r="AM88" s="1615">
        <f t="shared" ref="AM88:AM137" si="86">R88*$G88</f>
        <v>0</v>
      </c>
      <c r="AN88" s="1615">
        <f t="shared" ref="AN88:AN137" si="87">S88*$G88</f>
        <v>0</v>
      </c>
      <c r="AO88" s="1615">
        <f t="shared" ref="AO88:AO137" si="88">T88*$G88</f>
        <v>0</v>
      </c>
      <c r="AP88" s="1615">
        <f t="shared" ref="AP88:AP137" si="89">U88*$G88</f>
        <v>0</v>
      </c>
      <c r="AQ88" s="1615">
        <f t="shared" ref="AQ88:AR137" si="90">V88*$G88</f>
        <v>0</v>
      </c>
      <c r="AR88" s="1615">
        <f t="shared" si="90"/>
        <v>0</v>
      </c>
      <c r="AS88" s="1621"/>
      <c r="AT88" s="1621"/>
      <c r="AU88" s="1621"/>
      <c r="AV88" s="149"/>
      <c r="AW88" s="149"/>
      <c r="AX88" s="149"/>
      <c r="AY88" s="149"/>
      <c r="AZ88" s="149"/>
      <c r="BA88" s="149"/>
      <c r="BB88" s="149"/>
      <c r="BC88" s="149"/>
      <c r="BD88" s="149"/>
      <c r="BE88" s="149"/>
    </row>
    <row r="89" spans="1:57" ht="15" customHeight="1">
      <c r="A89" s="1616" t="s">
        <v>494</v>
      </c>
      <c r="B89" s="1616" t="str">
        <f>IF(VLOOKUP($A89,'Data (new)'!$A:$T,2,0)="","",VLOOKUP($A89,'Data (new)'!$A:$T,2,0))</f>
        <v/>
      </c>
      <c r="C89" s="1705"/>
      <c r="D89" s="1617" t="str">
        <f>IF(VLOOKUP($A89,'Data (new)'!$A:$T,6,0)="","",HYPERLINK(VLOOKUP($A89,'Data (new)'!A:T,7,0), VLOOKUP($A89,'Data (new)'!A:T,6,0)))</f>
        <v>Lotus</v>
      </c>
      <c r="E89" s="1616" t="str">
        <f>IF(VLOOKUP($A89,'Data (new)'!$A:$T,14,0)="","",VLOOKUP($A89,'Data (new)'!$A:$T,14,0))</f>
        <v>Slopers</v>
      </c>
      <c r="F89" s="1616" t="str">
        <f>IF(VLOOKUP($A89,'Data (new)'!$A:$T,10,0)="","",VLOOKUP($A89,'Data (new)'!$A:$T,10,0))</f>
        <v>L</v>
      </c>
      <c r="G89" s="1618">
        <f>IF(VLOOKUP($A89,'Data (new)'!$A:$T,11,0)="","",VLOOKUP($A89,'Data (new)'!$A:$T,11,0))</f>
        <v>3</v>
      </c>
      <c r="H89" s="1619">
        <f>IF(VLOOKUP($A89,'Data (new)'!$A:$T,16,0)="","",VLOOKUP($A89,'Data (new)'!$A:$T,16,0))</f>
        <v>51</v>
      </c>
      <c r="I89" s="787"/>
      <c r="J89" s="787"/>
      <c r="K89" s="787"/>
      <c r="L89" s="787"/>
      <c r="M89" s="788"/>
      <c r="N89" s="789"/>
      <c r="O89" s="790"/>
      <c r="P89" s="788"/>
      <c r="Q89" s="791"/>
      <c r="R89" s="790"/>
      <c r="S89" s="790"/>
      <c r="T89" s="790"/>
      <c r="U89" s="790"/>
      <c r="V89" s="788"/>
      <c r="W89" s="1366"/>
      <c r="X89" s="1620">
        <f>IF(VLOOKUP($A89,'Data (new)'!$A:$T,12,0)="","",VLOOKUP($A89,'Data (new)'!$A:$T,12,0))</f>
        <v>2.21</v>
      </c>
      <c r="Y89" s="1618" t="str">
        <f t="shared" si="73"/>
        <v/>
      </c>
      <c r="Z89" s="1618" t="str">
        <f t="shared" si="74"/>
        <v/>
      </c>
      <c r="AA89" s="1619" t="str">
        <f t="shared" si="75"/>
        <v/>
      </c>
      <c r="AB89" s="1619" t="str">
        <f>IF(ISERROR('Agripp Holds PE (EU)'!$AA89*(1-$F$3)),"",'Agripp Holds PE (EU)'!$AA89*(1-$F$3))</f>
        <v/>
      </c>
      <c r="AC89" s="1620" t="str">
        <f t="shared" si="76"/>
        <v/>
      </c>
      <c r="AD89" s="1615">
        <f t="shared" si="77"/>
        <v>0</v>
      </c>
      <c r="AE89" s="1615">
        <f t="shared" si="78"/>
        <v>0</v>
      </c>
      <c r="AF89" s="1615">
        <f t="shared" si="79"/>
        <v>0</v>
      </c>
      <c r="AG89" s="1615">
        <f t="shared" si="80"/>
        <v>0</v>
      </c>
      <c r="AH89" s="1615">
        <f t="shared" si="81"/>
        <v>0</v>
      </c>
      <c r="AI89" s="1615">
        <f t="shared" si="82"/>
        <v>0</v>
      </c>
      <c r="AJ89" s="1615">
        <f t="shared" si="83"/>
        <v>0</v>
      </c>
      <c r="AK89" s="1615">
        <f t="shared" si="84"/>
        <v>0</v>
      </c>
      <c r="AL89" s="1615">
        <f t="shared" si="85"/>
        <v>0</v>
      </c>
      <c r="AM89" s="1615">
        <f t="shared" si="86"/>
        <v>0</v>
      </c>
      <c r="AN89" s="1615">
        <f t="shared" si="87"/>
        <v>0</v>
      </c>
      <c r="AO89" s="1615">
        <f t="shared" si="88"/>
        <v>0</v>
      </c>
      <c r="AP89" s="1615">
        <f t="shared" si="89"/>
        <v>0</v>
      </c>
      <c r="AQ89" s="1615">
        <f t="shared" si="90"/>
        <v>0</v>
      </c>
      <c r="AR89" s="1615">
        <f t="shared" si="90"/>
        <v>0</v>
      </c>
      <c r="AS89" s="1621"/>
      <c r="AT89" s="1621"/>
      <c r="AU89" s="1621"/>
      <c r="AV89" s="149"/>
      <c r="AW89" s="149"/>
      <c r="AX89" s="149"/>
      <c r="AY89" s="149"/>
      <c r="AZ89" s="149"/>
      <c r="BA89" s="149"/>
      <c r="BB89" s="149"/>
      <c r="BC89" s="149"/>
      <c r="BD89" s="149"/>
      <c r="BE89" s="149"/>
    </row>
    <row r="90" spans="1:57" ht="15" customHeight="1">
      <c r="A90" s="1610" t="s">
        <v>495</v>
      </c>
      <c r="B90" s="1610" t="str">
        <f>IF(VLOOKUP($A90,'Data (new)'!$A:$T,2,0)="","",VLOOKUP($A90,'Data (new)'!$A:$T,2,0))</f>
        <v/>
      </c>
      <c r="C90" s="1705"/>
      <c r="D90" s="1611" t="str">
        <f>IF(VLOOKUP($A90,'Data (new)'!$A:$T,6,0)="","",HYPERLINK(VLOOKUP($A90,'Data (new)'!A:T,7,0), VLOOKUP($A90,'Data (new)'!A:T,6,0)))</f>
        <v>Mandarin</v>
      </c>
      <c r="E90" s="1610" t="str">
        <f>IF(VLOOKUP($A90,'Data (new)'!$A:$T,14,0)="","",VLOOKUP($A90,'Data (new)'!$A:$T,14,0))</f>
        <v>Slopers</v>
      </c>
      <c r="F90" s="1610" t="str">
        <f>IF(VLOOKUP($A90,'Data (new)'!$A:$T,10,0)="","",VLOOKUP($A90,'Data (new)'!$A:$T,10,0))</f>
        <v>MEGA</v>
      </c>
      <c r="G90" s="1612">
        <f>IF(VLOOKUP($A90,'Data (new)'!$A:$T,11,0)="","",VLOOKUP($A90,'Data (new)'!$A:$T,11,0))</f>
        <v>3</v>
      </c>
      <c r="H90" s="1613">
        <f>IF(VLOOKUP($A90,'Data (new)'!$A:$T,16,0)="","",VLOOKUP($A90,'Data (new)'!$A:$T,16,0))</f>
        <v>53</v>
      </c>
      <c r="I90" s="792"/>
      <c r="J90" s="792"/>
      <c r="K90" s="792"/>
      <c r="L90" s="792"/>
      <c r="M90" s="793"/>
      <c r="N90" s="794"/>
      <c r="O90" s="795"/>
      <c r="P90" s="793"/>
      <c r="Q90" s="796"/>
      <c r="R90" s="795"/>
      <c r="S90" s="795"/>
      <c r="T90" s="795"/>
      <c r="U90" s="795"/>
      <c r="V90" s="793"/>
      <c r="W90" s="1367"/>
      <c r="X90" s="1614">
        <f>IF(VLOOKUP($A90,'Data (new)'!$A:$T,12,0)="","",VLOOKUP($A90,'Data (new)'!$A:$T,12,0))</f>
        <v>3.8460000000000001</v>
      </c>
      <c r="Y90" s="1612" t="str">
        <f t="shared" si="73"/>
        <v/>
      </c>
      <c r="Z90" s="1612" t="str">
        <f t="shared" si="74"/>
        <v/>
      </c>
      <c r="AA90" s="1613" t="str">
        <f t="shared" si="75"/>
        <v/>
      </c>
      <c r="AB90" s="1613" t="str">
        <f>IF(ISERROR('Agripp Holds PE (EU)'!$AA90*(1-$F$3)),"",'Agripp Holds PE (EU)'!$AA90*(1-$F$3))</f>
        <v/>
      </c>
      <c r="AC90" s="1614" t="str">
        <f t="shared" si="76"/>
        <v/>
      </c>
      <c r="AD90" s="1615">
        <f t="shared" si="77"/>
        <v>0</v>
      </c>
      <c r="AE90" s="1615">
        <f t="shared" si="78"/>
        <v>0</v>
      </c>
      <c r="AF90" s="1615">
        <f t="shared" si="79"/>
        <v>0</v>
      </c>
      <c r="AG90" s="1615">
        <f t="shared" si="80"/>
        <v>0</v>
      </c>
      <c r="AH90" s="1615">
        <f t="shared" si="81"/>
        <v>0</v>
      </c>
      <c r="AI90" s="1615">
        <f t="shared" si="82"/>
        <v>0</v>
      </c>
      <c r="AJ90" s="1615">
        <f t="shared" si="83"/>
        <v>0</v>
      </c>
      <c r="AK90" s="1615">
        <f t="shared" si="84"/>
        <v>0</v>
      </c>
      <c r="AL90" s="1615">
        <f t="shared" si="85"/>
        <v>0</v>
      </c>
      <c r="AM90" s="1615">
        <f t="shared" si="86"/>
        <v>0</v>
      </c>
      <c r="AN90" s="1615">
        <f t="shared" si="87"/>
        <v>0</v>
      </c>
      <c r="AO90" s="1615">
        <f t="shared" si="88"/>
        <v>0</v>
      </c>
      <c r="AP90" s="1615">
        <f t="shared" si="89"/>
        <v>0</v>
      </c>
      <c r="AQ90" s="1615">
        <f t="shared" si="90"/>
        <v>0</v>
      </c>
      <c r="AR90" s="1615">
        <f t="shared" si="90"/>
        <v>0</v>
      </c>
      <c r="AS90" s="1621"/>
      <c r="AT90" s="1621"/>
      <c r="AU90" s="1621"/>
      <c r="AV90" s="149"/>
      <c r="AW90" s="149"/>
      <c r="AX90" s="149"/>
      <c r="AY90" s="149"/>
      <c r="AZ90" s="149"/>
      <c r="BA90" s="149"/>
      <c r="BB90" s="149"/>
      <c r="BC90" s="149"/>
      <c r="BD90" s="149"/>
      <c r="BE90" s="149"/>
    </row>
    <row r="91" spans="1:57" ht="15" customHeight="1" collapsed="1">
      <c r="A91" s="1616" t="s">
        <v>496</v>
      </c>
      <c r="B91" s="1616" t="str">
        <f>IF(VLOOKUP($A91,'Data (new)'!$A:$T,2,0)="","",VLOOKUP($A91,'Data (new)'!$A:$T,2,0))</f>
        <v/>
      </c>
      <c r="C91" s="1705"/>
      <c r="D91" s="1617" t="str">
        <f>IF(VLOOKUP($A91,'Data (new)'!$A:$T,6,0)="","",HYPERLINK(VLOOKUP($A91,'Data (new)'!A:T,7,0), VLOOKUP($A91,'Data (new)'!A:T,6,0)))</f>
        <v>Mang</v>
      </c>
      <c r="E91" s="1616" t="str">
        <f>IF(VLOOKUP($A91,'Data (new)'!$A:$T,14,0)="","",VLOOKUP($A91,'Data (new)'!$A:$T,14,0))</f>
        <v>Slopers</v>
      </c>
      <c r="F91" s="1616" t="str">
        <f>IF(VLOOKUP($A91,'Data (new)'!$A:$T,10,0)="","",VLOOKUP($A91,'Data (new)'!$A:$T,10,0))</f>
        <v>L</v>
      </c>
      <c r="G91" s="1618">
        <f>IF(VLOOKUP($A91,'Data (new)'!$A:$T,11,0)="","",VLOOKUP($A91,'Data (new)'!$A:$T,11,0))</f>
        <v>10</v>
      </c>
      <c r="H91" s="1619">
        <f>IF(VLOOKUP($A91,'Data (new)'!$A:$T,16,0)="","",VLOOKUP($A91,'Data (new)'!$A:$T,16,0))</f>
        <v>105</v>
      </c>
      <c r="I91" s="787"/>
      <c r="J91" s="787"/>
      <c r="K91" s="787"/>
      <c r="L91" s="787"/>
      <c r="M91" s="788"/>
      <c r="N91" s="789"/>
      <c r="O91" s="790"/>
      <c r="P91" s="788"/>
      <c r="Q91" s="791"/>
      <c r="R91" s="790"/>
      <c r="S91" s="790"/>
      <c r="T91" s="790"/>
      <c r="U91" s="790"/>
      <c r="V91" s="788"/>
      <c r="W91" s="1366"/>
      <c r="X91" s="1620">
        <f>IF(VLOOKUP($A91,'Data (new)'!$A:$T,12,0)="","",VLOOKUP($A91,'Data (new)'!$A:$T,12,0))</f>
        <v>4.3010000000000002</v>
      </c>
      <c r="Y91" s="1618" t="str">
        <f t="shared" si="73"/>
        <v/>
      </c>
      <c r="Z91" s="1618" t="str">
        <f t="shared" si="74"/>
        <v/>
      </c>
      <c r="AA91" s="1619" t="str">
        <f t="shared" si="75"/>
        <v/>
      </c>
      <c r="AB91" s="1619" t="str">
        <f>IF(ISERROR('Agripp Holds PE (EU)'!$AA91*(1-$F$3)),"",'Agripp Holds PE (EU)'!$AA91*(1-$F$3))</f>
        <v/>
      </c>
      <c r="AC91" s="1620" t="str">
        <f t="shared" si="76"/>
        <v/>
      </c>
      <c r="AD91" s="1615">
        <f t="shared" si="77"/>
        <v>0</v>
      </c>
      <c r="AE91" s="1615">
        <f t="shared" si="78"/>
        <v>0</v>
      </c>
      <c r="AF91" s="1615">
        <f t="shared" si="79"/>
        <v>0</v>
      </c>
      <c r="AG91" s="1615">
        <f t="shared" si="80"/>
        <v>0</v>
      </c>
      <c r="AH91" s="1615">
        <f t="shared" si="81"/>
        <v>0</v>
      </c>
      <c r="AI91" s="1615">
        <f t="shared" si="82"/>
        <v>0</v>
      </c>
      <c r="AJ91" s="1615">
        <f t="shared" si="83"/>
        <v>0</v>
      </c>
      <c r="AK91" s="1615">
        <f t="shared" si="84"/>
        <v>0</v>
      </c>
      <c r="AL91" s="1615">
        <f t="shared" si="85"/>
        <v>0</v>
      </c>
      <c r="AM91" s="1615">
        <f t="shared" si="86"/>
        <v>0</v>
      </c>
      <c r="AN91" s="1615">
        <f t="shared" si="87"/>
        <v>0</v>
      </c>
      <c r="AO91" s="1615">
        <f t="shared" si="88"/>
        <v>0</v>
      </c>
      <c r="AP91" s="1615">
        <f t="shared" si="89"/>
        <v>0</v>
      </c>
      <c r="AQ91" s="1615">
        <f t="shared" si="90"/>
        <v>0</v>
      </c>
      <c r="AR91" s="1615">
        <f t="shared" si="90"/>
        <v>0</v>
      </c>
      <c r="AS91" s="1621"/>
      <c r="AT91" s="1621"/>
      <c r="AU91" s="1621"/>
      <c r="AV91" s="149"/>
      <c r="AW91" s="149"/>
      <c r="AX91" s="149"/>
      <c r="AY91" s="149"/>
      <c r="AZ91" s="149"/>
      <c r="BA91" s="149"/>
      <c r="BB91" s="149"/>
      <c r="BC91" s="149"/>
      <c r="BD91" s="149"/>
      <c r="BE91" s="149"/>
    </row>
    <row r="92" spans="1:57" ht="15" customHeight="1">
      <c r="A92" s="1610" t="s">
        <v>497</v>
      </c>
      <c r="B92" s="1610" t="str">
        <f>IF(VLOOKUP($A92,'Data (new)'!$A:$T,2,0)="","",VLOOKUP($A92,'Data (new)'!$A:$T,2,0))</f>
        <v/>
      </c>
      <c r="C92" s="1705"/>
      <c r="D92" s="1611" t="str">
        <f>IF(VLOOKUP($A92,'Data (new)'!$A:$T,6,0)="","",HYPERLINK(VLOOKUP($A92,'Data (new)'!A:T,7,0), VLOOKUP($A92,'Data (new)'!A:T,6,0)))</f>
        <v>Mental</v>
      </c>
      <c r="E92" s="1610" t="str">
        <f>IF(VLOOKUP($A92,'Data (new)'!$A:$T,14,0)="","",VLOOKUP($A92,'Data (new)'!$A:$T,14,0))</f>
        <v>Edges</v>
      </c>
      <c r="F92" s="1610" t="str">
        <f>IF(VLOOKUP($A92,'Data (new)'!$A:$T,10,0)="","",VLOOKUP($A92,'Data (new)'!$A:$T,10,0))</f>
        <v>S</v>
      </c>
      <c r="G92" s="1612">
        <f>IF(VLOOKUP($A92,'Data (new)'!$A:$T,11,0)="","",VLOOKUP($A92,'Data (new)'!$A:$T,11,0))</f>
        <v>20</v>
      </c>
      <c r="H92" s="1613">
        <f>IF(VLOOKUP($A92,'Data (new)'!$A:$T,16,0)="","",VLOOKUP($A92,'Data (new)'!$A:$T,16,0))</f>
        <v>104</v>
      </c>
      <c r="I92" s="792"/>
      <c r="J92" s="792"/>
      <c r="K92" s="792"/>
      <c r="L92" s="792"/>
      <c r="M92" s="793"/>
      <c r="N92" s="794"/>
      <c r="O92" s="795"/>
      <c r="P92" s="793"/>
      <c r="Q92" s="796"/>
      <c r="R92" s="795"/>
      <c r="S92" s="795"/>
      <c r="T92" s="795"/>
      <c r="U92" s="795"/>
      <c r="V92" s="793"/>
      <c r="W92" s="1367"/>
      <c r="X92" s="1614">
        <f>IF(VLOOKUP($A92,'Data (new)'!$A:$T,12,0)="","",VLOOKUP($A92,'Data (new)'!$A:$T,12,0))</f>
        <v>2.9780000000000002</v>
      </c>
      <c r="Y92" s="1612" t="str">
        <f t="shared" si="73"/>
        <v/>
      </c>
      <c r="Z92" s="1612" t="str">
        <f t="shared" si="74"/>
        <v/>
      </c>
      <c r="AA92" s="1613" t="str">
        <f t="shared" si="75"/>
        <v/>
      </c>
      <c r="AB92" s="1613" t="str">
        <f>IF(ISERROR('Agripp Holds PE (EU)'!$AA92*(1-$F$3)),"",'Agripp Holds PE (EU)'!$AA92*(1-$F$3))</f>
        <v/>
      </c>
      <c r="AC92" s="1614" t="str">
        <f t="shared" si="76"/>
        <v/>
      </c>
      <c r="AD92" s="1615">
        <f t="shared" si="77"/>
        <v>0</v>
      </c>
      <c r="AE92" s="1615">
        <f t="shared" si="78"/>
        <v>0</v>
      </c>
      <c r="AF92" s="1615">
        <f t="shared" si="79"/>
        <v>0</v>
      </c>
      <c r="AG92" s="1615">
        <f t="shared" si="80"/>
        <v>0</v>
      </c>
      <c r="AH92" s="1615">
        <f t="shared" si="81"/>
        <v>0</v>
      </c>
      <c r="AI92" s="1615">
        <f t="shared" si="82"/>
        <v>0</v>
      </c>
      <c r="AJ92" s="1615">
        <f t="shared" si="83"/>
        <v>0</v>
      </c>
      <c r="AK92" s="1615">
        <f t="shared" si="84"/>
        <v>0</v>
      </c>
      <c r="AL92" s="1615">
        <f t="shared" si="85"/>
        <v>0</v>
      </c>
      <c r="AM92" s="1615">
        <f t="shared" si="86"/>
        <v>0</v>
      </c>
      <c r="AN92" s="1615">
        <f t="shared" si="87"/>
        <v>0</v>
      </c>
      <c r="AO92" s="1615">
        <f t="shared" si="88"/>
        <v>0</v>
      </c>
      <c r="AP92" s="1615">
        <f t="shared" si="89"/>
        <v>0</v>
      </c>
      <c r="AQ92" s="1615">
        <f t="shared" si="90"/>
        <v>0</v>
      </c>
      <c r="AR92" s="1615">
        <f t="shared" si="90"/>
        <v>0</v>
      </c>
      <c r="AS92" s="1621"/>
      <c r="AT92" s="1621"/>
      <c r="AU92" s="1621"/>
      <c r="AV92" s="149"/>
      <c r="AW92" s="149"/>
      <c r="AX92" s="149"/>
      <c r="AY92" s="149"/>
      <c r="AZ92" s="149"/>
      <c r="BA92" s="149"/>
      <c r="BB92" s="149"/>
      <c r="BC92" s="149"/>
      <c r="BD92" s="149"/>
      <c r="BE92" s="149"/>
    </row>
    <row r="93" spans="1:57" ht="15" customHeight="1">
      <c r="A93" s="1616" t="s">
        <v>498</v>
      </c>
      <c r="B93" s="1616" t="str">
        <f>IF(VLOOKUP($A93,'Data (new)'!$A:$T,2,0)="","",VLOOKUP($A93,'Data (new)'!$A:$T,2,0))</f>
        <v/>
      </c>
      <c r="C93" s="1705"/>
      <c r="D93" s="1617" t="str">
        <f>IF(VLOOKUP($A93,'Data (new)'!$A:$T,6,0)="","",HYPERLINK(VLOOKUP($A93,'Data (new)'!A:T,7,0), VLOOKUP($A93,'Data (new)'!A:T,6,0)))</f>
        <v>Mutter</v>
      </c>
      <c r="E93" s="1616" t="str">
        <f>IF(VLOOKUP($A93,'Data (new)'!$A:$T,14,0)="","",VLOOKUP($A93,'Data (new)'!$A:$T,14,0))</f>
        <v>Edges</v>
      </c>
      <c r="F93" s="1616" t="str">
        <f>IF(VLOOKUP($A93,'Data (new)'!$A:$T,10,0)="","",VLOOKUP($A93,'Data (new)'!$A:$T,10,0))</f>
        <v>S</v>
      </c>
      <c r="G93" s="1618">
        <f>IF(VLOOKUP($A93,'Data (new)'!$A:$T,11,0)="","",VLOOKUP($A93,'Data (new)'!$A:$T,11,0))</f>
        <v>10</v>
      </c>
      <c r="H93" s="1619">
        <f>IF(VLOOKUP($A93,'Data (new)'!$A:$T,16,0)="","",VLOOKUP($A93,'Data (new)'!$A:$T,16,0))</f>
        <v>52</v>
      </c>
      <c r="I93" s="787"/>
      <c r="J93" s="787"/>
      <c r="K93" s="787"/>
      <c r="L93" s="787"/>
      <c r="M93" s="788"/>
      <c r="N93" s="789"/>
      <c r="O93" s="790"/>
      <c r="P93" s="788"/>
      <c r="Q93" s="791"/>
      <c r="R93" s="790"/>
      <c r="S93" s="790"/>
      <c r="T93" s="790"/>
      <c r="U93" s="790"/>
      <c r="V93" s="788"/>
      <c r="W93" s="1366"/>
      <c r="X93" s="1620">
        <f>IF(VLOOKUP($A93,'Data (new)'!$A:$T,12,0)="","",VLOOKUP($A93,'Data (new)'!$A:$T,12,0))</f>
        <v>1.37</v>
      </c>
      <c r="Y93" s="1618" t="str">
        <f t="shared" si="73"/>
        <v/>
      </c>
      <c r="Z93" s="1618" t="str">
        <f t="shared" si="74"/>
        <v/>
      </c>
      <c r="AA93" s="1619" t="str">
        <f t="shared" si="75"/>
        <v/>
      </c>
      <c r="AB93" s="1619" t="str">
        <f>IF(ISERROR('Agripp Holds PE (EU)'!$AA93*(1-$F$3)),"",'Agripp Holds PE (EU)'!$AA93*(1-$F$3))</f>
        <v/>
      </c>
      <c r="AC93" s="1620" t="str">
        <f t="shared" si="76"/>
        <v/>
      </c>
      <c r="AD93" s="1615">
        <f t="shared" si="77"/>
        <v>0</v>
      </c>
      <c r="AE93" s="1615">
        <f t="shared" si="78"/>
        <v>0</v>
      </c>
      <c r="AF93" s="1615">
        <f t="shared" si="79"/>
        <v>0</v>
      </c>
      <c r="AG93" s="1615">
        <f t="shared" si="80"/>
        <v>0</v>
      </c>
      <c r="AH93" s="1615">
        <f t="shared" si="81"/>
        <v>0</v>
      </c>
      <c r="AI93" s="1615">
        <f t="shared" si="82"/>
        <v>0</v>
      </c>
      <c r="AJ93" s="1615">
        <f t="shared" si="83"/>
        <v>0</v>
      </c>
      <c r="AK93" s="1615">
        <f t="shared" si="84"/>
        <v>0</v>
      </c>
      <c r="AL93" s="1615">
        <f t="shared" si="85"/>
        <v>0</v>
      </c>
      <c r="AM93" s="1615">
        <f t="shared" si="86"/>
        <v>0</v>
      </c>
      <c r="AN93" s="1615">
        <f t="shared" si="87"/>
        <v>0</v>
      </c>
      <c r="AO93" s="1615">
        <f t="shared" si="88"/>
        <v>0</v>
      </c>
      <c r="AP93" s="1615">
        <f t="shared" si="89"/>
        <v>0</v>
      </c>
      <c r="AQ93" s="1615">
        <f t="shared" si="90"/>
        <v>0</v>
      </c>
      <c r="AR93" s="1615">
        <f t="shared" si="90"/>
        <v>0</v>
      </c>
      <c r="AS93" s="1621"/>
      <c r="AT93" s="1621"/>
      <c r="AU93" s="1621"/>
      <c r="AV93" s="149"/>
      <c r="AW93" s="149"/>
      <c r="AX93" s="149"/>
      <c r="AY93" s="149"/>
      <c r="AZ93" s="149"/>
      <c r="BA93" s="149"/>
      <c r="BB93" s="149"/>
      <c r="BC93" s="149"/>
      <c r="BD93" s="149"/>
      <c r="BE93" s="149"/>
    </row>
    <row r="94" spans="1:57" ht="15" customHeight="1">
      <c r="A94" s="1610" t="s">
        <v>499</v>
      </c>
      <c r="B94" s="1610" t="str">
        <f>IF(VLOOKUP($A94,'Data (new)'!$A:$T,2,0)="","",VLOOKUP($A94,'Data (new)'!$A:$T,2,0))</f>
        <v/>
      </c>
      <c r="C94" s="1705"/>
      <c r="D94" s="1611" t="str">
        <f>IF(VLOOKUP($A94,'Data (new)'!$A:$T,6,0)="","",HYPERLINK(VLOOKUP($A94,'Data (new)'!A:T,7,0), VLOOKUP($A94,'Data (new)'!A:T,6,0)))</f>
        <v>Niake</v>
      </c>
      <c r="E94" s="1610" t="str">
        <f>IF(VLOOKUP($A94,'Data (new)'!$A:$T,14,0)="","",VLOOKUP($A94,'Data (new)'!$A:$T,14,0))</f>
        <v>Edges</v>
      </c>
      <c r="F94" s="1610" t="str">
        <f>IF(VLOOKUP($A94,'Data (new)'!$A:$T,10,0)="","",VLOOKUP($A94,'Data (new)'!$A:$T,10,0))</f>
        <v>S</v>
      </c>
      <c r="G94" s="1612">
        <f>IF(VLOOKUP($A94,'Data (new)'!$A:$T,11,0)="","",VLOOKUP($A94,'Data (new)'!$A:$T,11,0))</f>
        <v>15</v>
      </c>
      <c r="H94" s="1613">
        <f>IF(VLOOKUP($A94,'Data (new)'!$A:$T,16,0)="","",VLOOKUP($A94,'Data (new)'!$A:$T,16,0))</f>
        <v>69</v>
      </c>
      <c r="I94" s="792"/>
      <c r="J94" s="792"/>
      <c r="K94" s="792"/>
      <c r="L94" s="792"/>
      <c r="M94" s="793"/>
      <c r="N94" s="794"/>
      <c r="O94" s="795"/>
      <c r="P94" s="793"/>
      <c r="Q94" s="796"/>
      <c r="R94" s="795"/>
      <c r="S94" s="795"/>
      <c r="T94" s="795"/>
      <c r="U94" s="795"/>
      <c r="V94" s="793"/>
      <c r="W94" s="1367"/>
      <c r="X94" s="1614">
        <f>IF(VLOOKUP($A94,'Data (new)'!$A:$T,12,0)="","",VLOOKUP($A94,'Data (new)'!$A:$T,12,0))</f>
        <v>1.54</v>
      </c>
      <c r="Y94" s="1612" t="str">
        <f t="shared" si="73"/>
        <v/>
      </c>
      <c r="Z94" s="1612" t="str">
        <f t="shared" si="74"/>
        <v/>
      </c>
      <c r="AA94" s="1613" t="str">
        <f t="shared" si="75"/>
        <v/>
      </c>
      <c r="AB94" s="1613" t="str">
        <f>IF(ISERROR('Agripp Holds PE (EU)'!$AA94*(1-$F$3)),"",'Agripp Holds PE (EU)'!$AA94*(1-$F$3))</f>
        <v/>
      </c>
      <c r="AC94" s="1614" t="str">
        <f t="shared" si="76"/>
        <v/>
      </c>
      <c r="AD94" s="1615">
        <f t="shared" si="77"/>
        <v>0</v>
      </c>
      <c r="AE94" s="1615">
        <f t="shared" si="78"/>
        <v>0</v>
      </c>
      <c r="AF94" s="1615">
        <f t="shared" si="79"/>
        <v>0</v>
      </c>
      <c r="AG94" s="1615">
        <f t="shared" si="80"/>
        <v>0</v>
      </c>
      <c r="AH94" s="1615">
        <f t="shared" si="81"/>
        <v>0</v>
      </c>
      <c r="AI94" s="1615">
        <f t="shared" si="82"/>
        <v>0</v>
      </c>
      <c r="AJ94" s="1615">
        <f t="shared" si="83"/>
        <v>0</v>
      </c>
      <c r="AK94" s="1615">
        <f t="shared" si="84"/>
        <v>0</v>
      </c>
      <c r="AL94" s="1615">
        <f t="shared" si="85"/>
        <v>0</v>
      </c>
      <c r="AM94" s="1615">
        <f t="shared" si="86"/>
        <v>0</v>
      </c>
      <c r="AN94" s="1615">
        <f t="shared" si="87"/>
        <v>0</v>
      </c>
      <c r="AO94" s="1615">
        <f t="shared" si="88"/>
        <v>0</v>
      </c>
      <c r="AP94" s="1615">
        <f t="shared" si="89"/>
        <v>0</v>
      </c>
      <c r="AQ94" s="1615">
        <f t="shared" si="90"/>
        <v>0</v>
      </c>
      <c r="AR94" s="1615">
        <f t="shared" si="90"/>
        <v>0</v>
      </c>
      <c r="AS94" s="1621"/>
      <c r="AT94" s="1621"/>
      <c r="AU94" s="1621"/>
      <c r="AV94" s="149"/>
      <c r="AW94" s="149"/>
      <c r="AX94" s="149"/>
      <c r="AY94" s="149"/>
      <c r="AZ94" s="149"/>
      <c r="BA94" s="149"/>
      <c r="BB94" s="149"/>
      <c r="BC94" s="149"/>
      <c r="BD94" s="149"/>
      <c r="BE94" s="149"/>
    </row>
    <row r="95" spans="1:57" ht="15" customHeight="1">
      <c r="A95" s="1616" t="s">
        <v>500</v>
      </c>
      <c r="B95" s="1616" t="str">
        <f>IF(VLOOKUP($A95,'Data (new)'!$A:$T,2,0)="","",VLOOKUP($A95,'Data (new)'!$A:$T,2,0))</f>
        <v/>
      </c>
      <c r="C95" s="1705"/>
      <c r="D95" s="1617" t="str">
        <f>IF(VLOOKUP($A95,'Data (new)'!$A:$T,6,0)="","",HYPERLINK(VLOOKUP($A95,'Data (new)'!A:T,7,0), VLOOKUP($A95,'Data (new)'!A:T,6,0)))</f>
        <v>Nodo</v>
      </c>
      <c r="E95" s="1616" t="str">
        <f>IF(VLOOKUP($A95,'Data (new)'!$A:$T,14,0)="","",VLOOKUP($A95,'Data (new)'!$A:$T,14,0))</f>
        <v>Pinches</v>
      </c>
      <c r="F95" s="1616" t="str">
        <f>IF(VLOOKUP($A95,'Data (new)'!$A:$T,10,0)="","",VLOOKUP($A95,'Data (new)'!$A:$T,10,0))</f>
        <v>L</v>
      </c>
      <c r="G95" s="1618">
        <f>IF(VLOOKUP($A95,'Data (new)'!$A:$T,11,0)="","",VLOOKUP($A95,'Data (new)'!$A:$T,11,0))</f>
        <v>10</v>
      </c>
      <c r="H95" s="1619">
        <f>IF(VLOOKUP($A95,'Data (new)'!$A:$T,16,0)="","",VLOOKUP($A95,'Data (new)'!$A:$T,16,0))</f>
        <v>102</v>
      </c>
      <c r="I95" s="787"/>
      <c r="J95" s="787"/>
      <c r="K95" s="787"/>
      <c r="L95" s="787"/>
      <c r="M95" s="788"/>
      <c r="N95" s="789"/>
      <c r="O95" s="790"/>
      <c r="P95" s="788"/>
      <c r="Q95" s="791"/>
      <c r="R95" s="790"/>
      <c r="S95" s="790"/>
      <c r="T95" s="790"/>
      <c r="U95" s="790"/>
      <c r="V95" s="788"/>
      <c r="W95" s="1366"/>
      <c r="X95" s="1620">
        <f>IF(VLOOKUP($A95,'Data (new)'!$A:$T,12,0)="","",VLOOKUP($A95,'Data (new)'!$A:$T,12,0))</f>
        <v>4.1749999999999998</v>
      </c>
      <c r="Y95" s="1618" t="str">
        <f t="shared" si="73"/>
        <v/>
      </c>
      <c r="Z95" s="1618" t="str">
        <f t="shared" si="74"/>
        <v/>
      </c>
      <c r="AA95" s="1619" t="str">
        <f t="shared" si="75"/>
        <v/>
      </c>
      <c r="AB95" s="1619" t="str">
        <f>IF(ISERROR('Agripp Holds PE (EU)'!$AA95*(1-$F$3)),"",'Agripp Holds PE (EU)'!$AA95*(1-$F$3))</f>
        <v/>
      </c>
      <c r="AC95" s="1620" t="str">
        <f t="shared" si="76"/>
        <v/>
      </c>
      <c r="AD95" s="1615">
        <f t="shared" si="77"/>
        <v>0</v>
      </c>
      <c r="AE95" s="1615">
        <f t="shared" si="78"/>
        <v>0</v>
      </c>
      <c r="AF95" s="1615">
        <f t="shared" si="79"/>
        <v>0</v>
      </c>
      <c r="AG95" s="1615">
        <f t="shared" si="80"/>
        <v>0</v>
      </c>
      <c r="AH95" s="1615">
        <f t="shared" si="81"/>
        <v>0</v>
      </c>
      <c r="AI95" s="1615">
        <f t="shared" si="82"/>
        <v>0</v>
      </c>
      <c r="AJ95" s="1615">
        <f t="shared" si="83"/>
        <v>0</v>
      </c>
      <c r="AK95" s="1615">
        <f t="shared" si="84"/>
        <v>0</v>
      </c>
      <c r="AL95" s="1615">
        <f t="shared" si="85"/>
        <v>0</v>
      </c>
      <c r="AM95" s="1615">
        <f t="shared" si="86"/>
        <v>0</v>
      </c>
      <c r="AN95" s="1615">
        <f t="shared" si="87"/>
        <v>0</v>
      </c>
      <c r="AO95" s="1615">
        <f t="shared" si="88"/>
        <v>0</v>
      </c>
      <c r="AP95" s="1615">
        <f t="shared" si="89"/>
        <v>0</v>
      </c>
      <c r="AQ95" s="1615">
        <f t="shared" si="90"/>
        <v>0</v>
      </c>
      <c r="AR95" s="1615">
        <f t="shared" si="90"/>
        <v>0</v>
      </c>
      <c r="AS95" s="1621"/>
      <c r="AT95" s="1621"/>
      <c r="AU95" s="1621"/>
      <c r="AV95" s="149"/>
      <c r="AW95" s="149"/>
      <c r="AX95" s="149"/>
      <c r="AY95" s="149"/>
      <c r="AZ95" s="149"/>
      <c r="BA95" s="149"/>
      <c r="BB95" s="149"/>
      <c r="BC95" s="149"/>
      <c r="BD95" s="149"/>
      <c r="BE95" s="149"/>
    </row>
    <row r="96" spans="1:57" ht="15" customHeight="1">
      <c r="A96" s="1610" t="s">
        <v>501</v>
      </c>
      <c r="B96" s="1610" t="str">
        <f>IF(VLOOKUP($A96,'Data (new)'!$A:$T,2,0)="","",VLOOKUP($A96,'Data (new)'!$A:$T,2,0))</f>
        <v/>
      </c>
      <c r="C96" s="1705"/>
      <c r="D96" s="1611" t="str">
        <f>IF(VLOOKUP($A96,'Data (new)'!$A:$T,6,0)="","",HYPERLINK(VLOOKUP($A96,'Data (new)'!A:T,7,0), VLOOKUP($A96,'Data (new)'!A:T,6,0)))</f>
        <v>Olympus</v>
      </c>
      <c r="E96" s="1610" t="str">
        <f>IF(VLOOKUP($A96,'Data (new)'!$A:$T,14,0)="","",VLOOKUP($A96,'Data (new)'!$A:$T,14,0))</f>
        <v>Jugs</v>
      </c>
      <c r="F96" s="1610" t="str">
        <f>IF(VLOOKUP($A96,'Data (new)'!$A:$T,10,0)="","",VLOOKUP($A96,'Data (new)'!$A:$T,10,0))</f>
        <v>MEGA</v>
      </c>
      <c r="G96" s="1612">
        <f>IF(VLOOKUP($A96,'Data (new)'!$A:$T,11,0)="","",VLOOKUP($A96,'Data (new)'!$A:$T,11,0))</f>
        <v>5</v>
      </c>
      <c r="H96" s="1613">
        <f>IF(VLOOKUP($A96,'Data (new)'!$A:$T,16,0)="","",VLOOKUP($A96,'Data (new)'!$A:$T,16,0))</f>
        <v>168</v>
      </c>
      <c r="I96" s="792"/>
      <c r="J96" s="792"/>
      <c r="K96" s="792"/>
      <c r="L96" s="792"/>
      <c r="M96" s="793"/>
      <c r="N96" s="794"/>
      <c r="O96" s="795"/>
      <c r="P96" s="793"/>
      <c r="Q96" s="796"/>
      <c r="R96" s="795"/>
      <c r="S96" s="795"/>
      <c r="T96" s="795"/>
      <c r="U96" s="795"/>
      <c r="V96" s="793"/>
      <c r="W96" s="1367"/>
      <c r="X96" s="1614">
        <f>IF(VLOOKUP($A96,'Data (new)'!$A:$T,12,0)="","",VLOOKUP($A96,'Data (new)'!$A:$T,12,0))</f>
        <v>8.673</v>
      </c>
      <c r="Y96" s="1612" t="str">
        <f t="shared" si="73"/>
        <v/>
      </c>
      <c r="Z96" s="1612" t="str">
        <f t="shared" si="74"/>
        <v/>
      </c>
      <c r="AA96" s="1613" t="str">
        <f t="shared" si="75"/>
        <v/>
      </c>
      <c r="AB96" s="1613" t="str">
        <f>IF(ISERROR('Agripp Holds PE (EU)'!$AA96*(1-$F$3)),"",'Agripp Holds PE (EU)'!$AA96*(1-$F$3))</f>
        <v/>
      </c>
      <c r="AC96" s="1614" t="str">
        <f t="shared" si="76"/>
        <v/>
      </c>
      <c r="AD96" s="1615">
        <f t="shared" si="77"/>
        <v>0</v>
      </c>
      <c r="AE96" s="1615">
        <f t="shared" si="78"/>
        <v>0</v>
      </c>
      <c r="AF96" s="1615">
        <f t="shared" si="79"/>
        <v>0</v>
      </c>
      <c r="AG96" s="1615">
        <f t="shared" si="80"/>
        <v>0</v>
      </c>
      <c r="AH96" s="1615">
        <f t="shared" si="81"/>
        <v>0</v>
      </c>
      <c r="AI96" s="1615">
        <f t="shared" si="82"/>
        <v>0</v>
      </c>
      <c r="AJ96" s="1615">
        <f t="shared" si="83"/>
        <v>0</v>
      </c>
      <c r="AK96" s="1615">
        <f t="shared" si="84"/>
        <v>0</v>
      </c>
      <c r="AL96" s="1615">
        <f t="shared" si="85"/>
        <v>0</v>
      </c>
      <c r="AM96" s="1615">
        <f t="shared" si="86"/>
        <v>0</v>
      </c>
      <c r="AN96" s="1615">
        <f t="shared" si="87"/>
        <v>0</v>
      </c>
      <c r="AO96" s="1615">
        <f t="shared" si="88"/>
        <v>0</v>
      </c>
      <c r="AP96" s="1615">
        <f t="shared" si="89"/>
        <v>0</v>
      </c>
      <c r="AQ96" s="1615">
        <f t="shared" si="90"/>
        <v>0</v>
      </c>
      <c r="AR96" s="1615">
        <f t="shared" si="90"/>
        <v>0</v>
      </c>
      <c r="AS96" s="1621"/>
      <c r="AT96" s="1621"/>
      <c r="AU96" s="1621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</row>
    <row r="97" spans="1:57" ht="15" customHeight="1">
      <c r="A97" s="1616" t="s">
        <v>502</v>
      </c>
      <c r="B97" s="1616" t="str">
        <f>IF(VLOOKUP($A97,'Data (new)'!$A:$T,2,0)="","",VLOOKUP($A97,'Data (new)'!$A:$T,2,0))</f>
        <v/>
      </c>
      <c r="C97" s="1705"/>
      <c r="D97" s="1617" t="str">
        <f>IF(VLOOKUP($A97,'Data (new)'!$A:$T,6,0)="","",HYPERLINK(VLOOKUP($A97,'Data (new)'!A:T,7,0), VLOOKUP($A97,'Data (new)'!A:T,6,0)))</f>
        <v>Pegasus</v>
      </c>
      <c r="E97" s="1616" t="str">
        <f>IF(VLOOKUP($A97,'Data (new)'!$A:$T,14,0)="","",VLOOKUP($A97,'Data (new)'!$A:$T,14,0))</f>
        <v>Jugs</v>
      </c>
      <c r="F97" s="1616" t="str">
        <f>IF(VLOOKUP($A97,'Data (new)'!$A:$T,10,0)="","",VLOOKUP($A97,'Data (new)'!$A:$T,10,0))</f>
        <v>MEGA</v>
      </c>
      <c r="G97" s="1618">
        <f>IF(VLOOKUP($A97,'Data (new)'!$A:$T,11,0)="","",VLOOKUP($A97,'Data (new)'!$A:$T,11,0))</f>
        <v>5</v>
      </c>
      <c r="H97" s="1619">
        <f>IF(VLOOKUP($A97,'Data (new)'!$A:$T,16,0)="","",VLOOKUP($A97,'Data (new)'!$A:$T,16,0))</f>
        <v>140</v>
      </c>
      <c r="I97" s="787"/>
      <c r="J97" s="787"/>
      <c r="K97" s="787"/>
      <c r="L97" s="787"/>
      <c r="M97" s="788"/>
      <c r="N97" s="789"/>
      <c r="O97" s="790"/>
      <c r="P97" s="788"/>
      <c r="Q97" s="791"/>
      <c r="R97" s="790"/>
      <c r="S97" s="790"/>
      <c r="T97" s="790"/>
      <c r="U97" s="790"/>
      <c r="V97" s="788"/>
      <c r="W97" s="1366"/>
      <c r="X97" s="1620">
        <f>IF(VLOOKUP($A97,'Data (new)'!$A:$T,12,0)="","",VLOOKUP($A97,'Data (new)'!$A:$T,12,0))</f>
        <v>7.79</v>
      </c>
      <c r="Y97" s="1618" t="str">
        <f t="shared" si="73"/>
        <v/>
      </c>
      <c r="Z97" s="1618" t="str">
        <f t="shared" si="74"/>
        <v/>
      </c>
      <c r="AA97" s="1619" t="str">
        <f t="shared" si="75"/>
        <v/>
      </c>
      <c r="AB97" s="1619" t="str">
        <f>IF(ISERROR('Agripp Holds PE (EU)'!$AA97*(1-$F$3)),"",'Agripp Holds PE (EU)'!$AA97*(1-$F$3))</f>
        <v/>
      </c>
      <c r="AC97" s="1620" t="str">
        <f t="shared" si="76"/>
        <v/>
      </c>
      <c r="AD97" s="1615">
        <f t="shared" si="77"/>
        <v>0</v>
      </c>
      <c r="AE97" s="1615">
        <f t="shared" si="78"/>
        <v>0</v>
      </c>
      <c r="AF97" s="1615">
        <f t="shared" si="79"/>
        <v>0</v>
      </c>
      <c r="AG97" s="1615">
        <f t="shared" si="80"/>
        <v>0</v>
      </c>
      <c r="AH97" s="1615">
        <f t="shared" si="81"/>
        <v>0</v>
      </c>
      <c r="AI97" s="1615">
        <f t="shared" si="82"/>
        <v>0</v>
      </c>
      <c r="AJ97" s="1615">
        <f t="shared" si="83"/>
        <v>0</v>
      </c>
      <c r="AK97" s="1615">
        <f t="shared" si="84"/>
        <v>0</v>
      </c>
      <c r="AL97" s="1615">
        <f t="shared" si="85"/>
        <v>0</v>
      </c>
      <c r="AM97" s="1615">
        <f t="shared" si="86"/>
        <v>0</v>
      </c>
      <c r="AN97" s="1615">
        <f t="shared" si="87"/>
        <v>0</v>
      </c>
      <c r="AO97" s="1615">
        <f t="shared" si="88"/>
        <v>0</v>
      </c>
      <c r="AP97" s="1615">
        <f t="shared" si="89"/>
        <v>0</v>
      </c>
      <c r="AQ97" s="1615">
        <f t="shared" si="90"/>
        <v>0</v>
      </c>
      <c r="AR97" s="1615">
        <f t="shared" si="90"/>
        <v>0</v>
      </c>
      <c r="AS97" s="1621"/>
      <c r="AT97" s="1621"/>
      <c r="AU97" s="1621"/>
      <c r="AV97" s="149"/>
      <c r="AW97" s="149"/>
      <c r="AX97" s="149"/>
      <c r="AY97" s="149"/>
      <c r="AZ97" s="149"/>
      <c r="BA97" s="149"/>
      <c r="BB97" s="149"/>
      <c r="BC97" s="149"/>
      <c r="BD97" s="149"/>
      <c r="BE97" s="149"/>
    </row>
    <row r="98" spans="1:57" ht="15" customHeight="1">
      <c r="A98" s="1610" t="s">
        <v>503</v>
      </c>
      <c r="B98" s="1610" t="str">
        <f>IF(VLOOKUP($A98,'Data (new)'!$A:$T,2,0)="","",VLOOKUP($A98,'Data (new)'!$A:$T,2,0))</f>
        <v/>
      </c>
      <c r="C98" s="1705"/>
      <c r="D98" s="1611" t="str">
        <f>IF(VLOOKUP($A98,'Data (new)'!$A:$T,6,0)="","",HYPERLINK(VLOOKUP($A98,'Data (new)'!A:T,7,0), VLOOKUP($A98,'Data (new)'!A:T,6,0)))</f>
        <v>Punja</v>
      </c>
      <c r="E98" s="1610" t="str">
        <f>IF(VLOOKUP($A98,'Data (new)'!$A:$T,14,0)="","",VLOOKUP($A98,'Data (new)'!$A:$T,14,0))</f>
        <v>Pinches</v>
      </c>
      <c r="F98" s="1610" t="str">
        <f>IF(VLOOKUP($A98,'Data (new)'!$A:$T,10,0)="","",VLOOKUP($A98,'Data (new)'!$A:$T,10,0))</f>
        <v>XL</v>
      </c>
      <c r="G98" s="1612">
        <f>IF(VLOOKUP($A98,'Data (new)'!$A:$T,11,0)="","",VLOOKUP($A98,'Data (new)'!$A:$T,11,0))</f>
        <v>5</v>
      </c>
      <c r="H98" s="1613">
        <f>IF(VLOOKUP($A98,'Data (new)'!$A:$T,16,0)="","",VLOOKUP($A98,'Data (new)'!$A:$T,16,0))</f>
        <v>78</v>
      </c>
      <c r="I98" s="792"/>
      <c r="J98" s="792"/>
      <c r="K98" s="792"/>
      <c r="L98" s="792"/>
      <c r="M98" s="793"/>
      <c r="N98" s="794"/>
      <c r="O98" s="795"/>
      <c r="P98" s="793"/>
      <c r="Q98" s="796"/>
      <c r="R98" s="795"/>
      <c r="S98" s="795"/>
      <c r="T98" s="795"/>
      <c r="U98" s="795"/>
      <c r="V98" s="793"/>
      <c r="W98" s="1367"/>
      <c r="X98" s="1614">
        <f>IF(VLOOKUP($A98,'Data (new)'!$A:$T,12,0)="","",VLOOKUP($A98,'Data (new)'!$A:$T,12,0))</f>
        <v>3.4140000000000001</v>
      </c>
      <c r="Y98" s="1612" t="str">
        <f t="shared" si="73"/>
        <v/>
      </c>
      <c r="Z98" s="1612" t="str">
        <f t="shared" si="74"/>
        <v/>
      </c>
      <c r="AA98" s="1613" t="str">
        <f t="shared" si="75"/>
        <v/>
      </c>
      <c r="AB98" s="1613" t="str">
        <f>IF(ISERROR('Agripp Holds PE (EU)'!$AA98*(1-$F$3)),"",'Agripp Holds PE (EU)'!$AA98*(1-$F$3))</f>
        <v/>
      </c>
      <c r="AC98" s="1614" t="str">
        <f t="shared" si="76"/>
        <v/>
      </c>
      <c r="AD98" s="1615">
        <f t="shared" si="77"/>
        <v>0</v>
      </c>
      <c r="AE98" s="1615">
        <f t="shared" si="78"/>
        <v>0</v>
      </c>
      <c r="AF98" s="1615">
        <f t="shared" si="79"/>
        <v>0</v>
      </c>
      <c r="AG98" s="1615">
        <f t="shared" si="80"/>
        <v>0</v>
      </c>
      <c r="AH98" s="1615">
        <f t="shared" si="81"/>
        <v>0</v>
      </c>
      <c r="AI98" s="1615">
        <f t="shared" si="82"/>
        <v>0</v>
      </c>
      <c r="AJ98" s="1615">
        <f t="shared" si="83"/>
        <v>0</v>
      </c>
      <c r="AK98" s="1615">
        <f t="shared" si="84"/>
        <v>0</v>
      </c>
      <c r="AL98" s="1615">
        <f t="shared" si="85"/>
        <v>0</v>
      </c>
      <c r="AM98" s="1615">
        <f t="shared" si="86"/>
        <v>0</v>
      </c>
      <c r="AN98" s="1615">
        <f t="shared" si="87"/>
        <v>0</v>
      </c>
      <c r="AO98" s="1615">
        <f t="shared" si="88"/>
        <v>0</v>
      </c>
      <c r="AP98" s="1615">
        <f t="shared" si="89"/>
        <v>0</v>
      </c>
      <c r="AQ98" s="1615">
        <f t="shared" si="90"/>
        <v>0</v>
      </c>
      <c r="AR98" s="1615">
        <f t="shared" si="90"/>
        <v>0</v>
      </c>
      <c r="AS98" s="1621"/>
      <c r="AT98" s="1621"/>
      <c r="AU98" s="1621"/>
      <c r="AV98" s="149"/>
      <c r="AW98" s="149"/>
      <c r="AX98" s="149"/>
      <c r="AY98" s="149"/>
      <c r="AZ98" s="149"/>
      <c r="BA98" s="149"/>
      <c r="BB98" s="149"/>
      <c r="BC98" s="149"/>
      <c r="BD98" s="149"/>
      <c r="BE98" s="149"/>
    </row>
    <row r="99" spans="1:57" ht="15" customHeight="1">
      <c r="A99" s="1616" t="s">
        <v>504</v>
      </c>
      <c r="B99" s="1616" t="str">
        <f>IF(VLOOKUP($A99,'Data (new)'!$A:$T,2,0)="","",VLOOKUP($A99,'Data (new)'!$A:$T,2,0))</f>
        <v/>
      </c>
      <c r="C99" s="1705"/>
      <c r="D99" s="1617" t="str">
        <f>IF(VLOOKUP($A99,'Data (new)'!$A:$T,6,0)="","",HYPERLINK(VLOOKUP($A99,'Data (new)'!A:T,7,0), VLOOKUP($A99,'Data (new)'!A:T,6,0)))</f>
        <v>Scopp</v>
      </c>
      <c r="E99" s="1616" t="str">
        <f>IF(VLOOKUP($A99,'Data (new)'!$A:$T,14,0)="","",VLOOKUP($A99,'Data (new)'!$A:$T,14,0))</f>
        <v>Edges</v>
      </c>
      <c r="F99" s="1616" t="str">
        <f>IF(VLOOKUP($A99,'Data (new)'!$A:$T,10,0)="","",VLOOKUP($A99,'Data (new)'!$A:$T,10,0))</f>
        <v>L</v>
      </c>
      <c r="G99" s="1618">
        <f>IF(VLOOKUP($A99,'Data (new)'!$A:$T,11,0)="","",VLOOKUP($A99,'Data (new)'!$A:$T,11,0))</f>
        <v>8</v>
      </c>
      <c r="H99" s="1619">
        <f>IF(VLOOKUP($A99,'Data (new)'!$A:$T,16,0)="","",VLOOKUP($A99,'Data (new)'!$A:$T,16,0))</f>
        <v>86</v>
      </c>
      <c r="I99" s="787"/>
      <c r="J99" s="787"/>
      <c r="K99" s="787"/>
      <c r="L99" s="787"/>
      <c r="M99" s="788"/>
      <c r="N99" s="789"/>
      <c r="O99" s="790"/>
      <c r="P99" s="788"/>
      <c r="Q99" s="791"/>
      <c r="R99" s="790"/>
      <c r="S99" s="790"/>
      <c r="T99" s="790"/>
      <c r="U99" s="790"/>
      <c r="V99" s="788"/>
      <c r="W99" s="1366"/>
      <c r="X99" s="1620">
        <f>IF(VLOOKUP($A99,'Data (new)'!$A:$T,12,0)="","",VLOOKUP($A99,'Data (new)'!$A:$T,12,0))</f>
        <v>3.448</v>
      </c>
      <c r="Y99" s="1618" t="str">
        <f t="shared" si="73"/>
        <v/>
      </c>
      <c r="Z99" s="1618" t="str">
        <f t="shared" si="74"/>
        <v/>
      </c>
      <c r="AA99" s="1619" t="str">
        <f t="shared" si="75"/>
        <v/>
      </c>
      <c r="AB99" s="1619" t="str">
        <f>IF(ISERROR('Agripp Holds PE (EU)'!$AA99*(1-$F$3)),"",'Agripp Holds PE (EU)'!$AA99*(1-$F$3))</f>
        <v/>
      </c>
      <c r="AC99" s="1620" t="str">
        <f t="shared" si="76"/>
        <v/>
      </c>
      <c r="AD99" s="1615">
        <f t="shared" si="77"/>
        <v>0</v>
      </c>
      <c r="AE99" s="1615">
        <f t="shared" si="78"/>
        <v>0</v>
      </c>
      <c r="AF99" s="1615">
        <f t="shared" si="79"/>
        <v>0</v>
      </c>
      <c r="AG99" s="1615">
        <f t="shared" si="80"/>
        <v>0</v>
      </c>
      <c r="AH99" s="1615">
        <f t="shared" si="81"/>
        <v>0</v>
      </c>
      <c r="AI99" s="1615">
        <f t="shared" si="82"/>
        <v>0</v>
      </c>
      <c r="AJ99" s="1615">
        <f t="shared" si="83"/>
        <v>0</v>
      </c>
      <c r="AK99" s="1615">
        <f t="shared" si="84"/>
        <v>0</v>
      </c>
      <c r="AL99" s="1615">
        <f t="shared" si="85"/>
        <v>0</v>
      </c>
      <c r="AM99" s="1615">
        <f t="shared" si="86"/>
        <v>0</v>
      </c>
      <c r="AN99" s="1615">
        <f t="shared" si="87"/>
        <v>0</v>
      </c>
      <c r="AO99" s="1615">
        <f t="shared" si="88"/>
        <v>0</v>
      </c>
      <c r="AP99" s="1615">
        <f t="shared" si="89"/>
        <v>0</v>
      </c>
      <c r="AQ99" s="1615">
        <f t="shared" si="90"/>
        <v>0</v>
      </c>
      <c r="AR99" s="1615">
        <f t="shared" si="90"/>
        <v>0</v>
      </c>
      <c r="AS99" s="1621"/>
      <c r="AT99" s="1621"/>
      <c r="AU99" s="1621"/>
      <c r="AV99" s="149"/>
      <c r="AW99" s="149"/>
      <c r="AX99" s="149"/>
      <c r="AY99" s="149"/>
      <c r="AZ99" s="149"/>
      <c r="BA99" s="149"/>
      <c r="BB99" s="149"/>
      <c r="BC99" s="149"/>
      <c r="BD99" s="149"/>
      <c r="BE99" s="149"/>
    </row>
    <row r="100" spans="1:57" ht="15" customHeight="1">
      <c r="A100" s="1610" t="s">
        <v>505</v>
      </c>
      <c r="B100" s="1610" t="str">
        <f>IF(VLOOKUP($A100,'Data (new)'!$A:$T,2,0)="","",VLOOKUP($A100,'Data (new)'!$A:$T,2,0))</f>
        <v/>
      </c>
      <c r="C100" s="1705"/>
      <c r="D100" s="1611" t="str">
        <f>IF(VLOOKUP($A100,'Data (new)'!$A:$T,6,0)="","",HYPERLINK(VLOOKUP($A100,'Data (new)'!A:T,7,0), VLOOKUP($A100,'Data (new)'!A:T,6,0)))</f>
        <v>Sendo</v>
      </c>
      <c r="E100" s="1610" t="str">
        <f>IF(VLOOKUP($A100,'Data (new)'!$A:$T,14,0)="","",VLOOKUP($A100,'Data (new)'!$A:$T,14,0))</f>
        <v>Edges</v>
      </c>
      <c r="F100" s="1610" t="str">
        <f>IF(VLOOKUP($A100,'Data (new)'!$A:$T,10,0)="","",VLOOKUP($A100,'Data (new)'!$A:$T,10,0))</f>
        <v>S</v>
      </c>
      <c r="G100" s="1612">
        <f>IF(VLOOKUP($A100,'Data (new)'!$A:$T,11,0)="","",VLOOKUP($A100,'Data (new)'!$A:$T,11,0))</f>
        <v>10</v>
      </c>
      <c r="H100" s="1613">
        <f>IF(VLOOKUP($A100,'Data (new)'!$A:$T,16,0)="","",VLOOKUP($A100,'Data (new)'!$A:$T,16,0))</f>
        <v>49</v>
      </c>
      <c r="I100" s="792"/>
      <c r="J100" s="792"/>
      <c r="K100" s="792"/>
      <c r="L100" s="792"/>
      <c r="M100" s="793"/>
      <c r="N100" s="794"/>
      <c r="O100" s="795"/>
      <c r="P100" s="793"/>
      <c r="Q100" s="796"/>
      <c r="R100" s="795"/>
      <c r="S100" s="795"/>
      <c r="T100" s="795"/>
      <c r="U100" s="795"/>
      <c r="V100" s="793"/>
      <c r="W100" s="1367"/>
      <c r="X100" s="1614">
        <f>IF(VLOOKUP($A100,'Data (new)'!$A:$T,12,0)="","",VLOOKUP($A100,'Data (new)'!$A:$T,12,0))</f>
        <v>1.2070000000000001</v>
      </c>
      <c r="Y100" s="1612" t="str">
        <f t="shared" si="73"/>
        <v/>
      </c>
      <c r="Z100" s="1612" t="str">
        <f t="shared" si="74"/>
        <v/>
      </c>
      <c r="AA100" s="1613" t="str">
        <f t="shared" si="75"/>
        <v/>
      </c>
      <c r="AB100" s="1613" t="str">
        <f>IF(ISERROR('Agripp Holds PE (EU)'!$AA100*(1-$F$3)),"",'Agripp Holds PE (EU)'!$AA100*(1-$F$3))</f>
        <v/>
      </c>
      <c r="AC100" s="1614" t="str">
        <f t="shared" si="76"/>
        <v/>
      </c>
      <c r="AD100" s="1615">
        <f t="shared" si="77"/>
        <v>0</v>
      </c>
      <c r="AE100" s="1615">
        <f t="shared" si="78"/>
        <v>0</v>
      </c>
      <c r="AF100" s="1615">
        <f t="shared" si="79"/>
        <v>0</v>
      </c>
      <c r="AG100" s="1615">
        <f t="shared" si="80"/>
        <v>0</v>
      </c>
      <c r="AH100" s="1615">
        <f t="shared" si="81"/>
        <v>0</v>
      </c>
      <c r="AI100" s="1615">
        <f t="shared" si="82"/>
        <v>0</v>
      </c>
      <c r="AJ100" s="1615">
        <f t="shared" si="83"/>
        <v>0</v>
      </c>
      <c r="AK100" s="1615">
        <f t="shared" si="84"/>
        <v>0</v>
      </c>
      <c r="AL100" s="1615">
        <f t="shared" si="85"/>
        <v>0</v>
      </c>
      <c r="AM100" s="1615">
        <f t="shared" si="86"/>
        <v>0</v>
      </c>
      <c r="AN100" s="1615">
        <f t="shared" si="87"/>
        <v>0</v>
      </c>
      <c r="AO100" s="1615">
        <f t="shared" si="88"/>
        <v>0</v>
      </c>
      <c r="AP100" s="1615">
        <f t="shared" si="89"/>
        <v>0</v>
      </c>
      <c r="AQ100" s="1615">
        <f t="shared" si="90"/>
        <v>0</v>
      </c>
      <c r="AR100" s="1615">
        <f t="shared" si="90"/>
        <v>0</v>
      </c>
      <c r="AS100" s="1621"/>
      <c r="AT100" s="1621"/>
      <c r="AU100" s="1621"/>
      <c r="AV100" s="149"/>
      <c r="AW100" s="149"/>
      <c r="AX100" s="149"/>
      <c r="AY100" s="149"/>
      <c r="AZ100" s="149"/>
      <c r="BA100" s="149"/>
      <c r="BB100" s="149"/>
      <c r="BC100" s="149"/>
      <c r="BD100" s="149"/>
      <c r="BE100" s="149"/>
    </row>
    <row r="101" spans="1:57" ht="15" customHeight="1">
      <c r="A101" s="1616" t="s">
        <v>506</v>
      </c>
      <c r="B101" s="1616" t="str">
        <f>IF(VLOOKUP($A101,'Data (new)'!$A:$T,2,0)="","",VLOOKUP($A101,'Data (new)'!$A:$T,2,0))</f>
        <v/>
      </c>
      <c r="C101" s="1705"/>
      <c r="D101" s="1617" t="str">
        <f>IF(VLOOKUP($A101,'Data (new)'!$A:$T,6,0)="","",HYPERLINK(VLOOKUP($A101,'Data (new)'!A:T,7,0), VLOOKUP($A101,'Data (new)'!A:T,6,0)))</f>
        <v>Shia</v>
      </c>
      <c r="E101" s="1616" t="str">
        <f>IF(VLOOKUP($A101,'Data (new)'!$A:$T,14,0)="","",VLOOKUP($A101,'Data (new)'!$A:$T,14,0))</f>
        <v>Edges</v>
      </c>
      <c r="F101" s="1616" t="str">
        <f>IF(VLOOKUP($A101,'Data (new)'!$A:$T,10,0)="","",VLOOKUP($A101,'Data (new)'!$A:$T,10,0))</f>
        <v>M</v>
      </c>
      <c r="G101" s="1618">
        <f>IF(VLOOKUP($A101,'Data (new)'!$A:$T,11,0)="","",VLOOKUP($A101,'Data (new)'!$A:$T,11,0))</f>
        <v>10</v>
      </c>
      <c r="H101" s="1619">
        <f>IF(VLOOKUP($A101,'Data (new)'!$A:$T,16,0)="","",VLOOKUP($A101,'Data (new)'!$A:$T,16,0))</f>
        <v>82</v>
      </c>
      <c r="I101" s="787"/>
      <c r="J101" s="787"/>
      <c r="K101" s="787"/>
      <c r="L101" s="787"/>
      <c r="M101" s="788"/>
      <c r="N101" s="789"/>
      <c r="O101" s="790"/>
      <c r="P101" s="788"/>
      <c r="Q101" s="791"/>
      <c r="R101" s="790"/>
      <c r="S101" s="790"/>
      <c r="T101" s="790"/>
      <c r="U101" s="790"/>
      <c r="V101" s="788"/>
      <c r="W101" s="1366"/>
      <c r="X101" s="1620">
        <f>IF(VLOOKUP($A101,'Data (new)'!$A:$T,12,0)="","",VLOOKUP($A101,'Data (new)'!$A:$T,12,0))</f>
        <v>2.9940000000000002</v>
      </c>
      <c r="Y101" s="1618" t="str">
        <f t="shared" si="73"/>
        <v/>
      </c>
      <c r="Z101" s="1618" t="str">
        <f t="shared" si="74"/>
        <v/>
      </c>
      <c r="AA101" s="1619" t="str">
        <f t="shared" si="75"/>
        <v/>
      </c>
      <c r="AB101" s="1619" t="str">
        <f>IF(ISERROR('Agripp Holds PE (EU)'!$AA101*(1-$F$3)),"",'Agripp Holds PE (EU)'!$AA101*(1-$F$3))</f>
        <v/>
      </c>
      <c r="AC101" s="1620" t="str">
        <f t="shared" si="76"/>
        <v/>
      </c>
      <c r="AD101" s="1615">
        <f t="shared" si="77"/>
        <v>0</v>
      </c>
      <c r="AE101" s="1615">
        <f t="shared" si="78"/>
        <v>0</v>
      </c>
      <c r="AF101" s="1615">
        <f t="shared" si="79"/>
        <v>0</v>
      </c>
      <c r="AG101" s="1615">
        <f t="shared" si="80"/>
        <v>0</v>
      </c>
      <c r="AH101" s="1615">
        <f t="shared" si="81"/>
        <v>0</v>
      </c>
      <c r="AI101" s="1615">
        <f t="shared" si="82"/>
        <v>0</v>
      </c>
      <c r="AJ101" s="1615">
        <f t="shared" si="83"/>
        <v>0</v>
      </c>
      <c r="AK101" s="1615">
        <f t="shared" si="84"/>
        <v>0</v>
      </c>
      <c r="AL101" s="1615">
        <f t="shared" si="85"/>
        <v>0</v>
      </c>
      <c r="AM101" s="1615">
        <f t="shared" si="86"/>
        <v>0</v>
      </c>
      <c r="AN101" s="1615">
        <f t="shared" si="87"/>
        <v>0</v>
      </c>
      <c r="AO101" s="1615">
        <f t="shared" si="88"/>
        <v>0</v>
      </c>
      <c r="AP101" s="1615">
        <f t="shared" si="89"/>
        <v>0</v>
      </c>
      <c r="AQ101" s="1615">
        <f t="shared" si="90"/>
        <v>0</v>
      </c>
      <c r="AR101" s="1615">
        <f t="shared" si="90"/>
        <v>0</v>
      </c>
      <c r="AS101" s="1621"/>
      <c r="AT101" s="1621"/>
      <c r="AU101" s="1621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</row>
    <row r="102" spans="1:57" ht="15" customHeight="1">
      <c r="A102" s="1610" t="s">
        <v>507</v>
      </c>
      <c r="B102" s="1610" t="str">
        <f>IF(VLOOKUP($A102,'Data (new)'!$A:$T,2,0)="","",VLOOKUP($A102,'Data (new)'!$A:$T,2,0))</f>
        <v/>
      </c>
      <c r="C102" s="1705"/>
      <c r="D102" s="1611" t="str">
        <f>IF(VLOOKUP($A102,'Data (new)'!$A:$T,6,0)="","",HYPERLINK(VLOOKUP($A102,'Data (new)'!A:T,7,0), VLOOKUP($A102,'Data (new)'!A:T,6,0)))</f>
        <v>Tao</v>
      </c>
      <c r="E102" s="1610" t="str">
        <f>IF(VLOOKUP($A102,'Data (new)'!$A:$T,14,0)="","",VLOOKUP($A102,'Data (new)'!$A:$T,14,0))</f>
        <v>Edges</v>
      </c>
      <c r="F102" s="1610" t="str">
        <f>IF(VLOOKUP($A102,'Data (new)'!$A:$T,10,0)="","",VLOOKUP($A102,'Data (new)'!$A:$T,10,0))</f>
        <v>S</v>
      </c>
      <c r="G102" s="1612">
        <f>IF(VLOOKUP($A102,'Data (new)'!$A:$T,11,0)="","",VLOOKUP($A102,'Data (new)'!$A:$T,11,0))</f>
        <v>10</v>
      </c>
      <c r="H102" s="1613">
        <f>IF(VLOOKUP($A102,'Data (new)'!$A:$T,16,0)="","",VLOOKUP($A102,'Data (new)'!$A:$T,16,0))</f>
        <v>47</v>
      </c>
      <c r="I102" s="792"/>
      <c r="J102" s="792"/>
      <c r="K102" s="792"/>
      <c r="L102" s="792"/>
      <c r="M102" s="793"/>
      <c r="N102" s="794"/>
      <c r="O102" s="795"/>
      <c r="P102" s="793"/>
      <c r="Q102" s="796"/>
      <c r="R102" s="795"/>
      <c r="S102" s="795"/>
      <c r="T102" s="795"/>
      <c r="U102" s="795"/>
      <c r="V102" s="793"/>
      <c r="W102" s="1367"/>
      <c r="X102" s="1614">
        <f>IF(VLOOKUP($A102,'Data (new)'!$A:$T,12,0)="","",VLOOKUP($A102,'Data (new)'!$A:$T,12,0))</f>
        <v>0.96199999999999997</v>
      </c>
      <c r="Y102" s="1612" t="str">
        <f t="shared" si="73"/>
        <v/>
      </c>
      <c r="Z102" s="1612" t="str">
        <f t="shared" si="74"/>
        <v/>
      </c>
      <c r="AA102" s="1613" t="str">
        <f t="shared" si="75"/>
        <v/>
      </c>
      <c r="AB102" s="1613" t="str">
        <f>IF(ISERROR('Agripp Holds PE (EU)'!$AA102*(1-$F$3)),"",'Agripp Holds PE (EU)'!$AA102*(1-$F$3))</f>
        <v/>
      </c>
      <c r="AC102" s="1614" t="str">
        <f t="shared" si="76"/>
        <v/>
      </c>
      <c r="AD102" s="1615">
        <f t="shared" si="77"/>
        <v>0</v>
      </c>
      <c r="AE102" s="1615">
        <f t="shared" si="78"/>
        <v>0</v>
      </c>
      <c r="AF102" s="1615">
        <f t="shared" si="79"/>
        <v>0</v>
      </c>
      <c r="AG102" s="1615">
        <f t="shared" si="80"/>
        <v>0</v>
      </c>
      <c r="AH102" s="1615">
        <f t="shared" si="81"/>
        <v>0</v>
      </c>
      <c r="AI102" s="1615">
        <f t="shared" si="82"/>
        <v>0</v>
      </c>
      <c r="AJ102" s="1615">
        <f t="shared" si="83"/>
        <v>0</v>
      </c>
      <c r="AK102" s="1615">
        <f t="shared" si="84"/>
        <v>0</v>
      </c>
      <c r="AL102" s="1615">
        <f t="shared" si="85"/>
        <v>0</v>
      </c>
      <c r="AM102" s="1615">
        <f t="shared" si="86"/>
        <v>0</v>
      </c>
      <c r="AN102" s="1615">
        <f t="shared" si="87"/>
        <v>0</v>
      </c>
      <c r="AO102" s="1615">
        <f t="shared" si="88"/>
        <v>0</v>
      </c>
      <c r="AP102" s="1615">
        <f t="shared" si="89"/>
        <v>0</v>
      </c>
      <c r="AQ102" s="1615">
        <f t="shared" si="90"/>
        <v>0</v>
      </c>
      <c r="AR102" s="1615">
        <f t="shared" si="90"/>
        <v>0</v>
      </c>
      <c r="AS102" s="1621"/>
      <c r="AT102" s="1621"/>
      <c r="AU102" s="1621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</row>
    <row r="103" spans="1:57" ht="15" customHeight="1">
      <c r="A103" s="1616" t="s">
        <v>508</v>
      </c>
      <c r="B103" s="1616" t="str">
        <f>IF(VLOOKUP($A103,'Data (new)'!$A:$T,2,0)="","",VLOOKUP($A103,'Data (new)'!$A:$T,2,0))</f>
        <v/>
      </c>
      <c r="C103" s="1705"/>
      <c r="D103" s="1617" t="str">
        <f>IF(VLOOKUP($A103,'Data (new)'!$A:$T,6,0)="","",HYPERLINK(VLOOKUP($A103,'Data (new)'!A:T,7,0), VLOOKUP($A103,'Data (new)'!A:T,6,0)))</f>
        <v>Tribal</v>
      </c>
      <c r="E103" s="1616" t="str">
        <f>IF(VLOOKUP($A103,'Data (new)'!$A:$T,14,0)="","",VLOOKUP($A103,'Data (new)'!$A:$T,14,0))</f>
        <v>Jugs</v>
      </c>
      <c r="F103" s="1616" t="str">
        <f>IF(VLOOKUP($A103,'Data (new)'!$A:$T,10,0)="","",VLOOKUP($A103,'Data (new)'!$A:$T,10,0))</f>
        <v>XL</v>
      </c>
      <c r="G103" s="1618">
        <f>IF(VLOOKUP($A103,'Data (new)'!$A:$T,11,0)="","",VLOOKUP($A103,'Data (new)'!$A:$T,11,0))</f>
        <v>5</v>
      </c>
      <c r="H103" s="1619">
        <f>IF(VLOOKUP($A103,'Data (new)'!$A:$T,16,0)="","",VLOOKUP($A103,'Data (new)'!$A:$T,16,0))</f>
        <v>75</v>
      </c>
      <c r="I103" s="787"/>
      <c r="J103" s="787"/>
      <c r="K103" s="787"/>
      <c r="L103" s="787"/>
      <c r="M103" s="788"/>
      <c r="N103" s="789"/>
      <c r="O103" s="790"/>
      <c r="P103" s="788"/>
      <c r="Q103" s="791"/>
      <c r="R103" s="790"/>
      <c r="S103" s="790"/>
      <c r="T103" s="790"/>
      <c r="U103" s="790"/>
      <c r="V103" s="788"/>
      <c r="W103" s="1366"/>
      <c r="X103" s="1620">
        <f>IF(VLOOKUP($A103,'Data (new)'!$A:$T,12,0)="","",VLOOKUP($A103,'Data (new)'!$A:$T,12,0))</f>
        <v>3.22</v>
      </c>
      <c r="Y103" s="1618" t="str">
        <f t="shared" si="73"/>
        <v/>
      </c>
      <c r="Z103" s="1618" t="str">
        <f t="shared" si="74"/>
        <v/>
      </c>
      <c r="AA103" s="1619" t="str">
        <f t="shared" si="75"/>
        <v/>
      </c>
      <c r="AB103" s="1619" t="str">
        <f>IF(ISERROR('Agripp Holds PE (EU)'!$AA103*(1-$F$3)),"",'Agripp Holds PE (EU)'!$AA103*(1-$F$3))</f>
        <v/>
      </c>
      <c r="AC103" s="1620" t="str">
        <f t="shared" si="76"/>
        <v/>
      </c>
      <c r="AD103" s="1615">
        <f t="shared" si="77"/>
        <v>0</v>
      </c>
      <c r="AE103" s="1615">
        <f t="shared" si="78"/>
        <v>0</v>
      </c>
      <c r="AF103" s="1615">
        <f t="shared" si="79"/>
        <v>0</v>
      </c>
      <c r="AG103" s="1615">
        <f t="shared" si="80"/>
        <v>0</v>
      </c>
      <c r="AH103" s="1615">
        <f t="shared" si="81"/>
        <v>0</v>
      </c>
      <c r="AI103" s="1615">
        <f t="shared" si="82"/>
        <v>0</v>
      </c>
      <c r="AJ103" s="1615">
        <f t="shared" si="83"/>
        <v>0</v>
      </c>
      <c r="AK103" s="1615">
        <f t="shared" si="84"/>
        <v>0</v>
      </c>
      <c r="AL103" s="1615">
        <f t="shared" si="85"/>
        <v>0</v>
      </c>
      <c r="AM103" s="1615">
        <f t="shared" si="86"/>
        <v>0</v>
      </c>
      <c r="AN103" s="1615">
        <f t="shared" si="87"/>
        <v>0</v>
      </c>
      <c r="AO103" s="1615">
        <f t="shared" si="88"/>
        <v>0</v>
      </c>
      <c r="AP103" s="1615">
        <f t="shared" si="89"/>
        <v>0</v>
      </c>
      <c r="AQ103" s="1615">
        <f t="shared" si="90"/>
        <v>0</v>
      </c>
      <c r="AR103" s="1615">
        <f t="shared" si="90"/>
        <v>0</v>
      </c>
      <c r="AS103" s="1621"/>
      <c r="AT103" s="1621"/>
      <c r="AU103" s="1621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</row>
    <row r="104" spans="1:57" ht="15" customHeight="1">
      <c r="A104" s="1610" t="s">
        <v>509</v>
      </c>
      <c r="B104" s="1610" t="str">
        <f>IF(VLOOKUP($A104,'Data (new)'!$A:$T,2,0)="","",VLOOKUP($A104,'Data (new)'!$A:$T,2,0))</f>
        <v/>
      </c>
      <c r="C104" s="1705"/>
      <c r="D104" s="1611" t="str">
        <f>IF(VLOOKUP($A104,'Data (new)'!$A:$T,6,0)="","",HYPERLINK(VLOOKUP($A104,'Data (new)'!A:T,7,0), VLOOKUP($A104,'Data (new)'!A:T,6,0)))</f>
        <v>Tricky</v>
      </c>
      <c r="E104" s="1610" t="str">
        <f>IF(VLOOKUP($A104,'Data (new)'!$A:$T,14,0)="","",VLOOKUP($A104,'Data (new)'!$A:$T,14,0))</f>
        <v>Jugs</v>
      </c>
      <c r="F104" s="1610" t="str">
        <f>IF(VLOOKUP($A104,'Data (new)'!$A:$T,10,0)="","",VLOOKUP($A104,'Data (new)'!$A:$T,10,0))</f>
        <v>S</v>
      </c>
      <c r="G104" s="1612">
        <f>IF(VLOOKUP($A104,'Data (new)'!$A:$T,11,0)="","",VLOOKUP($A104,'Data (new)'!$A:$T,11,0))</f>
        <v>10</v>
      </c>
      <c r="H104" s="1613">
        <f>IF(VLOOKUP($A104,'Data (new)'!$A:$T,16,0)="","",VLOOKUP($A104,'Data (new)'!$A:$T,16,0))</f>
        <v>55</v>
      </c>
      <c r="I104" s="792"/>
      <c r="J104" s="792"/>
      <c r="K104" s="792"/>
      <c r="L104" s="792"/>
      <c r="M104" s="793"/>
      <c r="N104" s="794"/>
      <c r="O104" s="795"/>
      <c r="P104" s="793"/>
      <c r="Q104" s="796"/>
      <c r="R104" s="795"/>
      <c r="S104" s="795"/>
      <c r="T104" s="795"/>
      <c r="U104" s="795"/>
      <c r="V104" s="793"/>
      <c r="W104" s="1367"/>
      <c r="X104" s="1614">
        <f>IF(VLOOKUP($A104,'Data (new)'!$A:$T,12,0)="","",VLOOKUP($A104,'Data (new)'!$A:$T,12,0))</f>
        <v>1.4259999999999999</v>
      </c>
      <c r="Y104" s="1612" t="str">
        <f t="shared" si="73"/>
        <v/>
      </c>
      <c r="Z104" s="1612" t="str">
        <f t="shared" si="74"/>
        <v/>
      </c>
      <c r="AA104" s="1613" t="str">
        <f t="shared" si="75"/>
        <v/>
      </c>
      <c r="AB104" s="1613" t="str">
        <f>IF(ISERROR('Agripp Holds PE (EU)'!$AA104*(1-$F$3)),"",'Agripp Holds PE (EU)'!$AA104*(1-$F$3))</f>
        <v/>
      </c>
      <c r="AC104" s="1614" t="str">
        <f t="shared" si="76"/>
        <v/>
      </c>
      <c r="AD104" s="1615">
        <f t="shared" si="77"/>
        <v>0</v>
      </c>
      <c r="AE104" s="1615">
        <f t="shared" si="78"/>
        <v>0</v>
      </c>
      <c r="AF104" s="1615">
        <f t="shared" si="79"/>
        <v>0</v>
      </c>
      <c r="AG104" s="1615">
        <f t="shared" si="80"/>
        <v>0</v>
      </c>
      <c r="AH104" s="1615">
        <f t="shared" si="81"/>
        <v>0</v>
      </c>
      <c r="AI104" s="1615">
        <f t="shared" si="82"/>
        <v>0</v>
      </c>
      <c r="AJ104" s="1615">
        <f t="shared" si="83"/>
        <v>0</v>
      </c>
      <c r="AK104" s="1615">
        <f t="shared" si="84"/>
        <v>0</v>
      </c>
      <c r="AL104" s="1615">
        <f t="shared" si="85"/>
        <v>0</v>
      </c>
      <c r="AM104" s="1615">
        <f t="shared" si="86"/>
        <v>0</v>
      </c>
      <c r="AN104" s="1615">
        <f t="shared" si="87"/>
        <v>0</v>
      </c>
      <c r="AO104" s="1615">
        <f t="shared" si="88"/>
        <v>0</v>
      </c>
      <c r="AP104" s="1615">
        <f t="shared" si="89"/>
        <v>0</v>
      </c>
      <c r="AQ104" s="1615">
        <f t="shared" si="90"/>
        <v>0</v>
      </c>
      <c r="AR104" s="1615">
        <f t="shared" si="90"/>
        <v>0</v>
      </c>
      <c r="AS104" s="1621"/>
      <c r="AT104" s="1621"/>
      <c r="AU104" s="1621"/>
      <c r="AV104" s="149"/>
      <c r="AW104" s="149"/>
      <c r="AX104" s="149"/>
      <c r="AY104" s="149"/>
      <c r="AZ104" s="149"/>
      <c r="BA104" s="149"/>
      <c r="BB104" s="149"/>
      <c r="BC104" s="149"/>
      <c r="BD104" s="149"/>
      <c r="BE104" s="149"/>
    </row>
    <row r="105" spans="1:57" ht="15" customHeight="1">
      <c r="A105" s="1616" t="s">
        <v>510</v>
      </c>
      <c r="B105" s="1616" t="str">
        <f>IF(VLOOKUP($A105,'Data (new)'!$A:$T,2,0)="","",VLOOKUP($A105,'Data (new)'!$A:$T,2,0))</f>
        <v/>
      </c>
      <c r="C105" s="1705"/>
      <c r="D105" s="1617" t="str">
        <f>IF(VLOOKUP($A105,'Data (new)'!$A:$T,6,0)="","",HYPERLINK(VLOOKUP($A105,'Data (new)'!A:T,7,0), VLOOKUP($A105,'Data (new)'!A:T,6,0)))</f>
        <v>Wasabi</v>
      </c>
      <c r="E105" s="1616" t="str">
        <f>IF(VLOOKUP($A105,'Data (new)'!$A:$T,14,0)="","",VLOOKUP($A105,'Data (new)'!$A:$T,14,0))</f>
        <v>Jugs</v>
      </c>
      <c r="F105" s="1616" t="str">
        <f>IF(VLOOKUP($A105,'Data (new)'!$A:$T,10,0)="","",VLOOKUP($A105,'Data (new)'!$A:$T,10,0))</f>
        <v>M</v>
      </c>
      <c r="G105" s="1618">
        <f>IF(VLOOKUP($A105,'Data (new)'!$A:$T,11,0)="","",VLOOKUP($A105,'Data (new)'!$A:$T,11,0))</f>
        <v>10</v>
      </c>
      <c r="H105" s="1619">
        <f>IF(VLOOKUP($A105,'Data (new)'!$A:$T,16,0)="","",VLOOKUP($A105,'Data (new)'!$A:$T,16,0))</f>
        <v>77</v>
      </c>
      <c r="I105" s="787"/>
      <c r="J105" s="787"/>
      <c r="K105" s="787"/>
      <c r="L105" s="787"/>
      <c r="M105" s="788"/>
      <c r="N105" s="789"/>
      <c r="O105" s="790"/>
      <c r="P105" s="788"/>
      <c r="Q105" s="791"/>
      <c r="R105" s="790"/>
      <c r="S105" s="790"/>
      <c r="T105" s="790"/>
      <c r="U105" s="790"/>
      <c r="V105" s="788"/>
      <c r="W105" s="1366"/>
      <c r="X105" s="1620">
        <f>IF(VLOOKUP($A105,'Data (new)'!$A:$T,12,0)="","",VLOOKUP($A105,'Data (new)'!$A:$T,12,0))</f>
        <v>2.7</v>
      </c>
      <c r="Y105" s="1618" t="str">
        <f t="shared" si="73"/>
        <v/>
      </c>
      <c r="Z105" s="1618" t="str">
        <f t="shared" si="74"/>
        <v/>
      </c>
      <c r="AA105" s="1619" t="str">
        <f t="shared" si="75"/>
        <v/>
      </c>
      <c r="AB105" s="1619" t="str">
        <f>IF(ISERROR('Agripp Holds PE (EU)'!$AA105*(1-$F$3)),"",'Agripp Holds PE (EU)'!$AA105*(1-$F$3))</f>
        <v/>
      </c>
      <c r="AC105" s="1620" t="str">
        <f t="shared" si="76"/>
        <v/>
      </c>
      <c r="AD105" s="1615">
        <f t="shared" si="77"/>
        <v>0</v>
      </c>
      <c r="AE105" s="1615">
        <f t="shared" si="78"/>
        <v>0</v>
      </c>
      <c r="AF105" s="1615">
        <f t="shared" si="79"/>
        <v>0</v>
      </c>
      <c r="AG105" s="1615">
        <f t="shared" si="80"/>
        <v>0</v>
      </c>
      <c r="AH105" s="1615">
        <f t="shared" si="81"/>
        <v>0</v>
      </c>
      <c r="AI105" s="1615">
        <f t="shared" si="82"/>
        <v>0</v>
      </c>
      <c r="AJ105" s="1615">
        <f t="shared" si="83"/>
        <v>0</v>
      </c>
      <c r="AK105" s="1615">
        <f t="shared" si="84"/>
        <v>0</v>
      </c>
      <c r="AL105" s="1615">
        <f t="shared" si="85"/>
        <v>0</v>
      </c>
      <c r="AM105" s="1615">
        <f t="shared" si="86"/>
        <v>0</v>
      </c>
      <c r="AN105" s="1615">
        <f t="shared" si="87"/>
        <v>0</v>
      </c>
      <c r="AO105" s="1615">
        <f t="shared" si="88"/>
        <v>0</v>
      </c>
      <c r="AP105" s="1615">
        <f t="shared" si="89"/>
        <v>0</v>
      </c>
      <c r="AQ105" s="1615">
        <f t="shared" si="90"/>
        <v>0</v>
      </c>
      <c r="AR105" s="1615">
        <f t="shared" si="90"/>
        <v>0</v>
      </c>
      <c r="AS105" s="1621"/>
      <c r="AT105" s="1621"/>
      <c r="AU105" s="1621"/>
      <c r="AV105" s="149"/>
      <c r="AW105" s="149"/>
      <c r="AX105" s="149"/>
      <c r="AY105" s="149"/>
      <c r="AZ105" s="149"/>
      <c r="BA105" s="149"/>
      <c r="BB105" s="149"/>
      <c r="BC105" s="149"/>
      <c r="BD105" s="149"/>
      <c r="BE105" s="149"/>
    </row>
    <row r="106" spans="1:57" ht="15" customHeight="1">
      <c r="A106" s="1610" t="s">
        <v>511</v>
      </c>
      <c r="B106" s="1610" t="str">
        <f>IF(VLOOKUP($A106,'Data (new)'!$A:$T,2,0)="","",VLOOKUP($A106,'Data (new)'!$A:$T,2,0))</f>
        <v/>
      </c>
      <c r="C106" s="1705"/>
      <c r="D106" s="1611" t="str">
        <f>IF(VLOOKUP($A106,'Data (new)'!$A:$T,6,0)="","",HYPERLINK(VLOOKUP($A106,'Data (new)'!A:T,7,0), VLOOKUP($A106,'Data (new)'!A:T,6,0)))</f>
        <v>Woodoo</v>
      </c>
      <c r="E106" s="1610" t="str">
        <f>IF(VLOOKUP($A106,'Data (new)'!$A:$T,14,0)="","",VLOOKUP($A106,'Data (new)'!$A:$T,14,0))</f>
        <v>Jugs</v>
      </c>
      <c r="F106" s="1610" t="str">
        <f>IF(VLOOKUP($A106,'Data (new)'!$A:$T,10,0)="","",VLOOKUP($A106,'Data (new)'!$A:$T,10,0))</f>
        <v>XL</v>
      </c>
      <c r="G106" s="1612">
        <f>IF(VLOOKUP($A106,'Data (new)'!$A:$T,11,0)="","",VLOOKUP($A106,'Data (new)'!$A:$T,11,0))</f>
        <v>5</v>
      </c>
      <c r="H106" s="1613">
        <f>IF(VLOOKUP($A106,'Data (new)'!$A:$T,16,0)="","",VLOOKUP($A106,'Data (new)'!$A:$T,16,0))</f>
        <v>64</v>
      </c>
      <c r="I106" s="792"/>
      <c r="J106" s="792"/>
      <c r="K106" s="792"/>
      <c r="L106" s="792"/>
      <c r="M106" s="793"/>
      <c r="N106" s="794"/>
      <c r="O106" s="795"/>
      <c r="P106" s="793"/>
      <c r="Q106" s="796"/>
      <c r="R106" s="795"/>
      <c r="S106" s="795"/>
      <c r="T106" s="795"/>
      <c r="U106" s="795"/>
      <c r="V106" s="793"/>
      <c r="W106" s="1367"/>
      <c r="X106" s="1614">
        <f>IF(VLOOKUP($A106,'Data (new)'!$A:$T,12,0)="","",VLOOKUP($A106,'Data (new)'!$A:$T,12,0))</f>
        <v>2.5529999999999999</v>
      </c>
      <c r="Y106" s="1612" t="str">
        <f t="shared" si="73"/>
        <v/>
      </c>
      <c r="Z106" s="1612" t="str">
        <f t="shared" si="74"/>
        <v/>
      </c>
      <c r="AA106" s="1613" t="str">
        <f t="shared" si="75"/>
        <v/>
      </c>
      <c r="AB106" s="1613" t="str">
        <f>IF(ISERROR('Agripp Holds PE (EU)'!$AA106*(1-$F$3)),"",'Agripp Holds PE (EU)'!$AA106*(1-$F$3))</f>
        <v/>
      </c>
      <c r="AC106" s="1614" t="str">
        <f t="shared" si="76"/>
        <v/>
      </c>
      <c r="AD106" s="1615">
        <f t="shared" si="77"/>
        <v>0</v>
      </c>
      <c r="AE106" s="1615">
        <f t="shared" si="78"/>
        <v>0</v>
      </c>
      <c r="AF106" s="1615">
        <f t="shared" si="79"/>
        <v>0</v>
      </c>
      <c r="AG106" s="1615">
        <f t="shared" si="80"/>
        <v>0</v>
      </c>
      <c r="AH106" s="1615">
        <f t="shared" si="81"/>
        <v>0</v>
      </c>
      <c r="AI106" s="1615">
        <f t="shared" si="82"/>
        <v>0</v>
      </c>
      <c r="AJ106" s="1615">
        <f t="shared" si="83"/>
        <v>0</v>
      </c>
      <c r="AK106" s="1615">
        <f t="shared" si="84"/>
        <v>0</v>
      </c>
      <c r="AL106" s="1615">
        <f t="shared" si="85"/>
        <v>0</v>
      </c>
      <c r="AM106" s="1615">
        <f t="shared" si="86"/>
        <v>0</v>
      </c>
      <c r="AN106" s="1615">
        <f t="shared" si="87"/>
        <v>0</v>
      </c>
      <c r="AO106" s="1615">
        <f t="shared" si="88"/>
        <v>0</v>
      </c>
      <c r="AP106" s="1615">
        <f t="shared" si="89"/>
        <v>0</v>
      </c>
      <c r="AQ106" s="1615">
        <f t="shared" si="90"/>
        <v>0</v>
      </c>
      <c r="AR106" s="1615">
        <f t="shared" si="90"/>
        <v>0</v>
      </c>
      <c r="AS106" s="1621"/>
      <c r="AT106" s="1621"/>
      <c r="AU106" s="1621"/>
      <c r="AV106" s="149"/>
      <c r="AW106" s="149"/>
      <c r="AX106" s="149"/>
      <c r="AY106" s="149"/>
      <c r="AZ106" s="149"/>
      <c r="BA106" s="149"/>
      <c r="BB106" s="149"/>
      <c r="BC106" s="149"/>
      <c r="BD106" s="149"/>
      <c r="BE106" s="149"/>
    </row>
    <row r="107" spans="1:57" ht="15" customHeight="1">
      <c r="A107" s="1616" t="s">
        <v>512</v>
      </c>
      <c r="B107" s="1616" t="str">
        <f>IF(VLOOKUP($A107,'Data (new)'!$A:$T,2,0)="","",VLOOKUP($A107,'Data (new)'!$A:$T,2,0))</f>
        <v/>
      </c>
      <c r="C107" s="1705"/>
      <c r="D107" s="1617" t="str">
        <f>IF(VLOOKUP($A107,'Data (new)'!$A:$T,6,0)="","",HYPERLINK(VLOOKUP($A107,'Data (new)'!A:T,7,0), VLOOKUP($A107,'Data (new)'!A:T,6,0)))</f>
        <v>Yung</v>
      </c>
      <c r="E107" s="1616" t="str">
        <f>IF(VLOOKUP($A107,'Data (new)'!$A:$T,14,0)="","",VLOOKUP($A107,'Data (new)'!$A:$T,14,0))</f>
        <v>Jugs</v>
      </c>
      <c r="F107" s="1616" t="str">
        <f>IF(VLOOKUP($A107,'Data (new)'!$A:$T,10,0)="","",VLOOKUP($A107,'Data (new)'!$A:$T,10,0))</f>
        <v>M</v>
      </c>
      <c r="G107" s="1618">
        <f>IF(VLOOKUP($A107,'Data (new)'!$A:$T,11,0)="","",VLOOKUP($A107,'Data (new)'!$A:$T,11,0))</f>
        <v>10</v>
      </c>
      <c r="H107" s="1619">
        <f>IF(VLOOKUP($A107,'Data (new)'!$A:$T,16,0)="","",VLOOKUP($A107,'Data (new)'!$A:$T,16,0))</f>
        <v>74</v>
      </c>
      <c r="I107" s="787"/>
      <c r="J107" s="787"/>
      <c r="K107" s="787"/>
      <c r="L107" s="787"/>
      <c r="M107" s="788"/>
      <c r="N107" s="789"/>
      <c r="O107" s="790"/>
      <c r="P107" s="788"/>
      <c r="Q107" s="791"/>
      <c r="R107" s="790"/>
      <c r="S107" s="790"/>
      <c r="T107" s="790"/>
      <c r="U107" s="790"/>
      <c r="V107" s="788"/>
      <c r="W107" s="1366"/>
      <c r="X107" s="1620">
        <f>IF(VLOOKUP($A107,'Data (new)'!$A:$T,12,0)="","",VLOOKUP($A107,'Data (new)'!$A:$T,12,0))</f>
        <v>2.516</v>
      </c>
      <c r="Y107" s="1618" t="str">
        <f t="shared" si="73"/>
        <v/>
      </c>
      <c r="Z107" s="1618" t="str">
        <f t="shared" si="74"/>
        <v/>
      </c>
      <c r="AA107" s="1619" t="str">
        <f t="shared" si="75"/>
        <v/>
      </c>
      <c r="AB107" s="1619" t="str">
        <f>IF(ISERROR('Agripp Holds PE (EU)'!$AA107*(1-$F$3)),"",'Agripp Holds PE (EU)'!$AA107*(1-$F$3))</f>
        <v/>
      </c>
      <c r="AC107" s="1620" t="str">
        <f t="shared" si="76"/>
        <v/>
      </c>
      <c r="AD107" s="1615">
        <f t="shared" si="77"/>
        <v>0</v>
      </c>
      <c r="AE107" s="1615">
        <f t="shared" si="78"/>
        <v>0</v>
      </c>
      <c r="AF107" s="1615">
        <f t="shared" si="79"/>
        <v>0</v>
      </c>
      <c r="AG107" s="1615">
        <f t="shared" si="80"/>
        <v>0</v>
      </c>
      <c r="AH107" s="1615">
        <f t="shared" si="81"/>
        <v>0</v>
      </c>
      <c r="AI107" s="1615">
        <f t="shared" si="82"/>
        <v>0</v>
      </c>
      <c r="AJ107" s="1615">
        <f t="shared" si="83"/>
        <v>0</v>
      </c>
      <c r="AK107" s="1615">
        <f t="shared" si="84"/>
        <v>0</v>
      </c>
      <c r="AL107" s="1615">
        <f t="shared" si="85"/>
        <v>0</v>
      </c>
      <c r="AM107" s="1615">
        <f t="shared" si="86"/>
        <v>0</v>
      </c>
      <c r="AN107" s="1615">
        <f t="shared" si="87"/>
        <v>0</v>
      </c>
      <c r="AO107" s="1615">
        <f t="shared" si="88"/>
        <v>0</v>
      </c>
      <c r="AP107" s="1615">
        <f t="shared" si="89"/>
        <v>0</v>
      </c>
      <c r="AQ107" s="1615">
        <f t="shared" si="90"/>
        <v>0</v>
      </c>
      <c r="AR107" s="1615">
        <f t="shared" si="90"/>
        <v>0</v>
      </c>
      <c r="AS107" s="1621"/>
      <c r="AT107" s="1621"/>
      <c r="AU107" s="1621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</row>
    <row r="108" spans="1:57" ht="15" customHeight="1">
      <c r="A108" s="1610" t="s">
        <v>451</v>
      </c>
      <c r="B108" s="1610" t="str">
        <f>IF(VLOOKUP($A108,'Data (new)'!$A:$T,2,0)="","",VLOOKUP($A108,'Data (new)'!$A:$T,2,0))</f>
        <v/>
      </c>
      <c r="C108" s="1705" t="str">
        <f>IF(VLOOKUP($A108,'Data (new)'!$A:$T,5,0)="","",VLOOKUP($A108,'Data (new)'!$A:$T,5,0))</f>
        <v>Karma</v>
      </c>
      <c r="D108" s="1611" t="str">
        <f>IF(VLOOKUP($A108,'Data (new)'!$A:$T,6,0)="","",HYPERLINK(VLOOKUP($A108,'Data (new)'!A:T,7,0), VLOOKUP($A108,'Data (new)'!A:T,6,0)))</f>
        <v>Addic</v>
      </c>
      <c r="E108" s="1610" t="str">
        <f>IF(VLOOKUP($A108,'Data (new)'!$A:$T,14,0)="","",VLOOKUP($A108,'Data (new)'!$A:$T,14,0))</f>
        <v>Jugs</v>
      </c>
      <c r="F108" s="1610" t="str">
        <f>IF(VLOOKUP($A108,'Data (new)'!$A:$T,10,0)="","",VLOOKUP($A108,'Data (new)'!$A:$T,10,0))</f>
        <v>XL</v>
      </c>
      <c r="G108" s="1612">
        <f>IF(VLOOKUP($A108,'Data (new)'!$A:$T,11,0)="","",VLOOKUP($A108,'Data (new)'!$A:$T,11,0))</f>
        <v>5</v>
      </c>
      <c r="H108" s="1613">
        <f>IF(VLOOKUP($A108,'Data (new)'!$A:$T,16,0)="","",VLOOKUP($A108,'Data (new)'!$A:$T,16,0))</f>
        <v>76</v>
      </c>
      <c r="I108" s="792"/>
      <c r="J108" s="792"/>
      <c r="K108" s="792"/>
      <c r="L108" s="792"/>
      <c r="M108" s="793"/>
      <c r="N108" s="794"/>
      <c r="O108" s="795"/>
      <c r="P108" s="793"/>
      <c r="Q108" s="796"/>
      <c r="R108" s="795"/>
      <c r="S108" s="795"/>
      <c r="T108" s="795"/>
      <c r="U108" s="795"/>
      <c r="V108" s="793"/>
      <c r="W108" s="1367"/>
      <c r="X108" s="1614">
        <f>IF(VLOOKUP($A108,'Data (new)'!$A:$T,12,0)="","",VLOOKUP($A108,'Data (new)'!$A:$T,12,0))</f>
        <v>3.2440000000000002</v>
      </c>
      <c r="Y108" s="1612" t="str">
        <f t="shared" si="73"/>
        <v/>
      </c>
      <c r="Z108" s="1612" t="str">
        <f t="shared" si="74"/>
        <v/>
      </c>
      <c r="AA108" s="1613" t="str">
        <f t="shared" si="75"/>
        <v/>
      </c>
      <c r="AB108" s="1613" t="str">
        <f>IF(ISERROR('Agripp Holds PE (EU)'!$AA108*(1-$F$3)),"",'Agripp Holds PE (EU)'!$AA108*(1-$F$3))</f>
        <v/>
      </c>
      <c r="AC108" s="1614" t="str">
        <f t="shared" si="76"/>
        <v/>
      </c>
      <c r="AD108" s="1615">
        <f t="shared" si="77"/>
        <v>0</v>
      </c>
      <c r="AE108" s="1615">
        <f t="shared" si="78"/>
        <v>0</v>
      </c>
      <c r="AF108" s="1615">
        <f t="shared" si="79"/>
        <v>0</v>
      </c>
      <c r="AG108" s="1615">
        <f t="shared" si="80"/>
        <v>0</v>
      </c>
      <c r="AH108" s="1615">
        <f t="shared" si="81"/>
        <v>0</v>
      </c>
      <c r="AI108" s="1615">
        <f t="shared" si="82"/>
        <v>0</v>
      </c>
      <c r="AJ108" s="1615">
        <f t="shared" si="83"/>
        <v>0</v>
      </c>
      <c r="AK108" s="1615">
        <f t="shared" si="84"/>
        <v>0</v>
      </c>
      <c r="AL108" s="1615">
        <f t="shared" si="85"/>
        <v>0</v>
      </c>
      <c r="AM108" s="1615">
        <f t="shared" si="86"/>
        <v>0</v>
      </c>
      <c r="AN108" s="1615">
        <f t="shared" si="87"/>
        <v>0</v>
      </c>
      <c r="AO108" s="1615">
        <f t="shared" si="88"/>
        <v>0</v>
      </c>
      <c r="AP108" s="1615">
        <f t="shared" si="89"/>
        <v>0</v>
      </c>
      <c r="AQ108" s="1615">
        <f t="shared" si="90"/>
        <v>0</v>
      </c>
      <c r="AR108" s="1615">
        <f t="shared" si="90"/>
        <v>0</v>
      </c>
      <c r="AS108" s="1621"/>
      <c r="AT108" s="1621"/>
      <c r="AU108" s="1621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</row>
    <row r="109" spans="1:57" ht="15" customHeight="1">
      <c r="A109" s="1616" t="s">
        <v>452</v>
      </c>
      <c r="B109" s="1616" t="str">
        <f>IF(VLOOKUP($A109,'Data (new)'!$A:$T,2,0)="","",VLOOKUP($A109,'Data (new)'!$A:$T,2,0))</f>
        <v/>
      </c>
      <c r="C109" s="1705"/>
      <c r="D109" s="1617" t="str">
        <f>IF(VLOOKUP($A109,'Data (new)'!$A:$T,6,0)="","",HYPERLINK(VLOOKUP($A109,'Data (new)'!A:T,7,0), VLOOKUP($A109,'Data (new)'!A:T,6,0)))</f>
        <v>Alien</v>
      </c>
      <c r="E109" s="1616" t="str">
        <f>IF(VLOOKUP($A109,'Data (new)'!$A:$T,14,0)="","",VLOOKUP($A109,'Data (new)'!$A:$T,14,0))</f>
        <v>Edges</v>
      </c>
      <c r="F109" s="1616" t="str">
        <f>IF(VLOOKUP($A109,'Data (new)'!$A:$T,10,0)="","",VLOOKUP($A109,'Data (new)'!$A:$T,10,0))</f>
        <v>XS</v>
      </c>
      <c r="G109" s="1618">
        <f>IF(VLOOKUP($A109,'Data (new)'!$A:$T,11,0)="","",VLOOKUP($A109,'Data (new)'!$A:$T,11,0))</f>
        <v>15</v>
      </c>
      <c r="H109" s="1619">
        <f>IF(VLOOKUP($A109,'Data (new)'!$A:$T,16,0)="","",VLOOKUP($A109,'Data (new)'!$A:$T,16,0))</f>
        <v>63</v>
      </c>
      <c r="I109" s="787"/>
      <c r="J109" s="787"/>
      <c r="K109" s="787"/>
      <c r="L109" s="787"/>
      <c r="M109" s="788"/>
      <c r="N109" s="789"/>
      <c r="O109" s="790"/>
      <c r="P109" s="788"/>
      <c r="Q109" s="791"/>
      <c r="R109" s="790"/>
      <c r="S109" s="790"/>
      <c r="T109" s="790"/>
      <c r="U109" s="790"/>
      <c r="V109" s="788"/>
      <c r="W109" s="1366"/>
      <c r="X109" s="1620">
        <f>IF(VLOOKUP($A109,'Data (new)'!$A:$T,12,0)="","",VLOOKUP($A109,'Data (new)'!$A:$T,12,0))</f>
        <v>1.226</v>
      </c>
      <c r="Y109" s="1618" t="str">
        <f t="shared" si="73"/>
        <v/>
      </c>
      <c r="Z109" s="1618" t="str">
        <f t="shared" si="74"/>
        <v/>
      </c>
      <c r="AA109" s="1619" t="str">
        <f t="shared" si="75"/>
        <v/>
      </c>
      <c r="AB109" s="1619" t="str">
        <f>IF(ISERROR('Agripp Holds PE (EU)'!$AA109*(1-$F$3)),"",'Agripp Holds PE (EU)'!$AA109*(1-$F$3))</f>
        <v/>
      </c>
      <c r="AC109" s="1620" t="str">
        <f t="shared" si="76"/>
        <v/>
      </c>
      <c r="AD109" s="1615">
        <f t="shared" si="77"/>
        <v>0</v>
      </c>
      <c r="AE109" s="1615">
        <f t="shared" si="78"/>
        <v>0</v>
      </c>
      <c r="AF109" s="1615">
        <f t="shared" si="79"/>
        <v>0</v>
      </c>
      <c r="AG109" s="1615">
        <f t="shared" si="80"/>
        <v>0</v>
      </c>
      <c r="AH109" s="1615">
        <f t="shared" si="81"/>
        <v>0</v>
      </c>
      <c r="AI109" s="1615">
        <f t="shared" si="82"/>
        <v>0</v>
      </c>
      <c r="AJ109" s="1615">
        <f t="shared" si="83"/>
        <v>0</v>
      </c>
      <c r="AK109" s="1615">
        <f t="shared" si="84"/>
        <v>0</v>
      </c>
      <c r="AL109" s="1615">
        <f t="shared" si="85"/>
        <v>0</v>
      </c>
      <c r="AM109" s="1615">
        <f t="shared" si="86"/>
        <v>0</v>
      </c>
      <c r="AN109" s="1615">
        <f t="shared" si="87"/>
        <v>0</v>
      </c>
      <c r="AO109" s="1615">
        <f t="shared" si="88"/>
        <v>0</v>
      </c>
      <c r="AP109" s="1615">
        <f t="shared" si="89"/>
        <v>0</v>
      </c>
      <c r="AQ109" s="1615">
        <f t="shared" si="90"/>
        <v>0</v>
      </c>
      <c r="AR109" s="1615">
        <f t="shared" si="90"/>
        <v>0</v>
      </c>
      <c r="AS109" s="1621"/>
      <c r="AT109" s="1621"/>
      <c r="AU109" s="1621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</row>
    <row r="110" spans="1:57" ht="15" customHeight="1">
      <c r="A110" s="1610" t="s">
        <v>453</v>
      </c>
      <c r="B110" s="1610" t="str">
        <f>IF(VLOOKUP($A110,'Data (new)'!$A:$T,2,0)="","",VLOOKUP($A110,'Data (new)'!$A:$T,2,0))</f>
        <v/>
      </c>
      <c r="C110" s="1705"/>
      <c r="D110" s="1611" t="str">
        <f>IF(VLOOKUP($A110,'Data (new)'!$A:$T,6,0)="","",HYPERLINK(VLOOKUP($A110,'Data (new)'!A:T,7,0), VLOOKUP($A110,'Data (new)'!A:T,6,0)))</f>
        <v>Attack</v>
      </c>
      <c r="E110" s="1610" t="str">
        <f>IF(VLOOKUP($A110,'Data (new)'!$A:$T,14,0)="","",VLOOKUP($A110,'Data (new)'!$A:$T,14,0))</f>
        <v>Edges</v>
      </c>
      <c r="F110" s="1610" t="str">
        <f>IF(VLOOKUP($A110,'Data (new)'!$A:$T,10,0)="","",VLOOKUP($A110,'Data (new)'!$A:$T,10,0))</f>
        <v>M -&gt; XL</v>
      </c>
      <c r="G110" s="1612">
        <f>IF(VLOOKUP($A110,'Data (new)'!$A:$T,11,0)="","",VLOOKUP($A110,'Data (new)'!$A:$T,11,0))</f>
        <v>10</v>
      </c>
      <c r="H110" s="1613">
        <f>IF(VLOOKUP($A110,'Data (new)'!$A:$T,16,0)="","",VLOOKUP($A110,'Data (new)'!$A:$T,16,0))</f>
        <v>117</v>
      </c>
      <c r="I110" s="792"/>
      <c r="J110" s="792"/>
      <c r="K110" s="792"/>
      <c r="L110" s="792"/>
      <c r="M110" s="793"/>
      <c r="N110" s="794"/>
      <c r="O110" s="795"/>
      <c r="P110" s="793"/>
      <c r="Q110" s="796"/>
      <c r="R110" s="795"/>
      <c r="S110" s="795"/>
      <c r="T110" s="795"/>
      <c r="U110" s="795"/>
      <c r="V110" s="793"/>
      <c r="W110" s="1367"/>
      <c r="X110" s="1614">
        <f>IF(VLOOKUP($A110,'Data (new)'!$A:$T,12,0)="","",VLOOKUP($A110,'Data (new)'!$A:$T,12,0))</f>
        <v>4.9880000000000004</v>
      </c>
      <c r="Y110" s="1612" t="str">
        <f t="shared" si="73"/>
        <v/>
      </c>
      <c r="Z110" s="1612" t="str">
        <f t="shared" si="74"/>
        <v/>
      </c>
      <c r="AA110" s="1613" t="str">
        <f t="shared" si="75"/>
        <v/>
      </c>
      <c r="AB110" s="1613" t="str">
        <f>IF(ISERROR('Agripp Holds PE (EU)'!$AA110*(1-$F$3)),"",'Agripp Holds PE (EU)'!$AA110*(1-$F$3))</f>
        <v/>
      </c>
      <c r="AC110" s="1614" t="str">
        <f t="shared" si="76"/>
        <v/>
      </c>
      <c r="AD110" s="1615">
        <f t="shared" si="77"/>
        <v>0</v>
      </c>
      <c r="AE110" s="1615">
        <f t="shared" si="78"/>
        <v>0</v>
      </c>
      <c r="AF110" s="1615">
        <f t="shared" si="79"/>
        <v>0</v>
      </c>
      <c r="AG110" s="1615">
        <f t="shared" si="80"/>
        <v>0</v>
      </c>
      <c r="AH110" s="1615">
        <f t="shared" si="81"/>
        <v>0</v>
      </c>
      <c r="AI110" s="1615">
        <f t="shared" si="82"/>
        <v>0</v>
      </c>
      <c r="AJ110" s="1615">
        <f t="shared" si="83"/>
        <v>0</v>
      </c>
      <c r="AK110" s="1615">
        <f t="shared" si="84"/>
        <v>0</v>
      </c>
      <c r="AL110" s="1615">
        <f t="shared" si="85"/>
        <v>0</v>
      </c>
      <c r="AM110" s="1615">
        <f t="shared" si="86"/>
        <v>0</v>
      </c>
      <c r="AN110" s="1615">
        <f t="shared" si="87"/>
        <v>0</v>
      </c>
      <c r="AO110" s="1615">
        <f t="shared" si="88"/>
        <v>0</v>
      </c>
      <c r="AP110" s="1615">
        <f t="shared" si="89"/>
        <v>0</v>
      </c>
      <c r="AQ110" s="1615">
        <f t="shared" si="90"/>
        <v>0</v>
      </c>
      <c r="AR110" s="1615">
        <f t="shared" si="90"/>
        <v>0</v>
      </c>
      <c r="AS110" s="1621"/>
      <c r="AT110" s="1621"/>
      <c r="AU110" s="1621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</row>
    <row r="111" spans="1:57" ht="15" customHeight="1">
      <c r="A111" s="1616" t="s">
        <v>454</v>
      </c>
      <c r="B111" s="1616" t="str">
        <f>IF(VLOOKUP($A111,'Data (new)'!$A:$T,2,0)="","",VLOOKUP($A111,'Data (new)'!$A:$T,2,0))</f>
        <v/>
      </c>
      <c r="C111" s="1705"/>
      <c r="D111" s="1617" t="str">
        <f>IF(VLOOKUP($A111,'Data (new)'!$A:$T,6,0)="","",HYPERLINK(VLOOKUP($A111,'Data (new)'!A:T,7,0), VLOOKUP($A111,'Data (new)'!A:T,6,0)))</f>
        <v>Blade</v>
      </c>
      <c r="E111" s="1616" t="str">
        <f>IF(VLOOKUP($A111,'Data (new)'!$A:$T,14,0)="","",VLOOKUP($A111,'Data (new)'!$A:$T,14,0))</f>
        <v>Pinches</v>
      </c>
      <c r="F111" s="1616" t="str">
        <f>IF(VLOOKUP($A111,'Data (new)'!$A:$T,10,0)="","",VLOOKUP($A111,'Data (new)'!$A:$T,10,0))</f>
        <v>XL</v>
      </c>
      <c r="G111" s="1618">
        <f>IF(VLOOKUP($A111,'Data (new)'!$A:$T,11,0)="","",VLOOKUP($A111,'Data (new)'!$A:$T,11,0))</f>
        <v>2</v>
      </c>
      <c r="H111" s="1619">
        <f>IF(VLOOKUP($A111,'Data (new)'!$A:$T,16,0)="","",VLOOKUP($A111,'Data (new)'!$A:$T,16,0))</f>
        <v>44</v>
      </c>
      <c r="I111" s="787"/>
      <c r="J111" s="787"/>
      <c r="K111" s="787"/>
      <c r="L111" s="787"/>
      <c r="M111" s="788"/>
      <c r="N111" s="789"/>
      <c r="O111" s="790"/>
      <c r="P111" s="788"/>
      <c r="Q111" s="791"/>
      <c r="R111" s="790"/>
      <c r="S111" s="790"/>
      <c r="T111" s="790"/>
      <c r="U111" s="790"/>
      <c r="V111" s="788"/>
      <c r="W111" s="1366"/>
      <c r="X111" s="1620">
        <f>IF(VLOOKUP($A111,'Data (new)'!$A:$T,12,0)="","",VLOOKUP($A111,'Data (new)'!$A:$T,12,0))</f>
        <v>1.72</v>
      </c>
      <c r="Y111" s="1618" t="str">
        <f t="shared" si="73"/>
        <v/>
      </c>
      <c r="Z111" s="1618" t="str">
        <f t="shared" si="74"/>
        <v/>
      </c>
      <c r="AA111" s="1619" t="str">
        <f t="shared" si="75"/>
        <v/>
      </c>
      <c r="AB111" s="1619" t="str">
        <f>IF(ISERROR('Agripp Holds PE (EU)'!$AA111*(1-$F$3)),"",'Agripp Holds PE (EU)'!$AA111*(1-$F$3))</f>
        <v/>
      </c>
      <c r="AC111" s="1620" t="str">
        <f t="shared" si="76"/>
        <v/>
      </c>
      <c r="AD111" s="1615">
        <f t="shared" si="77"/>
        <v>0</v>
      </c>
      <c r="AE111" s="1615">
        <f t="shared" si="78"/>
        <v>0</v>
      </c>
      <c r="AF111" s="1615">
        <f t="shared" si="79"/>
        <v>0</v>
      </c>
      <c r="AG111" s="1615">
        <f t="shared" si="80"/>
        <v>0</v>
      </c>
      <c r="AH111" s="1615">
        <f t="shared" si="81"/>
        <v>0</v>
      </c>
      <c r="AI111" s="1615">
        <f t="shared" si="82"/>
        <v>0</v>
      </c>
      <c r="AJ111" s="1615">
        <f t="shared" si="83"/>
        <v>0</v>
      </c>
      <c r="AK111" s="1615">
        <f t="shared" si="84"/>
        <v>0</v>
      </c>
      <c r="AL111" s="1615">
        <f t="shared" si="85"/>
        <v>0</v>
      </c>
      <c r="AM111" s="1615">
        <f t="shared" si="86"/>
        <v>0</v>
      </c>
      <c r="AN111" s="1615">
        <f t="shared" si="87"/>
        <v>0</v>
      </c>
      <c r="AO111" s="1615">
        <f t="shared" si="88"/>
        <v>0</v>
      </c>
      <c r="AP111" s="1615">
        <f t="shared" si="89"/>
        <v>0</v>
      </c>
      <c r="AQ111" s="1615">
        <f t="shared" si="90"/>
        <v>0</v>
      </c>
      <c r="AR111" s="1615">
        <f t="shared" si="90"/>
        <v>0</v>
      </c>
      <c r="AS111" s="1621"/>
      <c r="AT111" s="1621"/>
      <c r="AU111" s="1621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</row>
    <row r="112" spans="1:57" ht="15" customHeight="1">
      <c r="A112" s="1610" t="s">
        <v>455</v>
      </c>
      <c r="B112" s="1610" t="str">
        <f>IF(VLOOKUP($A112,'Data (new)'!$A:$T,2,0)="","",VLOOKUP($A112,'Data (new)'!$A:$T,2,0))</f>
        <v/>
      </c>
      <c r="C112" s="1705"/>
      <c r="D112" s="1611" t="str">
        <f>IF(VLOOKUP($A112,'Data (new)'!$A:$T,6,0)="","",HYPERLINK(VLOOKUP($A112,'Data (new)'!A:T,7,0), VLOOKUP($A112,'Data (new)'!A:T,6,0)))</f>
        <v>Bonzaï</v>
      </c>
      <c r="E112" s="1610" t="str">
        <f>IF(VLOOKUP($A112,'Data (new)'!$A:$T,14,0)="","",VLOOKUP($A112,'Data (new)'!$A:$T,14,0))</f>
        <v>Pinches</v>
      </c>
      <c r="F112" s="1610" t="str">
        <f>IF(VLOOKUP($A112,'Data (new)'!$A:$T,10,0)="","",VLOOKUP($A112,'Data (new)'!$A:$T,10,0))</f>
        <v>XXL</v>
      </c>
      <c r="G112" s="1612">
        <f>IF(VLOOKUP($A112,'Data (new)'!$A:$T,11,0)="","",VLOOKUP($A112,'Data (new)'!$A:$T,11,0))</f>
        <v>4</v>
      </c>
      <c r="H112" s="1613">
        <f>IF(VLOOKUP($A112,'Data (new)'!$A:$T,16,0)="","",VLOOKUP($A112,'Data (new)'!$A:$T,16,0))</f>
        <v>93</v>
      </c>
      <c r="I112" s="792"/>
      <c r="J112" s="792"/>
      <c r="K112" s="792"/>
      <c r="L112" s="792"/>
      <c r="M112" s="793"/>
      <c r="N112" s="794"/>
      <c r="O112" s="795"/>
      <c r="P112" s="793"/>
      <c r="Q112" s="796"/>
      <c r="R112" s="795"/>
      <c r="S112" s="795"/>
      <c r="T112" s="795"/>
      <c r="U112" s="795"/>
      <c r="V112" s="793"/>
      <c r="W112" s="1367"/>
      <c r="X112" s="1614">
        <f>IF(VLOOKUP($A112,'Data (new)'!$A:$T,12,0)="","",VLOOKUP($A112,'Data (new)'!$A:$T,12,0))</f>
        <v>4.3380000000000001</v>
      </c>
      <c r="Y112" s="1612" t="str">
        <f t="shared" si="73"/>
        <v/>
      </c>
      <c r="Z112" s="1612" t="str">
        <f t="shared" si="74"/>
        <v/>
      </c>
      <c r="AA112" s="1613" t="str">
        <f t="shared" si="75"/>
        <v/>
      </c>
      <c r="AB112" s="1613" t="str">
        <f>IF(ISERROR('Agripp Holds PE (EU)'!$AA112*(1-$F$3)),"",'Agripp Holds PE (EU)'!$AA112*(1-$F$3))</f>
        <v/>
      </c>
      <c r="AC112" s="1614" t="str">
        <f t="shared" si="76"/>
        <v/>
      </c>
      <c r="AD112" s="1615">
        <f t="shared" si="77"/>
        <v>0</v>
      </c>
      <c r="AE112" s="1615">
        <f t="shared" si="78"/>
        <v>0</v>
      </c>
      <c r="AF112" s="1615">
        <f t="shared" si="79"/>
        <v>0</v>
      </c>
      <c r="AG112" s="1615">
        <f t="shared" si="80"/>
        <v>0</v>
      </c>
      <c r="AH112" s="1615">
        <f t="shared" si="81"/>
        <v>0</v>
      </c>
      <c r="AI112" s="1615">
        <f t="shared" si="82"/>
        <v>0</v>
      </c>
      <c r="AJ112" s="1615">
        <f t="shared" si="83"/>
        <v>0</v>
      </c>
      <c r="AK112" s="1615">
        <f t="shared" si="84"/>
        <v>0</v>
      </c>
      <c r="AL112" s="1615">
        <f t="shared" si="85"/>
        <v>0</v>
      </c>
      <c r="AM112" s="1615">
        <f t="shared" si="86"/>
        <v>0</v>
      </c>
      <c r="AN112" s="1615">
        <f t="shared" si="87"/>
        <v>0</v>
      </c>
      <c r="AO112" s="1615">
        <f t="shared" si="88"/>
        <v>0</v>
      </c>
      <c r="AP112" s="1615">
        <f t="shared" si="89"/>
        <v>0</v>
      </c>
      <c r="AQ112" s="1615">
        <f t="shared" si="90"/>
        <v>0</v>
      </c>
      <c r="AR112" s="1615">
        <f t="shared" si="90"/>
        <v>0</v>
      </c>
      <c r="AS112" s="1621"/>
      <c r="AT112" s="1621"/>
      <c r="AU112" s="1621"/>
      <c r="AV112" s="149"/>
      <c r="AW112" s="149"/>
      <c r="AX112" s="149"/>
      <c r="AY112" s="149"/>
      <c r="AZ112" s="149"/>
      <c r="BA112" s="149"/>
      <c r="BB112" s="149"/>
      <c r="BC112" s="149"/>
      <c r="BD112" s="149"/>
      <c r="BE112" s="149"/>
    </row>
    <row r="113" spans="1:57" ht="15" customHeight="1">
      <c r="A113" s="1616" t="s">
        <v>456</v>
      </c>
      <c r="B113" s="1616" t="str">
        <f>IF(VLOOKUP($A113,'Data (new)'!$A:$T,2,0)="","",VLOOKUP($A113,'Data (new)'!$A:$T,2,0))</f>
        <v/>
      </c>
      <c r="C113" s="1705"/>
      <c r="D113" s="1617" t="str">
        <f>IF(VLOOKUP($A113,'Data (new)'!$A:$T,6,0)="","",HYPERLINK(VLOOKUP($A113,'Data (new)'!A:T,7,0), VLOOKUP($A113,'Data (new)'!A:T,6,0)))</f>
        <v>Cristal</v>
      </c>
      <c r="E113" s="1616" t="str">
        <f>IF(VLOOKUP($A113,'Data (new)'!$A:$T,14,0)="","",VLOOKUP($A113,'Data (new)'!$A:$T,14,0))</f>
        <v>Slopers</v>
      </c>
      <c r="F113" s="1616" t="str">
        <f>IF(VLOOKUP($A113,'Data (new)'!$A:$T,10,0)="","",VLOOKUP($A113,'Data (new)'!$A:$T,10,0))</f>
        <v>S/M</v>
      </c>
      <c r="G113" s="1618">
        <f>IF(VLOOKUP($A113,'Data (new)'!$A:$T,11,0)="","",VLOOKUP($A113,'Data (new)'!$A:$T,11,0))</f>
        <v>10</v>
      </c>
      <c r="H113" s="1619">
        <f>IF(VLOOKUP($A113,'Data (new)'!$A:$T,16,0)="","",VLOOKUP($A113,'Data (new)'!$A:$T,16,0))</f>
        <v>92</v>
      </c>
      <c r="I113" s="787"/>
      <c r="J113" s="787"/>
      <c r="K113" s="787"/>
      <c r="L113" s="787"/>
      <c r="M113" s="788"/>
      <c r="N113" s="789"/>
      <c r="O113" s="790"/>
      <c r="P113" s="788"/>
      <c r="Q113" s="791"/>
      <c r="R113" s="790"/>
      <c r="S113" s="790"/>
      <c r="T113" s="790"/>
      <c r="U113" s="790"/>
      <c r="V113" s="788"/>
      <c r="W113" s="1366"/>
      <c r="X113" s="1620">
        <f>IF(VLOOKUP($A113,'Data (new)'!$A:$T,12,0)="","",VLOOKUP($A113,'Data (new)'!$A:$T,12,0))</f>
        <v>3.5390000000000001</v>
      </c>
      <c r="Y113" s="1618" t="str">
        <f t="shared" si="73"/>
        <v/>
      </c>
      <c r="Z113" s="1618" t="str">
        <f t="shared" si="74"/>
        <v/>
      </c>
      <c r="AA113" s="1619" t="str">
        <f t="shared" si="75"/>
        <v/>
      </c>
      <c r="AB113" s="1619" t="str">
        <f>IF(ISERROR('Agripp Holds PE (EU)'!$AA113*(1-$F$3)),"",'Agripp Holds PE (EU)'!$AA113*(1-$F$3))</f>
        <v/>
      </c>
      <c r="AC113" s="1620" t="str">
        <f t="shared" si="76"/>
        <v/>
      </c>
      <c r="AD113" s="1615">
        <f t="shared" si="77"/>
        <v>0</v>
      </c>
      <c r="AE113" s="1615">
        <f t="shared" si="78"/>
        <v>0</v>
      </c>
      <c r="AF113" s="1615">
        <f t="shared" si="79"/>
        <v>0</v>
      </c>
      <c r="AG113" s="1615">
        <f t="shared" si="80"/>
        <v>0</v>
      </c>
      <c r="AH113" s="1615">
        <f t="shared" si="81"/>
        <v>0</v>
      </c>
      <c r="AI113" s="1615">
        <f t="shared" si="82"/>
        <v>0</v>
      </c>
      <c r="AJ113" s="1615">
        <f t="shared" si="83"/>
        <v>0</v>
      </c>
      <c r="AK113" s="1615">
        <f t="shared" si="84"/>
        <v>0</v>
      </c>
      <c r="AL113" s="1615">
        <f t="shared" si="85"/>
        <v>0</v>
      </c>
      <c r="AM113" s="1615">
        <f t="shared" si="86"/>
        <v>0</v>
      </c>
      <c r="AN113" s="1615">
        <f t="shared" si="87"/>
        <v>0</v>
      </c>
      <c r="AO113" s="1615">
        <f t="shared" si="88"/>
        <v>0</v>
      </c>
      <c r="AP113" s="1615">
        <f t="shared" si="89"/>
        <v>0</v>
      </c>
      <c r="AQ113" s="1615">
        <f t="shared" si="90"/>
        <v>0</v>
      </c>
      <c r="AR113" s="1615">
        <f t="shared" si="90"/>
        <v>0</v>
      </c>
      <c r="AS113" s="1621"/>
      <c r="AT113" s="1621"/>
      <c r="AU113" s="1621"/>
      <c r="AV113" s="149"/>
      <c r="AW113" s="149"/>
      <c r="AX113" s="149"/>
      <c r="AY113" s="149"/>
      <c r="AZ113" s="149"/>
      <c r="BA113" s="149"/>
      <c r="BB113" s="149"/>
      <c r="BC113" s="149"/>
      <c r="BD113" s="149"/>
      <c r="BE113" s="149"/>
    </row>
    <row r="114" spans="1:57" ht="15.75" customHeight="1">
      <c r="A114" s="1610" t="s">
        <v>457</v>
      </c>
      <c r="B114" s="1610" t="str">
        <f>IF(VLOOKUP($A114,'Data (new)'!$A:$T,2,0)="","",VLOOKUP($A114,'Data (new)'!$A:$T,2,0))</f>
        <v/>
      </c>
      <c r="C114" s="1705"/>
      <c r="D114" s="1611" t="str">
        <f>IF(VLOOKUP($A114,'Data (new)'!$A:$T,6,0)="","",HYPERLINK(VLOOKUP($A114,'Data (new)'!A:T,7,0), VLOOKUP($A114,'Data (new)'!A:T,6,0)))</f>
        <v>Drakkar</v>
      </c>
      <c r="E114" s="1610" t="str">
        <f>IF(VLOOKUP($A114,'Data (new)'!$A:$T,14,0)="","",VLOOKUP($A114,'Data (new)'!$A:$T,14,0))</f>
        <v>Pinches</v>
      </c>
      <c r="F114" s="1610" t="str">
        <f>IF(VLOOKUP($A114,'Data (new)'!$A:$T,10,0)="","",VLOOKUP($A114,'Data (new)'!$A:$T,10,0))</f>
        <v>XL</v>
      </c>
      <c r="G114" s="1612">
        <f>IF(VLOOKUP($A114,'Data (new)'!$A:$T,11,0)="","",VLOOKUP($A114,'Data (new)'!$A:$T,11,0))</f>
        <v>5</v>
      </c>
      <c r="H114" s="1613">
        <f>IF(VLOOKUP($A114,'Data (new)'!$A:$T,16,0)="","",VLOOKUP($A114,'Data (new)'!$A:$T,16,0))</f>
        <v>97</v>
      </c>
      <c r="I114" s="792"/>
      <c r="J114" s="792"/>
      <c r="K114" s="792"/>
      <c r="L114" s="792"/>
      <c r="M114" s="793"/>
      <c r="N114" s="794"/>
      <c r="O114" s="795"/>
      <c r="P114" s="793"/>
      <c r="Q114" s="796"/>
      <c r="R114" s="795"/>
      <c r="S114" s="795"/>
      <c r="T114" s="795"/>
      <c r="U114" s="795"/>
      <c r="V114" s="793"/>
      <c r="W114" s="1367"/>
      <c r="X114" s="1614">
        <f>IF(VLOOKUP($A114,'Data (new)'!$A:$T,12,0)="","",VLOOKUP($A114,'Data (new)'!$A:$T,12,0))</f>
        <v>4.4000000000000004</v>
      </c>
      <c r="Y114" s="1612" t="str">
        <f t="shared" si="73"/>
        <v/>
      </c>
      <c r="Z114" s="1612" t="str">
        <f t="shared" si="74"/>
        <v/>
      </c>
      <c r="AA114" s="1613" t="str">
        <f t="shared" si="75"/>
        <v/>
      </c>
      <c r="AB114" s="1613" t="str">
        <f>IF(ISERROR('Agripp Holds PE (EU)'!$AA114*(1-$F$3)),"",'Agripp Holds PE (EU)'!$AA114*(1-$F$3))</f>
        <v/>
      </c>
      <c r="AC114" s="1614" t="str">
        <f t="shared" si="76"/>
        <v/>
      </c>
      <c r="AD114" s="1615">
        <f t="shared" si="77"/>
        <v>0</v>
      </c>
      <c r="AE114" s="1615">
        <f t="shared" si="78"/>
        <v>0</v>
      </c>
      <c r="AF114" s="1615">
        <f t="shared" si="79"/>
        <v>0</v>
      </c>
      <c r="AG114" s="1615">
        <f t="shared" si="80"/>
        <v>0</v>
      </c>
      <c r="AH114" s="1615">
        <f t="shared" si="81"/>
        <v>0</v>
      </c>
      <c r="AI114" s="1615">
        <f t="shared" si="82"/>
        <v>0</v>
      </c>
      <c r="AJ114" s="1615">
        <f t="shared" si="83"/>
        <v>0</v>
      </c>
      <c r="AK114" s="1615">
        <f t="shared" si="84"/>
        <v>0</v>
      </c>
      <c r="AL114" s="1615">
        <f t="shared" si="85"/>
        <v>0</v>
      </c>
      <c r="AM114" s="1615">
        <f t="shared" si="86"/>
        <v>0</v>
      </c>
      <c r="AN114" s="1615">
        <f t="shared" si="87"/>
        <v>0</v>
      </c>
      <c r="AO114" s="1615">
        <f t="shared" si="88"/>
        <v>0</v>
      </c>
      <c r="AP114" s="1615">
        <f t="shared" si="89"/>
        <v>0</v>
      </c>
      <c r="AQ114" s="1615">
        <f t="shared" si="90"/>
        <v>0</v>
      </c>
      <c r="AR114" s="1615">
        <f t="shared" si="90"/>
        <v>0</v>
      </c>
      <c r="AS114" s="1392"/>
      <c r="AT114" s="1392"/>
      <c r="AU114" s="1392"/>
      <c r="AV114" s="149"/>
      <c r="AW114" s="149"/>
      <c r="AX114" s="149"/>
      <c r="AY114" s="149"/>
      <c r="AZ114" s="149"/>
      <c r="BA114" s="149"/>
      <c r="BB114" s="149"/>
      <c r="BC114" s="149"/>
      <c r="BD114" s="149"/>
      <c r="BE114" s="149"/>
    </row>
    <row r="115" spans="1:57" ht="15.75" customHeight="1">
      <c r="A115" s="1616" t="s">
        <v>458</v>
      </c>
      <c r="B115" s="1616" t="str">
        <f>IF(VLOOKUP($A115,'Data (new)'!$A:$T,2,0)="","",VLOOKUP($A115,'Data (new)'!$A:$T,2,0))</f>
        <v/>
      </c>
      <c r="C115" s="1705"/>
      <c r="D115" s="1617" t="str">
        <f>IF(VLOOKUP($A115,'Data (new)'!$A:$T,6,0)="","",HYPERLINK(VLOOKUP($A115,'Data (new)'!A:T,7,0), VLOOKUP($A115,'Data (new)'!A:T,6,0)))</f>
        <v>Efix</v>
      </c>
      <c r="E115" s="1616" t="str">
        <f>IF(VLOOKUP($A115,'Data (new)'!$A:$T,14,0)="","",VLOOKUP($A115,'Data (new)'!$A:$T,14,0))</f>
        <v>Pinches</v>
      </c>
      <c r="F115" s="1616" t="str">
        <f>IF(VLOOKUP($A115,'Data (new)'!$A:$T,10,0)="","",VLOOKUP($A115,'Data (new)'!$A:$T,10,0))</f>
        <v>M -&gt; L</v>
      </c>
      <c r="G115" s="1618">
        <f>IF(VLOOKUP($A115,'Data (new)'!$A:$T,11,0)="","",VLOOKUP($A115,'Data (new)'!$A:$T,11,0))</f>
        <v>2</v>
      </c>
      <c r="H115" s="1619">
        <f>IF(VLOOKUP($A115,'Data (new)'!$A:$T,16,0)="","",VLOOKUP($A115,'Data (new)'!$A:$T,16,0))</f>
        <v>28</v>
      </c>
      <c r="I115" s="787"/>
      <c r="J115" s="787"/>
      <c r="K115" s="787"/>
      <c r="L115" s="787"/>
      <c r="M115" s="788"/>
      <c r="N115" s="789"/>
      <c r="O115" s="790"/>
      <c r="P115" s="788"/>
      <c r="Q115" s="791"/>
      <c r="R115" s="790"/>
      <c r="S115" s="790"/>
      <c r="T115" s="790"/>
      <c r="U115" s="790"/>
      <c r="V115" s="788"/>
      <c r="W115" s="1366"/>
      <c r="X115" s="1620">
        <f>IF(VLOOKUP($A115,'Data (new)'!$A:$T,12,0)="","",VLOOKUP($A115,'Data (new)'!$A:$T,12,0))</f>
        <v>0.877</v>
      </c>
      <c r="Y115" s="1618" t="str">
        <f t="shared" si="73"/>
        <v/>
      </c>
      <c r="Z115" s="1618" t="str">
        <f t="shared" si="74"/>
        <v/>
      </c>
      <c r="AA115" s="1619" t="str">
        <f t="shared" si="75"/>
        <v/>
      </c>
      <c r="AB115" s="1619" t="str">
        <f>IF(ISERROR('Agripp Holds PE (EU)'!$AA115*(1-$F$3)),"",'Agripp Holds PE (EU)'!$AA115*(1-$F$3))</f>
        <v/>
      </c>
      <c r="AC115" s="1620" t="str">
        <f t="shared" si="76"/>
        <v/>
      </c>
      <c r="AD115" s="1615">
        <f t="shared" si="77"/>
        <v>0</v>
      </c>
      <c r="AE115" s="1615">
        <f t="shared" si="78"/>
        <v>0</v>
      </c>
      <c r="AF115" s="1615">
        <f t="shared" si="79"/>
        <v>0</v>
      </c>
      <c r="AG115" s="1615">
        <f t="shared" si="80"/>
        <v>0</v>
      </c>
      <c r="AH115" s="1615">
        <f t="shared" si="81"/>
        <v>0</v>
      </c>
      <c r="AI115" s="1615">
        <f t="shared" si="82"/>
        <v>0</v>
      </c>
      <c r="AJ115" s="1615">
        <f t="shared" si="83"/>
        <v>0</v>
      </c>
      <c r="AK115" s="1615">
        <f t="shared" si="84"/>
        <v>0</v>
      </c>
      <c r="AL115" s="1615">
        <f t="shared" si="85"/>
        <v>0</v>
      </c>
      <c r="AM115" s="1615">
        <f t="shared" si="86"/>
        <v>0</v>
      </c>
      <c r="AN115" s="1615">
        <f t="shared" si="87"/>
        <v>0</v>
      </c>
      <c r="AO115" s="1615">
        <f t="shared" si="88"/>
        <v>0</v>
      </c>
      <c r="AP115" s="1615">
        <f t="shared" si="89"/>
        <v>0</v>
      </c>
      <c r="AQ115" s="1615">
        <f t="shared" si="90"/>
        <v>0</v>
      </c>
      <c r="AR115" s="1615">
        <f t="shared" si="90"/>
        <v>0</v>
      </c>
      <c r="AS115" s="1392"/>
      <c r="AT115" s="1392"/>
      <c r="AU115" s="1392"/>
      <c r="AV115" s="149"/>
      <c r="AW115" s="149"/>
      <c r="AX115" s="149"/>
      <c r="AY115" s="149"/>
      <c r="AZ115" s="149"/>
      <c r="BA115" s="149"/>
      <c r="BB115" s="149"/>
      <c r="BC115" s="149"/>
      <c r="BD115" s="149"/>
      <c r="BE115" s="149"/>
    </row>
    <row r="116" spans="1:57" ht="15.75" customHeight="1">
      <c r="A116" s="1610" t="s">
        <v>459</v>
      </c>
      <c r="B116" s="1610" t="str">
        <f>IF(VLOOKUP($A116,'Data (new)'!$A:$T,2,0)="","",VLOOKUP($A116,'Data (new)'!$A:$T,2,0))</f>
        <v/>
      </c>
      <c r="C116" s="1705"/>
      <c r="D116" s="1611" t="str">
        <f>IF(VLOOKUP($A116,'Data (new)'!$A:$T,6,0)="","",HYPERLINK(VLOOKUP($A116,'Data (new)'!A:T,7,0), VLOOKUP($A116,'Data (new)'!A:T,6,0)))</f>
        <v>Evo</v>
      </c>
      <c r="E116" s="1610" t="str">
        <f>IF(VLOOKUP($A116,'Data (new)'!$A:$T,14,0)="","",VLOOKUP($A116,'Data (new)'!$A:$T,14,0))</f>
        <v>Edges</v>
      </c>
      <c r="F116" s="1610" t="str">
        <f>IF(VLOOKUP($A116,'Data (new)'!$A:$T,10,0)="","",VLOOKUP($A116,'Data (new)'!$A:$T,10,0))</f>
        <v>S</v>
      </c>
      <c r="G116" s="1612">
        <f>IF(VLOOKUP($A116,'Data (new)'!$A:$T,11,0)="","",VLOOKUP($A116,'Data (new)'!$A:$T,11,0))</f>
        <v>15</v>
      </c>
      <c r="H116" s="1613">
        <f>IF(VLOOKUP($A116,'Data (new)'!$A:$T,16,0)="","",VLOOKUP($A116,'Data (new)'!$A:$T,16,0))</f>
        <v>78</v>
      </c>
      <c r="I116" s="792"/>
      <c r="J116" s="792"/>
      <c r="K116" s="792"/>
      <c r="L116" s="792"/>
      <c r="M116" s="793"/>
      <c r="N116" s="794"/>
      <c r="O116" s="795"/>
      <c r="P116" s="793"/>
      <c r="Q116" s="796"/>
      <c r="R116" s="795"/>
      <c r="S116" s="795"/>
      <c r="T116" s="795"/>
      <c r="U116" s="795"/>
      <c r="V116" s="793"/>
      <c r="W116" s="1367"/>
      <c r="X116" s="1614">
        <f>IF(VLOOKUP($A116,'Data (new)'!$A:$T,12,0)="","",VLOOKUP($A116,'Data (new)'!$A:$T,12,0))</f>
        <v>2.1110000000000002</v>
      </c>
      <c r="Y116" s="1612" t="str">
        <f t="shared" si="73"/>
        <v/>
      </c>
      <c r="Z116" s="1612" t="str">
        <f t="shared" si="74"/>
        <v/>
      </c>
      <c r="AA116" s="1613" t="str">
        <f t="shared" si="75"/>
        <v/>
      </c>
      <c r="AB116" s="1613" t="str">
        <f>IF(ISERROR('Agripp Holds PE (EU)'!$AA116*(1-$F$3)),"",'Agripp Holds PE (EU)'!$AA116*(1-$F$3))</f>
        <v/>
      </c>
      <c r="AC116" s="1614" t="str">
        <f t="shared" si="76"/>
        <v/>
      </c>
      <c r="AD116" s="1615">
        <f t="shared" si="77"/>
        <v>0</v>
      </c>
      <c r="AE116" s="1615">
        <f t="shared" si="78"/>
        <v>0</v>
      </c>
      <c r="AF116" s="1615">
        <f t="shared" si="79"/>
        <v>0</v>
      </c>
      <c r="AG116" s="1615">
        <f t="shared" si="80"/>
        <v>0</v>
      </c>
      <c r="AH116" s="1615">
        <f t="shared" si="81"/>
        <v>0</v>
      </c>
      <c r="AI116" s="1615">
        <f t="shared" si="82"/>
        <v>0</v>
      </c>
      <c r="AJ116" s="1615">
        <f t="shared" si="83"/>
        <v>0</v>
      </c>
      <c r="AK116" s="1615">
        <f t="shared" si="84"/>
        <v>0</v>
      </c>
      <c r="AL116" s="1615">
        <f t="shared" si="85"/>
        <v>0</v>
      </c>
      <c r="AM116" s="1615">
        <f t="shared" si="86"/>
        <v>0</v>
      </c>
      <c r="AN116" s="1615">
        <f t="shared" si="87"/>
        <v>0</v>
      </c>
      <c r="AO116" s="1615">
        <f t="shared" si="88"/>
        <v>0</v>
      </c>
      <c r="AP116" s="1615">
        <f t="shared" si="89"/>
        <v>0</v>
      </c>
      <c r="AQ116" s="1615">
        <f t="shared" si="90"/>
        <v>0</v>
      </c>
      <c r="AR116" s="1615">
        <f t="shared" si="90"/>
        <v>0</v>
      </c>
      <c r="AS116" s="1392"/>
      <c r="AT116" s="1392"/>
      <c r="AU116" s="1392"/>
      <c r="AV116" s="149"/>
      <c r="AW116" s="149"/>
      <c r="AX116" s="149"/>
      <c r="AY116" s="149"/>
      <c r="AZ116" s="149"/>
      <c r="BA116" s="149"/>
      <c r="BB116" s="149"/>
      <c r="BC116" s="149"/>
      <c r="BD116" s="149"/>
      <c r="BE116" s="149"/>
    </row>
    <row r="117" spans="1:57" ht="15.75" customHeight="1">
      <c r="A117" s="1616" t="s">
        <v>460</v>
      </c>
      <c r="B117" s="1616" t="str">
        <f>IF(VLOOKUP($A117,'Data (new)'!$A:$T,2,0)="","",VLOOKUP($A117,'Data (new)'!$A:$T,2,0))</f>
        <v/>
      </c>
      <c r="C117" s="1705"/>
      <c r="D117" s="1617" t="str">
        <f>IF(VLOOKUP($A117,'Data (new)'!$A:$T,6,0)="","",HYPERLINK(VLOOKUP($A117,'Data (new)'!A:T,7,0), VLOOKUP($A117,'Data (new)'!A:T,6,0)))</f>
        <v>Galaxy</v>
      </c>
      <c r="E117" s="1616" t="str">
        <f>IF(VLOOKUP($A117,'Data (new)'!$A:$T,14,0)="","",VLOOKUP($A117,'Data (new)'!$A:$T,14,0))</f>
        <v>Slopers</v>
      </c>
      <c r="F117" s="1616" t="str">
        <f>IF(VLOOKUP($A117,'Data (new)'!$A:$T,10,0)="","",VLOOKUP($A117,'Data (new)'!$A:$T,10,0))</f>
        <v>XXL</v>
      </c>
      <c r="G117" s="1618">
        <f>IF(VLOOKUP($A117,'Data (new)'!$A:$T,11,0)="","",VLOOKUP($A117,'Data (new)'!$A:$T,11,0))</f>
        <v>3</v>
      </c>
      <c r="H117" s="1619">
        <f>IF(VLOOKUP($A117,'Data (new)'!$A:$T,16,0)="","",VLOOKUP($A117,'Data (new)'!$A:$T,16,0))</f>
        <v>74</v>
      </c>
      <c r="I117" s="787"/>
      <c r="J117" s="787"/>
      <c r="K117" s="787"/>
      <c r="L117" s="787"/>
      <c r="M117" s="788"/>
      <c r="N117" s="789"/>
      <c r="O117" s="790"/>
      <c r="P117" s="788"/>
      <c r="Q117" s="791"/>
      <c r="R117" s="790"/>
      <c r="S117" s="790"/>
      <c r="T117" s="790"/>
      <c r="U117" s="790"/>
      <c r="V117" s="788"/>
      <c r="W117" s="1366"/>
      <c r="X117" s="1620">
        <f>IF(VLOOKUP($A117,'Data (new)'!$A:$T,12,0)="","",VLOOKUP($A117,'Data (new)'!$A:$T,12,0))</f>
        <v>3.3180000000000001</v>
      </c>
      <c r="Y117" s="1618" t="str">
        <f t="shared" si="73"/>
        <v/>
      </c>
      <c r="Z117" s="1618" t="str">
        <f t="shared" si="74"/>
        <v/>
      </c>
      <c r="AA117" s="1619" t="str">
        <f t="shared" si="75"/>
        <v/>
      </c>
      <c r="AB117" s="1619" t="str">
        <f>IF(ISERROR('Agripp Holds PE (EU)'!$AA117*(1-$F$3)),"",'Agripp Holds PE (EU)'!$AA117*(1-$F$3))</f>
        <v/>
      </c>
      <c r="AC117" s="1620" t="str">
        <f t="shared" si="76"/>
        <v/>
      </c>
      <c r="AD117" s="1615">
        <f t="shared" si="77"/>
        <v>0</v>
      </c>
      <c r="AE117" s="1615">
        <f t="shared" si="78"/>
        <v>0</v>
      </c>
      <c r="AF117" s="1615">
        <f t="shared" si="79"/>
        <v>0</v>
      </c>
      <c r="AG117" s="1615">
        <f t="shared" si="80"/>
        <v>0</v>
      </c>
      <c r="AH117" s="1615">
        <f t="shared" si="81"/>
        <v>0</v>
      </c>
      <c r="AI117" s="1615">
        <f t="shared" si="82"/>
        <v>0</v>
      </c>
      <c r="AJ117" s="1615">
        <f t="shared" si="83"/>
        <v>0</v>
      </c>
      <c r="AK117" s="1615">
        <f t="shared" si="84"/>
        <v>0</v>
      </c>
      <c r="AL117" s="1615">
        <f t="shared" si="85"/>
        <v>0</v>
      </c>
      <c r="AM117" s="1615">
        <f t="shared" si="86"/>
        <v>0</v>
      </c>
      <c r="AN117" s="1615">
        <f t="shared" si="87"/>
        <v>0</v>
      </c>
      <c r="AO117" s="1615">
        <f t="shared" si="88"/>
        <v>0</v>
      </c>
      <c r="AP117" s="1615">
        <f t="shared" si="89"/>
        <v>0</v>
      </c>
      <c r="AQ117" s="1615">
        <f t="shared" si="90"/>
        <v>0</v>
      </c>
      <c r="AR117" s="1615">
        <f t="shared" si="90"/>
        <v>0</v>
      </c>
      <c r="AS117" s="1392"/>
      <c r="AT117" s="1392"/>
      <c r="AU117" s="1392"/>
      <c r="AV117" s="149"/>
      <c r="AW117" s="149"/>
      <c r="AX117" s="149"/>
      <c r="AY117" s="149"/>
      <c r="AZ117" s="149"/>
      <c r="BA117" s="149"/>
      <c r="BB117" s="149"/>
      <c r="BC117" s="149"/>
      <c r="BD117" s="149"/>
      <c r="BE117" s="149"/>
    </row>
    <row r="118" spans="1:57" ht="15.75" customHeight="1">
      <c r="A118" s="1610" t="s">
        <v>461</v>
      </c>
      <c r="B118" s="1610" t="str">
        <f>IF(VLOOKUP($A118,'Data (new)'!$A:$T,2,0)="","",VLOOKUP($A118,'Data (new)'!$A:$T,2,0))</f>
        <v/>
      </c>
      <c r="C118" s="1705"/>
      <c r="D118" s="1611" t="str">
        <f>IF(VLOOKUP($A118,'Data (new)'!$A:$T,6,0)="","",HYPERLINK(VLOOKUP($A118,'Data (new)'!A:T,7,0), VLOOKUP($A118,'Data (new)'!A:T,6,0)))</f>
        <v>Iron</v>
      </c>
      <c r="E118" s="1610" t="str">
        <f>IF(VLOOKUP($A118,'Data (new)'!$A:$T,14,0)="","",VLOOKUP($A118,'Data (new)'!$A:$T,14,0))</f>
        <v>Edges</v>
      </c>
      <c r="F118" s="1610" t="str">
        <f>IF(VLOOKUP($A118,'Data (new)'!$A:$T,10,0)="","",VLOOKUP($A118,'Data (new)'!$A:$T,10,0))</f>
        <v>M</v>
      </c>
      <c r="G118" s="1612">
        <f>IF(VLOOKUP($A118,'Data (new)'!$A:$T,11,0)="","",VLOOKUP($A118,'Data (new)'!$A:$T,11,0))</f>
        <v>10</v>
      </c>
      <c r="H118" s="1613">
        <f>IF(VLOOKUP($A118,'Data (new)'!$A:$T,16,0)="","",VLOOKUP($A118,'Data (new)'!$A:$T,16,0))</f>
        <v>71</v>
      </c>
      <c r="I118" s="792"/>
      <c r="J118" s="792"/>
      <c r="K118" s="792"/>
      <c r="L118" s="792"/>
      <c r="M118" s="793"/>
      <c r="N118" s="794"/>
      <c r="O118" s="795"/>
      <c r="P118" s="793"/>
      <c r="Q118" s="796"/>
      <c r="R118" s="795"/>
      <c r="S118" s="795"/>
      <c r="T118" s="795"/>
      <c r="U118" s="795"/>
      <c r="V118" s="793"/>
      <c r="W118" s="1367"/>
      <c r="X118" s="1614">
        <f>IF(VLOOKUP($A118,'Data (new)'!$A:$T,12,0)="","",VLOOKUP($A118,'Data (new)'!$A:$T,12,0))</f>
        <v>2.339</v>
      </c>
      <c r="Y118" s="1612" t="str">
        <f t="shared" si="73"/>
        <v/>
      </c>
      <c r="Z118" s="1612" t="str">
        <f t="shared" si="74"/>
        <v/>
      </c>
      <c r="AA118" s="1613" t="str">
        <f t="shared" si="75"/>
        <v/>
      </c>
      <c r="AB118" s="1613" t="str">
        <f>IF(ISERROR('Agripp Holds PE (EU)'!$AA118*(1-$F$3)),"",'Agripp Holds PE (EU)'!$AA118*(1-$F$3))</f>
        <v/>
      </c>
      <c r="AC118" s="1614" t="str">
        <f t="shared" si="76"/>
        <v/>
      </c>
      <c r="AD118" s="1615">
        <f t="shared" si="77"/>
        <v>0</v>
      </c>
      <c r="AE118" s="1615">
        <f t="shared" si="78"/>
        <v>0</v>
      </c>
      <c r="AF118" s="1615">
        <f t="shared" si="79"/>
        <v>0</v>
      </c>
      <c r="AG118" s="1615">
        <f t="shared" si="80"/>
        <v>0</v>
      </c>
      <c r="AH118" s="1615">
        <f t="shared" si="81"/>
        <v>0</v>
      </c>
      <c r="AI118" s="1615">
        <f t="shared" si="82"/>
        <v>0</v>
      </c>
      <c r="AJ118" s="1615">
        <f t="shared" si="83"/>
        <v>0</v>
      </c>
      <c r="AK118" s="1615">
        <f t="shared" si="84"/>
        <v>0</v>
      </c>
      <c r="AL118" s="1615">
        <f t="shared" si="85"/>
        <v>0</v>
      </c>
      <c r="AM118" s="1615">
        <f t="shared" si="86"/>
        <v>0</v>
      </c>
      <c r="AN118" s="1615">
        <f t="shared" si="87"/>
        <v>0</v>
      </c>
      <c r="AO118" s="1615">
        <f t="shared" si="88"/>
        <v>0</v>
      </c>
      <c r="AP118" s="1615">
        <f t="shared" si="89"/>
        <v>0</v>
      </c>
      <c r="AQ118" s="1615">
        <f t="shared" si="90"/>
        <v>0</v>
      </c>
      <c r="AR118" s="1615">
        <f t="shared" si="90"/>
        <v>0</v>
      </c>
      <c r="AS118" s="1392"/>
      <c r="AT118" s="1392"/>
      <c r="AU118" s="1392"/>
      <c r="AV118" s="149"/>
      <c r="AW118" s="149"/>
      <c r="AX118" s="149"/>
      <c r="AY118" s="149"/>
      <c r="AZ118" s="149"/>
      <c r="BA118" s="149"/>
      <c r="BB118" s="149"/>
      <c r="BC118" s="149"/>
      <c r="BD118" s="149"/>
      <c r="BE118" s="149"/>
    </row>
    <row r="119" spans="1:57" ht="15.75" customHeight="1">
      <c r="A119" s="1616" t="s">
        <v>462</v>
      </c>
      <c r="B119" s="1616" t="str">
        <f>IF(VLOOKUP($A119,'Data (new)'!$A:$T,2,0)="","",VLOOKUP($A119,'Data (new)'!$A:$T,2,0))</f>
        <v/>
      </c>
      <c r="C119" s="1705"/>
      <c r="D119" s="1617" t="str">
        <f>IF(VLOOKUP($A119,'Data (new)'!$A:$T,6,0)="","",HYPERLINK(VLOOKUP($A119,'Data (new)'!A:T,7,0), VLOOKUP($A119,'Data (new)'!A:T,6,0)))</f>
        <v>Jurana</v>
      </c>
      <c r="E119" s="1616" t="str">
        <f>IF(VLOOKUP($A119,'Data (new)'!$A:$T,14,0)="","",VLOOKUP($A119,'Data (new)'!$A:$T,14,0))</f>
        <v>Colos / Crater</v>
      </c>
      <c r="F119" s="1616" t="str">
        <f>IF(VLOOKUP($A119,'Data (new)'!$A:$T,10,0)="","",VLOOKUP($A119,'Data (new)'!$A:$T,10,0))</f>
        <v>MEGA</v>
      </c>
      <c r="G119" s="1618">
        <f>IF(VLOOKUP($A119,'Data (new)'!$A:$T,11,0)="","",VLOOKUP($A119,'Data (new)'!$A:$T,11,0))</f>
        <v>2</v>
      </c>
      <c r="H119" s="1619">
        <f>IF(VLOOKUP($A119,'Data (new)'!$A:$T,16,0)="","",VLOOKUP($A119,'Data (new)'!$A:$T,16,0))</f>
        <v>45</v>
      </c>
      <c r="I119" s="787"/>
      <c r="J119" s="787"/>
      <c r="K119" s="787"/>
      <c r="L119" s="787"/>
      <c r="M119" s="788"/>
      <c r="N119" s="789"/>
      <c r="O119" s="790"/>
      <c r="P119" s="788"/>
      <c r="Q119" s="791"/>
      <c r="R119" s="790"/>
      <c r="S119" s="790"/>
      <c r="T119" s="790"/>
      <c r="U119" s="790"/>
      <c r="V119" s="788"/>
      <c r="W119" s="1366"/>
      <c r="X119" s="1620">
        <f>IF(VLOOKUP($A119,'Data (new)'!$A:$T,12,0)="","",VLOOKUP($A119,'Data (new)'!$A:$T,12,0))</f>
        <v>1.681</v>
      </c>
      <c r="Y119" s="1618" t="str">
        <f t="shared" si="73"/>
        <v/>
      </c>
      <c r="Z119" s="1618" t="str">
        <f t="shared" si="74"/>
        <v/>
      </c>
      <c r="AA119" s="1619" t="str">
        <f t="shared" si="75"/>
        <v/>
      </c>
      <c r="AB119" s="1619" t="str">
        <f>IF(ISERROR('Agripp Holds PE (EU)'!$AA119*(1-$F$3)),"",'Agripp Holds PE (EU)'!$AA119*(1-$F$3))</f>
        <v/>
      </c>
      <c r="AC119" s="1620" t="str">
        <f t="shared" si="76"/>
        <v/>
      </c>
      <c r="AD119" s="1615">
        <f t="shared" si="77"/>
        <v>0</v>
      </c>
      <c r="AE119" s="1615">
        <f t="shared" si="78"/>
        <v>0</v>
      </c>
      <c r="AF119" s="1615">
        <f t="shared" si="79"/>
        <v>0</v>
      </c>
      <c r="AG119" s="1615">
        <f t="shared" si="80"/>
        <v>0</v>
      </c>
      <c r="AH119" s="1615">
        <f t="shared" si="81"/>
        <v>0</v>
      </c>
      <c r="AI119" s="1615">
        <f t="shared" si="82"/>
        <v>0</v>
      </c>
      <c r="AJ119" s="1615">
        <f t="shared" si="83"/>
        <v>0</v>
      </c>
      <c r="AK119" s="1615">
        <f t="shared" si="84"/>
        <v>0</v>
      </c>
      <c r="AL119" s="1615">
        <f t="shared" si="85"/>
        <v>0</v>
      </c>
      <c r="AM119" s="1615">
        <f t="shared" si="86"/>
        <v>0</v>
      </c>
      <c r="AN119" s="1615">
        <f t="shared" si="87"/>
        <v>0</v>
      </c>
      <c r="AO119" s="1615">
        <f t="shared" si="88"/>
        <v>0</v>
      </c>
      <c r="AP119" s="1615">
        <f t="shared" si="89"/>
        <v>0</v>
      </c>
      <c r="AQ119" s="1615">
        <f t="shared" si="90"/>
        <v>0</v>
      </c>
      <c r="AR119" s="1615">
        <f t="shared" si="90"/>
        <v>0</v>
      </c>
      <c r="AS119" s="1392"/>
      <c r="AT119" s="1392"/>
      <c r="AU119" s="1392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</row>
    <row r="120" spans="1:57" s="1623" customFormat="1" ht="15.75" customHeight="1">
      <c r="A120" s="1610" t="s">
        <v>463</v>
      </c>
      <c r="B120" s="1610" t="str">
        <f>IF(VLOOKUP($A120,'Data (new)'!$A:$T,2,0)="","",VLOOKUP($A120,'Data (new)'!$A:$T,2,0))</f>
        <v/>
      </c>
      <c r="C120" s="1705"/>
      <c r="D120" s="1611" t="str">
        <f>IF(VLOOKUP($A120,'Data (new)'!$A:$T,6,0)="","",HYPERLINK(VLOOKUP($A120,'Data (new)'!A:T,7,0), VLOOKUP($A120,'Data (new)'!A:T,6,0)))</f>
        <v>Jurana 2</v>
      </c>
      <c r="E120" s="1610" t="str">
        <f>IF(VLOOKUP($A120,'Data (new)'!$A:$T,14,0)="","",VLOOKUP($A120,'Data (new)'!$A:$T,14,0))</f>
        <v>Colos / Crater</v>
      </c>
      <c r="F120" s="1610" t="str">
        <f>IF(VLOOKUP($A120,'Data (new)'!$A:$T,10,0)="","",VLOOKUP($A120,'Data (new)'!$A:$T,10,0))</f>
        <v>MEGA</v>
      </c>
      <c r="G120" s="1612">
        <f>IF(VLOOKUP($A120,'Data (new)'!$A:$T,11,0)="","",VLOOKUP($A120,'Data (new)'!$A:$T,11,0))</f>
        <v>2</v>
      </c>
      <c r="H120" s="1613">
        <f>IF(VLOOKUP($A120,'Data (new)'!$A:$T,16,0)="","",VLOOKUP($A120,'Data (new)'!$A:$T,16,0))</f>
        <v>81</v>
      </c>
      <c r="I120" s="792"/>
      <c r="J120" s="792"/>
      <c r="K120" s="792"/>
      <c r="L120" s="792"/>
      <c r="M120" s="793"/>
      <c r="N120" s="794"/>
      <c r="O120" s="795"/>
      <c r="P120" s="793"/>
      <c r="Q120" s="796"/>
      <c r="R120" s="795"/>
      <c r="S120" s="795"/>
      <c r="T120" s="795"/>
      <c r="U120" s="795"/>
      <c r="V120" s="793"/>
      <c r="W120" s="1367"/>
      <c r="X120" s="1614">
        <f>IF(VLOOKUP($A120,'Data (new)'!$A:$T,12,0)="","",VLOOKUP($A120,'Data (new)'!$A:$T,12,0))</f>
        <v>3.883</v>
      </c>
      <c r="Y120" s="1612" t="str">
        <f t="shared" si="73"/>
        <v/>
      </c>
      <c r="Z120" s="1612" t="str">
        <f t="shared" si="74"/>
        <v/>
      </c>
      <c r="AA120" s="1613" t="str">
        <f t="shared" si="75"/>
        <v/>
      </c>
      <c r="AB120" s="1613" t="str">
        <f>IF(ISERROR('Agripp Holds PE (EU)'!$AA120*(1-$F$3)),"",'Agripp Holds PE (EU)'!$AA120*(1-$F$3))</f>
        <v/>
      </c>
      <c r="AC120" s="1614" t="str">
        <f t="shared" si="76"/>
        <v/>
      </c>
      <c r="AD120" s="1615">
        <f t="shared" si="77"/>
        <v>0</v>
      </c>
      <c r="AE120" s="1615">
        <f t="shared" si="78"/>
        <v>0</v>
      </c>
      <c r="AF120" s="1615">
        <f t="shared" si="79"/>
        <v>0</v>
      </c>
      <c r="AG120" s="1615">
        <f t="shared" si="80"/>
        <v>0</v>
      </c>
      <c r="AH120" s="1615">
        <f t="shared" si="81"/>
        <v>0</v>
      </c>
      <c r="AI120" s="1615">
        <f t="shared" si="82"/>
        <v>0</v>
      </c>
      <c r="AJ120" s="1615">
        <f t="shared" si="83"/>
        <v>0</v>
      </c>
      <c r="AK120" s="1615">
        <f t="shared" si="84"/>
        <v>0</v>
      </c>
      <c r="AL120" s="1615">
        <f t="shared" si="85"/>
        <v>0</v>
      </c>
      <c r="AM120" s="1615">
        <f t="shared" si="86"/>
        <v>0</v>
      </c>
      <c r="AN120" s="1615">
        <f t="shared" si="87"/>
        <v>0</v>
      </c>
      <c r="AO120" s="1615">
        <f t="shared" si="88"/>
        <v>0</v>
      </c>
      <c r="AP120" s="1615">
        <f t="shared" si="89"/>
        <v>0</v>
      </c>
      <c r="AQ120" s="1615">
        <f t="shared" si="90"/>
        <v>0</v>
      </c>
      <c r="AR120" s="1615">
        <f t="shared" si="90"/>
        <v>0</v>
      </c>
      <c r="AS120" s="1392"/>
      <c r="AT120" s="1392"/>
      <c r="AU120" s="1392"/>
      <c r="AV120" s="1622"/>
      <c r="AW120" s="1622"/>
      <c r="AX120" s="1622"/>
      <c r="AY120" s="1622"/>
      <c r="AZ120" s="1622"/>
      <c r="BA120" s="1622"/>
      <c r="BB120" s="1622"/>
      <c r="BC120" s="1622"/>
      <c r="BD120" s="1622"/>
      <c r="BE120" s="1622"/>
    </row>
    <row r="121" spans="1:57" s="1623" customFormat="1" ht="15.75" customHeight="1">
      <c r="A121" s="1616" t="s">
        <v>464</v>
      </c>
      <c r="B121" s="1616" t="str">
        <f>IF(VLOOKUP($A121,'Data (new)'!$A:$T,2,0)="","",VLOOKUP($A121,'Data (new)'!$A:$T,2,0))</f>
        <v/>
      </c>
      <c r="C121" s="1705"/>
      <c r="D121" s="1617" t="str">
        <f>IF(VLOOKUP($A121,'Data (new)'!$A:$T,6,0)="","",HYPERLINK(VLOOKUP($A121,'Data (new)'!A:T,7,0), VLOOKUP($A121,'Data (new)'!A:T,6,0)))</f>
        <v>Magic</v>
      </c>
      <c r="E121" s="1616" t="str">
        <f>IF(VLOOKUP($A121,'Data (new)'!$A:$T,14,0)="","",VLOOKUP($A121,'Data (new)'!$A:$T,14,0))</f>
        <v>Pinches</v>
      </c>
      <c r="F121" s="1616" t="str">
        <f>IF(VLOOKUP($A121,'Data (new)'!$A:$T,10,0)="","",VLOOKUP($A121,'Data (new)'!$A:$T,10,0))</f>
        <v>M</v>
      </c>
      <c r="G121" s="1618">
        <f>IF(VLOOKUP($A121,'Data (new)'!$A:$T,11,0)="","",VLOOKUP($A121,'Data (new)'!$A:$T,11,0))</f>
        <v>5</v>
      </c>
      <c r="H121" s="1619">
        <f>IF(VLOOKUP($A121,'Data (new)'!$A:$T,16,0)="","",VLOOKUP($A121,'Data (new)'!$A:$T,16,0))</f>
        <v>52</v>
      </c>
      <c r="I121" s="787"/>
      <c r="J121" s="787"/>
      <c r="K121" s="787"/>
      <c r="L121" s="787"/>
      <c r="M121" s="788"/>
      <c r="N121" s="789"/>
      <c r="O121" s="790"/>
      <c r="P121" s="788"/>
      <c r="Q121" s="791"/>
      <c r="R121" s="790"/>
      <c r="S121" s="790"/>
      <c r="T121" s="790"/>
      <c r="U121" s="790"/>
      <c r="V121" s="788"/>
      <c r="W121" s="1366"/>
      <c r="X121" s="1620">
        <f>IF(VLOOKUP($A121,'Data (new)'!$A:$T,12,0)="","",VLOOKUP($A121,'Data (new)'!$A:$T,12,0))</f>
        <v>1.873</v>
      </c>
      <c r="Y121" s="1618" t="str">
        <f t="shared" si="73"/>
        <v/>
      </c>
      <c r="Z121" s="1618" t="str">
        <f t="shared" si="74"/>
        <v/>
      </c>
      <c r="AA121" s="1619" t="str">
        <f t="shared" si="75"/>
        <v/>
      </c>
      <c r="AB121" s="1619" t="str">
        <f>IF(ISERROR('Agripp Holds PE (EU)'!$AA121*(1-$F$3)),"",'Agripp Holds PE (EU)'!$AA121*(1-$F$3))</f>
        <v/>
      </c>
      <c r="AC121" s="1620" t="str">
        <f t="shared" si="76"/>
        <v/>
      </c>
      <c r="AD121" s="1615">
        <f t="shared" si="77"/>
        <v>0</v>
      </c>
      <c r="AE121" s="1615">
        <f t="shared" si="78"/>
        <v>0</v>
      </c>
      <c r="AF121" s="1615">
        <f t="shared" si="79"/>
        <v>0</v>
      </c>
      <c r="AG121" s="1615">
        <f t="shared" si="80"/>
        <v>0</v>
      </c>
      <c r="AH121" s="1615">
        <f t="shared" si="81"/>
        <v>0</v>
      </c>
      <c r="AI121" s="1615">
        <f t="shared" si="82"/>
        <v>0</v>
      </c>
      <c r="AJ121" s="1615">
        <f t="shared" si="83"/>
        <v>0</v>
      </c>
      <c r="AK121" s="1615">
        <f t="shared" si="84"/>
        <v>0</v>
      </c>
      <c r="AL121" s="1615">
        <f t="shared" si="85"/>
        <v>0</v>
      </c>
      <c r="AM121" s="1615">
        <f t="shared" si="86"/>
        <v>0</v>
      </c>
      <c r="AN121" s="1615">
        <f t="shared" si="87"/>
        <v>0</v>
      </c>
      <c r="AO121" s="1615">
        <f t="shared" si="88"/>
        <v>0</v>
      </c>
      <c r="AP121" s="1615">
        <f t="shared" si="89"/>
        <v>0</v>
      </c>
      <c r="AQ121" s="1615">
        <f t="shared" si="90"/>
        <v>0</v>
      </c>
      <c r="AR121" s="1615">
        <f t="shared" si="90"/>
        <v>0</v>
      </c>
      <c r="AS121" s="1392"/>
      <c r="AT121" s="1392"/>
      <c r="AU121" s="1392"/>
      <c r="AV121" s="1622"/>
      <c r="AW121" s="1622"/>
      <c r="AX121" s="1622"/>
      <c r="AY121" s="1622"/>
      <c r="AZ121" s="1622"/>
      <c r="BA121" s="1622"/>
      <c r="BB121" s="1622"/>
      <c r="BC121" s="1622"/>
      <c r="BD121" s="1622"/>
      <c r="BE121" s="1622"/>
    </row>
    <row r="122" spans="1:57" s="1623" customFormat="1" ht="15.75" customHeight="1">
      <c r="A122" s="1610" t="s">
        <v>465</v>
      </c>
      <c r="B122" s="1610" t="str">
        <f>IF(VLOOKUP($A122,'Data (new)'!$A:$T,2,0)="","",VLOOKUP($A122,'Data (new)'!$A:$T,2,0))</f>
        <v/>
      </c>
      <c r="C122" s="1705"/>
      <c r="D122" s="1611" t="str">
        <f>IF(VLOOKUP($A122,'Data (new)'!$A:$T,6,0)="","",HYPERLINK(VLOOKUP($A122,'Data (new)'!A:T,7,0), VLOOKUP($A122,'Data (new)'!A:T,6,0)))</f>
        <v>Maximus</v>
      </c>
      <c r="E122" s="1610" t="str">
        <f>IF(VLOOKUP($A122,'Data (new)'!$A:$T,14,0)="","",VLOOKUP($A122,'Data (new)'!$A:$T,14,0))</f>
        <v>Jugs</v>
      </c>
      <c r="F122" s="1610" t="str">
        <f>IF(VLOOKUP($A122,'Data (new)'!$A:$T,10,0)="","",VLOOKUP($A122,'Data (new)'!$A:$T,10,0))</f>
        <v>XL</v>
      </c>
      <c r="G122" s="1612">
        <f>IF(VLOOKUP($A122,'Data (new)'!$A:$T,11,0)="","",VLOOKUP($A122,'Data (new)'!$A:$T,11,0))</f>
        <v>6</v>
      </c>
      <c r="H122" s="1613">
        <f>IF(VLOOKUP($A122,'Data (new)'!$A:$T,16,0)="","",VLOOKUP($A122,'Data (new)'!$A:$T,16,0))</f>
        <v>110</v>
      </c>
      <c r="I122" s="792"/>
      <c r="J122" s="792"/>
      <c r="K122" s="792"/>
      <c r="L122" s="792"/>
      <c r="M122" s="793"/>
      <c r="N122" s="794"/>
      <c r="O122" s="795"/>
      <c r="P122" s="793"/>
      <c r="Q122" s="796"/>
      <c r="R122" s="795"/>
      <c r="S122" s="795"/>
      <c r="T122" s="795"/>
      <c r="U122" s="795"/>
      <c r="V122" s="793"/>
      <c r="W122" s="1367"/>
      <c r="X122" s="1614">
        <f>IF(VLOOKUP($A122,'Data (new)'!$A:$T,12,0)="","",VLOOKUP($A122,'Data (new)'!$A:$T,12,0))</f>
        <v>5.1369999999999996</v>
      </c>
      <c r="Y122" s="1612" t="str">
        <f t="shared" si="73"/>
        <v/>
      </c>
      <c r="Z122" s="1612" t="str">
        <f t="shared" si="74"/>
        <v/>
      </c>
      <c r="AA122" s="1613" t="str">
        <f t="shared" si="75"/>
        <v/>
      </c>
      <c r="AB122" s="1613" t="str">
        <f>IF(ISERROR('Agripp Holds PE (EU)'!$AA122*(1-$F$3)),"",'Agripp Holds PE (EU)'!$AA122*(1-$F$3))</f>
        <v/>
      </c>
      <c r="AC122" s="1614" t="str">
        <f t="shared" si="76"/>
        <v/>
      </c>
      <c r="AD122" s="1615">
        <f t="shared" si="77"/>
        <v>0</v>
      </c>
      <c r="AE122" s="1615">
        <f t="shared" si="78"/>
        <v>0</v>
      </c>
      <c r="AF122" s="1615">
        <f t="shared" si="79"/>
        <v>0</v>
      </c>
      <c r="AG122" s="1615">
        <f t="shared" si="80"/>
        <v>0</v>
      </c>
      <c r="AH122" s="1615">
        <f t="shared" si="81"/>
        <v>0</v>
      </c>
      <c r="AI122" s="1615">
        <f t="shared" si="82"/>
        <v>0</v>
      </c>
      <c r="AJ122" s="1615">
        <f t="shared" si="83"/>
        <v>0</v>
      </c>
      <c r="AK122" s="1615">
        <f t="shared" si="84"/>
        <v>0</v>
      </c>
      <c r="AL122" s="1615">
        <f t="shared" si="85"/>
        <v>0</v>
      </c>
      <c r="AM122" s="1615">
        <f t="shared" si="86"/>
        <v>0</v>
      </c>
      <c r="AN122" s="1615">
        <f t="shared" si="87"/>
        <v>0</v>
      </c>
      <c r="AO122" s="1615">
        <f t="shared" si="88"/>
        <v>0</v>
      </c>
      <c r="AP122" s="1615">
        <f t="shared" si="89"/>
        <v>0</v>
      </c>
      <c r="AQ122" s="1615">
        <f t="shared" si="90"/>
        <v>0</v>
      </c>
      <c r="AR122" s="1615">
        <f t="shared" si="90"/>
        <v>0</v>
      </c>
      <c r="AS122" s="1392"/>
      <c r="AT122" s="1392"/>
      <c r="AU122" s="1392"/>
      <c r="AV122" s="1622"/>
      <c r="AW122" s="1622"/>
      <c r="AX122" s="1622"/>
      <c r="AY122" s="1622"/>
      <c r="AZ122" s="1622"/>
      <c r="BA122" s="1622"/>
      <c r="BB122" s="1622"/>
      <c r="BC122" s="1622"/>
      <c r="BD122" s="1622"/>
      <c r="BE122" s="1622"/>
    </row>
    <row r="123" spans="1:57" s="1623" customFormat="1" ht="15.75" customHeight="1">
      <c r="A123" s="1616" t="s">
        <v>466</v>
      </c>
      <c r="B123" s="1616" t="str">
        <f>IF(VLOOKUP($A123,'Data (new)'!$A:$T,2,0)="","",VLOOKUP($A123,'Data (new)'!$A:$T,2,0))</f>
        <v/>
      </c>
      <c r="C123" s="1705"/>
      <c r="D123" s="1617" t="str">
        <f>IF(VLOOKUP($A123,'Data (new)'!$A:$T,6,0)="","",HYPERLINK(VLOOKUP($A123,'Data (new)'!A:T,7,0), VLOOKUP($A123,'Data (new)'!A:T,6,0)))</f>
        <v>Origin</v>
      </c>
      <c r="E123" s="1616" t="str">
        <f>IF(VLOOKUP($A123,'Data (new)'!$A:$T,14,0)="","",VLOOKUP($A123,'Data (new)'!$A:$T,14,0))</f>
        <v>Pockets</v>
      </c>
      <c r="F123" s="1616" t="str">
        <f>IF(VLOOKUP($A123,'Data (new)'!$A:$T,10,0)="","",VLOOKUP($A123,'Data (new)'!$A:$T,10,0))</f>
        <v>XL</v>
      </c>
      <c r="G123" s="1618">
        <f>IF(VLOOKUP($A123,'Data (new)'!$A:$T,11,0)="","",VLOOKUP($A123,'Data (new)'!$A:$T,11,0))</f>
        <v>5</v>
      </c>
      <c r="H123" s="1619">
        <f>IF(VLOOKUP($A123,'Data (new)'!$A:$T,16,0)="","",VLOOKUP($A123,'Data (new)'!$A:$T,16,0))</f>
        <v>87</v>
      </c>
      <c r="I123" s="787"/>
      <c r="J123" s="787"/>
      <c r="K123" s="787"/>
      <c r="L123" s="787"/>
      <c r="M123" s="788"/>
      <c r="N123" s="789"/>
      <c r="O123" s="790"/>
      <c r="P123" s="788"/>
      <c r="Q123" s="791"/>
      <c r="R123" s="790"/>
      <c r="S123" s="790"/>
      <c r="T123" s="790"/>
      <c r="U123" s="790"/>
      <c r="V123" s="788"/>
      <c r="W123" s="1366"/>
      <c r="X123" s="1620">
        <f>IF(VLOOKUP($A123,'Data (new)'!$A:$T,12,0)="","",VLOOKUP($A123,'Data (new)'!$A:$T,12,0))</f>
        <v>3.9169999999999998</v>
      </c>
      <c r="Y123" s="1618" t="str">
        <f t="shared" si="73"/>
        <v/>
      </c>
      <c r="Z123" s="1618" t="str">
        <f t="shared" si="74"/>
        <v/>
      </c>
      <c r="AA123" s="1619" t="str">
        <f t="shared" si="75"/>
        <v/>
      </c>
      <c r="AB123" s="1619" t="str">
        <f>IF(ISERROR('Agripp Holds PE (EU)'!$AA123*(1-$F$3)),"",'Agripp Holds PE (EU)'!$AA123*(1-$F$3))</f>
        <v/>
      </c>
      <c r="AC123" s="1620" t="str">
        <f t="shared" si="76"/>
        <v/>
      </c>
      <c r="AD123" s="1615">
        <f t="shared" si="77"/>
        <v>0</v>
      </c>
      <c r="AE123" s="1615">
        <f t="shared" si="78"/>
        <v>0</v>
      </c>
      <c r="AF123" s="1615">
        <f t="shared" si="79"/>
        <v>0</v>
      </c>
      <c r="AG123" s="1615">
        <f t="shared" si="80"/>
        <v>0</v>
      </c>
      <c r="AH123" s="1615">
        <f t="shared" si="81"/>
        <v>0</v>
      </c>
      <c r="AI123" s="1615">
        <f t="shared" si="82"/>
        <v>0</v>
      </c>
      <c r="AJ123" s="1615">
        <f t="shared" si="83"/>
        <v>0</v>
      </c>
      <c r="AK123" s="1615">
        <f t="shared" si="84"/>
        <v>0</v>
      </c>
      <c r="AL123" s="1615">
        <f t="shared" si="85"/>
        <v>0</v>
      </c>
      <c r="AM123" s="1615">
        <f t="shared" si="86"/>
        <v>0</v>
      </c>
      <c r="AN123" s="1615">
        <f t="shared" si="87"/>
        <v>0</v>
      </c>
      <c r="AO123" s="1615">
        <f t="shared" si="88"/>
        <v>0</v>
      </c>
      <c r="AP123" s="1615">
        <f t="shared" si="89"/>
        <v>0</v>
      </c>
      <c r="AQ123" s="1615">
        <f t="shared" si="90"/>
        <v>0</v>
      </c>
      <c r="AR123" s="1615">
        <f t="shared" si="90"/>
        <v>0</v>
      </c>
      <c r="AS123" s="1392"/>
      <c r="AT123" s="1392"/>
      <c r="AU123" s="1392"/>
      <c r="AV123" s="1622"/>
      <c r="AW123" s="1622"/>
      <c r="AX123" s="1622"/>
      <c r="AY123" s="1622"/>
      <c r="AZ123" s="1622"/>
      <c r="BA123" s="1622"/>
      <c r="BB123" s="1622"/>
      <c r="BC123" s="1622"/>
      <c r="BD123" s="1622"/>
      <c r="BE123" s="1622"/>
    </row>
    <row r="124" spans="1:57" s="1623" customFormat="1" ht="15.75" customHeight="1">
      <c r="A124" s="1610" t="s">
        <v>467</v>
      </c>
      <c r="B124" s="1610" t="str">
        <f>IF(VLOOKUP($A124,'Data (new)'!$A:$T,2,0)="","",VLOOKUP($A124,'Data (new)'!$A:$T,2,0))</f>
        <v/>
      </c>
      <c r="C124" s="1705"/>
      <c r="D124" s="1611" t="str">
        <f>IF(VLOOKUP($A124,'Data (new)'!$A:$T,6,0)="","",HYPERLINK(VLOOKUP($A124,'Data (new)'!A:T,7,0), VLOOKUP($A124,'Data (new)'!A:T,6,0)))</f>
        <v>Osiris</v>
      </c>
      <c r="E124" s="1610" t="str">
        <f>IF(VLOOKUP($A124,'Data (new)'!$A:$T,14,0)="","",VLOOKUP($A124,'Data (new)'!$A:$T,14,0))</f>
        <v>Jugs</v>
      </c>
      <c r="F124" s="1610" t="str">
        <f>IF(VLOOKUP($A124,'Data (new)'!$A:$T,10,0)="","",VLOOKUP($A124,'Data (new)'!$A:$T,10,0))</f>
        <v>S</v>
      </c>
      <c r="G124" s="1612">
        <f>IF(VLOOKUP($A124,'Data (new)'!$A:$T,11,0)="","",VLOOKUP($A124,'Data (new)'!$A:$T,11,0))</f>
        <v>10</v>
      </c>
      <c r="H124" s="1613">
        <f>IF(VLOOKUP($A124,'Data (new)'!$A:$T,16,0)="","",VLOOKUP($A124,'Data (new)'!$A:$T,16,0))</f>
        <v>63</v>
      </c>
      <c r="I124" s="792"/>
      <c r="J124" s="792"/>
      <c r="K124" s="792"/>
      <c r="L124" s="792"/>
      <c r="M124" s="793"/>
      <c r="N124" s="794"/>
      <c r="O124" s="795"/>
      <c r="P124" s="793"/>
      <c r="Q124" s="796"/>
      <c r="R124" s="795"/>
      <c r="S124" s="795"/>
      <c r="T124" s="795"/>
      <c r="U124" s="795"/>
      <c r="V124" s="793"/>
      <c r="W124" s="1367"/>
      <c r="X124" s="1614">
        <f>IF(VLOOKUP($A124,'Data (new)'!$A:$T,12,0)="","",VLOOKUP($A124,'Data (new)'!$A:$T,12,0))</f>
        <v>1.89</v>
      </c>
      <c r="Y124" s="1612" t="str">
        <f t="shared" si="73"/>
        <v/>
      </c>
      <c r="Z124" s="1612" t="str">
        <f t="shared" si="74"/>
        <v/>
      </c>
      <c r="AA124" s="1613" t="str">
        <f t="shared" si="75"/>
        <v/>
      </c>
      <c r="AB124" s="1613" t="str">
        <f>IF(ISERROR('Agripp Holds PE (EU)'!$AA124*(1-$F$3)),"",'Agripp Holds PE (EU)'!$AA124*(1-$F$3))</f>
        <v/>
      </c>
      <c r="AC124" s="1614" t="str">
        <f t="shared" si="76"/>
        <v/>
      </c>
      <c r="AD124" s="1615">
        <f t="shared" si="77"/>
        <v>0</v>
      </c>
      <c r="AE124" s="1615">
        <f t="shared" si="78"/>
        <v>0</v>
      </c>
      <c r="AF124" s="1615">
        <f t="shared" si="79"/>
        <v>0</v>
      </c>
      <c r="AG124" s="1615">
        <f t="shared" si="80"/>
        <v>0</v>
      </c>
      <c r="AH124" s="1615">
        <f t="shared" si="81"/>
        <v>0</v>
      </c>
      <c r="AI124" s="1615">
        <f t="shared" si="82"/>
        <v>0</v>
      </c>
      <c r="AJ124" s="1615">
        <f t="shared" si="83"/>
        <v>0</v>
      </c>
      <c r="AK124" s="1615">
        <f t="shared" si="84"/>
        <v>0</v>
      </c>
      <c r="AL124" s="1615">
        <f t="shared" si="85"/>
        <v>0</v>
      </c>
      <c r="AM124" s="1615">
        <f t="shared" si="86"/>
        <v>0</v>
      </c>
      <c r="AN124" s="1615">
        <f t="shared" si="87"/>
        <v>0</v>
      </c>
      <c r="AO124" s="1615">
        <f t="shared" si="88"/>
        <v>0</v>
      </c>
      <c r="AP124" s="1615">
        <f t="shared" si="89"/>
        <v>0</v>
      </c>
      <c r="AQ124" s="1615">
        <f t="shared" si="90"/>
        <v>0</v>
      </c>
      <c r="AR124" s="1615">
        <f t="shared" si="90"/>
        <v>0</v>
      </c>
      <c r="AS124" s="1392"/>
      <c r="AT124" s="1392"/>
      <c r="AU124" s="1392"/>
      <c r="AV124" s="1622"/>
      <c r="AW124" s="1622"/>
      <c r="AX124" s="1622"/>
      <c r="AY124" s="1622"/>
      <c r="AZ124" s="1622"/>
      <c r="BA124" s="1622"/>
      <c r="BB124" s="1622"/>
      <c r="BC124" s="1622"/>
      <c r="BD124" s="1622"/>
      <c r="BE124" s="1622"/>
    </row>
    <row r="125" spans="1:57" s="1623" customFormat="1" ht="15.75" customHeight="1">
      <c r="A125" s="1616" t="s">
        <v>468</v>
      </c>
      <c r="B125" s="1616" t="str">
        <f>IF(VLOOKUP($A125,'Data (new)'!$A:$T,2,0)="","",VLOOKUP($A125,'Data (new)'!$A:$T,2,0))</f>
        <v/>
      </c>
      <c r="C125" s="1705"/>
      <c r="D125" s="1617" t="str">
        <f>IF(VLOOKUP($A125,'Data (new)'!$A:$T,6,0)="","",HYPERLINK(VLOOKUP($A125,'Data (new)'!A:T,7,0), VLOOKUP($A125,'Data (new)'!A:T,6,0)))</f>
        <v>Print</v>
      </c>
      <c r="E125" s="1616" t="str">
        <f>IF(VLOOKUP($A125,'Data (new)'!$A:$T,14,0)="","",VLOOKUP($A125,'Data (new)'!$A:$T,14,0))</f>
        <v>Footholds</v>
      </c>
      <c r="F125" s="1616" t="str">
        <f>IF(VLOOKUP($A125,'Data (new)'!$A:$T,10,0)="","",VLOOKUP($A125,'Data (new)'!$A:$T,10,0))</f>
        <v>XS</v>
      </c>
      <c r="G125" s="1618">
        <f>IF(VLOOKUP($A125,'Data (new)'!$A:$T,11,0)="","",VLOOKUP($A125,'Data (new)'!$A:$T,11,0))</f>
        <v>20</v>
      </c>
      <c r="H125" s="1619">
        <f>IF(VLOOKUP($A125,'Data (new)'!$A:$T,16,0)="","",VLOOKUP($A125,'Data (new)'!$A:$T,16,0))</f>
        <v>85</v>
      </c>
      <c r="I125" s="787"/>
      <c r="J125" s="787"/>
      <c r="K125" s="787"/>
      <c r="L125" s="787"/>
      <c r="M125" s="788"/>
      <c r="N125" s="789"/>
      <c r="O125" s="790"/>
      <c r="P125" s="788"/>
      <c r="Q125" s="791"/>
      <c r="R125" s="790"/>
      <c r="S125" s="790"/>
      <c r="T125" s="790"/>
      <c r="U125" s="790"/>
      <c r="V125" s="788"/>
      <c r="W125" s="1366"/>
      <c r="X125" s="1620">
        <f>IF(VLOOKUP($A125,'Data (new)'!$A:$T,12,0)="","",VLOOKUP($A125,'Data (new)'!$A:$T,12,0))</f>
        <v>1.8240000000000001</v>
      </c>
      <c r="Y125" s="1618" t="str">
        <f t="shared" si="73"/>
        <v/>
      </c>
      <c r="Z125" s="1618" t="str">
        <f t="shared" si="74"/>
        <v/>
      </c>
      <c r="AA125" s="1619" t="str">
        <f t="shared" si="75"/>
        <v/>
      </c>
      <c r="AB125" s="1619" t="str">
        <f>IF(ISERROR('Agripp Holds PE (EU)'!$AA125*(1-$F$3)),"",'Agripp Holds PE (EU)'!$AA125*(1-$F$3))</f>
        <v/>
      </c>
      <c r="AC125" s="1620" t="str">
        <f t="shared" si="76"/>
        <v/>
      </c>
      <c r="AD125" s="1615">
        <f t="shared" si="77"/>
        <v>0</v>
      </c>
      <c r="AE125" s="1615">
        <f t="shared" si="78"/>
        <v>0</v>
      </c>
      <c r="AF125" s="1615">
        <f t="shared" si="79"/>
        <v>0</v>
      </c>
      <c r="AG125" s="1615">
        <f t="shared" si="80"/>
        <v>0</v>
      </c>
      <c r="AH125" s="1615">
        <f t="shared" si="81"/>
        <v>0</v>
      </c>
      <c r="AI125" s="1615">
        <f t="shared" si="82"/>
        <v>0</v>
      </c>
      <c r="AJ125" s="1615">
        <f t="shared" si="83"/>
        <v>0</v>
      </c>
      <c r="AK125" s="1615">
        <f t="shared" si="84"/>
        <v>0</v>
      </c>
      <c r="AL125" s="1615">
        <f t="shared" si="85"/>
        <v>0</v>
      </c>
      <c r="AM125" s="1615">
        <f t="shared" si="86"/>
        <v>0</v>
      </c>
      <c r="AN125" s="1615">
        <f t="shared" si="87"/>
        <v>0</v>
      </c>
      <c r="AO125" s="1615">
        <f t="shared" si="88"/>
        <v>0</v>
      </c>
      <c r="AP125" s="1615">
        <f t="shared" si="89"/>
        <v>0</v>
      </c>
      <c r="AQ125" s="1615">
        <f t="shared" si="90"/>
        <v>0</v>
      </c>
      <c r="AR125" s="1615">
        <f t="shared" si="90"/>
        <v>0</v>
      </c>
      <c r="AS125" s="1392"/>
      <c r="AT125" s="1392"/>
      <c r="AU125" s="1392"/>
      <c r="AV125" s="1622"/>
      <c r="AW125" s="1622"/>
      <c r="AX125" s="1622"/>
      <c r="AY125" s="1622"/>
      <c r="AZ125" s="1622"/>
      <c r="BA125" s="1622"/>
      <c r="BB125" s="1622"/>
      <c r="BC125" s="1622"/>
      <c r="BD125" s="1622"/>
      <c r="BE125" s="1622"/>
    </row>
    <row r="126" spans="1:57" s="1623" customFormat="1" ht="15.75" customHeight="1">
      <c r="A126" s="1610" t="s">
        <v>469</v>
      </c>
      <c r="B126" s="1610" t="str">
        <f>IF(VLOOKUP($A126,'Data (new)'!$A:$T,2,0)="","",VLOOKUP($A126,'Data (new)'!$A:$T,2,0))</f>
        <v/>
      </c>
      <c r="C126" s="1705"/>
      <c r="D126" s="1611" t="str">
        <f>IF(VLOOKUP($A126,'Data (new)'!$A:$T,6,0)="","",HYPERLINK(VLOOKUP($A126,'Data (new)'!A:T,7,0), VLOOKUP($A126,'Data (new)'!A:T,6,0)))</f>
        <v>Rambla</v>
      </c>
      <c r="E126" s="1610" t="str">
        <f>IF(VLOOKUP($A126,'Data (new)'!$A:$T,14,0)="","",VLOOKUP($A126,'Data (new)'!$A:$T,14,0))</f>
        <v>Pinches</v>
      </c>
      <c r="F126" s="1610" t="str">
        <f>IF(VLOOKUP($A126,'Data (new)'!$A:$T,10,0)="","",VLOOKUP($A126,'Data (new)'!$A:$T,10,0))</f>
        <v>MEGA</v>
      </c>
      <c r="G126" s="1612">
        <f>IF(VLOOKUP($A126,'Data (new)'!$A:$T,11,0)="","",VLOOKUP($A126,'Data (new)'!$A:$T,11,0))</f>
        <v>2</v>
      </c>
      <c r="H126" s="1613">
        <f>IF(VLOOKUP($A126,'Data (new)'!$A:$T,16,0)="","",VLOOKUP($A126,'Data (new)'!$A:$T,16,0))</f>
        <v>76</v>
      </c>
      <c r="I126" s="792"/>
      <c r="J126" s="792"/>
      <c r="K126" s="792"/>
      <c r="L126" s="792"/>
      <c r="M126" s="793"/>
      <c r="N126" s="794"/>
      <c r="O126" s="795"/>
      <c r="P126" s="793"/>
      <c r="Q126" s="796"/>
      <c r="R126" s="795"/>
      <c r="S126" s="795"/>
      <c r="T126" s="795"/>
      <c r="U126" s="795"/>
      <c r="V126" s="793"/>
      <c r="W126" s="1367"/>
      <c r="X126" s="1614">
        <f>IF(VLOOKUP($A126,'Data (new)'!$A:$T,12,0)="","",VLOOKUP($A126,'Data (new)'!$A:$T,12,0))</f>
        <v>3.5670000000000002</v>
      </c>
      <c r="Y126" s="1612" t="str">
        <f t="shared" si="73"/>
        <v/>
      </c>
      <c r="Z126" s="1612" t="str">
        <f t="shared" si="74"/>
        <v/>
      </c>
      <c r="AA126" s="1613" t="str">
        <f t="shared" si="75"/>
        <v/>
      </c>
      <c r="AB126" s="1613" t="str">
        <f>IF(ISERROR('Agripp Holds PE (EU)'!$AA126*(1-$F$3)),"",'Agripp Holds PE (EU)'!$AA126*(1-$F$3))</f>
        <v/>
      </c>
      <c r="AC126" s="1614" t="str">
        <f t="shared" si="76"/>
        <v/>
      </c>
      <c r="AD126" s="1615">
        <f t="shared" si="77"/>
        <v>0</v>
      </c>
      <c r="AE126" s="1615">
        <f t="shared" si="78"/>
        <v>0</v>
      </c>
      <c r="AF126" s="1615">
        <f t="shared" si="79"/>
        <v>0</v>
      </c>
      <c r="AG126" s="1615">
        <f t="shared" si="80"/>
        <v>0</v>
      </c>
      <c r="AH126" s="1615">
        <f t="shared" si="81"/>
        <v>0</v>
      </c>
      <c r="AI126" s="1615">
        <f t="shared" si="82"/>
        <v>0</v>
      </c>
      <c r="AJ126" s="1615">
        <f t="shared" si="83"/>
        <v>0</v>
      </c>
      <c r="AK126" s="1615">
        <f t="shared" si="84"/>
        <v>0</v>
      </c>
      <c r="AL126" s="1615">
        <f t="shared" si="85"/>
        <v>0</v>
      </c>
      <c r="AM126" s="1615">
        <f t="shared" si="86"/>
        <v>0</v>
      </c>
      <c r="AN126" s="1615">
        <f t="shared" si="87"/>
        <v>0</v>
      </c>
      <c r="AO126" s="1615">
        <f t="shared" si="88"/>
        <v>0</v>
      </c>
      <c r="AP126" s="1615">
        <f t="shared" si="89"/>
        <v>0</v>
      </c>
      <c r="AQ126" s="1615">
        <f t="shared" si="90"/>
        <v>0</v>
      </c>
      <c r="AR126" s="1615">
        <f t="shared" si="90"/>
        <v>0</v>
      </c>
      <c r="AS126" s="1392"/>
      <c r="AT126" s="1392"/>
      <c r="AU126" s="1392"/>
      <c r="AV126" s="1622"/>
      <c r="AW126" s="1622"/>
      <c r="AX126" s="1622"/>
      <c r="AY126" s="1622"/>
      <c r="AZ126" s="1622"/>
      <c r="BA126" s="1622"/>
      <c r="BB126" s="1622"/>
      <c r="BC126" s="1622"/>
      <c r="BD126" s="1622"/>
      <c r="BE126" s="1622"/>
    </row>
    <row r="127" spans="1:57" s="1623" customFormat="1" ht="15.75" customHeight="1">
      <c r="A127" s="1616" t="s">
        <v>470</v>
      </c>
      <c r="B127" s="1616" t="str">
        <f>IF(VLOOKUP($A127,'Data (new)'!$A:$T,2,0)="","",VLOOKUP($A127,'Data (new)'!$A:$T,2,0))</f>
        <v/>
      </c>
      <c r="C127" s="1705"/>
      <c r="D127" s="1617" t="str">
        <f>IF(VLOOKUP($A127,'Data (new)'!$A:$T,6,0)="","",HYPERLINK(VLOOKUP($A127,'Data (new)'!A:T,7,0), VLOOKUP($A127,'Data (new)'!A:T,6,0)))</f>
        <v>Ride</v>
      </c>
      <c r="E127" s="1616" t="str">
        <f>IF(VLOOKUP($A127,'Data (new)'!$A:$T,14,0)="","",VLOOKUP($A127,'Data (new)'!$A:$T,14,0))</f>
        <v>Jugs</v>
      </c>
      <c r="F127" s="1616" t="str">
        <f>IF(VLOOKUP($A127,'Data (new)'!$A:$T,10,0)="","",VLOOKUP($A127,'Data (new)'!$A:$T,10,0))</f>
        <v>L</v>
      </c>
      <c r="G127" s="1618">
        <f>IF(VLOOKUP($A127,'Data (new)'!$A:$T,11,0)="","",VLOOKUP($A127,'Data (new)'!$A:$T,11,0))</f>
        <v>10</v>
      </c>
      <c r="H127" s="1619">
        <f>IF(VLOOKUP($A127,'Data (new)'!$A:$T,16,0)="","",VLOOKUP($A127,'Data (new)'!$A:$T,16,0))</f>
        <v>105</v>
      </c>
      <c r="I127" s="787"/>
      <c r="J127" s="787"/>
      <c r="K127" s="787"/>
      <c r="L127" s="787"/>
      <c r="M127" s="788"/>
      <c r="N127" s="789"/>
      <c r="O127" s="790"/>
      <c r="P127" s="788"/>
      <c r="Q127" s="791"/>
      <c r="R127" s="790"/>
      <c r="S127" s="790"/>
      <c r="T127" s="790"/>
      <c r="U127" s="790"/>
      <c r="V127" s="788"/>
      <c r="W127" s="1366"/>
      <c r="X127" s="1620">
        <f>IF(VLOOKUP($A127,'Data (new)'!$A:$T,12,0)="","",VLOOKUP($A127,'Data (new)'!$A:$T,12,0))</f>
        <v>4.8769999999999998</v>
      </c>
      <c r="Y127" s="1618" t="str">
        <f t="shared" si="73"/>
        <v/>
      </c>
      <c r="Z127" s="1618" t="str">
        <f t="shared" si="74"/>
        <v/>
      </c>
      <c r="AA127" s="1619" t="str">
        <f t="shared" si="75"/>
        <v/>
      </c>
      <c r="AB127" s="1619" t="str">
        <f>IF(ISERROR('Agripp Holds PE (EU)'!$AA127*(1-$F$3)),"",'Agripp Holds PE (EU)'!$AA127*(1-$F$3))</f>
        <v/>
      </c>
      <c r="AC127" s="1620" t="str">
        <f t="shared" si="76"/>
        <v/>
      </c>
      <c r="AD127" s="1615">
        <f t="shared" si="77"/>
        <v>0</v>
      </c>
      <c r="AE127" s="1615">
        <f t="shared" si="78"/>
        <v>0</v>
      </c>
      <c r="AF127" s="1615">
        <f t="shared" si="79"/>
        <v>0</v>
      </c>
      <c r="AG127" s="1615">
        <f t="shared" si="80"/>
        <v>0</v>
      </c>
      <c r="AH127" s="1615">
        <f t="shared" si="81"/>
        <v>0</v>
      </c>
      <c r="AI127" s="1615">
        <f t="shared" si="82"/>
        <v>0</v>
      </c>
      <c r="AJ127" s="1615">
        <f t="shared" si="83"/>
        <v>0</v>
      </c>
      <c r="AK127" s="1615">
        <f t="shared" si="84"/>
        <v>0</v>
      </c>
      <c r="AL127" s="1615">
        <f t="shared" si="85"/>
        <v>0</v>
      </c>
      <c r="AM127" s="1615">
        <f t="shared" si="86"/>
        <v>0</v>
      </c>
      <c r="AN127" s="1615">
        <f t="shared" si="87"/>
        <v>0</v>
      </c>
      <c r="AO127" s="1615">
        <f t="shared" si="88"/>
        <v>0</v>
      </c>
      <c r="AP127" s="1615">
        <f t="shared" si="89"/>
        <v>0</v>
      </c>
      <c r="AQ127" s="1615">
        <f t="shared" si="90"/>
        <v>0</v>
      </c>
      <c r="AR127" s="1615">
        <f t="shared" si="90"/>
        <v>0</v>
      </c>
      <c r="AS127" s="1392"/>
      <c r="AT127" s="1392"/>
      <c r="AU127" s="1392"/>
      <c r="AV127" s="1622"/>
      <c r="AW127" s="1622"/>
      <c r="AX127" s="1622"/>
      <c r="AY127" s="1622"/>
      <c r="AZ127" s="1622"/>
      <c r="BA127" s="1622"/>
      <c r="BB127" s="1622"/>
      <c r="BC127" s="1622"/>
      <c r="BD127" s="1622"/>
      <c r="BE127" s="1622"/>
    </row>
    <row r="128" spans="1:57" s="1623" customFormat="1" ht="15.75" customHeight="1">
      <c r="A128" s="1610" t="s">
        <v>471</v>
      </c>
      <c r="B128" s="1610" t="str">
        <f>IF(VLOOKUP($A128,'Data (new)'!$A:$T,2,0)="","",VLOOKUP($A128,'Data (new)'!$A:$T,2,0))</f>
        <v/>
      </c>
      <c r="C128" s="1705"/>
      <c r="D128" s="1611" t="str">
        <f>IF(VLOOKUP($A128,'Data (new)'!$A:$T,6,0)="","",HYPERLINK(VLOOKUP($A128,'Data (new)'!A:T,7,0), VLOOKUP($A128,'Data (new)'!A:T,6,0)))</f>
        <v>Sismic</v>
      </c>
      <c r="E128" s="1610" t="str">
        <f>IF(VLOOKUP($A128,'Data (new)'!$A:$T,14,0)="","",VLOOKUP($A128,'Data (new)'!$A:$T,14,0))</f>
        <v>Slopers</v>
      </c>
      <c r="F128" s="1610" t="str">
        <f>IF(VLOOKUP($A128,'Data (new)'!$A:$T,10,0)="","",VLOOKUP($A128,'Data (new)'!$A:$T,10,0))</f>
        <v>XL</v>
      </c>
      <c r="G128" s="1612">
        <f>IF(VLOOKUP($A128,'Data (new)'!$A:$T,11,0)="","",VLOOKUP($A128,'Data (new)'!$A:$T,11,0))</f>
        <v>3</v>
      </c>
      <c r="H128" s="1613">
        <f>IF(VLOOKUP($A128,'Data (new)'!$A:$T,16,0)="","",VLOOKUP($A128,'Data (new)'!$A:$T,16,0))</f>
        <v>67</v>
      </c>
      <c r="I128" s="792"/>
      <c r="J128" s="792"/>
      <c r="K128" s="792"/>
      <c r="L128" s="792"/>
      <c r="M128" s="793"/>
      <c r="N128" s="794"/>
      <c r="O128" s="795"/>
      <c r="P128" s="793"/>
      <c r="Q128" s="796"/>
      <c r="R128" s="795"/>
      <c r="S128" s="795"/>
      <c r="T128" s="795"/>
      <c r="U128" s="795"/>
      <c r="V128" s="793"/>
      <c r="W128" s="1367"/>
      <c r="X128" s="1614">
        <f>IF(VLOOKUP($A128,'Data (new)'!$A:$T,12,0)="","",VLOOKUP($A128,'Data (new)'!$A:$T,12,0))</f>
        <v>2.9870000000000001</v>
      </c>
      <c r="Y128" s="1612" t="str">
        <f t="shared" si="73"/>
        <v/>
      </c>
      <c r="Z128" s="1612" t="str">
        <f t="shared" si="74"/>
        <v/>
      </c>
      <c r="AA128" s="1613" t="str">
        <f t="shared" si="75"/>
        <v/>
      </c>
      <c r="AB128" s="1613" t="str">
        <f>IF(ISERROR('Agripp Holds PE (EU)'!$AA128*(1-$F$3)),"",'Agripp Holds PE (EU)'!$AA128*(1-$F$3))</f>
        <v/>
      </c>
      <c r="AC128" s="1614" t="str">
        <f t="shared" si="76"/>
        <v/>
      </c>
      <c r="AD128" s="1615">
        <f t="shared" si="77"/>
        <v>0</v>
      </c>
      <c r="AE128" s="1615">
        <f t="shared" si="78"/>
        <v>0</v>
      </c>
      <c r="AF128" s="1615">
        <f t="shared" si="79"/>
        <v>0</v>
      </c>
      <c r="AG128" s="1615">
        <f t="shared" si="80"/>
        <v>0</v>
      </c>
      <c r="AH128" s="1615">
        <f t="shared" si="81"/>
        <v>0</v>
      </c>
      <c r="AI128" s="1615">
        <f t="shared" si="82"/>
        <v>0</v>
      </c>
      <c r="AJ128" s="1615">
        <f t="shared" si="83"/>
        <v>0</v>
      </c>
      <c r="AK128" s="1615">
        <f t="shared" si="84"/>
        <v>0</v>
      </c>
      <c r="AL128" s="1615">
        <f t="shared" si="85"/>
        <v>0</v>
      </c>
      <c r="AM128" s="1615">
        <f t="shared" si="86"/>
        <v>0</v>
      </c>
      <c r="AN128" s="1615">
        <f t="shared" si="87"/>
        <v>0</v>
      </c>
      <c r="AO128" s="1615">
        <f t="shared" si="88"/>
        <v>0</v>
      </c>
      <c r="AP128" s="1615">
        <f t="shared" si="89"/>
        <v>0</v>
      </c>
      <c r="AQ128" s="1615">
        <f t="shared" si="90"/>
        <v>0</v>
      </c>
      <c r="AR128" s="1615">
        <f t="shared" si="90"/>
        <v>0</v>
      </c>
      <c r="AS128" s="1392"/>
      <c r="AT128" s="1392"/>
      <c r="AU128" s="1392"/>
      <c r="AV128" s="1622"/>
      <c r="AW128" s="1622"/>
      <c r="AX128" s="1622"/>
      <c r="AY128" s="1622"/>
      <c r="AZ128" s="1622"/>
      <c r="BA128" s="1622"/>
      <c r="BB128" s="1622"/>
      <c r="BC128" s="1622"/>
      <c r="BD128" s="1622"/>
      <c r="BE128" s="1622"/>
    </row>
    <row r="129" spans="1:57" s="1623" customFormat="1" ht="15.75" customHeight="1">
      <c r="A129" s="1616" t="s">
        <v>472</v>
      </c>
      <c r="B129" s="1616" t="str">
        <f>IF(VLOOKUP($A129,'Data (new)'!$A:$T,2,0)="","",VLOOKUP($A129,'Data (new)'!$A:$T,2,0))</f>
        <v/>
      </c>
      <c r="C129" s="1705"/>
      <c r="D129" s="1617" t="str">
        <f>IF(VLOOKUP($A129,'Data (new)'!$A:$T,6,0)="","",HYPERLINK(VLOOKUP($A129,'Data (new)'!A:T,7,0), VLOOKUP($A129,'Data (new)'!A:T,6,0)))</f>
        <v>Solar</v>
      </c>
      <c r="E129" s="1616" t="str">
        <f>IF(VLOOKUP($A129,'Data (new)'!$A:$T,14,0)="","",VLOOKUP($A129,'Data (new)'!$A:$T,14,0))</f>
        <v>Slopers</v>
      </c>
      <c r="F129" s="1616" t="str">
        <f>IF(VLOOKUP($A129,'Data (new)'!$A:$T,10,0)="","",VLOOKUP($A129,'Data (new)'!$A:$T,10,0))</f>
        <v>MEGA</v>
      </c>
      <c r="G129" s="1618">
        <f>IF(VLOOKUP($A129,'Data (new)'!$A:$T,11,0)="","",VLOOKUP($A129,'Data (new)'!$A:$T,11,0))</f>
        <v>1</v>
      </c>
      <c r="H129" s="1619">
        <f>IF(VLOOKUP($A129,'Data (new)'!$A:$T,16,0)="","",VLOOKUP($A129,'Data (new)'!$A:$T,16,0))</f>
        <v>61</v>
      </c>
      <c r="I129" s="787"/>
      <c r="J129" s="787"/>
      <c r="K129" s="787"/>
      <c r="L129" s="787"/>
      <c r="M129" s="788"/>
      <c r="N129" s="789"/>
      <c r="O129" s="790"/>
      <c r="P129" s="788"/>
      <c r="Q129" s="791"/>
      <c r="R129" s="790"/>
      <c r="S129" s="790"/>
      <c r="T129" s="790"/>
      <c r="U129" s="790"/>
      <c r="V129" s="788"/>
      <c r="W129" s="1366"/>
      <c r="X129" s="1620">
        <f>IF(VLOOKUP($A129,'Data (new)'!$A:$T,12,0)="","",VLOOKUP($A129,'Data (new)'!$A:$T,12,0))</f>
        <v>2.8319999999999999</v>
      </c>
      <c r="Y129" s="1618" t="str">
        <f t="shared" si="73"/>
        <v/>
      </c>
      <c r="Z129" s="1618" t="str">
        <f t="shared" si="74"/>
        <v/>
      </c>
      <c r="AA129" s="1619" t="str">
        <f t="shared" si="75"/>
        <v/>
      </c>
      <c r="AB129" s="1619" t="str">
        <f>IF(ISERROR('Agripp Holds PE (EU)'!$AA129*(1-$F$3)),"",'Agripp Holds PE (EU)'!$AA129*(1-$F$3))</f>
        <v/>
      </c>
      <c r="AC129" s="1620" t="str">
        <f t="shared" si="76"/>
        <v/>
      </c>
      <c r="AD129" s="1615">
        <f t="shared" si="77"/>
        <v>0</v>
      </c>
      <c r="AE129" s="1615">
        <f t="shared" si="78"/>
        <v>0</v>
      </c>
      <c r="AF129" s="1615">
        <f t="shared" si="79"/>
        <v>0</v>
      </c>
      <c r="AG129" s="1615">
        <f t="shared" si="80"/>
        <v>0</v>
      </c>
      <c r="AH129" s="1615">
        <f t="shared" si="81"/>
        <v>0</v>
      </c>
      <c r="AI129" s="1615">
        <f t="shared" si="82"/>
        <v>0</v>
      </c>
      <c r="AJ129" s="1615">
        <f t="shared" si="83"/>
        <v>0</v>
      </c>
      <c r="AK129" s="1615">
        <f t="shared" si="84"/>
        <v>0</v>
      </c>
      <c r="AL129" s="1615">
        <f t="shared" si="85"/>
        <v>0</v>
      </c>
      <c r="AM129" s="1615">
        <f t="shared" si="86"/>
        <v>0</v>
      </c>
      <c r="AN129" s="1615">
        <f t="shared" si="87"/>
        <v>0</v>
      </c>
      <c r="AO129" s="1615">
        <f t="shared" si="88"/>
        <v>0</v>
      </c>
      <c r="AP129" s="1615">
        <f t="shared" si="89"/>
        <v>0</v>
      </c>
      <c r="AQ129" s="1615">
        <f t="shared" si="90"/>
        <v>0</v>
      </c>
      <c r="AR129" s="1615">
        <f t="shared" si="90"/>
        <v>0</v>
      </c>
      <c r="AS129" s="1392"/>
      <c r="AT129" s="1392"/>
      <c r="AU129" s="1392"/>
      <c r="AV129" s="1622"/>
      <c r="AW129" s="1622"/>
      <c r="AX129" s="1622"/>
      <c r="AY129" s="1622"/>
      <c r="AZ129" s="1622"/>
      <c r="BA129" s="1622"/>
      <c r="BB129" s="1622"/>
      <c r="BC129" s="1622"/>
      <c r="BD129" s="1622"/>
      <c r="BE129" s="1622"/>
    </row>
    <row r="130" spans="1:57" s="1623" customFormat="1" ht="15.75" customHeight="1">
      <c r="A130" s="1610" t="s">
        <v>473</v>
      </c>
      <c r="B130" s="1610" t="str">
        <f>IF(VLOOKUP($A130,'Data (new)'!$A:$T,2,0)="","",VLOOKUP($A130,'Data (new)'!$A:$T,2,0))</f>
        <v/>
      </c>
      <c r="C130" s="1705"/>
      <c r="D130" s="1611" t="str">
        <f>IF(VLOOKUP($A130,'Data (new)'!$A:$T,6,0)="","",HYPERLINK(VLOOKUP($A130,'Data (new)'!A:T,7,0), VLOOKUP($A130,'Data (new)'!A:T,6,0)))</f>
        <v>Spirit 2</v>
      </c>
      <c r="E130" s="1610" t="str">
        <f>IF(VLOOKUP($A130,'Data (new)'!$A:$T,14,0)="","",VLOOKUP($A130,'Data (new)'!$A:$T,14,0))</f>
        <v>Colos / Crater</v>
      </c>
      <c r="F130" s="1610" t="str">
        <f>IF(VLOOKUP($A130,'Data (new)'!$A:$T,10,0)="","",VLOOKUP($A130,'Data (new)'!$A:$T,10,0))</f>
        <v>GIGA</v>
      </c>
      <c r="G130" s="1612">
        <f>IF(VLOOKUP($A130,'Data (new)'!$A:$T,11,0)="","",VLOOKUP($A130,'Data (new)'!$A:$T,11,0))</f>
        <v>1</v>
      </c>
      <c r="H130" s="1613">
        <f>IF(VLOOKUP($A130,'Data (new)'!$A:$T,16,0)="","",VLOOKUP($A130,'Data (new)'!$A:$T,16,0))</f>
        <v>67</v>
      </c>
      <c r="I130" s="792"/>
      <c r="J130" s="792"/>
      <c r="K130" s="792"/>
      <c r="L130" s="792"/>
      <c r="M130" s="793"/>
      <c r="N130" s="794"/>
      <c r="O130" s="795"/>
      <c r="P130" s="793"/>
      <c r="Q130" s="796"/>
      <c r="R130" s="795"/>
      <c r="S130" s="795"/>
      <c r="T130" s="795"/>
      <c r="U130" s="795"/>
      <c r="V130" s="793"/>
      <c r="W130" s="1367"/>
      <c r="X130" s="1614">
        <f>IF(VLOOKUP($A130,'Data (new)'!$A:$T,12,0)="","",VLOOKUP($A130,'Data (new)'!$A:$T,12,0))</f>
        <v>3.2160000000000002</v>
      </c>
      <c r="Y130" s="1612" t="str">
        <f t="shared" si="73"/>
        <v/>
      </c>
      <c r="Z130" s="1612" t="str">
        <f t="shared" si="74"/>
        <v/>
      </c>
      <c r="AA130" s="1613" t="str">
        <f t="shared" si="75"/>
        <v/>
      </c>
      <c r="AB130" s="1613" t="str">
        <f>IF(ISERROR('Agripp Holds PE (EU)'!$AA130*(1-$F$3)),"",'Agripp Holds PE (EU)'!$AA130*(1-$F$3))</f>
        <v/>
      </c>
      <c r="AC130" s="1614" t="str">
        <f t="shared" si="76"/>
        <v/>
      </c>
      <c r="AD130" s="1615">
        <f t="shared" si="77"/>
        <v>0</v>
      </c>
      <c r="AE130" s="1615">
        <f t="shared" si="78"/>
        <v>0</v>
      </c>
      <c r="AF130" s="1615">
        <f t="shared" si="79"/>
        <v>0</v>
      </c>
      <c r="AG130" s="1615">
        <f t="shared" si="80"/>
        <v>0</v>
      </c>
      <c r="AH130" s="1615">
        <f t="shared" si="81"/>
        <v>0</v>
      </c>
      <c r="AI130" s="1615">
        <f t="shared" si="82"/>
        <v>0</v>
      </c>
      <c r="AJ130" s="1615">
        <f t="shared" si="83"/>
        <v>0</v>
      </c>
      <c r="AK130" s="1615">
        <f t="shared" si="84"/>
        <v>0</v>
      </c>
      <c r="AL130" s="1615">
        <f t="shared" si="85"/>
        <v>0</v>
      </c>
      <c r="AM130" s="1615">
        <f t="shared" si="86"/>
        <v>0</v>
      </c>
      <c r="AN130" s="1615">
        <f t="shared" si="87"/>
        <v>0</v>
      </c>
      <c r="AO130" s="1615">
        <f t="shared" si="88"/>
        <v>0</v>
      </c>
      <c r="AP130" s="1615">
        <f t="shared" si="89"/>
        <v>0</v>
      </c>
      <c r="AQ130" s="1615">
        <f t="shared" si="90"/>
        <v>0</v>
      </c>
      <c r="AR130" s="1615">
        <f t="shared" si="90"/>
        <v>0</v>
      </c>
      <c r="AS130" s="1392"/>
      <c r="AT130" s="1392"/>
      <c r="AU130" s="1392"/>
      <c r="AV130" s="1622"/>
      <c r="AW130" s="1622"/>
      <c r="AX130" s="1622"/>
      <c r="AY130" s="1622"/>
      <c r="AZ130" s="1622"/>
      <c r="BA130" s="1622"/>
      <c r="BB130" s="1622"/>
      <c r="BC130" s="1622"/>
      <c r="BD130" s="1622"/>
      <c r="BE130" s="1622"/>
    </row>
    <row r="131" spans="1:57" s="1623" customFormat="1" ht="15.75" customHeight="1">
      <c r="A131" s="1616" t="s">
        <v>474</v>
      </c>
      <c r="B131" s="1616" t="str">
        <f>IF(VLOOKUP($A131,'Data (new)'!$A:$T,2,0)="","",VLOOKUP($A131,'Data (new)'!$A:$T,2,0))</f>
        <v/>
      </c>
      <c r="C131" s="1705"/>
      <c r="D131" s="1617" t="str">
        <f>IF(VLOOKUP($A131,'Data (new)'!$A:$T,6,0)="","",HYPERLINK(VLOOKUP($A131,'Data (new)'!A:T,7,0), VLOOKUP($A131,'Data (new)'!A:T,6,0)))</f>
        <v>Talisma</v>
      </c>
      <c r="E131" s="1616" t="str">
        <f>IF(VLOOKUP($A131,'Data (new)'!$A:$T,14,0)="","",VLOOKUP($A131,'Data (new)'!$A:$T,14,0))</f>
        <v>Pinches</v>
      </c>
      <c r="F131" s="1616" t="str">
        <f>IF(VLOOKUP($A131,'Data (new)'!$A:$T,10,0)="","",VLOOKUP($A131,'Data (new)'!$A:$T,10,0))</f>
        <v>XXL</v>
      </c>
      <c r="G131" s="1618">
        <f>IF(VLOOKUP($A131,'Data (new)'!$A:$T,11,0)="","",VLOOKUP($A131,'Data (new)'!$A:$T,11,0))</f>
        <v>3</v>
      </c>
      <c r="H131" s="1619">
        <f>IF(VLOOKUP($A131,'Data (new)'!$A:$T,16,0)="","",VLOOKUP($A131,'Data (new)'!$A:$T,16,0))</f>
        <v>70</v>
      </c>
      <c r="I131" s="787"/>
      <c r="J131" s="787"/>
      <c r="K131" s="787"/>
      <c r="L131" s="787"/>
      <c r="M131" s="788"/>
      <c r="N131" s="789"/>
      <c r="O131" s="790"/>
      <c r="P131" s="788"/>
      <c r="Q131" s="791"/>
      <c r="R131" s="790"/>
      <c r="S131" s="790"/>
      <c r="T131" s="790"/>
      <c r="U131" s="790"/>
      <c r="V131" s="788"/>
      <c r="W131" s="1366"/>
      <c r="X131" s="1620">
        <f>IF(VLOOKUP($A131,'Data (new)'!$A:$T,12,0)="","",VLOOKUP($A131,'Data (new)'!$A:$T,12,0))</f>
        <v>3.1349999999999998</v>
      </c>
      <c r="Y131" s="1618" t="str">
        <f t="shared" si="73"/>
        <v/>
      </c>
      <c r="Z131" s="1618" t="str">
        <f t="shared" si="74"/>
        <v/>
      </c>
      <c r="AA131" s="1619" t="str">
        <f t="shared" si="75"/>
        <v/>
      </c>
      <c r="AB131" s="1619" t="str">
        <f>IF(ISERROR('Agripp Holds PE (EU)'!$AA131*(1-$F$3)),"",'Agripp Holds PE (EU)'!$AA131*(1-$F$3))</f>
        <v/>
      </c>
      <c r="AC131" s="1620" t="str">
        <f t="shared" si="76"/>
        <v/>
      </c>
      <c r="AD131" s="1615">
        <f t="shared" si="77"/>
        <v>0</v>
      </c>
      <c r="AE131" s="1615">
        <f t="shared" si="78"/>
        <v>0</v>
      </c>
      <c r="AF131" s="1615">
        <f t="shared" si="79"/>
        <v>0</v>
      </c>
      <c r="AG131" s="1615">
        <f t="shared" si="80"/>
        <v>0</v>
      </c>
      <c r="AH131" s="1615">
        <f t="shared" si="81"/>
        <v>0</v>
      </c>
      <c r="AI131" s="1615">
        <f t="shared" si="82"/>
        <v>0</v>
      </c>
      <c r="AJ131" s="1615">
        <f t="shared" si="83"/>
        <v>0</v>
      </c>
      <c r="AK131" s="1615">
        <f t="shared" si="84"/>
        <v>0</v>
      </c>
      <c r="AL131" s="1615">
        <f t="shared" si="85"/>
        <v>0</v>
      </c>
      <c r="AM131" s="1615">
        <f t="shared" si="86"/>
        <v>0</v>
      </c>
      <c r="AN131" s="1615">
        <f t="shared" si="87"/>
        <v>0</v>
      </c>
      <c r="AO131" s="1615">
        <f t="shared" si="88"/>
        <v>0</v>
      </c>
      <c r="AP131" s="1615">
        <f t="shared" si="89"/>
        <v>0</v>
      </c>
      <c r="AQ131" s="1615">
        <f t="shared" si="90"/>
        <v>0</v>
      </c>
      <c r="AR131" s="1615">
        <f t="shared" si="90"/>
        <v>0</v>
      </c>
      <c r="AS131" s="1392"/>
      <c r="AT131" s="1392"/>
      <c r="AU131" s="1392"/>
      <c r="AV131" s="1622"/>
      <c r="AW131" s="1622"/>
      <c r="AX131" s="1622"/>
      <c r="AY131" s="1622"/>
      <c r="AZ131" s="1622"/>
      <c r="BA131" s="1622"/>
      <c r="BB131" s="1622"/>
      <c r="BC131" s="1622"/>
      <c r="BD131" s="1622"/>
      <c r="BE131" s="1622"/>
    </row>
    <row r="132" spans="1:57" s="1623" customFormat="1" ht="15.75" customHeight="1">
      <c r="A132" s="1610" t="s">
        <v>475</v>
      </c>
      <c r="B132" s="1610" t="str">
        <f>IF(VLOOKUP($A132,'Data (new)'!$A:$T,2,0)="","",VLOOKUP($A132,'Data (new)'!$A:$T,2,0))</f>
        <v/>
      </c>
      <c r="C132" s="1705"/>
      <c r="D132" s="1611" t="str">
        <f>IF(VLOOKUP($A132,'Data (new)'!$A:$T,6,0)="","",HYPERLINK(VLOOKUP($A132,'Data (new)'!A:T,7,0), VLOOKUP($A132,'Data (new)'!A:T,6,0)))</f>
        <v>Unicorn</v>
      </c>
      <c r="E132" s="1610" t="str">
        <f>IF(VLOOKUP($A132,'Data (new)'!$A:$T,14,0)="","",VLOOKUP($A132,'Data (new)'!$A:$T,14,0))</f>
        <v>Pinches</v>
      </c>
      <c r="F132" s="1610" t="str">
        <f>IF(VLOOKUP($A132,'Data (new)'!$A:$T,10,0)="","",VLOOKUP($A132,'Data (new)'!$A:$T,10,0))</f>
        <v>S</v>
      </c>
      <c r="G132" s="1612">
        <f>IF(VLOOKUP($A132,'Data (new)'!$A:$T,11,0)="","",VLOOKUP($A132,'Data (new)'!$A:$T,11,0))</f>
        <v>5</v>
      </c>
      <c r="H132" s="1613">
        <f>IF(VLOOKUP($A132,'Data (new)'!$A:$T,16,0)="","",VLOOKUP($A132,'Data (new)'!$A:$T,16,0))</f>
        <v>33</v>
      </c>
      <c r="I132" s="792"/>
      <c r="J132" s="792"/>
      <c r="K132" s="792"/>
      <c r="L132" s="792"/>
      <c r="M132" s="793"/>
      <c r="N132" s="794"/>
      <c r="O132" s="795"/>
      <c r="P132" s="793"/>
      <c r="Q132" s="796"/>
      <c r="R132" s="795"/>
      <c r="S132" s="795"/>
      <c r="T132" s="795"/>
      <c r="U132" s="795"/>
      <c r="V132" s="793"/>
      <c r="W132" s="1367"/>
      <c r="X132" s="1614">
        <f>IF(VLOOKUP($A132,'Data (new)'!$A:$T,12,0)="","",VLOOKUP($A132,'Data (new)'!$A:$T,12,0))</f>
        <v>0.755</v>
      </c>
      <c r="Y132" s="1612" t="str">
        <f t="shared" si="73"/>
        <v/>
      </c>
      <c r="Z132" s="1612" t="str">
        <f t="shared" si="74"/>
        <v/>
      </c>
      <c r="AA132" s="1613" t="str">
        <f t="shared" si="75"/>
        <v/>
      </c>
      <c r="AB132" s="1613" t="str">
        <f>IF(ISERROR('Agripp Holds PE (EU)'!$AA132*(1-$F$3)),"",'Agripp Holds PE (EU)'!$AA132*(1-$F$3))</f>
        <v/>
      </c>
      <c r="AC132" s="1614" t="str">
        <f t="shared" si="76"/>
        <v/>
      </c>
      <c r="AD132" s="1615">
        <f t="shared" si="77"/>
        <v>0</v>
      </c>
      <c r="AE132" s="1615">
        <f t="shared" si="78"/>
        <v>0</v>
      </c>
      <c r="AF132" s="1615">
        <f t="shared" si="79"/>
        <v>0</v>
      </c>
      <c r="AG132" s="1615">
        <f t="shared" si="80"/>
        <v>0</v>
      </c>
      <c r="AH132" s="1615">
        <f t="shared" si="81"/>
        <v>0</v>
      </c>
      <c r="AI132" s="1615">
        <f t="shared" si="82"/>
        <v>0</v>
      </c>
      <c r="AJ132" s="1615">
        <f t="shared" si="83"/>
        <v>0</v>
      </c>
      <c r="AK132" s="1615">
        <f t="shared" si="84"/>
        <v>0</v>
      </c>
      <c r="AL132" s="1615">
        <f t="shared" si="85"/>
        <v>0</v>
      </c>
      <c r="AM132" s="1615">
        <f t="shared" si="86"/>
        <v>0</v>
      </c>
      <c r="AN132" s="1615">
        <f t="shared" si="87"/>
        <v>0</v>
      </c>
      <c r="AO132" s="1615">
        <f t="shared" si="88"/>
        <v>0</v>
      </c>
      <c r="AP132" s="1615">
        <f t="shared" si="89"/>
        <v>0</v>
      </c>
      <c r="AQ132" s="1615">
        <f t="shared" si="90"/>
        <v>0</v>
      </c>
      <c r="AR132" s="1615">
        <f t="shared" si="90"/>
        <v>0</v>
      </c>
      <c r="AS132" s="1392"/>
      <c r="AT132" s="1392"/>
      <c r="AU132" s="1392"/>
      <c r="AV132" s="1622"/>
      <c r="AW132" s="1622"/>
      <c r="AX132" s="1622"/>
      <c r="AY132" s="1622"/>
      <c r="AZ132" s="1622"/>
      <c r="BA132" s="1622"/>
      <c r="BB132" s="1622"/>
      <c r="BC132" s="1622"/>
      <c r="BD132" s="1622"/>
      <c r="BE132" s="1622"/>
    </row>
    <row r="133" spans="1:57" s="1623" customFormat="1" ht="15.75" customHeight="1">
      <c r="A133" s="1616" t="s">
        <v>476</v>
      </c>
      <c r="B133" s="1616" t="str">
        <f>IF(VLOOKUP($A133,'Data (new)'!$A:$T,2,0)="","",VLOOKUP($A133,'Data (new)'!$A:$T,2,0))</f>
        <v/>
      </c>
      <c r="C133" s="1705"/>
      <c r="D133" s="1617" t="str">
        <f>IF(VLOOKUP($A133,'Data (new)'!$A:$T,6,0)="","",HYPERLINK(VLOOKUP($A133,'Data (new)'!A:T,7,0), VLOOKUP($A133,'Data (new)'!A:T,6,0)))</f>
        <v>Velvet</v>
      </c>
      <c r="E133" s="1616" t="str">
        <f>IF(VLOOKUP($A133,'Data (new)'!$A:$T,14,0)="","",VLOOKUP($A133,'Data (new)'!$A:$T,14,0))</f>
        <v>Pockets</v>
      </c>
      <c r="F133" s="1616" t="str">
        <f>IF(VLOOKUP($A133,'Data (new)'!$A:$T,10,0)="","",VLOOKUP($A133,'Data (new)'!$A:$T,10,0))</f>
        <v>S -&gt; XL</v>
      </c>
      <c r="G133" s="1618">
        <f>IF(VLOOKUP($A133,'Data (new)'!$A:$T,11,0)="","",VLOOKUP($A133,'Data (new)'!$A:$T,11,0))</f>
        <v>13</v>
      </c>
      <c r="H133" s="1619">
        <f>IF(VLOOKUP($A133,'Data (new)'!$A:$T,16,0)="","",VLOOKUP($A133,'Data (new)'!$A:$T,16,0))</f>
        <v>116</v>
      </c>
      <c r="I133" s="787"/>
      <c r="J133" s="787"/>
      <c r="K133" s="787"/>
      <c r="L133" s="787"/>
      <c r="M133" s="788"/>
      <c r="N133" s="789"/>
      <c r="O133" s="790"/>
      <c r="P133" s="788"/>
      <c r="Q133" s="791"/>
      <c r="R133" s="790"/>
      <c r="S133" s="790"/>
      <c r="T133" s="790"/>
      <c r="U133" s="790"/>
      <c r="V133" s="788"/>
      <c r="W133" s="1366"/>
      <c r="X133" s="1620">
        <f>IF(VLOOKUP($A133,'Data (new)'!$A:$T,12,0)="","",VLOOKUP($A133,'Data (new)'!$A:$T,12,0))</f>
        <v>4.5730000000000004</v>
      </c>
      <c r="Y133" s="1618" t="str">
        <f t="shared" si="73"/>
        <v/>
      </c>
      <c r="Z133" s="1618" t="str">
        <f t="shared" si="74"/>
        <v/>
      </c>
      <c r="AA133" s="1619" t="str">
        <f t="shared" si="75"/>
        <v/>
      </c>
      <c r="AB133" s="1619" t="str">
        <f>IF(ISERROR('Agripp Holds PE (EU)'!$AA133*(1-$F$3)),"",'Agripp Holds PE (EU)'!$AA133*(1-$F$3))</f>
        <v/>
      </c>
      <c r="AC133" s="1620" t="str">
        <f t="shared" si="76"/>
        <v/>
      </c>
      <c r="AD133" s="1615">
        <f t="shared" si="77"/>
        <v>0</v>
      </c>
      <c r="AE133" s="1615">
        <f t="shared" si="78"/>
        <v>0</v>
      </c>
      <c r="AF133" s="1615">
        <f t="shared" si="79"/>
        <v>0</v>
      </c>
      <c r="AG133" s="1615">
        <f t="shared" si="80"/>
        <v>0</v>
      </c>
      <c r="AH133" s="1615">
        <f t="shared" si="81"/>
        <v>0</v>
      </c>
      <c r="AI133" s="1615">
        <f t="shared" si="82"/>
        <v>0</v>
      </c>
      <c r="AJ133" s="1615">
        <f t="shared" si="83"/>
        <v>0</v>
      </c>
      <c r="AK133" s="1615">
        <f t="shared" si="84"/>
        <v>0</v>
      </c>
      <c r="AL133" s="1615">
        <f t="shared" si="85"/>
        <v>0</v>
      </c>
      <c r="AM133" s="1615">
        <f t="shared" si="86"/>
        <v>0</v>
      </c>
      <c r="AN133" s="1615">
        <f t="shared" si="87"/>
        <v>0</v>
      </c>
      <c r="AO133" s="1615">
        <f t="shared" si="88"/>
        <v>0</v>
      </c>
      <c r="AP133" s="1615">
        <f t="shared" si="89"/>
        <v>0</v>
      </c>
      <c r="AQ133" s="1615">
        <f t="shared" si="90"/>
        <v>0</v>
      </c>
      <c r="AR133" s="1615">
        <f t="shared" si="90"/>
        <v>0</v>
      </c>
      <c r="AS133" s="1392"/>
      <c r="AT133" s="1392"/>
      <c r="AU133" s="1392"/>
      <c r="AV133" s="1622"/>
      <c r="AW133" s="1622"/>
      <c r="AX133" s="1622"/>
      <c r="AY133" s="1622"/>
      <c r="AZ133" s="1622"/>
      <c r="BA133" s="1622"/>
      <c r="BB133" s="1622"/>
      <c r="BC133" s="1622"/>
      <c r="BD133" s="1622"/>
      <c r="BE133" s="1622"/>
    </row>
    <row r="134" spans="1:57" s="1623" customFormat="1" ht="15.75" customHeight="1">
      <c r="A134" s="1610" t="s">
        <v>477</v>
      </c>
      <c r="B134" s="1610" t="str">
        <f>IF(VLOOKUP($A134,'Data (new)'!$A:$T,2,0)="","",VLOOKUP($A134,'Data (new)'!$A:$T,2,0))</f>
        <v/>
      </c>
      <c r="C134" s="1705"/>
      <c r="D134" s="1611" t="str">
        <f>IF(VLOOKUP($A134,'Data (new)'!$A:$T,6,0)="","",HYPERLINK(VLOOKUP($A134,'Data (new)'!A:T,7,0), VLOOKUP($A134,'Data (new)'!A:T,6,0)))</f>
        <v>Walhalla</v>
      </c>
      <c r="E134" s="1610" t="str">
        <f>IF(VLOOKUP($A134,'Data (new)'!$A:$T,14,0)="","",VLOOKUP($A134,'Data (new)'!$A:$T,14,0))</f>
        <v>Jugs</v>
      </c>
      <c r="F134" s="1610" t="str">
        <f>IF(VLOOKUP($A134,'Data (new)'!$A:$T,10,0)="","",VLOOKUP($A134,'Data (new)'!$A:$T,10,0))</f>
        <v>GIGA</v>
      </c>
      <c r="G134" s="1612">
        <f>IF(VLOOKUP($A134,'Data (new)'!$A:$T,11,0)="","",VLOOKUP($A134,'Data (new)'!$A:$T,11,0))</f>
        <v>2</v>
      </c>
      <c r="H134" s="1613">
        <f>IF(VLOOKUP($A134,'Data (new)'!$A:$T,16,0)="","",VLOOKUP($A134,'Data (new)'!$A:$T,16,0))</f>
        <v>88</v>
      </c>
      <c r="I134" s="792"/>
      <c r="J134" s="792"/>
      <c r="K134" s="792"/>
      <c r="L134" s="792"/>
      <c r="M134" s="793"/>
      <c r="N134" s="794"/>
      <c r="O134" s="795"/>
      <c r="P134" s="793"/>
      <c r="Q134" s="796"/>
      <c r="R134" s="795"/>
      <c r="S134" s="795"/>
      <c r="T134" s="795"/>
      <c r="U134" s="795"/>
      <c r="V134" s="793"/>
      <c r="W134" s="1367"/>
      <c r="X134" s="1614">
        <f>IF(VLOOKUP($A134,'Data (new)'!$A:$T,12,0)="","",VLOOKUP($A134,'Data (new)'!$A:$T,12,0))</f>
        <v>4.2869999999999999</v>
      </c>
      <c r="Y134" s="1612" t="str">
        <f t="shared" si="73"/>
        <v/>
      </c>
      <c r="Z134" s="1612" t="str">
        <f t="shared" si="74"/>
        <v/>
      </c>
      <c r="AA134" s="1613" t="str">
        <f t="shared" si="75"/>
        <v/>
      </c>
      <c r="AB134" s="1613" t="str">
        <f>IF(ISERROR('Agripp Holds PE (EU)'!$AA134*(1-$F$3)),"",'Agripp Holds PE (EU)'!$AA134*(1-$F$3))</f>
        <v/>
      </c>
      <c r="AC134" s="1614" t="str">
        <f t="shared" si="76"/>
        <v/>
      </c>
      <c r="AD134" s="1615">
        <f t="shared" si="77"/>
        <v>0</v>
      </c>
      <c r="AE134" s="1615">
        <f t="shared" si="78"/>
        <v>0</v>
      </c>
      <c r="AF134" s="1615">
        <f t="shared" si="79"/>
        <v>0</v>
      </c>
      <c r="AG134" s="1615">
        <f t="shared" si="80"/>
        <v>0</v>
      </c>
      <c r="AH134" s="1615">
        <f t="shared" si="81"/>
        <v>0</v>
      </c>
      <c r="AI134" s="1615">
        <f t="shared" si="82"/>
        <v>0</v>
      </c>
      <c r="AJ134" s="1615">
        <f t="shared" si="83"/>
        <v>0</v>
      </c>
      <c r="AK134" s="1615">
        <f t="shared" si="84"/>
        <v>0</v>
      </c>
      <c r="AL134" s="1615">
        <f t="shared" si="85"/>
        <v>0</v>
      </c>
      <c r="AM134" s="1615">
        <f t="shared" si="86"/>
        <v>0</v>
      </c>
      <c r="AN134" s="1615">
        <f t="shared" si="87"/>
        <v>0</v>
      </c>
      <c r="AO134" s="1615">
        <f t="shared" si="88"/>
        <v>0</v>
      </c>
      <c r="AP134" s="1615">
        <f t="shared" si="89"/>
        <v>0</v>
      </c>
      <c r="AQ134" s="1615">
        <f t="shared" si="90"/>
        <v>0</v>
      </c>
      <c r="AR134" s="1615">
        <f t="shared" si="90"/>
        <v>0</v>
      </c>
      <c r="AS134" s="1392"/>
      <c r="AT134" s="1392"/>
      <c r="AU134" s="1392"/>
      <c r="AV134" s="1622"/>
      <c r="AW134" s="1622"/>
      <c r="AX134" s="1622"/>
      <c r="AY134" s="1622"/>
      <c r="AZ134" s="1622"/>
      <c r="BA134" s="1622"/>
      <c r="BB134" s="1622"/>
      <c r="BC134" s="1622"/>
      <c r="BD134" s="1622"/>
      <c r="BE134" s="1622"/>
    </row>
    <row r="135" spans="1:57" s="1623" customFormat="1" ht="15.75" customHeight="1">
      <c r="A135" s="1616" t="s">
        <v>478</v>
      </c>
      <c r="B135" s="1616" t="str">
        <f>IF(VLOOKUP($A135,'Data (new)'!$A:$T,2,0)="","",VLOOKUP($A135,'Data (new)'!$A:$T,2,0))</f>
        <v/>
      </c>
      <c r="C135" s="1705"/>
      <c r="D135" s="1617" t="str">
        <f>IF(VLOOKUP($A135,'Data (new)'!$A:$T,6,0)="","",HYPERLINK(VLOOKUP($A135,'Data (new)'!A:T,7,0), VLOOKUP($A135,'Data (new)'!A:T,6,0)))</f>
        <v>Wave</v>
      </c>
      <c r="E135" s="1616" t="str">
        <f>IF(VLOOKUP($A135,'Data (new)'!$A:$T,14,0)="","",VLOOKUP($A135,'Data (new)'!$A:$T,14,0))</f>
        <v>Slopers</v>
      </c>
      <c r="F135" s="1616" t="str">
        <f>IF(VLOOKUP($A135,'Data (new)'!$A:$T,10,0)="","",VLOOKUP($A135,'Data (new)'!$A:$T,10,0))</f>
        <v>L</v>
      </c>
      <c r="G135" s="1618">
        <f>IF(VLOOKUP($A135,'Data (new)'!$A:$T,11,0)="","",VLOOKUP($A135,'Data (new)'!$A:$T,11,0))</f>
        <v>10</v>
      </c>
      <c r="H135" s="1619">
        <f>IF(VLOOKUP($A135,'Data (new)'!$A:$T,16,0)="","",VLOOKUP($A135,'Data (new)'!$A:$T,16,0))</f>
        <v>100</v>
      </c>
      <c r="I135" s="787"/>
      <c r="J135" s="787"/>
      <c r="K135" s="787"/>
      <c r="L135" s="787"/>
      <c r="M135" s="788"/>
      <c r="N135" s="789"/>
      <c r="O135" s="790"/>
      <c r="P135" s="788"/>
      <c r="Q135" s="791"/>
      <c r="R135" s="790"/>
      <c r="S135" s="790"/>
      <c r="T135" s="790"/>
      <c r="U135" s="790"/>
      <c r="V135" s="788"/>
      <c r="W135" s="1366"/>
      <c r="X135" s="1620">
        <f>IF(VLOOKUP($A135,'Data (new)'!$A:$T,12,0)="","",VLOOKUP($A135,'Data (new)'!$A:$T,12,0))</f>
        <v>4.0259999999999998</v>
      </c>
      <c r="Y135" s="1618" t="str">
        <f t="shared" si="73"/>
        <v/>
      </c>
      <c r="Z135" s="1618" t="str">
        <f t="shared" si="74"/>
        <v/>
      </c>
      <c r="AA135" s="1619" t="str">
        <f t="shared" si="75"/>
        <v/>
      </c>
      <c r="AB135" s="1619" t="str">
        <f>IF(ISERROR('Agripp Holds PE (EU)'!$AA135*(1-$F$3)),"",'Agripp Holds PE (EU)'!$AA135*(1-$F$3))</f>
        <v/>
      </c>
      <c r="AC135" s="1620" t="str">
        <f t="shared" si="76"/>
        <v/>
      </c>
      <c r="AD135" s="1615">
        <f t="shared" si="77"/>
        <v>0</v>
      </c>
      <c r="AE135" s="1615">
        <f t="shared" si="78"/>
        <v>0</v>
      </c>
      <c r="AF135" s="1615">
        <f t="shared" si="79"/>
        <v>0</v>
      </c>
      <c r="AG135" s="1615">
        <f t="shared" si="80"/>
        <v>0</v>
      </c>
      <c r="AH135" s="1615">
        <f t="shared" si="81"/>
        <v>0</v>
      </c>
      <c r="AI135" s="1615">
        <f t="shared" si="82"/>
        <v>0</v>
      </c>
      <c r="AJ135" s="1615">
        <f t="shared" si="83"/>
        <v>0</v>
      </c>
      <c r="AK135" s="1615">
        <f t="shared" si="84"/>
        <v>0</v>
      </c>
      <c r="AL135" s="1615">
        <f t="shared" si="85"/>
        <v>0</v>
      </c>
      <c r="AM135" s="1615">
        <f t="shared" si="86"/>
        <v>0</v>
      </c>
      <c r="AN135" s="1615">
        <f t="shared" si="87"/>
        <v>0</v>
      </c>
      <c r="AO135" s="1615">
        <f t="shared" si="88"/>
        <v>0</v>
      </c>
      <c r="AP135" s="1615">
        <f t="shared" si="89"/>
        <v>0</v>
      </c>
      <c r="AQ135" s="1615">
        <f t="shared" si="90"/>
        <v>0</v>
      </c>
      <c r="AR135" s="1615">
        <f t="shared" si="90"/>
        <v>0</v>
      </c>
      <c r="AS135" s="1392"/>
      <c r="AT135" s="1392"/>
      <c r="AU135" s="1392"/>
      <c r="AV135" s="1622"/>
      <c r="AW135" s="1622"/>
      <c r="AX135" s="1622"/>
      <c r="AY135" s="1622"/>
      <c r="AZ135" s="1622"/>
      <c r="BA135" s="1622"/>
      <c r="BB135" s="1622"/>
      <c r="BC135" s="1622"/>
      <c r="BD135" s="1622"/>
      <c r="BE135" s="1622"/>
    </row>
    <row r="136" spans="1:57" s="1623" customFormat="1" ht="15.75" customHeight="1">
      <c r="A136" s="1610" t="s">
        <v>479</v>
      </c>
      <c r="B136" s="1610" t="str">
        <f>IF(VLOOKUP($A136,'Data (new)'!$A:$T,2,0)="","",VLOOKUP($A136,'Data (new)'!$A:$T,2,0))</f>
        <v/>
      </c>
      <c r="C136" s="1705"/>
      <c r="D136" s="1611" t="str">
        <f>IF(VLOOKUP($A136,'Data (new)'!$A:$T,6,0)="","",HYPERLINK(VLOOKUP($A136,'Data (new)'!A:T,7,0), VLOOKUP($A136,'Data (new)'!A:T,6,0)))</f>
        <v>Wild</v>
      </c>
      <c r="E136" s="1610" t="str">
        <f>IF(VLOOKUP($A136,'Data (new)'!$A:$T,14,0)="","",VLOOKUP($A136,'Data (new)'!$A:$T,14,0))</f>
        <v>Slopers</v>
      </c>
      <c r="F136" s="1610" t="str">
        <f>IF(VLOOKUP($A136,'Data (new)'!$A:$T,10,0)="","",VLOOKUP($A136,'Data (new)'!$A:$T,10,0))</f>
        <v>XL</v>
      </c>
      <c r="G136" s="1612">
        <f>IF(VLOOKUP($A136,'Data (new)'!$A:$T,11,0)="","",VLOOKUP($A136,'Data (new)'!$A:$T,11,0))</f>
        <v>3</v>
      </c>
      <c r="H136" s="1613">
        <f>IF(VLOOKUP($A136,'Data (new)'!$A:$T,16,0)="","",VLOOKUP($A136,'Data (new)'!$A:$T,16,0))</f>
        <v>57</v>
      </c>
      <c r="I136" s="792"/>
      <c r="J136" s="792"/>
      <c r="K136" s="792"/>
      <c r="L136" s="792"/>
      <c r="M136" s="793"/>
      <c r="N136" s="794"/>
      <c r="O136" s="795"/>
      <c r="P136" s="793"/>
      <c r="Q136" s="796"/>
      <c r="R136" s="795"/>
      <c r="S136" s="795"/>
      <c r="T136" s="795"/>
      <c r="U136" s="795"/>
      <c r="V136" s="793"/>
      <c r="W136" s="1367"/>
      <c r="X136" s="1614">
        <f>IF(VLOOKUP($A136,'Data (new)'!$A:$T,12,0)="","",VLOOKUP($A136,'Data (new)'!$A:$T,12,0))</f>
        <v>2.4340000000000002</v>
      </c>
      <c r="Y136" s="1612" t="str">
        <f t="shared" si="73"/>
        <v/>
      </c>
      <c r="Z136" s="1612" t="str">
        <f t="shared" si="74"/>
        <v/>
      </c>
      <c r="AA136" s="1613" t="str">
        <f t="shared" si="75"/>
        <v/>
      </c>
      <c r="AB136" s="1613" t="str">
        <f>IF(ISERROR('Agripp Holds PE (EU)'!$AA136*(1-$F$3)),"",'Agripp Holds PE (EU)'!$AA136*(1-$F$3))</f>
        <v/>
      </c>
      <c r="AC136" s="1614" t="str">
        <f t="shared" si="76"/>
        <v/>
      </c>
      <c r="AD136" s="1615">
        <f t="shared" si="77"/>
        <v>0</v>
      </c>
      <c r="AE136" s="1615">
        <f t="shared" si="78"/>
        <v>0</v>
      </c>
      <c r="AF136" s="1615">
        <f t="shared" si="79"/>
        <v>0</v>
      </c>
      <c r="AG136" s="1615">
        <f t="shared" si="80"/>
        <v>0</v>
      </c>
      <c r="AH136" s="1615">
        <f t="shared" si="81"/>
        <v>0</v>
      </c>
      <c r="AI136" s="1615">
        <f t="shared" si="82"/>
        <v>0</v>
      </c>
      <c r="AJ136" s="1615">
        <f t="shared" si="83"/>
        <v>0</v>
      </c>
      <c r="AK136" s="1615">
        <f t="shared" si="84"/>
        <v>0</v>
      </c>
      <c r="AL136" s="1615">
        <f t="shared" si="85"/>
        <v>0</v>
      </c>
      <c r="AM136" s="1615">
        <f t="shared" si="86"/>
        <v>0</v>
      </c>
      <c r="AN136" s="1615">
        <f t="shared" si="87"/>
        <v>0</v>
      </c>
      <c r="AO136" s="1615">
        <f t="shared" si="88"/>
        <v>0</v>
      </c>
      <c r="AP136" s="1615">
        <f t="shared" si="89"/>
        <v>0</v>
      </c>
      <c r="AQ136" s="1615">
        <f t="shared" si="90"/>
        <v>0</v>
      </c>
      <c r="AR136" s="1615">
        <f t="shared" si="90"/>
        <v>0</v>
      </c>
      <c r="AS136" s="1392"/>
      <c r="AT136" s="1392"/>
      <c r="AU136" s="1392"/>
      <c r="AV136" s="1622"/>
      <c r="AW136" s="1622"/>
      <c r="AX136" s="1622"/>
      <c r="AY136" s="1622"/>
      <c r="AZ136" s="1622"/>
      <c r="BA136" s="1622"/>
      <c r="BB136" s="1622"/>
      <c r="BC136" s="1622"/>
      <c r="BD136" s="1622"/>
      <c r="BE136" s="1622"/>
    </row>
    <row r="137" spans="1:57" s="1623" customFormat="1" ht="15.75" customHeight="1">
      <c r="A137" s="1616" t="s">
        <v>480</v>
      </c>
      <c r="B137" s="1616" t="str">
        <f>IF(VLOOKUP($A137,'Data (new)'!$A:$T,2,0)="","",VLOOKUP($A137,'Data (new)'!$A:$T,2,0))</f>
        <v/>
      </c>
      <c r="C137" s="1705"/>
      <c r="D137" s="1617" t="str">
        <f>IF(VLOOKUP($A137,'Data (new)'!$A:$T,6,0)="","",HYPERLINK(VLOOKUP($A137,'Data (new)'!A:T,7,0), VLOOKUP($A137,'Data (new)'!A:T,6,0)))</f>
        <v>Wolv</v>
      </c>
      <c r="E137" s="1616" t="str">
        <f>IF(VLOOKUP($A137,'Data (new)'!$A:$T,14,0)="","",VLOOKUP($A137,'Data (new)'!$A:$T,14,0))</f>
        <v>Jugs</v>
      </c>
      <c r="F137" s="1616" t="str">
        <f>IF(VLOOKUP($A137,'Data (new)'!$A:$T,10,0)="","",VLOOKUP($A137,'Data (new)'!$A:$T,10,0))</f>
        <v>L</v>
      </c>
      <c r="G137" s="1618">
        <f>IF(VLOOKUP($A137,'Data (new)'!$A:$T,11,0)="","",VLOOKUP($A137,'Data (new)'!$A:$T,11,0))</f>
        <v>10</v>
      </c>
      <c r="H137" s="1619">
        <f>IF(VLOOKUP($A137,'Data (new)'!$A:$T,16,0)="","",VLOOKUP($A137,'Data (new)'!$A:$T,16,0))</f>
        <v>93</v>
      </c>
      <c r="I137" s="797"/>
      <c r="J137" s="797"/>
      <c r="K137" s="797"/>
      <c r="L137" s="797"/>
      <c r="M137" s="798"/>
      <c r="N137" s="799"/>
      <c r="O137" s="800"/>
      <c r="P137" s="798"/>
      <c r="Q137" s="801"/>
      <c r="R137" s="800"/>
      <c r="S137" s="800"/>
      <c r="T137" s="800"/>
      <c r="U137" s="800"/>
      <c r="V137" s="798"/>
      <c r="W137" s="1366"/>
      <c r="X137" s="1620">
        <f>IF(VLOOKUP($A137,'Data (new)'!$A:$T,12,0)="","",VLOOKUP($A137,'Data (new)'!$A:$T,12,0))</f>
        <v>3.64</v>
      </c>
      <c r="Y137" s="1618" t="str">
        <f t="shared" si="73"/>
        <v/>
      </c>
      <c r="Z137" s="1618" t="str">
        <f t="shared" si="74"/>
        <v/>
      </c>
      <c r="AA137" s="1619" t="str">
        <f t="shared" si="75"/>
        <v/>
      </c>
      <c r="AB137" s="1619" t="str">
        <f>IF(ISERROR('Agripp Holds PE (EU)'!$AA137*(1-$F$3)),"",'Agripp Holds PE (EU)'!$AA137*(1-$F$3))</f>
        <v/>
      </c>
      <c r="AC137" s="1620" t="str">
        <f t="shared" si="76"/>
        <v/>
      </c>
      <c r="AD137" s="1615">
        <f t="shared" si="77"/>
        <v>0</v>
      </c>
      <c r="AE137" s="1615">
        <f t="shared" si="78"/>
        <v>0</v>
      </c>
      <c r="AF137" s="1615">
        <f t="shared" si="79"/>
        <v>0</v>
      </c>
      <c r="AG137" s="1615">
        <f t="shared" si="80"/>
        <v>0</v>
      </c>
      <c r="AH137" s="1615">
        <f t="shared" si="81"/>
        <v>0</v>
      </c>
      <c r="AI137" s="1615">
        <f t="shared" si="82"/>
        <v>0</v>
      </c>
      <c r="AJ137" s="1615">
        <f t="shared" si="83"/>
        <v>0</v>
      </c>
      <c r="AK137" s="1615">
        <f t="shared" si="84"/>
        <v>0</v>
      </c>
      <c r="AL137" s="1615">
        <f t="shared" si="85"/>
        <v>0</v>
      </c>
      <c r="AM137" s="1615">
        <f t="shared" si="86"/>
        <v>0</v>
      </c>
      <c r="AN137" s="1615">
        <f t="shared" si="87"/>
        <v>0</v>
      </c>
      <c r="AO137" s="1615">
        <f t="shared" si="88"/>
        <v>0</v>
      </c>
      <c r="AP137" s="1615">
        <f t="shared" si="89"/>
        <v>0</v>
      </c>
      <c r="AQ137" s="1615">
        <f t="shared" si="90"/>
        <v>0</v>
      </c>
      <c r="AR137" s="1615">
        <f t="shared" si="90"/>
        <v>0</v>
      </c>
      <c r="AS137" s="1392"/>
      <c r="AT137" s="1392"/>
      <c r="AU137" s="1392"/>
      <c r="AV137" s="1622"/>
      <c r="AW137" s="1622"/>
      <c r="AX137" s="1622"/>
      <c r="AY137" s="1622"/>
      <c r="AZ137" s="1622"/>
      <c r="BA137" s="1622"/>
      <c r="BB137" s="1622"/>
      <c r="BC137" s="1622"/>
      <c r="BD137" s="1622"/>
      <c r="BE137" s="1622"/>
    </row>
    <row r="138" spans="1:57" s="1623" customFormat="1" ht="15.75" customHeight="1">
      <c r="A138" s="183"/>
      <c r="B138" s="183"/>
      <c r="C138" s="183"/>
      <c r="D138" s="183"/>
      <c r="E138" s="183"/>
      <c r="F138" s="183"/>
      <c r="G138" s="183"/>
      <c r="H138" s="183"/>
      <c r="I138" s="191"/>
      <c r="J138" s="191"/>
      <c r="K138" s="191"/>
      <c r="L138" s="191"/>
      <c r="M138" s="191"/>
      <c r="N138" s="191"/>
      <c r="O138" s="191"/>
      <c r="P138" s="191"/>
      <c r="Q138" s="191"/>
      <c r="R138" s="191"/>
      <c r="S138" s="191"/>
      <c r="T138" s="191"/>
      <c r="U138" s="191"/>
      <c r="V138" s="191"/>
      <c r="W138" s="1624"/>
      <c r="X138" s="690"/>
      <c r="Y138" s="191"/>
      <c r="Z138" s="191"/>
      <c r="AA138" s="1625"/>
      <c r="AB138" s="1574"/>
      <c r="AC138" s="1391"/>
      <c r="AD138" s="1615">
        <f t="shared" ref="AD138:AD151" si="91">I138*$G138</f>
        <v>0</v>
      </c>
      <c r="AE138" s="1391"/>
      <c r="AF138" s="1391"/>
      <c r="AG138" s="1391"/>
      <c r="AH138" s="1391"/>
      <c r="AI138" s="1391"/>
      <c r="AJ138" s="1391"/>
      <c r="AK138" s="1391"/>
      <c r="AL138" s="1392"/>
      <c r="AM138" s="1392"/>
      <c r="AN138" s="1392"/>
      <c r="AO138" s="1392"/>
      <c r="AP138" s="1392"/>
      <c r="AQ138" s="1392"/>
      <c r="AR138" s="1615">
        <f t="shared" ref="AR138:AR162" si="92">W138*$G138</f>
        <v>0</v>
      </c>
      <c r="AS138" s="1392"/>
      <c r="AT138" s="1392"/>
      <c r="AU138" s="1392"/>
    </row>
    <row r="139" spans="1:57" s="1623" customFormat="1" ht="15.75" customHeight="1">
      <c r="A139" s="183"/>
      <c r="B139" s="183"/>
      <c r="C139" s="183"/>
      <c r="D139" s="183"/>
      <c r="E139" s="183"/>
      <c r="F139" s="183"/>
      <c r="G139" s="183"/>
      <c r="H139" s="183"/>
      <c r="I139" s="191"/>
      <c r="J139" s="191"/>
      <c r="K139" s="191"/>
      <c r="L139" s="191"/>
      <c r="M139" s="191"/>
      <c r="N139" s="191"/>
      <c r="O139" s="191"/>
      <c r="P139" s="191"/>
      <c r="Q139" s="191"/>
      <c r="R139" s="191"/>
      <c r="S139" s="191"/>
      <c r="T139" s="191"/>
      <c r="U139" s="191"/>
      <c r="V139" s="191"/>
      <c r="W139" s="1624"/>
      <c r="X139" s="690"/>
      <c r="Y139" s="191"/>
      <c r="Z139" s="191"/>
      <c r="AA139" s="1625"/>
      <c r="AB139" s="1574"/>
      <c r="AC139" s="1391"/>
      <c r="AD139" s="1615">
        <f t="shared" si="91"/>
        <v>0</v>
      </c>
      <c r="AE139" s="1391"/>
      <c r="AF139" s="1391"/>
      <c r="AG139" s="1391"/>
      <c r="AH139" s="1391"/>
      <c r="AI139" s="1391"/>
      <c r="AJ139" s="1391"/>
      <c r="AK139" s="1391"/>
      <c r="AL139" s="1392"/>
      <c r="AM139" s="1392"/>
      <c r="AN139" s="1392"/>
      <c r="AO139" s="1392"/>
      <c r="AP139" s="1392"/>
      <c r="AQ139" s="1392"/>
      <c r="AR139" s="1615">
        <f t="shared" si="92"/>
        <v>0</v>
      </c>
      <c r="AS139" s="1392"/>
      <c r="AT139" s="1392"/>
      <c r="AU139" s="1392"/>
    </row>
    <row r="140" spans="1:57" s="1623" customFormat="1" ht="15.75" customHeight="1">
      <c r="A140" s="183"/>
      <c r="B140" s="183"/>
      <c r="C140" s="183"/>
      <c r="D140" s="183"/>
      <c r="E140" s="183"/>
      <c r="F140" s="183"/>
      <c r="G140" s="183"/>
      <c r="H140" s="183"/>
      <c r="I140" s="191"/>
      <c r="J140" s="191"/>
      <c r="K140" s="191"/>
      <c r="L140" s="191"/>
      <c r="M140" s="191"/>
      <c r="N140" s="191"/>
      <c r="O140" s="191"/>
      <c r="P140" s="191"/>
      <c r="Q140" s="191"/>
      <c r="R140" s="191"/>
      <c r="S140" s="191"/>
      <c r="T140" s="191"/>
      <c r="U140" s="191"/>
      <c r="V140" s="191"/>
      <c r="W140" s="1624"/>
      <c r="X140" s="690"/>
      <c r="Y140" s="191"/>
      <c r="Z140" s="191"/>
      <c r="AA140" s="1625"/>
      <c r="AB140" s="1574"/>
      <c r="AC140" s="1391"/>
      <c r="AD140" s="1615">
        <f t="shared" si="91"/>
        <v>0</v>
      </c>
      <c r="AE140" s="1391"/>
      <c r="AF140" s="1391"/>
      <c r="AG140" s="1391"/>
      <c r="AH140" s="1391"/>
      <c r="AI140" s="1391"/>
      <c r="AJ140" s="1391"/>
      <c r="AK140" s="1391"/>
      <c r="AL140" s="1392"/>
      <c r="AM140" s="1392"/>
      <c r="AN140" s="1392"/>
      <c r="AO140" s="1392"/>
      <c r="AP140" s="1392"/>
      <c r="AQ140" s="1392"/>
      <c r="AR140" s="1615">
        <f t="shared" si="92"/>
        <v>0</v>
      </c>
      <c r="AS140" s="1392"/>
      <c r="AT140" s="1392"/>
      <c r="AU140" s="1392"/>
    </row>
    <row r="141" spans="1:57" s="1623" customFormat="1" ht="15.75" customHeight="1">
      <c r="A141" s="183"/>
      <c r="B141" s="183"/>
      <c r="C141" s="183"/>
      <c r="D141" s="183"/>
      <c r="E141" s="183"/>
      <c r="F141" s="183"/>
      <c r="G141" s="183"/>
      <c r="H141" s="183"/>
      <c r="I141" s="191"/>
      <c r="J141" s="191"/>
      <c r="K141" s="191"/>
      <c r="L141" s="191"/>
      <c r="M141" s="191"/>
      <c r="N141" s="191"/>
      <c r="O141" s="191"/>
      <c r="P141" s="191"/>
      <c r="Q141" s="191"/>
      <c r="R141" s="191"/>
      <c r="S141" s="191"/>
      <c r="T141" s="191"/>
      <c r="U141" s="191"/>
      <c r="V141" s="191"/>
      <c r="W141" s="1624"/>
      <c r="X141" s="690"/>
      <c r="Y141" s="191"/>
      <c r="Z141" s="191"/>
      <c r="AA141" s="1625"/>
      <c r="AB141" s="1574"/>
      <c r="AC141" s="1391"/>
      <c r="AD141" s="1615">
        <f t="shared" si="91"/>
        <v>0</v>
      </c>
      <c r="AE141" s="1391"/>
      <c r="AF141" s="1391"/>
      <c r="AG141" s="1391"/>
      <c r="AH141" s="1391"/>
      <c r="AI141" s="1391"/>
      <c r="AJ141" s="1391"/>
      <c r="AK141" s="1391"/>
      <c r="AL141" s="1392"/>
      <c r="AM141" s="1392"/>
      <c r="AN141" s="1392"/>
      <c r="AO141" s="1392"/>
      <c r="AP141" s="1392"/>
      <c r="AQ141" s="1392"/>
      <c r="AR141" s="1615">
        <f t="shared" si="92"/>
        <v>0</v>
      </c>
      <c r="AS141" s="1392"/>
      <c r="AT141" s="1392"/>
      <c r="AU141" s="1392"/>
    </row>
    <row r="142" spans="1:57" s="1623" customFormat="1" ht="15.75" customHeight="1">
      <c r="A142" s="183"/>
      <c r="B142" s="183"/>
      <c r="C142" s="183"/>
      <c r="D142" s="183"/>
      <c r="E142" s="183"/>
      <c r="F142" s="183"/>
      <c r="G142" s="183"/>
      <c r="H142" s="183"/>
      <c r="I142" s="191"/>
      <c r="J142" s="191"/>
      <c r="K142" s="191"/>
      <c r="L142" s="191"/>
      <c r="M142" s="191"/>
      <c r="N142" s="191"/>
      <c r="O142" s="191"/>
      <c r="P142" s="191"/>
      <c r="Q142" s="191"/>
      <c r="R142" s="191"/>
      <c r="S142" s="191"/>
      <c r="T142" s="191"/>
      <c r="U142" s="191"/>
      <c r="V142" s="191"/>
      <c r="W142" s="1624"/>
      <c r="X142" s="690"/>
      <c r="Y142" s="191"/>
      <c r="Z142" s="191"/>
      <c r="AA142" s="1625"/>
      <c r="AB142" s="1574"/>
      <c r="AC142" s="1391"/>
      <c r="AD142" s="1615">
        <f t="shared" si="91"/>
        <v>0</v>
      </c>
      <c r="AE142" s="1391"/>
      <c r="AF142" s="1391"/>
      <c r="AG142" s="1391"/>
      <c r="AH142" s="1391"/>
      <c r="AI142" s="1391"/>
      <c r="AJ142" s="1391"/>
      <c r="AK142" s="1391"/>
      <c r="AL142" s="1392"/>
      <c r="AM142" s="1392"/>
      <c r="AN142" s="1392"/>
      <c r="AO142" s="1392"/>
      <c r="AP142" s="1392"/>
      <c r="AQ142" s="1392"/>
      <c r="AR142" s="1615">
        <f t="shared" si="92"/>
        <v>0</v>
      </c>
      <c r="AS142" s="1392"/>
      <c r="AT142" s="1392"/>
      <c r="AU142" s="1392"/>
    </row>
    <row r="143" spans="1:57" s="1623" customFormat="1" ht="15.75" customHeight="1">
      <c r="A143" s="183"/>
      <c r="B143" s="183"/>
      <c r="C143" s="183"/>
      <c r="D143" s="183"/>
      <c r="E143" s="183"/>
      <c r="F143" s="183"/>
      <c r="G143" s="183"/>
      <c r="H143" s="183"/>
      <c r="I143" s="191"/>
      <c r="J143" s="191"/>
      <c r="K143" s="191"/>
      <c r="L143" s="191"/>
      <c r="M143" s="191"/>
      <c r="N143" s="191"/>
      <c r="O143" s="191"/>
      <c r="P143" s="191"/>
      <c r="Q143" s="191"/>
      <c r="R143" s="191"/>
      <c r="S143" s="191"/>
      <c r="T143" s="191"/>
      <c r="U143" s="191"/>
      <c r="V143" s="191"/>
      <c r="W143" s="1624"/>
      <c r="X143" s="690"/>
      <c r="Y143" s="191"/>
      <c r="Z143" s="191"/>
      <c r="AA143" s="1625"/>
      <c r="AB143" s="1574"/>
      <c r="AC143" s="1391"/>
      <c r="AD143" s="1615">
        <f t="shared" si="91"/>
        <v>0</v>
      </c>
      <c r="AE143" s="1391"/>
      <c r="AF143" s="1391"/>
      <c r="AG143" s="1391"/>
      <c r="AH143" s="1391"/>
      <c r="AI143" s="1391"/>
      <c r="AJ143" s="1391"/>
      <c r="AK143" s="1391"/>
      <c r="AL143" s="1392"/>
      <c r="AM143" s="1392"/>
      <c r="AN143" s="1392"/>
      <c r="AO143" s="1392"/>
      <c r="AP143" s="1392"/>
      <c r="AQ143" s="1392"/>
      <c r="AR143" s="1615">
        <f t="shared" si="92"/>
        <v>0</v>
      </c>
      <c r="AS143" s="1392"/>
      <c r="AT143" s="1392"/>
      <c r="AU143" s="1392"/>
    </row>
    <row r="144" spans="1:57" s="1623" customFormat="1" ht="15.75" customHeight="1">
      <c r="A144" s="183"/>
      <c r="B144" s="183"/>
      <c r="C144" s="183"/>
      <c r="D144" s="183"/>
      <c r="E144" s="183"/>
      <c r="F144" s="183"/>
      <c r="G144" s="183"/>
      <c r="H144" s="183"/>
      <c r="I144" s="191"/>
      <c r="J144" s="191"/>
      <c r="K144" s="191"/>
      <c r="L144" s="191"/>
      <c r="M144" s="191"/>
      <c r="N144" s="191"/>
      <c r="O144" s="191"/>
      <c r="P144" s="191"/>
      <c r="Q144" s="191"/>
      <c r="R144" s="191"/>
      <c r="S144" s="191"/>
      <c r="T144" s="191"/>
      <c r="U144" s="191"/>
      <c r="V144" s="191"/>
      <c r="W144" s="1624"/>
      <c r="X144" s="690"/>
      <c r="Y144" s="191"/>
      <c r="Z144" s="191"/>
      <c r="AA144" s="1625"/>
      <c r="AB144" s="1574"/>
      <c r="AC144" s="1391"/>
      <c r="AD144" s="1615">
        <f t="shared" si="91"/>
        <v>0</v>
      </c>
      <c r="AE144" s="1391"/>
      <c r="AF144" s="1391"/>
      <c r="AG144" s="1391"/>
      <c r="AH144" s="1391"/>
      <c r="AI144" s="1391"/>
      <c r="AJ144" s="1391"/>
      <c r="AK144" s="1391"/>
      <c r="AL144" s="1392"/>
      <c r="AM144" s="1392"/>
      <c r="AN144" s="1392"/>
      <c r="AO144" s="1392"/>
      <c r="AP144" s="1392"/>
      <c r="AQ144" s="1392"/>
      <c r="AR144" s="1615">
        <f t="shared" si="92"/>
        <v>0</v>
      </c>
      <c r="AS144" s="1392"/>
      <c r="AT144" s="1392"/>
      <c r="AU144" s="1392"/>
    </row>
    <row r="145" spans="1:47" s="1623" customFormat="1" ht="15.75" customHeight="1">
      <c r="A145" s="183"/>
      <c r="B145" s="183"/>
      <c r="C145" s="183"/>
      <c r="D145" s="183"/>
      <c r="E145" s="183"/>
      <c r="F145" s="183"/>
      <c r="G145" s="183"/>
      <c r="H145" s="183"/>
      <c r="I145" s="191"/>
      <c r="J145" s="191"/>
      <c r="K145" s="191"/>
      <c r="L145" s="191"/>
      <c r="M145" s="191"/>
      <c r="N145" s="191"/>
      <c r="O145" s="191"/>
      <c r="P145" s="191"/>
      <c r="Q145" s="191"/>
      <c r="R145" s="191"/>
      <c r="S145" s="191"/>
      <c r="T145" s="191"/>
      <c r="U145" s="191"/>
      <c r="V145" s="191"/>
      <c r="W145" s="1624"/>
      <c r="X145" s="690"/>
      <c r="Y145" s="191"/>
      <c r="Z145" s="191"/>
      <c r="AA145" s="1625"/>
      <c r="AB145" s="1574"/>
      <c r="AC145" s="1391"/>
      <c r="AD145" s="1615">
        <f t="shared" si="91"/>
        <v>0</v>
      </c>
      <c r="AE145" s="1391"/>
      <c r="AF145" s="1391"/>
      <c r="AG145" s="1391"/>
      <c r="AH145" s="1391"/>
      <c r="AI145" s="1391"/>
      <c r="AJ145" s="1391"/>
      <c r="AK145" s="1391"/>
      <c r="AL145" s="1392"/>
      <c r="AM145" s="1392"/>
      <c r="AN145" s="1392"/>
      <c r="AO145" s="1392"/>
      <c r="AP145" s="1392"/>
      <c r="AQ145" s="1392"/>
      <c r="AR145" s="1615">
        <f t="shared" si="92"/>
        <v>0</v>
      </c>
      <c r="AS145" s="1392"/>
      <c r="AT145" s="1392"/>
      <c r="AU145" s="1392"/>
    </row>
    <row r="146" spans="1:47" s="1623" customFormat="1" ht="15.75" customHeight="1">
      <c r="A146" s="183"/>
      <c r="B146" s="183"/>
      <c r="C146" s="183"/>
      <c r="D146" s="183"/>
      <c r="E146" s="183"/>
      <c r="F146" s="183"/>
      <c r="G146" s="183"/>
      <c r="H146" s="183"/>
      <c r="I146" s="191"/>
      <c r="J146" s="191"/>
      <c r="K146" s="191"/>
      <c r="L146" s="191"/>
      <c r="M146" s="191"/>
      <c r="N146" s="191"/>
      <c r="O146" s="191"/>
      <c r="P146" s="191"/>
      <c r="Q146" s="191"/>
      <c r="R146" s="191"/>
      <c r="S146" s="191"/>
      <c r="T146" s="191"/>
      <c r="U146" s="191"/>
      <c r="V146" s="191"/>
      <c r="W146" s="1624"/>
      <c r="X146" s="690"/>
      <c r="Y146" s="191"/>
      <c r="Z146" s="191"/>
      <c r="AA146" s="1625"/>
      <c r="AB146" s="1574"/>
      <c r="AC146" s="1391"/>
      <c r="AD146" s="1615">
        <f t="shared" si="91"/>
        <v>0</v>
      </c>
      <c r="AE146" s="1391"/>
      <c r="AF146" s="1391"/>
      <c r="AG146" s="1391"/>
      <c r="AH146" s="1391"/>
      <c r="AI146" s="1391"/>
      <c r="AJ146" s="1391"/>
      <c r="AK146" s="1391"/>
      <c r="AL146" s="1392"/>
      <c r="AM146" s="1392"/>
      <c r="AN146" s="1392"/>
      <c r="AO146" s="1392"/>
      <c r="AP146" s="1392"/>
      <c r="AQ146" s="1392"/>
      <c r="AR146" s="1615">
        <f t="shared" si="92"/>
        <v>0</v>
      </c>
      <c r="AS146" s="1392"/>
      <c r="AT146" s="1392"/>
      <c r="AU146" s="1392"/>
    </row>
    <row r="147" spans="1:47" s="1623" customFormat="1" ht="15.75" customHeight="1">
      <c r="A147" s="183"/>
      <c r="B147" s="183"/>
      <c r="C147" s="183"/>
      <c r="D147" s="183"/>
      <c r="E147" s="183"/>
      <c r="F147" s="183"/>
      <c r="G147" s="183"/>
      <c r="H147" s="183"/>
      <c r="I147" s="191"/>
      <c r="J147" s="191"/>
      <c r="K147" s="191"/>
      <c r="L147" s="191"/>
      <c r="M147" s="191"/>
      <c r="N147" s="191"/>
      <c r="O147" s="191"/>
      <c r="P147" s="191"/>
      <c r="Q147" s="191"/>
      <c r="R147" s="191"/>
      <c r="S147" s="191"/>
      <c r="T147" s="191"/>
      <c r="U147" s="191"/>
      <c r="V147" s="191"/>
      <c r="W147" s="1624"/>
      <c r="X147" s="690"/>
      <c r="Y147" s="191"/>
      <c r="Z147" s="191"/>
      <c r="AA147" s="1625"/>
      <c r="AB147" s="1574"/>
      <c r="AC147" s="1391"/>
      <c r="AD147" s="1615">
        <f t="shared" si="91"/>
        <v>0</v>
      </c>
      <c r="AE147" s="1391"/>
      <c r="AF147" s="1391"/>
      <c r="AG147" s="1391"/>
      <c r="AH147" s="1391"/>
      <c r="AI147" s="1391"/>
      <c r="AJ147" s="1391"/>
      <c r="AK147" s="1391"/>
      <c r="AL147" s="1392"/>
      <c r="AM147" s="1392"/>
      <c r="AN147" s="1392"/>
      <c r="AO147" s="1392"/>
      <c r="AP147" s="1392"/>
      <c r="AQ147" s="1392"/>
      <c r="AR147" s="1615">
        <f t="shared" si="92"/>
        <v>0</v>
      </c>
      <c r="AS147" s="1392"/>
      <c r="AT147" s="1392"/>
      <c r="AU147" s="1392"/>
    </row>
    <row r="148" spans="1:47" s="1623" customFormat="1" ht="15.75" customHeight="1">
      <c r="A148" s="183"/>
      <c r="B148" s="183"/>
      <c r="C148" s="183"/>
      <c r="D148" s="183"/>
      <c r="E148" s="183"/>
      <c r="F148" s="183"/>
      <c r="G148" s="183"/>
      <c r="H148" s="183"/>
      <c r="I148" s="191"/>
      <c r="J148" s="191"/>
      <c r="K148" s="191"/>
      <c r="L148" s="191"/>
      <c r="M148" s="191"/>
      <c r="N148" s="191"/>
      <c r="O148" s="191"/>
      <c r="P148" s="191"/>
      <c r="Q148" s="191"/>
      <c r="R148" s="191"/>
      <c r="S148" s="191"/>
      <c r="T148" s="191"/>
      <c r="U148" s="191"/>
      <c r="V148" s="191"/>
      <c r="W148" s="1624"/>
      <c r="X148" s="690"/>
      <c r="Y148" s="191"/>
      <c r="Z148" s="191"/>
      <c r="AA148" s="1625"/>
      <c r="AB148" s="1574"/>
      <c r="AC148" s="1391"/>
      <c r="AD148" s="1615">
        <f t="shared" si="91"/>
        <v>0</v>
      </c>
      <c r="AE148" s="1391"/>
      <c r="AF148" s="1391"/>
      <c r="AG148" s="1391"/>
      <c r="AH148" s="1391"/>
      <c r="AI148" s="1391"/>
      <c r="AJ148" s="1391"/>
      <c r="AK148" s="1391"/>
      <c r="AL148" s="1392"/>
      <c r="AM148" s="1392"/>
      <c r="AN148" s="1392"/>
      <c r="AO148" s="1392"/>
      <c r="AP148" s="1392"/>
      <c r="AQ148" s="1392"/>
      <c r="AR148" s="1615">
        <f t="shared" si="92"/>
        <v>0</v>
      </c>
      <c r="AS148" s="1392"/>
      <c r="AT148" s="1392"/>
      <c r="AU148" s="1392"/>
    </row>
    <row r="149" spans="1:47" s="1623" customFormat="1" ht="15.75" customHeight="1">
      <c r="A149" s="183"/>
      <c r="B149" s="183"/>
      <c r="C149" s="183"/>
      <c r="D149" s="183"/>
      <c r="E149" s="183"/>
      <c r="F149" s="183"/>
      <c r="G149" s="183"/>
      <c r="H149" s="183"/>
      <c r="I149" s="191"/>
      <c r="J149" s="191"/>
      <c r="K149" s="191"/>
      <c r="L149" s="191"/>
      <c r="M149" s="191"/>
      <c r="N149" s="191"/>
      <c r="O149" s="191"/>
      <c r="P149" s="191"/>
      <c r="Q149" s="191"/>
      <c r="R149" s="191"/>
      <c r="S149" s="191"/>
      <c r="T149" s="191"/>
      <c r="U149" s="191"/>
      <c r="V149" s="191"/>
      <c r="W149" s="1624"/>
      <c r="X149" s="690"/>
      <c r="Y149" s="191"/>
      <c r="Z149" s="191"/>
      <c r="AA149" s="1625"/>
      <c r="AB149" s="1574"/>
      <c r="AC149" s="1391"/>
      <c r="AD149" s="1615">
        <f t="shared" si="91"/>
        <v>0</v>
      </c>
      <c r="AE149" s="1391"/>
      <c r="AF149" s="1391"/>
      <c r="AG149" s="1391"/>
      <c r="AH149" s="1391"/>
      <c r="AI149" s="1391"/>
      <c r="AJ149" s="1391"/>
      <c r="AK149" s="1391"/>
      <c r="AL149" s="1392"/>
      <c r="AM149" s="1392"/>
      <c r="AN149" s="1392"/>
      <c r="AO149" s="1392"/>
      <c r="AP149" s="1392"/>
      <c r="AQ149" s="1392"/>
      <c r="AR149" s="1615">
        <f t="shared" si="92"/>
        <v>0</v>
      </c>
      <c r="AS149" s="1392"/>
      <c r="AT149" s="1392"/>
      <c r="AU149" s="1392"/>
    </row>
    <row r="150" spans="1:47" s="1623" customFormat="1" ht="15.75" customHeight="1">
      <c r="A150" s="183"/>
      <c r="B150" s="183"/>
      <c r="C150" s="183"/>
      <c r="D150" s="183"/>
      <c r="E150" s="183"/>
      <c r="F150" s="183"/>
      <c r="G150" s="183"/>
      <c r="H150" s="183"/>
      <c r="I150" s="191"/>
      <c r="J150" s="191"/>
      <c r="K150" s="191"/>
      <c r="L150" s="191"/>
      <c r="M150" s="191"/>
      <c r="N150" s="191"/>
      <c r="O150" s="191"/>
      <c r="P150" s="191"/>
      <c r="Q150" s="191"/>
      <c r="R150" s="191"/>
      <c r="S150" s="191"/>
      <c r="T150" s="191"/>
      <c r="U150" s="191"/>
      <c r="V150" s="191"/>
      <c r="W150" s="1624"/>
      <c r="X150" s="690"/>
      <c r="Y150" s="191"/>
      <c r="Z150" s="191"/>
      <c r="AA150" s="1625"/>
      <c r="AB150" s="1574"/>
      <c r="AC150" s="1391"/>
      <c r="AD150" s="1615">
        <f t="shared" si="91"/>
        <v>0</v>
      </c>
      <c r="AE150" s="1391"/>
      <c r="AF150" s="1391"/>
      <c r="AG150" s="1391"/>
      <c r="AH150" s="1391"/>
      <c r="AI150" s="1391"/>
      <c r="AJ150" s="1391"/>
      <c r="AK150" s="1391"/>
      <c r="AL150" s="1392"/>
      <c r="AM150" s="1392"/>
      <c r="AN150" s="1392"/>
      <c r="AO150" s="1392"/>
      <c r="AP150" s="1392"/>
      <c r="AQ150" s="1392"/>
      <c r="AR150" s="1615">
        <f t="shared" si="92"/>
        <v>0</v>
      </c>
      <c r="AS150" s="1392"/>
      <c r="AT150" s="1392"/>
      <c r="AU150" s="1392"/>
    </row>
    <row r="151" spans="1:47" s="1623" customFormat="1" ht="15.75" customHeight="1">
      <c r="A151" s="183"/>
      <c r="B151" s="183"/>
      <c r="C151" s="183"/>
      <c r="D151" s="183"/>
      <c r="E151" s="183"/>
      <c r="F151" s="183"/>
      <c r="G151" s="183"/>
      <c r="H151" s="183"/>
      <c r="I151" s="191"/>
      <c r="J151" s="191"/>
      <c r="K151" s="191"/>
      <c r="L151" s="191"/>
      <c r="M151" s="191"/>
      <c r="N151" s="191"/>
      <c r="O151" s="191"/>
      <c r="P151" s="191"/>
      <c r="Q151" s="191"/>
      <c r="R151" s="191"/>
      <c r="S151" s="191"/>
      <c r="T151" s="191"/>
      <c r="U151" s="191"/>
      <c r="V151" s="191"/>
      <c r="W151" s="1624"/>
      <c r="X151" s="690"/>
      <c r="Y151" s="191"/>
      <c r="Z151" s="191"/>
      <c r="AA151" s="1625"/>
      <c r="AB151" s="1574"/>
      <c r="AC151" s="1391"/>
      <c r="AD151" s="1615">
        <f t="shared" si="91"/>
        <v>0</v>
      </c>
      <c r="AE151" s="1391"/>
      <c r="AF151" s="1391"/>
      <c r="AG151" s="1391"/>
      <c r="AH151" s="1391"/>
      <c r="AI151" s="1391"/>
      <c r="AJ151" s="1391"/>
      <c r="AK151" s="1391"/>
      <c r="AL151" s="1392"/>
      <c r="AM151" s="1392"/>
      <c r="AN151" s="1392"/>
      <c r="AO151" s="1392"/>
      <c r="AP151" s="1392"/>
      <c r="AQ151" s="1392"/>
      <c r="AR151" s="1615">
        <f t="shared" si="92"/>
        <v>0</v>
      </c>
      <c r="AS151" s="1392"/>
      <c r="AT151" s="1392"/>
      <c r="AU151" s="1392"/>
    </row>
    <row r="152" spans="1:47" s="1623" customFormat="1" ht="15.75" customHeight="1">
      <c r="A152" s="183"/>
      <c r="B152" s="183"/>
      <c r="C152" s="183"/>
      <c r="D152" s="183"/>
      <c r="E152" s="183"/>
      <c r="F152" s="183"/>
      <c r="G152" s="183"/>
      <c r="H152" s="183"/>
      <c r="I152" s="191"/>
      <c r="J152" s="191"/>
      <c r="K152" s="191"/>
      <c r="L152" s="191"/>
      <c r="M152" s="191"/>
      <c r="N152" s="191"/>
      <c r="O152" s="191"/>
      <c r="P152" s="191"/>
      <c r="Q152" s="191"/>
      <c r="R152" s="191"/>
      <c r="S152" s="191"/>
      <c r="T152" s="191"/>
      <c r="U152" s="191"/>
      <c r="V152" s="191"/>
      <c r="W152" s="1624"/>
      <c r="X152" s="690"/>
      <c r="Y152" s="191"/>
      <c r="Z152" s="191"/>
      <c r="AA152" s="1625"/>
      <c r="AB152" s="1574"/>
      <c r="AC152" s="1391"/>
      <c r="AD152" s="1615">
        <f t="shared" ref="AD152:AD162" si="93">I152*$G152</f>
        <v>0</v>
      </c>
      <c r="AE152" s="1391"/>
      <c r="AF152" s="1391"/>
      <c r="AG152" s="1391"/>
      <c r="AH152" s="1391"/>
      <c r="AI152" s="1391"/>
      <c r="AJ152" s="1391"/>
      <c r="AK152" s="1391"/>
      <c r="AL152" s="1392"/>
      <c r="AM152" s="1392"/>
      <c r="AN152" s="1392"/>
      <c r="AO152" s="1392"/>
      <c r="AP152" s="1392"/>
      <c r="AQ152" s="1392"/>
      <c r="AR152" s="1615">
        <f t="shared" si="92"/>
        <v>0</v>
      </c>
      <c r="AS152" s="1392"/>
      <c r="AT152" s="1392"/>
      <c r="AU152" s="1392"/>
    </row>
    <row r="153" spans="1:47" s="1623" customFormat="1" ht="15.75" customHeight="1">
      <c r="A153" s="183"/>
      <c r="B153" s="183"/>
      <c r="C153" s="183"/>
      <c r="D153" s="183"/>
      <c r="E153" s="183"/>
      <c r="F153" s="183"/>
      <c r="G153" s="183"/>
      <c r="H153" s="183"/>
      <c r="I153" s="191"/>
      <c r="J153" s="191"/>
      <c r="K153" s="191"/>
      <c r="L153" s="191"/>
      <c r="M153" s="191"/>
      <c r="N153" s="191"/>
      <c r="O153" s="191"/>
      <c r="P153" s="191"/>
      <c r="Q153" s="191"/>
      <c r="R153" s="191"/>
      <c r="S153" s="191"/>
      <c r="T153" s="191"/>
      <c r="U153" s="191"/>
      <c r="V153" s="191"/>
      <c r="W153" s="1624"/>
      <c r="X153" s="690"/>
      <c r="Y153" s="191"/>
      <c r="Z153" s="191"/>
      <c r="AA153" s="1625"/>
      <c r="AB153" s="1574"/>
      <c r="AC153" s="1391"/>
      <c r="AD153" s="1615">
        <f t="shared" si="93"/>
        <v>0</v>
      </c>
      <c r="AE153" s="1391"/>
      <c r="AF153" s="1391"/>
      <c r="AG153" s="1391"/>
      <c r="AH153" s="1391"/>
      <c r="AI153" s="1391"/>
      <c r="AJ153" s="1391"/>
      <c r="AK153" s="1391"/>
      <c r="AL153" s="1392"/>
      <c r="AM153" s="1392"/>
      <c r="AN153" s="1392"/>
      <c r="AO153" s="1392"/>
      <c r="AP153" s="1392"/>
      <c r="AQ153" s="1392"/>
      <c r="AR153" s="1615">
        <f t="shared" si="92"/>
        <v>0</v>
      </c>
      <c r="AS153" s="1392"/>
      <c r="AT153" s="1392"/>
      <c r="AU153" s="1392"/>
    </row>
    <row r="154" spans="1:47" s="1623" customFormat="1" ht="15.75" customHeight="1">
      <c r="A154" s="183"/>
      <c r="B154" s="183"/>
      <c r="C154" s="183"/>
      <c r="D154" s="183"/>
      <c r="E154" s="183"/>
      <c r="F154" s="183"/>
      <c r="G154" s="183"/>
      <c r="H154" s="183"/>
      <c r="I154" s="191"/>
      <c r="J154" s="191"/>
      <c r="K154" s="191"/>
      <c r="L154" s="191"/>
      <c r="M154" s="191"/>
      <c r="N154" s="191"/>
      <c r="O154" s="191"/>
      <c r="P154" s="191"/>
      <c r="Q154" s="191"/>
      <c r="R154" s="191"/>
      <c r="S154" s="191"/>
      <c r="T154" s="191"/>
      <c r="U154" s="191"/>
      <c r="V154" s="191"/>
      <c r="W154" s="1624"/>
      <c r="X154" s="690"/>
      <c r="Y154" s="191"/>
      <c r="Z154" s="191"/>
      <c r="AA154" s="1625"/>
      <c r="AB154" s="1574"/>
      <c r="AC154" s="1391"/>
      <c r="AD154" s="1615">
        <f t="shared" si="93"/>
        <v>0</v>
      </c>
      <c r="AE154" s="1391"/>
      <c r="AF154" s="1391"/>
      <c r="AG154" s="1391"/>
      <c r="AH154" s="1391"/>
      <c r="AI154" s="1391"/>
      <c r="AJ154" s="1391"/>
      <c r="AK154" s="1391"/>
      <c r="AL154" s="1392"/>
      <c r="AM154" s="1392"/>
      <c r="AN154" s="1392"/>
      <c r="AO154" s="1392"/>
      <c r="AP154" s="1392"/>
      <c r="AQ154" s="1392"/>
      <c r="AR154" s="1615">
        <f t="shared" si="92"/>
        <v>0</v>
      </c>
      <c r="AS154" s="1392"/>
      <c r="AT154" s="1392"/>
      <c r="AU154" s="1392"/>
    </row>
    <row r="155" spans="1:47" s="1623" customFormat="1" ht="15.75" customHeight="1">
      <c r="A155" s="183"/>
      <c r="B155" s="183"/>
      <c r="C155" s="183"/>
      <c r="D155" s="183"/>
      <c r="E155" s="183"/>
      <c r="F155" s="183"/>
      <c r="G155" s="183"/>
      <c r="H155" s="183"/>
      <c r="I155" s="191"/>
      <c r="J155" s="191"/>
      <c r="K155" s="191"/>
      <c r="L155" s="191"/>
      <c r="M155" s="191"/>
      <c r="N155" s="191"/>
      <c r="O155" s="191"/>
      <c r="P155" s="191"/>
      <c r="Q155" s="191"/>
      <c r="R155" s="191"/>
      <c r="S155" s="191"/>
      <c r="T155" s="191"/>
      <c r="U155" s="191"/>
      <c r="V155" s="191"/>
      <c r="W155" s="1624"/>
      <c r="X155" s="690"/>
      <c r="Y155" s="191"/>
      <c r="Z155" s="191"/>
      <c r="AA155" s="1625"/>
      <c r="AB155" s="1574"/>
      <c r="AC155" s="1391"/>
      <c r="AD155" s="1615">
        <f t="shared" si="93"/>
        <v>0</v>
      </c>
      <c r="AE155" s="1391"/>
      <c r="AF155" s="1391"/>
      <c r="AG155" s="1391"/>
      <c r="AH155" s="1391"/>
      <c r="AI155" s="1391"/>
      <c r="AJ155" s="1391"/>
      <c r="AK155" s="1391"/>
      <c r="AL155" s="1392"/>
      <c r="AM155" s="1392"/>
      <c r="AN155" s="1392"/>
      <c r="AO155" s="1392"/>
      <c r="AP155" s="1392"/>
      <c r="AQ155" s="1392"/>
      <c r="AR155" s="1615">
        <f t="shared" si="92"/>
        <v>0</v>
      </c>
      <c r="AS155" s="1392"/>
      <c r="AT155" s="1392"/>
      <c r="AU155" s="1392"/>
    </row>
    <row r="156" spans="1:47" s="1623" customFormat="1" ht="15.75" customHeight="1">
      <c r="A156" s="183"/>
      <c r="B156" s="183"/>
      <c r="C156" s="183"/>
      <c r="D156" s="183"/>
      <c r="E156" s="183"/>
      <c r="F156" s="183"/>
      <c r="G156" s="183"/>
      <c r="H156" s="183"/>
      <c r="I156" s="191"/>
      <c r="J156" s="191"/>
      <c r="K156" s="191"/>
      <c r="L156" s="191"/>
      <c r="M156" s="191"/>
      <c r="N156" s="191"/>
      <c r="O156" s="191"/>
      <c r="P156" s="191"/>
      <c r="Q156" s="191"/>
      <c r="R156" s="191"/>
      <c r="S156" s="191"/>
      <c r="T156" s="191"/>
      <c r="U156" s="191"/>
      <c r="V156" s="191"/>
      <c r="W156" s="1624"/>
      <c r="X156" s="690"/>
      <c r="Y156" s="191"/>
      <c r="Z156" s="191"/>
      <c r="AA156" s="1625"/>
      <c r="AB156" s="1574"/>
      <c r="AC156" s="1391"/>
      <c r="AD156" s="1615">
        <f t="shared" si="93"/>
        <v>0</v>
      </c>
      <c r="AE156" s="1391"/>
      <c r="AF156" s="1391"/>
      <c r="AG156" s="1391"/>
      <c r="AH156" s="1391"/>
      <c r="AI156" s="1391"/>
      <c r="AJ156" s="1391"/>
      <c r="AK156" s="1391"/>
      <c r="AL156" s="1392"/>
      <c r="AM156" s="1392"/>
      <c r="AN156" s="1392"/>
      <c r="AO156" s="1392"/>
      <c r="AP156" s="1392"/>
      <c r="AQ156" s="1392"/>
      <c r="AR156" s="1615">
        <f t="shared" si="92"/>
        <v>0</v>
      </c>
      <c r="AS156" s="1392"/>
      <c r="AT156" s="1392"/>
      <c r="AU156" s="1392"/>
    </row>
    <row r="157" spans="1:47" s="1623" customFormat="1" ht="15.75" customHeight="1">
      <c r="A157" s="183"/>
      <c r="B157" s="183"/>
      <c r="C157" s="183"/>
      <c r="D157" s="183"/>
      <c r="E157" s="183"/>
      <c r="F157" s="183"/>
      <c r="G157" s="183"/>
      <c r="H157" s="183"/>
      <c r="I157" s="191"/>
      <c r="J157" s="191"/>
      <c r="K157" s="191"/>
      <c r="L157" s="191"/>
      <c r="M157" s="191"/>
      <c r="N157" s="191"/>
      <c r="O157" s="191"/>
      <c r="P157" s="191"/>
      <c r="Q157" s="191"/>
      <c r="R157" s="191"/>
      <c r="S157" s="191"/>
      <c r="T157" s="191"/>
      <c r="U157" s="191"/>
      <c r="V157" s="191"/>
      <c r="W157" s="1624"/>
      <c r="X157" s="690"/>
      <c r="Y157" s="191"/>
      <c r="Z157" s="191"/>
      <c r="AA157" s="1625"/>
      <c r="AB157" s="1574"/>
      <c r="AC157" s="1391"/>
      <c r="AD157" s="1615">
        <f t="shared" si="93"/>
        <v>0</v>
      </c>
      <c r="AE157" s="1391"/>
      <c r="AF157" s="1391"/>
      <c r="AG157" s="1391"/>
      <c r="AH157" s="1391"/>
      <c r="AI157" s="1391"/>
      <c r="AJ157" s="1391"/>
      <c r="AK157" s="1391"/>
      <c r="AL157" s="1392"/>
      <c r="AM157" s="1392"/>
      <c r="AN157" s="1392"/>
      <c r="AO157" s="1392"/>
      <c r="AP157" s="1392"/>
      <c r="AQ157" s="1392"/>
      <c r="AR157" s="1615">
        <f t="shared" si="92"/>
        <v>0</v>
      </c>
      <c r="AS157" s="1392"/>
      <c r="AT157" s="1392"/>
      <c r="AU157" s="1392"/>
    </row>
    <row r="158" spans="1:47" s="1623" customFormat="1" ht="15.75" customHeight="1">
      <c r="A158" s="183"/>
      <c r="B158" s="183"/>
      <c r="C158" s="183"/>
      <c r="D158" s="183"/>
      <c r="E158" s="183"/>
      <c r="F158" s="183"/>
      <c r="G158" s="183"/>
      <c r="H158" s="183"/>
      <c r="I158" s="191"/>
      <c r="J158" s="191"/>
      <c r="K158" s="191"/>
      <c r="L158" s="191"/>
      <c r="M158" s="191"/>
      <c r="N158" s="191"/>
      <c r="O158" s="191"/>
      <c r="P158" s="191"/>
      <c r="Q158" s="191"/>
      <c r="R158" s="191"/>
      <c r="S158" s="191"/>
      <c r="T158" s="191"/>
      <c r="U158" s="191"/>
      <c r="V158" s="191"/>
      <c r="W158" s="1624"/>
      <c r="X158" s="690"/>
      <c r="Y158" s="191"/>
      <c r="Z158" s="191"/>
      <c r="AA158" s="1625"/>
      <c r="AB158" s="1574"/>
      <c r="AC158" s="1391"/>
      <c r="AD158" s="1615">
        <f t="shared" si="93"/>
        <v>0</v>
      </c>
      <c r="AE158" s="1391"/>
      <c r="AF158" s="1391"/>
      <c r="AG158" s="1391"/>
      <c r="AH158" s="1391"/>
      <c r="AI158" s="1391"/>
      <c r="AJ158" s="1391"/>
      <c r="AK158" s="1391"/>
      <c r="AL158" s="1392"/>
      <c r="AM158" s="1392"/>
      <c r="AN158" s="1392"/>
      <c r="AO158" s="1392"/>
      <c r="AP158" s="1392"/>
      <c r="AQ158" s="1392"/>
      <c r="AR158" s="1615">
        <f t="shared" si="92"/>
        <v>0</v>
      </c>
      <c r="AS158" s="1392"/>
      <c r="AT158" s="1392"/>
      <c r="AU158" s="1392"/>
    </row>
    <row r="159" spans="1:47" s="1623" customFormat="1" ht="15.75" customHeight="1">
      <c r="A159" s="183"/>
      <c r="B159" s="183"/>
      <c r="C159" s="183"/>
      <c r="D159" s="183"/>
      <c r="E159" s="183"/>
      <c r="F159" s="183"/>
      <c r="G159" s="183"/>
      <c r="H159" s="183"/>
      <c r="I159" s="191"/>
      <c r="J159" s="191"/>
      <c r="K159" s="191"/>
      <c r="L159" s="191"/>
      <c r="M159" s="191"/>
      <c r="N159" s="191"/>
      <c r="O159" s="191"/>
      <c r="P159" s="191"/>
      <c r="Q159" s="191"/>
      <c r="R159" s="191"/>
      <c r="S159" s="191"/>
      <c r="T159" s="191"/>
      <c r="U159" s="191"/>
      <c r="V159" s="191"/>
      <c r="W159" s="1624"/>
      <c r="X159" s="690"/>
      <c r="Y159" s="191"/>
      <c r="Z159" s="191"/>
      <c r="AA159" s="1625"/>
      <c r="AB159" s="1574"/>
      <c r="AC159" s="1391"/>
      <c r="AD159" s="1615">
        <f t="shared" si="93"/>
        <v>0</v>
      </c>
      <c r="AE159" s="1391"/>
      <c r="AF159" s="1391"/>
      <c r="AG159" s="1391"/>
      <c r="AH159" s="1391"/>
      <c r="AI159" s="1391"/>
      <c r="AJ159" s="1391"/>
      <c r="AK159" s="1391"/>
      <c r="AL159" s="1392"/>
      <c r="AM159" s="1392"/>
      <c r="AN159" s="1392"/>
      <c r="AO159" s="1392"/>
      <c r="AP159" s="1392"/>
      <c r="AQ159" s="1392"/>
      <c r="AR159" s="1615">
        <f t="shared" si="92"/>
        <v>0</v>
      </c>
      <c r="AS159" s="1392"/>
      <c r="AT159" s="1392"/>
      <c r="AU159" s="1392"/>
    </row>
    <row r="160" spans="1:47" s="1623" customFormat="1" ht="15.75" customHeight="1">
      <c r="A160" s="183"/>
      <c r="B160" s="183"/>
      <c r="C160" s="183"/>
      <c r="D160" s="183"/>
      <c r="E160" s="183"/>
      <c r="F160" s="183"/>
      <c r="G160" s="183"/>
      <c r="H160" s="183"/>
      <c r="I160" s="191"/>
      <c r="J160" s="191"/>
      <c r="K160" s="191"/>
      <c r="L160" s="191"/>
      <c r="M160" s="191"/>
      <c r="N160" s="191"/>
      <c r="O160" s="191"/>
      <c r="P160" s="191"/>
      <c r="Q160" s="191"/>
      <c r="R160" s="191"/>
      <c r="S160" s="191"/>
      <c r="T160" s="191"/>
      <c r="U160" s="191"/>
      <c r="V160" s="191"/>
      <c r="W160" s="1624"/>
      <c r="X160" s="690"/>
      <c r="Y160" s="191"/>
      <c r="Z160" s="191"/>
      <c r="AA160" s="1625"/>
      <c r="AB160" s="1574"/>
      <c r="AC160" s="1391"/>
      <c r="AD160" s="1615">
        <f t="shared" si="93"/>
        <v>0</v>
      </c>
      <c r="AE160" s="1391"/>
      <c r="AF160" s="1391"/>
      <c r="AG160" s="1391"/>
      <c r="AH160" s="1391"/>
      <c r="AI160" s="1391"/>
      <c r="AJ160" s="1391"/>
      <c r="AK160" s="1391"/>
      <c r="AL160" s="1392"/>
      <c r="AM160" s="1392"/>
      <c r="AN160" s="1392"/>
      <c r="AO160" s="1392"/>
      <c r="AP160" s="1392"/>
      <c r="AQ160" s="1392"/>
      <c r="AR160" s="1615">
        <f t="shared" si="92"/>
        <v>0</v>
      </c>
      <c r="AS160" s="1392"/>
      <c r="AT160" s="1392"/>
      <c r="AU160" s="1392"/>
    </row>
    <row r="161" spans="1:47" s="1623" customFormat="1" ht="15.75" customHeight="1">
      <c r="A161" s="183"/>
      <c r="B161" s="183"/>
      <c r="C161" s="183"/>
      <c r="D161" s="183"/>
      <c r="E161" s="183"/>
      <c r="F161" s="183"/>
      <c r="G161" s="183"/>
      <c r="H161" s="183"/>
      <c r="I161" s="191"/>
      <c r="J161" s="191"/>
      <c r="K161" s="191"/>
      <c r="L161" s="191"/>
      <c r="M161" s="191"/>
      <c r="N161" s="191"/>
      <c r="O161" s="191"/>
      <c r="P161" s="191"/>
      <c r="Q161" s="191"/>
      <c r="R161" s="191"/>
      <c r="S161" s="191"/>
      <c r="T161" s="191"/>
      <c r="U161" s="191"/>
      <c r="V161" s="191"/>
      <c r="W161" s="1624"/>
      <c r="X161" s="690"/>
      <c r="Y161" s="191"/>
      <c r="Z161" s="191"/>
      <c r="AA161" s="1625"/>
      <c r="AB161" s="1574"/>
      <c r="AC161" s="1391"/>
      <c r="AD161" s="1615">
        <f t="shared" si="93"/>
        <v>0</v>
      </c>
      <c r="AE161" s="1391"/>
      <c r="AF161" s="1391"/>
      <c r="AG161" s="1391"/>
      <c r="AH161" s="1391"/>
      <c r="AI161" s="1391"/>
      <c r="AJ161" s="1391"/>
      <c r="AK161" s="1391"/>
      <c r="AL161" s="1392"/>
      <c r="AM161" s="1392"/>
      <c r="AN161" s="1392"/>
      <c r="AO161" s="1392"/>
      <c r="AP161" s="1392"/>
      <c r="AQ161" s="1392"/>
      <c r="AR161" s="1615">
        <f t="shared" si="92"/>
        <v>0</v>
      </c>
      <c r="AS161" s="1392"/>
      <c r="AT161" s="1392"/>
      <c r="AU161" s="1392"/>
    </row>
    <row r="162" spans="1:47" s="1623" customFormat="1" ht="15.75" customHeight="1">
      <c r="A162" s="183"/>
      <c r="B162" s="183"/>
      <c r="C162" s="183"/>
      <c r="D162" s="183"/>
      <c r="E162" s="183"/>
      <c r="F162" s="183"/>
      <c r="G162" s="183"/>
      <c r="H162" s="183"/>
      <c r="I162" s="191"/>
      <c r="J162" s="191"/>
      <c r="K162" s="191"/>
      <c r="L162" s="191"/>
      <c r="M162" s="191"/>
      <c r="N162" s="191"/>
      <c r="O162" s="191"/>
      <c r="P162" s="191"/>
      <c r="Q162" s="191"/>
      <c r="R162" s="191"/>
      <c r="S162" s="191"/>
      <c r="T162" s="191"/>
      <c r="U162" s="191"/>
      <c r="V162" s="191"/>
      <c r="W162" s="1624"/>
      <c r="X162" s="690"/>
      <c r="Y162" s="191"/>
      <c r="Z162" s="191"/>
      <c r="AA162" s="1625"/>
      <c r="AB162" s="1574"/>
      <c r="AC162" s="1391"/>
      <c r="AD162" s="1615">
        <f t="shared" si="93"/>
        <v>0</v>
      </c>
      <c r="AE162" s="1391"/>
      <c r="AF162" s="1391"/>
      <c r="AG162" s="1391"/>
      <c r="AH162" s="1391"/>
      <c r="AI162" s="1391"/>
      <c r="AJ162" s="1391"/>
      <c r="AK162" s="1391"/>
      <c r="AL162" s="1392"/>
      <c r="AM162" s="1392"/>
      <c r="AN162" s="1392"/>
      <c r="AO162" s="1392"/>
      <c r="AP162" s="1392"/>
      <c r="AQ162" s="1392"/>
      <c r="AR162" s="1615">
        <f t="shared" si="92"/>
        <v>0</v>
      </c>
      <c r="AS162" s="1392"/>
      <c r="AT162" s="1392"/>
      <c r="AU162" s="1392"/>
    </row>
    <row r="163" spans="1:47" s="1623" customFormat="1" ht="15.75" customHeight="1">
      <c r="A163" s="183"/>
      <c r="B163" s="183"/>
      <c r="C163" s="183"/>
      <c r="D163" s="183"/>
      <c r="E163" s="183"/>
      <c r="F163" s="183"/>
      <c r="G163" s="183"/>
      <c r="H163" s="183"/>
      <c r="I163" s="191"/>
      <c r="J163" s="191"/>
      <c r="K163" s="191"/>
      <c r="L163" s="191"/>
      <c r="M163" s="191"/>
      <c r="N163" s="191"/>
      <c r="O163" s="191"/>
      <c r="P163" s="191"/>
      <c r="Q163" s="191"/>
      <c r="R163" s="191"/>
      <c r="S163" s="191"/>
      <c r="T163" s="191"/>
      <c r="U163" s="191"/>
      <c r="V163" s="191"/>
      <c r="W163" s="1624"/>
      <c r="X163" s="690"/>
      <c r="Y163" s="191"/>
      <c r="Z163" s="191"/>
      <c r="AA163" s="1625"/>
      <c r="AB163" s="1574"/>
      <c r="AC163" s="1391"/>
      <c r="AD163" s="1391"/>
      <c r="AE163" s="1391"/>
      <c r="AF163" s="1391"/>
      <c r="AG163" s="1391"/>
      <c r="AH163" s="1391"/>
      <c r="AI163" s="1391"/>
      <c r="AJ163" s="1391"/>
      <c r="AK163" s="1391"/>
      <c r="AL163" s="1392"/>
      <c r="AM163" s="1392"/>
      <c r="AN163" s="1392"/>
      <c r="AO163" s="1392"/>
      <c r="AP163" s="1392"/>
      <c r="AQ163" s="1392"/>
      <c r="AR163" s="1412"/>
      <c r="AS163" s="1392"/>
      <c r="AT163" s="1392"/>
      <c r="AU163" s="1392"/>
    </row>
    <row r="164" spans="1:47" s="1623" customFormat="1" ht="15.75" customHeight="1">
      <c r="A164" s="183"/>
      <c r="B164" s="183"/>
      <c r="C164" s="183"/>
      <c r="D164" s="183"/>
      <c r="E164" s="183"/>
      <c r="F164" s="183"/>
      <c r="G164" s="183"/>
      <c r="H164" s="183"/>
      <c r="I164" s="191"/>
      <c r="J164" s="191"/>
      <c r="K164" s="191"/>
      <c r="L164" s="191"/>
      <c r="M164" s="191"/>
      <c r="N164" s="191"/>
      <c r="O164" s="191"/>
      <c r="P164" s="191"/>
      <c r="Q164" s="191"/>
      <c r="R164" s="191"/>
      <c r="S164" s="191"/>
      <c r="T164" s="191"/>
      <c r="U164" s="191"/>
      <c r="V164" s="191"/>
      <c r="W164" s="1624"/>
      <c r="X164" s="690"/>
      <c r="Y164" s="191"/>
      <c r="Z164" s="191"/>
      <c r="AA164" s="1625"/>
      <c r="AB164" s="1574"/>
      <c r="AC164" s="1391"/>
      <c r="AD164" s="1391"/>
      <c r="AE164" s="1391"/>
      <c r="AF164" s="1391"/>
      <c r="AG164" s="1391"/>
      <c r="AH164" s="1391"/>
      <c r="AI164" s="1391"/>
      <c r="AJ164" s="1391"/>
      <c r="AK164" s="1391"/>
      <c r="AL164" s="1392"/>
      <c r="AM164" s="1392"/>
      <c r="AN164" s="1392"/>
      <c r="AO164" s="1392"/>
      <c r="AP164" s="1392"/>
      <c r="AQ164" s="1392"/>
      <c r="AR164" s="1412"/>
      <c r="AS164" s="1392"/>
      <c r="AT164" s="1392"/>
      <c r="AU164" s="1392"/>
    </row>
    <row r="165" spans="1:47" s="1623" customFormat="1" ht="15.75" customHeight="1">
      <c r="A165" s="183"/>
      <c r="B165" s="183"/>
      <c r="C165" s="183"/>
      <c r="D165" s="183"/>
      <c r="E165" s="183"/>
      <c r="F165" s="183"/>
      <c r="G165" s="183"/>
      <c r="H165" s="183"/>
      <c r="I165" s="191"/>
      <c r="J165" s="191"/>
      <c r="K165" s="191"/>
      <c r="L165" s="191"/>
      <c r="M165" s="191"/>
      <c r="N165" s="191"/>
      <c r="O165" s="191"/>
      <c r="P165" s="191"/>
      <c r="Q165" s="191"/>
      <c r="R165" s="191"/>
      <c r="S165" s="191"/>
      <c r="T165" s="191"/>
      <c r="U165" s="191"/>
      <c r="V165" s="191"/>
      <c r="W165" s="1624"/>
      <c r="X165" s="690"/>
      <c r="Y165" s="191"/>
      <c r="Z165" s="191"/>
      <c r="AA165" s="1625"/>
      <c r="AB165" s="1574"/>
      <c r="AC165" s="1391"/>
      <c r="AD165" s="1391"/>
      <c r="AE165" s="1391"/>
      <c r="AF165" s="1391"/>
      <c r="AG165" s="1391"/>
      <c r="AH165" s="1391"/>
      <c r="AI165" s="1391"/>
      <c r="AJ165" s="1391"/>
      <c r="AK165" s="1391"/>
      <c r="AL165" s="1392"/>
      <c r="AM165" s="1392"/>
      <c r="AN165" s="1392"/>
      <c r="AO165" s="1392"/>
      <c r="AP165" s="1392"/>
      <c r="AQ165" s="1392"/>
      <c r="AR165" s="1412"/>
      <c r="AS165" s="1392"/>
      <c r="AT165" s="1392"/>
      <c r="AU165" s="1392"/>
    </row>
    <row r="166" spans="1:47" s="1623" customFormat="1" ht="15.75" customHeight="1">
      <c r="A166" s="183"/>
      <c r="B166" s="183"/>
      <c r="C166" s="183"/>
      <c r="D166" s="183"/>
      <c r="E166" s="183"/>
      <c r="F166" s="183"/>
      <c r="G166" s="183"/>
      <c r="H166" s="183"/>
      <c r="I166" s="191"/>
      <c r="J166" s="191"/>
      <c r="K166" s="191"/>
      <c r="L166" s="191"/>
      <c r="M166" s="191"/>
      <c r="N166" s="191"/>
      <c r="O166" s="191"/>
      <c r="P166" s="191"/>
      <c r="Q166" s="191"/>
      <c r="R166" s="191"/>
      <c r="S166" s="191"/>
      <c r="T166" s="191"/>
      <c r="U166" s="191"/>
      <c r="V166" s="191"/>
      <c r="W166" s="1624"/>
      <c r="X166" s="690"/>
      <c r="Y166" s="191"/>
      <c r="Z166" s="191"/>
      <c r="AA166" s="1625"/>
      <c r="AB166" s="1574"/>
      <c r="AC166" s="1391"/>
      <c r="AD166" s="1391"/>
      <c r="AE166" s="1391"/>
      <c r="AF166" s="1391"/>
      <c r="AG166" s="1391"/>
      <c r="AH166" s="1391"/>
      <c r="AI166" s="1391"/>
      <c r="AJ166" s="1391"/>
      <c r="AK166" s="1391"/>
      <c r="AL166" s="1392"/>
      <c r="AM166" s="1392"/>
      <c r="AN166" s="1392"/>
      <c r="AO166" s="1392"/>
      <c r="AP166" s="1392"/>
      <c r="AQ166" s="1392"/>
      <c r="AR166" s="1412"/>
      <c r="AS166" s="1392"/>
      <c r="AT166" s="1392"/>
      <c r="AU166" s="1392"/>
    </row>
    <row r="167" spans="1:47" s="1623" customFormat="1" ht="15.75" customHeight="1">
      <c r="A167" s="183"/>
      <c r="B167" s="183"/>
      <c r="C167" s="183"/>
      <c r="D167" s="183"/>
      <c r="E167" s="183"/>
      <c r="F167" s="183"/>
      <c r="G167" s="183"/>
      <c r="H167" s="183"/>
      <c r="I167" s="191"/>
      <c r="J167" s="191"/>
      <c r="K167" s="191"/>
      <c r="L167" s="191"/>
      <c r="M167" s="191"/>
      <c r="N167" s="191"/>
      <c r="O167" s="191"/>
      <c r="P167" s="191"/>
      <c r="Q167" s="191"/>
      <c r="R167" s="191"/>
      <c r="S167" s="191"/>
      <c r="T167" s="191"/>
      <c r="U167" s="191"/>
      <c r="V167" s="191"/>
      <c r="W167" s="1624"/>
      <c r="X167" s="690"/>
      <c r="Y167" s="191"/>
      <c r="Z167" s="191"/>
      <c r="AA167" s="1625"/>
      <c r="AB167" s="1574"/>
      <c r="AC167" s="1391"/>
      <c r="AD167" s="1391"/>
      <c r="AE167" s="1391"/>
      <c r="AF167" s="1391"/>
      <c r="AG167" s="1391"/>
      <c r="AH167" s="1391"/>
      <c r="AI167" s="1391"/>
      <c r="AJ167" s="1391"/>
      <c r="AK167" s="1391"/>
      <c r="AL167" s="1392"/>
      <c r="AM167" s="1392"/>
      <c r="AN167" s="1392"/>
      <c r="AO167" s="1392"/>
      <c r="AP167" s="1392"/>
      <c r="AQ167" s="1392"/>
      <c r="AR167" s="1412"/>
      <c r="AS167" s="1392"/>
      <c r="AT167" s="1392"/>
      <c r="AU167" s="1392"/>
    </row>
    <row r="168" spans="1:47" s="1623" customFormat="1" ht="15.75" customHeight="1">
      <c r="A168" s="183"/>
      <c r="B168" s="183"/>
      <c r="C168" s="183"/>
      <c r="D168" s="183"/>
      <c r="E168" s="183"/>
      <c r="F168" s="183"/>
      <c r="G168" s="183"/>
      <c r="H168" s="183"/>
      <c r="I168" s="191"/>
      <c r="J168" s="191"/>
      <c r="K168" s="191"/>
      <c r="L168" s="191"/>
      <c r="M168" s="191"/>
      <c r="N168" s="191"/>
      <c r="O168" s="191"/>
      <c r="P168" s="191"/>
      <c r="Q168" s="191"/>
      <c r="R168" s="191"/>
      <c r="S168" s="191"/>
      <c r="T168" s="191"/>
      <c r="U168" s="191"/>
      <c r="V168" s="191"/>
      <c r="W168" s="1624"/>
      <c r="X168" s="690"/>
      <c r="Y168" s="191"/>
      <c r="Z168" s="191"/>
      <c r="AA168" s="1625"/>
      <c r="AB168" s="1574"/>
      <c r="AC168" s="1391"/>
      <c r="AD168" s="1391"/>
      <c r="AE168" s="1391"/>
      <c r="AF168" s="1391"/>
      <c r="AG168" s="1391"/>
      <c r="AH168" s="1391"/>
      <c r="AI168" s="1391"/>
      <c r="AJ168" s="1391"/>
      <c r="AK168" s="1391"/>
      <c r="AL168" s="1392"/>
      <c r="AM168" s="1392"/>
      <c r="AN168" s="1392"/>
      <c r="AO168" s="1392"/>
      <c r="AP168" s="1392"/>
      <c r="AQ168" s="1392"/>
      <c r="AR168" s="1412"/>
      <c r="AS168" s="1392"/>
      <c r="AT168" s="1392"/>
      <c r="AU168" s="1392"/>
    </row>
    <row r="169" spans="1:47" s="1623" customFormat="1" ht="15.75" customHeight="1">
      <c r="A169" s="183"/>
      <c r="B169" s="183"/>
      <c r="C169" s="183"/>
      <c r="D169" s="183"/>
      <c r="E169" s="183"/>
      <c r="F169" s="183"/>
      <c r="G169" s="183"/>
      <c r="H169" s="183"/>
      <c r="I169" s="191"/>
      <c r="J169" s="191"/>
      <c r="K169" s="191"/>
      <c r="L169" s="191"/>
      <c r="M169" s="191"/>
      <c r="N169" s="191"/>
      <c r="O169" s="191"/>
      <c r="P169" s="191"/>
      <c r="Q169" s="191"/>
      <c r="R169" s="191"/>
      <c r="S169" s="191"/>
      <c r="T169" s="191"/>
      <c r="U169" s="191"/>
      <c r="V169" s="191"/>
      <c r="W169" s="1624"/>
      <c r="X169" s="690"/>
      <c r="Y169" s="191"/>
      <c r="Z169" s="191"/>
      <c r="AA169" s="1625"/>
      <c r="AB169" s="1574"/>
      <c r="AC169" s="1391"/>
      <c r="AD169" s="1391"/>
      <c r="AE169" s="1391"/>
      <c r="AF169" s="1391"/>
      <c r="AG169" s="1391"/>
      <c r="AH169" s="1391"/>
      <c r="AI169" s="1391"/>
      <c r="AJ169" s="1391"/>
      <c r="AK169" s="1391"/>
      <c r="AL169" s="1392"/>
      <c r="AM169" s="1392"/>
      <c r="AN169" s="1392"/>
      <c r="AO169" s="1392"/>
      <c r="AP169" s="1392"/>
      <c r="AQ169" s="1392"/>
      <c r="AR169" s="1412"/>
      <c r="AS169" s="1392"/>
      <c r="AT169" s="1392"/>
      <c r="AU169" s="1392"/>
    </row>
    <row r="170" spans="1:47" s="1623" customFormat="1" ht="15.75" customHeight="1">
      <c r="A170" s="183"/>
      <c r="B170" s="183"/>
      <c r="C170" s="183"/>
      <c r="D170" s="183"/>
      <c r="E170" s="183"/>
      <c r="F170" s="183"/>
      <c r="G170" s="183"/>
      <c r="H170" s="183"/>
      <c r="I170" s="191"/>
      <c r="J170" s="191"/>
      <c r="K170" s="191"/>
      <c r="L170" s="191"/>
      <c r="M170" s="191"/>
      <c r="N170" s="191"/>
      <c r="O170" s="191"/>
      <c r="P170" s="191"/>
      <c r="Q170" s="191"/>
      <c r="R170" s="191"/>
      <c r="S170" s="191"/>
      <c r="T170" s="191"/>
      <c r="U170" s="191"/>
      <c r="V170" s="191"/>
      <c r="W170" s="1624"/>
      <c r="X170" s="690"/>
      <c r="Y170" s="191"/>
      <c r="Z170" s="191"/>
      <c r="AA170" s="1625"/>
      <c r="AB170" s="1574"/>
      <c r="AC170" s="1391"/>
      <c r="AD170" s="1391"/>
      <c r="AE170" s="1391"/>
      <c r="AF170" s="1391"/>
      <c r="AG170" s="1391"/>
      <c r="AH170" s="1391"/>
      <c r="AI170" s="1391"/>
      <c r="AJ170" s="1391"/>
      <c r="AK170" s="1391"/>
      <c r="AL170" s="1392"/>
      <c r="AM170" s="1392"/>
      <c r="AN170" s="1392"/>
      <c r="AO170" s="1392"/>
      <c r="AP170" s="1392"/>
      <c r="AQ170" s="1392"/>
      <c r="AR170" s="1412"/>
      <c r="AS170" s="1392"/>
      <c r="AT170" s="1392"/>
      <c r="AU170" s="1392"/>
    </row>
    <row r="171" spans="1:47" s="1623" customFormat="1" ht="15.75" customHeight="1">
      <c r="A171" s="183"/>
      <c r="B171" s="183"/>
      <c r="C171" s="183"/>
      <c r="D171" s="183"/>
      <c r="E171" s="183"/>
      <c r="F171" s="183"/>
      <c r="G171" s="183"/>
      <c r="H171" s="183"/>
      <c r="I171" s="191"/>
      <c r="J171" s="191"/>
      <c r="K171" s="191"/>
      <c r="L171" s="191"/>
      <c r="M171" s="191"/>
      <c r="N171" s="191"/>
      <c r="O171" s="191"/>
      <c r="P171" s="191"/>
      <c r="Q171" s="191"/>
      <c r="R171" s="191"/>
      <c r="S171" s="191"/>
      <c r="T171" s="191"/>
      <c r="U171" s="191"/>
      <c r="V171" s="191"/>
      <c r="W171" s="1624"/>
      <c r="X171" s="690"/>
      <c r="Y171" s="191"/>
      <c r="Z171" s="191"/>
      <c r="AA171" s="1625"/>
      <c r="AB171" s="1574"/>
      <c r="AC171" s="1391"/>
      <c r="AD171" s="1391"/>
      <c r="AE171" s="1391"/>
      <c r="AF171" s="1391"/>
      <c r="AG171" s="1391"/>
      <c r="AH171" s="1391"/>
      <c r="AI171" s="1391"/>
      <c r="AJ171" s="1391"/>
      <c r="AK171" s="1391"/>
      <c r="AL171" s="1392"/>
      <c r="AM171" s="1392"/>
      <c r="AN171" s="1392"/>
      <c r="AO171" s="1392"/>
      <c r="AP171" s="1392"/>
      <c r="AQ171" s="1392"/>
      <c r="AR171" s="1412"/>
      <c r="AS171" s="1392"/>
      <c r="AT171" s="1392"/>
      <c r="AU171" s="1392"/>
    </row>
    <row r="172" spans="1:47" s="1623" customFormat="1" ht="15.75" customHeight="1">
      <c r="A172" s="183"/>
      <c r="B172" s="183"/>
      <c r="C172" s="183"/>
      <c r="D172" s="183"/>
      <c r="E172" s="183"/>
      <c r="F172" s="183"/>
      <c r="G172" s="183"/>
      <c r="H172" s="183"/>
      <c r="I172" s="191"/>
      <c r="J172" s="191"/>
      <c r="K172" s="191"/>
      <c r="L172" s="191"/>
      <c r="M172" s="191"/>
      <c r="N172" s="191"/>
      <c r="O172" s="191"/>
      <c r="P172" s="191"/>
      <c r="Q172" s="191"/>
      <c r="R172" s="191"/>
      <c r="S172" s="191"/>
      <c r="T172" s="191"/>
      <c r="U172" s="191"/>
      <c r="V172" s="191"/>
      <c r="W172" s="1624"/>
      <c r="X172" s="690"/>
      <c r="Y172" s="191"/>
      <c r="Z172" s="191"/>
      <c r="AA172" s="1625"/>
      <c r="AB172" s="1574"/>
      <c r="AC172" s="1391"/>
      <c r="AD172" s="1391"/>
      <c r="AE172" s="1391"/>
      <c r="AF172" s="1391"/>
      <c r="AG172" s="1391"/>
      <c r="AH172" s="1391"/>
      <c r="AI172" s="1391"/>
      <c r="AJ172" s="1391"/>
      <c r="AK172" s="1391"/>
      <c r="AL172" s="1392"/>
      <c r="AM172" s="1392"/>
      <c r="AN172" s="1392"/>
      <c r="AO172" s="1392"/>
      <c r="AP172" s="1392"/>
      <c r="AQ172" s="1392"/>
      <c r="AR172" s="1412"/>
      <c r="AS172" s="1392"/>
      <c r="AT172" s="1392"/>
      <c r="AU172" s="1392"/>
    </row>
    <row r="173" spans="1:47" s="1623" customFormat="1" ht="15.75" customHeight="1">
      <c r="A173" s="183"/>
      <c r="B173" s="183"/>
      <c r="C173" s="183"/>
      <c r="D173" s="183"/>
      <c r="E173" s="183"/>
      <c r="F173" s="183"/>
      <c r="G173" s="183"/>
      <c r="H173" s="183"/>
      <c r="I173" s="191"/>
      <c r="J173" s="191"/>
      <c r="K173" s="191"/>
      <c r="L173" s="191"/>
      <c r="M173" s="191"/>
      <c r="N173" s="191"/>
      <c r="O173" s="191"/>
      <c r="P173" s="191"/>
      <c r="Q173" s="191"/>
      <c r="R173" s="191"/>
      <c r="S173" s="191"/>
      <c r="T173" s="191"/>
      <c r="U173" s="191"/>
      <c r="V173" s="191"/>
      <c r="W173" s="1624"/>
      <c r="X173" s="690"/>
      <c r="Y173" s="191"/>
      <c r="Z173" s="191"/>
      <c r="AA173" s="1625"/>
      <c r="AB173" s="1574"/>
      <c r="AC173" s="1391"/>
      <c r="AD173" s="1391"/>
      <c r="AE173" s="1391"/>
      <c r="AF173" s="1391"/>
      <c r="AG173" s="1391"/>
      <c r="AH173" s="1391"/>
      <c r="AI173" s="1391"/>
      <c r="AJ173" s="1391"/>
      <c r="AK173" s="1391"/>
      <c r="AL173" s="1392"/>
      <c r="AM173" s="1392"/>
      <c r="AN173" s="1392"/>
      <c r="AO173" s="1392"/>
      <c r="AP173" s="1392"/>
      <c r="AQ173" s="1392"/>
      <c r="AR173" s="1412"/>
      <c r="AS173" s="1392"/>
      <c r="AT173" s="1392"/>
      <c r="AU173" s="1392"/>
    </row>
    <row r="174" spans="1:47" s="1623" customFormat="1" ht="15.75" customHeight="1">
      <c r="A174" s="183"/>
      <c r="B174" s="183"/>
      <c r="C174" s="183"/>
      <c r="D174" s="183"/>
      <c r="E174" s="183"/>
      <c r="F174" s="183"/>
      <c r="G174" s="183"/>
      <c r="H174" s="183"/>
      <c r="I174" s="191"/>
      <c r="J174" s="191"/>
      <c r="K174" s="191"/>
      <c r="L174" s="191"/>
      <c r="M174" s="191"/>
      <c r="N174" s="191"/>
      <c r="O174" s="191"/>
      <c r="P174" s="191"/>
      <c r="Q174" s="191"/>
      <c r="R174" s="191"/>
      <c r="S174" s="191"/>
      <c r="T174" s="191"/>
      <c r="U174" s="191"/>
      <c r="V174" s="191"/>
      <c r="W174" s="1624"/>
      <c r="X174" s="690"/>
      <c r="Y174" s="191"/>
      <c r="Z174" s="191"/>
      <c r="AA174" s="1625"/>
      <c r="AB174" s="1574"/>
      <c r="AC174" s="1391"/>
      <c r="AD174" s="1391"/>
      <c r="AE174" s="1391"/>
      <c r="AF174" s="1391"/>
      <c r="AG174" s="1391"/>
      <c r="AH174" s="1391"/>
      <c r="AI174" s="1391"/>
      <c r="AJ174" s="1391"/>
      <c r="AK174" s="1391"/>
      <c r="AL174" s="1392"/>
      <c r="AM174" s="1392"/>
      <c r="AN174" s="1392"/>
      <c r="AO174" s="1392"/>
      <c r="AP174" s="1392"/>
      <c r="AQ174" s="1392"/>
      <c r="AR174" s="1412"/>
      <c r="AS174" s="1392"/>
      <c r="AT174" s="1392"/>
      <c r="AU174" s="1392"/>
    </row>
    <row r="175" spans="1:47" s="1623" customFormat="1" ht="15.75" customHeight="1">
      <c r="A175" s="183"/>
      <c r="B175" s="183"/>
      <c r="C175" s="183"/>
      <c r="D175" s="183"/>
      <c r="E175" s="183"/>
      <c r="F175" s="183"/>
      <c r="G175" s="183"/>
      <c r="H175" s="183"/>
      <c r="I175" s="191"/>
      <c r="J175" s="191"/>
      <c r="K175" s="191"/>
      <c r="L175" s="191"/>
      <c r="M175" s="191"/>
      <c r="N175" s="191"/>
      <c r="O175" s="191"/>
      <c r="P175" s="191"/>
      <c r="Q175" s="191"/>
      <c r="R175" s="191"/>
      <c r="S175" s="191"/>
      <c r="T175" s="191"/>
      <c r="U175" s="191"/>
      <c r="V175" s="191"/>
      <c r="W175" s="1624"/>
      <c r="X175" s="690"/>
      <c r="Y175" s="191"/>
      <c r="Z175" s="191"/>
      <c r="AA175" s="1625"/>
      <c r="AB175" s="1574"/>
      <c r="AC175" s="1391"/>
      <c r="AD175" s="1391"/>
      <c r="AE175" s="1391"/>
      <c r="AF175" s="1391"/>
      <c r="AG175" s="1391"/>
      <c r="AH175" s="1391"/>
      <c r="AI175" s="1391"/>
      <c r="AJ175" s="1391"/>
      <c r="AK175" s="1391"/>
      <c r="AL175" s="1392"/>
      <c r="AM175" s="1392"/>
      <c r="AN175" s="1392"/>
      <c r="AO175" s="1392"/>
      <c r="AP175" s="1392"/>
      <c r="AQ175" s="1392"/>
      <c r="AR175" s="1412"/>
      <c r="AS175" s="1392"/>
      <c r="AT175" s="1392"/>
      <c r="AU175" s="1392"/>
    </row>
    <row r="176" spans="1:47" s="1623" customFormat="1" ht="15.75" customHeight="1">
      <c r="A176" s="183"/>
      <c r="B176" s="183"/>
      <c r="C176" s="183"/>
      <c r="D176" s="183"/>
      <c r="E176" s="183"/>
      <c r="F176" s="183"/>
      <c r="G176" s="183"/>
      <c r="H176" s="183"/>
      <c r="I176" s="191"/>
      <c r="J176" s="191"/>
      <c r="K176" s="191"/>
      <c r="L176" s="191"/>
      <c r="M176" s="191"/>
      <c r="N176" s="191"/>
      <c r="O176" s="191"/>
      <c r="P176" s="191"/>
      <c r="Q176" s="191"/>
      <c r="R176" s="191"/>
      <c r="S176" s="191"/>
      <c r="T176" s="191"/>
      <c r="U176" s="191"/>
      <c r="V176" s="191"/>
      <c r="W176" s="1624"/>
      <c r="X176" s="690"/>
      <c r="Y176" s="191"/>
      <c r="Z176" s="191"/>
      <c r="AA176" s="1625"/>
      <c r="AB176" s="1574"/>
      <c r="AC176" s="1391"/>
      <c r="AD176" s="1391"/>
      <c r="AE176" s="1391"/>
      <c r="AF176" s="1391"/>
      <c r="AG176" s="1391"/>
      <c r="AH176" s="1391"/>
      <c r="AI176" s="1391"/>
      <c r="AJ176" s="1391"/>
      <c r="AK176" s="1391"/>
      <c r="AL176" s="1392"/>
      <c r="AM176" s="1392"/>
      <c r="AN176" s="1392"/>
      <c r="AO176" s="1392"/>
      <c r="AP176" s="1392"/>
      <c r="AQ176" s="1392"/>
      <c r="AR176" s="1412"/>
      <c r="AS176" s="1392"/>
      <c r="AT176" s="1392"/>
      <c r="AU176" s="1392"/>
    </row>
    <row r="177" spans="1:47" s="1623" customFormat="1" ht="15.75" customHeight="1">
      <c r="A177" s="183"/>
      <c r="B177" s="183"/>
      <c r="C177" s="183"/>
      <c r="D177" s="183"/>
      <c r="E177" s="183"/>
      <c r="F177" s="183"/>
      <c r="G177" s="183"/>
      <c r="H177" s="183"/>
      <c r="I177" s="191"/>
      <c r="J177" s="191"/>
      <c r="K177" s="191"/>
      <c r="L177" s="191"/>
      <c r="M177" s="191"/>
      <c r="N177" s="191"/>
      <c r="O177" s="191"/>
      <c r="P177" s="191"/>
      <c r="Q177" s="191"/>
      <c r="R177" s="191"/>
      <c r="S177" s="191"/>
      <c r="T177" s="191"/>
      <c r="U177" s="191"/>
      <c r="V177" s="191"/>
      <c r="W177" s="1624"/>
      <c r="X177" s="690"/>
      <c r="Y177" s="191"/>
      <c r="Z177" s="191"/>
      <c r="AA177" s="1625"/>
      <c r="AB177" s="1574"/>
      <c r="AC177" s="1391"/>
      <c r="AD177" s="1391"/>
      <c r="AE177" s="1391"/>
      <c r="AF177" s="1391"/>
      <c r="AG177" s="1391"/>
      <c r="AH177" s="1391"/>
      <c r="AI177" s="1391"/>
      <c r="AJ177" s="1391"/>
      <c r="AK177" s="1391"/>
      <c r="AL177" s="1392"/>
      <c r="AM177" s="1392"/>
      <c r="AN177" s="1392"/>
      <c r="AO177" s="1392"/>
      <c r="AP177" s="1392"/>
      <c r="AQ177" s="1392"/>
      <c r="AR177" s="1412"/>
      <c r="AS177" s="1392"/>
      <c r="AT177" s="1392"/>
      <c r="AU177" s="1392"/>
    </row>
    <row r="178" spans="1:47" s="1623" customFormat="1" ht="15.75" customHeight="1">
      <c r="A178" s="183"/>
      <c r="B178" s="183"/>
      <c r="C178" s="183"/>
      <c r="D178" s="183"/>
      <c r="E178" s="183"/>
      <c r="F178" s="183"/>
      <c r="G178" s="183"/>
      <c r="H178" s="183"/>
      <c r="I178" s="191"/>
      <c r="J178" s="191"/>
      <c r="K178" s="191"/>
      <c r="L178" s="191"/>
      <c r="M178" s="191"/>
      <c r="N178" s="191"/>
      <c r="O178" s="191"/>
      <c r="P178" s="191"/>
      <c r="Q178" s="191"/>
      <c r="R178" s="191"/>
      <c r="S178" s="191"/>
      <c r="T178" s="191"/>
      <c r="U178" s="191"/>
      <c r="V178" s="191"/>
      <c r="W178" s="1624"/>
      <c r="X178" s="690"/>
      <c r="Y178" s="191"/>
      <c r="Z178" s="191"/>
      <c r="AA178" s="1625"/>
      <c r="AB178" s="1574"/>
      <c r="AC178" s="1391"/>
      <c r="AD178" s="1391"/>
      <c r="AE178" s="1391"/>
      <c r="AF178" s="1391"/>
      <c r="AG178" s="1391"/>
      <c r="AH178" s="1391"/>
      <c r="AI178" s="1391"/>
      <c r="AJ178" s="1391"/>
      <c r="AK178" s="1391"/>
      <c r="AL178" s="1392"/>
      <c r="AM178" s="1392"/>
      <c r="AN178" s="1392"/>
      <c r="AO178" s="1392"/>
      <c r="AP178" s="1392"/>
      <c r="AQ178" s="1392"/>
      <c r="AR178" s="1412"/>
      <c r="AS178" s="1392"/>
      <c r="AT178" s="1392"/>
      <c r="AU178" s="1392"/>
    </row>
    <row r="179" spans="1:47" s="1623" customFormat="1" ht="15.75" customHeight="1">
      <c r="A179" s="183"/>
      <c r="B179" s="183"/>
      <c r="C179" s="183"/>
      <c r="D179" s="183"/>
      <c r="E179" s="183"/>
      <c r="F179" s="183"/>
      <c r="G179" s="183"/>
      <c r="H179" s="183"/>
      <c r="I179" s="191"/>
      <c r="J179" s="191"/>
      <c r="K179" s="191"/>
      <c r="L179" s="191"/>
      <c r="M179" s="191"/>
      <c r="N179" s="191"/>
      <c r="O179" s="191"/>
      <c r="P179" s="191"/>
      <c r="Q179" s="191"/>
      <c r="R179" s="191"/>
      <c r="S179" s="191"/>
      <c r="T179" s="191"/>
      <c r="U179" s="191"/>
      <c r="V179" s="191"/>
      <c r="W179" s="1624"/>
      <c r="X179" s="690"/>
      <c r="Y179" s="191"/>
      <c r="Z179" s="191"/>
      <c r="AA179" s="1625"/>
      <c r="AB179" s="1574"/>
      <c r="AC179" s="1391"/>
      <c r="AD179" s="1391"/>
      <c r="AE179" s="1391"/>
      <c r="AF179" s="1391"/>
      <c r="AG179" s="1391"/>
      <c r="AH179" s="1391"/>
      <c r="AI179" s="1391"/>
      <c r="AJ179" s="1391"/>
      <c r="AK179" s="1391"/>
      <c r="AL179" s="1392"/>
      <c r="AM179" s="1392"/>
      <c r="AN179" s="1392"/>
      <c r="AO179" s="1392"/>
      <c r="AP179" s="1392"/>
      <c r="AQ179" s="1392"/>
      <c r="AR179" s="1412"/>
      <c r="AS179" s="1392"/>
      <c r="AT179" s="1392"/>
      <c r="AU179" s="1392"/>
    </row>
    <row r="180" spans="1:47" s="1623" customFormat="1" ht="15.75" customHeight="1">
      <c r="A180" s="183"/>
      <c r="B180" s="183"/>
      <c r="C180" s="183"/>
      <c r="D180" s="183"/>
      <c r="E180" s="183"/>
      <c r="F180" s="183"/>
      <c r="G180" s="183"/>
      <c r="H180" s="183"/>
      <c r="I180" s="191"/>
      <c r="J180" s="191"/>
      <c r="K180" s="191"/>
      <c r="L180" s="191"/>
      <c r="M180" s="191"/>
      <c r="N180" s="191"/>
      <c r="O180" s="191"/>
      <c r="P180" s="191"/>
      <c r="Q180" s="191"/>
      <c r="R180" s="191"/>
      <c r="S180" s="191"/>
      <c r="T180" s="191"/>
      <c r="U180" s="191"/>
      <c r="V180" s="191"/>
      <c r="W180" s="1624"/>
      <c r="X180" s="690"/>
      <c r="Y180" s="191"/>
      <c r="Z180" s="191"/>
      <c r="AA180" s="1625"/>
      <c r="AB180" s="1574"/>
      <c r="AC180" s="1391"/>
      <c r="AD180" s="1391"/>
      <c r="AE180" s="1391"/>
      <c r="AF180" s="1391"/>
      <c r="AG180" s="1391"/>
      <c r="AH180" s="1391"/>
      <c r="AI180" s="1391"/>
      <c r="AJ180" s="1391"/>
      <c r="AK180" s="1391"/>
      <c r="AL180" s="1392"/>
      <c r="AM180" s="1392"/>
      <c r="AN180" s="1392"/>
      <c r="AO180" s="1392"/>
      <c r="AP180" s="1392"/>
      <c r="AQ180" s="1392"/>
      <c r="AR180" s="1412"/>
      <c r="AS180" s="1392"/>
      <c r="AT180" s="1392"/>
      <c r="AU180" s="1392"/>
    </row>
    <row r="181" spans="1:47" s="1623" customFormat="1" ht="15.75" customHeight="1">
      <c r="A181" s="183"/>
      <c r="B181" s="183"/>
      <c r="C181" s="183"/>
      <c r="D181" s="183"/>
      <c r="E181" s="183"/>
      <c r="F181" s="183"/>
      <c r="G181" s="183"/>
      <c r="H181" s="183"/>
      <c r="I181" s="191"/>
      <c r="J181" s="191"/>
      <c r="K181" s="191"/>
      <c r="L181" s="191"/>
      <c r="M181" s="191"/>
      <c r="N181" s="191"/>
      <c r="O181" s="191"/>
      <c r="P181" s="191"/>
      <c r="Q181" s="191"/>
      <c r="R181" s="191"/>
      <c r="S181" s="191"/>
      <c r="T181" s="191"/>
      <c r="U181" s="191"/>
      <c r="V181" s="191"/>
      <c r="W181" s="1624"/>
      <c r="X181" s="690"/>
      <c r="Y181" s="191"/>
      <c r="Z181" s="191"/>
      <c r="AA181" s="1625"/>
      <c r="AB181" s="1574"/>
      <c r="AC181" s="1391"/>
      <c r="AD181" s="1391"/>
      <c r="AE181" s="1391"/>
      <c r="AF181" s="1391"/>
      <c r="AG181" s="1391"/>
      <c r="AH181" s="1391"/>
      <c r="AI181" s="1391"/>
      <c r="AJ181" s="1391"/>
      <c r="AK181" s="1391"/>
      <c r="AL181" s="1392"/>
      <c r="AM181" s="1392"/>
      <c r="AN181" s="1392"/>
      <c r="AO181" s="1392"/>
      <c r="AP181" s="1392"/>
      <c r="AQ181" s="1392"/>
      <c r="AR181" s="1412"/>
      <c r="AS181" s="1392"/>
      <c r="AT181" s="1392"/>
      <c r="AU181" s="1392"/>
    </row>
    <row r="182" spans="1:47" s="1623" customFormat="1" ht="15.75" customHeight="1">
      <c r="A182" s="183"/>
      <c r="B182" s="183"/>
      <c r="C182" s="183"/>
      <c r="D182" s="183"/>
      <c r="E182" s="183"/>
      <c r="F182" s="183"/>
      <c r="G182" s="183"/>
      <c r="H182" s="183"/>
      <c r="I182" s="191"/>
      <c r="J182" s="191"/>
      <c r="K182" s="191"/>
      <c r="L182" s="191"/>
      <c r="M182" s="191"/>
      <c r="N182" s="191"/>
      <c r="O182" s="191"/>
      <c r="P182" s="191"/>
      <c r="Q182" s="191"/>
      <c r="R182" s="191"/>
      <c r="S182" s="191"/>
      <c r="T182" s="191"/>
      <c r="U182" s="191"/>
      <c r="V182" s="191"/>
      <c r="W182" s="1624"/>
      <c r="X182" s="690"/>
      <c r="Y182" s="191"/>
      <c r="Z182" s="191"/>
      <c r="AA182" s="1625"/>
      <c r="AB182" s="1574"/>
      <c r="AC182" s="1391"/>
      <c r="AD182" s="1391"/>
      <c r="AE182" s="1391"/>
      <c r="AF182" s="1391"/>
      <c r="AG182" s="1391"/>
      <c r="AH182" s="1391"/>
      <c r="AI182" s="1391"/>
      <c r="AJ182" s="1391"/>
      <c r="AK182" s="1391"/>
      <c r="AL182" s="1392"/>
      <c r="AM182" s="1392"/>
      <c r="AN182" s="1392"/>
      <c r="AO182" s="1392"/>
      <c r="AP182" s="1392"/>
      <c r="AQ182" s="1392"/>
      <c r="AR182" s="1412"/>
      <c r="AS182" s="1392"/>
      <c r="AT182" s="1392"/>
      <c r="AU182" s="1392"/>
    </row>
    <row r="183" spans="1:47" s="1623" customFormat="1" ht="15.75" customHeight="1">
      <c r="A183" s="183"/>
      <c r="B183" s="183"/>
      <c r="C183" s="183"/>
      <c r="D183" s="183"/>
      <c r="E183" s="183"/>
      <c r="F183" s="183"/>
      <c r="G183" s="183"/>
      <c r="H183" s="183"/>
      <c r="I183" s="191"/>
      <c r="J183" s="191"/>
      <c r="K183" s="191"/>
      <c r="L183" s="191"/>
      <c r="M183" s="191"/>
      <c r="N183" s="191"/>
      <c r="O183" s="191"/>
      <c r="P183" s="191"/>
      <c r="Q183" s="191"/>
      <c r="R183" s="191"/>
      <c r="S183" s="191"/>
      <c r="T183" s="191"/>
      <c r="U183" s="191"/>
      <c r="V183" s="191"/>
      <c r="W183" s="1624"/>
      <c r="X183" s="690"/>
      <c r="Y183" s="191"/>
      <c r="Z183" s="191"/>
      <c r="AA183" s="1625"/>
      <c r="AB183" s="1574"/>
      <c r="AC183" s="1391"/>
      <c r="AD183" s="1391"/>
      <c r="AE183" s="1391"/>
      <c r="AF183" s="1391"/>
      <c r="AG183" s="1391"/>
      <c r="AH183" s="1391"/>
      <c r="AI183" s="1391"/>
      <c r="AJ183" s="1391"/>
      <c r="AK183" s="1391"/>
      <c r="AL183" s="1392"/>
      <c r="AM183" s="1392"/>
      <c r="AN183" s="1392"/>
      <c r="AO183" s="1392"/>
      <c r="AP183" s="1392"/>
      <c r="AQ183" s="1392"/>
      <c r="AR183" s="1412"/>
      <c r="AS183" s="1392"/>
      <c r="AT183" s="1392"/>
      <c r="AU183" s="1392"/>
    </row>
    <row r="184" spans="1:47" s="1623" customFormat="1" ht="15.75" customHeight="1">
      <c r="A184" s="183"/>
      <c r="B184" s="183"/>
      <c r="C184" s="183"/>
      <c r="D184" s="183"/>
      <c r="E184" s="183"/>
      <c r="F184" s="183"/>
      <c r="G184" s="183"/>
      <c r="H184" s="183"/>
      <c r="I184" s="191"/>
      <c r="J184" s="191"/>
      <c r="K184" s="191"/>
      <c r="L184" s="191"/>
      <c r="M184" s="191"/>
      <c r="N184" s="191"/>
      <c r="O184" s="191"/>
      <c r="P184" s="191"/>
      <c r="Q184" s="191"/>
      <c r="R184" s="191"/>
      <c r="S184" s="191"/>
      <c r="T184" s="191"/>
      <c r="U184" s="191"/>
      <c r="V184" s="191"/>
      <c r="W184" s="1624"/>
      <c r="X184" s="690"/>
      <c r="Y184" s="191"/>
      <c r="Z184" s="191"/>
      <c r="AA184" s="1625"/>
      <c r="AB184" s="1574"/>
      <c r="AC184" s="1391"/>
      <c r="AD184" s="1391"/>
      <c r="AE184" s="1391"/>
      <c r="AF184" s="1391"/>
      <c r="AG184" s="1391"/>
      <c r="AH184" s="1391"/>
      <c r="AI184" s="1391"/>
      <c r="AJ184" s="1391"/>
      <c r="AK184" s="1391"/>
      <c r="AL184" s="1392"/>
      <c r="AM184" s="1392"/>
      <c r="AN184" s="1392"/>
      <c r="AO184" s="1392"/>
      <c r="AP184" s="1392"/>
      <c r="AQ184" s="1392"/>
      <c r="AR184" s="1412"/>
      <c r="AS184" s="1392"/>
      <c r="AT184" s="1392"/>
      <c r="AU184" s="1392"/>
    </row>
    <row r="185" spans="1:47" s="1623" customFormat="1" ht="15.75" customHeight="1">
      <c r="A185" s="183"/>
      <c r="B185" s="183"/>
      <c r="C185" s="183"/>
      <c r="D185" s="183"/>
      <c r="E185" s="183"/>
      <c r="F185" s="183"/>
      <c r="G185" s="183"/>
      <c r="H185" s="183"/>
      <c r="I185" s="191"/>
      <c r="J185" s="191"/>
      <c r="K185" s="191"/>
      <c r="L185" s="191"/>
      <c r="M185" s="191"/>
      <c r="N185" s="191"/>
      <c r="O185" s="191"/>
      <c r="P185" s="191"/>
      <c r="Q185" s="191"/>
      <c r="R185" s="191"/>
      <c r="S185" s="191"/>
      <c r="T185" s="191"/>
      <c r="U185" s="191"/>
      <c r="V185" s="191"/>
      <c r="W185" s="1624"/>
      <c r="X185" s="690"/>
      <c r="Y185" s="191"/>
      <c r="Z185" s="191"/>
      <c r="AA185" s="1625"/>
      <c r="AB185" s="1574"/>
      <c r="AC185" s="1391"/>
      <c r="AD185" s="1391"/>
      <c r="AE185" s="1391"/>
      <c r="AF185" s="1391"/>
      <c r="AG185" s="1391"/>
      <c r="AH185" s="1391"/>
      <c r="AI185" s="1391"/>
      <c r="AJ185" s="1391"/>
      <c r="AK185" s="1391"/>
      <c r="AL185" s="1392"/>
      <c r="AM185" s="1392"/>
      <c r="AN185" s="1392"/>
      <c r="AO185" s="1392"/>
      <c r="AP185" s="1392"/>
      <c r="AQ185" s="1392"/>
      <c r="AR185" s="1412"/>
      <c r="AS185" s="1392"/>
      <c r="AT185" s="1392"/>
      <c r="AU185" s="1392"/>
    </row>
    <row r="186" spans="1:47" s="1623" customFormat="1" ht="15.75" customHeight="1">
      <c r="A186" s="183"/>
      <c r="B186" s="183"/>
      <c r="C186" s="183"/>
      <c r="D186" s="183"/>
      <c r="E186" s="183"/>
      <c r="F186" s="183"/>
      <c r="G186" s="183"/>
      <c r="H186" s="183"/>
      <c r="I186" s="191"/>
      <c r="J186" s="191"/>
      <c r="K186" s="191"/>
      <c r="L186" s="191"/>
      <c r="M186" s="191"/>
      <c r="N186" s="191"/>
      <c r="O186" s="191"/>
      <c r="P186" s="191"/>
      <c r="Q186" s="191"/>
      <c r="R186" s="191"/>
      <c r="S186" s="191"/>
      <c r="T186" s="191"/>
      <c r="U186" s="191"/>
      <c r="V186" s="191"/>
      <c r="W186" s="1624"/>
      <c r="X186" s="690"/>
      <c r="Y186" s="191"/>
      <c r="Z186" s="191"/>
      <c r="AA186" s="1625"/>
      <c r="AB186" s="1574"/>
      <c r="AC186" s="1391"/>
      <c r="AD186" s="1391"/>
      <c r="AE186" s="1391"/>
      <c r="AF186" s="1391"/>
      <c r="AG186" s="1391"/>
      <c r="AH186" s="1391"/>
      <c r="AI186" s="1391"/>
      <c r="AJ186" s="1391"/>
      <c r="AK186" s="1391"/>
      <c r="AL186" s="1392"/>
      <c r="AM186" s="1392"/>
      <c r="AN186" s="1392"/>
      <c r="AO186" s="1392"/>
      <c r="AP186" s="1392"/>
      <c r="AQ186" s="1392"/>
      <c r="AR186" s="1412"/>
      <c r="AS186" s="1392"/>
      <c r="AT186" s="1392"/>
      <c r="AU186" s="1392"/>
    </row>
    <row r="187" spans="1:47" s="1623" customFormat="1" ht="15.75" customHeight="1">
      <c r="A187" s="183"/>
      <c r="B187" s="183"/>
      <c r="C187" s="183"/>
      <c r="D187" s="183"/>
      <c r="E187" s="183"/>
      <c r="F187" s="183"/>
      <c r="G187" s="183"/>
      <c r="H187" s="183"/>
      <c r="I187" s="191"/>
      <c r="J187" s="191"/>
      <c r="K187" s="191"/>
      <c r="L187" s="191"/>
      <c r="M187" s="191"/>
      <c r="N187" s="191"/>
      <c r="O187" s="191"/>
      <c r="P187" s="191"/>
      <c r="Q187" s="191"/>
      <c r="R187" s="191"/>
      <c r="S187" s="191"/>
      <c r="T187" s="191"/>
      <c r="U187" s="191"/>
      <c r="V187" s="191"/>
      <c r="W187" s="1624"/>
      <c r="X187" s="690"/>
      <c r="Y187" s="191"/>
      <c r="Z187" s="191"/>
      <c r="AA187" s="1625"/>
      <c r="AB187" s="1574"/>
      <c r="AC187" s="1391"/>
      <c r="AD187" s="1391"/>
      <c r="AE187" s="1391"/>
      <c r="AF187" s="1391"/>
      <c r="AG187" s="1391"/>
      <c r="AH187" s="1391"/>
      <c r="AI187" s="1391"/>
      <c r="AJ187" s="1391"/>
      <c r="AK187" s="1391"/>
      <c r="AL187" s="1392"/>
      <c r="AM187" s="1392"/>
      <c r="AN187" s="1392"/>
      <c r="AO187" s="1392"/>
      <c r="AP187" s="1392"/>
      <c r="AQ187" s="1392"/>
      <c r="AR187" s="1412"/>
      <c r="AS187" s="1392"/>
      <c r="AT187" s="1392"/>
      <c r="AU187" s="1392"/>
    </row>
    <row r="188" spans="1:47" s="1623" customFormat="1" ht="15.75" customHeight="1">
      <c r="A188" s="183"/>
      <c r="B188" s="183"/>
      <c r="C188" s="183"/>
      <c r="D188" s="183"/>
      <c r="E188" s="183"/>
      <c r="F188" s="183"/>
      <c r="G188" s="183"/>
      <c r="H188" s="183"/>
      <c r="I188" s="191"/>
      <c r="J188" s="191"/>
      <c r="K188" s="191"/>
      <c r="L188" s="191"/>
      <c r="M188" s="191"/>
      <c r="N188" s="191"/>
      <c r="O188" s="191"/>
      <c r="P188" s="191"/>
      <c r="Q188" s="191"/>
      <c r="R188" s="191"/>
      <c r="S188" s="191"/>
      <c r="T188" s="191"/>
      <c r="U188" s="191"/>
      <c r="V188" s="191"/>
      <c r="W188" s="1624"/>
      <c r="X188" s="690"/>
      <c r="Y188" s="191"/>
      <c r="Z188" s="191"/>
      <c r="AA188" s="1625"/>
      <c r="AB188" s="1574"/>
      <c r="AC188" s="1391"/>
      <c r="AD188" s="1391"/>
      <c r="AE188" s="1391"/>
      <c r="AF188" s="1391"/>
      <c r="AG188" s="1391"/>
      <c r="AH188" s="1391"/>
      <c r="AI188" s="1391"/>
      <c r="AJ188" s="1391"/>
      <c r="AK188" s="1391"/>
      <c r="AL188" s="1392"/>
      <c r="AM188" s="1392"/>
      <c r="AN188" s="1392"/>
      <c r="AO188" s="1392"/>
      <c r="AP188" s="1392"/>
      <c r="AQ188" s="1392"/>
      <c r="AR188" s="1412"/>
      <c r="AS188" s="1392"/>
      <c r="AT188" s="1392"/>
      <c r="AU188" s="1392"/>
    </row>
    <row r="189" spans="1:47" s="1623" customFormat="1" ht="15.75" customHeight="1">
      <c r="A189" s="183"/>
      <c r="B189" s="183"/>
      <c r="C189" s="183"/>
      <c r="D189" s="183"/>
      <c r="E189" s="183"/>
      <c r="F189" s="183"/>
      <c r="G189" s="183"/>
      <c r="H189" s="183"/>
      <c r="I189" s="191"/>
      <c r="J189" s="191"/>
      <c r="K189" s="191"/>
      <c r="L189" s="191"/>
      <c r="M189" s="191"/>
      <c r="N189" s="191"/>
      <c r="O189" s="191"/>
      <c r="P189" s="191"/>
      <c r="Q189" s="191"/>
      <c r="R189" s="191"/>
      <c r="S189" s="191"/>
      <c r="T189" s="191"/>
      <c r="U189" s="191"/>
      <c r="V189" s="191"/>
      <c r="W189" s="1624"/>
      <c r="X189" s="690"/>
      <c r="Y189" s="191"/>
      <c r="Z189" s="191"/>
      <c r="AA189" s="1625"/>
      <c r="AB189" s="1574"/>
      <c r="AC189" s="1391"/>
      <c r="AD189" s="1391"/>
      <c r="AE189" s="1391"/>
      <c r="AF189" s="1391"/>
      <c r="AG189" s="1391"/>
      <c r="AH189" s="1391"/>
      <c r="AI189" s="1391"/>
      <c r="AJ189" s="1391"/>
      <c r="AK189" s="1391"/>
      <c r="AL189" s="1392"/>
      <c r="AM189" s="1392"/>
      <c r="AN189" s="1392"/>
      <c r="AO189" s="1392"/>
      <c r="AP189" s="1392"/>
      <c r="AQ189" s="1392"/>
      <c r="AR189" s="1412"/>
      <c r="AS189" s="1392"/>
      <c r="AT189" s="1392"/>
      <c r="AU189" s="1392"/>
    </row>
    <row r="190" spans="1:47" s="1623" customFormat="1" ht="15.75" customHeight="1">
      <c r="A190" s="183"/>
      <c r="B190" s="183"/>
      <c r="C190" s="183"/>
      <c r="D190" s="183"/>
      <c r="E190" s="183"/>
      <c r="F190" s="183"/>
      <c r="G190" s="183"/>
      <c r="H190" s="183"/>
      <c r="I190" s="191"/>
      <c r="J190" s="191"/>
      <c r="K190" s="191"/>
      <c r="L190" s="191"/>
      <c r="M190" s="191"/>
      <c r="N190" s="191"/>
      <c r="O190" s="191"/>
      <c r="P190" s="191"/>
      <c r="Q190" s="191"/>
      <c r="R190" s="191"/>
      <c r="S190" s="191"/>
      <c r="T190" s="191"/>
      <c r="U190" s="191"/>
      <c r="V190" s="191"/>
      <c r="W190" s="1624"/>
      <c r="X190" s="690"/>
      <c r="Y190" s="191"/>
      <c r="Z190" s="191"/>
      <c r="AA190" s="1625"/>
      <c r="AB190" s="1574"/>
      <c r="AC190" s="1391"/>
      <c r="AD190" s="1391"/>
      <c r="AE190" s="1391"/>
      <c r="AF190" s="1391"/>
      <c r="AG190" s="1391"/>
      <c r="AH190" s="1391"/>
      <c r="AI190" s="1391"/>
      <c r="AJ190" s="1391"/>
      <c r="AK190" s="1391"/>
      <c r="AL190" s="1392"/>
      <c r="AM190" s="1392"/>
      <c r="AN190" s="1392"/>
      <c r="AO190" s="1392"/>
      <c r="AP190" s="1392"/>
      <c r="AQ190" s="1392"/>
      <c r="AR190" s="1412"/>
      <c r="AS190" s="1392"/>
      <c r="AT190" s="1392"/>
      <c r="AU190" s="1392"/>
    </row>
    <row r="191" spans="1:47" s="1623" customFormat="1" ht="15.75" customHeight="1">
      <c r="A191" s="183"/>
      <c r="B191" s="183"/>
      <c r="C191" s="183"/>
      <c r="D191" s="183"/>
      <c r="E191" s="183"/>
      <c r="F191" s="183"/>
      <c r="G191" s="183"/>
      <c r="H191" s="183"/>
      <c r="I191" s="191"/>
      <c r="J191" s="191"/>
      <c r="K191" s="191"/>
      <c r="L191" s="191"/>
      <c r="M191" s="191"/>
      <c r="N191" s="191"/>
      <c r="O191" s="191"/>
      <c r="P191" s="191"/>
      <c r="Q191" s="191"/>
      <c r="R191" s="191"/>
      <c r="S191" s="191"/>
      <c r="T191" s="191"/>
      <c r="U191" s="191"/>
      <c r="V191" s="191"/>
      <c r="W191" s="1624"/>
      <c r="X191" s="690"/>
      <c r="Y191" s="191"/>
      <c r="Z191" s="191"/>
      <c r="AA191" s="1625"/>
      <c r="AB191" s="1574"/>
      <c r="AC191" s="1391"/>
      <c r="AD191" s="1391"/>
      <c r="AE191" s="1391"/>
      <c r="AF191" s="1391"/>
      <c r="AG191" s="1391"/>
      <c r="AH191" s="1391"/>
      <c r="AI191" s="1391"/>
      <c r="AJ191" s="1391"/>
      <c r="AK191" s="1391"/>
      <c r="AL191" s="1392"/>
      <c r="AM191" s="1392"/>
      <c r="AN191" s="1392"/>
      <c r="AO191" s="1392"/>
      <c r="AP191" s="1392"/>
      <c r="AQ191" s="1392"/>
      <c r="AR191" s="1412"/>
      <c r="AS191" s="1392"/>
      <c r="AT191" s="1392"/>
      <c r="AU191" s="1392"/>
    </row>
    <row r="192" spans="1:47" s="1623" customFormat="1" ht="15.75" customHeight="1">
      <c r="A192" s="183"/>
      <c r="B192" s="183"/>
      <c r="C192" s="183"/>
      <c r="D192" s="183"/>
      <c r="E192" s="183"/>
      <c r="F192" s="183"/>
      <c r="G192" s="183"/>
      <c r="H192" s="183"/>
      <c r="I192" s="191"/>
      <c r="J192" s="191"/>
      <c r="K192" s="191"/>
      <c r="L192" s="191"/>
      <c r="M192" s="191"/>
      <c r="N192" s="191"/>
      <c r="O192" s="191"/>
      <c r="P192" s="191"/>
      <c r="Q192" s="191"/>
      <c r="R192" s="191"/>
      <c r="S192" s="191"/>
      <c r="T192" s="191"/>
      <c r="U192" s="191"/>
      <c r="V192" s="191"/>
      <c r="W192" s="1624"/>
      <c r="X192" s="690"/>
      <c r="Y192" s="191"/>
      <c r="Z192" s="191"/>
      <c r="AA192" s="1625"/>
      <c r="AB192" s="1574"/>
      <c r="AC192" s="1391"/>
      <c r="AD192" s="1391"/>
      <c r="AE192" s="1391"/>
      <c r="AF192" s="1391"/>
      <c r="AG192" s="1391"/>
      <c r="AH192" s="1391"/>
      <c r="AI192" s="1391"/>
      <c r="AJ192" s="1391"/>
      <c r="AK192" s="1391"/>
      <c r="AL192" s="1392"/>
      <c r="AM192" s="1392"/>
      <c r="AN192" s="1392"/>
      <c r="AO192" s="1392"/>
      <c r="AP192" s="1392"/>
      <c r="AQ192" s="1392"/>
      <c r="AR192" s="1412"/>
      <c r="AS192" s="1392"/>
      <c r="AT192" s="1392"/>
      <c r="AU192" s="1392"/>
    </row>
    <row r="193" spans="1:47" s="1623" customFormat="1" ht="15.75" customHeight="1">
      <c r="A193" s="183"/>
      <c r="B193" s="183"/>
      <c r="C193" s="183"/>
      <c r="D193" s="183"/>
      <c r="E193" s="183"/>
      <c r="F193" s="183"/>
      <c r="G193" s="183"/>
      <c r="H193" s="183"/>
      <c r="I193" s="191"/>
      <c r="J193" s="191"/>
      <c r="K193" s="191"/>
      <c r="L193" s="191"/>
      <c r="M193" s="191"/>
      <c r="N193" s="191"/>
      <c r="O193" s="191"/>
      <c r="P193" s="191"/>
      <c r="Q193" s="191"/>
      <c r="R193" s="191"/>
      <c r="S193" s="191"/>
      <c r="T193" s="191"/>
      <c r="U193" s="191"/>
      <c r="V193" s="191"/>
      <c r="W193" s="1624"/>
      <c r="X193" s="690"/>
      <c r="Y193" s="191"/>
      <c r="Z193" s="191"/>
      <c r="AA193" s="1625"/>
      <c r="AB193" s="1574"/>
      <c r="AC193" s="1391"/>
      <c r="AD193" s="1391"/>
      <c r="AE193" s="1391"/>
      <c r="AF193" s="1391"/>
      <c r="AG193" s="1391"/>
      <c r="AH193" s="1391"/>
      <c r="AI193" s="1391"/>
      <c r="AJ193" s="1391"/>
      <c r="AK193" s="1391"/>
      <c r="AL193" s="1392"/>
      <c r="AM193" s="1392"/>
      <c r="AN193" s="1392"/>
      <c r="AO193" s="1392"/>
      <c r="AP193" s="1392"/>
      <c r="AQ193" s="1392"/>
      <c r="AR193" s="1412"/>
      <c r="AS193" s="1392"/>
      <c r="AT193" s="1392"/>
      <c r="AU193" s="1392"/>
    </row>
    <row r="194" spans="1:47" s="1623" customFormat="1" ht="15.75" customHeight="1">
      <c r="A194" s="183"/>
      <c r="B194" s="183"/>
      <c r="C194" s="183"/>
      <c r="D194" s="183"/>
      <c r="E194" s="183"/>
      <c r="F194" s="183"/>
      <c r="G194" s="183"/>
      <c r="H194" s="183"/>
      <c r="I194" s="191"/>
      <c r="J194" s="191"/>
      <c r="K194" s="191"/>
      <c r="L194" s="191"/>
      <c r="M194" s="191"/>
      <c r="N194" s="191"/>
      <c r="O194" s="191"/>
      <c r="P194" s="191"/>
      <c r="Q194" s="191"/>
      <c r="R194" s="191"/>
      <c r="S194" s="191"/>
      <c r="T194" s="191"/>
      <c r="U194" s="191"/>
      <c r="V194" s="191"/>
      <c r="W194" s="1624"/>
      <c r="X194" s="690"/>
      <c r="Y194" s="191"/>
      <c r="Z194" s="191"/>
      <c r="AA194" s="1625"/>
      <c r="AB194" s="1574"/>
      <c r="AC194" s="1391"/>
      <c r="AD194" s="1391"/>
      <c r="AE194" s="1391"/>
      <c r="AF194" s="1391"/>
      <c r="AG194" s="1391"/>
      <c r="AH194" s="1391"/>
      <c r="AI194" s="1391"/>
      <c r="AJ194" s="1391"/>
      <c r="AK194" s="1391"/>
      <c r="AL194" s="1392"/>
      <c r="AM194" s="1392"/>
      <c r="AN194" s="1392"/>
      <c r="AO194" s="1392"/>
      <c r="AP194" s="1392"/>
      <c r="AQ194" s="1392"/>
      <c r="AR194" s="1412"/>
      <c r="AS194" s="1392"/>
      <c r="AT194" s="1392"/>
      <c r="AU194" s="1392"/>
    </row>
    <row r="195" spans="1:47" s="1623" customFormat="1" ht="15.75" customHeight="1">
      <c r="A195" s="183"/>
      <c r="B195" s="183"/>
      <c r="C195" s="183"/>
      <c r="D195" s="183"/>
      <c r="E195" s="183"/>
      <c r="F195" s="183"/>
      <c r="G195" s="183"/>
      <c r="H195" s="183"/>
      <c r="I195" s="191"/>
      <c r="J195" s="191"/>
      <c r="K195" s="191"/>
      <c r="L195" s="191"/>
      <c r="M195" s="191"/>
      <c r="N195" s="191"/>
      <c r="O195" s="191"/>
      <c r="P195" s="191"/>
      <c r="Q195" s="191"/>
      <c r="R195" s="191"/>
      <c r="S195" s="191"/>
      <c r="T195" s="191"/>
      <c r="U195" s="191"/>
      <c r="V195" s="191"/>
      <c r="W195" s="1624"/>
      <c r="X195" s="690"/>
      <c r="Y195" s="191"/>
      <c r="Z195" s="191"/>
      <c r="AA195" s="1625"/>
      <c r="AB195" s="1574"/>
      <c r="AC195" s="1391"/>
      <c r="AD195" s="1391"/>
      <c r="AE195" s="1391"/>
      <c r="AF195" s="1391"/>
      <c r="AG195" s="1391"/>
      <c r="AH195" s="1391"/>
      <c r="AI195" s="1391"/>
      <c r="AJ195" s="1391"/>
      <c r="AK195" s="1391"/>
      <c r="AL195" s="1392"/>
      <c r="AM195" s="1392"/>
      <c r="AN195" s="1392"/>
      <c r="AO195" s="1392"/>
      <c r="AP195" s="1392"/>
      <c r="AQ195" s="1392"/>
      <c r="AR195" s="1412"/>
      <c r="AS195" s="1392"/>
      <c r="AT195" s="1392"/>
      <c r="AU195" s="1392"/>
    </row>
    <row r="196" spans="1:47" s="1623" customFormat="1" ht="15.75" customHeight="1">
      <c r="A196" s="183"/>
      <c r="B196" s="183"/>
      <c r="C196" s="183"/>
      <c r="D196" s="183"/>
      <c r="E196" s="183"/>
      <c r="F196" s="183"/>
      <c r="G196" s="183"/>
      <c r="H196" s="183"/>
      <c r="I196" s="191"/>
      <c r="J196" s="191"/>
      <c r="K196" s="191"/>
      <c r="L196" s="191"/>
      <c r="M196" s="191"/>
      <c r="N196" s="191"/>
      <c r="O196" s="191"/>
      <c r="P196" s="191"/>
      <c r="Q196" s="191"/>
      <c r="R196" s="191"/>
      <c r="S196" s="191"/>
      <c r="T196" s="191"/>
      <c r="U196" s="191"/>
      <c r="V196" s="191"/>
      <c r="W196" s="1624"/>
      <c r="X196" s="690"/>
      <c r="Y196" s="191"/>
      <c r="Z196" s="191"/>
      <c r="AA196" s="1625"/>
      <c r="AB196" s="1574"/>
      <c r="AC196" s="1391"/>
      <c r="AD196" s="1391"/>
      <c r="AE196" s="1391"/>
      <c r="AF196" s="1391"/>
      <c r="AG196" s="1391"/>
      <c r="AH196" s="1391"/>
      <c r="AI196" s="1391"/>
      <c r="AJ196" s="1391"/>
      <c r="AK196" s="1391"/>
      <c r="AL196" s="1392"/>
      <c r="AM196" s="1392"/>
      <c r="AN196" s="1392"/>
      <c r="AO196" s="1392"/>
      <c r="AP196" s="1392"/>
      <c r="AQ196" s="1392"/>
      <c r="AR196" s="1412"/>
      <c r="AS196" s="1392"/>
      <c r="AT196" s="1392"/>
      <c r="AU196" s="1392"/>
    </row>
    <row r="197" spans="1:47" s="1623" customFormat="1" ht="15.75" customHeight="1">
      <c r="A197" s="183"/>
      <c r="B197" s="183"/>
      <c r="C197" s="183"/>
      <c r="D197" s="183"/>
      <c r="E197" s="183"/>
      <c r="F197" s="183"/>
      <c r="G197" s="183"/>
      <c r="H197" s="183"/>
      <c r="I197" s="191"/>
      <c r="J197" s="191"/>
      <c r="K197" s="191"/>
      <c r="L197" s="191"/>
      <c r="M197" s="191"/>
      <c r="N197" s="191"/>
      <c r="O197" s="191"/>
      <c r="P197" s="191"/>
      <c r="Q197" s="191"/>
      <c r="R197" s="191"/>
      <c r="S197" s="191"/>
      <c r="T197" s="191"/>
      <c r="U197" s="191"/>
      <c r="V197" s="191"/>
      <c r="W197" s="1624"/>
      <c r="X197" s="690"/>
      <c r="Y197" s="191"/>
      <c r="Z197" s="191"/>
      <c r="AA197" s="1625"/>
      <c r="AB197" s="1574"/>
      <c r="AC197" s="1391"/>
      <c r="AD197" s="1391"/>
      <c r="AE197" s="1391"/>
      <c r="AF197" s="1391"/>
      <c r="AG197" s="1391"/>
      <c r="AH197" s="1391"/>
      <c r="AI197" s="1391"/>
      <c r="AJ197" s="1391"/>
      <c r="AK197" s="1391"/>
      <c r="AL197" s="1392"/>
      <c r="AM197" s="1392"/>
      <c r="AN197" s="1392"/>
      <c r="AO197" s="1392"/>
      <c r="AP197" s="1392"/>
      <c r="AQ197" s="1392"/>
      <c r="AR197" s="1412"/>
      <c r="AS197" s="1392"/>
      <c r="AT197" s="1392"/>
      <c r="AU197" s="1392"/>
    </row>
    <row r="198" spans="1:47" s="1623" customFormat="1" ht="15.75" customHeight="1">
      <c r="A198" s="183"/>
      <c r="B198" s="183"/>
      <c r="C198" s="183"/>
      <c r="D198" s="183"/>
      <c r="E198" s="183"/>
      <c r="F198" s="183"/>
      <c r="G198" s="183"/>
      <c r="H198" s="183"/>
      <c r="I198" s="191"/>
      <c r="J198" s="191"/>
      <c r="K198" s="191"/>
      <c r="L198" s="191"/>
      <c r="M198" s="191"/>
      <c r="N198" s="191"/>
      <c r="O198" s="191"/>
      <c r="P198" s="191"/>
      <c r="Q198" s="191"/>
      <c r="R198" s="191"/>
      <c r="S198" s="191"/>
      <c r="T198" s="191"/>
      <c r="U198" s="191"/>
      <c r="V198" s="191"/>
      <c r="W198" s="1624"/>
      <c r="X198" s="690"/>
      <c r="Y198" s="191"/>
      <c r="Z198" s="191"/>
      <c r="AA198" s="1625"/>
      <c r="AB198" s="1574"/>
      <c r="AC198" s="1391"/>
      <c r="AD198" s="1391"/>
      <c r="AE198" s="1391"/>
      <c r="AF198" s="1391"/>
      <c r="AG198" s="1391"/>
      <c r="AH198" s="1391"/>
      <c r="AI198" s="1391"/>
      <c r="AJ198" s="1391"/>
      <c r="AK198" s="1391"/>
      <c r="AL198" s="1392"/>
      <c r="AM198" s="1392"/>
      <c r="AN198" s="1392"/>
      <c r="AO198" s="1392"/>
      <c r="AP198" s="1392"/>
      <c r="AQ198" s="1392"/>
      <c r="AR198" s="1412"/>
      <c r="AS198" s="1392"/>
      <c r="AT198" s="1392"/>
      <c r="AU198" s="1392"/>
    </row>
    <row r="199" spans="1:47" s="1623" customFormat="1" ht="15.75" customHeight="1">
      <c r="A199" s="183"/>
      <c r="B199" s="183"/>
      <c r="C199" s="183"/>
      <c r="D199" s="183"/>
      <c r="E199" s="183"/>
      <c r="F199" s="183"/>
      <c r="G199" s="183"/>
      <c r="H199" s="183"/>
      <c r="I199" s="191"/>
      <c r="J199" s="191"/>
      <c r="K199" s="191"/>
      <c r="L199" s="191"/>
      <c r="M199" s="191"/>
      <c r="N199" s="191"/>
      <c r="O199" s="191"/>
      <c r="P199" s="191"/>
      <c r="Q199" s="191"/>
      <c r="R199" s="191"/>
      <c r="S199" s="191"/>
      <c r="T199" s="191"/>
      <c r="U199" s="191"/>
      <c r="V199" s="191"/>
      <c r="W199" s="1624"/>
      <c r="X199" s="690"/>
      <c r="Y199" s="191"/>
      <c r="Z199" s="191"/>
      <c r="AA199" s="1625"/>
      <c r="AB199" s="1574"/>
      <c r="AC199" s="1391"/>
      <c r="AD199" s="1391"/>
      <c r="AE199" s="1391"/>
      <c r="AF199" s="1391"/>
      <c r="AG199" s="1391"/>
      <c r="AH199" s="1391"/>
      <c r="AI199" s="1391"/>
      <c r="AJ199" s="1391"/>
      <c r="AK199" s="1391"/>
      <c r="AL199" s="1392"/>
      <c r="AM199" s="1392"/>
      <c r="AN199" s="1392"/>
      <c r="AO199" s="1392"/>
      <c r="AP199" s="1392"/>
      <c r="AQ199" s="1392"/>
      <c r="AR199" s="1412"/>
      <c r="AS199" s="1392"/>
      <c r="AT199" s="1392"/>
      <c r="AU199" s="1392"/>
    </row>
    <row r="200" spans="1:47" s="1623" customFormat="1" ht="15.75" customHeight="1">
      <c r="A200" s="183"/>
      <c r="B200" s="183"/>
      <c r="C200" s="183"/>
      <c r="D200" s="183"/>
      <c r="E200" s="183"/>
      <c r="F200" s="183"/>
      <c r="G200" s="183"/>
      <c r="H200" s="183"/>
      <c r="I200" s="191"/>
      <c r="J200" s="191"/>
      <c r="K200" s="191"/>
      <c r="L200" s="191"/>
      <c r="M200" s="191"/>
      <c r="N200" s="191"/>
      <c r="O200" s="191"/>
      <c r="P200" s="191"/>
      <c r="Q200" s="191"/>
      <c r="R200" s="191"/>
      <c r="S200" s="191"/>
      <c r="T200" s="191"/>
      <c r="U200" s="191"/>
      <c r="V200" s="191"/>
      <c r="W200" s="1624"/>
      <c r="X200" s="690"/>
      <c r="Y200" s="191"/>
      <c r="Z200" s="191"/>
      <c r="AA200" s="1625"/>
      <c r="AB200" s="1574"/>
      <c r="AC200" s="1391"/>
      <c r="AD200" s="1391"/>
      <c r="AE200" s="1391"/>
      <c r="AF200" s="1391"/>
      <c r="AG200" s="1391"/>
      <c r="AH200" s="1391"/>
      <c r="AI200" s="1391"/>
      <c r="AJ200" s="1391"/>
      <c r="AK200" s="1391"/>
      <c r="AL200" s="1392"/>
      <c r="AM200" s="1392"/>
      <c r="AN200" s="1392"/>
      <c r="AO200" s="1392"/>
      <c r="AP200" s="1392"/>
      <c r="AQ200" s="1392"/>
      <c r="AR200" s="1412"/>
      <c r="AS200" s="1392"/>
      <c r="AT200" s="1392"/>
      <c r="AU200" s="1392"/>
    </row>
    <row r="201" spans="1:47" s="1623" customFormat="1" ht="15.75" customHeight="1">
      <c r="A201" s="183"/>
      <c r="B201" s="183"/>
      <c r="C201" s="183"/>
      <c r="D201" s="183"/>
      <c r="E201" s="183"/>
      <c r="F201" s="183"/>
      <c r="G201" s="183"/>
      <c r="H201" s="183"/>
      <c r="I201" s="191"/>
      <c r="J201" s="191"/>
      <c r="K201" s="191"/>
      <c r="L201" s="191"/>
      <c r="M201" s="191"/>
      <c r="N201" s="191"/>
      <c r="O201" s="191"/>
      <c r="P201" s="191"/>
      <c r="Q201" s="191"/>
      <c r="R201" s="191"/>
      <c r="S201" s="191"/>
      <c r="T201" s="191"/>
      <c r="U201" s="191"/>
      <c r="V201" s="191"/>
      <c r="W201" s="1624"/>
      <c r="X201" s="690"/>
      <c r="Y201" s="191"/>
      <c r="Z201" s="191"/>
      <c r="AA201" s="1625"/>
      <c r="AB201" s="1574"/>
      <c r="AC201" s="1391"/>
      <c r="AD201" s="1391"/>
      <c r="AE201" s="1391"/>
      <c r="AF201" s="1391"/>
      <c r="AG201" s="1391"/>
      <c r="AH201" s="1391"/>
      <c r="AI201" s="1391"/>
      <c r="AJ201" s="1391"/>
      <c r="AK201" s="1391"/>
      <c r="AL201" s="1392"/>
      <c r="AM201" s="1392"/>
      <c r="AN201" s="1392"/>
      <c r="AO201" s="1392"/>
      <c r="AP201" s="1392"/>
      <c r="AQ201" s="1392"/>
      <c r="AR201" s="1412"/>
      <c r="AS201" s="1392"/>
      <c r="AT201" s="1392"/>
      <c r="AU201" s="1392"/>
    </row>
    <row r="202" spans="1:47" s="1623" customFormat="1" ht="15.75" customHeight="1">
      <c r="A202" s="183"/>
      <c r="B202" s="183"/>
      <c r="C202" s="183"/>
      <c r="D202" s="183"/>
      <c r="E202" s="183"/>
      <c r="F202" s="183"/>
      <c r="G202" s="183"/>
      <c r="H202" s="183"/>
      <c r="I202" s="191"/>
      <c r="J202" s="191"/>
      <c r="K202" s="191"/>
      <c r="L202" s="191"/>
      <c r="M202" s="191"/>
      <c r="N202" s="191"/>
      <c r="O202" s="191"/>
      <c r="P202" s="191"/>
      <c r="Q202" s="191"/>
      <c r="R202" s="191"/>
      <c r="S202" s="191"/>
      <c r="T202" s="191"/>
      <c r="U202" s="191"/>
      <c r="V202" s="191"/>
      <c r="W202" s="1624"/>
      <c r="X202" s="690"/>
      <c r="Y202" s="191"/>
      <c r="Z202" s="191"/>
      <c r="AA202" s="1625"/>
      <c r="AB202" s="1574"/>
      <c r="AC202" s="1391"/>
      <c r="AD202" s="1391"/>
      <c r="AE202" s="1391"/>
      <c r="AF202" s="1391"/>
      <c r="AG202" s="1391"/>
      <c r="AH202" s="1391"/>
      <c r="AI202" s="1391"/>
      <c r="AJ202" s="1391"/>
      <c r="AK202" s="1391"/>
      <c r="AL202" s="1392"/>
      <c r="AM202" s="1392"/>
      <c r="AN202" s="1392"/>
      <c r="AO202" s="1392"/>
      <c r="AP202" s="1392"/>
      <c r="AQ202" s="1392"/>
      <c r="AR202" s="1412"/>
      <c r="AS202" s="1392"/>
      <c r="AT202" s="1392"/>
      <c r="AU202" s="1392"/>
    </row>
    <row r="203" spans="1:47" s="1623" customFormat="1" ht="15.75" customHeight="1">
      <c r="A203" s="183"/>
      <c r="B203" s="183"/>
      <c r="C203" s="183"/>
      <c r="D203" s="183"/>
      <c r="E203" s="183"/>
      <c r="F203" s="183"/>
      <c r="G203" s="183"/>
      <c r="H203" s="183"/>
      <c r="I203" s="191"/>
      <c r="J203" s="191"/>
      <c r="K203" s="191"/>
      <c r="L203" s="191"/>
      <c r="M203" s="191"/>
      <c r="N203" s="191"/>
      <c r="O203" s="191"/>
      <c r="P203" s="191"/>
      <c r="Q203" s="191"/>
      <c r="R203" s="191"/>
      <c r="S203" s="191"/>
      <c r="T203" s="191"/>
      <c r="U203" s="191"/>
      <c r="V203" s="191"/>
      <c r="W203" s="1624"/>
      <c r="X203" s="690"/>
      <c r="Y203" s="191"/>
      <c r="Z203" s="191"/>
      <c r="AA203" s="1625"/>
      <c r="AB203" s="1574"/>
      <c r="AC203" s="1391"/>
      <c r="AD203" s="1391"/>
      <c r="AE203" s="1391"/>
      <c r="AF203" s="1391"/>
      <c r="AG203" s="1391"/>
      <c r="AH203" s="1391"/>
      <c r="AI203" s="1391"/>
      <c r="AJ203" s="1391"/>
      <c r="AK203" s="1391"/>
      <c r="AL203" s="1392"/>
      <c r="AM203" s="1392"/>
      <c r="AN203" s="1392"/>
      <c r="AO203" s="1392"/>
      <c r="AP203" s="1392"/>
      <c r="AQ203" s="1392"/>
      <c r="AR203" s="1412"/>
      <c r="AS203" s="1392"/>
      <c r="AT203" s="1392"/>
      <c r="AU203" s="1392"/>
    </row>
    <row r="204" spans="1:47" s="1623" customFormat="1" ht="15.75" customHeight="1">
      <c r="A204" s="183"/>
      <c r="B204" s="183"/>
      <c r="C204" s="183"/>
      <c r="D204" s="183"/>
      <c r="E204" s="183"/>
      <c r="F204" s="183"/>
      <c r="G204" s="183"/>
      <c r="H204" s="183"/>
      <c r="I204" s="191"/>
      <c r="J204" s="191"/>
      <c r="K204" s="191"/>
      <c r="L204" s="191"/>
      <c r="M204" s="191"/>
      <c r="N204" s="191"/>
      <c r="O204" s="191"/>
      <c r="P204" s="191"/>
      <c r="Q204" s="191"/>
      <c r="R204" s="191"/>
      <c r="S204" s="191"/>
      <c r="T204" s="191"/>
      <c r="U204" s="191"/>
      <c r="V204" s="191"/>
      <c r="W204" s="1624"/>
      <c r="X204" s="690"/>
      <c r="Y204" s="191"/>
      <c r="Z204" s="191"/>
      <c r="AA204" s="1625"/>
      <c r="AB204" s="1574"/>
      <c r="AC204" s="1391"/>
      <c r="AD204" s="1391"/>
      <c r="AE204" s="1391"/>
      <c r="AF204" s="1391"/>
      <c r="AG204" s="1391"/>
      <c r="AH204" s="1391"/>
      <c r="AI204" s="1391"/>
      <c r="AJ204" s="1391"/>
      <c r="AK204" s="1391"/>
      <c r="AL204" s="1392"/>
      <c r="AM204" s="1392"/>
      <c r="AN204" s="1392"/>
      <c r="AO204" s="1392"/>
      <c r="AP204" s="1392"/>
      <c r="AQ204" s="1392"/>
      <c r="AR204" s="1412"/>
      <c r="AS204" s="1392"/>
      <c r="AT204" s="1392"/>
      <c r="AU204" s="1392"/>
    </row>
    <row r="205" spans="1:47" s="1623" customFormat="1" ht="15.75" customHeight="1">
      <c r="A205" s="183"/>
      <c r="B205" s="183"/>
      <c r="C205" s="183"/>
      <c r="D205" s="183"/>
      <c r="E205" s="183"/>
      <c r="F205" s="183"/>
      <c r="G205" s="183"/>
      <c r="H205" s="183"/>
      <c r="I205" s="191"/>
      <c r="J205" s="191"/>
      <c r="K205" s="191"/>
      <c r="L205" s="191"/>
      <c r="M205" s="191"/>
      <c r="N205" s="191"/>
      <c r="O205" s="191"/>
      <c r="P205" s="191"/>
      <c r="Q205" s="191"/>
      <c r="R205" s="191"/>
      <c r="S205" s="191"/>
      <c r="T205" s="191"/>
      <c r="U205" s="191"/>
      <c r="V205" s="191"/>
      <c r="W205" s="1624"/>
      <c r="X205" s="690"/>
      <c r="Y205" s="191"/>
      <c r="Z205" s="191"/>
      <c r="AA205" s="1625"/>
      <c r="AB205" s="1574"/>
      <c r="AC205" s="1391"/>
      <c r="AD205" s="1391"/>
      <c r="AE205" s="1391"/>
      <c r="AF205" s="1391"/>
      <c r="AG205" s="1391"/>
      <c r="AH205" s="1391"/>
      <c r="AI205" s="1391"/>
      <c r="AJ205" s="1391"/>
      <c r="AK205" s="1391"/>
      <c r="AL205" s="1392"/>
      <c r="AM205" s="1392"/>
      <c r="AN205" s="1392"/>
      <c r="AO205" s="1392"/>
      <c r="AP205" s="1392"/>
      <c r="AQ205" s="1392"/>
      <c r="AR205" s="1412"/>
      <c r="AS205" s="1392"/>
      <c r="AT205" s="1392"/>
      <c r="AU205" s="1392"/>
    </row>
    <row r="206" spans="1:47" s="1623" customFormat="1" ht="15.75" customHeight="1">
      <c r="A206" s="183"/>
      <c r="B206" s="183"/>
      <c r="C206" s="183"/>
      <c r="D206" s="183"/>
      <c r="E206" s="183"/>
      <c r="F206" s="183"/>
      <c r="G206" s="183"/>
      <c r="H206" s="183"/>
      <c r="I206" s="191"/>
      <c r="J206" s="191"/>
      <c r="K206" s="191"/>
      <c r="L206" s="191"/>
      <c r="M206" s="191"/>
      <c r="N206" s="191"/>
      <c r="O206" s="191"/>
      <c r="P206" s="191"/>
      <c r="Q206" s="191"/>
      <c r="R206" s="191"/>
      <c r="S206" s="191"/>
      <c r="T206" s="191"/>
      <c r="U206" s="191"/>
      <c r="V206" s="191"/>
      <c r="W206" s="1624"/>
      <c r="X206" s="690"/>
      <c r="Y206" s="191"/>
      <c r="Z206" s="191"/>
      <c r="AA206" s="1625"/>
      <c r="AB206" s="1574"/>
      <c r="AC206" s="1391"/>
      <c r="AD206" s="1391"/>
      <c r="AE206" s="1391"/>
      <c r="AF206" s="1391"/>
      <c r="AG206" s="1391"/>
      <c r="AH206" s="1391"/>
      <c r="AI206" s="1391"/>
      <c r="AJ206" s="1391"/>
      <c r="AK206" s="1391"/>
      <c r="AL206" s="1392"/>
      <c r="AM206" s="1392"/>
      <c r="AN206" s="1392"/>
      <c r="AO206" s="1392"/>
      <c r="AP206" s="1392"/>
      <c r="AQ206" s="1392"/>
      <c r="AR206" s="1412"/>
      <c r="AS206" s="1392"/>
      <c r="AT206" s="1392"/>
      <c r="AU206" s="1392"/>
    </row>
    <row r="207" spans="1:47" s="1623" customFormat="1" ht="15.75" customHeight="1">
      <c r="A207" s="183"/>
      <c r="B207" s="183"/>
      <c r="C207" s="183"/>
      <c r="D207" s="183"/>
      <c r="E207" s="183"/>
      <c r="F207" s="183"/>
      <c r="G207" s="183"/>
      <c r="H207" s="183"/>
      <c r="I207" s="191"/>
      <c r="J207" s="191"/>
      <c r="K207" s="191"/>
      <c r="L207" s="191"/>
      <c r="M207" s="191"/>
      <c r="N207" s="191"/>
      <c r="O207" s="191"/>
      <c r="P207" s="191"/>
      <c r="Q207" s="191"/>
      <c r="R207" s="191"/>
      <c r="S207" s="191"/>
      <c r="T207" s="191"/>
      <c r="U207" s="191"/>
      <c r="V207" s="191"/>
      <c r="W207" s="1624"/>
      <c r="X207" s="690"/>
      <c r="Y207" s="191"/>
      <c r="Z207" s="191"/>
      <c r="AA207" s="1625"/>
      <c r="AB207" s="1574"/>
      <c r="AC207" s="1391"/>
      <c r="AD207" s="1391"/>
      <c r="AE207" s="1391"/>
      <c r="AF207" s="1391"/>
      <c r="AG207" s="1391"/>
      <c r="AH207" s="1391"/>
      <c r="AI207" s="1391"/>
      <c r="AJ207" s="1391"/>
      <c r="AK207" s="1391"/>
      <c r="AL207" s="1392"/>
      <c r="AM207" s="1392"/>
      <c r="AN207" s="1392"/>
      <c r="AO207" s="1392"/>
      <c r="AP207" s="1392"/>
      <c r="AQ207" s="1392"/>
      <c r="AR207" s="1412"/>
      <c r="AS207" s="1392"/>
      <c r="AT207" s="1392"/>
      <c r="AU207" s="1392"/>
    </row>
    <row r="208" spans="1:47" s="1623" customFormat="1" ht="15.75" customHeight="1">
      <c r="A208" s="183"/>
      <c r="B208" s="183"/>
      <c r="C208" s="183"/>
      <c r="D208" s="183"/>
      <c r="E208" s="183"/>
      <c r="F208" s="183"/>
      <c r="G208" s="183"/>
      <c r="H208" s="183"/>
      <c r="I208" s="191"/>
      <c r="J208" s="191"/>
      <c r="K208" s="191"/>
      <c r="L208" s="191"/>
      <c r="M208" s="191"/>
      <c r="N208" s="191"/>
      <c r="O208" s="191"/>
      <c r="P208" s="191"/>
      <c r="Q208" s="191"/>
      <c r="R208" s="191"/>
      <c r="S208" s="191"/>
      <c r="T208" s="191"/>
      <c r="U208" s="191"/>
      <c r="V208" s="191"/>
      <c r="W208" s="1624"/>
      <c r="X208" s="690"/>
      <c r="Y208" s="191"/>
      <c r="Z208" s="191"/>
      <c r="AA208" s="1625"/>
      <c r="AB208" s="1574"/>
      <c r="AC208" s="1391"/>
      <c r="AD208" s="1391"/>
      <c r="AE208" s="1391"/>
      <c r="AF208" s="1391"/>
      <c r="AG208" s="1391"/>
      <c r="AH208" s="1391"/>
      <c r="AI208" s="1391"/>
      <c r="AJ208" s="1391"/>
      <c r="AK208" s="1391"/>
      <c r="AL208" s="1392"/>
      <c r="AM208" s="1392"/>
      <c r="AN208" s="1392"/>
      <c r="AO208" s="1392"/>
      <c r="AP208" s="1392"/>
      <c r="AQ208" s="1392"/>
      <c r="AR208" s="1412"/>
      <c r="AS208" s="1392"/>
      <c r="AT208" s="1392"/>
      <c r="AU208" s="1392"/>
    </row>
    <row r="209" spans="1:47" s="1623" customFormat="1" ht="15.75" customHeight="1">
      <c r="A209" s="183"/>
      <c r="B209" s="183"/>
      <c r="C209" s="183"/>
      <c r="D209" s="183"/>
      <c r="E209" s="183"/>
      <c r="F209" s="183"/>
      <c r="G209" s="183"/>
      <c r="H209" s="183"/>
      <c r="I209" s="191"/>
      <c r="J209" s="191"/>
      <c r="K209" s="191"/>
      <c r="L209" s="191"/>
      <c r="M209" s="191"/>
      <c r="N209" s="191"/>
      <c r="O209" s="191"/>
      <c r="P209" s="191"/>
      <c r="Q209" s="191"/>
      <c r="R209" s="191"/>
      <c r="S209" s="191"/>
      <c r="T209" s="191"/>
      <c r="U209" s="191"/>
      <c r="V209" s="191"/>
      <c r="W209" s="1624"/>
      <c r="X209" s="690"/>
      <c r="Y209" s="191"/>
      <c r="Z209" s="191"/>
      <c r="AA209" s="1625"/>
      <c r="AB209" s="1574"/>
      <c r="AC209" s="1391"/>
      <c r="AD209" s="1391"/>
      <c r="AE209" s="1391"/>
      <c r="AF209" s="1391"/>
      <c r="AG209" s="1391"/>
      <c r="AH209" s="1391"/>
      <c r="AI209" s="1391"/>
      <c r="AJ209" s="1391"/>
      <c r="AK209" s="1391"/>
      <c r="AL209" s="1392"/>
      <c r="AM209" s="1392"/>
      <c r="AN209" s="1392"/>
      <c r="AO209" s="1392"/>
      <c r="AP209" s="1392"/>
      <c r="AQ209" s="1392"/>
      <c r="AR209" s="1412"/>
      <c r="AS209" s="1392"/>
      <c r="AT209" s="1392"/>
      <c r="AU209" s="1392"/>
    </row>
    <row r="210" spans="1:47" s="1623" customFormat="1" ht="15.75" customHeight="1">
      <c r="A210" s="183"/>
      <c r="B210" s="183"/>
      <c r="C210" s="183"/>
      <c r="D210" s="183"/>
      <c r="E210" s="183"/>
      <c r="F210" s="183"/>
      <c r="G210" s="183"/>
      <c r="H210" s="183"/>
      <c r="I210" s="191"/>
      <c r="J210" s="191"/>
      <c r="K210" s="191"/>
      <c r="L210" s="191"/>
      <c r="M210" s="191"/>
      <c r="N210" s="191"/>
      <c r="O210" s="191"/>
      <c r="P210" s="191"/>
      <c r="Q210" s="191"/>
      <c r="R210" s="191"/>
      <c r="S210" s="191"/>
      <c r="T210" s="191"/>
      <c r="U210" s="191"/>
      <c r="V210" s="191"/>
      <c r="W210" s="1624"/>
      <c r="X210" s="690"/>
      <c r="Y210" s="191"/>
      <c r="Z210" s="191"/>
      <c r="AA210" s="1625"/>
      <c r="AB210" s="1574"/>
      <c r="AC210" s="1391"/>
      <c r="AD210" s="1391"/>
      <c r="AE210" s="1391"/>
      <c r="AF210" s="1391"/>
      <c r="AG210" s="1391"/>
      <c r="AH210" s="1391"/>
      <c r="AI210" s="1391"/>
      <c r="AJ210" s="1391"/>
      <c r="AK210" s="1391"/>
      <c r="AL210" s="1392"/>
      <c r="AM210" s="1392"/>
      <c r="AN210" s="1392"/>
      <c r="AO210" s="1392"/>
      <c r="AP210" s="1392"/>
      <c r="AQ210" s="1392"/>
      <c r="AR210" s="1412"/>
      <c r="AS210" s="1392"/>
      <c r="AT210" s="1392"/>
      <c r="AU210" s="1392"/>
    </row>
    <row r="211" spans="1:47" s="1623" customFormat="1" ht="15.75" customHeight="1">
      <c r="A211" s="183"/>
      <c r="B211" s="183"/>
      <c r="C211" s="183"/>
      <c r="D211" s="183"/>
      <c r="E211" s="183"/>
      <c r="F211" s="183"/>
      <c r="G211" s="183"/>
      <c r="H211" s="183"/>
      <c r="I211" s="191"/>
      <c r="J211" s="191"/>
      <c r="K211" s="191"/>
      <c r="L211" s="191"/>
      <c r="M211" s="191"/>
      <c r="N211" s="191"/>
      <c r="O211" s="191"/>
      <c r="P211" s="191"/>
      <c r="Q211" s="191"/>
      <c r="R211" s="191"/>
      <c r="S211" s="191"/>
      <c r="T211" s="191"/>
      <c r="U211" s="191"/>
      <c r="V211" s="191"/>
      <c r="W211" s="1624"/>
      <c r="X211" s="690"/>
      <c r="Y211" s="191"/>
      <c r="Z211" s="191"/>
      <c r="AA211" s="1625"/>
      <c r="AB211" s="1574"/>
      <c r="AC211" s="1391"/>
      <c r="AD211" s="1391"/>
      <c r="AE211" s="1391"/>
      <c r="AF211" s="1391"/>
      <c r="AG211" s="1391"/>
      <c r="AH211" s="1391"/>
      <c r="AI211" s="1391"/>
      <c r="AJ211" s="1391"/>
      <c r="AK211" s="1391"/>
      <c r="AL211" s="1392"/>
      <c r="AM211" s="1392"/>
      <c r="AN211" s="1392"/>
      <c r="AO211" s="1392"/>
      <c r="AP211" s="1392"/>
      <c r="AQ211" s="1392"/>
      <c r="AR211" s="1412"/>
      <c r="AS211" s="1392"/>
      <c r="AT211" s="1392"/>
      <c r="AU211" s="1392"/>
    </row>
    <row r="212" spans="1:47" s="1623" customFormat="1" ht="15.75" customHeight="1">
      <c r="A212" s="183"/>
      <c r="B212" s="183"/>
      <c r="C212" s="183"/>
      <c r="D212" s="183"/>
      <c r="E212" s="183"/>
      <c r="F212" s="183"/>
      <c r="G212" s="183"/>
      <c r="H212" s="183"/>
      <c r="I212" s="191"/>
      <c r="J212" s="191"/>
      <c r="K212" s="191"/>
      <c r="L212" s="191"/>
      <c r="M212" s="191"/>
      <c r="N212" s="191"/>
      <c r="O212" s="191"/>
      <c r="P212" s="191"/>
      <c r="Q212" s="191"/>
      <c r="R212" s="191"/>
      <c r="S212" s="191"/>
      <c r="T212" s="191"/>
      <c r="U212" s="191"/>
      <c r="V212" s="191"/>
      <c r="W212" s="1624"/>
      <c r="X212" s="690"/>
      <c r="Y212" s="191"/>
      <c r="Z212" s="191"/>
      <c r="AA212" s="1625"/>
      <c r="AB212" s="1574"/>
      <c r="AC212" s="1391"/>
      <c r="AD212" s="1391"/>
      <c r="AE212" s="1391"/>
      <c r="AF212" s="1391"/>
      <c r="AG212" s="1391"/>
      <c r="AH212" s="1391"/>
      <c r="AI212" s="1391"/>
      <c r="AJ212" s="1391"/>
      <c r="AK212" s="1391"/>
      <c r="AL212" s="1392"/>
      <c r="AM212" s="1392"/>
      <c r="AN212" s="1392"/>
      <c r="AO212" s="1392"/>
      <c r="AP212" s="1392"/>
      <c r="AQ212" s="1392"/>
      <c r="AR212" s="1412"/>
      <c r="AS212" s="1392"/>
      <c r="AT212" s="1392"/>
      <c r="AU212" s="1392"/>
    </row>
    <row r="213" spans="1:47" s="1623" customFormat="1" ht="15.75" customHeight="1">
      <c r="A213" s="183"/>
      <c r="B213" s="183"/>
      <c r="C213" s="183"/>
      <c r="D213" s="183"/>
      <c r="E213" s="183"/>
      <c r="F213" s="183"/>
      <c r="G213" s="183"/>
      <c r="H213" s="183"/>
      <c r="I213" s="191"/>
      <c r="J213" s="191"/>
      <c r="K213" s="191"/>
      <c r="L213" s="191"/>
      <c r="M213" s="191"/>
      <c r="N213" s="191"/>
      <c r="O213" s="191"/>
      <c r="P213" s="191"/>
      <c r="Q213" s="191"/>
      <c r="R213" s="191"/>
      <c r="S213" s="191"/>
      <c r="T213" s="191"/>
      <c r="U213" s="191"/>
      <c r="V213" s="191"/>
      <c r="W213" s="1624"/>
      <c r="X213" s="690"/>
      <c r="Y213" s="191"/>
      <c r="Z213" s="191"/>
      <c r="AA213" s="1625"/>
      <c r="AB213" s="1574"/>
      <c r="AC213" s="1391"/>
      <c r="AD213" s="1391"/>
      <c r="AE213" s="1391"/>
      <c r="AF213" s="1391"/>
      <c r="AG213" s="1391"/>
      <c r="AH213" s="1391"/>
      <c r="AI213" s="1391"/>
      <c r="AJ213" s="1391"/>
      <c r="AK213" s="1391"/>
      <c r="AL213" s="1392"/>
      <c r="AM213" s="1392"/>
      <c r="AN213" s="1392"/>
      <c r="AO213" s="1392"/>
      <c r="AP213" s="1392"/>
      <c r="AQ213" s="1392"/>
      <c r="AR213" s="1412"/>
      <c r="AS213" s="1392"/>
      <c r="AT213" s="1392"/>
      <c r="AU213" s="1392"/>
    </row>
    <row r="214" spans="1:47" s="1623" customFormat="1" ht="15.75" customHeight="1">
      <c r="A214" s="183"/>
      <c r="B214" s="183"/>
      <c r="C214" s="183"/>
      <c r="D214" s="183"/>
      <c r="E214" s="183"/>
      <c r="F214" s="183"/>
      <c r="G214" s="183"/>
      <c r="H214" s="183"/>
      <c r="I214" s="191"/>
      <c r="J214" s="191"/>
      <c r="K214" s="191"/>
      <c r="L214" s="191"/>
      <c r="M214" s="191"/>
      <c r="N214" s="191"/>
      <c r="O214" s="191"/>
      <c r="P214" s="191"/>
      <c r="Q214" s="191"/>
      <c r="R214" s="191"/>
      <c r="S214" s="191"/>
      <c r="T214" s="191"/>
      <c r="U214" s="191"/>
      <c r="V214" s="191"/>
      <c r="W214" s="1624"/>
      <c r="X214" s="690"/>
      <c r="Y214" s="191"/>
      <c r="Z214" s="191"/>
      <c r="AA214" s="1625"/>
      <c r="AB214" s="1574"/>
      <c r="AC214" s="1391"/>
      <c r="AD214" s="1391"/>
      <c r="AE214" s="1391"/>
      <c r="AF214" s="1391"/>
      <c r="AG214" s="1391"/>
      <c r="AH214" s="1391"/>
      <c r="AI214" s="1391"/>
      <c r="AJ214" s="1391"/>
      <c r="AK214" s="1391"/>
      <c r="AL214" s="1392"/>
      <c r="AM214" s="1392"/>
      <c r="AN214" s="1392"/>
      <c r="AO214" s="1392"/>
      <c r="AP214" s="1392"/>
      <c r="AQ214" s="1392"/>
      <c r="AR214" s="1412"/>
      <c r="AS214" s="1392"/>
      <c r="AT214" s="1392"/>
      <c r="AU214" s="1392"/>
    </row>
    <row r="215" spans="1:47" s="1623" customFormat="1" ht="15.75" customHeight="1">
      <c r="A215" s="183"/>
      <c r="B215" s="183"/>
      <c r="C215" s="183"/>
      <c r="D215" s="183"/>
      <c r="E215" s="183"/>
      <c r="F215" s="183"/>
      <c r="G215" s="183"/>
      <c r="H215" s="183"/>
      <c r="I215" s="191"/>
      <c r="J215" s="191"/>
      <c r="K215" s="191"/>
      <c r="L215" s="191"/>
      <c r="M215" s="191"/>
      <c r="N215" s="191"/>
      <c r="O215" s="191"/>
      <c r="P215" s="191"/>
      <c r="Q215" s="191"/>
      <c r="R215" s="191"/>
      <c r="S215" s="191"/>
      <c r="T215" s="191"/>
      <c r="U215" s="191"/>
      <c r="V215" s="191"/>
      <c r="W215" s="1624"/>
      <c r="X215" s="690"/>
      <c r="Y215" s="191"/>
      <c r="Z215" s="191"/>
      <c r="AA215" s="1625"/>
      <c r="AB215" s="1574"/>
      <c r="AC215" s="1391"/>
      <c r="AD215" s="1391"/>
      <c r="AE215" s="1391"/>
      <c r="AF215" s="1391"/>
      <c r="AG215" s="1391"/>
      <c r="AH215" s="1391"/>
      <c r="AI215" s="1391"/>
      <c r="AJ215" s="1391"/>
      <c r="AK215" s="1391"/>
      <c r="AL215" s="1392"/>
      <c r="AM215" s="1392"/>
      <c r="AN215" s="1392"/>
      <c r="AO215" s="1392"/>
      <c r="AP215" s="1392"/>
      <c r="AQ215" s="1392"/>
      <c r="AR215" s="1412"/>
      <c r="AS215" s="1392"/>
      <c r="AT215" s="1392"/>
      <c r="AU215" s="1392"/>
    </row>
    <row r="216" spans="1:47" s="1623" customFormat="1" ht="15.75" customHeight="1">
      <c r="A216" s="183"/>
      <c r="B216" s="183"/>
      <c r="C216" s="183"/>
      <c r="D216" s="183"/>
      <c r="E216" s="183"/>
      <c r="F216" s="183"/>
      <c r="G216" s="183"/>
      <c r="H216" s="183"/>
      <c r="I216" s="191"/>
      <c r="J216" s="191"/>
      <c r="K216" s="191"/>
      <c r="L216" s="191"/>
      <c r="M216" s="191"/>
      <c r="N216" s="191"/>
      <c r="O216" s="191"/>
      <c r="P216" s="191"/>
      <c r="Q216" s="191"/>
      <c r="R216" s="191"/>
      <c r="S216" s="191"/>
      <c r="T216" s="191"/>
      <c r="U216" s="191"/>
      <c r="V216" s="191"/>
      <c r="W216" s="1624"/>
      <c r="X216" s="690"/>
      <c r="Y216" s="191"/>
      <c r="Z216" s="191"/>
      <c r="AA216" s="1625"/>
      <c r="AB216" s="1574"/>
      <c r="AC216" s="1391"/>
      <c r="AD216" s="1391"/>
      <c r="AE216" s="1391"/>
      <c r="AF216" s="1391"/>
      <c r="AG216" s="1391"/>
      <c r="AH216" s="1391"/>
      <c r="AI216" s="1391"/>
      <c r="AJ216" s="1391"/>
      <c r="AK216" s="1391"/>
      <c r="AL216" s="1392"/>
      <c r="AM216" s="1392"/>
      <c r="AN216" s="1392"/>
      <c r="AO216" s="1392"/>
      <c r="AP216" s="1392"/>
      <c r="AQ216" s="1392"/>
      <c r="AR216" s="1412"/>
      <c r="AS216" s="1392"/>
      <c r="AT216" s="1392"/>
      <c r="AU216" s="1392"/>
    </row>
    <row r="217" spans="1:47" s="1623" customFormat="1" ht="15.75" customHeight="1">
      <c r="A217" s="183"/>
      <c r="B217" s="183"/>
      <c r="C217" s="183"/>
      <c r="D217" s="183"/>
      <c r="E217" s="183"/>
      <c r="F217" s="183"/>
      <c r="G217" s="183"/>
      <c r="H217" s="183"/>
      <c r="I217" s="191"/>
      <c r="J217" s="191"/>
      <c r="K217" s="191"/>
      <c r="L217" s="191"/>
      <c r="M217" s="191"/>
      <c r="N217" s="191"/>
      <c r="O217" s="191"/>
      <c r="P217" s="191"/>
      <c r="Q217" s="191"/>
      <c r="R217" s="191"/>
      <c r="S217" s="191"/>
      <c r="T217" s="191"/>
      <c r="U217" s="191"/>
      <c r="V217" s="191"/>
      <c r="W217" s="1624"/>
      <c r="X217" s="690"/>
      <c r="Y217" s="191"/>
      <c r="Z217" s="191"/>
      <c r="AA217" s="1625"/>
      <c r="AB217" s="1574"/>
      <c r="AC217" s="1391"/>
      <c r="AD217" s="1391"/>
      <c r="AE217" s="1391"/>
      <c r="AF217" s="1391"/>
      <c r="AG217" s="1391"/>
      <c r="AH217" s="1391"/>
      <c r="AI217" s="1391"/>
      <c r="AJ217" s="1391"/>
      <c r="AK217" s="1391"/>
      <c r="AL217" s="1392"/>
      <c r="AM217" s="1392"/>
      <c r="AN217" s="1392"/>
      <c r="AO217" s="1392"/>
      <c r="AP217" s="1392"/>
      <c r="AQ217" s="1392"/>
      <c r="AR217" s="1412"/>
      <c r="AS217" s="1392"/>
      <c r="AT217" s="1392"/>
      <c r="AU217" s="1392"/>
    </row>
    <row r="218" spans="1:47" s="1623" customFormat="1" ht="15.75" customHeight="1">
      <c r="A218" s="183"/>
      <c r="B218" s="183"/>
      <c r="C218" s="183"/>
      <c r="D218" s="183"/>
      <c r="E218" s="183"/>
      <c r="F218" s="183"/>
      <c r="G218" s="183"/>
      <c r="H218" s="183"/>
      <c r="I218" s="191"/>
      <c r="J218" s="191"/>
      <c r="K218" s="191"/>
      <c r="L218" s="191"/>
      <c r="M218" s="191"/>
      <c r="N218" s="191"/>
      <c r="O218" s="191"/>
      <c r="P218" s="191"/>
      <c r="Q218" s="191"/>
      <c r="R218" s="191"/>
      <c r="S218" s="191"/>
      <c r="T218" s="191"/>
      <c r="U218" s="191"/>
      <c r="V218" s="191"/>
      <c r="W218" s="1624"/>
      <c r="X218" s="690"/>
      <c r="Y218" s="191"/>
      <c r="Z218" s="191"/>
      <c r="AA218" s="1625"/>
      <c r="AB218" s="1574"/>
      <c r="AC218" s="1391"/>
      <c r="AD218" s="1391"/>
      <c r="AE218" s="1391"/>
      <c r="AF218" s="1391"/>
      <c r="AG218" s="1391"/>
      <c r="AH218" s="1391"/>
      <c r="AI218" s="1391"/>
      <c r="AJ218" s="1391"/>
      <c r="AK218" s="1391"/>
      <c r="AL218" s="1392"/>
      <c r="AM218" s="1392"/>
      <c r="AN218" s="1392"/>
      <c r="AO218" s="1392"/>
      <c r="AP218" s="1392"/>
      <c r="AQ218" s="1392"/>
      <c r="AR218" s="1412"/>
      <c r="AS218" s="1392"/>
      <c r="AT218" s="1392"/>
      <c r="AU218" s="1392"/>
    </row>
    <row r="219" spans="1:47" s="1623" customFormat="1" ht="15.75" customHeight="1">
      <c r="A219" s="183"/>
      <c r="B219" s="183"/>
      <c r="C219" s="183"/>
      <c r="D219" s="183"/>
      <c r="E219" s="183"/>
      <c r="F219" s="183"/>
      <c r="G219" s="183"/>
      <c r="H219" s="183"/>
      <c r="I219" s="191"/>
      <c r="J219" s="191"/>
      <c r="K219" s="191"/>
      <c r="L219" s="191"/>
      <c r="M219" s="191"/>
      <c r="N219" s="191"/>
      <c r="O219" s="191"/>
      <c r="P219" s="191"/>
      <c r="Q219" s="191"/>
      <c r="R219" s="191"/>
      <c r="S219" s="191"/>
      <c r="T219" s="191"/>
      <c r="U219" s="191"/>
      <c r="V219" s="191"/>
      <c r="W219" s="1624"/>
      <c r="X219" s="690"/>
      <c r="Y219" s="191"/>
      <c r="Z219" s="191"/>
      <c r="AA219" s="1625"/>
      <c r="AB219" s="1574"/>
      <c r="AC219" s="1391"/>
      <c r="AD219" s="1391"/>
      <c r="AE219" s="1391"/>
      <c r="AF219" s="1391"/>
      <c r="AG219" s="1391"/>
      <c r="AH219" s="1391"/>
      <c r="AI219" s="1391"/>
      <c r="AJ219" s="1391"/>
      <c r="AK219" s="1391"/>
      <c r="AL219" s="1392"/>
      <c r="AM219" s="1392"/>
      <c r="AN219" s="1392"/>
      <c r="AO219" s="1392"/>
      <c r="AP219" s="1392"/>
      <c r="AQ219" s="1392"/>
      <c r="AR219" s="1412"/>
      <c r="AS219" s="1392"/>
      <c r="AT219" s="1392"/>
      <c r="AU219" s="1392"/>
    </row>
    <row r="220" spans="1:47" s="1623" customFormat="1" ht="15.75" customHeight="1">
      <c r="A220" s="183"/>
      <c r="B220" s="183"/>
      <c r="C220" s="183"/>
      <c r="D220" s="183"/>
      <c r="E220" s="183"/>
      <c r="F220" s="183"/>
      <c r="G220" s="183"/>
      <c r="H220" s="183"/>
      <c r="I220" s="191"/>
      <c r="J220" s="191"/>
      <c r="K220" s="191"/>
      <c r="L220" s="191"/>
      <c r="M220" s="191"/>
      <c r="N220" s="191"/>
      <c r="O220" s="191"/>
      <c r="P220" s="191"/>
      <c r="Q220" s="191"/>
      <c r="R220" s="191"/>
      <c r="S220" s="191"/>
      <c r="T220" s="191"/>
      <c r="U220" s="191"/>
      <c r="V220" s="191"/>
      <c r="W220" s="1624"/>
      <c r="X220" s="690"/>
      <c r="Y220" s="191"/>
      <c r="Z220" s="191"/>
      <c r="AA220" s="1625"/>
      <c r="AB220" s="1574"/>
      <c r="AC220" s="1391"/>
      <c r="AD220" s="1391"/>
      <c r="AE220" s="1391"/>
      <c r="AF220" s="1391"/>
      <c r="AG220" s="1391"/>
      <c r="AH220" s="1391"/>
      <c r="AI220" s="1391"/>
      <c r="AJ220" s="1391"/>
      <c r="AK220" s="1391"/>
      <c r="AL220" s="1392"/>
      <c r="AM220" s="1392"/>
      <c r="AN220" s="1392"/>
      <c r="AO220" s="1392"/>
      <c r="AP220" s="1392"/>
      <c r="AQ220" s="1392"/>
      <c r="AR220" s="1412"/>
      <c r="AS220" s="1392"/>
      <c r="AT220" s="1392"/>
      <c r="AU220" s="1392"/>
    </row>
    <row r="221" spans="1:47" s="1623" customFormat="1" ht="15.75" customHeight="1">
      <c r="A221" s="183"/>
      <c r="B221" s="183"/>
      <c r="C221" s="183"/>
      <c r="D221" s="183"/>
      <c r="E221" s="183"/>
      <c r="F221" s="183"/>
      <c r="G221" s="183"/>
      <c r="H221" s="183"/>
      <c r="I221" s="191"/>
      <c r="J221" s="191"/>
      <c r="K221" s="191"/>
      <c r="L221" s="191"/>
      <c r="M221" s="191"/>
      <c r="N221" s="191"/>
      <c r="O221" s="191"/>
      <c r="P221" s="191"/>
      <c r="Q221" s="191"/>
      <c r="R221" s="191"/>
      <c r="S221" s="191"/>
      <c r="T221" s="191"/>
      <c r="U221" s="191"/>
      <c r="V221" s="191"/>
      <c r="W221" s="1624"/>
      <c r="X221" s="690"/>
      <c r="Y221" s="191"/>
      <c r="Z221" s="191"/>
      <c r="AA221" s="1625"/>
      <c r="AB221" s="1574"/>
      <c r="AC221" s="1391"/>
      <c r="AD221" s="1391"/>
      <c r="AE221" s="1391"/>
      <c r="AF221" s="1391"/>
      <c r="AG221" s="1391"/>
      <c r="AH221" s="1391"/>
      <c r="AI221" s="1391"/>
      <c r="AJ221" s="1391"/>
      <c r="AK221" s="1391"/>
      <c r="AL221" s="1392"/>
      <c r="AM221" s="1392"/>
      <c r="AN221" s="1392"/>
      <c r="AO221" s="1392"/>
      <c r="AP221" s="1392"/>
      <c r="AQ221" s="1392"/>
      <c r="AR221" s="1412"/>
      <c r="AS221" s="1392"/>
      <c r="AT221" s="1392"/>
      <c r="AU221" s="1392"/>
    </row>
    <row r="222" spans="1:47" s="1623" customFormat="1" ht="15.75" customHeight="1">
      <c r="A222" s="183"/>
      <c r="B222" s="183"/>
      <c r="C222" s="183"/>
      <c r="D222" s="183"/>
      <c r="E222" s="183"/>
      <c r="F222" s="183"/>
      <c r="G222" s="183"/>
      <c r="H222" s="183"/>
      <c r="I222" s="191"/>
      <c r="J222" s="191"/>
      <c r="K222" s="191"/>
      <c r="L222" s="191"/>
      <c r="M222" s="191"/>
      <c r="N222" s="191"/>
      <c r="O222" s="191"/>
      <c r="P222" s="191"/>
      <c r="Q222" s="191"/>
      <c r="R222" s="191"/>
      <c r="S222" s="191"/>
      <c r="T222" s="191"/>
      <c r="U222" s="191"/>
      <c r="V222" s="191"/>
      <c r="W222" s="1624"/>
      <c r="X222" s="690"/>
      <c r="Y222" s="191"/>
      <c r="Z222" s="191"/>
      <c r="AA222" s="1625"/>
      <c r="AB222" s="1574"/>
      <c r="AC222" s="1391"/>
      <c r="AD222" s="1391"/>
      <c r="AE222" s="1391"/>
      <c r="AF222" s="1391"/>
      <c r="AG222" s="1391"/>
      <c r="AH222" s="1391"/>
      <c r="AI222" s="1391"/>
      <c r="AJ222" s="1391"/>
      <c r="AK222" s="1391"/>
      <c r="AL222" s="1392"/>
      <c r="AM222" s="1392"/>
      <c r="AN222" s="1392"/>
      <c r="AO222" s="1392"/>
      <c r="AP222" s="1392"/>
      <c r="AQ222" s="1392"/>
      <c r="AR222" s="1412"/>
      <c r="AS222" s="1392"/>
      <c r="AT222" s="1392"/>
      <c r="AU222" s="1392"/>
    </row>
    <row r="223" spans="1:47" s="1623" customFormat="1" ht="15.75" customHeight="1">
      <c r="A223" s="183"/>
      <c r="B223" s="183"/>
      <c r="C223" s="183"/>
      <c r="D223" s="183"/>
      <c r="E223" s="183"/>
      <c r="F223" s="183"/>
      <c r="G223" s="183"/>
      <c r="H223" s="183"/>
      <c r="I223" s="191"/>
      <c r="J223" s="191"/>
      <c r="K223" s="191"/>
      <c r="L223" s="191"/>
      <c r="M223" s="191"/>
      <c r="N223" s="191"/>
      <c r="O223" s="191"/>
      <c r="P223" s="191"/>
      <c r="Q223" s="191"/>
      <c r="R223" s="191"/>
      <c r="S223" s="191"/>
      <c r="T223" s="191"/>
      <c r="U223" s="191"/>
      <c r="V223" s="191"/>
      <c r="W223" s="1624"/>
      <c r="X223" s="690"/>
      <c r="Y223" s="191"/>
      <c r="Z223" s="191"/>
      <c r="AA223" s="1625"/>
      <c r="AB223" s="1574"/>
      <c r="AC223" s="1391"/>
      <c r="AD223" s="1391"/>
      <c r="AE223" s="1391"/>
      <c r="AF223" s="1391"/>
      <c r="AG223" s="1391"/>
      <c r="AH223" s="1391"/>
      <c r="AI223" s="1391"/>
      <c r="AJ223" s="1391"/>
      <c r="AK223" s="1391"/>
      <c r="AL223" s="1392"/>
      <c r="AM223" s="1392"/>
      <c r="AN223" s="1392"/>
      <c r="AO223" s="1392"/>
      <c r="AP223" s="1392"/>
      <c r="AQ223" s="1392"/>
      <c r="AR223" s="1412"/>
      <c r="AS223" s="1392"/>
      <c r="AT223" s="1392"/>
      <c r="AU223" s="1392"/>
    </row>
    <row r="224" spans="1:47" s="1623" customFormat="1" ht="15.75" customHeight="1">
      <c r="A224" s="183"/>
      <c r="B224" s="183"/>
      <c r="C224" s="183"/>
      <c r="D224" s="183"/>
      <c r="E224" s="183"/>
      <c r="F224" s="183"/>
      <c r="G224" s="183"/>
      <c r="H224" s="183"/>
      <c r="I224" s="191"/>
      <c r="J224" s="191"/>
      <c r="K224" s="191"/>
      <c r="L224" s="191"/>
      <c r="M224" s="191"/>
      <c r="N224" s="191"/>
      <c r="O224" s="191"/>
      <c r="P224" s="191"/>
      <c r="Q224" s="191"/>
      <c r="R224" s="191"/>
      <c r="S224" s="191"/>
      <c r="T224" s="191"/>
      <c r="U224" s="191"/>
      <c r="V224" s="191"/>
      <c r="W224" s="1624"/>
      <c r="X224" s="690"/>
      <c r="Y224" s="191"/>
      <c r="Z224" s="191"/>
      <c r="AA224" s="1625"/>
      <c r="AB224" s="1574"/>
      <c r="AC224" s="1391"/>
      <c r="AD224" s="1391"/>
      <c r="AE224" s="1391"/>
      <c r="AF224" s="1391"/>
      <c r="AG224" s="1391"/>
      <c r="AH224" s="1391"/>
      <c r="AI224" s="1391"/>
      <c r="AJ224" s="1391"/>
      <c r="AK224" s="1391"/>
      <c r="AL224" s="1392"/>
      <c r="AM224" s="1392"/>
      <c r="AN224" s="1392"/>
      <c r="AO224" s="1392"/>
      <c r="AP224" s="1392"/>
      <c r="AQ224" s="1392"/>
      <c r="AR224" s="1412"/>
      <c r="AS224" s="1392"/>
      <c r="AT224" s="1392"/>
      <c r="AU224" s="1392"/>
    </row>
    <row r="225" spans="1:47" s="1623" customFormat="1" ht="15.75" customHeight="1">
      <c r="A225" s="183"/>
      <c r="B225" s="183"/>
      <c r="C225" s="183"/>
      <c r="D225" s="183"/>
      <c r="E225" s="183"/>
      <c r="F225" s="183"/>
      <c r="G225" s="183"/>
      <c r="H225" s="183"/>
      <c r="I225" s="191"/>
      <c r="J225" s="191"/>
      <c r="K225" s="191"/>
      <c r="L225" s="191"/>
      <c r="M225" s="191"/>
      <c r="N225" s="191"/>
      <c r="O225" s="191"/>
      <c r="P225" s="191"/>
      <c r="Q225" s="191"/>
      <c r="R225" s="191"/>
      <c r="S225" s="191"/>
      <c r="T225" s="191"/>
      <c r="U225" s="191"/>
      <c r="V225" s="191"/>
      <c r="W225" s="1624"/>
      <c r="X225" s="690"/>
      <c r="Y225" s="191"/>
      <c r="Z225" s="191"/>
      <c r="AA225" s="1625"/>
      <c r="AB225" s="1574"/>
      <c r="AC225" s="1391"/>
      <c r="AD225" s="1391"/>
      <c r="AE225" s="1391"/>
      <c r="AF225" s="1391"/>
      <c r="AG225" s="1391"/>
      <c r="AH225" s="1391"/>
      <c r="AI225" s="1391"/>
      <c r="AJ225" s="1391"/>
      <c r="AK225" s="1391"/>
      <c r="AL225" s="1392"/>
      <c r="AM225" s="1392"/>
      <c r="AN225" s="1392"/>
      <c r="AO225" s="1392"/>
      <c r="AP225" s="1392"/>
      <c r="AQ225" s="1392"/>
      <c r="AR225" s="1412"/>
      <c r="AS225" s="1392"/>
      <c r="AT225" s="1392"/>
      <c r="AU225" s="1392"/>
    </row>
    <row r="226" spans="1:47" s="1623" customFormat="1" ht="15.75" customHeight="1">
      <c r="A226" s="183"/>
      <c r="B226" s="183"/>
      <c r="C226" s="183"/>
      <c r="D226" s="183"/>
      <c r="E226" s="183"/>
      <c r="F226" s="183"/>
      <c r="G226" s="183"/>
      <c r="H226" s="183"/>
      <c r="I226" s="191"/>
      <c r="J226" s="191"/>
      <c r="K226" s="191"/>
      <c r="L226" s="191"/>
      <c r="M226" s="191"/>
      <c r="N226" s="191"/>
      <c r="O226" s="191"/>
      <c r="P226" s="191"/>
      <c r="Q226" s="191"/>
      <c r="R226" s="191"/>
      <c r="S226" s="191"/>
      <c r="T226" s="191"/>
      <c r="U226" s="191"/>
      <c r="V226" s="191"/>
      <c r="W226" s="1624"/>
      <c r="X226" s="690"/>
      <c r="Y226" s="191"/>
      <c r="Z226" s="191"/>
      <c r="AA226" s="1625"/>
      <c r="AB226" s="1574"/>
      <c r="AC226" s="1391"/>
      <c r="AD226" s="1391"/>
      <c r="AE226" s="1391"/>
      <c r="AF226" s="1391"/>
      <c r="AG226" s="1391"/>
      <c r="AH226" s="1391"/>
      <c r="AI226" s="1391"/>
      <c r="AJ226" s="1391"/>
      <c r="AK226" s="1391"/>
      <c r="AL226" s="1392"/>
      <c r="AM226" s="1392"/>
      <c r="AN226" s="1392"/>
      <c r="AO226" s="1392"/>
      <c r="AP226" s="1392"/>
      <c r="AQ226" s="1392"/>
      <c r="AR226" s="1412"/>
      <c r="AS226" s="1392"/>
      <c r="AT226" s="1392"/>
      <c r="AU226" s="1392"/>
    </row>
    <row r="227" spans="1:47" s="1623" customFormat="1" ht="15.75" customHeight="1">
      <c r="A227" s="183"/>
      <c r="B227" s="183"/>
      <c r="C227" s="183"/>
      <c r="D227" s="183"/>
      <c r="E227" s="183"/>
      <c r="F227" s="183"/>
      <c r="G227" s="183"/>
      <c r="H227" s="183"/>
      <c r="I227" s="191"/>
      <c r="J227" s="191"/>
      <c r="K227" s="191"/>
      <c r="L227" s="191"/>
      <c r="M227" s="191"/>
      <c r="N227" s="191"/>
      <c r="O227" s="191"/>
      <c r="P227" s="191"/>
      <c r="Q227" s="191"/>
      <c r="R227" s="191"/>
      <c r="S227" s="191"/>
      <c r="T227" s="191"/>
      <c r="U227" s="191"/>
      <c r="V227" s="191"/>
      <c r="W227" s="1624"/>
      <c r="X227" s="690"/>
      <c r="Y227" s="191"/>
      <c r="Z227" s="191"/>
      <c r="AA227" s="1625"/>
      <c r="AB227" s="1574"/>
      <c r="AC227" s="1391"/>
      <c r="AD227" s="1391"/>
      <c r="AE227" s="1391"/>
      <c r="AF227" s="1391"/>
      <c r="AG227" s="1391"/>
      <c r="AH227" s="1391"/>
      <c r="AI227" s="1391"/>
      <c r="AJ227" s="1391"/>
      <c r="AK227" s="1391"/>
      <c r="AL227" s="1392"/>
      <c r="AM227" s="1392"/>
      <c r="AN227" s="1392"/>
      <c r="AO227" s="1392"/>
      <c r="AP227" s="1392"/>
      <c r="AQ227" s="1392"/>
      <c r="AR227" s="1412"/>
      <c r="AS227" s="1392"/>
      <c r="AT227" s="1392"/>
      <c r="AU227" s="1392"/>
    </row>
    <row r="228" spans="1:47" s="1623" customFormat="1" ht="15.75" customHeight="1">
      <c r="A228" s="183"/>
      <c r="B228" s="183"/>
      <c r="C228" s="183"/>
      <c r="D228" s="183"/>
      <c r="E228" s="183"/>
      <c r="F228" s="183"/>
      <c r="G228" s="183"/>
      <c r="H228" s="183"/>
      <c r="I228" s="191"/>
      <c r="J228" s="191"/>
      <c r="K228" s="191"/>
      <c r="L228" s="191"/>
      <c r="M228" s="191"/>
      <c r="N228" s="191"/>
      <c r="O228" s="191"/>
      <c r="P228" s="191"/>
      <c r="Q228" s="191"/>
      <c r="R228" s="191"/>
      <c r="S228" s="191"/>
      <c r="T228" s="191"/>
      <c r="U228" s="191"/>
      <c r="V228" s="191"/>
      <c r="W228" s="1624"/>
      <c r="X228" s="690"/>
      <c r="Y228" s="191"/>
      <c r="Z228" s="191"/>
      <c r="AA228" s="1625"/>
      <c r="AB228" s="1574"/>
      <c r="AC228" s="1391"/>
      <c r="AD228" s="1391"/>
      <c r="AE228" s="1391"/>
      <c r="AF228" s="1391"/>
      <c r="AG228" s="1391"/>
      <c r="AH228" s="1391"/>
      <c r="AI228" s="1391"/>
      <c r="AJ228" s="1391"/>
      <c r="AK228" s="1391"/>
      <c r="AL228" s="1392"/>
      <c r="AM228" s="1392"/>
      <c r="AN228" s="1392"/>
      <c r="AO228" s="1392"/>
      <c r="AP228" s="1392"/>
      <c r="AQ228" s="1392"/>
      <c r="AR228" s="1412"/>
      <c r="AS228" s="1392"/>
      <c r="AT228" s="1392"/>
      <c r="AU228" s="1392"/>
    </row>
    <row r="229" spans="1:47" s="1623" customFormat="1" ht="15.75" customHeight="1">
      <c r="A229" s="183"/>
      <c r="B229" s="183"/>
      <c r="C229" s="183"/>
      <c r="D229" s="183"/>
      <c r="E229" s="183"/>
      <c r="F229" s="183"/>
      <c r="G229" s="183"/>
      <c r="H229" s="183"/>
      <c r="I229" s="191"/>
      <c r="J229" s="191"/>
      <c r="K229" s="191"/>
      <c r="L229" s="191"/>
      <c r="M229" s="191"/>
      <c r="N229" s="191"/>
      <c r="O229" s="191"/>
      <c r="P229" s="191"/>
      <c r="Q229" s="191"/>
      <c r="R229" s="191"/>
      <c r="S229" s="191"/>
      <c r="T229" s="191"/>
      <c r="U229" s="191"/>
      <c r="V229" s="191"/>
      <c r="W229" s="1624"/>
      <c r="X229" s="690"/>
      <c r="Y229" s="191"/>
      <c r="Z229" s="191"/>
      <c r="AA229" s="1625"/>
      <c r="AB229" s="1574"/>
      <c r="AC229" s="1391"/>
      <c r="AD229" s="1391"/>
      <c r="AE229" s="1391"/>
      <c r="AF229" s="1391"/>
      <c r="AG229" s="1391"/>
      <c r="AH229" s="1391"/>
      <c r="AI229" s="1391"/>
      <c r="AJ229" s="1391"/>
      <c r="AK229" s="1391"/>
      <c r="AL229" s="1392"/>
      <c r="AM229" s="1392"/>
      <c r="AN229" s="1392"/>
      <c r="AO229" s="1392"/>
      <c r="AP229" s="1392"/>
      <c r="AQ229" s="1392"/>
      <c r="AR229" s="1412"/>
      <c r="AS229" s="1392"/>
      <c r="AT229" s="1392"/>
      <c r="AU229" s="1392"/>
    </row>
    <row r="230" spans="1:47" s="1623" customFormat="1" ht="15.75" customHeight="1">
      <c r="A230" s="183"/>
      <c r="B230" s="183"/>
      <c r="C230" s="183"/>
      <c r="D230" s="183"/>
      <c r="E230" s="183"/>
      <c r="F230" s="183"/>
      <c r="G230" s="183"/>
      <c r="H230" s="183"/>
      <c r="I230" s="191"/>
      <c r="J230" s="191"/>
      <c r="K230" s="191"/>
      <c r="L230" s="191"/>
      <c r="M230" s="191"/>
      <c r="N230" s="191"/>
      <c r="O230" s="191"/>
      <c r="P230" s="191"/>
      <c r="Q230" s="191"/>
      <c r="R230" s="191"/>
      <c r="S230" s="191"/>
      <c r="T230" s="191"/>
      <c r="U230" s="191"/>
      <c r="V230" s="191"/>
      <c r="W230" s="1624"/>
      <c r="X230" s="690"/>
      <c r="Y230" s="191"/>
      <c r="Z230" s="191"/>
      <c r="AA230" s="1625"/>
      <c r="AB230" s="1574"/>
      <c r="AC230" s="1391"/>
      <c r="AD230" s="1391"/>
      <c r="AE230" s="1391"/>
      <c r="AF230" s="1391"/>
      <c r="AG230" s="1391"/>
      <c r="AH230" s="1391"/>
      <c r="AI230" s="1391"/>
      <c r="AJ230" s="1391"/>
      <c r="AK230" s="1391"/>
      <c r="AL230" s="1392"/>
      <c r="AM230" s="1392"/>
      <c r="AN230" s="1392"/>
      <c r="AO230" s="1392"/>
      <c r="AP230" s="1392"/>
      <c r="AQ230" s="1392"/>
      <c r="AR230" s="1412"/>
      <c r="AS230" s="1392"/>
      <c r="AT230" s="1392"/>
      <c r="AU230" s="1392"/>
    </row>
    <row r="231" spans="1:47" s="1623" customFormat="1" ht="15.75" customHeight="1">
      <c r="A231" s="183"/>
      <c r="B231" s="183"/>
      <c r="C231" s="183"/>
      <c r="D231" s="183"/>
      <c r="E231" s="183"/>
      <c r="F231" s="183"/>
      <c r="G231" s="183"/>
      <c r="H231" s="183"/>
      <c r="I231" s="191"/>
      <c r="J231" s="191"/>
      <c r="K231" s="191"/>
      <c r="L231" s="191"/>
      <c r="M231" s="191"/>
      <c r="N231" s="191"/>
      <c r="O231" s="191"/>
      <c r="P231" s="191"/>
      <c r="Q231" s="191"/>
      <c r="R231" s="191"/>
      <c r="S231" s="191"/>
      <c r="T231" s="191"/>
      <c r="U231" s="191"/>
      <c r="V231" s="191"/>
      <c r="W231" s="1624"/>
      <c r="X231" s="690"/>
      <c r="Y231" s="191"/>
      <c r="Z231" s="191"/>
      <c r="AA231" s="1625"/>
      <c r="AB231" s="1574"/>
      <c r="AC231" s="1391"/>
      <c r="AD231" s="1391"/>
      <c r="AE231" s="1391"/>
      <c r="AF231" s="1391"/>
      <c r="AG231" s="1391"/>
      <c r="AH231" s="1391"/>
      <c r="AI231" s="1391"/>
      <c r="AJ231" s="1391"/>
      <c r="AK231" s="1391"/>
      <c r="AL231" s="1392"/>
      <c r="AM231" s="1392"/>
      <c r="AN231" s="1392"/>
      <c r="AO231" s="1392"/>
      <c r="AP231" s="1392"/>
      <c r="AQ231" s="1392"/>
      <c r="AR231" s="1412"/>
      <c r="AS231" s="1392"/>
      <c r="AT231" s="1392"/>
      <c r="AU231" s="1392"/>
    </row>
    <row r="232" spans="1:47" s="1623" customFormat="1" ht="15.75" customHeight="1">
      <c r="A232" s="183"/>
      <c r="B232" s="183"/>
      <c r="C232" s="183"/>
      <c r="D232" s="183"/>
      <c r="E232" s="183"/>
      <c r="F232" s="183"/>
      <c r="G232" s="183"/>
      <c r="H232" s="183"/>
      <c r="I232" s="191"/>
      <c r="J232" s="191"/>
      <c r="K232" s="191"/>
      <c r="L232" s="191"/>
      <c r="M232" s="191"/>
      <c r="N232" s="191"/>
      <c r="O232" s="191"/>
      <c r="P232" s="191"/>
      <c r="Q232" s="191"/>
      <c r="R232" s="191"/>
      <c r="S232" s="191"/>
      <c r="T232" s="191"/>
      <c r="U232" s="191"/>
      <c r="V232" s="191"/>
      <c r="W232" s="1624"/>
      <c r="X232" s="690"/>
      <c r="Y232" s="191"/>
      <c r="Z232" s="191"/>
      <c r="AA232" s="1625"/>
      <c r="AB232" s="1574"/>
      <c r="AC232" s="1391"/>
      <c r="AD232" s="1391"/>
      <c r="AE232" s="1391"/>
      <c r="AF232" s="1391"/>
      <c r="AG232" s="1391"/>
      <c r="AH232" s="1391"/>
      <c r="AI232" s="1391"/>
      <c r="AJ232" s="1391"/>
      <c r="AK232" s="1391"/>
      <c r="AL232" s="1392"/>
      <c r="AM232" s="1392"/>
      <c r="AN232" s="1392"/>
      <c r="AO232" s="1392"/>
      <c r="AP232" s="1392"/>
      <c r="AQ232" s="1392"/>
      <c r="AR232" s="1412"/>
      <c r="AS232" s="1392"/>
      <c r="AT232" s="1392"/>
      <c r="AU232" s="1392"/>
    </row>
    <row r="233" spans="1:47" s="1623" customFormat="1" ht="15.75" customHeight="1">
      <c r="A233" s="183"/>
      <c r="B233" s="183"/>
      <c r="C233" s="183"/>
      <c r="D233" s="183"/>
      <c r="E233" s="183"/>
      <c r="F233" s="183"/>
      <c r="G233" s="183"/>
      <c r="H233" s="183"/>
      <c r="I233" s="191"/>
      <c r="J233" s="191"/>
      <c r="K233" s="191"/>
      <c r="L233" s="191"/>
      <c r="M233" s="191"/>
      <c r="N233" s="191"/>
      <c r="O233" s="191"/>
      <c r="P233" s="191"/>
      <c r="Q233" s="191"/>
      <c r="R233" s="191"/>
      <c r="S233" s="191"/>
      <c r="T233" s="191"/>
      <c r="U233" s="191"/>
      <c r="V233" s="191"/>
      <c r="W233" s="1624"/>
      <c r="X233" s="690"/>
      <c r="Y233" s="191"/>
      <c r="Z233" s="191"/>
      <c r="AA233" s="1625"/>
      <c r="AB233" s="1574"/>
      <c r="AC233" s="1391"/>
      <c r="AD233" s="1391"/>
      <c r="AE233" s="1391"/>
      <c r="AF233" s="1391"/>
      <c r="AG233" s="1391"/>
      <c r="AH233" s="1391"/>
      <c r="AI233" s="1391"/>
      <c r="AJ233" s="1391"/>
      <c r="AK233" s="1391"/>
      <c r="AL233" s="1392"/>
      <c r="AM233" s="1392"/>
      <c r="AN233" s="1392"/>
      <c r="AO233" s="1392"/>
      <c r="AP233" s="1392"/>
      <c r="AQ233" s="1392"/>
      <c r="AR233" s="1412"/>
      <c r="AS233" s="1392"/>
      <c r="AT233" s="1392"/>
      <c r="AU233" s="1392"/>
    </row>
    <row r="234" spans="1:47" s="1623" customFormat="1" ht="15.75" customHeight="1">
      <c r="A234" s="183"/>
      <c r="B234" s="183"/>
      <c r="C234" s="183"/>
      <c r="D234" s="183"/>
      <c r="E234" s="183"/>
      <c r="F234" s="183"/>
      <c r="G234" s="183"/>
      <c r="H234" s="183"/>
      <c r="I234" s="191"/>
      <c r="J234" s="191"/>
      <c r="K234" s="191"/>
      <c r="L234" s="191"/>
      <c r="M234" s="191"/>
      <c r="N234" s="191"/>
      <c r="O234" s="191"/>
      <c r="P234" s="191"/>
      <c r="Q234" s="191"/>
      <c r="R234" s="191"/>
      <c r="S234" s="191"/>
      <c r="T234" s="191"/>
      <c r="U234" s="191"/>
      <c r="V234" s="191"/>
      <c r="W234" s="1624"/>
      <c r="X234" s="690"/>
      <c r="Y234" s="191"/>
      <c r="Z234" s="191"/>
      <c r="AA234" s="1625"/>
      <c r="AB234" s="1574"/>
      <c r="AC234" s="1391"/>
      <c r="AD234" s="1391"/>
      <c r="AE234" s="1391"/>
      <c r="AF234" s="1391"/>
      <c r="AG234" s="1391"/>
      <c r="AH234" s="1391"/>
      <c r="AI234" s="1391"/>
      <c r="AJ234" s="1391"/>
      <c r="AK234" s="1391"/>
      <c r="AL234" s="1392"/>
      <c r="AM234" s="1392"/>
      <c r="AN234" s="1392"/>
      <c r="AO234" s="1392"/>
      <c r="AP234" s="1392"/>
      <c r="AQ234" s="1392"/>
      <c r="AR234" s="1412"/>
      <c r="AS234" s="1392"/>
      <c r="AT234" s="1392"/>
      <c r="AU234" s="1392"/>
    </row>
    <row r="235" spans="1:47" s="1623" customFormat="1" ht="15.75" customHeight="1">
      <c r="A235" s="183"/>
      <c r="B235" s="183"/>
      <c r="C235" s="183"/>
      <c r="D235" s="183"/>
      <c r="E235" s="183"/>
      <c r="F235" s="183"/>
      <c r="G235" s="183"/>
      <c r="H235" s="183"/>
      <c r="I235" s="191"/>
      <c r="J235" s="191"/>
      <c r="K235" s="191"/>
      <c r="L235" s="191"/>
      <c r="M235" s="191"/>
      <c r="N235" s="191"/>
      <c r="O235" s="191"/>
      <c r="P235" s="191"/>
      <c r="Q235" s="191"/>
      <c r="R235" s="191"/>
      <c r="S235" s="191"/>
      <c r="T235" s="191"/>
      <c r="U235" s="191"/>
      <c r="V235" s="191"/>
      <c r="W235" s="1624"/>
      <c r="X235" s="690"/>
      <c r="Y235" s="191"/>
      <c r="Z235" s="191"/>
      <c r="AA235" s="1625"/>
      <c r="AB235" s="1574"/>
      <c r="AC235" s="1391"/>
      <c r="AD235" s="1391"/>
      <c r="AE235" s="1391"/>
      <c r="AF235" s="1391"/>
      <c r="AG235" s="1391"/>
      <c r="AH235" s="1391"/>
      <c r="AI235" s="1391"/>
      <c r="AJ235" s="1391"/>
      <c r="AK235" s="1391"/>
      <c r="AL235" s="1392"/>
      <c r="AM235" s="1392"/>
      <c r="AN235" s="1392"/>
      <c r="AO235" s="1392"/>
      <c r="AP235" s="1392"/>
      <c r="AQ235" s="1392"/>
      <c r="AR235" s="1412"/>
      <c r="AS235" s="1392"/>
      <c r="AT235" s="1392"/>
      <c r="AU235" s="1392"/>
    </row>
    <row r="236" spans="1:47" s="1623" customFormat="1" ht="15.75" customHeight="1">
      <c r="A236" s="183"/>
      <c r="B236" s="183"/>
      <c r="C236" s="183"/>
      <c r="D236" s="183"/>
      <c r="E236" s="183"/>
      <c r="F236" s="183"/>
      <c r="G236" s="183"/>
      <c r="H236" s="183"/>
      <c r="I236" s="191"/>
      <c r="J236" s="191"/>
      <c r="K236" s="191"/>
      <c r="L236" s="191"/>
      <c r="M236" s="191"/>
      <c r="N236" s="191"/>
      <c r="O236" s="191"/>
      <c r="P236" s="191"/>
      <c r="Q236" s="191"/>
      <c r="R236" s="191"/>
      <c r="S236" s="191"/>
      <c r="T236" s="191"/>
      <c r="U236" s="191"/>
      <c r="V236" s="191"/>
      <c r="W236" s="1624"/>
      <c r="X236" s="690"/>
      <c r="Y236" s="191"/>
      <c r="Z236" s="191"/>
      <c r="AA236" s="1625"/>
      <c r="AB236" s="1574"/>
      <c r="AC236" s="1391"/>
      <c r="AD236" s="1391"/>
      <c r="AE236" s="1391"/>
      <c r="AF236" s="1391"/>
      <c r="AG236" s="1391"/>
      <c r="AH236" s="1391"/>
      <c r="AI236" s="1391"/>
      <c r="AJ236" s="1391"/>
      <c r="AK236" s="1391"/>
      <c r="AL236" s="1392"/>
      <c r="AM236" s="1392"/>
      <c r="AN236" s="1392"/>
      <c r="AO236" s="1392"/>
      <c r="AP236" s="1392"/>
      <c r="AQ236" s="1392"/>
      <c r="AR236" s="1412"/>
      <c r="AS236" s="1392"/>
      <c r="AT236" s="1392"/>
      <c r="AU236" s="1392"/>
    </row>
    <row r="237" spans="1:47" s="1623" customFormat="1" ht="15.75" customHeight="1">
      <c r="A237" s="183"/>
      <c r="B237" s="183"/>
      <c r="C237" s="183"/>
      <c r="D237" s="183"/>
      <c r="E237" s="183"/>
      <c r="F237" s="183"/>
      <c r="G237" s="183"/>
      <c r="H237" s="183"/>
      <c r="I237" s="191"/>
      <c r="J237" s="191"/>
      <c r="K237" s="191"/>
      <c r="L237" s="191"/>
      <c r="M237" s="191"/>
      <c r="N237" s="191"/>
      <c r="O237" s="191"/>
      <c r="P237" s="191"/>
      <c r="Q237" s="191"/>
      <c r="R237" s="191"/>
      <c r="S237" s="191"/>
      <c r="T237" s="191"/>
      <c r="U237" s="191"/>
      <c r="V237" s="191"/>
      <c r="W237" s="1624"/>
      <c r="X237" s="690"/>
      <c r="Y237" s="191"/>
      <c r="Z237" s="191"/>
      <c r="AA237" s="1625"/>
      <c r="AB237" s="1574"/>
      <c r="AC237" s="1391"/>
      <c r="AD237" s="1391"/>
      <c r="AE237" s="1391"/>
      <c r="AF237" s="1391"/>
      <c r="AG237" s="1391"/>
      <c r="AH237" s="1391"/>
      <c r="AI237" s="1391"/>
      <c r="AJ237" s="1391"/>
      <c r="AK237" s="1391"/>
      <c r="AL237" s="1392"/>
      <c r="AM237" s="1392"/>
      <c r="AN237" s="1392"/>
      <c r="AO237" s="1392"/>
      <c r="AP237" s="1392"/>
      <c r="AQ237" s="1392"/>
      <c r="AR237" s="1412"/>
      <c r="AS237" s="1392"/>
      <c r="AT237" s="1392"/>
      <c r="AU237" s="1392"/>
    </row>
    <row r="238" spans="1:47" s="1623" customFormat="1" ht="15.75" customHeight="1">
      <c r="A238" s="183"/>
      <c r="B238" s="183"/>
      <c r="C238" s="183"/>
      <c r="D238" s="183"/>
      <c r="E238" s="183"/>
      <c r="F238" s="183"/>
      <c r="G238" s="183"/>
      <c r="H238" s="183"/>
      <c r="I238" s="191"/>
      <c r="J238" s="191"/>
      <c r="K238" s="191"/>
      <c r="L238" s="191"/>
      <c r="M238" s="191"/>
      <c r="N238" s="191"/>
      <c r="O238" s="191"/>
      <c r="P238" s="191"/>
      <c r="Q238" s="191"/>
      <c r="R238" s="191"/>
      <c r="S238" s="191"/>
      <c r="T238" s="191"/>
      <c r="U238" s="191"/>
      <c r="V238" s="191"/>
      <c r="W238" s="1624"/>
      <c r="X238" s="690"/>
      <c r="Y238" s="191"/>
      <c r="Z238" s="191"/>
      <c r="AA238" s="1625"/>
      <c r="AB238" s="1574"/>
      <c r="AC238" s="1391"/>
      <c r="AD238" s="1391"/>
      <c r="AE238" s="1391"/>
      <c r="AF238" s="1391"/>
      <c r="AG238" s="1391"/>
      <c r="AH238" s="1391"/>
      <c r="AI238" s="1391"/>
      <c r="AJ238" s="1391"/>
      <c r="AK238" s="1391"/>
      <c r="AL238" s="1392"/>
      <c r="AM238" s="1392"/>
      <c r="AN238" s="1392"/>
      <c r="AO238" s="1392"/>
      <c r="AP238" s="1392"/>
      <c r="AQ238" s="1392"/>
      <c r="AR238" s="1412"/>
      <c r="AS238" s="1392"/>
      <c r="AT238" s="1392"/>
      <c r="AU238" s="1392"/>
    </row>
    <row r="239" spans="1:47" s="1623" customFormat="1" ht="15.75" customHeight="1">
      <c r="A239" s="183"/>
      <c r="B239" s="183"/>
      <c r="C239" s="183"/>
      <c r="D239" s="183"/>
      <c r="E239" s="183"/>
      <c r="F239" s="183"/>
      <c r="G239" s="183"/>
      <c r="H239" s="183"/>
      <c r="I239" s="191"/>
      <c r="J239" s="191"/>
      <c r="K239" s="191"/>
      <c r="L239" s="191"/>
      <c r="M239" s="191"/>
      <c r="N239" s="191"/>
      <c r="O239" s="191"/>
      <c r="P239" s="191"/>
      <c r="Q239" s="191"/>
      <c r="R239" s="191"/>
      <c r="S239" s="191"/>
      <c r="T239" s="191"/>
      <c r="U239" s="191"/>
      <c r="V239" s="191"/>
      <c r="W239" s="1624"/>
      <c r="X239" s="690"/>
      <c r="Y239" s="191"/>
      <c r="Z239" s="191"/>
      <c r="AA239" s="1625"/>
      <c r="AB239" s="1574"/>
      <c r="AC239" s="1391"/>
      <c r="AD239" s="1391"/>
      <c r="AE239" s="1391"/>
      <c r="AF239" s="1391"/>
      <c r="AG239" s="1391"/>
      <c r="AH239" s="1391"/>
      <c r="AI239" s="1391"/>
      <c r="AJ239" s="1391"/>
      <c r="AK239" s="1391"/>
      <c r="AL239" s="1392"/>
      <c r="AM239" s="1392"/>
      <c r="AN239" s="1392"/>
      <c r="AO239" s="1392"/>
      <c r="AP239" s="1392"/>
      <c r="AQ239" s="1392"/>
      <c r="AR239" s="1412"/>
      <c r="AS239" s="1392"/>
      <c r="AT239" s="1392"/>
      <c r="AU239" s="1392"/>
    </row>
    <row r="240" spans="1:47" s="1623" customFormat="1" ht="15.75" customHeight="1">
      <c r="A240" s="183"/>
      <c r="B240" s="183"/>
      <c r="C240" s="183"/>
      <c r="D240" s="183"/>
      <c r="E240" s="183"/>
      <c r="F240" s="183"/>
      <c r="G240" s="183"/>
      <c r="H240" s="183"/>
      <c r="I240" s="191"/>
      <c r="J240" s="191"/>
      <c r="K240" s="191"/>
      <c r="L240" s="191"/>
      <c r="M240" s="191"/>
      <c r="N240" s="191"/>
      <c r="O240" s="191"/>
      <c r="P240" s="191"/>
      <c r="Q240" s="191"/>
      <c r="R240" s="191"/>
      <c r="S240" s="191"/>
      <c r="T240" s="191"/>
      <c r="U240" s="191"/>
      <c r="V240" s="191"/>
      <c r="W240" s="1624"/>
      <c r="X240" s="690"/>
      <c r="Y240" s="191"/>
      <c r="Z240" s="191"/>
      <c r="AA240" s="1625"/>
      <c r="AB240" s="1574"/>
      <c r="AC240" s="1391"/>
      <c r="AD240" s="1391"/>
      <c r="AE240" s="1391"/>
      <c r="AF240" s="1391"/>
      <c r="AG240" s="1391"/>
      <c r="AH240" s="1391"/>
      <c r="AI240" s="1391"/>
      <c r="AJ240" s="1391"/>
      <c r="AK240" s="1391"/>
      <c r="AL240" s="1392"/>
      <c r="AM240" s="1392"/>
      <c r="AN240" s="1392"/>
      <c r="AO240" s="1392"/>
      <c r="AP240" s="1392"/>
      <c r="AQ240" s="1392"/>
      <c r="AR240" s="1412"/>
      <c r="AS240" s="1392"/>
      <c r="AT240" s="1392"/>
      <c r="AU240" s="1392"/>
    </row>
    <row r="241" spans="1:47" s="1623" customFormat="1" ht="15.75" customHeight="1">
      <c r="A241" s="183"/>
      <c r="B241" s="183"/>
      <c r="C241" s="183"/>
      <c r="D241" s="183"/>
      <c r="E241" s="183"/>
      <c r="F241" s="183"/>
      <c r="G241" s="183"/>
      <c r="H241" s="183"/>
      <c r="I241" s="191"/>
      <c r="J241" s="191"/>
      <c r="K241" s="191"/>
      <c r="L241" s="191"/>
      <c r="M241" s="191"/>
      <c r="N241" s="191"/>
      <c r="O241" s="191"/>
      <c r="P241" s="191"/>
      <c r="Q241" s="191"/>
      <c r="R241" s="191"/>
      <c r="S241" s="191"/>
      <c r="T241" s="191"/>
      <c r="U241" s="191"/>
      <c r="V241" s="191"/>
      <c r="W241" s="1624"/>
      <c r="X241" s="690"/>
      <c r="Y241" s="191"/>
      <c r="Z241" s="191"/>
      <c r="AA241" s="1625"/>
      <c r="AB241" s="1574"/>
      <c r="AC241" s="1391"/>
      <c r="AD241" s="1391"/>
      <c r="AE241" s="1391"/>
      <c r="AF241" s="1391"/>
      <c r="AG241" s="1391"/>
      <c r="AH241" s="1391"/>
      <c r="AI241" s="1391"/>
      <c r="AJ241" s="1391"/>
      <c r="AK241" s="1391"/>
      <c r="AL241" s="1392"/>
      <c r="AM241" s="1392"/>
      <c r="AN241" s="1392"/>
      <c r="AO241" s="1392"/>
      <c r="AP241" s="1392"/>
      <c r="AQ241" s="1392"/>
      <c r="AR241" s="1412"/>
      <c r="AS241" s="1392"/>
      <c r="AT241" s="1392"/>
      <c r="AU241" s="1392"/>
    </row>
    <row r="242" spans="1:47" s="1623" customFormat="1" ht="15.75" customHeight="1">
      <c r="A242" s="183"/>
      <c r="B242" s="183"/>
      <c r="C242" s="183"/>
      <c r="D242" s="183"/>
      <c r="E242" s="183"/>
      <c r="F242" s="183"/>
      <c r="G242" s="183"/>
      <c r="H242" s="183"/>
      <c r="I242" s="191"/>
      <c r="J242" s="191"/>
      <c r="K242" s="191"/>
      <c r="L242" s="191"/>
      <c r="M242" s="191"/>
      <c r="N242" s="191"/>
      <c r="O242" s="191"/>
      <c r="P242" s="191"/>
      <c r="Q242" s="191"/>
      <c r="R242" s="191"/>
      <c r="S242" s="191"/>
      <c r="T242" s="191"/>
      <c r="U242" s="191"/>
      <c r="V242" s="191"/>
      <c r="W242" s="1624"/>
      <c r="X242" s="690"/>
      <c r="Y242" s="191"/>
      <c r="Z242" s="191"/>
      <c r="AA242" s="1625"/>
      <c r="AB242" s="1574"/>
      <c r="AC242" s="1391"/>
      <c r="AD242" s="1391"/>
      <c r="AE242" s="1391"/>
      <c r="AF242" s="1391"/>
      <c r="AG242" s="1391"/>
      <c r="AH242" s="1391"/>
      <c r="AI242" s="1391"/>
      <c r="AJ242" s="1391"/>
      <c r="AK242" s="1391"/>
      <c r="AL242" s="1392"/>
      <c r="AM242" s="1392"/>
      <c r="AN242" s="1392"/>
      <c r="AO242" s="1392"/>
      <c r="AP242" s="1392"/>
      <c r="AQ242" s="1392"/>
      <c r="AR242" s="1412"/>
      <c r="AS242" s="1392"/>
      <c r="AT242" s="1392"/>
      <c r="AU242" s="1392"/>
    </row>
    <row r="243" spans="1:47" s="1623" customFormat="1" ht="15.75" customHeight="1">
      <c r="A243" s="183"/>
      <c r="B243" s="183"/>
      <c r="C243" s="183"/>
      <c r="D243" s="183"/>
      <c r="E243" s="183"/>
      <c r="F243" s="183"/>
      <c r="G243" s="183"/>
      <c r="H243" s="183"/>
      <c r="I243" s="191"/>
      <c r="J243" s="191"/>
      <c r="K243" s="191"/>
      <c r="L243" s="191"/>
      <c r="M243" s="191"/>
      <c r="N243" s="191"/>
      <c r="O243" s="191"/>
      <c r="P243" s="191"/>
      <c r="Q243" s="191"/>
      <c r="R243" s="191"/>
      <c r="S243" s="191"/>
      <c r="T243" s="191"/>
      <c r="U243" s="191"/>
      <c r="V243" s="191"/>
      <c r="W243" s="1624"/>
      <c r="X243" s="690"/>
      <c r="Y243" s="191"/>
      <c r="Z243" s="191"/>
      <c r="AA243" s="1625"/>
      <c r="AB243" s="1574"/>
      <c r="AC243" s="1391"/>
      <c r="AD243" s="1391"/>
      <c r="AE243" s="1391"/>
      <c r="AF243" s="1391"/>
      <c r="AG243" s="1391"/>
      <c r="AH243" s="1391"/>
      <c r="AI243" s="1391"/>
      <c r="AJ243" s="1391"/>
      <c r="AK243" s="1391"/>
      <c r="AL243" s="1392"/>
      <c r="AM243" s="1392"/>
      <c r="AN243" s="1392"/>
      <c r="AO243" s="1392"/>
      <c r="AP243" s="1392"/>
      <c r="AQ243" s="1392"/>
      <c r="AR243" s="1412"/>
      <c r="AS243" s="1392"/>
      <c r="AT243" s="1392"/>
      <c r="AU243" s="1392"/>
    </row>
    <row r="244" spans="1:47" s="1623" customFormat="1" ht="15.75" customHeight="1">
      <c r="A244" s="183"/>
      <c r="B244" s="183"/>
      <c r="C244" s="183"/>
      <c r="D244" s="183"/>
      <c r="E244" s="183"/>
      <c r="F244" s="183"/>
      <c r="G244" s="183"/>
      <c r="H244" s="183"/>
      <c r="I244" s="191"/>
      <c r="J244" s="191"/>
      <c r="K244" s="191"/>
      <c r="L244" s="191"/>
      <c r="M244" s="191"/>
      <c r="N244" s="191"/>
      <c r="O244" s="191"/>
      <c r="P244" s="191"/>
      <c r="Q244" s="191"/>
      <c r="R244" s="191"/>
      <c r="S244" s="191"/>
      <c r="T244" s="191"/>
      <c r="U244" s="191"/>
      <c r="V244" s="191"/>
      <c r="W244" s="1624"/>
      <c r="X244" s="690"/>
      <c r="Y244" s="191"/>
      <c r="Z244" s="191"/>
      <c r="AA244" s="1625"/>
      <c r="AB244" s="1574"/>
      <c r="AC244" s="1391"/>
      <c r="AD244" s="1391"/>
      <c r="AE244" s="1391"/>
      <c r="AF244" s="1391"/>
      <c r="AG244" s="1391"/>
      <c r="AH244" s="1391"/>
      <c r="AI244" s="1391"/>
      <c r="AJ244" s="1391"/>
      <c r="AK244" s="1391"/>
      <c r="AL244" s="1392"/>
      <c r="AM244" s="1392"/>
      <c r="AN244" s="1392"/>
      <c r="AO244" s="1392"/>
      <c r="AP244" s="1392"/>
      <c r="AQ244" s="1392"/>
      <c r="AR244" s="1412"/>
      <c r="AS244" s="1392"/>
      <c r="AT244" s="1392"/>
      <c r="AU244" s="1392"/>
    </row>
    <row r="245" spans="1:47" s="1623" customFormat="1" ht="15.75" customHeight="1">
      <c r="A245" s="183"/>
      <c r="B245" s="183"/>
      <c r="C245" s="183"/>
      <c r="D245" s="183"/>
      <c r="E245" s="183"/>
      <c r="F245" s="183"/>
      <c r="G245" s="183"/>
      <c r="H245" s="183"/>
      <c r="I245" s="191"/>
      <c r="J245" s="191"/>
      <c r="K245" s="191"/>
      <c r="L245" s="191"/>
      <c r="M245" s="191"/>
      <c r="N245" s="191"/>
      <c r="O245" s="191"/>
      <c r="P245" s="191"/>
      <c r="Q245" s="191"/>
      <c r="R245" s="191"/>
      <c r="S245" s="191"/>
      <c r="T245" s="191"/>
      <c r="U245" s="191"/>
      <c r="V245" s="191"/>
      <c r="W245" s="1624"/>
      <c r="X245" s="690"/>
      <c r="Y245" s="191"/>
      <c r="Z245" s="191"/>
      <c r="AA245" s="1625"/>
      <c r="AB245" s="1574"/>
      <c r="AC245" s="1391"/>
      <c r="AD245" s="1391"/>
      <c r="AE245" s="1391"/>
      <c r="AF245" s="1391"/>
      <c r="AG245" s="1391"/>
      <c r="AH245" s="1391"/>
      <c r="AI245" s="1391"/>
      <c r="AJ245" s="1391"/>
      <c r="AK245" s="1391"/>
      <c r="AL245" s="1392"/>
      <c r="AM245" s="1392"/>
      <c r="AN245" s="1392"/>
      <c r="AO245" s="1392"/>
      <c r="AP245" s="1392"/>
      <c r="AQ245" s="1392"/>
      <c r="AR245" s="1412"/>
      <c r="AS245" s="1392"/>
      <c r="AT245" s="1392"/>
      <c r="AU245" s="1392"/>
    </row>
    <row r="246" spans="1:47" s="1623" customFormat="1" ht="15.75" customHeight="1">
      <c r="A246" s="183"/>
      <c r="B246" s="183"/>
      <c r="C246" s="183"/>
      <c r="D246" s="183"/>
      <c r="E246" s="183"/>
      <c r="F246" s="183"/>
      <c r="G246" s="183"/>
      <c r="H246" s="183"/>
      <c r="I246" s="191"/>
      <c r="J246" s="191"/>
      <c r="K246" s="191"/>
      <c r="L246" s="191"/>
      <c r="M246" s="191"/>
      <c r="N246" s="191"/>
      <c r="O246" s="191"/>
      <c r="P246" s="191"/>
      <c r="Q246" s="191"/>
      <c r="R246" s="191"/>
      <c r="S246" s="191"/>
      <c r="T246" s="191"/>
      <c r="U246" s="191"/>
      <c r="V246" s="191"/>
      <c r="W246" s="1624"/>
      <c r="X246" s="690"/>
      <c r="Y246" s="191"/>
      <c r="Z246" s="191"/>
      <c r="AA246" s="1625"/>
      <c r="AB246" s="1574"/>
      <c r="AC246" s="1391"/>
      <c r="AD246" s="1391"/>
      <c r="AE246" s="1391"/>
      <c r="AF246" s="1391"/>
      <c r="AG246" s="1391"/>
      <c r="AH246" s="1391"/>
      <c r="AI246" s="1391"/>
      <c r="AJ246" s="1391"/>
      <c r="AK246" s="1391"/>
      <c r="AL246" s="1392"/>
      <c r="AM246" s="1392"/>
      <c r="AN246" s="1392"/>
      <c r="AO246" s="1392"/>
      <c r="AP246" s="1392"/>
      <c r="AQ246" s="1392"/>
      <c r="AR246" s="1412"/>
      <c r="AS246" s="1392"/>
      <c r="AT246" s="1392"/>
      <c r="AU246" s="1392"/>
    </row>
    <row r="247" spans="1:47" s="1623" customFormat="1" ht="15.75" customHeight="1">
      <c r="A247" s="183"/>
      <c r="B247" s="183"/>
      <c r="C247" s="183"/>
      <c r="D247" s="183"/>
      <c r="E247" s="183"/>
      <c r="F247" s="183"/>
      <c r="G247" s="183"/>
      <c r="H247" s="183"/>
      <c r="I247" s="191"/>
      <c r="J247" s="191"/>
      <c r="K247" s="191"/>
      <c r="L247" s="191"/>
      <c r="M247" s="191"/>
      <c r="N247" s="191"/>
      <c r="O247" s="191"/>
      <c r="P247" s="191"/>
      <c r="Q247" s="191"/>
      <c r="R247" s="191"/>
      <c r="S247" s="191"/>
      <c r="T247" s="191"/>
      <c r="U247" s="191"/>
      <c r="V247" s="191"/>
      <c r="W247" s="1624"/>
      <c r="X247" s="690"/>
      <c r="Y247" s="191"/>
      <c r="Z247" s="191"/>
      <c r="AA247" s="1625"/>
      <c r="AB247" s="1574"/>
      <c r="AC247" s="1391"/>
      <c r="AD247" s="1391"/>
      <c r="AE247" s="1391"/>
      <c r="AF247" s="1391"/>
      <c r="AG247" s="1391"/>
      <c r="AH247" s="1391"/>
      <c r="AI247" s="1391"/>
      <c r="AJ247" s="1391"/>
      <c r="AK247" s="1391"/>
      <c r="AL247" s="1392"/>
      <c r="AM247" s="1392"/>
      <c r="AN247" s="1392"/>
      <c r="AO247" s="1392"/>
      <c r="AP247" s="1392"/>
      <c r="AQ247" s="1392"/>
      <c r="AR247" s="1412"/>
      <c r="AS247" s="1392"/>
      <c r="AT247" s="1392"/>
      <c r="AU247" s="1392"/>
    </row>
    <row r="248" spans="1:47" s="1623" customFormat="1" ht="15.75" customHeight="1">
      <c r="A248" s="183"/>
      <c r="B248" s="183"/>
      <c r="C248" s="183"/>
      <c r="D248" s="183"/>
      <c r="E248" s="183"/>
      <c r="F248" s="183"/>
      <c r="G248" s="183"/>
      <c r="H248" s="183"/>
      <c r="I248" s="191"/>
      <c r="J248" s="191"/>
      <c r="K248" s="191"/>
      <c r="L248" s="191"/>
      <c r="M248" s="191"/>
      <c r="N248" s="191"/>
      <c r="O248" s="191"/>
      <c r="P248" s="191"/>
      <c r="Q248" s="191"/>
      <c r="R248" s="191"/>
      <c r="S248" s="191"/>
      <c r="T248" s="191"/>
      <c r="U248" s="191"/>
      <c r="V248" s="191"/>
      <c r="W248" s="1624"/>
      <c r="X248" s="690"/>
      <c r="Y248" s="191"/>
      <c r="Z248" s="191"/>
      <c r="AA248" s="1625"/>
      <c r="AB248" s="1574"/>
      <c r="AC248" s="1391"/>
      <c r="AD248" s="1391"/>
      <c r="AE248" s="1391"/>
      <c r="AF248" s="1391"/>
      <c r="AG248" s="1391"/>
      <c r="AH248" s="1391"/>
      <c r="AI248" s="1391"/>
      <c r="AJ248" s="1391"/>
      <c r="AK248" s="1391"/>
      <c r="AL248" s="1392"/>
      <c r="AM248" s="1392"/>
      <c r="AN248" s="1392"/>
      <c r="AO248" s="1392"/>
      <c r="AP248" s="1392"/>
      <c r="AQ248" s="1392"/>
      <c r="AR248" s="1412"/>
      <c r="AS248" s="1392"/>
      <c r="AT248" s="1392"/>
      <c r="AU248" s="1392"/>
    </row>
    <row r="249" spans="1:47" s="1623" customFormat="1" ht="15.75" customHeight="1">
      <c r="A249" s="183"/>
      <c r="B249" s="183"/>
      <c r="C249" s="183"/>
      <c r="D249" s="183"/>
      <c r="E249" s="183"/>
      <c r="F249" s="183"/>
      <c r="G249" s="183"/>
      <c r="H249" s="183"/>
      <c r="I249" s="191"/>
      <c r="J249" s="191"/>
      <c r="K249" s="191"/>
      <c r="L249" s="191"/>
      <c r="M249" s="191"/>
      <c r="N249" s="191"/>
      <c r="O249" s="191"/>
      <c r="P249" s="191"/>
      <c r="Q249" s="191"/>
      <c r="R249" s="191"/>
      <c r="S249" s="191"/>
      <c r="T249" s="191"/>
      <c r="U249" s="191"/>
      <c r="V249" s="191"/>
      <c r="W249" s="1624"/>
      <c r="X249" s="690"/>
      <c r="Y249" s="191"/>
      <c r="Z249" s="191"/>
      <c r="AA249" s="1625"/>
      <c r="AB249" s="1574"/>
      <c r="AC249" s="1391"/>
      <c r="AD249" s="1391"/>
      <c r="AE249" s="1391"/>
      <c r="AF249" s="1391"/>
      <c r="AG249" s="1391"/>
      <c r="AH249" s="1391"/>
      <c r="AI249" s="1391"/>
      <c r="AJ249" s="1391"/>
      <c r="AK249" s="1391"/>
      <c r="AL249" s="1392"/>
      <c r="AM249" s="1392"/>
      <c r="AN249" s="1392"/>
      <c r="AO249" s="1392"/>
      <c r="AP249" s="1392"/>
      <c r="AQ249" s="1392"/>
      <c r="AR249" s="1412"/>
      <c r="AS249" s="1392"/>
      <c r="AT249" s="1392"/>
      <c r="AU249" s="1392"/>
    </row>
    <row r="250" spans="1:47" s="1623" customFormat="1" ht="15.75" customHeight="1">
      <c r="A250" s="183"/>
      <c r="B250" s="183"/>
      <c r="C250" s="183"/>
      <c r="D250" s="183"/>
      <c r="E250" s="183"/>
      <c r="F250" s="183"/>
      <c r="G250" s="183"/>
      <c r="H250" s="183"/>
      <c r="I250" s="191"/>
      <c r="J250" s="191"/>
      <c r="K250" s="191"/>
      <c r="L250" s="191"/>
      <c r="M250" s="191"/>
      <c r="N250" s="191"/>
      <c r="O250" s="191"/>
      <c r="P250" s="191"/>
      <c r="Q250" s="191"/>
      <c r="R250" s="191"/>
      <c r="S250" s="191"/>
      <c r="T250" s="191"/>
      <c r="U250" s="191"/>
      <c r="V250" s="191"/>
      <c r="W250" s="1624"/>
      <c r="X250" s="690"/>
      <c r="Y250" s="191"/>
      <c r="Z250" s="191"/>
      <c r="AA250" s="1625"/>
      <c r="AB250" s="1574"/>
      <c r="AC250" s="1391"/>
      <c r="AD250" s="1391"/>
      <c r="AE250" s="1391"/>
      <c r="AF250" s="1391"/>
      <c r="AG250" s="1391"/>
      <c r="AH250" s="1391"/>
      <c r="AI250" s="1391"/>
      <c r="AJ250" s="1391"/>
      <c r="AK250" s="1391"/>
      <c r="AL250" s="1392"/>
      <c r="AM250" s="1392"/>
      <c r="AN250" s="1392"/>
      <c r="AO250" s="1392"/>
      <c r="AP250" s="1392"/>
      <c r="AQ250" s="1392"/>
      <c r="AR250" s="1412"/>
      <c r="AS250" s="1392"/>
      <c r="AT250" s="1392"/>
      <c r="AU250" s="1392"/>
    </row>
    <row r="251" spans="1:47" s="1623" customFormat="1" ht="15.75" customHeight="1">
      <c r="A251" s="183"/>
      <c r="B251" s="183"/>
      <c r="C251" s="183"/>
      <c r="D251" s="183"/>
      <c r="E251" s="183"/>
      <c r="F251" s="183"/>
      <c r="G251" s="183"/>
      <c r="H251" s="183"/>
      <c r="I251" s="191"/>
      <c r="J251" s="191"/>
      <c r="K251" s="191"/>
      <c r="L251" s="191"/>
      <c r="M251" s="191"/>
      <c r="N251" s="191"/>
      <c r="O251" s="191"/>
      <c r="P251" s="191"/>
      <c r="Q251" s="191"/>
      <c r="R251" s="191"/>
      <c r="S251" s="191"/>
      <c r="T251" s="191"/>
      <c r="U251" s="191"/>
      <c r="V251" s="191"/>
      <c r="W251" s="1624"/>
      <c r="X251" s="690"/>
      <c r="Y251" s="191"/>
      <c r="Z251" s="191"/>
      <c r="AA251" s="1625"/>
      <c r="AB251" s="1574"/>
      <c r="AC251" s="1391"/>
      <c r="AD251" s="1391"/>
      <c r="AE251" s="1391"/>
      <c r="AF251" s="1391"/>
      <c r="AG251" s="1391"/>
      <c r="AH251" s="1391"/>
      <c r="AI251" s="1391"/>
      <c r="AJ251" s="1391"/>
      <c r="AK251" s="1391"/>
      <c r="AL251" s="1392"/>
      <c r="AM251" s="1392"/>
      <c r="AN251" s="1392"/>
      <c r="AO251" s="1392"/>
      <c r="AP251" s="1392"/>
      <c r="AQ251" s="1392"/>
      <c r="AR251" s="1412"/>
      <c r="AS251" s="1392"/>
      <c r="AT251" s="1392"/>
      <c r="AU251" s="1392"/>
    </row>
    <row r="252" spans="1:47" s="1623" customFormat="1" ht="15.75" customHeight="1">
      <c r="A252" s="183"/>
      <c r="B252" s="183"/>
      <c r="C252" s="183"/>
      <c r="D252" s="183"/>
      <c r="E252" s="183"/>
      <c r="F252" s="183"/>
      <c r="G252" s="183"/>
      <c r="H252" s="183"/>
      <c r="I252" s="191"/>
      <c r="J252" s="191"/>
      <c r="K252" s="191"/>
      <c r="L252" s="191"/>
      <c r="M252" s="191"/>
      <c r="N252" s="191"/>
      <c r="O252" s="191"/>
      <c r="P252" s="191"/>
      <c r="Q252" s="191"/>
      <c r="R252" s="191"/>
      <c r="S252" s="191"/>
      <c r="T252" s="191"/>
      <c r="U252" s="191"/>
      <c r="V252" s="191"/>
      <c r="W252" s="1624"/>
      <c r="X252" s="690"/>
      <c r="Y252" s="191"/>
      <c r="Z252" s="191"/>
      <c r="AA252" s="1625"/>
      <c r="AB252" s="1574"/>
      <c r="AC252" s="1391"/>
      <c r="AD252" s="1391"/>
      <c r="AE252" s="1391"/>
      <c r="AF252" s="1391"/>
      <c r="AG252" s="1391"/>
      <c r="AH252" s="1391"/>
      <c r="AI252" s="1391"/>
      <c r="AJ252" s="1391"/>
      <c r="AK252" s="1391"/>
      <c r="AL252" s="1392"/>
      <c r="AM252" s="1392"/>
      <c r="AN252" s="1392"/>
      <c r="AO252" s="1392"/>
      <c r="AP252" s="1392"/>
      <c r="AQ252" s="1392"/>
      <c r="AR252" s="1412"/>
      <c r="AS252" s="1392"/>
      <c r="AT252" s="1392"/>
      <c r="AU252" s="1392"/>
    </row>
    <row r="253" spans="1:47" s="1623" customFormat="1" ht="15.75" customHeight="1">
      <c r="A253" s="183"/>
      <c r="B253" s="183"/>
      <c r="C253" s="183"/>
      <c r="D253" s="183"/>
      <c r="E253" s="183"/>
      <c r="F253" s="183"/>
      <c r="G253" s="183"/>
      <c r="H253" s="183"/>
      <c r="I253" s="191"/>
      <c r="J253" s="191"/>
      <c r="K253" s="191"/>
      <c r="L253" s="191"/>
      <c r="M253" s="191"/>
      <c r="N253" s="191"/>
      <c r="O253" s="191"/>
      <c r="P253" s="191"/>
      <c r="Q253" s="191"/>
      <c r="R253" s="191"/>
      <c r="S253" s="191"/>
      <c r="T253" s="191"/>
      <c r="U253" s="191"/>
      <c r="V253" s="191"/>
      <c r="W253" s="1624"/>
      <c r="X253" s="690"/>
      <c r="Y253" s="191"/>
      <c r="Z253" s="191"/>
      <c r="AA253" s="1625"/>
      <c r="AB253" s="1574"/>
      <c r="AC253" s="1391"/>
      <c r="AD253" s="1391"/>
      <c r="AE253" s="1391"/>
      <c r="AF253" s="1391"/>
      <c r="AG253" s="1391"/>
      <c r="AH253" s="1391"/>
      <c r="AI253" s="1391"/>
      <c r="AJ253" s="1391"/>
      <c r="AK253" s="1391"/>
      <c r="AL253" s="1392"/>
      <c r="AM253" s="1392"/>
      <c r="AN253" s="1392"/>
      <c r="AO253" s="1392"/>
      <c r="AP253" s="1392"/>
      <c r="AQ253" s="1392"/>
      <c r="AR253" s="1412"/>
      <c r="AS253" s="1392"/>
      <c r="AT253" s="1392"/>
      <c r="AU253" s="1392"/>
    </row>
    <row r="254" spans="1:47" s="1623" customFormat="1" ht="15.75" customHeight="1">
      <c r="A254" s="183"/>
      <c r="B254" s="183"/>
      <c r="C254" s="183"/>
      <c r="D254" s="183"/>
      <c r="E254" s="183"/>
      <c r="F254" s="183"/>
      <c r="G254" s="183"/>
      <c r="H254" s="183"/>
      <c r="I254" s="191"/>
      <c r="J254" s="191"/>
      <c r="K254" s="191"/>
      <c r="L254" s="191"/>
      <c r="M254" s="191"/>
      <c r="N254" s="191"/>
      <c r="O254" s="191"/>
      <c r="P254" s="191"/>
      <c r="Q254" s="191"/>
      <c r="R254" s="191"/>
      <c r="S254" s="191"/>
      <c r="T254" s="191"/>
      <c r="U254" s="191"/>
      <c r="V254" s="191"/>
      <c r="W254" s="1624"/>
      <c r="X254" s="690"/>
      <c r="Y254" s="191"/>
      <c r="Z254" s="191"/>
      <c r="AA254" s="1625"/>
      <c r="AB254" s="1574"/>
      <c r="AC254" s="1391"/>
      <c r="AD254" s="1391"/>
      <c r="AE254" s="1391"/>
      <c r="AF254" s="1391"/>
      <c r="AG254" s="1391"/>
      <c r="AH254" s="1391"/>
      <c r="AI254" s="1391"/>
      <c r="AJ254" s="1391"/>
      <c r="AK254" s="1391"/>
      <c r="AL254" s="1392"/>
      <c r="AM254" s="1392"/>
      <c r="AN254" s="1392"/>
      <c r="AO254" s="1392"/>
      <c r="AP254" s="1392"/>
      <c r="AQ254" s="1392"/>
      <c r="AR254" s="1412"/>
      <c r="AS254" s="1392"/>
      <c r="AT254" s="1392"/>
      <c r="AU254" s="1392"/>
    </row>
    <row r="255" spans="1:47" s="1623" customFormat="1" ht="15.75" customHeight="1">
      <c r="A255" s="183"/>
      <c r="B255" s="183"/>
      <c r="C255" s="183"/>
      <c r="D255" s="183"/>
      <c r="E255" s="183"/>
      <c r="F255" s="183"/>
      <c r="G255" s="183"/>
      <c r="H255" s="183"/>
      <c r="I255" s="191"/>
      <c r="J255" s="191"/>
      <c r="K255" s="191"/>
      <c r="L255" s="191"/>
      <c r="M255" s="191"/>
      <c r="N255" s="191"/>
      <c r="O255" s="191"/>
      <c r="P255" s="191"/>
      <c r="Q255" s="191"/>
      <c r="R255" s="191"/>
      <c r="S255" s="191"/>
      <c r="T255" s="191"/>
      <c r="U255" s="191"/>
      <c r="V255" s="191"/>
      <c r="W255" s="1624"/>
      <c r="X255" s="690"/>
      <c r="Y255" s="191"/>
      <c r="Z255" s="191"/>
      <c r="AA255" s="1625"/>
      <c r="AB255" s="1574"/>
      <c r="AC255" s="1391"/>
      <c r="AD255" s="1391"/>
      <c r="AE255" s="1391"/>
      <c r="AF255" s="1391"/>
      <c r="AG255" s="1391"/>
      <c r="AH255" s="1391"/>
      <c r="AI255" s="1391"/>
      <c r="AJ255" s="1391"/>
      <c r="AK255" s="1391"/>
      <c r="AL255" s="1392"/>
      <c r="AM255" s="1392"/>
      <c r="AN255" s="1392"/>
      <c r="AO255" s="1392"/>
      <c r="AP255" s="1392"/>
      <c r="AQ255" s="1392"/>
      <c r="AR255" s="1412"/>
      <c r="AS255" s="1392"/>
      <c r="AT255" s="1392"/>
      <c r="AU255" s="1392"/>
    </row>
    <row r="256" spans="1:47" s="1623" customFormat="1" ht="15.75" customHeight="1">
      <c r="A256" s="183"/>
      <c r="B256" s="183"/>
      <c r="C256" s="183"/>
      <c r="D256" s="183"/>
      <c r="E256" s="183"/>
      <c r="F256" s="183"/>
      <c r="G256" s="183"/>
      <c r="H256" s="183"/>
      <c r="I256" s="191"/>
      <c r="J256" s="191"/>
      <c r="K256" s="191"/>
      <c r="L256" s="191"/>
      <c r="M256" s="191"/>
      <c r="N256" s="191"/>
      <c r="O256" s="191"/>
      <c r="P256" s="191"/>
      <c r="Q256" s="191"/>
      <c r="R256" s="191"/>
      <c r="S256" s="191"/>
      <c r="T256" s="191"/>
      <c r="U256" s="191"/>
      <c r="V256" s="191"/>
      <c r="W256" s="1624"/>
      <c r="X256" s="690"/>
      <c r="Y256" s="191"/>
      <c r="Z256" s="191"/>
      <c r="AA256" s="1625"/>
      <c r="AB256" s="1574"/>
      <c r="AC256" s="1391"/>
      <c r="AD256" s="1391"/>
      <c r="AE256" s="1391"/>
      <c r="AF256" s="1391"/>
      <c r="AG256" s="1391"/>
      <c r="AH256" s="1391"/>
      <c r="AI256" s="1391"/>
      <c r="AJ256" s="1391"/>
      <c r="AK256" s="1391"/>
      <c r="AL256" s="1392"/>
      <c r="AM256" s="1392"/>
      <c r="AN256" s="1392"/>
      <c r="AO256" s="1392"/>
      <c r="AP256" s="1392"/>
      <c r="AQ256" s="1392"/>
      <c r="AR256" s="1412"/>
      <c r="AS256" s="1392"/>
      <c r="AT256" s="1392"/>
      <c r="AU256" s="1392"/>
    </row>
    <row r="257" spans="1:47" s="1623" customFormat="1" ht="15.75" customHeight="1">
      <c r="A257" s="183"/>
      <c r="B257" s="183"/>
      <c r="C257" s="183"/>
      <c r="D257" s="183"/>
      <c r="E257" s="183"/>
      <c r="F257" s="183"/>
      <c r="G257" s="183"/>
      <c r="H257" s="183"/>
      <c r="I257" s="191"/>
      <c r="J257" s="191"/>
      <c r="K257" s="191"/>
      <c r="L257" s="191"/>
      <c r="M257" s="191"/>
      <c r="N257" s="191"/>
      <c r="O257" s="191"/>
      <c r="P257" s="191"/>
      <c r="Q257" s="191"/>
      <c r="R257" s="191"/>
      <c r="S257" s="191"/>
      <c r="T257" s="191"/>
      <c r="U257" s="191"/>
      <c r="V257" s="191"/>
      <c r="W257" s="1624"/>
      <c r="X257" s="690"/>
      <c r="Y257" s="191"/>
      <c r="Z257" s="191"/>
      <c r="AA257" s="1625"/>
      <c r="AB257" s="1574"/>
      <c r="AC257" s="1391"/>
      <c r="AD257" s="1391"/>
      <c r="AE257" s="1391"/>
      <c r="AF257" s="1391"/>
      <c r="AG257" s="1391"/>
      <c r="AH257" s="1391"/>
      <c r="AI257" s="1391"/>
      <c r="AJ257" s="1391"/>
      <c r="AK257" s="1391"/>
      <c r="AL257" s="1392"/>
      <c r="AM257" s="1392"/>
      <c r="AN257" s="1392"/>
      <c r="AO257" s="1392"/>
      <c r="AP257" s="1392"/>
      <c r="AQ257" s="1392"/>
      <c r="AR257" s="1412"/>
      <c r="AS257" s="1392"/>
      <c r="AT257" s="1392"/>
      <c r="AU257" s="1392"/>
    </row>
    <row r="258" spans="1:47" s="1623" customFormat="1" ht="15.75" customHeight="1">
      <c r="A258" s="183"/>
      <c r="B258" s="183"/>
      <c r="C258" s="183"/>
      <c r="D258" s="183"/>
      <c r="E258" s="183"/>
      <c r="F258" s="183"/>
      <c r="G258" s="183"/>
      <c r="H258" s="183"/>
      <c r="I258" s="191"/>
      <c r="J258" s="191"/>
      <c r="K258" s="191"/>
      <c r="L258" s="191"/>
      <c r="M258" s="191"/>
      <c r="N258" s="191"/>
      <c r="O258" s="191"/>
      <c r="P258" s="191"/>
      <c r="Q258" s="191"/>
      <c r="R258" s="191"/>
      <c r="S258" s="191"/>
      <c r="T258" s="191"/>
      <c r="U258" s="191"/>
      <c r="V258" s="191"/>
      <c r="W258" s="1624"/>
      <c r="X258" s="690"/>
      <c r="Y258" s="191"/>
      <c r="Z258" s="191"/>
      <c r="AA258" s="1625"/>
      <c r="AB258" s="1574"/>
      <c r="AC258" s="1391"/>
      <c r="AD258" s="1391"/>
      <c r="AE258" s="1391"/>
      <c r="AF258" s="1391"/>
      <c r="AG258" s="1391"/>
      <c r="AH258" s="1391"/>
      <c r="AI258" s="1391"/>
      <c r="AJ258" s="1391"/>
      <c r="AK258" s="1391"/>
      <c r="AL258" s="1392"/>
      <c r="AM258" s="1392"/>
      <c r="AN258" s="1392"/>
      <c r="AO258" s="1392"/>
      <c r="AP258" s="1392"/>
      <c r="AQ258" s="1392"/>
      <c r="AR258" s="1412"/>
      <c r="AS258" s="1392"/>
      <c r="AT258" s="1392"/>
      <c r="AU258" s="1392"/>
    </row>
    <row r="259" spans="1:47" s="1623" customFormat="1" ht="15.75" customHeight="1">
      <c r="A259" s="183"/>
      <c r="B259" s="183"/>
      <c r="C259" s="183"/>
      <c r="D259" s="183"/>
      <c r="E259" s="183"/>
      <c r="F259" s="183"/>
      <c r="G259" s="183"/>
      <c r="H259" s="183"/>
      <c r="I259" s="191"/>
      <c r="J259" s="191"/>
      <c r="K259" s="191"/>
      <c r="L259" s="191"/>
      <c r="M259" s="191"/>
      <c r="N259" s="191"/>
      <c r="O259" s="191"/>
      <c r="P259" s="191"/>
      <c r="Q259" s="191"/>
      <c r="R259" s="191"/>
      <c r="S259" s="191"/>
      <c r="T259" s="191"/>
      <c r="U259" s="191"/>
      <c r="V259" s="191"/>
      <c r="W259" s="1624"/>
      <c r="X259" s="690"/>
      <c r="Y259" s="191"/>
      <c r="Z259" s="191"/>
      <c r="AA259" s="1625"/>
      <c r="AB259" s="1574"/>
      <c r="AC259" s="1391"/>
      <c r="AD259" s="1391"/>
      <c r="AE259" s="1391"/>
      <c r="AF259" s="1391"/>
      <c r="AG259" s="1391"/>
      <c r="AH259" s="1391"/>
      <c r="AI259" s="1391"/>
      <c r="AJ259" s="1391"/>
      <c r="AK259" s="1391"/>
      <c r="AL259" s="1392"/>
      <c r="AM259" s="1392"/>
      <c r="AN259" s="1392"/>
      <c r="AO259" s="1392"/>
      <c r="AP259" s="1392"/>
      <c r="AQ259" s="1392"/>
      <c r="AR259" s="1412"/>
      <c r="AS259" s="1392"/>
      <c r="AT259" s="1392"/>
      <c r="AU259" s="1392"/>
    </row>
    <row r="260" spans="1:47" s="1623" customFormat="1" ht="15.75" customHeight="1">
      <c r="A260" s="183"/>
      <c r="B260" s="183"/>
      <c r="C260" s="183"/>
      <c r="D260" s="183"/>
      <c r="E260" s="183"/>
      <c r="F260" s="183"/>
      <c r="G260" s="183"/>
      <c r="H260" s="183"/>
      <c r="I260" s="191"/>
      <c r="J260" s="191"/>
      <c r="K260" s="191"/>
      <c r="L260" s="191"/>
      <c r="M260" s="191"/>
      <c r="N260" s="191"/>
      <c r="O260" s="191"/>
      <c r="P260" s="191"/>
      <c r="Q260" s="191"/>
      <c r="R260" s="191"/>
      <c r="S260" s="191"/>
      <c r="T260" s="191"/>
      <c r="U260" s="191"/>
      <c r="V260" s="191"/>
      <c r="W260" s="1624"/>
      <c r="X260" s="690"/>
      <c r="Y260" s="191"/>
      <c r="Z260" s="191"/>
      <c r="AA260" s="1625"/>
      <c r="AB260" s="1574"/>
      <c r="AC260" s="1391"/>
      <c r="AD260" s="1391"/>
      <c r="AE260" s="1391"/>
      <c r="AF260" s="1391"/>
      <c r="AG260" s="1391"/>
      <c r="AH260" s="1391"/>
      <c r="AI260" s="1391"/>
      <c r="AJ260" s="1391"/>
      <c r="AK260" s="1391"/>
      <c r="AL260" s="1392"/>
      <c r="AM260" s="1392"/>
      <c r="AN260" s="1392"/>
      <c r="AO260" s="1392"/>
      <c r="AP260" s="1392"/>
      <c r="AQ260" s="1392"/>
      <c r="AR260" s="1412"/>
      <c r="AS260" s="1392"/>
      <c r="AT260" s="1392"/>
      <c r="AU260" s="1392"/>
    </row>
    <row r="261" spans="1:47" s="1623" customFormat="1" ht="15.75" customHeight="1">
      <c r="A261" s="183"/>
      <c r="B261" s="183"/>
      <c r="C261" s="183"/>
      <c r="D261" s="183"/>
      <c r="E261" s="183"/>
      <c r="F261" s="183"/>
      <c r="G261" s="183"/>
      <c r="H261" s="183"/>
      <c r="I261" s="191"/>
      <c r="J261" s="191"/>
      <c r="K261" s="191"/>
      <c r="L261" s="191"/>
      <c r="M261" s="191"/>
      <c r="N261" s="191"/>
      <c r="O261" s="191"/>
      <c r="P261" s="191"/>
      <c r="Q261" s="191"/>
      <c r="R261" s="191"/>
      <c r="S261" s="191"/>
      <c r="T261" s="191"/>
      <c r="U261" s="191"/>
      <c r="V261" s="191"/>
      <c r="W261" s="1624"/>
      <c r="X261" s="690"/>
      <c r="Y261" s="191"/>
      <c r="Z261" s="191"/>
      <c r="AA261" s="1625"/>
      <c r="AB261" s="1574"/>
      <c r="AC261" s="1391"/>
      <c r="AD261" s="1391"/>
      <c r="AE261" s="1391"/>
      <c r="AF261" s="1391"/>
      <c r="AG261" s="1391"/>
      <c r="AH261" s="1391"/>
      <c r="AI261" s="1391"/>
      <c r="AJ261" s="1391"/>
      <c r="AK261" s="1391"/>
      <c r="AL261" s="1392"/>
      <c r="AM261" s="1392"/>
      <c r="AN261" s="1392"/>
      <c r="AO261" s="1392"/>
      <c r="AP261" s="1392"/>
      <c r="AQ261" s="1392"/>
      <c r="AR261" s="1412"/>
      <c r="AS261" s="1392"/>
      <c r="AT261" s="1392"/>
      <c r="AU261" s="1392"/>
    </row>
    <row r="262" spans="1:47" s="1623" customFormat="1" ht="15.75" customHeight="1">
      <c r="A262" s="183"/>
      <c r="B262" s="183"/>
      <c r="C262" s="183"/>
      <c r="D262" s="183"/>
      <c r="E262" s="183"/>
      <c r="F262" s="183"/>
      <c r="G262" s="183"/>
      <c r="H262" s="183"/>
      <c r="I262" s="191"/>
      <c r="J262" s="191"/>
      <c r="K262" s="191"/>
      <c r="L262" s="191"/>
      <c r="M262" s="191"/>
      <c r="N262" s="191"/>
      <c r="O262" s="191"/>
      <c r="P262" s="191"/>
      <c r="Q262" s="191"/>
      <c r="R262" s="191"/>
      <c r="S262" s="191"/>
      <c r="T262" s="191"/>
      <c r="U262" s="191"/>
      <c r="V262" s="191"/>
      <c r="W262" s="1624"/>
      <c r="X262" s="690"/>
      <c r="Y262" s="191"/>
      <c r="Z262" s="191"/>
      <c r="AA262" s="1625"/>
      <c r="AB262" s="1574"/>
      <c r="AC262" s="1391"/>
      <c r="AD262" s="1391"/>
      <c r="AE262" s="1391"/>
      <c r="AF262" s="1391"/>
      <c r="AG262" s="1391"/>
      <c r="AH262" s="1391"/>
      <c r="AI262" s="1391"/>
      <c r="AJ262" s="1391"/>
      <c r="AK262" s="1391"/>
      <c r="AL262" s="1392"/>
      <c r="AM262" s="1392"/>
      <c r="AN262" s="1392"/>
      <c r="AO262" s="1392"/>
      <c r="AP262" s="1392"/>
      <c r="AQ262" s="1392"/>
      <c r="AR262" s="1412"/>
      <c r="AS262" s="1392"/>
      <c r="AT262" s="1392"/>
      <c r="AU262" s="1392"/>
    </row>
    <row r="263" spans="1:47" s="1623" customFormat="1" ht="15.75" customHeight="1">
      <c r="A263" s="183"/>
      <c r="B263" s="183"/>
      <c r="C263" s="183"/>
      <c r="D263" s="183"/>
      <c r="E263" s="183"/>
      <c r="F263" s="183"/>
      <c r="G263" s="183"/>
      <c r="H263" s="183"/>
      <c r="I263" s="191"/>
      <c r="J263" s="191"/>
      <c r="K263" s="191"/>
      <c r="L263" s="191"/>
      <c r="M263" s="191"/>
      <c r="N263" s="191"/>
      <c r="O263" s="191"/>
      <c r="P263" s="191"/>
      <c r="Q263" s="191"/>
      <c r="R263" s="191"/>
      <c r="S263" s="191"/>
      <c r="T263" s="191"/>
      <c r="U263" s="191"/>
      <c r="V263" s="191"/>
      <c r="W263" s="1624"/>
      <c r="X263" s="690"/>
      <c r="Y263" s="191"/>
      <c r="Z263" s="191"/>
      <c r="AA263" s="1625"/>
      <c r="AB263" s="1574"/>
      <c r="AC263" s="1391"/>
      <c r="AD263" s="1391"/>
      <c r="AE263" s="1391"/>
      <c r="AF263" s="1391"/>
      <c r="AG263" s="1391"/>
      <c r="AH263" s="1391"/>
      <c r="AI263" s="1391"/>
      <c r="AJ263" s="1391"/>
      <c r="AK263" s="1391"/>
      <c r="AL263" s="1392"/>
      <c r="AM263" s="1392"/>
      <c r="AN263" s="1392"/>
      <c r="AO263" s="1392"/>
      <c r="AP263" s="1392"/>
      <c r="AQ263" s="1392"/>
      <c r="AR263" s="1412"/>
      <c r="AS263" s="1392"/>
      <c r="AT263" s="1392"/>
      <c r="AU263" s="1392"/>
    </row>
    <row r="264" spans="1:47" s="1623" customFormat="1" ht="15.75" customHeight="1">
      <c r="A264" s="183"/>
      <c r="B264" s="183"/>
      <c r="C264" s="183"/>
      <c r="D264" s="183"/>
      <c r="E264" s="183"/>
      <c r="F264" s="183"/>
      <c r="G264" s="183"/>
      <c r="H264" s="183"/>
      <c r="I264" s="191"/>
      <c r="J264" s="191"/>
      <c r="K264" s="191"/>
      <c r="L264" s="191"/>
      <c r="M264" s="191"/>
      <c r="N264" s="191"/>
      <c r="O264" s="191"/>
      <c r="P264" s="191"/>
      <c r="Q264" s="191"/>
      <c r="R264" s="191"/>
      <c r="S264" s="191"/>
      <c r="T264" s="191"/>
      <c r="U264" s="191"/>
      <c r="V264" s="191"/>
      <c r="W264" s="1624"/>
      <c r="X264" s="690"/>
      <c r="Y264" s="191"/>
      <c r="Z264" s="191"/>
      <c r="AA264" s="1625"/>
      <c r="AB264" s="1574"/>
      <c r="AC264" s="1391"/>
      <c r="AD264" s="1391"/>
      <c r="AE264" s="1391"/>
      <c r="AF264" s="1391"/>
      <c r="AG264" s="1391"/>
      <c r="AH264" s="1391"/>
      <c r="AI264" s="1391"/>
      <c r="AJ264" s="1391"/>
      <c r="AK264" s="1391"/>
      <c r="AL264" s="1392"/>
      <c r="AM264" s="1392"/>
      <c r="AN264" s="1392"/>
      <c r="AO264" s="1392"/>
      <c r="AP264" s="1392"/>
      <c r="AQ264" s="1392"/>
      <c r="AR264" s="1412"/>
      <c r="AS264" s="1392"/>
      <c r="AT264" s="1392"/>
      <c r="AU264" s="1392"/>
    </row>
    <row r="265" spans="1:47" s="1623" customFormat="1" ht="15.75" customHeight="1">
      <c r="A265" s="183"/>
      <c r="B265" s="183"/>
      <c r="C265" s="183"/>
      <c r="D265" s="183"/>
      <c r="E265" s="183"/>
      <c r="F265" s="183"/>
      <c r="G265" s="183"/>
      <c r="H265" s="183"/>
      <c r="I265" s="191"/>
      <c r="J265" s="191"/>
      <c r="K265" s="191"/>
      <c r="L265" s="191"/>
      <c r="M265" s="191"/>
      <c r="N265" s="191"/>
      <c r="O265" s="191"/>
      <c r="P265" s="191"/>
      <c r="Q265" s="191"/>
      <c r="R265" s="191"/>
      <c r="S265" s="191"/>
      <c r="T265" s="191"/>
      <c r="U265" s="191"/>
      <c r="V265" s="191"/>
      <c r="W265" s="1624"/>
      <c r="X265" s="690"/>
      <c r="Y265" s="191"/>
      <c r="Z265" s="191"/>
      <c r="AA265" s="1625"/>
      <c r="AB265" s="1574"/>
      <c r="AC265" s="1391"/>
      <c r="AD265" s="1391"/>
      <c r="AE265" s="1391"/>
      <c r="AF265" s="1391"/>
      <c r="AG265" s="1391"/>
      <c r="AH265" s="1391"/>
      <c r="AI265" s="1391"/>
      <c r="AJ265" s="1391"/>
      <c r="AK265" s="1391"/>
      <c r="AL265" s="1392"/>
      <c r="AM265" s="1392"/>
      <c r="AN265" s="1392"/>
      <c r="AO265" s="1392"/>
      <c r="AP265" s="1392"/>
      <c r="AQ265" s="1392"/>
      <c r="AR265" s="1412"/>
      <c r="AS265" s="1392"/>
      <c r="AT265" s="1392"/>
      <c r="AU265" s="1392"/>
    </row>
    <row r="266" spans="1:47" s="1623" customFormat="1" ht="15.75" customHeight="1">
      <c r="A266" s="183"/>
      <c r="B266" s="183"/>
      <c r="C266" s="183"/>
      <c r="D266" s="183"/>
      <c r="E266" s="183"/>
      <c r="F266" s="183"/>
      <c r="G266" s="183"/>
      <c r="H266" s="183"/>
      <c r="I266" s="191"/>
      <c r="J266" s="191"/>
      <c r="K266" s="191"/>
      <c r="L266" s="191"/>
      <c r="M266" s="191"/>
      <c r="N266" s="191"/>
      <c r="O266" s="191"/>
      <c r="P266" s="191"/>
      <c r="Q266" s="191"/>
      <c r="R266" s="191"/>
      <c r="S266" s="191"/>
      <c r="T266" s="191"/>
      <c r="U266" s="191"/>
      <c r="V266" s="191"/>
      <c r="W266" s="1624"/>
      <c r="X266" s="690"/>
      <c r="Y266" s="191"/>
      <c r="Z266" s="191"/>
      <c r="AA266" s="1625"/>
      <c r="AB266" s="1574"/>
      <c r="AC266" s="1391"/>
      <c r="AD266" s="1391"/>
      <c r="AE266" s="1391"/>
      <c r="AF266" s="1391"/>
      <c r="AG266" s="1391"/>
      <c r="AH266" s="1391"/>
      <c r="AI266" s="1391"/>
      <c r="AJ266" s="1391"/>
      <c r="AK266" s="1391"/>
      <c r="AL266" s="1392"/>
      <c r="AM266" s="1392"/>
      <c r="AN266" s="1392"/>
      <c r="AO266" s="1392"/>
      <c r="AP266" s="1392"/>
      <c r="AQ266" s="1392"/>
      <c r="AR266" s="1412"/>
      <c r="AS266" s="1392"/>
      <c r="AT266" s="1392"/>
      <c r="AU266" s="1392"/>
    </row>
    <row r="267" spans="1:47" s="1623" customFormat="1" ht="15.75" customHeight="1">
      <c r="A267" s="183"/>
      <c r="B267" s="183"/>
      <c r="C267" s="183"/>
      <c r="D267" s="183"/>
      <c r="E267" s="183"/>
      <c r="F267" s="183"/>
      <c r="G267" s="183"/>
      <c r="H267" s="183"/>
      <c r="I267" s="191"/>
      <c r="J267" s="191"/>
      <c r="K267" s="191"/>
      <c r="L267" s="191"/>
      <c r="M267" s="191"/>
      <c r="N267" s="191"/>
      <c r="O267" s="191"/>
      <c r="P267" s="191"/>
      <c r="Q267" s="191"/>
      <c r="R267" s="191"/>
      <c r="S267" s="191"/>
      <c r="T267" s="191"/>
      <c r="U267" s="191"/>
      <c r="V267" s="191"/>
      <c r="W267" s="1624"/>
      <c r="X267" s="690"/>
      <c r="Y267" s="191"/>
      <c r="Z267" s="191"/>
      <c r="AA267" s="1625"/>
      <c r="AB267" s="1574"/>
      <c r="AC267" s="1391"/>
      <c r="AD267" s="1391"/>
      <c r="AE267" s="1391"/>
      <c r="AF267" s="1391"/>
      <c r="AG267" s="1391"/>
      <c r="AH267" s="1391"/>
      <c r="AI267" s="1391"/>
      <c r="AJ267" s="1391"/>
      <c r="AK267" s="1391"/>
      <c r="AL267" s="1392"/>
      <c r="AM267" s="1392"/>
      <c r="AN267" s="1392"/>
      <c r="AO267" s="1392"/>
      <c r="AP267" s="1392"/>
      <c r="AQ267" s="1392"/>
      <c r="AR267" s="1412"/>
      <c r="AS267" s="1392"/>
      <c r="AT267" s="1392"/>
      <c r="AU267" s="1392"/>
    </row>
    <row r="268" spans="1:47" s="1623" customFormat="1" ht="15.75" customHeight="1">
      <c r="A268" s="183"/>
      <c r="B268" s="183"/>
      <c r="C268" s="183"/>
      <c r="D268" s="183"/>
      <c r="E268" s="183"/>
      <c r="F268" s="183"/>
      <c r="G268" s="183"/>
      <c r="H268" s="183"/>
      <c r="I268" s="191"/>
      <c r="J268" s="191"/>
      <c r="K268" s="191"/>
      <c r="L268" s="191"/>
      <c r="M268" s="191"/>
      <c r="N268" s="191"/>
      <c r="O268" s="191"/>
      <c r="P268" s="191"/>
      <c r="Q268" s="191"/>
      <c r="R268" s="191"/>
      <c r="S268" s="191"/>
      <c r="T268" s="191"/>
      <c r="U268" s="191"/>
      <c r="V268" s="191"/>
      <c r="W268" s="1624"/>
      <c r="X268" s="690"/>
      <c r="Y268" s="191"/>
      <c r="Z268" s="191"/>
      <c r="AA268" s="1625"/>
      <c r="AB268" s="1574"/>
      <c r="AC268" s="1391"/>
      <c r="AD268" s="1391"/>
      <c r="AE268" s="1391"/>
      <c r="AF268" s="1391"/>
      <c r="AG268" s="1391"/>
      <c r="AH268" s="1391"/>
      <c r="AI268" s="1391"/>
      <c r="AJ268" s="1391"/>
      <c r="AK268" s="1391"/>
      <c r="AL268" s="1392"/>
      <c r="AM268" s="1392"/>
      <c r="AN268" s="1392"/>
      <c r="AO268" s="1392"/>
      <c r="AP268" s="1392"/>
      <c r="AQ268" s="1392"/>
      <c r="AR268" s="1412"/>
      <c r="AS268" s="1392"/>
      <c r="AT268" s="1392"/>
      <c r="AU268" s="1392"/>
    </row>
    <row r="269" spans="1:47" s="1623" customFormat="1" ht="15.75" customHeight="1">
      <c r="A269" s="183"/>
      <c r="B269" s="183"/>
      <c r="C269" s="183"/>
      <c r="D269" s="183"/>
      <c r="E269" s="183"/>
      <c r="F269" s="183"/>
      <c r="G269" s="183"/>
      <c r="H269" s="183"/>
      <c r="I269" s="191"/>
      <c r="J269" s="191"/>
      <c r="K269" s="191"/>
      <c r="L269" s="191"/>
      <c r="M269" s="191"/>
      <c r="N269" s="191"/>
      <c r="O269" s="191"/>
      <c r="P269" s="191"/>
      <c r="Q269" s="191"/>
      <c r="R269" s="191"/>
      <c r="S269" s="191"/>
      <c r="T269" s="191"/>
      <c r="U269" s="191"/>
      <c r="V269" s="191"/>
      <c r="W269" s="1624"/>
      <c r="X269" s="690"/>
      <c r="Y269" s="191"/>
      <c r="Z269" s="191"/>
      <c r="AA269" s="1625"/>
      <c r="AB269" s="1574"/>
      <c r="AC269" s="1391"/>
      <c r="AD269" s="1391"/>
      <c r="AE269" s="1391"/>
      <c r="AF269" s="1391"/>
      <c r="AG269" s="1391"/>
      <c r="AH269" s="1391"/>
      <c r="AI269" s="1391"/>
      <c r="AJ269" s="1391"/>
      <c r="AK269" s="1391"/>
      <c r="AL269" s="1392"/>
      <c r="AM269" s="1392"/>
      <c r="AN269" s="1392"/>
      <c r="AO269" s="1392"/>
      <c r="AP269" s="1392"/>
      <c r="AQ269" s="1392"/>
      <c r="AR269" s="1412"/>
      <c r="AS269" s="1392"/>
      <c r="AT269" s="1392"/>
      <c r="AU269" s="1392"/>
    </row>
    <row r="270" spans="1:47" s="1623" customFormat="1" ht="15.75" customHeight="1">
      <c r="A270" s="183"/>
      <c r="B270" s="183"/>
      <c r="C270" s="183"/>
      <c r="D270" s="183"/>
      <c r="E270" s="183"/>
      <c r="F270" s="183"/>
      <c r="G270" s="183"/>
      <c r="H270" s="183"/>
      <c r="I270" s="191"/>
      <c r="J270" s="191"/>
      <c r="K270" s="191"/>
      <c r="L270" s="191"/>
      <c r="M270" s="191"/>
      <c r="N270" s="191"/>
      <c r="O270" s="191"/>
      <c r="P270" s="191"/>
      <c r="Q270" s="191"/>
      <c r="R270" s="191"/>
      <c r="S270" s="191"/>
      <c r="T270" s="191"/>
      <c r="U270" s="191"/>
      <c r="V270" s="191"/>
      <c r="W270" s="1624"/>
      <c r="X270" s="690"/>
      <c r="Y270" s="191"/>
      <c r="Z270" s="191"/>
      <c r="AA270" s="1625"/>
      <c r="AB270" s="1574"/>
      <c r="AC270" s="1391"/>
      <c r="AD270" s="1391"/>
      <c r="AE270" s="1391"/>
      <c r="AF270" s="1391"/>
      <c r="AG270" s="1391"/>
      <c r="AH270" s="1391"/>
      <c r="AI270" s="1391"/>
      <c r="AJ270" s="1391"/>
      <c r="AK270" s="1391"/>
      <c r="AL270" s="1392"/>
      <c r="AM270" s="1392"/>
      <c r="AN270" s="1392"/>
      <c r="AO270" s="1392"/>
      <c r="AP270" s="1392"/>
      <c r="AQ270" s="1392"/>
      <c r="AR270" s="1412"/>
      <c r="AS270" s="1392"/>
      <c r="AT270" s="1392"/>
      <c r="AU270" s="1392"/>
    </row>
    <row r="271" spans="1:47" s="1623" customFormat="1" ht="15.75" customHeight="1">
      <c r="A271" s="183"/>
      <c r="B271" s="183"/>
      <c r="C271" s="183"/>
      <c r="D271" s="183"/>
      <c r="E271" s="183"/>
      <c r="F271" s="183"/>
      <c r="G271" s="183"/>
      <c r="H271" s="183"/>
      <c r="I271" s="191"/>
      <c r="J271" s="191"/>
      <c r="K271" s="191"/>
      <c r="L271" s="191"/>
      <c r="M271" s="191"/>
      <c r="N271" s="191"/>
      <c r="O271" s="191"/>
      <c r="P271" s="191"/>
      <c r="Q271" s="191"/>
      <c r="R271" s="191"/>
      <c r="S271" s="191"/>
      <c r="T271" s="191"/>
      <c r="U271" s="191"/>
      <c r="V271" s="191"/>
      <c r="W271" s="1624"/>
      <c r="X271" s="690"/>
      <c r="Y271" s="191"/>
      <c r="Z271" s="191"/>
      <c r="AA271" s="1625"/>
      <c r="AB271" s="1574"/>
      <c r="AC271" s="1391"/>
      <c r="AD271" s="1391"/>
      <c r="AE271" s="1391"/>
      <c r="AF271" s="1391"/>
      <c r="AG271" s="1391"/>
      <c r="AH271" s="1391"/>
      <c r="AI271" s="1391"/>
      <c r="AJ271" s="1391"/>
      <c r="AK271" s="1391"/>
      <c r="AL271" s="1392"/>
      <c r="AM271" s="1392"/>
      <c r="AN271" s="1392"/>
      <c r="AO271" s="1392"/>
      <c r="AP271" s="1392"/>
      <c r="AQ271" s="1392"/>
      <c r="AR271" s="1412"/>
      <c r="AS271" s="1392"/>
      <c r="AT271" s="1392"/>
      <c r="AU271" s="1392"/>
    </row>
    <row r="272" spans="1:47" s="1623" customFormat="1" ht="15.75" customHeight="1">
      <c r="A272" s="183"/>
      <c r="B272" s="183"/>
      <c r="C272" s="183"/>
      <c r="D272" s="183"/>
      <c r="E272" s="183"/>
      <c r="F272" s="183"/>
      <c r="G272" s="183"/>
      <c r="H272" s="183"/>
      <c r="I272" s="191"/>
      <c r="J272" s="191"/>
      <c r="K272" s="191"/>
      <c r="L272" s="191"/>
      <c r="M272" s="191"/>
      <c r="N272" s="191"/>
      <c r="O272" s="191"/>
      <c r="P272" s="191"/>
      <c r="Q272" s="191"/>
      <c r="R272" s="191"/>
      <c r="S272" s="191"/>
      <c r="T272" s="191"/>
      <c r="U272" s="191"/>
      <c r="V272" s="191"/>
      <c r="W272" s="1624"/>
      <c r="X272" s="690"/>
      <c r="Y272" s="191"/>
      <c r="Z272" s="191"/>
      <c r="AA272" s="1625"/>
      <c r="AB272" s="1574"/>
      <c r="AC272" s="1391"/>
      <c r="AD272" s="1391"/>
      <c r="AE272" s="1391"/>
      <c r="AF272" s="1391"/>
      <c r="AG272" s="1391"/>
      <c r="AH272" s="1391"/>
      <c r="AI272" s="1391"/>
      <c r="AJ272" s="1391"/>
      <c r="AK272" s="1391"/>
      <c r="AL272" s="1392"/>
      <c r="AM272" s="1392"/>
      <c r="AN272" s="1392"/>
      <c r="AO272" s="1392"/>
      <c r="AP272" s="1392"/>
      <c r="AQ272" s="1392"/>
      <c r="AR272" s="1412"/>
      <c r="AS272" s="1392"/>
      <c r="AT272" s="1392"/>
      <c r="AU272" s="1392"/>
    </row>
    <row r="273" spans="1:47" s="1623" customFormat="1" ht="15.75" customHeight="1">
      <c r="A273" s="183"/>
      <c r="B273" s="183"/>
      <c r="C273" s="183"/>
      <c r="D273" s="183"/>
      <c r="E273" s="183"/>
      <c r="F273" s="183"/>
      <c r="G273" s="183"/>
      <c r="H273" s="183"/>
      <c r="I273" s="191"/>
      <c r="J273" s="191"/>
      <c r="K273" s="191"/>
      <c r="L273" s="191"/>
      <c r="M273" s="191"/>
      <c r="N273" s="191"/>
      <c r="O273" s="191"/>
      <c r="P273" s="191"/>
      <c r="Q273" s="191"/>
      <c r="R273" s="191"/>
      <c r="S273" s="191"/>
      <c r="T273" s="191"/>
      <c r="U273" s="191"/>
      <c r="V273" s="191"/>
      <c r="W273" s="1624"/>
      <c r="X273" s="690"/>
      <c r="Y273" s="191"/>
      <c r="Z273" s="191"/>
      <c r="AA273" s="1625"/>
      <c r="AB273" s="1574"/>
      <c r="AC273" s="1391"/>
      <c r="AD273" s="1535"/>
      <c r="AE273" s="1535"/>
      <c r="AF273" s="1535"/>
      <c r="AG273" s="1535"/>
      <c r="AH273" s="1535"/>
      <c r="AI273" s="1535"/>
      <c r="AJ273" s="1535"/>
      <c r="AK273" s="1535"/>
      <c r="AL273" s="187"/>
      <c r="AM273" s="187"/>
      <c r="AN273" s="187"/>
      <c r="AO273" s="187"/>
      <c r="AP273" s="187"/>
      <c r="AQ273" s="187"/>
      <c r="AR273" s="187"/>
      <c r="AS273" s="187"/>
      <c r="AT273" s="187"/>
      <c r="AU273" s="187"/>
    </row>
    <row r="274" spans="1:47" s="1623" customFormat="1" ht="15.75" customHeight="1">
      <c r="A274" s="183"/>
      <c r="B274" s="183"/>
      <c r="C274" s="183"/>
      <c r="D274" s="183"/>
      <c r="E274" s="183"/>
      <c r="F274" s="183"/>
      <c r="G274" s="183"/>
      <c r="H274" s="183"/>
      <c r="I274" s="191"/>
      <c r="J274" s="191"/>
      <c r="K274" s="191"/>
      <c r="L274" s="191"/>
      <c r="M274" s="191"/>
      <c r="N274" s="191"/>
      <c r="O274" s="191"/>
      <c r="P274" s="191"/>
      <c r="Q274" s="191"/>
      <c r="R274" s="191"/>
      <c r="S274" s="191"/>
      <c r="T274" s="191"/>
      <c r="U274" s="191"/>
      <c r="V274" s="191"/>
      <c r="W274" s="1624"/>
      <c r="X274" s="690"/>
      <c r="Y274" s="191"/>
      <c r="Z274" s="191"/>
      <c r="AA274" s="1625"/>
      <c r="AB274" s="1574"/>
      <c r="AC274" s="1391"/>
      <c r="AD274" s="1535"/>
      <c r="AE274" s="1535"/>
      <c r="AF274" s="1535"/>
      <c r="AG274" s="1535"/>
      <c r="AH274" s="1535"/>
      <c r="AI274" s="1535"/>
      <c r="AJ274" s="1535"/>
      <c r="AK274" s="1535"/>
      <c r="AL274" s="187"/>
      <c r="AM274" s="187"/>
      <c r="AN274" s="187"/>
      <c r="AO274" s="187"/>
      <c r="AP274" s="187"/>
      <c r="AQ274" s="187"/>
      <c r="AR274" s="187"/>
      <c r="AS274" s="187"/>
      <c r="AT274" s="187"/>
      <c r="AU274" s="187"/>
    </row>
    <row r="275" spans="1:47" s="1623" customFormat="1" ht="15.75" customHeight="1">
      <c r="A275" s="183"/>
      <c r="B275" s="183"/>
      <c r="C275" s="183"/>
      <c r="D275" s="183"/>
      <c r="E275" s="183"/>
      <c r="F275" s="183"/>
      <c r="G275" s="183"/>
      <c r="H275" s="183"/>
      <c r="I275" s="191"/>
      <c r="J275" s="191"/>
      <c r="K275" s="191"/>
      <c r="L275" s="191"/>
      <c r="M275" s="191"/>
      <c r="N275" s="191"/>
      <c r="O275" s="191"/>
      <c r="P275" s="191"/>
      <c r="Q275" s="191"/>
      <c r="R275" s="191"/>
      <c r="S275" s="191"/>
      <c r="T275" s="191"/>
      <c r="U275" s="191"/>
      <c r="V275" s="191"/>
      <c r="W275" s="1624"/>
      <c r="X275" s="690"/>
      <c r="Y275" s="191"/>
      <c r="Z275" s="191"/>
      <c r="AA275" s="1625"/>
      <c r="AB275" s="1574"/>
      <c r="AC275" s="1391"/>
      <c r="AD275" s="1535"/>
      <c r="AE275" s="1535"/>
      <c r="AF275" s="1535"/>
      <c r="AG275" s="1535"/>
      <c r="AH275" s="1535"/>
      <c r="AI275" s="1535"/>
      <c r="AJ275" s="1535"/>
      <c r="AK275" s="1535"/>
      <c r="AL275" s="187"/>
      <c r="AM275" s="187"/>
      <c r="AN275" s="187"/>
      <c r="AO275" s="187"/>
      <c r="AP275" s="187"/>
      <c r="AQ275" s="187"/>
      <c r="AR275" s="187"/>
      <c r="AS275" s="187"/>
      <c r="AT275" s="187"/>
      <c r="AU275" s="187"/>
    </row>
    <row r="276" spans="1:47" ht="15.75" customHeight="1">
      <c r="A276" s="183"/>
      <c r="B276" s="183"/>
      <c r="C276" s="183"/>
      <c r="D276" s="183"/>
      <c r="E276" s="183"/>
      <c r="F276" s="183"/>
      <c r="G276" s="183"/>
      <c r="H276" s="183"/>
      <c r="I276" s="191"/>
      <c r="J276" s="191"/>
      <c r="K276" s="191"/>
      <c r="L276" s="191"/>
      <c r="M276" s="191"/>
      <c r="N276" s="191"/>
      <c r="O276" s="191"/>
      <c r="P276" s="191"/>
      <c r="Q276" s="191"/>
      <c r="R276" s="191"/>
      <c r="S276" s="191"/>
      <c r="T276" s="191"/>
      <c r="U276" s="191"/>
      <c r="V276" s="191"/>
      <c r="W276" s="1624"/>
      <c r="X276" s="690"/>
      <c r="Y276" s="191"/>
      <c r="Z276" s="191"/>
      <c r="AA276" s="1625"/>
      <c r="AB276" s="1574"/>
      <c r="AC276" s="1391"/>
    </row>
    <row r="277" spans="1:47" ht="15.75" customHeight="1">
      <c r="A277" s="183"/>
      <c r="B277" s="183"/>
      <c r="C277" s="183"/>
      <c r="D277" s="183"/>
      <c r="E277" s="183"/>
      <c r="F277" s="183"/>
      <c r="G277" s="183"/>
      <c r="H277" s="183"/>
      <c r="I277" s="191"/>
      <c r="J277" s="191"/>
      <c r="K277" s="191"/>
      <c r="L277" s="191"/>
      <c r="M277" s="191"/>
      <c r="N277" s="191"/>
      <c r="O277" s="191"/>
      <c r="P277" s="191"/>
      <c r="Q277" s="191"/>
      <c r="R277" s="191"/>
      <c r="S277" s="191"/>
      <c r="T277" s="191"/>
      <c r="U277" s="191"/>
      <c r="V277" s="191"/>
      <c r="W277" s="1624"/>
      <c r="X277" s="690"/>
      <c r="Y277" s="191"/>
      <c r="Z277" s="191"/>
      <c r="AA277" s="1625"/>
      <c r="AB277" s="1574"/>
      <c r="AC277" s="1391"/>
    </row>
    <row r="278" spans="1:47" ht="15.75" customHeight="1">
      <c r="A278" s="183"/>
      <c r="B278" s="183"/>
      <c r="C278" s="183"/>
      <c r="D278" s="183"/>
      <c r="E278" s="183"/>
      <c r="F278" s="183"/>
      <c r="G278" s="183"/>
      <c r="H278" s="183"/>
      <c r="I278" s="191"/>
      <c r="J278" s="191"/>
      <c r="K278" s="191"/>
      <c r="L278" s="191"/>
      <c r="M278" s="191"/>
      <c r="N278" s="191"/>
      <c r="O278" s="191"/>
      <c r="P278" s="191"/>
      <c r="Q278" s="191"/>
      <c r="R278" s="191"/>
      <c r="S278" s="191"/>
      <c r="T278" s="191"/>
      <c r="U278" s="191"/>
      <c r="V278" s="191"/>
      <c r="W278" s="1624"/>
      <c r="X278" s="690"/>
      <c r="Y278" s="191"/>
      <c r="Z278" s="191"/>
      <c r="AA278" s="1625"/>
      <c r="AB278" s="1574"/>
      <c r="AC278" s="1391"/>
    </row>
    <row r="279" spans="1:47" ht="15.75" customHeight="1">
      <c r="A279" s="183"/>
      <c r="B279" s="183"/>
      <c r="C279" s="183"/>
      <c r="D279" s="183"/>
      <c r="E279" s="183"/>
      <c r="F279" s="183"/>
      <c r="G279" s="183"/>
      <c r="H279" s="183"/>
      <c r="I279" s="191"/>
      <c r="J279" s="191"/>
      <c r="K279" s="191"/>
      <c r="L279" s="191"/>
      <c r="M279" s="191"/>
      <c r="N279" s="191"/>
      <c r="O279" s="191"/>
      <c r="P279" s="191"/>
      <c r="Q279" s="191"/>
      <c r="R279" s="191"/>
      <c r="S279" s="191"/>
      <c r="T279" s="191"/>
      <c r="U279" s="191"/>
      <c r="V279" s="191"/>
      <c r="W279" s="1624"/>
      <c r="X279" s="690"/>
      <c r="Y279" s="191"/>
      <c r="Z279" s="191"/>
      <c r="AA279" s="1625"/>
      <c r="AB279" s="1574"/>
      <c r="AC279" s="1391"/>
    </row>
    <row r="280" spans="1:47" ht="15.75" customHeight="1">
      <c r="A280" s="183"/>
      <c r="B280" s="183"/>
      <c r="C280" s="183"/>
      <c r="D280" s="183"/>
      <c r="E280" s="183"/>
      <c r="F280" s="183"/>
      <c r="G280" s="183"/>
      <c r="H280" s="183"/>
      <c r="I280" s="191"/>
      <c r="J280" s="191"/>
      <c r="K280" s="191"/>
      <c r="L280" s="191"/>
      <c r="M280" s="191"/>
      <c r="N280" s="191"/>
      <c r="O280" s="191"/>
      <c r="P280" s="191"/>
      <c r="Q280" s="191"/>
      <c r="R280" s="191"/>
      <c r="S280" s="191"/>
      <c r="T280" s="191"/>
      <c r="U280" s="191"/>
      <c r="V280" s="191"/>
      <c r="W280" s="1624"/>
      <c r="X280" s="690"/>
      <c r="Y280" s="191"/>
      <c r="Z280" s="191"/>
      <c r="AA280" s="1625"/>
      <c r="AB280" s="1574"/>
      <c r="AC280" s="1391"/>
    </row>
    <row r="281" spans="1:47" ht="15.75" customHeight="1">
      <c r="A281" s="183"/>
      <c r="B281" s="183"/>
      <c r="C281" s="183"/>
      <c r="D281" s="183"/>
      <c r="E281" s="183"/>
      <c r="F281" s="183"/>
      <c r="G281" s="183"/>
      <c r="H281" s="183"/>
      <c r="I281" s="191"/>
      <c r="J281" s="191"/>
      <c r="K281" s="191"/>
      <c r="L281" s="191"/>
      <c r="M281" s="191"/>
      <c r="N281" s="191"/>
      <c r="O281" s="191"/>
      <c r="P281" s="191"/>
      <c r="Q281" s="191"/>
      <c r="R281" s="191"/>
      <c r="S281" s="191"/>
      <c r="T281" s="191"/>
      <c r="U281" s="191"/>
      <c r="V281" s="191"/>
      <c r="W281" s="1624"/>
      <c r="X281" s="690"/>
      <c r="Y281" s="191"/>
      <c r="Z281" s="191"/>
      <c r="AA281" s="1625"/>
      <c r="AB281" s="1574"/>
      <c r="AC281" s="1391"/>
    </row>
    <row r="282" spans="1:47" ht="15.75" customHeight="1">
      <c r="A282" s="183"/>
      <c r="B282" s="183"/>
      <c r="C282" s="183"/>
      <c r="D282" s="183"/>
      <c r="E282" s="183"/>
      <c r="F282" s="183"/>
      <c r="G282" s="183"/>
      <c r="H282" s="183"/>
      <c r="I282" s="191"/>
      <c r="J282" s="191"/>
      <c r="K282" s="191"/>
      <c r="L282" s="191"/>
      <c r="M282" s="191"/>
      <c r="N282" s="191"/>
      <c r="O282" s="191"/>
      <c r="P282" s="191"/>
      <c r="Q282" s="191"/>
      <c r="R282" s="191"/>
      <c r="S282" s="191"/>
      <c r="T282" s="191"/>
      <c r="U282" s="191"/>
      <c r="V282" s="191"/>
      <c r="W282" s="1624"/>
      <c r="X282" s="690"/>
      <c r="Y282" s="191"/>
      <c r="Z282" s="191"/>
      <c r="AA282" s="1625"/>
      <c r="AB282" s="1574"/>
      <c r="AC282" s="1391"/>
    </row>
    <row r="283" spans="1:47" ht="15.75" customHeight="1">
      <c r="A283" s="183"/>
      <c r="B283" s="183"/>
      <c r="C283" s="183"/>
      <c r="D283" s="183"/>
      <c r="E283" s="183"/>
      <c r="F283" s="183"/>
      <c r="G283" s="183"/>
      <c r="H283" s="183"/>
      <c r="I283" s="191"/>
      <c r="J283" s="191"/>
      <c r="K283" s="191"/>
      <c r="L283" s="191"/>
      <c r="M283" s="191"/>
      <c r="N283" s="191"/>
      <c r="O283" s="191"/>
      <c r="P283" s="191"/>
      <c r="Q283" s="191"/>
      <c r="R283" s="191"/>
      <c r="S283" s="191"/>
      <c r="T283" s="191"/>
      <c r="U283" s="191"/>
      <c r="V283" s="191"/>
      <c r="W283" s="1624"/>
      <c r="X283" s="690"/>
      <c r="Y283" s="191"/>
      <c r="Z283" s="191"/>
      <c r="AA283" s="1625"/>
      <c r="AB283" s="1574"/>
      <c r="AC283" s="1391"/>
    </row>
    <row r="284" spans="1:47" ht="15.75" customHeight="1">
      <c r="A284" s="183"/>
      <c r="B284" s="183"/>
      <c r="C284" s="183"/>
      <c r="D284" s="183"/>
      <c r="E284" s="183"/>
      <c r="F284" s="183"/>
      <c r="G284" s="183"/>
      <c r="H284" s="183"/>
      <c r="I284" s="191"/>
      <c r="J284" s="191"/>
      <c r="K284" s="191"/>
      <c r="L284" s="191"/>
      <c r="M284" s="191"/>
      <c r="N284" s="191"/>
      <c r="O284" s="191"/>
      <c r="P284" s="191"/>
      <c r="Q284" s="191"/>
      <c r="R284" s="191"/>
      <c r="S284" s="191"/>
      <c r="T284" s="191"/>
      <c r="U284" s="191"/>
      <c r="V284" s="191"/>
      <c r="W284" s="1624"/>
      <c r="X284" s="690"/>
      <c r="Y284" s="191"/>
      <c r="Z284" s="191"/>
      <c r="AA284" s="1625"/>
      <c r="AB284" s="1574"/>
      <c r="AC284" s="1391"/>
    </row>
    <row r="285" spans="1:47" ht="15.75" customHeight="1">
      <c r="A285" s="183"/>
      <c r="B285" s="183"/>
      <c r="C285" s="183"/>
      <c r="D285" s="183"/>
      <c r="E285" s="183"/>
      <c r="F285" s="183"/>
      <c r="G285" s="183"/>
      <c r="H285" s="183"/>
      <c r="I285" s="191"/>
      <c r="J285" s="191"/>
      <c r="K285" s="191"/>
      <c r="L285" s="191"/>
      <c r="M285" s="191"/>
      <c r="N285" s="191"/>
      <c r="O285" s="191"/>
      <c r="P285" s="191"/>
      <c r="Q285" s="191"/>
      <c r="R285" s="191"/>
      <c r="S285" s="191"/>
      <c r="T285" s="191"/>
      <c r="U285" s="191"/>
      <c r="V285" s="191"/>
      <c r="W285" s="1624"/>
      <c r="X285" s="690"/>
      <c r="Y285" s="191"/>
      <c r="Z285" s="191"/>
      <c r="AA285" s="1625"/>
      <c r="AB285" s="1574"/>
      <c r="AC285" s="1391"/>
    </row>
    <row r="286" spans="1:47" ht="15.75" customHeight="1">
      <c r="A286" s="183"/>
      <c r="B286" s="183"/>
      <c r="C286" s="183"/>
      <c r="D286" s="183"/>
      <c r="E286" s="183"/>
      <c r="F286" s="183"/>
      <c r="G286" s="183"/>
      <c r="H286" s="183"/>
      <c r="I286" s="191"/>
      <c r="J286" s="191"/>
      <c r="K286" s="191"/>
      <c r="L286" s="191"/>
      <c r="M286" s="191"/>
      <c r="N286" s="191"/>
      <c r="O286" s="191"/>
      <c r="P286" s="191"/>
      <c r="Q286" s="191"/>
      <c r="R286" s="191"/>
      <c r="S286" s="191"/>
      <c r="T286" s="191"/>
      <c r="U286" s="191"/>
      <c r="V286" s="191"/>
      <c r="W286" s="1624"/>
      <c r="X286" s="690"/>
      <c r="Y286" s="191"/>
      <c r="Z286" s="191"/>
      <c r="AA286" s="1625"/>
      <c r="AB286" s="1574"/>
      <c r="AC286" s="1391"/>
    </row>
    <row r="287" spans="1:47" ht="15.75" customHeight="1">
      <c r="A287" s="183"/>
      <c r="B287" s="183"/>
      <c r="C287" s="183"/>
      <c r="D287" s="183"/>
      <c r="E287" s="183"/>
      <c r="F287" s="183"/>
      <c r="G287" s="183"/>
      <c r="H287" s="183"/>
      <c r="I287" s="191"/>
      <c r="J287" s="191"/>
      <c r="K287" s="191"/>
      <c r="L287" s="191"/>
      <c r="M287" s="191"/>
      <c r="N287" s="191"/>
      <c r="O287" s="191"/>
      <c r="P287" s="191"/>
      <c r="Q287" s="191"/>
      <c r="R287" s="191"/>
      <c r="S287" s="191"/>
      <c r="T287" s="191"/>
      <c r="U287" s="191"/>
      <c r="V287" s="191"/>
      <c r="W287" s="1624"/>
      <c r="X287" s="690"/>
      <c r="Y287" s="191"/>
      <c r="Z287" s="191"/>
      <c r="AA287" s="1625"/>
      <c r="AB287" s="1574"/>
      <c r="AC287" s="1391"/>
    </row>
    <row r="288" spans="1:47" ht="15.75" customHeight="1">
      <c r="A288" s="183"/>
      <c r="B288" s="183"/>
      <c r="C288" s="183"/>
      <c r="D288" s="183"/>
      <c r="E288" s="183"/>
      <c r="F288" s="183"/>
      <c r="G288" s="183"/>
      <c r="H288" s="183"/>
      <c r="I288" s="191"/>
      <c r="J288" s="191"/>
      <c r="K288" s="191"/>
      <c r="L288" s="191"/>
      <c r="M288" s="191"/>
      <c r="N288" s="191"/>
      <c r="O288" s="191"/>
      <c r="P288" s="191"/>
      <c r="Q288" s="191"/>
      <c r="R288" s="191"/>
      <c r="S288" s="191"/>
      <c r="T288" s="191"/>
      <c r="U288" s="191"/>
      <c r="V288" s="191"/>
      <c r="W288" s="1624"/>
      <c r="X288" s="690"/>
      <c r="Y288" s="191"/>
      <c r="Z288" s="191"/>
      <c r="AA288" s="1625"/>
      <c r="AB288" s="1574"/>
      <c r="AC288" s="1391"/>
    </row>
    <row r="289" spans="1:29" ht="15.75" customHeight="1">
      <c r="A289" s="183"/>
      <c r="B289" s="183"/>
      <c r="C289" s="183"/>
      <c r="D289" s="183"/>
      <c r="E289" s="183"/>
      <c r="F289" s="183"/>
      <c r="G289" s="183"/>
      <c r="H289" s="183"/>
      <c r="I289" s="191"/>
      <c r="J289" s="191"/>
      <c r="K289" s="191"/>
      <c r="L289" s="191"/>
      <c r="M289" s="191"/>
      <c r="N289" s="191"/>
      <c r="O289" s="191"/>
      <c r="P289" s="191"/>
      <c r="Q289" s="191"/>
      <c r="R289" s="191"/>
      <c r="S289" s="191"/>
      <c r="T289" s="191"/>
      <c r="U289" s="191"/>
      <c r="V289" s="191"/>
      <c r="W289" s="1624"/>
      <c r="X289" s="690"/>
      <c r="Y289" s="191"/>
      <c r="Z289" s="191"/>
      <c r="AA289" s="1625"/>
      <c r="AB289" s="1574"/>
      <c r="AC289" s="1391"/>
    </row>
    <row r="290" spans="1:29" ht="15.75" customHeight="1">
      <c r="A290" s="183"/>
      <c r="B290" s="183"/>
      <c r="C290" s="183"/>
      <c r="D290" s="183"/>
      <c r="E290" s="183"/>
      <c r="F290" s="183"/>
      <c r="G290" s="183"/>
      <c r="H290" s="183"/>
      <c r="I290" s="191"/>
      <c r="J290" s="191"/>
      <c r="K290" s="191"/>
      <c r="L290" s="191"/>
      <c r="M290" s="191"/>
      <c r="N290" s="191"/>
      <c r="O290" s="191"/>
      <c r="P290" s="191"/>
      <c r="Q290" s="191"/>
      <c r="R290" s="191"/>
      <c r="S290" s="191"/>
      <c r="T290" s="191"/>
      <c r="U290" s="191"/>
      <c r="V290" s="191"/>
      <c r="W290" s="1624"/>
      <c r="X290" s="690"/>
      <c r="Y290" s="191"/>
      <c r="Z290" s="191"/>
      <c r="AA290" s="1625"/>
      <c r="AB290" s="1574"/>
      <c r="AC290" s="1391"/>
    </row>
    <row r="291" spans="1:29" ht="15.75" customHeight="1">
      <c r="A291" s="183"/>
      <c r="B291" s="183"/>
      <c r="C291" s="183"/>
      <c r="D291" s="183"/>
      <c r="E291" s="183"/>
      <c r="F291" s="183"/>
      <c r="G291" s="183"/>
      <c r="H291" s="183"/>
      <c r="I291" s="191"/>
      <c r="J291" s="191"/>
      <c r="K291" s="191"/>
      <c r="L291" s="191"/>
      <c r="M291" s="191"/>
      <c r="N291" s="191"/>
      <c r="O291" s="191"/>
      <c r="P291" s="191"/>
      <c r="Q291" s="191"/>
      <c r="R291" s="191"/>
      <c r="S291" s="191"/>
      <c r="T291" s="191"/>
      <c r="U291" s="191"/>
      <c r="V291" s="191"/>
      <c r="W291" s="1624"/>
      <c r="X291" s="690"/>
      <c r="Y291" s="191"/>
      <c r="Z291" s="191"/>
      <c r="AA291" s="1625"/>
      <c r="AB291" s="1574"/>
      <c r="AC291" s="1391"/>
    </row>
    <row r="292" spans="1:29" ht="15.75" customHeight="1">
      <c r="A292" s="183"/>
      <c r="B292" s="183"/>
      <c r="C292" s="183"/>
      <c r="D292" s="183"/>
      <c r="E292" s="183"/>
      <c r="F292" s="183"/>
      <c r="G292" s="183"/>
      <c r="H292" s="183"/>
      <c r="I292" s="191"/>
      <c r="J292" s="191"/>
      <c r="K292" s="191"/>
      <c r="L292" s="191"/>
      <c r="M292" s="191"/>
      <c r="N292" s="191"/>
      <c r="O292" s="191"/>
      <c r="P292" s="191"/>
      <c r="Q292" s="191"/>
      <c r="R292" s="191"/>
      <c r="S292" s="191"/>
      <c r="T292" s="191"/>
      <c r="U292" s="191"/>
      <c r="V292" s="191"/>
      <c r="W292" s="1624"/>
      <c r="X292" s="690"/>
      <c r="Y292" s="191"/>
      <c r="Z292" s="191"/>
      <c r="AA292" s="1625"/>
      <c r="AB292" s="1574"/>
      <c r="AC292" s="1391"/>
    </row>
    <row r="293" spans="1:29" ht="15.75" customHeight="1">
      <c r="A293" s="183"/>
      <c r="B293" s="183"/>
      <c r="C293" s="183"/>
      <c r="D293" s="183"/>
      <c r="E293" s="183"/>
      <c r="F293" s="183"/>
      <c r="G293" s="183"/>
      <c r="H293" s="183"/>
      <c r="I293" s="191"/>
      <c r="J293" s="191"/>
      <c r="K293" s="191"/>
      <c r="L293" s="191"/>
      <c r="M293" s="191"/>
      <c r="N293" s="191"/>
      <c r="O293" s="191"/>
      <c r="P293" s="191"/>
      <c r="Q293" s="191"/>
      <c r="R293" s="191"/>
      <c r="S293" s="191"/>
      <c r="T293" s="191"/>
      <c r="U293" s="191"/>
      <c r="V293" s="191"/>
      <c r="W293" s="1624"/>
      <c r="X293" s="690"/>
      <c r="Y293" s="191"/>
      <c r="Z293" s="191"/>
      <c r="AA293" s="1625"/>
      <c r="AB293" s="1574"/>
      <c r="AC293" s="1391"/>
    </row>
    <row r="294" spans="1:29" ht="15.75" customHeight="1">
      <c r="A294" s="183"/>
      <c r="B294" s="183"/>
      <c r="C294" s="183"/>
      <c r="D294" s="183"/>
      <c r="E294" s="183"/>
      <c r="F294" s="183"/>
      <c r="G294" s="183"/>
      <c r="H294" s="183"/>
      <c r="I294" s="191"/>
      <c r="J294" s="191"/>
      <c r="K294" s="191"/>
      <c r="L294" s="191"/>
      <c r="M294" s="191"/>
      <c r="N294" s="191"/>
      <c r="O294" s="191"/>
      <c r="P294" s="191"/>
      <c r="Q294" s="191"/>
      <c r="R294" s="191"/>
      <c r="S294" s="191"/>
      <c r="T294" s="191"/>
      <c r="U294" s="191"/>
      <c r="V294" s="191"/>
      <c r="W294" s="1624"/>
      <c r="X294" s="690"/>
      <c r="Y294" s="191"/>
      <c r="Z294" s="191"/>
      <c r="AA294" s="1625"/>
      <c r="AB294" s="1574"/>
      <c r="AC294" s="1391"/>
    </row>
    <row r="295" spans="1:29" ht="15.75" customHeight="1">
      <c r="A295" s="183"/>
      <c r="B295" s="183"/>
      <c r="C295" s="183"/>
      <c r="D295" s="183"/>
      <c r="E295" s="183"/>
      <c r="F295" s="183"/>
      <c r="G295" s="183"/>
      <c r="H295" s="183"/>
      <c r="I295" s="191"/>
      <c r="J295" s="191"/>
      <c r="K295" s="191"/>
      <c r="L295" s="191"/>
      <c r="M295" s="191"/>
      <c r="N295" s="191"/>
      <c r="O295" s="191"/>
      <c r="P295" s="191"/>
      <c r="Q295" s="191"/>
      <c r="R295" s="191"/>
      <c r="S295" s="191"/>
      <c r="T295" s="191"/>
      <c r="U295" s="191"/>
      <c r="V295" s="191"/>
      <c r="W295" s="1624"/>
      <c r="X295" s="690"/>
      <c r="Y295" s="191"/>
      <c r="Z295" s="191"/>
      <c r="AA295" s="1625"/>
      <c r="AB295" s="1574"/>
      <c r="AC295" s="1391"/>
    </row>
    <row r="296" spans="1:29" ht="15.75" customHeight="1">
      <c r="A296" s="183"/>
      <c r="B296" s="183"/>
      <c r="C296" s="183"/>
      <c r="D296" s="183"/>
      <c r="E296" s="183"/>
      <c r="F296" s="183"/>
      <c r="G296" s="183"/>
      <c r="H296" s="183"/>
      <c r="I296" s="191"/>
      <c r="J296" s="191"/>
      <c r="K296" s="191"/>
      <c r="L296" s="191"/>
      <c r="M296" s="191"/>
      <c r="N296" s="191"/>
      <c r="O296" s="191"/>
      <c r="P296" s="191"/>
      <c r="Q296" s="191"/>
      <c r="R296" s="191"/>
      <c r="S296" s="191"/>
      <c r="T296" s="191"/>
      <c r="U296" s="191"/>
      <c r="V296" s="191"/>
      <c r="W296" s="1624"/>
      <c r="X296" s="690"/>
      <c r="Y296" s="191"/>
      <c r="Z296" s="191"/>
      <c r="AA296" s="1625"/>
      <c r="AB296" s="1574"/>
      <c r="AC296" s="1391"/>
    </row>
    <row r="297" spans="1:29" ht="15.75" customHeight="1">
      <c r="A297" s="183"/>
      <c r="B297" s="183"/>
      <c r="C297" s="183"/>
      <c r="D297" s="183"/>
      <c r="E297" s="183"/>
      <c r="F297" s="183"/>
      <c r="G297" s="183"/>
      <c r="H297" s="183"/>
      <c r="I297" s="191"/>
      <c r="J297" s="191"/>
      <c r="K297" s="191"/>
      <c r="L297" s="191"/>
      <c r="M297" s="191"/>
      <c r="N297" s="191"/>
      <c r="O297" s="191"/>
      <c r="P297" s="191"/>
      <c r="Q297" s="191"/>
      <c r="R297" s="191"/>
      <c r="S297" s="191"/>
      <c r="T297" s="191"/>
      <c r="U297" s="191"/>
      <c r="V297" s="191"/>
      <c r="W297" s="1624"/>
      <c r="X297" s="690"/>
      <c r="Y297" s="191"/>
      <c r="Z297" s="191"/>
      <c r="AA297" s="1625"/>
      <c r="AB297" s="1574"/>
      <c r="AC297" s="1391"/>
    </row>
    <row r="298" spans="1:29" ht="15.75" customHeight="1">
      <c r="A298" s="183"/>
      <c r="B298" s="183"/>
      <c r="C298" s="183"/>
      <c r="D298" s="183"/>
      <c r="E298" s="183"/>
      <c r="F298" s="183"/>
      <c r="G298" s="183"/>
      <c r="H298" s="183"/>
      <c r="I298" s="191"/>
      <c r="J298" s="191"/>
      <c r="K298" s="191"/>
      <c r="L298" s="191"/>
      <c r="M298" s="191"/>
      <c r="N298" s="191"/>
      <c r="O298" s="191"/>
      <c r="P298" s="191"/>
      <c r="Q298" s="191"/>
      <c r="R298" s="191"/>
      <c r="S298" s="191"/>
      <c r="T298" s="191"/>
      <c r="U298" s="191"/>
      <c r="V298" s="191"/>
      <c r="W298" s="1624"/>
      <c r="X298" s="690"/>
      <c r="Y298" s="191"/>
      <c r="Z298" s="191"/>
      <c r="AA298" s="1625"/>
      <c r="AB298" s="1574"/>
      <c r="AC298" s="1391"/>
    </row>
    <row r="299" spans="1:29" ht="15.75" customHeight="1">
      <c r="A299" s="183"/>
      <c r="B299" s="183"/>
      <c r="C299" s="183"/>
      <c r="D299" s="183"/>
      <c r="E299" s="183"/>
      <c r="F299" s="183"/>
      <c r="G299" s="183"/>
      <c r="H299" s="183"/>
      <c r="I299" s="191"/>
      <c r="J299" s="191"/>
      <c r="K299" s="191"/>
      <c r="L299" s="191"/>
      <c r="M299" s="191"/>
      <c r="N299" s="191"/>
      <c r="O299" s="191"/>
      <c r="P299" s="191"/>
      <c r="Q299" s="191"/>
      <c r="R299" s="191"/>
      <c r="S299" s="191"/>
      <c r="T299" s="191"/>
      <c r="U299" s="191"/>
      <c r="V299" s="191"/>
      <c r="W299" s="1624"/>
      <c r="X299" s="690"/>
      <c r="Y299" s="191"/>
      <c r="Z299" s="191"/>
      <c r="AA299" s="1625"/>
      <c r="AB299" s="1574"/>
      <c r="AC299" s="1391"/>
    </row>
    <row r="300" spans="1:29" ht="15.75" customHeight="1">
      <c r="A300" s="183"/>
      <c r="B300" s="183"/>
      <c r="C300" s="183"/>
      <c r="D300" s="183"/>
      <c r="E300" s="183"/>
      <c r="F300" s="183"/>
      <c r="G300" s="183"/>
      <c r="H300" s="183"/>
      <c r="I300" s="191"/>
      <c r="J300" s="191"/>
      <c r="K300" s="191"/>
      <c r="L300" s="191"/>
      <c r="M300" s="191"/>
      <c r="N300" s="191"/>
      <c r="O300" s="191"/>
      <c r="P300" s="191"/>
      <c r="Q300" s="191"/>
      <c r="R300" s="191"/>
      <c r="S300" s="191"/>
      <c r="T300" s="191"/>
      <c r="U300" s="191"/>
      <c r="V300" s="191"/>
      <c r="W300" s="1624"/>
      <c r="X300" s="690"/>
      <c r="Y300" s="191"/>
      <c r="Z300" s="191"/>
      <c r="AA300" s="1625"/>
      <c r="AB300" s="1574"/>
      <c r="AC300" s="1391"/>
    </row>
    <row r="301" spans="1:29" ht="15.75" customHeight="1">
      <c r="A301" s="183"/>
      <c r="B301" s="183"/>
      <c r="C301" s="183"/>
      <c r="D301" s="183"/>
      <c r="E301" s="183"/>
      <c r="F301" s="183"/>
      <c r="G301" s="183"/>
      <c r="H301" s="183"/>
      <c r="I301" s="191"/>
      <c r="J301" s="191"/>
      <c r="K301" s="191"/>
      <c r="L301" s="191"/>
      <c r="M301" s="191"/>
      <c r="N301" s="191"/>
      <c r="O301" s="191"/>
      <c r="P301" s="191"/>
      <c r="Q301" s="191"/>
      <c r="R301" s="191"/>
      <c r="S301" s="191"/>
      <c r="T301" s="191"/>
      <c r="U301" s="191"/>
      <c r="V301" s="191"/>
      <c r="W301" s="1624"/>
      <c r="X301" s="690"/>
      <c r="Y301" s="191"/>
      <c r="Z301" s="191"/>
      <c r="AA301" s="1625"/>
    </row>
    <row r="302" spans="1:29" ht="15.75" customHeight="1">
      <c r="A302" s="183"/>
      <c r="B302" s="183"/>
      <c r="C302" s="183"/>
      <c r="D302" s="183"/>
      <c r="E302" s="183"/>
      <c r="F302" s="183"/>
      <c r="G302" s="183"/>
      <c r="H302" s="183"/>
      <c r="I302" s="191"/>
      <c r="J302" s="191"/>
      <c r="K302" s="191"/>
      <c r="L302" s="191"/>
      <c r="M302" s="191"/>
      <c r="N302" s="191"/>
      <c r="O302" s="191"/>
      <c r="P302" s="191"/>
      <c r="Q302" s="191"/>
      <c r="R302" s="191"/>
      <c r="S302" s="191"/>
      <c r="T302" s="191"/>
      <c r="U302" s="191"/>
      <c r="V302" s="191"/>
      <c r="W302" s="1624"/>
      <c r="X302" s="690"/>
      <c r="Y302" s="191"/>
      <c r="Z302" s="191"/>
      <c r="AA302" s="1625"/>
    </row>
    <row r="303" spans="1:29" ht="15.75" customHeight="1">
      <c r="A303" s="183"/>
      <c r="B303" s="183"/>
      <c r="C303" s="183"/>
      <c r="D303" s="183"/>
      <c r="E303" s="183"/>
      <c r="F303" s="183"/>
      <c r="G303" s="183"/>
      <c r="H303" s="183"/>
      <c r="I303" s="191"/>
      <c r="J303" s="191"/>
      <c r="K303" s="191"/>
      <c r="L303" s="191"/>
      <c r="M303" s="191"/>
      <c r="N303" s="191"/>
      <c r="O303" s="191"/>
      <c r="P303" s="191"/>
      <c r="Q303" s="191"/>
      <c r="R303" s="191"/>
      <c r="S303" s="191"/>
      <c r="T303" s="191"/>
      <c r="U303" s="191"/>
      <c r="V303" s="191"/>
      <c r="W303" s="1624"/>
      <c r="X303" s="690"/>
      <c r="Y303" s="191"/>
      <c r="Z303" s="191"/>
      <c r="AA303" s="1625"/>
    </row>
    <row r="304" spans="1:29" ht="15.75" customHeight="1">
      <c r="A304" s="183"/>
      <c r="B304" s="183"/>
      <c r="C304" s="183"/>
      <c r="D304" s="183"/>
      <c r="E304" s="183"/>
      <c r="F304" s="183"/>
      <c r="G304" s="183"/>
      <c r="H304" s="183"/>
      <c r="I304" s="191"/>
      <c r="J304" s="191"/>
      <c r="K304" s="191"/>
      <c r="L304" s="191"/>
      <c r="M304" s="191"/>
      <c r="N304" s="191"/>
      <c r="O304" s="191"/>
      <c r="P304" s="191"/>
      <c r="Q304" s="191"/>
      <c r="R304" s="191"/>
      <c r="S304" s="191"/>
      <c r="T304" s="191"/>
      <c r="U304" s="191"/>
      <c r="V304" s="191"/>
      <c r="W304" s="1624"/>
      <c r="X304" s="690"/>
      <c r="Y304" s="191"/>
      <c r="Z304" s="191"/>
      <c r="AA304" s="1625"/>
    </row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</sheetData>
  <sheetProtection algorithmName="SHA-512" hashValue="JURJ5/ng+GUZyIWnjBuSAqV89rZ+o0yWjkEKfHu+FoNZe4k3Ytx/iV1vz5e90PLCzwTUwL0Pfnmw6NuIBFGhTg==" saltValue="mdwq3juP4yRYZ9Ea3yqFKg==" spinCount="100000" sheet="1" formatRows="0" sort="0" autoFilter="0"/>
  <autoFilter ref="A8:BE8" xr:uid="{BD261AF3-9224-F443-94BF-E655ADD326F1}"/>
  <dataConsolidate/>
  <mergeCells count="8">
    <mergeCell ref="I4:J4"/>
    <mergeCell ref="C76:C107"/>
    <mergeCell ref="C108:C137"/>
    <mergeCell ref="C47:C74"/>
    <mergeCell ref="A1:D6"/>
    <mergeCell ref="G5:H5"/>
    <mergeCell ref="C10:C31"/>
    <mergeCell ref="C33:C45"/>
  </mergeCells>
  <phoneticPr fontId="34" type="noConversion"/>
  <conditionalFormatting sqref="I33:I45 I47:I74 I76:I137 I10:I31">
    <cfRule type="cellIs" dxfId="148" priority="31" operator="greaterThan">
      <formula>0</formula>
    </cfRule>
  </conditionalFormatting>
  <conditionalFormatting sqref="I33:W45 I47:W74 I76:W137 I6:V8 I10:I31">
    <cfRule type="containsText" dxfId="147" priority="36" operator="containsText" text="white">
      <formula>NOT(ISERROR(SEARCH("white",I6)))</formula>
    </cfRule>
  </conditionalFormatting>
  <conditionalFormatting sqref="I6:V8 I33:W45 I47:W74 I76:W137">
    <cfRule type="containsText" dxfId="146" priority="38" operator="containsText" text="GRP">
      <formula>NOT(ISERROR(SEARCH("GRP",I6)))</formula>
    </cfRule>
    <cfRule type="endsWith" dxfId="145" priority="39" operator="endsWith" text="PE">
      <formula>RIGHT(I6,LEN("PE"))="PE"</formula>
    </cfRule>
    <cfRule type="endsWith" dxfId="144" priority="40" operator="endsWith" text="PU">
      <formula>RIGHT(I6,LEN("PU"))="PU"</formula>
    </cfRule>
  </conditionalFormatting>
  <conditionalFormatting sqref="I10:X31">
    <cfRule type="containsText" dxfId="143" priority="33" operator="containsText" text="GRP">
      <formula>NOT(ISERROR(SEARCH("GRP",I10)))</formula>
    </cfRule>
    <cfRule type="endsWith" dxfId="142" priority="34" operator="endsWith" text="PE">
      <formula>RIGHT(I10,LEN("PE"))="PE"</formula>
    </cfRule>
    <cfRule type="endsWith" dxfId="141" priority="35" operator="endsWith" text="PU">
      <formula>RIGHT(I10,LEN("PU"))="PU"</formula>
    </cfRule>
  </conditionalFormatting>
  <conditionalFormatting sqref="J33:J45 U33:U45 J10:J31">
    <cfRule type="cellIs" dxfId="140" priority="30" operator="greaterThan">
      <formula>0</formula>
    </cfRule>
  </conditionalFormatting>
  <conditionalFormatting sqref="J10:X31">
    <cfRule type="containsText" dxfId="139" priority="32" operator="containsText" text="white">
      <formula>NOT(ISERROR(SEARCH("white",J10)))</formula>
    </cfRule>
  </conditionalFormatting>
  <conditionalFormatting sqref="K33:K45 K47:K74 K76:K137 K10:K31">
    <cfRule type="cellIs" dxfId="138" priority="29" operator="greaterThan">
      <formula>0</formula>
    </cfRule>
  </conditionalFormatting>
  <conditionalFormatting sqref="L33:L45 L47:L74 L76:L137 L10:L31">
    <cfRule type="cellIs" dxfId="137" priority="28" operator="greaterThan">
      <formula>0</formula>
    </cfRule>
  </conditionalFormatting>
  <conditionalFormatting sqref="M33:M45 M47:M74 M76:M137 M10:M31">
    <cfRule type="cellIs" dxfId="136" priority="27" operator="greaterThan">
      <formula>0</formula>
    </cfRule>
  </conditionalFormatting>
  <conditionalFormatting sqref="N33:N45 N47:N74 N76:N137 N10:N31">
    <cfRule type="cellIs" dxfId="135" priority="26" operator="greaterThan">
      <formula>0</formula>
    </cfRule>
  </conditionalFormatting>
  <conditionalFormatting sqref="O33:O45 O47:O74 O76:O137 O10:O31">
    <cfRule type="cellIs" dxfId="134" priority="25" operator="greaterThan">
      <formula>0</formula>
    </cfRule>
  </conditionalFormatting>
  <conditionalFormatting sqref="P33:P45 P47:P74 P76:P137 P10:P31">
    <cfRule type="cellIs" dxfId="133" priority="24" operator="greaterThan">
      <formula>0</formula>
    </cfRule>
  </conditionalFormatting>
  <conditionalFormatting sqref="Q33:Q45 Q47:Q74 Q76:Q137 Q10:Q31">
    <cfRule type="cellIs" dxfId="132" priority="23" operator="greaterThan">
      <formula>0</formula>
    </cfRule>
  </conditionalFormatting>
  <conditionalFormatting sqref="R33:R45 R47:R74 R76:R137 R10:R31">
    <cfRule type="cellIs" dxfId="131" priority="22" operator="greaterThan">
      <formula>0</formula>
    </cfRule>
  </conditionalFormatting>
  <conditionalFormatting sqref="S33:S45 S47:S74 S76:S137 S10:S31">
    <cfRule type="cellIs" dxfId="130" priority="21" operator="greaterThan">
      <formula>0</formula>
    </cfRule>
  </conditionalFormatting>
  <conditionalFormatting sqref="T33:T45 T47:T74 T76:T137 T10:T31">
    <cfRule type="cellIs" dxfId="129" priority="20" operator="greaterThan">
      <formula>0</formula>
    </cfRule>
  </conditionalFormatting>
  <conditionalFormatting sqref="J47:J74 U47:U74 J76:J137 U76:U137 U10:U31">
    <cfRule type="cellIs" dxfId="128" priority="19" operator="greaterThan">
      <formula>0</formula>
    </cfRule>
  </conditionalFormatting>
  <conditionalFormatting sqref="V10:V137">
    <cfRule type="cellIs" dxfId="127" priority="18" operator="greaterThan">
      <formula>0</formula>
    </cfRule>
  </conditionalFormatting>
  <conditionalFormatting sqref="W10:W137">
    <cfRule type="cellIs" dxfId="126" priority="17" operator="greaterThan">
      <formula>0</formula>
    </cfRule>
  </conditionalFormatting>
  <conditionalFormatting sqref="AW33 BC33 X33:X45 X76:X137">
    <cfRule type="containsText" dxfId="125" priority="1" operator="containsText" text="white">
      <formula>NOT(ISERROR(SEARCH("white",X33)))</formula>
    </cfRule>
    <cfRule type="containsText" dxfId="124" priority="2" operator="containsText" text="GRP">
      <formula>NOT(ISERROR(SEARCH("GRP",X33)))</formula>
    </cfRule>
    <cfRule type="endsWith" dxfId="123" priority="3" operator="endsWith" text="PE">
      <formula>RIGHT(X33,LEN("PE"))="PE"</formula>
    </cfRule>
    <cfRule type="endsWith" dxfId="122" priority="4" operator="endsWith" text="PU">
      <formula>RIGHT(X33,LEN("PU"))="PU"</formula>
    </cfRule>
  </conditionalFormatting>
  <conditionalFormatting sqref="AW47:AW48 BC47:BC48 X47:X74">
    <cfRule type="containsText" dxfId="121" priority="5" operator="containsText" text="white">
      <formula>NOT(ISERROR(SEARCH("white",X47)))</formula>
    </cfRule>
    <cfRule type="containsText" dxfId="120" priority="6" operator="containsText" text="GRP">
      <formula>NOT(ISERROR(SEARCH("GRP",X47)))</formula>
    </cfRule>
    <cfRule type="endsWith" dxfId="119" priority="7" operator="endsWith" text="PE">
      <formula>RIGHT(X47,LEN("PE"))="PE"</formula>
    </cfRule>
    <cfRule type="endsWith" dxfId="118" priority="8" operator="endsWith" text="PU">
      <formula>RIGHT(X47,LEN("PU"))="PU"</formula>
    </cfRule>
  </conditionalFormatting>
  <pageMargins left="0.7" right="0.7" top="0.75" bottom="0.75" header="0" footer="0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5">
    <tabColor rgb="FF00B0F0"/>
  </sheetPr>
  <dimension ref="A1:XFD1021"/>
  <sheetViews>
    <sheetView showGridLines="0" zoomScale="60" zoomScaleNormal="70" workbookViewId="0">
      <pane xSplit="9" ySplit="8" topLeftCell="N9" activePane="bottomRight" state="frozen"/>
      <selection pane="topRight" activeCell="J1" sqref="J1"/>
      <selection pane="bottomLeft" activeCell="A9" sqref="A9"/>
      <selection pane="bottomRight" activeCell="X61" sqref="X61"/>
    </sheetView>
  </sheetViews>
  <sheetFormatPr baseColWidth="10" defaultColWidth="12.69921875" defaultRowHeight="15" customHeight="1" outlineLevelCol="1"/>
  <cols>
    <col min="1" max="1" width="9" style="187" customWidth="1" outlineLevel="1"/>
    <col min="2" max="2" width="11.59765625" style="187" hidden="1" customWidth="1" outlineLevel="1"/>
    <col min="3" max="3" width="14.8984375" style="187" customWidth="1" outlineLevel="1"/>
    <col min="4" max="4" width="22.59765625" style="187" customWidth="1"/>
    <col min="5" max="5" width="17.19921875" style="187" customWidth="1"/>
    <col min="6" max="6" width="14" style="187" customWidth="1"/>
    <col min="7" max="7" width="12.296875" style="187" customWidth="1"/>
    <col min="8" max="8" width="13" style="403" customWidth="1"/>
    <col min="9" max="9" width="11" style="403" customWidth="1"/>
    <col min="10" max="14" width="8.3984375" style="709" customWidth="1"/>
    <col min="15" max="15" width="8.5" style="709" customWidth="1"/>
    <col min="16" max="28" width="8.3984375" style="709" customWidth="1"/>
    <col min="29" max="29" width="11.69921875" style="709" customWidth="1"/>
    <col min="30" max="31" width="13.69921875" style="709" customWidth="1"/>
    <col min="32" max="32" width="11.69921875" style="709" customWidth="1"/>
    <col min="33" max="33" width="11.69921875" style="710" customWidth="1"/>
    <col min="34" max="34" width="11.59765625" style="187" customWidth="1"/>
    <col min="35" max="35" width="10.69921875" style="187" customWidth="1"/>
    <col min="36" max="44" width="10.69921875" style="187" hidden="1" customWidth="1"/>
    <col min="45" max="51" width="0" style="187" hidden="1" customWidth="1"/>
    <col min="52" max="16384" width="12.69921875" style="186"/>
  </cols>
  <sheetData>
    <row r="1" spans="1:51" ht="16.2" customHeight="1">
      <c r="A1" s="1736"/>
      <c r="B1" s="1736"/>
      <c r="C1" s="1736"/>
      <c r="D1" s="1736"/>
      <c r="E1" s="766" t="s">
        <v>995</v>
      </c>
      <c r="F1" s="766" t="s">
        <v>21</v>
      </c>
      <c r="G1" s="952" t="s">
        <v>16</v>
      </c>
      <c r="H1" s="953"/>
      <c r="I1" s="954"/>
      <c r="J1" s="954"/>
      <c r="K1" s="954"/>
      <c r="L1" s="954"/>
      <c r="M1" s="954"/>
      <c r="N1" s="954"/>
      <c r="O1" s="954"/>
      <c r="P1" s="954"/>
      <c r="Q1" s="954"/>
      <c r="R1" s="954"/>
      <c r="S1" s="954"/>
      <c r="T1" s="954"/>
      <c r="U1" s="954"/>
      <c r="V1" s="954"/>
      <c r="W1" s="954"/>
      <c r="X1" s="954"/>
      <c r="Y1" s="954"/>
      <c r="Z1" s="773"/>
      <c r="AA1" s="773"/>
      <c r="AB1" s="773"/>
      <c r="AC1" s="773"/>
      <c r="AD1" s="773"/>
      <c r="AE1" s="773"/>
      <c r="AF1" s="781"/>
      <c r="AG1" s="955"/>
      <c r="AH1" s="183"/>
      <c r="AI1" s="183"/>
      <c r="AJ1" s="956"/>
      <c r="AK1" s="956"/>
      <c r="AL1" s="956"/>
      <c r="AM1" s="956"/>
      <c r="AN1" s="956"/>
      <c r="AO1" s="956"/>
      <c r="AP1" s="956"/>
      <c r="AQ1" s="957"/>
      <c r="AR1" s="957"/>
      <c r="AS1" s="958"/>
      <c r="AT1" s="771"/>
      <c r="AU1" s="771"/>
      <c r="AV1" s="771"/>
      <c r="AW1" s="771"/>
      <c r="AX1" s="959"/>
      <c r="AY1" s="771"/>
    </row>
    <row r="2" spans="1:51" ht="16.2" customHeight="1">
      <c r="A2" s="1736"/>
      <c r="B2" s="1736"/>
      <c r="C2" s="1736"/>
      <c r="D2" s="1736"/>
      <c r="E2" s="766" t="s">
        <v>384</v>
      </c>
      <c r="F2" s="960">
        <f>SUMIF(H10:H248,E2,AF10:AF248)</f>
        <v>0</v>
      </c>
      <c r="G2" s="961">
        <f>+SUMIF($H$10:$H$248,H10,'Agripp GRP Macros (EU, Asia) '!$AG$10:$AG$248)</f>
        <v>0</v>
      </c>
      <c r="H2" s="780"/>
      <c r="I2" s="954"/>
      <c r="J2" s="962"/>
      <c r="K2" s="954"/>
      <c r="L2" s="954"/>
      <c r="M2" s="954"/>
      <c r="N2" s="954"/>
      <c r="O2" s="954"/>
      <c r="P2" s="954"/>
      <c r="Q2" s="954"/>
      <c r="R2" s="954"/>
      <c r="S2" s="954"/>
      <c r="T2" s="954"/>
      <c r="U2" s="954"/>
      <c r="V2" s="954"/>
      <c r="W2" s="954"/>
      <c r="X2" s="954"/>
      <c r="Y2" s="954"/>
      <c r="Z2" s="954"/>
      <c r="AA2" s="954"/>
      <c r="AB2" s="954"/>
      <c r="AC2" s="1741"/>
      <c r="AD2" s="1740"/>
      <c r="AE2" s="773"/>
      <c r="AF2" s="781"/>
      <c r="AG2" s="955"/>
      <c r="AH2" s="183"/>
      <c r="AI2" s="183"/>
      <c r="AJ2" s="956"/>
      <c r="AK2" s="956"/>
      <c r="AL2" s="956"/>
      <c r="AM2" s="956"/>
      <c r="AN2" s="956"/>
      <c r="AO2" s="956"/>
      <c r="AP2" s="956"/>
      <c r="AQ2" s="957"/>
      <c r="AR2" s="957"/>
      <c r="AS2" s="958"/>
      <c r="AT2" s="771"/>
      <c r="AU2" s="771"/>
      <c r="AV2" s="771"/>
      <c r="AW2" s="771"/>
      <c r="AX2" s="959"/>
      <c r="AY2" s="771"/>
    </row>
    <row r="3" spans="1:51" ht="16.2" customHeight="1">
      <c r="A3" s="1736"/>
      <c r="B3" s="1736"/>
      <c r="C3" s="1736"/>
      <c r="D3" s="1736"/>
      <c r="E3" s="766" t="s">
        <v>385</v>
      </c>
      <c r="F3" s="960">
        <f>SUMIF(H10:H248,E3,AF10:AF248)</f>
        <v>0</v>
      </c>
      <c r="G3" s="961">
        <f>+SUMIF($H$10:$H$248,E3,'Agripp GRP Macros (EU, Asia) '!$AG$10:$AG$248)</f>
        <v>0</v>
      </c>
      <c r="H3" s="963"/>
      <c r="I3" s="954"/>
      <c r="J3" s="954"/>
      <c r="K3" s="954"/>
      <c r="L3" s="954"/>
      <c r="M3" s="954"/>
      <c r="N3" s="954"/>
      <c r="O3" s="954"/>
      <c r="P3" s="954"/>
      <c r="Q3" s="954"/>
      <c r="R3" s="954"/>
      <c r="S3" s="954"/>
      <c r="T3" s="954"/>
      <c r="U3" s="954"/>
      <c r="V3" s="954"/>
      <c r="W3" s="954"/>
      <c r="X3" s="954"/>
      <c r="Y3" s="954"/>
      <c r="Z3" s="954"/>
      <c r="AA3" s="954"/>
      <c r="AB3" s="954"/>
      <c r="AC3" s="1741"/>
      <c r="AD3" s="1740"/>
      <c r="AE3" s="773"/>
      <c r="AF3" s="781"/>
      <c r="AG3" s="955"/>
      <c r="AH3" s="183"/>
      <c r="AI3" s="183"/>
      <c r="AJ3" s="956"/>
      <c r="AK3" s="956"/>
      <c r="AL3" s="956"/>
      <c r="AM3" s="956"/>
      <c r="AN3" s="956"/>
      <c r="AO3" s="956"/>
      <c r="AP3" s="956"/>
      <c r="AQ3" s="957"/>
      <c r="AR3" s="957"/>
      <c r="AS3" s="958"/>
      <c r="AT3" s="771"/>
      <c r="AU3" s="771"/>
      <c r="AV3" s="771"/>
      <c r="AW3" s="771"/>
      <c r="AX3" s="959"/>
      <c r="AY3" s="771"/>
    </row>
    <row r="4" spans="1:51" ht="16.2" customHeight="1">
      <c r="A4" s="1736"/>
      <c r="B4" s="1736"/>
      <c r="C4" s="1736"/>
      <c r="D4" s="1736"/>
      <c r="E4" s="766" t="s">
        <v>1003</v>
      </c>
      <c r="F4" s="960">
        <f>F2+F3</f>
        <v>0</v>
      </c>
      <c r="G4" s="964" t="s">
        <v>1005</v>
      </c>
      <c r="H4" s="1236">
        <v>0</v>
      </c>
      <c r="I4" s="954"/>
      <c r="J4" s="1717" t="s">
        <v>3411</v>
      </c>
      <c r="K4" s="1717"/>
      <c r="L4" s="1717"/>
      <c r="M4" s="954"/>
      <c r="N4" s="954"/>
      <c r="O4" s="954"/>
      <c r="P4" s="954"/>
      <c r="Q4" s="954"/>
      <c r="R4" s="954"/>
      <c r="S4" s="954"/>
      <c r="T4" s="954"/>
      <c r="U4" s="954"/>
      <c r="V4" s="954"/>
      <c r="W4" s="954"/>
      <c r="X4" s="954"/>
      <c r="Y4" s="954"/>
      <c r="Z4" s="954"/>
      <c r="AA4" s="954"/>
      <c r="AB4" s="954"/>
      <c r="AC4" s="1741"/>
      <c r="AD4" s="1740"/>
      <c r="AE4" s="773"/>
      <c r="AF4" s="781"/>
      <c r="AG4" s="955"/>
      <c r="AH4" s="183"/>
      <c r="AI4" s="183"/>
      <c r="AJ4" s="956"/>
      <c r="AK4" s="956"/>
      <c r="AL4" s="956"/>
      <c r="AM4" s="956"/>
      <c r="AN4" s="956"/>
      <c r="AO4" s="956"/>
      <c r="AP4" s="956"/>
      <c r="AQ4" s="957"/>
      <c r="AR4" s="957"/>
      <c r="AS4" s="958"/>
      <c r="AT4" s="771"/>
      <c r="AU4" s="771"/>
      <c r="AV4" s="771"/>
      <c r="AW4" s="771"/>
      <c r="AX4" s="959"/>
      <c r="AY4" s="771"/>
    </row>
    <row r="5" spans="1:51" ht="16.2" customHeight="1">
      <c r="A5" s="1736"/>
      <c r="B5" s="1736"/>
      <c r="C5" s="1736"/>
      <c r="D5" s="1736"/>
      <c r="E5" s="766" t="s">
        <v>1004</v>
      </c>
      <c r="F5" s="965">
        <f>SUM('Agripp GRP Macros (EU, Asia) '!$AI$10:$AI$248)</f>
        <v>0</v>
      </c>
      <c r="G5" s="966" t="s">
        <v>997</v>
      </c>
      <c r="H5" s="967">
        <f>(G2+G3)*(1-H4)</f>
        <v>0</v>
      </c>
      <c r="I5" s="954"/>
      <c r="J5" s="770">
        <f>SUM(J10:J39,J41:J44,J46:J95,J97:J164,J166:J201,J203:J248)</f>
        <v>0</v>
      </c>
      <c r="K5" s="770">
        <f t="shared" ref="K5:AB5" si="0">SUM(K10:K39,K41:K44,K46:K95,K97:K164,K166:K201,K203:K248)</f>
        <v>0</v>
      </c>
      <c r="L5" s="770">
        <f t="shared" si="0"/>
        <v>0</v>
      </c>
      <c r="M5" s="770">
        <f t="shared" si="0"/>
        <v>0</v>
      </c>
      <c r="N5" s="770">
        <f t="shared" si="0"/>
        <v>0</v>
      </c>
      <c r="O5" s="770">
        <f t="shared" si="0"/>
        <v>0</v>
      </c>
      <c r="P5" s="770">
        <f t="shared" si="0"/>
        <v>0</v>
      </c>
      <c r="Q5" s="770">
        <f t="shared" si="0"/>
        <v>0</v>
      </c>
      <c r="R5" s="770">
        <f t="shared" si="0"/>
        <v>0</v>
      </c>
      <c r="S5" s="770">
        <f t="shared" si="0"/>
        <v>0</v>
      </c>
      <c r="T5" s="770">
        <f t="shared" si="0"/>
        <v>0</v>
      </c>
      <c r="U5" s="770">
        <f t="shared" si="0"/>
        <v>0</v>
      </c>
      <c r="V5" s="770">
        <f t="shared" si="0"/>
        <v>0</v>
      </c>
      <c r="W5" s="770">
        <f t="shared" si="0"/>
        <v>0</v>
      </c>
      <c r="X5" s="770">
        <f t="shared" si="0"/>
        <v>0</v>
      </c>
      <c r="Y5" s="770">
        <f t="shared" si="0"/>
        <v>0</v>
      </c>
      <c r="Z5" s="770">
        <f t="shared" si="0"/>
        <v>0</v>
      </c>
      <c r="AA5" s="770">
        <f t="shared" si="0"/>
        <v>0</v>
      </c>
      <c r="AB5" s="770">
        <f t="shared" si="0"/>
        <v>0</v>
      </c>
      <c r="AC5" s="767"/>
      <c r="AD5" s="773"/>
      <c r="AE5" s="773"/>
      <c r="AF5" s="767"/>
      <c r="AG5" s="188"/>
      <c r="AH5" s="184"/>
      <c r="AI5" s="184"/>
      <c r="AJ5" s="956"/>
      <c r="AK5" s="956"/>
      <c r="AL5" s="956"/>
      <c r="AM5" s="956"/>
      <c r="AN5" s="956"/>
      <c r="AO5" s="956"/>
      <c r="AP5" s="956"/>
      <c r="AQ5" s="957"/>
      <c r="AR5" s="957"/>
      <c r="AS5" s="958"/>
      <c r="AT5" s="771"/>
      <c r="AU5" s="771"/>
      <c r="AV5" s="771"/>
      <c r="AW5" s="771"/>
      <c r="AX5" s="959"/>
      <c r="AY5" s="771"/>
    </row>
    <row r="6" spans="1:51" ht="34.200000000000003" customHeight="1">
      <c r="A6" s="1736"/>
      <c r="B6" s="1736"/>
      <c r="C6" s="1736"/>
      <c r="D6" s="1736"/>
      <c r="E6" s="954"/>
      <c r="F6" s="968"/>
      <c r="G6" s="968"/>
      <c r="H6" s="780"/>
      <c r="I6" s="780"/>
      <c r="J6" s="969" t="str">
        <f>'Data (new)'!AB25</f>
        <v>Trafic White</v>
      </c>
      <c r="K6" s="970" t="str">
        <f>'Data (new)'!AC25</f>
        <v>Sky Blue US</v>
      </c>
      <c r="L6" s="971" t="str">
        <f>'Data (new)'!AD25</f>
        <v>Sky Blue EU</v>
      </c>
      <c r="M6" s="972" t="str">
        <f>'Data (new)'!AE25</f>
        <v>Turquoise</v>
      </c>
      <c r="N6" s="973" t="str">
        <f>'Data (new)'!AF25</f>
        <v>Mint</v>
      </c>
      <c r="O6" s="974" t="str">
        <f>'Data (new)'!AG25</f>
        <v>Pure Green</v>
      </c>
      <c r="P6" s="975" t="str">
        <f>'Data (new)'!AH25</f>
        <v>Lime Green</v>
      </c>
      <c r="Q6" s="976" t="str">
        <f>'Data (new)'!AI25</f>
        <v>Zinc Yellow</v>
      </c>
      <c r="R6" s="977" t="str">
        <f>'Data (new)'!AJ25</f>
        <v>Traffic Yellow</v>
      </c>
      <c r="S6" s="978" t="str">
        <f>'Data (new)'!AK25</f>
        <v>Pure Orange</v>
      </c>
      <c r="T6" s="979" t="str">
        <f>'Data (new)'!AL25</f>
        <v>Traffic Red</v>
      </c>
      <c r="U6" s="980" t="str">
        <f>'Data (new)'!AM25</f>
        <v>Signal Violet</v>
      </c>
      <c r="V6" s="981" t="str">
        <f>'Data (new)'!AN25</f>
        <v>Purple US</v>
      </c>
      <c r="W6" s="982" t="str">
        <f>'Data (new)'!AO25</f>
        <v>Jet Black</v>
      </c>
      <c r="X6" s="983" t="str">
        <f>'Data (new)'!AP25</f>
        <v>Silver Grey</v>
      </c>
      <c r="Y6" s="984" t="str">
        <f>'Data (new)'!AQ25</f>
        <v>Fluo Yellow</v>
      </c>
      <c r="Z6" s="985" t="str">
        <f>'Data (new)'!AR25</f>
        <v>Fluo Orange</v>
      </c>
      <c r="AA6" s="986" t="str">
        <f>'Data (new)'!AS25</f>
        <v>Fluo Pink</v>
      </c>
      <c r="AB6" s="987" t="str">
        <f>'Data (new)'!AT25</f>
        <v>Fluo Green</v>
      </c>
      <c r="AC6" s="767"/>
      <c r="AD6" s="773"/>
      <c r="AE6" s="773"/>
      <c r="AF6" s="767"/>
      <c r="AG6" s="188"/>
      <c r="AH6" s="184"/>
      <c r="AI6" s="184"/>
      <c r="AJ6" s="956"/>
      <c r="AK6" s="956"/>
      <c r="AL6" s="956"/>
      <c r="AM6" s="956"/>
      <c r="AN6" s="956"/>
      <c r="AO6" s="956"/>
      <c r="AP6" s="956"/>
      <c r="AQ6" s="957"/>
      <c r="AR6" s="957"/>
      <c r="AS6" s="958"/>
      <c r="AT6" s="771"/>
      <c r="AU6" s="771"/>
      <c r="AV6" s="771"/>
      <c r="AW6" s="771"/>
      <c r="AX6" s="959"/>
      <c r="AY6" s="771"/>
    </row>
    <row r="7" spans="1:51" ht="16.2" customHeight="1">
      <c r="A7" s="1737"/>
      <c r="B7" s="1737"/>
      <c r="C7" s="1737"/>
      <c r="D7" s="1737"/>
      <c r="E7" s="953"/>
      <c r="F7" s="968"/>
      <c r="G7" s="968"/>
      <c r="H7" s="988"/>
      <c r="I7" s="780"/>
      <c r="J7" s="989" t="str">
        <f>'Data (new)'!AB26</f>
        <v>A1</v>
      </c>
      <c r="K7" s="990" t="str">
        <f>'Data (new)'!AC26</f>
        <v>B1</v>
      </c>
      <c r="L7" s="991" t="str">
        <f>'Data (new)'!AD26</f>
        <v>B3</v>
      </c>
      <c r="M7" s="992" t="str">
        <f>'Data (new)'!AE26</f>
        <v>B4</v>
      </c>
      <c r="N7" s="993" t="str">
        <f>'Data (new)'!AF26</f>
        <v>B5</v>
      </c>
      <c r="O7" s="994" t="str">
        <f>'Data (new)'!AG26</f>
        <v>C2</v>
      </c>
      <c r="P7" s="995" t="str">
        <f>'Data (new)'!AH26</f>
        <v>C4</v>
      </c>
      <c r="Q7" s="996" t="str">
        <f>'Data (new)'!AI26</f>
        <v>D1</v>
      </c>
      <c r="R7" s="997" t="str">
        <f>'Data (new)'!AJ26</f>
        <v>D2</v>
      </c>
      <c r="S7" s="998" t="str">
        <f>'Data (new)'!AK26</f>
        <v>E2</v>
      </c>
      <c r="T7" s="999" t="str">
        <f>'Data (new)'!AL26</f>
        <v>F1</v>
      </c>
      <c r="U7" s="1000" t="str">
        <f>'Data (new)'!AM26</f>
        <v>G3</v>
      </c>
      <c r="V7" s="1001" t="str">
        <f>'Data (new)'!AN26</f>
        <v>G2</v>
      </c>
      <c r="W7" s="1002" t="str">
        <f>'Data (new)'!AO26</f>
        <v>H1</v>
      </c>
      <c r="X7" s="1003" t="str">
        <f>'Data (new)'!AP26</f>
        <v>J1</v>
      </c>
      <c r="Y7" s="1004" t="str">
        <f>'Data (new)'!AQ26</f>
        <v>D0</v>
      </c>
      <c r="Z7" s="1005" t="str">
        <f>'Data (new)'!AR26</f>
        <v>E0</v>
      </c>
      <c r="AA7" s="1006" t="str">
        <f>'Data (new)'!AS26</f>
        <v>F0</v>
      </c>
      <c r="AB7" s="1007" t="str">
        <f>'Data (new)'!AT26</f>
        <v>C0</v>
      </c>
      <c r="AC7" s="1738" t="s">
        <v>445</v>
      </c>
      <c r="AD7" s="1739"/>
      <c r="AE7" s="767"/>
      <c r="AF7" s="767"/>
      <c r="AG7" s="188"/>
      <c r="AH7" s="184"/>
      <c r="AI7" s="184"/>
      <c r="AJ7" s="956"/>
      <c r="AK7" s="956"/>
      <c r="AL7" s="956"/>
      <c r="AM7" s="956"/>
      <c r="AN7" s="956"/>
      <c r="AO7" s="956"/>
      <c r="AP7" s="956"/>
      <c r="AQ7" s="957"/>
      <c r="AR7" s="957"/>
      <c r="AS7" s="957"/>
      <c r="AT7" s="957"/>
      <c r="AU7" s="957"/>
      <c r="AV7" s="957"/>
      <c r="AW7" s="957"/>
      <c r="AY7" s="771"/>
    </row>
    <row r="8" spans="1:51" ht="42.6" customHeight="1" thickBot="1">
      <c r="A8" s="1008" t="s">
        <v>383</v>
      </c>
      <c r="B8" s="1008" t="s">
        <v>2136</v>
      </c>
      <c r="C8" s="1008" t="s">
        <v>123</v>
      </c>
      <c r="D8" s="1008" t="s">
        <v>35</v>
      </c>
      <c r="E8" s="1008" t="s">
        <v>37</v>
      </c>
      <c r="F8" s="1008" t="s">
        <v>1019</v>
      </c>
      <c r="G8" s="1008" t="s">
        <v>3436</v>
      </c>
      <c r="H8" s="1008" t="s">
        <v>3387</v>
      </c>
      <c r="I8" s="1008" t="s">
        <v>3437</v>
      </c>
      <c r="J8" s="1009" t="s">
        <v>998</v>
      </c>
      <c r="K8" s="1010" t="s">
        <v>962</v>
      </c>
      <c r="L8" s="1011" t="s">
        <v>2146</v>
      </c>
      <c r="M8" s="1012" t="s">
        <v>2114</v>
      </c>
      <c r="N8" s="1013" t="s">
        <v>968</v>
      </c>
      <c r="O8" s="1014" t="s">
        <v>2115</v>
      </c>
      <c r="P8" s="1015" t="s">
        <v>2116</v>
      </c>
      <c r="Q8" s="1016" t="s">
        <v>958</v>
      </c>
      <c r="R8" s="1017" t="s">
        <v>973</v>
      </c>
      <c r="S8" s="1018" t="s">
        <v>2117</v>
      </c>
      <c r="T8" s="1019" t="s">
        <v>960</v>
      </c>
      <c r="U8" s="1020" t="s">
        <v>961</v>
      </c>
      <c r="V8" s="1021" t="s">
        <v>1323</v>
      </c>
      <c r="W8" s="1022" t="s">
        <v>972</v>
      </c>
      <c r="X8" s="1023" t="s">
        <v>1000</v>
      </c>
      <c r="Y8" s="1024" t="s">
        <v>2147</v>
      </c>
      <c r="Z8" s="1025" t="s">
        <v>971</v>
      </c>
      <c r="AA8" s="1026" t="s">
        <v>2119</v>
      </c>
      <c r="AB8" s="1027" t="s">
        <v>2120</v>
      </c>
      <c r="AC8" s="1028" t="s">
        <v>446</v>
      </c>
      <c r="AD8" s="1008" t="s">
        <v>447</v>
      </c>
      <c r="AE8" s="1008" t="s">
        <v>1006</v>
      </c>
      <c r="AF8" s="1008" t="s">
        <v>1007</v>
      </c>
      <c r="AG8" s="1008" t="s">
        <v>1011</v>
      </c>
      <c r="AH8" s="1008" t="s">
        <v>1008</v>
      </c>
      <c r="AI8" s="898" t="s">
        <v>1009</v>
      </c>
      <c r="AJ8" s="463" t="s">
        <v>3438</v>
      </c>
      <c r="AK8" s="500" t="s">
        <v>134</v>
      </c>
      <c r="AL8" s="500" t="s">
        <v>780</v>
      </c>
      <c r="AM8" s="500" t="s">
        <v>131</v>
      </c>
      <c r="AN8" s="500" t="s">
        <v>137</v>
      </c>
      <c r="AO8" s="500" t="s">
        <v>148</v>
      </c>
      <c r="AP8" s="500" t="s">
        <v>200</v>
      </c>
      <c r="AQ8" s="500" t="s">
        <v>144</v>
      </c>
      <c r="AR8" s="500" t="s">
        <v>779</v>
      </c>
      <c r="AS8" s="776" t="s">
        <v>150</v>
      </c>
      <c r="AT8" s="777" t="s">
        <v>2969</v>
      </c>
      <c r="AU8" s="778" t="s">
        <v>141</v>
      </c>
      <c r="AV8" s="776" t="s">
        <v>2648</v>
      </c>
      <c r="AW8" s="1008" t="s">
        <v>3436</v>
      </c>
      <c r="AY8" s="771"/>
    </row>
    <row r="9" spans="1:51" ht="45.6" customHeight="1" thickBot="1">
      <c r="A9" s="1368" t="s">
        <v>3381</v>
      </c>
      <c r="B9" s="1369"/>
      <c r="C9" s="1369"/>
      <c r="D9" s="1369"/>
      <c r="E9" s="1369"/>
      <c r="F9" s="1369"/>
      <c r="G9" s="1369"/>
      <c r="H9" s="1369"/>
      <c r="I9" s="1369"/>
      <c r="J9" s="1369"/>
      <c r="K9" s="1369"/>
      <c r="L9" s="1369"/>
      <c r="M9" s="1369"/>
      <c r="N9" s="1369"/>
      <c r="O9" s="1369"/>
      <c r="P9" s="1369"/>
      <c r="Q9" s="1369"/>
      <c r="R9" s="1369"/>
      <c r="S9" s="1369"/>
      <c r="T9" s="1369"/>
      <c r="U9" s="1369"/>
      <c r="V9" s="1369"/>
      <c r="W9" s="1369"/>
      <c r="X9" s="1369"/>
      <c r="Y9" s="1369"/>
      <c r="Z9" s="1369"/>
      <c r="AA9" s="1369"/>
      <c r="AB9" s="1369"/>
      <c r="AC9" s="1369"/>
      <c r="AD9" s="1369"/>
      <c r="AE9" s="1369"/>
      <c r="AF9" s="1369"/>
      <c r="AG9" s="1369"/>
      <c r="AH9" s="1369"/>
      <c r="AI9" s="1370"/>
      <c r="AJ9" s="956"/>
      <c r="AK9" s="956"/>
      <c r="AL9" s="956"/>
      <c r="AM9" s="956"/>
      <c r="AN9" s="956"/>
      <c r="AO9" s="956"/>
      <c r="AP9" s="956"/>
      <c r="AQ9" s="957"/>
      <c r="AR9" s="957"/>
      <c r="AS9" s="957"/>
      <c r="AT9" s="957"/>
      <c r="AU9" s="957"/>
      <c r="AV9" s="957"/>
      <c r="AW9" s="957"/>
      <c r="AY9" s="771"/>
    </row>
    <row r="10" spans="1:51" ht="15" customHeight="1">
      <c r="A10" s="1029" t="s">
        <v>1715</v>
      </c>
      <c r="B10" s="1030" t="str">
        <f>IF(VLOOKUP($A10,'Data (new)'!$A:$T,2,0)="","",VLOOKUP($A10,'Data (new)'!$A:$T,2,0))</f>
        <v>AGP0356-G7</v>
      </c>
      <c r="C10" s="1727" t="str">
        <f>IF(VLOOKUP($A10,'Data (new)'!$A:$T,5,0)="","",VLOOKUP($A10,'Data (new)'!$A:$T,5,0))</f>
        <v>Ride T26</v>
      </c>
      <c r="D10" s="1735" t="str">
        <f>IF(VLOOKUP($A10,'Data (new)'!A:T,6,0)="","",HYPERLINK(VLOOKUP($A10,'Data (new)'!A:T,7,0), VLOOKUP($A10,'Data (new)'!A:T,6,0)))</f>
        <v>Cobra 1 "New"</v>
      </c>
      <c r="E10" s="1713" t="str">
        <f>IF(VLOOKUP($A10,'Data (new)'!$A:$T,10,0)="","",VLOOKUP($A10,'Data (new)'!$A:$T,10,0))</f>
        <v>XXL</v>
      </c>
      <c r="F10" s="1723">
        <f>IF(VLOOKUP($A10,'Data (new)'!$A:$T,11,0)="","",VLOOKUP($A10,'Data (new)'!$A:$T,11,0))</f>
        <v>1</v>
      </c>
      <c r="G10" s="1718" t="str">
        <f>IF(VLOOKUP($A10,'Data (new)'!$A:$T,14,0)="","",VLOOKUP($A10,'Data (new)'!$A:$T,14,0))</f>
        <v>Slopers</v>
      </c>
      <c r="H10" s="1031" t="str">
        <f>IF(VLOOKUP($A10,'Data (new)'!$A:$T,8,0)="","",VLOOKUP($A10,'Data (new)'!$A:$T,8,0))</f>
        <v>Full friction</v>
      </c>
      <c r="I10" s="1032">
        <f>IF(VLOOKUP($A10,'Data (new)'!$A:$T,16,0)="","",VLOOKUP($A10,'Data (new)'!$A:$T,16,0))</f>
        <v>118</v>
      </c>
      <c r="J10" s="1097"/>
      <c r="K10" s="1098"/>
      <c r="L10" s="1098"/>
      <c r="M10" s="1098"/>
      <c r="N10" s="1098"/>
      <c r="O10" s="1098"/>
      <c r="P10" s="1098"/>
      <c r="Q10" s="1098"/>
      <c r="R10" s="1098"/>
      <c r="S10" s="1098"/>
      <c r="T10" s="1098"/>
      <c r="U10" s="1098"/>
      <c r="V10" s="1098"/>
      <c r="W10" s="1099"/>
      <c r="X10" s="1098"/>
      <c r="Y10" s="1098"/>
      <c r="Z10" s="1098"/>
      <c r="AA10" s="1098"/>
      <c r="AB10" s="1100"/>
      <c r="AC10" s="1033"/>
      <c r="AD10" s="1033"/>
      <c r="AE10" s="1034">
        <f>IF(VLOOKUP($A10,'Data (new)'!$A:$T,12,0)="","",VLOOKUP($A10,'Data (new)'!$A:$T,12,0))</f>
        <v>1.35</v>
      </c>
      <c r="AF10" s="1035" t="str">
        <f>IF(SUM(J10:AB10)=0,"",SUM(J10:AB10))</f>
        <v/>
      </c>
      <c r="AG10" s="1036" t="str">
        <f>IF(AF10="","",SUM(J10:AB10)*I10)</f>
        <v/>
      </c>
      <c r="AH10" s="1035" t="str">
        <f>IF(ISERROR('Agripp GRP Macros (EU, Asia) '!$AG10*(1-$H$4)),"",'Agripp GRP Macros (EU, Asia) '!$AG10*(1-$H$4))</f>
        <v/>
      </c>
      <c r="AI10" s="1037" t="str">
        <f>IF(AF10="","",SUM(J10:AB10)*AE10)</f>
        <v/>
      </c>
      <c r="AJ10" s="149">
        <f>SUMIF($AW9:$AW323,AJ8,$AF9:$AF323)</f>
        <v>0</v>
      </c>
      <c r="AK10" s="149">
        <f t="shared" ref="AK10:AV10" si="1">SUMIF($AW9:$AW323,AK8,$AF9:$AF323)</f>
        <v>0</v>
      </c>
      <c r="AL10" s="149">
        <f t="shared" si="1"/>
        <v>0</v>
      </c>
      <c r="AM10" s="149">
        <f t="shared" si="1"/>
        <v>0</v>
      </c>
      <c r="AN10" s="149">
        <f t="shared" si="1"/>
        <v>0</v>
      </c>
      <c r="AO10" s="149">
        <f t="shared" si="1"/>
        <v>0</v>
      </c>
      <c r="AP10" s="149">
        <f t="shared" si="1"/>
        <v>0</v>
      </c>
      <c r="AQ10" s="149">
        <f t="shared" si="1"/>
        <v>0</v>
      </c>
      <c r="AR10" s="149">
        <f t="shared" si="1"/>
        <v>0</v>
      </c>
      <c r="AS10" s="149">
        <f t="shared" si="1"/>
        <v>0</v>
      </c>
      <c r="AT10" s="149">
        <f t="shared" si="1"/>
        <v>0</v>
      </c>
      <c r="AU10" s="149">
        <f t="shared" si="1"/>
        <v>0</v>
      </c>
      <c r="AV10" s="149">
        <f t="shared" si="1"/>
        <v>0</v>
      </c>
      <c r="AW10" s="957" t="str">
        <f>IF(VLOOKUP($A10,'Data (new)'!$A:$T,14,0)="","",VLOOKUP($A10,'Data (new)'!$A:$T,14,0))</f>
        <v>Slopers</v>
      </c>
      <c r="AY10" s="771"/>
    </row>
    <row r="11" spans="1:51" ht="15" customHeight="1">
      <c r="A11" s="1038" t="s">
        <v>1716</v>
      </c>
      <c r="B11" s="1039" t="str">
        <f>IF(VLOOKUP($A11,'Data (new)'!$A:$T,2,0)="","",VLOOKUP($A11,'Data (new)'!$A:$T,2,0))</f>
        <v>AGP0356-G8</v>
      </c>
      <c r="C11" s="1715"/>
      <c r="D11" s="1733"/>
      <c r="E11" s="1731"/>
      <c r="F11" s="1713"/>
      <c r="G11" s="1719"/>
      <c r="H11" s="1040" t="str">
        <f>IF(VLOOKUP($A11,'Data (new)'!$A:$T,8,0)="","",VLOOKUP($A11,'Data (new)'!$A:$T,8,0))</f>
        <v>Dual texture</v>
      </c>
      <c r="I11" s="1040">
        <f>IF(VLOOKUP($A11,'Data (new)'!$A:$T,16,0)="","",VLOOKUP($A11,'Data (new)'!$A:$T,16,0))</f>
        <v>136</v>
      </c>
      <c r="J11" s="1101"/>
      <c r="K11" s="1102"/>
      <c r="L11" s="1102"/>
      <c r="M11" s="1102"/>
      <c r="N11" s="1102"/>
      <c r="O11" s="1102"/>
      <c r="P11" s="1102"/>
      <c r="Q11" s="1102"/>
      <c r="R11" s="1102"/>
      <c r="S11" s="1102"/>
      <c r="T11" s="1102"/>
      <c r="U11" s="1102"/>
      <c r="V11" s="1102"/>
      <c r="W11" s="1103"/>
      <c r="X11" s="1102"/>
      <c r="Y11" s="1102"/>
      <c r="Z11" s="1102"/>
      <c r="AA11" s="1102"/>
      <c r="AB11" s="1104"/>
      <c r="AC11" s="1041"/>
      <c r="AD11" s="1041" t="s">
        <v>2649</v>
      </c>
      <c r="AE11" s="1042">
        <f>IF(VLOOKUP($A11,'Data (new)'!$A:$T,12,0)="","",VLOOKUP($A11,'Data (new)'!$A:$T,12,0))</f>
        <v>1.35</v>
      </c>
      <c r="AF11" s="1043" t="str">
        <f>IF(SUM(J11:AB11)=0,"",SUM(J11:AB11))</f>
        <v/>
      </c>
      <c r="AG11" s="1044" t="str">
        <f>IF(AF11="","",SUM(J11:AB11)*I11)</f>
        <v/>
      </c>
      <c r="AH11" s="1043" t="str">
        <f>IF(ISERROR('Agripp GRP Macros (EU, Asia) '!$AG11*(1-$H$4)),"",'Agripp GRP Macros (EU, Asia) '!$AG11*(1-$H$4))</f>
        <v/>
      </c>
      <c r="AI11" s="1045" t="str">
        <f>IF(AF11="","",SUM(J11:AB11)*AE11)</f>
        <v/>
      </c>
      <c r="AJ11" s="956"/>
      <c r="AK11" s="956"/>
      <c r="AL11" s="956"/>
      <c r="AM11" s="956"/>
      <c r="AN11" s="956"/>
      <c r="AO11" s="956"/>
      <c r="AP11" s="956"/>
      <c r="AQ11" s="957"/>
      <c r="AR11" s="957"/>
      <c r="AS11" s="958"/>
      <c r="AT11" s="771"/>
      <c r="AU11" s="771"/>
      <c r="AV11" s="771"/>
      <c r="AW11" s="957" t="str">
        <f>IF(VLOOKUP($A11,'Data (new)'!$A:$T,14,0)="","",VLOOKUP($A11,'Data (new)'!$A:$T,14,0))</f>
        <v>Slopers</v>
      </c>
      <c r="AX11" s="959"/>
      <c r="AY11" s="771"/>
    </row>
    <row r="12" spans="1:51" ht="15" customHeight="1">
      <c r="A12" s="1046" t="s">
        <v>1717</v>
      </c>
      <c r="B12" s="1047" t="str">
        <f>IF(VLOOKUP($A12,'Data (new)'!$A:$T,2,0)="","",VLOOKUP($A12,'Data (new)'!$A:$T,2,0))</f>
        <v>AGP0357-G7</v>
      </c>
      <c r="C12" s="1715"/>
      <c r="D12" s="1733" t="str">
        <f>IF(VLOOKUP($A12,'Data (new)'!A:T,6,0)="","",HYPERLINK(VLOOKUP($A12,'Data (new)'!A:T,7,0), VLOOKUP($A12,'Data (new)'!A:T,6,0)))</f>
        <v>Cobra 2 "New"</v>
      </c>
      <c r="E12" s="1731" t="str">
        <f>IF(VLOOKUP($A12,'Data (new)'!$A:$T,10,0)="","",VLOOKUP($A12,'Data (new)'!$A:$T,10,0))</f>
        <v>XXL</v>
      </c>
      <c r="F12" s="1731">
        <f>IF(VLOOKUP($A12,'Data (new)'!$A:$T,11,0)="","",VLOOKUP($A12,'Data (new)'!$A:$T,11,0))</f>
        <v>1</v>
      </c>
      <c r="G12" s="1048" t="str">
        <f>IF(VLOOKUP($A12,'Data (new)'!$A:$T,14,0)="","",VLOOKUP($A12,'Data (new)'!$A:$T,14,0))</f>
        <v>Slopers</v>
      </c>
      <c r="H12" s="1049" t="str">
        <f>IF(VLOOKUP($A12,'Data (new)'!$A:$T,8,0)="","",VLOOKUP($A12,'Data (new)'!$A:$T,8,0))</f>
        <v>Full friction</v>
      </c>
      <c r="I12" s="1050">
        <f>IF(VLOOKUP($A12,'Data (new)'!$A:$T,16,0)="","",VLOOKUP($A12,'Data (new)'!$A:$T,16,0))</f>
        <v>120</v>
      </c>
      <c r="J12" s="1097"/>
      <c r="K12" s="1098"/>
      <c r="L12" s="1098"/>
      <c r="M12" s="1098"/>
      <c r="N12" s="1098"/>
      <c r="O12" s="1098"/>
      <c r="P12" s="1098"/>
      <c r="Q12" s="1098"/>
      <c r="R12" s="1098"/>
      <c r="S12" s="1098"/>
      <c r="T12" s="1098"/>
      <c r="U12" s="1098"/>
      <c r="V12" s="1098"/>
      <c r="W12" s="1099"/>
      <c r="X12" s="1098"/>
      <c r="Y12" s="1098"/>
      <c r="Z12" s="1098"/>
      <c r="AA12" s="1098"/>
      <c r="AB12" s="1100"/>
      <c r="AC12" s="1033"/>
      <c r="AD12" s="1033"/>
      <c r="AE12" s="1051">
        <f>IF(VLOOKUP($A12,'Data (new)'!$A:$T,12,0)="","",VLOOKUP($A12,'Data (new)'!$A:$T,12,0))</f>
        <v>1.0900000000000001</v>
      </c>
      <c r="AF12" s="1052" t="str">
        <f t="shared" ref="AF12:AF39" si="2">IF(SUM(J12:AB12)=0,"",SUM(J12:AB12))</f>
        <v/>
      </c>
      <c r="AG12" s="1053" t="str">
        <f t="shared" ref="AG12:AG75" si="3">IF(AF12="","",SUM(J12:AB12)*I12)</f>
        <v/>
      </c>
      <c r="AH12" s="1052" t="str">
        <f>IF(ISERROR('Agripp GRP Macros (EU, Asia) '!$AG12*(1-$H$4)),"",'Agripp GRP Macros (EU, Asia) '!$AG12*(1-$H$4))</f>
        <v/>
      </c>
      <c r="AI12" s="1054" t="str">
        <f t="shared" ref="AI12:AI39" si="4">IF(AF12="","",SUM(J12:AB12)*AE12)</f>
        <v/>
      </c>
      <c r="AJ12" s="956"/>
      <c r="AK12" s="956"/>
      <c r="AL12" s="956"/>
      <c r="AM12" s="956"/>
      <c r="AN12" s="956"/>
      <c r="AO12" s="956"/>
      <c r="AP12" s="956"/>
      <c r="AQ12" s="957"/>
      <c r="AR12" s="957"/>
      <c r="AS12" s="958"/>
      <c r="AT12" s="771"/>
      <c r="AU12" s="771"/>
      <c r="AV12" s="771"/>
      <c r="AW12" s="957" t="str">
        <f>IF(VLOOKUP($A12,'Data (new)'!$A:$T,14,0)="","",VLOOKUP($A12,'Data (new)'!$A:$T,14,0))</f>
        <v>Slopers</v>
      </c>
      <c r="AX12" s="959"/>
      <c r="AY12" s="771"/>
    </row>
    <row r="13" spans="1:51" ht="15" customHeight="1">
      <c r="A13" s="1038" t="s">
        <v>1718</v>
      </c>
      <c r="B13" s="1039" t="str">
        <f>IF(VLOOKUP($A13,'Data (new)'!$A:$T,2,0)="","",VLOOKUP($A13,'Data (new)'!$A:$T,2,0))</f>
        <v>AGP0357-G8</v>
      </c>
      <c r="C13" s="1715"/>
      <c r="D13" s="1733"/>
      <c r="E13" s="1731"/>
      <c r="F13" s="1731"/>
      <c r="G13" s="1055"/>
      <c r="H13" s="1040" t="str">
        <f>IF(VLOOKUP($A13,'Data (new)'!$A:$T,8,0)="","",VLOOKUP($A13,'Data (new)'!$A:$T,8,0))</f>
        <v>Dual texture</v>
      </c>
      <c r="I13" s="1040">
        <f>IF(VLOOKUP($A13,'Data (new)'!$A:$T,16,0)="","",VLOOKUP($A13,'Data (new)'!$A:$T,16,0))</f>
        <v>138</v>
      </c>
      <c r="J13" s="1101"/>
      <c r="K13" s="1102"/>
      <c r="L13" s="1102"/>
      <c r="M13" s="1102"/>
      <c r="N13" s="1102"/>
      <c r="O13" s="1102"/>
      <c r="P13" s="1102"/>
      <c r="Q13" s="1102"/>
      <c r="R13" s="1102"/>
      <c r="S13" s="1102"/>
      <c r="T13" s="1102"/>
      <c r="U13" s="1102"/>
      <c r="V13" s="1102"/>
      <c r="W13" s="1103"/>
      <c r="X13" s="1102"/>
      <c r="Y13" s="1102"/>
      <c r="Z13" s="1102"/>
      <c r="AA13" s="1102"/>
      <c r="AB13" s="1104"/>
      <c r="AC13" s="1041"/>
      <c r="AD13" s="1041" t="s">
        <v>2649</v>
      </c>
      <c r="AE13" s="1042">
        <f>IF(VLOOKUP($A13,'Data (new)'!$A:$T,12,0)="","",VLOOKUP($A13,'Data (new)'!$A:$T,12,0))</f>
        <v>1.0900000000000001</v>
      </c>
      <c r="AF13" s="1043" t="str">
        <f t="shared" si="2"/>
        <v/>
      </c>
      <c r="AG13" s="1044" t="str">
        <f t="shared" si="3"/>
        <v/>
      </c>
      <c r="AH13" s="1043" t="str">
        <f>IF(ISERROR('Agripp GRP Macros (EU, Asia) '!$AG13*(1-$H$4)),"",'Agripp GRP Macros (EU, Asia) '!$AG13*(1-$H$4))</f>
        <v/>
      </c>
      <c r="AI13" s="1045" t="str">
        <f t="shared" si="4"/>
        <v/>
      </c>
      <c r="AJ13" s="956"/>
      <c r="AK13" s="956"/>
      <c r="AL13" s="956"/>
      <c r="AM13" s="956"/>
      <c r="AN13" s="956"/>
      <c r="AO13" s="956"/>
      <c r="AP13" s="956"/>
      <c r="AQ13" s="957"/>
      <c r="AR13" s="957"/>
      <c r="AS13" s="958"/>
      <c r="AT13" s="771"/>
      <c r="AU13" s="771"/>
      <c r="AV13" s="771"/>
      <c r="AW13" s="957" t="str">
        <f>IF(VLOOKUP($A13,'Data (new)'!$A:$T,14,0)="","",VLOOKUP($A13,'Data (new)'!$A:$T,14,0))</f>
        <v>Slopers</v>
      </c>
      <c r="AX13" s="959"/>
      <c r="AY13" s="771"/>
    </row>
    <row r="14" spans="1:51" ht="15" customHeight="1">
      <c r="A14" s="1046" t="s">
        <v>1719</v>
      </c>
      <c r="B14" s="1047" t="str">
        <f>IF(VLOOKUP($A14,'Data (new)'!$A:$T,2,0)="","",VLOOKUP($A14,'Data (new)'!$A:$T,2,0))</f>
        <v>AGP0358-G7</v>
      </c>
      <c r="C14" s="1715"/>
      <c r="D14" s="1733" t="str">
        <f>IF(VLOOKUP($A14,'Data (new)'!A:T,6,0)="","",HYPERLINK(VLOOKUP($A14,'Data (new)'!A:T,7,0), VLOOKUP($A14,'Data (new)'!A:T,6,0)))</f>
        <v>Cobra 3 "New"</v>
      </c>
      <c r="E14" s="1731" t="str">
        <f>IF(VLOOKUP($A14,'Data (new)'!$A:$T,10,0)="","",VLOOKUP($A14,'Data (new)'!$A:$T,10,0))</f>
        <v>XXL</v>
      </c>
      <c r="F14" s="1731">
        <f>IF(VLOOKUP($A14,'Data (new)'!$A:$T,11,0)="","",VLOOKUP($A14,'Data (new)'!$A:$T,11,0))</f>
        <v>1</v>
      </c>
      <c r="G14" s="1720" t="str">
        <f>IF(VLOOKUP($A14,'Data (new)'!$A:$T,14,0)="","",VLOOKUP($A14,'Data (new)'!$A:$T,14,0))</f>
        <v>Slopers</v>
      </c>
      <c r="H14" s="1049" t="str">
        <f>IF(VLOOKUP($A14,'Data (new)'!$A:$T,8,0)="","",VLOOKUP($A14,'Data (new)'!$A:$T,8,0))</f>
        <v>Full friction</v>
      </c>
      <c r="I14" s="1050">
        <f>IF(VLOOKUP($A14,'Data (new)'!$A:$T,16,0)="","",VLOOKUP($A14,'Data (new)'!$A:$T,16,0))</f>
        <v>124</v>
      </c>
      <c r="J14" s="1097"/>
      <c r="K14" s="1098"/>
      <c r="L14" s="1098"/>
      <c r="M14" s="1098"/>
      <c r="N14" s="1098"/>
      <c r="O14" s="1098"/>
      <c r="P14" s="1098"/>
      <c r="Q14" s="1098"/>
      <c r="R14" s="1098"/>
      <c r="S14" s="1098"/>
      <c r="T14" s="1098"/>
      <c r="U14" s="1098"/>
      <c r="V14" s="1098"/>
      <c r="W14" s="1099"/>
      <c r="X14" s="1098"/>
      <c r="Y14" s="1098"/>
      <c r="Z14" s="1098"/>
      <c r="AA14" s="1098"/>
      <c r="AB14" s="1100"/>
      <c r="AC14" s="1033"/>
      <c r="AD14" s="1033"/>
      <c r="AE14" s="1051">
        <f>IF(VLOOKUP($A14,'Data (new)'!$A:$T,12,0)="","",VLOOKUP($A14,'Data (new)'!$A:$T,12,0))</f>
        <v>1.04</v>
      </c>
      <c r="AF14" s="1052" t="str">
        <f t="shared" si="2"/>
        <v/>
      </c>
      <c r="AG14" s="1053" t="str">
        <f t="shared" si="3"/>
        <v/>
      </c>
      <c r="AH14" s="1052" t="str">
        <f>IF(ISERROR('Agripp GRP Macros (EU, Asia) '!$AG14*(1-$H$4)),"",'Agripp GRP Macros (EU, Asia) '!$AG14*(1-$H$4))</f>
        <v/>
      </c>
      <c r="AI14" s="1054" t="str">
        <f t="shared" si="4"/>
        <v/>
      </c>
      <c r="AJ14" s="956"/>
      <c r="AK14" s="956"/>
      <c r="AL14" s="956"/>
      <c r="AM14" s="956"/>
      <c r="AN14" s="956"/>
      <c r="AO14" s="956"/>
      <c r="AP14" s="956"/>
      <c r="AQ14" s="957"/>
      <c r="AR14" s="957"/>
      <c r="AS14" s="958"/>
      <c r="AT14" s="771"/>
      <c r="AU14" s="771"/>
      <c r="AV14" s="771"/>
      <c r="AW14" s="957" t="str">
        <f>IF(VLOOKUP($A14,'Data (new)'!$A:$T,14,0)="","",VLOOKUP($A14,'Data (new)'!$A:$T,14,0))</f>
        <v>Slopers</v>
      </c>
      <c r="AX14" s="959"/>
      <c r="AY14" s="771"/>
    </row>
    <row r="15" spans="1:51" ht="15" customHeight="1">
      <c r="A15" s="1038" t="s">
        <v>1720</v>
      </c>
      <c r="B15" s="1039" t="str">
        <f>IF(VLOOKUP($A15,'Data (new)'!$A:$T,2,0)="","",VLOOKUP($A15,'Data (new)'!$A:$T,2,0))</f>
        <v>AGP0358-G8</v>
      </c>
      <c r="C15" s="1715"/>
      <c r="D15" s="1733"/>
      <c r="E15" s="1731"/>
      <c r="F15" s="1731"/>
      <c r="G15" s="1719"/>
      <c r="H15" s="1040" t="str">
        <f>IF(VLOOKUP($A15,'Data (new)'!$A:$T,8,0)="","",VLOOKUP($A15,'Data (new)'!$A:$T,8,0))</f>
        <v>Dual texture</v>
      </c>
      <c r="I15" s="1040">
        <f>IF(VLOOKUP($A15,'Data (new)'!$A:$T,16,0)="","",VLOOKUP($A15,'Data (new)'!$A:$T,16,0))</f>
        <v>143</v>
      </c>
      <c r="J15" s="1101"/>
      <c r="K15" s="1102"/>
      <c r="L15" s="1102"/>
      <c r="M15" s="1102"/>
      <c r="N15" s="1102"/>
      <c r="O15" s="1102"/>
      <c r="P15" s="1102"/>
      <c r="Q15" s="1102"/>
      <c r="R15" s="1102"/>
      <c r="S15" s="1102"/>
      <c r="T15" s="1102"/>
      <c r="U15" s="1102"/>
      <c r="V15" s="1102"/>
      <c r="W15" s="1103"/>
      <c r="X15" s="1102"/>
      <c r="Y15" s="1102"/>
      <c r="Z15" s="1102"/>
      <c r="AA15" s="1102"/>
      <c r="AB15" s="1104"/>
      <c r="AC15" s="1041"/>
      <c r="AD15" s="1041" t="s">
        <v>2649</v>
      </c>
      <c r="AE15" s="1042">
        <f>IF(VLOOKUP($A15,'Data (new)'!$A:$T,12,0)="","",VLOOKUP($A15,'Data (new)'!$A:$T,12,0))</f>
        <v>1.04</v>
      </c>
      <c r="AF15" s="1043" t="str">
        <f t="shared" si="2"/>
        <v/>
      </c>
      <c r="AG15" s="1044" t="str">
        <f t="shared" si="3"/>
        <v/>
      </c>
      <c r="AH15" s="1043" t="str">
        <f>IF(ISERROR('Agripp GRP Macros (EU, Asia) '!$AG15*(1-$H$4)),"",'Agripp GRP Macros (EU, Asia) '!$AG15*(1-$H$4))</f>
        <v/>
      </c>
      <c r="AI15" s="1045" t="str">
        <f t="shared" si="4"/>
        <v/>
      </c>
      <c r="AJ15" s="956"/>
      <c r="AK15" s="956"/>
      <c r="AL15" s="956"/>
      <c r="AM15" s="956"/>
      <c r="AN15" s="956"/>
      <c r="AO15" s="956"/>
      <c r="AP15" s="956"/>
      <c r="AQ15" s="957"/>
      <c r="AR15" s="957"/>
      <c r="AS15" s="958"/>
      <c r="AT15" s="771"/>
      <c r="AU15" s="771"/>
      <c r="AV15" s="771"/>
      <c r="AW15" s="957" t="str">
        <f>IF(VLOOKUP($A15,'Data (new)'!$A:$T,14,0)="","",VLOOKUP($A15,'Data (new)'!$A:$T,14,0))</f>
        <v>Slopers</v>
      </c>
      <c r="AX15" s="959"/>
      <c r="AY15" s="771"/>
    </row>
    <row r="16" spans="1:51" ht="15" customHeight="1">
      <c r="A16" s="1046" t="s">
        <v>1721</v>
      </c>
      <c r="B16" s="1047" t="str">
        <f>IF(VLOOKUP($A16,'Data (new)'!$A:$T,2,0)="","",VLOOKUP($A16,'Data (new)'!$A:$T,2,0))</f>
        <v>AGP0359-G7</v>
      </c>
      <c r="C16" s="1715"/>
      <c r="D16" s="1733" t="str">
        <f>IF(VLOOKUP($A16,'Data (new)'!A:T,6,0)="","",HYPERLINK(VLOOKUP($A16,'Data (new)'!A:T,7,0), VLOOKUP($A16,'Data (new)'!A:T,6,0)))</f>
        <v>Cobra 4 "New"</v>
      </c>
      <c r="E16" s="1731" t="str">
        <f>IF(VLOOKUP($A16,'Data (new)'!$A:$T,10,0)="","",VLOOKUP($A16,'Data (new)'!$A:$T,10,0))</f>
        <v>XXL</v>
      </c>
      <c r="F16" s="1731">
        <f>IF(VLOOKUP($A16,'Data (new)'!$A:$T,11,0)="","",VLOOKUP($A16,'Data (new)'!$A:$T,11,0))</f>
        <v>1</v>
      </c>
      <c r="G16" s="1720" t="str">
        <f>IF(VLOOKUP($A16,'Data (new)'!$A:$T,14,0)="","",VLOOKUP($A16,'Data (new)'!$A:$T,14,0))</f>
        <v>Pinches</v>
      </c>
      <c r="H16" s="1049" t="str">
        <f>IF(VLOOKUP($A16,'Data (new)'!$A:$T,8,0)="","",VLOOKUP($A16,'Data (new)'!$A:$T,8,0))</f>
        <v>Full friction</v>
      </c>
      <c r="I16" s="1050">
        <f>IF(VLOOKUP($A16,'Data (new)'!$A:$T,16,0)="","",VLOOKUP($A16,'Data (new)'!$A:$T,16,0))</f>
        <v>130</v>
      </c>
      <c r="J16" s="1097"/>
      <c r="K16" s="1098"/>
      <c r="L16" s="1098"/>
      <c r="M16" s="1098"/>
      <c r="N16" s="1098"/>
      <c r="O16" s="1098"/>
      <c r="P16" s="1098"/>
      <c r="Q16" s="1098"/>
      <c r="R16" s="1098"/>
      <c r="S16" s="1098"/>
      <c r="T16" s="1098"/>
      <c r="U16" s="1098"/>
      <c r="V16" s="1098"/>
      <c r="W16" s="1099"/>
      <c r="X16" s="1098"/>
      <c r="Y16" s="1098"/>
      <c r="Z16" s="1098"/>
      <c r="AA16" s="1098"/>
      <c r="AB16" s="1100"/>
      <c r="AC16" s="1033"/>
      <c r="AD16" s="1033"/>
      <c r="AE16" s="1051">
        <f>IF(VLOOKUP($A16,'Data (new)'!$A:$T,12,0)="","",VLOOKUP($A16,'Data (new)'!$A:$T,12,0))</f>
        <v>1.22</v>
      </c>
      <c r="AF16" s="1052" t="str">
        <f t="shared" si="2"/>
        <v/>
      </c>
      <c r="AG16" s="1053" t="str">
        <f t="shared" si="3"/>
        <v/>
      </c>
      <c r="AH16" s="1052" t="str">
        <f>IF(ISERROR('Agripp GRP Macros (EU, Asia) '!$AG16*(1-$H$4)),"",'Agripp GRP Macros (EU, Asia) '!$AG16*(1-$H$4))</f>
        <v/>
      </c>
      <c r="AI16" s="1054" t="str">
        <f t="shared" si="4"/>
        <v/>
      </c>
      <c r="AJ16" s="956"/>
      <c r="AK16" s="956"/>
      <c r="AL16" s="956"/>
      <c r="AM16" s="956"/>
      <c r="AN16" s="956"/>
      <c r="AO16" s="956"/>
      <c r="AP16" s="956"/>
      <c r="AQ16" s="957"/>
      <c r="AR16" s="957"/>
      <c r="AS16" s="958"/>
      <c r="AT16" s="771"/>
      <c r="AU16" s="771"/>
      <c r="AV16" s="771"/>
      <c r="AW16" s="957" t="str">
        <f>IF(VLOOKUP($A16,'Data (new)'!$A:$T,14,0)="","",VLOOKUP($A16,'Data (new)'!$A:$T,14,0))</f>
        <v>Pinches</v>
      </c>
      <c r="AX16" s="959"/>
      <c r="AY16" s="771"/>
    </row>
    <row r="17" spans="1:51" ht="15" customHeight="1">
      <c r="A17" s="1038" t="s">
        <v>1722</v>
      </c>
      <c r="B17" s="1039" t="str">
        <f>IF(VLOOKUP($A17,'Data (new)'!$A:$T,2,0)="","",VLOOKUP($A17,'Data (new)'!$A:$T,2,0))</f>
        <v>AGP0359-G8</v>
      </c>
      <c r="C17" s="1715"/>
      <c r="D17" s="1733"/>
      <c r="E17" s="1731"/>
      <c r="F17" s="1731"/>
      <c r="G17" s="1719"/>
      <c r="H17" s="1040" t="str">
        <f>IF(VLOOKUP($A17,'Data (new)'!$A:$T,8,0)="","",VLOOKUP($A17,'Data (new)'!$A:$T,8,0))</f>
        <v>Dual texture</v>
      </c>
      <c r="I17" s="1040">
        <f>IF(VLOOKUP($A17,'Data (new)'!$A:$T,16,0)="","",VLOOKUP($A17,'Data (new)'!$A:$T,16,0))</f>
        <v>150</v>
      </c>
      <c r="J17" s="1101"/>
      <c r="K17" s="1102"/>
      <c r="L17" s="1102"/>
      <c r="M17" s="1102"/>
      <c r="N17" s="1102"/>
      <c r="O17" s="1102"/>
      <c r="P17" s="1102"/>
      <c r="Q17" s="1102"/>
      <c r="R17" s="1102"/>
      <c r="S17" s="1102"/>
      <c r="T17" s="1102"/>
      <c r="U17" s="1102"/>
      <c r="V17" s="1102"/>
      <c r="W17" s="1103"/>
      <c r="X17" s="1102"/>
      <c r="Y17" s="1102"/>
      <c r="Z17" s="1102"/>
      <c r="AA17" s="1102"/>
      <c r="AB17" s="1104"/>
      <c r="AC17" s="1041"/>
      <c r="AD17" s="1041" t="s">
        <v>2649</v>
      </c>
      <c r="AE17" s="1042">
        <f>IF(VLOOKUP($A17,'Data (new)'!$A:$T,12,0)="","",VLOOKUP($A17,'Data (new)'!$A:$T,12,0))</f>
        <v>1.22</v>
      </c>
      <c r="AF17" s="1043" t="str">
        <f t="shared" si="2"/>
        <v/>
      </c>
      <c r="AG17" s="1044" t="str">
        <f t="shared" si="3"/>
        <v/>
      </c>
      <c r="AH17" s="1043" t="str">
        <f>IF(ISERROR('Agripp GRP Macros (EU, Asia) '!$AG17*(1-$H$4)),"",'Agripp GRP Macros (EU, Asia) '!$AG17*(1-$H$4))</f>
        <v/>
      </c>
      <c r="AI17" s="1045" t="str">
        <f t="shared" si="4"/>
        <v/>
      </c>
      <c r="AJ17" s="956"/>
      <c r="AK17" s="956"/>
      <c r="AL17" s="956"/>
      <c r="AM17" s="956"/>
      <c r="AN17" s="956"/>
      <c r="AO17" s="956"/>
      <c r="AP17" s="956"/>
      <c r="AQ17" s="957"/>
      <c r="AR17" s="957"/>
      <c r="AS17" s="957"/>
      <c r="AT17" s="957"/>
      <c r="AU17" s="957"/>
      <c r="AV17" s="957"/>
      <c r="AW17" s="957" t="str">
        <f>IF(VLOOKUP($A17,'Data (new)'!$A:$T,14,0)="","",VLOOKUP($A17,'Data (new)'!$A:$T,14,0))</f>
        <v>Pinches</v>
      </c>
      <c r="AY17" s="771"/>
    </row>
    <row r="18" spans="1:51" ht="15" customHeight="1">
      <c r="A18" s="1046" t="s">
        <v>1723</v>
      </c>
      <c r="B18" s="1047" t="str">
        <f>IF(VLOOKUP($A18,'Data (new)'!$A:$T,2,0)="","",VLOOKUP($A18,'Data (new)'!$A:$T,2,0))</f>
        <v>AGP0360-G7</v>
      </c>
      <c r="C18" s="1715"/>
      <c r="D18" s="1733" t="str">
        <f>IF(VLOOKUP($A18,'Data (new)'!A:T,6,0)="","",HYPERLINK(VLOOKUP($A18,'Data (new)'!A:T,7,0), VLOOKUP($A18,'Data (new)'!A:T,6,0)))</f>
        <v>Cobra 5 "New"</v>
      </c>
      <c r="E18" s="1731" t="str">
        <f>IF(VLOOKUP($A18,'Data (new)'!$A:$T,10,0)="","",VLOOKUP($A18,'Data (new)'!$A:$T,10,0))</f>
        <v>XXL</v>
      </c>
      <c r="F18" s="1731">
        <f>IF(VLOOKUP($A18,'Data (new)'!$A:$T,11,0)="","",VLOOKUP($A18,'Data (new)'!$A:$T,11,0))</f>
        <v>1</v>
      </c>
      <c r="G18" s="1721" t="str">
        <f>IF(VLOOKUP($A18,'Data (new)'!$A:$T,14,0)="","",VLOOKUP($A18,'Data (new)'!$A:$T,14,0))</f>
        <v>Slopers</v>
      </c>
      <c r="H18" s="1049" t="str">
        <f>IF(VLOOKUP($A18,'Data (new)'!$A:$T,8,0)="","",VLOOKUP($A18,'Data (new)'!$A:$T,8,0))</f>
        <v>Full friction</v>
      </c>
      <c r="I18" s="1050">
        <f>IF(VLOOKUP($A18,'Data (new)'!$A:$T,16,0)="","",VLOOKUP($A18,'Data (new)'!$A:$T,16,0))</f>
        <v>166</v>
      </c>
      <c r="J18" s="1097"/>
      <c r="K18" s="1098"/>
      <c r="L18" s="1098"/>
      <c r="M18" s="1098"/>
      <c r="N18" s="1098"/>
      <c r="O18" s="1098"/>
      <c r="P18" s="1098"/>
      <c r="Q18" s="1098"/>
      <c r="R18" s="1098"/>
      <c r="S18" s="1098"/>
      <c r="T18" s="1098"/>
      <c r="U18" s="1098"/>
      <c r="V18" s="1098"/>
      <c r="W18" s="1099"/>
      <c r="X18" s="1098"/>
      <c r="Y18" s="1098"/>
      <c r="Z18" s="1098"/>
      <c r="AA18" s="1098"/>
      <c r="AB18" s="1100"/>
      <c r="AC18" s="1033"/>
      <c r="AD18" s="1033"/>
      <c r="AE18" s="1051">
        <f>IF(VLOOKUP($A18,'Data (new)'!$A:$T,12,0)="","",VLOOKUP($A18,'Data (new)'!$A:$T,12,0))</f>
        <v>1.1499999999999999</v>
      </c>
      <c r="AF18" s="1052" t="str">
        <f t="shared" si="2"/>
        <v/>
      </c>
      <c r="AG18" s="1053" t="str">
        <f t="shared" si="3"/>
        <v/>
      </c>
      <c r="AH18" s="1052" t="str">
        <f>IF(ISERROR('Agripp GRP Macros (EU, Asia) '!$AG18*(1-$H$4)),"",'Agripp GRP Macros (EU, Asia) '!$AG18*(1-$H$4))</f>
        <v/>
      </c>
      <c r="AI18" s="1054" t="str">
        <f t="shared" si="4"/>
        <v/>
      </c>
      <c r="AJ18" s="956"/>
      <c r="AK18" s="956"/>
      <c r="AL18" s="956"/>
      <c r="AM18" s="956"/>
      <c r="AN18" s="956"/>
      <c r="AO18" s="956"/>
      <c r="AP18" s="956"/>
      <c r="AQ18" s="957"/>
      <c r="AR18" s="957"/>
      <c r="AS18" s="957"/>
      <c r="AT18" s="957"/>
      <c r="AU18" s="957"/>
      <c r="AV18" s="957"/>
      <c r="AW18" s="957" t="str">
        <f>IF(VLOOKUP($A18,'Data (new)'!$A:$T,14,0)="","",VLOOKUP($A18,'Data (new)'!$A:$T,14,0))</f>
        <v>Slopers</v>
      </c>
      <c r="AY18" s="771"/>
    </row>
    <row r="19" spans="1:51" ht="15" customHeight="1">
      <c r="A19" s="1038" t="s">
        <v>1724</v>
      </c>
      <c r="B19" s="1039" t="str">
        <f>IF(VLOOKUP($A19,'Data (new)'!$A:$T,2,0)="","",VLOOKUP($A19,'Data (new)'!$A:$T,2,0))</f>
        <v>AGP0360-G8</v>
      </c>
      <c r="C19" s="1715"/>
      <c r="D19" s="1733"/>
      <c r="E19" s="1731"/>
      <c r="F19" s="1731"/>
      <c r="G19" s="1722"/>
      <c r="H19" s="1040" t="str">
        <f>IF(VLOOKUP($A19,'Data (new)'!$A:$T,8,0)="","",VLOOKUP($A19,'Data (new)'!$A:$T,8,0))</f>
        <v>Dual texture</v>
      </c>
      <c r="I19" s="1040">
        <f>IF(VLOOKUP($A19,'Data (new)'!$A:$T,16,0)="","",VLOOKUP($A19,'Data (new)'!$A:$T,16,0))</f>
        <v>190</v>
      </c>
      <c r="J19" s="1101"/>
      <c r="K19" s="1102"/>
      <c r="L19" s="1102"/>
      <c r="M19" s="1102"/>
      <c r="N19" s="1102"/>
      <c r="O19" s="1102"/>
      <c r="P19" s="1102"/>
      <c r="Q19" s="1102"/>
      <c r="R19" s="1102"/>
      <c r="S19" s="1102"/>
      <c r="T19" s="1102"/>
      <c r="U19" s="1102"/>
      <c r="V19" s="1102"/>
      <c r="W19" s="1103"/>
      <c r="X19" s="1102"/>
      <c r="Y19" s="1102"/>
      <c r="Z19" s="1102"/>
      <c r="AA19" s="1102"/>
      <c r="AB19" s="1104"/>
      <c r="AC19" s="1041"/>
      <c r="AD19" s="1041" t="s">
        <v>2649</v>
      </c>
      <c r="AE19" s="1042">
        <f>IF(VLOOKUP($A19,'Data (new)'!$A:$T,12,0)="","",VLOOKUP($A19,'Data (new)'!$A:$T,12,0))</f>
        <v>1.1499999999999999</v>
      </c>
      <c r="AF19" s="1043" t="str">
        <f t="shared" si="2"/>
        <v/>
      </c>
      <c r="AG19" s="1044" t="str">
        <f t="shared" si="3"/>
        <v/>
      </c>
      <c r="AH19" s="1043" t="str">
        <f>IF(ISERROR('Agripp GRP Macros (EU, Asia) '!$AG19*(1-$H$4)),"",'Agripp GRP Macros (EU, Asia) '!$AG19*(1-$H$4))</f>
        <v/>
      </c>
      <c r="AI19" s="1045" t="str">
        <f t="shared" si="4"/>
        <v/>
      </c>
      <c r="AJ19" s="956"/>
      <c r="AK19" s="956"/>
      <c r="AL19" s="956"/>
      <c r="AM19" s="956"/>
      <c r="AN19" s="956"/>
      <c r="AO19" s="956"/>
      <c r="AP19" s="956"/>
      <c r="AQ19" s="957"/>
      <c r="AR19" s="957"/>
      <c r="AS19" s="957"/>
      <c r="AT19" s="957"/>
      <c r="AU19" s="957"/>
      <c r="AV19" s="957"/>
      <c r="AW19" s="957" t="str">
        <f>IF(VLOOKUP($A19,'Data (new)'!$A:$T,14,0)="","",VLOOKUP($A19,'Data (new)'!$A:$T,14,0))</f>
        <v>Slopers</v>
      </c>
      <c r="AY19" s="771"/>
    </row>
    <row r="20" spans="1:51" ht="15" customHeight="1">
      <c r="A20" s="1046" t="s">
        <v>1725</v>
      </c>
      <c r="B20" s="1047" t="str">
        <f>IF(VLOOKUP($A20,'Data (new)'!$A:$T,2,0)="","",VLOOKUP($A20,'Data (new)'!$A:$T,2,0))</f>
        <v>AGP0361-G7</v>
      </c>
      <c r="C20" s="1715"/>
      <c r="D20" s="1733" t="str">
        <f>IF(VLOOKUP($A20,'Data (new)'!A:T,6,0)="","",HYPERLINK(VLOOKUP($A20,'Data (new)'!A:T,7,0), VLOOKUP($A20,'Data (new)'!A:T,6,0)))</f>
        <v>Cobra 6 "New"</v>
      </c>
      <c r="E20" s="1731" t="str">
        <f>IF(VLOOKUP($A20,'Data (new)'!$A:$T,10,0)="","",VLOOKUP($A20,'Data (new)'!$A:$T,10,0))</f>
        <v>XXL</v>
      </c>
      <c r="F20" s="1731">
        <f>IF(VLOOKUP($A20,'Data (new)'!$A:$T,11,0)="","",VLOOKUP($A20,'Data (new)'!$A:$T,11,0))</f>
        <v>1</v>
      </c>
      <c r="G20" s="1720" t="str">
        <f>IF(VLOOKUP($A20,'Data (new)'!$A:$T,14,0)="","",VLOOKUP($A20,'Data (new)'!$A:$T,14,0))</f>
        <v>Slopers</v>
      </c>
      <c r="H20" s="1049" t="str">
        <f>IF(VLOOKUP($A20,'Data (new)'!$A:$T,8,0)="","",VLOOKUP($A20,'Data (new)'!$A:$T,8,0))</f>
        <v>Full friction</v>
      </c>
      <c r="I20" s="1050">
        <f>IF(VLOOKUP($A20,'Data (new)'!$A:$T,16,0)="","",VLOOKUP($A20,'Data (new)'!$A:$T,16,0))</f>
        <v>169</v>
      </c>
      <c r="J20" s="1097"/>
      <c r="K20" s="1098"/>
      <c r="L20" s="1098"/>
      <c r="M20" s="1098"/>
      <c r="N20" s="1098"/>
      <c r="O20" s="1098"/>
      <c r="P20" s="1098"/>
      <c r="Q20" s="1098"/>
      <c r="R20" s="1098"/>
      <c r="S20" s="1098"/>
      <c r="T20" s="1098"/>
      <c r="U20" s="1098"/>
      <c r="V20" s="1098"/>
      <c r="W20" s="1099"/>
      <c r="X20" s="1098"/>
      <c r="Y20" s="1098"/>
      <c r="Z20" s="1098"/>
      <c r="AA20" s="1098"/>
      <c r="AB20" s="1100"/>
      <c r="AC20" s="1033"/>
      <c r="AD20" s="1033"/>
      <c r="AE20" s="1051">
        <f>IF(VLOOKUP($A20,'Data (new)'!$A:$T,12,0)="","",VLOOKUP($A20,'Data (new)'!$A:$T,12,0))</f>
        <v>1.26</v>
      </c>
      <c r="AF20" s="1052" t="str">
        <f t="shared" si="2"/>
        <v/>
      </c>
      <c r="AG20" s="1053" t="str">
        <f t="shared" si="3"/>
        <v/>
      </c>
      <c r="AH20" s="1052" t="str">
        <f>IF(ISERROR('Agripp GRP Macros (EU, Asia) '!$AG20*(1-$H$4)),"",'Agripp GRP Macros (EU, Asia) '!$AG20*(1-$H$4))</f>
        <v/>
      </c>
      <c r="AI20" s="1054" t="str">
        <f t="shared" si="4"/>
        <v/>
      </c>
      <c r="AJ20" s="956"/>
      <c r="AK20" s="956"/>
      <c r="AL20" s="956"/>
      <c r="AM20" s="956"/>
      <c r="AN20" s="956"/>
      <c r="AO20" s="956"/>
      <c r="AP20" s="956"/>
      <c r="AQ20" s="957"/>
      <c r="AR20" s="957"/>
      <c r="AS20" s="957"/>
      <c r="AT20" s="957"/>
      <c r="AU20" s="957"/>
      <c r="AV20" s="957"/>
      <c r="AW20" s="957" t="str">
        <f>IF(VLOOKUP($A20,'Data (new)'!$A:$T,14,0)="","",VLOOKUP($A20,'Data (new)'!$A:$T,14,0))</f>
        <v>Slopers</v>
      </c>
      <c r="AY20" s="771"/>
    </row>
    <row r="21" spans="1:51" ht="15" customHeight="1">
      <c r="A21" s="1038" t="s">
        <v>1726</v>
      </c>
      <c r="B21" s="1039" t="str">
        <f>IF(VLOOKUP($A21,'Data (new)'!$A:$T,2,0)="","",VLOOKUP($A21,'Data (new)'!$A:$T,2,0))</f>
        <v>AGP0361-G8</v>
      </c>
      <c r="C21" s="1715"/>
      <c r="D21" s="1733"/>
      <c r="E21" s="1731"/>
      <c r="F21" s="1731"/>
      <c r="G21" s="1719"/>
      <c r="H21" s="1040" t="str">
        <f>IF(VLOOKUP($A21,'Data (new)'!$A:$T,8,0)="","",VLOOKUP($A21,'Data (new)'!$A:$T,8,0))</f>
        <v>Dual texture</v>
      </c>
      <c r="I21" s="1040">
        <f>IF(VLOOKUP($A21,'Data (new)'!$A:$T,16,0)="","",VLOOKUP($A21,'Data (new)'!$A:$T,16,0))</f>
        <v>194</v>
      </c>
      <c r="J21" s="1101"/>
      <c r="K21" s="1102"/>
      <c r="L21" s="1102"/>
      <c r="M21" s="1102"/>
      <c r="N21" s="1102"/>
      <c r="O21" s="1102"/>
      <c r="P21" s="1102"/>
      <c r="Q21" s="1102"/>
      <c r="R21" s="1102"/>
      <c r="S21" s="1102"/>
      <c r="T21" s="1102"/>
      <c r="U21" s="1102"/>
      <c r="V21" s="1102"/>
      <c r="W21" s="1103"/>
      <c r="X21" s="1102"/>
      <c r="Y21" s="1102"/>
      <c r="Z21" s="1102"/>
      <c r="AA21" s="1102"/>
      <c r="AB21" s="1104"/>
      <c r="AC21" s="1041"/>
      <c r="AD21" s="1041" t="s">
        <v>2649</v>
      </c>
      <c r="AE21" s="1042">
        <f>IF(VLOOKUP($A21,'Data (new)'!$A:$T,12,0)="","",VLOOKUP($A21,'Data (new)'!$A:$T,12,0))</f>
        <v>1.26</v>
      </c>
      <c r="AF21" s="1043" t="str">
        <f t="shared" si="2"/>
        <v/>
      </c>
      <c r="AG21" s="1044" t="str">
        <f t="shared" si="3"/>
        <v/>
      </c>
      <c r="AH21" s="1043" t="str">
        <f>IF(ISERROR('Agripp GRP Macros (EU, Asia) '!$AG21*(1-$H$4)),"",'Agripp GRP Macros (EU, Asia) '!$AG21*(1-$H$4))</f>
        <v/>
      </c>
      <c r="AI21" s="1045" t="str">
        <f t="shared" si="4"/>
        <v/>
      </c>
      <c r="AJ21" s="956"/>
      <c r="AK21" s="956"/>
      <c r="AL21" s="956"/>
      <c r="AM21" s="956"/>
      <c r="AN21" s="956"/>
      <c r="AO21" s="956"/>
      <c r="AP21" s="956"/>
      <c r="AQ21" s="957"/>
      <c r="AR21" s="957"/>
      <c r="AS21" s="958"/>
      <c r="AT21" s="771"/>
      <c r="AU21" s="771"/>
      <c r="AV21" s="771"/>
      <c r="AW21" s="957" t="str">
        <f>IF(VLOOKUP($A21,'Data (new)'!$A:$T,14,0)="","",VLOOKUP($A21,'Data (new)'!$A:$T,14,0))</f>
        <v>Slopers</v>
      </c>
      <c r="AX21" s="959"/>
      <c r="AY21" s="771"/>
    </row>
    <row r="22" spans="1:51" ht="15" customHeight="1">
      <c r="A22" s="1046" t="s">
        <v>1727</v>
      </c>
      <c r="B22" s="1047" t="str">
        <f>IF(VLOOKUP($A22,'Data (new)'!$A:$T,2,0)="","",VLOOKUP($A22,'Data (new)'!$A:$T,2,0))</f>
        <v>AGP0362-G7</v>
      </c>
      <c r="C22" s="1715"/>
      <c r="D22" s="1733" t="str">
        <f>IF(VLOOKUP($A22,'Data (new)'!A:T,6,0)="","",HYPERLINK(VLOOKUP($A22,'Data (new)'!A:T,7,0), VLOOKUP($A22,'Data (new)'!A:T,6,0)))</f>
        <v>Cobra 7 "New"</v>
      </c>
      <c r="E22" s="1731" t="str">
        <f>IF(VLOOKUP($A22,'Data (new)'!$A:$T,10,0)="","",VLOOKUP($A22,'Data (new)'!$A:$T,10,0))</f>
        <v>XXL</v>
      </c>
      <c r="F22" s="1731">
        <f>IF(VLOOKUP($A22,'Data (new)'!$A:$T,11,0)="","",VLOOKUP($A22,'Data (new)'!$A:$T,11,0))</f>
        <v>1</v>
      </c>
      <c r="G22" s="1720" t="str">
        <f>IF(VLOOKUP($A22,'Data (new)'!$A:$T,14,0)="","",VLOOKUP($A22,'Data (new)'!$A:$T,14,0))</f>
        <v>Slopers</v>
      </c>
      <c r="H22" s="1049" t="str">
        <f>IF(VLOOKUP($A22,'Data (new)'!$A:$T,8,0)="","",VLOOKUP($A22,'Data (new)'!$A:$T,8,0))</f>
        <v>Full friction</v>
      </c>
      <c r="I22" s="1050">
        <f>IF(VLOOKUP($A22,'Data (new)'!$A:$T,16,0)="","",VLOOKUP($A22,'Data (new)'!$A:$T,16,0))</f>
        <v>167</v>
      </c>
      <c r="J22" s="1097"/>
      <c r="K22" s="1098"/>
      <c r="L22" s="1098"/>
      <c r="M22" s="1098"/>
      <c r="N22" s="1098"/>
      <c r="O22" s="1098"/>
      <c r="P22" s="1098"/>
      <c r="Q22" s="1098"/>
      <c r="R22" s="1098"/>
      <c r="S22" s="1098"/>
      <c r="T22" s="1098"/>
      <c r="U22" s="1098"/>
      <c r="V22" s="1098"/>
      <c r="W22" s="1099"/>
      <c r="X22" s="1098"/>
      <c r="Y22" s="1098"/>
      <c r="Z22" s="1098"/>
      <c r="AA22" s="1098"/>
      <c r="AB22" s="1100"/>
      <c r="AC22" s="1033"/>
      <c r="AD22" s="1033"/>
      <c r="AE22" s="1051">
        <f>IF(VLOOKUP($A22,'Data (new)'!$A:$T,12,0)="","",VLOOKUP($A22,'Data (new)'!$A:$T,12,0))</f>
        <v>1.24</v>
      </c>
      <c r="AF22" s="1052" t="str">
        <f t="shared" si="2"/>
        <v/>
      </c>
      <c r="AG22" s="1053" t="str">
        <f t="shared" si="3"/>
        <v/>
      </c>
      <c r="AH22" s="1052" t="str">
        <f>IF(ISERROR('Agripp GRP Macros (EU, Asia) '!$AG22*(1-$H$4)),"",'Agripp GRP Macros (EU, Asia) '!$AG22*(1-$H$4))</f>
        <v/>
      </c>
      <c r="AI22" s="1054" t="str">
        <f t="shared" si="4"/>
        <v/>
      </c>
      <c r="AJ22" s="956"/>
      <c r="AK22" s="956"/>
      <c r="AL22" s="956"/>
      <c r="AM22" s="956"/>
      <c r="AN22" s="956"/>
      <c r="AO22" s="956"/>
      <c r="AP22" s="956"/>
      <c r="AQ22" s="957"/>
      <c r="AR22" s="957"/>
      <c r="AS22" s="958"/>
      <c r="AT22" s="771"/>
      <c r="AU22" s="771"/>
      <c r="AV22" s="771"/>
      <c r="AW22" s="957" t="str">
        <f>IF(VLOOKUP($A22,'Data (new)'!$A:$T,14,0)="","",VLOOKUP($A22,'Data (new)'!$A:$T,14,0))</f>
        <v>Slopers</v>
      </c>
      <c r="AX22" s="959"/>
      <c r="AY22" s="771"/>
    </row>
    <row r="23" spans="1:51" ht="15" customHeight="1">
      <c r="A23" s="1038" t="s">
        <v>1728</v>
      </c>
      <c r="B23" s="1039" t="str">
        <f>IF(VLOOKUP($A23,'Data (new)'!$A:$T,2,0)="","",VLOOKUP($A23,'Data (new)'!$A:$T,2,0))</f>
        <v>AGP0362-G8</v>
      </c>
      <c r="C23" s="1715"/>
      <c r="D23" s="1733"/>
      <c r="E23" s="1731"/>
      <c r="F23" s="1731"/>
      <c r="G23" s="1719"/>
      <c r="H23" s="1040" t="str">
        <f>IF(VLOOKUP($A23,'Data (new)'!$A:$T,8,0)="","",VLOOKUP($A23,'Data (new)'!$A:$T,8,0))</f>
        <v>Dual texture</v>
      </c>
      <c r="I23" s="1040">
        <f>IF(VLOOKUP($A23,'Data (new)'!$A:$T,16,0)="","",VLOOKUP($A23,'Data (new)'!$A:$T,16,0))</f>
        <v>192</v>
      </c>
      <c r="J23" s="1101"/>
      <c r="K23" s="1102"/>
      <c r="L23" s="1102"/>
      <c r="M23" s="1102"/>
      <c r="N23" s="1102"/>
      <c r="O23" s="1102"/>
      <c r="P23" s="1102"/>
      <c r="Q23" s="1102"/>
      <c r="R23" s="1102"/>
      <c r="S23" s="1102"/>
      <c r="T23" s="1102"/>
      <c r="U23" s="1102"/>
      <c r="V23" s="1102"/>
      <c r="W23" s="1103"/>
      <c r="X23" s="1102"/>
      <c r="Y23" s="1102"/>
      <c r="Z23" s="1102"/>
      <c r="AA23" s="1102"/>
      <c r="AB23" s="1104"/>
      <c r="AC23" s="1041"/>
      <c r="AD23" s="1041" t="s">
        <v>2649</v>
      </c>
      <c r="AE23" s="1042">
        <f>IF(VLOOKUP($A23,'Data (new)'!$A:$T,12,0)="","",VLOOKUP($A23,'Data (new)'!$A:$T,12,0))</f>
        <v>1.24</v>
      </c>
      <c r="AF23" s="1043" t="str">
        <f t="shared" si="2"/>
        <v/>
      </c>
      <c r="AG23" s="1044" t="str">
        <f t="shared" si="3"/>
        <v/>
      </c>
      <c r="AH23" s="1043" t="str">
        <f>IF(ISERROR('Agripp GRP Macros (EU, Asia) '!$AG23*(1-$H$4)),"",'Agripp GRP Macros (EU, Asia) '!$AG23*(1-$H$4))</f>
        <v/>
      </c>
      <c r="AI23" s="1045" t="str">
        <f t="shared" si="4"/>
        <v/>
      </c>
      <c r="AJ23" s="956"/>
      <c r="AK23" s="956"/>
      <c r="AL23" s="956"/>
      <c r="AM23" s="956"/>
      <c r="AN23" s="956"/>
      <c r="AO23" s="956"/>
      <c r="AP23" s="956"/>
      <c r="AQ23" s="957"/>
      <c r="AR23" s="957"/>
      <c r="AS23" s="958"/>
      <c r="AT23" s="771"/>
      <c r="AU23" s="771"/>
      <c r="AV23" s="771"/>
      <c r="AW23" s="957" t="str">
        <f>IF(VLOOKUP($A23,'Data (new)'!$A:$T,14,0)="","",VLOOKUP($A23,'Data (new)'!$A:$T,14,0))</f>
        <v>Slopers</v>
      </c>
      <c r="AX23" s="959"/>
      <c r="AY23" s="771"/>
    </row>
    <row r="24" spans="1:51" ht="15" customHeight="1">
      <c r="A24" s="1046" t="s">
        <v>1729</v>
      </c>
      <c r="B24" s="1047" t="str">
        <f>IF(VLOOKUP($A24,'Data (new)'!$A:$T,2,0)="","",VLOOKUP($A24,'Data (new)'!$A:$T,2,0))</f>
        <v>AGP0348-G7</v>
      </c>
      <c r="C24" s="1715"/>
      <c r="D24" s="1733" t="str">
        <f>IF(VLOOKUP($A24,'Data (new)'!A:T,6,0)="","",HYPERLINK(VLOOKUP($A24,'Data (new)'!A:T,7,0), VLOOKUP($A24,'Data (new)'!A:T,6,0)))</f>
        <v>Prism 1 "New"</v>
      </c>
      <c r="E24" s="1731" t="str">
        <f>IF(VLOOKUP($A24,'Data (new)'!$A:$T,10,0)="","",VLOOKUP($A24,'Data (new)'!$A:$T,10,0))</f>
        <v>XXL</v>
      </c>
      <c r="F24" s="1731">
        <f>IF(VLOOKUP($A24,'Data (new)'!$A:$T,11,0)="","",VLOOKUP($A24,'Data (new)'!$A:$T,11,0))</f>
        <v>1</v>
      </c>
      <c r="G24" s="1720" t="str">
        <f>IF(VLOOKUP($A24,'Data (new)'!$A:$T,14,0)="","",VLOOKUP($A24,'Data (new)'!$A:$T,14,0))</f>
        <v>Edges</v>
      </c>
      <c r="H24" s="1049" t="str">
        <f>IF(VLOOKUP($A24,'Data (new)'!$A:$T,8,0)="","",VLOOKUP($A24,'Data (new)'!$A:$T,8,0))</f>
        <v>Full friction</v>
      </c>
      <c r="I24" s="1050">
        <f>IF(VLOOKUP($A24,'Data (new)'!$A:$T,16,0)="","",VLOOKUP($A24,'Data (new)'!$A:$T,16,0))</f>
        <v>122</v>
      </c>
      <c r="J24" s="1097"/>
      <c r="K24" s="1098"/>
      <c r="L24" s="1098"/>
      <c r="M24" s="1098"/>
      <c r="N24" s="1098"/>
      <c r="O24" s="1098"/>
      <c r="P24" s="1098"/>
      <c r="Q24" s="1098"/>
      <c r="R24" s="1098"/>
      <c r="S24" s="1098"/>
      <c r="T24" s="1098"/>
      <c r="U24" s="1098"/>
      <c r="V24" s="1098"/>
      <c r="W24" s="1099"/>
      <c r="X24" s="1098"/>
      <c r="Y24" s="1098"/>
      <c r="Z24" s="1098"/>
      <c r="AA24" s="1098"/>
      <c r="AB24" s="1100"/>
      <c r="AC24" s="1033"/>
      <c r="AD24" s="1033"/>
      <c r="AE24" s="1051">
        <f>IF(VLOOKUP($A24,'Data (new)'!$A:$T,12,0)="","",VLOOKUP($A24,'Data (new)'!$A:$T,12,0))</f>
        <v>1.22</v>
      </c>
      <c r="AF24" s="1052" t="str">
        <f t="shared" si="2"/>
        <v/>
      </c>
      <c r="AG24" s="1053" t="str">
        <f t="shared" si="3"/>
        <v/>
      </c>
      <c r="AH24" s="1052" t="str">
        <f>IF(ISERROR('Agripp GRP Macros (EU, Asia) '!$AG24*(1-$H$4)),"",'Agripp GRP Macros (EU, Asia) '!$AG24*(1-$H$4))</f>
        <v/>
      </c>
      <c r="AI24" s="1054" t="str">
        <f t="shared" si="4"/>
        <v/>
      </c>
      <c r="AJ24" s="956"/>
      <c r="AK24" s="956"/>
      <c r="AL24" s="956"/>
      <c r="AM24" s="956"/>
      <c r="AN24" s="956"/>
      <c r="AO24" s="956"/>
      <c r="AP24" s="956"/>
      <c r="AQ24" s="957"/>
      <c r="AR24" s="957"/>
      <c r="AS24" s="958"/>
      <c r="AT24" s="771"/>
      <c r="AU24" s="771"/>
      <c r="AV24" s="771"/>
      <c r="AW24" s="957" t="str">
        <f>IF(VLOOKUP($A24,'Data (new)'!$A:$T,14,0)="","",VLOOKUP($A24,'Data (new)'!$A:$T,14,0))</f>
        <v>Edges</v>
      </c>
      <c r="AX24" s="959"/>
      <c r="AY24" s="771"/>
    </row>
    <row r="25" spans="1:51" ht="15" customHeight="1">
      <c r="A25" s="1038" t="s">
        <v>1730</v>
      </c>
      <c r="B25" s="1039" t="str">
        <f>IF(VLOOKUP($A25,'Data (new)'!$A:$T,2,0)="","",VLOOKUP($A25,'Data (new)'!$A:$T,2,0))</f>
        <v>AGP0348-G8</v>
      </c>
      <c r="C25" s="1715"/>
      <c r="D25" s="1733"/>
      <c r="E25" s="1731"/>
      <c r="F25" s="1731"/>
      <c r="G25" s="1719"/>
      <c r="H25" s="1040" t="str">
        <f>IF(VLOOKUP($A25,'Data (new)'!$A:$T,8,0)="","",VLOOKUP($A25,'Data (new)'!$A:$T,8,0))</f>
        <v>Dual texture</v>
      </c>
      <c r="I25" s="1040">
        <f>IF(VLOOKUP($A25,'Data (new)'!$A:$T,16,0)="","",VLOOKUP($A25,'Data (new)'!$A:$T,16,0))</f>
        <v>140</v>
      </c>
      <c r="J25" s="1101"/>
      <c r="K25" s="1102"/>
      <c r="L25" s="1102"/>
      <c r="M25" s="1102"/>
      <c r="N25" s="1102"/>
      <c r="O25" s="1102"/>
      <c r="P25" s="1102"/>
      <c r="Q25" s="1102"/>
      <c r="R25" s="1102"/>
      <c r="S25" s="1102"/>
      <c r="T25" s="1102"/>
      <c r="U25" s="1102"/>
      <c r="V25" s="1102"/>
      <c r="W25" s="1103"/>
      <c r="X25" s="1102"/>
      <c r="Y25" s="1102"/>
      <c r="Z25" s="1102"/>
      <c r="AA25" s="1102"/>
      <c r="AB25" s="1104"/>
      <c r="AC25" s="1041"/>
      <c r="AD25" s="1041" t="s">
        <v>2649</v>
      </c>
      <c r="AE25" s="1042">
        <f>IF(VLOOKUP($A25,'Data (new)'!$A:$T,12,0)="","",VLOOKUP($A25,'Data (new)'!$A:$T,12,0))</f>
        <v>1.22</v>
      </c>
      <c r="AF25" s="1043" t="str">
        <f t="shared" si="2"/>
        <v/>
      </c>
      <c r="AG25" s="1044" t="str">
        <f t="shared" si="3"/>
        <v/>
      </c>
      <c r="AH25" s="1043" t="str">
        <f>IF(ISERROR('Agripp GRP Macros (EU, Asia) '!$AG25*(1-$H$4)),"",'Agripp GRP Macros (EU, Asia) '!$AG25*(1-$H$4))</f>
        <v/>
      </c>
      <c r="AI25" s="1045" t="str">
        <f t="shared" si="4"/>
        <v/>
      </c>
      <c r="AJ25" s="956"/>
      <c r="AK25" s="956"/>
      <c r="AL25" s="956"/>
      <c r="AM25" s="956"/>
      <c r="AN25" s="956"/>
      <c r="AO25" s="956"/>
      <c r="AP25" s="956"/>
      <c r="AQ25" s="957"/>
      <c r="AR25" s="957"/>
      <c r="AS25" s="958"/>
      <c r="AT25" s="771"/>
      <c r="AU25" s="771"/>
      <c r="AV25" s="771"/>
      <c r="AW25" s="957" t="str">
        <f>IF(VLOOKUP($A25,'Data (new)'!$A:$T,14,0)="","",VLOOKUP($A25,'Data (new)'!$A:$T,14,0))</f>
        <v>Edges</v>
      </c>
      <c r="AX25" s="959"/>
      <c r="AY25" s="771"/>
    </row>
    <row r="26" spans="1:51" ht="15" customHeight="1">
      <c r="A26" s="1046" t="s">
        <v>1731</v>
      </c>
      <c r="B26" s="1047" t="str">
        <f>IF(VLOOKUP($A26,'Data (new)'!$A:$T,2,0)="","",VLOOKUP($A26,'Data (new)'!$A:$T,2,0))</f>
        <v>AGP0349-G7</v>
      </c>
      <c r="C26" s="1715"/>
      <c r="D26" s="1733" t="str">
        <f>IF(VLOOKUP($A26,'Data (new)'!A:T,6,0)="","",HYPERLINK(VLOOKUP($A26,'Data (new)'!A:T,7,0), VLOOKUP($A26,'Data (new)'!A:T,6,0)))</f>
        <v>Prism 2 "New"</v>
      </c>
      <c r="E26" s="1731" t="str">
        <f>IF(VLOOKUP($A26,'Data (new)'!$A:$T,10,0)="","",VLOOKUP($A26,'Data (new)'!$A:$T,10,0))</f>
        <v>XXL</v>
      </c>
      <c r="F26" s="1731">
        <f>IF(VLOOKUP($A26,'Data (new)'!$A:$T,11,0)="","",VLOOKUP($A26,'Data (new)'!$A:$T,11,0))</f>
        <v>1</v>
      </c>
      <c r="G26" s="1720" t="str">
        <f>IF(VLOOKUP($A26,'Data (new)'!$A:$T,14,0)="","",VLOOKUP($A26,'Data (new)'!$A:$T,14,0))</f>
        <v>Slopers</v>
      </c>
      <c r="H26" s="1049" t="str">
        <f>IF(VLOOKUP($A26,'Data (new)'!$A:$T,8,0)="","",VLOOKUP($A26,'Data (new)'!$A:$T,8,0))</f>
        <v>Full friction</v>
      </c>
      <c r="I26" s="1050">
        <f>IF(VLOOKUP($A26,'Data (new)'!$A:$T,16,0)="","",VLOOKUP($A26,'Data (new)'!$A:$T,16,0))</f>
        <v>119</v>
      </c>
      <c r="J26" s="1097"/>
      <c r="K26" s="1098"/>
      <c r="L26" s="1098"/>
      <c r="M26" s="1098"/>
      <c r="N26" s="1098"/>
      <c r="O26" s="1098"/>
      <c r="P26" s="1098"/>
      <c r="Q26" s="1098"/>
      <c r="R26" s="1098"/>
      <c r="S26" s="1098"/>
      <c r="T26" s="1098"/>
      <c r="U26" s="1098"/>
      <c r="V26" s="1098"/>
      <c r="W26" s="1099"/>
      <c r="X26" s="1098"/>
      <c r="Y26" s="1098"/>
      <c r="Z26" s="1098"/>
      <c r="AA26" s="1098"/>
      <c r="AB26" s="1100"/>
      <c r="AC26" s="1033"/>
      <c r="AD26" s="1033"/>
      <c r="AE26" s="1051">
        <f>IF(VLOOKUP($A26,'Data (new)'!$A:$T,12,0)="","",VLOOKUP($A26,'Data (new)'!$A:$T,12,0))</f>
        <v>1.19</v>
      </c>
      <c r="AF26" s="1052" t="str">
        <f t="shared" si="2"/>
        <v/>
      </c>
      <c r="AG26" s="1053" t="str">
        <f t="shared" si="3"/>
        <v/>
      </c>
      <c r="AH26" s="1052" t="str">
        <f>IF(ISERROR('Agripp GRP Macros (EU, Asia) '!$AG26*(1-$H$4)),"",'Agripp GRP Macros (EU, Asia) '!$AG26*(1-$H$4))</f>
        <v/>
      </c>
      <c r="AI26" s="1054" t="str">
        <f t="shared" si="4"/>
        <v/>
      </c>
      <c r="AJ26" s="956"/>
      <c r="AK26" s="956"/>
      <c r="AL26" s="956"/>
      <c r="AM26" s="956"/>
      <c r="AN26" s="956"/>
      <c r="AO26" s="956"/>
      <c r="AP26" s="956"/>
      <c r="AQ26" s="957"/>
      <c r="AR26" s="957"/>
      <c r="AS26" s="958"/>
      <c r="AT26" s="771"/>
      <c r="AU26" s="771"/>
      <c r="AV26" s="771"/>
      <c r="AW26" s="957" t="str">
        <f>IF(VLOOKUP($A26,'Data (new)'!$A:$T,14,0)="","",VLOOKUP($A26,'Data (new)'!$A:$T,14,0))</f>
        <v>Slopers</v>
      </c>
      <c r="AX26" s="959"/>
      <c r="AY26" s="771"/>
    </row>
    <row r="27" spans="1:51" ht="15" customHeight="1">
      <c r="A27" s="1038" t="s">
        <v>1732</v>
      </c>
      <c r="B27" s="1039" t="str">
        <f>IF(VLOOKUP($A27,'Data (new)'!$A:$T,2,0)="","",VLOOKUP($A27,'Data (new)'!$A:$T,2,0))</f>
        <v>AGP0349-G8</v>
      </c>
      <c r="C27" s="1715"/>
      <c r="D27" s="1733"/>
      <c r="E27" s="1731"/>
      <c r="F27" s="1731"/>
      <c r="G27" s="1719"/>
      <c r="H27" s="1040" t="str">
        <f>IF(VLOOKUP($A27,'Data (new)'!$A:$T,8,0)="","",VLOOKUP($A27,'Data (new)'!$A:$T,8,0))</f>
        <v>Dual texture</v>
      </c>
      <c r="I27" s="1040">
        <f>IF(VLOOKUP($A27,'Data (new)'!$A:$T,16,0)="","",VLOOKUP($A27,'Data (new)'!$A:$T,16,0))</f>
        <v>137</v>
      </c>
      <c r="J27" s="1101"/>
      <c r="K27" s="1102"/>
      <c r="L27" s="1102"/>
      <c r="M27" s="1102"/>
      <c r="N27" s="1102"/>
      <c r="O27" s="1102"/>
      <c r="P27" s="1102"/>
      <c r="Q27" s="1102"/>
      <c r="R27" s="1102"/>
      <c r="S27" s="1102"/>
      <c r="T27" s="1102"/>
      <c r="U27" s="1102"/>
      <c r="V27" s="1102"/>
      <c r="W27" s="1103"/>
      <c r="X27" s="1102"/>
      <c r="Y27" s="1102"/>
      <c r="Z27" s="1102"/>
      <c r="AA27" s="1102"/>
      <c r="AB27" s="1104"/>
      <c r="AC27" s="1041"/>
      <c r="AD27" s="1041" t="s">
        <v>2649</v>
      </c>
      <c r="AE27" s="1042">
        <f>IF(VLOOKUP($A27,'Data (new)'!$A:$T,12,0)="","",VLOOKUP($A27,'Data (new)'!$A:$T,12,0))</f>
        <v>1.19</v>
      </c>
      <c r="AF27" s="1043" t="str">
        <f t="shared" si="2"/>
        <v/>
      </c>
      <c r="AG27" s="1044" t="str">
        <f t="shared" si="3"/>
        <v/>
      </c>
      <c r="AH27" s="1043" t="str">
        <f>IF(ISERROR('Agripp GRP Macros (EU, Asia) '!$AG27*(1-$H$4)),"",'Agripp GRP Macros (EU, Asia) '!$AG27*(1-$H$4))</f>
        <v/>
      </c>
      <c r="AI27" s="1045" t="str">
        <f t="shared" si="4"/>
        <v/>
      </c>
      <c r="AJ27" s="956"/>
      <c r="AK27" s="956"/>
      <c r="AL27" s="956"/>
      <c r="AM27" s="956"/>
      <c r="AN27" s="956"/>
      <c r="AO27" s="956"/>
      <c r="AP27" s="956"/>
      <c r="AQ27" s="957"/>
      <c r="AR27" s="957"/>
      <c r="AS27" s="957"/>
      <c r="AT27" s="957"/>
      <c r="AU27" s="957"/>
      <c r="AV27" s="957"/>
      <c r="AW27" s="957" t="str">
        <f>IF(VLOOKUP($A27,'Data (new)'!$A:$T,14,0)="","",VLOOKUP($A27,'Data (new)'!$A:$T,14,0))</f>
        <v>Slopers</v>
      </c>
      <c r="AY27" s="771"/>
    </row>
    <row r="28" spans="1:51" ht="15" customHeight="1">
      <c r="A28" s="1046" t="s">
        <v>1733</v>
      </c>
      <c r="B28" s="1047" t="str">
        <f>IF(VLOOKUP($A28,'Data (new)'!$A:$T,2,0)="","",VLOOKUP($A28,'Data (new)'!$A:$T,2,0))</f>
        <v>AGP0350-G7</v>
      </c>
      <c r="C28" s="1715"/>
      <c r="D28" s="1733" t="str">
        <f>IF(VLOOKUP($A28,'Data (new)'!A:T,6,0)="","",HYPERLINK(VLOOKUP($A28,'Data (new)'!A:T,7,0), VLOOKUP($A28,'Data (new)'!A:T,6,0)))</f>
        <v>Prism 3 "New"</v>
      </c>
      <c r="E28" s="1731" t="str">
        <f>IF(VLOOKUP($A28,'Data (new)'!$A:$T,10,0)="","",VLOOKUP($A28,'Data (new)'!$A:$T,10,0))</f>
        <v>XXL</v>
      </c>
      <c r="F28" s="1731">
        <f>IF(VLOOKUP($A28,'Data (new)'!$A:$T,11,0)="","",VLOOKUP($A28,'Data (new)'!$A:$T,11,0))</f>
        <v>1</v>
      </c>
      <c r="G28" s="1720" t="str">
        <f>IF(VLOOKUP($A28,'Data (new)'!$A:$T,14,0)="","",VLOOKUP($A28,'Data (new)'!$A:$T,14,0))</f>
        <v>Slopers</v>
      </c>
      <c r="H28" s="1049" t="str">
        <f>IF(VLOOKUP($A28,'Data (new)'!$A:$T,8,0)="","",VLOOKUP($A28,'Data (new)'!$A:$T,8,0))</f>
        <v>Full friction</v>
      </c>
      <c r="I28" s="1050">
        <f>IF(VLOOKUP($A28,'Data (new)'!$A:$T,16,0)="","",VLOOKUP($A28,'Data (new)'!$A:$T,16,0))</f>
        <v>116</v>
      </c>
      <c r="J28" s="1097"/>
      <c r="K28" s="1098"/>
      <c r="L28" s="1098"/>
      <c r="M28" s="1098"/>
      <c r="N28" s="1098"/>
      <c r="O28" s="1098"/>
      <c r="P28" s="1098"/>
      <c r="Q28" s="1098"/>
      <c r="R28" s="1098"/>
      <c r="S28" s="1098"/>
      <c r="T28" s="1098"/>
      <c r="U28" s="1098"/>
      <c r="V28" s="1098"/>
      <c r="W28" s="1099"/>
      <c r="X28" s="1098"/>
      <c r="Y28" s="1098"/>
      <c r="Z28" s="1098"/>
      <c r="AA28" s="1098"/>
      <c r="AB28" s="1100"/>
      <c r="AC28" s="1033"/>
      <c r="AD28" s="1033"/>
      <c r="AE28" s="1051">
        <f>IF(VLOOKUP($A28,'Data (new)'!$A:$T,12,0)="","",VLOOKUP($A28,'Data (new)'!$A:$T,12,0))</f>
        <v>1.21</v>
      </c>
      <c r="AF28" s="1052" t="str">
        <f t="shared" si="2"/>
        <v/>
      </c>
      <c r="AG28" s="1053" t="str">
        <f t="shared" si="3"/>
        <v/>
      </c>
      <c r="AH28" s="1052" t="str">
        <f>IF(ISERROR('Agripp GRP Macros (EU, Asia) '!$AG28*(1-$H$4)),"",'Agripp GRP Macros (EU, Asia) '!$AG28*(1-$H$4))</f>
        <v/>
      </c>
      <c r="AI28" s="1054" t="str">
        <f t="shared" si="4"/>
        <v/>
      </c>
      <c r="AJ28" s="956"/>
      <c r="AK28" s="956"/>
      <c r="AL28" s="956"/>
      <c r="AM28" s="956"/>
      <c r="AN28" s="956"/>
      <c r="AO28" s="956"/>
      <c r="AP28" s="956"/>
      <c r="AQ28" s="957"/>
      <c r="AR28" s="957"/>
      <c r="AS28" s="957"/>
      <c r="AT28" s="957"/>
      <c r="AU28" s="957"/>
      <c r="AV28" s="957"/>
      <c r="AW28" s="957" t="str">
        <f>IF(VLOOKUP($A28,'Data (new)'!$A:$T,14,0)="","",VLOOKUP($A28,'Data (new)'!$A:$T,14,0))</f>
        <v>Slopers</v>
      </c>
      <c r="AY28" s="771"/>
    </row>
    <row r="29" spans="1:51" ht="15" customHeight="1">
      <c r="A29" s="1038" t="s">
        <v>1734</v>
      </c>
      <c r="B29" s="1039" t="str">
        <f>IF(VLOOKUP($A29,'Data (new)'!$A:$T,2,0)="","",VLOOKUP($A29,'Data (new)'!$A:$T,2,0))</f>
        <v>AGP0350-G8</v>
      </c>
      <c r="C29" s="1715"/>
      <c r="D29" s="1733"/>
      <c r="E29" s="1731"/>
      <c r="F29" s="1731"/>
      <c r="G29" s="1719"/>
      <c r="H29" s="1040" t="str">
        <f>IF(VLOOKUP($A29,'Data (new)'!$A:$T,8,0)="","",VLOOKUP($A29,'Data (new)'!$A:$T,8,0))</f>
        <v>Dual texture</v>
      </c>
      <c r="I29" s="1040">
        <f>IF(VLOOKUP($A29,'Data (new)'!$A:$T,16,0)="","",VLOOKUP($A29,'Data (new)'!$A:$T,16,0))</f>
        <v>133</v>
      </c>
      <c r="J29" s="1101"/>
      <c r="K29" s="1102"/>
      <c r="L29" s="1102"/>
      <c r="M29" s="1102"/>
      <c r="N29" s="1102"/>
      <c r="O29" s="1102"/>
      <c r="P29" s="1102"/>
      <c r="Q29" s="1102"/>
      <c r="R29" s="1102"/>
      <c r="S29" s="1102"/>
      <c r="T29" s="1102"/>
      <c r="U29" s="1102"/>
      <c r="V29" s="1102"/>
      <c r="W29" s="1103"/>
      <c r="X29" s="1102"/>
      <c r="Y29" s="1102"/>
      <c r="Z29" s="1102"/>
      <c r="AA29" s="1102"/>
      <c r="AB29" s="1104"/>
      <c r="AC29" s="1041"/>
      <c r="AD29" s="1041" t="s">
        <v>2649</v>
      </c>
      <c r="AE29" s="1042">
        <f>IF(VLOOKUP($A29,'Data (new)'!$A:$T,12,0)="","",VLOOKUP($A29,'Data (new)'!$A:$T,12,0))</f>
        <v>1.21</v>
      </c>
      <c r="AF29" s="1043" t="str">
        <f t="shared" si="2"/>
        <v/>
      </c>
      <c r="AG29" s="1044" t="str">
        <f t="shared" si="3"/>
        <v/>
      </c>
      <c r="AH29" s="1043" t="str">
        <f>IF(ISERROR('Agripp GRP Macros (EU, Asia) '!$AG29*(1-$H$4)),"",'Agripp GRP Macros (EU, Asia) '!$AG29*(1-$H$4))</f>
        <v/>
      </c>
      <c r="AI29" s="1045" t="str">
        <f t="shared" si="4"/>
        <v/>
      </c>
      <c r="AJ29" s="956"/>
      <c r="AK29" s="956"/>
      <c r="AL29" s="956"/>
      <c r="AM29" s="956"/>
      <c r="AN29" s="956"/>
      <c r="AO29" s="956"/>
      <c r="AP29" s="956"/>
      <c r="AQ29" s="957"/>
      <c r="AR29" s="957"/>
      <c r="AS29" s="957"/>
      <c r="AT29" s="957"/>
      <c r="AU29" s="957"/>
      <c r="AV29" s="957"/>
      <c r="AW29" s="957" t="str">
        <f>IF(VLOOKUP($A29,'Data (new)'!$A:$T,14,0)="","",VLOOKUP($A29,'Data (new)'!$A:$T,14,0))</f>
        <v>Slopers</v>
      </c>
      <c r="AY29" s="771"/>
    </row>
    <row r="30" spans="1:51" ht="15" customHeight="1">
      <c r="A30" s="1046" t="s">
        <v>1735</v>
      </c>
      <c r="B30" s="1047" t="str">
        <f>IF(VLOOKUP($A30,'Data (new)'!$A:$T,2,0)="","",VLOOKUP($A30,'Data (new)'!$A:$T,2,0))</f>
        <v>AGP0351-G7</v>
      </c>
      <c r="C30" s="1715"/>
      <c r="D30" s="1733" t="str">
        <f>IF(VLOOKUP($A30,'Data (new)'!A:T,6,0)="","",HYPERLINK(VLOOKUP($A30,'Data (new)'!A:T,7,0), VLOOKUP($A30,'Data (new)'!A:T,6,0)))</f>
        <v>Prism 4 "New"</v>
      </c>
      <c r="E30" s="1731" t="str">
        <f>IF(VLOOKUP($A30,'Data (new)'!$A:$T,10,0)="","",VLOOKUP($A30,'Data (new)'!$A:$T,10,0))</f>
        <v>XXL</v>
      </c>
      <c r="F30" s="1731">
        <f>IF(VLOOKUP($A30,'Data (new)'!$A:$T,11,0)="","",VLOOKUP($A30,'Data (new)'!$A:$T,11,0))</f>
        <v>1</v>
      </c>
      <c r="G30" s="1720" t="str">
        <f>IF(VLOOKUP($A30,'Data (new)'!$A:$T,14,0)="","",VLOOKUP($A30,'Data (new)'!$A:$T,14,0))</f>
        <v>Pinches</v>
      </c>
      <c r="H30" s="1049" t="str">
        <f>IF(VLOOKUP($A30,'Data (new)'!$A:$T,8,0)="","",VLOOKUP($A30,'Data (new)'!$A:$T,8,0))</f>
        <v>Full friction</v>
      </c>
      <c r="I30" s="1050">
        <f>IF(VLOOKUP($A30,'Data (new)'!$A:$T,16,0)="","",VLOOKUP($A30,'Data (new)'!$A:$T,16,0))</f>
        <v>161</v>
      </c>
      <c r="J30" s="1097"/>
      <c r="K30" s="1098"/>
      <c r="L30" s="1098"/>
      <c r="M30" s="1098"/>
      <c r="N30" s="1098"/>
      <c r="O30" s="1098"/>
      <c r="P30" s="1098"/>
      <c r="Q30" s="1098"/>
      <c r="R30" s="1098"/>
      <c r="S30" s="1098"/>
      <c r="T30" s="1098"/>
      <c r="U30" s="1098"/>
      <c r="V30" s="1098"/>
      <c r="W30" s="1099"/>
      <c r="X30" s="1098"/>
      <c r="Y30" s="1098"/>
      <c r="Z30" s="1098"/>
      <c r="AA30" s="1098"/>
      <c r="AB30" s="1100"/>
      <c r="AC30" s="1033"/>
      <c r="AD30" s="1033"/>
      <c r="AE30" s="1051">
        <f>IF(VLOOKUP($A30,'Data (new)'!$A:$T,12,0)="","",VLOOKUP($A30,'Data (new)'!$A:$T,12,0))</f>
        <v>1.1599999999999999</v>
      </c>
      <c r="AF30" s="1052" t="str">
        <f t="shared" si="2"/>
        <v/>
      </c>
      <c r="AG30" s="1053" t="str">
        <f t="shared" si="3"/>
        <v/>
      </c>
      <c r="AH30" s="1052" t="str">
        <f>IF(ISERROR('Agripp GRP Macros (EU, Asia) '!$AG30*(1-$H$4)),"",'Agripp GRP Macros (EU, Asia) '!$AG30*(1-$H$4))</f>
        <v/>
      </c>
      <c r="AI30" s="1054" t="str">
        <f t="shared" si="4"/>
        <v/>
      </c>
      <c r="AJ30" s="956"/>
      <c r="AK30" s="956"/>
      <c r="AL30" s="956"/>
      <c r="AM30" s="956"/>
      <c r="AN30" s="956"/>
      <c r="AO30" s="956"/>
      <c r="AP30" s="956"/>
      <c r="AQ30" s="957"/>
      <c r="AR30" s="957"/>
      <c r="AS30" s="957"/>
      <c r="AT30" s="957"/>
      <c r="AU30" s="957"/>
      <c r="AV30" s="957"/>
      <c r="AW30" s="957" t="str">
        <f>IF(VLOOKUP($A30,'Data (new)'!$A:$T,14,0)="","",VLOOKUP($A30,'Data (new)'!$A:$T,14,0))</f>
        <v>Pinches</v>
      </c>
      <c r="AY30" s="771"/>
    </row>
    <row r="31" spans="1:51" ht="15" customHeight="1">
      <c r="A31" s="1038" t="s">
        <v>1736</v>
      </c>
      <c r="B31" s="1039" t="str">
        <f>IF(VLOOKUP($A31,'Data (new)'!$A:$T,2,0)="","",VLOOKUP($A31,'Data (new)'!$A:$T,2,0))</f>
        <v>AGP0351-G8</v>
      </c>
      <c r="C31" s="1715"/>
      <c r="D31" s="1733"/>
      <c r="E31" s="1731"/>
      <c r="F31" s="1731"/>
      <c r="G31" s="1719"/>
      <c r="H31" s="1040" t="str">
        <f>IF(VLOOKUP($A31,'Data (new)'!$A:$T,8,0)="","",VLOOKUP($A31,'Data (new)'!$A:$T,8,0))</f>
        <v>Dual texture</v>
      </c>
      <c r="I31" s="1040">
        <f>IF(VLOOKUP($A31,'Data (new)'!$A:$T,16,0)="","",VLOOKUP($A31,'Data (new)'!$A:$T,16,0))</f>
        <v>185</v>
      </c>
      <c r="J31" s="1101"/>
      <c r="K31" s="1102"/>
      <c r="L31" s="1102"/>
      <c r="M31" s="1102"/>
      <c r="N31" s="1102"/>
      <c r="O31" s="1102"/>
      <c r="P31" s="1102"/>
      <c r="Q31" s="1102"/>
      <c r="R31" s="1102"/>
      <c r="S31" s="1102"/>
      <c r="T31" s="1102"/>
      <c r="U31" s="1102"/>
      <c r="V31" s="1102"/>
      <c r="W31" s="1103"/>
      <c r="X31" s="1102"/>
      <c r="Y31" s="1102"/>
      <c r="Z31" s="1102"/>
      <c r="AA31" s="1102"/>
      <c r="AB31" s="1104"/>
      <c r="AC31" s="1041"/>
      <c r="AD31" s="1041" t="s">
        <v>2649</v>
      </c>
      <c r="AE31" s="1042">
        <f>IF(VLOOKUP($A31,'Data (new)'!$A:$T,12,0)="","",VLOOKUP($A31,'Data (new)'!$A:$T,12,0))</f>
        <v>1.1599999999999999</v>
      </c>
      <c r="AF31" s="1043" t="str">
        <f t="shared" si="2"/>
        <v/>
      </c>
      <c r="AG31" s="1044" t="str">
        <f t="shared" si="3"/>
        <v/>
      </c>
      <c r="AH31" s="1043" t="str">
        <f>IF(ISERROR('Agripp GRP Macros (EU, Asia) '!$AG31*(1-$H$4)),"",'Agripp GRP Macros (EU, Asia) '!$AG31*(1-$H$4))</f>
        <v/>
      </c>
      <c r="AI31" s="1045" t="str">
        <f t="shared" si="4"/>
        <v/>
      </c>
      <c r="AJ31" s="956"/>
      <c r="AK31" s="956"/>
      <c r="AL31" s="956"/>
      <c r="AM31" s="956"/>
      <c r="AN31" s="956"/>
      <c r="AO31" s="956"/>
      <c r="AP31" s="956"/>
      <c r="AQ31" s="957"/>
      <c r="AR31" s="957"/>
      <c r="AS31" s="958"/>
      <c r="AT31" s="771"/>
      <c r="AU31" s="771"/>
      <c r="AV31" s="771"/>
      <c r="AW31" s="957" t="str">
        <f>IF(VLOOKUP($A31,'Data (new)'!$A:$T,14,0)="","",VLOOKUP($A31,'Data (new)'!$A:$T,14,0))</f>
        <v>Pinches</v>
      </c>
      <c r="AX31" s="959"/>
      <c r="AY31" s="771"/>
    </row>
    <row r="32" spans="1:51" ht="15" customHeight="1">
      <c r="A32" s="1046" t="s">
        <v>1737</v>
      </c>
      <c r="B32" s="1047" t="str">
        <f>IF(VLOOKUP($A32,'Data (new)'!$A:$T,2,0)="","",VLOOKUP($A32,'Data (new)'!$A:$T,2,0))</f>
        <v>AGP0352-G7</v>
      </c>
      <c r="C32" s="1715"/>
      <c r="D32" s="1733" t="str">
        <f>IF(VLOOKUP($A32,'Data (new)'!A:T,6,0)="","",HYPERLINK(VLOOKUP($A32,'Data (new)'!A:T,7,0), VLOOKUP($A32,'Data (new)'!A:T,6,0)))</f>
        <v>Prism 5 "New"</v>
      </c>
      <c r="E32" s="1731" t="str">
        <f>IF(VLOOKUP($A32,'Data (new)'!$A:$T,10,0)="","",VLOOKUP($A32,'Data (new)'!$A:$T,10,0))</f>
        <v>XXL</v>
      </c>
      <c r="F32" s="1731">
        <f>IF(VLOOKUP($A32,'Data (new)'!$A:$T,11,0)="","",VLOOKUP($A32,'Data (new)'!$A:$T,11,0))</f>
        <v>1</v>
      </c>
      <c r="G32" s="1720" t="str">
        <f>IF(VLOOKUP($A32,'Data (new)'!$A:$T,14,0)="","",VLOOKUP($A32,'Data (new)'!$A:$T,14,0))</f>
        <v>Slopers</v>
      </c>
      <c r="H32" s="1049" t="str">
        <f>IF(VLOOKUP($A32,'Data (new)'!$A:$T,8,0)="","",VLOOKUP($A32,'Data (new)'!$A:$T,8,0))</f>
        <v>Full friction</v>
      </c>
      <c r="I32" s="1050">
        <f>IF(VLOOKUP($A32,'Data (new)'!$A:$T,16,0)="","",VLOOKUP($A32,'Data (new)'!$A:$T,16,0))</f>
        <v>173</v>
      </c>
      <c r="J32" s="1097"/>
      <c r="K32" s="1098"/>
      <c r="L32" s="1098"/>
      <c r="M32" s="1098"/>
      <c r="N32" s="1098"/>
      <c r="O32" s="1098"/>
      <c r="P32" s="1098"/>
      <c r="Q32" s="1098"/>
      <c r="R32" s="1098"/>
      <c r="S32" s="1098"/>
      <c r="T32" s="1098"/>
      <c r="U32" s="1098"/>
      <c r="V32" s="1098"/>
      <c r="W32" s="1099"/>
      <c r="X32" s="1098"/>
      <c r="Y32" s="1098"/>
      <c r="Z32" s="1098"/>
      <c r="AA32" s="1098"/>
      <c r="AB32" s="1100"/>
      <c r="AC32" s="1033"/>
      <c r="AD32" s="1033"/>
      <c r="AE32" s="1051">
        <f>IF(VLOOKUP($A32,'Data (new)'!$A:$T,12,0)="","",VLOOKUP($A32,'Data (new)'!$A:$T,12,0))</f>
        <v>1.1200000000000001</v>
      </c>
      <c r="AF32" s="1052" t="str">
        <f t="shared" si="2"/>
        <v/>
      </c>
      <c r="AG32" s="1053" t="str">
        <f t="shared" si="3"/>
        <v/>
      </c>
      <c r="AH32" s="1052" t="str">
        <f>IF(ISERROR('Agripp GRP Macros (EU, Asia) '!$AG32*(1-$H$4)),"",'Agripp GRP Macros (EU, Asia) '!$AG32*(1-$H$4))</f>
        <v/>
      </c>
      <c r="AI32" s="1054" t="str">
        <f t="shared" si="4"/>
        <v/>
      </c>
      <c r="AJ32" s="956"/>
      <c r="AK32" s="956"/>
      <c r="AL32" s="956"/>
      <c r="AM32" s="956"/>
      <c r="AN32" s="956"/>
      <c r="AO32" s="956"/>
      <c r="AP32" s="956"/>
      <c r="AQ32" s="957"/>
      <c r="AR32" s="957"/>
      <c r="AS32" s="958"/>
      <c r="AT32" s="771"/>
      <c r="AU32" s="771"/>
      <c r="AV32" s="771"/>
      <c r="AW32" s="957" t="str">
        <f>IF(VLOOKUP($A32,'Data (new)'!$A:$T,14,0)="","",VLOOKUP($A32,'Data (new)'!$A:$T,14,0))</f>
        <v>Slopers</v>
      </c>
      <c r="AX32" s="959"/>
      <c r="AY32" s="771"/>
    </row>
    <row r="33" spans="1:51" ht="15" customHeight="1">
      <c r="A33" s="1038" t="s">
        <v>1738</v>
      </c>
      <c r="B33" s="1039" t="str">
        <f>IF(VLOOKUP($A33,'Data (new)'!$A:$T,2,0)="","",VLOOKUP($A33,'Data (new)'!$A:$T,2,0))</f>
        <v>AGP0352-G8</v>
      </c>
      <c r="C33" s="1715"/>
      <c r="D33" s="1733"/>
      <c r="E33" s="1731"/>
      <c r="F33" s="1731"/>
      <c r="G33" s="1719"/>
      <c r="H33" s="1040" t="str">
        <f>IF(VLOOKUP($A33,'Data (new)'!$A:$T,8,0)="","",VLOOKUP($A33,'Data (new)'!$A:$T,8,0))</f>
        <v>Dual texture</v>
      </c>
      <c r="I33" s="1040">
        <f>IF(VLOOKUP($A33,'Data (new)'!$A:$T,16,0)="","",VLOOKUP($A33,'Data (new)'!$A:$T,16,0))</f>
        <v>199</v>
      </c>
      <c r="J33" s="1101"/>
      <c r="K33" s="1102"/>
      <c r="L33" s="1102"/>
      <c r="M33" s="1102"/>
      <c r="N33" s="1102"/>
      <c r="O33" s="1102"/>
      <c r="P33" s="1102"/>
      <c r="Q33" s="1102"/>
      <c r="R33" s="1102"/>
      <c r="S33" s="1102"/>
      <c r="T33" s="1102"/>
      <c r="U33" s="1102"/>
      <c r="V33" s="1102"/>
      <c r="W33" s="1103"/>
      <c r="X33" s="1102"/>
      <c r="Y33" s="1102"/>
      <c r="Z33" s="1102"/>
      <c r="AA33" s="1102"/>
      <c r="AB33" s="1104"/>
      <c r="AC33" s="1041"/>
      <c r="AD33" s="1041" t="s">
        <v>2649</v>
      </c>
      <c r="AE33" s="1042">
        <f>IF(VLOOKUP($A33,'Data (new)'!$A:$T,12,0)="","",VLOOKUP($A33,'Data (new)'!$A:$T,12,0))</f>
        <v>1.1200000000000001</v>
      </c>
      <c r="AF33" s="1043" t="str">
        <f t="shared" si="2"/>
        <v/>
      </c>
      <c r="AG33" s="1044" t="str">
        <f t="shared" si="3"/>
        <v/>
      </c>
      <c r="AH33" s="1043" t="str">
        <f>IF(ISERROR('Agripp GRP Macros (EU, Asia) '!$AG33*(1-$H$4)),"",'Agripp GRP Macros (EU, Asia) '!$AG33*(1-$H$4))</f>
        <v/>
      </c>
      <c r="AI33" s="1045" t="str">
        <f t="shared" si="4"/>
        <v/>
      </c>
      <c r="AJ33" s="956"/>
      <c r="AK33" s="956"/>
      <c r="AL33" s="956"/>
      <c r="AM33" s="956"/>
      <c r="AN33" s="956"/>
      <c r="AO33" s="956"/>
      <c r="AP33" s="956"/>
      <c r="AQ33" s="957"/>
      <c r="AR33" s="957"/>
      <c r="AS33" s="958"/>
      <c r="AT33" s="771"/>
      <c r="AU33" s="771"/>
      <c r="AV33" s="771"/>
      <c r="AW33" s="957" t="str">
        <f>IF(VLOOKUP($A33,'Data (new)'!$A:$T,14,0)="","",VLOOKUP($A33,'Data (new)'!$A:$T,14,0))</f>
        <v>Slopers</v>
      </c>
      <c r="AX33" s="959"/>
      <c r="AY33" s="771"/>
    </row>
    <row r="34" spans="1:51" ht="15" customHeight="1">
      <c r="A34" s="1046" t="s">
        <v>1739</v>
      </c>
      <c r="B34" s="1047" t="str">
        <f>IF(VLOOKUP($A34,'Data (new)'!$A:$T,2,0)="","",VLOOKUP($A34,'Data (new)'!$A:$T,2,0))</f>
        <v>AGP0353-G7</v>
      </c>
      <c r="C34" s="1715"/>
      <c r="D34" s="1733" t="str">
        <f>IF(VLOOKUP($A34,'Data (new)'!A:T,6,0)="","",HYPERLINK(VLOOKUP($A34,'Data (new)'!A:T,7,0), VLOOKUP($A34,'Data (new)'!A:T,6,0)))</f>
        <v>Prism 6 "New"</v>
      </c>
      <c r="E34" s="1731" t="str">
        <f>IF(VLOOKUP($A34,'Data (new)'!$A:$T,10,0)="","",VLOOKUP($A34,'Data (new)'!$A:$T,10,0))</f>
        <v>XXL</v>
      </c>
      <c r="F34" s="1731">
        <f>IF(VLOOKUP($A34,'Data (new)'!$A:$T,11,0)="","",VLOOKUP($A34,'Data (new)'!$A:$T,11,0))</f>
        <v>1</v>
      </c>
      <c r="G34" s="1720" t="str">
        <f>IF(VLOOKUP($A34,'Data (new)'!$A:$T,14,0)="","",VLOOKUP($A34,'Data (new)'!$A:$T,14,0))</f>
        <v>Slopers</v>
      </c>
      <c r="H34" s="1049" t="str">
        <f>IF(VLOOKUP($A34,'Data (new)'!$A:$T,8,0)="","",VLOOKUP($A34,'Data (new)'!$A:$T,8,0))</f>
        <v>Full friction</v>
      </c>
      <c r="I34" s="1050">
        <f>IF(VLOOKUP($A34,'Data (new)'!$A:$T,16,0)="","",VLOOKUP($A34,'Data (new)'!$A:$T,16,0))</f>
        <v>131</v>
      </c>
      <c r="J34" s="1097"/>
      <c r="K34" s="1098"/>
      <c r="L34" s="1098"/>
      <c r="M34" s="1098"/>
      <c r="N34" s="1098"/>
      <c r="O34" s="1098"/>
      <c r="P34" s="1098"/>
      <c r="Q34" s="1098"/>
      <c r="R34" s="1098"/>
      <c r="S34" s="1098"/>
      <c r="T34" s="1098"/>
      <c r="U34" s="1098"/>
      <c r="V34" s="1098"/>
      <c r="W34" s="1099"/>
      <c r="X34" s="1098"/>
      <c r="Y34" s="1098"/>
      <c r="Z34" s="1098"/>
      <c r="AA34" s="1098"/>
      <c r="AB34" s="1100"/>
      <c r="AC34" s="1033"/>
      <c r="AD34" s="1033"/>
      <c r="AE34" s="1051">
        <f>IF(VLOOKUP($A34,'Data (new)'!$A:$T,12,0)="","",VLOOKUP($A34,'Data (new)'!$A:$T,12,0))</f>
        <v>1.05</v>
      </c>
      <c r="AF34" s="1052" t="str">
        <f t="shared" si="2"/>
        <v/>
      </c>
      <c r="AG34" s="1053" t="str">
        <f t="shared" si="3"/>
        <v/>
      </c>
      <c r="AH34" s="1052" t="str">
        <f>IF(ISERROR('Agripp GRP Macros (EU, Asia) '!$AG34*(1-$H$4)),"",'Agripp GRP Macros (EU, Asia) '!$AG34*(1-$H$4))</f>
        <v/>
      </c>
      <c r="AI34" s="1054" t="str">
        <f t="shared" si="4"/>
        <v/>
      </c>
      <c r="AJ34" s="956"/>
      <c r="AK34" s="956"/>
      <c r="AL34" s="956"/>
      <c r="AM34" s="956"/>
      <c r="AN34" s="956"/>
      <c r="AO34" s="956"/>
      <c r="AP34" s="956"/>
      <c r="AQ34" s="957"/>
      <c r="AR34" s="957"/>
      <c r="AS34" s="958"/>
      <c r="AT34" s="771"/>
      <c r="AU34" s="771"/>
      <c r="AV34" s="771"/>
      <c r="AW34" s="957" t="str">
        <f>IF(VLOOKUP($A34,'Data (new)'!$A:$T,14,0)="","",VLOOKUP($A34,'Data (new)'!$A:$T,14,0))</f>
        <v>Slopers</v>
      </c>
      <c r="AX34" s="959"/>
      <c r="AY34" s="771"/>
    </row>
    <row r="35" spans="1:51" ht="15" customHeight="1">
      <c r="A35" s="1038" t="s">
        <v>1740</v>
      </c>
      <c r="B35" s="1039" t="str">
        <f>IF(VLOOKUP($A35,'Data (new)'!$A:$T,2,0)="","",VLOOKUP($A35,'Data (new)'!$A:$T,2,0))</f>
        <v>AGP0353-G8</v>
      </c>
      <c r="C35" s="1715"/>
      <c r="D35" s="1733"/>
      <c r="E35" s="1731"/>
      <c r="F35" s="1731"/>
      <c r="G35" s="1719"/>
      <c r="H35" s="1040" t="str">
        <f>IF(VLOOKUP($A35,'Data (new)'!$A:$T,8,0)="","",VLOOKUP($A35,'Data (new)'!$A:$T,8,0))</f>
        <v>Dual texture</v>
      </c>
      <c r="I35" s="1040">
        <f>IF(VLOOKUP($A35,'Data (new)'!$A:$T,16,0)="","",VLOOKUP($A35,'Data (new)'!$A:$T,16,0))</f>
        <v>150</v>
      </c>
      <c r="J35" s="1101"/>
      <c r="K35" s="1102"/>
      <c r="L35" s="1102"/>
      <c r="M35" s="1102"/>
      <c r="N35" s="1102"/>
      <c r="O35" s="1102"/>
      <c r="P35" s="1102"/>
      <c r="Q35" s="1102"/>
      <c r="R35" s="1102"/>
      <c r="S35" s="1102"/>
      <c r="T35" s="1102"/>
      <c r="U35" s="1102"/>
      <c r="V35" s="1102"/>
      <c r="W35" s="1103"/>
      <c r="X35" s="1102"/>
      <c r="Y35" s="1102"/>
      <c r="Z35" s="1102"/>
      <c r="AA35" s="1102"/>
      <c r="AB35" s="1104"/>
      <c r="AC35" s="1041"/>
      <c r="AD35" s="1041" t="s">
        <v>2649</v>
      </c>
      <c r="AE35" s="1042">
        <f>IF(VLOOKUP($A35,'Data (new)'!$A:$T,12,0)="","",VLOOKUP($A35,'Data (new)'!$A:$T,12,0))</f>
        <v>1.05</v>
      </c>
      <c r="AF35" s="1043" t="str">
        <f t="shared" si="2"/>
        <v/>
      </c>
      <c r="AG35" s="1044" t="str">
        <f t="shared" si="3"/>
        <v/>
      </c>
      <c r="AH35" s="1043" t="str">
        <f>IF(ISERROR('Agripp GRP Macros (EU, Asia) '!$AG35*(1-$H$4)),"",'Agripp GRP Macros (EU, Asia) '!$AG35*(1-$H$4))</f>
        <v/>
      </c>
      <c r="AI35" s="1045" t="str">
        <f t="shared" si="4"/>
        <v/>
      </c>
      <c r="AJ35" s="956"/>
      <c r="AK35" s="956"/>
      <c r="AL35" s="956"/>
      <c r="AM35" s="956"/>
      <c r="AN35" s="956"/>
      <c r="AO35" s="956"/>
      <c r="AP35" s="956"/>
      <c r="AQ35" s="957"/>
      <c r="AR35" s="957"/>
      <c r="AS35" s="958"/>
      <c r="AT35" s="771"/>
      <c r="AU35" s="771"/>
      <c r="AV35" s="771"/>
      <c r="AW35" s="957" t="str">
        <f>IF(VLOOKUP($A35,'Data (new)'!$A:$T,14,0)="","",VLOOKUP($A35,'Data (new)'!$A:$T,14,0))</f>
        <v>Slopers</v>
      </c>
      <c r="AX35" s="959"/>
      <c r="AY35" s="771"/>
    </row>
    <row r="36" spans="1:51" ht="15" customHeight="1">
      <c r="A36" s="1046" t="s">
        <v>1741</v>
      </c>
      <c r="B36" s="1047" t="str">
        <f>IF(VLOOKUP($A36,'Data (new)'!$A:$T,2,0)="","",VLOOKUP($A36,'Data (new)'!$A:$T,2,0))</f>
        <v>AGP0354-G7</v>
      </c>
      <c r="C36" s="1715"/>
      <c r="D36" s="1733" t="str">
        <f>IF(VLOOKUP($A36,'Data (new)'!A:T,6,0)="","",HYPERLINK(VLOOKUP($A36,'Data (new)'!A:T,7,0), VLOOKUP($A36,'Data (new)'!A:T,6,0)))</f>
        <v>Prism 7 "New"</v>
      </c>
      <c r="E36" s="1731" t="str">
        <f>IF(VLOOKUP($A36,'Data (new)'!$A:$T,10,0)="","",VLOOKUP($A36,'Data (new)'!$A:$T,10,0))</f>
        <v>XXL</v>
      </c>
      <c r="F36" s="1731">
        <f>IF(VLOOKUP($A36,'Data (new)'!$A:$T,11,0)="","",VLOOKUP($A36,'Data (new)'!$A:$T,11,0))</f>
        <v>1</v>
      </c>
      <c r="G36" s="1720" t="str">
        <f>IF(VLOOKUP($A36,'Data (new)'!$A:$T,14,0)="","",VLOOKUP($A36,'Data (new)'!$A:$T,14,0))</f>
        <v>Edges</v>
      </c>
      <c r="H36" s="1049" t="str">
        <f>IF(VLOOKUP($A36,'Data (new)'!$A:$T,8,0)="","",VLOOKUP($A36,'Data (new)'!$A:$T,8,0))</f>
        <v>Full friction</v>
      </c>
      <c r="I36" s="1050">
        <f>IF(VLOOKUP($A36,'Data (new)'!$A:$T,16,0)="","",VLOOKUP($A36,'Data (new)'!$A:$T,16,0))</f>
        <v>124</v>
      </c>
      <c r="J36" s="1097"/>
      <c r="K36" s="1098"/>
      <c r="L36" s="1098"/>
      <c r="M36" s="1098"/>
      <c r="N36" s="1098"/>
      <c r="O36" s="1098"/>
      <c r="P36" s="1098"/>
      <c r="Q36" s="1098"/>
      <c r="R36" s="1098"/>
      <c r="S36" s="1098"/>
      <c r="T36" s="1098"/>
      <c r="U36" s="1098"/>
      <c r="V36" s="1098"/>
      <c r="W36" s="1099"/>
      <c r="X36" s="1098"/>
      <c r="Y36" s="1098"/>
      <c r="Z36" s="1098"/>
      <c r="AA36" s="1098"/>
      <c r="AB36" s="1100"/>
      <c r="AC36" s="1033"/>
      <c r="AD36" s="1033"/>
      <c r="AE36" s="1051">
        <f>IF(VLOOKUP($A36,'Data (new)'!$A:$T,12,0)="","",VLOOKUP($A36,'Data (new)'!$A:$T,12,0))</f>
        <v>0.71</v>
      </c>
      <c r="AF36" s="1052" t="str">
        <f t="shared" si="2"/>
        <v/>
      </c>
      <c r="AG36" s="1053" t="str">
        <f t="shared" si="3"/>
        <v/>
      </c>
      <c r="AH36" s="1052" t="str">
        <f>IF(ISERROR('Agripp GRP Macros (EU, Asia) '!$AG36*(1-$H$4)),"",'Agripp GRP Macros (EU, Asia) '!$AG36*(1-$H$4))</f>
        <v/>
      </c>
      <c r="AI36" s="1054" t="str">
        <f t="shared" si="4"/>
        <v/>
      </c>
      <c r="AJ36" s="956"/>
      <c r="AK36" s="956"/>
      <c r="AL36" s="956"/>
      <c r="AM36" s="956"/>
      <c r="AN36" s="956"/>
      <c r="AO36" s="956"/>
      <c r="AP36" s="956"/>
      <c r="AQ36" s="957"/>
      <c r="AR36" s="957"/>
      <c r="AS36" s="958"/>
      <c r="AT36" s="771"/>
      <c r="AU36" s="771"/>
      <c r="AV36" s="771"/>
      <c r="AW36" s="957" t="str">
        <f>IF(VLOOKUP($A36,'Data (new)'!$A:$T,14,0)="","",VLOOKUP($A36,'Data (new)'!$A:$T,14,0))</f>
        <v>Edges</v>
      </c>
      <c r="AX36" s="959"/>
      <c r="AY36" s="771"/>
    </row>
    <row r="37" spans="1:51" ht="15" customHeight="1">
      <c r="A37" s="1038" t="s">
        <v>1742</v>
      </c>
      <c r="B37" s="1039" t="str">
        <f>IF(VLOOKUP($A37,'Data (new)'!$A:$T,2,0)="","",VLOOKUP($A37,'Data (new)'!$A:$T,2,0))</f>
        <v>AGP0354-G8</v>
      </c>
      <c r="C37" s="1715"/>
      <c r="D37" s="1733"/>
      <c r="E37" s="1731"/>
      <c r="F37" s="1731"/>
      <c r="G37" s="1719"/>
      <c r="H37" s="1040" t="str">
        <f>IF(VLOOKUP($A37,'Data (new)'!$A:$T,8,0)="","",VLOOKUP($A37,'Data (new)'!$A:$T,8,0))</f>
        <v>Dual texture</v>
      </c>
      <c r="I37" s="1040">
        <f>IF(VLOOKUP($A37,'Data (new)'!$A:$T,16,0)="","",VLOOKUP($A37,'Data (new)'!$A:$T,16,0))</f>
        <v>142</v>
      </c>
      <c r="J37" s="1101"/>
      <c r="K37" s="1102"/>
      <c r="L37" s="1102"/>
      <c r="M37" s="1102"/>
      <c r="N37" s="1102"/>
      <c r="O37" s="1102"/>
      <c r="P37" s="1102"/>
      <c r="Q37" s="1102"/>
      <c r="R37" s="1102"/>
      <c r="S37" s="1102"/>
      <c r="T37" s="1102"/>
      <c r="U37" s="1102"/>
      <c r="V37" s="1102"/>
      <c r="W37" s="1103"/>
      <c r="X37" s="1102"/>
      <c r="Y37" s="1102"/>
      <c r="Z37" s="1102"/>
      <c r="AA37" s="1102"/>
      <c r="AB37" s="1104"/>
      <c r="AC37" s="1041"/>
      <c r="AD37" s="1041" t="s">
        <v>2649</v>
      </c>
      <c r="AE37" s="1042">
        <f>IF(VLOOKUP($A37,'Data (new)'!$A:$T,12,0)="","",VLOOKUP($A37,'Data (new)'!$A:$T,12,0))</f>
        <v>0.71</v>
      </c>
      <c r="AF37" s="1043" t="str">
        <f>IF(SUM(J37:AB37)=0,"",SUM(J37:AB37))</f>
        <v/>
      </c>
      <c r="AG37" s="1044" t="str">
        <f t="shared" si="3"/>
        <v/>
      </c>
      <c r="AH37" s="1043" t="str">
        <f>IF(ISERROR('Agripp GRP Macros (EU, Asia) '!$AG37*(1-$H$4)),"",'Agripp GRP Macros (EU, Asia) '!$AG37*(1-$H$4))</f>
        <v/>
      </c>
      <c r="AI37" s="1045" t="str">
        <f t="shared" si="4"/>
        <v/>
      </c>
      <c r="AJ37" s="956"/>
      <c r="AK37" s="956"/>
      <c r="AL37" s="956"/>
      <c r="AM37" s="956"/>
      <c r="AN37" s="956"/>
      <c r="AO37" s="956"/>
      <c r="AP37" s="956"/>
      <c r="AQ37" s="957"/>
      <c r="AR37" s="957"/>
      <c r="AS37" s="957"/>
      <c r="AT37" s="957"/>
      <c r="AU37" s="957"/>
      <c r="AV37" s="957"/>
      <c r="AW37" s="957" t="str">
        <f>IF(VLOOKUP($A37,'Data (new)'!$A:$T,14,0)="","",VLOOKUP($A37,'Data (new)'!$A:$T,14,0))</f>
        <v>Edges</v>
      </c>
      <c r="AY37" s="771"/>
    </row>
    <row r="38" spans="1:51" ht="15" customHeight="1">
      <c r="A38" s="1046" t="s">
        <v>1743</v>
      </c>
      <c r="B38" s="1047" t="str">
        <f>IF(VLOOKUP($A38,'Data (new)'!$A:$T,2,0)="","",VLOOKUP($A38,'Data (new)'!$A:$T,2,0))</f>
        <v>AGP0355-G7</v>
      </c>
      <c r="C38" s="1715"/>
      <c r="D38" s="1733" t="str">
        <f>IF(VLOOKUP($A38,'Data (new)'!A:T,6,0)="","",HYPERLINK(VLOOKUP($A38,'Data (new)'!A:T,7,0), VLOOKUP($A38,'Data (new)'!A:T,6,0)))</f>
        <v>Prism 8 "New"</v>
      </c>
      <c r="E38" s="1731" t="str">
        <f>IF(VLOOKUP($A38,'Data (new)'!$A:$T,10,0)="","",VLOOKUP($A38,'Data (new)'!$A:$T,10,0))</f>
        <v>XL</v>
      </c>
      <c r="F38" s="1731">
        <f>IF(VLOOKUP($A38,'Data (new)'!$A:$T,11,0)="","",VLOOKUP($A38,'Data (new)'!$A:$T,11,0))</f>
        <v>1</v>
      </c>
      <c r="G38" s="1720" t="str">
        <f>IF(VLOOKUP($A38,'Data (new)'!$A:$T,14,0)="","",VLOOKUP($A38,'Data (new)'!$A:$T,14,0))</f>
        <v>Edges</v>
      </c>
      <c r="H38" s="1049" t="str">
        <f>IF(VLOOKUP($A38,'Data (new)'!$A:$T,8,0)="","",VLOOKUP($A38,'Data (new)'!$A:$T,8,0))</f>
        <v>Full friction</v>
      </c>
      <c r="I38" s="1050">
        <f>IF(VLOOKUP($A38,'Data (new)'!$A:$T,16,0)="","",VLOOKUP($A38,'Data (new)'!$A:$T,16,0))</f>
        <v>139</v>
      </c>
      <c r="J38" s="1097"/>
      <c r="K38" s="1098"/>
      <c r="L38" s="1098"/>
      <c r="M38" s="1098"/>
      <c r="N38" s="1098"/>
      <c r="O38" s="1098"/>
      <c r="P38" s="1098"/>
      <c r="Q38" s="1098"/>
      <c r="R38" s="1098"/>
      <c r="S38" s="1098"/>
      <c r="T38" s="1098"/>
      <c r="U38" s="1098"/>
      <c r="V38" s="1098"/>
      <c r="W38" s="1099"/>
      <c r="X38" s="1098"/>
      <c r="Y38" s="1098"/>
      <c r="Z38" s="1098"/>
      <c r="AA38" s="1098"/>
      <c r="AB38" s="1100"/>
      <c r="AC38" s="1033"/>
      <c r="AD38" s="1033"/>
      <c r="AE38" s="1051">
        <f>IF(VLOOKUP($A38,'Data (new)'!$A:$T,12,0)="","",VLOOKUP($A38,'Data (new)'!$A:$T,12,0))</f>
        <v>0.6</v>
      </c>
      <c r="AF38" s="1052" t="str">
        <f t="shared" si="2"/>
        <v/>
      </c>
      <c r="AG38" s="1053" t="str">
        <f t="shared" si="3"/>
        <v/>
      </c>
      <c r="AH38" s="1052" t="str">
        <f>IF(ISERROR('Agripp GRP Macros (EU, Asia) '!$AG38*(1-$H$4)),"",'Agripp GRP Macros (EU, Asia) '!$AG38*(1-$H$4))</f>
        <v/>
      </c>
      <c r="AI38" s="1054" t="str">
        <f t="shared" si="4"/>
        <v/>
      </c>
      <c r="AJ38" s="956"/>
      <c r="AK38" s="956"/>
      <c r="AL38" s="956"/>
      <c r="AM38" s="956"/>
      <c r="AN38" s="956"/>
      <c r="AO38" s="956"/>
      <c r="AP38" s="956"/>
      <c r="AQ38" s="957"/>
      <c r="AR38" s="957"/>
      <c r="AS38" s="957"/>
      <c r="AT38" s="957"/>
      <c r="AU38" s="957"/>
      <c r="AV38" s="957"/>
      <c r="AW38" s="957" t="str">
        <f>IF(VLOOKUP($A38,'Data (new)'!$A:$T,14,0)="","",VLOOKUP($A38,'Data (new)'!$A:$T,14,0))</f>
        <v>Edges</v>
      </c>
      <c r="AY38" s="771"/>
    </row>
    <row r="39" spans="1:51" ht="15" customHeight="1" thickBot="1">
      <c r="A39" s="1056" t="s">
        <v>1744</v>
      </c>
      <c r="B39" s="1057" t="str">
        <f>IF(VLOOKUP($A39,'Data (new)'!$A:$T,2,0)="","",VLOOKUP($A39,'Data (new)'!$A:$T,2,0))</f>
        <v>AGP0355-G8</v>
      </c>
      <c r="C39" s="1728"/>
      <c r="D39" s="1734"/>
      <c r="E39" s="1712"/>
      <c r="F39" s="1712"/>
      <c r="G39" s="1718"/>
      <c r="H39" s="1058" t="str">
        <f>IF(VLOOKUP($A39,'Data (new)'!$A:$T,8,0)="","",VLOOKUP($A39,'Data (new)'!$A:$T,8,0))</f>
        <v>Dual texture</v>
      </c>
      <c r="I39" s="1058">
        <f>IF(VLOOKUP($A39,'Data (new)'!$A:$T,16,0)="","",VLOOKUP($A39,'Data (new)'!$A:$T,16,0))</f>
        <v>160</v>
      </c>
      <c r="J39" s="1105"/>
      <c r="K39" s="1106"/>
      <c r="L39" s="1106"/>
      <c r="M39" s="1106"/>
      <c r="N39" s="1106"/>
      <c r="O39" s="1106"/>
      <c r="P39" s="1106"/>
      <c r="Q39" s="1106"/>
      <c r="R39" s="1106"/>
      <c r="S39" s="1106"/>
      <c r="T39" s="1106"/>
      <c r="U39" s="1106"/>
      <c r="V39" s="1106"/>
      <c r="W39" s="1107"/>
      <c r="X39" s="1106"/>
      <c r="Y39" s="1106"/>
      <c r="Z39" s="1106"/>
      <c r="AA39" s="1106"/>
      <c r="AB39" s="1108"/>
      <c r="AC39" s="1059"/>
      <c r="AD39" s="1059" t="s">
        <v>2649</v>
      </c>
      <c r="AE39" s="1060">
        <f>IF(VLOOKUP($A39,'Data (new)'!$A:$T,12,0)="","",VLOOKUP($A39,'Data (new)'!$A:$T,12,0))</f>
        <v>0.6</v>
      </c>
      <c r="AF39" s="1061" t="str">
        <f t="shared" si="2"/>
        <v/>
      </c>
      <c r="AG39" s="1062" t="str">
        <f t="shared" si="3"/>
        <v/>
      </c>
      <c r="AH39" s="1061" t="str">
        <f>IF(ISERROR('Agripp GRP Macros (EU, Asia) '!$AG39*(1-$H$4)),"",'Agripp GRP Macros (EU, Asia) '!$AG39*(1-$H$4))</f>
        <v/>
      </c>
      <c r="AI39" s="1063" t="str">
        <f t="shared" si="4"/>
        <v/>
      </c>
      <c r="AJ39" s="956"/>
      <c r="AK39" s="956"/>
      <c r="AL39" s="956"/>
      <c r="AM39" s="956"/>
      <c r="AN39" s="956"/>
      <c r="AO39" s="956"/>
      <c r="AP39" s="956"/>
      <c r="AQ39" s="957"/>
      <c r="AR39" s="957"/>
      <c r="AS39" s="957"/>
      <c r="AT39" s="957"/>
      <c r="AU39" s="957"/>
      <c r="AV39" s="957"/>
      <c r="AW39" s="957" t="str">
        <f>IF(VLOOKUP($A39,'Data (new)'!$A:$T,14,0)="","",VLOOKUP($A39,'Data (new)'!$A:$T,14,0))</f>
        <v>Edges</v>
      </c>
      <c r="AY39" s="771"/>
    </row>
    <row r="40" spans="1:51" ht="46.8" customHeight="1" thickBot="1">
      <c r="A40" s="1368" t="s">
        <v>3388</v>
      </c>
      <c r="B40" s="1369"/>
      <c r="C40" s="1369"/>
      <c r="D40" s="1369"/>
      <c r="E40" s="1369"/>
      <c r="F40" s="1369"/>
      <c r="G40" s="1369"/>
      <c r="H40" s="1369"/>
      <c r="I40" s="1369"/>
      <c r="J40" s="1369"/>
      <c r="K40" s="1369"/>
      <c r="L40" s="1369"/>
      <c r="M40" s="1369"/>
      <c r="N40" s="1369"/>
      <c r="O40" s="1369"/>
      <c r="P40" s="1369"/>
      <c r="Q40" s="1369"/>
      <c r="R40" s="1369"/>
      <c r="S40" s="1369"/>
      <c r="T40" s="1369"/>
      <c r="U40" s="1369"/>
      <c r="V40" s="1369"/>
      <c r="W40" s="1369"/>
      <c r="X40" s="1369"/>
      <c r="Y40" s="1369"/>
      <c r="Z40" s="1369"/>
      <c r="AA40" s="1369"/>
      <c r="AB40" s="1369"/>
      <c r="AC40" s="1369"/>
      <c r="AD40" s="1369"/>
      <c r="AE40" s="1369"/>
      <c r="AF40" s="1369"/>
      <c r="AG40" s="1369"/>
      <c r="AH40" s="1369"/>
      <c r="AI40" s="1370"/>
      <c r="AJ40" s="956"/>
      <c r="AK40" s="956"/>
      <c r="AL40" s="956"/>
      <c r="AM40" s="956"/>
      <c r="AN40" s="956"/>
      <c r="AO40" s="956"/>
      <c r="AP40" s="956"/>
      <c r="AQ40" s="957"/>
      <c r="AR40" s="957"/>
      <c r="AS40" s="957"/>
      <c r="AT40" s="957"/>
      <c r="AU40" s="957"/>
      <c r="AV40" s="957"/>
      <c r="AW40" s="957" t="e">
        <f>IF(VLOOKUP($A40,'Data (new)'!$A:$T,14,0)="","",VLOOKUP($A40,'Data (new)'!$A:$T,14,0))</f>
        <v>#N/A</v>
      </c>
      <c r="AY40" s="771"/>
    </row>
    <row r="41" spans="1:51" ht="15" customHeight="1">
      <c r="A41" s="1029" t="s">
        <v>1745</v>
      </c>
      <c r="B41" s="1030" t="str">
        <f>IF(VLOOKUP($A41,'Data (new)'!$A:$T,2,0)="","",VLOOKUP($A41,'Data (new)'!$A:$T,2,0))</f>
        <v>AGP0295-G7</v>
      </c>
      <c r="C41" s="1723" t="str">
        <f>IF(VLOOKUP($A41,'Data (new)'!$A:$T,5,0)="","",VLOOKUP($A41,'Data (new)'!$A:$T,5,0))</f>
        <v>Dune T25</v>
      </c>
      <c r="D41" s="1735" t="str">
        <f>IF(VLOOKUP($A41,'Data (new)'!A:T,6,0)="","",HYPERLINK(VLOOKUP($A41,'Data (new)'!A:T,7,0), VLOOKUP($A41,'Data (new)'!A:T,6,0)))</f>
        <v>Huge 1-2 "New"</v>
      </c>
      <c r="E41" s="1713" t="str">
        <f>IF(VLOOKUP($A41,'Data (new)'!$A:$T,10,0)="","",VLOOKUP($A41,'Data (new)'!$A:$T,10,0))</f>
        <v>XXL</v>
      </c>
      <c r="F41" s="1713">
        <f>IF(VLOOKUP($A41,'Data (new)'!$A:$T,11,0)="","",VLOOKUP($A41,'Data (new)'!$A:$T,11,0))</f>
        <v>1</v>
      </c>
      <c r="G41" s="1723" t="str">
        <f>IF(VLOOKUP($A41,'Data (new)'!$A:$T,14,0)="","",VLOOKUP($A41,'Data (new)'!$A:$T,14,0))</f>
        <v>Slopers</v>
      </c>
      <c r="H41" s="1064" t="str">
        <f>IF(VLOOKUP($A41,'Data (new)'!$A:$T,8,0)="","",VLOOKUP($A41,'Data (new)'!$A:$T,8,0))</f>
        <v>Full friction</v>
      </c>
      <c r="I41" s="1065">
        <f>IF(VLOOKUP($A41,'Data (new)'!$A:$T,16,0)="","",VLOOKUP($A41,'Data (new)'!$A:$T,16,0))</f>
        <v>260</v>
      </c>
      <c r="J41" s="1097"/>
      <c r="K41" s="1098"/>
      <c r="L41" s="1098"/>
      <c r="M41" s="1098"/>
      <c r="N41" s="1098"/>
      <c r="O41" s="1098"/>
      <c r="P41" s="1098"/>
      <c r="Q41" s="1098"/>
      <c r="R41" s="1098"/>
      <c r="S41" s="1098"/>
      <c r="T41" s="1098"/>
      <c r="U41" s="1098"/>
      <c r="V41" s="1098"/>
      <c r="W41" s="1099"/>
      <c r="X41" s="1098"/>
      <c r="Y41" s="1098"/>
      <c r="Z41" s="1098"/>
      <c r="AA41" s="1098"/>
      <c r="AB41" s="1100"/>
      <c r="AC41" s="1033"/>
      <c r="AD41" s="1033"/>
      <c r="AE41" s="1066">
        <f>IF(VLOOKUP($A41,'Data (new)'!$A:$T,12,0)="","",VLOOKUP($A41,'Data (new)'!$A:$T,12,0))</f>
        <v>2.79</v>
      </c>
      <c r="AF41" s="1067" t="str">
        <f t="shared" ref="AF41:AF42" si="5">IF(SUM(J41:AB41)=0,"",SUM(J41:AB41))</f>
        <v/>
      </c>
      <c r="AG41" s="1036" t="str">
        <f t="shared" si="3"/>
        <v/>
      </c>
      <c r="AH41" s="1035" t="str">
        <f>IF(ISERROR('Agripp GRP Macros (EU, Asia) '!$AG41*(1-$H$4)),"",'Agripp GRP Macros (EU, Asia) '!$AG41*(1-$H$4))</f>
        <v/>
      </c>
      <c r="AI41" s="1037" t="str">
        <f t="shared" ref="AI41:AI42" si="6">IF(AF41="","",SUM(J41:AB41)*AE41)</f>
        <v/>
      </c>
      <c r="AJ41" s="956"/>
      <c r="AK41" s="956"/>
      <c r="AL41" s="956"/>
      <c r="AM41" s="956"/>
      <c r="AN41" s="956"/>
      <c r="AO41" s="956"/>
      <c r="AP41" s="956"/>
      <c r="AQ41" s="957"/>
      <c r="AR41" s="957"/>
      <c r="AS41" s="958"/>
      <c r="AT41" s="771"/>
      <c r="AU41" s="771"/>
      <c r="AV41" s="771"/>
      <c r="AW41" s="957" t="str">
        <f>IF(VLOOKUP($A41,'Data (new)'!$A:$T,14,0)="","",VLOOKUP($A41,'Data (new)'!$A:$T,14,0))</f>
        <v>Slopers</v>
      </c>
      <c r="AX41" s="959"/>
      <c r="AY41" s="771"/>
    </row>
    <row r="42" spans="1:51" ht="15" customHeight="1">
      <c r="A42" s="1038" t="s">
        <v>1746</v>
      </c>
      <c r="B42" s="1039" t="str">
        <f>IF(VLOOKUP($A42,'Data (new)'!$A:$T,2,0)="","",VLOOKUP($A42,'Data (new)'!$A:$T,2,0))</f>
        <v>AGP0295-G8</v>
      </c>
      <c r="C42" s="1723"/>
      <c r="D42" s="1733" t="str">
        <f>IF(VLOOKUP($A42,'Data (new)'!A:T,6,0)="","",HYPERLINK(VLOOKUP($A42,'Data (new)'!A:T,7,0), VLOOKUP($A42,'Data (new)'!A:T,6,0)))</f>
        <v>Huge 1-2 "New"</v>
      </c>
      <c r="E42" s="1731" t="str">
        <f>IF(VLOOKUP($A42,'Data (new)'!$A:$T,10,0)="","",VLOOKUP($A42,'Data (new)'!$A:$T,10,0))</f>
        <v>XXL</v>
      </c>
      <c r="F42" s="1731">
        <f>IF(VLOOKUP($A42,'Data (new)'!$A:$T,11,0)="","",VLOOKUP($A42,'Data (new)'!$A:$T,11,0))</f>
        <v>1</v>
      </c>
      <c r="G42" s="1713" t="str">
        <f>IF(VLOOKUP($A42,'Data (new)'!$A:$T,14,0)="","",VLOOKUP($A42,'Data (new)'!$A:$T,14,0))</f>
        <v>Slopers</v>
      </c>
      <c r="H42" s="1068" t="str">
        <f>IF(VLOOKUP($A42,'Data (new)'!$A:$T,8,0)="","",VLOOKUP($A42,'Data (new)'!$A:$T,8,0))</f>
        <v>Dual texture</v>
      </c>
      <c r="I42" s="1069">
        <f>IF(VLOOKUP($A42,'Data (new)'!$A:$T,16,0)="","",VLOOKUP($A42,'Data (new)'!$A:$T,16,0))</f>
        <v>314</v>
      </c>
      <c r="J42" s="1101"/>
      <c r="K42" s="1102"/>
      <c r="L42" s="1102"/>
      <c r="M42" s="1102"/>
      <c r="N42" s="1102"/>
      <c r="O42" s="1102"/>
      <c r="P42" s="1102"/>
      <c r="Q42" s="1102"/>
      <c r="R42" s="1102"/>
      <c r="S42" s="1102"/>
      <c r="T42" s="1102"/>
      <c r="U42" s="1102"/>
      <c r="V42" s="1102"/>
      <c r="W42" s="1103"/>
      <c r="X42" s="1102"/>
      <c r="Y42" s="1102"/>
      <c r="Z42" s="1102"/>
      <c r="AA42" s="1102"/>
      <c r="AB42" s="1104"/>
      <c r="AC42" s="1041"/>
      <c r="AD42" s="1041"/>
      <c r="AE42" s="1070">
        <f>IF(VLOOKUP($A42,'Data (new)'!$A:$T,12,0)="","",VLOOKUP($A42,'Data (new)'!$A:$T,12,0))</f>
        <v>2.79</v>
      </c>
      <c r="AF42" s="1071" t="str">
        <f t="shared" si="5"/>
        <v/>
      </c>
      <c r="AG42" s="1044" t="str">
        <f t="shared" si="3"/>
        <v/>
      </c>
      <c r="AH42" s="1043" t="str">
        <f>IF(ISERROR('Agripp GRP Macros (EU, Asia) '!$AG42*(1-$H$4)),"",'Agripp GRP Macros (EU, Asia) '!$AG42*(1-$H$4))</f>
        <v/>
      </c>
      <c r="AI42" s="1045" t="str">
        <f t="shared" si="6"/>
        <v/>
      </c>
      <c r="AJ42" s="956"/>
      <c r="AK42" s="956"/>
      <c r="AL42" s="956"/>
      <c r="AM42" s="956"/>
      <c r="AN42" s="956"/>
      <c r="AO42" s="956"/>
      <c r="AP42" s="956"/>
      <c r="AQ42" s="957"/>
      <c r="AR42" s="957"/>
      <c r="AS42" s="958"/>
      <c r="AT42" s="771"/>
      <c r="AU42" s="771"/>
      <c r="AV42" s="771"/>
      <c r="AW42" s="957" t="str">
        <f>IF(VLOOKUP($A42,'Data (new)'!$A:$T,14,0)="","",VLOOKUP($A42,'Data (new)'!$A:$T,14,0))</f>
        <v>Slopers</v>
      </c>
      <c r="AX42" s="959"/>
      <c r="AY42" s="771"/>
    </row>
    <row r="43" spans="1:51" ht="15" customHeight="1">
      <c r="A43" s="1046" t="s">
        <v>1747</v>
      </c>
      <c r="B43" s="1047" t="str">
        <f>IF(VLOOKUP($A43,'Data (new)'!$A:$T,2,0)="","",VLOOKUP($A43,'Data (new)'!$A:$T,2,0))</f>
        <v>AGP0296-G7</v>
      </c>
      <c r="C43" s="1723"/>
      <c r="D43" s="1733" t="str">
        <f>IF(VLOOKUP($A43,'Data (new)'!A:T,6,0)="","",HYPERLINK(VLOOKUP($A43,'Data (new)'!A:T,7,0), VLOOKUP($A43,'Data (new)'!A:T,6,0)))</f>
        <v>Huge 2-2 "New"</v>
      </c>
      <c r="E43" s="1731" t="str">
        <f>IF(VLOOKUP($A43,'Data (new)'!$A:$T,10,0)="","",VLOOKUP($A43,'Data (new)'!$A:$T,10,0))</f>
        <v>XXL</v>
      </c>
      <c r="F43" s="1731">
        <f>IF(VLOOKUP($A43,'Data (new)'!$A:$T,11,0)="","",VLOOKUP($A43,'Data (new)'!$A:$T,11,0))</f>
        <v>1</v>
      </c>
      <c r="G43" s="1712" t="str">
        <f>IF(VLOOKUP($A43,'Data (new)'!$A:$T,14,0)="","",VLOOKUP($A43,'Data (new)'!$A:$T,14,0))</f>
        <v>Slopers</v>
      </c>
      <c r="H43" s="1064" t="str">
        <f>IF(VLOOKUP($A43,'Data (new)'!$A:$T,8,0)="","",VLOOKUP($A43,'Data (new)'!$A:$T,8,0))</f>
        <v>Full friction</v>
      </c>
      <c r="I43" s="1065">
        <f>IF(VLOOKUP($A43,'Data (new)'!$A:$T,16,0)="","",VLOOKUP($A43,'Data (new)'!$A:$T,16,0))</f>
        <v>242</v>
      </c>
      <c r="J43" s="1097"/>
      <c r="K43" s="1098"/>
      <c r="L43" s="1098"/>
      <c r="M43" s="1098"/>
      <c r="N43" s="1098"/>
      <c r="O43" s="1098"/>
      <c r="P43" s="1098"/>
      <c r="Q43" s="1098"/>
      <c r="R43" s="1098"/>
      <c r="S43" s="1098"/>
      <c r="T43" s="1098"/>
      <c r="U43" s="1098"/>
      <c r="V43" s="1098"/>
      <c r="W43" s="1099"/>
      <c r="X43" s="1098"/>
      <c r="Y43" s="1098"/>
      <c r="Z43" s="1098"/>
      <c r="AA43" s="1098"/>
      <c r="AB43" s="1100"/>
      <c r="AC43" s="1033"/>
      <c r="AD43" s="1033"/>
      <c r="AE43" s="1066">
        <f>IF(VLOOKUP($A43,'Data (new)'!$A:$T,12,0)="","",VLOOKUP($A43,'Data (new)'!$A:$T,12,0))</f>
        <v>2.54</v>
      </c>
      <c r="AF43" s="1072" t="str">
        <f t="shared" ref="AF43:AF44" si="7">IF(SUM(J43:AB43)=0,"",SUM(J43:AB43))</f>
        <v/>
      </c>
      <c r="AG43" s="1053" t="str">
        <f t="shared" si="3"/>
        <v/>
      </c>
      <c r="AH43" s="1052" t="str">
        <f>IF(ISERROR('Agripp GRP Macros (EU, Asia) '!$AG43*(1-$H$4)),"",'Agripp GRP Macros (EU, Asia) '!$AG43*(1-$H$4))</f>
        <v/>
      </c>
      <c r="AI43" s="1054" t="str">
        <f t="shared" ref="AI43:AI44" si="8">IF(AF43="","",SUM(J43:AB43)*AE43)</f>
        <v/>
      </c>
      <c r="AJ43" s="956"/>
      <c r="AK43" s="956"/>
      <c r="AL43" s="956"/>
      <c r="AM43" s="956"/>
      <c r="AN43" s="956"/>
      <c r="AO43" s="956"/>
      <c r="AP43" s="956"/>
      <c r="AQ43" s="957"/>
      <c r="AR43" s="957"/>
      <c r="AS43" s="958"/>
      <c r="AT43" s="771"/>
      <c r="AU43" s="771"/>
      <c r="AV43" s="771"/>
      <c r="AW43" s="957" t="str">
        <f>IF(VLOOKUP($A43,'Data (new)'!$A:$T,14,0)="","",VLOOKUP($A43,'Data (new)'!$A:$T,14,0))</f>
        <v>Slopers</v>
      </c>
      <c r="AX43" s="959"/>
      <c r="AY43" s="771"/>
    </row>
    <row r="44" spans="1:51" ht="15" customHeight="1" thickBot="1">
      <c r="A44" s="1056" t="s">
        <v>1748</v>
      </c>
      <c r="B44" s="1057" t="str">
        <f>IF(VLOOKUP($A44,'Data (new)'!$A:$T,2,0)="","",VLOOKUP($A44,'Data (new)'!$A:$T,2,0))</f>
        <v>AGP0296-G8</v>
      </c>
      <c r="C44" s="1729"/>
      <c r="D44" s="1734" t="str">
        <f>IF(VLOOKUP($A44,'Data (new)'!A:T,6,0)="","",HYPERLINK(VLOOKUP($A44,'Data (new)'!A:T,7,0), VLOOKUP($A44,'Data (new)'!A:T,6,0)))</f>
        <v>Huge 2-2 "New"</v>
      </c>
      <c r="E44" s="1712" t="str">
        <f>IF(VLOOKUP($A44,'Data (new)'!$A:$T,10,0)="","",VLOOKUP($A44,'Data (new)'!$A:$T,10,0))</f>
        <v>XXL</v>
      </c>
      <c r="F44" s="1712">
        <f>IF(VLOOKUP($A44,'Data (new)'!$A:$T,11,0)="","",VLOOKUP($A44,'Data (new)'!$A:$T,11,0))</f>
        <v>1</v>
      </c>
      <c r="G44" s="1713" t="str">
        <f>IF(VLOOKUP($A44,'Data (new)'!$A:$T,14,0)="","",VLOOKUP($A44,'Data (new)'!$A:$T,14,0))</f>
        <v>Slopers</v>
      </c>
      <c r="H44" s="1068" t="str">
        <f>IF(VLOOKUP($A44,'Data (new)'!$A:$T,8,0)="","",VLOOKUP($A44,'Data (new)'!$A:$T,8,0))</f>
        <v>Dual texture</v>
      </c>
      <c r="I44" s="1069">
        <f>IF(VLOOKUP($A44,'Data (new)'!$A:$T,16,0)="","",VLOOKUP($A44,'Data (new)'!$A:$T,16,0))</f>
        <v>295</v>
      </c>
      <c r="J44" s="1105"/>
      <c r="K44" s="1106"/>
      <c r="L44" s="1106"/>
      <c r="M44" s="1106"/>
      <c r="N44" s="1106"/>
      <c r="O44" s="1106"/>
      <c r="P44" s="1106"/>
      <c r="Q44" s="1106"/>
      <c r="R44" s="1106"/>
      <c r="S44" s="1106"/>
      <c r="T44" s="1106"/>
      <c r="U44" s="1106"/>
      <c r="V44" s="1106"/>
      <c r="W44" s="1107"/>
      <c r="X44" s="1106"/>
      <c r="Y44" s="1106"/>
      <c r="Z44" s="1106"/>
      <c r="AA44" s="1106"/>
      <c r="AB44" s="1108"/>
      <c r="AC44" s="1059"/>
      <c r="AD44" s="1059"/>
      <c r="AE44" s="1070">
        <f>IF(VLOOKUP($A44,'Data (new)'!$A:$T,12,0)="","",VLOOKUP($A44,'Data (new)'!$A:$T,12,0))</f>
        <v>2.54</v>
      </c>
      <c r="AF44" s="1073" t="str">
        <f t="shared" si="7"/>
        <v/>
      </c>
      <c r="AG44" s="1074" t="str">
        <f t="shared" si="3"/>
        <v/>
      </c>
      <c r="AH44" s="1075" t="str">
        <f>IF(ISERROR('Agripp GRP Macros (EU, Asia) '!$AG44*(1-$H$4)),"",'Agripp GRP Macros (EU, Asia) '!$AG44*(1-$H$4))</f>
        <v/>
      </c>
      <c r="AI44" s="1076" t="str">
        <f t="shared" si="8"/>
        <v/>
      </c>
      <c r="AJ44" s="956"/>
      <c r="AK44" s="956"/>
      <c r="AL44" s="956"/>
      <c r="AM44" s="956"/>
      <c r="AN44" s="956"/>
      <c r="AO44" s="956"/>
      <c r="AP44" s="956"/>
      <c r="AQ44" s="957"/>
      <c r="AR44" s="957"/>
      <c r="AS44" s="958"/>
      <c r="AT44" s="771"/>
      <c r="AU44" s="771"/>
      <c r="AV44" s="771"/>
      <c r="AW44" s="957" t="str">
        <f>IF(VLOOKUP($A44,'Data (new)'!$A:$T,14,0)="","",VLOOKUP($A44,'Data (new)'!$A:$T,14,0))</f>
        <v>Slopers</v>
      </c>
      <c r="AX44" s="959"/>
      <c r="AY44" s="771"/>
    </row>
    <row r="45" spans="1:51" ht="47.4" customHeight="1" thickBot="1">
      <c r="A45" s="1368" t="s">
        <v>3383</v>
      </c>
      <c r="B45" s="1369"/>
      <c r="C45" s="1369"/>
      <c r="D45" s="1369"/>
      <c r="E45" s="1369"/>
      <c r="F45" s="1369"/>
      <c r="G45" s="1369"/>
      <c r="H45" s="1369"/>
      <c r="I45" s="1369"/>
      <c r="J45" s="1369"/>
      <c r="K45" s="1369"/>
      <c r="L45" s="1369"/>
      <c r="M45" s="1369"/>
      <c r="N45" s="1369"/>
      <c r="O45" s="1369"/>
      <c r="P45" s="1369"/>
      <c r="Q45" s="1369"/>
      <c r="R45" s="1369"/>
      <c r="S45" s="1369"/>
      <c r="T45" s="1369"/>
      <c r="U45" s="1369"/>
      <c r="V45" s="1369"/>
      <c r="W45" s="1369"/>
      <c r="X45" s="1369"/>
      <c r="Y45" s="1369"/>
      <c r="Z45" s="1369"/>
      <c r="AA45" s="1369"/>
      <c r="AB45" s="1369"/>
      <c r="AC45" s="1369"/>
      <c r="AD45" s="1369"/>
      <c r="AE45" s="1369"/>
      <c r="AF45" s="1369"/>
      <c r="AG45" s="1369"/>
      <c r="AH45" s="1369"/>
      <c r="AI45" s="1370"/>
      <c r="AJ45" s="956"/>
      <c r="AK45" s="956"/>
      <c r="AL45" s="956"/>
      <c r="AM45" s="956"/>
      <c r="AN45" s="956"/>
      <c r="AO45" s="956"/>
      <c r="AP45" s="956"/>
      <c r="AQ45" s="957"/>
      <c r="AR45" s="957"/>
      <c r="AS45" s="958"/>
      <c r="AT45" s="771"/>
      <c r="AU45" s="771"/>
      <c r="AV45" s="771"/>
      <c r="AW45" s="957" t="e">
        <f>IF(VLOOKUP($A45,'Data (new)'!$A:$T,14,0)="","",VLOOKUP($A45,'Data (new)'!$A:$T,14,0))</f>
        <v>#N/A</v>
      </c>
      <c r="AX45" s="959"/>
      <c r="AY45" s="771"/>
    </row>
    <row r="46" spans="1:51" ht="15" customHeight="1">
      <c r="A46" s="1029" t="s">
        <v>1749</v>
      </c>
      <c r="B46" s="1030" t="str">
        <f>IF(VLOOKUP($A46,'Data (new)'!$A:$T,2,0)="","",VLOOKUP($A46,'Data (new)'!$A:$T,2,0))</f>
        <v>AGP0246-G7</v>
      </c>
      <c r="C46" s="1724" t="str">
        <f>IF(VLOOKUP($A46,'Data (new)'!$A:$T,5,0)="","",VLOOKUP($A46,'Data (new)'!$A:$T,5,0))</f>
        <v>Dune Asia T24</v>
      </c>
      <c r="D46" s="1735" t="str">
        <f>IF(VLOOKUP($A46,'Data (new)'!A:T,6,0)="","",HYPERLINK(VLOOKUP($A46,'Data (new)'!A:T,7,0), VLOOKUP($A46,'Data (new)'!A:T,6,0)))</f>
        <v xml:space="preserve">Fenix 1 </v>
      </c>
      <c r="E46" s="1713" t="str">
        <f>IF(VLOOKUP($A46,'Data (new)'!$A:$T,10,0)="","",VLOOKUP($A46,'Data (new)'!$A:$T,10,0))</f>
        <v>M</v>
      </c>
      <c r="F46" s="1713">
        <f>IF(VLOOKUP($A46,'Data (new)'!$A:$T,11,0)="","",VLOOKUP($A46,'Data (new)'!$A:$T,11,0))</f>
        <v>1</v>
      </c>
      <c r="G46" s="1712" t="str">
        <f>IF(VLOOKUP($A46,'Data (new)'!$A:$T,14,0)="","",VLOOKUP($A46,'Data (new)'!$A:$T,14,0))</f>
        <v>Edges</v>
      </c>
      <c r="H46" s="1049" t="str">
        <f>IF(VLOOKUP($A46,'Data (new)'!$A:$T,8,0)="","",VLOOKUP($A46,'Data (new)'!$A:$T,8,0))</f>
        <v>Full friction</v>
      </c>
      <c r="I46" s="1050">
        <f>IF(VLOOKUP($A46,'Data (new)'!$A:$T,16,0)="","",VLOOKUP($A46,'Data (new)'!$A:$T,16,0))</f>
        <v>158</v>
      </c>
      <c r="J46" s="1097"/>
      <c r="K46" s="1098"/>
      <c r="L46" s="1098"/>
      <c r="M46" s="1098"/>
      <c r="N46" s="1098"/>
      <c r="O46" s="1098"/>
      <c r="P46" s="1098"/>
      <c r="Q46" s="1098"/>
      <c r="R46" s="1098"/>
      <c r="S46" s="1098"/>
      <c r="T46" s="1098"/>
      <c r="U46" s="1098"/>
      <c r="V46" s="1098"/>
      <c r="W46" s="1099"/>
      <c r="X46" s="1098"/>
      <c r="Y46" s="1098"/>
      <c r="Z46" s="1098"/>
      <c r="AA46" s="1098"/>
      <c r="AB46" s="1100"/>
      <c r="AC46" s="1033"/>
      <c r="AD46" s="1033"/>
      <c r="AE46" s="1077">
        <f>IF(VLOOKUP($A46,'Data (new)'!$A:$T,12,0)="","",VLOOKUP($A46,'Data (new)'!$A:$T,12,0))</f>
        <v>2.1030024000000003</v>
      </c>
      <c r="AF46" s="1078" t="str">
        <f>IF(SUM(J46:AB46)=0,"",SUM(J46:AB46))</f>
        <v/>
      </c>
      <c r="AG46" s="1079" t="str">
        <f t="shared" si="3"/>
        <v/>
      </c>
      <c r="AH46" s="1078" t="str">
        <f>IF(ISERROR('Agripp GRP Macros (EU, Asia) '!$AG46*(1-$H$4)),"",'Agripp GRP Macros (EU, Asia) '!$AG46*(1-$H$4))</f>
        <v/>
      </c>
      <c r="AI46" s="1080" t="str">
        <f>IF(AF46="","",SUM(J46:AB46)*AE46)</f>
        <v/>
      </c>
      <c r="AJ46" s="956"/>
      <c r="AK46" s="956"/>
      <c r="AL46" s="956"/>
      <c r="AM46" s="956"/>
      <c r="AN46" s="956"/>
      <c r="AO46" s="956"/>
      <c r="AP46" s="956"/>
      <c r="AQ46" s="957"/>
      <c r="AR46" s="957"/>
      <c r="AS46" s="958"/>
      <c r="AT46" s="771"/>
      <c r="AU46" s="771"/>
      <c r="AV46" s="771"/>
      <c r="AW46" s="957" t="str">
        <f>IF(VLOOKUP($A46,'Data (new)'!$A:$T,14,0)="","",VLOOKUP($A46,'Data (new)'!$A:$T,14,0))</f>
        <v>Edges</v>
      </c>
      <c r="AX46" s="959"/>
      <c r="AY46" s="771"/>
    </row>
    <row r="47" spans="1:51" ht="15" customHeight="1">
      <c r="A47" s="1038" t="s">
        <v>1750</v>
      </c>
      <c r="B47" s="1039" t="str">
        <f>IF(VLOOKUP($A47,'Data (new)'!$A:$T,2,0)="","",VLOOKUP($A47,'Data (new)'!$A:$T,2,0))</f>
        <v>AGP0246-G8</v>
      </c>
      <c r="C47" s="1725"/>
      <c r="D47" s="1733" t="str">
        <f>IF(VLOOKUP($A47,'Data (new)'!A:T,6,0)="","",HYPERLINK(VLOOKUP($A47,'Data (new)'!A:T,7,0), VLOOKUP($A47,'Data (new)'!A:T,6,0)))</f>
        <v xml:space="preserve">Fenix 1 </v>
      </c>
      <c r="E47" s="1731" t="str">
        <f>IF(VLOOKUP($A47,'Data (new)'!$A:$T,10,0)="","",VLOOKUP($A47,'Data (new)'!$A:$T,10,0))</f>
        <v>M</v>
      </c>
      <c r="F47" s="1731">
        <f>IF(VLOOKUP($A47,'Data (new)'!$A:$T,11,0)="","",VLOOKUP($A47,'Data (new)'!$A:$T,11,0))</f>
        <v>1</v>
      </c>
      <c r="G47" s="1713" t="str">
        <f>IF(VLOOKUP($A47,'Data (new)'!$A:$T,14,0)="","",VLOOKUP($A47,'Data (new)'!$A:$T,14,0))</f>
        <v>Edges</v>
      </c>
      <c r="H47" s="1040" t="str">
        <f>IF(VLOOKUP($A47,'Data (new)'!$A:$T,8,0)="","",VLOOKUP($A47,'Data (new)'!$A:$T,8,0))</f>
        <v>Dual texture</v>
      </c>
      <c r="I47" s="1040">
        <f>IF(VLOOKUP($A47,'Data (new)'!$A:$T,16,0)="","",VLOOKUP($A47,'Data (new)'!$A:$T,16,0))</f>
        <v>186</v>
      </c>
      <c r="J47" s="1101"/>
      <c r="K47" s="1102"/>
      <c r="L47" s="1102"/>
      <c r="M47" s="1102"/>
      <c r="N47" s="1102"/>
      <c r="O47" s="1102"/>
      <c r="P47" s="1102"/>
      <c r="Q47" s="1102"/>
      <c r="R47" s="1102"/>
      <c r="S47" s="1102"/>
      <c r="T47" s="1102"/>
      <c r="U47" s="1102"/>
      <c r="V47" s="1102"/>
      <c r="W47" s="1103"/>
      <c r="X47" s="1102"/>
      <c r="Y47" s="1102"/>
      <c r="Z47" s="1102"/>
      <c r="AA47" s="1102"/>
      <c r="AB47" s="1104"/>
      <c r="AC47" s="1041"/>
      <c r="AD47" s="1041" t="s">
        <v>2649</v>
      </c>
      <c r="AE47" s="1081">
        <f>IF(VLOOKUP($A47,'Data (new)'!$A:$T,12,0)="","",VLOOKUP($A47,'Data (new)'!$A:$T,12,0))</f>
        <v>2.1030024000000003</v>
      </c>
      <c r="AF47" s="1082" t="str">
        <f>IF(SUM(J47:AB47)=0,"",SUM(J47:AB47))</f>
        <v/>
      </c>
      <c r="AG47" s="1083" t="str">
        <f t="shared" si="3"/>
        <v/>
      </c>
      <c r="AH47" s="1082" t="str">
        <f>IF(ISERROR('Agripp GRP Macros (EU, Asia) '!$AG47*(1-$H$4)),"",'Agripp GRP Macros (EU, Asia) '!$AG47*(1-$H$4))</f>
        <v/>
      </c>
      <c r="AI47" s="1084" t="str">
        <f>IF(AF47="","",SUM(J47:AB47)*AE47)</f>
        <v/>
      </c>
      <c r="AJ47" s="956"/>
      <c r="AK47" s="956"/>
      <c r="AL47" s="956"/>
      <c r="AM47" s="956"/>
      <c r="AN47" s="956"/>
      <c r="AO47" s="956"/>
      <c r="AP47" s="956"/>
      <c r="AQ47" s="957"/>
      <c r="AR47" s="957"/>
      <c r="AS47" s="957"/>
      <c r="AT47" s="957"/>
      <c r="AU47" s="957"/>
      <c r="AV47" s="957"/>
      <c r="AW47" s="957" t="str">
        <f>IF(VLOOKUP($A47,'Data (new)'!$A:$T,14,0)="","",VLOOKUP($A47,'Data (new)'!$A:$T,14,0))</f>
        <v>Edges</v>
      </c>
      <c r="AY47" s="771"/>
    </row>
    <row r="48" spans="1:51" ht="15" customHeight="1">
      <c r="A48" s="1046" t="s">
        <v>1751</v>
      </c>
      <c r="B48" s="1047" t="str">
        <f>IF(VLOOKUP($A48,'Data (new)'!$A:$T,2,0)="","",VLOOKUP($A48,'Data (new)'!$A:$T,2,0))</f>
        <v>AGP0247-G7</v>
      </c>
      <c r="C48" s="1725"/>
      <c r="D48" s="1733" t="str">
        <f>IF(VLOOKUP($A48,'Data (new)'!A:T,6,0)="","",HYPERLINK(VLOOKUP($A48,'Data (new)'!A:T,7,0), VLOOKUP($A48,'Data (new)'!A:T,6,0)))</f>
        <v xml:space="preserve">Fenix 2 </v>
      </c>
      <c r="E48" s="1731" t="str">
        <f>IF(VLOOKUP($A48,'Data (new)'!$A:$T,10,0)="","",VLOOKUP($A48,'Data (new)'!$A:$T,10,0))</f>
        <v>M</v>
      </c>
      <c r="F48" s="1731">
        <f>IF(VLOOKUP($A48,'Data (new)'!$A:$T,11,0)="","",VLOOKUP($A48,'Data (new)'!$A:$T,11,0))</f>
        <v>1</v>
      </c>
      <c r="G48" s="1712" t="str">
        <f>IF(VLOOKUP($A48,'Data (new)'!$A:$T,14,0)="","",VLOOKUP($A48,'Data (new)'!$A:$T,14,0))</f>
        <v>Edges</v>
      </c>
      <c r="H48" s="1049" t="str">
        <f>IF(VLOOKUP($A48,'Data (new)'!$A:$T,8,0)="","",VLOOKUP($A48,'Data (new)'!$A:$T,8,0))</f>
        <v>Full friction</v>
      </c>
      <c r="I48" s="1050">
        <f>IF(VLOOKUP($A48,'Data (new)'!$A:$T,16,0)="","",VLOOKUP($A48,'Data (new)'!$A:$T,16,0))</f>
        <v>158</v>
      </c>
      <c r="J48" s="1097"/>
      <c r="K48" s="1098"/>
      <c r="L48" s="1098"/>
      <c r="M48" s="1098"/>
      <c r="N48" s="1098"/>
      <c r="O48" s="1098"/>
      <c r="P48" s="1098"/>
      <c r="Q48" s="1098"/>
      <c r="R48" s="1098"/>
      <c r="S48" s="1098"/>
      <c r="T48" s="1098"/>
      <c r="U48" s="1098"/>
      <c r="V48" s="1098"/>
      <c r="W48" s="1099"/>
      <c r="X48" s="1098"/>
      <c r="Y48" s="1098"/>
      <c r="Z48" s="1098"/>
      <c r="AA48" s="1098"/>
      <c r="AB48" s="1100"/>
      <c r="AC48" s="1033"/>
      <c r="AD48" s="1033"/>
      <c r="AE48" s="1085">
        <f>IF(VLOOKUP($A48,'Data (new)'!$A:$T,12,0)="","",VLOOKUP($A48,'Data (new)'!$A:$T,12,0))</f>
        <v>1.8547440000000002</v>
      </c>
      <c r="AF48" s="1086" t="str">
        <f t="shared" ref="AF48:AF51" si="9">IF(SUM(J48:AB48)=0,"",SUM(J48:AB48))</f>
        <v/>
      </c>
      <c r="AG48" s="1087" t="str">
        <f t="shared" si="3"/>
        <v/>
      </c>
      <c r="AH48" s="1086" t="str">
        <f>IF(ISERROR('Agripp GRP Macros (EU, Asia) '!$AG48*(1-$H$4)),"",'Agripp GRP Macros (EU, Asia) '!$AG48*(1-$H$4))</f>
        <v/>
      </c>
      <c r="AI48" s="1088" t="str">
        <f t="shared" ref="AI48:AI51" si="10">IF(AF48="","",SUM(J48:AB48)*AE48)</f>
        <v/>
      </c>
      <c r="AJ48" s="956"/>
      <c r="AK48" s="956"/>
      <c r="AL48" s="956"/>
      <c r="AM48" s="956"/>
      <c r="AN48" s="956"/>
      <c r="AO48" s="956"/>
      <c r="AP48" s="956"/>
      <c r="AQ48" s="957"/>
      <c r="AR48" s="957"/>
      <c r="AS48" s="957"/>
      <c r="AT48" s="957"/>
      <c r="AU48" s="957"/>
      <c r="AV48" s="957"/>
      <c r="AW48" s="957" t="str">
        <f>IF(VLOOKUP($A48,'Data (new)'!$A:$T,14,0)="","",VLOOKUP($A48,'Data (new)'!$A:$T,14,0))</f>
        <v>Edges</v>
      </c>
      <c r="AY48" s="771"/>
    </row>
    <row r="49" spans="1:51" ht="15" customHeight="1">
      <c r="A49" s="1038" t="s">
        <v>1752</v>
      </c>
      <c r="B49" s="1039" t="str">
        <f>IF(VLOOKUP($A49,'Data (new)'!$A:$T,2,0)="","",VLOOKUP($A49,'Data (new)'!$A:$T,2,0))</f>
        <v>AGP0247-G8</v>
      </c>
      <c r="C49" s="1725"/>
      <c r="D49" s="1733" t="str">
        <f>IF(VLOOKUP($A49,'Data (new)'!A:T,6,0)="","",HYPERLINK(VLOOKUP($A49,'Data (new)'!A:T,7,0), VLOOKUP($A49,'Data (new)'!A:T,6,0)))</f>
        <v xml:space="preserve">Fenix 2 </v>
      </c>
      <c r="E49" s="1731" t="str">
        <f>IF(VLOOKUP($A49,'Data (new)'!$A:$T,10,0)="","",VLOOKUP($A49,'Data (new)'!$A:$T,10,0))</f>
        <v>S</v>
      </c>
      <c r="F49" s="1731">
        <f>IF(VLOOKUP($A49,'Data (new)'!$A:$T,11,0)="","",VLOOKUP($A49,'Data (new)'!$A:$T,11,0))</f>
        <v>1</v>
      </c>
      <c r="G49" s="1713" t="str">
        <f>IF(VLOOKUP($A49,'Data (new)'!$A:$T,14,0)="","",VLOOKUP($A49,'Data (new)'!$A:$T,14,0))</f>
        <v>Edges</v>
      </c>
      <c r="H49" s="1040" t="str">
        <f>IF(VLOOKUP($A49,'Data (new)'!$A:$T,8,0)="","",VLOOKUP($A49,'Data (new)'!$A:$T,8,0))</f>
        <v>Dual texture</v>
      </c>
      <c r="I49" s="1040">
        <f>IF(VLOOKUP($A49,'Data (new)'!$A:$T,16,0)="","",VLOOKUP($A49,'Data (new)'!$A:$T,16,0))</f>
        <v>187</v>
      </c>
      <c r="J49" s="1101"/>
      <c r="K49" s="1102"/>
      <c r="L49" s="1102"/>
      <c r="M49" s="1102"/>
      <c r="N49" s="1102"/>
      <c r="O49" s="1102"/>
      <c r="P49" s="1102"/>
      <c r="Q49" s="1102"/>
      <c r="R49" s="1102"/>
      <c r="S49" s="1102"/>
      <c r="T49" s="1102"/>
      <c r="U49" s="1102"/>
      <c r="V49" s="1102"/>
      <c r="W49" s="1103"/>
      <c r="X49" s="1102"/>
      <c r="Y49" s="1102"/>
      <c r="Z49" s="1102"/>
      <c r="AA49" s="1102"/>
      <c r="AB49" s="1104"/>
      <c r="AC49" s="1041"/>
      <c r="AD49" s="1041" t="s">
        <v>2649</v>
      </c>
      <c r="AE49" s="1081">
        <f>IF(VLOOKUP($A49,'Data (new)'!$A:$T,12,0)="","",VLOOKUP($A49,'Data (new)'!$A:$T,12,0))</f>
        <v>1.8547440000000002</v>
      </c>
      <c r="AF49" s="1082" t="str">
        <f t="shared" si="9"/>
        <v/>
      </c>
      <c r="AG49" s="1083" t="str">
        <f t="shared" si="3"/>
        <v/>
      </c>
      <c r="AH49" s="1082" t="str">
        <f>IF(ISERROR('Agripp GRP Macros (EU, Asia) '!$AG49*(1-$H$4)),"",'Agripp GRP Macros (EU, Asia) '!$AG49*(1-$H$4))</f>
        <v/>
      </c>
      <c r="AI49" s="1084" t="str">
        <f t="shared" si="10"/>
        <v/>
      </c>
      <c r="AJ49" s="956"/>
      <c r="AK49" s="956"/>
      <c r="AL49" s="956"/>
      <c r="AM49" s="956"/>
      <c r="AN49" s="956"/>
      <c r="AO49" s="956"/>
      <c r="AP49" s="956"/>
      <c r="AQ49" s="957"/>
      <c r="AR49" s="957"/>
      <c r="AS49" s="957"/>
      <c r="AT49" s="957"/>
      <c r="AU49" s="957"/>
      <c r="AV49" s="957"/>
      <c r="AW49" s="957" t="str">
        <f>IF(VLOOKUP($A49,'Data (new)'!$A:$T,14,0)="","",VLOOKUP($A49,'Data (new)'!$A:$T,14,0))</f>
        <v>Edges</v>
      </c>
      <c r="AY49" s="771"/>
    </row>
    <row r="50" spans="1:51" ht="15" customHeight="1">
      <c r="A50" s="1046" t="s">
        <v>1753</v>
      </c>
      <c r="B50" s="1047" t="str">
        <f>IF(VLOOKUP($A50,'Data (new)'!$A:$T,2,0)="","",VLOOKUP($A50,'Data (new)'!$A:$T,2,0))</f>
        <v>AGP0248-G7</v>
      </c>
      <c r="C50" s="1725"/>
      <c r="D50" s="1733" t="str">
        <f>IF(VLOOKUP($A50,'Data (new)'!A:T,6,0)="","",HYPERLINK(VLOOKUP($A50,'Data (new)'!A:T,7,0), VLOOKUP($A50,'Data (new)'!A:T,6,0)))</f>
        <v xml:space="preserve">Fenix 3 </v>
      </c>
      <c r="E50" s="1731" t="str">
        <f>IF(VLOOKUP($A50,'Data (new)'!$A:$T,10,0)="","",VLOOKUP($A50,'Data (new)'!$A:$T,10,0))</f>
        <v>S</v>
      </c>
      <c r="F50" s="1731">
        <f>IF(VLOOKUP($A50,'Data (new)'!$A:$T,11,0)="","",VLOOKUP($A50,'Data (new)'!$A:$T,11,0))</f>
        <v>1</v>
      </c>
      <c r="G50" s="1712" t="str">
        <f>IF(VLOOKUP($A50,'Data (new)'!$A:$T,14,0)="","",VLOOKUP($A50,'Data (new)'!$A:$T,14,0))</f>
        <v>Edges</v>
      </c>
      <c r="H50" s="1049" t="str">
        <f>IF(VLOOKUP($A50,'Data (new)'!$A:$T,8,0)="","",VLOOKUP($A50,'Data (new)'!$A:$T,8,0))</f>
        <v>Full friction</v>
      </c>
      <c r="I50" s="1050">
        <f>IF(VLOOKUP($A50,'Data (new)'!$A:$T,16,0)="","",VLOOKUP($A50,'Data (new)'!$A:$T,16,0))</f>
        <v>149</v>
      </c>
      <c r="J50" s="1097"/>
      <c r="K50" s="1098"/>
      <c r="L50" s="1098"/>
      <c r="M50" s="1098"/>
      <c r="N50" s="1098"/>
      <c r="O50" s="1098"/>
      <c r="P50" s="1098"/>
      <c r="Q50" s="1098"/>
      <c r="R50" s="1098"/>
      <c r="S50" s="1098"/>
      <c r="T50" s="1098"/>
      <c r="U50" s="1098"/>
      <c r="V50" s="1098"/>
      <c r="W50" s="1099"/>
      <c r="X50" s="1098"/>
      <c r="Y50" s="1098"/>
      <c r="Z50" s="1098"/>
      <c r="AA50" s="1098"/>
      <c r="AB50" s="1100"/>
      <c r="AC50" s="1033"/>
      <c r="AD50" s="1033"/>
      <c r="AE50" s="1085">
        <f>IF(VLOOKUP($A50,'Data (new)'!$A:$T,12,0)="","",VLOOKUP($A50,'Data (new)'!$A:$T,12,0))</f>
        <v>1.4027864000000003</v>
      </c>
      <c r="AF50" s="1086" t="str">
        <f t="shared" si="9"/>
        <v/>
      </c>
      <c r="AG50" s="1087" t="str">
        <f t="shared" si="3"/>
        <v/>
      </c>
      <c r="AH50" s="1086" t="str">
        <f>IF(ISERROR('Agripp GRP Macros (EU, Asia) '!$AG50*(1-$H$4)),"",'Agripp GRP Macros (EU, Asia) '!$AG50*(1-$H$4))</f>
        <v/>
      </c>
      <c r="AI50" s="1088" t="str">
        <f t="shared" si="10"/>
        <v/>
      </c>
      <c r="AJ50" s="956"/>
      <c r="AK50" s="956"/>
      <c r="AL50" s="956"/>
      <c r="AM50" s="956"/>
      <c r="AN50" s="956"/>
      <c r="AO50" s="956"/>
      <c r="AP50" s="956"/>
      <c r="AQ50" s="957"/>
      <c r="AR50" s="957"/>
      <c r="AS50" s="957"/>
      <c r="AT50" s="957"/>
      <c r="AU50" s="957"/>
      <c r="AV50" s="957"/>
      <c r="AW50" s="957" t="str">
        <f>IF(VLOOKUP($A50,'Data (new)'!$A:$T,14,0)="","",VLOOKUP($A50,'Data (new)'!$A:$T,14,0))</f>
        <v>Edges</v>
      </c>
      <c r="AY50" s="771"/>
    </row>
    <row r="51" spans="1:51" ht="15" customHeight="1">
      <c r="A51" s="1038" t="s">
        <v>1754</v>
      </c>
      <c r="B51" s="1039" t="str">
        <f>IF(VLOOKUP($A51,'Data (new)'!$A:$T,2,0)="","",VLOOKUP($A51,'Data (new)'!$A:$T,2,0))</f>
        <v>AGP0248-G8</v>
      </c>
      <c r="C51" s="1725"/>
      <c r="D51" s="1733" t="str">
        <f>IF(VLOOKUP($A51,'Data (new)'!A:T,6,0)="","",HYPERLINK(VLOOKUP($A51,'Data (new)'!A:T,7,0), VLOOKUP($A51,'Data (new)'!A:T,6,0)))</f>
        <v xml:space="preserve">Fenix 3 </v>
      </c>
      <c r="E51" s="1731" t="str">
        <f>IF(VLOOKUP($A51,'Data (new)'!$A:$T,10,0)="","",VLOOKUP($A51,'Data (new)'!$A:$T,10,0))</f>
        <v>S</v>
      </c>
      <c r="F51" s="1731">
        <f>IF(VLOOKUP($A51,'Data (new)'!$A:$T,11,0)="","",VLOOKUP($A51,'Data (new)'!$A:$T,11,0))</f>
        <v>1</v>
      </c>
      <c r="G51" s="1713" t="str">
        <f>IF(VLOOKUP($A51,'Data (new)'!$A:$T,14,0)="","",VLOOKUP($A51,'Data (new)'!$A:$T,14,0))</f>
        <v>Edges</v>
      </c>
      <c r="H51" s="1040" t="str">
        <f>IF(VLOOKUP($A51,'Data (new)'!$A:$T,8,0)="","",VLOOKUP($A51,'Data (new)'!$A:$T,8,0))</f>
        <v>Dual texture</v>
      </c>
      <c r="I51" s="1040">
        <f>IF(VLOOKUP($A51,'Data (new)'!$A:$T,16,0)="","",VLOOKUP($A51,'Data (new)'!$A:$T,16,0))</f>
        <v>181</v>
      </c>
      <c r="J51" s="1101"/>
      <c r="K51" s="1102"/>
      <c r="L51" s="1102"/>
      <c r="M51" s="1102"/>
      <c r="N51" s="1102"/>
      <c r="O51" s="1102"/>
      <c r="P51" s="1102"/>
      <c r="Q51" s="1102"/>
      <c r="R51" s="1102"/>
      <c r="S51" s="1102"/>
      <c r="T51" s="1102"/>
      <c r="U51" s="1102"/>
      <c r="V51" s="1102"/>
      <c r="W51" s="1103"/>
      <c r="X51" s="1102"/>
      <c r="Y51" s="1102"/>
      <c r="Z51" s="1102"/>
      <c r="AA51" s="1102"/>
      <c r="AB51" s="1104"/>
      <c r="AC51" s="1041"/>
      <c r="AD51" s="1041" t="s">
        <v>2649</v>
      </c>
      <c r="AE51" s="1081">
        <f>IF(VLOOKUP($A51,'Data (new)'!$A:$T,12,0)="","",VLOOKUP($A51,'Data (new)'!$A:$T,12,0))</f>
        <v>1.4027864000000003</v>
      </c>
      <c r="AF51" s="1082" t="str">
        <f t="shared" si="9"/>
        <v/>
      </c>
      <c r="AG51" s="1083" t="str">
        <f t="shared" si="3"/>
        <v/>
      </c>
      <c r="AH51" s="1082" t="str">
        <f>IF(ISERROR('Agripp GRP Macros (EU, Asia) '!$AG51*(1-$H$4)),"",'Agripp GRP Macros (EU, Asia) '!$AG51*(1-$H$4))</f>
        <v/>
      </c>
      <c r="AI51" s="1084" t="str">
        <f t="shared" si="10"/>
        <v/>
      </c>
      <c r="AJ51" s="956"/>
      <c r="AK51" s="956"/>
      <c r="AL51" s="956"/>
      <c r="AM51" s="956"/>
      <c r="AN51" s="956"/>
      <c r="AO51" s="956"/>
      <c r="AP51" s="956"/>
      <c r="AQ51" s="957"/>
      <c r="AR51" s="957"/>
      <c r="AS51" s="958"/>
      <c r="AT51" s="771"/>
      <c r="AU51" s="771"/>
      <c r="AV51" s="771"/>
      <c r="AW51" s="957" t="str">
        <f>IF(VLOOKUP($A51,'Data (new)'!$A:$T,14,0)="","",VLOOKUP($A51,'Data (new)'!$A:$T,14,0))</f>
        <v>Edges</v>
      </c>
      <c r="AX51" s="959"/>
      <c r="AY51" s="771"/>
    </row>
    <row r="52" spans="1:51" ht="15" customHeight="1">
      <c r="A52" s="1046" t="s">
        <v>1755</v>
      </c>
      <c r="B52" s="1047" t="str">
        <f>IF(VLOOKUP($A52,'Data (new)'!$A:$T,2,0)="","",VLOOKUP($A52,'Data (new)'!$A:$T,2,0))</f>
        <v>AGP0249-G7</v>
      </c>
      <c r="C52" s="1725"/>
      <c r="D52" s="1733" t="str">
        <f>IF(VLOOKUP($A52,'Data (new)'!A:T,6,0)="","",HYPERLINK(VLOOKUP($A52,'Data (new)'!A:T,7,0), VLOOKUP($A52,'Data (new)'!A:T,6,0)))</f>
        <v xml:space="preserve">Fenix 4 </v>
      </c>
      <c r="E52" s="1731" t="str">
        <f>IF(VLOOKUP($A52,'Data (new)'!$A:$T,10,0)="","",VLOOKUP($A52,'Data (new)'!$A:$T,10,0))</f>
        <v>S</v>
      </c>
      <c r="F52" s="1731">
        <f>IF(VLOOKUP($A52,'Data (new)'!$A:$T,11,0)="","",VLOOKUP($A52,'Data (new)'!$A:$T,11,0))</f>
        <v>1</v>
      </c>
      <c r="G52" s="1712" t="str">
        <f>IF(VLOOKUP($A52,'Data (new)'!$A:$T,14,0)="","",VLOOKUP($A52,'Data (new)'!$A:$T,14,0))</f>
        <v>Edges</v>
      </c>
      <c r="H52" s="1049" t="str">
        <f>IF(VLOOKUP($A52,'Data (new)'!$A:$T,8,0)="","",VLOOKUP($A52,'Data (new)'!$A:$T,8,0))</f>
        <v>Full friction</v>
      </c>
      <c r="I52" s="1050">
        <f>IF(VLOOKUP($A52,'Data (new)'!$A:$T,16,0)="","",VLOOKUP($A52,'Data (new)'!$A:$T,16,0))</f>
        <v>141</v>
      </c>
      <c r="J52" s="1097"/>
      <c r="K52" s="1098"/>
      <c r="L52" s="1098"/>
      <c r="M52" s="1098"/>
      <c r="N52" s="1098"/>
      <c r="O52" s="1098"/>
      <c r="P52" s="1098"/>
      <c r="Q52" s="1098"/>
      <c r="R52" s="1098"/>
      <c r="S52" s="1098"/>
      <c r="T52" s="1098"/>
      <c r="U52" s="1098"/>
      <c r="V52" s="1098"/>
      <c r="W52" s="1099"/>
      <c r="X52" s="1098"/>
      <c r="Y52" s="1098"/>
      <c r="Z52" s="1098"/>
      <c r="AA52" s="1098"/>
      <c r="AB52" s="1100"/>
      <c r="AC52" s="1033"/>
      <c r="AD52" s="1033"/>
      <c r="AE52" s="1085">
        <f>IF(VLOOKUP($A52,'Data (new)'!$A:$T,12,0)="","",VLOOKUP($A52,'Data (new)'!$A:$T,12,0))</f>
        <v>1.3582272000000002</v>
      </c>
      <c r="AF52" s="1086" t="str">
        <f t="shared" ref="AF52:AF95" si="11">IF(SUM(J52:AB52)=0,"",SUM(J52:AB52))</f>
        <v/>
      </c>
      <c r="AG52" s="1087" t="str">
        <f t="shared" si="3"/>
        <v/>
      </c>
      <c r="AH52" s="1086" t="str">
        <f>IF(ISERROR('Agripp GRP Macros (EU, Asia) '!$AG52*(1-$H$4)),"",'Agripp GRP Macros (EU, Asia) '!$AG52*(1-$H$4))</f>
        <v/>
      </c>
      <c r="AI52" s="1088" t="str">
        <f t="shared" ref="AI52:AI95" si="12">IF(AF52="","",SUM(J52:AB52)*AE52)</f>
        <v/>
      </c>
      <c r="AJ52" s="956"/>
      <c r="AK52" s="956"/>
      <c r="AL52" s="956"/>
      <c r="AM52" s="956"/>
      <c r="AN52" s="956"/>
      <c r="AO52" s="956"/>
      <c r="AP52" s="956"/>
      <c r="AQ52" s="957"/>
      <c r="AR52" s="957"/>
      <c r="AS52" s="958"/>
      <c r="AT52" s="771"/>
      <c r="AU52" s="771"/>
      <c r="AV52" s="771"/>
      <c r="AW52" s="957" t="str">
        <f>IF(VLOOKUP($A52,'Data (new)'!$A:$T,14,0)="","",VLOOKUP($A52,'Data (new)'!$A:$T,14,0))</f>
        <v>Edges</v>
      </c>
      <c r="AX52" s="959"/>
      <c r="AY52" s="771"/>
    </row>
    <row r="53" spans="1:51" ht="15" customHeight="1">
      <c r="A53" s="1038" t="s">
        <v>1756</v>
      </c>
      <c r="B53" s="1039" t="str">
        <f>IF(VLOOKUP($A53,'Data (new)'!$A:$T,2,0)="","",VLOOKUP($A53,'Data (new)'!$A:$T,2,0))</f>
        <v>AGP0249-G8</v>
      </c>
      <c r="C53" s="1725"/>
      <c r="D53" s="1733" t="str">
        <f>IF(VLOOKUP($A53,'Data (new)'!A:T,6,0)="","",HYPERLINK(VLOOKUP($A53,'Data (new)'!A:T,7,0), VLOOKUP($A53,'Data (new)'!A:T,6,0)))</f>
        <v xml:space="preserve">Fenix 4 </v>
      </c>
      <c r="E53" s="1731" t="str">
        <f>IF(VLOOKUP($A53,'Data (new)'!$A:$T,10,0)="","",VLOOKUP($A53,'Data (new)'!$A:$T,10,0))</f>
        <v>S</v>
      </c>
      <c r="F53" s="1731">
        <f>IF(VLOOKUP($A53,'Data (new)'!$A:$T,11,0)="","",VLOOKUP($A53,'Data (new)'!$A:$T,11,0))</f>
        <v>1</v>
      </c>
      <c r="G53" s="1713" t="str">
        <f>IF(VLOOKUP($A53,'Data (new)'!$A:$T,14,0)="","",VLOOKUP($A53,'Data (new)'!$A:$T,14,0))</f>
        <v>Edges</v>
      </c>
      <c r="H53" s="1040" t="str">
        <f>IF(VLOOKUP($A53,'Data (new)'!$A:$T,8,0)="","",VLOOKUP($A53,'Data (new)'!$A:$T,8,0))</f>
        <v>Dual texture</v>
      </c>
      <c r="I53" s="1040">
        <f>IF(VLOOKUP($A53,'Data (new)'!$A:$T,16,0)="","",VLOOKUP($A53,'Data (new)'!$A:$T,16,0))</f>
        <v>170</v>
      </c>
      <c r="J53" s="1101"/>
      <c r="K53" s="1102"/>
      <c r="L53" s="1102"/>
      <c r="M53" s="1102"/>
      <c r="N53" s="1102"/>
      <c r="O53" s="1102"/>
      <c r="P53" s="1102"/>
      <c r="Q53" s="1102"/>
      <c r="R53" s="1102"/>
      <c r="S53" s="1102"/>
      <c r="T53" s="1102"/>
      <c r="U53" s="1102"/>
      <c r="V53" s="1102"/>
      <c r="W53" s="1103"/>
      <c r="X53" s="1102"/>
      <c r="Y53" s="1102"/>
      <c r="Z53" s="1102"/>
      <c r="AA53" s="1102"/>
      <c r="AB53" s="1104"/>
      <c r="AC53" s="1041"/>
      <c r="AD53" s="1041" t="s">
        <v>2649</v>
      </c>
      <c r="AE53" s="1081">
        <f>IF(VLOOKUP($A53,'Data (new)'!$A:$T,12,0)="","",VLOOKUP($A53,'Data (new)'!$A:$T,12,0))</f>
        <v>1.3582272000000002</v>
      </c>
      <c r="AF53" s="1082" t="str">
        <f t="shared" si="11"/>
        <v/>
      </c>
      <c r="AG53" s="1083" t="str">
        <f t="shared" si="3"/>
        <v/>
      </c>
      <c r="AH53" s="1082" t="str">
        <f>IF(ISERROR('Agripp GRP Macros (EU, Asia) '!$AG53*(1-$H$4)),"",'Agripp GRP Macros (EU, Asia) '!$AG53*(1-$H$4))</f>
        <v/>
      </c>
      <c r="AI53" s="1084" t="str">
        <f t="shared" si="12"/>
        <v/>
      </c>
      <c r="AJ53" s="956"/>
      <c r="AK53" s="956"/>
      <c r="AL53" s="956"/>
      <c r="AM53" s="956"/>
      <c r="AN53" s="956"/>
      <c r="AO53" s="956"/>
      <c r="AP53" s="956"/>
      <c r="AQ53" s="957"/>
      <c r="AR53" s="957"/>
      <c r="AS53" s="958"/>
      <c r="AT53" s="771"/>
      <c r="AU53" s="771"/>
      <c r="AV53" s="771"/>
      <c r="AW53" s="957" t="str">
        <f>IF(VLOOKUP($A53,'Data (new)'!$A:$T,14,0)="","",VLOOKUP($A53,'Data (new)'!$A:$T,14,0))</f>
        <v>Edges</v>
      </c>
      <c r="AX53" s="959"/>
      <c r="AY53" s="771"/>
    </row>
    <row r="54" spans="1:51" ht="15" customHeight="1">
      <c r="A54" s="1046" t="s">
        <v>1757</v>
      </c>
      <c r="B54" s="1047" t="str">
        <f>IF(VLOOKUP($A54,'Data (new)'!$A:$T,2,0)="","",VLOOKUP($A54,'Data (new)'!$A:$T,2,0))</f>
        <v>AGP0250-G7</v>
      </c>
      <c r="C54" s="1725"/>
      <c r="D54" s="1733" t="str">
        <f>IF(VLOOKUP($A54,'Data (new)'!A:T,6,0)="","",HYPERLINK(VLOOKUP($A54,'Data (new)'!A:T,7,0), VLOOKUP($A54,'Data (new)'!A:T,6,0)))</f>
        <v xml:space="preserve">Fenix 5 </v>
      </c>
      <c r="E54" s="1731" t="str">
        <f>IF(VLOOKUP($A54,'Data (new)'!$A:$T,10,0)="","",VLOOKUP($A54,'Data (new)'!$A:$T,10,0))</f>
        <v>S</v>
      </c>
      <c r="F54" s="1731">
        <f>IF(VLOOKUP($A54,'Data (new)'!$A:$T,11,0)="","",VLOOKUP($A54,'Data (new)'!$A:$T,11,0))</f>
        <v>1</v>
      </c>
      <c r="G54" s="1712" t="str">
        <f>IF(VLOOKUP($A54,'Data (new)'!$A:$T,14,0)="","",VLOOKUP($A54,'Data (new)'!$A:$T,14,0))</f>
        <v>Edges</v>
      </c>
      <c r="H54" s="1049" t="str">
        <f>IF(VLOOKUP($A54,'Data (new)'!$A:$T,8,0)="","",VLOOKUP($A54,'Data (new)'!$A:$T,8,0))</f>
        <v>Full friction</v>
      </c>
      <c r="I54" s="1050">
        <f>IF(VLOOKUP($A54,'Data (new)'!$A:$T,16,0)="","",VLOOKUP($A54,'Data (new)'!$A:$T,16,0))</f>
        <v>127</v>
      </c>
      <c r="J54" s="1097"/>
      <c r="K54" s="1098"/>
      <c r="L54" s="1098"/>
      <c r="M54" s="1098"/>
      <c r="N54" s="1098"/>
      <c r="O54" s="1098"/>
      <c r="P54" s="1098"/>
      <c r="Q54" s="1098"/>
      <c r="R54" s="1098"/>
      <c r="S54" s="1098"/>
      <c r="T54" s="1098"/>
      <c r="U54" s="1098"/>
      <c r="V54" s="1098"/>
      <c r="W54" s="1099"/>
      <c r="X54" s="1098"/>
      <c r="Y54" s="1098"/>
      <c r="Z54" s="1098"/>
      <c r="AA54" s="1098"/>
      <c r="AB54" s="1100"/>
      <c r="AC54" s="1033"/>
      <c r="AD54" s="1033"/>
      <c r="AE54" s="1085">
        <f>IF(VLOOKUP($A54,'Data (new)'!$A:$T,12,0)="","",VLOOKUP($A54,'Data (new)'!$A:$T,12,0))</f>
        <v>1.154528</v>
      </c>
      <c r="AF54" s="1086" t="str">
        <f t="shared" si="11"/>
        <v/>
      </c>
      <c r="AG54" s="1087" t="str">
        <f t="shared" si="3"/>
        <v/>
      </c>
      <c r="AH54" s="1086" t="str">
        <f>IF(ISERROR('Agripp GRP Macros (EU, Asia) '!$AG54*(1-$H$4)),"",'Agripp GRP Macros (EU, Asia) '!$AG54*(1-$H$4))</f>
        <v/>
      </c>
      <c r="AI54" s="1088" t="str">
        <f t="shared" si="12"/>
        <v/>
      </c>
      <c r="AJ54" s="956"/>
      <c r="AK54" s="956"/>
      <c r="AL54" s="956"/>
      <c r="AM54" s="956"/>
      <c r="AN54" s="956"/>
      <c r="AO54" s="956"/>
      <c r="AP54" s="956"/>
      <c r="AQ54" s="957"/>
      <c r="AR54" s="957"/>
      <c r="AS54" s="958"/>
      <c r="AT54" s="771"/>
      <c r="AU54" s="771"/>
      <c r="AV54" s="771"/>
      <c r="AW54" s="957" t="str">
        <f>IF(VLOOKUP($A54,'Data (new)'!$A:$T,14,0)="","",VLOOKUP($A54,'Data (new)'!$A:$T,14,0))</f>
        <v>Edges</v>
      </c>
      <c r="AX54" s="959"/>
      <c r="AY54" s="771"/>
    </row>
    <row r="55" spans="1:51" ht="15" customHeight="1">
      <c r="A55" s="1038" t="s">
        <v>1758</v>
      </c>
      <c r="B55" s="1039" t="str">
        <f>IF(VLOOKUP($A55,'Data (new)'!$A:$T,2,0)="","",VLOOKUP($A55,'Data (new)'!$A:$T,2,0))</f>
        <v>AGP0250-G8</v>
      </c>
      <c r="C55" s="1725"/>
      <c r="D55" s="1733" t="str">
        <f>IF(VLOOKUP($A55,'Data (new)'!A:T,6,0)="","",HYPERLINK(VLOOKUP($A55,'Data (new)'!A:T,7,0), VLOOKUP($A55,'Data (new)'!A:T,6,0)))</f>
        <v xml:space="preserve">Fenix 5 </v>
      </c>
      <c r="E55" s="1731" t="str">
        <f>IF(VLOOKUP($A55,'Data (new)'!$A:$T,10,0)="","",VLOOKUP($A55,'Data (new)'!$A:$T,10,0))</f>
        <v>S</v>
      </c>
      <c r="F55" s="1731">
        <f>IF(VLOOKUP($A55,'Data (new)'!$A:$T,11,0)="","",VLOOKUP($A55,'Data (new)'!$A:$T,11,0))</f>
        <v>1</v>
      </c>
      <c r="G55" s="1713" t="str">
        <f>IF(VLOOKUP($A55,'Data (new)'!$A:$T,14,0)="","",VLOOKUP($A55,'Data (new)'!$A:$T,14,0))</f>
        <v>Edges</v>
      </c>
      <c r="H55" s="1040" t="str">
        <f>IF(VLOOKUP($A55,'Data (new)'!$A:$T,8,0)="","",VLOOKUP($A55,'Data (new)'!$A:$T,8,0))</f>
        <v>Dual texture</v>
      </c>
      <c r="I55" s="1040">
        <f>IF(VLOOKUP($A55,'Data (new)'!$A:$T,16,0)="","",VLOOKUP($A55,'Data (new)'!$A:$T,16,0))</f>
        <v>153</v>
      </c>
      <c r="J55" s="1101"/>
      <c r="K55" s="1102"/>
      <c r="L55" s="1102"/>
      <c r="M55" s="1102"/>
      <c r="N55" s="1102"/>
      <c r="O55" s="1102"/>
      <c r="P55" s="1102"/>
      <c r="Q55" s="1102"/>
      <c r="R55" s="1102"/>
      <c r="S55" s="1102"/>
      <c r="T55" s="1102"/>
      <c r="U55" s="1102"/>
      <c r="V55" s="1102"/>
      <c r="W55" s="1103"/>
      <c r="X55" s="1102"/>
      <c r="Y55" s="1102"/>
      <c r="Z55" s="1102"/>
      <c r="AA55" s="1102"/>
      <c r="AB55" s="1104"/>
      <c r="AC55" s="1041"/>
      <c r="AD55" s="1041" t="s">
        <v>2649</v>
      </c>
      <c r="AE55" s="1081">
        <f>IF(VLOOKUP($A55,'Data (new)'!$A:$T,12,0)="","",VLOOKUP($A55,'Data (new)'!$A:$T,12,0))</f>
        <v>1.154528</v>
      </c>
      <c r="AF55" s="1082" t="str">
        <f t="shared" si="11"/>
        <v/>
      </c>
      <c r="AG55" s="1083" t="str">
        <f t="shared" si="3"/>
        <v/>
      </c>
      <c r="AH55" s="1082" t="str">
        <f>IF(ISERROR('Agripp GRP Macros (EU, Asia) '!$AG55*(1-$H$4)),"",'Agripp GRP Macros (EU, Asia) '!$AG55*(1-$H$4))</f>
        <v/>
      </c>
      <c r="AI55" s="1084" t="str">
        <f t="shared" si="12"/>
        <v/>
      </c>
      <c r="AJ55" s="956"/>
      <c r="AK55" s="956"/>
      <c r="AL55" s="956"/>
      <c r="AM55" s="956"/>
      <c r="AN55" s="956"/>
      <c r="AO55" s="956"/>
      <c r="AP55" s="956"/>
      <c r="AQ55" s="957"/>
      <c r="AR55" s="957"/>
      <c r="AS55" s="958"/>
      <c r="AT55" s="771"/>
      <c r="AU55" s="771"/>
      <c r="AV55" s="771"/>
      <c r="AW55" s="957" t="str">
        <f>IF(VLOOKUP($A55,'Data (new)'!$A:$T,14,0)="","",VLOOKUP($A55,'Data (new)'!$A:$T,14,0))</f>
        <v>Edges</v>
      </c>
      <c r="AX55" s="959"/>
      <c r="AY55" s="771"/>
    </row>
    <row r="56" spans="1:51" ht="15" customHeight="1">
      <c r="A56" s="1046" t="s">
        <v>1759</v>
      </c>
      <c r="B56" s="1047" t="str">
        <f>IF(VLOOKUP($A56,'Data (new)'!$A:$T,2,0)="","",VLOOKUP($A56,'Data (new)'!$A:$T,2,0))</f>
        <v>AGP0251-G7</v>
      </c>
      <c r="C56" s="1725"/>
      <c r="D56" s="1733" t="str">
        <f>IF(VLOOKUP($A56,'Data (new)'!A:T,6,0)="","",HYPERLINK(VLOOKUP($A56,'Data (new)'!A:T,7,0), VLOOKUP($A56,'Data (new)'!A:T,6,0)))</f>
        <v xml:space="preserve">Jaguar 1 </v>
      </c>
      <c r="E56" s="1731" t="str">
        <f>IF(VLOOKUP($A56,'Data (new)'!$A:$T,10,0)="","",VLOOKUP($A56,'Data (new)'!$A:$T,10,0))</f>
        <v>XS</v>
      </c>
      <c r="F56" s="1731">
        <f>IF(VLOOKUP($A56,'Data (new)'!$A:$T,11,0)="","",VLOOKUP($A56,'Data (new)'!$A:$T,11,0))</f>
        <v>1</v>
      </c>
      <c r="G56" s="1712" t="str">
        <f>IF(VLOOKUP($A56,'Data (new)'!$A:$T,14,0)="","",VLOOKUP($A56,'Data (new)'!$A:$T,14,0))</f>
        <v>Pinches</v>
      </c>
      <c r="H56" s="1049" t="str">
        <f>IF(VLOOKUP($A56,'Data (new)'!$A:$T,8,0)="","",VLOOKUP($A56,'Data (new)'!$A:$T,8,0))</f>
        <v>Full friction</v>
      </c>
      <c r="I56" s="1050">
        <f>IF(VLOOKUP($A56,'Data (new)'!$A:$T,16,0)="","",VLOOKUP($A56,'Data (new)'!$A:$T,16,0))</f>
        <v>126</v>
      </c>
      <c r="J56" s="1097"/>
      <c r="K56" s="1098"/>
      <c r="L56" s="1098"/>
      <c r="M56" s="1098"/>
      <c r="N56" s="1098"/>
      <c r="O56" s="1098"/>
      <c r="P56" s="1098"/>
      <c r="Q56" s="1098"/>
      <c r="R56" s="1098"/>
      <c r="S56" s="1098"/>
      <c r="T56" s="1098"/>
      <c r="U56" s="1098"/>
      <c r="V56" s="1098"/>
      <c r="W56" s="1099"/>
      <c r="X56" s="1098"/>
      <c r="Y56" s="1098"/>
      <c r="Z56" s="1098"/>
      <c r="AA56" s="1098"/>
      <c r="AB56" s="1100"/>
      <c r="AC56" s="1033"/>
      <c r="AD56" s="1033"/>
      <c r="AE56" s="1085">
        <f>IF(VLOOKUP($A56,'Data (new)'!$A:$T,12,0)="","",VLOOKUP($A56,'Data (new)'!$A:$T,12,0))</f>
        <v>1.0908720000000001</v>
      </c>
      <c r="AF56" s="1086" t="str">
        <f t="shared" si="11"/>
        <v/>
      </c>
      <c r="AG56" s="1087" t="str">
        <f t="shared" si="3"/>
        <v/>
      </c>
      <c r="AH56" s="1086" t="str">
        <f>IF(ISERROR('Agripp GRP Macros (EU, Asia) '!$AG56*(1-$H$4)),"",'Agripp GRP Macros (EU, Asia) '!$AG56*(1-$H$4))</f>
        <v/>
      </c>
      <c r="AI56" s="1088" t="str">
        <f t="shared" si="12"/>
        <v/>
      </c>
      <c r="AJ56" s="956"/>
      <c r="AK56" s="956"/>
      <c r="AL56" s="956"/>
      <c r="AM56" s="956"/>
      <c r="AN56" s="956"/>
      <c r="AO56" s="956"/>
      <c r="AP56" s="956"/>
      <c r="AQ56" s="957"/>
      <c r="AR56" s="957"/>
      <c r="AS56" s="958"/>
      <c r="AT56" s="771"/>
      <c r="AU56" s="771"/>
      <c r="AV56" s="771"/>
      <c r="AW56" s="957" t="str">
        <f>IF(VLOOKUP($A56,'Data (new)'!$A:$T,14,0)="","",VLOOKUP($A56,'Data (new)'!$A:$T,14,0))</f>
        <v>Pinches</v>
      </c>
      <c r="AX56" s="959"/>
      <c r="AY56" s="771"/>
    </row>
    <row r="57" spans="1:51" ht="15" customHeight="1">
      <c r="A57" s="1038" t="s">
        <v>1760</v>
      </c>
      <c r="B57" s="1039" t="str">
        <f>IF(VLOOKUP($A57,'Data (new)'!$A:$T,2,0)="","",VLOOKUP($A57,'Data (new)'!$A:$T,2,0))</f>
        <v>AGP0251-G8</v>
      </c>
      <c r="C57" s="1725"/>
      <c r="D57" s="1733" t="str">
        <f>IF(VLOOKUP($A57,'Data (new)'!A:T,6,0)="","",HYPERLINK(VLOOKUP($A57,'Data (new)'!A:T,7,0), VLOOKUP($A57,'Data (new)'!A:T,6,0)))</f>
        <v xml:space="preserve">Jaguar 1 </v>
      </c>
      <c r="E57" s="1731" t="str">
        <f>IF(VLOOKUP($A57,'Data (new)'!$A:$T,10,0)="","",VLOOKUP($A57,'Data (new)'!$A:$T,10,0))</f>
        <v>XS</v>
      </c>
      <c r="F57" s="1731">
        <f>IF(VLOOKUP($A57,'Data (new)'!$A:$T,11,0)="","",VLOOKUP($A57,'Data (new)'!$A:$T,11,0))</f>
        <v>1</v>
      </c>
      <c r="G57" s="1713" t="str">
        <f>IF(VLOOKUP($A57,'Data (new)'!$A:$T,14,0)="","",VLOOKUP($A57,'Data (new)'!$A:$T,14,0))</f>
        <v>Pinches</v>
      </c>
      <c r="H57" s="1040" t="str">
        <f>IF(VLOOKUP($A57,'Data (new)'!$A:$T,8,0)="","",VLOOKUP($A57,'Data (new)'!$A:$T,8,0))</f>
        <v>Dual texture</v>
      </c>
      <c r="I57" s="1040">
        <f>IF(VLOOKUP($A57,'Data (new)'!$A:$T,16,0)="","",VLOOKUP($A57,'Data (new)'!$A:$T,16,0))</f>
        <v>152</v>
      </c>
      <c r="J57" s="1101"/>
      <c r="K57" s="1102"/>
      <c r="L57" s="1102"/>
      <c r="M57" s="1102"/>
      <c r="N57" s="1102"/>
      <c r="O57" s="1102"/>
      <c r="P57" s="1102"/>
      <c r="Q57" s="1102"/>
      <c r="R57" s="1102"/>
      <c r="S57" s="1102"/>
      <c r="T57" s="1102"/>
      <c r="U57" s="1102"/>
      <c r="V57" s="1102"/>
      <c r="W57" s="1103"/>
      <c r="X57" s="1102"/>
      <c r="Y57" s="1102"/>
      <c r="Z57" s="1102"/>
      <c r="AA57" s="1102"/>
      <c r="AB57" s="1104"/>
      <c r="AC57" s="1041"/>
      <c r="AD57" s="1041" t="s">
        <v>2649</v>
      </c>
      <c r="AE57" s="1081">
        <f>IF(VLOOKUP($A57,'Data (new)'!$A:$T,12,0)="","",VLOOKUP($A57,'Data (new)'!$A:$T,12,0))</f>
        <v>1.0908720000000001</v>
      </c>
      <c r="AF57" s="1082" t="str">
        <f t="shared" si="11"/>
        <v/>
      </c>
      <c r="AG57" s="1083" t="str">
        <f t="shared" si="3"/>
        <v/>
      </c>
      <c r="AH57" s="1082" t="str">
        <f>IF(ISERROR('Agripp GRP Macros (EU, Asia) '!$AG57*(1-$H$4)),"",'Agripp GRP Macros (EU, Asia) '!$AG57*(1-$H$4))</f>
        <v/>
      </c>
      <c r="AI57" s="1084" t="str">
        <f t="shared" si="12"/>
        <v/>
      </c>
      <c r="AJ57" s="956"/>
      <c r="AK57" s="956"/>
      <c r="AL57" s="956"/>
      <c r="AM57" s="956"/>
      <c r="AN57" s="956"/>
      <c r="AO57" s="956"/>
      <c r="AP57" s="956"/>
      <c r="AQ57" s="957"/>
      <c r="AR57" s="957"/>
      <c r="AS57" s="957"/>
      <c r="AT57" s="957"/>
      <c r="AU57" s="957"/>
      <c r="AV57" s="957"/>
      <c r="AW57" s="957" t="str">
        <f>IF(VLOOKUP($A57,'Data (new)'!$A:$T,14,0)="","",VLOOKUP($A57,'Data (new)'!$A:$T,14,0))</f>
        <v>Pinches</v>
      </c>
      <c r="AY57" s="771"/>
    </row>
    <row r="58" spans="1:51" ht="15" customHeight="1">
      <c r="A58" s="1046" t="s">
        <v>1761</v>
      </c>
      <c r="B58" s="1047" t="str">
        <f>IF(VLOOKUP($A58,'Data (new)'!$A:$T,2,0)="","",VLOOKUP($A58,'Data (new)'!$A:$T,2,0))</f>
        <v>AGP0252-G7</v>
      </c>
      <c r="C58" s="1725"/>
      <c r="D58" s="1733" t="str">
        <f>IF(VLOOKUP($A58,'Data (new)'!A:T,6,0)="","",HYPERLINK(VLOOKUP($A58,'Data (new)'!A:T,7,0), VLOOKUP($A58,'Data (new)'!A:T,6,0)))</f>
        <v xml:space="preserve">Jaguar 2 </v>
      </c>
      <c r="E58" s="1731" t="str">
        <f>IF(VLOOKUP($A58,'Data (new)'!$A:$T,10,0)="","",VLOOKUP($A58,'Data (new)'!$A:$T,10,0))</f>
        <v>S</v>
      </c>
      <c r="F58" s="1731">
        <f>IF(VLOOKUP($A58,'Data (new)'!$A:$T,11,0)="","",VLOOKUP($A58,'Data (new)'!$A:$T,11,0))</f>
        <v>1</v>
      </c>
      <c r="G58" s="1712" t="str">
        <f>IF(VLOOKUP($A58,'Data (new)'!$A:$T,14,0)="","",VLOOKUP($A58,'Data (new)'!$A:$T,14,0))</f>
        <v>Pinches</v>
      </c>
      <c r="H58" s="1049" t="str">
        <f>IF(VLOOKUP($A58,'Data (new)'!$A:$T,8,0)="","",VLOOKUP($A58,'Data (new)'!$A:$T,8,0))</f>
        <v>Full friction</v>
      </c>
      <c r="I58" s="1050">
        <f>IF(VLOOKUP($A58,'Data (new)'!$A:$T,16,0)="","",VLOOKUP($A58,'Data (new)'!$A:$T,16,0))</f>
        <v>137</v>
      </c>
      <c r="J58" s="1097"/>
      <c r="K58" s="1098"/>
      <c r="L58" s="1098"/>
      <c r="M58" s="1098"/>
      <c r="N58" s="1098"/>
      <c r="O58" s="1098"/>
      <c r="P58" s="1098"/>
      <c r="Q58" s="1098"/>
      <c r="R58" s="1098"/>
      <c r="S58" s="1098"/>
      <c r="T58" s="1098"/>
      <c r="U58" s="1098"/>
      <c r="V58" s="1098"/>
      <c r="W58" s="1099"/>
      <c r="X58" s="1098"/>
      <c r="Y58" s="1098"/>
      <c r="Z58" s="1098"/>
      <c r="AA58" s="1098"/>
      <c r="AB58" s="1100"/>
      <c r="AC58" s="1033"/>
      <c r="AD58" s="1033"/>
      <c r="AE58" s="1085">
        <f>IF(VLOOKUP($A58,'Data (new)'!$A:$T,12,0)="","",VLOOKUP($A58,'Data (new)'!$A:$T,12,0))</f>
        <v>1.154528</v>
      </c>
      <c r="AF58" s="1086" t="str">
        <f t="shared" si="11"/>
        <v/>
      </c>
      <c r="AG58" s="1087" t="str">
        <f t="shared" si="3"/>
        <v/>
      </c>
      <c r="AH58" s="1086" t="str">
        <f>IF(ISERROR('Agripp GRP Macros (EU, Asia) '!$AG58*(1-$H$4)),"",'Agripp GRP Macros (EU, Asia) '!$AG58*(1-$H$4))</f>
        <v/>
      </c>
      <c r="AI58" s="1088" t="str">
        <f t="shared" si="12"/>
        <v/>
      </c>
      <c r="AJ58" s="956"/>
      <c r="AK58" s="956"/>
      <c r="AL58" s="956"/>
      <c r="AM58" s="956"/>
      <c r="AN58" s="956"/>
      <c r="AO58" s="956"/>
      <c r="AP58" s="956"/>
      <c r="AQ58" s="957"/>
      <c r="AR58" s="957"/>
      <c r="AS58" s="957"/>
      <c r="AT58" s="957"/>
      <c r="AU58" s="957"/>
      <c r="AV58" s="957"/>
      <c r="AW58" s="957" t="str">
        <f>IF(VLOOKUP($A58,'Data (new)'!$A:$T,14,0)="","",VLOOKUP($A58,'Data (new)'!$A:$T,14,0))</f>
        <v>Pinches</v>
      </c>
      <c r="AY58" s="771"/>
    </row>
    <row r="59" spans="1:51" ht="15" customHeight="1">
      <c r="A59" s="1038" t="s">
        <v>1762</v>
      </c>
      <c r="B59" s="1039" t="str">
        <f>IF(VLOOKUP($A59,'Data (new)'!$A:$T,2,0)="","",VLOOKUP($A59,'Data (new)'!$A:$T,2,0))</f>
        <v>AGP0252-G8</v>
      </c>
      <c r="C59" s="1725"/>
      <c r="D59" s="1733" t="str">
        <f>IF(VLOOKUP($A59,'Data (new)'!A:T,6,0)="","",HYPERLINK(VLOOKUP($A59,'Data (new)'!A:T,7,0), VLOOKUP($A59,'Data (new)'!A:T,6,0)))</f>
        <v xml:space="preserve">Jaguar 2 </v>
      </c>
      <c r="E59" s="1731" t="str">
        <f>IF(VLOOKUP($A59,'Data (new)'!$A:$T,10,0)="","",VLOOKUP($A59,'Data (new)'!$A:$T,10,0))</f>
        <v>S</v>
      </c>
      <c r="F59" s="1731">
        <f>IF(VLOOKUP($A59,'Data (new)'!$A:$T,11,0)="","",VLOOKUP($A59,'Data (new)'!$A:$T,11,0))</f>
        <v>1</v>
      </c>
      <c r="G59" s="1713" t="str">
        <f>IF(VLOOKUP($A59,'Data (new)'!$A:$T,14,0)="","",VLOOKUP($A59,'Data (new)'!$A:$T,14,0))</f>
        <v>Pinches</v>
      </c>
      <c r="H59" s="1040" t="str">
        <f>IF(VLOOKUP($A59,'Data (new)'!$A:$T,8,0)="","",VLOOKUP($A59,'Data (new)'!$A:$T,8,0))</f>
        <v>Dual texture</v>
      </c>
      <c r="I59" s="1040">
        <f>IF(VLOOKUP($A59,'Data (new)'!$A:$T,16,0)="","",VLOOKUP($A59,'Data (new)'!$A:$T,16,0))</f>
        <v>168</v>
      </c>
      <c r="J59" s="1101"/>
      <c r="K59" s="1102"/>
      <c r="L59" s="1102"/>
      <c r="M59" s="1102"/>
      <c r="N59" s="1102"/>
      <c r="O59" s="1102"/>
      <c r="P59" s="1102"/>
      <c r="Q59" s="1102"/>
      <c r="R59" s="1102"/>
      <c r="S59" s="1102"/>
      <c r="T59" s="1102"/>
      <c r="U59" s="1102"/>
      <c r="V59" s="1102"/>
      <c r="W59" s="1103"/>
      <c r="X59" s="1102"/>
      <c r="Y59" s="1102"/>
      <c r="Z59" s="1102"/>
      <c r="AA59" s="1102"/>
      <c r="AB59" s="1104"/>
      <c r="AC59" s="1041"/>
      <c r="AD59" s="1041" t="s">
        <v>2649</v>
      </c>
      <c r="AE59" s="1081">
        <f>IF(VLOOKUP($A59,'Data (new)'!$A:$T,12,0)="","",VLOOKUP($A59,'Data (new)'!$A:$T,12,0))</f>
        <v>1.154528</v>
      </c>
      <c r="AF59" s="1082" t="str">
        <f t="shared" si="11"/>
        <v/>
      </c>
      <c r="AG59" s="1083" t="str">
        <f t="shared" si="3"/>
        <v/>
      </c>
      <c r="AH59" s="1082" t="str">
        <f>IF(ISERROR('Agripp GRP Macros (EU, Asia) '!$AG59*(1-$H$4)),"",'Agripp GRP Macros (EU, Asia) '!$AG59*(1-$H$4))</f>
        <v/>
      </c>
      <c r="AI59" s="1084" t="str">
        <f t="shared" si="12"/>
        <v/>
      </c>
      <c r="AJ59" s="956"/>
      <c r="AK59" s="956"/>
      <c r="AL59" s="956"/>
      <c r="AM59" s="956"/>
      <c r="AN59" s="956"/>
      <c r="AO59" s="956"/>
      <c r="AP59" s="956"/>
      <c r="AQ59" s="957"/>
      <c r="AR59" s="957"/>
      <c r="AS59" s="957"/>
      <c r="AT59" s="957"/>
      <c r="AU59" s="957"/>
      <c r="AV59" s="957"/>
      <c r="AW59" s="957" t="str">
        <f>IF(VLOOKUP($A59,'Data (new)'!$A:$T,14,0)="","",VLOOKUP($A59,'Data (new)'!$A:$T,14,0))</f>
        <v>Pinches</v>
      </c>
      <c r="AY59" s="771"/>
    </row>
    <row r="60" spans="1:51" ht="15" customHeight="1">
      <c r="A60" s="1046" t="s">
        <v>1763</v>
      </c>
      <c r="B60" s="1047" t="str">
        <f>IF(VLOOKUP($A60,'Data (new)'!$A:$T,2,0)="","",VLOOKUP($A60,'Data (new)'!$A:$T,2,0))</f>
        <v>AGP0253-G7</v>
      </c>
      <c r="C60" s="1725"/>
      <c r="D60" s="1733" t="str">
        <f>IF(VLOOKUP($A60,'Data (new)'!A:T,6,0)="","",HYPERLINK(VLOOKUP($A60,'Data (new)'!A:T,7,0), VLOOKUP($A60,'Data (new)'!A:T,6,0)))</f>
        <v xml:space="preserve">Jaguar 3 </v>
      </c>
      <c r="E60" s="1731" t="str">
        <f>IF(VLOOKUP($A60,'Data (new)'!$A:$T,10,0)="","",VLOOKUP($A60,'Data (new)'!$A:$T,10,0))</f>
        <v>S</v>
      </c>
      <c r="F60" s="1731">
        <f>IF(VLOOKUP($A60,'Data (new)'!$A:$T,11,0)="","",VLOOKUP($A60,'Data (new)'!$A:$T,11,0))</f>
        <v>1</v>
      </c>
      <c r="G60" s="1712" t="str">
        <f>IF(VLOOKUP($A60,'Data (new)'!$A:$T,14,0)="","",VLOOKUP($A60,'Data (new)'!$A:$T,14,0))</f>
        <v>Pinches</v>
      </c>
      <c r="H60" s="1049" t="str">
        <f>IF(VLOOKUP($A60,'Data (new)'!$A:$T,8,0)="","",VLOOKUP($A60,'Data (new)'!$A:$T,8,0))</f>
        <v>Full friction</v>
      </c>
      <c r="I60" s="1050">
        <f>IF(VLOOKUP($A60,'Data (new)'!$A:$T,16,0)="","",VLOOKUP($A60,'Data (new)'!$A:$T,16,0))</f>
        <v>125</v>
      </c>
      <c r="J60" s="1097"/>
      <c r="K60" s="1098"/>
      <c r="L60" s="1098"/>
      <c r="M60" s="1098"/>
      <c r="N60" s="1098"/>
      <c r="O60" s="1098"/>
      <c r="P60" s="1098"/>
      <c r="Q60" s="1098"/>
      <c r="R60" s="1098"/>
      <c r="S60" s="1098"/>
      <c r="T60" s="1098"/>
      <c r="U60" s="1098"/>
      <c r="V60" s="1098"/>
      <c r="W60" s="1099"/>
      <c r="X60" s="1098"/>
      <c r="Y60" s="1098"/>
      <c r="Z60" s="1098"/>
      <c r="AA60" s="1098"/>
      <c r="AB60" s="1100"/>
      <c r="AC60" s="1033"/>
      <c r="AD60" s="1033"/>
      <c r="AE60" s="1085">
        <f>IF(VLOOKUP($A60,'Data (new)'!$A:$T,12,0)="","",VLOOKUP($A60,'Data (new)'!$A:$T,12,0))</f>
        <v>0.94446319999999995</v>
      </c>
      <c r="AF60" s="1086" t="str">
        <f t="shared" si="11"/>
        <v/>
      </c>
      <c r="AG60" s="1087" t="str">
        <f t="shared" si="3"/>
        <v/>
      </c>
      <c r="AH60" s="1086" t="str">
        <f>IF(ISERROR('Agripp GRP Macros (EU, Asia) '!$AG60*(1-$H$4)),"",'Agripp GRP Macros (EU, Asia) '!$AG60*(1-$H$4))</f>
        <v/>
      </c>
      <c r="AI60" s="1088" t="str">
        <f t="shared" si="12"/>
        <v/>
      </c>
      <c r="AJ60" s="956"/>
      <c r="AK60" s="956"/>
      <c r="AL60" s="956"/>
      <c r="AM60" s="956"/>
      <c r="AN60" s="956"/>
      <c r="AO60" s="956"/>
      <c r="AP60" s="956"/>
      <c r="AQ60" s="957"/>
      <c r="AR60" s="957"/>
      <c r="AS60" s="957"/>
      <c r="AT60" s="957"/>
      <c r="AU60" s="957"/>
      <c r="AV60" s="957"/>
      <c r="AW60" s="957" t="str">
        <f>IF(VLOOKUP($A60,'Data (new)'!$A:$T,14,0)="","",VLOOKUP($A60,'Data (new)'!$A:$T,14,0))</f>
        <v>Pinches</v>
      </c>
      <c r="AY60" s="771"/>
    </row>
    <row r="61" spans="1:51" ht="15" customHeight="1">
      <c r="A61" s="1038" t="s">
        <v>1764</v>
      </c>
      <c r="B61" s="1039" t="str">
        <f>IF(VLOOKUP($A61,'Data (new)'!$A:$T,2,0)="","",VLOOKUP($A61,'Data (new)'!$A:$T,2,0))</f>
        <v>AGP0253-G8</v>
      </c>
      <c r="C61" s="1725"/>
      <c r="D61" s="1733" t="str">
        <f>IF(VLOOKUP($A61,'Data (new)'!A:T,6,0)="","",HYPERLINK(VLOOKUP($A61,'Data (new)'!A:T,7,0), VLOOKUP($A61,'Data (new)'!A:T,6,0)))</f>
        <v xml:space="preserve">Jaguar 3 </v>
      </c>
      <c r="E61" s="1731" t="str">
        <f>IF(VLOOKUP($A61,'Data (new)'!$A:$T,10,0)="","",VLOOKUP($A61,'Data (new)'!$A:$T,10,0))</f>
        <v>S</v>
      </c>
      <c r="F61" s="1731">
        <f>IF(VLOOKUP($A61,'Data (new)'!$A:$T,11,0)="","",VLOOKUP($A61,'Data (new)'!$A:$T,11,0))</f>
        <v>1</v>
      </c>
      <c r="G61" s="1713" t="str">
        <f>IF(VLOOKUP($A61,'Data (new)'!$A:$T,14,0)="","",VLOOKUP($A61,'Data (new)'!$A:$T,14,0))</f>
        <v>Pinches</v>
      </c>
      <c r="H61" s="1040" t="str">
        <f>IF(VLOOKUP($A61,'Data (new)'!$A:$T,8,0)="","",VLOOKUP($A61,'Data (new)'!$A:$T,8,0))</f>
        <v>Dual texture</v>
      </c>
      <c r="I61" s="1040">
        <f>IF(VLOOKUP($A61,'Data (new)'!$A:$T,16,0)="","",VLOOKUP($A61,'Data (new)'!$A:$T,16,0))</f>
        <v>153</v>
      </c>
      <c r="J61" s="1101"/>
      <c r="K61" s="1102"/>
      <c r="L61" s="1102"/>
      <c r="M61" s="1102"/>
      <c r="N61" s="1102"/>
      <c r="O61" s="1102"/>
      <c r="P61" s="1102"/>
      <c r="Q61" s="1102"/>
      <c r="R61" s="1102"/>
      <c r="S61" s="1102"/>
      <c r="T61" s="1102"/>
      <c r="U61" s="1102"/>
      <c r="V61" s="1102"/>
      <c r="W61" s="1103"/>
      <c r="X61" s="1102"/>
      <c r="Y61" s="1102"/>
      <c r="Z61" s="1102"/>
      <c r="AA61" s="1102"/>
      <c r="AB61" s="1104"/>
      <c r="AC61" s="1041"/>
      <c r="AD61" s="1041" t="s">
        <v>2649</v>
      </c>
      <c r="AE61" s="1081">
        <f>IF(VLOOKUP($A61,'Data (new)'!$A:$T,12,0)="","",VLOOKUP($A61,'Data (new)'!$A:$T,12,0))</f>
        <v>0.94446319999999995</v>
      </c>
      <c r="AF61" s="1082" t="str">
        <f t="shared" si="11"/>
        <v/>
      </c>
      <c r="AG61" s="1083" t="str">
        <f t="shared" si="3"/>
        <v/>
      </c>
      <c r="AH61" s="1082" t="str">
        <f>IF(ISERROR('Agripp GRP Macros (EU, Asia) '!$AG61*(1-$H$4)),"",'Agripp GRP Macros (EU, Asia) '!$AG61*(1-$H$4))</f>
        <v/>
      </c>
      <c r="AI61" s="1084" t="str">
        <f t="shared" si="12"/>
        <v/>
      </c>
      <c r="AJ61" s="956"/>
      <c r="AK61" s="956"/>
      <c r="AL61" s="956"/>
      <c r="AM61" s="956"/>
      <c r="AN61" s="956"/>
      <c r="AO61" s="956"/>
      <c r="AP61" s="956"/>
      <c r="AQ61" s="957"/>
      <c r="AR61" s="957"/>
      <c r="AS61" s="958"/>
      <c r="AT61" s="771"/>
      <c r="AU61" s="771"/>
      <c r="AV61" s="771"/>
      <c r="AW61" s="957" t="str">
        <f>IF(VLOOKUP($A61,'Data (new)'!$A:$T,14,0)="","",VLOOKUP($A61,'Data (new)'!$A:$T,14,0))</f>
        <v>Pinches</v>
      </c>
      <c r="AX61" s="959"/>
      <c r="AY61" s="771"/>
    </row>
    <row r="62" spans="1:51" ht="15" customHeight="1">
      <c r="A62" s="1046" t="s">
        <v>1765</v>
      </c>
      <c r="B62" s="1047" t="str">
        <f>IF(VLOOKUP($A62,'Data (new)'!$A:$T,2,0)="","",VLOOKUP($A62,'Data (new)'!$A:$T,2,0))</f>
        <v>AGP0254-G7</v>
      </c>
      <c r="C62" s="1725"/>
      <c r="D62" s="1733" t="str">
        <f>IF(VLOOKUP($A62,'Data (new)'!A:T,6,0)="","",HYPERLINK(VLOOKUP($A62,'Data (new)'!A:T,7,0), VLOOKUP($A62,'Data (new)'!A:T,6,0)))</f>
        <v xml:space="preserve">Jaguar 4 </v>
      </c>
      <c r="E62" s="1731" t="str">
        <f>IF(VLOOKUP($A62,'Data (new)'!$A:$T,10,0)="","",VLOOKUP($A62,'Data (new)'!$A:$T,10,0))</f>
        <v>S</v>
      </c>
      <c r="F62" s="1731">
        <f>IF(VLOOKUP($A62,'Data (new)'!$A:$T,11,0)="","",VLOOKUP($A62,'Data (new)'!$A:$T,11,0))</f>
        <v>1</v>
      </c>
      <c r="G62" s="1712" t="str">
        <f>IF(VLOOKUP($A62,'Data (new)'!$A:$T,14,0)="","",VLOOKUP($A62,'Data (new)'!$A:$T,14,0))</f>
        <v>Pinches</v>
      </c>
      <c r="H62" s="1049" t="str">
        <f>IF(VLOOKUP($A62,'Data (new)'!$A:$T,8,0)="","",VLOOKUP($A62,'Data (new)'!$A:$T,8,0))</f>
        <v>Full friction</v>
      </c>
      <c r="I62" s="1050">
        <f>IF(VLOOKUP($A62,'Data (new)'!$A:$T,16,0)="","",VLOOKUP($A62,'Data (new)'!$A:$T,16,0))</f>
        <v>128</v>
      </c>
      <c r="J62" s="1097"/>
      <c r="K62" s="1098"/>
      <c r="L62" s="1098"/>
      <c r="M62" s="1098"/>
      <c r="N62" s="1098"/>
      <c r="O62" s="1098"/>
      <c r="P62" s="1098"/>
      <c r="Q62" s="1098"/>
      <c r="R62" s="1098"/>
      <c r="S62" s="1098"/>
      <c r="T62" s="1098"/>
      <c r="U62" s="1098"/>
      <c r="V62" s="1098"/>
      <c r="W62" s="1099"/>
      <c r="X62" s="1098"/>
      <c r="Y62" s="1098"/>
      <c r="Z62" s="1098"/>
      <c r="AA62" s="1098"/>
      <c r="AB62" s="1100"/>
      <c r="AC62" s="1033"/>
      <c r="AD62" s="1033"/>
      <c r="AE62" s="1085">
        <f>IF(VLOOKUP($A62,'Data (new)'!$A:$T,12,0)="","",VLOOKUP($A62,'Data (new)'!$A:$T,12,0))</f>
        <v>0.98902239999999997</v>
      </c>
      <c r="AF62" s="1086" t="str">
        <f t="shared" si="11"/>
        <v/>
      </c>
      <c r="AG62" s="1087" t="str">
        <f t="shared" si="3"/>
        <v/>
      </c>
      <c r="AH62" s="1086" t="str">
        <f>IF(ISERROR('Agripp GRP Macros (EU, Asia) '!$AG62*(1-$H$4)),"",'Agripp GRP Macros (EU, Asia) '!$AG62*(1-$H$4))</f>
        <v/>
      </c>
      <c r="AI62" s="1088" t="str">
        <f t="shared" si="12"/>
        <v/>
      </c>
      <c r="AJ62" s="956"/>
      <c r="AK62" s="956"/>
      <c r="AL62" s="956"/>
      <c r="AM62" s="956"/>
      <c r="AN62" s="956"/>
      <c r="AO62" s="956"/>
      <c r="AP62" s="956"/>
      <c r="AQ62" s="957"/>
      <c r="AR62" s="957"/>
      <c r="AS62" s="958"/>
      <c r="AT62" s="771"/>
      <c r="AU62" s="771"/>
      <c r="AV62" s="771"/>
      <c r="AW62" s="957" t="str">
        <f>IF(VLOOKUP($A62,'Data (new)'!$A:$T,14,0)="","",VLOOKUP($A62,'Data (new)'!$A:$T,14,0))</f>
        <v>Pinches</v>
      </c>
      <c r="AX62" s="959"/>
      <c r="AY62" s="771"/>
    </row>
    <row r="63" spans="1:51" ht="15" customHeight="1">
      <c r="A63" s="1038" t="s">
        <v>1766</v>
      </c>
      <c r="B63" s="1039" t="str">
        <f>IF(VLOOKUP($A63,'Data (new)'!$A:$T,2,0)="","",VLOOKUP($A63,'Data (new)'!$A:$T,2,0))</f>
        <v>AGP0254-G8</v>
      </c>
      <c r="C63" s="1725"/>
      <c r="D63" s="1733" t="str">
        <f>IF(VLOOKUP($A63,'Data (new)'!A:T,6,0)="","",HYPERLINK(VLOOKUP($A63,'Data (new)'!A:T,7,0), VLOOKUP($A63,'Data (new)'!A:T,6,0)))</f>
        <v xml:space="preserve">Jaguar 4 </v>
      </c>
      <c r="E63" s="1731" t="str">
        <f>IF(VLOOKUP($A63,'Data (new)'!$A:$T,10,0)="","",VLOOKUP($A63,'Data (new)'!$A:$T,10,0))</f>
        <v>S</v>
      </c>
      <c r="F63" s="1731">
        <f>IF(VLOOKUP($A63,'Data (new)'!$A:$T,11,0)="","",VLOOKUP($A63,'Data (new)'!$A:$T,11,0))</f>
        <v>1</v>
      </c>
      <c r="G63" s="1713" t="str">
        <f>IF(VLOOKUP($A63,'Data (new)'!$A:$T,14,0)="","",VLOOKUP($A63,'Data (new)'!$A:$T,14,0))</f>
        <v>Pinches</v>
      </c>
      <c r="H63" s="1040" t="str">
        <f>IF(VLOOKUP($A63,'Data (new)'!$A:$T,8,0)="","",VLOOKUP($A63,'Data (new)'!$A:$T,8,0))</f>
        <v>Dual texture</v>
      </c>
      <c r="I63" s="1040">
        <f>IF(VLOOKUP($A63,'Data (new)'!$A:$T,16,0)="","",VLOOKUP($A63,'Data (new)'!$A:$T,16,0))</f>
        <v>152</v>
      </c>
      <c r="J63" s="1101"/>
      <c r="K63" s="1102"/>
      <c r="L63" s="1102"/>
      <c r="M63" s="1102"/>
      <c r="N63" s="1102"/>
      <c r="O63" s="1102"/>
      <c r="P63" s="1102"/>
      <c r="Q63" s="1102"/>
      <c r="R63" s="1102"/>
      <c r="S63" s="1102"/>
      <c r="T63" s="1102"/>
      <c r="U63" s="1102"/>
      <c r="V63" s="1102"/>
      <c r="W63" s="1103"/>
      <c r="X63" s="1102"/>
      <c r="Y63" s="1102"/>
      <c r="Z63" s="1102"/>
      <c r="AA63" s="1102"/>
      <c r="AB63" s="1104"/>
      <c r="AC63" s="1041"/>
      <c r="AD63" s="1041" t="s">
        <v>2649</v>
      </c>
      <c r="AE63" s="1081">
        <f>IF(VLOOKUP($A63,'Data (new)'!$A:$T,12,0)="","",VLOOKUP($A63,'Data (new)'!$A:$T,12,0))</f>
        <v>0.98902239999999997</v>
      </c>
      <c r="AF63" s="1082" t="str">
        <f t="shared" si="11"/>
        <v/>
      </c>
      <c r="AG63" s="1083" t="str">
        <f t="shared" si="3"/>
        <v/>
      </c>
      <c r="AH63" s="1082" t="str">
        <f>IF(ISERROR('Agripp GRP Macros (EU, Asia) '!$AG63*(1-$H$4)),"",'Agripp GRP Macros (EU, Asia) '!$AG63*(1-$H$4))</f>
        <v/>
      </c>
      <c r="AI63" s="1084" t="str">
        <f t="shared" si="12"/>
        <v/>
      </c>
      <c r="AJ63" s="956"/>
      <c r="AK63" s="956"/>
      <c r="AL63" s="956"/>
      <c r="AM63" s="956"/>
      <c r="AN63" s="956"/>
      <c r="AO63" s="956"/>
      <c r="AP63" s="956"/>
      <c r="AQ63" s="957"/>
      <c r="AR63" s="957"/>
      <c r="AS63" s="958"/>
      <c r="AT63" s="771"/>
      <c r="AU63" s="771"/>
      <c r="AV63" s="771"/>
      <c r="AW63" s="957" t="str">
        <f>IF(VLOOKUP($A63,'Data (new)'!$A:$T,14,0)="","",VLOOKUP($A63,'Data (new)'!$A:$T,14,0))</f>
        <v>Pinches</v>
      </c>
      <c r="AX63" s="959"/>
      <c r="AY63" s="771"/>
    </row>
    <row r="64" spans="1:51" ht="15" customHeight="1">
      <c r="A64" s="1046" t="s">
        <v>1767</v>
      </c>
      <c r="B64" s="1047" t="str">
        <f>IF(VLOOKUP($A64,'Data (new)'!$A:$T,2,0)="","",VLOOKUP($A64,'Data (new)'!$A:$T,2,0))</f>
        <v>AGP0255-G7</v>
      </c>
      <c r="C64" s="1725"/>
      <c r="D64" s="1733" t="str">
        <f>IF(VLOOKUP($A64,'Data (new)'!A:T,6,0)="","",HYPERLINK(VLOOKUP($A64,'Data (new)'!A:T,7,0), VLOOKUP($A64,'Data (new)'!A:T,6,0)))</f>
        <v xml:space="preserve">Jaguar 5 </v>
      </c>
      <c r="E64" s="1731" t="str">
        <f>IF(VLOOKUP($A64,'Data (new)'!$A:$T,10,0)="","",VLOOKUP($A64,'Data (new)'!$A:$T,10,0))</f>
        <v>S</v>
      </c>
      <c r="F64" s="1731">
        <f>IF(VLOOKUP($A64,'Data (new)'!$A:$T,11,0)="","",VLOOKUP($A64,'Data (new)'!$A:$T,11,0))</f>
        <v>1</v>
      </c>
      <c r="G64" s="1712" t="str">
        <f>IF(VLOOKUP($A64,'Data (new)'!$A:$T,14,0)="","",VLOOKUP($A64,'Data (new)'!$A:$T,14,0))</f>
        <v>Pinches</v>
      </c>
      <c r="H64" s="1049" t="str">
        <f>IF(VLOOKUP($A64,'Data (new)'!$A:$T,8,0)="","",VLOOKUP($A64,'Data (new)'!$A:$T,8,0))</f>
        <v>Full friction</v>
      </c>
      <c r="I64" s="1050">
        <f>IF(VLOOKUP($A64,'Data (new)'!$A:$T,16,0)="","",VLOOKUP($A64,'Data (new)'!$A:$T,16,0))</f>
        <v>125</v>
      </c>
      <c r="J64" s="1097"/>
      <c r="K64" s="1098"/>
      <c r="L64" s="1098"/>
      <c r="M64" s="1098"/>
      <c r="N64" s="1098"/>
      <c r="O64" s="1098"/>
      <c r="P64" s="1098"/>
      <c r="Q64" s="1098"/>
      <c r="R64" s="1098"/>
      <c r="S64" s="1098"/>
      <c r="T64" s="1098"/>
      <c r="U64" s="1098"/>
      <c r="V64" s="1098"/>
      <c r="W64" s="1099"/>
      <c r="X64" s="1098"/>
      <c r="Y64" s="1098"/>
      <c r="Z64" s="1098"/>
      <c r="AA64" s="1098"/>
      <c r="AB64" s="1100"/>
      <c r="AC64" s="1033"/>
      <c r="AD64" s="1033"/>
      <c r="AE64" s="1085">
        <f>IF(VLOOKUP($A64,'Data (new)'!$A:$T,12,0)="","",VLOOKUP($A64,'Data (new)'!$A:$T,12,0))</f>
        <v>1.0908720000000001</v>
      </c>
      <c r="AF64" s="1086" t="str">
        <f t="shared" si="11"/>
        <v/>
      </c>
      <c r="AG64" s="1087" t="str">
        <f t="shared" si="3"/>
        <v/>
      </c>
      <c r="AH64" s="1086" t="str">
        <f>IF(ISERROR('Agripp GRP Macros (EU, Asia) '!$AG64*(1-$H$4)),"",'Agripp GRP Macros (EU, Asia) '!$AG64*(1-$H$4))</f>
        <v/>
      </c>
      <c r="AI64" s="1088" t="str">
        <f t="shared" si="12"/>
        <v/>
      </c>
      <c r="AJ64" s="956"/>
      <c r="AK64" s="956"/>
      <c r="AL64" s="956"/>
      <c r="AM64" s="956"/>
      <c r="AN64" s="956"/>
      <c r="AO64" s="956"/>
      <c r="AP64" s="956"/>
      <c r="AQ64" s="957"/>
      <c r="AR64" s="957"/>
      <c r="AS64" s="958"/>
      <c r="AT64" s="771"/>
      <c r="AU64" s="771"/>
      <c r="AV64" s="771"/>
      <c r="AW64" s="957" t="str">
        <f>IF(VLOOKUP($A64,'Data (new)'!$A:$T,14,0)="","",VLOOKUP($A64,'Data (new)'!$A:$T,14,0))</f>
        <v>Pinches</v>
      </c>
      <c r="AX64" s="959"/>
      <c r="AY64" s="771"/>
    </row>
    <row r="65" spans="1:51" ht="15" customHeight="1">
      <c r="A65" s="1038" t="s">
        <v>1768</v>
      </c>
      <c r="B65" s="1039" t="str">
        <f>IF(VLOOKUP($A65,'Data (new)'!$A:$T,2,0)="","",VLOOKUP($A65,'Data (new)'!$A:$T,2,0))</f>
        <v>AGP0255-G8</v>
      </c>
      <c r="C65" s="1725"/>
      <c r="D65" s="1733" t="str">
        <f>IF(VLOOKUP($A65,'Data (new)'!A:T,6,0)="","",HYPERLINK(VLOOKUP($A65,'Data (new)'!A:T,7,0), VLOOKUP($A65,'Data (new)'!A:T,6,0)))</f>
        <v xml:space="preserve">Jaguar 5 </v>
      </c>
      <c r="E65" s="1731" t="str">
        <f>IF(VLOOKUP($A65,'Data (new)'!$A:$T,10,0)="","",VLOOKUP($A65,'Data (new)'!$A:$T,10,0))</f>
        <v>S</v>
      </c>
      <c r="F65" s="1731">
        <f>IF(VLOOKUP($A65,'Data (new)'!$A:$T,11,0)="","",VLOOKUP($A65,'Data (new)'!$A:$T,11,0))</f>
        <v>1</v>
      </c>
      <c r="G65" s="1713" t="str">
        <f>IF(VLOOKUP($A65,'Data (new)'!$A:$T,14,0)="","",VLOOKUP($A65,'Data (new)'!$A:$T,14,0))</f>
        <v>Pinches</v>
      </c>
      <c r="H65" s="1040" t="str">
        <f>IF(VLOOKUP($A65,'Data (new)'!$A:$T,8,0)="","",VLOOKUP($A65,'Data (new)'!$A:$T,8,0))</f>
        <v>Dual texture</v>
      </c>
      <c r="I65" s="1040">
        <f>IF(VLOOKUP($A65,'Data (new)'!$A:$T,16,0)="","",VLOOKUP($A65,'Data (new)'!$A:$T,16,0))</f>
        <v>150</v>
      </c>
      <c r="J65" s="1101"/>
      <c r="K65" s="1102"/>
      <c r="L65" s="1102"/>
      <c r="M65" s="1102"/>
      <c r="N65" s="1102"/>
      <c r="O65" s="1102"/>
      <c r="P65" s="1102"/>
      <c r="Q65" s="1102"/>
      <c r="R65" s="1102"/>
      <c r="S65" s="1102"/>
      <c r="T65" s="1102"/>
      <c r="U65" s="1102"/>
      <c r="V65" s="1102"/>
      <c r="W65" s="1103"/>
      <c r="X65" s="1102"/>
      <c r="Y65" s="1102"/>
      <c r="Z65" s="1102"/>
      <c r="AA65" s="1102"/>
      <c r="AB65" s="1104"/>
      <c r="AC65" s="1041"/>
      <c r="AD65" s="1041" t="s">
        <v>2649</v>
      </c>
      <c r="AE65" s="1081">
        <f>IF(VLOOKUP($A65,'Data (new)'!$A:$T,12,0)="","",VLOOKUP($A65,'Data (new)'!$A:$T,12,0))</f>
        <v>1.0908720000000001</v>
      </c>
      <c r="AF65" s="1082" t="str">
        <f t="shared" si="11"/>
        <v/>
      </c>
      <c r="AG65" s="1083" t="str">
        <f t="shared" si="3"/>
        <v/>
      </c>
      <c r="AH65" s="1082" t="str">
        <f>IF(ISERROR('Agripp GRP Macros (EU, Asia) '!$AG65*(1-$H$4)),"",'Agripp GRP Macros (EU, Asia) '!$AG65*(1-$H$4))</f>
        <v/>
      </c>
      <c r="AI65" s="1084" t="str">
        <f t="shared" si="12"/>
        <v/>
      </c>
      <c r="AJ65" s="956"/>
      <c r="AK65" s="956"/>
      <c r="AL65" s="956"/>
      <c r="AM65" s="956"/>
      <c r="AN65" s="956"/>
      <c r="AO65" s="956"/>
      <c r="AP65" s="956"/>
      <c r="AQ65" s="957"/>
      <c r="AR65" s="957"/>
      <c r="AS65" s="958"/>
      <c r="AT65" s="771"/>
      <c r="AU65" s="771"/>
      <c r="AV65" s="771"/>
      <c r="AW65" s="957" t="str">
        <f>IF(VLOOKUP($A65,'Data (new)'!$A:$T,14,0)="","",VLOOKUP($A65,'Data (new)'!$A:$T,14,0))</f>
        <v>Pinches</v>
      </c>
      <c r="AX65" s="959"/>
      <c r="AY65" s="771"/>
    </row>
    <row r="66" spans="1:51" ht="15" customHeight="1">
      <c r="A66" s="1046" t="s">
        <v>1769</v>
      </c>
      <c r="B66" s="1047" t="str">
        <f>IF(VLOOKUP($A66,'Data (new)'!$A:$T,2,0)="","",VLOOKUP($A66,'Data (new)'!$A:$T,2,0))</f>
        <v>AGP0256-G7</v>
      </c>
      <c r="C66" s="1725"/>
      <c r="D66" s="1733" t="str">
        <f>IF(VLOOKUP($A66,'Data (new)'!A:T,6,0)="","",HYPERLINK(VLOOKUP($A66,'Data (new)'!A:T,7,0), VLOOKUP($A66,'Data (new)'!A:T,6,0)))</f>
        <v xml:space="preserve">Jaguar 6 </v>
      </c>
      <c r="E66" s="1731" t="str">
        <f>IF(VLOOKUP($A66,'Data (new)'!$A:$T,10,0)="","",VLOOKUP($A66,'Data (new)'!$A:$T,10,0))</f>
        <v>XS</v>
      </c>
      <c r="F66" s="1731">
        <f>IF(VLOOKUP($A66,'Data (new)'!$A:$T,11,0)="","",VLOOKUP($A66,'Data (new)'!$A:$T,11,0))</f>
        <v>1</v>
      </c>
      <c r="G66" s="1712" t="str">
        <f>IF(VLOOKUP($A66,'Data (new)'!$A:$T,14,0)="","",VLOOKUP($A66,'Data (new)'!$A:$T,14,0))</f>
        <v>Pinches</v>
      </c>
      <c r="H66" s="1049" t="str">
        <f>IF(VLOOKUP($A66,'Data (new)'!$A:$T,8,0)="","",VLOOKUP($A66,'Data (new)'!$A:$T,8,0))</f>
        <v>Full friction</v>
      </c>
      <c r="I66" s="1050">
        <f>IF(VLOOKUP($A66,'Data (new)'!$A:$T,16,0)="","",VLOOKUP($A66,'Data (new)'!$A:$T,16,0))</f>
        <v>121</v>
      </c>
      <c r="J66" s="1097"/>
      <c r="K66" s="1098"/>
      <c r="L66" s="1098"/>
      <c r="M66" s="1098"/>
      <c r="N66" s="1098"/>
      <c r="O66" s="1098"/>
      <c r="P66" s="1098"/>
      <c r="Q66" s="1098"/>
      <c r="R66" s="1098"/>
      <c r="S66" s="1098"/>
      <c r="T66" s="1098"/>
      <c r="U66" s="1098"/>
      <c r="V66" s="1098"/>
      <c r="W66" s="1099"/>
      <c r="X66" s="1098"/>
      <c r="Y66" s="1098"/>
      <c r="Z66" s="1098"/>
      <c r="AA66" s="1098"/>
      <c r="AB66" s="1100"/>
      <c r="AC66" s="1033"/>
      <c r="AD66" s="1033"/>
      <c r="AE66" s="1085">
        <f>IF(VLOOKUP($A66,'Data (new)'!$A:$T,12,0)="","",VLOOKUP($A66,'Data (new)'!$A:$T,12,0))</f>
        <v>0.86171039999999999</v>
      </c>
      <c r="AF66" s="1086" t="str">
        <f t="shared" si="11"/>
        <v/>
      </c>
      <c r="AG66" s="1087" t="str">
        <f t="shared" si="3"/>
        <v/>
      </c>
      <c r="AH66" s="1086" t="str">
        <f>IF(ISERROR('Agripp GRP Macros (EU, Asia) '!$AG66*(1-$H$4)),"",'Agripp GRP Macros (EU, Asia) '!$AG66*(1-$H$4))</f>
        <v/>
      </c>
      <c r="AI66" s="1088" t="str">
        <f t="shared" si="12"/>
        <v/>
      </c>
      <c r="AJ66" s="956"/>
      <c r="AK66" s="956"/>
      <c r="AL66" s="956"/>
      <c r="AM66" s="956"/>
      <c r="AN66" s="956"/>
      <c r="AO66" s="956"/>
      <c r="AP66" s="956"/>
      <c r="AQ66" s="957"/>
      <c r="AR66" s="957"/>
      <c r="AS66" s="958"/>
      <c r="AT66" s="771"/>
      <c r="AU66" s="771"/>
      <c r="AV66" s="771"/>
      <c r="AW66" s="957" t="str">
        <f>IF(VLOOKUP($A66,'Data (new)'!$A:$T,14,0)="","",VLOOKUP($A66,'Data (new)'!$A:$T,14,0))</f>
        <v>Pinches</v>
      </c>
      <c r="AX66" s="959"/>
      <c r="AY66" s="771"/>
    </row>
    <row r="67" spans="1:51" ht="15" customHeight="1">
      <c r="A67" s="1038" t="s">
        <v>1770</v>
      </c>
      <c r="B67" s="1039" t="str">
        <f>IF(VLOOKUP($A67,'Data (new)'!$A:$T,2,0)="","",VLOOKUP($A67,'Data (new)'!$A:$T,2,0))</f>
        <v>AGP0256-G8</v>
      </c>
      <c r="C67" s="1725"/>
      <c r="D67" s="1733" t="str">
        <f>IF(VLOOKUP($A67,'Data (new)'!A:T,6,0)="","",HYPERLINK(VLOOKUP($A67,'Data (new)'!A:T,7,0), VLOOKUP($A67,'Data (new)'!A:T,6,0)))</f>
        <v xml:space="preserve">Jaguar 6 </v>
      </c>
      <c r="E67" s="1731" t="str">
        <f>IF(VLOOKUP($A67,'Data (new)'!$A:$T,10,0)="","",VLOOKUP($A67,'Data (new)'!$A:$T,10,0))</f>
        <v>XS</v>
      </c>
      <c r="F67" s="1731">
        <f>IF(VLOOKUP($A67,'Data (new)'!$A:$T,11,0)="","",VLOOKUP($A67,'Data (new)'!$A:$T,11,0))</f>
        <v>1</v>
      </c>
      <c r="G67" s="1713" t="str">
        <f>IF(VLOOKUP($A67,'Data (new)'!$A:$T,14,0)="","",VLOOKUP($A67,'Data (new)'!$A:$T,14,0))</f>
        <v>Pinches</v>
      </c>
      <c r="H67" s="1040" t="str">
        <f>IF(VLOOKUP($A67,'Data (new)'!$A:$T,8,0)="","",VLOOKUP($A67,'Data (new)'!$A:$T,8,0))</f>
        <v>Dual texture</v>
      </c>
      <c r="I67" s="1040">
        <f>IF(VLOOKUP($A67,'Data (new)'!$A:$T,16,0)="","",VLOOKUP($A67,'Data (new)'!$A:$T,16,0))</f>
        <v>148</v>
      </c>
      <c r="J67" s="1101"/>
      <c r="K67" s="1102"/>
      <c r="L67" s="1102"/>
      <c r="M67" s="1102"/>
      <c r="N67" s="1102"/>
      <c r="O67" s="1102"/>
      <c r="P67" s="1102"/>
      <c r="Q67" s="1102"/>
      <c r="R67" s="1102"/>
      <c r="S67" s="1102"/>
      <c r="T67" s="1102"/>
      <c r="U67" s="1102"/>
      <c r="V67" s="1102"/>
      <c r="W67" s="1103"/>
      <c r="X67" s="1102"/>
      <c r="Y67" s="1102"/>
      <c r="Z67" s="1102"/>
      <c r="AA67" s="1102"/>
      <c r="AB67" s="1104"/>
      <c r="AC67" s="1041"/>
      <c r="AD67" s="1041" t="s">
        <v>2649</v>
      </c>
      <c r="AE67" s="1081">
        <f>IF(VLOOKUP($A67,'Data (new)'!$A:$T,12,0)="","",VLOOKUP($A67,'Data (new)'!$A:$T,12,0))</f>
        <v>0.86171039999999999</v>
      </c>
      <c r="AF67" s="1082" t="str">
        <f t="shared" si="11"/>
        <v/>
      </c>
      <c r="AG67" s="1083" t="str">
        <f t="shared" si="3"/>
        <v/>
      </c>
      <c r="AH67" s="1082" t="str">
        <f>IF(ISERROR('Agripp GRP Macros (EU, Asia) '!$AG67*(1-$H$4)),"",'Agripp GRP Macros (EU, Asia) '!$AG67*(1-$H$4))</f>
        <v/>
      </c>
      <c r="AI67" s="1084" t="str">
        <f t="shared" si="12"/>
        <v/>
      </c>
      <c r="AJ67" s="956"/>
      <c r="AK67" s="956"/>
      <c r="AL67" s="956"/>
      <c r="AM67" s="956"/>
      <c r="AN67" s="956"/>
      <c r="AO67" s="956"/>
      <c r="AP67" s="956"/>
      <c r="AQ67" s="957"/>
      <c r="AR67" s="957"/>
      <c r="AS67" s="957"/>
      <c r="AT67" s="957"/>
      <c r="AU67" s="957"/>
      <c r="AV67" s="957"/>
      <c r="AW67" s="957" t="str">
        <f>IF(VLOOKUP($A67,'Data (new)'!$A:$T,14,0)="","",VLOOKUP($A67,'Data (new)'!$A:$T,14,0))</f>
        <v>Pinches</v>
      </c>
      <c r="AY67" s="771"/>
    </row>
    <row r="68" spans="1:51" ht="15" customHeight="1">
      <c r="A68" s="1046" t="s">
        <v>1771</v>
      </c>
      <c r="B68" s="1047" t="str">
        <f>IF(VLOOKUP($A68,'Data (new)'!$A:$T,2,0)="","",VLOOKUP($A68,'Data (new)'!$A:$T,2,0))</f>
        <v>AGP0257-G7</v>
      </c>
      <c r="C68" s="1725"/>
      <c r="D68" s="1733" t="str">
        <f>IF(VLOOKUP($A68,'Data (new)'!A:T,6,0)="","",HYPERLINK(VLOOKUP($A68,'Data (new)'!A:T,7,0), VLOOKUP($A68,'Data (new)'!A:T,6,0)))</f>
        <v xml:space="preserve">Predator 1 </v>
      </c>
      <c r="E68" s="1731" t="str">
        <f>IF(VLOOKUP($A68,'Data (new)'!$A:$T,10,0)="","",VLOOKUP($A68,'Data (new)'!$A:$T,10,0))</f>
        <v>S</v>
      </c>
      <c r="F68" s="1731">
        <f>IF(VLOOKUP($A68,'Data (new)'!$A:$T,11,0)="","",VLOOKUP($A68,'Data (new)'!$A:$T,11,0))</f>
        <v>1</v>
      </c>
      <c r="G68" s="1712" t="str">
        <f>IF(VLOOKUP($A68,'Data (new)'!$A:$T,14,0)="","",VLOOKUP($A68,'Data (new)'!$A:$T,14,0))</f>
        <v>Edges</v>
      </c>
      <c r="H68" s="1049" t="str">
        <f>IF(VLOOKUP($A68,'Data (new)'!$A:$T,8,0)="","",VLOOKUP($A68,'Data (new)'!$A:$T,8,0))</f>
        <v>Full friction</v>
      </c>
      <c r="I68" s="1050">
        <f>IF(VLOOKUP($A68,'Data (new)'!$A:$T,16,0)="","",VLOOKUP($A68,'Data (new)'!$A:$T,16,0))</f>
        <v>145</v>
      </c>
      <c r="J68" s="1097"/>
      <c r="K68" s="1098"/>
      <c r="L68" s="1098"/>
      <c r="M68" s="1098"/>
      <c r="N68" s="1098"/>
      <c r="O68" s="1098"/>
      <c r="P68" s="1098"/>
      <c r="Q68" s="1098"/>
      <c r="R68" s="1098"/>
      <c r="S68" s="1098"/>
      <c r="T68" s="1098"/>
      <c r="U68" s="1098"/>
      <c r="V68" s="1098"/>
      <c r="W68" s="1099"/>
      <c r="X68" s="1098"/>
      <c r="Y68" s="1098"/>
      <c r="Z68" s="1098"/>
      <c r="AA68" s="1098"/>
      <c r="AB68" s="1100"/>
      <c r="AC68" s="1033"/>
      <c r="AD68" s="1033"/>
      <c r="AE68" s="1085">
        <f>IF(VLOOKUP($A68,'Data (new)'!$A:$T,12,0)="","",VLOOKUP($A68,'Data (new)'!$A:$T,12,0))</f>
        <v>1.3200335999999999</v>
      </c>
      <c r="AF68" s="1086" t="str">
        <f t="shared" si="11"/>
        <v/>
      </c>
      <c r="AG68" s="1087" t="str">
        <f t="shared" si="3"/>
        <v/>
      </c>
      <c r="AH68" s="1086" t="str">
        <f>IF(ISERROR('Agripp GRP Macros (EU, Asia) '!$AG68*(1-$H$4)),"",'Agripp GRP Macros (EU, Asia) '!$AG68*(1-$H$4))</f>
        <v/>
      </c>
      <c r="AI68" s="1088" t="str">
        <f t="shared" si="12"/>
        <v/>
      </c>
      <c r="AJ68" s="956"/>
      <c r="AK68" s="956"/>
      <c r="AL68" s="956"/>
      <c r="AM68" s="956"/>
      <c r="AN68" s="956"/>
      <c r="AO68" s="956"/>
      <c r="AP68" s="956"/>
      <c r="AQ68" s="957"/>
      <c r="AR68" s="957"/>
      <c r="AS68" s="957"/>
      <c r="AT68" s="957"/>
      <c r="AU68" s="957"/>
      <c r="AV68" s="957"/>
      <c r="AW68" s="957" t="str">
        <f>IF(VLOOKUP($A68,'Data (new)'!$A:$T,14,0)="","",VLOOKUP($A68,'Data (new)'!$A:$T,14,0))</f>
        <v>Edges</v>
      </c>
      <c r="AY68" s="771"/>
    </row>
    <row r="69" spans="1:51" ht="15" customHeight="1">
      <c r="A69" s="1038" t="s">
        <v>1772</v>
      </c>
      <c r="B69" s="1039" t="str">
        <f>IF(VLOOKUP($A69,'Data (new)'!$A:$T,2,0)="","",VLOOKUP($A69,'Data (new)'!$A:$T,2,0))</f>
        <v>AGP0257-G8</v>
      </c>
      <c r="C69" s="1725"/>
      <c r="D69" s="1733" t="str">
        <f>IF(VLOOKUP($A69,'Data (new)'!A:T,6,0)="","",HYPERLINK(VLOOKUP($A69,'Data (new)'!A:T,7,0), VLOOKUP($A69,'Data (new)'!A:T,6,0)))</f>
        <v xml:space="preserve">Predator 1 </v>
      </c>
      <c r="E69" s="1731" t="str">
        <f>IF(VLOOKUP($A69,'Data (new)'!$A:$T,10,0)="","",VLOOKUP($A69,'Data (new)'!$A:$T,10,0))</f>
        <v>S</v>
      </c>
      <c r="F69" s="1731">
        <f>IF(VLOOKUP($A69,'Data (new)'!$A:$T,11,0)="","",VLOOKUP($A69,'Data (new)'!$A:$T,11,0))</f>
        <v>1</v>
      </c>
      <c r="G69" s="1713" t="str">
        <f>IF(VLOOKUP($A69,'Data (new)'!$A:$T,14,0)="","",VLOOKUP($A69,'Data (new)'!$A:$T,14,0))</f>
        <v>Edges</v>
      </c>
      <c r="H69" s="1040" t="str">
        <f>IF(VLOOKUP($A69,'Data (new)'!$A:$T,8,0)="","",VLOOKUP($A69,'Data (new)'!$A:$T,8,0))</f>
        <v>Dual texture</v>
      </c>
      <c r="I69" s="1040">
        <f>IF(VLOOKUP($A69,'Data (new)'!$A:$T,16,0)="","",VLOOKUP($A69,'Data (new)'!$A:$T,16,0))</f>
        <v>170</v>
      </c>
      <c r="J69" s="1101"/>
      <c r="K69" s="1102"/>
      <c r="L69" s="1102"/>
      <c r="M69" s="1102"/>
      <c r="N69" s="1102"/>
      <c r="O69" s="1102"/>
      <c r="P69" s="1102"/>
      <c r="Q69" s="1102"/>
      <c r="R69" s="1102"/>
      <c r="S69" s="1102"/>
      <c r="T69" s="1102"/>
      <c r="U69" s="1102"/>
      <c r="V69" s="1102"/>
      <c r="W69" s="1103"/>
      <c r="X69" s="1102"/>
      <c r="Y69" s="1102"/>
      <c r="Z69" s="1102"/>
      <c r="AA69" s="1102"/>
      <c r="AB69" s="1104"/>
      <c r="AC69" s="1041"/>
      <c r="AD69" s="1041" t="s">
        <v>2649</v>
      </c>
      <c r="AE69" s="1081">
        <f>IF(VLOOKUP($A69,'Data (new)'!$A:$T,12,0)="","",VLOOKUP($A69,'Data (new)'!$A:$T,12,0))</f>
        <v>1.3200335999999999</v>
      </c>
      <c r="AF69" s="1082" t="str">
        <f t="shared" si="11"/>
        <v/>
      </c>
      <c r="AG69" s="1083" t="str">
        <f t="shared" si="3"/>
        <v/>
      </c>
      <c r="AH69" s="1082" t="str">
        <f>IF(ISERROR('Agripp GRP Macros (EU, Asia) '!$AG69*(1-$H$4)),"",'Agripp GRP Macros (EU, Asia) '!$AG69*(1-$H$4))</f>
        <v/>
      </c>
      <c r="AI69" s="1084" t="str">
        <f t="shared" si="12"/>
        <v/>
      </c>
      <c r="AJ69" s="956"/>
      <c r="AK69" s="956"/>
      <c r="AL69" s="956"/>
      <c r="AM69" s="956"/>
      <c r="AN69" s="956"/>
      <c r="AO69" s="956"/>
      <c r="AP69" s="956"/>
      <c r="AQ69" s="957"/>
      <c r="AR69" s="957"/>
      <c r="AS69" s="957"/>
      <c r="AT69" s="957"/>
      <c r="AU69" s="957"/>
      <c r="AV69" s="957"/>
      <c r="AW69" s="957" t="str">
        <f>IF(VLOOKUP($A69,'Data (new)'!$A:$T,14,0)="","",VLOOKUP($A69,'Data (new)'!$A:$T,14,0))</f>
        <v>Edges</v>
      </c>
      <c r="AY69" s="771"/>
    </row>
    <row r="70" spans="1:51" ht="15" customHeight="1">
      <c r="A70" s="1046" t="s">
        <v>1773</v>
      </c>
      <c r="B70" s="1047" t="str">
        <f>IF(VLOOKUP($A70,'Data (new)'!$A:$T,2,0)="","",VLOOKUP($A70,'Data (new)'!$A:$T,2,0))</f>
        <v>AGP0258-G7</v>
      </c>
      <c r="C70" s="1725"/>
      <c r="D70" s="1733" t="str">
        <f>IF(VLOOKUP($A70,'Data (new)'!A:T,6,0)="","",HYPERLINK(VLOOKUP($A70,'Data (new)'!A:T,7,0), VLOOKUP($A70,'Data (new)'!A:T,6,0)))</f>
        <v xml:space="preserve">Predator 2 </v>
      </c>
      <c r="E70" s="1731" t="str">
        <f>IF(VLOOKUP($A70,'Data (new)'!$A:$T,10,0)="","",VLOOKUP($A70,'Data (new)'!$A:$T,10,0))</f>
        <v>S</v>
      </c>
      <c r="F70" s="1731">
        <f>IF(VLOOKUP($A70,'Data (new)'!$A:$T,11,0)="","",VLOOKUP($A70,'Data (new)'!$A:$T,11,0))</f>
        <v>1</v>
      </c>
      <c r="G70" s="1712" t="str">
        <f>IF(VLOOKUP($A70,'Data (new)'!$A:$T,14,0)="","",VLOOKUP($A70,'Data (new)'!$A:$T,14,0))</f>
        <v>Edges</v>
      </c>
      <c r="H70" s="1049" t="str">
        <f>IF(VLOOKUP($A70,'Data (new)'!$A:$T,8,0)="","",VLOOKUP($A70,'Data (new)'!$A:$T,8,0))</f>
        <v>Full friction</v>
      </c>
      <c r="I70" s="1050">
        <f>IF(VLOOKUP($A70,'Data (new)'!$A:$T,16,0)="","",VLOOKUP($A70,'Data (new)'!$A:$T,16,0))</f>
        <v>128</v>
      </c>
      <c r="J70" s="1097"/>
      <c r="K70" s="1098"/>
      <c r="L70" s="1098"/>
      <c r="M70" s="1098"/>
      <c r="N70" s="1098"/>
      <c r="O70" s="1098"/>
      <c r="P70" s="1098"/>
      <c r="Q70" s="1098"/>
      <c r="R70" s="1098"/>
      <c r="S70" s="1098"/>
      <c r="T70" s="1098"/>
      <c r="U70" s="1098"/>
      <c r="V70" s="1098"/>
      <c r="W70" s="1099"/>
      <c r="X70" s="1098"/>
      <c r="Y70" s="1098"/>
      <c r="Z70" s="1098"/>
      <c r="AA70" s="1098"/>
      <c r="AB70" s="1100"/>
      <c r="AC70" s="1033"/>
      <c r="AD70" s="1033"/>
      <c r="AE70" s="1085">
        <f>IF(VLOOKUP($A70,'Data (new)'!$A:$T,12,0)="","",VLOOKUP($A70,'Data (new)'!$A:$T,12,0))</f>
        <v>1.154528</v>
      </c>
      <c r="AF70" s="1086" t="str">
        <f t="shared" si="11"/>
        <v/>
      </c>
      <c r="AG70" s="1087" t="str">
        <f t="shared" si="3"/>
        <v/>
      </c>
      <c r="AH70" s="1086" t="str">
        <f>IF(ISERROR('Agripp GRP Macros (EU, Asia) '!$AG70*(1-$H$4)),"",'Agripp GRP Macros (EU, Asia) '!$AG70*(1-$H$4))</f>
        <v/>
      </c>
      <c r="AI70" s="1088" t="str">
        <f t="shared" si="12"/>
        <v/>
      </c>
      <c r="AJ70" s="956"/>
      <c r="AK70" s="956"/>
      <c r="AL70" s="956"/>
      <c r="AM70" s="956"/>
      <c r="AN70" s="956"/>
      <c r="AO70" s="956"/>
      <c r="AP70" s="956"/>
      <c r="AQ70" s="957"/>
      <c r="AR70" s="957"/>
      <c r="AS70" s="957"/>
      <c r="AT70" s="957"/>
      <c r="AU70" s="957"/>
      <c r="AV70" s="957"/>
      <c r="AW70" s="957" t="str">
        <f>IF(VLOOKUP($A70,'Data (new)'!$A:$T,14,0)="","",VLOOKUP($A70,'Data (new)'!$A:$T,14,0))</f>
        <v>Edges</v>
      </c>
      <c r="AY70" s="771"/>
    </row>
    <row r="71" spans="1:51" ht="15" customHeight="1">
      <c r="A71" s="1038" t="s">
        <v>1774</v>
      </c>
      <c r="B71" s="1039" t="str">
        <f>IF(VLOOKUP($A71,'Data (new)'!$A:$T,2,0)="","",VLOOKUP($A71,'Data (new)'!$A:$T,2,0))</f>
        <v>AGP0258-G8</v>
      </c>
      <c r="C71" s="1725"/>
      <c r="D71" s="1733" t="str">
        <f>IF(VLOOKUP($A71,'Data (new)'!A:T,6,0)="","",HYPERLINK(VLOOKUP($A71,'Data (new)'!A:T,7,0), VLOOKUP($A71,'Data (new)'!A:T,6,0)))</f>
        <v xml:space="preserve">Predator 2 </v>
      </c>
      <c r="E71" s="1731" t="str">
        <f>IF(VLOOKUP($A71,'Data (new)'!$A:$T,10,0)="","",VLOOKUP($A71,'Data (new)'!$A:$T,10,0))</f>
        <v>S</v>
      </c>
      <c r="F71" s="1731">
        <f>IF(VLOOKUP($A71,'Data (new)'!$A:$T,11,0)="","",VLOOKUP($A71,'Data (new)'!$A:$T,11,0))</f>
        <v>1</v>
      </c>
      <c r="G71" s="1713" t="str">
        <f>IF(VLOOKUP($A71,'Data (new)'!$A:$T,14,0)="","",VLOOKUP($A71,'Data (new)'!$A:$T,14,0))</f>
        <v>Edges</v>
      </c>
      <c r="H71" s="1040" t="str">
        <f>IF(VLOOKUP($A71,'Data (new)'!$A:$T,8,0)="","",VLOOKUP($A71,'Data (new)'!$A:$T,8,0))</f>
        <v>Dual texture</v>
      </c>
      <c r="I71" s="1040">
        <f>IF(VLOOKUP($A71,'Data (new)'!$A:$T,16,0)="","",VLOOKUP($A71,'Data (new)'!$A:$T,16,0))</f>
        <v>153</v>
      </c>
      <c r="J71" s="1101"/>
      <c r="K71" s="1102"/>
      <c r="L71" s="1102"/>
      <c r="M71" s="1102"/>
      <c r="N71" s="1102"/>
      <c r="O71" s="1102"/>
      <c r="P71" s="1102"/>
      <c r="Q71" s="1102"/>
      <c r="R71" s="1102"/>
      <c r="S71" s="1102"/>
      <c r="T71" s="1102"/>
      <c r="U71" s="1102"/>
      <c r="V71" s="1102"/>
      <c r="W71" s="1103"/>
      <c r="X71" s="1102"/>
      <c r="Y71" s="1102"/>
      <c r="Z71" s="1102"/>
      <c r="AA71" s="1102"/>
      <c r="AB71" s="1104"/>
      <c r="AC71" s="1041"/>
      <c r="AD71" s="1041" t="s">
        <v>2649</v>
      </c>
      <c r="AE71" s="1081">
        <f>IF(VLOOKUP($A71,'Data (new)'!$A:$T,12,0)="","",VLOOKUP($A71,'Data (new)'!$A:$T,12,0))</f>
        <v>1.154528</v>
      </c>
      <c r="AF71" s="1082" t="str">
        <f t="shared" si="11"/>
        <v/>
      </c>
      <c r="AG71" s="1083" t="str">
        <f t="shared" si="3"/>
        <v/>
      </c>
      <c r="AH71" s="1082" t="str">
        <f>IF(ISERROR('Agripp GRP Macros (EU, Asia) '!$AG71*(1-$H$4)),"",'Agripp GRP Macros (EU, Asia) '!$AG71*(1-$H$4))</f>
        <v/>
      </c>
      <c r="AI71" s="1084" t="str">
        <f t="shared" si="12"/>
        <v/>
      </c>
      <c r="AJ71" s="956"/>
      <c r="AK71" s="956"/>
      <c r="AL71" s="956"/>
      <c r="AM71" s="956"/>
      <c r="AN71" s="956"/>
      <c r="AO71" s="956"/>
      <c r="AP71" s="956"/>
      <c r="AQ71" s="957"/>
      <c r="AR71" s="957"/>
      <c r="AS71" s="958"/>
      <c r="AT71" s="771"/>
      <c r="AU71" s="771"/>
      <c r="AV71" s="771"/>
      <c r="AW71" s="957" t="str">
        <f>IF(VLOOKUP($A71,'Data (new)'!$A:$T,14,0)="","",VLOOKUP($A71,'Data (new)'!$A:$T,14,0))</f>
        <v>Edges</v>
      </c>
      <c r="AX71" s="959"/>
      <c r="AY71" s="771"/>
    </row>
    <row r="72" spans="1:51" ht="15" customHeight="1">
      <c r="A72" s="1046" t="s">
        <v>1775</v>
      </c>
      <c r="B72" s="1047" t="str">
        <f>IF(VLOOKUP($A72,'Data (new)'!$A:$T,2,0)="","",VLOOKUP($A72,'Data (new)'!$A:$T,2,0))</f>
        <v>AGP0288-G7</v>
      </c>
      <c r="C72" s="1725"/>
      <c r="D72" s="1733" t="str">
        <f>IF(VLOOKUP($A72,'Data (new)'!A:T,6,0)="","",HYPERLINK(VLOOKUP($A72,'Data (new)'!A:T,7,0), VLOOKUP($A72,'Data (new)'!A:T,6,0)))</f>
        <v>Shark 1</v>
      </c>
      <c r="E72" s="1731" t="str">
        <f>IF(VLOOKUP($A72,'Data (new)'!$A:$T,10,0)="","",VLOOKUP($A72,'Data (new)'!$A:$T,10,0))</f>
        <v>S</v>
      </c>
      <c r="F72" s="1731">
        <f>IF(VLOOKUP($A72,'Data (new)'!$A:$T,11,0)="","",VLOOKUP($A72,'Data (new)'!$A:$T,11,0))</f>
        <v>1</v>
      </c>
      <c r="G72" s="1712" t="str">
        <f>IF(VLOOKUP($A72,'Data (new)'!$A:$T,14,0)="","",VLOOKUP($A72,'Data (new)'!$A:$T,14,0))</f>
        <v>Slopers</v>
      </c>
      <c r="H72" s="1049" t="str">
        <f>IF(VLOOKUP($A72,'Data (new)'!$A:$T,8,0)="","",VLOOKUP($A72,'Data (new)'!$A:$T,8,0))</f>
        <v>Full friction</v>
      </c>
      <c r="I72" s="1050">
        <f>IF(VLOOKUP($A72,'Data (new)'!$A:$T,16,0)="","",VLOOKUP($A72,'Data (new)'!$A:$T,16,0))</f>
        <v>129</v>
      </c>
      <c r="J72" s="1097"/>
      <c r="K72" s="1098"/>
      <c r="L72" s="1098"/>
      <c r="M72" s="1098"/>
      <c r="N72" s="1098"/>
      <c r="O72" s="1098"/>
      <c r="P72" s="1098"/>
      <c r="Q72" s="1098"/>
      <c r="R72" s="1098"/>
      <c r="S72" s="1098"/>
      <c r="T72" s="1098"/>
      <c r="U72" s="1098"/>
      <c r="V72" s="1098"/>
      <c r="W72" s="1099"/>
      <c r="X72" s="1098"/>
      <c r="Y72" s="1098"/>
      <c r="Z72" s="1098"/>
      <c r="AA72" s="1098"/>
      <c r="AB72" s="1100"/>
      <c r="AC72" s="1033"/>
      <c r="AD72" s="1033"/>
      <c r="AE72" s="1085">
        <f>IF(VLOOKUP($A72,'Data (new)'!$A:$T,12,0)="","",VLOOKUP($A72,'Data (new)'!$A:$T,12,0))</f>
        <v>1.4</v>
      </c>
      <c r="AF72" s="1086" t="str">
        <f t="shared" si="11"/>
        <v/>
      </c>
      <c r="AG72" s="1087" t="str">
        <f t="shared" si="3"/>
        <v/>
      </c>
      <c r="AH72" s="1086" t="str">
        <f>IF(ISERROR('Agripp GRP Macros (EU, Asia) '!$AG72*(1-$H$4)),"",'Agripp GRP Macros (EU, Asia) '!$AG72*(1-$H$4))</f>
        <v/>
      </c>
      <c r="AI72" s="1088" t="str">
        <f t="shared" si="12"/>
        <v/>
      </c>
      <c r="AJ72" s="956"/>
      <c r="AK72" s="956"/>
      <c r="AL72" s="956"/>
      <c r="AM72" s="956"/>
      <c r="AN72" s="956"/>
      <c r="AO72" s="956"/>
      <c r="AP72" s="956"/>
      <c r="AQ72" s="957"/>
      <c r="AR72" s="957"/>
      <c r="AS72" s="958"/>
      <c r="AT72" s="771"/>
      <c r="AU72" s="771"/>
      <c r="AV72" s="771"/>
      <c r="AW72" s="957" t="str">
        <f>IF(VLOOKUP($A72,'Data (new)'!$A:$T,14,0)="","",VLOOKUP($A72,'Data (new)'!$A:$T,14,0))</f>
        <v>Slopers</v>
      </c>
      <c r="AX72" s="959"/>
      <c r="AY72" s="771"/>
    </row>
    <row r="73" spans="1:51" ht="15" customHeight="1">
      <c r="A73" s="1038" t="s">
        <v>1776</v>
      </c>
      <c r="B73" s="1039" t="str">
        <f>IF(VLOOKUP($A73,'Data (new)'!$A:$T,2,0)="","",VLOOKUP($A73,'Data (new)'!$A:$T,2,0))</f>
        <v>AGP0288-G8</v>
      </c>
      <c r="C73" s="1725"/>
      <c r="D73" s="1733" t="str">
        <f>IF(VLOOKUP($A73,'Data (new)'!A:T,6,0)="","",HYPERLINK(VLOOKUP($A73,'Data (new)'!A:T,7,0), VLOOKUP($A73,'Data (new)'!A:T,6,0)))</f>
        <v>Shark 1</v>
      </c>
      <c r="E73" s="1731" t="str">
        <f>IF(VLOOKUP($A73,'Data (new)'!$A:$T,10,0)="","",VLOOKUP($A73,'Data (new)'!$A:$T,10,0))</f>
        <v>S</v>
      </c>
      <c r="F73" s="1731">
        <f>IF(VLOOKUP($A73,'Data (new)'!$A:$T,11,0)="","",VLOOKUP($A73,'Data (new)'!$A:$T,11,0))</f>
        <v>1</v>
      </c>
      <c r="G73" s="1713" t="str">
        <f>IF(VLOOKUP($A73,'Data (new)'!$A:$T,14,0)="","",VLOOKUP($A73,'Data (new)'!$A:$T,14,0))</f>
        <v>Slopers</v>
      </c>
      <c r="H73" s="1040" t="str">
        <f>IF(VLOOKUP($A73,'Data (new)'!$A:$T,8,0)="","",VLOOKUP($A73,'Data (new)'!$A:$T,8,0))</f>
        <v>Dual texture</v>
      </c>
      <c r="I73" s="1040">
        <f>IF(VLOOKUP($A73,'Data (new)'!$A:$T,16,0)="","",VLOOKUP($A73,'Data (new)'!$A:$T,16,0))</f>
        <v>158</v>
      </c>
      <c r="J73" s="1101"/>
      <c r="K73" s="1102"/>
      <c r="L73" s="1102"/>
      <c r="M73" s="1102"/>
      <c r="N73" s="1102"/>
      <c r="O73" s="1102"/>
      <c r="P73" s="1102"/>
      <c r="Q73" s="1102"/>
      <c r="R73" s="1102"/>
      <c r="S73" s="1102"/>
      <c r="T73" s="1102"/>
      <c r="U73" s="1102"/>
      <c r="V73" s="1102"/>
      <c r="W73" s="1103"/>
      <c r="X73" s="1102"/>
      <c r="Y73" s="1102"/>
      <c r="Z73" s="1102"/>
      <c r="AA73" s="1102"/>
      <c r="AB73" s="1104"/>
      <c r="AC73" s="1041"/>
      <c r="AD73" s="1041" t="s">
        <v>2649</v>
      </c>
      <c r="AE73" s="1081">
        <f>IF(VLOOKUP($A73,'Data (new)'!$A:$T,12,0)="","",VLOOKUP($A73,'Data (new)'!$A:$T,12,0))</f>
        <v>1.4</v>
      </c>
      <c r="AF73" s="1082" t="str">
        <f t="shared" si="11"/>
        <v/>
      </c>
      <c r="AG73" s="1083" t="str">
        <f t="shared" si="3"/>
        <v/>
      </c>
      <c r="AH73" s="1082" t="str">
        <f>IF(ISERROR('Agripp GRP Macros (EU, Asia) '!$AG73*(1-$H$4)),"",'Agripp GRP Macros (EU, Asia) '!$AG73*(1-$H$4))</f>
        <v/>
      </c>
      <c r="AI73" s="1084" t="str">
        <f t="shared" si="12"/>
        <v/>
      </c>
      <c r="AJ73" s="956"/>
      <c r="AK73" s="956"/>
      <c r="AL73" s="956"/>
      <c r="AM73" s="956"/>
      <c r="AN73" s="956"/>
      <c r="AO73" s="956"/>
      <c r="AP73" s="956"/>
      <c r="AQ73" s="957"/>
      <c r="AR73" s="957"/>
      <c r="AS73" s="958"/>
      <c r="AT73" s="771"/>
      <c r="AU73" s="771"/>
      <c r="AV73" s="771"/>
      <c r="AW73" s="957" t="str">
        <f>IF(VLOOKUP($A73,'Data (new)'!$A:$T,14,0)="","",VLOOKUP($A73,'Data (new)'!$A:$T,14,0))</f>
        <v>Slopers</v>
      </c>
      <c r="AX73" s="959"/>
      <c r="AY73" s="771"/>
    </row>
    <row r="74" spans="1:51" ht="15" customHeight="1">
      <c r="A74" s="1046" t="s">
        <v>1777</v>
      </c>
      <c r="B74" s="1047" t="str">
        <f>IF(VLOOKUP($A74,'Data (new)'!$A:$T,2,0)="","",VLOOKUP($A74,'Data (new)'!$A:$T,2,0))</f>
        <v>AGP0289-G7</v>
      </c>
      <c r="C74" s="1725"/>
      <c r="D74" s="1733" t="str">
        <f>IF(VLOOKUP($A74,'Data (new)'!A:T,6,0)="","",HYPERLINK(VLOOKUP($A74,'Data (new)'!A:T,7,0), VLOOKUP($A74,'Data (new)'!A:T,6,0)))</f>
        <v>Shark 2</v>
      </c>
      <c r="E74" s="1731" t="str">
        <f>IF(VLOOKUP($A74,'Data (new)'!$A:$T,10,0)="","",VLOOKUP($A74,'Data (new)'!$A:$T,10,0))</f>
        <v>M</v>
      </c>
      <c r="F74" s="1731">
        <f>IF(VLOOKUP($A74,'Data (new)'!$A:$T,11,0)="","",VLOOKUP($A74,'Data (new)'!$A:$T,11,0))</f>
        <v>1</v>
      </c>
      <c r="G74" s="1712" t="str">
        <f>IF(VLOOKUP($A74,'Data (new)'!$A:$T,14,0)="","",VLOOKUP($A74,'Data (new)'!$A:$T,14,0))</f>
        <v>Slopers</v>
      </c>
      <c r="H74" s="1049" t="str">
        <f>IF(VLOOKUP($A74,'Data (new)'!$A:$T,8,0)="","",VLOOKUP($A74,'Data (new)'!$A:$T,8,0))</f>
        <v>Full friction</v>
      </c>
      <c r="I74" s="1050">
        <f>IF(VLOOKUP($A74,'Data (new)'!$A:$T,16,0)="","",VLOOKUP($A74,'Data (new)'!$A:$T,16,0))</f>
        <v>139</v>
      </c>
      <c r="J74" s="1097"/>
      <c r="K74" s="1098"/>
      <c r="L74" s="1098"/>
      <c r="M74" s="1098"/>
      <c r="N74" s="1098"/>
      <c r="O74" s="1098"/>
      <c r="P74" s="1098"/>
      <c r="Q74" s="1098"/>
      <c r="R74" s="1098"/>
      <c r="S74" s="1098"/>
      <c r="T74" s="1098"/>
      <c r="U74" s="1098"/>
      <c r="V74" s="1098"/>
      <c r="W74" s="1099"/>
      <c r="X74" s="1098"/>
      <c r="Y74" s="1098"/>
      <c r="Z74" s="1098"/>
      <c r="AA74" s="1098"/>
      <c r="AB74" s="1100"/>
      <c r="AC74" s="1033"/>
      <c r="AD74" s="1033"/>
      <c r="AE74" s="1085">
        <f>IF(VLOOKUP($A74,'Data (new)'!$A:$T,12,0)="","",VLOOKUP($A74,'Data (new)'!$A:$T,12,0))</f>
        <v>1.6</v>
      </c>
      <c r="AF74" s="1086" t="str">
        <f t="shared" si="11"/>
        <v/>
      </c>
      <c r="AG74" s="1087" t="str">
        <f t="shared" si="3"/>
        <v/>
      </c>
      <c r="AH74" s="1086" t="str">
        <f>IF(ISERROR('Agripp GRP Macros (EU, Asia) '!$AG74*(1-$H$4)),"",'Agripp GRP Macros (EU, Asia) '!$AG74*(1-$H$4))</f>
        <v/>
      </c>
      <c r="AI74" s="1088" t="str">
        <f t="shared" si="12"/>
        <v/>
      </c>
      <c r="AJ74" s="956"/>
      <c r="AK74" s="956"/>
      <c r="AL74" s="956"/>
      <c r="AM74" s="956"/>
      <c r="AN74" s="956"/>
      <c r="AO74" s="956"/>
      <c r="AP74" s="956"/>
      <c r="AQ74" s="957"/>
      <c r="AR74" s="957"/>
      <c r="AS74" s="958"/>
      <c r="AT74" s="771"/>
      <c r="AU74" s="771"/>
      <c r="AV74" s="771"/>
      <c r="AW74" s="957" t="str">
        <f>IF(VLOOKUP($A74,'Data (new)'!$A:$T,14,0)="","",VLOOKUP($A74,'Data (new)'!$A:$T,14,0))</f>
        <v>Slopers</v>
      </c>
      <c r="AX74" s="959"/>
      <c r="AY74" s="771"/>
    </row>
    <row r="75" spans="1:51" ht="15" customHeight="1">
      <c r="A75" s="1038" t="s">
        <v>1778</v>
      </c>
      <c r="B75" s="1039" t="str">
        <f>IF(VLOOKUP($A75,'Data (new)'!$A:$T,2,0)="","",VLOOKUP($A75,'Data (new)'!$A:$T,2,0))</f>
        <v>AGP0289-G8</v>
      </c>
      <c r="C75" s="1725"/>
      <c r="D75" s="1733" t="str">
        <f>IF(VLOOKUP($A75,'Data (new)'!A:T,6,0)="","",HYPERLINK(VLOOKUP($A75,'Data (new)'!A:T,7,0), VLOOKUP($A75,'Data (new)'!A:T,6,0)))</f>
        <v>Shark 2</v>
      </c>
      <c r="E75" s="1731" t="str">
        <f>IF(VLOOKUP($A75,'Data (new)'!$A:$T,10,0)="","",VLOOKUP($A75,'Data (new)'!$A:$T,10,0))</f>
        <v>M</v>
      </c>
      <c r="F75" s="1731">
        <f>IF(VLOOKUP($A75,'Data (new)'!$A:$T,11,0)="","",VLOOKUP($A75,'Data (new)'!$A:$T,11,0))</f>
        <v>1</v>
      </c>
      <c r="G75" s="1713" t="str">
        <f>IF(VLOOKUP($A75,'Data (new)'!$A:$T,14,0)="","",VLOOKUP($A75,'Data (new)'!$A:$T,14,0))</f>
        <v>Slopers</v>
      </c>
      <c r="H75" s="1040" t="str">
        <f>IF(VLOOKUP($A75,'Data (new)'!$A:$T,8,0)="","",VLOOKUP($A75,'Data (new)'!$A:$T,8,0))</f>
        <v>Dual texture</v>
      </c>
      <c r="I75" s="1040">
        <f>IF(VLOOKUP($A75,'Data (new)'!$A:$T,16,0)="","",VLOOKUP($A75,'Data (new)'!$A:$T,16,0))</f>
        <v>172</v>
      </c>
      <c r="J75" s="1101"/>
      <c r="K75" s="1102"/>
      <c r="L75" s="1102"/>
      <c r="M75" s="1102"/>
      <c r="N75" s="1102"/>
      <c r="O75" s="1102"/>
      <c r="P75" s="1102"/>
      <c r="Q75" s="1102"/>
      <c r="R75" s="1102"/>
      <c r="S75" s="1102"/>
      <c r="T75" s="1102"/>
      <c r="U75" s="1102"/>
      <c r="V75" s="1102"/>
      <c r="W75" s="1103"/>
      <c r="X75" s="1102"/>
      <c r="Y75" s="1102"/>
      <c r="Z75" s="1102"/>
      <c r="AA75" s="1102"/>
      <c r="AB75" s="1104"/>
      <c r="AC75" s="1041"/>
      <c r="AD75" s="1041" t="s">
        <v>2649</v>
      </c>
      <c r="AE75" s="1081">
        <f>IF(VLOOKUP($A75,'Data (new)'!$A:$T,12,0)="","",VLOOKUP($A75,'Data (new)'!$A:$T,12,0))</f>
        <v>1.6</v>
      </c>
      <c r="AF75" s="1082" t="str">
        <f t="shared" si="11"/>
        <v/>
      </c>
      <c r="AG75" s="1083" t="str">
        <f t="shared" si="3"/>
        <v/>
      </c>
      <c r="AH75" s="1082" t="str">
        <f>IF(ISERROR('Agripp GRP Macros (EU, Asia) '!$AG75*(1-$H$4)),"",'Agripp GRP Macros (EU, Asia) '!$AG75*(1-$H$4))</f>
        <v/>
      </c>
      <c r="AI75" s="1084" t="str">
        <f t="shared" si="12"/>
        <v/>
      </c>
      <c r="AJ75" s="956"/>
      <c r="AK75" s="956"/>
      <c r="AL75" s="956"/>
      <c r="AM75" s="956"/>
      <c r="AN75" s="956"/>
      <c r="AO75" s="956"/>
      <c r="AP75" s="956"/>
      <c r="AQ75" s="957"/>
      <c r="AR75" s="957"/>
      <c r="AS75" s="958"/>
      <c r="AT75" s="771"/>
      <c r="AU75" s="771"/>
      <c r="AV75" s="771"/>
      <c r="AW75" s="957" t="str">
        <f>IF(VLOOKUP($A75,'Data (new)'!$A:$T,14,0)="","",VLOOKUP($A75,'Data (new)'!$A:$T,14,0))</f>
        <v>Slopers</v>
      </c>
      <c r="AX75" s="959"/>
      <c r="AY75" s="771"/>
    </row>
    <row r="76" spans="1:51" ht="15" customHeight="1">
      <c r="A76" s="1046" t="s">
        <v>1779</v>
      </c>
      <c r="B76" s="1047" t="str">
        <f>IF(VLOOKUP($A76,'Data (new)'!$A:$T,2,0)="","",VLOOKUP($A76,'Data (new)'!$A:$T,2,0))</f>
        <v>AGP0290-G7</v>
      </c>
      <c r="C76" s="1725"/>
      <c r="D76" s="1733" t="str">
        <f>IF(VLOOKUP($A76,'Data (new)'!A:T,6,0)="","",HYPERLINK(VLOOKUP($A76,'Data (new)'!A:T,7,0), VLOOKUP($A76,'Data (new)'!A:T,6,0)))</f>
        <v xml:space="preserve">Shark 3 </v>
      </c>
      <c r="E76" s="1731" t="str">
        <f>IF(VLOOKUP($A76,'Data (new)'!$A:$T,10,0)="","",VLOOKUP($A76,'Data (new)'!$A:$T,10,0))</f>
        <v>L</v>
      </c>
      <c r="F76" s="1731">
        <f>IF(VLOOKUP($A76,'Data (new)'!$A:$T,11,0)="","",VLOOKUP($A76,'Data (new)'!$A:$T,11,0))</f>
        <v>1</v>
      </c>
      <c r="G76" s="1712" t="str">
        <f>IF(VLOOKUP($A76,'Data (new)'!$A:$T,14,0)="","",VLOOKUP($A76,'Data (new)'!$A:$T,14,0))</f>
        <v>Slopers</v>
      </c>
      <c r="H76" s="1049" t="str">
        <f>IF(VLOOKUP($A76,'Data (new)'!$A:$T,8,0)="","",VLOOKUP($A76,'Data (new)'!$A:$T,8,0))</f>
        <v>Full friction</v>
      </c>
      <c r="I76" s="1050">
        <f>IF(VLOOKUP($A76,'Data (new)'!$A:$T,16,0)="","",VLOOKUP($A76,'Data (new)'!$A:$T,16,0))</f>
        <v>132</v>
      </c>
      <c r="J76" s="1097"/>
      <c r="K76" s="1098"/>
      <c r="L76" s="1098"/>
      <c r="M76" s="1098"/>
      <c r="N76" s="1098"/>
      <c r="O76" s="1098"/>
      <c r="P76" s="1098"/>
      <c r="Q76" s="1098"/>
      <c r="R76" s="1098"/>
      <c r="S76" s="1098"/>
      <c r="T76" s="1098"/>
      <c r="U76" s="1098"/>
      <c r="V76" s="1098"/>
      <c r="W76" s="1099"/>
      <c r="X76" s="1098"/>
      <c r="Y76" s="1098"/>
      <c r="Z76" s="1098"/>
      <c r="AA76" s="1098"/>
      <c r="AB76" s="1100"/>
      <c r="AC76" s="1033"/>
      <c r="AD76" s="1033"/>
      <c r="AE76" s="1085">
        <f>IF(VLOOKUP($A76,'Data (new)'!$A:$T,12,0)="","",VLOOKUP($A76,'Data (new)'!$A:$T,12,0))</f>
        <v>2.0499999999999998</v>
      </c>
      <c r="AF76" s="1086" t="str">
        <f t="shared" si="11"/>
        <v/>
      </c>
      <c r="AG76" s="1087" t="str">
        <f t="shared" ref="AG76:AG95" si="13">IF(AF76="","",SUM(J76:AB76)*I76)</f>
        <v/>
      </c>
      <c r="AH76" s="1086" t="str">
        <f>IF(ISERROR('Agripp GRP Macros (EU, Asia) '!$AG76*(1-$H$4)),"",'Agripp GRP Macros (EU, Asia) '!$AG76*(1-$H$4))</f>
        <v/>
      </c>
      <c r="AI76" s="1088" t="str">
        <f t="shared" si="12"/>
        <v/>
      </c>
      <c r="AJ76" s="956"/>
      <c r="AK76" s="956"/>
      <c r="AL76" s="956"/>
      <c r="AM76" s="956"/>
      <c r="AN76" s="956"/>
      <c r="AO76" s="956"/>
      <c r="AP76" s="956"/>
      <c r="AQ76" s="957"/>
      <c r="AR76" s="957"/>
      <c r="AS76" s="958"/>
      <c r="AT76" s="771"/>
      <c r="AU76" s="771"/>
      <c r="AV76" s="771"/>
      <c r="AW76" s="957" t="str">
        <f>IF(VLOOKUP($A76,'Data (new)'!$A:$T,14,0)="","",VLOOKUP($A76,'Data (new)'!$A:$T,14,0))</f>
        <v>Slopers</v>
      </c>
      <c r="AX76" s="959"/>
      <c r="AY76" s="771"/>
    </row>
    <row r="77" spans="1:51" ht="15" customHeight="1">
      <c r="A77" s="1038" t="s">
        <v>1780</v>
      </c>
      <c r="B77" s="1039" t="str">
        <f>IF(VLOOKUP($A77,'Data (new)'!$A:$T,2,0)="","",VLOOKUP($A77,'Data (new)'!$A:$T,2,0))</f>
        <v>AGP0290-G8</v>
      </c>
      <c r="C77" s="1725"/>
      <c r="D77" s="1733" t="str">
        <f>IF(VLOOKUP($A77,'Data (new)'!A:T,6,0)="","",HYPERLINK(VLOOKUP($A77,'Data (new)'!A:T,7,0), VLOOKUP($A77,'Data (new)'!A:T,6,0)))</f>
        <v xml:space="preserve">Shark 3 </v>
      </c>
      <c r="E77" s="1731" t="str">
        <f>IF(VLOOKUP($A77,'Data (new)'!$A:$T,10,0)="","",VLOOKUP($A77,'Data (new)'!$A:$T,10,0))</f>
        <v>L</v>
      </c>
      <c r="F77" s="1731">
        <f>IF(VLOOKUP($A77,'Data (new)'!$A:$T,11,0)="","",VLOOKUP($A77,'Data (new)'!$A:$T,11,0))</f>
        <v>1</v>
      </c>
      <c r="G77" s="1713" t="str">
        <f>IF(VLOOKUP($A77,'Data (new)'!$A:$T,14,0)="","",VLOOKUP($A77,'Data (new)'!$A:$T,14,0))</f>
        <v>Slopers</v>
      </c>
      <c r="H77" s="1040" t="str">
        <f>IF(VLOOKUP($A77,'Data (new)'!$A:$T,8,0)="","",VLOOKUP($A77,'Data (new)'!$A:$T,8,0))</f>
        <v>Dual texture</v>
      </c>
      <c r="I77" s="1040">
        <f>IF(VLOOKUP($A77,'Data (new)'!$A:$T,16,0)="","",VLOOKUP($A77,'Data (new)'!$A:$T,16,0))</f>
        <v>191</v>
      </c>
      <c r="J77" s="1101"/>
      <c r="K77" s="1102"/>
      <c r="L77" s="1102"/>
      <c r="M77" s="1102"/>
      <c r="N77" s="1102"/>
      <c r="O77" s="1102"/>
      <c r="P77" s="1102"/>
      <c r="Q77" s="1102"/>
      <c r="R77" s="1102"/>
      <c r="S77" s="1102"/>
      <c r="T77" s="1102"/>
      <c r="U77" s="1102"/>
      <c r="V77" s="1102"/>
      <c r="W77" s="1103"/>
      <c r="X77" s="1102"/>
      <c r="Y77" s="1102"/>
      <c r="Z77" s="1102"/>
      <c r="AA77" s="1102"/>
      <c r="AB77" s="1104"/>
      <c r="AC77" s="1041"/>
      <c r="AD77" s="1041" t="s">
        <v>2649</v>
      </c>
      <c r="AE77" s="1081">
        <f>IF(VLOOKUP($A77,'Data (new)'!$A:$T,12,0)="","",VLOOKUP($A77,'Data (new)'!$A:$T,12,0))</f>
        <v>2.0499999999999998</v>
      </c>
      <c r="AF77" s="1082" t="str">
        <f t="shared" si="11"/>
        <v/>
      </c>
      <c r="AG77" s="1083" t="str">
        <f t="shared" si="13"/>
        <v/>
      </c>
      <c r="AH77" s="1082" t="str">
        <f>IF(ISERROR('Agripp GRP Macros (EU, Asia) '!$AG77*(1-$H$4)),"",'Agripp GRP Macros (EU, Asia) '!$AG77*(1-$H$4))</f>
        <v/>
      </c>
      <c r="AI77" s="1084" t="str">
        <f t="shared" si="12"/>
        <v/>
      </c>
      <c r="AJ77" s="956"/>
      <c r="AK77" s="956"/>
      <c r="AL77" s="956"/>
      <c r="AM77" s="956"/>
      <c r="AN77" s="956"/>
      <c r="AO77" s="956"/>
      <c r="AP77" s="956"/>
      <c r="AQ77" s="957"/>
      <c r="AR77" s="957"/>
      <c r="AS77" s="957"/>
      <c r="AT77" s="957"/>
      <c r="AU77" s="957"/>
      <c r="AV77" s="957"/>
      <c r="AW77" s="957" t="str">
        <f>IF(VLOOKUP($A77,'Data (new)'!$A:$T,14,0)="","",VLOOKUP($A77,'Data (new)'!$A:$T,14,0))</f>
        <v>Slopers</v>
      </c>
      <c r="AY77" s="771"/>
    </row>
    <row r="78" spans="1:51" ht="15" customHeight="1">
      <c r="A78" s="1046" t="s">
        <v>1781</v>
      </c>
      <c r="B78" s="1047" t="str">
        <f>IF(VLOOKUP($A78,'Data (new)'!$A:$T,2,0)="","",VLOOKUP($A78,'Data (new)'!$A:$T,2,0))</f>
        <v>AGP0237-G7</v>
      </c>
      <c r="C78" s="1725"/>
      <c r="D78" s="1733" t="str">
        <f>IF(VLOOKUP($A78,'Data (new)'!A:T,6,0)="","",HYPERLINK(VLOOKUP($A78,'Data (new)'!A:T,7,0), VLOOKUP($A78,'Data (new)'!A:T,6,0)))</f>
        <v xml:space="preserve">Shark 4 </v>
      </c>
      <c r="E78" s="1731" t="str">
        <f>IF(VLOOKUP($A78,'Data (new)'!$A:$T,10,0)="","",VLOOKUP($A78,'Data (new)'!$A:$T,10,0))</f>
        <v>S</v>
      </c>
      <c r="F78" s="1731">
        <f>IF(VLOOKUP($A78,'Data (new)'!$A:$T,11,0)="","",VLOOKUP($A78,'Data (new)'!$A:$T,11,0))</f>
        <v>1</v>
      </c>
      <c r="G78" s="1712" t="str">
        <f>IF(VLOOKUP($A78,'Data (new)'!$A:$T,14,0)="","",VLOOKUP($A78,'Data (new)'!$A:$T,14,0))</f>
        <v>Edges</v>
      </c>
      <c r="H78" s="1049" t="str">
        <f>IF(VLOOKUP($A78,'Data (new)'!$A:$T,8,0)="","",VLOOKUP($A78,'Data (new)'!$A:$T,8,0))</f>
        <v>Full friction</v>
      </c>
      <c r="I78" s="1050">
        <f>IF(VLOOKUP($A78,'Data (new)'!$A:$T,16,0)="","",VLOOKUP($A78,'Data (new)'!$A:$T,16,0))</f>
        <v>150</v>
      </c>
      <c r="J78" s="1097"/>
      <c r="K78" s="1098"/>
      <c r="L78" s="1098"/>
      <c r="M78" s="1098"/>
      <c r="N78" s="1098"/>
      <c r="O78" s="1098"/>
      <c r="P78" s="1098"/>
      <c r="Q78" s="1098"/>
      <c r="R78" s="1098"/>
      <c r="S78" s="1098"/>
      <c r="T78" s="1098"/>
      <c r="U78" s="1098"/>
      <c r="V78" s="1098"/>
      <c r="W78" s="1099"/>
      <c r="X78" s="1098"/>
      <c r="Y78" s="1098"/>
      <c r="Z78" s="1098"/>
      <c r="AA78" s="1098"/>
      <c r="AB78" s="1100"/>
      <c r="AC78" s="1033"/>
      <c r="AD78" s="1033"/>
      <c r="AE78" s="1085">
        <f>IF(VLOOKUP($A78,'Data (new)'!$A:$T,12,0)="","",VLOOKUP($A78,'Data (new)'!$A:$T,12,0))</f>
        <v>1.4409800000000001</v>
      </c>
      <c r="AF78" s="1086" t="str">
        <f t="shared" si="11"/>
        <v/>
      </c>
      <c r="AG78" s="1087" t="str">
        <f t="shared" si="13"/>
        <v/>
      </c>
      <c r="AH78" s="1086" t="str">
        <f>IF(ISERROR('Agripp GRP Macros (EU, Asia) '!$AG78*(1-$H$4)),"",'Agripp GRP Macros (EU, Asia) '!$AG78*(1-$H$4))</f>
        <v/>
      </c>
      <c r="AI78" s="1088" t="str">
        <f t="shared" si="12"/>
        <v/>
      </c>
      <c r="AJ78" s="956"/>
      <c r="AK78" s="956"/>
      <c r="AL78" s="956"/>
      <c r="AM78" s="956"/>
      <c r="AN78" s="956"/>
      <c r="AO78" s="956"/>
      <c r="AP78" s="956"/>
      <c r="AQ78" s="957"/>
      <c r="AR78" s="957"/>
      <c r="AS78" s="957"/>
      <c r="AT78" s="957"/>
      <c r="AU78" s="957"/>
      <c r="AV78" s="957"/>
      <c r="AW78" s="957" t="str">
        <f>IF(VLOOKUP($A78,'Data (new)'!$A:$T,14,0)="","",VLOOKUP($A78,'Data (new)'!$A:$T,14,0))</f>
        <v>Edges</v>
      </c>
      <c r="AY78" s="771"/>
    </row>
    <row r="79" spans="1:51" ht="15" customHeight="1">
      <c r="A79" s="1038" t="s">
        <v>1782</v>
      </c>
      <c r="B79" s="1039" t="str">
        <f>IF(VLOOKUP($A79,'Data (new)'!$A:$T,2,0)="","",VLOOKUP($A79,'Data (new)'!$A:$T,2,0))</f>
        <v>AGP0237-G8</v>
      </c>
      <c r="C79" s="1725"/>
      <c r="D79" s="1733" t="str">
        <f>IF(VLOOKUP($A79,'Data (new)'!A:T,6,0)="","",HYPERLINK(VLOOKUP($A79,'Data (new)'!A:T,7,0), VLOOKUP($A79,'Data (new)'!A:T,6,0)))</f>
        <v xml:space="preserve">Shark 4 </v>
      </c>
      <c r="E79" s="1731" t="str">
        <f>IF(VLOOKUP($A79,'Data (new)'!$A:$T,10,0)="","",VLOOKUP($A79,'Data (new)'!$A:$T,10,0))</f>
        <v>S</v>
      </c>
      <c r="F79" s="1731">
        <f>IF(VLOOKUP($A79,'Data (new)'!$A:$T,11,0)="","",VLOOKUP($A79,'Data (new)'!$A:$T,11,0))</f>
        <v>1</v>
      </c>
      <c r="G79" s="1713" t="str">
        <f>IF(VLOOKUP($A79,'Data (new)'!$A:$T,14,0)="","",VLOOKUP($A79,'Data (new)'!$A:$T,14,0))</f>
        <v>Edges</v>
      </c>
      <c r="H79" s="1040" t="str">
        <f>IF(VLOOKUP($A79,'Data (new)'!$A:$T,8,0)="","",VLOOKUP($A79,'Data (new)'!$A:$T,8,0))</f>
        <v>Dual texture</v>
      </c>
      <c r="I79" s="1040">
        <f>IF(VLOOKUP($A79,'Data (new)'!$A:$T,16,0)="","",VLOOKUP($A79,'Data (new)'!$A:$T,16,0))</f>
        <v>169</v>
      </c>
      <c r="J79" s="1101"/>
      <c r="K79" s="1102"/>
      <c r="L79" s="1102"/>
      <c r="M79" s="1102"/>
      <c r="N79" s="1102"/>
      <c r="O79" s="1102"/>
      <c r="P79" s="1102"/>
      <c r="Q79" s="1102"/>
      <c r="R79" s="1102"/>
      <c r="S79" s="1102"/>
      <c r="T79" s="1102"/>
      <c r="U79" s="1102"/>
      <c r="V79" s="1102"/>
      <c r="W79" s="1103"/>
      <c r="X79" s="1102"/>
      <c r="Y79" s="1102"/>
      <c r="Z79" s="1102"/>
      <c r="AA79" s="1102"/>
      <c r="AB79" s="1104"/>
      <c r="AC79" s="1041"/>
      <c r="AD79" s="1041" t="s">
        <v>2649</v>
      </c>
      <c r="AE79" s="1081">
        <f>IF(VLOOKUP($A79,'Data (new)'!$A:$T,12,0)="","",VLOOKUP($A79,'Data (new)'!$A:$T,12,0))</f>
        <v>1.4409800000000001</v>
      </c>
      <c r="AF79" s="1082" t="str">
        <f t="shared" si="11"/>
        <v/>
      </c>
      <c r="AG79" s="1083" t="str">
        <f t="shared" si="13"/>
        <v/>
      </c>
      <c r="AH79" s="1082" t="str">
        <f>IF(ISERROR('Agripp GRP Macros (EU, Asia) '!$AG79*(1-$H$4)),"",'Agripp GRP Macros (EU, Asia) '!$AG79*(1-$H$4))</f>
        <v/>
      </c>
      <c r="AI79" s="1084" t="str">
        <f t="shared" si="12"/>
        <v/>
      </c>
      <c r="AJ79" s="956"/>
      <c r="AK79" s="956"/>
      <c r="AL79" s="956"/>
      <c r="AM79" s="956"/>
      <c r="AN79" s="956"/>
      <c r="AO79" s="956"/>
      <c r="AP79" s="956"/>
      <c r="AQ79" s="957"/>
      <c r="AR79" s="957"/>
      <c r="AS79" s="957"/>
      <c r="AT79" s="957"/>
      <c r="AU79" s="957"/>
      <c r="AV79" s="957"/>
      <c r="AW79" s="957" t="str">
        <f>IF(VLOOKUP($A79,'Data (new)'!$A:$T,14,0)="","",VLOOKUP($A79,'Data (new)'!$A:$T,14,0))</f>
        <v>Edges</v>
      </c>
      <c r="AY79" s="771"/>
    </row>
    <row r="80" spans="1:51" ht="15" customHeight="1">
      <c r="A80" s="1046" t="s">
        <v>1783</v>
      </c>
      <c r="B80" s="1047" t="str">
        <f>IF(VLOOKUP($A80,'Data (new)'!$A:$T,2,0)="","",VLOOKUP($A80,'Data (new)'!$A:$T,2,0))</f>
        <v>AGP0238-G7</v>
      </c>
      <c r="C80" s="1725"/>
      <c r="D80" s="1733" t="str">
        <f>IF(VLOOKUP($A80,'Data (new)'!A:T,6,0)="","",HYPERLINK(VLOOKUP($A80,'Data (new)'!A:T,7,0), VLOOKUP($A80,'Data (new)'!A:T,6,0)))</f>
        <v xml:space="preserve">Shark 5 </v>
      </c>
      <c r="E80" s="1731" t="str">
        <f>IF(VLOOKUP($A80,'Data (new)'!$A:$T,10,0)="","",VLOOKUP($A80,'Data (new)'!$A:$T,10,0))</f>
        <v>S</v>
      </c>
      <c r="F80" s="1731">
        <f>IF(VLOOKUP($A80,'Data (new)'!$A:$T,11,0)="","",VLOOKUP($A80,'Data (new)'!$A:$T,11,0))</f>
        <v>1</v>
      </c>
      <c r="G80" s="1712" t="str">
        <f>IF(VLOOKUP($A80,'Data (new)'!$A:$T,14,0)="","",VLOOKUP($A80,'Data (new)'!$A:$T,14,0))</f>
        <v>Edges</v>
      </c>
      <c r="H80" s="1049" t="str">
        <f>IF(VLOOKUP($A80,'Data (new)'!$A:$T,8,0)="","",VLOOKUP($A80,'Data (new)'!$A:$T,8,0))</f>
        <v>Full friction</v>
      </c>
      <c r="I80" s="1050">
        <f>IF(VLOOKUP($A80,'Data (new)'!$A:$T,16,0)="","",VLOOKUP($A80,'Data (new)'!$A:$T,16,0))</f>
        <v>153</v>
      </c>
      <c r="J80" s="1097"/>
      <c r="K80" s="1098"/>
      <c r="L80" s="1098"/>
      <c r="M80" s="1098"/>
      <c r="N80" s="1098"/>
      <c r="O80" s="1098"/>
      <c r="P80" s="1098"/>
      <c r="Q80" s="1098"/>
      <c r="R80" s="1098"/>
      <c r="S80" s="1098"/>
      <c r="T80" s="1098"/>
      <c r="U80" s="1098"/>
      <c r="V80" s="1098"/>
      <c r="W80" s="1099"/>
      <c r="X80" s="1098"/>
      <c r="Y80" s="1098"/>
      <c r="Z80" s="1098"/>
      <c r="AA80" s="1098"/>
      <c r="AB80" s="1100"/>
      <c r="AC80" s="1033"/>
      <c r="AD80" s="1033"/>
      <c r="AE80" s="1085">
        <f>IF(VLOOKUP($A80,'Data (new)'!$A:$T,12,0)="","",VLOOKUP($A80,'Data (new)'!$A:$T,12,0))</f>
        <v>1.4855392000000003</v>
      </c>
      <c r="AF80" s="1086" t="str">
        <f t="shared" si="11"/>
        <v/>
      </c>
      <c r="AG80" s="1087" t="str">
        <f t="shared" si="13"/>
        <v/>
      </c>
      <c r="AH80" s="1086" t="str">
        <f>IF(ISERROR('Agripp GRP Macros (EU, Asia) '!$AG80*(1-$H$4)),"",'Agripp GRP Macros (EU, Asia) '!$AG80*(1-$H$4))</f>
        <v/>
      </c>
      <c r="AI80" s="1088" t="str">
        <f t="shared" si="12"/>
        <v/>
      </c>
      <c r="AJ80" s="956"/>
      <c r="AK80" s="956"/>
      <c r="AL80" s="956"/>
      <c r="AM80" s="956"/>
      <c r="AN80" s="956"/>
      <c r="AO80" s="956"/>
      <c r="AP80" s="956"/>
      <c r="AQ80" s="957"/>
      <c r="AR80" s="957"/>
      <c r="AS80" s="957"/>
      <c r="AT80" s="957"/>
      <c r="AU80" s="957"/>
      <c r="AV80" s="957"/>
      <c r="AW80" s="957" t="str">
        <f>IF(VLOOKUP($A80,'Data (new)'!$A:$T,14,0)="","",VLOOKUP($A80,'Data (new)'!$A:$T,14,0))</f>
        <v>Edges</v>
      </c>
      <c r="AY80" s="771"/>
    </row>
    <row r="81" spans="1:51" ht="15" customHeight="1">
      <c r="A81" s="1038" t="s">
        <v>1784</v>
      </c>
      <c r="B81" s="1039" t="str">
        <f>IF(VLOOKUP($A81,'Data (new)'!$A:$T,2,0)="","",VLOOKUP($A81,'Data (new)'!$A:$T,2,0))</f>
        <v>AGP0238-G8</v>
      </c>
      <c r="C81" s="1725"/>
      <c r="D81" s="1733" t="str">
        <f>IF(VLOOKUP($A81,'Data (new)'!A:T,6,0)="","",HYPERLINK(VLOOKUP($A81,'Data (new)'!A:T,7,0), VLOOKUP($A81,'Data (new)'!A:T,6,0)))</f>
        <v xml:space="preserve">Shark 5 </v>
      </c>
      <c r="E81" s="1731" t="str">
        <f>IF(VLOOKUP($A81,'Data (new)'!$A:$T,10,0)="","",VLOOKUP($A81,'Data (new)'!$A:$T,10,0))</f>
        <v>S</v>
      </c>
      <c r="F81" s="1731">
        <f>IF(VLOOKUP($A81,'Data (new)'!$A:$T,11,0)="","",VLOOKUP($A81,'Data (new)'!$A:$T,11,0))</f>
        <v>1</v>
      </c>
      <c r="G81" s="1713" t="str">
        <f>IF(VLOOKUP($A81,'Data (new)'!$A:$T,14,0)="","",VLOOKUP($A81,'Data (new)'!$A:$T,14,0))</f>
        <v>Edges</v>
      </c>
      <c r="H81" s="1040" t="str">
        <f>IF(VLOOKUP($A81,'Data (new)'!$A:$T,8,0)="","",VLOOKUP($A81,'Data (new)'!$A:$T,8,0))</f>
        <v>Dual texture</v>
      </c>
      <c r="I81" s="1040">
        <f>IF(VLOOKUP($A81,'Data (new)'!$A:$T,16,0)="","",VLOOKUP($A81,'Data (new)'!$A:$T,16,0))</f>
        <v>187</v>
      </c>
      <c r="J81" s="1101"/>
      <c r="K81" s="1102"/>
      <c r="L81" s="1102"/>
      <c r="M81" s="1102"/>
      <c r="N81" s="1102"/>
      <c r="O81" s="1102"/>
      <c r="P81" s="1102"/>
      <c r="Q81" s="1102"/>
      <c r="R81" s="1102"/>
      <c r="S81" s="1102"/>
      <c r="T81" s="1102"/>
      <c r="U81" s="1102"/>
      <c r="V81" s="1102"/>
      <c r="W81" s="1103"/>
      <c r="X81" s="1102"/>
      <c r="Y81" s="1102"/>
      <c r="Z81" s="1102"/>
      <c r="AA81" s="1102"/>
      <c r="AB81" s="1104"/>
      <c r="AC81" s="1041"/>
      <c r="AD81" s="1041" t="s">
        <v>2649</v>
      </c>
      <c r="AE81" s="1081">
        <f>IF(VLOOKUP($A81,'Data (new)'!$A:$T,12,0)="","",VLOOKUP($A81,'Data (new)'!$A:$T,12,0))</f>
        <v>1.4855392000000003</v>
      </c>
      <c r="AF81" s="1082" t="str">
        <f t="shared" si="11"/>
        <v/>
      </c>
      <c r="AG81" s="1083" t="str">
        <f t="shared" si="13"/>
        <v/>
      </c>
      <c r="AH81" s="1082" t="str">
        <f>IF(ISERROR('Agripp GRP Macros (EU, Asia) '!$AG81*(1-$H$4)),"",'Agripp GRP Macros (EU, Asia) '!$AG81*(1-$H$4))</f>
        <v/>
      </c>
      <c r="AI81" s="1084" t="str">
        <f t="shared" si="12"/>
        <v/>
      </c>
      <c r="AJ81" s="956"/>
      <c r="AK81" s="956"/>
      <c r="AL81" s="956"/>
      <c r="AM81" s="956"/>
      <c r="AN81" s="956"/>
      <c r="AO81" s="956"/>
      <c r="AP81" s="956"/>
      <c r="AQ81" s="957"/>
      <c r="AR81" s="957"/>
      <c r="AS81" s="958"/>
      <c r="AT81" s="771"/>
      <c r="AU81" s="771"/>
      <c r="AV81" s="771"/>
      <c r="AW81" s="957" t="str">
        <f>IF(VLOOKUP($A81,'Data (new)'!$A:$T,14,0)="","",VLOOKUP($A81,'Data (new)'!$A:$T,14,0))</f>
        <v>Edges</v>
      </c>
      <c r="AX81" s="959"/>
      <c r="AY81" s="771"/>
    </row>
    <row r="82" spans="1:51" ht="15" customHeight="1">
      <c r="A82" s="1046" t="s">
        <v>1785</v>
      </c>
      <c r="B82" s="1047" t="str">
        <f>IF(VLOOKUP($A82,'Data (new)'!$A:$T,2,0)="","",VLOOKUP($A82,'Data (new)'!$A:$T,2,0))</f>
        <v>AGP0239-G7</v>
      </c>
      <c r="C82" s="1725"/>
      <c r="D82" s="1733" t="str">
        <f>IF(VLOOKUP($A82,'Data (new)'!A:T,6,0)="","",HYPERLINK(VLOOKUP($A82,'Data (new)'!A:T,7,0), VLOOKUP($A82,'Data (new)'!A:T,6,0)))</f>
        <v xml:space="preserve">Shark 6 </v>
      </c>
      <c r="E82" s="1731" t="str">
        <f>IF(VLOOKUP($A82,'Data (new)'!$A:$T,10,0)="","",VLOOKUP($A82,'Data (new)'!$A:$T,10,0))</f>
        <v>S</v>
      </c>
      <c r="F82" s="1731">
        <f>IF(VLOOKUP($A82,'Data (new)'!$A:$T,11,0)="","",VLOOKUP($A82,'Data (new)'!$A:$T,11,0))</f>
        <v>1</v>
      </c>
      <c r="G82" s="1712" t="str">
        <f>IF(VLOOKUP($A82,'Data (new)'!$A:$T,14,0)="","",VLOOKUP($A82,'Data (new)'!$A:$T,14,0))</f>
        <v>Edges</v>
      </c>
      <c r="H82" s="1049" t="str">
        <f>IF(VLOOKUP($A82,'Data (new)'!$A:$T,8,0)="","",VLOOKUP($A82,'Data (new)'!$A:$T,8,0))</f>
        <v>Full friction</v>
      </c>
      <c r="I82" s="1050">
        <f>IF(VLOOKUP($A82,'Data (new)'!$A:$T,16,0)="","",VLOOKUP($A82,'Data (new)'!$A:$T,16,0))</f>
        <v>129</v>
      </c>
      <c r="J82" s="1097"/>
      <c r="K82" s="1098"/>
      <c r="L82" s="1098"/>
      <c r="M82" s="1098"/>
      <c r="N82" s="1098"/>
      <c r="O82" s="1098"/>
      <c r="P82" s="1098"/>
      <c r="Q82" s="1098"/>
      <c r="R82" s="1098"/>
      <c r="S82" s="1098"/>
      <c r="T82" s="1098"/>
      <c r="U82" s="1098"/>
      <c r="V82" s="1098"/>
      <c r="W82" s="1099"/>
      <c r="X82" s="1098"/>
      <c r="Y82" s="1098"/>
      <c r="Z82" s="1098"/>
      <c r="AA82" s="1098"/>
      <c r="AB82" s="1100"/>
      <c r="AC82" s="1033"/>
      <c r="AD82" s="1033"/>
      <c r="AE82" s="1085">
        <f>IF(VLOOKUP($A82,'Data (new)'!$A:$T,12,0)="","",VLOOKUP($A82,'Data (new)'!$A:$T,12,0))</f>
        <v>1.154528</v>
      </c>
      <c r="AF82" s="1086" t="str">
        <f t="shared" si="11"/>
        <v/>
      </c>
      <c r="AG82" s="1087" t="str">
        <f t="shared" si="13"/>
        <v/>
      </c>
      <c r="AH82" s="1086" t="str">
        <f>IF(ISERROR('Agripp GRP Macros (EU, Asia) '!$AG82*(1-$H$4)),"",'Agripp GRP Macros (EU, Asia) '!$AG82*(1-$H$4))</f>
        <v/>
      </c>
      <c r="AI82" s="1088" t="str">
        <f t="shared" si="12"/>
        <v/>
      </c>
      <c r="AJ82" s="956"/>
      <c r="AK82" s="956"/>
      <c r="AL82" s="956"/>
      <c r="AM82" s="956"/>
      <c r="AN82" s="956"/>
      <c r="AO82" s="956"/>
      <c r="AP82" s="956"/>
      <c r="AQ82" s="957"/>
      <c r="AR82" s="957"/>
      <c r="AS82" s="958"/>
      <c r="AT82" s="771"/>
      <c r="AU82" s="771"/>
      <c r="AV82" s="771"/>
      <c r="AW82" s="957" t="str">
        <f>IF(VLOOKUP($A82,'Data (new)'!$A:$T,14,0)="","",VLOOKUP($A82,'Data (new)'!$A:$T,14,0))</f>
        <v>Edges</v>
      </c>
      <c r="AX82" s="959"/>
      <c r="AY82" s="771"/>
    </row>
    <row r="83" spans="1:51" ht="15" customHeight="1">
      <c r="A83" s="1038" t="s">
        <v>1786</v>
      </c>
      <c r="B83" s="1039" t="str">
        <f>IF(VLOOKUP($A83,'Data (new)'!$A:$T,2,0)="","",VLOOKUP($A83,'Data (new)'!$A:$T,2,0))</f>
        <v>AGP0239-G8</v>
      </c>
      <c r="C83" s="1725"/>
      <c r="D83" s="1733" t="str">
        <f>IF(VLOOKUP($A83,'Data (new)'!A:T,6,0)="","",HYPERLINK(VLOOKUP($A83,'Data (new)'!A:T,7,0), VLOOKUP($A83,'Data (new)'!A:T,6,0)))</f>
        <v xml:space="preserve">Shark 6 </v>
      </c>
      <c r="E83" s="1731" t="str">
        <f>IF(VLOOKUP($A83,'Data (new)'!$A:$T,10,0)="","",VLOOKUP($A83,'Data (new)'!$A:$T,10,0))</f>
        <v>S</v>
      </c>
      <c r="F83" s="1731">
        <f>IF(VLOOKUP($A83,'Data (new)'!$A:$T,11,0)="","",VLOOKUP($A83,'Data (new)'!$A:$T,11,0))</f>
        <v>1</v>
      </c>
      <c r="G83" s="1713" t="str">
        <f>IF(VLOOKUP($A83,'Data (new)'!$A:$T,14,0)="","",VLOOKUP($A83,'Data (new)'!$A:$T,14,0))</f>
        <v>Edges</v>
      </c>
      <c r="H83" s="1040" t="str">
        <f>IF(VLOOKUP($A83,'Data (new)'!$A:$T,8,0)="","",VLOOKUP($A83,'Data (new)'!$A:$T,8,0))</f>
        <v>Dual texture</v>
      </c>
      <c r="I83" s="1040">
        <f>IF(VLOOKUP($A83,'Data (new)'!$A:$T,16,0)="","",VLOOKUP($A83,'Data (new)'!$A:$T,16,0))</f>
        <v>152</v>
      </c>
      <c r="J83" s="1101"/>
      <c r="K83" s="1102"/>
      <c r="L83" s="1102"/>
      <c r="M83" s="1102"/>
      <c r="N83" s="1102"/>
      <c r="O83" s="1102"/>
      <c r="P83" s="1102"/>
      <c r="Q83" s="1102"/>
      <c r="R83" s="1102"/>
      <c r="S83" s="1102"/>
      <c r="T83" s="1102"/>
      <c r="U83" s="1102"/>
      <c r="V83" s="1102"/>
      <c r="W83" s="1103"/>
      <c r="X83" s="1102"/>
      <c r="Y83" s="1102"/>
      <c r="Z83" s="1102"/>
      <c r="AA83" s="1102"/>
      <c r="AB83" s="1104"/>
      <c r="AC83" s="1041"/>
      <c r="AD83" s="1041" t="s">
        <v>2649</v>
      </c>
      <c r="AE83" s="1081">
        <f>IF(VLOOKUP($A83,'Data (new)'!$A:$T,12,0)="","",VLOOKUP($A83,'Data (new)'!$A:$T,12,0))</f>
        <v>1.154528</v>
      </c>
      <c r="AF83" s="1082" t="str">
        <f t="shared" si="11"/>
        <v/>
      </c>
      <c r="AG83" s="1083" t="str">
        <f t="shared" si="13"/>
        <v/>
      </c>
      <c r="AH83" s="1082" t="str">
        <f>IF(ISERROR('Agripp GRP Macros (EU, Asia) '!$AG83*(1-$H$4)),"",'Agripp GRP Macros (EU, Asia) '!$AG83*(1-$H$4))</f>
        <v/>
      </c>
      <c r="AI83" s="1084" t="str">
        <f t="shared" si="12"/>
        <v/>
      </c>
      <c r="AJ83" s="956"/>
      <c r="AK83" s="956"/>
      <c r="AL83" s="956"/>
      <c r="AM83" s="956"/>
      <c r="AN83" s="956"/>
      <c r="AO83" s="956"/>
      <c r="AP83" s="956"/>
      <c r="AQ83" s="957"/>
      <c r="AR83" s="957"/>
      <c r="AS83" s="958"/>
      <c r="AT83" s="771"/>
      <c r="AU83" s="771"/>
      <c r="AV83" s="771"/>
      <c r="AW83" s="957" t="str">
        <f>IF(VLOOKUP($A83,'Data (new)'!$A:$T,14,0)="","",VLOOKUP($A83,'Data (new)'!$A:$T,14,0))</f>
        <v>Edges</v>
      </c>
      <c r="AX83" s="959"/>
      <c r="AY83" s="771"/>
    </row>
    <row r="84" spans="1:51" ht="15" customHeight="1">
      <c r="A84" s="1046" t="s">
        <v>1787</v>
      </c>
      <c r="B84" s="1047" t="str">
        <f>IF(VLOOKUP($A84,'Data (new)'!$A:$T,2,0)="","",VLOOKUP($A84,'Data (new)'!$A:$T,2,0))</f>
        <v>AGP0240-G7</v>
      </c>
      <c r="C84" s="1725"/>
      <c r="D84" s="1733" t="str">
        <f>IF(VLOOKUP($A84,'Data (new)'!A:T,6,0)="","",HYPERLINK(VLOOKUP($A84,'Data (new)'!A:T,7,0), VLOOKUP($A84,'Data (new)'!A:T,6,0)))</f>
        <v xml:space="preserve">Shark 7 </v>
      </c>
      <c r="E84" s="1731" t="str">
        <f>IF(VLOOKUP($A84,'Data (new)'!$A:$T,10,0)="","",VLOOKUP($A84,'Data (new)'!$A:$T,10,0))</f>
        <v>S</v>
      </c>
      <c r="F84" s="1731">
        <f>IF(VLOOKUP($A84,'Data (new)'!$A:$T,11,0)="","",VLOOKUP($A84,'Data (new)'!$A:$T,11,0))</f>
        <v>1</v>
      </c>
      <c r="G84" s="1712" t="str">
        <f>IF(VLOOKUP($A84,'Data (new)'!$A:$T,14,0)="","",VLOOKUP($A84,'Data (new)'!$A:$T,14,0))</f>
        <v>Edges</v>
      </c>
      <c r="H84" s="1049" t="str">
        <f>IF(VLOOKUP($A84,'Data (new)'!$A:$T,8,0)="","",VLOOKUP($A84,'Data (new)'!$A:$T,8,0))</f>
        <v>Full friction</v>
      </c>
      <c r="I84" s="1050">
        <f>IF(VLOOKUP($A84,'Data (new)'!$A:$T,16,0)="","",VLOOKUP($A84,'Data (new)'!$A:$T,16,0))</f>
        <v>143</v>
      </c>
      <c r="J84" s="1097"/>
      <c r="K84" s="1098"/>
      <c r="L84" s="1098"/>
      <c r="M84" s="1098"/>
      <c r="N84" s="1098"/>
      <c r="O84" s="1098"/>
      <c r="P84" s="1098"/>
      <c r="Q84" s="1098"/>
      <c r="R84" s="1098"/>
      <c r="S84" s="1098"/>
      <c r="T84" s="1098"/>
      <c r="U84" s="1098"/>
      <c r="V84" s="1098"/>
      <c r="W84" s="1099"/>
      <c r="X84" s="1098"/>
      <c r="Y84" s="1098"/>
      <c r="Z84" s="1098"/>
      <c r="AA84" s="1098"/>
      <c r="AB84" s="1100"/>
      <c r="AC84" s="1033"/>
      <c r="AD84" s="1033"/>
      <c r="AE84" s="1085">
        <f>IF(VLOOKUP($A84,'Data (new)'!$A:$T,12,0)="","",VLOOKUP($A84,'Data (new)'!$A:$T,12,0))</f>
        <v>1.3009367999999999</v>
      </c>
      <c r="AF84" s="1086" t="str">
        <f t="shared" si="11"/>
        <v/>
      </c>
      <c r="AG84" s="1087" t="str">
        <f t="shared" si="13"/>
        <v/>
      </c>
      <c r="AH84" s="1086" t="str">
        <f>IF(ISERROR('Agripp GRP Macros (EU, Asia) '!$AG84*(1-$H$4)),"",'Agripp GRP Macros (EU, Asia) '!$AG84*(1-$H$4))</f>
        <v/>
      </c>
      <c r="AI84" s="1088" t="str">
        <f t="shared" si="12"/>
        <v/>
      </c>
      <c r="AJ84" s="956"/>
      <c r="AK84" s="956"/>
      <c r="AL84" s="956"/>
      <c r="AM84" s="956"/>
      <c r="AN84" s="956"/>
      <c r="AO84" s="956"/>
      <c r="AP84" s="956"/>
      <c r="AQ84" s="957"/>
      <c r="AR84" s="957"/>
      <c r="AS84" s="958"/>
      <c r="AT84" s="771"/>
      <c r="AU84" s="771"/>
      <c r="AV84" s="771"/>
      <c r="AW84" s="957" t="str">
        <f>IF(VLOOKUP($A84,'Data (new)'!$A:$T,14,0)="","",VLOOKUP($A84,'Data (new)'!$A:$T,14,0))</f>
        <v>Edges</v>
      </c>
      <c r="AX84" s="959"/>
      <c r="AY84" s="771"/>
    </row>
    <row r="85" spans="1:51" ht="15" customHeight="1">
      <c r="A85" s="1038" t="s">
        <v>1788</v>
      </c>
      <c r="B85" s="1039" t="str">
        <f>IF(VLOOKUP($A85,'Data (new)'!$A:$T,2,0)="","",VLOOKUP($A85,'Data (new)'!$A:$T,2,0))</f>
        <v>AGP0240-G8</v>
      </c>
      <c r="C85" s="1725"/>
      <c r="D85" s="1733" t="str">
        <f>IF(VLOOKUP($A85,'Data (new)'!A:T,6,0)="","",HYPERLINK(VLOOKUP($A85,'Data (new)'!A:T,7,0), VLOOKUP($A85,'Data (new)'!A:T,6,0)))</f>
        <v xml:space="preserve">Shark 7 </v>
      </c>
      <c r="E85" s="1731" t="str">
        <f>IF(VLOOKUP($A85,'Data (new)'!$A:$T,10,0)="","",VLOOKUP($A85,'Data (new)'!$A:$T,10,0))</f>
        <v>S</v>
      </c>
      <c r="F85" s="1731">
        <f>IF(VLOOKUP($A85,'Data (new)'!$A:$T,11,0)="","",VLOOKUP($A85,'Data (new)'!$A:$T,11,0))</f>
        <v>1</v>
      </c>
      <c r="G85" s="1713" t="str">
        <f>IF(VLOOKUP($A85,'Data (new)'!$A:$T,14,0)="","",VLOOKUP($A85,'Data (new)'!$A:$T,14,0))</f>
        <v>Edges</v>
      </c>
      <c r="H85" s="1040" t="str">
        <f>IF(VLOOKUP($A85,'Data (new)'!$A:$T,8,0)="","",VLOOKUP($A85,'Data (new)'!$A:$T,8,0))</f>
        <v>Dual texture</v>
      </c>
      <c r="I85" s="1040">
        <f>IF(VLOOKUP($A85,'Data (new)'!$A:$T,16,0)="","",VLOOKUP($A85,'Data (new)'!$A:$T,16,0))</f>
        <v>169</v>
      </c>
      <c r="J85" s="1101"/>
      <c r="K85" s="1102"/>
      <c r="L85" s="1102"/>
      <c r="M85" s="1102"/>
      <c r="N85" s="1102"/>
      <c r="O85" s="1102"/>
      <c r="P85" s="1102"/>
      <c r="Q85" s="1102"/>
      <c r="R85" s="1102"/>
      <c r="S85" s="1102"/>
      <c r="T85" s="1102"/>
      <c r="U85" s="1102"/>
      <c r="V85" s="1102"/>
      <c r="W85" s="1103"/>
      <c r="X85" s="1102"/>
      <c r="Y85" s="1102"/>
      <c r="Z85" s="1102"/>
      <c r="AA85" s="1102"/>
      <c r="AB85" s="1104"/>
      <c r="AC85" s="1041"/>
      <c r="AD85" s="1041" t="s">
        <v>2649</v>
      </c>
      <c r="AE85" s="1081">
        <f>IF(VLOOKUP($A85,'Data (new)'!$A:$T,12,0)="","",VLOOKUP($A85,'Data (new)'!$A:$T,12,0))</f>
        <v>1.3009367999999999</v>
      </c>
      <c r="AF85" s="1082" t="str">
        <f t="shared" si="11"/>
        <v/>
      </c>
      <c r="AG85" s="1083" t="str">
        <f t="shared" si="13"/>
        <v/>
      </c>
      <c r="AH85" s="1082" t="str">
        <f>IF(ISERROR('Agripp GRP Macros (EU, Asia) '!$AG85*(1-$H$4)),"",'Agripp GRP Macros (EU, Asia) '!$AG85*(1-$H$4))</f>
        <v/>
      </c>
      <c r="AI85" s="1084" t="str">
        <f t="shared" si="12"/>
        <v/>
      </c>
      <c r="AJ85" s="956"/>
      <c r="AK85" s="956"/>
      <c r="AL85" s="956"/>
      <c r="AM85" s="956"/>
      <c r="AN85" s="956"/>
      <c r="AO85" s="956"/>
      <c r="AP85" s="956"/>
      <c r="AQ85" s="957"/>
      <c r="AR85" s="957"/>
      <c r="AS85" s="958"/>
      <c r="AT85" s="771"/>
      <c r="AU85" s="771"/>
      <c r="AV85" s="771"/>
      <c r="AW85" s="957" t="str">
        <f>IF(VLOOKUP($A85,'Data (new)'!$A:$T,14,0)="","",VLOOKUP($A85,'Data (new)'!$A:$T,14,0))</f>
        <v>Edges</v>
      </c>
      <c r="AX85" s="959"/>
      <c r="AY85" s="771"/>
    </row>
    <row r="86" spans="1:51" ht="15" customHeight="1">
      <c r="A86" s="1046" t="s">
        <v>1789</v>
      </c>
      <c r="B86" s="1047" t="str">
        <f>IF(VLOOKUP($A86,'Data (new)'!$A:$T,2,0)="","",VLOOKUP($A86,'Data (new)'!$A:$T,2,0))</f>
        <v>AGP0241-G7</v>
      </c>
      <c r="C86" s="1725"/>
      <c r="D86" s="1733" t="str">
        <f>IF(VLOOKUP($A86,'Data (new)'!A:T,6,0)="","",HYPERLINK(VLOOKUP($A86,'Data (new)'!A:T,7,0), VLOOKUP($A86,'Data (new)'!A:T,6,0)))</f>
        <v xml:space="preserve">Tiger 1 </v>
      </c>
      <c r="E86" s="1731" t="str">
        <f>IF(VLOOKUP($A86,'Data (new)'!$A:$T,10,0)="","",VLOOKUP($A86,'Data (new)'!$A:$T,10,0))</f>
        <v>M</v>
      </c>
      <c r="F86" s="1731">
        <f>IF(VLOOKUP($A86,'Data (new)'!$A:$T,11,0)="","",VLOOKUP($A86,'Data (new)'!$A:$T,11,0))</f>
        <v>1</v>
      </c>
      <c r="G86" s="1712" t="str">
        <f>IF(VLOOKUP($A86,'Data (new)'!$A:$T,14,0)="","",VLOOKUP($A86,'Data (new)'!$A:$T,14,0))</f>
        <v>Pinches</v>
      </c>
      <c r="H86" s="1049" t="str">
        <f>IF(VLOOKUP($A86,'Data (new)'!$A:$T,8,0)="","",VLOOKUP($A86,'Data (new)'!$A:$T,8,0))</f>
        <v>Full friction</v>
      </c>
      <c r="I86" s="1050">
        <f>IF(VLOOKUP($A86,'Data (new)'!$A:$T,16,0)="","",VLOOKUP($A86,'Data (new)'!$A:$T,16,0))</f>
        <v>158</v>
      </c>
      <c r="J86" s="1097"/>
      <c r="K86" s="1098"/>
      <c r="L86" s="1098"/>
      <c r="M86" s="1098"/>
      <c r="N86" s="1098"/>
      <c r="O86" s="1098"/>
      <c r="P86" s="1098"/>
      <c r="Q86" s="1098"/>
      <c r="R86" s="1098"/>
      <c r="S86" s="1098"/>
      <c r="T86" s="1098"/>
      <c r="U86" s="1098"/>
      <c r="V86" s="1098"/>
      <c r="W86" s="1099"/>
      <c r="X86" s="1098"/>
      <c r="Y86" s="1098"/>
      <c r="Z86" s="1098"/>
      <c r="AA86" s="1098"/>
      <c r="AB86" s="1100"/>
      <c r="AC86" s="1033"/>
      <c r="AD86" s="1033"/>
      <c r="AE86" s="1085">
        <f>IF(VLOOKUP($A86,'Data (new)'!$A:$T,12,0)="","",VLOOKUP($A86,'Data (new)'!$A:$T,12,0))</f>
        <v>1.5491952000000002</v>
      </c>
      <c r="AF86" s="1086" t="str">
        <f t="shared" si="11"/>
        <v/>
      </c>
      <c r="AG86" s="1087" t="str">
        <f t="shared" si="13"/>
        <v/>
      </c>
      <c r="AH86" s="1086" t="str">
        <f>IF(ISERROR('Agripp GRP Macros (EU, Asia) '!$AG86*(1-$H$4)),"",'Agripp GRP Macros (EU, Asia) '!$AG86*(1-$H$4))</f>
        <v/>
      </c>
      <c r="AI86" s="1088" t="str">
        <f t="shared" si="12"/>
        <v/>
      </c>
      <c r="AJ86" s="956"/>
      <c r="AK86" s="956"/>
      <c r="AL86" s="956"/>
      <c r="AM86" s="956"/>
      <c r="AN86" s="956"/>
      <c r="AO86" s="956"/>
      <c r="AP86" s="956"/>
      <c r="AQ86" s="957"/>
      <c r="AR86" s="957"/>
      <c r="AS86" s="958"/>
      <c r="AT86" s="771"/>
      <c r="AU86" s="771"/>
      <c r="AV86" s="771"/>
      <c r="AW86" s="957" t="str">
        <f>IF(VLOOKUP($A86,'Data (new)'!$A:$T,14,0)="","",VLOOKUP($A86,'Data (new)'!$A:$T,14,0))</f>
        <v>Pinches</v>
      </c>
      <c r="AX86" s="959"/>
      <c r="AY86" s="771"/>
    </row>
    <row r="87" spans="1:51" ht="15" customHeight="1">
      <c r="A87" s="1038" t="s">
        <v>1790</v>
      </c>
      <c r="B87" s="1039" t="str">
        <f>IF(VLOOKUP($A87,'Data (new)'!$A:$T,2,0)="","",VLOOKUP($A87,'Data (new)'!$A:$T,2,0))</f>
        <v>AGP0241-G8</v>
      </c>
      <c r="C87" s="1725"/>
      <c r="D87" s="1733" t="str">
        <f>IF(VLOOKUP($A87,'Data (new)'!A:T,6,0)="","",HYPERLINK(VLOOKUP($A87,'Data (new)'!A:T,7,0), VLOOKUP($A87,'Data (new)'!A:T,6,0)))</f>
        <v xml:space="preserve">Tiger 1 </v>
      </c>
      <c r="E87" s="1731" t="str">
        <f>IF(VLOOKUP($A87,'Data (new)'!$A:$T,10,0)="","",VLOOKUP($A87,'Data (new)'!$A:$T,10,0))</f>
        <v>M</v>
      </c>
      <c r="F87" s="1731">
        <f>IF(VLOOKUP($A87,'Data (new)'!$A:$T,11,0)="","",VLOOKUP($A87,'Data (new)'!$A:$T,11,0))</f>
        <v>1</v>
      </c>
      <c r="G87" s="1713" t="str">
        <f>IF(VLOOKUP($A87,'Data (new)'!$A:$T,14,0)="","",VLOOKUP($A87,'Data (new)'!$A:$T,14,0))</f>
        <v>Pinches</v>
      </c>
      <c r="H87" s="1040" t="str">
        <f>IF(VLOOKUP($A87,'Data (new)'!$A:$T,8,0)="","",VLOOKUP($A87,'Data (new)'!$A:$T,8,0))</f>
        <v>Dual texture</v>
      </c>
      <c r="I87" s="1040">
        <f>IF(VLOOKUP($A87,'Data (new)'!$A:$T,16,0)="","",VLOOKUP($A87,'Data (new)'!$A:$T,16,0))</f>
        <v>186</v>
      </c>
      <c r="J87" s="1101"/>
      <c r="K87" s="1102"/>
      <c r="L87" s="1102"/>
      <c r="M87" s="1102"/>
      <c r="N87" s="1102"/>
      <c r="O87" s="1102"/>
      <c r="P87" s="1102"/>
      <c r="Q87" s="1102"/>
      <c r="R87" s="1102"/>
      <c r="S87" s="1102"/>
      <c r="T87" s="1102"/>
      <c r="U87" s="1102"/>
      <c r="V87" s="1102"/>
      <c r="W87" s="1103"/>
      <c r="X87" s="1102"/>
      <c r="Y87" s="1102"/>
      <c r="Z87" s="1102"/>
      <c r="AA87" s="1102"/>
      <c r="AB87" s="1104"/>
      <c r="AC87" s="1041"/>
      <c r="AD87" s="1041" t="s">
        <v>2649</v>
      </c>
      <c r="AE87" s="1081">
        <f>IF(VLOOKUP($A87,'Data (new)'!$A:$T,12,0)="","",VLOOKUP($A87,'Data (new)'!$A:$T,12,0))</f>
        <v>1.5491952000000002</v>
      </c>
      <c r="AF87" s="1082" t="str">
        <f t="shared" si="11"/>
        <v/>
      </c>
      <c r="AG87" s="1083" t="str">
        <f t="shared" si="13"/>
        <v/>
      </c>
      <c r="AH87" s="1082" t="str">
        <f>IF(ISERROR('Agripp GRP Macros (EU, Asia) '!$AG87*(1-$H$4)),"",'Agripp GRP Macros (EU, Asia) '!$AG87*(1-$H$4))</f>
        <v/>
      </c>
      <c r="AI87" s="1084" t="str">
        <f t="shared" si="12"/>
        <v/>
      </c>
      <c r="AJ87" s="956"/>
      <c r="AK87" s="956"/>
      <c r="AL87" s="956"/>
      <c r="AM87" s="956"/>
      <c r="AN87" s="956"/>
      <c r="AO87" s="956"/>
      <c r="AP87" s="956"/>
      <c r="AQ87" s="957"/>
      <c r="AR87" s="957"/>
      <c r="AS87" s="957"/>
      <c r="AT87" s="957"/>
      <c r="AU87" s="957"/>
      <c r="AV87" s="957"/>
      <c r="AW87" s="957" t="str">
        <f>IF(VLOOKUP($A87,'Data (new)'!$A:$T,14,0)="","",VLOOKUP($A87,'Data (new)'!$A:$T,14,0))</f>
        <v>Pinches</v>
      </c>
      <c r="AY87" s="771"/>
    </row>
    <row r="88" spans="1:51" ht="15" customHeight="1">
      <c r="A88" s="1046" t="s">
        <v>1791</v>
      </c>
      <c r="B88" s="1047" t="str">
        <f>IF(VLOOKUP($A88,'Data (new)'!$A:$T,2,0)="","",VLOOKUP($A88,'Data (new)'!$A:$T,2,0))</f>
        <v>AGP0242-G7</v>
      </c>
      <c r="C88" s="1725"/>
      <c r="D88" s="1733" t="str">
        <f>IF(VLOOKUP($A88,'Data (new)'!A:T,6,0)="","",HYPERLINK(VLOOKUP($A88,'Data (new)'!A:T,7,0), VLOOKUP($A88,'Data (new)'!A:T,6,0)))</f>
        <v xml:space="preserve">Tiger 2 </v>
      </c>
      <c r="E88" s="1731" t="str">
        <f>IF(VLOOKUP($A88,'Data (new)'!$A:$T,10,0)="","",VLOOKUP($A88,'Data (new)'!$A:$T,10,0))</f>
        <v>M</v>
      </c>
      <c r="F88" s="1731">
        <f>IF(VLOOKUP($A88,'Data (new)'!$A:$T,11,0)="","",VLOOKUP($A88,'Data (new)'!$A:$T,11,0))</f>
        <v>1</v>
      </c>
      <c r="G88" s="1712" t="str">
        <f>IF(VLOOKUP($A88,'Data (new)'!$A:$T,14,0)="","",VLOOKUP($A88,'Data (new)'!$A:$T,14,0))</f>
        <v>Pinches</v>
      </c>
      <c r="H88" s="1049" t="str">
        <f>IF(VLOOKUP($A88,'Data (new)'!$A:$T,8,0)="","",VLOOKUP($A88,'Data (new)'!$A:$T,8,0))</f>
        <v>Full friction</v>
      </c>
      <c r="I88" s="1050">
        <f>IF(VLOOKUP($A88,'Data (new)'!$A:$T,16,0)="","",VLOOKUP($A88,'Data (new)'!$A:$T,16,0))</f>
        <v>154</v>
      </c>
      <c r="J88" s="1097"/>
      <c r="K88" s="1098"/>
      <c r="L88" s="1098"/>
      <c r="M88" s="1098"/>
      <c r="N88" s="1098"/>
      <c r="O88" s="1098"/>
      <c r="P88" s="1098"/>
      <c r="Q88" s="1098"/>
      <c r="R88" s="1098"/>
      <c r="S88" s="1098"/>
      <c r="T88" s="1098"/>
      <c r="U88" s="1098"/>
      <c r="V88" s="1098"/>
      <c r="W88" s="1099"/>
      <c r="X88" s="1098"/>
      <c r="Y88" s="1098"/>
      <c r="Z88" s="1098"/>
      <c r="AA88" s="1098"/>
      <c r="AB88" s="1100"/>
      <c r="AC88" s="1033"/>
      <c r="AD88" s="1033"/>
      <c r="AE88" s="1085">
        <f>IF(VLOOKUP($A88,'Data (new)'!$A:$T,12,0)="","",VLOOKUP($A88,'Data (new)'!$A:$T,12,0))</f>
        <v>1.7337976000000002</v>
      </c>
      <c r="AF88" s="1086" t="str">
        <f t="shared" si="11"/>
        <v/>
      </c>
      <c r="AG88" s="1087" t="str">
        <f t="shared" si="13"/>
        <v/>
      </c>
      <c r="AH88" s="1086" t="str">
        <f>IF(ISERROR('Agripp GRP Macros (EU, Asia) '!$AG88*(1-$H$4)),"",'Agripp GRP Macros (EU, Asia) '!$AG88*(1-$H$4))</f>
        <v/>
      </c>
      <c r="AI88" s="1088" t="str">
        <f t="shared" si="12"/>
        <v/>
      </c>
      <c r="AJ88" s="956"/>
      <c r="AK88" s="956"/>
      <c r="AL88" s="956"/>
      <c r="AM88" s="956"/>
      <c r="AN88" s="956"/>
      <c r="AO88" s="956"/>
      <c r="AP88" s="956"/>
      <c r="AQ88" s="957"/>
      <c r="AR88" s="957"/>
      <c r="AS88" s="957"/>
      <c r="AT88" s="957"/>
      <c r="AU88" s="957"/>
      <c r="AV88" s="957"/>
      <c r="AW88" s="957" t="str">
        <f>IF(VLOOKUP($A88,'Data (new)'!$A:$T,14,0)="","",VLOOKUP($A88,'Data (new)'!$A:$T,14,0))</f>
        <v>Pinches</v>
      </c>
      <c r="AY88" s="771"/>
    </row>
    <row r="89" spans="1:51" ht="15" customHeight="1">
      <c r="A89" s="1038" t="s">
        <v>1792</v>
      </c>
      <c r="B89" s="1039" t="str">
        <f>IF(VLOOKUP($A89,'Data (new)'!$A:$T,2,0)="","",VLOOKUP($A89,'Data (new)'!$A:$T,2,0))</f>
        <v>AGP0242-G8</v>
      </c>
      <c r="C89" s="1725"/>
      <c r="D89" s="1733" t="str">
        <f>IF(VLOOKUP($A89,'Data (new)'!A:T,6,0)="","",HYPERLINK(VLOOKUP($A89,'Data (new)'!A:T,7,0), VLOOKUP($A89,'Data (new)'!A:T,6,0)))</f>
        <v xml:space="preserve">Tiger 2 </v>
      </c>
      <c r="E89" s="1731" t="str">
        <f>IF(VLOOKUP($A89,'Data (new)'!$A:$T,10,0)="","",VLOOKUP($A89,'Data (new)'!$A:$T,10,0))</f>
        <v>M</v>
      </c>
      <c r="F89" s="1731">
        <f>IF(VLOOKUP($A89,'Data (new)'!$A:$T,11,0)="","",VLOOKUP($A89,'Data (new)'!$A:$T,11,0))</f>
        <v>1</v>
      </c>
      <c r="G89" s="1713" t="str">
        <f>IF(VLOOKUP($A89,'Data (new)'!$A:$T,14,0)="","",VLOOKUP($A89,'Data (new)'!$A:$T,14,0))</f>
        <v>Pinches</v>
      </c>
      <c r="H89" s="1040" t="str">
        <f>IF(VLOOKUP($A89,'Data (new)'!$A:$T,8,0)="","",VLOOKUP($A89,'Data (new)'!$A:$T,8,0))</f>
        <v>Dual texture</v>
      </c>
      <c r="I89" s="1040">
        <f>IF(VLOOKUP($A89,'Data (new)'!$A:$T,16,0)="","",VLOOKUP($A89,'Data (new)'!$A:$T,16,0))</f>
        <v>185</v>
      </c>
      <c r="J89" s="1101"/>
      <c r="K89" s="1102"/>
      <c r="L89" s="1102"/>
      <c r="M89" s="1102"/>
      <c r="N89" s="1102"/>
      <c r="O89" s="1102"/>
      <c r="P89" s="1102"/>
      <c r="Q89" s="1102"/>
      <c r="R89" s="1102"/>
      <c r="S89" s="1102"/>
      <c r="T89" s="1102"/>
      <c r="U89" s="1102"/>
      <c r="V89" s="1102"/>
      <c r="W89" s="1103"/>
      <c r="X89" s="1102"/>
      <c r="Y89" s="1102"/>
      <c r="Z89" s="1102"/>
      <c r="AA89" s="1102"/>
      <c r="AB89" s="1104"/>
      <c r="AC89" s="1041"/>
      <c r="AD89" s="1041" t="s">
        <v>2649</v>
      </c>
      <c r="AE89" s="1081">
        <f>IF(VLOOKUP($A89,'Data (new)'!$A:$T,12,0)="","",VLOOKUP($A89,'Data (new)'!$A:$T,12,0))</f>
        <v>1.7337976000000002</v>
      </c>
      <c r="AF89" s="1082" t="str">
        <f t="shared" si="11"/>
        <v/>
      </c>
      <c r="AG89" s="1083" t="str">
        <f t="shared" si="13"/>
        <v/>
      </c>
      <c r="AH89" s="1082" t="str">
        <f>IF(ISERROR('Agripp GRP Macros (EU, Asia) '!$AG89*(1-$H$4)),"",'Agripp GRP Macros (EU, Asia) '!$AG89*(1-$H$4))</f>
        <v/>
      </c>
      <c r="AI89" s="1084" t="str">
        <f t="shared" si="12"/>
        <v/>
      </c>
      <c r="AJ89" s="956"/>
      <c r="AK89" s="956"/>
      <c r="AL89" s="956"/>
      <c r="AM89" s="956"/>
      <c r="AN89" s="956"/>
      <c r="AO89" s="956"/>
      <c r="AP89" s="956"/>
      <c r="AQ89" s="957"/>
      <c r="AR89" s="957"/>
      <c r="AS89" s="957"/>
      <c r="AT89" s="957"/>
      <c r="AU89" s="957"/>
      <c r="AV89" s="957"/>
      <c r="AW89" s="957" t="str">
        <f>IF(VLOOKUP($A89,'Data (new)'!$A:$T,14,0)="","",VLOOKUP($A89,'Data (new)'!$A:$T,14,0))</f>
        <v>Pinches</v>
      </c>
      <c r="AY89" s="771"/>
    </row>
    <row r="90" spans="1:51" ht="15" customHeight="1">
      <c r="A90" s="1046" t="s">
        <v>1793</v>
      </c>
      <c r="B90" s="1047" t="str">
        <f>IF(VLOOKUP($A90,'Data (new)'!$A:$T,2,0)="","",VLOOKUP($A90,'Data (new)'!$A:$T,2,0))</f>
        <v>AGP0243-G7</v>
      </c>
      <c r="C90" s="1725"/>
      <c r="D90" s="1733" t="str">
        <f>IF(VLOOKUP($A90,'Data (new)'!A:T,6,0)="","",HYPERLINK(VLOOKUP($A90,'Data (new)'!A:T,7,0), VLOOKUP($A90,'Data (new)'!A:T,6,0)))</f>
        <v xml:space="preserve">Tiger 3 </v>
      </c>
      <c r="E90" s="1731" t="str">
        <f>IF(VLOOKUP($A90,'Data (new)'!$A:$T,10,0)="","",VLOOKUP($A90,'Data (new)'!$A:$T,10,0))</f>
        <v>S</v>
      </c>
      <c r="F90" s="1731">
        <f>IF(VLOOKUP($A90,'Data (new)'!$A:$T,11,0)="","",VLOOKUP($A90,'Data (new)'!$A:$T,11,0))</f>
        <v>1</v>
      </c>
      <c r="G90" s="1712" t="str">
        <f>IF(VLOOKUP($A90,'Data (new)'!$A:$T,14,0)="","",VLOOKUP($A90,'Data (new)'!$A:$T,14,0))</f>
        <v>Pinches</v>
      </c>
      <c r="H90" s="1049" t="str">
        <f>IF(VLOOKUP($A90,'Data (new)'!$A:$T,8,0)="","",VLOOKUP($A90,'Data (new)'!$A:$T,8,0))</f>
        <v>Full friction</v>
      </c>
      <c r="I90" s="1050">
        <f>IF(VLOOKUP($A90,'Data (new)'!$A:$T,16,0)="","",VLOOKUP($A90,'Data (new)'!$A:$T,16,0))</f>
        <v>142</v>
      </c>
      <c r="J90" s="1097"/>
      <c r="K90" s="1098"/>
      <c r="L90" s="1098"/>
      <c r="M90" s="1098"/>
      <c r="N90" s="1098"/>
      <c r="O90" s="1098"/>
      <c r="P90" s="1098"/>
      <c r="Q90" s="1098"/>
      <c r="R90" s="1098"/>
      <c r="S90" s="1098"/>
      <c r="T90" s="1098"/>
      <c r="U90" s="1098"/>
      <c r="V90" s="1098"/>
      <c r="W90" s="1099"/>
      <c r="X90" s="1098"/>
      <c r="Y90" s="1098"/>
      <c r="Z90" s="1098"/>
      <c r="AA90" s="1098"/>
      <c r="AB90" s="1100"/>
      <c r="AC90" s="1033"/>
      <c r="AD90" s="1033"/>
      <c r="AE90" s="1085">
        <f>IF(VLOOKUP($A90,'Data (new)'!$A:$T,12,0)="","",VLOOKUP($A90,'Data (new)'!$A:$T,12,0))</f>
        <v>1.2563776</v>
      </c>
      <c r="AF90" s="1086" t="str">
        <f t="shared" si="11"/>
        <v/>
      </c>
      <c r="AG90" s="1087" t="str">
        <f t="shared" si="13"/>
        <v/>
      </c>
      <c r="AH90" s="1086" t="str">
        <f>IF(ISERROR('Agripp GRP Macros (EU, Asia) '!$AG90*(1-$H$4)),"",'Agripp GRP Macros (EU, Asia) '!$AG90*(1-$H$4))</f>
        <v/>
      </c>
      <c r="AI90" s="1088" t="str">
        <f t="shared" si="12"/>
        <v/>
      </c>
      <c r="AJ90" s="956"/>
      <c r="AK90" s="956"/>
      <c r="AL90" s="956"/>
      <c r="AM90" s="956"/>
      <c r="AN90" s="956"/>
      <c r="AO90" s="956"/>
      <c r="AP90" s="956"/>
      <c r="AQ90" s="957"/>
      <c r="AR90" s="957"/>
      <c r="AS90" s="957"/>
      <c r="AT90" s="957"/>
      <c r="AU90" s="957"/>
      <c r="AV90" s="957"/>
      <c r="AW90" s="957" t="str">
        <f>IF(VLOOKUP($A90,'Data (new)'!$A:$T,14,0)="","",VLOOKUP($A90,'Data (new)'!$A:$T,14,0))</f>
        <v>Pinches</v>
      </c>
      <c r="AY90" s="771"/>
    </row>
    <row r="91" spans="1:51" ht="15" customHeight="1">
      <c r="A91" s="1038" t="s">
        <v>1794</v>
      </c>
      <c r="B91" s="1039" t="str">
        <f>IF(VLOOKUP($A91,'Data (new)'!$A:$T,2,0)="","",VLOOKUP($A91,'Data (new)'!$A:$T,2,0))</f>
        <v>AGP0243-G8</v>
      </c>
      <c r="C91" s="1725"/>
      <c r="D91" s="1733" t="str">
        <f>IF(VLOOKUP($A91,'Data (new)'!A:T,6,0)="","",HYPERLINK(VLOOKUP($A91,'Data (new)'!A:T,7,0), VLOOKUP($A91,'Data (new)'!A:T,6,0)))</f>
        <v xml:space="preserve">Tiger 3 </v>
      </c>
      <c r="E91" s="1731" t="str">
        <f>IF(VLOOKUP($A91,'Data (new)'!$A:$T,10,0)="","",VLOOKUP($A91,'Data (new)'!$A:$T,10,0))</f>
        <v>S</v>
      </c>
      <c r="F91" s="1731">
        <f>IF(VLOOKUP($A91,'Data (new)'!$A:$T,11,0)="","",VLOOKUP($A91,'Data (new)'!$A:$T,11,0))</f>
        <v>1</v>
      </c>
      <c r="G91" s="1713" t="str">
        <f>IF(VLOOKUP($A91,'Data (new)'!$A:$T,14,0)="","",VLOOKUP($A91,'Data (new)'!$A:$T,14,0))</f>
        <v>Pinches</v>
      </c>
      <c r="H91" s="1040" t="str">
        <f>IF(VLOOKUP($A91,'Data (new)'!$A:$T,8,0)="","",VLOOKUP($A91,'Data (new)'!$A:$T,8,0))</f>
        <v>Dual texture</v>
      </c>
      <c r="I91" s="1040">
        <f>IF(VLOOKUP($A91,'Data (new)'!$A:$T,16,0)="","",VLOOKUP($A91,'Data (new)'!$A:$T,16,0))</f>
        <v>170</v>
      </c>
      <c r="J91" s="1101"/>
      <c r="K91" s="1102"/>
      <c r="L91" s="1102"/>
      <c r="M91" s="1102"/>
      <c r="N91" s="1102"/>
      <c r="O91" s="1102"/>
      <c r="P91" s="1102"/>
      <c r="Q91" s="1102"/>
      <c r="R91" s="1102"/>
      <c r="S91" s="1102"/>
      <c r="T91" s="1102"/>
      <c r="U91" s="1102"/>
      <c r="V91" s="1102"/>
      <c r="W91" s="1103"/>
      <c r="X91" s="1102"/>
      <c r="Y91" s="1102"/>
      <c r="Z91" s="1102"/>
      <c r="AA91" s="1102"/>
      <c r="AB91" s="1104"/>
      <c r="AC91" s="1041"/>
      <c r="AD91" s="1041" t="s">
        <v>2649</v>
      </c>
      <c r="AE91" s="1081">
        <f>IF(VLOOKUP($A91,'Data (new)'!$A:$T,12,0)="","",VLOOKUP($A91,'Data (new)'!$A:$T,12,0))</f>
        <v>1.2563776</v>
      </c>
      <c r="AF91" s="1082" t="str">
        <f t="shared" si="11"/>
        <v/>
      </c>
      <c r="AG91" s="1083" t="str">
        <f t="shared" si="13"/>
        <v/>
      </c>
      <c r="AH91" s="1082" t="str">
        <f>IF(ISERROR('Agripp GRP Macros (EU, Asia) '!$AG91*(1-$H$4)),"",'Agripp GRP Macros (EU, Asia) '!$AG91*(1-$H$4))</f>
        <v/>
      </c>
      <c r="AI91" s="1084" t="str">
        <f t="shared" si="12"/>
        <v/>
      </c>
      <c r="AJ91" s="956"/>
      <c r="AK91" s="956"/>
      <c r="AL91" s="956"/>
      <c r="AM91" s="956"/>
      <c r="AN91" s="956"/>
      <c r="AO91" s="956"/>
      <c r="AP91" s="956"/>
      <c r="AQ91" s="957"/>
      <c r="AR91" s="957"/>
      <c r="AS91" s="958"/>
      <c r="AT91" s="771"/>
      <c r="AU91" s="771"/>
      <c r="AV91" s="771"/>
      <c r="AW91" s="957" t="str">
        <f>IF(VLOOKUP($A91,'Data (new)'!$A:$T,14,0)="","",VLOOKUP($A91,'Data (new)'!$A:$T,14,0))</f>
        <v>Pinches</v>
      </c>
      <c r="AX91" s="959"/>
      <c r="AY91" s="771"/>
    </row>
    <row r="92" spans="1:51" ht="15" customHeight="1">
      <c r="A92" s="1046" t="s">
        <v>1795</v>
      </c>
      <c r="B92" s="1047" t="str">
        <f>IF(VLOOKUP($A92,'Data (new)'!$A:$T,2,0)="","",VLOOKUP($A92,'Data (new)'!$A:$T,2,0))</f>
        <v>AGP0244-G7</v>
      </c>
      <c r="C92" s="1725"/>
      <c r="D92" s="1733" t="str">
        <f>IF(VLOOKUP($A92,'Data (new)'!A:T,6,0)="","",HYPERLINK(VLOOKUP($A92,'Data (new)'!A:T,7,0), VLOOKUP($A92,'Data (new)'!A:T,6,0)))</f>
        <v xml:space="preserve">Tiger 4 </v>
      </c>
      <c r="E92" s="1731" t="str">
        <f>IF(VLOOKUP($A92,'Data (new)'!$A:$T,10,0)="","",VLOOKUP($A92,'Data (new)'!$A:$T,10,0))</f>
        <v>XS</v>
      </c>
      <c r="F92" s="1731">
        <f>IF(VLOOKUP($A92,'Data (new)'!$A:$T,11,0)="","",VLOOKUP($A92,'Data (new)'!$A:$T,11,0))</f>
        <v>1</v>
      </c>
      <c r="G92" s="1712" t="str">
        <f>IF(VLOOKUP($A92,'Data (new)'!$A:$T,14,0)="","",VLOOKUP($A92,'Data (new)'!$A:$T,14,0))</f>
        <v>Pinches</v>
      </c>
      <c r="H92" s="1049" t="str">
        <f>IF(VLOOKUP($A92,'Data (new)'!$A:$T,8,0)="","",VLOOKUP($A92,'Data (new)'!$A:$T,8,0))</f>
        <v>Full friction</v>
      </c>
      <c r="I92" s="1050">
        <f>IF(VLOOKUP($A92,'Data (new)'!$A:$T,16,0)="","",VLOOKUP($A92,'Data (new)'!$A:$T,16,0))</f>
        <v>137</v>
      </c>
      <c r="J92" s="1097"/>
      <c r="K92" s="1098"/>
      <c r="L92" s="1098"/>
      <c r="M92" s="1098"/>
      <c r="N92" s="1098"/>
      <c r="O92" s="1098"/>
      <c r="P92" s="1098"/>
      <c r="Q92" s="1098"/>
      <c r="R92" s="1098"/>
      <c r="S92" s="1098"/>
      <c r="T92" s="1098"/>
      <c r="U92" s="1098"/>
      <c r="V92" s="1098"/>
      <c r="W92" s="1099"/>
      <c r="X92" s="1098"/>
      <c r="Y92" s="1098"/>
      <c r="Z92" s="1098"/>
      <c r="AA92" s="1098"/>
      <c r="AB92" s="1100"/>
      <c r="AC92" s="1033"/>
      <c r="AD92" s="1033"/>
      <c r="AE92" s="1085">
        <f>IF(VLOOKUP($A92,'Data (new)'!$A:$T,12,0)="","",VLOOKUP($A92,'Data (new)'!$A:$T,12,0))</f>
        <v>1.154528</v>
      </c>
      <c r="AF92" s="1086" t="str">
        <f t="shared" si="11"/>
        <v/>
      </c>
      <c r="AG92" s="1087" t="str">
        <f t="shared" si="13"/>
        <v/>
      </c>
      <c r="AH92" s="1086" t="str">
        <f>IF(ISERROR('Agripp GRP Macros (EU, Asia) '!$AG92*(1-$H$4)),"",'Agripp GRP Macros (EU, Asia) '!$AG92*(1-$H$4))</f>
        <v/>
      </c>
      <c r="AI92" s="1088" t="str">
        <f t="shared" si="12"/>
        <v/>
      </c>
      <c r="AJ92" s="956"/>
      <c r="AK92" s="956"/>
      <c r="AL92" s="956"/>
      <c r="AM92" s="956"/>
      <c r="AN92" s="956"/>
      <c r="AO92" s="956"/>
      <c r="AP92" s="956"/>
      <c r="AQ92" s="957"/>
      <c r="AR92" s="957"/>
      <c r="AS92" s="958"/>
      <c r="AT92" s="771"/>
      <c r="AU92" s="771"/>
      <c r="AV92" s="771"/>
      <c r="AW92" s="957" t="str">
        <f>IF(VLOOKUP($A92,'Data (new)'!$A:$T,14,0)="","",VLOOKUP($A92,'Data (new)'!$A:$T,14,0))</f>
        <v>Pinches</v>
      </c>
      <c r="AX92" s="959"/>
      <c r="AY92" s="771"/>
    </row>
    <row r="93" spans="1:51" ht="16.5" customHeight="1">
      <c r="A93" s="1038" t="s">
        <v>1796</v>
      </c>
      <c r="B93" s="1039" t="str">
        <f>IF(VLOOKUP($A93,'Data (new)'!$A:$T,2,0)="","",VLOOKUP($A93,'Data (new)'!$A:$T,2,0))</f>
        <v>AGP0244-G8</v>
      </c>
      <c r="C93" s="1725"/>
      <c r="D93" s="1733" t="str">
        <f>IF(VLOOKUP($A93,'Data (new)'!A:T,6,0)="","",HYPERLINK(VLOOKUP($A93,'Data (new)'!A:T,7,0), VLOOKUP($A93,'Data (new)'!A:T,6,0)))</f>
        <v xml:space="preserve">Tiger 4 </v>
      </c>
      <c r="E93" s="1731" t="str">
        <f>IF(VLOOKUP($A93,'Data (new)'!$A:$T,10,0)="","",VLOOKUP($A93,'Data (new)'!$A:$T,10,0))</f>
        <v>XS</v>
      </c>
      <c r="F93" s="1731">
        <f>IF(VLOOKUP($A93,'Data (new)'!$A:$T,11,0)="","",VLOOKUP($A93,'Data (new)'!$A:$T,11,0))</f>
        <v>1</v>
      </c>
      <c r="G93" s="1713" t="str">
        <f>IF(VLOOKUP($A93,'Data (new)'!$A:$T,14,0)="","",VLOOKUP($A93,'Data (new)'!$A:$T,14,0))</f>
        <v>Pinches</v>
      </c>
      <c r="H93" s="1040" t="str">
        <f>IF(VLOOKUP($A93,'Data (new)'!$A:$T,8,0)="","",VLOOKUP($A93,'Data (new)'!$A:$T,8,0))</f>
        <v>Dual texture</v>
      </c>
      <c r="I93" s="1040">
        <f>IF(VLOOKUP($A93,'Data (new)'!$A:$T,16,0)="","",VLOOKUP($A93,'Data (new)'!$A:$T,16,0))</f>
        <v>166</v>
      </c>
      <c r="J93" s="1101"/>
      <c r="K93" s="1102"/>
      <c r="L93" s="1102"/>
      <c r="M93" s="1102"/>
      <c r="N93" s="1102"/>
      <c r="O93" s="1102"/>
      <c r="P93" s="1102"/>
      <c r="Q93" s="1102"/>
      <c r="R93" s="1102"/>
      <c r="S93" s="1102"/>
      <c r="T93" s="1102"/>
      <c r="U93" s="1102"/>
      <c r="V93" s="1102"/>
      <c r="W93" s="1103"/>
      <c r="X93" s="1102"/>
      <c r="Y93" s="1102"/>
      <c r="Z93" s="1102"/>
      <c r="AA93" s="1102"/>
      <c r="AB93" s="1104"/>
      <c r="AC93" s="1041"/>
      <c r="AD93" s="1041" t="s">
        <v>2649</v>
      </c>
      <c r="AE93" s="1081">
        <f>IF(VLOOKUP($A93,'Data (new)'!$A:$T,12,0)="","",VLOOKUP($A93,'Data (new)'!$A:$T,12,0))</f>
        <v>1.154528</v>
      </c>
      <c r="AF93" s="1082" t="str">
        <f t="shared" si="11"/>
        <v/>
      </c>
      <c r="AG93" s="1083" t="str">
        <f t="shared" si="13"/>
        <v/>
      </c>
      <c r="AH93" s="1082" t="str">
        <f>IF(ISERROR('Agripp GRP Macros (EU, Asia) '!$AG93*(1-$H$4)),"",'Agripp GRP Macros (EU, Asia) '!$AG93*(1-$H$4))</f>
        <v/>
      </c>
      <c r="AI93" s="1084" t="str">
        <f t="shared" si="12"/>
        <v/>
      </c>
      <c r="AJ93" s="956"/>
      <c r="AK93" s="956"/>
      <c r="AL93" s="956"/>
      <c r="AM93" s="956"/>
      <c r="AN93" s="956"/>
      <c r="AO93" s="956"/>
      <c r="AP93" s="956"/>
      <c r="AQ93" s="957"/>
      <c r="AR93" s="957"/>
      <c r="AS93" s="958"/>
      <c r="AT93" s="771"/>
      <c r="AU93" s="771"/>
      <c r="AV93" s="771"/>
      <c r="AW93" s="957" t="str">
        <f>IF(VLOOKUP($A93,'Data (new)'!$A:$T,14,0)="","",VLOOKUP($A93,'Data (new)'!$A:$T,14,0))</f>
        <v>Pinches</v>
      </c>
      <c r="AX93" s="959"/>
      <c r="AY93" s="771"/>
    </row>
    <row r="94" spans="1:51" ht="16.5" customHeight="1">
      <c r="A94" s="1046" t="s">
        <v>1797</v>
      </c>
      <c r="B94" s="1047" t="str">
        <f>IF(VLOOKUP($A94,'Data (new)'!$A:$T,2,0)="","",VLOOKUP($A94,'Data (new)'!$A:$T,2,0))</f>
        <v>AGP0245-G7</v>
      </c>
      <c r="C94" s="1725"/>
      <c r="D94" s="1733" t="str">
        <f>IF(VLOOKUP($A94,'Data (new)'!A:T,6,0)="","",HYPERLINK(VLOOKUP($A94,'Data (new)'!A:T,7,0), VLOOKUP($A94,'Data (new)'!A:T,6,0)))</f>
        <v xml:space="preserve">Tiger 5 </v>
      </c>
      <c r="E94" s="1731" t="str">
        <f>IF(VLOOKUP($A94,'Data (new)'!$A:$T,10,0)="","",VLOOKUP($A94,'Data (new)'!$A:$T,10,0))</f>
        <v>S</v>
      </c>
      <c r="F94" s="1731">
        <f>IF(VLOOKUP($A94,'Data (new)'!$A:$T,11,0)="","",VLOOKUP($A94,'Data (new)'!$A:$T,11,0))</f>
        <v>1</v>
      </c>
      <c r="G94" s="1712" t="str">
        <f>IF(VLOOKUP($A94,'Data (new)'!$A:$T,14,0)="","",VLOOKUP($A94,'Data (new)'!$A:$T,14,0))</f>
        <v>Pinches</v>
      </c>
      <c r="H94" s="1049" t="str">
        <f>IF(VLOOKUP($A94,'Data (new)'!$A:$T,8,0)="","",VLOOKUP($A94,'Data (new)'!$A:$T,8,0))</f>
        <v>Full friction</v>
      </c>
      <c r="I94" s="1050">
        <f>IF(VLOOKUP($A94,'Data (new)'!$A:$T,16,0)="","",VLOOKUP($A94,'Data (new)'!$A:$T,16,0))</f>
        <v>136</v>
      </c>
      <c r="J94" s="1097"/>
      <c r="K94" s="1098"/>
      <c r="L94" s="1098"/>
      <c r="M94" s="1098"/>
      <c r="N94" s="1098"/>
      <c r="O94" s="1098"/>
      <c r="P94" s="1098"/>
      <c r="Q94" s="1098"/>
      <c r="R94" s="1098"/>
      <c r="S94" s="1098"/>
      <c r="T94" s="1098"/>
      <c r="U94" s="1098"/>
      <c r="V94" s="1098"/>
      <c r="W94" s="1099"/>
      <c r="X94" s="1098"/>
      <c r="Y94" s="1098"/>
      <c r="Z94" s="1098"/>
      <c r="AA94" s="1098"/>
      <c r="AB94" s="1100"/>
      <c r="AC94" s="1033"/>
      <c r="AD94" s="1033"/>
      <c r="AE94" s="1085">
        <f>IF(VLOOKUP($A94,'Data (new)'!$A:$T,12,0)="","",VLOOKUP($A94,'Data (new)'!$A:$T,12,0))</f>
        <v>1.1354312</v>
      </c>
      <c r="AF94" s="1086" t="str">
        <f t="shared" si="11"/>
        <v/>
      </c>
      <c r="AG94" s="1087" t="str">
        <f t="shared" si="13"/>
        <v/>
      </c>
      <c r="AH94" s="1086" t="str">
        <f>IF(ISERROR('Agripp GRP Macros (EU, Asia) '!$AG94*(1-$H$4)),"",'Agripp GRP Macros (EU, Asia) '!$AG94*(1-$H$4))</f>
        <v/>
      </c>
      <c r="AI94" s="1088" t="str">
        <f t="shared" si="12"/>
        <v/>
      </c>
      <c r="AJ94" s="956"/>
      <c r="AK94" s="956"/>
      <c r="AL94" s="956"/>
      <c r="AM94" s="956"/>
      <c r="AN94" s="956"/>
      <c r="AO94" s="956"/>
      <c r="AP94" s="956"/>
      <c r="AQ94" s="957"/>
      <c r="AR94" s="957"/>
      <c r="AS94" s="958"/>
      <c r="AT94" s="771"/>
      <c r="AU94" s="771"/>
      <c r="AV94" s="771"/>
      <c r="AW94" s="957" t="str">
        <f>IF(VLOOKUP($A94,'Data (new)'!$A:$T,14,0)="","",VLOOKUP($A94,'Data (new)'!$A:$T,14,0))</f>
        <v>Pinches</v>
      </c>
      <c r="AX94" s="959"/>
      <c r="AY94" s="771"/>
    </row>
    <row r="95" spans="1:51" ht="16.5" customHeight="1" thickBot="1">
      <c r="A95" s="1056" t="s">
        <v>1798</v>
      </c>
      <c r="B95" s="1057" t="str">
        <f>IF(VLOOKUP($A95,'Data (new)'!$A:$T,2,0)="","",VLOOKUP($A95,'Data (new)'!$A:$T,2,0))</f>
        <v>AGP0245-G8</v>
      </c>
      <c r="C95" s="1726"/>
      <c r="D95" s="1734" t="str">
        <f>IF(VLOOKUP($A95,'Data (new)'!A:T,6,0)="","",HYPERLINK(VLOOKUP($A95,'Data (new)'!A:T,7,0), VLOOKUP($A95,'Data (new)'!A:T,6,0)))</f>
        <v xml:space="preserve">Tiger 5 </v>
      </c>
      <c r="E95" s="1712" t="str">
        <f>IF(VLOOKUP($A95,'Data (new)'!$A:$T,10,0)="","",VLOOKUP($A95,'Data (new)'!$A:$T,10,0))</f>
        <v>S</v>
      </c>
      <c r="F95" s="1712">
        <f>IF(VLOOKUP($A95,'Data (new)'!$A:$T,11,0)="","",VLOOKUP($A95,'Data (new)'!$A:$T,11,0))</f>
        <v>1</v>
      </c>
      <c r="G95" s="1713" t="str">
        <f>IF(VLOOKUP($A95,'Data (new)'!$A:$T,14,0)="","",VLOOKUP($A95,'Data (new)'!$A:$T,14,0))</f>
        <v>Pinches</v>
      </c>
      <c r="H95" s="1040" t="str">
        <f>IF(VLOOKUP($A95,'Data (new)'!$A:$T,8,0)="","",VLOOKUP($A95,'Data (new)'!$A:$T,8,0))</f>
        <v>Dual texture</v>
      </c>
      <c r="I95" s="1040">
        <f>IF(VLOOKUP($A95,'Data (new)'!$A:$T,16,0)="","",VLOOKUP($A95,'Data (new)'!$A:$T,16,0))</f>
        <v>167</v>
      </c>
      <c r="J95" s="1105"/>
      <c r="K95" s="1106"/>
      <c r="L95" s="1106"/>
      <c r="M95" s="1106"/>
      <c r="N95" s="1106"/>
      <c r="O95" s="1106"/>
      <c r="P95" s="1106"/>
      <c r="Q95" s="1106"/>
      <c r="R95" s="1106"/>
      <c r="S95" s="1106"/>
      <c r="T95" s="1106"/>
      <c r="U95" s="1106"/>
      <c r="V95" s="1106"/>
      <c r="W95" s="1107"/>
      <c r="X95" s="1106"/>
      <c r="Y95" s="1106"/>
      <c r="Z95" s="1106"/>
      <c r="AA95" s="1106"/>
      <c r="AB95" s="1108"/>
      <c r="AC95" s="1059"/>
      <c r="AD95" s="1059" t="s">
        <v>2649</v>
      </c>
      <c r="AE95" s="1089">
        <f>IF(VLOOKUP($A95,'Data (new)'!$A:$T,12,0)="","",VLOOKUP($A95,'Data (new)'!$A:$T,12,0))</f>
        <v>1.1354312</v>
      </c>
      <c r="AF95" s="1090" t="str">
        <f t="shared" si="11"/>
        <v/>
      </c>
      <c r="AG95" s="1091" t="str">
        <f t="shared" si="13"/>
        <v/>
      </c>
      <c r="AH95" s="1090" t="str">
        <f>IF(ISERROR('Agripp GRP Macros (EU, Asia) '!$AG95*(1-$H$4)),"",'Agripp GRP Macros (EU, Asia) '!$AG95*(1-$H$4))</f>
        <v/>
      </c>
      <c r="AI95" s="1092" t="str">
        <f t="shared" si="12"/>
        <v/>
      </c>
      <c r="AJ95" s="956"/>
      <c r="AK95" s="956"/>
      <c r="AL95" s="956"/>
      <c r="AM95" s="956"/>
      <c r="AN95" s="956"/>
      <c r="AO95" s="956"/>
      <c r="AP95" s="956"/>
      <c r="AQ95" s="957"/>
      <c r="AR95" s="957"/>
      <c r="AS95" s="958"/>
      <c r="AT95" s="771"/>
      <c r="AU95" s="771"/>
      <c r="AV95" s="771"/>
      <c r="AW95" s="957" t="str">
        <f>IF(VLOOKUP($A95,'Data (new)'!$A:$T,14,0)="","",VLOOKUP($A95,'Data (new)'!$A:$T,14,0))</f>
        <v>Pinches</v>
      </c>
      <c r="AX95" s="959"/>
      <c r="AY95" s="771"/>
    </row>
    <row r="96" spans="1:51" ht="45.6" customHeight="1" thickBot="1">
      <c r="A96" s="1368" t="s">
        <v>3384</v>
      </c>
      <c r="B96" s="1369"/>
      <c r="C96" s="1369"/>
      <c r="D96" s="1369"/>
      <c r="E96" s="1369"/>
      <c r="F96" s="1369"/>
      <c r="G96" s="1369"/>
      <c r="H96" s="1369"/>
      <c r="I96" s="1369"/>
      <c r="J96" s="1369"/>
      <c r="K96" s="1369"/>
      <c r="L96" s="1369"/>
      <c r="M96" s="1369"/>
      <c r="N96" s="1369"/>
      <c r="O96" s="1369"/>
      <c r="P96" s="1369"/>
      <c r="Q96" s="1369"/>
      <c r="R96" s="1369"/>
      <c r="S96" s="1369"/>
      <c r="T96" s="1369"/>
      <c r="U96" s="1369"/>
      <c r="V96" s="1369"/>
      <c r="W96" s="1369"/>
      <c r="X96" s="1369"/>
      <c r="Y96" s="1369"/>
      <c r="Z96" s="1369"/>
      <c r="AA96" s="1369"/>
      <c r="AB96" s="1369"/>
      <c r="AC96" s="1369"/>
      <c r="AD96" s="1369"/>
      <c r="AE96" s="1369"/>
      <c r="AF96" s="1369"/>
      <c r="AG96" s="1369"/>
      <c r="AH96" s="1369"/>
      <c r="AI96" s="1370"/>
      <c r="AJ96" s="956"/>
      <c r="AK96" s="956"/>
      <c r="AL96" s="956"/>
      <c r="AM96" s="956"/>
      <c r="AN96" s="956"/>
      <c r="AO96" s="956"/>
      <c r="AP96" s="956"/>
      <c r="AQ96" s="957"/>
      <c r="AR96" s="957"/>
      <c r="AS96" s="958"/>
      <c r="AT96" s="771"/>
      <c r="AU96" s="771"/>
      <c r="AV96" s="771"/>
      <c r="AW96" s="957" t="e">
        <f>IF(VLOOKUP($A96,'Data (new)'!$A:$T,14,0)="","",VLOOKUP($A96,'Data (new)'!$A:$T,14,0))</f>
        <v>#N/A</v>
      </c>
      <c r="AX96" s="959"/>
      <c r="AY96" s="771"/>
    </row>
    <row r="97" spans="1:51" ht="16.5" customHeight="1">
      <c r="A97" s="1046" t="s">
        <v>1799</v>
      </c>
      <c r="B97" s="1047" t="str">
        <f>IF(VLOOKUP($A97,'Data (new)'!$A:$T,2,0)="","",VLOOKUP($A97,'Data (new)'!$A:$T,2,0))</f>
        <v>AGP0150-G7</v>
      </c>
      <c r="C97" s="1714" t="str">
        <f>IF(VLOOKUP($A97,'Data (new)'!$A:$T,5,0)="","",VLOOKUP($A97,'Data (new)'!$A:$T,5,0))</f>
        <v>Dune Asia T23</v>
      </c>
      <c r="D97" s="1733" t="str">
        <f>IF(VLOOKUP($A97,'Data (new)'!A:T,6,0)="","",HYPERLINK(VLOOKUP($A97,'Data (new)'!A:T,7,0), VLOOKUP($A97,'Data (new)'!A:T,6,0)))</f>
        <v>Aston 1</v>
      </c>
      <c r="E97" s="1731" t="str">
        <f>IF(VLOOKUP($A97,'Data (new)'!$A:$T,10,0)="","",VLOOKUP($A97,'Data (new)'!$A:$T,10,0))</f>
        <v>S</v>
      </c>
      <c r="F97" s="1731">
        <f>IF(VLOOKUP($A97,'Data (new)'!$A:$T,11,0)="","",VLOOKUP($A97,'Data (new)'!$A:$T,11,0))</f>
        <v>1</v>
      </c>
      <c r="G97" s="1712" t="str">
        <f>IF(VLOOKUP($A97,'Data (new)'!$A:$T,14,0)="","",VLOOKUP($A97,'Data (new)'!$A:$T,14,0))</f>
        <v>Slopers</v>
      </c>
      <c r="H97" s="1049" t="str">
        <f>IF(VLOOKUP($A97,'Data (new)'!$A:$T,8,0)="","",VLOOKUP($A97,'Data (new)'!$A:$T,8,0))</f>
        <v>Full friction</v>
      </c>
      <c r="I97" s="1050">
        <f>IF(VLOOKUP($A97,'Data (new)'!$A:$T,16,0)="","",VLOOKUP($A97,'Data (new)'!$A:$T,16,0))</f>
        <v>128</v>
      </c>
      <c r="J97" s="1097"/>
      <c r="K97" s="1098"/>
      <c r="L97" s="1098"/>
      <c r="M97" s="1098"/>
      <c r="N97" s="1098"/>
      <c r="O97" s="1098"/>
      <c r="P97" s="1098"/>
      <c r="Q97" s="1098"/>
      <c r="R97" s="1098"/>
      <c r="S97" s="1098"/>
      <c r="T97" s="1098"/>
      <c r="U97" s="1098"/>
      <c r="V97" s="1098"/>
      <c r="W97" s="1099"/>
      <c r="X97" s="1098"/>
      <c r="Y97" s="1098"/>
      <c r="Z97" s="1098"/>
      <c r="AA97" s="1098"/>
      <c r="AB97" s="1100"/>
      <c r="AC97" s="1033"/>
      <c r="AD97" s="1033"/>
      <c r="AE97" s="1077">
        <f>IF(VLOOKUP($A97,'Data (new)'!$A:$T,12,0)="","",VLOOKUP($A97,'Data (new)'!$A:$T,12,0))</f>
        <v>1.23</v>
      </c>
      <c r="AF97" s="1078" t="str">
        <f t="shared" ref="AF97:AF128" si="14">IF(SUM(J97:AB97)=0,"",SUM(J97:AB97))</f>
        <v/>
      </c>
      <c r="AG97" s="1079" t="str">
        <f t="shared" ref="AG97:AG160" si="15">IF(AF97="","",SUM(J97:AB97)*I97)</f>
        <v/>
      </c>
      <c r="AH97" s="1078" t="str">
        <f>IF(ISERROR('Agripp GRP Macros (EU, Asia) '!$AG97*(1-$H$4)),"",'Agripp GRP Macros (EU, Asia) '!$AG97*(1-$H$4))</f>
        <v/>
      </c>
      <c r="AI97" s="1080" t="str">
        <f t="shared" ref="AI97:AI128" si="16">IF(AF97="","",SUM(J97:AB97)*AE97)</f>
        <v/>
      </c>
      <c r="AJ97" s="956"/>
      <c r="AK97" s="956"/>
      <c r="AL97" s="956"/>
      <c r="AM97" s="956"/>
      <c r="AN97" s="956"/>
      <c r="AO97" s="956"/>
      <c r="AP97" s="956"/>
      <c r="AQ97" s="957"/>
      <c r="AR97" s="957"/>
      <c r="AS97" s="957"/>
      <c r="AT97" s="957"/>
      <c r="AU97" s="957"/>
      <c r="AV97" s="957"/>
      <c r="AW97" s="957" t="str">
        <f>IF(VLOOKUP($A97,'Data (new)'!$A:$T,14,0)="","",VLOOKUP($A97,'Data (new)'!$A:$T,14,0))</f>
        <v>Slopers</v>
      </c>
      <c r="AY97" s="771"/>
    </row>
    <row r="98" spans="1:51" ht="16.5" customHeight="1">
      <c r="A98" s="1038" t="s">
        <v>1800</v>
      </c>
      <c r="B98" s="1039" t="str">
        <f>IF(VLOOKUP($A98,'Data (new)'!$A:$T,2,0)="","",VLOOKUP($A98,'Data (new)'!$A:$T,2,0))</f>
        <v>AGP0150-G8</v>
      </c>
      <c r="C98" s="1715"/>
      <c r="D98" s="1733" t="str">
        <f>IF(VLOOKUP($A98,'Data (new)'!A:T,6,0)="","",HYPERLINK(VLOOKUP($A98,'Data (new)'!A:T,7,0), VLOOKUP($A98,'Data (new)'!A:T,6,0)))</f>
        <v>Aston 1</v>
      </c>
      <c r="E98" s="1731" t="str">
        <f>IF(VLOOKUP($A98,'Data (new)'!$A:$T,10,0)="","",VLOOKUP($A98,'Data (new)'!$A:$T,10,0))</f>
        <v>S</v>
      </c>
      <c r="F98" s="1731">
        <f>IF(VLOOKUP($A98,'Data (new)'!$A:$T,11,0)="","",VLOOKUP($A98,'Data (new)'!$A:$T,11,0))</f>
        <v>1</v>
      </c>
      <c r="G98" s="1713" t="str">
        <f>IF(VLOOKUP($A98,'Data (new)'!$A:$T,14,0)="","",VLOOKUP($A98,'Data (new)'!$A:$T,14,0))</f>
        <v>Slopers</v>
      </c>
      <c r="H98" s="1040" t="str">
        <f>IF(VLOOKUP($A98,'Data (new)'!$A:$T,8,0)="","",VLOOKUP($A98,'Data (new)'!$A:$T,8,0))</f>
        <v>Dual texture</v>
      </c>
      <c r="I98" s="1040">
        <f>IF(VLOOKUP($A98,'Data (new)'!$A:$T,16,0)="","",VLOOKUP($A98,'Data (new)'!$A:$T,16,0))</f>
        <v>148</v>
      </c>
      <c r="J98" s="1101"/>
      <c r="K98" s="1102"/>
      <c r="L98" s="1102"/>
      <c r="M98" s="1102"/>
      <c r="N98" s="1102"/>
      <c r="O98" s="1102"/>
      <c r="P98" s="1102"/>
      <c r="Q98" s="1102"/>
      <c r="R98" s="1102"/>
      <c r="S98" s="1102"/>
      <c r="T98" s="1102"/>
      <c r="U98" s="1102"/>
      <c r="V98" s="1102"/>
      <c r="W98" s="1103"/>
      <c r="X98" s="1102"/>
      <c r="Y98" s="1102"/>
      <c r="Z98" s="1102"/>
      <c r="AA98" s="1102"/>
      <c r="AB98" s="1104"/>
      <c r="AC98" s="1041"/>
      <c r="AD98" s="1041" t="s">
        <v>2649</v>
      </c>
      <c r="AE98" s="1081">
        <f>IF(VLOOKUP($A98,'Data (new)'!$A:$T,12,0)="","",VLOOKUP($A98,'Data (new)'!$A:$T,12,0))</f>
        <v>1.23</v>
      </c>
      <c r="AF98" s="1082" t="str">
        <f t="shared" si="14"/>
        <v/>
      </c>
      <c r="AG98" s="1083" t="str">
        <f t="shared" si="15"/>
        <v/>
      </c>
      <c r="AH98" s="1082" t="str">
        <f>IF(ISERROR('Agripp GRP Macros (EU, Asia) '!$AG98*(1-$H$4)),"",'Agripp GRP Macros (EU, Asia) '!$AG98*(1-$H$4))</f>
        <v/>
      </c>
      <c r="AI98" s="1084" t="str">
        <f t="shared" si="16"/>
        <v/>
      </c>
      <c r="AJ98" s="956"/>
      <c r="AK98" s="956"/>
      <c r="AL98" s="956"/>
      <c r="AM98" s="956"/>
      <c r="AN98" s="956"/>
      <c r="AO98" s="956"/>
      <c r="AP98" s="956"/>
      <c r="AQ98" s="957"/>
      <c r="AR98" s="957"/>
      <c r="AS98" s="957"/>
      <c r="AT98" s="957"/>
      <c r="AU98" s="957"/>
      <c r="AV98" s="957"/>
      <c r="AW98" s="957" t="str">
        <f>IF(VLOOKUP($A98,'Data (new)'!$A:$T,14,0)="","",VLOOKUP($A98,'Data (new)'!$A:$T,14,0))</f>
        <v>Slopers</v>
      </c>
      <c r="AY98" s="771"/>
    </row>
    <row r="99" spans="1:51" ht="16.5" customHeight="1">
      <c r="A99" s="1046" t="s">
        <v>1801</v>
      </c>
      <c r="B99" s="1047" t="str">
        <f>IF(VLOOKUP($A99,'Data (new)'!$A:$T,2,0)="","",VLOOKUP($A99,'Data (new)'!$A:$T,2,0))</f>
        <v>AGP0151-G7</v>
      </c>
      <c r="C99" s="1715"/>
      <c r="D99" s="1733" t="str">
        <f>IF(VLOOKUP($A99,'Data (new)'!A:T,6,0)="","",HYPERLINK(VLOOKUP($A99,'Data (new)'!A:T,7,0), VLOOKUP($A99,'Data (new)'!A:T,6,0)))</f>
        <v>Aston 2</v>
      </c>
      <c r="E99" s="1731" t="str">
        <f>IF(VLOOKUP($A99,'Data (new)'!$A:$T,10,0)="","",VLOOKUP($A99,'Data (new)'!$A:$T,10,0))</f>
        <v>S</v>
      </c>
      <c r="F99" s="1731">
        <f>IF(VLOOKUP($A99,'Data (new)'!$A:$T,11,0)="","",VLOOKUP($A99,'Data (new)'!$A:$T,11,0))</f>
        <v>1</v>
      </c>
      <c r="G99" s="1712" t="str">
        <f>IF(VLOOKUP($A99,'Data (new)'!$A:$T,14,0)="","",VLOOKUP($A99,'Data (new)'!$A:$T,14,0))</f>
        <v>Slopers</v>
      </c>
      <c r="H99" s="1049" t="str">
        <f>IF(VLOOKUP($A99,'Data (new)'!$A:$T,8,0)="","",VLOOKUP($A99,'Data (new)'!$A:$T,8,0))</f>
        <v>Full friction</v>
      </c>
      <c r="I99" s="1050">
        <f>IF(VLOOKUP($A99,'Data (new)'!$A:$T,16,0)="","",VLOOKUP($A99,'Data (new)'!$A:$T,16,0))</f>
        <v>134</v>
      </c>
      <c r="J99" s="1097"/>
      <c r="K99" s="1098"/>
      <c r="L99" s="1098"/>
      <c r="M99" s="1098"/>
      <c r="N99" s="1098"/>
      <c r="O99" s="1098"/>
      <c r="P99" s="1098"/>
      <c r="Q99" s="1098"/>
      <c r="R99" s="1098"/>
      <c r="S99" s="1098"/>
      <c r="T99" s="1098"/>
      <c r="U99" s="1098"/>
      <c r="V99" s="1098"/>
      <c r="W99" s="1099"/>
      <c r="X99" s="1098"/>
      <c r="Y99" s="1098"/>
      <c r="Z99" s="1098"/>
      <c r="AA99" s="1098"/>
      <c r="AB99" s="1100"/>
      <c r="AC99" s="1033"/>
      <c r="AD99" s="1033"/>
      <c r="AE99" s="1085">
        <f>IF(VLOOKUP($A99,'Data (new)'!$A:$T,12,0)="","",VLOOKUP($A99,'Data (new)'!$A:$T,12,0))</f>
        <v>1.29</v>
      </c>
      <c r="AF99" s="1086" t="str">
        <f t="shared" si="14"/>
        <v/>
      </c>
      <c r="AG99" s="1087" t="str">
        <f t="shared" si="15"/>
        <v/>
      </c>
      <c r="AH99" s="1086" t="str">
        <f>IF(ISERROR('Agripp GRP Macros (EU, Asia) '!$AG99*(1-$H$4)),"",'Agripp GRP Macros (EU, Asia) '!$AG99*(1-$H$4))</f>
        <v/>
      </c>
      <c r="AI99" s="1088" t="str">
        <f t="shared" si="16"/>
        <v/>
      </c>
      <c r="AJ99" s="956"/>
      <c r="AK99" s="956"/>
      <c r="AL99" s="956"/>
      <c r="AM99" s="956"/>
      <c r="AN99" s="956"/>
      <c r="AO99" s="956"/>
      <c r="AP99" s="956"/>
      <c r="AQ99" s="957"/>
      <c r="AR99" s="957"/>
      <c r="AS99" s="957"/>
      <c r="AT99" s="957"/>
      <c r="AU99" s="957"/>
      <c r="AV99" s="957"/>
      <c r="AW99" s="957" t="str">
        <f>IF(VLOOKUP($A99,'Data (new)'!$A:$T,14,0)="","",VLOOKUP($A99,'Data (new)'!$A:$T,14,0))</f>
        <v>Slopers</v>
      </c>
      <c r="AY99" s="771"/>
    </row>
    <row r="100" spans="1:51" ht="16.5" customHeight="1">
      <c r="A100" s="1038" t="s">
        <v>1802</v>
      </c>
      <c r="B100" s="1039" t="str">
        <f>IF(VLOOKUP($A100,'Data (new)'!$A:$T,2,0)="","",VLOOKUP($A100,'Data (new)'!$A:$T,2,0))</f>
        <v>AGP0151-G8</v>
      </c>
      <c r="C100" s="1715"/>
      <c r="D100" s="1733" t="str">
        <f>IF(VLOOKUP($A100,'Data (new)'!A:T,6,0)="","",HYPERLINK(VLOOKUP($A100,'Data (new)'!A:T,7,0), VLOOKUP($A100,'Data (new)'!A:T,6,0)))</f>
        <v>Aston 2</v>
      </c>
      <c r="E100" s="1731" t="str">
        <f>IF(VLOOKUP($A100,'Data (new)'!$A:$T,10,0)="","",VLOOKUP($A100,'Data (new)'!$A:$T,10,0))</f>
        <v>S</v>
      </c>
      <c r="F100" s="1731">
        <f>IF(VLOOKUP($A100,'Data (new)'!$A:$T,11,0)="","",VLOOKUP($A100,'Data (new)'!$A:$T,11,0))</f>
        <v>1</v>
      </c>
      <c r="G100" s="1713" t="str">
        <f>IF(VLOOKUP($A100,'Data (new)'!$A:$T,14,0)="","",VLOOKUP($A100,'Data (new)'!$A:$T,14,0))</f>
        <v>Slopers</v>
      </c>
      <c r="H100" s="1040" t="str">
        <f>IF(VLOOKUP($A100,'Data (new)'!$A:$T,8,0)="","",VLOOKUP($A100,'Data (new)'!$A:$T,8,0))</f>
        <v>Dual texture</v>
      </c>
      <c r="I100" s="1040">
        <f>IF(VLOOKUP($A100,'Data (new)'!$A:$T,16,0)="","",VLOOKUP($A100,'Data (new)'!$A:$T,16,0))</f>
        <v>155</v>
      </c>
      <c r="J100" s="1101"/>
      <c r="K100" s="1102"/>
      <c r="L100" s="1102"/>
      <c r="M100" s="1102"/>
      <c r="N100" s="1102"/>
      <c r="O100" s="1102"/>
      <c r="P100" s="1102"/>
      <c r="Q100" s="1102"/>
      <c r="R100" s="1102"/>
      <c r="S100" s="1102"/>
      <c r="T100" s="1102"/>
      <c r="U100" s="1102"/>
      <c r="V100" s="1102"/>
      <c r="W100" s="1103"/>
      <c r="X100" s="1102"/>
      <c r="Y100" s="1102"/>
      <c r="Z100" s="1102"/>
      <c r="AA100" s="1102"/>
      <c r="AB100" s="1104"/>
      <c r="AC100" s="1041"/>
      <c r="AD100" s="1041" t="s">
        <v>2649</v>
      </c>
      <c r="AE100" s="1081">
        <f>IF(VLOOKUP($A100,'Data (new)'!$A:$T,12,0)="","",VLOOKUP($A100,'Data (new)'!$A:$T,12,0))</f>
        <v>1.29</v>
      </c>
      <c r="AF100" s="1082" t="str">
        <f t="shared" si="14"/>
        <v/>
      </c>
      <c r="AG100" s="1083" t="str">
        <f t="shared" si="15"/>
        <v/>
      </c>
      <c r="AH100" s="1082" t="str">
        <f>IF(ISERROR('Agripp GRP Macros (EU, Asia) '!$AG100*(1-$H$4)),"",'Agripp GRP Macros (EU, Asia) '!$AG100*(1-$H$4))</f>
        <v/>
      </c>
      <c r="AI100" s="1084" t="str">
        <f t="shared" si="16"/>
        <v/>
      </c>
      <c r="AJ100" s="956"/>
      <c r="AK100" s="956"/>
      <c r="AL100" s="956"/>
      <c r="AM100" s="956"/>
      <c r="AN100" s="956"/>
      <c r="AO100" s="956"/>
      <c r="AP100" s="956"/>
      <c r="AQ100" s="957"/>
      <c r="AR100" s="957"/>
      <c r="AS100" s="957"/>
      <c r="AT100" s="957"/>
      <c r="AU100" s="957"/>
      <c r="AV100" s="957"/>
      <c r="AW100" s="957" t="str">
        <f>IF(VLOOKUP($A100,'Data (new)'!$A:$T,14,0)="","",VLOOKUP($A100,'Data (new)'!$A:$T,14,0))</f>
        <v>Slopers</v>
      </c>
      <c r="AY100" s="771"/>
    </row>
    <row r="101" spans="1:51" ht="16.5" customHeight="1">
      <c r="A101" s="1046" t="s">
        <v>1803</v>
      </c>
      <c r="B101" s="1047" t="str">
        <f>IF(VLOOKUP($A101,'Data (new)'!$A:$T,2,0)="","",VLOOKUP($A101,'Data (new)'!$A:$T,2,0))</f>
        <v>AGP0152-G7</v>
      </c>
      <c r="C101" s="1715"/>
      <c r="D101" s="1733" t="str">
        <f>IF(VLOOKUP($A101,'Data (new)'!A:T,6,0)="","",HYPERLINK(VLOOKUP($A101,'Data (new)'!A:T,7,0), VLOOKUP($A101,'Data (new)'!A:T,6,0)))</f>
        <v>Aston 3</v>
      </c>
      <c r="E101" s="1731" t="str">
        <f>IF(VLOOKUP($A101,'Data (new)'!$A:$T,10,0)="","",VLOOKUP($A101,'Data (new)'!$A:$T,10,0))</f>
        <v>S</v>
      </c>
      <c r="F101" s="1731">
        <f>IF(VLOOKUP($A101,'Data (new)'!$A:$T,11,0)="","",VLOOKUP($A101,'Data (new)'!$A:$T,11,0))</f>
        <v>1</v>
      </c>
      <c r="G101" s="1712" t="str">
        <f>IF(VLOOKUP($A101,'Data (new)'!$A:$T,14,0)="","",VLOOKUP($A101,'Data (new)'!$A:$T,14,0))</f>
        <v>Slopers</v>
      </c>
      <c r="H101" s="1049" t="str">
        <f>IF(VLOOKUP($A101,'Data (new)'!$A:$T,8,0)="","",VLOOKUP($A101,'Data (new)'!$A:$T,8,0))</f>
        <v>Full friction</v>
      </c>
      <c r="I101" s="1050">
        <f>IF(VLOOKUP($A101,'Data (new)'!$A:$T,16,0)="","",VLOOKUP($A101,'Data (new)'!$A:$T,16,0))</f>
        <v>141</v>
      </c>
      <c r="J101" s="1097"/>
      <c r="K101" s="1098"/>
      <c r="L101" s="1098"/>
      <c r="M101" s="1098"/>
      <c r="N101" s="1098"/>
      <c r="O101" s="1098"/>
      <c r="P101" s="1098"/>
      <c r="Q101" s="1098"/>
      <c r="R101" s="1098"/>
      <c r="S101" s="1098"/>
      <c r="T101" s="1098"/>
      <c r="U101" s="1098"/>
      <c r="V101" s="1098"/>
      <c r="W101" s="1099"/>
      <c r="X101" s="1098"/>
      <c r="Y101" s="1098"/>
      <c r="Z101" s="1098"/>
      <c r="AA101" s="1098"/>
      <c r="AB101" s="1100"/>
      <c r="AC101" s="1033"/>
      <c r="AD101" s="1033"/>
      <c r="AE101" s="1085">
        <f>IF(VLOOKUP($A101,'Data (new)'!$A:$T,12,0)="","",VLOOKUP($A101,'Data (new)'!$A:$T,12,0))</f>
        <v>1.37</v>
      </c>
      <c r="AF101" s="1086" t="str">
        <f t="shared" si="14"/>
        <v/>
      </c>
      <c r="AG101" s="1087" t="str">
        <f t="shared" si="15"/>
        <v/>
      </c>
      <c r="AH101" s="1086" t="str">
        <f>IF(ISERROR('Agripp GRP Macros (EU, Asia) '!$AG101*(1-$H$4)),"",'Agripp GRP Macros (EU, Asia) '!$AG101*(1-$H$4))</f>
        <v/>
      </c>
      <c r="AI101" s="1088" t="str">
        <f t="shared" si="16"/>
        <v/>
      </c>
      <c r="AJ101" s="956"/>
      <c r="AK101" s="956"/>
      <c r="AL101" s="956"/>
      <c r="AM101" s="956"/>
      <c r="AN101" s="956"/>
      <c r="AO101" s="956"/>
      <c r="AP101" s="956"/>
      <c r="AQ101" s="957"/>
      <c r="AR101" s="957"/>
      <c r="AS101" s="958"/>
      <c r="AT101" s="771"/>
      <c r="AU101" s="771"/>
      <c r="AV101" s="771"/>
      <c r="AW101" s="957" t="str">
        <f>IF(VLOOKUP($A101,'Data (new)'!$A:$T,14,0)="","",VLOOKUP($A101,'Data (new)'!$A:$T,14,0))</f>
        <v>Slopers</v>
      </c>
      <c r="AX101" s="959"/>
      <c r="AY101" s="771"/>
    </row>
    <row r="102" spans="1:51" ht="16.5" customHeight="1">
      <c r="A102" s="1038" t="s">
        <v>1804</v>
      </c>
      <c r="B102" s="1039" t="str">
        <f>IF(VLOOKUP($A102,'Data (new)'!$A:$T,2,0)="","",VLOOKUP($A102,'Data (new)'!$A:$T,2,0))</f>
        <v>AGP0152-G8</v>
      </c>
      <c r="C102" s="1715"/>
      <c r="D102" s="1733" t="str">
        <f>IF(VLOOKUP($A102,'Data (new)'!A:T,6,0)="","",HYPERLINK(VLOOKUP($A102,'Data (new)'!A:T,7,0), VLOOKUP($A102,'Data (new)'!A:T,6,0)))</f>
        <v>Aston 3</v>
      </c>
      <c r="E102" s="1731" t="str">
        <f>IF(VLOOKUP($A102,'Data (new)'!$A:$T,10,0)="","",VLOOKUP($A102,'Data (new)'!$A:$T,10,0))</f>
        <v>S</v>
      </c>
      <c r="F102" s="1731">
        <f>IF(VLOOKUP($A102,'Data (new)'!$A:$T,11,0)="","",VLOOKUP($A102,'Data (new)'!$A:$T,11,0))</f>
        <v>1</v>
      </c>
      <c r="G102" s="1713" t="str">
        <f>IF(VLOOKUP($A102,'Data (new)'!$A:$T,14,0)="","",VLOOKUP($A102,'Data (new)'!$A:$T,14,0))</f>
        <v>Slopers</v>
      </c>
      <c r="H102" s="1040" t="str">
        <f>IF(VLOOKUP($A102,'Data (new)'!$A:$T,8,0)="","",VLOOKUP($A102,'Data (new)'!$A:$T,8,0))</f>
        <v>Dual texture</v>
      </c>
      <c r="I102" s="1040">
        <f>IF(VLOOKUP($A102,'Data (new)'!$A:$T,16,0)="","",VLOOKUP($A102,'Data (new)'!$A:$T,16,0))</f>
        <v>163</v>
      </c>
      <c r="J102" s="1101"/>
      <c r="K102" s="1102"/>
      <c r="L102" s="1102"/>
      <c r="M102" s="1102"/>
      <c r="N102" s="1102"/>
      <c r="O102" s="1102"/>
      <c r="P102" s="1102"/>
      <c r="Q102" s="1102"/>
      <c r="R102" s="1102"/>
      <c r="S102" s="1102"/>
      <c r="T102" s="1102"/>
      <c r="U102" s="1102"/>
      <c r="V102" s="1102"/>
      <c r="W102" s="1103"/>
      <c r="X102" s="1102"/>
      <c r="Y102" s="1102"/>
      <c r="Z102" s="1102"/>
      <c r="AA102" s="1102"/>
      <c r="AB102" s="1104"/>
      <c r="AC102" s="1041"/>
      <c r="AD102" s="1041" t="s">
        <v>2649</v>
      </c>
      <c r="AE102" s="1081">
        <f>IF(VLOOKUP($A102,'Data (new)'!$A:$T,12,0)="","",VLOOKUP($A102,'Data (new)'!$A:$T,12,0))</f>
        <v>1.37</v>
      </c>
      <c r="AF102" s="1082" t="str">
        <f t="shared" si="14"/>
        <v/>
      </c>
      <c r="AG102" s="1083" t="str">
        <f t="shared" si="15"/>
        <v/>
      </c>
      <c r="AH102" s="1082" t="str">
        <f>IF(ISERROR('Agripp GRP Macros (EU, Asia) '!$AG102*(1-$H$4)),"",'Agripp GRP Macros (EU, Asia) '!$AG102*(1-$H$4))</f>
        <v/>
      </c>
      <c r="AI102" s="1084" t="str">
        <f t="shared" si="16"/>
        <v/>
      </c>
      <c r="AJ102" s="956"/>
      <c r="AK102" s="956"/>
      <c r="AL102" s="956"/>
      <c r="AM102" s="956"/>
      <c r="AN102" s="956"/>
      <c r="AO102" s="956"/>
      <c r="AP102" s="956"/>
      <c r="AQ102" s="957"/>
      <c r="AR102" s="957"/>
      <c r="AS102" s="958"/>
      <c r="AT102" s="771"/>
      <c r="AU102" s="771"/>
      <c r="AV102" s="771"/>
      <c r="AW102" s="957" t="str">
        <f>IF(VLOOKUP($A102,'Data (new)'!$A:$T,14,0)="","",VLOOKUP($A102,'Data (new)'!$A:$T,14,0))</f>
        <v>Slopers</v>
      </c>
      <c r="AX102" s="959"/>
      <c r="AY102" s="771"/>
    </row>
    <row r="103" spans="1:51" ht="16.5" customHeight="1">
      <c r="A103" s="1046" t="s">
        <v>1805</v>
      </c>
      <c r="B103" s="1047" t="str">
        <f>IF(VLOOKUP($A103,'Data (new)'!$A:$T,2,0)="","",VLOOKUP($A103,'Data (new)'!$A:$T,2,0))</f>
        <v>AGP0192-G7</v>
      </c>
      <c r="C103" s="1715"/>
      <c r="D103" s="1733" t="str">
        <f>IF(VLOOKUP($A103,'Data (new)'!A:T,6,0)="","",HYPERLINK(VLOOKUP($A103,'Data (new)'!A:T,7,0), VLOOKUP($A103,'Data (new)'!A:T,6,0)))</f>
        <v xml:space="preserve">Aston 4 </v>
      </c>
      <c r="E103" s="1731" t="str">
        <f>IF(VLOOKUP($A103,'Data (new)'!$A:$T,10,0)="","",VLOOKUP($A103,'Data (new)'!$A:$T,10,0))</f>
        <v>M</v>
      </c>
      <c r="F103" s="1731">
        <f>IF(VLOOKUP($A103,'Data (new)'!$A:$T,11,0)="","",VLOOKUP($A103,'Data (new)'!$A:$T,11,0))</f>
        <v>1</v>
      </c>
      <c r="G103" s="1712" t="str">
        <f>IF(VLOOKUP($A103,'Data (new)'!$A:$T,14,0)="","",VLOOKUP($A103,'Data (new)'!$A:$T,14,0))</f>
        <v>Slopers</v>
      </c>
      <c r="H103" s="1049" t="str">
        <f>IF(VLOOKUP($A103,'Data (new)'!$A:$T,8,0)="","",VLOOKUP($A103,'Data (new)'!$A:$T,8,0))</f>
        <v>Full friction</v>
      </c>
      <c r="I103" s="1050">
        <f>IF(VLOOKUP($A103,'Data (new)'!$A:$T,16,0)="","",VLOOKUP($A103,'Data (new)'!$A:$T,16,0))</f>
        <v>162</v>
      </c>
      <c r="J103" s="1097"/>
      <c r="K103" s="1098"/>
      <c r="L103" s="1098"/>
      <c r="M103" s="1098"/>
      <c r="N103" s="1098"/>
      <c r="O103" s="1098"/>
      <c r="P103" s="1098"/>
      <c r="Q103" s="1098"/>
      <c r="R103" s="1098"/>
      <c r="S103" s="1098"/>
      <c r="T103" s="1098"/>
      <c r="U103" s="1098"/>
      <c r="V103" s="1098"/>
      <c r="W103" s="1099"/>
      <c r="X103" s="1098"/>
      <c r="Y103" s="1098"/>
      <c r="Z103" s="1098"/>
      <c r="AA103" s="1098"/>
      <c r="AB103" s="1100"/>
      <c r="AC103" s="1033"/>
      <c r="AD103" s="1033"/>
      <c r="AE103" s="1085">
        <f>IF(VLOOKUP($A103,'Data (new)'!$A:$T,12,0)="","",VLOOKUP($A103,'Data (new)'!$A:$T,12,0))</f>
        <v>1.49</v>
      </c>
      <c r="AF103" s="1086" t="str">
        <f t="shared" si="14"/>
        <v/>
      </c>
      <c r="AG103" s="1087" t="str">
        <f t="shared" si="15"/>
        <v/>
      </c>
      <c r="AH103" s="1086" t="str">
        <f>IF(ISERROR('Agripp GRP Macros (EU, Asia) '!$AG103*(1-$H$4)),"",'Agripp GRP Macros (EU, Asia) '!$AG103*(1-$H$4))</f>
        <v/>
      </c>
      <c r="AI103" s="1088" t="str">
        <f t="shared" si="16"/>
        <v/>
      </c>
      <c r="AJ103" s="956"/>
      <c r="AK103" s="956"/>
      <c r="AL103" s="956"/>
      <c r="AM103" s="956"/>
      <c r="AN103" s="956"/>
      <c r="AO103" s="956"/>
      <c r="AP103" s="956"/>
      <c r="AQ103" s="957"/>
      <c r="AR103" s="957"/>
      <c r="AS103" s="958"/>
      <c r="AT103" s="771"/>
      <c r="AU103" s="771"/>
      <c r="AV103" s="771"/>
      <c r="AW103" s="957" t="str">
        <f>IF(VLOOKUP($A103,'Data (new)'!$A:$T,14,0)="","",VLOOKUP($A103,'Data (new)'!$A:$T,14,0))</f>
        <v>Slopers</v>
      </c>
      <c r="AX103" s="959"/>
      <c r="AY103" s="771"/>
    </row>
    <row r="104" spans="1:51" ht="16.5" customHeight="1">
      <c r="A104" s="1038" t="s">
        <v>1806</v>
      </c>
      <c r="B104" s="1039" t="str">
        <f>IF(VLOOKUP($A104,'Data (new)'!$A:$T,2,0)="","",VLOOKUP($A104,'Data (new)'!$A:$T,2,0))</f>
        <v>AGP0192-G8</v>
      </c>
      <c r="C104" s="1715"/>
      <c r="D104" s="1733" t="str">
        <f>IF(VLOOKUP($A104,'Data (new)'!A:T,6,0)="","",HYPERLINK(VLOOKUP($A104,'Data (new)'!A:T,7,0), VLOOKUP($A104,'Data (new)'!A:T,6,0)))</f>
        <v xml:space="preserve">Aston 4 </v>
      </c>
      <c r="E104" s="1731" t="str">
        <f>IF(VLOOKUP($A104,'Data (new)'!$A:$T,10,0)="","",VLOOKUP($A104,'Data (new)'!$A:$T,10,0))</f>
        <v>M</v>
      </c>
      <c r="F104" s="1731">
        <f>IF(VLOOKUP($A104,'Data (new)'!$A:$T,11,0)="","",VLOOKUP($A104,'Data (new)'!$A:$T,11,0))</f>
        <v>1</v>
      </c>
      <c r="G104" s="1713" t="str">
        <f>IF(VLOOKUP($A104,'Data (new)'!$A:$T,14,0)="","",VLOOKUP($A104,'Data (new)'!$A:$T,14,0))</f>
        <v>Slopers</v>
      </c>
      <c r="H104" s="1040" t="str">
        <f>IF(VLOOKUP($A104,'Data (new)'!$A:$T,8,0)="","",VLOOKUP($A104,'Data (new)'!$A:$T,8,0))</f>
        <v>Dual texture</v>
      </c>
      <c r="I104" s="1040">
        <f>IF(VLOOKUP($A104,'Data (new)'!$A:$T,16,0)="","",VLOOKUP($A104,'Data (new)'!$A:$T,16,0))</f>
        <v>198</v>
      </c>
      <c r="J104" s="1101"/>
      <c r="K104" s="1102"/>
      <c r="L104" s="1102"/>
      <c r="M104" s="1102"/>
      <c r="N104" s="1102"/>
      <c r="O104" s="1102"/>
      <c r="P104" s="1102"/>
      <c r="Q104" s="1102"/>
      <c r="R104" s="1102"/>
      <c r="S104" s="1102"/>
      <c r="T104" s="1102"/>
      <c r="U104" s="1102"/>
      <c r="V104" s="1102"/>
      <c r="W104" s="1103"/>
      <c r="X104" s="1102"/>
      <c r="Y104" s="1102"/>
      <c r="Z104" s="1102"/>
      <c r="AA104" s="1102"/>
      <c r="AB104" s="1104"/>
      <c r="AC104" s="1041"/>
      <c r="AD104" s="1041" t="s">
        <v>2649</v>
      </c>
      <c r="AE104" s="1081">
        <f>IF(VLOOKUP($A104,'Data (new)'!$A:$T,12,0)="","",VLOOKUP($A104,'Data (new)'!$A:$T,12,0))</f>
        <v>1.49</v>
      </c>
      <c r="AF104" s="1082" t="str">
        <f t="shared" si="14"/>
        <v/>
      </c>
      <c r="AG104" s="1083" t="str">
        <f t="shared" si="15"/>
        <v/>
      </c>
      <c r="AH104" s="1082" t="str">
        <f>IF(ISERROR('Agripp GRP Macros (EU, Asia) '!$AG104*(1-$H$4)),"",'Agripp GRP Macros (EU, Asia) '!$AG104*(1-$H$4))</f>
        <v/>
      </c>
      <c r="AI104" s="1084" t="str">
        <f t="shared" si="16"/>
        <v/>
      </c>
      <c r="AJ104" s="956"/>
      <c r="AK104" s="956"/>
      <c r="AL104" s="956"/>
      <c r="AM104" s="956"/>
      <c r="AN104" s="956"/>
      <c r="AO104" s="956"/>
      <c r="AP104" s="956"/>
      <c r="AQ104" s="957"/>
      <c r="AR104" s="957"/>
      <c r="AS104" s="958"/>
      <c r="AT104" s="771"/>
      <c r="AU104" s="771"/>
      <c r="AV104" s="771"/>
      <c r="AW104" s="957" t="str">
        <f>IF(VLOOKUP($A104,'Data (new)'!$A:$T,14,0)="","",VLOOKUP($A104,'Data (new)'!$A:$T,14,0))</f>
        <v>Slopers</v>
      </c>
      <c r="AX104" s="959"/>
      <c r="AY104" s="771"/>
    </row>
    <row r="105" spans="1:51" ht="16.5" customHeight="1">
      <c r="A105" s="1046" t="s">
        <v>1807</v>
      </c>
      <c r="B105" s="1047" t="str">
        <f>IF(VLOOKUP($A105,'Data (new)'!$A:$T,2,0)="","",VLOOKUP($A105,'Data (new)'!$A:$T,2,0))</f>
        <v>AGP0193-G7</v>
      </c>
      <c r="C105" s="1715"/>
      <c r="D105" s="1733" t="str">
        <f>IF(VLOOKUP($A105,'Data (new)'!A:T,6,0)="","",HYPERLINK(VLOOKUP($A105,'Data (new)'!A:T,7,0), VLOOKUP($A105,'Data (new)'!A:T,6,0)))</f>
        <v xml:space="preserve">Aston 5 </v>
      </c>
      <c r="E105" s="1731" t="str">
        <f>IF(VLOOKUP($A105,'Data (new)'!$A:$T,10,0)="","",VLOOKUP($A105,'Data (new)'!$A:$T,10,0))</f>
        <v>S</v>
      </c>
      <c r="F105" s="1731">
        <f>IF(VLOOKUP($A105,'Data (new)'!$A:$T,11,0)="","",VLOOKUP($A105,'Data (new)'!$A:$T,11,0))</f>
        <v>1</v>
      </c>
      <c r="G105" s="1712" t="str">
        <f>IF(VLOOKUP($A105,'Data (new)'!$A:$T,14,0)="","",VLOOKUP($A105,'Data (new)'!$A:$T,14,0))</f>
        <v>Slopers</v>
      </c>
      <c r="H105" s="1049" t="str">
        <f>IF(VLOOKUP($A105,'Data (new)'!$A:$T,8,0)="","",VLOOKUP($A105,'Data (new)'!$A:$T,8,0))</f>
        <v>Full friction</v>
      </c>
      <c r="I105" s="1050">
        <f>IF(VLOOKUP($A105,'Data (new)'!$A:$T,16,0)="","",VLOOKUP($A105,'Data (new)'!$A:$T,16,0))</f>
        <v>154</v>
      </c>
      <c r="J105" s="1097"/>
      <c r="K105" s="1098"/>
      <c r="L105" s="1098"/>
      <c r="M105" s="1098"/>
      <c r="N105" s="1098"/>
      <c r="O105" s="1098"/>
      <c r="P105" s="1098"/>
      <c r="Q105" s="1098"/>
      <c r="R105" s="1098"/>
      <c r="S105" s="1098"/>
      <c r="T105" s="1098"/>
      <c r="U105" s="1098"/>
      <c r="V105" s="1098"/>
      <c r="W105" s="1099"/>
      <c r="X105" s="1098"/>
      <c r="Y105" s="1098"/>
      <c r="Z105" s="1098"/>
      <c r="AA105" s="1098"/>
      <c r="AB105" s="1100"/>
      <c r="AC105" s="1033"/>
      <c r="AD105" s="1033"/>
      <c r="AE105" s="1085">
        <f>IF(VLOOKUP($A105,'Data (new)'!$A:$T,12,0)="","",VLOOKUP($A105,'Data (new)'!$A:$T,12,0))</f>
        <v>1.2</v>
      </c>
      <c r="AF105" s="1086" t="str">
        <f t="shared" si="14"/>
        <v/>
      </c>
      <c r="AG105" s="1087" t="str">
        <f t="shared" si="15"/>
        <v/>
      </c>
      <c r="AH105" s="1086" t="str">
        <f>IF(ISERROR('Agripp GRP Macros (EU, Asia) '!$AG105*(1-$H$4)),"",'Agripp GRP Macros (EU, Asia) '!$AG105*(1-$H$4))</f>
        <v/>
      </c>
      <c r="AI105" s="1088" t="str">
        <f t="shared" si="16"/>
        <v/>
      </c>
      <c r="AJ105" s="956"/>
      <c r="AK105" s="956"/>
      <c r="AL105" s="956"/>
      <c r="AM105" s="956"/>
      <c r="AN105" s="956"/>
      <c r="AO105" s="956"/>
      <c r="AP105" s="956"/>
      <c r="AQ105" s="957"/>
      <c r="AR105" s="957"/>
      <c r="AS105" s="958"/>
      <c r="AT105" s="771"/>
      <c r="AU105" s="771"/>
      <c r="AV105" s="771"/>
      <c r="AW105" s="957" t="str">
        <f>IF(VLOOKUP($A105,'Data (new)'!$A:$T,14,0)="","",VLOOKUP($A105,'Data (new)'!$A:$T,14,0))</f>
        <v>Slopers</v>
      </c>
      <c r="AX105" s="959"/>
      <c r="AY105" s="771"/>
    </row>
    <row r="106" spans="1:51" ht="16.5" customHeight="1">
      <c r="A106" s="1038" t="s">
        <v>1808</v>
      </c>
      <c r="B106" s="1039" t="str">
        <f>IF(VLOOKUP($A106,'Data (new)'!$A:$T,2,0)="","",VLOOKUP($A106,'Data (new)'!$A:$T,2,0))</f>
        <v>AGP0193-G8</v>
      </c>
      <c r="C106" s="1715"/>
      <c r="D106" s="1733" t="str">
        <f>IF(VLOOKUP($A106,'Data (new)'!A:T,6,0)="","",HYPERLINK(VLOOKUP($A106,'Data (new)'!A:T,7,0), VLOOKUP($A106,'Data (new)'!A:T,6,0)))</f>
        <v xml:space="preserve">Aston 5 </v>
      </c>
      <c r="E106" s="1731" t="str">
        <f>IF(VLOOKUP($A106,'Data (new)'!$A:$T,10,0)="","",VLOOKUP($A106,'Data (new)'!$A:$T,10,0))</f>
        <v>S</v>
      </c>
      <c r="F106" s="1731">
        <f>IF(VLOOKUP($A106,'Data (new)'!$A:$T,11,0)="","",VLOOKUP($A106,'Data (new)'!$A:$T,11,0))</f>
        <v>1</v>
      </c>
      <c r="G106" s="1713" t="str">
        <f>IF(VLOOKUP($A106,'Data (new)'!$A:$T,14,0)="","",VLOOKUP($A106,'Data (new)'!$A:$T,14,0))</f>
        <v>Slopers</v>
      </c>
      <c r="H106" s="1040" t="str">
        <f>IF(VLOOKUP($A106,'Data (new)'!$A:$T,8,0)="","",VLOOKUP($A106,'Data (new)'!$A:$T,8,0))</f>
        <v>Dual texture</v>
      </c>
      <c r="I106" s="1040">
        <f>IF(VLOOKUP($A106,'Data (new)'!$A:$T,16,0)="","",VLOOKUP($A106,'Data (new)'!$A:$T,16,0))</f>
        <v>188</v>
      </c>
      <c r="J106" s="1101"/>
      <c r="K106" s="1102"/>
      <c r="L106" s="1102"/>
      <c r="M106" s="1102"/>
      <c r="N106" s="1102"/>
      <c r="O106" s="1102"/>
      <c r="P106" s="1102"/>
      <c r="Q106" s="1102"/>
      <c r="R106" s="1102"/>
      <c r="S106" s="1102"/>
      <c r="T106" s="1102"/>
      <c r="U106" s="1102"/>
      <c r="V106" s="1102"/>
      <c r="W106" s="1103"/>
      <c r="X106" s="1102"/>
      <c r="Y106" s="1102"/>
      <c r="Z106" s="1102"/>
      <c r="AA106" s="1102"/>
      <c r="AB106" s="1104"/>
      <c r="AC106" s="1041"/>
      <c r="AD106" s="1041" t="s">
        <v>2649</v>
      </c>
      <c r="AE106" s="1081">
        <f>IF(VLOOKUP($A106,'Data (new)'!$A:$T,12,0)="","",VLOOKUP($A106,'Data (new)'!$A:$T,12,0))</f>
        <v>1.2</v>
      </c>
      <c r="AF106" s="1082" t="str">
        <f t="shared" si="14"/>
        <v/>
      </c>
      <c r="AG106" s="1083" t="str">
        <f t="shared" si="15"/>
        <v/>
      </c>
      <c r="AH106" s="1082" t="str">
        <f>IF(ISERROR('Agripp GRP Macros (EU, Asia) '!$AG106*(1-$H$4)),"",'Agripp GRP Macros (EU, Asia) '!$AG106*(1-$H$4))</f>
        <v/>
      </c>
      <c r="AI106" s="1084" t="str">
        <f t="shared" si="16"/>
        <v/>
      </c>
      <c r="AJ106" s="956"/>
      <c r="AK106" s="956"/>
      <c r="AL106" s="956"/>
      <c r="AM106" s="956"/>
      <c r="AN106" s="956"/>
      <c r="AO106" s="956"/>
      <c r="AP106" s="956"/>
      <c r="AQ106" s="957"/>
      <c r="AR106" s="957"/>
      <c r="AS106" s="958"/>
      <c r="AT106" s="771"/>
      <c r="AU106" s="771"/>
      <c r="AV106" s="771"/>
      <c r="AW106" s="957" t="str">
        <f>IF(VLOOKUP($A106,'Data (new)'!$A:$T,14,0)="","",VLOOKUP($A106,'Data (new)'!$A:$T,14,0))</f>
        <v>Slopers</v>
      </c>
      <c r="AX106" s="959"/>
      <c r="AY106" s="771"/>
    </row>
    <row r="107" spans="1:51" ht="16.5" customHeight="1">
      <c r="A107" s="1046" t="s">
        <v>1809</v>
      </c>
      <c r="B107" s="1047" t="str">
        <f>IF(VLOOKUP($A107,'Data (new)'!$A:$T,2,0)="","",VLOOKUP($A107,'Data (new)'!$A:$T,2,0))</f>
        <v>AGP0007-G7</v>
      </c>
      <c r="C107" s="1715"/>
      <c r="D107" s="1733" t="str">
        <f>IF(VLOOKUP($A107,'Data (new)'!A:T,6,0)="","",HYPERLINK(VLOOKUP($A107,'Data (new)'!A:T,7,0), VLOOKUP($A107,'Data (new)'!A:T,6,0)))</f>
        <v>Bang 1</v>
      </c>
      <c r="E107" s="1731" t="str">
        <f>IF(VLOOKUP($A107,'Data (new)'!$A:$T,10,0)="","",VLOOKUP($A107,'Data (new)'!$A:$T,10,0))</f>
        <v>L</v>
      </c>
      <c r="F107" s="1731">
        <f>IF(VLOOKUP($A107,'Data (new)'!$A:$T,11,0)="","",VLOOKUP($A107,'Data (new)'!$A:$T,11,0))</f>
        <v>1</v>
      </c>
      <c r="G107" s="1712" t="str">
        <f>IF(VLOOKUP($A107,'Data (new)'!$A:$T,14,0)="","",VLOOKUP($A107,'Data (new)'!$A:$T,14,0))</f>
        <v>Edges</v>
      </c>
      <c r="H107" s="1049" t="str">
        <f>IF(VLOOKUP($A107,'Data (new)'!$A:$T,8,0)="","",VLOOKUP($A107,'Data (new)'!$A:$T,8,0))</f>
        <v>Full friction</v>
      </c>
      <c r="I107" s="1050">
        <f>IF(VLOOKUP($A107,'Data (new)'!$A:$T,16,0)="","",VLOOKUP($A107,'Data (new)'!$A:$T,16,0))</f>
        <v>154</v>
      </c>
      <c r="J107" s="1097"/>
      <c r="K107" s="1098"/>
      <c r="L107" s="1098"/>
      <c r="M107" s="1098"/>
      <c r="N107" s="1098"/>
      <c r="O107" s="1098"/>
      <c r="P107" s="1098"/>
      <c r="Q107" s="1098"/>
      <c r="R107" s="1098"/>
      <c r="S107" s="1098"/>
      <c r="T107" s="1098"/>
      <c r="U107" s="1098"/>
      <c r="V107" s="1098"/>
      <c r="W107" s="1099"/>
      <c r="X107" s="1098"/>
      <c r="Y107" s="1098"/>
      <c r="Z107" s="1098"/>
      <c r="AA107" s="1098"/>
      <c r="AB107" s="1100"/>
      <c r="AC107" s="1033"/>
      <c r="AD107" s="1033"/>
      <c r="AE107" s="1085">
        <f>IF(VLOOKUP($A107,'Data (new)'!$A:$T,12,0)="","",VLOOKUP($A107,'Data (new)'!$A:$T,12,0))</f>
        <v>2.8</v>
      </c>
      <c r="AF107" s="1086" t="str">
        <f t="shared" si="14"/>
        <v/>
      </c>
      <c r="AG107" s="1087" t="str">
        <f t="shared" si="15"/>
        <v/>
      </c>
      <c r="AH107" s="1086" t="str">
        <f>IF(ISERROR('Agripp GRP Macros (EU, Asia) '!$AG107*(1-$H$4)),"",'Agripp GRP Macros (EU, Asia) '!$AG107*(1-$H$4))</f>
        <v/>
      </c>
      <c r="AI107" s="1088" t="str">
        <f t="shared" si="16"/>
        <v/>
      </c>
      <c r="AJ107" s="956"/>
      <c r="AK107" s="956"/>
      <c r="AL107" s="956"/>
      <c r="AM107" s="956"/>
      <c r="AN107" s="956"/>
      <c r="AO107" s="956"/>
      <c r="AP107" s="956"/>
      <c r="AQ107" s="957"/>
      <c r="AR107" s="957"/>
      <c r="AS107" s="957"/>
      <c r="AT107" s="957"/>
      <c r="AU107" s="957"/>
      <c r="AV107" s="957"/>
      <c r="AW107" s="957" t="str">
        <f>IF(VLOOKUP($A107,'Data (new)'!$A:$T,14,0)="","",VLOOKUP($A107,'Data (new)'!$A:$T,14,0))</f>
        <v>Edges</v>
      </c>
      <c r="AY107" s="771"/>
    </row>
    <row r="108" spans="1:51" ht="16.5" customHeight="1">
      <c r="A108" s="1038" t="s">
        <v>1810</v>
      </c>
      <c r="B108" s="1039" t="str">
        <f>IF(VLOOKUP($A108,'Data (new)'!$A:$T,2,0)="","",VLOOKUP($A108,'Data (new)'!$A:$T,2,0))</f>
        <v>AGP0051-G7</v>
      </c>
      <c r="C108" s="1715"/>
      <c r="D108" s="1733" t="str">
        <f>IF(VLOOKUP($A108,'Data (new)'!A:T,6,0)="","",HYPERLINK(VLOOKUP($A108,'Data (new)'!A:T,7,0), VLOOKUP($A108,'Data (new)'!A:T,6,0)))</f>
        <v>Bang 2</v>
      </c>
      <c r="E108" s="1731" t="str">
        <f>IF(VLOOKUP($A108,'Data (new)'!$A:$T,10,0)="","",VLOOKUP($A108,'Data (new)'!$A:$T,10,0))</f>
        <v>L</v>
      </c>
      <c r="F108" s="1731">
        <f>IF(VLOOKUP($A108,'Data (new)'!$A:$T,11,0)="","",VLOOKUP($A108,'Data (new)'!$A:$T,11,0))</f>
        <v>1</v>
      </c>
      <c r="G108" s="1713" t="str">
        <f>IF(VLOOKUP($A108,'Data (new)'!$A:$T,14,0)="","",VLOOKUP($A108,'Data (new)'!$A:$T,14,0))</f>
        <v>Edges</v>
      </c>
      <c r="H108" s="1040" t="str">
        <f>IF(VLOOKUP($A108,'Data (new)'!$A:$T,8,0)="","",VLOOKUP($A108,'Data (new)'!$A:$T,8,0))</f>
        <v>Full friction</v>
      </c>
      <c r="I108" s="1040">
        <f>IF(VLOOKUP($A108,'Data (new)'!$A:$T,16,0)="","",VLOOKUP($A108,'Data (new)'!$A:$T,16,0))</f>
        <v>123</v>
      </c>
      <c r="J108" s="1101"/>
      <c r="K108" s="1102"/>
      <c r="L108" s="1102"/>
      <c r="M108" s="1102"/>
      <c r="N108" s="1102"/>
      <c r="O108" s="1102"/>
      <c r="P108" s="1102"/>
      <c r="Q108" s="1102"/>
      <c r="R108" s="1102"/>
      <c r="S108" s="1102"/>
      <c r="T108" s="1102"/>
      <c r="U108" s="1102"/>
      <c r="V108" s="1102"/>
      <c r="W108" s="1103"/>
      <c r="X108" s="1102"/>
      <c r="Y108" s="1102"/>
      <c r="Z108" s="1102"/>
      <c r="AA108" s="1102"/>
      <c r="AB108" s="1104"/>
      <c r="AC108" s="1041"/>
      <c r="AD108" s="1041" t="s">
        <v>2649</v>
      </c>
      <c r="AE108" s="1081">
        <f>IF(VLOOKUP($A108,'Data (new)'!$A:$T,12,0)="","",VLOOKUP($A108,'Data (new)'!$A:$T,12,0))</f>
        <v>1.17</v>
      </c>
      <c r="AF108" s="1082" t="str">
        <f t="shared" si="14"/>
        <v/>
      </c>
      <c r="AG108" s="1083" t="str">
        <f t="shared" si="15"/>
        <v/>
      </c>
      <c r="AH108" s="1082" t="str">
        <f>IF(ISERROR('Agripp GRP Macros (EU, Asia) '!$AG108*(1-$H$4)),"",'Agripp GRP Macros (EU, Asia) '!$AG108*(1-$H$4))</f>
        <v/>
      </c>
      <c r="AI108" s="1084" t="str">
        <f t="shared" si="16"/>
        <v/>
      </c>
      <c r="AJ108" s="956"/>
      <c r="AK108" s="956"/>
      <c r="AL108" s="956"/>
      <c r="AM108" s="956"/>
      <c r="AN108" s="956"/>
      <c r="AO108" s="956"/>
      <c r="AP108" s="956"/>
      <c r="AQ108" s="957"/>
      <c r="AR108" s="957"/>
      <c r="AS108" s="957"/>
      <c r="AT108" s="957"/>
      <c r="AU108" s="957"/>
      <c r="AV108" s="957"/>
      <c r="AW108" s="957" t="str">
        <f>IF(VLOOKUP($A108,'Data (new)'!$A:$T,14,0)="","",VLOOKUP($A108,'Data (new)'!$A:$T,14,0))</f>
        <v>Edges</v>
      </c>
      <c r="AY108" s="771"/>
    </row>
    <row r="109" spans="1:51" ht="16.5" customHeight="1">
      <c r="A109" s="1046" t="s">
        <v>1811</v>
      </c>
      <c r="B109" s="1047" t="str">
        <f>IF(VLOOKUP($A109,'Data (new)'!$A:$T,2,0)="","",VLOOKUP($A109,'Data (new)'!$A:$T,2,0))</f>
        <v>AGP0194-G7</v>
      </c>
      <c r="C109" s="1715"/>
      <c r="D109" s="1733" t="str">
        <f>IF(VLOOKUP($A109,'Data (new)'!A:T,6,0)="","",HYPERLINK(VLOOKUP($A109,'Data (new)'!A:T,7,0), VLOOKUP($A109,'Data (new)'!A:T,6,0)))</f>
        <v>Delta 1</v>
      </c>
      <c r="E109" s="1731" t="str">
        <f>IF(VLOOKUP($A109,'Data (new)'!$A:$T,10,0)="","",VLOOKUP($A109,'Data (new)'!$A:$T,10,0))</f>
        <v>XS</v>
      </c>
      <c r="F109" s="1731">
        <f>IF(VLOOKUP($A109,'Data (new)'!$A:$T,11,0)="","",VLOOKUP($A109,'Data (new)'!$A:$T,11,0))</f>
        <v>1</v>
      </c>
      <c r="G109" s="1712" t="str">
        <f>IF(VLOOKUP($A109,'Data (new)'!$A:$T,14,0)="","",VLOOKUP($A109,'Data (new)'!$A:$T,14,0))</f>
        <v>Edges</v>
      </c>
      <c r="H109" s="1049" t="str">
        <f>IF(VLOOKUP($A109,'Data (new)'!$A:$T,8,0)="","",VLOOKUP($A109,'Data (new)'!$A:$T,8,0))</f>
        <v>Full friction</v>
      </c>
      <c r="I109" s="1050">
        <f>IF(VLOOKUP($A109,'Data (new)'!$A:$T,16,0)="","",VLOOKUP($A109,'Data (new)'!$A:$T,16,0))</f>
        <v>134</v>
      </c>
      <c r="J109" s="1097"/>
      <c r="K109" s="1098"/>
      <c r="L109" s="1098"/>
      <c r="M109" s="1098"/>
      <c r="N109" s="1098"/>
      <c r="O109" s="1098"/>
      <c r="P109" s="1098"/>
      <c r="Q109" s="1098"/>
      <c r="R109" s="1098"/>
      <c r="S109" s="1098"/>
      <c r="T109" s="1098"/>
      <c r="U109" s="1098"/>
      <c r="V109" s="1098"/>
      <c r="W109" s="1099"/>
      <c r="X109" s="1098"/>
      <c r="Y109" s="1098"/>
      <c r="Z109" s="1098"/>
      <c r="AA109" s="1098"/>
      <c r="AB109" s="1100"/>
      <c r="AC109" s="1033"/>
      <c r="AD109" s="1033"/>
      <c r="AE109" s="1085">
        <f>IF(VLOOKUP($A109,'Data (new)'!$A:$T,12,0)="","",VLOOKUP($A109,'Data (new)'!$A:$T,12,0))</f>
        <v>1.1499999999999999</v>
      </c>
      <c r="AF109" s="1086" t="str">
        <f t="shared" si="14"/>
        <v/>
      </c>
      <c r="AG109" s="1087" t="str">
        <f t="shared" si="15"/>
        <v/>
      </c>
      <c r="AH109" s="1086" t="str">
        <f>IF(ISERROR('Agripp GRP Macros (EU, Asia) '!$AG109*(1-$H$4)),"",'Agripp GRP Macros (EU, Asia) '!$AG109*(1-$H$4))</f>
        <v/>
      </c>
      <c r="AI109" s="1088" t="str">
        <f t="shared" si="16"/>
        <v/>
      </c>
      <c r="AJ109" s="956"/>
      <c r="AK109" s="956"/>
      <c r="AL109" s="956"/>
      <c r="AM109" s="956"/>
      <c r="AN109" s="956"/>
      <c r="AO109" s="956"/>
      <c r="AP109" s="956"/>
      <c r="AQ109" s="957"/>
      <c r="AR109" s="957"/>
      <c r="AS109" s="957"/>
      <c r="AT109" s="957"/>
      <c r="AU109" s="957"/>
      <c r="AV109" s="957"/>
      <c r="AW109" s="957" t="str">
        <f>IF(VLOOKUP($A109,'Data (new)'!$A:$T,14,0)="","",VLOOKUP($A109,'Data (new)'!$A:$T,14,0))</f>
        <v>Edges</v>
      </c>
      <c r="AY109" s="771"/>
    </row>
    <row r="110" spans="1:51" ht="16.5" customHeight="1">
      <c r="A110" s="1038" t="s">
        <v>1812</v>
      </c>
      <c r="B110" s="1039" t="str">
        <f>IF(VLOOKUP($A110,'Data (new)'!$A:$T,2,0)="","",VLOOKUP($A110,'Data (new)'!$A:$T,2,0))</f>
        <v>AGP0194-G8</v>
      </c>
      <c r="C110" s="1715"/>
      <c r="D110" s="1733" t="str">
        <f>IF(VLOOKUP($A110,'Data (new)'!A:T,6,0)="","",HYPERLINK(VLOOKUP($A110,'Data (new)'!A:T,7,0), VLOOKUP($A110,'Data (new)'!A:T,6,0)))</f>
        <v>Delta 1</v>
      </c>
      <c r="E110" s="1731" t="str">
        <f>IF(VLOOKUP($A110,'Data (new)'!$A:$T,10,0)="","",VLOOKUP($A110,'Data (new)'!$A:$T,10,0))</f>
        <v>XS</v>
      </c>
      <c r="F110" s="1731">
        <f>IF(VLOOKUP($A110,'Data (new)'!$A:$T,11,0)="","",VLOOKUP($A110,'Data (new)'!$A:$T,11,0))</f>
        <v>1</v>
      </c>
      <c r="G110" s="1713" t="str">
        <f>IF(VLOOKUP($A110,'Data (new)'!$A:$T,14,0)="","",VLOOKUP($A110,'Data (new)'!$A:$T,14,0))</f>
        <v>Edges</v>
      </c>
      <c r="H110" s="1040" t="str">
        <f>IF(VLOOKUP($A110,'Data (new)'!$A:$T,8,0)="","",VLOOKUP($A110,'Data (new)'!$A:$T,8,0))</f>
        <v>Dual texture</v>
      </c>
      <c r="I110" s="1040">
        <f>IF(VLOOKUP($A110,'Data (new)'!$A:$T,16,0)="","",VLOOKUP($A110,'Data (new)'!$A:$T,16,0))</f>
        <v>163</v>
      </c>
      <c r="J110" s="1101"/>
      <c r="K110" s="1102"/>
      <c r="L110" s="1102"/>
      <c r="M110" s="1102"/>
      <c r="N110" s="1102"/>
      <c r="O110" s="1102"/>
      <c r="P110" s="1102"/>
      <c r="Q110" s="1102"/>
      <c r="R110" s="1102"/>
      <c r="S110" s="1102"/>
      <c r="T110" s="1102"/>
      <c r="U110" s="1102"/>
      <c r="V110" s="1102"/>
      <c r="W110" s="1103"/>
      <c r="X110" s="1102"/>
      <c r="Y110" s="1102"/>
      <c r="Z110" s="1102"/>
      <c r="AA110" s="1102"/>
      <c r="AB110" s="1104"/>
      <c r="AC110" s="1041"/>
      <c r="AD110" s="1041" t="s">
        <v>2649</v>
      </c>
      <c r="AE110" s="1081">
        <f>IF(VLOOKUP($A110,'Data (new)'!$A:$T,12,0)="","",VLOOKUP($A110,'Data (new)'!$A:$T,12,0))</f>
        <v>1.1499999999999999</v>
      </c>
      <c r="AF110" s="1082" t="str">
        <f t="shared" si="14"/>
        <v/>
      </c>
      <c r="AG110" s="1083" t="str">
        <f t="shared" si="15"/>
        <v/>
      </c>
      <c r="AH110" s="1082" t="str">
        <f>IF(ISERROR('Agripp GRP Macros (EU, Asia) '!$AG110*(1-$H$4)),"",'Agripp GRP Macros (EU, Asia) '!$AG110*(1-$H$4))</f>
        <v/>
      </c>
      <c r="AI110" s="1084" t="str">
        <f t="shared" si="16"/>
        <v/>
      </c>
      <c r="AJ110" s="956"/>
      <c r="AK110" s="956"/>
      <c r="AL110" s="956"/>
      <c r="AM110" s="956"/>
      <c r="AN110" s="956"/>
      <c r="AO110" s="956"/>
      <c r="AP110" s="956"/>
      <c r="AQ110" s="957"/>
      <c r="AR110" s="957"/>
      <c r="AS110" s="957"/>
      <c r="AT110" s="957"/>
      <c r="AU110" s="957"/>
      <c r="AV110" s="957"/>
      <c r="AW110" s="957" t="str">
        <f>IF(VLOOKUP($A110,'Data (new)'!$A:$T,14,0)="","",VLOOKUP($A110,'Data (new)'!$A:$T,14,0))</f>
        <v>Edges</v>
      </c>
      <c r="AY110" s="771"/>
    </row>
    <row r="111" spans="1:51" ht="16.5" customHeight="1">
      <c r="A111" s="1046" t="s">
        <v>1813</v>
      </c>
      <c r="B111" s="1047" t="str">
        <f>IF(VLOOKUP($A111,'Data (new)'!$A:$T,2,0)="","",VLOOKUP($A111,'Data (new)'!$A:$T,2,0))</f>
        <v>AGP0195-G7</v>
      </c>
      <c r="C111" s="1715"/>
      <c r="D111" s="1733" t="str">
        <f>IF(VLOOKUP($A111,'Data (new)'!A:T,6,0)="","",HYPERLINK(VLOOKUP($A111,'Data (new)'!A:T,7,0), VLOOKUP($A111,'Data (new)'!A:T,6,0)))</f>
        <v>Delta 2</v>
      </c>
      <c r="E111" s="1731" t="str">
        <f>IF(VLOOKUP($A111,'Data (new)'!$A:$T,10,0)="","",VLOOKUP($A111,'Data (new)'!$A:$T,10,0))</f>
        <v>S</v>
      </c>
      <c r="F111" s="1731">
        <f>IF(VLOOKUP($A111,'Data (new)'!$A:$T,11,0)="","",VLOOKUP($A111,'Data (new)'!$A:$T,11,0))</f>
        <v>1</v>
      </c>
      <c r="G111" s="1712" t="str">
        <f>IF(VLOOKUP($A111,'Data (new)'!$A:$T,14,0)="","",VLOOKUP($A111,'Data (new)'!$A:$T,14,0))</f>
        <v>Edges</v>
      </c>
      <c r="H111" s="1049" t="str">
        <f>IF(VLOOKUP($A111,'Data (new)'!$A:$T,8,0)="","",VLOOKUP($A111,'Data (new)'!$A:$T,8,0))</f>
        <v>Full friction</v>
      </c>
      <c r="I111" s="1050">
        <f>IF(VLOOKUP($A111,'Data (new)'!$A:$T,16,0)="","",VLOOKUP($A111,'Data (new)'!$A:$T,16,0))</f>
        <v>143</v>
      </c>
      <c r="J111" s="1097"/>
      <c r="K111" s="1098"/>
      <c r="L111" s="1098"/>
      <c r="M111" s="1098"/>
      <c r="N111" s="1098"/>
      <c r="O111" s="1098"/>
      <c r="P111" s="1098"/>
      <c r="Q111" s="1098"/>
      <c r="R111" s="1098"/>
      <c r="S111" s="1098"/>
      <c r="T111" s="1098"/>
      <c r="U111" s="1098"/>
      <c r="V111" s="1098"/>
      <c r="W111" s="1099"/>
      <c r="X111" s="1098"/>
      <c r="Y111" s="1098"/>
      <c r="Z111" s="1098"/>
      <c r="AA111" s="1098"/>
      <c r="AB111" s="1100"/>
      <c r="AC111" s="1033"/>
      <c r="AD111" s="1033"/>
      <c r="AE111" s="1085">
        <f>IF(VLOOKUP($A111,'Data (new)'!$A:$T,12,0)="","",VLOOKUP($A111,'Data (new)'!$A:$T,12,0))</f>
        <v>1.27</v>
      </c>
      <c r="AF111" s="1086" t="str">
        <f t="shared" si="14"/>
        <v/>
      </c>
      <c r="AG111" s="1087" t="str">
        <f t="shared" si="15"/>
        <v/>
      </c>
      <c r="AH111" s="1086" t="str">
        <f>IF(ISERROR('Agripp GRP Macros (EU, Asia) '!$AG111*(1-$H$4)),"",'Agripp GRP Macros (EU, Asia) '!$AG111*(1-$H$4))</f>
        <v/>
      </c>
      <c r="AI111" s="1088" t="str">
        <f t="shared" si="16"/>
        <v/>
      </c>
      <c r="AJ111" s="956"/>
      <c r="AK111" s="956"/>
      <c r="AL111" s="956"/>
      <c r="AM111" s="956"/>
      <c r="AN111" s="956"/>
      <c r="AO111" s="956"/>
      <c r="AP111" s="956"/>
      <c r="AQ111" s="957"/>
      <c r="AR111" s="957"/>
      <c r="AS111" s="958"/>
      <c r="AT111" s="771"/>
      <c r="AU111" s="771"/>
      <c r="AV111" s="771"/>
      <c r="AW111" s="957" t="str">
        <f>IF(VLOOKUP($A111,'Data (new)'!$A:$T,14,0)="","",VLOOKUP($A111,'Data (new)'!$A:$T,14,0))</f>
        <v>Edges</v>
      </c>
      <c r="AX111" s="959"/>
      <c r="AY111" s="771"/>
    </row>
    <row r="112" spans="1:51" ht="16.5" customHeight="1">
      <c r="A112" s="1038" t="s">
        <v>1814</v>
      </c>
      <c r="B112" s="1039" t="str">
        <f>IF(VLOOKUP($A112,'Data (new)'!$A:$T,2,0)="","",VLOOKUP($A112,'Data (new)'!$A:$T,2,0))</f>
        <v>AGP0195-G8</v>
      </c>
      <c r="C112" s="1715"/>
      <c r="D112" s="1733" t="str">
        <f>IF(VLOOKUP($A112,'Data (new)'!A:T,6,0)="","",HYPERLINK(VLOOKUP($A112,'Data (new)'!A:T,7,0), VLOOKUP($A112,'Data (new)'!A:T,6,0)))</f>
        <v>Delta 2</v>
      </c>
      <c r="E112" s="1731" t="str">
        <f>IF(VLOOKUP($A112,'Data (new)'!$A:$T,10,0)="","",VLOOKUP($A112,'Data (new)'!$A:$T,10,0))</f>
        <v>S</v>
      </c>
      <c r="F112" s="1731">
        <f>IF(VLOOKUP($A112,'Data (new)'!$A:$T,11,0)="","",VLOOKUP($A112,'Data (new)'!$A:$T,11,0))</f>
        <v>1</v>
      </c>
      <c r="G112" s="1713" t="str">
        <f>IF(VLOOKUP($A112,'Data (new)'!$A:$T,14,0)="","",VLOOKUP($A112,'Data (new)'!$A:$T,14,0))</f>
        <v>Edges</v>
      </c>
      <c r="H112" s="1040" t="str">
        <f>IF(VLOOKUP($A112,'Data (new)'!$A:$T,8,0)="","",VLOOKUP($A112,'Data (new)'!$A:$T,8,0))</f>
        <v>Dual texture</v>
      </c>
      <c r="I112" s="1040">
        <f>IF(VLOOKUP($A112,'Data (new)'!$A:$T,16,0)="","",VLOOKUP($A112,'Data (new)'!$A:$T,16,0))</f>
        <v>164</v>
      </c>
      <c r="J112" s="1101"/>
      <c r="K112" s="1102"/>
      <c r="L112" s="1102"/>
      <c r="M112" s="1102"/>
      <c r="N112" s="1102"/>
      <c r="O112" s="1102"/>
      <c r="P112" s="1102"/>
      <c r="Q112" s="1102"/>
      <c r="R112" s="1102"/>
      <c r="S112" s="1102"/>
      <c r="T112" s="1102"/>
      <c r="U112" s="1102"/>
      <c r="V112" s="1102"/>
      <c r="W112" s="1103"/>
      <c r="X112" s="1102"/>
      <c r="Y112" s="1102"/>
      <c r="Z112" s="1102"/>
      <c r="AA112" s="1102"/>
      <c r="AB112" s="1104"/>
      <c r="AC112" s="1041"/>
      <c r="AD112" s="1041" t="s">
        <v>2649</v>
      </c>
      <c r="AE112" s="1081">
        <f>IF(VLOOKUP($A112,'Data (new)'!$A:$T,12,0)="","",VLOOKUP($A112,'Data (new)'!$A:$T,12,0))</f>
        <v>1.27</v>
      </c>
      <c r="AF112" s="1082" t="str">
        <f t="shared" si="14"/>
        <v/>
      </c>
      <c r="AG112" s="1083" t="str">
        <f t="shared" si="15"/>
        <v/>
      </c>
      <c r="AH112" s="1082" t="str">
        <f>IF(ISERROR('Agripp GRP Macros (EU, Asia) '!$AG112*(1-$H$4)),"",'Agripp GRP Macros (EU, Asia) '!$AG112*(1-$H$4))</f>
        <v/>
      </c>
      <c r="AI112" s="1084" t="str">
        <f t="shared" si="16"/>
        <v/>
      </c>
      <c r="AJ112" s="956"/>
      <c r="AK112" s="956"/>
      <c r="AL112" s="956"/>
      <c r="AM112" s="956"/>
      <c r="AN112" s="956"/>
      <c r="AO112" s="956"/>
      <c r="AP112" s="956"/>
      <c r="AQ112" s="957"/>
      <c r="AR112" s="957"/>
      <c r="AS112" s="958"/>
      <c r="AT112" s="771"/>
      <c r="AU112" s="771"/>
      <c r="AV112" s="771"/>
      <c r="AW112" s="957" t="str">
        <f>IF(VLOOKUP($A112,'Data (new)'!$A:$T,14,0)="","",VLOOKUP($A112,'Data (new)'!$A:$T,14,0))</f>
        <v>Edges</v>
      </c>
      <c r="AX112" s="959"/>
      <c r="AY112" s="771"/>
    </row>
    <row r="113" spans="1:51" ht="16.5" customHeight="1">
      <c r="A113" s="1046" t="s">
        <v>1815</v>
      </c>
      <c r="B113" s="1047" t="str">
        <f>IF(VLOOKUP($A113,'Data (new)'!$A:$T,2,0)="","",VLOOKUP($A113,'Data (new)'!$A:$T,2,0))</f>
        <v>AGP0196-G7</v>
      </c>
      <c r="C113" s="1715"/>
      <c r="D113" s="1733" t="str">
        <f>IF(VLOOKUP($A113,'Data (new)'!A:T,6,0)="","",HYPERLINK(VLOOKUP($A113,'Data (new)'!A:T,7,0), VLOOKUP($A113,'Data (new)'!A:T,6,0)))</f>
        <v>Delta 3</v>
      </c>
      <c r="E113" s="1731" t="str">
        <f>IF(VLOOKUP($A113,'Data (new)'!$A:$T,10,0)="","",VLOOKUP($A113,'Data (new)'!$A:$T,10,0))</f>
        <v>S</v>
      </c>
      <c r="F113" s="1731">
        <f>IF(VLOOKUP($A113,'Data (new)'!$A:$T,11,0)="","",VLOOKUP($A113,'Data (new)'!$A:$T,11,0))</f>
        <v>1</v>
      </c>
      <c r="G113" s="1712" t="str">
        <f>IF(VLOOKUP($A113,'Data (new)'!$A:$T,14,0)="","",VLOOKUP($A113,'Data (new)'!$A:$T,14,0))</f>
        <v>Edges</v>
      </c>
      <c r="H113" s="1049" t="str">
        <f>IF(VLOOKUP($A113,'Data (new)'!$A:$T,8,0)="","",VLOOKUP($A113,'Data (new)'!$A:$T,8,0))</f>
        <v>Full friction</v>
      </c>
      <c r="I113" s="1050">
        <f>IF(VLOOKUP($A113,'Data (new)'!$A:$T,16,0)="","",VLOOKUP($A113,'Data (new)'!$A:$T,16,0))</f>
        <v>167</v>
      </c>
      <c r="J113" s="1097"/>
      <c r="K113" s="1098"/>
      <c r="L113" s="1098"/>
      <c r="M113" s="1098"/>
      <c r="N113" s="1098"/>
      <c r="O113" s="1098"/>
      <c r="P113" s="1098"/>
      <c r="Q113" s="1098"/>
      <c r="R113" s="1098"/>
      <c r="S113" s="1098"/>
      <c r="T113" s="1098"/>
      <c r="U113" s="1098"/>
      <c r="V113" s="1098"/>
      <c r="W113" s="1099"/>
      <c r="X113" s="1098"/>
      <c r="Y113" s="1098"/>
      <c r="Z113" s="1098"/>
      <c r="AA113" s="1098"/>
      <c r="AB113" s="1100"/>
      <c r="AC113" s="1033"/>
      <c r="AD113" s="1033"/>
      <c r="AE113" s="1085">
        <f>IF(VLOOKUP($A113,'Data (new)'!$A:$T,12,0)="","",VLOOKUP($A113,'Data (new)'!$A:$T,12,0))</f>
        <v>1.54</v>
      </c>
      <c r="AF113" s="1086" t="str">
        <f t="shared" si="14"/>
        <v/>
      </c>
      <c r="AG113" s="1087" t="str">
        <f t="shared" si="15"/>
        <v/>
      </c>
      <c r="AH113" s="1086" t="str">
        <f>IF(ISERROR('Agripp GRP Macros (EU, Asia) '!$AG113*(1-$H$4)),"",'Agripp GRP Macros (EU, Asia) '!$AG113*(1-$H$4))</f>
        <v/>
      </c>
      <c r="AI113" s="1088" t="str">
        <f t="shared" si="16"/>
        <v/>
      </c>
      <c r="AJ113" s="956"/>
      <c r="AK113" s="956"/>
      <c r="AL113" s="956"/>
      <c r="AM113" s="956"/>
      <c r="AN113" s="956"/>
      <c r="AO113" s="956"/>
      <c r="AP113" s="956"/>
      <c r="AQ113" s="957"/>
      <c r="AR113" s="957"/>
      <c r="AS113" s="958"/>
      <c r="AT113" s="771"/>
      <c r="AU113" s="771"/>
      <c r="AV113" s="771"/>
      <c r="AW113" s="957" t="str">
        <f>IF(VLOOKUP($A113,'Data (new)'!$A:$T,14,0)="","",VLOOKUP($A113,'Data (new)'!$A:$T,14,0))</f>
        <v>Edges</v>
      </c>
      <c r="AX113" s="959"/>
      <c r="AY113" s="771"/>
    </row>
    <row r="114" spans="1:51" ht="16.5" customHeight="1">
      <c r="A114" s="1038" t="s">
        <v>1816</v>
      </c>
      <c r="B114" s="1039" t="str">
        <f>IF(VLOOKUP($A114,'Data (new)'!$A:$T,2,0)="","",VLOOKUP($A114,'Data (new)'!$A:$T,2,0))</f>
        <v>AGP0196-G8</v>
      </c>
      <c r="C114" s="1715"/>
      <c r="D114" s="1733" t="str">
        <f>IF(VLOOKUP($A114,'Data (new)'!A:T,6,0)="","",HYPERLINK(VLOOKUP($A114,'Data (new)'!A:T,7,0), VLOOKUP($A114,'Data (new)'!A:T,6,0)))</f>
        <v>Delta 3</v>
      </c>
      <c r="E114" s="1731" t="str">
        <f>IF(VLOOKUP($A114,'Data (new)'!$A:$T,10,0)="","",VLOOKUP($A114,'Data (new)'!$A:$T,10,0))</f>
        <v>S</v>
      </c>
      <c r="F114" s="1731">
        <f>IF(VLOOKUP($A114,'Data (new)'!$A:$T,11,0)="","",VLOOKUP($A114,'Data (new)'!$A:$T,11,0))</f>
        <v>1</v>
      </c>
      <c r="G114" s="1713" t="str">
        <f>IF(VLOOKUP($A114,'Data (new)'!$A:$T,14,0)="","",VLOOKUP($A114,'Data (new)'!$A:$T,14,0))</f>
        <v>Edges</v>
      </c>
      <c r="H114" s="1040" t="str">
        <f>IF(VLOOKUP($A114,'Data (new)'!$A:$T,8,0)="","",VLOOKUP($A114,'Data (new)'!$A:$T,8,0))</f>
        <v>Dual texture</v>
      </c>
      <c r="I114" s="1040">
        <f>IF(VLOOKUP($A114,'Data (new)'!$A:$T,16,0)="","",VLOOKUP($A114,'Data (new)'!$A:$T,16,0))</f>
        <v>201</v>
      </c>
      <c r="J114" s="1101"/>
      <c r="K114" s="1102"/>
      <c r="L114" s="1102"/>
      <c r="M114" s="1102"/>
      <c r="N114" s="1102"/>
      <c r="O114" s="1102"/>
      <c r="P114" s="1102"/>
      <c r="Q114" s="1102"/>
      <c r="R114" s="1102"/>
      <c r="S114" s="1102"/>
      <c r="T114" s="1102"/>
      <c r="U114" s="1102"/>
      <c r="V114" s="1102"/>
      <c r="W114" s="1103"/>
      <c r="X114" s="1102"/>
      <c r="Y114" s="1102"/>
      <c r="Z114" s="1102"/>
      <c r="AA114" s="1102"/>
      <c r="AB114" s="1104"/>
      <c r="AC114" s="1041"/>
      <c r="AD114" s="1041" t="s">
        <v>2649</v>
      </c>
      <c r="AE114" s="1081">
        <f>IF(VLOOKUP($A114,'Data (new)'!$A:$T,12,0)="","",VLOOKUP($A114,'Data (new)'!$A:$T,12,0))</f>
        <v>1.54</v>
      </c>
      <c r="AF114" s="1082" t="str">
        <f t="shared" si="14"/>
        <v/>
      </c>
      <c r="AG114" s="1083" t="str">
        <f t="shared" si="15"/>
        <v/>
      </c>
      <c r="AH114" s="1082" t="str">
        <f>IF(ISERROR('Agripp GRP Macros (EU, Asia) '!$AG114*(1-$H$4)),"",'Agripp GRP Macros (EU, Asia) '!$AG114*(1-$H$4))</f>
        <v/>
      </c>
      <c r="AI114" s="1084" t="str">
        <f t="shared" si="16"/>
        <v/>
      </c>
      <c r="AJ114" s="956"/>
      <c r="AK114" s="956"/>
      <c r="AL114" s="956"/>
      <c r="AM114" s="956"/>
      <c r="AN114" s="956"/>
      <c r="AO114" s="956"/>
      <c r="AP114" s="956"/>
      <c r="AQ114" s="957"/>
      <c r="AR114" s="957"/>
      <c r="AS114" s="958"/>
      <c r="AT114" s="771"/>
      <c r="AU114" s="771"/>
      <c r="AV114" s="771"/>
      <c r="AW114" s="957" t="str">
        <f>IF(VLOOKUP($A114,'Data (new)'!$A:$T,14,0)="","",VLOOKUP($A114,'Data (new)'!$A:$T,14,0))</f>
        <v>Edges</v>
      </c>
      <c r="AX114" s="959"/>
      <c r="AY114" s="771"/>
    </row>
    <row r="115" spans="1:51" ht="16.5" customHeight="1">
      <c r="A115" s="1046" t="s">
        <v>1817</v>
      </c>
      <c r="B115" s="1047" t="str">
        <f>IF(VLOOKUP($A115,'Data (new)'!$A:$T,2,0)="","",VLOOKUP($A115,'Data (new)'!$A:$T,2,0))</f>
        <v>AGP0197-G7</v>
      </c>
      <c r="C115" s="1715"/>
      <c r="D115" s="1733" t="str">
        <f>IF(VLOOKUP($A115,'Data (new)'!A:T,6,0)="","",HYPERLINK(VLOOKUP($A115,'Data (new)'!A:T,7,0), VLOOKUP($A115,'Data (new)'!A:T,6,0)))</f>
        <v>Delta 4</v>
      </c>
      <c r="E115" s="1731" t="str">
        <f>IF(VLOOKUP($A115,'Data (new)'!$A:$T,10,0)="","",VLOOKUP($A115,'Data (new)'!$A:$T,10,0))</f>
        <v>S</v>
      </c>
      <c r="F115" s="1731">
        <f>IF(VLOOKUP($A115,'Data (new)'!$A:$T,11,0)="","",VLOOKUP($A115,'Data (new)'!$A:$T,11,0))</f>
        <v>1</v>
      </c>
      <c r="G115" s="1712" t="str">
        <f>IF(VLOOKUP($A115,'Data (new)'!$A:$T,14,0)="","",VLOOKUP($A115,'Data (new)'!$A:$T,14,0))</f>
        <v>Edges</v>
      </c>
      <c r="H115" s="1049" t="str">
        <f>IF(VLOOKUP($A115,'Data (new)'!$A:$T,8,0)="","",VLOOKUP($A115,'Data (new)'!$A:$T,8,0))</f>
        <v>Full friction</v>
      </c>
      <c r="I115" s="1050">
        <f>IF(VLOOKUP($A115,'Data (new)'!$A:$T,16,0)="","",VLOOKUP($A115,'Data (new)'!$A:$T,16,0))</f>
        <v>163</v>
      </c>
      <c r="J115" s="1097"/>
      <c r="K115" s="1098"/>
      <c r="L115" s="1098"/>
      <c r="M115" s="1098"/>
      <c r="N115" s="1098"/>
      <c r="O115" s="1098"/>
      <c r="P115" s="1098"/>
      <c r="Q115" s="1098"/>
      <c r="R115" s="1098"/>
      <c r="S115" s="1098"/>
      <c r="T115" s="1098"/>
      <c r="U115" s="1098"/>
      <c r="V115" s="1098"/>
      <c r="W115" s="1099"/>
      <c r="X115" s="1098"/>
      <c r="Y115" s="1098"/>
      <c r="Z115" s="1098"/>
      <c r="AA115" s="1098"/>
      <c r="AB115" s="1100"/>
      <c r="AC115" s="1033"/>
      <c r="AD115" s="1033"/>
      <c r="AE115" s="1085">
        <f>IF(VLOOKUP($A115,'Data (new)'!$A:$T,12,0)="","",VLOOKUP($A115,'Data (new)'!$A:$T,12,0))</f>
        <v>1.47</v>
      </c>
      <c r="AF115" s="1086" t="str">
        <f t="shared" si="14"/>
        <v/>
      </c>
      <c r="AG115" s="1087" t="str">
        <f t="shared" si="15"/>
        <v/>
      </c>
      <c r="AH115" s="1086" t="str">
        <f>IF(ISERROR('Agripp GRP Macros (EU, Asia) '!$AG115*(1-$H$4)),"",'Agripp GRP Macros (EU, Asia) '!$AG115*(1-$H$4))</f>
        <v/>
      </c>
      <c r="AI115" s="1088" t="str">
        <f t="shared" si="16"/>
        <v/>
      </c>
      <c r="AJ115" s="956"/>
      <c r="AK115" s="956"/>
      <c r="AL115" s="956"/>
      <c r="AM115" s="956"/>
      <c r="AN115" s="956"/>
      <c r="AO115" s="956"/>
      <c r="AP115" s="956"/>
      <c r="AQ115" s="957"/>
      <c r="AR115" s="957"/>
      <c r="AS115" s="958"/>
      <c r="AT115" s="771"/>
      <c r="AU115" s="771"/>
      <c r="AV115" s="771"/>
      <c r="AW115" s="957" t="str">
        <f>IF(VLOOKUP($A115,'Data (new)'!$A:$T,14,0)="","",VLOOKUP($A115,'Data (new)'!$A:$T,14,0))</f>
        <v>Edges</v>
      </c>
      <c r="AX115" s="959"/>
      <c r="AY115" s="771"/>
    </row>
    <row r="116" spans="1:51" ht="16.5" customHeight="1">
      <c r="A116" s="1038" t="s">
        <v>1818</v>
      </c>
      <c r="B116" s="1039" t="str">
        <f>IF(VLOOKUP($A116,'Data (new)'!$A:$T,2,0)="","",VLOOKUP($A116,'Data (new)'!$A:$T,2,0))</f>
        <v>AGP0197-G8</v>
      </c>
      <c r="C116" s="1715"/>
      <c r="D116" s="1733" t="str">
        <f>IF(VLOOKUP($A116,'Data (new)'!A:T,6,0)="","",HYPERLINK(VLOOKUP($A116,'Data (new)'!A:T,7,0), VLOOKUP($A116,'Data (new)'!A:T,6,0)))</f>
        <v>Delta 4</v>
      </c>
      <c r="E116" s="1731" t="str">
        <f>IF(VLOOKUP($A116,'Data (new)'!$A:$T,10,0)="","",VLOOKUP($A116,'Data (new)'!$A:$T,10,0))</f>
        <v>S</v>
      </c>
      <c r="F116" s="1731">
        <f>IF(VLOOKUP($A116,'Data (new)'!$A:$T,11,0)="","",VLOOKUP($A116,'Data (new)'!$A:$T,11,0))</f>
        <v>1</v>
      </c>
      <c r="G116" s="1713" t="str">
        <f>IF(VLOOKUP($A116,'Data (new)'!$A:$T,14,0)="","",VLOOKUP($A116,'Data (new)'!$A:$T,14,0))</f>
        <v>Edges</v>
      </c>
      <c r="H116" s="1040" t="str">
        <f>IF(VLOOKUP($A116,'Data (new)'!$A:$T,8,0)="","",VLOOKUP($A116,'Data (new)'!$A:$T,8,0))</f>
        <v>Dual texture</v>
      </c>
      <c r="I116" s="1040">
        <f>IF(VLOOKUP($A116,'Data (new)'!$A:$T,16,0)="","",VLOOKUP($A116,'Data (new)'!$A:$T,16,0))</f>
        <v>199</v>
      </c>
      <c r="J116" s="1101"/>
      <c r="K116" s="1102"/>
      <c r="L116" s="1102"/>
      <c r="M116" s="1102"/>
      <c r="N116" s="1102"/>
      <c r="O116" s="1102"/>
      <c r="P116" s="1102"/>
      <c r="Q116" s="1102"/>
      <c r="R116" s="1102"/>
      <c r="S116" s="1102"/>
      <c r="T116" s="1102"/>
      <c r="U116" s="1102"/>
      <c r="V116" s="1102"/>
      <c r="W116" s="1103"/>
      <c r="X116" s="1102"/>
      <c r="Y116" s="1102"/>
      <c r="Z116" s="1102"/>
      <c r="AA116" s="1102"/>
      <c r="AB116" s="1104"/>
      <c r="AC116" s="1041"/>
      <c r="AD116" s="1041" t="s">
        <v>2649</v>
      </c>
      <c r="AE116" s="1081">
        <f>IF(VLOOKUP($A116,'Data (new)'!$A:$T,12,0)="","",VLOOKUP($A116,'Data (new)'!$A:$T,12,0))</f>
        <v>1.47</v>
      </c>
      <c r="AF116" s="1082" t="str">
        <f t="shared" si="14"/>
        <v/>
      </c>
      <c r="AG116" s="1083" t="str">
        <f t="shared" si="15"/>
        <v/>
      </c>
      <c r="AH116" s="1082" t="str">
        <f>IF(ISERROR('Agripp GRP Macros (EU, Asia) '!$AG116*(1-$H$4)),"",'Agripp GRP Macros (EU, Asia) '!$AG116*(1-$H$4))</f>
        <v/>
      </c>
      <c r="AI116" s="1084" t="str">
        <f t="shared" si="16"/>
        <v/>
      </c>
      <c r="AJ116" s="956"/>
      <c r="AK116" s="956"/>
      <c r="AL116" s="956"/>
      <c r="AM116" s="956"/>
      <c r="AN116" s="956"/>
      <c r="AO116" s="956"/>
      <c r="AP116" s="956"/>
      <c r="AQ116" s="957"/>
      <c r="AR116" s="957"/>
      <c r="AS116" s="958"/>
      <c r="AT116" s="771"/>
      <c r="AU116" s="771"/>
      <c r="AV116" s="771"/>
      <c r="AW116" s="957" t="str">
        <f>IF(VLOOKUP($A116,'Data (new)'!$A:$T,14,0)="","",VLOOKUP($A116,'Data (new)'!$A:$T,14,0))</f>
        <v>Edges</v>
      </c>
      <c r="AX116" s="959"/>
      <c r="AY116" s="771"/>
    </row>
    <row r="117" spans="1:51" ht="16.5" customHeight="1">
      <c r="A117" s="1046" t="s">
        <v>1819</v>
      </c>
      <c r="B117" s="1047" t="str">
        <f>IF(VLOOKUP($A117,'Data (new)'!$A:$T,2,0)="","",VLOOKUP($A117,'Data (new)'!$A:$T,2,0))</f>
        <v>AGP0198-G7</v>
      </c>
      <c r="C117" s="1715"/>
      <c r="D117" s="1733" t="str">
        <f>IF(VLOOKUP($A117,'Data (new)'!A:T,6,0)="","",HYPERLINK(VLOOKUP($A117,'Data (new)'!A:T,7,0), VLOOKUP($A117,'Data (new)'!A:T,6,0)))</f>
        <v>Delta 5</v>
      </c>
      <c r="E117" s="1731" t="str">
        <f>IF(VLOOKUP($A117,'Data (new)'!$A:$T,10,0)="","",VLOOKUP($A117,'Data (new)'!$A:$T,10,0))</f>
        <v>M</v>
      </c>
      <c r="F117" s="1731">
        <f>IF(VLOOKUP($A117,'Data (new)'!$A:$T,11,0)="","",VLOOKUP($A117,'Data (new)'!$A:$T,11,0))</f>
        <v>1</v>
      </c>
      <c r="G117" s="1712" t="str">
        <f>IF(VLOOKUP($A117,'Data (new)'!$A:$T,14,0)="","",VLOOKUP($A117,'Data (new)'!$A:$T,14,0))</f>
        <v>Edges</v>
      </c>
      <c r="H117" s="1049" t="str">
        <f>IF(VLOOKUP($A117,'Data (new)'!$A:$T,8,0)="","",VLOOKUP($A117,'Data (new)'!$A:$T,8,0))</f>
        <v>Full friction</v>
      </c>
      <c r="I117" s="1050">
        <f>IF(VLOOKUP($A117,'Data (new)'!$A:$T,16,0)="","",VLOOKUP($A117,'Data (new)'!$A:$T,16,0))</f>
        <v>198</v>
      </c>
      <c r="J117" s="1097"/>
      <c r="K117" s="1098"/>
      <c r="L117" s="1098"/>
      <c r="M117" s="1098"/>
      <c r="N117" s="1098"/>
      <c r="O117" s="1098"/>
      <c r="P117" s="1098"/>
      <c r="Q117" s="1098"/>
      <c r="R117" s="1098"/>
      <c r="S117" s="1098"/>
      <c r="T117" s="1098"/>
      <c r="U117" s="1098"/>
      <c r="V117" s="1098"/>
      <c r="W117" s="1099"/>
      <c r="X117" s="1098"/>
      <c r="Y117" s="1098"/>
      <c r="Z117" s="1098"/>
      <c r="AA117" s="1098"/>
      <c r="AB117" s="1100"/>
      <c r="AC117" s="1033"/>
      <c r="AD117" s="1033"/>
      <c r="AE117" s="1085">
        <f>IF(VLOOKUP($A117,'Data (new)'!$A:$T,12,0)="","",VLOOKUP($A117,'Data (new)'!$A:$T,12,0))</f>
        <v>2.1</v>
      </c>
      <c r="AF117" s="1086" t="str">
        <f t="shared" si="14"/>
        <v/>
      </c>
      <c r="AG117" s="1087" t="str">
        <f t="shared" si="15"/>
        <v/>
      </c>
      <c r="AH117" s="1086" t="str">
        <f>IF(ISERROR('Agripp GRP Macros (EU, Asia) '!$AG117*(1-$H$4)),"",'Agripp GRP Macros (EU, Asia) '!$AG117*(1-$H$4))</f>
        <v/>
      </c>
      <c r="AI117" s="1088" t="str">
        <f t="shared" si="16"/>
        <v/>
      </c>
      <c r="AJ117" s="956"/>
      <c r="AK117" s="956"/>
      <c r="AL117" s="956"/>
      <c r="AM117" s="956"/>
      <c r="AN117" s="956"/>
      <c r="AO117" s="956"/>
      <c r="AP117" s="956"/>
      <c r="AQ117" s="957"/>
      <c r="AR117" s="957"/>
      <c r="AS117" s="957"/>
      <c r="AT117" s="957"/>
      <c r="AU117" s="957"/>
      <c r="AV117" s="957"/>
      <c r="AW117" s="957" t="str">
        <f>IF(VLOOKUP($A117,'Data (new)'!$A:$T,14,0)="","",VLOOKUP($A117,'Data (new)'!$A:$T,14,0))</f>
        <v>Edges</v>
      </c>
      <c r="AY117" s="771"/>
    </row>
    <row r="118" spans="1:51" ht="16.5" customHeight="1">
      <c r="A118" s="1038" t="s">
        <v>1820</v>
      </c>
      <c r="B118" s="1039" t="str">
        <f>IF(VLOOKUP($A118,'Data (new)'!$A:$T,2,0)="","",VLOOKUP($A118,'Data (new)'!$A:$T,2,0))</f>
        <v>AGP0198-G8</v>
      </c>
      <c r="C118" s="1715"/>
      <c r="D118" s="1733" t="str">
        <f>IF(VLOOKUP($A118,'Data (new)'!A:T,6,0)="","",HYPERLINK(VLOOKUP($A118,'Data (new)'!A:T,7,0), VLOOKUP($A118,'Data (new)'!A:T,6,0)))</f>
        <v>Delta 5</v>
      </c>
      <c r="E118" s="1731" t="str">
        <f>IF(VLOOKUP($A118,'Data (new)'!$A:$T,10,0)="","",VLOOKUP($A118,'Data (new)'!$A:$T,10,0))</f>
        <v>M</v>
      </c>
      <c r="F118" s="1731">
        <f>IF(VLOOKUP($A118,'Data (new)'!$A:$T,11,0)="","",VLOOKUP($A118,'Data (new)'!$A:$T,11,0))</f>
        <v>1</v>
      </c>
      <c r="G118" s="1713" t="str">
        <f>IF(VLOOKUP($A118,'Data (new)'!$A:$T,14,0)="","",VLOOKUP($A118,'Data (new)'!$A:$T,14,0))</f>
        <v>Edges</v>
      </c>
      <c r="H118" s="1040" t="str">
        <f>IF(VLOOKUP($A118,'Data (new)'!$A:$T,8,0)="","",VLOOKUP($A118,'Data (new)'!$A:$T,8,0))</f>
        <v>Dual texture</v>
      </c>
      <c r="I118" s="1040">
        <f>IF(VLOOKUP($A118,'Data (new)'!$A:$T,16,0)="","",VLOOKUP($A118,'Data (new)'!$A:$T,16,0))</f>
        <v>234</v>
      </c>
      <c r="J118" s="1101"/>
      <c r="K118" s="1102"/>
      <c r="L118" s="1102"/>
      <c r="M118" s="1102"/>
      <c r="N118" s="1102"/>
      <c r="O118" s="1102"/>
      <c r="P118" s="1102"/>
      <c r="Q118" s="1102"/>
      <c r="R118" s="1102"/>
      <c r="S118" s="1102"/>
      <c r="T118" s="1102"/>
      <c r="U118" s="1102"/>
      <c r="V118" s="1102"/>
      <c r="W118" s="1103"/>
      <c r="X118" s="1102"/>
      <c r="Y118" s="1102"/>
      <c r="Z118" s="1102"/>
      <c r="AA118" s="1102"/>
      <c r="AB118" s="1104"/>
      <c r="AC118" s="1041"/>
      <c r="AD118" s="1041" t="s">
        <v>2649</v>
      </c>
      <c r="AE118" s="1081">
        <f>IF(VLOOKUP($A118,'Data (new)'!$A:$T,12,0)="","",VLOOKUP($A118,'Data (new)'!$A:$T,12,0))</f>
        <v>2.1</v>
      </c>
      <c r="AF118" s="1082" t="str">
        <f t="shared" si="14"/>
        <v/>
      </c>
      <c r="AG118" s="1083" t="str">
        <f t="shared" si="15"/>
        <v/>
      </c>
      <c r="AH118" s="1082" t="str">
        <f>IF(ISERROR('Agripp GRP Macros (EU, Asia) '!$AG118*(1-$H$4)),"",'Agripp GRP Macros (EU, Asia) '!$AG118*(1-$H$4))</f>
        <v/>
      </c>
      <c r="AI118" s="1084" t="str">
        <f t="shared" si="16"/>
        <v/>
      </c>
      <c r="AJ118" s="956"/>
      <c r="AK118" s="956"/>
      <c r="AL118" s="956"/>
      <c r="AM118" s="956"/>
      <c r="AN118" s="956"/>
      <c r="AO118" s="956"/>
      <c r="AP118" s="956"/>
      <c r="AQ118" s="957"/>
      <c r="AR118" s="957"/>
      <c r="AS118" s="957"/>
      <c r="AT118" s="957"/>
      <c r="AU118" s="957"/>
      <c r="AV118" s="957"/>
      <c r="AW118" s="957" t="str">
        <f>IF(VLOOKUP($A118,'Data (new)'!$A:$T,14,0)="","",VLOOKUP($A118,'Data (new)'!$A:$T,14,0))</f>
        <v>Edges</v>
      </c>
      <c r="AY118" s="771"/>
    </row>
    <row r="119" spans="1:51" ht="16.5" customHeight="1">
      <c r="A119" s="1046" t="s">
        <v>1821</v>
      </c>
      <c r="B119" s="1047" t="str">
        <f>IF(VLOOKUP($A119,'Data (new)'!$A:$T,2,0)="","",VLOOKUP($A119,'Data (new)'!$A:$T,2,0))</f>
        <v>AGP0199-G7</v>
      </c>
      <c r="C119" s="1715"/>
      <c r="D119" s="1733" t="str">
        <f>IF(VLOOKUP($A119,'Data (new)'!A:T,6,0)="","",HYPERLINK(VLOOKUP($A119,'Data (new)'!A:T,7,0), VLOOKUP($A119,'Data (new)'!A:T,6,0)))</f>
        <v xml:space="preserve">Donut 1 </v>
      </c>
      <c r="E119" s="1731" t="str">
        <f>IF(VLOOKUP($A119,'Data (new)'!$A:$T,10,0)="","",VLOOKUP($A119,'Data (new)'!$A:$T,10,0))</f>
        <v>Xl</v>
      </c>
      <c r="F119" s="1731">
        <f>IF(VLOOKUP($A119,'Data (new)'!$A:$T,11,0)="","",VLOOKUP($A119,'Data (new)'!$A:$T,11,0))</f>
        <v>1</v>
      </c>
      <c r="G119" s="1712" t="str">
        <f>IF(VLOOKUP($A119,'Data (new)'!$A:$T,14,0)="","",VLOOKUP($A119,'Data (new)'!$A:$T,14,0))</f>
        <v>Slopers</v>
      </c>
      <c r="H119" s="1049" t="str">
        <f>IF(VLOOKUP($A119,'Data (new)'!$A:$T,8,0)="","",VLOOKUP($A119,'Data (new)'!$A:$T,8,0))</f>
        <v>Full friction</v>
      </c>
      <c r="I119" s="1050">
        <f>IF(VLOOKUP($A119,'Data (new)'!$A:$T,16,0)="","",VLOOKUP($A119,'Data (new)'!$A:$T,16,0))</f>
        <v>266</v>
      </c>
      <c r="J119" s="1097"/>
      <c r="K119" s="1098"/>
      <c r="L119" s="1098"/>
      <c r="M119" s="1098"/>
      <c r="N119" s="1098"/>
      <c r="O119" s="1098"/>
      <c r="P119" s="1098"/>
      <c r="Q119" s="1098"/>
      <c r="R119" s="1098"/>
      <c r="S119" s="1098"/>
      <c r="T119" s="1098"/>
      <c r="U119" s="1098"/>
      <c r="V119" s="1098"/>
      <c r="W119" s="1099"/>
      <c r="X119" s="1098"/>
      <c r="Y119" s="1098"/>
      <c r="Z119" s="1098"/>
      <c r="AA119" s="1098"/>
      <c r="AB119" s="1100"/>
      <c r="AC119" s="1033"/>
      <c r="AD119" s="1033"/>
      <c r="AE119" s="1085">
        <f>IF(VLOOKUP($A119,'Data (new)'!$A:$T,12,0)="","",VLOOKUP($A119,'Data (new)'!$A:$T,12,0))</f>
        <v>3.48</v>
      </c>
      <c r="AF119" s="1086" t="str">
        <f t="shared" si="14"/>
        <v/>
      </c>
      <c r="AG119" s="1087" t="str">
        <f t="shared" si="15"/>
        <v/>
      </c>
      <c r="AH119" s="1086" t="str">
        <f>IF(ISERROR('Agripp GRP Macros (EU, Asia) '!$AG119*(1-$H$4)),"",'Agripp GRP Macros (EU, Asia) '!$AG119*(1-$H$4))</f>
        <v/>
      </c>
      <c r="AI119" s="1088" t="str">
        <f t="shared" si="16"/>
        <v/>
      </c>
      <c r="AJ119" s="956"/>
      <c r="AK119" s="956"/>
      <c r="AL119" s="956"/>
      <c r="AM119" s="956"/>
      <c r="AN119" s="956"/>
      <c r="AO119" s="956"/>
      <c r="AP119" s="956"/>
      <c r="AQ119" s="957"/>
      <c r="AR119" s="957"/>
      <c r="AS119" s="957"/>
      <c r="AT119" s="957"/>
      <c r="AU119" s="957"/>
      <c r="AV119" s="957"/>
      <c r="AW119" s="957" t="str">
        <f>IF(VLOOKUP($A119,'Data (new)'!$A:$T,14,0)="","",VLOOKUP($A119,'Data (new)'!$A:$T,14,0))</f>
        <v>Slopers</v>
      </c>
      <c r="AY119" s="771"/>
    </row>
    <row r="120" spans="1:51" ht="16.5" customHeight="1">
      <c r="A120" s="1038" t="s">
        <v>1822</v>
      </c>
      <c r="B120" s="1039" t="str">
        <f>IF(VLOOKUP($A120,'Data (new)'!$A:$T,2,0)="","",VLOOKUP($A120,'Data (new)'!$A:$T,2,0))</f>
        <v>AGP0199-G8</v>
      </c>
      <c r="C120" s="1715"/>
      <c r="D120" s="1733" t="str">
        <f>IF(VLOOKUP($A120,'Data (new)'!A:T,6,0)="","",HYPERLINK(VLOOKUP($A120,'Data (new)'!A:T,7,0), VLOOKUP($A120,'Data (new)'!A:T,6,0)))</f>
        <v xml:space="preserve">Donut 1 </v>
      </c>
      <c r="E120" s="1731" t="str">
        <f>IF(VLOOKUP($A120,'Data (new)'!$A:$T,10,0)="","",VLOOKUP($A120,'Data (new)'!$A:$T,10,0))</f>
        <v>XL</v>
      </c>
      <c r="F120" s="1731">
        <f>IF(VLOOKUP($A120,'Data (new)'!$A:$T,11,0)="","",VLOOKUP($A120,'Data (new)'!$A:$T,11,0))</f>
        <v>1</v>
      </c>
      <c r="G120" s="1713" t="str">
        <f>IF(VLOOKUP($A120,'Data (new)'!$A:$T,14,0)="","",VLOOKUP($A120,'Data (new)'!$A:$T,14,0))</f>
        <v>Slopers</v>
      </c>
      <c r="H120" s="1040" t="str">
        <f>IF(VLOOKUP($A120,'Data (new)'!$A:$T,8,0)="","",VLOOKUP($A120,'Data (new)'!$A:$T,8,0))</f>
        <v>Dual texture</v>
      </c>
      <c r="I120" s="1040">
        <f>IF(VLOOKUP($A120,'Data (new)'!$A:$T,16,0)="","",VLOOKUP($A120,'Data (new)'!$A:$T,16,0))</f>
        <v>300</v>
      </c>
      <c r="J120" s="1101"/>
      <c r="K120" s="1102"/>
      <c r="L120" s="1102"/>
      <c r="M120" s="1102"/>
      <c r="N120" s="1102"/>
      <c r="O120" s="1102"/>
      <c r="P120" s="1102"/>
      <c r="Q120" s="1102"/>
      <c r="R120" s="1102"/>
      <c r="S120" s="1102"/>
      <c r="T120" s="1102"/>
      <c r="U120" s="1102"/>
      <c r="V120" s="1102"/>
      <c r="W120" s="1103"/>
      <c r="X120" s="1102"/>
      <c r="Y120" s="1102"/>
      <c r="Z120" s="1102"/>
      <c r="AA120" s="1102"/>
      <c r="AB120" s="1104"/>
      <c r="AC120" s="1041"/>
      <c r="AD120" s="1041" t="s">
        <v>2649</v>
      </c>
      <c r="AE120" s="1081">
        <f>IF(VLOOKUP($A120,'Data (new)'!$A:$T,12,0)="","",VLOOKUP($A120,'Data (new)'!$A:$T,12,0))</f>
        <v>3.48</v>
      </c>
      <c r="AF120" s="1082" t="str">
        <f t="shared" si="14"/>
        <v/>
      </c>
      <c r="AG120" s="1083" t="str">
        <f t="shared" si="15"/>
        <v/>
      </c>
      <c r="AH120" s="1082" t="str">
        <f>IF(ISERROR('Agripp GRP Macros (EU, Asia) '!$AG120*(1-$H$4)),"",'Agripp GRP Macros (EU, Asia) '!$AG120*(1-$H$4))</f>
        <v/>
      </c>
      <c r="AI120" s="1084" t="str">
        <f t="shared" si="16"/>
        <v/>
      </c>
      <c r="AJ120" s="956"/>
      <c r="AK120" s="956"/>
      <c r="AL120" s="956"/>
      <c r="AM120" s="956"/>
      <c r="AN120" s="956"/>
      <c r="AO120" s="956"/>
      <c r="AP120" s="956"/>
      <c r="AQ120" s="957"/>
      <c r="AR120" s="957"/>
      <c r="AS120" s="957"/>
      <c r="AT120" s="957"/>
      <c r="AU120" s="957"/>
      <c r="AV120" s="957"/>
      <c r="AW120" s="957" t="str">
        <f>IF(VLOOKUP($A120,'Data (new)'!$A:$T,14,0)="","",VLOOKUP($A120,'Data (new)'!$A:$T,14,0))</f>
        <v>Slopers</v>
      </c>
      <c r="AY120" s="771"/>
    </row>
    <row r="121" spans="1:51" ht="16.5" customHeight="1">
      <c r="A121" s="1046" t="s">
        <v>1823</v>
      </c>
      <c r="B121" s="1047" t="str">
        <f>IF(VLOOKUP($A121,'Data (new)'!$A:$T,2,0)="","",VLOOKUP($A121,'Data (new)'!$A:$T,2,0))</f>
        <v>AGP0200-G7</v>
      </c>
      <c r="C121" s="1715"/>
      <c r="D121" s="1733" t="str">
        <f>IF(VLOOKUP($A121,'Data (new)'!A:T,6,0)="","",HYPERLINK(VLOOKUP($A121,'Data (new)'!A:T,7,0), VLOOKUP($A121,'Data (new)'!A:T,6,0)))</f>
        <v xml:space="preserve">Donut 2 </v>
      </c>
      <c r="E121" s="1731" t="str">
        <f>IF(VLOOKUP($A121,'Data (new)'!$A:$T,10,0)="","",VLOOKUP($A121,'Data (new)'!$A:$T,10,0))</f>
        <v>L</v>
      </c>
      <c r="F121" s="1731">
        <f>IF(VLOOKUP($A121,'Data (new)'!$A:$T,11,0)="","",VLOOKUP($A121,'Data (new)'!$A:$T,11,0))</f>
        <v>1</v>
      </c>
      <c r="G121" s="1712" t="str">
        <f>IF(VLOOKUP($A121,'Data (new)'!$A:$T,14,0)="","",VLOOKUP($A121,'Data (new)'!$A:$T,14,0))</f>
        <v>Slopers</v>
      </c>
      <c r="H121" s="1049" t="str">
        <f>IF(VLOOKUP($A121,'Data (new)'!$A:$T,8,0)="","",VLOOKUP($A121,'Data (new)'!$A:$T,8,0))</f>
        <v>Full friction</v>
      </c>
      <c r="I121" s="1050">
        <f>IF(VLOOKUP($A121,'Data (new)'!$A:$T,16,0)="","",VLOOKUP($A121,'Data (new)'!$A:$T,16,0))</f>
        <v>228</v>
      </c>
      <c r="J121" s="1097"/>
      <c r="K121" s="1098"/>
      <c r="L121" s="1098"/>
      <c r="M121" s="1098"/>
      <c r="N121" s="1098"/>
      <c r="O121" s="1098"/>
      <c r="P121" s="1098"/>
      <c r="Q121" s="1098"/>
      <c r="R121" s="1098"/>
      <c r="S121" s="1098"/>
      <c r="T121" s="1098"/>
      <c r="U121" s="1098"/>
      <c r="V121" s="1098"/>
      <c r="W121" s="1099"/>
      <c r="X121" s="1098"/>
      <c r="Y121" s="1098"/>
      <c r="Z121" s="1098"/>
      <c r="AA121" s="1098"/>
      <c r="AB121" s="1100"/>
      <c r="AC121" s="1033"/>
      <c r="AD121" s="1033"/>
      <c r="AE121" s="1085">
        <f>IF(VLOOKUP($A121,'Data (new)'!$A:$T,12,0)="","",VLOOKUP($A121,'Data (new)'!$A:$T,12,0))</f>
        <v>2.77</v>
      </c>
      <c r="AF121" s="1086" t="str">
        <f t="shared" si="14"/>
        <v/>
      </c>
      <c r="AG121" s="1087" t="str">
        <f t="shared" si="15"/>
        <v/>
      </c>
      <c r="AH121" s="1086" t="str">
        <f>IF(ISERROR('Agripp GRP Macros (EU, Asia) '!$AG121*(1-$H$4)),"",'Agripp GRP Macros (EU, Asia) '!$AG121*(1-$H$4))</f>
        <v/>
      </c>
      <c r="AI121" s="1088" t="str">
        <f t="shared" si="16"/>
        <v/>
      </c>
      <c r="AJ121" s="956"/>
      <c r="AK121" s="956"/>
      <c r="AL121" s="956"/>
      <c r="AM121" s="956"/>
      <c r="AN121" s="956"/>
      <c r="AO121" s="956"/>
      <c r="AP121" s="956"/>
      <c r="AQ121" s="957"/>
      <c r="AR121" s="957"/>
      <c r="AS121" s="958"/>
      <c r="AT121" s="771"/>
      <c r="AU121" s="771"/>
      <c r="AV121" s="771"/>
      <c r="AW121" s="957" t="str">
        <f>IF(VLOOKUP($A121,'Data (new)'!$A:$T,14,0)="","",VLOOKUP($A121,'Data (new)'!$A:$T,14,0))</f>
        <v>Slopers</v>
      </c>
      <c r="AX121" s="959"/>
      <c r="AY121" s="771"/>
    </row>
    <row r="122" spans="1:51" ht="16.5" customHeight="1">
      <c r="A122" s="1038" t="s">
        <v>1824</v>
      </c>
      <c r="B122" s="1039" t="str">
        <f>IF(VLOOKUP($A122,'Data (new)'!$A:$T,2,0)="","",VLOOKUP($A122,'Data (new)'!$A:$T,2,0))</f>
        <v>AGP0200-G8</v>
      </c>
      <c r="C122" s="1715"/>
      <c r="D122" s="1733" t="str">
        <f>IF(VLOOKUP($A122,'Data (new)'!A:T,6,0)="","",HYPERLINK(VLOOKUP($A122,'Data (new)'!A:T,7,0), VLOOKUP($A122,'Data (new)'!A:T,6,0)))</f>
        <v xml:space="preserve">Donut 2 </v>
      </c>
      <c r="E122" s="1731" t="str">
        <f>IF(VLOOKUP($A122,'Data (new)'!$A:$T,10,0)="","",VLOOKUP($A122,'Data (new)'!$A:$T,10,0))</f>
        <v>L</v>
      </c>
      <c r="F122" s="1731">
        <f>IF(VLOOKUP($A122,'Data (new)'!$A:$T,11,0)="","",VLOOKUP($A122,'Data (new)'!$A:$T,11,0))</f>
        <v>1</v>
      </c>
      <c r="G122" s="1713" t="str">
        <f>IF(VLOOKUP($A122,'Data (new)'!$A:$T,14,0)="","",VLOOKUP($A122,'Data (new)'!$A:$T,14,0))</f>
        <v>Slopers</v>
      </c>
      <c r="H122" s="1040" t="str">
        <f>IF(VLOOKUP($A122,'Data (new)'!$A:$T,8,0)="","",VLOOKUP($A122,'Data (new)'!$A:$T,8,0))</f>
        <v>Dual texture</v>
      </c>
      <c r="I122" s="1040">
        <f>IF(VLOOKUP($A122,'Data (new)'!$A:$T,16,0)="","",VLOOKUP($A122,'Data (new)'!$A:$T,16,0))</f>
        <v>278</v>
      </c>
      <c r="J122" s="1101"/>
      <c r="K122" s="1102"/>
      <c r="L122" s="1102"/>
      <c r="M122" s="1102"/>
      <c r="N122" s="1102"/>
      <c r="O122" s="1102"/>
      <c r="P122" s="1102"/>
      <c r="Q122" s="1102"/>
      <c r="R122" s="1102"/>
      <c r="S122" s="1102"/>
      <c r="T122" s="1102"/>
      <c r="U122" s="1102"/>
      <c r="V122" s="1102"/>
      <c r="W122" s="1103"/>
      <c r="X122" s="1102"/>
      <c r="Y122" s="1102"/>
      <c r="Z122" s="1102"/>
      <c r="AA122" s="1102"/>
      <c r="AB122" s="1104"/>
      <c r="AC122" s="1041"/>
      <c r="AD122" s="1041" t="s">
        <v>2649</v>
      </c>
      <c r="AE122" s="1081">
        <f>IF(VLOOKUP($A122,'Data (new)'!$A:$T,12,0)="","",VLOOKUP($A122,'Data (new)'!$A:$T,12,0))</f>
        <v>2.77</v>
      </c>
      <c r="AF122" s="1082" t="str">
        <f t="shared" si="14"/>
        <v/>
      </c>
      <c r="AG122" s="1083" t="str">
        <f t="shared" si="15"/>
        <v/>
      </c>
      <c r="AH122" s="1082" t="str">
        <f>IF(ISERROR('Agripp GRP Macros (EU, Asia) '!$AG122*(1-$H$4)),"",'Agripp GRP Macros (EU, Asia) '!$AG122*(1-$H$4))</f>
        <v/>
      </c>
      <c r="AI122" s="1084" t="str">
        <f t="shared" si="16"/>
        <v/>
      </c>
      <c r="AJ122" s="956"/>
      <c r="AK122" s="956"/>
      <c r="AL122" s="956"/>
      <c r="AM122" s="956"/>
      <c r="AN122" s="956"/>
      <c r="AO122" s="956"/>
      <c r="AP122" s="956"/>
      <c r="AQ122" s="957"/>
      <c r="AR122" s="957"/>
      <c r="AS122" s="958"/>
      <c r="AT122" s="771"/>
      <c r="AU122" s="771"/>
      <c r="AV122" s="771"/>
      <c r="AW122" s="957" t="str">
        <f>IF(VLOOKUP($A122,'Data (new)'!$A:$T,14,0)="","",VLOOKUP($A122,'Data (new)'!$A:$T,14,0))</f>
        <v>Slopers</v>
      </c>
      <c r="AX122" s="959"/>
      <c r="AY122" s="771"/>
    </row>
    <row r="123" spans="1:51" ht="16.5" customHeight="1">
      <c r="A123" s="1046" t="s">
        <v>1825</v>
      </c>
      <c r="B123" s="1047" t="str">
        <f>IF(VLOOKUP($A123,'Data (new)'!$A:$T,2,0)="","",VLOOKUP($A123,'Data (new)'!$A:$T,2,0))</f>
        <v>AGP0201-G7</v>
      </c>
      <c r="C123" s="1715"/>
      <c r="D123" s="1733" t="str">
        <f>IF(VLOOKUP($A123,'Data (new)'!A:T,6,0)="","",HYPERLINK(VLOOKUP($A123,'Data (new)'!A:T,7,0), VLOOKUP($A123,'Data (new)'!A:T,6,0)))</f>
        <v xml:space="preserve">Eden 1 </v>
      </c>
      <c r="E123" s="1731" t="str">
        <f>IF(VLOOKUP($A123,'Data (new)'!$A:$T,10,0)="","",VLOOKUP($A123,'Data (new)'!$A:$T,10,0))</f>
        <v>M</v>
      </c>
      <c r="F123" s="1731">
        <f>IF(VLOOKUP($A123,'Data (new)'!$A:$T,11,0)="","",VLOOKUP($A123,'Data (new)'!$A:$T,11,0))</f>
        <v>1</v>
      </c>
      <c r="G123" s="1712" t="str">
        <f>IF(VLOOKUP($A123,'Data (new)'!$A:$T,14,0)="","",VLOOKUP($A123,'Data (new)'!$A:$T,14,0))</f>
        <v>Slopers</v>
      </c>
      <c r="H123" s="1049" t="str">
        <f>IF(VLOOKUP($A123,'Data (new)'!$A:$T,8,0)="","",VLOOKUP($A123,'Data (new)'!$A:$T,8,0))</f>
        <v>Full friction</v>
      </c>
      <c r="I123" s="1050">
        <f>IF(VLOOKUP($A123,'Data (new)'!$A:$T,16,0)="","",VLOOKUP($A123,'Data (new)'!$A:$T,16,0))</f>
        <v>111</v>
      </c>
      <c r="J123" s="1097"/>
      <c r="K123" s="1098"/>
      <c r="L123" s="1098"/>
      <c r="M123" s="1098"/>
      <c r="N123" s="1098"/>
      <c r="O123" s="1098"/>
      <c r="P123" s="1098"/>
      <c r="Q123" s="1098"/>
      <c r="R123" s="1098"/>
      <c r="S123" s="1098"/>
      <c r="T123" s="1098"/>
      <c r="U123" s="1098"/>
      <c r="V123" s="1098"/>
      <c r="W123" s="1099"/>
      <c r="X123" s="1098"/>
      <c r="Y123" s="1098"/>
      <c r="Z123" s="1098"/>
      <c r="AA123" s="1098"/>
      <c r="AB123" s="1100"/>
      <c r="AC123" s="1033"/>
      <c r="AD123" s="1033"/>
      <c r="AE123" s="1085">
        <f>IF(VLOOKUP($A123,'Data (new)'!$A:$T,12,0)="","",VLOOKUP($A123,'Data (new)'!$A:$T,12,0))</f>
        <v>1.2</v>
      </c>
      <c r="AF123" s="1086" t="str">
        <f t="shared" si="14"/>
        <v/>
      </c>
      <c r="AG123" s="1087" t="str">
        <f t="shared" si="15"/>
        <v/>
      </c>
      <c r="AH123" s="1086" t="str">
        <f>IF(ISERROR('Agripp GRP Macros (EU, Asia) '!$AG123*(1-$H$4)),"",'Agripp GRP Macros (EU, Asia) '!$AG123*(1-$H$4))</f>
        <v/>
      </c>
      <c r="AI123" s="1088" t="str">
        <f t="shared" si="16"/>
        <v/>
      </c>
      <c r="AJ123" s="956"/>
      <c r="AK123" s="956"/>
      <c r="AL123" s="956"/>
      <c r="AM123" s="956"/>
      <c r="AN123" s="956"/>
      <c r="AO123" s="956"/>
      <c r="AP123" s="956"/>
      <c r="AQ123" s="957"/>
      <c r="AR123" s="957"/>
      <c r="AS123" s="958"/>
      <c r="AT123" s="771"/>
      <c r="AU123" s="771"/>
      <c r="AV123" s="771"/>
      <c r="AW123" s="957" t="str">
        <f>IF(VLOOKUP($A123,'Data (new)'!$A:$T,14,0)="","",VLOOKUP($A123,'Data (new)'!$A:$T,14,0))</f>
        <v>Slopers</v>
      </c>
      <c r="AX123" s="959"/>
      <c r="AY123" s="771"/>
    </row>
    <row r="124" spans="1:51" ht="16.5" customHeight="1">
      <c r="A124" s="1038" t="s">
        <v>1826</v>
      </c>
      <c r="B124" s="1039" t="str">
        <f>IF(VLOOKUP($A124,'Data (new)'!$A:$T,2,0)="","",VLOOKUP($A124,'Data (new)'!$A:$T,2,0))</f>
        <v>AGP0201-G8</v>
      </c>
      <c r="C124" s="1715"/>
      <c r="D124" s="1733" t="str">
        <f>IF(VLOOKUP($A124,'Data (new)'!A:T,6,0)="","",HYPERLINK(VLOOKUP($A124,'Data (new)'!A:T,7,0), VLOOKUP($A124,'Data (new)'!A:T,6,0)))</f>
        <v xml:space="preserve">Eden 1 </v>
      </c>
      <c r="E124" s="1731" t="str">
        <f>IF(VLOOKUP($A124,'Data (new)'!$A:$T,10,0)="","",VLOOKUP($A124,'Data (new)'!$A:$T,10,0))</f>
        <v>M</v>
      </c>
      <c r="F124" s="1731">
        <f>IF(VLOOKUP($A124,'Data (new)'!$A:$T,11,0)="","",VLOOKUP($A124,'Data (new)'!$A:$T,11,0))</f>
        <v>1</v>
      </c>
      <c r="G124" s="1713" t="str">
        <f>IF(VLOOKUP($A124,'Data (new)'!$A:$T,14,0)="","",VLOOKUP($A124,'Data (new)'!$A:$T,14,0))</f>
        <v>Slopers</v>
      </c>
      <c r="H124" s="1040" t="str">
        <f>IF(VLOOKUP($A124,'Data (new)'!$A:$T,8,0)="","",VLOOKUP($A124,'Data (new)'!$A:$T,8,0))</f>
        <v>Dual texture</v>
      </c>
      <c r="I124" s="1040">
        <f>IF(VLOOKUP($A124,'Data (new)'!$A:$T,16,0)="","",VLOOKUP($A124,'Data (new)'!$A:$T,16,0))</f>
        <v>133</v>
      </c>
      <c r="J124" s="1101"/>
      <c r="K124" s="1102"/>
      <c r="L124" s="1102"/>
      <c r="M124" s="1102"/>
      <c r="N124" s="1102"/>
      <c r="O124" s="1102"/>
      <c r="P124" s="1102"/>
      <c r="Q124" s="1102"/>
      <c r="R124" s="1102"/>
      <c r="S124" s="1102"/>
      <c r="T124" s="1102"/>
      <c r="U124" s="1102"/>
      <c r="V124" s="1102"/>
      <c r="W124" s="1103"/>
      <c r="X124" s="1102"/>
      <c r="Y124" s="1102"/>
      <c r="Z124" s="1102"/>
      <c r="AA124" s="1102"/>
      <c r="AB124" s="1104"/>
      <c r="AC124" s="1041"/>
      <c r="AD124" s="1041" t="s">
        <v>2649</v>
      </c>
      <c r="AE124" s="1081">
        <f>IF(VLOOKUP($A124,'Data (new)'!$A:$T,12,0)="","",VLOOKUP($A124,'Data (new)'!$A:$T,12,0))</f>
        <v>1.2</v>
      </c>
      <c r="AF124" s="1082" t="str">
        <f t="shared" si="14"/>
        <v/>
      </c>
      <c r="AG124" s="1083" t="str">
        <f t="shared" si="15"/>
        <v/>
      </c>
      <c r="AH124" s="1082" t="str">
        <f>IF(ISERROR('Agripp GRP Macros (EU, Asia) '!$AG124*(1-$H$4)),"",'Agripp GRP Macros (EU, Asia) '!$AG124*(1-$H$4))</f>
        <v/>
      </c>
      <c r="AI124" s="1084" t="str">
        <f t="shared" si="16"/>
        <v/>
      </c>
      <c r="AJ124" s="956"/>
      <c r="AK124" s="956"/>
      <c r="AL124" s="956"/>
      <c r="AM124" s="956"/>
      <c r="AN124" s="956"/>
      <c r="AO124" s="956"/>
      <c r="AP124" s="956"/>
      <c r="AQ124" s="957"/>
      <c r="AR124" s="957"/>
      <c r="AS124" s="958"/>
      <c r="AT124" s="771"/>
      <c r="AU124" s="771"/>
      <c r="AV124" s="771"/>
      <c r="AW124" s="957" t="str">
        <f>IF(VLOOKUP($A124,'Data (new)'!$A:$T,14,0)="","",VLOOKUP($A124,'Data (new)'!$A:$T,14,0))</f>
        <v>Slopers</v>
      </c>
      <c r="AX124" s="959"/>
      <c r="AY124" s="771"/>
    </row>
    <row r="125" spans="1:51" ht="16.5" customHeight="1">
      <c r="A125" s="1046" t="s">
        <v>1827</v>
      </c>
      <c r="B125" s="1047" t="str">
        <f>IF(VLOOKUP($A125,'Data (new)'!$A:$T,2,0)="","",VLOOKUP($A125,'Data (new)'!$A:$T,2,0))</f>
        <v>AGP0202-G7</v>
      </c>
      <c r="C125" s="1715"/>
      <c r="D125" s="1733" t="str">
        <f>IF(VLOOKUP($A125,'Data (new)'!A:T,6,0)="","",HYPERLINK(VLOOKUP($A125,'Data (new)'!A:T,7,0), VLOOKUP($A125,'Data (new)'!A:T,6,0)))</f>
        <v xml:space="preserve">Flame 1 </v>
      </c>
      <c r="E125" s="1731" t="str">
        <f>IF(VLOOKUP($A125,'Data (new)'!$A:$T,10,0)="","",VLOOKUP($A125,'Data (new)'!$A:$T,10,0))</f>
        <v>M</v>
      </c>
      <c r="F125" s="1731">
        <f>IF(VLOOKUP($A125,'Data (new)'!$A:$T,11,0)="","",VLOOKUP($A125,'Data (new)'!$A:$T,11,0))</f>
        <v>1</v>
      </c>
      <c r="G125" s="1712" t="str">
        <f>IF(VLOOKUP($A125,'Data (new)'!$A:$T,14,0)="","",VLOOKUP($A125,'Data (new)'!$A:$T,14,0))</f>
        <v>Edges</v>
      </c>
      <c r="H125" s="1049" t="str">
        <f>IF(VLOOKUP($A125,'Data (new)'!$A:$T,8,0)="","",VLOOKUP($A125,'Data (new)'!$A:$T,8,0))</f>
        <v>Full friction</v>
      </c>
      <c r="I125" s="1050">
        <f>IF(VLOOKUP($A125,'Data (new)'!$A:$T,16,0)="","",VLOOKUP($A125,'Data (new)'!$A:$T,16,0))</f>
        <v>152</v>
      </c>
      <c r="J125" s="1097"/>
      <c r="K125" s="1098"/>
      <c r="L125" s="1098"/>
      <c r="M125" s="1098"/>
      <c r="N125" s="1098"/>
      <c r="O125" s="1098"/>
      <c r="P125" s="1098"/>
      <c r="Q125" s="1098"/>
      <c r="R125" s="1098"/>
      <c r="S125" s="1098"/>
      <c r="T125" s="1098"/>
      <c r="U125" s="1098"/>
      <c r="V125" s="1098"/>
      <c r="W125" s="1099"/>
      <c r="X125" s="1098"/>
      <c r="Y125" s="1098"/>
      <c r="Z125" s="1098"/>
      <c r="AA125" s="1098"/>
      <c r="AB125" s="1100"/>
      <c r="AC125" s="1033"/>
      <c r="AD125" s="1033"/>
      <c r="AE125" s="1085">
        <f>IF(VLOOKUP($A125,'Data (new)'!$A:$T,12,0)="","",VLOOKUP($A125,'Data (new)'!$A:$T,12,0))</f>
        <v>1.35</v>
      </c>
      <c r="AF125" s="1086" t="str">
        <f t="shared" si="14"/>
        <v/>
      </c>
      <c r="AG125" s="1087" t="str">
        <f t="shared" si="15"/>
        <v/>
      </c>
      <c r="AH125" s="1086" t="str">
        <f>IF(ISERROR('Agripp GRP Macros (EU, Asia) '!$AG125*(1-$H$4)),"",'Agripp GRP Macros (EU, Asia) '!$AG125*(1-$H$4))</f>
        <v/>
      </c>
      <c r="AI125" s="1088" t="str">
        <f t="shared" si="16"/>
        <v/>
      </c>
      <c r="AJ125" s="956"/>
      <c r="AK125" s="956"/>
      <c r="AL125" s="956"/>
      <c r="AM125" s="956"/>
      <c r="AN125" s="956"/>
      <c r="AO125" s="956"/>
      <c r="AP125" s="956"/>
      <c r="AQ125" s="957"/>
      <c r="AR125" s="957"/>
      <c r="AS125" s="958"/>
      <c r="AT125" s="771"/>
      <c r="AU125" s="771"/>
      <c r="AV125" s="771"/>
      <c r="AW125" s="957" t="str">
        <f>IF(VLOOKUP($A125,'Data (new)'!$A:$T,14,0)="","",VLOOKUP($A125,'Data (new)'!$A:$T,14,0))</f>
        <v>Edges</v>
      </c>
      <c r="AX125" s="959"/>
      <c r="AY125" s="771"/>
    </row>
    <row r="126" spans="1:51" ht="16.5" customHeight="1">
      <c r="A126" s="1038" t="s">
        <v>1828</v>
      </c>
      <c r="B126" s="1039" t="str">
        <f>IF(VLOOKUP($A126,'Data (new)'!$A:$T,2,0)="","",VLOOKUP($A126,'Data (new)'!$A:$T,2,0))</f>
        <v>AGP0202-G8</v>
      </c>
      <c r="C126" s="1715"/>
      <c r="D126" s="1733" t="str">
        <f>IF(VLOOKUP($A126,'Data (new)'!A:T,6,0)="","",HYPERLINK(VLOOKUP($A126,'Data (new)'!A:T,7,0), VLOOKUP($A126,'Data (new)'!A:T,6,0)))</f>
        <v xml:space="preserve">Flame 1 </v>
      </c>
      <c r="E126" s="1731" t="str">
        <f>IF(VLOOKUP($A126,'Data (new)'!$A:$T,10,0)="","",VLOOKUP($A126,'Data (new)'!$A:$T,10,0))</f>
        <v>M</v>
      </c>
      <c r="F126" s="1731">
        <f>IF(VLOOKUP($A126,'Data (new)'!$A:$T,11,0)="","",VLOOKUP($A126,'Data (new)'!$A:$T,11,0))</f>
        <v>1</v>
      </c>
      <c r="G126" s="1713" t="str">
        <f>IF(VLOOKUP($A126,'Data (new)'!$A:$T,14,0)="","",VLOOKUP($A126,'Data (new)'!$A:$T,14,0))</f>
        <v>Edges</v>
      </c>
      <c r="H126" s="1040" t="str">
        <f>IF(VLOOKUP($A126,'Data (new)'!$A:$T,8,0)="","",VLOOKUP($A126,'Data (new)'!$A:$T,8,0))</f>
        <v>Dual texture</v>
      </c>
      <c r="I126" s="1040">
        <f>IF(VLOOKUP($A126,'Data (new)'!$A:$T,16,0)="","",VLOOKUP($A126,'Data (new)'!$A:$T,16,0))</f>
        <v>189</v>
      </c>
      <c r="J126" s="1101"/>
      <c r="K126" s="1102"/>
      <c r="L126" s="1102"/>
      <c r="M126" s="1102"/>
      <c r="N126" s="1102"/>
      <c r="O126" s="1102"/>
      <c r="P126" s="1102"/>
      <c r="Q126" s="1102"/>
      <c r="R126" s="1102"/>
      <c r="S126" s="1102"/>
      <c r="T126" s="1102"/>
      <c r="U126" s="1102"/>
      <c r="V126" s="1102"/>
      <c r="W126" s="1103"/>
      <c r="X126" s="1102"/>
      <c r="Y126" s="1102"/>
      <c r="Z126" s="1102"/>
      <c r="AA126" s="1102"/>
      <c r="AB126" s="1104"/>
      <c r="AC126" s="1041"/>
      <c r="AD126" s="1041" t="s">
        <v>2649</v>
      </c>
      <c r="AE126" s="1081">
        <f>IF(VLOOKUP($A126,'Data (new)'!$A:$T,12,0)="","",VLOOKUP($A126,'Data (new)'!$A:$T,12,0))</f>
        <v>1.35</v>
      </c>
      <c r="AF126" s="1082" t="str">
        <f t="shared" si="14"/>
        <v/>
      </c>
      <c r="AG126" s="1083" t="str">
        <f t="shared" si="15"/>
        <v/>
      </c>
      <c r="AH126" s="1082" t="str">
        <f>IF(ISERROR('Agripp GRP Macros (EU, Asia) '!$AG126*(1-$H$4)),"",'Agripp GRP Macros (EU, Asia) '!$AG126*(1-$H$4))</f>
        <v/>
      </c>
      <c r="AI126" s="1084" t="str">
        <f t="shared" si="16"/>
        <v/>
      </c>
      <c r="AJ126" s="956"/>
      <c r="AK126" s="956"/>
      <c r="AL126" s="956"/>
      <c r="AM126" s="956"/>
      <c r="AN126" s="956"/>
      <c r="AO126" s="956"/>
      <c r="AP126" s="956"/>
      <c r="AQ126" s="957"/>
      <c r="AR126" s="957"/>
      <c r="AS126" s="958"/>
      <c r="AT126" s="771"/>
      <c r="AU126" s="771"/>
      <c r="AV126" s="771"/>
      <c r="AW126" s="957" t="str">
        <f>IF(VLOOKUP($A126,'Data (new)'!$A:$T,14,0)="","",VLOOKUP($A126,'Data (new)'!$A:$T,14,0))</f>
        <v>Edges</v>
      </c>
      <c r="AX126" s="959"/>
      <c r="AY126" s="771"/>
    </row>
    <row r="127" spans="1:51" ht="16.5" customHeight="1">
      <c r="A127" s="1046" t="s">
        <v>1829</v>
      </c>
      <c r="B127" s="1047" t="str">
        <f>IF(VLOOKUP($A127,'Data (new)'!$A:$T,2,0)="","",VLOOKUP($A127,'Data (new)'!$A:$T,2,0))</f>
        <v>AGP0203-G7</v>
      </c>
      <c r="C127" s="1715"/>
      <c r="D127" s="1733" t="str">
        <f>IF(VLOOKUP($A127,'Data (new)'!A:T,6,0)="","",HYPERLINK(VLOOKUP($A127,'Data (new)'!A:T,7,0), VLOOKUP($A127,'Data (new)'!A:T,6,0)))</f>
        <v xml:space="preserve">Flame 2 </v>
      </c>
      <c r="E127" s="1731" t="str">
        <f>IF(VLOOKUP($A127,'Data (new)'!$A:$T,10,0)="","",VLOOKUP($A127,'Data (new)'!$A:$T,10,0))</f>
        <v>S</v>
      </c>
      <c r="F127" s="1731">
        <f>IF(VLOOKUP($A127,'Data (new)'!$A:$T,11,0)="","",VLOOKUP($A127,'Data (new)'!$A:$T,11,0))</f>
        <v>1</v>
      </c>
      <c r="G127" s="1712" t="str">
        <f>IF(VLOOKUP($A127,'Data (new)'!$A:$T,14,0)="","",VLOOKUP($A127,'Data (new)'!$A:$T,14,0))</f>
        <v>Edges</v>
      </c>
      <c r="H127" s="1049" t="str">
        <f>IF(VLOOKUP($A127,'Data (new)'!$A:$T,8,0)="","",VLOOKUP($A127,'Data (new)'!$A:$T,8,0))</f>
        <v>Full friction</v>
      </c>
      <c r="I127" s="1050">
        <f>IF(VLOOKUP($A127,'Data (new)'!$A:$T,16,0)="","",VLOOKUP($A127,'Data (new)'!$A:$T,16,0))</f>
        <v>133</v>
      </c>
      <c r="J127" s="1097"/>
      <c r="K127" s="1098"/>
      <c r="L127" s="1098"/>
      <c r="M127" s="1098"/>
      <c r="N127" s="1098"/>
      <c r="O127" s="1098"/>
      <c r="P127" s="1098"/>
      <c r="Q127" s="1098"/>
      <c r="R127" s="1098"/>
      <c r="S127" s="1098"/>
      <c r="T127" s="1098"/>
      <c r="U127" s="1098"/>
      <c r="V127" s="1098"/>
      <c r="W127" s="1099"/>
      <c r="X127" s="1098"/>
      <c r="Y127" s="1098"/>
      <c r="Z127" s="1098"/>
      <c r="AA127" s="1098"/>
      <c r="AB127" s="1100"/>
      <c r="AC127" s="1033"/>
      <c r="AD127" s="1033"/>
      <c r="AE127" s="1085">
        <f>IF(VLOOKUP($A127,'Data (new)'!$A:$T,12,0)="","",VLOOKUP($A127,'Data (new)'!$A:$T,12,0))</f>
        <v>1.02</v>
      </c>
      <c r="AF127" s="1086" t="str">
        <f t="shared" si="14"/>
        <v/>
      </c>
      <c r="AG127" s="1087" t="str">
        <f t="shared" si="15"/>
        <v/>
      </c>
      <c r="AH127" s="1086" t="str">
        <f>IF(ISERROR('Agripp GRP Macros (EU, Asia) '!$AG127*(1-$H$4)),"",'Agripp GRP Macros (EU, Asia) '!$AG127*(1-$H$4))</f>
        <v/>
      </c>
      <c r="AI127" s="1088" t="str">
        <f t="shared" si="16"/>
        <v/>
      </c>
      <c r="AJ127" s="956"/>
      <c r="AK127" s="956"/>
      <c r="AL127" s="956"/>
      <c r="AM127" s="956"/>
      <c r="AN127" s="956"/>
      <c r="AO127" s="956"/>
      <c r="AP127" s="956"/>
      <c r="AQ127" s="957"/>
      <c r="AR127" s="957"/>
      <c r="AS127" s="957"/>
      <c r="AT127" s="957"/>
      <c r="AU127" s="957"/>
      <c r="AV127" s="957"/>
      <c r="AW127" s="957" t="str">
        <f>IF(VLOOKUP($A127,'Data (new)'!$A:$T,14,0)="","",VLOOKUP($A127,'Data (new)'!$A:$T,14,0))</f>
        <v>Edges</v>
      </c>
      <c r="AY127" s="771"/>
    </row>
    <row r="128" spans="1:51" ht="16.2" customHeight="1">
      <c r="A128" s="1038" t="s">
        <v>1830</v>
      </c>
      <c r="B128" s="1039" t="str">
        <f>IF(VLOOKUP($A128,'Data (new)'!$A:$T,2,0)="","",VLOOKUP($A128,'Data (new)'!$A:$T,2,0))</f>
        <v>AGP0203-G8</v>
      </c>
      <c r="C128" s="1715"/>
      <c r="D128" s="1733" t="str">
        <f>IF(VLOOKUP($A128,'Data (new)'!A:T,6,0)="","",HYPERLINK(VLOOKUP($A128,'Data (new)'!A:T,7,0), VLOOKUP($A128,'Data (new)'!A:T,6,0)))</f>
        <v xml:space="preserve">Flame 2 </v>
      </c>
      <c r="E128" s="1731" t="str">
        <f>IF(VLOOKUP($A128,'Data (new)'!$A:$T,10,0)="","",VLOOKUP($A128,'Data (new)'!$A:$T,10,0))</f>
        <v>S</v>
      </c>
      <c r="F128" s="1731">
        <f>IF(VLOOKUP($A128,'Data (new)'!$A:$T,11,0)="","",VLOOKUP($A128,'Data (new)'!$A:$T,11,0))</f>
        <v>1</v>
      </c>
      <c r="G128" s="1713" t="str">
        <f>IF(VLOOKUP($A128,'Data (new)'!$A:$T,14,0)="","",VLOOKUP($A128,'Data (new)'!$A:$T,14,0))</f>
        <v>Edges</v>
      </c>
      <c r="H128" s="1040" t="str">
        <f>IF(VLOOKUP($A128,'Data (new)'!$A:$T,8,0)="","",VLOOKUP($A128,'Data (new)'!$A:$T,8,0))</f>
        <v>Dual texture</v>
      </c>
      <c r="I128" s="1040">
        <f>IF(VLOOKUP($A128,'Data (new)'!$A:$T,16,0)="","",VLOOKUP($A128,'Data (new)'!$A:$T,16,0))</f>
        <v>162</v>
      </c>
      <c r="J128" s="1101"/>
      <c r="K128" s="1102"/>
      <c r="L128" s="1102"/>
      <c r="M128" s="1102"/>
      <c r="N128" s="1102"/>
      <c r="O128" s="1102"/>
      <c r="P128" s="1102"/>
      <c r="Q128" s="1102"/>
      <c r="R128" s="1102"/>
      <c r="S128" s="1102"/>
      <c r="T128" s="1102"/>
      <c r="U128" s="1102"/>
      <c r="V128" s="1102"/>
      <c r="W128" s="1103"/>
      <c r="X128" s="1102"/>
      <c r="Y128" s="1102"/>
      <c r="Z128" s="1102"/>
      <c r="AA128" s="1102"/>
      <c r="AB128" s="1104"/>
      <c r="AC128" s="1041"/>
      <c r="AD128" s="1041" t="s">
        <v>2649</v>
      </c>
      <c r="AE128" s="1081">
        <f>IF(VLOOKUP($A128,'Data (new)'!$A:$T,12,0)="","",VLOOKUP($A128,'Data (new)'!$A:$T,12,0))</f>
        <v>1.02</v>
      </c>
      <c r="AF128" s="1082" t="str">
        <f t="shared" si="14"/>
        <v/>
      </c>
      <c r="AG128" s="1083" t="str">
        <f t="shared" si="15"/>
        <v/>
      </c>
      <c r="AH128" s="1082" t="str">
        <f>IF(ISERROR('Agripp GRP Macros (EU, Asia) '!$AG128*(1-$H$4)),"",'Agripp GRP Macros (EU, Asia) '!$AG128*(1-$H$4))</f>
        <v/>
      </c>
      <c r="AI128" s="1084" t="str">
        <f t="shared" si="16"/>
        <v/>
      </c>
      <c r="AJ128" s="956"/>
      <c r="AK128" s="956"/>
      <c r="AL128" s="956"/>
      <c r="AM128" s="956"/>
      <c r="AN128" s="956"/>
      <c r="AO128" s="956"/>
      <c r="AP128" s="956"/>
      <c r="AQ128" s="957"/>
      <c r="AR128" s="957"/>
      <c r="AS128" s="957"/>
      <c r="AT128" s="957"/>
      <c r="AU128" s="957"/>
      <c r="AV128" s="957"/>
      <c r="AW128" s="957" t="str">
        <f>IF(VLOOKUP($A128,'Data (new)'!$A:$T,14,0)="","",VLOOKUP($A128,'Data (new)'!$A:$T,14,0))</f>
        <v>Edges</v>
      </c>
      <c r="AY128" s="771"/>
    </row>
    <row r="129" spans="1:51" ht="16.5" customHeight="1">
      <c r="A129" s="1046" t="s">
        <v>1831</v>
      </c>
      <c r="B129" s="1047" t="str">
        <f>IF(VLOOKUP($A129,'Data (new)'!$A:$T,2,0)="","",VLOOKUP($A129,'Data (new)'!$A:$T,2,0))</f>
        <v>AGP0156-G7</v>
      </c>
      <c r="C129" s="1715"/>
      <c r="D129" s="1733" t="str">
        <f>IF(VLOOKUP($A129,'Data (new)'!A:T,6,0)="","",HYPERLINK(VLOOKUP($A129,'Data (new)'!A:T,7,0), VLOOKUP($A129,'Data (new)'!A:T,6,0)))</f>
        <v>Fuze 1</v>
      </c>
      <c r="E129" s="1731" t="str">
        <f>IF(VLOOKUP($A129,'Data (new)'!$A:$T,10,0)="","",VLOOKUP($A129,'Data (new)'!$A:$T,10,0))</f>
        <v>L</v>
      </c>
      <c r="F129" s="1731">
        <f>IF(VLOOKUP($A129,'Data (new)'!$A:$T,11,0)="","",VLOOKUP($A129,'Data (new)'!$A:$T,11,0))</f>
        <v>1</v>
      </c>
      <c r="G129" s="1712" t="str">
        <f>IF(VLOOKUP($A129,'Data (new)'!$A:$T,14,0)="","",VLOOKUP($A129,'Data (new)'!$A:$T,14,0))</f>
        <v>Pinches</v>
      </c>
      <c r="H129" s="1049" t="str">
        <f>IF(VLOOKUP($A129,'Data (new)'!$A:$T,8,0)="","",VLOOKUP($A129,'Data (new)'!$A:$T,8,0))</f>
        <v>Full friction</v>
      </c>
      <c r="I129" s="1050">
        <f>IF(VLOOKUP($A129,'Data (new)'!$A:$T,16,0)="","",VLOOKUP($A129,'Data (new)'!$A:$T,16,0))</f>
        <v>164</v>
      </c>
      <c r="J129" s="1097"/>
      <c r="K129" s="1098"/>
      <c r="L129" s="1098"/>
      <c r="M129" s="1098"/>
      <c r="N129" s="1098"/>
      <c r="O129" s="1098"/>
      <c r="P129" s="1098"/>
      <c r="Q129" s="1098"/>
      <c r="R129" s="1098"/>
      <c r="S129" s="1098"/>
      <c r="T129" s="1098"/>
      <c r="U129" s="1098"/>
      <c r="V129" s="1098"/>
      <c r="W129" s="1099"/>
      <c r="X129" s="1098"/>
      <c r="Y129" s="1098"/>
      <c r="Z129" s="1098"/>
      <c r="AA129" s="1098"/>
      <c r="AB129" s="1100"/>
      <c r="AC129" s="1033"/>
      <c r="AD129" s="1033"/>
      <c r="AE129" s="1085">
        <f>IF(VLOOKUP($A129,'Data (new)'!$A:$T,12,0)="","",VLOOKUP($A129,'Data (new)'!$A:$T,12,0))</f>
        <v>2.0099999999999998</v>
      </c>
      <c r="AF129" s="1086" t="str">
        <f t="shared" ref="AF129:AF164" si="17">IF(SUM(J129:AB129)=0,"",SUM(J129:AB129))</f>
        <v/>
      </c>
      <c r="AG129" s="1087" t="str">
        <f t="shared" si="15"/>
        <v/>
      </c>
      <c r="AH129" s="1086" t="str">
        <f>IF(ISERROR('Agripp GRP Macros (EU, Asia) '!$AG129*(1-$H$4)),"",'Agripp GRP Macros (EU, Asia) '!$AG129*(1-$H$4))</f>
        <v/>
      </c>
      <c r="AI129" s="1088" t="str">
        <f t="shared" ref="AI129:AI164" si="18">IF(AF129="","",SUM(J129:AB129)*AE129)</f>
        <v/>
      </c>
      <c r="AJ129" s="956"/>
      <c r="AK129" s="956"/>
      <c r="AL129" s="956"/>
      <c r="AM129" s="956"/>
      <c r="AN129" s="956"/>
      <c r="AO129" s="956"/>
      <c r="AP129" s="956"/>
      <c r="AQ129" s="957"/>
      <c r="AR129" s="957"/>
      <c r="AS129" s="957"/>
      <c r="AT129" s="957"/>
      <c r="AU129" s="957"/>
      <c r="AV129" s="957"/>
      <c r="AW129" s="957" t="str">
        <f>IF(VLOOKUP($A129,'Data (new)'!$A:$T,14,0)="","",VLOOKUP($A129,'Data (new)'!$A:$T,14,0))</f>
        <v>Pinches</v>
      </c>
      <c r="AY129" s="771"/>
    </row>
    <row r="130" spans="1:51" ht="16.5" customHeight="1">
      <c r="A130" s="1038" t="s">
        <v>1832</v>
      </c>
      <c r="B130" s="1039" t="str">
        <f>IF(VLOOKUP($A130,'Data (new)'!$A:$T,2,0)="","",VLOOKUP($A130,'Data (new)'!$A:$T,2,0))</f>
        <v>AGP0156-G8</v>
      </c>
      <c r="C130" s="1715"/>
      <c r="D130" s="1733" t="str">
        <f>IF(VLOOKUP($A130,'Data (new)'!A:T,6,0)="","",HYPERLINK(VLOOKUP($A130,'Data (new)'!A:T,7,0), VLOOKUP($A130,'Data (new)'!A:T,6,0)))</f>
        <v>Fuze 1</v>
      </c>
      <c r="E130" s="1731" t="str">
        <f>IF(VLOOKUP($A130,'Data (new)'!$A:$T,10,0)="","",VLOOKUP($A130,'Data (new)'!$A:$T,10,0))</f>
        <v>L</v>
      </c>
      <c r="F130" s="1731">
        <f>IF(VLOOKUP($A130,'Data (new)'!$A:$T,11,0)="","",VLOOKUP($A130,'Data (new)'!$A:$T,11,0))</f>
        <v>1</v>
      </c>
      <c r="G130" s="1713" t="str">
        <f>IF(VLOOKUP($A130,'Data (new)'!$A:$T,14,0)="","",VLOOKUP($A130,'Data (new)'!$A:$T,14,0))</f>
        <v>Pinches</v>
      </c>
      <c r="H130" s="1040" t="str">
        <f>IF(VLOOKUP($A130,'Data (new)'!$A:$T,8,0)="","",VLOOKUP($A130,'Data (new)'!$A:$T,8,0))</f>
        <v>Dual texture</v>
      </c>
      <c r="I130" s="1040">
        <f>IF(VLOOKUP($A130,'Data (new)'!$A:$T,16,0)="","",VLOOKUP($A130,'Data (new)'!$A:$T,16,0))</f>
        <v>208</v>
      </c>
      <c r="J130" s="1101"/>
      <c r="K130" s="1102"/>
      <c r="L130" s="1102"/>
      <c r="M130" s="1102"/>
      <c r="N130" s="1102"/>
      <c r="O130" s="1102"/>
      <c r="P130" s="1102"/>
      <c r="Q130" s="1102"/>
      <c r="R130" s="1102"/>
      <c r="S130" s="1102"/>
      <c r="T130" s="1102"/>
      <c r="U130" s="1102"/>
      <c r="V130" s="1102"/>
      <c r="W130" s="1103"/>
      <c r="X130" s="1102"/>
      <c r="Y130" s="1102"/>
      <c r="Z130" s="1102"/>
      <c r="AA130" s="1102"/>
      <c r="AB130" s="1104"/>
      <c r="AC130" s="1041"/>
      <c r="AD130" s="1041" t="s">
        <v>2649</v>
      </c>
      <c r="AE130" s="1081">
        <f>IF(VLOOKUP($A130,'Data (new)'!$A:$T,12,0)="","",VLOOKUP($A130,'Data (new)'!$A:$T,12,0))</f>
        <v>2.0099999999999998</v>
      </c>
      <c r="AF130" s="1082" t="str">
        <f t="shared" si="17"/>
        <v/>
      </c>
      <c r="AG130" s="1083" t="str">
        <f t="shared" si="15"/>
        <v/>
      </c>
      <c r="AH130" s="1082" t="str">
        <f>IF(ISERROR('Agripp GRP Macros (EU, Asia) '!$AG130*(1-$H$4)),"",'Agripp GRP Macros (EU, Asia) '!$AG130*(1-$H$4))</f>
        <v/>
      </c>
      <c r="AI130" s="1084" t="str">
        <f t="shared" si="18"/>
        <v/>
      </c>
      <c r="AJ130" s="956"/>
      <c r="AK130" s="956"/>
      <c r="AL130" s="956"/>
      <c r="AM130" s="956"/>
      <c r="AN130" s="956"/>
      <c r="AO130" s="956"/>
      <c r="AP130" s="956"/>
      <c r="AQ130" s="957"/>
      <c r="AR130" s="957"/>
      <c r="AS130" s="957"/>
      <c r="AT130" s="957"/>
      <c r="AU130" s="957"/>
      <c r="AV130" s="957"/>
      <c r="AW130" s="957" t="str">
        <f>IF(VLOOKUP($A130,'Data (new)'!$A:$T,14,0)="","",VLOOKUP($A130,'Data (new)'!$A:$T,14,0))</f>
        <v>Pinches</v>
      </c>
      <c r="AY130" s="771"/>
    </row>
    <row r="131" spans="1:51" ht="16.5" customHeight="1">
      <c r="A131" s="1046" t="s">
        <v>1833</v>
      </c>
      <c r="B131" s="1047" t="str">
        <f>IF(VLOOKUP($A131,'Data (new)'!$A:$T,2,0)="","",VLOOKUP($A131,'Data (new)'!$A:$T,2,0))</f>
        <v>AGP0157-G7</v>
      </c>
      <c r="C131" s="1715"/>
      <c r="D131" s="1733" t="str">
        <f>IF(VLOOKUP($A131,'Data (new)'!A:T,6,0)="","",HYPERLINK(VLOOKUP($A131,'Data (new)'!A:T,7,0), VLOOKUP($A131,'Data (new)'!A:T,6,0)))</f>
        <v>Fuze 2</v>
      </c>
      <c r="E131" s="1731" t="str">
        <f>IF(VLOOKUP($A131,'Data (new)'!$A:$T,10,0)="","",VLOOKUP($A131,'Data (new)'!$A:$T,10,0))</f>
        <v xml:space="preserve">M </v>
      </c>
      <c r="F131" s="1731">
        <f>IF(VLOOKUP($A131,'Data (new)'!$A:$T,11,0)="","",VLOOKUP($A131,'Data (new)'!$A:$T,11,0))</f>
        <v>1</v>
      </c>
      <c r="G131" s="1712" t="str">
        <f>IF(VLOOKUP($A131,'Data (new)'!$A:$T,14,0)="","",VLOOKUP($A131,'Data (new)'!$A:$T,14,0))</f>
        <v>Pinches</v>
      </c>
      <c r="H131" s="1049" t="str">
        <f>IF(VLOOKUP($A131,'Data (new)'!$A:$T,8,0)="","",VLOOKUP($A131,'Data (new)'!$A:$T,8,0))</f>
        <v>Full friction</v>
      </c>
      <c r="I131" s="1050">
        <f>IF(VLOOKUP($A131,'Data (new)'!$A:$T,16,0)="","",VLOOKUP($A131,'Data (new)'!$A:$T,16,0))</f>
        <v>159</v>
      </c>
      <c r="J131" s="1097"/>
      <c r="K131" s="1098"/>
      <c r="L131" s="1098"/>
      <c r="M131" s="1098"/>
      <c r="N131" s="1098"/>
      <c r="O131" s="1098"/>
      <c r="P131" s="1098"/>
      <c r="Q131" s="1098"/>
      <c r="R131" s="1098"/>
      <c r="S131" s="1098"/>
      <c r="T131" s="1098"/>
      <c r="U131" s="1098"/>
      <c r="V131" s="1098"/>
      <c r="W131" s="1099"/>
      <c r="X131" s="1098"/>
      <c r="Y131" s="1098"/>
      <c r="Z131" s="1098"/>
      <c r="AA131" s="1098"/>
      <c r="AB131" s="1100"/>
      <c r="AC131" s="1033"/>
      <c r="AD131" s="1033"/>
      <c r="AE131" s="1085">
        <f>IF(VLOOKUP($A131,'Data (new)'!$A:$T,12,0)="","",VLOOKUP($A131,'Data (new)'!$A:$T,12,0))</f>
        <v>2.2799999999999998</v>
      </c>
      <c r="AF131" s="1086" t="str">
        <f t="shared" si="17"/>
        <v/>
      </c>
      <c r="AG131" s="1087" t="str">
        <f t="shared" si="15"/>
        <v/>
      </c>
      <c r="AH131" s="1086" t="str">
        <f>IF(ISERROR('Agripp GRP Macros (EU, Asia) '!$AG131*(1-$H$4)),"",'Agripp GRP Macros (EU, Asia) '!$AG131*(1-$H$4))</f>
        <v/>
      </c>
      <c r="AI131" s="1088" t="str">
        <f t="shared" si="18"/>
        <v/>
      </c>
      <c r="AJ131" s="956"/>
      <c r="AK131" s="956"/>
      <c r="AL131" s="956"/>
      <c r="AM131" s="956"/>
      <c r="AN131" s="956"/>
      <c r="AO131" s="956"/>
      <c r="AP131" s="956"/>
      <c r="AQ131" s="957"/>
      <c r="AR131" s="957"/>
      <c r="AS131" s="958"/>
      <c r="AT131" s="771"/>
      <c r="AU131" s="771"/>
      <c r="AV131" s="771"/>
      <c r="AW131" s="957" t="str">
        <f>IF(VLOOKUP($A131,'Data (new)'!$A:$T,14,0)="","",VLOOKUP($A131,'Data (new)'!$A:$T,14,0))</f>
        <v>Pinches</v>
      </c>
      <c r="AX131" s="959"/>
      <c r="AY131" s="771"/>
    </row>
    <row r="132" spans="1:51" ht="16.5" customHeight="1">
      <c r="A132" s="1038" t="s">
        <v>1834</v>
      </c>
      <c r="B132" s="1039" t="str">
        <f>IF(VLOOKUP($A132,'Data (new)'!$A:$T,2,0)="","",VLOOKUP($A132,'Data (new)'!$A:$T,2,0))</f>
        <v>AGP0157-G8</v>
      </c>
      <c r="C132" s="1715"/>
      <c r="D132" s="1733" t="str">
        <f>IF(VLOOKUP($A132,'Data (new)'!A:T,6,0)="","",HYPERLINK(VLOOKUP($A132,'Data (new)'!A:T,7,0), VLOOKUP($A132,'Data (new)'!A:T,6,0)))</f>
        <v>Fuze 2</v>
      </c>
      <c r="E132" s="1731" t="str">
        <f>IF(VLOOKUP($A132,'Data (new)'!$A:$T,10,0)="","",VLOOKUP($A132,'Data (new)'!$A:$T,10,0))</f>
        <v>M</v>
      </c>
      <c r="F132" s="1731">
        <f>IF(VLOOKUP($A132,'Data (new)'!$A:$T,11,0)="","",VLOOKUP($A132,'Data (new)'!$A:$T,11,0))</f>
        <v>1</v>
      </c>
      <c r="G132" s="1713" t="str">
        <f>IF(VLOOKUP($A132,'Data (new)'!$A:$T,14,0)="","",VLOOKUP($A132,'Data (new)'!$A:$T,14,0))</f>
        <v>Pinches</v>
      </c>
      <c r="H132" s="1040" t="str">
        <f>IF(VLOOKUP($A132,'Data (new)'!$A:$T,8,0)="","",VLOOKUP($A132,'Data (new)'!$A:$T,8,0))</f>
        <v>Dual texture</v>
      </c>
      <c r="I132" s="1040">
        <f>IF(VLOOKUP($A132,'Data (new)'!$A:$T,16,0)="","",VLOOKUP($A132,'Data (new)'!$A:$T,16,0))</f>
        <v>201</v>
      </c>
      <c r="J132" s="1101"/>
      <c r="K132" s="1102"/>
      <c r="L132" s="1102"/>
      <c r="M132" s="1102"/>
      <c r="N132" s="1102"/>
      <c r="O132" s="1102"/>
      <c r="P132" s="1102"/>
      <c r="Q132" s="1102"/>
      <c r="R132" s="1102"/>
      <c r="S132" s="1102"/>
      <c r="T132" s="1102"/>
      <c r="U132" s="1102"/>
      <c r="V132" s="1102"/>
      <c r="W132" s="1103"/>
      <c r="X132" s="1102"/>
      <c r="Y132" s="1102"/>
      <c r="Z132" s="1102"/>
      <c r="AA132" s="1102"/>
      <c r="AB132" s="1104"/>
      <c r="AC132" s="1041"/>
      <c r="AD132" s="1041" t="s">
        <v>2649</v>
      </c>
      <c r="AE132" s="1081">
        <f>IF(VLOOKUP($A132,'Data (new)'!$A:$T,12,0)="","",VLOOKUP($A132,'Data (new)'!$A:$T,12,0))</f>
        <v>2.2799999999999998</v>
      </c>
      <c r="AF132" s="1082" t="str">
        <f t="shared" si="17"/>
        <v/>
      </c>
      <c r="AG132" s="1083" t="str">
        <f t="shared" si="15"/>
        <v/>
      </c>
      <c r="AH132" s="1082" t="str">
        <f>IF(ISERROR('Agripp GRP Macros (EU, Asia) '!$AG132*(1-$H$4)),"",'Agripp GRP Macros (EU, Asia) '!$AG132*(1-$H$4))</f>
        <v/>
      </c>
      <c r="AI132" s="1084" t="str">
        <f t="shared" si="18"/>
        <v/>
      </c>
      <c r="AJ132" s="956"/>
      <c r="AK132" s="956"/>
      <c r="AL132" s="956"/>
      <c r="AM132" s="956"/>
      <c r="AN132" s="956"/>
      <c r="AO132" s="956"/>
      <c r="AP132" s="956"/>
      <c r="AQ132" s="957"/>
      <c r="AR132" s="957"/>
      <c r="AS132" s="958"/>
      <c r="AT132" s="771"/>
      <c r="AU132" s="771"/>
      <c r="AV132" s="771"/>
      <c r="AW132" s="957" t="str">
        <f>IF(VLOOKUP($A132,'Data (new)'!$A:$T,14,0)="","",VLOOKUP($A132,'Data (new)'!$A:$T,14,0))</f>
        <v>Pinches</v>
      </c>
      <c r="AX132" s="959"/>
      <c r="AY132" s="771"/>
    </row>
    <row r="133" spans="1:51" ht="16.5" customHeight="1">
      <c r="A133" s="1046" t="s">
        <v>1835</v>
      </c>
      <c r="B133" s="1047" t="str">
        <f>IF(VLOOKUP($A133,'Data (new)'!$A:$T,2,0)="","",VLOOKUP($A133,'Data (new)'!$A:$T,2,0))</f>
        <v>AGP0158-G7</v>
      </c>
      <c r="C133" s="1715"/>
      <c r="D133" s="1733" t="str">
        <f>IF(VLOOKUP($A133,'Data (new)'!A:T,6,0)="","",HYPERLINK(VLOOKUP($A133,'Data (new)'!A:T,7,0), VLOOKUP($A133,'Data (new)'!A:T,6,0)))</f>
        <v>Fuze 3</v>
      </c>
      <c r="E133" s="1731" t="str">
        <f>IF(VLOOKUP($A133,'Data (new)'!$A:$T,10,0)="","",VLOOKUP($A133,'Data (new)'!$A:$T,10,0))</f>
        <v>S</v>
      </c>
      <c r="F133" s="1731">
        <f>IF(VLOOKUP($A133,'Data (new)'!$A:$T,11,0)="","",VLOOKUP($A133,'Data (new)'!$A:$T,11,0))</f>
        <v>1</v>
      </c>
      <c r="G133" s="1712" t="str">
        <f>IF(VLOOKUP($A133,'Data (new)'!$A:$T,14,0)="","",VLOOKUP($A133,'Data (new)'!$A:$T,14,0))</f>
        <v>Pinches</v>
      </c>
      <c r="H133" s="1049" t="str">
        <f>IF(VLOOKUP($A133,'Data (new)'!$A:$T,8,0)="","",VLOOKUP($A133,'Data (new)'!$A:$T,8,0))</f>
        <v>Full friction</v>
      </c>
      <c r="I133" s="1050">
        <f>IF(VLOOKUP($A133,'Data (new)'!$A:$T,16,0)="","",VLOOKUP($A133,'Data (new)'!$A:$T,16,0))</f>
        <v>137</v>
      </c>
      <c r="J133" s="1097"/>
      <c r="K133" s="1098"/>
      <c r="L133" s="1098"/>
      <c r="M133" s="1098"/>
      <c r="N133" s="1098"/>
      <c r="O133" s="1098"/>
      <c r="P133" s="1098"/>
      <c r="Q133" s="1098"/>
      <c r="R133" s="1098"/>
      <c r="S133" s="1098"/>
      <c r="T133" s="1098"/>
      <c r="U133" s="1098"/>
      <c r="V133" s="1098"/>
      <c r="W133" s="1099"/>
      <c r="X133" s="1098"/>
      <c r="Y133" s="1098"/>
      <c r="Z133" s="1098"/>
      <c r="AA133" s="1098"/>
      <c r="AB133" s="1100"/>
      <c r="AC133" s="1033"/>
      <c r="AD133" s="1033"/>
      <c r="AE133" s="1085">
        <f>IF(VLOOKUP($A133,'Data (new)'!$A:$T,12,0)="","",VLOOKUP($A133,'Data (new)'!$A:$T,12,0))</f>
        <v>1.54</v>
      </c>
      <c r="AF133" s="1086" t="str">
        <f t="shared" si="17"/>
        <v/>
      </c>
      <c r="AG133" s="1087" t="str">
        <f t="shared" si="15"/>
        <v/>
      </c>
      <c r="AH133" s="1086" t="str">
        <f>IF(ISERROR('Agripp GRP Macros (EU, Asia) '!$AG133*(1-$H$4)),"",'Agripp GRP Macros (EU, Asia) '!$AG133*(1-$H$4))</f>
        <v/>
      </c>
      <c r="AI133" s="1088" t="str">
        <f t="shared" si="18"/>
        <v/>
      </c>
      <c r="AJ133" s="956"/>
      <c r="AK133" s="956"/>
      <c r="AL133" s="956"/>
      <c r="AM133" s="956"/>
      <c r="AN133" s="956"/>
      <c r="AO133" s="956"/>
      <c r="AP133" s="956"/>
      <c r="AQ133" s="957"/>
      <c r="AR133" s="957"/>
      <c r="AS133" s="958"/>
      <c r="AT133" s="771"/>
      <c r="AU133" s="771"/>
      <c r="AV133" s="771"/>
      <c r="AW133" s="957" t="str">
        <f>IF(VLOOKUP($A133,'Data (new)'!$A:$T,14,0)="","",VLOOKUP($A133,'Data (new)'!$A:$T,14,0))</f>
        <v>Pinches</v>
      </c>
      <c r="AX133" s="959"/>
      <c r="AY133" s="771"/>
    </row>
    <row r="134" spans="1:51" ht="16.5" customHeight="1">
      <c r="A134" s="1038" t="s">
        <v>1836</v>
      </c>
      <c r="B134" s="1039" t="str">
        <f>IF(VLOOKUP($A134,'Data (new)'!$A:$T,2,0)="","",VLOOKUP($A134,'Data (new)'!$A:$T,2,0))</f>
        <v>AGP0158-G8</v>
      </c>
      <c r="C134" s="1715"/>
      <c r="D134" s="1733" t="str">
        <f>IF(VLOOKUP($A134,'Data (new)'!A:T,6,0)="","",HYPERLINK(VLOOKUP($A134,'Data (new)'!A:T,7,0), VLOOKUP($A134,'Data (new)'!A:T,6,0)))</f>
        <v>Fuze 3</v>
      </c>
      <c r="E134" s="1731" t="str">
        <f>IF(VLOOKUP($A134,'Data (new)'!$A:$T,10,0)="","",VLOOKUP($A134,'Data (new)'!$A:$T,10,0))</f>
        <v>S</v>
      </c>
      <c r="F134" s="1731">
        <f>IF(VLOOKUP($A134,'Data (new)'!$A:$T,11,0)="","",VLOOKUP($A134,'Data (new)'!$A:$T,11,0))</f>
        <v>1</v>
      </c>
      <c r="G134" s="1713" t="str">
        <f>IF(VLOOKUP($A134,'Data (new)'!$A:$T,14,0)="","",VLOOKUP($A134,'Data (new)'!$A:$T,14,0))</f>
        <v>Pinches</v>
      </c>
      <c r="H134" s="1040" t="str">
        <f>IF(VLOOKUP($A134,'Data (new)'!$A:$T,8,0)="","",VLOOKUP($A134,'Data (new)'!$A:$T,8,0))</f>
        <v>Dual texture</v>
      </c>
      <c r="I134" s="1040">
        <f>IF(VLOOKUP($A134,'Data (new)'!$A:$T,16,0)="","",VLOOKUP($A134,'Data (new)'!$A:$T,16,0))</f>
        <v>157</v>
      </c>
      <c r="J134" s="1101"/>
      <c r="K134" s="1102"/>
      <c r="L134" s="1102"/>
      <c r="M134" s="1102"/>
      <c r="N134" s="1102"/>
      <c r="O134" s="1102"/>
      <c r="P134" s="1102"/>
      <c r="Q134" s="1102"/>
      <c r="R134" s="1102"/>
      <c r="S134" s="1102"/>
      <c r="T134" s="1102"/>
      <c r="U134" s="1102"/>
      <c r="V134" s="1102"/>
      <c r="W134" s="1103"/>
      <c r="X134" s="1102"/>
      <c r="Y134" s="1102"/>
      <c r="Z134" s="1102"/>
      <c r="AA134" s="1102"/>
      <c r="AB134" s="1104"/>
      <c r="AC134" s="1041"/>
      <c r="AD134" s="1041" t="s">
        <v>2649</v>
      </c>
      <c r="AE134" s="1081">
        <f>IF(VLOOKUP($A134,'Data (new)'!$A:$T,12,0)="","",VLOOKUP($A134,'Data (new)'!$A:$T,12,0))</f>
        <v>1.54</v>
      </c>
      <c r="AF134" s="1082" t="str">
        <f t="shared" si="17"/>
        <v/>
      </c>
      <c r="AG134" s="1083" t="str">
        <f t="shared" si="15"/>
        <v/>
      </c>
      <c r="AH134" s="1082" t="str">
        <f>IF(ISERROR('Agripp GRP Macros (EU, Asia) '!$AG134*(1-$H$4)),"",'Agripp GRP Macros (EU, Asia) '!$AG134*(1-$H$4))</f>
        <v/>
      </c>
      <c r="AI134" s="1084" t="str">
        <f t="shared" si="18"/>
        <v/>
      </c>
      <c r="AJ134" s="956"/>
      <c r="AK134" s="956"/>
      <c r="AL134" s="956"/>
      <c r="AM134" s="956"/>
      <c r="AN134" s="956"/>
      <c r="AO134" s="956"/>
      <c r="AP134" s="956"/>
      <c r="AQ134" s="957"/>
      <c r="AR134" s="957"/>
      <c r="AS134" s="958"/>
      <c r="AT134" s="771"/>
      <c r="AU134" s="771"/>
      <c r="AV134" s="771"/>
      <c r="AW134" s="957" t="str">
        <f>IF(VLOOKUP($A134,'Data (new)'!$A:$T,14,0)="","",VLOOKUP($A134,'Data (new)'!$A:$T,14,0))</f>
        <v>Pinches</v>
      </c>
      <c r="AX134" s="959"/>
      <c r="AY134" s="771"/>
    </row>
    <row r="135" spans="1:51" ht="16.2" customHeight="1">
      <c r="A135" s="1046" t="s">
        <v>1837</v>
      </c>
      <c r="B135" s="1047" t="str">
        <f>IF(VLOOKUP($A135,'Data (new)'!$A:$T,2,0)="","",VLOOKUP($A135,'Data (new)'!$A:$T,2,0))</f>
        <v>AGP0204-G7</v>
      </c>
      <c r="C135" s="1715"/>
      <c r="D135" s="1733" t="str">
        <f>IF(VLOOKUP($A135,'Data (new)'!A:T,6,0)="","",HYPERLINK(VLOOKUP($A135,'Data (new)'!A:T,7,0), VLOOKUP($A135,'Data (new)'!A:T,6,0)))</f>
        <v xml:space="preserve">Fuze 4 </v>
      </c>
      <c r="E135" s="1731" t="str">
        <f>IF(VLOOKUP($A135,'Data (new)'!$A:$T,10,0)="","",VLOOKUP($A135,'Data (new)'!$A:$T,10,0))</f>
        <v>L</v>
      </c>
      <c r="F135" s="1731">
        <f>IF(VLOOKUP($A135,'Data (new)'!$A:$T,11,0)="","",VLOOKUP($A135,'Data (new)'!$A:$T,11,0))</f>
        <v>1</v>
      </c>
      <c r="G135" s="1712" t="str">
        <f>IF(VLOOKUP($A135,'Data (new)'!$A:$T,14,0)="","",VLOOKUP($A135,'Data (new)'!$A:$T,14,0))</f>
        <v>Pinches</v>
      </c>
      <c r="H135" s="1049" t="str">
        <f>IF(VLOOKUP($A135,'Data (new)'!$A:$T,8,0)="","",VLOOKUP($A135,'Data (new)'!$A:$T,8,0))</f>
        <v>Full friction</v>
      </c>
      <c r="I135" s="1050">
        <f>IF(VLOOKUP($A135,'Data (new)'!$A:$T,16,0)="","",VLOOKUP($A135,'Data (new)'!$A:$T,16,0))</f>
        <v>190</v>
      </c>
      <c r="J135" s="1097"/>
      <c r="K135" s="1098"/>
      <c r="L135" s="1098"/>
      <c r="M135" s="1098"/>
      <c r="N135" s="1098"/>
      <c r="O135" s="1098"/>
      <c r="P135" s="1098"/>
      <c r="Q135" s="1098"/>
      <c r="R135" s="1098"/>
      <c r="S135" s="1098"/>
      <c r="T135" s="1098"/>
      <c r="U135" s="1098"/>
      <c r="V135" s="1098"/>
      <c r="W135" s="1099"/>
      <c r="X135" s="1098"/>
      <c r="Y135" s="1098"/>
      <c r="Z135" s="1098"/>
      <c r="AA135" s="1098"/>
      <c r="AB135" s="1100"/>
      <c r="AC135" s="1033"/>
      <c r="AD135" s="1033"/>
      <c r="AE135" s="1085">
        <f>IF(VLOOKUP($A135,'Data (new)'!$A:$T,12,0)="","",VLOOKUP($A135,'Data (new)'!$A:$T,12,0))</f>
        <v>2.35</v>
      </c>
      <c r="AF135" s="1086" t="str">
        <f t="shared" si="17"/>
        <v/>
      </c>
      <c r="AG135" s="1087" t="str">
        <f t="shared" si="15"/>
        <v/>
      </c>
      <c r="AH135" s="1086" t="str">
        <f>IF(ISERROR('Agripp GRP Macros (EU, Asia) '!$AG135*(1-$H$4)),"",'Agripp GRP Macros (EU, Asia) '!$AG135*(1-$H$4))</f>
        <v/>
      </c>
      <c r="AI135" s="1088" t="str">
        <f t="shared" si="18"/>
        <v/>
      </c>
      <c r="AJ135" s="956"/>
      <c r="AK135" s="956"/>
      <c r="AL135" s="956"/>
      <c r="AM135" s="956"/>
      <c r="AN135" s="956"/>
      <c r="AO135" s="956"/>
      <c r="AP135" s="956"/>
      <c r="AQ135" s="957"/>
      <c r="AR135" s="957"/>
      <c r="AS135" s="958"/>
      <c r="AT135" s="771"/>
      <c r="AU135" s="771"/>
      <c r="AV135" s="771"/>
      <c r="AW135" s="957" t="str">
        <f>IF(VLOOKUP($A135,'Data (new)'!$A:$T,14,0)="","",VLOOKUP($A135,'Data (new)'!$A:$T,14,0))</f>
        <v>Pinches</v>
      </c>
      <c r="AX135" s="959"/>
      <c r="AY135" s="771"/>
    </row>
    <row r="136" spans="1:51" ht="16.5" customHeight="1">
      <c r="A136" s="1038" t="s">
        <v>1838</v>
      </c>
      <c r="B136" s="1039" t="str">
        <f>IF(VLOOKUP($A136,'Data (new)'!$A:$T,2,0)="","",VLOOKUP($A136,'Data (new)'!$A:$T,2,0))</f>
        <v>AGP0204-G8</v>
      </c>
      <c r="C136" s="1715"/>
      <c r="D136" s="1733" t="str">
        <f>IF(VLOOKUP($A136,'Data (new)'!A:T,6,0)="","",HYPERLINK(VLOOKUP($A136,'Data (new)'!A:T,7,0), VLOOKUP($A136,'Data (new)'!A:T,6,0)))</f>
        <v xml:space="preserve">Fuze 4 </v>
      </c>
      <c r="E136" s="1731" t="str">
        <f>IF(VLOOKUP($A136,'Data (new)'!$A:$T,10,0)="","",VLOOKUP($A136,'Data (new)'!$A:$T,10,0))</f>
        <v>L</v>
      </c>
      <c r="F136" s="1731">
        <f>IF(VLOOKUP($A136,'Data (new)'!$A:$T,11,0)="","",VLOOKUP($A136,'Data (new)'!$A:$T,11,0))</f>
        <v>1</v>
      </c>
      <c r="G136" s="1713" t="str">
        <f>IF(VLOOKUP($A136,'Data (new)'!$A:$T,14,0)="","",VLOOKUP($A136,'Data (new)'!$A:$T,14,0))</f>
        <v>Pinches</v>
      </c>
      <c r="H136" s="1040" t="str">
        <f>IF(VLOOKUP($A136,'Data (new)'!$A:$T,8,0)="","",VLOOKUP($A136,'Data (new)'!$A:$T,8,0))</f>
        <v>Dual texture</v>
      </c>
      <c r="I136" s="1040">
        <f>IF(VLOOKUP($A136,'Data (new)'!$A:$T,16,0)="","",VLOOKUP($A136,'Data (new)'!$A:$T,16,0))</f>
        <v>224</v>
      </c>
      <c r="J136" s="1101"/>
      <c r="K136" s="1102"/>
      <c r="L136" s="1102"/>
      <c r="M136" s="1102"/>
      <c r="N136" s="1102"/>
      <c r="O136" s="1102"/>
      <c r="P136" s="1102"/>
      <c r="Q136" s="1102"/>
      <c r="R136" s="1102"/>
      <c r="S136" s="1102"/>
      <c r="T136" s="1102"/>
      <c r="U136" s="1102"/>
      <c r="V136" s="1102"/>
      <c r="W136" s="1103"/>
      <c r="X136" s="1102"/>
      <c r="Y136" s="1102"/>
      <c r="Z136" s="1102"/>
      <c r="AA136" s="1102"/>
      <c r="AB136" s="1104"/>
      <c r="AC136" s="1041"/>
      <c r="AD136" s="1041" t="s">
        <v>2649</v>
      </c>
      <c r="AE136" s="1081">
        <f>IF(VLOOKUP($A136,'Data (new)'!$A:$T,12,0)="","",VLOOKUP($A136,'Data (new)'!$A:$T,12,0))</f>
        <v>2.35</v>
      </c>
      <c r="AF136" s="1082" t="str">
        <f t="shared" si="17"/>
        <v/>
      </c>
      <c r="AG136" s="1083" t="str">
        <f t="shared" si="15"/>
        <v/>
      </c>
      <c r="AH136" s="1082" t="str">
        <f>IF(ISERROR('Agripp GRP Macros (EU, Asia) '!$AG136*(1-$H$4)),"",'Agripp GRP Macros (EU, Asia) '!$AG136*(1-$H$4))</f>
        <v/>
      </c>
      <c r="AI136" s="1084" t="str">
        <f t="shared" si="18"/>
        <v/>
      </c>
      <c r="AJ136" s="956"/>
      <c r="AK136" s="956"/>
      <c r="AL136" s="956"/>
      <c r="AM136" s="956"/>
      <c r="AN136" s="956"/>
      <c r="AO136" s="956"/>
      <c r="AP136" s="956"/>
      <c r="AQ136" s="957"/>
      <c r="AR136" s="957"/>
      <c r="AS136" s="958"/>
      <c r="AT136" s="771"/>
      <c r="AU136" s="771"/>
      <c r="AV136" s="771"/>
      <c r="AW136" s="957" t="str">
        <f>IF(VLOOKUP($A136,'Data (new)'!$A:$T,14,0)="","",VLOOKUP($A136,'Data (new)'!$A:$T,14,0))</f>
        <v>Pinches</v>
      </c>
      <c r="AX136" s="959"/>
      <c r="AY136" s="771"/>
    </row>
    <row r="137" spans="1:51" ht="16.5" customHeight="1">
      <c r="A137" s="1046" t="s">
        <v>1839</v>
      </c>
      <c r="B137" s="1047" t="str">
        <f>IF(VLOOKUP($A137,'Data (new)'!$A:$T,2,0)="","",VLOOKUP($A137,'Data (new)'!$A:$T,2,0))</f>
        <v>AGP0205-G7</v>
      </c>
      <c r="C137" s="1715"/>
      <c r="D137" s="1733" t="str">
        <f>IF(VLOOKUP($A137,'Data (new)'!A:T,6,0)="","",HYPERLINK(VLOOKUP($A137,'Data (new)'!A:T,7,0), VLOOKUP($A137,'Data (new)'!A:T,6,0)))</f>
        <v xml:space="preserve">Fuze 5 </v>
      </c>
      <c r="E137" s="1731" t="str">
        <f>IF(VLOOKUP($A137,'Data (new)'!$A:$T,10,0)="","",VLOOKUP($A137,'Data (new)'!$A:$T,10,0))</f>
        <v>L</v>
      </c>
      <c r="F137" s="1731">
        <f>IF(VLOOKUP($A137,'Data (new)'!$A:$T,11,0)="","",VLOOKUP($A137,'Data (new)'!$A:$T,11,0))</f>
        <v>1</v>
      </c>
      <c r="G137" s="1712" t="str">
        <f>IF(VLOOKUP($A137,'Data (new)'!$A:$T,14,0)="","",VLOOKUP($A137,'Data (new)'!$A:$T,14,0))</f>
        <v>Pinches</v>
      </c>
      <c r="H137" s="1049" t="str">
        <f>IF(VLOOKUP($A137,'Data (new)'!$A:$T,8,0)="","",VLOOKUP($A137,'Data (new)'!$A:$T,8,0))</f>
        <v>Full friction</v>
      </c>
      <c r="I137" s="1050">
        <f>IF(VLOOKUP($A137,'Data (new)'!$A:$T,16,0)="","",VLOOKUP($A137,'Data (new)'!$A:$T,16,0))</f>
        <v>226</v>
      </c>
      <c r="J137" s="1097"/>
      <c r="K137" s="1098"/>
      <c r="L137" s="1098"/>
      <c r="M137" s="1098"/>
      <c r="N137" s="1098"/>
      <c r="O137" s="1098"/>
      <c r="P137" s="1098"/>
      <c r="Q137" s="1098"/>
      <c r="R137" s="1098"/>
      <c r="S137" s="1098"/>
      <c r="T137" s="1098"/>
      <c r="U137" s="1098"/>
      <c r="V137" s="1098"/>
      <c r="W137" s="1099"/>
      <c r="X137" s="1098"/>
      <c r="Y137" s="1098"/>
      <c r="Z137" s="1098"/>
      <c r="AA137" s="1098"/>
      <c r="AB137" s="1100"/>
      <c r="AC137" s="1033"/>
      <c r="AD137" s="1033"/>
      <c r="AE137" s="1085">
        <f>IF(VLOOKUP($A137,'Data (new)'!$A:$T,12,0)="","",VLOOKUP($A137,'Data (new)'!$A:$T,12,0))</f>
        <v>2.97</v>
      </c>
      <c r="AF137" s="1086" t="str">
        <f t="shared" si="17"/>
        <v/>
      </c>
      <c r="AG137" s="1087" t="str">
        <f t="shared" si="15"/>
        <v/>
      </c>
      <c r="AH137" s="1086" t="str">
        <f>IF(ISERROR('Agripp GRP Macros (EU, Asia) '!$AG137*(1-$H$4)),"",'Agripp GRP Macros (EU, Asia) '!$AG137*(1-$H$4))</f>
        <v/>
      </c>
      <c r="AI137" s="1088" t="str">
        <f t="shared" si="18"/>
        <v/>
      </c>
      <c r="AJ137" s="956"/>
      <c r="AK137" s="956"/>
      <c r="AL137" s="956"/>
      <c r="AM137" s="956"/>
      <c r="AN137" s="956"/>
      <c r="AO137" s="956"/>
      <c r="AP137" s="956"/>
      <c r="AQ137" s="957"/>
      <c r="AR137" s="957"/>
      <c r="AS137" s="957"/>
      <c r="AT137" s="957"/>
      <c r="AU137" s="957"/>
      <c r="AV137" s="957"/>
      <c r="AW137" s="957" t="str">
        <f>IF(VLOOKUP($A137,'Data (new)'!$A:$T,14,0)="","",VLOOKUP($A137,'Data (new)'!$A:$T,14,0))</f>
        <v>Pinches</v>
      </c>
      <c r="AY137" s="771"/>
    </row>
    <row r="138" spans="1:51" ht="16.5" customHeight="1">
      <c r="A138" s="1038" t="s">
        <v>1840</v>
      </c>
      <c r="B138" s="1039" t="str">
        <f>IF(VLOOKUP($A138,'Data (new)'!$A:$T,2,0)="","",VLOOKUP($A138,'Data (new)'!$A:$T,2,0))</f>
        <v>AGP0205-G8</v>
      </c>
      <c r="C138" s="1715"/>
      <c r="D138" s="1733" t="str">
        <f>IF(VLOOKUP($A138,'Data (new)'!A:T,6,0)="","",HYPERLINK(VLOOKUP($A138,'Data (new)'!A:T,7,0), VLOOKUP($A138,'Data (new)'!A:T,6,0)))</f>
        <v xml:space="preserve">Fuze 5 </v>
      </c>
      <c r="E138" s="1731" t="str">
        <f>IF(VLOOKUP($A138,'Data (new)'!$A:$T,10,0)="","",VLOOKUP($A138,'Data (new)'!$A:$T,10,0))</f>
        <v>L</v>
      </c>
      <c r="F138" s="1731">
        <f>IF(VLOOKUP($A138,'Data (new)'!$A:$T,11,0)="","",VLOOKUP($A138,'Data (new)'!$A:$T,11,0))</f>
        <v>1</v>
      </c>
      <c r="G138" s="1713" t="str">
        <f>IF(VLOOKUP($A138,'Data (new)'!$A:$T,14,0)="","",VLOOKUP($A138,'Data (new)'!$A:$T,14,0))</f>
        <v>Pinches</v>
      </c>
      <c r="H138" s="1040" t="str">
        <f>IF(VLOOKUP($A138,'Data (new)'!$A:$T,8,0)="","",VLOOKUP($A138,'Data (new)'!$A:$T,8,0))</f>
        <v>Dual texture</v>
      </c>
      <c r="I138" s="1040">
        <f>IF(VLOOKUP($A138,'Data (new)'!$A:$T,16,0)="","",VLOOKUP($A138,'Data (new)'!$A:$T,16,0))</f>
        <v>265</v>
      </c>
      <c r="J138" s="1101"/>
      <c r="K138" s="1102"/>
      <c r="L138" s="1102"/>
      <c r="M138" s="1102"/>
      <c r="N138" s="1102"/>
      <c r="O138" s="1102"/>
      <c r="P138" s="1102"/>
      <c r="Q138" s="1102"/>
      <c r="R138" s="1102"/>
      <c r="S138" s="1102"/>
      <c r="T138" s="1102"/>
      <c r="U138" s="1102"/>
      <c r="V138" s="1102"/>
      <c r="W138" s="1103"/>
      <c r="X138" s="1102"/>
      <c r="Y138" s="1102"/>
      <c r="Z138" s="1102"/>
      <c r="AA138" s="1102"/>
      <c r="AB138" s="1104"/>
      <c r="AC138" s="1041"/>
      <c r="AD138" s="1041" t="s">
        <v>2649</v>
      </c>
      <c r="AE138" s="1081">
        <f>IF(VLOOKUP($A138,'Data (new)'!$A:$T,12,0)="","",VLOOKUP($A138,'Data (new)'!$A:$T,12,0))</f>
        <v>2.97</v>
      </c>
      <c r="AF138" s="1082" t="str">
        <f t="shared" si="17"/>
        <v/>
      </c>
      <c r="AG138" s="1083" t="str">
        <f t="shared" si="15"/>
        <v/>
      </c>
      <c r="AH138" s="1082" t="str">
        <f>IF(ISERROR('Agripp GRP Macros (EU, Asia) '!$AG138*(1-$H$4)),"",'Agripp GRP Macros (EU, Asia) '!$AG138*(1-$H$4))</f>
        <v/>
      </c>
      <c r="AI138" s="1084" t="str">
        <f t="shared" si="18"/>
        <v/>
      </c>
      <c r="AJ138" s="956"/>
      <c r="AK138" s="956"/>
      <c r="AL138" s="956"/>
      <c r="AM138" s="956"/>
      <c r="AN138" s="956"/>
      <c r="AO138" s="956"/>
      <c r="AP138" s="956"/>
      <c r="AQ138" s="957"/>
      <c r="AR138" s="957"/>
      <c r="AS138" s="957"/>
      <c r="AT138" s="957"/>
      <c r="AU138" s="957"/>
      <c r="AV138" s="957"/>
      <c r="AW138" s="957" t="str">
        <f>IF(VLOOKUP($A138,'Data (new)'!$A:$T,14,0)="","",VLOOKUP($A138,'Data (new)'!$A:$T,14,0))</f>
        <v>Pinches</v>
      </c>
      <c r="AY138" s="771"/>
    </row>
    <row r="139" spans="1:51" ht="16.5" customHeight="1">
      <c r="A139" s="1046" t="s">
        <v>1841</v>
      </c>
      <c r="B139" s="1047" t="str">
        <f>IF(VLOOKUP($A139,'Data (new)'!$A:$T,2,0)="","",VLOOKUP($A139,'Data (new)'!$A:$T,2,0))</f>
        <v>AGP0144-G7</v>
      </c>
      <c r="C139" s="1715"/>
      <c r="D139" s="1733" t="str">
        <f>IF(VLOOKUP($A139,'Data (new)'!A:T,6,0)="","",HYPERLINK(VLOOKUP($A139,'Data (new)'!A:T,7,0), VLOOKUP($A139,'Data (new)'!A:T,6,0)))</f>
        <v>Orbital 1</v>
      </c>
      <c r="E139" s="1731" t="str">
        <f>IF(VLOOKUP($A139,'Data (new)'!$A:$T,10,0)="","",VLOOKUP($A139,'Data (new)'!$A:$T,10,0))</f>
        <v>S</v>
      </c>
      <c r="F139" s="1731">
        <f>IF(VLOOKUP($A139,'Data (new)'!$A:$T,11,0)="","",VLOOKUP($A139,'Data (new)'!$A:$T,11,0))</f>
        <v>1</v>
      </c>
      <c r="G139" s="1712" t="str">
        <f>IF(VLOOKUP($A139,'Data (new)'!$A:$T,14,0)="","",VLOOKUP($A139,'Data (new)'!$A:$T,14,0))</f>
        <v>Slopers</v>
      </c>
      <c r="H139" s="1049" t="str">
        <f>IF(VLOOKUP($A139,'Data (new)'!$A:$T,8,0)="","",VLOOKUP($A139,'Data (new)'!$A:$T,8,0))</f>
        <v>Full friction</v>
      </c>
      <c r="I139" s="1050">
        <f>IF(VLOOKUP($A139,'Data (new)'!$A:$T,16,0)="","",VLOOKUP($A139,'Data (new)'!$A:$T,16,0))</f>
        <v>107</v>
      </c>
      <c r="J139" s="1097"/>
      <c r="K139" s="1098"/>
      <c r="L139" s="1098"/>
      <c r="M139" s="1098"/>
      <c r="N139" s="1098"/>
      <c r="O139" s="1098"/>
      <c r="P139" s="1098"/>
      <c r="Q139" s="1098"/>
      <c r="R139" s="1098"/>
      <c r="S139" s="1098"/>
      <c r="T139" s="1098"/>
      <c r="U139" s="1098"/>
      <c r="V139" s="1098"/>
      <c r="W139" s="1099"/>
      <c r="X139" s="1098"/>
      <c r="Y139" s="1098"/>
      <c r="Z139" s="1098"/>
      <c r="AA139" s="1098"/>
      <c r="AB139" s="1100"/>
      <c r="AC139" s="1033"/>
      <c r="AD139" s="1033"/>
      <c r="AE139" s="1085">
        <f>IF(VLOOKUP($A139,'Data (new)'!$A:$T,12,0)="","",VLOOKUP($A139,'Data (new)'!$A:$T,12,0))</f>
        <v>1.03</v>
      </c>
      <c r="AF139" s="1086" t="str">
        <f t="shared" si="17"/>
        <v/>
      </c>
      <c r="AG139" s="1087" t="str">
        <f t="shared" si="15"/>
        <v/>
      </c>
      <c r="AH139" s="1086" t="str">
        <f>IF(ISERROR('Agripp GRP Macros (EU, Asia) '!$AG139*(1-$H$4)),"",'Agripp GRP Macros (EU, Asia) '!$AG139*(1-$H$4))</f>
        <v/>
      </c>
      <c r="AI139" s="1088" t="str">
        <f t="shared" si="18"/>
        <v/>
      </c>
      <c r="AJ139" s="956"/>
      <c r="AK139" s="956"/>
      <c r="AL139" s="956"/>
      <c r="AM139" s="956"/>
      <c r="AN139" s="956"/>
      <c r="AO139" s="956"/>
      <c r="AP139" s="956"/>
      <c r="AQ139" s="957"/>
      <c r="AR139" s="957"/>
      <c r="AS139" s="957"/>
      <c r="AT139" s="957"/>
      <c r="AU139" s="957"/>
      <c r="AV139" s="957"/>
      <c r="AW139" s="957" t="str">
        <f>IF(VLOOKUP($A139,'Data (new)'!$A:$T,14,0)="","",VLOOKUP($A139,'Data (new)'!$A:$T,14,0))</f>
        <v>Slopers</v>
      </c>
      <c r="AY139" s="771"/>
    </row>
    <row r="140" spans="1:51" ht="16.5" customHeight="1">
      <c r="A140" s="1038" t="s">
        <v>1842</v>
      </c>
      <c r="B140" s="1039" t="str">
        <f>IF(VLOOKUP($A140,'Data (new)'!$A:$T,2,0)="","",VLOOKUP($A140,'Data (new)'!$A:$T,2,0))</f>
        <v>AGP0144-G8</v>
      </c>
      <c r="C140" s="1715"/>
      <c r="D140" s="1733" t="str">
        <f>IF(VLOOKUP($A140,'Data (new)'!A:T,6,0)="","",HYPERLINK(VLOOKUP($A140,'Data (new)'!A:T,7,0), VLOOKUP($A140,'Data (new)'!A:T,6,0)))</f>
        <v>Orbital 1</v>
      </c>
      <c r="E140" s="1731" t="str">
        <f>IF(VLOOKUP($A140,'Data (new)'!$A:$T,10,0)="","",VLOOKUP($A140,'Data (new)'!$A:$T,10,0))</f>
        <v>S</v>
      </c>
      <c r="F140" s="1731">
        <f>IF(VLOOKUP($A140,'Data (new)'!$A:$T,11,0)="","",VLOOKUP($A140,'Data (new)'!$A:$T,11,0))</f>
        <v>1</v>
      </c>
      <c r="G140" s="1713" t="str">
        <f>IF(VLOOKUP($A140,'Data (new)'!$A:$T,14,0)="","",VLOOKUP($A140,'Data (new)'!$A:$T,14,0))</f>
        <v>Slopers</v>
      </c>
      <c r="H140" s="1040" t="str">
        <f>IF(VLOOKUP($A140,'Data (new)'!$A:$T,8,0)="","",VLOOKUP($A140,'Data (new)'!$A:$T,8,0))</f>
        <v>Dual texture</v>
      </c>
      <c r="I140" s="1040">
        <f>IF(VLOOKUP($A140,'Data (new)'!$A:$T,16,0)="","",VLOOKUP($A140,'Data (new)'!$A:$T,16,0))</f>
        <v>123</v>
      </c>
      <c r="J140" s="1101"/>
      <c r="K140" s="1102"/>
      <c r="L140" s="1102"/>
      <c r="M140" s="1102"/>
      <c r="N140" s="1102"/>
      <c r="O140" s="1102"/>
      <c r="P140" s="1102"/>
      <c r="Q140" s="1102"/>
      <c r="R140" s="1102"/>
      <c r="S140" s="1102"/>
      <c r="T140" s="1102"/>
      <c r="U140" s="1102"/>
      <c r="V140" s="1102"/>
      <c r="W140" s="1103"/>
      <c r="X140" s="1102"/>
      <c r="Y140" s="1102"/>
      <c r="Z140" s="1102"/>
      <c r="AA140" s="1102"/>
      <c r="AB140" s="1104"/>
      <c r="AC140" s="1041"/>
      <c r="AD140" s="1041" t="s">
        <v>2649</v>
      </c>
      <c r="AE140" s="1081">
        <f>IF(VLOOKUP($A140,'Data (new)'!$A:$T,12,0)="","",VLOOKUP($A140,'Data (new)'!$A:$T,12,0))</f>
        <v>1.03</v>
      </c>
      <c r="AF140" s="1082" t="str">
        <f t="shared" si="17"/>
        <v/>
      </c>
      <c r="AG140" s="1083" t="str">
        <f t="shared" si="15"/>
        <v/>
      </c>
      <c r="AH140" s="1082" t="str">
        <f>IF(ISERROR('Agripp GRP Macros (EU, Asia) '!$AG140*(1-$H$4)),"",'Agripp GRP Macros (EU, Asia) '!$AG140*(1-$H$4))</f>
        <v/>
      </c>
      <c r="AI140" s="1084" t="str">
        <f t="shared" si="18"/>
        <v/>
      </c>
      <c r="AJ140" s="956"/>
      <c r="AK140" s="956"/>
      <c r="AL140" s="956"/>
      <c r="AM140" s="956"/>
      <c r="AN140" s="956"/>
      <c r="AO140" s="956"/>
      <c r="AP140" s="956"/>
      <c r="AQ140" s="957"/>
      <c r="AR140" s="957"/>
      <c r="AS140" s="957"/>
      <c r="AT140" s="957"/>
      <c r="AU140" s="957"/>
      <c r="AV140" s="957"/>
      <c r="AW140" s="957" t="str">
        <f>IF(VLOOKUP($A140,'Data (new)'!$A:$T,14,0)="","",VLOOKUP($A140,'Data (new)'!$A:$T,14,0))</f>
        <v>Slopers</v>
      </c>
      <c r="AY140" s="771"/>
    </row>
    <row r="141" spans="1:51" ht="16.5" customHeight="1">
      <c r="A141" s="1046" t="s">
        <v>1843</v>
      </c>
      <c r="B141" s="1047" t="str">
        <f>IF(VLOOKUP($A141,'Data (new)'!$A:$T,2,0)="","",VLOOKUP($A141,'Data (new)'!$A:$T,2,0))</f>
        <v>AGP0145-G7</v>
      </c>
      <c r="C141" s="1715"/>
      <c r="D141" s="1733" t="str">
        <f>IF(VLOOKUP($A141,'Data (new)'!A:T,6,0)="","",HYPERLINK(VLOOKUP($A141,'Data (new)'!A:T,7,0), VLOOKUP($A141,'Data (new)'!A:T,6,0)))</f>
        <v>Orbital 2</v>
      </c>
      <c r="E141" s="1731" t="str">
        <f>IF(VLOOKUP($A141,'Data (new)'!$A:$T,10,0)="","",VLOOKUP($A141,'Data (new)'!$A:$T,10,0))</f>
        <v>S</v>
      </c>
      <c r="F141" s="1731">
        <f>IF(VLOOKUP($A141,'Data (new)'!$A:$T,11,0)="","",VLOOKUP($A141,'Data (new)'!$A:$T,11,0))</f>
        <v>1</v>
      </c>
      <c r="G141" s="1712" t="str">
        <f>IF(VLOOKUP($A141,'Data (new)'!$A:$T,14,0)="","",VLOOKUP($A141,'Data (new)'!$A:$T,14,0))</f>
        <v>Slopers</v>
      </c>
      <c r="H141" s="1049" t="str">
        <f>IF(VLOOKUP($A141,'Data (new)'!$A:$T,8,0)="","",VLOOKUP($A141,'Data (new)'!$A:$T,8,0))</f>
        <v>Full friction</v>
      </c>
      <c r="I141" s="1050">
        <f>IF(VLOOKUP($A141,'Data (new)'!$A:$T,16,0)="","",VLOOKUP($A141,'Data (new)'!$A:$T,16,0))</f>
        <v>112</v>
      </c>
      <c r="J141" s="1097"/>
      <c r="K141" s="1098"/>
      <c r="L141" s="1098"/>
      <c r="M141" s="1098"/>
      <c r="N141" s="1098"/>
      <c r="O141" s="1098"/>
      <c r="P141" s="1098"/>
      <c r="Q141" s="1098"/>
      <c r="R141" s="1098"/>
      <c r="S141" s="1098"/>
      <c r="T141" s="1098"/>
      <c r="U141" s="1098"/>
      <c r="V141" s="1098"/>
      <c r="W141" s="1099"/>
      <c r="X141" s="1098"/>
      <c r="Y141" s="1098"/>
      <c r="Z141" s="1098"/>
      <c r="AA141" s="1098"/>
      <c r="AB141" s="1100"/>
      <c r="AC141" s="1033"/>
      <c r="AD141" s="1033"/>
      <c r="AE141" s="1085">
        <f>IF(VLOOKUP($A141,'Data (new)'!$A:$T,12,0)="","",VLOOKUP($A141,'Data (new)'!$A:$T,12,0))</f>
        <v>1.19</v>
      </c>
      <c r="AF141" s="1086" t="str">
        <f t="shared" si="17"/>
        <v/>
      </c>
      <c r="AG141" s="1087" t="str">
        <f t="shared" si="15"/>
        <v/>
      </c>
      <c r="AH141" s="1086" t="str">
        <f>IF(ISERROR('Agripp GRP Macros (EU, Asia) '!$AG141*(1-$H$4)),"",'Agripp GRP Macros (EU, Asia) '!$AG141*(1-$H$4))</f>
        <v/>
      </c>
      <c r="AI141" s="1088" t="str">
        <f t="shared" si="18"/>
        <v/>
      </c>
      <c r="AJ141" s="956"/>
      <c r="AK141" s="956"/>
      <c r="AL141" s="956"/>
      <c r="AM141" s="956"/>
      <c r="AN141" s="956"/>
      <c r="AO141" s="956"/>
      <c r="AP141" s="956"/>
      <c r="AQ141" s="957"/>
      <c r="AR141" s="957"/>
      <c r="AS141" s="958"/>
      <c r="AT141" s="771"/>
      <c r="AU141" s="771"/>
      <c r="AV141" s="771"/>
      <c r="AW141" s="957" t="str">
        <f>IF(VLOOKUP($A141,'Data (new)'!$A:$T,14,0)="","",VLOOKUP($A141,'Data (new)'!$A:$T,14,0))</f>
        <v>Slopers</v>
      </c>
      <c r="AX141" s="959"/>
      <c r="AY141" s="771"/>
    </row>
    <row r="142" spans="1:51" ht="16.5" customHeight="1">
      <c r="A142" s="1038" t="s">
        <v>1844</v>
      </c>
      <c r="B142" s="1039" t="str">
        <f>IF(VLOOKUP($A142,'Data (new)'!$A:$T,2,0)="","",VLOOKUP($A142,'Data (new)'!$A:$T,2,0))</f>
        <v>AGP0145-G8</v>
      </c>
      <c r="C142" s="1715"/>
      <c r="D142" s="1733" t="str">
        <f>IF(VLOOKUP($A142,'Data (new)'!A:T,6,0)="","",HYPERLINK(VLOOKUP($A142,'Data (new)'!A:T,7,0), VLOOKUP($A142,'Data (new)'!A:T,6,0)))</f>
        <v>Orbital 2</v>
      </c>
      <c r="E142" s="1731" t="str">
        <f>IF(VLOOKUP($A142,'Data (new)'!$A:$T,10,0)="","",VLOOKUP($A142,'Data (new)'!$A:$T,10,0))</f>
        <v>S</v>
      </c>
      <c r="F142" s="1731">
        <f>IF(VLOOKUP($A142,'Data (new)'!$A:$T,11,0)="","",VLOOKUP($A142,'Data (new)'!$A:$T,11,0))</f>
        <v>1</v>
      </c>
      <c r="G142" s="1713" t="str">
        <f>IF(VLOOKUP($A142,'Data (new)'!$A:$T,14,0)="","",VLOOKUP($A142,'Data (new)'!$A:$T,14,0))</f>
        <v>Slopers</v>
      </c>
      <c r="H142" s="1040" t="str">
        <f>IF(VLOOKUP($A142,'Data (new)'!$A:$T,8,0)="","",VLOOKUP($A142,'Data (new)'!$A:$T,8,0))</f>
        <v>Dual texture</v>
      </c>
      <c r="I142" s="1040">
        <f>IF(VLOOKUP($A142,'Data (new)'!$A:$T,16,0)="","",VLOOKUP($A142,'Data (new)'!$A:$T,16,0))</f>
        <v>136</v>
      </c>
      <c r="J142" s="1101"/>
      <c r="K142" s="1102"/>
      <c r="L142" s="1102"/>
      <c r="M142" s="1102"/>
      <c r="N142" s="1102"/>
      <c r="O142" s="1102"/>
      <c r="P142" s="1102"/>
      <c r="Q142" s="1102"/>
      <c r="R142" s="1102"/>
      <c r="S142" s="1102"/>
      <c r="T142" s="1102"/>
      <c r="U142" s="1102"/>
      <c r="V142" s="1102"/>
      <c r="W142" s="1103"/>
      <c r="X142" s="1102"/>
      <c r="Y142" s="1102"/>
      <c r="Z142" s="1102"/>
      <c r="AA142" s="1102"/>
      <c r="AB142" s="1104"/>
      <c r="AC142" s="1041"/>
      <c r="AD142" s="1041" t="s">
        <v>2649</v>
      </c>
      <c r="AE142" s="1081">
        <f>IF(VLOOKUP($A142,'Data (new)'!$A:$T,12,0)="","",VLOOKUP($A142,'Data (new)'!$A:$T,12,0))</f>
        <v>1.19</v>
      </c>
      <c r="AF142" s="1082" t="str">
        <f t="shared" si="17"/>
        <v/>
      </c>
      <c r="AG142" s="1083" t="str">
        <f t="shared" si="15"/>
        <v/>
      </c>
      <c r="AH142" s="1082" t="str">
        <f>IF(ISERROR('Agripp GRP Macros (EU, Asia) '!$AG142*(1-$H$4)),"",'Agripp GRP Macros (EU, Asia) '!$AG142*(1-$H$4))</f>
        <v/>
      </c>
      <c r="AI142" s="1084" t="str">
        <f t="shared" si="18"/>
        <v/>
      </c>
      <c r="AJ142" s="956"/>
      <c r="AK142" s="956"/>
      <c r="AL142" s="956"/>
      <c r="AM142" s="956"/>
      <c r="AN142" s="956"/>
      <c r="AO142" s="956"/>
      <c r="AP142" s="956"/>
      <c r="AQ142" s="957"/>
      <c r="AR142" s="957"/>
      <c r="AS142" s="958"/>
      <c r="AT142" s="771"/>
      <c r="AU142" s="771"/>
      <c r="AV142" s="771"/>
      <c r="AW142" s="957" t="str">
        <f>IF(VLOOKUP($A142,'Data (new)'!$A:$T,14,0)="","",VLOOKUP($A142,'Data (new)'!$A:$T,14,0))</f>
        <v>Slopers</v>
      </c>
      <c r="AX142" s="959"/>
      <c r="AY142" s="771"/>
    </row>
    <row r="143" spans="1:51" ht="16.5" customHeight="1">
      <c r="A143" s="1046" t="s">
        <v>1845</v>
      </c>
      <c r="B143" s="1047" t="str">
        <f>IF(VLOOKUP($A143,'Data (new)'!$A:$T,2,0)="","",VLOOKUP($A143,'Data (new)'!$A:$T,2,0))</f>
        <v>AGP0146-G7</v>
      </c>
      <c r="C143" s="1715"/>
      <c r="D143" s="1733" t="str">
        <f>IF(VLOOKUP($A143,'Data (new)'!A:T,6,0)="","",HYPERLINK(VLOOKUP($A143,'Data (new)'!A:T,7,0), VLOOKUP($A143,'Data (new)'!A:T,6,0)))</f>
        <v>Orbital 3</v>
      </c>
      <c r="E143" s="1731" t="str">
        <f>IF(VLOOKUP($A143,'Data (new)'!$A:$T,10,0)="","",VLOOKUP($A143,'Data (new)'!$A:$T,10,0))</f>
        <v xml:space="preserve">M </v>
      </c>
      <c r="F143" s="1731">
        <f>IF(VLOOKUP($A143,'Data (new)'!$A:$T,11,0)="","",VLOOKUP($A143,'Data (new)'!$A:$T,11,0))</f>
        <v>1</v>
      </c>
      <c r="G143" s="1712" t="str">
        <f>IF(VLOOKUP($A143,'Data (new)'!$A:$T,14,0)="","",VLOOKUP($A143,'Data (new)'!$A:$T,14,0))</f>
        <v>Slopers</v>
      </c>
      <c r="H143" s="1049" t="str">
        <f>IF(VLOOKUP($A143,'Data (new)'!$A:$T,8,0)="","",VLOOKUP($A143,'Data (new)'!$A:$T,8,0))</f>
        <v>Full friction</v>
      </c>
      <c r="I143" s="1050">
        <f>IF(VLOOKUP($A143,'Data (new)'!$A:$T,16,0)="","",VLOOKUP($A143,'Data (new)'!$A:$T,16,0))</f>
        <v>134</v>
      </c>
      <c r="J143" s="1097"/>
      <c r="K143" s="1098"/>
      <c r="L143" s="1098"/>
      <c r="M143" s="1098"/>
      <c r="N143" s="1098"/>
      <c r="O143" s="1098"/>
      <c r="P143" s="1098"/>
      <c r="Q143" s="1098"/>
      <c r="R143" s="1098"/>
      <c r="S143" s="1098"/>
      <c r="T143" s="1098"/>
      <c r="U143" s="1098"/>
      <c r="V143" s="1098"/>
      <c r="W143" s="1099"/>
      <c r="X143" s="1098"/>
      <c r="Y143" s="1098"/>
      <c r="Z143" s="1098"/>
      <c r="AA143" s="1098"/>
      <c r="AB143" s="1100"/>
      <c r="AC143" s="1033"/>
      <c r="AD143" s="1033"/>
      <c r="AE143" s="1085">
        <f>IF(VLOOKUP($A143,'Data (new)'!$A:$T,12,0)="","",VLOOKUP($A143,'Data (new)'!$A:$T,12,0))</f>
        <v>1.39</v>
      </c>
      <c r="AF143" s="1086" t="str">
        <f t="shared" si="17"/>
        <v/>
      </c>
      <c r="AG143" s="1087" t="str">
        <f t="shared" si="15"/>
        <v/>
      </c>
      <c r="AH143" s="1086" t="str">
        <f>IF(ISERROR('Agripp GRP Macros (EU, Asia) '!$AG143*(1-$H$4)),"",'Agripp GRP Macros (EU, Asia) '!$AG143*(1-$H$4))</f>
        <v/>
      </c>
      <c r="AI143" s="1088" t="str">
        <f t="shared" si="18"/>
        <v/>
      </c>
      <c r="AJ143" s="956"/>
      <c r="AK143" s="956"/>
      <c r="AL143" s="956"/>
      <c r="AM143" s="956"/>
      <c r="AN143" s="956"/>
      <c r="AO143" s="956"/>
      <c r="AP143" s="956"/>
      <c r="AQ143" s="957"/>
      <c r="AR143" s="957"/>
      <c r="AS143" s="958"/>
      <c r="AT143" s="771"/>
      <c r="AU143" s="771"/>
      <c r="AV143" s="771"/>
      <c r="AW143" s="957" t="str">
        <f>IF(VLOOKUP($A143,'Data (new)'!$A:$T,14,0)="","",VLOOKUP($A143,'Data (new)'!$A:$T,14,0))</f>
        <v>Slopers</v>
      </c>
      <c r="AX143" s="959"/>
      <c r="AY143" s="771"/>
    </row>
    <row r="144" spans="1:51" ht="16.5" customHeight="1">
      <c r="A144" s="1038" t="s">
        <v>1846</v>
      </c>
      <c r="B144" s="1039" t="str">
        <f>IF(VLOOKUP($A144,'Data (new)'!$A:$T,2,0)="","",VLOOKUP($A144,'Data (new)'!$A:$T,2,0))</f>
        <v>AGP0146-G8</v>
      </c>
      <c r="C144" s="1715"/>
      <c r="D144" s="1733" t="str">
        <f>IF(VLOOKUP($A144,'Data (new)'!A:T,6,0)="","",HYPERLINK(VLOOKUP($A144,'Data (new)'!A:T,7,0), VLOOKUP($A144,'Data (new)'!A:T,6,0)))</f>
        <v>Orbital 3</v>
      </c>
      <c r="E144" s="1731" t="str">
        <f>IF(VLOOKUP($A144,'Data (new)'!$A:$T,10,0)="","",VLOOKUP($A144,'Data (new)'!$A:$T,10,0))</f>
        <v xml:space="preserve">M </v>
      </c>
      <c r="F144" s="1731">
        <f>IF(VLOOKUP($A144,'Data (new)'!$A:$T,11,0)="","",VLOOKUP($A144,'Data (new)'!$A:$T,11,0))</f>
        <v>1</v>
      </c>
      <c r="G144" s="1713" t="str">
        <f>IF(VLOOKUP($A144,'Data (new)'!$A:$T,14,0)="","",VLOOKUP($A144,'Data (new)'!$A:$T,14,0))</f>
        <v>Slopers</v>
      </c>
      <c r="H144" s="1040" t="str">
        <f>IF(VLOOKUP($A144,'Data (new)'!$A:$T,8,0)="","",VLOOKUP($A144,'Data (new)'!$A:$T,8,0))</f>
        <v>Dual texture</v>
      </c>
      <c r="I144" s="1040">
        <f>IF(VLOOKUP($A144,'Data (new)'!$A:$T,16,0)="","",VLOOKUP($A144,'Data (new)'!$A:$T,16,0))</f>
        <v>154</v>
      </c>
      <c r="J144" s="1101"/>
      <c r="K144" s="1102"/>
      <c r="L144" s="1102"/>
      <c r="M144" s="1102"/>
      <c r="N144" s="1102"/>
      <c r="O144" s="1102"/>
      <c r="P144" s="1102"/>
      <c r="Q144" s="1102"/>
      <c r="R144" s="1102"/>
      <c r="S144" s="1102"/>
      <c r="T144" s="1102"/>
      <c r="U144" s="1102"/>
      <c r="V144" s="1102"/>
      <c r="W144" s="1103"/>
      <c r="X144" s="1102"/>
      <c r="Y144" s="1102"/>
      <c r="Z144" s="1102"/>
      <c r="AA144" s="1102"/>
      <c r="AB144" s="1104"/>
      <c r="AC144" s="1041"/>
      <c r="AD144" s="1041" t="s">
        <v>2649</v>
      </c>
      <c r="AE144" s="1081">
        <f>IF(VLOOKUP($A144,'Data (new)'!$A:$T,12,0)="","",VLOOKUP($A144,'Data (new)'!$A:$T,12,0))</f>
        <v>1.39</v>
      </c>
      <c r="AF144" s="1082" t="str">
        <f t="shared" si="17"/>
        <v/>
      </c>
      <c r="AG144" s="1083" t="str">
        <f t="shared" si="15"/>
        <v/>
      </c>
      <c r="AH144" s="1082" t="str">
        <f>IF(ISERROR('Agripp GRP Macros (EU, Asia) '!$AG144*(1-$H$4)),"",'Agripp GRP Macros (EU, Asia) '!$AG144*(1-$H$4))</f>
        <v/>
      </c>
      <c r="AI144" s="1084" t="str">
        <f t="shared" si="18"/>
        <v/>
      </c>
      <c r="AJ144" s="956"/>
      <c r="AK144" s="956"/>
      <c r="AL144" s="956"/>
      <c r="AM144" s="956"/>
      <c r="AN144" s="956"/>
      <c r="AO144" s="956"/>
      <c r="AP144" s="956"/>
      <c r="AQ144" s="957"/>
      <c r="AR144" s="957"/>
      <c r="AS144" s="958"/>
      <c r="AT144" s="771"/>
      <c r="AU144" s="771"/>
      <c r="AV144" s="771"/>
      <c r="AW144" s="957" t="str">
        <f>IF(VLOOKUP($A144,'Data (new)'!$A:$T,14,0)="","",VLOOKUP($A144,'Data (new)'!$A:$T,14,0))</f>
        <v>Slopers</v>
      </c>
      <c r="AX144" s="959"/>
      <c r="AY144" s="771"/>
    </row>
    <row r="145" spans="1:51" ht="16.5" customHeight="1">
      <c r="A145" s="1046" t="s">
        <v>1847</v>
      </c>
      <c r="B145" s="1047" t="str">
        <f>IF(VLOOKUP($A145,'Data (new)'!$A:$T,2,0)="","",VLOOKUP($A145,'Data (new)'!$A:$T,2,0))</f>
        <v>AGP0147-G7</v>
      </c>
      <c r="C145" s="1715"/>
      <c r="D145" s="1733" t="str">
        <f>IF(VLOOKUP($A145,'Data (new)'!A:T,6,0)="","",HYPERLINK(VLOOKUP($A145,'Data (new)'!A:T,7,0), VLOOKUP($A145,'Data (new)'!A:T,6,0)))</f>
        <v>Orbital 4</v>
      </c>
      <c r="E145" s="1731" t="str">
        <f>IF(VLOOKUP($A145,'Data (new)'!$A:$T,10,0)="","",VLOOKUP($A145,'Data (new)'!$A:$T,10,0))</f>
        <v xml:space="preserve">M </v>
      </c>
      <c r="F145" s="1731">
        <f>IF(VLOOKUP($A145,'Data (new)'!$A:$T,11,0)="","",VLOOKUP($A145,'Data (new)'!$A:$T,11,0))</f>
        <v>1</v>
      </c>
      <c r="G145" s="1712" t="str">
        <f>IF(VLOOKUP($A145,'Data (new)'!$A:$T,14,0)="","",VLOOKUP($A145,'Data (new)'!$A:$T,14,0))</f>
        <v>Slopers</v>
      </c>
      <c r="H145" s="1049" t="str">
        <f>IF(VLOOKUP($A145,'Data (new)'!$A:$T,8,0)="","",VLOOKUP($A145,'Data (new)'!$A:$T,8,0))</f>
        <v>Full friction</v>
      </c>
      <c r="I145" s="1050">
        <f>IF(VLOOKUP($A145,'Data (new)'!$A:$T,16,0)="","",VLOOKUP($A145,'Data (new)'!$A:$T,16,0))</f>
        <v>151</v>
      </c>
      <c r="J145" s="1097"/>
      <c r="K145" s="1098"/>
      <c r="L145" s="1098"/>
      <c r="M145" s="1098"/>
      <c r="N145" s="1098"/>
      <c r="O145" s="1098"/>
      <c r="P145" s="1098"/>
      <c r="Q145" s="1098"/>
      <c r="R145" s="1098"/>
      <c r="S145" s="1098"/>
      <c r="T145" s="1098"/>
      <c r="U145" s="1098"/>
      <c r="V145" s="1098"/>
      <c r="W145" s="1099"/>
      <c r="X145" s="1098"/>
      <c r="Y145" s="1098"/>
      <c r="Z145" s="1098"/>
      <c r="AA145" s="1098"/>
      <c r="AB145" s="1100"/>
      <c r="AC145" s="1033"/>
      <c r="AD145" s="1033"/>
      <c r="AE145" s="1085">
        <f>IF(VLOOKUP($A145,'Data (new)'!$A:$T,12,0)="","",VLOOKUP($A145,'Data (new)'!$A:$T,12,0))</f>
        <v>1.57</v>
      </c>
      <c r="AF145" s="1086" t="str">
        <f t="shared" si="17"/>
        <v/>
      </c>
      <c r="AG145" s="1087" t="str">
        <f t="shared" si="15"/>
        <v/>
      </c>
      <c r="AH145" s="1086" t="str">
        <f>IF(ISERROR('Agripp GRP Macros (EU, Asia) '!$AG145*(1-$H$4)),"",'Agripp GRP Macros (EU, Asia) '!$AG145*(1-$H$4))</f>
        <v/>
      </c>
      <c r="AI145" s="1088" t="str">
        <f t="shared" si="18"/>
        <v/>
      </c>
      <c r="AJ145" s="956"/>
      <c r="AK145" s="956"/>
      <c r="AL145" s="956"/>
      <c r="AM145" s="956"/>
      <c r="AN145" s="956"/>
      <c r="AO145" s="956"/>
      <c r="AP145" s="956"/>
      <c r="AQ145" s="957"/>
      <c r="AR145" s="957"/>
      <c r="AS145" s="958"/>
      <c r="AT145" s="771"/>
      <c r="AU145" s="771"/>
      <c r="AV145" s="771"/>
      <c r="AW145" s="957" t="str">
        <f>IF(VLOOKUP($A145,'Data (new)'!$A:$T,14,0)="","",VLOOKUP($A145,'Data (new)'!$A:$T,14,0))</f>
        <v>Slopers</v>
      </c>
      <c r="AX145" s="959"/>
      <c r="AY145" s="771"/>
    </row>
    <row r="146" spans="1:51" ht="16.5" customHeight="1">
      <c r="A146" s="1038" t="s">
        <v>1848</v>
      </c>
      <c r="B146" s="1039" t="str">
        <f>IF(VLOOKUP($A146,'Data (new)'!$A:$T,2,0)="","",VLOOKUP($A146,'Data (new)'!$A:$T,2,0))</f>
        <v>AGP0147-G8</v>
      </c>
      <c r="C146" s="1715"/>
      <c r="D146" s="1733" t="str">
        <f>IF(VLOOKUP($A146,'Data (new)'!A:T,6,0)="","",HYPERLINK(VLOOKUP($A146,'Data (new)'!A:T,7,0), VLOOKUP($A146,'Data (new)'!A:T,6,0)))</f>
        <v>Orbital 4</v>
      </c>
      <c r="E146" s="1731" t="str">
        <f>IF(VLOOKUP($A146,'Data (new)'!$A:$T,10,0)="","",VLOOKUP($A146,'Data (new)'!$A:$T,10,0))</f>
        <v>M</v>
      </c>
      <c r="F146" s="1731">
        <f>IF(VLOOKUP($A146,'Data (new)'!$A:$T,11,0)="","",VLOOKUP($A146,'Data (new)'!$A:$T,11,0))</f>
        <v>1</v>
      </c>
      <c r="G146" s="1713" t="str">
        <f>IF(VLOOKUP($A146,'Data (new)'!$A:$T,14,0)="","",VLOOKUP($A146,'Data (new)'!$A:$T,14,0))</f>
        <v>Slopers</v>
      </c>
      <c r="H146" s="1040" t="str">
        <f>IF(VLOOKUP($A146,'Data (new)'!$A:$T,8,0)="","",VLOOKUP($A146,'Data (new)'!$A:$T,8,0))</f>
        <v>Dual texture</v>
      </c>
      <c r="I146" s="1040">
        <f>IF(VLOOKUP($A146,'Data (new)'!$A:$T,16,0)="","",VLOOKUP($A146,'Data (new)'!$A:$T,16,0))</f>
        <v>173</v>
      </c>
      <c r="J146" s="1101"/>
      <c r="K146" s="1102"/>
      <c r="L146" s="1102"/>
      <c r="M146" s="1102"/>
      <c r="N146" s="1102"/>
      <c r="O146" s="1102"/>
      <c r="P146" s="1102"/>
      <c r="Q146" s="1102"/>
      <c r="R146" s="1102"/>
      <c r="S146" s="1102"/>
      <c r="T146" s="1102"/>
      <c r="U146" s="1102"/>
      <c r="V146" s="1102"/>
      <c r="W146" s="1103"/>
      <c r="X146" s="1102"/>
      <c r="Y146" s="1102"/>
      <c r="Z146" s="1102"/>
      <c r="AA146" s="1102"/>
      <c r="AB146" s="1104"/>
      <c r="AC146" s="1041"/>
      <c r="AD146" s="1041" t="s">
        <v>2649</v>
      </c>
      <c r="AE146" s="1081">
        <f>IF(VLOOKUP($A146,'Data (new)'!$A:$T,12,0)="","",VLOOKUP($A146,'Data (new)'!$A:$T,12,0))</f>
        <v>1.57</v>
      </c>
      <c r="AF146" s="1082" t="str">
        <f t="shared" si="17"/>
        <v/>
      </c>
      <c r="AG146" s="1083" t="str">
        <f t="shared" si="15"/>
        <v/>
      </c>
      <c r="AH146" s="1082" t="str">
        <f>IF(ISERROR('Agripp GRP Macros (EU, Asia) '!$AG146*(1-$H$4)),"",'Agripp GRP Macros (EU, Asia) '!$AG146*(1-$H$4))</f>
        <v/>
      </c>
      <c r="AI146" s="1084" t="str">
        <f t="shared" si="18"/>
        <v/>
      </c>
      <c r="AJ146" s="956"/>
      <c r="AK146" s="956"/>
      <c r="AL146" s="956"/>
      <c r="AM146" s="956"/>
      <c r="AN146" s="956"/>
      <c r="AO146" s="956"/>
      <c r="AP146" s="956"/>
      <c r="AQ146" s="957"/>
      <c r="AR146" s="957"/>
      <c r="AS146" s="958"/>
      <c r="AT146" s="771"/>
      <c r="AU146" s="771"/>
      <c r="AV146" s="771"/>
      <c r="AW146" s="957" t="str">
        <f>IF(VLOOKUP($A146,'Data (new)'!$A:$T,14,0)="","",VLOOKUP($A146,'Data (new)'!$A:$T,14,0))</f>
        <v>Slopers</v>
      </c>
      <c r="AX146" s="959"/>
      <c r="AY146" s="771"/>
    </row>
    <row r="147" spans="1:51" ht="16.5" customHeight="1">
      <c r="A147" s="1046" t="s">
        <v>1849</v>
      </c>
      <c r="B147" s="1047" t="str">
        <f>IF(VLOOKUP($A147,'Data (new)'!$A:$T,2,0)="","",VLOOKUP($A147,'Data (new)'!$A:$T,2,0))</f>
        <v>AGP0148-G7</v>
      </c>
      <c r="C147" s="1715"/>
      <c r="D147" s="1733" t="str">
        <f>IF(VLOOKUP($A147,'Data (new)'!A:T,6,0)="","",HYPERLINK(VLOOKUP($A147,'Data (new)'!A:T,7,0), VLOOKUP($A147,'Data (new)'!A:T,6,0)))</f>
        <v>Orbital 5</v>
      </c>
      <c r="E147" s="1731" t="str">
        <f>IF(VLOOKUP($A147,'Data (new)'!$A:$T,10,0)="","",VLOOKUP($A147,'Data (new)'!$A:$T,10,0))</f>
        <v xml:space="preserve">M </v>
      </c>
      <c r="F147" s="1731">
        <f>IF(VLOOKUP($A147,'Data (new)'!$A:$T,11,0)="","",VLOOKUP($A147,'Data (new)'!$A:$T,11,0))</f>
        <v>1</v>
      </c>
      <c r="G147" s="1712" t="str">
        <f>IF(VLOOKUP($A147,'Data (new)'!$A:$T,14,0)="","",VLOOKUP($A147,'Data (new)'!$A:$T,14,0))</f>
        <v>Slopers</v>
      </c>
      <c r="H147" s="1049" t="str">
        <f>IF(VLOOKUP($A147,'Data (new)'!$A:$T,8,0)="","",VLOOKUP($A147,'Data (new)'!$A:$T,8,0))</f>
        <v>Full friction</v>
      </c>
      <c r="I147" s="1050">
        <f>IF(VLOOKUP($A147,'Data (new)'!$A:$T,16,0)="","",VLOOKUP($A147,'Data (new)'!$A:$T,16,0))</f>
        <v>156</v>
      </c>
      <c r="J147" s="1097"/>
      <c r="K147" s="1098"/>
      <c r="L147" s="1098"/>
      <c r="M147" s="1098"/>
      <c r="N147" s="1098"/>
      <c r="O147" s="1098"/>
      <c r="P147" s="1098"/>
      <c r="Q147" s="1098"/>
      <c r="R147" s="1098"/>
      <c r="S147" s="1098"/>
      <c r="T147" s="1098"/>
      <c r="U147" s="1098"/>
      <c r="V147" s="1098"/>
      <c r="W147" s="1099"/>
      <c r="X147" s="1098"/>
      <c r="Y147" s="1098"/>
      <c r="Z147" s="1098"/>
      <c r="AA147" s="1098"/>
      <c r="AB147" s="1100"/>
      <c r="AC147" s="1033"/>
      <c r="AD147" s="1033"/>
      <c r="AE147" s="1085">
        <f>IF(VLOOKUP($A147,'Data (new)'!$A:$T,12,0)="","",VLOOKUP($A147,'Data (new)'!$A:$T,12,0))</f>
        <v>1.8</v>
      </c>
      <c r="AF147" s="1086" t="str">
        <f t="shared" si="17"/>
        <v/>
      </c>
      <c r="AG147" s="1087" t="str">
        <f t="shared" si="15"/>
        <v/>
      </c>
      <c r="AH147" s="1086" t="str">
        <f>IF(ISERROR('Agripp GRP Macros (EU, Asia) '!$AG147*(1-$H$4)),"",'Agripp GRP Macros (EU, Asia) '!$AG147*(1-$H$4))</f>
        <v/>
      </c>
      <c r="AI147" s="1088" t="str">
        <f t="shared" si="18"/>
        <v/>
      </c>
      <c r="AJ147" s="956"/>
      <c r="AK147" s="956"/>
      <c r="AL147" s="956"/>
      <c r="AM147" s="956"/>
      <c r="AN147" s="956"/>
      <c r="AO147" s="956"/>
      <c r="AP147" s="956"/>
      <c r="AQ147" s="957"/>
      <c r="AR147" s="957"/>
      <c r="AS147" s="957"/>
      <c r="AT147" s="957"/>
      <c r="AU147" s="957"/>
      <c r="AV147" s="957"/>
      <c r="AW147" s="957" t="str">
        <f>IF(VLOOKUP($A147,'Data (new)'!$A:$T,14,0)="","",VLOOKUP($A147,'Data (new)'!$A:$T,14,0))</f>
        <v>Slopers</v>
      </c>
      <c r="AY147" s="771"/>
    </row>
    <row r="148" spans="1:51" ht="16.5" customHeight="1">
      <c r="A148" s="1038" t="s">
        <v>1850</v>
      </c>
      <c r="B148" s="1039" t="str">
        <f>IF(VLOOKUP($A148,'Data (new)'!$A:$T,2,0)="","",VLOOKUP($A148,'Data (new)'!$A:$T,2,0))</f>
        <v>AGP0148-G8</v>
      </c>
      <c r="C148" s="1715"/>
      <c r="D148" s="1733" t="str">
        <f>IF(VLOOKUP($A148,'Data (new)'!A:T,6,0)="","",HYPERLINK(VLOOKUP($A148,'Data (new)'!A:T,7,0), VLOOKUP($A148,'Data (new)'!A:T,6,0)))</f>
        <v>Orbital 5</v>
      </c>
      <c r="E148" s="1731" t="str">
        <f>IF(VLOOKUP($A148,'Data (new)'!$A:$T,10,0)="","",VLOOKUP($A148,'Data (new)'!$A:$T,10,0))</f>
        <v xml:space="preserve">M </v>
      </c>
      <c r="F148" s="1731">
        <f>IF(VLOOKUP($A148,'Data (new)'!$A:$T,11,0)="","",VLOOKUP($A148,'Data (new)'!$A:$T,11,0))</f>
        <v>1</v>
      </c>
      <c r="G148" s="1713" t="str">
        <f>IF(VLOOKUP($A148,'Data (new)'!$A:$T,14,0)="","",VLOOKUP($A148,'Data (new)'!$A:$T,14,0))</f>
        <v>Slopers</v>
      </c>
      <c r="H148" s="1040" t="str">
        <f>IF(VLOOKUP($A148,'Data (new)'!$A:$T,8,0)="","",VLOOKUP($A148,'Data (new)'!$A:$T,8,0))</f>
        <v>Dual texture</v>
      </c>
      <c r="I148" s="1040">
        <f>IF(VLOOKUP($A148,'Data (new)'!$A:$T,16,0)="","",VLOOKUP($A148,'Data (new)'!$A:$T,16,0))</f>
        <v>180</v>
      </c>
      <c r="J148" s="1101"/>
      <c r="K148" s="1102"/>
      <c r="L148" s="1102"/>
      <c r="M148" s="1102"/>
      <c r="N148" s="1102"/>
      <c r="O148" s="1102"/>
      <c r="P148" s="1102"/>
      <c r="Q148" s="1102"/>
      <c r="R148" s="1102"/>
      <c r="S148" s="1102"/>
      <c r="T148" s="1102"/>
      <c r="U148" s="1102"/>
      <c r="V148" s="1102"/>
      <c r="W148" s="1103"/>
      <c r="X148" s="1102"/>
      <c r="Y148" s="1102"/>
      <c r="Z148" s="1102"/>
      <c r="AA148" s="1102"/>
      <c r="AB148" s="1104"/>
      <c r="AC148" s="1041"/>
      <c r="AD148" s="1041" t="s">
        <v>2649</v>
      </c>
      <c r="AE148" s="1081">
        <f>IF(VLOOKUP($A148,'Data (new)'!$A:$T,12,0)="","",VLOOKUP($A148,'Data (new)'!$A:$T,12,0))</f>
        <v>1.8</v>
      </c>
      <c r="AF148" s="1082" t="str">
        <f t="shared" si="17"/>
        <v/>
      </c>
      <c r="AG148" s="1083" t="str">
        <f t="shared" si="15"/>
        <v/>
      </c>
      <c r="AH148" s="1082" t="str">
        <f>IF(ISERROR('Agripp GRP Macros (EU, Asia) '!$AG148*(1-$H$4)),"",'Agripp GRP Macros (EU, Asia) '!$AG148*(1-$H$4))</f>
        <v/>
      </c>
      <c r="AI148" s="1084" t="str">
        <f t="shared" si="18"/>
        <v/>
      </c>
      <c r="AJ148" s="956"/>
      <c r="AK148" s="956"/>
      <c r="AL148" s="956"/>
      <c r="AM148" s="956"/>
      <c r="AN148" s="956"/>
      <c r="AO148" s="956"/>
      <c r="AP148" s="956"/>
      <c r="AQ148" s="957"/>
      <c r="AR148" s="957"/>
      <c r="AS148" s="957"/>
      <c r="AT148" s="957"/>
      <c r="AU148" s="957"/>
      <c r="AV148" s="957"/>
      <c r="AW148" s="957" t="str">
        <f>IF(VLOOKUP($A148,'Data (new)'!$A:$T,14,0)="","",VLOOKUP($A148,'Data (new)'!$A:$T,14,0))</f>
        <v>Slopers</v>
      </c>
      <c r="AY148" s="771"/>
    </row>
    <row r="149" spans="1:51" ht="16.5" customHeight="1">
      <c r="A149" s="1046" t="s">
        <v>1851</v>
      </c>
      <c r="B149" s="1047" t="str">
        <f>IF(VLOOKUP($A149,'Data (new)'!$A:$T,2,0)="","",VLOOKUP($A149,'Data (new)'!$A:$T,2,0))</f>
        <v>AGP0149-G7</v>
      </c>
      <c r="C149" s="1715"/>
      <c r="D149" s="1733" t="str">
        <f>IF(VLOOKUP($A149,'Data (new)'!A:T,6,0)="","",HYPERLINK(VLOOKUP($A149,'Data (new)'!A:T,7,0), VLOOKUP($A149,'Data (new)'!A:T,6,0)))</f>
        <v>Orbital 6</v>
      </c>
      <c r="E149" s="1731" t="str">
        <f>IF(VLOOKUP($A149,'Data (new)'!$A:$T,10,0)="","",VLOOKUP($A149,'Data (new)'!$A:$T,10,0))</f>
        <v xml:space="preserve">M </v>
      </c>
      <c r="F149" s="1731">
        <f>IF(VLOOKUP($A149,'Data (new)'!$A:$T,11,0)="","",VLOOKUP($A149,'Data (new)'!$A:$T,11,0))</f>
        <v>1</v>
      </c>
      <c r="G149" s="1712" t="str">
        <f>IF(VLOOKUP($A149,'Data (new)'!$A:$T,14,0)="","",VLOOKUP($A149,'Data (new)'!$A:$T,14,0))</f>
        <v>Slopers</v>
      </c>
      <c r="H149" s="1049" t="str">
        <f>IF(VLOOKUP($A149,'Data (new)'!$A:$T,8,0)="","",VLOOKUP($A149,'Data (new)'!$A:$T,8,0))</f>
        <v>Full friction</v>
      </c>
      <c r="I149" s="1050">
        <f>IF(VLOOKUP($A149,'Data (new)'!$A:$T,16,0)="","",VLOOKUP($A149,'Data (new)'!$A:$T,16,0))</f>
        <v>160</v>
      </c>
      <c r="J149" s="1097"/>
      <c r="K149" s="1098"/>
      <c r="L149" s="1098"/>
      <c r="M149" s="1098"/>
      <c r="N149" s="1098"/>
      <c r="O149" s="1098"/>
      <c r="P149" s="1098"/>
      <c r="Q149" s="1098"/>
      <c r="R149" s="1098"/>
      <c r="S149" s="1098"/>
      <c r="T149" s="1098"/>
      <c r="U149" s="1098"/>
      <c r="V149" s="1098"/>
      <c r="W149" s="1099"/>
      <c r="X149" s="1098"/>
      <c r="Y149" s="1098"/>
      <c r="Z149" s="1098"/>
      <c r="AA149" s="1098"/>
      <c r="AB149" s="1100"/>
      <c r="AC149" s="1033"/>
      <c r="AD149" s="1033"/>
      <c r="AE149" s="1085">
        <f>IF(VLOOKUP($A149,'Data (new)'!$A:$T,12,0)="","",VLOOKUP($A149,'Data (new)'!$A:$T,12,0))</f>
        <v>1.85</v>
      </c>
      <c r="AF149" s="1086" t="str">
        <f t="shared" si="17"/>
        <v/>
      </c>
      <c r="AG149" s="1087" t="str">
        <f t="shared" si="15"/>
        <v/>
      </c>
      <c r="AH149" s="1086" t="str">
        <f>IF(ISERROR('Agripp GRP Macros (EU, Asia) '!$AG149*(1-$H$4)),"",'Agripp GRP Macros (EU, Asia) '!$AG149*(1-$H$4))</f>
        <v/>
      </c>
      <c r="AI149" s="1088" t="str">
        <f t="shared" si="18"/>
        <v/>
      </c>
      <c r="AJ149" s="956"/>
      <c r="AK149" s="956"/>
      <c r="AL149" s="956"/>
      <c r="AM149" s="956"/>
      <c r="AN149" s="956"/>
      <c r="AO149" s="956"/>
      <c r="AP149" s="956"/>
      <c r="AQ149" s="957"/>
      <c r="AR149" s="957"/>
      <c r="AS149" s="957"/>
      <c r="AT149" s="957"/>
      <c r="AU149" s="957"/>
      <c r="AV149" s="957"/>
      <c r="AW149" s="957" t="str">
        <f>IF(VLOOKUP($A149,'Data (new)'!$A:$T,14,0)="","",VLOOKUP($A149,'Data (new)'!$A:$T,14,0))</f>
        <v>Slopers</v>
      </c>
      <c r="AY149" s="771"/>
    </row>
    <row r="150" spans="1:51" ht="16.5" customHeight="1">
      <c r="A150" s="1038" t="s">
        <v>1852</v>
      </c>
      <c r="B150" s="1039" t="str">
        <f>IF(VLOOKUP($A150,'Data (new)'!$A:$T,2,0)="","",VLOOKUP($A150,'Data (new)'!$A:$T,2,0))</f>
        <v>AGP0149-G8</v>
      </c>
      <c r="C150" s="1715"/>
      <c r="D150" s="1733" t="str">
        <f>IF(VLOOKUP($A150,'Data (new)'!A:T,6,0)="","",HYPERLINK(VLOOKUP($A150,'Data (new)'!A:T,7,0), VLOOKUP($A150,'Data (new)'!A:T,6,0)))</f>
        <v>Orbital 6</v>
      </c>
      <c r="E150" s="1731" t="str">
        <f>IF(VLOOKUP($A150,'Data (new)'!$A:$T,10,0)="","",VLOOKUP($A150,'Data (new)'!$A:$T,10,0))</f>
        <v xml:space="preserve">M </v>
      </c>
      <c r="F150" s="1731">
        <f>IF(VLOOKUP($A150,'Data (new)'!$A:$T,11,0)="","",VLOOKUP($A150,'Data (new)'!$A:$T,11,0))</f>
        <v>1</v>
      </c>
      <c r="G150" s="1713" t="str">
        <f>IF(VLOOKUP($A150,'Data (new)'!$A:$T,14,0)="","",VLOOKUP($A150,'Data (new)'!$A:$T,14,0))</f>
        <v>Slopers</v>
      </c>
      <c r="H150" s="1040" t="str">
        <f>IF(VLOOKUP($A150,'Data (new)'!$A:$T,8,0)="","",VLOOKUP($A150,'Data (new)'!$A:$T,8,0))</f>
        <v>Dual texture</v>
      </c>
      <c r="I150" s="1040">
        <f>IF(VLOOKUP($A150,'Data (new)'!$A:$T,16,0)="","",VLOOKUP($A150,'Data (new)'!$A:$T,16,0))</f>
        <v>184</v>
      </c>
      <c r="J150" s="1101"/>
      <c r="K150" s="1102"/>
      <c r="L150" s="1102"/>
      <c r="M150" s="1102"/>
      <c r="N150" s="1102"/>
      <c r="O150" s="1102"/>
      <c r="P150" s="1102"/>
      <c r="Q150" s="1102"/>
      <c r="R150" s="1102"/>
      <c r="S150" s="1102"/>
      <c r="T150" s="1102"/>
      <c r="U150" s="1102"/>
      <c r="V150" s="1102"/>
      <c r="W150" s="1103"/>
      <c r="X150" s="1102"/>
      <c r="Y150" s="1102"/>
      <c r="Z150" s="1102"/>
      <c r="AA150" s="1102"/>
      <c r="AB150" s="1104"/>
      <c r="AC150" s="1041"/>
      <c r="AD150" s="1041" t="s">
        <v>2649</v>
      </c>
      <c r="AE150" s="1081">
        <f>IF(VLOOKUP($A150,'Data (new)'!$A:$T,12,0)="","",VLOOKUP($A150,'Data (new)'!$A:$T,12,0))</f>
        <v>1.85</v>
      </c>
      <c r="AF150" s="1082" t="str">
        <f t="shared" si="17"/>
        <v/>
      </c>
      <c r="AG150" s="1083" t="str">
        <f t="shared" si="15"/>
        <v/>
      </c>
      <c r="AH150" s="1082" t="str">
        <f>IF(ISERROR('Agripp GRP Macros (EU, Asia) '!$AG150*(1-$H$4)),"",'Agripp GRP Macros (EU, Asia) '!$AG150*(1-$H$4))</f>
        <v/>
      </c>
      <c r="AI150" s="1084" t="str">
        <f t="shared" si="18"/>
        <v/>
      </c>
      <c r="AJ150" s="956"/>
      <c r="AK150" s="956"/>
      <c r="AL150" s="956"/>
      <c r="AM150" s="956"/>
      <c r="AN150" s="956"/>
      <c r="AO150" s="956"/>
      <c r="AP150" s="956"/>
      <c r="AQ150" s="957"/>
      <c r="AR150" s="957"/>
      <c r="AS150" s="957"/>
      <c r="AT150" s="957"/>
      <c r="AU150" s="957"/>
      <c r="AV150" s="957"/>
      <c r="AW150" s="957" t="str">
        <f>IF(VLOOKUP($A150,'Data (new)'!$A:$T,14,0)="","",VLOOKUP($A150,'Data (new)'!$A:$T,14,0))</f>
        <v>Slopers</v>
      </c>
      <c r="AY150" s="771"/>
    </row>
    <row r="151" spans="1:51" ht="16.5" customHeight="1">
      <c r="A151" s="1046" t="s">
        <v>1853</v>
      </c>
      <c r="B151" s="1047" t="str">
        <f>IF(VLOOKUP($A151,'Data (new)'!$A:$T,2,0)="","",VLOOKUP($A151,'Data (new)'!$A:$T,2,0))</f>
        <v>AGP0153-G7</v>
      </c>
      <c r="C151" s="1715"/>
      <c r="D151" s="1733" t="str">
        <f>IF(VLOOKUP($A151,'Data (new)'!A:T,6,0)="","",HYPERLINK(VLOOKUP($A151,'Data (new)'!A:T,7,0), VLOOKUP($A151,'Data (new)'!A:T,6,0)))</f>
        <v>Ray</v>
      </c>
      <c r="E151" s="1731" t="str">
        <f>IF(VLOOKUP($A151,'Data (new)'!$A:$T,10,0)="","",VLOOKUP($A151,'Data (new)'!$A:$T,10,0))</f>
        <v>S</v>
      </c>
      <c r="F151" s="1731">
        <f>IF(VLOOKUP($A151,'Data (new)'!$A:$T,11,0)="","",VLOOKUP($A151,'Data (new)'!$A:$T,11,0))</f>
        <v>1</v>
      </c>
      <c r="G151" s="1712" t="str">
        <f>IF(VLOOKUP($A151,'Data (new)'!$A:$T,14,0)="","",VLOOKUP($A151,'Data (new)'!$A:$T,14,0))</f>
        <v>Edges</v>
      </c>
      <c r="H151" s="1049" t="str">
        <f>IF(VLOOKUP($A151,'Data (new)'!$A:$T,8,0)="","",VLOOKUP($A151,'Data (new)'!$A:$T,8,0))</f>
        <v>Full friction</v>
      </c>
      <c r="I151" s="1050">
        <f>IF(VLOOKUP($A151,'Data (new)'!$A:$T,16,0)="","",VLOOKUP($A151,'Data (new)'!$A:$T,16,0))</f>
        <v>119</v>
      </c>
      <c r="J151" s="1097"/>
      <c r="K151" s="1098"/>
      <c r="L151" s="1098"/>
      <c r="M151" s="1098"/>
      <c r="N151" s="1098"/>
      <c r="O151" s="1098"/>
      <c r="P151" s="1098"/>
      <c r="Q151" s="1098"/>
      <c r="R151" s="1098"/>
      <c r="S151" s="1098"/>
      <c r="T151" s="1098"/>
      <c r="U151" s="1098"/>
      <c r="V151" s="1098"/>
      <c r="W151" s="1099"/>
      <c r="X151" s="1098"/>
      <c r="Y151" s="1098"/>
      <c r="Z151" s="1098"/>
      <c r="AA151" s="1098"/>
      <c r="AB151" s="1100"/>
      <c r="AC151" s="1033"/>
      <c r="AD151" s="1033"/>
      <c r="AE151" s="1085">
        <f>IF(VLOOKUP($A151,'Data (new)'!$A:$T,12,0)="","",VLOOKUP($A151,'Data (new)'!$A:$T,12,0))</f>
        <v>1.24</v>
      </c>
      <c r="AF151" s="1086" t="str">
        <f t="shared" si="17"/>
        <v/>
      </c>
      <c r="AG151" s="1087" t="str">
        <f t="shared" si="15"/>
        <v/>
      </c>
      <c r="AH151" s="1086" t="str">
        <f>IF(ISERROR('Agripp GRP Macros (EU, Asia) '!$AG151*(1-$H$4)),"",'Agripp GRP Macros (EU, Asia) '!$AG151*(1-$H$4))</f>
        <v/>
      </c>
      <c r="AI151" s="1088" t="str">
        <f t="shared" si="18"/>
        <v/>
      </c>
      <c r="AJ151" s="956"/>
      <c r="AK151" s="956"/>
      <c r="AL151" s="956"/>
      <c r="AM151" s="956"/>
      <c r="AN151" s="956"/>
      <c r="AO151" s="956"/>
      <c r="AP151" s="956"/>
      <c r="AQ151" s="957"/>
      <c r="AR151" s="957"/>
      <c r="AS151" s="958"/>
      <c r="AT151" s="771"/>
      <c r="AU151" s="771"/>
      <c r="AV151" s="771"/>
      <c r="AW151" s="957" t="str">
        <f>IF(VLOOKUP($A151,'Data (new)'!$A:$T,14,0)="","",VLOOKUP($A151,'Data (new)'!$A:$T,14,0))</f>
        <v>Edges</v>
      </c>
      <c r="AX151" s="959"/>
      <c r="AY151" s="771"/>
    </row>
    <row r="152" spans="1:51" ht="16.5" customHeight="1">
      <c r="A152" s="1038" t="s">
        <v>1854</v>
      </c>
      <c r="B152" s="1039" t="str">
        <f>IF(VLOOKUP($A152,'Data (new)'!$A:$T,2,0)="","",VLOOKUP($A152,'Data (new)'!$A:$T,2,0))</f>
        <v>AGP0153-G8</v>
      </c>
      <c r="C152" s="1715"/>
      <c r="D152" s="1733" t="str">
        <f>IF(VLOOKUP($A152,'Data (new)'!A:T,6,0)="","",HYPERLINK(VLOOKUP($A152,'Data (new)'!A:T,7,0), VLOOKUP($A152,'Data (new)'!A:T,6,0)))</f>
        <v>Ray</v>
      </c>
      <c r="E152" s="1731" t="str">
        <f>IF(VLOOKUP($A152,'Data (new)'!$A:$T,10,0)="","",VLOOKUP($A152,'Data (new)'!$A:$T,10,0))</f>
        <v>S</v>
      </c>
      <c r="F152" s="1731">
        <f>IF(VLOOKUP($A152,'Data (new)'!$A:$T,11,0)="","",VLOOKUP($A152,'Data (new)'!$A:$T,11,0))</f>
        <v>1</v>
      </c>
      <c r="G152" s="1713" t="str">
        <f>IF(VLOOKUP($A152,'Data (new)'!$A:$T,14,0)="","",VLOOKUP($A152,'Data (new)'!$A:$T,14,0))</f>
        <v>Edges</v>
      </c>
      <c r="H152" s="1040" t="str">
        <f>IF(VLOOKUP($A152,'Data (new)'!$A:$T,8,0)="","",VLOOKUP($A152,'Data (new)'!$A:$T,8,0))</f>
        <v>Dual texture</v>
      </c>
      <c r="I152" s="1040">
        <f>IF(VLOOKUP($A152,'Data (new)'!$A:$T,16,0)="","",VLOOKUP($A152,'Data (new)'!$A:$T,16,0))</f>
        <v>137</v>
      </c>
      <c r="J152" s="1101"/>
      <c r="K152" s="1102"/>
      <c r="L152" s="1102"/>
      <c r="M152" s="1102"/>
      <c r="N152" s="1102"/>
      <c r="O152" s="1102"/>
      <c r="P152" s="1102"/>
      <c r="Q152" s="1102"/>
      <c r="R152" s="1102"/>
      <c r="S152" s="1102"/>
      <c r="T152" s="1102"/>
      <c r="U152" s="1102"/>
      <c r="V152" s="1102"/>
      <c r="W152" s="1103"/>
      <c r="X152" s="1102"/>
      <c r="Y152" s="1102"/>
      <c r="Z152" s="1102"/>
      <c r="AA152" s="1102"/>
      <c r="AB152" s="1104"/>
      <c r="AC152" s="1041"/>
      <c r="AD152" s="1041" t="s">
        <v>2649</v>
      </c>
      <c r="AE152" s="1081">
        <f>IF(VLOOKUP($A152,'Data (new)'!$A:$T,12,0)="","",VLOOKUP($A152,'Data (new)'!$A:$T,12,0))</f>
        <v>1.24</v>
      </c>
      <c r="AF152" s="1082" t="str">
        <f t="shared" si="17"/>
        <v/>
      </c>
      <c r="AG152" s="1083" t="str">
        <f t="shared" si="15"/>
        <v/>
      </c>
      <c r="AH152" s="1082" t="str">
        <f>IF(ISERROR('Agripp GRP Macros (EU, Asia) '!$AG152*(1-$H$4)),"",'Agripp GRP Macros (EU, Asia) '!$AG152*(1-$H$4))</f>
        <v/>
      </c>
      <c r="AI152" s="1084" t="str">
        <f t="shared" si="18"/>
        <v/>
      </c>
      <c r="AJ152" s="956"/>
      <c r="AK152" s="956"/>
      <c r="AL152" s="956"/>
      <c r="AM152" s="956"/>
      <c r="AN152" s="956"/>
      <c r="AO152" s="956"/>
      <c r="AP152" s="956"/>
      <c r="AQ152" s="957"/>
      <c r="AR152" s="957"/>
      <c r="AS152" s="958"/>
      <c r="AT152" s="771"/>
      <c r="AU152" s="771"/>
      <c r="AV152" s="771"/>
      <c r="AW152" s="957" t="str">
        <f>IF(VLOOKUP($A152,'Data (new)'!$A:$T,14,0)="","",VLOOKUP($A152,'Data (new)'!$A:$T,14,0))</f>
        <v>Edges</v>
      </c>
      <c r="AX152" s="959"/>
      <c r="AY152" s="771"/>
    </row>
    <row r="153" spans="1:51" ht="16.5" customHeight="1">
      <c r="A153" s="1046" t="s">
        <v>1855</v>
      </c>
      <c r="B153" s="1047" t="str">
        <f>IF(VLOOKUP($A153,'Data (new)'!$A:$T,2,0)="","",VLOOKUP($A153,'Data (new)'!$A:$T,2,0))</f>
        <v>AGP0154-G7</v>
      </c>
      <c r="C153" s="1715"/>
      <c r="D153" s="1733" t="str">
        <f>IF(VLOOKUP($A153,'Data (new)'!A:T,6,0)="","",HYPERLINK(VLOOKUP($A153,'Data (new)'!A:T,7,0), VLOOKUP($A153,'Data (new)'!A:T,6,0)))</f>
        <v>Volca 1</v>
      </c>
      <c r="E153" s="1731" t="str">
        <f>IF(VLOOKUP($A153,'Data (new)'!$A:$T,10,0)="","",VLOOKUP($A153,'Data (new)'!$A:$T,10,0))</f>
        <v>S</v>
      </c>
      <c r="F153" s="1731">
        <f>IF(VLOOKUP($A153,'Data (new)'!$A:$T,11,0)="","",VLOOKUP($A153,'Data (new)'!$A:$T,11,0))</f>
        <v>1</v>
      </c>
      <c r="G153" s="1712" t="str">
        <f>IF(VLOOKUP($A153,'Data (new)'!$A:$T,14,0)="","",VLOOKUP($A153,'Data (new)'!$A:$T,14,0))</f>
        <v>Pockets</v>
      </c>
      <c r="H153" s="1049" t="str">
        <f>IF(VLOOKUP($A153,'Data (new)'!$A:$T,8,0)="","",VLOOKUP($A153,'Data (new)'!$A:$T,8,0))</f>
        <v>Full friction</v>
      </c>
      <c r="I153" s="1050">
        <f>IF(VLOOKUP($A153,'Data (new)'!$A:$T,16,0)="","",VLOOKUP($A153,'Data (new)'!$A:$T,16,0))</f>
        <v>127</v>
      </c>
      <c r="J153" s="1097"/>
      <c r="K153" s="1098"/>
      <c r="L153" s="1098"/>
      <c r="M153" s="1098"/>
      <c r="N153" s="1098"/>
      <c r="O153" s="1098"/>
      <c r="P153" s="1098"/>
      <c r="Q153" s="1098"/>
      <c r="R153" s="1098"/>
      <c r="S153" s="1098"/>
      <c r="T153" s="1098"/>
      <c r="U153" s="1098"/>
      <c r="V153" s="1098"/>
      <c r="W153" s="1099"/>
      <c r="X153" s="1098"/>
      <c r="Y153" s="1098"/>
      <c r="Z153" s="1098"/>
      <c r="AA153" s="1098"/>
      <c r="AB153" s="1100"/>
      <c r="AC153" s="1033"/>
      <c r="AD153" s="1033"/>
      <c r="AE153" s="1085">
        <f>IF(VLOOKUP($A153,'Data (new)'!$A:$T,12,0)="","",VLOOKUP($A153,'Data (new)'!$A:$T,12,0))</f>
        <v>1.31</v>
      </c>
      <c r="AF153" s="1086" t="str">
        <f t="shared" si="17"/>
        <v/>
      </c>
      <c r="AG153" s="1087" t="str">
        <f t="shared" si="15"/>
        <v/>
      </c>
      <c r="AH153" s="1086" t="str">
        <f>IF(ISERROR('Agripp GRP Macros (EU, Asia) '!$AG153*(1-$H$4)),"",'Agripp GRP Macros (EU, Asia) '!$AG153*(1-$H$4))</f>
        <v/>
      </c>
      <c r="AI153" s="1088" t="str">
        <f t="shared" si="18"/>
        <v/>
      </c>
      <c r="AJ153" s="956"/>
      <c r="AK153" s="956"/>
      <c r="AL153" s="956"/>
      <c r="AM153" s="956"/>
      <c r="AN153" s="956"/>
      <c r="AO153" s="956"/>
      <c r="AP153" s="956"/>
      <c r="AQ153" s="957"/>
      <c r="AR153" s="957"/>
      <c r="AS153" s="958"/>
      <c r="AT153" s="771"/>
      <c r="AU153" s="771"/>
      <c r="AV153" s="771"/>
      <c r="AW153" s="957" t="str">
        <f>IF(VLOOKUP($A153,'Data (new)'!$A:$T,14,0)="","",VLOOKUP($A153,'Data (new)'!$A:$T,14,0))</f>
        <v>Pockets</v>
      </c>
      <c r="AX153" s="959"/>
      <c r="AY153" s="771"/>
    </row>
    <row r="154" spans="1:51" ht="16.5" customHeight="1">
      <c r="A154" s="1038" t="s">
        <v>1856</v>
      </c>
      <c r="B154" s="1039" t="str">
        <f>IF(VLOOKUP($A154,'Data (new)'!$A:$T,2,0)="","",VLOOKUP($A154,'Data (new)'!$A:$T,2,0))</f>
        <v>AGP0154-G8</v>
      </c>
      <c r="C154" s="1715"/>
      <c r="D154" s="1733" t="str">
        <f>IF(VLOOKUP($A154,'Data (new)'!A:T,6,0)="","",HYPERLINK(VLOOKUP($A154,'Data (new)'!A:T,7,0), VLOOKUP($A154,'Data (new)'!A:T,6,0)))</f>
        <v>Volca 1</v>
      </c>
      <c r="E154" s="1731" t="str">
        <f>IF(VLOOKUP($A154,'Data (new)'!$A:$T,10,0)="","",VLOOKUP($A154,'Data (new)'!$A:$T,10,0))</f>
        <v>S</v>
      </c>
      <c r="F154" s="1731">
        <f>IF(VLOOKUP($A154,'Data (new)'!$A:$T,11,0)="","",VLOOKUP($A154,'Data (new)'!$A:$T,11,0))</f>
        <v>1</v>
      </c>
      <c r="G154" s="1713" t="str">
        <f>IF(VLOOKUP($A154,'Data (new)'!$A:$T,14,0)="","",VLOOKUP($A154,'Data (new)'!$A:$T,14,0))</f>
        <v>Pockets</v>
      </c>
      <c r="H154" s="1040" t="str">
        <f>IF(VLOOKUP($A154,'Data (new)'!$A:$T,8,0)="","",VLOOKUP($A154,'Data (new)'!$A:$T,8,0))</f>
        <v>Dual texture</v>
      </c>
      <c r="I154" s="1040">
        <f>IF(VLOOKUP($A154,'Data (new)'!$A:$T,16,0)="","",VLOOKUP($A154,'Data (new)'!$A:$T,16,0))</f>
        <v>146</v>
      </c>
      <c r="J154" s="1101"/>
      <c r="K154" s="1102"/>
      <c r="L154" s="1102"/>
      <c r="M154" s="1102"/>
      <c r="N154" s="1102"/>
      <c r="O154" s="1102"/>
      <c r="P154" s="1102"/>
      <c r="Q154" s="1102"/>
      <c r="R154" s="1102"/>
      <c r="S154" s="1102"/>
      <c r="T154" s="1102"/>
      <c r="U154" s="1102"/>
      <c r="V154" s="1102"/>
      <c r="W154" s="1103"/>
      <c r="X154" s="1102"/>
      <c r="Y154" s="1102"/>
      <c r="Z154" s="1102"/>
      <c r="AA154" s="1102"/>
      <c r="AB154" s="1104"/>
      <c r="AC154" s="1041"/>
      <c r="AD154" s="1041" t="s">
        <v>2649</v>
      </c>
      <c r="AE154" s="1081">
        <f>IF(VLOOKUP($A154,'Data (new)'!$A:$T,12,0)="","",VLOOKUP($A154,'Data (new)'!$A:$T,12,0))</f>
        <v>1.31</v>
      </c>
      <c r="AF154" s="1082" t="str">
        <f t="shared" si="17"/>
        <v/>
      </c>
      <c r="AG154" s="1083" t="str">
        <f t="shared" si="15"/>
        <v/>
      </c>
      <c r="AH154" s="1082" t="str">
        <f>IF(ISERROR('Agripp GRP Macros (EU, Asia) '!$AG154*(1-$H$4)),"",'Agripp GRP Macros (EU, Asia) '!$AG154*(1-$H$4))</f>
        <v/>
      </c>
      <c r="AI154" s="1084" t="str">
        <f t="shared" si="18"/>
        <v/>
      </c>
      <c r="AJ154" s="956"/>
      <c r="AK154" s="956"/>
      <c r="AL154" s="956"/>
      <c r="AM154" s="956"/>
      <c r="AN154" s="956"/>
      <c r="AO154" s="956"/>
      <c r="AP154" s="956"/>
      <c r="AQ154" s="957"/>
      <c r="AR154" s="957"/>
      <c r="AS154" s="958"/>
      <c r="AT154" s="771"/>
      <c r="AU154" s="771"/>
      <c r="AV154" s="771"/>
      <c r="AW154" s="957" t="str">
        <f>IF(VLOOKUP($A154,'Data (new)'!$A:$T,14,0)="","",VLOOKUP($A154,'Data (new)'!$A:$T,14,0))</f>
        <v>Pockets</v>
      </c>
      <c r="AX154" s="959"/>
      <c r="AY154" s="771"/>
    </row>
    <row r="155" spans="1:51" ht="16.5" customHeight="1">
      <c r="A155" s="1046" t="s">
        <v>1857</v>
      </c>
      <c r="B155" s="1047" t="str">
        <f>IF(VLOOKUP($A155,'Data (new)'!$A:$T,2,0)="","",VLOOKUP($A155,'Data (new)'!$A:$T,2,0))</f>
        <v>AGP0155-G7</v>
      </c>
      <c r="C155" s="1715"/>
      <c r="D155" s="1733" t="str">
        <f>IF(VLOOKUP($A155,'Data (new)'!A:T,6,0)="","",HYPERLINK(VLOOKUP($A155,'Data (new)'!A:T,7,0), VLOOKUP($A155,'Data (new)'!A:T,6,0)))</f>
        <v>Volca 2</v>
      </c>
      <c r="E155" s="1731" t="str">
        <f>IF(VLOOKUP($A155,'Data (new)'!$A:$T,10,0)="","",VLOOKUP($A155,'Data (new)'!$A:$T,10,0))</f>
        <v>S</v>
      </c>
      <c r="F155" s="1731">
        <f>IF(VLOOKUP($A155,'Data (new)'!$A:$T,11,0)="","",VLOOKUP($A155,'Data (new)'!$A:$T,11,0))</f>
        <v>1</v>
      </c>
      <c r="G155" s="1712" t="str">
        <f>IF(VLOOKUP($A155,'Data (new)'!$A:$T,14,0)="","",VLOOKUP($A155,'Data (new)'!$A:$T,14,0))</f>
        <v>Pockets</v>
      </c>
      <c r="H155" s="1049" t="str">
        <f>IF(VLOOKUP($A155,'Data (new)'!$A:$T,8,0)="","",VLOOKUP($A155,'Data (new)'!$A:$T,8,0))</f>
        <v>Full friction</v>
      </c>
      <c r="I155" s="1050">
        <f>IF(VLOOKUP($A155,'Data (new)'!$A:$T,16,0)="","",VLOOKUP($A155,'Data (new)'!$A:$T,16,0))</f>
        <v>135</v>
      </c>
      <c r="J155" s="1097"/>
      <c r="K155" s="1098"/>
      <c r="L155" s="1098"/>
      <c r="M155" s="1098"/>
      <c r="N155" s="1098"/>
      <c r="O155" s="1098"/>
      <c r="P155" s="1098"/>
      <c r="Q155" s="1098"/>
      <c r="R155" s="1098"/>
      <c r="S155" s="1098"/>
      <c r="T155" s="1098"/>
      <c r="U155" s="1098"/>
      <c r="V155" s="1098"/>
      <c r="W155" s="1099"/>
      <c r="X155" s="1098"/>
      <c r="Y155" s="1098"/>
      <c r="Z155" s="1098"/>
      <c r="AA155" s="1098"/>
      <c r="AB155" s="1100"/>
      <c r="AC155" s="1033"/>
      <c r="AD155" s="1033"/>
      <c r="AE155" s="1085">
        <f>IF(VLOOKUP($A155,'Data (new)'!$A:$T,12,0)="","",VLOOKUP($A155,'Data (new)'!$A:$T,12,0))</f>
        <v>1.29</v>
      </c>
      <c r="AF155" s="1086" t="str">
        <f t="shared" si="17"/>
        <v/>
      </c>
      <c r="AG155" s="1087" t="str">
        <f t="shared" si="15"/>
        <v/>
      </c>
      <c r="AH155" s="1086" t="str">
        <f>IF(ISERROR('Agripp GRP Macros (EU, Asia) '!$AG155*(1-$H$4)),"",'Agripp GRP Macros (EU, Asia) '!$AG155*(1-$H$4))</f>
        <v/>
      </c>
      <c r="AI155" s="1088" t="str">
        <f t="shared" si="18"/>
        <v/>
      </c>
      <c r="AJ155" s="956"/>
      <c r="AK155" s="956"/>
      <c r="AL155" s="956"/>
      <c r="AM155" s="956"/>
      <c r="AN155" s="956"/>
      <c r="AO155" s="956"/>
      <c r="AP155" s="956"/>
      <c r="AQ155" s="957"/>
      <c r="AR155" s="957"/>
      <c r="AS155" s="958"/>
      <c r="AT155" s="771"/>
      <c r="AU155" s="771"/>
      <c r="AV155" s="771"/>
      <c r="AW155" s="957" t="str">
        <f>IF(VLOOKUP($A155,'Data (new)'!$A:$T,14,0)="","",VLOOKUP($A155,'Data (new)'!$A:$T,14,0))</f>
        <v>Pockets</v>
      </c>
      <c r="AX155" s="959"/>
      <c r="AY155" s="771"/>
    </row>
    <row r="156" spans="1:51" ht="16.5" customHeight="1">
      <c r="A156" s="1038" t="s">
        <v>1858</v>
      </c>
      <c r="B156" s="1039" t="str">
        <f>IF(VLOOKUP($A156,'Data (new)'!$A:$T,2,0)="","",VLOOKUP($A156,'Data (new)'!$A:$T,2,0))</f>
        <v>AGP0155-G8</v>
      </c>
      <c r="C156" s="1715"/>
      <c r="D156" s="1733" t="str">
        <f>IF(VLOOKUP($A156,'Data (new)'!A:T,6,0)="","",HYPERLINK(VLOOKUP($A156,'Data (new)'!A:T,7,0), VLOOKUP($A156,'Data (new)'!A:T,6,0)))</f>
        <v>Volca 2</v>
      </c>
      <c r="E156" s="1731" t="str">
        <f>IF(VLOOKUP($A156,'Data (new)'!$A:$T,10,0)="","",VLOOKUP($A156,'Data (new)'!$A:$T,10,0))</f>
        <v>S</v>
      </c>
      <c r="F156" s="1731">
        <f>IF(VLOOKUP($A156,'Data (new)'!$A:$T,11,0)="","",VLOOKUP($A156,'Data (new)'!$A:$T,11,0))</f>
        <v>1</v>
      </c>
      <c r="G156" s="1713" t="str">
        <f>IF(VLOOKUP($A156,'Data (new)'!$A:$T,14,0)="","",VLOOKUP($A156,'Data (new)'!$A:$T,14,0))</f>
        <v>Pockets</v>
      </c>
      <c r="H156" s="1040" t="str">
        <f>IF(VLOOKUP($A156,'Data (new)'!$A:$T,8,0)="","",VLOOKUP($A156,'Data (new)'!$A:$T,8,0))</f>
        <v>Dual texture</v>
      </c>
      <c r="I156" s="1040">
        <f>IF(VLOOKUP($A156,'Data (new)'!$A:$T,16,0)="","",VLOOKUP($A156,'Data (new)'!$A:$T,16,0))</f>
        <v>155</v>
      </c>
      <c r="J156" s="1101"/>
      <c r="K156" s="1102"/>
      <c r="L156" s="1102"/>
      <c r="M156" s="1102"/>
      <c r="N156" s="1102"/>
      <c r="O156" s="1102"/>
      <c r="P156" s="1102"/>
      <c r="Q156" s="1102"/>
      <c r="R156" s="1102"/>
      <c r="S156" s="1102"/>
      <c r="T156" s="1102"/>
      <c r="U156" s="1102"/>
      <c r="V156" s="1102"/>
      <c r="W156" s="1103"/>
      <c r="X156" s="1102"/>
      <c r="Y156" s="1102"/>
      <c r="Z156" s="1102"/>
      <c r="AA156" s="1102"/>
      <c r="AB156" s="1104"/>
      <c r="AC156" s="1041"/>
      <c r="AD156" s="1041" t="s">
        <v>2649</v>
      </c>
      <c r="AE156" s="1081">
        <f>IF(VLOOKUP($A156,'Data (new)'!$A:$T,12,0)="","",VLOOKUP($A156,'Data (new)'!$A:$T,12,0))</f>
        <v>1.29</v>
      </c>
      <c r="AF156" s="1082" t="str">
        <f t="shared" si="17"/>
        <v/>
      </c>
      <c r="AG156" s="1083" t="str">
        <f t="shared" si="15"/>
        <v/>
      </c>
      <c r="AH156" s="1082" t="str">
        <f>IF(ISERROR('Agripp GRP Macros (EU, Asia) '!$AG156*(1-$H$4)),"",'Agripp GRP Macros (EU, Asia) '!$AG156*(1-$H$4))</f>
        <v/>
      </c>
      <c r="AI156" s="1084" t="str">
        <f t="shared" si="18"/>
        <v/>
      </c>
      <c r="AJ156" s="956"/>
      <c r="AK156" s="956"/>
      <c r="AL156" s="956"/>
      <c r="AM156" s="956"/>
      <c r="AN156" s="956"/>
      <c r="AO156" s="956"/>
      <c r="AP156" s="956"/>
      <c r="AQ156" s="957"/>
      <c r="AR156" s="957"/>
      <c r="AS156" s="958"/>
      <c r="AT156" s="771"/>
      <c r="AU156" s="771"/>
      <c r="AV156" s="771"/>
      <c r="AW156" s="957" t="str">
        <f>IF(VLOOKUP($A156,'Data (new)'!$A:$T,14,0)="","",VLOOKUP($A156,'Data (new)'!$A:$T,14,0))</f>
        <v>Pockets</v>
      </c>
      <c r="AX156" s="959"/>
      <c r="AY156" s="771"/>
    </row>
    <row r="157" spans="1:51" ht="16.5" customHeight="1">
      <c r="A157" s="1046" t="s">
        <v>1859</v>
      </c>
      <c r="B157" s="1047" t="str">
        <f>IF(VLOOKUP($A157,'Data (new)'!$A:$T,2,0)="","",VLOOKUP($A157,'Data (new)'!$A:$T,2,0))</f>
        <v>AGP0206-G7</v>
      </c>
      <c r="C157" s="1715"/>
      <c r="D157" s="1733" t="str">
        <f>IF(VLOOKUP($A157,'Data (new)'!A:T,6,0)="","",HYPERLINK(VLOOKUP($A157,'Data (new)'!A:T,7,0), VLOOKUP($A157,'Data (new)'!A:T,6,0)))</f>
        <v xml:space="preserve">Volca 3 </v>
      </c>
      <c r="E157" s="1731" t="str">
        <f>IF(VLOOKUP($A157,'Data (new)'!$A:$T,10,0)="","",VLOOKUP($A157,'Data (new)'!$A:$T,10,0))</f>
        <v>S</v>
      </c>
      <c r="F157" s="1731">
        <f>IF(VLOOKUP($A157,'Data (new)'!$A:$T,11,0)="","",VLOOKUP($A157,'Data (new)'!$A:$T,11,0))</f>
        <v>1</v>
      </c>
      <c r="G157" s="1712" t="str">
        <f>IF(VLOOKUP($A157,'Data (new)'!$A:$T,14,0)="","",VLOOKUP($A157,'Data (new)'!$A:$T,14,0))</f>
        <v>Pockets</v>
      </c>
      <c r="H157" s="1049" t="str">
        <f>IF(VLOOKUP($A157,'Data (new)'!$A:$T,8,0)="","",VLOOKUP($A157,'Data (new)'!$A:$T,8,0))</f>
        <v>Full friction</v>
      </c>
      <c r="I157" s="1050">
        <f>IF(VLOOKUP($A157,'Data (new)'!$A:$T,16,0)="","",VLOOKUP($A157,'Data (new)'!$A:$T,16,0))</f>
        <v>141</v>
      </c>
      <c r="J157" s="1097"/>
      <c r="K157" s="1098"/>
      <c r="L157" s="1098"/>
      <c r="M157" s="1098"/>
      <c r="N157" s="1098"/>
      <c r="O157" s="1098"/>
      <c r="P157" s="1098"/>
      <c r="Q157" s="1098"/>
      <c r="R157" s="1098"/>
      <c r="S157" s="1098"/>
      <c r="T157" s="1098"/>
      <c r="U157" s="1098"/>
      <c r="V157" s="1098"/>
      <c r="W157" s="1099"/>
      <c r="X157" s="1098"/>
      <c r="Y157" s="1098"/>
      <c r="Z157" s="1098"/>
      <c r="AA157" s="1098"/>
      <c r="AB157" s="1100"/>
      <c r="AC157" s="1033"/>
      <c r="AD157" s="1033"/>
      <c r="AE157" s="1085">
        <f>IF(VLOOKUP($A157,'Data (new)'!$A:$T,12,0)="","",VLOOKUP($A157,'Data (new)'!$A:$T,12,0))</f>
        <v>1.24</v>
      </c>
      <c r="AF157" s="1086" t="str">
        <f t="shared" si="17"/>
        <v/>
      </c>
      <c r="AG157" s="1087" t="str">
        <f t="shared" si="15"/>
        <v/>
      </c>
      <c r="AH157" s="1086" t="str">
        <f>IF(ISERROR('Agripp GRP Macros (EU, Asia) '!$AG157*(1-$H$4)),"",'Agripp GRP Macros (EU, Asia) '!$AG157*(1-$H$4))</f>
        <v/>
      </c>
      <c r="AI157" s="1088" t="str">
        <f t="shared" si="18"/>
        <v/>
      </c>
      <c r="AJ157" s="956"/>
      <c r="AK157" s="956"/>
      <c r="AL157" s="956"/>
      <c r="AM157" s="956"/>
      <c r="AN157" s="956"/>
      <c r="AO157" s="956"/>
      <c r="AP157" s="956"/>
      <c r="AQ157" s="957"/>
      <c r="AR157" s="957"/>
      <c r="AS157" s="957"/>
      <c r="AT157" s="957"/>
      <c r="AU157" s="957"/>
      <c r="AV157" s="957"/>
      <c r="AW157" s="957" t="str">
        <f>IF(VLOOKUP($A157,'Data (new)'!$A:$T,14,0)="","",VLOOKUP($A157,'Data (new)'!$A:$T,14,0))</f>
        <v>Pockets</v>
      </c>
      <c r="AY157" s="771"/>
    </row>
    <row r="158" spans="1:51" ht="16.5" customHeight="1">
      <c r="A158" s="1038" t="s">
        <v>1860</v>
      </c>
      <c r="B158" s="1039" t="str">
        <f>IF(VLOOKUP($A158,'Data (new)'!$A:$T,2,0)="","",VLOOKUP($A158,'Data (new)'!$A:$T,2,0))</f>
        <v>AGP0206-G8</v>
      </c>
      <c r="C158" s="1715"/>
      <c r="D158" s="1733" t="str">
        <f>IF(VLOOKUP($A158,'Data (new)'!A:T,6,0)="","",HYPERLINK(VLOOKUP($A158,'Data (new)'!A:T,7,0), VLOOKUP($A158,'Data (new)'!A:T,6,0)))</f>
        <v xml:space="preserve">Volca 3 </v>
      </c>
      <c r="E158" s="1731" t="str">
        <f>IF(VLOOKUP($A158,'Data (new)'!$A:$T,10,0)="","",VLOOKUP($A158,'Data (new)'!$A:$T,10,0))</f>
        <v>S</v>
      </c>
      <c r="F158" s="1731">
        <f>IF(VLOOKUP($A158,'Data (new)'!$A:$T,11,0)="","",VLOOKUP($A158,'Data (new)'!$A:$T,11,0))</f>
        <v>1</v>
      </c>
      <c r="G158" s="1713" t="str">
        <f>IF(VLOOKUP($A158,'Data (new)'!$A:$T,14,0)="","",VLOOKUP($A158,'Data (new)'!$A:$T,14,0))</f>
        <v>Pockets</v>
      </c>
      <c r="H158" s="1040" t="str">
        <f>IF(VLOOKUP($A158,'Data (new)'!$A:$T,8,0)="","",VLOOKUP($A158,'Data (new)'!$A:$T,8,0))</f>
        <v>Dual texture</v>
      </c>
      <c r="I158" s="1040">
        <f>IF(VLOOKUP($A158,'Data (new)'!$A:$T,16,0)="","",VLOOKUP($A158,'Data (new)'!$A:$T,16,0))</f>
        <v>170</v>
      </c>
      <c r="J158" s="1101"/>
      <c r="K158" s="1102"/>
      <c r="L158" s="1102"/>
      <c r="M158" s="1102"/>
      <c r="N158" s="1102"/>
      <c r="O158" s="1102"/>
      <c r="P158" s="1102"/>
      <c r="Q158" s="1102"/>
      <c r="R158" s="1102"/>
      <c r="S158" s="1102"/>
      <c r="T158" s="1102"/>
      <c r="U158" s="1102"/>
      <c r="V158" s="1102"/>
      <c r="W158" s="1103"/>
      <c r="X158" s="1102"/>
      <c r="Y158" s="1102"/>
      <c r="Z158" s="1102"/>
      <c r="AA158" s="1102"/>
      <c r="AB158" s="1104"/>
      <c r="AC158" s="1041"/>
      <c r="AD158" s="1041" t="s">
        <v>2649</v>
      </c>
      <c r="AE158" s="1081">
        <f>IF(VLOOKUP($A158,'Data (new)'!$A:$T,12,0)="","",VLOOKUP($A158,'Data (new)'!$A:$T,12,0))</f>
        <v>1.24</v>
      </c>
      <c r="AF158" s="1082" t="str">
        <f t="shared" si="17"/>
        <v/>
      </c>
      <c r="AG158" s="1083" t="str">
        <f t="shared" si="15"/>
        <v/>
      </c>
      <c r="AH158" s="1082" t="str">
        <f>IF(ISERROR('Agripp GRP Macros (EU, Asia) '!$AG158*(1-$H$4)),"",'Agripp GRP Macros (EU, Asia) '!$AG158*(1-$H$4))</f>
        <v/>
      </c>
      <c r="AI158" s="1084" t="str">
        <f t="shared" si="18"/>
        <v/>
      </c>
      <c r="AJ158" s="956"/>
      <c r="AK158" s="956"/>
      <c r="AL158" s="956"/>
      <c r="AM158" s="956"/>
      <c r="AN158" s="956"/>
      <c r="AO158" s="956"/>
      <c r="AP158" s="956"/>
      <c r="AQ158" s="957"/>
      <c r="AR158" s="957"/>
      <c r="AS158" s="957"/>
      <c r="AT158" s="957"/>
      <c r="AU158" s="957"/>
      <c r="AV158" s="957"/>
      <c r="AW158" s="957" t="str">
        <f>IF(VLOOKUP($A158,'Data (new)'!$A:$T,14,0)="","",VLOOKUP($A158,'Data (new)'!$A:$T,14,0))</f>
        <v>Pockets</v>
      </c>
      <c r="AY158" s="771"/>
    </row>
    <row r="159" spans="1:51" ht="16.5" customHeight="1">
      <c r="A159" s="1046" t="s">
        <v>1861</v>
      </c>
      <c r="B159" s="1047" t="str">
        <f>IF(VLOOKUP($A159,'Data (new)'!$A:$T,2,0)="","",VLOOKUP($A159,'Data (new)'!$A:$T,2,0))</f>
        <v>AGP0207-G7</v>
      </c>
      <c r="C159" s="1715"/>
      <c r="D159" s="1733" t="str">
        <f>IF(VLOOKUP($A159,'Data (new)'!A:T,6,0)="","",HYPERLINK(VLOOKUP($A159,'Data (new)'!A:T,7,0), VLOOKUP($A159,'Data (new)'!A:T,6,0)))</f>
        <v xml:space="preserve">Volca 4 </v>
      </c>
      <c r="E159" s="1731" t="str">
        <f>IF(VLOOKUP($A159,'Data (new)'!$A:$T,10,0)="","",VLOOKUP($A159,'Data (new)'!$A:$T,10,0))</f>
        <v>S</v>
      </c>
      <c r="F159" s="1731">
        <f>IF(VLOOKUP($A159,'Data (new)'!$A:$T,11,0)="","",VLOOKUP($A159,'Data (new)'!$A:$T,11,0))</f>
        <v>1</v>
      </c>
      <c r="G159" s="1712" t="str">
        <f>IF(VLOOKUP($A159,'Data (new)'!$A:$T,14,0)="","",VLOOKUP($A159,'Data (new)'!$A:$T,14,0))</f>
        <v>Pockets</v>
      </c>
      <c r="H159" s="1049" t="str">
        <f>IF(VLOOKUP($A159,'Data (new)'!$A:$T,8,0)="","",VLOOKUP($A159,'Data (new)'!$A:$T,8,0))</f>
        <v>Full friction</v>
      </c>
      <c r="I159" s="1050">
        <f>IF(VLOOKUP($A159,'Data (new)'!$A:$T,16,0)="","",VLOOKUP($A159,'Data (new)'!$A:$T,16,0))</f>
        <v>127</v>
      </c>
      <c r="J159" s="1097"/>
      <c r="K159" s="1098"/>
      <c r="L159" s="1098"/>
      <c r="M159" s="1098"/>
      <c r="N159" s="1098"/>
      <c r="O159" s="1098"/>
      <c r="P159" s="1098"/>
      <c r="Q159" s="1098"/>
      <c r="R159" s="1098"/>
      <c r="S159" s="1098"/>
      <c r="T159" s="1098"/>
      <c r="U159" s="1098"/>
      <c r="V159" s="1098"/>
      <c r="W159" s="1099"/>
      <c r="X159" s="1098"/>
      <c r="Y159" s="1098"/>
      <c r="Z159" s="1098"/>
      <c r="AA159" s="1098"/>
      <c r="AB159" s="1100"/>
      <c r="AC159" s="1033"/>
      <c r="AD159" s="1033"/>
      <c r="AE159" s="1085">
        <f>IF(VLOOKUP($A159,'Data (new)'!$A:$T,12,0)="","",VLOOKUP($A159,'Data (new)'!$A:$T,12,0))</f>
        <v>1.0900000000000001</v>
      </c>
      <c r="AF159" s="1086" t="str">
        <f t="shared" si="17"/>
        <v/>
      </c>
      <c r="AG159" s="1087" t="str">
        <f t="shared" si="15"/>
        <v/>
      </c>
      <c r="AH159" s="1086" t="str">
        <f>IF(ISERROR('Agripp GRP Macros (EU, Asia) '!$AG159*(1-$H$4)),"",'Agripp GRP Macros (EU, Asia) '!$AG159*(1-$H$4))</f>
        <v/>
      </c>
      <c r="AI159" s="1088" t="str">
        <f t="shared" si="18"/>
        <v/>
      </c>
      <c r="AJ159" s="956"/>
      <c r="AK159" s="956"/>
      <c r="AL159" s="956"/>
      <c r="AM159" s="956"/>
      <c r="AN159" s="956"/>
      <c r="AO159" s="956"/>
      <c r="AP159" s="956"/>
      <c r="AQ159" s="957"/>
      <c r="AR159" s="957"/>
      <c r="AS159" s="957"/>
      <c r="AT159" s="957"/>
      <c r="AU159" s="957"/>
      <c r="AV159" s="957"/>
      <c r="AW159" s="957" t="str">
        <f>IF(VLOOKUP($A159,'Data (new)'!$A:$T,14,0)="","",VLOOKUP($A159,'Data (new)'!$A:$T,14,0))</f>
        <v>Pockets</v>
      </c>
      <c r="AY159" s="771"/>
    </row>
    <row r="160" spans="1:51" ht="16.5" customHeight="1">
      <c r="A160" s="1038" t="s">
        <v>1862</v>
      </c>
      <c r="B160" s="1039" t="str">
        <f>IF(VLOOKUP($A160,'Data (new)'!$A:$T,2,0)="","",VLOOKUP($A160,'Data (new)'!$A:$T,2,0))</f>
        <v>AGP0207-G8</v>
      </c>
      <c r="C160" s="1715"/>
      <c r="D160" s="1733" t="str">
        <f>IF(VLOOKUP($A160,'Data (new)'!A:T,6,0)="","",HYPERLINK(VLOOKUP($A160,'Data (new)'!A:T,7,0), VLOOKUP($A160,'Data (new)'!A:T,6,0)))</f>
        <v xml:space="preserve">Volca 4 </v>
      </c>
      <c r="E160" s="1731" t="str">
        <f>IF(VLOOKUP($A160,'Data (new)'!$A:$T,10,0)="","",VLOOKUP($A160,'Data (new)'!$A:$T,10,0))</f>
        <v>S</v>
      </c>
      <c r="F160" s="1731">
        <f>IF(VLOOKUP($A160,'Data (new)'!$A:$T,11,0)="","",VLOOKUP($A160,'Data (new)'!$A:$T,11,0))</f>
        <v>1</v>
      </c>
      <c r="G160" s="1713" t="str">
        <f>IF(VLOOKUP($A160,'Data (new)'!$A:$T,14,0)="","",VLOOKUP($A160,'Data (new)'!$A:$T,14,0))</f>
        <v>Pockets</v>
      </c>
      <c r="H160" s="1040" t="str">
        <f>IF(VLOOKUP($A160,'Data (new)'!$A:$T,8,0)="","",VLOOKUP($A160,'Data (new)'!$A:$T,8,0))</f>
        <v>Dual texture</v>
      </c>
      <c r="I160" s="1040">
        <f>IF(VLOOKUP($A160,'Data (new)'!$A:$T,16,0)="","",VLOOKUP($A160,'Data (new)'!$A:$T,16,0))</f>
        <v>169</v>
      </c>
      <c r="J160" s="1101"/>
      <c r="K160" s="1102"/>
      <c r="L160" s="1102"/>
      <c r="M160" s="1102"/>
      <c r="N160" s="1102"/>
      <c r="O160" s="1102"/>
      <c r="P160" s="1102"/>
      <c r="Q160" s="1102"/>
      <c r="R160" s="1102"/>
      <c r="S160" s="1102"/>
      <c r="T160" s="1102"/>
      <c r="U160" s="1102"/>
      <c r="V160" s="1102"/>
      <c r="W160" s="1103"/>
      <c r="X160" s="1102"/>
      <c r="Y160" s="1102"/>
      <c r="Z160" s="1102"/>
      <c r="AA160" s="1102"/>
      <c r="AB160" s="1104"/>
      <c r="AC160" s="1041"/>
      <c r="AD160" s="1041" t="s">
        <v>2649</v>
      </c>
      <c r="AE160" s="1081">
        <f>IF(VLOOKUP($A160,'Data (new)'!$A:$T,12,0)="","",VLOOKUP($A160,'Data (new)'!$A:$T,12,0))</f>
        <v>1.0900000000000001</v>
      </c>
      <c r="AF160" s="1082" t="str">
        <f t="shared" si="17"/>
        <v/>
      </c>
      <c r="AG160" s="1083" t="str">
        <f t="shared" si="15"/>
        <v/>
      </c>
      <c r="AH160" s="1082" t="str">
        <f>IF(ISERROR('Agripp GRP Macros (EU, Asia) '!$AG160*(1-$H$4)),"",'Agripp GRP Macros (EU, Asia) '!$AG160*(1-$H$4))</f>
        <v/>
      </c>
      <c r="AI160" s="1084" t="str">
        <f t="shared" si="18"/>
        <v/>
      </c>
      <c r="AJ160" s="956"/>
      <c r="AK160" s="956"/>
      <c r="AL160" s="956"/>
      <c r="AM160" s="956"/>
      <c r="AN160" s="956"/>
      <c r="AO160" s="956"/>
      <c r="AP160" s="956"/>
      <c r="AQ160" s="957"/>
      <c r="AR160" s="957"/>
      <c r="AS160" s="957"/>
      <c r="AT160" s="957"/>
      <c r="AU160" s="957"/>
      <c r="AV160" s="957"/>
      <c r="AW160" s="957" t="str">
        <f>IF(VLOOKUP($A160,'Data (new)'!$A:$T,14,0)="","",VLOOKUP($A160,'Data (new)'!$A:$T,14,0))</f>
        <v>Pockets</v>
      </c>
      <c r="AY160" s="771"/>
    </row>
    <row r="161" spans="1:16384" ht="16.5" customHeight="1">
      <c r="A161" s="1046" t="s">
        <v>1863</v>
      </c>
      <c r="B161" s="1047" t="str">
        <f>IF(VLOOKUP($A161,'Data (new)'!$A:$T,2,0)="","",VLOOKUP($A161,'Data (new)'!$A:$T,2,0))</f>
        <v>AGP0208-G7</v>
      </c>
      <c r="C161" s="1715"/>
      <c r="D161" s="1733" t="str">
        <f>IF(VLOOKUP($A161,'Data (new)'!A:T,6,0)="","",HYPERLINK(VLOOKUP($A161,'Data (new)'!A:T,7,0), VLOOKUP($A161,'Data (new)'!A:T,6,0)))</f>
        <v xml:space="preserve">Volca 5 </v>
      </c>
      <c r="E161" s="1731" t="str">
        <f>IF(VLOOKUP($A161,'Data (new)'!$A:$T,10,0)="","",VLOOKUP($A161,'Data (new)'!$A:$T,10,0))</f>
        <v>S</v>
      </c>
      <c r="F161" s="1731">
        <f>IF(VLOOKUP($A161,'Data (new)'!$A:$T,11,0)="","",VLOOKUP($A161,'Data (new)'!$A:$T,11,0))</f>
        <v>1</v>
      </c>
      <c r="G161" s="1712" t="str">
        <f>IF(VLOOKUP($A161,'Data (new)'!$A:$T,14,0)="","",VLOOKUP($A161,'Data (new)'!$A:$T,14,0))</f>
        <v>Pockets</v>
      </c>
      <c r="H161" s="1049" t="str">
        <f>IF(VLOOKUP($A161,'Data (new)'!$A:$T,8,0)="","",VLOOKUP($A161,'Data (new)'!$A:$T,8,0))</f>
        <v>Full friction</v>
      </c>
      <c r="I161" s="1050">
        <f>IF(VLOOKUP($A161,'Data (new)'!$A:$T,16,0)="","",VLOOKUP($A161,'Data (new)'!$A:$T,16,0))</f>
        <v>140</v>
      </c>
      <c r="J161" s="1097"/>
      <c r="K161" s="1098"/>
      <c r="L161" s="1098"/>
      <c r="M161" s="1098"/>
      <c r="N161" s="1098"/>
      <c r="O161" s="1098"/>
      <c r="P161" s="1098"/>
      <c r="Q161" s="1098"/>
      <c r="R161" s="1098"/>
      <c r="S161" s="1098"/>
      <c r="T161" s="1098"/>
      <c r="U161" s="1098"/>
      <c r="V161" s="1098"/>
      <c r="W161" s="1099"/>
      <c r="X161" s="1098"/>
      <c r="Y161" s="1098"/>
      <c r="Z161" s="1098"/>
      <c r="AA161" s="1098"/>
      <c r="AB161" s="1100"/>
      <c r="AC161" s="1033"/>
      <c r="AD161" s="1033"/>
      <c r="AE161" s="1085">
        <f>IF(VLOOKUP($A161,'Data (new)'!$A:$T,12,0)="","",VLOOKUP($A161,'Data (new)'!$A:$T,12,0))</f>
        <v>1.27</v>
      </c>
      <c r="AF161" s="1086" t="str">
        <f t="shared" si="17"/>
        <v/>
      </c>
      <c r="AG161" s="1087" t="str">
        <f t="shared" ref="AG161:AG164" si="19">IF(AF161="","",SUM(J161:AB161)*I161)</f>
        <v/>
      </c>
      <c r="AH161" s="1086" t="str">
        <f>IF(ISERROR('Agripp GRP Macros (EU, Asia) '!$AG161*(1-$H$4)),"",'Agripp GRP Macros (EU, Asia) '!$AG161*(1-$H$4))</f>
        <v/>
      </c>
      <c r="AI161" s="1088" t="str">
        <f t="shared" si="18"/>
        <v/>
      </c>
      <c r="AJ161" s="956"/>
      <c r="AK161" s="956"/>
      <c r="AL161" s="956"/>
      <c r="AM161" s="956"/>
      <c r="AN161" s="956"/>
      <c r="AO161" s="956"/>
      <c r="AP161" s="956"/>
      <c r="AQ161" s="957"/>
      <c r="AR161" s="957"/>
      <c r="AS161" s="958"/>
      <c r="AT161" s="771"/>
      <c r="AU161" s="771"/>
      <c r="AV161" s="771"/>
      <c r="AW161" s="957" t="str">
        <f>IF(VLOOKUP($A161,'Data (new)'!$A:$T,14,0)="","",VLOOKUP($A161,'Data (new)'!$A:$T,14,0))</f>
        <v>Pockets</v>
      </c>
      <c r="AX161" s="959"/>
      <c r="AY161" s="771"/>
    </row>
    <row r="162" spans="1:16384" ht="16.5" customHeight="1">
      <c r="A162" s="1038" t="s">
        <v>1864</v>
      </c>
      <c r="B162" s="1039" t="str">
        <f>IF(VLOOKUP($A162,'Data (new)'!$A:$T,2,0)="","",VLOOKUP($A162,'Data (new)'!$A:$T,2,0))</f>
        <v>AGP0208-G8</v>
      </c>
      <c r="C162" s="1715"/>
      <c r="D162" s="1733" t="str">
        <f>IF(VLOOKUP($A162,'Data (new)'!A:T,6,0)="","",HYPERLINK(VLOOKUP($A162,'Data (new)'!A:T,7,0), VLOOKUP($A162,'Data (new)'!A:T,6,0)))</f>
        <v xml:space="preserve">Volca 5 </v>
      </c>
      <c r="E162" s="1731" t="str">
        <f>IF(VLOOKUP($A162,'Data (new)'!$A:$T,10,0)="","",VLOOKUP($A162,'Data (new)'!$A:$T,10,0))</f>
        <v>S</v>
      </c>
      <c r="F162" s="1731">
        <f>IF(VLOOKUP($A162,'Data (new)'!$A:$T,11,0)="","",VLOOKUP($A162,'Data (new)'!$A:$T,11,0))</f>
        <v>1</v>
      </c>
      <c r="G162" s="1713" t="str">
        <f>IF(VLOOKUP($A162,'Data (new)'!$A:$T,14,0)="","",VLOOKUP($A162,'Data (new)'!$A:$T,14,0))</f>
        <v>Pockets</v>
      </c>
      <c r="H162" s="1040" t="str">
        <f>IF(VLOOKUP($A162,'Data (new)'!$A:$T,8,0)="","",VLOOKUP($A162,'Data (new)'!$A:$T,8,0))</f>
        <v>Dual texture</v>
      </c>
      <c r="I162" s="1040">
        <f>IF(VLOOKUP($A162,'Data (new)'!$A:$T,16,0)="","",VLOOKUP($A162,'Data (new)'!$A:$T,16,0))</f>
        <v>173</v>
      </c>
      <c r="J162" s="1101"/>
      <c r="K162" s="1102"/>
      <c r="L162" s="1102"/>
      <c r="M162" s="1102"/>
      <c r="N162" s="1102"/>
      <c r="O162" s="1102"/>
      <c r="P162" s="1102"/>
      <c r="Q162" s="1102"/>
      <c r="R162" s="1102"/>
      <c r="S162" s="1102"/>
      <c r="T162" s="1102"/>
      <c r="U162" s="1102"/>
      <c r="V162" s="1102"/>
      <c r="W162" s="1103"/>
      <c r="X162" s="1102"/>
      <c r="Y162" s="1102"/>
      <c r="Z162" s="1102"/>
      <c r="AA162" s="1102"/>
      <c r="AB162" s="1104"/>
      <c r="AC162" s="1041"/>
      <c r="AD162" s="1041" t="s">
        <v>2649</v>
      </c>
      <c r="AE162" s="1081">
        <f>IF(VLOOKUP($A162,'Data (new)'!$A:$T,12,0)="","",VLOOKUP($A162,'Data (new)'!$A:$T,12,0))</f>
        <v>1.27</v>
      </c>
      <c r="AF162" s="1082" t="str">
        <f t="shared" si="17"/>
        <v/>
      </c>
      <c r="AG162" s="1083" t="str">
        <f t="shared" si="19"/>
        <v/>
      </c>
      <c r="AH162" s="1082" t="str">
        <f>IF(ISERROR('Agripp GRP Macros (EU, Asia) '!$AG162*(1-$H$4)),"",'Agripp GRP Macros (EU, Asia) '!$AG162*(1-$H$4))</f>
        <v/>
      </c>
      <c r="AI162" s="1084" t="str">
        <f t="shared" si="18"/>
        <v/>
      </c>
      <c r="AJ162" s="956"/>
      <c r="AK162" s="956"/>
      <c r="AL162" s="956"/>
      <c r="AM162" s="956"/>
      <c r="AN162" s="956"/>
      <c r="AO162" s="956"/>
      <c r="AP162" s="956"/>
      <c r="AQ162" s="957"/>
      <c r="AR162" s="957"/>
      <c r="AS162" s="958"/>
      <c r="AT162" s="771"/>
      <c r="AU162" s="771"/>
      <c r="AV162" s="771"/>
      <c r="AW162" s="957" t="str">
        <f>IF(VLOOKUP($A162,'Data (new)'!$A:$T,14,0)="","",VLOOKUP($A162,'Data (new)'!$A:$T,14,0))</f>
        <v>Pockets</v>
      </c>
      <c r="AX162" s="959"/>
      <c r="AY162" s="771"/>
    </row>
    <row r="163" spans="1:16384" ht="16.5" customHeight="1">
      <c r="A163" s="1046" t="s">
        <v>1865</v>
      </c>
      <c r="B163" s="1047" t="str">
        <f>IF(VLOOKUP($A163,'Data (new)'!$A:$T,2,0)="","",VLOOKUP($A163,'Data (new)'!$A:$T,2,0))</f>
        <v>AGP0209-G7</v>
      </c>
      <c r="C163" s="1715"/>
      <c r="D163" s="1733" t="str">
        <f>IF(VLOOKUP($A163,'Data (new)'!A:T,6,0)="","",HYPERLINK(VLOOKUP($A163,'Data (new)'!A:T,7,0), VLOOKUP($A163,'Data (new)'!A:T,6,0)))</f>
        <v xml:space="preserve">Volca 6 </v>
      </c>
      <c r="E163" s="1731" t="str">
        <f>IF(VLOOKUP($A163,'Data (new)'!$A:$T,10,0)="","",VLOOKUP($A163,'Data (new)'!$A:$T,10,0))</f>
        <v>M</v>
      </c>
      <c r="F163" s="1731">
        <f>IF(VLOOKUP($A163,'Data (new)'!$A:$T,11,0)="","",VLOOKUP($A163,'Data (new)'!$A:$T,11,0))</f>
        <v>1</v>
      </c>
      <c r="G163" s="1712" t="str">
        <f>IF(VLOOKUP($A163,'Data (new)'!$A:$T,14,0)="","",VLOOKUP($A163,'Data (new)'!$A:$T,14,0))</f>
        <v>Pockets</v>
      </c>
      <c r="H163" s="1049" t="str">
        <f>IF(VLOOKUP($A163,'Data (new)'!$A:$T,8,0)="","",VLOOKUP($A163,'Data (new)'!$A:$T,8,0))</f>
        <v>Full friction</v>
      </c>
      <c r="I163" s="1050">
        <f>IF(VLOOKUP($A163,'Data (new)'!$A:$T,16,0)="","",VLOOKUP($A163,'Data (new)'!$A:$T,16,0))</f>
        <v>162</v>
      </c>
      <c r="J163" s="1097"/>
      <c r="K163" s="1098"/>
      <c r="L163" s="1098"/>
      <c r="M163" s="1098"/>
      <c r="N163" s="1098"/>
      <c r="O163" s="1098"/>
      <c r="P163" s="1098"/>
      <c r="Q163" s="1098"/>
      <c r="R163" s="1098"/>
      <c r="S163" s="1098"/>
      <c r="T163" s="1098"/>
      <c r="U163" s="1098"/>
      <c r="V163" s="1098"/>
      <c r="W163" s="1099"/>
      <c r="X163" s="1098"/>
      <c r="Y163" s="1098"/>
      <c r="Z163" s="1098"/>
      <c r="AA163" s="1098"/>
      <c r="AB163" s="1100"/>
      <c r="AC163" s="1033"/>
      <c r="AD163" s="1033"/>
      <c r="AE163" s="1085">
        <f>IF(VLOOKUP($A163,'Data (new)'!$A:$T,12,0)="","",VLOOKUP($A163,'Data (new)'!$A:$T,12,0))</f>
        <v>1.79</v>
      </c>
      <c r="AF163" s="1086" t="str">
        <f t="shared" si="17"/>
        <v/>
      </c>
      <c r="AG163" s="1087" t="str">
        <f t="shared" si="19"/>
        <v/>
      </c>
      <c r="AH163" s="1086" t="str">
        <f>IF(ISERROR('Agripp GRP Macros (EU, Asia) '!$AG163*(1-$H$4)),"",'Agripp GRP Macros (EU, Asia) '!$AG163*(1-$H$4))</f>
        <v/>
      </c>
      <c r="AI163" s="1088" t="str">
        <f t="shared" si="18"/>
        <v/>
      </c>
      <c r="AJ163" s="956"/>
      <c r="AK163" s="956"/>
      <c r="AL163" s="956"/>
      <c r="AM163" s="956"/>
      <c r="AN163" s="956"/>
      <c r="AO163" s="956"/>
      <c r="AP163" s="956"/>
      <c r="AQ163" s="957"/>
      <c r="AR163" s="957"/>
      <c r="AS163" s="958"/>
      <c r="AT163" s="771"/>
      <c r="AU163" s="771"/>
      <c r="AV163" s="771"/>
      <c r="AW163" s="957" t="str">
        <f>IF(VLOOKUP($A163,'Data (new)'!$A:$T,14,0)="","",VLOOKUP($A163,'Data (new)'!$A:$T,14,0))</f>
        <v>Pockets</v>
      </c>
      <c r="AX163" s="959"/>
      <c r="AY163" s="771"/>
    </row>
    <row r="164" spans="1:16384" ht="16.5" customHeight="1" thickBot="1">
      <c r="A164" s="1056" t="s">
        <v>1866</v>
      </c>
      <c r="B164" s="1057" t="str">
        <f>IF(VLOOKUP($A164,'Data (new)'!$A:$T,2,0)="","",VLOOKUP($A164,'Data (new)'!$A:$T,2,0))</f>
        <v>AGP0209-G8</v>
      </c>
      <c r="C164" s="1730"/>
      <c r="D164" s="1734" t="str">
        <f>IF(VLOOKUP($A164,'Data (new)'!A:T,6,0)="","",HYPERLINK(VLOOKUP($A164,'Data (new)'!A:T,7,0), VLOOKUP($A164,'Data (new)'!A:T,6,0)))</f>
        <v xml:space="preserve">Volca 6 </v>
      </c>
      <c r="E164" s="1712" t="str">
        <f>IF(VLOOKUP($A164,'Data (new)'!$A:$T,10,0)="","",VLOOKUP($A164,'Data (new)'!$A:$T,10,0))</f>
        <v>M</v>
      </c>
      <c r="F164" s="1712">
        <f>IF(VLOOKUP($A164,'Data (new)'!$A:$T,11,0)="","",VLOOKUP($A164,'Data (new)'!$A:$T,11,0))</f>
        <v>1</v>
      </c>
      <c r="G164" s="1713" t="str">
        <f>IF(VLOOKUP($A164,'Data (new)'!$A:$T,14,0)="","",VLOOKUP($A164,'Data (new)'!$A:$T,14,0))</f>
        <v>Pockets</v>
      </c>
      <c r="H164" s="1040" t="str">
        <f>IF(VLOOKUP($A164,'Data (new)'!$A:$T,8,0)="","",VLOOKUP($A164,'Data (new)'!$A:$T,8,0))</f>
        <v>Dual texture</v>
      </c>
      <c r="I164" s="1040">
        <f>IF(VLOOKUP($A164,'Data (new)'!$A:$T,16,0)="","",VLOOKUP($A164,'Data (new)'!$A:$T,16,0))</f>
        <v>197</v>
      </c>
      <c r="J164" s="1105"/>
      <c r="K164" s="1106"/>
      <c r="L164" s="1106"/>
      <c r="M164" s="1106"/>
      <c r="N164" s="1106"/>
      <c r="O164" s="1106"/>
      <c r="P164" s="1106"/>
      <c r="Q164" s="1106"/>
      <c r="R164" s="1106"/>
      <c r="S164" s="1106"/>
      <c r="T164" s="1106"/>
      <c r="U164" s="1106"/>
      <c r="V164" s="1106"/>
      <c r="W164" s="1107"/>
      <c r="X164" s="1106"/>
      <c r="Y164" s="1106"/>
      <c r="Z164" s="1106"/>
      <c r="AA164" s="1106"/>
      <c r="AB164" s="1108"/>
      <c r="AC164" s="1059"/>
      <c r="AD164" s="1059" t="s">
        <v>2649</v>
      </c>
      <c r="AE164" s="1089">
        <f>IF(VLOOKUP($A164,'Data (new)'!$A:$T,12,0)="","",VLOOKUP($A164,'Data (new)'!$A:$T,12,0))</f>
        <v>1.79</v>
      </c>
      <c r="AF164" s="1090" t="str">
        <f t="shared" si="17"/>
        <v/>
      </c>
      <c r="AG164" s="1091" t="str">
        <f t="shared" si="19"/>
        <v/>
      </c>
      <c r="AH164" s="1090" t="str">
        <f>IF(ISERROR('Agripp GRP Macros (EU, Asia) '!$AG164*(1-$H$4)),"",'Agripp GRP Macros (EU, Asia) '!$AG164*(1-$H$4))</f>
        <v/>
      </c>
      <c r="AI164" s="1092" t="str">
        <f t="shared" si="18"/>
        <v/>
      </c>
      <c r="AJ164" s="956"/>
      <c r="AK164" s="956"/>
      <c r="AL164" s="956"/>
      <c r="AM164" s="956"/>
      <c r="AN164" s="956"/>
      <c r="AO164" s="956"/>
      <c r="AP164" s="956"/>
      <c r="AQ164" s="957"/>
      <c r="AR164" s="957"/>
      <c r="AS164" s="958"/>
      <c r="AT164" s="771"/>
      <c r="AU164" s="771"/>
      <c r="AV164" s="771"/>
      <c r="AW164" s="957" t="str">
        <f>IF(VLOOKUP($A164,'Data (new)'!$A:$T,14,0)="","",VLOOKUP($A164,'Data (new)'!$A:$T,14,0))</f>
        <v>Pockets</v>
      </c>
      <c r="AX164" s="959"/>
      <c r="AY164" s="771"/>
    </row>
    <row r="165" spans="1:16384" ht="43.2" customHeight="1" thickBot="1">
      <c r="A165" s="1368" t="s">
        <v>3385</v>
      </c>
      <c r="B165" s="1369"/>
      <c r="C165" s="1369"/>
      <c r="D165" s="1369"/>
      <c r="E165" s="1369"/>
      <c r="F165" s="1369"/>
      <c r="G165" s="1369"/>
      <c r="H165" s="1369"/>
      <c r="I165" s="1369"/>
      <c r="J165" s="1369"/>
      <c r="K165" s="1369"/>
      <c r="L165" s="1369"/>
      <c r="M165" s="1369"/>
      <c r="N165" s="1369"/>
      <c r="O165" s="1369"/>
      <c r="P165" s="1369"/>
      <c r="Q165" s="1369"/>
      <c r="R165" s="1369"/>
      <c r="S165" s="1369"/>
      <c r="T165" s="1369"/>
      <c r="U165" s="1369"/>
      <c r="V165" s="1369"/>
      <c r="W165" s="1369"/>
      <c r="X165" s="1369"/>
      <c r="Y165" s="1369"/>
      <c r="Z165" s="1369"/>
      <c r="AA165" s="1369"/>
      <c r="AB165" s="1369"/>
      <c r="AC165" s="1369"/>
      <c r="AD165" s="1369"/>
      <c r="AE165" s="1369"/>
      <c r="AF165" s="1369"/>
      <c r="AG165" s="1369"/>
      <c r="AH165" s="1369"/>
      <c r="AI165" s="1370"/>
      <c r="AJ165" s="956"/>
      <c r="AK165" s="956"/>
      <c r="AL165" s="956"/>
      <c r="AM165" s="956"/>
      <c r="AN165" s="956"/>
      <c r="AO165" s="956"/>
      <c r="AP165" s="956"/>
      <c r="AQ165" s="957"/>
      <c r="AR165" s="957"/>
      <c r="AS165" s="958"/>
      <c r="AT165" s="771"/>
      <c r="AU165" s="771"/>
      <c r="AV165" s="771"/>
      <c r="AW165" s="957" t="e">
        <f>IF(VLOOKUP($A165,'Data (new)'!$A:$T,14,0)="","",VLOOKUP($A165,'Data (new)'!$A:$T,14,0))</f>
        <v>#N/A</v>
      </c>
      <c r="AX165" s="959"/>
      <c r="AY165" s="771"/>
      <c r="AZ165" s="1093"/>
      <c r="BA165" s="1093"/>
      <c r="BB165" s="1093"/>
      <c r="BC165" s="1093"/>
      <c r="BD165" s="1093"/>
      <c r="BE165" s="1093"/>
      <c r="BF165" s="1093"/>
      <c r="BG165" s="1093"/>
      <c r="BH165" s="1093"/>
      <c r="BI165" s="1093"/>
      <c r="BJ165" s="1093"/>
      <c r="BK165" s="1093"/>
      <c r="BL165" s="1093"/>
      <c r="BM165" s="1093"/>
      <c r="BN165" s="1093"/>
      <c r="BO165" s="1093"/>
      <c r="BP165" s="1093"/>
      <c r="BQ165" s="1093"/>
      <c r="BR165" s="1093"/>
      <c r="BS165" s="1732"/>
      <c r="BT165" s="1732"/>
      <c r="BU165" s="1732"/>
      <c r="BV165" s="1732"/>
      <c r="BW165" s="1732"/>
      <c r="BX165" s="1732"/>
      <c r="BY165" s="1732"/>
      <c r="BZ165" s="1732"/>
      <c r="CA165" s="1732"/>
      <c r="CB165" s="1732"/>
      <c r="CC165" s="1732"/>
      <c r="CD165" s="1732"/>
      <c r="CE165" s="1732"/>
      <c r="CF165" s="1732"/>
      <c r="CG165" s="1732"/>
      <c r="CH165" s="1732"/>
      <c r="CI165" s="1732"/>
      <c r="CJ165" s="1732"/>
      <c r="CK165" s="1732"/>
      <c r="CL165" s="1732"/>
      <c r="CM165" s="1732"/>
      <c r="CN165" s="1732"/>
      <c r="CO165" s="1732"/>
      <c r="CP165" s="1732"/>
      <c r="CQ165" s="1732"/>
      <c r="CR165" s="1732"/>
      <c r="CS165" s="1732"/>
      <c r="CT165" s="1732"/>
      <c r="CU165" s="1732"/>
      <c r="CV165" s="1732"/>
      <c r="CW165" s="1732"/>
      <c r="CX165" s="1732"/>
      <c r="CY165" s="1732"/>
      <c r="CZ165" s="1732"/>
      <c r="DA165" s="1732"/>
      <c r="DB165" s="1732"/>
      <c r="DC165" s="1732"/>
      <c r="DD165" s="1732"/>
      <c r="DE165" s="1732"/>
      <c r="DF165" s="1732"/>
      <c r="DG165" s="1732"/>
      <c r="DH165" s="1732"/>
      <c r="DI165" s="1732"/>
      <c r="DJ165" s="1732"/>
      <c r="DK165" s="1732"/>
      <c r="DL165" s="1732"/>
      <c r="DM165" s="1732"/>
      <c r="DN165" s="1732"/>
      <c r="DO165" s="1732"/>
      <c r="DP165" s="1732"/>
      <c r="DQ165" s="1732"/>
      <c r="DR165" s="1732"/>
      <c r="DS165" s="1732"/>
      <c r="DT165" s="1732"/>
      <c r="DU165" s="1732"/>
      <c r="DV165" s="1732"/>
      <c r="DW165" s="1732"/>
      <c r="DX165" s="1732"/>
      <c r="DY165" s="1732"/>
      <c r="DZ165" s="1732"/>
      <c r="EA165" s="1732"/>
      <c r="EB165" s="1732"/>
      <c r="EC165" s="1732"/>
      <c r="ED165" s="1732"/>
      <c r="EE165" s="1732"/>
      <c r="EF165" s="1732"/>
      <c r="EG165" s="1732"/>
      <c r="EH165" s="1732"/>
      <c r="EI165" s="1732"/>
      <c r="EJ165" s="1732"/>
      <c r="EK165" s="1732"/>
      <c r="EL165" s="1732"/>
      <c r="EM165" s="1732"/>
      <c r="EN165" s="1732"/>
      <c r="EO165" s="1732"/>
      <c r="EP165" s="1732"/>
      <c r="EQ165" s="1732"/>
      <c r="ER165" s="1732"/>
      <c r="ES165" s="1732"/>
      <c r="ET165" s="1732"/>
      <c r="EU165" s="1732"/>
      <c r="EV165" s="1732"/>
      <c r="EW165" s="1732"/>
      <c r="EX165" s="1732"/>
      <c r="EY165" s="1732"/>
      <c r="EZ165" s="1732"/>
      <c r="FA165" s="1732"/>
      <c r="FB165" s="1732"/>
      <c r="FC165" s="1732"/>
      <c r="FD165" s="1732"/>
      <c r="FE165" s="1732"/>
      <c r="FF165" s="1732"/>
      <c r="FG165" s="1732"/>
      <c r="FH165" s="1732"/>
      <c r="FI165" s="1732"/>
      <c r="FJ165" s="1732"/>
      <c r="FK165" s="1732"/>
      <c r="FL165" s="1732"/>
      <c r="FM165" s="1732"/>
      <c r="FN165" s="1732"/>
      <c r="FO165" s="1732"/>
      <c r="FP165" s="1732"/>
      <c r="FQ165" s="1732"/>
      <c r="FR165" s="1732"/>
      <c r="FS165" s="1732"/>
      <c r="FT165" s="1732"/>
      <c r="FU165" s="1732"/>
      <c r="FV165" s="1732"/>
      <c r="FW165" s="1732"/>
      <c r="FX165" s="1732"/>
      <c r="FY165" s="1732"/>
      <c r="FZ165" s="1732"/>
      <c r="GA165" s="1732"/>
      <c r="GB165" s="1732"/>
      <c r="GC165" s="1732"/>
      <c r="GD165" s="1732"/>
      <c r="GE165" s="1732"/>
      <c r="GF165" s="1732"/>
      <c r="GG165" s="1732"/>
      <c r="GH165" s="1732"/>
      <c r="GI165" s="1732"/>
      <c r="GJ165" s="1732"/>
      <c r="GK165" s="1732"/>
      <c r="GL165" s="1732"/>
      <c r="GM165" s="1732"/>
      <c r="GN165" s="1732"/>
      <c r="GO165" s="1732"/>
      <c r="GP165" s="1732"/>
      <c r="GQ165" s="1732"/>
      <c r="GR165" s="1732"/>
      <c r="GS165" s="1732"/>
      <c r="GT165" s="1732"/>
      <c r="GU165" s="1732"/>
      <c r="GV165" s="1732"/>
      <c r="GW165" s="1732"/>
      <c r="GX165" s="1732"/>
      <c r="GY165" s="1732"/>
      <c r="GZ165" s="1732"/>
      <c r="HA165" s="1732"/>
      <c r="HB165" s="1732"/>
      <c r="HC165" s="1732"/>
      <c r="HD165" s="1732"/>
      <c r="HE165" s="1732"/>
      <c r="HF165" s="1732"/>
      <c r="HG165" s="1732"/>
      <c r="HH165" s="1732"/>
      <c r="HI165" s="1732"/>
      <c r="HJ165" s="1732"/>
      <c r="HK165" s="1732"/>
      <c r="HL165" s="1732"/>
      <c r="HM165" s="1732"/>
      <c r="HN165" s="1732"/>
      <c r="HO165" s="1732"/>
      <c r="HP165" s="1732"/>
      <c r="HQ165" s="1732"/>
      <c r="HR165" s="1732"/>
      <c r="HS165" s="1732"/>
      <c r="HT165" s="1732"/>
      <c r="HU165" s="1732"/>
      <c r="HV165" s="1732"/>
      <c r="HW165" s="1732"/>
      <c r="HX165" s="1732"/>
      <c r="HY165" s="1732"/>
      <c r="HZ165" s="1732"/>
      <c r="IA165" s="1732"/>
      <c r="IB165" s="1732"/>
      <c r="IC165" s="1732"/>
      <c r="ID165" s="1732"/>
      <c r="IE165" s="1732"/>
      <c r="IF165" s="1732"/>
      <c r="IG165" s="1732"/>
      <c r="IH165" s="1732"/>
      <c r="II165" s="1732"/>
      <c r="IJ165" s="1732"/>
      <c r="IK165" s="1732"/>
      <c r="IL165" s="1732"/>
      <c r="IM165" s="1732"/>
      <c r="IN165" s="1732"/>
      <c r="IO165" s="1732"/>
      <c r="IP165" s="1732"/>
      <c r="IQ165" s="1732"/>
      <c r="IR165" s="1732"/>
      <c r="IS165" s="1732"/>
      <c r="IT165" s="1732"/>
      <c r="IU165" s="1732"/>
      <c r="IV165" s="1732"/>
      <c r="IW165" s="1732"/>
      <c r="IX165" s="1732"/>
      <c r="IY165" s="1732"/>
      <c r="IZ165" s="1732"/>
      <c r="JA165" s="1732"/>
      <c r="JB165" s="1732"/>
      <c r="JC165" s="1732"/>
      <c r="JD165" s="1732"/>
      <c r="JE165" s="1732"/>
      <c r="JF165" s="1732"/>
      <c r="JG165" s="1732"/>
      <c r="JH165" s="1732"/>
      <c r="JI165" s="1732"/>
      <c r="JJ165" s="1732"/>
      <c r="JK165" s="1732"/>
      <c r="JL165" s="1732"/>
      <c r="JM165" s="1732"/>
      <c r="JN165" s="1732"/>
      <c r="JO165" s="1732"/>
      <c r="JP165" s="1732"/>
      <c r="JQ165" s="1732"/>
      <c r="JR165" s="1732"/>
      <c r="JS165" s="1732"/>
      <c r="JT165" s="1732"/>
      <c r="JU165" s="1732"/>
      <c r="JV165" s="1732"/>
      <c r="JW165" s="1732"/>
      <c r="JX165" s="1732"/>
      <c r="JY165" s="1732"/>
      <c r="JZ165" s="1732"/>
      <c r="KA165" s="1732"/>
      <c r="KB165" s="1732"/>
      <c r="KC165" s="1732"/>
      <c r="KD165" s="1732"/>
      <c r="KE165" s="1732"/>
      <c r="KF165" s="1732"/>
      <c r="KG165" s="1732"/>
      <c r="KH165" s="1732"/>
      <c r="KI165" s="1732"/>
      <c r="KJ165" s="1732"/>
      <c r="KK165" s="1732"/>
      <c r="KL165" s="1732"/>
      <c r="KM165" s="1732"/>
      <c r="KN165" s="1732"/>
      <c r="KO165" s="1732"/>
      <c r="KP165" s="1732"/>
      <c r="KQ165" s="1732"/>
      <c r="KR165" s="1732"/>
      <c r="KS165" s="1732"/>
      <c r="KT165" s="1732"/>
      <c r="KU165" s="1732"/>
      <c r="KV165" s="1732"/>
      <c r="KW165" s="1732"/>
      <c r="KX165" s="1732"/>
      <c r="KY165" s="1732"/>
      <c r="KZ165" s="1732"/>
      <c r="LA165" s="1732"/>
      <c r="LB165" s="1732"/>
      <c r="LC165" s="1732"/>
      <c r="LD165" s="1732"/>
      <c r="LE165" s="1732"/>
      <c r="LF165" s="1732"/>
      <c r="LG165" s="1732"/>
      <c r="LH165" s="1732"/>
      <c r="LI165" s="1732"/>
      <c r="LJ165" s="1732"/>
      <c r="LK165" s="1732"/>
      <c r="LL165" s="1732"/>
      <c r="LM165" s="1732"/>
      <c r="LN165" s="1732"/>
      <c r="LO165" s="1732"/>
      <c r="LP165" s="1732"/>
      <c r="LQ165" s="1732"/>
      <c r="LR165" s="1732"/>
      <c r="LS165" s="1732"/>
      <c r="LT165" s="1732"/>
      <c r="LU165" s="1732"/>
      <c r="LV165" s="1732"/>
      <c r="LW165" s="1732"/>
      <c r="LX165" s="1732"/>
      <c r="LY165" s="1732"/>
      <c r="LZ165" s="1732"/>
      <c r="MA165" s="1732"/>
      <c r="MB165" s="1732"/>
      <c r="MC165" s="1732"/>
      <c r="MD165" s="1732"/>
      <c r="ME165" s="1732"/>
      <c r="MF165" s="1732"/>
      <c r="MG165" s="1732"/>
      <c r="MH165" s="1732"/>
      <c r="MI165" s="1732"/>
      <c r="MJ165" s="1732"/>
      <c r="MK165" s="1732"/>
      <c r="ML165" s="1732"/>
      <c r="MM165" s="1732"/>
      <c r="MN165" s="1732"/>
      <c r="MO165" s="1732"/>
      <c r="MP165" s="1732"/>
      <c r="MQ165" s="1732"/>
      <c r="MR165" s="1732"/>
      <c r="MS165" s="1732"/>
      <c r="MT165" s="1732"/>
      <c r="MU165" s="1732"/>
      <c r="MV165" s="1732"/>
      <c r="MW165" s="1732"/>
      <c r="MX165" s="1732"/>
      <c r="MY165" s="1732"/>
      <c r="MZ165" s="1732"/>
      <c r="NA165" s="1732"/>
      <c r="NB165" s="1732"/>
      <c r="NC165" s="1732"/>
      <c r="ND165" s="1732"/>
      <c r="NE165" s="1732"/>
      <c r="NF165" s="1732"/>
      <c r="NG165" s="1732"/>
      <c r="NH165" s="1732"/>
      <c r="NI165" s="1732"/>
      <c r="NJ165" s="1732"/>
      <c r="NK165" s="1732"/>
      <c r="NL165" s="1732"/>
      <c r="NM165" s="1732"/>
      <c r="NN165" s="1732"/>
      <c r="NO165" s="1732"/>
      <c r="NP165" s="1732"/>
      <c r="NQ165" s="1732"/>
      <c r="NR165" s="1732"/>
      <c r="NS165" s="1732"/>
      <c r="NT165" s="1732"/>
      <c r="NU165" s="1732"/>
      <c r="NV165" s="1732"/>
      <c r="NW165" s="1732"/>
      <c r="NX165" s="1732"/>
      <c r="NY165" s="1732"/>
      <c r="NZ165" s="1732"/>
      <c r="OA165" s="1732"/>
      <c r="OB165" s="1732"/>
      <c r="OC165" s="1732"/>
      <c r="OD165" s="1732"/>
      <c r="OE165" s="1732"/>
      <c r="OF165" s="1732"/>
      <c r="OG165" s="1732"/>
      <c r="OH165" s="1732"/>
      <c r="OI165" s="1732"/>
      <c r="OJ165" s="1732"/>
      <c r="OK165" s="1732"/>
      <c r="OL165" s="1732"/>
      <c r="OM165" s="1732"/>
      <c r="ON165" s="1732"/>
      <c r="OO165" s="1732"/>
      <c r="OP165" s="1732"/>
      <c r="OQ165" s="1732"/>
      <c r="OR165" s="1732"/>
      <c r="OS165" s="1732"/>
      <c r="OT165" s="1732"/>
      <c r="OU165" s="1732"/>
      <c r="OV165" s="1732"/>
      <c r="OW165" s="1732"/>
      <c r="OX165" s="1732"/>
      <c r="OY165" s="1732"/>
      <c r="OZ165" s="1732"/>
      <c r="PA165" s="1732"/>
      <c r="PB165" s="1732"/>
      <c r="PC165" s="1732"/>
      <c r="PD165" s="1732"/>
      <c r="PE165" s="1732"/>
      <c r="PF165" s="1732"/>
      <c r="PG165" s="1732"/>
      <c r="PH165" s="1732"/>
      <c r="PI165" s="1732"/>
      <c r="PJ165" s="1732"/>
      <c r="PK165" s="1732"/>
      <c r="PL165" s="1732"/>
      <c r="PM165" s="1732"/>
      <c r="PN165" s="1732"/>
      <c r="PO165" s="1732"/>
      <c r="PP165" s="1732"/>
      <c r="PQ165" s="1732"/>
      <c r="PR165" s="1732"/>
      <c r="PS165" s="1732"/>
      <c r="PT165" s="1732"/>
      <c r="PU165" s="1732"/>
      <c r="PV165" s="1732"/>
      <c r="PW165" s="1732"/>
      <c r="PX165" s="1732"/>
      <c r="PY165" s="1732"/>
      <c r="PZ165" s="1732"/>
      <c r="QA165" s="1732"/>
      <c r="QB165" s="1732"/>
      <c r="QC165" s="1732"/>
      <c r="QD165" s="1732"/>
      <c r="QE165" s="1732"/>
      <c r="QF165" s="1732"/>
      <c r="QG165" s="1732"/>
      <c r="QH165" s="1732"/>
      <c r="QI165" s="1732"/>
      <c r="QJ165" s="1732"/>
      <c r="QK165" s="1732"/>
      <c r="QL165" s="1732"/>
      <c r="QM165" s="1732"/>
      <c r="QN165" s="1732"/>
      <c r="QO165" s="1732"/>
      <c r="QP165" s="1732"/>
      <c r="QQ165" s="1732"/>
      <c r="QR165" s="1732"/>
      <c r="QS165" s="1732"/>
      <c r="QT165" s="1732"/>
      <c r="QU165" s="1732"/>
      <c r="QV165" s="1732"/>
      <c r="QW165" s="1732"/>
      <c r="QX165" s="1732"/>
      <c r="QY165" s="1732"/>
      <c r="QZ165" s="1732"/>
      <c r="RA165" s="1732"/>
      <c r="RB165" s="1732"/>
      <c r="RC165" s="1732"/>
      <c r="RD165" s="1732"/>
      <c r="RE165" s="1732"/>
      <c r="RF165" s="1732"/>
      <c r="RG165" s="1732"/>
      <c r="RH165" s="1732"/>
      <c r="RI165" s="1732"/>
      <c r="RJ165" s="1732"/>
      <c r="RK165" s="1732"/>
      <c r="RL165" s="1732"/>
      <c r="RM165" s="1732"/>
      <c r="RN165" s="1732"/>
      <c r="RO165" s="1732"/>
      <c r="RP165" s="1732"/>
      <c r="RQ165" s="1732"/>
      <c r="RR165" s="1732"/>
      <c r="RS165" s="1732"/>
      <c r="RT165" s="1732"/>
      <c r="RU165" s="1732"/>
      <c r="RV165" s="1732"/>
      <c r="RW165" s="1732"/>
      <c r="RX165" s="1732"/>
      <c r="RY165" s="1732"/>
      <c r="RZ165" s="1732"/>
      <c r="SA165" s="1732"/>
      <c r="SB165" s="1732"/>
      <c r="SC165" s="1732"/>
      <c r="SD165" s="1732"/>
      <c r="SE165" s="1732"/>
      <c r="SF165" s="1732"/>
      <c r="SG165" s="1732"/>
      <c r="SH165" s="1732"/>
      <c r="SI165" s="1732"/>
      <c r="SJ165" s="1732"/>
      <c r="SK165" s="1732"/>
      <c r="SL165" s="1732"/>
      <c r="SM165" s="1732"/>
      <c r="SN165" s="1732"/>
      <c r="SO165" s="1732"/>
      <c r="SP165" s="1732"/>
      <c r="SQ165" s="1732"/>
      <c r="SR165" s="1732"/>
      <c r="SS165" s="1732"/>
      <c r="ST165" s="1732"/>
      <c r="SU165" s="1732"/>
      <c r="SV165" s="1732"/>
      <c r="SW165" s="1732"/>
      <c r="SX165" s="1732"/>
      <c r="SY165" s="1732"/>
      <c r="SZ165" s="1732"/>
      <c r="TA165" s="1732"/>
      <c r="TB165" s="1732"/>
      <c r="TC165" s="1732"/>
      <c r="TD165" s="1732"/>
      <c r="TE165" s="1732"/>
      <c r="TF165" s="1732"/>
      <c r="TG165" s="1732"/>
      <c r="TH165" s="1732"/>
      <c r="TI165" s="1732"/>
      <c r="TJ165" s="1732"/>
      <c r="TK165" s="1732"/>
      <c r="TL165" s="1732"/>
      <c r="TM165" s="1732"/>
      <c r="TN165" s="1732"/>
      <c r="TO165" s="1732"/>
      <c r="TP165" s="1732"/>
      <c r="TQ165" s="1732"/>
      <c r="TR165" s="1732"/>
      <c r="TS165" s="1732"/>
      <c r="TT165" s="1732"/>
      <c r="TU165" s="1732"/>
      <c r="TV165" s="1732"/>
      <c r="TW165" s="1732"/>
      <c r="TX165" s="1732"/>
      <c r="TY165" s="1732"/>
      <c r="TZ165" s="1732"/>
      <c r="UA165" s="1732"/>
      <c r="UB165" s="1732"/>
      <c r="UC165" s="1732"/>
      <c r="UD165" s="1732"/>
      <c r="UE165" s="1732"/>
      <c r="UF165" s="1732"/>
      <c r="UG165" s="1732"/>
      <c r="UH165" s="1732"/>
      <c r="UI165" s="1732"/>
      <c r="UJ165" s="1732"/>
      <c r="UK165" s="1732"/>
      <c r="UL165" s="1732"/>
      <c r="UM165" s="1732"/>
      <c r="UN165" s="1732"/>
      <c r="UO165" s="1732"/>
      <c r="UP165" s="1732"/>
      <c r="UQ165" s="1732"/>
      <c r="UR165" s="1732"/>
      <c r="US165" s="1732"/>
      <c r="UT165" s="1732"/>
      <c r="UU165" s="1732"/>
      <c r="UV165" s="1732"/>
      <c r="UW165" s="1732"/>
      <c r="UX165" s="1732"/>
      <c r="UY165" s="1732"/>
      <c r="UZ165" s="1732"/>
      <c r="VA165" s="1732"/>
      <c r="VB165" s="1732"/>
      <c r="VC165" s="1732"/>
      <c r="VD165" s="1732"/>
      <c r="VE165" s="1732"/>
      <c r="VF165" s="1732"/>
      <c r="VG165" s="1732"/>
      <c r="VH165" s="1732"/>
      <c r="VI165" s="1732"/>
      <c r="VJ165" s="1732"/>
      <c r="VK165" s="1732"/>
      <c r="VL165" s="1732"/>
      <c r="VM165" s="1732"/>
      <c r="VN165" s="1732"/>
      <c r="VO165" s="1732"/>
      <c r="VP165" s="1732"/>
      <c r="VQ165" s="1732"/>
      <c r="VR165" s="1732"/>
      <c r="VS165" s="1732"/>
      <c r="VT165" s="1732"/>
      <c r="VU165" s="1732"/>
      <c r="VV165" s="1732"/>
      <c r="VW165" s="1732"/>
      <c r="VX165" s="1732"/>
      <c r="VY165" s="1732"/>
      <c r="VZ165" s="1732"/>
      <c r="WA165" s="1732"/>
      <c r="WB165" s="1732"/>
      <c r="WC165" s="1732"/>
      <c r="WD165" s="1732"/>
      <c r="WE165" s="1732"/>
      <c r="WF165" s="1732"/>
      <c r="WG165" s="1732"/>
      <c r="WH165" s="1732"/>
      <c r="WI165" s="1732"/>
      <c r="WJ165" s="1732"/>
      <c r="WK165" s="1732"/>
      <c r="WL165" s="1732"/>
      <c r="WM165" s="1732"/>
      <c r="WN165" s="1732"/>
      <c r="WO165" s="1732"/>
      <c r="WP165" s="1732"/>
      <c r="WQ165" s="1732"/>
      <c r="WR165" s="1732"/>
      <c r="WS165" s="1732"/>
      <c r="WT165" s="1732"/>
      <c r="WU165" s="1732"/>
      <c r="WV165" s="1732"/>
      <c r="WW165" s="1732"/>
      <c r="WX165" s="1732"/>
      <c r="WY165" s="1732"/>
      <c r="WZ165" s="1732"/>
      <c r="XA165" s="1732"/>
      <c r="XB165" s="1732"/>
      <c r="XC165" s="1732"/>
      <c r="XD165" s="1732"/>
      <c r="XE165" s="1732"/>
      <c r="XF165" s="1732"/>
      <c r="XG165" s="1732"/>
      <c r="XH165" s="1732"/>
      <c r="XI165" s="1732"/>
      <c r="XJ165" s="1732"/>
      <c r="XK165" s="1732"/>
      <c r="XL165" s="1732"/>
      <c r="XM165" s="1732"/>
      <c r="XN165" s="1732"/>
      <c r="XO165" s="1732"/>
      <c r="XP165" s="1732"/>
      <c r="XQ165" s="1732"/>
      <c r="XR165" s="1732"/>
      <c r="XS165" s="1732"/>
      <c r="XT165" s="1732"/>
      <c r="XU165" s="1732"/>
      <c r="XV165" s="1732"/>
      <c r="XW165" s="1732"/>
      <c r="XX165" s="1732"/>
      <c r="XY165" s="1732"/>
      <c r="XZ165" s="1732"/>
      <c r="YA165" s="1732"/>
      <c r="YB165" s="1732"/>
      <c r="YC165" s="1732"/>
      <c r="YD165" s="1732"/>
      <c r="YE165" s="1732"/>
      <c r="YF165" s="1732"/>
      <c r="YG165" s="1732"/>
      <c r="YH165" s="1732"/>
      <c r="YI165" s="1732"/>
      <c r="YJ165" s="1732"/>
      <c r="YK165" s="1732"/>
      <c r="YL165" s="1732"/>
      <c r="YM165" s="1732"/>
      <c r="YN165" s="1732"/>
      <c r="YO165" s="1732"/>
      <c r="YP165" s="1732"/>
      <c r="YQ165" s="1732"/>
      <c r="YR165" s="1732"/>
      <c r="YS165" s="1732"/>
      <c r="YT165" s="1732"/>
      <c r="YU165" s="1732"/>
      <c r="YV165" s="1732"/>
      <c r="YW165" s="1732"/>
      <c r="YX165" s="1732"/>
      <c r="YY165" s="1732"/>
      <c r="YZ165" s="1732"/>
      <c r="ZA165" s="1732"/>
      <c r="ZB165" s="1732"/>
      <c r="ZC165" s="1732"/>
      <c r="ZD165" s="1732"/>
      <c r="ZE165" s="1732"/>
      <c r="ZF165" s="1732"/>
      <c r="ZG165" s="1732"/>
      <c r="ZH165" s="1732"/>
      <c r="ZI165" s="1732"/>
      <c r="ZJ165" s="1732"/>
      <c r="ZK165" s="1732"/>
      <c r="ZL165" s="1732"/>
      <c r="ZM165" s="1732"/>
      <c r="ZN165" s="1732"/>
      <c r="ZO165" s="1732"/>
      <c r="ZP165" s="1732"/>
      <c r="ZQ165" s="1732"/>
      <c r="ZR165" s="1732"/>
      <c r="ZS165" s="1732"/>
      <c r="ZT165" s="1732"/>
      <c r="ZU165" s="1732"/>
      <c r="ZV165" s="1732"/>
      <c r="ZW165" s="1732"/>
      <c r="ZX165" s="1732"/>
      <c r="ZY165" s="1732"/>
      <c r="ZZ165" s="1732"/>
      <c r="AAA165" s="1732"/>
      <c r="AAB165" s="1732"/>
      <c r="AAC165" s="1732"/>
      <c r="AAD165" s="1732"/>
      <c r="AAE165" s="1732"/>
      <c r="AAF165" s="1732"/>
      <c r="AAG165" s="1732"/>
      <c r="AAH165" s="1732"/>
      <c r="AAI165" s="1732"/>
      <c r="AAJ165" s="1732"/>
      <c r="AAK165" s="1732"/>
      <c r="AAL165" s="1732"/>
      <c r="AAM165" s="1732"/>
      <c r="AAN165" s="1732"/>
      <c r="AAO165" s="1732"/>
      <c r="AAP165" s="1732"/>
      <c r="AAQ165" s="1732"/>
      <c r="AAR165" s="1732"/>
      <c r="AAS165" s="1732"/>
      <c r="AAT165" s="1732"/>
      <c r="AAU165" s="1732"/>
      <c r="AAV165" s="1732"/>
      <c r="AAW165" s="1732"/>
      <c r="AAX165" s="1732"/>
      <c r="AAY165" s="1732"/>
      <c r="AAZ165" s="1732"/>
      <c r="ABA165" s="1732"/>
      <c r="ABB165" s="1732"/>
      <c r="ABC165" s="1732"/>
      <c r="ABD165" s="1732"/>
      <c r="ABE165" s="1732"/>
      <c r="ABF165" s="1732"/>
      <c r="ABG165" s="1732"/>
      <c r="ABH165" s="1732"/>
      <c r="ABI165" s="1732"/>
      <c r="ABJ165" s="1732"/>
      <c r="ABK165" s="1732"/>
      <c r="ABL165" s="1732"/>
      <c r="ABM165" s="1732"/>
      <c r="ABN165" s="1732"/>
      <c r="ABO165" s="1732"/>
      <c r="ABP165" s="1732"/>
      <c r="ABQ165" s="1732"/>
      <c r="ABR165" s="1732"/>
      <c r="ABS165" s="1732"/>
      <c r="ABT165" s="1732"/>
      <c r="ABU165" s="1732"/>
      <c r="ABV165" s="1732"/>
      <c r="ABW165" s="1732"/>
      <c r="ABX165" s="1732"/>
      <c r="ABY165" s="1732"/>
      <c r="ABZ165" s="1732"/>
      <c r="ACA165" s="1732"/>
      <c r="ACB165" s="1732"/>
      <c r="ACC165" s="1732"/>
      <c r="ACD165" s="1732"/>
      <c r="ACE165" s="1732"/>
      <c r="ACF165" s="1732"/>
      <c r="ACG165" s="1732"/>
      <c r="ACH165" s="1732"/>
      <c r="ACI165" s="1732"/>
      <c r="ACJ165" s="1732"/>
      <c r="ACK165" s="1732"/>
      <c r="ACL165" s="1732"/>
      <c r="ACM165" s="1732"/>
      <c r="ACN165" s="1732"/>
      <c r="ACO165" s="1732"/>
      <c r="ACP165" s="1732"/>
      <c r="ACQ165" s="1732"/>
      <c r="ACR165" s="1732"/>
      <c r="ACS165" s="1732"/>
      <c r="ACT165" s="1732"/>
      <c r="ACU165" s="1732"/>
      <c r="ACV165" s="1732"/>
      <c r="ACW165" s="1732"/>
      <c r="ACX165" s="1732"/>
      <c r="ACY165" s="1732"/>
      <c r="ACZ165" s="1732"/>
      <c r="ADA165" s="1732"/>
      <c r="ADB165" s="1732"/>
      <c r="ADC165" s="1732"/>
      <c r="ADD165" s="1732"/>
      <c r="ADE165" s="1732"/>
      <c r="ADF165" s="1732"/>
      <c r="ADG165" s="1732"/>
      <c r="ADH165" s="1732"/>
      <c r="ADI165" s="1732"/>
      <c r="ADJ165" s="1732"/>
      <c r="ADK165" s="1732"/>
      <c r="ADL165" s="1732"/>
      <c r="ADM165" s="1732"/>
      <c r="ADN165" s="1732"/>
      <c r="ADO165" s="1732"/>
      <c r="ADP165" s="1732"/>
      <c r="ADQ165" s="1732"/>
      <c r="ADR165" s="1732"/>
      <c r="ADS165" s="1732"/>
      <c r="ADT165" s="1732"/>
      <c r="ADU165" s="1732"/>
      <c r="ADV165" s="1732"/>
      <c r="ADW165" s="1732"/>
      <c r="ADX165" s="1732"/>
      <c r="ADY165" s="1732"/>
      <c r="ADZ165" s="1732"/>
      <c r="AEA165" s="1732"/>
      <c r="AEB165" s="1732"/>
      <c r="AEC165" s="1732"/>
      <c r="AED165" s="1732"/>
      <c r="AEE165" s="1732"/>
      <c r="AEF165" s="1732"/>
      <c r="AEG165" s="1732"/>
      <c r="AEH165" s="1732"/>
      <c r="AEI165" s="1732"/>
      <c r="AEJ165" s="1732"/>
      <c r="AEK165" s="1732"/>
      <c r="AEL165" s="1732"/>
      <c r="AEM165" s="1732"/>
      <c r="AEN165" s="1732"/>
      <c r="AEO165" s="1732"/>
      <c r="AEP165" s="1732"/>
      <c r="AEQ165" s="1732"/>
      <c r="AER165" s="1732"/>
      <c r="AES165" s="1732"/>
      <c r="AET165" s="1732"/>
      <c r="AEU165" s="1732"/>
      <c r="AEV165" s="1732"/>
      <c r="AEW165" s="1732"/>
      <c r="AEX165" s="1732"/>
      <c r="AEY165" s="1732"/>
      <c r="AEZ165" s="1732"/>
      <c r="AFA165" s="1732"/>
      <c r="AFB165" s="1732"/>
      <c r="AFC165" s="1732"/>
      <c r="AFD165" s="1732"/>
      <c r="AFE165" s="1732"/>
      <c r="AFF165" s="1732"/>
      <c r="AFG165" s="1732"/>
      <c r="AFH165" s="1732"/>
      <c r="AFI165" s="1732"/>
      <c r="AFJ165" s="1732"/>
      <c r="AFK165" s="1732"/>
      <c r="AFL165" s="1732"/>
      <c r="AFM165" s="1732"/>
      <c r="AFN165" s="1732"/>
      <c r="AFO165" s="1732"/>
      <c r="AFP165" s="1732"/>
      <c r="AFQ165" s="1732"/>
      <c r="AFR165" s="1732"/>
      <c r="AFS165" s="1732"/>
      <c r="AFT165" s="1732"/>
      <c r="AFU165" s="1732"/>
      <c r="AFV165" s="1732"/>
      <c r="AFW165" s="1732"/>
      <c r="AFX165" s="1732"/>
      <c r="AFY165" s="1732"/>
      <c r="AFZ165" s="1732"/>
      <c r="AGA165" s="1732"/>
      <c r="AGB165" s="1732"/>
      <c r="AGC165" s="1732"/>
      <c r="AGD165" s="1732"/>
      <c r="AGE165" s="1732"/>
      <c r="AGF165" s="1732"/>
      <c r="AGG165" s="1732"/>
      <c r="AGH165" s="1732"/>
      <c r="AGI165" s="1732"/>
      <c r="AGJ165" s="1732"/>
      <c r="AGK165" s="1732"/>
      <c r="AGL165" s="1732"/>
      <c r="AGM165" s="1732"/>
      <c r="AGN165" s="1732"/>
      <c r="AGO165" s="1732"/>
      <c r="AGP165" s="1732"/>
      <c r="AGQ165" s="1732"/>
      <c r="AGR165" s="1732"/>
      <c r="AGS165" s="1732"/>
      <c r="AGT165" s="1732"/>
      <c r="AGU165" s="1732"/>
      <c r="AGV165" s="1732"/>
      <c r="AGW165" s="1732"/>
      <c r="AGX165" s="1732"/>
      <c r="AGY165" s="1732"/>
      <c r="AGZ165" s="1732"/>
      <c r="AHA165" s="1732"/>
      <c r="AHB165" s="1732"/>
      <c r="AHC165" s="1732"/>
      <c r="AHD165" s="1732"/>
      <c r="AHE165" s="1732"/>
      <c r="AHF165" s="1732"/>
      <c r="AHG165" s="1732"/>
      <c r="AHH165" s="1732"/>
      <c r="AHI165" s="1732"/>
      <c r="AHJ165" s="1732"/>
      <c r="AHK165" s="1732"/>
      <c r="AHL165" s="1732"/>
      <c r="AHM165" s="1732"/>
      <c r="AHN165" s="1732"/>
      <c r="AHO165" s="1732"/>
      <c r="AHP165" s="1732"/>
      <c r="AHQ165" s="1732"/>
      <c r="AHR165" s="1732"/>
      <c r="AHS165" s="1732"/>
      <c r="AHT165" s="1732"/>
      <c r="AHU165" s="1732"/>
      <c r="AHV165" s="1732"/>
      <c r="AHW165" s="1732"/>
      <c r="AHX165" s="1732"/>
      <c r="AHY165" s="1732"/>
      <c r="AHZ165" s="1732"/>
      <c r="AIA165" s="1732"/>
      <c r="AIB165" s="1732"/>
      <c r="AIC165" s="1732"/>
      <c r="AID165" s="1732"/>
      <c r="AIE165" s="1732"/>
      <c r="AIF165" s="1732"/>
      <c r="AIG165" s="1732"/>
      <c r="AIH165" s="1732"/>
      <c r="AII165" s="1732"/>
      <c r="AIJ165" s="1732"/>
      <c r="AIK165" s="1732"/>
      <c r="AIL165" s="1732"/>
      <c r="AIM165" s="1732"/>
      <c r="AIN165" s="1732"/>
      <c r="AIO165" s="1732"/>
      <c r="AIP165" s="1732"/>
      <c r="AIQ165" s="1732"/>
      <c r="AIR165" s="1732"/>
      <c r="AIS165" s="1732"/>
      <c r="AIT165" s="1732"/>
      <c r="AIU165" s="1732"/>
      <c r="AIV165" s="1732"/>
      <c r="AIW165" s="1732"/>
      <c r="AIX165" s="1732"/>
      <c r="AIY165" s="1732"/>
      <c r="AIZ165" s="1732"/>
      <c r="AJA165" s="1732"/>
      <c r="AJB165" s="1732"/>
      <c r="AJC165" s="1732"/>
      <c r="AJD165" s="1732"/>
      <c r="AJE165" s="1732"/>
      <c r="AJF165" s="1732"/>
      <c r="AJG165" s="1732"/>
      <c r="AJH165" s="1732"/>
      <c r="AJI165" s="1732"/>
      <c r="AJJ165" s="1732"/>
      <c r="AJK165" s="1732"/>
      <c r="AJL165" s="1732"/>
      <c r="AJM165" s="1732"/>
      <c r="AJN165" s="1732"/>
      <c r="AJO165" s="1732"/>
      <c r="AJP165" s="1732"/>
      <c r="AJQ165" s="1732"/>
      <c r="AJR165" s="1732"/>
      <c r="AJS165" s="1732"/>
      <c r="AJT165" s="1732"/>
      <c r="AJU165" s="1732"/>
      <c r="AJV165" s="1732"/>
      <c r="AJW165" s="1732"/>
      <c r="AJX165" s="1732"/>
      <c r="AJY165" s="1732"/>
      <c r="AJZ165" s="1732"/>
      <c r="AKA165" s="1732"/>
      <c r="AKB165" s="1732"/>
      <c r="AKC165" s="1732"/>
      <c r="AKD165" s="1732"/>
      <c r="AKE165" s="1732"/>
      <c r="AKF165" s="1732"/>
      <c r="AKG165" s="1732"/>
      <c r="AKH165" s="1732"/>
      <c r="AKI165" s="1732"/>
      <c r="AKJ165" s="1732"/>
      <c r="AKK165" s="1732"/>
      <c r="AKL165" s="1732"/>
      <c r="AKM165" s="1732"/>
      <c r="AKN165" s="1732"/>
      <c r="AKO165" s="1732"/>
      <c r="AKP165" s="1732"/>
      <c r="AKQ165" s="1732"/>
      <c r="AKR165" s="1732"/>
      <c r="AKS165" s="1732"/>
      <c r="AKT165" s="1732"/>
      <c r="AKU165" s="1732"/>
      <c r="AKV165" s="1732"/>
      <c r="AKW165" s="1732"/>
      <c r="AKX165" s="1732"/>
      <c r="AKY165" s="1732"/>
      <c r="AKZ165" s="1732"/>
      <c r="ALA165" s="1732"/>
      <c r="ALB165" s="1732"/>
      <c r="ALC165" s="1732"/>
      <c r="ALD165" s="1732"/>
      <c r="ALE165" s="1732"/>
      <c r="ALF165" s="1732"/>
      <c r="ALG165" s="1732"/>
      <c r="ALH165" s="1732"/>
      <c r="ALI165" s="1732"/>
      <c r="ALJ165" s="1732"/>
      <c r="ALK165" s="1732"/>
      <c r="ALL165" s="1732"/>
      <c r="ALM165" s="1732"/>
      <c r="ALN165" s="1732"/>
      <c r="ALO165" s="1732"/>
      <c r="ALP165" s="1732"/>
      <c r="ALQ165" s="1732"/>
      <c r="ALR165" s="1732"/>
      <c r="ALS165" s="1732"/>
      <c r="ALT165" s="1732"/>
      <c r="ALU165" s="1732"/>
      <c r="ALV165" s="1732"/>
      <c r="ALW165" s="1732"/>
      <c r="ALX165" s="1732"/>
      <c r="ALY165" s="1732"/>
      <c r="ALZ165" s="1732"/>
      <c r="AMA165" s="1732"/>
      <c r="AMB165" s="1732"/>
      <c r="AMC165" s="1732"/>
      <c r="AMD165" s="1732"/>
      <c r="AME165" s="1732"/>
      <c r="AMF165" s="1732"/>
      <c r="AMG165" s="1732"/>
      <c r="AMH165" s="1732"/>
      <c r="AMI165" s="1732"/>
      <c r="AMJ165" s="1732"/>
      <c r="AMK165" s="1732"/>
      <c r="AML165" s="1732"/>
      <c r="AMM165" s="1732"/>
      <c r="AMN165" s="1732"/>
      <c r="AMO165" s="1732"/>
      <c r="AMP165" s="1732"/>
      <c r="AMQ165" s="1732"/>
      <c r="AMR165" s="1732"/>
      <c r="AMS165" s="1732"/>
      <c r="AMT165" s="1732"/>
      <c r="AMU165" s="1732"/>
      <c r="AMV165" s="1732"/>
      <c r="AMW165" s="1732"/>
      <c r="AMX165" s="1732"/>
      <c r="AMY165" s="1732"/>
      <c r="AMZ165" s="1732"/>
      <c r="ANA165" s="1732"/>
      <c r="ANB165" s="1732"/>
      <c r="ANC165" s="1732"/>
      <c r="AND165" s="1732"/>
      <c r="ANE165" s="1732"/>
      <c r="ANF165" s="1732"/>
      <c r="ANG165" s="1732"/>
      <c r="ANH165" s="1732"/>
      <c r="ANI165" s="1732"/>
      <c r="ANJ165" s="1732"/>
      <c r="ANK165" s="1732"/>
      <c r="ANL165" s="1732"/>
      <c r="ANM165" s="1732"/>
      <c r="ANN165" s="1732"/>
      <c r="ANO165" s="1732"/>
      <c r="ANP165" s="1732"/>
      <c r="ANQ165" s="1732"/>
      <c r="ANR165" s="1732"/>
      <c r="ANS165" s="1732"/>
      <c r="ANT165" s="1732"/>
      <c r="ANU165" s="1732"/>
      <c r="ANV165" s="1732"/>
      <c r="ANW165" s="1732"/>
      <c r="ANX165" s="1732"/>
      <c r="ANY165" s="1732"/>
      <c r="ANZ165" s="1732"/>
      <c r="AOA165" s="1732"/>
      <c r="AOB165" s="1732"/>
      <c r="AOC165" s="1732"/>
      <c r="AOD165" s="1732"/>
      <c r="AOE165" s="1732"/>
      <c r="AOF165" s="1732"/>
      <c r="AOG165" s="1732"/>
      <c r="AOH165" s="1732"/>
      <c r="AOI165" s="1732"/>
      <c r="AOJ165" s="1732"/>
      <c r="AOK165" s="1732"/>
      <c r="AOL165" s="1732"/>
      <c r="AOM165" s="1732"/>
      <c r="AON165" s="1732"/>
      <c r="AOO165" s="1732"/>
      <c r="AOP165" s="1732"/>
      <c r="AOQ165" s="1732"/>
      <c r="AOR165" s="1732"/>
      <c r="AOS165" s="1732"/>
      <c r="AOT165" s="1732"/>
      <c r="AOU165" s="1732"/>
      <c r="AOV165" s="1732"/>
      <c r="AOW165" s="1732"/>
      <c r="AOX165" s="1732"/>
      <c r="AOY165" s="1732"/>
      <c r="AOZ165" s="1732"/>
      <c r="APA165" s="1732"/>
      <c r="APB165" s="1732"/>
      <c r="APC165" s="1732"/>
      <c r="APD165" s="1732"/>
      <c r="APE165" s="1732"/>
      <c r="APF165" s="1732"/>
      <c r="APG165" s="1732"/>
      <c r="APH165" s="1732"/>
      <c r="API165" s="1732"/>
      <c r="APJ165" s="1732"/>
      <c r="APK165" s="1732"/>
      <c r="APL165" s="1732"/>
      <c r="APM165" s="1732"/>
      <c r="APN165" s="1732"/>
      <c r="APO165" s="1732"/>
      <c r="APP165" s="1732"/>
      <c r="APQ165" s="1732"/>
      <c r="APR165" s="1732"/>
      <c r="APS165" s="1732"/>
      <c r="APT165" s="1732"/>
      <c r="APU165" s="1732"/>
      <c r="APV165" s="1732"/>
      <c r="APW165" s="1732"/>
      <c r="APX165" s="1732"/>
      <c r="APY165" s="1732"/>
      <c r="APZ165" s="1732"/>
      <c r="AQA165" s="1732"/>
      <c r="AQB165" s="1732"/>
      <c r="AQC165" s="1732"/>
      <c r="AQD165" s="1732"/>
      <c r="AQE165" s="1732"/>
      <c r="AQF165" s="1732"/>
      <c r="AQG165" s="1732"/>
      <c r="AQH165" s="1732"/>
      <c r="AQI165" s="1732"/>
      <c r="AQJ165" s="1732"/>
      <c r="AQK165" s="1732"/>
      <c r="AQL165" s="1732"/>
      <c r="AQM165" s="1732"/>
      <c r="AQN165" s="1732"/>
      <c r="AQO165" s="1732"/>
      <c r="AQP165" s="1732"/>
      <c r="AQQ165" s="1732"/>
      <c r="AQR165" s="1732"/>
      <c r="AQS165" s="1732"/>
      <c r="AQT165" s="1732"/>
      <c r="AQU165" s="1732"/>
      <c r="AQV165" s="1732"/>
      <c r="AQW165" s="1732"/>
      <c r="AQX165" s="1732"/>
      <c r="AQY165" s="1732"/>
      <c r="AQZ165" s="1732"/>
      <c r="ARA165" s="1732"/>
      <c r="ARB165" s="1732"/>
      <c r="ARC165" s="1732"/>
      <c r="ARD165" s="1732"/>
      <c r="ARE165" s="1732"/>
      <c r="ARF165" s="1732"/>
      <c r="ARG165" s="1732"/>
      <c r="ARH165" s="1732"/>
      <c r="ARI165" s="1732"/>
      <c r="ARJ165" s="1732"/>
      <c r="ARK165" s="1732"/>
      <c r="ARL165" s="1732"/>
      <c r="ARM165" s="1732"/>
      <c r="ARN165" s="1732"/>
      <c r="ARO165" s="1732"/>
      <c r="ARP165" s="1732"/>
      <c r="ARQ165" s="1732"/>
      <c r="ARR165" s="1732"/>
      <c r="ARS165" s="1732"/>
      <c r="ART165" s="1732"/>
      <c r="ARU165" s="1732"/>
      <c r="ARV165" s="1732"/>
      <c r="ARW165" s="1732"/>
      <c r="ARX165" s="1732"/>
      <c r="ARY165" s="1732"/>
      <c r="ARZ165" s="1732"/>
      <c r="ASA165" s="1732"/>
      <c r="ASB165" s="1732"/>
      <c r="ASC165" s="1732"/>
      <c r="ASD165" s="1732"/>
      <c r="ASE165" s="1732"/>
      <c r="ASF165" s="1732"/>
      <c r="ASG165" s="1732"/>
      <c r="ASH165" s="1732"/>
      <c r="ASI165" s="1732"/>
      <c r="ASJ165" s="1732"/>
      <c r="ASK165" s="1732"/>
      <c r="ASL165" s="1732"/>
      <c r="ASM165" s="1732"/>
      <c r="ASN165" s="1732"/>
      <c r="ASO165" s="1732"/>
      <c r="ASP165" s="1732"/>
      <c r="ASQ165" s="1732"/>
      <c r="ASR165" s="1732"/>
      <c r="ASS165" s="1732"/>
      <c r="AST165" s="1732"/>
      <c r="ASU165" s="1732"/>
      <c r="ASV165" s="1732"/>
      <c r="ASW165" s="1732"/>
      <c r="ASX165" s="1732"/>
      <c r="ASY165" s="1732"/>
      <c r="ASZ165" s="1732"/>
      <c r="ATA165" s="1732"/>
      <c r="ATB165" s="1732"/>
      <c r="ATC165" s="1732"/>
      <c r="ATD165" s="1732"/>
      <c r="ATE165" s="1732"/>
      <c r="ATF165" s="1732"/>
      <c r="ATG165" s="1732"/>
      <c r="ATH165" s="1732"/>
      <c r="ATI165" s="1732"/>
      <c r="ATJ165" s="1732"/>
      <c r="ATK165" s="1732"/>
      <c r="ATL165" s="1732"/>
      <c r="ATM165" s="1732"/>
      <c r="ATN165" s="1732"/>
      <c r="ATO165" s="1732"/>
      <c r="ATP165" s="1732"/>
      <c r="ATQ165" s="1732"/>
      <c r="ATR165" s="1732"/>
      <c r="ATS165" s="1732"/>
      <c r="ATT165" s="1732"/>
      <c r="ATU165" s="1732"/>
      <c r="ATV165" s="1732"/>
      <c r="ATW165" s="1732"/>
      <c r="ATX165" s="1732"/>
      <c r="ATY165" s="1732"/>
      <c r="ATZ165" s="1732"/>
      <c r="AUA165" s="1732"/>
      <c r="AUB165" s="1732"/>
      <c r="AUC165" s="1732"/>
      <c r="AUD165" s="1732"/>
      <c r="AUE165" s="1732"/>
      <c r="AUF165" s="1732"/>
      <c r="AUG165" s="1732"/>
      <c r="AUH165" s="1732"/>
      <c r="AUI165" s="1732"/>
      <c r="AUJ165" s="1732"/>
      <c r="AUK165" s="1732"/>
      <c r="AUL165" s="1732"/>
      <c r="AUM165" s="1732"/>
      <c r="AUN165" s="1732"/>
      <c r="AUO165" s="1732"/>
      <c r="AUP165" s="1732"/>
      <c r="AUQ165" s="1732"/>
      <c r="AUR165" s="1732"/>
      <c r="AUS165" s="1732"/>
      <c r="AUT165" s="1732"/>
      <c r="AUU165" s="1732"/>
      <c r="AUV165" s="1732"/>
      <c r="AUW165" s="1732"/>
      <c r="AUX165" s="1732"/>
      <c r="AUY165" s="1732"/>
      <c r="AUZ165" s="1732"/>
      <c r="AVA165" s="1732"/>
      <c r="AVB165" s="1732"/>
      <c r="AVC165" s="1732"/>
      <c r="AVD165" s="1732"/>
      <c r="AVE165" s="1732"/>
      <c r="AVF165" s="1732"/>
      <c r="AVG165" s="1732"/>
      <c r="AVH165" s="1732"/>
      <c r="AVI165" s="1732"/>
      <c r="AVJ165" s="1732"/>
      <c r="AVK165" s="1732"/>
      <c r="AVL165" s="1732"/>
      <c r="AVM165" s="1732"/>
      <c r="AVN165" s="1732"/>
      <c r="AVO165" s="1732"/>
      <c r="AVP165" s="1732"/>
      <c r="AVQ165" s="1732"/>
      <c r="AVR165" s="1732"/>
      <c r="AVS165" s="1732"/>
      <c r="AVT165" s="1732"/>
      <c r="AVU165" s="1732"/>
      <c r="AVV165" s="1732"/>
      <c r="AVW165" s="1732"/>
      <c r="AVX165" s="1732"/>
      <c r="AVY165" s="1732"/>
      <c r="AVZ165" s="1732"/>
      <c r="AWA165" s="1732"/>
      <c r="AWB165" s="1732"/>
      <c r="AWC165" s="1732"/>
      <c r="AWD165" s="1732"/>
      <c r="AWE165" s="1732"/>
      <c r="AWF165" s="1732"/>
      <c r="AWG165" s="1732"/>
      <c r="AWH165" s="1732"/>
      <c r="AWI165" s="1732"/>
      <c r="AWJ165" s="1732"/>
      <c r="AWK165" s="1732"/>
      <c r="AWL165" s="1732"/>
      <c r="AWM165" s="1732"/>
      <c r="AWN165" s="1732"/>
      <c r="AWO165" s="1732"/>
      <c r="AWP165" s="1732"/>
      <c r="AWQ165" s="1732"/>
      <c r="AWR165" s="1732"/>
      <c r="AWS165" s="1732"/>
      <c r="AWT165" s="1732"/>
      <c r="AWU165" s="1732"/>
      <c r="AWV165" s="1732"/>
      <c r="AWW165" s="1732"/>
      <c r="AWX165" s="1732"/>
      <c r="AWY165" s="1732"/>
      <c r="AWZ165" s="1732"/>
      <c r="AXA165" s="1732"/>
      <c r="AXB165" s="1732"/>
      <c r="AXC165" s="1732"/>
      <c r="AXD165" s="1732"/>
      <c r="AXE165" s="1732"/>
      <c r="AXF165" s="1732"/>
      <c r="AXG165" s="1732"/>
      <c r="AXH165" s="1732"/>
      <c r="AXI165" s="1732"/>
      <c r="AXJ165" s="1732"/>
      <c r="AXK165" s="1732"/>
      <c r="AXL165" s="1732"/>
      <c r="AXM165" s="1732"/>
      <c r="AXN165" s="1732"/>
      <c r="AXO165" s="1732"/>
      <c r="AXP165" s="1732"/>
      <c r="AXQ165" s="1732"/>
      <c r="AXR165" s="1732"/>
      <c r="AXS165" s="1732"/>
      <c r="AXT165" s="1732"/>
      <c r="AXU165" s="1732"/>
      <c r="AXV165" s="1732"/>
      <c r="AXW165" s="1732"/>
      <c r="AXX165" s="1732"/>
      <c r="AXY165" s="1732"/>
      <c r="AXZ165" s="1732"/>
      <c r="AYA165" s="1732"/>
      <c r="AYB165" s="1732"/>
      <c r="AYC165" s="1732"/>
      <c r="AYD165" s="1732"/>
      <c r="AYE165" s="1732"/>
      <c r="AYF165" s="1732"/>
      <c r="AYG165" s="1732"/>
      <c r="AYH165" s="1732"/>
      <c r="AYI165" s="1732"/>
      <c r="AYJ165" s="1732"/>
      <c r="AYK165" s="1732"/>
      <c r="AYL165" s="1732"/>
      <c r="AYM165" s="1732"/>
      <c r="AYN165" s="1732"/>
      <c r="AYO165" s="1732"/>
      <c r="AYP165" s="1732"/>
      <c r="AYQ165" s="1732"/>
      <c r="AYR165" s="1732"/>
      <c r="AYS165" s="1732"/>
      <c r="AYT165" s="1732"/>
      <c r="AYU165" s="1732"/>
      <c r="AYV165" s="1732"/>
      <c r="AYW165" s="1732"/>
      <c r="AYX165" s="1732"/>
      <c r="AYY165" s="1732"/>
      <c r="AYZ165" s="1732"/>
      <c r="AZA165" s="1732"/>
      <c r="AZB165" s="1732"/>
      <c r="AZC165" s="1732"/>
      <c r="AZD165" s="1732"/>
      <c r="AZE165" s="1732"/>
      <c r="AZF165" s="1732"/>
      <c r="AZG165" s="1732"/>
      <c r="AZH165" s="1732"/>
      <c r="AZI165" s="1732"/>
      <c r="AZJ165" s="1732"/>
      <c r="AZK165" s="1732"/>
      <c r="AZL165" s="1732"/>
      <c r="AZM165" s="1732"/>
      <c r="AZN165" s="1732"/>
      <c r="AZO165" s="1732"/>
      <c r="AZP165" s="1732"/>
      <c r="AZQ165" s="1732"/>
      <c r="AZR165" s="1732"/>
      <c r="AZS165" s="1732"/>
      <c r="AZT165" s="1732"/>
      <c r="AZU165" s="1732"/>
      <c r="AZV165" s="1732"/>
      <c r="AZW165" s="1732"/>
      <c r="AZX165" s="1732"/>
      <c r="AZY165" s="1732"/>
      <c r="AZZ165" s="1732"/>
      <c r="BAA165" s="1732"/>
      <c r="BAB165" s="1732"/>
      <c r="BAC165" s="1732"/>
      <c r="BAD165" s="1732"/>
      <c r="BAE165" s="1732"/>
      <c r="BAF165" s="1732"/>
      <c r="BAG165" s="1732"/>
      <c r="BAH165" s="1732"/>
      <c r="BAI165" s="1732"/>
      <c r="BAJ165" s="1732"/>
      <c r="BAK165" s="1732"/>
      <c r="BAL165" s="1732"/>
      <c r="BAM165" s="1732"/>
      <c r="BAN165" s="1732"/>
      <c r="BAO165" s="1732"/>
      <c r="BAP165" s="1732"/>
      <c r="BAQ165" s="1732"/>
      <c r="BAR165" s="1732"/>
      <c r="BAS165" s="1732"/>
      <c r="BAT165" s="1732"/>
      <c r="BAU165" s="1732"/>
      <c r="BAV165" s="1732"/>
      <c r="BAW165" s="1732"/>
      <c r="BAX165" s="1732"/>
      <c r="BAY165" s="1732"/>
      <c r="BAZ165" s="1732"/>
      <c r="BBA165" s="1732"/>
      <c r="BBB165" s="1732"/>
      <c r="BBC165" s="1732"/>
      <c r="BBD165" s="1732"/>
      <c r="BBE165" s="1732"/>
      <c r="BBF165" s="1732"/>
      <c r="BBG165" s="1732"/>
      <c r="BBH165" s="1732"/>
      <c r="BBI165" s="1732"/>
      <c r="BBJ165" s="1732"/>
      <c r="BBK165" s="1732"/>
      <c r="BBL165" s="1732"/>
      <c r="BBM165" s="1732"/>
      <c r="BBN165" s="1732"/>
      <c r="BBO165" s="1732"/>
      <c r="BBP165" s="1732"/>
      <c r="BBQ165" s="1732"/>
      <c r="BBR165" s="1732"/>
      <c r="BBS165" s="1732"/>
      <c r="BBT165" s="1732"/>
      <c r="BBU165" s="1732"/>
      <c r="BBV165" s="1732"/>
      <c r="BBW165" s="1732"/>
      <c r="BBX165" s="1732"/>
      <c r="BBY165" s="1732"/>
      <c r="BBZ165" s="1732"/>
      <c r="BCA165" s="1732"/>
      <c r="BCB165" s="1732"/>
      <c r="BCC165" s="1732"/>
      <c r="BCD165" s="1732"/>
      <c r="BCE165" s="1732"/>
      <c r="BCF165" s="1732"/>
      <c r="BCG165" s="1732"/>
      <c r="BCH165" s="1732"/>
      <c r="BCI165" s="1732"/>
      <c r="BCJ165" s="1732"/>
      <c r="BCK165" s="1732"/>
      <c r="BCL165" s="1732"/>
      <c r="BCM165" s="1732"/>
      <c r="BCN165" s="1732"/>
      <c r="BCO165" s="1732"/>
      <c r="BCP165" s="1732"/>
      <c r="BCQ165" s="1732"/>
      <c r="BCR165" s="1732"/>
      <c r="BCS165" s="1732"/>
      <c r="BCT165" s="1732"/>
      <c r="BCU165" s="1732"/>
      <c r="BCV165" s="1732"/>
      <c r="BCW165" s="1732"/>
      <c r="BCX165" s="1732"/>
      <c r="BCY165" s="1732"/>
      <c r="BCZ165" s="1732"/>
      <c r="BDA165" s="1732"/>
      <c r="BDB165" s="1732"/>
      <c r="BDC165" s="1732"/>
      <c r="BDD165" s="1732"/>
      <c r="BDE165" s="1732"/>
      <c r="BDF165" s="1732"/>
      <c r="BDG165" s="1732"/>
      <c r="BDH165" s="1732"/>
      <c r="BDI165" s="1732"/>
      <c r="BDJ165" s="1732"/>
      <c r="BDK165" s="1732"/>
      <c r="BDL165" s="1732"/>
      <c r="BDM165" s="1732"/>
      <c r="BDN165" s="1732"/>
      <c r="BDO165" s="1732"/>
      <c r="BDP165" s="1732"/>
      <c r="BDQ165" s="1732"/>
      <c r="BDR165" s="1732"/>
      <c r="BDS165" s="1732"/>
      <c r="BDT165" s="1732"/>
      <c r="BDU165" s="1732"/>
      <c r="BDV165" s="1732"/>
      <c r="BDW165" s="1732"/>
      <c r="BDX165" s="1732"/>
      <c r="BDY165" s="1732"/>
      <c r="BDZ165" s="1732"/>
      <c r="BEA165" s="1732"/>
      <c r="BEB165" s="1732"/>
      <c r="BEC165" s="1732"/>
      <c r="BED165" s="1732"/>
      <c r="BEE165" s="1732"/>
      <c r="BEF165" s="1732"/>
      <c r="BEG165" s="1732"/>
      <c r="BEH165" s="1732"/>
      <c r="BEI165" s="1732"/>
      <c r="BEJ165" s="1732"/>
      <c r="BEK165" s="1732"/>
      <c r="BEL165" s="1732"/>
      <c r="BEM165" s="1732"/>
      <c r="BEN165" s="1732"/>
      <c r="BEO165" s="1732"/>
      <c r="BEP165" s="1732"/>
      <c r="BEQ165" s="1732"/>
      <c r="BER165" s="1732"/>
      <c r="BES165" s="1732"/>
      <c r="BET165" s="1732"/>
      <c r="BEU165" s="1732"/>
      <c r="BEV165" s="1732"/>
      <c r="BEW165" s="1732"/>
      <c r="BEX165" s="1732"/>
      <c r="BEY165" s="1732"/>
      <c r="BEZ165" s="1732"/>
      <c r="BFA165" s="1732"/>
      <c r="BFB165" s="1732"/>
      <c r="BFC165" s="1732"/>
      <c r="BFD165" s="1732"/>
      <c r="BFE165" s="1732"/>
      <c r="BFF165" s="1732"/>
      <c r="BFG165" s="1732"/>
      <c r="BFH165" s="1732"/>
      <c r="BFI165" s="1732"/>
      <c r="BFJ165" s="1732"/>
      <c r="BFK165" s="1732"/>
      <c r="BFL165" s="1732"/>
      <c r="BFM165" s="1732"/>
      <c r="BFN165" s="1732"/>
      <c r="BFO165" s="1732"/>
      <c r="BFP165" s="1732"/>
      <c r="BFQ165" s="1732"/>
      <c r="BFR165" s="1732"/>
      <c r="BFS165" s="1732"/>
      <c r="BFT165" s="1732"/>
      <c r="BFU165" s="1732"/>
      <c r="BFV165" s="1732"/>
      <c r="BFW165" s="1732"/>
      <c r="BFX165" s="1732"/>
      <c r="BFY165" s="1732"/>
      <c r="BFZ165" s="1732"/>
      <c r="BGA165" s="1732"/>
      <c r="BGB165" s="1732"/>
      <c r="BGC165" s="1732"/>
      <c r="BGD165" s="1732"/>
      <c r="BGE165" s="1732"/>
      <c r="BGF165" s="1732"/>
      <c r="BGG165" s="1732"/>
      <c r="BGH165" s="1732"/>
      <c r="BGI165" s="1732"/>
      <c r="BGJ165" s="1732"/>
      <c r="BGK165" s="1732"/>
      <c r="BGL165" s="1732"/>
      <c r="BGM165" s="1732"/>
      <c r="BGN165" s="1732"/>
      <c r="BGO165" s="1732"/>
      <c r="BGP165" s="1732"/>
      <c r="BGQ165" s="1732"/>
      <c r="BGR165" s="1732"/>
      <c r="BGS165" s="1732"/>
      <c r="BGT165" s="1732"/>
      <c r="BGU165" s="1732"/>
      <c r="BGV165" s="1732"/>
      <c r="BGW165" s="1732"/>
      <c r="BGX165" s="1732"/>
      <c r="BGY165" s="1732"/>
      <c r="BGZ165" s="1732"/>
      <c r="BHA165" s="1732"/>
      <c r="BHB165" s="1732"/>
      <c r="BHC165" s="1732"/>
      <c r="BHD165" s="1732"/>
      <c r="BHE165" s="1732"/>
      <c r="BHF165" s="1732"/>
      <c r="BHG165" s="1732"/>
      <c r="BHH165" s="1732"/>
      <c r="BHI165" s="1732"/>
      <c r="BHJ165" s="1732"/>
      <c r="BHK165" s="1732"/>
      <c r="BHL165" s="1732"/>
      <c r="BHM165" s="1732"/>
      <c r="BHN165" s="1732"/>
      <c r="BHO165" s="1732"/>
      <c r="BHP165" s="1732"/>
      <c r="BHQ165" s="1732"/>
      <c r="BHR165" s="1732"/>
      <c r="BHS165" s="1732"/>
      <c r="BHT165" s="1732"/>
      <c r="BHU165" s="1732"/>
      <c r="BHV165" s="1732"/>
      <c r="BHW165" s="1732"/>
      <c r="BHX165" s="1732"/>
      <c r="BHY165" s="1732"/>
      <c r="BHZ165" s="1732"/>
      <c r="BIA165" s="1732"/>
      <c r="BIB165" s="1732"/>
      <c r="BIC165" s="1732"/>
      <c r="BID165" s="1732"/>
      <c r="BIE165" s="1732"/>
      <c r="BIF165" s="1732"/>
      <c r="BIG165" s="1732"/>
      <c r="BIH165" s="1732"/>
      <c r="BII165" s="1732"/>
      <c r="BIJ165" s="1732"/>
      <c r="BIK165" s="1732"/>
      <c r="BIL165" s="1732"/>
      <c r="BIM165" s="1732"/>
      <c r="BIN165" s="1732"/>
      <c r="BIO165" s="1732"/>
      <c r="BIP165" s="1732"/>
      <c r="BIQ165" s="1732"/>
      <c r="BIR165" s="1732"/>
      <c r="BIS165" s="1732"/>
      <c r="BIT165" s="1732"/>
      <c r="BIU165" s="1732"/>
      <c r="BIV165" s="1732"/>
      <c r="BIW165" s="1732"/>
      <c r="BIX165" s="1732"/>
      <c r="BIY165" s="1732"/>
      <c r="BIZ165" s="1732"/>
      <c r="BJA165" s="1732"/>
      <c r="BJB165" s="1732"/>
      <c r="BJC165" s="1732"/>
      <c r="BJD165" s="1732"/>
      <c r="BJE165" s="1732"/>
      <c r="BJF165" s="1732"/>
      <c r="BJG165" s="1732"/>
      <c r="BJH165" s="1732"/>
      <c r="BJI165" s="1732"/>
      <c r="BJJ165" s="1732"/>
      <c r="BJK165" s="1732"/>
      <c r="BJL165" s="1732"/>
      <c r="BJM165" s="1732"/>
      <c r="BJN165" s="1732"/>
      <c r="BJO165" s="1732"/>
      <c r="BJP165" s="1732"/>
      <c r="BJQ165" s="1732"/>
      <c r="BJR165" s="1732"/>
      <c r="BJS165" s="1732"/>
      <c r="BJT165" s="1732"/>
      <c r="BJU165" s="1732"/>
      <c r="BJV165" s="1732"/>
      <c r="BJW165" s="1732"/>
      <c r="BJX165" s="1732"/>
      <c r="BJY165" s="1732"/>
      <c r="BJZ165" s="1732"/>
      <c r="BKA165" s="1732"/>
      <c r="BKB165" s="1732"/>
      <c r="BKC165" s="1732"/>
      <c r="BKD165" s="1732"/>
      <c r="BKE165" s="1732"/>
      <c r="BKF165" s="1732"/>
      <c r="BKG165" s="1732"/>
      <c r="BKH165" s="1732"/>
      <c r="BKI165" s="1732"/>
      <c r="BKJ165" s="1732"/>
      <c r="BKK165" s="1732"/>
      <c r="BKL165" s="1732"/>
      <c r="BKM165" s="1732"/>
      <c r="BKN165" s="1732"/>
      <c r="BKO165" s="1732"/>
      <c r="BKP165" s="1732"/>
      <c r="BKQ165" s="1732"/>
      <c r="BKR165" s="1732"/>
      <c r="BKS165" s="1732"/>
      <c r="BKT165" s="1732"/>
      <c r="BKU165" s="1732"/>
      <c r="BKV165" s="1732"/>
      <c r="BKW165" s="1732"/>
      <c r="BKX165" s="1732"/>
      <c r="BKY165" s="1732"/>
      <c r="BKZ165" s="1732"/>
      <c r="BLA165" s="1732"/>
      <c r="BLB165" s="1732"/>
      <c r="BLC165" s="1732"/>
      <c r="BLD165" s="1732"/>
      <c r="BLE165" s="1732"/>
      <c r="BLF165" s="1732"/>
      <c r="BLG165" s="1732"/>
      <c r="BLH165" s="1732"/>
      <c r="BLI165" s="1732"/>
      <c r="BLJ165" s="1732"/>
      <c r="BLK165" s="1732"/>
      <c r="BLL165" s="1732"/>
      <c r="BLM165" s="1732"/>
      <c r="BLN165" s="1732"/>
      <c r="BLO165" s="1732"/>
      <c r="BLP165" s="1732"/>
      <c r="BLQ165" s="1732"/>
      <c r="BLR165" s="1732"/>
      <c r="BLS165" s="1732"/>
      <c r="BLT165" s="1732"/>
      <c r="BLU165" s="1732"/>
      <c r="BLV165" s="1732"/>
      <c r="BLW165" s="1732"/>
      <c r="BLX165" s="1732"/>
      <c r="BLY165" s="1732"/>
      <c r="BLZ165" s="1732"/>
      <c r="BMA165" s="1732"/>
      <c r="BMB165" s="1732"/>
      <c r="BMC165" s="1732"/>
      <c r="BMD165" s="1732"/>
      <c r="BME165" s="1732"/>
      <c r="BMF165" s="1732"/>
      <c r="BMG165" s="1732"/>
      <c r="BMH165" s="1732"/>
      <c r="BMI165" s="1732"/>
      <c r="BMJ165" s="1732"/>
      <c r="BMK165" s="1732"/>
      <c r="BML165" s="1732"/>
      <c r="BMM165" s="1732"/>
      <c r="BMN165" s="1732"/>
      <c r="BMO165" s="1732"/>
      <c r="BMP165" s="1732"/>
      <c r="BMQ165" s="1732"/>
      <c r="BMR165" s="1732"/>
      <c r="BMS165" s="1732"/>
      <c r="BMT165" s="1732"/>
      <c r="BMU165" s="1732"/>
      <c r="BMV165" s="1732"/>
      <c r="BMW165" s="1732"/>
      <c r="BMX165" s="1732"/>
      <c r="BMY165" s="1732"/>
      <c r="BMZ165" s="1732"/>
      <c r="BNA165" s="1732"/>
      <c r="BNB165" s="1732"/>
      <c r="BNC165" s="1732"/>
      <c r="BND165" s="1732"/>
      <c r="BNE165" s="1732"/>
      <c r="BNF165" s="1732"/>
      <c r="BNG165" s="1732"/>
      <c r="BNH165" s="1732"/>
      <c r="BNI165" s="1732"/>
      <c r="BNJ165" s="1732"/>
      <c r="BNK165" s="1732"/>
      <c r="BNL165" s="1732"/>
      <c r="BNM165" s="1732"/>
      <c r="BNN165" s="1732"/>
      <c r="BNO165" s="1732"/>
      <c r="BNP165" s="1732"/>
      <c r="BNQ165" s="1732"/>
      <c r="BNR165" s="1732"/>
      <c r="BNS165" s="1732"/>
      <c r="BNT165" s="1732"/>
      <c r="BNU165" s="1732"/>
      <c r="BNV165" s="1732"/>
      <c r="BNW165" s="1732"/>
      <c r="BNX165" s="1732"/>
      <c r="BNY165" s="1732"/>
      <c r="BNZ165" s="1732"/>
      <c r="BOA165" s="1732"/>
      <c r="BOB165" s="1732"/>
      <c r="BOC165" s="1732"/>
      <c r="BOD165" s="1732"/>
      <c r="BOE165" s="1732"/>
      <c r="BOF165" s="1732"/>
      <c r="BOG165" s="1732"/>
      <c r="BOH165" s="1732"/>
      <c r="BOI165" s="1732"/>
      <c r="BOJ165" s="1732"/>
      <c r="BOK165" s="1732"/>
      <c r="BOL165" s="1732"/>
      <c r="BOM165" s="1732"/>
      <c r="BON165" s="1732"/>
      <c r="BOO165" s="1732"/>
      <c r="BOP165" s="1732"/>
      <c r="BOQ165" s="1732"/>
      <c r="BOR165" s="1732"/>
      <c r="BOS165" s="1732"/>
      <c r="BOT165" s="1732"/>
      <c r="BOU165" s="1732"/>
      <c r="BOV165" s="1732"/>
      <c r="BOW165" s="1732"/>
      <c r="BOX165" s="1732"/>
      <c r="BOY165" s="1732"/>
      <c r="BOZ165" s="1732"/>
      <c r="BPA165" s="1732"/>
      <c r="BPB165" s="1732"/>
      <c r="BPC165" s="1732"/>
      <c r="BPD165" s="1732"/>
      <c r="BPE165" s="1732"/>
      <c r="BPF165" s="1732"/>
      <c r="BPG165" s="1732"/>
      <c r="BPH165" s="1732"/>
      <c r="BPI165" s="1732"/>
      <c r="BPJ165" s="1732"/>
      <c r="BPK165" s="1732"/>
      <c r="BPL165" s="1732"/>
      <c r="BPM165" s="1732"/>
      <c r="BPN165" s="1732"/>
      <c r="BPO165" s="1732"/>
      <c r="BPP165" s="1732"/>
      <c r="BPQ165" s="1732"/>
      <c r="BPR165" s="1732"/>
      <c r="BPS165" s="1732"/>
      <c r="BPT165" s="1732"/>
      <c r="BPU165" s="1732"/>
      <c r="BPV165" s="1732"/>
      <c r="BPW165" s="1732"/>
      <c r="BPX165" s="1732"/>
      <c r="BPY165" s="1732"/>
      <c r="BPZ165" s="1732"/>
      <c r="BQA165" s="1732"/>
      <c r="BQB165" s="1732"/>
      <c r="BQC165" s="1732"/>
      <c r="BQD165" s="1732"/>
      <c r="BQE165" s="1732"/>
      <c r="BQF165" s="1732"/>
      <c r="BQG165" s="1732"/>
      <c r="BQH165" s="1732"/>
      <c r="BQI165" s="1732"/>
      <c r="BQJ165" s="1732"/>
      <c r="BQK165" s="1732"/>
      <c r="BQL165" s="1732"/>
      <c r="BQM165" s="1732"/>
      <c r="BQN165" s="1732"/>
      <c r="BQO165" s="1732"/>
      <c r="BQP165" s="1732"/>
      <c r="BQQ165" s="1732"/>
      <c r="BQR165" s="1732"/>
      <c r="BQS165" s="1732"/>
      <c r="BQT165" s="1732"/>
      <c r="BQU165" s="1732"/>
      <c r="BQV165" s="1732"/>
      <c r="BQW165" s="1732"/>
      <c r="BQX165" s="1732"/>
      <c r="BQY165" s="1732"/>
      <c r="BQZ165" s="1732"/>
      <c r="BRA165" s="1732"/>
      <c r="BRB165" s="1732"/>
      <c r="BRC165" s="1732"/>
      <c r="BRD165" s="1732"/>
      <c r="BRE165" s="1732"/>
      <c r="BRF165" s="1732"/>
      <c r="BRG165" s="1732"/>
      <c r="BRH165" s="1732"/>
      <c r="BRI165" s="1732"/>
      <c r="BRJ165" s="1732"/>
      <c r="BRK165" s="1732"/>
      <c r="BRL165" s="1732"/>
      <c r="BRM165" s="1732"/>
      <c r="BRN165" s="1732"/>
      <c r="BRO165" s="1732"/>
      <c r="BRP165" s="1732"/>
      <c r="BRQ165" s="1732"/>
      <c r="BRR165" s="1732"/>
      <c r="BRS165" s="1732"/>
      <c r="BRT165" s="1732"/>
      <c r="BRU165" s="1732"/>
      <c r="BRV165" s="1732"/>
      <c r="BRW165" s="1732"/>
      <c r="BRX165" s="1732"/>
      <c r="BRY165" s="1732"/>
      <c r="BRZ165" s="1732"/>
      <c r="BSA165" s="1732"/>
      <c r="BSB165" s="1732"/>
      <c r="BSC165" s="1732"/>
      <c r="BSD165" s="1732"/>
      <c r="BSE165" s="1732"/>
      <c r="BSF165" s="1732"/>
      <c r="BSG165" s="1732"/>
      <c r="BSH165" s="1732"/>
      <c r="BSI165" s="1732"/>
      <c r="BSJ165" s="1732"/>
      <c r="BSK165" s="1732"/>
      <c r="BSL165" s="1732"/>
      <c r="BSM165" s="1732"/>
      <c r="BSN165" s="1732"/>
      <c r="BSO165" s="1732"/>
      <c r="BSP165" s="1732"/>
      <c r="BSQ165" s="1732"/>
      <c r="BSR165" s="1732"/>
      <c r="BSS165" s="1732"/>
      <c r="BST165" s="1732"/>
      <c r="BSU165" s="1732"/>
      <c r="BSV165" s="1732"/>
      <c r="BSW165" s="1732"/>
      <c r="BSX165" s="1732"/>
      <c r="BSY165" s="1732"/>
      <c r="BSZ165" s="1732"/>
      <c r="BTA165" s="1732"/>
      <c r="BTB165" s="1732"/>
      <c r="BTC165" s="1732"/>
      <c r="BTD165" s="1732"/>
      <c r="BTE165" s="1732"/>
      <c r="BTF165" s="1732"/>
      <c r="BTG165" s="1732"/>
      <c r="BTH165" s="1732"/>
      <c r="BTI165" s="1732"/>
      <c r="BTJ165" s="1732"/>
      <c r="BTK165" s="1732"/>
      <c r="BTL165" s="1732"/>
      <c r="BTM165" s="1732"/>
      <c r="BTN165" s="1732"/>
      <c r="BTO165" s="1732"/>
      <c r="BTP165" s="1732"/>
      <c r="BTQ165" s="1732"/>
      <c r="BTR165" s="1732"/>
      <c r="BTS165" s="1732"/>
      <c r="BTT165" s="1732"/>
      <c r="BTU165" s="1732"/>
      <c r="BTV165" s="1732"/>
      <c r="BTW165" s="1732"/>
      <c r="BTX165" s="1732"/>
      <c r="BTY165" s="1732"/>
      <c r="BTZ165" s="1732"/>
      <c r="BUA165" s="1732"/>
      <c r="BUB165" s="1732"/>
      <c r="BUC165" s="1732"/>
      <c r="BUD165" s="1732"/>
      <c r="BUE165" s="1732"/>
      <c r="BUF165" s="1732"/>
      <c r="BUG165" s="1732"/>
      <c r="BUH165" s="1732"/>
      <c r="BUI165" s="1732"/>
      <c r="BUJ165" s="1732"/>
      <c r="BUK165" s="1732"/>
      <c r="BUL165" s="1732"/>
      <c r="BUM165" s="1732"/>
      <c r="BUN165" s="1732"/>
      <c r="BUO165" s="1732"/>
      <c r="BUP165" s="1732"/>
      <c r="BUQ165" s="1732"/>
      <c r="BUR165" s="1732"/>
      <c r="BUS165" s="1732"/>
      <c r="BUT165" s="1732"/>
      <c r="BUU165" s="1732"/>
      <c r="BUV165" s="1732"/>
      <c r="BUW165" s="1732"/>
      <c r="BUX165" s="1732"/>
      <c r="BUY165" s="1732"/>
      <c r="BUZ165" s="1732"/>
      <c r="BVA165" s="1732"/>
      <c r="BVB165" s="1732"/>
      <c r="BVC165" s="1732"/>
      <c r="BVD165" s="1732"/>
      <c r="BVE165" s="1732"/>
      <c r="BVF165" s="1732"/>
      <c r="BVG165" s="1732"/>
      <c r="BVH165" s="1732"/>
      <c r="BVI165" s="1732"/>
      <c r="BVJ165" s="1732"/>
      <c r="BVK165" s="1732"/>
      <c r="BVL165" s="1732"/>
      <c r="BVM165" s="1732"/>
      <c r="BVN165" s="1732"/>
      <c r="BVO165" s="1732"/>
      <c r="BVP165" s="1732"/>
      <c r="BVQ165" s="1732"/>
      <c r="BVR165" s="1732"/>
      <c r="BVS165" s="1732"/>
      <c r="BVT165" s="1732"/>
      <c r="BVU165" s="1732"/>
      <c r="BVV165" s="1732"/>
      <c r="BVW165" s="1732"/>
      <c r="BVX165" s="1732"/>
      <c r="BVY165" s="1732"/>
      <c r="BVZ165" s="1732"/>
      <c r="BWA165" s="1732"/>
      <c r="BWB165" s="1732"/>
      <c r="BWC165" s="1732"/>
      <c r="BWD165" s="1732"/>
      <c r="BWE165" s="1732"/>
      <c r="BWF165" s="1732"/>
      <c r="BWG165" s="1732"/>
      <c r="BWH165" s="1732"/>
      <c r="BWI165" s="1732"/>
      <c r="BWJ165" s="1732"/>
      <c r="BWK165" s="1732"/>
      <c r="BWL165" s="1732"/>
      <c r="BWM165" s="1732"/>
      <c r="BWN165" s="1732"/>
      <c r="BWO165" s="1732"/>
      <c r="BWP165" s="1732"/>
      <c r="BWQ165" s="1732"/>
      <c r="BWR165" s="1732"/>
      <c r="BWS165" s="1732"/>
      <c r="BWT165" s="1732"/>
      <c r="BWU165" s="1732"/>
      <c r="BWV165" s="1732"/>
      <c r="BWW165" s="1732"/>
      <c r="BWX165" s="1732"/>
      <c r="BWY165" s="1732"/>
      <c r="BWZ165" s="1732"/>
      <c r="BXA165" s="1732"/>
      <c r="BXB165" s="1732"/>
      <c r="BXC165" s="1732"/>
      <c r="BXD165" s="1732"/>
      <c r="BXE165" s="1732"/>
      <c r="BXF165" s="1732"/>
      <c r="BXG165" s="1732"/>
      <c r="BXH165" s="1732"/>
      <c r="BXI165" s="1732"/>
      <c r="BXJ165" s="1732"/>
      <c r="BXK165" s="1732"/>
      <c r="BXL165" s="1732"/>
      <c r="BXM165" s="1732"/>
      <c r="BXN165" s="1732"/>
      <c r="BXO165" s="1732"/>
      <c r="BXP165" s="1732"/>
      <c r="BXQ165" s="1732"/>
      <c r="BXR165" s="1732"/>
      <c r="BXS165" s="1732"/>
      <c r="BXT165" s="1732"/>
      <c r="BXU165" s="1732"/>
      <c r="BXV165" s="1732"/>
      <c r="BXW165" s="1732"/>
      <c r="BXX165" s="1732"/>
      <c r="BXY165" s="1732"/>
      <c r="BXZ165" s="1732"/>
      <c r="BYA165" s="1732"/>
      <c r="BYB165" s="1732"/>
      <c r="BYC165" s="1732"/>
      <c r="BYD165" s="1732"/>
      <c r="BYE165" s="1732"/>
      <c r="BYF165" s="1732"/>
      <c r="BYG165" s="1732"/>
      <c r="BYH165" s="1732"/>
      <c r="BYI165" s="1732"/>
      <c r="BYJ165" s="1732"/>
      <c r="BYK165" s="1732"/>
      <c r="BYL165" s="1732"/>
      <c r="BYM165" s="1732"/>
      <c r="BYN165" s="1732"/>
      <c r="BYO165" s="1732"/>
      <c r="BYP165" s="1732"/>
      <c r="BYQ165" s="1732"/>
      <c r="BYR165" s="1732"/>
      <c r="BYS165" s="1732"/>
      <c r="BYT165" s="1732"/>
      <c r="BYU165" s="1732"/>
      <c r="BYV165" s="1732"/>
      <c r="BYW165" s="1732"/>
      <c r="BYX165" s="1732"/>
      <c r="BYY165" s="1732"/>
      <c r="BYZ165" s="1732"/>
      <c r="BZA165" s="1732"/>
      <c r="BZB165" s="1732"/>
      <c r="BZC165" s="1732"/>
      <c r="BZD165" s="1732"/>
      <c r="BZE165" s="1732"/>
      <c r="BZF165" s="1732"/>
      <c r="BZG165" s="1732"/>
      <c r="BZH165" s="1732"/>
      <c r="BZI165" s="1732"/>
      <c r="BZJ165" s="1732"/>
      <c r="BZK165" s="1732"/>
      <c r="BZL165" s="1732"/>
      <c r="BZM165" s="1732"/>
      <c r="BZN165" s="1732"/>
      <c r="BZO165" s="1732"/>
      <c r="BZP165" s="1732"/>
      <c r="BZQ165" s="1732"/>
      <c r="BZR165" s="1732"/>
      <c r="BZS165" s="1732"/>
      <c r="BZT165" s="1732"/>
      <c r="BZU165" s="1732"/>
      <c r="BZV165" s="1732"/>
      <c r="BZW165" s="1732"/>
      <c r="BZX165" s="1732"/>
      <c r="BZY165" s="1732"/>
      <c r="BZZ165" s="1732"/>
      <c r="CAA165" s="1732"/>
      <c r="CAB165" s="1732"/>
      <c r="CAC165" s="1732"/>
      <c r="CAD165" s="1732"/>
      <c r="CAE165" s="1732"/>
      <c r="CAF165" s="1732"/>
      <c r="CAG165" s="1732"/>
      <c r="CAH165" s="1732"/>
      <c r="CAI165" s="1732"/>
      <c r="CAJ165" s="1732"/>
      <c r="CAK165" s="1732"/>
      <c r="CAL165" s="1732"/>
      <c r="CAM165" s="1732"/>
      <c r="CAN165" s="1732"/>
      <c r="CAO165" s="1732"/>
      <c r="CAP165" s="1732"/>
      <c r="CAQ165" s="1732"/>
      <c r="CAR165" s="1732"/>
      <c r="CAS165" s="1732"/>
      <c r="CAT165" s="1732"/>
      <c r="CAU165" s="1732"/>
      <c r="CAV165" s="1732"/>
      <c r="CAW165" s="1732"/>
      <c r="CAX165" s="1732"/>
      <c r="CAY165" s="1732"/>
      <c r="CAZ165" s="1732"/>
      <c r="CBA165" s="1732"/>
      <c r="CBB165" s="1732"/>
      <c r="CBC165" s="1732"/>
      <c r="CBD165" s="1732"/>
      <c r="CBE165" s="1732"/>
      <c r="CBF165" s="1732"/>
      <c r="CBG165" s="1732"/>
      <c r="CBH165" s="1732"/>
      <c r="CBI165" s="1732"/>
      <c r="CBJ165" s="1732"/>
      <c r="CBK165" s="1732"/>
      <c r="CBL165" s="1732"/>
      <c r="CBM165" s="1732"/>
      <c r="CBN165" s="1732"/>
      <c r="CBO165" s="1732"/>
      <c r="CBP165" s="1732"/>
      <c r="CBQ165" s="1732"/>
      <c r="CBR165" s="1732"/>
      <c r="CBS165" s="1732"/>
      <c r="CBT165" s="1732"/>
      <c r="CBU165" s="1732"/>
      <c r="CBV165" s="1732"/>
      <c r="CBW165" s="1732"/>
      <c r="CBX165" s="1732"/>
      <c r="CBY165" s="1732"/>
      <c r="CBZ165" s="1732"/>
      <c r="CCA165" s="1732"/>
      <c r="CCB165" s="1732"/>
      <c r="CCC165" s="1732"/>
      <c r="CCD165" s="1732"/>
      <c r="CCE165" s="1732"/>
      <c r="CCF165" s="1732"/>
      <c r="CCG165" s="1732"/>
      <c r="CCH165" s="1732"/>
      <c r="CCI165" s="1732"/>
      <c r="CCJ165" s="1732"/>
      <c r="CCK165" s="1732"/>
      <c r="CCL165" s="1732"/>
      <c r="CCM165" s="1732"/>
      <c r="CCN165" s="1732"/>
      <c r="CCO165" s="1732"/>
      <c r="CCP165" s="1732"/>
      <c r="CCQ165" s="1732"/>
      <c r="CCR165" s="1732"/>
      <c r="CCS165" s="1732"/>
      <c r="CCT165" s="1732"/>
      <c r="CCU165" s="1732"/>
      <c r="CCV165" s="1732"/>
      <c r="CCW165" s="1732"/>
      <c r="CCX165" s="1732"/>
      <c r="CCY165" s="1732"/>
      <c r="CCZ165" s="1732"/>
      <c r="CDA165" s="1732"/>
      <c r="CDB165" s="1732"/>
      <c r="CDC165" s="1732"/>
      <c r="CDD165" s="1732"/>
      <c r="CDE165" s="1732"/>
      <c r="CDF165" s="1732"/>
      <c r="CDG165" s="1732"/>
      <c r="CDH165" s="1732"/>
      <c r="CDI165" s="1732"/>
      <c r="CDJ165" s="1732"/>
      <c r="CDK165" s="1732"/>
      <c r="CDL165" s="1732"/>
      <c r="CDM165" s="1732"/>
      <c r="CDN165" s="1732"/>
      <c r="CDO165" s="1732"/>
      <c r="CDP165" s="1732"/>
      <c r="CDQ165" s="1732"/>
      <c r="CDR165" s="1732"/>
      <c r="CDS165" s="1732"/>
      <c r="CDT165" s="1732"/>
      <c r="CDU165" s="1732"/>
      <c r="CDV165" s="1732"/>
      <c r="CDW165" s="1732"/>
      <c r="CDX165" s="1732"/>
      <c r="CDY165" s="1732"/>
      <c r="CDZ165" s="1732"/>
      <c r="CEA165" s="1732"/>
      <c r="CEB165" s="1732"/>
      <c r="CEC165" s="1732"/>
      <c r="CED165" s="1732"/>
      <c r="CEE165" s="1732"/>
      <c r="CEF165" s="1732"/>
      <c r="CEG165" s="1732"/>
      <c r="CEH165" s="1732"/>
      <c r="CEI165" s="1732"/>
      <c r="CEJ165" s="1732"/>
      <c r="CEK165" s="1732"/>
      <c r="CEL165" s="1732"/>
      <c r="CEM165" s="1732"/>
      <c r="CEN165" s="1732"/>
      <c r="CEO165" s="1732"/>
      <c r="CEP165" s="1732"/>
      <c r="CEQ165" s="1732"/>
      <c r="CER165" s="1732"/>
      <c r="CES165" s="1732"/>
      <c r="CET165" s="1732"/>
      <c r="CEU165" s="1732"/>
      <c r="CEV165" s="1732"/>
      <c r="CEW165" s="1732"/>
      <c r="CEX165" s="1732"/>
      <c r="CEY165" s="1732"/>
      <c r="CEZ165" s="1732"/>
      <c r="CFA165" s="1732"/>
      <c r="CFB165" s="1732"/>
      <c r="CFC165" s="1732"/>
      <c r="CFD165" s="1732"/>
      <c r="CFE165" s="1732"/>
      <c r="CFF165" s="1732"/>
      <c r="CFG165" s="1732"/>
      <c r="CFH165" s="1732"/>
      <c r="CFI165" s="1732"/>
      <c r="CFJ165" s="1732"/>
      <c r="CFK165" s="1732"/>
      <c r="CFL165" s="1732"/>
      <c r="CFM165" s="1732"/>
      <c r="CFN165" s="1732"/>
      <c r="CFO165" s="1732"/>
      <c r="CFP165" s="1732"/>
      <c r="CFQ165" s="1732"/>
      <c r="CFR165" s="1732"/>
      <c r="CFS165" s="1732"/>
      <c r="CFT165" s="1732"/>
      <c r="CFU165" s="1732"/>
      <c r="CFV165" s="1732"/>
      <c r="CFW165" s="1732"/>
      <c r="CFX165" s="1732"/>
      <c r="CFY165" s="1732"/>
      <c r="CFZ165" s="1732"/>
      <c r="CGA165" s="1732"/>
      <c r="CGB165" s="1732"/>
      <c r="CGC165" s="1732"/>
      <c r="CGD165" s="1732"/>
      <c r="CGE165" s="1732"/>
      <c r="CGF165" s="1732"/>
      <c r="CGG165" s="1732"/>
      <c r="CGH165" s="1732"/>
      <c r="CGI165" s="1732"/>
      <c r="CGJ165" s="1732"/>
      <c r="CGK165" s="1732"/>
      <c r="CGL165" s="1732"/>
      <c r="CGM165" s="1732"/>
      <c r="CGN165" s="1732"/>
      <c r="CGO165" s="1732"/>
      <c r="CGP165" s="1732"/>
      <c r="CGQ165" s="1732"/>
      <c r="CGR165" s="1732"/>
      <c r="CGS165" s="1732"/>
      <c r="CGT165" s="1732"/>
      <c r="CGU165" s="1732"/>
      <c r="CGV165" s="1732"/>
      <c r="CGW165" s="1732"/>
      <c r="CGX165" s="1732"/>
      <c r="CGY165" s="1732"/>
      <c r="CGZ165" s="1732"/>
      <c r="CHA165" s="1732"/>
      <c r="CHB165" s="1732"/>
      <c r="CHC165" s="1732"/>
      <c r="CHD165" s="1732"/>
      <c r="CHE165" s="1732"/>
      <c r="CHF165" s="1732"/>
      <c r="CHG165" s="1732"/>
      <c r="CHH165" s="1732"/>
      <c r="CHI165" s="1732"/>
      <c r="CHJ165" s="1732"/>
      <c r="CHK165" s="1732"/>
      <c r="CHL165" s="1732"/>
      <c r="CHM165" s="1732"/>
      <c r="CHN165" s="1732"/>
      <c r="CHO165" s="1732"/>
      <c r="CHP165" s="1732"/>
      <c r="CHQ165" s="1732"/>
      <c r="CHR165" s="1732"/>
      <c r="CHS165" s="1732"/>
      <c r="CHT165" s="1732"/>
      <c r="CHU165" s="1732"/>
      <c r="CHV165" s="1732"/>
      <c r="CHW165" s="1732"/>
      <c r="CHX165" s="1732"/>
      <c r="CHY165" s="1732"/>
      <c r="CHZ165" s="1732"/>
      <c r="CIA165" s="1732"/>
      <c r="CIB165" s="1732"/>
      <c r="CIC165" s="1732"/>
      <c r="CID165" s="1732"/>
      <c r="CIE165" s="1732"/>
      <c r="CIF165" s="1732"/>
      <c r="CIG165" s="1732"/>
      <c r="CIH165" s="1732"/>
      <c r="CII165" s="1732"/>
      <c r="CIJ165" s="1732"/>
      <c r="CIK165" s="1732"/>
      <c r="CIL165" s="1732"/>
      <c r="CIM165" s="1732"/>
      <c r="CIN165" s="1732"/>
      <c r="CIO165" s="1732"/>
      <c r="CIP165" s="1732"/>
      <c r="CIQ165" s="1732"/>
      <c r="CIR165" s="1732"/>
      <c r="CIS165" s="1732"/>
      <c r="CIT165" s="1732"/>
      <c r="CIU165" s="1732"/>
      <c r="CIV165" s="1732"/>
      <c r="CIW165" s="1732"/>
      <c r="CIX165" s="1732"/>
      <c r="CIY165" s="1732"/>
      <c r="CIZ165" s="1732"/>
      <c r="CJA165" s="1732"/>
      <c r="CJB165" s="1732"/>
      <c r="CJC165" s="1732"/>
      <c r="CJD165" s="1732"/>
      <c r="CJE165" s="1732"/>
      <c r="CJF165" s="1732"/>
      <c r="CJG165" s="1732"/>
      <c r="CJH165" s="1732"/>
      <c r="CJI165" s="1732"/>
      <c r="CJJ165" s="1732"/>
      <c r="CJK165" s="1732"/>
      <c r="CJL165" s="1732"/>
      <c r="CJM165" s="1732"/>
      <c r="CJN165" s="1732"/>
      <c r="CJO165" s="1732"/>
      <c r="CJP165" s="1732"/>
      <c r="CJQ165" s="1732"/>
      <c r="CJR165" s="1732"/>
      <c r="CJS165" s="1732"/>
      <c r="CJT165" s="1732"/>
      <c r="CJU165" s="1732"/>
      <c r="CJV165" s="1732"/>
      <c r="CJW165" s="1732"/>
      <c r="CJX165" s="1732"/>
      <c r="CJY165" s="1732"/>
      <c r="CJZ165" s="1732"/>
      <c r="CKA165" s="1732"/>
      <c r="CKB165" s="1732"/>
      <c r="CKC165" s="1732"/>
      <c r="CKD165" s="1732"/>
      <c r="CKE165" s="1732"/>
      <c r="CKF165" s="1732"/>
      <c r="CKG165" s="1732"/>
      <c r="CKH165" s="1732"/>
      <c r="CKI165" s="1732"/>
      <c r="CKJ165" s="1732"/>
      <c r="CKK165" s="1732"/>
      <c r="CKL165" s="1732"/>
      <c r="CKM165" s="1732"/>
      <c r="CKN165" s="1732"/>
      <c r="CKO165" s="1732"/>
      <c r="CKP165" s="1732"/>
      <c r="CKQ165" s="1732"/>
      <c r="CKR165" s="1732"/>
      <c r="CKS165" s="1732"/>
      <c r="CKT165" s="1732"/>
      <c r="CKU165" s="1732"/>
      <c r="CKV165" s="1732"/>
      <c r="CKW165" s="1732"/>
      <c r="CKX165" s="1732"/>
      <c r="CKY165" s="1732"/>
      <c r="CKZ165" s="1732"/>
      <c r="CLA165" s="1732"/>
      <c r="CLB165" s="1732"/>
      <c r="CLC165" s="1732"/>
      <c r="CLD165" s="1732"/>
      <c r="CLE165" s="1732"/>
      <c r="CLF165" s="1732"/>
      <c r="CLG165" s="1732"/>
      <c r="CLH165" s="1732"/>
      <c r="CLI165" s="1732"/>
      <c r="CLJ165" s="1732"/>
      <c r="CLK165" s="1732"/>
      <c r="CLL165" s="1732"/>
      <c r="CLM165" s="1732"/>
      <c r="CLN165" s="1732"/>
      <c r="CLO165" s="1732"/>
      <c r="CLP165" s="1732"/>
      <c r="CLQ165" s="1732"/>
      <c r="CLR165" s="1732"/>
      <c r="CLS165" s="1732"/>
      <c r="CLT165" s="1732"/>
      <c r="CLU165" s="1732"/>
      <c r="CLV165" s="1732"/>
      <c r="CLW165" s="1732"/>
      <c r="CLX165" s="1732"/>
      <c r="CLY165" s="1732"/>
      <c r="CLZ165" s="1732"/>
      <c r="CMA165" s="1732"/>
      <c r="CMB165" s="1732"/>
      <c r="CMC165" s="1732"/>
      <c r="CMD165" s="1732"/>
      <c r="CME165" s="1732"/>
      <c r="CMF165" s="1732"/>
      <c r="CMG165" s="1732"/>
      <c r="CMH165" s="1732"/>
      <c r="CMI165" s="1732"/>
      <c r="CMJ165" s="1732"/>
      <c r="CMK165" s="1732"/>
      <c r="CML165" s="1732"/>
      <c r="CMM165" s="1732"/>
      <c r="CMN165" s="1732"/>
      <c r="CMO165" s="1732"/>
      <c r="CMP165" s="1732"/>
      <c r="CMQ165" s="1732"/>
      <c r="CMR165" s="1732"/>
      <c r="CMS165" s="1732"/>
      <c r="CMT165" s="1732"/>
      <c r="CMU165" s="1732"/>
      <c r="CMV165" s="1732"/>
      <c r="CMW165" s="1732"/>
      <c r="CMX165" s="1732"/>
      <c r="CMY165" s="1732"/>
      <c r="CMZ165" s="1732"/>
      <c r="CNA165" s="1732"/>
      <c r="CNB165" s="1732"/>
      <c r="CNC165" s="1732"/>
      <c r="CND165" s="1732"/>
      <c r="CNE165" s="1732"/>
      <c r="CNF165" s="1732"/>
      <c r="CNG165" s="1732"/>
      <c r="CNH165" s="1732"/>
      <c r="CNI165" s="1732"/>
      <c r="CNJ165" s="1732"/>
      <c r="CNK165" s="1732"/>
      <c r="CNL165" s="1732"/>
      <c r="CNM165" s="1732"/>
      <c r="CNN165" s="1732"/>
      <c r="CNO165" s="1732"/>
      <c r="CNP165" s="1732"/>
      <c r="CNQ165" s="1732"/>
      <c r="CNR165" s="1732"/>
      <c r="CNS165" s="1732"/>
      <c r="CNT165" s="1732"/>
      <c r="CNU165" s="1732"/>
      <c r="CNV165" s="1732"/>
      <c r="CNW165" s="1732"/>
      <c r="CNX165" s="1732"/>
      <c r="CNY165" s="1732"/>
      <c r="CNZ165" s="1732"/>
      <c r="COA165" s="1732"/>
      <c r="COB165" s="1732"/>
      <c r="COC165" s="1732"/>
      <c r="COD165" s="1732"/>
      <c r="COE165" s="1732"/>
      <c r="COF165" s="1732"/>
      <c r="COG165" s="1732"/>
      <c r="COH165" s="1732"/>
      <c r="COI165" s="1732"/>
      <c r="COJ165" s="1732"/>
      <c r="COK165" s="1732"/>
      <c r="COL165" s="1732"/>
      <c r="COM165" s="1732"/>
      <c r="CON165" s="1732"/>
      <c r="COO165" s="1732"/>
      <c r="COP165" s="1732"/>
      <c r="COQ165" s="1732"/>
      <c r="COR165" s="1732"/>
      <c r="COS165" s="1732"/>
      <c r="COT165" s="1732"/>
      <c r="COU165" s="1732"/>
      <c r="COV165" s="1732"/>
      <c r="COW165" s="1732"/>
      <c r="COX165" s="1732"/>
      <c r="COY165" s="1732"/>
      <c r="COZ165" s="1732"/>
      <c r="CPA165" s="1732"/>
      <c r="CPB165" s="1732"/>
      <c r="CPC165" s="1732"/>
      <c r="CPD165" s="1732"/>
      <c r="CPE165" s="1732"/>
      <c r="CPF165" s="1732"/>
      <c r="CPG165" s="1732"/>
      <c r="CPH165" s="1732"/>
      <c r="CPI165" s="1732"/>
      <c r="CPJ165" s="1732"/>
      <c r="CPK165" s="1732"/>
      <c r="CPL165" s="1732"/>
      <c r="CPM165" s="1732"/>
      <c r="CPN165" s="1732"/>
      <c r="CPO165" s="1732"/>
      <c r="CPP165" s="1732"/>
      <c r="CPQ165" s="1732"/>
      <c r="CPR165" s="1732"/>
      <c r="CPS165" s="1732"/>
      <c r="CPT165" s="1732"/>
      <c r="CPU165" s="1732"/>
      <c r="CPV165" s="1732"/>
      <c r="CPW165" s="1732"/>
      <c r="CPX165" s="1732"/>
      <c r="CPY165" s="1732"/>
      <c r="CPZ165" s="1732"/>
      <c r="CQA165" s="1732"/>
      <c r="CQB165" s="1732"/>
      <c r="CQC165" s="1732"/>
      <c r="CQD165" s="1732"/>
      <c r="CQE165" s="1732"/>
      <c r="CQF165" s="1732"/>
      <c r="CQG165" s="1732"/>
      <c r="CQH165" s="1732"/>
      <c r="CQI165" s="1732"/>
      <c r="CQJ165" s="1732"/>
      <c r="CQK165" s="1732"/>
      <c r="CQL165" s="1732"/>
      <c r="CQM165" s="1732"/>
      <c r="CQN165" s="1732"/>
      <c r="CQO165" s="1732"/>
      <c r="CQP165" s="1732"/>
      <c r="CQQ165" s="1732"/>
      <c r="CQR165" s="1732"/>
      <c r="CQS165" s="1732"/>
      <c r="CQT165" s="1732"/>
      <c r="CQU165" s="1732"/>
      <c r="CQV165" s="1732"/>
      <c r="CQW165" s="1732"/>
      <c r="CQX165" s="1732"/>
      <c r="CQY165" s="1732"/>
      <c r="CQZ165" s="1732"/>
      <c r="CRA165" s="1732"/>
      <c r="CRB165" s="1732"/>
      <c r="CRC165" s="1732"/>
      <c r="CRD165" s="1732"/>
      <c r="CRE165" s="1732"/>
      <c r="CRF165" s="1732"/>
      <c r="CRG165" s="1732"/>
      <c r="CRH165" s="1732"/>
      <c r="CRI165" s="1732"/>
      <c r="CRJ165" s="1732"/>
      <c r="CRK165" s="1732"/>
      <c r="CRL165" s="1732"/>
      <c r="CRM165" s="1732"/>
      <c r="CRN165" s="1732"/>
      <c r="CRO165" s="1732"/>
      <c r="CRP165" s="1732"/>
      <c r="CRQ165" s="1732"/>
      <c r="CRR165" s="1732"/>
      <c r="CRS165" s="1732"/>
      <c r="CRT165" s="1732"/>
      <c r="CRU165" s="1732"/>
      <c r="CRV165" s="1732"/>
      <c r="CRW165" s="1732"/>
      <c r="CRX165" s="1732"/>
      <c r="CRY165" s="1732"/>
      <c r="CRZ165" s="1732"/>
      <c r="CSA165" s="1732"/>
      <c r="CSB165" s="1732"/>
      <c r="CSC165" s="1732"/>
      <c r="CSD165" s="1732"/>
      <c r="CSE165" s="1732"/>
      <c r="CSF165" s="1732"/>
      <c r="CSG165" s="1732"/>
      <c r="CSH165" s="1732"/>
      <c r="CSI165" s="1732"/>
      <c r="CSJ165" s="1732"/>
      <c r="CSK165" s="1732"/>
      <c r="CSL165" s="1732"/>
      <c r="CSM165" s="1732"/>
      <c r="CSN165" s="1732"/>
      <c r="CSO165" s="1732"/>
      <c r="CSP165" s="1732"/>
      <c r="CSQ165" s="1732"/>
      <c r="CSR165" s="1732"/>
      <c r="CSS165" s="1732"/>
      <c r="CST165" s="1732"/>
      <c r="CSU165" s="1732"/>
      <c r="CSV165" s="1732"/>
      <c r="CSW165" s="1732"/>
      <c r="CSX165" s="1732"/>
      <c r="CSY165" s="1732"/>
      <c r="CSZ165" s="1732"/>
      <c r="CTA165" s="1732"/>
      <c r="CTB165" s="1732"/>
      <c r="CTC165" s="1732"/>
      <c r="CTD165" s="1732"/>
      <c r="CTE165" s="1732"/>
      <c r="CTF165" s="1732"/>
      <c r="CTG165" s="1732"/>
      <c r="CTH165" s="1732"/>
      <c r="CTI165" s="1732"/>
      <c r="CTJ165" s="1732"/>
      <c r="CTK165" s="1732"/>
      <c r="CTL165" s="1732"/>
      <c r="CTM165" s="1732"/>
      <c r="CTN165" s="1732"/>
      <c r="CTO165" s="1732"/>
      <c r="CTP165" s="1732"/>
      <c r="CTQ165" s="1732"/>
      <c r="CTR165" s="1732"/>
      <c r="CTS165" s="1732"/>
      <c r="CTT165" s="1732"/>
      <c r="CTU165" s="1732"/>
      <c r="CTV165" s="1732"/>
      <c r="CTW165" s="1732"/>
      <c r="CTX165" s="1732"/>
      <c r="CTY165" s="1732"/>
      <c r="CTZ165" s="1732"/>
      <c r="CUA165" s="1732"/>
      <c r="CUB165" s="1732"/>
      <c r="CUC165" s="1732"/>
      <c r="CUD165" s="1732"/>
      <c r="CUE165" s="1732"/>
      <c r="CUF165" s="1732"/>
      <c r="CUG165" s="1732"/>
      <c r="CUH165" s="1732"/>
      <c r="CUI165" s="1732"/>
      <c r="CUJ165" s="1732"/>
      <c r="CUK165" s="1732"/>
      <c r="CUL165" s="1732"/>
      <c r="CUM165" s="1732"/>
      <c r="CUN165" s="1732"/>
      <c r="CUO165" s="1732"/>
      <c r="CUP165" s="1732"/>
      <c r="CUQ165" s="1732"/>
      <c r="CUR165" s="1732"/>
      <c r="CUS165" s="1732"/>
      <c r="CUT165" s="1732"/>
      <c r="CUU165" s="1732"/>
      <c r="CUV165" s="1732"/>
      <c r="CUW165" s="1732"/>
      <c r="CUX165" s="1732"/>
      <c r="CUY165" s="1732"/>
      <c r="CUZ165" s="1732"/>
      <c r="CVA165" s="1732"/>
      <c r="CVB165" s="1732"/>
      <c r="CVC165" s="1732"/>
      <c r="CVD165" s="1732"/>
      <c r="CVE165" s="1732"/>
      <c r="CVF165" s="1732"/>
      <c r="CVG165" s="1732"/>
      <c r="CVH165" s="1732"/>
      <c r="CVI165" s="1732"/>
      <c r="CVJ165" s="1732"/>
      <c r="CVK165" s="1732"/>
      <c r="CVL165" s="1732"/>
      <c r="CVM165" s="1732"/>
      <c r="CVN165" s="1732"/>
      <c r="CVO165" s="1732"/>
      <c r="CVP165" s="1732"/>
      <c r="CVQ165" s="1732"/>
      <c r="CVR165" s="1732"/>
      <c r="CVS165" s="1732"/>
      <c r="CVT165" s="1732"/>
      <c r="CVU165" s="1732"/>
      <c r="CVV165" s="1732"/>
      <c r="CVW165" s="1732"/>
      <c r="CVX165" s="1732"/>
      <c r="CVY165" s="1732"/>
      <c r="CVZ165" s="1732"/>
      <c r="CWA165" s="1732"/>
      <c r="CWB165" s="1732"/>
      <c r="CWC165" s="1732"/>
      <c r="CWD165" s="1732"/>
      <c r="CWE165" s="1732"/>
      <c r="CWF165" s="1732"/>
      <c r="CWG165" s="1732"/>
      <c r="CWH165" s="1732"/>
      <c r="CWI165" s="1732"/>
      <c r="CWJ165" s="1732"/>
      <c r="CWK165" s="1732"/>
      <c r="CWL165" s="1732"/>
      <c r="CWM165" s="1732"/>
      <c r="CWN165" s="1732"/>
      <c r="CWO165" s="1732"/>
      <c r="CWP165" s="1732"/>
      <c r="CWQ165" s="1732"/>
      <c r="CWR165" s="1732"/>
      <c r="CWS165" s="1732"/>
      <c r="CWT165" s="1732"/>
      <c r="CWU165" s="1732"/>
      <c r="CWV165" s="1732"/>
      <c r="CWW165" s="1732"/>
      <c r="CWX165" s="1732"/>
      <c r="CWY165" s="1732"/>
      <c r="CWZ165" s="1732"/>
      <c r="CXA165" s="1732"/>
      <c r="CXB165" s="1732"/>
      <c r="CXC165" s="1732"/>
      <c r="CXD165" s="1732"/>
      <c r="CXE165" s="1732"/>
      <c r="CXF165" s="1732"/>
      <c r="CXG165" s="1732"/>
      <c r="CXH165" s="1732"/>
      <c r="CXI165" s="1732"/>
      <c r="CXJ165" s="1732"/>
      <c r="CXK165" s="1732"/>
      <c r="CXL165" s="1732"/>
      <c r="CXM165" s="1732"/>
      <c r="CXN165" s="1732"/>
      <c r="CXO165" s="1732"/>
      <c r="CXP165" s="1732"/>
      <c r="CXQ165" s="1732"/>
      <c r="CXR165" s="1732"/>
      <c r="CXS165" s="1732"/>
      <c r="CXT165" s="1732"/>
      <c r="CXU165" s="1732"/>
      <c r="CXV165" s="1732"/>
      <c r="CXW165" s="1732"/>
      <c r="CXX165" s="1732"/>
      <c r="CXY165" s="1732"/>
      <c r="CXZ165" s="1732"/>
      <c r="CYA165" s="1732"/>
      <c r="CYB165" s="1732"/>
      <c r="CYC165" s="1732"/>
      <c r="CYD165" s="1732"/>
      <c r="CYE165" s="1732"/>
      <c r="CYF165" s="1732"/>
      <c r="CYG165" s="1732"/>
      <c r="CYH165" s="1732"/>
      <c r="CYI165" s="1732"/>
      <c r="CYJ165" s="1732"/>
      <c r="CYK165" s="1732"/>
      <c r="CYL165" s="1732"/>
      <c r="CYM165" s="1732"/>
      <c r="CYN165" s="1732"/>
      <c r="CYO165" s="1732"/>
      <c r="CYP165" s="1732"/>
      <c r="CYQ165" s="1732"/>
      <c r="CYR165" s="1732"/>
      <c r="CYS165" s="1732"/>
      <c r="CYT165" s="1732"/>
      <c r="CYU165" s="1732"/>
      <c r="CYV165" s="1732"/>
      <c r="CYW165" s="1732"/>
      <c r="CYX165" s="1732"/>
      <c r="CYY165" s="1732"/>
      <c r="CYZ165" s="1732"/>
      <c r="CZA165" s="1732"/>
      <c r="CZB165" s="1732"/>
      <c r="CZC165" s="1732"/>
      <c r="CZD165" s="1732"/>
      <c r="CZE165" s="1732"/>
      <c r="CZF165" s="1732"/>
      <c r="CZG165" s="1732"/>
      <c r="CZH165" s="1732"/>
      <c r="CZI165" s="1732"/>
      <c r="CZJ165" s="1732"/>
      <c r="CZK165" s="1732"/>
      <c r="CZL165" s="1732"/>
      <c r="CZM165" s="1732"/>
      <c r="CZN165" s="1732"/>
      <c r="CZO165" s="1732"/>
      <c r="CZP165" s="1732"/>
      <c r="CZQ165" s="1732"/>
      <c r="CZR165" s="1732"/>
      <c r="CZS165" s="1732"/>
      <c r="CZT165" s="1732"/>
      <c r="CZU165" s="1732"/>
      <c r="CZV165" s="1732"/>
      <c r="CZW165" s="1732"/>
      <c r="CZX165" s="1732"/>
      <c r="CZY165" s="1732"/>
      <c r="CZZ165" s="1732"/>
      <c r="DAA165" s="1732"/>
      <c r="DAB165" s="1732"/>
      <c r="DAC165" s="1732"/>
      <c r="DAD165" s="1732"/>
      <c r="DAE165" s="1732"/>
      <c r="DAF165" s="1732"/>
      <c r="DAG165" s="1732"/>
      <c r="DAH165" s="1732"/>
      <c r="DAI165" s="1732"/>
      <c r="DAJ165" s="1732"/>
      <c r="DAK165" s="1732"/>
      <c r="DAL165" s="1732"/>
      <c r="DAM165" s="1732"/>
      <c r="DAN165" s="1732"/>
      <c r="DAO165" s="1732"/>
      <c r="DAP165" s="1732"/>
      <c r="DAQ165" s="1732"/>
      <c r="DAR165" s="1732"/>
      <c r="DAS165" s="1732"/>
      <c r="DAT165" s="1732"/>
      <c r="DAU165" s="1732"/>
      <c r="DAV165" s="1732"/>
      <c r="DAW165" s="1732"/>
      <c r="DAX165" s="1732"/>
      <c r="DAY165" s="1732"/>
      <c r="DAZ165" s="1732"/>
      <c r="DBA165" s="1732"/>
      <c r="DBB165" s="1732"/>
      <c r="DBC165" s="1732"/>
      <c r="DBD165" s="1732"/>
      <c r="DBE165" s="1732"/>
      <c r="DBF165" s="1732"/>
      <c r="DBG165" s="1732"/>
      <c r="DBH165" s="1732"/>
      <c r="DBI165" s="1732"/>
      <c r="DBJ165" s="1732"/>
      <c r="DBK165" s="1732"/>
      <c r="DBL165" s="1732"/>
      <c r="DBM165" s="1732"/>
      <c r="DBN165" s="1732"/>
      <c r="DBO165" s="1732"/>
      <c r="DBP165" s="1732"/>
      <c r="DBQ165" s="1732"/>
      <c r="DBR165" s="1732"/>
      <c r="DBS165" s="1732"/>
      <c r="DBT165" s="1732"/>
      <c r="DBU165" s="1732"/>
      <c r="DBV165" s="1732"/>
      <c r="DBW165" s="1732"/>
      <c r="DBX165" s="1732"/>
      <c r="DBY165" s="1732"/>
      <c r="DBZ165" s="1732"/>
      <c r="DCA165" s="1732"/>
      <c r="DCB165" s="1732"/>
      <c r="DCC165" s="1732"/>
      <c r="DCD165" s="1732"/>
      <c r="DCE165" s="1732"/>
      <c r="DCF165" s="1732"/>
      <c r="DCG165" s="1732"/>
      <c r="DCH165" s="1732"/>
      <c r="DCI165" s="1732"/>
      <c r="DCJ165" s="1732"/>
      <c r="DCK165" s="1732"/>
      <c r="DCL165" s="1732"/>
      <c r="DCM165" s="1732"/>
      <c r="DCN165" s="1732"/>
      <c r="DCO165" s="1732"/>
      <c r="DCP165" s="1732"/>
      <c r="DCQ165" s="1732"/>
      <c r="DCR165" s="1732"/>
      <c r="DCS165" s="1732"/>
      <c r="DCT165" s="1732"/>
      <c r="DCU165" s="1732"/>
      <c r="DCV165" s="1732"/>
      <c r="DCW165" s="1732"/>
      <c r="DCX165" s="1732"/>
      <c r="DCY165" s="1732"/>
      <c r="DCZ165" s="1732"/>
      <c r="DDA165" s="1732"/>
      <c r="DDB165" s="1732"/>
      <c r="DDC165" s="1732"/>
      <c r="DDD165" s="1732"/>
      <c r="DDE165" s="1732"/>
      <c r="DDF165" s="1732"/>
      <c r="DDG165" s="1732"/>
      <c r="DDH165" s="1732"/>
      <c r="DDI165" s="1732"/>
      <c r="DDJ165" s="1732"/>
      <c r="DDK165" s="1732"/>
      <c r="DDL165" s="1732"/>
      <c r="DDM165" s="1732"/>
      <c r="DDN165" s="1732"/>
      <c r="DDO165" s="1732"/>
      <c r="DDP165" s="1732"/>
      <c r="DDQ165" s="1732"/>
      <c r="DDR165" s="1732"/>
      <c r="DDS165" s="1732"/>
      <c r="DDT165" s="1732"/>
      <c r="DDU165" s="1732"/>
      <c r="DDV165" s="1732"/>
      <c r="DDW165" s="1732"/>
      <c r="DDX165" s="1732"/>
      <c r="DDY165" s="1732"/>
      <c r="DDZ165" s="1732"/>
      <c r="DEA165" s="1732"/>
      <c r="DEB165" s="1732"/>
      <c r="DEC165" s="1732"/>
      <c r="DED165" s="1732"/>
      <c r="DEE165" s="1732"/>
      <c r="DEF165" s="1732"/>
      <c r="DEG165" s="1732"/>
      <c r="DEH165" s="1732"/>
      <c r="DEI165" s="1732"/>
      <c r="DEJ165" s="1732"/>
      <c r="DEK165" s="1732"/>
      <c r="DEL165" s="1732"/>
      <c r="DEM165" s="1732"/>
      <c r="DEN165" s="1732"/>
      <c r="DEO165" s="1732"/>
      <c r="DEP165" s="1732"/>
      <c r="DEQ165" s="1732"/>
      <c r="DER165" s="1732"/>
      <c r="DES165" s="1732"/>
      <c r="DET165" s="1732"/>
      <c r="DEU165" s="1732"/>
      <c r="DEV165" s="1732"/>
      <c r="DEW165" s="1732"/>
      <c r="DEX165" s="1732"/>
      <c r="DEY165" s="1732"/>
      <c r="DEZ165" s="1732"/>
      <c r="DFA165" s="1732"/>
      <c r="DFB165" s="1732"/>
      <c r="DFC165" s="1732"/>
      <c r="DFD165" s="1732"/>
      <c r="DFE165" s="1732"/>
      <c r="DFF165" s="1732"/>
      <c r="DFG165" s="1732"/>
      <c r="DFH165" s="1732"/>
      <c r="DFI165" s="1732"/>
      <c r="DFJ165" s="1732"/>
      <c r="DFK165" s="1732"/>
      <c r="DFL165" s="1732"/>
      <c r="DFM165" s="1732"/>
      <c r="DFN165" s="1732"/>
      <c r="DFO165" s="1732"/>
      <c r="DFP165" s="1732"/>
      <c r="DFQ165" s="1732"/>
      <c r="DFR165" s="1732"/>
      <c r="DFS165" s="1732"/>
      <c r="DFT165" s="1732"/>
      <c r="DFU165" s="1732"/>
      <c r="DFV165" s="1732"/>
      <c r="DFW165" s="1732"/>
      <c r="DFX165" s="1732"/>
      <c r="DFY165" s="1732"/>
      <c r="DFZ165" s="1732"/>
      <c r="DGA165" s="1732"/>
      <c r="DGB165" s="1732"/>
      <c r="DGC165" s="1732"/>
      <c r="DGD165" s="1732"/>
      <c r="DGE165" s="1732"/>
      <c r="DGF165" s="1732"/>
      <c r="DGG165" s="1732"/>
      <c r="DGH165" s="1732"/>
      <c r="DGI165" s="1732"/>
      <c r="DGJ165" s="1732"/>
      <c r="DGK165" s="1732"/>
      <c r="DGL165" s="1732"/>
      <c r="DGM165" s="1732"/>
      <c r="DGN165" s="1732"/>
      <c r="DGO165" s="1732"/>
      <c r="DGP165" s="1732"/>
      <c r="DGQ165" s="1732"/>
      <c r="DGR165" s="1732"/>
      <c r="DGS165" s="1732"/>
      <c r="DGT165" s="1732"/>
      <c r="DGU165" s="1732"/>
      <c r="DGV165" s="1732"/>
      <c r="DGW165" s="1732"/>
      <c r="DGX165" s="1732"/>
      <c r="DGY165" s="1732"/>
      <c r="DGZ165" s="1732"/>
      <c r="DHA165" s="1732"/>
      <c r="DHB165" s="1732"/>
      <c r="DHC165" s="1732"/>
      <c r="DHD165" s="1732"/>
      <c r="DHE165" s="1732"/>
      <c r="DHF165" s="1732"/>
      <c r="DHG165" s="1732"/>
      <c r="DHH165" s="1732"/>
      <c r="DHI165" s="1732"/>
      <c r="DHJ165" s="1732"/>
      <c r="DHK165" s="1732"/>
      <c r="DHL165" s="1732"/>
      <c r="DHM165" s="1732"/>
      <c r="DHN165" s="1732"/>
      <c r="DHO165" s="1732"/>
      <c r="DHP165" s="1732"/>
      <c r="DHQ165" s="1732"/>
      <c r="DHR165" s="1732"/>
      <c r="DHS165" s="1732"/>
      <c r="DHT165" s="1732"/>
      <c r="DHU165" s="1732"/>
      <c r="DHV165" s="1732"/>
      <c r="DHW165" s="1732"/>
      <c r="DHX165" s="1732"/>
      <c r="DHY165" s="1732"/>
      <c r="DHZ165" s="1732"/>
      <c r="DIA165" s="1732"/>
      <c r="DIB165" s="1732"/>
      <c r="DIC165" s="1732"/>
      <c r="DID165" s="1732"/>
      <c r="DIE165" s="1732"/>
      <c r="DIF165" s="1732"/>
      <c r="DIG165" s="1732"/>
      <c r="DIH165" s="1732"/>
      <c r="DII165" s="1732"/>
      <c r="DIJ165" s="1732"/>
      <c r="DIK165" s="1732"/>
      <c r="DIL165" s="1732"/>
      <c r="DIM165" s="1732"/>
      <c r="DIN165" s="1732"/>
      <c r="DIO165" s="1732"/>
      <c r="DIP165" s="1732"/>
      <c r="DIQ165" s="1732"/>
      <c r="DIR165" s="1732"/>
      <c r="DIS165" s="1732"/>
      <c r="DIT165" s="1732"/>
      <c r="DIU165" s="1732"/>
      <c r="DIV165" s="1732"/>
      <c r="DIW165" s="1732"/>
      <c r="DIX165" s="1732"/>
      <c r="DIY165" s="1732"/>
      <c r="DIZ165" s="1732"/>
      <c r="DJA165" s="1732"/>
      <c r="DJB165" s="1732"/>
      <c r="DJC165" s="1732"/>
      <c r="DJD165" s="1732"/>
      <c r="DJE165" s="1732"/>
      <c r="DJF165" s="1732"/>
      <c r="DJG165" s="1732"/>
      <c r="DJH165" s="1732"/>
      <c r="DJI165" s="1732"/>
      <c r="DJJ165" s="1732"/>
      <c r="DJK165" s="1732"/>
      <c r="DJL165" s="1732"/>
      <c r="DJM165" s="1732"/>
      <c r="DJN165" s="1732"/>
      <c r="DJO165" s="1732"/>
      <c r="DJP165" s="1732"/>
      <c r="DJQ165" s="1732"/>
      <c r="DJR165" s="1732"/>
      <c r="DJS165" s="1732"/>
      <c r="DJT165" s="1732"/>
      <c r="DJU165" s="1732"/>
      <c r="DJV165" s="1732"/>
      <c r="DJW165" s="1732"/>
      <c r="DJX165" s="1732"/>
      <c r="DJY165" s="1732"/>
      <c r="DJZ165" s="1732"/>
      <c r="DKA165" s="1732"/>
      <c r="DKB165" s="1732"/>
      <c r="DKC165" s="1732"/>
      <c r="DKD165" s="1732"/>
      <c r="DKE165" s="1732"/>
      <c r="DKF165" s="1732"/>
      <c r="DKG165" s="1732"/>
      <c r="DKH165" s="1732"/>
      <c r="DKI165" s="1732"/>
      <c r="DKJ165" s="1732"/>
      <c r="DKK165" s="1732"/>
      <c r="DKL165" s="1732"/>
      <c r="DKM165" s="1732"/>
      <c r="DKN165" s="1732"/>
      <c r="DKO165" s="1732"/>
      <c r="DKP165" s="1732"/>
      <c r="DKQ165" s="1732"/>
      <c r="DKR165" s="1732"/>
      <c r="DKS165" s="1732"/>
      <c r="DKT165" s="1732"/>
      <c r="DKU165" s="1732"/>
      <c r="DKV165" s="1732"/>
      <c r="DKW165" s="1732"/>
      <c r="DKX165" s="1732"/>
      <c r="DKY165" s="1732"/>
      <c r="DKZ165" s="1732"/>
      <c r="DLA165" s="1732"/>
      <c r="DLB165" s="1732"/>
      <c r="DLC165" s="1732"/>
      <c r="DLD165" s="1732"/>
      <c r="DLE165" s="1732"/>
      <c r="DLF165" s="1732"/>
      <c r="DLG165" s="1732"/>
      <c r="DLH165" s="1732"/>
      <c r="DLI165" s="1732"/>
      <c r="DLJ165" s="1732"/>
      <c r="DLK165" s="1732"/>
      <c r="DLL165" s="1732"/>
      <c r="DLM165" s="1732"/>
      <c r="DLN165" s="1732"/>
      <c r="DLO165" s="1732"/>
      <c r="DLP165" s="1732"/>
      <c r="DLQ165" s="1732"/>
      <c r="DLR165" s="1732"/>
      <c r="DLS165" s="1732"/>
      <c r="DLT165" s="1732"/>
      <c r="DLU165" s="1732"/>
      <c r="DLV165" s="1732"/>
      <c r="DLW165" s="1732"/>
      <c r="DLX165" s="1732"/>
      <c r="DLY165" s="1732"/>
      <c r="DLZ165" s="1732"/>
      <c r="DMA165" s="1732"/>
      <c r="DMB165" s="1732"/>
      <c r="DMC165" s="1732"/>
      <c r="DMD165" s="1732"/>
      <c r="DME165" s="1732"/>
      <c r="DMF165" s="1732"/>
      <c r="DMG165" s="1732"/>
      <c r="DMH165" s="1732"/>
      <c r="DMI165" s="1732"/>
      <c r="DMJ165" s="1732"/>
      <c r="DMK165" s="1732"/>
      <c r="DML165" s="1732"/>
      <c r="DMM165" s="1732"/>
      <c r="DMN165" s="1732"/>
      <c r="DMO165" s="1732"/>
      <c r="DMP165" s="1732"/>
      <c r="DMQ165" s="1732"/>
      <c r="DMR165" s="1732"/>
      <c r="DMS165" s="1732"/>
      <c r="DMT165" s="1732"/>
      <c r="DMU165" s="1732"/>
      <c r="DMV165" s="1732"/>
      <c r="DMW165" s="1732"/>
      <c r="DMX165" s="1732"/>
      <c r="DMY165" s="1732"/>
      <c r="DMZ165" s="1732"/>
      <c r="DNA165" s="1732"/>
      <c r="DNB165" s="1732"/>
      <c r="DNC165" s="1732"/>
      <c r="DND165" s="1732"/>
      <c r="DNE165" s="1732"/>
      <c r="DNF165" s="1732"/>
      <c r="DNG165" s="1732"/>
      <c r="DNH165" s="1732"/>
      <c r="DNI165" s="1732"/>
      <c r="DNJ165" s="1732"/>
      <c r="DNK165" s="1732"/>
      <c r="DNL165" s="1732"/>
      <c r="DNM165" s="1732"/>
      <c r="DNN165" s="1732"/>
      <c r="DNO165" s="1732"/>
      <c r="DNP165" s="1732"/>
      <c r="DNQ165" s="1732"/>
      <c r="DNR165" s="1732"/>
      <c r="DNS165" s="1732"/>
      <c r="DNT165" s="1732"/>
      <c r="DNU165" s="1732"/>
      <c r="DNV165" s="1732"/>
      <c r="DNW165" s="1732"/>
      <c r="DNX165" s="1732"/>
      <c r="DNY165" s="1732"/>
      <c r="DNZ165" s="1732"/>
      <c r="DOA165" s="1732"/>
      <c r="DOB165" s="1732"/>
      <c r="DOC165" s="1732"/>
      <c r="DOD165" s="1732"/>
      <c r="DOE165" s="1732"/>
      <c r="DOF165" s="1732"/>
      <c r="DOG165" s="1732"/>
      <c r="DOH165" s="1732"/>
      <c r="DOI165" s="1732"/>
      <c r="DOJ165" s="1732"/>
      <c r="DOK165" s="1732"/>
      <c r="DOL165" s="1732"/>
      <c r="DOM165" s="1732"/>
      <c r="DON165" s="1732"/>
      <c r="DOO165" s="1732"/>
      <c r="DOP165" s="1732"/>
      <c r="DOQ165" s="1732"/>
      <c r="DOR165" s="1732"/>
      <c r="DOS165" s="1732"/>
      <c r="DOT165" s="1732"/>
      <c r="DOU165" s="1732"/>
      <c r="DOV165" s="1732"/>
      <c r="DOW165" s="1732"/>
      <c r="DOX165" s="1732"/>
      <c r="DOY165" s="1732"/>
      <c r="DOZ165" s="1732"/>
      <c r="DPA165" s="1732"/>
      <c r="DPB165" s="1732"/>
      <c r="DPC165" s="1732"/>
      <c r="DPD165" s="1732"/>
      <c r="DPE165" s="1732"/>
      <c r="DPF165" s="1732"/>
      <c r="DPG165" s="1732"/>
      <c r="DPH165" s="1732"/>
      <c r="DPI165" s="1732"/>
      <c r="DPJ165" s="1732"/>
      <c r="DPK165" s="1732"/>
      <c r="DPL165" s="1732"/>
      <c r="DPM165" s="1732"/>
      <c r="DPN165" s="1732"/>
      <c r="DPO165" s="1732"/>
      <c r="DPP165" s="1732"/>
      <c r="DPQ165" s="1732"/>
      <c r="DPR165" s="1732"/>
      <c r="DPS165" s="1732"/>
      <c r="DPT165" s="1732"/>
      <c r="DPU165" s="1732"/>
      <c r="DPV165" s="1732"/>
      <c r="DPW165" s="1732"/>
      <c r="DPX165" s="1732"/>
      <c r="DPY165" s="1732"/>
      <c r="DPZ165" s="1732"/>
      <c r="DQA165" s="1732"/>
      <c r="DQB165" s="1732"/>
      <c r="DQC165" s="1732"/>
      <c r="DQD165" s="1732"/>
      <c r="DQE165" s="1732"/>
      <c r="DQF165" s="1732"/>
      <c r="DQG165" s="1732"/>
      <c r="DQH165" s="1732"/>
      <c r="DQI165" s="1732"/>
      <c r="DQJ165" s="1732"/>
      <c r="DQK165" s="1732"/>
      <c r="DQL165" s="1732"/>
      <c r="DQM165" s="1732"/>
      <c r="DQN165" s="1732"/>
      <c r="DQO165" s="1732"/>
      <c r="DQP165" s="1732"/>
      <c r="DQQ165" s="1732"/>
      <c r="DQR165" s="1732"/>
      <c r="DQS165" s="1732"/>
      <c r="DQT165" s="1732"/>
      <c r="DQU165" s="1732"/>
      <c r="DQV165" s="1732"/>
      <c r="DQW165" s="1732"/>
      <c r="DQX165" s="1732"/>
      <c r="DQY165" s="1732"/>
      <c r="DQZ165" s="1732"/>
      <c r="DRA165" s="1732"/>
      <c r="DRB165" s="1732"/>
      <c r="DRC165" s="1732"/>
      <c r="DRD165" s="1732"/>
      <c r="DRE165" s="1732"/>
      <c r="DRF165" s="1732"/>
      <c r="DRG165" s="1732"/>
      <c r="DRH165" s="1732"/>
      <c r="DRI165" s="1732"/>
      <c r="DRJ165" s="1732"/>
      <c r="DRK165" s="1732"/>
      <c r="DRL165" s="1732"/>
      <c r="DRM165" s="1732"/>
      <c r="DRN165" s="1732"/>
      <c r="DRO165" s="1732"/>
      <c r="DRP165" s="1732"/>
      <c r="DRQ165" s="1732"/>
      <c r="DRR165" s="1732"/>
      <c r="DRS165" s="1732"/>
      <c r="DRT165" s="1732"/>
      <c r="DRU165" s="1732"/>
      <c r="DRV165" s="1732"/>
      <c r="DRW165" s="1732"/>
      <c r="DRX165" s="1732"/>
      <c r="DRY165" s="1732"/>
      <c r="DRZ165" s="1732"/>
      <c r="DSA165" s="1732"/>
      <c r="DSB165" s="1732"/>
      <c r="DSC165" s="1732"/>
      <c r="DSD165" s="1732"/>
      <c r="DSE165" s="1732"/>
      <c r="DSF165" s="1732"/>
      <c r="DSG165" s="1732"/>
      <c r="DSH165" s="1732"/>
      <c r="DSI165" s="1732"/>
      <c r="DSJ165" s="1732"/>
      <c r="DSK165" s="1732"/>
      <c r="DSL165" s="1732"/>
      <c r="DSM165" s="1732"/>
      <c r="DSN165" s="1732"/>
      <c r="DSO165" s="1732"/>
      <c r="DSP165" s="1732"/>
      <c r="DSQ165" s="1732"/>
      <c r="DSR165" s="1732"/>
      <c r="DSS165" s="1732"/>
      <c r="DST165" s="1732"/>
      <c r="DSU165" s="1732"/>
      <c r="DSV165" s="1732"/>
      <c r="DSW165" s="1732"/>
      <c r="DSX165" s="1732"/>
      <c r="DSY165" s="1732"/>
      <c r="DSZ165" s="1732"/>
      <c r="DTA165" s="1732"/>
      <c r="DTB165" s="1732"/>
      <c r="DTC165" s="1732"/>
      <c r="DTD165" s="1732"/>
      <c r="DTE165" s="1732"/>
      <c r="DTF165" s="1732"/>
      <c r="DTG165" s="1732"/>
      <c r="DTH165" s="1732"/>
      <c r="DTI165" s="1732"/>
      <c r="DTJ165" s="1732"/>
      <c r="DTK165" s="1732"/>
      <c r="DTL165" s="1732"/>
      <c r="DTM165" s="1732"/>
      <c r="DTN165" s="1732"/>
      <c r="DTO165" s="1732"/>
      <c r="DTP165" s="1732"/>
      <c r="DTQ165" s="1732"/>
      <c r="DTR165" s="1732"/>
      <c r="DTS165" s="1732"/>
      <c r="DTT165" s="1732"/>
      <c r="DTU165" s="1732"/>
      <c r="DTV165" s="1732"/>
      <c r="DTW165" s="1732"/>
      <c r="DTX165" s="1732"/>
      <c r="DTY165" s="1732"/>
      <c r="DTZ165" s="1732"/>
      <c r="DUA165" s="1732"/>
      <c r="DUB165" s="1732"/>
      <c r="DUC165" s="1732"/>
      <c r="DUD165" s="1732"/>
      <c r="DUE165" s="1732"/>
      <c r="DUF165" s="1732"/>
      <c r="DUG165" s="1732"/>
      <c r="DUH165" s="1732"/>
      <c r="DUI165" s="1732"/>
      <c r="DUJ165" s="1732"/>
      <c r="DUK165" s="1732"/>
      <c r="DUL165" s="1732"/>
      <c r="DUM165" s="1732"/>
      <c r="DUN165" s="1732"/>
      <c r="DUO165" s="1732"/>
      <c r="DUP165" s="1732"/>
      <c r="DUQ165" s="1732"/>
      <c r="DUR165" s="1732"/>
      <c r="DUS165" s="1732"/>
      <c r="DUT165" s="1732"/>
      <c r="DUU165" s="1732"/>
      <c r="DUV165" s="1732"/>
      <c r="DUW165" s="1732"/>
      <c r="DUX165" s="1732"/>
      <c r="DUY165" s="1732"/>
      <c r="DUZ165" s="1732"/>
      <c r="DVA165" s="1732"/>
      <c r="DVB165" s="1732"/>
      <c r="DVC165" s="1732"/>
      <c r="DVD165" s="1732"/>
      <c r="DVE165" s="1732"/>
      <c r="DVF165" s="1732"/>
      <c r="DVG165" s="1732"/>
      <c r="DVH165" s="1732"/>
      <c r="DVI165" s="1732"/>
      <c r="DVJ165" s="1732"/>
      <c r="DVK165" s="1732"/>
      <c r="DVL165" s="1732"/>
      <c r="DVM165" s="1732"/>
      <c r="DVN165" s="1732"/>
      <c r="DVO165" s="1732"/>
      <c r="DVP165" s="1732"/>
      <c r="DVQ165" s="1732"/>
      <c r="DVR165" s="1732"/>
      <c r="DVS165" s="1732"/>
      <c r="DVT165" s="1732"/>
      <c r="DVU165" s="1732"/>
      <c r="DVV165" s="1732"/>
      <c r="DVW165" s="1732"/>
      <c r="DVX165" s="1732"/>
      <c r="DVY165" s="1732"/>
      <c r="DVZ165" s="1732"/>
      <c r="DWA165" s="1732"/>
      <c r="DWB165" s="1732"/>
      <c r="DWC165" s="1732"/>
      <c r="DWD165" s="1732"/>
      <c r="DWE165" s="1732"/>
      <c r="DWF165" s="1732"/>
      <c r="DWG165" s="1732"/>
      <c r="DWH165" s="1732"/>
      <c r="DWI165" s="1732"/>
      <c r="DWJ165" s="1732"/>
      <c r="DWK165" s="1732"/>
      <c r="DWL165" s="1732"/>
      <c r="DWM165" s="1732"/>
      <c r="DWN165" s="1732"/>
      <c r="DWO165" s="1732"/>
      <c r="DWP165" s="1732"/>
      <c r="DWQ165" s="1732"/>
      <c r="DWR165" s="1732"/>
      <c r="DWS165" s="1732"/>
      <c r="DWT165" s="1732"/>
      <c r="DWU165" s="1732"/>
      <c r="DWV165" s="1732"/>
      <c r="DWW165" s="1732"/>
      <c r="DWX165" s="1732"/>
      <c r="DWY165" s="1732"/>
      <c r="DWZ165" s="1732"/>
      <c r="DXA165" s="1732"/>
      <c r="DXB165" s="1732"/>
      <c r="DXC165" s="1732"/>
      <c r="DXD165" s="1732"/>
      <c r="DXE165" s="1732"/>
      <c r="DXF165" s="1732"/>
      <c r="DXG165" s="1732"/>
      <c r="DXH165" s="1732"/>
      <c r="DXI165" s="1732"/>
      <c r="DXJ165" s="1732"/>
      <c r="DXK165" s="1732"/>
      <c r="DXL165" s="1732"/>
      <c r="DXM165" s="1732"/>
      <c r="DXN165" s="1732"/>
      <c r="DXO165" s="1732"/>
      <c r="DXP165" s="1732"/>
      <c r="DXQ165" s="1732"/>
      <c r="DXR165" s="1732"/>
      <c r="DXS165" s="1732"/>
      <c r="DXT165" s="1732"/>
      <c r="DXU165" s="1732"/>
      <c r="DXV165" s="1732"/>
      <c r="DXW165" s="1732"/>
      <c r="DXX165" s="1732"/>
      <c r="DXY165" s="1732"/>
      <c r="DXZ165" s="1732"/>
      <c r="DYA165" s="1732"/>
      <c r="DYB165" s="1732"/>
      <c r="DYC165" s="1732"/>
      <c r="DYD165" s="1732"/>
      <c r="DYE165" s="1732"/>
      <c r="DYF165" s="1732"/>
      <c r="DYG165" s="1732"/>
      <c r="DYH165" s="1732"/>
      <c r="DYI165" s="1732"/>
      <c r="DYJ165" s="1732"/>
      <c r="DYK165" s="1732"/>
      <c r="DYL165" s="1732"/>
      <c r="DYM165" s="1732"/>
      <c r="DYN165" s="1732"/>
      <c r="DYO165" s="1732"/>
      <c r="DYP165" s="1732"/>
      <c r="DYQ165" s="1732"/>
      <c r="DYR165" s="1732"/>
      <c r="DYS165" s="1732"/>
      <c r="DYT165" s="1732"/>
      <c r="DYU165" s="1732"/>
      <c r="DYV165" s="1732"/>
      <c r="DYW165" s="1732"/>
      <c r="DYX165" s="1732"/>
      <c r="DYY165" s="1732"/>
      <c r="DYZ165" s="1732"/>
      <c r="DZA165" s="1732"/>
      <c r="DZB165" s="1732"/>
      <c r="DZC165" s="1732"/>
      <c r="DZD165" s="1732"/>
      <c r="DZE165" s="1732"/>
      <c r="DZF165" s="1732"/>
      <c r="DZG165" s="1732"/>
      <c r="DZH165" s="1732"/>
      <c r="DZI165" s="1732"/>
      <c r="DZJ165" s="1732"/>
      <c r="DZK165" s="1732"/>
      <c r="DZL165" s="1732"/>
      <c r="DZM165" s="1732"/>
      <c r="DZN165" s="1732"/>
      <c r="DZO165" s="1732"/>
      <c r="DZP165" s="1732"/>
      <c r="DZQ165" s="1732"/>
      <c r="DZR165" s="1732"/>
      <c r="DZS165" s="1732"/>
      <c r="DZT165" s="1732"/>
      <c r="DZU165" s="1732"/>
      <c r="DZV165" s="1732"/>
      <c r="DZW165" s="1732"/>
      <c r="DZX165" s="1732"/>
      <c r="DZY165" s="1732"/>
      <c r="DZZ165" s="1732"/>
      <c r="EAA165" s="1732"/>
      <c r="EAB165" s="1732"/>
      <c r="EAC165" s="1732"/>
      <c r="EAD165" s="1732"/>
      <c r="EAE165" s="1732"/>
      <c r="EAF165" s="1732"/>
      <c r="EAG165" s="1732"/>
      <c r="EAH165" s="1732"/>
      <c r="EAI165" s="1732"/>
      <c r="EAJ165" s="1732"/>
      <c r="EAK165" s="1732"/>
      <c r="EAL165" s="1732"/>
      <c r="EAM165" s="1732"/>
      <c r="EAN165" s="1732"/>
      <c r="EAO165" s="1732"/>
      <c r="EAP165" s="1732"/>
      <c r="EAQ165" s="1732"/>
      <c r="EAR165" s="1732"/>
      <c r="EAS165" s="1732"/>
      <c r="EAT165" s="1732"/>
      <c r="EAU165" s="1732"/>
      <c r="EAV165" s="1732"/>
      <c r="EAW165" s="1732"/>
      <c r="EAX165" s="1732"/>
      <c r="EAY165" s="1732"/>
      <c r="EAZ165" s="1732"/>
      <c r="EBA165" s="1732"/>
      <c r="EBB165" s="1732"/>
      <c r="EBC165" s="1732"/>
      <c r="EBD165" s="1732"/>
      <c r="EBE165" s="1732"/>
      <c r="EBF165" s="1732"/>
      <c r="EBG165" s="1732"/>
      <c r="EBH165" s="1732"/>
      <c r="EBI165" s="1732"/>
      <c r="EBJ165" s="1732"/>
      <c r="EBK165" s="1732"/>
      <c r="EBL165" s="1732"/>
      <c r="EBM165" s="1732"/>
      <c r="EBN165" s="1732"/>
      <c r="EBO165" s="1732"/>
      <c r="EBP165" s="1732"/>
      <c r="EBQ165" s="1732"/>
      <c r="EBR165" s="1732"/>
      <c r="EBS165" s="1732"/>
      <c r="EBT165" s="1732"/>
      <c r="EBU165" s="1732"/>
      <c r="EBV165" s="1732"/>
      <c r="EBW165" s="1732"/>
      <c r="EBX165" s="1732"/>
      <c r="EBY165" s="1732"/>
      <c r="EBZ165" s="1732"/>
      <c r="ECA165" s="1732"/>
      <c r="ECB165" s="1732"/>
      <c r="ECC165" s="1732"/>
      <c r="ECD165" s="1732"/>
      <c r="ECE165" s="1732"/>
      <c r="ECF165" s="1732"/>
      <c r="ECG165" s="1732"/>
      <c r="ECH165" s="1732"/>
      <c r="ECI165" s="1732"/>
      <c r="ECJ165" s="1732"/>
      <c r="ECK165" s="1732"/>
      <c r="ECL165" s="1732"/>
      <c r="ECM165" s="1732"/>
      <c r="ECN165" s="1732"/>
      <c r="ECO165" s="1732"/>
      <c r="ECP165" s="1732"/>
      <c r="ECQ165" s="1732"/>
      <c r="ECR165" s="1732"/>
      <c r="ECS165" s="1732"/>
      <c r="ECT165" s="1732"/>
      <c r="ECU165" s="1732"/>
      <c r="ECV165" s="1732"/>
      <c r="ECW165" s="1732"/>
      <c r="ECX165" s="1732"/>
      <c r="ECY165" s="1732"/>
      <c r="ECZ165" s="1732"/>
      <c r="EDA165" s="1732"/>
      <c r="EDB165" s="1732"/>
      <c r="EDC165" s="1732"/>
      <c r="EDD165" s="1732"/>
      <c r="EDE165" s="1732"/>
      <c r="EDF165" s="1732"/>
      <c r="EDG165" s="1732"/>
      <c r="EDH165" s="1732"/>
      <c r="EDI165" s="1732"/>
      <c r="EDJ165" s="1732"/>
      <c r="EDK165" s="1732"/>
      <c r="EDL165" s="1732"/>
      <c r="EDM165" s="1732"/>
      <c r="EDN165" s="1732"/>
      <c r="EDO165" s="1732"/>
      <c r="EDP165" s="1732"/>
      <c r="EDQ165" s="1732"/>
      <c r="EDR165" s="1732"/>
      <c r="EDS165" s="1732"/>
      <c r="EDT165" s="1732"/>
      <c r="EDU165" s="1732"/>
      <c r="EDV165" s="1732"/>
      <c r="EDW165" s="1732"/>
      <c r="EDX165" s="1732"/>
      <c r="EDY165" s="1732"/>
      <c r="EDZ165" s="1732"/>
      <c r="EEA165" s="1732"/>
      <c r="EEB165" s="1732"/>
      <c r="EEC165" s="1732"/>
      <c r="EED165" s="1732"/>
      <c r="EEE165" s="1732"/>
      <c r="EEF165" s="1732"/>
      <c r="EEG165" s="1732"/>
      <c r="EEH165" s="1732"/>
      <c r="EEI165" s="1732"/>
      <c r="EEJ165" s="1732"/>
      <c r="EEK165" s="1732"/>
      <c r="EEL165" s="1732"/>
      <c r="EEM165" s="1732"/>
      <c r="EEN165" s="1732"/>
      <c r="EEO165" s="1732"/>
      <c r="EEP165" s="1732"/>
      <c r="EEQ165" s="1732"/>
      <c r="EER165" s="1732"/>
      <c r="EES165" s="1732"/>
      <c r="EET165" s="1732"/>
      <c r="EEU165" s="1732"/>
      <c r="EEV165" s="1732"/>
      <c r="EEW165" s="1732"/>
      <c r="EEX165" s="1732"/>
      <c r="EEY165" s="1732"/>
      <c r="EEZ165" s="1732"/>
      <c r="EFA165" s="1732"/>
      <c r="EFB165" s="1732"/>
      <c r="EFC165" s="1732"/>
      <c r="EFD165" s="1732"/>
      <c r="EFE165" s="1732"/>
      <c r="EFF165" s="1732"/>
      <c r="EFG165" s="1732"/>
      <c r="EFH165" s="1732"/>
      <c r="EFI165" s="1732"/>
      <c r="EFJ165" s="1732"/>
      <c r="EFK165" s="1732"/>
      <c r="EFL165" s="1732"/>
      <c r="EFM165" s="1732"/>
      <c r="EFN165" s="1732"/>
      <c r="EFO165" s="1732"/>
      <c r="EFP165" s="1732"/>
      <c r="EFQ165" s="1732"/>
      <c r="EFR165" s="1732"/>
      <c r="EFS165" s="1732"/>
      <c r="EFT165" s="1732"/>
      <c r="EFU165" s="1732"/>
      <c r="EFV165" s="1732"/>
      <c r="EFW165" s="1732"/>
      <c r="EFX165" s="1732"/>
      <c r="EFY165" s="1732"/>
      <c r="EFZ165" s="1732"/>
      <c r="EGA165" s="1732"/>
      <c r="EGB165" s="1732"/>
      <c r="EGC165" s="1732"/>
      <c r="EGD165" s="1732"/>
      <c r="EGE165" s="1732"/>
      <c r="EGF165" s="1732"/>
      <c r="EGG165" s="1732"/>
      <c r="EGH165" s="1732"/>
      <c r="EGI165" s="1732"/>
      <c r="EGJ165" s="1732"/>
      <c r="EGK165" s="1732"/>
      <c r="EGL165" s="1732"/>
      <c r="EGM165" s="1732"/>
      <c r="EGN165" s="1732"/>
      <c r="EGO165" s="1732"/>
      <c r="EGP165" s="1732"/>
      <c r="EGQ165" s="1732"/>
      <c r="EGR165" s="1732"/>
      <c r="EGS165" s="1732"/>
      <c r="EGT165" s="1732"/>
      <c r="EGU165" s="1732"/>
      <c r="EGV165" s="1732"/>
      <c r="EGW165" s="1732"/>
      <c r="EGX165" s="1732"/>
      <c r="EGY165" s="1732"/>
      <c r="EGZ165" s="1732"/>
      <c r="EHA165" s="1732"/>
      <c r="EHB165" s="1732"/>
      <c r="EHC165" s="1732"/>
      <c r="EHD165" s="1732"/>
      <c r="EHE165" s="1732"/>
      <c r="EHF165" s="1732"/>
      <c r="EHG165" s="1732"/>
      <c r="EHH165" s="1732"/>
      <c r="EHI165" s="1732"/>
      <c r="EHJ165" s="1732"/>
      <c r="EHK165" s="1732"/>
      <c r="EHL165" s="1732"/>
      <c r="EHM165" s="1732"/>
      <c r="EHN165" s="1732"/>
      <c r="EHO165" s="1732"/>
      <c r="EHP165" s="1732"/>
      <c r="EHQ165" s="1732"/>
      <c r="EHR165" s="1732"/>
      <c r="EHS165" s="1732"/>
      <c r="EHT165" s="1732"/>
      <c r="EHU165" s="1732"/>
      <c r="EHV165" s="1732"/>
      <c r="EHW165" s="1732"/>
      <c r="EHX165" s="1732"/>
      <c r="EHY165" s="1732"/>
      <c r="EHZ165" s="1732"/>
      <c r="EIA165" s="1732"/>
      <c r="EIB165" s="1732"/>
      <c r="EIC165" s="1732"/>
      <c r="EID165" s="1732"/>
      <c r="EIE165" s="1732"/>
      <c r="EIF165" s="1732"/>
      <c r="EIG165" s="1732"/>
      <c r="EIH165" s="1732"/>
      <c r="EII165" s="1732"/>
      <c r="EIJ165" s="1732"/>
      <c r="EIK165" s="1732"/>
      <c r="EIL165" s="1732"/>
      <c r="EIM165" s="1732"/>
      <c r="EIN165" s="1732"/>
      <c r="EIO165" s="1732"/>
      <c r="EIP165" s="1732"/>
      <c r="EIQ165" s="1732"/>
      <c r="EIR165" s="1732"/>
      <c r="EIS165" s="1732"/>
      <c r="EIT165" s="1732"/>
      <c r="EIU165" s="1732"/>
      <c r="EIV165" s="1732"/>
      <c r="EIW165" s="1732"/>
      <c r="EIX165" s="1732"/>
      <c r="EIY165" s="1732"/>
      <c r="EIZ165" s="1732"/>
      <c r="EJA165" s="1732"/>
      <c r="EJB165" s="1732"/>
      <c r="EJC165" s="1732"/>
      <c r="EJD165" s="1732"/>
      <c r="EJE165" s="1732"/>
      <c r="EJF165" s="1732"/>
      <c r="EJG165" s="1732"/>
      <c r="EJH165" s="1732"/>
      <c r="EJI165" s="1732"/>
      <c r="EJJ165" s="1732"/>
      <c r="EJK165" s="1732"/>
      <c r="EJL165" s="1732"/>
      <c r="EJM165" s="1732"/>
      <c r="EJN165" s="1732"/>
      <c r="EJO165" s="1732"/>
      <c r="EJP165" s="1732"/>
      <c r="EJQ165" s="1732"/>
      <c r="EJR165" s="1732"/>
      <c r="EJS165" s="1732"/>
      <c r="EJT165" s="1732"/>
      <c r="EJU165" s="1732"/>
      <c r="EJV165" s="1732"/>
      <c r="EJW165" s="1732"/>
      <c r="EJX165" s="1732"/>
      <c r="EJY165" s="1732"/>
      <c r="EJZ165" s="1732"/>
      <c r="EKA165" s="1732"/>
      <c r="EKB165" s="1732"/>
      <c r="EKC165" s="1732"/>
      <c r="EKD165" s="1732"/>
      <c r="EKE165" s="1732"/>
      <c r="EKF165" s="1732"/>
      <c r="EKG165" s="1732"/>
      <c r="EKH165" s="1732"/>
      <c r="EKI165" s="1732"/>
      <c r="EKJ165" s="1732"/>
      <c r="EKK165" s="1732"/>
      <c r="EKL165" s="1732"/>
      <c r="EKM165" s="1732"/>
      <c r="EKN165" s="1732"/>
      <c r="EKO165" s="1732"/>
      <c r="EKP165" s="1732"/>
      <c r="EKQ165" s="1732"/>
      <c r="EKR165" s="1732"/>
      <c r="EKS165" s="1732"/>
      <c r="EKT165" s="1732"/>
      <c r="EKU165" s="1732"/>
      <c r="EKV165" s="1732"/>
      <c r="EKW165" s="1732"/>
      <c r="EKX165" s="1732"/>
      <c r="EKY165" s="1732"/>
      <c r="EKZ165" s="1732"/>
      <c r="ELA165" s="1732"/>
      <c r="ELB165" s="1732"/>
      <c r="ELC165" s="1732"/>
      <c r="ELD165" s="1732"/>
      <c r="ELE165" s="1732"/>
      <c r="ELF165" s="1732"/>
      <c r="ELG165" s="1732"/>
      <c r="ELH165" s="1732"/>
      <c r="ELI165" s="1732"/>
      <c r="ELJ165" s="1732"/>
      <c r="ELK165" s="1732"/>
      <c r="ELL165" s="1732"/>
      <c r="ELM165" s="1732"/>
      <c r="ELN165" s="1732"/>
      <c r="ELO165" s="1732"/>
      <c r="ELP165" s="1732"/>
      <c r="ELQ165" s="1732"/>
      <c r="ELR165" s="1732"/>
      <c r="ELS165" s="1732"/>
      <c r="ELT165" s="1732"/>
      <c r="ELU165" s="1732"/>
      <c r="ELV165" s="1732"/>
      <c r="ELW165" s="1732"/>
      <c r="ELX165" s="1732"/>
      <c r="ELY165" s="1732"/>
      <c r="ELZ165" s="1732"/>
      <c r="EMA165" s="1732"/>
      <c r="EMB165" s="1732"/>
      <c r="EMC165" s="1732"/>
      <c r="EMD165" s="1732"/>
      <c r="EME165" s="1732"/>
      <c r="EMF165" s="1732"/>
      <c r="EMG165" s="1732"/>
      <c r="EMH165" s="1732"/>
      <c r="EMI165" s="1732"/>
      <c r="EMJ165" s="1732"/>
      <c r="EMK165" s="1732"/>
      <c r="EML165" s="1732"/>
      <c r="EMM165" s="1732"/>
      <c r="EMN165" s="1732"/>
      <c r="EMO165" s="1732"/>
      <c r="EMP165" s="1732"/>
      <c r="EMQ165" s="1732"/>
      <c r="EMR165" s="1732"/>
      <c r="EMS165" s="1732"/>
      <c r="EMT165" s="1732"/>
      <c r="EMU165" s="1732"/>
      <c r="EMV165" s="1732"/>
      <c r="EMW165" s="1732"/>
      <c r="EMX165" s="1732"/>
      <c r="EMY165" s="1732"/>
      <c r="EMZ165" s="1732"/>
      <c r="ENA165" s="1732"/>
      <c r="ENB165" s="1732"/>
      <c r="ENC165" s="1732"/>
      <c r="END165" s="1732"/>
      <c r="ENE165" s="1732"/>
      <c r="ENF165" s="1732"/>
      <c r="ENG165" s="1732"/>
      <c r="ENH165" s="1732"/>
      <c r="ENI165" s="1732"/>
      <c r="ENJ165" s="1732"/>
      <c r="ENK165" s="1732"/>
      <c r="ENL165" s="1732"/>
      <c r="ENM165" s="1732"/>
      <c r="ENN165" s="1732"/>
      <c r="ENO165" s="1732"/>
      <c r="ENP165" s="1732"/>
      <c r="ENQ165" s="1732"/>
      <c r="ENR165" s="1732"/>
      <c r="ENS165" s="1732"/>
      <c r="ENT165" s="1732"/>
      <c r="ENU165" s="1732"/>
      <c r="ENV165" s="1732"/>
      <c r="ENW165" s="1732"/>
      <c r="ENX165" s="1732"/>
      <c r="ENY165" s="1732"/>
      <c r="ENZ165" s="1732"/>
      <c r="EOA165" s="1732"/>
      <c r="EOB165" s="1732"/>
      <c r="EOC165" s="1732"/>
      <c r="EOD165" s="1732"/>
      <c r="EOE165" s="1732"/>
      <c r="EOF165" s="1732"/>
      <c r="EOG165" s="1732"/>
      <c r="EOH165" s="1732"/>
      <c r="EOI165" s="1732"/>
      <c r="EOJ165" s="1732"/>
      <c r="EOK165" s="1732"/>
      <c r="EOL165" s="1732"/>
      <c r="EOM165" s="1732"/>
      <c r="EON165" s="1732"/>
      <c r="EOO165" s="1732"/>
      <c r="EOP165" s="1732"/>
      <c r="EOQ165" s="1732"/>
      <c r="EOR165" s="1732"/>
      <c r="EOS165" s="1732"/>
      <c r="EOT165" s="1732"/>
      <c r="EOU165" s="1732"/>
      <c r="EOV165" s="1732"/>
      <c r="EOW165" s="1732"/>
      <c r="EOX165" s="1732"/>
      <c r="EOY165" s="1732"/>
      <c r="EOZ165" s="1732"/>
      <c r="EPA165" s="1732"/>
      <c r="EPB165" s="1732"/>
      <c r="EPC165" s="1732"/>
      <c r="EPD165" s="1732"/>
      <c r="EPE165" s="1732"/>
      <c r="EPF165" s="1732"/>
      <c r="EPG165" s="1732"/>
      <c r="EPH165" s="1732"/>
      <c r="EPI165" s="1732"/>
      <c r="EPJ165" s="1732"/>
      <c r="EPK165" s="1732"/>
      <c r="EPL165" s="1732"/>
      <c r="EPM165" s="1732"/>
      <c r="EPN165" s="1732"/>
      <c r="EPO165" s="1732"/>
      <c r="EPP165" s="1732"/>
      <c r="EPQ165" s="1732"/>
      <c r="EPR165" s="1732"/>
      <c r="EPS165" s="1732"/>
      <c r="EPT165" s="1732"/>
      <c r="EPU165" s="1732"/>
      <c r="EPV165" s="1732"/>
      <c r="EPW165" s="1732"/>
      <c r="EPX165" s="1732"/>
      <c r="EPY165" s="1732"/>
      <c r="EPZ165" s="1732"/>
      <c r="EQA165" s="1732"/>
      <c r="EQB165" s="1732"/>
      <c r="EQC165" s="1732"/>
      <c r="EQD165" s="1732"/>
      <c r="EQE165" s="1732"/>
      <c r="EQF165" s="1732"/>
      <c r="EQG165" s="1732"/>
      <c r="EQH165" s="1732"/>
      <c r="EQI165" s="1732"/>
      <c r="EQJ165" s="1732"/>
      <c r="EQK165" s="1732"/>
      <c r="EQL165" s="1732"/>
      <c r="EQM165" s="1732"/>
      <c r="EQN165" s="1732"/>
      <c r="EQO165" s="1732"/>
      <c r="EQP165" s="1732"/>
      <c r="EQQ165" s="1732"/>
      <c r="EQR165" s="1732"/>
      <c r="EQS165" s="1732"/>
      <c r="EQT165" s="1732"/>
      <c r="EQU165" s="1732"/>
      <c r="EQV165" s="1732"/>
      <c r="EQW165" s="1732"/>
      <c r="EQX165" s="1732"/>
      <c r="EQY165" s="1732"/>
      <c r="EQZ165" s="1732"/>
      <c r="ERA165" s="1732"/>
      <c r="ERB165" s="1732"/>
      <c r="ERC165" s="1732"/>
      <c r="ERD165" s="1732"/>
      <c r="ERE165" s="1732"/>
      <c r="ERF165" s="1732"/>
      <c r="ERG165" s="1732"/>
      <c r="ERH165" s="1732"/>
      <c r="ERI165" s="1732"/>
      <c r="ERJ165" s="1732"/>
      <c r="ERK165" s="1732"/>
      <c r="ERL165" s="1732"/>
      <c r="ERM165" s="1732"/>
      <c r="ERN165" s="1732"/>
      <c r="ERO165" s="1732"/>
      <c r="ERP165" s="1732"/>
      <c r="ERQ165" s="1732"/>
      <c r="ERR165" s="1732"/>
      <c r="ERS165" s="1732"/>
      <c r="ERT165" s="1732"/>
      <c r="ERU165" s="1732"/>
      <c r="ERV165" s="1732"/>
      <c r="ERW165" s="1732"/>
      <c r="ERX165" s="1732"/>
      <c r="ERY165" s="1732"/>
      <c r="ERZ165" s="1732"/>
      <c r="ESA165" s="1732"/>
      <c r="ESB165" s="1732"/>
      <c r="ESC165" s="1732"/>
      <c r="ESD165" s="1732"/>
      <c r="ESE165" s="1732"/>
      <c r="ESF165" s="1732"/>
      <c r="ESG165" s="1732"/>
      <c r="ESH165" s="1732"/>
      <c r="ESI165" s="1732"/>
      <c r="ESJ165" s="1732"/>
      <c r="ESK165" s="1732"/>
      <c r="ESL165" s="1732"/>
      <c r="ESM165" s="1732"/>
      <c r="ESN165" s="1732"/>
      <c r="ESO165" s="1732"/>
      <c r="ESP165" s="1732"/>
      <c r="ESQ165" s="1732"/>
      <c r="ESR165" s="1732"/>
      <c r="ESS165" s="1732"/>
      <c r="EST165" s="1732"/>
      <c r="ESU165" s="1732"/>
      <c r="ESV165" s="1732"/>
      <c r="ESW165" s="1732"/>
      <c r="ESX165" s="1732"/>
      <c r="ESY165" s="1732"/>
      <c r="ESZ165" s="1732"/>
      <c r="ETA165" s="1732"/>
      <c r="ETB165" s="1732"/>
      <c r="ETC165" s="1732"/>
      <c r="ETD165" s="1732"/>
      <c r="ETE165" s="1732"/>
      <c r="ETF165" s="1732"/>
      <c r="ETG165" s="1732"/>
      <c r="ETH165" s="1732"/>
      <c r="ETI165" s="1732"/>
      <c r="ETJ165" s="1732"/>
      <c r="ETK165" s="1732"/>
      <c r="ETL165" s="1732"/>
      <c r="ETM165" s="1732"/>
      <c r="ETN165" s="1732"/>
      <c r="ETO165" s="1732"/>
      <c r="ETP165" s="1732"/>
      <c r="ETQ165" s="1732"/>
      <c r="ETR165" s="1732"/>
      <c r="ETS165" s="1732"/>
      <c r="ETT165" s="1732"/>
      <c r="ETU165" s="1732"/>
      <c r="ETV165" s="1732"/>
      <c r="ETW165" s="1732"/>
      <c r="ETX165" s="1732"/>
      <c r="ETY165" s="1732"/>
      <c r="ETZ165" s="1732"/>
      <c r="EUA165" s="1732"/>
      <c r="EUB165" s="1732"/>
      <c r="EUC165" s="1732"/>
      <c r="EUD165" s="1732"/>
      <c r="EUE165" s="1732"/>
      <c r="EUF165" s="1732"/>
      <c r="EUG165" s="1732"/>
      <c r="EUH165" s="1732"/>
      <c r="EUI165" s="1732"/>
      <c r="EUJ165" s="1732"/>
      <c r="EUK165" s="1732"/>
      <c r="EUL165" s="1732"/>
      <c r="EUM165" s="1732"/>
      <c r="EUN165" s="1732"/>
      <c r="EUO165" s="1732"/>
      <c r="EUP165" s="1732"/>
      <c r="EUQ165" s="1732"/>
      <c r="EUR165" s="1732"/>
      <c r="EUS165" s="1732"/>
      <c r="EUT165" s="1732"/>
      <c r="EUU165" s="1732"/>
      <c r="EUV165" s="1732"/>
      <c r="EUW165" s="1732"/>
      <c r="EUX165" s="1732"/>
      <c r="EUY165" s="1732"/>
      <c r="EUZ165" s="1732"/>
      <c r="EVA165" s="1732"/>
      <c r="EVB165" s="1732"/>
      <c r="EVC165" s="1732"/>
      <c r="EVD165" s="1732"/>
      <c r="EVE165" s="1732"/>
      <c r="EVF165" s="1732"/>
      <c r="EVG165" s="1732"/>
      <c r="EVH165" s="1732"/>
      <c r="EVI165" s="1732"/>
      <c r="EVJ165" s="1732"/>
      <c r="EVK165" s="1732"/>
      <c r="EVL165" s="1732"/>
      <c r="EVM165" s="1732"/>
      <c r="EVN165" s="1732"/>
      <c r="EVO165" s="1732"/>
      <c r="EVP165" s="1732"/>
      <c r="EVQ165" s="1732"/>
      <c r="EVR165" s="1732"/>
      <c r="EVS165" s="1732"/>
      <c r="EVT165" s="1732"/>
      <c r="EVU165" s="1732"/>
      <c r="EVV165" s="1732"/>
      <c r="EVW165" s="1732"/>
      <c r="EVX165" s="1732"/>
      <c r="EVY165" s="1732"/>
      <c r="EVZ165" s="1732"/>
      <c r="EWA165" s="1732"/>
      <c r="EWB165" s="1732"/>
      <c r="EWC165" s="1732"/>
      <c r="EWD165" s="1732"/>
      <c r="EWE165" s="1732"/>
      <c r="EWF165" s="1732"/>
      <c r="EWG165" s="1732"/>
      <c r="EWH165" s="1732"/>
      <c r="EWI165" s="1732"/>
      <c r="EWJ165" s="1732"/>
      <c r="EWK165" s="1732"/>
      <c r="EWL165" s="1732"/>
      <c r="EWM165" s="1732"/>
      <c r="EWN165" s="1732"/>
      <c r="EWO165" s="1732"/>
      <c r="EWP165" s="1732"/>
      <c r="EWQ165" s="1732"/>
      <c r="EWR165" s="1732"/>
      <c r="EWS165" s="1732"/>
      <c r="EWT165" s="1732"/>
      <c r="EWU165" s="1732"/>
      <c r="EWV165" s="1732"/>
      <c r="EWW165" s="1732"/>
      <c r="EWX165" s="1732"/>
      <c r="EWY165" s="1732"/>
      <c r="EWZ165" s="1732"/>
      <c r="EXA165" s="1732"/>
      <c r="EXB165" s="1732"/>
      <c r="EXC165" s="1732"/>
      <c r="EXD165" s="1732"/>
      <c r="EXE165" s="1732"/>
      <c r="EXF165" s="1732"/>
      <c r="EXG165" s="1732"/>
      <c r="EXH165" s="1732"/>
      <c r="EXI165" s="1732"/>
      <c r="EXJ165" s="1732"/>
      <c r="EXK165" s="1732"/>
      <c r="EXL165" s="1732"/>
      <c r="EXM165" s="1732"/>
      <c r="EXN165" s="1732"/>
      <c r="EXO165" s="1732"/>
      <c r="EXP165" s="1732"/>
      <c r="EXQ165" s="1732"/>
      <c r="EXR165" s="1732"/>
      <c r="EXS165" s="1732"/>
      <c r="EXT165" s="1732"/>
      <c r="EXU165" s="1732"/>
      <c r="EXV165" s="1732"/>
      <c r="EXW165" s="1732"/>
      <c r="EXX165" s="1732"/>
      <c r="EXY165" s="1732"/>
      <c r="EXZ165" s="1732"/>
      <c r="EYA165" s="1732"/>
      <c r="EYB165" s="1732"/>
      <c r="EYC165" s="1732"/>
      <c r="EYD165" s="1732"/>
      <c r="EYE165" s="1732"/>
      <c r="EYF165" s="1732"/>
      <c r="EYG165" s="1732"/>
      <c r="EYH165" s="1732"/>
      <c r="EYI165" s="1732"/>
      <c r="EYJ165" s="1732"/>
      <c r="EYK165" s="1732"/>
      <c r="EYL165" s="1732"/>
      <c r="EYM165" s="1732"/>
      <c r="EYN165" s="1732"/>
      <c r="EYO165" s="1732"/>
      <c r="EYP165" s="1732"/>
      <c r="EYQ165" s="1732"/>
      <c r="EYR165" s="1732"/>
      <c r="EYS165" s="1732"/>
      <c r="EYT165" s="1732"/>
      <c r="EYU165" s="1732"/>
      <c r="EYV165" s="1732"/>
      <c r="EYW165" s="1732"/>
      <c r="EYX165" s="1732"/>
      <c r="EYY165" s="1732"/>
      <c r="EYZ165" s="1732"/>
      <c r="EZA165" s="1732"/>
      <c r="EZB165" s="1732"/>
      <c r="EZC165" s="1732"/>
      <c r="EZD165" s="1732"/>
      <c r="EZE165" s="1732"/>
      <c r="EZF165" s="1732"/>
      <c r="EZG165" s="1732"/>
      <c r="EZH165" s="1732"/>
      <c r="EZI165" s="1732"/>
      <c r="EZJ165" s="1732"/>
      <c r="EZK165" s="1732"/>
      <c r="EZL165" s="1732"/>
      <c r="EZM165" s="1732"/>
      <c r="EZN165" s="1732"/>
      <c r="EZO165" s="1732"/>
      <c r="EZP165" s="1732"/>
      <c r="EZQ165" s="1732"/>
      <c r="EZR165" s="1732"/>
      <c r="EZS165" s="1732"/>
      <c r="EZT165" s="1732"/>
      <c r="EZU165" s="1732"/>
      <c r="EZV165" s="1732"/>
      <c r="EZW165" s="1732"/>
      <c r="EZX165" s="1732"/>
      <c r="EZY165" s="1732"/>
      <c r="EZZ165" s="1732"/>
      <c r="FAA165" s="1732"/>
      <c r="FAB165" s="1732"/>
      <c r="FAC165" s="1732"/>
      <c r="FAD165" s="1732"/>
      <c r="FAE165" s="1732"/>
      <c r="FAF165" s="1732"/>
      <c r="FAG165" s="1732"/>
      <c r="FAH165" s="1732"/>
      <c r="FAI165" s="1732"/>
      <c r="FAJ165" s="1732"/>
      <c r="FAK165" s="1732"/>
      <c r="FAL165" s="1732"/>
      <c r="FAM165" s="1732"/>
      <c r="FAN165" s="1732"/>
      <c r="FAO165" s="1732"/>
      <c r="FAP165" s="1732"/>
      <c r="FAQ165" s="1732"/>
      <c r="FAR165" s="1732"/>
      <c r="FAS165" s="1732"/>
      <c r="FAT165" s="1732"/>
      <c r="FAU165" s="1732"/>
      <c r="FAV165" s="1732"/>
      <c r="FAW165" s="1732"/>
      <c r="FAX165" s="1732"/>
      <c r="FAY165" s="1732"/>
      <c r="FAZ165" s="1732"/>
      <c r="FBA165" s="1732"/>
      <c r="FBB165" s="1732"/>
      <c r="FBC165" s="1732"/>
      <c r="FBD165" s="1732"/>
      <c r="FBE165" s="1732"/>
      <c r="FBF165" s="1732"/>
      <c r="FBG165" s="1732"/>
      <c r="FBH165" s="1732"/>
      <c r="FBI165" s="1732"/>
      <c r="FBJ165" s="1732"/>
      <c r="FBK165" s="1732"/>
      <c r="FBL165" s="1732"/>
      <c r="FBM165" s="1732"/>
      <c r="FBN165" s="1732"/>
      <c r="FBO165" s="1732"/>
      <c r="FBP165" s="1732"/>
      <c r="FBQ165" s="1732"/>
      <c r="FBR165" s="1732"/>
      <c r="FBS165" s="1732"/>
      <c r="FBT165" s="1732"/>
      <c r="FBU165" s="1732"/>
      <c r="FBV165" s="1732"/>
      <c r="FBW165" s="1732"/>
      <c r="FBX165" s="1732"/>
      <c r="FBY165" s="1732"/>
      <c r="FBZ165" s="1732"/>
      <c r="FCA165" s="1732"/>
      <c r="FCB165" s="1732"/>
      <c r="FCC165" s="1732"/>
      <c r="FCD165" s="1732"/>
      <c r="FCE165" s="1732"/>
      <c r="FCF165" s="1732"/>
      <c r="FCG165" s="1732"/>
      <c r="FCH165" s="1732"/>
      <c r="FCI165" s="1732"/>
      <c r="FCJ165" s="1732"/>
      <c r="FCK165" s="1732"/>
      <c r="FCL165" s="1732"/>
      <c r="FCM165" s="1732"/>
      <c r="FCN165" s="1732"/>
      <c r="FCO165" s="1732"/>
      <c r="FCP165" s="1732"/>
      <c r="FCQ165" s="1732"/>
      <c r="FCR165" s="1732"/>
      <c r="FCS165" s="1732"/>
      <c r="FCT165" s="1732"/>
      <c r="FCU165" s="1732"/>
      <c r="FCV165" s="1732"/>
      <c r="FCW165" s="1732"/>
      <c r="FCX165" s="1732"/>
      <c r="FCY165" s="1732"/>
      <c r="FCZ165" s="1732"/>
      <c r="FDA165" s="1732"/>
      <c r="FDB165" s="1732"/>
      <c r="FDC165" s="1732"/>
      <c r="FDD165" s="1732"/>
      <c r="FDE165" s="1732"/>
      <c r="FDF165" s="1732"/>
      <c r="FDG165" s="1732"/>
      <c r="FDH165" s="1732"/>
      <c r="FDI165" s="1732"/>
      <c r="FDJ165" s="1732"/>
      <c r="FDK165" s="1732"/>
      <c r="FDL165" s="1732"/>
      <c r="FDM165" s="1732"/>
      <c r="FDN165" s="1732"/>
      <c r="FDO165" s="1732"/>
      <c r="FDP165" s="1732"/>
      <c r="FDQ165" s="1732"/>
      <c r="FDR165" s="1732"/>
      <c r="FDS165" s="1732"/>
      <c r="FDT165" s="1732"/>
      <c r="FDU165" s="1732"/>
      <c r="FDV165" s="1732"/>
      <c r="FDW165" s="1732"/>
      <c r="FDX165" s="1732"/>
      <c r="FDY165" s="1732"/>
      <c r="FDZ165" s="1732"/>
      <c r="FEA165" s="1732"/>
      <c r="FEB165" s="1732"/>
      <c r="FEC165" s="1732"/>
      <c r="FED165" s="1732"/>
      <c r="FEE165" s="1732"/>
      <c r="FEF165" s="1732"/>
      <c r="FEG165" s="1732"/>
      <c r="FEH165" s="1732"/>
      <c r="FEI165" s="1732"/>
      <c r="FEJ165" s="1732"/>
      <c r="FEK165" s="1732"/>
      <c r="FEL165" s="1732"/>
      <c r="FEM165" s="1732"/>
      <c r="FEN165" s="1732"/>
      <c r="FEO165" s="1732"/>
      <c r="FEP165" s="1732"/>
      <c r="FEQ165" s="1732"/>
      <c r="FER165" s="1732"/>
      <c r="FES165" s="1732"/>
      <c r="FET165" s="1732"/>
      <c r="FEU165" s="1732"/>
      <c r="FEV165" s="1732"/>
      <c r="FEW165" s="1732"/>
      <c r="FEX165" s="1732"/>
      <c r="FEY165" s="1732"/>
      <c r="FEZ165" s="1732"/>
      <c r="FFA165" s="1732"/>
      <c r="FFB165" s="1732"/>
      <c r="FFC165" s="1732"/>
      <c r="FFD165" s="1732"/>
      <c r="FFE165" s="1732"/>
      <c r="FFF165" s="1732"/>
      <c r="FFG165" s="1732"/>
      <c r="FFH165" s="1732"/>
      <c r="FFI165" s="1732"/>
      <c r="FFJ165" s="1732"/>
      <c r="FFK165" s="1732"/>
      <c r="FFL165" s="1732"/>
      <c r="FFM165" s="1732"/>
      <c r="FFN165" s="1732"/>
      <c r="FFO165" s="1732"/>
      <c r="FFP165" s="1732"/>
      <c r="FFQ165" s="1732"/>
      <c r="FFR165" s="1732"/>
      <c r="FFS165" s="1732"/>
      <c r="FFT165" s="1732"/>
      <c r="FFU165" s="1732"/>
      <c r="FFV165" s="1732"/>
      <c r="FFW165" s="1732"/>
      <c r="FFX165" s="1732"/>
      <c r="FFY165" s="1732"/>
      <c r="FFZ165" s="1732"/>
      <c r="FGA165" s="1732"/>
      <c r="FGB165" s="1732"/>
      <c r="FGC165" s="1732"/>
      <c r="FGD165" s="1732"/>
      <c r="FGE165" s="1732"/>
      <c r="FGF165" s="1732"/>
      <c r="FGG165" s="1732"/>
      <c r="FGH165" s="1732"/>
      <c r="FGI165" s="1732"/>
      <c r="FGJ165" s="1732"/>
      <c r="FGK165" s="1732"/>
      <c r="FGL165" s="1732"/>
      <c r="FGM165" s="1732"/>
      <c r="FGN165" s="1732"/>
      <c r="FGO165" s="1732"/>
      <c r="FGP165" s="1732"/>
      <c r="FGQ165" s="1732"/>
      <c r="FGR165" s="1732"/>
      <c r="FGS165" s="1732"/>
      <c r="FGT165" s="1732"/>
      <c r="FGU165" s="1732"/>
      <c r="FGV165" s="1732"/>
      <c r="FGW165" s="1732"/>
      <c r="FGX165" s="1732"/>
      <c r="FGY165" s="1732"/>
      <c r="FGZ165" s="1732"/>
      <c r="FHA165" s="1732"/>
      <c r="FHB165" s="1732"/>
      <c r="FHC165" s="1732"/>
      <c r="FHD165" s="1732"/>
      <c r="FHE165" s="1732"/>
      <c r="FHF165" s="1732"/>
      <c r="FHG165" s="1732"/>
      <c r="FHH165" s="1732"/>
      <c r="FHI165" s="1732"/>
      <c r="FHJ165" s="1732"/>
      <c r="FHK165" s="1732"/>
      <c r="FHL165" s="1732"/>
      <c r="FHM165" s="1732"/>
      <c r="FHN165" s="1732"/>
      <c r="FHO165" s="1732"/>
      <c r="FHP165" s="1732"/>
      <c r="FHQ165" s="1732"/>
      <c r="FHR165" s="1732"/>
      <c r="FHS165" s="1732"/>
      <c r="FHT165" s="1732"/>
      <c r="FHU165" s="1732"/>
      <c r="FHV165" s="1732"/>
      <c r="FHW165" s="1732"/>
      <c r="FHX165" s="1732"/>
      <c r="FHY165" s="1732"/>
      <c r="FHZ165" s="1732"/>
      <c r="FIA165" s="1732"/>
      <c r="FIB165" s="1732"/>
      <c r="FIC165" s="1732"/>
      <c r="FID165" s="1732"/>
      <c r="FIE165" s="1732"/>
      <c r="FIF165" s="1732"/>
      <c r="FIG165" s="1732"/>
      <c r="FIH165" s="1732"/>
      <c r="FII165" s="1732"/>
      <c r="FIJ165" s="1732"/>
      <c r="FIK165" s="1732"/>
      <c r="FIL165" s="1732"/>
      <c r="FIM165" s="1732"/>
      <c r="FIN165" s="1732"/>
      <c r="FIO165" s="1732"/>
      <c r="FIP165" s="1732"/>
      <c r="FIQ165" s="1732"/>
      <c r="FIR165" s="1732"/>
      <c r="FIS165" s="1732"/>
      <c r="FIT165" s="1732"/>
      <c r="FIU165" s="1732"/>
      <c r="FIV165" s="1732"/>
      <c r="FIW165" s="1732"/>
      <c r="FIX165" s="1732"/>
      <c r="FIY165" s="1732"/>
      <c r="FIZ165" s="1732"/>
      <c r="FJA165" s="1732"/>
      <c r="FJB165" s="1732"/>
      <c r="FJC165" s="1732"/>
      <c r="FJD165" s="1732"/>
      <c r="FJE165" s="1732"/>
      <c r="FJF165" s="1732"/>
      <c r="FJG165" s="1732"/>
      <c r="FJH165" s="1732"/>
      <c r="FJI165" s="1732"/>
      <c r="FJJ165" s="1732"/>
      <c r="FJK165" s="1732"/>
      <c r="FJL165" s="1732"/>
      <c r="FJM165" s="1732"/>
      <c r="FJN165" s="1732"/>
      <c r="FJO165" s="1732"/>
      <c r="FJP165" s="1732"/>
      <c r="FJQ165" s="1732"/>
      <c r="FJR165" s="1732"/>
      <c r="FJS165" s="1732"/>
      <c r="FJT165" s="1732"/>
      <c r="FJU165" s="1732"/>
      <c r="FJV165" s="1732"/>
      <c r="FJW165" s="1732"/>
      <c r="FJX165" s="1732"/>
      <c r="FJY165" s="1732"/>
      <c r="FJZ165" s="1732"/>
      <c r="FKA165" s="1732"/>
      <c r="FKB165" s="1732"/>
      <c r="FKC165" s="1732"/>
      <c r="FKD165" s="1732"/>
      <c r="FKE165" s="1732"/>
      <c r="FKF165" s="1732"/>
      <c r="FKG165" s="1732"/>
      <c r="FKH165" s="1732"/>
      <c r="FKI165" s="1732"/>
      <c r="FKJ165" s="1732"/>
      <c r="FKK165" s="1732"/>
      <c r="FKL165" s="1732"/>
      <c r="FKM165" s="1732"/>
      <c r="FKN165" s="1732"/>
      <c r="FKO165" s="1732"/>
      <c r="FKP165" s="1732"/>
      <c r="FKQ165" s="1732"/>
      <c r="FKR165" s="1732"/>
      <c r="FKS165" s="1732"/>
      <c r="FKT165" s="1732"/>
      <c r="FKU165" s="1732"/>
      <c r="FKV165" s="1732"/>
      <c r="FKW165" s="1732"/>
      <c r="FKX165" s="1732"/>
      <c r="FKY165" s="1732"/>
      <c r="FKZ165" s="1732"/>
      <c r="FLA165" s="1732"/>
      <c r="FLB165" s="1732"/>
      <c r="FLC165" s="1732"/>
      <c r="FLD165" s="1732"/>
      <c r="FLE165" s="1732"/>
      <c r="FLF165" s="1732"/>
      <c r="FLG165" s="1732"/>
      <c r="FLH165" s="1732"/>
      <c r="FLI165" s="1732"/>
      <c r="FLJ165" s="1732"/>
      <c r="FLK165" s="1732"/>
      <c r="FLL165" s="1732"/>
      <c r="FLM165" s="1732"/>
      <c r="FLN165" s="1732"/>
      <c r="FLO165" s="1732"/>
      <c r="FLP165" s="1732"/>
      <c r="FLQ165" s="1732"/>
      <c r="FLR165" s="1732"/>
      <c r="FLS165" s="1732"/>
      <c r="FLT165" s="1732"/>
      <c r="FLU165" s="1732"/>
      <c r="FLV165" s="1732"/>
      <c r="FLW165" s="1732"/>
      <c r="FLX165" s="1732"/>
      <c r="FLY165" s="1732"/>
      <c r="FLZ165" s="1732"/>
      <c r="FMA165" s="1732"/>
      <c r="FMB165" s="1732"/>
      <c r="FMC165" s="1732"/>
      <c r="FMD165" s="1732"/>
      <c r="FME165" s="1732"/>
      <c r="FMF165" s="1732"/>
      <c r="FMG165" s="1732"/>
      <c r="FMH165" s="1732"/>
      <c r="FMI165" s="1732"/>
      <c r="FMJ165" s="1732"/>
      <c r="FMK165" s="1732"/>
      <c r="FML165" s="1732"/>
      <c r="FMM165" s="1732"/>
      <c r="FMN165" s="1732"/>
      <c r="FMO165" s="1732"/>
      <c r="FMP165" s="1732"/>
      <c r="FMQ165" s="1732"/>
      <c r="FMR165" s="1732"/>
      <c r="FMS165" s="1732"/>
      <c r="FMT165" s="1732"/>
      <c r="FMU165" s="1732"/>
      <c r="FMV165" s="1732"/>
      <c r="FMW165" s="1732"/>
      <c r="FMX165" s="1732"/>
      <c r="FMY165" s="1732"/>
      <c r="FMZ165" s="1732"/>
      <c r="FNA165" s="1732"/>
      <c r="FNB165" s="1732"/>
      <c r="FNC165" s="1732"/>
      <c r="FND165" s="1732"/>
      <c r="FNE165" s="1732"/>
      <c r="FNF165" s="1732"/>
      <c r="FNG165" s="1732"/>
      <c r="FNH165" s="1732"/>
      <c r="FNI165" s="1732"/>
      <c r="FNJ165" s="1732"/>
      <c r="FNK165" s="1732"/>
      <c r="FNL165" s="1732"/>
      <c r="FNM165" s="1732"/>
      <c r="FNN165" s="1732"/>
      <c r="FNO165" s="1732"/>
      <c r="FNP165" s="1732"/>
      <c r="FNQ165" s="1732"/>
      <c r="FNR165" s="1732"/>
      <c r="FNS165" s="1732"/>
      <c r="FNT165" s="1732"/>
      <c r="FNU165" s="1732"/>
      <c r="FNV165" s="1732"/>
      <c r="FNW165" s="1732"/>
      <c r="FNX165" s="1732"/>
      <c r="FNY165" s="1732"/>
      <c r="FNZ165" s="1732"/>
      <c r="FOA165" s="1732"/>
      <c r="FOB165" s="1732"/>
      <c r="FOC165" s="1732"/>
      <c r="FOD165" s="1732"/>
      <c r="FOE165" s="1732"/>
      <c r="FOF165" s="1732"/>
      <c r="FOG165" s="1732"/>
      <c r="FOH165" s="1732"/>
      <c r="FOI165" s="1732"/>
      <c r="FOJ165" s="1732"/>
      <c r="FOK165" s="1732"/>
      <c r="FOL165" s="1732"/>
      <c r="FOM165" s="1732"/>
      <c r="FON165" s="1732"/>
      <c r="FOO165" s="1732"/>
      <c r="FOP165" s="1732"/>
      <c r="FOQ165" s="1732"/>
      <c r="FOR165" s="1732"/>
      <c r="FOS165" s="1732"/>
      <c r="FOT165" s="1732"/>
      <c r="FOU165" s="1732"/>
      <c r="FOV165" s="1732"/>
      <c r="FOW165" s="1732"/>
      <c r="FOX165" s="1732"/>
      <c r="FOY165" s="1732"/>
      <c r="FOZ165" s="1732"/>
      <c r="FPA165" s="1732"/>
      <c r="FPB165" s="1732"/>
      <c r="FPC165" s="1732"/>
      <c r="FPD165" s="1732"/>
      <c r="FPE165" s="1732"/>
      <c r="FPF165" s="1732"/>
      <c r="FPG165" s="1732"/>
      <c r="FPH165" s="1732"/>
      <c r="FPI165" s="1732"/>
      <c r="FPJ165" s="1732"/>
      <c r="FPK165" s="1732"/>
      <c r="FPL165" s="1732"/>
      <c r="FPM165" s="1732"/>
      <c r="FPN165" s="1732"/>
      <c r="FPO165" s="1732"/>
      <c r="FPP165" s="1732"/>
      <c r="FPQ165" s="1732"/>
      <c r="FPR165" s="1732"/>
      <c r="FPS165" s="1732"/>
      <c r="FPT165" s="1732"/>
      <c r="FPU165" s="1732"/>
      <c r="FPV165" s="1732"/>
      <c r="FPW165" s="1732"/>
      <c r="FPX165" s="1732"/>
      <c r="FPY165" s="1732"/>
      <c r="FPZ165" s="1732"/>
      <c r="FQA165" s="1732"/>
      <c r="FQB165" s="1732"/>
      <c r="FQC165" s="1732"/>
      <c r="FQD165" s="1732"/>
      <c r="FQE165" s="1732"/>
      <c r="FQF165" s="1732"/>
      <c r="FQG165" s="1732"/>
      <c r="FQH165" s="1732"/>
      <c r="FQI165" s="1732"/>
      <c r="FQJ165" s="1732"/>
      <c r="FQK165" s="1732"/>
      <c r="FQL165" s="1732"/>
      <c r="FQM165" s="1732"/>
      <c r="FQN165" s="1732"/>
      <c r="FQO165" s="1732"/>
      <c r="FQP165" s="1732"/>
      <c r="FQQ165" s="1732"/>
      <c r="FQR165" s="1732"/>
      <c r="FQS165" s="1732"/>
      <c r="FQT165" s="1732"/>
      <c r="FQU165" s="1732"/>
      <c r="FQV165" s="1732"/>
      <c r="FQW165" s="1732"/>
      <c r="FQX165" s="1732"/>
      <c r="FQY165" s="1732"/>
      <c r="FQZ165" s="1732"/>
      <c r="FRA165" s="1732"/>
      <c r="FRB165" s="1732"/>
      <c r="FRC165" s="1732"/>
      <c r="FRD165" s="1732"/>
      <c r="FRE165" s="1732"/>
      <c r="FRF165" s="1732"/>
      <c r="FRG165" s="1732"/>
      <c r="FRH165" s="1732"/>
      <c r="FRI165" s="1732"/>
      <c r="FRJ165" s="1732"/>
      <c r="FRK165" s="1732"/>
      <c r="FRL165" s="1732"/>
      <c r="FRM165" s="1732"/>
      <c r="FRN165" s="1732"/>
      <c r="FRO165" s="1732"/>
      <c r="FRP165" s="1732"/>
      <c r="FRQ165" s="1732"/>
      <c r="FRR165" s="1732"/>
      <c r="FRS165" s="1732"/>
      <c r="FRT165" s="1732"/>
      <c r="FRU165" s="1732"/>
      <c r="FRV165" s="1732"/>
      <c r="FRW165" s="1732"/>
      <c r="FRX165" s="1732"/>
      <c r="FRY165" s="1732"/>
      <c r="FRZ165" s="1732"/>
      <c r="FSA165" s="1732"/>
      <c r="FSB165" s="1732"/>
      <c r="FSC165" s="1732"/>
      <c r="FSD165" s="1732"/>
      <c r="FSE165" s="1732"/>
      <c r="FSF165" s="1732"/>
      <c r="FSG165" s="1732"/>
      <c r="FSH165" s="1732"/>
      <c r="FSI165" s="1732"/>
      <c r="FSJ165" s="1732"/>
      <c r="FSK165" s="1732"/>
      <c r="FSL165" s="1732"/>
      <c r="FSM165" s="1732"/>
      <c r="FSN165" s="1732"/>
      <c r="FSO165" s="1732"/>
      <c r="FSP165" s="1732"/>
      <c r="FSQ165" s="1732"/>
      <c r="FSR165" s="1732"/>
      <c r="FSS165" s="1732"/>
      <c r="FST165" s="1732"/>
      <c r="FSU165" s="1732"/>
      <c r="FSV165" s="1732"/>
      <c r="FSW165" s="1732"/>
      <c r="FSX165" s="1732"/>
      <c r="FSY165" s="1732"/>
      <c r="FSZ165" s="1732"/>
      <c r="FTA165" s="1732"/>
      <c r="FTB165" s="1732"/>
      <c r="FTC165" s="1732"/>
      <c r="FTD165" s="1732"/>
      <c r="FTE165" s="1732"/>
      <c r="FTF165" s="1732"/>
      <c r="FTG165" s="1732"/>
      <c r="FTH165" s="1732"/>
      <c r="FTI165" s="1732"/>
      <c r="FTJ165" s="1732"/>
      <c r="FTK165" s="1732"/>
      <c r="FTL165" s="1732"/>
      <c r="FTM165" s="1732"/>
      <c r="FTN165" s="1732"/>
      <c r="FTO165" s="1732"/>
      <c r="FTP165" s="1732"/>
      <c r="FTQ165" s="1732"/>
      <c r="FTR165" s="1732"/>
      <c r="FTS165" s="1732"/>
      <c r="FTT165" s="1732"/>
      <c r="FTU165" s="1732"/>
      <c r="FTV165" s="1732"/>
      <c r="FTW165" s="1732"/>
      <c r="FTX165" s="1732"/>
      <c r="FTY165" s="1732"/>
      <c r="FTZ165" s="1732"/>
      <c r="FUA165" s="1732"/>
      <c r="FUB165" s="1732"/>
      <c r="FUC165" s="1732"/>
      <c r="FUD165" s="1732"/>
      <c r="FUE165" s="1732"/>
      <c r="FUF165" s="1732"/>
      <c r="FUG165" s="1732"/>
      <c r="FUH165" s="1732"/>
      <c r="FUI165" s="1732"/>
      <c r="FUJ165" s="1732"/>
      <c r="FUK165" s="1732"/>
      <c r="FUL165" s="1732"/>
      <c r="FUM165" s="1732"/>
      <c r="FUN165" s="1732"/>
      <c r="FUO165" s="1732"/>
      <c r="FUP165" s="1732"/>
      <c r="FUQ165" s="1732"/>
      <c r="FUR165" s="1732"/>
      <c r="FUS165" s="1732"/>
      <c r="FUT165" s="1732"/>
      <c r="FUU165" s="1732"/>
      <c r="FUV165" s="1732"/>
      <c r="FUW165" s="1732"/>
      <c r="FUX165" s="1732"/>
      <c r="FUY165" s="1732"/>
      <c r="FUZ165" s="1732"/>
      <c r="FVA165" s="1732"/>
      <c r="FVB165" s="1732"/>
      <c r="FVC165" s="1732"/>
      <c r="FVD165" s="1732"/>
      <c r="FVE165" s="1732"/>
      <c r="FVF165" s="1732"/>
      <c r="FVG165" s="1732"/>
      <c r="FVH165" s="1732"/>
      <c r="FVI165" s="1732"/>
      <c r="FVJ165" s="1732"/>
      <c r="FVK165" s="1732"/>
      <c r="FVL165" s="1732"/>
      <c r="FVM165" s="1732"/>
      <c r="FVN165" s="1732"/>
      <c r="FVO165" s="1732"/>
      <c r="FVP165" s="1732"/>
      <c r="FVQ165" s="1732"/>
      <c r="FVR165" s="1732"/>
      <c r="FVS165" s="1732"/>
      <c r="FVT165" s="1732"/>
      <c r="FVU165" s="1732"/>
      <c r="FVV165" s="1732"/>
      <c r="FVW165" s="1732"/>
      <c r="FVX165" s="1732"/>
      <c r="FVY165" s="1732"/>
      <c r="FVZ165" s="1732"/>
      <c r="FWA165" s="1732"/>
      <c r="FWB165" s="1732"/>
      <c r="FWC165" s="1732"/>
      <c r="FWD165" s="1732"/>
      <c r="FWE165" s="1732"/>
      <c r="FWF165" s="1732"/>
      <c r="FWG165" s="1732"/>
      <c r="FWH165" s="1732"/>
      <c r="FWI165" s="1732"/>
      <c r="FWJ165" s="1732"/>
      <c r="FWK165" s="1732"/>
      <c r="FWL165" s="1732"/>
      <c r="FWM165" s="1732"/>
      <c r="FWN165" s="1732"/>
      <c r="FWO165" s="1732"/>
      <c r="FWP165" s="1732"/>
      <c r="FWQ165" s="1732"/>
      <c r="FWR165" s="1732"/>
      <c r="FWS165" s="1732"/>
      <c r="FWT165" s="1732"/>
      <c r="FWU165" s="1732"/>
      <c r="FWV165" s="1732"/>
      <c r="FWW165" s="1732"/>
      <c r="FWX165" s="1732"/>
      <c r="FWY165" s="1732"/>
      <c r="FWZ165" s="1732"/>
      <c r="FXA165" s="1732"/>
      <c r="FXB165" s="1732"/>
      <c r="FXC165" s="1732"/>
      <c r="FXD165" s="1732"/>
      <c r="FXE165" s="1732"/>
      <c r="FXF165" s="1732"/>
      <c r="FXG165" s="1732"/>
      <c r="FXH165" s="1732"/>
      <c r="FXI165" s="1732"/>
      <c r="FXJ165" s="1732"/>
      <c r="FXK165" s="1732"/>
      <c r="FXL165" s="1732"/>
      <c r="FXM165" s="1732"/>
      <c r="FXN165" s="1732"/>
      <c r="FXO165" s="1732"/>
      <c r="FXP165" s="1732"/>
      <c r="FXQ165" s="1732"/>
      <c r="FXR165" s="1732"/>
      <c r="FXS165" s="1732"/>
      <c r="FXT165" s="1732"/>
      <c r="FXU165" s="1732"/>
      <c r="FXV165" s="1732"/>
      <c r="FXW165" s="1732"/>
      <c r="FXX165" s="1732"/>
      <c r="FXY165" s="1732"/>
      <c r="FXZ165" s="1732"/>
      <c r="FYA165" s="1732"/>
      <c r="FYB165" s="1732"/>
      <c r="FYC165" s="1732"/>
      <c r="FYD165" s="1732"/>
      <c r="FYE165" s="1732"/>
      <c r="FYF165" s="1732"/>
      <c r="FYG165" s="1732"/>
      <c r="FYH165" s="1732"/>
      <c r="FYI165" s="1732"/>
      <c r="FYJ165" s="1732"/>
      <c r="FYK165" s="1732"/>
      <c r="FYL165" s="1732"/>
      <c r="FYM165" s="1732"/>
      <c r="FYN165" s="1732"/>
      <c r="FYO165" s="1732"/>
      <c r="FYP165" s="1732"/>
      <c r="FYQ165" s="1732"/>
      <c r="FYR165" s="1732"/>
      <c r="FYS165" s="1732"/>
      <c r="FYT165" s="1732"/>
      <c r="FYU165" s="1732"/>
      <c r="FYV165" s="1732"/>
      <c r="FYW165" s="1732"/>
      <c r="FYX165" s="1732"/>
      <c r="FYY165" s="1732"/>
      <c r="FYZ165" s="1732"/>
      <c r="FZA165" s="1732"/>
      <c r="FZB165" s="1732"/>
      <c r="FZC165" s="1732"/>
      <c r="FZD165" s="1732"/>
      <c r="FZE165" s="1732"/>
      <c r="FZF165" s="1732"/>
      <c r="FZG165" s="1732"/>
      <c r="FZH165" s="1732"/>
      <c r="FZI165" s="1732"/>
      <c r="FZJ165" s="1732"/>
      <c r="FZK165" s="1732"/>
      <c r="FZL165" s="1732"/>
      <c r="FZM165" s="1732"/>
      <c r="FZN165" s="1732"/>
      <c r="FZO165" s="1732"/>
      <c r="FZP165" s="1732"/>
      <c r="FZQ165" s="1732"/>
      <c r="FZR165" s="1732"/>
      <c r="FZS165" s="1732"/>
      <c r="FZT165" s="1732"/>
      <c r="FZU165" s="1732"/>
      <c r="FZV165" s="1732"/>
      <c r="FZW165" s="1732"/>
      <c r="FZX165" s="1732"/>
      <c r="FZY165" s="1732"/>
      <c r="FZZ165" s="1732"/>
      <c r="GAA165" s="1732"/>
      <c r="GAB165" s="1732"/>
      <c r="GAC165" s="1732"/>
      <c r="GAD165" s="1732"/>
      <c r="GAE165" s="1732"/>
      <c r="GAF165" s="1732"/>
      <c r="GAG165" s="1732"/>
      <c r="GAH165" s="1732"/>
      <c r="GAI165" s="1732"/>
      <c r="GAJ165" s="1732"/>
      <c r="GAK165" s="1732"/>
      <c r="GAL165" s="1732"/>
      <c r="GAM165" s="1732"/>
      <c r="GAN165" s="1732"/>
      <c r="GAO165" s="1732"/>
      <c r="GAP165" s="1732"/>
      <c r="GAQ165" s="1732"/>
      <c r="GAR165" s="1732"/>
      <c r="GAS165" s="1732"/>
      <c r="GAT165" s="1732"/>
      <c r="GAU165" s="1732"/>
      <c r="GAV165" s="1732"/>
      <c r="GAW165" s="1732"/>
      <c r="GAX165" s="1732"/>
      <c r="GAY165" s="1732"/>
      <c r="GAZ165" s="1732"/>
      <c r="GBA165" s="1732"/>
      <c r="GBB165" s="1732"/>
      <c r="GBC165" s="1732"/>
      <c r="GBD165" s="1732"/>
      <c r="GBE165" s="1732"/>
      <c r="GBF165" s="1732"/>
      <c r="GBG165" s="1732"/>
      <c r="GBH165" s="1732"/>
      <c r="GBI165" s="1732"/>
      <c r="GBJ165" s="1732"/>
      <c r="GBK165" s="1732"/>
      <c r="GBL165" s="1732"/>
      <c r="GBM165" s="1732"/>
      <c r="GBN165" s="1732"/>
      <c r="GBO165" s="1732"/>
      <c r="GBP165" s="1732"/>
      <c r="GBQ165" s="1732"/>
      <c r="GBR165" s="1732"/>
      <c r="GBS165" s="1732"/>
      <c r="GBT165" s="1732"/>
      <c r="GBU165" s="1732"/>
      <c r="GBV165" s="1732"/>
      <c r="GBW165" s="1732"/>
      <c r="GBX165" s="1732"/>
      <c r="GBY165" s="1732"/>
      <c r="GBZ165" s="1732"/>
      <c r="GCA165" s="1732"/>
      <c r="GCB165" s="1732"/>
      <c r="GCC165" s="1732"/>
      <c r="GCD165" s="1732"/>
      <c r="GCE165" s="1732"/>
      <c r="GCF165" s="1732"/>
      <c r="GCG165" s="1732"/>
      <c r="GCH165" s="1732"/>
      <c r="GCI165" s="1732"/>
      <c r="GCJ165" s="1732"/>
      <c r="GCK165" s="1732"/>
      <c r="GCL165" s="1732"/>
      <c r="GCM165" s="1732"/>
      <c r="GCN165" s="1732"/>
      <c r="GCO165" s="1732"/>
      <c r="GCP165" s="1732"/>
      <c r="GCQ165" s="1732"/>
      <c r="GCR165" s="1732"/>
      <c r="GCS165" s="1732"/>
      <c r="GCT165" s="1732"/>
      <c r="GCU165" s="1732"/>
      <c r="GCV165" s="1732"/>
      <c r="GCW165" s="1732"/>
      <c r="GCX165" s="1732"/>
      <c r="GCY165" s="1732"/>
      <c r="GCZ165" s="1732"/>
      <c r="GDA165" s="1732"/>
      <c r="GDB165" s="1732"/>
      <c r="GDC165" s="1732"/>
      <c r="GDD165" s="1732"/>
      <c r="GDE165" s="1732"/>
      <c r="GDF165" s="1732"/>
      <c r="GDG165" s="1732"/>
      <c r="GDH165" s="1732"/>
      <c r="GDI165" s="1732"/>
      <c r="GDJ165" s="1732"/>
      <c r="GDK165" s="1732"/>
      <c r="GDL165" s="1732"/>
      <c r="GDM165" s="1732"/>
      <c r="GDN165" s="1732"/>
      <c r="GDO165" s="1732"/>
      <c r="GDP165" s="1732"/>
      <c r="GDQ165" s="1732"/>
      <c r="GDR165" s="1732"/>
      <c r="GDS165" s="1732"/>
      <c r="GDT165" s="1732"/>
      <c r="GDU165" s="1732"/>
      <c r="GDV165" s="1732"/>
      <c r="GDW165" s="1732"/>
      <c r="GDX165" s="1732"/>
      <c r="GDY165" s="1732"/>
      <c r="GDZ165" s="1732"/>
      <c r="GEA165" s="1732"/>
      <c r="GEB165" s="1732"/>
      <c r="GEC165" s="1732"/>
      <c r="GED165" s="1732"/>
      <c r="GEE165" s="1732"/>
      <c r="GEF165" s="1732"/>
      <c r="GEG165" s="1732"/>
      <c r="GEH165" s="1732"/>
      <c r="GEI165" s="1732"/>
      <c r="GEJ165" s="1732"/>
      <c r="GEK165" s="1732"/>
      <c r="GEL165" s="1732"/>
      <c r="GEM165" s="1732"/>
      <c r="GEN165" s="1732"/>
      <c r="GEO165" s="1732"/>
      <c r="GEP165" s="1732"/>
      <c r="GEQ165" s="1732"/>
      <c r="GER165" s="1732"/>
      <c r="GES165" s="1732"/>
      <c r="GET165" s="1732"/>
      <c r="GEU165" s="1732"/>
      <c r="GEV165" s="1732"/>
      <c r="GEW165" s="1732"/>
      <c r="GEX165" s="1732"/>
      <c r="GEY165" s="1732"/>
      <c r="GEZ165" s="1732"/>
      <c r="GFA165" s="1732"/>
      <c r="GFB165" s="1732"/>
      <c r="GFC165" s="1732"/>
      <c r="GFD165" s="1732"/>
      <c r="GFE165" s="1732"/>
      <c r="GFF165" s="1732"/>
      <c r="GFG165" s="1732"/>
      <c r="GFH165" s="1732"/>
      <c r="GFI165" s="1732"/>
      <c r="GFJ165" s="1732"/>
      <c r="GFK165" s="1732"/>
      <c r="GFL165" s="1732"/>
      <c r="GFM165" s="1732"/>
      <c r="GFN165" s="1732"/>
      <c r="GFO165" s="1732"/>
      <c r="GFP165" s="1732"/>
      <c r="GFQ165" s="1732"/>
      <c r="GFR165" s="1732"/>
      <c r="GFS165" s="1732"/>
      <c r="GFT165" s="1732"/>
      <c r="GFU165" s="1732"/>
      <c r="GFV165" s="1732"/>
      <c r="GFW165" s="1732"/>
      <c r="GFX165" s="1732"/>
      <c r="GFY165" s="1732"/>
      <c r="GFZ165" s="1732"/>
      <c r="GGA165" s="1732"/>
      <c r="GGB165" s="1732"/>
      <c r="GGC165" s="1732"/>
      <c r="GGD165" s="1732"/>
      <c r="GGE165" s="1732"/>
      <c r="GGF165" s="1732"/>
      <c r="GGG165" s="1732"/>
      <c r="GGH165" s="1732"/>
      <c r="GGI165" s="1732"/>
      <c r="GGJ165" s="1732"/>
      <c r="GGK165" s="1732"/>
      <c r="GGL165" s="1732"/>
      <c r="GGM165" s="1732"/>
      <c r="GGN165" s="1732"/>
      <c r="GGO165" s="1732"/>
      <c r="GGP165" s="1732"/>
      <c r="GGQ165" s="1732"/>
      <c r="GGR165" s="1732"/>
      <c r="GGS165" s="1732"/>
      <c r="GGT165" s="1732"/>
      <c r="GGU165" s="1732"/>
      <c r="GGV165" s="1732"/>
      <c r="GGW165" s="1732"/>
      <c r="GGX165" s="1732"/>
      <c r="GGY165" s="1732"/>
      <c r="GGZ165" s="1732"/>
      <c r="GHA165" s="1732"/>
      <c r="GHB165" s="1732"/>
      <c r="GHC165" s="1732"/>
      <c r="GHD165" s="1732"/>
      <c r="GHE165" s="1732"/>
      <c r="GHF165" s="1732"/>
      <c r="GHG165" s="1732"/>
      <c r="GHH165" s="1732"/>
      <c r="GHI165" s="1732"/>
      <c r="GHJ165" s="1732"/>
      <c r="GHK165" s="1732"/>
      <c r="GHL165" s="1732"/>
      <c r="GHM165" s="1732"/>
      <c r="GHN165" s="1732"/>
      <c r="GHO165" s="1732"/>
      <c r="GHP165" s="1732"/>
      <c r="GHQ165" s="1732"/>
      <c r="GHR165" s="1732"/>
      <c r="GHS165" s="1732"/>
      <c r="GHT165" s="1732"/>
      <c r="GHU165" s="1732"/>
      <c r="GHV165" s="1732"/>
      <c r="GHW165" s="1732"/>
      <c r="GHX165" s="1732"/>
      <c r="GHY165" s="1732"/>
      <c r="GHZ165" s="1732"/>
      <c r="GIA165" s="1732"/>
      <c r="GIB165" s="1732"/>
      <c r="GIC165" s="1732"/>
      <c r="GID165" s="1732"/>
      <c r="GIE165" s="1732"/>
      <c r="GIF165" s="1732"/>
      <c r="GIG165" s="1732"/>
      <c r="GIH165" s="1732"/>
      <c r="GII165" s="1732"/>
      <c r="GIJ165" s="1732"/>
      <c r="GIK165" s="1732"/>
      <c r="GIL165" s="1732"/>
      <c r="GIM165" s="1732"/>
      <c r="GIN165" s="1732"/>
      <c r="GIO165" s="1732"/>
      <c r="GIP165" s="1732"/>
      <c r="GIQ165" s="1732"/>
      <c r="GIR165" s="1732"/>
      <c r="GIS165" s="1732"/>
      <c r="GIT165" s="1732"/>
      <c r="GIU165" s="1732"/>
      <c r="GIV165" s="1732"/>
      <c r="GIW165" s="1732"/>
      <c r="GIX165" s="1732"/>
      <c r="GIY165" s="1732"/>
      <c r="GIZ165" s="1732"/>
      <c r="GJA165" s="1732"/>
      <c r="GJB165" s="1732"/>
      <c r="GJC165" s="1732"/>
      <c r="GJD165" s="1732"/>
      <c r="GJE165" s="1732"/>
      <c r="GJF165" s="1732"/>
      <c r="GJG165" s="1732"/>
      <c r="GJH165" s="1732"/>
      <c r="GJI165" s="1732"/>
      <c r="GJJ165" s="1732"/>
      <c r="GJK165" s="1732"/>
      <c r="GJL165" s="1732"/>
      <c r="GJM165" s="1732"/>
      <c r="GJN165" s="1732"/>
      <c r="GJO165" s="1732"/>
      <c r="GJP165" s="1732"/>
      <c r="GJQ165" s="1732"/>
      <c r="GJR165" s="1732"/>
      <c r="GJS165" s="1732"/>
      <c r="GJT165" s="1732"/>
      <c r="GJU165" s="1732"/>
      <c r="GJV165" s="1732"/>
      <c r="GJW165" s="1732"/>
      <c r="GJX165" s="1732"/>
      <c r="GJY165" s="1732"/>
      <c r="GJZ165" s="1732"/>
      <c r="GKA165" s="1732"/>
      <c r="GKB165" s="1732"/>
      <c r="GKC165" s="1732"/>
      <c r="GKD165" s="1732"/>
      <c r="GKE165" s="1732"/>
      <c r="GKF165" s="1732"/>
      <c r="GKG165" s="1732"/>
      <c r="GKH165" s="1732"/>
      <c r="GKI165" s="1732"/>
      <c r="GKJ165" s="1732"/>
      <c r="GKK165" s="1732"/>
      <c r="GKL165" s="1732"/>
      <c r="GKM165" s="1732"/>
      <c r="GKN165" s="1732"/>
      <c r="GKO165" s="1732"/>
      <c r="GKP165" s="1732"/>
      <c r="GKQ165" s="1732"/>
      <c r="GKR165" s="1732"/>
      <c r="GKS165" s="1732"/>
      <c r="GKT165" s="1732"/>
      <c r="GKU165" s="1732"/>
      <c r="GKV165" s="1732"/>
      <c r="GKW165" s="1732"/>
      <c r="GKX165" s="1732"/>
      <c r="GKY165" s="1732"/>
      <c r="GKZ165" s="1732"/>
      <c r="GLA165" s="1732"/>
      <c r="GLB165" s="1732"/>
      <c r="GLC165" s="1732"/>
      <c r="GLD165" s="1732"/>
      <c r="GLE165" s="1732"/>
      <c r="GLF165" s="1732"/>
      <c r="GLG165" s="1732"/>
      <c r="GLH165" s="1732"/>
      <c r="GLI165" s="1732"/>
      <c r="GLJ165" s="1732"/>
      <c r="GLK165" s="1732"/>
      <c r="GLL165" s="1732"/>
      <c r="GLM165" s="1732"/>
      <c r="GLN165" s="1732"/>
      <c r="GLO165" s="1732"/>
      <c r="GLP165" s="1732"/>
      <c r="GLQ165" s="1732"/>
      <c r="GLR165" s="1732"/>
      <c r="GLS165" s="1732"/>
      <c r="GLT165" s="1732"/>
      <c r="GLU165" s="1732"/>
      <c r="GLV165" s="1732"/>
      <c r="GLW165" s="1732"/>
      <c r="GLX165" s="1732"/>
      <c r="GLY165" s="1732"/>
      <c r="GLZ165" s="1732"/>
      <c r="GMA165" s="1732"/>
      <c r="GMB165" s="1732"/>
      <c r="GMC165" s="1732"/>
      <c r="GMD165" s="1732"/>
      <c r="GME165" s="1732"/>
      <c r="GMF165" s="1732"/>
      <c r="GMG165" s="1732"/>
      <c r="GMH165" s="1732"/>
      <c r="GMI165" s="1732"/>
      <c r="GMJ165" s="1732"/>
      <c r="GMK165" s="1732"/>
      <c r="GML165" s="1732"/>
      <c r="GMM165" s="1732"/>
      <c r="GMN165" s="1732"/>
      <c r="GMO165" s="1732"/>
      <c r="GMP165" s="1732"/>
      <c r="GMQ165" s="1732"/>
      <c r="GMR165" s="1732"/>
      <c r="GMS165" s="1732"/>
      <c r="GMT165" s="1732"/>
      <c r="GMU165" s="1732"/>
      <c r="GMV165" s="1732"/>
      <c r="GMW165" s="1732"/>
      <c r="GMX165" s="1732"/>
      <c r="GMY165" s="1732"/>
      <c r="GMZ165" s="1732"/>
      <c r="GNA165" s="1732"/>
      <c r="GNB165" s="1732"/>
      <c r="GNC165" s="1732"/>
      <c r="GND165" s="1732"/>
      <c r="GNE165" s="1732"/>
      <c r="GNF165" s="1732"/>
      <c r="GNG165" s="1732"/>
      <c r="GNH165" s="1732"/>
      <c r="GNI165" s="1732"/>
      <c r="GNJ165" s="1732"/>
      <c r="GNK165" s="1732"/>
      <c r="GNL165" s="1732"/>
      <c r="GNM165" s="1732"/>
      <c r="GNN165" s="1732"/>
      <c r="GNO165" s="1732"/>
      <c r="GNP165" s="1732"/>
      <c r="GNQ165" s="1732"/>
      <c r="GNR165" s="1732"/>
      <c r="GNS165" s="1732"/>
      <c r="GNT165" s="1732"/>
      <c r="GNU165" s="1732"/>
      <c r="GNV165" s="1732"/>
      <c r="GNW165" s="1732"/>
      <c r="GNX165" s="1732"/>
      <c r="GNY165" s="1732"/>
      <c r="GNZ165" s="1732"/>
      <c r="GOA165" s="1732"/>
      <c r="GOB165" s="1732"/>
      <c r="GOC165" s="1732"/>
      <c r="GOD165" s="1732"/>
      <c r="GOE165" s="1732"/>
      <c r="GOF165" s="1732"/>
      <c r="GOG165" s="1732"/>
      <c r="GOH165" s="1732"/>
      <c r="GOI165" s="1732"/>
      <c r="GOJ165" s="1732"/>
      <c r="GOK165" s="1732"/>
      <c r="GOL165" s="1732"/>
      <c r="GOM165" s="1732"/>
      <c r="GON165" s="1732"/>
      <c r="GOO165" s="1732"/>
      <c r="GOP165" s="1732"/>
      <c r="GOQ165" s="1732"/>
      <c r="GOR165" s="1732"/>
      <c r="GOS165" s="1732"/>
      <c r="GOT165" s="1732"/>
      <c r="GOU165" s="1732"/>
      <c r="GOV165" s="1732"/>
      <c r="GOW165" s="1732"/>
      <c r="GOX165" s="1732"/>
      <c r="GOY165" s="1732"/>
      <c r="GOZ165" s="1732"/>
      <c r="GPA165" s="1732"/>
      <c r="GPB165" s="1732"/>
      <c r="GPC165" s="1732"/>
      <c r="GPD165" s="1732"/>
      <c r="GPE165" s="1732"/>
      <c r="GPF165" s="1732"/>
      <c r="GPG165" s="1732"/>
      <c r="GPH165" s="1732"/>
      <c r="GPI165" s="1732"/>
      <c r="GPJ165" s="1732"/>
      <c r="GPK165" s="1732"/>
      <c r="GPL165" s="1732"/>
      <c r="GPM165" s="1732"/>
      <c r="GPN165" s="1732"/>
      <c r="GPO165" s="1732"/>
      <c r="GPP165" s="1732"/>
      <c r="GPQ165" s="1732"/>
      <c r="GPR165" s="1732"/>
      <c r="GPS165" s="1732"/>
      <c r="GPT165" s="1732"/>
      <c r="GPU165" s="1732"/>
      <c r="GPV165" s="1732"/>
      <c r="GPW165" s="1732"/>
      <c r="GPX165" s="1732"/>
      <c r="GPY165" s="1732"/>
      <c r="GPZ165" s="1732"/>
      <c r="GQA165" s="1732"/>
      <c r="GQB165" s="1732"/>
      <c r="GQC165" s="1732"/>
      <c r="GQD165" s="1732"/>
      <c r="GQE165" s="1732"/>
      <c r="GQF165" s="1732"/>
      <c r="GQG165" s="1732"/>
      <c r="GQH165" s="1732"/>
      <c r="GQI165" s="1732"/>
      <c r="GQJ165" s="1732"/>
      <c r="GQK165" s="1732"/>
      <c r="GQL165" s="1732"/>
      <c r="GQM165" s="1732"/>
      <c r="GQN165" s="1732"/>
      <c r="GQO165" s="1732"/>
      <c r="GQP165" s="1732"/>
      <c r="GQQ165" s="1732"/>
      <c r="GQR165" s="1732"/>
      <c r="GQS165" s="1732"/>
      <c r="GQT165" s="1732"/>
      <c r="GQU165" s="1732"/>
      <c r="GQV165" s="1732"/>
      <c r="GQW165" s="1732"/>
      <c r="GQX165" s="1732"/>
      <c r="GQY165" s="1732"/>
      <c r="GQZ165" s="1732"/>
      <c r="GRA165" s="1732"/>
      <c r="GRB165" s="1732"/>
      <c r="GRC165" s="1732"/>
      <c r="GRD165" s="1732"/>
      <c r="GRE165" s="1732"/>
      <c r="GRF165" s="1732"/>
      <c r="GRG165" s="1732"/>
      <c r="GRH165" s="1732"/>
      <c r="GRI165" s="1732"/>
      <c r="GRJ165" s="1732"/>
      <c r="GRK165" s="1732"/>
      <c r="GRL165" s="1732"/>
      <c r="GRM165" s="1732"/>
      <c r="GRN165" s="1732"/>
      <c r="GRO165" s="1732"/>
      <c r="GRP165" s="1732"/>
      <c r="GRQ165" s="1732"/>
      <c r="GRR165" s="1732"/>
      <c r="GRS165" s="1732"/>
      <c r="GRT165" s="1732"/>
      <c r="GRU165" s="1732"/>
      <c r="GRV165" s="1732"/>
      <c r="GRW165" s="1732"/>
      <c r="GRX165" s="1732"/>
      <c r="GRY165" s="1732"/>
      <c r="GRZ165" s="1732"/>
      <c r="GSA165" s="1732"/>
      <c r="GSB165" s="1732"/>
      <c r="GSC165" s="1732"/>
      <c r="GSD165" s="1732"/>
      <c r="GSE165" s="1732"/>
      <c r="GSF165" s="1732"/>
      <c r="GSG165" s="1732"/>
      <c r="GSH165" s="1732"/>
      <c r="GSI165" s="1732"/>
      <c r="GSJ165" s="1732"/>
      <c r="GSK165" s="1732"/>
      <c r="GSL165" s="1732"/>
      <c r="GSM165" s="1732"/>
      <c r="GSN165" s="1732"/>
      <c r="GSO165" s="1732"/>
      <c r="GSP165" s="1732"/>
      <c r="GSQ165" s="1732"/>
      <c r="GSR165" s="1732"/>
      <c r="GSS165" s="1732"/>
      <c r="GST165" s="1732"/>
      <c r="GSU165" s="1732"/>
      <c r="GSV165" s="1732"/>
      <c r="GSW165" s="1732"/>
      <c r="GSX165" s="1732"/>
      <c r="GSY165" s="1732"/>
      <c r="GSZ165" s="1732"/>
      <c r="GTA165" s="1732"/>
      <c r="GTB165" s="1732"/>
      <c r="GTC165" s="1732"/>
      <c r="GTD165" s="1732"/>
      <c r="GTE165" s="1732"/>
      <c r="GTF165" s="1732"/>
      <c r="GTG165" s="1732"/>
      <c r="GTH165" s="1732"/>
      <c r="GTI165" s="1732"/>
      <c r="GTJ165" s="1732"/>
      <c r="GTK165" s="1732"/>
      <c r="GTL165" s="1732"/>
      <c r="GTM165" s="1732"/>
      <c r="GTN165" s="1732"/>
      <c r="GTO165" s="1732"/>
      <c r="GTP165" s="1732"/>
      <c r="GTQ165" s="1732"/>
      <c r="GTR165" s="1732"/>
      <c r="GTS165" s="1732"/>
      <c r="GTT165" s="1732"/>
      <c r="GTU165" s="1732"/>
      <c r="GTV165" s="1732"/>
      <c r="GTW165" s="1732"/>
      <c r="GTX165" s="1732"/>
      <c r="GTY165" s="1732"/>
      <c r="GTZ165" s="1732"/>
      <c r="GUA165" s="1732"/>
      <c r="GUB165" s="1732"/>
      <c r="GUC165" s="1732"/>
      <c r="GUD165" s="1732"/>
      <c r="GUE165" s="1732"/>
      <c r="GUF165" s="1732"/>
      <c r="GUG165" s="1732"/>
      <c r="GUH165" s="1732"/>
      <c r="GUI165" s="1732"/>
      <c r="GUJ165" s="1732"/>
      <c r="GUK165" s="1732"/>
      <c r="GUL165" s="1732"/>
      <c r="GUM165" s="1732"/>
      <c r="GUN165" s="1732"/>
      <c r="GUO165" s="1732"/>
      <c r="GUP165" s="1732"/>
      <c r="GUQ165" s="1732"/>
      <c r="GUR165" s="1732"/>
      <c r="GUS165" s="1732"/>
      <c r="GUT165" s="1732"/>
      <c r="GUU165" s="1732"/>
      <c r="GUV165" s="1732"/>
      <c r="GUW165" s="1732"/>
      <c r="GUX165" s="1732"/>
      <c r="GUY165" s="1732"/>
      <c r="GUZ165" s="1732"/>
      <c r="GVA165" s="1732"/>
      <c r="GVB165" s="1732"/>
      <c r="GVC165" s="1732"/>
      <c r="GVD165" s="1732"/>
      <c r="GVE165" s="1732"/>
      <c r="GVF165" s="1732"/>
      <c r="GVG165" s="1732"/>
      <c r="GVH165" s="1732"/>
      <c r="GVI165" s="1732"/>
      <c r="GVJ165" s="1732"/>
      <c r="GVK165" s="1732"/>
      <c r="GVL165" s="1732"/>
      <c r="GVM165" s="1732"/>
      <c r="GVN165" s="1732"/>
      <c r="GVO165" s="1732"/>
      <c r="GVP165" s="1732"/>
      <c r="GVQ165" s="1732"/>
      <c r="GVR165" s="1732"/>
      <c r="GVS165" s="1732"/>
      <c r="GVT165" s="1732"/>
      <c r="GVU165" s="1732"/>
      <c r="GVV165" s="1732"/>
      <c r="GVW165" s="1732"/>
      <c r="GVX165" s="1732"/>
      <c r="GVY165" s="1732"/>
      <c r="GVZ165" s="1732"/>
      <c r="GWA165" s="1732"/>
      <c r="GWB165" s="1732"/>
      <c r="GWC165" s="1732"/>
      <c r="GWD165" s="1732"/>
      <c r="GWE165" s="1732"/>
      <c r="GWF165" s="1732"/>
      <c r="GWG165" s="1732"/>
      <c r="GWH165" s="1732"/>
      <c r="GWI165" s="1732"/>
      <c r="GWJ165" s="1732"/>
      <c r="GWK165" s="1732"/>
      <c r="GWL165" s="1732"/>
      <c r="GWM165" s="1732"/>
      <c r="GWN165" s="1732"/>
      <c r="GWO165" s="1732"/>
      <c r="GWP165" s="1732"/>
      <c r="GWQ165" s="1732"/>
      <c r="GWR165" s="1732"/>
      <c r="GWS165" s="1732"/>
      <c r="GWT165" s="1732"/>
      <c r="GWU165" s="1732"/>
      <c r="GWV165" s="1732"/>
      <c r="GWW165" s="1732"/>
      <c r="GWX165" s="1732"/>
      <c r="GWY165" s="1732"/>
      <c r="GWZ165" s="1732"/>
      <c r="GXA165" s="1732"/>
      <c r="GXB165" s="1732"/>
      <c r="GXC165" s="1732"/>
      <c r="GXD165" s="1732"/>
      <c r="GXE165" s="1732"/>
      <c r="GXF165" s="1732"/>
      <c r="GXG165" s="1732"/>
      <c r="GXH165" s="1732"/>
      <c r="GXI165" s="1732"/>
      <c r="GXJ165" s="1732"/>
      <c r="GXK165" s="1732"/>
      <c r="GXL165" s="1732"/>
      <c r="GXM165" s="1732"/>
      <c r="GXN165" s="1732"/>
      <c r="GXO165" s="1732"/>
      <c r="GXP165" s="1732"/>
      <c r="GXQ165" s="1732"/>
      <c r="GXR165" s="1732"/>
      <c r="GXS165" s="1732"/>
      <c r="GXT165" s="1732"/>
      <c r="GXU165" s="1732"/>
      <c r="GXV165" s="1732"/>
      <c r="GXW165" s="1732"/>
      <c r="GXX165" s="1732"/>
      <c r="GXY165" s="1732"/>
      <c r="GXZ165" s="1732"/>
      <c r="GYA165" s="1732"/>
      <c r="GYB165" s="1732"/>
      <c r="GYC165" s="1732"/>
      <c r="GYD165" s="1732"/>
      <c r="GYE165" s="1732"/>
      <c r="GYF165" s="1732"/>
      <c r="GYG165" s="1732"/>
      <c r="GYH165" s="1732"/>
      <c r="GYI165" s="1732"/>
      <c r="GYJ165" s="1732"/>
      <c r="GYK165" s="1732"/>
      <c r="GYL165" s="1732"/>
      <c r="GYM165" s="1732"/>
      <c r="GYN165" s="1732"/>
      <c r="GYO165" s="1732"/>
      <c r="GYP165" s="1732"/>
      <c r="GYQ165" s="1732"/>
      <c r="GYR165" s="1732"/>
      <c r="GYS165" s="1732"/>
      <c r="GYT165" s="1732"/>
      <c r="GYU165" s="1732"/>
      <c r="GYV165" s="1732"/>
      <c r="GYW165" s="1732"/>
      <c r="GYX165" s="1732"/>
      <c r="GYY165" s="1732"/>
      <c r="GYZ165" s="1732"/>
      <c r="GZA165" s="1732"/>
      <c r="GZB165" s="1732"/>
      <c r="GZC165" s="1732"/>
      <c r="GZD165" s="1732"/>
      <c r="GZE165" s="1732"/>
      <c r="GZF165" s="1732"/>
      <c r="GZG165" s="1732"/>
      <c r="GZH165" s="1732"/>
      <c r="GZI165" s="1732"/>
      <c r="GZJ165" s="1732"/>
      <c r="GZK165" s="1732"/>
      <c r="GZL165" s="1732"/>
      <c r="GZM165" s="1732"/>
      <c r="GZN165" s="1732"/>
      <c r="GZO165" s="1732"/>
      <c r="GZP165" s="1732"/>
      <c r="GZQ165" s="1732"/>
      <c r="GZR165" s="1732"/>
      <c r="GZS165" s="1732"/>
      <c r="GZT165" s="1732"/>
      <c r="GZU165" s="1732"/>
      <c r="GZV165" s="1732"/>
      <c r="GZW165" s="1732"/>
      <c r="GZX165" s="1732"/>
      <c r="GZY165" s="1732"/>
      <c r="GZZ165" s="1732"/>
      <c r="HAA165" s="1732"/>
      <c r="HAB165" s="1732"/>
      <c r="HAC165" s="1732"/>
      <c r="HAD165" s="1732"/>
      <c r="HAE165" s="1732"/>
      <c r="HAF165" s="1732"/>
      <c r="HAG165" s="1732"/>
      <c r="HAH165" s="1732"/>
      <c r="HAI165" s="1732"/>
      <c r="HAJ165" s="1732"/>
      <c r="HAK165" s="1732"/>
      <c r="HAL165" s="1732"/>
      <c r="HAM165" s="1732"/>
      <c r="HAN165" s="1732"/>
      <c r="HAO165" s="1732"/>
      <c r="HAP165" s="1732"/>
      <c r="HAQ165" s="1732"/>
      <c r="HAR165" s="1732"/>
      <c r="HAS165" s="1732"/>
      <c r="HAT165" s="1732"/>
      <c r="HAU165" s="1732"/>
      <c r="HAV165" s="1732"/>
      <c r="HAW165" s="1732"/>
      <c r="HAX165" s="1732"/>
      <c r="HAY165" s="1732"/>
      <c r="HAZ165" s="1732"/>
      <c r="HBA165" s="1732"/>
      <c r="HBB165" s="1732"/>
      <c r="HBC165" s="1732"/>
      <c r="HBD165" s="1732"/>
      <c r="HBE165" s="1732"/>
      <c r="HBF165" s="1732"/>
      <c r="HBG165" s="1732"/>
      <c r="HBH165" s="1732"/>
      <c r="HBI165" s="1732"/>
      <c r="HBJ165" s="1732"/>
      <c r="HBK165" s="1732"/>
      <c r="HBL165" s="1732"/>
      <c r="HBM165" s="1732"/>
      <c r="HBN165" s="1732"/>
      <c r="HBO165" s="1732"/>
      <c r="HBP165" s="1732"/>
      <c r="HBQ165" s="1732"/>
      <c r="HBR165" s="1732"/>
      <c r="HBS165" s="1732"/>
      <c r="HBT165" s="1732"/>
      <c r="HBU165" s="1732"/>
      <c r="HBV165" s="1732"/>
      <c r="HBW165" s="1732"/>
      <c r="HBX165" s="1732"/>
      <c r="HBY165" s="1732"/>
      <c r="HBZ165" s="1732"/>
      <c r="HCA165" s="1732"/>
      <c r="HCB165" s="1732"/>
      <c r="HCC165" s="1732"/>
      <c r="HCD165" s="1732"/>
      <c r="HCE165" s="1732"/>
      <c r="HCF165" s="1732"/>
      <c r="HCG165" s="1732"/>
      <c r="HCH165" s="1732"/>
      <c r="HCI165" s="1732"/>
      <c r="HCJ165" s="1732"/>
      <c r="HCK165" s="1732"/>
      <c r="HCL165" s="1732"/>
      <c r="HCM165" s="1732"/>
      <c r="HCN165" s="1732"/>
      <c r="HCO165" s="1732"/>
      <c r="HCP165" s="1732"/>
      <c r="HCQ165" s="1732"/>
      <c r="HCR165" s="1732"/>
      <c r="HCS165" s="1732"/>
      <c r="HCT165" s="1732"/>
      <c r="HCU165" s="1732"/>
      <c r="HCV165" s="1732"/>
      <c r="HCW165" s="1732"/>
      <c r="HCX165" s="1732"/>
      <c r="HCY165" s="1732"/>
      <c r="HCZ165" s="1732"/>
      <c r="HDA165" s="1732"/>
      <c r="HDB165" s="1732"/>
      <c r="HDC165" s="1732"/>
      <c r="HDD165" s="1732"/>
      <c r="HDE165" s="1732"/>
      <c r="HDF165" s="1732"/>
      <c r="HDG165" s="1732"/>
      <c r="HDH165" s="1732"/>
      <c r="HDI165" s="1732"/>
      <c r="HDJ165" s="1732"/>
      <c r="HDK165" s="1732"/>
      <c r="HDL165" s="1732"/>
      <c r="HDM165" s="1732"/>
      <c r="HDN165" s="1732"/>
      <c r="HDO165" s="1732"/>
      <c r="HDP165" s="1732"/>
      <c r="HDQ165" s="1732"/>
      <c r="HDR165" s="1732"/>
      <c r="HDS165" s="1732"/>
      <c r="HDT165" s="1732"/>
      <c r="HDU165" s="1732"/>
      <c r="HDV165" s="1732"/>
      <c r="HDW165" s="1732"/>
      <c r="HDX165" s="1732"/>
      <c r="HDY165" s="1732"/>
      <c r="HDZ165" s="1732"/>
      <c r="HEA165" s="1732"/>
      <c r="HEB165" s="1732"/>
      <c r="HEC165" s="1732"/>
      <c r="HED165" s="1732"/>
      <c r="HEE165" s="1732"/>
      <c r="HEF165" s="1732"/>
      <c r="HEG165" s="1732"/>
      <c r="HEH165" s="1732"/>
      <c r="HEI165" s="1732"/>
      <c r="HEJ165" s="1732"/>
      <c r="HEK165" s="1732"/>
      <c r="HEL165" s="1732"/>
      <c r="HEM165" s="1732"/>
      <c r="HEN165" s="1732"/>
      <c r="HEO165" s="1732"/>
      <c r="HEP165" s="1732"/>
      <c r="HEQ165" s="1732"/>
      <c r="HER165" s="1732"/>
      <c r="HES165" s="1732"/>
      <c r="HET165" s="1732"/>
      <c r="HEU165" s="1732"/>
      <c r="HEV165" s="1732"/>
      <c r="HEW165" s="1732"/>
      <c r="HEX165" s="1732"/>
      <c r="HEY165" s="1732"/>
      <c r="HEZ165" s="1732"/>
      <c r="HFA165" s="1732"/>
      <c r="HFB165" s="1732"/>
      <c r="HFC165" s="1732"/>
      <c r="HFD165" s="1732"/>
      <c r="HFE165" s="1732"/>
      <c r="HFF165" s="1732"/>
      <c r="HFG165" s="1732"/>
      <c r="HFH165" s="1732"/>
      <c r="HFI165" s="1732"/>
      <c r="HFJ165" s="1732"/>
      <c r="HFK165" s="1732"/>
      <c r="HFL165" s="1732"/>
      <c r="HFM165" s="1732"/>
      <c r="HFN165" s="1732"/>
      <c r="HFO165" s="1732"/>
      <c r="HFP165" s="1732"/>
      <c r="HFQ165" s="1732"/>
      <c r="HFR165" s="1732"/>
      <c r="HFS165" s="1732"/>
      <c r="HFT165" s="1732"/>
      <c r="HFU165" s="1732"/>
      <c r="HFV165" s="1732"/>
      <c r="HFW165" s="1732"/>
      <c r="HFX165" s="1732"/>
      <c r="HFY165" s="1732"/>
      <c r="HFZ165" s="1732"/>
      <c r="HGA165" s="1732"/>
      <c r="HGB165" s="1732"/>
      <c r="HGC165" s="1732"/>
      <c r="HGD165" s="1732"/>
      <c r="HGE165" s="1732"/>
      <c r="HGF165" s="1732"/>
      <c r="HGG165" s="1732"/>
      <c r="HGH165" s="1732"/>
      <c r="HGI165" s="1732"/>
      <c r="HGJ165" s="1732"/>
      <c r="HGK165" s="1732"/>
      <c r="HGL165" s="1732"/>
      <c r="HGM165" s="1732"/>
      <c r="HGN165" s="1732"/>
      <c r="HGO165" s="1732"/>
      <c r="HGP165" s="1732"/>
      <c r="HGQ165" s="1732"/>
      <c r="HGR165" s="1732"/>
      <c r="HGS165" s="1732"/>
      <c r="HGT165" s="1732"/>
      <c r="HGU165" s="1732"/>
      <c r="HGV165" s="1732"/>
      <c r="HGW165" s="1732"/>
      <c r="HGX165" s="1732"/>
      <c r="HGY165" s="1732"/>
      <c r="HGZ165" s="1732"/>
      <c r="HHA165" s="1732"/>
      <c r="HHB165" s="1732"/>
      <c r="HHC165" s="1732"/>
      <c r="HHD165" s="1732"/>
      <c r="HHE165" s="1732"/>
      <c r="HHF165" s="1732"/>
      <c r="HHG165" s="1732"/>
      <c r="HHH165" s="1732"/>
      <c r="HHI165" s="1732"/>
      <c r="HHJ165" s="1732"/>
      <c r="HHK165" s="1732"/>
      <c r="HHL165" s="1732"/>
      <c r="HHM165" s="1732"/>
      <c r="HHN165" s="1732"/>
      <c r="HHO165" s="1732"/>
      <c r="HHP165" s="1732"/>
      <c r="HHQ165" s="1732"/>
      <c r="HHR165" s="1732"/>
      <c r="HHS165" s="1732"/>
      <c r="HHT165" s="1732"/>
      <c r="HHU165" s="1732"/>
      <c r="HHV165" s="1732"/>
      <c r="HHW165" s="1732"/>
      <c r="HHX165" s="1732"/>
      <c r="HHY165" s="1732"/>
      <c r="HHZ165" s="1732"/>
      <c r="HIA165" s="1732"/>
      <c r="HIB165" s="1732"/>
      <c r="HIC165" s="1732"/>
      <c r="HID165" s="1732"/>
      <c r="HIE165" s="1732"/>
      <c r="HIF165" s="1732"/>
      <c r="HIG165" s="1732"/>
      <c r="HIH165" s="1732"/>
      <c r="HII165" s="1732"/>
      <c r="HIJ165" s="1732"/>
      <c r="HIK165" s="1732"/>
      <c r="HIL165" s="1732"/>
      <c r="HIM165" s="1732"/>
      <c r="HIN165" s="1732"/>
      <c r="HIO165" s="1732"/>
      <c r="HIP165" s="1732"/>
      <c r="HIQ165" s="1732"/>
      <c r="HIR165" s="1732"/>
      <c r="HIS165" s="1732"/>
      <c r="HIT165" s="1732"/>
      <c r="HIU165" s="1732"/>
      <c r="HIV165" s="1732"/>
      <c r="HIW165" s="1732"/>
      <c r="HIX165" s="1732"/>
      <c r="HIY165" s="1732"/>
      <c r="HIZ165" s="1732"/>
      <c r="HJA165" s="1732"/>
      <c r="HJB165" s="1732"/>
      <c r="HJC165" s="1732"/>
      <c r="HJD165" s="1732"/>
      <c r="HJE165" s="1732"/>
      <c r="HJF165" s="1732"/>
      <c r="HJG165" s="1732"/>
      <c r="HJH165" s="1732"/>
      <c r="HJI165" s="1732"/>
      <c r="HJJ165" s="1732"/>
      <c r="HJK165" s="1732"/>
      <c r="HJL165" s="1732"/>
      <c r="HJM165" s="1732"/>
      <c r="HJN165" s="1732"/>
      <c r="HJO165" s="1732"/>
      <c r="HJP165" s="1732"/>
      <c r="HJQ165" s="1732"/>
      <c r="HJR165" s="1732"/>
      <c r="HJS165" s="1732"/>
      <c r="HJT165" s="1732"/>
      <c r="HJU165" s="1732"/>
      <c r="HJV165" s="1732"/>
      <c r="HJW165" s="1732"/>
      <c r="HJX165" s="1732"/>
      <c r="HJY165" s="1732"/>
      <c r="HJZ165" s="1732"/>
      <c r="HKA165" s="1732"/>
      <c r="HKB165" s="1732"/>
      <c r="HKC165" s="1732"/>
      <c r="HKD165" s="1732"/>
      <c r="HKE165" s="1732"/>
      <c r="HKF165" s="1732"/>
      <c r="HKG165" s="1732"/>
      <c r="HKH165" s="1732"/>
      <c r="HKI165" s="1732"/>
      <c r="HKJ165" s="1732"/>
      <c r="HKK165" s="1732"/>
      <c r="HKL165" s="1732"/>
      <c r="HKM165" s="1732"/>
      <c r="HKN165" s="1732"/>
      <c r="HKO165" s="1732"/>
      <c r="HKP165" s="1732"/>
      <c r="HKQ165" s="1732"/>
      <c r="HKR165" s="1732"/>
      <c r="HKS165" s="1732"/>
      <c r="HKT165" s="1732"/>
      <c r="HKU165" s="1732"/>
      <c r="HKV165" s="1732"/>
      <c r="HKW165" s="1732"/>
      <c r="HKX165" s="1732"/>
      <c r="HKY165" s="1732"/>
      <c r="HKZ165" s="1732"/>
      <c r="HLA165" s="1732"/>
      <c r="HLB165" s="1732"/>
      <c r="HLC165" s="1732"/>
      <c r="HLD165" s="1732"/>
      <c r="HLE165" s="1732"/>
      <c r="HLF165" s="1732"/>
      <c r="HLG165" s="1732"/>
      <c r="HLH165" s="1732"/>
      <c r="HLI165" s="1732"/>
      <c r="HLJ165" s="1732"/>
      <c r="HLK165" s="1732"/>
      <c r="HLL165" s="1732"/>
      <c r="HLM165" s="1732"/>
      <c r="HLN165" s="1732"/>
      <c r="HLO165" s="1732"/>
      <c r="HLP165" s="1732"/>
      <c r="HLQ165" s="1732"/>
      <c r="HLR165" s="1732"/>
      <c r="HLS165" s="1732"/>
      <c r="HLT165" s="1732"/>
      <c r="HLU165" s="1732"/>
      <c r="HLV165" s="1732"/>
      <c r="HLW165" s="1732"/>
      <c r="HLX165" s="1732"/>
      <c r="HLY165" s="1732"/>
      <c r="HLZ165" s="1732"/>
      <c r="HMA165" s="1732"/>
      <c r="HMB165" s="1732"/>
      <c r="HMC165" s="1732"/>
      <c r="HMD165" s="1732"/>
      <c r="HME165" s="1732"/>
      <c r="HMF165" s="1732"/>
      <c r="HMG165" s="1732"/>
      <c r="HMH165" s="1732"/>
      <c r="HMI165" s="1732"/>
      <c r="HMJ165" s="1732"/>
      <c r="HMK165" s="1732"/>
      <c r="HML165" s="1732"/>
      <c r="HMM165" s="1732"/>
      <c r="HMN165" s="1732"/>
      <c r="HMO165" s="1732"/>
      <c r="HMP165" s="1732"/>
      <c r="HMQ165" s="1732"/>
      <c r="HMR165" s="1732"/>
      <c r="HMS165" s="1732"/>
      <c r="HMT165" s="1732"/>
      <c r="HMU165" s="1732"/>
      <c r="HMV165" s="1732"/>
      <c r="HMW165" s="1732"/>
      <c r="HMX165" s="1732"/>
      <c r="HMY165" s="1732"/>
      <c r="HMZ165" s="1732"/>
      <c r="HNA165" s="1732"/>
      <c r="HNB165" s="1732"/>
      <c r="HNC165" s="1732"/>
      <c r="HND165" s="1732"/>
      <c r="HNE165" s="1732"/>
      <c r="HNF165" s="1732"/>
      <c r="HNG165" s="1732"/>
      <c r="HNH165" s="1732"/>
      <c r="HNI165" s="1732"/>
      <c r="HNJ165" s="1732"/>
      <c r="HNK165" s="1732"/>
      <c r="HNL165" s="1732"/>
      <c r="HNM165" s="1732"/>
      <c r="HNN165" s="1732"/>
      <c r="HNO165" s="1732"/>
      <c r="HNP165" s="1732"/>
      <c r="HNQ165" s="1732"/>
      <c r="HNR165" s="1732"/>
      <c r="HNS165" s="1732"/>
      <c r="HNT165" s="1732"/>
      <c r="HNU165" s="1732"/>
      <c r="HNV165" s="1732"/>
      <c r="HNW165" s="1732"/>
      <c r="HNX165" s="1732"/>
      <c r="HNY165" s="1732"/>
      <c r="HNZ165" s="1732"/>
      <c r="HOA165" s="1732"/>
      <c r="HOB165" s="1732"/>
      <c r="HOC165" s="1732"/>
      <c r="HOD165" s="1732"/>
      <c r="HOE165" s="1732"/>
      <c r="HOF165" s="1732"/>
      <c r="HOG165" s="1732"/>
      <c r="HOH165" s="1732"/>
      <c r="HOI165" s="1732"/>
      <c r="HOJ165" s="1732"/>
      <c r="HOK165" s="1732"/>
      <c r="HOL165" s="1732"/>
      <c r="HOM165" s="1732"/>
      <c r="HON165" s="1732"/>
      <c r="HOO165" s="1732"/>
      <c r="HOP165" s="1732"/>
      <c r="HOQ165" s="1732"/>
      <c r="HOR165" s="1732"/>
      <c r="HOS165" s="1732"/>
      <c r="HOT165" s="1732"/>
      <c r="HOU165" s="1732"/>
      <c r="HOV165" s="1732"/>
      <c r="HOW165" s="1732"/>
      <c r="HOX165" s="1732"/>
      <c r="HOY165" s="1732"/>
      <c r="HOZ165" s="1732"/>
      <c r="HPA165" s="1732"/>
      <c r="HPB165" s="1732"/>
      <c r="HPC165" s="1732"/>
      <c r="HPD165" s="1732"/>
      <c r="HPE165" s="1732"/>
      <c r="HPF165" s="1732"/>
      <c r="HPG165" s="1732"/>
      <c r="HPH165" s="1732"/>
      <c r="HPI165" s="1732"/>
      <c r="HPJ165" s="1732"/>
      <c r="HPK165" s="1732"/>
      <c r="HPL165" s="1732"/>
      <c r="HPM165" s="1732"/>
      <c r="HPN165" s="1732"/>
      <c r="HPO165" s="1732"/>
      <c r="HPP165" s="1732"/>
      <c r="HPQ165" s="1732"/>
      <c r="HPR165" s="1732"/>
      <c r="HPS165" s="1732"/>
      <c r="HPT165" s="1732"/>
      <c r="HPU165" s="1732"/>
      <c r="HPV165" s="1732"/>
      <c r="HPW165" s="1732"/>
      <c r="HPX165" s="1732"/>
      <c r="HPY165" s="1732"/>
      <c r="HPZ165" s="1732"/>
      <c r="HQA165" s="1732"/>
      <c r="HQB165" s="1732"/>
      <c r="HQC165" s="1732"/>
      <c r="HQD165" s="1732"/>
      <c r="HQE165" s="1732"/>
      <c r="HQF165" s="1732"/>
      <c r="HQG165" s="1732"/>
      <c r="HQH165" s="1732"/>
      <c r="HQI165" s="1732"/>
      <c r="HQJ165" s="1732"/>
      <c r="HQK165" s="1732"/>
      <c r="HQL165" s="1732"/>
      <c r="HQM165" s="1732"/>
      <c r="HQN165" s="1732"/>
      <c r="HQO165" s="1732"/>
      <c r="HQP165" s="1732"/>
      <c r="HQQ165" s="1732"/>
      <c r="HQR165" s="1732"/>
      <c r="HQS165" s="1732"/>
      <c r="HQT165" s="1732"/>
      <c r="HQU165" s="1732"/>
      <c r="HQV165" s="1732"/>
      <c r="HQW165" s="1732"/>
      <c r="HQX165" s="1732"/>
      <c r="HQY165" s="1732"/>
      <c r="HQZ165" s="1732"/>
      <c r="HRA165" s="1732"/>
      <c r="HRB165" s="1732"/>
      <c r="HRC165" s="1732"/>
      <c r="HRD165" s="1732"/>
      <c r="HRE165" s="1732"/>
      <c r="HRF165" s="1732"/>
      <c r="HRG165" s="1732"/>
      <c r="HRH165" s="1732"/>
      <c r="HRI165" s="1732"/>
      <c r="HRJ165" s="1732"/>
      <c r="HRK165" s="1732"/>
      <c r="HRL165" s="1732"/>
      <c r="HRM165" s="1732"/>
      <c r="HRN165" s="1732"/>
      <c r="HRO165" s="1732"/>
      <c r="HRP165" s="1732"/>
      <c r="HRQ165" s="1732"/>
      <c r="HRR165" s="1732"/>
      <c r="HRS165" s="1732"/>
      <c r="HRT165" s="1732"/>
      <c r="HRU165" s="1732"/>
      <c r="HRV165" s="1732"/>
      <c r="HRW165" s="1732"/>
      <c r="HRX165" s="1732"/>
      <c r="HRY165" s="1732"/>
      <c r="HRZ165" s="1732"/>
      <c r="HSA165" s="1732"/>
      <c r="HSB165" s="1732"/>
      <c r="HSC165" s="1732"/>
      <c r="HSD165" s="1732"/>
      <c r="HSE165" s="1732"/>
      <c r="HSF165" s="1732"/>
      <c r="HSG165" s="1732"/>
      <c r="HSH165" s="1732"/>
      <c r="HSI165" s="1732"/>
      <c r="HSJ165" s="1732"/>
      <c r="HSK165" s="1732"/>
      <c r="HSL165" s="1732"/>
      <c r="HSM165" s="1732"/>
      <c r="HSN165" s="1732"/>
      <c r="HSO165" s="1732"/>
      <c r="HSP165" s="1732"/>
      <c r="HSQ165" s="1732"/>
      <c r="HSR165" s="1732"/>
      <c r="HSS165" s="1732"/>
      <c r="HST165" s="1732"/>
      <c r="HSU165" s="1732"/>
      <c r="HSV165" s="1732"/>
      <c r="HSW165" s="1732"/>
      <c r="HSX165" s="1732"/>
      <c r="HSY165" s="1732"/>
      <c r="HSZ165" s="1732"/>
      <c r="HTA165" s="1732"/>
      <c r="HTB165" s="1732"/>
      <c r="HTC165" s="1732"/>
      <c r="HTD165" s="1732"/>
      <c r="HTE165" s="1732"/>
      <c r="HTF165" s="1732"/>
      <c r="HTG165" s="1732"/>
      <c r="HTH165" s="1732"/>
      <c r="HTI165" s="1732"/>
      <c r="HTJ165" s="1732"/>
      <c r="HTK165" s="1732"/>
      <c r="HTL165" s="1732"/>
      <c r="HTM165" s="1732"/>
      <c r="HTN165" s="1732"/>
      <c r="HTO165" s="1732"/>
      <c r="HTP165" s="1732"/>
      <c r="HTQ165" s="1732"/>
      <c r="HTR165" s="1732"/>
      <c r="HTS165" s="1732"/>
      <c r="HTT165" s="1732"/>
      <c r="HTU165" s="1732"/>
      <c r="HTV165" s="1732"/>
      <c r="HTW165" s="1732"/>
      <c r="HTX165" s="1732"/>
      <c r="HTY165" s="1732"/>
      <c r="HTZ165" s="1732"/>
      <c r="HUA165" s="1732"/>
      <c r="HUB165" s="1732"/>
      <c r="HUC165" s="1732"/>
      <c r="HUD165" s="1732"/>
      <c r="HUE165" s="1732"/>
      <c r="HUF165" s="1732"/>
      <c r="HUG165" s="1732"/>
      <c r="HUH165" s="1732"/>
      <c r="HUI165" s="1732"/>
      <c r="HUJ165" s="1732"/>
      <c r="HUK165" s="1732"/>
      <c r="HUL165" s="1732"/>
      <c r="HUM165" s="1732"/>
      <c r="HUN165" s="1732"/>
      <c r="HUO165" s="1732"/>
      <c r="HUP165" s="1732"/>
      <c r="HUQ165" s="1732"/>
      <c r="HUR165" s="1732"/>
      <c r="HUS165" s="1732"/>
      <c r="HUT165" s="1732"/>
      <c r="HUU165" s="1732"/>
      <c r="HUV165" s="1732"/>
      <c r="HUW165" s="1732"/>
      <c r="HUX165" s="1732"/>
      <c r="HUY165" s="1732"/>
      <c r="HUZ165" s="1732"/>
      <c r="HVA165" s="1732"/>
      <c r="HVB165" s="1732"/>
      <c r="HVC165" s="1732"/>
      <c r="HVD165" s="1732"/>
      <c r="HVE165" s="1732"/>
      <c r="HVF165" s="1732"/>
      <c r="HVG165" s="1732"/>
      <c r="HVH165" s="1732"/>
      <c r="HVI165" s="1732"/>
      <c r="HVJ165" s="1732"/>
      <c r="HVK165" s="1732"/>
      <c r="HVL165" s="1732"/>
      <c r="HVM165" s="1732"/>
      <c r="HVN165" s="1732"/>
      <c r="HVO165" s="1732"/>
      <c r="HVP165" s="1732"/>
      <c r="HVQ165" s="1732"/>
      <c r="HVR165" s="1732"/>
      <c r="HVS165" s="1732"/>
      <c r="HVT165" s="1732"/>
      <c r="HVU165" s="1732"/>
      <c r="HVV165" s="1732"/>
      <c r="HVW165" s="1732"/>
      <c r="HVX165" s="1732"/>
      <c r="HVY165" s="1732"/>
      <c r="HVZ165" s="1732"/>
      <c r="HWA165" s="1732"/>
      <c r="HWB165" s="1732"/>
      <c r="HWC165" s="1732"/>
      <c r="HWD165" s="1732"/>
      <c r="HWE165" s="1732"/>
      <c r="HWF165" s="1732"/>
      <c r="HWG165" s="1732"/>
      <c r="HWH165" s="1732"/>
      <c r="HWI165" s="1732"/>
      <c r="HWJ165" s="1732"/>
      <c r="HWK165" s="1732"/>
      <c r="HWL165" s="1732"/>
      <c r="HWM165" s="1732"/>
      <c r="HWN165" s="1732"/>
      <c r="HWO165" s="1732"/>
      <c r="HWP165" s="1732"/>
      <c r="HWQ165" s="1732"/>
      <c r="HWR165" s="1732"/>
      <c r="HWS165" s="1732"/>
      <c r="HWT165" s="1732"/>
      <c r="HWU165" s="1732"/>
      <c r="HWV165" s="1732"/>
      <c r="HWW165" s="1732"/>
      <c r="HWX165" s="1732"/>
      <c r="HWY165" s="1732"/>
      <c r="HWZ165" s="1732"/>
      <c r="HXA165" s="1732"/>
      <c r="HXB165" s="1732"/>
      <c r="HXC165" s="1732"/>
      <c r="HXD165" s="1732"/>
      <c r="HXE165" s="1732"/>
      <c r="HXF165" s="1732"/>
      <c r="HXG165" s="1732"/>
      <c r="HXH165" s="1732"/>
      <c r="HXI165" s="1732"/>
      <c r="HXJ165" s="1732"/>
      <c r="HXK165" s="1732"/>
      <c r="HXL165" s="1732"/>
      <c r="HXM165" s="1732"/>
      <c r="HXN165" s="1732"/>
      <c r="HXO165" s="1732"/>
      <c r="HXP165" s="1732"/>
      <c r="HXQ165" s="1732"/>
      <c r="HXR165" s="1732"/>
      <c r="HXS165" s="1732"/>
      <c r="HXT165" s="1732"/>
      <c r="HXU165" s="1732"/>
      <c r="HXV165" s="1732"/>
      <c r="HXW165" s="1732"/>
      <c r="HXX165" s="1732"/>
      <c r="HXY165" s="1732"/>
      <c r="HXZ165" s="1732"/>
      <c r="HYA165" s="1732"/>
      <c r="HYB165" s="1732"/>
      <c r="HYC165" s="1732"/>
      <c r="HYD165" s="1732"/>
      <c r="HYE165" s="1732"/>
      <c r="HYF165" s="1732"/>
      <c r="HYG165" s="1732"/>
      <c r="HYH165" s="1732"/>
      <c r="HYI165" s="1732"/>
      <c r="HYJ165" s="1732"/>
      <c r="HYK165" s="1732"/>
      <c r="HYL165" s="1732"/>
      <c r="HYM165" s="1732"/>
      <c r="HYN165" s="1732"/>
      <c r="HYO165" s="1732"/>
      <c r="HYP165" s="1732"/>
      <c r="HYQ165" s="1732"/>
      <c r="HYR165" s="1732"/>
      <c r="HYS165" s="1732"/>
      <c r="HYT165" s="1732"/>
      <c r="HYU165" s="1732"/>
      <c r="HYV165" s="1732"/>
      <c r="HYW165" s="1732"/>
      <c r="HYX165" s="1732"/>
      <c r="HYY165" s="1732"/>
      <c r="HYZ165" s="1732"/>
      <c r="HZA165" s="1732"/>
      <c r="HZB165" s="1732"/>
      <c r="HZC165" s="1732"/>
      <c r="HZD165" s="1732"/>
      <c r="HZE165" s="1732"/>
      <c r="HZF165" s="1732"/>
      <c r="HZG165" s="1732"/>
      <c r="HZH165" s="1732"/>
      <c r="HZI165" s="1732"/>
      <c r="HZJ165" s="1732"/>
      <c r="HZK165" s="1732"/>
      <c r="HZL165" s="1732"/>
      <c r="HZM165" s="1732"/>
      <c r="HZN165" s="1732"/>
      <c r="HZO165" s="1732"/>
      <c r="HZP165" s="1732"/>
      <c r="HZQ165" s="1732"/>
      <c r="HZR165" s="1732"/>
      <c r="HZS165" s="1732"/>
      <c r="HZT165" s="1732"/>
      <c r="HZU165" s="1732"/>
      <c r="HZV165" s="1732"/>
      <c r="HZW165" s="1732"/>
      <c r="HZX165" s="1732"/>
      <c r="HZY165" s="1732"/>
      <c r="HZZ165" s="1732"/>
      <c r="IAA165" s="1732"/>
      <c r="IAB165" s="1732"/>
      <c r="IAC165" s="1732"/>
      <c r="IAD165" s="1732"/>
      <c r="IAE165" s="1732"/>
      <c r="IAF165" s="1732"/>
      <c r="IAG165" s="1732"/>
      <c r="IAH165" s="1732"/>
      <c r="IAI165" s="1732"/>
      <c r="IAJ165" s="1732"/>
      <c r="IAK165" s="1732"/>
      <c r="IAL165" s="1732"/>
      <c r="IAM165" s="1732"/>
      <c r="IAN165" s="1732"/>
      <c r="IAO165" s="1732"/>
      <c r="IAP165" s="1732"/>
      <c r="IAQ165" s="1732"/>
      <c r="IAR165" s="1732"/>
      <c r="IAS165" s="1732"/>
      <c r="IAT165" s="1732"/>
      <c r="IAU165" s="1732"/>
      <c r="IAV165" s="1732"/>
      <c r="IAW165" s="1732"/>
      <c r="IAX165" s="1732"/>
      <c r="IAY165" s="1732"/>
      <c r="IAZ165" s="1732"/>
      <c r="IBA165" s="1732"/>
      <c r="IBB165" s="1732"/>
      <c r="IBC165" s="1732"/>
      <c r="IBD165" s="1732"/>
      <c r="IBE165" s="1732"/>
      <c r="IBF165" s="1732"/>
      <c r="IBG165" s="1732"/>
      <c r="IBH165" s="1732"/>
      <c r="IBI165" s="1732"/>
      <c r="IBJ165" s="1732"/>
      <c r="IBK165" s="1732"/>
      <c r="IBL165" s="1732"/>
      <c r="IBM165" s="1732"/>
      <c r="IBN165" s="1732"/>
      <c r="IBO165" s="1732"/>
      <c r="IBP165" s="1732"/>
      <c r="IBQ165" s="1732"/>
      <c r="IBR165" s="1732"/>
      <c r="IBS165" s="1732"/>
      <c r="IBT165" s="1732"/>
      <c r="IBU165" s="1732"/>
      <c r="IBV165" s="1732"/>
      <c r="IBW165" s="1732"/>
      <c r="IBX165" s="1732"/>
      <c r="IBY165" s="1732"/>
      <c r="IBZ165" s="1732"/>
      <c r="ICA165" s="1732"/>
      <c r="ICB165" s="1732"/>
      <c r="ICC165" s="1732"/>
      <c r="ICD165" s="1732"/>
      <c r="ICE165" s="1732"/>
      <c r="ICF165" s="1732"/>
      <c r="ICG165" s="1732"/>
      <c r="ICH165" s="1732"/>
      <c r="ICI165" s="1732"/>
      <c r="ICJ165" s="1732"/>
      <c r="ICK165" s="1732"/>
      <c r="ICL165" s="1732"/>
      <c r="ICM165" s="1732"/>
      <c r="ICN165" s="1732"/>
      <c r="ICO165" s="1732"/>
      <c r="ICP165" s="1732"/>
      <c r="ICQ165" s="1732"/>
      <c r="ICR165" s="1732"/>
      <c r="ICS165" s="1732"/>
      <c r="ICT165" s="1732"/>
      <c r="ICU165" s="1732"/>
      <c r="ICV165" s="1732"/>
      <c r="ICW165" s="1732"/>
      <c r="ICX165" s="1732"/>
      <c r="ICY165" s="1732"/>
      <c r="ICZ165" s="1732"/>
      <c r="IDA165" s="1732"/>
      <c r="IDB165" s="1732"/>
      <c r="IDC165" s="1732"/>
      <c r="IDD165" s="1732"/>
      <c r="IDE165" s="1732"/>
      <c r="IDF165" s="1732"/>
      <c r="IDG165" s="1732"/>
      <c r="IDH165" s="1732"/>
      <c r="IDI165" s="1732"/>
      <c r="IDJ165" s="1732"/>
      <c r="IDK165" s="1732"/>
      <c r="IDL165" s="1732"/>
      <c r="IDM165" s="1732"/>
      <c r="IDN165" s="1732"/>
      <c r="IDO165" s="1732"/>
      <c r="IDP165" s="1732"/>
      <c r="IDQ165" s="1732"/>
      <c r="IDR165" s="1732"/>
      <c r="IDS165" s="1732"/>
      <c r="IDT165" s="1732"/>
      <c r="IDU165" s="1732"/>
      <c r="IDV165" s="1732"/>
      <c r="IDW165" s="1732"/>
      <c r="IDX165" s="1732"/>
      <c r="IDY165" s="1732"/>
      <c r="IDZ165" s="1732"/>
      <c r="IEA165" s="1732"/>
      <c r="IEB165" s="1732"/>
      <c r="IEC165" s="1732"/>
      <c r="IED165" s="1732"/>
      <c r="IEE165" s="1732"/>
      <c r="IEF165" s="1732"/>
      <c r="IEG165" s="1732"/>
      <c r="IEH165" s="1732"/>
      <c r="IEI165" s="1732"/>
      <c r="IEJ165" s="1732"/>
      <c r="IEK165" s="1732"/>
      <c r="IEL165" s="1732"/>
      <c r="IEM165" s="1732"/>
      <c r="IEN165" s="1732"/>
      <c r="IEO165" s="1732"/>
      <c r="IEP165" s="1732"/>
      <c r="IEQ165" s="1732"/>
      <c r="IER165" s="1732"/>
      <c r="IES165" s="1732"/>
      <c r="IET165" s="1732"/>
      <c r="IEU165" s="1732"/>
      <c r="IEV165" s="1732"/>
      <c r="IEW165" s="1732"/>
      <c r="IEX165" s="1732"/>
      <c r="IEY165" s="1732"/>
      <c r="IEZ165" s="1732"/>
      <c r="IFA165" s="1732"/>
      <c r="IFB165" s="1732"/>
      <c r="IFC165" s="1732"/>
      <c r="IFD165" s="1732"/>
      <c r="IFE165" s="1732"/>
      <c r="IFF165" s="1732"/>
      <c r="IFG165" s="1732"/>
      <c r="IFH165" s="1732"/>
      <c r="IFI165" s="1732"/>
      <c r="IFJ165" s="1732"/>
      <c r="IFK165" s="1732"/>
      <c r="IFL165" s="1732"/>
      <c r="IFM165" s="1732"/>
      <c r="IFN165" s="1732"/>
      <c r="IFO165" s="1732"/>
      <c r="IFP165" s="1732"/>
      <c r="IFQ165" s="1732"/>
      <c r="IFR165" s="1732"/>
      <c r="IFS165" s="1732"/>
      <c r="IFT165" s="1732"/>
      <c r="IFU165" s="1732"/>
      <c r="IFV165" s="1732"/>
      <c r="IFW165" s="1732"/>
      <c r="IFX165" s="1732"/>
      <c r="IFY165" s="1732"/>
      <c r="IFZ165" s="1732"/>
      <c r="IGA165" s="1732"/>
      <c r="IGB165" s="1732"/>
      <c r="IGC165" s="1732"/>
      <c r="IGD165" s="1732"/>
      <c r="IGE165" s="1732"/>
      <c r="IGF165" s="1732"/>
      <c r="IGG165" s="1732"/>
      <c r="IGH165" s="1732"/>
      <c r="IGI165" s="1732"/>
      <c r="IGJ165" s="1732"/>
      <c r="IGK165" s="1732"/>
      <c r="IGL165" s="1732"/>
      <c r="IGM165" s="1732"/>
      <c r="IGN165" s="1732"/>
      <c r="IGO165" s="1732"/>
      <c r="IGP165" s="1732"/>
      <c r="IGQ165" s="1732"/>
      <c r="IGR165" s="1732"/>
      <c r="IGS165" s="1732"/>
      <c r="IGT165" s="1732"/>
      <c r="IGU165" s="1732"/>
      <c r="IGV165" s="1732"/>
      <c r="IGW165" s="1732"/>
      <c r="IGX165" s="1732"/>
      <c r="IGY165" s="1732"/>
      <c r="IGZ165" s="1732"/>
      <c r="IHA165" s="1732"/>
      <c r="IHB165" s="1732"/>
      <c r="IHC165" s="1732"/>
      <c r="IHD165" s="1732"/>
      <c r="IHE165" s="1732"/>
      <c r="IHF165" s="1732"/>
      <c r="IHG165" s="1732"/>
      <c r="IHH165" s="1732"/>
      <c r="IHI165" s="1732"/>
      <c r="IHJ165" s="1732"/>
      <c r="IHK165" s="1732"/>
      <c r="IHL165" s="1732"/>
      <c r="IHM165" s="1732"/>
      <c r="IHN165" s="1732"/>
      <c r="IHO165" s="1732"/>
      <c r="IHP165" s="1732"/>
      <c r="IHQ165" s="1732"/>
      <c r="IHR165" s="1732"/>
      <c r="IHS165" s="1732"/>
      <c r="IHT165" s="1732"/>
      <c r="IHU165" s="1732"/>
      <c r="IHV165" s="1732"/>
      <c r="IHW165" s="1732"/>
      <c r="IHX165" s="1732"/>
      <c r="IHY165" s="1732"/>
      <c r="IHZ165" s="1732"/>
      <c r="IIA165" s="1732"/>
      <c r="IIB165" s="1732"/>
      <c r="IIC165" s="1732"/>
      <c r="IID165" s="1732"/>
      <c r="IIE165" s="1732"/>
      <c r="IIF165" s="1732"/>
      <c r="IIG165" s="1732"/>
      <c r="IIH165" s="1732"/>
      <c r="III165" s="1732"/>
      <c r="IIJ165" s="1732"/>
      <c r="IIK165" s="1732"/>
      <c r="IIL165" s="1732"/>
      <c r="IIM165" s="1732"/>
      <c r="IIN165" s="1732"/>
      <c r="IIO165" s="1732"/>
      <c r="IIP165" s="1732"/>
      <c r="IIQ165" s="1732"/>
      <c r="IIR165" s="1732"/>
      <c r="IIS165" s="1732"/>
      <c r="IIT165" s="1732"/>
      <c r="IIU165" s="1732"/>
      <c r="IIV165" s="1732"/>
      <c r="IIW165" s="1732"/>
      <c r="IIX165" s="1732"/>
      <c r="IIY165" s="1732"/>
      <c r="IIZ165" s="1732"/>
      <c r="IJA165" s="1732"/>
      <c r="IJB165" s="1732"/>
      <c r="IJC165" s="1732"/>
      <c r="IJD165" s="1732"/>
      <c r="IJE165" s="1732"/>
      <c r="IJF165" s="1732"/>
      <c r="IJG165" s="1732"/>
      <c r="IJH165" s="1732"/>
      <c r="IJI165" s="1732"/>
      <c r="IJJ165" s="1732"/>
      <c r="IJK165" s="1732"/>
      <c r="IJL165" s="1732"/>
      <c r="IJM165" s="1732"/>
      <c r="IJN165" s="1732"/>
      <c r="IJO165" s="1732"/>
      <c r="IJP165" s="1732"/>
      <c r="IJQ165" s="1732"/>
      <c r="IJR165" s="1732"/>
      <c r="IJS165" s="1732"/>
      <c r="IJT165" s="1732"/>
      <c r="IJU165" s="1732"/>
      <c r="IJV165" s="1732"/>
      <c r="IJW165" s="1732"/>
      <c r="IJX165" s="1732"/>
      <c r="IJY165" s="1732"/>
      <c r="IJZ165" s="1732"/>
      <c r="IKA165" s="1732"/>
      <c r="IKB165" s="1732"/>
      <c r="IKC165" s="1732"/>
      <c r="IKD165" s="1732"/>
      <c r="IKE165" s="1732"/>
      <c r="IKF165" s="1732"/>
      <c r="IKG165" s="1732"/>
      <c r="IKH165" s="1732"/>
      <c r="IKI165" s="1732"/>
      <c r="IKJ165" s="1732"/>
      <c r="IKK165" s="1732"/>
      <c r="IKL165" s="1732"/>
      <c r="IKM165" s="1732"/>
      <c r="IKN165" s="1732"/>
      <c r="IKO165" s="1732"/>
      <c r="IKP165" s="1732"/>
      <c r="IKQ165" s="1732"/>
      <c r="IKR165" s="1732"/>
      <c r="IKS165" s="1732"/>
      <c r="IKT165" s="1732"/>
      <c r="IKU165" s="1732"/>
      <c r="IKV165" s="1732"/>
      <c r="IKW165" s="1732"/>
      <c r="IKX165" s="1732"/>
      <c r="IKY165" s="1732"/>
      <c r="IKZ165" s="1732"/>
      <c r="ILA165" s="1732"/>
      <c r="ILB165" s="1732"/>
      <c r="ILC165" s="1732"/>
      <c r="ILD165" s="1732"/>
      <c r="ILE165" s="1732"/>
      <c r="ILF165" s="1732"/>
      <c r="ILG165" s="1732"/>
      <c r="ILH165" s="1732"/>
      <c r="ILI165" s="1732"/>
      <c r="ILJ165" s="1732"/>
      <c r="ILK165" s="1732"/>
      <c r="ILL165" s="1732"/>
      <c r="ILM165" s="1732"/>
      <c r="ILN165" s="1732"/>
      <c r="ILO165" s="1732"/>
      <c r="ILP165" s="1732"/>
      <c r="ILQ165" s="1732"/>
      <c r="ILR165" s="1732"/>
      <c r="ILS165" s="1732"/>
      <c r="ILT165" s="1732"/>
      <c r="ILU165" s="1732"/>
      <c r="ILV165" s="1732"/>
      <c r="ILW165" s="1732"/>
      <c r="ILX165" s="1732"/>
      <c r="ILY165" s="1732"/>
      <c r="ILZ165" s="1732"/>
      <c r="IMA165" s="1732"/>
      <c r="IMB165" s="1732"/>
      <c r="IMC165" s="1732"/>
      <c r="IMD165" s="1732"/>
      <c r="IME165" s="1732"/>
      <c r="IMF165" s="1732"/>
      <c r="IMG165" s="1732"/>
      <c r="IMH165" s="1732"/>
      <c r="IMI165" s="1732"/>
      <c r="IMJ165" s="1732"/>
      <c r="IMK165" s="1732"/>
      <c r="IML165" s="1732"/>
      <c r="IMM165" s="1732"/>
      <c r="IMN165" s="1732"/>
      <c r="IMO165" s="1732"/>
      <c r="IMP165" s="1732"/>
      <c r="IMQ165" s="1732"/>
      <c r="IMR165" s="1732"/>
      <c r="IMS165" s="1732"/>
      <c r="IMT165" s="1732"/>
      <c r="IMU165" s="1732"/>
      <c r="IMV165" s="1732"/>
      <c r="IMW165" s="1732"/>
      <c r="IMX165" s="1732"/>
      <c r="IMY165" s="1732"/>
      <c r="IMZ165" s="1732"/>
      <c r="INA165" s="1732"/>
      <c r="INB165" s="1732"/>
      <c r="INC165" s="1732"/>
      <c r="IND165" s="1732"/>
      <c r="INE165" s="1732"/>
      <c r="INF165" s="1732"/>
      <c r="ING165" s="1732"/>
      <c r="INH165" s="1732"/>
      <c r="INI165" s="1732"/>
      <c r="INJ165" s="1732"/>
      <c r="INK165" s="1732"/>
      <c r="INL165" s="1732"/>
      <c r="INM165" s="1732"/>
      <c r="INN165" s="1732"/>
      <c r="INO165" s="1732"/>
      <c r="INP165" s="1732"/>
      <c r="INQ165" s="1732"/>
      <c r="INR165" s="1732"/>
      <c r="INS165" s="1732"/>
      <c r="INT165" s="1732"/>
      <c r="INU165" s="1732"/>
      <c r="INV165" s="1732"/>
      <c r="INW165" s="1732"/>
      <c r="INX165" s="1732"/>
      <c r="INY165" s="1732"/>
      <c r="INZ165" s="1732"/>
      <c r="IOA165" s="1732"/>
      <c r="IOB165" s="1732"/>
      <c r="IOC165" s="1732"/>
      <c r="IOD165" s="1732"/>
      <c r="IOE165" s="1732"/>
      <c r="IOF165" s="1732"/>
      <c r="IOG165" s="1732"/>
      <c r="IOH165" s="1732"/>
      <c r="IOI165" s="1732"/>
      <c r="IOJ165" s="1732"/>
      <c r="IOK165" s="1732"/>
      <c r="IOL165" s="1732"/>
      <c r="IOM165" s="1732"/>
      <c r="ION165" s="1732"/>
      <c r="IOO165" s="1732"/>
      <c r="IOP165" s="1732"/>
      <c r="IOQ165" s="1732"/>
      <c r="IOR165" s="1732"/>
      <c r="IOS165" s="1732"/>
      <c r="IOT165" s="1732"/>
      <c r="IOU165" s="1732"/>
      <c r="IOV165" s="1732"/>
      <c r="IOW165" s="1732"/>
      <c r="IOX165" s="1732"/>
      <c r="IOY165" s="1732"/>
      <c r="IOZ165" s="1732"/>
      <c r="IPA165" s="1732"/>
      <c r="IPB165" s="1732"/>
      <c r="IPC165" s="1732"/>
      <c r="IPD165" s="1732"/>
      <c r="IPE165" s="1732"/>
      <c r="IPF165" s="1732"/>
      <c r="IPG165" s="1732"/>
      <c r="IPH165" s="1732"/>
      <c r="IPI165" s="1732"/>
      <c r="IPJ165" s="1732"/>
      <c r="IPK165" s="1732"/>
      <c r="IPL165" s="1732"/>
      <c r="IPM165" s="1732"/>
      <c r="IPN165" s="1732"/>
      <c r="IPO165" s="1732"/>
      <c r="IPP165" s="1732"/>
      <c r="IPQ165" s="1732"/>
      <c r="IPR165" s="1732"/>
      <c r="IPS165" s="1732"/>
      <c r="IPT165" s="1732"/>
      <c r="IPU165" s="1732"/>
      <c r="IPV165" s="1732"/>
      <c r="IPW165" s="1732"/>
      <c r="IPX165" s="1732"/>
      <c r="IPY165" s="1732"/>
      <c r="IPZ165" s="1732"/>
      <c r="IQA165" s="1732"/>
      <c r="IQB165" s="1732"/>
      <c r="IQC165" s="1732"/>
      <c r="IQD165" s="1732"/>
      <c r="IQE165" s="1732"/>
      <c r="IQF165" s="1732"/>
      <c r="IQG165" s="1732"/>
      <c r="IQH165" s="1732"/>
      <c r="IQI165" s="1732"/>
      <c r="IQJ165" s="1732"/>
      <c r="IQK165" s="1732"/>
      <c r="IQL165" s="1732"/>
      <c r="IQM165" s="1732"/>
      <c r="IQN165" s="1732"/>
      <c r="IQO165" s="1732"/>
      <c r="IQP165" s="1732"/>
      <c r="IQQ165" s="1732"/>
      <c r="IQR165" s="1732"/>
      <c r="IQS165" s="1732"/>
      <c r="IQT165" s="1732"/>
      <c r="IQU165" s="1732"/>
      <c r="IQV165" s="1732"/>
      <c r="IQW165" s="1732"/>
      <c r="IQX165" s="1732"/>
      <c r="IQY165" s="1732"/>
      <c r="IQZ165" s="1732"/>
      <c r="IRA165" s="1732"/>
      <c r="IRB165" s="1732"/>
      <c r="IRC165" s="1732"/>
      <c r="IRD165" s="1732"/>
      <c r="IRE165" s="1732"/>
      <c r="IRF165" s="1732"/>
      <c r="IRG165" s="1732"/>
      <c r="IRH165" s="1732"/>
      <c r="IRI165" s="1732"/>
      <c r="IRJ165" s="1732"/>
      <c r="IRK165" s="1732"/>
      <c r="IRL165" s="1732"/>
      <c r="IRM165" s="1732"/>
      <c r="IRN165" s="1732"/>
      <c r="IRO165" s="1732"/>
      <c r="IRP165" s="1732"/>
      <c r="IRQ165" s="1732"/>
      <c r="IRR165" s="1732"/>
      <c r="IRS165" s="1732"/>
      <c r="IRT165" s="1732"/>
      <c r="IRU165" s="1732"/>
      <c r="IRV165" s="1732"/>
      <c r="IRW165" s="1732"/>
      <c r="IRX165" s="1732"/>
      <c r="IRY165" s="1732"/>
      <c r="IRZ165" s="1732"/>
      <c r="ISA165" s="1732"/>
      <c r="ISB165" s="1732"/>
      <c r="ISC165" s="1732"/>
      <c r="ISD165" s="1732"/>
      <c r="ISE165" s="1732"/>
      <c r="ISF165" s="1732"/>
      <c r="ISG165" s="1732"/>
      <c r="ISH165" s="1732"/>
      <c r="ISI165" s="1732"/>
      <c r="ISJ165" s="1732"/>
      <c r="ISK165" s="1732"/>
      <c r="ISL165" s="1732"/>
      <c r="ISM165" s="1732"/>
      <c r="ISN165" s="1732"/>
      <c r="ISO165" s="1732"/>
      <c r="ISP165" s="1732"/>
      <c r="ISQ165" s="1732"/>
      <c r="ISR165" s="1732"/>
      <c r="ISS165" s="1732"/>
      <c r="IST165" s="1732"/>
      <c r="ISU165" s="1732"/>
      <c r="ISV165" s="1732"/>
      <c r="ISW165" s="1732"/>
      <c r="ISX165" s="1732"/>
      <c r="ISY165" s="1732"/>
      <c r="ISZ165" s="1732"/>
      <c r="ITA165" s="1732"/>
      <c r="ITB165" s="1732"/>
      <c r="ITC165" s="1732"/>
      <c r="ITD165" s="1732"/>
      <c r="ITE165" s="1732"/>
      <c r="ITF165" s="1732"/>
      <c r="ITG165" s="1732"/>
      <c r="ITH165" s="1732"/>
      <c r="ITI165" s="1732"/>
      <c r="ITJ165" s="1732"/>
      <c r="ITK165" s="1732"/>
      <c r="ITL165" s="1732"/>
      <c r="ITM165" s="1732"/>
      <c r="ITN165" s="1732"/>
      <c r="ITO165" s="1732"/>
      <c r="ITP165" s="1732"/>
      <c r="ITQ165" s="1732"/>
      <c r="ITR165" s="1732"/>
      <c r="ITS165" s="1732"/>
      <c r="ITT165" s="1732"/>
      <c r="ITU165" s="1732"/>
      <c r="ITV165" s="1732"/>
      <c r="ITW165" s="1732"/>
      <c r="ITX165" s="1732"/>
      <c r="ITY165" s="1732"/>
      <c r="ITZ165" s="1732"/>
      <c r="IUA165" s="1732"/>
      <c r="IUB165" s="1732"/>
      <c r="IUC165" s="1732"/>
      <c r="IUD165" s="1732"/>
      <c r="IUE165" s="1732"/>
      <c r="IUF165" s="1732"/>
      <c r="IUG165" s="1732"/>
      <c r="IUH165" s="1732"/>
      <c r="IUI165" s="1732"/>
      <c r="IUJ165" s="1732"/>
      <c r="IUK165" s="1732"/>
      <c r="IUL165" s="1732"/>
      <c r="IUM165" s="1732"/>
      <c r="IUN165" s="1732"/>
      <c r="IUO165" s="1732"/>
      <c r="IUP165" s="1732"/>
      <c r="IUQ165" s="1732"/>
      <c r="IUR165" s="1732"/>
      <c r="IUS165" s="1732"/>
      <c r="IUT165" s="1732"/>
      <c r="IUU165" s="1732"/>
      <c r="IUV165" s="1732"/>
      <c r="IUW165" s="1732"/>
      <c r="IUX165" s="1732"/>
      <c r="IUY165" s="1732"/>
      <c r="IUZ165" s="1732"/>
      <c r="IVA165" s="1732"/>
      <c r="IVB165" s="1732"/>
      <c r="IVC165" s="1732"/>
      <c r="IVD165" s="1732"/>
      <c r="IVE165" s="1732"/>
      <c r="IVF165" s="1732"/>
      <c r="IVG165" s="1732"/>
      <c r="IVH165" s="1732"/>
      <c r="IVI165" s="1732"/>
      <c r="IVJ165" s="1732"/>
      <c r="IVK165" s="1732"/>
      <c r="IVL165" s="1732"/>
      <c r="IVM165" s="1732"/>
      <c r="IVN165" s="1732"/>
      <c r="IVO165" s="1732"/>
      <c r="IVP165" s="1732"/>
      <c r="IVQ165" s="1732"/>
      <c r="IVR165" s="1732"/>
      <c r="IVS165" s="1732"/>
      <c r="IVT165" s="1732"/>
      <c r="IVU165" s="1732"/>
      <c r="IVV165" s="1732"/>
      <c r="IVW165" s="1732"/>
      <c r="IVX165" s="1732"/>
      <c r="IVY165" s="1732"/>
      <c r="IVZ165" s="1732"/>
      <c r="IWA165" s="1732"/>
      <c r="IWB165" s="1732"/>
      <c r="IWC165" s="1732"/>
      <c r="IWD165" s="1732"/>
      <c r="IWE165" s="1732"/>
      <c r="IWF165" s="1732"/>
      <c r="IWG165" s="1732"/>
      <c r="IWH165" s="1732"/>
      <c r="IWI165" s="1732"/>
      <c r="IWJ165" s="1732"/>
      <c r="IWK165" s="1732"/>
      <c r="IWL165" s="1732"/>
      <c r="IWM165" s="1732"/>
      <c r="IWN165" s="1732"/>
      <c r="IWO165" s="1732"/>
      <c r="IWP165" s="1732"/>
      <c r="IWQ165" s="1732"/>
      <c r="IWR165" s="1732"/>
      <c r="IWS165" s="1732"/>
      <c r="IWT165" s="1732"/>
      <c r="IWU165" s="1732"/>
      <c r="IWV165" s="1732"/>
      <c r="IWW165" s="1732"/>
      <c r="IWX165" s="1732"/>
      <c r="IWY165" s="1732"/>
      <c r="IWZ165" s="1732"/>
      <c r="IXA165" s="1732"/>
      <c r="IXB165" s="1732"/>
      <c r="IXC165" s="1732"/>
      <c r="IXD165" s="1732"/>
      <c r="IXE165" s="1732"/>
      <c r="IXF165" s="1732"/>
      <c r="IXG165" s="1732"/>
      <c r="IXH165" s="1732"/>
      <c r="IXI165" s="1732"/>
      <c r="IXJ165" s="1732"/>
      <c r="IXK165" s="1732"/>
      <c r="IXL165" s="1732"/>
      <c r="IXM165" s="1732"/>
      <c r="IXN165" s="1732"/>
      <c r="IXO165" s="1732"/>
      <c r="IXP165" s="1732"/>
      <c r="IXQ165" s="1732"/>
      <c r="IXR165" s="1732"/>
      <c r="IXS165" s="1732"/>
      <c r="IXT165" s="1732"/>
      <c r="IXU165" s="1732"/>
      <c r="IXV165" s="1732"/>
      <c r="IXW165" s="1732"/>
      <c r="IXX165" s="1732"/>
      <c r="IXY165" s="1732"/>
      <c r="IXZ165" s="1732"/>
      <c r="IYA165" s="1732"/>
      <c r="IYB165" s="1732"/>
      <c r="IYC165" s="1732"/>
      <c r="IYD165" s="1732"/>
      <c r="IYE165" s="1732"/>
      <c r="IYF165" s="1732"/>
      <c r="IYG165" s="1732"/>
      <c r="IYH165" s="1732"/>
      <c r="IYI165" s="1732"/>
      <c r="IYJ165" s="1732"/>
      <c r="IYK165" s="1732"/>
      <c r="IYL165" s="1732"/>
      <c r="IYM165" s="1732"/>
      <c r="IYN165" s="1732"/>
      <c r="IYO165" s="1732"/>
      <c r="IYP165" s="1732"/>
      <c r="IYQ165" s="1732"/>
      <c r="IYR165" s="1732"/>
      <c r="IYS165" s="1732"/>
      <c r="IYT165" s="1732"/>
      <c r="IYU165" s="1732"/>
      <c r="IYV165" s="1732"/>
      <c r="IYW165" s="1732"/>
      <c r="IYX165" s="1732"/>
      <c r="IYY165" s="1732"/>
      <c r="IYZ165" s="1732"/>
      <c r="IZA165" s="1732"/>
      <c r="IZB165" s="1732"/>
      <c r="IZC165" s="1732"/>
      <c r="IZD165" s="1732"/>
      <c r="IZE165" s="1732"/>
      <c r="IZF165" s="1732"/>
      <c r="IZG165" s="1732"/>
      <c r="IZH165" s="1732"/>
      <c r="IZI165" s="1732"/>
      <c r="IZJ165" s="1732"/>
      <c r="IZK165" s="1732"/>
      <c r="IZL165" s="1732"/>
      <c r="IZM165" s="1732"/>
      <c r="IZN165" s="1732"/>
      <c r="IZO165" s="1732"/>
      <c r="IZP165" s="1732"/>
      <c r="IZQ165" s="1732"/>
      <c r="IZR165" s="1732"/>
      <c r="IZS165" s="1732"/>
      <c r="IZT165" s="1732"/>
      <c r="IZU165" s="1732"/>
      <c r="IZV165" s="1732"/>
      <c r="IZW165" s="1732"/>
      <c r="IZX165" s="1732"/>
      <c r="IZY165" s="1732"/>
      <c r="IZZ165" s="1732"/>
      <c r="JAA165" s="1732"/>
      <c r="JAB165" s="1732"/>
      <c r="JAC165" s="1732"/>
      <c r="JAD165" s="1732"/>
      <c r="JAE165" s="1732"/>
      <c r="JAF165" s="1732"/>
      <c r="JAG165" s="1732"/>
      <c r="JAH165" s="1732"/>
      <c r="JAI165" s="1732"/>
      <c r="JAJ165" s="1732"/>
      <c r="JAK165" s="1732"/>
      <c r="JAL165" s="1732"/>
      <c r="JAM165" s="1732"/>
      <c r="JAN165" s="1732"/>
      <c r="JAO165" s="1732"/>
      <c r="JAP165" s="1732"/>
      <c r="JAQ165" s="1732"/>
      <c r="JAR165" s="1732"/>
      <c r="JAS165" s="1732"/>
      <c r="JAT165" s="1732"/>
      <c r="JAU165" s="1732"/>
      <c r="JAV165" s="1732"/>
      <c r="JAW165" s="1732"/>
      <c r="JAX165" s="1732"/>
      <c r="JAY165" s="1732"/>
      <c r="JAZ165" s="1732"/>
      <c r="JBA165" s="1732"/>
      <c r="JBB165" s="1732"/>
      <c r="JBC165" s="1732"/>
      <c r="JBD165" s="1732"/>
      <c r="JBE165" s="1732"/>
      <c r="JBF165" s="1732"/>
      <c r="JBG165" s="1732"/>
      <c r="JBH165" s="1732"/>
      <c r="JBI165" s="1732"/>
      <c r="JBJ165" s="1732"/>
      <c r="JBK165" s="1732"/>
      <c r="JBL165" s="1732"/>
      <c r="JBM165" s="1732"/>
      <c r="JBN165" s="1732"/>
      <c r="JBO165" s="1732"/>
      <c r="JBP165" s="1732"/>
      <c r="JBQ165" s="1732"/>
      <c r="JBR165" s="1732"/>
      <c r="JBS165" s="1732"/>
      <c r="JBT165" s="1732"/>
      <c r="JBU165" s="1732"/>
      <c r="JBV165" s="1732"/>
      <c r="JBW165" s="1732"/>
      <c r="JBX165" s="1732"/>
      <c r="JBY165" s="1732"/>
      <c r="JBZ165" s="1732"/>
      <c r="JCA165" s="1732"/>
      <c r="JCB165" s="1732"/>
      <c r="JCC165" s="1732"/>
      <c r="JCD165" s="1732"/>
      <c r="JCE165" s="1732"/>
      <c r="JCF165" s="1732"/>
      <c r="JCG165" s="1732"/>
      <c r="JCH165" s="1732"/>
      <c r="JCI165" s="1732"/>
      <c r="JCJ165" s="1732"/>
      <c r="JCK165" s="1732"/>
      <c r="JCL165" s="1732"/>
      <c r="JCM165" s="1732"/>
      <c r="JCN165" s="1732"/>
      <c r="JCO165" s="1732"/>
      <c r="JCP165" s="1732"/>
      <c r="JCQ165" s="1732"/>
      <c r="JCR165" s="1732"/>
      <c r="JCS165" s="1732"/>
      <c r="JCT165" s="1732"/>
      <c r="JCU165" s="1732"/>
      <c r="JCV165" s="1732"/>
      <c r="JCW165" s="1732"/>
      <c r="JCX165" s="1732"/>
      <c r="JCY165" s="1732"/>
      <c r="JCZ165" s="1732"/>
      <c r="JDA165" s="1732"/>
      <c r="JDB165" s="1732"/>
      <c r="JDC165" s="1732"/>
      <c r="JDD165" s="1732"/>
      <c r="JDE165" s="1732"/>
      <c r="JDF165" s="1732"/>
      <c r="JDG165" s="1732"/>
      <c r="JDH165" s="1732"/>
      <c r="JDI165" s="1732"/>
      <c r="JDJ165" s="1732"/>
      <c r="JDK165" s="1732"/>
      <c r="JDL165" s="1732"/>
      <c r="JDM165" s="1732"/>
      <c r="JDN165" s="1732"/>
      <c r="JDO165" s="1732"/>
      <c r="JDP165" s="1732"/>
      <c r="JDQ165" s="1732"/>
      <c r="JDR165" s="1732"/>
      <c r="JDS165" s="1732"/>
      <c r="JDT165" s="1732"/>
      <c r="JDU165" s="1732"/>
      <c r="JDV165" s="1732"/>
      <c r="JDW165" s="1732"/>
      <c r="JDX165" s="1732"/>
      <c r="JDY165" s="1732"/>
      <c r="JDZ165" s="1732"/>
      <c r="JEA165" s="1732"/>
      <c r="JEB165" s="1732"/>
      <c r="JEC165" s="1732"/>
      <c r="JED165" s="1732"/>
      <c r="JEE165" s="1732"/>
      <c r="JEF165" s="1732"/>
      <c r="JEG165" s="1732"/>
      <c r="JEH165" s="1732"/>
      <c r="JEI165" s="1732"/>
      <c r="JEJ165" s="1732"/>
      <c r="JEK165" s="1732"/>
      <c r="JEL165" s="1732"/>
      <c r="JEM165" s="1732"/>
      <c r="JEN165" s="1732"/>
      <c r="JEO165" s="1732"/>
      <c r="JEP165" s="1732"/>
      <c r="JEQ165" s="1732"/>
      <c r="JER165" s="1732"/>
      <c r="JES165" s="1732"/>
      <c r="JET165" s="1732"/>
      <c r="JEU165" s="1732"/>
      <c r="JEV165" s="1732"/>
      <c r="JEW165" s="1732"/>
      <c r="JEX165" s="1732"/>
      <c r="JEY165" s="1732"/>
      <c r="JEZ165" s="1732"/>
      <c r="JFA165" s="1732"/>
      <c r="JFB165" s="1732"/>
      <c r="JFC165" s="1732"/>
      <c r="JFD165" s="1732"/>
      <c r="JFE165" s="1732"/>
      <c r="JFF165" s="1732"/>
      <c r="JFG165" s="1732"/>
      <c r="JFH165" s="1732"/>
      <c r="JFI165" s="1732"/>
      <c r="JFJ165" s="1732"/>
      <c r="JFK165" s="1732"/>
      <c r="JFL165" s="1732"/>
      <c r="JFM165" s="1732"/>
      <c r="JFN165" s="1732"/>
      <c r="JFO165" s="1732"/>
      <c r="JFP165" s="1732"/>
      <c r="JFQ165" s="1732"/>
      <c r="JFR165" s="1732"/>
      <c r="JFS165" s="1732"/>
      <c r="JFT165" s="1732"/>
      <c r="JFU165" s="1732"/>
      <c r="JFV165" s="1732"/>
      <c r="JFW165" s="1732"/>
      <c r="JFX165" s="1732"/>
      <c r="JFY165" s="1732"/>
      <c r="JFZ165" s="1732"/>
      <c r="JGA165" s="1732"/>
      <c r="JGB165" s="1732"/>
      <c r="JGC165" s="1732"/>
      <c r="JGD165" s="1732"/>
      <c r="JGE165" s="1732"/>
      <c r="JGF165" s="1732"/>
      <c r="JGG165" s="1732"/>
      <c r="JGH165" s="1732"/>
      <c r="JGI165" s="1732"/>
      <c r="JGJ165" s="1732"/>
      <c r="JGK165" s="1732"/>
      <c r="JGL165" s="1732"/>
      <c r="JGM165" s="1732"/>
      <c r="JGN165" s="1732"/>
      <c r="JGO165" s="1732"/>
      <c r="JGP165" s="1732"/>
      <c r="JGQ165" s="1732"/>
      <c r="JGR165" s="1732"/>
      <c r="JGS165" s="1732"/>
      <c r="JGT165" s="1732"/>
      <c r="JGU165" s="1732"/>
      <c r="JGV165" s="1732"/>
      <c r="JGW165" s="1732"/>
      <c r="JGX165" s="1732"/>
      <c r="JGY165" s="1732"/>
      <c r="JGZ165" s="1732"/>
      <c r="JHA165" s="1732"/>
      <c r="JHB165" s="1732"/>
      <c r="JHC165" s="1732"/>
      <c r="JHD165" s="1732"/>
      <c r="JHE165" s="1732"/>
      <c r="JHF165" s="1732"/>
      <c r="JHG165" s="1732"/>
      <c r="JHH165" s="1732"/>
      <c r="JHI165" s="1732"/>
      <c r="JHJ165" s="1732"/>
      <c r="JHK165" s="1732"/>
      <c r="JHL165" s="1732"/>
      <c r="JHM165" s="1732"/>
      <c r="JHN165" s="1732"/>
      <c r="JHO165" s="1732"/>
      <c r="JHP165" s="1732"/>
      <c r="JHQ165" s="1732"/>
      <c r="JHR165" s="1732"/>
      <c r="JHS165" s="1732"/>
      <c r="JHT165" s="1732"/>
      <c r="JHU165" s="1732"/>
      <c r="JHV165" s="1732"/>
      <c r="JHW165" s="1732"/>
      <c r="JHX165" s="1732"/>
      <c r="JHY165" s="1732"/>
      <c r="JHZ165" s="1732"/>
      <c r="JIA165" s="1732"/>
      <c r="JIB165" s="1732"/>
      <c r="JIC165" s="1732"/>
      <c r="JID165" s="1732"/>
      <c r="JIE165" s="1732"/>
      <c r="JIF165" s="1732"/>
      <c r="JIG165" s="1732"/>
      <c r="JIH165" s="1732"/>
      <c r="JII165" s="1732"/>
      <c r="JIJ165" s="1732"/>
      <c r="JIK165" s="1732"/>
      <c r="JIL165" s="1732"/>
      <c r="JIM165" s="1732"/>
      <c r="JIN165" s="1732"/>
      <c r="JIO165" s="1732"/>
      <c r="JIP165" s="1732"/>
      <c r="JIQ165" s="1732"/>
      <c r="JIR165" s="1732"/>
      <c r="JIS165" s="1732"/>
      <c r="JIT165" s="1732"/>
      <c r="JIU165" s="1732"/>
      <c r="JIV165" s="1732"/>
      <c r="JIW165" s="1732"/>
      <c r="JIX165" s="1732"/>
      <c r="JIY165" s="1732"/>
      <c r="JIZ165" s="1732"/>
      <c r="JJA165" s="1732"/>
      <c r="JJB165" s="1732"/>
      <c r="JJC165" s="1732"/>
      <c r="JJD165" s="1732"/>
      <c r="JJE165" s="1732"/>
      <c r="JJF165" s="1732"/>
      <c r="JJG165" s="1732"/>
      <c r="JJH165" s="1732"/>
      <c r="JJI165" s="1732"/>
      <c r="JJJ165" s="1732"/>
      <c r="JJK165" s="1732"/>
      <c r="JJL165" s="1732"/>
      <c r="JJM165" s="1732"/>
      <c r="JJN165" s="1732"/>
      <c r="JJO165" s="1732"/>
      <c r="JJP165" s="1732"/>
      <c r="JJQ165" s="1732"/>
      <c r="JJR165" s="1732"/>
      <c r="JJS165" s="1732"/>
      <c r="JJT165" s="1732"/>
      <c r="JJU165" s="1732"/>
      <c r="JJV165" s="1732"/>
      <c r="JJW165" s="1732"/>
      <c r="JJX165" s="1732"/>
      <c r="JJY165" s="1732"/>
      <c r="JJZ165" s="1732"/>
      <c r="JKA165" s="1732"/>
      <c r="JKB165" s="1732"/>
      <c r="JKC165" s="1732"/>
      <c r="JKD165" s="1732"/>
      <c r="JKE165" s="1732"/>
      <c r="JKF165" s="1732"/>
      <c r="JKG165" s="1732"/>
      <c r="JKH165" s="1732"/>
      <c r="JKI165" s="1732"/>
      <c r="JKJ165" s="1732"/>
      <c r="JKK165" s="1732"/>
      <c r="JKL165" s="1732"/>
      <c r="JKM165" s="1732"/>
      <c r="JKN165" s="1732"/>
      <c r="JKO165" s="1732"/>
      <c r="JKP165" s="1732"/>
      <c r="JKQ165" s="1732"/>
      <c r="JKR165" s="1732"/>
      <c r="JKS165" s="1732"/>
      <c r="JKT165" s="1732"/>
      <c r="JKU165" s="1732"/>
      <c r="JKV165" s="1732"/>
      <c r="JKW165" s="1732"/>
      <c r="JKX165" s="1732"/>
      <c r="JKY165" s="1732"/>
      <c r="JKZ165" s="1732"/>
      <c r="JLA165" s="1732"/>
      <c r="JLB165" s="1732"/>
      <c r="JLC165" s="1732"/>
      <c r="JLD165" s="1732"/>
      <c r="JLE165" s="1732"/>
      <c r="JLF165" s="1732"/>
      <c r="JLG165" s="1732"/>
      <c r="JLH165" s="1732"/>
      <c r="JLI165" s="1732"/>
      <c r="JLJ165" s="1732"/>
      <c r="JLK165" s="1732"/>
      <c r="JLL165" s="1732"/>
      <c r="JLM165" s="1732"/>
      <c r="JLN165" s="1732"/>
      <c r="JLO165" s="1732"/>
      <c r="JLP165" s="1732"/>
      <c r="JLQ165" s="1732"/>
      <c r="JLR165" s="1732"/>
      <c r="JLS165" s="1732"/>
      <c r="JLT165" s="1732"/>
      <c r="JLU165" s="1732"/>
      <c r="JLV165" s="1732"/>
      <c r="JLW165" s="1732"/>
      <c r="JLX165" s="1732"/>
      <c r="JLY165" s="1732"/>
      <c r="JLZ165" s="1732"/>
      <c r="JMA165" s="1732"/>
      <c r="JMB165" s="1732"/>
      <c r="JMC165" s="1732"/>
      <c r="JMD165" s="1732"/>
      <c r="JME165" s="1732"/>
      <c r="JMF165" s="1732"/>
      <c r="JMG165" s="1732"/>
      <c r="JMH165" s="1732"/>
      <c r="JMI165" s="1732"/>
      <c r="JMJ165" s="1732"/>
      <c r="JMK165" s="1732"/>
      <c r="JML165" s="1732"/>
      <c r="JMM165" s="1732"/>
      <c r="JMN165" s="1732"/>
      <c r="JMO165" s="1732"/>
      <c r="JMP165" s="1732"/>
      <c r="JMQ165" s="1732"/>
      <c r="JMR165" s="1732"/>
      <c r="JMS165" s="1732"/>
      <c r="JMT165" s="1732"/>
      <c r="JMU165" s="1732"/>
      <c r="JMV165" s="1732"/>
      <c r="JMW165" s="1732"/>
      <c r="JMX165" s="1732"/>
      <c r="JMY165" s="1732"/>
      <c r="JMZ165" s="1732"/>
      <c r="JNA165" s="1732"/>
      <c r="JNB165" s="1732"/>
      <c r="JNC165" s="1732"/>
      <c r="JND165" s="1732"/>
      <c r="JNE165" s="1732"/>
      <c r="JNF165" s="1732"/>
      <c r="JNG165" s="1732"/>
      <c r="JNH165" s="1732"/>
      <c r="JNI165" s="1732"/>
      <c r="JNJ165" s="1732"/>
      <c r="JNK165" s="1732"/>
      <c r="JNL165" s="1732"/>
      <c r="JNM165" s="1732"/>
      <c r="JNN165" s="1732"/>
      <c r="JNO165" s="1732"/>
      <c r="JNP165" s="1732"/>
      <c r="JNQ165" s="1732"/>
      <c r="JNR165" s="1732"/>
      <c r="JNS165" s="1732"/>
      <c r="JNT165" s="1732"/>
      <c r="JNU165" s="1732"/>
      <c r="JNV165" s="1732"/>
      <c r="JNW165" s="1732"/>
      <c r="JNX165" s="1732"/>
      <c r="JNY165" s="1732"/>
      <c r="JNZ165" s="1732"/>
      <c r="JOA165" s="1732"/>
      <c r="JOB165" s="1732"/>
      <c r="JOC165" s="1732"/>
      <c r="JOD165" s="1732"/>
      <c r="JOE165" s="1732"/>
      <c r="JOF165" s="1732"/>
      <c r="JOG165" s="1732"/>
      <c r="JOH165" s="1732"/>
      <c r="JOI165" s="1732"/>
      <c r="JOJ165" s="1732"/>
      <c r="JOK165" s="1732"/>
      <c r="JOL165" s="1732"/>
      <c r="JOM165" s="1732"/>
      <c r="JON165" s="1732"/>
      <c r="JOO165" s="1732"/>
      <c r="JOP165" s="1732"/>
      <c r="JOQ165" s="1732"/>
      <c r="JOR165" s="1732"/>
      <c r="JOS165" s="1732"/>
      <c r="JOT165" s="1732"/>
      <c r="JOU165" s="1732"/>
      <c r="JOV165" s="1732"/>
      <c r="JOW165" s="1732"/>
      <c r="JOX165" s="1732"/>
      <c r="JOY165" s="1732"/>
      <c r="JOZ165" s="1732"/>
      <c r="JPA165" s="1732"/>
      <c r="JPB165" s="1732"/>
      <c r="JPC165" s="1732"/>
      <c r="JPD165" s="1732"/>
      <c r="JPE165" s="1732"/>
      <c r="JPF165" s="1732"/>
      <c r="JPG165" s="1732"/>
      <c r="JPH165" s="1732"/>
      <c r="JPI165" s="1732"/>
      <c r="JPJ165" s="1732"/>
      <c r="JPK165" s="1732"/>
      <c r="JPL165" s="1732"/>
      <c r="JPM165" s="1732"/>
      <c r="JPN165" s="1732"/>
      <c r="JPO165" s="1732"/>
      <c r="JPP165" s="1732"/>
      <c r="JPQ165" s="1732"/>
      <c r="JPR165" s="1732"/>
      <c r="JPS165" s="1732"/>
      <c r="JPT165" s="1732"/>
      <c r="JPU165" s="1732"/>
      <c r="JPV165" s="1732"/>
      <c r="JPW165" s="1732"/>
      <c r="JPX165" s="1732"/>
      <c r="JPY165" s="1732"/>
      <c r="JPZ165" s="1732"/>
      <c r="JQA165" s="1732"/>
      <c r="JQB165" s="1732"/>
      <c r="JQC165" s="1732"/>
      <c r="JQD165" s="1732"/>
      <c r="JQE165" s="1732"/>
      <c r="JQF165" s="1732"/>
      <c r="JQG165" s="1732"/>
      <c r="JQH165" s="1732"/>
      <c r="JQI165" s="1732"/>
      <c r="JQJ165" s="1732"/>
      <c r="JQK165" s="1732"/>
      <c r="JQL165" s="1732"/>
      <c r="JQM165" s="1732"/>
      <c r="JQN165" s="1732"/>
      <c r="JQO165" s="1732"/>
      <c r="JQP165" s="1732"/>
      <c r="JQQ165" s="1732"/>
      <c r="JQR165" s="1732"/>
      <c r="JQS165" s="1732"/>
      <c r="JQT165" s="1732"/>
      <c r="JQU165" s="1732"/>
      <c r="JQV165" s="1732"/>
      <c r="JQW165" s="1732"/>
      <c r="JQX165" s="1732"/>
      <c r="JQY165" s="1732"/>
      <c r="JQZ165" s="1732"/>
      <c r="JRA165" s="1732"/>
      <c r="JRB165" s="1732"/>
      <c r="JRC165" s="1732"/>
      <c r="JRD165" s="1732"/>
      <c r="JRE165" s="1732"/>
      <c r="JRF165" s="1732"/>
      <c r="JRG165" s="1732"/>
      <c r="JRH165" s="1732"/>
      <c r="JRI165" s="1732"/>
      <c r="JRJ165" s="1732"/>
      <c r="JRK165" s="1732"/>
      <c r="JRL165" s="1732"/>
      <c r="JRM165" s="1732"/>
      <c r="JRN165" s="1732"/>
      <c r="JRO165" s="1732"/>
      <c r="JRP165" s="1732"/>
      <c r="JRQ165" s="1732"/>
      <c r="JRR165" s="1732"/>
      <c r="JRS165" s="1732"/>
      <c r="JRT165" s="1732"/>
      <c r="JRU165" s="1732"/>
      <c r="JRV165" s="1732"/>
      <c r="JRW165" s="1732"/>
      <c r="JRX165" s="1732"/>
      <c r="JRY165" s="1732"/>
      <c r="JRZ165" s="1732"/>
      <c r="JSA165" s="1732"/>
      <c r="JSB165" s="1732"/>
      <c r="JSC165" s="1732"/>
      <c r="JSD165" s="1732"/>
      <c r="JSE165" s="1732"/>
      <c r="JSF165" s="1732"/>
      <c r="JSG165" s="1732"/>
      <c r="JSH165" s="1732"/>
      <c r="JSI165" s="1732"/>
      <c r="JSJ165" s="1732"/>
      <c r="JSK165" s="1732"/>
      <c r="JSL165" s="1732"/>
      <c r="JSM165" s="1732"/>
      <c r="JSN165" s="1732"/>
      <c r="JSO165" s="1732"/>
      <c r="JSP165" s="1732"/>
      <c r="JSQ165" s="1732"/>
      <c r="JSR165" s="1732"/>
      <c r="JSS165" s="1732"/>
      <c r="JST165" s="1732"/>
      <c r="JSU165" s="1732"/>
      <c r="JSV165" s="1732"/>
      <c r="JSW165" s="1732"/>
      <c r="JSX165" s="1732"/>
      <c r="JSY165" s="1732"/>
      <c r="JSZ165" s="1732"/>
      <c r="JTA165" s="1732"/>
      <c r="JTB165" s="1732"/>
      <c r="JTC165" s="1732"/>
      <c r="JTD165" s="1732"/>
      <c r="JTE165" s="1732"/>
      <c r="JTF165" s="1732"/>
      <c r="JTG165" s="1732"/>
      <c r="JTH165" s="1732"/>
      <c r="JTI165" s="1732"/>
      <c r="JTJ165" s="1732"/>
      <c r="JTK165" s="1732"/>
      <c r="JTL165" s="1732"/>
      <c r="JTM165" s="1732"/>
      <c r="JTN165" s="1732"/>
      <c r="JTO165" s="1732"/>
      <c r="JTP165" s="1732"/>
      <c r="JTQ165" s="1732"/>
      <c r="JTR165" s="1732"/>
      <c r="JTS165" s="1732"/>
      <c r="JTT165" s="1732"/>
      <c r="JTU165" s="1732"/>
      <c r="JTV165" s="1732"/>
      <c r="JTW165" s="1732"/>
      <c r="JTX165" s="1732"/>
      <c r="JTY165" s="1732"/>
      <c r="JTZ165" s="1732"/>
      <c r="JUA165" s="1732"/>
      <c r="JUB165" s="1732"/>
      <c r="JUC165" s="1732"/>
      <c r="JUD165" s="1732"/>
      <c r="JUE165" s="1732"/>
      <c r="JUF165" s="1732"/>
      <c r="JUG165" s="1732"/>
      <c r="JUH165" s="1732"/>
      <c r="JUI165" s="1732"/>
      <c r="JUJ165" s="1732"/>
      <c r="JUK165" s="1732"/>
      <c r="JUL165" s="1732"/>
      <c r="JUM165" s="1732"/>
      <c r="JUN165" s="1732"/>
      <c r="JUO165" s="1732"/>
      <c r="JUP165" s="1732"/>
      <c r="JUQ165" s="1732"/>
      <c r="JUR165" s="1732"/>
      <c r="JUS165" s="1732"/>
      <c r="JUT165" s="1732"/>
      <c r="JUU165" s="1732"/>
      <c r="JUV165" s="1732"/>
      <c r="JUW165" s="1732"/>
      <c r="JUX165" s="1732"/>
      <c r="JUY165" s="1732"/>
      <c r="JUZ165" s="1732"/>
      <c r="JVA165" s="1732"/>
      <c r="JVB165" s="1732"/>
      <c r="JVC165" s="1732"/>
      <c r="JVD165" s="1732"/>
      <c r="JVE165" s="1732"/>
      <c r="JVF165" s="1732"/>
      <c r="JVG165" s="1732"/>
      <c r="JVH165" s="1732"/>
      <c r="JVI165" s="1732"/>
      <c r="JVJ165" s="1732"/>
      <c r="JVK165" s="1732"/>
      <c r="JVL165" s="1732"/>
      <c r="JVM165" s="1732"/>
      <c r="JVN165" s="1732"/>
      <c r="JVO165" s="1732"/>
      <c r="JVP165" s="1732"/>
      <c r="JVQ165" s="1732"/>
      <c r="JVR165" s="1732"/>
      <c r="JVS165" s="1732"/>
      <c r="JVT165" s="1732"/>
      <c r="JVU165" s="1732"/>
      <c r="JVV165" s="1732"/>
      <c r="JVW165" s="1732"/>
      <c r="JVX165" s="1732"/>
      <c r="JVY165" s="1732"/>
      <c r="JVZ165" s="1732"/>
      <c r="JWA165" s="1732"/>
      <c r="JWB165" s="1732"/>
      <c r="JWC165" s="1732"/>
      <c r="JWD165" s="1732"/>
      <c r="JWE165" s="1732"/>
      <c r="JWF165" s="1732"/>
      <c r="JWG165" s="1732"/>
      <c r="JWH165" s="1732"/>
      <c r="JWI165" s="1732"/>
      <c r="JWJ165" s="1732"/>
      <c r="JWK165" s="1732"/>
      <c r="JWL165" s="1732"/>
      <c r="JWM165" s="1732"/>
      <c r="JWN165" s="1732"/>
      <c r="JWO165" s="1732"/>
      <c r="JWP165" s="1732"/>
      <c r="JWQ165" s="1732"/>
      <c r="JWR165" s="1732"/>
      <c r="JWS165" s="1732"/>
      <c r="JWT165" s="1732"/>
      <c r="JWU165" s="1732"/>
      <c r="JWV165" s="1732"/>
      <c r="JWW165" s="1732"/>
      <c r="JWX165" s="1732"/>
      <c r="JWY165" s="1732"/>
      <c r="JWZ165" s="1732"/>
      <c r="JXA165" s="1732"/>
      <c r="JXB165" s="1732"/>
      <c r="JXC165" s="1732"/>
      <c r="JXD165" s="1732"/>
      <c r="JXE165" s="1732"/>
      <c r="JXF165" s="1732"/>
      <c r="JXG165" s="1732"/>
      <c r="JXH165" s="1732"/>
      <c r="JXI165" s="1732"/>
      <c r="JXJ165" s="1732"/>
      <c r="JXK165" s="1732"/>
      <c r="JXL165" s="1732"/>
      <c r="JXM165" s="1732"/>
      <c r="JXN165" s="1732"/>
      <c r="JXO165" s="1732"/>
      <c r="JXP165" s="1732"/>
      <c r="JXQ165" s="1732"/>
      <c r="JXR165" s="1732"/>
      <c r="JXS165" s="1732"/>
      <c r="JXT165" s="1732"/>
      <c r="JXU165" s="1732"/>
      <c r="JXV165" s="1732"/>
      <c r="JXW165" s="1732"/>
      <c r="JXX165" s="1732"/>
      <c r="JXY165" s="1732"/>
      <c r="JXZ165" s="1732"/>
      <c r="JYA165" s="1732"/>
      <c r="JYB165" s="1732"/>
      <c r="JYC165" s="1732"/>
      <c r="JYD165" s="1732"/>
      <c r="JYE165" s="1732"/>
      <c r="JYF165" s="1732"/>
      <c r="JYG165" s="1732"/>
      <c r="JYH165" s="1732"/>
      <c r="JYI165" s="1732"/>
      <c r="JYJ165" s="1732"/>
      <c r="JYK165" s="1732"/>
      <c r="JYL165" s="1732"/>
      <c r="JYM165" s="1732"/>
      <c r="JYN165" s="1732"/>
      <c r="JYO165" s="1732"/>
      <c r="JYP165" s="1732"/>
      <c r="JYQ165" s="1732"/>
      <c r="JYR165" s="1732"/>
      <c r="JYS165" s="1732"/>
      <c r="JYT165" s="1732"/>
      <c r="JYU165" s="1732"/>
      <c r="JYV165" s="1732"/>
      <c r="JYW165" s="1732"/>
      <c r="JYX165" s="1732"/>
      <c r="JYY165" s="1732"/>
      <c r="JYZ165" s="1732"/>
      <c r="JZA165" s="1732"/>
      <c r="JZB165" s="1732"/>
      <c r="JZC165" s="1732"/>
      <c r="JZD165" s="1732"/>
      <c r="JZE165" s="1732"/>
      <c r="JZF165" s="1732"/>
      <c r="JZG165" s="1732"/>
      <c r="JZH165" s="1732"/>
      <c r="JZI165" s="1732"/>
      <c r="JZJ165" s="1732"/>
      <c r="JZK165" s="1732"/>
      <c r="JZL165" s="1732"/>
      <c r="JZM165" s="1732"/>
      <c r="JZN165" s="1732"/>
      <c r="JZO165" s="1732"/>
      <c r="JZP165" s="1732"/>
      <c r="JZQ165" s="1732"/>
      <c r="JZR165" s="1732"/>
      <c r="JZS165" s="1732"/>
      <c r="JZT165" s="1732"/>
      <c r="JZU165" s="1732"/>
      <c r="JZV165" s="1732"/>
      <c r="JZW165" s="1732"/>
      <c r="JZX165" s="1732"/>
      <c r="JZY165" s="1732"/>
      <c r="JZZ165" s="1732"/>
      <c r="KAA165" s="1732"/>
      <c r="KAB165" s="1732"/>
      <c r="KAC165" s="1732"/>
      <c r="KAD165" s="1732"/>
      <c r="KAE165" s="1732"/>
      <c r="KAF165" s="1732"/>
      <c r="KAG165" s="1732"/>
      <c r="KAH165" s="1732"/>
      <c r="KAI165" s="1732"/>
      <c r="KAJ165" s="1732"/>
      <c r="KAK165" s="1732"/>
      <c r="KAL165" s="1732"/>
      <c r="KAM165" s="1732"/>
      <c r="KAN165" s="1732"/>
      <c r="KAO165" s="1732"/>
      <c r="KAP165" s="1732"/>
      <c r="KAQ165" s="1732"/>
      <c r="KAR165" s="1732"/>
      <c r="KAS165" s="1732"/>
      <c r="KAT165" s="1732"/>
      <c r="KAU165" s="1732"/>
      <c r="KAV165" s="1732"/>
      <c r="KAW165" s="1732"/>
      <c r="KAX165" s="1732"/>
      <c r="KAY165" s="1732"/>
      <c r="KAZ165" s="1732"/>
      <c r="KBA165" s="1732"/>
      <c r="KBB165" s="1732"/>
      <c r="KBC165" s="1732"/>
      <c r="KBD165" s="1732"/>
      <c r="KBE165" s="1732"/>
      <c r="KBF165" s="1732"/>
      <c r="KBG165" s="1732"/>
      <c r="KBH165" s="1732"/>
      <c r="KBI165" s="1732"/>
      <c r="KBJ165" s="1732"/>
      <c r="KBK165" s="1732"/>
      <c r="KBL165" s="1732"/>
      <c r="KBM165" s="1732"/>
      <c r="KBN165" s="1732"/>
      <c r="KBO165" s="1732"/>
      <c r="KBP165" s="1732"/>
      <c r="KBQ165" s="1732"/>
      <c r="KBR165" s="1732"/>
      <c r="KBS165" s="1732"/>
      <c r="KBT165" s="1732"/>
      <c r="KBU165" s="1732"/>
      <c r="KBV165" s="1732"/>
      <c r="KBW165" s="1732"/>
      <c r="KBX165" s="1732"/>
      <c r="KBY165" s="1732"/>
      <c r="KBZ165" s="1732"/>
      <c r="KCA165" s="1732"/>
      <c r="KCB165" s="1732"/>
      <c r="KCC165" s="1732"/>
      <c r="KCD165" s="1732"/>
      <c r="KCE165" s="1732"/>
      <c r="KCF165" s="1732"/>
      <c r="KCG165" s="1732"/>
      <c r="KCH165" s="1732"/>
      <c r="KCI165" s="1732"/>
      <c r="KCJ165" s="1732"/>
      <c r="KCK165" s="1732"/>
      <c r="KCL165" s="1732"/>
      <c r="KCM165" s="1732"/>
      <c r="KCN165" s="1732"/>
      <c r="KCO165" s="1732"/>
      <c r="KCP165" s="1732"/>
      <c r="KCQ165" s="1732"/>
      <c r="KCR165" s="1732"/>
      <c r="KCS165" s="1732"/>
      <c r="KCT165" s="1732"/>
      <c r="KCU165" s="1732"/>
      <c r="KCV165" s="1732"/>
      <c r="KCW165" s="1732"/>
      <c r="KCX165" s="1732"/>
      <c r="KCY165" s="1732"/>
      <c r="KCZ165" s="1732"/>
      <c r="KDA165" s="1732"/>
      <c r="KDB165" s="1732"/>
      <c r="KDC165" s="1732"/>
      <c r="KDD165" s="1732"/>
      <c r="KDE165" s="1732"/>
      <c r="KDF165" s="1732"/>
      <c r="KDG165" s="1732"/>
      <c r="KDH165" s="1732"/>
      <c r="KDI165" s="1732"/>
      <c r="KDJ165" s="1732"/>
      <c r="KDK165" s="1732"/>
      <c r="KDL165" s="1732"/>
      <c r="KDM165" s="1732"/>
      <c r="KDN165" s="1732"/>
      <c r="KDO165" s="1732"/>
      <c r="KDP165" s="1732"/>
      <c r="KDQ165" s="1732"/>
      <c r="KDR165" s="1732"/>
      <c r="KDS165" s="1732"/>
      <c r="KDT165" s="1732"/>
      <c r="KDU165" s="1732"/>
      <c r="KDV165" s="1732"/>
      <c r="KDW165" s="1732"/>
      <c r="KDX165" s="1732"/>
      <c r="KDY165" s="1732"/>
      <c r="KDZ165" s="1732"/>
      <c r="KEA165" s="1732"/>
      <c r="KEB165" s="1732"/>
      <c r="KEC165" s="1732"/>
      <c r="KED165" s="1732"/>
      <c r="KEE165" s="1732"/>
      <c r="KEF165" s="1732"/>
      <c r="KEG165" s="1732"/>
      <c r="KEH165" s="1732"/>
      <c r="KEI165" s="1732"/>
      <c r="KEJ165" s="1732"/>
      <c r="KEK165" s="1732"/>
      <c r="KEL165" s="1732"/>
      <c r="KEM165" s="1732"/>
      <c r="KEN165" s="1732"/>
      <c r="KEO165" s="1732"/>
      <c r="KEP165" s="1732"/>
      <c r="KEQ165" s="1732"/>
      <c r="KER165" s="1732"/>
      <c r="KES165" s="1732"/>
      <c r="KET165" s="1732"/>
      <c r="KEU165" s="1732"/>
      <c r="KEV165" s="1732"/>
      <c r="KEW165" s="1732"/>
      <c r="KEX165" s="1732"/>
      <c r="KEY165" s="1732"/>
      <c r="KEZ165" s="1732"/>
      <c r="KFA165" s="1732"/>
      <c r="KFB165" s="1732"/>
      <c r="KFC165" s="1732"/>
      <c r="KFD165" s="1732"/>
      <c r="KFE165" s="1732"/>
      <c r="KFF165" s="1732"/>
      <c r="KFG165" s="1732"/>
      <c r="KFH165" s="1732"/>
      <c r="KFI165" s="1732"/>
      <c r="KFJ165" s="1732"/>
      <c r="KFK165" s="1732"/>
      <c r="KFL165" s="1732"/>
      <c r="KFM165" s="1732"/>
      <c r="KFN165" s="1732"/>
      <c r="KFO165" s="1732"/>
      <c r="KFP165" s="1732"/>
      <c r="KFQ165" s="1732"/>
      <c r="KFR165" s="1732"/>
      <c r="KFS165" s="1732"/>
      <c r="KFT165" s="1732"/>
      <c r="KFU165" s="1732"/>
      <c r="KFV165" s="1732"/>
      <c r="KFW165" s="1732"/>
      <c r="KFX165" s="1732"/>
      <c r="KFY165" s="1732"/>
      <c r="KFZ165" s="1732"/>
      <c r="KGA165" s="1732"/>
      <c r="KGB165" s="1732"/>
      <c r="KGC165" s="1732"/>
      <c r="KGD165" s="1732"/>
      <c r="KGE165" s="1732"/>
      <c r="KGF165" s="1732"/>
      <c r="KGG165" s="1732"/>
      <c r="KGH165" s="1732"/>
      <c r="KGI165" s="1732"/>
      <c r="KGJ165" s="1732"/>
      <c r="KGK165" s="1732"/>
      <c r="KGL165" s="1732"/>
      <c r="KGM165" s="1732"/>
      <c r="KGN165" s="1732"/>
      <c r="KGO165" s="1732"/>
      <c r="KGP165" s="1732"/>
      <c r="KGQ165" s="1732"/>
      <c r="KGR165" s="1732"/>
      <c r="KGS165" s="1732"/>
      <c r="KGT165" s="1732"/>
      <c r="KGU165" s="1732"/>
      <c r="KGV165" s="1732"/>
      <c r="KGW165" s="1732"/>
      <c r="KGX165" s="1732"/>
      <c r="KGY165" s="1732"/>
      <c r="KGZ165" s="1732"/>
      <c r="KHA165" s="1732"/>
      <c r="KHB165" s="1732"/>
      <c r="KHC165" s="1732"/>
      <c r="KHD165" s="1732"/>
      <c r="KHE165" s="1732"/>
      <c r="KHF165" s="1732"/>
      <c r="KHG165" s="1732"/>
      <c r="KHH165" s="1732"/>
      <c r="KHI165" s="1732"/>
      <c r="KHJ165" s="1732"/>
      <c r="KHK165" s="1732"/>
      <c r="KHL165" s="1732"/>
      <c r="KHM165" s="1732"/>
      <c r="KHN165" s="1732"/>
      <c r="KHO165" s="1732"/>
      <c r="KHP165" s="1732"/>
      <c r="KHQ165" s="1732"/>
      <c r="KHR165" s="1732"/>
      <c r="KHS165" s="1732"/>
      <c r="KHT165" s="1732"/>
      <c r="KHU165" s="1732"/>
      <c r="KHV165" s="1732"/>
      <c r="KHW165" s="1732"/>
      <c r="KHX165" s="1732"/>
      <c r="KHY165" s="1732"/>
      <c r="KHZ165" s="1732"/>
      <c r="KIA165" s="1732"/>
      <c r="KIB165" s="1732"/>
      <c r="KIC165" s="1732"/>
      <c r="KID165" s="1732"/>
      <c r="KIE165" s="1732"/>
      <c r="KIF165" s="1732"/>
      <c r="KIG165" s="1732"/>
      <c r="KIH165" s="1732"/>
      <c r="KII165" s="1732"/>
      <c r="KIJ165" s="1732"/>
      <c r="KIK165" s="1732"/>
      <c r="KIL165" s="1732"/>
      <c r="KIM165" s="1732"/>
      <c r="KIN165" s="1732"/>
      <c r="KIO165" s="1732"/>
      <c r="KIP165" s="1732"/>
      <c r="KIQ165" s="1732"/>
      <c r="KIR165" s="1732"/>
      <c r="KIS165" s="1732"/>
      <c r="KIT165" s="1732"/>
      <c r="KIU165" s="1732"/>
      <c r="KIV165" s="1732"/>
      <c r="KIW165" s="1732"/>
      <c r="KIX165" s="1732"/>
      <c r="KIY165" s="1732"/>
      <c r="KIZ165" s="1732"/>
      <c r="KJA165" s="1732"/>
      <c r="KJB165" s="1732"/>
      <c r="KJC165" s="1732"/>
      <c r="KJD165" s="1732"/>
      <c r="KJE165" s="1732"/>
      <c r="KJF165" s="1732"/>
      <c r="KJG165" s="1732"/>
      <c r="KJH165" s="1732"/>
      <c r="KJI165" s="1732"/>
      <c r="KJJ165" s="1732"/>
      <c r="KJK165" s="1732"/>
      <c r="KJL165" s="1732"/>
      <c r="KJM165" s="1732"/>
      <c r="KJN165" s="1732"/>
      <c r="KJO165" s="1732"/>
      <c r="KJP165" s="1732"/>
      <c r="KJQ165" s="1732"/>
      <c r="KJR165" s="1732"/>
      <c r="KJS165" s="1732"/>
      <c r="KJT165" s="1732"/>
      <c r="KJU165" s="1732"/>
      <c r="KJV165" s="1732"/>
      <c r="KJW165" s="1732"/>
      <c r="KJX165" s="1732"/>
      <c r="KJY165" s="1732"/>
      <c r="KJZ165" s="1732"/>
      <c r="KKA165" s="1732"/>
      <c r="KKB165" s="1732"/>
      <c r="KKC165" s="1732"/>
      <c r="KKD165" s="1732"/>
      <c r="KKE165" s="1732"/>
      <c r="KKF165" s="1732"/>
      <c r="KKG165" s="1732"/>
      <c r="KKH165" s="1732"/>
      <c r="KKI165" s="1732"/>
      <c r="KKJ165" s="1732"/>
      <c r="KKK165" s="1732"/>
      <c r="KKL165" s="1732"/>
      <c r="KKM165" s="1732"/>
      <c r="KKN165" s="1732"/>
      <c r="KKO165" s="1732"/>
      <c r="KKP165" s="1732"/>
      <c r="KKQ165" s="1732"/>
      <c r="KKR165" s="1732"/>
      <c r="KKS165" s="1732"/>
      <c r="KKT165" s="1732"/>
      <c r="KKU165" s="1732"/>
      <c r="KKV165" s="1732"/>
      <c r="KKW165" s="1732"/>
      <c r="KKX165" s="1732"/>
      <c r="KKY165" s="1732"/>
      <c r="KKZ165" s="1732"/>
      <c r="KLA165" s="1732"/>
      <c r="KLB165" s="1732"/>
      <c r="KLC165" s="1732"/>
      <c r="KLD165" s="1732"/>
      <c r="KLE165" s="1732"/>
      <c r="KLF165" s="1732"/>
      <c r="KLG165" s="1732"/>
      <c r="KLH165" s="1732"/>
      <c r="KLI165" s="1732"/>
      <c r="KLJ165" s="1732"/>
      <c r="KLK165" s="1732"/>
      <c r="KLL165" s="1732"/>
      <c r="KLM165" s="1732"/>
      <c r="KLN165" s="1732"/>
      <c r="KLO165" s="1732"/>
      <c r="KLP165" s="1732"/>
      <c r="KLQ165" s="1732"/>
      <c r="KLR165" s="1732"/>
      <c r="KLS165" s="1732"/>
      <c r="KLT165" s="1732"/>
      <c r="KLU165" s="1732"/>
      <c r="KLV165" s="1732"/>
      <c r="KLW165" s="1732"/>
      <c r="KLX165" s="1732"/>
      <c r="KLY165" s="1732"/>
      <c r="KLZ165" s="1732"/>
      <c r="KMA165" s="1732"/>
      <c r="KMB165" s="1732"/>
      <c r="KMC165" s="1732"/>
      <c r="KMD165" s="1732"/>
      <c r="KME165" s="1732"/>
      <c r="KMF165" s="1732"/>
      <c r="KMG165" s="1732"/>
      <c r="KMH165" s="1732"/>
      <c r="KMI165" s="1732"/>
      <c r="KMJ165" s="1732"/>
      <c r="KMK165" s="1732"/>
      <c r="KML165" s="1732"/>
      <c r="KMM165" s="1732"/>
      <c r="KMN165" s="1732"/>
      <c r="KMO165" s="1732"/>
      <c r="KMP165" s="1732"/>
      <c r="KMQ165" s="1732"/>
      <c r="KMR165" s="1732"/>
      <c r="KMS165" s="1732"/>
      <c r="KMT165" s="1732"/>
      <c r="KMU165" s="1732"/>
      <c r="KMV165" s="1732"/>
      <c r="KMW165" s="1732"/>
      <c r="KMX165" s="1732"/>
      <c r="KMY165" s="1732"/>
      <c r="KMZ165" s="1732"/>
      <c r="KNA165" s="1732"/>
      <c r="KNB165" s="1732"/>
      <c r="KNC165" s="1732"/>
      <c r="KND165" s="1732"/>
      <c r="KNE165" s="1732"/>
      <c r="KNF165" s="1732"/>
      <c r="KNG165" s="1732"/>
      <c r="KNH165" s="1732"/>
      <c r="KNI165" s="1732"/>
      <c r="KNJ165" s="1732"/>
      <c r="KNK165" s="1732"/>
      <c r="KNL165" s="1732"/>
      <c r="KNM165" s="1732"/>
      <c r="KNN165" s="1732"/>
      <c r="KNO165" s="1732"/>
      <c r="KNP165" s="1732"/>
      <c r="KNQ165" s="1732"/>
      <c r="KNR165" s="1732"/>
      <c r="KNS165" s="1732"/>
      <c r="KNT165" s="1732"/>
      <c r="KNU165" s="1732"/>
      <c r="KNV165" s="1732"/>
      <c r="KNW165" s="1732"/>
      <c r="KNX165" s="1732"/>
      <c r="KNY165" s="1732"/>
      <c r="KNZ165" s="1732"/>
      <c r="KOA165" s="1732"/>
      <c r="KOB165" s="1732"/>
      <c r="KOC165" s="1732"/>
      <c r="KOD165" s="1732"/>
      <c r="KOE165" s="1732"/>
      <c r="KOF165" s="1732"/>
      <c r="KOG165" s="1732"/>
      <c r="KOH165" s="1732"/>
      <c r="KOI165" s="1732"/>
      <c r="KOJ165" s="1732"/>
      <c r="KOK165" s="1732"/>
      <c r="KOL165" s="1732"/>
      <c r="KOM165" s="1732"/>
      <c r="KON165" s="1732"/>
      <c r="KOO165" s="1732"/>
      <c r="KOP165" s="1732"/>
      <c r="KOQ165" s="1732"/>
      <c r="KOR165" s="1732"/>
      <c r="KOS165" s="1732"/>
      <c r="KOT165" s="1732"/>
      <c r="KOU165" s="1732"/>
      <c r="KOV165" s="1732"/>
      <c r="KOW165" s="1732"/>
      <c r="KOX165" s="1732"/>
      <c r="KOY165" s="1732"/>
      <c r="KOZ165" s="1732"/>
      <c r="KPA165" s="1732"/>
      <c r="KPB165" s="1732"/>
      <c r="KPC165" s="1732"/>
      <c r="KPD165" s="1732"/>
      <c r="KPE165" s="1732"/>
      <c r="KPF165" s="1732"/>
      <c r="KPG165" s="1732"/>
      <c r="KPH165" s="1732"/>
      <c r="KPI165" s="1732"/>
      <c r="KPJ165" s="1732"/>
      <c r="KPK165" s="1732"/>
      <c r="KPL165" s="1732"/>
      <c r="KPM165" s="1732"/>
      <c r="KPN165" s="1732"/>
      <c r="KPO165" s="1732"/>
      <c r="KPP165" s="1732"/>
      <c r="KPQ165" s="1732"/>
      <c r="KPR165" s="1732"/>
      <c r="KPS165" s="1732"/>
      <c r="KPT165" s="1732"/>
      <c r="KPU165" s="1732"/>
      <c r="KPV165" s="1732"/>
      <c r="KPW165" s="1732"/>
      <c r="KPX165" s="1732"/>
      <c r="KPY165" s="1732"/>
      <c r="KPZ165" s="1732"/>
      <c r="KQA165" s="1732"/>
      <c r="KQB165" s="1732"/>
      <c r="KQC165" s="1732"/>
      <c r="KQD165" s="1732"/>
      <c r="KQE165" s="1732"/>
      <c r="KQF165" s="1732"/>
      <c r="KQG165" s="1732"/>
      <c r="KQH165" s="1732"/>
      <c r="KQI165" s="1732"/>
      <c r="KQJ165" s="1732"/>
      <c r="KQK165" s="1732"/>
      <c r="KQL165" s="1732"/>
      <c r="KQM165" s="1732"/>
      <c r="KQN165" s="1732"/>
      <c r="KQO165" s="1732"/>
      <c r="KQP165" s="1732"/>
      <c r="KQQ165" s="1732"/>
      <c r="KQR165" s="1732"/>
      <c r="KQS165" s="1732"/>
      <c r="KQT165" s="1732"/>
      <c r="KQU165" s="1732"/>
      <c r="KQV165" s="1732"/>
      <c r="KQW165" s="1732"/>
      <c r="KQX165" s="1732"/>
      <c r="KQY165" s="1732"/>
      <c r="KQZ165" s="1732"/>
      <c r="KRA165" s="1732"/>
      <c r="KRB165" s="1732"/>
      <c r="KRC165" s="1732"/>
      <c r="KRD165" s="1732"/>
      <c r="KRE165" s="1732"/>
      <c r="KRF165" s="1732"/>
      <c r="KRG165" s="1732"/>
      <c r="KRH165" s="1732"/>
      <c r="KRI165" s="1732"/>
      <c r="KRJ165" s="1732"/>
      <c r="KRK165" s="1732"/>
      <c r="KRL165" s="1732"/>
      <c r="KRM165" s="1732"/>
      <c r="KRN165" s="1732"/>
      <c r="KRO165" s="1732"/>
      <c r="KRP165" s="1732"/>
      <c r="KRQ165" s="1732"/>
      <c r="KRR165" s="1732"/>
      <c r="KRS165" s="1732"/>
      <c r="KRT165" s="1732"/>
      <c r="KRU165" s="1732"/>
      <c r="KRV165" s="1732"/>
      <c r="KRW165" s="1732"/>
      <c r="KRX165" s="1732"/>
      <c r="KRY165" s="1732"/>
      <c r="KRZ165" s="1732"/>
      <c r="KSA165" s="1732"/>
      <c r="KSB165" s="1732"/>
      <c r="KSC165" s="1732"/>
      <c r="KSD165" s="1732"/>
      <c r="KSE165" s="1732"/>
      <c r="KSF165" s="1732"/>
      <c r="KSG165" s="1732"/>
      <c r="KSH165" s="1732"/>
      <c r="KSI165" s="1732"/>
      <c r="KSJ165" s="1732"/>
      <c r="KSK165" s="1732"/>
      <c r="KSL165" s="1732"/>
      <c r="KSM165" s="1732"/>
      <c r="KSN165" s="1732"/>
      <c r="KSO165" s="1732"/>
      <c r="KSP165" s="1732"/>
      <c r="KSQ165" s="1732"/>
      <c r="KSR165" s="1732"/>
      <c r="KSS165" s="1732"/>
      <c r="KST165" s="1732"/>
      <c r="KSU165" s="1732"/>
      <c r="KSV165" s="1732"/>
      <c r="KSW165" s="1732"/>
      <c r="KSX165" s="1732"/>
      <c r="KSY165" s="1732"/>
      <c r="KSZ165" s="1732"/>
      <c r="KTA165" s="1732"/>
      <c r="KTB165" s="1732"/>
      <c r="KTC165" s="1732"/>
      <c r="KTD165" s="1732"/>
      <c r="KTE165" s="1732"/>
      <c r="KTF165" s="1732"/>
      <c r="KTG165" s="1732"/>
      <c r="KTH165" s="1732"/>
      <c r="KTI165" s="1732"/>
      <c r="KTJ165" s="1732"/>
      <c r="KTK165" s="1732"/>
      <c r="KTL165" s="1732"/>
      <c r="KTM165" s="1732"/>
      <c r="KTN165" s="1732"/>
      <c r="KTO165" s="1732"/>
      <c r="KTP165" s="1732"/>
      <c r="KTQ165" s="1732"/>
      <c r="KTR165" s="1732"/>
      <c r="KTS165" s="1732"/>
      <c r="KTT165" s="1732"/>
      <c r="KTU165" s="1732"/>
      <c r="KTV165" s="1732"/>
      <c r="KTW165" s="1732"/>
      <c r="KTX165" s="1732"/>
      <c r="KTY165" s="1732"/>
      <c r="KTZ165" s="1732"/>
      <c r="KUA165" s="1732"/>
      <c r="KUB165" s="1732"/>
      <c r="KUC165" s="1732"/>
      <c r="KUD165" s="1732"/>
      <c r="KUE165" s="1732"/>
      <c r="KUF165" s="1732"/>
      <c r="KUG165" s="1732"/>
      <c r="KUH165" s="1732"/>
      <c r="KUI165" s="1732"/>
      <c r="KUJ165" s="1732"/>
      <c r="KUK165" s="1732"/>
      <c r="KUL165" s="1732"/>
      <c r="KUM165" s="1732"/>
      <c r="KUN165" s="1732"/>
      <c r="KUO165" s="1732"/>
      <c r="KUP165" s="1732"/>
      <c r="KUQ165" s="1732"/>
      <c r="KUR165" s="1732"/>
      <c r="KUS165" s="1732"/>
      <c r="KUT165" s="1732"/>
      <c r="KUU165" s="1732"/>
      <c r="KUV165" s="1732"/>
      <c r="KUW165" s="1732"/>
      <c r="KUX165" s="1732"/>
      <c r="KUY165" s="1732"/>
      <c r="KUZ165" s="1732"/>
      <c r="KVA165" s="1732"/>
      <c r="KVB165" s="1732"/>
      <c r="KVC165" s="1732"/>
      <c r="KVD165" s="1732"/>
      <c r="KVE165" s="1732"/>
      <c r="KVF165" s="1732"/>
      <c r="KVG165" s="1732"/>
      <c r="KVH165" s="1732"/>
      <c r="KVI165" s="1732"/>
      <c r="KVJ165" s="1732"/>
      <c r="KVK165" s="1732"/>
      <c r="KVL165" s="1732"/>
      <c r="KVM165" s="1732"/>
      <c r="KVN165" s="1732"/>
      <c r="KVO165" s="1732"/>
      <c r="KVP165" s="1732"/>
      <c r="KVQ165" s="1732"/>
      <c r="KVR165" s="1732"/>
      <c r="KVS165" s="1732"/>
      <c r="KVT165" s="1732"/>
      <c r="KVU165" s="1732"/>
      <c r="KVV165" s="1732"/>
      <c r="KVW165" s="1732"/>
      <c r="KVX165" s="1732"/>
      <c r="KVY165" s="1732"/>
      <c r="KVZ165" s="1732"/>
      <c r="KWA165" s="1732"/>
      <c r="KWB165" s="1732"/>
      <c r="KWC165" s="1732"/>
      <c r="KWD165" s="1732"/>
      <c r="KWE165" s="1732"/>
      <c r="KWF165" s="1732"/>
      <c r="KWG165" s="1732"/>
      <c r="KWH165" s="1732"/>
      <c r="KWI165" s="1732"/>
      <c r="KWJ165" s="1732"/>
      <c r="KWK165" s="1732"/>
      <c r="KWL165" s="1732"/>
      <c r="KWM165" s="1732"/>
      <c r="KWN165" s="1732"/>
      <c r="KWO165" s="1732"/>
      <c r="KWP165" s="1732"/>
      <c r="KWQ165" s="1732"/>
      <c r="KWR165" s="1732"/>
      <c r="KWS165" s="1732"/>
      <c r="KWT165" s="1732"/>
      <c r="KWU165" s="1732"/>
      <c r="KWV165" s="1732"/>
      <c r="KWW165" s="1732"/>
      <c r="KWX165" s="1732"/>
      <c r="KWY165" s="1732"/>
      <c r="KWZ165" s="1732"/>
      <c r="KXA165" s="1732"/>
      <c r="KXB165" s="1732"/>
      <c r="KXC165" s="1732"/>
      <c r="KXD165" s="1732"/>
      <c r="KXE165" s="1732"/>
      <c r="KXF165" s="1732"/>
      <c r="KXG165" s="1732"/>
      <c r="KXH165" s="1732"/>
      <c r="KXI165" s="1732"/>
      <c r="KXJ165" s="1732"/>
      <c r="KXK165" s="1732"/>
      <c r="KXL165" s="1732"/>
      <c r="KXM165" s="1732"/>
      <c r="KXN165" s="1732"/>
      <c r="KXO165" s="1732"/>
      <c r="KXP165" s="1732"/>
      <c r="KXQ165" s="1732"/>
      <c r="KXR165" s="1732"/>
      <c r="KXS165" s="1732"/>
      <c r="KXT165" s="1732"/>
      <c r="KXU165" s="1732"/>
      <c r="KXV165" s="1732"/>
      <c r="KXW165" s="1732"/>
      <c r="KXX165" s="1732"/>
      <c r="KXY165" s="1732"/>
      <c r="KXZ165" s="1732"/>
      <c r="KYA165" s="1732"/>
      <c r="KYB165" s="1732"/>
      <c r="KYC165" s="1732"/>
      <c r="KYD165" s="1732"/>
      <c r="KYE165" s="1732"/>
      <c r="KYF165" s="1732"/>
      <c r="KYG165" s="1732"/>
      <c r="KYH165" s="1732"/>
      <c r="KYI165" s="1732"/>
      <c r="KYJ165" s="1732"/>
      <c r="KYK165" s="1732"/>
      <c r="KYL165" s="1732"/>
      <c r="KYM165" s="1732"/>
      <c r="KYN165" s="1732"/>
      <c r="KYO165" s="1732"/>
      <c r="KYP165" s="1732"/>
      <c r="KYQ165" s="1732"/>
      <c r="KYR165" s="1732"/>
      <c r="KYS165" s="1732"/>
      <c r="KYT165" s="1732"/>
      <c r="KYU165" s="1732"/>
      <c r="KYV165" s="1732"/>
      <c r="KYW165" s="1732"/>
      <c r="KYX165" s="1732"/>
      <c r="KYY165" s="1732"/>
      <c r="KYZ165" s="1732"/>
      <c r="KZA165" s="1732"/>
      <c r="KZB165" s="1732"/>
      <c r="KZC165" s="1732"/>
      <c r="KZD165" s="1732"/>
      <c r="KZE165" s="1732"/>
      <c r="KZF165" s="1732"/>
      <c r="KZG165" s="1732"/>
      <c r="KZH165" s="1732"/>
      <c r="KZI165" s="1732"/>
      <c r="KZJ165" s="1732"/>
      <c r="KZK165" s="1732"/>
      <c r="KZL165" s="1732"/>
      <c r="KZM165" s="1732"/>
      <c r="KZN165" s="1732"/>
      <c r="KZO165" s="1732"/>
      <c r="KZP165" s="1732"/>
      <c r="KZQ165" s="1732"/>
      <c r="KZR165" s="1732"/>
      <c r="KZS165" s="1732"/>
      <c r="KZT165" s="1732"/>
      <c r="KZU165" s="1732"/>
      <c r="KZV165" s="1732"/>
      <c r="KZW165" s="1732"/>
      <c r="KZX165" s="1732"/>
      <c r="KZY165" s="1732"/>
      <c r="KZZ165" s="1732"/>
      <c r="LAA165" s="1732"/>
      <c r="LAB165" s="1732"/>
      <c r="LAC165" s="1732"/>
      <c r="LAD165" s="1732"/>
      <c r="LAE165" s="1732"/>
      <c r="LAF165" s="1732"/>
      <c r="LAG165" s="1732"/>
      <c r="LAH165" s="1732"/>
      <c r="LAI165" s="1732"/>
      <c r="LAJ165" s="1732"/>
      <c r="LAK165" s="1732"/>
      <c r="LAL165" s="1732"/>
      <c r="LAM165" s="1732"/>
      <c r="LAN165" s="1732"/>
      <c r="LAO165" s="1732"/>
      <c r="LAP165" s="1732"/>
      <c r="LAQ165" s="1732"/>
      <c r="LAR165" s="1732"/>
      <c r="LAS165" s="1732"/>
      <c r="LAT165" s="1732"/>
      <c r="LAU165" s="1732"/>
      <c r="LAV165" s="1732"/>
      <c r="LAW165" s="1732"/>
      <c r="LAX165" s="1732"/>
      <c r="LAY165" s="1732"/>
      <c r="LAZ165" s="1732"/>
      <c r="LBA165" s="1732"/>
      <c r="LBB165" s="1732"/>
      <c r="LBC165" s="1732"/>
      <c r="LBD165" s="1732"/>
      <c r="LBE165" s="1732"/>
      <c r="LBF165" s="1732"/>
      <c r="LBG165" s="1732"/>
      <c r="LBH165" s="1732"/>
      <c r="LBI165" s="1732"/>
      <c r="LBJ165" s="1732"/>
      <c r="LBK165" s="1732"/>
      <c r="LBL165" s="1732"/>
      <c r="LBM165" s="1732"/>
      <c r="LBN165" s="1732"/>
      <c r="LBO165" s="1732"/>
      <c r="LBP165" s="1732"/>
      <c r="LBQ165" s="1732"/>
      <c r="LBR165" s="1732"/>
      <c r="LBS165" s="1732"/>
      <c r="LBT165" s="1732"/>
      <c r="LBU165" s="1732"/>
      <c r="LBV165" s="1732"/>
      <c r="LBW165" s="1732"/>
      <c r="LBX165" s="1732"/>
      <c r="LBY165" s="1732"/>
      <c r="LBZ165" s="1732"/>
      <c r="LCA165" s="1732"/>
      <c r="LCB165" s="1732"/>
      <c r="LCC165" s="1732"/>
      <c r="LCD165" s="1732"/>
      <c r="LCE165" s="1732"/>
      <c r="LCF165" s="1732"/>
      <c r="LCG165" s="1732"/>
      <c r="LCH165" s="1732"/>
      <c r="LCI165" s="1732"/>
      <c r="LCJ165" s="1732"/>
      <c r="LCK165" s="1732"/>
      <c r="LCL165" s="1732"/>
      <c r="LCM165" s="1732"/>
      <c r="LCN165" s="1732"/>
      <c r="LCO165" s="1732"/>
      <c r="LCP165" s="1732"/>
      <c r="LCQ165" s="1732"/>
      <c r="LCR165" s="1732"/>
      <c r="LCS165" s="1732"/>
      <c r="LCT165" s="1732"/>
      <c r="LCU165" s="1732"/>
      <c r="LCV165" s="1732"/>
      <c r="LCW165" s="1732"/>
      <c r="LCX165" s="1732"/>
      <c r="LCY165" s="1732"/>
      <c r="LCZ165" s="1732"/>
      <c r="LDA165" s="1732"/>
      <c r="LDB165" s="1732"/>
      <c r="LDC165" s="1732"/>
      <c r="LDD165" s="1732"/>
      <c r="LDE165" s="1732"/>
      <c r="LDF165" s="1732"/>
      <c r="LDG165" s="1732"/>
      <c r="LDH165" s="1732"/>
      <c r="LDI165" s="1732"/>
      <c r="LDJ165" s="1732"/>
      <c r="LDK165" s="1732"/>
      <c r="LDL165" s="1732"/>
      <c r="LDM165" s="1732"/>
      <c r="LDN165" s="1732"/>
      <c r="LDO165" s="1732"/>
      <c r="LDP165" s="1732"/>
      <c r="LDQ165" s="1732"/>
      <c r="LDR165" s="1732"/>
      <c r="LDS165" s="1732"/>
      <c r="LDT165" s="1732"/>
      <c r="LDU165" s="1732"/>
      <c r="LDV165" s="1732"/>
      <c r="LDW165" s="1732"/>
      <c r="LDX165" s="1732"/>
      <c r="LDY165" s="1732"/>
      <c r="LDZ165" s="1732"/>
      <c r="LEA165" s="1732"/>
      <c r="LEB165" s="1732"/>
      <c r="LEC165" s="1732"/>
      <c r="LED165" s="1732"/>
      <c r="LEE165" s="1732"/>
      <c r="LEF165" s="1732"/>
      <c r="LEG165" s="1732"/>
      <c r="LEH165" s="1732"/>
      <c r="LEI165" s="1732"/>
      <c r="LEJ165" s="1732"/>
      <c r="LEK165" s="1732"/>
      <c r="LEL165" s="1732"/>
      <c r="LEM165" s="1732"/>
      <c r="LEN165" s="1732"/>
      <c r="LEO165" s="1732"/>
      <c r="LEP165" s="1732"/>
      <c r="LEQ165" s="1732"/>
      <c r="LER165" s="1732"/>
      <c r="LES165" s="1732"/>
      <c r="LET165" s="1732"/>
      <c r="LEU165" s="1732"/>
      <c r="LEV165" s="1732"/>
      <c r="LEW165" s="1732"/>
      <c r="LEX165" s="1732"/>
      <c r="LEY165" s="1732"/>
      <c r="LEZ165" s="1732"/>
      <c r="LFA165" s="1732"/>
      <c r="LFB165" s="1732"/>
      <c r="LFC165" s="1732"/>
      <c r="LFD165" s="1732"/>
      <c r="LFE165" s="1732"/>
      <c r="LFF165" s="1732"/>
      <c r="LFG165" s="1732"/>
      <c r="LFH165" s="1732"/>
      <c r="LFI165" s="1732"/>
      <c r="LFJ165" s="1732"/>
      <c r="LFK165" s="1732"/>
      <c r="LFL165" s="1732"/>
      <c r="LFM165" s="1732"/>
      <c r="LFN165" s="1732"/>
      <c r="LFO165" s="1732"/>
      <c r="LFP165" s="1732"/>
      <c r="LFQ165" s="1732"/>
      <c r="LFR165" s="1732"/>
      <c r="LFS165" s="1732"/>
      <c r="LFT165" s="1732"/>
      <c r="LFU165" s="1732"/>
      <c r="LFV165" s="1732"/>
      <c r="LFW165" s="1732"/>
      <c r="LFX165" s="1732"/>
      <c r="LFY165" s="1732"/>
      <c r="LFZ165" s="1732"/>
      <c r="LGA165" s="1732"/>
      <c r="LGB165" s="1732"/>
      <c r="LGC165" s="1732"/>
      <c r="LGD165" s="1732"/>
      <c r="LGE165" s="1732"/>
      <c r="LGF165" s="1732"/>
      <c r="LGG165" s="1732"/>
      <c r="LGH165" s="1732"/>
      <c r="LGI165" s="1732"/>
      <c r="LGJ165" s="1732"/>
      <c r="LGK165" s="1732"/>
      <c r="LGL165" s="1732"/>
      <c r="LGM165" s="1732"/>
      <c r="LGN165" s="1732"/>
      <c r="LGO165" s="1732"/>
      <c r="LGP165" s="1732"/>
      <c r="LGQ165" s="1732"/>
      <c r="LGR165" s="1732"/>
      <c r="LGS165" s="1732"/>
      <c r="LGT165" s="1732"/>
      <c r="LGU165" s="1732"/>
      <c r="LGV165" s="1732"/>
      <c r="LGW165" s="1732"/>
      <c r="LGX165" s="1732"/>
      <c r="LGY165" s="1732"/>
      <c r="LGZ165" s="1732"/>
      <c r="LHA165" s="1732"/>
      <c r="LHB165" s="1732"/>
      <c r="LHC165" s="1732"/>
      <c r="LHD165" s="1732"/>
      <c r="LHE165" s="1732"/>
      <c r="LHF165" s="1732"/>
      <c r="LHG165" s="1732"/>
      <c r="LHH165" s="1732"/>
      <c r="LHI165" s="1732"/>
      <c r="LHJ165" s="1732"/>
      <c r="LHK165" s="1732"/>
      <c r="LHL165" s="1732"/>
      <c r="LHM165" s="1732"/>
      <c r="LHN165" s="1732"/>
      <c r="LHO165" s="1732"/>
      <c r="LHP165" s="1732"/>
      <c r="LHQ165" s="1732"/>
      <c r="LHR165" s="1732"/>
      <c r="LHS165" s="1732"/>
      <c r="LHT165" s="1732"/>
      <c r="LHU165" s="1732"/>
      <c r="LHV165" s="1732"/>
      <c r="LHW165" s="1732"/>
      <c r="LHX165" s="1732"/>
      <c r="LHY165" s="1732"/>
      <c r="LHZ165" s="1732"/>
      <c r="LIA165" s="1732"/>
      <c r="LIB165" s="1732"/>
      <c r="LIC165" s="1732"/>
      <c r="LID165" s="1732"/>
      <c r="LIE165" s="1732"/>
      <c r="LIF165" s="1732"/>
      <c r="LIG165" s="1732"/>
      <c r="LIH165" s="1732"/>
      <c r="LII165" s="1732"/>
      <c r="LIJ165" s="1732"/>
      <c r="LIK165" s="1732"/>
      <c r="LIL165" s="1732"/>
      <c r="LIM165" s="1732"/>
      <c r="LIN165" s="1732"/>
      <c r="LIO165" s="1732"/>
      <c r="LIP165" s="1732"/>
      <c r="LIQ165" s="1732"/>
      <c r="LIR165" s="1732"/>
      <c r="LIS165" s="1732"/>
      <c r="LIT165" s="1732"/>
      <c r="LIU165" s="1732"/>
      <c r="LIV165" s="1732"/>
      <c r="LIW165" s="1732"/>
      <c r="LIX165" s="1732"/>
      <c r="LIY165" s="1732"/>
      <c r="LIZ165" s="1732"/>
      <c r="LJA165" s="1732"/>
      <c r="LJB165" s="1732"/>
      <c r="LJC165" s="1732"/>
      <c r="LJD165" s="1732"/>
      <c r="LJE165" s="1732"/>
      <c r="LJF165" s="1732"/>
      <c r="LJG165" s="1732"/>
      <c r="LJH165" s="1732"/>
      <c r="LJI165" s="1732"/>
      <c r="LJJ165" s="1732"/>
      <c r="LJK165" s="1732"/>
      <c r="LJL165" s="1732"/>
      <c r="LJM165" s="1732"/>
      <c r="LJN165" s="1732"/>
      <c r="LJO165" s="1732"/>
      <c r="LJP165" s="1732"/>
      <c r="LJQ165" s="1732"/>
      <c r="LJR165" s="1732"/>
      <c r="LJS165" s="1732"/>
      <c r="LJT165" s="1732"/>
      <c r="LJU165" s="1732"/>
      <c r="LJV165" s="1732"/>
      <c r="LJW165" s="1732"/>
      <c r="LJX165" s="1732"/>
      <c r="LJY165" s="1732"/>
      <c r="LJZ165" s="1732"/>
      <c r="LKA165" s="1732"/>
      <c r="LKB165" s="1732"/>
      <c r="LKC165" s="1732"/>
      <c r="LKD165" s="1732"/>
      <c r="LKE165" s="1732"/>
      <c r="LKF165" s="1732"/>
      <c r="LKG165" s="1732"/>
      <c r="LKH165" s="1732"/>
      <c r="LKI165" s="1732"/>
      <c r="LKJ165" s="1732"/>
      <c r="LKK165" s="1732"/>
      <c r="LKL165" s="1732"/>
      <c r="LKM165" s="1732"/>
      <c r="LKN165" s="1732"/>
      <c r="LKO165" s="1732"/>
      <c r="LKP165" s="1732"/>
      <c r="LKQ165" s="1732"/>
      <c r="LKR165" s="1732"/>
      <c r="LKS165" s="1732"/>
      <c r="LKT165" s="1732"/>
      <c r="LKU165" s="1732"/>
      <c r="LKV165" s="1732"/>
      <c r="LKW165" s="1732"/>
      <c r="LKX165" s="1732"/>
      <c r="LKY165" s="1732"/>
      <c r="LKZ165" s="1732"/>
      <c r="LLA165" s="1732"/>
      <c r="LLB165" s="1732"/>
      <c r="LLC165" s="1732"/>
      <c r="LLD165" s="1732"/>
      <c r="LLE165" s="1732"/>
      <c r="LLF165" s="1732"/>
      <c r="LLG165" s="1732"/>
      <c r="LLH165" s="1732"/>
      <c r="LLI165" s="1732"/>
      <c r="LLJ165" s="1732"/>
      <c r="LLK165" s="1732"/>
      <c r="LLL165" s="1732"/>
      <c r="LLM165" s="1732"/>
      <c r="LLN165" s="1732"/>
      <c r="LLO165" s="1732"/>
      <c r="LLP165" s="1732"/>
      <c r="LLQ165" s="1732"/>
      <c r="LLR165" s="1732"/>
      <c r="LLS165" s="1732"/>
      <c r="LLT165" s="1732"/>
      <c r="LLU165" s="1732"/>
      <c r="LLV165" s="1732"/>
      <c r="LLW165" s="1732"/>
      <c r="LLX165" s="1732"/>
      <c r="LLY165" s="1732"/>
      <c r="LLZ165" s="1732"/>
      <c r="LMA165" s="1732"/>
      <c r="LMB165" s="1732"/>
      <c r="LMC165" s="1732"/>
      <c r="LMD165" s="1732"/>
      <c r="LME165" s="1732"/>
      <c r="LMF165" s="1732"/>
      <c r="LMG165" s="1732"/>
      <c r="LMH165" s="1732"/>
      <c r="LMI165" s="1732"/>
      <c r="LMJ165" s="1732"/>
      <c r="LMK165" s="1732"/>
      <c r="LML165" s="1732"/>
      <c r="LMM165" s="1732"/>
      <c r="LMN165" s="1732"/>
      <c r="LMO165" s="1732"/>
      <c r="LMP165" s="1732"/>
      <c r="LMQ165" s="1732"/>
      <c r="LMR165" s="1732"/>
      <c r="LMS165" s="1732"/>
      <c r="LMT165" s="1732"/>
      <c r="LMU165" s="1732"/>
      <c r="LMV165" s="1732"/>
      <c r="LMW165" s="1732"/>
      <c r="LMX165" s="1732"/>
      <c r="LMY165" s="1732"/>
      <c r="LMZ165" s="1732"/>
      <c r="LNA165" s="1732"/>
      <c r="LNB165" s="1732"/>
      <c r="LNC165" s="1732"/>
      <c r="LND165" s="1732"/>
      <c r="LNE165" s="1732"/>
      <c r="LNF165" s="1732"/>
      <c r="LNG165" s="1732"/>
      <c r="LNH165" s="1732"/>
      <c r="LNI165" s="1732"/>
      <c r="LNJ165" s="1732"/>
      <c r="LNK165" s="1732"/>
      <c r="LNL165" s="1732"/>
      <c r="LNM165" s="1732"/>
      <c r="LNN165" s="1732"/>
      <c r="LNO165" s="1732"/>
      <c r="LNP165" s="1732"/>
      <c r="LNQ165" s="1732"/>
      <c r="LNR165" s="1732"/>
      <c r="LNS165" s="1732"/>
      <c r="LNT165" s="1732"/>
      <c r="LNU165" s="1732"/>
      <c r="LNV165" s="1732"/>
      <c r="LNW165" s="1732"/>
      <c r="LNX165" s="1732"/>
      <c r="LNY165" s="1732"/>
      <c r="LNZ165" s="1732"/>
      <c r="LOA165" s="1732"/>
      <c r="LOB165" s="1732"/>
      <c r="LOC165" s="1732"/>
      <c r="LOD165" s="1732"/>
      <c r="LOE165" s="1732"/>
      <c r="LOF165" s="1732"/>
      <c r="LOG165" s="1732"/>
      <c r="LOH165" s="1732"/>
      <c r="LOI165" s="1732"/>
      <c r="LOJ165" s="1732"/>
      <c r="LOK165" s="1732"/>
      <c r="LOL165" s="1732"/>
      <c r="LOM165" s="1732"/>
      <c r="LON165" s="1732"/>
      <c r="LOO165" s="1732"/>
      <c r="LOP165" s="1732"/>
      <c r="LOQ165" s="1732"/>
      <c r="LOR165" s="1732"/>
      <c r="LOS165" s="1732"/>
      <c r="LOT165" s="1732"/>
      <c r="LOU165" s="1732"/>
      <c r="LOV165" s="1732"/>
      <c r="LOW165" s="1732"/>
      <c r="LOX165" s="1732"/>
      <c r="LOY165" s="1732"/>
      <c r="LOZ165" s="1732"/>
      <c r="LPA165" s="1732"/>
      <c r="LPB165" s="1732"/>
      <c r="LPC165" s="1732"/>
      <c r="LPD165" s="1732"/>
      <c r="LPE165" s="1732"/>
      <c r="LPF165" s="1732"/>
      <c r="LPG165" s="1732"/>
      <c r="LPH165" s="1732"/>
      <c r="LPI165" s="1732"/>
      <c r="LPJ165" s="1732"/>
      <c r="LPK165" s="1732"/>
      <c r="LPL165" s="1732"/>
      <c r="LPM165" s="1732"/>
      <c r="LPN165" s="1732"/>
      <c r="LPO165" s="1732"/>
      <c r="LPP165" s="1732"/>
      <c r="LPQ165" s="1732"/>
      <c r="LPR165" s="1732"/>
      <c r="LPS165" s="1732"/>
      <c r="LPT165" s="1732"/>
      <c r="LPU165" s="1732"/>
      <c r="LPV165" s="1732"/>
      <c r="LPW165" s="1732"/>
      <c r="LPX165" s="1732"/>
      <c r="LPY165" s="1732"/>
      <c r="LPZ165" s="1732"/>
      <c r="LQA165" s="1732"/>
      <c r="LQB165" s="1732"/>
      <c r="LQC165" s="1732"/>
      <c r="LQD165" s="1732"/>
      <c r="LQE165" s="1732"/>
      <c r="LQF165" s="1732"/>
      <c r="LQG165" s="1732"/>
      <c r="LQH165" s="1732"/>
      <c r="LQI165" s="1732"/>
      <c r="LQJ165" s="1732"/>
      <c r="LQK165" s="1732"/>
      <c r="LQL165" s="1732"/>
      <c r="LQM165" s="1732"/>
      <c r="LQN165" s="1732"/>
      <c r="LQO165" s="1732"/>
      <c r="LQP165" s="1732"/>
      <c r="LQQ165" s="1732"/>
      <c r="LQR165" s="1732"/>
      <c r="LQS165" s="1732"/>
      <c r="LQT165" s="1732"/>
      <c r="LQU165" s="1732"/>
      <c r="LQV165" s="1732"/>
      <c r="LQW165" s="1732"/>
      <c r="LQX165" s="1732"/>
      <c r="LQY165" s="1732"/>
      <c r="LQZ165" s="1732"/>
      <c r="LRA165" s="1732"/>
      <c r="LRB165" s="1732"/>
      <c r="LRC165" s="1732"/>
      <c r="LRD165" s="1732"/>
      <c r="LRE165" s="1732"/>
      <c r="LRF165" s="1732"/>
      <c r="LRG165" s="1732"/>
      <c r="LRH165" s="1732"/>
      <c r="LRI165" s="1732"/>
      <c r="LRJ165" s="1732"/>
      <c r="LRK165" s="1732"/>
      <c r="LRL165" s="1732"/>
      <c r="LRM165" s="1732"/>
      <c r="LRN165" s="1732"/>
      <c r="LRO165" s="1732"/>
      <c r="LRP165" s="1732"/>
      <c r="LRQ165" s="1732"/>
      <c r="LRR165" s="1732"/>
      <c r="LRS165" s="1732"/>
      <c r="LRT165" s="1732"/>
      <c r="LRU165" s="1732"/>
      <c r="LRV165" s="1732"/>
      <c r="LRW165" s="1732"/>
      <c r="LRX165" s="1732"/>
      <c r="LRY165" s="1732"/>
      <c r="LRZ165" s="1732"/>
      <c r="LSA165" s="1732"/>
      <c r="LSB165" s="1732"/>
      <c r="LSC165" s="1732"/>
      <c r="LSD165" s="1732"/>
      <c r="LSE165" s="1732"/>
      <c r="LSF165" s="1732"/>
      <c r="LSG165" s="1732"/>
      <c r="LSH165" s="1732"/>
      <c r="LSI165" s="1732"/>
      <c r="LSJ165" s="1732"/>
      <c r="LSK165" s="1732"/>
      <c r="LSL165" s="1732"/>
      <c r="LSM165" s="1732"/>
      <c r="LSN165" s="1732"/>
      <c r="LSO165" s="1732"/>
      <c r="LSP165" s="1732"/>
      <c r="LSQ165" s="1732"/>
      <c r="LSR165" s="1732"/>
      <c r="LSS165" s="1732"/>
      <c r="LST165" s="1732"/>
      <c r="LSU165" s="1732"/>
      <c r="LSV165" s="1732"/>
      <c r="LSW165" s="1732"/>
      <c r="LSX165" s="1732"/>
      <c r="LSY165" s="1732"/>
      <c r="LSZ165" s="1732"/>
      <c r="LTA165" s="1732"/>
      <c r="LTB165" s="1732"/>
      <c r="LTC165" s="1732"/>
      <c r="LTD165" s="1732"/>
      <c r="LTE165" s="1732"/>
      <c r="LTF165" s="1732"/>
      <c r="LTG165" s="1732"/>
      <c r="LTH165" s="1732"/>
      <c r="LTI165" s="1732"/>
      <c r="LTJ165" s="1732"/>
      <c r="LTK165" s="1732"/>
      <c r="LTL165" s="1732"/>
      <c r="LTM165" s="1732"/>
      <c r="LTN165" s="1732"/>
      <c r="LTO165" s="1732"/>
      <c r="LTP165" s="1732"/>
      <c r="LTQ165" s="1732"/>
      <c r="LTR165" s="1732"/>
      <c r="LTS165" s="1732"/>
      <c r="LTT165" s="1732"/>
      <c r="LTU165" s="1732"/>
      <c r="LTV165" s="1732"/>
      <c r="LTW165" s="1732"/>
      <c r="LTX165" s="1732"/>
      <c r="LTY165" s="1732"/>
      <c r="LTZ165" s="1732"/>
      <c r="LUA165" s="1732"/>
      <c r="LUB165" s="1732"/>
      <c r="LUC165" s="1732"/>
      <c r="LUD165" s="1732"/>
      <c r="LUE165" s="1732"/>
      <c r="LUF165" s="1732"/>
      <c r="LUG165" s="1732"/>
      <c r="LUH165" s="1732"/>
      <c r="LUI165" s="1732"/>
      <c r="LUJ165" s="1732"/>
      <c r="LUK165" s="1732"/>
      <c r="LUL165" s="1732"/>
      <c r="LUM165" s="1732"/>
      <c r="LUN165" s="1732"/>
      <c r="LUO165" s="1732"/>
      <c r="LUP165" s="1732"/>
      <c r="LUQ165" s="1732"/>
      <c r="LUR165" s="1732"/>
      <c r="LUS165" s="1732"/>
      <c r="LUT165" s="1732"/>
      <c r="LUU165" s="1732"/>
      <c r="LUV165" s="1732"/>
      <c r="LUW165" s="1732"/>
      <c r="LUX165" s="1732"/>
      <c r="LUY165" s="1732"/>
      <c r="LUZ165" s="1732"/>
      <c r="LVA165" s="1732"/>
      <c r="LVB165" s="1732"/>
      <c r="LVC165" s="1732"/>
      <c r="LVD165" s="1732"/>
      <c r="LVE165" s="1732"/>
      <c r="LVF165" s="1732"/>
      <c r="LVG165" s="1732"/>
      <c r="LVH165" s="1732"/>
      <c r="LVI165" s="1732"/>
      <c r="LVJ165" s="1732"/>
      <c r="LVK165" s="1732"/>
      <c r="LVL165" s="1732"/>
      <c r="LVM165" s="1732"/>
      <c r="LVN165" s="1732"/>
      <c r="LVO165" s="1732"/>
      <c r="LVP165" s="1732"/>
      <c r="LVQ165" s="1732"/>
      <c r="LVR165" s="1732"/>
      <c r="LVS165" s="1732"/>
      <c r="LVT165" s="1732"/>
      <c r="LVU165" s="1732"/>
      <c r="LVV165" s="1732"/>
      <c r="LVW165" s="1732"/>
      <c r="LVX165" s="1732"/>
      <c r="LVY165" s="1732"/>
      <c r="LVZ165" s="1732"/>
      <c r="LWA165" s="1732"/>
      <c r="LWB165" s="1732"/>
      <c r="LWC165" s="1732"/>
      <c r="LWD165" s="1732"/>
      <c r="LWE165" s="1732"/>
      <c r="LWF165" s="1732"/>
      <c r="LWG165" s="1732"/>
      <c r="LWH165" s="1732"/>
      <c r="LWI165" s="1732"/>
      <c r="LWJ165" s="1732"/>
      <c r="LWK165" s="1732"/>
      <c r="LWL165" s="1732"/>
      <c r="LWM165" s="1732"/>
      <c r="LWN165" s="1732"/>
      <c r="LWO165" s="1732"/>
      <c r="LWP165" s="1732"/>
      <c r="LWQ165" s="1732"/>
      <c r="LWR165" s="1732"/>
      <c r="LWS165" s="1732"/>
      <c r="LWT165" s="1732"/>
      <c r="LWU165" s="1732"/>
      <c r="LWV165" s="1732"/>
      <c r="LWW165" s="1732"/>
      <c r="LWX165" s="1732"/>
      <c r="LWY165" s="1732"/>
      <c r="LWZ165" s="1732"/>
      <c r="LXA165" s="1732"/>
      <c r="LXB165" s="1732"/>
      <c r="LXC165" s="1732"/>
      <c r="LXD165" s="1732"/>
      <c r="LXE165" s="1732"/>
      <c r="LXF165" s="1732"/>
      <c r="LXG165" s="1732"/>
      <c r="LXH165" s="1732"/>
      <c r="LXI165" s="1732"/>
      <c r="LXJ165" s="1732"/>
      <c r="LXK165" s="1732"/>
      <c r="LXL165" s="1732"/>
      <c r="LXM165" s="1732"/>
      <c r="LXN165" s="1732"/>
      <c r="LXO165" s="1732"/>
      <c r="LXP165" s="1732"/>
      <c r="LXQ165" s="1732"/>
      <c r="LXR165" s="1732"/>
      <c r="LXS165" s="1732"/>
      <c r="LXT165" s="1732"/>
      <c r="LXU165" s="1732"/>
      <c r="LXV165" s="1732"/>
      <c r="LXW165" s="1732"/>
      <c r="LXX165" s="1732"/>
      <c r="LXY165" s="1732"/>
      <c r="LXZ165" s="1732"/>
      <c r="LYA165" s="1732"/>
      <c r="LYB165" s="1732"/>
      <c r="LYC165" s="1732"/>
      <c r="LYD165" s="1732"/>
      <c r="LYE165" s="1732"/>
      <c r="LYF165" s="1732"/>
      <c r="LYG165" s="1732"/>
      <c r="LYH165" s="1732"/>
      <c r="LYI165" s="1732"/>
      <c r="LYJ165" s="1732"/>
      <c r="LYK165" s="1732"/>
      <c r="LYL165" s="1732"/>
      <c r="LYM165" s="1732"/>
      <c r="LYN165" s="1732"/>
      <c r="LYO165" s="1732"/>
      <c r="LYP165" s="1732"/>
      <c r="LYQ165" s="1732"/>
      <c r="LYR165" s="1732"/>
      <c r="LYS165" s="1732"/>
      <c r="LYT165" s="1732"/>
      <c r="LYU165" s="1732"/>
      <c r="LYV165" s="1732"/>
      <c r="LYW165" s="1732"/>
      <c r="LYX165" s="1732"/>
      <c r="LYY165" s="1732"/>
      <c r="LYZ165" s="1732"/>
      <c r="LZA165" s="1732"/>
      <c r="LZB165" s="1732"/>
      <c r="LZC165" s="1732"/>
      <c r="LZD165" s="1732"/>
      <c r="LZE165" s="1732"/>
      <c r="LZF165" s="1732"/>
      <c r="LZG165" s="1732"/>
      <c r="LZH165" s="1732"/>
      <c r="LZI165" s="1732"/>
      <c r="LZJ165" s="1732"/>
      <c r="LZK165" s="1732"/>
      <c r="LZL165" s="1732"/>
      <c r="LZM165" s="1732"/>
      <c r="LZN165" s="1732"/>
      <c r="LZO165" s="1732"/>
      <c r="LZP165" s="1732"/>
      <c r="LZQ165" s="1732"/>
      <c r="LZR165" s="1732"/>
      <c r="LZS165" s="1732"/>
      <c r="LZT165" s="1732"/>
      <c r="LZU165" s="1732"/>
      <c r="LZV165" s="1732"/>
      <c r="LZW165" s="1732"/>
      <c r="LZX165" s="1732"/>
      <c r="LZY165" s="1732"/>
      <c r="LZZ165" s="1732"/>
      <c r="MAA165" s="1732"/>
      <c r="MAB165" s="1732"/>
      <c r="MAC165" s="1732"/>
      <c r="MAD165" s="1732"/>
      <c r="MAE165" s="1732"/>
      <c r="MAF165" s="1732"/>
      <c r="MAG165" s="1732"/>
      <c r="MAH165" s="1732"/>
      <c r="MAI165" s="1732"/>
      <c r="MAJ165" s="1732"/>
      <c r="MAK165" s="1732"/>
      <c r="MAL165" s="1732"/>
      <c r="MAM165" s="1732"/>
      <c r="MAN165" s="1732"/>
      <c r="MAO165" s="1732"/>
      <c r="MAP165" s="1732"/>
      <c r="MAQ165" s="1732"/>
      <c r="MAR165" s="1732"/>
      <c r="MAS165" s="1732"/>
      <c r="MAT165" s="1732"/>
      <c r="MAU165" s="1732"/>
      <c r="MAV165" s="1732"/>
      <c r="MAW165" s="1732"/>
      <c r="MAX165" s="1732"/>
      <c r="MAY165" s="1732"/>
      <c r="MAZ165" s="1732"/>
      <c r="MBA165" s="1732"/>
      <c r="MBB165" s="1732"/>
      <c r="MBC165" s="1732"/>
      <c r="MBD165" s="1732"/>
      <c r="MBE165" s="1732"/>
      <c r="MBF165" s="1732"/>
      <c r="MBG165" s="1732"/>
      <c r="MBH165" s="1732"/>
      <c r="MBI165" s="1732"/>
      <c r="MBJ165" s="1732"/>
      <c r="MBK165" s="1732"/>
      <c r="MBL165" s="1732"/>
      <c r="MBM165" s="1732"/>
      <c r="MBN165" s="1732"/>
      <c r="MBO165" s="1732"/>
      <c r="MBP165" s="1732"/>
      <c r="MBQ165" s="1732"/>
      <c r="MBR165" s="1732"/>
      <c r="MBS165" s="1732"/>
      <c r="MBT165" s="1732"/>
      <c r="MBU165" s="1732"/>
      <c r="MBV165" s="1732"/>
      <c r="MBW165" s="1732"/>
      <c r="MBX165" s="1732"/>
      <c r="MBY165" s="1732"/>
      <c r="MBZ165" s="1732"/>
      <c r="MCA165" s="1732"/>
      <c r="MCB165" s="1732"/>
      <c r="MCC165" s="1732"/>
      <c r="MCD165" s="1732"/>
      <c r="MCE165" s="1732"/>
      <c r="MCF165" s="1732"/>
      <c r="MCG165" s="1732"/>
      <c r="MCH165" s="1732"/>
      <c r="MCI165" s="1732"/>
      <c r="MCJ165" s="1732"/>
      <c r="MCK165" s="1732"/>
      <c r="MCL165" s="1732"/>
      <c r="MCM165" s="1732"/>
      <c r="MCN165" s="1732"/>
      <c r="MCO165" s="1732"/>
      <c r="MCP165" s="1732"/>
      <c r="MCQ165" s="1732"/>
      <c r="MCR165" s="1732"/>
      <c r="MCS165" s="1732"/>
      <c r="MCT165" s="1732"/>
      <c r="MCU165" s="1732"/>
      <c r="MCV165" s="1732"/>
      <c r="MCW165" s="1732"/>
      <c r="MCX165" s="1732"/>
      <c r="MCY165" s="1732"/>
      <c r="MCZ165" s="1732"/>
      <c r="MDA165" s="1732"/>
      <c r="MDB165" s="1732"/>
      <c r="MDC165" s="1732"/>
      <c r="MDD165" s="1732"/>
      <c r="MDE165" s="1732"/>
      <c r="MDF165" s="1732"/>
      <c r="MDG165" s="1732"/>
      <c r="MDH165" s="1732"/>
      <c r="MDI165" s="1732"/>
      <c r="MDJ165" s="1732"/>
      <c r="MDK165" s="1732"/>
      <c r="MDL165" s="1732"/>
      <c r="MDM165" s="1732"/>
      <c r="MDN165" s="1732"/>
      <c r="MDO165" s="1732"/>
      <c r="MDP165" s="1732"/>
      <c r="MDQ165" s="1732"/>
      <c r="MDR165" s="1732"/>
      <c r="MDS165" s="1732"/>
      <c r="MDT165" s="1732"/>
      <c r="MDU165" s="1732"/>
      <c r="MDV165" s="1732"/>
      <c r="MDW165" s="1732"/>
      <c r="MDX165" s="1732"/>
      <c r="MDY165" s="1732"/>
      <c r="MDZ165" s="1732"/>
      <c r="MEA165" s="1732"/>
      <c r="MEB165" s="1732"/>
      <c r="MEC165" s="1732"/>
      <c r="MED165" s="1732"/>
      <c r="MEE165" s="1732"/>
      <c r="MEF165" s="1732"/>
      <c r="MEG165" s="1732"/>
      <c r="MEH165" s="1732"/>
      <c r="MEI165" s="1732"/>
      <c r="MEJ165" s="1732"/>
      <c r="MEK165" s="1732"/>
      <c r="MEL165" s="1732"/>
      <c r="MEM165" s="1732"/>
      <c r="MEN165" s="1732"/>
      <c r="MEO165" s="1732"/>
      <c r="MEP165" s="1732"/>
      <c r="MEQ165" s="1732"/>
      <c r="MER165" s="1732"/>
      <c r="MES165" s="1732"/>
      <c r="MET165" s="1732"/>
      <c r="MEU165" s="1732"/>
      <c r="MEV165" s="1732"/>
      <c r="MEW165" s="1732"/>
      <c r="MEX165" s="1732"/>
      <c r="MEY165" s="1732"/>
      <c r="MEZ165" s="1732"/>
      <c r="MFA165" s="1732"/>
      <c r="MFB165" s="1732"/>
      <c r="MFC165" s="1732"/>
      <c r="MFD165" s="1732"/>
      <c r="MFE165" s="1732"/>
      <c r="MFF165" s="1732"/>
      <c r="MFG165" s="1732"/>
      <c r="MFH165" s="1732"/>
      <c r="MFI165" s="1732"/>
      <c r="MFJ165" s="1732"/>
      <c r="MFK165" s="1732"/>
      <c r="MFL165" s="1732"/>
      <c r="MFM165" s="1732"/>
      <c r="MFN165" s="1732"/>
      <c r="MFO165" s="1732"/>
      <c r="MFP165" s="1732"/>
      <c r="MFQ165" s="1732"/>
      <c r="MFR165" s="1732"/>
      <c r="MFS165" s="1732"/>
      <c r="MFT165" s="1732"/>
      <c r="MFU165" s="1732"/>
      <c r="MFV165" s="1732"/>
      <c r="MFW165" s="1732"/>
      <c r="MFX165" s="1732"/>
      <c r="MFY165" s="1732"/>
      <c r="MFZ165" s="1732"/>
      <c r="MGA165" s="1732"/>
      <c r="MGB165" s="1732"/>
      <c r="MGC165" s="1732"/>
      <c r="MGD165" s="1732"/>
      <c r="MGE165" s="1732"/>
      <c r="MGF165" s="1732"/>
      <c r="MGG165" s="1732"/>
      <c r="MGH165" s="1732"/>
      <c r="MGI165" s="1732"/>
      <c r="MGJ165" s="1732"/>
      <c r="MGK165" s="1732"/>
      <c r="MGL165" s="1732"/>
      <c r="MGM165" s="1732"/>
      <c r="MGN165" s="1732"/>
      <c r="MGO165" s="1732"/>
      <c r="MGP165" s="1732"/>
      <c r="MGQ165" s="1732"/>
      <c r="MGR165" s="1732"/>
      <c r="MGS165" s="1732"/>
      <c r="MGT165" s="1732"/>
      <c r="MGU165" s="1732"/>
      <c r="MGV165" s="1732"/>
      <c r="MGW165" s="1732"/>
      <c r="MGX165" s="1732"/>
      <c r="MGY165" s="1732"/>
      <c r="MGZ165" s="1732"/>
      <c r="MHA165" s="1732"/>
      <c r="MHB165" s="1732"/>
      <c r="MHC165" s="1732"/>
      <c r="MHD165" s="1732"/>
      <c r="MHE165" s="1732"/>
      <c r="MHF165" s="1732"/>
      <c r="MHG165" s="1732"/>
      <c r="MHH165" s="1732"/>
      <c r="MHI165" s="1732"/>
      <c r="MHJ165" s="1732"/>
      <c r="MHK165" s="1732"/>
      <c r="MHL165" s="1732"/>
      <c r="MHM165" s="1732"/>
      <c r="MHN165" s="1732"/>
      <c r="MHO165" s="1732"/>
      <c r="MHP165" s="1732"/>
      <c r="MHQ165" s="1732"/>
      <c r="MHR165" s="1732"/>
      <c r="MHS165" s="1732"/>
      <c r="MHT165" s="1732"/>
      <c r="MHU165" s="1732"/>
      <c r="MHV165" s="1732"/>
      <c r="MHW165" s="1732"/>
      <c r="MHX165" s="1732"/>
      <c r="MHY165" s="1732"/>
      <c r="MHZ165" s="1732"/>
      <c r="MIA165" s="1732"/>
      <c r="MIB165" s="1732"/>
      <c r="MIC165" s="1732"/>
      <c r="MID165" s="1732"/>
      <c r="MIE165" s="1732"/>
      <c r="MIF165" s="1732"/>
      <c r="MIG165" s="1732"/>
      <c r="MIH165" s="1732"/>
      <c r="MII165" s="1732"/>
      <c r="MIJ165" s="1732"/>
      <c r="MIK165" s="1732"/>
      <c r="MIL165" s="1732"/>
      <c r="MIM165" s="1732"/>
      <c r="MIN165" s="1732"/>
      <c r="MIO165" s="1732"/>
      <c r="MIP165" s="1732"/>
      <c r="MIQ165" s="1732"/>
      <c r="MIR165" s="1732"/>
      <c r="MIS165" s="1732"/>
      <c r="MIT165" s="1732"/>
      <c r="MIU165" s="1732"/>
      <c r="MIV165" s="1732"/>
      <c r="MIW165" s="1732"/>
      <c r="MIX165" s="1732"/>
      <c r="MIY165" s="1732"/>
      <c r="MIZ165" s="1732"/>
      <c r="MJA165" s="1732"/>
      <c r="MJB165" s="1732"/>
      <c r="MJC165" s="1732"/>
      <c r="MJD165" s="1732"/>
      <c r="MJE165" s="1732"/>
      <c r="MJF165" s="1732"/>
      <c r="MJG165" s="1732"/>
      <c r="MJH165" s="1732"/>
      <c r="MJI165" s="1732"/>
      <c r="MJJ165" s="1732"/>
      <c r="MJK165" s="1732"/>
      <c r="MJL165" s="1732"/>
      <c r="MJM165" s="1732"/>
      <c r="MJN165" s="1732"/>
      <c r="MJO165" s="1732"/>
      <c r="MJP165" s="1732"/>
      <c r="MJQ165" s="1732"/>
      <c r="MJR165" s="1732"/>
      <c r="MJS165" s="1732"/>
      <c r="MJT165" s="1732"/>
      <c r="MJU165" s="1732"/>
      <c r="MJV165" s="1732"/>
      <c r="MJW165" s="1732"/>
      <c r="MJX165" s="1732"/>
      <c r="MJY165" s="1732"/>
      <c r="MJZ165" s="1732"/>
      <c r="MKA165" s="1732"/>
      <c r="MKB165" s="1732"/>
      <c r="MKC165" s="1732"/>
      <c r="MKD165" s="1732"/>
      <c r="MKE165" s="1732"/>
      <c r="MKF165" s="1732"/>
      <c r="MKG165" s="1732"/>
      <c r="MKH165" s="1732"/>
      <c r="MKI165" s="1732"/>
      <c r="MKJ165" s="1732"/>
      <c r="MKK165" s="1732"/>
      <c r="MKL165" s="1732"/>
      <c r="MKM165" s="1732"/>
      <c r="MKN165" s="1732"/>
      <c r="MKO165" s="1732"/>
      <c r="MKP165" s="1732"/>
      <c r="MKQ165" s="1732"/>
      <c r="MKR165" s="1732"/>
      <c r="MKS165" s="1732"/>
      <c r="MKT165" s="1732"/>
      <c r="MKU165" s="1732"/>
      <c r="MKV165" s="1732"/>
      <c r="MKW165" s="1732"/>
      <c r="MKX165" s="1732"/>
      <c r="MKY165" s="1732"/>
      <c r="MKZ165" s="1732"/>
      <c r="MLA165" s="1732"/>
      <c r="MLB165" s="1732"/>
      <c r="MLC165" s="1732"/>
      <c r="MLD165" s="1732"/>
      <c r="MLE165" s="1732"/>
      <c r="MLF165" s="1732"/>
      <c r="MLG165" s="1732"/>
      <c r="MLH165" s="1732"/>
      <c r="MLI165" s="1732"/>
      <c r="MLJ165" s="1732"/>
      <c r="MLK165" s="1732"/>
      <c r="MLL165" s="1732"/>
      <c r="MLM165" s="1732"/>
      <c r="MLN165" s="1732"/>
      <c r="MLO165" s="1732"/>
      <c r="MLP165" s="1732"/>
      <c r="MLQ165" s="1732"/>
      <c r="MLR165" s="1732"/>
      <c r="MLS165" s="1732"/>
      <c r="MLT165" s="1732"/>
      <c r="MLU165" s="1732"/>
      <c r="MLV165" s="1732"/>
      <c r="MLW165" s="1732"/>
      <c r="MLX165" s="1732"/>
      <c r="MLY165" s="1732"/>
      <c r="MLZ165" s="1732"/>
      <c r="MMA165" s="1732"/>
      <c r="MMB165" s="1732"/>
      <c r="MMC165" s="1732"/>
      <c r="MMD165" s="1732"/>
      <c r="MME165" s="1732"/>
      <c r="MMF165" s="1732"/>
      <c r="MMG165" s="1732"/>
      <c r="MMH165" s="1732"/>
      <c r="MMI165" s="1732"/>
      <c r="MMJ165" s="1732"/>
      <c r="MMK165" s="1732"/>
      <c r="MML165" s="1732"/>
      <c r="MMM165" s="1732"/>
      <c r="MMN165" s="1732"/>
      <c r="MMO165" s="1732"/>
      <c r="MMP165" s="1732"/>
      <c r="MMQ165" s="1732"/>
      <c r="MMR165" s="1732"/>
      <c r="MMS165" s="1732"/>
      <c r="MMT165" s="1732"/>
      <c r="MMU165" s="1732"/>
      <c r="MMV165" s="1732"/>
      <c r="MMW165" s="1732"/>
      <c r="MMX165" s="1732"/>
      <c r="MMY165" s="1732"/>
      <c r="MMZ165" s="1732"/>
      <c r="MNA165" s="1732"/>
      <c r="MNB165" s="1732"/>
      <c r="MNC165" s="1732"/>
      <c r="MND165" s="1732"/>
      <c r="MNE165" s="1732"/>
      <c r="MNF165" s="1732"/>
      <c r="MNG165" s="1732"/>
      <c r="MNH165" s="1732"/>
      <c r="MNI165" s="1732"/>
      <c r="MNJ165" s="1732"/>
      <c r="MNK165" s="1732"/>
      <c r="MNL165" s="1732"/>
      <c r="MNM165" s="1732"/>
      <c r="MNN165" s="1732"/>
      <c r="MNO165" s="1732"/>
      <c r="MNP165" s="1732"/>
      <c r="MNQ165" s="1732"/>
      <c r="MNR165" s="1732"/>
      <c r="MNS165" s="1732"/>
      <c r="MNT165" s="1732"/>
      <c r="MNU165" s="1732"/>
      <c r="MNV165" s="1732"/>
      <c r="MNW165" s="1732"/>
      <c r="MNX165" s="1732"/>
      <c r="MNY165" s="1732"/>
      <c r="MNZ165" s="1732"/>
      <c r="MOA165" s="1732"/>
      <c r="MOB165" s="1732"/>
      <c r="MOC165" s="1732"/>
      <c r="MOD165" s="1732"/>
      <c r="MOE165" s="1732"/>
      <c r="MOF165" s="1732"/>
      <c r="MOG165" s="1732"/>
      <c r="MOH165" s="1732"/>
      <c r="MOI165" s="1732"/>
      <c r="MOJ165" s="1732"/>
      <c r="MOK165" s="1732"/>
      <c r="MOL165" s="1732"/>
      <c r="MOM165" s="1732"/>
      <c r="MON165" s="1732"/>
      <c r="MOO165" s="1732"/>
      <c r="MOP165" s="1732"/>
      <c r="MOQ165" s="1732"/>
      <c r="MOR165" s="1732"/>
      <c r="MOS165" s="1732"/>
      <c r="MOT165" s="1732"/>
      <c r="MOU165" s="1732"/>
      <c r="MOV165" s="1732"/>
      <c r="MOW165" s="1732"/>
      <c r="MOX165" s="1732"/>
      <c r="MOY165" s="1732"/>
      <c r="MOZ165" s="1732"/>
      <c r="MPA165" s="1732"/>
      <c r="MPB165" s="1732"/>
      <c r="MPC165" s="1732"/>
      <c r="MPD165" s="1732"/>
      <c r="MPE165" s="1732"/>
      <c r="MPF165" s="1732"/>
      <c r="MPG165" s="1732"/>
      <c r="MPH165" s="1732"/>
      <c r="MPI165" s="1732"/>
      <c r="MPJ165" s="1732"/>
      <c r="MPK165" s="1732"/>
      <c r="MPL165" s="1732"/>
      <c r="MPM165" s="1732"/>
      <c r="MPN165" s="1732"/>
      <c r="MPO165" s="1732"/>
      <c r="MPP165" s="1732"/>
      <c r="MPQ165" s="1732"/>
      <c r="MPR165" s="1732"/>
      <c r="MPS165" s="1732"/>
      <c r="MPT165" s="1732"/>
      <c r="MPU165" s="1732"/>
      <c r="MPV165" s="1732"/>
      <c r="MPW165" s="1732"/>
      <c r="MPX165" s="1732"/>
      <c r="MPY165" s="1732"/>
      <c r="MPZ165" s="1732"/>
      <c r="MQA165" s="1732"/>
      <c r="MQB165" s="1732"/>
      <c r="MQC165" s="1732"/>
      <c r="MQD165" s="1732"/>
      <c r="MQE165" s="1732"/>
      <c r="MQF165" s="1732"/>
      <c r="MQG165" s="1732"/>
      <c r="MQH165" s="1732"/>
      <c r="MQI165" s="1732"/>
      <c r="MQJ165" s="1732"/>
      <c r="MQK165" s="1732"/>
      <c r="MQL165" s="1732"/>
      <c r="MQM165" s="1732"/>
      <c r="MQN165" s="1732"/>
      <c r="MQO165" s="1732"/>
      <c r="MQP165" s="1732"/>
      <c r="MQQ165" s="1732"/>
      <c r="MQR165" s="1732"/>
      <c r="MQS165" s="1732"/>
      <c r="MQT165" s="1732"/>
      <c r="MQU165" s="1732"/>
      <c r="MQV165" s="1732"/>
      <c r="MQW165" s="1732"/>
      <c r="MQX165" s="1732"/>
      <c r="MQY165" s="1732"/>
      <c r="MQZ165" s="1732"/>
      <c r="MRA165" s="1732"/>
      <c r="MRB165" s="1732"/>
      <c r="MRC165" s="1732"/>
      <c r="MRD165" s="1732"/>
      <c r="MRE165" s="1732"/>
      <c r="MRF165" s="1732"/>
      <c r="MRG165" s="1732"/>
      <c r="MRH165" s="1732"/>
      <c r="MRI165" s="1732"/>
      <c r="MRJ165" s="1732"/>
      <c r="MRK165" s="1732"/>
      <c r="MRL165" s="1732"/>
      <c r="MRM165" s="1732"/>
      <c r="MRN165" s="1732"/>
      <c r="MRO165" s="1732"/>
      <c r="MRP165" s="1732"/>
      <c r="MRQ165" s="1732"/>
      <c r="MRR165" s="1732"/>
      <c r="MRS165" s="1732"/>
      <c r="MRT165" s="1732"/>
      <c r="MRU165" s="1732"/>
      <c r="MRV165" s="1732"/>
      <c r="MRW165" s="1732"/>
      <c r="MRX165" s="1732"/>
      <c r="MRY165" s="1732"/>
      <c r="MRZ165" s="1732"/>
      <c r="MSA165" s="1732"/>
      <c r="MSB165" s="1732"/>
      <c r="MSC165" s="1732"/>
      <c r="MSD165" s="1732"/>
      <c r="MSE165" s="1732"/>
      <c r="MSF165" s="1732"/>
      <c r="MSG165" s="1732"/>
      <c r="MSH165" s="1732"/>
      <c r="MSI165" s="1732"/>
      <c r="MSJ165" s="1732"/>
      <c r="MSK165" s="1732"/>
      <c r="MSL165" s="1732"/>
      <c r="MSM165" s="1732"/>
      <c r="MSN165" s="1732"/>
      <c r="MSO165" s="1732"/>
      <c r="MSP165" s="1732"/>
      <c r="MSQ165" s="1732"/>
      <c r="MSR165" s="1732"/>
      <c r="MSS165" s="1732"/>
      <c r="MST165" s="1732"/>
      <c r="MSU165" s="1732"/>
      <c r="MSV165" s="1732"/>
      <c r="MSW165" s="1732"/>
      <c r="MSX165" s="1732"/>
      <c r="MSY165" s="1732"/>
      <c r="MSZ165" s="1732"/>
      <c r="MTA165" s="1732"/>
      <c r="MTB165" s="1732"/>
      <c r="MTC165" s="1732"/>
      <c r="MTD165" s="1732"/>
      <c r="MTE165" s="1732"/>
      <c r="MTF165" s="1732"/>
      <c r="MTG165" s="1732"/>
      <c r="MTH165" s="1732"/>
      <c r="MTI165" s="1732"/>
      <c r="MTJ165" s="1732"/>
      <c r="MTK165" s="1732"/>
      <c r="MTL165" s="1732"/>
      <c r="MTM165" s="1732"/>
      <c r="MTN165" s="1732"/>
      <c r="MTO165" s="1732"/>
      <c r="MTP165" s="1732"/>
      <c r="MTQ165" s="1732"/>
      <c r="MTR165" s="1732"/>
      <c r="MTS165" s="1732"/>
      <c r="MTT165" s="1732"/>
      <c r="MTU165" s="1732"/>
      <c r="MTV165" s="1732"/>
      <c r="MTW165" s="1732"/>
      <c r="MTX165" s="1732"/>
      <c r="MTY165" s="1732"/>
      <c r="MTZ165" s="1732"/>
      <c r="MUA165" s="1732"/>
      <c r="MUB165" s="1732"/>
      <c r="MUC165" s="1732"/>
      <c r="MUD165" s="1732"/>
      <c r="MUE165" s="1732"/>
      <c r="MUF165" s="1732"/>
      <c r="MUG165" s="1732"/>
      <c r="MUH165" s="1732"/>
      <c r="MUI165" s="1732"/>
      <c r="MUJ165" s="1732"/>
      <c r="MUK165" s="1732"/>
      <c r="MUL165" s="1732"/>
      <c r="MUM165" s="1732"/>
      <c r="MUN165" s="1732"/>
      <c r="MUO165" s="1732"/>
      <c r="MUP165" s="1732"/>
      <c r="MUQ165" s="1732"/>
      <c r="MUR165" s="1732"/>
      <c r="MUS165" s="1732"/>
      <c r="MUT165" s="1732"/>
      <c r="MUU165" s="1732"/>
      <c r="MUV165" s="1732"/>
      <c r="MUW165" s="1732"/>
      <c r="MUX165" s="1732"/>
      <c r="MUY165" s="1732"/>
      <c r="MUZ165" s="1732"/>
      <c r="MVA165" s="1732"/>
      <c r="MVB165" s="1732"/>
      <c r="MVC165" s="1732"/>
      <c r="MVD165" s="1732"/>
      <c r="MVE165" s="1732"/>
      <c r="MVF165" s="1732"/>
      <c r="MVG165" s="1732"/>
      <c r="MVH165" s="1732"/>
      <c r="MVI165" s="1732"/>
      <c r="MVJ165" s="1732"/>
      <c r="MVK165" s="1732"/>
      <c r="MVL165" s="1732"/>
      <c r="MVM165" s="1732"/>
      <c r="MVN165" s="1732"/>
      <c r="MVO165" s="1732"/>
      <c r="MVP165" s="1732"/>
      <c r="MVQ165" s="1732"/>
      <c r="MVR165" s="1732"/>
      <c r="MVS165" s="1732"/>
      <c r="MVT165" s="1732"/>
      <c r="MVU165" s="1732"/>
      <c r="MVV165" s="1732"/>
      <c r="MVW165" s="1732"/>
      <c r="MVX165" s="1732"/>
      <c r="MVY165" s="1732"/>
      <c r="MVZ165" s="1732"/>
      <c r="MWA165" s="1732"/>
      <c r="MWB165" s="1732"/>
      <c r="MWC165" s="1732"/>
      <c r="MWD165" s="1732"/>
      <c r="MWE165" s="1732"/>
      <c r="MWF165" s="1732"/>
      <c r="MWG165" s="1732"/>
      <c r="MWH165" s="1732"/>
      <c r="MWI165" s="1732"/>
      <c r="MWJ165" s="1732"/>
      <c r="MWK165" s="1732"/>
      <c r="MWL165" s="1732"/>
      <c r="MWM165" s="1732"/>
      <c r="MWN165" s="1732"/>
      <c r="MWO165" s="1732"/>
      <c r="MWP165" s="1732"/>
      <c r="MWQ165" s="1732"/>
      <c r="MWR165" s="1732"/>
      <c r="MWS165" s="1732"/>
      <c r="MWT165" s="1732"/>
      <c r="MWU165" s="1732"/>
      <c r="MWV165" s="1732"/>
      <c r="MWW165" s="1732"/>
      <c r="MWX165" s="1732"/>
      <c r="MWY165" s="1732"/>
      <c r="MWZ165" s="1732"/>
      <c r="MXA165" s="1732"/>
      <c r="MXB165" s="1732"/>
      <c r="MXC165" s="1732"/>
      <c r="MXD165" s="1732"/>
      <c r="MXE165" s="1732"/>
      <c r="MXF165" s="1732"/>
      <c r="MXG165" s="1732"/>
      <c r="MXH165" s="1732"/>
      <c r="MXI165" s="1732"/>
      <c r="MXJ165" s="1732"/>
      <c r="MXK165" s="1732"/>
      <c r="MXL165" s="1732"/>
      <c r="MXM165" s="1732"/>
      <c r="MXN165" s="1732"/>
      <c r="MXO165" s="1732"/>
      <c r="MXP165" s="1732"/>
      <c r="MXQ165" s="1732"/>
      <c r="MXR165" s="1732"/>
      <c r="MXS165" s="1732"/>
      <c r="MXT165" s="1732"/>
      <c r="MXU165" s="1732"/>
      <c r="MXV165" s="1732"/>
      <c r="MXW165" s="1732"/>
      <c r="MXX165" s="1732"/>
      <c r="MXY165" s="1732"/>
      <c r="MXZ165" s="1732"/>
      <c r="MYA165" s="1732"/>
      <c r="MYB165" s="1732"/>
      <c r="MYC165" s="1732"/>
      <c r="MYD165" s="1732"/>
      <c r="MYE165" s="1732"/>
      <c r="MYF165" s="1732"/>
      <c r="MYG165" s="1732"/>
      <c r="MYH165" s="1732"/>
      <c r="MYI165" s="1732"/>
      <c r="MYJ165" s="1732"/>
      <c r="MYK165" s="1732"/>
      <c r="MYL165" s="1732"/>
      <c r="MYM165" s="1732"/>
      <c r="MYN165" s="1732"/>
      <c r="MYO165" s="1732"/>
      <c r="MYP165" s="1732"/>
      <c r="MYQ165" s="1732"/>
      <c r="MYR165" s="1732"/>
      <c r="MYS165" s="1732"/>
      <c r="MYT165" s="1732"/>
      <c r="MYU165" s="1732"/>
      <c r="MYV165" s="1732"/>
      <c r="MYW165" s="1732"/>
      <c r="MYX165" s="1732"/>
      <c r="MYY165" s="1732"/>
      <c r="MYZ165" s="1732"/>
      <c r="MZA165" s="1732"/>
      <c r="MZB165" s="1732"/>
      <c r="MZC165" s="1732"/>
      <c r="MZD165" s="1732"/>
      <c r="MZE165" s="1732"/>
      <c r="MZF165" s="1732"/>
      <c r="MZG165" s="1732"/>
      <c r="MZH165" s="1732"/>
      <c r="MZI165" s="1732"/>
      <c r="MZJ165" s="1732"/>
      <c r="MZK165" s="1732"/>
      <c r="MZL165" s="1732"/>
      <c r="MZM165" s="1732"/>
      <c r="MZN165" s="1732"/>
      <c r="MZO165" s="1732"/>
      <c r="MZP165" s="1732"/>
      <c r="MZQ165" s="1732"/>
      <c r="MZR165" s="1732"/>
      <c r="MZS165" s="1732"/>
      <c r="MZT165" s="1732"/>
      <c r="MZU165" s="1732"/>
      <c r="MZV165" s="1732"/>
      <c r="MZW165" s="1732"/>
      <c r="MZX165" s="1732"/>
      <c r="MZY165" s="1732"/>
      <c r="MZZ165" s="1732"/>
      <c r="NAA165" s="1732"/>
      <c r="NAB165" s="1732"/>
      <c r="NAC165" s="1732"/>
      <c r="NAD165" s="1732"/>
      <c r="NAE165" s="1732"/>
      <c r="NAF165" s="1732"/>
      <c r="NAG165" s="1732"/>
      <c r="NAH165" s="1732"/>
      <c r="NAI165" s="1732"/>
      <c r="NAJ165" s="1732"/>
      <c r="NAK165" s="1732"/>
      <c r="NAL165" s="1732"/>
      <c r="NAM165" s="1732"/>
      <c r="NAN165" s="1732"/>
      <c r="NAO165" s="1732"/>
      <c r="NAP165" s="1732"/>
      <c r="NAQ165" s="1732"/>
      <c r="NAR165" s="1732"/>
      <c r="NAS165" s="1732"/>
      <c r="NAT165" s="1732"/>
      <c r="NAU165" s="1732"/>
      <c r="NAV165" s="1732"/>
      <c r="NAW165" s="1732"/>
      <c r="NAX165" s="1732"/>
      <c r="NAY165" s="1732"/>
      <c r="NAZ165" s="1732"/>
      <c r="NBA165" s="1732"/>
      <c r="NBB165" s="1732"/>
      <c r="NBC165" s="1732"/>
      <c r="NBD165" s="1732"/>
      <c r="NBE165" s="1732"/>
      <c r="NBF165" s="1732"/>
      <c r="NBG165" s="1732"/>
      <c r="NBH165" s="1732"/>
      <c r="NBI165" s="1732"/>
      <c r="NBJ165" s="1732"/>
      <c r="NBK165" s="1732"/>
      <c r="NBL165" s="1732"/>
      <c r="NBM165" s="1732"/>
      <c r="NBN165" s="1732"/>
      <c r="NBO165" s="1732"/>
      <c r="NBP165" s="1732"/>
      <c r="NBQ165" s="1732"/>
      <c r="NBR165" s="1732"/>
      <c r="NBS165" s="1732"/>
      <c r="NBT165" s="1732"/>
      <c r="NBU165" s="1732"/>
      <c r="NBV165" s="1732"/>
      <c r="NBW165" s="1732"/>
      <c r="NBX165" s="1732"/>
      <c r="NBY165" s="1732"/>
      <c r="NBZ165" s="1732"/>
      <c r="NCA165" s="1732"/>
      <c r="NCB165" s="1732"/>
      <c r="NCC165" s="1732"/>
      <c r="NCD165" s="1732"/>
      <c r="NCE165" s="1732"/>
      <c r="NCF165" s="1732"/>
      <c r="NCG165" s="1732"/>
      <c r="NCH165" s="1732"/>
      <c r="NCI165" s="1732"/>
      <c r="NCJ165" s="1732"/>
      <c r="NCK165" s="1732"/>
      <c r="NCL165" s="1732"/>
      <c r="NCM165" s="1732"/>
      <c r="NCN165" s="1732"/>
      <c r="NCO165" s="1732"/>
      <c r="NCP165" s="1732"/>
      <c r="NCQ165" s="1732"/>
      <c r="NCR165" s="1732"/>
      <c r="NCS165" s="1732"/>
      <c r="NCT165" s="1732"/>
      <c r="NCU165" s="1732"/>
      <c r="NCV165" s="1732"/>
      <c r="NCW165" s="1732"/>
      <c r="NCX165" s="1732"/>
      <c r="NCY165" s="1732"/>
      <c r="NCZ165" s="1732"/>
      <c r="NDA165" s="1732"/>
      <c r="NDB165" s="1732"/>
      <c r="NDC165" s="1732"/>
      <c r="NDD165" s="1732"/>
      <c r="NDE165" s="1732"/>
      <c r="NDF165" s="1732"/>
      <c r="NDG165" s="1732"/>
      <c r="NDH165" s="1732"/>
      <c r="NDI165" s="1732"/>
      <c r="NDJ165" s="1732"/>
      <c r="NDK165" s="1732"/>
      <c r="NDL165" s="1732"/>
      <c r="NDM165" s="1732"/>
      <c r="NDN165" s="1732"/>
      <c r="NDO165" s="1732"/>
      <c r="NDP165" s="1732"/>
      <c r="NDQ165" s="1732"/>
      <c r="NDR165" s="1732"/>
      <c r="NDS165" s="1732"/>
      <c r="NDT165" s="1732"/>
      <c r="NDU165" s="1732"/>
      <c r="NDV165" s="1732"/>
      <c r="NDW165" s="1732"/>
      <c r="NDX165" s="1732"/>
      <c r="NDY165" s="1732"/>
      <c r="NDZ165" s="1732"/>
      <c r="NEA165" s="1732"/>
      <c r="NEB165" s="1732"/>
      <c r="NEC165" s="1732"/>
      <c r="NED165" s="1732"/>
      <c r="NEE165" s="1732"/>
      <c r="NEF165" s="1732"/>
      <c r="NEG165" s="1732"/>
      <c r="NEH165" s="1732"/>
      <c r="NEI165" s="1732"/>
      <c r="NEJ165" s="1732"/>
      <c r="NEK165" s="1732"/>
      <c r="NEL165" s="1732"/>
      <c r="NEM165" s="1732"/>
      <c r="NEN165" s="1732"/>
      <c r="NEO165" s="1732"/>
      <c r="NEP165" s="1732"/>
      <c r="NEQ165" s="1732"/>
      <c r="NER165" s="1732"/>
      <c r="NES165" s="1732"/>
      <c r="NET165" s="1732"/>
      <c r="NEU165" s="1732"/>
      <c r="NEV165" s="1732"/>
      <c r="NEW165" s="1732"/>
      <c r="NEX165" s="1732"/>
      <c r="NEY165" s="1732"/>
      <c r="NEZ165" s="1732"/>
      <c r="NFA165" s="1732"/>
      <c r="NFB165" s="1732"/>
      <c r="NFC165" s="1732"/>
      <c r="NFD165" s="1732"/>
      <c r="NFE165" s="1732"/>
      <c r="NFF165" s="1732"/>
      <c r="NFG165" s="1732"/>
      <c r="NFH165" s="1732"/>
      <c r="NFI165" s="1732"/>
      <c r="NFJ165" s="1732"/>
      <c r="NFK165" s="1732"/>
      <c r="NFL165" s="1732"/>
      <c r="NFM165" s="1732"/>
      <c r="NFN165" s="1732"/>
      <c r="NFO165" s="1732"/>
      <c r="NFP165" s="1732"/>
      <c r="NFQ165" s="1732"/>
      <c r="NFR165" s="1732"/>
      <c r="NFS165" s="1732"/>
      <c r="NFT165" s="1732"/>
      <c r="NFU165" s="1732"/>
      <c r="NFV165" s="1732"/>
      <c r="NFW165" s="1732"/>
      <c r="NFX165" s="1732"/>
      <c r="NFY165" s="1732"/>
      <c r="NFZ165" s="1732"/>
      <c r="NGA165" s="1732"/>
      <c r="NGB165" s="1732"/>
      <c r="NGC165" s="1732"/>
      <c r="NGD165" s="1732"/>
      <c r="NGE165" s="1732"/>
      <c r="NGF165" s="1732"/>
      <c r="NGG165" s="1732"/>
      <c r="NGH165" s="1732"/>
      <c r="NGI165" s="1732"/>
      <c r="NGJ165" s="1732"/>
      <c r="NGK165" s="1732"/>
      <c r="NGL165" s="1732"/>
      <c r="NGM165" s="1732"/>
      <c r="NGN165" s="1732"/>
      <c r="NGO165" s="1732"/>
      <c r="NGP165" s="1732"/>
      <c r="NGQ165" s="1732"/>
      <c r="NGR165" s="1732"/>
      <c r="NGS165" s="1732"/>
      <c r="NGT165" s="1732"/>
      <c r="NGU165" s="1732"/>
      <c r="NGV165" s="1732"/>
      <c r="NGW165" s="1732"/>
      <c r="NGX165" s="1732"/>
      <c r="NGY165" s="1732"/>
      <c r="NGZ165" s="1732"/>
      <c r="NHA165" s="1732"/>
      <c r="NHB165" s="1732"/>
      <c r="NHC165" s="1732"/>
      <c r="NHD165" s="1732"/>
      <c r="NHE165" s="1732"/>
      <c r="NHF165" s="1732"/>
      <c r="NHG165" s="1732"/>
      <c r="NHH165" s="1732"/>
      <c r="NHI165" s="1732"/>
      <c r="NHJ165" s="1732"/>
      <c r="NHK165" s="1732"/>
      <c r="NHL165" s="1732"/>
      <c r="NHM165" s="1732"/>
      <c r="NHN165" s="1732"/>
      <c r="NHO165" s="1732"/>
      <c r="NHP165" s="1732"/>
      <c r="NHQ165" s="1732"/>
      <c r="NHR165" s="1732"/>
      <c r="NHS165" s="1732"/>
      <c r="NHT165" s="1732"/>
      <c r="NHU165" s="1732"/>
      <c r="NHV165" s="1732"/>
      <c r="NHW165" s="1732"/>
      <c r="NHX165" s="1732"/>
      <c r="NHY165" s="1732"/>
      <c r="NHZ165" s="1732"/>
      <c r="NIA165" s="1732"/>
      <c r="NIB165" s="1732"/>
      <c r="NIC165" s="1732"/>
      <c r="NID165" s="1732"/>
      <c r="NIE165" s="1732"/>
      <c r="NIF165" s="1732"/>
      <c r="NIG165" s="1732"/>
      <c r="NIH165" s="1732"/>
      <c r="NII165" s="1732"/>
      <c r="NIJ165" s="1732"/>
      <c r="NIK165" s="1732"/>
      <c r="NIL165" s="1732"/>
      <c r="NIM165" s="1732"/>
      <c r="NIN165" s="1732"/>
      <c r="NIO165" s="1732"/>
      <c r="NIP165" s="1732"/>
      <c r="NIQ165" s="1732"/>
      <c r="NIR165" s="1732"/>
      <c r="NIS165" s="1732"/>
      <c r="NIT165" s="1732"/>
      <c r="NIU165" s="1732"/>
      <c r="NIV165" s="1732"/>
      <c r="NIW165" s="1732"/>
      <c r="NIX165" s="1732"/>
      <c r="NIY165" s="1732"/>
      <c r="NIZ165" s="1732"/>
      <c r="NJA165" s="1732"/>
      <c r="NJB165" s="1732"/>
      <c r="NJC165" s="1732"/>
      <c r="NJD165" s="1732"/>
      <c r="NJE165" s="1732"/>
      <c r="NJF165" s="1732"/>
      <c r="NJG165" s="1732"/>
      <c r="NJH165" s="1732"/>
      <c r="NJI165" s="1732"/>
      <c r="NJJ165" s="1732"/>
      <c r="NJK165" s="1732"/>
      <c r="NJL165" s="1732"/>
      <c r="NJM165" s="1732"/>
      <c r="NJN165" s="1732"/>
      <c r="NJO165" s="1732"/>
      <c r="NJP165" s="1732"/>
      <c r="NJQ165" s="1732"/>
      <c r="NJR165" s="1732"/>
      <c r="NJS165" s="1732"/>
      <c r="NJT165" s="1732"/>
      <c r="NJU165" s="1732"/>
      <c r="NJV165" s="1732"/>
      <c r="NJW165" s="1732"/>
      <c r="NJX165" s="1732"/>
      <c r="NJY165" s="1732"/>
      <c r="NJZ165" s="1732"/>
      <c r="NKA165" s="1732"/>
      <c r="NKB165" s="1732"/>
      <c r="NKC165" s="1732"/>
      <c r="NKD165" s="1732"/>
      <c r="NKE165" s="1732"/>
      <c r="NKF165" s="1732"/>
      <c r="NKG165" s="1732"/>
      <c r="NKH165" s="1732"/>
      <c r="NKI165" s="1732"/>
      <c r="NKJ165" s="1732"/>
      <c r="NKK165" s="1732"/>
      <c r="NKL165" s="1732"/>
      <c r="NKM165" s="1732"/>
      <c r="NKN165" s="1732"/>
      <c r="NKO165" s="1732"/>
      <c r="NKP165" s="1732"/>
      <c r="NKQ165" s="1732"/>
      <c r="NKR165" s="1732"/>
      <c r="NKS165" s="1732"/>
      <c r="NKT165" s="1732"/>
      <c r="NKU165" s="1732"/>
      <c r="NKV165" s="1732"/>
      <c r="NKW165" s="1732"/>
      <c r="NKX165" s="1732"/>
      <c r="NKY165" s="1732"/>
      <c r="NKZ165" s="1732"/>
      <c r="NLA165" s="1732"/>
      <c r="NLB165" s="1732"/>
      <c r="NLC165" s="1732"/>
      <c r="NLD165" s="1732"/>
      <c r="NLE165" s="1732"/>
      <c r="NLF165" s="1732"/>
      <c r="NLG165" s="1732"/>
      <c r="NLH165" s="1732"/>
      <c r="NLI165" s="1732"/>
      <c r="NLJ165" s="1732"/>
      <c r="NLK165" s="1732"/>
      <c r="NLL165" s="1732"/>
      <c r="NLM165" s="1732"/>
      <c r="NLN165" s="1732"/>
      <c r="NLO165" s="1732"/>
      <c r="NLP165" s="1732"/>
      <c r="NLQ165" s="1732"/>
      <c r="NLR165" s="1732"/>
      <c r="NLS165" s="1732"/>
      <c r="NLT165" s="1732"/>
      <c r="NLU165" s="1732"/>
      <c r="NLV165" s="1732"/>
      <c r="NLW165" s="1732"/>
      <c r="NLX165" s="1732"/>
      <c r="NLY165" s="1732"/>
      <c r="NLZ165" s="1732"/>
      <c r="NMA165" s="1732"/>
      <c r="NMB165" s="1732"/>
      <c r="NMC165" s="1732"/>
      <c r="NMD165" s="1732"/>
      <c r="NME165" s="1732"/>
      <c r="NMF165" s="1732"/>
      <c r="NMG165" s="1732"/>
      <c r="NMH165" s="1732"/>
      <c r="NMI165" s="1732"/>
      <c r="NMJ165" s="1732"/>
      <c r="NMK165" s="1732"/>
      <c r="NML165" s="1732"/>
      <c r="NMM165" s="1732"/>
      <c r="NMN165" s="1732"/>
      <c r="NMO165" s="1732"/>
      <c r="NMP165" s="1732"/>
      <c r="NMQ165" s="1732"/>
      <c r="NMR165" s="1732"/>
      <c r="NMS165" s="1732"/>
      <c r="NMT165" s="1732"/>
      <c r="NMU165" s="1732"/>
      <c r="NMV165" s="1732"/>
      <c r="NMW165" s="1732"/>
      <c r="NMX165" s="1732"/>
      <c r="NMY165" s="1732"/>
      <c r="NMZ165" s="1732"/>
      <c r="NNA165" s="1732"/>
      <c r="NNB165" s="1732"/>
      <c r="NNC165" s="1732"/>
      <c r="NND165" s="1732"/>
      <c r="NNE165" s="1732"/>
      <c r="NNF165" s="1732"/>
      <c r="NNG165" s="1732"/>
      <c r="NNH165" s="1732"/>
      <c r="NNI165" s="1732"/>
      <c r="NNJ165" s="1732"/>
      <c r="NNK165" s="1732"/>
      <c r="NNL165" s="1732"/>
      <c r="NNM165" s="1732"/>
      <c r="NNN165" s="1732"/>
      <c r="NNO165" s="1732"/>
      <c r="NNP165" s="1732"/>
      <c r="NNQ165" s="1732"/>
      <c r="NNR165" s="1732"/>
      <c r="NNS165" s="1732"/>
      <c r="NNT165" s="1732"/>
      <c r="NNU165" s="1732"/>
      <c r="NNV165" s="1732"/>
      <c r="NNW165" s="1732"/>
      <c r="NNX165" s="1732"/>
      <c r="NNY165" s="1732"/>
      <c r="NNZ165" s="1732"/>
      <c r="NOA165" s="1732"/>
      <c r="NOB165" s="1732"/>
      <c r="NOC165" s="1732"/>
      <c r="NOD165" s="1732"/>
      <c r="NOE165" s="1732"/>
      <c r="NOF165" s="1732"/>
      <c r="NOG165" s="1732"/>
      <c r="NOH165" s="1732"/>
      <c r="NOI165" s="1732"/>
      <c r="NOJ165" s="1732"/>
      <c r="NOK165" s="1732"/>
      <c r="NOL165" s="1732"/>
      <c r="NOM165" s="1732"/>
      <c r="NON165" s="1732"/>
      <c r="NOO165" s="1732"/>
      <c r="NOP165" s="1732"/>
      <c r="NOQ165" s="1732"/>
      <c r="NOR165" s="1732"/>
      <c r="NOS165" s="1732"/>
      <c r="NOT165" s="1732"/>
      <c r="NOU165" s="1732"/>
      <c r="NOV165" s="1732"/>
      <c r="NOW165" s="1732"/>
      <c r="NOX165" s="1732"/>
      <c r="NOY165" s="1732"/>
      <c r="NOZ165" s="1732"/>
      <c r="NPA165" s="1732"/>
      <c r="NPB165" s="1732"/>
      <c r="NPC165" s="1732"/>
      <c r="NPD165" s="1732"/>
      <c r="NPE165" s="1732"/>
      <c r="NPF165" s="1732"/>
      <c r="NPG165" s="1732"/>
      <c r="NPH165" s="1732"/>
      <c r="NPI165" s="1732"/>
      <c r="NPJ165" s="1732"/>
      <c r="NPK165" s="1732"/>
      <c r="NPL165" s="1732"/>
      <c r="NPM165" s="1732"/>
      <c r="NPN165" s="1732"/>
      <c r="NPO165" s="1732"/>
      <c r="NPP165" s="1732"/>
      <c r="NPQ165" s="1732"/>
      <c r="NPR165" s="1732"/>
      <c r="NPS165" s="1732"/>
      <c r="NPT165" s="1732"/>
      <c r="NPU165" s="1732"/>
      <c r="NPV165" s="1732"/>
      <c r="NPW165" s="1732"/>
      <c r="NPX165" s="1732"/>
      <c r="NPY165" s="1732"/>
      <c r="NPZ165" s="1732"/>
      <c r="NQA165" s="1732"/>
      <c r="NQB165" s="1732"/>
      <c r="NQC165" s="1732"/>
      <c r="NQD165" s="1732"/>
      <c r="NQE165" s="1732"/>
      <c r="NQF165" s="1732"/>
      <c r="NQG165" s="1732"/>
      <c r="NQH165" s="1732"/>
      <c r="NQI165" s="1732"/>
      <c r="NQJ165" s="1732"/>
      <c r="NQK165" s="1732"/>
      <c r="NQL165" s="1732"/>
      <c r="NQM165" s="1732"/>
      <c r="NQN165" s="1732"/>
      <c r="NQO165" s="1732"/>
      <c r="NQP165" s="1732"/>
      <c r="NQQ165" s="1732"/>
      <c r="NQR165" s="1732"/>
      <c r="NQS165" s="1732"/>
      <c r="NQT165" s="1732"/>
      <c r="NQU165" s="1732"/>
      <c r="NQV165" s="1732"/>
      <c r="NQW165" s="1732"/>
      <c r="NQX165" s="1732"/>
      <c r="NQY165" s="1732"/>
      <c r="NQZ165" s="1732"/>
      <c r="NRA165" s="1732"/>
      <c r="NRB165" s="1732"/>
      <c r="NRC165" s="1732"/>
      <c r="NRD165" s="1732"/>
      <c r="NRE165" s="1732"/>
      <c r="NRF165" s="1732"/>
      <c r="NRG165" s="1732"/>
      <c r="NRH165" s="1732"/>
      <c r="NRI165" s="1732"/>
      <c r="NRJ165" s="1732"/>
      <c r="NRK165" s="1732"/>
      <c r="NRL165" s="1732"/>
      <c r="NRM165" s="1732"/>
      <c r="NRN165" s="1732"/>
      <c r="NRO165" s="1732"/>
      <c r="NRP165" s="1732"/>
      <c r="NRQ165" s="1732"/>
      <c r="NRR165" s="1732"/>
      <c r="NRS165" s="1732"/>
      <c r="NRT165" s="1732"/>
      <c r="NRU165" s="1732"/>
      <c r="NRV165" s="1732"/>
      <c r="NRW165" s="1732"/>
      <c r="NRX165" s="1732"/>
      <c r="NRY165" s="1732"/>
      <c r="NRZ165" s="1732"/>
      <c r="NSA165" s="1732"/>
      <c r="NSB165" s="1732"/>
      <c r="NSC165" s="1732"/>
      <c r="NSD165" s="1732"/>
      <c r="NSE165" s="1732"/>
      <c r="NSF165" s="1732"/>
      <c r="NSG165" s="1732"/>
      <c r="NSH165" s="1732"/>
      <c r="NSI165" s="1732"/>
      <c r="NSJ165" s="1732"/>
      <c r="NSK165" s="1732"/>
      <c r="NSL165" s="1732"/>
      <c r="NSM165" s="1732"/>
      <c r="NSN165" s="1732"/>
      <c r="NSO165" s="1732"/>
      <c r="NSP165" s="1732"/>
      <c r="NSQ165" s="1732"/>
      <c r="NSR165" s="1732"/>
      <c r="NSS165" s="1732"/>
      <c r="NST165" s="1732"/>
      <c r="NSU165" s="1732"/>
      <c r="NSV165" s="1732"/>
      <c r="NSW165" s="1732"/>
      <c r="NSX165" s="1732"/>
      <c r="NSY165" s="1732"/>
      <c r="NSZ165" s="1732"/>
      <c r="NTA165" s="1732"/>
      <c r="NTB165" s="1732"/>
      <c r="NTC165" s="1732"/>
      <c r="NTD165" s="1732"/>
      <c r="NTE165" s="1732"/>
      <c r="NTF165" s="1732"/>
      <c r="NTG165" s="1732"/>
      <c r="NTH165" s="1732"/>
      <c r="NTI165" s="1732"/>
      <c r="NTJ165" s="1732"/>
      <c r="NTK165" s="1732"/>
      <c r="NTL165" s="1732"/>
      <c r="NTM165" s="1732"/>
      <c r="NTN165" s="1732"/>
      <c r="NTO165" s="1732"/>
      <c r="NTP165" s="1732"/>
      <c r="NTQ165" s="1732"/>
      <c r="NTR165" s="1732"/>
      <c r="NTS165" s="1732"/>
      <c r="NTT165" s="1732"/>
      <c r="NTU165" s="1732"/>
      <c r="NTV165" s="1732"/>
      <c r="NTW165" s="1732"/>
      <c r="NTX165" s="1732"/>
      <c r="NTY165" s="1732"/>
      <c r="NTZ165" s="1732"/>
      <c r="NUA165" s="1732"/>
      <c r="NUB165" s="1732"/>
      <c r="NUC165" s="1732"/>
      <c r="NUD165" s="1732"/>
      <c r="NUE165" s="1732"/>
      <c r="NUF165" s="1732"/>
      <c r="NUG165" s="1732"/>
      <c r="NUH165" s="1732"/>
      <c r="NUI165" s="1732"/>
      <c r="NUJ165" s="1732"/>
      <c r="NUK165" s="1732"/>
      <c r="NUL165" s="1732"/>
      <c r="NUM165" s="1732"/>
      <c r="NUN165" s="1732"/>
      <c r="NUO165" s="1732"/>
      <c r="NUP165" s="1732"/>
      <c r="NUQ165" s="1732"/>
      <c r="NUR165" s="1732"/>
      <c r="NUS165" s="1732"/>
      <c r="NUT165" s="1732"/>
      <c r="NUU165" s="1732"/>
      <c r="NUV165" s="1732"/>
      <c r="NUW165" s="1732"/>
      <c r="NUX165" s="1732"/>
      <c r="NUY165" s="1732"/>
      <c r="NUZ165" s="1732"/>
      <c r="NVA165" s="1732"/>
      <c r="NVB165" s="1732"/>
      <c r="NVC165" s="1732"/>
      <c r="NVD165" s="1732"/>
      <c r="NVE165" s="1732"/>
      <c r="NVF165" s="1732"/>
      <c r="NVG165" s="1732"/>
      <c r="NVH165" s="1732"/>
      <c r="NVI165" s="1732"/>
      <c r="NVJ165" s="1732"/>
      <c r="NVK165" s="1732"/>
      <c r="NVL165" s="1732"/>
      <c r="NVM165" s="1732"/>
      <c r="NVN165" s="1732"/>
      <c r="NVO165" s="1732"/>
      <c r="NVP165" s="1732"/>
      <c r="NVQ165" s="1732"/>
      <c r="NVR165" s="1732"/>
      <c r="NVS165" s="1732"/>
      <c r="NVT165" s="1732"/>
      <c r="NVU165" s="1732"/>
      <c r="NVV165" s="1732"/>
      <c r="NVW165" s="1732"/>
      <c r="NVX165" s="1732"/>
      <c r="NVY165" s="1732"/>
      <c r="NVZ165" s="1732"/>
      <c r="NWA165" s="1732"/>
      <c r="NWB165" s="1732"/>
      <c r="NWC165" s="1732"/>
      <c r="NWD165" s="1732"/>
      <c r="NWE165" s="1732"/>
      <c r="NWF165" s="1732"/>
      <c r="NWG165" s="1732"/>
      <c r="NWH165" s="1732"/>
      <c r="NWI165" s="1732"/>
      <c r="NWJ165" s="1732"/>
      <c r="NWK165" s="1732"/>
      <c r="NWL165" s="1732"/>
      <c r="NWM165" s="1732"/>
      <c r="NWN165" s="1732"/>
      <c r="NWO165" s="1732"/>
      <c r="NWP165" s="1732"/>
      <c r="NWQ165" s="1732"/>
      <c r="NWR165" s="1732"/>
      <c r="NWS165" s="1732"/>
      <c r="NWT165" s="1732"/>
      <c r="NWU165" s="1732"/>
      <c r="NWV165" s="1732"/>
      <c r="NWW165" s="1732"/>
      <c r="NWX165" s="1732"/>
      <c r="NWY165" s="1732"/>
      <c r="NWZ165" s="1732"/>
      <c r="NXA165" s="1732"/>
      <c r="NXB165" s="1732"/>
      <c r="NXC165" s="1732"/>
      <c r="NXD165" s="1732"/>
      <c r="NXE165" s="1732"/>
      <c r="NXF165" s="1732"/>
      <c r="NXG165" s="1732"/>
      <c r="NXH165" s="1732"/>
      <c r="NXI165" s="1732"/>
      <c r="NXJ165" s="1732"/>
      <c r="NXK165" s="1732"/>
      <c r="NXL165" s="1732"/>
      <c r="NXM165" s="1732"/>
      <c r="NXN165" s="1732"/>
      <c r="NXO165" s="1732"/>
      <c r="NXP165" s="1732"/>
      <c r="NXQ165" s="1732"/>
      <c r="NXR165" s="1732"/>
      <c r="NXS165" s="1732"/>
      <c r="NXT165" s="1732"/>
      <c r="NXU165" s="1732"/>
      <c r="NXV165" s="1732"/>
      <c r="NXW165" s="1732"/>
      <c r="NXX165" s="1732"/>
      <c r="NXY165" s="1732"/>
      <c r="NXZ165" s="1732"/>
      <c r="NYA165" s="1732"/>
      <c r="NYB165" s="1732"/>
      <c r="NYC165" s="1732"/>
      <c r="NYD165" s="1732"/>
      <c r="NYE165" s="1732"/>
      <c r="NYF165" s="1732"/>
      <c r="NYG165" s="1732"/>
      <c r="NYH165" s="1732"/>
      <c r="NYI165" s="1732"/>
      <c r="NYJ165" s="1732"/>
      <c r="NYK165" s="1732"/>
      <c r="NYL165" s="1732"/>
      <c r="NYM165" s="1732"/>
      <c r="NYN165" s="1732"/>
      <c r="NYO165" s="1732"/>
      <c r="NYP165" s="1732"/>
      <c r="NYQ165" s="1732"/>
      <c r="NYR165" s="1732"/>
      <c r="NYS165" s="1732"/>
      <c r="NYT165" s="1732"/>
      <c r="NYU165" s="1732"/>
      <c r="NYV165" s="1732"/>
      <c r="NYW165" s="1732"/>
      <c r="NYX165" s="1732"/>
      <c r="NYY165" s="1732"/>
      <c r="NYZ165" s="1732"/>
      <c r="NZA165" s="1732"/>
      <c r="NZB165" s="1732"/>
      <c r="NZC165" s="1732"/>
      <c r="NZD165" s="1732"/>
      <c r="NZE165" s="1732"/>
      <c r="NZF165" s="1732"/>
      <c r="NZG165" s="1732"/>
      <c r="NZH165" s="1732"/>
      <c r="NZI165" s="1732"/>
      <c r="NZJ165" s="1732"/>
      <c r="NZK165" s="1732"/>
      <c r="NZL165" s="1732"/>
      <c r="NZM165" s="1732"/>
      <c r="NZN165" s="1732"/>
      <c r="NZO165" s="1732"/>
      <c r="NZP165" s="1732"/>
      <c r="NZQ165" s="1732"/>
      <c r="NZR165" s="1732"/>
      <c r="NZS165" s="1732"/>
      <c r="NZT165" s="1732"/>
      <c r="NZU165" s="1732"/>
      <c r="NZV165" s="1732"/>
      <c r="NZW165" s="1732"/>
      <c r="NZX165" s="1732"/>
      <c r="NZY165" s="1732"/>
      <c r="NZZ165" s="1732"/>
      <c r="OAA165" s="1732"/>
      <c r="OAB165" s="1732"/>
      <c r="OAC165" s="1732"/>
      <c r="OAD165" s="1732"/>
      <c r="OAE165" s="1732"/>
      <c r="OAF165" s="1732"/>
      <c r="OAG165" s="1732"/>
      <c r="OAH165" s="1732"/>
      <c r="OAI165" s="1732"/>
      <c r="OAJ165" s="1732"/>
      <c r="OAK165" s="1732"/>
      <c r="OAL165" s="1732"/>
      <c r="OAM165" s="1732"/>
      <c r="OAN165" s="1732"/>
      <c r="OAO165" s="1732"/>
      <c r="OAP165" s="1732"/>
      <c r="OAQ165" s="1732"/>
      <c r="OAR165" s="1732"/>
      <c r="OAS165" s="1732"/>
      <c r="OAT165" s="1732"/>
      <c r="OAU165" s="1732"/>
      <c r="OAV165" s="1732"/>
      <c r="OAW165" s="1732"/>
      <c r="OAX165" s="1732"/>
      <c r="OAY165" s="1732"/>
      <c r="OAZ165" s="1732"/>
      <c r="OBA165" s="1732"/>
      <c r="OBB165" s="1732"/>
      <c r="OBC165" s="1732"/>
      <c r="OBD165" s="1732"/>
      <c r="OBE165" s="1732"/>
      <c r="OBF165" s="1732"/>
      <c r="OBG165" s="1732"/>
      <c r="OBH165" s="1732"/>
      <c r="OBI165" s="1732"/>
      <c r="OBJ165" s="1732"/>
      <c r="OBK165" s="1732"/>
      <c r="OBL165" s="1732"/>
      <c r="OBM165" s="1732"/>
      <c r="OBN165" s="1732"/>
      <c r="OBO165" s="1732"/>
      <c r="OBP165" s="1732"/>
      <c r="OBQ165" s="1732"/>
      <c r="OBR165" s="1732"/>
      <c r="OBS165" s="1732"/>
      <c r="OBT165" s="1732"/>
      <c r="OBU165" s="1732"/>
      <c r="OBV165" s="1732"/>
      <c r="OBW165" s="1732"/>
      <c r="OBX165" s="1732"/>
      <c r="OBY165" s="1732"/>
      <c r="OBZ165" s="1732"/>
      <c r="OCA165" s="1732"/>
      <c r="OCB165" s="1732"/>
      <c r="OCC165" s="1732"/>
      <c r="OCD165" s="1732"/>
      <c r="OCE165" s="1732"/>
      <c r="OCF165" s="1732"/>
      <c r="OCG165" s="1732"/>
      <c r="OCH165" s="1732"/>
      <c r="OCI165" s="1732"/>
      <c r="OCJ165" s="1732"/>
      <c r="OCK165" s="1732"/>
      <c r="OCL165" s="1732"/>
      <c r="OCM165" s="1732"/>
      <c r="OCN165" s="1732"/>
      <c r="OCO165" s="1732"/>
      <c r="OCP165" s="1732"/>
      <c r="OCQ165" s="1732"/>
      <c r="OCR165" s="1732"/>
      <c r="OCS165" s="1732"/>
      <c r="OCT165" s="1732"/>
      <c r="OCU165" s="1732"/>
      <c r="OCV165" s="1732"/>
      <c r="OCW165" s="1732"/>
      <c r="OCX165" s="1732"/>
      <c r="OCY165" s="1732"/>
      <c r="OCZ165" s="1732"/>
      <c r="ODA165" s="1732"/>
      <c r="ODB165" s="1732"/>
      <c r="ODC165" s="1732"/>
      <c r="ODD165" s="1732"/>
      <c r="ODE165" s="1732"/>
      <c r="ODF165" s="1732"/>
      <c r="ODG165" s="1732"/>
      <c r="ODH165" s="1732"/>
      <c r="ODI165" s="1732"/>
      <c r="ODJ165" s="1732"/>
      <c r="ODK165" s="1732"/>
      <c r="ODL165" s="1732"/>
      <c r="ODM165" s="1732"/>
      <c r="ODN165" s="1732"/>
      <c r="ODO165" s="1732"/>
      <c r="ODP165" s="1732"/>
      <c r="ODQ165" s="1732"/>
      <c r="ODR165" s="1732"/>
      <c r="ODS165" s="1732"/>
      <c r="ODT165" s="1732"/>
      <c r="ODU165" s="1732"/>
      <c r="ODV165" s="1732"/>
      <c r="ODW165" s="1732"/>
      <c r="ODX165" s="1732"/>
      <c r="ODY165" s="1732"/>
      <c r="ODZ165" s="1732"/>
      <c r="OEA165" s="1732"/>
      <c r="OEB165" s="1732"/>
      <c r="OEC165" s="1732"/>
      <c r="OED165" s="1732"/>
      <c r="OEE165" s="1732"/>
      <c r="OEF165" s="1732"/>
      <c r="OEG165" s="1732"/>
      <c r="OEH165" s="1732"/>
      <c r="OEI165" s="1732"/>
      <c r="OEJ165" s="1732"/>
      <c r="OEK165" s="1732"/>
      <c r="OEL165" s="1732"/>
      <c r="OEM165" s="1732"/>
      <c r="OEN165" s="1732"/>
      <c r="OEO165" s="1732"/>
      <c r="OEP165" s="1732"/>
      <c r="OEQ165" s="1732"/>
      <c r="OER165" s="1732"/>
      <c r="OES165" s="1732"/>
      <c r="OET165" s="1732"/>
      <c r="OEU165" s="1732"/>
      <c r="OEV165" s="1732"/>
      <c r="OEW165" s="1732"/>
      <c r="OEX165" s="1732"/>
      <c r="OEY165" s="1732"/>
      <c r="OEZ165" s="1732"/>
      <c r="OFA165" s="1732"/>
      <c r="OFB165" s="1732"/>
      <c r="OFC165" s="1732"/>
      <c r="OFD165" s="1732"/>
      <c r="OFE165" s="1732"/>
      <c r="OFF165" s="1732"/>
      <c r="OFG165" s="1732"/>
      <c r="OFH165" s="1732"/>
      <c r="OFI165" s="1732"/>
      <c r="OFJ165" s="1732"/>
      <c r="OFK165" s="1732"/>
      <c r="OFL165" s="1732"/>
      <c r="OFM165" s="1732"/>
      <c r="OFN165" s="1732"/>
      <c r="OFO165" s="1732"/>
      <c r="OFP165" s="1732"/>
      <c r="OFQ165" s="1732"/>
      <c r="OFR165" s="1732"/>
      <c r="OFS165" s="1732"/>
      <c r="OFT165" s="1732"/>
      <c r="OFU165" s="1732"/>
      <c r="OFV165" s="1732"/>
      <c r="OFW165" s="1732"/>
      <c r="OFX165" s="1732"/>
      <c r="OFY165" s="1732"/>
      <c r="OFZ165" s="1732"/>
      <c r="OGA165" s="1732"/>
      <c r="OGB165" s="1732"/>
      <c r="OGC165" s="1732"/>
      <c r="OGD165" s="1732"/>
      <c r="OGE165" s="1732"/>
      <c r="OGF165" s="1732"/>
      <c r="OGG165" s="1732"/>
      <c r="OGH165" s="1732"/>
      <c r="OGI165" s="1732"/>
      <c r="OGJ165" s="1732"/>
      <c r="OGK165" s="1732"/>
      <c r="OGL165" s="1732"/>
      <c r="OGM165" s="1732"/>
      <c r="OGN165" s="1732"/>
      <c r="OGO165" s="1732"/>
      <c r="OGP165" s="1732"/>
      <c r="OGQ165" s="1732"/>
      <c r="OGR165" s="1732"/>
      <c r="OGS165" s="1732"/>
      <c r="OGT165" s="1732"/>
      <c r="OGU165" s="1732"/>
      <c r="OGV165" s="1732"/>
      <c r="OGW165" s="1732"/>
      <c r="OGX165" s="1732"/>
      <c r="OGY165" s="1732"/>
      <c r="OGZ165" s="1732"/>
      <c r="OHA165" s="1732"/>
      <c r="OHB165" s="1732"/>
      <c r="OHC165" s="1732"/>
      <c r="OHD165" s="1732"/>
      <c r="OHE165" s="1732"/>
      <c r="OHF165" s="1732"/>
      <c r="OHG165" s="1732"/>
      <c r="OHH165" s="1732"/>
      <c r="OHI165" s="1732"/>
      <c r="OHJ165" s="1732"/>
      <c r="OHK165" s="1732"/>
      <c r="OHL165" s="1732"/>
      <c r="OHM165" s="1732"/>
      <c r="OHN165" s="1732"/>
      <c r="OHO165" s="1732"/>
      <c r="OHP165" s="1732"/>
      <c r="OHQ165" s="1732"/>
      <c r="OHR165" s="1732"/>
      <c r="OHS165" s="1732"/>
      <c r="OHT165" s="1732"/>
      <c r="OHU165" s="1732"/>
      <c r="OHV165" s="1732"/>
      <c r="OHW165" s="1732"/>
      <c r="OHX165" s="1732"/>
      <c r="OHY165" s="1732"/>
      <c r="OHZ165" s="1732"/>
      <c r="OIA165" s="1732"/>
      <c r="OIB165" s="1732"/>
      <c r="OIC165" s="1732"/>
      <c r="OID165" s="1732"/>
      <c r="OIE165" s="1732"/>
      <c r="OIF165" s="1732"/>
      <c r="OIG165" s="1732"/>
      <c r="OIH165" s="1732"/>
      <c r="OII165" s="1732"/>
      <c r="OIJ165" s="1732"/>
      <c r="OIK165" s="1732"/>
      <c r="OIL165" s="1732"/>
      <c r="OIM165" s="1732"/>
      <c r="OIN165" s="1732"/>
      <c r="OIO165" s="1732"/>
      <c r="OIP165" s="1732"/>
      <c r="OIQ165" s="1732"/>
      <c r="OIR165" s="1732"/>
      <c r="OIS165" s="1732"/>
      <c r="OIT165" s="1732"/>
      <c r="OIU165" s="1732"/>
      <c r="OIV165" s="1732"/>
      <c r="OIW165" s="1732"/>
      <c r="OIX165" s="1732"/>
      <c r="OIY165" s="1732"/>
      <c r="OIZ165" s="1732"/>
      <c r="OJA165" s="1732"/>
      <c r="OJB165" s="1732"/>
      <c r="OJC165" s="1732"/>
      <c r="OJD165" s="1732"/>
      <c r="OJE165" s="1732"/>
      <c r="OJF165" s="1732"/>
      <c r="OJG165" s="1732"/>
      <c r="OJH165" s="1732"/>
      <c r="OJI165" s="1732"/>
      <c r="OJJ165" s="1732"/>
      <c r="OJK165" s="1732"/>
      <c r="OJL165" s="1732"/>
      <c r="OJM165" s="1732"/>
      <c r="OJN165" s="1732"/>
      <c r="OJO165" s="1732"/>
      <c r="OJP165" s="1732"/>
      <c r="OJQ165" s="1732"/>
      <c r="OJR165" s="1732"/>
      <c r="OJS165" s="1732"/>
      <c r="OJT165" s="1732"/>
      <c r="OJU165" s="1732"/>
      <c r="OJV165" s="1732"/>
      <c r="OJW165" s="1732"/>
      <c r="OJX165" s="1732"/>
      <c r="OJY165" s="1732"/>
      <c r="OJZ165" s="1732"/>
      <c r="OKA165" s="1732"/>
      <c r="OKB165" s="1732"/>
      <c r="OKC165" s="1732"/>
      <c r="OKD165" s="1732"/>
      <c r="OKE165" s="1732"/>
      <c r="OKF165" s="1732"/>
      <c r="OKG165" s="1732"/>
      <c r="OKH165" s="1732"/>
      <c r="OKI165" s="1732"/>
      <c r="OKJ165" s="1732"/>
      <c r="OKK165" s="1732"/>
      <c r="OKL165" s="1732"/>
      <c r="OKM165" s="1732"/>
      <c r="OKN165" s="1732"/>
      <c r="OKO165" s="1732"/>
      <c r="OKP165" s="1732"/>
      <c r="OKQ165" s="1732"/>
      <c r="OKR165" s="1732"/>
      <c r="OKS165" s="1732"/>
      <c r="OKT165" s="1732"/>
      <c r="OKU165" s="1732"/>
      <c r="OKV165" s="1732"/>
      <c r="OKW165" s="1732"/>
      <c r="OKX165" s="1732"/>
      <c r="OKY165" s="1732"/>
      <c r="OKZ165" s="1732"/>
      <c r="OLA165" s="1732"/>
      <c r="OLB165" s="1732"/>
      <c r="OLC165" s="1732"/>
      <c r="OLD165" s="1732"/>
      <c r="OLE165" s="1732"/>
      <c r="OLF165" s="1732"/>
      <c r="OLG165" s="1732"/>
      <c r="OLH165" s="1732"/>
      <c r="OLI165" s="1732"/>
      <c r="OLJ165" s="1732"/>
      <c r="OLK165" s="1732"/>
      <c r="OLL165" s="1732"/>
      <c r="OLM165" s="1732"/>
      <c r="OLN165" s="1732"/>
      <c r="OLO165" s="1732"/>
      <c r="OLP165" s="1732"/>
      <c r="OLQ165" s="1732"/>
      <c r="OLR165" s="1732"/>
      <c r="OLS165" s="1732"/>
      <c r="OLT165" s="1732"/>
      <c r="OLU165" s="1732"/>
      <c r="OLV165" s="1732"/>
      <c r="OLW165" s="1732"/>
      <c r="OLX165" s="1732"/>
      <c r="OLY165" s="1732"/>
      <c r="OLZ165" s="1732"/>
      <c r="OMA165" s="1732"/>
      <c r="OMB165" s="1732"/>
      <c r="OMC165" s="1732"/>
      <c r="OMD165" s="1732"/>
      <c r="OME165" s="1732"/>
      <c r="OMF165" s="1732"/>
      <c r="OMG165" s="1732"/>
      <c r="OMH165" s="1732"/>
      <c r="OMI165" s="1732"/>
      <c r="OMJ165" s="1732"/>
      <c r="OMK165" s="1732"/>
      <c r="OML165" s="1732"/>
      <c r="OMM165" s="1732"/>
      <c r="OMN165" s="1732"/>
      <c r="OMO165" s="1732"/>
      <c r="OMP165" s="1732"/>
      <c r="OMQ165" s="1732"/>
      <c r="OMR165" s="1732"/>
      <c r="OMS165" s="1732"/>
      <c r="OMT165" s="1732"/>
      <c r="OMU165" s="1732"/>
      <c r="OMV165" s="1732"/>
      <c r="OMW165" s="1732"/>
      <c r="OMX165" s="1732"/>
      <c r="OMY165" s="1732"/>
      <c r="OMZ165" s="1732"/>
      <c r="ONA165" s="1732"/>
      <c r="ONB165" s="1732"/>
      <c r="ONC165" s="1732"/>
      <c r="OND165" s="1732"/>
      <c r="ONE165" s="1732"/>
      <c r="ONF165" s="1732"/>
      <c r="ONG165" s="1732"/>
      <c r="ONH165" s="1732"/>
      <c r="ONI165" s="1732"/>
      <c r="ONJ165" s="1732"/>
      <c r="ONK165" s="1732"/>
      <c r="ONL165" s="1732"/>
      <c r="ONM165" s="1732"/>
      <c r="ONN165" s="1732"/>
      <c r="ONO165" s="1732"/>
      <c r="ONP165" s="1732"/>
      <c r="ONQ165" s="1732"/>
      <c r="ONR165" s="1732"/>
      <c r="ONS165" s="1732"/>
      <c r="ONT165" s="1732"/>
      <c r="ONU165" s="1732"/>
      <c r="ONV165" s="1732"/>
      <c r="ONW165" s="1732"/>
      <c r="ONX165" s="1732"/>
      <c r="ONY165" s="1732"/>
      <c r="ONZ165" s="1732"/>
      <c r="OOA165" s="1732"/>
      <c r="OOB165" s="1732"/>
      <c r="OOC165" s="1732"/>
      <c r="OOD165" s="1732"/>
      <c r="OOE165" s="1732"/>
      <c r="OOF165" s="1732"/>
      <c r="OOG165" s="1732"/>
      <c r="OOH165" s="1732"/>
      <c r="OOI165" s="1732"/>
      <c r="OOJ165" s="1732"/>
      <c r="OOK165" s="1732"/>
      <c r="OOL165" s="1732"/>
      <c r="OOM165" s="1732"/>
      <c r="OON165" s="1732"/>
      <c r="OOO165" s="1732"/>
      <c r="OOP165" s="1732"/>
      <c r="OOQ165" s="1732"/>
      <c r="OOR165" s="1732"/>
      <c r="OOS165" s="1732"/>
      <c r="OOT165" s="1732"/>
      <c r="OOU165" s="1732"/>
      <c r="OOV165" s="1732"/>
      <c r="OOW165" s="1732"/>
      <c r="OOX165" s="1732"/>
      <c r="OOY165" s="1732"/>
      <c r="OOZ165" s="1732"/>
      <c r="OPA165" s="1732"/>
      <c r="OPB165" s="1732"/>
      <c r="OPC165" s="1732"/>
      <c r="OPD165" s="1732"/>
      <c r="OPE165" s="1732"/>
      <c r="OPF165" s="1732"/>
      <c r="OPG165" s="1732"/>
      <c r="OPH165" s="1732"/>
      <c r="OPI165" s="1732"/>
      <c r="OPJ165" s="1732"/>
      <c r="OPK165" s="1732"/>
      <c r="OPL165" s="1732"/>
      <c r="OPM165" s="1732"/>
      <c r="OPN165" s="1732"/>
      <c r="OPO165" s="1732"/>
      <c r="OPP165" s="1732"/>
      <c r="OPQ165" s="1732"/>
      <c r="OPR165" s="1732"/>
      <c r="OPS165" s="1732"/>
      <c r="OPT165" s="1732"/>
      <c r="OPU165" s="1732"/>
      <c r="OPV165" s="1732"/>
      <c r="OPW165" s="1732"/>
      <c r="OPX165" s="1732"/>
      <c r="OPY165" s="1732"/>
      <c r="OPZ165" s="1732"/>
      <c r="OQA165" s="1732"/>
      <c r="OQB165" s="1732"/>
      <c r="OQC165" s="1732"/>
      <c r="OQD165" s="1732"/>
      <c r="OQE165" s="1732"/>
      <c r="OQF165" s="1732"/>
      <c r="OQG165" s="1732"/>
      <c r="OQH165" s="1732"/>
      <c r="OQI165" s="1732"/>
      <c r="OQJ165" s="1732"/>
      <c r="OQK165" s="1732"/>
      <c r="OQL165" s="1732"/>
      <c r="OQM165" s="1732"/>
      <c r="OQN165" s="1732"/>
      <c r="OQO165" s="1732"/>
      <c r="OQP165" s="1732"/>
      <c r="OQQ165" s="1732"/>
      <c r="OQR165" s="1732"/>
      <c r="OQS165" s="1732"/>
      <c r="OQT165" s="1732"/>
      <c r="OQU165" s="1732"/>
      <c r="OQV165" s="1732"/>
      <c r="OQW165" s="1732"/>
      <c r="OQX165" s="1732"/>
      <c r="OQY165" s="1732"/>
      <c r="OQZ165" s="1732"/>
      <c r="ORA165" s="1732"/>
      <c r="ORB165" s="1732"/>
      <c r="ORC165" s="1732"/>
      <c r="ORD165" s="1732"/>
      <c r="ORE165" s="1732"/>
      <c r="ORF165" s="1732"/>
      <c r="ORG165" s="1732"/>
      <c r="ORH165" s="1732"/>
      <c r="ORI165" s="1732"/>
      <c r="ORJ165" s="1732"/>
      <c r="ORK165" s="1732"/>
      <c r="ORL165" s="1732"/>
      <c r="ORM165" s="1732"/>
      <c r="ORN165" s="1732"/>
      <c r="ORO165" s="1732"/>
      <c r="ORP165" s="1732"/>
      <c r="ORQ165" s="1732"/>
      <c r="ORR165" s="1732"/>
      <c r="ORS165" s="1732"/>
      <c r="ORT165" s="1732"/>
      <c r="ORU165" s="1732"/>
      <c r="ORV165" s="1732"/>
      <c r="ORW165" s="1732"/>
      <c r="ORX165" s="1732"/>
      <c r="ORY165" s="1732"/>
      <c r="ORZ165" s="1732"/>
      <c r="OSA165" s="1732"/>
      <c r="OSB165" s="1732"/>
      <c r="OSC165" s="1732"/>
      <c r="OSD165" s="1732"/>
      <c r="OSE165" s="1732"/>
      <c r="OSF165" s="1732"/>
      <c r="OSG165" s="1732"/>
      <c r="OSH165" s="1732"/>
      <c r="OSI165" s="1732"/>
      <c r="OSJ165" s="1732"/>
      <c r="OSK165" s="1732"/>
      <c r="OSL165" s="1732"/>
      <c r="OSM165" s="1732"/>
      <c r="OSN165" s="1732"/>
      <c r="OSO165" s="1732"/>
      <c r="OSP165" s="1732"/>
      <c r="OSQ165" s="1732"/>
      <c r="OSR165" s="1732"/>
      <c r="OSS165" s="1732"/>
      <c r="OST165" s="1732"/>
      <c r="OSU165" s="1732"/>
      <c r="OSV165" s="1732"/>
      <c r="OSW165" s="1732"/>
      <c r="OSX165" s="1732"/>
      <c r="OSY165" s="1732"/>
      <c r="OSZ165" s="1732"/>
      <c r="OTA165" s="1732"/>
      <c r="OTB165" s="1732"/>
      <c r="OTC165" s="1732"/>
      <c r="OTD165" s="1732"/>
      <c r="OTE165" s="1732"/>
      <c r="OTF165" s="1732"/>
      <c r="OTG165" s="1732"/>
      <c r="OTH165" s="1732"/>
      <c r="OTI165" s="1732"/>
      <c r="OTJ165" s="1732"/>
      <c r="OTK165" s="1732"/>
      <c r="OTL165" s="1732"/>
      <c r="OTM165" s="1732"/>
      <c r="OTN165" s="1732"/>
      <c r="OTO165" s="1732"/>
      <c r="OTP165" s="1732"/>
      <c r="OTQ165" s="1732"/>
      <c r="OTR165" s="1732"/>
      <c r="OTS165" s="1732"/>
      <c r="OTT165" s="1732"/>
      <c r="OTU165" s="1732"/>
      <c r="OTV165" s="1732"/>
      <c r="OTW165" s="1732"/>
      <c r="OTX165" s="1732"/>
      <c r="OTY165" s="1732"/>
      <c r="OTZ165" s="1732"/>
      <c r="OUA165" s="1732"/>
      <c r="OUB165" s="1732"/>
      <c r="OUC165" s="1732"/>
      <c r="OUD165" s="1732"/>
      <c r="OUE165" s="1732"/>
      <c r="OUF165" s="1732"/>
      <c r="OUG165" s="1732"/>
      <c r="OUH165" s="1732"/>
      <c r="OUI165" s="1732"/>
      <c r="OUJ165" s="1732"/>
      <c r="OUK165" s="1732"/>
      <c r="OUL165" s="1732"/>
      <c r="OUM165" s="1732"/>
      <c r="OUN165" s="1732"/>
      <c r="OUO165" s="1732"/>
      <c r="OUP165" s="1732"/>
      <c r="OUQ165" s="1732"/>
      <c r="OUR165" s="1732"/>
      <c r="OUS165" s="1732"/>
      <c r="OUT165" s="1732"/>
      <c r="OUU165" s="1732"/>
      <c r="OUV165" s="1732"/>
      <c r="OUW165" s="1732"/>
      <c r="OUX165" s="1732"/>
      <c r="OUY165" s="1732"/>
      <c r="OUZ165" s="1732"/>
      <c r="OVA165" s="1732"/>
      <c r="OVB165" s="1732"/>
      <c r="OVC165" s="1732"/>
      <c r="OVD165" s="1732"/>
      <c r="OVE165" s="1732"/>
      <c r="OVF165" s="1732"/>
      <c r="OVG165" s="1732"/>
      <c r="OVH165" s="1732"/>
      <c r="OVI165" s="1732"/>
      <c r="OVJ165" s="1732"/>
      <c r="OVK165" s="1732"/>
      <c r="OVL165" s="1732"/>
      <c r="OVM165" s="1732"/>
      <c r="OVN165" s="1732"/>
      <c r="OVO165" s="1732"/>
      <c r="OVP165" s="1732"/>
      <c r="OVQ165" s="1732"/>
      <c r="OVR165" s="1732"/>
      <c r="OVS165" s="1732"/>
      <c r="OVT165" s="1732"/>
      <c r="OVU165" s="1732"/>
      <c r="OVV165" s="1732"/>
      <c r="OVW165" s="1732"/>
      <c r="OVX165" s="1732"/>
      <c r="OVY165" s="1732"/>
      <c r="OVZ165" s="1732"/>
      <c r="OWA165" s="1732"/>
      <c r="OWB165" s="1732"/>
      <c r="OWC165" s="1732"/>
      <c r="OWD165" s="1732"/>
      <c r="OWE165" s="1732"/>
      <c r="OWF165" s="1732"/>
      <c r="OWG165" s="1732"/>
      <c r="OWH165" s="1732"/>
      <c r="OWI165" s="1732"/>
      <c r="OWJ165" s="1732"/>
      <c r="OWK165" s="1732"/>
      <c r="OWL165" s="1732"/>
      <c r="OWM165" s="1732"/>
      <c r="OWN165" s="1732"/>
      <c r="OWO165" s="1732"/>
      <c r="OWP165" s="1732"/>
      <c r="OWQ165" s="1732"/>
      <c r="OWR165" s="1732"/>
      <c r="OWS165" s="1732"/>
      <c r="OWT165" s="1732"/>
      <c r="OWU165" s="1732"/>
      <c r="OWV165" s="1732"/>
      <c r="OWW165" s="1732"/>
      <c r="OWX165" s="1732"/>
      <c r="OWY165" s="1732"/>
      <c r="OWZ165" s="1732"/>
      <c r="OXA165" s="1732"/>
      <c r="OXB165" s="1732"/>
      <c r="OXC165" s="1732"/>
      <c r="OXD165" s="1732"/>
      <c r="OXE165" s="1732"/>
      <c r="OXF165" s="1732"/>
      <c r="OXG165" s="1732"/>
      <c r="OXH165" s="1732"/>
      <c r="OXI165" s="1732"/>
      <c r="OXJ165" s="1732"/>
      <c r="OXK165" s="1732"/>
      <c r="OXL165" s="1732"/>
      <c r="OXM165" s="1732"/>
      <c r="OXN165" s="1732"/>
      <c r="OXO165" s="1732"/>
      <c r="OXP165" s="1732"/>
      <c r="OXQ165" s="1732"/>
      <c r="OXR165" s="1732"/>
      <c r="OXS165" s="1732"/>
      <c r="OXT165" s="1732"/>
      <c r="OXU165" s="1732"/>
      <c r="OXV165" s="1732"/>
      <c r="OXW165" s="1732"/>
      <c r="OXX165" s="1732"/>
      <c r="OXY165" s="1732"/>
      <c r="OXZ165" s="1732"/>
      <c r="OYA165" s="1732"/>
      <c r="OYB165" s="1732"/>
      <c r="OYC165" s="1732"/>
      <c r="OYD165" s="1732"/>
      <c r="OYE165" s="1732"/>
      <c r="OYF165" s="1732"/>
      <c r="OYG165" s="1732"/>
      <c r="OYH165" s="1732"/>
      <c r="OYI165" s="1732"/>
      <c r="OYJ165" s="1732"/>
      <c r="OYK165" s="1732"/>
      <c r="OYL165" s="1732"/>
      <c r="OYM165" s="1732"/>
      <c r="OYN165" s="1732"/>
      <c r="OYO165" s="1732"/>
      <c r="OYP165" s="1732"/>
      <c r="OYQ165" s="1732"/>
      <c r="OYR165" s="1732"/>
      <c r="OYS165" s="1732"/>
      <c r="OYT165" s="1732"/>
      <c r="OYU165" s="1732"/>
      <c r="OYV165" s="1732"/>
      <c r="OYW165" s="1732"/>
      <c r="OYX165" s="1732"/>
      <c r="OYY165" s="1732"/>
      <c r="OYZ165" s="1732"/>
      <c r="OZA165" s="1732"/>
      <c r="OZB165" s="1732"/>
      <c r="OZC165" s="1732"/>
      <c r="OZD165" s="1732"/>
      <c r="OZE165" s="1732"/>
      <c r="OZF165" s="1732"/>
      <c r="OZG165" s="1732"/>
      <c r="OZH165" s="1732"/>
      <c r="OZI165" s="1732"/>
      <c r="OZJ165" s="1732"/>
      <c r="OZK165" s="1732"/>
      <c r="OZL165" s="1732"/>
      <c r="OZM165" s="1732"/>
      <c r="OZN165" s="1732"/>
      <c r="OZO165" s="1732"/>
      <c r="OZP165" s="1732"/>
      <c r="OZQ165" s="1732"/>
      <c r="OZR165" s="1732"/>
      <c r="OZS165" s="1732"/>
      <c r="OZT165" s="1732"/>
      <c r="OZU165" s="1732"/>
      <c r="OZV165" s="1732"/>
      <c r="OZW165" s="1732"/>
      <c r="OZX165" s="1732"/>
      <c r="OZY165" s="1732"/>
      <c r="OZZ165" s="1732"/>
      <c r="PAA165" s="1732"/>
      <c r="PAB165" s="1732"/>
      <c r="PAC165" s="1732"/>
      <c r="PAD165" s="1732"/>
      <c r="PAE165" s="1732"/>
      <c r="PAF165" s="1732"/>
      <c r="PAG165" s="1732"/>
      <c r="PAH165" s="1732"/>
      <c r="PAI165" s="1732"/>
      <c r="PAJ165" s="1732"/>
      <c r="PAK165" s="1732"/>
      <c r="PAL165" s="1732"/>
      <c r="PAM165" s="1732"/>
      <c r="PAN165" s="1732"/>
      <c r="PAO165" s="1732"/>
      <c r="PAP165" s="1732"/>
      <c r="PAQ165" s="1732"/>
      <c r="PAR165" s="1732"/>
      <c r="PAS165" s="1732"/>
      <c r="PAT165" s="1732"/>
      <c r="PAU165" s="1732"/>
      <c r="PAV165" s="1732"/>
      <c r="PAW165" s="1732"/>
      <c r="PAX165" s="1732"/>
      <c r="PAY165" s="1732"/>
      <c r="PAZ165" s="1732"/>
      <c r="PBA165" s="1732"/>
      <c r="PBB165" s="1732"/>
      <c r="PBC165" s="1732"/>
      <c r="PBD165" s="1732"/>
      <c r="PBE165" s="1732"/>
      <c r="PBF165" s="1732"/>
      <c r="PBG165" s="1732"/>
      <c r="PBH165" s="1732"/>
      <c r="PBI165" s="1732"/>
      <c r="PBJ165" s="1732"/>
      <c r="PBK165" s="1732"/>
      <c r="PBL165" s="1732"/>
      <c r="PBM165" s="1732"/>
      <c r="PBN165" s="1732"/>
      <c r="PBO165" s="1732"/>
      <c r="PBP165" s="1732"/>
      <c r="PBQ165" s="1732"/>
      <c r="PBR165" s="1732"/>
      <c r="PBS165" s="1732"/>
      <c r="PBT165" s="1732"/>
      <c r="PBU165" s="1732"/>
      <c r="PBV165" s="1732"/>
      <c r="PBW165" s="1732"/>
      <c r="PBX165" s="1732"/>
      <c r="PBY165" s="1732"/>
      <c r="PBZ165" s="1732"/>
      <c r="PCA165" s="1732"/>
      <c r="PCB165" s="1732"/>
      <c r="PCC165" s="1732"/>
      <c r="PCD165" s="1732"/>
      <c r="PCE165" s="1732"/>
      <c r="PCF165" s="1732"/>
      <c r="PCG165" s="1732"/>
      <c r="PCH165" s="1732"/>
      <c r="PCI165" s="1732"/>
      <c r="PCJ165" s="1732"/>
      <c r="PCK165" s="1732"/>
      <c r="PCL165" s="1732"/>
      <c r="PCM165" s="1732"/>
      <c r="PCN165" s="1732"/>
      <c r="PCO165" s="1732"/>
      <c r="PCP165" s="1732"/>
      <c r="PCQ165" s="1732"/>
      <c r="PCR165" s="1732"/>
      <c r="PCS165" s="1732"/>
      <c r="PCT165" s="1732"/>
      <c r="PCU165" s="1732"/>
      <c r="PCV165" s="1732"/>
      <c r="PCW165" s="1732"/>
      <c r="PCX165" s="1732"/>
      <c r="PCY165" s="1732"/>
      <c r="PCZ165" s="1732"/>
      <c r="PDA165" s="1732"/>
      <c r="PDB165" s="1732"/>
      <c r="PDC165" s="1732"/>
      <c r="PDD165" s="1732"/>
      <c r="PDE165" s="1732"/>
      <c r="PDF165" s="1732"/>
      <c r="PDG165" s="1732"/>
      <c r="PDH165" s="1732"/>
      <c r="PDI165" s="1732"/>
      <c r="PDJ165" s="1732"/>
      <c r="PDK165" s="1732"/>
      <c r="PDL165" s="1732"/>
      <c r="PDM165" s="1732"/>
      <c r="PDN165" s="1732"/>
      <c r="PDO165" s="1732"/>
      <c r="PDP165" s="1732"/>
      <c r="PDQ165" s="1732"/>
      <c r="PDR165" s="1732"/>
      <c r="PDS165" s="1732"/>
      <c r="PDT165" s="1732"/>
      <c r="PDU165" s="1732"/>
      <c r="PDV165" s="1732"/>
      <c r="PDW165" s="1732"/>
      <c r="PDX165" s="1732"/>
      <c r="PDY165" s="1732"/>
      <c r="PDZ165" s="1732"/>
      <c r="PEA165" s="1732"/>
      <c r="PEB165" s="1732"/>
      <c r="PEC165" s="1732"/>
      <c r="PED165" s="1732"/>
      <c r="PEE165" s="1732"/>
      <c r="PEF165" s="1732"/>
      <c r="PEG165" s="1732"/>
      <c r="PEH165" s="1732"/>
      <c r="PEI165" s="1732"/>
      <c r="PEJ165" s="1732"/>
      <c r="PEK165" s="1732"/>
      <c r="PEL165" s="1732"/>
      <c r="PEM165" s="1732"/>
      <c r="PEN165" s="1732"/>
      <c r="PEO165" s="1732"/>
      <c r="PEP165" s="1732"/>
      <c r="PEQ165" s="1732"/>
      <c r="PER165" s="1732"/>
      <c r="PES165" s="1732"/>
      <c r="PET165" s="1732"/>
      <c r="PEU165" s="1732"/>
      <c r="PEV165" s="1732"/>
      <c r="PEW165" s="1732"/>
      <c r="PEX165" s="1732"/>
      <c r="PEY165" s="1732"/>
      <c r="PEZ165" s="1732"/>
      <c r="PFA165" s="1732"/>
      <c r="PFB165" s="1732"/>
      <c r="PFC165" s="1732"/>
      <c r="PFD165" s="1732"/>
      <c r="PFE165" s="1732"/>
      <c r="PFF165" s="1732"/>
      <c r="PFG165" s="1732"/>
      <c r="PFH165" s="1732"/>
      <c r="PFI165" s="1732"/>
      <c r="PFJ165" s="1732"/>
      <c r="PFK165" s="1732"/>
      <c r="PFL165" s="1732"/>
      <c r="PFM165" s="1732"/>
      <c r="PFN165" s="1732"/>
      <c r="PFO165" s="1732"/>
      <c r="PFP165" s="1732"/>
      <c r="PFQ165" s="1732"/>
      <c r="PFR165" s="1732"/>
      <c r="PFS165" s="1732"/>
      <c r="PFT165" s="1732"/>
      <c r="PFU165" s="1732"/>
      <c r="PFV165" s="1732"/>
      <c r="PFW165" s="1732"/>
      <c r="PFX165" s="1732"/>
      <c r="PFY165" s="1732"/>
      <c r="PFZ165" s="1732"/>
      <c r="PGA165" s="1732"/>
      <c r="PGB165" s="1732"/>
      <c r="PGC165" s="1732"/>
      <c r="PGD165" s="1732"/>
      <c r="PGE165" s="1732"/>
      <c r="PGF165" s="1732"/>
      <c r="PGG165" s="1732"/>
      <c r="PGH165" s="1732"/>
      <c r="PGI165" s="1732"/>
      <c r="PGJ165" s="1732"/>
      <c r="PGK165" s="1732"/>
      <c r="PGL165" s="1732"/>
      <c r="PGM165" s="1732"/>
      <c r="PGN165" s="1732"/>
      <c r="PGO165" s="1732"/>
      <c r="PGP165" s="1732"/>
      <c r="PGQ165" s="1732"/>
      <c r="PGR165" s="1732"/>
      <c r="PGS165" s="1732"/>
      <c r="PGT165" s="1732"/>
      <c r="PGU165" s="1732"/>
      <c r="PGV165" s="1732"/>
      <c r="PGW165" s="1732"/>
      <c r="PGX165" s="1732"/>
      <c r="PGY165" s="1732"/>
      <c r="PGZ165" s="1732"/>
      <c r="PHA165" s="1732"/>
      <c r="PHB165" s="1732"/>
      <c r="PHC165" s="1732"/>
      <c r="PHD165" s="1732"/>
      <c r="PHE165" s="1732"/>
      <c r="PHF165" s="1732"/>
      <c r="PHG165" s="1732"/>
      <c r="PHH165" s="1732"/>
      <c r="PHI165" s="1732"/>
      <c r="PHJ165" s="1732"/>
      <c r="PHK165" s="1732"/>
      <c r="PHL165" s="1732"/>
      <c r="PHM165" s="1732"/>
      <c r="PHN165" s="1732"/>
      <c r="PHO165" s="1732"/>
      <c r="PHP165" s="1732"/>
      <c r="PHQ165" s="1732"/>
      <c r="PHR165" s="1732"/>
      <c r="PHS165" s="1732"/>
      <c r="PHT165" s="1732"/>
      <c r="PHU165" s="1732"/>
      <c r="PHV165" s="1732"/>
      <c r="PHW165" s="1732"/>
      <c r="PHX165" s="1732"/>
      <c r="PHY165" s="1732"/>
      <c r="PHZ165" s="1732"/>
      <c r="PIA165" s="1732"/>
      <c r="PIB165" s="1732"/>
      <c r="PIC165" s="1732"/>
      <c r="PID165" s="1732"/>
      <c r="PIE165" s="1732"/>
      <c r="PIF165" s="1732"/>
      <c r="PIG165" s="1732"/>
      <c r="PIH165" s="1732"/>
      <c r="PII165" s="1732"/>
      <c r="PIJ165" s="1732"/>
      <c r="PIK165" s="1732"/>
      <c r="PIL165" s="1732"/>
      <c r="PIM165" s="1732"/>
      <c r="PIN165" s="1732"/>
      <c r="PIO165" s="1732"/>
      <c r="PIP165" s="1732"/>
      <c r="PIQ165" s="1732"/>
      <c r="PIR165" s="1732"/>
      <c r="PIS165" s="1732"/>
      <c r="PIT165" s="1732"/>
      <c r="PIU165" s="1732"/>
      <c r="PIV165" s="1732"/>
      <c r="PIW165" s="1732"/>
      <c r="PIX165" s="1732"/>
      <c r="PIY165" s="1732"/>
      <c r="PIZ165" s="1732"/>
      <c r="PJA165" s="1732"/>
      <c r="PJB165" s="1732"/>
      <c r="PJC165" s="1732"/>
      <c r="PJD165" s="1732"/>
      <c r="PJE165" s="1732"/>
      <c r="PJF165" s="1732"/>
      <c r="PJG165" s="1732"/>
      <c r="PJH165" s="1732"/>
      <c r="PJI165" s="1732"/>
      <c r="PJJ165" s="1732"/>
      <c r="PJK165" s="1732"/>
      <c r="PJL165" s="1732"/>
      <c r="PJM165" s="1732"/>
      <c r="PJN165" s="1732"/>
      <c r="PJO165" s="1732"/>
      <c r="PJP165" s="1732"/>
      <c r="PJQ165" s="1732"/>
      <c r="PJR165" s="1732"/>
      <c r="PJS165" s="1732"/>
      <c r="PJT165" s="1732"/>
      <c r="PJU165" s="1732"/>
      <c r="PJV165" s="1732"/>
      <c r="PJW165" s="1732"/>
      <c r="PJX165" s="1732"/>
      <c r="PJY165" s="1732"/>
      <c r="PJZ165" s="1732"/>
      <c r="PKA165" s="1732"/>
      <c r="PKB165" s="1732"/>
      <c r="PKC165" s="1732"/>
      <c r="PKD165" s="1732"/>
      <c r="PKE165" s="1732"/>
      <c r="PKF165" s="1732"/>
      <c r="PKG165" s="1732"/>
      <c r="PKH165" s="1732"/>
      <c r="PKI165" s="1732"/>
      <c r="PKJ165" s="1732"/>
      <c r="PKK165" s="1732"/>
      <c r="PKL165" s="1732"/>
      <c r="PKM165" s="1732"/>
      <c r="PKN165" s="1732"/>
      <c r="PKO165" s="1732"/>
      <c r="PKP165" s="1732"/>
      <c r="PKQ165" s="1732"/>
      <c r="PKR165" s="1732"/>
      <c r="PKS165" s="1732"/>
      <c r="PKT165" s="1732"/>
      <c r="PKU165" s="1732"/>
      <c r="PKV165" s="1732"/>
      <c r="PKW165" s="1732"/>
      <c r="PKX165" s="1732"/>
      <c r="PKY165" s="1732"/>
      <c r="PKZ165" s="1732"/>
      <c r="PLA165" s="1732"/>
      <c r="PLB165" s="1732"/>
      <c r="PLC165" s="1732"/>
      <c r="PLD165" s="1732"/>
      <c r="PLE165" s="1732"/>
      <c r="PLF165" s="1732"/>
      <c r="PLG165" s="1732"/>
      <c r="PLH165" s="1732"/>
      <c r="PLI165" s="1732"/>
      <c r="PLJ165" s="1732"/>
      <c r="PLK165" s="1732"/>
      <c r="PLL165" s="1732"/>
      <c r="PLM165" s="1732"/>
      <c r="PLN165" s="1732"/>
      <c r="PLO165" s="1732"/>
      <c r="PLP165" s="1732"/>
      <c r="PLQ165" s="1732"/>
      <c r="PLR165" s="1732"/>
      <c r="PLS165" s="1732"/>
      <c r="PLT165" s="1732"/>
      <c r="PLU165" s="1732"/>
      <c r="PLV165" s="1732"/>
      <c r="PLW165" s="1732"/>
      <c r="PLX165" s="1732"/>
      <c r="PLY165" s="1732"/>
      <c r="PLZ165" s="1732"/>
      <c r="PMA165" s="1732"/>
      <c r="PMB165" s="1732"/>
      <c r="PMC165" s="1732"/>
      <c r="PMD165" s="1732"/>
      <c r="PME165" s="1732"/>
      <c r="PMF165" s="1732"/>
      <c r="PMG165" s="1732"/>
      <c r="PMH165" s="1732"/>
      <c r="PMI165" s="1732"/>
      <c r="PMJ165" s="1732"/>
      <c r="PMK165" s="1732"/>
      <c r="PML165" s="1732"/>
      <c r="PMM165" s="1732"/>
      <c r="PMN165" s="1732"/>
      <c r="PMO165" s="1732"/>
      <c r="PMP165" s="1732"/>
      <c r="PMQ165" s="1732"/>
      <c r="PMR165" s="1732"/>
      <c r="PMS165" s="1732"/>
      <c r="PMT165" s="1732"/>
      <c r="PMU165" s="1732"/>
      <c r="PMV165" s="1732"/>
      <c r="PMW165" s="1732"/>
      <c r="PMX165" s="1732"/>
      <c r="PMY165" s="1732"/>
      <c r="PMZ165" s="1732"/>
      <c r="PNA165" s="1732"/>
      <c r="PNB165" s="1732"/>
      <c r="PNC165" s="1732"/>
      <c r="PND165" s="1732"/>
      <c r="PNE165" s="1732"/>
      <c r="PNF165" s="1732"/>
      <c r="PNG165" s="1732"/>
      <c r="PNH165" s="1732"/>
      <c r="PNI165" s="1732"/>
      <c r="PNJ165" s="1732"/>
      <c r="PNK165" s="1732"/>
      <c r="PNL165" s="1732"/>
      <c r="PNM165" s="1732"/>
      <c r="PNN165" s="1732"/>
      <c r="PNO165" s="1732"/>
      <c r="PNP165" s="1732"/>
      <c r="PNQ165" s="1732"/>
      <c r="PNR165" s="1732"/>
      <c r="PNS165" s="1732"/>
      <c r="PNT165" s="1732"/>
      <c r="PNU165" s="1732"/>
      <c r="PNV165" s="1732"/>
      <c r="PNW165" s="1732"/>
      <c r="PNX165" s="1732"/>
      <c r="PNY165" s="1732"/>
      <c r="PNZ165" s="1732"/>
      <c r="POA165" s="1732"/>
      <c r="POB165" s="1732"/>
      <c r="POC165" s="1732"/>
      <c r="POD165" s="1732"/>
      <c r="POE165" s="1732"/>
      <c r="POF165" s="1732"/>
      <c r="POG165" s="1732"/>
      <c r="POH165" s="1732"/>
      <c r="POI165" s="1732"/>
      <c r="POJ165" s="1732"/>
      <c r="POK165" s="1732"/>
      <c r="POL165" s="1732"/>
      <c r="POM165" s="1732"/>
      <c r="PON165" s="1732"/>
      <c r="POO165" s="1732"/>
      <c r="POP165" s="1732"/>
      <c r="POQ165" s="1732"/>
      <c r="POR165" s="1732"/>
      <c r="POS165" s="1732"/>
      <c r="POT165" s="1732"/>
      <c r="POU165" s="1732"/>
      <c r="POV165" s="1732"/>
      <c r="POW165" s="1732"/>
      <c r="POX165" s="1732"/>
      <c r="POY165" s="1732"/>
      <c r="POZ165" s="1732"/>
      <c r="PPA165" s="1732"/>
      <c r="PPB165" s="1732"/>
      <c r="PPC165" s="1732"/>
      <c r="PPD165" s="1732"/>
      <c r="PPE165" s="1732"/>
      <c r="PPF165" s="1732"/>
      <c r="PPG165" s="1732"/>
      <c r="PPH165" s="1732"/>
      <c r="PPI165" s="1732"/>
      <c r="PPJ165" s="1732"/>
      <c r="PPK165" s="1732"/>
      <c r="PPL165" s="1732"/>
      <c r="PPM165" s="1732"/>
      <c r="PPN165" s="1732"/>
      <c r="PPO165" s="1732"/>
      <c r="PPP165" s="1732"/>
      <c r="PPQ165" s="1732"/>
      <c r="PPR165" s="1732"/>
      <c r="PPS165" s="1732"/>
      <c r="PPT165" s="1732"/>
      <c r="PPU165" s="1732"/>
      <c r="PPV165" s="1732"/>
      <c r="PPW165" s="1732"/>
      <c r="PPX165" s="1732"/>
      <c r="PPY165" s="1732"/>
      <c r="PPZ165" s="1732"/>
      <c r="PQA165" s="1732"/>
      <c r="PQB165" s="1732"/>
      <c r="PQC165" s="1732"/>
      <c r="PQD165" s="1732"/>
      <c r="PQE165" s="1732"/>
      <c r="PQF165" s="1732"/>
      <c r="PQG165" s="1732"/>
      <c r="PQH165" s="1732"/>
      <c r="PQI165" s="1732"/>
      <c r="PQJ165" s="1732"/>
      <c r="PQK165" s="1732"/>
      <c r="PQL165" s="1732"/>
      <c r="PQM165" s="1732"/>
      <c r="PQN165" s="1732"/>
      <c r="PQO165" s="1732"/>
      <c r="PQP165" s="1732"/>
      <c r="PQQ165" s="1732"/>
      <c r="PQR165" s="1732"/>
      <c r="PQS165" s="1732"/>
      <c r="PQT165" s="1732"/>
      <c r="PQU165" s="1732"/>
      <c r="PQV165" s="1732"/>
      <c r="PQW165" s="1732"/>
      <c r="PQX165" s="1732"/>
      <c r="PQY165" s="1732"/>
      <c r="PQZ165" s="1732"/>
      <c r="PRA165" s="1732"/>
      <c r="PRB165" s="1732"/>
      <c r="PRC165" s="1732"/>
      <c r="PRD165" s="1732"/>
      <c r="PRE165" s="1732"/>
      <c r="PRF165" s="1732"/>
      <c r="PRG165" s="1732"/>
      <c r="PRH165" s="1732"/>
      <c r="PRI165" s="1732"/>
      <c r="PRJ165" s="1732"/>
      <c r="PRK165" s="1732"/>
      <c r="PRL165" s="1732"/>
      <c r="PRM165" s="1732"/>
      <c r="PRN165" s="1732"/>
      <c r="PRO165" s="1732"/>
      <c r="PRP165" s="1732"/>
      <c r="PRQ165" s="1732"/>
      <c r="PRR165" s="1732"/>
      <c r="PRS165" s="1732"/>
      <c r="PRT165" s="1732"/>
      <c r="PRU165" s="1732"/>
      <c r="PRV165" s="1732"/>
      <c r="PRW165" s="1732"/>
      <c r="PRX165" s="1732"/>
      <c r="PRY165" s="1732"/>
      <c r="PRZ165" s="1732"/>
      <c r="PSA165" s="1732"/>
      <c r="PSB165" s="1732"/>
      <c r="PSC165" s="1732"/>
      <c r="PSD165" s="1732"/>
      <c r="PSE165" s="1732"/>
      <c r="PSF165" s="1732"/>
      <c r="PSG165" s="1732"/>
      <c r="PSH165" s="1732"/>
      <c r="PSI165" s="1732"/>
      <c r="PSJ165" s="1732"/>
      <c r="PSK165" s="1732"/>
      <c r="PSL165" s="1732"/>
      <c r="PSM165" s="1732"/>
      <c r="PSN165" s="1732"/>
      <c r="PSO165" s="1732"/>
      <c r="PSP165" s="1732"/>
      <c r="PSQ165" s="1732"/>
      <c r="PSR165" s="1732"/>
      <c r="PSS165" s="1732"/>
      <c r="PST165" s="1732"/>
      <c r="PSU165" s="1732"/>
      <c r="PSV165" s="1732"/>
      <c r="PSW165" s="1732"/>
      <c r="PSX165" s="1732"/>
      <c r="PSY165" s="1732"/>
      <c r="PSZ165" s="1732"/>
      <c r="PTA165" s="1732"/>
      <c r="PTB165" s="1732"/>
      <c r="PTC165" s="1732"/>
      <c r="PTD165" s="1732"/>
      <c r="PTE165" s="1732"/>
      <c r="PTF165" s="1732"/>
      <c r="PTG165" s="1732"/>
      <c r="PTH165" s="1732"/>
      <c r="PTI165" s="1732"/>
      <c r="PTJ165" s="1732"/>
      <c r="PTK165" s="1732"/>
      <c r="PTL165" s="1732"/>
      <c r="PTM165" s="1732"/>
      <c r="PTN165" s="1732"/>
      <c r="PTO165" s="1732"/>
      <c r="PTP165" s="1732"/>
      <c r="PTQ165" s="1732"/>
      <c r="PTR165" s="1732"/>
      <c r="PTS165" s="1732"/>
      <c r="PTT165" s="1732"/>
      <c r="PTU165" s="1732"/>
      <c r="PTV165" s="1732"/>
      <c r="PTW165" s="1732"/>
      <c r="PTX165" s="1732"/>
      <c r="PTY165" s="1732"/>
      <c r="PTZ165" s="1732"/>
      <c r="PUA165" s="1732"/>
      <c r="PUB165" s="1732"/>
      <c r="PUC165" s="1732"/>
      <c r="PUD165" s="1732"/>
      <c r="PUE165" s="1732"/>
      <c r="PUF165" s="1732"/>
      <c r="PUG165" s="1732"/>
      <c r="PUH165" s="1732"/>
      <c r="PUI165" s="1732"/>
      <c r="PUJ165" s="1732"/>
      <c r="PUK165" s="1732"/>
      <c r="PUL165" s="1732"/>
      <c r="PUM165" s="1732"/>
      <c r="PUN165" s="1732"/>
      <c r="PUO165" s="1732"/>
      <c r="PUP165" s="1732"/>
      <c r="PUQ165" s="1732"/>
      <c r="PUR165" s="1732"/>
      <c r="PUS165" s="1732"/>
      <c r="PUT165" s="1732"/>
      <c r="PUU165" s="1732"/>
      <c r="PUV165" s="1732"/>
      <c r="PUW165" s="1732"/>
      <c r="PUX165" s="1732"/>
      <c r="PUY165" s="1732"/>
      <c r="PUZ165" s="1732"/>
      <c r="PVA165" s="1732"/>
      <c r="PVB165" s="1732"/>
      <c r="PVC165" s="1732"/>
      <c r="PVD165" s="1732"/>
      <c r="PVE165" s="1732"/>
      <c r="PVF165" s="1732"/>
      <c r="PVG165" s="1732"/>
      <c r="PVH165" s="1732"/>
      <c r="PVI165" s="1732"/>
      <c r="PVJ165" s="1732"/>
      <c r="PVK165" s="1732"/>
      <c r="PVL165" s="1732"/>
      <c r="PVM165" s="1732"/>
      <c r="PVN165" s="1732"/>
      <c r="PVO165" s="1732"/>
      <c r="PVP165" s="1732"/>
      <c r="PVQ165" s="1732"/>
      <c r="PVR165" s="1732"/>
      <c r="PVS165" s="1732"/>
      <c r="PVT165" s="1732"/>
      <c r="PVU165" s="1732"/>
      <c r="PVV165" s="1732"/>
      <c r="PVW165" s="1732"/>
      <c r="PVX165" s="1732"/>
      <c r="PVY165" s="1732"/>
      <c r="PVZ165" s="1732"/>
      <c r="PWA165" s="1732"/>
      <c r="PWB165" s="1732"/>
      <c r="PWC165" s="1732"/>
      <c r="PWD165" s="1732"/>
      <c r="PWE165" s="1732"/>
      <c r="PWF165" s="1732"/>
      <c r="PWG165" s="1732"/>
      <c r="PWH165" s="1732"/>
      <c r="PWI165" s="1732"/>
      <c r="PWJ165" s="1732"/>
      <c r="PWK165" s="1732"/>
      <c r="PWL165" s="1732"/>
      <c r="PWM165" s="1732"/>
      <c r="PWN165" s="1732"/>
      <c r="PWO165" s="1732"/>
      <c r="PWP165" s="1732"/>
      <c r="PWQ165" s="1732"/>
      <c r="PWR165" s="1732"/>
      <c r="PWS165" s="1732"/>
      <c r="PWT165" s="1732"/>
      <c r="PWU165" s="1732"/>
      <c r="PWV165" s="1732"/>
      <c r="PWW165" s="1732"/>
      <c r="PWX165" s="1732"/>
      <c r="PWY165" s="1732"/>
      <c r="PWZ165" s="1732"/>
      <c r="PXA165" s="1732"/>
      <c r="PXB165" s="1732"/>
      <c r="PXC165" s="1732"/>
      <c r="PXD165" s="1732"/>
      <c r="PXE165" s="1732"/>
      <c r="PXF165" s="1732"/>
      <c r="PXG165" s="1732"/>
      <c r="PXH165" s="1732"/>
      <c r="PXI165" s="1732"/>
      <c r="PXJ165" s="1732"/>
      <c r="PXK165" s="1732"/>
      <c r="PXL165" s="1732"/>
      <c r="PXM165" s="1732"/>
      <c r="PXN165" s="1732"/>
      <c r="PXO165" s="1732"/>
      <c r="PXP165" s="1732"/>
      <c r="PXQ165" s="1732"/>
      <c r="PXR165" s="1732"/>
      <c r="PXS165" s="1732"/>
      <c r="PXT165" s="1732"/>
      <c r="PXU165" s="1732"/>
      <c r="PXV165" s="1732"/>
      <c r="PXW165" s="1732"/>
      <c r="PXX165" s="1732"/>
      <c r="PXY165" s="1732"/>
      <c r="PXZ165" s="1732"/>
      <c r="PYA165" s="1732"/>
      <c r="PYB165" s="1732"/>
      <c r="PYC165" s="1732"/>
      <c r="PYD165" s="1732"/>
      <c r="PYE165" s="1732"/>
      <c r="PYF165" s="1732"/>
      <c r="PYG165" s="1732"/>
      <c r="PYH165" s="1732"/>
      <c r="PYI165" s="1732"/>
      <c r="PYJ165" s="1732"/>
      <c r="PYK165" s="1732"/>
      <c r="PYL165" s="1732"/>
      <c r="PYM165" s="1732"/>
      <c r="PYN165" s="1732"/>
      <c r="PYO165" s="1732"/>
      <c r="PYP165" s="1732"/>
      <c r="PYQ165" s="1732"/>
      <c r="PYR165" s="1732"/>
      <c r="PYS165" s="1732"/>
      <c r="PYT165" s="1732"/>
      <c r="PYU165" s="1732"/>
      <c r="PYV165" s="1732"/>
      <c r="PYW165" s="1732"/>
      <c r="PYX165" s="1732"/>
      <c r="PYY165" s="1732"/>
      <c r="PYZ165" s="1732"/>
      <c r="PZA165" s="1732"/>
      <c r="PZB165" s="1732"/>
      <c r="PZC165" s="1732"/>
      <c r="PZD165" s="1732"/>
      <c r="PZE165" s="1732"/>
      <c r="PZF165" s="1732"/>
      <c r="PZG165" s="1732"/>
      <c r="PZH165" s="1732"/>
      <c r="PZI165" s="1732"/>
      <c r="PZJ165" s="1732"/>
      <c r="PZK165" s="1732"/>
      <c r="PZL165" s="1732"/>
      <c r="PZM165" s="1732"/>
      <c r="PZN165" s="1732"/>
      <c r="PZO165" s="1732"/>
      <c r="PZP165" s="1732"/>
      <c r="PZQ165" s="1732"/>
      <c r="PZR165" s="1732"/>
      <c r="PZS165" s="1732"/>
      <c r="PZT165" s="1732"/>
      <c r="PZU165" s="1732"/>
      <c r="PZV165" s="1732"/>
      <c r="PZW165" s="1732"/>
      <c r="PZX165" s="1732"/>
      <c r="PZY165" s="1732"/>
      <c r="PZZ165" s="1732"/>
      <c r="QAA165" s="1732"/>
      <c r="QAB165" s="1732"/>
      <c r="QAC165" s="1732"/>
      <c r="QAD165" s="1732"/>
      <c r="QAE165" s="1732"/>
      <c r="QAF165" s="1732"/>
      <c r="QAG165" s="1732"/>
      <c r="QAH165" s="1732"/>
      <c r="QAI165" s="1732"/>
      <c r="QAJ165" s="1732"/>
      <c r="QAK165" s="1732"/>
      <c r="QAL165" s="1732"/>
      <c r="QAM165" s="1732"/>
      <c r="QAN165" s="1732"/>
      <c r="QAO165" s="1732"/>
      <c r="QAP165" s="1732"/>
      <c r="QAQ165" s="1732"/>
      <c r="QAR165" s="1732"/>
      <c r="QAS165" s="1732"/>
      <c r="QAT165" s="1732"/>
      <c r="QAU165" s="1732"/>
      <c r="QAV165" s="1732"/>
      <c r="QAW165" s="1732"/>
      <c r="QAX165" s="1732"/>
      <c r="QAY165" s="1732"/>
      <c r="QAZ165" s="1732"/>
      <c r="QBA165" s="1732"/>
      <c r="QBB165" s="1732"/>
      <c r="QBC165" s="1732"/>
      <c r="QBD165" s="1732"/>
      <c r="QBE165" s="1732"/>
      <c r="QBF165" s="1732"/>
      <c r="QBG165" s="1732"/>
      <c r="QBH165" s="1732"/>
      <c r="QBI165" s="1732"/>
      <c r="QBJ165" s="1732"/>
      <c r="QBK165" s="1732"/>
      <c r="QBL165" s="1732"/>
      <c r="QBM165" s="1732"/>
      <c r="QBN165" s="1732"/>
      <c r="QBO165" s="1732"/>
      <c r="QBP165" s="1732"/>
      <c r="QBQ165" s="1732"/>
      <c r="QBR165" s="1732"/>
      <c r="QBS165" s="1732"/>
      <c r="QBT165" s="1732"/>
      <c r="QBU165" s="1732"/>
      <c r="QBV165" s="1732"/>
      <c r="QBW165" s="1732"/>
      <c r="QBX165" s="1732"/>
      <c r="QBY165" s="1732"/>
      <c r="QBZ165" s="1732"/>
      <c r="QCA165" s="1732"/>
      <c r="QCB165" s="1732"/>
      <c r="QCC165" s="1732"/>
      <c r="QCD165" s="1732"/>
      <c r="QCE165" s="1732"/>
      <c r="QCF165" s="1732"/>
      <c r="QCG165" s="1732"/>
      <c r="QCH165" s="1732"/>
      <c r="QCI165" s="1732"/>
      <c r="QCJ165" s="1732"/>
      <c r="QCK165" s="1732"/>
      <c r="QCL165" s="1732"/>
      <c r="QCM165" s="1732"/>
      <c r="QCN165" s="1732"/>
      <c r="QCO165" s="1732"/>
      <c r="QCP165" s="1732"/>
      <c r="QCQ165" s="1732"/>
      <c r="QCR165" s="1732"/>
      <c r="QCS165" s="1732"/>
      <c r="QCT165" s="1732"/>
      <c r="QCU165" s="1732"/>
      <c r="QCV165" s="1732"/>
      <c r="QCW165" s="1732"/>
      <c r="QCX165" s="1732"/>
      <c r="QCY165" s="1732"/>
      <c r="QCZ165" s="1732"/>
      <c r="QDA165" s="1732"/>
      <c r="QDB165" s="1732"/>
      <c r="QDC165" s="1732"/>
      <c r="QDD165" s="1732"/>
      <c r="QDE165" s="1732"/>
      <c r="QDF165" s="1732"/>
      <c r="QDG165" s="1732"/>
      <c r="QDH165" s="1732"/>
      <c r="QDI165" s="1732"/>
      <c r="QDJ165" s="1732"/>
      <c r="QDK165" s="1732"/>
      <c r="QDL165" s="1732"/>
      <c r="QDM165" s="1732"/>
      <c r="QDN165" s="1732"/>
      <c r="QDO165" s="1732"/>
      <c r="QDP165" s="1732"/>
      <c r="QDQ165" s="1732"/>
      <c r="QDR165" s="1732"/>
      <c r="QDS165" s="1732"/>
      <c r="QDT165" s="1732"/>
      <c r="QDU165" s="1732"/>
      <c r="QDV165" s="1732"/>
      <c r="QDW165" s="1732"/>
      <c r="QDX165" s="1732"/>
      <c r="QDY165" s="1732"/>
      <c r="QDZ165" s="1732"/>
      <c r="QEA165" s="1732"/>
      <c r="QEB165" s="1732"/>
      <c r="QEC165" s="1732"/>
      <c r="QED165" s="1732"/>
      <c r="QEE165" s="1732"/>
      <c r="QEF165" s="1732"/>
      <c r="QEG165" s="1732"/>
      <c r="QEH165" s="1732"/>
      <c r="QEI165" s="1732"/>
      <c r="QEJ165" s="1732"/>
      <c r="QEK165" s="1732"/>
      <c r="QEL165" s="1732"/>
      <c r="QEM165" s="1732"/>
      <c r="QEN165" s="1732"/>
      <c r="QEO165" s="1732"/>
      <c r="QEP165" s="1732"/>
      <c r="QEQ165" s="1732"/>
      <c r="QER165" s="1732"/>
      <c r="QES165" s="1732"/>
      <c r="QET165" s="1732"/>
      <c r="QEU165" s="1732"/>
      <c r="QEV165" s="1732"/>
      <c r="QEW165" s="1732"/>
      <c r="QEX165" s="1732"/>
      <c r="QEY165" s="1732"/>
      <c r="QEZ165" s="1732"/>
      <c r="QFA165" s="1732"/>
      <c r="QFB165" s="1732"/>
      <c r="QFC165" s="1732"/>
      <c r="QFD165" s="1732"/>
      <c r="QFE165" s="1732"/>
      <c r="QFF165" s="1732"/>
      <c r="QFG165" s="1732"/>
      <c r="QFH165" s="1732"/>
      <c r="QFI165" s="1732"/>
      <c r="QFJ165" s="1732"/>
      <c r="QFK165" s="1732"/>
      <c r="QFL165" s="1732"/>
      <c r="QFM165" s="1732"/>
      <c r="QFN165" s="1732"/>
      <c r="QFO165" s="1732"/>
      <c r="QFP165" s="1732"/>
      <c r="QFQ165" s="1732"/>
      <c r="QFR165" s="1732"/>
      <c r="QFS165" s="1732"/>
      <c r="QFT165" s="1732"/>
      <c r="QFU165" s="1732"/>
      <c r="QFV165" s="1732"/>
      <c r="QFW165" s="1732"/>
      <c r="QFX165" s="1732"/>
      <c r="QFY165" s="1732"/>
      <c r="QFZ165" s="1732"/>
      <c r="QGA165" s="1732"/>
      <c r="QGB165" s="1732"/>
      <c r="QGC165" s="1732"/>
      <c r="QGD165" s="1732"/>
      <c r="QGE165" s="1732"/>
      <c r="QGF165" s="1732"/>
      <c r="QGG165" s="1732"/>
      <c r="QGH165" s="1732"/>
      <c r="QGI165" s="1732"/>
      <c r="QGJ165" s="1732"/>
      <c r="QGK165" s="1732"/>
      <c r="QGL165" s="1732"/>
      <c r="QGM165" s="1732"/>
      <c r="QGN165" s="1732"/>
      <c r="QGO165" s="1732"/>
      <c r="QGP165" s="1732"/>
      <c r="QGQ165" s="1732"/>
      <c r="QGR165" s="1732"/>
      <c r="QGS165" s="1732"/>
      <c r="QGT165" s="1732"/>
      <c r="QGU165" s="1732"/>
      <c r="QGV165" s="1732"/>
      <c r="QGW165" s="1732"/>
      <c r="QGX165" s="1732"/>
      <c r="QGY165" s="1732"/>
      <c r="QGZ165" s="1732"/>
      <c r="QHA165" s="1732"/>
      <c r="QHB165" s="1732"/>
      <c r="QHC165" s="1732"/>
      <c r="QHD165" s="1732"/>
      <c r="QHE165" s="1732"/>
      <c r="QHF165" s="1732"/>
      <c r="QHG165" s="1732"/>
      <c r="QHH165" s="1732"/>
      <c r="QHI165" s="1732"/>
      <c r="QHJ165" s="1732"/>
      <c r="QHK165" s="1732"/>
      <c r="QHL165" s="1732"/>
      <c r="QHM165" s="1732"/>
      <c r="QHN165" s="1732"/>
      <c r="QHO165" s="1732"/>
      <c r="QHP165" s="1732"/>
      <c r="QHQ165" s="1732"/>
      <c r="QHR165" s="1732"/>
      <c r="QHS165" s="1732"/>
      <c r="QHT165" s="1732"/>
      <c r="QHU165" s="1732"/>
      <c r="QHV165" s="1732"/>
      <c r="QHW165" s="1732"/>
      <c r="QHX165" s="1732"/>
      <c r="QHY165" s="1732"/>
      <c r="QHZ165" s="1732"/>
      <c r="QIA165" s="1732"/>
      <c r="QIB165" s="1732"/>
      <c r="QIC165" s="1732"/>
      <c r="QID165" s="1732"/>
      <c r="QIE165" s="1732"/>
      <c r="QIF165" s="1732"/>
      <c r="QIG165" s="1732"/>
      <c r="QIH165" s="1732"/>
      <c r="QII165" s="1732"/>
      <c r="QIJ165" s="1732"/>
      <c r="QIK165" s="1732"/>
      <c r="QIL165" s="1732"/>
      <c r="QIM165" s="1732"/>
      <c r="QIN165" s="1732"/>
      <c r="QIO165" s="1732"/>
      <c r="QIP165" s="1732"/>
      <c r="QIQ165" s="1732"/>
      <c r="QIR165" s="1732"/>
      <c r="QIS165" s="1732"/>
      <c r="QIT165" s="1732"/>
      <c r="QIU165" s="1732"/>
      <c r="QIV165" s="1732"/>
      <c r="QIW165" s="1732"/>
      <c r="QIX165" s="1732"/>
      <c r="QIY165" s="1732"/>
      <c r="QIZ165" s="1732"/>
      <c r="QJA165" s="1732"/>
      <c r="QJB165" s="1732"/>
      <c r="QJC165" s="1732"/>
      <c r="QJD165" s="1732"/>
      <c r="QJE165" s="1732"/>
      <c r="QJF165" s="1732"/>
      <c r="QJG165" s="1732"/>
      <c r="QJH165" s="1732"/>
      <c r="QJI165" s="1732"/>
      <c r="QJJ165" s="1732"/>
      <c r="QJK165" s="1732"/>
      <c r="QJL165" s="1732"/>
      <c r="QJM165" s="1732"/>
      <c r="QJN165" s="1732"/>
      <c r="QJO165" s="1732"/>
      <c r="QJP165" s="1732"/>
      <c r="QJQ165" s="1732"/>
      <c r="QJR165" s="1732"/>
      <c r="QJS165" s="1732"/>
      <c r="QJT165" s="1732"/>
      <c r="QJU165" s="1732"/>
      <c r="QJV165" s="1732"/>
      <c r="QJW165" s="1732"/>
      <c r="QJX165" s="1732"/>
      <c r="QJY165" s="1732"/>
      <c r="QJZ165" s="1732"/>
      <c r="QKA165" s="1732"/>
      <c r="QKB165" s="1732"/>
      <c r="QKC165" s="1732"/>
      <c r="QKD165" s="1732"/>
      <c r="QKE165" s="1732"/>
      <c r="QKF165" s="1732"/>
      <c r="QKG165" s="1732"/>
      <c r="QKH165" s="1732"/>
      <c r="QKI165" s="1732"/>
      <c r="QKJ165" s="1732"/>
      <c r="QKK165" s="1732"/>
      <c r="QKL165" s="1732"/>
      <c r="QKM165" s="1732"/>
      <c r="QKN165" s="1732"/>
      <c r="QKO165" s="1732"/>
      <c r="QKP165" s="1732"/>
      <c r="QKQ165" s="1732"/>
      <c r="QKR165" s="1732"/>
      <c r="QKS165" s="1732"/>
      <c r="QKT165" s="1732"/>
      <c r="QKU165" s="1732"/>
      <c r="QKV165" s="1732"/>
      <c r="QKW165" s="1732"/>
      <c r="QKX165" s="1732"/>
      <c r="QKY165" s="1732"/>
      <c r="QKZ165" s="1732"/>
      <c r="QLA165" s="1732"/>
      <c r="QLB165" s="1732"/>
      <c r="QLC165" s="1732"/>
      <c r="QLD165" s="1732"/>
      <c r="QLE165" s="1732"/>
      <c r="QLF165" s="1732"/>
      <c r="QLG165" s="1732"/>
      <c r="QLH165" s="1732"/>
      <c r="QLI165" s="1732"/>
      <c r="QLJ165" s="1732"/>
      <c r="QLK165" s="1732"/>
      <c r="QLL165" s="1732"/>
      <c r="QLM165" s="1732"/>
      <c r="QLN165" s="1732"/>
      <c r="QLO165" s="1732"/>
      <c r="QLP165" s="1732"/>
      <c r="QLQ165" s="1732"/>
      <c r="QLR165" s="1732"/>
      <c r="QLS165" s="1732"/>
      <c r="QLT165" s="1732"/>
      <c r="QLU165" s="1732"/>
      <c r="QLV165" s="1732"/>
      <c r="QLW165" s="1732"/>
      <c r="QLX165" s="1732"/>
      <c r="QLY165" s="1732"/>
      <c r="QLZ165" s="1732"/>
      <c r="QMA165" s="1732"/>
      <c r="QMB165" s="1732"/>
      <c r="QMC165" s="1732"/>
      <c r="QMD165" s="1732"/>
      <c r="QME165" s="1732"/>
      <c r="QMF165" s="1732"/>
      <c r="QMG165" s="1732"/>
      <c r="QMH165" s="1732"/>
      <c r="QMI165" s="1732"/>
      <c r="QMJ165" s="1732"/>
      <c r="QMK165" s="1732"/>
      <c r="QML165" s="1732"/>
      <c r="QMM165" s="1732"/>
      <c r="QMN165" s="1732"/>
      <c r="QMO165" s="1732"/>
      <c r="QMP165" s="1732"/>
      <c r="QMQ165" s="1732"/>
      <c r="QMR165" s="1732"/>
      <c r="QMS165" s="1732"/>
      <c r="QMT165" s="1732"/>
      <c r="QMU165" s="1732"/>
      <c r="QMV165" s="1732"/>
      <c r="QMW165" s="1732"/>
      <c r="QMX165" s="1732"/>
      <c r="QMY165" s="1732"/>
      <c r="QMZ165" s="1732"/>
      <c r="QNA165" s="1732"/>
      <c r="QNB165" s="1732"/>
      <c r="QNC165" s="1732"/>
      <c r="QND165" s="1732"/>
      <c r="QNE165" s="1732"/>
      <c r="QNF165" s="1732"/>
      <c r="QNG165" s="1732"/>
      <c r="QNH165" s="1732"/>
      <c r="QNI165" s="1732"/>
      <c r="QNJ165" s="1732"/>
      <c r="QNK165" s="1732"/>
      <c r="QNL165" s="1732"/>
      <c r="QNM165" s="1732"/>
      <c r="QNN165" s="1732"/>
      <c r="QNO165" s="1732"/>
      <c r="QNP165" s="1732"/>
      <c r="QNQ165" s="1732"/>
      <c r="QNR165" s="1732"/>
      <c r="QNS165" s="1732"/>
      <c r="QNT165" s="1732"/>
      <c r="QNU165" s="1732"/>
      <c r="QNV165" s="1732"/>
      <c r="QNW165" s="1732"/>
      <c r="QNX165" s="1732"/>
      <c r="QNY165" s="1732"/>
      <c r="QNZ165" s="1732"/>
      <c r="QOA165" s="1732"/>
      <c r="QOB165" s="1732"/>
      <c r="QOC165" s="1732"/>
      <c r="QOD165" s="1732"/>
      <c r="QOE165" s="1732"/>
      <c r="QOF165" s="1732"/>
      <c r="QOG165" s="1732"/>
      <c r="QOH165" s="1732"/>
      <c r="QOI165" s="1732"/>
      <c r="QOJ165" s="1732"/>
      <c r="QOK165" s="1732"/>
      <c r="QOL165" s="1732"/>
      <c r="QOM165" s="1732"/>
      <c r="QON165" s="1732"/>
      <c r="QOO165" s="1732"/>
      <c r="QOP165" s="1732"/>
      <c r="QOQ165" s="1732"/>
      <c r="QOR165" s="1732"/>
      <c r="QOS165" s="1732"/>
      <c r="QOT165" s="1732"/>
      <c r="QOU165" s="1732"/>
      <c r="QOV165" s="1732"/>
      <c r="QOW165" s="1732"/>
      <c r="QOX165" s="1732"/>
      <c r="QOY165" s="1732"/>
      <c r="QOZ165" s="1732"/>
      <c r="QPA165" s="1732"/>
      <c r="QPB165" s="1732"/>
      <c r="QPC165" s="1732"/>
      <c r="QPD165" s="1732"/>
      <c r="QPE165" s="1732"/>
      <c r="QPF165" s="1732"/>
      <c r="QPG165" s="1732"/>
      <c r="QPH165" s="1732"/>
      <c r="QPI165" s="1732"/>
      <c r="QPJ165" s="1732"/>
      <c r="QPK165" s="1732"/>
      <c r="QPL165" s="1732"/>
      <c r="QPM165" s="1732"/>
      <c r="QPN165" s="1732"/>
      <c r="QPO165" s="1732"/>
      <c r="QPP165" s="1732"/>
      <c r="QPQ165" s="1732"/>
      <c r="QPR165" s="1732"/>
      <c r="QPS165" s="1732"/>
      <c r="QPT165" s="1732"/>
      <c r="QPU165" s="1732"/>
      <c r="QPV165" s="1732"/>
      <c r="QPW165" s="1732"/>
      <c r="QPX165" s="1732"/>
      <c r="QPY165" s="1732"/>
      <c r="QPZ165" s="1732"/>
      <c r="QQA165" s="1732"/>
      <c r="QQB165" s="1732"/>
      <c r="QQC165" s="1732"/>
      <c r="QQD165" s="1732"/>
      <c r="QQE165" s="1732"/>
      <c r="QQF165" s="1732"/>
      <c r="QQG165" s="1732"/>
      <c r="QQH165" s="1732"/>
      <c r="QQI165" s="1732"/>
      <c r="QQJ165" s="1732"/>
      <c r="QQK165" s="1732"/>
      <c r="QQL165" s="1732"/>
      <c r="QQM165" s="1732"/>
      <c r="QQN165" s="1732"/>
      <c r="QQO165" s="1732"/>
      <c r="QQP165" s="1732"/>
      <c r="QQQ165" s="1732"/>
      <c r="QQR165" s="1732"/>
      <c r="QQS165" s="1732"/>
      <c r="QQT165" s="1732"/>
      <c r="QQU165" s="1732"/>
      <c r="QQV165" s="1732"/>
      <c r="QQW165" s="1732"/>
      <c r="QQX165" s="1732"/>
      <c r="QQY165" s="1732"/>
      <c r="QQZ165" s="1732"/>
      <c r="QRA165" s="1732"/>
      <c r="QRB165" s="1732"/>
      <c r="QRC165" s="1732"/>
      <c r="QRD165" s="1732"/>
      <c r="QRE165" s="1732"/>
      <c r="QRF165" s="1732"/>
      <c r="QRG165" s="1732"/>
      <c r="QRH165" s="1732"/>
      <c r="QRI165" s="1732"/>
      <c r="QRJ165" s="1732"/>
      <c r="QRK165" s="1732"/>
      <c r="QRL165" s="1732"/>
      <c r="QRM165" s="1732"/>
      <c r="QRN165" s="1732"/>
      <c r="QRO165" s="1732"/>
      <c r="QRP165" s="1732"/>
      <c r="QRQ165" s="1732"/>
      <c r="QRR165" s="1732"/>
      <c r="QRS165" s="1732"/>
      <c r="QRT165" s="1732"/>
      <c r="QRU165" s="1732"/>
      <c r="QRV165" s="1732"/>
      <c r="QRW165" s="1732"/>
      <c r="QRX165" s="1732"/>
      <c r="QRY165" s="1732"/>
      <c r="QRZ165" s="1732"/>
      <c r="QSA165" s="1732"/>
      <c r="QSB165" s="1732"/>
      <c r="QSC165" s="1732"/>
      <c r="QSD165" s="1732"/>
      <c r="QSE165" s="1732"/>
      <c r="QSF165" s="1732"/>
      <c r="QSG165" s="1732"/>
      <c r="QSH165" s="1732"/>
      <c r="QSI165" s="1732"/>
      <c r="QSJ165" s="1732"/>
      <c r="QSK165" s="1732"/>
      <c r="QSL165" s="1732"/>
      <c r="QSM165" s="1732"/>
      <c r="QSN165" s="1732"/>
      <c r="QSO165" s="1732"/>
      <c r="QSP165" s="1732"/>
      <c r="QSQ165" s="1732"/>
      <c r="QSR165" s="1732"/>
      <c r="QSS165" s="1732"/>
      <c r="QST165" s="1732"/>
      <c r="QSU165" s="1732"/>
      <c r="QSV165" s="1732"/>
      <c r="QSW165" s="1732"/>
      <c r="QSX165" s="1732"/>
      <c r="QSY165" s="1732"/>
      <c r="QSZ165" s="1732"/>
      <c r="QTA165" s="1732"/>
      <c r="QTB165" s="1732"/>
      <c r="QTC165" s="1732"/>
      <c r="QTD165" s="1732"/>
      <c r="QTE165" s="1732"/>
      <c r="QTF165" s="1732"/>
      <c r="QTG165" s="1732"/>
      <c r="QTH165" s="1732"/>
      <c r="QTI165" s="1732"/>
      <c r="QTJ165" s="1732"/>
      <c r="QTK165" s="1732"/>
      <c r="QTL165" s="1732"/>
      <c r="QTM165" s="1732"/>
      <c r="QTN165" s="1732"/>
      <c r="QTO165" s="1732"/>
      <c r="QTP165" s="1732"/>
      <c r="QTQ165" s="1732"/>
      <c r="QTR165" s="1732"/>
      <c r="QTS165" s="1732"/>
      <c r="QTT165" s="1732"/>
      <c r="QTU165" s="1732"/>
      <c r="QTV165" s="1732"/>
      <c r="QTW165" s="1732"/>
      <c r="QTX165" s="1732"/>
      <c r="QTY165" s="1732"/>
      <c r="QTZ165" s="1732"/>
      <c r="QUA165" s="1732"/>
      <c r="QUB165" s="1732"/>
      <c r="QUC165" s="1732"/>
      <c r="QUD165" s="1732"/>
      <c r="QUE165" s="1732"/>
      <c r="QUF165" s="1732"/>
      <c r="QUG165" s="1732"/>
      <c r="QUH165" s="1732"/>
      <c r="QUI165" s="1732"/>
      <c r="QUJ165" s="1732"/>
      <c r="QUK165" s="1732"/>
      <c r="QUL165" s="1732"/>
      <c r="QUM165" s="1732"/>
      <c r="QUN165" s="1732"/>
      <c r="QUO165" s="1732"/>
      <c r="QUP165" s="1732"/>
      <c r="QUQ165" s="1732"/>
      <c r="QUR165" s="1732"/>
      <c r="QUS165" s="1732"/>
      <c r="QUT165" s="1732"/>
      <c r="QUU165" s="1732"/>
      <c r="QUV165" s="1732"/>
      <c r="QUW165" s="1732"/>
      <c r="QUX165" s="1732"/>
      <c r="QUY165" s="1732"/>
      <c r="QUZ165" s="1732"/>
      <c r="QVA165" s="1732"/>
      <c r="QVB165" s="1732"/>
      <c r="QVC165" s="1732"/>
      <c r="QVD165" s="1732"/>
      <c r="QVE165" s="1732"/>
      <c r="QVF165" s="1732"/>
      <c r="QVG165" s="1732"/>
      <c r="QVH165" s="1732"/>
      <c r="QVI165" s="1732"/>
      <c r="QVJ165" s="1732"/>
      <c r="QVK165" s="1732"/>
      <c r="QVL165" s="1732"/>
      <c r="QVM165" s="1732"/>
      <c r="QVN165" s="1732"/>
      <c r="QVO165" s="1732"/>
      <c r="QVP165" s="1732"/>
      <c r="QVQ165" s="1732"/>
      <c r="QVR165" s="1732"/>
      <c r="QVS165" s="1732"/>
      <c r="QVT165" s="1732"/>
      <c r="QVU165" s="1732"/>
      <c r="QVV165" s="1732"/>
      <c r="QVW165" s="1732"/>
      <c r="QVX165" s="1732"/>
      <c r="QVY165" s="1732"/>
      <c r="QVZ165" s="1732"/>
      <c r="QWA165" s="1732"/>
      <c r="QWB165" s="1732"/>
      <c r="QWC165" s="1732"/>
      <c r="QWD165" s="1732"/>
      <c r="QWE165" s="1732"/>
      <c r="QWF165" s="1732"/>
      <c r="QWG165" s="1732"/>
      <c r="QWH165" s="1732"/>
      <c r="QWI165" s="1732"/>
      <c r="QWJ165" s="1732"/>
      <c r="QWK165" s="1732"/>
      <c r="QWL165" s="1732"/>
      <c r="QWM165" s="1732"/>
      <c r="QWN165" s="1732"/>
      <c r="QWO165" s="1732"/>
      <c r="QWP165" s="1732"/>
      <c r="QWQ165" s="1732"/>
      <c r="QWR165" s="1732"/>
      <c r="QWS165" s="1732"/>
      <c r="QWT165" s="1732"/>
      <c r="QWU165" s="1732"/>
      <c r="QWV165" s="1732"/>
      <c r="QWW165" s="1732"/>
      <c r="QWX165" s="1732"/>
      <c r="QWY165" s="1732"/>
      <c r="QWZ165" s="1732"/>
      <c r="QXA165" s="1732"/>
      <c r="QXB165" s="1732"/>
      <c r="QXC165" s="1732"/>
      <c r="QXD165" s="1732"/>
      <c r="QXE165" s="1732"/>
      <c r="QXF165" s="1732"/>
      <c r="QXG165" s="1732"/>
      <c r="QXH165" s="1732"/>
      <c r="QXI165" s="1732"/>
      <c r="QXJ165" s="1732"/>
      <c r="QXK165" s="1732"/>
      <c r="QXL165" s="1732"/>
      <c r="QXM165" s="1732"/>
      <c r="QXN165" s="1732"/>
      <c r="QXO165" s="1732"/>
      <c r="QXP165" s="1732"/>
      <c r="QXQ165" s="1732"/>
      <c r="QXR165" s="1732"/>
      <c r="QXS165" s="1732"/>
      <c r="QXT165" s="1732"/>
      <c r="QXU165" s="1732"/>
      <c r="QXV165" s="1732"/>
      <c r="QXW165" s="1732"/>
      <c r="QXX165" s="1732"/>
      <c r="QXY165" s="1732"/>
      <c r="QXZ165" s="1732"/>
      <c r="QYA165" s="1732"/>
      <c r="QYB165" s="1732"/>
      <c r="QYC165" s="1732"/>
      <c r="QYD165" s="1732"/>
      <c r="QYE165" s="1732"/>
      <c r="QYF165" s="1732"/>
      <c r="QYG165" s="1732"/>
      <c r="QYH165" s="1732"/>
      <c r="QYI165" s="1732"/>
      <c r="QYJ165" s="1732"/>
      <c r="QYK165" s="1732"/>
      <c r="QYL165" s="1732"/>
      <c r="QYM165" s="1732"/>
      <c r="QYN165" s="1732"/>
      <c r="QYO165" s="1732"/>
      <c r="QYP165" s="1732"/>
      <c r="QYQ165" s="1732"/>
      <c r="QYR165" s="1732"/>
      <c r="QYS165" s="1732"/>
      <c r="QYT165" s="1732"/>
      <c r="QYU165" s="1732"/>
      <c r="QYV165" s="1732"/>
      <c r="QYW165" s="1732"/>
      <c r="QYX165" s="1732"/>
      <c r="QYY165" s="1732"/>
      <c r="QYZ165" s="1732"/>
      <c r="QZA165" s="1732"/>
      <c r="QZB165" s="1732"/>
      <c r="QZC165" s="1732"/>
      <c r="QZD165" s="1732"/>
      <c r="QZE165" s="1732"/>
      <c r="QZF165" s="1732"/>
      <c r="QZG165" s="1732"/>
      <c r="QZH165" s="1732"/>
      <c r="QZI165" s="1732"/>
      <c r="QZJ165" s="1732"/>
      <c r="QZK165" s="1732"/>
      <c r="QZL165" s="1732"/>
      <c r="QZM165" s="1732"/>
      <c r="QZN165" s="1732"/>
      <c r="QZO165" s="1732"/>
      <c r="QZP165" s="1732"/>
      <c r="QZQ165" s="1732"/>
      <c r="QZR165" s="1732"/>
      <c r="QZS165" s="1732"/>
      <c r="QZT165" s="1732"/>
      <c r="QZU165" s="1732"/>
      <c r="QZV165" s="1732"/>
      <c r="QZW165" s="1732"/>
      <c r="QZX165" s="1732"/>
      <c r="QZY165" s="1732"/>
      <c r="QZZ165" s="1732"/>
      <c r="RAA165" s="1732"/>
      <c r="RAB165" s="1732"/>
      <c r="RAC165" s="1732"/>
      <c r="RAD165" s="1732"/>
      <c r="RAE165" s="1732"/>
      <c r="RAF165" s="1732"/>
      <c r="RAG165" s="1732"/>
      <c r="RAH165" s="1732"/>
      <c r="RAI165" s="1732"/>
      <c r="RAJ165" s="1732"/>
      <c r="RAK165" s="1732"/>
      <c r="RAL165" s="1732"/>
      <c r="RAM165" s="1732"/>
      <c r="RAN165" s="1732"/>
      <c r="RAO165" s="1732"/>
      <c r="RAP165" s="1732"/>
      <c r="RAQ165" s="1732"/>
      <c r="RAR165" s="1732"/>
      <c r="RAS165" s="1732"/>
      <c r="RAT165" s="1732"/>
      <c r="RAU165" s="1732"/>
      <c r="RAV165" s="1732"/>
      <c r="RAW165" s="1732"/>
      <c r="RAX165" s="1732"/>
      <c r="RAY165" s="1732"/>
      <c r="RAZ165" s="1732"/>
      <c r="RBA165" s="1732"/>
      <c r="RBB165" s="1732"/>
      <c r="RBC165" s="1732"/>
      <c r="RBD165" s="1732"/>
      <c r="RBE165" s="1732"/>
      <c r="RBF165" s="1732"/>
      <c r="RBG165" s="1732"/>
      <c r="RBH165" s="1732"/>
      <c r="RBI165" s="1732"/>
      <c r="RBJ165" s="1732"/>
      <c r="RBK165" s="1732"/>
      <c r="RBL165" s="1732"/>
      <c r="RBM165" s="1732"/>
      <c r="RBN165" s="1732"/>
      <c r="RBO165" s="1732"/>
      <c r="RBP165" s="1732"/>
      <c r="RBQ165" s="1732"/>
      <c r="RBR165" s="1732"/>
      <c r="RBS165" s="1732"/>
      <c r="RBT165" s="1732"/>
      <c r="RBU165" s="1732"/>
      <c r="RBV165" s="1732"/>
      <c r="RBW165" s="1732"/>
      <c r="RBX165" s="1732"/>
      <c r="RBY165" s="1732"/>
      <c r="RBZ165" s="1732"/>
      <c r="RCA165" s="1732"/>
      <c r="RCB165" s="1732"/>
      <c r="RCC165" s="1732"/>
      <c r="RCD165" s="1732"/>
      <c r="RCE165" s="1732"/>
      <c r="RCF165" s="1732"/>
      <c r="RCG165" s="1732"/>
      <c r="RCH165" s="1732"/>
      <c r="RCI165" s="1732"/>
      <c r="RCJ165" s="1732"/>
      <c r="RCK165" s="1732"/>
      <c r="RCL165" s="1732"/>
      <c r="RCM165" s="1732"/>
      <c r="RCN165" s="1732"/>
      <c r="RCO165" s="1732"/>
      <c r="RCP165" s="1732"/>
      <c r="RCQ165" s="1732"/>
      <c r="RCR165" s="1732"/>
      <c r="RCS165" s="1732"/>
      <c r="RCT165" s="1732"/>
      <c r="RCU165" s="1732"/>
      <c r="RCV165" s="1732"/>
      <c r="RCW165" s="1732"/>
      <c r="RCX165" s="1732"/>
      <c r="RCY165" s="1732"/>
      <c r="RCZ165" s="1732"/>
      <c r="RDA165" s="1732"/>
      <c r="RDB165" s="1732"/>
      <c r="RDC165" s="1732"/>
      <c r="RDD165" s="1732"/>
      <c r="RDE165" s="1732"/>
      <c r="RDF165" s="1732"/>
      <c r="RDG165" s="1732"/>
      <c r="RDH165" s="1732"/>
      <c r="RDI165" s="1732"/>
      <c r="RDJ165" s="1732"/>
      <c r="RDK165" s="1732"/>
      <c r="RDL165" s="1732"/>
      <c r="RDM165" s="1732"/>
      <c r="RDN165" s="1732"/>
      <c r="RDO165" s="1732"/>
      <c r="RDP165" s="1732"/>
      <c r="RDQ165" s="1732"/>
      <c r="RDR165" s="1732"/>
      <c r="RDS165" s="1732"/>
      <c r="RDT165" s="1732"/>
      <c r="RDU165" s="1732"/>
      <c r="RDV165" s="1732"/>
      <c r="RDW165" s="1732"/>
      <c r="RDX165" s="1732"/>
      <c r="RDY165" s="1732"/>
      <c r="RDZ165" s="1732"/>
      <c r="REA165" s="1732"/>
      <c r="REB165" s="1732"/>
      <c r="REC165" s="1732"/>
      <c r="RED165" s="1732"/>
      <c r="REE165" s="1732"/>
      <c r="REF165" s="1732"/>
      <c r="REG165" s="1732"/>
      <c r="REH165" s="1732"/>
      <c r="REI165" s="1732"/>
      <c r="REJ165" s="1732"/>
      <c r="REK165" s="1732"/>
      <c r="REL165" s="1732"/>
      <c r="REM165" s="1732"/>
      <c r="REN165" s="1732"/>
      <c r="REO165" s="1732"/>
      <c r="REP165" s="1732"/>
      <c r="REQ165" s="1732"/>
      <c r="RER165" s="1732"/>
      <c r="RES165" s="1732"/>
      <c r="RET165" s="1732"/>
      <c r="REU165" s="1732"/>
      <c r="REV165" s="1732"/>
      <c r="REW165" s="1732"/>
      <c r="REX165" s="1732"/>
      <c r="REY165" s="1732"/>
      <c r="REZ165" s="1732"/>
      <c r="RFA165" s="1732"/>
      <c r="RFB165" s="1732"/>
      <c r="RFC165" s="1732"/>
      <c r="RFD165" s="1732"/>
      <c r="RFE165" s="1732"/>
      <c r="RFF165" s="1732"/>
      <c r="RFG165" s="1732"/>
      <c r="RFH165" s="1732"/>
      <c r="RFI165" s="1732"/>
      <c r="RFJ165" s="1732"/>
      <c r="RFK165" s="1732"/>
      <c r="RFL165" s="1732"/>
      <c r="RFM165" s="1732"/>
      <c r="RFN165" s="1732"/>
      <c r="RFO165" s="1732"/>
      <c r="RFP165" s="1732"/>
      <c r="RFQ165" s="1732"/>
      <c r="RFR165" s="1732"/>
      <c r="RFS165" s="1732"/>
      <c r="RFT165" s="1732"/>
      <c r="RFU165" s="1732"/>
      <c r="RFV165" s="1732"/>
      <c r="RFW165" s="1732"/>
      <c r="RFX165" s="1732"/>
      <c r="RFY165" s="1732"/>
      <c r="RFZ165" s="1732"/>
      <c r="RGA165" s="1732"/>
      <c r="RGB165" s="1732"/>
      <c r="RGC165" s="1732"/>
      <c r="RGD165" s="1732"/>
      <c r="RGE165" s="1732"/>
      <c r="RGF165" s="1732"/>
      <c r="RGG165" s="1732"/>
      <c r="RGH165" s="1732"/>
      <c r="RGI165" s="1732"/>
      <c r="RGJ165" s="1732"/>
      <c r="RGK165" s="1732"/>
      <c r="RGL165" s="1732"/>
      <c r="RGM165" s="1732"/>
      <c r="RGN165" s="1732"/>
      <c r="RGO165" s="1732"/>
      <c r="RGP165" s="1732"/>
      <c r="RGQ165" s="1732"/>
      <c r="RGR165" s="1732"/>
      <c r="RGS165" s="1732"/>
      <c r="RGT165" s="1732"/>
      <c r="RGU165" s="1732"/>
      <c r="RGV165" s="1732"/>
      <c r="RGW165" s="1732"/>
      <c r="RGX165" s="1732"/>
      <c r="RGY165" s="1732"/>
      <c r="RGZ165" s="1732"/>
      <c r="RHA165" s="1732"/>
      <c r="RHB165" s="1732"/>
      <c r="RHC165" s="1732"/>
      <c r="RHD165" s="1732"/>
      <c r="RHE165" s="1732"/>
      <c r="RHF165" s="1732"/>
      <c r="RHG165" s="1732"/>
      <c r="RHH165" s="1732"/>
      <c r="RHI165" s="1732"/>
      <c r="RHJ165" s="1732"/>
      <c r="RHK165" s="1732"/>
      <c r="RHL165" s="1732"/>
      <c r="RHM165" s="1732"/>
      <c r="RHN165" s="1732"/>
      <c r="RHO165" s="1732"/>
      <c r="RHP165" s="1732"/>
      <c r="RHQ165" s="1732"/>
      <c r="RHR165" s="1732"/>
      <c r="RHS165" s="1732"/>
      <c r="RHT165" s="1732"/>
      <c r="RHU165" s="1732"/>
      <c r="RHV165" s="1732"/>
      <c r="RHW165" s="1732"/>
      <c r="RHX165" s="1732"/>
      <c r="RHY165" s="1732"/>
      <c r="RHZ165" s="1732"/>
      <c r="RIA165" s="1732"/>
      <c r="RIB165" s="1732"/>
      <c r="RIC165" s="1732"/>
      <c r="RID165" s="1732"/>
      <c r="RIE165" s="1732"/>
      <c r="RIF165" s="1732"/>
      <c r="RIG165" s="1732"/>
      <c r="RIH165" s="1732"/>
      <c r="RII165" s="1732"/>
      <c r="RIJ165" s="1732"/>
      <c r="RIK165" s="1732"/>
      <c r="RIL165" s="1732"/>
      <c r="RIM165" s="1732"/>
      <c r="RIN165" s="1732"/>
      <c r="RIO165" s="1732"/>
      <c r="RIP165" s="1732"/>
      <c r="RIQ165" s="1732"/>
      <c r="RIR165" s="1732"/>
      <c r="RIS165" s="1732"/>
      <c r="RIT165" s="1732"/>
      <c r="RIU165" s="1732"/>
      <c r="RIV165" s="1732"/>
      <c r="RIW165" s="1732"/>
      <c r="RIX165" s="1732"/>
      <c r="RIY165" s="1732"/>
      <c r="RIZ165" s="1732"/>
      <c r="RJA165" s="1732"/>
      <c r="RJB165" s="1732"/>
      <c r="RJC165" s="1732"/>
      <c r="RJD165" s="1732"/>
      <c r="RJE165" s="1732"/>
      <c r="RJF165" s="1732"/>
      <c r="RJG165" s="1732"/>
      <c r="RJH165" s="1732"/>
      <c r="RJI165" s="1732"/>
      <c r="RJJ165" s="1732"/>
      <c r="RJK165" s="1732"/>
      <c r="RJL165" s="1732"/>
      <c r="RJM165" s="1732"/>
      <c r="RJN165" s="1732"/>
      <c r="RJO165" s="1732"/>
      <c r="RJP165" s="1732"/>
      <c r="RJQ165" s="1732"/>
      <c r="RJR165" s="1732"/>
      <c r="RJS165" s="1732"/>
      <c r="RJT165" s="1732"/>
      <c r="RJU165" s="1732"/>
      <c r="RJV165" s="1732"/>
      <c r="RJW165" s="1732"/>
      <c r="RJX165" s="1732"/>
      <c r="RJY165" s="1732"/>
      <c r="RJZ165" s="1732"/>
      <c r="RKA165" s="1732"/>
      <c r="RKB165" s="1732"/>
      <c r="RKC165" s="1732"/>
      <c r="RKD165" s="1732"/>
      <c r="RKE165" s="1732"/>
      <c r="RKF165" s="1732"/>
      <c r="RKG165" s="1732"/>
      <c r="RKH165" s="1732"/>
      <c r="RKI165" s="1732"/>
      <c r="RKJ165" s="1732"/>
      <c r="RKK165" s="1732"/>
      <c r="RKL165" s="1732"/>
      <c r="RKM165" s="1732"/>
      <c r="RKN165" s="1732"/>
      <c r="RKO165" s="1732"/>
      <c r="RKP165" s="1732"/>
      <c r="RKQ165" s="1732"/>
      <c r="RKR165" s="1732"/>
      <c r="RKS165" s="1732"/>
      <c r="RKT165" s="1732"/>
      <c r="RKU165" s="1732"/>
      <c r="RKV165" s="1732"/>
      <c r="RKW165" s="1732"/>
      <c r="RKX165" s="1732"/>
      <c r="RKY165" s="1732"/>
      <c r="RKZ165" s="1732"/>
      <c r="RLA165" s="1732"/>
      <c r="RLB165" s="1732"/>
      <c r="RLC165" s="1732"/>
      <c r="RLD165" s="1732"/>
      <c r="RLE165" s="1732"/>
      <c r="RLF165" s="1732"/>
      <c r="RLG165" s="1732"/>
      <c r="RLH165" s="1732"/>
      <c r="RLI165" s="1732"/>
      <c r="RLJ165" s="1732"/>
      <c r="RLK165" s="1732"/>
      <c r="RLL165" s="1732"/>
      <c r="RLM165" s="1732"/>
      <c r="RLN165" s="1732"/>
      <c r="RLO165" s="1732"/>
      <c r="RLP165" s="1732"/>
      <c r="RLQ165" s="1732"/>
      <c r="RLR165" s="1732"/>
      <c r="RLS165" s="1732"/>
      <c r="RLT165" s="1732"/>
      <c r="RLU165" s="1732"/>
      <c r="RLV165" s="1732"/>
      <c r="RLW165" s="1732"/>
      <c r="RLX165" s="1732"/>
      <c r="RLY165" s="1732"/>
      <c r="RLZ165" s="1732"/>
      <c r="RMA165" s="1732"/>
      <c r="RMB165" s="1732"/>
      <c r="RMC165" s="1732"/>
      <c r="RMD165" s="1732"/>
      <c r="RME165" s="1732"/>
      <c r="RMF165" s="1732"/>
      <c r="RMG165" s="1732"/>
      <c r="RMH165" s="1732"/>
      <c r="RMI165" s="1732"/>
      <c r="RMJ165" s="1732"/>
      <c r="RMK165" s="1732"/>
      <c r="RML165" s="1732"/>
      <c r="RMM165" s="1732"/>
      <c r="RMN165" s="1732"/>
      <c r="RMO165" s="1732"/>
      <c r="RMP165" s="1732"/>
      <c r="RMQ165" s="1732"/>
      <c r="RMR165" s="1732"/>
      <c r="RMS165" s="1732"/>
      <c r="RMT165" s="1732"/>
      <c r="RMU165" s="1732"/>
      <c r="RMV165" s="1732"/>
      <c r="RMW165" s="1732"/>
      <c r="RMX165" s="1732"/>
      <c r="RMY165" s="1732"/>
      <c r="RMZ165" s="1732"/>
      <c r="RNA165" s="1732"/>
      <c r="RNB165" s="1732"/>
      <c r="RNC165" s="1732"/>
      <c r="RND165" s="1732"/>
      <c r="RNE165" s="1732"/>
      <c r="RNF165" s="1732"/>
      <c r="RNG165" s="1732"/>
      <c r="RNH165" s="1732"/>
      <c r="RNI165" s="1732"/>
      <c r="RNJ165" s="1732"/>
      <c r="RNK165" s="1732"/>
      <c r="RNL165" s="1732"/>
      <c r="RNM165" s="1732"/>
      <c r="RNN165" s="1732"/>
      <c r="RNO165" s="1732"/>
      <c r="RNP165" s="1732"/>
      <c r="RNQ165" s="1732"/>
      <c r="RNR165" s="1732"/>
      <c r="RNS165" s="1732"/>
      <c r="RNT165" s="1732"/>
      <c r="RNU165" s="1732"/>
      <c r="RNV165" s="1732"/>
      <c r="RNW165" s="1732"/>
      <c r="RNX165" s="1732"/>
      <c r="RNY165" s="1732"/>
      <c r="RNZ165" s="1732"/>
      <c r="ROA165" s="1732"/>
      <c r="ROB165" s="1732"/>
      <c r="ROC165" s="1732"/>
      <c r="ROD165" s="1732"/>
      <c r="ROE165" s="1732"/>
      <c r="ROF165" s="1732"/>
      <c r="ROG165" s="1732"/>
      <c r="ROH165" s="1732"/>
      <c r="ROI165" s="1732"/>
      <c r="ROJ165" s="1732"/>
      <c r="ROK165" s="1732"/>
      <c r="ROL165" s="1732"/>
      <c r="ROM165" s="1732"/>
      <c r="RON165" s="1732"/>
      <c r="ROO165" s="1732"/>
      <c r="ROP165" s="1732"/>
      <c r="ROQ165" s="1732"/>
      <c r="ROR165" s="1732"/>
      <c r="ROS165" s="1732"/>
      <c r="ROT165" s="1732"/>
      <c r="ROU165" s="1732"/>
      <c r="ROV165" s="1732"/>
      <c r="ROW165" s="1732"/>
      <c r="ROX165" s="1732"/>
      <c r="ROY165" s="1732"/>
      <c r="ROZ165" s="1732"/>
      <c r="RPA165" s="1732"/>
      <c r="RPB165" s="1732"/>
      <c r="RPC165" s="1732"/>
      <c r="RPD165" s="1732"/>
      <c r="RPE165" s="1732"/>
      <c r="RPF165" s="1732"/>
      <c r="RPG165" s="1732"/>
      <c r="RPH165" s="1732"/>
      <c r="RPI165" s="1732"/>
      <c r="RPJ165" s="1732"/>
      <c r="RPK165" s="1732"/>
      <c r="RPL165" s="1732"/>
      <c r="RPM165" s="1732"/>
      <c r="RPN165" s="1732"/>
      <c r="RPO165" s="1732"/>
      <c r="RPP165" s="1732"/>
      <c r="RPQ165" s="1732"/>
      <c r="RPR165" s="1732"/>
      <c r="RPS165" s="1732"/>
      <c r="RPT165" s="1732"/>
      <c r="RPU165" s="1732"/>
      <c r="RPV165" s="1732"/>
      <c r="RPW165" s="1732"/>
      <c r="RPX165" s="1732"/>
      <c r="RPY165" s="1732"/>
      <c r="RPZ165" s="1732"/>
      <c r="RQA165" s="1732"/>
      <c r="RQB165" s="1732"/>
      <c r="RQC165" s="1732"/>
      <c r="RQD165" s="1732"/>
      <c r="RQE165" s="1732"/>
      <c r="RQF165" s="1732"/>
      <c r="RQG165" s="1732"/>
      <c r="RQH165" s="1732"/>
      <c r="RQI165" s="1732"/>
      <c r="RQJ165" s="1732"/>
      <c r="RQK165" s="1732"/>
      <c r="RQL165" s="1732"/>
      <c r="RQM165" s="1732"/>
      <c r="RQN165" s="1732"/>
      <c r="RQO165" s="1732"/>
      <c r="RQP165" s="1732"/>
      <c r="RQQ165" s="1732"/>
      <c r="RQR165" s="1732"/>
      <c r="RQS165" s="1732"/>
      <c r="RQT165" s="1732"/>
      <c r="RQU165" s="1732"/>
      <c r="RQV165" s="1732"/>
      <c r="RQW165" s="1732"/>
      <c r="RQX165" s="1732"/>
      <c r="RQY165" s="1732"/>
      <c r="RQZ165" s="1732"/>
      <c r="RRA165" s="1732"/>
      <c r="RRB165" s="1732"/>
      <c r="RRC165" s="1732"/>
      <c r="RRD165" s="1732"/>
      <c r="RRE165" s="1732"/>
      <c r="RRF165" s="1732"/>
      <c r="RRG165" s="1732"/>
      <c r="RRH165" s="1732"/>
      <c r="RRI165" s="1732"/>
      <c r="RRJ165" s="1732"/>
      <c r="RRK165" s="1732"/>
      <c r="RRL165" s="1732"/>
      <c r="RRM165" s="1732"/>
      <c r="RRN165" s="1732"/>
      <c r="RRO165" s="1732"/>
      <c r="RRP165" s="1732"/>
      <c r="RRQ165" s="1732"/>
      <c r="RRR165" s="1732"/>
      <c r="RRS165" s="1732"/>
      <c r="RRT165" s="1732"/>
      <c r="RRU165" s="1732"/>
      <c r="RRV165" s="1732"/>
      <c r="RRW165" s="1732"/>
      <c r="RRX165" s="1732"/>
      <c r="RRY165" s="1732"/>
      <c r="RRZ165" s="1732"/>
      <c r="RSA165" s="1732"/>
      <c r="RSB165" s="1732"/>
      <c r="RSC165" s="1732"/>
      <c r="RSD165" s="1732"/>
      <c r="RSE165" s="1732"/>
      <c r="RSF165" s="1732"/>
      <c r="RSG165" s="1732"/>
      <c r="RSH165" s="1732"/>
      <c r="RSI165" s="1732"/>
      <c r="RSJ165" s="1732"/>
      <c r="RSK165" s="1732"/>
      <c r="RSL165" s="1732"/>
      <c r="RSM165" s="1732"/>
      <c r="RSN165" s="1732"/>
      <c r="RSO165" s="1732"/>
      <c r="RSP165" s="1732"/>
      <c r="RSQ165" s="1732"/>
      <c r="RSR165" s="1732"/>
      <c r="RSS165" s="1732"/>
      <c r="RST165" s="1732"/>
      <c r="RSU165" s="1732"/>
      <c r="RSV165" s="1732"/>
      <c r="RSW165" s="1732"/>
      <c r="RSX165" s="1732"/>
      <c r="RSY165" s="1732"/>
      <c r="RSZ165" s="1732"/>
      <c r="RTA165" s="1732"/>
      <c r="RTB165" s="1732"/>
      <c r="RTC165" s="1732"/>
      <c r="RTD165" s="1732"/>
      <c r="RTE165" s="1732"/>
      <c r="RTF165" s="1732"/>
      <c r="RTG165" s="1732"/>
      <c r="RTH165" s="1732"/>
      <c r="RTI165" s="1732"/>
      <c r="RTJ165" s="1732"/>
      <c r="RTK165" s="1732"/>
      <c r="RTL165" s="1732"/>
      <c r="RTM165" s="1732"/>
      <c r="RTN165" s="1732"/>
      <c r="RTO165" s="1732"/>
      <c r="RTP165" s="1732"/>
      <c r="RTQ165" s="1732"/>
      <c r="RTR165" s="1732"/>
      <c r="RTS165" s="1732"/>
      <c r="RTT165" s="1732"/>
      <c r="RTU165" s="1732"/>
      <c r="RTV165" s="1732"/>
      <c r="RTW165" s="1732"/>
      <c r="RTX165" s="1732"/>
      <c r="RTY165" s="1732"/>
      <c r="RTZ165" s="1732"/>
      <c r="RUA165" s="1732"/>
      <c r="RUB165" s="1732"/>
      <c r="RUC165" s="1732"/>
      <c r="RUD165" s="1732"/>
      <c r="RUE165" s="1732"/>
      <c r="RUF165" s="1732"/>
      <c r="RUG165" s="1732"/>
      <c r="RUH165" s="1732"/>
      <c r="RUI165" s="1732"/>
      <c r="RUJ165" s="1732"/>
      <c r="RUK165" s="1732"/>
      <c r="RUL165" s="1732"/>
      <c r="RUM165" s="1732"/>
      <c r="RUN165" s="1732"/>
      <c r="RUO165" s="1732"/>
      <c r="RUP165" s="1732"/>
      <c r="RUQ165" s="1732"/>
      <c r="RUR165" s="1732"/>
      <c r="RUS165" s="1732"/>
      <c r="RUT165" s="1732"/>
      <c r="RUU165" s="1732"/>
      <c r="RUV165" s="1732"/>
      <c r="RUW165" s="1732"/>
      <c r="RUX165" s="1732"/>
      <c r="RUY165" s="1732"/>
      <c r="RUZ165" s="1732"/>
      <c r="RVA165" s="1732"/>
      <c r="RVB165" s="1732"/>
      <c r="RVC165" s="1732"/>
      <c r="RVD165" s="1732"/>
      <c r="RVE165" s="1732"/>
      <c r="RVF165" s="1732"/>
      <c r="RVG165" s="1732"/>
      <c r="RVH165" s="1732"/>
      <c r="RVI165" s="1732"/>
      <c r="RVJ165" s="1732"/>
      <c r="RVK165" s="1732"/>
      <c r="RVL165" s="1732"/>
      <c r="RVM165" s="1732"/>
      <c r="RVN165" s="1732"/>
      <c r="RVO165" s="1732"/>
      <c r="RVP165" s="1732"/>
      <c r="RVQ165" s="1732"/>
      <c r="RVR165" s="1732"/>
      <c r="RVS165" s="1732"/>
      <c r="RVT165" s="1732"/>
      <c r="RVU165" s="1732"/>
      <c r="RVV165" s="1732"/>
      <c r="RVW165" s="1732"/>
      <c r="RVX165" s="1732"/>
      <c r="RVY165" s="1732"/>
      <c r="RVZ165" s="1732"/>
      <c r="RWA165" s="1732"/>
      <c r="RWB165" s="1732"/>
      <c r="RWC165" s="1732"/>
      <c r="RWD165" s="1732"/>
      <c r="RWE165" s="1732"/>
      <c r="RWF165" s="1732"/>
      <c r="RWG165" s="1732"/>
      <c r="RWH165" s="1732"/>
      <c r="RWI165" s="1732"/>
      <c r="RWJ165" s="1732"/>
      <c r="RWK165" s="1732"/>
      <c r="RWL165" s="1732"/>
      <c r="RWM165" s="1732"/>
      <c r="RWN165" s="1732"/>
      <c r="RWO165" s="1732"/>
      <c r="RWP165" s="1732"/>
      <c r="RWQ165" s="1732"/>
      <c r="RWR165" s="1732"/>
      <c r="RWS165" s="1732"/>
      <c r="RWT165" s="1732"/>
      <c r="RWU165" s="1732"/>
      <c r="RWV165" s="1732"/>
      <c r="RWW165" s="1732"/>
      <c r="RWX165" s="1732"/>
      <c r="RWY165" s="1732"/>
      <c r="RWZ165" s="1732"/>
      <c r="RXA165" s="1732"/>
      <c r="RXB165" s="1732"/>
      <c r="RXC165" s="1732"/>
      <c r="RXD165" s="1732"/>
      <c r="RXE165" s="1732"/>
      <c r="RXF165" s="1732"/>
      <c r="RXG165" s="1732"/>
      <c r="RXH165" s="1732"/>
      <c r="RXI165" s="1732"/>
      <c r="RXJ165" s="1732"/>
      <c r="RXK165" s="1732"/>
      <c r="RXL165" s="1732"/>
      <c r="RXM165" s="1732"/>
      <c r="RXN165" s="1732"/>
      <c r="RXO165" s="1732"/>
      <c r="RXP165" s="1732"/>
      <c r="RXQ165" s="1732"/>
      <c r="RXR165" s="1732"/>
      <c r="RXS165" s="1732"/>
      <c r="RXT165" s="1732"/>
      <c r="RXU165" s="1732"/>
      <c r="RXV165" s="1732"/>
      <c r="RXW165" s="1732"/>
      <c r="RXX165" s="1732"/>
      <c r="RXY165" s="1732"/>
      <c r="RXZ165" s="1732"/>
      <c r="RYA165" s="1732"/>
      <c r="RYB165" s="1732"/>
      <c r="RYC165" s="1732"/>
      <c r="RYD165" s="1732"/>
      <c r="RYE165" s="1732"/>
      <c r="RYF165" s="1732"/>
      <c r="RYG165" s="1732"/>
      <c r="RYH165" s="1732"/>
      <c r="RYI165" s="1732"/>
      <c r="RYJ165" s="1732"/>
      <c r="RYK165" s="1732"/>
      <c r="RYL165" s="1732"/>
      <c r="RYM165" s="1732"/>
      <c r="RYN165" s="1732"/>
      <c r="RYO165" s="1732"/>
      <c r="RYP165" s="1732"/>
      <c r="RYQ165" s="1732"/>
      <c r="RYR165" s="1732"/>
      <c r="RYS165" s="1732"/>
      <c r="RYT165" s="1732"/>
      <c r="RYU165" s="1732"/>
      <c r="RYV165" s="1732"/>
      <c r="RYW165" s="1732"/>
      <c r="RYX165" s="1732"/>
      <c r="RYY165" s="1732"/>
      <c r="RYZ165" s="1732"/>
      <c r="RZA165" s="1732"/>
      <c r="RZB165" s="1732"/>
      <c r="RZC165" s="1732"/>
      <c r="RZD165" s="1732"/>
      <c r="RZE165" s="1732"/>
      <c r="RZF165" s="1732"/>
      <c r="RZG165" s="1732"/>
      <c r="RZH165" s="1732"/>
      <c r="RZI165" s="1732"/>
      <c r="RZJ165" s="1732"/>
      <c r="RZK165" s="1732"/>
      <c r="RZL165" s="1732"/>
      <c r="RZM165" s="1732"/>
      <c r="RZN165" s="1732"/>
      <c r="RZO165" s="1732"/>
      <c r="RZP165" s="1732"/>
      <c r="RZQ165" s="1732"/>
      <c r="RZR165" s="1732"/>
      <c r="RZS165" s="1732"/>
      <c r="RZT165" s="1732"/>
      <c r="RZU165" s="1732"/>
      <c r="RZV165" s="1732"/>
      <c r="RZW165" s="1732"/>
      <c r="RZX165" s="1732"/>
      <c r="RZY165" s="1732"/>
      <c r="RZZ165" s="1732"/>
      <c r="SAA165" s="1732"/>
      <c r="SAB165" s="1732"/>
      <c r="SAC165" s="1732"/>
      <c r="SAD165" s="1732"/>
      <c r="SAE165" s="1732"/>
      <c r="SAF165" s="1732"/>
      <c r="SAG165" s="1732"/>
      <c r="SAH165" s="1732"/>
      <c r="SAI165" s="1732"/>
      <c r="SAJ165" s="1732"/>
      <c r="SAK165" s="1732"/>
      <c r="SAL165" s="1732"/>
      <c r="SAM165" s="1732"/>
      <c r="SAN165" s="1732"/>
      <c r="SAO165" s="1732"/>
      <c r="SAP165" s="1732"/>
      <c r="SAQ165" s="1732"/>
      <c r="SAR165" s="1732"/>
      <c r="SAS165" s="1732"/>
      <c r="SAT165" s="1732"/>
      <c r="SAU165" s="1732"/>
      <c r="SAV165" s="1732"/>
      <c r="SAW165" s="1732"/>
      <c r="SAX165" s="1732"/>
      <c r="SAY165" s="1732"/>
      <c r="SAZ165" s="1732"/>
      <c r="SBA165" s="1732"/>
      <c r="SBB165" s="1732"/>
      <c r="SBC165" s="1732"/>
      <c r="SBD165" s="1732"/>
      <c r="SBE165" s="1732"/>
      <c r="SBF165" s="1732"/>
      <c r="SBG165" s="1732"/>
      <c r="SBH165" s="1732"/>
      <c r="SBI165" s="1732"/>
      <c r="SBJ165" s="1732"/>
      <c r="SBK165" s="1732"/>
      <c r="SBL165" s="1732"/>
      <c r="SBM165" s="1732"/>
      <c r="SBN165" s="1732"/>
      <c r="SBO165" s="1732"/>
      <c r="SBP165" s="1732"/>
      <c r="SBQ165" s="1732"/>
      <c r="SBR165" s="1732"/>
      <c r="SBS165" s="1732"/>
      <c r="SBT165" s="1732"/>
      <c r="SBU165" s="1732"/>
      <c r="SBV165" s="1732"/>
      <c r="SBW165" s="1732"/>
      <c r="SBX165" s="1732"/>
      <c r="SBY165" s="1732"/>
      <c r="SBZ165" s="1732"/>
      <c r="SCA165" s="1732"/>
      <c r="SCB165" s="1732"/>
      <c r="SCC165" s="1732"/>
      <c r="SCD165" s="1732"/>
      <c r="SCE165" s="1732"/>
      <c r="SCF165" s="1732"/>
      <c r="SCG165" s="1732"/>
      <c r="SCH165" s="1732"/>
      <c r="SCI165" s="1732"/>
      <c r="SCJ165" s="1732"/>
      <c r="SCK165" s="1732"/>
      <c r="SCL165" s="1732"/>
      <c r="SCM165" s="1732"/>
      <c r="SCN165" s="1732"/>
      <c r="SCO165" s="1732"/>
      <c r="SCP165" s="1732"/>
      <c r="SCQ165" s="1732"/>
      <c r="SCR165" s="1732"/>
      <c r="SCS165" s="1732"/>
      <c r="SCT165" s="1732"/>
      <c r="SCU165" s="1732"/>
      <c r="SCV165" s="1732"/>
      <c r="SCW165" s="1732"/>
      <c r="SCX165" s="1732"/>
      <c r="SCY165" s="1732"/>
      <c r="SCZ165" s="1732"/>
      <c r="SDA165" s="1732"/>
      <c r="SDB165" s="1732"/>
      <c r="SDC165" s="1732"/>
      <c r="SDD165" s="1732"/>
      <c r="SDE165" s="1732"/>
      <c r="SDF165" s="1732"/>
      <c r="SDG165" s="1732"/>
      <c r="SDH165" s="1732"/>
      <c r="SDI165" s="1732"/>
      <c r="SDJ165" s="1732"/>
      <c r="SDK165" s="1732"/>
      <c r="SDL165" s="1732"/>
      <c r="SDM165" s="1732"/>
      <c r="SDN165" s="1732"/>
      <c r="SDO165" s="1732"/>
      <c r="SDP165" s="1732"/>
      <c r="SDQ165" s="1732"/>
      <c r="SDR165" s="1732"/>
      <c r="SDS165" s="1732"/>
      <c r="SDT165" s="1732"/>
      <c r="SDU165" s="1732"/>
      <c r="SDV165" s="1732"/>
      <c r="SDW165" s="1732"/>
      <c r="SDX165" s="1732"/>
      <c r="SDY165" s="1732"/>
      <c r="SDZ165" s="1732"/>
      <c r="SEA165" s="1732"/>
      <c r="SEB165" s="1732"/>
      <c r="SEC165" s="1732"/>
      <c r="SED165" s="1732"/>
      <c r="SEE165" s="1732"/>
      <c r="SEF165" s="1732"/>
      <c r="SEG165" s="1732"/>
      <c r="SEH165" s="1732"/>
      <c r="SEI165" s="1732"/>
      <c r="SEJ165" s="1732"/>
      <c r="SEK165" s="1732"/>
      <c r="SEL165" s="1732"/>
      <c r="SEM165" s="1732"/>
      <c r="SEN165" s="1732"/>
      <c r="SEO165" s="1732"/>
      <c r="SEP165" s="1732"/>
      <c r="SEQ165" s="1732"/>
      <c r="SER165" s="1732"/>
      <c r="SES165" s="1732"/>
      <c r="SET165" s="1732"/>
      <c r="SEU165" s="1732"/>
      <c r="SEV165" s="1732"/>
      <c r="SEW165" s="1732"/>
      <c r="SEX165" s="1732"/>
      <c r="SEY165" s="1732"/>
      <c r="SEZ165" s="1732"/>
      <c r="SFA165" s="1732"/>
      <c r="SFB165" s="1732"/>
      <c r="SFC165" s="1732"/>
      <c r="SFD165" s="1732"/>
      <c r="SFE165" s="1732"/>
      <c r="SFF165" s="1732"/>
      <c r="SFG165" s="1732"/>
      <c r="SFH165" s="1732"/>
      <c r="SFI165" s="1732"/>
      <c r="SFJ165" s="1732"/>
      <c r="SFK165" s="1732"/>
      <c r="SFL165" s="1732"/>
      <c r="SFM165" s="1732"/>
      <c r="SFN165" s="1732"/>
      <c r="SFO165" s="1732"/>
      <c r="SFP165" s="1732"/>
      <c r="SFQ165" s="1732"/>
      <c r="SFR165" s="1732"/>
      <c r="SFS165" s="1732"/>
      <c r="SFT165" s="1732"/>
      <c r="SFU165" s="1732"/>
      <c r="SFV165" s="1732"/>
      <c r="SFW165" s="1732"/>
      <c r="SFX165" s="1732"/>
      <c r="SFY165" s="1732"/>
      <c r="SFZ165" s="1732"/>
      <c r="SGA165" s="1732"/>
      <c r="SGB165" s="1732"/>
      <c r="SGC165" s="1732"/>
      <c r="SGD165" s="1732"/>
      <c r="SGE165" s="1732"/>
      <c r="SGF165" s="1732"/>
      <c r="SGG165" s="1732"/>
      <c r="SGH165" s="1732"/>
      <c r="SGI165" s="1732"/>
      <c r="SGJ165" s="1732"/>
      <c r="SGK165" s="1732"/>
      <c r="SGL165" s="1732"/>
      <c r="SGM165" s="1732"/>
      <c r="SGN165" s="1732"/>
      <c r="SGO165" s="1732"/>
      <c r="SGP165" s="1732"/>
      <c r="SGQ165" s="1732"/>
      <c r="SGR165" s="1732"/>
      <c r="SGS165" s="1732"/>
      <c r="SGT165" s="1732"/>
      <c r="SGU165" s="1732"/>
      <c r="SGV165" s="1732"/>
      <c r="SGW165" s="1732"/>
      <c r="SGX165" s="1732"/>
      <c r="SGY165" s="1732"/>
      <c r="SGZ165" s="1732"/>
      <c r="SHA165" s="1732"/>
      <c r="SHB165" s="1732"/>
      <c r="SHC165" s="1732"/>
      <c r="SHD165" s="1732"/>
      <c r="SHE165" s="1732"/>
      <c r="SHF165" s="1732"/>
      <c r="SHG165" s="1732"/>
      <c r="SHH165" s="1732"/>
      <c r="SHI165" s="1732"/>
      <c r="SHJ165" s="1732"/>
      <c r="SHK165" s="1732"/>
      <c r="SHL165" s="1732"/>
      <c r="SHM165" s="1732"/>
      <c r="SHN165" s="1732"/>
      <c r="SHO165" s="1732"/>
      <c r="SHP165" s="1732"/>
      <c r="SHQ165" s="1732"/>
      <c r="SHR165" s="1732"/>
      <c r="SHS165" s="1732"/>
      <c r="SHT165" s="1732"/>
      <c r="SHU165" s="1732"/>
      <c r="SHV165" s="1732"/>
      <c r="SHW165" s="1732"/>
      <c r="SHX165" s="1732"/>
      <c r="SHY165" s="1732"/>
      <c r="SHZ165" s="1732"/>
      <c r="SIA165" s="1732"/>
      <c r="SIB165" s="1732"/>
      <c r="SIC165" s="1732"/>
      <c r="SID165" s="1732"/>
      <c r="SIE165" s="1732"/>
      <c r="SIF165" s="1732"/>
      <c r="SIG165" s="1732"/>
      <c r="SIH165" s="1732"/>
      <c r="SII165" s="1732"/>
      <c r="SIJ165" s="1732"/>
      <c r="SIK165" s="1732"/>
      <c r="SIL165" s="1732"/>
      <c r="SIM165" s="1732"/>
      <c r="SIN165" s="1732"/>
      <c r="SIO165" s="1732"/>
      <c r="SIP165" s="1732"/>
      <c r="SIQ165" s="1732"/>
      <c r="SIR165" s="1732"/>
      <c r="SIS165" s="1732"/>
      <c r="SIT165" s="1732"/>
      <c r="SIU165" s="1732"/>
      <c r="SIV165" s="1732"/>
      <c r="SIW165" s="1732"/>
      <c r="SIX165" s="1732"/>
      <c r="SIY165" s="1732"/>
      <c r="SIZ165" s="1732"/>
      <c r="SJA165" s="1732"/>
      <c r="SJB165" s="1732"/>
      <c r="SJC165" s="1732"/>
      <c r="SJD165" s="1732"/>
      <c r="SJE165" s="1732"/>
      <c r="SJF165" s="1732"/>
      <c r="SJG165" s="1732"/>
      <c r="SJH165" s="1732"/>
      <c r="SJI165" s="1732"/>
      <c r="SJJ165" s="1732"/>
      <c r="SJK165" s="1732"/>
      <c r="SJL165" s="1732"/>
      <c r="SJM165" s="1732"/>
      <c r="SJN165" s="1732"/>
      <c r="SJO165" s="1732"/>
      <c r="SJP165" s="1732"/>
      <c r="SJQ165" s="1732"/>
      <c r="SJR165" s="1732"/>
      <c r="SJS165" s="1732"/>
      <c r="SJT165" s="1732"/>
      <c r="SJU165" s="1732"/>
      <c r="SJV165" s="1732"/>
      <c r="SJW165" s="1732"/>
      <c r="SJX165" s="1732"/>
      <c r="SJY165" s="1732"/>
      <c r="SJZ165" s="1732"/>
      <c r="SKA165" s="1732"/>
      <c r="SKB165" s="1732"/>
      <c r="SKC165" s="1732"/>
      <c r="SKD165" s="1732"/>
      <c r="SKE165" s="1732"/>
      <c r="SKF165" s="1732"/>
      <c r="SKG165" s="1732"/>
      <c r="SKH165" s="1732"/>
      <c r="SKI165" s="1732"/>
      <c r="SKJ165" s="1732"/>
      <c r="SKK165" s="1732"/>
      <c r="SKL165" s="1732"/>
      <c r="SKM165" s="1732"/>
      <c r="SKN165" s="1732"/>
      <c r="SKO165" s="1732"/>
      <c r="SKP165" s="1732"/>
      <c r="SKQ165" s="1732"/>
      <c r="SKR165" s="1732"/>
      <c r="SKS165" s="1732"/>
      <c r="SKT165" s="1732"/>
      <c r="SKU165" s="1732"/>
      <c r="SKV165" s="1732"/>
      <c r="SKW165" s="1732"/>
      <c r="SKX165" s="1732"/>
      <c r="SKY165" s="1732"/>
      <c r="SKZ165" s="1732"/>
      <c r="SLA165" s="1732"/>
      <c r="SLB165" s="1732"/>
      <c r="SLC165" s="1732"/>
      <c r="SLD165" s="1732"/>
      <c r="SLE165" s="1732"/>
      <c r="SLF165" s="1732"/>
      <c r="SLG165" s="1732"/>
      <c r="SLH165" s="1732"/>
      <c r="SLI165" s="1732"/>
      <c r="SLJ165" s="1732"/>
      <c r="SLK165" s="1732"/>
      <c r="SLL165" s="1732"/>
      <c r="SLM165" s="1732"/>
      <c r="SLN165" s="1732"/>
      <c r="SLO165" s="1732"/>
      <c r="SLP165" s="1732"/>
      <c r="SLQ165" s="1732"/>
      <c r="SLR165" s="1732"/>
      <c r="SLS165" s="1732"/>
      <c r="SLT165" s="1732"/>
      <c r="SLU165" s="1732"/>
      <c r="SLV165" s="1732"/>
      <c r="SLW165" s="1732"/>
      <c r="SLX165" s="1732"/>
      <c r="SLY165" s="1732"/>
      <c r="SLZ165" s="1732"/>
      <c r="SMA165" s="1732"/>
      <c r="SMB165" s="1732"/>
      <c r="SMC165" s="1732"/>
      <c r="SMD165" s="1732"/>
      <c r="SME165" s="1732"/>
      <c r="SMF165" s="1732"/>
      <c r="SMG165" s="1732"/>
      <c r="SMH165" s="1732"/>
      <c r="SMI165" s="1732"/>
      <c r="SMJ165" s="1732"/>
      <c r="SMK165" s="1732"/>
      <c r="SML165" s="1732"/>
      <c r="SMM165" s="1732"/>
      <c r="SMN165" s="1732"/>
      <c r="SMO165" s="1732"/>
      <c r="SMP165" s="1732"/>
      <c r="SMQ165" s="1732"/>
      <c r="SMR165" s="1732"/>
      <c r="SMS165" s="1732"/>
      <c r="SMT165" s="1732"/>
      <c r="SMU165" s="1732"/>
      <c r="SMV165" s="1732"/>
      <c r="SMW165" s="1732"/>
      <c r="SMX165" s="1732"/>
      <c r="SMY165" s="1732"/>
      <c r="SMZ165" s="1732"/>
      <c r="SNA165" s="1732"/>
      <c r="SNB165" s="1732"/>
      <c r="SNC165" s="1732"/>
      <c r="SND165" s="1732"/>
      <c r="SNE165" s="1732"/>
      <c r="SNF165" s="1732"/>
      <c r="SNG165" s="1732"/>
      <c r="SNH165" s="1732"/>
      <c r="SNI165" s="1732"/>
      <c r="SNJ165" s="1732"/>
      <c r="SNK165" s="1732"/>
      <c r="SNL165" s="1732"/>
      <c r="SNM165" s="1732"/>
      <c r="SNN165" s="1732"/>
      <c r="SNO165" s="1732"/>
      <c r="SNP165" s="1732"/>
      <c r="SNQ165" s="1732"/>
      <c r="SNR165" s="1732"/>
      <c r="SNS165" s="1732"/>
      <c r="SNT165" s="1732"/>
      <c r="SNU165" s="1732"/>
      <c r="SNV165" s="1732"/>
      <c r="SNW165" s="1732"/>
      <c r="SNX165" s="1732"/>
      <c r="SNY165" s="1732"/>
      <c r="SNZ165" s="1732"/>
      <c r="SOA165" s="1732"/>
      <c r="SOB165" s="1732"/>
      <c r="SOC165" s="1732"/>
      <c r="SOD165" s="1732"/>
      <c r="SOE165" s="1732"/>
      <c r="SOF165" s="1732"/>
      <c r="SOG165" s="1732"/>
      <c r="SOH165" s="1732"/>
      <c r="SOI165" s="1732"/>
      <c r="SOJ165" s="1732"/>
      <c r="SOK165" s="1732"/>
      <c r="SOL165" s="1732"/>
      <c r="SOM165" s="1732"/>
      <c r="SON165" s="1732"/>
      <c r="SOO165" s="1732"/>
      <c r="SOP165" s="1732"/>
      <c r="SOQ165" s="1732"/>
      <c r="SOR165" s="1732"/>
      <c r="SOS165" s="1732"/>
      <c r="SOT165" s="1732"/>
      <c r="SOU165" s="1732"/>
      <c r="SOV165" s="1732"/>
      <c r="SOW165" s="1732"/>
      <c r="SOX165" s="1732"/>
      <c r="SOY165" s="1732"/>
      <c r="SOZ165" s="1732"/>
      <c r="SPA165" s="1732"/>
      <c r="SPB165" s="1732"/>
      <c r="SPC165" s="1732"/>
      <c r="SPD165" s="1732"/>
      <c r="SPE165" s="1732"/>
      <c r="SPF165" s="1732"/>
      <c r="SPG165" s="1732"/>
      <c r="SPH165" s="1732"/>
      <c r="SPI165" s="1732"/>
      <c r="SPJ165" s="1732"/>
      <c r="SPK165" s="1732"/>
      <c r="SPL165" s="1732"/>
      <c r="SPM165" s="1732"/>
      <c r="SPN165" s="1732"/>
      <c r="SPO165" s="1732"/>
      <c r="SPP165" s="1732"/>
      <c r="SPQ165" s="1732"/>
      <c r="SPR165" s="1732"/>
      <c r="SPS165" s="1732"/>
      <c r="SPT165" s="1732"/>
      <c r="SPU165" s="1732"/>
      <c r="SPV165" s="1732"/>
      <c r="SPW165" s="1732"/>
      <c r="SPX165" s="1732"/>
      <c r="SPY165" s="1732"/>
      <c r="SPZ165" s="1732"/>
      <c r="SQA165" s="1732"/>
      <c r="SQB165" s="1732"/>
      <c r="SQC165" s="1732"/>
      <c r="SQD165" s="1732"/>
      <c r="SQE165" s="1732"/>
      <c r="SQF165" s="1732"/>
      <c r="SQG165" s="1732"/>
      <c r="SQH165" s="1732"/>
      <c r="SQI165" s="1732"/>
      <c r="SQJ165" s="1732"/>
      <c r="SQK165" s="1732"/>
      <c r="SQL165" s="1732"/>
      <c r="SQM165" s="1732"/>
      <c r="SQN165" s="1732"/>
      <c r="SQO165" s="1732"/>
      <c r="SQP165" s="1732"/>
      <c r="SQQ165" s="1732"/>
      <c r="SQR165" s="1732"/>
      <c r="SQS165" s="1732"/>
      <c r="SQT165" s="1732"/>
      <c r="SQU165" s="1732"/>
      <c r="SQV165" s="1732"/>
      <c r="SQW165" s="1732"/>
      <c r="SQX165" s="1732"/>
      <c r="SQY165" s="1732"/>
      <c r="SQZ165" s="1732"/>
      <c r="SRA165" s="1732"/>
      <c r="SRB165" s="1732"/>
      <c r="SRC165" s="1732"/>
      <c r="SRD165" s="1732"/>
      <c r="SRE165" s="1732"/>
      <c r="SRF165" s="1732"/>
      <c r="SRG165" s="1732"/>
      <c r="SRH165" s="1732"/>
      <c r="SRI165" s="1732"/>
      <c r="SRJ165" s="1732"/>
      <c r="SRK165" s="1732"/>
      <c r="SRL165" s="1732"/>
      <c r="SRM165" s="1732"/>
      <c r="SRN165" s="1732"/>
      <c r="SRO165" s="1732"/>
      <c r="SRP165" s="1732"/>
      <c r="SRQ165" s="1732"/>
      <c r="SRR165" s="1732"/>
      <c r="SRS165" s="1732"/>
      <c r="SRT165" s="1732"/>
      <c r="SRU165" s="1732"/>
      <c r="SRV165" s="1732"/>
      <c r="SRW165" s="1732"/>
      <c r="SRX165" s="1732"/>
      <c r="SRY165" s="1732"/>
      <c r="SRZ165" s="1732"/>
      <c r="SSA165" s="1732"/>
      <c r="SSB165" s="1732"/>
      <c r="SSC165" s="1732"/>
      <c r="SSD165" s="1732"/>
      <c r="SSE165" s="1732"/>
      <c r="SSF165" s="1732"/>
      <c r="SSG165" s="1732"/>
      <c r="SSH165" s="1732"/>
      <c r="SSI165" s="1732"/>
      <c r="SSJ165" s="1732"/>
      <c r="SSK165" s="1732"/>
      <c r="SSL165" s="1732"/>
      <c r="SSM165" s="1732"/>
      <c r="SSN165" s="1732"/>
      <c r="SSO165" s="1732"/>
      <c r="SSP165" s="1732"/>
      <c r="SSQ165" s="1732"/>
      <c r="SSR165" s="1732"/>
      <c r="SSS165" s="1732"/>
      <c r="SST165" s="1732"/>
      <c r="SSU165" s="1732"/>
      <c r="SSV165" s="1732"/>
      <c r="SSW165" s="1732"/>
      <c r="SSX165" s="1732"/>
      <c r="SSY165" s="1732"/>
      <c r="SSZ165" s="1732"/>
      <c r="STA165" s="1732"/>
      <c r="STB165" s="1732"/>
      <c r="STC165" s="1732"/>
      <c r="STD165" s="1732"/>
      <c r="STE165" s="1732"/>
      <c r="STF165" s="1732"/>
      <c r="STG165" s="1732"/>
      <c r="STH165" s="1732"/>
      <c r="STI165" s="1732"/>
      <c r="STJ165" s="1732"/>
      <c r="STK165" s="1732"/>
      <c r="STL165" s="1732"/>
      <c r="STM165" s="1732"/>
      <c r="STN165" s="1732"/>
      <c r="STO165" s="1732"/>
      <c r="STP165" s="1732"/>
      <c r="STQ165" s="1732"/>
      <c r="STR165" s="1732"/>
      <c r="STS165" s="1732"/>
      <c r="STT165" s="1732"/>
      <c r="STU165" s="1732"/>
      <c r="STV165" s="1732"/>
      <c r="STW165" s="1732"/>
      <c r="STX165" s="1732"/>
      <c r="STY165" s="1732"/>
      <c r="STZ165" s="1732"/>
      <c r="SUA165" s="1732"/>
      <c r="SUB165" s="1732"/>
      <c r="SUC165" s="1732"/>
      <c r="SUD165" s="1732"/>
      <c r="SUE165" s="1732"/>
      <c r="SUF165" s="1732"/>
      <c r="SUG165" s="1732"/>
      <c r="SUH165" s="1732"/>
      <c r="SUI165" s="1732"/>
      <c r="SUJ165" s="1732"/>
      <c r="SUK165" s="1732"/>
      <c r="SUL165" s="1732"/>
      <c r="SUM165" s="1732"/>
      <c r="SUN165" s="1732"/>
      <c r="SUO165" s="1732"/>
      <c r="SUP165" s="1732"/>
      <c r="SUQ165" s="1732"/>
      <c r="SUR165" s="1732"/>
      <c r="SUS165" s="1732"/>
      <c r="SUT165" s="1732"/>
      <c r="SUU165" s="1732"/>
      <c r="SUV165" s="1732"/>
      <c r="SUW165" s="1732"/>
      <c r="SUX165" s="1732"/>
      <c r="SUY165" s="1732"/>
      <c r="SUZ165" s="1732"/>
      <c r="SVA165" s="1732"/>
      <c r="SVB165" s="1732"/>
      <c r="SVC165" s="1732"/>
      <c r="SVD165" s="1732"/>
      <c r="SVE165" s="1732"/>
      <c r="SVF165" s="1732"/>
      <c r="SVG165" s="1732"/>
      <c r="SVH165" s="1732"/>
      <c r="SVI165" s="1732"/>
      <c r="SVJ165" s="1732"/>
      <c r="SVK165" s="1732"/>
      <c r="SVL165" s="1732"/>
      <c r="SVM165" s="1732"/>
      <c r="SVN165" s="1732"/>
      <c r="SVO165" s="1732"/>
      <c r="SVP165" s="1732"/>
      <c r="SVQ165" s="1732"/>
      <c r="SVR165" s="1732"/>
      <c r="SVS165" s="1732"/>
      <c r="SVT165" s="1732"/>
      <c r="SVU165" s="1732"/>
      <c r="SVV165" s="1732"/>
      <c r="SVW165" s="1732"/>
      <c r="SVX165" s="1732"/>
      <c r="SVY165" s="1732"/>
      <c r="SVZ165" s="1732"/>
      <c r="SWA165" s="1732"/>
      <c r="SWB165" s="1732"/>
      <c r="SWC165" s="1732"/>
      <c r="SWD165" s="1732"/>
      <c r="SWE165" s="1732"/>
      <c r="SWF165" s="1732"/>
      <c r="SWG165" s="1732"/>
      <c r="SWH165" s="1732"/>
      <c r="SWI165" s="1732"/>
      <c r="SWJ165" s="1732"/>
      <c r="SWK165" s="1732"/>
      <c r="SWL165" s="1732"/>
      <c r="SWM165" s="1732"/>
      <c r="SWN165" s="1732"/>
      <c r="SWO165" s="1732"/>
      <c r="SWP165" s="1732"/>
      <c r="SWQ165" s="1732"/>
      <c r="SWR165" s="1732"/>
      <c r="SWS165" s="1732"/>
      <c r="SWT165" s="1732"/>
      <c r="SWU165" s="1732"/>
      <c r="SWV165" s="1732"/>
      <c r="SWW165" s="1732"/>
      <c r="SWX165" s="1732"/>
      <c r="SWY165" s="1732"/>
      <c r="SWZ165" s="1732"/>
      <c r="SXA165" s="1732"/>
      <c r="SXB165" s="1732"/>
      <c r="SXC165" s="1732"/>
      <c r="SXD165" s="1732"/>
      <c r="SXE165" s="1732"/>
      <c r="SXF165" s="1732"/>
      <c r="SXG165" s="1732"/>
      <c r="SXH165" s="1732"/>
      <c r="SXI165" s="1732"/>
      <c r="SXJ165" s="1732"/>
      <c r="SXK165" s="1732"/>
      <c r="SXL165" s="1732"/>
      <c r="SXM165" s="1732"/>
      <c r="SXN165" s="1732"/>
      <c r="SXO165" s="1732"/>
      <c r="SXP165" s="1732"/>
      <c r="SXQ165" s="1732"/>
      <c r="SXR165" s="1732"/>
      <c r="SXS165" s="1732"/>
      <c r="SXT165" s="1732"/>
      <c r="SXU165" s="1732"/>
      <c r="SXV165" s="1732"/>
      <c r="SXW165" s="1732"/>
      <c r="SXX165" s="1732"/>
      <c r="SXY165" s="1732"/>
      <c r="SXZ165" s="1732"/>
      <c r="SYA165" s="1732"/>
      <c r="SYB165" s="1732"/>
      <c r="SYC165" s="1732"/>
      <c r="SYD165" s="1732"/>
      <c r="SYE165" s="1732"/>
      <c r="SYF165" s="1732"/>
      <c r="SYG165" s="1732"/>
      <c r="SYH165" s="1732"/>
      <c r="SYI165" s="1732"/>
      <c r="SYJ165" s="1732"/>
      <c r="SYK165" s="1732"/>
      <c r="SYL165" s="1732"/>
      <c r="SYM165" s="1732"/>
      <c r="SYN165" s="1732"/>
      <c r="SYO165" s="1732"/>
      <c r="SYP165" s="1732"/>
      <c r="SYQ165" s="1732"/>
      <c r="SYR165" s="1732"/>
      <c r="SYS165" s="1732"/>
      <c r="SYT165" s="1732"/>
      <c r="SYU165" s="1732"/>
      <c r="SYV165" s="1732"/>
      <c r="SYW165" s="1732"/>
      <c r="SYX165" s="1732"/>
      <c r="SYY165" s="1732"/>
      <c r="SYZ165" s="1732"/>
      <c r="SZA165" s="1732"/>
      <c r="SZB165" s="1732"/>
      <c r="SZC165" s="1732"/>
      <c r="SZD165" s="1732"/>
      <c r="SZE165" s="1732"/>
      <c r="SZF165" s="1732"/>
      <c r="SZG165" s="1732"/>
      <c r="SZH165" s="1732"/>
      <c r="SZI165" s="1732"/>
      <c r="SZJ165" s="1732"/>
      <c r="SZK165" s="1732"/>
      <c r="SZL165" s="1732"/>
      <c r="SZM165" s="1732"/>
      <c r="SZN165" s="1732"/>
      <c r="SZO165" s="1732"/>
      <c r="SZP165" s="1732"/>
      <c r="SZQ165" s="1732"/>
      <c r="SZR165" s="1732"/>
      <c r="SZS165" s="1732"/>
      <c r="SZT165" s="1732"/>
      <c r="SZU165" s="1732"/>
      <c r="SZV165" s="1732"/>
      <c r="SZW165" s="1732"/>
      <c r="SZX165" s="1732"/>
      <c r="SZY165" s="1732"/>
      <c r="SZZ165" s="1732"/>
      <c r="TAA165" s="1732"/>
      <c r="TAB165" s="1732"/>
      <c r="TAC165" s="1732"/>
      <c r="TAD165" s="1732"/>
      <c r="TAE165" s="1732"/>
      <c r="TAF165" s="1732"/>
      <c r="TAG165" s="1732"/>
      <c r="TAH165" s="1732"/>
      <c r="TAI165" s="1732"/>
      <c r="TAJ165" s="1732"/>
      <c r="TAK165" s="1732"/>
      <c r="TAL165" s="1732"/>
      <c r="TAM165" s="1732"/>
      <c r="TAN165" s="1732"/>
      <c r="TAO165" s="1732"/>
      <c r="TAP165" s="1732"/>
      <c r="TAQ165" s="1732"/>
      <c r="TAR165" s="1732"/>
      <c r="TAS165" s="1732"/>
      <c r="TAT165" s="1732"/>
      <c r="TAU165" s="1732"/>
      <c r="TAV165" s="1732"/>
      <c r="TAW165" s="1732"/>
      <c r="TAX165" s="1732"/>
      <c r="TAY165" s="1732"/>
      <c r="TAZ165" s="1732"/>
      <c r="TBA165" s="1732"/>
      <c r="TBB165" s="1732"/>
      <c r="TBC165" s="1732"/>
      <c r="TBD165" s="1732"/>
      <c r="TBE165" s="1732"/>
      <c r="TBF165" s="1732"/>
      <c r="TBG165" s="1732"/>
      <c r="TBH165" s="1732"/>
      <c r="TBI165" s="1732"/>
      <c r="TBJ165" s="1732"/>
      <c r="TBK165" s="1732"/>
      <c r="TBL165" s="1732"/>
      <c r="TBM165" s="1732"/>
      <c r="TBN165" s="1732"/>
      <c r="TBO165" s="1732"/>
      <c r="TBP165" s="1732"/>
      <c r="TBQ165" s="1732"/>
      <c r="TBR165" s="1732"/>
      <c r="TBS165" s="1732"/>
      <c r="TBT165" s="1732"/>
      <c r="TBU165" s="1732"/>
      <c r="TBV165" s="1732"/>
      <c r="TBW165" s="1732"/>
      <c r="TBX165" s="1732"/>
      <c r="TBY165" s="1732"/>
      <c r="TBZ165" s="1732"/>
      <c r="TCA165" s="1732"/>
      <c r="TCB165" s="1732"/>
      <c r="TCC165" s="1732"/>
      <c r="TCD165" s="1732"/>
      <c r="TCE165" s="1732"/>
      <c r="TCF165" s="1732"/>
      <c r="TCG165" s="1732"/>
      <c r="TCH165" s="1732"/>
      <c r="TCI165" s="1732"/>
      <c r="TCJ165" s="1732"/>
      <c r="TCK165" s="1732"/>
      <c r="TCL165" s="1732"/>
      <c r="TCM165" s="1732"/>
      <c r="TCN165" s="1732"/>
      <c r="TCO165" s="1732"/>
      <c r="TCP165" s="1732"/>
      <c r="TCQ165" s="1732"/>
      <c r="TCR165" s="1732"/>
      <c r="TCS165" s="1732"/>
      <c r="TCT165" s="1732"/>
      <c r="TCU165" s="1732"/>
      <c r="TCV165" s="1732"/>
      <c r="TCW165" s="1732"/>
      <c r="TCX165" s="1732"/>
      <c r="TCY165" s="1732"/>
      <c r="TCZ165" s="1732"/>
      <c r="TDA165" s="1732"/>
      <c r="TDB165" s="1732"/>
      <c r="TDC165" s="1732"/>
      <c r="TDD165" s="1732"/>
      <c r="TDE165" s="1732"/>
      <c r="TDF165" s="1732"/>
      <c r="TDG165" s="1732"/>
      <c r="TDH165" s="1732"/>
      <c r="TDI165" s="1732"/>
      <c r="TDJ165" s="1732"/>
      <c r="TDK165" s="1732"/>
      <c r="TDL165" s="1732"/>
      <c r="TDM165" s="1732"/>
      <c r="TDN165" s="1732"/>
      <c r="TDO165" s="1732"/>
      <c r="TDP165" s="1732"/>
      <c r="TDQ165" s="1732"/>
      <c r="TDR165" s="1732"/>
      <c r="TDS165" s="1732"/>
      <c r="TDT165" s="1732"/>
      <c r="TDU165" s="1732"/>
      <c r="TDV165" s="1732"/>
      <c r="TDW165" s="1732"/>
      <c r="TDX165" s="1732"/>
      <c r="TDY165" s="1732"/>
      <c r="TDZ165" s="1732"/>
      <c r="TEA165" s="1732"/>
      <c r="TEB165" s="1732"/>
      <c r="TEC165" s="1732"/>
      <c r="TED165" s="1732"/>
      <c r="TEE165" s="1732"/>
      <c r="TEF165" s="1732"/>
      <c r="TEG165" s="1732"/>
      <c r="TEH165" s="1732"/>
      <c r="TEI165" s="1732"/>
      <c r="TEJ165" s="1732"/>
      <c r="TEK165" s="1732"/>
      <c r="TEL165" s="1732"/>
      <c r="TEM165" s="1732"/>
      <c r="TEN165" s="1732"/>
      <c r="TEO165" s="1732"/>
      <c r="TEP165" s="1732"/>
      <c r="TEQ165" s="1732"/>
      <c r="TER165" s="1732"/>
      <c r="TES165" s="1732"/>
      <c r="TET165" s="1732"/>
      <c r="TEU165" s="1732"/>
      <c r="TEV165" s="1732"/>
      <c r="TEW165" s="1732"/>
      <c r="TEX165" s="1732"/>
      <c r="TEY165" s="1732"/>
      <c r="TEZ165" s="1732"/>
      <c r="TFA165" s="1732"/>
      <c r="TFB165" s="1732"/>
      <c r="TFC165" s="1732"/>
      <c r="TFD165" s="1732"/>
      <c r="TFE165" s="1732"/>
      <c r="TFF165" s="1732"/>
      <c r="TFG165" s="1732"/>
      <c r="TFH165" s="1732"/>
      <c r="TFI165" s="1732"/>
      <c r="TFJ165" s="1732"/>
      <c r="TFK165" s="1732"/>
      <c r="TFL165" s="1732"/>
      <c r="TFM165" s="1732"/>
      <c r="TFN165" s="1732"/>
      <c r="TFO165" s="1732"/>
      <c r="TFP165" s="1732"/>
      <c r="TFQ165" s="1732"/>
      <c r="TFR165" s="1732"/>
      <c r="TFS165" s="1732"/>
      <c r="TFT165" s="1732"/>
      <c r="TFU165" s="1732"/>
      <c r="TFV165" s="1732"/>
      <c r="TFW165" s="1732"/>
      <c r="TFX165" s="1732"/>
      <c r="TFY165" s="1732"/>
      <c r="TFZ165" s="1732"/>
      <c r="TGA165" s="1732"/>
      <c r="TGB165" s="1732"/>
      <c r="TGC165" s="1732"/>
      <c r="TGD165" s="1732"/>
      <c r="TGE165" s="1732"/>
      <c r="TGF165" s="1732"/>
      <c r="TGG165" s="1732"/>
      <c r="TGH165" s="1732"/>
      <c r="TGI165" s="1732"/>
      <c r="TGJ165" s="1732"/>
      <c r="TGK165" s="1732"/>
      <c r="TGL165" s="1732"/>
      <c r="TGM165" s="1732"/>
      <c r="TGN165" s="1732"/>
      <c r="TGO165" s="1732"/>
      <c r="TGP165" s="1732"/>
      <c r="TGQ165" s="1732"/>
      <c r="TGR165" s="1732"/>
      <c r="TGS165" s="1732"/>
      <c r="TGT165" s="1732"/>
      <c r="TGU165" s="1732"/>
      <c r="TGV165" s="1732"/>
      <c r="TGW165" s="1732"/>
      <c r="TGX165" s="1732"/>
      <c r="TGY165" s="1732"/>
      <c r="TGZ165" s="1732"/>
      <c r="THA165" s="1732"/>
      <c r="THB165" s="1732"/>
      <c r="THC165" s="1732"/>
      <c r="THD165" s="1732"/>
      <c r="THE165" s="1732"/>
      <c r="THF165" s="1732"/>
      <c r="THG165" s="1732"/>
      <c r="THH165" s="1732"/>
      <c r="THI165" s="1732"/>
      <c r="THJ165" s="1732"/>
      <c r="THK165" s="1732"/>
      <c r="THL165" s="1732"/>
      <c r="THM165" s="1732"/>
      <c r="THN165" s="1732"/>
      <c r="THO165" s="1732"/>
      <c r="THP165" s="1732"/>
      <c r="THQ165" s="1732"/>
      <c r="THR165" s="1732"/>
      <c r="THS165" s="1732"/>
      <c r="THT165" s="1732"/>
      <c r="THU165" s="1732"/>
      <c r="THV165" s="1732"/>
      <c r="THW165" s="1732"/>
      <c r="THX165" s="1732"/>
      <c r="THY165" s="1732"/>
      <c r="THZ165" s="1732"/>
      <c r="TIA165" s="1732"/>
      <c r="TIB165" s="1732"/>
      <c r="TIC165" s="1732"/>
      <c r="TID165" s="1732"/>
      <c r="TIE165" s="1732"/>
      <c r="TIF165" s="1732"/>
      <c r="TIG165" s="1732"/>
      <c r="TIH165" s="1732"/>
      <c r="TII165" s="1732"/>
      <c r="TIJ165" s="1732"/>
      <c r="TIK165" s="1732"/>
      <c r="TIL165" s="1732"/>
      <c r="TIM165" s="1732"/>
      <c r="TIN165" s="1732"/>
      <c r="TIO165" s="1732"/>
      <c r="TIP165" s="1732"/>
      <c r="TIQ165" s="1732"/>
      <c r="TIR165" s="1732"/>
      <c r="TIS165" s="1732"/>
      <c r="TIT165" s="1732"/>
      <c r="TIU165" s="1732"/>
      <c r="TIV165" s="1732"/>
      <c r="TIW165" s="1732"/>
      <c r="TIX165" s="1732"/>
      <c r="TIY165" s="1732"/>
      <c r="TIZ165" s="1732"/>
      <c r="TJA165" s="1732"/>
      <c r="TJB165" s="1732"/>
      <c r="TJC165" s="1732"/>
      <c r="TJD165" s="1732"/>
      <c r="TJE165" s="1732"/>
      <c r="TJF165" s="1732"/>
      <c r="TJG165" s="1732"/>
      <c r="TJH165" s="1732"/>
      <c r="TJI165" s="1732"/>
      <c r="TJJ165" s="1732"/>
      <c r="TJK165" s="1732"/>
      <c r="TJL165" s="1732"/>
      <c r="TJM165" s="1732"/>
      <c r="TJN165" s="1732"/>
      <c r="TJO165" s="1732"/>
      <c r="TJP165" s="1732"/>
      <c r="TJQ165" s="1732"/>
      <c r="TJR165" s="1732"/>
      <c r="TJS165" s="1732"/>
      <c r="TJT165" s="1732"/>
      <c r="TJU165" s="1732"/>
      <c r="TJV165" s="1732"/>
      <c r="TJW165" s="1732"/>
      <c r="TJX165" s="1732"/>
      <c r="TJY165" s="1732"/>
      <c r="TJZ165" s="1732"/>
      <c r="TKA165" s="1732"/>
      <c r="TKB165" s="1732"/>
      <c r="TKC165" s="1732"/>
      <c r="TKD165" s="1732"/>
      <c r="TKE165" s="1732"/>
      <c r="TKF165" s="1732"/>
      <c r="TKG165" s="1732"/>
      <c r="TKH165" s="1732"/>
      <c r="TKI165" s="1732"/>
      <c r="TKJ165" s="1732"/>
      <c r="TKK165" s="1732"/>
      <c r="TKL165" s="1732"/>
      <c r="TKM165" s="1732"/>
      <c r="TKN165" s="1732"/>
      <c r="TKO165" s="1732"/>
      <c r="TKP165" s="1732"/>
      <c r="TKQ165" s="1732"/>
      <c r="TKR165" s="1732"/>
      <c r="TKS165" s="1732"/>
      <c r="TKT165" s="1732"/>
      <c r="TKU165" s="1732"/>
      <c r="TKV165" s="1732"/>
      <c r="TKW165" s="1732"/>
      <c r="TKX165" s="1732"/>
      <c r="TKY165" s="1732"/>
      <c r="TKZ165" s="1732"/>
      <c r="TLA165" s="1732"/>
      <c r="TLB165" s="1732"/>
      <c r="TLC165" s="1732"/>
      <c r="TLD165" s="1732"/>
      <c r="TLE165" s="1732"/>
      <c r="TLF165" s="1732"/>
      <c r="TLG165" s="1732"/>
      <c r="TLH165" s="1732"/>
      <c r="TLI165" s="1732"/>
      <c r="TLJ165" s="1732"/>
      <c r="TLK165" s="1732"/>
      <c r="TLL165" s="1732"/>
      <c r="TLM165" s="1732"/>
      <c r="TLN165" s="1732"/>
      <c r="TLO165" s="1732"/>
      <c r="TLP165" s="1732"/>
      <c r="TLQ165" s="1732"/>
      <c r="TLR165" s="1732"/>
      <c r="TLS165" s="1732"/>
      <c r="TLT165" s="1732"/>
      <c r="TLU165" s="1732"/>
      <c r="TLV165" s="1732"/>
      <c r="TLW165" s="1732"/>
      <c r="TLX165" s="1732"/>
      <c r="TLY165" s="1732"/>
      <c r="TLZ165" s="1732"/>
      <c r="TMA165" s="1732"/>
      <c r="TMB165" s="1732"/>
      <c r="TMC165" s="1732"/>
      <c r="TMD165" s="1732"/>
      <c r="TME165" s="1732"/>
      <c r="TMF165" s="1732"/>
      <c r="TMG165" s="1732"/>
      <c r="TMH165" s="1732"/>
      <c r="TMI165" s="1732"/>
      <c r="TMJ165" s="1732"/>
      <c r="TMK165" s="1732"/>
      <c r="TML165" s="1732"/>
      <c r="TMM165" s="1732"/>
      <c r="TMN165" s="1732"/>
      <c r="TMO165" s="1732"/>
      <c r="TMP165" s="1732"/>
      <c r="TMQ165" s="1732"/>
      <c r="TMR165" s="1732"/>
      <c r="TMS165" s="1732"/>
      <c r="TMT165" s="1732"/>
      <c r="TMU165" s="1732"/>
      <c r="TMV165" s="1732"/>
      <c r="TMW165" s="1732"/>
      <c r="TMX165" s="1732"/>
      <c r="TMY165" s="1732"/>
      <c r="TMZ165" s="1732"/>
      <c r="TNA165" s="1732"/>
      <c r="TNB165" s="1732"/>
      <c r="TNC165" s="1732"/>
      <c r="TND165" s="1732"/>
      <c r="TNE165" s="1732"/>
      <c r="TNF165" s="1732"/>
      <c r="TNG165" s="1732"/>
      <c r="TNH165" s="1732"/>
      <c r="TNI165" s="1732"/>
      <c r="TNJ165" s="1732"/>
      <c r="TNK165" s="1732"/>
      <c r="TNL165" s="1732"/>
      <c r="TNM165" s="1732"/>
      <c r="TNN165" s="1732"/>
      <c r="TNO165" s="1732"/>
      <c r="TNP165" s="1732"/>
      <c r="TNQ165" s="1732"/>
      <c r="TNR165" s="1732"/>
      <c r="TNS165" s="1732"/>
      <c r="TNT165" s="1732"/>
      <c r="TNU165" s="1732"/>
      <c r="TNV165" s="1732"/>
      <c r="TNW165" s="1732"/>
      <c r="TNX165" s="1732"/>
      <c r="TNY165" s="1732"/>
      <c r="TNZ165" s="1732"/>
      <c r="TOA165" s="1732"/>
      <c r="TOB165" s="1732"/>
      <c r="TOC165" s="1732"/>
      <c r="TOD165" s="1732"/>
      <c r="TOE165" s="1732"/>
      <c r="TOF165" s="1732"/>
      <c r="TOG165" s="1732"/>
      <c r="TOH165" s="1732"/>
      <c r="TOI165" s="1732"/>
      <c r="TOJ165" s="1732"/>
      <c r="TOK165" s="1732"/>
      <c r="TOL165" s="1732"/>
      <c r="TOM165" s="1732"/>
      <c r="TON165" s="1732"/>
      <c r="TOO165" s="1732"/>
      <c r="TOP165" s="1732"/>
      <c r="TOQ165" s="1732"/>
      <c r="TOR165" s="1732"/>
      <c r="TOS165" s="1732"/>
      <c r="TOT165" s="1732"/>
      <c r="TOU165" s="1732"/>
      <c r="TOV165" s="1732"/>
      <c r="TOW165" s="1732"/>
      <c r="TOX165" s="1732"/>
      <c r="TOY165" s="1732"/>
      <c r="TOZ165" s="1732"/>
      <c r="TPA165" s="1732"/>
      <c r="TPB165" s="1732"/>
      <c r="TPC165" s="1732"/>
      <c r="TPD165" s="1732"/>
      <c r="TPE165" s="1732"/>
      <c r="TPF165" s="1732"/>
      <c r="TPG165" s="1732"/>
      <c r="TPH165" s="1732"/>
      <c r="TPI165" s="1732"/>
      <c r="TPJ165" s="1732"/>
      <c r="TPK165" s="1732"/>
      <c r="TPL165" s="1732"/>
      <c r="TPM165" s="1732"/>
      <c r="TPN165" s="1732"/>
      <c r="TPO165" s="1732"/>
      <c r="TPP165" s="1732"/>
      <c r="TPQ165" s="1732"/>
      <c r="TPR165" s="1732"/>
      <c r="TPS165" s="1732"/>
      <c r="TPT165" s="1732"/>
      <c r="TPU165" s="1732"/>
      <c r="TPV165" s="1732"/>
      <c r="TPW165" s="1732"/>
      <c r="TPX165" s="1732"/>
      <c r="TPY165" s="1732"/>
      <c r="TPZ165" s="1732"/>
      <c r="TQA165" s="1732"/>
      <c r="TQB165" s="1732"/>
      <c r="TQC165" s="1732"/>
      <c r="TQD165" s="1732"/>
      <c r="TQE165" s="1732"/>
      <c r="TQF165" s="1732"/>
      <c r="TQG165" s="1732"/>
      <c r="TQH165" s="1732"/>
      <c r="TQI165" s="1732"/>
      <c r="TQJ165" s="1732"/>
      <c r="TQK165" s="1732"/>
      <c r="TQL165" s="1732"/>
      <c r="TQM165" s="1732"/>
      <c r="TQN165" s="1732"/>
      <c r="TQO165" s="1732"/>
      <c r="TQP165" s="1732"/>
      <c r="TQQ165" s="1732"/>
      <c r="TQR165" s="1732"/>
      <c r="TQS165" s="1732"/>
      <c r="TQT165" s="1732"/>
      <c r="TQU165" s="1732"/>
      <c r="TQV165" s="1732"/>
      <c r="TQW165" s="1732"/>
      <c r="TQX165" s="1732"/>
      <c r="TQY165" s="1732"/>
      <c r="TQZ165" s="1732"/>
      <c r="TRA165" s="1732"/>
      <c r="TRB165" s="1732"/>
      <c r="TRC165" s="1732"/>
      <c r="TRD165" s="1732"/>
      <c r="TRE165" s="1732"/>
      <c r="TRF165" s="1732"/>
      <c r="TRG165" s="1732"/>
      <c r="TRH165" s="1732"/>
      <c r="TRI165" s="1732"/>
      <c r="TRJ165" s="1732"/>
      <c r="TRK165" s="1732"/>
      <c r="TRL165" s="1732"/>
      <c r="TRM165" s="1732"/>
      <c r="TRN165" s="1732"/>
      <c r="TRO165" s="1732"/>
      <c r="TRP165" s="1732"/>
      <c r="TRQ165" s="1732"/>
      <c r="TRR165" s="1732"/>
      <c r="TRS165" s="1732"/>
      <c r="TRT165" s="1732"/>
      <c r="TRU165" s="1732"/>
      <c r="TRV165" s="1732"/>
      <c r="TRW165" s="1732"/>
      <c r="TRX165" s="1732"/>
      <c r="TRY165" s="1732"/>
      <c r="TRZ165" s="1732"/>
      <c r="TSA165" s="1732"/>
      <c r="TSB165" s="1732"/>
      <c r="TSC165" s="1732"/>
      <c r="TSD165" s="1732"/>
      <c r="TSE165" s="1732"/>
      <c r="TSF165" s="1732"/>
      <c r="TSG165" s="1732"/>
      <c r="TSH165" s="1732"/>
      <c r="TSI165" s="1732"/>
      <c r="TSJ165" s="1732"/>
      <c r="TSK165" s="1732"/>
      <c r="TSL165" s="1732"/>
      <c r="TSM165" s="1732"/>
      <c r="TSN165" s="1732"/>
      <c r="TSO165" s="1732"/>
      <c r="TSP165" s="1732"/>
      <c r="TSQ165" s="1732"/>
      <c r="TSR165" s="1732"/>
      <c r="TSS165" s="1732"/>
      <c r="TST165" s="1732"/>
      <c r="TSU165" s="1732"/>
      <c r="TSV165" s="1732"/>
      <c r="TSW165" s="1732"/>
      <c r="TSX165" s="1732"/>
      <c r="TSY165" s="1732"/>
      <c r="TSZ165" s="1732"/>
      <c r="TTA165" s="1732"/>
      <c r="TTB165" s="1732"/>
      <c r="TTC165" s="1732"/>
      <c r="TTD165" s="1732"/>
      <c r="TTE165" s="1732"/>
      <c r="TTF165" s="1732"/>
      <c r="TTG165" s="1732"/>
      <c r="TTH165" s="1732"/>
      <c r="TTI165" s="1732"/>
      <c r="TTJ165" s="1732"/>
      <c r="TTK165" s="1732"/>
      <c r="TTL165" s="1732"/>
      <c r="TTM165" s="1732"/>
      <c r="TTN165" s="1732"/>
      <c r="TTO165" s="1732"/>
      <c r="TTP165" s="1732"/>
      <c r="TTQ165" s="1732"/>
      <c r="TTR165" s="1732"/>
      <c r="TTS165" s="1732"/>
      <c r="TTT165" s="1732"/>
      <c r="TTU165" s="1732"/>
      <c r="TTV165" s="1732"/>
      <c r="TTW165" s="1732"/>
      <c r="TTX165" s="1732"/>
      <c r="TTY165" s="1732"/>
      <c r="TTZ165" s="1732"/>
      <c r="TUA165" s="1732"/>
      <c r="TUB165" s="1732"/>
      <c r="TUC165" s="1732"/>
      <c r="TUD165" s="1732"/>
      <c r="TUE165" s="1732"/>
      <c r="TUF165" s="1732"/>
      <c r="TUG165" s="1732"/>
      <c r="TUH165" s="1732"/>
      <c r="TUI165" s="1732"/>
      <c r="TUJ165" s="1732"/>
      <c r="TUK165" s="1732"/>
      <c r="TUL165" s="1732"/>
      <c r="TUM165" s="1732"/>
      <c r="TUN165" s="1732"/>
      <c r="TUO165" s="1732"/>
      <c r="TUP165" s="1732"/>
      <c r="TUQ165" s="1732"/>
      <c r="TUR165" s="1732"/>
      <c r="TUS165" s="1732"/>
      <c r="TUT165" s="1732"/>
      <c r="TUU165" s="1732"/>
      <c r="TUV165" s="1732"/>
      <c r="TUW165" s="1732"/>
      <c r="TUX165" s="1732"/>
      <c r="TUY165" s="1732"/>
      <c r="TUZ165" s="1732"/>
      <c r="TVA165" s="1732"/>
      <c r="TVB165" s="1732"/>
      <c r="TVC165" s="1732"/>
      <c r="TVD165" s="1732"/>
      <c r="TVE165" s="1732"/>
      <c r="TVF165" s="1732"/>
      <c r="TVG165" s="1732"/>
      <c r="TVH165" s="1732"/>
      <c r="TVI165" s="1732"/>
      <c r="TVJ165" s="1732"/>
      <c r="TVK165" s="1732"/>
      <c r="TVL165" s="1732"/>
      <c r="TVM165" s="1732"/>
      <c r="TVN165" s="1732"/>
      <c r="TVO165" s="1732"/>
      <c r="TVP165" s="1732"/>
      <c r="TVQ165" s="1732"/>
      <c r="TVR165" s="1732"/>
      <c r="TVS165" s="1732"/>
      <c r="TVT165" s="1732"/>
      <c r="TVU165" s="1732"/>
      <c r="TVV165" s="1732"/>
      <c r="TVW165" s="1732"/>
      <c r="TVX165" s="1732"/>
      <c r="TVY165" s="1732"/>
      <c r="TVZ165" s="1732"/>
      <c r="TWA165" s="1732"/>
      <c r="TWB165" s="1732"/>
      <c r="TWC165" s="1732"/>
      <c r="TWD165" s="1732"/>
      <c r="TWE165" s="1732"/>
      <c r="TWF165" s="1732"/>
      <c r="TWG165" s="1732"/>
      <c r="TWH165" s="1732"/>
      <c r="TWI165" s="1732"/>
      <c r="TWJ165" s="1732"/>
      <c r="TWK165" s="1732"/>
      <c r="TWL165" s="1732"/>
      <c r="TWM165" s="1732"/>
      <c r="TWN165" s="1732"/>
      <c r="TWO165" s="1732"/>
      <c r="TWP165" s="1732"/>
      <c r="TWQ165" s="1732"/>
      <c r="TWR165" s="1732"/>
      <c r="TWS165" s="1732"/>
      <c r="TWT165" s="1732"/>
      <c r="TWU165" s="1732"/>
      <c r="TWV165" s="1732"/>
      <c r="TWW165" s="1732"/>
      <c r="TWX165" s="1732"/>
      <c r="TWY165" s="1732"/>
      <c r="TWZ165" s="1732"/>
      <c r="TXA165" s="1732"/>
      <c r="TXB165" s="1732"/>
      <c r="TXC165" s="1732"/>
      <c r="TXD165" s="1732"/>
      <c r="TXE165" s="1732"/>
      <c r="TXF165" s="1732"/>
      <c r="TXG165" s="1732"/>
      <c r="TXH165" s="1732"/>
      <c r="TXI165" s="1732"/>
      <c r="TXJ165" s="1732"/>
      <c r="TXK165" s="1732"/>
      <c r="TXL165" s="1732"/>
      <c r="TXM165" s="1732"/>
      <c r="TXN165" s="1732"/>
      <c r="TXO165" s="1732"/>
      <c r="TXP165" s="1732"/>
      <c r="TXQ165" s="1732"/>
      <c r="TXR165" s="1732"/>
      <c r="TXS165" s="1732"/>
      <c r="TXT165" s="1732"/>
      <c r="TXU165" s="1732"/>
      <c r="TXV165" s="1732"/>
      <c r="TXW165" s="1732"/>
      <c r="TXX165" s="1732"/>
      <c r="TXY165" s="1732"/>
      <c r="TXZ165" s="1732"/>
      <c r="TYA165" s="1732"/>
      <c r="TYB165" s="1732"/>
      <c r="TYC165" s="1732"/>
      <c r="TYD165" s="1732"/>
      <c r="TYE165" s="1732"/>
      <c r="TYF165" s="1732"/>
      <c r="TYG165" s="1732"/>
      <c r="TYH165" s="1732"/>
      <c r="TYI165" s="1732"/>
      <c r="TYJ165" s="1732"/>
      <c r="TYK165" s="1732"/>
      <c r="TYL165" s="1732"/>
      <c r="TYM165" s="1732"/>
      <c r="TYN165" s="1732"/>
      <c r="TYO165" s="1732"/>
      <c r="TYP165" s="1732"/>
      <c r="TYQ165" s="1732"/>
      <c r="TYR165" s="1732"/>
      <c r="TYS165" s="1732"/>
      <c r="TYT165" s="1732"/>
      <c r="TYU165" s="1732"/>
      <c r="TYV165" s="1732"/>
      <c r="TYW165" s="1732"/>
      <c r="TYX165" s="1732"/>
      <c r="TYY165" s="1732"/>
      <c r="TYZ165" s="1732"/>
      <c r="TZA165" s="1732"/>
      <c r="TZB165" s="1732"/>
      <c r="TZC165" s="1732"/>
      <c r="TZD165" s="1732"/>
      <c r="TZE165" s="1732"/>
      <c r="TZF165" s="1732"/>
      <c r="TZG165" s="1732"/>
      <c r="TZH165" s="1732"/>
      <c r="TZI165" s="1732"/>
      <c r="TZJ165" s="1732"/>
      <c r="TZK165" s="1732"/>
      <c r="TZL165" s="1732"/>
      <c r="TZM165" s="1732"/>
      <c r="TZN165" s="1732"/>
      <c r="TZO165" s="1732"/>
      <c r="TZP165" s="1732"/>
      <c r="TZQ165" s="1732"/>
      <c r="TZR165" s="1732"/>
      <c r="TZS165" s="1732"/>
      <c r="TZT165" s="1732"/>
      <c r="TZU165" s="1732"/>
      <c r="TZV165" s="1732"/>
      <c r="TZW165" s="1732"/>
      <c r="TZX165" s="1732"/>
      <c r="TZY165" s="1732"/>
      <c r="TZZ165" s="1732"/>
      <c r="UAA165" s="1732"/>
      <c r="UAB165" s="1732"/>
      <c r="UAC165" s="1732"/>
      <c r="UAD165" s="1732"/>
      <c r="UAE165" s="1732"/>
      <c r="UAF165" s="1732"/>
      <c r="UAG165" s="1732"/>
      <c r="UAH165" s="1732"/>
      <c r="UAI165" s="1732"/>
      <c r="UAJ165" s="1732"/>
      <c r="UAK165" s="1732"/>
      <c r="UAL165" s="1732"/>
      <c r="UAM165" s="1732"/>
      <c r="UAN165" s="1732"/>
      <c r="UAO165" s="1732"/>
      <c r="UAP165" s="1732"/>
      <c r="UAQ165" s="1732"/>
      <c r="UAR165" s="1732"/>
      <c r="UAS165" s="1732"/>
      <c r="UAT165" s="1732"/>
      <c r="UAU165" s="1732"/>
      <c r="UAV165" s="1732"/>
      <c r="UAW165" s="1732"/>
      <c r="UAX165" s="1732"/>
      <c r="UAY165" s="1732"/>
      <c r="UAZ165" s="1732"/>
      <c r="UBA165" s="1732"/>
      <c r="UBB165" s="1732"/>
      <c r="UBC165" s="1732"/>
      <c r="UBD165" s="1732"/>
      <c r="UBE165" s="1732"/>
      <c r="UBF165" s="1732"/>
      <c r="UBG165" s="1732"/>
      <c r="UBH165" s="1732"/>
      <c r="UBI165" s="1732"/>
      <c r="UBJ165" s="1732"/>
      <c r="UBK165" s="1732"/>
      <c r="UBL165" s="1732"/>
      <c r="UBM165" s="1732"/>
      <c r="UBN165" s="1732"/>
      <c r="UBO165" s="1732"/>
      <c r="UBP165" s="1732"/>
      <c r="UBQ165" s="1732"/>
      <c r="UBR165" s="1732"/>
      <c r="UBS165" s="1732"/>
      <c r="UBT165" s="1732"/>
      <c r="UBU165" s="1732"/>
      <c r="UBV165" s="1732"/>
      <c r="UBW165" s="1732"/>
      <c r="UBX165" s="1732"/>
      <c r="UBY165" s="1732"/>
      <c r="UBZ165" s="1732"/>
      <c r="UCA165" s="1732"/>
      <c r="UCB165" s="1732"/>
      <c r="UCC165" s="1732"/>
      <c r="UCD165" s="1732"/>
      <c r="UCE165" s="1732"/>
      <c r="UCF165" s="1732"/>
      <c r="UCG165" s="1732"/>
      <c r="UCH165" s="1732"/>
      <c r="UCI165" s="1732"/>
      <c r="UCJ165" s="1732"/>
      <c r="UCK165" s="1732"/>
      <c r="UCL165" s="1732"/>
      <c r="UCM165" s="1732"/>
      <c r="UCN165" s="1732"/>
      <c r="UCO165" s="1732"/>
      <c r="UCP165" s="1732"/>
      <c r="UCQ165" s="1732"/>
      <c r="UCR165" s="1732"/>
      <c r="UCS165" s="1732"/>
      <c r="UCT165" s="1732"/>
      <c r="UCU165" s="1732"/>
      <c r="UCV165" s="1732"/>
      <c r="UCW165" s="1732"/>
      <c r="UCX165" s="1732"/>
      <c r="UCY165" s="1732"/>
      <c r="UCZ165" s="1732"/>
      <c r="UDA165" s="1732"/>
      <c r="UDB165" s="1732"/>
      <c r="UDC165" s="1732"/>
      <c r="UDD165" s="1732"/>
      <c r="UDE165" s="1732"/>
      <c r="UDF165" s="1732"/>
      <c r="UDG165" s="1732"/>
      <c r="UDH165" s="1732"/>
      <c r="UDI165" s="1732"/>
      <c r="UDJ165" s="1732"/>
      <c r="UDK165" s="1732"/>
      <c r="UDL165" s="1732"/>
      <c r="UDM165" s="1732"/>
      <c r="UDN165" s="1732"/>
      <c r="UDO165" s="1732"/>
      <c r="UDP165" s="1732"/>
      <c r="UDQ165" s="1732"/>
      <c r="UDR165" s="1732"/>
      <c r="UDS165" s="1732"/>
      <c r="UDT165" s="1732"/>
      <c r="UDU165" s="1732"/>
      <c r="UDV165" s="1732"/>
      <c r="UDW165" s="1732"/>
      <c r="UDX165" s="1732"/>
      <c r="UDY165" s="1732"/>
      <c r="UDZ165" s="1732"/>
      <c r="UEA165" s="1732"/>
      <c r="UEB165" s="1732"/>
      <c r="UEC165" s="1732"/>
      <c r="UED165" s="1732"/>
      <c r="UEE165" s="1732"/>
      <c r="UEF165" s="1732"/>
      <c r="UEG165" s="1732"/>
      <c r="UEH165" s="1732"/>
      <c r="UEI165" s="1732"/>
      <c r="UEJ165" s="1732"/>
      <c r="UEK165" s="1732"/>
      <c r="UEL165" s="1732"/>
      <c r="UEM165" s="1732"/>
      <c r="UEN165" s="1732"/>
      <c r="UEO165" s="1732"/>
      <c r="UEP165" s="1732"/>
      <c r="UEQ165" s="1732"/>
      <c r="UER165" s="1732"/>
      <c r="UES165" s="1732"/>
      <c r="UET165" s="1732"/>
      <c r="UEU165" s="1732"/>
      <c r="UEV165" s="1732"/>
      <c r="UEW165" s="1732"/>
      <c r="UEX165" s="1732"/>
      <c r="UEY165" s="1732"/>
      <c r="UEZ165" s="1732"/>
      <c r="UFA165" s="1732"/>
      <c r="UFB165" s="1732"/>
      <c r="UFC165" s="1732"/>
      <c r="UFD165" s="1732"/>
      <c r="UFE165" s="1732"/>
      <c r="UFF165" s="1732"/>
      <c r="UFG165" s="1732"/>
      <c r="UFH165" s="1732"/>
      <c r="UFI165" s="1732"/>
      <c r="UFJ165" s="1732"/>
      <c r="UFK165" s="1732"/>
      <c r="UFL165" s="1732"/>
      <c r="UFM165" s="1732"/>
      <c r="UFN165" s="1732"/>
      <c r="UFO165" s="1732"/>
      <c r="UFP165" s="1732"/>
      <c r="UFQ165" s="1732"/>
      <c r="UFR165" s="1732"/>
      <c r="UFS165" s="1732"/>
      <c r="UFT165" s="1732"/>
      <c r="UFU165" s="1732"/>
      <c r="UFV165" s="1732"/>
      <c r="UFW165" s="1732"/>
      <c r="UFX165" s="1732"/>
      <c r="UFY165" s="1732"/>
      <c r="UFZ165" s="1732"/>
      <c r="UGA165" s="1732"/>
      <c r="UGB165" s="1732"/>
      <c r="UGC165" s="1732"/>
      <c r="UGD165" s="1732"/>
      <c r="UGE165" s="1732"/>
      <c r="UGF165" s="1732"/>
      <c r="UGG165" s="1732"/>
      <c r="UGH165" s="1732"/>
      <c r="UGI165" s="1732"/>
      <c r="UGJ165" s="1732"/>
      <c r="UGK165" s="1732"/>
      <c r="UGL165" s="1732"/>
      <c r="UGM165" s="1732"/>
      <c r="UGN165" s="1732"/>
      <c r="UGO165" s="1732"/>
      <c r="UGP165" s="1732"/>
      <c r="UGQ165" s="1732"/>
      <c r="UGR165" s="1732"/>
      <c r="UGS165" s="1732"/>
      <c r="UGT165" s="1732"/>
      <c r="UGU165" s="1732"/>
      <c r="UGV165" s="1732"/>
      <c r="UGW165" s="1732"/>
      <c r="UGX165" s="1732"/>
      <c r="UGY165" s="1732"/>
      <c r="UGZ165" s="1732"/>
      <c r="UHA165" s="1732"/>
      <c r="UHB165" s="1732"/>
      <c r="UHC165" s="1732"/>
      <c r="UHD165" s="1732"/>
      <c r="UHE165" s="1732"/>
      <c r="UHF165" s="1732"/>
      <c r="UHG165" s="1732"/>
      <c r="UHH165" s="1732"/>
      <c r="UHI165" s="1732"/>
      <c r="UHJ165" s="1732"/>
      <c r="UHK165" s="1732"/>
      <c r="UHL165" s="1732"/>
      <c r="UHM165" s="1732"/>
      <c r="UHN165" s="1732"/>
      <c r="UHO165" s="1732"/>
      <c r="UHP165" s="1732"/>
      <c r="UHQ165" s="1732"/>
      <c r="UHR165" s="1732"/>
      <c r="UHS165" s="1732"/>
      <c r="UHT165" s="1732"/>
      <c r="UHU165" s="1732"/>
      <c r="UHV165" s="1732"/>
      <c r="UHW165" s="1732"/>
      <c r="UHX165" s="1732"/>
      <c r="UHY165" s="1732"/>
      <c r="UHZ165" s="1732"/>
      <c r="UIA165" s="1732"/>
      <c r="UIB165" s="1732"/>
      <c r="UIC165" s="1732"/>
      <c r="UID165" s="1732"/>
      <c r="UIE165" s="1732"/>
      <c r="UIF165" s="1732"/>
      <c r="UIG165" s="1732"/>
      <c r="UIH165" s="1732"/>
      <c r="UII165" s="1732"/>
      <c r="UIJ165" s="1732"/>
      <c r="UIK165" s="1732"/>
      <c r="UIL165" s="1732"/>
      <c r="UIM165" s="1732"/>
      <c r="UIN165" s="1732"/>
      <c r="UIO165" s="1732"/>
      <c r="UIP165" s="1732"/>
      <c r="UIQ165" s="1732"/>
      <c r="UIR165" s="1732"/>
      <c r="UIS165" s="1732"/>
      <c r="UIT165" s="1732"/>
      <c r="UIU165" s="1732"/>
      <c r="UIV165" s="1732"/>
      <c r="UIW165" s="1732"/>
      <c r="UIX165" s="1732"/>
      <c r="UIY165" s="1732"/>
      <c r="UIZ165" s="1732"/>
      <c r="UJA165" s="1732"/>
      <c r="UJB165" s="1732"/>
      <c r="UJC165" s="1732"/>
      <c r="UJD165" s="1732"/>
      <c r="UJE165" s="1732"/>
      <c r="UJF165" s="1732"/>
      <c r="UJG165" s="1732"/>
      <c r="UJH165" s="1732"/>
      <c r="UJI165" s="1732"/>
      <c r="UJJ165" s="1732"/>
      <c r="UJK165" s="1732"/>
      <c r="UJL165" s="1732"/>
      <c r="UJM165" s="1732"/>
      <c r="UJN165" s="1732"/>
      <c r="UJO165" s="1732"/>
      <c r="UJP165" s="1732"/>
      <c r="UJQ165" s="1732"/>
      <c r="UJR165" s="1732"/>
      <c r="UJS165" s="1732"/>
      <c r="UJT165" s="1732"/>
      <c r="UJU165" s="1732"/>
      <c r="UJV165" s="1732"/>
      <c r="UJW165" s="1732"/>
      <c r="UJX165" s="1732"/>
      <c r="UJY165" s="1732"/>
      <c r="UJZ165" s="1732"/>
      <c r="UKA165" s="1732"/>
      <c r="UKB165" s="1732"/>
      <c r="UKC165" s="1732"/>
      <c r="UKD165" s="1732"/>
      <c r="UKE165" s="1732"/>
      <c r="UKF165" s="1732"/>
      <c r="UKG165" s="1732"/>
      <c r="UKH165" s="1732"/>
      <c r="UKI165" s="1732"/>
      <c r="UKJ165" s="1732"/>
      <c r="UKK165" s="1732"/>
      <c r="UKL165" s="1732"/>
      <c r="UKM165" s="1732"/>
      <c r="UKN165" s="1732"/>
      <c r="UKO165" s="1732"/>
      <c r="UKP165" s="1732"/>
      <c r="UKQ165" s="1732"/>
      <c r="UKR165" s="1732"/>
      <c r="UKS165" s="1732"/>
      <c r="UKT165" s="1732"/>
      <c r="UKU165" s="1732"/>
      <c r="UKV165" s="1732"/>
      <c r="UKW165" s="1732"/>
      <c r="UKX165" s="1732"/>
      <c r="UKY165" s="1732"/>
      <c r="UKZ165" s="1732"/>
      <c r="ULA165" s="1732"/>
      <c r="ULB165" s="1732"/>
      <c r="ULC165" s="1732"/>
      <c r="ULD165" s="1732"/>
      <c r="ULE165" s="1732"/>
      <c r="ULF165" s="1732"/>
      <c r="ULG165" s="1732"/>
      <c r="ULH165" s="1732"/>
      <c r="ULI165" s="1732"/>
      <c r="ULJ165" s="1732"/>
      <c r="ULK165" s="1732"/>
      <c r="ULL165" s="1732"/>
      <c r="ULM165" s="1732"/>
      <c r="ULN165" s="1732"/>
      <c r="ULO165" s="1732"/>
      <c r="ULP165" s="1732"/>
      <c r="ULQ165" s="1732"/>
      <c r="ULR165" s="1732"/>
      <c r="ULS165" s="1732"/>
      <c r="ULT165" s="1732"/>
      <c r="ULU165" s="1732"/>
      <c r="ULV165" s="1732"/>
      <c r="ULW165" s="1732"/>
      <c r="ULX165" s="1732"/>
      <c r="ULY165" s="1732"/>
      <c r="ULZ165" s="1732"/>
      <c r="UMA165" s="1732"/>
      <c r="UMB165" s="1732"/>
      <c r="UMC165" s="1732"/>
      <c r="UMD165" s="1732"/>
      <c r="UME165" s="1732"/>
      <c r="UMF165" s="1732"/>
      <c r="UMG165" s="1732"/>
      <c r="UMH165" s="1732"/>
      <c r="UMI165" s="1732"/>
      <c r="UMJ165" s="1732"/>
      <c r="UMK165" s="1732"/>
      <c r="UML165" s="1732"/>
      <c r="UMM165" s="1732"/>
      <c r="UMN165" s="1732"/>
      <c r="UMO165" s="1732"/>
      <c r="UMP165" s="1732"/>
      <c r="UMQ165" s="1732"/>
      <c r="UMR165" s="1732"/>
      <c r="UMS165" s="1732"/>
      <c r="UMT165" s="1732"/>
      <c r="UMU165" s="1732"/>
      <c r="UMV165" s="1732"/>
      <c r="UMW165" s="1732"/>
      <c r="UMX165" s="1732"/>
      <c r="UMY165" s="1732"/>
      <c r="UMZ165" s="1732"/>
      <c r="UNA165" s="1732"/>
      <c r="UNB165" s="1732"/>
      <c r="UNC165" s="1732"/>
      <c r="UND165" s="1732"/>
      <c r="UNE165" s="1732"/>
      <c r="UNF165" s="1732"/>
      <c r="UNG165" s="1732"/>
      <c r="UNH165" s="1732"/>
      <c r="UNI165" s="1732"/>
      <c r="UNJ165" s="1732"/>
      <c r="UNK165" s="1732"/>
      <c r="UNL165" s="1732"/>
      <c r="UNM165" s="1732"/>
      <c r="UNN165" s="1732"/>
      <c r="UNO165" s="1732"/>
      <c r="UNP165" s="1732"/>
      <c r="UNQ165" s="1732"/>
      <c r="UNR165" s="1732"/>
      <c r="UNS165" s="1732"/>
      <c r="UNT165" s="1732"/>
      <c r="UNU165" s="1732"/>
      <c r="UNV165" s="1732"/>
      <c r="UNW165" s="1732"/>
      <c r="UNX165" s="1732"/>
      <c r="UNY165" s="1732"/>
      <c r="UNZ165" s="1732"/>
      <c r="UOA165" s="1732"/>
      <c r="UOB165" s="1732"/>
      <c r="UOC165" s="1732"/>
      <c r="UOD165" s="1732"/>
      <c r="UOE165" s="1732"/>
      <c r="UOF165" s="1732"/>
      <c r="UOG165" s="1732"/>
      <c r="UOH165" s="1732"/>
      <c r="UOI165" s="1732"/>
      <c r="UOJ165" s="1732"/>
      <c r="UOK165" s="1732"/>
      <c r="UOL165" s="1732"/>
      <c r="UOM165" s="1732"/>
      <c r="UON165" s="1732"/>
      <c r="UOO165" s="1732"/>
      <c r="UOP165" s="1732"/>
      <c r="UOQ165" s="1732"/>
      <c r="UOR165" s="1732"/>
      <c r="UOS165" s="1732"/>
      <c r="UOT165" s="1732"/>
      <c r="UOU165" s="1732"/>
      <c r="UOV165" s="1732"/>
      <c r="UOW165" s="1732"/>
      <c r="UOX165" s="1732"/>
      <c r="UOY165" s="1732"/>
      <c r="UOZ165" s="1732"/>
      <c r="UPA165" s="1732"/>
      <c r="UPB165" s="1732"/>
      <c r="UPC165" s="1732"/>
      <c r="UPD165" s="1732"/>
      <c r="UPE165" s="1732"/>
      <c r="UPF165" s="1732"/>
      <c r="UPG165" s="1732"/>
      <c r="UPH165" s="1732"/>
      <c r="UPI165" s="1732"/>
      <c r="UPJ165" s="1732"/>
      <c r="UPK165" s="1732"/>
      <c r="UPL165" s="1732"/>
      <c r="UPM165" s="1732"/>
      <c r="UPN165" s="1732"/>
      <c r="UPO165" s="1732"/>
      <c r="UPP165" s="1732"/>
      <c r="UPQ165" s="1732"/>
      <c r="UPR165" s="1732"/>
      <c r="UPS165" s="1732"/>
      <c r="UPT165" s="1732"/>
      <c r="UPU165" s="1732"/>
      <c r="UPV165" s="1732"/>
      <c r="UPW165" s="1732"/>
      <c r="UPX165" s="1732"/>
      <c r="UPY165" s="1732"/>
      <c r="UPZ165" s="1732"/>
      <c r="UQA165" s="1732"/>
      <c r="UQB165" s="1732"/>
      <c r="UQC165" s="1732"/>
      <c r="UQD165" s="1732"/>
      <c r="UQE165" s="1732"/>
      <c r="UQF165" s="1732"/>
      <c r="UQG165" s="1732"/>
      <c r="UQH165" s="1732"/>
      <c r="UQI165" s="1732"/>
      <c r="UQJ165" s="1732"/>
      <c r="UQK165" s="1732"/>
      <c r="UQL165" s="1732"/>
      <c r="UQM165" s="1732"/>
      <c r="UQN165" s="1732"/>
      <c r="UQO165" s="1732"/>
      <c r="UQP165" s="1732"/>
      <c r="UQQ165" s="1732"/>
      <c r="UQR165" s="1732"/>
      <c r="UQS165" s="1732"/>
      <c r="UQT165" s="1732"/>
      <c r="UQU165" s="1732"/>
      <c r="UQV165" s="1732"/>
      <c r="UQW165" s="1732"/>
      <c r="UQX165" s="1732"/>
      <c r="UQY165" s="1732"/>
      <c r="UQZ165" s="1732"/>
      <c r="URA165" s="1732"/>
      <c r="URB165" s="1732"/>
      <c r="URC165" s="1732"/>
      <c r="URD165" s="1732"/>
      <c r="URE165" s="1732"/>
      <c r="URF165" s="1732"/>
      <c r="URG165" s="1732"/>
      <c r="URH165" s="1732"/>
      <c r="URI165" s="1732"/>
      <c r="URJ165" s="1732"/>
      <c r="URK165" s="1732"/>
      <c r="URL165" s="1732"/>
      <c r="URM165" s="1732"/>
      <c r="URN165" s="1732"/>
      <c r="URO165" s="1732"/>
      <c r="URP165" s="1732"/>
      <c r="URQ165" s="1732"/>
      <c r="URR165" s="1732"/>
      <c r="URS165" s="1732"/>
      <c r="URT165" s="1732"/>
      <c r="URU165" s="1732"/>
      <c r="URV165" s="1732"/>
      <c r="URW165" s="1732"/>
      <c r="URX165" s="1732"/>
      <c r="URY165" s="1732"/>
      <c r="URZ165" s="1732"/>
      <c r="USA165" s="1732"/>
      <c r="USB165" s="1732"/>
      <c r="USC165" s="1732"/>
      <c r="USD165" s="1732"/>
      <c r="USE165" s="1732"/>
      <c r="USF165" s="1732"/>
      <c r="USG165" s="1732"/>
      <c r="USH165" s="1732"/>
      <c r="USI165" s="1732"/>
      <c r="USJ165" s="1732"/>
      <c r="USK165" s="1732"/>
      <c r="USL165" s="1732"/>
      <c r="USM165" s="1732"/>
      <c r="USN165" s="1732"/>
      <c r="USO165" s="1732"/>
      <c r="USP165" s="1732"/>
      <c r="USQ165" s="1732"/>
      <c r="USR165" s="1732"/>
      <c r="USS165" s="1732"/>
      <c r="UST165" s="1732"/>
      <c r="USU165" s="1732"/>
      <c r="USV165" s="1732"/>
      <c r="USW165" s="1732"/>
      <c r="USX165" s="1732"/>
      <c r="USY165" s="1732"/>
      <c r="USZ165" s="1732"/>
      <c r="UTA165" s="1732"/>
      <c r="UTB165" s="1732"/>
      <c r="UTC165" s="1732"/>
      <c r="UTD165" s="1732"/>
      <c r="UTE165" s="1732"/>
      <c r="UTF165" s="1732"/>
      <c r="UTG165" s="1732"/>
      <c r="UTH165" s="1732"/>
      <c r="UTI165" s="1732"/>
      <c r="UTJ165" s="1732"/>
      <c r="UTK165" s="1732"/>
      <c r="UTL165" s="1732"/>
      <c r="UTM165" s="1732"/>
      <c r="UTN165" s="1732"/>
      <c r="UTO165" s="1732"/>
      <c r="UTP165" s="1732"/>
      <c r="UTQ165" s="1732"/>
      <c r="UTR165" s="1732"/>
      <c r="UTS165" s="1732"/>
      <c r="UTT165" s="1732"/>
      <c r="UTU165" s="1732"/>
      <c r="UTV165" s="1732"/>
      <c r="UTW165" s="1732"/>
      <c r="UTX165" s="1732"/>
      <c r="UTY165" s="1732"/>
      <c r="UTZ165" s="1732"/>
      <c r="UUA165" s="1732"/>
      <c r="UUB165" s="1732"/>
      <c r="UUC165" s="1732"/>
      <c r="UUD165" s="1732"/>
      <c r="UUE165" s="1732"/>
      <c r="UUF165" s="1732"/>
      <c r="UUG165" s="1732"/>
      <c r="UUH165" s="1732"/>
      <c r="UUI165" s="1732"/>
      <c r="UUJ165" s="1732"/>
      <c r="UUK165" s="1732"/>
      <c r="UUL165" s="1732"/>
      <c r="UUM165" s="1732"/>
      <c r="UUN165" s="1732"/>
      <c r="UUO165" s="1732"/>
      <c r="UUP165" s="1732"/>
      <c r="UUQ165" s="1732"/>
      <c r="UUR165" s="1732"/>
      <c r="UUS165" s="1732"/>
      <c r="UUT165" s="1732"/>
      <c r="UUU165" s="1732"/>
      <c r="UUV165" s="1732"/>
      <c r="UUW165" s="1732"/>
      <c r="UUX165" s="1732"/>
      <c r="UUY165" s="1732"/>
      <c r="UUZ165" s="1732"/>
      <c r="UVA165" s="1732"/>
      <c r="UVB165" s="1732"/>
      <c r="UVC165" s="1732"/>
      <c r="UVD165" s="1732"/>
      <c r="UVE165" s="1732"/>
      <c r="UVF165" s="1732"/>
      <c r="UVG165" s="1732"/>
      <c r="UVH165" s="1732"/>
      <c r="UVI165" s="1732"/>
      <c r="UVJ165" s="1732"/>
      <c r="UVK165" s="1732"/>
      <c r="UVL165" s="1732"/>
      <c r="UVM165" s="1732"/>
      <c r="UVN165" s="1732"/>
      <c r="UVO165" s="1732"/>
      <c r="UVP165" s="1732"/>
      <c r="UVQ165" s="1732"/>
      <c r="UVR165" s="1732"/>
      <c r="UVS165" s="1732"/>
      <c r="UVT165" s="1732"/>
      <c r="UVU165" s="1732"/>
      <c r="UVV165" s="1732"/>
      <c r="UVW165" s="1732"/>
      <c r="UVX165" s="1732"/>
      <c r="UVY165" s="1732"/>
      <c r="UVZ165" s="1732"/>
      <c r="UWA165" s="1732"/>
      <c r="UWB165" s="1732"/>
      <c r="UWC165" s="1732"/>
      <c r="UWD165" s="1732"/>
      <c r="UWE165" s="1732"/>
      <c r="UWF165" s="1732"/>
      <c r="UWG165" s="1732"/>
      <c r="UWH165" s="1732"/>
      <c r="UWI165" s="1732"/>
      <c r="UWJ165" s="1732"/>
      <c r="UWK165" s="1732"/>
      <c r="UWL165" s="1732"/>
      <c r="UWM165" s="1732"/>
      <c r="UWN165" s="1732"/>
      <c r="UWO165" s="1732"/>
      <c r="UWP165" s="1732"/>
      <c r="UWQ165" s="1732"/>
      <c r="UWR165" s="1732"/>
      <c r="UWS165" s="1732"/>
      <c r="UWT165" s="1732"/>
      <c r="UWU165" s="1732"/>
      <c r="UWV165" s="1732"/>
      <c r="UWW165" s="1732"/>
      <c r="UWX165" s="1732"/>
      <c r="UWY165" s="1732"/>
      <c r="UWZ165" s="1732"/>
      <c r="UXA165" s="1732"/>
      <c r="UXB165" s="1732"/>
      <c r="UXC165" s="1732"/>
      <c r="UXD165" s="1732"/>
      <c r="UXE165" s="1732"/>
      <c r="UXF165" s="1732"/>
      <c r="UXG165" s="1732"/>
      <c r="UXH165" s="1732"/>
      <c r="UXI165" s="1732"/>
      <c r="UXJ165" s="1732"/>
      <c r="UXK165" s="1732"/>
      <c r="UXL165" s="1732"/>
      <c r="UXM165" s="1732"/>
      <c r="UXN165" s="1732"/>
      <c r="UXO165" s="1732"/>
      <c r="UXP165" s="1732"/>
      <c r="UXQ165" s="1732"/>
      <c r="UXR165" s="1732"/>
      <c r="UXS165" s="1732"/>
      <c r="UXT165" s="1732"/>
      <c r="UXU165" s="1732"/>
      <c r="UXV165" s="1732"/>
      <c r="UXW165" s="1732"/>
      <c r="UXX165" s="1732"/>
      <c r="UXY165" s="1732"/>
      <c r="UXZ165" s="1732"/>
      <c r="UYA165" s="1732"/>
      <c r="UYB165" s="1732"/>
      <c r="UYC165" s="1732"/>
      <c r="UYD165" s="1732"/>
      <c r="UYE165" s="1732"/>
      <c r="UYF165" s="1732"/>
      <c r="UYG165" s="1732"/>
      <c r="UYH165" s="1732"/>
      <c r="UYI165" s="1732"/>
      <c r="UYJ165" s="1732"/>
      <c r="UYK165" s="1732"/>
      <c r="UYL165" s="1732"/>
      <c r="UYM165" s="1732"/>
      <c r="UYN165" s="1732"/>
      <c r="UYO165" s="1732"/>
      <c r="UYP165" s="1732"/>
      <c r="UYQ165" s="1732"/>
      <c r="UYR165" s="1732"/>
      <c r="UYS165" s="1732"/>
      <c r="UYT165" s="1732"/>
      <c r="UYU165" s="1732"/>
      <c r="UYV165" s="1732"/>
      <c r="UYW165" s="1732"/>
      <c r="UYX165" s="1732"/>
      <c r="UYY165" s="1732"/>
      <c r="UYZ165" s="1732"/>
      <c r="UZA165" s="1732"/>
      <c r="UZB165" s="1732"/>
      <c r="UZC165" s="1732"/>
      <c r="UZD165" s="1732"/>
      <c r="UZE165" s="1732"/>
      <c r="UZF165" s="1732"/>
      <c r="UZG165" s="1732"/>
      <c r="UZH165" s="1732"/>
      <c r="UZI165" s="1732"/>
      <c r="UZJ165" s="1732"/>
      <c r="UZK165" s="1732"/>
      <c r="UZL165" s="1732"/>
      <c r="UZM165" s="1732"/>
      <c r="UZN165" s="1732"/>
      <c r="UZO165" s="1732"/>
      <c r="UZP165" s="1732"/>
      <c r="UZQ165" s="1732"/>
      <c r="UZR165" s="1732"/>
      <c r="UZS165" s="1732"/>
      <c r="UZT165" s="1732"/>
      <c r="UZU165" s="1732"/>
      <c r="UZV165" s="1732"/>
      <c r="UZW165" s="1732"/>
      <c r="UZX165" s="1732"/>
      <c r="UZY165" s="1732"/>
      <c r="UZZ165" s="1732"/>
      <c r="VAA165" s="1732"/>
      <c r="VAB165" s="1732"/>
      <c r="VAC165" s="1732"/>
      <c r="VAD165" s="1732"/>
      <c r="VAE165" s="1732"/>
      <c r="VAF165" s="1732"/>
      <c r="VAG165" s="1732"/>
      <c r="VAH165" s="1732"/>
      <c r="VAI165" s="1732"/>
      <c r="VAJ165" s="1732"/>
      <c r="VAK165" s="1732"/>
      <c r="VAL165" s="1732"/>
      <c r="VAM165" s="1732"/>
      <c r="VAN165" s="1732"/>
      <c r="VAO165" s="1732"/>
      <c r="VAP165" s="1732"/>
      <c r="VAQ165" s="1732"/>
      <c r="VAR165" s="1732"/>
      <c r="VAS165" s="1732"/>
      <c r="VAT165" s="1732"/>
      <c r="VAU165" s="1732"/>
      <c r="VAV165" s="1732"/>
      <c r="VAW165" s="1732"/>
      <c r="VAX165" s="1732"/>
      <c r="VAY165" s="1732"/>
      <c r="VAZ165" s="1732"/>
      <c r="VBA165" s="1732"/>
      <c r="VBB165" s="1732"/>
      <c r="VBC165" s="1732"/>
      <c r="VBD165" s="1732"/>
      <c r="VBE165" s="1732"/>
      <c r="VBF165" s="1732"/>
      <c r="VBG165" s="1732"/>
      <c r="VBH165" s="1732"/>
      <c r="VBI165" s="1732"/>
      <c r="VBJ165" s="1732"/>
      <c r="VBK165" s="1732"/>
      <c r="VBL165" s="1732"/>
      <c r="VBM165" s="1732"/>
      <c r="VBN165" s="1732"/>
      <c r="VBO165" s="1732"/>
      <c r="VBP165" s="1732"/>
      <c r="VBQ165" s="1732"/>
      <c r="VBR165" s="1732"/>
      <c r="VBS165" s="1732"/>
      <c r="VBT165" s="1732"/>
      <c r="VBU165" s="1732"/>
      <c r="VBV165" s="1732"/>
      <c r="VBW165" s="1732"/>
      <c r="VBX165" s="1732"/>
      <c r="VBY165" s="1732"/>
      <c r="VBZ165" s="1732"/>
      <c r="VCA165" s="1732"/>
      <c r="VCB165" s="1732"/>
      <c r="VCC165" s="1732"/>
      <c r="VCD165" s="1732"/>
      <c r="VCE165" s="1732"/>
      <c r="VCF165" s="1732"/>
      <c r="VCG165" s="1732"/>
      <c r="VCH165" s="1732"/>
      <c r="VCI165" s="1732"/>
      <c r="VCJ165" s="1732"/>
      <c r="VCK165" s="1732"/>
      <c r="VCL165" s="1732"/>
      <c r="VCM165" s="1732"/>
      <c r="VCN165" s="1732"/>
      <c r="VCO165" s="1732"/>
      <c r="VCP165" s="1732"/>
      <c r="VCQ165" s="1732"/>
      <c r="VCR165" s="1732"/>
      <c r="VCS165" s="1732"/>
      <c r="VCT165" s="1732"/>
      <c r="VCU165" s="1732"/>
      <c r="VCV165" s="1732"/>
      <c r="VCW165" s="1732"/>
      <c r="VCX165" s="1732"/>
      <c r="VCY165" s="1732"/>
      <c r="VCZ165" s="1732"/>
      <c r="VDA165" s="1732"/>
      <c r="VDB165" s="1732"/>
      <c r="VDC165" s="1732"/>
      <c r="VDD165" s="1732"/>
      <c r="VDE165" s="1732"/>
      <c r="VDF165" s="1732"/>
      <c r="VDG165" s="1732"/>
      <c r="VDH165" s="1732"/>
      <c r="VDI165" s="1732"/>
      <c r="VDJ165" s="1732"/>
      <c r="VDK165" s="1732"/>
      <c r="VDL165" s="1732"/>
      <c r="VDM165" s="1732"/>
      <c r="VDN165" s="1732"/>
      <c r="VDO165" s="1732"/>
      <c r="VDP165" s="1732"/>
      <c r="VDQ165" s="1732"/>
      <c r="VDR165" s="1732"/>
      <c r="VDS165" s="1732"/>
      <c r="VDT165" s="1732"/>
      <c r="VDU165" s="1732"/>
      <c r="VDV165" s="1732"/>
      <c r="VDW165" s="1732"/>
      <c r="VDX165" s="1732"/>
      <c r="VDY165" s="1732"/>
      <c r="VDZ165" s="1732"/>
      <c r="VEA165" s="1732"/>
      <c r="VEB165" s="1732"/>
      <c r="VEC165" s="1732"/>
      <c r="VED165" s="1732"/>
      <c r="VEE165" s="1732"/>
      <c r="VEF165" s="1732"/>
      <c r="VEG165" s="1732"/>
      <c r="VEH165" s="1732"/>
      <c r="VEI165" s="1732"/>
      <c r="VEJ165" s="1732"/>
      <c r="VEK165" s="1732"/>
      <c r="VEL165" s="1732"/>
      <c r="VEM165" s="1732"/>
      <c r="VEN165" s="1732"/>
      <c r="VEO165" s="1732"/>
      <c r="VEP165" s="1732"/>
      <c r="VEQ165" s="1732"/>
      <c r="VER165" s="1732"/>
      <c r="VES165" s="1732"/>
      <c r="VET165" s="1732"/>
      <c r="VEU165" s="1732"/>
      <c r="VEV165" s="1732"/>
      <c r="VEW165" s="1732"/>
      <c r="VEX165" s="1732"/>
      <c r="VEY165" s="1732"/>
      <c r="VEZ165" s="1732"/>
      <c r="VFA165" s="1732"/>
      <c r="VFB165" s="1732"/>
      <c r="VFC165" s="1732"/>
      <c r="VFD165" s="1732"/>
      <c r="VFE165" s="1732"/>
      <c r="VFF165" s="1732"/>
      <c r="VFG165" s="1732"/>
      <c r="VFH165" s="1732"/>
      <c r="VFI165" s="1732"/>
      <c r="VFJ165" s="1732"/>
      <c r="VFK165" s="1732"/>
      <c r="VFL165" s="1732"/>
      <c r="VFM165" s="1732"/>
      <c r="VFN165" s="1732"/>
      <c r="VFO165" s="1732"/>
      <c r="VFP165" s="1732"/>
      <c r="VFQ165" s="1732"/>
      <c r="VFR165" s="1732"/>
      <c r="VFS165" s="1732"/>
      <c r="VFT165" s="1732"/>
      <c r="VFU165" s="1732"/>
      <c r="VFV165" s="1732"/>
      <c r="VFW165" s="1732"/>
      <c r="VFX165" s="1732"/>
      <c r="VFY165" s="1732"/>
      <c r="VFZ165" s="1732"/>
      <c r="VGA165" s="1732"/>
      <c r="VGB165" s="1732"/>
      <c r="VGC165" s="1732"/>
      <c r="VGD165" s="1732"/>
      <c r="VGE165" s="1732"/>
      <c r="VGF165" s="1732"/>
      <c r="VGG165" s="1732"/>
      <c r="VGH165" s="1732"/>
      <c r="VGI165" s="1732"/>
      <c r="VGJ165" s="1732"/>
      <c r="VGK165" s="1732"/>
      <c r="VGL165" s="1732"/>
      <c r="VGM165" s="1732"/>
      <c r="VGN165" s="1732"/>
      <c r="VGO165" s="1732"/>
      <c r="VGP165" s="1732"/>
      <c r="VGQ165" s="1732"/>
      <c r="VGR165" s="1732"/>
      <c r="VGS165" s="1732"/>
      <c r="VGT165" s="1732"/>
      <c r="VGU165" s="1732"/>
      <c r="VGV165" s="1732"/>
      <c r="VGW165" s="1732"/>
      <c r="VGX165" s="1732"/>
      <c r="VGY165" s="1732"/>
      <c r="VGZ165" s="1732"/>
      <c r="VHA165" s="1732"/>
      <c r="VHB165" s="1732"/>
      <c r="VHC165" s="1732"/>
      <c r="VHD165" s="1732"/>
      <c r="VHE165" s="1732"/>
      <c r="VHF165" s="1732"/>
      <c r="VHG165" s="1732"/>
      <c r="VHH165" s="1732"/>
      <c r="VHI165" s="1732"/>
      <c r="VHJ165" s="1732"/>
      <c r="VHK165" s="1732"/>
      <c r="VHL165" s="1732"/>
      <c r="VHM165" s="1732"/>
      <c r="VHN165" s="1732"/>
      <c r="VHO165" s="1732"/>
      <c r="VHP165" s="1732"/>
      <c r="VHQ165" s="1732"/>
      <c r="VHR165" s="1732"/>
      <c r="VHS165" s="1732"/>
      <c r="VHT165" s="1732"/>
      <c r="VHU165" s="1732"/>
      <c r="VHV165" s="1732"/>
      <c r="VHW165" s="1732"/>
      <c r="VHX165" s="1732"/>
      <c r="VHY165" s="1732"/>
      <c r="VHZ165" s="1732"/>
      <c r="VIA165" s="1732"/>
      <c r="VIB165" s="1732"/>
      <c r="VIC165" s="1732"/>
      <c r="VID165" s="1732"/>
      <c r="VIE165" s="1732"/>
      <c r="VIF165" s="1732"/>
      <c r="VIG165" s="1732"/>
      <c r="VIH165" s="1732"/>
      <c r="VII165" s="1732"/>
      <c r="VIJ165" s="1732"/>
      <c r="VIK165" s="1732"/>
      <c r="VIL165" s="1732"/>
      <c r="VIM165" s="1732"/>
      <c r="VIN165" s="1732"/>
      <c r="VIO165" s="1732"/>
      <c r="VIP165" s="1732"/>
      <c r="VIQ165" s="1732"/>
      <c r="VIR165" s="1732"/>
      <c r="VIS165" s="1732"/>
      <c r="VIT165" s="1732"/>
      <c r="VIU165" s="1732"/>
      <c r="VIV165" s="1732"/>
      <c r="VIW165" s="1732"/>
      <c r="VIX165" s="1732"/>
      <c r="VIY165" s="1732"/>
      <c r="VIZ165" s="1732"/>
      <c r="VJA165" s="1732"/>
      <c r="VJB165" s="1732"/>
      <c r="VJC165" s="1732"/>
      <c r="VJD165" s="1732"/>
      <c r="VJE165" s="1732"/>
      <c r="VJF165" s="1732"/>
      <c r="VJG165" s="1732"/>
      <c r="VJH165" s="1732"/>
      <c r="VJI165" s="1732"/>
      <c r="VJJ165" s="1732"/>
      <c r="VJK165" s="1732"/>
      <c r="VJL165" s="1732"/>
      <c r="VJM165" s="1732"/>
      <c r="VJN165" s="1732"/>
      <c r="VJO165" s="1732"/>
      <c r="VJP165" s="1732"/>
      <c r="VJQ165" s="1732"/>
      <c r="VJR165" s="1732"/>
      <c r="VJS165" s="1732"/>
      <c r="VJT165" s="1732"/>
      <c r="VJU165" s="1732"/>
      <c r="VJV165" s="1732"/>
      <c r="VJW165" s="1732"/>
      <c r="VJX165" s="1732"/>
      <c r="VJY165" s="1732"/>
      <c r="VJZ165" s="1732"/>
      <c r="VKA165" s="1732"/>
      <c r="VKB165" s="1732"/>
      <c r="VKC165" s="1732"/>
      <c r="VKD165" s="1732"/>
      <c r="VKE165" s="1732"/>
      <c r="VKF165" s="1732"/>
      <c r="VKG165" s="1732"/>
      <c r="VKH165" s="1732"/>
      <c r="VKI165" s="1732"/>
      <c r="VKJ165" s="1732"/>
      <c r="VKK165" s="1732"/>
      <c r="VKL165" s="1732"/>
      <c r="VKM165" s="1732"/>
      <c r="VKN165" s="1732"/>
      <c r="VKO165" s="1732"/>
      <c r="VKP165" s="1732"/>
      <c r="VKQ165" s="1732"/>
      <c r="VKR165" s="1732"/>
      <c r="VKS165" s="1732"/>
      <c r="VKT165" s="1732"/>
      <c r="VKU165" s="1732"/>
      <c r="VKV165" s="1732"/>
      <c r="VKW165" s="1732"/>
      <c r="VKX165" s="1732"/>
      <c r="VKY165" s="1732"/>
      <c r="VKZ165" s="1732"/>
      <c r="VLA165" s="1732"/>
      <c r="VLB165" s="1732"/>
      <c r="VLC165" s="1732"/>
      <c r="VLD165" s="1732"/>
      <c r="VLE165" s="1732"/>
      <c r="VLF165" s="1732"/>
      <c r="VLG165" s="1732"/>
      <c r="VLH165" s="1732"/>
      <c r="VLI165" s="1732"/>
      <c r="VLJ165" s="1732"/>
      <c r="VLK165" s="1732"/>
      <c r="VLL165" s="1732"/>
      <c r="VLM165" s="1732"/>
      <c r="VLN165" s="1732"/>
      <c r="VLO165" s="1732"/>
      <c r="VLP165" s="1732"/>
      <c r="VLQ165" s="1732"/>
      <c r="VLR165" s="1732"/>
      <c r="VLS165" s="1732"/>
      <c r="VLT165" s="1732"/>
      <c r="VLU165" s="1732"/>
      <c r="VLV165" s="1732"/>
      <c r="VLW165" s="1732"/>
      <c r="VLX165" s="1732"/>
      <c r="VLY165" s="1732"/>
      <c r="VLZ165" s="1732"/>
      <c r="VMA165" s="1732"/>
      <c r="VMB165" s="1732"/>
      <c r="VMC165" s="1732"/>
      <c r="VMD165" s="1732"/>
      <c r="VME165" s="1732"/>
      <c r="VMF165" s="1732"/>
      <c r="VMG165" s="1732"/>
      <c r="VMH165" s="1732"/>
      <c r="VMI165" s="1732"/>
      <c r="VMJ165" s="1732"/>
      <c r="VMK165" s="1732"/>
      <c r="VML165" s="1732"/>
      <c r="VMM165" s="1732"/>
      <c r="VMN165" s="1732"/>
      <c r="VMO165" s="1732"/>
      <c r="VMP165" s="1732"/>
      <c r="VMQ165" s="1732"/>
      <c r="VMR165" s="1732"/>
      <c r="VMS165" s="1732"/>
      <c r="VMT165" s="1732"/>
      <c r="VMU165" s="1732"/>
      <c r="VMV165" s="1732"/>
      <c r="VMW165" s="1732"/>
      <c r="VMX165" s="1732"/>
      <c r="VMY165" s="1732"/>
      <c r="VMZ165" s="1732"/>
      <c r="VNA165" s="1732"/>
      <c r="VNB165" s="1732"/>
      <c r="VNC165" s="1732"/>
      <c r="VND165" s="1732"/>
      <c r="VNE165" s="1732"/>
      <c r="VNF165" s="1732"/>
      <c r="VNG165" s="1732"/>
      <c r="VNH165" s="1732"/>
      <c r="VNI165" s="1732"/>
      <c r="VNJ165" s="1732"/>
      <c r="VNK165" s="1732"/>
      <c r="VNL165" s="1732"/>
      <c r="VNM165" s="1732"/>
      <c r="VNN165" s="1732"/>
      <c r="VNO165" s="1732"/>
      <c r="VNP165" s="1732"/>
      <c r="VNQ165" s="1732"/>
      <c r="VNR165" s="1732"/>
      <c r="VNS165" s="1732"/>
      <c r="VNT165" s="1732"/>
      <c r="VNU165" s="1732"/>
      <c r="VNV165" s="1732"/>
      <c r="VNW165" s="1732"/>
      <c r="VNX165" s="1732"/>
      <c r="VNY165" s="1732"/>
      <c r="VNZ165" s="1732"/>
      <c r="VOA165" s="1732"/>
      <c r="VOB165" s="1732"/>
      <c r="VOC165" s="1732"/>
      <c r="VOD165" s="1732"/>
      <c r="VOE165" s="1732"/>
      <c r="VOF165" s="1732"/>
      <c r="VOG165" s="1732"/>
      <c r="VOH165" s="1732"/>
      <c r="VOI165" s="1732"/>
      <c r="VOJ165" s="1732"/>
      <c r="VOK165" s="1732"/>
      <c r="VOL165" s="1732"/>
      <c r="VOM165" s="1732"/>
      <c r="VON165" s="1732"/>
      <c r="VOO165" s="1732"/>
      <c r="VOP165" s="1732"/>
      <c r="VOQ165" s="1732"/>
      <c r="VOR165" s="1732"/>
      <c r="VOS165" s="1732"/>
      <c r="VOT165" s="1732"/>
      <c r="VOU165" s="1732"/>
      <c r="VOV165" s="1732"/>
      <c r="VOW165" s="1732"/>
      <c r="VOX165" s="1732"/>
      <c r="VOY165" s="1732"/>
      <c r="VOZ165" s="1732"/>
      <c r="VPA165" s="1732"/>
      <c r="VPB165" s="1732"/>
      <c r="VPC165" s="1732"/>
      <c r="VPD165" s="1732"/>
      <c r="VPE165" s="1732"/>
      <c r="VPF165" s="1732"/>
      <c r="VPG165" s="1732"/>
      <c r="VPH165" s="1732"/>
      <c r="VPI165" s="1732"/>
      <c r="VPJ165" s="1732"/>
      <c r="VPK165" s="1732"/>
      <c r="VPL165" s="1732"/>
      <c r="VPM165" s="1732"/>
      <c r="VPN165" s="1732"/>
      <c r="VPO165" s="1732"/>
      <c r="VPP165" s="1732"/>
      <c r="VPQ165" s="1732"/>
      <c r="VPR165" s="1732"/>
      <c r="VPS165" s="1732"/>
      <c r="VPT165" s="1732"/>
      <c r="VPU165" s="1732"/>
      <c r="VPV165" s="1732"/>
      <c r="VPW165" s="1732"/>
      <c r="VPX165" s="1732"/>
      <c r="VPY165" s="1732"/>
      <c r="VPZ165" s="1732"/>
      <c r="VQA165" s="1732"/>
      <c r="VQB165" s="1732"/>
      <c r="VQC165" s="1732"/>
      <c r="VQD165" s="1732"/>
      <c r="VQE165" s="1732"/>
      <c r="VQF165" s="1732"/>
      <c r="VQG165" s="1732"/>
      <c r="VQH165" s="1732"/>
      <c r="VQI165" s="1732"/>
      <c r="VQJ165" s="1732"/>
      <c r="VQK165" s="1732"/>
      <c r="VQL165" s="1732"/>
      <c r="VQM165" s="1732"/>
      <c r="VQN165" s="1732"/>
      <c r="VQO165" s="1732"/>
      <c r="VQP165" s="1732"/>
      <c r="VQQ165" s="1732"/>
      <c r="VQR165" s="1732"/>
      <c r="VQS165" s="1732"/>
      <c r="VQT165" s="1732"/>
      <c r="VQU165" s="1732"/>
      <c r="VQV165" s="1732"/>
      <c r="VQW165" s="1732"/>
      <c r="VQX165" s="1732"/>
      <c r="VQY165" s="1732"/>
      <c r="VQZ165" s="1732"/>
      <c r="VRA165" s="1732"/>
      <c r="VRB165" s="1732"/>
      <c r="VRC165" s="1732"/>
      <c r="VRD165" s="1732"/>
      <c r="VRE165" s="1732"/>
      <c r="VRF165" s="1732"/>
      <c r="VRG165" s="1732"/>
      <c r="VRH165" s="1732"/>
      <c r="VRI165" s="1732"/>
      <c r="VRJ165" s="1732"/>
      <c r="VRK165" s="1732"/>
      <c r="VRL165" s="1732"/>
      <c r="VRM165" s="1732"/>
      <c r="VRN165" s="1732"/>
      <c r="VRO165" s="1732"/>
      <c r="VRP165" s="1732"/>
      <c r="VRQ165" s="1732"/>
      <c r="VRR165" s="1732"/>
      <c r="VRS165" s="1732"/>
      <c r="VRT165" s="1732"/>
      <c r="VRU165" s="1732"/>
      <c r="VRV165" s="1732"/>
      <c r="VRW165" s="1732"/>
      <c r="VRX165" s="1732"/>
      <c r="VRY165" s="1732"/>
      <c r="VRZ165" s="1732"/>
      <c r="VSA165" s="1732"/>
      <c r="VSB165" s="1732"/>
      <c r="VSC165" s="1732"/>
      <c r="VSD165" s="1732"/>
      <c r="VSE165" s="1732"/>
      <c r="VSF165" s="1732"/>
      <c r="VSG165" s="1732"/>
      <c r="VSH165" s="1732"/>
      <c r="VSI165" s="1732"/>
      <c r="VSJ165" s="1732"/>
      <c r="VSK165" s="1732"/>
      <c r="VSL165" s="1732"/>
      <c r="VSM165" s="1732"/>
      <c r="VSN165" s="1732"/>
      <c r="VSO165" s="1732"/>
      <c r="VSP165" s="1732"/>
      <c r="VSQ165" s="1732"/>
      <c r="VSR165" s="1732"/>
      <c r="VSS165" s="1732"/>
      <c r="VST165" s="1732"/>
      <c r="VSU165" s="1732"/>
      <c r="VSV165" s="1732"/>
      <c r="VSW165" s="1732"/>
      <c r="VSX165" s="1732"/>
      <c r="VSY165" s="1732"/>
      <c r="VSZ165" s="1732"/>
      <c r="VTA165" s="1732"/>
      <c r="VTB165" s="1732"/>
      <c r="VTC165" s="1732"/>
      <c r="VTD165" s="1732"/>
      <c r="VTE165" s="1732"/>
      <c r="VTF165" s="1732"/>
      <c r="VTG165" s="1732"/>
      <c r="VTH165" s="1732"/>
      <c r="VTI165" s="1732"/>
      <c r="VTJ165" s="1732"/>
      <c r="VTK165" s="1732"/>
      <c r="VTL165" s="1732"/>
      <c r="VTM165" s="1732"/>
      <c r="VTN165" s="1732"/>
      <c r="VTO165" s="1732"/>
      <c r="VTP165" s="1732"/>
      <c r="VTQ165" s="1732"/>
      <c r="VTR165" s="1732"/>
      <c r="VTS165" s="1732"/>
      <c r="VTT165" s="1732"/>
      <c r="VTU165" s="1732"/>
      <c r="VTV165" s="1732"/>
      <c r="VTW165" s="1732"/>
      <c r="VTX165" s="1732"/>
      <c r="VTY165" s="1732"/>
      <c r="VTZ165" s="1732"/>
      <c r="VUA165" s="1732"/>
      <c r="VUB165" s="1732"/>
      <c r="VUC165" s="1732"/>
      <c r="VUD165" s="1732"/>
      <c r="VUE165" s="1732"/>
      <c r="VUF165" s="1732"/>
      <c r="VUG165" s="1732"/>
      <c r="VUH165" s="1732"/>
      <c r="VUI165" s="1732"/>
      <c r="VUJ165" s="1732"/>
      <c r="VUK165" s="1732"/>
      <c r="VUL165" s="1732"/>
      <c r="VUM165" s="1732"/>
      <c r="VUN165" s="1732"/>
      <c r="VUO165" s="1732"/>
      <c r="VUP165" s="1732"/>
      <c r="VUQ165" s="1732"/>
      <c r="VUR165" s="1732"/>
      <c r="VUS165" s="1732"/>
      <c r="VUT165" s="1732"/>
      <c r="VUU165" s="1732"/>
      <c r="VUV165" s="1732"/>
      <c r="VUW165" s="1732"/>
      <c r="VUX165" s="1732"/>
      <c r="VUY165" s="1732"/>
      <c r="VUZ165" s="1732"/>
      <c r="VVA165" s="1732"/>
      <c r="VVB165" s="1732"/>
      <c r="VVC165" s="1732"/>
      <c r="VVD165" s="1732"/>
      <c r="VVE165" s="1732"/>
      <c r="VVF165" s="1732"/>
      <c r="VVG165" s="1732"/>
      <c r="VVH165" s="1732"/>
      <c r="VVI165" s="1732"/>
      <c r="VVJ165" s="1732"/>
      <c r="VVK165" s="1732"/>
      <c r="VVL165" s="1732"/>
      <c r="VVM165" s="1732"/>
      <c r="VVN165" s="1732"/>
      <c r="VVO165" s="1732"/>
      <c r="VVP165" s="1732"/>
      <c r="VVQ165" s="1732"/>
      <c r="VVR165" s="1732"/>
      <c r="VVS165" s="1732"/>
      <c r="VVT165" s="1732"/>
      <c r="VVU165" s="1732"/>
      <c r="VVV165" s="1732"/>
      <c r="VVW165" s="1732"/>
      <c r="VVX165" s="1732"/>
      <c r="VVY165" s="1732"/>
      <c r="VVZ165" s="1732"/>
      <c r="VWA165" s="1732"/>
      <c r="VWB165" s="1732"/>
      <c r="VWC165" s="1732"/>
      <c r="VWD165" s="1732"/>
      <c r="VWE165" s="1732"/>
      <c r="VWF165" s="1732"/>
      <c r="VWG165" s="1732"/>
      <c r="VWH165" s="1732"/>
      <c r="VWI165" s="1732"/>
      <c r="VWJ165" s="1732"/>
      <c r="VWK165" s="1732"/>
      <c r="VWL165" s="1732"/>
      <c r="VWM165" s="1732"/>
      <c r="VWN165" s="1732"/>
      <c r="VWO165" s="1732"/>
      <c r="VWP165" s="1732"/>
      <c r="VWQ165" s="1732"/>
      <c r="VWR165" s="1732"/>
      <c r="VWS165" s="1732"/>
      <c r="VWT165" s="1732"/>
      <c r="VWU165" s="1732"/>
      <c r="VWV165" s="1732"/>
      <c r="VWW165" s="1732"/>
      <c r="VWX165" s="1732"/>
      <c r="VWY165" s="1732"/>
      <c r="VWZ165" s="1732"/>
      <c r="VXA165" s="1732"/>
      <c r="VXB165" s="1732"/>
      <c r="VXC165" s="1732"/>
      <c r="VXD165" s="1732"/>
      <c r="VXE165" s="1732"/>
      <c r="VXF165" s="1732"/>
      <c r="VXG165" s="1732"/>
      <c r="VXH165" s="1732"/>
      <c r="VXI165" s="1732"/>
      <c r="VXJ165" s="1732"/>
      <c r="VXK165" s="1732"/>
      <c r="VXL165" s="1732"/>
      <c r="VXM165" s="1732"/>
      <c r="VXN165" s="1732"/>
      <c r="VXO165" s="1732"/>
      <c r="VXP165" s="1732"/>
      <c r="VXQ165" s="1732"/>
      <c r="VXR165" s="1732"/>
      <c r="VXS165" s="1732"/>
      <c r="VXT165" s="1732"/>
      <c r="VXU165" s="1732"/>
      <c r="VXV165" s="1732"/>
      <c r="VXW165" s="1732"/>
      <c r="VXX165" s="1732"/>
      <c r="VXY165" s="1732"/>
      <c r="VXZ165" s="1732"/>
      <c r="VYA165" s="1732"/>
      <c r="VYB165" s="1732"/>
      <c r="VYC165" s="1732"/>
      <c r="VYD165" s="1732"/>
      <c r="VYE165" s="1732"/>
      <c r="VYF165" s="1732"/>
      <c r="VYG165" s="1732"/>
      <c r="VYH165" s="1732"/>
      <c r="VYI165" s="1732"/>
      <c r="VYJ165" s="1732"/>
      <c r="VYK165" s="1732"/>
      <c r="VYL165" s="1732"/>
      <c r="VYM165" s="1732"/>
      <c r="VYN165" s="1732"/>
      <c r="VYO165" s="1732"/>
      <c r="VYP165" s="1732"/>
      <c r="VYQ165" s="1732"/>
      <c r="VYR165" s="1732"/>
      <c r="VYS165" s="1732"/>
      <c r="VYT165" s="1732"/>
      <c r="VYU165" s="1732"/>
      <c r="VYV165" s="1732"/>
      <c r="VYW165" s="1732"/>
      <c r="VYX165" s="1732"/>
      <c r="VYY165" s="1732"/>
      <c r="VYZ165" s="1732"/>
      <c r="VZA165" s="1732"/>
      <c r="VZB165" s="1732"/>
      <c r="VZC165" s="1732"/>
      <c r="VZD165" s="1732"/>
      <c r="VZE165" s="1732"/>
      <c r="VZF165" s="1732"/>
      <c r="VZG165" s="1732"/>
      <c r="VZH165" s="1732"/>
      <c r="VZI165" s="1732"/>
      <c r="VZJ165" s="1732"/>
      <c r="VZK165" s="1732"/>
      <c r="VZL165" s="1732"/>
      <c r="VZM165" s="1732"/>
      <c r="VZN165" s="1732"/>
      <c r="VZO165" s="1732"/>
      <c r="VZP165" s="1732"/>
      <c r="VZQ165" s="1732"/>
      <c r="VZR165" s="1732"/>
      <c r="VZS165" s="1732"/>
      <c r="VZT165" s="1732"/>
      <c r="VZU165" s="1732"/>
      <c r="VZV165" s="1732"/>
      <c r="VZW165" s="1732"/>
      <c r="VZX165" s="1732"/>
      <c r="VZY165" s="1732"/>
      <c r="VZZ165" s="1732"/>
      <c r="WAA165" s="1732"/>
      <c r="WAB165" s="1732"/>
      <c r="WAC165" s="1732"/>
      <c r="WAD165" s="1732"/>
      <c r="WAE165" s="1732"/>
      <c r="WAF165" s="1732"/>
      <c r="WAG165" s="1732"/>
      <c r="WAH165" s="1732"/>
      <c r="WAI165" s="1732"/>
      <c r="WAJ165" s="1732"/>
      <c r="WAK165" s="1732"/>
      <c r="WAL165" s="1732"/>
      <c r="WAM165" s="1732"/>
      <c r="WAN165" s="1732"/>
      <c r="WAO165" s="1732"/>
      <c r="WAP165" s="1732"/>
      <c r="WAQ165" s="1732"/>
      <c r="WAR165" s="1732"/>
      <c r="WAS165" s="1732"/>
      <c r="WAT165" s="1732"/>
      <c r="WAU165" s="1732"/>
      <c r="WAV165" s="1732"/>
      <c r="WAW165" s="1732"/>
      <c r="WAX165" s="1732"/>
      <c r="WAY165" s="1732"/>
      <c r="WAZ165" s="1732"/>
      <c r="WBA165" s="1732"/>
      <c r="WBB165" s="1732"/>
      <c r="WBC165" s="1732"/>
      <c r="WBD165" s="1732"/>
      <c r="WBE165" s="1732"/>
      <c r="WBF165" s="1732"/>
      <c r="WBG165" s="1732"/>
      <c r="WBH165" s="1732"/>
      <c r="WBI165" s="1732"/>
      <c r="WBJ165" s="1732"/>
      <c r="WBK165" s="1732"/>
      <c r="WBL165" s="1732"/>
      <c r="WBM165" s="1732"/>
      <c r="WBN165" s="1732"/>
      <c r="WBO165" s="1732"/>
      <c r="WBP165" s="1732"/>
      <c r="WBQ165" s="1732"/>
      <c r="WBR165" s="1732"/>
      <c r="WBS165" s="1732"/>
      <c r="WBT165" s="1732"/>
      <c r="WBU165" s="1732"/>
      <c r="WBV165" s="1732"/>
      <c r="WBW165" s="1732"/>
      <c r="WBX165" s="1732"/>
      <c r="WBY165" s="1732"/>
      <c r="WBZ165" s="1732"/>
      <c r="WCA165" s="1732"/>
      <c r="WCB165" s="1732"/>
      <c r="WCC165" s="1732"/>
      <c r="WCD165" s="1732"/>
      <c r="WCE165" s="1732"/>
      <c r="WCF165" s="1732"/>
      <c r="WCG165" s="1732"/>
      <c r="WCH165" s="1732"/>
      <c r="WCI165" s="1732"/>
      <c r="WCJ165" s="1732"/>
      <c r="WCK165" s="1732"/>
      <c r="WCL165" s="1732"/>
      <c r="WCM165" s="1732"/>
      <c r="WCN165" s="1732"/>
      <c r="WCO165" s="1732"/>
      <c r="WCP165" s="1732"/>
      <c r="WCQ165" s="1732"/>
      <c r="WCR165" s="1732"/>
      <c r="WCS165" s="1732"/>
      <c r="WCT165" s="1732"/>
      <c r="WCU165" s="1732"/>
      <c r="WCV165" s="1732"/>
      <c r="WCW165" s="1732"/>
      <c r="WCX165" s="1732"/>
      <c r="WCY165" s="1732"/>
      <c r="WCZ165" s="1732"/>
      <c r="WDA165" s="1732"/>
      <c r="WDB165" s="1732"/>
      <c r="WDC165" s="1732"/>
      <c r="WDD165" s="1732"/>
      <c r="WDE165" s="1732"/>
      <c r="WDF165" s="1732"/>
      <c r="WDG165" s="1732"/>
      <c r="WDH165" s="1732"/>
      <c r="WDI165" s="1732"/>
      <c r="WDJ165" s="1732"/>
      <c r="WDK165" s="1732"/>
      <c r="WDL165" s="1732"/>
      <c r="WDM165" s="1732"/>
      <c r="WDN165" s="1732"/>
      <c r="WDO165" s="1732"/>
      <c r="WDP165" s="1732"/>
      <c r="WDQ165" s="1732"/>
      <c r="WDR165" s="1732"/>
      <c r="WDS165" s="1732"/>
      <c r="WDT165" s="1732"/>
      <c r="WDU165" s="1732"/>
      <c r="WDV165" s="1732"/>
      <c r="WDW165" s="1732"/>
      <c r="WDX165" s="1732"/>
      <c r="WDY165" s="1732"/>
      <c r="WDZ165" s="1732"/>
      <c r="WEA165" s="1732"/>
      <c r="WEB165" s="1732"/>
      <c r="WEC165" s="1732"/>
      <c r="WED165" s="1732"/>
      <c r="WEE165" s="1732"/>
      <c r="WEF165" s="1732"/>
      <c r="WEG165" s="1732"/>
      <c r="WEH165" s="1732"/>
      <c r="WEI165" s="1732"/>
      <c r="WEJ165" s="1732"/>
      <c r="WEK165" s="1732"/>
      <c r="WEL165" s="1732"/>
      <c r="WEM165" s="1732"/>
      <c r="WEN165" s="1732"/>
      <c r="WEO165" s="1732"/>
      <c r="WEP165" s="1732"/>
      <c r="WEQ165" s="1732"/>
      <c r="WER165" s="1732"/>
      <c r="WES165" s="1732"/>
      <c r="WET165" s="1732"/>
      <c r="WEU165" s="1732"/>
      <c r="WEV165" s="1732"/>
      <c r="WEW165" s="1732"/>
      <c r="WEX165" s="1732"/>
      <c r="WEY165" s="1732"/>
      <c r="WEZ165" s="1732"/>
      <c r="WFA165" s="1732"/>
      <c r="WFB165" s="1732"/>
      <c r="WFC165" s="1732"/>
      <c r="WFD165" s="1732"/>
      <c r="WFE165" s="1732"/>
      <c r="WFF165" s="1732"/>
      <c r="WFG165" s="1732"/>
      <c r="WFH165" s="1732"/>
      <c r="WFI165" s="1732"/>
      <c r="WFJ165" s="1732"/>
      <c r="WFK165" s="1732"/>
      <c r="WFL165" s="1732"/>
      <c r="WFM165" s="1732"/>
      <c r="WFN165" s="1732"/>
      <c r="WFO165" s="1732"/>
      <c r="WFP165" s="1732"/>
      <c r="WFQ165" s="1732"/>
      <c r="WFR165" s="1732"/>
      <c r="WFS165" s="1732"/>
      <c r="WFT165" s="1732"/>
      <c r="WFU165" s="1732"/>
      <c r="WFV165" s="1732"/>
      <c r="WFW165" s="1732"/>
      <c r="WFX165" s="1732"/>
      <c r="WFY165" s="1732"/>
      <c r="WFZ165" s="1732"/>
      <c r="WGA165" s="1732"/>
      <c r="WGB165" s="1732"/>
      <c r="WGC165" s="1732"/>
      <c r="WGD165" s="1732"/>
      <c r="WGE165" s="1732"/>
      <c r="WGF165" s="1732"/>
      <c r="WGG165" s="1732"/>
      <c r="WGH165" s="1732"/>
      <c r="WGI165" s="1732"/>
      <c r="WGJ165" s="1732"/>
      <c r="WGK165" s="1732"/>
      <c r="WGL165" s="1732"/>
      <c r="WGM165" s="1732"/>
      <c r="WGN165" s="1732"/>
      <c r="WGO165" s="1732"/>
      <c r="WGP165" s="1732"/>
      <c r="WGQ165" s="1732"/>
      <c r="WGR165" s="1732"/>
      <c r="WGS165" s="1732"/>
      <c r="WGT165" s="1732"/>
      <c r="WGU165" s="1732"/>
      <c r="WGV165" s="1732"/>
      <c r="WGW165" s="1732"/>
      <c r="WGX165" s="1732"/>
      <c r="WGY165" s="1732"/>
      <c r="WGZ165" s="1732"/>
      <c r="WHA165" s="1732"/>
      <c r="WHB165" s="1732"/>
      <c r="WHC165" s="1732"/>
      <c r="WHD165" s="1732"/>
      <c r="WHE165" s="1732"/>
      <c r="WHF165" s="1732"/>
      <c r="WHG165" s="1732"/>
      <c r="WHH165" s="1732"/>
      <c r="WHI165" s="1732"/>
      <c r="WHJ165" s="1732"/>
      <c r="WHK165" s="1732"/>
      <c r="WHL165" s="1732"/>
      <c r="WHM165" s="1732"/>
      <c r="WHN165" s="1732"/>
      <c r="WHO165" s="1732"/>
      <c r="WHP165" s="1732"/>
      <c r="WHQ165" s="1732"/>
      <c r="WHR165" s="1732"/>
      <c r="WHS165" s="1732"/>
      <c r="WHT165" s="1732"/>
      <c r="WHU165" s="1732"/>
      <c r="WHV165" s="1732"/>
      <c r="WHW165" s="1732"/>
      <c r="WHX165" s="1732"/>
      <c r="WHY165" s="1732"/>
      <c r="WHZ165" s="1732"/>
      <c r="WIA165" s="1732"/>
      <c r="WIB165" s="1732"/>
      <c r="WIC165" s="1732"/>
      <c r="WID165" s="1732"/>
      <c r="WIE165" s="1732"/>
      <c r="WIF165" s="1732"/>
      <c r="WIG165" s="1732"/>
      <c r="WIH165" s="1732"/>
      <c r="WII165" s="1732"/>
      <c r="WIJ165" s="1732"/>
      <c r="WIK165" s="1732"/>
      <c r="WIL165" s="1732"/>
      <c r="WIM165" s="1732"/>
      <c r="WIN165" s="1732"/>
      <c r="WIO165" s="1732"/>
      <c r="WIP165" s="1732"/>
      <c r="WIQ165" s="1732"/>
      <c r="WIR165" s="1732"/>
      <c r="WIS165" s="1732"/>
      <c r="WIT165" s="1732"/>
      <c r="WIU165" s="1732"/>
      <c r="WIV165" s="1732"/>
      <c r="WIW165" s="1732"/>
      <c r="WIX165" s="1732"/>
      <c r="WIY165" s="1732"/>
      <c r="WIZ165" s="1732"/>
      <c r="WJA165" s="1732"/>
      <c r="WJB165" s="1732"/>
      <c r="WJC165" s="1732"/>
      <c r="WJD165" s="1732"/>
      <c r="WJE165" s="1732"/>
      <c r="WJF165" s="1732"/>
      <c r="WJG165" s="1732"/>
      <c r="WJH165" s="1732"/>
      <c r="WJI165" s="1732"/>
      <c r="WJJ165" s="1732"/>
      <c r="WJK165" s="1732"/>
      <c r="WJL165" s="1732"/>
      <c r="WJM165" s="1732"/>
      <c r="WJN165" s="1732"/>
      <c r="WJO165" s="1732"/>
      <c r="WJP165" s="1732"/>
      <c r="WJQ165" s="1732"/>
      <c r="WJR165" s="1732"/>
      <c r="WJS165" s="1732"/>
      <c r="WJT165" s="1732"/>
      <c r="WJU165" s="1732"/>
      <c r="WJV165" s="1732"/>
      <c r="WJW165" s="1732"/>
      <c r="WJX165" s="1732"/>
      <c r="WJY165" s="1732"/>
      <c r="WJZ165" s="1732"/>
      <c r="WKA165" s="1732"/>
      <c r="WKB165" s="1732"/>
      <c r="WKC165" s="1732"/>
      <c r="WKD165" s="1732"/>
      <c r="WKE165" s="1732"/>
      <c r="WKF165" s="1732"/>
      <c r="WKG165" s="1732"/>
      <c r="WKH165" s="1732"/>
      <c r="WKI165" s="1732"/>
      <c r="WKJ165" s="1732"/>
      <c r="WKK165" s="1732"/>
      <c r="WKL165" s="1732"/>
      <c r="WKM165" s="1732"/>
      <c r="WKN165" s="1732"/>
      <c r="WKO165" s="1732"/>
      <c r="WKP165" s="1732"/>
      <c r="WKQ165" s="1732"/>
      <c r="WKR165" s="1732"/>
      <c r="WKS165" s="1732"/>
      <c r="WKT165" s="1732"/>
      <c r="WKU165" s="1732"/>
      <c r="WKV165" s="1732"/>
      <c r="WKW165" s="1732"/>
      <c r="WKX165" s="1732"/>
      <c r="WKY165" s="1732"/>
      <c r="WKZ165" s="1732"/>
      <c r="WLA165" s="1732"/>
      <c r="WLB165" s="1732"/>
      <c r="WLC165" s="1732"/>
      <c r="WLD165" s="1732"/>
      <c r="WLE165" s="1732"/>
      <c r="WLF165" s="1732"/>
      <c r="WLG165" s="1732"/>
      <c r="WLH165" s="1732"/>
      <c r="WLI165" s="1732"/>
      <c r="WLJ165" s="1732"/>
      <c r="WLK165" s="1732"/>
      <c r="WLL165" s="1732"/>
      <c r="WLM165" s="1732"/>
      <c r="WLN165" s="1732"/>
      <c r="WLO165" s="1732"/>
      <c r="WLP165" s="1732"/>
      <c r="WLQ165" s="1732"/>
      <c r="WLR165" s="1732"/>
      <c r="WLS165" s="1732"/>
      <c r="WLT165" s="1732"/>
      <c r="WLU165" s="1732"/>
      <c r="WLV165" s="1732"/>
      <c r="WLW165" s="1732"/>
      <c r="WLX165" s="1732"/>
      <c r="WLY165" s="1732"/>
      <c r="WLZ165" s="1732"/>
      <c r="WMA165" s="1732"/>
      <c r="WMB165" s="1732"/>
      <c r="WMC165" s="1732"/>
      <c r="WMD165" s="1732"/>
      <c r="WME165" s="1732"/>
      <c r="WMF165" s="1732"/>
      <c r="WMG165" s="1732"/>
      <c r="WMH165" s="1732"/>
      <c r="WMI165" s="1732"/>
      <c r="WMJ165" s="1732"/>
      <c r="WMK165" s="1732"/>
      <c r="WML165" s="1732"/>
      <c r="WMM165" s="1732"/>
      <c r="WMN165" s="1732"/>
      <c r="WMO165" s="1732"/>
      <c r="WMP165" s="1732"/>
      <c r="WMQ165" s="1732"/>
      <c r="WMR165" s="1732"/>
      <c r="WMS165" s="1732"/>
      <c r="WMT165" s="1732"/>
      <c r="WMU165" s="1732"/>
      <c r="WMV165" s="1732"/>
      <c r="WMW165" s="1732"/>
      <c r="WMX165" s="1732"/>
      <c r="WMY165" s="1732"/>
      <c r="WMZ165" s="1732"/>
      <c r="WNA165" s="1732"/>
      <c r="WNB165" s="1732"/>
      <c r="WNC165" s="1732"/>
      <c r="WND165" s="1732"/>
      <c r="WNE165" s="1732"/>
      <c r="WNF165" s="1732"/>
      <c r="WNG165" s="1732"/>
      <c r="WNH165" s="1732"/>
      <c r="WNI165" s="1732"/>
      <c r="WNJ165" s="1732"/>
      <c r="WNK165" s="1732"/>
      <c r="WNL165" s="1732"/>
      <c r="WNM165" s="1732"/>
      <c r="WNN165" s="1732"/>
      <c r="WNO165" s="1732"/>
      <c r="WNP165" s="1732"/>
      <c r="WNQ165" s="1732"/>
      <c r="WNR165" s="1732"/>
      <c r="WNS165" s="1732"/>
      <c r="WNT165" s="1732"/>
      <c r="WNU165" s="1732"/>
      <c r="WNV165" s="1732"/>
      <c r="WNW165" s="1732"/>
      <c r="WNX165" s="1732"/>
      <c r="WNY165" s="1732"/>
      <c r="WNZ165" s="1732"/>
      <c r="WOA165" s="1732"/>
      <c r="WOB165" s="1732"/>
      <c r="WOC165" s="1732"/>
      <c r="WOD165" s="1732"/>
      <c r="WOE165" s="1732"/>
      <c r="WOF165" s="1732"/>
      <c r="WOG165" s="1732"/>
      <c r="WOH165" s="1732"/>
      <c r="WOI165" s="1732"/>
      <c r="WOJ165" s="1732"/>
      <c r="WOK165" s="1732"/>
      <c r="WOL165" s="1732"/>
      <c r="WOM165" s="1732"/>
      <c r="WON165" s="1732"/>
      <c r="WOO165" s="1732"/>
      <c r="WOP165" s="1732"/>
      <c r="WOQ165" s="1732"/>
      <c r="WOR165" s="1732"/>
      <c r="WOS165" s="1732"/>
      <c r="WOT165" s="1732"/>
      <c r="WOU165" s="1732"/>
      <c r="WOV165" s="1732"/>
      <c r="WOW165" s="1732"/>
      <c r="WOX165" s="1732"/>
      <c r="WOY165" s="1732"/>
      <c r="WOZ165" s="1732"/>
      <c r="WPA165" s="1732"/>
      <c r="WPB165" s="1732"/>
      <c r="WPC165" s="1732"/>
      <c r="WPD165" s="1732"/>
      <c r="WPE165" s="1732"/>
      <c r="WPF165" s="1732"/>
      <c r="WPG165" s="1732"/>
      <c r="WPH165" s="1732"/>
      <c r="WPI165" s="1732"/>
      <c r="WPJ165" s="1732"/>
      <c r="WPK165" s="1732"/>
      <c r="WPL165" s="1732"/>
      <c r="WPM165" s="1732"/>
      <c r="WPN165" s="1732"/>
      <c r="WPO165" s="1732"/>
      <c r="WPP165" s="1732"/>
      <c r="WPQ165" s="1732"/>
      <c r="WPR165" s="1732"/>
      <c r="WPS165" s="1732"/>
      <c r="WPT165" s="1732"/>
      <c r="WPU165" s="1732"/>
      <c r="WPV165" s="1732"/>
      <c r="WPW165" s="1732"/>
      <c r="WPX165" s="1732"/>
      <c r="WPY165" s="1732"/>
      <c r="WPZ165" s="1732"/>
      <c r="WQA165" s="1732"/>
      <c r="WQB165" s="1732"/>
      <c r="WQC165" s="1732"/>
      <c r="WQD165" s="1732"/>
      <c r="WQE165" s="1732"/>
      <c r="WQF165" s="1732"/>
      <c r="WQG165" s="1732"/>
      <c r="WQH165" s="1732"/>
      <c r="WQI165" s="1732"/>
      <c r="WQJ165" s="1732"/>
      <c r="WQK165" s="1732"/>
      <c r="WQL165" s="1732"/>
      <c r="WQM165" s="1732"/>
      <c r="WQN165" s="1732"/>
      <c r="WQO165" s="1732"/>
      <c r="WQP165" s="1732"/>
      <c r="WQQ165" s="1732"/>
      <c r="WQR165" s="1732"/>
      <c r="WQS165" s="1732"/>
      <c r="WQT165" s="1732"/>
      <c r="WQU165" s="1732"/>
      <c r="WQV165" s="1732"/>
      <c r="WQW165" s="1732"/>
      <c r="WQX165" s="1732"/>
      <c r="WQY165" s="1732"/>
      <c r="WQZ165" s="1732"/>
      <c r="WRA165" s="1732"/>
      <c r="WRB165" s="1732"/>
      <c r="WRC165" s="1732"/>
      <c r="WRD165" s="1732"/>
      <c r="WRE165" s="1732"/>
      <c r="WRF165" s="1732"/>
      <c r="WRG165" s="1732"/>
      <c r="WRH165" s="1732"/>
      <c r="WRI165" s="1732"/>
      <c r="WRJ165" s="1732"/>
      <c r="WRK165" s="1732"/>
      <c r="WRL165" s="1732"/>
      <c r="WRM165" s="1732"/>
      <c r="WRN165" s="1732"/>
      <c r="WRO165" s="1732"/>
      <c r="WRP165" s="1732"/>
      <c r="WRQ165" s="1732"/>
      <c r="WRR165" s="1732"/>
      <c r="WRS165" s="1732"/>
      <c r="WRT165" s="1732"/>
      <c r="WRU165" s="1732"/>
      <c r="WRV165" s="1732"/>
      <c r="WRW165" s="1732"/>
      <c r="WRX165" s="1732"/>
      <c r="WRY165" s="1732"/>
      <c r="WRZ165" s="1732"/>
      <c r="WSA165" s="1732"/>
      <c r="WSB165" s="1732"/>
      <c r="WSC165" s="1732"/>
      <c r="WSD165" s="1732"/>
      <c r="WSE165" s="1732"/>
      <c r="WSF165" s="1732"/>
      <c r="WSG165" s="1732"/>
      <c r="WSH165" s="1732"/>
      <c r="WSI165" s="1732"/>
      <c r="WSJ165" s="1732"/>
      <c r="WSK165" s="1732"/>
      <c r="WSL165" s="1732"/>
      <c r="WSM165" s="1732"/>
      <c r="WSN165" s="1732"/>
      <c r="WSO165" s="1732"/>
      <c r="WSP165" s="1732"/>
      <c r="WSQ165" s="1732"/>
      <c r="WSR165" s="1732"/>
      <c r="WSS165" s="1732"/>
      <c r="WST165" s="1732"/>
      <c r="WSU165" s="1732"/>
      <c r="WSV165" s="1732"/>
      <c r="WSW165" s="1732"/>
      <c r="WSX165" s="1732"/>
      <c r="WSY165" s="1732"/>
      <c r="WSZ165" s="1732"/>
      <c r="WTA165" s="1732"/>
      <c r="WTB165" s="1732"/>
      <c r="WTC165" s="1732"/>
      <c r="WTD165" s="1732"/>
      <c r="WTE165" s="1732"/>
      <c r="WTF165" s="1732"/>
      <c r="WTG165" s="1732"/>
      <c r="WTH165" s="1732"/>
      <c r="WTI165" s="1732"/>
      <c r="WTJ165" s="1732"/>
      <c r="WTK165" s="1732"/>
      <c r="WTL165" s="1732"/>
      <c r="WTM165" s="1732"/>
      <c r="WTN165" s="1732"/>
      <c r="WTO165" s="1732"/>
      <c r="WTP165" s="1732"/>
      <c r="WTQ165" s="1732"/>
      <c r="WTR165" s="1732"/>
      <c r="WTS165" s="1732"/>
      <c r="WTT165" s="1732"/>
      <c r="WTU165" s="1732"/>
      <c r="WTV165" s="1732"/>
      <c r="WTW165" s="1732"/>
      <c r="WTX165" s="1732"/>
      <c r="WTY165" s="1732"/>
      <c r="WTZ165" s="1732"/>
      <c r="WUA165" s="1732"/>
      <c r="WUB165" s="1732"/>
      <c r="WUC165" s="1732"/>
      <c r="WUD165" s="1732"/>
      <c r="WUE165" s="1732"/>
      <c r="WUF165" s="1732"/>
      <c r="WUG165" s="1732"/>
      <c r="WUH165" s="1732"/>
      <c r="WUI165" s="1732"/>
      <c r="WUJ165" s="1732"/>
      <c r="WUK165" s="1732"/>
      <c r="WUL165" s="1732"/>
      <c r="WUM165" s="1732"/>
      <c r="WUN165" s="1732"/>
      <c r="WUO165" s="1732"/>
      <c r="WUP165" s="1732"/>
      <c r="WUQ165" s="1732"/>
      <c r="WUR165" s="1732"/>
      <c r="WUS165" s="1732"/>
      <c r="WUT165" s="1732"/>
      <c r="WUU165" s="1732"/>
      <c r="WUV165" s="1732"/>
      <c r="WUW165" s="1732"/>
      <c r="WUX165" s="1732"/>
      <c r="WUY165" s="1732"/>
      <c r="WUZ165" s="1732"/>
      <c r="WVA165" s="1732"/>
      <c r="WVB165" s="1732"/>
      <c r="WVC165" s="1732"/>
      <c r="WVD165" s="1732"/>
      <c r="WVE165" s="1732"/>
      <c r="WVF165" s="1732"/>
      <c r="WVG165" s="1732"/>
      <c r="WVH165" s="1732"/>
      <c r="WVI165" s="1732"/>
      <c r="WVJ165" s="1732"/>
      <c r="WVK165" s="1732"/>
      <c r="WVL165" s="1732"/>
      <c r="WVM165" s="1732"/>
      <c r="WVN165" s="1732"/>
      <c r="WVO165" s="1732"/>
      <c r="WVP165" s="1732"/>
      <c r="WVQ165" s="1732"/>
      <c r="WVR165" s="1732"/>
      <c r="WVS165" s="1732"/>
      <c r="WVT165" s="1732"/>
      <c r="WVU165" s="1732"/>
      <c r="WVV165" s="1732"/>
      <c r="WVW165" s="1732"/>
      <c r="WVX165" s="1732"/>
      <c r="WVY165" s="1732"/>
      <c r="WVZ165" s="1732"/>
      <c r="WWA165" s="1732"/>
      <c r="WWB165" s="1732"/>
      <c r="WWC165" s="1732"/>
      <c r="WWD165" s="1732"/>
      <c r="WWE165" s="1732"/>
      <c r="WWF165" s="1732"/>
      <c r="WWG165" s="1732"/>
      <c r="WWH165" s="1732"/>
      <c r="WWI165" s="1732"/>
      <c r="WWJ165" s="1732"/>
      <c r="WWK165" s="1732"/>
      <c r="WWL165" s="1732"/>
      <c r="WWM165" s="1732"/>
      <c r="WWN165" s="1732"/>
      <c r="WWO165" s="1732"/>
      <c r="WWP165" s="1732"/>
      <c r="WWQ165" s="1732"/>
      <c r="WWR165" s="1732"/>
      <c r="WWS165" s="1732"/>
      <c r="WWT165" s="1732"/>
      <c r="WWU165" s="1732"/>
      <c r="WWV165" s="1732"/>
      <c r="WWW165" s="1732"/>
      <c r="WWX165" s="1732"/>
      <c r="WWY165" s="1732"/>
      <c r="WWZ165" s="1732"/>
      <c r="WXA165" s="1732"/>
      <c r="WXB165" s="1732"/>
      <c r="WXC165" s="1732"/>
      <c r="WXD165" s="1732"/>
      <c r="WXE165" s="1732"/>
      <c r="WXF165" s="1732"/>
      <c r="WXG165" s="1732"/>
      <c r="WXH165" s="1732"/>
      <c r="WXI165" s="1732"/>
      <c r="WXJ165" s="1732"/>
      <c r="WXK165" s="1732"/>
      <c r="WXL165" s="1732"/>
      <c r="WXM165" s="1732"/>
      <c r="WXN165" s="1732"/>
      <c r="WXO165" s="1732"/>
      <c r="WXP165" s="1732"/>
      <c r="WXQ165" s="1732"/>
      <c r="WXR165" s="1732"/>
      <c r="WXS165" s="1732"/>
      <c r="WXT165" s="1732"/>
      <c r="WXU165" s="1732"/>
      <c r="WXV165" s="1732"/>
      <c r="WXW165" s="1732"/>
      <c r="WXX165" s="1732"/>
      <c r="WXY165" s="1732"/>
      <c r="WXZ165" s="1732"/>
      <c r="WYA165" s="1732"/>
      <c r="WYB165" s="1732"/>
      <c r="WYC165" s="1732"/>
      <c r="WYD165" s="1732"/>
      <c r="WYE165" s="1732"/>
      <c r="WYF165" s="1732"/>
      <c r="WYG165" s="1732"/>
      <c r="WYH165" s="1732"/>
      <c r="WYI165" s="1732"/>
      <c r="WYJ165" s="1732"/>
      <c r="WYK165" s="1732"/>
      <c r="WYL165" s="1732"/>
      <c r="WYM165" s="1732"/>
      <c r="WYN165" s="1732"/>
      <c r="WYO165" s="1732"/>
      <c r="WYP165" s="1732"/>
      <c r="WYQ165" s="1732"/>
      <c r="WYR165" s="1732"/>
      <c r="WYS165" s="1732"/>
      <c r="WYT165" s="1732"/>
      <c r="WYU165" s="1732"/>
      <c r="WYV165" s="1732"/>
      <c r="WYW165" s="1732"/>
      <c r="WYX165" s="1732"/>
      <c r="WYY165" s="1732"/>
      <c r="WYZ165" s="1732"/>
      <c r="WZA165" s="1732"/>
      <c r="WZB165" s="1732"/>
      <c r="WZC165" s="1732"/>
      <c r="WZD165" s="1732"/>
      <c r="WZE165" s="1732"/>
      <c r="WZF165" s="1732"/>
      <c r="WZG165" s="1732"/>
      <c r="WZH165" s="1732"/>
      <c r="WZI165" s="1732"/>
      <c r="WZJ165" s="1732"/>
      <c r="WZK165" s="1732"/>
      <c r="WZL165" s="1732"/>
      <c r="WZM165" s="1732"/>
      <c r="WZN165" s="1732"/>
      <c r="WZO165" s="1732"/>
      <c r="WZP165" s="1732"/>
      <c r="WZQ165" s="1732"/>
      <c r="WZR165" s="1732"/>
      <c r="WZS165" s="1732"/>
      <c r="WZT165" s="1732"/>
      <c r="WZU165" s="1732"/>
      <c r="WZV165" s="1732"/>
      <c r="WZW165" s="1732"/>
      <c r="WZX165" s="1732"/>
      <c r="WZY165" s="1732"/>
      <c r="WZZ165" s="1732"/>
      <c r="XAA165" s="1732"/>
      <c r="XAB165" s="1732"/>
      <c r="XAC165" s="1732"/>
      <c r="XAD165" s="1732"/>
      <c r="XAE165" s="1732"/>
      <c r="XAF165" s="1732"/>
      <c r="XAG165" s="1732"/>
      <c r="XAH165" s="1732"/>
      <c r="XAI165" s="1732"/>
      <c r="XAJ165" s="1732"/>
      <c r="XAK165" s="1732"/>
      <c r="XAL165" s="1732"/>
      <c r="XAM165" s="1732"/>
      <c r="XAN165" s="1732"/>
      <c r="XAO165" s="1732"/>
      <c r="XAP165" s="1732"/>
      <c r="XAQ165" s="1732"/>
      <c r="XAR165" s="1732"/>
      <c r="XAS165" s="1732"/>
      <c r="XAT165" s="1732"/>
      <c r="XAU165" s="1732"/>
      <c r="XAV165" s="1732"/>
      <c r="XAW165" s="1732"/>
      <c r="XAX165" s="1732"/>
      <c r="XAY165" s="1732"/>
      <c r="XAZ165" s="1732"/>
      <c r="XBA165" s="1732"/>
      <c r="XBB165" s="1732"/>
      <c r="XBC165" s="1732"/>
      <c r="XBD165" s="1732"/>
      <c r="XBE165" s="1732"/>
      <c r="XBF165" s="1732"/>
      <c r="XBG165" s="1732"/>
      <c r="XBH165" s="1732"/>
      <c r="XBI165" s="1732"/>
      <c r="XBJ165" s="1732"/>
      <c r="XBK165" s="1732"/>
      <c r="XBL165" s="1732"/>
      <c r="XBM165" s="1732"/>
      <c r="XBN165" s="1732"/>
      <c r="XBO165" s="1732"/>
      <c r="XBP165" s="1732"/>
      <c r="XBQ165" s="1732"/>
      <c r="XBR165" s="1732"/>
      <c r="XBS165" s="1732"/>
      <c r="XBT165" s="1732"/>
      <c r="XBU165" s="1732"/>
      <c r="XBV165" s="1732"/>
      <c r="XBW165" s="1732"/>
      <c r="XBX165" s="1732"/>
      <c r="XBY165" s="1732"/>
      <c r="XBZ165" s="1732"/>
      <c r="XCA165" s="1732"/>
      <c r="XCB165" s="1732"/>
      <c r="XCC165" s="1732"/>
      <c r="XCD165" s="1732"/>
      <c r="XCE165" s="1732"/>
      <c r="XCF165" s="1732"/>
      <c r="XCG165" s="1732"/>
      <c r="XCH165" s="1732"/>
      <c r="XCI165" s="1732"/>
      <c r="XCJ165" s="1732"/>
      <c r="XCK165" s="1732"/>
      <c r="XCL165" s="1732"/>
      <c r="XCM165" s="1732"/>
      <c r="XCN165" s="1732"/>
      <c r="XCO165" s="1732"/>
      <c r="XCP165" s="1732"/>
      <c r="XCQ165" s="1732"/>
      <c r="XCR165" s="1732"/>
      <c r="XCS165" s="1732"/>
      <c r="XCT165" s="1732"/>
      <c r="XCU165" s="1732"/>
      <c r="XCV165" s="1732"/>
      <c r="XCW165" s="1732"/>
      <c r="XCX165" s="1732"/>
      <c r="XCY165" s="1732"/>
      <c r="XCZ165" s="1732"/>
      <c r="XDA165" s="1732"/>
      <c r="XDB165" s="1732"/>
      <c r="XDC165" s="1732"/>
      <c r="XDD165" s="1732"/>
      <c r="XDE165" s="1732"/>
      <c r="XDF165" s="1732"/>
      <c r="XDG165" s="1732"/>
      <c r="XDH165" s="1732"/>
      <c r="XDI165" s="1732"/>
      <c r="XDJ165" s="1732"/>
      <c r="XDK165" s="1732"/>
      <c r="XDL165" s="1732"/>
      <c r="XDM165" s="1732"/>
      <c r="XDN165" s="1732"/>
      <c r="XDO165" s="1732"/>
      <c r="XDP165" s="1732"/>
      <c r="XDQ165" s="1732"/>
      <c r="XDR165" s="1732"/>
      <c r="XDS165" s="1732"/>
      <c r="XDT165" s="1732"/>
      <c r="XDU165" s="1732"/>
      <c r="XDV165" s="1732"/>
      <c r="XDW165" s="1732"/>
      <c r="XDX165" s="1732"/>
      <c r="XDY165" s="1732"/>
      <c r="XDZ165" s="1732"/>
      <c r="XEA165" s="1732"/>
      <c r="XEB165" s="1732"/>
      <c r="XEC165" s="1732"/>
      <c r="XED165" s="1732"/>
      <c r="XEE165" s="1732"/>
      <c r="XEF165" s="1732"/>
      <c r="XEG165" s="1732"/>
      <c r="XEH165" s="1732"/>
      <c r="XEI165" s="1732"/>
      <c r="XEJ165" s="1732"/>
      <c r="XEK165" s="1732"/>
      <c r="XEL165" s="1732"/>
      <c r="XEM165" s="1732"/>
      <c r="XEN165" s="1732"/>
      <c r="XEO165" s="1732"/>
      <c r="XEP165" s="1732"/>
      <c r="XEQ165" s="1732"/>
      <c r="XER165" s="1732"/>
      <c r="XES165" s="1732"/>
      <c r="XET165" s="1732"/>
      <c r="XEU165" s="1732"/>
      <c r="XEV165" s="1732"/>
      <c r="XEW165" s="1732"/>
      <c r="XEX165" s="1732"/>
      <c r="XEY165" s="1732"/>
      <c r="XEZ165" s="1732"/>
      <c r="XFA165" s="1732"/>
      <c r="XFB165" s="1732"/>
      <c r="XFC165" s="1732"/>
      <c r="XFD165" s="1732"/>
    </row>
    <row r="166" spans="1:16384" ht="16.5" customHeight="1">
      <c r="A166" s="1046" t="s">
        <v>1867</v>
      </c>
      <c r="B166" s="1047" t="str">
        <f>IF(VLOOKUP($A166,'Data (new)'!$A:$T,2,0)="","",VLOOKUP($A166,'Data (new)'!$A:$T,2,0))</f>
        <v>AGP0121-G7</v>
      </c>
      <c r="C166" s="1714" t="str">
        <f>IF(VLOOKUP($A166,'Data (new)'!$A:$T,5,0)="","",VLOOKUP($A166,'Data (new)'!$A:$T,5,0))</f>
        <v>Dune T21</v>
      </c>
      <c r="D166" s="1733" t="str">
        <f>IF(VLOOKUP($A166,'Data (new)'!A:T,6,0)="","",HYPERLINK(VLOOKUP($A166,'Data (new)'!A:T,7,0), VLOOKUP($A166,'Data (new)'!A:T,6,0)))</f>
        <v>Gus 1</v>
      </c>
      <c r="E166" s="1731" t="str">
        <f>IF(VLOOKUP($A166,'Data (new)'!$A:$T,10,0)="","",VLOOKUP($A166,'Data (new)'!$A:$T,10,0))</f>
        <v>XL</v>
      </c>
      <c r="F166" s="1731">
        <f>IF(VLOOKUP($A166,'Data (new)'!$A:$T,11,0)="","",VLOOKUP($A166,'Data (new)'!$A:$T,11,0))</f>
        <v>1</v>
      </c>
      <c r="G166" s="1712" t="str">
        <f>IF(VLOOKUP($A166,'Data (new)'!$A:$T,14,0)="","",VLOOKUP($A166,'Data (new)'!$A:$T,14,0))</f>
        <v>Jugs</v>
      </c>
      <c r="H166" s="1049" t="str">
        <f>IF(VLOOKUP($A166,'Data (new)'!$A:$T,8,0)="","",VLOOKUP($A166,'Data (new)'!$A:$T,8,0))</f>
        <v>Full friction</v>
      </c>
      <c r="I166" s="1050">
        <f>IF(VLOOKUP($A166,'Data (new)'!$A:$T,16,0)="","",VLOOKUP($A166,'Data (new)'!$A:$T,16,0))</f>
        <v>234</v>
      </c>
      <c r="J166" s="1097"/>
      <c r="K166" s="1098"/>
      <c r="L166" s="1098"/>
      <c r="M166" s="1098"/>
      <c r="N166" s="1098"/>
      <c r="O166" s="1098"/>
      <c r="P166" s="1098"/>
      <c r="Q166" s="1098"/>
      <c r="R166" s="1098"/>
      <c r="S166" s="1098"/>
      <c r="T166" s="1098"/>
      <c r="U166" s="1098"/>
      <c r="V166" s="1098"/>
      <c r="W166" s="1099"/>
      <c r="X166" s="1098"/>
      <c r="Y166" s="1098"/>
      <c r="Z166" s="1098"/>
      <c r="AA166" s="1098"/>
      <c r="AB166" s="1100"/>
      <c r="AC166" s="1033"/>
      <c r="AD166" s="1033"/>
      <c r="AE166" s="1077">
        <f>IF(VLOOKUP($A166,'Data (new)'!$A:$T,12,0)="","",VLOOKUP($A166,'Data (new)'!$A:$T,12,0))</f>
        <v>4.2</v>
      </c>
      <c r="AF166" s="1078" t="str">
        <f t="shared" ref="AF166:AF201" si="20">IF(SUM(J166:AB166)=0,"",SUM(J166:AB166))</f>
        <v/>
      </c>
      <c r="AG166" s="1079" t="str">
        <f t="shared" ref="AG166:AG229" si="21">IF(AF166="","",SUM(J166:AB166)*I166)</f>
        <v/>
      </c>
      <c r="AH166" s="1078" t="str">
        <f>IF(ISERROR('Agripp GRP Macros (EU, Asia) '!$AG166*(1-$H$4)),"",'Agripp GRP Macros (EU, Asia) '!$AG166*(1-$H$4))</f>
        <v/>
      </c>
      <c r="AI166" s="1080" t="str">
        <f t="shared" ref="AI166:AI201" si="22">IF(AF166="","",SUM(J166:AB166)*AE166)</f>
        <v/>
      </c>
      <c r="AJ166" s="956"/>
      <c r="AK166" s="956"/>
      <c r="AL166" s="956"/>
      <c r="AM166" s="956"/>
      <c r="AN166" s="956"/>
      <c r="AO166" s="956"/>
      <c r="AP166" s="956"/>
      <c r="AQ166" s="957"/>
      <c r="AR166" s="957"/>
      <c r="AS166" s="958"/>
      <c r="AT166" s="771"/>
      <c r="AU166" s="771"/>
      <c r="AV166" s="771"/>
      <c r="AW166" s="957" t="str">
        <f>IF(VLOOKUP($A166,'Data (new)'!$A:$T,14,0)="","",VLOOKUP($A166,'Data (new)'!$A:$T,14,0))</f>
        <v>Jugs</v>
      </c>
      <c r="AX166" s="959"/>
      <c r="AY166" s="771"/>
    </row>
    <row r="167" spans="1:16384" ht="16.5" customHeight="1">
      <c r="A167" s="1038" t="s">
        <v>1868</v>
      </c>
      <c r="B167" s="1039" t="str">
        <f>IF(VLOOKUP($A167,'Data (new)'!$A:$T,2,0)="","",VLOOKUP($A167,'Data (new)'!$A:$T,2,0))</f>
        <v>AGP0121-G8</v>
      </c>
      <c r="C167" s="1715"/>
      <c r="D167" s="1733" t="str">
        <f>IF(VLOOKUP($A167,'Data (new)'!A:T,6,0)="","",HYPERLINK(VLOOKUP($A167,'Data (new)'!A:T,7,0), VLOOKUP($A167,'Data (new)'!A:T,6,0)))</f>
        <v>Gus 1</v>
      </c>
      <c r="E167" s="1731" t="str">
        <f>IF(VLOOKUP($A167,'Data (new)'!$A:$T,10,0)="","",VLOOKUP($A167,'Data (new)'!$A:$T,10,0))</f>
        <v>XL</v>
      </c>
      <c r="F167" s="1731">
        <f>IF(VLOOKUP($A167,'Data (new)'!$A:$T,11,0)="","",VLOOKUP($A167,'Data (new)'!$A:$T,11,0))</f>
        <v>1</v>
      </c>
      <c r="G167" s="1713" t="str">
        <f>IF(VLOOKUP($A167,'Data (new)'!$A:$T,14,0)="","",VLOOKUP($A167,'Data (new)'!$A:$T,14,0))</f>
        <v>Jugs</v>
      </c>
      <c r="H167" s="1040" t="str">
        <f>IF(VLOOKUP($A167,'Data (new)'!$A:$T,8,0)="","",VLOOKUP($A167,'Data (new)'!$A:$T,8,0))</f>
        <v>Dual texture</v>
      </c>
      <c r="I167" s="1040">
        <f>IF(VLOOKUP($A167,'Data (new)'!$A:$T,16,0)="","",VLOOKUP($A167,'Data (new)'!$A:$T,16,0))</f>
        <v>337</v>
      </c>
      <c r="J167" s="1101"/>
      <c r="K167" s="1102"/>
      <c r="L167" s="1102"/>
      <c r="M167" s="1102"/>
      <c r="N167" s="1102"/>
      <c r="O167" s="1102"/>
      <c r="P167" s="1102"/>
      <c r="Q167" s="1102"/>
      <c r="R167" s="1102"/>
      <c r="S167" s="1102"/>
      <c r="T167" s="1102"/>
      <c r="U167" s="1102"/>
      <c r="V167" s="1102"/>
      <c r="W167" s="1103"/>
      <c r="X167" s="1102"/>
      <c r="Y167" s="1102"/>
      <c r="Z167" s="1102"/>
      <c r="AA167" s="1102"/>
      <c r="AB167" s="1104"/>
      <c r="AC167" s="1041"/>
      <c r="AD167" s="1041" t="s">
        <v>2649</v>
      </c>
      <c r="AE167" s="1081">
        <f>IF(VLOOKUP($A167,'Data (new)'!$A:$T,12,0)="","",VLOOKUP($A167,'Data (new)'!$A:$T,12,0))</f>
        <v>4.2</v>
      </c>
      <c r="AF167" s="1082" t="str">
        <f t="shared" si="20"/>
        <v/>
      </c>
      <c r="AG167" s="1083" t="str">
        <f t="shared" si="21"/>
        <v/>
      </c>
      <c r="AH167" s="1082" t="str">
        <f>IF(ISERROR('Agripp GRP Macros (EU, Asia) '!$AG167*(1-$H$4)),"",'Agripp GRP Macros (EU, Asia) '!$AG167*(1-$H$4))</f>
        <v/>
      </c>
      <c r="AI167" s="1084" t="str">
        <f t="shared" si="22"/>
        <v/>
      </c>
      <c r="AJ167" s="956"/>
      <c r="AK167" s="956"/>
      <c r="AL167" s="956"/>
      <c r="AM167" s="956"/>
      <c r="AN167" s="956"/>
      <c r="AO167" s="956"/>
      <c r="AP167" s="956"/>
      <c r="AQ167" s="957"/>
      <c r="AR167" s="957"/>
      <c r="AS167" s="957"/>
      <c r="AT167" s="957"/>
      <c r="AU167" s="957"/>
      <c r="AV167" s="957"/>
      <c r="AW167" s="957" t="str">
        <f>IF(VLOOKUP($A167,'Data (new)'!$A:$T,14,0)="","",VLOOKUP($A167,'Data (new)'!$A:$T,14,0))</f>
        <v>Jugs</v>
      </c>
      <c r="AY167" s="771"/>
    </row>
    <row r="168" spans="1:16384" ht="16.5" customHeight="1">
      <c r="A168" s="1046" t="s">
        <v>1869</v>
      </c>
      <c r="B168" s="1047" t="str">
        <f>IF(VLOOKUP($A168,'Data (new)'!$A:$T,2,0)="","",VLOOKUP($A168,'Data (new)'!$A:$T,2,0))</f>
        <v>AGP0120-G7</v>
      </c>
      <c r="C168" s="1715"/>
      <c r="D168" s="1733" t="str">
        <f>IF(VLOOKUP($A168,'Data (new)'!A:T,6,0)="","",HYPERLINK(VLOOKUP($A168,'Data (new)'!A:T,7,0), VLOOKUP($A168,'Data (new)'!A:T,6,0)))</f>
        <v>Gus 2</v>
      </c>
      <c r="E168" s="1731" t="str">
        <f>IF(VLOOKUP($A168,'Data (new)'!$A:$T,10,0)="","",VLOOKUP($A168,'Data (new)'!$A:$T,10,0))</f>
        <v>L</v>
      </c>
      <c r="F168" s="1731">
        <f>IF(VLOOKUP($A168,'Data (new)'!$A:$T,11,0)="","",VLOOKUP($A168,'Data (new)'!$A:$T,11,0))</f>
        <v>1</v>
      </c>
      <c r="G168" s="1712" t="str">
        <f>IF(VLOOKUP($A168,'Data (new)'!$A:$T,14,0)="","",VLOOKUP($A168,'Data (new)'!$A:$T,14,0))</f>
        <v>Jugs</v>
      </c>
      <c r="H168" s="1049" t="str">
        <f>IF(VLOOKUP($A168,'Data (new)'!$A:$T,8,0)="","",VLOOKUP($A168,'Data (new)'!$A:$T,8,0))</f>
        <v>Full friction</v>
      </c>
      <c r="I168" s="1050">
        <f>IF(VLOOKUP($A168,'Data (new)'!$A:$T,16,0)="","",VLOOKUP($A168,'Data (new)'!$A:$T,16,0))</f>
        <v>219</v>
      </c>
      <c r="J168" s="1097"/>
      <c r="K168" s="1098"/>
      <c r="L168" s="1098"/>
      <c r="M168" s="1098"/>
      <c r="N168" s="1098"/>
      <c r="O168" s="1098"/>
      <c r="P168" s="1098"/>
      <c r="Q168" s="1098"/>
      <c r="R168" s="1098"/>
      <c r="S168" s="1098"/>
      <c r="T168" s="1098"/>
      <c r="U168" s="1098"/>
      <c r="V168" s="1098"/>
      <c r="W168" s="1099"/>
      <c r="X168" s="1098"/>
      <c r="Y168" s="1098"/>
      <c r="Z168" s="1098"/>
      <c r="AA168" s="1098"/>
      <c r="AB168" s="1100"/>
      <c r="AC168" s="1033"/>
      <c r="AD168" s="1033"/>
      <c r="AE168" s="1085">
        <f>IF(VLOOKUP($A168,'Data (new)'!$A:$T,12,0)="","",VLOOKUP($A168,'Data (new)'!$A:$T,12,0))</f>
        <v>3.2</v>
      </c>
      <c r="AF168" s="1086" t="str">
        <f t="shared" si="20"/>
        <v/>
      </c>
      <c r="AG168" s="1087" t="str">
        <f t="shared" si="21"/>
        <v/>
      </c>
      <c r="AH168" s="1086" t="str">
        <f>IF(ISERROR('Agripp GRP Macros (EU, Asia) '!$AG168*(1-$H$4)),"",'Agripp GRP Macros (EU, Asia) '!$AG168*(1-$H$4))</f>
        <v/>
      </c>
      <c r="AI168" s="1088" t="str">
        <f t="shared" si="22"/>
        <v/>
      </c>
      <c r="AJ168" s="956"/>
      <c r="AK168" s="956"/>
      <c r="AL168" s="956"/>
      <c r="AM168" s="956"/>
      <c r="AN168" s="956"/>
      <c r="AO168" s="956"/>
      <c r="AP168" s="956"/>
      <c r="AQ168" s="957"/>
      <c r="AR168" s="957"/>
      <c r="AS168" s="957"/>
      <c r="AT168" s="957"/>
      <c r="AU168" s="957"/>
      <c r="AV168" s="957"/>
      <c r="AW168" s="957" t="str">
        <f>IF(VLOOKUP($A168,'Data (new)'!$A:$T,14,0)="","",VLOOKUP($A168,'Data (new)'!$A:$T,14,0))</f>
        <v>Jugs</v>
      </c>
      <c r="AY168" s="771"/>
    </row>
    <row r="169" spans="1:16384" ht="16.5" customHeight="1">
      <c r="A169" s="1038" t="s">
        <v>1870</v>
      </c>
      <c r="B169" s="1039" t="str">
        <f>IF(VLOOKUP($A169,'Data (new)'!$A:$T,2,0)="","",VLOOKUP($A169,'Data (new)'!$A:$T,2,0))</f>
        <v>AGP0120-G8</v>
      </c>
      <c r="C169" s="1715"/>
      <c r="D169" s="1733" t="str">
        <f>IF(VLOOKUP($A169,'Data (new)'!A:T,6,0)="","",HYPERLINK(VLOOKUP($A169,'Data (new)'!A:T,7,0), VLOOKUP($A169,'Data (new)'!A:T,6,0)))</f>
        <v>Gus 2</v>
      </c>
      <c r="E169" s="1731" t="str">
        <f>IF(VLOOKUP($A169,'Data (new)'!$A:$T,10,0)="","",VLOOKUP($A169,'Data (new)'!$A:$T,10,0))</f>
        <v>L</v>
      </c>
      <c r="F169" s="1731">
        <f>IF(VLOOKUP($A169,'Data (new)'!$A:$T,11,0)="","",VLOOKUP($A169,'Data (new)'!$A:$T,11,0))</f>
        <v>1</v>
      </c>
      <c r="G169" s="1713" t="str">
        <f>IF(VLOOKUP($A169,'Data (new)'!$A:$T,14,0)="","",VLOOKUP($A169,'Data (new)'!$A:$T,14,0))</f>
        <v>Jugs</v>
      </c>
      <c r="H169" s="1040" t="str">
        <f>IF(VLOOKUP($A169,'Data (new)'!$A:$T,8,0)="","",VLOOKUP($A169,'Data (new)'!$A:$T,8,0))</f>
        <v>Dual texture</v>
      </c>
      <c r="I169" s="1040">
        <f>IF(VLOOKUP($A169,'Data (new)'!$A:$T,16,0)="","",VLOOKUP($A169,'Data (new)'!$A:$T,16,0))</f>
        <v>314</v>
      </c>
      <c r="J169" s="1101"/>
      <c r="K169" s="1102"/>
      <c r="L169" s="1102"/>
      <c r="M169" s="1102"/>
      <c r="N169" s="1102"/>
      <c r="O169" s="1102"/>
      <c r="P169" s="1102"/>
      <c r="Q169" s="1102"/>
      <c r="R169" s="1102"/>
      <c r="S169" s="1102"/>
      <c r="T169" s="1102"/>
      <c r="U169" s="1102"/>
      <c r="V169" s="1102"/>
      <c r="W169" s="1103"/>
      <c r="X169" s="1102"/>
      <c r="Y169" s="1102"/>
      <c r="Z169" s="1102"/>
      <c r="AA169" s="1102"/>
      <c r="AB169" s="1104"/>
      <c r="AC169" s="1041"/>
      <c r="AD169" s="1041" t="s">
        <v>2649</v>
      </c>
      <c r="AE169" s="1081">
        <f>IF(VLOOKUP($A169,'Data (new)'!$A:$T,12,0)="","",VLOOKUP($A169,'Data (new)'!$A:$T,12,0))</f>
        <v>3.2</v>
      </c>
      <c r="AF169" s="1082" t="str">
        <f t="shared" si="20"/>
        <v/>
      </c>
      <c r="AG169" s="1083" t="str">
        <f t="shared" si="21"/>
        <v/>
      </c>
      <c r="AH169" s="1082" t="str">
        <f>IF(ISERROR('Agripp GRP Macros (EU, Asia) '!$AG169*(1-$H$4)),"",'Agripp GRP Macros (EU, Asia) '!$AG169*(1-$H$4))</f>
        <v/>
      </c>
      <c r="AI169" s="1084" t="str">
        <f t="shared" si="22"/>
        <v/>
      </c>
      <c r="AJ169" s="956"/>
      <c r="AK169" s="956"/>
      <c r="AL169" s="956"/>
      <c r="AM169" s="956"/>
      <c r="AN169" s="956"/>
      <c r="AO169" s="956"/>
      <c r="AP169" s="956"/>
      <c r="AQ169" s="957"/>
      <c r="AR169" s="957"/>
      <c r="AS169" s="957"/>
      <c r="AT169" s="957"/>
      <c r="AU169" s="957"/>
      <c r="AV169" s="957"/>
      <c r="AW169" s="957" t="str">
        <f>IF(VLOOKUP($A169,'Data (new)'!$A:$T,14,0)="","",VLOOKUP($A169,'Data (new)'!$A:$T,14,0))</f>
        <v>Jugs</v>
      </c>
      <c r="AY169" s="771"/>
    </row>
    <row r="170" spans="1:16384" ht="16.5" customHeight="1">
      <c r="A170" s="1046" t="s">
        <v>1871</v>
      </c>
      <c r="B170" s="1047" t="str">
        <f>IF(VLOOKUP($A170,'Data (new)'!$A:$T,2,0)="","",VLOOKUP($A170,'Data (new)'!$A:$T,2,0))</f>
        <v>AGP0107-G7</v>
      </c>
      <c r="C170" s="1715"/>
      <c r="D170" s="1733" t="str">
        <f>IF(VLOOKUP($A170,'Data (new)'!A:T,6,0)="","",HYPERLINK(VLOOKUP($A170,'Data (new)'!A:T,7,0), VLOOKUP($A170,'Data (new)'!A:T,6,0)))</f>
        <v>Huge 1</v>
      </c>
      <c r="E170" s="1731" t="str">
        <f>IF(VLOOKUP($A170,'Data (new)'!$A:$T,10,0)="","",VLOOKUP($A170,'Data (new)'!$A:$T,10,0))</f>
        <v>XXL</v>
      </c>
      <c r="F170" s="1731">
        <f>IF(VLOOKUP($A170,'Data (new)'!$A:$T,11,0)="","",VLOOKUP($A170,'Data (new)'!$A:$T,11,0))</f>
        <v>1</v>
      </c>
      <c r="G170" s="1712" t="str">
        <f>IF(VLOOKUP($A170,'Data (new)'!$A:$T,14,0)="","",VLOOKUP($A170,'Data (new)'!$A:$T,14,0))</f>
        <v>Slopers</v>
      </c>
      <c r="H170" s="1049" t="str">
        <f>IF(VLOOKUP($A170,'Data (new)'!$A:$T,8,0)="","",VLOOKUP($A170,'Data (new)'!$A:$T,8,0))</f>
        <v>Full friction</v>
      </c>
      <c r="I170" s="1050">
        <f>IF(VLOOKUP($A170,'Data (new)'!$A:$T,16,0)="","",VLOOKUP($A170,'Data (new)'!$A:$T,16,0))</f>
        <v>288</v>
      </c>
      <c r="J170" s="1097"/>
      <c r="K170" s="1098"/>
      <c r="L170" s="1098"/>
      <c r="M170" s="1098"/>
      <c r="N170" s="1098"/>
      <c r="O170" s="1098"/>
      <c r="P170" s="1098"/>
      <c r="Q170" s="1098"/>
      <c r="R170" s="1098"/>
      <c r="S170" s="1098"/>
      <c r="T170" s="1098"/>
      <c r="U170" s="1098"/>
      <c r="V170" s="1098"/>
      <c r="W170" s="1099"/>
      <c r="X170" s="1098"/>
      <c r="Y170" s="1098"/>
      <c r="Z170" s="1098"/>
      <c r="AA170" s="1098"/>
      <c r="AB170" s="1100"/>
      <c r="AC170" s="1033"/>
      <c r="AD170" s="1033"/>
      <c r="AE170" s="1085">
        <f>IF(VLOOKUP($A170,'Data (new)'!$A:$T,12,0)="","",VLOOKUP($A170,'Data (new)'!$A:$T,12,0))</f>
        <v>5.4</v>
      </c>
      <c r="AF170" s="1086" t="str">
        <f t="shared" si="20"/>
        <v/>
      </c>
      <c r="AG170" s="1087" t="str">
        <f t="shared" si="21"/>
        <v/>
      </c>
      <c r="AH170" s="1086" t="str">
        <f>IF(ISERROR('Agripp GRP Macros (EU, Asia) '!$AG170*(1-$H$4)),"",'Agripp GRP Macros (EU, Asia) '!$AG170*(1-$H$4))</f>
        <v/>
      </c>
      <c r="AI170" s="1088" t="str">
        <f t="shared" si="22"/>
        <v/>
      </c>
      <c r="AJ170" s="956"/>
      <c r="AK170" s="956"/>
      <c r="AL170" s="956"/>
      <c r="AM170" s="956"/>
      <c r="AN170" s="956"/>
      <c r="AO170" s="956"/>
      <c r="AP170" s="956"/>
      <c r="AQ170" s="957"/>
      <c r="AR170" s="957"/>
      <c r="AS170" s="957"/>
      <c r="AT170" s="957"/>
      <c r="AU170" s="957"/>
      <c r="AV170" s="957"/>
      <c r="AW170" s="957" t="str">
        <f>IF(VLOOKUP($A170,'Data (new)'!$A:$T,14,0)="","",VLOOKUP($A170,'Data (new)'!$A:$T,14,0))</f>
        <v>Slopers</v>
      </c>
      <c r="AY170" s="771"/>
    </row>
    <row r="171" spans="1:16384" ht="16.5" customHeight="1">
      <c r="A171" s="1038" t="s">
        <v>1872</v>
      </c>
      <c r="B171" s="1039" t="str">
        <f>IF(VLOOKUP($A171,'Data (new)'!$A:$T,2,0)="","",VLOOKUP($A171,'Data (new)'!$A:$T,2,0))</f>
        <v>AGP0107-G8</v>
      </c>
      <c r="C171" s="1715"/>
      <c r="D171" s="1733" t="str">
        <f>IF(VLOOKUP($A171,'Data (new)'!A:T,6,0)="","",HYPERLINK(VLOOKUP($A171,'Data (new)'!A:T,7,0), VLOOKUP($A171,'Data (new)'!A:T,6,0)))</f>
        <v>Huge 1</v>
      </c>
      <c r="E171" s="1731" t="str">
        <f>IF(VLOOKUP($A171,'Data (new)'!$A:$T,10,0)="","",VLOOKUP($A171,'Data (new)'!$A:$T,10,0))</f>
        <v>XXL</v>
      </c>
      <c r="F171" s="1731">
        <f>IF(VLOOKUP($A171,'Data (new)'!$A:$T,11,0)="","",VLOOKUP($A171,'Data (new)'!$A:$T,11,0))</f>
        <v>1</v>
      </c>
      <c r="G171" s="1713" t="str">
        <f>IF(VLOOKUP($A171,'Data (new)'!$A:$T,14,0)="","",VLOOKUP($A171,'Data (new)'!$A:$T,14,0))</f>
        <v>Slopers</v>
      </c>
      <c r="H171" s="1040" t="str">
        <f>IF(VLOOKUP($A171,'Data (new)'!$A:$T,8,0)="","",VLOOKUP($A171,'Data (new)'!$A:$T,8,0))</f>
        <v>Dual texture</v>
      </c>
      <c r="I171" s="1040">
        <f>IF(VLOOKUP($A171,'Data (new)'!$A:$T,16,0)="","",VLOOKUP($A171,'Data (new)'!$A:$T,16,0))</f>
        <v>371</v>
      </c>
      <c r="J171" s="1101"/>
      <c r="K171" s="1102"/>
      <c r="L171" s="1102"/>
      <c r="M171" s="1102"/>
      <c r="N171" s="1102"/>
      <c r="O171" s="1102"/>
      <c r="P171" s="1102"/>
      <c r="Q171" s="1102"/>
      <c r="R171" s="1102"/>
      <c r="S171" s="1102"/>
      <c r="T171" s="1102"/>
      <c r="U171" s="1102"/>
      <c r="V171" s="1102"/>
      <c r="W171" s="1103"/>
      <c r="X171" s="1102"/>
      <c r="Y171" s="1102"/>
      <c r="Z171" s="1102"/>
      <c r="AA171" s="1102"/>
      <c r="AB171" s="1104"/>
      <c r="AC171" s="1041"/>
      <c r="AD171" s="1041" t="s">
        <v>2649</v>
      </c>
      <c r="AE171" s="1081">
        <f>IF(VLOOKUP($A171,'Data (new)'!$A:$T,12,0)="","",VLOOKUP($A171,'Data (new)'!$A:$T,12,0))</f>
        <v>5.4</v>
      </c>
      <c r="AF171" s="1082" t="str">
        <f t="shared" si="20"/>
        <v/>
      </c>
      <c r="AG171" s="1083" t="str">
        <f t="shared" si="21"/>
        <v/>
      </c>
      <c r="AH171" s="1082" t="str">
        <f>IF(ISERROR('Agripp GRP Macros (EU, Asia) '!$AG171*(1-$H$4)),"",'Agripp GRP Macros (EU, Asia) '!$AG171*(1-$H$4))</f>
        <v/>
      </c>
      <c r="AI171" s="1084" t="str">
        <f t="shared" si="22"/>
        <v/>
      </c>
      <c r="AJ171" s="956"/>
      <c r="AK171" s="956"/>
      <c r="AL171" s="956"/>
      <c r="AM171" s="956"/>
      <c r="AN171" s="956"/>
      <c r="AO171" s="956"/>
      <c r="AP171" s="956"/>
      <c r="AQ171" s="957"/>
      <c r="AR171" s="957"/>
      <c r="AS171" s="958"/>
      <c r="AT171" s="771"/>
      <c r="AU171" s="771"/>
      <c r="AV171" s="771"/>
      <c r="AW171" s="957" t="str">
        <f>IF(VLOOKUP($A171,'Data (new)'!$A:$T,14,0)="","",VLOOKUP($A171,'Data (new)'!$A:$T,14,0))</f>
        <v>Slopers</v>
      </c>
      <c r="AX171" s="959"/>
      <c r="AY171" s="771"/>
    </row>
    <row r="172" spans="1:16384" ht="16.5" customHeight="1">
      <c r="A172" s="1046" t="s">
        <v>1873</v>
      </c>
      <c r="B172" s="1047" t="str">
        <f>IF(VLOOKUP($A172,'Data (new)'!$A:$T,2,0)="","",VLOOKUP($A172,'Data (new)'!$A:$T,2,0))</f>
        <v>AGP0123-G7</v>
      </c>
      <c r="C172" s="1715"/>
      <c r="D172" s="1733" t="str">
        <f>IF(VLOOKUP($A172,'Data (new)'!A:T,6,0)="","",HYPERLINK(VLOOKUP($A172,'Data (new)'!A:T,7,0), VLOOKUP($A172,'Data (new)'!A:T,6,0)))</f>
        <v>Huge 2</v>
      </c>
      <c r="E172" s="1731" t="str">
        <f>IF(VLOOKUP($A172,'Data (new)'!$A:$T,10,0)="","",VLOOKUP($A172,'Data (new)'!$A:$T,10,0))</f>
        <v>XXL</v>
      </c>
      <c r="F172" s="1731">
        <f>IF(VLOOKUP($A172,'Data (new)'!$A:$T,11,0)="","",VLOOKUP($A172,'Data (new)'!$A:$T,11,0))</f>
        <v>1</v>
      </c>
      <c r="G172" s="1712" t="str">
        <f>IF(VLOOKUP($A172,'Data (new)'!$A:$T,14,0)="","",VLOOKUP($A172,'Data (new)'!$A:$T,14,0))</f>
        <v>Slopers</v>
      </c>
      <c r="H172" s="1049" t="str">
        <f>IF(VLOOKUP($A172,'Data (new)'!$A:$T,8,0)="","",VLOOKUP($A172,'Data (new)'!$A:$T,8,0))</f>
        <v>Full friction</v>
      </c>
      <c r="I172" s="1050">
        <f>IF(VLOOKUP($A172,'Data (new)'!$A:$T,16,0)="","",VLOOKUP($A172,'Data (new)'!$A:$T,16,0))</f>
        <v>276</v>
      </c>
      <c r="J172" s="1097"/>
      <c r="K172" s="1098"/>
      <c r="L172" s="1098"/>
      <c r="M172" s="1098"/>
      <c r="N172" s="1098"/>
      <c r="O172" s="1098"/>
      <c r="P172" s="1098"/>
      <c r="Q172" s="1098"/>
      <c r="R172" s="1098"/>
      <c r="S172" s="1098"/>
      <c r="T172" s="1098"/>
      <c r="U172" s="1098"/>
      <c r="V172" s="1098"/>
      <c r="W172" s="1099"/>
      <c r="X172" s="1098"/>
      <c r="Y172" s="1098"/>
      <c r="Z172" s="1098"/>
      <c r="AA172" s="1098"/>
      <c r="AB172" s="1100"/>
      <c r="AC172" s="1033"/>
      <c r="AD172" s="1033"/>
      <c r="AE172" s="1085">
        <f>IF(VLOOKUP($A172,'Data (new)'!$A:$T,12,0)="","",VLOOKUP($A172,'Data (new)'!$A:$T,12,0))</f>
        <v>4</v>
      </c>
      <c r="AF172" s="1086" t="str">
        <f t="shared" si="20"/>
        <v/>
      </c>
      <c r="AG172" s="1087" t="str">
        <f t="shared" si="21"/>
        <v/>
      </c>
      <c r="AH172" s="1086" t="str">
        <f>IF(ISERROR('Agripp GRP Macros (EU, Asia) '!$AG172*(1-$H$4)),"",'Agripp GRP Macros (EU, Asia) '!$AG172*(1-$H$4))</f>
        <v/>
      </c>
      <c r="AI172" s="1088" t="str">
        <f t="shared" si="22"/>
        <v/>
      </c>
      <c r="AJ172" s="956"/>
      <c r="AK172" s="956"/>
      <c r="AL172" s="956"/>
      <c r="AM172" s="956"/>
      <c r="AN172" s="956"/>
      <c r="AO172" s="956"/>
      <c r="AP172" s="956"/>
      <c r="AQ172" s="957"/>
      <c r="AR172" s="957"/>
      <c r="AS172" s="958"/>
      <c r="AT172" s="771"/>
      <c r="AU172" s="771"/>
      <c r="AV172" s="771"/>
      <c r="AW172" s="957" t="str">
        <f>IF(VLOOKUP($A172,'Data (new)'!$A:$T,14,0)="","",VLOOKUP($A172,'Data (new)'!$A:$T,14,0))</f>
        <v>Slopers</v>
      </c>
      <c r="AX172" s="959"/>
      <c r="AY172" s="771"/>
    </row>
    <row r="173" spans="1:16384" ht="16.5" customHeight="1">
      <c r="A173" s="1038" t="s">
        <v>1874</v>
      </c>
      <c r="B173" s="1039" t="str">
        <f>IF(VLOOKUP($A173,'Data (new)'!$A:$T,2,0)="","",VLOOKUP($A173,'Data (new)'!$A:$T,2,0))</f>
        <v>AGP0123-G8</v>
      </c>
      <c r="C173" s="1715"/>
      <c r="D173" s="1733" t="str">
        <f>IF(VLOOKUP($A173,'Data (new)'!A:T,6,0)="","",HYPERLINK(VLOOKUP($A173,'Data (new)'!A:T,7,0), VLOOKUP($A173,'Data (new)'!A:T,6,0)))</f>
        <v>Huge 2</v>
      </c>
      <c r="E173" s="1731" t="str">
        <f>IF(VLOOKUP($A173,'Data (new)'!$A:$T,10,0)="","",VLOOKUP($A173,'Data (new)'!$A:$T,10,0))</f>
        <v>XXL</v>
      </c>
      <c r="F173" s="1731">
        <f>IF(VLOOKUP($A173,'Data (new)'!$A:$T,11,0)="","",VLOOKUP($A173,'Data (new)'!$A:$T,11,0))</f>
        <v>1</v>
      </c>
      <c r="G173" s="1713" t="str">
        <f>IF(VLOOKUP($A173,'Data (new)'!$A:$T,14,0)="","",VLOOKUP($A173,'Data (new)'!$A:$T,14,0))</f>
        <v>Slopers</v>
      </c>
      <c r="H173" s="1040" t="str">
        <f>IF(VLOOKUP($A173,'Data (new)'!$A:$T,8,0)="","",VLOOKUP($A173,'Data (new)'!$A:$T,8,0))</f>
        <v>Dual texture</v>
      </c>
      <c r="I173" s="1040">
        <f>IF(VLOOKUP($A173,'Data (new)'!$A:$T,16,0)="","",VLOOKUP($A173,'Data (new)'!$A:$T,16,0))</f>
        <v>397</v>
      </c>
      <c r="J173" s="1101"/>
      <c r="K173" s="1102"/>
      <c r="L173" s="1102"/>
      <c r="M173" s="1102"/>
      <c r="N173" s="1102"/>
      <c r="O173" s="1102"/>
      <c r="P173" s="1102"/>
      <c r="Q173" s="1102"/>
      <c r="R173" s="1102"/>
      <c r="S173" s="1102"/>
      <c r="T173" s="1102"/>
      <c r="U173" s="1102"/>
      <c r="V173" s="1102"/>
      <c r="W173" s="1103"/>
      <c r="X173" s="1102"/>
      <c r="Y173" s="1102"/>
      <c r="Z173" s="1102"/>
      <c r="AA173" s="1102"/>
      <c r="AB173" s="1104"/>
      <c r="AC173" s="1041"/>
      <c r="AD173" s="1041" t="s">
        <v>2649</v>
      </c>
      <c r="AE173" s="1081">
        <f>IF(VLOOKUP($A173,'Data (new)'!$A:$T,12,0)="","",VLOOKUP($A173,'Data (new)'!$A:$T,12,0))</f>
        <v>4</v>
      </c>
      <c r="AF173" s="1082" t="str">
        <f t="shared" si="20"/>
        <v/>
      </c>
      <c r="AG173" s="1083" t="str">
        <f t="shared" si="21"/>
        <v/>
      </c>
      <c r="AH173" s="1082" t="str">
        <f>IF(ISERROR('Agripp GRP Macros (EU, Asia) '!$AG173*(1-$H$4)),"",'Agripp GRP Macros (EU, Asia) '!$AG173*(1-$H$4))</f>
        <v/>
      </c>
      <c r="AI173" s="1084" t="str">
        <f t="shared" si="22"/>
        <v/>
      </c>
      <c r="AJ173" s="956"/>
      <c r="AK173" s="956"/>
      <c r="AL173" s="956"/>
      <c r="AM173" s="956"/>
      <c r="AN173" s="956"/>
      <c r="AO173" s="956"/>
      <c r="AP173" s="956"/>
      <c r="AQ173" s="957"/>
      <c r="AR173" s="957"/>
      <c r="AS173" s="958"/>
      <c r="AT173" s="771"/>
      <c r="AU173" s="771"/>
      <c r="AV173" s="771"/>
      <c r="AW173" s="957" t="str">
        <f>IF(VLOOKUP($A173,'Data (new)'!$A:$T,14,0)="","",VLOOKUP($A173,'Data (new)'!$A:$T,14,0))</f>
        <v>Slopers</v>
      </c>
      <c r="AX173" s="959"/>
      <c r="AY173" s="771"/>
    </row>
    <row r="174" spans="1:16384" ht="16.5" customHeight="1">
      <c r="A174" s="1046" t="s">
        <v>1875</v>
      </c>
      <c r="B174" s="1047" t="str">
        <f>IF(VLOOKUP($A174,'Data (new)'!$A:$T,2,0)="","",VLOOKUP($A174,'Data (new)'!$A:$T,2,0))</f>
        <v>AGP0117-G7</v>
      </c>
      <c r="C174" s="1715"/>
      <c r="D174" s="1733" t="str">
        <f>IF(VLOOKUP($A174,'Data (new)'!A:T,6,0)="","",HYPERLINK(VLOOKUP($A174,'Data (new)'!A:T,7,0), VLOOKUP($A174,'Data (new)'!A:T,6,0)))</f>
        <v>Moon 1</v>
      </c>
      <c r="E174" s="1731" t="str">
        <f>IF(VLOOKUP($A174,'Data (new)'!$A:$T,10,0)="","",VLOOKUP($A174,'Data (new)'!$A:$T,10,0))</f>
        <v>L</v>
      </c>
      <c r="F174" s="1731">
        <f>IF(VLOOKUP($A174,'Data (new)'!$A:$T,11,0)="","",VLOOKUP($A174,'Data (new)'!$A:$T,11,0))</f>
        <v>1</v>
      </c>
      <c r="G174" s="1712" t="str">
        <f>IF(VLOOKUP($A174,'Data (new)'!$A:$T,14,0)="","",VLOOKUP($A174,'Data (new)'!$A:$T,14,0))</f>
        <v>Jugs</v>
      </c>
      <c r="H174" s="1049" t="str">
        <f>IF(VLOOKUP($A174,'Data (new)'!$A:$T,8,0)="","",VLOOKUP($A174,'Data (new)'!$A:$T,8,0))</f>
        <v>Full friction</v>
      </c>
      <c r="I174" s="1050">
        <f>IF(VLOOKUP($A174,'Data (new)'!$A:$T,16,0)="","",VLOOKUP($A174,'Data (new)'!$A:$T,16,0))</f>
        <v>183</v>
      </c>
      <c r="J174" s="1097"/>
      <c r="K174" s="1098"/>
      <c r="L174" s="1098"/>
      <c r="M174" s="1098"/>
      <c r="N174" s="1098"/>
      <c r="O174" s="1098"/>
      <c r="P174" s="1098"/>
      <c r="Q174" s="1098"/>
      <c r="R174" s="1098"/>
      <c r="S174" s="1098"/>
      <c r="T174" s="1098"/>
      <c r="U174" s="1098"/>
      <c r="V174" s="1098"/>
      <c r="W174" s="1099"/>
      <c r="X174" s="1098"/>
      <c r="Y174" s="1098"/>
      <c r="Z174" s="1098"/>
      <c r="AA174" s="1098"/>
      <c r="AB174" s="1100"/>
      <c r="AC174" s="1033"/>
      <c r="AD174" s="1033"/>
      <c r="AE174" s="1085">
        <f>IF(VLOOKUP($A174,'Data (new)'!$A:$T,12,0)="","",VLOOKUP($A174,'Data (new)'!$A:$T,12,0))</f>
        <v>2.2999999999999998</v>
      </c>
      <c r="AF174" s="1086" t="str">
        <f t="shared" si="20"/>
        <v/>
      </c>
      <c r="AG174" s="1087" t="str">
        <f t="shared" si="21"/>
        <v/>
      </c>
      <c r="AH174" s="1086" t="str">
        <f>IF(ISERROR('Agripp GRP Macros (EU, Asia) '!$AG174*(1-$H$4)),"",'Agripp GRP Macros (EU, Asia) '!$AG174*(1-$H$4))</f>
        <v/>
      </c>
      <c r="AI174" s="1088" t="str">
        <f t="shared" si="22"/>
        <v/>
      </c>
      <c r="AJ174" s="956"/>
      <c r="AK174" s="956"/>
      <c r="AL174" s="956"/>
      <c r="AM174" s="956"/>
      <c r="AN174" s="956"/>
      <c r="AO174" s="956"/>
      <c r="AP174" s="956"/>
      <c r="AQ174" s="957"/>
      <c r="AR174" s="957"/>
      <c r="AS174" s="958"/>
      <c r="AT174" s="771"/>
      <c r="AU174" s="771"/>
      <c r="AV174" s="771"/>
      <c r="AW174" s="957" t="str">
        <f>IF(VLOOKUP($A174,'Data (new)'!$A:$T,14,0)="","",VLOOKUP($A174,'Data (new)'!$A:$T,14,0))</f>
        <v>Jugs</v>
      </c>
      <c r="AX174" s="959"/>
      <c r="AY174" s="771"/>
    </row>
    <row r="175" spans="1:16384" ht="16.5" customHeight="1">
      <c r="A175" s="1038" t="s">
        <v>1876</v>
      </c>
      <c r="B175" s="1039" t="str">
        <f>IF(VLOOKUP($A175,'Data (new)'!$A:$T,2,0)="","",VLOOKUP($A175,'Data (new)'!$A:$T,2,0))</f>
        <v>AGP0117-G8</v>
      </c>
      <c r="C175" s="1715"/>
      <c r="D175" s="1733" t="str">
        <f>IF(VLOOKUP($A175,'Data (new)'!A:T,6,0)="","",HYPERLINK(VLOOKUP($A175,'Data (new)'!A:T,7,0), VLOOKUP($A175,'Data (new)'!A:T,6,0)))</f>
        <v>Moon 1</v>
      </c>
      <c r="E175" s="1731" t="str">
        <f>IF(VLOOKUP($A175,'Data (new)'!$A:$T,10,0)="","",VLOOKUP($A175,'Data (new)'!$A:$T,10,0))</f>
        <v>L</v>
      </c>
      <c r="F175" s="1731">
        <f>IF(VLOOKUP($A175,'Data (new)'!$A:$T,11,0)="","",VLOOKUP($A175,'Data (new)'!$A:$T,11,0))</f>
        <v>1</v>
      </c>
      <c r="G175" s="1713" t="str">
        <f>IF(VLOOKUP($A175,'Data (new)'!$A:$T,14,0)="","",VLOOKUP($A175,'Data (new)'!$A:$T,14,0))</f>
        <v>Jugs</v>
      </c>
      <c r="H175" s="1040" t="str">
        <f>IF(VLOOKUP($A175,'Data (new)'!$A:$T,8,0)="","",VLOOKUP($A175,'Data (new)'!$A:$T,8,0))</f>
        <v>Dual texture</v>
      </c>
      <c r="I175" s="1040">
        <f>IF(VLOOKUP($A175,'Data (new)'!$A:$T,16,0)="","",VLOOKUP($A175,'Data (new)'!$A:$T,16,0))</f>
        <v>254</v>
      </c>
      <c r="J175" s="1101"/>
      <c r="K175" s="1102"/>
      <c r="L175" s="1102"/>
      <c r="M175" s="1102"/>
      <c r="N175" s="1102"/>
      <c r="O175" s="1102"/>
      <c r="P175" s="1102"/>
      <c r="Q175" s="1102"/>
      <c r="R175" s="1102"/>
      <c r="S175" s="1102"/>
      <c r="T175" s="1102"/>
      <c r="U175" s="1102"/>
      <c r="V175" s="1102"/>
      <c r="W175" s="1103"/>
      <c r="X175" s="1102"/>
      <c r="Y175" s="1102"/>
      <c r="Z175" s="1102"/>
      <c r="AA175" s="1102"/>
      <c r="AB175" s="1104"/>
      <c r="AC175" s="1041"/>
      <c r="AD175" s="1041" t="s">
        <v>2649</v>
      </c>
      <c r="AE175" s="1081">
        <f>IF(VLOOKUP($A175,'Data (new)'!$A:$T,12,0)="","",VLOOKUP($A175,'Data (new)'!$A:$T,12,0))</f>
        <v>2.2999999999999998</v>
      </c>
      <c r="AF175" s="1082" t="str">
        <f t="shared" si="20"/>
        <v/>
      </c>
      <c r="AG175" s="1083" t="str">
        <f t="shared" si="21"/>
        <v/>
      </c>
      <c r="AH175" s="1082" t="str">
        <f>IF(ISERROR('Agripp GRP Macros (EU, Asia) '!$AG175*(1-$H$4)),"",'Agripp GRP Macros (EU, Asia) '!$AG175*(1-$H$4))</f>
        <v/>
      </c>
      <c r="AI175" s="1084" t="str">
        <f t="shared" si="22"/>
        <v/>
      </c>
      <c r="AJ175" s="956"/>
      <c r="AK175" s="956"/>
      <c r="AL175" s="956"/>
      <c r="AM175" s="956"/>
      <c r="AN175" s="956"/>
      <c r="AO175" s="956"/>
      <c r="AP175" s="956"/>
      <c r="AQ175" s="957"/>
      <c r="AR175" s="957"/>
      <c r="AS175" s="958"/>
      <c r="AT175" s="771"/>
      <c r="AU175" s="771"/>
      <c r="AV175" s="771"/>
      <c r="AW175" s="957" t="str">
        <f>IF(VLOOKUP($A175,'Data (new)'!$A:$T,14,0)="","",VLOOKUP($A175,'Data (new)'!$A:$T,14,0))</f>
        <v>Jugs</v>
      </c>
      <c r="AX175" s="959"/>
      <c r="AY175" s="771"/>
    </row>
    <row r="176" spans="1:16384" ht="16.5" customHeight="1">
      <c r="A176" s="1046" t="s">
        <v>1877</v>
      </c>
      <c r="B176" s="1047" t="str">
        <f>IF(VLOOKUP($A176,'Data (new)'!$A:$T,2,0)="","",VLOOKUP($A176,'Data (new)'!$A:$T,2,0))</f>
        <v>AGP0118-G7</v>
      </c>
      <c r="C176" s="1715"/>
      <c r="D176" s="1733" t="str">
        <f>IF(VLOOKUP($A176,'Data (new)'!A:T,6,0)="","",HYPERLINK(VLOOKUP($A176,'Data (new)'!A:T,7,0), VLOOKUP($A176,'Data (new)'!A:T,6,0)))</f>
        <v>Moon 2</v>
      </c>
      <c r="E176" s="1731" t="str">
        <f>IF(VLOOKUP($A176,'Data (new)'!$A:$T,10,0)="","",VLOOKUP($A176,'Data (new)'!$A:$T,10,0))</f>
        <v>L</v>
      </c>
      <c r="F176" s="1731">
        <f>IF(VLOOKUP($A176,'Data (new)'!$A:$T,11,0)="","",VLOOKUP($A176,'Data (new)'!$A:$T,11,0))</f>
        <v>1</v>
      </c>
      <c r="G176" s="1712" t="str">
        <f>IF(VLOOKUP($A176,'Data (new)'!$A:$T,14,0)="","",VLOOKUP($A176,'Data (new)'!$A:$T,14,0))</f>
        <v>Jugs</v>
      </c>
      <c r="H176" s="1049" t="str">
        <f>IF(VLOOKUP($A176,'Data (new)'!$A:$T,8,0)="","",VLOOKUP($A176,'Data (new)'!$A:$T,8,0))</f>
        <v>Full friction</v>
      </c>
      <c r="I176" s="1050">
        <f>IF(VLOOKUP($A176,'Data (new)'!$A:$T,16,0)="","",VLOOKUP($A176,'Data (new)'!$A:$T,16,0))</f>
        <v>183</v>
      </c>
      <c r="J176" s="1097"/>
      <c r="K176" s="1098"/>
      <c r="L176" s="1098"/>
      <c r="M176" s="1098"/>
      <c r="N176" s="1098"/>
      <c r="O176" s="1098"/>
      <c r="P176" s="1098"/>
      <c r="Q176" s="1098"/>
      <c r="R176" s="1098"/>
      <c r="S176" s="1098"/>
      <c r="T176" s="1098"/>
      <c r="U176" s="1098"/>
      <c r="V176" s="1098"/>
      <c r="W176" s="1099"/>
      <c r="X176" s="1098"/>
      <c r="Y176" s="1098"/>
      <c r="Z176" s="1098"/>
      <c r="AA176" s="1098"/>
      <c r="AB176" s="1100"/>
      <c r="AC176" s="1033"/>
      <c r="AD176" s="1033"/>
      <c r="AE176" s="1085">
        <f>IF(VLOOKUP($A176,'Data (new)'!$A:$T,12,0)="","",VLOOKUP($A176,'Data (new)'!$A:$T,12,0))</f>
        <v>2.5</v>
      </c>
      <c r="AF176" s="1086" t="str">
        <f t="shared" si="20"/>
        <v/>
      </c>
      <c r="AG176" s="1087" t="str">
        <f t="shared" si="21"/>
        <v/>
      </c>
      <c r="AH176" s="1086" t="str">
        <f>IF(ISERROR('Agripp GRP Macros (EU, Asia) '!$AG176*(1-$H$4)),"",'Agripp GRP Macros (EU, Asia) '!$AG176*(1-$H$4))</f>
        <v/>
      </c>
      <c r="AI176" s="1088" t="str">
        <f t="shared" si="22"/>
        <v/>
      </c>
      <c r="AJ176" s="956"/>
      <c r="AK176" s="956"/>
      <c r="AL176" s="956"/>
      <c r="AM176" s="956"/>
      <c r="AN176" s="956"/>
      <c r="AO176" s="956"/>
      <c r="AP176" s="956"/>
      <c r="AQ176" s="957"/>
      <c r="AR176" s="957"/>
      <c r="AS176" s="958"/>
      <c r="AT176" s="771"/>
      <c r="AU176" s="771"/>
      <c r="AV176" s="771"/>
      <c r="AW176" s="957" t="str">
        <f>IF(VLOOKUP($A176,'Data (new)'!$A:$T,14,0)="","",VLOOKUP($A176,'Data (new)'!$A:$T,14,0))</f>
        <v>Jugs</v>
      </c>
      <c r="AX176" s="959"/>
      <c r="AY176" s="771"/>
    </row>
    <row r="177" spans="1:51" ht="16.5" customHeight="1">
      <c r="A177" s="1038" t="s">
        <v>1878</v>
      </c>
      <c r="B177" s="1039" t="str">
        <f>IF(VLOOKUP($A177,'Data (new)'!$A:$T,2,0)="","",VLOOKUP($A177,'Data (new)'!$A:$T,2,0))</f>
        <v>AGP0118-G8</v>
      </c>
      <c r="C177" s="1715"/>
      <c r="D177" s="1733" t="str">
        <f>IF(VLOOKUP($A177,'Data (new)'!A:T,6,0)="","",HYPERLINK(VLOOKUP($A177,'Data (new)'!A:T,7,0), VLOOKUP($A177,'Data (new)'!A:T,6,0)))</f>
        <v>Moon 2</v>
      </c>
      <c r="E177" s="1731" t="str">
        <f>IF(VLOOKUP($A177,'Data (new)'!$A:$T,10,0)="","",VLOOKUP($A177,'Data (new)'!$A:$T,10,0))</f>
        <v>L</v>
      </c>
      <c r="F177" s="1731">
        <f>IF(VLOOKUP($A177,'Data (new)'!$A:$T,11,0)="","",VLOOKUP($A177,'Data (new)'!$A:$T,11,0))</f>
        <v>1</v>
      </c>
      <c r="G177" s="1713" t="str">
        <f>IF(VLOOKUP($A177,'Data (new)'!$A:$T,14,0)="","",VLOOKUP($A177,'Data (new)'!$A:$T,14,0))</f>
        <v>Jugs</v>
      </c>
      <c r="H177" s="1040" t="str">
        <f>IF(VLOOKUP($A177,'Data (new)'!$A:$T,8,0)="","",VLOOKUP($A177,'Data (new)'!$A:$T,8,0))</f>
        <v>Dual texture</v>
      </c>
      <c r="I177" s="1040">
        <f>IF(VLOOKUP($A177,'Data (new)'!$A:$T,16,0)="","",VLOOKUP($A177,'Data (new)'!$A:$T,16,0))</f>
        <v>254</v>
      </c>
      <c r="J177" s="1101"/>
      <c r="K177" s="1102"/>
      <c r="L177" s="1102"/>
      <c r="M177" s="1102"/>
      <c r="N177" s="1102"/>
      <c r="O177" s="1102"/>
      <c r="P177" s="1102"/>
      <c r="Q177" s="1102"/>
      <c r="R177" s="1102"/>
      <c r="S177" s="1102"/>
      <c r="T177" s="1102"/>
      <c r="U177" s="1102"/>
      <c r="V177" s="1102"/>
      <c r="W177" s="1103"/>
      <c r="X177" s="1102"/>
      <c r="Y177" s="1102"/>
      <c r="Z177" s="1102"/>
      <c r="AA177" s="1102"/>
      <c r="AB177" s="1104"/>
      <c r="AC177" s="1041"/>
      <c r="AD177" s="1041" t="s">
        <v>2649</v>
      </c>
      <c r="AE177" s="1081">
        <f>IF(VLOOKUP($A177,'Data (new)'!$A:$T,12,0)="","",VLOOKUP($A177,'Data (new)'!$A:$T,12,0))</f>
        <v>2.5</v>
      </c>
      <c r="AF177" s="1082" t="str">
        <f t="shared" si="20"/>
        <v/>
      </c>
      <c r="AG177" s="1083" t="str">
        <f t="shared" si="21"/>
        <v/>
      </c>
      <c r="AH177" s="1082" t="str">
        <f>IF(ISERROR('Agripp GRP Macros (EU, Asia) '!$AG177*(1-$H$4)),"",'Agripp GRP Macros (EU, Asia) '!$AG177*(1-$H$4))</f>
        <v/>
      </c>
      <c r="AI177" s="1084" t="str">
        <f t="shared" si="22"/>
        <v/>
      </c>
      <c r="AJ177" s="956"/>
      <c r="AK177" s="956"/>
      <c r="AL177" s="956"/>
      <c r="AM177" s="956"/>
      <c r="AN177" s="956"/>
      <c r="AO177" s="956"/>
      <c r="AP177" s="956"/>
      <c r="AQ177" s="957"/>
      <c r="AR177" s="957"/>
      <c r="AS177" s="957"/>
      <c r="AT177" s="957"/>
      <c r="AU177" s="957"/>
      <c r="AV177" s="957"/>
      <c r="AW177" s="957" t="str">
        <f>IF(VLOOKUP($A177,'Data (new)'!$A:$T,14,0)="","",VLOOKUP($A177,'Data (new)'!$A:$T,14,0))</f>
        <v>Jugs</v>
      </c>
      <c r="AY177" s="771"/>
    </row>
    <row r="178" spans="1:51" ht="16.5" customHeight="1">
      <c r="A178" s="1046" t="s">
        <v>1879</v>
      </c>
      <c r="B178" s="1047" t="str">
        <f>IF(VLOOKUP($A178,'Data (new)'!$A:$T,2,0)="","",VLOOKUP($A178,'Data (new)'!$A:$T,2,0))</f>
        <v>AGP0111-G7</v>
      </c>
      <c r="C178" s="1715"/>
      <c r="D178" s="1733" t="str">
        <f>IF(VLOOKUP($A178,'Data (new)'!A:T,6,0)="","",HYPERLINK(VLOOKUP($A178,'Data (new)'!A:T,7,0), VLOOKUP($A178,'Data (new)'!A:T,6,0)))</f>
        <v>Nemo 1</v>
      </c>
      <c r="E178" s="1731" t="str">
        <f>IF(VLOOKUP($A178,'Data (new)'!$A:$T,10,0)="","",VLOOKUP($A178,'Data (new)'!$A:$T,10,0))</f>
        <v>S</v>
      </c>
      <c r="F178" s="1731">
        <f>IF(VLOOKUP($A178,'Data (new)'!$A:$T,11,0)="","",VLOOKUP($A178,'Data (new)'!$A:$T,11,0))</f>
        <v>1</v>
      </c>
      <c r="G178" s="1712" t="str">
        <f>IF(VLOOKUP($A178,'Data (new)'!$A:$T,14,0)="","",VLOOKUP($A178,'Data (new)'!$A:$T,14,0))</f>
        <v>Slopers</v>
      </c>
      <c r="H178" s="1049" t="str">
        <f>IF(VLOOKUP($A178,'Data (new)'!$A:$T,8,0)="","",VLOOKUP($A178,'Data (new)'!$A:$T,8,0))</f>
        <v>Full friction</v>
      </c>
      <c r="I178" s="1050">
        <f>IF(VLOOKUP($A178,'Data (new)'!$A:$T,16,0)="","",VLOOKUP($A178,'Data (new)'!$A:$T,16,0))</f>
        <v>152</v>
      </c>
      <c r="J178" s="1097"/>
      <c r="K178" s="1098"/>
      <c r="L178" s="1098"/>
      <c r="M178" s="1098"/>
      <c r="N178" s="1098"/>
      <c r="O178" s="1098"/>
      <c r="P178" s="1098"/>
      <c r="Q178" s="1098"/>
      <c r="R178" s="1098"/>
      <c r="S178" s="1098"/>
      <c r="T178" s="1098"/>
      <c r="U178" s="1098"/>
      <c r="V178" s="1098"/>
      <c r="W178" s="1099"/>
      <c r="X178" s="1098"/>
      <c r="Y178" s="1098"/>
      <c r="Z178" s="1098"/>
      <c r="AA178" s="1098"/>
      <c r="AB178" s="1100"/>
      <c r="AC178" s="1033"/>
      <c r="AD178" s="1033"/>
      <c r="AE178" s="1085">
        <f>IF(VLOOKUP($A178,'Data (new)'!$A:$T,12,0)="","",VLOOKUP($A178,'Data (new)'!$A:$T,12,0))</f>
        <v>1.3</v>
      </c>
      <c r="AF178" s="1086" t="str">
        <f t="shared" si="20"/>
        <v/>
      </c>
      <c r="AG178" s="1087" t="str">
        <f t="shared" si="21"/>
        <v/>
      </c>
      <c r="AH178" s="1086" t="str">
        <f>IF(ISERROR('Agripp GRP Macros (EU, Asia) '!$AG178*(1-$H$4)),"",'Agripp GRP Macros (EU, Asia) '!$AG178*(1-$H$4))</f>
        <v/>
      </c>
      <c r="AI178" s="1088" t="str">
        <f t="shared" si="22"/>
        <v/>
      </c>
      <c r="AJ178" s="956"/>
      <c r="AK178" s="956"/>
      <c r="AL178" s="956"/>
      <c r="AM178" s="956"/>
      <c r="AN178" s="956"/>
      <c r="AO178" s="956"/>
      <c r="AP178" s="956"/>
      <c r="AQ178" s="957"/>
      <c r="AR178" s="957"/>
      <c r="AS178" s="957"/>
      <c r="AT178" s="957"/>
      <c r="AU178" s="957"/>
      <c r="AV178" s="957"/>
      <c r="AW178" s="957" t="str">
        <f>IF(VLOOKUP($A178,'Data (new)'!$A:$T,14,0)="","",VLOOKUP($A178,'Data (new)'!$A:$T,14,0))</f>
        <v>Slopers</v>
      </c>
      <c r="AY178" s="771"/>
    </row>
    <row r="179" spans="1:51" ht="16.5" customHeight="1">
      <c r="A179" s="1038" t="s">
        <v>1880</v>
      </c>
      <c r="B179" s="1039" t="str">
        <f>IF(VLOOKUP($A179,'Data (new)'!$A:$T,2,0)="","",VLOOKUP($A179,'Data (new)'!$A:$T,2,0))</f>
        <v>AGP0111-G8</v>
      </c>
      <c r="C179" s="1715"/>
      <c r="D179" s="1733" t="str">
        <f>IF(VLOOKUP($A179,'Data (new)'!A:T,6,0)="","",HYPERLINK(VLOOKUP($A179,'Data (new)'!A:T,7,0), VLOOKUP($A179,'Data (new)'!A:T,6,0)))</f>
        <v>Nemo 1</v>
      </c>
      <c r="E179" s="1731" t="str">
        <f>IF(VLOOKUP($A179,'Data (new)'!$A:$T,10,0)="","",VLOOKUP($A179,'Data (new)'!$A:$T,10,0))</f>
        <v>S</v>
      </c>
      <c r="F179" s="1731">
        <f>IF(VLOOKUP($A179,'Data (new)'!$A:$T,11,0)="","",VLOOKUP($A179,'Data (new)'!$A:$T,11,0))</f>
        <v>1</v>
      </c>
      <c r="G179" s="1713" t="str">
        <f>IF(VLOOKUP($A179,'Data (new)'!$A:$T,14,0)="","",VLOOKUP($A179,'Data (new)'!$A:$T,14,0))</f>
        <v>Slopers</v>
      </c>
      <c r="H179" s="1040" t="str">
        <f>IF(VLOOKUP($A179,'Data (new)'!$A:$T,8,0)="","",VLOOKUP($A179,'Data (new)'!$A:$T,8,0))</f>
        <v>Dual texture</v>
      </c>
      <c r="I179" s="1040">
        <f>IF(VLOOKUP($A179,'Data (new)'!$A:$T,16,0)="","",VLOOKUP($A179,'Data (new)'!$A:$T,16,0))</f>
        <v>211</v>
      </c>
      <c r="J179" s="1101"/>
      <c r="K179" s="1102"/>
      <c r="L179" s="1102"/>
      <c r="M179" s="1102"/>
      <c r="N179" s="1102"/>
      <c r="O179" s="1102"/>
      <c r="P179" s="1102"/>
      <c r="Q179" s="1102"/>
      <c r="R179" s="1102"/>
      <c r="S179" s="1102"/>
      <c r="T179" s="1102"/>
      <c r="U179" s="1102"/>
      <c r="V179" s="1102"/>
      <c r="W179" s="1103"/>
      <c r="X179" s="1102"/>
      <c r="Y179" s="1102"/>
      <c r="Z179" s="1102"/>
      <c r="AA179" s="1102"/>
      <c r="AB179" s="1104"/>
      <c r="AC179" s="1041"/>
      <c r="AD179" s="1041" t="s">
        <v>2649</v>
      </c>
      <c r="AE179" s="1081">
        <f>IF(VLOOKUP($A179,'Data (new)'!$A:$T,12,0)="","",VLOOKUP($A179,'Data (new)'!$A:$T,12,0))</f>
        <v>1.3</v>
      </c>
      <c r="AF179" s="1082" t="str">
        <f t="shared" si="20"/>
        <v/>
      </c>
      <c r="AG179" s="1083" t="str">
        <f t="shared" si="21"/>
        <v/>
      </c>
      <c r="AH179" s="1082" t="str">
        <f>IF(ISERROR('Agripp GRP Macros (EU, Asia) '!$AG179*(1-$H$4)),"",'Agripp GRP Macros (EU, Asia) '!$AG179*(1-$H$4))</f>
        <v/>
      </c>
      <c r="AI179" s="1084" t="str">
        <f t="shared" si="22"/>
        <v/>
      </c>
      <c r="AJ179" s="956"/>
      <c r="AK179" s="956"/>
      <c r="AL179" s="956"/>
      <c r="AM179" s="956"/>
      <c r="AN179" s="956"/>
      <c r="AO179" s="956"/>
      <c r="AP179" s="956"/>
      <c r="AQ179" s="957"/>
      <c r="AR179" s="957"/>
      <c r="AS179" s="957"/>
      <c r="AT179" s="957"/>
      <c r="AU179" s="957"/>
      <c r="AV179" s="957"/>
      <c r="AW179" s="957" t="str">
        <f>IF(VLOOKUP($A179,'Data (new)'!$A:$T,14,0)="","",VLOOKUP($A179,'Data (new)'!$A:$T,14,0))</f>
        <v>Slopers</v>
      </c>
      <c r="AY179" s="771"/>
    </row>
    <row r="180" spans="1:51" ht="16.5" customHeight="1">
      <c r="A180" s="1046" t="s">
        <v>1881</v>
      </c>
      <c r="B180" s="1047" t="str">
        <f>IF(VLOOKUP($A180,'Data (new)'!$A:$T,2,0)="","",VLOOKUP($A180,'Data (new)'!$A:$T,2,0))</f>
        <v>AGP0112-G7</v>
      </c>
      <c r="C180" s="1715"/>
      <c r="D180" s="1733" t="str">
        <f>IF(VLOOKUP($A180,'Data (new)'!A:T,6,0)="","",HYPERLINK(VLOOKUP($A180,'Data (new)'!A:T,7,0), VLOOKUP($A180,'Data (new)'!A:T,6,0)))</f>
        <v>Nemo 2</v>
      </c>
      <c r="E180" s="1731" t="str">
        <f>IF(VLOOKUP($A180,'Data (new)'!$A:$T,10,0)="","",VLOOKUP($A180,'Data (new)'!$A:$T,10,0))</f>
        <v>S-M</v>
      </c>
      <c r="F180" s="1731">
        <f>IF(VLOOKUP($A180,'Data (new)'!$A:$T,11,0)="","",VLOOKUP($A180,'Data (new)'!$A:$T,11,0))</f>
        <v>1</v>
      </c>
      <c r="G180" s="1712" t="str">
        <f>IF(VLOOKUP($A180,'Data (new)'!$A:$T,14,0)="","",VLOOKUP($A180,'Data (new)'!$A:$T,14,0))</f>
        <v>Slopers</v>
      </c>
      <c r="H180" s="1049" t="str">
        <f>IF(VLOOKUP($A180,'Data (new)'!$A:$T,8,0)="","",VLOOKUP($A180,'Data (new)'!$A:$T,8,0))</f>
        <v>Full friction</v>
      </c>
      <c r="I180" s="1050">
        <f>IF(VLOOKUP($A180,'Data (new)'!$A:$T,16,0)="","",VLOOKUP($A180,'Data (new)'!$A:$T,16,0))</f>
        <v>180</v>
      </c>
      <c r="J180" s="1097"/>
      <c r="K180" s="1098"/>
      <c r="L180" s="1098"/>
      <c r="M180" s="1098"/>
      <c r="N180" s="1098"/>
      <c r="O180" s="1098"/>
      <c r="P180" s="1098"/>
      <c r="Q180" s="1098"/>
      <c r="R180" s="1098"/>
      <c r="S180" s="1098"/>
      <c r="T180" s="1098"/>
      <c r="U180" s="1098"/>
      <c r="V180" s="1098"/>
      <c r="W180" s="1099"/>
      <c r="X180" s="1098"/>
      <c r="Y180" s="1098"/>
      <c r="Z180" s="1098"/>
      <c r="AA180" s="1098"/>
      <c r="AB180" s="1100"/>
      <c r="AC180" s="1033"/>
      <c r="AD180" s="1033"/>
      <c r="AE180" s="1085">
        <f>IF(VLOOKUP($A180,'Data (new)'!$A:$T,12,0)="","",VLOOKUP($A180,'Data (new)'!$A:$T,12,0))</f>
        <v>1.9</v>
      </c>
      <c r="AF180" s="1086" t="str">
        <f t="shared" si="20"/>
        <v/>
      </c>
      <c r="AG180" s="1087" t="str">
        <f t="shared" si="21"/>
        <v/>
      </c>
      <c r="AH180" s="1086" t="str">
        <f>IF(ISERROR('Agripp GRP Macros (EU, Asia) '!$AG180*(1-$H$4)),"",'Agripp GRP Macros (EU, Asia) '!$AG180*(1-$H$4))</f>
        <v/>
      </c>
      <c r="AI180" s="1088" t="str">
        <f t="shared" si="22"/>
        <v/>
      </c>
      <c r="AJ180" s="956"/>
      <c r="AK180" s="956"/>
      <c r="AL180" s="956"/>
      <c r="AM180" s="956"/>
      <c r="AN180" s="956"/>
      <c r="AO180" s="956"/>
      <c r="AP180" s="956"/>
      <c r="AQ180" s="957"/>
      <c r="AR180" s="957"/>
      <c r="AS180" s="957"/>
      <c r="AT180" s="957"/>
      <c r="AU180" s="957"/>
      <c r="AV180" s="957"/>
      <c r="AW180" s="957" t="str">
        <f>IF(VLOOKUP($A180,'Data (new)'!$A:$T,14,0)="","",VLOOKUP($A180,'Data (new)'!$A:$T,14,0))</f>
        <v>Slopers</v>
      </c>
      <c r="AY180" s="771"/>
    </row>
    <row r="181" spans="1:51" ht="16.5" customHeight="1">
      <c r="A181" s="1038" t="s">
        <v>1882</v>
      </c>
      <c r="B181" s="1039" t="str">
        <f>IF(VLOOKUP($A181,'Data (new)'!$A:$T,2,0)="","",VLOOKUP($A181,'Data (new)'!$A:$T,2,0))</f>
        <v>AGP0112-G8</v>
      </c>
      <c r="C181" s="1715"/>
      <c r="D181" s="1733" t="str">
        <f>IF(VLOOKUP($A181,'Data (new)'!A:T,6,0)="","",HYPERLINK(VLOOKUP($A181,'Data (new)'!A:T,7,0), VLOOKUP($A181,'Data (new)'!A:T,6,0)))</f>
        <v>Nemo 2</v>
      </c>
      <c r="E181" s="1731" t="str">
        <f>IF(VLOOKUP($A181,'Data (new)'!$A:$T,10,0)="","",VLOOKUP($A181,'Data (new)'!$A:$T,10,0))</f>
        <v>S-M</v>
      </c>
      <c r="F181" s="1731">
        <f>IF(VLOOKUP($A181,'Data (new)'!$A:$T,11,0)="","",VLOOKUP($A181,'Data (new)'!$A:$T,11,0))</f>
        <v>1</v>
      </c>
      <c r="G181" s="1713" t="str">
        <f>IF(VLOOKUP($A181,'Data (new)'!$A:$T,14,0)="","",VLOOKUP($A181,'Data (new)'!$A:$T,14,0))</f>
        <v>Slopers</v>
      </c>
      <c r="H181" s="1040" t="str">
        <f>IF(VLOOKUP($A181,'Data (new)'!$A:$T,8,0)="","",VLOOKUP($A181,'Data (new)'!$A:$T,8,0))</f>
        <v>Dual texture</v>
      </c>
      <c r="I181" s="1040">
        <f>IF(VLOOKUP($A181,'Data (new)'!$A:$T,16,0)="","",VLOOKUP($A181,'Data (new)'!$A:$T,16,0))</f>
        <v>251</v>
      </c>
      <c r="J181" s="1101"/>
      <c r="K181" s="1102"/>
      <c r="L181" s="1102"/>
      <c r="M181" s="1102"/>
      <c r="N181" s="1102"/>
      <c r="O181" s="1102"/>
      <c r="P181" s="1102"/>
      <c r="Q181" s="1102"/>
      <c r="R181" s="1102"/>
      <c r="S181" s="1102"/>
      <c r="T181" s="1102"/>
      <c r="U181" s="1102"/>
      <c r="V181" s="1102"/>
      <c r="W181" s="1103"/>
      <c r="X181" s="1102"/>
      <c r="Y181" s="1102"/>
      <c r="Z181" s="1102"/>
      <c r="AA181" s="1102"/>
      <c r="AB181" s="1104"/>
      <c r="AC181" s="1041"/>
      <c r="AD181" s="1041" t="s">
        <v>2649</v>
      </c>
      <c r="AE181" s="1081">
        <f>IF(VLOOKUP($A181,'Data (new)'!$A:$T,12,0)="","",VLOOKUP($A181,'Data (new)'!$A:$T,12,0))</f>
        <v>1.9</v>
      </c>
      <c r="AF181" s="1082" t="str">
        <f t="shared" si="20"/>
        <v/>
      </c>
      <c r="AG181" s="1083" t="str">
        <f t="shared" si="21"/>
        <v/>
      </c>
      <c r="AH181" s="1082" t="str">
        <f>IF(ISERROR('Agripp GRP Macros (EU, Asia) '!$AG181*(1-$H$4)),"",'Agripp GRP Macros (EU, Asia) '!$AG181*(1-$H$4))</f>
        <v/>
      </c>
      <c r="AI181" s="1084" t="str">
        <f t="shared" si="22"/>
        <v/>
      </c>
      <c r="AJ181" s="956"/>
      <c r="AK181" s="956"/>
      <c r="AL181" s="956"/>
      <c r="AM181" s="956"/>
      <c r="AN181" s="956"/>
      <c r="AO181" s="956"/>
      <c r="AP181" s="956"/>
      <c r="AQ181" s="957"/>
      <c r="AR181" s="957"/>
      <c r="AS181" s="958"/>
      <c r="AT181" s="771"/>
      <c r="AU181" s="771"/>
      <c r="AV181" s="771"/>
      <c r="AW181" s="957" t="str">
        <f>IF(VLOOKUP($A181,'Data (new)'!$A:$T,14,0)="","",VLOOKUP($A181,'Data (new)'!$A:$T,14,0))</f>
        <v>Slopers</v>
      </c>
      <c r="AX181" s="959"/>
      <c r="AY181" s="771"/>
    </row>
    <row r="182" spans="1:51" ht="16.5" customHeight="1">
      <c r="A182" s="1046" t="s">
        <v>1883</v>
      </c>
      <c r="B182" s="1047" t="str">
        <f>IF(VLOOKUP($A182,'Data (new)'!$A:$T,2,0)="","",VLOOKUP($A182,'Data (new)'!$A:$T,2,0))</f>
        <v>AGP0113-G7</v>
      </c>
      <c r="C182" s="1715"/>
      <c r="D182" s="1733" t="str">
        <f>IF(VLOOKUP($A182,'Data (new)'!A:T,6,0)="","",HYPERLINK(VLOOKUP($A182,'Data (new)'!A:T,7,0), VLOOKUP($A182,'Data (new)'!A:T,6,0)))</f>
        <v>Nemo 3</v>
      </c>
      <c r="E182" s="1731" t="str">
        <f>IF(VLOOKUP($A182,'Data (new)'!$A:$T,10,0)="","",VLOOKUP($A182,'Data (new)'!$A:$T,10,0))</f>
        <v>M</v>
      </c>
      <c r="F182" s="1731">
        <f>IF(VLOOKUP($A182,'Data (new)'!$A:$T,11,0)="","",VLOOKUP($A182,'Data (new)'!$A:$T,11,0))</f>
        <v>1</v>
      </c>
      <c r="G182" s="1712" t="str">
        <f>IF(VLOOKUP($A182,'Data (new)'!$A:$T,14,0)="","",VLOOKUP($A182,'Data (new)'!$A:$T,14,0))</f>
        <v>Slopers</v>
      </c>
      <c r="H182" s="1049" t="str">
        <f>IF(VLOOKUP($A182,'Data (new)'!$A:$T,8,0)="","",VLOOKUP($A182,'Data (new)'!$A:$T,8,0))</f>
        <v>Full friction</v>
      </c>
      <c r="I182" s="1050">
        <f>IF(VLOOKUP($A182,'Data (new)'!$A:$T,16,0)="","",VLOOKUP($A182,'Data (new)'!$A:$T,16,0))</f>
        <v>180</v>
      </c>
      <c r="J182" s="1097"/>
      <c r="K182" s="1098"/>
      <c r="L182" s="1098"/>
      <c r="M182" s="1098"/>
      <c r="N182" s="1098"/>
      <c r="O182" s="1098"/>
      <c r="P182" s="1098"/>
      <c r="Q182" s="1098"/>
      <c r="R182" s="1098"/>
      <c r="S182" s="1098"/>
      <c r="T182" s="1098"/>
      <c r="U182" s="1098"/>
      <c r="V182" s="1098"/>
      <c r="W182" s="1099"/>
      <c r="X182" s="1098"/>
      <c r="Y182" s="1098"/>
      <c r="Z182" s="1098"/>
      <c r="AA182" s="1098"/>
      <c r="AB182" s="1100"/>
      <c r="AC182" s="1033"/>
      <c r="AD182" s="1033"/>
      <c r="AE182" s="1085">
        <f>IF(VLOOKUP($A182,'Data (new)'!$A:$T,12,0)="","",VLOOKUP($A182,'Data (new)'!$A:$T,12,0))</f>
        <v>1.9</v>
      </c>
      <c r="AF182" s="1086" t="str">
        <f t="shared" si="20"/>
        <v/>
      </c>
      <c r="AG182" s="1087" t="str">
        <f t="shared" si="21"/>
        <v/>
      </c>
      <c r="AH182" s="1086" t="str">
        <f>IF(ISERROR('Agripp GRP Macros (EU, Asia) '!$AG182*(1-$H$4)),"",'Agripp GRP Macros (EU, Asia) '!$AG182*(1-$H$4))</f>
        <v/>
      </c>
      <c r="AI182" s="1088" t="str">
        <f t="shared" si="22"/>
        <v/>
      </c>
      <c r="AJ182" s="956"/>
      <c r="AK182" s="956"/>
      <c r="AL182" s="956"/>
      <c r="AM182" s="956"/>
      <c r="AN182" s="956"/>
      <c r="AO182" s="956"/>
      <c r="AP182" s="956"/>
      <c r="AQ182" s="957"/>
      <c r="AR182" s="957"/>
      <c r="AS182" s="958"/>
      <c r="AT182" s="771"/>
      <c r="AU182" s="771"/>
      <c r="AV182" s="771"/>
      <c r="AW182" s="957" t="str">
        <f>IF(VLOOKUP($A182,'Data (new)'!$A:$T,14,0)="","",VLOOKUP($A182,'Data (new)'!$A:$T,14,0))</f>
        <v>Slopers</v>
      </c>
      <c r="AX182" s="959"/>
      <c r="AY182" s="771"/>
    </row>
    <row r="183" spans="1:51" ht="16.5" customHeight="1">
      <c r="A183" s="1038" t="s">
        <v>1884</v>
      </c>
      <c r="B183" s="1039" t="str">
        <f>IF(VLOOKUP($A183,'Data (new)'!$A:$T,2,0)="","",VLOOKUP($A183,'Data (new)'!$A:$T,2,0))</f>
        <v>AGP0113-G8</v>
      </c>
      <c r="C183" s="1715"/>
      <c r="D183" s="1733" t="str">
        <f>IF(VLOOKUP($A183,'Data (new)'!A:T,6,0)="","",HYPERLINK(VLOOKUP($A183,'Data (new)'!A:T,7,0), VLOOKUP($A183,'Data (new)'!A:T,6,0)))</f>
        <v>Nemo 3</v>
      </c>
      <c r="E183" s="1731" t="str">
        <f>IF(VLOOKUP($A183,'Data (new)'!$A:$T,10,0)="","",VLOOKUP($A183,'Data (new)'!$A:$T,10,0))</f>
        <v>M</v>
      </c>
      <c r="F183" s="1731">
        <f>IF(VLOOKUP($A183,'Data (new)'!$A:$T,11,0)="","",VLOOKUP($A183,'Data (new)'!$A:$T,11,0))</f>
        <v>1</v>
      </c>
      <c r="G183" s="1713" t="str">
        <f>IF(VLOOKUP($A183,'Data (new)'!$A:$T,14,0)="","",VLOOKUP($A183,'Data (new)'!$A:$T,14,0))</f>
        <v>Slopers</v>
      </c>
      <c r="H183" s="1040" t="str">
        <f>IF(VLOOKUP($A183,'Data (new)'!$A:$T,8,0)="","",VLOOKUP($A183,'Data (new)'!$A:$T,8,0))</f>
        <v>Dual texture</v>
      </c>
      <c r="I183" s="1040">
        <f>IF(VLOOKUP($A183,'Data (new)'!$A:$T,16,0)="","",VLOOKUP($A183,'Data (new)'!$A:$T,16,0))</f>
        <v>251</v>
      </c>
      <c r="J183" s="1101"/>
      <c r="K183" s="1102"/>
      <c r="L183" s="1102"/>
      <c r="M183" s="1102"/>
      <c r="N183" s="1102"/>
      <c r="O183" s="1102"/>
      <c r="P183" s="1102"/>
      <c r="Q183" s="1102"/>
      <c r="R183" s="1102"/>
      <c r="S183" s="1102"/>
      <c r="T183" s="1102"/>
      <c r="U183" s="1102"/>
      <c r="V183" s="1102"/>
      <c r="W183" s="1103"/>
      <c r="X183" s="1102"/>
      <c r="Y183" s="1102"/>
      <c r="Z183" s="1102"/>
      <c r="AA183" s="1102"/>
      <c r="AB183" s="1104"/>
      <c r="AC183" s="1041"/>
      <c r="AD183" s="1041" t="s">
        <v>2649</v>
      </c>
      <c r="AE183" s="1081">
        <f>IF(VLOOKUP($A183,'Data (new)'!$A:$T,12,0)="","",VLOOKUP($A183,'Data (new)'!$A:$T,12,0))</f>
        <v>1.9</v>
      </c>
      <c r="AF183" s="1082" t="str">
        <f t="shared" si="20"/>
        <v/>
      </c>
      <c r="AG183" s="1083" t="str">
        <f t="shared" si="21"/>
        <v/>
      </c>
      <c r="AH183" s="1082" t="str">
        <f>IF(ISERROR('Agripp GRP Macros (EU, Asia) '!$AG183*(1-$H$4)),"",'Agripp GRP Macros (EU, Asia) '!$AG183*(1-$H$4))</f>
        <v/>
      </c>
      <c r="AI183" s="1084" t="str">
        <f t="shared" si="22"/>
        <v/>
      </c>
      <c r="AJ183" s="956"/>
      <c r="AK183" s="956"/>
      <c r="AL183" s="956"/>
      <c r="AM183" s="956"/>
      <c r="AN183" s="956"/>
      <c r="AO183" s="956"/>
      <c r="AP183" s="956"/>
      <c r="AQ183" s="957"/>
      <c r="AR183" s="957"/>
      <c r="AS183" s="958"/>
      <c r="AT183" s="771"/>
      <c r="AU183" s="771"/>
      <c r="AV183" s="771"/>
      <c r="AW183" s="957" t="str">
        <f>IF(VLOOKUP($A183,'Data (new)'!$A:$T,14,0)="","",VLOOKUP($A183,'Data (new)'!$A:$T,14,0))</f>
        <v>Slopers</v>
      </c>
      <c r="AX183" s="959"/>
      <c r="AY183" s="771"/>
    </row>
    <row r="184" spans="1:51" ht="16.5" customHeight="1">
      <c r="A184" s="1046" t="s">
        <v>1885</v>
      </c>
      <c r="B184" s="1047" t="str">
        <f>IF(VLOOKUP($A184,'Data (new)'!$A:$T,2,0)="","",VLOOKUP($A184,'Data (new)'!$A:$T,2,0))</f>
        <v>AGP0114-G7</v>
      </c>
      <c r="C184" s="1715"/>
      <c r="D184" s="1733" t="str">
        <f>IF(VLOOKUP($A184,'Data (new)'!A:T,6,0)="","",HYPERLINK(VLOOKUP($A184,'Data (new)'!A:T,7,0), VLOOKUP($A184,'Data (new)'!A:T,6,0)))</f>
        <v>Nemo 4</v>
      </c>
      <c r="E184" s="1731" t="str">
        <f>IF(VLOOKUP($A184,'Data (new)'!$A:$T,10,0)="","",VLOOKUP($A184,'Data (new)'!$A:$T,10,0))</f>
        <v>M</v>
      </c>
      <c r="F184" s="1731">
        <f>IF(VLOOKUP($A184,'Data (new)'!$A:$T,11,0)="","",VLOOKUP($A184,'Data (new)'!$A:$T,11,0))</f>
        <v>1</v>
      </c>
      <c r="G184" s="1712" t="str">
        <f>IF(VLOOKUP($A184,'Data (new)'!$A:$T,14,0)="","",VLOOKUP($A184,'Data (new)'!$A:$T,14,0))</f>
        <v>Slopers</v>
      </c>
      <c r="H184" s="1049" t="str">
        <f>IF(VLOOKUP($A184,'Data (new)'!$A:$T,8,0)="","",VLOOKUP($A184,'Data (new)'!$A:$T,8,0))</f>
        <v>Full friction</v>
      </c>
      <c r="I184" s="1050">
        <f>IF(VLOOKUP($A184,'Data (new)'!$A:$T,16,0)="","",VLOOKUP($A184,'Data (new)'!$A:$T,16,0))</f>
        <v>183</v>
      </c>
      <c r="J184" s="1097"/>
      <c r="K184" s="1098"/>
      <c r="L184" s="1098"/>
      <c r="M184" s="1098"/>
      <c r="N184" s="1098"/>
      <c r="O184" s="1098"/>
      <c r="P184" s="1098"/>
      <c r="Q184" s="1098"/>
      <c r="R184" s="1098"/>
      <c r="S184" s="1098"/>
      <c r="T184" s="1098"/>
      <c r="U184" s="1098"/>
      <c r="V184" s="1098"/>
      <c r="W184" s="1099"/>
      <c r="X184" s="1098"/>
      <c r="Y184" s="1098"/>
      <c r="Z184" s="1098"/>
      <c r="AA184" s="1098"/>
      <c r="AB184" s="1100"/>
      <c r="AC184" s="1033"/>
      <c r="AD184" s="1033"/>
      <c r="AE184" s="1085">
        <f>IF(VLOOKUP($A184,'Data (new)'!$A:$T,12,0)="","",VLOOKUP($A184,'Data (new)'!$A:$T,12,0))</f>
        <v>2</v>
      </c>
      <c r="AF184" s="1086" t="str">
        <f t="shared" si="20"/>
        <v/>
      </c>
      <c r="AG184" s="1087" t="str">
        <f t="shared" si="21"/>
        <v/>
      </c>
      <c r="AH184" s="1086" t="str">
        <f>IF(ISERROR('Agripp GRP Macros (EU, Asia) '!$AG184*(1-$H$4)),"",'Agripp GRP Macros (EU, Asia) '!$AG184*(1-$H$4))</f>
        <v/>
      </c>
      <c r="AI184" s="1088" t="str">
        <f t="shared" si="22"/>
        <v/>
      </c>
      <c r="AJ184" s="956"/>
      <c r="AK184" s="956"/>
      <c r="AL184" s="956"/>
      <c r="AM184" s="956"/>
      <c r="AN184" s="956"/>
      <c r="AO184" s="956"/>
      <c r="AP184" s="956"/>
      <c r="AQ184" s="957"/>
      <c r="AR184" s="957"/>
      <c r="AS184" s="958"/>
      <c r="AT184" s="771"/>
      <c r="AU184" s="771"/>
      <c r="AV184" s="771"/>
      <c r="AW184" s="957" t="str">
        <f>IF(VLOOKUP($A184,'Data (new)'!$A:$T,14,0)="","",VLOOKUP($A184,'Data (new)'!$A:$T,14,0))</f>
        <v>Slopers</v>
      </c>
      <c r="AX184" s="959"/>
      <c r="AY184" s="771"/>
    </row>
    <row r="185" spans="1:51" ht="16.5" customHeight="1">
      <c r="A185" s="1038" t="s">
        <v>1886</v>
      </c>
      <c r="B185" s="1039" t="str">
        <f>IF(VLOOKUP($A185,'Data (new)'!$A:$T,2,0)="","",VLOOKUP($A185,'Data (new)'!$A:$T,2,0))</f>
        <v>AGP0114-G8</v>
      </c>
      <c r="C185" s="1715"/>
      <c r="D185" s="1733" t="str">
        <f>IF(VLOOKUP($A185,'Data (new)'!A:T,6,0)="","",HYPERLINK(VLOOKUP($A185,'Data (new)'!A:T,7,0), VLOOKUP($A185,'Data (new)'!A:T,6,0)))</f>
        <v>Nemo 4</v>
      </c>
      <c r="E185" s="1731" t="str">
        <f>IF(VLOOKUP($A185,'Data (new)'!$A:$T,10,0)="","",VLOOKUP($A185,'Data (new)'!$A:$T,10,0))</f>
        <v>M</v>
      </c>
      <c r="F185" s="1731">
        <f>IF(VLOOKUP($A185,'Data (new)'!$A:$T,11,0)="","",VLOOKUP($A185,'Data (new)'!$A:$T,11,0))</f>
        <v>1</v>
      </c>
      <c r="G185" s="1713" t="str">
        <f>IF(VLOOKUP($A185,'Data (new)'!$A:$T,14,0)="","",VLOOKUP($A185,'Data (new)'!$A:$T,14,0))</f>
        <v>Slopers</v>
      </c>
      <c r="H185" s="1040" t="str">
        <f>IF(VLOOKUP($A185,'Data (new)'!$A:$T,8,0)="","",VLOOKUP($A185,'Data (new)'!$A:$T,8,0))</f>
        <v>Dual texture</v>
      </c>
      <c r="I185" s="1040">
        <f>IF(VLOOKUP($A185,'Data (new)'!$A:$T,16,0)="","",VLOOKUP($A185,'Data (new)'!$A:$T,16,0))</f>
        <v>254</v>
      </c>
      <c r="J185" s="1101"/>
      <c r="K185" s="1102"/>
      <c r="L185" s="1102"/>
      <c r="M185" s="1102"/>
      <c r="N185" s="1102"/>
      <c r="O185" s="1102"/>
      <c r="P185" s="1102"/>
      <c r="Q185" s="1102"/>
      <c r="R185" s="1102"/>
      <c r="S185" s="1102"/>
      <c r="T185" s="1102"/>
      <c r="U185" s="1102"/>
      <c r="V185" s="1102"/>
      <c r="W185" s="1103"/>
      <c r="X185" s="1102"/>
      <c r="Y185" s="1102"/>
      <c r="Z185" s="1102"/>
      <c r="AA185" s="1102"/>
      <c r="AB185" s="1104"/>
      <c r="AC185" s="1041"/>
      <c r="AD185" s="1041" t="s">
        <v>2649</v>
      </c>
      <c r="AE185" s="1081">
        <f>IF(VLOOKUP($A185,'Data (new)'!$A:$T,12,0)="","",VLOOKUP($A185,'Data (new)'!$A:$T,12,0))</f>
        <v>2</v>
      </c>
      <c r="AF185" s="1082" t="str">
        <f t="shared" si="20"/>
        <v/>
      </c>
      <c r="AG185" s="1083" t="str">
        <f t="shared" si="21"/>
        <v/>
      </c>
      <c r="AH185" s="1082" t="str">
        <f>IF(ISERROR('Agripp GRP Macros (EU, Asia) '!$AG185*(1-$H$4)),"",'Agripp GRP Macros (EU, Asia) '!$AG185*(1-$H$4))</f>
        <v/>
      </c>
      <c r="AI185" s="1084" t="str">
        <f t="shared" si="22"/>
        <v/>
      </c>
      <c r="AJ185" s="956"/>
      <c r="AK185" s="956"/>
      <c r="AL185" s="956"/>
      <c r="AM185" s="956"/>
      <c r="AN185" s="956"/>
      <c r="AO185" s="956"/>
      <c r="AP185" s="956"/>
      <c r="AQ185" s="957"/>
      <c r="AR185" s="957"/>
      <c r="AS185" s="958"/>
      <c r="AT185" s="771"/>
      <c r="AU185" s="771"/>
      <c r="AV185" s="771"/>
      <c r="AW185" s="957" t="str">
        <f>IF(VLOOKUP($A185,'Data (new)'!$A:$T,14,0)="","",VLOOKUP($A185,'Data (new)'!$A:$T,14,0))</f>
        <v>Slopers</v>
      </c>
      <c r="AX185" s="959"/>
      <c r="AY185" s="771"/>
    </row>
    <row r="186" spans="1:51" ht="16.5" customHeight="1">
      <c r="A186" s="1046" t="s">
        <v>1887</v>
      </c>
      <c r="B186" s="1047" t="str">
        <f>IF(VLOOKUP($A186,'Data (new)'!$A:$T,2,0)="","",VLOOKUP($A186,'Data (new)'!$A:$T,2,0))</f>
        <v>AGP0108-G7</v>
      </c>
      <c r="C186" s="1715"/>
      <c r="D186" s="1733" t="str">
        <f>IF(VLOOKUP($A186,'Data (new)'!A:T,6,0)="","",HYPERLINK(VLOOKUP($A186,'Data (new)'!A:T,7,0), VLOOKUP($A186,'Data (new)'!A:T,6,0)))</f>
        <v>Ninja 1</v>
      </c>
      <c r="E186" s="1731" t="str">
        <f>IF(VLOOKUP($A186,'Data (new)'!$A:$T,10,0)="","",VLOOKUP($A186,'Data (new)'!$A:$T,10,0))</f>
        <v>XS</v>
      </c>
      <c r="F186" s="1731">
        <f>IF(VLOOKUP($A186,'Data (new)'!$A:$T,11,0)="","",VLOOKUP($A186,'Data (new)'!$A:$T,11,0))</f>
        <v>1</v>
      </c>
      <c r="G186" s="1712" t="str">
        <f>IF(VLOOKUP($A186,'Data (new)'!$A:$T,14,0)="","",VLOOKUP($A186,'Data (new)'!$A:$T,14,0))</f>
        <v>Slopers</v>
      </c>
      <c r="H186" s="1049" t="str">
        <f>IF(VLOOKUP($A186,'Data (new)'!$A:$T,8,0)="","",VLOOKUP($A186,'Data (new)'!$A:$T,8,0))</f>
        <v>Full friction</v>
      </c>
      <c r="I186" s="1050">
        <f>IF(VLOOKUP($A186,'Data (new)'!$A:$T,16,0)="","",VLOOKUP($A186,'Data (new)'!$A:$T,16,0))</f>
        <v>136</v>
      </c>
      <c r="J186" s="1097"/>
      <c r="K186" s="1098"/>
      <c r="L186" s="1098"/>
      <c r="M186" s="1098"/>
      <c r="N186" s="1098"/>
      <c r="O186" s="1098"/>
      <c r="P186" s="1098"/>
      <c r="Q186" s="1098"/>
      <c r="R186" s="1098"/>
      <c r="S186" s="1098"/>
      <c r="T186" s="1098"/>
      <c r="U186" s="1098"/>
      <c r="V186" s="1098"/>
      <c r="W186" s="1099"/>
      <c r="X186" s="1098"/>
      <c r="Y186" s="1098"/>
      <c r="Z186" s="1098"/>
      <c r="AA186" s="1098"/>
      <c r="AB186" s="1100"/>
      <c r="AC186" s="1033"/>
      <c r="AD186" s="1033"/>
      <c r="AE186" s="1085">
        <f>IF(VLOOKUP($A186,'Data (new)'!$A:$T,12,0)="","",VLOOKUP($A186,'Data (new)'!$A:$T,12,0))</f>
        <v>1.4</v>
      </c>
      <c r="AF186" s="1086" t="str">
        <f t="shared" si="20"/>
        <v/>
      </c>
      <c r="AG186" s="1087" t="str">
        <f t="shared" si="21"/>
        <v/>
      </c>
      <c r="AH186" s="1086" t="str">
        <f>IF(ISERROR('Agripp GRP Macros (EU, Asia) '!$AG186*(1-$H$4)),"",'Agripp GRP Macros (EU, Asia) '!$AG186*(1-$H$4))</f>
        <v/>
      </c>
      <c r="AI186" s="1088" t="str">
        <f t="shared" si="22"/>
        <v/>
      </c>
      <c r="AJ186" s="956"/>
      <c r="AK186" s="956"/>
      <c r="AL186" s="956"/>
      <c r="AM186" s="956"/>
      <c r="AN186" s="956"/>
      <c r="AO186" s="956"/>
      <c r="AP186" s="956"/>
      <c r="AQ186" s="957"/>
      <c r="AR186" s="957"/>
      <c r="AS186" s="958"/>
      <c r="AT186" s="771"/>
      <c r="AU186" s="771"/>
      <c r="AV186" s="771"/>
      <c r="AW186" s="957" t="str">
        <f>IF(VLOOKUP($A186,'Data (new)'!$A:$T,14,0)="","",VLOOKUP($A186,'Data (new)'!$A:$T,14,0))</f>
        <v>Slopers</v>
      </c>
      <c r="AX186" s="959"/>
      <c r="AY186" s="771"/>
    </row>
    <row r="187" spans="1:51" ht="16.5" customHeight="1">
      <c r="A187" s="1038" t="s">
        <v>1888</v>
      </c>
      <c r="B187" s="1039" t="str">
        <f>IF(VLOOKUP($A187,'Data (new)'!$A:$T,2,0)="","",VLOOKUP($A187,'Data (new)'!$A:$T,2,0))</f>
        <v>AGP0108-G8</v>
      </c>
      <c r="C187" s="1715"/>
      <c r="D187" s="1733" t="str">
        <f>IF(VLOOKUP($A187,'Data (new)'!A:T,6,0)="","",HYPERLINK(VLOOKUP($A187,'Data (new)'!A:T,7,0), VLOOKUP($A187,'Data (new)'!A:T,6,0)))</f>
        <v>Ninja 1</v>
      </c>
      <c r="E187" s="1731" t="str">
        <f>IF(VLOOKUP($A187,'Data (new)'!$A:$T,10,0)="","",VLOOKUP($A187,'Data (new)'!$A:$T,10,0))</f>
        <v>XS</v>
      </c>
      <c r="F187" s="1731">
        <f>IF(VLOOKUP($A187,'Data (new)'!$A:$T,11,0)="","",VLOOKUP($A187,'Data (new)'!$A:$T,11,0))</f>
        <v>1</v>
      </c>
      <c r="G187" s="1713" t="str">
        <f>IF(VLOOKUP($A187,'Data (new)'!$A:$T,14,0)="","",VLOOKUP($A187,'Data (new)'!$A:$T,14,0))</f>
        <v>Slopers</v>
      </c>
      <c r="H187" s="1040" t="str">
        <f>IF(VLOOKUP($A187,'Data (new)'!$A:$T,8,0)="","",VLOOKUP($A187,'Data (new)'!$A:$T,8,0))</f>
        <v>Dual texture</v>
      </c>
      <c r="I187" s="1040">
        <f>IF(VLOOKUP($A187,'Data (new)'!$A:$T,16,0)="","",VLOOKUP($A187,'Data (new)'!$A:$T,16,0))</f>
        <v>188</v>
      </c>
      <c r="J187" s="1101"/>
      <c r="K187" s="1102"/>
      <c r="L187" s="1102"/>
      <c r="M187" s="1102"/>
      <c r="N187" s="1102"/>
      <c r="O187" s="1102"/>
      <c r="P187" s="1102"/>
      <c r="Q187" s="1102"/>
      <c r="R187" s="1102"/>
      <c r="S187" s="1102"/>
      <c r="T187" s="1102"/>
      <c r="U187" s="1102"/>
      <c r="V187" s="1102"/>
      <c r="W187" s="1103"/>
      <c r="X187" s="1102"/>
      <c r="Y187" s="1102"/>
      <c r="Z187" s="1102"/>
      <c r="AA187" s="1102"/>
      <c r="AB187" s="1104"/>
      <c r="AC187" s="1041"/>
      <c r="AD187" s="1041" t="s">
        <v>2649</v>
      </c>
      <c r="AE187" s="1081">
        <f>IF(VLOOKUP($A187,'Data (new)'!$A:$T,12,0)="","",VLOOKUP($A187,'Data (new)'!$A:$T,12,0))</f>
        <v>1.4</v>
      </c>
      <c r="AF187" s="1082" t="str">
        <f t="shared" si="20"/>
        <v/>
      </c>
      <c r="AG187" s="1083" t="str">
        <f t="shared" si="21"/>
        <v/>
      </c>
      <c r="AH187" s="1082" t="str">
        <f>IF(ISERROR('Agripp GRP Macros (EU, Asia) '!$AG187*(1-$H$4)),"",'Agripp GRP Macros (EU, Asia) '!$AG187*(1-$H$4))</f>
        <v/>
      </c>
      <c r="AI187" s="1084" t="str">
        <f t="shared" si="22"/>
        <v/>
      </c>
      <c r="AJ187" s="956"/>
      <c r="AK187" s="956"/>
      <c r="AL187" s="956"/>
      <c r="AM187" s="956"/>
      <c r="AN187" s="956"/>
      <c r="AO187" s="956"/>
      <c r="AP187" s="956"/>
      <c r="AQ187" s="957"/>
      <c r="AR187" s="957"/>
      <c r="AS187" s="957"/>
      <c r="AT187" s="957"/>
      <c r="AU187" s="957"/>
      <c r="AV187" s="957"/>
      <c r="AW187" s="957" t="str">
        <f>IF(VLOOKUP($A187,'Data (new)'!$A:$T,14,0)="","",VLOOKUP($A187,'Data (new)'!$A:$T,14,0))</f>
        <v>Slopers</v>
      </c>
      <c r="AY187" s="771"/>
    </row>
    <row r="188" spans="1:51" ht="16.5" customHeight="1">
      <c r="A188" s="1046" t="s">
        <v>1889</v>
      </c>
      <c r="B188" s="1047" t="str">
        <f>IF(VLOOKUP($A188,'Data (new)'!$A:$T,2,0)="","",VLOOKUP($A188,'Data (new)'!$A:$T,2,0))</f>
        <v>AGP0109-G7</v>
      </c>
      <c r="C188" s="1715"/>
      <c r="D188" s="1733" t="str">
        <f>IF(VLOOKUP($A188,'Data (new)'!A:T,6,0)="","",HYPERLINK(VLOOKUP($A188,'Data (new)'!A:T,7,0), VLOOKUP($A188,'Data (new)'!A:T,6,0)))</f>
        <v>Ninja 2</v>
      </c>
      <c r="E188" s="1731" t="str">
        <f>IF(VLOOKUP($A188,'Data (new)'!$A:$T,10,0)="","",VLOOKUP($A188,'Data (new)'!$A:$T,10,0))</f>
        <v>XS</v>
      </c>
      <c r="F188" s="1731">
        <f>IF(VLOOKUP($A188,'Data (new)'!$A:$T,11,0)="","",VLOOKUP($A188,'Data (new)'!$A:$T,11,0))</f>
        <v>1</v>
      </c>
      <c r="G188" s="1712" t="str">
        <f>IF(VLOOKUP($A188,'Data (new)'!$A:$T,14,0)="","",VLOOKUP($A188,'Data (new)'!$A:$T,14,0))</f>
        <v>Slopers</v>
      </c>
      <c r="H188" s="1049" t="str">
        <f>IF(VLOOKUP($A188,'Data (new)'!$A:$T,8,0)="","",VLOOKUP($A188,'Data (new)'!$A:$T,8,0))</f>
        <v>Full friction</v>
      </c>
      <c r="I188" s="1050">
        <f>IF(VLOOKUP($A188,'Data (new)'!$A:$T,16,0)="","",VLOOKUP($A188,'Data (new)'!$A:$T,16,0))</f>
        <v>136</v>
      </c>
      <c r="J188" s="1097"/>
      <c r="K188" s="1098"/>
      <c r="L188" s="1098"/>
      <c r="M188" s="1098"/>
      <c r="N188" s="1098"/>
      <c r="O188" s="1098"/>
      <c r="P188" s="1098"/>
      <c r="Q188" s="1098"/>
      <c r="R188" s="1098"/>
      <c r="S188" s="1098"/>
      <c r="T188" s="1098"/>
      <c r="U188" s="1098"/>
      <c r="V188" s="1098"/>
      <c r="W188" s="1099"/>
      <c r="X188" s="1098"/>
      <c r="Y188" s="1098"/>
      <c r="Z188" s="1098"/>
      <c r="AA188" s="1098"/>
      <c r="AB188" s="1100"/>
      <c r="AC188" s="1033"/>
      <c r="AD188" s="1033"/>
      <c r="AE188" s="1085">
        <f>IF(VLOOKUP($A188,'Data (new)'!$A:$T,12,0)="","",VLOOKUP($A188,'Data (new)'!$A:$T,12,0))</f>
        <v>1.2</v>
      </c>
      <c r="AF188" s="1086" t="str">
        <f t="shared" si="20"/>
        <v/>
      </c>
      <c r="AG188" s="1087" t="str">
        <f t="shared" si="21"/>
        <v/>
      </c>
      <c r="AH188" s="1086" t="str">
        <f>IF(ISERROR('Agripp GRP Macros (EU, Asia) '!$AG188*(1-$H$4)),"",'Agripp GRP Macros (EU, Asia) '!$AG188*(1-$H$4))</f>
        <v/>
      </c>
      <c r="AI188" s="1088" t="str">
        <f t="shared" si="22"/>
        <v/>
      </c>
      <c r="AJ188" s="956"/>
      <c r="AK188" s="956"/>
      <c r="AL188" s="956"/>
      <c r="AM188" s="956"/>
      <c r="AN188" s="956"/>
      <c r="AO188" s="956"/>
      <c r="AP188" s="956"/>
      <c r="AQ188" s="957"/>
      <c r="AR188" s="957"/>
      <c r="AS188" s="957"/>
      <c r="AT188" s="957"/>
      <c r="AU188" s="957"/>
      <c r="AV188" s="957"/>
      <c r="AW188" s="957" t="str">
        <f>IF(VLOOKUP($A188,'Data (new)'!$A:$T,14,0)="","",VLOOKUP($A188,'Data (new)'!$A:$T,14,0))</f>
        <v>Slopers</v>
      </c>
      <c r="AY188" s="771"/>
    </row>
    <row r="189" spans="1:51" ht="16.5" customHeight="1">
      <c r="A189" s="1038" t="s">
        <v>1890</v>
      </c>
      <c r="B189" s="1039" t="str">
        <f>IF(VLOOKUP($A189,'Data (new)'!$A:$T,2,0)="","",VLOOKUP($A189,'Data (new)'!$A:$T,2,0))</f>
        <v>AGP0109-G8</v>
      </c>
      <c r="C189" s="1715"/>
      <c r="D189" s="1733" t="str">
        <f>IF(VLOOKUP($A189,'Data (new)'!A:T,6,0)="","",HYPERLINK(VLOOKUP($A189,'Data (new)'!A:T,7,0), VLOOKUP($A189,'Data (new)'!A:T,6,0)))</f>
        <v>Ninja 2</v>
      </c>
      <c r="E189" s="1731" t="str">
        <f>IF(VLOOKUP($A189,'Data (new)'!$A:$T,10,0)="","",VLOOKUP($A189,'Data (new)'!$A:$T,10,0))</f>
        <v>XS</v>
      </c>
      <c r="F189" s="1731">
        <f>IF(VLOOKUP($A189,'Data (new)'!$A:$T,11,0)="","",VLOOKUP($A189,'Data (new)'!$A:$T,11,0))</f>
        <v>1</v>
      </c>
      <c r="G189" s="1713" t="str">
        <f>IF(VLOOKUP($A189,'Data (new)'!$A:$T,14,0)="","",VLOOKUP($A189,'Data (new)'!$A:$T,14,0))</f>
        <v>Slopers</v>
      </c>
      <c r="H189" s="1040" t="str">
        <f>IF(VLOOKUP($A189,'Data (new)'!$A:$T,8,0)="","",VLOOKUP($A189,'Data (new)'!$A:$T,8,0))</f>
        <v>Dual texture</v>
      </c>
      <c r="I189" s="1040">
        <f>IF(VLOOKUP($A189,'Data (new)'!$A:$T,16,0)="","",VLOOKUP($A189,'Data (new)'!$A:$T,16,0))</f>
        <v>188</v>
      </c>
      <c r="J189" s="1101"/>
      <c r="K189" s="1102"/>
      <c r="L189" s="1102"/>
      <c r="M189" s="1102"/>
      <c r="N189" s="1102"/>
      <c r="O189" s="1102"/>
      <c r="P189" s="1102"/>
      <c r="Q189" s="1102"/>
      <c r="R189" s="1102"/>
      <c r="S189" s="1102"/>
      <c r="T189" s="1102"/>
      <c r="U189" s="1102"/>
      <c r="V189" s="1102"/>
      <c r="W189" s="1103"/>
      <c r="X189" s="1102"/>
      <c r="Y189" s="1102"/>
      <c r="Z189" s="1102"/>
      <c r="AA189" s="1102"/>
      <c r="AB189" s="1104"/>
      <c r="AC189" s="1041"/>
      <c r="AD189" s="1041" t="s">
        <v>2649</v>
      </c>
      <c r="AE189" s="1081">
        <f>IF(VLOOKUP($A189,'Data (new)'!$A:$T,12,0)="","",VLOOKUP($A189,'Data (new)'!$A:$T,12,0))</f>
        <v>1.2</v>
      </c>
      <c r="AF189" s="1082" t="str">
        <f t="shared" si="20"/>
        <v/>
      </c>
      <c r="AG189" s="1083" t="str">
        <f t="shared" si="21"/>
        <v/>
      </c>
      <c r="AH189" s="1082" t="str">
        <f>IF(ISERROR('Agripp GRP Macros (EU, Asia) '!$AG189*(1-$H$4)),"",'Agripp GRP Macros (EU, Asia) '!$AG189*(1-$H$4))</f>
        <v/>
      </c>
      <c r="AI189" s="1084" t="str">
        <f t="shared" si="22"/>
        <v/>
      </c>
      <c r="AJ189" s="956"/>
      <c r="AK189" s="956"/>
      <c r="AL189" s="956"/>
      <c r="AM189" s="956"/>
      <c r="AN189" s="956"/>
      <c r="AO189" s="956"/>
      <c r="AP189" s="956"/>
      <c r="AQ189" s="957"/>
      <c r="AR189" s="957"/>
      <c r="AS189" s="957"/>
      <c r="AT189" s="957"/>
      <c r="AU189" s="957"/>
      <c r="AV189" s="957"/>
      <c r="AW189" s="957" t="str">
        <f>IF(VLOOKUP($A189,'Data (new)'!$A:$T,14,0)="","",VLOOKUP($A189,'Data (new)'!$A:$T,14,0))</f>
        <v>Slopers</v>
      </c>
      <c r="AY189" s="771"/>
    </row>
    <row r="190" spans="1:51" ht="16.5" customHeight="1">
      <c r="A190" s="1046" t="s">
        <v>1891</v>
      </c>
      <c r="B190" s="1047" t="str">
        <f>IF(VLOOKUP($A190,'Data (new)'!$A:$T,2,0)="","",VLOOKUP($A190,'Data (new)'!$A:$T,2,0))</f>
        <v>AGP0110-G7</v>
      </c>
      <c r="C190" s="1715"/>
      <c r="D190" s="1733" t="str">
        <f>IF(VLOOKUP($A190,'Data (new)'!A:T,6,0)="","",HYPERLINK(VLOOKUP($A190,'Data (new)'!A:T,7,0), VLOOKUP($A190,'Data (new)'!A:T,6,0)))</f>
        <v>Ninja 3</v>
      </c>
      <c r="E190" s="1731" t="str">
        <f>IF(VLOOKUP($A190,'Data (new)'!$A:$T,10,0)="","",VLOOKUP($A190,'Data (new)'!$A:$T,10,0))</f>
        <v>S-M</v>
      </c>
      <c r="F190" s="1731">
        <f>IF(VLOOKUP($A190,'Data (new)'!$A:$T,11,0)="","",VLOOKUP($A190,'Data (new)'!$A:$T,11,0))</f>
        <v>1</v>
      </c>
      <c r="G190" s="1712" t="str">
        <f>IF(VLOOKUP($A190,'Data (new)'!$A:$T,14,0)="","",VLOOKUP($A190,'Data (new)'!$A:$T,14,0))</f>
        <v>Slopers</v>
      </c>
      <c r="H190" s="1049" t="str">
        <f>IF(VLOOKUP($A190,'Data (new)'!$A:$T,8,0)="","",VLOOKUP($A190,'Data (new)'!$A:$T,8,0))</f>
        <v>Full friction</v>
      </c>
      <c r="I190" s="1050">
        <f>IF(VLOOKUP($A190,'Data (new)'!$A:$T,16,0)="","",VLOOKUP($A190,'Data (new)'!$A:$T,16,0))</f>
        <v>167</v>
      </c>
      <c r="J190" s="1097"/>
      <c r="K190" s="1098"/>
      <c r="L190" s="1098"/>
      <c r="M190" s="1098"/>
      <c r="N190" s="1098"/>
      <c r="O190" s="1098"/>
      <c r="P190" s="1098"/>
      <c r="Q190" s="1098"/>
      <c r="R190" s="1098"/>
      <c r="S190" s="1098"/>
      <c r="T190" s="1098"/>
      <c r="U190" s="1098"/>
      <c r="V190" s="1098"/>
      <c r="W190" s="1099"/>
      <c r="X190" s="1098"/>
      <c r="Y190" s="1098"/>
      <c r="Z190" s="1098"/>
      <c r="AA190" s="1098"/>
      <c r="AB190" s="1100"/>
      <c r="AC190" s="1033"/>
      <c r="AD190" s="1033"/>
      <c r="AE190" s="1085">
        <f>IF(VLOOKUP($A190,'Data (new)'!$A:$T,12,0)="","",VLOOKUP($A190,'Data (new)'!$A:$T,12,0))</f>
        <v>1.7</v>
      </c>
      <c r="AF190" s="1086" t="str">
        <f t="shared" si="20"/>
        <v/>
      </c>
      <c r="AG190" s="1087" t="str">
        <f t="shared" si="21"/>
        <v/>
      </c>
      <c r="AH190" s="1086" t="str">
        <f>IF(ISERROR('Agripp GRP Macros (EU, Asia) '!$AG190*(1-$H$4)),"",'Agripp GRP Macros (EU, Asia) '!$AG190*(1-$H$4))</f>
        <v/>
      </c>
      <c r="AI190" s="1088" t="str">
        <f t="shared" si="22"/>
        <v/>
      </c>
      <c r="AJ190" s="956"/>
      <c r="AK190" s="956"/>
      <c r="AL190" s="956"/>
      <c r="AM190" s="956"/>
      <c r="AN190" s="956"/>
      <c r="AO190" s="956"/>
      <c r="AP190" s="956"/>
      <c r="AQ190" s="957"/>
      <c r="AR190" s="957"/>
      <c r="AS190" s="957"/>
      <c r="AT190" s="957"/>
      <c r="AU190" s="957"/>
      <c r="AV190" s="957"/>
      <c r="AW190" s="957" t="str">
        <f>IF(VLOOKUP($A190,'Data (new)'!$A:$T,14,0)="","",VLOOKUP($A190,'Data (new)'!$A:$T,14,0))</f>
        <v>Slopers</v>
      </c>
      <c r="AY190" s="771"/>
    </row>
    <row r="191" spans="1:51" ht="16.5" customHeight="1">
      <c r="A191" s="1038" t="s">
        <v>1892</v>
      </c>
      <c r="B191" s="1039" t="str">
        <f>IF(VLOOKUP($A191,'Data (new)'!$A:$T,2,0)="","",VLOOKUP($A191,'Data (new)'!$A:$T,2,0))</f>
        <v>AGP0110-G8</v>
      </c>
      <c r="C191" s="1715"/>
      <c r="D191" s="1733" t="str">
        <f>IF(VLOOKUP($A191,'Data (new)'!A:T,6,0)="","",HYPERLINK(VLOOKUP($A191,'Data (new)'!A:T,7,0), VLOOKUP($A191,'Data (new)'!A:T,6,0)))</f>
        <v>Ninja 3</v>
      </c>
      <c r="E191" s="1731" t="str">
        <f>IF(VLOOKUP($A191,'Data (new)'!$A:$T,10,0)="","",VLOOKUP($A191,'Data (new)'!$A:$T,10,0))</f>
        <v>S-M</v>
      </c>
      <c r="F191" s="1731">
        <f>IF(VLOOKUP($A191,'Data (new)'!$A:$T,11,0)="","",VLOOKUP($A191,'Data (new)'!$A:$T,11,0))</f>
        <v>1</v>
      </c>
      <c r="G191" s="1713" t="str">
        <f>IF(VLOOKUP($A191,'Data (new)'!$A:$T,14,0)="","",VLOOKUP($A191,'Data (new)'!$A:$T,14,0))</f>
        <v>Slopers</v>
      </c>
      <c r="H191" s="1040" t="str">
        <f>IF(VLOOKUP($A191,'Data (new)'!$A:$T,8,0)="","",VLOOKUP($A191,'Data (new)'!$A:$T,8,0))</f>
        <v>Dual texture</v>
      </c>
      <c r="I191" s="1040">
        <f>IF(VLOOKUP($A191,'Data (new)'!$A:$T,16,0)="","",VLOOKUP($A191,'Data (new)'!$A:$T,16,0))</f>
        <v>231</v>
      </c>
      <c r="J191" s="1101"/>
      <c r="K191" s="1102"/>
      <c r="L191" s="1102"/>
      <c r="M191" s="1102"/>
      <c r="N191" s="1102"/>
      <c r="O191" s="1102"/>
      <c r="P191" s="1102"/>
      <c r="Q191" s="1102"/>
      <c r="R191" s="1102"/>
      <c r="S191" s="1102"/>
      <c r="T191" s="1102"/>
      <c r="U191" s="1102"/>
      <c r="V191" s="1102"/>
      <c r="W191" s="1103"/>
      <c r="X191" s="1102"/>
      <c r="Y191" s="1102"/>
      <c r="Z191" s="1102"/>
      <c r="AA191" s="1102"/>
      <c r="AB191" s="1104"/>
      <c r="AC191" s="1041"/>
      <c r="AD191" s="1041" t="s">
        <v>2649</v>
      </c>
      <c r="AE191" s="1081">
        <f>IF(VLOOKUP($A191,'Data (new)'!$A:$T,12,0)="","",VLOOKUP($A191,'Data (new)'!$A:$T,12,0))</f>
        <v>1.7</v>
      </c>
      <c r="AF191" s="1082" t="str">
        <f t="shared" si="20"/>
        <v/>
      </c>
      <c r="AG191" s="1083" t="str">
        <f t="shared" si="21"/>
        <v/>
      </c>
      <c r="AH191" s="1082" t="str">
        <f>IF(ISERROR('Agripp GRP Macros (EU, Asia) '!$AG191*(1-$H$4)),"",'Agripp GRP Macros (EU, Asia) '!$AG191*(1-$H$4))</f>
        <v/>
      </c>
      <c r="AI191" s="1084" t="str">
        <f t="shared" si="22"/>
        <v/>
      </c>
      <c r="AJ191" s="956"/>
      <c r="AK191" s="956"/>
      <c r="AL191" s="956"/>
      <c r="AM191" s="956"/>
      <c r="AN191" s="956"/>
      <c r="AO191" s="956"/>
      <c r="AP191" s="956"/>
      <c r="AQ191" s="957"/>
      <c r="AR191" s="957"/>
      <c r="AS191" s="958"/>
      <c r="AT191" s="771"/>
      <c r="AU191" s="771"/>
      <c r="AV191" s="771"/>
      <c r="AW191" s="957" t="str">
        <f>IF(VLOOKUP($A191,'Data (new)'!$A:$T,14,0)="","",VLOOKUP($A191,'Data (new)'!$A:$T,14,0))</f>
        <v>Slopers</v>
      </c>
      <c r="AX191" s="959"/>
      <c r="AY191" s="771"/>
    </row>
    <row r="192" spans="1:51" ht="16.5" customHeight="1">
      <c r="A192" s="1046" t="s">
        <v>1893</v>
      </c>
      <c r="B192" s="1047" t="str">
        <f>IF(VLOOKUP($A192,'Data (new)'!$A:$T,2,0)="","",VLOOKUP($A192,'Data (new)'!$A:$T,2,0))</f>
        <v>AGP0284-G7</v>
      </c>
      <c r="C192" s="1715"/>
      <c r="D192" s="1733" t="str">
        <f>IF(VLOOKUP($A192,'Data (new)'!A:T,6,0)="","",HYPERLINK(VLOOKUP($A192,'Data (new)'!A:T,7,0), VLOOKUP($A192,'Data (new)'!A:T,6,0)))</f>
        <v xml:space="preserve">Ninja 4 </v>
      </c>
      <c r="E192" s="1731" t="str">
        <f>IF(VLOOKUP($A192,'Data (new)'!$A:$T,10,0)="","",VLOOKUP($A192,'Data (new)'!$A:$T,10,0))</f>
        <v>S</v>
      </c>
      <c r="F192" s="1731">
        <f>IF(VLOOKUP($A192,'Data (new)'!$A:$T,11,0)="","",VLOOKUP($A192,'Data (new)'!$A:$T,11,0))</f>
        <v>1</v>
      </c>
      <c r="G192" s="1712" t="str">
        <f>IF(VLOOKUP($A192,'Data (new)'!$A:$T,14,0)="","",VLOOKUP($A192,'Data (new)'!$A:$T,14,0))</f>
        <v>Slopers</v>
      </c>
      <c r="H192" s="1049" t="str">
        <f>IF(VLOOKUP($A192,'Data (new)'!$A:$T,8,0)="","",VLOOKUP($A192,'Data (new)'!$A:$T,8,0))</f>
        <v>Full friction</v>
      </c>
      <c r="I192" s="1050">
        <f>IF(VLOOKUP($A192,'Data (new)'!$A:$T,16,0)="","",VLOOKUP($A192,'Data (new)'!$A:$T,16,0))</f>
        <v>130</v>
      </c>
      <c r="J192" s="1097"/>
      <c r="K192" s="1098"/>
      <c r="L192" s="1098"/>
      <c r="M192" s="1098"/>
      <c r="N192" s="1098"/>
      <c r="O192" s="1098"/>
      <c r="P192" s="1098"/>
      <c r="Q192" s="1098"/>
      <c r="R192" s="1098"/>
      <c r="S192" s="1098"/>
      <c r="T192" s="1098"/>
      <c r="U192" s="1098"/>
      <c r="V192" s="1098"/>
      <c r="W192" s="1099"/>
      <c r="X192" s="1098"/>
      <c r="Y192" s="1098"/>
      <c r="Z192" s="1098"/>
      <c r="AA192" s="1098"/>
      <c r="AB192" s="1100"/>
      <c r="AC192" s="1033"/>
      <c r="AD192" s="1033"/>
      <c r="AE192" s="1085">
        <f>IF(VLOOKUP($A192,'Data (new)'!$A:$T,12,0)="","",VLOOKUP($A192,'Data (new)'!$A:$T,12,0))</f>
        <v>1.8</v>
      </c>
      <c r="AF192" s="1086" t="str">
        <f t="shared" si="20"/>
        <v/>
      </c>
      <c r="AG192" s="1087" t="str">
        <f t="shared" si="21"/>
        <v/>
      </c>
      <c r="AH192" s="1086" t="str">
        <f>IF(ISERROR('Agripp GRP Macros (EU, Asia) '!$AG192*(1-$H$4)),"",'Agripp GRP Macros (EU, Asia) '!$AG192*(1-$H$4))</f>
        <v/>
      </c>
      <c r="AI192" s="1088" t="str">
        <f t="shared" si="22"/>
        <v/>
      </c>
      <c r="AJ192" s="956"/>
      <c r="AK192" s="956"/>
      <c r="AL192" s="956"/>
      <c r="AM192" s="956"/>
      <c r="AN192" s="956"/>
      <c r="AO192" s="956"/>
      <c r="AP192" s="956"/>
      <c r="AQ192" s="957"/>
      <c r="AR192" s="957"/>
      <c r="AS192" s="958"/>
      <c r="AT192" s="771"/>
      <c r="AU192" s="771"/>
      <c r="AV192" s="771"/>
      <c r="AW192" s="957" t="str">
        <f>IF(VLOOKUP($A192,'Data (new)'!$A:$T,14,0)="","",VLOOKUP($A192,'Data (new)'!$A:$T,14,0))</f>
        <v>Slopers</v>
      </c>
      <c r="AX192" s="959"/>
      <c r="AY192" s="771"/>
    </row>
    <row r="193" spans="1:16384" ht="16.5" customHeight="1">
      <c r="A193" s="1038" t="s">
        <v>1894</v>
      </c>
      <c r="B193" s="1039" t="str">
        <f>IF(VLOOKUP($A193,'Data (new)'!$A:$T,2,0)="","",VLOOKUP($A193,'Data (new)'!$A:$T,2,0))</f>
        <v>AGP0284-G8</v>
      </c>
      <c r="C193" s="1715"/>
      <c r="D193" s="1733" t="str">
        <f>IF(VLOOKUP($A193,'Data (new)'!A:T,6,0)="","",HYPERLINK(VLOOKUP($A193,'Data (new)'!A:T,7,0), VLOOKUP($A193,'Data (new)'!A:T,6,0)))</f>
        <v xml:space="preserve">Ninja 4 </v>
      </c>
      <c r="E193" s="1731" t="str">
        <f>IF(VLOOKUP($A193,'Data (new)'!$A:$T,10,0)="","",VLOOKUP($A193,'Data (new)'!$A:$T,10,0))</f>
        <v>S</v>
      </c>
      <c r="F193" s="1731">
        <f>IF(VLOOKUP($A193,'Data (new)'!$A:$T,11,0)="","",VLOOKUP($A193,'Data (new)'!$A:$T,11,0))</f>
        <v>1</v>
      </c>
      <c r="G193" s="1713" t="str">
        <f>IF(VLOOKUP($A193,'Data (new)'!$A:$T,14,0)="","",VLOOKUP($A193,'Data (new)'!$A:$T,14,0))</f>
        <v>Slopers</v>
      </c>
      <c r="H193" s="1040" t="str">
        <f>IF(VLOOKUP($A193,'Data (new)'!$A:$T,8,0)="","",VLOOKUP($A193,'Data (new)'!$A:$T,8,0))</f>
        <v>Dual texture</v>
      </c>
      <c r="I193" s="1040">
        <f>IF(VLOOKUP($A193,'Data (new)'!$A:$T,16,0)="","",VLOOKUP($A193,'Data (new)'!$A:$T,16,0))</f>
        <v>162</v>
      </c>
      <c r="J193" s="1101"/>
      <c r="K193" s="1102"/>
      <c r="L193" s="1102"/>
      <c r="M193" s="1102"/>
      <c r="N193" s="1102"/>
      <c r="O193" s="1102"/>
      <c r="P193" s="1102"/>
      <c r="Q193" s="1102"/>
      <c r="R193" s="1102"/>
      <c r="S193" s="1102"/>
      <c r="T193" s="1102"/>
      <c r="U193" s="1102"/>
      <c r="V193" s="1102"/>
      <c r="W193" s="1103"/>
      <c r="X193" s="1102"/>
      <c r="Y193" s="1102"/>
      <c r="Z193" s="1102"/>
      <c r="AA193" s="1102"/>
      <c r="AB193" s="1104"/>
      <c r="AC193" s="1041"/>
      <c r="AD193" s="1041" t="s">
        <v>2649</v>
      </c>
      <c r="AE193" s="1081">
        <f>IF(VLOOKUP($A193,'Data (new)'!$A:$T,12,0)="","",VLOOKUP($A193,'Data (new)'!$A:$T,12,0))</f>
        <v>1.8</v>
      </c>
      <c r="AF193" s="1082" t="str">
        <f t="shared" si="20"/>
        <v/>
      </c>
      <c r="AG193" s="1083" t="str">
        <f t="shared" si="21"/>
        <v/>
      </c>
      <c r="AH193" s="1082" t="str">
        <f>IF(ISERROR('Agripp GRP Macros (EU, Asia) '!$AG193*(1-$H$4)),"",'Agripp GRP Macros (EU, Asia) '!$AG193*(1-$H$4))</f>
        <v/>
      </c>
      <c r="AI193" s="1084" t="str">
        <f t="shared" si="22"/>
        <v/>
      </c>
      <c r="AJ193" s="956"/>
      <c r="AK193" s="956"/>
      <c r="AL193" s="956"/>
      <c r="AM193" s="956"/>
      <c r="AN193" s="956"/>
      <c r="AO193" s="956"/>
      <c r="AP193" s="956"/>
      <c r="AQ193" s="957"/>
      <c r="AR193" s="957"/>
      <c r="AS193" s="958"/>
      <c r="AT193" s="771"/>
      <c r="AU193" s="771"/>
      <c r="AV193" s="771"/>
      <c r="AW193" s="957" t="str">
        <f>IF(VLOOKUP($A193,'Data (new)'!$A:$T,14,0)="","",VLOOKUP($A193,'Data (new)'!$A:$T,14,0))</f>
        <v>Slopers</v>
      </c>
      <c r="AX193" s="959"/>
      <c r="AY193" s="771"/>
    </row>
    <row r="194" spans="1:16384" ht="16.5" customHeight="1">
      <c r="A194" s="1046" t="s">
        <v>1895</v>
      </c>
      <c r="B194" s="1047" t="str">
        <f>IF(VLOOKUP($A194,'Data (new)'!$A:$T,2,0)="","",VLOOKUP($A194,'Data (new)'!$A:$T,2,0))</f>
        <v>AGP0285-G7</v>
      </c>
      <c r="C194" s="1715"/>
      <c r="D194" s="1733" t="str">
        <f>IF(VLOOKUP($A194,'Data (new)'!A:T,6,0)="","",HYPERLINK(VLOOKUP($A194,'Data (new)'!A:T,7,0), VLOOKUP($A194,'Data (new)'!A:T,6,0)))</f>
        <v xml:space="preserve">Ninja 5 </v>
      </c>
      <c r="E194" s="1731" t="str">
        <f>IF(VLOOKUP($A194,'Data (new)'!$A:$T,10,0)="","",VLOOKUP($A194,'Data (new)'!$A:$T,10,0))</f>
        <v>M</v>
      </c>
      <c r="F194" s="1731">
        <f>IF(VLOOKUP($A194,'Data (new)'!$A:$T,11,0)="","",VLOOKUP($A194,'Data (new)'!$A:$T,11,0))</f>
        <v>1</v>
      </c>
      <c r="G194" s="1712" t="str">
        <f>IF(VLOOKUP($A194,'Data (new)'!$A:$T,14,0)="","",VLOOKUP($A194,'Data (new)'!$A:$T,14,0))</f>
        <v>Slopers</v>
      </c>
      <c r="H194" s="1049" t="str">
        <f>IF(VLOOKUP($A194,'Data (new)'!$A:$T,8,0)="","",VLOOKUP($A194,'Data (new)'!$A:$T,8,0))</f>
        <v>Full friction</v>
      </c>
      <c r="I194" s="1050">
        <f>IF(VLOOKUP($A194,'Data (new)'!$A:$T,16,0)="","",VLOOKUP($A194,'Data (new)'!$A:$T,16,0))</f>
        <v>139</v>
      </c>
      <c r="J194" s="1097"/>
      <c r="K194" s="1098"/>
      <c r="L194" s="1098"/>
      <c r="M194" s="1098"/>
      <c r="N194" s="1098"/>
      <c r="O194" s="1098"/>
      <c r="P194" s="1098"/>
      <c r="Q194" s="1098"/>
      <c r="R194" s="1098"/>
      <c r="S194" s="1098"/>
      <c r="T194" s="1098"/>
      <c r="U194" s="1098"/>
      <c r="V194" s="1098"/>
      <c r="W194" s="1099"/>
      <c r="X194" s="1098"/>
      <c r="Y194" s="1098"/>
      <c r="Z194" s="1098"/>
      <c r="AA194" s="1098"/>
      <c r="AB194" s="1100"/>
      <c r="AC194" s="1033"/>
      <c r="AD194" s="1033"/>
      <c r="AE194" s="1085">
        <f>IF(VLOOKUP($A194,'Data (new)'!$A:$T,12,0)="","",VLOOKUP($A194,'Data (new)'!$A:$T,12,0))</f>
        <v>1.9</v>
      </c>
      <c r="AF194" s="1086" t="str">
        <f t="shared" si="20"/>
        <v/>
      </c>
      <c r="AG194" s="1087" t="str">
        <f t="shared" si="21"/>
        <v/>
      </c>
      <c r="AH194" s="1086" t="str">
        <f>IF(ISERROR('Agripp GRP Macros (EU, Asia) '!$AG194*(1-$H$4)),"",'Agripp GRP Macros (EU, Asia) '!$AG194*(1-$H$4))</f>
        <v/>
      </c>
      <c r="AI194" s="1088" t="str">
        <f t="shared" si="22"/>
        <v/>
      </c>
      <c r="AJ194" s="956"/>
      <c r="AK194" s="956"/>
      <c r="AL194" s="956"/>
      <c r="AM194" s="956"/>
      <c r="AN194" s="956"/>
      <c r="AO194" s="956"/>
      <c r="AP194" s="956"/>
      <c r="AQ194" s="957"/>
      <c r="AR194" s="957"/>
      <c r="AS194" s="958"/>
      <c r="AT194" s="771"/>
      <c r="AU194" s="771"/>
      <c r="AV194" s="771"/>
      <c r="AW194" s="957" t="str">
        <f>IF(VLOOKUP($A194,'Data (new)'!$A:$T,14,0)="","",VLOOKUP($A194,'Data (new)'!$A:$T,14,0))</f>
        <v>Slopers</v>
      </c>
      <c r="AX194" s="959"/>
      <c r="AY194" s="771"/>
    </row>
    <row r="195" spans="1:16384" ht="16.5" customHeight="1">
      <c r="A195" s="1038" t="s">
        <v>1896</v>
      </c>
      <c r="B195" s="1039" t="str">
        <f>IF(VLOOKUP($A195,'Data (new)'!$A:$T,2,0)="","",VLOOKUP($A195,'Data (new)'!$A:$T,2,0))</f>
        <v>AGP0285-G8</v>
      </c>
      <c r="C195" s="1715"/>
      <c r="D195" s="1733" t="str">
        <f>IF(VLOOKUP($A195,'Data (new)'!A:T,6,0)="","",HYPERLINK(VLOOKUP($A195,'Data (new)'!A:T,7,0), VLOOKUP($A195,'Data (new)'!A:T,6,0)))</f>
        <v xml:space="preserve">Ninja 5 </v>
      </c>
      <c r="E195" s="1731" t="str">
        <f>IF(VLOOKUP($A195,'Data (new)'!$A:$T,10,0)="","",VLOOKUP($A195,'Data (new)'!$A:$T,10,0))</f>
        <v>M</v>
      </c>
      <c r="F195" s="1731">
        <f>IF(VLOOKUP($A195,'Data (new)'!$A:$T,11,0)="","",VLOOKUP($A195,'Data (new)'!$A:$T,11,0))</f>
        <v>1</v>
      </c>
      <c r="G195" s="1713" t="str">
        <f>IF(VLOOKUP($A195,'Data (new)'!$A:$T,14,0)="","",VLOOKUP($A195,'Data (new)'!$A:$T,14,0))</f>
        <v>Slopers</v>
      </c>
      <c r="H195" s="1040" t="str">
        <f>IF(VLOOKUP($A195,'Data (new)'!$A:$T,8,0)="","",VLOOKUP($A195,'Data (new)'!$A:$T,8,0))</f>
        <v>Dual texture</v>
      </c>
      <c r="I195" s="1040">
        <f>IF(VLOOKUP($A195,'Data (new)'!$A:$T,16,0)="","",VLOOKUP($A195,'Data (new)'!$A:$T,16,0))</f>
        <v>172</v>
      </c>
      <c r="J195" s="1101"/>
      <c r="K195" s="1102"/>
      <c r="L195" s="1102"/>
      <c r="M195" s="1102"/>
      <c r="N195" s="1102"/>
      <c r="O195" s="1102"/>
      <c r="P195" s="1102"/>
      <c r="Q195" s="1102"/>
      <c r="R195" s="1102"/>
      <c r="S195" s="1102"/>
      <c r="T195" s="1102"/>
      <c r="U195" s="1102"/>
      <c r="V195" s="1102"/>
      <c r="W195" s="1103"/>
      <c r="X195" s="1102"/>
      <c r="Y195" s="1102"/>
      <c r="Z195" s="1102"/>
      <c r="AA195" s="1102"/>
      <c r="AB195" s="1104"/>
      <c r="AC195" s="1041"/>
      <c r="AD195" s="1041" t="s">
        <v>2649</v>
      </c>
      <c r="AE195" s="1081">
        <f>IF(VLOOKUP($A195,'Data (new)'!$A:$T,12,0)="","",VLOOKUP($A195,'Data (new)'!$A:$T,12,0))</f>
        <v>1.9</v>
      </c>
      <c r="AF195" s="1082" t="str">
        <f t="shared" si="20"/>
        <v/>
      </c>
      <c r="AG195" s="1083" t="str">
        <f t="shared" si="21"/>
        <v/>
      </c>
      <c r="AH195" s="1082" t="str">
        <f>IF(ISERROR('Agripp GRP Macros (EU, Asia) '!$AG195*(1-$H$4)),"",'Agripp GRP Macros (EU, Asia) '!$AG195*(1-$H$4))</f>
        <v/>
      </c>
      <c r="AI195" s="1084" t="str">
        <f t="shared" si="22"/>
        <v/>
      </c>
      <c r="AJ195" s="956"/>
      <c r="AK195" s="956"/>
      <c r="AL195" s="956"/>
      <c r="AM195" s="956"/>
      <c r="AN195" s="956"/>
      <c r="AO195" s="956"/>
      <c r="AP195" s="956"/>
      <c r="AQ195" s="957"/>
      <c r="AR195" s="957"/>
      <c r="AS195" s="958"/>
      <c r="AT195" s="771"/>
      <c r="AU195" s="771"/>
      <c r="AV195" s="771"/>
      <c r="AW195" s="957" t="str">
        <f>IF(VLOOKUP($A195,'Data (new)'!$A:$T,14,0)="","",VLOOKUP($A195,'Data (new)'!$A:$T,14,0))</f>
        <v>Slopers</v>
      </c>
      <c r="AX195" s="959"/>
      <c r="AY195" s="771"/>
    </row>
    <row r="196" spans="1:16384" ht="16.5" customHeight="1">
      <c r="A196" s="1046" t="s">
        <v>1897</v>
      </c>
      <c r="B196" s="1047" t="str">
        <f>IF(VLOOKUP($A196,'Data (new)'!$A:$T,2,0)="","",VLOOKUP($A196,'Data (new)'!$A:$T,2,0))</f>
        <v>AGP0286-G7</v>
      </c>
      <c r="C196" s="1715"/>
      <c r="D196" s="1733" t="str">
        <f>IF(VLOOKUP($A196,'Data (new)'!A:T,6,0)="","",HYPERLINK(VLOOKUP($A196,'Data (new)'!A:T,7,0), VLOOKUP($A196,'Data (new)'!A:T,6,0)))</f>
        <v xml:space="preserve">Ninja 6 </v>
      </c>
      <c r="E196" s="1731" t="str">
        <f>IF(VLOOKUP($A196,'Data (new)'!$A:$T,10,0)="","",VLOOKUP($A196,'Data (new)'!$A:$T,10,0))</f>
        <v>L</v>
      </c>
      <c r="F196" s="1731">
        <f>IF(VLOOKUP($A196,'Data (new)'!$A:$T,11,0)="","",VLOOKUP($A196,'Data (new)'!$A:$T,11,0))</f>
        <v>1</v>
      </c>
      <c r="G196" s="1712" t="str">
        <f>IF(VLOOKUP($A196,'Data (new)'!$A:$T,14,0)="","",VLOOKUP($A196,'Data (new)'!$A:$T,14,0))</f>
        <v>Slopers</v>
      </c>
      <c r="H196" s="1049" t="str">
        <f>IF(VLOOKUP($A196,'Data (new)'!$A:$T,8,0)="","",VLOOKUP($A196,'Data (new)'!$A:$T,8,0))</f>
        <v>Full friction</v>
      </c>
      <c r="I196" s="1050">
        <f>IF(VLOOKUP($A196,'Data (new)'!$A:$T,16,0)="","",VLOOKUP($A196,'Data (new)'!$A:$T,16,0))</f>
        <v>182</v>
      </c>
      <c r="J196" s="1097"/>
      <c r="K196" s="1098"/>
      <c r="L196" s="1098"/>
      <c r="M196" s="1098"/>
      <c r="N196" s="1098"/>
      <c r="O196" s="1098"/>
      <c r="P196" s="1098"/>
      <c r="Q196" s="1098"/>
      <c r="R196" s="1098"/>
      <c r="S196" s="1098"/>
      <c r="T196" s="1098"/>
      <c r="U196" s="1098"/>
      <c r="V196" s="1098"/>
      <c r="W196" s="1099"/>
      <c r="X196" s="1098"/>
      <c r="Y196" s="1098"/>
      <c r="Z196" s="1098"/>
      <c r="AA196" s="1098"/>
      <c r="AB196" s="1100"/>
      <c r="AC196" s="1033"/>
      <c r="AD196" s="1033"/>
      <c r="AE196" s="1085">
        <f>IF(VLOOKUP($A196,'Data (new)'!$A:$T,12,0)="","",VLOOKUP($A196,'Data (new)'!$A:$T,12,0))</f>
        <v>2.2000000000000002</v>
      </c>
      <c r="AF196" s="1086" t="str">
        <f t="shared" si="20"/>
        <v/>
      </c>
      <c r="AG196" s="1087" t="str">
        <f t="shared" si="21"/>
        <v/>
      </c>
      <c r="AH196" s="1086" t="str">
        <f>IF(ISERROR('Agripp GRP Macros (EU, Asia) '!$AG196*(1-$H$4)),"",'Agripp GRP Macros (EU, Asia) '!$AG196*(1-$H$4))</f>
        <v/>
      </c>
      <c r="AI196" s="1088" t="str">
        <f t="shared" si="22"/>
        <v/>
      </c>
      <c r="AJ196" s="956"/>
      <c r="AK196" s="956"/>
      <c r="AL196" s="956"/>
      <c r="AM196" s="956"/>
      <c r="AN196" s="956"/>
      <c r="AO196" s="956"/>
      <c r="AP196" s="956"/>
      <c r="AQ196" s="957"/>
      <c r="AR196" s="957"/>
      <c r="AS196" s="958"/>
      <c r="AT196" s="771"/>
      <c r="AU196" s="771"/>
      <c r="AV196" s="771"/>
      <c r="AW196" s="957" t="str">
        <f>IF(VLOOKUP($A196,'Data (new)'!$A:$T,14,0)="","",VLOOKUP($A196,'Data (new)'!$A:$T,14,0))</f>
        <v>Slopers</v>
      </c>
      <c r="AX196" s="959"/>
      <c r="AY196" s="771"/>
    </row>
    <row r="197" spans="1:16384" ht="16.5" customHeight="1">
      <c r="A197" s="1038" t="s">
        <v>1898</v>
      </c>
      <c r="B197" s="1039" t="str">
        <f>IF(VLOOKUP($A197,'Data (new)'!$A:$T,2,0)="","",VLOOKUP($A197,'Data (new)'!$A:$T,2,0))</f>
        <v>AGP0286-G8</v>
      </c>
      <c r="C197" s="1715"/>
      <c r="D197" s="1733" t="str">
        <f>IF(VLOOKUP($A197,'Data (new)'!A:T,6,0)="","",HYPERLINK(VLOOKUP($A197,'Data (new)'!A:T,7,0), VLOOKUP($A197,'Data (new)'!A:T,6,0)))</f>
        <v xml:space="preserve">Ninja 6 </v>
      </c>
      <c r="E197" s="1731" t="str">
        <f>IF(VLOOKUP($A197,'Data (new)'!$A:$T,10,0)="","",VLOOKUP($A197,'Data (new)'!$A:$T,10,0))</f>
        <v>L</v>
      </c>
      <c r="F197" s="1731">
        <f>IF(VLOOKUP($A197,'Data (new)'!$A:$T,11,0)="","",VLOOKUP($A197,'Data (new)'!$A:$T,11,0))</f>
        <v>1</v>
      </c>
      <c r="G197" s="1713" t="str">
        <f>IF(VLOOKUP($A197,'Data (new)'!$A:$T,14,0)="","",VLOOKUP($A197,'Data (new)'!$A:$T,14,0))</f>
        <v>Slopers</v>
      </c>
      <c r="H197" s="1040" t="str">
        <f>IF(VLOOKUP($A197,'Data (new)'!$A:$T,8,0)="","",VLOOKUP($A197,'Data (new)'!$A:$T,8,0))</f>
        <v>Dual texture</v>
      </c>
      <c r="I197" s="1040">
        <f>IF(VLOOKUP($A197,'Data (new)'!$A:$T,16,0)="","",VLOOKUP($A197,'Data (new)'!$A:$T,16,0))</f>
        <v>224</v>
      </c>
      <c r="J197" s="1101"/>
      <c r="K197" s="1102"/>
      <c r="L197" s="1102"/>
      <c r="M197" s="1102"/>
      <c r="N197" s="1102"/>
      <c r="O197" s="1102"/>
      <c r="P197" s="1102"/>
      <c r="Q197" s="1102"/>
      <c r="R197" s="1102"/>
      <c r="S197" s="1102"/>
      <c r="T197" s="1102"/>
      <c r="U197" s="1102"/>
      <c r="V197" s="1102"/>
      <c r="W197" s="1103"/>
      <c r="X197" s="1102"/>
      <c r="Y197" s="1102"/>
      <c r="Z197" s="1102"/>
      <c r="AA197" s="1102"/>
      <c r="AB197" s="1104"/>
      <c r="AC197" s="1041"/>
      <c r="AD197" s="1041" t="s">
        <v>2649</v>
      </c>
      <c r="AE197" s="1081">
        <f>IF(VLOOKUP($A197,'Data (new)'!$A:$T,12,0)="","",VLOOKUP($A197,'Data (new)'!$A:$T,12,0))</f>
        <v>2.2000000000000002</v>
      </c>
      <c r="AF197" s="1082" t="str">
        <f t="shared" si="20"/>
        <v/>
      </c>
      <c r="AG197" s="1083" t="str">
        <f t="shared" si="21"/>
        <v/>
      </c>
      <c r="AH197" s="1082" t="str">
        <f>IF(ISERROR('Agripp GRP Macros (EU, Asia) '!$AG197*(1-$H$4)),"",'Agripp GRP Macros (EU, Asia) '!$AG197*(1-$H$4))</f>
        <v/>
      </c>
      <c r="AI197" s="1084" t="str">
        <f t="shared" si="22"/>
        <v/>
      </c>
      <c r="AJ197" s="956"/>
      <c r="AK197" s="956"/>
      <c r="AL197" s="956"/>
      <c r="AM197" s="956"/>
      <c r="AN197" s="956"/>
      <c r="AO197" s="956"/>
      <c r="AP197" s="956"/>
      <c r="AQ197" s="957"/>
      <c r="AR197" s="957"/>
      <c r="AS197" s="957"/>
      <c r="AT197" s="957"/>
      <c r="AU197" s="957"/>
      <c r="AV197" s="957"/>
      <c r="AW197" s="957" t="str">
        <f>IF(VLOOKUP($A197,'Data (new)'!$A:$T,14,0)="","",VLOOKUP($A197,'Data (new)'!$A:$T,14,0))</f>
        <v>Slopers</v>
      </c>
      <c r="AY197" s="771"/>
    </row>
    <row r="198" spans="1:16384" ht="16.5" customHeight="1">
      <c r="A198" s="1046" t="s">
        <v>1899</v>
      </c>
      <c r="B198" s="1047" t="str">
        <f>IF(VLOOKUP($A198,'Data (new)'!$A:$T,2,0)="","",VLOOKUP($A198,'Data (new)'!$A:$T,2,0))</f>
        <v>AGP0287-G7</v>
      </c>
      <c r="C198" s="1715"/>
      <c r="D198" s="1733" t="str">
        <f>IF(VLOOKUP($A198,'Data (new)'!A:T,6,0)="","",HYPERLINK(VLOOKUP($A198,'Data (new)'!A:T,7,0), VLOOKUP($A198,'Data (new)'!A:T,6,0)))</f>
        <v xml:space="preserve">Ninja 7 </v>
      </c>
      <c r="E198" s="1731" t="str">
        <f>IF(VLOOKUP($A198,'Data (new)'!$A:$T,10,0)="","",VLOOKUP($A198,'Data (new)'!$A:$T,10,0))</f>
        <v>XL</v>
      </c>
      <c r="F198" s="1731">
        <f>IF(VLOOKUP($A198,'Data (new)'!$A:$T,11,0)="","",VLOOKUP($A198,'Data (new)'!$A:$T,11,0))</f>
        <v>1</v>
      </c>
      <c r="G198" s="1712" t="str">
        <f>IF(VLOOKUP($A198,'Data (new)'!$A:$T,14,0)="","",VLOOKUP($A198,'Data (new)'!$A:$T,14,0))</f>
        <v>Slopers</v>
      </c>
      <c r="H198" s="1049" t="str">
        <f>IF(VLOOKUP($A198,'Data (new)'!$A:$T,8,0)="","",VLOOKUP($A198,'Data (new)'!$A:$T,8,0))</f>
        <v>Full friction</v>
      </c>
      <c r="I198" s="1050">
        <f>IF(VLOOKUP($A198,'Data (new)'!$A:$T,16,0)="","",VLOOKUP($A198,'Data (new)'!$A:$T,16,0))</f>
        <v>198</v>
      </c>
      <c r="J198" s="1097"/>
      <c r="K198" s="1098"/>
      <c r="L198" s="1098"/>
      <c r="M198" s="1098"/>
      <c r="N198" s="1098"/>
      <c r="O198" s="1098"/>
      <c r="P198" s="1098"/>
      <c r="Q198" s="1098"/>
      <c r="R198" s="1098"/>
      <c r="S198" s="1098"/>
      <c r="T198" s="1098"/>
      <c r="U198" s="1098"/>
      <c r="V198" s="1098"/>
      <c r="W198" s="1099"/>
      <c r="X198" s="1098"/>
      <c r="Y198" s="1098"/>
      <c r="Z198" s="1098"/>
      <c r="AA198" s="1098"/>
      <c r="AB198" s="1100"/>
      <c r="AC198" s="1033"/>
      <c r="AD198" s="1033"/>
      <c r="AE198" s="1085">
        <f>IF(VLOOKUP($A198,'Data (new)'!$A:$T,12,0)="","",VLOOKUP($A198,'Data (new)'!$A:$T,12,0))</f>
        <v>2.4</v>
      </c>
      <c r="AF198" s="1086" t="str">
        <f t="shared" si="20"/>
        <v/>
      </c>
      <c r="AG198" s="1087" t="str">
        <f t="shared" si="21"/>
        <v/>
      </c>
      <c r="AH198" s="1086" t="str">
        <f>IF(ISERROR('Agripp GRP Macros (EU, Asia) '!$AG198*(1-$H$4)),"",'Agripp GRP Macros (EU, Asia) '!$AG198*(1-$H$4))</f>
        <v/>
      </c>
      <c r="AI198" s="1088" t="str">
        <f t="shared" si="22"/>
        <v/>
      </c>
      <c r="AJ198" s="956"/>
      <c r="AK198" s="956"/>
      <c r="AL198" s="956"/>
      <c r="AM198" s="956"/>
      <c r="AN198" s="956"/>
      <c r="AO198" s="956"/>
      <c r="AP198" s="956"/>
      <c r="AQ198" s="957"/>
      <c r="AR198" s="957"/>
      <c r="AS198" s="957"/>
      <c r="AT198" s="957"/>
      <c r="AU198" s="957"/>
      <c r="AV198" s="957"/>
      <c r="AW198" s="957" t="str">
        <f>IF(VLOOKUP($A198,'Data (new)'!$A:$T,14,0)="","",VLOOKUP($A198,'Data (new)'!$A:$T,14,0))</f>
        <v>Slopers</v>
      </c>
      <c r="AY198" s="771"/>
    </row>
    <row r="199" spans="1:16384" ht="16.5" customHeight="1">
      <c r="A199" s="1038" t="s">
        <v>1900</v>
      </c>
      <c r="B199" s="1039" t="str">
        <f>IF(VLOOKUP($A199,'Data (new)'!$A:$T,2,0)="","",VLOOKUP($A199,'Data (new)'!$A:$T,2,0))</f>
        <v>AGP0287-G8</v>
      </c>
      <c r="C199" s="1715"/>
      <c r="D199" s="1733" t="str">
        <f>IF(VLOOKUP($A199,'Data (new)'!A:T,6,0)="","",HYPERLINK(VLOOKUP($A199,'Data (new)'!A:T,7,0), VLOOKUP($A199,'Data (new)'!A:T,6,0)))</f>
        <v xml:space="preserve">Ninja 7 </v>
      </c>
      <c r="E199" s="1731" t="str">
        <f>IF(VLOOKUP($A199,'Data (new)'!$A:$T,10,0)="","",VLOOKUP($A199,'Data (new)'!$A:$T,10,0))</f>
        <v>XL</v>
      </c>
      <c r="F199" s="1731">
        <f>IF(VLOOKUP($A199,'Data (new)'!$A:$T,11,0)="","",VLOOKUP($A199,'Data (new)'!$A:$T,11,0))</f>
        <v>1</v>
      </c>
      <c r="G199" s="1713" t="str">
        <f>IF(VLOOKUP($A199,'Data (new)'!$A:$T,14,0)="","",VLOOKUP($A199,'Data (new)'!$A:$T,14,0))</f>
        <v>Slopers</v>
      </c>
      <c r="H199" s="1040" t="str">
        <f>IF(VLOOKUP($A199,'Data (new)'!$A:$T,8,0)="","",VLOOKUP($A199,'Data (new)'!$A:$T,8,0))</f>
        <v>Dual texture</v>
      </c>
      <c r="I199" s="1040">
        <f>IF(VLOOKUP($A199,'Data (new)'!$A:$T,16,0)="","",VLOOKUP($A199,'Data (new)'!$A:$T,16,0))</f>
        <v>244</v>
      </c>
      <c r="J199" s="1101"/>
      <c r="K199" s="1102"/>
      <c r="L199" s="1102"/>
      <c r="M199" s="1102"/>
      <c r="N199" s="1102"/>
      <c r="O199" s="1102"/>
      <c r="P199" s="1102"/>
      <c r="Q199" s="1102"/>
      <c r="R199" s="1102"/>
      <c r="S199" s="1102"/>
      <c r="T199" s="1102"/>
      <c r="U199" s="1102"/>
      <c r="V199" s="1102"/>
      <c r="W199" s="1103"/>
      <c r="X199" s="1102"/>
      <c r="Y199" s="1102"/>
      <c r="Z199" s="1102"/>
      <c r="AA199" s="1102"/>
      <c r="AB199" s="1104"/>
      <c r="AC199" s="1041"/>
      <c r="AD199" s="1041" t="s">
        <v>2649</v>
      </c>
      <c r="AE199" s="1081">
        <f>IF(VLOOKUP($A199,'Data (new)'!$A:$T,12,0)="","",VLOOKUP($A199,'Data (new)'!$A:$T,12,0))</f>
        <v>2.4</v>
      </c>
      <c r="AF199" s="1082" t="str">
        <f t="shared" si="20"/>
        <v/>
      </c>
      <c r="AG199" s="1083" t="str">
        <f t="shared" si="21"/>
        <v/>
      </c>
      <c r="AH199" s="1082" t="str">
        <f>IF(ISERROR('Agripp GRP Macros (EU, Asia) '!$AG199*(1-$H$4)),"",'Agripp GRP Macros (EU, Asia) '!$AG199*(1-$H$4))</f>
        <v/>
      </c>
      <c r="AI199" s="1084" t="str">
        <f t="shared" si="22"/>
        <v/>
      </c>
      <c r="AJ199" s="956"/>
      <c r="AK199" s="956"/>
      <c r="AL199" s="956"/>
      <c r="AM199" s="956"/>
      <c r="AN199" s="956"/>
      <c r="AO199" s="956"/>
      <c r="AP199" s="956"/>
      <c r="AQ199" s="957"/>
      <c r="AR199" s="957"/>
      <c r="AS199" s="957"/>
      <c r="AT199" s="957"/>
      <c r="AU199" s="957"/>
      <c r="AV199" s="957"/>
      <c r="AW199" s="957" t="str">
        <f>IF(VLOOKUP($A199,'Data (new)'!$A:$T,14,0)="","",VLOOKUP($A199,'Data (new)'!$A:$T,14,0))</f>
        <v>Slopers</v>
      </c>
      <c r="AY199" s="771"/>
    </row>
    <row r="200" spans="1:16384" ht="16.5" customHeight="1">
      <c r="A200" s="1046" t="s">
        <v>1901</v>
      </c>
      <c r="B200" s="1047" t="str">
        <f>IF(VLOOKUP($A200,'Data (new)'!$A:$T,2,0)="","",VLOOKUP($A200,'Data (new)'!$A:$T,2,0))</f>
        <v>AGP0122-G7</v>
      </c>
      <c r="C200" s="1715"/>
      <c r="D200" s="1733" t="str">
        <f>IF(VLOOKUP($A200,'Data (new)'!A:T,6,0)="","",HYPERLINK(VLOOKUP($A200,'Data (new)'!A:T,7,0), VLOOKUP($A200,'Data (new)'!A:T,6,0)))</f>
        <v>Oxia</v>
      </c>
      <c r="E200" s="1731" t="str">
        <f>IF(VLOOKUP($A200,'Data (new)'!$A:$T,10,0)="","",VLOOKUP($A200,'Data (new)'!$A:$T,10,0))</f>
        <v>XL</v>
      </c>
      <c r="F200" s="1731">
        <f>IF(VLOOKUP($A200,'Data (new)'!$A:$T,11,0)="","",VLOOKUP($A200,'Data (new)'!$A:$T,11,0))</f>
        <v>1</v>
      </c>
      <c r="G200" s="1712" t="str">
        <f>IF(VLOOKUP($A200,'Data (new)'!$A:$T,14,0)="","",VLOOKUP($A200,'Data (new)'!$A:$T,14,0))</f>
        <v>Slopers</v>
      </c>
      <c r="H200" s="1049" t="str">
        <f>IF(VLOOKUP($A200,'Data (new)'!$A:$T,8,0)="","",VLOOKUP($A200,'Data (new)'!$A:$T,8,0))</f>
        <v>Full friction</v>
      </c>
      <c r="I200" s="1050">
        <f>IF(VLOOKUP($A200,'Data (new)'!$A:$T,16,0)="","",VLOOKUP($A200,'Data (new)'!$A:$T,16,0))</f>
        <v>229</v>
      </c>
      <c r="J200" s="1097"/>
      <c r="K200" s="1098"/>
      <c r="L200" s="1098"/>
      <c r="M200" s="1098"/>
      <c r="N200" s="1098"/>
      <c r="O200" s="1098"/>
      <c r="P200" s="1098"/>
      <c r="Q200" s="1098"/>
      <c r="R200" s="1098"/>
      <c r="S200" s="1098"/>
      <c r="T200" s="1098"/>
      <c r="U200" s="1098"/>
      <c r="V200" s="1098"/>
      <c r="W200" s="1099"/>
      <c r="X200" s="1098"/>
      <c r="Y200" s="1098"/>
      <c r="Z200" s="1098"/>
      <c r="AA200" s="1098"/>
      <c r="AB200" s="1100"/>
      <c r="AC200" s="1033"/>
      <c r="AD200" s="1033"/>
      <c r="AE200" s="1085">
        <f>IF(VLOOKUP($A200,'Data (new)'!$A:$T,12,0)="","",VLOOKUP($A200,'Data (new)'!$A:$T,12,0))</f>
        <v>3.7</v>
      </c>
      <c r="AF200" s="1086" t="str">
        <f t="shared" si="20"/>
        <v/>
      </c>
      <c r="AG200" s="1087" t="str">
        <f t="shared" si="21"/>
        <v/>
      </c>
      <c r="AH200" s="1086" t="str">
        <f>IF(ISERROR('Agripp GRP Macros (EU, Asia) '!$AG200*(1-$H$4)),"",'Agripp GRP Macros (EU, Asia) '!$AG200*(1-$H$4))</f>
        <v/>
      </c>
      <c r="AI200" s="1088" t="str">
        <f t="shared" si="22"/>
        <v/>
      </c>
      <c r="AJ200" s="956"/>
      <c r="AK200" s="956"/>
      <c r="AL200" s="956"/>
      <c r="AM200" s="956"/>
      <c r="AN200" s="956"/>
      <c r="AO200" s="956"/>
      <c r="AP200" s="956"/>
      <c r="AQ200" s="957"/>
      <c r="AR200" s="957"/>
      <c r="AS200" s="957"/>
      <c r="AT200" s="957"/>
      <c r="AU200" s="957"/>
      <c r="AV200" s="957"/>
      <c r="AW200" s="957" t="str">
        <f>IF(VLOOKUP($A200,'Data (new)'!$A:$T,14,0)="","",VLOOKUP($A200,'Data (new)'!$A:$T,14,0))</f>
        <v>Slopers</v>
      </c>
      <c r="AY200" s="771"/>
    </row>
    <row r="201" spans="1:16384" ht="16.5" customHeight="1" thickBot="1">
      <c r="A201" s="1056" t="s">
        <v>1902</v>
      </c>
      <c r="B201" s="1057" t="str">
        <f>IF(VLOOKUP($A201,'Data (new)'!$A:$T,2,0)="","",VLOOKUP($A201,'Data (new)'!$A:$T,2,0))</f>
        <v>AGP0122-G8</v>
      </c>
      <c r="C201" s="1730"/>
      <c r="D201" s="1734" t="str">
        <f>IF(VLOOKUP($A201,'Data (new)'!A:T,6,0)="","",HYPERLINK(VLOOKUP($A201,'Data (new)'!A:T,7,0), VLOOKUP($A201,'Data (new)'!A:T,6,0)))</f>
        <v>Oxia</v>
      </c>
      <c r="E201" s="1712" t="str">
        <f>IF(VLOOKUP($A201,'Data (new)'!$A:$T,10,0)="","",VLOOKUP($A201,'Data (new)'!$A:$T,10,0))</f>
        <v>XL</v>
      </c>
      <c r="F201" s="1712">
        <f>IF(VLOOKUP($A201,'Data (new)'!$A:$T,11,0)="","",VLOOKUP($A201,'Data (new)'!$A:$T,11,0))</f>
        <v>1</v>
      </c>
      <c r="G201" s="1713" t="str">
        <f>IF(VLOOKUP($A201,'Data (new)'!$A:$T,14,0)="","",VLOOKUP($A201,'Data (new)'!$A:$T,14,0))</f>
        <v>Slopers</v>
      </c>
      <c r="H201" s="1040" t="str">
        <f>IF(VLOOKUP($A201,'Data (new)'!$A:$T,8,0)="","",VLOOKUP($A201,'Data (new)'!$A:$T,8,0))</f>
        <v>Dual texture</v>
      </c>
      <c r="I201" s="1040">
        <f>IF(VLOOKUP($A201,'Data (new)'!$A:$T,16,0)="","",VLOOKUP($A201,'Data (new)'!$A:$T,16,0))</f>
        <v>317</v>
      </c>
      <c r="J201" s="1105"/>
      <c r="K201" s="1106"/>
      <c r="L201" s="1106"/>
      <c r="M201" s="1106"/>
      <c r="N201" s="1106"/>
      <c r="O201" s="1106"/>
      <c r="P201" s="1106"/>
      <c r="Q201" s="1106"/>
      <c r="R201" s="1106"/>
      <c r="S201" s="1106"/>
      <c r="T201" s="1106"/>
      <c r="U201" s="1106"/>
      <c r="V201" s="1106"/>
      <c r="W201" s="1107"/>
      <c r="X201" s="1106"/>
      <c r="Y201" s="1106"/>
      <c r="Z201" s="1106"/>
      <c r="AA201" s="1106"/>
      <c r="AB201" s="1108"/>
      <c r="AC201" s="1059"/>
      <c r="AD201" s="1059" t="s">
        <v>2649</v>
      </c>
      <c r="AE201" s="1089">
        <f>IF(VLOOKUP($A201,'Data (new)'!$A:$T,12,0)="","",VLOOKUP($A201,'Data (new)'!$A:$T,12,0))</f>
        <v>3.7</v>
      </c>
      <c r="AF201" s="1090" t="str">
        <f t="shared" si="20"/>
        <v/>
      </c>
      <c r="AG201" s="1091" t="str">
        <f t="shared" si="21"/>
        <v/>
      </c>
      <c r="AH201" s="1090" t="str">
        <f>IF(ISERROR('Agripp GRP Macros (EU, Asia) '!$AG201*(1-$H$4)),"",'Agripp GRP Macros (EU, Asia) '!$AG201*(1-$H$4))</f>
        <v/>
      </c>
      <c r="AI201" s="1092" t="str">
        <f t="shared" si="22"/>
        <v/>
      </c>
      <c r="AJ201" s="956"/>
      <c r="AK201" s="956"/>
      <c r="AL201" s="956"/>
      <c r="AM201" s="956"/>
      <c r="AN201" s="956"/>
      <c r="AO201" s="956"/>
      <c r="AP201" s="956"/>
      <c r="AQ201" s="957"/>
      <c r="AR201" s="957"/>
      <c r="AS201" s="958"/>
      <c r="AT201" s="771"/>
      <c r="AU201" s="771"/>
      <c r="AV201" s="771"/>
      <c r="AW201" s="957" t="str">
        <f>IF(VLOOKUP($A201,'Data (new)'!$A:$T,14,0)="","",VLOOKUP($A201,'Data (new)'!$A:$T,14,0))</f>
        <v>Slopers</v>
      </c>
      <c r="AX201" s="959"/>
      <c r="AY201" s="771"/>
    </row>
    <row r="202" spans="1:16384" ht="45" customHeight="1" thickBot="1">
      <c r="A202" s="1368" t="s">
        <v>3386</v>
      </c>
      <c r="B202" s="1369"/>
      <c r="C202" s="1369"/>
      <c r="D202" s="1369"/>
      <c r="E202" s="1369"/>
      <c r="F202" s="1369"/>
      <c r="G202" s="1369"/>
      <c r="H202" s="1369"/>
      <c r="I202" s="1369"/>
      <c r="J202" s="1369"/>
      <c r="K202" s="1369"/>
      <c r="L202" s="1369"/>
      <c r="M202" s="1369"/>
      <c r="N202" s="1369"/>
      <c r="O202" s="1369"/>
      <c r="P202" s="1369"/>
      <c r="Q202" s="1369"/>
      <c r="R202" s="1369"/>
      <c r="S202" s="1369"/>
      <c r="T202" s="1369"/>
      <c r="U202" s="1369"/>
      <c r="V202" s="1369"/>
      <c r="W202" s="1369"/>
      <c r="X202" s="1369"/>
      <c r="Y202" s="1369"/>
      <c r="Z202" s="1369"/>
      <c r="AA202" s="1369"/>
      <c r="AB202" s="1369"/>
      <c r="AC202" s="1369"/>
      <c r="AD202" s="1369"/>
      <c r="AE202" s="1369"/>
      <c r="AF202" s="1369"/>
      <c r="AG202" s="1369"/>
      <c r="AH202" s="1369"/>
      <c r="AI202" s="1370"/>
      <c r="AJ202" s="956"/>
      <c r="AK202" s="956"/>
      <c r="AL202" s="956"/>
      <c r="AM202" s="956"/>
      <c r="AN202" s="956"/>
      <c r="AO202" s="956"/>
      <c r="AP202" s="956"/>
      <c r="AQ202" s="957"/>
      <c r="AR202" s="957"/>
      <c r="AS202" s="958"/>
      <c r="AT202" s="771"/>
      <c r="AU202" s="771"/>
      <c r="AV202" s="771"/>
      <c r="AW202" s="957" t="e">
        <f>IF(VLOOKUP($A202,'Data (new)'!$A:$T,14,0)="","",VLOOKUP($A202,'Data (new)'!$A:$T,14,0))</f>
        <v>#N/A</v>
      </c>
      <c r="AX202" s="959"/>
      <c r="AY202" s="771"/>
      <c r="AZ202" s="1093"/>
      <c r="BA202" s="1093"/>
      <c r="BB202" s="1093"/>
      <c r="BC202" s="1093"/>
      <c r="BD202" s="1093"/>
      <c r="BE202" s="1093"/>
      <c r="BF202" s="1093"/>
      <c r="BG202" s="1093"/>
      <c r="BH202" s="1093"/>
      <c r="BI202" s="1093"/>
      <c r="BJ202" s="1093"/>
      <c r="BK202" s="1093"/>
      <c r="BL202" s="1093"/>
      <c r="BM202" s="1093"/>
      <c r="BN202" s="1093"/>
      <c r="BO202" s="1093"/>
      <c r="BP202" s="1093"/>
      <c r="BQ202" s="1093"/>
      <c r="BR202" s="1093"/>
      <c r="BS202" s="1732"/>
      <c r="BT202" s="1732"/>
      <c r="BU202" s="1732"/>
      <c r="BV202" s="1732"/>
      <c r="BW202" s="1732"/>
      <c r="BX202" s="1732"/>
      <c r="BY202" s="1732"/>
      <c r="BZ202" s="1732"/>
      <c r="CA202" s="1732"/>
      <c r="CB202" s="1732"/>
      <c r="CC202" s="1732"/>
      <c r="CD202" s="1732"/>
      <c r="CE202" s="1732"/>
      <c r="CF202" s="1732"/>
      <c r="CG202" s="1732"/>
      <c r="CH202" s="1732"/>
      <c r="CI202" s="1732"/>
      <c r="CJ202" s="1732"/>
      <c r="CK202" s="1732"/>
      <c r="CL202" s="1732"/>
      <c r="CM202" s="1732"/>
      <c r="CN202" s="1732"/>
      <c r="CO202" s="1732"/>
      <c r="CP202" s="1732"/>
      <c r="CQ202" s="1732"/>
      <c r="CR202" s="1732"/>
      <c r="CS202" s="1732"/>
      <c r="CT202" s="1732"/>
      <c r="CU202" s="1732"/>
      <c r="CV202" s="1732"/>
      <c r="CW202" s="1732"/>
      <c r="CX202" s="1732"/>
      <c r="CY202" s="1732"/>
      <c r="CZ202" s="1732"/>
      <c r="DA202" s="1732"/>
      <c r="DB202" s="1732"/>
      <c r="DC202" s="1732"/>
      <c r="DD202" s="1732"/>
      <c r="DE202" s="1732"/>
      <c r="DF202" s="1732"/>
      <c r="DG202" s="1732"/>
      <c r="DH202" s="1732"/>
      <c r="DI202" s="1732"/>
      <c r="DJ202" s="1732"/>
      <c r="DK202" s="1732"/>
      <c r="DL202" s="1732"/>
      <c r="DM202" s="1732"/>
      <c r="DN202" s="1732"/>
      <c r="DO202" s="1732"/>
      <c r="DP202" s="1732"/>
      <c r="DQ202" s="1732"/>
      <c r="DR202" s="1732"/>
      <c r="DS202" s="1732"/>
      <c r="DT202" s="1732"/>
      <c r="DU202" s="1732"/>
      <c r="DV202" s="1732"/>
      <c r="DW202" s="1732"/>
      <c r="DX202" s="1732"/>
      <c r="DY202" s="1732"/>
      <c r="DZ202" s="1732"/>
      <c r="EA202" s="1732"/>
      <c r="EB202" s="1732"/>
      <c r="EC202" s="1732"/>
      <c r="ED202" s="1732"/>
      <c r="EE202" s="1732"/>
      <c r="EF202" s="1732"/>
      <c r="EG202" s="1732"/>
      <c r="EH202" s="1732"/>
      <c r="EI202" s="1732"/>
      <c r="EJ202" s="1732"/>
      <c r="EK202" s="1732"/>
      <c r="EL202" s="1732"/>
      <c r="EM202" s="1732"/>
      <c r="EN202" s="1732"/>
      <c r="EO202" s="1732"/>
      <c r="EP202" s="1732"/>
      <c r="EQ202" s="1732"/>
      <c r="ER202" s="1732"/>
      <c r="ES202" s="1732"/>
      <c r="ET202" s="1732"/>
      <c r="EU202" s="1732"/>
      <c r="EV202" s="1732"/>
      <c r="EW202" s="1732"/>
      <c r="EX202" s="1732"/>
      <c r="EY202" s="1732"/>
      <c r="EZ202" s="1732"/>
      <c r="FA202" s="1732"/>
      <c r="FB202" s="1732"/>
      <c r="FC202" s="1732"/>
      <c r="FD202" s="1732"/>
      <c r="FE202" s="1732"/>
      <c r="FF202" s="1732"/>
      <c r="FG202" s="1732"/>
      <c r="FH202" s="1732"/>
      <c r="FI202" s="1732"/>
      <c r="FJ202" s="1732"/>
      <c r="FK202" s="1732"/>
      <c r="FL202" s="1732"/>
      <c r="FM202" s="1732"/>
      <c r="FN202" s="1732"/>
      <c r="FO202" s="1732"/>
      <c r="FP202" s="1732"/>
      <c r="FQ202" s="1732"/>
      <c r="FR202" s="1732"/>
      <c r="FS202" s="1732"/>
      <c r="FT202" s="1732"/>
      <c r="FU202" s="1732"/>
      <c r="FV202" s="1732"/>
      <c r="FW202" s="1732"/>
      <c r="FX202" s="1732"/>
      <c r="FY202" s="1732"/>
      <c r="FZ202" s="1732"/>
      <c r="GA202" s="1732"/>
      <c r="GB202" s="1732"/>
      <c r="GC202" s="1732"/>
      <c r="GD202" s="1732"/>
      <c r="GE202" s="1732"/>
      <c r="GF202" s="1732"/>
      <c r="GG202" s="1732"/>
      <c r="GH202" s="1732"/>
      <c r="GI202" s="1732"/>
      <c r="GJ202" s="1732"/>
      <c r="GK202" s="1732"/>
      <c r="GL202" s="1732"/>
      <c r="GM202" s="1732"/>
      <c r="GN202" s="1732"/>
      <c r="GO202" s="1732"/>
      <c r="GP202" s="1732"/>
      <c r="GQ202" s="1732"/>
      <c r="GR202" s="1732"/>
      <c r="GS202" s="1732"/>
      <c r="GT202" s="1732"/>
      <c r="GU202" s="1732"/>
      <c r="GV202" s="1732"/>
      <c r="GW202" s="1732"/>
      <c r="GX202" s="1732"/>
      <c r="GY202" s="1732"/>
      <c r="GZ202" s="1732"/>
      <c r="HA202" s="1732"/>
      <c r="HB202" s="1732"/>
      <c r="HC202" s="1732"/>
      <c r="HD202" s="1732"/>
      <c r="HE202" s="1732"/>
      <c r="HF202" s="1732"/>
      <c r="HG202" s="1732"/>
      <c r="HH202" s="1732"/>
      <c r="HI202" s="1732"/>
      <c r="HJ202" s="1732"/>
      <c r="HK202" s="1732"/>
      <c r="HL202" s="1732"/>
      <c r="HM202" s="1732"/>
      <c r="HN202" s="1732"/>
      <c r="HO202" s="1732"/>
      <c r="HP202" s="1732"/>
      <c r="HQ202" s="1732"/>
      <c r="HR202" s="1732"/>
      <c r="HS202" s="1732"/>
      <c r="HT202" s="1732"/>
      <c r="HU202" s="1732"/>
      <c r="HV202" s="1732"/>
      <c r="HW202" s="1732"/>
      <c r="HX202" s="1732"/>
      <c r="HY202" s="1732"/>
      <c r="HZ202" s="1732"/>
      <c r="IA202" s="1732"/>
      <c r="IB202" s="1732"/>
      <c r="IC202" s="1732"/>
      <c r="ID202" s="1732"/>
      <c r="IE202" s="1732"/>
      <c r="IF202" s="1732"/>
      <c r="IG202" s="1732"/>
      <c r="IH202" s="1732"/>
      <c r="II202" s="1732"/>
      <c r="IJ202" s="1732"/>
      <c r="IK202" s="1732"/>
      <c r="IL202" s="1732"/>
      <c r="IM202" s="1732"/>
      <c r="IN202" s="1732"/>
      <c r="IO202" s="1732"/>
      <c r="IP202" s="1732"/>
      <c r="IQ202" s="1732"/>
      <c r="IR202" s="1732"/>
      <c r="IS202" s="1732"/>
      <c r="IT202" s="1732"/>
      <c r="IU202" s="1732"/>
      <c r="IV202" s="1732"/>
      <c r="IW202" s="1732"/>
      <c r="IX202" s="1732"/>
      <c r="IY202" s="1732"/>
      <c r="IZ202" s="1732"/>
      <c r="JA202" s="1732"/>
      <c r="JB202" s="1732"/>
      <c r="JC202" s="1732"/>
      <c r="JD202" s="1732"/>
      <c r="JE202" s="1732"/>
      <c r="JF202" s="1732"/>
      <c r="JG202" s="1732"/>
      <c r="JH202" s="1732"/>
      <c r="JI202" s="1732"/>
      <c r="JJ202" s="1732"/>
      <c r="JK202" s="1732"/>
      <c r="JL202" s="1732"/>
      <c r="JM202" s="1732"/>
      <c r="JN202" s="1732"/>
      <c r="JO202" s="1732"/>
      <c r="JP202" s="1732"/>
      <c r="JQ202" s="1732"/>
      <c r="JR202" s="1732"/>
      <c r="JS202" s="1732"/>
      <c r="JT202" s="1732"/>
      <c r="JU202" s="1732"/>
      <c r="JV202" s="1732"/>
      <c r="JW202" s="1732"/>
      <c r="JX202" s="1732"/>
      <c r="JY202" s="1732"/>
      <c r="JZ202" s="1732"/>
      <c r="KA202" s="1732"/>
      <c r="KB202" s="1732"/>
      <c r="KC202" s="1732"/>
      <c r="KD202" s="1732"/>
      <c r="KE202" s="1732"/>
      <c r="KF202" s="1732"/>
      <c r="KG202" s="1732"/>
      <c r="KH202" s="1732"/>
      <c r="KI202" s="1732"/>
      <c r="KJ202" s="1732"/>
      <c r="KK202" s="1732"/>
      <c r="KL202" s="1732"/>
      <c r="KM202" s="1732"/>
      <c r="KN202" s="1732"/>
      <c r="KO202" s="1732"/>
      <c r="KP202" s="1732"/>
      <c r="KQ202" s="1732"/>
      <c r="KR202" s="1732"/>
      <c r="KS202" s="1732"/>
      <c r="KT202" s="1732"/>
      <c r="KU202" s="1732"/>
      <c r="KV202" s="1732"/>
      <c r="KW202" s="1732"/>
      <c r="KX202" s="1732"/>
      <c r="KY202" s="1732"/>
      <c r="KZ202" s="1732"/>
      <c r="LA202" s="1732"/>
      <c r="LB202" s="1732"/>
      <c r="LC202" s="1732"/>
      <c r="LD202" s="1732"/>
      <c r="LE202" s="1732"/>
      <c r="LF202" s="1732"/>
      <c r="LG202" s="1732"/>
      <c r="LH202" s="1732"/>
      <c r="LI202" s="1732"/>
      <c r="LJ202" s="1732"/>
      <c r="LK202" s="1732"/>
      <c r="LL202" s="1732"/>
      <c r="LM202" s="1732"/>
      <c r="LN202" s="1732"/>
      <c r="LO202" s="1732"/>
      <c r="LP202" s="1732"/>
      <c r="LQ202" s="1732"/>
      <c r="LR202" s="1732"/>
      <c r="LS202" s="1732"/>
      <c r="LT202" s="1732"/>
      <c r="LU202" s="1732"/>
      <c r="LV202" s="1732"/>
      <c r="LW202" s="1732"/>
      <c r="LX202" s="1732"/>
      <c r="LY202" s="1732"/>
      <c r="LZ202" s="1732"/>
      <c r="MA202" s="1732"/>
      <c r="MB202" s="1732"/>
      <c r="MC202" s="1732"/>
      <c r="MD202" s="1732"/>
      <c r="ME202" s="1732"/>
      <c r="MF202" s="1732"/>
      <c r="MG202" s="1732"/>
      <c r="MH202" s="1732"/>
      <c r="MI202" s="1732"/>
      <c r="MJ202" s="1732"/>
      <c r="MK202" s="1732"/>
      <c r="ML202" s="1732"/>
      <c r="MM202" s="1732"/>
      <c r="MN202" s="1732"/>
      <c r="MO202" s="1732"/>
      <c r="MP202" s="1732"/>
      <c r="MQ202" s="1732"/>
      <c r="MR202" s="1732"/>
      <c r="MS202" s="1732"/>
      <c r="MT202" s="1732"/>
      <c r="MU202" s="1732"/>
      <c r="MV202" s="1732"/>
      <c r="MW202" s="1732"/>
      <c r="MX202" s="1732"/>
      <c r="MY202" s="1732"/>
      <c r="MZ202" s="1732"/>
      <c r="NA202" s="1732"/>
      <c r="NB202" s="1732"/>
      <c r="NC202" s="1732"/>
      <c r="ND202" s="1732"/>
      <c r="NE202" s="1732"/>
      <c r="NF202" s="1732"/>
      <c r="NG202" s="1732"/>
      <c r="NH202" s="1732"/>
      <c r="NI202" s="1732"/>
      <c r="NJ202" s="1732"/>
      <c r="NK202" s="1732"/>
      <c r="NL202" s="1732"/>
      <c r="NM202" s="1732"/>
      <c r="NN202" s="1732"/>
      <c r="NO202" s="1732"/>
      <c r="NP202" s="1732"/>
      <c r="NQ202" s="1732"/>
      <c r="NR202" s="1732"/>
      <c r="NS202" s="1732"/>
      <c r="NT202" s="1732"/>
      <c r="NU202" s="1732"/>
      <c r="NV202" s="1732"/>
      <c r="NW202" s="1732"/>
      <c r="NX202" s="1732"/>
      <c r="NY202" s="1732"/>
      <c r="NZ202" s="1732"/>
      <c r="OA202" s="1732"/>
      <c r="OB202" s="1732"/>
      <c r="OC202" s="1732"/>
      <c r="OD202" s="1732"/>
      <c r="OE202" s="1732"/>
      <c r="OF202" s="1732"/>
      <c r="OG202" s="1732"/>
      <c r="OH202" s="1732"/>
      <c r="OI202" s="1732"/>
      <c r="OJ202" s="1732"/>
      <c r="OK202" s="1732"/>
      <c r="OL202" s="1732"/>
      <c r="OM202" s="1732"/>
      <c r="ON202" s="1732"/>
      <c r="OO202" s="1732"/>
      <c r="OP202" s="1732"/>
      <c r="OQ202" s="1732"/>
      <c r="OR202" s="1732"/>
      <c r="OS202" s="1732"/>
      <c r="OT202" s="1732"/>
      <c r="OU202" s="1732"/>
      <c r="OV202" s="1732"/>
      <c r="OW202" s="1732"/>
      <c r="OX202" s="1732"/>
      <c r="OY202" s="1732"/>
      <c r="OZ202" s="1732"/>
      <c r="PA202" s="1732"/>
      <c r="PB202" s="1732"/>
      <c r="PC202" s="1732"/>
      <c r="PD202" s="1732"/>
      <c r="PE202" s="1732"/>
      <c r="PF202" s="1732"/>
      <c r="PG202" s="1732"/>
      <c r="PH202" s="1732"/>
      <c r="PI202" s="1732"/>
      <c r="PJ202" s="1732"/>
      <c r="PK202" s="1732"/>
      <c r="PL202" s="1732"/>
      <c r="PM202" s="1732"/>
      <c r="PN202" s="1732"/>
      <c r="PO202" s="1732"/>
      <c r="PP202" s="1732"/>
      <c r="PQ202" s="1732"/>
      <c r="PR202" s="1732"/>
      <c r="PS202" s="1732"/>
      <c r="PT202" s="1732"/>
      <c r="PU202" s="1732"/>
      <c r="PV202" s="1732"/>
      <c r="PW202" s="1732"/>
      <c r="PX202" s="1732"/>
      <c r="PY202" s="1732"/>
      <c r="PZ202" s="1732"/>
      <c r="QA202" s="1732"/>
      <c r="QB202" s="1732"/>
      <c r="QC202" s="1732"/>
      <c r="QD202" s="1732"/>
      <c r="QE202" s="1732"/>
      <c r="QF202" s="1732"/>
      <c r="QG202" s="1732"/>
      <c r="QH202" s="1732"/>
      <c r="QI202" s="1732"/>
      <c r="QJ202" s="1732"/>
      <c r="QK202" s="1732"/>
      <c r="QL202" s="1732"/>
      <c r="QM202" s="1732"/>
      <c r="QN202" s="1732"/>
      <c r="QO202" s="1732"/>
      <c r="QP202" s="1732"/>
      <c r="QQ202" s="1732"/>
      <c r="QR202" s="1732"/>
      <c r="QS202" s="1732"/>
      <c r="QT202" s="1732"/>
      <c r="QU202" s="1732"/>
      <c r="QV202" s="1732"/>
      <c r="QW202" s="1732"/>
      <c r="QX202" s="1732"/>
      <c r="QY202" s="1732"/>
      <c r="QZ202" s="1732"/>
      <c r="RA202" s="1732"/>
      <c r="RB202" s="1732"/>
      <c r="RC202" s="1732"/>
      <c r="RD202" s="1732"/>
      <c r="RE202" s="1732"/>
      <c r="RF202" s="1732"/>
      <c r="RG202" s="1732"/>
      <c r="RH202" s="1732"/>
      <c r="RI202" s="1732"/>
      <c r="RJ202" s="1732"/>
      <c r="RK202" s="1732"/>
      <c r="RL202" s="1732"/>
      <c r="RM202" s="1732"/>
      <c r="RN202" s="1732"/>
      <c r="RO202" s="1732"/>
      <c r="RP202" s="1732"/>
      <c r="RQ202" s="1732"/>
      <c r="RR202" s="1732"/>
      <c r="RS202" s="1732"/>
      <c r="RT202" s="1732"/>
      <c r="RU202" s="1732"/>
      <c r="RV202" s="1732"/>
      <c r="RW202" s="1732"/>
      <c r="RX202" s="1732"/>
      <c r="RY202" s="1732"/>
      <c r="RZ202" s="1732"/>
      <c r="SA202" s="1732"/>
      <c r="SB202" s="1732"/>
      <c r="SC202" s="1732"/>
      <c r="SD202" s="1732"/>
      <c r="SE202" s="1732"/>
      <c r="SF202" s="1732"/>
      <c r="SG202" s="1732"/>
      <c r="SH202" s="1732"/>
      <c r="SI202" s="1732"/>
      <c r="SJ202" s="1732"/>
      <c r="SK202" s="1732"/>
      <c r="SL202" s="1732"/>
      <c r="SM202" s="1732"/>
      <c r="SN202" s="1732"/>
      <c r="SO202" s="1732"/>
      <c r="SP202" s="1732"/>
      <c r="SQ202" s="1732"/>
      <c r="SR202" s="1732"/>
      <c r="SS202" s="1732"/>
      <c r="ST202" s="1732"/>
      <c r="SU202" s="1732"/>
      <c r="SV202" s="1732"/>
      <c r="SW202" s="1732"/>
      <c r="SX202" s="1732"/>
      <c r="SY202" s="1732"/>
      <c r="SZ202" s="1732"/>
      <c r="TA202" s="1732"/>
      <c r="TB202" s="1732"/>
      <c r="TC202" s="1732"/>
      <c r="TD202" s="1732"/>
      <c r="TE202" s="1732"/>
      <c r="TF202" s="1732"/>
      <c r="TG202" s="1732"/>
      <c r="TH202" s="1732"/>
      <c r="TI202" s="1732"/>
      <c r="TJ202" s="1732"/>
      <c r="TK202" s="1732"/>
      <c r="TL202" s="1732"/>
      <c r="TM202" s="1732"/>
      <c r="TN202" s="1732"/>
      <c r="TO202" s="1732"/>
      <c r="TP202" s="1732"/>
      <c r="TQ202" s="1732"/>
      <c r="TR202" s="1732"/>
      <c r="TS202" s="1732"/>
      <c r="TT202" s="1732"/>
      <c r="TU202" s="1732"/>
      <c r="TV202" s="1732"/>
      <c r="TW202" s="1732"/>
      <c r="TX202" s="1732"/>
      <c r="TY202" s="1732"/>
      <c r="TZ202" s="1732"/>
      <c r="UA202" s="1732"/>
      <c r="UB202" s="1732"/>
      <c r="UC202" s="1732"/>
      <c r="UD202" s="1732"/>
      <c r="UE202" s="1732"/>
      <c r="UF202" s="1732"/>
      <c r="UG202" s="1732"/>
      <c r="UH202" s="1732"/>
      <c r="UI202" s="1732"/>
      <c r="UJ202" s="1732"/>
      <c r="UK202" s="1732"/>
      <c r="UL202" s="1732"/>
      <c r="UM202" s="1732"/>
      <c r="UN202" s="1732"/>
      <c r="UO202" s="1732"/>
      <c r="UP202" s="1732"/>
      <c r="UQ202" s="1732"/>
      <c r="UR202" s="1732"/>
      <c r="US202" s="1732"/>
      <c r="UT202" s="1732"/>
      <c r="UU202" s="1732"/>
      <c r="UV202" s="1732"/>
      <c r="UW202" s="1732"/>
      <c r="UX202" s="1732"/>
      <c r="UY202" s="1732"/>
      <c r="UZ202" s="1732"/>
      <c r="VA202" s="1732"/>
      <c r="VB202" s="1732"/>
      <c r="VC202" s="1732"/>
      <c r="VD202" s="1732"/>
      <c r="VE202" s="1732"/>
      <c r="VF202" s="1732"/>
      <c r="VG202" s="1732"/>
      <c r="VH202" s="1732"/>
      <c r="VI202" s="1732"/>
      <c r="VJ202" s="1732"/>
      <c r="VK202" s="1732"/>
      <c r="VL202" s="1732"/>
      <c r="VM202" s="1732"/>
      <c r="VN202" s="1732"/>
      <c r="VO202" s="1732"/>
      <c r="VP202" s="1732"/>
      <c r="VQ202" s="1732"/>
      <c r="VR202" s="1732"/>
      <c r="VS202" s="1732"/>
      <c r="VT202" s="1732"/>
      <c r="VU202" s="1732"/>
      <c r="VV202" s="1732"/>
      <c r="VW202" s="1732"/>
      <c r="VX202" s="1732"/>
      <c r="VY202" s="1732"/>
      <c r="VZ202" s="1732"/>
      <c r="WA202" s="1732"/>
      <c r="WB202" s="1732"/>
      <c r="WC202" s="1732"/>
      <c r="WD202" s="1732"/>
      <c r="WE202" s="1732"/>
      <c r="WF202" s="1732"/>
      <c r="WG202" s="1732"/>
      <c r="WH202" s="1732"/>
      <c r="WI202" s="1732"/>
      <c r="WJ202" s="1732"/>
      <c r="WK202" s="1732"/>
      <c r="WL202" s="1732"/>
      <c r="WM202" s="1732"/>
      <c r="WN202" s="1732"/>
      <c r="WO202" s="1732"/>
      <c r="WP202" s="1732"/>
      <c r="WQ202" s="1732"/>
      <c r="WR202" s="1732"/>
      <c r="WS202" s="1732"/>
      <c r="WT202" s="1732"/>
      <c r="WU202" s="1732"/>
      <c r="WV202" s="1732"/>
      <c r="WW202" s="1732"/>
      <c r="WX202" s="1732"/>
      <c r="WY202" s="1732"/>
      <c r="WZ202" s="1732"/>
      <c r="XA202" s="1732"/>
      <c r="XB202" s="1732"/>
      <c r="XC202" s="1732"/>
      <c r="XD202" s="1732"/>
      <c r="XE202" s="1732"/>
      <c r="XF202" s="1732"/>
      <c r="XG202" s="1732"/>
      <c r="XH202" s="1732"/>
      <c r="XI202" s="1732"/>
      <c r="XJ202" s="1732"/>
      <c r="XK202" s="1732"/>
      <c r="XL202" s="1732"/>
      <c r="XM202" s="1732"/>
      <c r="XN202" s="1732"/>
      <c r="XO202" s="1732"/>
      <c r="XP202" s="1732"/>
      <c r="XQ202" s="1732"/>
      <c r="XR202" s="1732"/>
      <c r="XS202" s="1732"/>
      <c r="XT202" s="1732"/>
      <c r="XU202" s="1732"/>
      <c r="XV202" s="1732"/>
      <c r="XW202" s="1732"/>
      <c r="XX202" s="1732"/>
      <c r="XY202" s="1732"/>
      <c r="XZ202" s="1732"/>
      <c r="YA202" s="1732"/>
      <c r="YB202" s="1732"/>
      <c r="YC202" s="1732"/>
      <c r="YD202" s="1732"/>
      <c r="YE202" s="1732"/>
      <c r="YF202" s="1732"/>
      <c r="YG202" s="1732"/>
      <c r="YH202" s="1732"/>
      <c r="YI202" s="1732"/>
      <c r="YJ202" s="1732"/>
      <c r="YK202" s="1732"/>
      <c r="YL202" s="1732"/>
      <c r="YM202" s="1732"/>
      <c r="YN202" s="1732"/>
      <c r="YO202" s="1732"/>
      <c r="YP202" s="1732"/>
      <c r="YQ202" s="1732"/>
      <c r="YR202" s="1732"/>
      <c r="YS202" s="1732"/>
      <c r="YT202" s="1732"/>
      <c r="YU202" s="1732"/>
      <c r="YV202" s="1732"/>
      <c r="YW202" s="1732"/>
      <c r="YX202" s="1732"/>
      <c r="YY202" s="1732"/>
      <c r="YZ202" s="1732"/>
      <c r="ZA202" s="1732"/>
      <c r="ZB202" s="1732"/>
      <c r="ZC202" s="1732"/>
      <c r="ZD202" s="1732"/>
      <c r="ZE202" s="1732"/>
      <c r="ZF202" s="1732"/>
      <c r="ZG202" s="1732"/>
      <c r="ZH202" s="1732"/>
      <c r="ZI202" s="1732"/>
      <c r="ZJ202" s="1732"/>
      <c r="ZK202" s="1732"/>
      <c r="ZL202" s="1732"/>
      <c r="ZM202" s="1732"/>
      <c r="ZN202" s="1732"/>
      <c r="ZO202" s="1732"/>
      <c r="ZP202" s="1732"/>
      <c r="ZQ202" s="1732"/>
      <c r="ZR202" s="1732"/>
      <c r="ZS202" s="1732"/>
      <c r="ZT202" s="1732"/>
      <c r="ZU202" s="1732"/>
      <c r="ZV202" s="1732"/>
      <c r="ZW202" s="1732"/>
      <c r="ZX202" s="1732"/>
      <c r="ZY202" s="1732"/>
      <c r="ZZ202" s="1732"/>
      <c r="AAA202" s="1732"/>
      <c r="AAB202" s="1732"/>
      <c r="AAC202" s="1732"/>
      <c r="AAD202" s="1732"/>
      <c r="AAE202" s="1732"/>
      <c r="AAF202" s="1732"/>
      <c r="AAG202" s="1732"/>
      <c r="AAH202" s="1732"/>
      <c r="AAI202" s="1732"/>
      <c r="AAJ202" s="1732"/>
      <c r="AAK202" s="1732"/>
      <c r="AAL202" s="1732"/>
      <c r="AAM202" s="1732"/>
      <c r="AAN202" s="1732"/>
      <c r="AAO202" s="1732"/>
      <c r="AAP202" s="1732"/>
      <c r="AAQ202" s="1732"/>
      <c r="AAR202" s="1732"/>
      <c r="AAS202" s="1732"/>
      <c r="AAT202" s="1732"/>
      <c r="AAU202" s="1732"/>
      <c r="AAV202" s="1732"/>
      <c r="AAW202" s="1732"/>
      <c r="AAX202" s="1732"/>
      <c r="AAY202" s="1732"/>
      <c r="AAZ202" s="1732"/>
      <c r="ABA202" s="1732"/>
      <c r="ABB202" s="1732"/>
      <c r="ABC202" s="1732"/>
      <c r="ABD202" s="1732"/>
      <c r="ABE202" s="1732"/>
      <c r="ABF202" s="1732"/>
      <c r="ABG202" s="1732"/>
      <c r="ABH202" s="1732"/>
      <c r="ABI202" s="1732"/>
      <c r="ABJ202" s="1732"/>
      <c r="ABK202" s="1732"/>
      <c r="ABL202" s="1732"/>
      <c r="ABM202" s="1732"/>
      <c r="ABN202" s="1732"/>
      <c r="ABO202" s="1732"/>
      <c r="ABP202" s="1732"/>
      <c r="ABQ202" s="1732"/>
      <c r="ABR202" s="1732"/>
      <c r="ABS202" s="1732"/>
      <c r="ABT202" s="1732"/>
      <c r="ABU202" s="1732"/>
      <c r="ABV202" s="1732"/>
      <c r="ABW202" s="1732"/>
      <c r="ABX202" s="1732"/>
      <c r="ABY202" s="1732"/>
      <c r="ABZ202" s="1732"/>
      <c r="ACA202" s="1732"/>
      <c r="ACB202" s="1732"/>
      <c r="ACC202" s="1732"/>
      <c r="ACD202" s="1732"/>
      <c r="ACE202" s="1732"/>
      <c r="ACF202" s="1732"/>
      <c r="ACG202" s="1732"/>
      <c r="ACH202" s="1732"/>
      <c r="ACI202" s="1732"/>
      <c r="ACJ202" s="1732"/>
      <c r="ACK202" s="1732"/>
      <c r="ACL202" s="1732"/>
      <c r="ACM202" s="1732"/>
      <c r="ACN202" s="1732"/>
      <c r="ACO202" s="1732"/>
      <c r="ACP202" s="1732"/>
      <c r="ACQ202" s="1732"/>
      <c r="ACR202" s="1732"/>
      <c r="ACS202" s="1732"/>
      <c r="ACT202" s="1732"/>
      <c r="ACU202" s="1732"/>
      <c r="ACV202" s="1732"/>
      <c r="ACW202" s="1732"/>
      <c r="ACX202" s="1732"/>
      <c r="ACY202" s="1732"/>
      <c r="ACZ202" s="1732"/>
      <c r="ADA202" s="1732"/>
      <c r="ADB202" s="1732"/>
      <c r="ADC202" s="1732"/>
      <c r="ADD202" s="1732"/>
      <c r="ADE202" s="1732"/>
      <c r="ADF202" s="1732"/>
      <c r="ADG202" s="1732"/>
      <c r="ADH202" s="1732"/>
      <c r="ADI202" s="1732"/>
      <c r="ADJ202" s="1732"/>
      <c r="ADK202" s="1732"/>
      <c r="ADL202" s="1732"/>
      <c r="ADM202" s="1732"/>
      <c r="ADN202" s="1732"/>
      <c r="ADO202" s="1732"/>
      <c r="ADP202" s="1732"/>
      <c r="ADQ202" s="1732"/>
      <c r="ADR202" s="1732"/>
      <c r="ADS202" s="1732"/>
      <c r="ADT202" s="1732"/>
      <c r="ADU202" s="1732"/>
      <c r="ADV202" s="1732"/>
      <c r="ADW202" s="1732"/>
      <c r="ADX202" s="1732"/>
      <c r="ADY202" s="1732"/>
      <c r="ADZ202" s="1732"/>
      <c r="AEA202" s="1732"/>
      <c r="AEB202" s="1732"/>
      <c r="AEC202" s="1732"/>
      <c r="AED202" s="1732"/>
      <c r="AEE202" s="1732"/>
      <c r="AEF202" s="1732"/>
      <c r="AEG202" s="1732"/>
      <c r="AEH202" s="1732"/>
      <c r="AEI202" s="1732"/>
      <c r="AEJ202" s="1732"/>
      <c r="AEK202" s="1732"/>
      <c r="AEL202" s="1732"/>
      <c r="AEM202" s="1732"/>
      <c r="AEN202" s="1732"/>
      <c r="AEO202" s="1732"/>
      <c r="AEP202" s="1732"/>
      <c r="AEQ202" s="1732"/>
      <c r="AER202" s="1732"/>
      <c r="AES202" s="1732"/>
      <c r="AET202" s="1732"/>
      <c r="AEU202" s="1732"/>
      <c r="AEV202" s="1732"/>
      <c r="AEW202" s="1732"/>
      <c r="AEX202" s="1732"/>
      <c r="AEY202" s="1732"/>
      <c r="AEZ202" s="1732"/>
      <c r="AFA202" s="1732"/>
      <c r="AFB202" s="1732"/>
      <c r="AFC202" s="1732"/>
      <c r="AFD202" s="1732"/>
      <c r="AFE202" s="1732"/>
      <c r="AFF202" s="1732"/>
      <c r="AFG202" s="1732"/>
      <c r="AFH202" s="1732"/>
      <c r="AFI202" s="1732"/>
      <c r="AFJ202" s="1732"/>
      <c r="AFK202" s="1732"/>
      <c r="AFL202" s="1732"/>
      <c r="AFM202" s="1732"/>
      <c r="AFN202" s="1732"/>
      <c r="AFO202" s="1732"/>
      <c r="AFP202" s="1732"/>
      <c r="AFQ202" s="1732"/>
      <c r="AFR202" s="1732"/>
      <c r="AFS202" s="1732"/>
      <c r="AFT202" s="1732"/>
      <c r="AFU202" s="1732"/>
      <c r="AFV202" s="1732"/>
      <c r="AFW202" s="1732"/>
      <c r="AFX202" s="1732"/>
      <c r="AFY202" s="1732"/>
      <c r="AFZ202" s="1732"/>
      <c r="AGA202" s="1732"/>
      <c r="AGB202" s="1732"/>
      <c r="AGC202" s="1732"/>
      <c r="AGD202" s="1732"/>
      <c r="AGE202" s="1732"/>
      <c r="AGF202" s="1732"/>
      <c r="AGG202" s="1732"/>
      <c r="AGH202" s="1732"/>
      <c r="AGI202" s="1732"/>
      <c r="AGJ202" s="1732"/>
      <c r="AGK202" s="1732"/>
      <c r="AGL202" s="1732"/>
      <c r="AGM202" s="1732"/>
      <c r="AGN202" s="1732"/>
      <c r="AGO202" s="1732"/>
      <c r="AGP202" s="1732"/>
      <c r="AGQ202" s="1732"/>
      <c r="AGR202" s="1732"/>
      <c r="AGS202" s="1732"/>
      <c r="AGT202" s="1732"/>
      <c r="AGU202" s="1732"/>
      <c r="AGV202" s="1732"/>
      <c r="AGW202" s="1732"/>
      <c r="AGX202" s="1732"/>
      <c r="AGY202" s="1732"/>
      <c r="AGZ202" s="1732"/>
      <c r="AHA202" s="1732"/>
      <c r="AHB202" s="1732"/>
      <c r="AHC202" s="1732"/>
      <c r="AHD202" s="1732"/>
      <c r="AHE202" s="1732"/>
      <c r="AHF202" s="1732"/>
      <c r="AHG202" s="1732"/>
      <c r="AHH202" s="1732"/>
      <c r="AHI202" s="1732"/>
      <c r="AHJ202" s="1732"/>
      <c r="AHK202" s="1732"/>
      <c r="AHL202" s="1732"/>
      <c r="AHM202" s="1732"/>
      <c r="AHN202" s="1732"/>
      <c r="AHO202" s="1732"/>
      <c r="AHP202" s="1732"/>
      <c r="AHQ202" s="1732"/>
      <c r="AHR202" s="1732"/>
      <c r="AHS202" s="1732"/>
      <c r="AHT202" s="1732"/>
      <c r="AHU202" s="1732"/>
      <c r="AHV202" s="1732"/>
      <c r="AHW202" s="1732"/>
      <c r="AHX202" s="1732"/>
      <c r="AHY202" s="1732"/>
      <c r="AHZ202" s="1732"/>
      <c r="AIA202" s="1732"/>
      <c r="AIB202" s="1732"/>
      <c r="AIC202" s="1732"/>
      <c r="AID202" s="1732"/>
      <c r="AIE202" s="1732"/>
      <c r="AIF202" s="1732"/>
      <c r="AIG202" s="1732"/>
      <c r="AIH202" s="1732"/>
      <c r="AII202" s="1732"/>
      <c r="AIJ202" s="1732"/>
      <c r="AIK202" s="1732"/>
      <c r="AIL202" s="1732"/>
      <c r="AIM202" s="1732"/>
      <c r="AIN202" s="1732"/>
      <c r="AIO202" s="1732"/>
      <c r="AIP202" s="1732"/>
      <c r="AIQ202" s="1732"/>
      <c r="AIR202" s="1732"/>
      <c r="AIS202" s="1732"/>
      <c r="AIT202" s="1732"/>
      <c r="AIU202" s="1732"/>
      <c r="AIV202" s="1732"/>
      <c r="AIW202" s="1732"/>
      <c r="AIX202" s="1732"/>
      <c r="AIY202" s="1732"/>
      <c r="AIZ202" s="1732"/>
      <c r="AJA202" s="1732"/>
      <c r="AJB202" s="1732"/>
      <c r="AJC202" s="1732"/>
      <c r="AJD202" s="1732"/>
      <c r="AJE202" s="1732"/>
      <c r="AJF202" s="1732"/>
      <c r="AJG202" s="1732"/>
      <c r="AJH202" s="1732"/>
      <c r="AJI202" s="1732"/>
      <c r="AJJ202" s="1732"/>
      <c r="AJK202" s="1732"/>
      <c r="AJL202" s="1732"/>
      <c r="AJM202" s="1732"/>
      <c r="AJN202" s="1732"/>
      <c r="AJO202" s="1732"/>
      <c r="AJP202" s="1732"/>
      <c r="AJQ202" s="1732"/>
      <c r="AJR202" s="1732"/>
      <c r="AJS202" s="1732"/>
      <c r="AJT202" s="1732"/>
      <c r="AJU202" s="1732"/>
      <c r="AJV202" s="1732"/>
      <c r="AJW202" s="1732"/>
      <c r="AJX202" s="1732"/>
      <c r="AJY202" s="1732"/>
      <c r="AJZ202" s="1732"/>
      <c r="AKA202" s="1732"/>
      <c r="AKB202" s="1732"/>
      <c r="AKC202" s="1732"/>
      <c r="AKD202" s="1732"/>
      <c r="AKE202" s="1732"/>
      <c r="AKF202" s="1732"/>
      <c r="AKG202" s="1732"/>
      <c r="AKH202" s="1732"/>
      <c r="AKI202" s="1732"/>
      <c r="AKJ202" s="1732"/>
      <c r="AKK202" s="1732"/>
      <c r="AKL202" s="1732"/>
      <c r="AKM202" s="1732"/>
      <c r="AKN202" s="1732"/>
      <c r="AKO202" s="1732"/>
      <c r="AKP202" s="1732"/>
      <c r="AKQ202" s="1732"/>
      <c r="AKR202" s="1732"/>
      <c r="AKS202" s="1732"/>
      <c r="AKT202" s="1732"/>
      <c r="AKU202" s="1732"/>
      <c r="AKV202" s="1732"/>
      <c r="AKW202" s="1732"/>
      <c r="AKX202" s="1732"/>
      <c r="AKY202" s="1732"/>
      <c r="AKZ202" s="1732"/>
      <c r="ALA202" s="1732"/>
      <c r="ALB202" s="1732"/>
      <c r="ALC202" s="1732"/>
      <c r="ALD202" s="1732"/>
      <c r="ALE202" s="1732"/>
      <c r="ALF202" s="1732"/>
      <c r="ALG202" s="1732"/>
      <c r="ALH202" s="1732"/>
      <c r="ALI202" s="1732"/>
      <c r="ALJ202" s="1732"/>
      <c r="ALK202" s="1732"/>
      <c r="ALL202" s="1732"/>
      <c r="ALM202" s="1732"/>
      <c r="ALN202" s="1732"/>
      <c r="ALO202" s="1732"/>
      <c r="ALP202" s="1732"/>
      <c r="ALQ202" s="1732"/>
      <c r="ALR202" s="1732"/>
      <c r="ALS202" s="1732"/>
      <c r="ALT202" s="1732"/>
      <c r="ALU202" s="1732"/>
      <c r="ALV202" s="1732"/>
      <c r="ALW202" s="1732"/>
      <c r="ALX202" s="1732"/>
      <c r="ALY202" s="1732"/>
      <c r="ALZ202" s="1732"/>
      <c r="AMA202" s="1732"/>
      <c r="AMB202" s="1732"/>
      <c r="AMC202" s="1732"/>
      <c r="AMD202" s="1732"/>
      <c r="AME202" s="1732"/>
      <c r="AMF202" s="1732"/>
      <c r="AMG202" s="1732"/>
      <c r="AMH202" s="1732"/>
      <c r="AMI202" s="1732"/>
      <c r="AMJ202" s="1732"/>
      <c r="AMK202" s="1732"/>
      <c r="AML202" s="1732"/>
      <c r="AMM202" s="1732"/>
      <c r="AMN202" s="1732"/>
      <c r="AMO202" s="1732"/>
      <c r="AMP202" s="1732"/>
      <c r="AMQ202" s="1732"/>
      <c r="AMR202" s="1732"/>
      <c r="AMS202" s="1732"/>
      <c r="AMT202" s="1732"/>
      <c r="AMU202" s="1732"/>
      <c r="AMV202" s="1732"/>
      <c r="AMW202" s="1732"/>
      <c r="AMX202" s="1732"/>
      <c r="AMY202" s="1732"/>
      <c r="AMZ202" s="1732"/>
      <c r="ANA202" s="1732"/>
      <c r="ANB202" s="1732"/>
      <c r="ANC202" s="1732"/>
      <c r="AND202" s="1732"/>
      <c r="ANE202" s="1732"/>
      <c r="ANF202" s="1732"/>
      <c r="ANG202" s="1732"/>
      <c r="ANH202" s="1732"/>
      <c r="ANI202" s="1732"/>
      <c r="ANJ202" s="1732"/>
      <c r="ANK202" s="1732"/>
      <c r="ANL202" s="1732"/>
      <c r="ANM202" s="1732"/>
      <c r="ANN202" s="1732"/>
      <c r="ANO202" s="1732"/>
      <c r="ANP202" s="1732"/>
      <c r="ANQ202" s="1732"/>
      <c r="ANR202" s="1732"/>
      <c r="ANS202" s="1732"/>
      <c r="ANT202" s="1732"/>
      <c r="ANU202" s="1732"/>
      <c r="ANV202" s="1732"/>
      <c r="ANW202" s="1732"/>
      <c r="ANX202" s="1732"/>
      <c r="ANY202" s="1732"/>
      <c r="ANZ202" s="1732"/>
      <c r="AOA202" s="1732"/>
      <c r="AOB202" s="1732"/>
      <c r="AOC202" s="1732"/>
      <c r="AOD202" s="1732"/>
      <c r="AOE202" s="1732"/>
      <c r="AOF202" s="1732"/>
      <c r="AOG202" s="1732"/>
      <c r="AOH202" s="1732"/>
      <c r="AOI202" s="1732"/>
      <c r="AOJ202" s="1732"/>
      <c r="AOK202" s="1732"/>
      <c r="AOL202" s="1732"/>
      <c r="AOM202" s="1732"/>
      <c r="AON202" s="1732"/>
      <c r="AOO202" s="1732"/>
      <c r="AOP202" s="1732"/>
      <c r="AOQ202" s="1732"/>
      <c r="AOR202" s="1732"/>
      <c r="AOS202" s="1732"/>
      <c r="AOT202" s="1732"/>
      <c r="AOU202" s="1732"/>
      <c r="AOV202" s="1732"/>
      <c r="AOW202" s="1732"/>
      <c r="AOX202" s="1732"/>
      <c r="AOY202" s="1732"/>
      <c r="AOZ202" s="1732"/>
      <c r="APA202" s="1732"/>
      <c r="APB202" s="1732"/>
      <c r="APC202" s="1732"/>
      <c r="APD202" s="1732"/>
      <c r="APE202" s="1732"/>
      <c r="APF202" s="1732"/>
      <c r="APG202" s="1732"/>
      <c r="APH202" s="1732"/>
      <c r="API202" s="1732"/>
      <c r="APJ202" s="1732"/>
      <c r="APK202" s="1732"/>
      <c r="APL202" s="1732"/>
      <c r="APM202" s="1732"/>
      <c r="APN202" s="1732"/>
      <c r="APO202" s="1732"/>
      <c r="APP202" s="1732"/>
      <c r="APQ202" s="1732"/>
      <c r="APR202" s="1732"/>
      <c r="APS202" s="1732"/>
      <c r="APT202" s="1732"/>
      <c r="APU202" s="1732"/>
      <c r="APV202" s="1732"/>
      <c r="APW202" s="1732"/>
      <c r="APX202" s="1732"/>
      <c r="APY202" s="1732"/>
      <c r="APZ202" s="1732"/>
      <c r="AQA202" s="1732"/>
      <c r="AQB202" s="1732"/>
      <c r="AQC202" s="1732"/>
      <c r="AQD202" s="1732"/>
      <c r="AQE202" s="1732"/>
      <c r="AQF202" s="1732"/>
      <c r="AQG202" s="1732"/>
      <c r="AQH202" s="1732"/>
      <c r="AQI202" s="1732"/>
      <c r="AQJ202" s="1732"/>
      <c r="AQK202" s="1732"/>
      <c r="AQL202" s="1732"/>
      <c r="AQM202" s="1732"/>
      <c r="AQN202" s="1732"/>
      <c r="AQO202" s="1732"/>
      <c r="AQP202" s="1732"/>
      <c r="AQQ202" s="1732"/>
      <c r="AQR202" s="1732"/>
      <c r="AQS202" s="1732"/>
      <c r="AQT202" s="1732"/>
      <c r="AQU202" s="1732"/>
      <c r="AQV202" s="1732"/>
      <c r="AQW202" s="1732"/>
      <c r="AQX202" s="1732"/>
      <c r="AQY202" s="1732"/>
      <c r="AQZ202" s="1732"/>
      <c r="ARA202" s="1732"/>
      <c r="ARB202" s="1732"/>
      <c r="ARC202" s="1732"/>
      <c r="ARD202" s="1732"/>
      <c r="ARE202" s="1732"/>
      <c r="ARF202" s="1732"/>
      <c r="ARG202" s="1732"/>
      <c r="ARH202" s="1732"/>
      <c r="ARI202" s="1732"/>
      <c r="ARJ202" s="1732"/>
      <c r="ARK202" s="1732"/>
      <c r="ARL202" s="1732"/>
      <c r="ARM202" s="1732"/>
      <c r="ARN202" s="1732"/>
      <c r="ARO202" s="1732"/>
      <c r="ARP202" s="1732"/>
      <c r="ARQ202" s="1732"/>
      <c r="ARR202" s="1732"/>
      <c r="ARS202" s="1732"/>
      <c r="ART202" s="1732"/>
      <c r="ARU202" s="1732"/>
      <c r="ARV202" s="1732"/>
      <c r="ARW202" s="1732"/>
      <c r="ARX202" s="1732"/>
      <c r="ARY202" s="1732"/>
      <c r="ARZ202" s="1732"/>
      <c r="ASA202" s="1732"/>
      <c r="ASB202" s="1732"/>
      <c r="ASC202" s="1732"/>
      <c r="ASD202" s="1732"/>
      <c r="ASE202" s="1732"/>
      <c r="ASF202" s="1732"/>
      <c r="ASG202" s="1732"/>
      <c r="ASH202" s="1732"/>
      <c r="ASI202" s="1732"/>
      <c r="ASJ202" s="1732"/>
      <c r="ASK202" s="1732"/>
      <c r="ASL202" s="1732"/>
      <c r="ASM202" s="1732"/>
      <c r="ASN202" s="1732"/>
      <c r="ASO202" s="1732"/>
      <c r="ASP202" s="1732"/>
      <c r="ASQ202" s="1732"/>
      <c r="ASR202" s="1732"/>
      <c r="ASS202" s="1732"/>
      <c r="AST202" s="1732"/>
      <c r="ASU202" s="1732"/>
      <c r="ASV202" s="1732"/>
      <c r="ASW202" s="1732"/>
      <c r="ASX202" s="1732"/>
      <c r="ASY202" s="1732"/>
      <c r="ASZ202" s="1732"/>
      <c r="ATA202" s="1732"/>
      <c r="ATB202" s="1732"/>
      <c r="ATC202" s="1732"/>
      <c r="ATD202" s="1732"/>
      <c r="ATE202" s="1732"/>
      <c r="ATF202" s="1732"/>
      <c r="ATG202" s="1732"/>
      <c r="ATH202" s="1732"/>
      <c r="ATI202" s="1732"/>
      <c r="ATJ202" s="1732"/>
      <c r="ATK202" s="1732"/>
      <c r="ATL202" s="1732"/>
      <c r="ATM202" s="1732"/>
      <c r="ATN202" s="1732"/>
      <c r="ATO202" s="1732"/>
      <c r="ATP202" s="1732"/>
      <c r="ATQ202" s="1732"/>
      <c r="ATR202" s="1732"/>
      <c r="ATS202" s="1732"/>
      <c r="ATT202" s="1732"/>
      <c r="ATU202" s="1732"/>
      <c r="ATV202" s="1732"/>
      <c r="ATW202" s="1732"/>
      <c r="ATX202" s="1732"/>
      <c r="ATY202" s="1732"/>
      <c r="ATZ202" s="1732"/>
      <c r="AUA202" s="1732"/>
      <c r="AUB202" s="1732"/>
      <c r="AUC202" s="1732"/>
      <c r="AUD202" s="1732"/>
      <c r="AUE202" s="1732"/>
      <c r="AUF202" s="1732"/>
      <c r="AUG202" s="1732"/>
      <c r="AUH202" s="1732"/>
      <c r="AUI202" s="1732"/>
      <c r="AUJ202" s="1732"/>
      <c r="AUK202" s="1732"/>
      <c r="AUL202" s="1732"/>
      <c r="AUM202" s="1732"/>
      <c r="AUN202" s="1732"/>
      <c r="AUO202" s="1732"/>
      <c r="AUP202" s="1732"/>
      <c r="AUQ202" s="1732"/>
      <c r="AUR202" s="1732"/>
      <c r="AUS202" s="1732"/>
      <c r="AUT202" s="1732"/>
      <c r="AUU202" s="1732"/>
      <c r="AUV202" s="1732"/>
      <c r="AUW202" s="1732"/>
      <c r="AUX202" s="1732"/>
      <c r="AUY202" s="1732"/>
      <c r="AUZ202" s="1732"/>
      <c r="AVA202" s="1732"/>
      <c r="AVB202" s="1732"/>
      <c r="AVC202" s="1732"/>
      <c r="AVD202" s="1732"/>
      <c r="AVE202" s="1732"/>
      <c r="AVF202" s="1732"/>
      <c r="AVG202" s="1732"/>
      <c r="AVH202" s="1732"/>
      <c r="AVI202" s="1732"/>
      <c r="AVJ202" s="1732"/>
      <c r="AVK202" s="1732"/>
      <c r="AVL202" s="1732"/>
      <c r="AVM202" s="1732"/>
      <c r="AVN202" s="1732"/>
      <c r="AVO202" s="1732"/>
      <c r="AVP202" s="1732"/>
      <c r="AVQ202" s="1732"/>
      <c r="AVR202" s="1732"/>
      <c r="AVS202" s="1732"/>
      <c r="AVT202" s="1732"/>
      <c r="AVU202" s="1732"/>
      <c r="AVV202" s="1732"/>
      <c r="AVW202" s="1732"/>
      <c r="AVX202" s="1732"/>
      <c r="AVY202" s="1732"/>
      <c r="AVZ202" s="1732"/>
      <c r="AWA202" s="1732"/>
      <c r="AWB202" s="1732"/>
      <c r="AWC202" s="1732"/>
      <c r="AWD202" s="1732"/>
      <c r="AWE202" s="1732"/>
      <c r="AWF202" s="1732"/>
      <c r="AWG202" s="1732"/>
      <c r="AWH202" s="1732"/>
      <c r="AWI202" s="1732"/>
      <c r="AWJ202" s="1732"/>
      <c r="AWK202" s="1732"/>
      <c r="AWL202" s="1732"/>
      <c r="AWM202" s="1732"/>
      <c r="AWN202" s="1732"/>
      <c r="AWO202" s="1732"/>
      <c r="AWP202" s="1732"/>
      <c r="AWQ202" s="1732"/>
      <c r="AWR202" s="1732"/>
      <c r="AWS202" s="1732"/>
      <c r="AWT202" s="1732"/>
      <c r="AWU202" s="1732"/>
      <c r="AWV202" s="1732"/>
      <c r="AWW202" s="1732"/>
      <c r="AWX202" s="1732"/>
      <c r="AWY202" s="1732"/>
      <c r="AWZ202" s="1732"/>
      <c r="AXA202" s="1732"/>
      <c r="AXB202" s="1732"/>
      <c r="AXC202" s="1732"/>
      <c r="AXD202" s="1732"/>
      <c r="AXE202" s="1732"/>
      <c r="AXF202" s="1732"/>
      <c r="AXG202" s="1732"/>
      <c r="AXH202" s="1732"/>
      <c r="AXI202" s="1732"/>
      <c r="AXJ202" s="1732"/>
      <c r="AXK202" s="1732"/>
      <c r="AXL202" s="1732"/>
      <c r="AXM202" s="1732"/>
      <c r="AXN202" s="1732"/>
      <c r="AXO202" s="1732"/>
      <c r="AXP202" s="1732"/>
      <c r="AXQ202" s="1732"/>
      <c r="AXR202" s="1732"/>
      <c r="AXS202" s="1732"/>
      <c r="AXT202" s="1732"/>
      <c r="AXU202" s="1732"/>
      <c r="AXV202" s="1732"/>
      <c r="AXW202" s="1732"/>
      <c r="AXX202" s="1732"/>
      <c r="AXY202" s="1732"/>
      <c r="AXZ202" s="1732"/>
      <c r="AYA202" s="1732"/>
      <c r="AYB202" s="1732"/>
      <c r="AYC202" s="1732"/>
      <c r="AYD202" s="1732"/>
      <c r="AYE202" s="1732"/>
      <c r="AYF202" s="1732"/>
      <c r="AYG202" s="1732"/>
      <c r="AYH202" s="1732"/>
      <c r="AYI202" s="1732"/>
      <c r="AYJ202" s="1732"/>
      <c r="AYK202" s="1732"/>
      <c r="AYL202" s="1732"/>
      <c r="AYM202" s="1732"/>
      <c r="AYN202" s="1732"/>
      <c r="AYO202" s="1732"/>
      <c r="AYP202" s="1732"/>
      <c r="AYQ202" s="1732"/>
      <c r="AYR202" s="1732"/>
      <c r="AYS202" s="1732"/>
      <c r="AYT202" s="1732"/>
      <c r="AYU202" s="1732"/>
      <c r="AYV202" s="1732"/>
      <c r="AYW202" s="1732"/>
      <c r="AYX202" s="1732"/>
      <c r="AYY202" s="1732"/>
      <c r="AYZ202" s="1732"/>
      <c r="AZA202" s="1732"/>
      <c r="AZB202" s="1732"/>
      <c r="AZC202" s="1732"/>
      <c r="AZD202" s="1732"/>
      <c r="AZE202" s="1732"/>
      <c r="AZF202" s="1732"/>
      <c r="AZG202" s="1732"/>
      <c r="AZH202" s="1732"/>
      <c r="AZI202" s="1732"/>
      <c r="AZJ202" s="1732"/>
      <c r="AZK202" s="1732"/>
      <c r="AZL202" s="1732"/>
      <c r="AZM202" s="1732"/>
      <c r="AZN202" s="1732"/>
      <c r="AZO202" s="1732"/>
      <c r="AZP202" s="1732"/>
      <c r="AZQ202" s="1732"/>
      <c r="AZR202" s="1732"/>
      <c r="AZS202" s="1732"/>
      <c r="AZT202" s="1732"/>
      <c r="AZU202" s="1732"/>
      <c r="AZV202" s="1732"/>
      <c r="AZW202" s="1732"/>
      <c r="AZX202" s="1732"/>
      <c r="AZY202" s="1732"/>
      <c r="AZZ202" s="1732"/>
      <c r="BAA202" s="1732"/>
      <c r="BAB202" s="1732"/>
      <c r="BAC202" s="1732"/>
      <c r="BAD202" s="1732"/>
      <c r="BAE202" s="1732"/>
      <c r="BAF202" s="1732"/>
      <c r="BAG202" s="1732"/>
      <c r="BAH202" s="1732"/>
      <c r="BAI202" s="1732"/>
      <c r="BAJ202" s="1732"/>
      <c r="BAK202" s="1732"/>
      <c r="BAL202" s="1732"/>
      <c r="BAM202" s="1732"/>
      <c r="BAN202" s="1732"/>
      <c r="BAO202" s="1732"/>
      <c r="BAP202" s="1732"/>
      <c r="BAQ202" s="1732"/>
      <c r="BAR202" s="1732"/>
      <c r="BAS202" s="1732"/>
      <c r="BAT202" s="1732"/>
      <c r="BAU202" s="1732"/>
      <c r="BAV202" s="1732"/>
      <c r="BAW202" s="1732"/>
      <c r="BAX202" s="1732"/>
      <c r="BAY202" s="1732"/>
      <c r="BAZ202" s="1732"/>
      <c r="BBA202" s="1732"/>
      <c r="BBB202" s="1732"/>
      <c r="BBC202" s="1732"/>
      <c r="BBD202" s="1732"/>
      <c r="BBE202" s="1732"/>
      <c r="BBF202" s="1732"/>
      <c r="BBG202" s="1732"/>
      <c r="BBH202" s="1732"/>
      <c r="BBI202" s="1732"/>
      <c r="BBJ202" s="1732"/>
      <c r="BBK202" s="1732"/>
      <c r="BBL202" s="1732"/>
      <c r="BBM202" s="1732"/>
      <c r="BBN202" s="1732"/>
      <c r="BBO202" s="1732"/>
      <c r="BBP202" s="1732"/>
      <c r="BBQ202" s="1732"/>
      <c r="BBR202" s="1732"/>
      <c r="BBS202" s="1732"/>
      <c r="BBT202" s="1732"/>
      <c r="BBU202" s="1732"/>
      <c r="BBV202" s="1732"/>
      <c r="BBW202" s="1732"/>
      <c r="BBX202" s="1732"/>
      <c r="BBY202" s="1732"/>
      <c r="BBZ202" s="1732"/>
      <c r="BCA202" s="1732"/>
      <c r="BCB202" s="1732"/>
      <c r="BCC202" s="1732"/>
      <c r="BCD202" s="1732"/>
      <c r="BCE202" s="1732"/>
      <c r="BCF202" s="1732"/>
      <c r="BCG202" s="1732"/>
      <c r="BCH202" s="1732"/>
      <c r="BCI202" s="1732"/>
      <c r="BCJ202" s="1732"/>
      <c r="BCK202" s="1732"/>
      <c r="BCL202" s="1732"/>
      <c r="BCM202" s="1732"/>
      <c r="BCN202" s="1732"/>
      <c r="BCO202" s="1732"/>
      <c r="BCP202" s="1732"/>
      <c r="BCQ202" s="1732"/>
      <c r="BCR202" s="1732"/>
      <c r="BCS202" s="1732"/>
      <c r="BCT202" s="1732"/>
      <c r="BCU202" s="1732"/>
      <c r="BCV202" s="1732"/>
      <c r="BCW202" s="1732"/>
      <c r="BCX202" s="1732"/>
      <c r="BCY202" s="1732"/>
      <c r="BCZ202" s="1732"/>
      <c r="BDA202" s="1732"/>
      <c r="BDB202" s="1732"/>
      <c r="BDC202" s="1732"/>
      <c r="BDD202" s="1732"/>
      <c r="BDE202" s="1732"/>
      <c r="BDF202" s="1732"/>
      <c r="BDG202" s="1732"/>
      <c r="BDH202" s="1732"/>
      <c r="BDI202" s="1732"/>
      <c r="BDJ202" s="1732"/>
      <c r="BDK202" s="1732"/>
      <c r="BDL202" s="1732"/>
      <c r="BDM202" s="1732"/>
      <c r="BDN202" s="1732"/>
      <c r="BDO202" s="1732"/>
      <c r="BDP202" s="1732"/>
      <c r="BDQ202" s="1732"/>
      <c r="BDR202" s="1732"/>
      <c r="BDS202" s="1732"/>
      <c r="BDT202" s="1732"/>
      <c r="BDU202" s="1732"/>
      <c r="BDV202" s="1732"/>
      <c r="BDW202" s="1732"/>
      <c r="BDX202" s="1732"/>
      <c r="BDY202" s="1732"/>
      <c r="BDZ202" s="1732"/>
      <c r="BEA202" s="1732"/>
      <c r="BEB202" s="1732"/>
      <c r="BEC202" s="1732"/>
      <c r="BED202" s="1732"/>
      <c r="BEE202" s="1732"/>
      <c r="BEF202" s="1732"/>
      <c r="BEG202" s="1732"/>
      <c r="BEH202" s="1732"/>
      <c r="BEI202" s="1732"/>
      <c r="BEJ202" s="1732"/>
      <c r="BEK202" s="1732"/>
      <c r="BEL202" s="1732"/>
      <c r="BEM202" s="1732"/>
      <c r="BEN202" s="1732"/>
      <c r="BEO202" s="1732"/>
      <c r="BEP202" s="1732"/>
      <c r="BEQ202" s="1732"/>
      <c r="BER202" s="1732"/>
      <c r="BES202" s="1732"/>
      <c r="BET202" s="1732"/>
      <c r="BEU202" s="1732"/>
      <c r="BEV202" s="1732"/>
      <c r="BEW202" s="1732"/>
      <c r="BEX202" s="1732"/>
      <c r="BEY202" s="1732"/>
      <c r="BEZ202" s="1732"/>
      <c r="BFA202" s="1732"/>
      <c r="BFB202" s="1732"/>
      <c r="BFC202" s="1732"/>
      <c r="BFD202" s="1732"/>
      <c r="BFE202" s="1732"/>
      <c r="BFF202" s="1732"/>
      <c r="BFG202" s="1732"/>
      <c r="BFH202" s="1732"/>
      <c r="BFI202" s="1732"/>
      <c r="BFJ202" s="1732"/>
      <c r="BFK202" s="1732"/>
      <c r="BFL202" s="1732"/>
      <c r="BFM202" s="1732"/>
      <c r="BFN202" s="1732"/>
      <c r="BFO202" s="1732"/>
      <c r="BFP202" s="1732"/>
      <c r="BFQ202" s="1732"/>
      <c r="BFR202" s="1732"/>
      <c r="BFS202" s="1732"/>
      <c r="BFT202" s="1732"/>
      <c r="BFU202" s="1732"/>
      <c r="BFV202" s="1732"/>
      <c r="BFW202" s="1732"/>
      <c r="BFX202" s="1732"/>
      <c r="BFY202" s="1732"/>
      <c r="BFZ202" s="1732"/>
      <c r="BGA202" s="1732"/>
      <c r="BGB202" s="1732"/>
      <c r="BGC202" s="1732"/>
      <c r="BGD202" s="1732"/>
      <c r="BGE202" s="1732"/>
      <c r="BGF202" s="1732"/>
      <c r="BGG202" s="1732"/>
      <c r="BGH202" s="1732"/>
      <c r="BGI202" s="1732"/>
      <c r="BGJ202" s="1732"/>
      <c r="BGK202" s="1732"/>
      <c r="BGL202" s="1732"/>
      <c r="BGM202" s="1732"/>
      <c r="BGN202" s="1732"/>
      <c r="BGO202" s="1732"/>
      <c r="BGP202" s="1732"/>
      <c r="BGQ202" s="1732"/>
      <c r="BGR202" s="1732"/>
      <c r="BGS202" s="1732"/>
      <c r="BGT202" s="1732"/>
      <c r="BGU202" s="1732"/>
      <c r="BGV202" s="1732"/>
      <c r="BGW202" s="1732"/>
      <c r="BGX202" s="1732"/>
      <c r="BGY202" s="1732"/>
      <c r="BGZ202" s="1732"/>
      <c r="BHA202" s="1732"/>
      <c r="BHB202" s="1732"/>
      <c r="BHC202" s="1732"/>
      <c r="BHD202" s="1732"/>
      <c r="BHE202" s="1732"/>
      <c r="BHF202" s="1732"/>
      <c r="BHG202" s="1732"/>
      <c r="BHH202" s="1732"/>
      <c r="BHI202" s="1732"/>
      <c r="BHJ202" s="1732"/>
      <c r="BHK202" s="1732"/>
      <c r="BHL202" s="1732"/>
      <c r="BHM202" s="1732"/>
      <c r="BHN202" s="1732"/>
      <c r="BHO202" s="1732"/>
      <c r="BHP202" s="1732"/>
      <c r="BHQ202" s="1732"/>
      <c r="BHR202" s="1732"/>
      <c r="BHS202" s="1732"/>
      <c r="BHT202" s="1732"/>
      <c r="BHU202" s="1732"/>
      <c r="BHV202" s="1732"/>
      <c r="BHW202" s="1732"/>
      <c r="BHX202" s="1732"/>
      <c r="BHY202" s="1732"/>
      <c r="BHZ202" s="1732"/>
      <c r="BIA202" s="1732"/>
      <c r="BIB202" s="1732"/>
      <c r="BIC202" s="1732"/>
      <c r="BID202" s="1732"/>
      <c r="BIE202" s="1732"/>
      <c r="BIF202" s="1732"/>
      <c r="BIG202" s="1732"/>
      <c r="BIH202" s="1732"/>
      <c r="BII202" s="1732"/>
      <c r="BIJ202" s="1732"/>
      <c r="BIK202" s="1732"/>
      <c r="BIL202" s="1732"/>
      <c r="BIM202" s="1732"/>
      <c r="BIN202" s="1732"/>
      <c r="BIO202" s="1732"/>
      <c r="BIP202" s="1732"/>
      <c r="BIQ202" s="1732"/>
      <c r="BIR202" s="1732"/>
      <c r="BIS202" s="1732"/>
      <c r="BIT202" s="1732"/>
      <c r="BIU202" s="1732"/>
      <c r="BIV202" s="1732"/>
      <c r="BIW202" s="1732"/>
      <c r="BIX202" s="1732"/>
      <c r="BIY202" s="1732"/>
      <c r="BIZ202" s="1732"/>
      <c r="BJA202" s="1732"/>
      <c r="BJB202" s="1732"/>
      <c r="BJC202" s="1732"/>
      <c r="BJD202" s="1732"/>
      <c r="BJE202" s="1732"/>
      <c r="BJF202" s="1732"/>
      <c r="BJG202" s="1732"/>
      <c r="BJH202" s="1732"/>
      <c r="BJI202" s="1732"/>
      <c r="BJJ202" s="1732"/>
      <c r="BJK202" s="1732"/>
      <c r="BJL202" s="1732"/>
      <c r="BJM202" s="1732"/>
      <c r="BJN202" s="1732"/>
      <c r="BJO202" s="1732"/>
      <c r="BJP202" s="1732"/>
      <c r="BJQ202" s="1732"/>
      <c r="BJR202" s="1732"/>
      <c r="BJS202" s="1732"/>
      <c r="BJT202" s="1732"/>
      <c r="BJU202" s="1732"/>
      <c r="BJV202" s="1732"/>
      <c r="BJW202" s="1732"/>
      <c r="BJX202" s="1732"/>
      <c r="BJY202" s="1732"/>
      <c r="BJZ202" s="1732"/>
      <c r="BKA202" s="1732"/>
      <c r="BKB202" s="1732"/>
      <c r="BKC202" s="1732"/>
      <c r="BKD202" s="1732"/>
      <c r="BKE202" s="1732"/>
      <c r="BKF202" s="1732"/>
      <c r="BKG202" s="1732"/>
      <c r="BKH202" s="1732"/>
      <c r="BKI202" s="1732"/>
      <c r="BKJ202" s="1732"/>
      <c r="BKK202" s="1732"/>
      <c r="BKL202" s="1732"/>
      <c r="BKM202" s="1732"/>
      <c r="BKN202" s="1732"/>
      <c r="BKO202" s="1732"/>
      <c r="BKP202" s="1732"/>
      <c r="BKQ202" s="1732"/>
      <c r="BKR202" s="1732"/>
      <c r="BKS202" s="1732"/>
      <c r="BKT202" s="1732"/>
      <c r="BKU202" s="1732"/>
      <c r="BKV202" s="1732"/>
      <c r="BKW202" s="1732"/>
      <c r="BKX202" s="1732"/>
      <c r="BKY202" s="1732"/>
      <c r="BKZ202" s="1732"/>
      <c r="BLA202" s="1732"/>
      <c r="BLB202" s="1732"/>
      <c r="BLC202" s="1732"/>
      <c r="BLD202" s="1732"/>
      <c r="BLE202" s="1732"/>
      <c r="BLF202" s="1732"/>
      <c r="BLG202" s="1732"/>
      <c r="BLH202" s="1732"/>
      <c r="BLI202" s="1732"/>
      <c r="BLJ202" s="1732"/>
      <c r="BLK202" s="1732"/>
      <c r="BLL202" s="1732"/>
      <c r="BLM202" s="1732"/>
      <c r="BLN202" s="1732"/>
      <c r="BLO202" s="1732"/>
      <c r="BLP202" s="1732"/>
      <c r="BLQ202" s="1732"/>
      <c r="BLR202" s="1732"/>
      <c r="BLS202" s="1732"/>
      <c r="BLT202" s="1732"/>
      <c r="BLU202" s="1732"/>
      <c r="BLV202" s="1732"/>
      <c r="BLW202" s="1732"/>
      <c r="BLX202" s="1732"/>
      <c r="BLY202" s="1732"/>
      <c r="BLZ202" s="1732"/>
      <c r="BMA202" s="1732"/>
      <c r="BMB202" s="1732"/>
      <c r="BMC202" s="1732"/>
      <c r="BMD202" s="1732"/>
      <c r="BME202" s="1732"/>
      <c r="BMF202" s="1732"/>
      <c r="BMG202" s="1732"/>
      <c r="BMH202" s="1732"/>
      <c r="BMI202" s="1732"/>
      <c r="BMJ202" s="1732"/>
      <c r="BMK202" s="1732"/>
      <c r="BML202" s="1732"/>
      <c r="BMM202" s="1732"/>
      <c r="BMN202" s="1732"/>
      <c r="BMO202" s="1732"/>
      <c r="BMP202" s="1732"/>
      <c r="BMQ202" s="1732"/>
      <c r="BMR202" s="1732"/>
      <c r="BMS202" s="1732"/>
      <c r="BMT202" s="1732"/>
      <c r="BMU202" s="1732"/>
      <c r="BMV202" s="1732"/>
      <c r="BMW202" s="1732"/>
      <c r="BMX202" s="1732"/>
      <c r="BMY202" s="1732"/>
      <c r="BMZ202" s="1732"/>
      <c r="BNA202" s="1732"/>
      <c r="BNB202" s="1732"/>
      <c r="BNC202" s="1732"/>
      <c r="BND202" s="1732"/>
      <c r="BNE202" s="1732"/>
      <c r="BNF202" s="1732"/>
      <c r="BNG202" s="1732"/>
      <c r="BNH202" s="1732"/>
      <c r="BNI202" s="1732"/>
      <c r="BNJ202" s="1732"/>
      <c r="BNK202" s="1732"/>
      <c r="BNL202" s="1732"/>
      <c r="BNM202" s="1732"/>
      <c r="BNN202" s="1732"/>
      <c r="BNO202" s="1732"/>
      <c r="BNP202" s="1732"/>
      <c r="BNQ202" s="1732"/>
      <c r="BNR202" s="1732"/>
      <c r="BNS202" s="1732"/>
      <c r="BNT202" s="1732"/>
      <c r="BNU202" s="1732"/>
      <c r="BNV202" s="1732"/>
      <c r="BNW202" s="1732"/>
      <c r="BNX202" s="1732"/>
      <c r="BNY202" s="1732"/>
      <c r="BNZ202" s="1732"/>
      <c r="BOA202" s="1732"/>
      <c r="BOB202" s="1732"/>
      <c r="BOC202" s="1732"/>
      <c r="BOD202" s="1732"/>
      <c r="BOE202" s="1732"/>
      <c r="BOF202" s="1732"/>
      <c r="BOG202" s="1732"/>
      <c r="BOH202" s="1732"/>
      <c r="BOI202" s="1732"/>
      <c r="BOJ202" s="1732"/>
      <c r="BOK202" s="1732"/>
      <c r="BOL202" s="1732"/>
      <c r="BOM202" s="1732"/>
      <c r="BON202" s="1732"/>
      <c r="BOO202" s="1732"/>
      <c r="BOP202" s="1732"/>
      <c r="BOQ202" s="1732"/>
      <c r="BOR202" s="1732"/>
      <c r="BOS202" s="1732"/>
      <c r="BOT202" s="1732"/>
      <c r="BOU202" s="1732"/>
      <c r="BOV202" s="1732"/>
      <c r="BOW202" s="1732"/>
      <c r="BOX202" s="1732"/>
      <c r="BOY202" s="1732"/>
      <c r="BOZ202" s="1732"/>
      <c r="BPA202" s="1732"/>
      <c r="BPB202" s="1732"/>
      <c r="BPC202" s="1732"/>
      <c r="BPD202" s="1732"/>
      <c r="BPE202" s="1732"/>
      <c r="BPF202" s="1732"/>
      <c r="BPG202" s="1732"/>
      <c r="BPH202" s="1732"/>
      <c r="BPI202" s="1732"/>
      <c r="BPJ202" s="1732"/>
      <c r="BPK202" s="1732"/>
      <c r="BPL202" s="1732"/>
      <c r="BPM202" s="1732"/>
      <c r="BPN202" s="1732"/>
      <c r="BPO202" s="1732"/>
      <c r="BPP202" s="1732"/>
      <c r="BPQ202" s="1732"/>
      <c r="BPR202" s="1732"/>
      <c r="BPS202" s="1732"/>
      <c r="BPT202" s="1732"/>
      <c r="BPU202" s="1732"/>
      <c r="BPV202" s="1732"/>
      <c r="BPW202" s="1732"/>
      <c r="BPX202" s="1732"/>
      <c r="BPY202" s="1732"/>
      <c r="BPZ202" s="1732"/>
      <c r="BQA202" s="1732"/>
      <c r="BQB202" s="1732"/>
      <c r="BQC202" s="1732"/>
      <c r="BQD202" s="1732"/>
      <c r="BQE202" s="1732"/>
      <c r="BQF202" s="1732"/>
      <c r="BQG202" s="1732"/>
      <c r="BQH202" s="1732"/>
      <c r="BQI202" s="1732"/>
      <c r="BQJ202" s="1732"/>
      <c r="BQK202" s="1732"/>
      <c r="BQL202" s="1732"/>
      <c r="BQM202" s="1732"/>
      <c r="BQN202" s="1732"/>
      <c r="BQO202" s="1732"/>
      <c r="BQP202" s="1732"/>
      <c r="BQQ202" s="1732"/>
      <c r="BQR202" s="1732"/>
      <c r="BQS202" s="1732"/>
      <c r="BQT202" s="1732"/>
      <c r="BQU202" s="1732"/>
      <c r="BQV202" s="1732"/>
      <c r="BQW202" s="1732"/>
      <c r="BQX202" s="1732"/>
      <c r="BQY202" s="1732"/>
      <c r="BQZ202" s="1732"/>
      <c r="BRA202" s="1732"/>
      <c r="BRB202" s="1732"/>
      <c r="BRC202" s="1732"/>
      <c r="BRD202" s="1732"/>
      <c r="BRE202" s="1732"/>
      <c r="BRF202" s="1732"/>
      <c r="BRG202" s="1732"/>
      <c r="BRH202" s="1732"/>
      <c r="BRI202" s="1732"/>
      <c r="BRJ202" s="1732"/>
      <c r="BRK202" s="1732"/>
      <c r="BRL202" s="1732"/>
      <c r="BRM202" s="1732"/>
      <c r="BRN202" s="1732"/>
      <c r="BRO202" s="1732"/>
      <c r="BRP202" s="1732"/>
      <c r="BRQ202" s="1732"/>
      <c r="BRR202" s="1732"/>
      <c r="BRS202" s="1732"/>
      <c r="BRT202" s="1732"/>
      <c r="BRU202" s="1732"/>
      <c r="BRV202" s="1732"/>
      <c r="BRW202" s="1732"/>
      <c r="BRX202" s="1732"/>
      <c r="BRY202" s="1732"/>
      <c r="BRZ202" s="1732"/>
      <c r="BSA202" s="1732"/>
      <c r="BSB202" s="1732"/>
      <c r="BSC202" s="1732"/>
      <c r="BSD202" s="1732"/>
      <c r="BSE202" s="1732"/>
      <c r="BSF202" s="1732"/>
      <c r="BSG202" s="1732"/>
      <c r="BSH202" s="1732"/>
      <c r="BSI202" s="1732"/>
      <c r="BSJ202" s="1732"/>
      <c r="BSK202" s="1732"/>
      <c r="BSL202" s="1732"/>
      <c r="BSM202" s="1732"/>
      <c r="BSN202" s="1732"/>
      <c r="BSO202" s="1732"/>
      <c r="BSP202" s="1732"/>
      <c r="BSQ202" s="1732"/>
      <c r="BSR202" s="1732"/>
      <c r="BSS202" s="1732"/>
      <c r="BST202" s="1732"/>
      <c r="BSU202" s="1732"/>
      <c r="BSV202" s="1732"/>
      <c r="BSW202" s="1732"/>
      <c r="BSX202" s="1732"/>
      <c r="BSY202" s="1732"/>
      <c r="BSZ202" s="1732"/>
      <c r="BTA202" s="1732"/>
      <c r="BTB202" s="1732"/>
      <c r="BTC202" s="1732"/>
      <c r="BTD202" s="1732"/>
      <c r="BTE202" s="1732"/>
      <c r="BTF202" s="1732"/>
      <c r="BTG202" s="1732"/>
      <c r="BTH202" s="1732"/>
      <c r="BTI202" s="1732"/>
      <c r="BTJ202" s="1732"/>
      <c r="BTK202" s="1732"/>
      <c r="BTL202" s="1732"/>
      <c r="BTM202" s="1732"/>
      <c r="BTN202" s="1732"/>
      <c r="BTO202" s="1732"/>
      <c r="BTP202" s="1732"/>
      <c r="BTQ202" s="1732"/>
      <c r="BTR202" s="1732"/>
      <c r="BTS202" s="1732"/>
      <c r="BTT202" s="1732"/>
      <c r="BTU202" s="1732"/>
      <c r="BTV202" s="1732"/>
      <c r="BTW202" s="1732"/>
      <c r="BTX202" s="1732"/>
      <c r="BTY202" s="1732"/>
      <c r="BTZ202" s="1732"/>
      <c r="BUA202" s="1732"/>
      <c r="BUB202" s="1732"/>
      <c r="BUC202" s="1732"/>
      <c r="BUD202" s="1732"/>
      <c r="BUE202" s="1732"/>
      <c r="BUF202" s="1732"/>
      <c r="BUG202" s="1732"/>
      <c r="BUH202" s="1732"/>
      <c r="BUI202" s="1732"/>
      <c r="BUJ202" s="1732"/>
      <c r="BUK202" s="1732"/>
      <c r="BUL202" s="1732"/>
      <c r="BUM202" s="1732"/>
      <c r="BUN202" s="1732"/>
      <c r="BUO202" s="1732"/>
      <c r="BUP202" s="1732"/>
      <c r="BUQ202" s="1732"/>
      <c r="BUR202" s="1732"/>
      <c r="BUS202" s="1732"/>
      <c r="BUT202" s="1732"/>
      <c r="BUU202" s="1732"/>
      <c r="BUV202" s="1732"/>
      <c r="BUW202" s="1732"/>
      <c r="BUX202" s="1732"/>
      <c r="BUY202" s="1732"/>
      <c r="BUZ202" s="1732"/>
      <c r="BVA202" s="1732"/>
      <c r="BVB202" s="1732"/>
      <c r="BVC202" s="1732"/>
      <c r="BVD202" s="1732"/>
      <c r="BVE202" s="1732"/>
      <c r="BVF202" s="1732"/>
      <c r="BVG202" s="1732"/>
      <c r="BVH202" s="1732"/>
      <c r="BVI202" s="1732"/>
      <c r="BVJ202" s="1732"/>
      <c r="BVK202" s="1732"/>
      <c r="BVL202" s="1732"/>
      <c r="BVM202" s="1732"/>
      <c r="BVN202" s="1732"/>
      <c r="BVO202" s="1732"/>
      <c r="BVP202" s="1732"/>
      <c r="BVQ202" s="1732"/>
      <c r="BVR202" s="1732"/>
      <c r="BVS202" s="1732"/>
      <c r="BVT202" s="1732"/>
      <c r="BVU202" s="1732"/>
      <c r="BVV202" s="1732"/>
      <c r="BVW202" s="1732"/>
      <c r="BVX202" s="1732"/>
      <c r="BVY202" s="1732"/>
      <c r="BVZ202" s="1732"/>
      <c r="BWA202" s="1732"/>
      <c r="BWB202" s="1732"/>
      <c r="BWC202" s="1732"/>
      <c r="BWD202" s="1732"/>
      <c r="BWE202" s="1732"/>
      <c r="BWF202" s="1732"/>
      <c r="BWG202" s="1732"/>
      <c r="BWH202" s="1732"/>
      <c r="BWI202" s="1732"/>
      <c r="BWJ202" s="1732"/>
      <c r="BWK202" s="1732"/>
      <c r="BWL202" s="1732"/>
      <c r="BWM202" s="1732"/>
      <c r="BWN202" s="1732"/>
      <c r="BWO202" s="1732"/>
      <c r="BWP202" s="1732"/>
      <c r="BWQ202" s="1732"/>
      <c r="BWR202" s="1732"/>
      <c r="BWS202" s="1732"/>
      <c r="BWT202" s="1732"/>
      <c r="BWU202" s="1732"/>
      <c r="BWV202" s="1732"/>
      <c r="BWW202" s="1732"/>
      <c r="BWX202" s="1732"/>
      <c r="BWY202" s="1732"/>
      <c r="BWZ202" s="1732"/>
      <c r="BXA202" s="1732"/>
      <c r="BXB202" s="1732"/>
      <c r="BXC202" s="1732"/>
      <c r="BXD202" s="1732"/>
      <c r="BXE202" s="1732"/>
      <c r="BXF202" s="1732"/>
      <c r="BXG202" s="1732"/>
      <c r="BXH202" s="1732"/>
      <c r="BXI202" s="1732"/>
      <c r="BXJ202" s="1732"/>
      <c r="BXK202" s="1732"/>
      <c r="BXL202" s="1732"/>
      <c r="BXM202" s="1732"/>
      <c r="BXN202" s="1732"/>
      <c r="BXO202" s="1732"/>
      <c r="BXP202" s="1732"/>
      <c r="BXQ202" s="1732"/>
      <c r="BXR202" s="1732"/>
      <c r="BXS202" s="1732"/>
      <c r="BXT202" s="1732"/>
      <c r="BXU202" s="1732"/>
      <c r="BXV202" s="1732"/>
      <c r="BXW202" s="1732"/>
      <c r="BXX202" s="1732"/>
      <c r="BXY202" s="1732"/>
      <c r="BXZ202" s="1732"/>
      <c r="BYA202" s="1732"/>
      <c r="BYB202" s="1732"/>
      <c r="BYC202" s="1732"/>
      <c r="BYD202" s="1732"/>
      <c r="BYE202" s="1732"/>
      <c r="BYF202" s="1732"/>
      <c r="BYG202" s="1732"/>
      <c r="BYH202" s="1732"/>
      <c r="BYI202" s="1732"/>
      <c r="BYJ202" s="1732"/>
      <c r="BYK202" s="1732"/>
      <c r="BYL202" s="1732"/>
      <c r="BYM202" s="1732"/>
      <c r="BYN202" s="1732"/>
      <c r="BYO202" s="1732"/>
      <c r="BYP202" s="1732"/>
      <c r="BYQ202" s="1732"/>
      <c r="BYR202" s="1732"/>
      <c r="BYS202" s="1732"/>
      <c r="BYT202" s="1732"/>
      <c r="BYU202" s="1732"/>
      <c r="BYV202" s="1732"/>
      <c r="BYW202" s="1732"/>
      <c r="BYX202" s="1732"/>
      <c r="BYY202" s="1732"/>
      <c r="BYZ202" s="1732"/>
      <c r="BZA202" s="1732"/>
      <c r="BZB202" s="1732"/>
      <c r="BZC202" s="1732"/>
      <c r="BZD202" s="1732"/>
      <c r="BZE202" s="1732"/>
      <c r="BZF202" s="1732"/>
      <c r="BZG202" s="1732"/>
      <c r="BZH202" s="1732"/>
      <c r="BZI202" s="1732"/>
      <c r="BZJ202" s="1732"/>
      <c r="BZK202" s="1732"/>
      <c r="BZL202" s="1732"/>
      <c r="BZM202" s="1732"/>
      <c r="BZN202" s="1732"/>
      <c r="BZO202" s="1732"/>
      <c r="BZP202" s="1732"/>
      <c r="BZQ202" s="1732"/>
      <c r="BZR202" s="1732"/>
      <c r="BZS202" s="1732"/>
      <c r="BZT202" s="1732"/>
      <c r="BZU202" s="1732"/>
      <c r="BZV202" s="1732"/>
      <c r="BZW202" s="1732"/>
      <c r="BZX202" s="1732"/>
      <c r="BZY202" s="1732"/>
      <c r="BZZ202" s="1732"/>
      <c r="CAA202" s="1732"/>
      <c r="CAB202" s="1732"/>
      <c r="CAC202" s="1732"/>
      <c r="CAD202" s="1732"/>
      <c r="CAE202" s="1732"/>
      <c r="CAF202" s="1732"/>
      <c r="CAG202" s="1732"/>
      <c r="CAH202" s="1732"/>
      <c r="CAI202" s="1732"/>
      <c r="CAJ202" s="1732"/>
      <c r="CAK202" s="1732"/>
      <c r="CAL202" s="1732"/>
      <c r="CAM202" s="1732"/>
      <c r="CAN202" s="1732"/>
      <c r="CAO202" s="1732"/>
      <c r="CAP202" s="1732"/>
      <c r="CAQ202" s="1732"/>
      <c r="CAR202" s="1732"/>
      <c r="CAS202" s="1732"/>
      <c r="CAT202" s="1732"/>
      <c r="CAU202" s="1732"/>
      <c r="CAV202" s="1732"/>
      <c r="CAW202" s="1732"/>
      <c r="CAX202" s="1732"/>
      <c r="CAY202" s="1732"/>
      <c r="CAZ202" s="1732"/>
      <c r="CBA202" s="1732"/>
      <c r="CBB202" s="1732"/>
      <c r="CBC202" s="1732"/>
      <c r="CBD202" s="1732"/>
      <c r="CBE202" s="1732"/>
      <c r="CBF202" s="1732"/>
      <c r="CBG202" s="1732"/>
      <c r="CBH202" s="1732"/>
      <c r="CBI202" s="1732"/>
      <c r="CBJ202" s="1732"/>
      <c r="CBK202" s="1732"/>
      <c r="CBL202" s="1732"/>
      <c r="CBM202" s="1732"/>
      <c r="CBN202" s="1732"/>
      <c r="CBO202" s="1732"/>
      <c r="CBP202" s="1732"/>
      <c r="CBQ202" s="1732"/>
      <c r="CBR202" s="1732"/>
      <c r="CBS202" s="1732"/>
      <c r="CBT202" s="1732"/>
      <c r="CBU202" s="1732"/>
      <c r="CBV202" s="1732"/>
      <c r="CBW202" s="1732"/>
      <c r="CBX202" s="1732"/>
      <c r="CBY202" s="1732"/>
      <c r="CBZ202" s="1732"/>
      <c r="CCA202" s="1732"/>
      <c r="CCB202" s="1732"/>
      <c r="CCC202" s="1732"/>
      <c r="CCD202" s="1732"/>
      <c r="CCE202" s="1732"/>
      <c r="CCF202" s="1732"/>
      <c r="CCG202" s="1732"/>
      <c r="CCH202" s="1732"/>
      <c r="CCI202" s="1732"/>
      <c r="CCJ202" s="1732"/>
      <c r="CCK202" s="1732"/>
      <c r="CCL202" s="1732"/>
      <c r="CCM202" s="1732"/>
      <c r="CCN202" s="1732"/>
      <c r="CCO202" s="1732"/>
      <c r="CCP202" s="1732"/>
      <c r="CCQ202" s="1732"/>
      <c r="CCR202" s="1732"/>
      <c r="CCS202" s="1732"/>
      <c r="CCT202" s="1732"/>
      <c r="CCU202" s="1732"/>
      <c r="CCV202" s="1732"/>
      <c r="CCW202" s="1732"/>
      <c r="CCX202" s="1732"/>
      <c r="CCY202" s="1732"/>
      <c r="CCZ202" s="1732"/>
      <c r="CDA202" s="1732"/>
      <c r="CDB202" s="1732"/>
      <c r="CDC202" s="1732"/>
      <c r="CDD202" s="1732"/>
      <c r="CDE202" s="1732"/>
      <c r="CDF202" s="1732"/>
      <c r="CDG202" s="1732"/>
      <c r="CDH202" s="1732"/>
      <c r="CDI202" s="1732"/>
      <c r="CDJ202" s="1732"/>
      <c r="CDK202" s="1732"/>
      <c r="CDL202" s="1732"/>
      <c r="CDM202" s="1732"/>
      <c r="CDN202" s="1732"/>
      <c r="CDO202" s="1732"/>
      <c r="CDP202" s="1732"/>
      <c r="CDQ202" s="1732"/>
      <c r="CDR202" s="1732"/>
      <c r="CDS202" s="1732"/>
      <c r="CDT202" s="1732"/>
      <c r="CDU202" s="1732"/>
      <c r="CDV202" s="1732"/>
      <c r="CDW202" s="1732"/>
      <c r="CDX202" s="1732"/>
      <c r="CDY202" s="1732"/>
      <c r="CDZ202" s="1732"/>
      <c r="CEA202" s="1732"/>
      <c r="CEB202" s="1732"/>
      <c r="CEC202" s="1732"/>
      <c r="CED202" s="1732"/>
      <c r="CEE202" s="1732"/>
      <c r="CEF202" s="1732"/>
      <c r="CEG202" s="1732"/>
      <c r="CEH202" s="1732"/>
      <c r="CEI202" s="1732"/>
      <c r="CEJ202" s="1732"/>
      <c r="CEK202" s="1732"/>
      <c r="CEL202" s="1732"/>
      <c r="CEM202" s="1732"/>
      <c r="CEN202" s="1732"/>
      <c r="CEO202" s="1732"/>
      <c r="CEP202" s="1732"/>
      <c r="CEQ202" s="1732"/>
      <c r="CER202" s="1732"/>
      <c r="CES202" s="1732"/>
      <c r="CET202" s="1732"/>
      <c r="CEU202" s="1732"/>
      <c r="CEV202" s="1732"/>
      <c r="CEW202" s="1732"/>
      <c r="CEX202" s="1732"/>
      <c r="CEY202" s="1732"/>
      <c r="CEZ202" s="1732"/>
      <c r="CFA202" s="1732"/>
      <c r="CFB202" s="1732"/>
      <c r="CFC202" s="1732"/>
      <c r="CFD202" s="1732"/>
      <c r="CFE202" s="1732"/>
      <c r="CFF202" s="1732"/>
      <c r="CFG202" s="1732"/>
      <c r="CFH202" s="1732"/>
      <c r="CFI202" s="1732"/>
      <c r="CFJ202" s="1732"/>
      <c r="CFK202" s="1732"/>
      <c r="CFL202" s="1732"/>
      <c r="CFM202" s="1732"/>
      <c r="CFN202" s="1732"/>
      <c r="CFO202" s="1732"/>
      <c r="CFP202" s="1732"/>
      <c r="CFQ202" s="1732"/>
      <c r="CFR202" s="1732"/>
      <c r="CFS202" s="1732"/>
      <c r="CFT202" s="1732"/>
      <c r="CFU202" s="1732"/>
      <c r="CFV202" s="1732"/>
      <c r="CFW202" s="1732"/>
      <c r="CFX202" s="1732"/>
      <c r="CFY202" s="1732"/>
      <c r="CFZ202" s="1732"/>
      <c r="CGA202" s="1732"/>
      <c r="CGB202" s="1732"/>
      <c r="CGC202" s="1732"/>
      <c r="CGD202" s="1732"/>
      <c r="CGE202" s="1732"/>
      <c r="CGF202" s="1732"/>
      <c r="CGG202" s="1732"/>
      <c r="CGH202" s="1732"/>
      <c r="CGI202" s="1732"/>
      <c r="CGJ202" s="1732"/>
      <c r="CGK202" s="1732"/>
      <c r="CGL202" s="1732"/>
      <c r="CGM202" s="1732"/>
      <c r="CGN202" s="1732"/>
      <c r="CGO202" s="1732"/>
      <c r="CGP202" s="1732"/>
      <c r="CGQ202" s="1732"/>
      <c r="CGR202" s="1732"/>
      <c r="CGS202" s="1732"/>
      <c r="CGT202" s="1732"/>
      <c r="CGU202" s="1732"/>
      <c r="CGV202" s="1732"/>
      <c r="CGW202" s="1732"/>
      <c r="CGX202" s="1732"/>
      <c r="CGY202" s="1732"/>
      <c r="CGZ202" s="1732"/>
      <c r="CHA202" s="1732"/>
      <c r="CHB202" s="1732"/>
      <c r="CHC202" s="1732"/>
      <c r="CHD202" s="1732"/>
      <c r="CHE202" s="1732"/>
      <c r="CHF202" s="1732"/>
      <c r="CHG202" s="1732"/>
      <c r="CHH202" s="1732"/>
      <c r="CHI202" s="1732"/>
      <c r="CHJ202" s="1732"/>
      <c r="CHK202" s="1732"/>
      <c r="CHL202" s="1732"/>
      <c r="CHM202" s="1732"/>
      <c r="CHN202" s="1732"/>
      <c r="CHO202" s="1732"/>
      <c r="CHP202" s="1732"/>
      <c r="CHQ202" s="1732"/>
      <c r="CHR202" s="1732"/>
      <c r="CHS202" s="1732"/>
      <c r="CHT202" s="1732"/>
      <c r="CHU202" s="1732"/>
      <c r="CHV202" s="1732"/>
      <c r="CHW202" s="1732"/>
      <c r="CHX202" s="1732"/>
      <c r="CHY202" s="1732"/>
      <c r="CHZ202" s="1732"/>
      <c r="CIA202" s="1732"/>
      <c r="CIB202" s="1732"/>
      <c r="CIC202" s="1732"/>
      <c r="CID202" s="1732"/>
      <c r="CIE202" s="1732"/>
      <c r="CIF202" s="1732"/>
      <c r="CIG202" s="1732"/>
      <c r="CIH202" s="1732"/>
      <c r="CII202" s="1732"/>
      <c r="CIJ202" s="1732"/>
      <c r="CIK202" s="1732"/>
      <c r="CIL202" s="1732"/>
      <c r="CIM202" s="1732"/>
      <c r="CIN202" s="1732"/>
      <c r="CIO202" s="1732"/>
      <c r="CIP202" s="1732"/>
      <c r="CIQ202" s="1732"/>
      <c r="CIR202" s="1732"/>
      <c r="CIS202" s="1732"/>
      <c r="CIT202" s="1732"/>
      <c r="CIU202" s="1732"/>
      <c r="CIV202" s="1732"/>
      <c r="CIW202" s="1732"/>
      <c r="CIX202" s="1732"/>
      <c r="CIY202" s="1732"/>
      <c r="CIZ202" s="1732"/>
      <c r="CJA202" s="1732"/>
      <c r="CJB202" s="1732"/>
      <c r="CJC202" s="1732"/>
      <c r="CJD202" s="1732"/>
      <c r="CJE202" s="1732"/>
      <c r="CJF202" s="1732"/>
      <c r="CJG202" s="1732"/>
      <c r="CJH202" s="1732"/>
      <c r="CJI202" s="1732"/>
      <c r="CJJ202" s="1732"/>
      <c r="CJK202" s="1732"/>
      <c r="CJL202" s="1732"/>
      <c r="CJM202" s="1732"/>
      <c r="CJN202" s="1732"/>
      <c r="CJO202" s="1732"/>
      <c r="CJP202" s="1732"/>
      <c r="CJQ202" s="1732"/>
      <c r="CJR202" s="1732"/>
      <c r="CJS202" s="1732"/>
      <c r="CJT202" s="1732"/>
      <c r="CJU202" s="1732"/>
      <c r="CJV202" s="1732"/>
      <c r="CJW202" s="1732"/>
      <c r="CJX202" s="1732"/>
      <c r="CJY202" s="1732"/>
      <c r="CJZ202" s="1732"/>
      <c r="CKA202" s="1732"/>
      <c r="CKB202" s="1732"/>
      <c r="CKC202" s="1732"/>
      <c r="CKD202" s="1732"/>
      <c r="CKE202" s="1732"/>
      <c r="CKF202" s="1732"/>
      <c r="CKG202" s="1732"/>
      <c r="CKH202" s="1732"/>
      <c r="CKI202" s="1732"/>
      <c r="CKJ202" s="1732"/>
      <c r="CKK202" s="1732"/>
      <c r="CKL202" s="1732"/>
      <c r="CKM202" s="1732"/>
      <c r="CKN202" s="1732"/>
      <c r="CKO202" s="1732"/>
      <c r="CKP202" s="1732"/>
      <c r="CKQ202" s="1732"/>
      <c r="CKR202" s="1732"/>
      <c r="CKS202" s="1732"/>
      <c r="CKT202" s="1732"/>
      <c r="CKU202" s="1732"/>
      <c r="CKV202" s="1732"/>
      <c r="CKW202" s="1732"/>
      <c r="CKX202" s="1732"/>
      <c r="CKY202" s="1732"/>
      <c r="CKZ202" s="1732"/>
      <c r="CLA202" s="1732"/>
      <c r="CLB202" s="1732"/>
      <c r="CLC202" s="1732"/>
      <c r="CLD202" s="1732"/>
      <c r="CLE202" s="1732"/>
      <c r="CLF202" s="1732"/>
      <c r="CLG202" s="1732"/>
      <c r="CLH202" s="1732"/>
      <c r="CLI202" s="1732"/>
      <c r="CLJ202" s="1732"/>
      <c r="CLK202" s="1732"/>
      <c r="CLL202" s="1732"/>
      <c r="CLM202" s="1732"/>
      <c r="CLN202" s="1732"/>
      <c r="CLO202" s="1732"/>
      <c r="CLP202" s="1732"/>
      <c r="CLQ202" s="1732"/>
      <c r="CLR202" s="1732"/>
      <c r="CLS202" s="1732"/>
      <c r="CLT202" s="1732"/>
      <c r="CLU202" s="1732"/>
      <c r="CLV202" s="1732"/>
      <c r="CLW202" s="1732"/>
      <c r="CLX202" s="1732"/>
      <c r="CLY202" s="1732"/>
      <c r="CLZ202" s="1732"/>
      <c r="CMA202" s="1732"/>
      <c r="CMB202" s="1732"/>
      <c r="CMC202" s="1732"/>
      <c r="CMD202" s="1732"/>
      <c r="CME202" s="1732"/>
      <c r="CMF202" s="1732"/>
      <c r="CMG202" s="1732"/>
      <c r="CMH202" s="1732"/>
      <c r="CMI202" s="1732"/>
      <c r="CMJ202" s="1732"/>
      <c r="CMK202" s="1732"/>
      <c r="CML202" s="1732"/>
      <c r="CMM202" s="1732"/>
      <c r="CMN202" s="1732"/>
      <c r="CMO202" s="1732"/>
      <c r="CMP202" s="1732"/>
      <c r="CMQ202" s="1732"/>
      <c r="CMR202" s="1732"/>
      <c r="CMS202" s="1732"/>
      <c r="CMT202" s="1732"/>
      <c r="CMU202" s="1732"/>
      <c r="CMV202" s="1732"/>
      <c r="CMW202" s="1732"/>
      <c r="CMX202" s="1732"/>
      <c r="CMY202" s="1732"/>
      <c r="CMZ202" s="1732"/>
      <c r="CNA202" s="1732"/>
      <c r="CNB202" s="1732"/>
      <c r="CNC202" s="1732"/>
      <c r="CND202" s="1732"/>
      <c r="CNE202" s="1732"/>
      <c r="CNF202" s="1732"/>
      <c r="CNG202" s="1732"/>
      <c r="CNH202" s="1732"/>
      <c r="CNI202" s="1732"/>
      <c r="CNJ202" s="1732"/>
      <c r="CNK202" s="1732"/>
      <c r="CNL202" s="1732"/>
      <c r="CNM202" s="1732"/>
      <c r="CNN202" s="1732"/>
      <c r="CNO202" s="1732"/>
      <c r="CNP202" s="1732"/>
      <c r="CNQ202" s="1732"/>
      <c r="CNR202" s="1732"/>
      <c r="CNS202" s="1732"/>
      <c r="CNT202" s="1732"/>
      <c r="CNU202" s="1732"/>
      <c r="CNV202" s="1732"/>
      <c r="CNW202" s="1732"/>
      <c r="CNX202" s="1732"/>
      <c r="CNY202" s="1732"/>
      <c r="CNZ202" s="1732"/>
      <c r="COA202" s="1732"/>
      <c r="COB202" s="1732"/>
      <c r="COC202" s="1732"/>
      <c r="COD202" s="1732"/>
      <c r="COE202" s="1732"/>
      <c r="COF202" s="1732"/>
      <c r="COG202" s="1732"/>
      <c r="COH202" s="1732"/>
      <c r="COI202" s="1732"/>
      <c r="COJ202" s="1732"/>
      <c r="COK202" s="1732"/>
      <c r="COL202" s="1732"/>
      <c r="COM202" s="1732"/>
      <c r="CON202" s="1732"/>
      <c r="COO202" s="1732"/>
      <c r="COP202" s="1732"/>
      <c r="COQ202" s="1732"/>
      <c r="COR202" s="1732"/>
      <c r="COS202" s="1732"/>
      <c r="COT202" s="1732"/>
      <c r="COU202" s="1732"/>
      <c r="COV202" s="1732"/>
      <c r="COW202" s="1732"/>
      <c r="COX202" s="1732"/>
      <c r="COY202" s="1732"/>
      <c r="COZ202" s="1732"/>
      <c r="CPA202" s="1732"/>
      <c r="CPB202" s="1732"/>
      <c r="CPC202" s="1732"/>
      <c r="CPD202" s="1732"/>
      <c r="CPE202" s="1732"/>
      <c r="CPF202" s="1732"/>
      <c r="CPG202" s="1732"/>
      <c r="CPH202" s="1732"/>
      <c r="CPI202" s="1732"/>
      <c r="CPJ202" s="1732"/>
      <c r="CPK202" s="1732"/>
      <c r="CPL202" s="1732"/>
      <c r="CPM202" s="1732"/>
      <c r="CPN202" s="1732"/>
      <c r="CPO202" s="1732"/>
      <c r="CPP202" s="1732"/>
      <c r="CPQ202" s="1732"/>
      <c r="CPR202" s="1732"/>
      <c r="CPS202" s="1732"/>
      <c r="CPT202" s="1732"/>
      <c r="CPU202" s="1732"/>
      <c r="CPV202" s="1732"/>
      <c r="CPW202" s="1732"/>
      <c r="CPX202" s="1732"/>
      <c r="CPY202" s="1732"/>
      <c r="CPZ202" s="1732"/>
      <c r="CQA202" s="1732"/>
      <c r="CQB202" s="1732"/>
      <c r="CQC202" s="1732"/>
      <c r="CQD202" s="1732"/>
      <c r="CQE202" s="1732"/>
      <c r="CQF202" s="1732"/>
      <c r="CQG202" s="1732"/>
      <c r="CQH202" s="1732"/>
      <c r="CQI202" s="1732"/>
      <c r="CQJ202" s="1732"/>
      <c r="CQK202" s="1732"/>
      <c r="CQL202" s="1732"/>
      <c r="CQM202" s="1732"/>
      <c r="CQN202" s="1732"/>
      <c r="CQO202" s="1732"/>
      <c r="CQP202" s="1732"/>
      <c r="CQQ202" s="1732"/>
      <c r="CQR202" s="1732"/>
      <c r="CQS202" s="1732"/>
      <c r="CQT202" s="1732"/>
      <c r="CQU202" s="1732"/>
      <c r="CQV202" s="1732"/>
      <c r="CQW202" s="1732"/>
      <c r="CQX202" s="1732"/>
      <c r="CQY202" s="1732"/>
      <c r="CQZ202" s="1732"/>
      <c r="CRA202" s="1732"/>
      <c r="CRB202" s="1732"/>
      <c r="CRC202" s="1732"/>
      <c r="CRD202" s="1732"/>
      <c r="CRE202" s="1732"/>
      <c r="CRF202" s="1732"/>
      <c r="CRG202" s="1732"/>
      <c r="CRH202" s="1732"/>
      <c r="CRI202" s="1732"/>
      <c r="CRJ202" s="1732"/>
      <c r="CRK202" s="1732"/>
      <c r="CRL202" s="1732"/>
      <c r="CRM202" s="1732"/>
      <c r="CRN202" s="1732"/>
      <c r="CRO202" s="1732"/>
      <c r="CRP202" s="1732"/>
      <c r="CRQ202" s="1732"/>
      <c r="CRR202" s="1732"/>
      <c r="CRS202" s="1732"/>
      <c r="CRT202" s="1732"/>
      <c r="CRU202" s="1732"/>
      <c r="CRV202" s="1732"/>
      <c r="CRW202" s="1732"/>
      <c r="CRX202" s="1732"/>
      <c r="CRY202" s="1732"/>
      <c r="CRZ202" s="1732"/>
      <c r="CSA202" s="1732"/>
      <c r="CSB202" s="1732"/>
      <c r="CSC202" s="1732"/>
      <c r="CSD202" s="1732"/>
      <c r="CSE202" s="1732"/>
      <c r="CSF202" s="1732"/>
      <c r="CSG202" s="1732"/>
      <c r="CSH202" s="1732"/>
      <c r="CSI202" s="1732"/>
      <c r="CSJ202" s="1732"/>
      <c r="CSK202" s="1732"/>
      <c r="CSL202" s="1732"/>
      <c r="CSM202" s="1732"/>
      <c r="CSN202" s="1732"/>
      <c r="CSO202" s="1732"/>
      <c r="CSP202" s="1732"/>
      <c r="CSQ202" s="1732"/>
      <c r="CSR202" s="1732"/>
      <c r="CSS202" s="1732"/>
      <c r="CST202" s="1732"/>
      <c r="CSU202" s="1732"/>
      <c r="CSV202" s="1732"/>
      <c r="CSW202" s="1732"/>
      <c r="CSX202" s="1732"/>
      <c r="CSY202" s="1732"/>
      <c r="CSZ202" s="1732"/>
      <c r="CTA202" s="1732"/>
      <c r="CTB202" s="1732"/>
      <c r="CTC202" s="1732"/>
      <c r="CTD202" s="1732"/>
      <c r="CTE202" s="1732"/>
      <c r="CTF202" s="1732"/>
      <c r="CTG202" s="1732"/>
      <c r="CTH202" s="1732"/>
      <c r="CTI202" s="1732"/>
      <c r="CTJ202" s="1732"/>
      <c r="CTK202" s="1732"/>
      <c r="CTL202" s="1732"/>
      <c r="CTM202" s="1732"/>
      <c r="CTN202" s="1732"/>
      <c r="CTO202" s="1732"/>
      <c r="CTP202" s="1732"/>
      <c r="CTQ202" s="1732"/>
      <c r="CTR202" s="1732"/>
      <c r="CTS202" s="1732"/>
      <c r="CTT202" s="1732"/>
      <c r="CTU202" s="1732"/>
      <c r="CTV202" s="1732"/>
      <c r="CTW202" s="1732"/>
      <c r="CTX202" s="1732"/>
      <c r="CTY202" s="1732"/>
      <c r="CTZ202" s="1732"/>
      <c r="CUA202" s="1732"/>
      <c r="CUB202" s="1732"/>
      <c r="CUC202" s="1732"/>
      <c r="CUD202" s="1732"/>
      <c r="CUE202" s="1732"/>
      <c r="CUF202" s="1732"/>
      <c r="CUG202" s="1732"/>
      <c r="CUH202" s="1732"/>
      <c r="CUI202" s="1732"/>
      <c r="CUJ202" s="1732"/>
      <c r="CUK202" s="1732"/>
      <c r="CUL202" s="1732"/>
      <c r="CUM202" s="1732"/>
      <c r="CUN202" s="1732"/>
      <c r="CUO202" s="1732"/>
      <c r="CUP202" s="1732"/>
      <c r="CUQ202" s="1732"/>
      <c r="CUR202" s="1732"/>
      <c r="CUS202" s="1732"/>
      <c r="CUT202" s="1732"/>
      <c r="CUU202" s="1732"/>
      <c r="CUV202" s="1732"/>
      <c r="CUW202" s="1732"/>
      <c r="CUX202" s="1732"/>
      <c r="CUY202" s="1732"/>
      <c r="CUZ202" s="1732"/>
      <c r="CVA202" s="1732"/>
      <c r="CVB202" s="1732"/>
      <c r="CVC202" s="1732"/>
      <c r="CVD202" s="1732"/>
      <c r="CVE202" s="1732"/>
      <c r="CVF202" s="1732"/>
      <c r="CVG202" s="1732"/>
      <c r="CVH202" s="1732"/>
      <c r="CVI202" s="1732"/>
      <c r="CVJ202" s="1732"/>
      <c r="CVK202" s="1732"/>
      <c r="CVL202" s="1732"/>
      <c r="CVM202" s="1732"/>
      <c r="CVN202" s="1732"/>
      <c r="CVO202" s="1732"/>
      <c r="CVP202" s="1732"/>
      <c r="CVQ202" s="1732"/>
      <c r="CVR202" s="1732"/>
      <c r="CVS202" s="1732"/>
      <c r="CVT202" s="1732"/>
      <c r="CVU202" s="1732"/>
      <c r="CVV202" s="1732"/>
      <c r="CVW202" s="1732"/>
      <c r="CVX202" s="1732"/>
      <c r="CVY202" s="1732"/>
      <c r="CVZ202" s="1732"/>
      <c r="CWA202" s="1732"/>
      <c r="CWB202" s="1732"/>
      <c r="CWC202" s="1732"/>
      <c r="CWD202" s="1732"/>
      <c r="CWE202" s="1732"/>
      <c r="CWF202" s="1732"/>
      <c r="CWG202" s="1732"/>
      <c r="CWH202" s="1732"/>
      <c r="CWI202" s="1732"/>
      <c r="CWJ202" s="1732"/>
      <c r="CWK202" s="1732"/>
      <c r="CWL202" s="1732"/>
      <c r="CWM202" s="1732"/>
      <c r="CWN202" s="1732"/>
      <c r="CWO202" s="1732"/>
      <c r="CWP202" s="1732"/>
      <c r="CWQ202" s="1732"/>
      <c r="CWR202" s="1732"/>
      <c r="CWS202" s="1732"/>
      <c r="CWT202" s="1732"/>
      <c r="CWU202" s="1732"/>
      <c r="CWV202" s="1732"/>
      <c r="CWW202" s="1732"/>
      <c r="CWX202" s="1732"/>
      <c r="CWY202" s="1732"/>
      <c r="CWZ202" s="1732"/>
      <c r="CXA202" s="1732"/>
      <c r="CXB202" s="1732"/>
      <c r="CXC202" s="1732"/>
      <c r="CXD202" s="1732"/>
      <c r="CXE202" s="1732"/>
      <c r="CXF202" s="1732"/>
      <c r="CXG202" s="1732"/>
      <c r="CXH202" s="1732"/>
      <c r="CXI202" s="1732"/>
      <c r="CXJ202" s="1732"/>
      <c r="CXK202" s="1732"/>
      <c r="CXL202" s="1732"/>
      <c r="CXM202" s="1732"/>
      <c r="CXN202" s="1732"/>
      <c r="CXO202" s="1732"/>
      <c r="CXP202" s="1732"/>
      <c r="CXQ202" s="1732"/>
      <c r="CXR202" s="1732"/>
      <c r="CXS202" s="1732"/>
      <c r="CXT202" s="1732"/>
      <c r="CXU202" s="1732"/>
      <c r="CXV202" s="1732"/>
      <c r="CXW202" s="1732"/>
      <c r="CXX202" s="1732"/>
      <c r="CXY202" s="1732"/>
      <c r="CXZ202" s="1732"/>
      <c r="CYA202" s="1732"/>
      <c r="CYB202" s="1732"/>
      <c r="CYC202" s="1732"/>
      <c r="CYD202" s="1732"/>
      <c r="CYE202" s="1732"/>
      <c r="CYF202" s="1732"/>
      <c r="CYG202" s="1732"/>
      <c r="CYH202" s="1732"/>
      <c r="CYI202" s="1732"/>
      <c r="CYJ202" s="1732"/>
      <c r="CYK202" s="1732"/>
      <c r="CYL202" s="1732"/>
      <c r="CYM202" s="1732"/>
      <c r="CYN202" s="1732"/>
      <c r="CYO202" s="1732"/>
      <c r="CYP202" s="1732"/>
      <c r="CYQ202" s="1732"/>
      <c r="CYR202" s="1732"/>
      <c r="CYS202" s="1732"/>
      <c r="CYT202" s="1732"/>
      <c r="CYU202" s="1732"/>
      <c r="CYV202" s="1732"/>
      <c r="CYW202" s="1732"/>
      <c r="CYX202" s="1732"/>
      <c r="CYY202" s="1732"/>
      <c r="CYZ202" s="1732"/>
      <c r="CZA202" s="1732"/>
      <c r="CZB202" s="1732"/>
      <c r="CZC202" s="1732"/>
      <c r="CZD202" s="1732"/>
      <c r="CZE202" s="1732"/>
      <c r="CZF202" s="1732"/>
      <c r="CZG202" s="1732"/>
      <c r="CZH202" s="1732"/>
      <c r="CZI202" s="1732"/>
      <c r="CZJ202" s="1732"/>
      <c r="CZK202" s="1732"/>
      <c r="CZL202" s="1732"/>
      <c r="CZM202" s="1732"/>
      <c r="CZN202" s="1732"/>
      <c r="CZO202" s="1732"/>
      <c r="CZP202" s="1732"/>
      <c r="CZQ202" s="1732"/>
      <c r="CZR202" s="1732"/>
      <c r="CZS202" s="1732"/>
      <c r="CZT202" s="1732"/>
      <c r="CZU202" s="1732"/>
      <c r="CZV202" s="1732"/>
      <c r="CZW202" s="1732"/>
      <c r="CZX202" s="1732"/>
      <c r="CZY202" s="1732"/>
      <c r="CZZ202" s="1732"/>
      <c r="DAA202" s="1732"/>
      <c r="DAB202" s="1732"/>
      <c r="DAC202" s="1732"/>
      <c r="DAD202" s="1732"/>
      <c r="DAE202" s="1732"/>
      <c r="DAF202" s="1732"/>
      <c r="DAG202" s="1732"/>
      <c r="DAH202" s="1732"/>
      <c r="DAI202" s="1732"/>
      <c r="DAJ202" s="1732"/>
      <c r="DAK202" s="1732"/>
      <c r="DAL202" s="1732"/>
      <c r="DAM202" s="1732"/>
      <c r="DAN202" s="1732"/>
      <c r="DAO202" s="1732"/>
      <c r="DAP202" s="1732"/>
      <c r="DAQ202" s="1732"/>
      <c r="DAR202" s="1732"/>
      <c r="DAS202" s="1732"/>
      <c r="DAT202" s="1732"/>
      <c r="DAU202" s="1732"/>
      <c r="DAV202" s="1732"/>
      <c r="DAW202" s="1732"/>
      <c r="DAX202" s="1732"/>
      <c r="DAY202" s="1732"/>
      <c r="DAZ202" s="1732"/>
      <c r="DBA202" s="1732"/>
      <c r="DBB202" s="1732"/>
      <c r="DBC202" s="1732"/>
      <c r="DBD202" s="1732"/>
      <c r="DBE202" s="1732"/>
      <c r="DBF202" s="1732"/>
      <c r="DBG202" s="1732"/>
      <c r="DBH202" s="1732"/>
      <c r="DBI202" s="1732"/>
      <c r="DBJ202" s="1732"/>
      <c r="DBK202" s="1732"/>
      <c r="DBL202" s="1732"/>
      <c r="DBM202" s="1732"/>
      <c r="DBN202" s="1732"/>
      <c r="DBO202" s="1732"/>
      <c r="DBP202" s="1732"/>
      <c r="DBQ202" s="1732"/>
      <c r="DBR202" s="1732"/>
      <c r="DBS202" s="1732"/>
      <c r="DBT202" s="1732"/>
      <c r="DBU202" s="1732"/>
      <c r="DBV202" s="1732"/>
      <c r="DBW202" s="1732"/>
      <c r="DBX202" s="1732"/>
      <c r="DBY202" s="1732"/>
      <c r="DBZ202" s="1732"/>
      <c r="DCA202" s="1732"/>
      <c r="DCB202" s="1732"/>
      <c r="DCC202" s="1732"/>
      <c r="DCD202" s="1732"/>
      <c r="DCE202" s="1732"/>
      <c r="DCF202" s="1732"/>
      <c r="DCG202" s="1732"/>
      <c r="DCH202" s="1732"/>
      <c r="DCI202" s="1732"/>
      <c r="DCJ202" s="1732"/>
      <c r="DCK202" s="1732"/>
      <c r="DCL202" s="1732"/>
      <c r="DCM202" s="1732"/>
      <c r="DCN202" s="1732"/>
      <c r="DCO202" s="1732"/>
      <c r="DCP202" s="1732"/>
      <c r="DCQ202" s="1732"/>
      <c r="DCR202" s="1732"/>
      <c r="DCS202" s="1732"/>
      <c r="DCT202" s="1732"/>
      <c r="DCU202" s="1732"/>
      <c r="DCV202" s="1732"/>
      <c r="DCW202" s="1732"/>
      <c r="DCX202" s="1732"/>
      <c r="DCY202" s="1732"/>
      <c r="DCZ202" s="1732"/>
      <c r="DDA202" s="1732"/>
      <c r="DDB202" s="1732"/>
      <c r="DDC202" s="1732"/>
      <c r="DDD202" s="1732"/>
      <c r="DDE202" s="1732"/>
      <c r="DDF202" s="1732"/>
      <c r="DDG202" s="1732"/>
      <c r="DDH202" s="1732"/>
      <c r="DDI202" s="1732"/>
      <c r="DDJ202" s="1732"/>
      <c r="DDK202" s="1732"/>
      <c r="DDL202" s="1732"/>
      <c r="DDM202" s="1732"/>
      <c r="DDN202" s="1732"/>
      <c r="DDO202" s="1732"/>
      <c r="DDP202" s="1732"/>
      <c r="DDQ202" s="1732"/>
      <c r="DDR202" s="1732"/>
      <c r="DDS202" s="1732"/>
      <c r="DDT202" s="1732"/>
      <c r="DDU202" s="1732"/>
      <c r="DDV202" s="1732"/>
      <c r="DDW202" s="1732"/>
      <c r="DDX202" s="1732"/>
      <c r="DDY202" s="1732"/>
      <c r="DDZ202" s="1732"/>
      <c r="DEA202" s="1732"/>
      <c r="DEB202" s="1732"/>
      <c r="DEC202" s="1732"/>
      <c r="DED202" s="1732"/>
      <c r="DEE202" s="1732"/>
      <c r="DEF202" s="1732"/>
      <c r="DEG202" s="1732"/>
      <c r="DEH202" s="1732"/>
      <c r="DEI202" s="1732"/>
      <c r="DEJ202" s="1732"/>
      <c r="DEK202" s="1732"/>
      <c r="DEL202" s="1732"/>
      <c r="DEM202" s="1732"/>
      <c r="DEN202" s="1732"/>
      <c r="DEO202" s="1732"/>
      <c r="DEP202" s="1732"/>
      <c r="DEQ202" s="1732"/>
      <c r="DER202" s="1732"/>
      <c r="DES202" s="1732"/>
      <c r="DET202" s="1732"/>
      <c r="DEU202" s="1732"/>
      <c r="DEV202" s="1732"/>
      <c r="DEW202" s="1732"/>
      <c r="DEX202" s="1732"/>
      <c r="DEY202" s="1732"/>
      <c r="DEZ202" s="1732"/>
      <c r="DFA202" s="1732"/>
      <c r="DFB202" s="1732"/>
      <c r="DFC202" s="1732"/>
      <c r="DFD202" s="1732"/>
      <c r="DFE202" s="1732"/>
      <c r="DFF202" s="1732"/>
      <c r="DFG202" s="1732"/>
      <c r="DFH202" s="1732"/>
      <c r="DFI202" s="1732"/>
      <c r="DFJ202" s="1732"/>
      <c r="DFK202" s="1732"/>
      <c r="DFL202" s="1732"/>
      <c r="DFM202" s="1732"/>
      <c r="DFN202" s="1732"/>
      <c r="DFO202" s="1732"/>
      <c r="DFP202" s="1732"/>
      <c r="DFQ202" s="1732"/>
      <c r="DFR202" s="1732"/>
      <c r="DFS202" s="1732"/>
      <c r="DFT202" s="1732"/>
      <c r="DFU202" s="1732"/>
      <c r="DFV202" s="1732"/>
      <c r="DFW202" s="1732"/>
      <c r="DFX202" s="1732"/>
      <c r="DFY202" s="1732"/>
      <c r="DFZ202" s="1732"/>
      <c r="DGA202" s="1732"/>
      <c r="DGB202" s="1732"/>
      <c r="DGC202" s="1732"/>
      <c r="DGD202" s="1732"/>
      <c r="DGE202" s="1732"/>
      <c r="DGF202" s="1732"/>
      <c r="DGG202" s="1732"/>
      <c r="DGH202" s="1732"/>
      <c r="DGI202" s="1732"/>
      <c r="DGJ202" s="1732"/>
      <c r="DGK202" s="1732"/>
      <c r="DGL202" s="1732"/>
      <c r="DGM202" s="1732"/>
      <c r="DGN202" s="1732"/>
      <c r="DGO202" s="1732"/>
      <c r="DGP202" s="1732"/>
      <c r="DGQ202" s="1732"/>
      <c r="DGR202" s="1732"/>
      <c r="DGS202" s="1732"/>
      <c r="DGT202" s="1732"/>
      <c r="DGU202" s="1732"/>
      <c r="DGV202" s="1732"/>
      <c r="DGW202" s="1732"/>
      <c r="DGX202" s="1732"/>
      <c r="DGY202" s="1732"/>
      <c r="DGZ202" s="1732"/>
      <c r="DHA202" s="1732"/>
      <c r="DHB202" s="1732"/>
      <c r="DHC202" s="1732"/>
      <c r="DHD202" s="1732"/>
      <c r="DHE202" s="1732"/>
      <c r="DHF202" s="1732"/>
      <c r="DHG202" s="1732"/>
      <c r="DHH202" s="1732"/>
      <c r="DHI202" s="1732"/>
      <c r="DHJ202" s="1732"/>
      <c r="DHK202" s="1732"/>
      <c r="DHL202" s="1732"/>
      <c r="DHM202" s="1732"/>
      <c r="DHN202" s="1732"/>
      <c r="DHO202" s="1732"/>
      <c r="DHP202" s="1732"/>
      <c r="DHQ202" s="1732"/>
      <c r="DHR202" s="1732"/>
      <c r="DHS202" s="1732"/>
      <c r="DHT202" s="1732"/>
      <c r="DHU202" s="1732"/>
      <c r="DHV202" s="1732"/>
      <c r="DHW202" s="1732"/>
      <c r="DHX202" s="1732"/>
      <c r="DHY202" s="1732"/>
      <c r="DHZ202" s="1732"/>
      <c r="DIA202" s="1732"/>
      <c r="DIB202" s="1732"/>
      <c r="DIC202" s="1732"/>
      <c r="DID202" s="1732"/>
      <c r="DIE202" s="1732"/>
      <c r="DIF202" s="1732"/>
      <c r="DIG202" s="1732"/>
      <c r="DIH202" s="1732"/>
      <c r="DII202" s="1732"/>
      <c r="DIJ202" s="1732"/>
      <c r="DIK202" s="1732"/>
      <c r="DIL202" s="1732"/>
      <c r="DIM202" s="1732"/>
      <c r="DIN202" s="1732"/>
      <c r="DIO202" s="1732"/>
      <c r="DIP202" s="1732"/>
      <c r="DIQ202" s="1732"/>
      <c r="DIR202" s="1732"/>
      <c r="DIS202" s="1732"/>
      <c r="DIT202" s="1732"/>
      <c r="DIU202" s="1732"/>
      <c r="DIV202" s="1732"/>
      <c r="DIW202" s="1732"/>
      <c r="DIX202" s="1732"/>
      <c r="DIY202" s="1732"/>
      <c r="DIZ202" s="1732"/>
      <c r="DJA202" s="1732"/>
      <c r="DJB202" s="1732"/>
      <c r="DJC202" s="1732"/>
      <c r="DJD202" s="1732"/>
      <c r="DJE202" s="1732"/>
      <c r="DJF202" s="1732"/>
      <c r="DJG202" s="1732"/>
      <c r="DJH202" s="1732"/>
      <c r="DJI202" s="1732"/>
      <c r="DJJ202" s="1732"/>
      <c r="DJK202" s="1732"/>
      <c r="DJL202" s="1732"/>
      <c r="DJM202" s="1732"/>
      <c r="DJN202" s="1732"/>
      <c r="DJO202" s="1732"/>
      <c r="DJP202" s="1732"/>
      <c r="DJQ202" s="1732"/>
      <c r="DJR202" s="1732"/>
      <c r="DJS202" s="1732"/>
      <c r="DJT202" s="1732"/>
      <c r="DJU202" s="1732"/>
      <c r="DJV202" s="1732"/>
      <c r="DJW202" s="1732"/>
      <c r="DJX202" s="1732"/>
      <c r="DJY202" s="1732"/>
      <c r="DJZ202" s="1732"/>
      <c r="DKA202" s="1732"/>
      <c r="DKB202" s="1732"/>
      <c r="DKC202" s="1732"/>
      <c r="DKD202" s="1732"/>
      <c r="DKE202" s="1732"/>
      <c r="DKF202" s="1732"/>
      <c r="DKG202" s="1732"/>
      <c r="DKH202" s="1732"/>
      <c r="DKI202" s="1732"/>
      <c r="DKJ202" s="1732"/>
      <c r="DKK202" s="1732"/>
      <c r="DKL202" s="1732"/>
      <c r="DKM202" s="1732"/>
      <c r="DKN202" s="1732"/>
      <c r="DKO202" s="1732"/>
      <c r="DKP202" s="1732"/>
      <c r="DKQ202" s="1732"/>
      <c r="DKR202" s="1732"/>
      <c r="DKS202" s="1732"/>
      <c r="DKT202" s="1732"/>
      <c r="DKU202" s="1732"/>
      <c r="DKV202" s="1732"/>
      <c r="DKW202" s="1732"/>
      <c r="DKX202" s="1732"/>
      <c r="DKY202" s="1732"/>
      <c r="DKZ202" s="1732"/>
      <c r="DLA202" s="1732"/>
      <c r="DLB202" s="1732"/>
      <c r="DLC202" s="1732"/>
      <c r="DLD202" s="1732"/>
      <c r="DLE202" s="1732"/>
      <c r="DLF202" s="1732"/>
      <c r="DLG202" s="1732"/>
      <c r="DLH202" s="1732"/>
      <c r="DLI202" s="1732"/>
      <c r="DLJ202" s="1732"/>
      <c r="DLK202" s="1732"/>
      <c r="DLL202" s="1732"/>
      <c r="DLM202" s="1732"/>
      <c r="DLN202" s="1732"/>
      <c r="DLO202" s="1732"/>
      <c r="DLP202" s="1732"/>
      <c r="DLQ202" s="1732"/>
      <c r="DLR202" s="1732"/>
      <c r="DLS202" s="1732"/>
      <c r="DLT202" s="1732"/>
      <c r="DLU202" s="1732"/>
      <c r="DLV202" s="1732"/>
      <c r="DLW202" s="1732"/>
      <c r="DLX202" s="1732"/>
      <c r="DLY202" s="1732"/>
      <c r="DLZ202" s="1732"/>
      <c r="DMA202" s="1732"/>
      <c r="DMB202" s="1732"/>
      <c r="DMC202" s="1732"/>
      <c r="DMD202" s="1732"/>
      <c r="DME202" s="1732"/>
      <c r="DMF202" s="1732"/>
      <c r="DMG202" s="1732"/>
      <c r="DMH202" s="1732"/>
      <c r="DMI202" s="1732"/>
      <c r="DMJ202" s="1732"/>
      <c r="DMK202" s="1732"/>
      <c r="DML202" s="1732"/>
      <c r="DMM202" s="1732"/>
      <c r="DMN202" s="1732"/>
      <c r="DMO202" s="1732"/>
      <c r="DMP202" s="1732"/>
      <c r="DMQ202" s="1732"/>
      <c r="DMR202" s="1732"/>
      <c r="DMS202" s="1732"/>
      <c r="DMT202" s="1732"/>
      <c r="DMU202" s="1732"/>
      <c r="DMV202" s="1732"/>
      <c r="DMW202" s="1732"/>
      <c r="DMX202" s="1732"/>
      <c r="DMY202" s="1732"/>
      <c r="DMZ202" s="1732"/>
      <c r="DNA202" s="1732"/>
      <c r="DNB202" s="1732"/>
      <c r="DNC202" s="1732"/>
      <c r="DND202" s="1732"/>
      <c r="DNE202" s="1732"/>
      <c r="DNF202" s="1732"/>
      <c r="DNG202" s="1732"/>
      <c r="DNH202" s="1732"/>
      <c r="DNI202" s="1732"/>
      <c r="DNJ202" s="1732"/>
      <c r="DNK202" s="1732"/>
      <c r="DNL202" s="1732"/>
      <c r="DNM202" s="1732"/>
      <c r="DNN202" s="1732"/>
      <c r="DNO202" s="1732"/>
      <c r="DNP202" s="1732"/>
      <c r="DNQ202" s="1732"/>
      <c r="DNR202" s="1732"/>
      <c r="DNS202" s="1732"/>
      <c r="DNT202" s="1732"/>
      <c r="DNU202" s="1732"/>
      <c r="DNV202" s="1732"/>
      <c r="DNW202" s="1732"/>
      <c r="DNX202" s="1732"/>
      <c r="DNY202" s="1732"/>
      <c r="DNZ202" s="1732"/>
      <c r="DOA202" s="1732"/>
      <c r="DOB202" s="1732"/>
      <c r="DOC202" s="1732"/>
      <c r="DOD202" s="1732"/>
      <c r="DOE202" s="1732"/>
      <c r="DOF202" s="1732"/>
      <c r="DOG202" s="1732"/>
      <c r="DOH202" s="1732"/>
      <c r="DOI202" s="1732"/>
      <c r="DOJ202" s="1732"/>
      <c r="DOK202" s="1732"/>
      <c r="DOL202" s="1732"/>
      <c r="DOM202" s="1732"/>
      <c r="DON202" s="1732"/>
      <c r="DOO202" s="1732"/>
      <c r="DOP202" s="1732"/>
      <c r="DOQ202" s="1732"/>
      <c r="DOR202" s="1732"/>
      <c r="DOS202" s="1732"/>
      <c r="DOT202" s="1732"/>
      <c r="DOU202" s="1732"/>
      <c r="DOV202" s="1732"/>
      <c r="DOW202" s="1732"/>
      <c r="DOX202" s="1732"/>
      <c r="DOY202" s="1732"/>
      <c r="DOZ202" s="1732"/>
      <c r="DPA202" s="1732"/>
      <c r="DPB202" s="1732"/>
      <c r="DPC202" s="1732"/>
      <c r="DPD202" s="1732"/>
      <c r="DPE202" s="1732"/>
      <c r="DPF202" s="1732"/>
      <c r="DPG202" s="1732"/>
      <c r="DPH202" s="1732"/>
      <c r="DPI202" s="1732"/>
      <c r="DPJ202" s="1732"/>
      <c r="DPK202" s="1732"/>
      <c r="DPL202" s="1732"/>
      <c r="DPM202" s="1732"/>
      <c r="DPN202" s="1732"/>
      <c r="DPO202" s="1732"/>
      <c r="DPP202" s="1732"/>
      <c r="DPQ202" s="1732"/>
      <c r="DPR202" s="1732"/>
      <c r="DPS202" s="1732"/>
      <c r="DPT202" s="1732"/>
      <c r="DPU202" s="1732"/>
      <c r="DPV202" s="1732"/>
      <c r="DPW202" s="1732"/>
      <c r="DPX202" s="1732"/>
      <c r="DPY202" s="1732"/>
      <c r="DPZ202" s="1732"/>
      <c r="DQA202" s="1732"/>
      <c r="DQB202" s="1732"/>
      <c r="DQC202" s="1732"/>
      <c r="DQD202" s="1732"/>
      <c r="DQE202" s="1732"/>
      <c r="DQF202" s="1732"/>
      <c r="DQG202" s="1732"/>
      <c r="DQH202" s="1732"/>
      <c r="DQI202" s="1732"/>
      <c r="DQJ202" s="1732"/>
      <c r="DQK202" s="1732"/>
      <c r="DQL202" s="1732"/>
      <c r="DQM202" s="1732"/>
      <c r="DQN202" s="1732"/>
      <c r="DQO202" s="1732"/>
      <c r="DQP202" s="1732"/>
      <c r="DQQ202" s="1732"/>
      <c r="DQR202" s="1732"/>
      <c r="DQS202" s="1732"/>
      <c r="DQT202" s="1732"/>
      <c r="DQU202" s="1732"/>
      <c r="DQV202" s="1732"/>
      <c r="DQW202" s="1732"/>
      <c r="DQX202" s="1732"/>
      <c r="DQY202" s="1732"/>
      <c r="DQZ202" s="1732"/>
      <c r="DRA202" s="1732"/>
      <c r="DRB202" s="1732"/>
      <c r="DRC202" s="1732"/>
      <c r="DRD202" s="1732"/>
      <c r="DRE202" s="1732"/>
      <c r="DRF202" s="1732"/>
      <c r="DRG202" s="1732"/>
      <c r="DRH202" s="1732"/>
      <c r="DRI202" s="1732"/>
      <c r="DRJ202" s="1732"/>
      <c r="DRK202" s="1732"/>
      <c r="DRL202" s="1732"/>
      <c r="DRM202" s="1732"/>
      <c r="DRN202" s="1732"/>
      <c r="DRO202" s="1732"/>
      <c r="DRP202" s="1732"/>
      <c r="DRQ202" s="1732"/>
      <c r="DRR202" s="1732"/>
      <c r="DRS202" s="1732"/>
      <c r="DRT202" s="1732"/>
      <c r="DRU202" s="1732"/>
      <c r="DRV202" s="1732"/>
      <c r="DRW202" s="1732"/>
      <c r="DRX202" s="1732"/>
      <c r="DRY202" s="1732"/>
      <c r="DRZ202" s="1732"/>
      <c r="DSA202" s="1732"/>
      <c r="DSB202" s="1732"/>
      <c r="DSC202" s="1732"/>
      <c r="DSD202" s="1732"/>
      <c r="DSE202" s="1732"/>
      <c r="DSF202" s="1732"/>
      <c r="DSG202" s="1732"/>
      <c r="DSH202" s="1732"/>
      <c r="DSI202" s="1732"/>
      <c r="DSJ202" s="1732"/>
      <c r="DSK202" s="1732"/>
      <c r="DSL202" s="1732"/>
      <c r="DSM202" s="1732"/>
      <c r="DSN202" s="1732"/>
      <c r="DSO202" s="1732"/>
      <c r="DSP202" s="1732"/>
      <c r="DSQ202" s="1732"/>
      <c r="DSR202" s="1732"/>
      <c r="DSS202" s="1732"/>
      <c r="DST202" s="1732"/>
      <c r="DSU202" s="1732"/>
      <c r="DSV202" s="1732"/>
      <c r="DSW202" s="1732"/>
      <c r="DSX202" s="1732"/>
      <c r="DSY202" s="1732"/>
      <c r="DSZ202" s="1732"/>
      <c r="DTA202" s="1732"/>
      <c r="DTB202" s="1732"/>
      <c r="DTC202" s="1732"/>
      <c r="DTD202" s="1732"/>
      <c r="DTE202" s="1732"/>
      <c r="DTF202" s="1732"/>
      <c r="DTG202" s="1732"/>
      <c r="DTH202" s="1732"/>
      <c r="DTI202" s="1732"/>
      <c r="DTJ202" s="1732"/>
      <c r="DTK202" s="1732"/>
      <c r="DTL202" s="1732"/>
      <c r="DTM202" s="1732"/>
      <c r="DTN202" s="1732"/>
      <c r="DTO202" s="1732"/>
      <c r="DTP202" s="1732"/>
      <c r="DTQ202" s="1732"/>
      <c r="DTR202" s="1732"/>
      <c r="DTS202" s="1732"/>
      <c r="DTT202" s="1732"/>
      <c r="DTU202" s="1732"/>
      <c r="DTV202" s="1732"/>
      <c r="DTW202" s="1732"/>
      <c r="DTX202" s="1732"/>
      <c r="DTY202" s="1732"/>
      <c r="DTZ202" s="1732"/>
      <c r="DUA202" s="1732"/>
      <c r="DUB202" s="1732"/>
      <c r="DUC202" s="1732"/>
      <c r="DUD202" s="1732"/>
      <c r="DUE202" s="1732"/>
      <c r="DUF202" s="1732"/>
      <c r="DUG202" s="1732"/>
      <c r="DUH202" s="1732"/>
      <c r="DUI202" s="1732"/>
      <c r="DUJ202" s="1732"/>
      <c r="DUK202" s="1732"/>
      <c r="DUL202" s="1732"/>
      <c r="DUM202" s="1732"/>
      <c r="DUN202" s="1732"/>
      <c r="DUO202" s="1732"/>
      <c r="DUP202" s="1732"/>
      <c r="DUQ202" s="1732"/>
      <c r="DUR202" s="1732"/>
      <c r="DUS202" s="1732"/>
      <c r="DUT202" s="1732"/>
      <c r="DUU202" s="1732"/>
      <c r="DUV202" s="1732"/>
      <c r="DUW202" s="1732"/>
      <c r="DUX202" s="1732"/>
      <c r="DUY202" s="1732"/>
      <c r="DUZ202" s="1732"/>
      <c r="DVA202" s="1732"/>
      <c r="DVB202" s="1732"/>
      <c r="DVC202" s="1732"/>
      <c r="DVD202" s="1732"/>
      <c r="DVE202" s="1732"/>
      <c r="DVF202" s="1732"/>
      <c r="DVG202" s="1732"/>
      <c r="DVH202" s="1732"/>
      <c r="DVI202" s="1732"/>
      <c r="DVJ202" s="1732"/>
      <c r="DVK202" s="1732"/>
      <c r="DVL202" s="1732"/>
      <c r="DVM202" s="1732"/>
      <c r="DVN202" s="1732"/>
      <c r="DVO202" s="1732"/>
      <c r="DVP202" s="1732"/>
      <c r="DVQ202" s="1732"/>
      <c r="DVR202" s="1732"/>
      <c r="DVS202" s="1732"/>
      <c r="DVT202" s="1732"/>
      <c r="DVU202" s="1732"/>
      <c r="DVV202" s="1732"/>
      <c r="DVW202" s="1732"/>
      <c r="DVX202" s="1732"/>
      <c r="DVY202" s="1732"/>
      <c r="DVZ202" s="1732"/>
      <c r="DWA202" s="1732"/>
      <c r="DWB202" s="1732"/>
      <c r="DWC202" s="1732"/>
      <c r="DWD202" s="1732"/>
      <c r="DWE202" s="1732"/>
      <c r="DWF202" s="1732"/>
      <c r="DWG202" s="1732"/>
      <c r="DWH202" s="1732"/>
      <c r="DWI202" s="1732"/>
      <c r="DWJ202" s="1732"/>
      <c r="DWK202" s="1732"/>
      <c r="DWL202" s="1732"/>
      <c r="DWM202" s="1732"/>
      <c r="DWN202" s="1732"/>
      <c r="DWO202" s="1732"/>
      <c r="DWP202" s="1732"/>
      <c r="DWQ202" s="1732"/>
      <c r="DWR202" s="1732"/>
      <c r="DWS202" s="1732"/>
      <c r="DWT202" s="1732"/>
      <c r="DWU202" s="1732"/>
      <c r="DWV202" s="1732"/>
      <c r="DWW202" s="1732"/>
      <c r="DWX202" s="1732"/>
      <c r="DWY202" s="1732"/>
      <c r="DWZ202" s="1732"/>
      <c r="DXA202" s="1732"/>
      <c r="DXB202" s="1732"/>
      <c r="DXC202" s="1732"/>
      <c r="DXD202" s="1732"/>
      <c r="DXE202" s="1732"/>
      <c r="DXF202" s="1732"/>
      <c r="DXG202" s="1732"/>
      <c r="DXH202" s="1732"/>
      <c r="DXI202" s="1732"/>
      <c r="DXJ202" s="1732"/>
      <c r="DXK202" s="1732"/>
      <c r="DXL202" s="1732"/>
      <c r="DXM202" s="1732"/>
      <c r="DXN202" s="1732"/>
      <c r="DXO202" s="1732"/>
      <c r="DXP202" s="1732"/>
      <c r="DXQ202" s="1732"/>
      <c r="DXR202" s="1732"/>
      <c r="DXS202" s="1732"/>
      <c r="DXT202" s="1732"/>
      <c r="DXU202" s="1732"/>
      <c r="DXV202" s="1732"/>
      <c r="DXW202" s="1732"/>
      <c r="DXX202" s="1732"/>
      <c r="DXY202" s="1732"/>
      <c r="DXZ202" s="1732"/>
      <c r="DYA202" s="1732"/>
      <c r="DYB202" s="1732"/>
      <c r="DYC202" s="1732"/>
      <c r="DYD202" s="1732"/>
      <c r="DYE202" s="1732"/>
      <c r="DYF202" s="1732"/>
      <c r="DYG202" s="1732"/>
      <c r="DYH202" s="1732"/>
      <c r="DYI202" s="1732"/>
      <c r="DYJ202" s="1732"/>
      <c r="DYK202" s="1732"/>
      <c r="DYL202" s="1732"/>
      <c r="DYM202" s="1732"/>
      <c r="DYN202" s="1732"/>
      <c r="DYO202" s="1732"/>
      <c r="DYP202" s="1732"/>
      <c r="DYQ202" s="1732"/>
      <c r="DYR202" s="1732"/>
      <c r="DYS202" s="1732"/>
      <c r="DYT202" s="1732"/>
      <c r="DYU202" s="1732"/>
      <c r="DYV202" s="1732"/>
      <c r="DYW202" s="1732"/>
      <c r="DYX202" s="1732"/>
      <c r="DYY202" s="1732"/>
      <c r="DYZ202" s="1732"/>
      <c r="DZA202" s="1732"/>
      <c r="DZB202" s="1732"/>
      <c r="DZC202" s="1732"/>
      <c r="DZD202" s="1732"/>
      <c r="DZE202" s="1732"/>
      <c r="DZF202" s="1732"/>
      <c r="DZG202" s="1732"/>
      <c r="DZH202" s="1732"/>
      <c r="DZI202" s="1732"/>
      <c r="DZJ202" s="1732"/>
      <c r="DZK202" s="1732"/>
      <c r="DZL202" s="1732"/>
      <c r="DZM202" s="1732"/>
      <c r="DZN202" s="1732"/>
      <c r="DZO202" s="1732"/>
      <c r="DZP202" s="1732"/>
      <c r="DZQ202" s="1732"/>
      <c r="DZR202" s="1732"/>
      <c r="DZS202" s="1732"/>
      <c r="DZT202" s="1732"/>
      <c r="DZU202" s="1732"/>
      <c r="DZV202" s="1732"/>
      <c r="DZW202" s="1732"/>
      <c r="DZX202" s="1732"/>
      <c r="DZY202" s="1732"/>
      <c r="DZZ202" s="1732"/>
      <c r="EAA202" s="1732"/>
      <c r="EAB202" s="1732"/>
      <c r="EAC202" s="1732"/>
      <c r="EAD202" s="1732"/>
      <c r="EAE202" s="1732"/>
      <c r="EAF202" s="1732"/>
      <c r="EAG202" s="1732"/>
      <c r="EAH202" s="1732"/>
      <c r="EAI202" s="1732"/>
      <c r="EAJ202" s="1732"/>
      <c r="EAK202" s="1732"/>
      <c r="EAL202" s="1732"/>
      <c r="EAM202" s="1732"/>
      <c r="EAN202" s="1732"/>
      <c r="EAO202" s="1732"/>
      <c r="EAP202" s="1732"/>
      <c r="EAQ202" s="1732"/>
      <c r="EAR202" s="1732"/>
      <c r="EAS202" s="1732"/>
      <c r="EAT202" s="1732"/>
      <c r="EAU202" s="1732"/>
      <c r="EAV202" s="1732"/>
      <c r="EAW202" s="1732"/>
      <c r="EAX202" s="1732"/>
      <c r="EAY202" s="1732"/>
      <c r="EAZ202" s="1732"/>
      <c r="EBA202" s="1732"/>
      <c r="EBB202" s="1732"/>
      <c r="EBC202" s="1732"/>
      <c r="EBD202" s="1732"/>
      <c r="EBE202" s="1732"/>
      <c r="EBF202" s="1732"/>
      <c r="EBG202" s="1732"/>
      <c r="EBH202" s="1732"/>
      <c r="EBI202" s="1732"/>
      <c r="EBJ202" s="1732"/>
      <c r="EBK202" s="1732"/>
      <c r="EBL202" s="1732"/>
      <c r="EBM202" s="1732"/>
      <c r="EBN202" s="1732"/>
      <c r="EBO202" s="1732"/>
      <c r="EBP202" s="1732"/>
      <c r="EBQ202" s="1732"/>
      <c r="EBR202" s="1732"/>
      <c r="EBS202" s="1732"/>
      <c r="EBT202" s="1732"/>
      <c r="EBU202" s="1732"/>
      <c r="EBV202" s="1732"/>
      <c r="EBW202" s="1732"/>
      <c r="EBX202" s="1732"/>
      <c r="EBY202" s="1732"/>
      <c r="EBZ202" s="1732"/>
      <c r="ECA202" s="1732"/>
      <c r="ECB202" s="1732"/>
      <c r="ECC202" s="1732"/>
      <c r="ECD202" s="1732"/>
      <c r="ECE202" s="1732"/>
      <c r="ECF202" s="1732"/>
      <c r="ECG202" s="1732"/>
      <c r="ECH202" s="1732"/>
      <c r="ECI202" s="1732"/>
      <c r="ECJ202" s="1732"/>
      <c r="ECK202" s="1732"/>
      <c r="ECL202" s="1732"/>
      <c r="ECM202" s="1732"/>
      <c r="ECN202" s="1732"/>
      <c r="ECO202" s="1732"/>
      <c r="ECP202" s="1732"/>
      <c r="ECQ202" s="1732"/>
      <c r="ECR202" s="1732"/>
      <c r="ECS202" s="1732"/>
      <c r="ECT202" s="1732"/>
      <c r="ECU202" s="1732"/>
      <c r="ECV202" s="1732"/>
      <c r="ECW202" s="1732"/>
      <c r="ECX202" s="1732"/>
      <c r="ECY202" s="1732"/>
      <c r="ECZ202" s="1732"/>
      <c r="EDA202" s="1732"/>
      <c r="EDB202" s="1732"/>
      <c r="EDC202" s="1732"/>
      <c r="EDD202" s="1732"/>
      <c r="EDE202" s="1732"/>
      <c r="EDF202" s="1732"/>
      <c r="EDG202" s="1732"/>
      <c r="EDH202" s="1732"/>
      <c r="EDI202" s="1732"/>
      <c r="EDJ202" s="1732"/>
      <c r="EDK202" s="1732"/>
      <c r="EDL202" s="1732"/>
      <c r="EDM202" s="1732"/>
      <c r="EDN202" s="1732"/>
      <c r="EDO202" s="1732"/>
      <c r="EDP202" s="1732"/>
      <c r="EDQ202" s="1732"/>
      <c r="EDR202" s="1732"/>
      <c r="EDS202" s="1732"/>
      <c r="EDT202" s="1732"/>
      <c r="EDU202" s="1732"/>
      <c r="EDV202" s="1732"/>
      <c r="EDW202" s="1732"/>
      <c r="EDX202" s="1732"/>
      <c r="EDY202" s="1732"/>
      <c r="EDZ202" s="1732"/>
      <c r="EEA202" s="1732"/>
      <c r="EEB202" s="1732"/>
      <c r="EEC202" s="1732"/>
      <c r="EED202" s="1732"/>
      <c r="EEE202" s="1732"/>
      <c r="EEF202" s="1732"/>
      <c r="EEG202" s="1732"/>
      <c r="EEH202" s="1732"/>
      <c r="EEI202" s="1732"/>
      <c r="EEJ202" s="1732"/>
      <c r="EEK202" s="1732"/>
      <c r="EEL202" s="1732"/>
      <c r="EEM202" s="1732"/>
      <c r="EEN202" s="1732"/>
      <c r="EEO202" s="1732"/>
      <c r="EEP202" s="1732"/>
      <c r="EEQ202" s="1732"/>
      <c r="EER202" s="1732"/>
      <c r="EES202" s="1732"/>
      <c r="EET202" s="1732"/>
      <c r="EEU202" s="1732"/>
      <c r="EEV202" s="1732"/>
      <c r="EEW202" s="1732"/>
      <c r="EEX202" s="1732"/>
      <c r="EEY202" s="1732"/>
      <c r="EEZ202" s="1732"/>
      <c r="EFA202" s="1732"/>
      <c r="EFB202" s="1732"/>
      <c r="EFC202" s="1732"/>
      <c r="EFD202" s="1732"/>
      <c r="EFE202" s="1732"/>
      <c r="EFF202" s="1732"/>
      <c r="EFG202" s="1732"/>
      <c r="EFH202" s="1732"/>
      <c r="EFI202" s="1732"/>
      <c r="EFJ202" s="1732"/>
      <c r="EFK202" s="1732"/>
      <c r="EFL202" s="1732"/>
      <c r="EFM202" s="1732"/>
      <c r="EFN202" s="1732"/>
      <c r="EFO202" s="1732"/>
      <c r="EFP202" s="1732"/>
      <c r="EFQ202" s="1732"/>
      <c r="EFR202" s="1732"/>
      <c r="EFS202" s="1732"/>
      <c r="EFT202" s="1732"/>
      <c r="EFU202" s="1732"/>
      <c r="EFV202" s="1732"/>
      <c r="EFW202" s="1732"/>
      <c r="EFX202" s="1732"/>
      <c r="EFY202" s="1732"/>
      <c r="EFZ202" s="1732"/>
      <c r="EGA202" s="1732"/>
      <c r="EGB202" s="1732"/>
      <c r="EGC202" s="1732"/>
      <c r="EGD202" s="1732"/>
      <c r="EGE202" s="1732"/>
      <c r="EGF202" s="1732"/>
      <c r="EGG202" s="1732"/>
      <c r="EGH202" s="1732"/>
      <c r="EGI202" s="1732"/>
      <c r="EGJ202" s="1732"/>
      <c r="EGK202" s="1732"/>
      <c r="EGL202" s="1732"/>
      <c r="EGM202" s="1732"/>
      <c r="EGN202" s="1732"/>
      <c r="EGO202" s="1732"/>
      <c r="EGP202" s="1732"/>
      <c r="EGQ202" s="1732"/>
      <c r="EGR202" s="1732"/>
      <c r="EGS202" s="1732"/>
      <c r="EGT202" s="1732"/>
      <c r="EGU202" s="1732"/>
      <c r="EGV202" s="1732"/>
      <c r="EGW202" s="1732"/>
      <c r="EGX202" s="1732"/>
      <c r="EGY202" s="1732"/>
      <c r="EGZ202" s="1732"/>
      <c r="EHA202" s="1732"/>
      <c r="EHB202" s="1732"/>
      <c r="EHC202" s="1732"/>
      <c r="EHD202" s="1732"/>
      <c r="EHE202" s="1732"/>
      <c r="EHF202" s="1732"/>
      <c r="EHG202" s="1732"/>
      <c r="EHH202" s="1732"/>
      <c r="EHI202" s="1732"/>
      <c r="EHJ202" s="1732"/>
      <c r="EHK202" s="1732"/>
      <c r="EHL202" s="1732"/>
      <c r="EHM202" s="1732"/>
      <c r="EHN202" s="1732"/>
      <c r="EHO202" s="1732"/>
      <c r="EHP202" s="1732"/>
      <c r="EHQ202" s="1732"/>
      <c r="EHR202" s="1732"/>
      <c r="EHS202" s="1732"/>
      <c r="EHT202" s="1732"/>
      <c r="EHU202" s="1732"/>
      <c r="EHV202" s="1732"/>
      <c r="EHW202" s="1732"/>
      <c r="EHX202" s="1732"/>
      <c r="EHY202" s="1732"/>
      <c r="EHZ202" s="1732"/>
      <c r="EIA202" s="1732"/>
      <c r="EIB202" s="1732"/>
      <c r="EIC202" s="1732"/>
      <c r="EID202" s="1732"/>
      <c r="EIE202" s="1732"/>
      <c r="EIF202" s="1732"/>
      <c r="EIG202" s="1732"/>
      <c r="EIH202" s="1732"/>
      <c r="EII202" s="1732"/>
      <c r="EIJ202" s="1732"/>
      <c r="EIK202" s="1732"/>
      <c r="EIL202" s="1732"/>
      <c r="EIM202" s="1732"/>
      <c r="EIN202" s="1732"/>
      <c r="EIO202" s="1732"/>
      <c r="EIP202" s="1732"/>
      <c r="EIQ202" s="1732"/>
      <c r="EIR202" s="1732"/>
      <c r="EIS202" s="1732"/>
      <c r="EIT202" s="1732"/>
      <c r="EIU202" s="1732"/>
      <c r="EIV202" s="1732"/>
      <c r="EIW202" s="1732"/>
      <c r="EIX202" s="1732"/>
      <c r="EIY202" s="1732"/>
      <c r="EIZ202" s="1732"/>
      <c r="EJA202" s="1732"/>
      <c r="EJB202" s="1732"/>
      <c r="EJC202" s="1732"/>
      <c r="EJD202" s="1732"/>
      <c r="EJE202" s="1732"/>
      <c r="EJF202" s="1732"/>
      <c r="EJG202" s="1732"/>
      <c r="EJH202" s="1732"/>
      <c r="EJI202" s="1732"/>
      <c r="EJJ202" s="1732"/>
      <c r="EJK202" s="1732"/>
      <c r="EJL202" s="1732"/>
      <c r="EJM202" s="1732"/>
      <c r="EJN202" s="1732"/>
      <c r="EJO202" s="1732"/>
      <c r="EJP202" s="1732"/>
      <c r="EJQ202" s="1732"/>
      <c r="EJR202" s="1732"/>
      <c r="EJS202" s="1732"/>
      <c r="EJT202" s="1732"/>
      <c r="EJU202" s="1732"/>
      <c r="EJV202" s="1732"/>
      <c r="EJW202" s="1732"/>
      <c r="EJX202" s="1732"/>
      <c r="EJY202" s="1732"/>
      <c r="EJZ202" s="1732"/>
      <c r="EKA202" s="1732"/>
      <c r="EKB202" s="1732"/>
      <c r="EKC202" s="1732"/>
      <c r="EKD202" s="1732"/>
      <c r="EKE202" s="1732"/>
      <c r="EKF202" s="1732"/>
      <c r="EKG202" s="1732"/>
      <c r="EKH202" s="1732"/>
      <c r="EKI202" s="1732"/>
      <c r="EKJ202" s="1732"/>
      <c r="EKK202" s="1732"/>
      <c r="EKL202" s="1732"/>
      <c r="EKM202" s="1732"/>
      <c r="EKN202" s="1732"/>
      <c r="EKO202" s="1732"/>
      <c r="EKP202" s="1732"/>
      <c r="EKQ202" s="1732"/>
      <c r="EKR202" s="1732"/>
      <c r="EKS202" s="1732"/>
      <c r="EKT202" s="1732"/>
      <c r="EKU202" s="1732"/>
      <c r="EKV202" s="1732"/>
      <c r="EKW202" s="1732"/>
      <c r="EKX202" s="1732"/>
      <c r="EKY202" s="1732"/>
      <c r="EKZ202" s="1732"/>
      <c r="ELA202" s="1732"/>
      <c r="ELB202" s="1732"/>
      <c r="ELC202" s="1732"/>
      <c r="ELD202" s="1732"/>
      <c r="ELE202" s="1732"/>
      <c r="ELF202" s="1732"/>
      <c r="ELG202" s="1732"/>
      <c r="ELH202" s="1732"/>
      <c r="ELI202" s="1732"/>
      <c r="ELJ202" s="1732"/>
      <c r="ELK202" s="1732"/>
      <c r="ELL202" s="1732"/>
      <c r="ELM202" s="1732"/>
      <c r="ELN202" s="1732"/>
      <c r="ELO202" s="1732"/>
      <c r="ELP202" s="1732"/>
      <c r="ELQ202" s="1732"/>
      <c r="ELR202" s="1732"/>
      <c r="ELS202" s="1732"/>
      <c r="ELT202" s="1732"/>
      <c r="ELU202" s="1732"/>
      <c r="ELV202" s="1732"/>
      <c r="ELW202" s="1732"/>
      <c r="ELX202" s="1732"/>
      <c r="ELY202" s="1732"/>
      <c r="ELZ202" s="1732"/>
      <c r="EMA202" s="1732"/>
      <c r="EMB202" s="1732"/>
      <c r="EMC202" s="1732"/>
      <c r="EMD202" s="1732"/>
      <c r="EME202" s="1732"/>
      <c r="EMF202" s="1732"/>
      <c r="EMG202" s="1732"/>
      <c r="EMH202" s="1732"/>
      <c r="EMI202" s="1732"/>
      <c r="EMJ202" s="1732"/>
      <c r="EMK202" s="1732"/>
      <c r="EML202" s="1732"/>
      <c r="EMM202" s="1732"/>
      <c r="EMN202" s="1732"/>
      <c r="EMO202" s="1732"/>
      <c r="EMP202" s="1732"/>
      <c r="EMQ202" s="1732"/>
      <c r="EMR202" s="1732"/>
      <c r="EMS202" s="1732"/>
      <c r="EMT202" s="1732"/>
      <c r="EMU202" s="1732"/>
      <c r="EMV202" s="1732"/>
      <c r="EMW202" s="1732"/>
      <c r="EMX202" s="1732"/>
      <c r="EMY202" s="1732"/>
      <c r="EMZ202" s="1732"/>
      <c r="ENA202" s="1732"/>
      <c r="ENB202" s="1732"/>
      <c r="ENC202" s="1732"/>
      <c r="END202" s="1732"/>
      <c r="ENE202" s="1732"/>
      <c r="ENF202" s="1732"/>
      <c r="ENG202" s="1732"/>
      <c r="ENH202" s="1732"/>
      <c r="ENI202" s="1732"/>
      <c r="ENJ202" s="1732"/>
      <c r="ENK202" s="1732"/>
      <c r="ENL202" s="1732"/>
      <c r="ENM202" s="1732"/>
      <c r="ENN202" s="1732"/>
      <c r="ENO202" s="1732"/>
      <c r="ENP202" s="1732"/>
      <c r="ENQ202" s="1732"/>
      <c r="ENR202" s="1732"/>
      <c r="ENS202" s="1732"/>
      <c r="ENT202" s="1732"/>
      <c r="ENU202" s="1732"/>
      <c r="ENV202" s="1732"/>
      <c r="ENW202" s="1732"/>
      <c r="ENX202" s="1732"/>
      <c r="ENY202" s="1732"/>
      <c r="ENZ202" s="1732"/>
      <c r="EOA202" s="1732"/>
      <c r="EOB202" s="1732"/>
      <c r="EOC202" s="1732"/>
      <c r="EOD202" s="1732"/>
      <c r="EOE202" s="1732"/>
      <c r="EOF202" s="1732"/>
      <c r="EOG202" s="1732"/>
      <c r="EOH202" s="1732"/>
      <c r="EOI202" s="1732"/>
      <c r="EOJ202" s="1732"/>
      <c r="EOK202" s="1732"/>
      <c r="EOL202" s="1732"/>
      <c r="EOM202" s="1732"/>
      <c r="EON202" s="1732"/>
      <c r="EOO202" s="1732"/>
      <c r="EOP202" s="1732"/>
      <c r="EOQ202" s="1732"/>
      <c r="EOR202" s="1732"/>
      <c r="EOS202" s="1732"/>
      <c r="EOT202" s="1732"/>
      <c r="EOU202" s="1732"/>
      <c r="EOV202" s="1732"/>
      <c r="EOW202" s="1732"/>
      <c r="EOX202" s="1732"/>
      <c r="EOY202" s="1732"/>
      <c r="EOZ202" s="1732"/>
      <c r="EPA202" s="1732"/>
      <c r="EPB202" s="1732"/>
      <c r="EPC202" s="1732"/>
      <c r="EPD202" s="1732"/>
      <c r="EPE202" s="1732"/>
      <c r="EPF202" s="1732"/>
      <c r="EPG202" s="1732"/>
      <c r="EPH202" s="1732"/>
      <c r="EPI202" s="1732"/>
      <c r="EPJ202" s="1732"/>
      <c r="EPK202" s="1732"/>
      <c r="EPL202" s="1732"/>
      <c r="EPM202" s="1732"/>
      <c r="EPN202" s="1732"/>
      <c r="EPO202" s="1732"/>
      <c r="EPP202" s="1732"/>
      <c r="EPQ202" s="1732"/>
      <c r="EPR202" s="1732"/>
      <c r="EPS202" s="1732"/>
      <c r="EPT202" s="1732"/>
      <c r="EPU202" s="1732"/>
      <c r="EPV202" s="1732"/>
      <c r="EPW202" s="1732"/>
      <c r="EPX202" s="1732"/>
      <c r="EPY202" s="1732"/>
      <c r="EPZ202" s="1732"/>
      <c r="EQA202" s="1732"/>
      <c r="EQB202" s="1732"/>
      <c r="EQC202" s="1732"/>
      <c r="EQD202" s="1732"/>
      <c r="EQE202" s="1732"/>
      <c r="EQF202" s="1732"/>
      <c r="EQG202" s="1732"/>
      <c r="EQH202" s="1732"/>
      <c r="EQI202" s="1732"/>
      <c r="EQJ202" s="1732"/>
      <c r="EQK202" s="1732"/>
      <c r="EQL202" s="1732"/>
      <c r="EQM202" s="1732"/>
      <c r="EQN202" s="1732"/>
      <c r="EQO202" s="1732"/>
      <c r="EQP202" s="1732"/>
      <c r="EQQ202" s="1732"/>
      <c r="EQR202" s="1732"/>
      <c r="EQS202" s="1732"/>
      <c r="EQT202" s="1732"/>
      <c r="EQU202" s="1732"/>
      <c r="EQV202" s="1732"/>
      <c r="EQW202" s="1732"/>
      <c r="EQX202" s="1732"/>
      <c r="EQY202" s="1732"/>
      <c r="EQZ202" s="1732"/>
      <c r="ERA202" s="1732"/>
      <c r="ERB202" s="1732"/>
      <c r="ERC202" s="1732"/>
      <c r="ERD202" s="1732"/>
      <c r="ERE202" s="1732"/>
      <c r="ERF202" s="1732"/>
      <c r="ERG202" s="1732"/>
      <c r="ERH202" s="1732"/>
      <c r="ERI202" s="1732"/>
      <c r="ERJ202" s="1732"/>
      <c r="ERK202" s="1732"/>
      <c r="ERL202" s="1732"/>
      <c r="ERM202" s="1732"/>
      <c r="ERN202" s="1732"/>
      <c r="ERO202" s="1732"/>
      <c r="ERP202" s="1732"/>
      <c r="ERQ202" s="1732"/>
      <c r="ERR202" s="1732"/>
      <c r="ERS202" s="1732"/>
      <c r="ERT202" s="1732"/>
      <c r="ERU202" s="1732"/>
      <c r="ERV202" s="1732"/>
      <c r="ERW202" s="1732"/>
      <c r="ERX202" s="1732"/>
      <c r="ERY202" s="1732"/>
      <c r="ERZ202" s="1732"/>
      <c r="ESA202" s="1732"/>
      <c r="ESB202" s="1732"/>
      <c r="ESC202" s="1732"/>
      <c r="ESD202" s="1732"/>
      <c r="ESE202" s="1732"/>
      <c r="ESF202" s="1732"/>
      <c r="ESG202" s="1732"/>
      <c r="ESH202" s="1732"/>
      <c r="ESI202" s="1732"/>
      <c r="ESJ202" s="1732"/>
      <c r="ESK202" s="1732"/>
      <c r="ESL202" s="1732"/>
      <c r="ESM202" s="1732"/>
      <c r="ESN202" s="1732"/>
      <c r="ESO202" s="1732"/>
      <c r="ESP202" s="1732"/>
      <c r="ESQ202" s="1732"/>
      <c r="ESR202" s="1732"/>
      <c r="ESS202" s="1732"/>
      <c r="EST202" s="1732"/>
      <c r="ESU202" s="1732"/>
      <c r="ESV202" s="1732"/>
      <c r="ESW202" s="1732"/>
      <c r="ESX202" s="1732"/>
      <c r="ESY202" s="1732"/>
      <c r="ESZ202" s="1732"/>
      <c r="ETA202" s="1732"/>
      <c r="ETB202" s="1732"/>
      <c r="ETC202" s="1732"/>
      <c r="ETD202" s="1732"/>
      <c r="ETE202" s="1732"/>
      <c r="ETF202" s="1732"/>
      <c r="ETG202" s="1732"/>
      <c r="ETH202" s="1732"/>
      <c r="ETI202" s="1732"/>
      <c r="ETJ202" s="1732"/>
      <c r="ETK202" s="1732"/>
      <c r="ETL202" s="1732"/>
      <c r="ETM202" s="1732"/>
      <c r="ETN202" s="1732"/>
      <c r="ETO202" s="1732"/>
      <c r="ETP202" s="1732"/>
      <c r="ETQ202" s="1732"/>
      <c r="ETR202" s="1732"/>
      <c r="ETS202" s="1732"/>
      <c r="ETT202" s="1732"/>
      <c r="ETU202" s="1732"/>
      <c r="ETV202" s="1732"/>
      <c r="ETW202" s="1732"/>
      <c r="ETX202" s="1732"/>
      <c r="ETY202" s="1732"/>
      <c r="ETZ202" s="1732"/>
      <c r="EUA202" s="1732"/>
      <c r="EUB202" s="1732"/>
      <c r="EUC202" s="1732"/>
      <c r="EUD202" s="1732"/>
      <c r="EUE202" s="1732"/>
      <c r="EUF202" s="1732"/>
      <c r="EUG202" s="1732"/>
      <c r="EUH202" s="1732"/>
      <c r="EUI202" s="1732"/>
      <c r="EUJ202" s="1732"/>
      <c r="EUK202" s="1732"/>
      <c r="EUL202" s="1732"/>
      <c r="EUM202" s="1732"/>
      <c r="EUN202" s="1732"/>
      <c r="EUO202" s="1732"/>
      <c r="EUP202" s="1732"/>
      <c r="EUQ202" s="1732"/>
      <c r="EUR202" s="1732"/>
      <c r="EUS202" s="1732"/>
      <c r="EUT202" s="1732"/>
      <c r="EUU202" s="1732"/>
      <c r="EUV202" s="1732"/>
      <c r="EUW202" s="1732"/>
      <c r="EUX202" s="1732"/>
      <c r="EUY202" s="1732"/>
      <c r="EUZ202" s="1732"/>
      <c r="EVA202" s="1732"/>
      <c r="EVB202" s="1732"/>
      <c r="EVC202" s="1732"/>
      <c r="EVD202" s="1732"/>
      <c r="EVE202" s="1732"/>
      <c r="EVF202" s="1732"/>
      <c r="EVG202" s="1732"/>
      <c r="EVH202" s="1732"/>
      <c r="EVI202" s="1732"/>
      <c r="EVJ202" s="1732"/>
      <c r="EVK202" s="1732"/>
      <c r="EVL202" s="1732"/>
      <c r="EVM202" s="1732"/>
      <c r="EVN202" s="1732"/>
      <c r="EVO202" s="1732"/>
      <c r="EVP202" s="1732"/>
      <c r="EVQ202" s="1732"/>
      <c r="EVR202" s="1732"/>
      <c r="EVS202" s="1732"/>
      <c r="EVT202" s="1732"/>
      <c r="EVU202" s="1732"/>
      <c r="EVV202" s="1732"/>
      <c r="EVW202" s="1732"/>
      <c r="EVX202" s="1732"/>
      <c r="EVY202" s="1732"/>
      <c r="EVZ202" s="1732"/>
      <c r="EWA202" s="1732"/>
      <c r="EWB202" s="1732"/>
      <c r="EWC202" s="1732"/>
      <c r="EWD202" s="1732"/>
      <c r="EWE202" s="1732"/>
      <c r="EWF202" s="1732"/>
      <c r="EWG202" s="1732"/>
      <c r="EWH202" s="1732"/>
      <c r="EWI202" s="1732"/>
      <c r="EWJ202" s="1732"/>
      <c r="EWK202" s="1732"/>
      <c r="EWL202" s="1732"/>
      <c r="EWM202" s="1732"/>
      <c r="EWN202" s="1732"/>
      <c r="EWO202" s="1732"/>
      <c r="EWP202" s="1732"/>
      <c r="EWQ202" s="1732"/>
      <c r="EWR202" s="1732"/>
      <c r="EWS202" s="1732"/>
      <c r="EWT202" s="1732"/>
      <c r="EWU202" s="1732"/>
      <c r="EWV202" s="1732"/>
      <c r="EWW202" s="1732"/>
      <c r="EWX202" s="1732"/>
      <c r="EWY202" s="1732"/>
      <c r="EWZ202" s="1732"/>
      <c r="EXA202" s="1732"/>
      <c r="EXB202" s="1732"/>
      <c r="EXC202" s="1732"/>
      <c r="EXD202" s="1732"/>
      <c r="EXE202" s="1732"/>
      <c r="EXF202" s="1732"/>
      <c r="EXG202" s="1732"/>
      <c r="EXH202" s="1732"/>
      <c r="EXI202" s="1732"/>
      <c r="EXJ202" s="1732"/>
      <c r="EXK202" s="1732"/>
      <c r="EXL202" s="1732"/>
      <c r="EXM202" s="1732"/>
      <c r="EXN202" s="1732"/>
      <c r="EXO202" s="1732"/>
      <c r="EXP202" s="1732"/>
      <c r="EXQ202" s="1732"/>
      <c r="EXR202" s="1732"/>
      <c r="EXS202" s="1732"/>
      <c r="EXT202" s="1732"/>
      <c r="EXU202" s="1732"/>
      <c r="EXV202" s="1732"/>
      <c r="EXW202" s="1732"/>
      <c r="EXX202" s="1732"/>
      <c r="EXY202" s="1732"/>
      <c r="EXZ202" s="1732"/>
      <c r="EYA202" s="1732"/>
      <c r="EYB202" s="1732"/>
      <c r="EYC202" s="1732"/>
      <c r="EYD202" s="1732"/>
      <c r="EYE202" s="1732"/>
      <c r="EYF202" s="1732"/>
      <c r="EYG202" s="1732"/>
      <c r="EYH202" s="1732"/>
      <c r="EYI202" s="1732"/>
      <c r="EYJ202" s="1732"/>
      <c r="EYK202" s="1732"/>
      <c r="EYL202" s="1732"/>
      <c r="EYM202" s="1732"/>
      <c r="EYN202" s="1732"/>
      <c r="EYO202" s="1732"/>
      <c r="EYP202" s="1732"/>
      <c r="EYQ202" s="1732"/>
      <c r="EYR202" s="1732"/>
      <c r="EYS202" s="1732"/>
      <c r="EYT202" s="1732"/>
      <c r="EYU202" s="1732"/>
      <c r="EYV202" s="1732"/>
      <c r="EYW202" s="1732"/>
      <c r="EYX202" s="1732"/>
      <c r="EYY202" s="1732"/>
      <c r="EYZ202" s="1732"/>
      <c r="EZA202" s="1732"/>
      <c r="EZB202" s="1732"/>
      <c r="EZC202" s="1732"/>
      <c r="EZD202" s="1732"/>
      <c r="EZE202" s="1732"/>
      <c r="EZF202" s="1732"/>
      <c r="EZG202" s="1732"/>
      <c r="EZH202" s="1732"/>
      <c r="EZI202" s="1732"/>
      <c r="EZJ202" s="1732"/>
      <c r="EZK202" s="1732"/>
      <c r="EZL202" s="1732"/>
      <c r="EZM202" s="1732"/>
      <c r="EZN202" s="1732"/>
      <c r="EZO202" s="1732"/>
      <c r="EZP202" s="1732"/>
      <c r="EZQ202" s="1732"/>
      <c r="EZR202" s="1732"/>
      <c r="EZS202" s="1732"/>
      <c r="EZT202" s="1732"/>
      <c r="EZU202" s="1732"/>
      <c r="EZV202" s="1732"/>
      <c r="EZW202" s="1732"/>
      <c r="EZX202" s="1732"/>
      <c r="EZY202" s="1732"/>
      <c r="EZZ202" s="1732"/>
      <c r="FAA202" s="1732"/>
      <c r="FAB202" s="1732"/>
      <c r="FAC202" s="1732"/>
      <c r="FAD202" s="1732"/>
      <c r="FAE202" s="1732"/>
      <c r="FAF202" s="1732"/>
      <c r="FAG202" s="1732"/>
      <c r="FAH202" s="1732"/>
      <c r="FAI202" s="1732"/>
      <c r="FAJ202" s="1732"/>
      <c r="FAK202" s="1732"/>
      <c r="FAL202" s="1732"/>
      <c r="FAM202" s="1732"/>
      <c r="FAN202" s="1732"/>
      <c r="FAO202" s="1732"/>
      <c r="FAP202" s="1732"/>
      <c r="FAQ202" s="1732"/>
      <c r="FAR202" s="1732"/>
      <c r="FAS202" s="1732"/>
      <c r="FAT202" s="1732"/>
      <c r="FAU202" s="1732"/>
      <c r="FAV202" s="1732"/>
      <c r="FAW202" s="1732"/>
      <c r="FAX202" s="1732"/>
      <c r="FAY202" s="1732"/>
      <c r="FAZ202" s="1732"/>
      <c r="FBA202" s="1732"/>
      <c r="FBB202" s="1732"/>
      <c r="FBC202" s="1732"/>
      <c r="FBD202" s="1732"/>
      <c r="FBE202" s="1732"/>
      <c r="FBF202" s="1732"/>
      <c r="FBG202" s="1732"/>
      <c r="FBH202" s="1732"/>
      <c r="FBI202" s="1732"/>
      <c r="FBJ202" s="1732"/>
      <c r="FBK202" s="1732"/>
      <c r="FBL202" s="1732"/>
      <c r="FBM202" s="1732"/>
      <c r="FBN202" s="1732"/>
      <c r="FBO202" s="1732"/>
      <c r="FBP202" s="1732"/>
      <c r="FBQ202" s="1732"/>
      <c r="FBR202" s="1732"/>
      <c r="FBS202" s="1732"/>
      <c r="FBT202" s="1732"/>
      <c r="FBU202" s="1732"/>
      <c r="FBV202" s="1732"/>
      <c r="FBW202" s="1732"/>
      <c r="FBX202" s="1732"/>
      <c r="FBY202" s="1732"/>
      <c r="FBZ202" s="1732"/>
      <c r="FCA202" s="1732"/>
      <c r="FCB202" s="1732"/>
      <c r="FCC202" s="1732"/>
      <c r="FCD202" s="1732"/>
      <c r="FCE202" s="1732"/>
      <c r="FCF202" s="1732"/>
      <c r="FCG202" s="1732"/>
      <c r="FCH202" s="1732"/>
      <c r="FCI202" s="1732"/>
      <c r="FCJ202" s="1732"/>
      <c r="FCK202" s="1732"/>
      <c r="FCL202" s="1732"/>
      <c r="FCM202" s="1732"/>
      <c r="FCN202" s="1732"/>
      <c r="FCO202" s="1732"/>
      <c r="FCP202" s="1732"/>
      <c r="FCQ202" s="1732"/>
      <c r="FCR202" s="1732"/>
      <c r="FCS202" s="1732"/>
      <c r="FCT202" s="1732"/>
      <c r="FCU202" s="1732"/>
      <c r="FCV202" s="1732"/>
      <c r="FCW202" s="1732"/>
      <c r="FCX202" s="1732"/>
      <c r="FCY202" s="1732"/>
      <c r="FCZ202" s="1732"/>
      <c r="FDA202" s="1732"/>
      <c r="FDB202" s="1732"/>
      <c r="FDC202" s="1732"/>
      <c r="FDD202" s="1732"/>
      <c r="FDE202" s="1732"/>
      <c r="FDF202" s="1732"/>
      <c r="FDG202" s="1732"/>
      <c r="FDH202" s="1732"/>
      <c r="FDI202" s="1732"/>
      <c r="FDJ202" s="1732"/>
      <c r="FDK202" s="1732"/>
      <c r="FDL202" s="1732"/>
      <c r="FDM202" s="1732"/>
      <c r="FDN202" s="1732"/>
      <c r="FDO202" s="1732"/>
      <c r="FDP202" s="1732"/>
      <c r="FDQ202" s="1732"/>
      <c r="FDR202" s="1732"/>
      <c r="FDS202" s="1732"/>
      <c r="FDT202" s="1732"/>
      <c r="FDU202" s="1732"/>
      <c r="FDV202" s="1732"/>
      <c r="FDW202" s="1732"/>
      <c r="FDX202" s="1732"/>
      <c r="FDY202" s="1732"/>
      <c r="FDZ202" s="1732"/>
      <c r="FEA202" s="1732"/>
      <c r="FEB202" s="1732"/>
      <c r="FEC202" s="1732"/>
      <c r="FED202" s="1732"/>
      <c r="FEE202" s="1732"/>
      <c r="FEF202" s="1732"/>
      <c r="FEG202" s="1732"/>
      <c r="FEH202" s="1732"/>
      <c r="FEI202" s="1732"/>
      <c r="FEJ202" s="1732"/>
      <c r="FEK202" s="1732"/>
      <c r="FEL202" s="1732"/>
      <c r="FEM202" s="1732"/>
      <c r="FEN202" s="1732"/>
      <c r="FEO202" s="1732"/>
      <c r="FEP202" s="1732"/>
      <c r="FEQ202" s="1732"/>
      <c r="FER202" s="1732"/>
      <c r="FES202" s="1732"/>
      <c r="FET202" s="1732"/>
      <c r="FEU202" s="1732"/>
      <c r="FEV202" s="1732"/>
      <c r="FEW202" s="1732"/>
      <c r="FEX202" s="1732"/>
      <c r="FEY202" s="1732"/>
      <c r="FEZ202" s="1732"/>
      <c r="FFA202" s="1732"/>
      <c r="FFB202" s="1732"/>
      <c r="FFC202" s="1732"/>
      <c r="FFD202" s="1732"/>
      <c r="FFE202" s="1732"/>
      <c r="FFF202" s="1732"/>
      <c r="FFG202" s="1732"/>
      <c r="FFH202" s="1732"/>
      <c r="FFI202" s="1732"/>
      <c r="FFJ202" s="1732"/>
      <c r="FFK202" s="1732"/>
      <c r="FFL202" s="1732"/>
      <c r="FFM202" s="1732"/>
      <c r="FFN202" s="1732"/>
      <c r="FFO202" s="1732"/>
      <c r="FFP202" s="1732"/>
      <c r="FFQ202" s="1732"/>
      <c r="FFR202" s="1732"/>
      <c r="FFS202" s="1732"/>
      <c r="FFT202" s="1732"/>
      <c r="FFU202" s="1732"/>
      <c r="FFV202" s="1732"/>
      <c r="FFW202" s="1732"/>
      <c r="FFX202" s="1732"/>
      <c r="FFY202" s="1732"/>
      <c r="FFZ202" s="1732"/>
      <c r="FGA202" s="1732"/>
      <c r="FGB202" s="1732"/>
      <c r="FGC202" s="1732"/>
      <c r="FGD202" s="1732"/>
      <c r="FGE202" s="1732"/>
      <c r="FGF202" s="1732"/>
      <c r="FGG202" s="1732"/>
      <c r="FGH202" s="1732"/>
      <c r="FGI202" s="1732"/>
      <c r="FGJ202" s="1732"/>
      <c r="FGK202" s="1732"/>
      <c r="FGL202" s="1732"/>
      <c r="FGM202" s="1732"/>
      <c r="FGN202" s="1732"/>
      <c r="FGO202" s="1732"/>
      <c r="FGP202" s="1732"/>
      <c r="FGQ202" s="1732"/>
      <c r="FGR202" s="1732"/>
      <c r="FGS202" s="1732"/>
      <c r="FGT202" s="1732"/>
      <c r="FGU202" s="1732"/>
      <c r="FGV202" s="1732"/>
      <c r="FGW202" s="1732"/>
      <c r="FGX202" s="1732"/>
      <c r="FGY202" s="1732"/>
      <c r="FGZ202" s="1732"/>
      <c r="FHA202" s="1732"/>
      <c r="FHB202" s="1732"/>
      <c r="FHC202" s="1732"/>
      <c r="FHD202" s="1732"/>
      <c r="FHE202" s="1732"/>
      <c r="FHF202" s="1732"/>
      <c r="FHG202" s="1732"/>
      <c r="FHH202" s="1732"/>
      <c r="FHI202" s="1732"/>
      <c r="FHJ202" s="1732"/>
      <c r="FHK202" s="1732"/>
      <c r="FHL202" s="1732"/>
      <c r="FHM202" s="1732"/>
      <c r="FHN202" s="1732"/>
      <c r="FHO202" s="1732"/>
      <c r="FHP202" s="1732"/>
      <c r="FHQ202" s="1732"/>
      <c r="FHR202" s="1732"/>
      <c r="FHS202" s="1732"/>
      <c r="FHT202" s="1732"/>
      <c r="FHU202" s="1732"/>
      <c r="FHV202" s="1732"/>
      <c r="FHW202" s="1732"/>
      <c r="FHX202" s="1732"/>
      <c r="FHY202" s="1732"/>
      <c r="FHZ202" s="1732"/>
      <c r="FIA202" s="1732"/>
      <c r="FIB202" s="1732"/>
      <c r="FIC202" s="1732"/>
      <c r="FID202" s="1732"/>
      <c r="FIE202" s="1732"/>
      <c r="FIF202" s="1732"/>
      <c r="FIG202" s="1732"/>
      <c r="FIH202" s="1732"/>
      <c r="FII202" s="1732"/>
      <c r="FIJ202" s="1732"/>
      <c r="FIK202" s="1732"/>
      <c r="FIL202" s="1732"/>
      <c r="FIM202" s="1732"/>
      <c r="FIN202" s="1732"/>
      <c r="FIO202" s="1732"/>
      <c r="FIP202" s="1732"/>
      <c r="FIQ202" s="1732"/>
      <c r="FIR202" s="1732"/>
      <c r="FIS202" s="1732"/>
      <c r="FIT202" s="1732"/>
      <c r="FIU202" s="1732"/>
      <c r="FIV202" s="1732"/>
      <c r="FIW202" s="1732"/>
      <c r="FIX202" s="1732"/>
      <c r="FIY202" s="1732"/>
      <c r="FIZ202" s="1732"/>
      <c r="FJA202" s="1732"/>
      <c r="FJB202" s="1732"/>
      <c r="FJC202" s="1732"/>
      <c r="FJD202" s="1732"/>
      <c r="FJE202" s="1732"/>
      <c r="FJF202" s="1732"/>
      <c r="FJG202" s="1732"/>
      <c r="FJH202" s="1732"/>
      <c r="FJI202" s="1732"/>
      <c r="FJJ202" s="1732"/>
      <c r="FJK202" s="1732"/>
      <c r="FJL202" s="1732"/>
      <c r="FJM202" s="1732"/>
      <c r="FJN202" s="1732"/>
      <c r="FJO202" s="1732"/>
      <c r="FJP202" s="1732"/>
      <c r="FJQ202" s="1732"/>
      <c r="FJR202" s="1732"/>
      <c r="FJS202" s="1732"/>
      <c r="FJT202" s="1732"/>
      <c r="FJU202" s="1732"/>
      <c r="FJV202" s="1732"/>
      <c r="FJW202" s="1732"/>
      <c r="FJX202" s="1732"/>
      <c r="FJY202" s="1732"/>
      <c r="FJZ202" s="1732"/>
      <c r="FKA202" s="1732"/>
      <c r="FKB202" s="1732"/>
      <c r="FKC202" s="1732"/>
      <c r="FKD202" s="1732"/>
      <c r="FKE202" s="1732"/>
      <c r="FKF202" s="1732"/>
      <c r="FKG202" s="1732"/>
      <c r="FKH202" s="1732"/>
      <c r="FKI202" s="1732"/>
      <c r="FKJ202" s="1732"/>
      <c r="FKK202" s="1732"/>
      <c r="FKL202" s="1732"/>
      <c r="FKM202" s="1732"/>
      <c r="FKN202" s="1732"/>
      <c r="FKO202" s="1732"/>
      <c r="FKP202" s="1732"/>
      <c r="FKQ202" s="1732"/>
      <c r="FKR202" s="1732"/>
      <c r="FKS202" s="1732"/>
      <c r="FKT202" s="1732"/>
      <c r="FKU202" s="1732"/>
      <c r="FKV202" s="1732"/>
      <c r="FKW202" s="1732"/>
      <c r="FKX202" s="1732"/>
      <c r="FKY202" s="1732"/>
      <c r="FKZ202" s="1732"/>
      <c r="FLA202" s="1732"/>
      <c r="FLB202" s="1732"/>
      <c r="FLC202" s="1732"/>
      <c r="FLD202" s="1732"/>
      <c r="FLE202" s="1732"/>
      <c r="FLF202" s="1732"/>
      <c r="FLG202" s="1732"/>
      <c r="FLH202" s="1732"/>
      <c r="FLI202" s="1732"/>
      <c r="FLJ202" s="1732"/>
      <c r="FLK202" s="1732"/>
      <c r="FLL202" s="1732"/>
      <c r="FLM202" s="1732"/>
      <c r="FLN202" s="1732"/>
      <c r="FLO202" s="1732"/>
      <c r="FLP202" s="1732"/>
      <c r="FLQ202" s="1732"/>
      <c r="FLR202" s="1732"/>
      <c r="FLS202" s="1732"/>
      <c r="FLT202" s="1732"/>
      <c r="FLU202" s="1732"/>
      <c r="FLV202" s="1732"/>
      <c r="FLW202" s="1732"/>
      <c r="FLX202" s="1732"/>
      <c r="FLY202" s="1732"/>
      <c r="FLZ202" s="1732"/>
      <c r="FMA202" s="1732"/>
      <c r="FMB202" s="1732"/>
      <c r="FMC202" s="1732"/>
      <c r="FMD202" s="1732"/>
      <c r="FME202" s="1732"/>
      <c r="FMF202" s="1732"/>
      <c r="FMG202" s="1732"/>
      <c r="FMH202" s="1732"/>
      <c r="FMI202" s="1732"/>
      <c r="FMJ202" s="1732"/>
      <c r="FMK202" s="1732"/>
      <c r="FML202" s="1732"/>
      <c r="FMM202" s="1732"/>
      <c r="FMN202" s="1732"/>
      <c r="FMO202" s="1732"/>
      <c r="FMP202" s="1732"/>
      <c r="FMQ202" s="1732"/>
      <c r="FMR202" s="1732"/>
      <c r="FMS202" s="1732"/>
      <c r="FMT202" s="1732"/>
      <c r="FMU202" s="1732"/>
      <c r="FMV202" s="1732"/>
      <c r="FMW202" s="1732"/>
      <c r="FMX202" s="1732"/>
      <c r="FMY202" s="1732"/>
      <c r="FMZ202" s="1732"/>
      <c r="FNA202" s="1732"/>
      <c r="FNB202" s="1732"/>
      <c r="FNC202" s="1732"/>
      <c r="FND202" s="1732"/>
      <c r="FNE202" s="1732"/>
      <c r="FNF202" s="1732"/>
      <c r="FNG202" s="1732"/>
      <c r="FNH202" s="1732"/>
      <c r="FNI202" s="1732"/>
      <c r="FNJ202" s="1732"/>
      <c r="FNK202" s="1732"/>
      <c r="FNL202" s="1732"/>
      <c r="FNM202" s="1732"/>
      <c r="FNN202" s="1732"/>
      <c r="FNO202" s="1732"/>
      <c r="FNP202" s="1732"/>
      <c r="FNQ202" s="1732"/>
      <c r="FNR202" s="1732"/>
      <c r="FNS202" s="1732"/>
      <c r="FNT202" s="1732"/>
      <c r="FNU202" s="1732"/>
      <c r="FNV202" s="1732"/>
      <c r="FNW202" s="1732"/>
      <c r="FNX202" s="1732"/>
      <c r="FNY202" s="1732"/>
      <c r="FNZ202" s="1732"/>
      <c r="FOA202" s="1732"/>
      <c r="FOB202" s="1732"/>
      <c r="FOC202" s="1732"/>
      <c r="FOD202" s="1732"/>
      <c r="FOE202" s="1732"/>
      <c r="FOF202" s="1732"/>
      <c r="FOG202" s="1732"/>
      <c r="FOH202" s="1732"/>
      <c r="FOI202" s="1732"/>
      <c r="FOJ202" s="1732"/>
      <c r="FOK202" s="1732"/>
      <c r="FOL202" s="1732"/>
      <c r="FOM202" s="1732"/>
      <c r="FON202" s="1732"/>
      <c r="FOO202" s="1732"/>
      <c r="FOP202" s="1732"/>
      <c r="FOQ202" s="1732"/>
      <c r="FOR202" s="1732"/>
      <c r="FOS202" s="1732"/>
      <c r="FOT202" s="1732"/>
      <c r="FOU202" s="1732"/>
      <c r="FOV202" s="1732"/>
      <c r="FOW202" s="1732"/>
      <c r="FOX202" s="1732"/>
      <c r="FOY202" s="1732"/>
      <c r="FOZ202" s="1732"/>
      <c r="FPA202" s="1732"/>
      <c r="FPB202" s="1732"/>
      <c r="FPC202" s="1732"/>
      <c r="FPD202" s="1732"/>
      <c r="FPE202" s="1732"/>
      <c r="FPF202" s="1732"/>
      <c r="FPG202" s="1732"/>
      <c r="FPH202" s="1732"/>
      <c r="FPI202" s="1732"/>
      <c r="FPJ202" s="1732"/>
      <c r="FPK202" s="1732"/>
      <c r="FPL202" s="1732"/>
      <c r="FPM202" s="1732"/>
      <c r="FPN202" s="1732"/>
      <c r="FPO202" s="1732"/>
      <c r="FPP202" s="1732"/>
      <c r="FPQ202" s="1732"/>
      <c r="FPR202" s="1732"/>
      <c r="FPS202" s="1732"/>
      <c r="FPT202" s="1732"/>
      <c r="FPU202" s="1732"/>
      <c r="FPV202" s="1732"/>
      <c r="FPW202" s="1732"/>
      <c r="FPX202" s="1732"/>
      <c r="FPY202" s="1732"/>
      <c r="FPZ202" s="1732"/>
      <c r="FQA202" s="1732"/>
      <c r="FQB202" s="1732"/>
      <c r="FQC202" s="1732"/>
      <c r="FQD202" s="1732"/>
      <c r="FQE202" s="1732"/>
      <c r="FQF202" s="1732"/>
      <c r="FQG202" s="1732"/>
      <c r="FQH202" s="1732"/>
      <c r="FQI202" s="1732"/>
      <c r="FQJ202" s="1732"/>
      <c r="FQK202" s="1732"/>
      <c r="FQL202" s="1732"/>
      <c r="FQM202" s="1732"/>
      <c r="FQN202" s="1732"/>
      <c r="FQO202" s="1732"/>
      <c r="FQP202" s="1732"/>
      <c r="FQQ202" s="1732"/>
      <c r="FQR202" s="1732"/>
      <c r="FQS202" s="1732"/>
      <c r="FQT202" s="1732"/>
      <c r="FQU202" s="1732"/>
      <c r="FQV202" s="1732"/>
      <c r="FQW202" s="1732"/>
      <c r="FQX202" s="1732"/>
      <c r="FQY202" s="1732"/>
      <c r="FQZ202" s="1732"/>
      <c r="FRA202" s="1732"/>
      <c r="FRB202" s="1732"/>
      <c r="FRC202" s="1732"/>
      <c r="FRD202" s="1732"/>
      <c r="FRE202" s="1732"/>
      <c r="FRF202" s="1732"/>
      <c r="FRG202" s="1732"/>
      <c r="FRH202" s="1732"/>
      <c r="FRI202" s="1732"/>
      <c r="FRJ202" s="1732"/>
      <c r="FRK202" s="1732"/>
      <c r="FRL202" s="1732"/>
      <c r="FRM202" s="1732"/>
      <c r="FRN202" s="1732"/>
      <c r="FRO202" s="1732"/>
      <c r="FRP202" s="1732"/>
      <c r="FRQ202" s="1732"/>
      <c r="FRR202" s="1732"/>
      <c r="FRS202" s="1732"/>
      <c r="FRT202" s="1732"/>
      <c r="FRU202" s="1732"/>
      <c r="FRV202" s="1732"/>
      <c r="FRW202" s="1732"/>
      <c r="FRX202" s="1732"/>
      <c r="FRY202" s="1732"/>
      <c r="FRZ202" s="1732"/>
      <c r="FSA202" s="1732"/>
      <c r="FSB202" s="1732"/>
      <c r="FSC202" s="1732"/>
      <c r="FSD202" s="1732"/>
      <c r="FSE202" s="1732"/>
      <c r="FSF202" s="1732"/>
      <c r="FSG202" s="1732"/>
      <c r="FSH202" s="1732"/>
      <c r="FSI202" s="1732"/>
      <c r="FSJ202" s="1732"/>
      <c r="FSK202" s="1732"/>
      <c r="FSL202" s="1732"/>
      <c r="FSM202" s="1732"/>
      <c r="FSN202" s="1732"/>
      <c r="FSO202" s="1732"/>
      <c r="FSP202" s="1732"/>
      <c r="FSQ202" s="1732"/>
      <c r="FSR202" s="1732"/>
      <c r="FSS202" s="1732"/>
      <c r="FST202" s="1732"/>
      <c r="FSU202" s="1732"/>
      <c r="FSV202" s="1732"/>
      <c r="FSW202" s="1732"/>
      <c r="FSX202" s="1732"/>
      <c r="FSY202" s="1732"/>
      <c r="FSZ202" s="1732"/>
      <c r="FTA202" s="1732"/>
      <c r="FTB202" s="1732"/>
      <c r="FTC202" s="1732"/>
      <c r="FTD202" s="1732"/>
      <c r="FTE202" s="1732"/>
      <c r="FTF202" s="1732"/>
      <c r="FTG202" s="1732"/>
      <c r="FTH202" s="1732"/>
      <c r="FTI202" s="1732"/>
      <c r="FTJ202" s="1732"/>
      <c r="FTK202" s="1732"/>
      <c r="FTL202" s="1732"/>
      <c r="FTM202" s="1732"/>
      <c r="FTN202" s="1732"/>
      <c r="FTO202" s="1732"/>
      <c r="FTP202" s="1732"/>
      <c r="FTQ202" s="1732"/>
      <c r="FTR202" s="1732"/>
      <c r="FTS202" s="1732"/>
      <c r="FTT202" s="1732"/>
      <c r="FTU202" s="1732"/>
      <c r="FTV202" s="1732"/>
      <c r="FTW202" s="1732"/>
      <c r="FTX202" s="1732"/>
      <c r="FTY202" s="1732"/>
      <c r="FTZ202" s="1732"/>
      <c r="FUA202" s="1732"/>
      <c r="FUB202" s="1732"/>
      <c r="FUC202" s="1732"/>
      <c r="FUD202" s="1732"/>
      <c r="FUE202" s="1732"/>
      <c r="FUF202" s="1732"/>
      <c r="FUG202" s="1732"/>
      <c r="FUH202" s="1732"/>
      <c r="FUI202" s="1732"/>
      <c r="FUJ202" s="1732"/>
      <c r="FUK202" s="1732"/>
      <c r="FUL202" s="1732"/>
      <c r="FUM202" s="1732"/>
      <c r="FUN202" s="1732"/>
      <c r="FUO202" s="1732"/>
      <c r="FUP202" s="1732"/>
      <c r="FUQ202" s="1732"/>
      <c r="FUR202" s="1732"/>
      <c r="FUS202" s="1732"/>
      <c r="FUT202" s="1732"/>
      <c r="FUU202" s="1732"/>
      <c r="FUV202" s="1732"/>
      <c r="FUW202" s="1732"/>
      <c r="FUX202" s="1732"/>
      <c r="FUY202" s="1732"/>
      <c r="FUZ202" s="1732"/>
      <c r="FVA202" s="1732"/>
      <c r="FVB202" s="1732"/>
      <c r="FVC202" s="1732"/>
      <c r="FVD202" s="1732"/>
      <c r="FVE202" s="1732"/>
      <c r="FVF202" s="1732"/>
      <c r="FVG202" s="1732"/>
      <c r="FVH202" s="1732"/>
      <c r="FVI202" s="1732"/>
      <c r="FVJ202" s="1732"/>
      <c r="FVK202" s="1732"/>
      <c r="FVL202" s="1732"/>
      <c r="FVM202" s="1732"/>
      <c r="FVN202" s="1732"/>
      <c r="FVO202" s="1732"/>
      <c r="FVP202" s="1732"/>
      <c r="FVQ202" s="1732"/>
      <c r="FVR202" s="1732"/>
      <c r="FVS202" s="1732"/>
      <c r="FVT202" s="1732"/>
      <c r="FVU202" s="1732"/>
      <c r="FVV202" s="1732"/>
      <c r="FVW202" s="1732"/>
      <c r="FVX202" s="1732"/>
      <c r="FVY202" s="1732"/>
      <c r="FVZ202" s="1732"/>
      <c r="FWA202" s="1732"/>
      <c r="FWB202" s="1732"/>
      <c r="FWC202" s="1732"/>
      <c r="FWD202" s="1732"/>
      <c r="FWE202" s="1732"/>
      <c r="FWF202" s="1732"/>
      <c r="FWG202" s="1732"/>
      <c r="FWH202" s="1732"/>
      <c r="FWI202" s="1732"/>
      <c r="FWJ202" s="1732"/>
      <c r="FWK202" s="1732"/>
      <c r="FWL202" s="1732"/>
      <c r="FWM202" s="1732"/>
      <c r="FWN202" s="1732"/>
      <c r="FWO202" s="1732"/>
      <c r="FWP202" s="1732"/>
      <c r="FWQ202" s="1732"/>
      <c r="FWR202" s="1732"/>
      <c r="FWS202" s="1732"/>
      <c r="FWT202" s="1732"/>
      <c r="FWU202" s="1732"/>
      <c r="FWV202" s="1732"/>
      <c r="FWW202" s="1732"/>
      <c r="FWX202" s="1732"/>
      <c r="FWY202" s="1732"/>
      <c r="FWZ202" s="1732"/>
      <c r="FXA202" s="1732"/>
      <c r="FXB202" s="1732"/>
      <c r="FXC202" s="1732"/>
      <c r="FXD202" s="1732"/>
      <c r="FXE202" s="1732"/>
      <c r="FXF202" s="1732"/>
      <c r="FXG202" s="1732"/>
      <c r="FXH202" s="1732"/>
      <c r="FXI202" s="1732"/>
      <c r="FXJ202" s="1732"/>
      <c r="FXK202" s="1732"/>
      <c r="FXL202" s="1732"/>
      <c r="FXM202" s="1732"/>
      <c r="FXN202" s="1732"/>
      <c r="FXO202" s="1732"/>
      <c r="FXP202" s="1732"/>
      <c r="FXQ202" s="1732"/>
      <c r="FXR202" s="1732"/>
      <c r="FXS202" s="1732"/>
      <c r="FXT202" s="1732"/>
      <c r="FXU202" s="1732"/>
      <c r="FXV202" s="1732"/>
      <c r="FXW202" s="1732"/>
      <c r="FXX202" s="1732"/>
      <c r="FXY202" s="1732"/>
      <c r="FXZ202" s="1732"/>
      <c r="FYA202" s="1732"/>
      <c r="FYB202" s="1732"/>
      <c r="FYC202" s="1732"/>
      <c r="FYD202" s="1732"/>
      <c r="FYE202" s="1732"/>
      <c r="FYF202" s="1732"/>
      <c r="FYG202" s="1732"/>
      <c r="FYH202" s="1732"/>
      <c r="FYI202" s="1732"/>
      <c r="FYJ202" s="1732"/>
      <c r="FYK202" s="1732"/>
      <c r="FYL202" s="1732"/>
      <c r="FYM202" s="1732"/>
      <c r="FYN202" s="1732"/>
      <c r="FYO202" s="1732"/>
      <c r="FYP202" s="1732"/>
      <c r="FYQ202" s="1732"/>
      <c r="FYR202" s="1732"/>
      <c r="FYS202" s="1732"/>
      <c r="FYT202" s="1732"/>
      <c r="FYU202" s="1732"/>
      <c r="FYV202" s="1732"/>
      <c r="FYW202" s="1732"/>
      <c r="FYX202" s="1732"/>
      <c r="FYY202" s="1732"/>
      <c r="FYZ202" s="1732"/>
      <c r="FZA202" s="1732"/>
      <c r="FZB202" s="1732"/>
      <c r="FZC202" s="1732"/>
      <c r="FZD202" s="1732"/>
      <c r="FZE202" s="1732"/>
      <c r="FZF202" s="1732"/>
      <c r="FZG202" s="1732"/>
      <c r="FZH202" s="1732"/>
      <c r="FZI202" s="1732"/>
      <c r="FZJ202" s="1732"/>
      <c r="FZK202" s="1732"/>
      <c r="FZL202" s="1732"/>
      <c r="FZM202" s="1732"/>
      <c r="FZN202" s="1732"/>
      <c r="FZO202" s="1732"/>
      <c r="FZP202" s="1732"/>
      <c r="FZQ202" s="1732"/>
      <c r="FZR202" s="1732"/>
      <c r="FZS202" s="1732"/>
      <c r="FZT202" s="1732"/>
      <c r="FZU202" s="1732"/>
      <c r="FZV202" s="1732"/>
      <c r="FZW202" s="1732"/>
      <c r="FZX202" s="1732"/>
      <c r="FZY202" s="1732"/>
      <c r="FZZ202" s="1732"/>
      <c r="GAA202" s="1732"/>
      <c r="GAB202" s="1732"/>
      <c r="GAC202" s="1732"/>
      <c r="GAD202" s="1732"/>
      <c r="GAE202" s="1732"/>
      <c r="GAF202" s="1732"/>
      <c r="GAG202" s="1732"/>
      <c r="GAH202" s="1732"/>
      <c r="GAI202" s="1732"/>
      <c r="GAJ202" s="1732"/>
      <c r="GAK202" s="1732"/>
      <c r="GAL202" s="1732"/>
      <c r="GAM202" s="1732"/>
      <c r="GAN202" s="1732"/>
      <c r="GAO202" s="1732"/>
      <c r="GAP202" s="1732"/>
      <c r="GAQ202" s="1732"/>
      <c r="GAR202" s="1732"/>
      <c r="GAS202" s="1732"/>
      <c r="GAT202" s="1732"/>
      <c r="GAU202" s="1732"/>
      <c r="GAV202" s="1732"/>
      <c r="GAW202" s="1732"/>
      <c r="GAX202" s="1732"/>
      <c r="GAY202" s="1732"/>
      <c r="GAZ202" s="1732"/>
      <c r="GBA202" s="1732"/>
      <c r="GBB202" s="1732"/>
      <c r="GBC202" s="1732"/>
      <c r="GBD202" s="1732"/>
      <c r="GBE202" s="1732"/>
      <c r="GBF202" s="1732"/>
      <c r="GBG202" s="1732"/>
      <c r="GBH202" s="1732"/>
      <c r="GBI202" s="1732"/>
      <c r="GBJ202" s="1732"/>
      <c r="GBK202" s="1732"/>
      <c r="GBL202" s="1732"/>
      <c r="GBM202" s="1732"/>
      <c r="GBN202" s="1732"/>
      <c r="GBO202" s="1732"/>
      <c r="GBP202" s="1732"/>
      <c r="GBQ202" s="1732"/>
      <c r="GBR202" s="1732"/>
      <c r="GBS202" s="1732"/>
      <c r="GBT202" s="1732"/>
      <c r="GBU202" s="1732"/>
      <c r="GBV202" s="1732"/>
      <c r="GBW202" s="1732"/>
      <c r="GBX202" s="1732"/>
      <c r="GBY202" s="1732"/>
      <c r="GBZ202" s="1732"/>
      <c r="GCA202" s="1732"/>
      <c r="GCB202" s="1732"/>
      <c r="GCC202" s="1732"/>
      <c r="GCD202" s="1732"/>
      <c r="GCE202" s="1732"/>
      <c r="GCF202" s="1732"/>
      <c r="GCG202" s="1732"/>
      <c r="GCH202" s="1732"/>
      <c r="GCI202" s="1732"/>
      <c r="GCJ202" s="1732"/>
      <c r="GCK202" s="1732"/>
      <c r="GCL202" s="1732"/>
      <c r="GCM202" s="1732"/>
      <c r="GCN202" s="1732"/>
      <c r="GCO202" s="1732"/>
      <c r="GCP202" s="1732"/>
      <c r="GCQ202" s="1732"/>
      <c r="GCR202" s="1732"/>
      <c r="GCS202" s="1732"/>
      <c r="GCT202" s="1732"/>
      <c r="GCU202" s="1732"/>
      <c r="GCV202" s="1732"/>
      <c r="GCW202" s="1732"/>
      <c r="GCX202" s="1732"/>
      <c r="GCY202" s="1732"/>
      <c r="GCZ202" s="1732"/>
      <c r="GDA202" s="1732"/>
      <c r="GDB202" s="1732"/>
      <c r="GDC202" s="1732"/>
      <c r="GDD202" s="1732"/>
      <c r="GDE202" s="1732"/>
      <c r="GDF202" s="1732"/>
      <c r="GDG202" s="1732"/>
      <c r="GDH202" s="1732"/>
      <c r="GDI202" s="1732"/>
      <c r="GDJ202" s="1732"/>
      <c r="GDK202" s="1732"/>
      <c r="GDL202" s="1732"/>
      <c r="GDM202" s="1732"/>
      <c r="GDN202" s="1732"/>
      <c r="GDO202" s="1732"/>
      <c r="GDP202" s="1732"/>
      <c r="GDQ202" s="1732"/>
      <c r="GDR202" s="1732"/>
      <c r="GDS202" s="1732"/>
      <c r="GDT202" s="1732"/>
      <c r="GDU202" s="1732"/>
      <c r="GDV202" s="1732"/>
      <c r="GDW202" s="1732"/>
      <c r="GDX202" s="1732"/>
      <c r="GDY202" s="1732"/>
      <c r="GDZ202" s="1732"/>
      <c r="GEA202" s="1732"/>
      <c r="GEB202" s="1732"/>
      <c r="GEC202" s="1732"/>
      <c r="GED202" s="1732"/>
      <c r="GEE202" s="1732"/>
      <c r="GEF202" s="1732"/>
      <c r="GEG202" s="1732"/>
      <c r="GEH202" s="1732"/>
      <c r="GEI202" s="1732"/>
      <c r="GEJ202" s="1732"/>
      <c r="GEK202" s="1732"/>
      <c r="GEL202" s="1732"/>
      <c r="GEM202" s="1732"/>
      <c r="GEN202" s="1732"/>
      <c r="GEO202" s="1732"/>
      <c r="GEP202" s="1732"/>
      <c r="GEQ202" s="1732"/>
      <c r="GER202" s="1732"/>
      <c r="GES202" s="1732"/>
      <c r="GET202" s="1732"/>
      <c r="GEU202" s="1732"/>
      <c r="GEV202" s="1732"/>
      <c r="GEW202" s="1732"/>
      <c r="GEX202" s="1732"/>
      <c r="GEY202" s="1732"/>
      <c r="GEZ202" s="1732"/>
      <c r="GFA202" s="1732"/>
      <c r="GFB202" s="1732"/>
      <c r="GFC202" s="1732"/>
      <c r="GFD202" s="1732"/>
      <c r="GFE202" s="1732"/>
      <c r="GFF202" s="1732"/>
      <c r="GFG202" s="1732"/>
      <c r="GFH202" s="1732"/>
      <c r="GFI202" s="1732"/>
      <c r="GFJ202" s="1732"/>
      <c r="GFK202" s="1732"/>
      <c r="GFL202" s="1732"/>
      <c r="GFM202" s="1732"/>
      <c r="GFN202" s="1732"/>
      <c r="GFO202" s="1732"/>
      <c r="GFP202" s="1732"/>
      <c r="GFQ202" s="1732"/>
      <c r="GFR202" s="1732"/>
      <c r="GFS202" s="1732"/>
      <c r="GFT202" s="1732"/>
      <c r="GFU202" s="1732"/>
      <c r="GFV202" s="1732"/>
      <c r="GFW202" s="1732"/>
      <c r="GFX202" s="1732"/>
      <c r="GFY202" s="1732"/>
      <c r="GFZ202" s="1732"/>
      <c r="GGA202" s="1732"/>
      <c r="GGB202" s="1732"/>
      <c r="GGC202" s="1732"/>
      <c r="GGD202" s="1732"/>
      <c r="GGE202" s="1732"/>
      <c r="GGF202" s="1732"/>
      <c r="GGG202" s="1732"/>
      <c r="GGH202" s="1732"/>
      <c r="GGI202" s="1732"/>
      <c r="GGJ202" s="1732"/>
      <c r="GGK202" s="1732"/>
      <c r="GGL202" s="1732"/>
      <c r="GGM202" s="1732"/>
      <c r="GGN202" s="1732"/>
      <c r="GGO202" s="1732"/>
      <c r="GGP202" s="1732"/>
      <c r="GGQ202" s="1732"/>
      <c r="GGR202" s="1732"/>
      <c r="GGS202" s="1732"/>
      <c r="GGT202" s="1732"/>
      <c r="GGU202" s="1732"/>
      <c r="GGV202" s="1732"/>
      <c r="GGW202" s="1732"/>
      <c r="GGX202" s="1732"/>
      <c r="GGY202" s="1732"/>
      <c r="GGZ202" s="1732"/>
      <c r="GHA202" s="1732"/>
      <c r="GHB202" s="1732"/>
      <c r="GHC202" s="1732"/>
      <c r="GHD202" s="1732"/>
      <c r="GHE202" s="1732"/>
      <c r="GHF202" s="1732"/>
      <c r="GHG202" s="1732"/>
      <c r="GHH202" s="1732"/>
      <c r="GHI202" s="1732"/>
      <c r="GHJ202" s="1732"/>
      <c r="GHK202" s="1732"/>
      <c r="GHL202" s="1732"/>
      <c r="GHM202" s="1732"/>
      <c r="GHN202" s="1732"/>
      <c r="GHO202" s="1732"/>
      <c r="GHP202" s="1732"/>
      <c r="GHQ202" s="1732"/>
      <c r="GHR202" s="1732"/>
      <c r="GHS202" s="1732"/>
      <c r="GHT202" s="1732"/>
      <c r="GHU202" s="1732"/>
      <c r="GHV202" s="1732"/>
      <c r="GHW202" s="1732"/>
      <c r="GHX202" s="1732"/>
      <c r="GHY202" s="1732"/>
      <c r="GHZ202" s="1732"/>
      <c r="GIA202" s="1732"/>
      <c r="GIB202" s="1732"/>
      <c r="GIC202" s="1732"/>
      <c r="GID202" s="1732"/>
      <c r="GIE202" s="1732"/>
      <c r="GIF202" s="1732"/>
      <c r="GIG202" s="1732"/>
      <c r="GIH202" s="1732"/>
      <c r="GII202" s="1732"/>
      <c r="GIJ202" s="1732"/>
      <c r="GIK202" s="1732"/>
      <c r="GIL202" s="1732"/>
      <c r="GIM202" s="1732"/>
      <c r="GIN202" s="1732"/>
      <c r="GIO202" s="1732"/>
      <c r="GIP202" s="1732"/>
      <c r="GIQ202" s="1732"/>
      <c r="GIR202" s="1732"/>
      <c r="GIS202" s="1732"/>
      <c r="GIT202" s="1732"/>
      <c r="GIU202" s="1732"/>
      <c r="GIV202" s="1732"/>
      <c r="GIW202" s="1732"/>
      <c r="GIX202" s="1732"/>
      <c r="GIY202" s="1732"/>
      <c r="GIZ202" s="1732"/>
      <c r="GJA202" s="1732"/>
      <c r="GJB202" s="1732"/>
      <c r="GJC202" s="1732"/>
      <c r="GJD202" s="1732"/>
      <c r="GJE202" s="1732"/>
      <c r="GJF202" s="1732"/>
      <c r="GJG202" s="1732"/>
      <c r="GJH202" s="1732"/>
      <c r="GJI202" s="1732"/>
      <c r="GJJ202" s="1732"/>
      <c r="GJK202" s="1732"/>
      <c r="GJL202" s="1732"/>
      <c r="GJM202" s="1732"/>
      <c r="GJN202" s="1732"/>
      <c r="GJO202" s="1732"/>
      <c r="GJP202" s="1732"/>
      <c r="GJQ202" s="1732"/>
      <c r="GJR202" s="1732"/>
      <c r="GJS202" s="1732"/>
      <c r="GJT202" s="1732"/>
      <c r="GJU202" s="1732"/>
      <c r="GJV202" s="1732"/>
      <c r="GJW202" s="1732"/>
      <c r="GJX202" s="1732"/>
      <c r="GJY202" s="1732"/>
      <c r="GJZ202" s="1732"/>
      <c r="GKA202" s="1732"/>
      <c r="GKB202" s="1732"/>
      <c r="GKC202" s="1732"/>
      <c r="GKD202" s="1732"/>
      <c r="GKE202" s="1732"/>
      <c r="GKF202" s="1732"/>
      <c r="GKG202" s="1732"/>
      <c r="GKH202" s="1732"/>
      <c r="GKI202" s="1732"/>
      <c r="GKJ202" s="1732"/>
      <c r="GKK202" s="1732"/>
      <c r="GKL202" s="1732"/>
      <c r="GKM202" s="1732"/>
      <c r="GKN202" s="1732"/>
      <c r="GKO202" s="1732"/>
      <c r="GKP202" s="1732"/>
      <c r="GKQ202" s="1732"/>
      <c r="GKR202" s="1732"/>
      <c r="GKS202" s="1732"/>
      <c r="GKT202" s="1732"/>
      <c r="GKU202" s="1732"/>
      <c r="GKV202" s="1732"/>
      <c r="GKW202" s="1732"/>
      <c r="GKX202" s="1732"/>
      <c r="GKY202" s="1732"/>
      <c r="GKZ202" s="1732"/>
      <c r="GLA202" s="1732"/>
      <c r="GLB202" s="1732"/>
      <c r="GLC202" s="1732"/>
      <c r="GLD202" s="1732"/>
      <c r="GLE202" s="1732"/>
      <c r="GLF202" s="1732"/>
      <c r="GLG202" s="1732"/>
      <c r="GLH202" s="1732"/>
      <c r="GLI202" s="1732"/>
      <c r="GLJ202" s="1732"/>
      <c r="GLK202" s="1732"/>
      <c r="GLL202" s="1732"/>
      <c r="GLM202" s="1732"/>
      <c r="GLN202" s="1732"/>
      <c r="GLO202" s="1732"/>
      <c r="GLP202" s="1732"/>
      <c r="GLQ202" s="1732"/>
      <c r="GLR202" s="1732"/>
      <c r="GLS202" s="1732"/>
      <c r="GLT202" s="1732"/>
      <c r="GLU202" s="1732"/>
      <c r="GLV202" s="1732"/>
      <c r="GLW202" s="1732"/>
      <c r="GLX202" s="1732"/>
      <c r="GLY202" s="1732"/>
      <c r="GLZ202" s="1732"/>
      <c r="GMA202" s="1732"/>
      <c r="GMB202" s="1732"/>
      <c r="GMC202" s="1732"/>
      <c r="GMD202" s="1732"/>
      <c r="GME202" s="1732"/>
      <c r="GMF202" s="1732"/>
      <c r="GMG202" s="1732"/>
      <c r="GMH202" s="1732"/>
      <c r="GMI202" s="1732"/>
      <c r="GMJ202" s="1732"/>
      <c r="GMK202" s="1732"/>
      <c r="GML202" s="1732"/>
      <c r="GMM202" s="1732"/>
      <c r="GMN202" s="1732"/>
      <c r="GMO202" s="1732"/>
      <c r="GMP202" s="1732"/>
      <c r="GMQ202" s="1732"/>
      <c r="GMR202" s="1732"/>
      <c r="GMS202" s="1732"/>
      <c r="GMT202" s="1732"/>
      <c r="GMU202" s="1732"/>
      <c r="GMV202" s="1732"/>
      <c r="GMW202" s="1732"/>
      <c r="GMX202" s="1732"/>
      <c r="GMY202" s="1732"/>
      <c r="GMZ202" s="1732"/>
      <c r="GNA202" s="1732"/>
      <c r="GNB202" s="1732"/>
      <c r="GNC202" s="1732"/>
      <c r="GND202" s="1732"/>
      <c r="GNE202" s="1732"/>
      <c r="GNF202" s="1732"/>
      <c r="GNG202" s="1732"/>
      <c r="GNH202" s="1732"/>
      <c r="GNI202" s="1732"/>
      <c r="GNJ202" s="1732"/>
      <c r="GNK202" s="1732"/>
      <c r="GNL202" s="1732"/>
      <c r="GNM202" s="1732"/>
      <c r="GNN202" s="1732"/>
      <c r="GNO202" s="1732"/>
      <c r="GNP202" s="1732"/>
      <c r="GNQ202" s="1732"/>
      <c r="GNR202" s="1732"/>
      <c r="GNS202" s="1732"/>
      <c r="GNT202" s="1732"/>
      <c r="GNU202" s="1732"/>
      <c r="GNV202" s="1732"/>
      <c r="GNW202" s="1732"/>
      <c r="GNX202" s="1732"/>
      <c r="GNY202" s="1732"/>
      <c r="GNZ202" s="1732"/>
      <c r="GOA202" s="1732"/>
      <c r="GOB202" s="1732"/>
      <c r="GOC202" s="1732"/>
      <c r="GOD202" s="1732"/>
      <c r="GOE202" s="1732"/>
      <c r="GOF202" s="1732"/>
      <c r="GOG202" s="1732"/>
      <c r="GOH202" s="1732"/>
      <c r="GOI202" s="1732"/>
      <c r="GOJ202" s="1732"/>
      <c r="GOK202" s="1732"/>
      <c r="GOL202" s="1732"/>
      <c r="GOM202" s="1732"/>
      <c r="GON202" s="1732"/>
      <c r="GOO202" s="1732"/>
      <c r="GOP202" s="1732"/>
      <c r="GOQ202" s="1732"/>
      <c r="GOR202" s="1732"/>
      <c r="GOS202" s="1732"/>
      <c r="GOT202" s="1732"/>
      <c r="GOU202" s="1732"/>
      <c r="GOV202" s="1732"/>
      <c r="GOW202" s="1732"/>
      <c r="GOX202" s="1732"/>
      <c r="GOY202" s="1732"/>
      <c r="GOZ202" s="1732"/>
      <c r="GPA202" s="1732"/>
      <c r="GPB202" s="1732"/>
      <c r="GPC202" s="1732"/>
      <c r="GPD202" s="1732"/>
      <c r="GPE202" s="1732"/>
      <c r="GPF202" s="1732"/>
      <c r="GPG202" s="1732"/>
      <c r="GPH202" s="1732"/>
      <c r="GPI202" s="1732"/>
      <c r="GPJ202" s="1732"/>
      <c r="GPK202" s="1732"/>
      <c r="GPL202" s="1732"/>
      <c r="GPM202" s="1732"/>
      <c r="GPN202" s="1732"/>
      <c r="GPO202" s="1732"/>
      <c r="GPP202" s="1732"/>
      <c r="GPQ202" s="1732"/>
      <c r="GPR202" s="1732"/>
      <c r="GPS202" s="1732"/>
      <c r="GPT202" s="1732"/>
      <c r="GPU202" s="1732"/>
      <c r="GPV202" s="1732"/>
      <c r="GPW202" s="1732"/>
      <c r="GPX202" s="1732"/>
      <c r="GPY202" s="1732"/>
      <c r="GPZ202" s="1732"/>
      <c r="GQA202" s="1732"/>
      <c r="GQB202" s="1732"/>
      <c r="GQC202" s="1732"/>
      <c r="GQD202" s="1732"/>
      <c r="GQE202" s="1732"/>
      <c r="GQF202" s="1732"/>
      <c r="GQG202" s="1732"/>
      <c r="GQH202" s="1732"/>
      <c r="GQI202" s="1732"/>
      <c r="GQJ202" s="1732"/>
      <c r="GQK202" s="1732"/>
      <c r="GQL202" s="1732"/>
      <c r="GQM202" s="1732"/>
      <c r="GQN202" s="1732"/>
      <c r="GQO202" s="1732"/>
      <c r="GQP202" s="1732"/>
      <c r="GQQ202" s="1732"/>
      <c r="GQR202" s="1732"/>
      <c r="GQS202" s="1732"/>
      <c r="GQT202" s="1732"/>
      <c r="GQU202" s="1732"/>
      <c r="GQV202" s="1732"/>
      <c r="GQW202" s="1732"/>
      <c r="GQX202" s="1732"/>
      <c r="GQY202" s="1732"/>
      <c r="GQZ202" s="1732"/>
      <c r="GRA202" s="1732"/>
      <c r="GRB202" s="1732"/>
      <c r="GRC202" s="1732"/>
      <c r="GRD202" s="1732"/>
      <c r="GRE202" s="1732"/>
      <c r="GRF202" s="1732"/>
      <c r="GRG202" s="1732"/>
      <c r="GRH202" s="1732"/>
      <c r="GRI202" s="1732"/>
      <c r="GRJ202" s="1732"/>
      <c r="GRK202" s="1732"/>
      <c r="GRL202" s="1732"/>
      <c r="GRM202" s="1732"/>
      <c r="GRN202" s="1732"/>
      <c r="GRO202" s="1732"/>
      <c r="GRP202" s="1732"/>
      <c r="GRQ202" s="1732"/>
      <c r="GRR202" s="1732"/>
      <c r="GRS202" s="1732"/>
      <c r="GRT202" s="1732"/>
      <c r="GRU202" s="1732"/>
      <c r="GRV202" s="1732"/>
      <c r="GRW202" s="1732"/>
      <c r="GRX202" s="1732"/>
      <c r="GRY202" s="1732"/>
      <c r="GRZ202" s="1732"/>
      <c r="GSA202" s="1732"/>
      <c r="GSB202" s="1732"/>
      <c r="GSC202" s="1732"/>
      <c r="GSD202" s="1732"/>
      <c r="GSE202" s="1732"/>
      <c r="GSF202" s="1732"/>
      <c r="GSG202" s="1732"/>
      <c r="GSH202" s="1732"/>
      <c r="GSI202" s="1732"/>
      <c r="GSJ202" s="1732"/>
      <c r="GSK202" s="1732"/>
      <c r="GSL202" s="1732"/>
      <c r="GSM202" s="1732"/>
      <c r="GSN202" s="1732"/>
      <c r="GSO202" s="1732"/>
      <c r="GSP202" s="1732"/>
      <c r="GSQ202" s="1732"/>
      <c r="GSR202" s="1732"/>
      <c r="GSS202" s="1732"/>
      <c r="GST202" s="1732"/>
      <c r="GSU202" s="1732"/>
      <c r="GSV202" s="1732"/>
      <c r="GSW202" s="1732"/>
      <c r="GSX202" s="1732"/>
      <c r="GSY202" s="1732"/>
      <c r="GSZ202" s="1732"/>
      <c r="GTA202" s="1732"/>
      <c r="GTB202" s="1732"/>
      <c r="GTC202" s="1732"/>
      <c r="GTD202" s="1732"/>
      <c r="GTE202" s="1732"/>
      <c r="GTF202" s="1732"/>
      <c r="GTG202" s="1732"/>
      <c r="GTH202" s="1732"/>
      <c r="GTI202" s="1732"/>
      <c r="GTJ202" s="1732"/>
      <c r="GTK202" s="1732"/>
      <c r="GTL202" s="1732"/>
      <c r="GTM202" s="1732"/>
      <c r="GTN202" s="1732"/>
      <c r="GTO202" s="1732"/>
      <c r="GTP202" s="1732"/>
      <c r="GTQ202" s="1732"/>
      <c r="GTR202" s="1732"/>
      <c r="GTS202" s="1732"/>
      <c r="GTT202" s="1732"/>
      <c r="GTU202" s="1732"/>
      <c r="GTV202" s="1732"/>
      <c r="GTW202" s="1732"/>
      <c r="GTX202" s="1732"/>
      <c r="GTY202" s="1732"/>
      <c r="GTZ202" s="1732"/>
      <c r="GUA202" s="1732"/>
      <c r="GUB202" s="1732"/>
      <c r="GUC202" s="1732"/>
      <c r="GUD202" s="1732"/>
      <c r="GUE202" s="1732"/>
      <c r="GUF202" s="1732"/>
      <c r="GUG202" s="1732"/>
      <c r="GUH202" s="1732"/>
      <c r="GUI202" s="1732"/>
      <c r="GUJ202" s="1732"/>
      <c r="GUK202" s="1732"/>
      <c r="GUL202" s="1732"/>
      <c r="GUM202" s="1732"/>
      <c r="GUN202" s="1732"/>
      <c r="GUO202" s="1732"/>
      <c r="GUP202" s="1732"/>
      <c r="GUQ202" s="1732"/>
      <c r="GUR202" s="1732"/>
      <c r="GUS202" s="1732"/>
      <c r="GUT202" s="1732"/>
      <c r="GUU202" s="1732"/>
      <c r="GUV202" s="1732"/>
      <c r="GUW202" s="1732"/>
      <c r="GUX202" s="1732"/>
      <c r="GUY202" s="1732"/>
      <c r="GUZ202" s="1732"/>
      <c r="GVA202" s="1732"/>
      <c r="GVB202" s="1732"/>
      <c r="GVC202" s="1732"/>
      <c r="GVD202" s="1732"/>
      <c r="GVE202" s="1732"/>
      <c r="GVF202" s="1732"/>
      <c r="GVG202" s="1732"/>
      <c r="GVH202" s="1732"/>
      <c r="GVI202" s="1732"/>
      <c r="GVJ202" s="1732"/>
      <c r="GVK202" s="1732"/>
      <c r="GVL202" s="1732"/>
      <c r="GVM202" s="1732"/>
      <c r="GVN202" s="1732"/>
      <c r="GVO202" s="1732"/>
      <c r="GVP202" s="1732"/>
      <c r="GVQ202" s="1732"/>
      <c r="GVR202" s="1732"/>
      <c r="GVS202" s="1732"/>
      <c r="GVT202" s="1732"/>
      <c r="GVU202" s="1732"/>
      <c r="GVV202" s="1732"/>
      <c r="GVW202" s="1732"/>
      <c r="GVX202" s="1732"/>
      <c r="GVY202" s="1732"/>
      <c r="GVZ202" s="1732"/>
      <c r="GWA202" s="1732"/>
      <c r="GWB202" s="1732"/>
      <c r="GWC202" s="1732"/>
      <c r="GWD202" s="1732"/>
      <c r="GWE202" s="1732"/>
      <c r="GWF202" s="1732"/>
      <c r="GWG202" s="1732"/>
      <c r="GWH202" s="1732"/>
      <c r="GWI202" s="1732"/>
      <c r="GWJ202" s="1732"/>
      <c r="GWK202" s="1732"/>
      <c r="GWL202" s="1732"/>
      <c r="GWM202" s="1732"/>
      <c r="GWN202" s="1732"/>
      <c r="GWO202" s="1732"/>
      <c r="GWP202" s="1732"/>
      <c r="GWQ202" s="1732"/>
      <c r="GWR202" s="1732"/>
      <c r="GWS202" s="1732"/>
      <c r="GWT202" s="1732"/>
      <c r="GWU202" s="1732"/>
      <c r="GWV202" s="1732"/>
      <c r="GWW202" s="1732"/>
      <c r="GWX202" s="1732"/>
      <c r="GWY202" s="1732"/>
      <c r="GWZ202" s="1732"/>
      <c r="GXA202" s="1732"/>
      <c r="GXB202" s="1732"/>
      <c r="GXC202" s="1732"/>
      <c r="GXD202" s="1732"/>
      <c r="GXE202" s="1732"/>
      <c r="GXF202" s="1732"/>
      <c r="GXG202" s="1732"/>
      <c r="GXH202" s="1732"/>
      <c r="GXI202" s="1732"/>
      <c r="GXJ202" s="1732"/>
      <c r="GXK202" s="1732"/>
      <c r="GXL202" s="1732"/>
      <c r="GXM202" s="1732"/>
      <c r="GXN202" s="1732"/>
      <c r="GXO202" s="1732"/>
      <c r="GXP202" s="1732"/>
      <c r="GXQ202" s="1732"/>
      <c r="GXR202" s="1732"/>
      <c r="GXS202" s="1732"/>
      <c r="GXT202" s="1732"/>
      <c r="GXU202" s="1732"/>
      <c r="GXV202" s="1732"/>
      <c r="GXW202" s="1732"/>
      <c r="GXX202" s="1732"/>
      <c r="GXY202" s="1732"/>
      <c r="GXZ202" s="1732"/>
      <c r="GYA202" s="1732"/>
      <c r="GYB202" s="1732"/>
      <c r="GYC202" s="1732"/>
      <c r="GYD202" s="1732"/>
      <c r="GYE202" s="1732"/>
      <c r="GYF202" s="1732"/>
      <c r="GYG202" s="1732"/>
      <c r="GYH202" s="1732"/>
      <c r="GYI202" s="1732"/>
      <c r="GYJ202" s="1732"/>
      <c r="GYK202" s="1732"/>
      <c r="GYL202" s="1732"/>
      <c r="GYM202" s="1732"/>
      <c r="GYN202" s="1732"/>
      <c r="GYO202" s="1732"/>
      <c r="GYP202" s="1732"/>
      <c r="GYQ202" s="1732"/>
      <c r="GYR202" s="1732"/>
      <c r="GYS202" s="1732"/>
      <c r="GYT202" s="1732"/>
      <c r="GYU202" s="1732"/>
      <c r="GYV202" s="1732"/>
      <c r="GYW202" s="1732"/>
      <c r="GYX202" s="1732"/>
      <c r="GYY202" s="1732"/>
      <c r="GYZ202" s="1732"/>
      <c r="GZA202" s="1732"/>
      <c r="GZB202" s="1732"/>
      <c r="GZC202" s="1732"/>
      <c r="GZD202" s="1732"/>
      <c r="GZE202" s="1732"/>
      <c r="GZF202" s="1732"/>
      <c r="GZG202" s="1732"/>
      <c r="GZH202" s="1732"/>
      <c r="GZI202" s="1732"/>
      <c r="GZJ202" s="1732"/>
      <c r="GZK202" s="1732"/>
      <c r="GZL202" s="1732"/>
      <c r="GZM202" s="1732"/>
      <c r="GZN202" s="1732"/>
      <c r="GZO202" s="1732"/>
      <c r="GZP202" s="1732"/>
      <c r="GZQ202" s="1732"/>
      <c r="GZR202" s="1732"/>
      <c r="GZS202" s="1732"/>
      <c r="GZT202" s="1732"/>
      <c r="GZU202" s="1732"/>
      <c r="GZV202" s="1732"/>
      <c r="GZW202" s="1732"/>
      <c r="GZX202" s="1732"/>
      <c r="GZY202" s="1732"/>
      <c r="GZZ202" s="1732"/>
      <c r="HAA202" s="1732"/>
      <c r="HAB202" s="1732"/>
      <c r="HAC202" s="1732"/>
      <c r="HAD202" s="1732"/>
      <c r="HAE202" s="1732"/>
      <c r="HAF202" s="1732"/>
      <c r="HAG202" s="1732"/>
      <c r="HAH202" s="1732"/>
      <c r="HAI202" s="1732"/>
      <c r="HAJ202" s="1732"/>
      <c r="HAK202" s="1732"/>
      <c r="HAL202" s="1732"/>
      <c r="HAM202" s="1732"/>
      <c r="HAN202" s="1732"/>
      <c r="HAO202" s="1732"/>
      <c r="HAP202" s="1732"/>
      <c r="HAQ202" s="1732"/>
      <c r="HAR202" s="1732"/>
      <c r="HAS202" s="1732"/>
      <c r="HAT202" s="1732"/>
      <c r="HAU202" s="1732"/>
      <c r="HAV202" s="1732"/>
      <c r="HAW202" s="1732"/>
      <c r="HAX202" s="1732"/>
      <c r="HAY202" s="1732"/>
      <c r="HAZ202" s="1732"/>
      <c r="HBA202" s="1732"/>
      <c r="HBB202" s="1732"/>
      <c r="HBC202" s="1732"/>
      <c r="HBD202" s="1732"/>
      <c r="HBE202" s="1732"/>
      <c r="HBF202" s="1732"/>
      <c r="HBG202" s="1732"/>
      <c r="HBH202" s="1732"/>
      <c r="HBI202" s="1732"/>
      <c r="HBJ202" s="1732"/>
      <c r="HBK202" s="1732"/>
      <c r="HBL202" s="1732"/>
      <c r="HBM202" s="1732"/>
      <c r="HBN202" s="1732"/>
      <c r="HBO202" s="1732"/>
      <c r="HBP202" s="1732"/>
      <c r="HBQ202" s="1732"/>
      <c r="HBR202" s="1732"/>
      <c r="HBS202" s="1732"/>
      <c r="HBT202" s="1732"/>
      <c r="HBU202" s="1732"/>
      <c r="HBV202" s="1732"/>
      <c r="HBW202" s="1732"/>
      <c r="HBX202" s="1732"/>
      <c r="HBY202" s="1732"/>
      <c r="HBZ202" s="1732"/>
      <c r="HCA202" s="1732"/>
      <c r="HCB202" s="1732"/>
      <c r="HCC202" s="1732"/>
      <c r="HCD202" s="1732"/>
      <c r="HCE202" s="1732"/>
      <c r="HCF202" s="1732"/>
      <c r="HCG202" s="1732"/>
      <c r="HCH202" s="1732"/>
      <c r="HCI202" s="1732"/>
      <c r="HCJ202" s="1732"/>
      <c r="HCK202" s="1732"/>
      <c r="HCL202" s="1732"/>
      <c r="HCM202" s="1732"/>
      <c r="HCN202" s="1732"/>
      <c r="HCO202" s="1732"/>
      <c r="HCP202" s="1732"/>
      <c r="HCQ202" s="1732"/>
      <c r="HCR202" s="1732"/>
      <c r="HCS202" s="1732"/>
      <c r="HCT202" s="1732"/>
      <c r="HCU202" s="1732"/>
      <c r="HCV202" s="1732"/>
      <c r="HCW202" s="1732"/>
      <c r="HCX202" s="1732"/>
      <c r="HCY202" s="1732"/>
      <c r="HCZ202" s="1732"/>
      <c r="HDA202" s="1732"/>
      <c r="HDB202" s="1732"/>
      <c r="HDC202" s="1732"/>
      <c r="HDD202" s="1732"/>
      <c r="HDE202" s="1732"/>
      <c r="HDF202" s="1732"/>
      <c r="HDG202" s="1732"/>
      <c r="HDH202" s="1732"/>
      <c r="HDI202" s="1732"/>
      <c r="HDJ202" s="1732"/>
      <c r="HDK202" s="1732"/>
      <c r="HDL202" s="1732"/>
      <c r="HDM202" s="1732"/>
      <c r="HDN202" s="1732"/>
      <c r="HDO202" s="1732"/>
      <c r="HDP202" s="1732"/>
      <c r="HDQ202" s="1732"/>
      <c r="HDR202" s="1732"/>
      <c r="HDS202" s="1732"/>
      <c r="HDT202" s="1732"/>
      <c r="HDU202" s="1732"/>
      <c r="HDV202" s="1732"/>
      <c r="HDW202" s="1732"/>
      <c r="HDX202" s="1732"/>
      <c r="HDY202" s="1732"/>
      <c r="HDZ202" s="1732"/>
      <c r="HEA202" s="1732"/>
      <c r="HEB202" s="1732"/>
      <c r="HEC202" s="1732"/>
      <c r="HED202" s="1732"/>
      <c r="HEE202" s="1732"/>
      <c r="HEF202" s="1732"/>
      <c r="HEG202" s="1732"/>
      <c r="HEH202" s="1732"/>
      <c r="HEI202" s="1732"/>
      <c r="HEJ202" s="1732"/>
      <c r="HEK202" s="1732"/>
      <c r="HEL202" s="1732"/>
      <c r="HEM202" s="1732"/>
      <c r="HEN202" s="1732"/>
      <c r="HEO202" s="1732"/>
      <c r="HEP202" s="1732"/>
      <c r="HEQ202" s="1732"/>
      <c r="HER202" s="1732"/>
      <c r="HES202" s="1732"/>
      <c r="HET202" s="1732"/>
      <c r="HEU202" s="1732"/>
      <c r="HEV202" s="1732"/>
      <c r="HEW202" s="1732"/>
      <c r="HEX202" s="1732"/>
      <c r="HEY202" s="1732"/>
      <c r="HEZ202" s="1732"/>
      <c r="HFA202" s="1732"/>
      <c r="HFB202" s="1732"/>
      <c r="HFC202" s="1732"/>
      <c r="HFD202" s="1732"/>
      <c r="HFE202" s="1732"/>
      <c r="HFF202" s="1732"/>
      <c r="HFG202" s="1732"/>
      <c r="HFH202" s="1732"/>
      <c r="HFI202" s="1732"/>
      <c r="HFJ202" s="1732"/>
      <c r="HFK202" s="1732"/>
      <c r="HFL202" s="1732"/>
      <c r="HFM202" s="1732"/>
      <c r="HFN202" s="1732"/>
      <c r="HFO202" s="1732"/>
      <c r="HFP202" s="1732"/>
      <c r="HFQ202" s="1732"/>
      <c r="HFR202" s="1732"/>
      <c r="HFS202" s="1732"/>
      <c r="HFT202" s="1732"/>
      <c r="HFU202" s="1732"/>
      <c r="HFV202" s="1732"/>
      <c r="HFW202" s="1732"/>
      <c r="HFX202" s="1732"/>
      <c r="HFY202" s="1732"/>
      <c r="HFZ202" s="1732"/>
      <c r="HGA202" s="1732"/>
      <c r="HGB202" s="1732"/>
      <c r="HGC202" s="1732"/>
      <c r="HGD202" s="1732"/>
      <c r="HGE202" s="1732"/>
      <c r="HGF202" s="1732"/>
      <c r="HGG202" s="1732"/>
      <c r="HGH202" s="1732"/>
      <c r="HGI202" s="1732"/>
      <c r="HGJ202" s="1732"/>
      <c r="HGK202" s="1732"/>
      <c r="HGL202" s="1732"/>
      <c r="HGM202" s="1732"/>
      <c r="HGN202" s="1732"/>
      <c r="HGO202" s="1732"/>
      <c r="HGP202" s="1732"/>
      <c r="HGQ202" s="1732"/>
      <c r="HGR202" s="1732"/>
      <c r="HGS202" s="1732"/>
      <c r="HGT202" s="1732"/>
      <c r="HGU202" s="1732"/>
      <c r="HGV202" s="1732"/>
      <c r="HGW202" s="1732"/>
      <c r="HGX202" s="1732"/>
      <c r="HGY202" s="1732"/>
      <c r="HGZ202" s="1732"/>
      <c r="HHA202" s="1732"/>
      <c r="HHB202" s="1732"/>
      <c r="HHC202" s="1732"/>
      <c r="HHD202" s="1732"/>
      <c r="HHE202" s="1732"/>
      <c r="HHF202" s="1732"/>
      <c r="HHG202" s="1732"/>
      <c r="HHH202" s="1732"/>
      <c r="HHI202" s="1732"/>
      <c r="HHJ202" s="1732"/>
      <c r="HHK202" s="1732"/>
      <c r="HHL202" s="1732"/>
      <c r="HHM202" s="1732"/>
      <c r="HHN202" s="1732"/>
      <c r="HHO202" s="1732"/>
      <c r="HHP202" s="1732"/>
      <c r="HHQ202" s="1732"/>
      <c r="HHR202" s="1732"/>
      <c r="HHS202" s="1732"/>
      <c r="HHT202" s="1732"/>
      <c r="HHU202" s="1732"/>
      <c r="HHV202" s="1732"/>
      <c r="HHW202" s="1732"/>
      <c r="HHX202" s="1732"/>
      <c r="HHY202" s="1732"/>
      <c r="HHZ202" s="1732"/>
      <c r="HIA202" s="1732"/>
      <c r="HIB202" s="1732"/>
      <c r="HIC202" s="1732"/>
      <c r="HID202" s="1732"/>
      <c r="HIE202" s="1732"/>
      <c r="HIF202" s="1732"/>
      <c r="HIG202" s="1732"/>
      <c r="HIH202" s="1732"/>
      <c r="HII202" s="1732"/>
      <c r="HIJ202" s="1732"/>
      <c r="HIK202" s="1732"/>
      <c r="HIL202" s="1732"/>
      <c r="HIM202" s="1732"/>
      <c r="HIN202" s="1732"/>
      <c r="HIO202" s="1732"/>
      <c r="HIP202" s="1732"/>
      <c r="HIQ202" s="1732"/>
      <c r="HIR202" s="1732"/>
      <c r="HIS202" s="1732"/>
      <c r="HIT202" s="1732"/>
      <c r="HIU202" s="1732"/>
      <c r="HIV202" s="1732"/>
      <c r="HIW202" s="1732"/>
      <c r="HIX202" s="1732"/>
      <c r="HIY202" s="1732"/>
      <c r="HIZ202" s="1732"/>
      <c r="HJA202" s="1732"/>
      <c r="HJB202" s="1732"/>
      <c r="HJC202" s="1732"/>
      <c r="HJD202" s="1732"/>
      <c r="HJE202" s="1732"/>
      <c r="HJF202" s="1732"/>
      <c r="HJG202" s="1732"/>
      <c r="HJH202" s="1732"/>
      <c r="HJI202" s="1732"/>
      <c r="HJJ202" s="1732"/>
      <c r="HJK202" s="1732"/>
      <c r="HJL202" s="1732"/>
      <c r="HJM202" s="1732"/>
      <c r="HJN202" s="1732"/>
      <c r="HJO202" s="1732"/>
      <c r="HJP202" s="1732"/>
      <c r="HJQ202" s="1732"/>
      <c r="HJR202" s="1732"/>
      <c r="HJS202" s="1732"/>
      <c r="HJT202" s="1732"/>
      <c r="HJU202" s="1732"/>
      <c r="HJV202" s="1732"/>
      <c r="HJW202" s="1732"/>
      <c r="HJX202" s="1732"/>
      <c r="HJY202" s="1732"/>
      <c r="HJZ202" s="1732"/>
      <c r="HKA202" s="1732"/>
      <c r="HKB202" s="1732"/>
      <c r="HKC202" s="1732"/>
      <c r="HKD202" s="1732"/>
      <c r="HKE202" s="1732"/>
      <c r="HKF202" s="1732"/>
      <c r="HKG202" s="1732"/>
      <c r="HKH202" s="1732"/>
      <c r="HKI202" s="1732"/>
      <c r="HKJ202" s="1732"/>
      <c r="HKK202" s="1732"/>
      <c r="HKL202" s="1732"/>
      <c r="HKM202" s="1732"/>
      <c r="HKN202" s="1732"/>
      <c r="HKO202" s="1732"/>
      <c r="HKP202" s="1732"/>
      <c r="HKQ202" s="1732"/>
      <c r="HKR202" s="1732"/>
      <c r="HKS202" s="1732"/>
      <c r="HKT202" s="1732"/>
      <c r="HKU202" s="1732"/>
      <c r="HKV202" s="1732"/>
      <c r="HKW202" s="1732"/>
      <c r="HKX202" s="1732"/>
      <c r="HKY202" s="1732"/>
      <c r="HKZ202" s="1732"/>
      <c r="HLA202" s="1732"/>
      <c r="HLB202" s="1732"/>
      <c r="HLC202" s="1732"/>
      <c r="HLD202" s="1732"/>
      <c r="HLE202" s="1732"/>
      <c r="HLF202" s="1732"/>
      <c r="HLG202" s="1732"/>
      <c r="HLH202" s="1732"/>
      <c r="HLI202" s="1732"/>
      <c r="HLJ202" s="1732"/>
      <c r="HLK202" s="1732"/>
      <c r="HLL202" s="1732"/>
      <c r="HLM202" s="1732"/>
      <c r="HLN202" s="1732"/>
      <c r="HLO202" s="1732"/>
      <c r="HLP202" s="1732"/>
      <c r="HLQ202" s="1732"/>
      <c r="HLR202" s="1732"/>
      <c r="HLS202" s="1732"/>
      <c r="HLT202" s="1732"/>
      <c r="HLU202" s="1732"/>
      <c r="HLV202" s="1732"/>
      <c r="HLW202" s="1732"/>
      <c r="HLX202" s="1732"/>
      <c r="HLY202" s="1732"/>
      <c r="HLZ202" s="1732"/>
      <c r="HMA202" s="1732"/>
      <c r="HMB202" s="1732"/>
      <c r="HMC202" s="1732"/>
      <c r="HMD202" s="1732"/>
      <c r="HME202" s="1732"/>
      <c r="HMF202" s="1732"/>
      <c r="HMG202" s="1732"/>
      <c r="HMH202" s="1732"/>
      <c r="HMI202" s="1732"/>
      <c r="HMJ202" s="1732"/>
      <c r="HMK202" s="1732"/>
      <c r="HML202" s="1732"/>
      <c r="HMM202" s="1732"/>
      <c r="HMN202" s="1732"/>
      <c r="HMO202" s="1732"/>
      <c r="HMP202" s="1732"/>
      <c r="HMQ202" s="1732"/>
      <c r="HMR202" s="1732"/>
      <c r="HMS202" s="1732"/>
      <c r="HMT202" s="1732"/>
      <c r="HMU202" s="1732"/>
      <c r="HMV202" s="1732"/>
      <c r="HMW202" s="1732"/>
      <c r="HMX202" s="1732"/>
      <c r="HMY202" s="1732"/>
      <c r="HMZ202" s="1732"/>
      <c r="HNA202" s="1732"/>
      <c r="HNB202" s="1732"/>
      <c r="HNC202" s="1732"/>
      <c r="HND202" s="1732"/>
      <c r="HNE202" s="1732"/>
      <c r="HNF202" s="1732"/>
      <c r="HNG202" s="1732"/>
      <c r="HNH202" s="1732"/>
      <c r="HNI202" s="1732"/>
      <c r="HNJ202" s="1732"/>
      <c r="HNK202" s="1732"/>
      <c r="HNL202" s="1732"/>
      <c r="HNM202" s="1732"/>
      <c r="HNN202" s="1732"/>
      <c r="HNO202" s="1732"/>
      <c r="HNP202" s="1732"/>
      <c r="HNQ202" s="1732"/>
      <c r="HNR202" s="1732"/>
      <c r="HNS202" s="1732"/>
      <c r="HNT202" s="1732"/>
      <c r="HNU202" s="1732"/>
      <c r="HNV202" s="1732"/>
      <c r="HNW202" s="1732"/>
      <c r="HNX202" s="1732"/>
      <c r="HNY202" s="1732"/>
      <c r="HNZ202" s="1732"/>
      <c r="HOA202" s="1732"/>
      <c r="HOB202" s="1732"/>
      <c r="HOC202" s="1732"/>
      <c r="HOD202" s="1732"/>
      <c r="HOE202" s="1732"/>
      <c r="HOF202" s="1732"/>
      <c r="HOG202" s="1732"/>
      <c r="HOH202" s="1732"/>
      <c r="HOI202" s="1732"/>
      <c r="HOJ202" s="1732"/>
      <c r="HOK202" s="1732"/>
      <c r="HOL202" s="1732"/>
      <c r="HOM202" s="1732"/>
      <c r="HON202" s="1732"/>
      <c r="HOO202" s="1732"/>
      <c r="HOP202" s="1732"/>
      <c r="HOQ202" s="1732"/>
      <c r="HOR202" s="1732"/>
      <c r="HOS202" s="1732"/>
      <c r="HOT202" s="1732"/>
      <c r="HOU202" s="1732"/>
      <c r="HOV202" s="1732"/>
      <c r="HOW202" s="1732"/>
      <c r="HOX202" s="1732"/>
      <c r="HOY202" s="1732"/>
      <c r="HOZ202" s="1732"/>
      <c r="HPA202" s="1732"/>
      <c r="HPB202" s="1732"/>
      <c r="HPC202" s="1732"/>
      <c r="HPD202" s="1732"/>
      <c r="HPE202" s="1732"/>
      <c r="HPF202" s="1732"/>
      <c r="HPG202" s="1732"/>
      <c r="HPH202" s="1732"/>
      <c r="HPI202" s="1732"/>
      <c r="HPJ202" s="1732"/>
      <c r="HPK202" s="1732"/>
      <c r="HPL202" s="1732"/>
      <c r="HPM202" s="1732"/>
      <c r="HPN202" s="1732"/>
      <c r="HPO202" s="1732"/>
      <c r="HPP202" s="1732"/>
      <c r="HPQ202" s="1732"/>
      <c r="HPR202" s="1732"/>
      <c r="HPS202" s="1732"/>
      <c r="HPT202" s="1732"/>
      <c r="HPU202" s="1732"/>
      <c r="HPV202" s="1732"/>
      <c r="HPW202" s="1732"/>
      <c r="HPX202" s="1732"/>
      <c r="HPY202" s="1732"/>
      <c r="HPZ202" s="1732"/>
      <c r="HQA202" s="1732"/>
      <c r="HQB202" s="1732"/>
      <c r="HQC202" s="1732"/>
      <c r="HQD202" s="1732"/>
      <c r="HQE202" s="1732"/>
      <c r="HQF202" s="1732"/>
      <c r="HQG202" s="1732"/>
      <c r="HQH202" s="1732"/>
      <c r="HQI202" s="1732"/>
      <c r="HQJ202" s="1732"/>
      <c r="HQK202" s="1732"/>
      <c r="HQL202" s="1732"/>
      <c r="HQM202" s="1732"/>
      <c r="HQN202" s="1732"/>
      <c r="HQO202" s="1732"/>
      <c r="HQP202" s="1732"/>
      <c r="HQQ202" s="1732"/>
      <c r="HQR202" s="1732"/>
      <c r="HQS202" s="1732"/>
      <c r="HQT202" s="1732"/>
      <c r="HQU202" s="1732"/>
      <c r="HQV202" s="1732"/>
      <c r="HQW202" s="1732"/>
      <c r="HQX202" s="1732"/>
      <c r="HQY202" s="1732"/>
      <c r="HQZ202" s="1732"/>
      <c r="HRA202" s="1732"/>
      <c r="HRB202" s="1732"/>
      <c r="HRC202" s="1732"/>
      <c r="HRD202" s="1732"/>
      <c r="HRE202" s="1732"/>
      <c r="HRF202" s="1732"/>
      <c r="HRG202" s="1732"/>
      <c r="HRH202" s="1732"/>
      <c r="HRI202" s="1732"/>
      <c r="HRJ202" s="1732"/>
      <c r="HRK202" s="1732"/>
      <c r="HRL202" s="1732"/>
      <c r="HRM202" s="1732"/>
      <c r="HRN202" s="1732"/>
      <c r="HRO202" s="1732"/>
      <c r="HRP202" s="1732"/>
      <c r="HRQ202" s="1732"/>
      <c r="HRR202" s="1732"/>
      <c r="HRS202" s="1732"/>
      <c r="HRT202" s="1732"/>
      <c r="HRU202" s="1732"/>
      <c r="HRV202" s="1732"/>
      <c r="HRW202" s="1732"/>
      <c r="HRX202" s="1732"/>
      <c r="HRY202" s="1732"/>
      <c r="HRZ202" s="1732"/>
      <c r="HSA202" s="1732"/>
      <c r="HSB202" s="1732"/>
      <c r="HSC202" s="1732"/>
      <c r="HSD202" s="1732"/>
      <c r="HSE202" s="1732"/>
      <c r="HSF202" s="1732"/>
      <c r="HSG202" s="1732"/>
      <c r="HSH202" s="1732"/>
      <c r="HSI202" s="1732"/>
      <c r="HSJ202" s="1732"/>
      <c r="HSK202" s="1732"/>
      <c r="HSL202" s="1732"/>
      <c r="HSM202" s="1732"/>
      <c r="HSN202" s="1732"/>
      <c r="HSO202" s="1732"/>
      <c r="HSP202" s="1732"/>
      <c r="HSQ202" s="1732"/>
      <c r="HSR202" s="1732"/>
      <c r="HSS202" s="1732"/>
      <c r="HST202" s="1732"/>
      <c r="HSU202" s="1732"/>
      <c r="HSV202" s="1732"/>
      <c r="HSW202" s="1732"/>
      <c r="HSX202" s="1732"/>
      <c r="HSY202" s="1732"/>
      <c r="HSZ202" s="1732"/>
      <c r="HTA202" s="1732"/>
      <c r="HTB202" s="1732"/>
      <c r="HTC202" s="1732"/>
      <c r="HTD202" s="1732"/>
      <c r="HTE202" s="1732"/>
      <c r="HTF202" s="1732"/>
      <c r="HTG202" s="1732"/>
      <c r="HTH202" s="1732"/>
      <c r="HTI202" s="1732"/>
      <c r="HTJ202" s="1732"/>
      <c r="HTK202" s="1732"/>
      <c r="HTL202" s="1732"/>
      <c r="HTM202" s="1732"/>
      <c r="HTN202" s="1732"/>
      <c r="HTO202" s="1732"/>
      <c r="HTP202" s="1732"/>
      <c r="HTQ202" s="1732"/>
      <c r="HTR202" s="1732"/>
      <c r="HTS202" s="1732"/>
      <c r="HTT202" s="1732"/>
      <c r="HTU202" s="1732"/>
      <c r="HTV202" s="1732"/>
      <c r="HTW202" s="1732"/>
      <c r="HTX202" s="1732"/>
      <c r="HTY202" s="1732"/>
      <c r="HTZ202" s="1732"/>
      <c r="HUA202" s="1732"/>
      <c r="HUB202" s="1732"/>
      <c r="HUC202" s="1732"/>
      <c r="HUD202" s="1732"/>
      <c r="HUE202" s="1732"/>
      <c r="HUF202" s="1732"/>
      <c r="HUG202" s="1732"/>
      <c r="HUH202" s="1732"/>
      <c r="HUI202" s="1732"/>
      <c r="HUJ202" s="1732"/>
      <c r="HUK202" s="1732"/>
      <c r="HUL202" s="1732"/>
      <c r="HUM202" s="1732"/>
      <c r="HUN202" s="1732"/>
      <c r="HUO202" s="1732"/>
      <c r="HUP202" s="1732"/>
      <c r="HUQ202" s="1732"/>
      <c r="HUR202" s="1732"/>
      <c r="HUS202" s="1732"/>
      <c r="HUT202" s="1732"/>
      <c r="HUU202" s="1732"/>
      <c r="HUV202" s="1732"/>
      <c r="HUW202" s="1732"/>
      <c r="HUX202" s="1732"/>
      <c r="HUY202" s="1732"/>
      <c r="HUZ202" s="1732"/>
      <c r="HVA202" s="1732"/>
      <c r="HVB202" s="1732"/>
      <c r="HVC202" s="1732"/>
      <c r="HVD202" s="1732"/>
      <c r="HVE202" s="1732"/>
      <c r="HVF202" s="1732"/>
      <c r="HVG202" s="1732"/>
      <c r="HVH202" s="1732"/>
      <c r="HVI202" s="1732"/>
      <c r="HVJ202" s="1732"/>
      <c r="HVK202" s="1732"/>
      <c r="HVL202" s="1732"/>
      <c r="HVM202" s="1732"/>
      <c r="HVN202" s="1732"/>
      <c r="HVO202" s="1732"/>
      <c r="HVP202" s="1732"/>
      <c r="HVQ202" s="1732"/>
      <c r="HVR202" s="1732"/>
      <c r="HVS202" s="1732"/>
      <c r="HVT202" s="1732"/>
      <c r="HVU202" s="1732"/>
      <c r="HVV202" s="1732"/>
      <c r="HVW202" s="1732"/>
      <c r="HVX202" s="1732"/>
      <c r="HVY202" s="1732"/>
      <c r="HVZ202" s="1732"/>
      <c r="HWA202" s="1732"/>
      <c r="HWB202" s="1732"/>
      <c r="HWC202" s="1732"/>
      <c r="HWD202" s="1732"/>
      <c r="HWE202" s="1732"/>
      <c r="HWF202" s="1732"/>
      <c r="HWG202" s="1732"/>
      <c r="HWH202" s="1732"/>
      <c r="HWI202" s="1732"/>
      <c r="HWJ202" s="1732"/>
      <c r="HWK202" s="1732"/>
      <c r="HWL202" s="1732"/>
      <c r="HWM202" s="1732"/>
      <c r="HWN202" s="1732"/>
      <c r="HWO202" s="1732"/>
      <c r="HWP202" s="1732"/>
      <c r="HWQ202" s="1732"/>
      <c r="HWR202" s="1732"/>
      <c r="HWS202" s="1732"/>
      <c r="HWT202" s="1732"/>
      <c r="HWU202" s="1732"/>
      <c r="HWV202" s="1732"/>
      <c r="HWW202" s="1732"/>
      <c r="HWX202" s="1732"/>
      <c r="HWY202" s="1732"/>
      <c r="HWZ202" s="1732"/>
      <c r="HXA202" s="1732"/>
      <c r="HXB202" s="1732"/>
      <c r="HXC202" s="1732"/>
      <c r="HXD202" s="1732"/>
      <c r="HXE202" s="1732"/>
      <c r="HXF202" s="1732"/>
      <c r="HXG202" s="1732"/>
      <c r="HXH202" s="1732"/>
      <c r="HXI202" s="1732"/>
      <c r="HXJ202" s="1732"/>
      <c r="HXK202" s="1732"/>
      <c r="HXL202" s="1732"/>
      <c r="HXM202" s="1732"/>
      <c r="HXN202" s="1732"/>
      <c r="HXO202" s="1732"/>
      <c r="HXP202" s="1732"/>
      <c r="HXQ202" s="1732"/>
      <c r="HXR202" s="1732"/>
      <c r="HXS202" s="1732"/>
      <c r="HXT202" s="1732"/>
      <c r="HXU202" s="1732"/>
      <c r="HXV202" s="1732"/>
      <c r="HXW202" s="1732"/>
      <c r="HXX202" s="1732"/>
      <c r="HXY202" s="1732"/>
      <c r="HXZ202" s="1732"/>
      <c r="HYA202" s="1732"/>
      <c r="HYB202" s="1732"/>
      <c r="HYC202" s="1732"/>
      <c r="HYD202" s="1732"/>
      <c r="HYE202" s="1732"/>
      <c r="HYF202" s="1732"/>
      <c r="HYG202" s="1732"/>
      <c r="HYH202" s="1732"/>
      <c r="HYI202" s="1732"/>
      <c r="HYJ202" s="1732"/>
      <c r="HYK202" s="1732"/>
      <c r="HYL202" s="1732"/>
      <c r="HYM202" s="1732"/>
      <c r="HYN202" s="1732"/>
      <c r="HYO202" s="1732"/>
      <c r="HYP202" s="1732"/>
      <c r="HYQ202" s="1732"/>
      <c r="HYR202" s="1732"/>
      <c r="HYS202" s="1732"/>
      <c r="HYT202" s="1732"/>
      <c r="HYU202" s="1732"/>
      <c r="HYV202" s="1732"/>
      <c r="HYW202" s="1732"/>
      <c r="HYX202" s="1732"/>
      <c r="HYY202" s="1732"/>
      <c r="HYZ202" s="1732"/>
      <c r="HZA202" s="1732"/>
      <c r="HZB202" s="1732"/>
      <c r="HZC202" s="1732"/>
      <c r="HZD202" s="1732"/>
      <c r="HZE202" s="1732"/>
      <c r="HZF202" s="1732"/>
      <c r="HZG202" s="1732"/>
      <c r="HZH202" s="1732"/>
      <c r="HZI202" s="1732"/>
      <c r="HZJ202" s="1732"/>
      <c r="HZK202" s="1732"/>
      <c r="HZL202" s="1732"/>
      <c r="HZM202" s="1732"/>
      <c r="HZN202" s="1732"/>
      <c r="HZO202" s="1732"/>
      <c r="HZP202" s="1732"/>
      <c r="HZQ202" s="1732"/>
      <c r="HZR202" s="1732"/>
      <c r="HZS202" s="1732"/>
      <c r="HZT202" s="1732"/>
      <c r="HZU202" s="1732"/>
      <c r="HZV202" s="1732"/>
      <c r="HZW202" s="1732"/>
      <c r="HZX202" s="1732"/>
      <c r="HZY202" s="1732"/>
      <c r="HZZ202" s="1732"/>
      <c r="IAA202" s="1732"/>
      <c r="IAB202" s="1732"/>
      <c r="IAC202" s="1732"/>
      <c r="IAD202" s="1732"/>
      <c r="IAE202" s="1732"/>
      <c r="IAF202" s="1732"/>
      <c r="IAG202" s="1732"/>
      <c r="IAH202" s="1732"/>
      <c r="IAI202" s="1732"/>
      <c r="IAJ202" s="1732"/>
      <c r="IAK202" s="1732"/>
      <c r="IAL202" s="1732"/>
      <c r="IAM202" s="1732"/>
      <c r="IAN202" s="1732"/>
      <c r="IAO202" s="1732"/>
      <c r="IAP202" s="1732"/>
      <c r="IAQ202" s="1732"/>
      <c r="IAR202" s="1732"/>
      <c r="IAS202" s="1732"/>
      <c r="IAT202" s="1732"/>
      <c r="IAU202" s="1732"/>
      <c r="IAV202" s="1732"/>
      <c r="IAW202" s="1732"/>
      <c r="IAX202" s="1732"/>
      <c r="IAY202" s="1732"/>
      <c r="IAZ202" s="1732"/>
      <c r="IBA202" s="1732"/>
      <c r="IBB202" s="1732"/>
      <c r="IBC202" s="1732"/>
      <c r="IBD202" s="1732"/>
      <c r="IBE202" s="1732"/>
      <c r="IBF202" s="1732"/>
      <c r="IBG202" s="1732"/>
      <c r="IBH202" s="1732"/>
      <c r="IBI202" s="1732"/>
      <c r="IBJ202" s="1732"/>
      <c r="IBK202" s="1732"/>
      <c r="IBL202" s="1732"/>
      <c r="IBM202" s="1732"/>
      <c r="IBN202" s="1732"/>
      <c r="IBO202" s="1732"/>
      <c r="IBP202" s="1732"/>
      <c r="IBQ202" s="1732"/>
      <c r="IBR202" s="1732"/>
      <c r="IBS202" s="1732"/>
      <c r="IBT202" s="1732"/>
      <c r="IBU202" s="1732"/>
      <c r="IBV202" s="1732"/>
      <c r="IBW202" s="1732"/>
      <c r="IBX202" s="1732"/>
      <c r="IBY202" s="1732"/>
      <c r="IBZ202" s="1732"/>
      <c r="ICA202" s="1732"/>
      <c r="ICB202" s="1732"/>
      <c r="ICC202" s="1732"/>
      <c r="ICD202" s="1732"/>
      <c r="ICE202" s="1732"/>
      <c r="ICF202" s="1732"/>
      <c r="ICG202" s="1732"/>
      <c r="ICH202" s="1732"/>
      <c r="ICI202" s="1732"/>
      <c r="ICJ202" s="1732"/>
      <c r="ICK202" s="1732"/>
      <c r="ICL202" s="1732"/>
      <c r="ICM202" s="1732"/>
      <c r="ICN202" s="1732"/>
      <c r="ICO202" s="1732"/>
      <c r="ICP202" s="1732"/>
      <c r="ICQ202" s="1732"/>
      <c r="ICR202" s="1732"/>
      <c r="ICS202" s="1732"/>
      <c r="ICT202" s="1732"/>
      <c r="ICU202" s="1732"/>
      <c r="ICV202" s="1732"/>
      <c r="ICW202" s="1732"/>
      <c r="ICX202" s="1732"/>
      <c r="ICY202" s="1732"/>
      <c r="ICZ202" s="1732"/>
      <c r="IDA202" s="1732"/>
      <c r="IDB202" s="1732"/>
      <c r="IDC202" s="1732"/>
      <c r="IDD202" s="1732"/>
      <c r="IDE202" s="1732"/>
      <c r="IDF202" s="1732"/>
      <c r="IDG202" s="1732"/>
      <c r="IDH202" s="1732"/>
      <c r="IDI202" s="1732"/>
      <c r="IDJ202" s="1732"/>
      <c r="IDK202" s="1732"/>
      <c r="IDL202" s="1732"/>
      <c r="IDM202" s="1732"/>
      <c r="IDN202" s="1732"/>
      <c r="IDO202" s="1732"/>
      <c r="IDP202" s="1732"/>
      <c r="IDQ202" s="1732"/>
      <c r="IDR202" s="1732"/>
      <c r="IDS202" s="1732"/>
      <c r="IDT202" s="1732"/>
      <c r="IDU202" s="1732"/>
      <c r="IDV202" s="1732"/>
      <c r="IDW202" s="1732"/>
      <c r="IDX202" s="1732"/>
      <c r="IDY202" s="1732"/>
      <c r="IDZ202" s="1732"/>
      <c r="IEA202" s="1732"/>
      <c r="IEB202" s="1732"/>
      <c r="IEC202" s="1732"/>
      <c r="IED202" s="1732"/>
      <c r="IEE202" s="1732"/>
      <c r="IEF202" s="1732"/>
      <c r="IEG202" s="1732"/>
      <c r="IEH202" s="1732"/>
      <c r="IEI202" s="1732"/>
      <c r="IEJ202" s="1732"/>
      <c r="IEK202" s="1732"/>
      <c r="IEL202" s="1732"/>
      <c r="IEM202" s="1732"/>
      <c r="IEN202" s="1732"/>
      <c r="IEO202" s="1732"/>
      <c r="IEP202" s="1732"/>
      <c r="IEQ202" s="1732"/>
      <c r="IER202" s="1732"/>
      <c r="IES202" s="1732"/>
      <c r="IET202" s="1732"/>
      <c r="IEU202" s="1732"/>
      <c r="IEV202" s="1732"/>
      <c r="IEW202" s="1732"/>
      <c r="IEX202" s="1732"/>
      <c r="IEY202" s="1732"/>
      <c r="IEZ202" s="1732"/>
      <c r="IFA202" s="1732"/>
      <c r="IFB202" s="1732"/>
      <c r="IFC202" s="1732"/>
      <c r="IFD202" s="1732"/>
      <c r="IFE202" s="1732"/>
      <c r="IFF202" s="1732"/>
      <c r="IFG202" s="1732"/>
      <c r="IFH202" s="1732"/>
      <c r="IFI202" s="1732"/>
      <c r="IFJ202" s="1732"/>
      <c r="IFK202" s="1732"/>
      <c r="IFL202" s="1732"/>
      <c r="IFM202" s="1732"/>
      <c r="IFN202" s="1732"/>
      <c r="IFO202" s="1732"/>
      <c r="IFP202" s="1732"/>
      <c r="IFQ202" s="1732"/>
      <c r="IFR202" s="1732"/>
      <c r="IFS202" s="1732"/>
      <c r="IFT202" s="1732"/>
      <c r="IFU202" s="1732"/>
      <c r="IFV202" s="1732"/>
      <c r="IFW202" s="1732"/>
      <c r="IFX202" s="1732"/>
      <c r="IFY202" s="1732"/>
      <c r="IFZ202" s="1732"/>
      <c r="IGA202" s="1732"/>
      <c r="IGB202" s="1732"/>
      <c r="IGC202" s="1732"/>
      <c r="IGD202" s="1732"/>
      <c r="IGE202" s="1732"/>
      <c r="IGF202" s="1732"/>
      <c r="IGG202" s="1732"/>
      <c r="IGH202" s="1732"/>
      <c r="IGI202" s="1732"/>
      <c r="IGJ202" s="1732"/>
      <c r="IGK202" s="1732"/>
      <c r="IGL202" s="1732"/>
      <c r="IGM202" s="1732"/>
      <c r="IGN202" s="1732"/>
      <c r="IGO202" s="1732"/>
      <c r="IGP202" s="1732"/>
      <c r="IGQ202" s="1732"/>
      <c r="IGR202" s="1732"/>
      <c r="IGS202" s="1732"/>
      <c r="IGT202" s="1732"/>
      <c r="IGU202" s="1732"/>
      <c r="IGV202" s="1732"/>
      <c r="IGW202" s="1732"/>
      <c r="IGX202" s="1732"/>
      <c r="IGY202" s="1732"/>
      <c r="IGZ202" s="1732"/>
      <c r="IHA202" s="1732"/>
      <c r="IHB202" s="1732"/>
      <c r="IHC202" s="1732"/>
      <c r="IHD202" s="1732"/>
      <c r="IHE202" s="1732"/>
      <c r="IHF202" s="1732"/>
      <c r="IHG202" s="1732"/>
      <c r="IHH202" s="1732"/>
      <c r="IHI202" s="1732"/>
      <c r="IHJ202" s="1732"/>
      <c r="IHK202" s="1732"/>
      <c r="IHL202" s="1732"/>
      <c r="IHM202" s="1732"/>
      <c r="IHN202" s="1732"/>
      <c r="IHO202" s="1732"/>
      <c r="IHP202" s="1732"/>
      <c r="IHQ202" s="1732"/>
      <c r="IHR202" s="1732"/>
      <c r="IHS202" s="1732"/>
      <c r="IHT202" s="1732"/>
      <c r="IHU202" s="1732"/>
      <c r="IHV202" s="1732"/>
      <c r="IHW202" s="1732"/>
      <c r="IHX202" s="1732"/>
      <c r="IHY202" s="1732"/>
      <c r="IHZ202" s="1732"/>
      <c r="IIA202" s="1732"/>
      <c r="IIB202" s="1732"/>
      <c r="IIC202" s="1732"/>
      <c r="IID202" s="1732"/>
      <c r="IIE202" s="1732"/>
      <c r="IIF202" s="1732"/>
      <c r="IIG202" s="1732"/>
      <c r="IIH202" s="1732"/>
      <c r="III202" s="1732"/>
      <c r="IIJ202" s="1732"/>
      <c r="IIK202" s="1732"/>
      <c r="IIL202" s="1732"/>
      <c r="IIM202" s="1732"/>
      <c r="IIN202" s="1732"/>
      <c r="IIO202" s="1732"/>
      <c r="IIP202" s="1732"/>
      <c r="IIQ202" s="1732"/>
      <c r="IIR202" s="1732"/>
      <c r="IIS202" s="1732"/>
      <c r="IIT202" s="1732"/>
      <c r="IIU202" s="1732"/>
      <c r="IIV202" s="1732"/>
      <c r="IIW202" s="1732"/>
      <c r="IIX202" s="1732"/>
      <c r="IIY202" s="1732"/>
      <c r="IIZ202" s="1732"/>
      <c r="IJA202" s="1732"/>
      <c r="IJB202" s="1732"/>
      <c r="IJC202" s="1732"/>
      <c r="IJD202" s="1732"/>
      <c r="IJE202" s="1732"/>
      <c r="IJF202" s="1732"/>
      <c r="IJG202" s="1732"/>
      <c r="IJH202" s="1732"/>
      <c r="IJI202" s="1732"/>
      <c r="IJJ202" s="1732"/>
      <c r="IJK202" s="1732"/>
      <c r="IJL202" s="1732"/>
      <c r="IJM202" s="1732"/>
      <c r="IJN202" s="1732"/>
      <c r="IJO202" s="1732"/>
      <c r="IJP202" s="1732"/>
      <c r="IJQ202" s="1732"/>
      <c r="IJR202" s="1732"/>
      <c r="IJS202" s="1732"/>
      <c r="IJT202" s="1732"/>
      <c r="IJU202" s="1732"/>
      <c r="IJV202" s="1732"/>
      <c r="IJW202" s="1732"/>
      <c r="IJX202" s="1732"/>
      <c r="IJY202" s="1732"/>
      <c r="IJZ202" s="1732"/>
      <c r="IKA202" s="1732"/>
      <c r="IKB202" s="1732"/>
      <c r="IKC202" s="1732"/>
      <c r="IKD202" s="1732"/>
      <c r="IKE202" s="1732"/>
      <c r="IKF202" s="1732"/>
      <c r="IKG202" s="1732"/>
      <c r="IKH202" s="1732"/>
      <c r="IKI202" s="1732"/>
      <c r="IKJ202" s="1732"/>
      <c r="IKK202" s="1732"/>
      <c r="IKL202" s="1732"/>
      <c r="IKM202" s="1732"/>
      <c r="IKN202" s="1732"/>
      <c r="IKO202" s="1732"/>
      <c r="IKP202" s="1732"/>
      <c r="IKQ202" s="1732"/>
      <c r="IKR202" s="1732"/>
      <c r="IKS202" s="1732"/>
      <c r="IKT202" s="1732"/>
      <c r="IKU202" s="1732"/>
      <c r="IKV202" s="1732"/>
      <c r="IKW202" s="1732"/>
      <c r="IKX202" s="1732"/>
      <c r="IKY202" s="1732"/>
      <c r="IKZ202" s="1732"/>
      <c r="ILA202" s="1732"/>
      <c r="ILB202" s="1732"/>
      <c r="ILC202" s="1732"/>
      <c r="ILD202" s="1732"/>
      <c r="ILE202" s="1732"/>
      <c r="ILF202" s="1732"/>
      <c r="ILG202" s="1732"/>
      <c r="ILH202" s="1732"/>
      <c r="ILI202" s="1732"/>
      <c r="ILJ202" s="1732"/>
      <c r="ILK202" s="1732"/>
      <c r="ILL202" s="1732"/>
      <c r="ILM202" s="1732"/>
      <c r="ILN202" s="1732"/>
      <c r="ILO202" s="1732"/>
      <c r="ILP202" s="1732"/>
      <c r="ILQ202" s="1732"/>
      <c r="ILR202" s="1732"/>
      <c r="ILS202" s="1732"/>
      <c r="ILT202" s="1732"/>
      <c r="ILU202" s="1732"/>
      <c r="ILV202" s="1732"/>
      <c r="ILW202" s="1732"/>
      <c r="ILX202" s="1732"/>
      <c r="ILY202" s="1732"/>
      <c r="ILZ202" s="1732"/>
      <c r="IMA202" s="1732"/>
      <c r="IMB202" s="1732"/>
      <c r="IMC202" s="1732"/>
      <c r="IMD202" s="1732"/>
      <c r="IME202" s="1732"/>
      <c r="IMF202" s="1732"/>
      <c r="IMG202" s="1732"/>
      <c r="IMH202" s="1732"/>
      <c r="IMI202" s="1732"/>
      <c r="IMJ202" s="1732"/>
      <c r="IMK202" s="1732"/>
      <c r="IML202" s="1732"/>
      <c r="IMM202" s="1732"/>
      <c r="IMN202" s="1732"/>
      <c r="IMO202" s="1732"/>
      <c r="IMP202" s="1732"/>
      <c r="IMQ202" s="1732"/>
      <c r="IMR202" s="1732"/>
      <c r="IMS202" s="1732"/>
      <c r="IMT202" s="1732"/>
      <c r="IMU202" s="1732"/>
      <c r="IMV202" s="1732"/>
      <c r="IMW202" s="1732"/>
      <c r="IMX202" s="1732"/>
      <c r="IMY202" s="1732"/>
      <c r="IMZ202" s="1732"/>
      <c r="INA202" s="1732"/>
      <c r="INB202" s="1732"/>
      <c r="INC202" s="1732"/>
      <c r="IND202" s="1732"/>
      <c r="INE202" s="1732"/>
      <c r="INF202" s="1732"/>
      <c r="ING202" s="1732"/>
      <c r="INH202" s="1732"/>
      <c r="INI202" s="1732"/>
      <c r="INJ202" s="1732"/>
      <c r="INK202" s="1732"/>
      <c r="INL202" s="1732"/>
      <c r="INM202" s="1732"/>
      <c r="INN202" s="1732"/>
      <c r="INO202" s="1732"/>
      <c r="INP202" s="1732"/>
      <c r="INQ202" s="1732"/>
      <c r="INR202" s="1732"/>
      <c r="INS202" s="1732"/>
      <c r="INT202" s="1732"/>
      <c r="INU202" s="1732"/>
      <c r="INV202" s="1732"/>
      <c r="INW202" s="1732"/>
      <c r="INX202" s="1732"/>
      <c r="INY202" s="1732"/>
      <c r="INZ202" s="1732"/>
      <c r="IOA202" s="1732"/>
      <c r="IOB202" s="1732"/>
      <c r="IOC202" s="1732"/>
      <c r="IOD202" s="1732"/>
      <c r="IOE202" s="1732"/>
      <c r="IOF202" s="1732"/>
      <c r="IOG202" s="1732"/>
      <c r="IOH202" s="1732"/>
      <c r="IOI202" s="1732"/>
      <c r="IOJ202" s="1732"/>
      <c r="IOK202" s="1732"/>
      <c r="IOL202" s="1732"/>
      <c r="IOM202" s="1732"/>
      <c r="ION202" s="1732"/>
      <c r="IOO202" s="1732"/>
      <c r="IOP202" s="1732"/>
      <c r="IOQ202" s="1732"/>
      <c r="IOR202" s="1732"/>
      <c r="IOS202" s="1732"/>
      <c r="IOT202" s="1732"/>
      <c r="IOU202" s="1732"/>
      <c r="IOV202" s="1732"/>
      <c r="IOW202" s="1732"/>
      <c r="IOX202" s="1732"/>
      <c r="IOY202" s="1732"/>
      <c r="IOZ202" s="1732"/>
      <c r="IPA202" s="1732"/>
      <c r="IPB202" s="1732"/>
      <c r="IPC202" s="1732"/>
      <c r="IPD202" s="1732"/>
      <c r="IPE202" s="1732"/>
      <c r="IPF202" s="1732"/>
      <c r="IPG202" s="1732"/>
      <c r="IPH202" s="1732"/>
      <c r="IPI202" s="1732"/>
      <c r="IPJ202" s="1732"/>
      <c r="IPK202" s="1732"/>
      <c r="IPL202" s="1732"/>
      <c r="IPM202" s="1732"/>
      <c r="IPN202" s="1732"/>
      <c r="IPO202" s="1732"/>
      <c r="IPP202" s="1732"/>
      <c r="IPQ202" s="1732"/>
      <c r="IPR202" s="1732"/>
      <c r="IPS202" s="1732"/>
      <c r="IPT202" s="1732"/>
      <c r="IPU202" s="1732"/>
      <c r="IPV202" s="1732"/>
      <c r="IPW202" s="1732"/>
      <c r="IPX202" s="1732"/>
      <c r="IPY202" s="1732"/>
      <c r="IPZ202" s="1732"/>
      <c r="IQA202" s="1732"/>
      <c r="IQB202" s="1732"/>
      <c r="IQC202" s="1732"/>
      <c r="IQD202" s="1732"/>
      <c r="IQE202" s="1732"/>
      <c r="IQF202" s="1732"/>
      <c r="IQG202" s="1732"/>
      <c r="IQH202" s="1732"/>
      <c r="IQI202" s="1732"/>
      <c r="IQJ202" s="1732"/>
      <c r="IQK202" s="1732"/>
      <c r="IQL202" s="1732"/>
      <c r="IQM202" s="1732"/>
      <c r="IQN202" s="1732"/>
      <c r="IQO202" s="1732"/>
      <c r="IQP202" s="1732"/>
      <c r="IQQ202" s="1732"/>
      <c r="IQR202" s="1732"/>
      <c r="IQS202" s="1732"/>
      <c r="IQT202" s="1732"/>
      <c r="IQU202" s="1732"/>
      <c r="IQV202" s="1732"/>
      <c r="IQW202" s="1732"/>
      <c r="IQX202" s="1732"/>
      <c r="IQY202" s="1732"/>
      <c r="IQZ202" s="1732"/>
      <c r="IRA202" s="1732"/>
      <c r="IRB202" s="1732"/>
      <c r="IRC202" s="1732"/>
      <c r="IRD202" s="1732"/>
      <c r="IRE202" s="1732"/>
      <c r="IRF202" s="1732"/>
      <c r="IRG202" s="1732"/>
      <c r="IRH202" s="1732"/>
      <c r="IRI202" s="1732"/>
      <c r="IRJ202" s="1732"/>
      <c r="IRK202" s="1732"/>
      <c r="IRL202" s="1732"/>
      <c r="IRM202" s="1732"/>
      <c r="IRN202" s="1732"/>
      <c r="IRO202" s="1732"/>
      <c r="IRP202" s="1732"/>
      <c r="IRQ202" s="1732"/>
      <c r="IRR202" s="1732"/>
      <c r="IRS202" s="1732"/>
      <c r="IRT202" s="1732"/>
      <c r="IRU202" s="1732"/>
      <c r="IRV202" s="1732"/>
      <c r="IRW202" s="1732"/>
      <c r="IRX202" s="1732"/>
      <c r="IRY202" s="1732"/>
      <c r="IRZ202" s="1732"/>
      <c r="ISA202" s="1732"/>
      <c r="ISB202" s="1732"/>
      <c r="ISC202" s="1732"/>
      <c r="ISD202" s="1732"/>
      <c r="ISE202" s="1732"/>
      <c r="ISF202" s="1732"/>
      <c r="ISG202" s="1732"/>
      <c r="ISH202" s="1732"/>
      <c r="ISI202" s="1732"/>
      <c r="ISJ202" s="1732"/>
      <c r="ISK202" s="1732"/>
      <c r="ISL202" s="1732"/>
      <c r="ISM202" s="1732"/>
      <c r="ISN202" s="1732"/>
      <c r="ISO202" s="1732"/>
      <c r="ISP202" s="1732"/>
      <c r="ISQ202" s="1732"/>
      <c r="ISR202" s="1732"/>
      <c r="ISS202" s="1732"/>
      <c r="IST202" s="1732"/>
      <c r="ISU202" s="1732"/>
      <c r="ISV202" s="1732"/>
      <c r="ISW202" s="1732"/>
      <c r="ISX202" s="1732"/>
      <c r="ISY202" s="1732"/>
      <c r="ISZ202" s="1732"/>
      <c r="ITA202" s="1732"/>
      <c r="ITB202" s="1732"/>
      <c r="ITC202" s="1732"/>
      <c r="ITD202" s="1732"/>
      <c r="ITE202" s="1732"/>
      <c r="ITF202" s="1732"/>
      <c r="ITG202" s="1732"/>
      <c r="ITH202" s="1732"/>
      <c r="ITI202" s="1732"/>
      <c r="ITJ202" s="1732"/>
      <c r="ITK202" s="1732"/>
      <c r="ITL202" s="1732"/>
      <c r="ITM202" s="1732"/>
      <c r="ITN202" s="1732"/>
      <c r="ITO202" s="1732"/>
      <c r="ITP202" s="1732"/>
      <c r="ITQ202" s="1732"/>
      <c r="ITR202" s="1732"/>
      <c r="ITS202" s="1732"/>
      <c r="ITT202" s="1732"/>
      <c r="ITU202" s="1732"/>
      <c r="ITV202" s="1732"/>
      <c r="ITW202" s="1732"/>
      <c r="ITX202" s="1732"/>
      <c r="ITY202" s="1732"/>
      <c r="ITZ202" s="1732"/>
      <c r="IUA202" s="1732"/>
      <c r="IUB202" s="1732"/>
      <c r="IUC202" s="1732"/>
      <c r="IUD202" s="1732"/>
      <c r="IUE202" s="1732"/>
      <c r="IUF202" s="1732"/>
      <c r="IUG202" s="1732"/>
      <c r="IUH202" s="1732"/>
      <c r="IUI202" s="1732"/>
      <c r="IUJ202" s="1732"/>
      <c r="IUK202" s="1732"/>
      <c r="IUL202" s="1732"/>
      <c r="IUM202" s="1732"/>
      <c r="IUN202" s="1732"/>
      <c r="IUO202" s="1732"/>
      <c r="IUP202" s="1732"/>
      <c r="IUQ202" s="1732"/>
      <c r="IUR202" s="1732"/>
      <c r="IUS202" s="1732"/>
      <c r="IUT202" s="1732"/>
      <c r="IUU202" s="1732"/>
      <c r="IUV202" s="1732"/>
      <c r="IUW202" s="1732"/>
      <c r="IUX202" s="1732"/>
      <c r="IUY202" s="1732"/>
      <c r="IUZ202" s="1732"/>
      <c r="IVA202" s="1732"/>
      <c r="IVB202" s="1732"/>
      <c r="IVC202" s="1732"/>
      <c r="IVD202" s="1732"/>
      <c r="IVE202" s="1732"/>
      <c r="IVF202" s="1732"/>
      <c r="IVG202" s="1732"/>
      <c r="IVH202" s="1732"/>
      <c r="IVI202" s="1732"/>
      <c r="IVJ202" s="1732"/>
      <c r="IVK202" s="1732"/>
      <c r="IVL202" s="1732"/>
      <c r="IVM202" s="1732"/>
      <c r="IVN202" s="1732"/>
      <c r="IVO202" s="1732"/>
      <c r="IVP202" s="1732"/>
      <c r="IVQ202" s="1732"/>
      <c r="IVR202" s="1732"/>
      <c r="IVS202" s="1732"/>
      <c r="IVT202" s="1732"/>
      <c r="IVU202" s="1732"/>
      <c r="IVV202" s="1732"/>
      <c r="IVW202" s="1732"/>
      <c r="IVX202" s="1732"/>
      <c r="IVY202" s="1732"/>
      <c r="IVZ202" s="1732"/>
      <c r="IWA202" s="1732"/>
      <c r="IWB202" s="1732"/>
      <c r="IWC202" s="1732"/>
      <c r="IWD202" s="1732"/>
      <c r="IWE202" s="1732"/>
      <c r="IWF202" s="1732"/>
      <c r="IWG202" s="1732"/>
      <c r="IWH202" s="1732"/>
      <c r="IWI202" s="1732"/>
      <c r="IWJ202" s="1732"/>
      <c r="IWK202" s="1732"/>
      <c r="IWL202" s="1732"/>
      <c r="IWM202" s="1732"/>
      <c r="IWN202" s="1732"/>
      <c r="IWO202" s="1732"/>
      <c r="IWP202" s="1732"/>
      <c r="IWQ202" s="1732"/>
      <c r="IWR202" s="1732"/>
      <c r="IWS202" s="1732"/>
      <c r="IWT202" s="1732"/>
      <c r="IWU202" s="1732"/>
      <c r="IWV202" s="1732"/>
      <c r="IWW202" s="1732"/>
      <c r="IWX202" s="1732"/>
      <c r="IWY202" s="1732"/>
      <c r="IWZ202" s="1732"/>
      <c r="IXA202" s="1732"/>
      <c r="IXB202" s="1732"/>
      <c r="IXC202" s="1732"/>
      <c r="IXD202" s="1732"/>
      <c r="IXE202" s="1732"/>
      <c r="IXF202" s="1732"/>
      <c r="IXG202" s="1732"/>
      <c r="IXH202" s="1732"/>
      <c r="IXI202" s="1732"/>
      <c r="IXJ202" s="1732"/>
      <c r="IXK202" s="1732"/>
      <c r="IXL202" s="1732"/>
      <c r="IXM202" s="1732"/>
      <c r="IXN202" s="1732"/>
      <c r="IXO202" s="1732"/>
      <c r="IXP202" s="1732"/>
      <c r="IXQ202" s="1732"/>
      <c r="IXR202" s="1732"/>
      <c r="IXS202" s="1732"/>
      <c r="IXT202" s="1732"/>
      <c r="IXU202" s="1732"/>
      <c r="IXV202" s="1732"/>
      <c r="IXW202" s="1732"/>
      <c r="IXX202" s="1732"/>
      <c r="IXY202" s="1732"/>
      <c r="IXZ202" s="1732"/>
      <c r="IYA202" s="1732"/>
      <c r="IYB202" s="1732"/>
      <c r="IYC202" s="1732"/>
      <c r="IYD202" s="1732"/>
      <c r="IYE202" s="1732"/>
      <c r="IYF202" s="1732"/>
      <c r="IYG202" s="1732"/>
      <c r="IYH202" s="1732"/>
      <c r="IYI202" s="1732"/>
      <c r="IYJ202" s="1732"/>
      <c r="IYK202" s="1732"/>
      <c r="IYL202" s="1732"/>
      <c r="IYM202" s="1732"/>
      <c r="IYN202" s="1732"/>
      <c r="IYO202" s="1732"/>
      <c r="IYP202" s="1732"/>
      <c r="IYQ202" s="1732"/>
      <c r="IYR202" s="1732"/>
      <c r="IYS202" s="1732"/>
      <c r="IYT202" s="1732"/>
      <c r="IYU202" s="1732"/>
      <c r="IYV202" s="1732"/>
      <c r="IYW202" s="1732"/>
      <c r="IYX202" s="1732"/>
      <c r="IYY202" s="1732"/>
      <c r="IYZ202" s="1732"/>
      <c r="IZA202" s="1732"/>
      <c r="IZB202" s="1732"/>
      <c r="IZC202" s="1732"/>
      <c r="IZD202" s="1732"/>
      <c r="IZE202" s="1732"/>
      <c r="IZF202" s="1732"/>
      <c r="IZG202" s="1732"/>
      <c r="IZH202" s="1732"/>
      <c r="IZI202" s="1732"/>
      <c r="IZJ202" s="1732"/>
      <c r="IZK202" s="1732"/>
      <c r="IZL202" s="1732"/>
      <c r="IZM202" s="1732"/>
      <c r="IZN202" s="1732"/>
      <c r="IZO202" s="1732"/>
      <c r="IZP202" s="1732"/>
      <c r="IZQ202" s="1732"/>
      <c r="IZR202" s="1732"/>
      <c r="IZS202" s="1732"/>
      <c r="IZT202" s="1732"/>
      <c r="IZU202" s="1732"/>
      <c r="IZV202" s="1732"/>
      <c r="IZW202" s="1732"/>
      <c r="IZX202" s="1732"/>
      <c r="IZY202" s="1732"/>
      <c r="IZZ202" s="1732"/>
      <c r="JAA202" s="1732"/>
      <c r="JAB202" s="1732"/>
      <c r="JAC202" s="1732"/>
      <c r="JAD202" s="1732"/>
      <c r="JAE202" s="1732"/>
      <c r="JAF202" s="1732"/>
      <c r="JAG202" s="1732"/>
      <c r="JAH202" s="1732"/>
      <c r="JAI202" s="1732"/>
      <c r="JAJ202" s="1732"/>
      <c r="JAK202" s="1732"/>
      <c r="JAL202" s="1732"/>
      <c r="JAM202" s="1732"/>
      <c r="JAN202" s="1732"/>
      <c r="JAO202" s="1732"/>
      <c r="JAP202" s="1732"/>
      <c r="JAQ202" s="1732"/>
      <c r="JAR202" s="1732"/>
      <c r="JAS202" s="1732"/>
      <c r="JAT202" s="1732"/>
      <c r="JAU202" s="1732"/>
      <c r="JAV202" s="1732"/>
      <c r="JAW202" s="1732"/>
      <c r="JAX202" s="1732"/>
      <c r="JAY202" s="1732"/>
      <c r="JAZ202" s="1732"/>
      <c r="JBA202" s="1732"/>
      <c r="JBB202" s="1732"/>
      <c r="JBC202" s="1732"/>
      <c r="JBD202" s="1732"/>
      <c r="JBE202" s="1732"/>
      <c r="JBF202" s="1732"/>
      <c r="JBG202" s="1732"/>
      <c r="JBH202" s="1732"/>
      <c r="JBI202" s="1732"/>
      <c r="JBJ202" s="1732"/>
      <c r="JBK202" s="1732"/>
      <c r="JBL202" s="1732"/>
      <c r="JBM202" s="1732"/>
      <c r="JBN202" s="1732"/>
      <c r="JBO202" s="1732"/>
      <c r="JBP202" s="1732"/>
      <c r="JBQ202" s="1732"/>
      <c r="JBR202" s="1732"/>
      <c r="JBS202" s="1732"/>
      <c r="JBT202" s="1732"/>
      <c r="JBU202" s="1732"/>
      <c r="JBV202" s="1732"/>
      <c r="JBW202" s="1732"/>
      <c r="JBX202" s="1732"/>
      <c r="JBY202" s="1732"/>
      <c r="JBZ202" s="1732"/>
      <c r="JCA202" s="1732"/>
      <c r="JCB202" s="1732"/>
      <c r="JCC202" s="1732"/>
      <c r="JCD202" s="1732"/>
      <c r="JCE202" s="1732"/>
      <c r="JCF202" s="1732"/>
      <c r="JCG202" s="1732"/>
      <c r="JCH202" s="1732"/>
      <c r="JCI202" s="1732"/>
      <c r="JCJ202" s="1732"/>
      <c r="JCK202" s="1732"/>
      <c r="JCL202" s="1732"/>
      <c r="JCM202" s="1732"/>
      <c r="JCN202" s="1732"/>
      <c r="JCO202" s="1732"/>
      <c r="JCP202" s="1732"/>
      <c r="JCQ202" s="1732"/>
      <c r="JCR202" s="1732"/>
      <c r="JCS202" s="1732"/>
      <c r="JCT202" s="1732"/>
      <c r="JCU202" s="1732"/>
      <c r="JCV202" s="1732"/>
      <c r="JCW202" s="1732"/>
      <c r="JCX202" s="1732"/>
      <c r="JCY202" s="1732"/>
      <c r="JCZ202" s="1732"/>
      <c r="JDA202" s="1732"/>
      <c r="JDB202" s="1732"/>
      <c r="JDC202" s="1732"/>
      <c r="JDD202" s="1732"/>
      <c r="JDE202" s="1732"/>
      <c r="JDF202" s="1732"/>
      <c r="JDG202" s="1732"/>
      <c r="JDH202" s="1732"/>
      <c r="JDI202" s="1732"/>
      <c r="JDJ202" s="1732"/>
      <c r="JDK202" s="1732"/>
      <c r="JDL202" s="1732"/>
      <c r="JDM202" s="1732"/>
      <c r="JDN202" s="1732"/>
      <c r="JDO202" s="1732"/>
      <c r="JDP202" s="1732"/>
      <c r="JDQ202" s="1732"/>
      <c r="JDR202" s="1732"/>
      <c r="JDS202" s="1732"/>
      <c r="JDT202" s="1732"/>
      <c r="JDU202" s="1732"/>
      <c r="JDV202" s="1732"/>
      <c r="JDW202" s="1732"/>
      <c r="JDX202" s="1732"/>
      <c r="JDY202" s="1732"/>
      <c r="JDZ202" s="1732"/>
      <c r="JEA202" s="1732"/>
      <c r="JEB202" s="1732"/>
      <c r="JEC202" s="1732"/>
      <c r="JED202" s="1732"/>
      <c r="JEE202" s="1732"/>
      <c r="JEF202" s="1732"/>
      <c r="JEG202" s="1732"/>
      <c r="JEH202" s="1732"/>
      <c r="JEI202" s="1732"/>
      <c r="JEJ202" s="1732"/>
      <c r="JEK202" s="1732"/>
      <c r="JEL202" s="1732"/>
      <c r="JEM202" s="1732"/>
      <c r="JEN202" s="1732"/>
      <c r="JEO202" s="1732"/>
      <c r="JEP202" s="1732"/>
      <c r="JEQ202" s="1732"/>
      <c r="JER202" s="1732"/>
      <c r="JES202" s="1732"/>
      <c r="JET202" s="1732"/>
      <c r="JEU202" s="1732"/>
      <c r="JEV202" s="1732"/>
      <c r="JEW202" s="1732"/>
      <c r="JEX202" s="1732"/>
      <c r="JEY202" s="1732"/>
      <c r="JEZ202" s="1732"/>
      <c r="JFA202" s="1732"/>
      <c r="JFB202" s="1732"/>
      <c r="JFC202" s="1732"/>
      <c r="JFD202" s="1732"/>
      <c r="JFE202" s="1732"/>
      <c r="JFF202" s="1732"/>
      <c r="JFG202" s="1732"/>
      <c r="JFH202" s="1732"/>
      <c r="JFI202" s="1732"/>
      <c r="JFJ202" s="1732"/>
      <c r="JFK202" s="1732"/>
      <c r="JFL202" s="1732"/>
      <c r="JFM202" s="1732"/>
      <c r="JFN202" s="1732"/>
      <c r="JFO202" s="1732"/>
      <c r="JFP202" s="1732"/>
      <c r="JFQ202" s="1732"/>
      <c r="JFR202" s="1732"/>
      <c r="JFS202" s="1732"/>
      <c r="JFT202" s="1732"/>
      <c r="JFU202" s="1732"/>
      <c r="JFV202" s="1732"/>
      <c r="JFW202" s="1732"/>
      <c r="JFX202" s="1732"/>
      <c r="JFY202" s="1732"/>
      <c r="JFZ202" s="1732"/>
      <c r="JGA202" s="1732"/>
      <c r="JGB202" s="1732"/>
      <c r="JGC202" s="1732"/>
      <c r="JGD202" s="1732"/>
      <c r="JGE202" s="1732"/>
      <c r="JGF202" s="1732"/>
      <c r="JGG202" s="1732"/>
      <c r="JGH202" s="1732"/>
      <c r="JGI202" s="1732"/>
      <c r="JGJ202" s="1732"/>
      <c r="JGK202" s="1732"/>
      <c r="JGL202" s="1732"/>
      <c r="JGM202" s="1732"/>
      <c r="JGN202" s="1732"/>
      <c r="JGO202" s="1732"/>
      <c r="JGP202" s="1732"/>
      <c r="JGQ202" s="1732"/>
      <c r="JGR202" s="1732"/>
      <c r="JGS202" s="1732"/>
      <c r="JGT202" s="1732"/>
      <c r="JGU202" s="1732"/>
      <c r="JGV202" s="1732"/>
      <c r="JGW202" s="1732"/>
      <c r="JGX202" s="1732"/>
      <c r="JGY202" s="1732"/>
      <c r="JGZ202" s="1732"/>
      <c r="JHA202" s="1732"/>
      <c r="JHB202" s="1732"/>
      <c r="JHC202" s="1732"/>
      <c r="JHD202" s="1732"/>
      <c r="JHE202" s="1732"/>
      <c r="JHF202" s="1732"/>
      <c r="JHG202" s="1732"/>
      <c r="JHH202" s="1732"/>
      <c r="JHI202" s="1732"/>
      <c r="JHJ202" s="1732"/>
      <c r="JHK202" s="1732"/>
      <c r="JHL202" s="1732"/>
      <c r="JHM202" s="1732"/>
      <c r="JHN202" s="1732"/>
      <c r="JHO202" s="1732"/>
      <c r="JHP202" s="1732"/>
      <c r="JHQ202" s="1732"/>
      <c r="JHR202" s="1732"/>
      <c r="JHS202" s="1732"/>
      <c r="JHT202" s="1732"/>
      <c r="JHU202" s="1732"/>
      <c r="JHV202" s="1732"/>
      <c r="JHW202" s="1732"/>
      <c r="JHX202" s="1732"/>
      <c r="JHY202" s="1732"/>
      <c r="JHZ202" s="1732"/>
      <c r="JIA202" s="1732"/>
      <c r="JIB202" s="1732"/>
      <c r="JIC202" s="1732"/>
      <c r="JID202" s="1732"/>
      <c r="JIE202" s="1732"/>
      <c r="JIF202" s="1732"/>
      <c r="JIG202" s="1732"/>
      <c r="JIH202" s="1732"/>
      <c r="JII202" s="1732"/>
      <c r="JIJ202" s="1732"/>
      <c r="JIK202" s="1732"/>
      <c r="JIL202" s="1732"/>
      <c r="JIM202" s="1732"/>
      <c r="JIN202" s="1732"/>
      <c r="JIO202" s="1732"/>
      <c r="JIP202" s="1732"/>
      <c r="JIQ202" s="1732"/>
      <c r="JIR202" s="1732"/>
      <c r="JIS202" s="1732"/>
      <c r="JIT202" s="1732"/>
      <c r="JIU202" s="1732"/>
      <c r="JIV202" s="1732"/>
      <c r="JIW202" s="1732"/>
      <c r="JIX202" s="1732"/>
      <c r="JIY202" s="1732"/>
      <c r="JIZ202" s="1732"/>
      <c r="JJA202" s="1732"/>
      <c r="JJB202" s="1732"/>
      <c r="JJC202" s="1732"/>
      <c r="JJD202" s="1732"/>
      <c r="JJE202" s="1732"/>
      <c r="JJF202" s="1732"/>
      <c r="JJG202" s="1732"/>
      <c r="JJH202" s="1732"/>
      <c r="JJI202" s="1732"/>
      <c r="JJJ202" s="1732"/>
      <c r="JJK202" s="1732"/>
      <c r="JJL202" s="1732"/>
      <c r="JJM202" s="1732"/>
      <c r="JJN202" s="1732"/>
      <c r="JJO202" s="1732"/>
      <c r="JJP202" s="1732"/>
      <c r="JJQ202" s="1732"/>
      <c r="JJR202" s="1732"/>
      <c r="JJS202" s="1732"/>
      <c r="JJT202" s="1732"/>
      <c r="JJU202" s="1732"/>
      <c r="JJV202" s="1732"/>
      <c r="JJW202" s="1732"/>
      <c r="JJX202" s="1732"/>
      <c r="JJY202" s="1732"/>
      <c r="JJZ202" s="1732"/>
      <c r="JKA202" s="1732"/>
      <c r="JKB202" s="1732"/>
      <c r="JKC202" s="1732"/>
      <c r="JKD202" s="1732"/>
      <c r="JKE202" s="1732"/>
      <c r="JKF202" s="1732"/>
      <c r="JKG202" s="1732"/>
      <c r="JKH202" s="1732"/>
      <c r="JKI202" s="1732"/>
      <c r="JKJ202" s="1732"/>
      <c r="JKK202" s="1732"/>
      <c r="JKL202" s="1732"/>
      <c r="JKM202" s="1732"/>
      <c r="JKN202" s="1732"/>
      <c r="JKO202" s="1732"/>
      <c r="JKP202" s="1732"/>
      <c r="JKQ202" s="1732"/>
      <c r="JKR202" s="1732"/>
      <c r="JKS202" s="1732"/>
      <c r="JKT202" s="1732"/>
      <c r="JKU202" s="1732"/>
      <c r="JKV202" s="1732"/>
      <c r="JKW202" s="1732"/>
      <c r="JKX202" s="1732"/>
      <c r="JKY202" s="1732"/>
      <c r="JKZ202" s="1732"/>
      <c r="JLA202" s="1732"/>
      <c r="JLB202" s="1732"/>
      <c r="JLC202" s="1732"/>
      <c r="JLD202" s="1732"/>
      <c r="JLE202" s="1732"/>
      <c r="JLF202" s="1732"/>
      <c r="JLG202" s="1732"/>
      <c r="JLH202" s="1732"/>
      <c r="JLI202" s="1732"/>
      <c r="JLJ202" s="1732"/>
      <c r="JLK202" s="1732"/>
      <c r="JLL202" s="1732"/>
      <c r="JLM202" s="1732"/>
      <c r="JLN202" s="1732"/>
      <c r="JLO202" s="1732"/>
      <c r="JLP202" s="1732"/>
      <c r="JLQ202" s="1732"/>
      <c r="JLR202" s="1732"/>
      <c r="JLS202" s="1732"/>
      <c r="JLT202" s="1732"/>
      <c r="JLU202" s="1732"/>
      <c r="JLV202" s="1732"/>
      <c r="JLW202" s="1732"/>
      <c r="JLX202" s="1732"/>
      <c r="JLY202" s="1732"/>
      <c r="JLZ202" s="1732"/>
      <c r="JMA202" s="1732"/>
      <c r="JMB202" s="1732"/>
      <c r="JMC202" s="1732"/>
      <c r="JMD202" s="1732"/>
      <c r="JME202" s="1732"/>
      <c r="JMF202" s="1732"/>
      <c r="JMG202" s="1732"/>
      <c r="JMH202" s="1732"/>
      <c r="JMI202" s="1732"/>
      <c r="JMJ202" s="1732"/>
      <c r="JMK202" s="1732"/>
      <c r="JML202" s="1732"/>
      <c r="JMM202" s="1732"/>
      <c r="JMN202" s="1732"/>
      <c r="JMO202" s="1732"/>
      <c r="JMP202" s="1732"/>
      <c r="JMQ202" s="1732"/>
      <c r="JMR202" s="1732"/>
      <c r="JMS202" s="1732"/>
      <c r="JMT202" s="1732"/>
      <c r="JMU202" s="1732"/>
      <c r="JMV202" s="1732"/>
      <c r="JMW202" s="1732"/>
      <c r="JMX202" s="1732"/>
      <c r="JMY202" s="1732"/>
      <c r="JMZ202" s="1732"/>
      <c r="JNA202" s="1732"/>
      <c r="JNB202" s="1732"/>
      <c r="JNC202" s="1732"/>
      <c r="JND202" s="1732"/>
      <c r="JNE202" s="1732"/>
      <c r="JNF202" s="1732"/>
      <c r="JNG202" s="1732"/>
      <c r="JNH202" s="1732"/>
      <c r="JNI202" s="1732"/>
      <c r="JNJ202" s="1732"/>
      <c r="JNK202" s="1732"/>
      <c r="JNL202" s="1732"/>
      <c r="JNM202" s="1732"/>
      <c r="JNN202" s="1732"/>
      <c r="JNO202" s="1732"/>
      <c r="JNP202" s="1732"/>
      <c r="JNQ202" s="1732"/>
      <c r="JNR202" s="1732"/>
      <c r="JNS202" s="1732"/>
      <c r="JNT202" s="1732"/>
      <c r="JNU202" s="1732"/>
      <c r="JNV202" s="1732"/>
      <c r="JNW202" s="1732"/>
      <c r="JNX202" s="1732"/>
      <c r="JNY202" s="1732"/>
      <c r="JNZ202" s="1732"/>
      <c r="JOA202" s="1732"/>
      <c r="JOB202" s="1732"/>
      <c r="JOC202" s="1732"/>
      <c r="JOD202" s="1732"/>
      <c r="JOE202" s="1732"/>
      <c r="JOF202" s="1732"/>
      <c r="JOG202" s="1732"/>
      <c r="JOH202" s="1732"/>
      <c r="JOI202" s="1732"/>
      <c r="JOJ202" s="1732"/>
      <c r="JOK202" s="1732"/>
      <c r="JOL202" s="1732"/>
      <c r="JOM202" s="1732"/>
      <c r="JON202" s="1732"/>
      <c r="JOO202" s="1732"/>
      <c r="JOP202" s="1732"/>
      <c r="JOQ202" s="1732"/>
      <c r="JOR202" s="1732"/>
      <c r="JOS202" s="1732"/>
      <c r="JOT202" s="1732"/>
      <c r="JOU202" s="1732"/>
      <c r="JOV202" s="1732"/>
      <c r="JOW202" s="1732"/>
      <c r="JOX202" s="1732"/>
      <c r="JOY202" s="1732"/>
      <c r="JOZ202" s="1732"/>
      <c r="JPA202" s="1732"/>
      <c r="JPB202" s="1732"/>
      <c r="JPC202" s="1732"/>
      <c r="JPD202" s="1732"/>
      <c r="JPE202" s="1732"/>
      <c r="JPF202" s="1732"/>
      <c r="JPG202" s="1732"/>
      <c r="JPH202" s="1732"/>
      <c r="JPI202" s="1732"/>
      <c r="JPJ202" s="1732"/>
      <c r="JPK202" s="1732"/>
      <c r="JPL202" s="1732"/>
      <c r="JPM202" s="1732"/>
      <c r="JPN202" s="1732"/>
      <c r="JPO202" s="1732"/>
      <c r="JPP202" s="1732"/>
      <c r="JPQ202" s="1732"/>
      <c r="JPR202" s="1732"/>
      <c r="JPS202" s="1732"/>
      <c r="JPT202" s="1732"/>
      <c r="JPU202" s="1732"/>
      <c r="JPV202" s="1732"/>
      <c r="JPW202" s="1732"/>
      <c r="JPX202" s="1732"/>
      <c r="JPY202" s="1732"/>
      <c r="JPZ202" s="1732"/>
      <c r="JQA202" s="1732"/>
      <c r="JQB202" s="1732"/>
      <c r="JQC202" s="1732"/>
      <c r="JQD202" s="1732"/>
      <c r="JQE202" s="1732"/>
      <c r="JQF202" s="1732"/>
      <c r="JQG202" s="1732"/>
      <c r="JQH202" s="1732"/>
      <c r="JQI202" s="1732"/>
      <c r="JQJ202" s="1732"/>
      <c r="JQK202" s="1732"/>
      <c r="JQL202" s="1732"/>
      <c r="JQM202" s="1732"/>
      <c r="JQN202" s="1732"/>
      <c r="JQO202" s="1732"/>
      <c r="JQP202" s="1732"/>
      <c r="JQQ202" s="1732"/>
      <c r="JQR202" s="1732"/>
      <c r="JQS202" s="1732"/>
      <c r="JQT202" s="1732"/>
      <c r="JQU202" s="1732"/>
      <c r="JQV202" s="1732"/>
      <c r="JQW202" s="1732"/>
      <c r="JQX202" s="1732"/>
      <c r="JQY202" s="1732"/>
      <c r="JQZ202" s="1732"/>
      <c r="JRA202" s="1732"/>
      <c r="JRB202" s="1732"/>
      <c r="JRC202" s="1732"/>
      <c r="JRD202" s="1732"/>
      <c r="JRE202" s="1732"/>
      <c r="JRF202" s="1732"/>
      <c r="JRG202" s="1732"/>
      <c r="JRH202" s="1732"/>
      <c r="JRI202" s="1732"/>
      <c r="JRJ202" s="1732"/>
      <c r="JRK202" s="1732"/>
      <c r="JRL202" s="1732"/>
      <c r="JRM202" s="1732"/>
      <c r="JRN202" s="1732"/>
      <c r="JRO202" s="1732"/>
      <c r="JRP202" s="1732"/>
      <c r="JRQ202" s="1732"/>
      <c r="JRR202" s="1732"/>
      <c r="JRS202" s="1732"/>
      <c r="JRT202" s="1732"/>
      <c r="JRU202" s="1732"/>
      <c r="JRV202" s="1732"/>
      <c r="JRW202" s="1732"/>
      <c r="JRX202" s="1732"/>
      <c r="JRY202" s="1732"/>
      <c r="JRZ202" s="1732"/>
      <c r="JSA202" s="1732"/>
      <c r="JSB202" s="1732"/>
      <c r="JSC202" s="1732"/>
      <c r="JSD202" s="1732"/>
      <c r="JSE202" s="1732"/>
      <c r="JSF202" s="1732"/>
      <c r="JSG202" s="1732"/>
      <c r="JSH202" s="1732"/>
      <c r="JSI202" s="1732"/>
      <c r="JSJ202" s="1732"/>
      <c r="JSK202" s="1732"/>
      <c r="JSL202" s="1732"/>
      <c r="JSM202" s="1732"/>
      <c r="JSN202" s="1732"/>
      <c r="JSO202" s="1732"/>
      <c r="JSP202" s="1732"/>
      <c r="JSQ202" s="1732"/>
      <c r="JSR202" s="1732"/>
      <c r="JSS202" s="1732"/>
      <c r="JST202" s="1732"/>
      <c r="JSU202" s="1732"/>
      <c r="JSV202" s="1732"/>
      <c r="JSW202" s="1732"/>
      <c r="JSX202" s="1732"/>
      <c r="JSY202" s="1732"/>
      <c r="JSZ202" s="1732"/>
      <c r="JTA202" s="1732"/>
      <c r="JTB202" s="1732"/>
      <c r="JTC202" s="1732"/>
      <c r="JTD202" s="1732"/>
      <c r="JTE202" s="1732"/>
      <c r="JTF202" s="1732"/>
      <c r="JTG202" s="1732"/>
      <c r="JTH202" s="1732"/>
      <c r="JTI202" s="1732"/>
      <c r="JTJ202" s="1732"/>
      <c r="JTK202" s="1732"/>
      <c r="JTL202" s="1732"/>
      <c r="JTM202" s="1732"/>
      <c r="JTN202" s="1732"/>
      <c r="JTO202" s="1732"/>
      <c r="JTP202" s="1732"/>
      <c r="JTQ202" s="1732"/>
      <c r="JTR202" s="1732"/>
      <c r="JTS202" s="1732"/>
      <c r="JTT202" s="1732"/>
      <c r="JTU202" s="1732"/>
      <c r="JTV202" s="1732"/>
      <c r="JTW202" s="1732"/>
      <c r="JTX202" s="1732"/>
      <c r="JTY202" s="1732"/>
      <c r="JTZ202" s="1732"/>
      <c r="JUA202" s="1732"/>
      <c r="JUB202" s="1732"/>
      <c r="JUC202" s="1732"/>
      <c r="JUD202" s="1732"/>
      <c r="JUE202" s="1732"/>
      <c r="JUF202" s="1732"/>
      <c r="JUG202" s="1732"/>
      <c r="JUH202" s="1732"/>
      <c r="JUI202" s="1732"/>
      <c r="JUJ202" s="1732"/>
      <c r="JUK202" s="1732"/>
      <c r="JUL202" s="1732"/>
      <c r="JUM202" s="1732"/>
      <c r="JUN202" s="1732"/>
      <c r="JUO202" s="1732"/>
      <c r="JUP202" s="1732"/>
      <c r="JUQ202" s="1732"/>
      <c r="JUR202" s="1732"/>
      <c r="JUS202" s="1732"/>
      <c r="JUT202" s="1732"/>
      <c r="JUU202" s="1732"/>
      <c r="JUV202" s="1732"/>
      <c r="JUW202" s="1732"/>
      <c r="JUX202" s="1732"/>
      <c r="JUY202" s="1732"/>
      <c r="JUZ202" s="1732"/>
      <c r="JVA202" s="1732"/>
      <c r="JVB202" s="1732"/>
      <c r="JVC202" s="1732"/>
      <c r="JVD202" s="1732"/>
      <c r="JVE202" s="1732"/>
      <c r="JVF202" s="1732"/>
      <c r="JVG202" s="1732"/>
      <c r="JVH202" s="1732"/>
      <c r="JVI202" s="1732"/>
      <c r="JVJ202" s="1732"/>
      <c r="JVK202" s="1732"/>
      <c r="JVL202" s="1732"/>
      <c r="JVM202" s="1732"/>
      <c r="JVN202" s="1732"/>
      <c r="JVO202" s="1732"/>
      <c r="JVP202" s="1732"/>
      <c r="JVQ202" s="1732"/>
      <c r="JVR202" s="1732"/>
      <c r="JVS202" s="1732"/>
      <c r="JVT202" s="1732"/>
      <c r="JVU202" s="1732"/>
      <c r="JVV202" s="1732"/>
      <c r="JVW202" s="1732"/>
      <c r="JVX202" s="1732"/>
      <c r="JVY202" s="1732"/>
      <c r="JVZ202" s="1732"/>
      <c r="JWA202" s="1732"/>
      <c r="JWB202" s="1732"/>
      <c r="JWC202" s="1732"/>
      <c r="JWD202" s="1732"/>
      <c r="JWE202" s="1732"/>
      <c r="JWF202" s="1732"/>
      <c r="JWG202" s="1732"/>
      <c r="JWH202" s="1732"/>
      <c r="JWI202" s="1732"/>
      <c r="JWJ202" s="1732"/>
      <c r="JWK202" s="1732"/>
      <c r="JWL202" s="1732"/>
      <c r="JWM202" s="1732"/>
      <c r="JWN202" s="1732"/>
      <c r="JWO202" s="1732"/>
      <c r="JWP202" s="1732"/>
      <c r="JWQ202" s="1732"/>
      <c r="JWR202" s="1732"/>
      <c r="JWS202" s="1732"/>
      <c r="JWT202" s="1732"/>
      <c r="JWU202" s="1732"/>
      <c r="JWV202" s="1732"/>
      <c r="JWW202" s="1732"/>
      <c r="JWX202" s="1732"/>
      <c r="JWY202" s="1732"/>
      <c r="JWZ202" s="1732"/>
      <c r="JXA202" s="1732"/>
      <c r="JXB202" s="1732"/>
      <c r="JXC202" s="1732"/>
      <c r="JXD202" s="1732"/>
      <c r="JXE202" s="1732"/>
      <c r="JXF202" s="1732"/>
      <c r="JXG202" s="1732"/>
      <c r="JXH202" s="1732"/>
      <c r="JXI202" s="1732"/>
      <c r="JXJ202" s="1732"/>
      <c r="JXK202" s="1732"/>
      <c r="JXL202" s="1732"/>
      <c r="JXM202" s="1732"/>
      <c r="JXN202" s="1732"/>
      <c r="JXO202" s="1732"/>
      <c r="JXP202" s="1732"/>
      <c r="JXQ202" s="1732"/>
      <c r="JXR202" s="1732"/>
      <c r="JXS202" s="1732"/>
      <c r="JXT202" s="1732"/>
      <c r="JXU202" s="1732"/>
      <c r="JXV202" s="1732"/>
      <c r="JXW202" s="1732"/>
      <c r="JXX202" s="1732"/>
      <c r="JXY202" s="1732"/>
      <c r="JXZ202" s="1732"/>
      <c r="JYA202" s="1732"/>
      <c r="JYB202" s="1732"/>
      <c r="JYC202" s="1732"/>
      <c r="JYD202" s="1732"/>
      <c r="JYE202" s="1732"/>
      <c r="JYF202" s="1732"/>
      <c r="JYG202" s="1732"/>
      <c r="JYH202" s="1732"/>
      <c r="JYI202" s="1732"/>
      <c r="JYJ202" s="1732"/>
      <c r="JYK202" s="1732"/>
      <c r="JYL202" s="1732"/>
      <c r="JYM202" s="1732"/>
      <c r="JYN202" s="1732"/>
      <c r="JYO202" s="1732"/>
      <c r="JYP202" s="1732"/>
      <c r="JYQ202" s="1732"/>
      <c r="JYR202" s="1732"/>
      <c r="JYS202" s="1732"/>
      <c r="JYT202" s="1732"/>
      <c r="JYU202" s="1732"/>
      <c r="JYV202" s="1732"/>
      <c r="JYW202" s="1732"/>
      <c r="JYX202" s="1732"/>
      <c r="JYY202" s="1732"/>
      <c r="JYZ202" s="1732"/>
      <c r="JZA202" s="1732"/>
      <c r="JZB202" s="1732"/>
      <c r="JZC202" s="1732"/>
      <c r="JZD202" s="1732"/>
      <c r="JZE202" s="1732"/>
      <c r="JZF202" s="1732"/>
      <c r="JZG202" s="1732"/>
      <c r="JZH202" s="1732"/>
      <c r="JZI202" s="1732"/>
      <c r="JZJ202" s="1732"/>
      <c r="JZK202" s="1732"/>
      <c r="JZL202" s="1732"/>
      <c r="JZM202" s="1732"/>
      <c r="JZN202" s="1732"/>
      <c r="JZO202" s="1732"/>
      <c r="JZP202" s="1732"/>
      <c r="JZQ202" s="1732"/>
      <c r="JZR202" s="1732"/>
      <c r="JZS202" s="1732"/>
      <c r="JZT202" s="1732"/>
      <c r="JZU202" s="1732"/>
      <c r="JZV202" s="1732"/>
      <c r="JZW202" s="1732"/>
      <c r="JZX202" s="1732"/>
      <c r="JZY202" s="1732"/>
      <c r="JZZ202" s="1732"/>
      <c r="KAA202" s="1732"/>
      <c r="KAB202" s="1732"/>
      <c r="KAC202" s="1732"/>
      <c r="KAD202" s="1732"/>
      <c r="KAE202" s="1732"/>
      <c r="KAF202" s="1732"/>
      <c r="KAG202" s="1732"/>
      <c r="KAH202" s="1732"/>
      <c r="KAI202" s="1732"/>
      <c r="KAJ202" s="1732"/>
      <c r="KAK202" s="1732"/>
      <c r="KAL202" s="1732"/>
      <c r="KAM202" s="1732"/>
      <c r="KAN202" s="1732"/>
      <c r="KAO202" s="1732"/>
      <c r="KAP202" s="1732"/>
      <c r="KAQ202" s="1732"/>
      <c r="KAR202" s="1732"/>
      <c r="KAS202" s="1732"/>
      <c r="KAT202" s="1732"/>
      <c r="KAU202" s="1732"/>
      <c r="KAV202" s="1732"/>
      <c r="KAW202" s="1732"/>
      <c r="KAX202" s="1732"/>
      <c r="KAY202" s="1732"/>
      <c r="KAZ202" s="1732"/>
      <c r="KBA202" s="1732"/>
      <c r="KBB202" s="1732"/>
      <c r="KBC202" s="1732"/>
      <c r="KBD202" s="1732"/>
      <c r="KBE202" s="1732"/>
      <c r="KBF202" s="1732"/>
      <c r="KBG202" s="1732"/>
      <c r="KBH202" s="1732"/>
      <c r="KBI202" s="1732"/>
      <c r="KBJ202" s="1732"/>
      <c r="KBK202" s="1732"/>
      <c r="KBL202" s="1732"/>
      <c r="KBM202" s="1732"/>
      <c r="KBN202" s="1732"/>
      <c r="KBO202" s="1732"/>
      <c r="KBP202" s="1732"/>
      <c r="KBQ202" s="1732"/>
      <c r="KBR202" s="1732"/>
      <c r="KBS202" s="1732"/>
      <c r="KBT202" s="1732"/>
      <c r="KBU202" s="1732"/>
      <c r="KBV202" s="1732"/>
      <c r="KBW202" s="1732"/>
      <c r="KBX202" s="1732"/>
      <c r="KBY202" s="1732"/>
      <c r="KBZ202" s="1732"/>
      <c r="KCA202" s="1732"/>
      <c r="KCB202" s="1732"/>
      <c r="KCC202" s="1732"/>
      <c r="KCD202" s="1732"/>
      <c r="KCE202" s="1732"/>
      <c r="KCF202" s="1732"/>
      <c r="KCG202" s="1732"/>
      <c r="KCH202" s="1732"/>
      <c r="KCI202" s="1732"/>
      <c r="KCJ202" s="1732"/>
      <c r="KCK202" s="1732"/>
      <c r="KCL202" s="1732"/>
      <c r="KCM202" s="1732"/>
      <c r="KCN202" s="1732"/>
      <c r="KCO202" s="1732"/>
      <c r="KCP202" s="1732"/>
      <c r="KCQ202" s="1732"/>
      <c r="KCR202" s="1732"/>
      <c r="KCS202" s="1732"/>
      <c r="KCT202" s="1732"/>
      <c r="KCU202" s="1732"/>
      <c r="KCV202" s="1732"/>
      <c r="KCW202" s="1732"/>
      <c r="KCX202" s="1732"/>
      <c r="KCY202" s="1732"/>
      <c r="KCZ202" s="1732"/>
      <c r="KDA202" s="1732"/>
      <c r="KDB202" s="1732"/>
      <c r="KDC202" s="1732"/>
      <c r="KDD202" s="1732"/>
      <c r="KDE202" s="1732"/>
      <c r="KDF202" s="1732"/>
      <c r="KDG202" s="1732"/>
      <c r="KDH202" s="1732"/>
      <c r="KDI202" s="1732"/>
      <c r="KDJ202" s="1732"/>
      <c r="KDK202" s="1732"/>
      <c r="KDL202" s="1732"/>
      <c r="KDM202" s="1732"/>
      <c r="KDN202" s="1732"/>
      <c r="KDO202" s="1732"/>
      <c r="KDP202" s="1732"/>
      <c r="KDQ202" s="1732"/>
      <c r="KDR202" s="1732"/>
      <c r="KDS202" s="1732"/>
      <c r="KDT202" s="1732"/>
      <c r="KDU202" s="1732"/>
      <c r="KDV202" s="1732"/>
      <c r="KDW202" s="1732"/>
      <c r="KDX202" s="1732"/>
      <c r="KDY202" s="1732"/>
      <c r="KDZ202" s="1732"/>
      <c r="KEA202" s="1732"/>
      <c r="KEB202" s="1732"/>
      <c r="KEC202" s="1732"/>
      <c r="KED202" s="1732"/>
      <c r="KEE202" s="1732"/>
      <c r="KEF202" s="1732"/>
      <c r="KEG202" s="1732"/>
      <c r="KEH202" s="1732"/>
      <c r="KEI202" s="1732"/>
      <c r="KEJ202" s="1732"/>
      <c r="KEK202" s="1732"/>
      <c r="KEL202" s="1732"/>
      <c r="KEM202" s="1732"/>
      <c r="KEN202" s="1732"/>
      <c r="KEO202" s="1732"/>
      <c r="KEP202" s="1732"/>
      <c r="KEQ202" s="1732"/>
      <c r="KER202" s="1732"/>
      <c r="KES202" s="1732"/>
      <c r="KET202" s="1732"/>
      <c r="KEU202" s="1732"/>
      <c r="KEV202" s="1732"/>
      <c r="KEW202" s="1732"/>
      <c r="KEX202" s="1732"/>
      <c r="KEY202" s="1732"/>
      <c r="KEZ202" s="1732"/>
      <c r="KFA202" s="1732"/>
      <c r="KFB202" s="1732"/>
      <c r="KFC202" s="1732"/>
      <c r="KFD202" s="1732"/>
      <c r="KFE202" s="1732"/>
      <c r="KFF202" s="1732"/>
      <c r="KFG202" s="1732"/>
      <c r="KFH202" s="1732"/>
      <c r="KFI202" s="1732"/>
      <c r="KFJ202" s="1732"/>
      <c r="KFK202" s="1732"/>
      <c r="KFL202" s="1732"/>
      <c r="KFM202" s="1732"/>
      <c r="KFN202" s="1732"/>
      <c r="KFO202" s="1732"/>
      <c r="KFP202" s="1732"/>
      <c r="KFQ202" s="1732"/>
      <c r="KFR202" s="1732"/>
      <c r="KFS202" s="1732"/>
      <c r="KFT202" s="1732"/>
      <c r="KFU202" s="1732"/>
      <c r="KFV202" s="1732"/>
      <c r="KFW202" s="1732"/>
      <c r="KFX202" s="1732"/>
      <c r="KFY202" s="1732"/>
      <c r="KFZ202" s="1732"/>
      <c r="KGA202" s="1732"/>
      <c r="KGB202" s="1732"/>
      <c r="KGC202" s="1732"/>
      <c r="KGD202" s="1732"/>
      <c r="KGE202" s="1732"/>
      <c r="KGF202" s="1732"/>
      <c r="KGG202" s="1732"/>
      <c r="KGH202" s="1732"/>
      <c r="KGI202" s="1732"/>
      <c r="KGJ202" s="1732"/>
      <c r="KGK202" s="1732"/>
      <c r="KGL202" s="1732"/>
      <c r="KGM202" s="1732"/>
      <c r="KGN202" s="1732"/>
      <c r="KGO202" s="1732"/>
      <c r="KGP202" s="1732"/>
      <c r="KGQ202" s="1732"/>
      <c r="KGR202" s="1732"/>
      <c r="KGS202" s="1732"/>
      <c r="KGT202" s="1732"/>
      <c r="KGU202" s="1732"/>
      <c r="KGV202" s="1732"/>
      <c r="KGW202" s="1732"/>
      <c r="KGX202" s="1732"/>
      <c r="KGY202" s="1732"/>
      <c r="KGZ202" s="1732"/>
      <c r="KHA202" s="1732"/>
      <c r="KHB202" s="1732"/>
      <c r="KHC202" s="1732"/>
      <c r="KHD202" s="1732"/>
      <c r="KHE202" s="1732"/>
      <c r="KHF202" s="1732"/>
      <c r="KHG202" s="1732"/>
      <c r="KHH202" s="1732"/>
      <c r="KHI202" s="1732"/>
      <c r="KHJ202" s="1732"/>
      <c r="KHK202" s="1732"/>
      <c r="KHL202" s="1732"/>
      <c r="KHM202" s="1732"/>
      <c r="KHN202" s="1732"/>
      <c r="KHO202" s="1732"/>
      <c r="KHP202" s="1732"/>
      <c r="KHQ202" s="1732"/>
      <c r="KHR202" s="1732"/>
      <c r="KHS202" s="1732"/>
      <c r="KHT202" s="1732"/>
      <c r="KHU202" s="1732"/>
      <c r="KHV202" s="1732"/>
      <c r="KHW202" s="1732"/>
      <c r="KHX202" s="1732"/>
      <c r="KHY202" s="1732"/>
      <c r="KHZ202" s="1732"/>
      <c r="KIA202" s="1732"/>
      <c r="KIB202" s="1732"/>
      <c r="KIC202" s="1732"/>
      <c r="KID202" s="1732"/>
      <c r="KIE202" s="1732"/>
      <c r="KIF202" s="1732"/>
      <c r="KIG202" s="1732"/>
      <c r="KIH202" s="1732"/>
      <c r="KII202" s="1732"/>
      <c r="KIJ202" s="1732"/>
      <c r="KIK202" s="1732"/>
      <c r="KIL202" s="1732"/>
      <c r="KIM202" s="1732"/>
      <c r="KIN202" s="1732"/>
      <c r="KIO202" s="1732"/>
      <c r="KIP202" s="1732"/>
      <c r="KIQ202" s="1732"/>
      <c r="KIR202" s="1732"/>
      <c r="KIS202" s="1732"/>
      <c r="KIT202" s="1732"/>
      <c r="KIU202" s="1732"/>
      <c r="KIV202" s="1732"/>
      <c r="KIW202" s="1732"/>
      <c r="KIX202" s="1732"/>
      <c r="KIY202" s="1732"/>
      <c r="KIZ202" s="1732"/>
      <c r="KJA202" s="1732"/>
      <c r="KJB202" s="1732"/>
      <c r="KJC202" s="1732"/>
      <c r="KJD202" s="1732"/>
      <c r="KJE202" s="1732"/>
      <c r="KJF202" s="1732"/>
      <c r="KJG202" s="1732"/>
      <c r="KJH202" s="1732"/>
      <c r="KJI202" s="1732"/>
      <c r="KJJ202" s="1732"/>
      <c r="KJK202" s="1732"/>
      <c r="KJL202" s="1732"/>
      <c r="KJM202" s="1732"/>
      <c r="KJN202" s="1732"/>
      <c r="KJO202" s="1732"/>
      <c r="KJP202" s="1732"/>
      <c r="KJQ202" s="1732"/>
      <c r="KJR202" s="1732"/>
      <c r="KJS202" s="1732"/>
      <c r="KJT202" s="1732"/>
      <c r="KJU202" s="1732"/>
      <c r="KJV202" s="1732"/>
      <c r="KJW202" s="1732"/>
      <c r="KJX202" s="1732"/>
      <c r="KJY202" s="1732"/>
      <c r="KJZ202" s="1732"/>
      <c r="KKA202" s="1732"/>
      <c r="KKB202" s="1732"/>
      <c r="KKC202" s="1732"/>
      <c r="KKD202" s="1732"/>
      <c r="KKE202" s="1732"/>
      <c r="KKF202" s="1732"/>
      <c r="KKG202" s="1732"/>
      <c r="KKH202" s="1732"/>
      <c r="KKI202" s="1732"/>
      <c r="KKJ202" s="1732"/>
      <c r="KKK202" s="1732"/>
      <c r="KKL202" s="1732"/>
      <c r="KKM202" s="1732"/>
      <c r="KKN202" s="1732"/>
      <c r="KKO202" s="1732"/>
      <c r="KKP202" s="1732"/>
      <c r="KKQ202" s="1732"/>
      <c r="KKR202" s="1732"/>
      <c r="KKS202" s="1732"/>
      <c r="KKT202" s="1732"/>
      <c r="KKU202" s="1732"/>
      <c r="KKV202" s="1732"/>
      <c r="KKW202" s="1732"/>
      <c r="KKX202" s="1732"/>
      <c r="KKY202" s="1732"/>
      <c r="KKZ202" s="1732"/>
      <c r="KLA202" s="1732"/>
      <c r="KLB202" s="1732"/>
      <c r="KLC202" s="1732"/>
      <c r="KLD202" s="1732"/>
      <c r="KLE202" s="1732"/>
      <c r="KLF202" s="1732"/>
      <c r="KLG202" s="1732"/>
      <c r="KLH202" s="1732"/>
      <c r="KLI202" s="1732"/>
      <c r="KLJ202" s="1732"/>
      <c r="KLK202" s="1732"/>
      <c r="KLL202" s="1732"/>
      <c r="KLM202" s="1732"/>
      <c r="KLN202" s="1732"/>
      <c r="KLO202" s="1732"/>
      <c r="KLP202" s="1732"/>
      <c r="KLQ202" s="1732"/>
      <c r="KLR202" s="1732"/>
      <c r="KLS202" s="1732"/>
      <c r="KLT202" s="1732"/>
      <c r="KLU202" s="1732"/>
      <c r="KLV202" s="1732"/>
      <c r="KLW202" s="1732"/>
      <c r="KLX202" s="1732"/>
      <c r="KLY202" s="1732"/>
      <c r="KLZ202" s="1732"/>
      <c r="KMA202" s="1732"/>
      <c r="KMB202" s="1732"/>
      <c r="KMC202" s="1732"/>
      <c r="KMD202" s="1732"/>
      <c r="KME202" s="1732"/>
      <c r="KMF202" s="1732"/>
      <c r="KMG202" s="1732"/>
      <c r="KMH202" s="1732"/>
      <c r="KMI202" s="1732"/>
      <c r="KMJ202" s="1732"/>
      <c r="KMK202" s="1732"/>
      <c r="KML202" s="1732"/>
      <c r="KMM202" s="1732"/>
      <c r="KMN202" s="1732"/>
      <c r="KMO202" s="1732"/>
      <c r="KMP202" s="1732"/>
      <c r="KMQ202" s="1732"/>
      <c r="KMR202" s="1732"/>
      <c r="KMS202" s="1732"/>
      <c r="KMT202" s="1732"/>
      <c r="KMU202" s="1732"/>
      <c r="KMV202" s="1732"/>
      <c r="KMW202" s="1732"/>
      <c r="KMX202" s="1732"/>
      <c r="KMY202" s="1732"/>
      <c r="KMZ202" s="1732"/>
      <c r="KNA202" s="1732"/>
      <c r="KNB202" s="1732"/>
      <c r="KNC202" s="1732"/>
      <c r="KND202" s="1732"/>
      <c r="KNE202" s="1732"/>
      <c r="KNF202" s="1732"/>
      <c r="KNG202" s="1732"/>
      <c r="KNH202" s="1732"/>
      <c r="KNI202" s="1732"/>
      <c r="KNJ202" s="1732"/>
      <c r="KNK202" s="1732"/>
      <c r="KNL202" s="1732"/>
      <c r="KNM202" s="1732"/>
      <c r="KNN202" s="1732"/>
      <c r="KNO202" s="1732"/>
      <c r="KNP202" s="1732"/>
      <c r="KNQ202" s="1732"/>
      <c r="KNR202" s="1732"/>
      <c r="KNS202" s="1732"/>
      <c r="KNT202" s="1732"/>
      <c r="KNU202" s="1732"/>
      <c r="KNV202" s="1732"/>
      <c r="KNW202" s="1732"/>
      <c r="KNX202" s="1732"/>
      <c r="KNY202" s="1732"/>
      <c r="KNZ202" s="1732"/>
      <c r="KOA202" s="1732"/>
      <c r="KOB202" s="1732"/>
      <c r="KOC202" s="1732"/>
      <c r="KOD202" s="1732"/>
      <c r="KOE202" s="1732"/>
      <c r="KOF202" s="1732"/>
      <c r="KOG202" s="1732"/>
      <c r="KOH202" s="1732"/>
      <c r="KOI202" s="1732"/>
      <c r="KOJ202" s="1732"/>
      <c r="KOK202" s="1732"/>
      <c r="KOL202" s="1732"/>
      <c r="KOM202" s="1732"/>
      <c r="KON202" s="1732"/>
      <c r="KOO202" s="1732"/>
      <c r="KOP202" s="1732"/>
      <c r="KOQ202" s="1732"/>
      <c r="KOR202" s="1732"/>
      <c r="KOS202" s="1732"/>
      <c r="KOT202" s="1732"/>
      <c r="KOU202" s="1732"/>
      <c r="KOV202" s="1732"/>
      <c r="KOW202" s="1732"/>
      <c r="KOX202" s="1732"/>
      <c r="KOY202" s="1732"/>
      <c r="KOZ202" s="1732"/>
      <c r="KPA202" s="1732"/>
      <c r="KPB202" s="1732"/>
      <c r="KPC202" s="1732"/>
      <c r="KPD202" s="1732"/>
      <c r="KPE202" s="1732"/>
      <c r="KPF202" s="1732"/>
      <c r="KPG202" s="1732"/>
      <c r="KPH202" s="1732"/>
      <c r="KPI202" s="1732"/>
      <c r="KPJ202" s="1732"/>
      <c r="KPK202" s="1732"/>
      <c r="KPL202" s="1732"/>
      <c r="KPM202" s="1732"/>
      <c r="KPN202" s="1732"/>
      <c r="KPO202" s="1732"/>
      <c r="KPP202" s="1732"/>
      <c r="KPQ202" s="1732"/>
      <c r="KPR202" s="1732"/>
      <c r="KPS202" s="1732"/>
      <c r="KPT202" s="1732"/>
      <c r="KPU202" s="1732"/>
      <c r="KPV202" s="1732"/>
      <c r="KPW202" s="1732"/>
      <c r="KPX202" s="1732"/>
      <c r="KPY202" s="1732"/>
      <c r="KPZ202" s="1732"/>
      <c r="KQA202" s="1732"/>
      <c r="KQB202" s="1732"/>
      <c r="KQC202" s="1732"/>
      <c r="KQD202" s="1732"/>
      <c r="KQE202" s="1732"/>
      <c r="KQF202" s="1732"/>
      <c r="KQG202" s="1732"/>
      <c r="KQH202" s="1732"/>
      <c r="KQI202" s="1732"/>
      <c r="KQJ202" s="1732"/>
      <c r="KQK202" s="1732"/>
      <c r="KQL202" s="1732"/>
      <c r="KQM202" s="1732"/>
      <c r="KQN202" s="1732"/>
      <c r="KQO202" s="1732"/>
      <c r="KQP202" s="1732"/>
      <c r="KQQ202" s="1732"/>
      <c r="KQR202" s="1732"/>
      <c r="KQS202" s="1732"/>
      <c r="KQT202" s="1732"/>
      <c r="KQU202" s="1732"/>
      <c r="KQV202" s="1732"/>
      <c r="KQW202" s="1732"/>
      <c r="KQX202" s="1732"/>
      <c r="KQY202" s="1732"/>
      <c r="KQZ202" s="1732"/>
      <c r="KRA202" s="1732"/>
      <c r="KRB202" s="1732"/>
      <c r="KRC202" s="1732"/>
      <c r="KRD202" s="1732"/>
      <c r="KRE202" s="1732"/>
      <c r="KRF202" s="1732"/>
      <c r="KRG202" s="1732"/>
      <c r="KRH202" s="1732"/>
      <c r="KRI202" s="1732"/>
      <c r="KRJ202" s="1732"/>
      <c r="KRK202" s="1732"/>
      <c r="KRL202" s="1732"/>
      <c r="KRM202" s="1732"/>
      <c r="KRN202" s="1732"/>
      <c r="KRO202" s="1732"/>
      <c r="KRP202" s="1732"/>
      <c r="KRQ202" s="1732"/>
      <c r="KRR202" s="1732"/>
      <c r="KRS202" s="1732"/>
      <c r="KRT202" s="1732"/>
      <c r="KRU202" s="1732"/>
      <c r="KRV202" s="1732"/>
      <c r="KRW202" s="1732"/>
      <c r="KRX202" s="1732"/>
      <c r="KRY202" s="1732"/>
      <c r="KRZ202" s="1732"/>
      <c r="KSA202" s="1732"/>
      <c r="KSB202" s="1732"/>
      <c r="KSC202" s="1732"/>
      <c r="KSD202" s="1732"/>
      <c r="KSE202" s="1732"/>
      <c r="KSF202" s="1732"/>
      <c r="KSG202" s="1732"/>
      <c r="KSH202" s="1732"/>
      <c r="KSI202" s="1732"/>
      <c r="KSJ202" s="1732"/>
      <c r="KSK202" s="1732"/>
      <c r="KSL202" s="1732"/>
      <c r="KSM202" s="1732"/>
      <c r="KSN202" s="1732"/>
      <c r="KSO202" s="1732"/>
      <c r="KSP202" s="1732"/>
      <c r="KSQ202" s="1732"/>
      <c r="KSR202" s="1732"/>
      <c r="KSS202" s="1732"/>
      <c r="KST202" s="1732"/>
      <c r="KSU202" s="1732"/>
      <c r="KSV202" s="1732"/>
      <c r="KSW202" s="1732"/>
      <c r="KSX202" s="1732"/>
      <c r="KSY202" s="1732"/>
      <c r="KSZ202" s="1732"/>
      <c r="KTA202" s="1732"/>
      <c r="KTB202" s="1732"/>
      <c r="KTC202" s="1732"/>
      <c r="KTD202" s="1732"/>
      <c r="KTE202" s="1732"/>
      <c r="KTF202" s="1732"/>
      <c r="KTG202" s="1732"/>
      <c r="KTH202" s="1732"/>
      <c r="KTI202" s="1732"/>
      <c r="KTJ202" s="1732"/>
      <c r="KTK202" s="1732"/>
      <c r="KTL202" s="1732"/>
      <c r="KTM202" s="1732"/>
      <c r="KTN202" s="1732"/>
      <c r="KTO202" s="1732"/>
      <c r="KTP202" s="1732"/>
      <c r="KTQ202" s="1732"/>
      <c r="KTR202" s="1732"/>
      <c r="KTS202" s="1732"/>
      <c r="KTT202" s="1732"/>
      <c r="KTU202" s="1732"/>
      <c r="KTV202" s="1732"/>
      <c r="KTW202" s="1732"/>
      <c r="KTX202" s="1732"/>
      <c r="KTY202" s="1732"/>
      <c r="KTZ202" s="1732"/>
      <c r="KUA202" s="1732"/>
      <c r="KUB202" s="1732"/>
      <c r="KUC202" s="1732"/>
      <c r="KUD202" s="1732"/>
      <c r="KUE202" s="1732"/>
      <c r="KUF202" s="1732"/>
      <c r="KUG202" s="1732"/>
      <c r="KUH202" s="1732"/>
      <c r="KUI202" s="1732"/>
      <c r="KUJ202" s="1732"/>
      <c r="KUK202" s="1732"/>
      <c r="KUL202" s="1732"/>
      <c r="KUM202" s="1732"/>
      <c r="KUN202" s="1732"/>
      <c r="KUO202" s="1732"/>
      <c r="KUP202" s="1732"/>
      <c r="KUQ202" s="1732"/>
      <c r="KUR202" s="1732"/>
      <c r="KUS202" s="1732"/>
      <c r="KUT202" s="1732"/>
      <c r="KUU202" s="1732"/>
      <c r="KUV202" s="1732"/>
      <c r="KUW202" s="1732"/>
      <c r="KUX202" s="1732"/>
      <c r="KUY202" s="1732"/>
      <c r="KUZ202" s="1732"/>
      <c r="KVA202" s="1732"/>
      <c r="KVB202" s="1732"/>
      <c r="KVC202" s="1732"/>
      <c r="KVD202" s="1732"/>
      <c r="KVE202" s="1732"/>
      <c r="KVF202" s="1732"/>
      <c r="KVG202" s="1732"/>
      <c r="KVH202" s="1732"/>
      <c r="KVI202" s="1732"/>
      <c r="KVJ202" s="1732"/>
      <c r="KVK202" s="1732"/>
      <c r="KVL202" s="1732"/>
      <c r="KVM202" s="1732"/>
      <c r="KVN202" s="1732"/>
      <c r="KVO202" s="1732"/>
      <c r="KVP202" s="1732"/>
      <c r="KVQ202" s="1732"/>
      <c r="KVR202" s="1732"/>
      <c r="KVS202" s="1732"/>
      <c r="KVT202" s="1732"/>
      <c r="KVU202" s="1732"/>
      <c r="KVV202" s="1732"/>
      <c r="KVW202" s="1732"/>
      <c r="KVX202" s="1732"/>
      <c r="KVY202" s="1732"/>
      <c r="KVZ202" s="1732"/>
      <c r="KWA202" s="1732"/>
      <c r="KWB202" s="1732"/>
      <c r="KWC202" s="1732"/>
      <c r="KWD202" s="1732"/>
      <c r="KWE202" s="1732"/>
      <c r="KWF202" s="1732"/>
      <c r="KWG202" s="1732"/>
      <c r="KWH202" s="1732"/>
      <c r="KWI202" s="1732"/>
      <c r="KWJ202" s="1732"/>
      <c r="KWK202" s="1732"/>
      <c r="KWL202" s="1732"/>
      <c r="KWM202" s="1732"/>
      <c r="KWN202" s="1732"/>
      <c r="KWO202" s="1732"/>
      <c r="KWP202" s="1732"/>
      <c r="KWQ202" s="1732"/>
      <c r="KWR202" s="1732"/>
      <c r="KWS202" s="1732"/>
      <c r="KWT202" s="1732"/>
      <c r="KWU202" s="1732"/>
      <c r="KWV202" s="1732"/>
      <c r="KWW202" s="1732"/>
      <c r="KWX202" s="1732"/>
      <c r="KWY202" s="1732"/>
      <c r="KWZ202" s="1732"/>
      <c r="KXA202" s="1732"/>
      <c r="KXB202" s="1732"/>
      <c r="KXC202" s="1732"/>
      <c r="KXD202" s="1732"/>
      <c r="KXE202" s="1732"/>
      <c r="KXF202" s="1732"/>
      <c r="KXG202" s="1732"/>
      <c r="KXH202" s="1732"/>
      <c r="KXI202" s="1732"/>
      <c r="KXJ202" s="1732"/>
      <c r="KXK202" s="1732"/>
      <c r="KXL202" s="1732"/>
      <c r="KXM202" s="1732"/>
      <c r="KXN202" s="1732"/>
      <c r="KXO202" s="1732"/>
      <c r="KXP202" s="1732"/>
      <c r="KXQ202" s="1732"/>
      <c r="KXR202" s="1732"/>
      <c r="KXS202" s="1732"/>
      <c r="KXT202" s="1732"/>
      <c r="KXU202" s="1732"/>
      <c r="KXV202" s="1732"/>
      <c r="KXW202" s="1732"/>
      <c r="KXX202" s="1732"/>
      <c r="KXY202" s="1732"/>
      <c r="KXZ202" s="1732"/>
      <c r="KYA202" s="1732"/>
      <c r="KYB202" s="1732"/>
      <c r="KYC202" s="1732"/>
      <c r="KYD202" s="1732"/>
      <c r="KYE202" s="1732"/>
      <c r="KYF202" s="1732"/>
      <c r="KYG202" s="1732"/>
      <c r="KYH202" s="1732"/>
      <c r="KYI202" s="1732"/>
      <c r="KYJ202" s="1732"/>
      <c r="KYK202" s="1732"/>
      <c r="KYL202" s="1732"/>
      <c r="KYM202" s="1732"/>
      <c r="KYN202" s="1732"/>
      <c r="KYO202" s="1732"/>
      <c r="KYP202" s="1732"/>
      <c r="KYQ202" s="1732"/>
      <c r="KYR202" s="1732"/>
      <c r="KYS202" s="1732"/>
      <c r="KYT202" s="1732"/>
      <c r="KYU202" s="1732"/>
      <c r="KYV202" s="1732"/>
      <c r="KYW202" s="1732"/>
      <c r="KYX202" s="1732"/>
      <c r="KYY202" s="1732"/>
      <c r="KYZ202" s="1732"/>
      <c r="KZA202" s="1732"/>
      <c r="KZB202" s="1732"/>
      <c r="KZC202" s="1732"/>
      <c r="KZD202" s="1732"/>
      <c r="KZE202" s="1732"/>
      <c r="KZF202" s="1732"/>
      <c r="KZG202" s="1732"/>
      <c r="KZH202" s="1732"/>
      <c r="KZI202" s="1732"/>
      <c r="KZJ202" s="1732"/>
      <c r="KZK202" s="1732"/>
      <c r="KZL202" s="1732"/>
      <c r="KZM202" s="1732"/>
      <c r="KZN202" s="1732"/>
      <c r="KZO202" s="1732"/>
      <c r="KZP202" s="1732"/>
      <c r="KZQ202" s="1732"/>
      <c r="KZR202" s="1732"/>
      <c r="KZS202" s="1732"/>
      <c r="KZT202" s="1732"/>
      <c r="KZU202" s="1732"/>
      <c r="KZV202" s="1732"/>
      <c r="KZW202" s="1732"/>
      <c r="KZX202" s="1732"/>
      <c r="KZY202" s="1732"/>
      <c r="KZZ202" s="1732"/>
      <c r="LAA202" s="1732"/>
      <c r="LAB202" s="1732"/>
      <c r="LAC202" s="1732"/>
      <c r="LAD202" s="1732"/>
      <c r="LAE202" s="1732"/>
      <c r="LAF202" s="1732"/>
      <c r="LAG202" s="1732"/>
      <c r="LAH202" s="1732"/>
      <c r="LAI202" s="1732"/>
      <c r="LAJ202" s="1732"/>
      <c r="LAK202" s="1732"/>
      <c r="LAL202" s="1732"/>
      <c r="LAM202" s="1732"/>
      <c r="LAN202" s="1732"/>
      <c r="LAO202" s="1732"/>
      <c r="LAP202" s="1732"/>
      <c r="LAQ202" s="1732"/>
      <c r="LAR202" s="1732"/>
      <c r="LAS202" s="1732"/>
      <c r="LAT202" s="1732"/>
      <c r="LAU202" s="1732"/>
      <c r="LAV202" s="1732"/>
      <c r="LAW202" s="1732"/>
      <c r="LAX202" s="1732"/>
      <c r="LAY202" s="1732"/>
      <c r="LAZ202" s="1732"/>
      <c r="LBA202" s="1732"/>
      <c r="LBB202" s="1732"/>
      <c r="LBC202" s="1732"/>
      <c r="LBD202" s="1732"/>
      <c r="LBE202" s="1732"/>
      <c r="LBF202" s="1732"/>
      <c r="LBG202" s="1732"/>
      <c r="LBH202" s="1732"/>
      <c r="LBI202" s="1732"/>
      <c r="LBJ202" s="1732"/>
      <c r="LBK202" s="1732"/>
      <c r="LBL202" s="1732"/>
      <c r="LBM202" s="1732"/>
      <c r="LBN202" s="1732"/>
      <c r="LBO202" s="1732"/>
      <c r="LBP202" s="1732"/>
      <c r="LBQ202" s="1732"/>
      <c r="LBR202" s="1732"/>
      <c r="LBS202" s="1732"/>
      <c r="LBT202" s="1732"/>
      <c r="LBU202" s="1732"/>
      <c r="LBV202" s="1732"/>
      <c r="LBW202" s="1732"/>
      <c r="LBX202" s="1732"/>
      <c r="LBY202" s="1732"/>
      <c r="LBZ202" s="1732"/>
      <c r="LCA202" s="1732"/>
      <c r="LCB202" s="1732"/>
      <c r="LCC202" s="1732"/>
      <c r="LCD202" s="1732"/>
      <c r="LCE202" s="1732"/>
      <c r="LCF202" s="1732"/>
      <c r="LCG202" s="1732"/>
      <c r="LCH202" s="1732"/>
      <c r="LCI202" s="1732"/>
      <c r="LCJ202" s="1732"/>
      <c r="LCK202" s="1732"/>
      <c r="LCL202" s="1732"/>
      <c r="LCM202" s="1732"/>
      <c r="LCN202" s="1732"/>
      <c r="LCO202" s="1732"/>
      <c r="LCP202" s="1732"/>
      <c r="LCQ202" s="1732"/>
      <c r="LCR202" s="1732"/>
      <c r="LCS202" s="1732"/>
      <c r="LCT202" s="1732"/>
      <c r="LCU202" s="1732"/>
      <c r="LCV202" s="1732"/>
      <c r="LCW202" s="1732"/>
      <c r="LCX202" s="1732"/>
      <c r="LCY202" s="1732"/>
      <c r="LCZ202" s="1732"/>
      <c r="LDA202" s="1732"/>
      <c r="LDB202" s="1732"/>
      <c r="LDC202" s="1732"/>
      <c r="LDD202" s="1732"/>
      <c r="LDE202" s="1732"/>
      <c r="LDF202" s="1732"/>
      <c r="LDG202" s="1732"/>
      <c r="LDH202" s="1732"/>
      <c r="LDI202" s="1732"/>
      <c r="LDJ202" s="1732"/>
      <c r="LDK202" s="1732"/>
      <c r="LDL202" s="1732"/>
      <c r="LDM202" s="1732"/>
      <c r="LDN202" s="1732"/>
      <c r="LDO202" s="1732"/>
      <c r="LDP202" s="1732"/>
      <c r="LDQ202" s="1732"/>
      <c r="LDR202" s="1732"/>
      <c r="LDS202" s="1732"/>
      <c r="LDT202" s="1732"/>
      <c r="LDU202" s="1732"/>
      <c r="LDV202" s="1732"/>
      <c r="LDW202" s="1732"/>
      <c r="LDX202" s="1732"/>
      <c r="LDY202" s="1732"/>
      <c r="LDZ202" s="1732"/>
      <c r="LEA202" s="1732"/>
      <c r="LEB202" s="1732"/>
      <c r="LEC202" s="1732"/>
      <c r="LED202" s="1732"/>
      <c r="LEE202" s="1732"/>
      <c r="LEF202" s="1732"/>
      <c r="LEG202" s="1732"/>
      <c r="LEH202" s="1732"/>
      <c r="LEI202" s="1732"/>
      <c r="LEJ202" s="1732"/>
      <c r="LEK202" s="1732"/>
      <c r="LEL202" s="1732"/>
      <c r="LEM202" s="1732"/>
      <c r="LEN202" s="1732"/>
      <c r="LEO202" s="1732"/>
      <c r="LEP202" s="1732"/>
      <c r="LEQ202" s="1732"/>
      <c r="LER202" s="1732"/>
      <c r="LES202" s="1732"/>
      <c r="LET202" s="1732"/>
      <c r="LEU202" s="1732"/>
      <c r="LEV202" s="1732"/>
      <c r="LEW202" s="1732"/>
      <c r="LEX202" s="1732"/>
      <c r="LEY202" s="1732"/>
      <c r="LEZ202" s="1732"/>
      <c r="LFA202" s="1732"/>
      <c r="LFB202" s="1732"/>
      <c r="LFC202" s="1732"/>
      <c r="LFD202" s="1732"/>
      <c r="LFE202" s="1732"/>
      <c r="LFF202" s="1732"/>
      <c r="LFG202" s="1732"/>
      <c r="LFH202" s="1732"/>
      <c r="LFI202" s="1732"/>
      <c r="LFJ202" s="1732"/>
      <c r="LFK202" s="1732"/>
      <c r="LFL202" s="1732"/>
      <c r="LFM202" s="1732"/>
      <c r="LFN202" s="1732"/>
      <c r="LFO202" s="1732"/>
      <c r="LFP202" s="1732"/>
      <c r="LFQ202" s="1732"/>
      <c r="LFR202" s="1732"/>
      <c r="LFS202" s="1732"/>
      <c r="LFT202" s="1732"/>
      <c r="LFU202" s="1732"/>
      <c r="LFV202" s="1732"/>
      <c r="LFW202" s="1732"/>
      <c r="LFX202" s="1732"/>
      <c r="LFY202" s="1732"/>
      <c r="LFZ202" s="1732"/>
      <c r="LGA202" s="1732"/>
      <c r="LGB202" s="1732"/>
      <c r="LGC202" s="1732"/>
      <c r="LGD202" s="1732"/>
      <c r="LGE202" s="1732"/>
      <c r="LGF202" s="1732"/>
      <c r="LGG202" s="1732"/>
      <c r="LGH202" s="1732"/>
      <c r="LGI202" s="1732"/>
      <c r="LGJ202" s="1732"/>
      <c r="LGK202" s="1732"/>
      <c r="LGL202" s="1732"/>
      <c r="LGM202" s="1732"/>
      <c r="LGN202" s="1732"/>
      <c r="LGO202" s="1732"/>
      <c r="LGP202" s="1732"/>
      <c r="LGQ202" s="1732"/>
      <c r="LGR202" s="1732"/>
      <c r="LGS202" s="1732"/>
      <c r="LGT202" s="1732"/>
      <c r="LGU202" s="1732"/>
      <c r="LGV202" s="1732"/>
      <c r="LGW202" s="1732"/>
      <c r="LGX202" s="1732"/>
      <c r="LGY202" s="1732"/>
      <c r="LGZ202" s="1732"/>
      <c r="LHA202" s="1732"/>
      <c r="LHB202" s="1732"/>
      <c r="LHC202" s="1732"/>
      <c r="LHD202" s="1732"/>
      <c r="LHE202" s="1732"/>
      <c r="LHF202" s="1732"/>
      <c r="LHG202" s="1732"/>
      <c r="LHH202" s="1732"/>
      <c r="LHI202" s="1732"/>
      <c r="LHJ202" s="1732"/>
      <c r="LHK202" s="1732"/>
      <c r="LHL202" s="1732"/>
      <c r="LHM202" s="1732"/>
      <c r="LHN202" s="1732"/>
      <c r="LHO202" s="1732"/>
      <c r="LHP202" s="1732"/>
      <c r="LHQ202" s="1732"/>
      <c r="LHR202" s="1732"/>
      <c r="LHS202" s="1732"/>
      <c r="LHT202" s="1732"/>
      <c r="LHU202" s="1732"/>
      <c r="LHV202" s="1732"/>
      <c r="LHW202" s="1732"/>
      <c r="LHX202" s="1732"/>
      <c r="LHY202" s="1732"/>
      <c r="LHZ202" s="1732"/>
      <c r="LIA202" s="1732"/>
      <c r="LIB202" s="1732"/>
      <c r="LIC202" s="1732"/>
      <c r="LID202" s="1732"/>
      <c r="LIE202" s="1732"/>
      <c r="LIF202" s="1732"/>
      <c r="LIG202" s="1732"/>
      <c r="LIH202" s="1732"/>
      <c r="LII202" s="1732"/>
      <c r="LIJ202" s="1732"/>
      <c r="LIK202" s="1732"/>
      <c r="LIL202" s="1732"/>
      <c r="LIM202" s="1732"/>
      <c r="LIN202" s="1732"/>
      <c r="LIO202" s="1732"/>
      <c r="LIP202" s="1732"/>
      <c r="LIQ202" s="1732"/>
      <c r="LIR202" s="1732"/>
      <c r="LIS202" s="1732"/>
      <c r="LIT202" s="1732"/>
      <c r="LIU202" s="1732"/>
      <c r="LIV202" s="1732"/>
      <c r="LIW202" s="1732"/>
      <c r="LIX202" s="1732"/>
      <c r="LIY202" s="1732"/>
      <c r="LIZ202" s="1732"/>
      <c r="LJA202" s="1732"/>
      <c r="LJB202" s="1732"/>
      <c r="LJC202" s="1732"/>
      <c r="LJD202" s="1732"/>
      <c r="LJE202" s="1732"/>
      <c r="LJF202" s="1732"/>
      <c r="LJG202" s="1732"/>
      <c r="LJH202" s="1732"/>
      <c r="LJI202" s="1732"/>
      <c r="LJJ202" s="1732"/>
      <c r="LJK202" s="1732"/>
      <c r="LJL202" s="1732"/>
      <c r="LJM202" s="1732"/>
      <c r="LJN202" s="1732"/>
      <c r="LJO202" s="1732"/>
      <c r="LJP202" s="1732"/>
      <c r="LJQ202" s="1732"/>
      <c r="LJR202" s="1732"/>
      <c r="LJS202" s="1732"/>
      <c r="LJT202" s="1732"/>
      <c r="LJU202" s="1732"/>
      <c r="LJV202" s="1732"/>
      <c r="LJW202" s="1732"/>
      <c r="LJX202" s="1732"/>
      <c r="LJY202" s="1732"/>
      <c r="LJZ202" s="1732"/>
      <c r="LKA202" s="1732"/>
      <c r="LKB202" s="1732"/>
      <c r="LKC202" s="1732"/>
      <c r="LKD202" s="1732"/>
      <c r="LKE202" s="1732"/>
      <c r="LKF202" s="1732"/>
      <c r="LKG202" s="1732"/>
      <c r="LKH202" s="1732"/>
      <c r="LKI202" s="1732"/>
      <c r="LKJ202" s="1732"/>
      <c r="LKK202" s="1732"/>
      <c r="LKL202" s="1732"/>
      <c r="LKM202" s="1732"/>
      <c r="LKN202" s="1732"/>
      <c r="LKO202" s="1732"/>
      <c r="LKP202" s="1732"/>
      <c r="LKQ202" s="1732"/>
      <c r="LKR202" s="1732"/>
      <c r="LKS202" s="1732"/>
      <c r="LKT202" s="1732"/>
      <c r="LKU202" s="1732"/>
      <c r="LKV202" s="1732"/>
      <c r="LKW202" s="1732"/>
      <c r="LKX202" s="1732"/>
      <c r="LKY202" s="1732"/>
      <c r="LKZ202" s="1732"/>
      <c r="LLA202" s="1732"/>
      <c r="LLB202" s="1732"/>
      <c r="LLC202" s="1732"/>
      <c r="LLD202" s="1732"/>
      <c r="LLE202" s="1732"/>
      <c r="LLF202" s="1732"/>
      <c r="LLG202" s="1732"/>
      <c r="LLH202" s="1732"/>
      <c r="LLI202" s="1732"/>
      <c r="LLJ202" s="1732"/>
      <c r="LLK202" s="1732"/>
      <c r="LLL202" s="1732"/>
      <c r="LLM202" s="1732"/>
      <c r="LLN202" s="1732"/>
      <c r="LLO202" s="1732"/>
      <c r="LLP202" s="1732"/>
      <c r="LLQ202" s="1732"/>
      <c r="LLR202" s="1732"/>
      <c r="LLS202" s="1732"/>
      <c r="LLT202" s="1732"/>
      <c r="LLU202" s="1732"/>
      <c r="LLV202" s="1732"/>
      <c r="LLW202" s="1732"/>
      <c r="LLX202" s="1732"/>
      <c r="LLY202" s="1732"/>
      <c r="LLZ202" s="1732"/>
      <c r="LMA202" s="1732"/>
      <c r="LMB202" s="1732"/>
      <c r="LMC202" s="1732"/>
      <c r="LMD202" s="1732"/>
      <c r="LME202" s="1732"/>
      <c r="LMF202" s="1732"/>
      <c r="LMG202" s="1732"/>
      <c r="LMH202" s="1732"/>
      <c r="LMI202" s="1732"/>
      <c r="LMJ202" s="1732"/>
      <c r="LMK202" s="1732"/>
      <c r="LML202" s="1732"/>
      <c r="LMM202" s="1732"/>
      <c r="LMN202" s="1732"/>
      <c r="LMO202" s="1732"/>
      <c r="LMP202" s="1732"/>
      <c r="LMQ202" s="1732"/>
      <c r="LMR202" s="1732"/>
      <c r="LMS202" s="1732"/>
      <c r="LMT202" s="1732"/>
      <c r="LMU202" s="1732"/>
      <c r="LMV202" s="1732"/>
      <c r="LMW202" s="1732"/>
      <c r="LMX202" s="1732"/>
      <c r="LMY202" s="1732"/>
      <c r="LMZ202" s="1732"/>
      <c r="LNA202" s="1732"/>
      <c r="LNB202" s="1732"/>
      <c r="LNC202" s="1732"/>
      <c r="LND202" s="1732"/>
      <c r="LNE202" s="1732"/>
      <c r="LNF202" s="1732"/>
      <c r="LNG202" s="1732"/>
      <c r="LNH202" s="1732"/>
      <c r="LNI202" s="1732"/>
      <c r="LNJ202" s="1732"/>
      <c r="LNK202" s="1732"/>
      <c r="LNL202" s="1732"/>
      <c r="LNM202" s="1732"/>
      <c r="LNN202" s="1732"/>
      <c r="LNO202" s="1732"/>
      <c r="LNP202" s="1732"/>
      <c r="LNQ202" s="1732"/>
      <c r="LNR202" s="1732"/>
      <c r="LNS202" s="1732"/>
      <c r="LNT202" s="1732"/>
      <c r="LNU202" s="1732"/>
      <c r="LNV202" s="1732"/>
      <c r="LNW202" s="1732"/>
      <c r="LNX202" s="1732"/>
      <c r="LNY202" s="1732"/>
      <c r="LNZ202" s="1732"/>
      <c r="LOA202" s="1732"/>
      <c r="LOB202" s="1732"/>
      <c r="LOC202" s="1732"/>
      <c r="LOD202" s="1732"/>
      <c r="LOE202" s="1732"/>
      <c r="LOF202" s="1732"/>
      <c r="LOG202" s="1732"/>
      <c r="LOH202" s="1732"/>
      <c r="LOI202" s="1732"/>
      <c r="LOJ202" s="1732"/>
      <c r="LOK202" s="1732"/>
      <c r="LOL202" s="1732"/>
      <c r="LOM202" s="1732"/>
      <c r="LON202" s="1732"/>
      <c r="LOO202" s="1732"/>
      <c r="LOP202" s="1732"/>
      <c r="LOQ202" s="1732"/>
      <c r="LOR202" s="1732"/>
      <c r="LOS202" s="1732"/>
      <c r="LOT202" s="1732"/>
      <c r="LOU202" s="1732"/>
      <c r="LOV202" s="1732"/>
      <c r="LOW202" s="1732"/>
      <c r="LOX202" s="1732"/>
      <c r="LOY202" s="1732"/>
      <c r="LOZ202" s="1732"/>
      <c r="LPA202" s="1732"/>
      <c r="LPB202" s="1732"/>
      <c r="LPC202" s="1732"/>
      <c r="LPD202" s="1732"/>
      <c r="LPE202" s="1732"/>
      <c r="LPF202" s="1732"/>
      <c r="LPG202" s="1732"/>
      <c r="LPH202" s="1732"/>
      <c r="LPI202" s="1732"/>
      <c r="LPJ202" s="1732"/>
      <c r="LPK202" s="1732"/>
      <c r="LPL202" s="1732"/>
      <c r="LPM202" s="1732"/>
      <c r="LPN202" s="1732"/>
      <c r="LPO202" s="1732"/>
      <c r="LPP202" s="1732"/>
      <c r="LPQ202" s="1732"/>
      <c r="LPR202" s="1732"/>
      <c r="LPS202" s="1732"/>
      <c r="LPT202" s="1732"/>
      <c r="LPU202" s="1732"/>
      <c r="LPV202" s="1732"/>
      <c r="LPW202" s="1732"/>
      <c r="LPX202" s="1732"/>
      <c r="LPY202" s="1732"/>
      <c r="LPZ202" s="1732"/>
      <c r="LQA202" s="1732"/>
      <c r="LQB202" s="1732"/>
      <c r="LQC202" s="1732"/>
      <c r="LQD202" s="1732"/>
      <c r="LQE202" s="1732"/>
      <c r="LQF202" s="1732"/>
      <c r="LQG202" s="1732"/>
      <c r="LQH202" s="1732"/>
      <c r="LQI202" s="1732"/>
      <c r="LQJ202" s="1732"/>
      <c r="LQK202" s="1732"/>
      <c r="LQL202" s="1732"/>
      <c r="LQM202" s="1732"/>
      <c r="LQN202" s="1732"/>
      <c r="LQO202" s="1732"/>
      <c r="LQP202" s="1732"/>
      <c r="LQQ202" s="1732"/>
      <c r="LQR202" s="1732"/>
      <c r="LQS202" s="1732"/>
      <c r="LQT202" s="1732"/>
      <c r="LQU202" s="1732"/>
      <c r="LQV202" s="1732"/>
      <c r="LQW202" s="1732"/>
      <c r="LQX202" s="1732"/>
      <c r="LQY202" s="1732"/>
      <c r="LQZ202" s="1732"/>
      <c r="LRA202" s="1732"/>
      <c r="LRB202" s="1732"/>
      <c r="LRC202" s="1732"/>
      <c r="LRD202" s="1732"/>
      <c r="LRE202" s="1732"/>
      <c r="LRF202" s="1732"/>
      <c r="LRG202" s="1732"/>
      <c r="LRH202" s="1732"/>
      <c r="LRI202" s="1732"/>
      <c r="LRJ202" s="1732"/>
      <c r="LRK202" s="1732"/>
      <c r="LRL202" s="1732"/>
      <c r="LRM202" s="1732"/>
      <c r="LRN202" s="1732"/>
      <c r="LRO202" s="1732"/>
      <c r="LRP202" s="1732"/>
      <c r="LRQ202" s="1732"/>
      <c r="LRR202" s="1732"/>
      <c r="LRS202" s="1732"/>
      <c r="LRT202" s="1732"/>
      <c r="LRU202" s="1732"/>
      <c r="LRV202" s="1732"/>
      <c r="LRW202" s="1732"/>
      <c r="LRX202" s="1732"/>
      <c r="LRY202" s="1732"/>
      <c r="LRZ202" s="1732"/>
      <c r="LSA202" s="1732"/>
      <c r="LSB202" s="1732"/>
      <c r="LSC202" s="1732"/>
      <c r="LSD202" s="1732"/>
      <c r="LSE202" s="1732"/>
      <c r="LSF202" s="1732"/>
      <c r="LSG202" s="1732"/>
      <c r="LSH202" s="1732"/>
      <c r="LSI202" s="1732"/>
      <c r="LSJ202" s="1732"/>
      <c r="LSK202" s="1732"/>
      <c r="LSL202" s="1732"/>
      <c r="LSM202" s="1732"/>
      <c r="LSN202" s="1732"/>
      <c r="LSO202" s="1732"/>
      <c r="LSP202" s="1732"/>
      <c r="LSQ202" s="1732"/>
      <c r="LSR202" s="1732"/>
      <c r="LSS202" s="1732"/>
      <c r="LST202" s="1732"/>
      <c r="LSU202" s="1732"/>
      <c r="LSV202" s="1732"/>
      <c r="LSW202" s="1732"/>
      <c r="LSX202" s="1732"/>
      <c r="LSY202" s="1732"/>
      <c r="LSZ202" s="1732"/>
      <c r="LTA202" s="1732"/>
      <c r="LTB202" s="1732"/>
      <c r="LTC202" s="1732"/>
      <c r="LTD202" s="1732"/>
      <c r="LTE202" s="1732"/>
      <c r="LTF202" s="1732"/>
      <c r="LTG202" s="1732"/>
      <c r="LTH202" s="1732"/>
      <c r="LTI202" s="1732"/>
      <c r="LTJ202" s="1732"/>
      <c r="LTK202" s="1732"/>
      <c r="LTL202" s="1732"/>
      <c r="LTM202" s="1732"/>
      <c r="LTN202" s="1732"/>
      <c r="LTO202" s="1732"/>
      <c r="LTP202" s="1732"/>
      <c r="LTQ202" s="1732"/>
      <c r="LTR202" s="1732"/>
      <c r="LTS202" s="1732"/>
      <c r="LTT202" s="1732"/>
      <c r="LTU202" s="1732"/>
      <c r="LTV202" s="1732"/>
      <c r="LTW202" s="1732"/>
      <c r="LTX202" s="1732"/>
      <c r="LTY202" s="1732"/>
      <c r="LTZ202" s="1732"/>
      <c r="LUA202" s="1732"/>
      <c r="LUB202" s="1732"/>
      <c r="LUC202" s="1732"/>
      <c r="LUD202" s="1732"/>
      <c r="LUE202" s="1732"/>
      <c r="LUF202" s="1732"/>
      <c r="LUG202" s="1732"/>
      <c r="LUH202" s="1732"/>
      <c r="LUI202" s="1732"/>
      <c r="LUJ202" s="1732"/>
      <c r="LUK202" s="1732"/>
      <c r="LUL202" s="1732"/>
      <c r="LUM202" s="1732"/>
      <c r="LUN202" s="1732"/>
      <c r="LUO202" s="1732"/>
      <c r="LUP202" s="1732"/>
      <c r="LUQ202" s="1732"/>
      <c r="LUR202" s="1732"/>
      <c r="LUS202" s="1732"/>
      <c r="LUT202" s="1732"/>
      <c r="LUU202" s="1732"/>
      <c r="LUV202" s="1732"/>
      <c r="LUW202" s="1732"/>
      <c r="LUX202" s="1732"/>
      <c r="LUY202" s="1732"/>
      <c r="LUZ202" s="1732"/>
      <c r="LVA202" s="1732"/>
      <c r="LVB202" s="1732"/>
      <c r="LVC202" s="1732"/>
      <c r="LVD202" s="1732"/>
      <c r="LVE202" s="1732"/>
      <c r="LVF202" s="1732"/>
      <c r="LVG202" s="1732"/>
      <c r="LVH202" s="1732"/>
      <c r="LVI202" s="1732"/>
      <c r="LVJ202" s="1732"/>
      <c r="LVK202" s="1732"/>
      <c r="LVL202" s="1732"/>
      <c r="LVM202" s="1732"/>
      <c r="LVN202" s="1732"/>
      <c r="LVO202" s="1732"/>
      <c r="LVP202" s="1732"/>
      <c r="LVQ202" s="1732"/>
      <c r="LVR202" s="1732"/>
      <c r="LVS202" s="1732"/>
      <c r="LVT202" s="1732"/>
      <c r="LVU202" s="1732"/>
      <c r="LVV202" s="1732"/>
      <c r="LVW202" s="1732"/>
      <c r="LVX202" s="1732"/>
      <c r="LVY202" s="1732"/>
      <c r="LVZ202" s="1732"/>
      <c r="LWA202" s="1732"/>
      <c r="LWB202" s="1732"/>
      <c r="LWC202" s="1732"/>
      <c r="LWD202" s="1732"/>
      <c r="LWE202" s="1732"/>
      <c r="LWF202" s="1732"/>
      <c r="LWG202" s="1732"/>
      <c r="LWH202" s="1732"/>
      <c r="LWI202" s="1732"/>
      <c r="LWJ202" s="1732"/>
      <c r="LWK202" s="1732"/>
      <c r="LWL202" s="1732"/>
      <c r="LWM202" s="1732"/>
      <c r="LWN202" s="1732"/>
      <c r="LWO202" s="1732"/>
      <c r="LWP202" s="1732"/>
      <c r="LWQ202" s="1732"/>
      <c r="LWR202" s="1732"/>
      <c r="LWS202" s="1732"/>
      <c r="LWT202" s="1732"/>
      <c r="LWU202" s="1732"/>
      <c r="LWV202" s="1732"/>
      <c r="LWW202" s="1732"/>
      <c r="LWX202" s="1732"/>
      <c r="LWY202" s="1732"/>
      <c r="LWZ202" s="1732"/>
      <c r="LXA202" s="1732"/>
      <c r="LXB202" s="1732"/>
      <c r="LXC202" s="1732"/>
      <c r="LXD202" s="1732"/>
      <c r="LXE202" s="1732"/>
      <c r="LXF202" s="1732"/>
      <c r="LXG202" s="1732"/>
      <c r="LXH202" s="1732"/>
      <c r="LXI202" s="1732"/>
      <c r="LXJ202" s="1732"/>
      <c r="LXK202" s="1732"/>
      <c r="LXL202" s="1732"/>
      <c r="LXM202" s="1732"/>
      <c r="LXN202" s="1732"/>
      <c r="LXO202" s="1732"/>
      <c r="LXP202" s="1732"/>
      <c r="LXQ202" s="1732"/>
      <c r="LXR202" s="1732"/>
      <c r="LXS202" s="1732"/>
      <c r="LXT202" s="1732"/>
      <c r="LXU202" s="1732"/>
      <c r="LXV202" s="1732"/>
      <c r="LXW202" s="1732"/>
      <c r="LXX202" s="1732"/>
      <c r="LXY202" s="1732"/>
      <c r="LXZ202" s="1732"/>
      <c r="LYA202" s="1732"/>
      <c r="LYB202" s="1732"/>
      <c r="LYC202" s="1732"/>
      <c r="LYD202" s="1732"/>
      <c r="LYE202" s="1732"/>
      <c r="LYF202" s="1732"/>
      <c r="LYG202" s="1732"/>
      <c r="LYH202" s="1732"/>
      <c r="LYI202" s="1732"/>
      <c r="LYJ202" s="1732"/>
      <c r="LYK202" s="1732"/>
      <c r="LYL202" s="1732"/>
      <c r="LYM202" s="1732"/>
      <c r="LYN202" s="1732"/>
      <c r="LYO202" s="1732"/>
      <c r="LYP202" s="1732"/>
      <c r="LYQ202" s="1732"/>
      <c r="LYR202" s="1732"/>
      <c r="LYS202" s="1732"/>
      <c r="LYT202" s="1732"/>
      <c r="LYU202" s="1732"/>
      <c r="LYV202" s="1732"/>
      <c r="LYW202" s="1732"/>
      <c r="LYX202" s="1732"/>
      <c r="LYY202" s="1732"/>
      <c r="LYZ202" s="1732"/>
      <c r="LZA202" s="1732"/>
      <c r="LZB202" s="1732"/>
      <c r="LZC202" s="1732"/>
      <c r="LZD202" s="1732"/>
      <c r="LZE202" s="1732"/>
      <c r="LZF202" s="1732"/>
      <c r="LZG202" s="1732"/>
      <c r="LZH202" s="1732"/>
      <c r="LZI202" s="1732"/>
      <c r="LZJ202" s="1732"/>
      <c r="LZK202" s="1732"/>
      <c r="LZL202" s="1732"/>
      <c r="LZM202" s="1732"/>
      <c r="LZN202" s="1732"/>
      <c r="LZO202" s="1732"/>
      <c r="LZP202" s="1732"/>
      <c r="LZQ202" s="1732"/>
      <c r="LZR202" s="1732"/>
      <c r="LZS202" s="1732"/>
      <c r="LZT202" s="1732"/>
      <c r="LZU202" s="1732"/>
      <c r="LZV202" s="1732"/>
      <c r="LZW202" s="1732"/>
      <c r="LZX202" s="1732"/>
      <c r="LZY202" s="1732"/>
      <c r="LZZ202" s="1732"/>
      <c r="MAA202" s="1732"/>
      <c r="MAB202" s="1732"/>
      <c r="MAC202" s="1732"/>
      <c r="MAD202" s="1732"/>
      <c r="MAE202" s="1732"/>
      <c r="MAF202" s="1732"/>
      <c r="MAG202" s="1732"/>
      <c r="MAH202" s="1732"/>
      <c r="MAI202" s="1732"/>
      <c r="MAJ202" s="1732"/>
      <c r="MAK202" s="1732"/>
      <c r="MAL202" s="1732"/>
      <c r="MAM202" s="1732"/>
      <c r="MAN202" s="1732"/>
      <c r="MAO202" s="1732"/>
      <c r="MAP202" s="1732"/>
      <c r="MAQ202" s="1732"/>
      <c r="MAR202" s="1732"/>
      <c r="MAS202" s="1732"/>
      <c r="MAT202" s="1732"/>
      <c r="MAU202" s="1732"/>
      <c r="MAV202" s="1732"/>
      <c r="MAW202" s="1732"/>
      <c r="MAX202" s="1732"/>
      <c r="MAY202" s="1732"/>
      <c r="MAZ202" s="1732"/>
      <c r="MBA202" s="1732"/>
      <c r="MBB202" s="1732"/>
      <c r="MBC202" s="1732"/>
      <c r="MBD202" s="1732"/>
      <c r="MBE202" s="1732"/>
      <c r="MBF202" s="1732"/>
      <c r="MBG202" s="1732"/>
      <c r="MBH202" s="1732"/>
      <c r="MBI202" s="1732"/>
      <c r="MBJ202" s="1732"/>
      <c r="MBK202" s="1732"/>
      <c r="MBL202" s="1732"/>
      <c r="MBM202" s="1732"/>
      <c r="MBN202" s="1732"/>
      <c r="MBO202" s="1732"/>
      <c r="MBP202" s="1732"/>
      <c r="MBQ202" s="1732"/>
      <c r="MBR202" s="1732"/>
      <c r="MBS202" s="1732"/>
      <c r="MBT202" s="1732"/>
      <c r="MBU202" s="1732"/>
      <c r="MBV202" s="1732"/>
      <c r="MBW202" s="1732"/>
      <c r="MBX202" s="1732"/>
      <c r="MBY202" s="1732"/>
      <c r="MBZ202" s="1732"/>
      <c r="MCA202" s="1732"/>
      <c r="MCB202" s="1732"/>
      <c r="MCC202" s="1732"/>
      <c r="MCD202" s="1732"/>
      <c r="MCE202" s="1732"/>
      <c r="MCF202" s="1732"/>
      <c r="MCG202" s="1732"/>
      <c r="MCH202" s="1732"/>
      <c r="MCI202" s="1732"/>
      <c r="MCJ202" s="1732"/>
      <c r="MCK202" s="1732"/>
      <c r="MCL202" s="1732"/>
      <c r="MCM202" s="1732"/>
      <c r="MCN202" s="1732"/>
      <c r="MCO202" s="1732"/>
      <c r="MCP202" s="1732"/>
      <c r="MCQ202" s="1732"/>
      <c r="MCR202" s="1732"/>
      <c r="MCS202" s="1732"/>
      <c r="MCT202" s="1732"/>
      <c r="MCU202" s="1732"/>
      <c r="MCV202" s="1732"/>
      <c r="MCW202" s="1732"/>
      <c r="MCX202" s="1732"/>
      <c r="MCY202" s="1732"/>
      <c r="MCZ202" s="1732"/>
      <c r="MDA202" s="1732"/>
      <c r="MDB202" s="1732"/>
      <c r="MDC202" s="1732"/>
      <c r="MDD202" s="1732"/>
      <c r="MDE202" s="1732"/>
      <c r="MDF202" s="1732"/>
      <c r="MDG202" s="1732"/>
      <c r="MDH202" s="1732"/>
      <c r="MDI202" s="1732"/>
      <c r="MDJ202" s="1732"/>
      <c r="MDK202" s="1732"/>
      <c r="MDL202" s="1732"/>
      <c r="MDM202" s="1732"/>
      <c r="MDN202" s="1732"/>
      <c r="MDO202" s="1732"/>
      <c r="MDP202" s="1732"/>
      <c r="MDQ202" s="1732"/>
      <c r="MDR202" s="1732"/>
      <c r="MDS202" s="1732"/>
      <c r="MDT202" s="1732"/>
      <c r="MDU202" s="1732"/>
      <c r="MDV202" s="1732"/>
      <c r="MDW202" s="1732"/>
      <c r="MDX202" s="1732"/>
      <c r="MDY202" s="1732"/>
      <c r="MDZ202" s="1732"/>
      <c r="MEA202" s="1732"/>
      <c r="MEB202" s="1732"/>
      <c r="MEC202" s="1732"/>
      <c r="MED202" s="1732"/>
      <c r="MEE202" s="1732"/>
      <c r="MEF202" s="1732"/>
      <c r="MEG202" s="1732"/>
      <c r="MEH202" s="1732"/>
      <c r="MEI202" s="1732"/>
      <c r="MEJ202" s="1732"/>
      <c r="MEK202" s="1732"/>
      <c r="MEL202" s="1732"/>
      <c r="MEM202" s="1732"/>
      <c r="MEN202" s="1732"/>
      <c r="MEO202" s="1732"/>
      <c r="MEP202" s="1732"/>
      <c r="MEQ202" s="1732"/>
      <c r="MER202" s="1732"/>
      <c r="MES202" s="1732"/>
      <c r="MET202" s="1732"/>
      <c r="MEU202" s="1732"/>
      <c r="MEV202" s="1732"/>
      <c r="MEW202" s="1732"/>
      <c r="MEX202" s="1732"/>
      <c r="MEY202" s="1732"/>
      <c r="MEZ202" s="1732"/>
      <c r="MFA202" s="1732"/>
      <c r="MFB202" s="1732"/>
      <c r="MFC202" s="1732"/>
      <c r="MFD202" s="1732"/>
      <c r="MFE202" s="1732"/>
      <c r="MFF202" s="1732"/>
      <c r="MFG202" s="1732"/>
      <c r="MFH202" s="1732"/>
      <c r="MFI202" s="1732"/>
      <c r="MFJ202" s="1732"/>
      <c r="MFK202" s="1732"/>
      <c r="MFL202" s="1732"/>
      <c r="MFM202" s="1732"/>
      <c r="MFN202" s="1732"/>
      <c r="MFO202" s="1732"/>
      <c r="MFP202" s="1732"/>
      <c r="MFQ202" s="1732"/>
      <c r="MFR202" s="1732"/>
      <c r="MFS202" s="1732"/>
      <c r="MFT202" s="1732"/>
      <c r="MFU202" s="1732"/>
      <c r="MFV202" s="1732"/>
      <c r="MFW202" s="1732"/>
      <c r="MFX202" s="1732"/>
      <c r="MFY202" s="1732"/>
      <c r="MFZ202" s="1732"/>
      <c r="MGA202" s="1732"/>
      <c r="MGB202" s="1732"/>
      <c r="MGC202" s="1732"/>
      <c r="MGD202" s="1732"/>
      <c r="MGE202" s="1732"/>
      <c r="MGF202" s="1732"/>
      <c r="MGG202" s="1732"/>
      <c r="MGH202" s="1732"/>
      <c r="MGI202" s="1732"/>
      <c r="MGJ202" s="1732"/>
      <c r="MGK202" s="1732"/>
      <c r="MGL202" s="1732"/>
      <c r="MGM202" s="1732"/>
      <c r="MGN202" s="1732"/>
      <c r="MGO202" s="1732"/>
      <c r="MGP202" s="1732"/>
      <c r="MGQ202" s="1732"/>
      <c r="MGR202" s="1732"/>
      <c r="MGS202" s="1732"/>
      <c r="MGT202" s="1732"/>
      <c r="MGU202" s="1732"/>
      <c r="MGV202" s="1732"/>
      <c r="MGW202" s="1732"/>
      <c r="MGX202" s="1732"/>
      <c r="MGY202" s="1732"/>
      <c r="MGZ202" s="1732"/>
      <c r="MHA202" s="1732"/>
      <c r="MHB202" s="1732"/>
      <c r="MHC202" s="1732"/>
      <c r="MHD202" s="1732"/>
      <c r="MHE202" s="1732"/>
      <c r="MHF202" s="1732"/>
      <c r="MHG202" s="1732"/>
      <c r="MHH202" s="1732"/>
      <c r="MHI202" s="1732"/>
      <c r="MHJ202" s="1732"/>
      <c r="MHK202" s="1732"/>
      <c r="MHL202" s="1732"/>
      <c r="MHM202" s="1732"/>
      <c r="MHN202" s="1732"/>
      <c r="MHO202" s="1732"/>
      <c r="MHP202" s="1732"/>
      <c r="MHQ202" s="1732"/>
      <c r="MHR202" s="1732"/>
      <c r="MHS202" s="1732"/>
      <c r="MHT202" s="1732"/>
      <c r="MHU202" s="1732"/>
      <c r="MHV202" s="1732"/>
      <c r="MHW202" s="1732"/>
      <c r="MHX202" s="1732"/>
      <c r="MHY202" s="1732"/>
      <c r="MHZ202" s="1732"/>
      <c r="MIA202" s="1732"/>
      <c r="MIB202" s="1732"/>
      <c r="MIC202" s="1732"/>
      <c r="MID202" s="1732"/>
      <c r="MIE202" s="1732"/>
      <c r="MIF202" s="1732"/>
      <c r="MIG202" s="1732"/>
      <c r="MIH202" s="1732"/>
      <c r="MII202" s="1732"/>
      <c r="MIJ202" s="1732"/>
      <c r="MIK202" s="1732"/>
      <c r="MIL202" s="1732"/>
      <c r="MIM202" s="1732"/>
      <c r="MIN202" s="1732"/>
      <c r="MIO202" s="1732"/>
      <c r="MIP202" s="1732"/>
      <c r="MIQ202" s="1732"/>
      <c r="MIR202" s="1732"/>
      <c r="MIS202" s="1732"/>
      <c r="MIT202" s="1732"/>
      <c r="MIU202" s="1732"/>
      <c r="MIV202" s="1732"/>
      <c r="MIW202" s="1732"/>
      <c r="MIX202" s="1732"/>
      <c r="MIY202" s="1732"/>
      <c r="MIZ202" s="1732"/>
      <c r="MJA202" s="1732"/>
      <c r="MJB202" s="1732"/>
      <c r="MJC202" s="1732"/>
      <c r="MJD202" s="1732"/>
      <c r="MJE202" s="1732"/>
      <c r="MJF202" s="1732"/>
      <c r="MJG202" s="1732"/>
      <c r="MJH202" s="1732"/>
      <c r="MJI202" s="1732"/>
      <c r="MJJ202" s="1732"/>
      <c r="MJK202" s="1732"/>
      <c r="MJL202" s="1732"/>
      <c r="MJM202" s="1732"/>
      <c r="MJN202" s="1732"/>
      <c r="MJO202" s="1732"/>
      <c r="MJP202" s="1732"/>
      <c r="MJQ202" s="1732"/>
      <c r="MJR202" s="1732"/>
      <c r="MJS202" s="1732"/>
      <c r="MJT202" s="1732"/>
      <c r="MJU202" s="1732"/>
      <c r="MJV202" s="1732"/>
      <c r="MJW202" s="1732"/>
      <c r="MJX202" s="1732"/>
      <c r="MJY202" s="1732"/>
      <c r="MJZ202" s="1732"/>
      <c r="MKA202" s="1732"/>
      <c r="MKB202" s="1732"/>
      <c r="MKC202" s="1732"/>
      <c r="MKD202" s="1732"/>
      <c r="MKE202" s="1732"/>
      <c r="MKF202" s="1732"/>
      <c r="MKG202" s="1732"/>
      <c r="MKH202" s="1732"/>
      <c r="MKI202" s="1732"/>
      <c r="MKJ202" s="1732"/>
      <c r="MKK202" s="1732"/>
      <c r="MKL202" s="1732"/>
      <c r="MKM202" s="1732"/>
      <c r="MKN202" s="1732"/>
      <c r="MKO202" s="1732"/>
      <c r="MKP202" s="1732"/>
      <c r="MKQ202" s="1732"/>
      <c r="MKR202" s="1732"/>
      <c r="MKS202" s="1732"/>
      <c r="MKT202" s="1732"/>
      <c r="MKU202" s="1732"/>
      <c r="MKV202" s="1732"/>
      <c r="MKW202" s="1732"/>
      <c r="MKX202" s="1732"/>
      <c r="MKY202" s="1732"/>
      <c r="MKZ202" s="1732"/>
      <c r="MLA202" s="1732"/>
      <c r="MLB202" s="1732"/>
      <c r="MLC202" s="1732"/>
      <c r="MLD202" s="1732"/>
      <c r="MLE202" s="1732"/>
      <c r="MLF202" s="1732"/>
      <c r="MLG202" s="1732"/>
      <c r="MLH202" s="1732"/>
      <c r="MLI202" s="1732"/>
      <c r="MLJ202" s="1732"/>
      <c r="MLK202" s="1732"/>
      <c r="MLL202" s="1732"/>
      <c r="MLM202" s="1732"/>
      <c r="MLN202" s="1732"/>
      <c r="MLO202" s="1732"/>
      <c r="MLP202" s="1732"/>
      <c r="MLQ202" s="1732"/>
      <c r="MLR202" s="1732"/>
      <c r="MLS202" s="1732"/>
      <c r="MLT202" s="1732"/>
      <c r="MLU202" s="1732"/>
      <c r="MLV202" s="1732"/>
      <c r="MLW202" s="1732"/>
      <c r="MLX202" s="1732"/>
      <c r="MLY202" s="1732"/>
      <c r="MLZ202" s="1732"/>
      <c r="MMA202" s="1732"/>
      <c r="MMB202" s="1732"/>
      <c r="MMC202" s="1732"/>
      <c r="MMD202" s="1732"/>
      <c r="MME202" s="1732"/>
      <c r="MMF202" s="1732"/>
      <c r="MMG202" s="1732"/>
      <c r="MMH202" s="1732"/>
      <c r="MMI202" s="1732"/>
      <c r="MMJ202" s="1732"/>
      <c r="MMK202" s="1732"/>
      <c r="MML202" s="1732"/>
      <c r="MMM202" s="1732"/>
      <c r="MMN202" s="1732"/>
      <c r="MMO202" s="1732"/>
      <c r="MMP202" s="1732"/>
      <c r="MMQ202" s="1732"/>
      <c r="MMR202" s="1732"/>
      <c r="MMS202" s="1732"/>
      <c r="MMT202" s="1732"/>
      <c r="MMU202" s="1732"/>
      <c r="MMV202" s="1732"/>
      <c r="MMW202" s="1732"/>
      <c r="MMX202" s="1732"/>
      <c r="MMY202" s="1732"/>
      <c r="MMZ202" s="1732"/>
      <c r="MNA202" s="1732"/>
      <c r="MNB202" s="1732"/>
      <c r="MNC202" s="1732"/>
      <c r="MND202" s="1732"/>
      <c r="MNE202" s="1732"/>
      <c r="MNF202" s="1732"/>
      <c r="MNG202" s="1732"/>
      <c r="MNH202" s="1732"/>
      <c r="MNI202" s="1732"/>
      <c r="MNJ202" s="1732"/>
      <c r="MNK202" s="1732"/>
      <c r="MNL202" s="1732"/>
      <c r="MNM202" s="1732"/>
      <c r="MNN202" s="1732"/>
      <c r="MNO202" s="1732"/>
      <c r="MNP202" s="1732"/>
      <c r="MNQ202" s="1732"/>
      <c r="MNR202" s="1732"/>
      <c r="MNS202" s="1732"/>
      <c r="MNT202" s="1732"/>
      <c r="MNU202" s="1732"/>
      <c r="MNV202" s="1732"/>
      <c r="MNW202" s="1732"/>
      <c r="MNX202" s="1732"/>
      <c r="MNY202" s="1732"/>
      <c r="MNZ202" s="1732"/>
      <c r="MOA202" s="1732"/>
      <c r="MOB202" s="1732"/>
      <c r="MOC202" s="1732"/>
      <c r="MOD202" s="1732"/>
      <c r="MOE202" s="1732"/>
      <c r="MOF202" s="1732"/>
      <c r="MOG202" s="1732"/>
      <c r="MOH202" s="1732"/>
      <c r="MOI202" s="1732"/>
      <c r="MOJ202" s="1732"/>
      <c r="MOK202" s="1732"/>
      <c r="MOL202" s="1732"/>
      <c r="MOM202" s="1732"/>
      <c r="MON202" s="1732"/>
      <c r="MOO202" s="1732"/>
      <c r="MOP202" s="1732"/>
      <c r="MOQ202" s="1732"/>
      <c r="MOR202" s="1732"/>
      <c r="MOS202" s="1732"/>
      <c r="MOT202" s="1732"/>
      <c r="MOU202" s="1732"/>
      <c r="MOV202" s="1732"/>
      <c r="MOW202" s="1732"/>
      <c r="MOX202" s="1732"/>
      <c r="MOY202" s="1732"/>
      <c r="MOZ202" s="1732"/>
      <c r="MPA202" s="1732"/>
      <c r="MPB202" s="1732"/>
      <c r="MPC202" s="1732"/>
      <c r="MPD202" s="1732"/>
      <c r="MPE202" s="1732"/>
      <c r="MPF202" s="1732"/>
      <c r="MPG202" s="1732"/>
      <c r="MPH202" s="1732"/>
      <c r="MPI202" s="1732"/>
      <c r="MPJ202" s="1732"/>
      <c r="MPK202" s="1732"/>
      <c r="MPL202" s="1732"/>
      <c r="MPM202" s="1732"/>
      <c r="MPN202" s="1732"/>
      <c r="MPO202" s="1732"/>
      <c r="MPP202" s="1732"/>
      <c r="MPQ202" s="1732"/>
      <c r="MPR202" s="1732"/>
      <c r="MPS202" s="1732"/>
      <c r="MPT202" s="1732"/>
      <c r="MPU202" s="1732"/>
      <c r="MPV202" s="1732"/>
      <c r="MPW202" s="1732"/>
      <c r="MPX202" s="1732"/>
      <c r="MPY202" s="1732"/>
      <c r="MPZ202" s="1732"/>
      <c r="MQA202" s="1732"/>
      <c r="MQB202" s="1732"/>
      <c r="MQC202" s="1732"/>
      <c r="MQD202" s="1732"/>
      <c r="MQE202" s="1732"/>
      <c r="MQF202" s="1732"/>
      <c r="MQG202" s="1732"/>
      <c r="MQH202" s="1732"/>
      <c r="MQI202" s="1732"/>
      <c r="MQJ202" s="1732"/>
      <c r="MQK202" s="1732"/>
      <c r="MQL202" s="1732"/>
      <c r="MQM202" s="1732"/>
      <c r="MQN202" s="1732"/>
      <c r="MQO202" s="1732"/>
      <c r="MQP202" s="1732"/>
      <c r="MQQ202" s="1732"/>
      <c r="MQR202" s="1732"/>
      <c r="MQS202" s="1732"/>
      <c r="MQT202" s="1732"/>
      <c r="MQU202" s="1732"/>
      <c r="MQV202" s="1732"/>
      <c r="MQW202" s="1732"/>
      <c r="MQX202" s="1732"/>
      <c r="MQY202" s="1732"/>
      <c r="MQZ202" s="1732"/>
      <c r="MRA202" s="1732"/>
      <c r="MRB202" s="1732"/>
      <c r="MRC202" s="1732"/>
      <c r="MRD202" s="1732"/>
      <c r="MRE202" s="1732"/>
      <c r="MRF202" s="1732"/>
      <c r="MRG202" s="1732"/>
      <c r="MRH202" s="1732"/>
      <c r="MRI202" s="1732"/>
      <c r="MRJ202" s="1732"/>
      <c r="MRK202" s="1732"/>
      <c r="MRL202" s="1732"/>
      <c r="MRM202" s="1732"/>
      <c r="MRN202" s="1732"/>
      <c r="MRO202" s="1732"/>
      <c r="MRP202" s="1732"/>
      <c r="MRQ202" s="1732"/>
      <c r="MRR202" s="1732"/>
      <c r="MRS202" s="1732"/>
      <c r="MRT202" s="1732"/>
      <c r="MRU202" s="1732"/>
      <c r="MRV202" s="1732"/>
      <c r="MRW202" s="1732"/>
      <c r="MRX202" s="1732"/>
      <c r="MRY202" s="1732"/>
      <c r="MRZ202" s="1732"/>
      <c r="MSA202" s="1732"/>
      <c r="MSB202" s="1732"/>
      <c r="MSC202" s="1732"/>
      <c r="MSD202" s="1732"/>
      <c r="MSE202" s="1732"/>
      <c r="MSF202" s="1732"/>
      <c r="MSG202" s="1732"/>
      <c r="MSH202" s="1732"/>
      <c r="MSI202" s="1732"/>
      <c r="MSJ202" s="1732"/>
      <c r="MSK202" s="1732"/>
      <c r="MSL202" s="1732"/>
      <c r="MSM202" s="1732"/>
      <c r="MSN202" s="1732"/>
      <c r="MSO202" s="1732"/>
      <c r="MSP202" s="1732"/>
      <c r="MSQ202" s="1732"/>
      <c r="MSR202" s="1732"/>
      <c r="MSS202" s="1732"/>
      <c r="MST202" s="1732"/>
      <c r="MSU202" s="1732"/>
      <c r="MSV202" s="1732"/>
      <c r="MSW202" s="1732"/>
      <c r="MSX202" s="1732"/>
      <c r="MSY202" s="1732"/>
      <c r="MSZ202" s="1732"/>
      <c r="MTA202" s="1732"/>
      <c r="MTB202" s="1732"/>
      <c r="MTC202" s="1732"/>
      <c r="MTD202" s="1732"/>
      <c r="MTE202" s="1732"/>
      <c r="MTF202" s="1732"/>
      <c r="MTG202" s="1732"/>
      <c r="MTH202" s="1732"/>
      <c r="MTI202" s="1732"/>
      <c r="MTJ202" s="1732"/>
      <c r="MTK202" s="1732"/>
      <c r="MTL202" s="1732"/>
      <c r="MTM202" s="1732"/>
      <c r="MTN202" s="1732"/>
      <c r="MTO202" s="1732"/>
      <c r="MTP202" s="1732"/>
      <c r="MTQ202" s="1732"/>
      <c r="MTR202" s="1732"/>
      <c r="MTS202" s="1732"/>
      <c r="MTT202" s="1732"/>
      <c r="MTU202" s="1732"/>
      <c r="MTV202" s="1732"/>
      <c r="MTW202" s="1732"/>
      <c r="MTX202" s="1732"/>
      <c r="MTY202" s="1732"/>
      <c r="MTZ202" s="1732"/>
      <c r="MUA202" s="1732"/>
      <c r="MUB202" s="1732"/>
      <c r="MUC202" s="1732"/>
      <c r="MUD202" s="1732"/>
      <c r="MUE202" s="1732"/>
      <c r="MUF202" s="1732"/>
      <c r="MUG202" s="1732"/>
      <c r="MUH202" s="1732"/>
      <c r="MUI202" s="1732"/>
      <c r="MUJ202" s="1732"/>
      <c r="MUK202" s="1732"/>
      <c r="MUL202" s="1732"/>
      <c r="MUM202" s="1732"/>
      <c r="MUN202" s="1732"/>
      <c r="MUO202" s="1732"/>
      <c r="MUP202" s="1732"/>
      <c r="MUQ202" s="1732"/>
      <c r="MUR202" s="1732"/>
      <c r="MUS202" s="1732"/>
      <c r="MUT202" s="1732"/>
      <c r="MUU202" s="1732"/>
      <c r="MUV202" s="1732"/>
      <c r="MUW202" s="1732"/>
      <c r="MUX202" s="1732"/>
      <c r="MUY202" s="1732"/>
      <c r="MUZ202" s="1732"/>
      <c r="MVA202" s="1732"/>
      <c r="MVB202" s="1732"/>
      <c r="MVC202" s="1732"/>
      <c r="MVD202" s="1732"/>
      <c r="MVE202" s="1732"/>
      <c r="MVF202" s="1732"/>
      <c r="MVG202" s="1732"/>
      <c r="MVH202" s="1732"/>
      <c r="MVI202" s="1732"/>
      <c r="MVJ202" s="1732"/>
      <c r="MVK202" s="1732"/>
      <c r="MVL202" s="1732"/>
      <c r="MVM202" s="1732"/>
      <c r="MVN202" s="1732"/>
      <c r="MVO202" s="1732"/>
      <c r="MVP202" s="1732"/>
      <c r="MVQ202" s="1732"/>
      <c r="MVR202" s="1732"/>
      <c r="MVS202" s="1732"/>
      <c r="MVT202" s="1732"/>
      <c r="MVU202" s="1732"/>
      <c r="MVV202" s="1732"/>
      <c r="MVW202" s="1732"/>
      <c r="MVX202" s="1732"/>
      <c r="MVY202" s="1732"/>
      <c r="MVZ202" s="1732"/>
      <c r="MWA202" s="1732"/>
      <c r="MWB202" s="1732"/>
      <c r="MWC202" s="1732"/>
      <c r="MWD202" s="1732"/>
      <c r="MWE202" s="1732"/>
      <c r="MWF202" s="1732"/>
      <c r="MWG202" s="1732"/>
      <c r="MWH202" s="1732"/>
      <c r="MWI202" s="1732"/>
      <c r="MWJ202" s="1732"/>
      <c r="MWK202" s="1732"/>
      <c r="MWL202" s="1732"/>
      <c r="MWM202" s="1732"/>
      <c r="MWN202" s="1732"/>
      <c r="MWO202" s="1732"/>
      <c r="MWP202" s="1732"/>
      <c r="MWQ202" s="1732"/>
      <c r="MWR202" s="1732"/>
      <c r="MWS202" s="1732"/>
      <c r="MWT202" s="1732"/>
      <c r="MWU202" s="1732"/>
      <c r="MWV202" s="1732"/>
      <c r="MWW202" s="1732"/>
      <c r="MWX202" s="1732"/>
      <c r="MWY202" s="1732"/>
      <c r="MWZ202" s="1732"/>
      <c r="MXA202" s="1732"/>
      <c r="MXB202" s="1732"/>
      <c r="MXC202" s="1732"/>
      <c r="MXD202" s="1732"/>
      <c r="MXE202" s="1732"/>
      <c r="MXF202" s="1732"/>
      <c r="MXG202" s="1732"/>
      <c r="MXH202" s="1732"/>
      <c r="MXI202" s="1732"/>
      <c r="MXJ202" s="1732"/>
      <c r="MXK202" s="1732"/>
      <c r="MXL202" s="1732"/>
      <c r="MXM202" s="1732"/>
      <c r="MXN202" s="1732"/>
      <c r="MXO202" s="1732"/>
      <c r="MXP202" s="1732"/>
      <c r="MXQ202" s="1732"/>
      <c r="MXR202" s="1732"/>
      <c r="MXS202" s="1732"/>
      <c r="MXT202" s="1732"/>
      <c r="MXU202" s="1732"/>
      <c r="MXV202" s="1732"/>
      <c r="MXW202" s="1732"/>
      <c r="MXX202" s="1732"/>
      <c r="MXY202" s="1732"/>
      <c r="MXZ202" s="1732"/>
      <c r="MYA202" s="1732"/>
      <c r="MYB202" s="1732"/>
      <c r="MYC202" s="1732"/>
      <c r="MYD202" s="1732"/>
      <c r="MYE202" s="1732"/>
      <c r="MYF202" s="1732"/>
      <c r="MYG202" s="1732"/>
      <c r="MYH202" s="1732"/>
      <c r="MYI202" s="1732"/>
      <c r="MYJ202" s="1732"/>
      <c r="MYK202" s="1732"/>
      <c r="MYL202" s="1732"/>
      <c r="MYM202" s="1732"/>
      <c r="MYN202" s="1732"/>
      <c r="MYO202" s="1732"/>
      <c r="MYP202" s="1732"/>
      <c r="MYQ202" s="1732"/>
      <c r="MYR202" s="1732"/>
      <c r="MYS202" s="1732"/>
      <c r="MYT202" s="1732"/>
      <c r="MYU202" s="1732"/>
      <c r="MYV202" s="1732"/>
      <c r="MYW202" s="1732"/>
      <c r="MYX202" s="1732"/>
      <c r="MYY202" s="1732"/>
      <c r="MYZ202" s="1732"/>
      <c r="MZA202" s="1732"/>
      <c r="MZB202" s="1732"/>
      <c r="MZC202" s="1732"/>
      <c r="MZD202" s="1732"/>
      <c r="MZE202" s="1732"/>
      <c r="MZF202" s="1732"/>
      <c r="MZG202" s="1732"/>
      <c r="MZH202" s="1732"/>
      <c r="MZI202" s="1732"/>
      <c r="MZJ202" s="1732"/>
      <c r="MZK202" s="1732"/>
      <c r="MZL202" s="1732"/>
      <c r="MZM202" s="1732"/>
      <c r="MZN202" s="1732"/>
      <c r="MZO202" s="1732"/>
      <c r="MZP202" s="1732"/>
      <c r="MZQ202" s="1732"/>
      <c r="MZR202" s="1732"/>
      <c r="MZS202" s="1732"/>
      <c r="MZT202" s="1732"/>
      <c r="MZU202" s="1732"/>
      <c r="MZV202" s="1732"/>
      <c r="MZW202" s="1732"/>
      <c r="MZX202" s="1732"/>
      <c r="MZY202" s="1732"/>
      <c r="MZZ202" s="1732"/>
      <c r="NAA202" s="1732"/>
      <c r="NAB202" s="1732"/>
      <c r="NAC202" s="1732"/>
      <c r="NAD202" s="1732"/>
      <c r="NAE202" s="1732"/>
      <c r="NAF202" s="1732"/>
      <c r="NAG202" s="1732"/>
      <c r="NAH202" s="1732"/>
      <c r="NAI202" s="1732"/>
      <c r="NAJ202" s="1732"/>
      <c r="NAK202" s="1732"/>
      <c r="NAL202" s="1732"/>
      <c r="NAM202" s="1732"/>
      <c r="NAN202" s="1732"/>
      <c r="NAO202" s="1732"/>
      <c r="NAP202" s="1732"/>
      <c r="NAQ202" s="1732"/>
      <c r="NAR202" s="1732"/>
      <c r="NAS202" s="1732"/>
      <c r="NAT202" s="1732"/>
      <c r="NAU202" s="1732"/>
      <c r="NAV202" s="1732"/>
      <c r="NAW202" s="1732"/>
      <c r="NAX202" s="1732"/>
      <c r="NAY202" s="1732"/>
      <c r="NAZ202" s="1732"/>
      <c r="NBA202" s="1732"/>
      <c r="NBB202" s="1732"/>
      <c r="NBC202" s="1732"/>
      <c r="NBD202" s="1732"/>
      <c r="NBE202" s="1732"/>
      <c r="NBF202" s="1732"/>
      <c r="NBG202" s="1732"/>
      <c r="NBH202" s="1732"/>
      <c r="NBI202" s="1732"/>
      <c r="NBJ202" s="1732"/>
      <c r="NBK202" s="1732"/>
      <c r="NBL202" s="1732"/>
      <c r="NBM202" s="1732"/>
      <c r="NBN202" s="1732"/>
      <c r="NBO202" s="1732"/>
      <c r="NBP202" s="1732"/>
      <c r="NBQ202" s="1732"/>
      <c r="NBR202" s="1732"/>
      <c r="NBS202" s="1732"/>
      <c r="NBT202" s="1732"/>
      <c r="NBU202" s="1732"/>
      <c r="NBV202" s="1732"/>
      <c r="NBW202" s="1732"/>
      <c r="NBX202" s="1732"/>
      <c r="NBY202" s="1732"/>
      <c r="NBZ202" s="1732"/>
      <c r="NCA202" s="1732"/>
      <c r="NCB202" s="1732"/>
      <c r="NCC202" s="1732"/>
      <c r="NCD202" s="1732"/>
      <c r="NCE202" s="1732"/>
      <c r="NCF202" s="1732"/>
      <c r="NCG202" s="1732"/>
      <c r="NCH202" s="1732"/>
      <c r="NCI202" s="1732"/>
      <c r="NCJ202" s="1732"/>
      <c r="NCK202" s="1732"/>
      <c r="NCL202" s="1732"/>
      <c r="NCM202" s="1732"/>
      <c r="NCN202" s="1732"/>
      <c r="NCO202" s="1732"/>
      <c r="NCP202" s="1732"/>
      <c r="NCQ202" s="1732"/>
      <c r="NCR202" s="1732"/>
      <c r="NCS202" s="1732"/>
      <c r="NCT202" s="1732"/>
      <c r="NCU202" s="1732"/>
      <c r="NCV202" s="1732"/>
      <c r="NCW202" s="1732"/>
      <c r="NCX202" s="1732"/>
      <c r="NCY202" s="1732"/>
      <c r="NCZ202" s="1732"/>
      <c r="NDA202" s="1732"/>
      <c r="NDB202" s="1732"/>
      <c r="NDC202" s="1732"/>
      <c r="NDD202" s="1732"/>
      <c r="NDE202" s="1732"/>
      <c r="NDF202" s="1732"/>
      <c r="NDG202" s="1732"/>
      <c r="NDH202" s="1732"/>
      <c r="NDI202" s="1732"/>
      <c r="NDJ202" s="1732"/>
      <c r="NDK202" s="1732"/>
      <c r="NDL202" s="1732"/>
      <c r="NDM202" s="1732"/>
      <c r="NDN202" s="1732"/>
      <c r="NDO202" s="1732"/>
      <c r="NDP202" s="1732"/>
      <c r="NDQ202" s="1732"/>
      <c r="NDR202" s="1732"/>
      <c r="NDS202" s="1732"/>
      <c r="NDT202" s="1732"/>
      <c r="NDU202" s="1732"/>
      <c r="NDV202" s="1732"/>
      <c r="NDW202" s="1732"/>
      <c r="NDX202" s="1732"/>
      <c r="NDY202" s="1732"/>
      <c r="NDZ202" s="1732"/>
      <c r="NEA202" s="1732"/>
      <c r="NEB202" s="1732"/>
      <c r="NEC202" s="1732"/>
      <c r="NED202" s="1732"/>
      <c r="NEE202" s="1732"/>
      <c r="NEF202" s="1732"/>
      <c r="NEG202" s="1732"/>
      <c r="NEH202" s="1732"/>
      <c r="NEI202" s="1732"/>
      <c r="NEJ202" s="1732"/>
      <c r="NEK202" s="1732"/>
      <c r="NEL202" s="1732"/>
      <c r="NEM202" s="1732"/>
      <c r="NEN202" s="1732"/>
      <c r="NEO202" s="1732"/>
      <c r="NEP202" s="1732"/>
      <c r="NEQ202" s="1732"/>
      <c r="NER202" s="1732"/>
      <c r="NES202" s="1732"/>
      <c r="NET202" s="1732"/>
      <c r="NEU202" s="1732"/>
      <c r="NEV202" s="1732"/>
      <c r="NEW202" s="1732"/>
      <c r="NEX202" s="1732"/>
      <c r="NEY202" s="1732"/>
      <c r="NEZ202" s="1732"/>
      <c r="NFA202" s="1732"/>
      <c r="NFB202" s="1732"/>
      <c r="NFC202" s="1732"/>
      <c r="NFD202" s="1732"/>
      <c r="NFE202" s="1732"/>
      <c r="NFF202" s="1732"/>
      <c r="NFG202" s="1732"/>
      <c r="NFH202" s="1732"/>
      <c r="NFI202" s="1732"/>
      <c r="NFJ202" s="1732"/>
      <c r="NFK202" s="1732"/>
      <c r="NFL202" s="1732"/>
      <c r="NFM202" s="1732"/>
      <c r="NFN202" s="1732"/>
      <c r="NFO202" s="1732"/>
      <c r="NFP202" s="1732"/>
      <c r="NFQ202" s="1732"/>
      <c r="NFR202" s="1732"/>
      <c r="NFS202" s="1732"/>
      <c r="NFT202" s="1732"/>
      <c r="NFU202" s="1732"/>
      <c r="NFV202" s="1732"/>
      <c r="NFW202" s="1732"/>
      <c r="NFX202" s="1732"/>
      <c r="NFY202" s="1732"/>
      <c r="NFZ202" s="1732"/>
      <c r="NGA202" s="1732"/>
      <c r="NGB202" s="1732"/>
      <c r="NGC202" s="1732"/>
      <c r="NGD202" s="1732"/>
      <c r="NGE202" s="1732"/>
      <c r="NGF202" s="1732"/>
      <c r="NGG202" s="1732"/>
      <c r="NGH202" s="1732"/>
      <c r="NGI202" s="1732"/>
      <c r="NGJ202" s="1732"/>
      <c r="NGK202" s="1732"/>
      <c r="NGL202" s="1732"/>
      <c r="NGM202" s="1732"/>
      <c r="NGN202" s="1732"/>
      <c r="NGO202" s="1732"/>
      <c r="NGP202" s="1732"/>
      <c r="NGQ202" s="1732"/>
      <c r="NGR202" s="1732"/>
      <c r="NGS202" s="1732"/>
      <c r="NGT202" s="1732"/>
      <c r="NGU202" s="1732"/>
      <c r="NGV202" s="1732"/>
      <c r="NGW202" s="1732"/>
      <c r="NGX202" s="1732"/>
      <c r="NGY202" s="1732"/>
      <c r="NGZ202" s="1732"/>
      <c r="NHA202" s="1732"/>
      <c r="NHB202" s="1732"/>
      <c r="NHC202" s="1732"/>
      <c r="NHD202" s="1732"/>
      <c r="NHE202" s="1732"/>
      <c r="NHF202" s="1732"/>
      <c r="NHG202" s="1732"/>
      <c r="NHH202" s="1732"/>
      <c r="NHI202" s="1732"/>
      <c r="NHJ202" s="1732"/>
      <c r="NHK202" s="1732"/>
      <c r="NHL202" s="1732"/>
      <c r="NHM202" s="1732"/>
      <c r="NHN202" s="1732"/>
      <c r="NHO202" s="1732"/>
      <c r="NHP202" s="1732"/>
      <c r="NHQ202" s="1732"/>
      <c r="NHR202" s="1732"/>
      <c r="NHS202" s="1732"/>
      <c r="NHT202" s="1732"/>
      <c r="NHU202" s="1732"/>
      <c r="NHV202" s="1732"/>
      <c r="NHW202" s="1732"/>
      <c r="NHX202" s="1732"/>
      <c r="NHY202" s="1732"/>
      <c r="NHZ202" s="1732"/>
      <c r="NIA202" s="1732"/>
      <c r="NIB202" s="1732"/>
      <c r="NIC202" s="1732"/>
      <c r="NID202" s="1732"/>
      <c r="NIE202" s="1732"/>
      <c r="NIF202" s="1732"/>
      <c r="NIG202" s="1732"/>
      <c r="NIH202" s="1732"/>
      <c r="NII202" s="1732"/>
      <c r="NIJ202" s="1732"/>
      <c r="NIK202" s="1732"/>
      <c r="NIL202" s="1732"/>
      <c r="NIM202" s="1732"/>
      <c r="NIN202" s="1732"/>
      <c r="NIO202" s="1732"/>
      <c r="NIP202" s="1732"/>
      <c r="NIQ202" s="1732"/>
      <c r="NIR202" s="1732"/>
      <c r="NIS202" s="1732"/>
      <c r="NIT202" s="1732"/>
      <c r="NIU202" s="1732"/>
      <c r="NIV202" s="1732"/>
      <c r="NIW202" s="1732"/>
      <c r="NIX202" s="1732"/>
      <c r="NIY202" s="1732"/>
      <c r="NIZ202" s="1732"/>
      <c r="NJA202" s="1732"/>
      <c r="NJB202" s="1732"/>
      <c r="NJC202" s="1732"/>
      <c r="NJD202" s="1732"/>
      <c r="NJE202" s="1732"/>
      <c r="NJF202" s="1732"/>
      <c r="NJG202" s="1732"/>
      <c r="NJH202" s="1732"/>
      <c r="NJI202" s="1732"/>
      <c r="NJJ202" s="1732"/>
      <c r="NJK202" s="1732"/>
      <c r="NJL202" s="1732"/>
      <c r="NJM202" s="1732"/>
      <c r="NJN202" s="1732"/>
      <c r="NJO202" s="1732"/>
      <c r="NJP202" s="1732"/>
      <c r="NJQ202" s="1732"/>
      <c r="NJR202" s="1732"/>
      <c r="NJS202" s="1732"/>
      <c r="NJT202" s="1732"/>
      <c r="NJU202" s="1732"/>
      <c r="NJV202" s="1732"/>
      <c r="NJW202" s="1732"/>
      <c r="NJX202" s="1732"/>
      <c r="NJY202" s="1732"/>
      <c r="NJZ202" s="1732"/>
      <c r="NKA202" s="1732"/>
      <c r="NKB202" s="1732"/>
      <c r="NKC202" s="1732"/>
      <c r="NKD202" s="1732"/>
      <c r="NKE202" s="1732"/>
      <c r="NKF202" s="1732"/>
      <c r="NKG202" s="1732"/>
      <c r="NKH202" s="1732"/>
      <c r="NKI202" s="1732"/>
      <c r="NKJ202" s="1732"/>
      <c r="NKK202" s="1732"/>
      <c r="NKL202" s="1732"/>
      <c r="NKM202" s="1732"/>
      <c r="NKN202" s="1732"/>
      <c r="NKO202" s="1732"/>
      <c r="NKP202" s="1732"/>
      <c r="NKQ202" s="1732"/>
      <c r="NKR202" s="1732"/>
      <c r="NKS202" s="1732"/>
      <c r="NKT202" s="1732"/>
      <c r="NKU202" s="1732"/>
      <c r="NKV202" s="1732"/>
      <c r="NKW202" s="1732"/>
      <c r="NKX202" s="1732"/>
      <c r="NKY202" s="1732"/>
      <c r="NKZ202" s="1732"/>
      <c r="NLA202" s="1732"/>
      <c r="NLB202" s="1732"/>
      <c r="NLC202" s="1732"/>
      <c r="NLD202" s="1732"/>
      <c r="NLE202" s="1732"/>
      <c r="NLF202" s="1732"/>
      <c r="NLG202" s="1732"/>
      <c r="NLH202" s="1732"/>
      <c r="NLI202" s="1732"/>
      <c r="NLJ202" s="1732"/>
      <c r="NLK202" s="1732"/>
      <c r="NLL202" s="1732"/>
      <c r="NLM202" s="1732"/>
      <c r="NLN202" s="1732"/>
      <c r="NLO202" s="1732"/>
      <c r="NLP202" s="1732"/>
      <c r="NLQ202" s="1732"/>
      <c r="NLR202" s="1732"/>
      <c r="NLS202" s="1732"/>
      <c r="NLT202" s="1732"/>
      <c r="NLU202" s="1732"/>
      <c r="NLV202" s="1732"/>
      <c r="NLW202" s="1732"/>
      <c r="NLX202" s="1732"/>
      <c r="NLY202" s="1732"/>
      <c r="NLZ202" s="1732"/>
      <c r="NMA202" s="1732"/>
      <c r="NMB202" s="1732"/>
      <c r="NMC202" s="1732"/>
      <c r="NMD202" s="1732"/>
      <c r="NME202" s="1732"/>
      <c r="NMF202" s="1732"/>
      <c r="NMG202" s="1732"/>
      <c r="NMH202" s="1732"/>
      <c r="NMI202" s="1732"/>
      <c r="NMJ202" s="1732"/>
      <c r="NMK202" s="1732"/>
      <c r="NML202" s="1732"/>
      <c r="NMM202" s="1732"/>
      <c r="NMN202" s="1732"/>
      <c r="NMO202" s="1732"/>
      <c r="NMP202" s="1732"/>
      <c r="NMQ202" s="1732"/>
      <c r="NMR202" s="1732"/>
      <c r="NMS202" s="1732"/>
      <c r="NMT202" s="1732"/>
      <c r="NMU202" s="1732"/>
      <c r="NMV202" s="1732"/>
      <c r="NMW202" s="1732"/>
      <c r="NMX202" s="1732"/>
      <c r="NMY202" s="1732"/>
      <c r="NMZ202" s="1732"/>
      <c r="NNA202" s="1732"/>
      <c r="NNB202" s="1732"/>
      <c r="NNC202" s="1732"/>
      <c r="NND202" s="1732"/>
      <c r="NNE202" s="1732"/>
      <c r="NNF202" s="1732"/>
      <c r="NNG202" s="1732"/>
      <c r="NNH202" s="1732"/>
      <c r="NNI202" s="1732"/>
      <c r="NNJ202" s="1732"/>
      <c r="NNK202" s="1732"/>
      <c r="NNL202" s="1732"/>
      <c r="NNM202" s="1732"/>
      <c r="NNN202" s="1732"/>
      <c r="NNO202" s="1732"/>
      <c r="NNP202" s="1732"/>
      <c r="NNQ202" s="1732"/>
      <c r="NNR202" s="1732"/>
      <c r="NNS202" s="1732"/>
      <c r="NNT202" s="1732"/>
      <c r="NNU202" s="1732"/>
      <c r="NNV202" s="1732"/>
      <c r="NNW202" s="1732"/>
      <c r="NNX202" s="1732"/>
      <c r="NNY202" s="1732"/>
      <c r="NNZ202" s="1732"/>
      <c r="NOA202" s="1732"/>
      <c r="NOB202" s="1732"/>
      <c r="NOC202" s="1732"/>
      <c r="NOD202" s="1732"/>
      <c r="NOE202" s="1732"/>
      <c r="NOF202" s="1732"/>
      <c r="NOG202" s="1732"/>
      <c r="NOH202" s="1732"/>
      <c r="NOI202" s="1732"/>
      <c r="NOJ202" s="1732"/>
      <c r="NOK202" s="1732"/>
      <c r="NOL202" s="1732"/>
      <c r="NOM202" s="1732"/>
      <c r="NON202" s="1732"/>
      <c r="NOO202" s="1732"/>
      <c r="NOP202" s="1732"/>
      <c r="NOQ202" s="1732"/>
      <c r="NOR202" s="1732"/>
      <c r="NOS202" s="1732"/>
      <c r="NOT202" s="1732"/>
      <c r="NOU202" s="1732"/>
      <c r="NOV202" s="1732"/>
      <c r="NOW202" s="1732"/>
      <c r="NOX202" s="1732"/>
      <c r="NOY202" s="1732"/>
      <c r="NOZ202" s="1732"/>
      <c r="NPA202" s="1732"/>
      <c r="NPB202" s="1732"/>
      <c r="NPC202" s="1732"/>
      <c r="NPD202" s="1732"/>
      <c r="NPE202" s="1732"/>
      <c r="NPF202" s="1732"/>
      <c r="NPG202" s="1732"/>
      <c r="NPH202" s="1732"/>
      <c r="NPI202" s="1732"/>
      <c r="NPJ202" s="1732"/>
      <c r="NPK202" s="1732"/>
      <c r="NPL202" s="1732"/>
      <c r="NPM202" s="1732"/>
      <c r="NPN202" s="1732"/>
      <c r="NPO202" s="1732"/>
      <c r="NPP202" s="1732"/>
      <c r="NPQ202" s="1732"/>
      <c r="NPR202" s="1732"/>
      <c r="NPS202" s="1732"/>
      <c r="NPT202" s="1732"/>
      <c r="NPU202" s="1732"/>
      <c r="NPV202" s="1732"/>
      <c r="NPW202" s="1732"/>
      <c r="NPX202" s="1732"/>
      <c r="NPY202" s="1732"/>
      <c r="NPZ202" s="1732"/>
      <c r="NQA202" s="1732"/>
      <c r="NQB202" s="1732"/>
      <c r="NQC202" s="1732"/>
      <c r="NQD202" s="1732"/>
      <c r="NQE202" s="1732"/>
      <c r="NQF202" s="1732"/>
      <c r="NQG202" s="1732"/>
      <c r="NQH202" s="1732"/>
      <c r="NQI202" s="1732"/>
      <c r="NQJ202" s="1732"/>
      <c r="NQK202" s="1732"/>
      <c r="NQL202" s="1732"/>
      <c r="NQM202" s="1732"/>
      <c r="NQN202" s="1732"/>
      <c r="NQO202" s="1732"/>
      <c r="NQP202" s="1732"/>
      <c r="NQQ202" s="1732"/>
      <c r="NQR202" s="1732"/>
      <c r="NQS202" s="1732"/>
      <c r="NQT202" s="1732"/>
      <c r="NQU202" s="1732"/>
      <c r="NQV202" s="1732"/>
      <c r="NQW202" s="1732"/>
      <c r="NQX202" s="1732"/>
      <c r="NQY202" s="1732"/>
      <c r="NQZ202" s="1732"/>
      <c r="NRA202" s="1732"/>
      <c r="NRB202" s="1732"/>
      <c r="NRC202" s="1732"/>
      <c r="NRD202" s="1732"/>
      <c r="NRE202" s="1732"/>
      <c r="NRF202" s="1732"/>
      <c r="NRG202" s="1732"/>
      <c r="NRH202" s="1732"/>
      <c r="NRI202" s="1732"/>
      <c r="NRJ202" s="1732"/>
      <c r="NRK202" s="1732"/>
      <c r="NRL202" s="1732"/>
      <c r="NRM202" s="1732"/>
      <c r="NRN202" s="1732"/>
      <c r="NRO202" s="1732"/>
      <c r="NRP202" s="1732"/>
      <c r="NRQ202" s="1732"/>
      <c r="NRR202" s="1732"/>
      <c r="NRS202" s="1732"/>
      <c r="NRT202" s="1732"/>
      <c r="NRU202" s="1732"/>
      <c r="NRV202" s="1732"/>
      <c r="NRW202" s="1732"/>
      <c r="NRX202" s="1732"/>
      <c r="NRY202" s="1732"/>
      <c r="NRZ202" s="1732"/>
      <c r="NSA202" s="1732"/>
      <c r="NSB202" s="1732"/>
      <c r="NSC202" s="1732"/>
      <c r="NSD202" s="1732"/>
      <c r="NSE202" s="1732"/>
      <c r="NSF202" s="1732"/>
      <c r="NSG202" s="1732"/>
      <c r="NSH202" s="1732"/>
      <c r="NSI202" s="1732"/>
      <c r="NSJ202" s="1732"/>
      <c r="NSK202" s="1732"/>
      <c r="NSL202" s="1732"/>
      <c r="NSM202" s="1732"/>
      <c r="NSN202" s="1732"/>
      <c r="NSO202" s="1732"/>
      <c r="NSP202" s="1732"/>
      <c r="NSQ202" s="1732"/>
      <c r="NSR202" s="1732"/>
      <c r="NSS202" s="1732"/>
      <c r="NST202" s="1732"/>
      <c r="NSU202" s="1732"/>
      <c r="NSV202" s="1732"/>
      <c r="NSW202" s="1732"/>
      <c r="NSX202" s="1732"/>
      <c r="NSY202" s="1732"/>
      <c r="NSZ202" s="1732"/>
      <c r="NTA202" s="1732"/>
      <c r="NTB202" s="1732"/>
      <c r="NTC202" s="1732"/>
      <c r="NTD202" s="1732"/>
      <c r="NTE202" s="1732"/>
      <c r="NTF202" s="1732"/>
      <c r="NTG202" s="1732"/>
      <c r="NTH202" s="1732"/>
      <c r="NTI202" s="1732"/>
      <c r="NTJ202" s="1732"/>
      <c r="NTK202" s="1732"/>
      <c r="NTL202" s="1732"/>
      <c r="NTM202" s="1732"/>
      <c r="NTN202" s="1732"/>
      <c r="NTO202" s="1732"/>
      <c r="NTP202" s="1732"/>
      <c r="NTQ202" s="1732"/>
      <c r="NTR202" s="1732"/>
      <c r="NTS202" s="1732"/>
      <c r="NTT202" s="1732"/>
      <c r="NTU202" s="1732"/>
      <c r="NTV202" s="1732"/>
      <c r="NTW202" s="1732"/>
      <c r="NTX202" s="1732"/>
      <c r="NTY202" s="1732"/>
      <c r="NTZ202" s="1732"/>
      <c r="NUA202" s="1732"/>
      <c r="NUB202" s="1732"/>
      <c r="NUC202" s="1732"/>
      <c r="NUD202" s="1732"/>
      <c r="NUE202" s="1732"/>
      <c r="NUF202" s="1732"/>
      <c r="NUG202" s="1732"/>
      <c r="NUH202" s="1732"/>
      <c r="NUI202" s="1732"/>
      <c r="NUJ202" s="1732"/>
      <c r="NUK202" s="1732"/>
      <c r="NUL202" s="1732"/>
      <c r="NUM202" s="1732"/>
      <c r="NUN202" s="1732"/>
      <c r="NUO202" s="1732"/>
      <c r="NUP202" s="1732"/>
      <c r="NUQ202" s="1732"/>
      <c r="NUR202" s="1732"/>
      <c r="NUS202" s="1732"/>
      <c r="NUT202" s="1732"/>
      <c r="NUU202" s="1732"/>
      <c r="NUV202" s="1732"/>
      <c r="NUW202" s="1732"/>
      <c r="NUX202" s="1732"/>
      <c r="NUY202" s="1732"/>
      <c r="NUZ202" s="1732"/>
      <c r="NVA202" s="1732"/>
      <c r="NVB202" s="1732"/>
      <c r="NVC202" s="1732"/>
      <c r="NVD202" s="1732"/>
      <c r="NVE202" s="1732"/>
      <c r="NVF202" s="1732"/>
      <c r="NVG202" s="1732"/>
      <c r="NVH202" s="1732"/>
      <c r="NVI202" s="1732"/>
      <c r="NVJ202" s="1732"/>
      <c r="NVK202" s="1732"/>
      <c r="NVL202" s="1732"/>
      <c r="NVM202" s="1732"/>
      <c r="NVN202" s="1732"/>
      <c r="NVO202" s="1732"/>
      <c r="NVP202" s="1732"/>
      <c r="NVQ202" s="1732"/>
      <c r="NVR202" s="1732"/>
      <c r="NVS202" s="1732"/>
      <c r="NVT202" s="1732"/>
      <c r="NVU202" s="1732"/>
      <c r="NVV202" s="1732"/>
      <c r="NVW202" s="1732"/>
      <c r="NVX202" s="1732"/>
      <c r="NVY202" s="1732"/>
      <c r="NVZ202" s="1732"/>
      <c r="NWA202" s="1732"/>
      <c r="NWB202" s="1732"/>
      <c r="NWC202" s="1732"/>
      <c r="NWD202" s="1732"/>
      <c r="NWE202" s="1732"/>
      <c r="NWF202" s="1732"/>
      <c r="NWG202" s="1732"/>
      <c r="NWH202" s="1732"/>
      <c r="NWI202" s="1732"/>
      <c r="NWJ202" s="1732"/>
      <c r="NWK202" s="1732"/>
      <c r="NWL202" s="1732"/>
      <c r="NWM202" s="1732"/>
      <c r="NWN202" s="1732"/>
      <c r="NWO202" s="1732"/>
      <c r="NWP202" s="1732"/>
      <c r="NWQ202" s="1732"/>
      <c r="NWR202" s="1732"/>
      <c r="NWS202" s="1732"/>
      <c r="NWT202" s="1732"/>
      <c r="NWU202" s="1732"/>
      <c r="NWV202" s="1732"/>
      <c r="NWW202" s="1732"/>
      <c r="NWX202" s="1732"/>
      <c r="NWY202" s="1732"/>
      <c r="NWZ202" s="1732"/>
      <c r="NXA202" s="1732"/>
      <c r="NXB202" s="1732"/>
      <c r="NXC202" s="1732"/>
      <c r="NXD202" s="1732"/>
      <c r="NXE202" s="1732"/>
      <c r="NXF202" s="1732"/>
      <c r="NXG202" s="1732"/>
      <c r="NXH202" s="1732"/>
      <c r="NXI202" s="1732"/>
      <c r="NXJ202" s="1732"/>
      <c r="NXK202" s="1732"/>
      <c r="NXL202" s="1732"/>
      <c r="NXM202" s="1732"/>
      <c r="NXN202" s="1732"/>
      <c r="NXO202" s="1732"/>
      <c r="NXP202" s="1732"/>
      <c r="NXQ202" s="1732"/>
      <c r="NXR202" s="1732"/>
      <c r="NXS202" s="1732"/>
      <c r="NXT202" s="1732"/>
      <c r="NXU202" s="1732"/>
      <c r="NXV202" s="1732"/>
      <c r="NXW202" s="1732"/>
      <c r="NXX202" s="1732"/>
      <c r="NXY202" s="1732"/>
      <c r="NXZ202" s="1732"/>
      <c r="NYA202" s="1732"/>
      <c r="NYB202" s="1732"/>
      <c r="NYC202" s="1732"/>
      <c r="NYD202" s="1732"/>
      <c r="NYE202" s="1732"/>
      <c r="NYF202" s="1732"/>
      <c r="NYG202" s="1732"/>
      <c r="NYH202" s="1732"/>
      <c r="NYI202" s="1732"/>
      <c r="NYJ202" s="1732"/>
      <c r="NYK202" s="1732"/>
      <c r="NYL202" s="1732"/>
      <c r="NYM202" s="1732"/>
      <c r="NYN202" s="1732"/>
      <c r="NYO202" s="1732"/>
      <c r="NYP202" s="1732"/>
      <c r="NYQ202" s="1732"/>
      <c r="NYR202" s="1732"/>
      <c r="NYS202" s="1732"/>
      <c r="NYT202" s="1732"/>
      <c r="NYU202" s="1732"/>
      <c r="NYV202" s="1732"/>
      <c r="NYW202" s="1732"/>
      <c r="NYX202" s="1732"/>
      <c r="NYY202" s="1732"/>
      <c r="NYZ202" s="1732"/>
      <c r="NZA202" s="1732"/>
      <c r="NZB202" s="1732"/>
      <c r="NZC202" s="1732"/>
      <c r="NZD202" s="1732"/>
      <c r="NZE202" s="1732"/>
      <c r="NZF202" s="1732"/>
      <c r="NZG202" s="1732"/>
      <c r="NZH202" s="1732"/>
      <c r="NZI202" s="1732"/>
      <c r="NZJ202" s="1732"/>
      <c r="NZK202" s="1732"/>
      <c r="NZL202" s="1732"/>
      <c r="NZM202" s="1732"/>
      <c r="NZN202" s="1732"/>
      <c r="NZO202" s="1732"/>
      <c r="NZP202" s="1732"/>
      <c r="NZQ202" s="1732"/>
      <c r="NZR202" s="1732"/>
      <c r="NZS202" s="1732"/>
      <c r="NZT202" s="1732"/>
      <c r="NZU202" s="1732"/>
      <c r="NZV202" s="1732"/>
      <c r="NZW202" s="1732"/>
      <c r="NZX202" s="1732"/>
      <c r="NZY202" s="1732"/>
      <c r="NZZ202" s="1732"/>
      <c r="OAA202" s="1732"/>
      <c r="OAB202" s="1732"/>
      <c r="OAC202" s="1732"/>
      <c r="OAD202" s="1732"/>
      <c r="OAE202" s="1732"/>
      <c r="OAF202" s="1732"/>
      <c r="OAG202" s="1732"/>
      <c r="OAH202" s="1732"/>
      <c r="OAI202" s="1732"/>
      <c r="OAJ202" s="1732"/>
      <c r="OAK202" s="1732"/>
      <c r="OAL202" s="1732"/>
      <c r="OAM202" s="1732"/>
      <c r="OAN202" s="1732"/>
      <c r="OAO202" s="1732"/>
      <c r="OAP202" s="1732"/>
      <c r="OAQ202" s="1732"/>
      <c r="OAR202" s="1732"/>
      <c r="OAS202" s="1732"/>
      <c r="OAT202" s="1732"/>
      <c r="OAU202" s="1732"/>
      <c r="OAV202" s="1732"/>
      <c r="OAW202" s="1732"/>
      <c r="OAX202" s="1732"/>
      <c r="OAY202" s="1732"/>
      <c r="OAZ202" s="1732"/>
      <c r="OBA202" s="1732"/>
      <c r="OBB202" s="1732"/>
      <c r="OBC202" s="1732"/>
      <c r="OBD202" s="1732"/>
      <c r="OBE202" s="1732"/>
      <c r="OBF202" s="1732"/>
      <c r="OBG202" s="1732"/>
      <c r="OBH202" s="1732"/>
      <c r="OBI202" s="1732"/>
      <c r="OBJ202" s="1732"/>
      <c r="OBK202" s="1732"/>
      <c r="OBL202" s="1732"/>
      <c r="OBM202" s="1732"/>
      <c r="OBN202" s="1732"/>
      <c r="OBO202" s="1732"/>
      <c r="OBP202" s="1732"/>
      <c r="OBQ202" s="1732"/>
      <c r="OBR202" s="1732"/>
      <c r="OBS202" s="1732"/>
      <c r="OBT202" s="1732"/>
      <c r="OBU202" s="1732"/>
      <c r="OBV202" s="1732"/>
      <c r="OBW202" s="1732"/>
      <c r="OBX202" s="1732"/>
      <c r="OBY202" s="1732"/>
      <c r="OBZ202" s="1732"/>
      <c r="OCA202" s="1732"/>
      <c r="OCB202" s="1732"/>
      <c r="OCC202" s="1732"/>
      <c r="OCD202" s="1732"/>
      <c r="OCE202" s="1732"/>
      <c r="OCF202" s="1732"/>
      <c r="OCG202" s="1732"/>
      <c r="OCH202" s="1732"/>
      <c r="OCI202" s="1732"/>
      <c r="OCJ202" s="1732"/>
      <c r="OCK202" s="1732"/>
      <c r="OCL202" s="1732"/>
      <c r="OCM202" s="1732"/>
      <c r="OCN202" s="1732"/>
      <c r="OCO202" s="1732"/>
      <c r="OCP202" s="1732"/>
      <c r="OCQ202" s="1732"/>
      <c r="OCR202" s="1732"/>
      <c r="OCS202" s="1732"/>
      <c r="OCT202" s="1732"/>
      <c r="OCU202" s="1732"/>
      <c r="OCV202" s="1732"/>
      <c r="OCW202" s="1732"/>
      <c r="OCX202" s="1732"/>
      <c r="OCY202" s="1732"/>
      <c r="OCZ202" s="1732"/>
      <c r="ODA202" s="1732"/>
      <c r="ODB202" s="1732"/>
      <c r="ODC202" s="1732"/>
      <c r="ODD202" s="1732"/>
      <c r="ODE202" s="1732"/>
      <c r="ODF202" s="1732"/>
      <c r="ODG202" s="1732"/>
      <c r="ODH202" s="1732"/>
      <c r="ODI202" s="1732"/>
      <c r="ODJ202" s="1732"/>
      <c r="ODK202" s="1732"/>
      <c r="ODL202" s="1732"/>
      <c r="ODM202" s="1732"/>
      <c r="ODN202" s="1732"/>
      <c r="ODO202" s="1732"/>
      <c r="ODP202" s="1732"/>
      <c r="ODQ202" s="1732"/>
      <c r="ODR202" s="1732"/>
      <c r="ODS202" s="1732"/>
      <c r="ODT202" s="1732"/>
      <c r="ODU202" s="1732"/>
      <c r="ODV202" s="1732"/>
      <c r="ODW202" s="1732"/>
      <c r="ODX202" s="1732"/>
      <c r="ODY202" s="1732"/>
      <c r="ODZ202" s="1732"/>
      <c r="OEA202" s="1732"/>
      <c r="OEB202" s="1732"/>
      <c r="OEC202" s="1732"/>
      <c r="OED202" s="1732"/>
      <c r="OEE202" s="1732"/>
      <c r="OEF202" s="1732"/>
      <c r="OEG202" s="1732"/>
      <c r="OEH202" s="1732"/>
      <c r="OEI202" s="1732"/>
      <c r="OEJ202" s="1732"/>
      <c r="OEK202" s="1732"/>
      <c r="OEL202" s="1732"/>
      <c r="OEM202" s="1732"/>
      <c r="OEN202" s="1732"/>
      <c r="OEO202" s="1732"/>
      <c r="OEP202" s="1732"/>
      <c r="OEQ202" s="1732"/>
      <c r="OER202" s="1732"/>
      <c r="OES202" s="1732"/>
      <c r="OET202" s="1732"/>
      <c r="OEU202" s="1732"/>
      <c r="OEV202" s="1732"/>
      <c r="OEW202" s="1732"/>
      <c r="OEX202" s="1732"/>
      <c r="OEY202" s="1732"/>
      <c r="OEZ202" s="1732"/>
      <c r="OFA202" s="1732"/>
      <c r="OFB202" s="1732"/>
      <c r="OFC202" s="1732"/>
      <c r="OFD202" s="1732"/>
      <c r="OFE202" s="1732"/>
      <c r="OFF202" s="1732"/>
      <c r="OFG202" s="1732"/>
      <c r="OFH202" s="1732"/>
      <c r="OFI202" s="1732"/>
      <c r="OFJ202" s="1732"/>
      <c r="OFK202" s="1732"/>
      <c r="OFL202" s="1732"/>
      <c r="OFM202" s="1732"/>
      <c r="OFN202" s="1732"/>
      <c r="OFO202" s="1732"/>
      <c r="OFP202" s="1732"/>
      <c r="OFQ202" s="1732"/>
      <c r="OFR202" s="1732"/>
      <c r="OFS202" s="1732"/>
      <c r="OFT202" s="1732"/>
      <c r="OFU202" s="1732"/>
      <c r="OFV202" s="1732"/>
      <c r="OFW202" s="1732"/>
      <c r="OFX202" s="1732"/>
      <c r="OFY202" s="1732"/>
      <c r="OFZ202" s="1732"/>
      <c r="OGA202" s="1732"/>
      <c r="OGB202" s="1732"/>
      <c r="OGC202" s="1732"/>
      <c r="OGD202" s="1732"/>
      <c r="OGE202" s="1732"/>
      <c r="OGF202" s="1732"/>
      <c r="OGG202" s="1732"/>
      <c r="OGH202" s="1732"/>
      <c r="OGI202" s="1732"/>
      <c r="OGJ202" s="1732"/>
      <c r="OGK202" s="1732"/>
      <c r="OGL202" s="1732"/>
      <c r="OGM202" s="1732"/>
      <c r="OGN202" s="1732"/>
      <c r="OGO202" s="1732"/>
      <c r="OGP202" s="1732"/>
      <c r="OGQ202" s="1732"/>
      <c r="OGR202" s="1732"/>
      <c r="OGS202" s="1732"/>
      <c r="OGT202" s="1732"/>
      <c r="OGU202" s="1732"/>
      <c r="OGV202" s="1732"/>
      <c r="OGW202" s="1732"/>
      <c r="OGX202" s="1732"/>
      <c r="OGY202" s="1732"/>
      <c r="OGZ202" s="1732"/>
      <c r="OHA202" s="1732"/>
      <c r="OHB202" s="1732"/>
      <c r="OHC202" s="1732"/>
      <c r="OHD202" s="1732"/>
      <c r="OHE202" s="1732"/>
      <c r="OHF202" s="1732"/>
      <c r="OHG202" s="1732"/>
      <c r="OHH202" s="1732"/>
      <c r="OHI202" s="1732"/>
      <c r="OHJ202" s="1732"/>
      <c r="OHK202" s="1732"/>
      <c r="OHL202" s="1732"/>
      <c r="OHM202" s="1732"/>
      <c r="OHN202" s="1732"/>
      <c r="OHO202" s="1732"/>
      <c r="OHP202" s="1732"/>
      <c r="OHQ202" s="1732"/>
      <c r="OHR202" s="1732"/>
      <c r="OHS202" s="1732"/>
      <c r="OHT202" s="1732"/>
      <c r="OHU202" s="1732"/>
      <c r="OHV202" s="1732"/>
      <c r="OHW202" s="1732"/>
      <c r="OHX202" s="1732"/>
      <c r="OHY202" s="1732"/>
      <c r="OHZ202" s="1732"/>
      <c r="OIA202" s="1732"/>
      <c r="OIB202" s="1732"/>
      <c r="OIC202" s="1732"/>
      <c r="OID202" s="1732"/>
      <c r="OIE202" s="1732"/>
      <c r="OIF202" s="1732"/>
      <c r="OIG202" s="1732"/>
      <c r="OIH202" s="1732"/>
      <c r="OII202" s="1732"/>
      <c r="OIJ202" s="1732"/>
      <c r="OIK202" s="1732"/>
      <c r="OIL202" s="1732"/>
      <c r="OIM202" s="1732"/>
      <c r="OIN202" s="1732"/>
      <c r="OIO202" s="1732"/>
      <c r="OIP202" s="1732"/>
      <c r="OIQ202" s="1732"/>
      <c r="OIR202" s="1732"/>
      <c r="OIS202" s="1732"/>
      <c r="OIT202" s="1732"/>
      <c r="OIU202" s="1732"/>
      <c r="OIV202" s="1732"/>
      <c r="OIW202" s="1732"/>
      <c r="OIX202" s="1732"/>
      <c r="OIY202" s="1732"/>
      <c r="OIZ202" s="1732"/>
      <c r="OJA202" s="1732"/>
      <c r="OJB202" s="1732"/>
      <c r="OJC202" s="1732"/>
      <c r="OJD202" s="1732"/>
      <c r="OJE202" s="1732"/>
      <c r="OJF202" s="1732"/>
      <c r="OJG202" s="1732"/>
      <c r="OJH202" s="1732"/>
      <c r="OJI202" s="1732"/>
      <c r="OJJ202" s="1732"/>
      <c r="OJK202" s="1732"/>
      <c r="OJL202" s="1732"/>
      <c r="OJM202" s="1732"/>
      <c r="OJN202" s="1732"/>
      <c r="OJO202" s="1732"/>
      <c r="OJP202" s="1732"/>
      <c r="OJQ202" s="1732"/>
      <c r="OJR202" s="1732"/>
      <c r="OJS202" s="1732"/>
      <c r="OJT202" s="1732"/>
      <c r="OJU202" s="1732"/>
      <c r="OJV202" s="1732"/>
      <c r="OJW202" s="1732"/>
      <c r="OJX202" s="1732"/>
      <c r="OJY202" s="1732"/>
      <c r="OJZ202" s="1732"/>
      <c r="OKA202" s="1732"/>
      <c r="OKB202" s="1732"/>
      <c r="OKC202" s="1732"/>
      <c r="OKD202" s="1732"/>
      <c r="OKE202" s="1732"/>
      <c r="OKF202" s="1732"/>
      <c r="OKG202" s="1732"/>
      <c r="OKH202" s="1732"/>
      <c r="OKI202" s="1732"/>
      <c r="OKJ202" s="1732"/>
      <c r="OKK202" s="1732"/>
      <c r="OKL202" s="1732"/>
      <c r="OKM202" s="1732"/>
      <c r="OKN202" s="1732"/>
      <c r="OKO202" s="1732"/>
      <c r="OKP202" s="1732"/>
      <c r="OKQ202" s="1732"/>
      <c r="OKR202" s="1732"/>
      <c r="OKS202" s="1732"/>
      <c r="OKT202" s="1732"/>
      <c r="OKU202" s="1732"/>
      <c r="OKV202" s="1732"/>
      <c r="OKW202" s="1732"/>
      <c r="OKX202" s="1732"/>
      <c r="OKY202" s="1732"/>
      <c r="OKZ202" s="1732"/>
      <c r="OLA202" s="1732"/>
      <c r="OLB202" s="1732"/>
      <c r="OLC202" s="1732"/>
      <c r="OLD202" s="1732"/>
      <c r="OLE202" s="1732"/>
      <c r="OLF202" s="1732"/>
      <c r="OLG202" s="1732"/>
      <c r="OLH202" s="1732"/>
      <c r="OLI202" s="1732"/>
      <c r="OLJ202" s="1732"/>
      <c r="OLK202" s="1732"/>
      <c r="OLL202" s="1732"/>
      <c r="OLM202" s="1732"/>
      <c r="OLN202" s="1732"/>
      <c r="OLO202" s="1732"/>
      <c r="OLP202" s="1732"/>
      <c r="OLQ202" s="1732"/>
      <c r="OLR202" s="1732"/>
      <c r="OLS202" s="1732"/>
      <c r="OLT202" s="1732"/>
      <c r="OLU202" s="1732"/>
      <c r="OLV202" s="1732"/>
      <c r="OLW202" s="1732"/>
      <c r="OLX202" s="1732"/>
      <c r="OLY202" s="1732"/>
      <c r="OLZ202" s="1732"/>
      <c r="OMA202" s="1732"/>
      <c r="OMB202" s="1732"/>
      <c r="OMC202" s="1732"/>
      <c r="OMD202" s="1732"/>
      <c r="OME202" s="1732"/>
      <c r="OMF202" s="1732"/>
      <c r="OMG202" s="1732"/>
      <c r="OMH202" s="1732"/>
      <c r="OMI202" s="1732"/>
      <c r="OMJ202" s="1732"/>
      <c r="OMK202" s="1732"/>
      <c r="OML202" s="1732"/>
      <c r="OMM202" s="1732"/>
      <c r="OMN202" s="1732"/>
      <c r="OMO202" s="1732"/>
      <c r="OMP202" s="1732"/>
      <c r="OMQ202" s="1732"/>
      <c r="OMR202" s="1732"/>
      <c r="OMS202" s="1732"/>
      <c r="OMT202" s="1732"/>
      <c r="OMU202" s="1732"/>
      <c r="OMV202" s="1732"/>
      <c r="OMW202" s="1732"/>
      <c r="OMX202" s="1732"/>
      <c r="OMY202" s="1732"/>
      <c r="OMZ202" s="1732"/>
      <c r="ONA202" s="1732"/>
      <c r="ONB202" s="1732"/>
      <c r="ONC202" s="1732"/>
      <c r="OND202" s="1732"/>
      <c r="ONE202" s="1732"/>
      <c r="ONF202" s="1732"/>
      <c r="ONG202" s="1732"/>
      <c r="ONH202" s="1732"/>
      <c r="ONI202" s="1732"/>
      <c r="ONJ202" s="1732"/>
      <c r="ONK202" s="1732"/>
      <c r="ONL202" s="1732"/>
      <c r="ONM202" s="1732"/>
      <c r="ONN202" s="1732"/>
      <c r="ONO202" s="1732"/>
      <c r="ONP202" s="1732"/>
      <c r="ONQ202" s="1732"/>
      <c r="ONR202" s="1732"/>
      <c r="ONS202" s="1732"/>
      <c r="ONT202" s="1732"/>
      <c r="ONU202" s="1732"/>
      <c r="ONV202" s="1732"/>
      <c r="ONW202" s="1732"/>
      <c r="ONX202" s="1732"/>
      <c r="ONY202" s="1732"/>
      <c r="ONZ202" s="1732"/>
      <c r="OOA202" s="1732"/>
      <c r="OOB202" s="1732"/>
      <c r="OOC202" s="1732"/>
      <c r="OOD202" s="1732"/>
      <c r="OOE202" s="1732"/>
      <c r="OOF202" s="1732"/>
      <c r="OOG202" s="1732"/>
      <c r="OOH202" s="1732"/>
      <c r="OOI202" s="1732"/>
      <c r="OOJ202" s="1732"/>
      <c r="OOK202" s="1732"/>
      <c r="OOL202" s="1732"/>
      <c r="OOM202" s="1732"/>
      <c r="OON202" s="1732"/>
      <c r="OOO202" s="1732"/>
      <c r="OOP202" s="1732"/>
      <c r="OOQ202" s="1732"/>
      <c r="OOR202" s="1732"/>
      <c r="OOS202" s="1732"/>
      <c r="OOT202" s="1732"/>
      <c r="OOU202" s="1732"/>
      <c r="OOV202" s="1732"/>
      <c r="OOW202" s="1732"/>
      <c r="OOX202" s="1732"/>
      <c r="OOY202" s="1732"/>
      <c r="OOZ202" s="1732"/>
      <c r="OPA202" s="1732"/>
      <c r="OPB202" s="1732"/>
      <c r="OPC202" s="1732"/>
      <c r="OPD202" s="1732"/>
      <c r="OPE202" s="1732"/>
      <c r="OPF202" s="1732"/>
      <c r="OPG202" s="1732"/>
      <c r="OPH202" s="1732"/>
      <c r="OPI202" s="1732"/>
      <c r="OPJ202" s="1732"/>
      <c r="OPK202" s="1732"/>
      <c r="OPL202" s="1732"/>
      <c r="OPM202" s="1732"/>
      <c r="OPN202" s="1732"/>
      <c r="OPO202" s="1732"/>
      <c r="OPP202" s="1732"/>
      <c r="OPQ202" s="1732"/>
      <c r="OPR202" s="1732"/>
      <c r="OPS202" s="1732"/>
      <c r="OPT202" s="1732"/>
      <c r="OPU202" s="1732"/>
      <c r="OPV202" s="1732"/>
      <c r="OPW202" s="1732"/>
      <c r="OPX202" s="1732"/>
      <c r="OPY202" s="1732"/>
      <c r="OPZ202" s="1732"/>
      <c r="OQA202" s="1732"/>
      <c r="OQB202" s="1732"/>
      <c r="OQC202" s="1732"/>
      <c r="OQD202" s="1732"/>
      <c r="OQE202" s="1732"/>
      <c r="OQF202" s="1732"/>
      <c r="OQG202" s="1732"/>
      <c r="OQH202" s="1732"/>
      <c r="OQI202" s="1732"/>
      <c r="OQJ202" s="1732"/>
      <c r="OQK202" s="1732"/>
      <c r="OQL202" s="1732"/>
      <c r="OQM202" s="1732"/>
      <c r="OQN202" s="1732"/>
      <c r="OQO202" s="1732"/>
      <c r="OQP202" s="1732"/>
      <c r="OQQ202" s="1732"/>
      <c r="OQR202" s="1732"/>
      <c r="OQS202" s="1732"/>
      <c r="OQT202" s="1732"/>
      <c r="OQU202" s="1732"/>
      <c r="OQV202" s="1732"/>
      <c r="OQW202" s="1732"/>
      <c r="OQX202" s="1732"/>
      <c r="OQY202" s="1732"/>
      <c r="OQZ202" s="1732"/>
      <c r="ORA202" s="1732"/>
      <c r="ORB202" s="1732"/>
      <c r="ORC202" s="1732"/>
      <c r="ORD202" s="1732"/>
      <c r="ORE202" s="1732"/>
      <c r="ORF202" s="1732"/>
      <c r="ORG202" s="1732"/>
      <c r="ORH202" s="1732"/>
      <c r="ORI202" s="1732"/>
      <c r="ORJ202" s="1732"/>
      <c r="ORK202" s="1732"/>
      <c r="ORL202" s="1732"/>
      <c r="ORM202" s="1732"/>
      <c r="ORN202" s="1732"/>
      <c r="ORO202" s="1732"/>
      <c r="ORP202" s="1732"/>
      <c r="ORQ202" s="1732"/>
      <c r="ORR202" s="1732"/>
      <c r="ORS202" s="1732"/>
      <c r="ORT202" s="1732"/>
      <c r="ORU202" s="1732"/>
      <c r="ORV202" s="1732"/>
      <c r="ORW202" s="1732"/>
      <c r="ORX202" s="1732"/>
      <c r="ORY202" s="1732"/>
      <c r="ORZ202" s="1732"/>
      <c r="OSA202" s="1732"/>
      <c r="OSB202" s="1732"/>
      <c r="OSC202" s="1732"/>
      <c r="OSD202" s="1732"/>
      <c r="OSE202" s="1732"/>
      <c r="OSF202" s="1732"/>
      <c r="OSG202" s="1732"/>
      <c r="OSH202" s="1732"/>
      <c r="OSI202" s="1732"/>
      <c r="OSJ202" s="1732"/>
      <c r="OSK202" s="1732"/>
      <c r="OSL202" s="1732"/>
      <c r="OSM202" s="1732"/>
      <c r="OSN202" s="1732"/>
      <c r="OSO202" s="1732"/>
      <c r="OSP202" s="1732"/>
      <c r="OSQ202" s="1732"/>
      <c r="OSR202" s="1732"/>
      <c r="OSS202" s="1732"/>
      <c r="OST202" s="1732"/>
      <c r="OSU202" s="1732"/>
      <c r="OSV202" s="1732"/>
      <c r="OSW202" s="1732"/>
      <c r="OSX202" s="1732"/>
      <c r="OSY202" s="1732"/>
      <c r="OSZ202" s="1732"/>
      <c r="OTA202" s="1732"/>
      <c r="OTB202" s="1732"/>
      <c r="OTC202" s="1732"/>
      <c r="OTD202" s="1732"/>
      <c r="OTE202" s="1732"/>
      <c r="OTF202" s="1732"/>
      <c r="OTG202" s="1732"/>
      <c r="OTH202" s="1732"/>
      <c r="OTI202" s="1732"/>
      <c r="OTJ202" s="1732"/>
      <c r="OTK202" s="1732"/>
      <c r="OTL202" s="1732"/>
      <c r="OTM202" s="1732"/>
      <c r="OTN202" s="1732"/>
      <c r="OTO202" s="1732"/>
      <c r="OTP202" s="1732"/>
      <c r="OTQ202" s="1732"/>
      <c r="OTR202" s="1732"/>
      <c r="OTS202" s="1732"/>
      <c r="OTT202" s="1732"/>
      <c r="OTU202" s="1732"/>
      <c r="OTV202" s="1732"/>
      <c r="OTW202" s="1732"/>
      <c r="OTX202" s="1732"/>
      <c r="OTY202" s="1732"/>
      <c r="OTZ202" s="1732"/>
      <c r="OUA202" s="1732"/>
      <c r="OUB202" s="1732"/>
      <c r="OUC202" s="1732"/>
      <c r="OUD202" s="1732"/>
      <c r="OUE202" s="1732"/>
      <c r="OUF202" s="1732"/>
      <c r="OUG202" s="1732"/>
      <c r="OUH202" s="1732"/>
      <c r="OUI202" s="1732"/>
      <c r="OUJ202" s="1732"/>
      <c r="OUK202" s="1732"/>
      <c r="OUL202" s="1732"/>
      <c r="OUM202" s="1732"/>
      <c r="OUN202" s="1732"/>
      <c r="OUO202" s="1732"/>
      <c r="OUP202" s="1732"/>
      <c r="OUQ202" s="1732"/>
      <c r="OUR202" s="1732"/>
      <c r="OUS202" s="1732"/>
      <c r="OUT202" s="1732"/>
      <c r="OUU202" s="1732"/>
      <c r="OUV202" s="1732"/>
      <c r="OUW202" s="1732"/>
      <c r="OUX202" s="1732"/>
      <c r="OUY202" s="1732"/>
      <c r="OUZ202" s="1732"/>
      <c r="OVA202" s="1732"/>
      <c r="OVB202" s="1732"/>
      <c r="OVC202" s="1732"/>
      <c r="OVD202" s="1732"/>
      <c r="OVE202" s="1732"/>
      <c r="OVF202" s="1732"/>
      <c r="OVG202" s="1732"/>
      <c r="OVH202" s="1732"/>
      <c r="OVI202" s="1732"/>
      <c r="OVJ202" s="1732"/>
      <c r="OVK202" s="1732"/>
      <c r="OVL202" s="1732"/>
      <c r="OVM202" s="1732"/>
      <c r="OVN202" s="1732"/>
      <c r="OVO202" s="1732"/>
      <c r="OVP202" s="1732"/>
      <c r="OVQ202" s="1732"/>
      <c r="OVR202" s="1732"/>
      <c r="OVS202" s="1732"/>
      <c r="OVT202" s="1732"/>
      <c r="OVU202" s="1732"/>
      <c r="OVV202" s="1732"/>
      <c r="OVW202" s="1732"/>
      <c r="OVX202" s="1732"/>
      <c r="OVY202" s="1732"/>
      <c r="OVZ202" s="1732"/>
      <c r="OWA202" s="1732"/>
      <c r="OWB202" s="1732"/>
      <c r="OWC202" s="1732"/>
      <c r="OWD202" s="1732"/>
      <c r="OWE202" s="1732"/>
      <c r="OWF202" s="1732"/>
      <c r="OWG202" s="1732"/>
      <c r="OWH202" s="1732"/>
      <c r="OWI202" s="1732"/>
      <c r="OWJ202" s="1732"/>
      <c r="OWK202" s="1732"/>
      <c r="OWL202" s="1732"/>
      <c r="OWM202" s="1732"/>
      <c r="OWN202" s="1732"/>
      <c r="OWO202" s="1732"/>
      <c r="OWP202" s="1732"/>
      <c r="OWQ202" s="1732"/>
      <c r="OWR202" s="1732"/>
      <c r="OWS202" s="1732"/>
      <c r="OWT202" s="1732"/>
      <c r="OWU202" s="1732"/>
      <c r="OWV202" s="1732"/>
      <c r="OWW202" s="1732"/>
      <c r="OWX202" s="1732"/>
      <c r="OWY202" s="1732"/>
      <c r="OWZ202" s="1732"/>
      <c r="OXA202" s="1732"/>
      <c r="OXB202" s="1732"/>
      <c r="OXC202" s="1732"/>
      <c r="OXD202" s="1732"/>
      <c r="OXE202" s="1732"/>
      <c r="OXF202" s="1732"/>
      <c r="OXG202" s="1732"/>
      <c r="OXH202" s="1732"/>
      <c r="OXI202" s="1732"/>
      <c r="OXJ202" s="1732"/>
      <c r="OXK202" s="1732"/>
      <c r="OXL202" s="1732"/>
      <c r="OXM202" s="1732"/>
      <c r="OXN202" s="1732"/>
      <c r="OXO202" s="1732"/>
      <c r="OXP202" s="1732"/>
      <c r="OXQ202" s="1732"/>
      <c r="OXR202" s="1732"/>
      <c r="OXS202" s="1732"/>
      <c r="OXT202" s="1732"/>
      <c r="OXU202" s="1732"/>
      <c r="OXV202" s="1732"/>
      <c r="OXW202" s="1732"/>
      <c r="OXX202" s="1732"/>
      <c r="OXY202" s="1732"/>
      <c r="OXZ202" s="1732"/>
      <c r="OYA202" s="1732"/>
      <c r="OYB202" s="1732"/>
      <c r="OYC202" s="1732"/>
      <c r="OYD202" s="1732"/>
      <c r="OYE202" s="1732"/>
      <c r="OYF202" s="1732"/>
      <c r="OYG202" s="1732"/>
      <c r="OYH202" s="1732"/>
      <c r="OYI202" s="1732"/>
      <c r="OYJ202" s="1732"/>
      <c r="OYK202" s="1732"/>
      <c r="OYL202" s="1732"/>
      <c r="OYM202" s="1732"/>
      <c r="OYN202" s="1732"/>
      <c r="OYO202" s="1732"/>
      <c r="OYP202" s="1732"/>
      <c r="OYQ202" s="1732"/>
      <c r="OYR202" s="1732"/>
      <c r="OYS202" s="1732"/>
      <c r="OYT202" s="1732"/>
      <c r="OYU202" s="1732"/>
      <c r="OYV202" s="1732"/>
      <c r="OYW202" s="1732"/>
      <c r="OYX202" s="1732"/>
      <c r="OYY202" s="1732"/>
      <c r="OYZ202" s="1732"/>
      <c r="OZA202" s="1732"/>
      <c r="OZB202" s="1732"/>
      <c r="OZC202" s="1732"/>
      <c r="OZD202" s="1732"/>
      <c r="OZE202" s="1732"/>
      <c r="OZF202" s="1732"/>
      <c r="OZG202" s="1732"/>
      <c r="OZH202" s="1732"/>
      <c r="OZI202" s="1732"/>
      <c r="OZJ202" s="1732"/>
      <c r="OZK202" s="1732"/>
      <c r="OZL202" s="1732"/>
      <c r="OZM202" s="1732"/>
      <c r="OZN202" s="1732"/>
      <c r="OZO202" s="1732"/>
      <c r="OZP202" s="1732"/>
      <c r="OZQ202" s="1732"/>
      <c r="OZR202" s="1732"/>
      <c r="OZS202" s="1732"/>
      <c r="OZT202" s="1732"/>
      <c r="OZU202" s="1732"/>
      <c r="OZV202" s="1732"/>
      <c r="OZW202" s="1732"/>
      <c r="OZX202" s="1732"/>
      <c r="OZY202" s="1732"/>
      <c r="OZZ202" s="1732"/>
      <c r="PAA202" s="1732"/>
      <c r="PAB202" s="1732"/>
      <c r="PAC202" s="1732"/>
      <c r="PAD202" s="1732"/>
      <c r="PAE202" s="1732"/>
      <c r="PAF202" s="1732"/>
      <c r="PAG202" s="1732"/>
      <c r="PAH202" s="1732"/>
      <c r="PAI202" s="1732"/>
      <c r="PAJ202" s="1732"/>
      <c r="PAK202" s="1732"/>
      <c r="PAL202" s="1732"/>
      <c r="PAM202" s="1732"/>
      <c r="PAN202" s="1732"/>
      <c r="PAO202" s="1732"/>
      <c r="PAP202" s="1732"/>
      <c r="PAQ202" s="1732"/>
      <c r="PAR202" s="1732"/>
      <c r="PAS202" s="1732"/>
      <c r="PAT202" s="1732"/>
      <c r="PAU202" s="1732"/>
      <c r="PAV202" s="1732"/>
      <c r="PAW202" s="1732"/>
      <c r="PAX202" s="1732"/>
      <c r="PAY202" s="1732"/>
      <c r="PAZ202" s="1732"/>
      <c r="PBA202" s="1732"/>
      <c r="PBB202" s="1732"/>
      <c r="PBC202" s="1732"/>
      <c r="PBD202" s="1732"/>
      <c r="PBE202" s="1732"/>
      <c r="PBF202" s="1732"/>
      <c r="PBG202" s="1732"/>
      <c r="PBH202" s="1732"/>
      <c r="PBI202" s="1732"/>
      <c r="PBJ202" s="1732"/>
      <c r="PBK202" s="1732"/>
      <c r="PBL202" s="1732"/>
      <c r="PBM202" s="1732"/>
      <c r="PBN202" s="1732"/>
      <c r="PBO202" s="1732"/>
      <c r="PBP202" s="1732"/>
      <c r="PBQ202" s="1732"/>
      <c r="PBR202" s="1732"/>
      <c r="PBS202" s="1732"/>
      <c r="PBT202" s="1732"/>
      <c r="PBU202" s="1732"/>
      <c r="PBV202" s="1732"/>
      <c r="PBW202" s="1732"/>
      <c r="PBX202" s="1732"/>
      <c r="PBY202" s="1732"/>
      <c r="PBZ202" s="1732"/>
      <c r="PCA202" s="1732"/>
      <c r="PCB202" s="1732"/>
      <c r="PCC202" s="1732"/>
      <c r="PCD202" s="1732"/>
      <c r="PCE202" s="1732"/>
      <c r="PCF202" s="1732"/>
      <c r="PCG202" s="1732"/>
      <c r="PCH202" s="1732"/>
      <c r="PCI202" s="1732"/>
      <c r="PCJ202" s="1732"/>
      <c r="PCK202" s="1732"/>
      <c r="PCL202" s="1732"/>
      <c r="PCM202" s="1732"/>
      <c r="PCN202" s="1732"/>
      <c r="PCO202" s="1732"/>
      <c r="PCP202" s="1732"/>
      <c r="PCQ202" s="1732"/>
      <c r="PCR202" s="1732"/>
      <c r="PCS202" s="1732"/>
      <c r="PCT202" s="1732"/>
      <c r="PCU202" s="1732"/>
      <c r="PCV202" s="1732"/>
      <c r="PCW202" s="1732"/>
      <c r="PCX202" s="1732"/>
      <c r="PCY202" s="1732"/>
      <c r="PCZ202" s="1732"/>
      <c r="PDA202" s="1732"/>
      <c r="PDB202" s="1732"/>
      <c r="PDC202" s="1732"/>
      <c r="PDD202" s="1732"/>
      <c r="PDE202" s="1732"/>
      <c r="PDF202" s="1732"/>
      <c r="PDG202" s="1732"/>
      <c r="PDH202" s="1732"/>
      <c r="PDI202" s="1732"/>
      <c r="PDJ202" s="1732"/>
      <c r="PDK202" s="1732"/>
      <c r="PDL202" s="1732"/>
      <c r="PDM202" s="1732"/>
      <c r="PDN202" s="1732"/>
      <c r="PDO202" s="1732"/>
      <c r="PDP202" s="1732"/>
      <c r="PDQ202" s="1732"/>
      <c r="PDR202" s="1732"/>
      <c r="PDS202" s="1732"/>
      <c r="PDT202" s="1732"/>
      <c r="PDU202" s="1732"/>
      <c r="PDV202" s="1732"/>
      <c r="PDW202" s="1732"/>
      <c r="PDX202" s="1732"/>
      <c r="PDY202" s="1732"/>
      <c r="PDZ202" s="1732"/>
      <c r="PEA202" s="1732"/>
      <c r="PEB202" s="1732"/>
      <c r="PEC202" s="1732"/>
      <c r="PED202" s="1732"/>
      <c r="PEE202" s="1732"/>
      <c r="PEF202" s="1732"/>
      <c r="PEG202" s="1732"/>
      <c r="PEH202" s="1732"/>
      <c r="PEI202" s="1732"/>
      <c r="PEJ202" s="1732"/>
      <c r="PEK202" s="1732"/>
      <c r="PEL202" s="1732"/>
      <c r="PEM202" s="1732"/>
      <c r="PEN202" s="1732"/>
      <c r="PEO202" s="1732"/>
      <c r="PEP202" s="1732"/>
      <c r="PEQ202" s="1732"/>
      <c r="PER202" s="1732"/>
      <c r="PES202" s="1732"/>
      <c r="PET202" s="1732"/>
      <c r="PEU202" s="1732"/>
      <c r="PEV202" s="1732"/>
      <c r="PEW202" s="1732"/>
      <c r="PEX202" s="1732"/>
      <c r="PEY202" s="1732"/>
      <c r="PEZ202" s="1732"/>
      <c r="PFA202" s="1732"/>
      <c r="PFB202" s="1732"/>
      <c r="PFC202" s="1732"/>
      <c r="PFD202" s="1732"/>
      <c r="PFE202" s="1732"/>
      <c r="PFF202" s="1732"/>
      <c r="PFG202" s="1732"/>
      <c r="PFH202" s="1732"/>
      <c r="PFI202" s="1732"/>
      <c r="PFJ202" s="1732"/>
      <c r="PFK202" s="1732"/>
      <c r="PFL202" s="1732"/>
      <c r="PFM202" s="1732"/>
      <c r="PFN202" s="1732"/>
      <c r="PFO202" s="1732"/>
      <c r="PFP202" s="1732"/>
      <c r="PFQ202" s="1732"/>
      <c r="PFR202" s="1732"/>
      <c r="PFS202" s="1732"/>
      <c r="PFT202" s="1732"/>
      <c r="PFU202" s="1732"/>
      <c r="PFV202" s="1732"/>
      <c r="PFW202" s="1732"/>
      <c r="PFX202" s="1732"/>
      <c r="PFY202" s="1732"/>
      <c r="PFZ202" s="1732"/>
      <c r="PGA202" s="1732"/>
      <c r="PGB202" s="1732"/>
      <c r="PGC202" s="1732"/>
      <c r="PGD202" s="1732"/>
      <c r="PGE202" s="1732"/>
      <c r="PGF202" s="1732"/>
      <c r="PGG202" s="1732"/>
      <c r="PGH202" s="1732"/>
      <c r="PGI202" s="1732"/>
      <c r="PGJ202" s="1732"/>
      <c r="PGK202" s="1732"/>
      <c r="PGL202" s="1732"/>
      <c r="PGM202" s="1732"/>
      <c r="PGN202" s="1732"/>
      <c r="PGO202" s="1732"/>
      <c r="PGP202" s="1732"/>
      <c r="PGQ202" s="1732"/>
      <c r="PGR202" s="1732"/>
      <c r="PGS202" s="1732"/>
      <c r="PGT202" s="1732"/>
      <c r="PGU202" s="1732"/>
      <c r="PGV202" s="1732"/>
      <c r="PGW202" s="1732"/>
      <c r="PGX202" s="1732"/>
      <c r="PGY202" s="1732"/>
      <c r="PGZ202" s="1732"/>
      <c r="PHA202" s="1732"/>
      <c r="PHB202" s="1732"/>
      <c r="PHC202" s="1732"/>
      <c r="PHD202" s="1732"/>
      <c r="PHE202" s="1732"/>
      <c r="PHF202" s="1732"/>
      <c r="PHG202" s="1732"/>
      <c r="PHH202" s="1732"/>
      <c r="PHI202" s="1732"/>
      <c r="PHJ202" s="1732"/>
      <c r="PHK202" s="1732"/>
      <c r="PHL202" s="1732"/>
      <c r="PHM202" s="1732"/>
      <c r="PHN202" s="1732"/>
      <c r="PHO202" s="1732"/>
      <c r="PHP202" s="1732"/>
      <c r="PHQ202" s="1732"/>
      <c r="PHR202" s="1732"/>
      <c r="PHS202" s="1732"/>
      <c r="PHT202" s="1732"/>
      <c r="PHU202" s="1732"/>
      <c r="PHV202" s="1732"/>
      <c r="PHW202" s="1732"/>
      <c r="PHX202" s="1732"/>
      <c r="PHY202" s="1732"/>
      <c r="PHZ202" s="1732"/>
      <c r="PIA202" s="1732"/>
      <c r="PIB202" s="1732"/>
      <c r="PIC202" s="1732"/>
      <c r="PID202" s="1732"/>
      <c r="PIE202" s="1732"/>
      <c r="PIF202" s="1732"/>
      <c r="PIG202" s="1732"/>
      <c r="PIH202" s="1732"/>
      <c r="PII202" s="1732"/>
      <c r="PIJ202" s="1732"/>
      <c r="PIK202" s="1732"/>
      <c r="PIL202" s="1732"/>
      <c r="PIM202" s="1732"/>
      <c r="PIN202" s="1732"/>
      <c r="PIO202" s="1732"/>
      <c r="PIP202" s="1732"/>
      <c r="PIQ202" s="1732"/>
      <c r="PIR202" s="1732"/>
      <c r="PIS202" s="1732"/>
      <c r="PIT202" s="1732"/>
      <c r="PIU202" s="1732"/>
      <c r="PIV202" s="1732"/>
      <c r="PIW202" s="1732"/>
      <c r="PIX202" s="1732"/>
      <c r="PIY202" s="1732"/>
      <c r="PIZ202" s="1732"/>
      <c r="PJA202" s="1732"/>
      <c r="PJB202" s="1732"/>
      <c r="PJC202" s="1732"/>
      <c r="PJD202" s="1732"/>
      <c r="PJE202" s="1732"/>
      <c r="PJF202" s="1732"/>
      <c r="PJG202" s="1732"/>
      <c r="PJH202" s="1732"/>
      <c r="PJI202" s="1732"/>
      <c r="PJJ202" s="1732"/>
      <c r="PJK202" s="1732"/>
      <c r="PJL202" s="1732"/>
      <c r="PJM202" s="1732"/>
      <c r="PJN202" s="1732"/>
      <c r="PJO202" s="1732"/>
      <c r="PJP202" s="1732"/>
      <c r="PJQ202" s="1732"/>
      <c r="PJR202" s="1732"/>
      <c r="PJS202" s="1732"/>
      <c r="PJT202" s="1732"/>
      <c r="PJU202" s="1732"/>
      <c r="PJV202" s="1732"/>
      <c r="PJW202" s="1732"/>
      <c r="PJX202" s="1732"/>
      <c r="PJY202" s="1732"/>
      <c r="PJZ202" s="1732"/>
      <c r="PKA202" s="1732"/>
      <c r="PKB202" s="1732"/>
      <c r="PKC202" s="1732"/>
      <c r="PKD202" s="1732"/>
      <c r="PKE202" s="1732"/>
      <c r="PKF202" s="1732"/>
      <c r="PKG202" s="1732"/>
      <c r="PKH202" s="1732"/>
      <c r="PKI202" s="1732"/>
      <c r="PKJ202" s="1732"/>
      <c r="PKK202" s="1732"/>
      <c r="PKL202" s="1732"/>
      <c r="PKM202" s="1732"/>
      <c r="PKN202" s="1732"/>
      <c r="PKO202" s="1732"/>
      <c r="PKP202" s="1732"/>
      <c r="PKQ202" s="1732"/>
      <c r="PKR202" s="1732"/>
      <c r="PKS202" s="1732"/>
      <c r="PKT202" s="1732"/>
      <c r="PKU202" s="1732"/>
      <c r="PKV202" s="1732"/>
      <c r="PKW202" s="1732"/>
      <c r="PKX202" s="1732"/>
      <c r="PKY202" s="1732"/>
      <c r="PKZ202" s="1732"/>
      <c r="PLA202" s="1732"/>
      <c r="PLB202" s="1732"/>
      <c r="PLC202" s="1732"/>
      <c r="PLD202" s="1732"/>
      <c r="PLE202" s="1732"/>
      <c r="PLF202" s="1732"/>
      <c r="PLG202" s="1732"/>
      <c r="PLH202" s="1732"/>
      <c r="PLI202" s="1732"/>
      <c r="PLJ202" s="1732"/>
      <c r="PLK202" s="1732"/>
      <c r="PLL202" s="1732"/>
      <c r="PLM202" s="1732"/>
      <c r="PLN202" s="1732"/>
      <c r="PLO202" s="1732"/>
      <c r="PLP202" s="1732"/>
      <c r="PLQ202" s="1732"/>
      <c r="PLR202" s="1732"/>
      <c r="PLS202" s="1732"/>
      <c r="PLT202" s="1732"/>
      <c r="PLU202" s="1732"/>
      <c r="PLV202" s="1732"/>
      <c r="PLW202" s="1732"/>
      <c r="PLX202" s="1732"/>
      <c r="PLY202" s="1732"/>
      <c r="PLZ202" s="1732"/>
      <c r="PMA202" s="1732"/>
      <c r="PMB202" s="1732"/>
      <c r="PMC202" s="1732"/>
      <c r="PMD202" s="1732"/>
      <c r="PME202" s="1732"/>
      <c r="PMF202" s="1732"/>
      <c r="PMG202" s="1732"/>
      <c r="PMH202" s="1732"/>
      <c r="PMI202" s="1732"/>
      <c r="PMJ202" s="1732"/>
      <c r="PMK202" s="1732"/>
      <c r="PML202" s="1732"/>
      <c r="PMM202" s="1732"/>
      <c r="PMN202" s="1732"/>
      <c r="PMO202" s="1732"/>
      <c r="PMP202" s="1732"/>
      <c r="PMQ202" s="1732"/>
      <c r="PMR202" s="1732"/>
      <c r="PMS202" s="1732"/>
      <c r="PMT202" s="1732"/>
      <c r="PMU202" s="1732"/>
      <c r="PMV202" s="1732"/>
      <c r="PMW202" s="1732"/>
      <c r="PMX202" s="1732"/>
      <c r="PMY202" s="1732"/>
      <c r="PMZ202" s="1732"/>
      <c r="PNA202" s="1732"/>
      <c r="PNB202" s="1732"/>
      <c r="PNC202" s="1732"/>
      <c r="PND202" s="1732"/>
      <c r="PNE202" s="1732"/>
      <c r="PNF202" s="1732"/>
      <c r="PNG202" s="1732"/>
      <c r="PNH202" s="1732"/>
      <c r="PNI202" s="1732"/>
      <c r="PNJ202" s="1732"/>
      <c r="PNK202" s="1732"/>
      <c r="PNL202" s="1732"/>
      <c r="PNM202" s="1732"/>
      <c r="PNN202" s="1732"/>
      <c r="PNO202" s="1732"/>
      <c r="PNP202" s="1732"/>
      <c r="PNQ202" s="1732"/>
      <c r="PNR202" s="1732"/>
      <c r="PNS202" s="1732"/>
      <c r="PNT202" s="1732"/>
      <c r="PNU202" s="1732"/>
      <c r="PNV202" s="1732"/>
      <c r="PNW202" s="1732"/>
      <c r="PNX202" s="1732"/>
      <c r="PNY202" s="1732"/>
      <c r="PNZ202" s="1732"/>
      <c r="POA202" s="1732"/>
      <c r="POB202" s="1732"/>
      <c r="POC202" s="1732"/>
      <c r="POD202" s="1732"/>
      <c r="POE202" s="1732"/>
      <c r="POF202" s="1732"/>
      <c r="POG202" s="1732"/>
      <c r="POH202" s="1732"/>
      <c r="POI202" s="1732"/>
      <c r="POJ202" s="1732"/>
      <c r="POK202" s="1732"/>
      <c r="POL202" s="1732"/>
      <c r="POM202" s="1732"/>
      <c r="PON202" s="1732"/>
      <c r="POO202" s="1732"/>
      <c r="POP202" s="1732"/>
      <c r="POQ202" s="1732"/>
      <c r="POR202" s="1732"/>
      <c r="POS202" s="1732"/>
      <c r="POT202" s="1732"/>
      <c r="POU202" s="1732"/>
      <c r="POV202" s="1732"/>
      <c r="POW202" s="1732"/>
      <c r="POX202" s="1732"/>
      <c r="POY202" s="1732"/>
      <c r="POZ202" s="1732"/>
      <c r="PPA202" s="1732"/>
      <c r="PPB202" s="1732"/>
      <c r="PPC202" s="1732"/>
      <c r="PPD202" s="1732"/>
      <c r="PPE202" s="1732"/>
      <c r="PPF202" s="1732"/>
      <c r="PPG202" s="1732"/>
      <c r="PPH202" s="1732"/>
      <c r="PPI202" s="1732"/>
      <c r="PPJ202" s="1732"/>
      <c r="PPK202" s="1732"/>
      <c r="PPL202" s="1732"/>
      <c r="PPM202" s="1732"/>
      <c r="PPN202" s="1732"/>
      <c r="PPO202" s="1732"/>
      <c r="PPP202" s="1732"/>
      <c r="PPQ202" s="1732"/>
      <c r="PPR202" s="1732"/>
      <c r="PPS202" s="1732"/>
      <c r="PPT202" s="1732"/>
      <c r="PPU202" s="1732"/>
      <c r="PPV202" s="1732"/>
      <c r="PPW202" s="1732"/>
      <c r="PPX202" s="1732"/>
      <c r="PPY202" s="1732"/>
      <c r="PPZ202" s="1732"/>
      <c r="PQA202" s="1732"/>
      <c r="PQB202" s="1732"/>
      <c r="PQC202" s="1732"/>
      <c r="PQD202" s="1732"/>
      <c r="PQE202" s="1732"/>
      <c r="PQF202" s="1732"/>
      <c r="PQG202" s="1732"/>
      <c r="PQH202" s="1732"/>
      <c r="PQI202" s="1732"/>
      <c r="PQJ202" s="1732"/>
      <c r="PQK202" s="1732"/>
      <c r="PQL202" s="1732"/>
      <c r="PQM202" s="1732"/>
      <c r="PQN202" s="1732"/>
      <c r="PQO202" s="1732"/>
      <c r="PQP202" s="1732"/>
      <c r="PQQ202" s="1732"/>
      <c r="PQR202" s="1732"/>
      <c r="PQS202" s="1732"/>
      <c r="PQT202" s="1732"/>
      <c r="PQU202" s="1732"/>
      <c r="PQV202" s="1732"/>
      <c r="PQW202" s="1732"/>
      <c r="PQX202" s="1732"/>
      <c r="PQY202" s="1732"/>
      <c r="PQZ202" s="1732"/>
      <c r="PRA202" s="1732"/>
      <c r="PRB202" s="1732"/>
      <c r="PRC202" s="1732"/>
      <c r="PRD202" s="1732"/>
      <c r="PRE202" s="1732"/>
      <c r="PRF202" s="1732"/>
      <c r="PRG202" s="1732"/>
      <c r="PRH202" s="1732"/>
      <c r="PRI202" s="1732"/>
      <c r="PRJ202" s="1732"/>
      <c r="PRK202" s="1732"/>
      <c r="PRL202" s="1732"/>
      <c r="PRM202" s="1732"/>
      <c r="PRN202" s="1732"/>
      <c r="PRO202" s="1732"/>
      <c r="PRP202" s="1732"/>
      <c r="PRQ202" s="1732"/>
      <c r="PRR202" s="1732"/>
      <c r="PRS202" s="1732"/>
      <c r="PRT202" s="1732"/>
      <c r="PRU202" s="1732"/>
      <c r="PRV202" s="1732"/>
      <c r="PRW202" s="1732"/>
      <c r="PRX202" s="1732"/>
      <c r="PRY202" s="1732"/>
      <c r="PRZ202" s="1732"/>
      <c r="PSA202" s="1732"/>
      <c r="PSB202" s="1732"/>
      <c r="PSC202" s="1732"/>
      <c r="PSD202" s="1732"/>
      <c r="PSE202" s="1732"/>
      <c r="PSF202" s="1732"/>
      <c r="PSG202" s="1732"/>
      <c r="PSH202" s="1732"/>
      <c r="PSI202" s="1732"/>
      <c r="PSJ202" s="1732"/>
      <c r="PSK202" s="1732"/>
      <c r="PSL202" s="1732"/>
      <c r="PSM202" s="1732"/>
      <c r="PSN202" s="1732"/>
      <c r="PSO202" s="1732"/>
      <c r="PSP202" s="1732"/>
      <c r="PSQ202" s="1732"/>
      <c r="PSR202" s="1732"/>
      <c r="PSS202" s="1732"/>
      <c r="PST202" s="1732"/>
      <c r="PSU202" s="1732"/>
      <c r="PSV202" s="1732"/>
      <c r="PSW202" s="1732"/>
      <c r="PSX202" s="1732"/>
      <c r="PSY202" s="1732"/>
      <c r="PSZ202" s="1732"/>
      <c r="PTA202" s="1732"/>
      <c r="PTB202" s="1732"/>
      <c r="PTC202" s="1732"/>
      <c r="PTD202" s="1732"/>
      <c r="PTE202" s="1732"/>
      <c r="PTF202" s="1732"/>
      <c r="PTG202" s="1732"/>
      <c r="PTH202" s="1732"/>
      <c r="PTI202" s="1732"/>
      <c r="PTJ202" s="1732"/>
      <c r="PTK202" s="1732"/>
      <c r="PTL202" s="1732"/>
      <c r="PTM202" s="1732"/>
      <c r="PTN202" s="1732"/>
      <c r="PTO202" s="1732"/>
      <c r="PTP202" s="1732"/>
      <c r="PTQ202" s="1732"/>
      <c r="PTR202" s="1732"/>
      <c r="PTS202" s="1732"/>
      <c r="PTT202" s="1732"/>
      <c r="PTU202" s="1732"/>
      <c r="PTV202" s="1732"/>
      <c r="PTW202" s="1732"/>
      <c r="PTX202" s="1732"/>
      <c r="PTY202" s="1732"/>
      <c r="PTZ202" s="1732"/>
      <c r="PUA202" s="1732"/>
      <c r="PUB202" s="1732"/>
      <c r="PUC202" s="1732"/>
      <c r="PUD202" s="1732"/>
      <c r="PUE202" s="1732"/>
      <c r="PUF202" s="1732"/>
      <c r="PUG202" s="1732"/>
      <c r="PUH202" s="1732"/>
      <c r="PUI202" s="1732"/>
      <c r="PUJ202" s="1732"/>
      <c r="PUK202" s="1732"/>
      <c r="PUL202" s="1732"/>
      <c r="PUM202" s="1732"/>
      <c r="PUN202" s="1732"/>
      <c r="PUO202" s="1732"/>
      <c r="PUP202" s="1732"/>
      <c r="PUQ202" s="1732"/>
      <c r="PUR202" s="1732"/>
      <c r="PUS202" s="1732"/>
      <c r="PUT202" s="1732"/>
      <c r="PUU202" s="1732"/>
      <c r="PUV202" s="1732"/>
      <c r="PUW202" s="1732"/>
      <c r="PUX202" s="1732"/>
      <c r="PUY202" s="1732"/>
      <c r="PUZ202" s="1732"/>
      <c r="PVA202" s="1732"/>
      <c r="PVB202" s="1732"/>
      <c r="PVC202" s="1732"/>
      <c r="PVD202" s="1732"/>
      <c r="PVE202" s="1732"/>
      <c r="PVF202" s="1732"/>
      <c r="PVG202" s="1732"/>
      <c r="PVH202" s="1732"/>
      <c r="PVI202" s="1732"/>
      <c r="PVJ202" s="1732"/>
      <c r="PVK202" s="1732"/>
      <c r="PVL202" s="1732"/>
      <c r="PVM202" s="1732"/>
      <c r="PVN202" s="1732"/>
      <c r="PVO202" s="1732"/>
      <c r="PVP202" s="1732"/>
      <c r="PVQ202" s="1732"/>
      <c r="PVR202" s="1732"/>
      <c r="PVS202" s="1732"/>
      <c r="PVT202" s="1732"/>
      <c r="PVU202" s="1732"/>
      <c r="PVV202" s="1732"/>
      <c r="PVW202" s="1732"/>
      <c r="PVX202" s="1732"/>
      <c r="PVY202" s="1732"/>
      <c r="PVZ202" s="1732"/>
      <c r="PWA202" s="1732"/>
      <c r="PWB202" s="1732"/>
      <c r="PWC202" s="1732"/>
      <c r="PWD202" s="1732"/>
      <c r="PWE202" s="1732"/>
      <c r="PWF202" s="1732"/>
      <c r="PWG202" s="1732"/>
      <c r="PWH202" s="1732"/>
      <c r="PWI202" s="1732"/>
      <c r="PWJ202" s="1732"/>
      <c r="PWK202" s="1732"/>
      <c r="PWL202" s="1732"/>
      <c r="PWM202" s="1732"/>
      <c r="PWN202" s="1732"/>
      <c r="PWO202" s="1732"/>
      <c r="PWP202" s="1732"/>
      <c r="PWQ202" s="1732"/>
      <c r="PWR202" s="1732"/>
      <c r="PWS202" s="1732"/>
      <c r="PWT202" s="1732"/>
      <c r="PWU202" s="1732"/>
      <c r="PWV202" s="1732"/>
      <c r="PWW202" s="1732"/>
      <c r="PWX202" s="1732"/>
      <c r="PWY202" s="1732"/>
      <c r="PWZ202" s="1732"/>
      <c r="PXA202" s="1732"/>
      <c r="PXB202" s="1732"/>
      <c r="PXC202" s="1732"/>
      <c r="PXD202" s="1732"/>
      <c r="PXE202" s="1732"/>
      <c r="PXF202" s="1732"/>
      <c r="PXG202" s="1732"/>
      <c r="PXH202" s="1732"/>
      <c r="PXI202" s="1732"/>
      <c r="PXJ202" s="1732"/>
      <c r="PXK202" s="1732"/>
      <c r="PXL202" s="1732"/>
      <c r="PXM202" s="1732"/>
      <c r="PXN202" s="1732"/>
      <c r="PXO202" s="1732"/>
      <c r="PXP202" s="1732"/>
      <c r="PXQ202" s="1732"/>
      <c r="PXR202" s="1732"/>
      <c r="PXS202" s="1732"/>
      <c r="PXT202" s="1732"/>
      <c r="PXU202" s="1732"/>
      <c r="PXV202" s="1732"/>
      <c r="PXW202" s="1732"/>
      <c r="PXX202" s="1732"/>
      <c r="PXY202" s="1732"/>
      <c r="PXZ202" s="1732"/>
      <c r="PYA202" s="1732"/>
      <c r="PYB202" s="1732"/>
      <c r="PYC202" s="1732"/>
      <c r="PYD202" s="1732"/>
      <c r="PYE202" s="1732"/>
      <c r="PYF202" s="1732"/>
      <c r="PYG202" s="1732"/>
      <c r="PYH202" s="1732"/>
      <c r="PYI202" s="1732"/>
      <c r="PYJ202" s="1732"/>
      <c r="PYK202" s="1732"/>
      <c r="PYL202" s="1732"/>
      <c r="PYM202" s="1732"/>
      <c r="PYN202" s="1732"/>
      <c r="PYO202" s="1732"/>
      <c r="PYP202" s="1732"/>
      <c r="PYQ202" s="1732"/>
      <c r="PYR202" s="1732"/>
      <c r="PYS202" s="1732"/>
      <c r="PYT202" s="1732"/>
      <c r="PYU202" s="1732"/>
      <c r="PYV202" s="1732"/>
      <c r="PYW202" s="1732"/>
      <c r="PYX202" s="1732"/>
      <c r="PYY202" s="1732"/>
      <c r="PYZ202" s="1732"/>
      <c r="PZA202" s="1732"/>
      <c r="PZB202" s="1732"/>
      <c r="PZC202" s="1732"/>
      <c r="PZD202" s="1732"/>
      <c r="PZE202" s="1732"/>
      <c r="PZF202" s="1732"/>
      <c r="PZG202" s="1732"/>
      <c r="PZH202" s="1732"/>
      <c r="PZI202" s="1732"/>
      <c r="PZJ202" s="1732"/>
      <c r="PZK202" s="1732"/>
      <c r="PZL202" s="1732"/>
      <c r="PZM202" s="1732"/>
      <c r="PZN202" s="1732"/>
      <c r="PZO202" s="1732"/>
      <c r="PZP202" s="1732"/>
      <c r="PZQ202" s="1732"/>
      <c r="PZR202" s="1732"/>
      <c r="PZS202" s="1732"/>
      <c r="PZT202" s="1732"/>
      <c r="PZU202" s="1732"/>
      <c r="PZV202" s="1732"/>
      <c r="PZW202" s="1732"/>
      <c r="PZX202" s="1732"/>
      <c r="PZY202" s="1732"/>
      <c r="PZZ202" s="1732"/>
      <c r="QAA202" s="1732"/>
      <c r="QAB202" s="1732"/>
      <c r="QAC202" s="1732"/>
      <c r="QAD202" s="1732"/>
      <c r="QAE202" s="1732"/>
      <c r="QAF202" s="1732"/>
      <c r="QAG202" s="1732"/>
      <c r="QAH202" s="1732"/>
      <c r="QAI202" s="1732"/>
      <c r="QAJ202" s="1732"/>
      <c r="QAK202" s="1732"/>
      <c r="QAL202" s="1732"/>
      <c r="QAM202" s="1732"/>
      <c r="QAN202" s="1732"/>
      <c r="QAO202" s="1732"/>
      <c r="QAP202" s="1732"/>
      <c r="QAQ202" s="1732"/>
      <c r="QAR202" s="1732"/>
      <c r="QAS202" s="1732"/>
      <c r="QAT202" s="1732"/>
      <c r="QAU202" s="1732"/>
      <c r="QAV202" s="1732"/>
      <c r="QAW202" s="1732"/>
      <c r="QAX202" s="1732"/>
      <c r="QAY202" s="1732"/>
      <c r="QAZ202" s="1732"/>
      <c r="QBA202" s="1732"/>
      <c r="QBB202" s="1732"/>
      <c r="QBC202" s="1732"/>
      <c r="QBD202" s="1732"/>
      <c r="QBE202" s="1732"/>
      <c r="QBF202" s="1732"/>
      <c r="QBG202" s="1732"/>
      <c r="QBH202" s="1732"/>
      <c r="QBI202" s="1732"/>
      <c r="QBJ202" s="1732"/>
      <c r="QBK202" s="1732"/>
      <c r="QBL202" s="1732"/>
      <c r="QBM202" s="1732"/>
      <c r="QBN202" s="1732"/>
      <c r="QBO202" s="1732"/>
      <c r="QBP202" s="1732"/>
      <c r="QBQ202" s="1732"/>
      <c r="QBR202" s="1732"/>
      <c r="QBS202" s="1732"/>
      <c r="QBT202" s="1732"/>
      <c r="QBU202" s="1732"/>
      <c r="QBV202" s="1732"/>
      <c r="QBW202" s="1732"/>
      <c r="QBX202" s="1732"/>
      <c r="QBY202" s="1732"/>
      <c r="QBZ202" s="1732"/>
      <c r="QCA202" s="1732"/>
      <c r="QCB202" s="1732"/>
      <c r="QCC202" s="1732"/>
      <c r="QCD202" s="1732"/>
      <c r="QCE202" s="1732"/>
      <c r="QCF202" s="1732"/>
      <c r="QCG202" s="1732"/>
      <c r="QCH202" s="1732"/>
      <c r="QCI202" s="1732"/>
      <c r="QCJ202" s="1732"/>
      <c r="QCK202" s="1732"/>
      <c r="QCL202" s="1732"/>
      <c r="QCM202" s="1732"/>
      <c r="QCN202" s="1732"/>
      <c r="QCO202" s="1732"/>
      <c r="QCP202" s="1732"/>
      <c r="QCQ202" s="1732"/>
      <c r="QCR202" s="1732"/>
      <c r="QCS202" s="1732"/>
      <c r="QCT202" s="1732"/>
      <c r="QCU202" s="1732"/>
      <c r="QCV202" s="1732"/>
      <c r="QCW202" s="1732"/>
      <c r="QCX202" s="1732"/>
      <c r="QCY202" s="1732"/>
      <c r="QCZ202" s="1732"/>
      <c r="QDA202" s="1732"/>
      <c r="QDB202" s="1732"/>
      <c r="QDC202" s="1732"/>
      <c r="QDD202" s="1732"/>
      <c r="QDE202" s="1732"/>
      <c r="QDF202" s="1732"/>
      <c r="QDG202" s="1732"/>
      <c r="QDH202" s="1732"/>
      <c r="QDI202" s="1732"/>
      <c r="QDJ202" s="1732"/>
      <c r="QDK202" s="1732"/>
      <c r="QDL202" s="1732"/>
      <c r="QDM202" s="1732"/>
      <c r="QDN202" s="1732"/>
      <c r="QDO202" s="1732"/>
      <c r="QDP202" s="1732"/>
      <c r="QDQ202" s="1732"/>
      <c r="QDR202" s="1732"/>
      <c r="QDS202" s="1732"/>
      <c r="QDT202" s="1732"/>
      <c r="QDU202" s="1732"/>
      <c r="QDV202" s="1732"/>
      <c r="QDW202" s="1732"/>
      <c r="QDX202" s="1732"/>
      <c r="QDY202" s="1732"/>
      <c r="QDZ202" s="1732"/>
      <c r="QEA202" s="1732"/>
      <c r="QEB202" s="1732"/>
      <c r="QEC202" s="1732"/>
      <c r="QED202" s="1732"/>
      <c r="QEE202" s="1732"/>
      <c r="QEF202" s="1732"/>
      <c r="QEG202" s="1732"/>
      <c r="QEH202" s="1732"/>
      <c r="QEI202" s="1732"/>
      <c r="QEJ202" s="1732"/>
      <c r="QEK202" s="1732"/>
      <c r="QEL202" s="1732"/>
      <c r="QEM202" s="1732"/>
      <c r="QEN202" s="1732"/>
      <c r="QEO202" s="1732"/>
      <c r="QEP202" s="1732"/>
      <c r="QEQ202" s="1732"/>
      <c r="QER202" s="1732"/>
      <c r="QES202" s="1732"/>
      <c r="QET202" s="1732"/>
      <c r="QEU202" s="1732"/>
      <c r="QEV202" s="1732"/>
      <c r="QEW202" s="1732"/>
      <c r="QEX202" s="1732"/>
      <c r="QEY202" s="1732"/>
      <c r="QEZ202" s="1732"/>
      <c r="QFA202" s="1732"/>
      <c r="QFB202" s="1732"/>
      <c r="QFC202" s="1732"/>
      <c r="QFD202" s="1732"/>
      <c r="QFE202" s="1732"/>
      <c r="QFF202" s="1732"/>
      <c r="QFG202" s="1732"/>
      <c r="QFH202" s="1732"/>
      <c r="QFI202" s="1732"/>
      <c r="QFJ202" s="1732"/>
      <c r="QFK202" s="1732"/>
      <c r="QFL202" s="1732"/>
      <c r="QFM202" s="1732"/>
      <c r="QFN202" s="1732"/>
      <c r="QFO202" s="1732"/>
      <c r="QFP202" s="1732"/>
      <c r="QFQ202" s="1732"/>
      <c r="QFR202" s="1732"/>
      <c r="QFS202" s="1732"/>
      <c r="QFT202" s="1732"/>
      <c r="QFU202" s="1732"/>
      <c r="QFV202" s="1732"/>
      <c r="QFW202" s="1732"/>
      <c r="QFX202" s="1732"/>
      <c r="QFY202" s="1732"/>
      <c r="QFZ202" s="1732"/>
      <c r="QGA202" s="1732"/>
      <c r="QGB202" s="1732"/>
      <c r="QGC202" s="1732"/>
      <c r="QGD202" s="1732"/>
      <c r="QGE202" s="1732"/>
      <c r="QGF202" s="1732"/>
      <c r="QGG202" s="1732"/>
      <c r="QGH202" s="1732"/>
      <c r="QGI202" s="1732"/>
      <c r="QGJ202" s="1732"/>
      <c r="QGK202" s="1732"/>
      <c r="QGL202" s="1732"/>
      <c r="QGM202" s="1732"/>
      <c r="QGN202" s="1732"/>
      <c r="QGO202" s="1732"/>
      <c r="QGP202" s="1732"/>
      <c r="QGQ202" s="1732"/>
      <c r="QGR202" s="1732"/>
      <c r="QGS202" s="1732"/>
      <c r="QGT202" s="1732"/>
      <c r="QGU202" s="1732"/>
      <c r="QGV202" s="1732"/>
      <c r="QGW202" s="1732"/>
      <c r="QGX202" s="1732"/>
      <c r="QGY202" s="1732"/>
      <c r="QGZ202" s="1732"/>
      <c r="QHA202" s="1732"/>
      <c r="QHB202" s="1732"/>
      <c r="QHC202" s="1732"/>
      <c r="QHD202" s="1732"/>
      <c r="QHE202" s="1732"/>
      <c r="QHF202" s="1732"/>
      <c r="QHG202" s="1732"/>
      <c r="QHH202" s="1732"/>
      <c r="QHI202" s="1732"/>
      <c r="QHJ202" s="1732"/>
      <c r="QHK202" s="1732"/>
      <c r="QHL202" s="1732"/>
      <c r="QHM202" s="1732"/>
      <c r="QHN202" s="1732"/>
      <c r="QHO202" s="1732"/>
      <c r="QHP202" s="1732"/>
      <c r="QHQ202" s="1732"/>
      <c r="QHR202" s="1732"/>
      <c r="QHS202" s="1732"/>
      <c r="QHT202" s="1732"/>
      <c r="QHU202" s="1732"/>
      <c r="QHV202" s="1732"/>
      <c r="QHW202" s="1732"/>
      <c r="QHX202" s="1732"/>
      <c r="QHY202" s="1732"/>
      <c r="QHZ202" s="1732"/>
      <c r="QIA202" s="1732"/>
      <c r="QIB202" s="1732"/>
      <c r="QIC202" s="1732"/>
      <c r="QID202" s="1732"/>
      <c r="QIE202" s="1732"/>
      <c r="QIF202" s="1732"/>
      <c r="QIG202" s="1732"/>
      <c r="QIH202" s="1732"/>
      <c r="QII202" s="1732"/>
      <c r="QIJ202" s="1732"/>
      <c r="QIK202" s="1732"/>
      <c r="QIL202" s="1732"/>
      <c r="QIM202" s="1732"/>
      <c r="QIN202" s="1732"/>
      <c r="QIO202" s="1732"/>
      <c r="QIP202" s="1732"/>
      <c r="QIQ202" s="1732"/>
      <c r="QIR202" s="1732"/>
      <c r="QIS202" s="1732"/>
      <c r="QIT202" s="1732"/>
      <c r="QIU202" s="1732"/>
      <c r="QIV202" s="1732"/>
      <c r="QIW202" s="1732"/>
      <c r="QIX202" s="1732"/>
      <c r="QIY202" s="1732"/>
      <c r="QIZ202" s="1732"/>
      <c r="QJA202" s="1732"/>
      <c r="QJB202" s="1732"/>
      <c r="QJC202" s="1732"/>
      <c r="QJD202" s="1732"/>
      <c r="QJE202" s="1732"/>
      <c r="QJF202" s="1732"/>
      <c r="QJG202" s="1732"/>
      <c r="QJH202" s="1732"/>
      <c r="QJI202" s="1732"/>
      <c r="QJJ202" s="1732"/>
      <c r="QJK202" s="1732"/>
      <c r="QJL202" s="1732"/>
      <c r="QJM202" s="1732"/>
      <c r="QJN202" s="1732"/>
      <c r="QJO202" s="1732"/>
      <c r="QJP202" s="1732"/>
      <c r="QJQ202" s="1732"/>
      <c r="QJR202" s="1732"/>
      <c r="QJS202" s="1732"/>
      <c r="QJT202" s="1732"/>
      <c r="QJU202" s="1732"/>
      <c r="QJV202" s="1732"/>
      <c r="QJW202" s="1732"/>
      <c r="QJX202" s="1732"/>
      <c r="QJY202" s="1732"/>
      <c r="QJZ202" s="1732"/>
      <c r="QKA202" s="1732"/>
      <c r="QKB202" s="1732"/>
      <c r="QKC202" s="1732"/>
      <c r="QKD202" s="1732"/>
      <c r="QKE202" s="1732"/>
      <c r="QKF202" s="1732"/>
      <c r="QKG202" s="1732"/>
      <c r="QKH202" s="1732"/>
      <c r="QKI202" s="1732"/>
      <c r="QKJ202" s="1732"/>
      <c r="QKK202" s="1732"/>
      <c r="QKL202" s="1732"/>
      <c r="QKM202" s="1732"/>
      <c r="QKN202" s="1732"/>
      <c r="QKO202" s="1732"/>
      <c r="QKP202" s="1732"/>
      <c r="QKQ202" s="1732"/>
      <c r="QKR202" s="1732"/>
      <c r="QKS202" s="1732"/>
      <c r="QKT202" s="1732"/>
      <c r="QKU202" s="1732"/>
      <c r="QKV202" s="1732"/>
      <c r="QKW202" s="1732"/>
      <c r="QKX202" s="1732"/>
      <c r="QKY202" s="1732"/>
      <c r="QKZ202" s="1732"/>
      <c r="QLA202" s="1732"/>
      <c r="QLB202" s="1732"/>
      <c r="QLC202" s="1732"/>
      <c r="QLD202" s="1732"/>
      <c r="QLE202" s="1732"/>
      <c r="QLF202" s="1732"/>
      <c r="QLG202" s="1732"/>
      <c r="QLH202" s="1732"/>
      <c r="QLI202" s="1732"/>
      <c r="QLJ202" s="1732"/>
      <c r="QLK202" s="1732"/>
      <c r="QLL202" s="1732"/>
      <c r="QLM202" s="1732"/>
      <c r="QLN202" s="1732"/>
      <c r="QLO202" s="1732"/>
      <c r="QLP202" s="1732"/>
      <c r="QLQ202" s="1732"/>
      <c r="QLR202" s="1732"/>
      <c r="QLS202" s="1732"/>
      <c r="QLT202" s="1732"/>
      <c r="QLU202" s="1732"/>
      <c r="QLV202" s="1732"/>
      <c r="QLW202" s="1732"/>
      <c r="QLX202" s="1732"/>
      <c r="QLY202" s="1732"/>
      <c r="QLZ202" s="1732"/>
      <c r="QMA202" s="1732"/>
      <c r="QMB202" s="1732"/>
      <c r="QMC202" s="1732"/>
      <c r="QMD202" s="1732"/>
      <c r="QME202" s="1732"/>
      <c r="QMF202" s="1732"/>
      <c r="QMG202" s="1732"/>
      <c r="QMH202" s="1732"/>
      <c r="QMI202" s="1732"/>
      <c r="QMJ202" s="1732"/>
      <c r="QMK202" s="1732"/>
      <c r="QML202" s="1732"/>
      <c r="QMM202" s="1732"/>
      <c r="QMN202" s="1732"/>
      <c r="QMO202" s="1732"/>
      <c r="QMP202" s="1732"/>
      <c r="QMQ202" s="1732"/>
      <c r="QMR202" s="1732"/>
      <c r="QMS202" s="1732"/>
      <c r="QMT202" s="1732"/>
      <c r="QMU202" s="1732"/>
      <c r="QMV202" s="1732"/>
      <c r="QMW202" s="1732"/>
      <c r="QMX202" s="1732"/>
      <c r="QMY202" s="1732"/>
      <c r="QMZ202" s="1732"/>
      <c r="QNA202" s="1732"/>
      <c r="QNB202" s="1732"/>
      <c r="QNC202" s="1732"/>
      <c r="QND202" s="1732"/>
      <c r="QNE202" s="1732"/>
      <c r="QNF202" s="1732"/>
      <c r="QNG202" s="1732"/>
      <c r="QNH202" s="1732"/>
      <c r="QNI202" s="1732"/>
      <c r="QNJ202" s="1732"/>
      <c r="QNK202" s="1732"/>
      <c r="QNL202" s="1732"/>
      <c r="QNM202" s="1732"/>
      <c r="QNN202" s="1732"/>
      <c r="QNO202" s="1732"/>
      <c r="QNP202" s="1732"/>
      <c r="QNQ202" s="1732"/>
      <c r="QNR202" s="1732"/>
      <c r="QNS202" s="1732"/>
      <c r="QNT202" s="1732"/>
      <c r="QNU202" s="1732"/>
      <c r="QNV202" s="1732"/>
      <c r="QNW202" s="1732"/>
      <c r="QNX202" s="1732"/>
      <c r="QNY202" s="1732"/>
      <c r="QNZ202" s="1732"/>
      <c r="QOA202" s="1732"/>
      <c r="QOB202" s="1732"/>
      <c r="QOC202" s="1732"/>
      <c r="QOD202" s="1732"/>
      <c r="QOE202" s="1732"/>
      <c r="QOF202" s="1732"/>
      <c r="QOG202" s="1732"/>
      <c r="QOH202" s="1732"/>
      <c r="QOI202" s="1732"/>
      <c r="QOJ202" s="1732"/>
      <c r="QOK202" s="1732"/>
      <c r="QOL202" s="1732"/>
      <c r="QOM202" s="1732"/>
      <c r="QON202" s="1732"/>
      <c r="QOO202" s="1732"/>
      <c r="QOP202" s="1732"/>
      <c r="QOQ202" s="1732"/>
      <c r="QOR202" s="1732"/>
      <c r="QOS202" s="1732"/>
      <c r="QOT202" s="1732"/>
      <c r="QOU202" s="1732"/>
      <c r="QOV202" s="1732"/>
      <c r="QOW202" s="1732"/>
      <c r="QOX202" s="1732"/>
      <c r="QOY202" s="1732"/>
      <c r="QOZ202" s="1732"/>
      <c r="QPA202" s="1732"/>
      <c r="QPB202" s="1732"/>
      <c r="QPC202" s="1732"/>
      <c r="QPD202" s="1732"/>
      <c r="QPE202" s="1732"/>
      <c r="QPF202" s="1732"/>
      <c r="QPG202" s="1732"/>
      <c r="QPH202" s="1732"/>
      <c r="QPI202" s="1732"/>
      <c r="QPJ202" s="1732"/>
      <c r="QPK202" s="1732"/>
      <c r="QPL202" s="1732"/>
      <c r="QPM202" s="1732"/>
      <c r="QPN202" s="1732"/>
      <c r="QPO202" s="1732"/>
      <c r="QPP202" s="1732"/>
      <c r="QPQ202" s="1732"/>
      <c r="QPR202" s="1732"/>
      <c r="QPS202" s="1732"/>
      <c r="QPT202" s="1732"/>
      <c r="QPU202" s="1732"/>
      <c r="QPV202" s="1732"/>
      <c r="QPW202" s="1732"/>
      <c r="QPX202" s="1732"/>
      <c r="QPY202" s="1732"/>
      <c r="QPZ202" s="1732"/>
      <c r="QQA202" s="1732"/>
      <c r="QQB202" s="1732"/>
      <c r="QQC202" s="1732"/>
      <c r="QQD202" s="1732"/>
      <c r="QQE202" s="1732"/>
      <c r="QQF202" s="1732"/>
      <c r="QQG202" s="1732"/>
      <c r="QQH202" s="1732"/>
      <c r="QQI202" s="1732"/>
      <c r="QQJ202" s="1732"/>
      <c r="QQK202" s="1732"/>
      <c r="QQL202" s="1732"/>
      <c r="QQM202" s="1732"/>
      <c r="QQN202" s="1732"/>
      <c r="QQO202" s="1732"/>
      <c r="QQP202" s="1732"/>
      <c r="QQQ202" s="1732"/>
      <c r="QQR202" s="1732"/>
      <c r="QQS202" s="1732"/>
      <c r="QQT202" s="1732"/>
      <c r="QQU202" s="1732"/>
      <c r="QQV202" s="1732"/>
      <c r="QQW202" s="1732"/>
      <c r="QQX202" s="1732"/>
      <c r="QQY202" s="1732"/>
      <c r="QQZ202" s="1732"/>
      <c r="QRA202" s="1732"/>
      <c r="QRB202" s="1732"/>
      <c r="QRC202" s="1732"/>
      <c r="QRD202" s="1732"/>
      <c r="QRE202" s="1732"/>
      <c r="QRF202" s="1732"/>
      <c r="QRG202" s="1732"/>
      <c r="QRH202" s="1732"/>
      <c r="QRI202" s="1732"/>
      <c r="QRJ202" s="1732"/>
      <c r="QRK202" s="1732"/>
      <c r="QRL202" s="1732"/>
      <c r="QRM202" s="1732"/>
      <c r="QRN202" s="1732"/>
      <c r="QRO202" s="1732"/>
      <c r="QRP202" s="1732"/>
      <c r="QRQ202" s="1732"/>
      <c r="QRR202" s="1732"/>
      <c r="QRS202" s="1732"/>
      <c r="QRT202" s="1732"/>
      <c r="QRU202" s="1732"/>
      <c r="QRV202" s="1732"/>
      <c r="QRW202" s="1732"/>
      <c r="QRX202" s="1732"/>
      <c r="QRY202" s="1732"/>
      <c r="QRZ202" s="1732"/>
      <c r="QSA202" s="1732"/>
      <c r="QSB202" s="1732"/>
      <c r="QSC202" s="1732"/>
      <c r="QSD202" s="1732"/>
      <c r="QSE202" s="1732"/>
      <c r="QSF202" s="1732"/>
      <c r="QSG202" s="1732"/>
      <c r="QSH202" s="1732"/>
      <c r="QSI202" s="1732"/>
      <c r="QSJ202" s="1732"/>
      <c r="QSK202" s="1732"/>
      <c r="QSL202" s="1732"/>
      <c r="QSM202" s="1732"/>
      <c r="QSN202" s="1732"/>
      <c r="QSO202" s="1732"/>
      <c r="QSP202" s="1732"/>
      <c r="QSQ202" s="1732"/>
      <c r="QSR202" s="1732"/>
      <c r="QSS202" s="1732"/>
      <c r="QST202" s="1732"/>
      <c r="QSU202" s="1732"/>
      <c r="QSV202" s="1732"/>
      <c r="QSW202" s="1732"/>
      <c r="QSX202" s="1732"/>
      <c r="QSY202" s="1732"/>
      <c r="QSZ202" s="1732"/>
      <c r="QTA202" s="1732"/>
      <c r="QTB202" s="1732"/>
      <c r="QTC202" s="1732"/>
      <c r="QTD202" s="1732"/>
      <c r="QTE202" s="1732"/>
      <c r="QTF202" s="1732"/>
      <c r="QTG202" s="1732"/>
      <c r="QTH202" s="1732"/>
      <c r="QTI202" s="1732"/>
      <c r="QTJ202" s="1732"/>
      <c r="QTK202" s="1732"/>
      <c r="QTL202" s="1732"/>
      <c r="QTM202" s="1732"/>
      <c r="QTN202" s="1732"/>
      <c r="QTO202" s="1732"/>
      <c r="QTP202" s="1732"/>
      <c r="QTQ202" s="1732"/>
      <c r="QTR202" s="1732"/>
      <c r="QTS202" s="1732"/>
      <c r="QTT202" s="1732"/>
      <c r="QTU202" s="1732"/>
      <c r="QTV202" s="1732"/>
      <c r="QTW202" s="1732"/>
      <c r="QTX202" s="1732"/>
      <c r="QTY202" s="1732"/>
      <c r="QTZ202" s="1732"/>
      <c r="QUA202" s="1732"/>
      <c r="QUB202" s="1732"/>
      <c r="QUC202" s="1732"/>
      <c r="QUD202" s="1732"/>
      <c r="QUE202" s="1732"/>
      <c r="QUF202" s="1732"/>
      <c r="QUG202" s="1732"/>
      <c r="QUH202" s="1732"/>
      <c r="QUI202" s="1732"/>
      <c r="QUJ202" s="1732"/>
      <c r="QUK202" s="1732"/>
      <c r="QUL202" s="1732"/>
      <c r="QUM202" s="1732"/>
      <c r="QUN202" s="1732"/>
      <c r="QUO202" s="1732"/>
      <c r="QUP202" s="1732"/>
      <c r="QUQ202" s="1732"/>
      <c r="QUR202" s="1732"/>
      <c r="QUS202" s="1732"/>
      <c r="QUT202" s="1732"/>
      <c r="QUU202" s="1732"/>
      <c r="QUV202" s="1732"/>
      <c r="QUW202" s="1732"/>
      <c r="QUX202" s="1732"/>
      <c r="QUY202" s="1732"/>
      <c r="QUZ202" s="1732"/>
      <c r="QVA202" s="1732"/>
      <c r="QVB202" s="1732"/>
      <c r="QVC202" s="1732"/>
      <c r="QVD202" s="1732"/>
      <c r="QVE202" s="1732"/>
      <c r="QVF202" s="1732"/>
      <c r="QVG202" s="1732"/>
      <c r="QVH202" s="1732"/>
      <c r="QVI202" s="1732"/>
      <c r="QVJ202" s="1732"/>
      <c r="QVK202" s="1732"/>
      <c r="QVL202" s="1732"/>
      <c r="QVM202" s="1732"/>
      <c r="QVN202" s="1732"/>
      <c r="QVO202" s="1732"/>
      <c r="QVP202" s="1732"/>
      <c r="QVQ202" s="1732"/>
      <c r="QVR202" s="1732"/>
      <c r="QVS202" s="1732"/>
      <c r="QVT202" s="1732"/>
      <c r="QVU202" s="1732"/>
      <c r="QVV202" s="1732"/>
      <c r="QVW202" s="1732"/>
      <c r="QVX202" s="1732"/>
      <c r="QVY202" s="1732"/>
      <c r="QVZ202" s="1732"/>
      <c r="QWA202" s="1732"/>
      <c r="QWB202" s="1732"/>
      <c r="QWC202" s="1732"/>
      <c r="QWD202" s="1732"/>
      <c r="QWE202" s="1732"/>
      <c r="QWF202" s="1732"/>
      <c r="QWG202" s="1732"/>
      <c r="QWH202" s="1732"/>
      <c r="QWI202" s="1732"/>
      <c r="QWJ202" s="1732"/>
      <c r="QWK202" s="1732"/>
      <c r="QWL202" s="1732"/>
      <c r="QWM202" s="1732"/>
      <c r="QWN202" s="1732"/>
      <c r="QWO202" s="1732"/>
      <c r="QWP202" s="1732"/>
      <c r="QWQ202" s="1732"/>
      <c r="QWR202" s="1732"/>
      <c r="QWS202" s="1732"/>
      <c r="QWT202" s="1732"/>
      <c r="QWU202" s="1732"/>
      <c r="QWV202" s="1732"/>
      <c r="QWW202" s="1732"/>
      <c r="QWX202" s="1732"/>
      <c r="QWY202" s="1732"/>
      <c r="QWZ202" s="1732"/>
      <c r="QXA202" s="1732"/>
      <c r="QXB202" s="1732"/>
      <c r="QXC202" s="1732"/>
      <c r="QXD202" s="1732"/>
      <c r="QXE202" s="1732"/>
      <c r="QXF202" s="1732"/>
      <c r="QXG202" s="1732"/>
      <c r="QXH202" s="1732"/>
      <c r="QXI202" s="1732"/>
      <c r="QXJ202" s="1732"/>
      <c r="QXK202" s="1732"/>
      <c r="QXL202" s="1732"/>
      <c r="QXM202" s="1732"/>
      <c r="QXN202" s="1732"/>
      <c r="QXO202" s="1732"/>
      <c r="QXP202" s="1732"/>
      <c r="QXQ202" s="1732"/>
      <c r="QXR202" s="1732"/>
      <c r="QXS202" s="1732"/>
      <c r="QXT202" s="1732"/>
      <c r="QXU202" s="1732"/>
      <c r="QXV202" s="1732"/>
      <c r="QXW202" s="1732"/>
      <c r="QXX202" s="1732"/>
      <c r="QXY202" s="1732"/>
      <c r="QXZ202" s="1732"/>
      <c r="QYA202" s="1732"/>
      <c r="QYB202" s="1732"/>
      <c r="QYC202" s="1732"/>
      <c r="QYD202" s="1732"/>
      <c r="QYE202" s="1732"/>
      <c r="QYF202" s="1732"/>
      <c r="QYG202" s="1732"/>
      <c r="QYH202" s="1732"/>
      <c r="QYI202" s="1732"/>
      <c r="QYJ202" s="1732"/>
      <c r="QYK202" s="1732"/>
      <c r="QYL202" s="1732"/>
      <c r="QYM202" s="1732"/>
      <c r="QYN202" s="1732"/>
      <c r="QYO202" s="1732"/>
      <c r="QYP202" s="1732"/>
      <c r="QYQ202" s="1732"/>
      <c r="QYR202" s="1732"/>
      <c r="QYS202" s="1732"/>
      <c r="QYT202" s="1732"/>
      <c r="QYU202" s="1732"/>
      <c r="QYV202" s="1732"/>
      <c r="QYW202" s="1732"/>
      <c r="QYX202" s="1732"/>
      <c r="QYY202" s="1732"/>
      <c r="QYZ202" s="1732"/>
      <c r="QZA202" s="1732"/>
      <c r="QZB202" s="1732"/>
      <c r="QZC202" s="1732"/>
      <c r="QZD202" s="1732"/>
      <c r="QZE202" s="1732"/>
      <c r="QZF202" s="1732"/>
      <c r="QZG202" s="1732"/>
      <c r="QZH202" s="1732"/>
      <c r="QZI202" s="1732"/>
      <c r="QZJ202" s="1732"/>
      <c r="QZK202" s="1732"/>
      <c r="QZL202" s="1732"/>
      <c r="QZM202" s="1732"/>
      <c r="QZN202" s="1732"/>
      <c r="QZO202" s="1732"/>
      <c r="QZP202" s="1732"/>
      <c r="QZQ202" s="1732"/>
      <c r="QZR202" s="1732"/>
      <c r="QZS202" s="1732"/>
      <c r="QZT202" s="1732"/>
      <c r="QZU202" s="1732"/>
      <c r="QZV202" s="1732"/>
      <c r="QZW202" s="1732"/>
      <c r="QZX202" s="1732"/>
      <c r="QZY202" s="1732"/>
      <c r="QZZ202" s="1732"/>
      <c r="RAA202" s="1732"/>
      <c r="RAB202" s="1732"/>
      <c r="RAC202" s="1732"/>
      <c r="RAD202" s="1732"/>
      <c r="RAE202" s="1732"/>
      <c r="RAF202" s="1732"/>
      <c r="RAG202" s="1732"/>
      <c r="RAH202" s="1732"/>
      <c r="RAI202" s="1732"/>
      <c r="RAJ202" s="1732"/>
      <c r="RAK202" s="1732"/>
      <c r="RAL202" s="1732"/>
      <c r="RAM202" s="1732"/>
      <c r="RAN202" s="1732"/>
      <c r="RAO202" s="1732"/>
      <c r="RAP202" s="1732"/>
      <c r="RAQ202" s="1732"/>
      <c r="RAR202" s="1732"/>
      <c r="RAS202" s="1732"/>
      <c r="RAT202" s="1732"/>
      <c r="RAU202" s="1732"/>
      <c r="RAV202" s="1732"/>
      <c r="RAW202" s="1732"/>
      <c r="RAX202" s="1732"/>
      <c r="RAY202" s="1732"/>
      <c r="RAZ202" s="1732"/>
      <c r="RBA202" s="1732"/>
      <c r="RBB202" s="1732"/>
      <c r="RBC202" s="1732"/>
      <c r="RBD202" s="1732"/>
      <c r="RBE202" s="1732"/>
      <c r="RBF202" s="1732"/>
      <c r="RBG202" s="1732"/>
      <c r="RBH202" s="1732"/>
      <c r="RBI202" s="1732"/>
      <c r="RBJ202" s="1732"/>
      <c r="RBK202" s="1732"/>
      <c r="RBL202" s="1732"/>
      <c r="RBM202" s="1732"/>
      <c r="RBN202" s="1732"/>
      <c r="RBO202" s="1732"/>
      <c r="RBP202" s="1732"/>
      <c r="RBQ202" s="1732"/>
      <c r="RBR202" s="1732"/>
      <c r="RBS202" s="1732"/>
      <c r="RBT202" s="1732"/>
      <c r="RBU202" s="1732"/>
      <c r="RBV202" s="1732"/>
      <c r="RBW202" s="1732"/>
      <c r="RBX202" s="1732"/>
      <c r="RBY202" s="1732"/>
      <c r="RBZ202" s="1732"/>
      <c r="RCA202" s="1732"/>
      <c r="RCB202" s="1732"/>
      <c r="RCC202" s="1732"/>
      <c r="RCD202" s="1732"/>
      <c r="RCE202" s="1732"/>
      <c r="RCF202" s="1732"/>
      <c r="RCG202" s="1732"/>
      <c r="RCH202" s="1732"/>
      <c r="RCI202" s="1732"/>
      <c r="RCJ202" s="1732"/>
      <c r="RCK202" s="1732"/>
      <c r="RCL202" s="1732"/>
      <c r="RCM202" s="1732"/>
      <c r="RCN202" s="1732"/>
      <c r="RCO202" s="1732"/>
      <c r="RCP202" s="1732"/>
      <c r="RCQ202" s="1732"/>
      <c r="RCR202" s="1732"/>
      <c r="RCS202" s="1732"/>
      <c r="RCT202" s="1732"/>
      <c r="RCU202" s="1732"/>
      <c r="RCV202" s="1732"/>
      <c r="RCW202" s="1732"/>
      <c r="RCX202" s="1732"/>
      <c r="RCY202" s="1732"/>
      <c r="RCZ202" s="1732"/>
      <c r="RDA202" s="1732"/>
      <c r="RDB202" s="1732"/>
      <c r="RDC202" s="1732"/>
      <c r="RDD202" s="1732"/>
      <c r="RDE202" s="1732"/>
      <c r="RDF202" s="1732"/>
      <c r="RDG202" s="1732"/>
      <c r="RDH202" s="1732"/>
      <c r="RDI202" s="1732"/>
      <c r="RDJ202" s="1732"/>
      <c r="RDK202" s="1732"/>
      <c r="RDL202" s="1732"/>
      <c r="RDM202" s="1732"/>
      <c r="RDN202" s="1732"/>
      <c r="RDO202" s="1732"/>
      <c r="RDP202" s="1732"/>
      <c r="RDQ202" s="1732"/>
      <c r="RDR202" s="1732"/>
      <c r="RDS202" s="1732"/>
      <c r="RDT202" s="1732"/>
      <c r="RDU202" s="1732"/>
      <c r="RDV202" s="1732"/>
      <c r="RDW202" s="1732"/>
      <c r="RDX202" s="1732"/>
      <c r="RDY202" s="1732"/>
      <c r="RDZ202" s="1732"/>
      <c r="REA202" s="1732"/>
      <c r="REB202" s="1732"/>
      <c r="REC202" s="1732"/>
      <c r="RED202" s="1732"/>
      <c r="REE202" s="1732"/>
      <c r="REF202" s="1732"/>
      <c r="REG202" s="1732"/>
      <c r="REH202" s="1732"/>
      <c r="REI202" s="1732"/>
      <c r="REJ202" s="1732"/>
      <c r="REK202" s="1732"/>
      <c r="REL202" s="1732"/>
      <c r="REM202" s="1732"/>
      <c r="REN202" s="1732"/>
      <c r="REO202" s="1732"/>
      <c r="REP202" s="1732"/>
      <c r="REQ202" s="1732"/>
      <c r="RER202" s="1732"/>
      <c r="RES202" s="1732"/>
      <c r="RET202" s="1732"/>
      <c r="REU202" s="1732"/>
      <c r="REV202" s="1732"/>
      <c r="REW202" s="1732"/>
      <c r="REX202" s="1732"/>
      <c r="REY202" s="1732"/>
      <c r="REZ202" s="1732"/>
      <c r="RFA202" s="1732"/>
      <c r="RFB202" s="1732"/>
      <c r="RFC202" s="1732"/>
      <c r="RFD202" s="1732"/>
      <c r="RFE202" s="1732"/>
      <c r="RFF202" s="1732"/>
      <c r="RFG202" s="1732"/>
      <c r="RFH202" s="1732"/>
      <c r="RFI202" s="1732"/>
      <c r="RFJ202" s="1732"/>
      <c r="RFK202" s="1732"/>
      <c r="RFL202" s="1732"/>
      <c r="RFM202" s="1732"/>
      <c r="RFN202" s="1732"/>
      <c r="RFO202" s="1732"/>
      <c r="RFP202" s="1732"/>
      <c r="RFQ202" s="1732"/>
      <c r="RFR202" s="1732"/>
      <c r="RFS202" s="1732"/>
      <c r="RFT202" s="1732"/>
      <c r="RFU202" s="1732"/>
      <c r="RFV202" s="1732"/>
      <c r="RFW202" s="1732"/>
      <c r="RFX202" s="1732"/>
      <c r="RFY202" s="1732"/>
      <c r="RFZ202" s="1732"/>
      <c r="RGA202" s="1732"/>
      <c r="RGB202" s="1732"/>
      <c r="RGC202" s="1732"/>
      <c r="RGD202" s="1732"/>
      <c r="RGE202" s="1732"/>
      <c r="RGF202" s="1732"/>
      <c r="RGG202" s="1732"/>
      <c r="RGH202" s="1732"/>
      <c r="RGI202" s="1732"/>
      <c r="RGJ202" s="1732"/>
      <c r="RGK202" s="1732"/>
      <c r="RGL202" s="1732"/>
      <c r="RGM202" s="1732"/>
      <c r="RGN202" s="1732"/>
      <c r="RGO202" s="1732"/>
      <c r="RGP202" s="1732"/>
      <c r="RGQ202" s="1732"/>
      <c r="RGR202" s="1732"/>
      <c r="RGS202" s="1732"/>
      <c r="RGT202" s="1732"/>
      <c r="RGU202" s="1732"/>
      <c r="RGV202" s="1732"/>
      <c r="RGW202" s="1732"/>
      <c r="RGX202" s="1732"/>
      <c r="RGY202" s="1732"/>
      <c r="RGZ202" s="1732"/>
      <c r="RHA202" s="1732"/>
      <c r="RHB202" s="1732"/>
      <c r="RHC202" s="1732"/>
      <c r="RHD202" s="1732"/>
      <c r="RHE202" s="1732"/>
      <c r="RHF202" s="1732"/>
      <c r="RHG202" s="1732"/>
      <c r="RHH202" s="1732"/>
      <c r="RHI202" s="1732"/>
      <c r="RHJ202" s="1732"/>
      <c r="RHK202" s="1732"/>
      <c r="RHL202" s="1732"/>
      <c r="RHM202" s="1732"/>
      <c r="RHN202" s="1732"/>
      <c r="RHO202" s="1732"/>
      <c r="RHP202" s="1732"/>
      <c r="RHQ202" s="1732"/>
      <c r="RHR202" s="1732"/>
      <c r="RHS202" s="1732"/>
      <c r="RHT202" s="1732"/>
      <c r="RHU202" s="1732"/>
      <c r="RHV202" s="1732"/>
      <c r="RHW202" s="1732"/>
      <c r="RHX202" s="1732"/>
      <c r="RHY202" s="1732"/>
      <c r="RHZ202" s="1732"/>
      <c r="RIA202" s="1732"/>
      <c r="RIB202" s="1732"/>
      <c r="RIC202" s="1732"/>
      <c r="RID202" s="1732"/>
      <c r="RIE202" s="1732"/>
      <c r="RIF202" s="1732"/>
      <c r="RIG202" s="1732"/>
      <c r="RIH202" s="1732"/>
      <c r="RII202" s="1732"/>
      <c r="RIJ202" s="1732"/>
      <c r="RIK202" s="1732"/>
      <c r="RIL202" s="1732"/>
      <c r="RIM202" s="1732"/>
      <c r="RIN202" s="1732"/>
      <c r="RIO202" s="1732"/>
      <c r="RIP202" s="1732"/>
      <c r="RIQ202" s="1732"/>
      <c r="RIR202" s="1732"/>
      <c r="RIS202" s="1732"/>
      <c r="RIT202" s="1732"/>
      <c r="RIU202" s="1732"/>
      <c r="RIV202" s="1732"/>
      <c r="RIW202" s="1732"/>
      <c r="RIX202" s="1732"/>
      <c r="RIY202" s="1732"/>
      <c r="RIZ202" s="1732"/>
      <c r="RJA202" s="1732"/>
      <c r="RJB202" s="1732"/>
      <c r="RJC202" s="1732"/>
      <c r="RJD202" s="1732"/>
      <c r="RJE202" s="1732"/>
      <c r="RJF202" s="1732"/>
      <c r="RJG202" s="1732"/>
      <c r="RJH202" s="1732"/>
      <c r="RJI202" s="1732"/>
      <c r="RJJ202" s="1732"/>
      <c r="RJK202" s="1732"/>
      <c r="RJL202" s="1732"/>
      <c r="RJM202" s="1732"/>
      <c r="RJN202" s="1732"/>
      <c r="RJO202" s="1732"/>
      <c r="RJP202" s="1732"/>
      <c r="RJQ202" s="1732"/>
      <c r="RJR202" s="1732"/>
      <c r="RJS202" s="1732"/>
      <c r="RJT202" s="1732"/>
      <c r="RJU202" s="1732"/>
      <c r="RJV202" s="1732"/>
      <c r="RJW202" s="1732"/>
      <c r="RJX202" s="1732"/>
      <c r="RJY202" s="1732"/>
      <c r="RJZ202" s="1732"/>
      <c r="RKA202" s="1732"/>
      <c r="RKB202" s="1732"/>
      <c r="RKC202" s="1732"/>
      <c r="RKD202" s="1732"/>
      <c r="RKE202" s="1732"/>
      <c r="RKF202" s="1732"/>
      <c r="RKG202" s="1732"/>
      <c r="RKH202" s="1732"/>
      <c r="RKI202" s="1732"/>
      <c r="RKJ202" s="1732"/>
      <c r="RKK202" s="1732"/>
      <c r="RKL202" s="1732"/>
      <c r="RKM202" s="1732"/>
      <c r="RKN202" s="1732"/>
      <c r="RKO202" s="1732"/>
      <c r="RKP202" s="1732"/>
      <c r="RKQ202" s="1732"/>
      <c r="RKR202" s="1732"/>
      <c r="RKS202" s="1732"/>
      <c r="RKT202" s="1732"/>
      <c r="RKU202" s="1732"/>
      <c r="RKV202" s="1732"/>
      <c r="RKW202" s="1732"/>
      <c r="RKX202" s="1732"/>
      <c r="RKY202" s="1732"/>
      <c r="RKZ202" s="1732"/>
      <c r="RLA202" s="1732"/>
      <c r="RLB202" s="1732"/>
      <c r="RLC202" s="1732"/>
      <c r="RLD202" s="1732"/>
      <c r="RLE202" s="1732"/>
      <c r="RLF202" s="1732"/>
      <c r="RLG202" s="1732"/>
      <c r="RLH202" s="1732"/>
      <c r="RLI202" s="1732"/>
      <c r="RLJ202" s="1732"/>
      <c r="RLK202" s="1732"/>
      <c r="RLL202" s="1732"/>
      <c r="RLM202" s="1732"/>
      <c r="RLN202" s="1732"/>
      <c r="RLO202" s="1732"/>
      <c r="RLP202" s="1732"/>
      <c r="RLQ202" s="1732"/>
      <c r="RLR202" s="1732"/>
      <c r="RLS202" s="1732"/>
      <c r="RLT202" s="1732"/>
      <c r="RLU202" s="1732"/>
      <c r="RLV202" s="1732"/>
      <c r="RLW202" s="1732"/>
      <c r="RLX202" s="1732"/>
      <c r="RLY202" s="1732"/>
      <c r="RLZ202" s="1732"/>
      <c r="RMA202" s="1732"/>
      <c r="RMB202" s="1732"/>
      <c r="RMC202" s="1732"/>
      <c r="RMD202" s="1732"/>
      <c r="RME202" s="1732"/>
      <c r="RMF202" s="1732"/>
      <c r="RMG202" s="1732"/>
      <c r="RMH202" s="1732"/>
      <c r="RMI202" s="1732"/>
      <c r="RMJ202" s="1732"/>
      <c r="RMK202" s="1732"/>
      <c r="RML202" s="1732"/>
      <c r="RMM202" s="1732"/>
      <c r="RMN202" s="1732"/>
      <c r="RMO202" s="1732"/>
      <c r="RMP202" s="1732"/>
      <c r="RMQ202" s="1732"/>
      <c r="RMR202" s="1732"/>
      <c r="RMS202" s="1732"/>
      <c r="RMT202" s="1732"/>
      <c r="RMU202" s="1732"/>
      <c r="RMV202" s="1732"/>
      <c r="RMW202" s="1732"/>
      <c r="RMX202" s="1732"/>
      <c r="RMY202" s="1732"/>
      <c r="RMZ202" s="1732"/>
      <c r="RNA202" s="1732"/>
      <c r="RNB202" s="1732"/>
      <c r="RNC202" s="1732"/>
      <c r="RND202" s="1732"/>
      <c r="RNE202" s="1732"/>
      <c r="RNF202" s="1732"/>
      <c r="RNG202" s="1732"/>
      <c r="RNH202" s="1732"/>
      <c r="RNI202" s="1732"/>
      <c r="RNJ202" s="1732"/>
      <c r="RNK202" s="1732"/>
      <c r="RNL202" s="1732"/>
      <c r="RNM202" s="1732"/>
      <c r="RNN202" s="1732"/>
      <c r="RNO202" s="1732"/>
      <c r="RNP202" s="1732"/>
      <c r="RNQ202" s="1732"/>
      <c r="RNR202" s="1732"/>
      <c r="RNS202" s="1732"/>
      <c r="RNT202" s="1732"/>
      <c r="RNU202" s="1732"/>
      <c r="RNV202" s="1732"/>
      <c r="RNW202" s="1732"/>
      <c r="RNX202" s="1732"/>
      <c r="RNY202" s="1732"/>
      <c r="RNZ202" s="1732"/>
      <c r="ROA202" s="1732"/>
      <c r="ROB202" s="1732"/>
      <c r="ROC202" s="1732"/>
      <c r="ROD202" s="1732"/>
      <c r="ROE202" s="1732"/>
      <c r="ROF202" s="1732"/>
      <c r="ROG202" s="1732"/>
      <c r="ROH202" s="1732"/>
      <c r="ROI202" s="1732"/>
      <c r="ROJ202" s="1732"/>
      <c r="ROK202" s="1732"/>
      <c r="ROL202" s="1732"/>
      <c r="ROM202" s="1732"/>
      <c r="RON202" s="1732"/>
      <c r="ROO202" s="1732"/>
      <c r="ROP202" s="1732"/>
      <c r="ROQ202" s="1732"/>
      <c r="ROR202" s="1732"/>
      <c r="ROS202" s="1732"/>
      <c r="ROT202" s="1732"/>
      <c r="ROU202" s="1732"/>
      <c r="ROV202" s="1732"/>
      <c r="ROW202" s="1732"/>
      <c r="ROX202" s="1732"/>
      <c r="ROY202" s="1732"/>
      <c r="ROZ202" s="1732"/>
      <c r="RPA202" s="1732"/>
      <c r="RPB202" s="1732"/>
      <c r="RPC202" s="1732"/>
      <c r="RPD202" s="1732"/>
      <c r="RPE202" s="1732"/>
      <c r="RPF202" s="1732"/>
      <c r="RPG202" s="1732"/>
      <c r="RPH202" s="1732"/>
      <c r="RPI202" s="1732"/>
      <c r="RPJ202" s="1732"/>
      <c r="RPK202" s="1732"/>
      <c r="RPL202" s="1732"/>
      <c r="RPM202" s="1732"/>
      <c r="RPN202" s="1732"/>
      <c r="RPO202" s="1732"/>
      <c r="RPP202" s="1732"/>
      <c r="RPQ202" s="1732"/>
      <c r="RPR202" s="1732"/>
      <c r="RPS202" s="1732"/>
      <c r="RPT202" s="1732"/>
      <c r="RPU202" s="1732"/>
      <c r="RPV202" s="1732"/>
      <c r="RPW202" s="1732"/>
      <c r="RPX202" s="1732"/>
      <c r="RPY202" s="1732"/>
      <c r="RPZ202" s="1732"/>
      <c r="RQA202" s="1732"/>
      <c r="RQB202" s="1732"/>
      <c r="RQC202" s="1732"/>
      <c r="RQD202" s="1732"/>
      <c r="RQE202" s="1732"/>
      <c r="RQF202" s="1732"/>
      <c r="RQG202" s="1732"/>
      <c r="RQH202" s="1732"/>
      <c r="RQI202" s="1732"/>
      <c r="RQJ202" s="1732"/>
      <c r="RQK202" s="1732"/>
      <c r="RQL202" s="1732"/>
      <c r="RQM202" s="1732"/>
      <c r="RQN202" s="1732"/>
      <c r="RQO202" s="1732"/>
      <c r="RQP202" s="1732"/>
      <c r="RQQ202" s="1732"/>
      <c r="RQR202" s="1732"/>
      <c r="RQS202" s="1732"/>
      <c r="RQT202" s="1732"/>
      <c r="RQU202" s="1732"/>
      <c r="RQV202" s="1732"/>
      <c r="RQW202" s="1732"/>
      <c r="RQX202" s="1732"/>
      <c r="RQY202" s="1732"/>
      <c r="RQZ202" s="1732"/>
      <c r="RRA202" s="1732"/>
      <c r="RRB202" s="1732"/>
      <c r="RRC202" s="1732"/>
      <c r="RRD202" s="1732"/>
      <c r="RRE202" s="1732"/>
      <c r="RRF202" s="1732"/>
      <c r="RRG202" s="1732"/>
      <c r="RRH202" s="1732"/>
      <c r="RRI202" s="1732"/>
      <c r="RRJ202" s="1732"/>
      <c r="RRK202" s="1732"/>
      <c r="RRL202" s="1732"/>
      <c r="RRM202" s="1732"/>
      <c r="RRN202" s="1732"/>
      <c r="RRO202" s="1732"/>
      <c r="RRP202" s="1732"/>
      <c r="RRQ202" s="1732"/>
      <c r="RRR202" s="1732"/>
      <c r="RRS202" s="1732"/>
      <c r="RRT202" s="1732"/>
      <c r="RRU202" s="1732"/>
      <c r="RRV202" s="1732"/>
      <c r="RRW202" s="1732"/>
      <c r="RRX202" s="1732"/>
      <c r="RRY202" s="1732"/>
      <c r="RRZ202" s="1732"/>
      <c r="RSA202" s="1732"/>
      <c r="RSB202" s="1732"/>
      <c r="RSC202" s="1732"/>
      <c r="RSD202" s="1732"/>
      <c r="RSE202" s="1732"/>
      <c r="RSF202" s="1732"/>
      <c r="RSG202" s="1732"/>
      <c r="RSH202" s="1732"/>
      <c r="RSI202" s="1732"/>
      <c r="RSJ202" s="1732"/>
      <c r="RSK202" s="1732"/>
      <c r="RSL202" s="1732"/>
      <c r="RSM202" s="1732"/>
      <c r="RSN202" s="1732"/>
      <c r="RSO202" s="1732"/>
      <c r="RSP202" s="1732"/>
      <c r="RSQ202" s="1732"/>
      <c r="RSR202" s="1732"/>
      <c r="RSS202" s="1732"/>
      <c r="RST202" s="1732"/>
      <c r="RSU202" s="1732"/>
      <c r="RSV202" s="1732"/>
      <c r="RSW202" s="1732"/>
      <c r="RSX202" s="1732"/>
      <c r="RSY202" s="1732"/>
      <c r="RSZ202" s="1732"/>
      <c r="RTA202" s="1732"/>
      <c r="RTB202" s="1732"/>
      <c r="RTC202" s="1732"/>
      <c r="RTD202" s="1732"/>
      <c r="RTE202" s="1732"/>
      <c r="RTF202" s="1732"/>
      <c r="RTG202" s="1732"/>
      <c r="RTH202" s="1732"/>
      <c r="RTI202" s="1732"/>
      <c r="RTJ202" s="1732"/>
      <c r="RTK202" s="1732"/>
      <c r="RTL202" s="1732"/>
      <c r="RTM202" s="1732"/>
      <c r="RTN202" s="1732"/>
      <c r="RTO202" s="1732"/>
      <c r="RTP202" s="1732"/>
      <c r="RTQ202" s="1732"/>
      <c r="RTR202" s="1732"/>
      <c r="RTS202" s="1732"/>
      <c r="RTT202" s="1732"/>
      <c r="RTU202" s="1732"/>
      <c r="RTV202" s="1732"/>
      <c r="RTW202" s="1732"/>
      <c r="RTX202" s="1732"/>
      <c r="RTY202" s="1732"/>
      <c r="RTZ202" s="1732"/>
      <c r="RUA202" s="1732"/>
      <c r="RUB202" s="1732"/>
      <c r="RUC202" s="1732"/>
      <c r="RUD202" s="1732"/>
      <c r="RUE202" s="1732"/>
      <c r="RUF202" s="1732"/>
      <c r="RUG202" s="1732"/>
      <c r="RUH202" s="1732"/>
      <c r="RUI202" s="1732"/>
      <c r="RUJ202" s="1732"/>
      <c r="RUK202" s="1732"/>
      <c r="RUL202" s="1732"/>
      <c r="RUM202" s="1732"/>
      <c r="RUN202" s="1732"/>
      <c r="RUO202" s="1732"/>
      <c r="RUP202" s="1732"/>
      <c r="RUQ202" s="1732"/>
      <c r="RUR202" s="1732"/>
      <c r="RUS202" s="1732"/>
      <c r="RUT202" s="1732"/>
      <c r="RUU202" s="1732"/>
      <c r="RUV202" s="1732"/>
      <c r="RUW202" s="1732"/>
      <c r="RUX202" s="1732"/>
      <c r="RUY202" s="1732"/>
      <c r="RUZ202" s="1732"/>
      <c r="RVA202" s="1732"/>
      <c r="RVB202" s="1732"/>
      <c r="RVC202" s="1732"/>
      <c r="RVD202" s="1732"/>
      <c r="RVE202" s="1732"/>
      <c r="RVF202" s="1732"/>
      <c r="RVG202" s="1732"/>
      <c r="RVH202" s="1732"/>
      <c r="RVI202" s="1732"/>
      <c r="RVJ202" s="1732"/>
      <c r="RVK202" s="1732"/>
      <c r="RVL202" s="1732"/>
      <c r="RVM202" s="1732"/>
      <c r="RVN202" s="1732"/>
      <c r="RVO202" s="1732"/>
      <c r="RVP202" s="1732"/>
      <c r="RVQ202" s="1732"/>
      <c r="RVR202" s="1732"/>
      <c r="RVS202" s="1732"/>
      <c r="RVT202" s="1732"/>
      <c r="RVU202" s="1732"/>
      <c r="RVV202" s="1732"/>
      <c r="RVW202" s="1732"/>
      <c r="RVX202" s="1732"/>
      <c r="RVY202" s="1732"/>
      <c r="RVZ202" s="1732"/>
      <c r="RWA202" s="1732"/>
      <c r="RWB202" s="1732"/>
      <c r="RWC202" s="1732"/>
      <c r="RWD202" s="1732"/>
      <c r="RWE202" s="1732"/>
      <c r="RWF202" s="1732"/>
      <c r="RWG202" s="1732"/>
      <c r="RWH202" s="1732"/>
      <c r="RWI202" s="1732"/>
      <c r="RWJ202" s="1732"/>
      <c r="RWK202" s="1732"/>
      <c r="RWL202" s="1732"/>
      <c r="RWM202" s="1732"/>
      <c r="RWN202" s="1732"/>
      <c r="RWO202" s="1732"/>
      <c r="RWP202" s="1732"/>
      <c r="RWQ202" s="1732"/>
      <c r="RWR202" s="1732"/>
      <c r="RWS202" s="1732"/>
      <c r="RWT202" s="1732"/>
      <c r="RWU202" s="1732"/>
      <c r="RWV202" s="1732"/>
      <c r="RWW202" s="1732"/>
      <c r="RWX202" s="1732"/>
      <c r="RWY202" s="1732"/>
      <c r="RWZ202" s="1732"/>
      <c r="RXA202" s="1732"/>
      <c r="RXB202" s="1732"/>
      <c r="RXC202" s="1732"/>
      <c r="RXD202" s="1732"/>
      <c r="RXE202" s="1732"/>
      <c r="RXF202" s="1732"/>
      <c r="RXG202" s="1732"/>
      <c r="RXH202" s="1732"/>
      <c r="RXI202" s="1732"/>
      <c r="RXJ202" s="1732"/>
      <c r="RXK202" s="1732"/>
      <c r="RXL202" s="1732"/>
      <c r="RXM202" s="1732"/>
      <c r="RXN202" s="1732"/>
      <c r="RXO202" s="1732"/>
      <c r="RXP202" s="1732"/>
      <c r="RXQ202" s="1732"/>
      <c r="RXR202" s="1732"/>
      <c r="RXS202" s="1732"/>
      <c r="RXT202" s="1732"/>
      <c r="RXU202" s="1732"/>
      <c r="RXV202" s="1732"/>
      <c r="RXW202" s="1732"/>
      <c r="RXX202" s="1732"/>
      <c r="RXY202" s="1732"/>
      <c r="RXZ202" s="1732"/>
      <c r="RYA202" s="1732"/>
      <c r="RYB202" s="1732"/>
      <c r="RYC202" s="1732"/>
      <c r="RYD202" s="1732"/>
      <c r="RYE202" s="1732"/>
      <c r="RYF202" s="1732"/>
      <c r="RYG202" s="1732"/>
      <c r="RYH202" s="1732"/>
      <c r="RYI202" s="1732"/>
      <c r="RYJ202" s="1732"/>
      <c r="RYK202" s="1732"/>
      <c r="RYL202" s="1732"/>
      <c r="RYM202" s="1732"/>
      <c r="RYN202" s="1732"/>
      <c r="RYO202" s="1732"/>
      <c r="RYP202" s="1732"/>
      <c r="RYQ202" s="1732"/>
      <c r="RYR202" s="1732"/>
      <c r="RYS202" s="1732"/>
      <c r="RYT202" s="1732"/>
      <c r="RYU202" s="1732"/>
      <c r="RYV202" s="1732"/>
      <c r="RYW202" s="1732"/>
      <c r="RYX202" s="1732"/>
      <c r="RYY202" s="1732"/>
      <c r="RYZ202" s="1732"/>
      <c r="RZA202" s="1732"/>
      <c r="RZB202" s="1732"/>
      <c r="RZC202" s="1732"/>
      <c r="RZD202" s="1732"/>
      <c r="RZE202" s="1732"/>
      <c r="RZF202" s="1732"/>
      <c r="RZG202" s="1732"/>
      <c r="RZH202" s="1732"/>
      <c r="RZI202" s="1732"/>
      <c r="RZJ202" s="1732"/>
      <c r="RZK202" s="1732"/>
      <c r="RZL202" s="1732"/>
      <c r="RZM202" s="1732"/>
      <c r="RZN202" s="1732"/>
      <c r="RZO202" s="1732"/>
      <c r="RZP202" s="1732"/>
      <c r="RZQ202" s="1732"/>
      <c r="RZR202" s="1732"/>
      <c r="RZS202" s="1732"/>
      <c r="RZT202" s="1732"/>
      <c r="RZU202" s="1732"/>
      <c r="RZV202" s="1732"/>
      <c r="RZW202" s="1732"/>
      <c r="RZX202" s="1732"/>
      <c r="RZY202" s="1732"/>
      <c r="RZZ202" s="1732"/>
      <c r="SAA202" s="1732"/>
      <c r="SAB202" s="1732"/>
      <c r="SAC202" s="1732"/>
      <c r="SAD202" s="1732"/>
      <c r="SAE202" s="1732"/>
      <c r="SAF202" s="1732"/>
      <c r="SAG202" s="1732"/>
      <c r="SAH202" s="1732"/>
      <c r="SAI202" s="1732"/>
      <c r="SAJ202" s="1732"/>
      <c r="SAK202" s="1732"/>
      <c r="SAL202" s="1732"/>
      <c r="SAM202" s="1732"/>
      <c r="SAN202" s="1732"/>
      <c r="SAO202" s="1732"/>
      <c r="SAP202" s="1732"/>
      <c r="SAQ202" s="1732"/>
      <c r="SAR202" s="1732"/>
      <c r="SAS202" s="1732"/>
      <c r="SAT202" s="1732"/>
      <c r="SAU202" s="1732"/>
      <c r="SAV202" s="1732"/>
      <c r="SAW202" s="1732"/>
      <c r="SAX202" s="1732"/>
      <c r="SAY202" s="1732"/>
      <c r="SAZ202" s="1732"/>
      <c r="SBA202" s="1732"/>
      <c r="SBB202" s="1732"/>
      <c r="SBC202" s="1732"/>
      <c r="SBD202" s="1732"/>
      <c r="SBE202" s="1732"/>
      <c r="SBF202" s="1732"/>
      <c r="SBG202" s="1732"/>
      <c r="SBH202" s="1732"/>
      <c r="SBI202" s="1732"/>
      <c r="SBJ202" s="1732"/>
      <c r="SBK202" s="1732"/>
      <c r="SBL202" s="1732"/>
      <c r="SBM202" s="1732"/>
      <c r="SBN202" s="1732"/>
      <c r="SBO202" s="1732"/>
      <c r="SBP202" s="1732"/>
      <c r="SBQ202" s="1732"/>
      <c r="SBR202" s="1732"/>
      <c r="SBS202" s="1732"/>
      <c r="SBT202" s="1732"/>
      <c r="SBU202" s="1732"/>
      <c r="SBV202" s="1732"/>
      <c r="SBW202" s="1732"/>
      <c r="SBX202" s="1732"/>
      <c r="SBY202" s="1732"/>
      <c r="SBZ202" s="1732"/>
      <c r="SCA202" s="1732"/>
      <c r="SCB202" s="1732"/>
      <c r="SCC202" s="1732"/>
      <c r="SCD202" s="1732"/>
      <c r="SCE202" s="1732"/>
      <c r="SCF202" s="1732"/>
      <c r="SCG202" s="1732"/>
      <c r="SCH202" s="1732"/>
      <c r="SCI202" s="1732"/>
      <c r="SCJ202" s="1732"/>
      <c r="SCK202" s="1732"/>
      <c r="SCL202" s="1732"/>
      <c r="SCM202" s="1732"/>
      <c r="SCN202" s="1732"/>
      <c r="SCO202" s="1732"/>
      <c r="SCP202" s="1732"/>
      <c r="SCQ202" s="1732"/>
      <c r="SCR202" s="1732"/>
      <c r="SCS202" s="1732"/>
      <c r="SCT202" s="1732"/>
      <c r="SCU202" s="1732"/>
      <c r="SCV202" s="1732"/>
      <c r="SCW202" s="1732"/>
      <c r="SCX202" s="1732"/>
      <c r="SCY202" s="1732"/>
      <c r="SCZ202" s="1732"/>
      <c r="SDA202" s="1732"/>
      <c r="SDB202" s="1732"/>
      <c r="SDC202" s="1732"/>
      <c r="SDD202" s="1732"/>
      <c r="SDE202" s="1732"/>
      <c r="SDF202" s="1732"/>
      <c r="SDG202" s="1732"/>
      <c r="SDH202" s="1732"/>
      <c r="SDI202" s="1732"/>
      <c r="SDJ202" s="1732"/>
      <c r="SDK202" s="1732"/>
      <c r="SDL202" s="1732"/>
      <c r="SDM202" s="1732"/>
      <c r="SDN202" s="1732"/>
      <c r="SDO202" s="1732"/>
      <c r="SDP202" s="1732"/>
      <c r="SDQ202" s="1732"/>
      <c r="SDR202" s="1732"/>
      <c r="SDS202" s="1732"/>
      <c r="SDT202" s="1732"/>
      <c r="SDU202" s="1732"/>
      <c r="SDV202" s="1732"/>
      <c r="SDW202" s="1732"/>
      <c r="SDX202" s="1732"/>
      <c r="SDY202" s="1732"/>
      <c r="SDZ202" s="1732"/>
      <c r="SEA202" s="1732"/>
      <c r="SEB202" s="1732"/>
      <c r="SEC202" s="1732"/>
      <c r="SED202" s="1732"/>
      <c r="SEE202" s="1732"/>
      <c r="SEF202" s="1732"/>
      <c r="SEG202" s="1732"/>
      <c r="SEH202" s="1732"/>
      <c r="SEI202" s="1732"/>
      <c r="SEJ202" s="1732"/>
      <c r="SEK202" s="1732"/>
      <c r="SEL202" s="1732"/>
      <c r="SEM202" s="1732"/>
      <c r="SEN202" s="1732"/>
      <c r="SEO202" s="1732"/>
      <c r="SEP202" s="1732"/>
      <c r="SEQ202" s="1732"/>
      <c r="SER202" s="1732"/>
      <c r="SES202" s="1732"/>
      <c r="SET202" s="1732"/>
      <c r="SEU202" s="1732"/>
      <c r="SEV202" s="1732"/>
      <c r="SEW202" s="1732"/>
      <c r="SEX202" s="1732"/>
      <c r="SEY202" s="1732"/>
      <c r="SEZ202" s="1732"/>
      <c r="SFA202" s="1732"/>
      <c r="SFB202" s="1732"/>
      <c r="SFC202" s="1732"/>
      <c r="SFD202" s="1732"/>
      <c r="SFE202" s="1732"/>
      <c r="SFF202" s="1732"/>
      <c r="SFG202" s="1732"/>
      <c r="SFH202" s="1732"/>
      <c r="SFI202" s="1732"/>
      <c r="SFJ202" s="1732"/>
      <c r="SFK202" s="1732"/>
      <c r="SFL202" s="1732"/>
      <c r="SFM202" s="1732"/>
      <c r="SFN202" s="1732"/>
      <c r="SFO202" s="1732"/>
      <c r="SFP202" s="1732"/>
      <c r="SFQ202" s="1732"/>
      <c r="SFR202" s="1732"/>
      <c r="SFS202" s="1732"/>
      <c r="SFT202" s="1732"/>
      <c r="SFU202" s="1732"/>
      <c r="SFV202" s="1732"/>
      <c r="SFW202" s="1732"/>
      <c r="SFX202" s="1732"/>
      <c r="SFY202" s="1732"/>
      <c r="SFZ202" s="1732"/>
      <c r="SGA202" s="1732"/>
      <c r="SGB202" s="1732"/>
      <c r="SGC202" s="1732"/>
      <c r="SGD202" s="1732"/>
      <c r="SGE202" s="1732"/>
      <c r="SGF202" s="1732"/>
      <c r="SGG202" s="1732"/>
      <c r="SGH202" s="1732"/>
      <c r="SGI202" s="1732"/>
      <c r="SGJ202" s="1732"/>
      <c r="SGK202" s="1732"/>
      <c r="SGL202" s="1732"/>
      <c r="SGM202" s="1732"/>
      <c r="SGN202" s="1732"/>
      <c r="SGO202" s="1732"/>
      <c r="SGP202" s="1732"/>
      <c r="SGQ202" s="1732"/>
      <c r="SGR202" s="1732"/>
      <c r="SGS202" s="1732"/>
      <c r="SGT202" s="1732"/>
      <c r="SGU202" s="1732"/>
      <c r="SGV202" s="1732"/>
      <c r="SGW202" s="1732"/>
      <c r="SGX202" s="1732"/>
      <c r="SGY202" s="1732"/>
      <c r="SGZ202" s="1732"/>
      <c r="SHA202" s="1732"/>
      <c r="SHB202" s="1732"/>
      <c r="SHC202" s="1732"/>
      <c r="SHD202" s="1732"/>
      <c r="SHE202" s="1732"/>
      <c r="SHF202" s="1732"/>
      <c r="SHG202" s="1732"/>
      <c r="SHH202" s="1732"/>
      <c r="SHI202" s="1732"/>
      <c r="SHJ202" s="1732"/>
      <c r="SHK202" s="1732"/>
      <c r="SHL202" s="1732"/>
      <c r="SHM202" s="1732"/>
      <c r="SHN202" s="1732"/>
      <c r="SHO202" s="1732"/>
      <c r="SHP202" s="1732"/>
      <c r="SHQ202" s="1732"/>
      <c r="SHR202" s="1732"/>
      <c r="SHS202" s="1732"/>
      <c r="SHT202" s="1732"/>
      <c r="SHU202" s="1732"/>
      <c r="SHV202" s="1732"/>
      <c r="SHW202" s="1732"/>
      <c r="SHX202" s="1732"/>
      <c r="SHY202" s="1732"/>
      <c r="SHZ202" s="1732"/>
      <c r="SIA202" s="1732"/>
      <c r="SIB202" s="1732"/>
      <c r="SIC202" s="1732"/>
      <c r="SID202" s="1732"/>
      <c r="SIE202" s="1732"/>
      <c r="SIF202" s="1732"/>
      <c r="SIG202" s="1732"/>
      <c r="SIH202" s="1732"/>
      <c r="SII202" s="1732"/>
      <c r="SIJ202" s="1732"/>
      <c r="SIK202" s="1732"/>
      <c r="SIL202" s="1732"/>
      <c r="SIM202" s="1732"/>
      <c r="SIN202" s="1732"/>
      <c r="SIO202" s="1732"/>
      <c r="SIP202" s="1732"/>
      <c r="SIQ202" s="1732"/>
      <c r="SIR202" s="1732"/>
      <c r="SIS202" s="1732"/>
      <c r="SIT202" s="1732"/>
      <c r="SIU202" s="1732"/>
      <c r="SIV202" s="1732"/>
      <c r="SIW202" s="1732"/>
      <c r="SIX202" s="1732"/>
      <c r="SIY202" s="1732"/>
      <c r="SIZ202" s="1732"/>
      <c r="SJA202" s="1732"/>
      <c r="SJB202" s="1732"/>
      <c r="SJC202" s="1732"/>
      <c r="SJD202" s="1732"/>
      <c r="SJE202" s="1732"/>
      <c r="SJF202" s="1732"/>
      <c r="SJG202" s="1732"/>
      <c r="SJH202" s="1732"/>
      <c r="SJI202" s="1732"/>
      <c r="SJJ202" s="1732"/>
      <c r="SJK202" s="1732"/>
      <c r="SJL202" s="1732"/>
      <c r="SJM202" s="1732"/>
      <c r="SJN202" s="1732"/>
      <c r="SJO202" s="1732"/>
      <c r="SJP202" s="1732"/>
      <c r="SJQ202" s="1732"/>
      <c r="SJR202" s="1732"/>
      <c r="SJS202" s="1732"/>
      <c r="SJT202" s="1732"/>
      <c r="SJU202" s="1732"/>
      <c r="SJV202" s="1732"/>
      <c r="SJW202" s="1732"/>
      <c r="SJX202" s="1732"/>
      <c r="SJY202" s="1732"/>
      <c r="SJZ202" s="1732"/>
      <c r="SKA202" s="1732"/>
      <c r="SKB202" s="1732"/>
      <c r="SKC202" s="1732"/>
      <c r="SKD202" s="1732"/>
      <c r="SKE202" s="1732"/>
      <c r="SKF202" s="1732"/>
      <c r="SKG202" s="1732"/>
      <c r="SKH202" s="1732"/>
      <c r="SKI202" s="1732"/>
      <c r="SKJ202" s="1732"/>
      <c r="SKK202" s="1732"/>
      <c r="SKL202" s="1732"/>
      <c r="SKM202" s="1732"/>
      <c r="SKN202" s="1732"/>
      <c r="SKO202" s="1732"/>
      <c r="SKP202" s="1732"/>
      <c r="SKQ202" s="1732"/>
      <c r="SKR202" s="1732"/>
      <c r="SKS202" s="1732"/>
      <c r="SKT202" s="1732"/>
      <c r="SKU202" s="1732"/>
      <c r="SKV202" s="1732"/>
      <c r="SKW202" s="1732"/>
      <c r="SKX202" s="1732"/>
      <c r="SKY202" s="1732"/>
      <c r="SKZ202" s="1732"/>
      <c r="SLA202" s="1732"/>
      <c r="SLB202" s="1732"/>
      <c r="SLC202" s="1732"/>
      <c r="SLD202" s="1732"/>
      <c r="SLE202" s="1732"/>
      <c r="SLF202" s="1732"/>
      <c r="SLG202" s="1732"/>
      <c r="SLH202" s="1732"/>
      <c r="SLI202" s="1732"/>
      <c r="SLJ202" s="1732"/>
      <c r="SLK202" s="1732"/>
      <c r="SLL202" s="1732"/>
      <c r="SLM202" s="1732"/>
      <c r="SLN202" s="1732"/>
      <c r="SLO202" s="1732"/>
      <c r="SLP202" s="1732"/>
      <c r="SLQ202" s="1732"/>
      <c r="SLR202" s="1732"/>
      <c r="SLS202" s="1732"/>
      <c r="SLT202" s="1732"/>
      <c r="SLU202" s="1732"/>
      <c r="SLV202" s="1732"/>
      <c r="SLW202" s="1732"/>
      <c r="SLX202" s="1732"/>
      <c r="SLY202" s="1732"/>
      <c r="SLZ202" s="1732"/>
      <c r="SMA202" s="1732"/>
      <c r="SMB202" s="1732"/>
      <c r="SMC202" s="1732"/>
      <c r="SMD202" s="1732"/>
      <c r="SME202" s="1732"/>
      <c r="SMF202" s="1732"/>
      <c r="SMG202" s="1732"/>
      <c r="SMH202" s="1732"/>
      <c r="SMI202" s="1732"/>
      <c r="SMJ202" s="1732"/>
      <c r="SMK202" s="1732"/>
      <c r="SML202" s="1732"/>
      <c r="SMM202" s="1732"/>
      <c r="SMN202" s="1732"/>
      <c r="SMO202" s="1732"/>
      <c r="SMP202" s="1732"/>
      <c r="SMQ202" s="1732"/>
      <c r="SMR202" s="1732"/>
      <c r="SMS202" s="1732"/>
      <c r="SMT202" s="1732"/>
      <c r="SMU202" s="1732"/>
      <c r="SMV202" s="1732"/>
      <c r="SMW202" s="1732"/>
      <c r="SMX202" s="1732"/>
      <c r="SMY202" s="1732"/>
      <c r="SMZ202" s="1732"/>
      <c r="SNA202" s="1732"/>
      <c r="SNB202" s="1732"/>
      <c r="SNC202" s="1732"/>
      <c r="SND202" s="1732"/>
      <c r="SNE202" s="1732"/>
      <c r="SNF202" s="1732"/>
      <c r="SNG202" s="1732"/>
      <c r="SNH202" s="1732"/>
      <c r="SNI202" s="1732"/>
      <c r="SNJ202" s="1732"/>
      <c r="SNK202" s="1732"/>
      <c r="SNL202" s="1732"/>
      <c r="SNM202" s="1732"/>
      <c r="SNN202" s="1732"/>
      <c r="SNO202" s="1732"/>
      <c r="SNP202" s="1732"/>
      <c r="SNQ202" s="1732"/>
      <c r="SNR202" s="1732"/>
      <c r="SNS202" s="1732"/>
      <c r="SNT202" s="1732"/>
      <c r="SNU202" s="1732"/>
      <c r="SNV202" s="1732"/>
      <c r="SNW202" s="1732"/>
      <c r="SNX202" s="1732"/>
      <c r="SNY202" s="1732"/>
      <c r="SNZ202" s="1732"/>
      <c r="SOA202" s="1732"/>
      <c r="SOB202" s="1732"/>
      <c r="SOC202" s="1732"/>
      <c r="SOD202" s="1732"/>
      <c r="SOE202" s="1732"/>
      <c r="SOF202" s="1732"/>
      <c r="SOG202" s="1732"/>
      <c r="SOH202" s="1732"/>
      <c r="SOI202" s="1732"/>
      <c r="SOJ202" s="1732"/>
      <c r="SOK202" s="1732"/>
      <c r="SOL202" s="1732"/>
      <c r="SOM202" s="1732"/>
      <c r="SON202" s="1732"/>
      <c r="SOO202" s="1732"/>
      <c r="SOP202" s="1732"/>
      <c r="SOQ202" s="1732"/>
      <c r="SOR202" s="1732"/>
      <c r="SOS202" s="1732"/>
      <c r="SOT202" s="1732"/>
      <c r="SOU202" s="1732"/>
      <c r="SOV202" s="1732"/>
      <c r="SOW202" s="1732"/>
      <c r="SOX202" s="1732"/>
      <c r="SOY202" s="1732"/>
      <c r="SOZ202" s="1732"/>
      <c r="SPA202" s="1732"/>
      <c r="SPB202" s="1732"/>
      <c r="SPC202" s="1732"/>
      <c r="SPD202" s="1732"/>
      <c r="SPE202" s="1732"/>
      <c r="SPF202" s="1732"/>
      <c r="SPG202" s="1732"/>
      <c r="SPH202" s="1732"/>
      <c r="SPI202" s="1732"/>
      <c r="SPJ202" s="1732"/>
      <c r="SPK202" s="1732"/>
      <c r="SPL202" s="1732"/>
      <c r="SPM202" s="1732"/>
      <c r="SPN202" s="1732"/>
      <c r="SPO202" s="1732"/>
      <c r="SPP202" s="1732"/>
      <c r="SPQ202" s="1732"/>
      <c r="SPR202" s="1732"/>
      <c r="SPS202" s="1732"/>
      <c r="SPT202" s="1732"/>
      <c r="SPU202" s="1732"/>
      <c r="SPV202" s="1732"/>
      <c r="SPW202" s="1732"/>
      <c r="SPX202" s="1732"/>
      <c r="SPY202" s="1732"/>
      <c r="SPZ202" s="1732"/>
      <c r="SQA202" s="1732"/>
      <c r="SQB202" s="1732"/>
      <c r="SQC202" s="1732"/>
      <c r="SQD202" s="1732"/>
      <c r="SQE202" s="1732"/>
      <c r="SQF202" s="1732"/>
      <c r="SQG202" s="1732"/>
      <c r="SQH202" s="1732"/>
      <c r="SQI202" s="1732"/>
      <c r="SQJ202" s="1732"/>
      <c r="SQK202" s="1732"/>
      <c r="SQL202" s="1732"/>
      <c r="SQM202" s="1732"/>
      <c r="SQN202" s="1732"/>
      <c r="SQO202" s="1732"/>
      <c r="SQP202" s="1732"/>
      <c r="SQQ202" s="1732"/>
      <c r="SQR202" s="1732"/>
      <c r="SQS202" s="1732"/>
      <c r="SQT202" s="1732"/>
      <c r="SQU202" s="1732"/>
      <c r="SQV202" s="1732"/>
      <c r="SQW202" s="1732"/>
      <c r="SQX202" s="1732"/>
      <c r="SQY202" s="1732"/>
      <c r="SQZ202" s="1732"/>
      <c r="SRA202" s="1732"/>
      <c r="SRB202" s="1732"/>
      <c r="SRC202" s="1732"/>
      <c r="SRD202" s="1732"/>
      <c r="SRE202" s="1732"/>
      <c r="SRF202" s="1732"/>
      <c r="SRG202" s="1732"/>
      <c r="SRH202" s="1732"/>
      <c r="SRI202" s="1732"/>
      <c r="SRJ202" s="1732"/>
      <c r="SRK202" s="1732"/>
      <c r="SRL202" s="1732"/>
      <c r="SRM202" s="1732"/>
      <c r="SRN202" s="1732"/>
      <c r="SRO202" s="1732"/>
      <c r="SRP202" s="1732"/>
      <c r="SRQ202" s="1732"/>
      <c r="SRR202" s="1732"/>
      <c r="SRS202" s="1732"/>
      <c r="SRT202" s="1732"/>
      <c r="SRU202" s="1732"/>
      <c r="SRV202" s="1732"/>
      <c r="SRW202" s="1732"/>
      <c r="SRX202" s="1732"/>
      <c r="SRY202" s="1732"/>
      <c r="SRZ202" s="1732"/>
      <c r="SSA202" s="1732"/>
      <c r="SSB202" s="1732"/>
      <c r="SSC202" s="1732"/>
      <c r="SSD202" s="1732"/>
      <c r="SSE202" s="1732"/>
      <c r="SSF202" s="1732"/>
      <c r="SSG202" s="1732"/>
      <c r="SSH202" s="1732"/>
      <c r="SSI202" s="1732"/>
      <c r="SSJ202" s="1732"/>
      <c r="SSK202" s="1732"/>
      <c r="SSL202" s="1732"/>
      <c r="SSM202" s="1732"/>
      <c r="SSN202" s="1732"/>
      <c r="SSO202" s="1732"/>
      <c r="SSP202" s="1732"/>
      <c r="SSQ202" s="1732"/>
      <c r="SSR202" s="1732"/>
      <c r="SSS202" s="1732"/>
      <c r="SST202" s="1732"/>
      <c r="SSU202" s="1732"/>
      <c r="SSV202" s="1732"/>
      <c r="SSW202" s="1732"/>
      <c r="SSX202" s="1732"/>
      <c r="SSY202" s="1732"/>
      <c r="SSZ202" s="1732"/>
      <c r="STA202" s="1732"/>
      <c r="STB202" s="1732"/>
      <c r="STC202" s="1732"/>
      <c r="STD202" s="1732"/>
      <c r="STE202" s="1732"/>
      <c r="STF202" s="1732"/>
      <c r="STG202" s="1732"/>
      <c r="STH202" s="1732"/>
      <c r="STI202" s="1732"/>
      <c r="STJ202" s="1732"/>
      <c r="STK202" s="1732"/>
      <c r="STL202" s="1732"/>
      <c r="STM202" s="1732"/>
      <c r="STN202" s="1732"/>
      <c r="STO202" s="1732"/>
      <c r="STP202" s="1732"/>
      <c r="STQ202" s="1732"/>
      <c r="STR202" s="1732"/>
      <c r="STS202" s="1732"/>
      <c r="STT202" s="1732"/>
      <c r="STU202" s="1732"/>
      <c r="STV202" s="1732"/>
      <c r="STW202" s="1732"/>
      <c r="STX202" s="1732"/>
      <c r="STY202" s="1732"/>
      <c r="STZ202" s="1732"/>
      <c r="SUA202" s="1732"/>
      <c r="SUB202" s="1732"/>
      <c r="SUC202" s="1732"/>
      <c r="SUD202" s="1732"/>
      <c r="SUE202" s="1732"/>
      <c r="SUF202" s="1732"/>
      <c r="SUG202" s="1732"/>
      <c r="SUH202" s="1732"/>
      <c r="SUI202" s="1732"/>
      <c r="SUJ202" s="1732"/>
      <c r="SUK202" s="1732"/>
      <c r="SUL202" s="1732"/>
      <c r="SUM202" s="1732"/>
      <c r="SUN202" s="1732"/>
      <c r="SUO202" s="1732"/>
      <c r="SUP202" s="1732"/>
      <c r="SUQ202" s="1732"/>
      <c r="SUR202" s="1732"/>
      <c r="SUS202" s="1732"/>
      <c r="SUT202" s="1732"/>
      <c r="SUU202" s="1732"/>
      <c r="SUV202" s="1732"/>
      <c r="SUW202" s="1732"/>
      <c r="SUX202" s="1732"/>
      <c r="SUY202" s="1732"/>
      <c r="SUZ202" s="1732"/>
      <c r="SVA202" s="1732"/>
      <c r="SVB202" s="1732"/>
      <c r="SVC202" s="1732"/>
      <c r="SVD202" s="1732"/>
      <c r="SVE202" s="1732"/>
      <c r="SVF202" s="1732"/>
      <c r="SVG202" s="1732"/>
      <c r="SVH202" s="1732"/>
      <c r="SVI202" s="1732"/>
      <c r="SVJ202" s="1732"/>
      <c r="SVK202" s="1732"/>
      <c r="SVL202" s="1732"/>
      <c r="SVM202" s="1732"/>
      <c r="SVN202" s="1732"/>
      <c r="SVO202" s="1732"/>
      <c r="SVP202" s="1732"/>
      <c r="SVQ202" s="1732"/>
      <c r="SVR202" s="1732"/>
      <c r="SVS202" s="1732"/>
      <c r="SVT202" s="1732"/>
      <c r="SVU202" s="1732"/>
      <c r="SVV202" s="1732"/>
      <c r="SVW202" s="1732"/>
      <c r="SVX202" s="1732"/>
      <c r="SVY202" s="1732"/>
      <c r="SVZ202" s="1732"/>
      <c r="SWA202" s="1732"/>
      <c r="SWB202" s="1732"/>
      <c r="SWC202" s="1732"/>
      <c r="SWD202" s="1732"/>
      <c r="SWE202" s="1732"/>
      <c r="SWF202" s="1732"/>
      <c r="SWG202" s="1732"/>
      <c r="SWH202" s="1732"/>
      <c r="SWI202" s="1732"/>
      <c r="SWJ202" s="1732"/>
      <c r="SWK202" s="1732"/>
      <c r="SWL202" s="1732"/>
      <c r="SWM202" s="1732"/>
      <c r="SWN202" s="1732"/>
      <c r="SWO202" s="1732"/>
      <c r="SWP202" s="1732"/>
      <c r="SWQ202" s="1732"/>
      <c r="SWR202" s="1732"/>
      <c r="SWS202" s="1732"/>
      <c r="SWT202" s="1732"/>
      <c r="SWU202" s="1732"/>
      <c r="SWV202" s="1732"/>
      <c r="SWW202" s="1732"/>
      <c r="SWX202" s="1732"/>
      <c r="SWY202" s="1732"/>
      <c r="SWZ202" s="1732"/>
      <c r="SXA202" s="1732"/>
      <c r="SXB202" s="1732"/>
      <c r="SXC202" s="1732"/>
      <c r="SXD202" s="1732"/>
      <c r="SXE202" s="1732"/>
      <c r="SXF202" s="1732"/>
      <c r="SXG202" s="1732"/>
      <c r="SXH202" s="1732"/>
      <c r="SXI202" s="1732"/>
      <c r="SXJ202" s="1732"/>
      <c r="SXK202" s="1732"/>
      <c r="SXL202" s="1732"/>
      <c r="SXM202" s="1732"/>
      <c r="SXN202" s="1732"/>
      <c r="SXO202" s="1732"/>
      <c r="SXP202" s="1732"/>
      <c r="SXQ202" s="1732"/>
      <c r="SXR202" s="1732"/>
      <c r="SXS202" s="1732"/>
      <c r="SXT202" s="1732"/>
      <c r="SXU202" s="1732"/>
      <c r="SXV202" s="1732"/>
      <c r="SXW202" s="1732"/>
      <c r="SXX202" s="1732"/>
      <c r="SXY202" s="1732"/>
      <c r="SXZ202" s="1732"/>
      <c r="SYA202" s="1732"/>
      <c r="SYB202" s="1732"/>
      <c r="SYC202" s="1732"/>
      <c r="SYD202" s="1732"/>
      <c r="SYE202" s="1732"/>
      <c r="SYF202" s="1732"/>
      <c r="SYG202" s="1732"/>
      <c r="SYH202" s="1732"/>
      <c r="SYI202" s="1732"/>
      <c r="SYJ202" s="1732"/>
      <c r="SYK202" s="1732"/>
      <c r="SYL202" s="1732"/>
      <c r="SYM202" s="1732"/>
      <c r="SYN202" s="1732"/>
      <c r="SYO202" s="1732"/>
      <c r="SYP202" s="1732"/>
      <c r="SYQ202" s="1732"/>
      <c r="SYR202" s="1732"/>
      <c r="SYS202" s="1732"/>
      <c r="SYT202" s="1732"/>
      <c r="SYU202" s="1732"/>
      <c r="SYV202" s="1732"/>
      <c r="SYW202" s="1732"/>
      <c r="SYX202" s="1732"/>
      <c r="SYY202" s="1732"/>
      <c r="SYZ202" s="1732"/>
      <c r="SZA202" s="1732"/>
      <c r="SZB202" s="1732"/>
      <c r="SZC202" s="1732"/>
      <c r="SZD202" s="1732"/>
      <c r="SZE202" s="1732"/>
      <c r="SZF202" s="1732"/>
      <c r="SZG202" s="1732"/>
      <c r="SZH202" s="1732"/>
      <c r="SZI202" s="1732"/>
      <c r="SZJ202" s="1732"/>
      <c r="SZK202" s="1732"/>
      <c r="SZL202" s="1732"/>
      <c r="SZM202" s="1732"/>
      <c r="SZN202" s="1732"/>
      <c r="SZO202" s="1732"/>
      <c r="SZP202" s="1732"/>
      <c r="SZQ202" s="1732"/>
      <c r="SZR202" s="1732"/>
      <c r="SZS202" s="1732"/>
      <c r="SZT202" s="1732"/>
      <c r="SZU202" s="1732"/>
      <c r="SZV202" s="1732"/>
      <c r="SZW202" s="1732"/>
      <c r="SZX202" s="1732"/>
      <c r="SZY202" s="1732"/>
      <c r="SZZ202" s="1732"/>
      <c r="TAA202" s="1732"/>
      <c r="TAB202" s="1732"/>
      <c r="TAC202" s="1732"/>
      <c r="TAD202" s="1732"/>
      <c r="TAE202" s="1732"/>
      <c r="TAF202" s="1732"/>
      <c r="TAG202" s="1732"/>
      <c r="TAH202" s="1732"/>
      <c r="TAI202" s="1732"/>
      <c r="TAJ202" s="1732"/>
      <c r="TAK202" s="1732"/>
      <c r="TAL202" s="1732"/>
      <c r="TAM202" s="1732"/>
      <c r="TAN202" s="1732"/>
      <c r="TAO202" s="1732"/>
      <c r="TAP202" s="1732"/>
      <c r="TAQ202" s="1732"/>
      <c r="TAR202" s="1732"/>
      <c r="TAS202" s="1732"/>
      <c r="TAT202" s="1732"/>
      <c r="TAU202" s="1732"/>
      <c r="TAV202" s="1732"/>
      <c r="TAW202" s="1732"/>
      <c r="TAX202" s="1732"/>
      <c r="TAY202" s="1732"/>
      <c r="TAZ202" s="1732"/>
      <c r="TBA202" s="1732"/>
      <c r="TBB202" s="1732"/>
      <c r="TBC202" s="1732"/>
      <c r="TBD202" s="1732"/>
      <c r="TBE202" s="1732"/>
      <c r="TBF202" s="1732"/>
      <c r="TBG202" s="1732"/>
      <c r="TBH202" s="1732"/>
      <c r="TBI202" s="1732"/>
      <c r="TBJ202" s="1732"/>
      <c r="TBK202" s="1732"/>
      <c r="TBL202" s="1732"/>
      <c r="TBM202" s="1732"/>
      <c r="TBN202" s="1732"/>
      <c r="TBO202" s="1732"/>
      <c r="TBP202" s="1732"/>
      <c r="TBQ202" s="1732"/>
      <c r="TBR202" s="1732"/>
      <c r="TBS202" s="1732"/>
      <c r="TBT202" s="1732"/>
      <c r="TBU202" s="1732"/>
      <c r="TBV202" s="1732"/>
      <c r="TBW202" s="1732"/>
      <c r="TBX202" s="1732"/>
      <c r="TBY202" s="1732"/>
      <c r="TBZ202" s="1732"/>
      <c r="TCA202" s="1732"/>
      <c r="TCB202" s="1732"/>
      <c r="TCC202" s="1732"/>
      <c r="TCD202" s="1732"/>
      <c r="TCE202" s="1732"/>
      <c r="TCF202" s="1732"/>
      <c r="TCG202" s="1732"/>
      <c r="TCH202" s="1732"/>
      <c r="TCI202" s="1732"/>
      <c r="TCJ202" s="1732"/>
      <c r="TCK202" s="1732"/>
      <c r="TCL202" s="1732"/>
      <c r="TCM202" s="1732"/>
      <c r="TCN202" s="1732"/>
      <c r="TCO202" s="1732"/>
      <c r="TCP202" s="1732"/>
      <c r="TCQ202" s="1732"/>
      <c r="TCR202" s="1732"/>
      <c r="TCS202" s="1732"/>
      <c r="TCT202" s="1732"/>
      <c r="TCU202" s="1732"/>
      <c r="TCV202" s="1732"/>
      <c r="TCW202" s="1732"/>
      <c r="TCX202" s="1732"/>
      <c r="TCY202" s="1732"/>
      <c r="TCZ202" s="1732"/>
      <c r="TDA202" s="1732"/>
      <c r="TDB202" s="1732"/>
      <c r="TDC202" s="1732"/>
      <c r="TDD202" s="1732"/>
      <c r="TDE202" s="1732"/>
      <c r="TDF202" s="1732"/>
      <c r="TDG202" s="1732"/>
      <c r="TDH202" s="1732"/>
      <c r="TDI202" s="1732"/>
      <c r="TDJ202" s="1732"/>
      <c r="TDK202" s="1732"/>
      <c r="TDL202" s="1732"/>
      <c r="TDM202" s="1732"/>
      <c r="TDN202" s="1732"/>
      <c r="TDO202" s="1732"/>
      <c r="TDP202" s="1732"/>
      <c r="TDQ202" s="1732"/>
      <c r="TDR202" s="1732"/>
      <c r="TDS202" s="1732"/>
      <c r="TDT202" s="1732"/>
      <c r="TDU202" s="1732"/>
      <c r="TDV202" s="1732"/>
      <c r="TDW202" s="1732"/>
      <c r="TDX202" s="1732"/>
      <c r="TDY202" s="1732"/>
      <c r="TDZ202" s="1732"/>
      <c r="TEA202" s="1732"/>
      <c r="TEB202" s="1732"/>
      <c r="TEC202" s="1732"/>
      <c r="TED202" s="1732"/>
      <c r="TEE202" s="1732"/>
      <c r="TEF202" s="1732"/>
      <c r="TEG202" s="1732"/>
      <c r="TEH202" s="1732"/>
      <c r="TEI202" s="1732"/>
      <c r="TEJ202" s="1732"/>
      <c r="TEK202" s="1732"/>
      <c r="TEL202" s="1732"/>
      <c r="TEM202" s="1732"/>
      <c r="TEN202" s="1732"/>
      <c r="TEO202" s="1732"/>
      <c r="TEP202" s="1732"/>
      <c r="TEQ202" s="1732"/>
      <c r="TER202" s="1732"/>
      <c r="TES202" s="1732"/>
      <c r="TET202" s="1732"/>
      <c r="TEU202" s="1732"/>
      <c r="TEV202" s="1732"/>
      <c r="TEW202" s="1732"/>
      <c r="TEX202" s="1732"/>
      <c r="TEY202" s="1732"/>
      <c r="TEZ202" s="1732"/>
      <c r="TFA202" s="1732"/>
      <c r="TFB202" s="1732"/>
      <c r="TFC202" s="1732"/>
      <c r="TFD202" s="1732"/>
      <c r="TFE202" s="1732"/>
      <c r="TFF202" s="1732"/>
      <c r="TFG202" s="1732"/>
      <c r="TFH202" s="1732"/>
      <c r="TFI202" s="1732"/>
      <c r="TFJ202" s="1732"/>
      <c r="TFK202" s="1732"/>
      <c r="TFL202" s="1732"/>
      <c r="TFM202" s="1732"/>
      <c r="TFN202" s="1732"/>
      <c r="TFO202" s="1732"/>
      <c r="TFP202" s="1732"/>
      <c r="TFQ202" s="1732"/>
      <c r="TFR202" s="1732"/>
      <c r="TFS202" s="1732"/>
      <c r="TFT202" s="1732"/>
      <c r="TFU202" s="1732"/>
      <c r="TFV202" s="1732"/>
      <c r="TFW202" s="1732"/>
      <c r="TFX202" s="1732"/>
      <c r="TFY202" s="1732"/>
      <c r="TFZ202" s="1732"/>
      <c r="TGA202" s="1732"/>
      <c r="TGB202" s="1732"/>
      <c r="TGC202" s="1732"/>
      <c r="TGD202" s="1732"/>
      <c r="TGE202" s="1732"/>
      <c r="TGF202" s="1732"/>
      <c r="TGG202" s="1732"/>
      <c r="TGH202" s="1732"/>
      <c r="TGI202" s="1732"/>
      <c r="TGJ202" s="1732"/>
      <c r="TGK202" s="1732"/>
      <c r="TGL202" s="1732"/>
      <c r="TGM202" s="1732"/>
      <c r="TGN202" s="1732"/>
      <c r="TGO202" s="1732"/>
      <c r="TGP202" s="1732"/>
      <c r="TGQ202" s="1732"/>
      <c r="TGR202" s="1732"/>
      <c r="TGS202" s="1732"/>
      <c r="TGT202" s="1732"/>
      <c r="TGU202" s="1732"/>
      <c r="TGV202" s="1732"/>
      <c r="TGW202" s="1732"/>
      <c r="TGX202" s="1732"/>
      <c r="TGY202" s="1732"/>
      <c r="TGZ202" s="1732"/>
      <c r="THA202" s="1732"/>
      <c r="THB202" s="1732"/>
      <c r="THC202" s="1732"/>
      <c r="THD202" s="1732"/>
      <c r="THE202" s="1732"/>
      <c r="THF202" s="1732"/>
      <c r="THG202" s="1732"/>
      <c r="THH202" s="1732"/>
      <c r="THI202" s="1732"/>
      <c r="THJ202" s="1732"/>
      <c r="THK202" s="1732"/>
      <c r="THL202" s="1732"/>
      <c r="THM202" s="1732"/>
      <c r="THN202" s="1732"/>
      <c r="THO202" s="1732"/>
      <c r="THP202" s="1732"/>
      <c r="THQ202" s="1732"/>
      <c r="THR202" s="1732"/>
      <c r="THS202" s="1732"/>
      <c r="THT202" s="1732"/>
      <c r="THU202" s="1732"/>
      <c r="THV202" s="1732"/>
      <c r="THW202" s="1732"/>
      <c r="THX202" s="1732"/>
      <c r="THY202" s="1732"/>
      <c r="THZ202" s="1732"/>
      <c r="TIA202" s="1732"/>
      <c r="TIB202" s="1732"/>
      <c r="TIC202" s="1732"/>
      <c r="TID202" s="1732"/>
      <c r="TIE202" s="1732"/>
      <c r="TIF202" s="1732"/>
      <c r="TIG202" s="1732"/>
      <c r="TIH202" s="1732"/>
      <c r="TII202" s="1732"/>
      <c r="TIJ202" s="1732"/>
      <c r="TIK202" s="1732"/>
      <c r="TIL202" s="1732"/>
      <c r="TIM202" s="1732"/>
      <c r="TIN202" s="1732"/>
      <c r="TIO202" s="1732"/>
      <c r="TIP202" s="1732"/>
      <c r="TIQ202" s="1732"/>
      <c r="TIR202" s="1732"/>
      <c r="TIS202" s="1732"/>
      <c r="TIT202" s="1732"/>
      <c r="TIU202" s="1732"/>
      <c r="TIV202" s="1732"/>
      <c r="TIW202" s="1732"/>
      <c r="TIX202" s="1732"/>
      <c r="TIY202" s="1732"/>
      <c r="TIZ202" s="1732"/>
      <c r="TJA202" s="1732"/>
      <c r="TJB202" s="1732"/>
      <c r="TJC202" s="1732"/>
      <c r="TJD202" s="1732"/>
      <c r="TJE202" s="1732"/>
      <c r="TJF202" s="1732"/>
      <c r="TJG202" s="1732"/>
      <c r="TJH202" s="1732"/>
      <c r="TJI202" s="1732"/>
      <c r="TJJ202" s="1732"/>
      <c r="TJK202" s="1732"/>
      <c r="TJL202" s="1732"/>
      <c r="TJM202" s="1732"/>
      <c r="TJN202" s="1732"/>
      <c r="TJO202" s="1732"/>
      <c r="TJP202" s="1732"/>
      <c r="TJQ202" s="1732"/>
      <c r="TJR202" s="1732"/>
      <c r="TJS202" s="1732"/>
      <c r="TJT202" s="1732"/>
      <c r="TJU202" s="1732"/>
      <c r="TJV202" s="1732"/>
      <c r="TJW202" s="1732"/>
      <c r="TJX202" s="1732"/>
      <c r="TJY202" s="1732"/>
      <c r="TJZ202" s="1732"/>
      <c r="TKA202" s="1732"/>
      <c r="TKB202" s="1732"/>
      <c r="TKC202" s="1732"/>
      <c r="TKD202" s="1732"/>
      <c r="TKE202" s="1732"/>
      <c r="TKF202" s="1732"/>
      <c r="TKG202" s="1732"/>
      <c r="TKH202" s="1732"/>
      <c r="TKI202" s="1732"/>
      <c r="TKJ202" s="1732"/>
      <c r="TKK202" s="1732"/>
      <c r="TKL202" s="1732"/>
      <c r="TKM202" s="1732"/>
      <c r="TKN202" s="1732"/>
      <c r="TKO202" s="1732"/>
      <c r="TKP202" s="1732"/>
      <c r="TKQ202" s="1732"/>
      <c r="TKR202" s="1732"/>
      <c r="TKS202" s="1732"/>
      <c r="TKT202" s="1732"/>
      <c r="TKU202" s="1732"/>
      <c r="TKV202" s="1732"/>
      <c r="TKW202" s="1732"/>
      <c r="TKX202" s="1732"/>
      <c r="TKY202" s="1732"/>
      <c r="TKZ202" s="1732"/>
      <c r="TLA202" s="1732"/>
      <c r="TLB202" s="1732"/>
      <c r="TLC202" s="1732"/>
      <c r="TLD202" s="1732"/>
      <c r="TLE202" s="1732"/>
      <c r="TLF202" s="1732"/>
      <c r="TLG202" s="1732"/>
      <c r="TLH202" s="1732"/>
      <c r="TLI202" s="1732"/>
      <c r="TLJ202" s="1732"/>
      <c r="TLK202" s="1732"/>
      <c r="TLL202" s="1732"/>
      <c r="TLM202" s="1732"/>
      <c r="TLN202" s="1732"/>
      <c r="TLO202" s="1732"/>
      <c r="TLP202" s="1732"/>
      <c r="TLQ202" s="1732"/>
      <c r="TLR202" s="1732"/>
      <c r="TLS202" s="1732"/>
      <c r="TLT202" s="1732"/>
      <c r="TLU202" s="1732"/>
      <c r="TLV202" s="1732"/>
      <c r="TLW202" s="1732"/>
      <c r="TLX202" s="1732"/>
      <c r="TLY202" s="1732"/>
      <c r="TLZ202" s="1732"/>
      <c r="TMA202" s="1732"/>
      <c r="TMB202" s="1732"/>
      <c r="TMC202" s="1732"/>
      <c r="TMD202" s="1732"/>
      <c r="TME202" s="1732"/>
      <c r="TMF202" s="1732"/>
      <c r="TMG202" s="1732"/>
      <c r="TMH202" s="1732"/>
      <c r="TMI202" s="1732"/>
      <c r="TMJ202" s="1732"/>
      <c r="TMK202" s="1732"/>
      <c r="TML202" s="1732"/>
      <c r="TMM202" s="1732"/>
      <c r="TMN202" s="1732"/>
      <c r="TMO202" s="1732"/>
      <c r="TMP202" s="1732"/>
      <c r="TMQ202" s="1732"/>
      <c r="TMR202" s="1732"/>
      <c r="TMS202" s="1732"/>
      <c r="TMT202" s="1732"/>
      <c r="TMU202" s="1732"/>
      <c r="TMV202" s="1732"/>
      <c r="TMW202" s="1732"/>
      <c r="TMX202" s="1732"/>
      <c r="TMY202" s="1732"/>
      <c r="TMZ202" s="1732"/>
      <c r="TNA202" s="1732"/>
      <c r="TNB202" s="1732"/>
      <c r="TNC202" s="1732"/>
      <c r="TND202" s="1732"/>
      <c r="TNE202" s="1732"/>
      <c r="TNF202" s="1732"/>
      <c r="TNG202" s="1732"/>
      <c r="TNH202" s="1732"/>
      <c r="TNI202" s="1732"/>
      <c r="TNJ202" s="1732"/>
      <c r="TNK202" s="1732"/>
      <c r="TNL202" s="1732"/>
      <c r="TNM202" s="1732"/>
      <c r="TNN202" s="1732"/>
      <c r="TNO202" s="1732"/>
      <c r="TNP202" s="1732"/>
      <c r="TNQ202" s="1732"/>
      <c r="TNR202" s="1732"/>
      <c r="TNS202" s="1732"/>
      <c r="TNT202" s="1732"/>
      <c r="TNU202" s="1732"/>
      <c r="TNV202" s="1732"/>
      <c r="TNW202" s="1732"/>
      <c r="TNX202" s="1732"/>
      <c r="TNY202" s="1732"/>
      <c r="TNZ202" s="1732"/>
      <c r="TOA202" s="1732"/>
      <c r="TOB202" s="1732"/>
      <c r="TOC202" s="1732"/>
      <c r="TOD202" s="1732"/>
      <c r="TOE202" s="1732"/>
      <c r="TOF202" s="1732"/>
      <c r="TOG202" s="1732"/>
      <c r="TOH202" s="1732"/>
      <c r="TOI202" s="1732"/>
      <c r="TOJ202" s="1732"/>
      <c r="TOK202" s="1732"/>
      <c r="TOL202" s="1732"/>
      <c r="TOM202" s="1732"/>
      <c r="TON202" s="1732"/>
      <c r="TOO202" s="1732"/>
      <c r="TOP202" s="1732"/>
      <c r="TOQ202" s="1732"/>
      <c r="TOR202" s="1732"/>
      <c r="TOS202" s="1732"/>
      <c r="TOT202" s="1732"/>
      <c r="TOU202" s="1732"/>
      <c r="TOV202" s="1732"/>
      <c r="TOW202" s="1732"/>
      <c r="TOX202" s="1732"/>
      <c r="TOY202" s="1732"/>
      <c r="TOZ202" s="1732"/>
      <c r="TPA202" s="1732"/>
      <c r="TPB202" s="1732"/>
      <c r="TPC202" s="1732"/>
      <c r="TPD202" s="1732"/>
      <c r="TPE202" s="1732"/>
      <c r="TPF202" s="1732"/>
      <c r="TPG202" s="1732"/>
      <c r="TPH202" s="1732"/>
      <c r="TPI202" s="1732"/>
      <c r="TPJ202" s="1732"/>
      <c r="TPK202" s="1732"/>
      <c r="TPL202" s="1732"/>
      <c r="TPM202" s="1732"/>
      <c r="TPN202" s="1732"/>
      <c r="TPO202" s="1732"/>
      <c r="TPP202" s="1732"/>
      <c r="TPQ202" s="1732"/>
      <c r="TPR202" s="1732"/>
      <c r="TPS202" s="1732"/>
      <c r="TPT202" s="1732"/>
      <c r="TPU202" s="1732"/>
      <c r="TPV202" s="1732"/>
      <c r="TPW202" s="1732"/>
      <c r="TPX202" s="1732"/>
      <c r="TPY202" s="1732"/>
      <c r="TPZ202" s="1732"/>
      <c r="TQA202" s="1732"/>
      <c r="TQB202" s="1732"/>
      <c r="TQC202" s="1732"/>
      <c r="TQD202" s="1732"/>
      <c r="TQE202" s="1732"/>
      <c r="TQF202" s="1732"/>
      <c r="TQG202" s="1732"/>
      <c r="TQH202" s="1732"/>
      <c r="TQI202" s="1732"/>
      <c r="TQJ202" s="1732"/>
      <c r="TQK202" s="1732"/>
      <c r="TQL202" s="1732"/>
      <c r="TQM202" s="1732"/>
      <c r="TQN202" s="1732"/>
      <c r="TQO202" s="1732"/>
      <c r="TQP202" s="1732"/>
      <c r="TQQ202" s="1732"/>
      <c r="TQR202" s="1732"/>
      <c r="TQS202" s="1732"/>
      <c r="TQT202" s="1732"/>
      <c r="TQU202" s="1732"/>
      <c r="TQV202" s="1732"/>
      <c r="TQW202" s="1732"/>
      <c r="TQX202" s="1732"/>
      <c r="TQY202" s="1732"/>
      <c r="TQZ202" s="1732"/>
      <c r="TRA202" s="1732"/>
      <c r="TRB202" s="1732"/>
      <c r="TRC202" s="1732"/>
      <c r="TRD202" s="1732"/>
      <c r="TRE202" s="1732"/>
      <c r="TRF202" s="1732"/>
      <c r="TRG202" s="1732"/>
      <c r="TRH202" s="1732"/>
      <c r="TRI202" s="1732"/>
      <c r="TRJ202" s="1732"/>
      <c r="TRK202" s="1732"/>
      <c r="TRL202" s="1732"/>
      <c r="TRM202" s="1732"/>
      <c r="TRN202" s="1732"/>
      <c r="TRO202" s="1732"/>
      <c r="TRP202" s="1732"/>
      <c r="TRQ202" s="1732"/>
      <c r="TRR202" s="1732"/>
      <c r="TRS202" s="1732"/>
      <c r="TRT202" s="1732"/>
      <c r="TRU202" s="1732"/>
      <c r="TRV202" s="1732"/>
      <c r="TRW202" s="1732"/>
      <c r="TRX202" s="1732"/>
      <c r="TRY202" s="1732"/>
      <c r="TRZ202" s="1732"/>
      <c r="TSA202" s="1732"/>
      <c r="TSB202" s="1732"/>
      <c r="TSC202" s="1732"/>
      <c r="TSD202" s="1732"/>
      <c r="TSE202" s="1732"/>
      <c r="TSF202" s="1732"/>
      <c r="TSG202" s="1732"/>
      <c r="TSH202" s="1732"/>
      <c r="TSI202" s="1732"/>
      <c r="TSJ202" s="1732"/>
      <c r="TSK202" s="1732"/>
      <c r="TSL202" s="1732"/>
      <c r="TSM202" s="1732"/>
      <c r="TSN202" s="1732"/>
      <c r="TSO202" s="1732"/>
      <c r="TSP202" s="1732"/>
      <c r="TSQ202" s="1732"/>
      <c r="TSR202" s="1732"/>
      <c r="TSS202" s="1732"/>
      <c r="TST202" s="1732"/>
      <c r="TSU202" s="1732"/>
      <c r="TSV202" s="1732"/>
      <c r="TSW202" s="1732"/>
      <c r="TSX202" s="1732"/>
      <c r="TSY202" s="1732"/>
      <c r="TSZ202" s="1732"/>
      <c r="TTA202" s="1732"/>
      <c r="TTB202" s="1732"/>
      <c r="TTC202" s="1732"/>
      <c r="TTD202" s="1732"/>
      <c r="TTE202" s="1732"/>
      <c r="TTF202" s="1732"/>
      <c r="TTG202" s="1732"/>
      <c r="TTH202" s="1732"/>
      <c r="TTI202" s="1732"/>
      <c r="TTJ202" s="1732"/>
      <c r="TTK202" s="1732"/>
      <c r="TTL202" s="1732"/>
      <c r="TTM202" s="1732"/>
      <c r="TTN202" s="1732"/>
      <c r="TTO202" s="1732"/>
      <c r="TTP202" s="1732"/>
      <c r="TTQ202" s="1732"/>
      <c r="TTR202" s="1732"/>
      <c r="TTS202" s="1732"/>
      <c r="TTT202" s="1732"/>
      <c r="TTU202" s="1732"/>
      <c r="TTV202" s="1732"/>
      <c r="TTW202" s="1732"/>
      <c r="TTX202" s="1732"/>
      <c r="TTY202" s="1732"/>
      <c r="TTZ202" s="1732"/>
      <c r="TUA202" s="1732"/>
      <c r="TUB202" s="1732"/>
      <c r="TUC202" s="1732"/>
      <c r="TUD202" s="1732"/>
      <c r="TUE202" s="1732"/>
      <c r="TUF202" s="1732"/>
      <c r="TUG202" s="1732"/>
      <c r="TUH202" s="1732"/>
      <c r="TUI202" s="1732"/>
      <c r="TUJ202" s="1732"/>
      <c r="TUK202" s="1732"/>
      <c r="TUL202" s="1732"/>
      <c r="TUM202" s="1732"/>
      <c r="TUN202" s="1732"/>
      <c r="TUO202" s="1732"/>
      <c r="TUP202" s="1732"/>
      <c r="TUQ202" s="1732"/>
      <c r="TUR202" s="1732"/>
      <c r="TUS202" s="1732"/>
      <c r="TUT202" s="1732"/>
      <c r="TUU202" s="1732"/>
      <c r="TUV202" s="1732"/>
      <c r="TUW202" s="1732"/>
      <c r="TUX202" s="1732"/>
      <c r="TUY202" s="1732"/>
      <c r="TUZ202" s="1732"/>
      <c r="TVA202" s="1732"/>
      <c r="TVB202" s="1732"/>
      <c r="TVC202" s="1732"/>
      <c r="TVD202" s="1732"/>
      <c r="TVE202" s="1732"/>
      <c r="TVF202" s="1732"/>
      <c r="TVG202" s="1732"/>
      <c r="TVH202" s="1732"/>
      <c r="TVI202" s="1732"/>
      <c r="TVJ202" s="1732"/>
      <c r="TVK202" s="1732"/>
      <c r="TVL202" s="1732"/>
      <c r="TVM202" s="1732"/>
      <c r="TVN202" s="1732"/>
      <c r="TVO202" s="1732"/>
      <c r="TVP202" s="1732"/>
      <c r="TVQ202" s="1732"/>
      <c r="TVR202" s="1732"/>
      <c r="TVS202" s="1732"/>
      <c r="TVT202" s="1732"/>
      <c r="TVU202" s="1732"/>
      <c r="TVV202" s="1732"/>
      <c r="TVW202" s="1732"/>
      <c r="TVX202" s="1732"/>
      <c r="TVY202" s="1732"/>
      <c r="TVZ202" s="1732"/>
      <c r="TWA202" s="1732"/>
      <c r="TWB202" s="1732"/>
      <c r="TWC202" s="1732"/>
      <c r="TWD202" s="1732"/>
      <c r="TWE202" s="1732"/>
      <c r="TWF202" s="1732"/>
      <c r="TWG202" s="1732"/>
      <c r="TWH202" s="1732"/>
      <c r="TWI202" s="1732"/>
      <c r="TWJ202" s="1732"/>
      <c r="TWK202" s="1732"/>
      <c r="TWL202" s="1732"/>
      <c r="TWM202" s="1732"/>
      <c r="TWN202" s="1732"/>
      <c r="TWO202" s="1732"/>
      <c r="TWP202" s="1732"/>
      <c r="TWQ202" s="1732"/>
      <c r="TWR202" s="1732"/>
      <c r="TWS202" s="1732"/>
      <c r="TWT202" s="1732"/>
      <c r="TWU202" s="1732"/>
      <c r="TWV202" s="1732"/>
      <c r="TWW202" s="1732"/>
      <c r="TWX202" s="1732"/>
      <c r="TWY202" s="1732"/>
      <c r="TWZ202" s="1732"/>
      <c r="TXA202" s="1732"/>
      <c r="TXB202" s="1732"/>
      <c r="TXC202" s="1732"/>
      <c r="TXD202" s="1732"/>
      <c r="TXE202" s="1732"/>
      <c r="TXF202" s="1732"/>
      <c r="TXG202" s="1732"/>
      <c r="TXH202" s="1732"/>
      <c r="TXI202" s="1732"/>
      <c r="TXJ202" s="1732"/>
      <c r="TXK202" s="1732"/>
      <c r="TXL202" s="1732"/>
      <c r="TXM202" s="1732"/>
      <c r="TXN202" s="1732"/>
      <c r="TXO202" s="1732"/>
      <c r="TXP202" s="1732"/>
      <c r="TXQ202" s="1732"/>
      <c r="TXR202" s="1732"/>
      <c r="TXS202" s="1732"/>
      <c r="TXT202" s="1732"/>
      <c r="TXU202" s="1732"/>
      <c r="TXV202" s="1732"/>
      <c r="TXW202" s="1732"/>
      <c r="TXX202" s="1732"/>
      <c r="TXY202" s="1732"/>
      <c r="TXZ202" s="1732"/>
      <c r="TYA202" s="1732"/>
      <c r="TYB202" s="1732"/>
      <c r="TYC202" s="1732"/>
      <c r="TYD202" s="1732"/>
      <c r="TYE202" s="1732"/>
      <c r="TYF202" s="1732"/>
      <c r="TYG202" s="1732"/>
      <c r="TYH202" s="1732"/>
      <c r="TYI202" s="1732"/>
      <c r="TYJ202" s="1732"/>
      <c r="TYK202" s="1732"/>
      <c r="TYL202" s="1732"/>
      <c r="TYM202" s="1732"/>
      <c r="TYN202" s="1732"/>
      <c r="TYO202" s="1732"/>
      <c r="TYP202" s="1732"/>
      <c r="TYQ202" s="1732"/>
      <c r="TYR202" s="1732"/>
      <c r="TYS202" s="1732"/>
      <c r="TYT202" s="1732"/>
      <c r="TYU202" s="1732"/>
      <c r="TYV202" s="1732"/>
      <c r="TYW202" s="1732"/>
      <c r="TYX202" s="1732"/>
      <c r="TYY202" s="1732"/>
      <c r="TYZ202" s="1732"/>
      <c r="TZA202" s="1732"/>
      <c r="TZB202" s="1732"/>
      <c r="TZC202" s="1732"/>
      <c r="TZD202" s="1732"/>
      <c r="TZE202" s="1732"/>
      <c r="TZF202" s="1732"/>
      <c r="TZG202" s="1732"/>
      <c r="TZH202" s="1732"/>
      <c r="TZI202" s="1732"/>
      <c r="TZJ202" s="1732"/>
      <c r="TZK202" s="1732"/>
      <c r="TZL202" s="1732"/>
      <c r="TZM202" s="1732"/>
      <c r="TZN202" s="1732"/>
      <c r="TZO202" s="1732"/>
      <c r="TZP202" s="1732"/>
      <c r="TZQ202" s="1732"/>
      <c r="TZR202" s="1732"/>
      <c r="TZS202" s="1732"/>
      <c r="TZT202" s="1732"/>
      <c r="TZU202" s="1732"/>
      <c r="TZV202" s="1732"/>
      <c r="TZW202" s="1732"/>
      <c r="TZX202" s="1732"/>
      <c r="TZY202" s="1732"/>
      <c r="TZZ202" s="1732"/>
      <c r="UAA202" s="1732"/>
      <c r="UAB202" s="1732"/>
      <c r="UAC202" s="1732"/>
      <c r="UAD202" s="1732"/>
      <c r="UAE202" s="1732"/>
      <c r="UAF202" s="1732"/>
      <c r="UAG202" s="1732"/>
      <c r="UAH202" s="1732"/>
      <c r="UAI202" s="1732"/>
      <c r="UAJ202" s="1732"/>
      <c r="UAK202" s="1732"/>
      <c r="UAL202" s="1732"/>
      <c r="UAM202" s="1732"/>
      <c r="UAN202" s="1732"/>
      <c r="UAO202" s="1732"/>
      <c r="UAP202" s="1732"/>
      <c r="UAQ202" s="1732"/>
      <c r="UAR202" s="1732"/>
      <c r="UAS202" s="1732"/>
      <c r="UAT202" s="1732"/>
      <c r="UAU202" s="1732"/>
      <c r="UAV202" s="1732"/>
      <c r="UAW202" s="1732"/>
      <c r="UAX202" s="1732"/>
      <c r="UAY202" s="1732"/>
      <c r="UAZ202" s="1732"/>
      <c r="UBA202" s="1732"/>
      <c r="UBB202" s="1732"/>
      <c r="UBC202" s="1732"/>
      <c r="UBD202" s="1732"/>
      <c r="UBE202" s="1732"/>
      <c r="UBF202" s="1732"/>
      <c r="UBG202" s="1732"/>
      <c r="UBH202" s="1732"/>
      <c r="UBI202" s="1732"/>
      <c r="UBJ202" s="1732"/>
      <c r="UBK202" s="1732"/>
      <c r="UBL202" s="1732"/>
      <c r="UBM202" s="1732"/>
      <c r="UBN202" s="1732"/>
      <c r="UBO202" s="1732"/>
      <c r="UBP202" s="1732"/>
      <c r="UBQ202" s="1732"/>
      <c r="UBR202" s="1732"/>
      <c r="UBS202" s="1732"/>
      <c r="UBT202" s="1732"/>
      <c r="UBU202" s="1732"/>
      <c r="UBV202" s="1732"/>
      <c r="UBW202" s="1732"/>
      <c r="UBX202" s="1732"/>
      <c r="UBY202" s="1732"/>
      <c r="UBZ202" s="1732"/>
      <c r="UCA202" s="1732"/>
      <c r="UCB202" s="1732"/>
      <c r="UCC202" s="1732"/>
      <c r="UCD202" s="1732"/>
      <c r="UCE202" s="1732"/>
      <c r="UCF202" s="1732"/>
      <c r="UCG202" s="1732"/>
      <c r="UCH202" s="1732"/>
      <c r="UCI202" s="1732"/>
      <c r="UCJ202" s="1732"/>
      <c r="UCK202" s="1732"/>
      <c r="UCL202" s="1732"/>
      <c r="UCM202" s="1732"/>
      <c r="UCN202" s="1732"/>
      <c r="UCO202" s="1732"/>
      <c r="UCP202" s="1732"/>
      <c r="UCQ202" s="1732"/>
      <c r="UCR202" s="1732"/>
      <c r="UCS202" s="1732"/>
      <c r="UCT202" s="1732"/>
      <c r="UCU202" s="1732"/>
      <c r="UCV202" s="1732"/>
      <c r="UCW202" s="1732"/>
      <c r="UCX202" s="1732"/>
      <c r="UCY202" s="1732"/>
      <c r="UCZ202" s="1732"/>
      <c r="UDA202" s="1732"/>
      <c r="UDB202" s="1732"/>
      <c r="UDC202" s="1732"/>
      <c r="UDD202" s="1732"/>
      <c r="UDE202" s="1732"/>
      <c r="UDF202" s="1732"/>
      <c r="UDG202" s="1732"/>
      <c r="UDH202" s="1732"/>
      <c r="UDI202" s="1732"/>
      <c r="UDJ202" s="1732"/>
      <c r="UDK202" s="1732"/>
      <c r="UDL202" s="1732"/>
      <c r="UDM202" s="1732"/>
      <c r="UDN202" s="1732"/>
      <c r="UDO202" s="1732"/>
      <c r="UDP202" s="1732"/>
      <c r="UDQ202" s="1732"/>
      <c r="UDR202" s="1732"/>
      <c r="UDS202" s="1732"/>
      <c r="UDT202" s="1732"/>
      <c r="UDU202" s="1732"/>
      <c r="UDV202" s="1732"/>
      <c r="UDW202" s="1732"/>
      <c r="UDX202" s="1732"/>
      <c r="UDY202" s="1732"/>
      <c r="UDZ202" s="1732"/>
      <c r="UEA202" s="1732"/>
      <c r="UEB202" s="1732"/>
      <c r="UEC202" s="1732"/>
      <c r="UED202" s="1732"/>
      <c r="UEE202" s="1732"/>
      <c r="UEF202" s="1732"/>
      <c r="UEG202" s="1732"/>
      <c r="UEH202" s="1732"/>
      <c r="UEI202" s="1732"/>
      <c r="UEJ202" s="1732"/>
      <c r="UEK202" s="1732"/>
      <c r="UEL202" s="1732"/>
      <c r="UEM202" s="1732"/>
      <c r="UEN202" s="1732"/>
      <c r="UEO202" s="1732"/>
      <c r="UEP202" s="1732"/>
      <c r="UEQ202" s="1732"/>
      <c r="UER202" s="1732"/>
      <c r="UES202" s="1732"/>
      <c r="UET202" s="1732"/>
      <c r="UEU202" s="1732"/>
      <c r="UEV202" s="1732"/>
      <c r="UEW202" s="1732"/>
      <c r="UEX202" s="1732"/>
      <c r="UEY202" s="1732"/>
      <c r="UEZ202" s="1732"/>
      <c r="UFA202" s="1732"/>
      <c r="UFB202" s="1732"/>
      <c r="UFC202" s="1732"/>
      <c r="UFD202" s="1732"/>
      <c r="UFE202" s="1732"/>
      <c r="UFF202" s="1732"/>
      <c r="UFG202" s="1732"/>
      <c r="UFH202" s="1732"/>
      <c r="UFI202" s="1732"/>
      <c r="UFJ202" s="1732"/>
      <c r="UFK202" s="1732"/>
      <c r="UFL202" s="1732"/>
      <c r="UFM202" s="1732"/>
      <c r="UFN202" s="1732"/>
      <c r="UFO202" s="1732"/>
      <c r="UFP202" s="1732"/>
      <c r="UFQ202" s="1732"/>
      <c r="UFR202" s="1732"/>
      <c r="UFS202" s="1732"/>
      <c r="UFT202" s="1732"/>
      <c r="UFU202" s="1732"/>
      <c r="UFV202" s="1732"/>
      <c r="UFW202" s="1732"/>
      <c r="UFX202" s="1732"/>
      <c r="UFY202" s="1732"/>
      <c r="UFZ202" s="1732"/>
      <c r="UGA202" s="1732"/>
      <c r="UGB202" s="1732"/>
      <c r="UGC202" s="1732"/>
      <c r="UGD202" s="1732"/>
      <c r="UGE202" s="1732"/>
      <c r="UGF202" s="1732"/>
      <c r="UGG202" s="1732"/>
      <c r="UGH202" s="1732"/>
      <c r="UGI202" s="1732"/>
      <c r="UGJ202" s="1732"/>
      <c r="UGK202" s="1732"/>
      <c r="UGL202" s="1732"/>
      <c r="UGM202" s="1732"/>
      <c r="UGN202" s="1732"/>
      <c r="UGO202" s="1732"/>
      <c r="UGP202" s="1732"/>
      <c r="UGQ202" s="1732"/>
      <c r="UGR202" s="1732"/>
      <c r="UGS202" s="1732"/>
      <c r="UGT202" s="1732"/>
      <c r="UGU202" s="1732"/>
      <c r="UGV202" s="1732"/>
      <c r="UGW202" s="1732"/>
      <c r="UGX202" s="1732"/>
      <c r="UGY202" s="1732"/>
      <c r="UGZ202" s="1732"/>
      <c r="UHA202" s="1732"/>
      <c r="UHB202" s="1732"/>
      <c r="UHC202" s="1732"/>
      <c r="UHD202" s="1732"/>
      <c r="UHE202" s="1732"/>
      <c r="UHF202" s="1732"/>
      <c r="UHG202" s="1732"/>
      <c r="UHH202" s="1732"/>
      <c r="UHI202" s="1732"/>
      <c r="UHJ202" s="1732"/>
      <c r="UHK202" s="1732"/>
      <c r="UHL202" s="1732"/>
      <c r="UHM202" s="1732"/>
      <c r="UHN202" s="1732"/>
      <c r="UHO202" s="1732"/>
      <c r="UHP202" s="1732"/>
      <c r="UHQ202" s="1732"/>
      <c r="UHR202" s="1732"/>
      <c r="UHS202" s="1732"/>
      <c r="UHT202" s="1732"/>
      <c r="UHU202" s="1732"/>
      <c r="UHV202" s="1732"/>
      <c r="UHW202" s="1732"/>
      <c r="UHX202" s="1732"/>
      <c r="UHY202" s="1732"/>
      <c r="UHZ202" s="1732"/>
      <c r="UIA202" s="1732"/>
      <c r="UIB202" s="1732"/>
      <c r="UIC202" s="1732"/>
      <c r="UID202" s="1732"/>
      <c r="UIE202" s="1732"/>
      <c r="UIF202" s="1732"/>
      <c r="UIG202" s="1732"/>
      <c r="UIH202" s="1732"/>
      <c r="UII202" s="1732"/>
      <c r="UIJ202" s="1732"/>
      <c r="UIK202" s="1732"/>
      <c r="UIL202" s="1732"/>
      <c r="UIM202" s="1732"/>
      <c r="UIN202" s="1732"/>
      <c r="UIO202" s="1732"/>
      <c r="UIP202" s="1732"/>
      <c r="UIQ202" s="1732"/>
      <c r="UIR202" s="1732"/>
      <c r="UIS202" s="1732"/>
      <c r="UIT202" s="1732"/>
      <c r="UIU202" s="1732"/>
      <c r="UIV202" s="1732"/>
      <c r="UIW202" s="1732"/>
      <c r="UIX202" s="1732"/>
      <c r="UIY202" s="1732"/>
      <c r="UIZ202" s="1732"/>
      <c r="UJA202" s="1732"/>
      <c r="UJB202" s="1732"/>
      <c r="UJC202" s="1732"/>
      <c r="UJD202" s="1732"/>
      <c r="UJE202" s="1732"/>
      <c r="UJF202" s="1732"/>
      <c r="UJG202" s="1732"/>
      <c r="UJH202" s="1732"/>
      <c r="UJI202" s="1732"/>
      <c r="UJJ202" s="1732"/>
      <c r="UJK202" s="1732"/>
      <c r="UJL202" s="1732"/>
      <c r="UJM202" s="1732"/>
      <c r="UJN202" s="1732"/>
      <c r="UJO202" s="1732"/>
      <c r="UJP202" s="1732"/>
      <c r="UJQ202" s="1732"/>
      <c r="UJR202" s="1732"/>
      <c r="UJS202" s="1732"/>
      <c r="UJT202" s="1732"/>
      <c r="UJU202" s="1732"/>
      <c r="UJV202" s="1732"/>
      <c r="UJW202" s="1732"/>
      <c r="UJX202" s="1732"/>
      <c r="UJY202" s="1732"/>
      <c r="UJZ202" s="1732"/>
      <c r="UKA202" s="1732"/>
      <c r="UKB202" s="1732"/>
      <c r="UKC202" s="1732"/>
      <c r="UKD202" s="1732"/>
      <c r="UKE202" s="1732"/>
      <c r="UKF202" s="1732"/>
      <c r="UKG202" s="1732"/>
      <c r="UKH202" s="1732"/>
      <c r="UKI202" s="1732"/>
      <c r="UKJ202" s="1732"/>
      <c r="UKK202" s="1732"/>
      <c r="UKL202" s="1732"/>
      <c r="UKM202" s="1732"/>
      <c r="UKN202" s="1732"/>
      <c r="UKO202" s="1732"/>
      <c r="UKP202" s="1732"/>
      <c r="UKQ202" s="1732"/>
      <c r="UKR202" s="1732"/>
      <c r="UKS202" s="1732"/>
      <c r="UKT202" s="1732"/>
      <c r="UKU202" s="1732"/>
      <c r="UKV202" s="1732"/>
      <c r="UKW202" s="1732"/>
      <c r="UKX202" s="1732"/>
      <c r="UKY202" s="1732"/>
      <c r="UKZ202" s="1732"/>
      <c r="ULA202" s="1732"/>
      <c r="ULB202" s="1732"/>
      <c r="ULC202" s="1732"/>
      <c r="ULD202" s="1732"/>
      <c r="ULE202" s="1732"/>
      <c r="ULF202" s="1732"/>
      <c r="ULG202" s="1732"/>
      <c r="ULH202" s="1732"/>
      <c r="ULI202" s="1732"/>
      <c r="ULJ202" s="1732"/>
      <c r="ULK202" s="1732"/>
      <c r="ULL202" s="1732"/>
      <c r="ULM202" s="1732"/>
      <c r="ULN202" s="1732"/>
      <c r="ULO202" s="1732"/>
      <c r="ULP202" s="1732"/>
      <c r="ULQ202" s="1732"/>
      <c r="ULR202" s="1732"/>
      <c r="ULS202" s="1732"/>
      <c r="ULT202" s="1732"/>
      <c r="ULU202" s="1732"/>
      <c r="ULV202" s="1732"/>
      <c r="ULW202" s="1732"/>
      <c r="ULX202" s="1732"/>
      <c r="ULY202" s="1732"/>
      <c r="ULZ202" s="1732"/>
      <c r="UMA202" s="1732"/>
      <c r="UMB202" s="1732"/>
      <c r="UMC202" s="1732"/>
      <c r="UMD202" s="1732"/>
      <c r="UME202" s="1732"/>
      <c r="UMF202" s="1732"/>
      <c r="UMG202" s="1732"/>
      <c r="UMH202" s="1732"/>
      <c r="UMI202" s="1732"/>
      <c r="UMJ202" s="1732"/>
      <c r="UMK202" s="1732"/>
      <c r="UML202" s="1732"/>
      <c r="UMM202" s="1732"/>
      <c r="UMN202" s="1732"/>
      <c r="UMO202" s="1732"/>
      <c r="UMP202" s="1732"/>
      <c r="UMQ202" s="1732"/>
      <c r="UMR202" s="1732"/>
      <c r="UMS202" s="1732"/>
      <c r="UMT202" s="1732"/>
      <c r="UMU202" s="1732"/>
      <c r="UMV202" s="1732"/>
      <c r="UMW202" s="1732"/>
      <c r="UMX202" s="1732"/>
      <c r="UMY202" s="1732"/>
      <c r="UMZ202" s="1732"/>
      <c r="UNA202" s="1732"/>
      <c r="UNB202" s="1732"/>
      <c r="UNC202" s="1732"/>
      <c r="UND202" s="1732"/>
      <c r="UNE202" s="1732"/>
      <c r="UNF202" s="1732"/>
      <c r="UNG202" s="1732"/>
      <c r="UNH202" s="1732"/>
      <c r="UNI202" s="1732"/>
      <c r="UNJ202" s="1732"/>
      <c r="UNK202" s="1732"/>
      <c r="UNL202" s="1732"/>
      <c r="UNM202" s="1732"/>
      <c r="UNN202" s="1732"/>
      <c r="UNO202" s="1732"/>
      <c r="UNP202" s="1732"/>
      <c r="UNQ202" s="1732"/>
      <c r="UNR202" s="1732"/>
      <c r="UNS202" s="1732"/>
      <c r="UNT202" s="1732"/>
      <c r="UNU202" s="1732"/>
      <c r="UNV202" s="1732"/>
      <c r="UNW202" s="1732"/>
      <c r="UNX202" s="1732"/>
      <c r="UNY202" s="1732"/>
      <c r="UNZ202" s="1732"/>
      <c r="UOA202" s="1732"/>
      <c r="UOB202" s="1732"/>
      <c r="UOC202" s="1732"/>
      <c r="UOD202" s="1732"/>
      <c r="UOE202" s="1732"/>
      <c r="UOF202" s="1732"/>
      <c r="UOG202" s="1732"/>
      <c r="UOH202" s="1732"/>
      <c r="UOI202" s="1732"/>
      <c r="UOJ202" s="1732"/>
      <c r="UOK202" s="1732"/>
      <c r="UOL202" s="1732"/>
      <c r="UOM202" s="1732"/>
      <c r="UON202" s="1732"/>
      <c r="UOO202" s="1732"/>
      <c r="UOP202" s="1732"/>
      <c r="UOQ202" s="1732"/>
      <c r="UOR202" s="1732"/>
      <c r="UOS202" s="1732"/>
      <c r="UOT202" s="1732"/>
      <c r="UOU202" s="1732"/>
      <c r="UOV202" s="1732"/>
      <c r="UOW202" s="1732"/>
      <c r="UOX202" s="1732"/>
      <c r="UOY202" s="1732"/>
      <c r="UOZ202" s="1732"/>
      <c r="UPA202" s="1732"/>
      <c r="UPB202" s="1732"/>
      <c r="UPC202" s="1732"/>
      <c r="UPD202" s="1732"/>
      <c r="UPE202" s="1732"/>
      <c r="UPF202" s="1732"/>
      <c r="UPG202" s="1732"/>
      <c r="UPH202" s="1732"/>
      <c r="UPI202" s="1732"/>
      <c r="UPJ202" s="1732"/>
      <c r="UPK202" s="1732"/>
      <c r="UPL202" s="1732"/>
      <c r="UPM202" s="1732"/>
      <c r="UPN202" s="1732"/>
      <c r="UPO202" s="1732"/>
      <c r="UPP202" s="1732"/>
      <c r="UPQ202" s="1732"/>
      <c r="UPR202" s="1732"/>
      <c r="UPS202" s="1732"/>
      <c r="UPT202" s="1732"/>
      <c r="UPU202" s="1732"/>
      <c r="UPV202" s="1732"/>
      <c r="UPW202" s="1732"/>
      <c r="UPX202" s="1732"/>
      <c r="UPY202" s="1732"/>
      <c r="UPZ202" s="1732"/>
      <c r="UQA202" s="1732"/>
      <c r="UQB202" s="1732"/>
      <c r="UQC202" s="1732"/>
      <c r="UQD202" s="1732"/>
      <c r="UQE202" s="1732"/>
      <c r="UQF202" s="1732"/>
      <c r="UQG202" s="1732"/>
      <c r="UQH202" s="1732"/>
      <c r="UQI202" s="1732"/>
      <c r="UQJ202" s="1732"/>
      <c r="UQK202" s="1732"/>
      <c r="UQL202" s="1732"/>
      <c r="UQM202" s="1732"/>
      <c r="UQN202" s="1732"/>
      <c r="UQO202" s="1732"/>
      <c r="UQP202" s="1732"/>
      <c r="UQQ202" s="1732"/>
      <c r="UQR202" s="1732"/>
      <c r="UQS202" s="1732"/>
      <c r="UQT202" s="1732"/>
      <c r="UQU202" s="1732"/>
      <c r="UQV202" s="1732"/>
      <c r="UQW202" s="1732"/>
      <c r="UQX202" s="1732"/>
      <c r="UQY202" s="1732"/>
      <c r="UQZ202" s="1732"/>
      <c r="URA202" s="1732"/>
      <c r="URB202" s="1732"/>
      <c r="URC202" s="1732"/>
      <c r="URD202" s="1732"/>
      <c r="URE202" s="1732"/>
      <c r="URF202" s="1732"/>
      <c r="URG202" s="1732"/>
      <c r="URH202" s="1732"/>
      <c r="URI202" s="1732"/>
      <c r="URJ202" s="1732"/>
      <c r="URK202" s="1732"/>
      <c r="URL202" s="1732"/>
      <c r="URM202" s="1732"/>
      <c r="URN202" s="1732"/>
      <c r="URO202" s="1732"/>
      <c r="URP202" s="1732"/>
      <c r="URQ202" s="1732"/>
      <c r="URR202" s="1732"/>
      <c r="URS202" s="1732"/>
      <c r="URT202" s="1732"/>
      <c r="URU202" s="1732"/>
      <c r="URV202" s="1732"/>
      <c r="URW202" s="1732"/>
      <c r="URX202" s="1732"/>
      <c r="URY202" s="1732"/>
      <c r="URZ202" s="1732"/>
      <c r="USA202" s="1732"/>
      <c r="USB202" s="1732"/>
      <c r="USC202" s="1732"/>
      <c r="USD202" s="1732"/>
      <c r="USE202" s="1732"/>
      <c r="USF202" s="1732"/>
      <c r="USG202" s="1732"/>
      <c r="USH202" s="1732"/>
      <c r="USI202" s="1732"/>
      <c r="USJ202" s="1732"/>
      <c r="USK202" s="1732"/>
      <c r="USL202" s="1732"/>
      <c r="USM202" s="1732"/>
      <c r="USN202" s="1732"/>
      <c r="USO202" s="1732"/>
      <c r="USP202" s="1732"/>
      <c r="USQ202" s="1732"/>
      <c r="USR202" s="1732"/>
      <c r="USS202" s="1732"/>
      <c r="UST202" s="1732"/>
      <c r="USU202" s="1732"/>
      <c r="USV202" s="1732"/>
      <c r="USW202" s="1732"/>
      <c r="USX202" s="1732"/>
      <c r="USY202" s="1732"/>
      <c r="USZ202" s="1732"/>
      <c r="UTA202" s="1732"/>
      <c r="UTB202" s="1732"/>
      <c r="UTC202" s="1732"/>
      <c r="UTD202" s="1732"/>
      <c r="UTE202" s="1732"/>
      <c r="UTF202" s="1732"/>
      <c r="UTG202" s="1732"/>
      <c r="UTH202" s="1732"/>
      <c r="UTI202" s="1732"/>
      <c r="UTJ202" s="1732"/>
      <c r="UTK202" s="1732"/>
      <c r="UTL202" s="1732"/>
      <c r="UTM202" s="1732"/>
      <c r="UTN202" s="1732"/>
      <c r="UTO202" s="1732"/>
      <c r="UTP202" s="1732"/>
      <c r="UTQ202" s="1732"/>
      <c r="UTR202" s="1732"/>
      <c r="UTS202" s="1732"/>
      <c r="UTT202" s="1732"/>
      <c r="UTU202" s="1732"/>
      <c r="UTV202" s="1732"/>
      <c r="UTW202" s="1732"/>
      <c r="UTX202" s="1732"/>
      <c r="UTY202" s="1732"/>
      <c r="UTZ202" s="1732"/>
      <c r="UUA202" s="1732"/>
      <c r="UUB202" s="1732"/>
      <c r="UUC202" s="1732"/>
      <c r="UUD202" s="1732"/>
      <c r="UUE202" s="1732"/>
      <c r="UUF202" s="1732"/>
      <c r="UUG202" s="1732"/>
      <c r="UUH202" s="1732"/>
      <c r="UUI202" s="1732"/>
      <c r="UUJ202" s="1732"/>
      <c r="UUK202" s="1732"/>
      <c r="UUL202" s="1732"/>
      <c r="UUM202" s="1732"/>
      <c r="UUN202" s="1732"/>
      <c r="UUO202" s="1732"/>
      <c r="UUP202" s="1732"/>
      <c r="UUQ202" s="1732"/>
      <c r="UUR202" s="1732"/>
      <c r="UUS202" s="1732"/>
      <c r="UUT202" s="1732"/>
      <c r="UUU202" s="1732"/>
      <c r="UUV202" s="1732"/>
      <c r="UUW202" s="1732"/>
      <c r="UUX202" s="1732"/>
      <c r="UUY202" s="1732"/>
      <c r="UUZ202" s="1732"/>
      <c r="UVA202" s="1732"/>
      <c r="UVB202" s="1732"/>
      <c r="UVC202" s="1732"/>
      <c r="UVD202" s="1732"/>
      <c r="UVE202" s="1732"/>
      <c r="UVF202" s="1732"/>
      <c r="UVG202" s="1732"/>
      <c r="UVH202" s="1732"/>
      <c r="UVI202" s="1732"/>
      <c r="UVJ202" s="1732"/>
      <c r="UVK202" s="1732"/>
      <c r="UVL202" s="1732"/>
      <c r="UVM202" s="1732"/>
      <c r="UVN202" s="1732"/>
      <c r="UVO202" s="1732"/>
      <c r="UVP202" s="1732"/>
      <c r="UVQ202" s="1732"/>
      <c r="UVR202" s="1732"/>
      <c r="UVS202" s="1732"/>
      <c r="UVT202" s="1732"/>
      <c r="UVU202" s="1732"/>
      <c r="UVV202" s="1732"/>
      <c r="UVW202" s="1732"/>
      <c r="UVX202" s="1732"/>
      <c r="UVY202" s="1732"/>
      <c r="UVZ202" s="1732"/>
      <c r="UWA202" s="1732"/>
      <c r="UWB202" s="1732"/>
      <c r="UWC202" s="1732"/>
      <c r="UWD202" s="1732"/>
      <c r="UWE202" s="1732"/>
      <c r="UWF202" s="1732"/>
      <c r="UWG202" s="1732"/>
      <c r="UWH202" s="1732"/>
      <c r="UWI202" s="1732"/>
      <c r="UWJ202" s="1732"/>
      <c r="UWK202" s="1732"/>
      <c r="UWL202" s="1732"/>
      <c r="UWM202" s="1732"/>
      <c r="UWN202" s="1732"/>
      <c r="UWO202" s="1732"/>
      <c r="UWP202" s="1732"/>
      <c r="UWQ202" s="1732"/>
      <c r="UWR202" s="1732"/>
      <c r="UWS202" s="1732"/>
      <c r="UWT202" s="1732"/>
      <c r="UWU202" s="1732"/>
      <c r="UWV202" s="1732"/>
      <c r="UWW202" s="1732"/>
      <c r="UWX202" s="1732"/>
      <c r="UWY202" s="1732"/>
      <c r="UWZ202" s="1732"/>
      <c r="UXA202" s="1732"/>
      <c r="UXB202" s="1732"/>
      <c r="UXC202" s="1732"/>
      <c r="UXD202" s="1732"/>
      <c r="UXE202" s="1732"/>
      <c r="UXF202" s="1732"/>
      <c r="UXG202" s="1732"/>
      <c r="UXH202" s="1732"/>
      <c r="UXI202" s="1732"/>
      <c r="UXJ202" s="1732"/>
      <c r="UXK202" s="1732"/>
      <c r="UXL202" s="1732"/>
      <c r="UXM202" s="1732"/>
      <c r="UXN202" s="1732"/>
      <c r="UXO202" s="1732"/>
      <c r="UXP202" s="1732"/>
      <c r="UXQ202" s="1732"/>
      <c r="UXR202" s="1732"/>
      <c r="UXS202" s="1732"/>
      <c r="UXT202" s="1732"/>
      <c r="UXU202" s="1732"/>
      <c r="UXV202" s="1732"/>
      <c r="UXW202" s="1732"/>
      <c r="UXX202" s="1732"/>
      <c r="UXY202" s="1732"/>
      <c r="UXZ202" s="1732"/>
      <c r="UYA202" s="1732"/>
      <c r="UYB202" s="1732"/>
      <c r="UYC202" s="1732"/>
      <c r="UYD202" s="1732"/>
      <c r="UYE202" s="1732"/>
      <c r="UYF202" s="1732"/>
      <c r="UYG202" s="1732"/>
      <c r="UYH202" s="1732"/>
      <c r="UYI202" s="1732"/>
      <c r="UYJ202" s="1732"/>
      <c r="UYK202" s="1732"/>
      <c r="UYL202" s="1732"/>
      <c r="UYM202" s="1732"/>
      <c r="UYN202" s="1732"/>
      <c r="UYO202" s="1732"/>
      <c r="UYP202" s="1732"/>
      <c r="UYQ202" s="1732"/>
      <c r="UYR202" s="1732"/>
      <c r="UYS202" s="1732"/>
      <c r="UYT202" s="1732"/>
      <c r="UYU202" s="1732"/>
      <c r="UYV202" s="1732"/>
      <c r="UYW202" s="1732"/>
      <c r="UYX202" s="1732"/>
      <c r="UYY202" s="1732"/>
      <c r="UYZ202" s="1732"/>
      <c r="UZA202" s="1732"/>
      <c r="UZB202" s="1732"/>
      <c r="UZC202" s="1732"/>
      <c r="UZD202" s="1732"/>
      <c r="UZE202" s="1732"/>
      <c r="UZF202" s="1732"/>
      <c r="UZG202" s="1732"/>
      <c r="UZH202" s="1732"/>
      <c r="UZI202" s="1732"/>
      <c r="UZJ202" s="1732"/>
      <c r="UZK202" s="1732"/>
      <c r="UZL202" s="1732"/>
      <c r="UZM202" s="1732"/>
      <c r="UZN202" s="1732"/>
      <c r="UZO202" s="1732"/>
      <c r="UZP202" s="1732"/>
      <c r="UZQ202" s="1732"/>
      <c r="UZR202" s="1732"/>
      <c r="UZS202" s="1732"/>
      <c r="UZT202" s="1732"/>
      <c r="UZU202" s="1732"/>
      <c r="UZV202" s="1732"/>
      <c r="UZW202" s="1732"/>
      <c r="UZX202" s="1732"/>
      <c r="UZY202" s="1732"/>
      <c r="UZZ202" s="1732"/>
      <c r="VAA202" s="1732"/>
      <c r="VAB202" s="1732"/>
      <c r="VAC202" s="1732"/>
      <c r="VAD202" s="1732"/>
      <c r="VAE202" s="1732"/>
      <c r="VAF202" s="1732"/>
      <c r="VAG202" s="1732"/>
      <c r="VAH202" s="1732"/>
      <c r="VAI202" s="1732"/>
      <c r="VAJ202" s="1732"/>
      <c r="VAK202" s="1732"/>
      <c r="VAL202" s="1732"/>
      <c r="VAM202" s="1732"/>
      <c r="VAN202" s="1732"/>
      <c r="VAO202" s="1732"/>
      <c r="VAP202" s="1732"/>
      <c r="VAQ202" s="1732"/>
      <c r="VAR202" s="1732"/>
      <c r="VAS202" s="1732"/>
      <c r="VAT202" s="1732"/>
      <c r="VAU202" s="1732"/>
      <c r="VAV202" s="1732"/>
      <c r="VAW202" s="1732"/>
      <c r="VAX202" s="1732"/>
      <c r="VAY202" s="1732"/>
      <c r="VAZ202" s="1732"/>
      <c r="VBA202" s="1732"/>
      <c r="VBB202" s="1732"/>
      <c r="VBC202" s="1732"/>
      <c r="VBD202" s="1732"/>
      <c r="VBE202" s="1732"/>
      <c r="VBF202" s="1732"/>
      <c r="VBG202" s="1732"/>
      <c r="VBH202" s="1732"/>
      <c r="VBI202" s="1732"/>
      <c r="VBJ202" s="1732"/>
      <c r="VBK202" s="1732"/>
      <c r="VBL202" s="1732"/>
      <c r="VBM202" s="1732"/>
      <c r="VBN202" s="1732"/>
      <c r="VBO202" s="1732"/>
      <c r="VBP202" s="1732"/>
      <c r="VBQ202" s="1732"/>
      <c r="VBR202" s="1732"/>
      <c r="VBS202" s="1732"/>
      <c r="VBT202" s="1732"/>
      <c r="VBU202" s="1732"/>
      <c r="VBV202" s="1732"/>
      <c r="VBW202" s="1732"/>
      <c r="VBX202" s="1732"/>
      <c r="VBY202" s="1732"/>
      <c r="VBZ202" s="1732"/>
      <c r="VCA202" s="1732"/>
      <c r="VCB202" s="1732"/>
      <c r="VCC202" s="1732"/>
      <c r="VCD202" s="1732"/>
      <c r="VCE202" s="1732"/>
      <c r="VCF202" s="1732"/>
      <c r="VCG202" s="1732"/>
      <c r="VCH202" s="1732"/>
      <c r="VCI202" s="1732"/>
      <c r="VCJ202" s="1732"/>
      <c r="VCK202" s="1732"/>
      <c r="VCL202" s="1732"/>
      <c r="VCM202" s="1732"/>
      <c r="VCN202" s="1732"/>
      <c r="VCO202" s="1732"/>
      <c r="VCP202" s="1732"/>
      <c r="VCQ202" s="1732"/>
      <c r="VCR202" s="1732"/>
      <c r="VCS202" s="1732"/>
      <c r="VCT202" s="1732"/>
      <c r="VCU202" s="1732"/>
      <c r="VCV202" s="1732"/>
      <c r="VCW202" s="1732"/>
      <c r="VCX202" s="1732"/>
      <c r="VCY202" s="1732"/>
      <c r="VCZ202" s="1732"/>
      <c r="VDA202" s="1732"/>
      <c r="VDB202" s="1732"/>
      <c r="VDC202" s="1732"/>
      <c r="VDD202" s="1732"/>
      <c r="VDE202" s="1732"/>
      <c r="VDF202" s="1732"/>
      <c r="VDG202" s="1732"/>
      <c r="VDH202" s="1732"/>
      <c r="VDI202" s="1732"/>
      <c r="VDJ202" s="1732"/>
      <c r="VDK202" s="1732"/>
      <c r="VDL202" s="1732"/>
      <c r="VDM202" s="1732"/>
      <c r="VDN202" s="1732"/>
      <c r="VDO202" s="1732"/>
      <c r="VDP202" s="1732"/>
      <c r="VDQ202" s="1732"/>
      <c r="VDR202" s="1732"/>
      <c r="VDS202" s="1732"/>
      <c r="VDT202" s="1732"/>
      <c r="VDU202" s="1732"/>
      <c r="VDV202" s="1732"/>
      <c r="VDW202" s="1732"/>
      <c r="VDX202" s="1732"/>
      <c r="VDY202" s="1732"/>
      <c r="VDZ202" s="1732"/>
      <c r="VEA202" s="1732"/>
      <c r="VEB202" s="1732"/>
      <c r="VEC202" s="1732"/>
      <c r="VED202" s="1732"/>
      <c r="VEE202" s="1732"/>
      <c r="VEF202" s="1732"/>
      <c r="VEG202" s="1732"/>
      <c r="VEH202" s="1732"/>
      <c r="VEI202" s="1732"/>
      <c r="VEJ202" s="1732"/>
      <c r="VEK202" s="1732"/>
      <c r="VEL202" s="1732"/>
      <c r="VEM202" s="1732"/>
      <c r="VEN202" s="1732"/>
      <c r="VEO202" s="1732"/>
      <c r="VEP202" s="1732"/>
      <c r="VEQ202" s="1732"/>
      <c r="VER202" s="1732"/>
      <c r="VES202" s="1732"/>
      <c r="VET202" s="1732"/>
      <c r="VEU202" s="1732"/>
      <c r="VEV202" s="1732"/>
      <c r="VEW202" s="1732"/>
      <c r="VEX202" s="1732"/>
      <c r="VEY202" s="1732"/>
      <c r="VEZ202" s="1732"/>
      <c r="VFA202" s="1732"/>
      <c r="VFB202" s="1732"/>
      <c r="VFC202" s="1732"/>
      <c r="VFD202" s="1732"/>
      <c r="VFE202" s="1732"/>
      <c r="VFF202" s="1732"/>
      <c r="VFG202" s="1732"/>
      <c r="VFH202" s="1732"/>
      <c r="VFI202" s="1732"/>
      <c r="VFJ202" s="1732"/>
      <c r="VFK202" s="1732"/>
      <c r="VFL202" s="1732"/>
      <c r="VFM202" s="1732"/>
      <c r="VFN202" s="1732"/>
      <c r="VFO202" s="1732"/>
      <c r="VFP202" s="1732"/>
      <c r="VFQ202" s="1732"/>
      <c r="VFR202" s="1732"/>
      <c r="VFS202" s="1732"/>
      <c r="VFT202" s="1732"/>
      <c r="VFU202" s="1732"/>
      <c r="VFV202" s="1732"/>
      <c r="VFW202" s="1732"/>
      <c r="VFX202" s="1732"/>
      <c r="VFY202" s="1732"/>
      <c r="VFZ202" s="1732"/>
      <c r="VGA202" s="1732"/>
      <c r="VGB202" s="1732"/>
      <c r="VGC202" s="1732"/>
      <c r="VGD202" s="1732"/>
      <c r="VGE202" s="1732"/>
      <c r="VGF202" s="1732"/>
      <c r="VGG202" s="1732"/>
      <c r="VGH202" s="1732"/>
      <c r="VGI202" s="1732"/>
      <c r="VGJ202" s="1732"/>
      <c r="VGK202" s="1732"/>
      <c r="VGL202" s="1732"/>
      <c r="VGM202" s="1732"/>
      <c r="VGN202" s="1732"/>
      <c r="VGO202" s="1732"/>
      <c r="VGP202" s="1732"/>
      <c r="VGQ202" s="1732"/>
      <c r="VGR202" s="1732"/>
      <c r="VGS202" s="1732"/>
      <c r="VGT202" s="1732"/>
      <c r="VGU202" s="1732"/>
      <c r="VGV202" s="1732"/>
      <c r="VGW202" s="1732"/>
      <c r="VGX202" s="1732"/>
      <c r="VGY202" s="1732"/>
      <c r="VGZ202" s="1732"/>
      <c r="VHA202" s="1732"/>
      <c r="VHB202" s="1732"/>
      <c r="VHC202" s="1732"/>
      <c r="VHD202" s="1732"/>
      <c r="VHE202" s="1732"/>
      <c r="VHF202" s="1732"/>
      <c r="VHG202" s="1732"/>
      <c r="VHH202" s="1732"/>
      <c r="VHI202" s="1732"/>
      <c r="VHJ202" s="1732"/>
      <c r="VHK202" s="1732"/>
      <c r="VHL202" s="1732"/>
      <c r="VHM202" s="1732"/>
      <c r="VHN202" s="1732"/>
      <c r="VHO202" s="1732"/>
      <c r="VHP202" s="1732"/>
      <c r="VHQ202" s="1732"/>
      <c r="VHR202" s="1732"/>
      <c r="VHS202" s="1732"/>
      <c r="VHT202" s="1732"/>
      <c r="VHU202" s="1732"/>
      <c r="VHV202" s="1732"/>
      <c r="VHW202" s="1732"/>
      <c r="VHX202" s="1732"/>
      <c r="VHY202" s="1732"/>
      <c r="VHZ202" s="1732"/>
      <c r="VIA202" s="1732"/>
      <c r="VIB202" s="1732"/>
      <c r="VIC202" s="1732"/>
      <c r="VID202" s="1732"/>
      <c r="VIE202" s="1732"/>
      <c r="VIF202" s="1732"/>
      <c r="VIG202" s="1732"/>
      <c r="VIH202" s="1732"/>
      <c r="VII202" s="1732"/>
      <c r="VIJ202" s="1732"/>
      <c r="VIK202" s="1732"/>
      <c r="VIL202" s="1732"/>
      <c r="VIM202" s="1732"/>
      <c r="VIN202" s="1732"/>
      <c r="VIO202" s="1732"/>
      <c r="VIP202" s="1732"/>
      <c r="VIQ202" s="1732"/>
      <c r="VIR202" s="1732"/>
      <c r="VIS202" s="1732"/>
      <c r="VIT202" s="1732"/>
      <c r="VIU202" s="1732"/>
      <c r="VIV202" s="1732"/>
      <c r="VIW202" s="1732"/>
      <c r="VIX202" s="1732"/>
      <c r="VIY202" s="1732"/>
      <c r="VIZ202" s="1732"/>
      <c r="VJA202" s="1732"/>
      <c r="VJB202" s="1732"/>
      <c r="VJC202" s="1732"/>
      <c r="VJD202" s="1732"/>
      <c r="VJE202" s="1732"/>
      <c r="VJF202" s="1732"/>
      <c r="VJG202" s="1732"/>
      <c r="VJH202" s="1732"/>
      <c r="VJI202" s="1732"/>
      <c r="VJJ202" s="1732"/>
      <c r="VJK202" s="1732"/>
      <c r="VJL202" s="1732"/>
      <c r="VJM202" s="1732"/>
      <c r="VJN202" s="1732"/>
      <c r="VJO202" s="1732"/>
      <c r="VJP202" s="1732"/>
      <c r="VJQ202" s="1732"/>
      <c r="VJR202" s="1732"/>
      <c r="VJS202" s="1732"/>
      <c r="VJT202" s="1732"/>
      <c r="VJU202" s="1732"/>
      <c r="VJV202" s="1732"/>
      <c r="VJW202" s="1732"/>
      <c r="VJX202" s="1732"/>
      <c r="VJY202" s="1732"/>
      <c r="VJZ202" s="1732"/>
      <c r="VKA202" s="1732"/>
      <c r="VKB202" s="1732"/>
      <c r="VKC202" s="1732"/>
      <c r="VKD202" s="1732"/>
      <c r="VKE202" s="1732"/>
      <c r="VKF202" s="1732"/>
      <c r="VKG202" s="1732"/>
      <c r="VKH202" s="1732"/>
      <c r="VKI202" s="1732"/>
      <c r="VKJ202" s="1732"/>
      <c r="VKK202" s="1732"/>
      <c r="VKL202" s="1732"/>
      <c r="VKM202" s="1732"/>
      <c r="VKN202" s="1732"/>
      <c r="VKO202" s="1732"/>
      <c r="VKP202" s="1732"/>
      <c r="VKQ202" s="1732"/>
      <c r="VKR202" s="1732"/>
      <c r="VKS202" s="1732"/>
      <c r="VKT202" s="1732"/>
      <c r="VKU202" s="1732"/>
      <c r="VKV202" s="1732"/>
      <c r="VKW202" s="1732"/>
      <c r="VKX202" s="1732"/>
      <c r="VKY202" s="1732"/>
      <c r="VKZ202" s="1732"/>
      <c r="VLA202" s="1732"/>
      <c r="VLB202" s="1732"/>
      <c r="VLC202" s="1732"/>
      <c r="VLD202" s="1732"/>
      <c r="VLE202" s="1732"/>
      <c r="VLF202" s="1732"/>
      <c r="VLG202" s="1732"/>
      <c r="VLH202" s="1732"/>
      <c r="VLI202" s="1732"/>
      <c r="VLJ202" s="1732"/>
      <c r="VLK202" s="1732"/>
      <c r="VLL202" s="1732"/>
      <c r="VLM202" s="1732"/>
      <c r="VLN202" s="1732"/>
      <c r="VLO202" s="1732"/>
      <c r="VLP202" s="1732"/>
      <c r="VLQ202" s="1732"/>
      <c r="VLR202" s="1732"/>
      <c r="VLS202" s="1732"/>
      <c r="VLT202" s="1732"/>
      <c r="VLU202" s="1732"/>
      <c r="VLV202" s="1732"/>
      <c r="VLW202" s="1732"/>
      <c r="VLX202" s="1732"/>
      <c r="VLY202" s="1732"/>
      <c r="VLZ202" s="1732"/>
      <c r="VMA202" s="1732"/>
      <c r="VMB202" s="1732"/>
      <c r="VMC202" s="1732"/>
      <c r="VMD202" s="1732"/>
      <c r="VME202" s="1732"/>
      <c r="VMF202" s="1732"/>
      <c r="VMG202" s="1732"/>
      <c r="VMH202" s="1732"/>
      <c r="VMI202" s="1732"/>
      <c r="VMJ202" s="1732"/>
      <c r="VMK202" s="1732"/>
      <c r="VML202" s="1732"/>
      <c r="VMM202" s="1732"/>
      <c r="VMN202" s="1732"/>
      <c r="VMO202" s="1732"/>
      <c r="VMP202" s="1732"/>
      <c r="VMQ202" s="1732"/>
      <c r="VMR202" s="1732"/>
      <c r="VMS202" s="1732"/>
      <c r="VMT202" s="1732"/>
      <c r="VMU202" s="1732"/>
      <c r="VMV202" s="1732"/>
      <c r="VMW202" s="1732"/>
      <c r="VMX202" s="1732"/>
      <c r="VMY202" s="1732"/>
      <c r="VMZ202" s="1732"/>
      <c r="VNA202" s="1732"/>
      <c r="VNB202" s="1732"/>
      <c r="VNC202" s="1732"/>
      <c r="VND202" s="1732"/>
      <c r="VNE202" s="1732"/>
      <c r="VNF202" s="1732"/>
      <c r="VNG202" s="1732"/>
      <c r="VNH202" s="1732"/>
      <c r="VNI202" s="1732"/>
      <c r="VNJ202" s="1732"/>
      <c r="VNK202" s="1732"/>
      <c r="VNL202" s="1732"/>
      <c r="VNM202" s="1732"/>
      <c r="VNN202" s="1732"/>
      <c r="VNO202" s="1732"/>
      <c r="VNP202" s="1732"/>
      <c r="VNQ202" s="1732"/>
      <c r="VNR202" s="1732"/>
      <c r="VNS202" s="1732"/>
      <c r="VNT202" s="1732"/>
      <c r="VNU202" s="1732"/>
      <c r="VNV202" s="1732"/>
      <c r="VNW202" s="1732"/>
      <c r="VNX202" s="1732"/>
      <c r="VNY202" s="1732"/>
      <c r="VNZ202" s="1732"/>
      <c r="VOA202" s="1732"/>
      <c r="VOB202" s="1732"/>
      <c r="VOC202" s="1732"/>
      <c r="VOD202" s="1732"/>
      <c r="VOE202" s="1732"/>
      <c r="VOF202" s="1732"/>
      <c r="VOG202" s="1732"/>
      <c r="VOH202" s="1732"/>
      <c r="VOI202" s="1732"/>
      <c r="VOJ202" s="1732"/>
      <c r="VOK202" s="1732"/>
      <c r="VOL202" s="1732"/>
      <c r="VOM202" s="1732"/>
      <c r="VON202" s="1732"/>
      <c r="VOO202" s="1732"/>
      <c r="VOP202" s="1732"/>
      <c r="VOQ202" s="1732"/>
      <c r="VOR202" s="1732"/>
      <c r="VOS202" s="1732"/>
      <c r="VOT202" s="1732"/>
      <c r="VOU202" s="1732"/>
      <c r="VOV202" s="1732"/>
      <c r="VOW202" s="1732"/>
      <c r="VOX202" s="1732"/>
      <c r="VOY202" s="1732"/>
      <c r="VOZ202" s="1732"/>
      <c r="VPA202" s="1732"/>
      <c r="VPB202" s="1732"/>
      <c r="VPC202" s="1732"/>
      <c r="VPD202" s="1732"/>
      <c r="VPE202" s="1732"/>
      <c r="VPF202" s="1732"/>
      <c r="VPG202" s="1732"/>
      <c r="VPH202" s="1732"/>
      <c r="VPI202" s="1732"/>
      <c r="VPJ202" s="1732"/>
      <c r="VPK202" s="1732"/>
      <c r="VPL202" s="1732"/>
      <c r="VPM202" s="1732"/>
      <c r="VPN202" s="1732"/>
      <c r="VPO202" s="1732"/>
      <c r="VPP202" s="1732"/>
      <c r="VPQ202" s="1732"/>
      <c r="VPR202" s="1732"/>
      <c r="VPS202" s="1732"/>
      <c r="VPT202" s="1732"/>
      <c r="VPU202" s="1732"/>
      <c r="VPV202" s="1732"/>
      <c r="VPW202" s="1732"/>
      <c r="VPX202" s="1732"/>
      <c r="VPY202" s="1732"/>
      <c r="VPZ202" s="1732"/>
      <c r="VQA202" s="1732"/>
      <c r="VQB202" s="1732"/>
      <c r="VQC202" s="1732"/>
      <c r="VQD202" s="1732"/>
      <c r="VQE202" s="1732"/>
      <c r="VQF202" s="1732"/>
      <c r="VQG202" s="1732"/>
      <c r="VQH202" s="1732"/>
      <c r="VQI202" s="1732"/>
      <c r="VQJ202" s="1732"/>
      <c r="VQK202" s="1732"/>
      <c r="VQL202" s="1732"/>
      <c r="VQM202" s="1732"/>
      <c r="VQN202" s="1732"/>
      <c r="VQO202" s="1732"/>
      <c r="VQP202" s="1732"/>
      <c r="VQQ202" s="1732"/>
      <c r="VQR202" s="1732"/>
      <c r="VQS202" s="1732"/>
      <c r="VQT202" s="1732"/>
      <c r="VQU202" s="1732"/>
      <c r="VQV202" s="1732"/>
      <c r="VQW202" s="1732"/>
      <c r="VQX202" s="1732"/>
      <c r="VQY202" s="1732"/>
      <c r="VQZ202" s="1732"/>
      <c r="VRA202" s="1732"/>
      <c r="VRB202" s="1732"/>
      <c r="VRC202" s="1732"/>
      <c r="VRD202" s="1732"/>
      <c r="VRE202" s="1732"/>
      <c r="VRF202" s="1732"/>
      <c r="VRG202" s="1732"/>
      <c r="VRH202" s="1732"/>
      <c r="VRI202" s="1732"/>
      <c r="VRJ202" s="1732"/>
      <c r="VRK202" s="1732"/>
      <c r="VRL202" s="1732"/>
      <c r="VRM202" s="1732"/>
      <c r="VRN202" s="1732"/>
      <c r="VRO202" s="1732"/>
      <c r="VRP202" s="1732"/>
      <c r="VRQ202" s="1732"/>
      <c r="VRR202" s="1732"/>
      <c r="VRS202" s="1732"/>
      <c r="VRT202" s="1732"/>
      <c r="VRU202" s="1732"/>
      <c r="VRV202" s="1732"/>
      <c r="VRW202" s="1732"/>
      <c r="VRX202" s="1732"/>
      <c r="VRY202" s="1732"/>
      <c r="VRZ202" s="1732"/>
      <c r="VSA202" s="1732"/>
      <c r="VSB202" s="1732"/>
      <c r="VSC202" s="1732"/>
      <c r="VSD202" s="1732"/>
      <c r="VSE202" s="1732"/>
      <c r="VSF202" s="1732"/>
      <c r="VSG202" s="1732"/>
      <c r="VSH202" s="1732"/>
      <c r="VSI202" s="1732"/>
      <c r="VSJ202" s="1732"/>
      <c r="VSK202" s="1732"/>
      <c r="VSL202" s="1732"/>
      <c r="VSM202" s="1732"/>
      <c r="VSN202" s="1732"/>
      <c r="VSO202" s="1732"/>
      <c r="VSP202" s="1732"/>
      <c r="VSQ202" s="1732"/>
      <c r="VSR202" s="1732"/>
      <c r="VSS202" s="1732"/>
      <c r="VST202" s="1732"/>
      <c r="VSU202" s="1732"/>
      <c r="VSV202" s="1732"/>
      <c r="VSW202" s="1732"/>
      <c r="VSX202" s="1732"/>
      <c r="VSY202" s="1732"/>
      <c r="VSZ202" s="1732"/>
      <c r="VTA202" s="1732"/>
      <c r="VTB202" s="1732"/>
      <c r="VTC202" s="1732"/>
      <c r="VTD202" s="1732"/>
      <c r="VTE202" s="1732"/>
      <c r="VTF202" s="1732"/>
      <c r="VTG202" s="1732"/>
      <c r="VTH202" s="1732"/>
      <c r="VTI202" s="1732"/>
      <c r="VTJ202" s="1732"/>
      <c r="VTK202" s="1732"/>
      <c r="VTL202" s="1732"/>
      <c r="VTM202" s="1732"/>
      <c r="VTN202" s="1732"/>
      <c r="VTO202" s="1732"/>
      <c r="VTP202" s="1732"/>
      <c r="VTQ202" s="1732"/>
      <c r="VTR202" s="1732"/>
      <c r="VTS202" s="1732"/>
      <c r="VTT202" s="1732"/>
      <c r="VTU202" s="1732"/>
      <c r="VTV202" s="1732"/>
      <c r="VTW202" s="1732"/>
      <c r="VTX202" s="1732"/>
      <c r="VTY202" s="1732"/>
      <c r="VTZ202" s="1732"/>
      <c r="VUA202" s="1732"/>
      <c r="VUB202" s="1732"/>
      <c r="VUC202" s="1732"/>
      <c r="VUD202" s="1732"/>
      <c r="VUE202" s="1732"/>
      <c r="VUF202" s="1732"/>
      <c r="VUG202" s="1732"/>
      <c r="VUH202" s="1732"/>
      <c r="VUI202" s="1732"/>
      <c r="VUJ202" s="1732"/>
      <c r="VUK202" s="1732"/>
      <c r="VUL202" s="1732"/>
      <c r="VUM202" s="1732"/>
      <c r="VUN202" s="1732"/>
      <c r="VUO202" s="1732"/>
      <c r="VUP202" s="1732"/>
      <c r="VUQ202" s="1732"/>
      <c r="VUR202" s="1732"/>
      <c r="VUS202" s="1732"/>
      <c r="VUT202" s="1732"/>
      <c r="VUU202" s="1732"/>
      <c r="VUV202" s="1732"/>
      <c r="VUW202" s="1732"/>
      <c r="VUX202" s="1732"/>
      <c r="VUY202" s="1732"/>
      <c r="VUZ202" s="1732"/>
      <c r="VVA202" s="1732"/>
      <c r="VVB202" s="1732"/>
      <c r="VVC202" s="1732"/>
      <c r="VVD202" s="1732"/>
      <c r="VVE202" s="1732"/>
      <c r="VVF202" s="1732"/>
      <c r="VVG202" s="1732"/>
      <c r="VVH202" s="1732"/>
      <c r="VVI202" s="1732"/>
      <c r="VVJ202" s="1732"/>
      <c r="VVK202" s="1732"/>
      <c r="VVL202" s="1732"/>
      <c r="VVM202" s="1732"/>
      <c r="VVN202" s="1732"/>
      <c r="VVO202" s="1732"/>
      <c r="VVP202" s="1732"/>
      <c r="VVQ202" s="1732"/>
      <c r="VVR202" s="1732"/>
      <c r="VVS202" s="1732"/>
      <c r="VVT202" s="1732"/>
      <c r="VVU202" s="1732"/>
      <c r="VVV202" s="1732"/>
      <c r="VVW202" s="1732"/>
      <c r="VVX202" s="1732"/>
      <c r="VVY202" s="1732"/>
      <c r="VVZ202" s="1732"/>
      <c r="VWA202" s="1732"/>
      <c r="VWB202" s="1732"/>
      <c r="VWC202" s="1732"/>
      <c r="VWD202" s="1732"/>
      <c r="VWE202" s="1732"/>
      <c r="VWF202" s="1732"/>
      <c r="VWG202" s="1732"/>
      <c r="VWH202" s="1732"/>
      <c r="VWI202" s="1732"/>
      <c r="VWJ202" s="1732"/>
      <c r="VWK202" s="1732"/>
      <c r="VWL202" s="1732"/>
      <c r="VWM202" s="1732"/>
      <c r="VWN202" s="1732"/>
      <c r="VWO202" s="1732"/>
      <c r="VWP202" s="1732"/>
      <c r="VWQ202" s="1732"/>
      <c r="VWR202" s="1732"/>
      <c r="VWS202" s="1732"/>
      <c r="VWT202" s="1732"/>
      <c r="VWU202" s="1732"/>
      <c r="VWV202" s="1732"/>
      <c r="VWW202" s="1732"/>
      <c r="VWX202" s="1732"/>
      <c r="VWY202" s="1732"/>
      <c r="VWZ202" s="1732"/>
      <c r="VXA202" s="1732"/>
      <c r="VXB202" s="1732"/>
      <c r="VXC202" s="1732"/>
      <c r="VXD202" s="1732"/>
      <c r="VXE202" s="1732"/>
      <c r="VXF202" s="1732"/>
      <c r="VXG202" s="1732"/>
      <c r="VXH202" s="1732"/>
      <c r="VXI202" s="1732"/>
      <c r="VXJ202" s="1732"/>
      <c r="VXK202" s="1732"/>
      <c r="VXL202" s="1732"/>
      <c r="VXM202" s="1732"/>
      <c r="VXN202" s="1732"/>
      <c r="VXO202" s="1732"/>
      <c r="VXP202" s="1732"/>
      <c r="VXQ202" s="1732"/>
      <c r="VXR202" s="1732"/>
      <c r="VXS202" s="1732"/>
      <c r="VXT202" s="1732"/>
      <c r="VXU202" s="1732"/>
      <c r="VXV202" s="1732"/>
      <c r="VXW202" s="1732"/>
      <c r="VXX202" s="1732"/>
      <c r="VXY202" s="1732"/>
      <c r="VXZ202" s="1732"/>
      <c r="VYA202" s="1732"/>
      <c r="VYB202" s="1732"/>
      <c r="VYC202" s="1732"/>
      <c r="VYD202" s="1732"/>
      <c r="VYE202" s="1732"/>
      <c r="VYF202" s="1732"/>
      <c r="VYG202" s="1732"/>
      <c r="VYH202" s="1732"/>
      <c r="VYI202" s="1732"/>
      <c r="VYJ202" s="1732"/>
      <c r="VYK202" s="1732"/>
      <c r="VYL202" s="1732"/>
      <c r="VYM202" s="1732"/>
      <c r="VYN202" s="1732"/>
      <c r="VYO202" s="1732"/>
      <c r="VYP202" s="1732"/>
      <c r="VYQ202" s="1732"/>
      <c r="VYR202" s="1732"/>
      <c r="VYS202" s="1732"/>
      <c r="VYT202" s="1732"/>
      <c r="VYU202" s="1732"/>
      <c r="VYV202" s="1732"/>
      <c r="VYW202" s="1732"/>
      <c r="VYX202" s="1732"/>
      <c r="VYY202" s="1732"/>
      <c r="VYZ202" s="1732"/>
      <c r="VZA202" s="1732"/>
      <c r="VZB202" s="1732"/>
      <c r="VZC202" s="1732"/>
      <c r="VZD202" s="1732"/>
      <c r="VZE202" s="1732"/>
      <c r="VZF202" s="1732"/>
      <c r="VZG202" s="1732"/>
      <c r="VZH202" s="1732"/>
      <c r="VZI202" s="1732"/>
      <c r="VZJ202" s="1732"/>
      <c r="VZK202" s="1732"/>
      <c r="VZL202" s="1732"/>
      <c r="VZM202" s="1732"/>
      <c r="VZN202" s="1732"/>
      <c r="VZO202" s="1732"/>
      <c r="VZP202" s="1732"/>
      <c r="VZQ202" s="1732"/>
      <c r="VZR202" s="1732"/>
      <c r="VZS202" s="1732"/>
      <c r="VZT202" s="1732"/>
      <c r="VZU202" s="1732"/>
      <c r="VZV202" s="1732"/>
      <c r="VZW202" s="1732"/>
      <c r="VZX202" s="1732"/>
      <c r="VZY202" s="1732"/>
      <c r="VZZ202" s="1732"/>
      <c r="WAA202" s="1732"/>
      <c r="WAB202" s="1732"/>
      <c r="WAC202" s="1732"/>
      <c r="WAD202" s="1732"/>
      <c r="WAE202" s="1732"/>
      <c r="WAF202" s="1732"/>
      <c r="WAG202" s="1732"/>
      <c r="WAH202" s="1732"/>
      <c r="WAI202" s="1732"/>
      <c r="WAJ202" s="1732"/>
      <c r="WAK202" s="1732"/>
      <c r="WAL202" s="1732"/>
      <c r="WAM202" s="1732"/>
      <c r="WAN202" s="1732"/>
      <c r="WAO202" s="1732"/>
      <c r="WAP202" s="1732"/>
      <c r="WAQ202" s="1732"/>
      <c r="WAR202" s="1732"/>
      <c r="WAS202" s="1732"/>
      <c r="WAT202" s="1732"/>
      <c r="WAU202" s="1732"/>
      <c r="WAV202" s="1732"/>
      <c r="WAW202" s="1732"/>
      <c r="WAX202" s="1732"/>
      <c r="WAY202" s="1732"/>
      <c r="WAZ202" s="1732"/>
      <c r="WBA202" s="1732"/>
      <c r="WBB202" s="1732"/>
      <c r="WBC202" s="1732"/>
      <c r="WBD202" s="1732"/>
      <c r="WBE202" s="1732"/>
      <c r="WBF202" s="1732"/>
      <c r="WBG202" s="1732"/>
      <c r="WBH202" s="1732"/>
      <c r="WBI202" s="1732"/>
      <c r="WBJ202" s="1732"/>
      <c r="WBK202" s="1732"/>
      <c r="WBL202" s="1732"/>
      <c r="WBM202" s="1732"/>
      <c r="WBN202" s="1732"/>
      <c r="WBO202" s="1732"/>
      <c r="WBP202" s="1732"/>
      <c r="WBQ202" s="1732"/>
      <c r="WBR202" s="1732"/>
      <c r="WBS202" s="1732"/>
      <c r="WBT202" s="1732"/>
      <c r="WBU202" s="1732"/>
      <c r="WBV202" s="1732"/>
      <c r="WBW202" s="1732"/>
      <c r="WBX202" s="1732"/>
      <c r="WBY202" s="1732"/>
      <c r="WBZ202" s="1732"/>
      <c r="WCA202" s="1732"/>
      <c r="WCB202" s="1732"/>
      <c r="WCC202" s="1732"/>
      <c r="WCD202" s="1732"/>
      <c r="WCE202" s="1732"/>
      <c r="WCF202" s="1732"/>
      <c r="WCG202" s="1732"/>
      <c r="WCH202" s="1732"/>
      <c r="WCI202" s="1732"/>
      <c r="WCJ202" s="1732"/>
      <c r="WCK202" s="1732"/>
      <c r="WCL202" s="1732"/>
      <c r="WCM202" s="1732"/>
      <c r="WCN202" s="1732"/>
      <c r="WCO202" s="1732"/>
      <c r="WCP202" s="1732"/>
      <c r="WCQ202" s="1732"/>
      <c r="WCR202" s="1732"/>
      <c r="WCS202" s="1732"/>
      <c r="WCT202" s="1732"/>
      <c r="WCU202" s="1732"/>
      <c r="WCV202" s="1732"/>
      <c r="WCW202" s="1732"/>
      <c r="WCX202" s="1732"/>
      <c r="WCY202" s="1732"/>
      <c r="WCZ202" s="1732"/>
      <c r="WDA202" s="1732"/>
      <c r="WDB202" s="1732"/>
      <c r="WDC202" s="1732"/>
      <c r="WDD202" s="1732"/>
      <c r="WDE202" s="1732"/>
      <c r="WDF202" s="1732"/>
      <c r="WDG202" s="1732"/>
      <c r="WDH202" s="1732"/>
      <c r="WDI202" s="1732"/>
      <c r="WDJ202" s="1732"/>
      <c r="WDK202" s="1732"/>
      <c r="WDL202" s="1732"/>
      <c r="WDM202" s="1732"/>
      <c r="WDN202" s="1732"/>
      <c r="WDO202" s="1732"/>
      <c r="WDP202" s="1732"/>
      <c r="WDQ202" s="1732"/>
      <c r="WDR202" s="1732"/>
      <c r="WDS202" s="1732"/>
      <c r="WDT202" s="1732"/>
      <c r="WDU202" s="1732"/>
      <c r="WDV202" s="1732"/>
      <c r="WDW202" s="1732"/>
      <c r="WDX202" s="1732"/>
      <c r="WDY202" s="1732"/>
      <c r="WDZ202" s="1732"/>
      <c r="WEA202" s="1732"/>
      <c r="WEB202" s="1732"/>
      <c r="WEC202" s="1732"/>
      <c r="WED202" s="1732"/>
      <c r="WEE202" s="1732"/>
      <c r="WEF202" s="1732"/>
      <c r="WEG202" s="1732"/>
      <c r="WEH202" s="1732"/>
      <c r="WEI202" s="1732"/>
      <c r="WEJ202" s="1732"/>
      <c r="WEK202" s="1732"/>
      <c r="WEL202" s="1732"/>
      <c r="WEM202" s="1732"/>
      <c r="WEN202" s="1732"/>
      <c r="WEO202" s="1732"/>
      <c r="WEP202" s="1732"/>
      <c r="WEQ202" s="1732"/>
      <c r="WER202" s="1732"/>
      <c r="WES202" s="1732"/>
      <c r="WET202" s="1732"/>
      <c r="WEU202" s="1732"/>
      <c r="WEV202" s="1732"/>
      <c r="WEW202" s="1732"/>
      <c r="WEX202" s="1732"/>
      <c r="WEY202" s="1732"/>
      <c r="WEZ202" s="1732"/>
      <c r="WFA202" s="1732"/>
      <c r="WFB202" s="1732"/>
      <c r="WFC202" s="1732"/>
      <c r="WFD202" s="1732"/>
      <c r="WFE202" s="1732"/>
      <c r="WFF202" s="1732"/>
      <c r="WFG202" s="1732"/>
      <c r="WFH202" s="1732"/>
      <c r="WFI202" s="1732"/>
      <c r="WFJ202" s="1732"/>
      <c r="WFK202" s="1732"/>
      <c r="WFL202" s="1732"/>
      <c r="WFM202" s="1732"/>
      <c r="WFN202" s="1732"/>
      <c r="WFO202" s="1732"/>
      <c r="WFP202" s="1732"/>
      <c r="WFQ202" s="1732"/>
      <c r="WFR202" s="1732"/>
      <c r="WFS202" s="1732"/>
      <c r="WFT202" s="1732"/>
      <c r="WFU202" s="1732"/>
      <c r="WFV202" s="1732"/>
      <c r="WFW202" s="1732"/>
      <c r="WFX202" s="1732"/>
      <c r="WFY202" s="1732"/>
      <c r="WFZ202" s="1732"/>
      <c r="WGA202" s="1732"/>
      <c r="WGB202" s="1732"/>
      <c r="WGC202" s="1732"/>
      <c r="WGD202" s="1732"/>
      <c r="WGE202" s="1732"/>
      <c r="WGF202" s="1732"/>
      <c r="WGG202" s="1732"/>
      <c r="WGH202" s="1732"/>
      <c r="WGI202" s="1732"/>
      <c r="WGJ202" s="1732"/>
      <c r="WGK202" s="1732"/>
      <c r="WGL202" s="1732"/>
      <c r="WGM202" s="1732"/>
      <c r="WGN202" s="1732"/>
      <c r="WGO202" s="1732"/>
      <c r="WGP202" s="1732"/>
      <c r="WGQ202" s="1732"/>
      <c r="WGR202" s="1732"/>
      <c r="WGS202" s="1732"/>
      <c r="WGT202" s="1732"/>
      <c r="WGU202" s="1732"/>
      <c r="WGV202" s="1732"/>
      <c r="WGW202" s="1732"/>
      <c r="WGX202" s="1732"/>
      <c r="WGY202" s="1732"/>
      <c r="WGZ202" s="1732"/>
      <c r="WHA202" s="1732"/>
      <c r="WHB202" s="1732"/>
      <c r="WHC202" s="1732"/>
      <c r="WHD202" s="1732"/>
      <c r="WHE202" s="1732"/>
      <c r="WHF202" s="1732"/>
      <c r="WHG202" s="1732"/>
      <c r="WHH202" s="1732"/>
      <c r="WHI202" s="1732"/>
      <c r="WHJ202" s="1732"/>
      <c r="WHK202" s="1732"/>
      <c r="WHL202" s="1732"/>
      <c r="WHM202" s="1732"/>
      <c r="WHN202" s="1732"/>
      <c r="WHO202" s="1732"/>
      <c r="WHP202" s="1732"/>
      <c r="WHQ202" s="1732"/>
      <c r="WHR202" s="1732"/>
      <c r="WHS202" s="1732"/>
      <c r="WHT202" s="1732"/>
      <c r="WHU202" s="1732"/>
      <c r="WHV202" s="1732"/>
      <c r="WHW202" s="1732"/>
      <c r="WHX202" s="1732"/>
      <c r="WHY202" s="1732"/>
      <c r="WHZ202" s="1732"/>
      <c r="WIA202" s="1732"/>
      <c r="WIB202" s="1732"/>
      <c r="WIC202" s="1732"/>
      <c r="WID202" s="1732"/>
      <c r="WIE202" s="1732"/>
      <c r="WIF202" s="1732"/>
      <c r="WIG202" s="1732"/>
      <c r="WIH202" s="1732"/>
      <c r="WII202" s="1732"/>
      <c r="WIJ202" s="1732"/>
      <c r="WIK202" s="1732"/>
      <c r="WIL202" s="1732"/>
      <c r="WIM202" s="1732"/>
      <c r="WIN202" s="1732"/>
      <c r="WIO202" s="1732"/>
      <c r="WIP202" s="1732"/>
      <c r="WIQ202" s="1732"/>
      <c r="WIR202" s="1732"/>
      <c r="WIS202" s="1732"/>
      <c r="WIT202" s="1732"/>
      <c r="WIU202" s="1732"/>
      <c r="WIV202" s="1732"/>
      <c r="WIW202" s="1732"/>
      <c r="WIX202" s="1732"/>
      <c r="WIY202" s="1732"/>
      <c r="WIZ202" s="1732"/>
      <c r="WJA202" s="1732"/>
      <c r="WJB202" s="1732"/>
      <c r="WJC202" s="1732"/>
      <c r="WJD202" s="1732"/>
      <c r="WJE202" s="1732"/>
      <c r="WJF202" s="1732"/>
      <c r="WJG202" s="1732"/>
      <c r="WJH202" s="1732"/>
      <c r="WJI202" s="1732"/>
      <c r="WJJ202" s="1732"/>
      <c r="WJK202" s="1732"/>
      <c r="WJL202" s="1732"/>
      <c r="WJM202" s="1732"/>
      <c r="WJN202" s="1732"/>
      <c r="WJO202" s="1732"/>
      <c r="WJP202" s="1732"/>
      <c r="WJQ202" s="1732"/>
      <c r="WJR202" s="1732"/>
      <c r="WJS202" s="1732"/>
      <c r="WJT202" s="1732"/>
      <c r="WJU202" s="1732"/>
      <c r="WJV202" s="1732"/>
      <c r="WJW202" s="1732"/>
      <c r="WJX202" s="1732"/>
      <c r="WJY202" s="1732"/>
      <c r="WJZ202" s="1732"/>
      <c r="WKA202" s="1732"/>
      <c r="WKB202" s="1732"/>
      <c r="WKC202" s="1732"/>
      <c r="WKD202" s="1732"/>
      <c r="WKE202" s="1732"/>
      <c r="WKF202" s="1732"/>
      <c r="WKG202" s="1732"/>
      <c r="WKH202" s="1732"/>
      <c r="WKI202" s="1732"/>
      <c r="WKJ202" s="1732"/>
      <c r="WKK202" s="1732"/>
      <c r="WKL202" s="1732"/>
      <c r="WKM202" s="1732"/>
      <c r="WKN202" s="1732"/>
      <c r="WKO202" s="1732"/>
      <c r="WKP202" s="1732"/>
      <c r="WKQ202" s="1732"/>
      <c r="WKR202" s="1732"/>
      <c r="WKS202" s="1732"/>
      <c r="WKT202" s="1732"/>
      <c r="WKU202" s="1732"/>
      <c r="WKV202" s="1732"/>
      <c r="WKW202" s="1732"/>
      <c r="WKX202" s="1732"/>
      <c r="WKY202" s="1732"/>
      <c r="WKZ202" s="1732"/>
      <c r="WLA202" s="1732"/>
      <c r="WLB202" s="1732"/>
      <c r="WLC202" s="1732"/>
      <c r="WLD202" s="1732"/>
      <c r="WLE202" s="1732"/>
      <c r="WLF202" s="1732"/>
      <c r="WLG202" s="1732"/>
      <c r="WLH202" s="1732"/>
      <c r="WLI202" s="1732"/>
      <c r="WLJ202" s="1732"/>
      <c r="WLK202" s="1732"/>
      <c r="WLL202" s="1732"/>
      <c r="WLM202" s="1732"/>
      <c r="WLN202" s="1732"/>
      <c r="WLO202" s="1732"/>
      <c r="WLP202" s="1732"/>
      <c r="WLQ202" s="1732"/>
      <c r="WLR202" s="1732"/>
      <c r="WLS202" s="1732"/>
      <c r="WLT202" s="1732"/>
      <c r="WLU202" s="1732"/>
      <c r="WLV202" s="1732"/>
      <c r="WLW202" s="1732"/>
      <c r="WLX202" s="1732"/>
      <c r="WLY202" s="1732"/>
      <c r="WLZ202" s="1732"/>
      <c r="WMA202" s="1732"/>
      <c r="WMB202" s="1732"/>
      <c r="WMC202" s="1732"/>
      <c r="WMD202" s="1732"/>
      <c r="WME202" s="1732"/>
      <c r="WMF202" s="1732"/>
      <c r="WMG202" s="1732"/>
      <c r="WMH202" s="1732"/>
      <c r="WMI202" s="1732"/>
      <c r="WMJ202" s="1732"/>
      <c r="WMK202" s="1732"/>
      <c r="WML202" s="1732"/>
      <c r="WMM202" s="1732"/>
      <c r="WMN202" s="1732"/>
      <c r="WMO202" s="1732"/>
      <c r="WMP202" s="1732"/>
      <c r="WMQ202" s="1732"/>
      <c r="WMR202" s="1732"/>
      <c r="WMS202" s="1732"/>
      <c r="WMT202" s="1732"/>
      <c r="WMU202" s="1732"/>
      <c r="WMV202" s="1732"/>
      <c r="WMW202" s="1732"/>
      <c r="WMX202" s="1732"/>
      <c r="WMY202" s="1732"/>
      <c r="WMZ202" s="1732"/>
      <c r="WNA202" s="1732"/>
      <c r="WNB202" s="1732"/>
      <c r="WNC202" s="1732"/>
      <c r="WND202" s="1732"/>
      <c r="WNE202" s="1732"/>
      <c r="WNF202" s="1732"/>
      <c r="WNG202" s="1732"/>
      <c r="WNH202" s="1732"/>
      <c r="WNI202" s="1732"/>
      <c r="WNJ202" s="1732"/>
      <c r="WNK202" s="1732"/>
      <c r="WNL202" s="1732"/>
      <c r="WNM202" s="1732"/>
      <c r="WNN202" s="1732"/>
      <c r="WNO202" s="1732"/>
      <c r="WNP202" s="1732"/>
      <c r="WNQ202" s="1732"/>
      <c r="WNR202" s="1732"/>
      <c r="WNS202" s="1732"/>
      <c r="WNT202" s="1732"/>
      <c r="WNU202" s="1732"/>
      <c r="WNV202" s="1732"/>
      <c r="WNW202" s="1732"/>
      <c r="WNX202" s="1732"/>
      <c r="WNY202" s="1732"/>
      <c r="WNZ202" s="1732"/>
      <c r="WOA202" s="1732"/>
      <c r="WOB202" s="1732"/>
      <c r="WOC202" s="1732"/>
      <c r="WOD202" s="1732"/>
      <c r="WOE202" s="1732"/>
      <c r="WOF202" s="1732"/>
      <c r="WOG202" s="1732"/>
      <c r="WOH202" s="1732"/>
      <c r="WOI202" s="1732"/>
      <c r="WOJ202" s="1732"/>
      <c r="WOK202" s="1732"/>
      <c r="WOL202" s="1732"/>
      <c r="WOM202" s="1732"/>
      <c r="WON202" s="1732"/>
      <c r="WOO202" s="1732"/>
      <c r="WOP202" s="1732"/>
      <c r="WOQ202" s="1732"/>
      <c r="WOR202" s="1732"/>
      <c r="WOS202" s="1732"/>
      <c r="WOT202" s="1732"/>
      <c r="WOU202" s="1732"/>
      <c r="WOV202" s="1732"/>
      <c r="WOW202" s="1732"/>
      <c r="WOX202" s="1732"/>
      <c r="WOY202" s="1732"/>
      <c r="WOZ202" s="1732"/>
      <c r="WPA202" s="1732"/>
      <c r="WPB202" s="1732"/>
      <c r="WPC202" s="1732"/>
      <c r="WPD202" s="1732"/>
      <c r="WPE202" s="1732"/>
      <c r="WPF202" s="1732"/>
      <c r="WPG202" s="1732"/>
      <c r="WPH202" s="1732"/>
      <c r="WPI202" s="1732"/>
      <c r="WPJ202" s="1732"/>
      <c r="WPK202" s="1732"/>
      <c r="WPL202" s="1732"/>
      <c r="WPM202" s="1732"/>
      <c r="WPN202" s="1732"/>
      <c r="WPO202" s="1732"/>
      <c r="WPP202" s="1732"/>
      <c r="WPQ202" s="1732"/>
      <c r="WPR202" s="1732"/>
      <c r="WPS202" s="1732"/>
      <c r="WPT202" s="1732"/>
      <c r="WPU202" s="1732"/>
      <c r="WPV202" s="1732"/>
      <c r="WPW202" s="1732"/>
      <c r="WPX202" s="1732"/>
      <c r="WPY202" s="1732"/>
      <c r="WPZ202" s="1732"/>
      <c r="WQA202" s="1732"/>
      <c r="WQB202" s="1732"/>
      <c r="WQC202" s="1732"/>
      <c r="WQD202" s="1732"/>
      <c r="WQE202" s="1732"/>
      <c r="WQF202" s="1732"/>
      <c r="WQG202" s="1732"/>
      <c r="WQH202" s="1732"/>
      <c r="WQI202" s="1732"/>
      <c r="WQJ202" s="1732"/>
      <c r="WQK202" s="1732"/>
      <c r="WQL202" s="1732"/>
      <c r="WQM202" s="1732"/>
      <c r="WQN202" s="1732"/>
      <c r="WQO202" s="1732"/>
      <c r="WQP202" s="1732"/>
      <c r="WQQ202" s="1732"/>
      <c r="WQR202" s="1732"/>
      <c r="WQS202" s="1732"/>
      <c r="WQT202" s="1732"/>
      <c r="WQU202" s="1732"/>
      <c r="WQV202" s="1732"/>
      <c r="WQW202" s="1732"/>
      <c r="WQX202" s="1732"/>
      <c r="WQY202" s="1732"/>
      <c r="WQZ202" s="1732"/>
      <c r="WRA202" s="1732"/>
      <c r="WRB202" s="1732"/>
      <c r="WRC202" s="1732"/>
      <c r="WRD202" s="1732"/>
      <c r="WRE202" s="1732"/>
      <c r="WRF202" s="1732"/>
      <c r="WRG202" s="1732"/>
      <c r="WRH202" s="1732"/>
      <c r="WRI202" s="1732"/>
      <c r="WRJ202" s="1732"/>
      <c r="WRK202" s="1732"/>
      <c r="WRL202" s="1732"/>
      <c r="WRM202" s="1732"/>
      <c r="WRN202" s="1732"/>
      <c r="WRO202" s="1732"/>
      <c r="WRP202" s="1732"/>
      <c r="WRQ202" s="1732"/>
      <c r="WRR202" s="1732"/>
      <c r="WRS202" s="1732"/>
      <c r="WRT202" s="1732"/>
      <c r="WRU202" s="1732"/>
      <c r="WRV202" s="1732"/>
      <c r="WRW202" s="1732"/>
      <c r="WRX202" s="1732"/>
      <c r="WRY202" s="1732"/>
      <c r="WRZ202" s="1732"/>
      <c r="WSA202" s="1732"/>
      <c r="WSB202" s="1732"/>
      <c r="WSC202" s="1732"/>
      <c r="WSD202" s="1732"/>
      <c r="WSE202" s="1732"/>
      <c r="WSF202" s="1732"/>
      <c r="WSG202" s="1732"/>
      <c r="WSH202" s="1732"/>
      <c r="WSI202" s="1732"/>
      <c r="WSJ202" s="1732"/>
      <c r="WSK202" s="1732"/>
      <c r="WSL202" s="1732"/>
      <c r="WSM202" s="1732"/>
      <c r="WSN202" s="1732"/>
      <c r="WSO202" s="1732"/>
      <c r="WSP202" s="1732"/>
      <c r="WSQ202" s="1732"/>
      <c r="WSR202" s="1732"/>
      <c r="WSS202" s="1732"/>
      <c r="WST202" s="1732"/>
      <c r="WSU202" s="1732"/>
      <c r="WSV202" s="1732"/>
      <c r="WSW202" s="1732"/>
      <c r="WSX202" s="1732"/>
      <c r="WSY202" s="1732"/>
      <c r="WSZ202" s="1732"/>
      <c r="WTA202" s="1732"/>
      <c r="WTB202" s="1732"/>
      <c r="WTC202" s="1732"/>
      <c r="WTD202" s="1732"/>
      <c r="WTE202" s="1732"/>
      <c r="WTF202" s="1732"/>
      <c r="WTG202" s="1732"/>
      <c r="WTH202" s="1732"/>
      <c r="WTI202" s="1732"/>
      <c r="WTJ202" s="1732"/>
      <c r="WTK202" s="1732"/>
      <c r="WTL202" s="1732"/>
      <c r="WTM202" s="1732"/>
      <c r="WTN202" s="1732"/>
      <c r="WTO202" s="1732"/>
      <c r="WTP202" s="1732"/>
      <c r="WTQ202" s="1732"/>
      <c r="WTR202" s="1732"/>
      <c r="WTS202" s="1732"/>
      <c r="WTT202" s="1732"/>
      <c r="WTU202" s="1732"/>
      <c r="WTV202" s="1732"/>
      <c r="WTW202" s="1732"/>
      <c r="WTX202" s="1732"/>
      <c r="WTY202" s="1732"/>
      <c r="WTZ202" s="1732"/>
      <c r="WUA202" s="1732"/>
      <c r="WUB202" s="1732"/>
      <c r="WUC202" s="1732"/>
      <c r="WUD202" s="1732"/>
      <c r="WUE202" s="1732"/>
      <c r="WUF202" s="1732"/>
      <c r="WUG202" s="1732"/>
      <c r="WUH202" s="1732"/>
      <c r="WUI202" s="1732"/>
      <c r="WUJ202" s="1732"/>
      <c r="WUK202" s="1732"/>
      <c r="WUL202" s="1732"/>
      <c r="WUM202" s="1732"/>
      <c r="WUN202" s="1732"/>
      <c r="WUO202" s="1732"/>
      <c r="WUP202" s="1732"/>
      <c r="WUQ202" s="1732"/>
      <c r="WUR202" s="1732"/>
      <c r="WUS202" s="1732"/>
      <c r="WUT202" s="1732"/>
      <c r="WUU202" s="1732"/>
      <c r="WUV202" s="1732"/>
      <c r="WUW202" s="1732"/>
      <c r="WUX202" s="1732"/>
      <c r="WUY202" s="1732"/>
      <c r="WUZ202" s="1732"/>
      <c r="WVA202" s="1732"/>
      <c r="WVB202" s="1732"/>
      <c r="WVC202" s="1732"/>
      <c r="WVD202" s="1732"/>
      <c r="WVE202" s="1732"/>
      <c r="WVF202" s="1732"/>
      <c r="WVG202" s="1732"/>
      <c r="WVH202" s="1732"/>
      <c r="WVI202" s="1732"/>
      <c r="WVJ202" s="1732"/>
      <c r="WVK202" s="1732"/>
      <c r="WVL202" s="1732"/>
      <c r="WVM202" s="1732"/>
      <c r="WVN202" s="1732"/>
      <c r="WVO202" s="1732"/>
      <c r="WVP202" s="1732"/>
      <c r="WVQ202" s="1732"/>
      <c r="WVR202" s="1732"/>
      <c r="WVS202" s="1732"/>
      <c r="WVT202" s="1732"/>
      <c r="WVU202" s="1732"/>
      <c r="WVV202" s="1732"/>
      <c r="WVW202" s="1732"/>
      <c r="WVX202" s="1732"/>
      <c r="WVY202" s="1732"/>
      <c r="WVZ202" s="1732"/>
      <c r="WWA202" s="1732"/>
      <c r="WWB202" s="1732"/>
      <c r="WWC202" s="1732"/>
      <c r="WWD202" s="1732"/>
      <c r="WWE202" s="1732"/>
      <c r="WWF202" s="1732"/>
      <c r="WWG202" s="1732"/>
      <c r="WWH202" s="1732"/>
      <c r="WWI202" s="1732"/>
      <c r="WWJ202" s="1732"/>
      <c r="WWK202" s="1732"/>
      <c r="WWL202" s="1732"/>
      <c r="WWM202" s="1732"/>
      <c r="WWN202" s="1732"/>
      <c r="WWO202" s="1732"/>
      <c r="WWP202" s="1732"/>
      <c r="WWQ202" s="1732"/>
      <c r="WWR202" s="1732"/>
      <c r="WWS202" s="1732"/>
      <c r="WWT202" s="1732"/>
      <c r="WWU202" s="1732"/>
      <c r="WWV202" s="1732"/>
      <c r="WWW202" s="1732"/>
      <c r="WWX202" s="1732"/>
      <c r="WWY202" s="1732"/>
      <c r="WWZ202" s="1732"/>
      <c r="WXA202" s="1732"/>
      <c r="WXB202" s="1732"/>
      <c r="WXC202" s="1732"/>
      <c r="WXD202" s="1732"/>
      <c r="WXE202" s="1732"/>
      <c r="WXF202" s="1732"/>
      <c r="WXG202" s="1732"/>
      <c r="WXH202" s="1732"/>
      <c r="WXI202" s="1732"/>
      <c r="WXJ202" s="1732"/>
      <c r="WXK202" s="1732"/>
      <c r="WXL202" s="1732"/>
      <c r="WXM202" s="1732"/>
      <c r="WXN202" s="1732"/>
      <c r="WXO202" s="1732"/>
      <c r="WXP202" s="1732"/>
      <c r="WXQ202" s="1732"/>
      <c r="WXR202" s="1732"/>
      <c r="WXS202" s="1732"/>
      <c r="WXT202" s="1732"/>
      <c r="WXU202" s="1732"/>
      <c r="WXV202" s="1732"/>
      <c r="WXW202" s="1732"/>
      <c r="WXX202" s="1732"/>
      <c r="WXY202" s="1732"/>
      <c r="WXZ202" s="1732"/>
      <c r="WYA202" s="1732"/>
      <c r="WYB202" s="1732"/>
      <c r="WYC202" s="1732"/>
      <c r="WYD202" s="1732"/>
      <c r="WYE202" s="1732"/>
      <c r="WYF202" s="1732"/>
      <c r="WYG202" s="1732"/>
      <c r="WYH202" s="1732"/>
      <c r="WYI202" s="1732"/>
      <c r="WYJ202" s="1732"/>
      <c r="WYK202" s="1732"/>
      <c r="WYL202" s="1732"/>
      <c r="WYM202" s="1732"/>
      <c r="WYN202" s="1732"/>
      <c r="WYO202" s="1732"/>
      <c r="WYP202" s="1732"/>
      <c r="WYQ202" s="1732"/>
      <c r="WYR202" s="1732"/>
      <c r="WYS202" s="1732"/>
      <c r="WYT202" s="1732"/>
      <c r="WYU202" s="1732"/>
      <c r="WYV202" s="1732"/>
      <c r="WYW202" s="1732"/>
      <c r="WYX202" s="1732"/>
      <c r="WYY202" s="1732"/>
      <c r="WYZ202" s="1732"/>
      <c r="WZA202" s="1732"/>
      <c r="WZB202" s="1732"/>
      <c r="WZC202" s="1732"/>
      <c r="WZD202" s="1732"/>
      <c r="WZE202" s="1732"/>
      <c r="WZF202" s="1732"/>
      <c r="WZG202" s="1732"/>
      <c r="WZH202" s="1732"/>
      <c r="WZI202" s="1732"/>
      <c r="WZJ202" s="1732"/>
      <c r="WZK202" s="1732"/>
      <c r="WZL202" s="1732"/>
      <c r="WZM202" s="1732"/>
      <c r="WZN202" s="1732"/>
      <c r="WZO202" s="1732"/>
      <c r="WZP202" s="1732"/>
      <c r="WZQ202" s="1732"/>
      <c r="WZR202" s="1732"/>
      <c r="WZS202" s="1732"/>
      <c r="WZT202" s="1732"/>
      <c r="WZU202" s="1732"/>
      <c r="WZV202" s="1732"/>
      <c r="WZW202" s="1732"/>
      <c r="WZX202" s="1732"/>
      <c r="WZY202" s="1732"/>
      <c r="WZZ202" s="1732"/>
      <c r="XAA202" s="1732"/>
      <c r="XAB202" s="1732"/>
      <c r="XAC202" s="1732"/>
      <c r="XAD202" s="1732"/>
      <c r="XAE202" s="1732"/>
      <c r="XAF202" s="1732"/>
      <c r="XAG202" s="1732"/>
      <c r="XAH202" s="1732"/>
      <c r="XAI202" s="1732"/>
      <c r="XAJ202" s="1732"/>
      <c r="XAK202" s="1732"/>
      <c r="XAL202" s="1732"/>
      <c r="XAM202" s="1732"/>
      <c r="XAN202" s="1732"/>
      <c r="XAO202" s="1732"/>
      <c r="XAP202" s="1732"/>
      <c r="XAQ202" s="1732"/>
      <c r="XAR202" s="1732"/>
      <c r="XAS202" s="1732"/>
      <c r="XAT202" s="1732"/>
      <c r="XAU202" s="1732"/>
      <c r="XAV202" s="1732"/>
      <c r="XAW202" s="1732"/>
      <c r="XAX202" s="1732"/>
      <c r="XAY202" s="1732"/>
      <c r="XAZ202" s="1732"/>
      <c r="XBA202" s="1732"/>
      <c r="XBB202" s="1732"/>
      <c r="XBC202" s="1732"/>
      <c r="XBD202" s="1732"/>
      <c r="XBE202" s="1732"/>
      <c r="XBF202" s="1732"/>
      <c r="XBG202" s="1732"/>
      <c r="XBH202" s="1732"/>
      <c r="XBI202" s="1732"/>
      <c r="XBJ202" s="1732"/>
      <c r="XBK202" s="1732"/>
      <c r="XBL202" s="1732"/>
      <c r="XBM202" s="1732"/>
      <c r="XBN202" s="1732"/>
      <c r="XBO202" s="1732"/>
      <c r="XBP202" s="1732"/>
      <c r="XBQ202" s="1732"/>
      <c r="XBR202" s="1732"/>
      <c r="XBS202" s="1732"/>
      <c r="XBT202" s="1732"/>
      <c r="XBU202" s="1732"/>
      <c r="XBV202" s="1732"/>
      <c r="XBW202" s="1732"/>
      <c r="XBX202" s="1732"/>
      <c r="XBY202" s="1732"/>
      <c r="XBZ202" s="1732"/>
      <c r="XCA202" s="1732"/>
      <c r="XCB202" s="1732"/>
      <c r="XCC202" s="1732"/>
      <c r="XCD202" s="1732"/>
      <c r="XCE202" s="1732"/>
      <c r="XCF202" s="1732"/>
      <c r="XCG202" s="1732"/>
      <c r="XCH202" s="1732"/>
      <c r="XCI202" s="1732"/>
      <c r="XCJ202" s="1732"/>
      <c r="XCK202" s="1732"/>
      <c r="XCL202" s="1732"/>
      <c r="XCM202" s="1732"/>
      <c r="XCN202" s="1732"/>
      <c r="XCO202" s="1732"/>
      <c r="XCP202" s="1732"/>
      <c r="XCQ202" s="1732"/>
      <c r="XCR202" s="1732"/>
      <c r="XCS202" s="1732"/>
      <c r="XCT202" s="1732"/>
      <c r="XCU202" s="1732"/>
      <c r="XCV202" s="1732"/>
      <c r="XCW202" s="1732"/>
      <c r="XCX202" s="1732"/>
      <c r="XCY202" s="1732"/>
      <c r="XCZ202" s="1732"/>
      <c r="XDA202" s="1732"/>
      <c r="XDB202" s="1732"/>
      <c r="XDC202" s="1732"/>
      <c r="XDD202" s="1732"/>
      <c r="XDE202" s="1732"/>
      <c r="XDF202" s="1732"/>
      <c r="XDG202" s="1732"/>
      <c r="XDH202" s="1732"/>
      <c r="XDI202" s="1732"/>
      <c r="XDJ202" s="1732"/>
      <c r="XDK202" s="1732"/>
      <c r="XDL202" s="1732"/>
      <c r="XDM202" s="1732"/>
      <c r="XDN202" s="1732"/>
      <c r="XDO202" s="1732"/>
      <c r="XDP202" s="1732"/>
      <c r="XDQ202" s="1732"/>
      <c r="XDR202" s="1732"/>
      <c r="XDS202" s="1732"/>
      <c r="XDT202" s="1732"/>
      <c r="XDU202" s="1732"/>
      <c r="XDV202" s="1732"/>
      <c r="XDW202" s="1732"/>
      <c r="XDX202" s="1732"/>
      <c r="XDY202" s="1732"/>
      <c r="XDZ202" s="1732"/>
      <c r="XEA202" s="1732"/>
      <c r="XEB202" s="1732"/>
      <c r="XEC202" s="1732"/>
      <c r="XED202" s="1732"/>
      <c r="XEE202" s="1732"/>
      <c r="XEF202" s="1732"/>
      <c r="XEG202" s="1732"/>
      <c r="XEH202" s="1732"/>
      <c r="XEI202" s="1732"/>
      <c r="XEJ202" s="1732"/>
      <c r="XEK202" s="1732"/>
      <c r="XEL202" s="1732"/>
      <c r="XEM202" s="1732"/>
      <c r="XEN202" s="1732"/>
      <c r="XEO202" s="1732"/>
      <c r="XEP202" s="1732"/>
      <c r="XEQ202" s="1732"/>
      <c r="XER202" s="1732"/>
      <c r="XES202" s="1732"/>
      <c r="XET202" s="1732"/>
      <c r="XEU202" s="1732"/>
      <c r="XEV202" s="1732"/>
      <c r="XEW202" s="1732"/>
      <c r="XEX202" s="1732"/>
      <c r="XEY202" s="1732"/>
      <c r="XEZ202" s="1732"/>
      <c r="XFA202" s="1732"/>
      <c r="XFB202" s="1732"/>
      <c r="XFC202" s="1732"/>
      <c r="XFD202" s="1732"/>
    </row>
    <row r="203" spans="1:16384" ht="16.5" customHeight="1">
      <c r="A203" s="1029" t="s">
        <v>1903</v>
      </c>
      <c r="B203" s="1030" t="str">
        <f>IF(VLOOKUP($A203,'Data (new)'!$A:$T,2,0)="","",VLOOKUP($A203,'Data (new)'!$A:$T,2,0))</f>
        <v>AGP0099-G7</v>
      </c>
      <c r="C203" s="1714" t="str">
        <f>IF(VLOOKUP($A203,'Data (new)'!$A:$T,5,0)="","",VLOOKUP($A203,'Data (new)'!$A:$T,5,0))</f>
        <v>Dune T20</v>
      </c>
      <c r="D203" s="1735" t="str">
        <f>IF(VLOOKUP($A203,'Data (new)'!A:T,6,0)="","",HYPERLINK(VLOOKUP($A203,'Data (new)'!A:T,7,0), VLOOKUP($A203,'Data (new)'!A:T,6,0)))</f>
        <v>Bolero 1</v>
      </c>
      <c r="E203" s="1713" t="str">
        <f>IF(VLOOKUP($A203,'Data (new)'!$A:$T,10,0)="","",VLOOKUP($A203,'Data (new)'!$A:$T,10,0))</f>
        <v>L</v>
      </c>
      <c r="F203" s="1713">
        <f>IF(VLOOKUP($A203,'Data (new)'!$A:$T,11,0)="","",VLOOKUP($A203,'Data (new)'!$A:$T,11,0))</f>
        <v>1</v>
      </c>
      <c r="G203" s="1712" t="str">
        <f>IF(VLOOKUP($A203,'Data (new)'!$A:$T,14,0)="","",VLOOKUP($A203,'Data (new)'!$A:$T,14,0))</f>
        <v>Slopers</v>
      </c>
      <c r="H203" s="1049" t="str">
        <f>IF(VLOOKUP($A203,'Data (new)'!$A:$T,8,0)="","",VLOOKUP($A203,'Data (new)'!$A:$T,8,0))</f>
        <v>Full friction</v>
      </c>
      <c r="I203" s="1050">
        <f>IF(VLOOKUP($A203,'Data (new)'!$A:$T,16,0)="","",VLOOKUP($A203,'Data (new)'!$A:$T,16,0))</f>
        <v>175</v>
      </c>
      <c r="J203" s="1097"/>
      <c r="K203" s="1098"/>
      <c r="L203" s="1098"/>
      <c r="M203" s="1098"/>
      <c r="N203" s="1098"/>
      <c r="O203" s="1098"/>
      <c r="P203" s="1098"/>
      <c r="Q203" s="1098"/>
      <c r="R203" s="1098"/>
      <c r="S203" s="1098"/>
      <c r="T203" s="1098"/>
      <c r="U203" s="1098"/>
      <c r="V203" s="1098"/>
      <c r="W203" s="1099"/>
      <c r="X203" s="1098"/>
      <c r="Y203" s="1098"/>
      <c r="Z203" s="1098"/>
      <c r="AA203" s="1098"/>
      <c r="AB203" s="1100"/>
      <c r="AC203" s="1033"/>
      <c r="AD203" s="1033"/>
      <c r="AE203" s="1077">
        <f>IF(VLOOKUP($A203,'Data (new)'!$A:$T,12,0)="","",VLOOKUP($A203,'Data (new)'!$A:$T,12,0))</f>
        <v>2.1</v>
      </c>
      <c r="AF203" s="1078" t="str">
        <f t="shared" ref="AF203:AF248" si="23">IF(SUM(J203:AB203)=0,"",SUM(J203:AB203))</f>
        <v/>
      </c>
      <c r="AG203" s="1079" t="str">
        <f t="shared" si="21"/>
        <v/>
      </c>
      <c r="AH203" s="1078" t="str">
        <f>IF(ISERROR('Agripp GRP Macros (EU, Asia) '!$AG203*(1-$H$4)),"",'Agripp GRP Macros (EU, Asia) '!$AG203*(1-$H$4))</f>
        <v/>
      </c>
      <c r="AI203" s="1080" t="str">
        <f t="shared" ref="AI203:AI248" si="24">IF(AF203="","",SUM(J203:AB203)*AE203)</f>
        <v/>
      </c>
      <c r="AJ203" s="956"/>
      <c r="AK203" s="956"/>
      <c r="AL203" s="956"/>
      <c r="AM203" s="956"/>
      <c r="AN203" s="956"/>
      <c r="AO203" s="956"/>
      <c r="AP203" s="956"/>
      <c r="AQ203" s="957"/>
      <c r="AR203" s="957"/>
      <c r="AS203" s="958"/>
      <c r="AT203" s="771"/>
      <c r="AU203" s="771"/>
      <c r="AV203" s="771"/>
      <c r="AW203" s="957" t="str">
        <f>IF(VLOOKUP($A203,'Data (new)'!$A:$T,14,0)="","",VLOOKUP($A203,'Data (new)'!$A:$T,14,0))</f>
        <v>Slopers</v>
      </c>
      <c r="AX203" s="959"/>
      <c r="AY203" s="771"/>
    </row>
    <row r="204" spans="1:16384" ht="16.5" customHeight="1">
      <c r="A204" s="1038" t="s">
        <v>1904</v>
      </c>
      <c r="B204" s="1039" t="str">
        <f>IF(VLOOKUP($A204,'Data (new)'!$A:$T,2,0)="","",VLOOKUP($A204,'Data (new)'!$A:$T,2,0))</f>
        <v>AGP0099-G8</v>
      </c>
      <c r="C204" s="1715"/>
      <c r="D204" s="1733" t="str">
        <f>IF(VLOOKUP($A204,'Data (new)'!A:T,6,0)="","",HYPERLINK(VLOOKUP($A204,'Data (new)'!A:T,7,0), VLOOKUP($A204,'Data (new)'!A:T,6,0)))</f>
        <v>Bolero 1</v>
      </c>
      <c r="E204" s="1731" t="str">
        <f>IF(VLOOKUP($A204,'Data (new)'!$A:$T,10,0)="","",VLOOKUP($A204,'Data (new)'!$A:$T,10,0))</f>
        <v>L</v>
      </c>
      <c r="F204" s="1731">
        <f>IF(VLOOKUP($A204,'Data (new)'!$A:$T,11,0)="","",VLOOKUP($A204,'Data (new)'!$A:$T,11,0))</f>
        <v>1</v>
      </c>
      <c r="G204" s="1713" t="str">
        <f>IF(VLOOKUP($A204,'Data (new)'!$A:$T,14,0)="","",VLOOKUP($A204,'Data (new)'!$A:$T,14,0))</f>
        <v>Slopers</v>
      </c>
      <c r="H204" s="1040" t="str">
        <f>IF(VLOOKUP($A204,'Data (new)'!$A:$T,8,0)="","",VLOOKUP($A204,'Data (new)'!$A:$T,8,0))</f>
        <v>Dual texture</v>
      </c>
      <c r="I204" s="1040">
        <f>IF(VLOOKUP($A204,'Data (new)'!$A:$T,16,0)="","",VLOOKUP($A204,'Data (new)'!$A:$T,16,0))</f>
        <v>255</v>
      </c>
      <c r="J204" s="1101"/>
      <c r="K204" s="1102"/>
      <c r="L204" s="1102"/>
      <c r="M204" s="1102"/>
      <c r="N204" s="1102"/>
      <c r="O204" s="1102"/>
      <c r="P204" s="1102"/>
      <c r="Q204" s="1102"/>
      <c r="R204" s="1102"/>
      <c r="S204" s="1102"/>
      <c r="T204" s="1102"/>
      <c r="U204" s="1102"/>
      <c r="V204" s="1102"/>
      <c r="W204" s="1103"/>
      <c r="X204" s="1102"/>
      <c r="Y204" s="1102"/>
      <c r="Z204" s="1102"/>
      <c r="AA204" s="1102"/>
      <c r="AB204" s="1104"/>
      <c r="AC204" s="1041"/>
      <c r="AD204" s="1041" t="s">
        <v>2649</v>
      </c>
      <c r="AE204" s="1081">
        <f>IF(VLOOKUP($A204,'Data (new)'!$A:$T,12,0)="","",VLOOKUP($A204,'Data (new)'!$A:$T,12,0))</f>
        <v>2.1</v>
      </c>
      <c r="AF204" s="1082" t="str">
        <f t="shared" si="23"/>
        <v/>
      </c>
      <c r="AG204" s="1083" t="str">
        <f t="shared" si="21"/>
        <v/>
      </c>
      <c r="AH204" s="1082" t="str">
        <f>IF(ISERROR('Agripp GRP Macros (EU, Asia) '!$AG204*(1-$H$4)),"",'Agripp GRP Macros (EU, Asia) '!$AG204*(1-$H$4))</f>
        <v/>
      </c>
      <c r="AI204" s="1084" t="str">
        <f t="shared" si="24"/>
        <v/>
      </c>
      <c r="AJ204" s="956"/>
      <c r="AK204" s="956"/>
      <c r="AL204" s="956"/>
      <c r="AM204" s="956"/>
      <c r="AN204" s="956"/>
      <c r="AO204" s="956"/>
      <c r="AP204" s="956"/>
      <c r="AQ204" s="957"/>
      <c r="AR204" s="957"/>
      <c r="AS204" s="958"/>
      <c r="AT204" s="771"/>
      <c r="AU204" s="771"/>
      <c r="AV204" s="771"/>
      <c r="AW204" s="957" t="str">
        <f>IF(VLOOKUP($A204,'Data (new)'!$A:$T,14,0)="","",VLOOKUP($A204,'Data (new)'!$A:$T,14,0))</f>
        <v>Slopers</v>
      </c>
      <c r="AX204" s="959"/>
      <c r="AY204" s="771"/>
    </row>
    <row r="205" spans="1:16384" ht="16.2" customHeight="1">
      <c r="A205" s="1046" t="s">
        <v>1905</v>
      </c>
      <c r="B205" s="1047" t="str">
        <f>IF(VLOOKUP($A205,'Data (new)'!$A:$T,2,0)="","",VLOOKUP($A205,'Data (new)'!$A:$T,2,0))</f>
        <v>AGP0116-G7</v>
      </c>
      <c r="C205" s="1715"/>
      <c r="D205" s="1733" t="str">
        <f>IF(VLOOKUP($A205,'Data (new)'!A:T,6,0)="","",HYPERLINK(VLOOKUP($A205,'Data (new)'!A:T,7,0), VLOOKUP($A205,'Data (new)'!A:T,6,0)))</f>
        <v>Bolero 2</v>
      </c>
      <c r="E205" s="1731" t="str">
        <f>IF(VLOOKUP($A205,'Data (new)'!$A:$T,10,0)="","",VLOOKUP($A205,'Data (new)'!$A:$T,10,0))</f>
        <v>M</v>
      </c>
      <c r="F205" s="1731">
        <f>IF(VLOOKUP($A205,'Data (new)'!$A:$T,11,0)="","",VLOOKUP($A205,'Data (new)'!$A:$T,11,0))</f>
        <v>1</v>
      </c>
      <c r="G205" s="1712" t="str">
        <f>IF(VLOOKUP($A205,'Data (new)'!$A:$T,14,0)="","",VLOOKUP($A205,'Data (new)'!$A:$T,14,0))</f>
        <v>Slopers</v>
      </c>
      <c r="H205" s="1049" t="str">
        <f>IF(VLOOKUP($A205,'Data (new)'!$A:$T,8,0)="","",VLOOKUP($A205,'Data (new)'!$A:$T,8,0))</f>
        <v>Full friction</v>
      </c>
      <c r="I205" s="1050">
        <f>IF(VLOOKUP($A205,'Data (new)'!$A:$T,16,0)="","",VLOOKUP($A205,'Data (new)'!$A:$T,16,0))</f>
        <v>195</v>
      </c>
      <c r="J205" s="1097"/>
      <c r="K205" s="1098"/>
      <c r="L205" s="1098"/>
      <c r="M205" s="1098"/>
      <c r="N205" s="1098"/>
      <c r="O205" s="1098"/>
      <c r="P205" s="1098"/>
      <c r="Q205" s="1098"/>
      <c r="R205" s="1098"/>
      <c r="S205" s="1098"/>
      <c r="T205" s="1098"/>
      <c r="U205" s="1098"/>
      <c r="V205" s="1098"/>
      <c r="W205" s="1099"/>
      <c r="X205" s="1098"/>
      <c r="Y205" s="1098"/>
      <c r="Z205" s="1098"/>
      <c r="AA205" s="1098"/>
      <c r="AB205" s="1100"/>
      <c r="AC205" s="1033"/>
      <c r="AD205" s="1033"/>
      <c r="AE205" s="1085">
        <f>IF(VLOOKUP($A205,'Data (new)'!$A:$T,12,0)="","",VLOOKUP($A205,'Data (new)'!$A:$T,12,0))</f>
        <v>2.5</v>
      </c>
      <c r="AF205" s="1086" t="str">
        <f t="shared" si="23"/>
        <v/>
      </c>
      <c r="AG205" s="1087" t="str">
        <f t="shared" si="21"/>
        <v/>
      </c>
      <c r="AH205" s="1086" t="str">
        <f>IF(ISERROR('Agripp GRP Macros (EU, Asia) '!$AG205*(1-$H$4)),"",'Agripp GRP Macros (EU, Asia) '!$AG205*(1-$H$4))</f>
        <v/>
      </c>
      <c r="AI205" s="1088" t="str">
        <f t="shared" si="24"/>
        <v/>
      </c>
      <c r="AJ205" s="956"/>
      <c r="AK205" s="956"/>
      <c r="AL205" s="956"/>
      <c r="AM205" s="956"/>
      <c r="AN205" s="956"/>
      <c r="AO205" s="956"/>
      <c r="AP205" s="956"/>
      <c r="AQ205" s="957"/>
      <c r="AR205" s="957"/>
      <c r="AS205" s="958"/>
      <c r="AT205" s="771"/>
      <c r="AU205" s="771"/>
      <c r="AV205" s="771"/>
      <c r="AW205" s="957" t="str">
        <f>IF(VLOOKUP($A205,'Data (new)'!$A:$T,14,0)="","",VLOOKUP($A205,'Data (new)'!$A:$T,14,0))</f>
        <v>Slopers</v>
      </c>
      <c r="AX205" s="959"/>
      <c r="AY205" s="771"/>
    </row>
    <row r="206" spans="1:16384" ht="16.5" customHeight="1">
      <c r="A206" s="1038" t="s">
        <v>1906</v>
      </c>
      <c r="B206" s="1039" t="str">
        <f>IF(VLOOKUP($A206,'Data (new)'!$A:$T,2,0)="","",VLOOKUP($A206,'Data (new)'!$A:$T,2,0))</f>
        <v>AGP0116-G8</v>
      </c>
      <c r="C206" s="1715"/>
      <c r="D206" s="1733" t="str">
        <f>IF(VLOOKUP($A206,'Data (new)'!A:T,6,0)="","",HYPERLINK(VLOOKUP($A206,'Data (new)'!A:T,7,0), VLOOKUP($A206,'Data (new)'!A:T,6,0)))</f>
        <v>Bolero 2</v>
      </c>
      <c r="E206" s="1731" t="str">
        <f>IF(VLOOKUP($A206,'Data (new)'!$A:$T,10,0)="","",VLOOKUP($A206,'Data (new)'!$A:$T,10,0))</f>
        <v>M</v>
      </c>
      <c r="F206" s="1731">
        <f>IF(VLOOKUP($A206,'Data (new)'!$A:$T,11,0)="","",VLOOKUP($A206,'Data (new)'!$A:$T,11,0))</f>
        <v>1</v>
      </c>
      <c r="G206" s="1713" t="str">
        <f>IF(VLOOKUP($A206,'Data (new)'!$A:$T,14,0)="","",VLOOKUP($A206,'Data (new)'!$A:$T,14,0))</f>
        <v>Slopers</v>
      </c>
      <c r="H206" s="1040" t="str">
        <f>IF(VLOOKUP($A206,'Data (new)'!$A:$T,8,0)="","",VLOOKUP($A206,'Data (new)'!$A:$T,8,0))</f>
        <v>Dual texture</v>
      </c>
      <c r="I206" s="1040">
        <f>IF(VLOOKUP($A206,'Data (new)'!$A:$T,16,0)="","",VLOOKUP($A206,'Data (new)'!$A:$T,16,0))</f>
        <v>272</v>
      </c>
      <c r="J206" s="1101"/>
      <c r="K206" s="1102"/>
      <c r="L206" s="1102"/>
      <c r="M206" s="1102"/>
      <c r="N206" s="1102"/>
      <c r="O206" s="1102"/>
      <c r="P206" s="1102"/>
      <c r="Q206" s="1102"/>
      <c r="R206" s="1102"/>
      <c r="S206" s="1102"/>
      <c r="T206" s="1102"/>
      <c r="U206" s="1102"/>
      <c r="V206" s="1102"/>
      <c r="W206" s="1103"/>
      <c r="X206" s="1102"/>
      <c r="Y206" s="1102"/>
      <c r="Z206" s="1102"/>
      <c r="AA206" s="1102"/>
      <c r="AB206" s="1104"/>
      <c r="AC206" s="1041"/>
      <c r="AD206" s="1041" t="s">
        <v>2649</v>
      </c>
      <c r="AE206" s="1081">
        <f>IF(VLOOKUP($A206,'Data (new)'!$A:$T,12,0)="","",VLOOKUP($A206,'Data (new)'!$A:$T,12,0))</f>
        <v>2.5</v>
      </c>
      <c r="AF206" s="1082" t="str">
        <f t="shared" si="23"/>
        <v/>
      </c>
      <c r="AG206" s="1083" t="str">
        <f t="shared" si="21"/>
        <v/>
      </c>
      <c r="AH206" s="1082" t="str">
        <f>IF(ISERROR('Agripp GRP Macros (EU, Asia) '!$AG206*(1-$H$4)),"",'Agripp GRP Macros (EU, Asia) '!$AG206*(1-$H$4))</f>
        <v/>
      </c>
      <c r="AI206" s="1084" t="str">
        <f t="shared" si="24"/>
        <v/>
      </c>
      <c r="AJ206" s="956"/>
      <c r="AK206" s="956"/>
      <c r="AL206" s="956"/>
      <c r="AM206" s="956"/>
      <c r="AN206" s="956"/>
      <c r="AO206" s="956"/>
      <c r="AP206" s="956"/>
      <c r="AQ206" s="957"/>
      <c r="AR206" s="957"/>
      <c r="AS206" s="958"/>
      <c r="AT206" s="771"/>
      <c r="AU206" s="771"/>
      <c r="AV206" s="771"/>
      <c r="AW206" s="957" t="str">
        <f>IF(VLOOKUP($A206,'Data (new)'!$A:$T,14,0)="","",VLOOKUP($A206,'Data (new)'!$A:$T,14,0))</f>
        <v>Slopers</v>
      </c>
      <c r="AX206" s="959"/>
      <c r="AY206" s="771"/>
    </row>
    <row r="207" spans="1:16384" ht="16.5" customHeight="1">
      <c r="A207" s="1046" t="s">
        <v>1907</v>
      </c>
      <c r="B207" s="1047" t="str">
        <f>IF(VLOOKUP($A207,'Data (new)'!$A:$T,2,0)="","",VLOOKUP($A207,'Data (new)'!$A:$T,2,0))</f>
        <v>AGP0119-G7</v>
      </c>
      <c r="C207" s="1715"/>
      <c r="D207" s="1733" t="str">
        <f>IF(VLOOKUP($A207,'Data (new)'!A:T,6,0)="","",HYPERLINK(VLOOKUP($A207,'Data (new)'!A:T,7,0), VLOOKUP($A207,'Data (new)'!A:T,6,0)))</f>
        <v>Bubble</v>
      </c>
      <c r="E207" s="1731" t="str">
        <f>IF(VLOOKUP($A207,'Data (new)'!$A:$T,10,0)="","",VLOOKUP($A207,'Data (new)'!$A:$T,10,0))</f>
        <v>L</v>
      </c>
      <c r="F207" s="1731">
        <f>IF(VLOOKUP($A207,'Data (new)'!$A:$T,11,0)="","",VLOOKUP($A207,'Data (new)'!$A:$T,11,0))</f>
        <v>1</v>
      </c>
      <c r="G207" s="1712" t="str">
        <f>IF(VLOOKUP($A207,'Data (new)'!$A:$T,14,0)="","",VLOOKUP($A207,'Data (new)'!$A:$T,14,0))</f>
        <v>Slopers</v>
      </c>
      <c r="H207" s="1049" t="str">
        <f>IF(VLOOKUP($A207,'Data (new)'!$A:$T,8,0)="","",VLOOKUP($A207,'Data (new)'!$A:$T,8,0))</f>
        <v>Full friction</v>
      </c>
      <c r="I207" s="1050">
        <f>IF(VLOOKUP($A207,'Data (new)'!$A:$T,16,0)="","",VLOOKUP($A207,'Data (new)'!$A:$T,16,0))</f>
        <v>192</v>
      </c>
      <c r="J207" s="1097"/>
      <c r="K207" s="1098"/>
      <c r="L207" s="1098"/>
      <c r="M207" s="1098"/>
      <c r="N207" s="1098"/>
      <c r="O207" s="1098"/>
      <c r="P207" s="1098"/>
      <c r="Q207" s="1098"/>
      <c r="R207" s="1098"/>
      <c r="S207" s="1098"/>
      <c r="T207" s="1098"/>
      <c r="U207" s="1098"/>
      <c r="V207" s="1098"/>
      <c r="W207" s="1099"/>
      <c r="X207" s="1098"/>
      <c r="Y207" s="1098"/>
      <c r="Z207" s="1098"/>
      <c r="AA207" s="1098"/>
      <c r="AB207" s="1100"/>
      <c r="AC207" s="1033"/>
      <c r="AD207" s="1033"/>
      <c r="AE207" s="1085">
        <f>IF(VLOOKUP($A207,'Data (new)'!$A:$T,12,0)="","",VLOOKUP($A207,'Data (new)'!$A:$T,12,0))</f>
        <v>2.5</v>
      </c>
      <c r="AF207" s="1086" t="str">
        <f t="shared" si="23"/>
        <v/>
      </c>
      <c r="AG207" s="1087" t="str">
        <f t="shared" si="21"/>
        <v/>
      </c>
      <c r="AH207" s="1086" t="str">
        <f>IF(ISERROR('Agripp GRP Macros (EU, Asia) '!$AG207*(1-$H$4)),"",'Agripp GRP Macros (EU, Asia) '!$AG207*(1-$H$4))</f>
        <v/>
      </c>
      <c r="AI207" s="1088" t="str">
        <f t="shared" si="24"/>
        <v/>
      </c>
      <c r="AJ207" s="956"/>
      <c r="AK207" s="956"/>
      <c r="AL207" s="956"/>
      <c r="AM207" s="956"/>
      <c r="AN207" s="956"/>
      <c r="AO207" s="956"/>
      <c r="AP207" s="956"/>
      <c r="AQ207" s="957"/>
      <c r="AR207" s="957"/>
      <c r="AS207" s="957"/>
      <c r="AT207" s="957"/>
      <c r="AU207" s="957"/>
      <c r="AV207" s="957"/>
      <c r="AW207" s="957" t="str">
        <f>IF(VLOOKUP($A207,'Data (new)'!$A:$T,14,0)="","",VLOOKUP($A207,'Data (new)'!$A:$T,14,0))</f>
        <v>Slopers</v>
      </c>
      <c r="AY207" s="771"/>
    </row>
    <row r="208" spans="1:16384" ht="16.5" customHeight="1">
      <c r="A208" s="1038" t="s">
        <v>1908</v>
      </c>
      <c r="B208" s="1039" t="str">
        <f>IF(VLOOKUP($A208,'Data (new)'!$A:$T,2,0)="","",VLOOKUP($A208,'Data (new)'!$A:$T,2,0))</f>
        <v>AGP0119-G8</v>
      </c>
      <c r="C208" s="1715"/>
      <c r="D208" s="1733" t="str">
        <f>IF(VLOOKUP($A208,'Data (new)'!A:T,6,0)="","",HYPERLINK(VLOOKUP($A208,'Data (new)'!A:T,7,0), VLOOKUP($A208,'Data (new)'!A:T,6,0)))</f>
        <v>Bubble</v>
      </c>
      <c r="E208" s="1731" t="str">
        <f>IF(VLOOKUP($A208,'Data (new)'!$A:$T,10,0)="","",VLOOKUP($A208,'Data (new)'!$A:$T,10,0))</f>
        <v>XL</v>
      </c>
      <c r="F208" s="1731">
        <f>IF(VLOOKUP($A208,'Data (new)'!$A:$T,11,0)="","",VLOOKUP($A208,'Data (new)'!$A:$T,11,0))</f>
        <v>1</v>
      </c>
      <c r="G208" s="1713" t="str">
        <f>IF(VLOOKUP($A208,'Data (new)'!$A:$T,14,0)="","",VLOOKUP($A208,'Data (new)'!$A:$T,14,0))</f>
        <v>Slopers</v>
      </c>
      <c r="H208" s="1040" t="str">
        <f>IF(VLOOKUP($A208,'Data (new)'!$A:$T,8,0)="","",VLOOKUP($A208,'Data (new)'!$A:$T,8,0))</f>
        <v>Dual texture</v>
      </c>
      <c r="I208" s="1040">
        <f>IF(VLOOKUP($A208,'Data (new)'!$A:$T,16,0)="","",VLOOKUP($A208,'Data (new)'!$A:$T,16,0))</f>
        <v>275</v>
      </c>
      <c r="J208" s="1101"/>
      <c r="K208" s="1102"/>
      <c r="L208" s="1102"/>
      <c r="M208" s="1102"/>
      <c r="N208" s="1102"/>
      <c r="O208" s="1102"/>
      <c r="P208" s="1102"/>
      <c r="Q208" s="1102"/>
      <c r="R208" s="1102"/>
      <c r="S208" s="1102"/>
      <c r="T208" s="1102"/>
      <c r="U208" s="1102"/>
      <c r="V208" s="1102"/>
      <c r="W208" s="1103"/>
      <c r="X208" s="1102"/>
      <c r="Y208" s="1102"/>
      <c r="Z208" s="1102"/>
      <c r="AA208" s="1102"/>
      <c r="AB208" s="1104"/>
      <c r="AC208" s="1041"/>
      <c r="AD208" s="1041" t="s">
        <v>2649</v>
      </c>
      <c r="AE208" s="1081">
        <f>IF(VLOOKUP($A208,'Data (new)'!$A:$T,12,0)="","",VLOOKUP($A208,'Data (new)'!$A:$T,12,0))</f>
        <v>2.5</v>
      </c>
      <c r="AF208" s="1082" t="str">
        <f t="shared" si="23"/>
        <v/>
      </c>
      <c r="AG208" s="1083" t="str">
        <f t="shared" si="21"/>
        <v/>
      </c>
      <c r="AH208" s="1082" t="str">
        <f>IF(ISERROR('Agripp GRP Macros (EU, Asia) '!$AG208*(1-$H$4)),"",'Agripp GRP Macros (EU, Asia) '!$AG208*(1-$H$4))</f>
        <v/>
      </c>
      <c r="AI208" s="1084" t="str">
        <f t="shared" si="24"/>
        <v/>
      </c>
      <c r="AJ208" s="956"/>
      <c r="AK208" s="956"/>
      <c r="AL208" s="956"/>
      <c r="AM208" s="956"/>
      <c r="AN208" s="956"/>
      <c r="AO208" s="956"/>
      <c r="AP208" s="956"/>
      <c r="AQ208" s="957"/>
      <c r="AR208" s="957"/>
      <c r="AS208" s="957"/>
      <c r="AT208" s="957"/>
      <c r="AU208" s="957"/>
      <c r="AV208" s="957"/>
      <c r="AW208" s="957" t="str">
        <f>IF(VLOOKUP($A208,'Data (new)'!$A:$T,14,0)="","",VLOOKUP($A208,'Data (new)'!$A:$T,14,0))</f>
        <v>Slopers</v>
      </c>
      <c r="AY208" s="771"/>
    </row>
    <row r="209" spans="1:51" ht="16.5" customHeight="1">
      <c r="A209" s="1046" t="s">
        <v>1909</v>
      </c>
      <c r="B209" s="1047" t="str">
        <f>IF(VLOOKUP($A209,'Data (new)'!$A:$T,2,0)="","",VLOOKUP($A209,'Data (new)'!$A:$T,2,0))</f>
        <v>AGP0102-G7</v>
      </c>
      <c r="C209" s="1715"/>
      <c r="D209" s="1733" t="str">
        <f>IF(VLOOKUP($A209,'Data (new)'!A:T,6,0)="","",HYPERLINK(VLOOKUP($A209,'Data (new)'!A:T,7,0), VLOOKUP($A209,'Data (new)'!A:T,6,0)))</f>
        <v>Butterfly 1</v>
      </c>
      <c r="E209" s="1731" t="str">
        <f>IF(VLOOKUP($A209,'Data (new)'!$A:$T,10,0)="","",VLOOKUP($A209,'Data (new)'!$A:$T,10,0))</f>
        <v>M</v>
      </c>
      <c r="F209" s="1731">
        <f>IF(VLOOKUP($A209,'Data (new)'!$A:$T,11,0)="","",VLOOKUP($A209,'Data (new)'!$A:$T,11,0))</f>
        <v>1</v>
      </c>
      <c r="G209" s="1712" t="str">
        <f>IF(VLOOKUP($A209,'Data (new)'!$A:$T,14,0)="","",VLOOKUP($A209,'Data (new)'!$A:$T,14,0))</f>
        <v>Slopers</v>
      </c>
      <c r="H209" s="1049" t="str">
        <f>IF(VLOOKUP($A209,'Data (new)'!$A:$T,8,0)="","",VLOOKUP($A209,'Data (new)'!$A:$T,8,0))</f>
        <v>Full friction</v>
      </c>
      <c r="I209" s="1050">
        <f>IF(VLOOKUP($A209,'Data (new)'!$A:$T,16,0)="","",VLOOKUP($A209,'Data (new)'!$A:$T,16,0))</f>
        <v>139</v>
      </c>
      <c r="J209" s="1097"/>
      <c r="K209" s="1098"/>
      <c r="L209" s="1098"/>
      <c r="M209" s="1098"/>
      <c r="N209" s="1098"/>
      <c r="O209" s="1098"/>
      <c r="P209" s="1098"/>
      <c r="Q209" s="1098"/>
      <c r="R209" s="1098"/>
      <c r="S209" s="1098"/>
      <c r="T209" s="1098"/>
      <c r="U209" s="1098"/>
      <c r="V209" s="1098"/>
      <c r="W209" s="1099"/>
      <c r="X209" s="1098"/>
      <c r="Y209" s="1098"/>
      <c r="Z209" s="1098"/>
      <c r="AA209" s="1098"/>
      <c r="AB209" s="1100"/>
      <c r="AC209" s="1033"/>
      <c r="AD209" s="1033"/>
      <c r="AE209" s="1085">
        <f>IF(VLOOKUP($A209,'Data (new)'!$A:$T,12,0)="","",VLOOKUP($A209,'Data (new)'!$A:$T,12,0))</f>
        <v>1.7</v>
      </c>
      <c r="AF209" s="1086" t="str">
        <f t="shared" si="23"/>
        <v/>
      </c>
      <c r="AG209" s="1087" t="str">
        <f t="shared" si="21"/>
        <v/>
      </c>
      <c r="AH209" s="1086" t="str">
        <f>IF(ISERROR('Agripp GRP Macros (EU, Asia) '!$AG209*(1-$H$4)),"",'Agripp GRP Macros (EU, Asia) '!$AG209*(1-$H$4))</f>
        <v/>
      </c>
      <c r="AI209" s="1088" t="str">
        <f t="shared" si="24"/>
        <v/>
      </c>
      <c r="AJ209" s="956"/>
      <c r="AK209" s="956"/>
      <c r="AL209" s="956"/>
      <c r="AM209" s="956"/>
      <c r="AN209" s="956"/>
      <c r="AO209" s="956"/>
      <c r="AP209" s="956"/>
      <c r="AQ209" s="957"/>
      <c r="AR209" s="957"/>
      <c r="AS209" s="957"/>
      <c r="AT209" s="957"/>
      <c r="AU209" s="957"/>
      <c r="AV209" s="957"/>
      <c r="AW209" s="957" t="str">
        <f>IF(VLOOKUP($A209,'Data (new)'!$A:$T,14,0)="","",VLOOKUP($A209,'Data (new)'!$A:$T,14,0))</f>
        <v>Slopers</v>
      </c>
      <c r="AY209" s="771"/>
    </row>
    <row r="210" spans="1:51" ht="16.5" customHeight="1">
      <c r="A210" s="1038" t="s">
        <v>1910</v>
      </c>
      <c r="B210" s="1039" t="str">
        <f>IF(VLOOKUP($A210,'Data (new)'!$A:$T,2,0)="","",VLOOKUP($A210,'Data (new)'!$A:$T,2,0))</f>
        <v>AGP0102-G8</v>
      </c>
      <c r="C210" s="1715"/>
      <c r="D210" s="1733" t="str">
        <f>IF(VLOOKUP($A210,'Data (new)'!A:T,6,0)="","",HYPERLINK(VLOOKUP($A210,'Data (new)'!A:T,7,0), VLOOKUP($A210,'Data (new)'!A:T,6,0)))</f>
        <v>Butterfly 1</v>
      </c>
      <c r="E210" s="1731" t="str">
        <f>IF(VLOOKUP($A210,'Data (new)'!$A:$T,10,0)="","",VLOOKUP($A210,'Data (new)'!$A:$T,10,0))</f>
        <v>M</v>
      </c>
      <c r="F210" s="1731">
        <f>IF(VLOOKUP($A210,'Data (new)'!$A:$T,11,0)="","",VLOOKUP($A210,'Data (new)'!$A:$T,11,0))</f>
        <v>1</v>
      </c>
      <c r="G210" s="1713" t="str">
        <f>IF(VLOOKUP($A210,'Data (new)'!$A:$T,14,0)="","",VLOOKUP($A210,'Data (new)'!$A:$T,14,0))</f>
        <v>Slopers</v>
      </c>
      <c r="H210" s="1040" t="str">
        <f>IF(VLOOKUP($A210,'Data (new)'!$A:$T,8,0)="","",VLOOKUP($A210,'Data (new)'!$A:$T,8,0))</f>
        <v>Dual texture</v>
      </c>
      <c r="I210" s="1040">
        <f>IF(VLOOKUP($A210,'Data (new)'!$A:$T,16,0)="","",VLOOKUP($A210,'Data (new)'!$A:$T,16,0))</f>
        <v>201</v>
      </c>
      <c r="J210" s="1101"/>
      <c r="K210" s="1102"/>
      <c r="L210" s="1102"/>
      <c r="M210" s="1102"/>
      <c r="N210" s="1102"/>
      <c r="O210" s="1102"/>
      <c r="P210" s="1102"/>
      <c r="Q210" s="1102"/>
      <c r="R210" s="1102"/>
      <c r="S210" s="1102"/>
      <c r="T210" s="1102"/>
      <c r="U210" s="1102"/>
      <c r="V210" s="1102"/>
      <c r="W210" s="1103"/>
      <c r="X210" s="1102"/>
      <c r="Y210" s="1102"/>
      <c r="Z210" s="1102"/>
      <c r="AA210" s="1102"/>
      <c r="AB210" s="1104"/>
      <c r="AC210" s="1041"/>
      <c r="AD210" s="1041" t="s">
        <v>2649</v>
      </c>
      <c r="AE210" s="1081">
        <f>IF(VLOOKUP($A210,'Data (new)'!$A:$T,12,0)="","",VLOOKUP($A210,'Data (new)'!$A:$T,12,0))</f>
        <v>1.7</v>
      </c>
      <c r="AF210" s="1082" t="str">
        <f t="shared" si="23"/>
        <v/>
      </c>
      <c r="AG210" s="1083" t="str">
        <f t="shared" si="21"/>
        <v/>
      </c>
      <c r="AH210" s="1082" t="str">
        <f>IF(ISERROR('Agripp GRP Macros (EU, Asia) '!$AG210*(1-$H$4)),"",'Agripp GRP Macros (EU, Asia) '!$AG210*(1-$H$4))</f>
        <v/>
      </c>
      <c r="AI210" s="1084" t="str">
        <f t="shared" si="24"/>
        <v/>
      </c>
      <c r="AJ210" s="956"/>
      <c r="AK210" s="956"/>
      <c r="AL210" s="956"/>
      <c r="AM210" s="956"/>
      <c r="AN210" s="956"/>
      <c r="AO210" s="956"/>
      <c r="AP210" s="956"/>
      <c r="AQ210" s="957"/>
      <c r="AR210" s="957"/>
      <c r="AS210" s="957"/>
      <c r="AT210" s="957"/>
      <c r="AU210" s="957"/>
      <c r="AV210" s="957"/>
      <c r="AW210" s="957" t="str">
        <f>IF(VLOOKUP($A210,'Data (new)'!$A:$T,14,0)="","",VLOOKUP($A210,'Data (new)'!$A:$T,14,0))</f>
        <v>Slopers</v>
      </c>
      <c r="AY210" s="771"/>
    </row>
    <row r="211" spans="1:51" ht="16.5" customHeight="1">
      <c r="A211" s="1046" t="s">
        <v>1911</v>
      </c>
      <c r="B211" s="1047" t="str">
        <f>IF(VLOOKUP($A211,'Data (new)'!$A:$T,2,0)="","",VLOOKUP($A211,'Data (new)'!$A:$T,2,0))</f>
        <v>AGP0103-G7</v>
      </c>
      <c r="C211" s="1715"/>
      <c r="D211" s="1733" t="str">
        <f>IF(VLOOKUP($A211,'Data (new)'!A:T,6,0)="","",HYPERLINK(VLOOKUP($A211,'Data (new)'!A:T,7,0), VLOOKUP($A211,'Data (new)'!A:T,6,0)))</f>
        <v>Butterfly 2</v>
      </c>
      <c r="E211" s="1731" t="str">
        <f>IF(VLOOKUP($A211,'Data (new)'!$A:$T,10,0)="","",VLOOKUP($A211,'Data (new)'!$A:$T,10,0))</f>
        <v>L</v>
      </c>
      <c r="F211" s="1731">
        <f>IF(VLOOKUP($A211,'Data (new)'!$A:$T,11,0)="","",VLOOKUP($A211,'Data (new)'!$A:$T,11,0))</f>
        <v>1</v>
      </c>
      <c r="G211" s="1712" t="str">
        <f>IF(VLOOKUP($A211,'Data (new)'!$A:$T,14,0)="","",VLOOKUP($A211,'Data (new)'!$A:$T,14,0))</f>
        <v>Slopers</v>
      </c>
      <c r="H211" s="1049" t="str">
        <f>IF(VLOOKUP($A211,'Data (new)'!$A:$T,8,0)="","",VLOOKUP($A211,'Data (new)'!$A:$T,8,0))</f>
        <v>Full friction</v>
      </c>
      <c r="I211" s="1050">
        <f>IF(VLOOKUP($A211,'Data (new)'!$A:$T,16,0)="","",VLOOKUP($A211,'Data (new)'!$A:$T,16,0))</f>
        <v>159</v>
      </c>
      <c r="J211" s="1097"/>
      <c r="K211" s="1098"/>
      <c r="L211" s="1098"/>
      <c r="M211" s="1098"/>
      <c r="N211" s="1098"/>
      <c r="O211" s="1098"/>
      <c r="P211" s="1098"/>
      <c r="Q211" s="1098"/>
      <c r="R211" s="1098"/>
      <c r="S211" s="1098"/>
      <c r="T211" s="1098"/>
      <c r="U211" s="1098"/>
      <c r="V211" s="1098"/>
      <c r="W211" s="1099"/>
      <c r="X211" s="1098"/>
      <c r="Y211" s="1098"/>
      <c r="Z211" s="1098"/>
      <c r="AA211" s="1098"/>
      <c r="AB211" s="1100"/>
      <c r="AC211" s="1033"/>
      <c r="AD211" s="1033"/>
      <c r="AE211" s="1085">
        <f>IF(VLOOKUP($A211,'Data (new)'!$A:$T,12,0)="","",VLOOKUP($A211,'Data (new)'!$A:$T,12,0))</f>
        <v>2.2999999999999998</v>
      </c>
      <c r="AF211" s="1086" t="str">
        <f t="shared" si="23"/>
        <v/>
      </c>
      <c r="AG211" s="1087" t="str">
        <f t="shared" si="21"/>
        <v/>
      </c>
      <c r="AH211" s="1086" t="str">
        <f>IF(ISERROR('Agripp GRP Macros (EU, Asia) '!$AG211*(1-$H$4)),"",'Agripp GRP Macros (EU, Asia) '!$AG211*(1-$H$4))</f>
        <v/>
      </c>
      <c r="AI211" s="1088" t="str">
        <f t="shared" si="24"/>
        <v/>
      </c>
      <c r="AJ211" s="956"/>
      <c r="AK211" s="956"/>
      <c r="AL211" s="956"/>
      <c r="AM211" s="956"/>
      <c r="AN211" s="956"/>
      <c r="AO211" s="956"/>
      <c r="AP211" s="956"/>
      <c r="AQ211" s="957"/>
      <c r="AR211" s="957"/>
      <c r="AS211" s="958"/>
      <c r="AT211" s="771"/>
      <c r="AU211" s="771"/>
      <c r="AV211" s="771"/>
      <c r="AW211" s="957" t="str">
        <f>IF(VLOOKUP($A211,'Data (new)'!$A:$T,14,0)="","",VLOOKUP($A211,'Data (new)'!$A:$T,14,0))</f>
        <v>Slopers</v>
      </c>
      <c r="AX211" s="959"/>
      <c r="AY211" s="771"/>
    </row>
    <row r="212" spans="1:51" ht="16.5" customHeight="1">
      <c r="A212" s="1038" t="s">
        <v>1912</v>
      </c>
      <c r="B212" s="1039" t="str">
        <f>IF(VLOOKUP($A212,'Data (new)'!$A:$T,2,0)="","",VLOOKUP($A212,'Data (new)'!$A:$T,2,0))</f>
        <v>AGP0103-G8</v>
      </c>
      <c r="C212" s="1715"/>
      <c r="D212" s="1733" t="str">
        <f>IF(VLOOKUP($A212,'Data (new)'!A:T,6,0)="","",HYPERLINK(VLOOKUP($A212,'Data (new)'!A:T,7,0), VLOOKUP($A212,'Data (new)'!A:T,6,0)))</f>
        <v>Butterfly 2</v>
      </c>
      <c r="E212" s="1731" t="str">
        <f>IF(VLOOKUP($A212,'Data (new)'!$A:$T,10,0)="","",VLOOKUP($A212,'Data (new)'!$A:$T,10,0))</f>
        <v>L</v>
      </c>
      <c r="F212" s="1731">
        <f>IF(VLOOKUP($A212,'Data (new)'!$A:$T,11,0)="","",VLOOKUP($A212,'Data (new)'!$A:$T,11,0))</f>
        <v>1</v>
      </c>
      <c r="G212" s="1713" t="str">
        <f>IF(VLOOKUP($A212,'Data (new)'!$A:$T,14,0)="","",VLOOKUP($A212,'Data (new)'!$A:$T,14,0))</f>
        <v>Slopers</v>
      </c>
      <c r="H212" s="1040" t="str">
        <f>IF(VLOOKUP($A212,'Data (new)'!$A:$T,8,0)="","",VLOOKUP($A212,'Data (new)'!$A:$T,8,0))</f>
        <v>Dual texture</v>
      </c>
      <c r="I212" s="1040">
        <f>IF(VLOOKUP($A212,'Data (new)'!$A:$T,16,0)="","",VLOOKUP($A212,'Data (new)'!$A:$T,16,0))</f>
        <v>218</v>
      </c>
      <c r="J212" s="1101"/>
      <c r="K212" s="1102"/>
      <c r="L212" s="1102"/>
      <c r="M212" s="1102"/>
      <c r="N212" s="1102"/>
      <c r="O212" s="1102"/>
      <c r="P212" s="1102"/>
      <c r="Q212" s="1102"/>
      <c r="R212" s="1102"/>
      <c r="S212" s="1102"/>
      <c r="T212" s="1102"/>
      <c r="U212" s="1102"/>
      <c r="V212" s="1102"/>
      <c r="W212" s="1103"/>
      <c r="X212" s="1102"/>
      <c r="Y212" s="1102"/>
      <c r="Z212" s="1102"/>
      <c r="AA212" s="1102"/>
      <c r="AB212" s="1104"/>
      <c r="AC212" s="1041"/>
      <c r="AD212" s="1041" t="s">
        <v>2649</v>
      </c>
      <c r="AE212" s="1081">
        <f>IF(VLOOKUP($A212,'Data (new)'!$A:$T,12,0)="","",VLOOKUP($A212,'Data (new)'!$A:$T,12,0))</f>
        <v>2.2999999999999998</v>
      </c>
      <c r="AF212" s="1082" t="str">
        <f t="shared" si="23"/>
        <v/>
      </c>
      <c r="AG212" s="1083" t="str">
        <f t="shared" si="21"/>
        <v/>
      </c>
      <c r="AH212" s="1082" t="str">
        <f>IF(ISERROR('Agripp GRP Macros (EU, Asia) '!$AG212*(1-$H$4)),"",'Agripp GRP Macros (EU, Asia) '!$AG212*(1-$H$4))</f>
        <v/>
      </c>
      <c r="AI212" s="1084" t="str">
        <f t="shared" si="24"/>
        <v/>
      </c>
      <c r="AJ212" s="956"/>
      <c r="AK212" s="956"/>
      <c r="AL212" s="956"/>
      <c r="AM212" s="956"/>
      <c r="AN212" s="956"/>
      <c r="AO212" s="956"/>
      <c r="AP212" s="956"/>
      <c r="AQ212" s="957"/>
      <c r="AR212" s="957"/>
      <c r="AS212" s="958"/>
      <c r="AT212" s="771"/>
      <c r="AU212" s="771"/>
      <c r="AV212" s="771"/>
      <c r="AW212" s="957" t="str">
        <f>IF(VLOOKUP($A212,'Data (new)'!$A:$T,14,0)="","",VLOOKUP($A212,'Data (new)'!$A:$T,14,0))</f>
        <v>Slopers</v>
      </c>
      <c r="AX212" s="959"/>
      <c r="AY212" s="771"/>
    </row>
    <row r="213" spans="1:51" ht="16.5" customHeight="1">
      <c r="A213" s="1046" t="s">
        <v>1913</v>
      </c>
      <c r="B213" s="1047" t="str">
        <f>IF(VLOOKUP($A213,'Data (new)'!$A:$T,2,0)="","",VLOOKUP($A213,'Data (new)'!$A:$T,2,0))</f>
        <v>AGP0104-G7</v>
      </c>
      <c r="C213" s="1715"/>
      <c r="D213" s="1733" t="str">
        <f>IF(VLOOKUP($A213,'Data (new)'!A:T,6,0)="","",HYPERLINK(VLOOKUP($A213,'Data (new)'!A:T,7,0), VLOOKUP($A213,'Data (new)'!A:T,6,0)))</f>
        <v>Butterfly 3</v>
      </c>
      <c r="E213" s="1731" t="str">
        <f>IF(VLOOKUP($A213,'Data (new)'!$A:$T,10,0)="","",VLOOKUP($A213,'Data (new)'!$A:$T,10,0))</f>
        <v>L</v>
      </c>
      <c r="F213" s="1731">
        <f>IF(VLOOKUP($A213,'Data (new)'!$A:$T,11,0)="","",VLOOKUP($A213,'Data (new)'!$A:$T,11,0))</f>
        <v>1</v>
      </c>
      <c r="G213" s="1712" t="str">
        <f>IF(VLOOKUP($A213,'Data (new)'!$A:$T,14,0)="","",VLOOKUP($A213,'Data (new)'!$A:$T,14,0))</f>
        <v>Slopers</v>
      </c>
      <c r="H213" s="1049" t="str">
        <f>IF(VLOOKUP($A213,'Data (new)'!$A:$T,8,0)="","",VLOOKUP($A213,'Data (new)'!$A:$T,8,0))</f>
        <v>Full friction</v>
      </c>
      <c r="I213" s="1050">
        <f>IF(VLOOKUP($A213,'Data (new)'!$A:$T,16,0)="","",VLOOKUP($A213,'Data (new)'!$A:$T,16,0))</f>
        <v>220</v>
      </c>
      <c r="J213" s="1097"/>
      <c r="K213" s="1098"/>
      <c r="L213" s="1098"/>
      <c r="M213" s="1098"/>
      <c r="N213" s="1098"/>
      <c r="O213" s="1098"/>
      <c r="P213" s="1098"/>
      <c r="Q213" s="1098"/>
      <c r="R213" s="1098"/>
      <c r="S213" s="1098"/>
      <c r="T213" s="1098"/>
      <c r="U213" s="1098"/>
      <c r="V213" s="1098"/>
      <c r="W213" s="1099"/>
      <c r="X213" s="1098"/>
      <c r="Y213" s="1098"/>
      <c r="Z213" s="1098"/>
      <c r="AA213" s="1098"/>
      <c r="AB213" s="1100"/>
      <c r="AC213" s="1033"/>
      <c r="AD213" s="1033"/>
      <c r="AE213" s="1085">
        <f>IF(VLOOKUP($A213,'Data (new)'!$A:$T,12,0)="","",VLOOKUP($A213,'Data (new)'!$A:$T,12,0))</f>
        <v>3.4</v>
      </c>
      <c r="AF213" s="1086" t="str">
        <f t="shared" si="23"/>
        <v/>
      </c>
      <c r="AG213" s="1087" t="str">
        <f t="shared" si="21"/>
        <v/>
      </c>
      <c r="AH213" s="1086" t="str">
        <f>IF(ISERROR('Agripp GRP Macros (EU, Asia) '!$AG213*(1-$H$4)),"",'Agripp GRP Macros (EU, Asia) '!$AG213*(1-$H$4))</f>
        <v/>
      </c>
      <c r="AI213" s="1088" t="str">
        <f t="shared" si="24"/>
        <v/>
      </c>
      <c r="AJ213" s="956"/>
      <c r="AK213" s="956"/>
      <c r="AL213" s="956"/>
      <c r="AM213" s="956"/>
      <c r="AN213" s="956"/>
      <c r="AO213" s="956"/>
      <c r="AP213" s="956"/>
      <c r="AQ213" s="957"/>
      <c r="AR213" s="957"/>
      <c r="AS213" s="958"/>
      <c r="AT213" s="771"/>
      <c r="AU213" s="771"/>
      <c r="AV213" s="771"/>
      <c r="AW213" s="957" t="str">
        <f>IF(VLOOKUP($A213,'Data (new)'!$A:$T,14,0)="","",VLOOKUP($A213,'Data (new)'!$A:$T,14,0))</f>
        <v>Slopers</v>
      </c>
      <c r="AX213" s="959"/>
      <c r="AY213" s="771"/>
    </row>
    <row r="214" spans="1:51" ht="16.5" customHeight="1">
      <c r="A214" s="1038" t="s">
        <v>1914</v>
      </c>
      <c r="B214" s="1039" t="str">
        <f>IF(VLOOKUP($A214,'Data (new)'!$A:$T,2,0)="","",VLOOKUP($A214,'Data (new)'!$A:$T,2,0))</f>
        <v>AGP0104-G8</v>
      </c>
      <c r="C214" s="1715"/>
      <c r="D214" s="1733" t="str">
        <f>IF(VLOOKUP($A214,'Data (new)'!A:T,6,0)="","",HYPERLINK(VLOOKUP($A214,'Data (new)'!A:T,7,0), VLOOKUP($A214,'Data (new)'!A:T,6,0)))</f>
        <v>Butterfly 3</v>
      </c>
      <c r="E214" s="1731" t="str">
        <f>IF(VLOOKUP($A214,'Data (new)'!$A:$T,10,0)="","",VLOOKUP($A214,'Data (new)'!$A:$T,10,0))</f>
        <v>L</v>
      </c>
      <c r="F214" s="1731">
        <f>IF(VLOOKUP($A214,'Data (new)'!$A:$T,11,0)="","",VLOOKUP($A214,'Data (new)'!$A:$T,11,0))</f>
        <v>1</v>
      </c>
      <c r="G214" s="1713" t="str">
        <f>IF(VLOOKUP($A214,'Data (new)'!$A:$T,14,0)="","",VLOOKUP($A214,'Data (new)'!$A:$T,14,0))</f>
        <v>Slopers</v>
      </c>
      <c r="H214" s="1040" t="str">
        <f>IF(VLOOKUP($A214,'Data (new)'!$A:$T,8,0)="","",VLOOKUP($A214,'Data (new)'!$A:$T,8,0))</f>
        <v>Dual texture</v>
      </c>
      <c r="I214" s="1040">
        <f>IF(VLOOKUP($A214,'Data (new)'!$A:$T,16,0)="","",VLOOKUP($A214,'Data (new)'!$A:$T,16,0))</f>
        <v>320</v>
      </c>
      <c r="J214" s="1101"/>
      <c r="K214" s="1102"/>
      <c r="L214" s="1102"/>
      <c r="M214" s="1102"/>
      <c r="N214" s="1102"/>
      <c r="O214" s="1102"/>
      <c r="P214" s="1102"/>
      <c r="Q214" s="1102"/>
      <c r="R214" s="1102"/>
      <c r="S214" s="1102"/>
      <c r="T214" s="1102"/>
      <c r="U214" s="1102"/>
      <c r="V214" s="1102"/>
      <c r="W214" s="1103"/>
      <c r="X214" s="1102"/>
      <c r="Y214" s="1102"/>
      <c r="Z214" s="1102"/>
      <c r="AA214" s="1102"/>
      <c r="AB214" s="1104"/>
      <c r="AC214" s="1041"/>
      <c r="AD214" s="1041" t="s">
        <v>2649</v>
      </c>
      <c r="AE214" s="1081">
        <f>IF(VLOOKUP($A214,'Data (new)'!$A:$T,12,0)="","",VLOOKUP($A214,'Data (new)'!$A:$T,12,0))</f>
        <v>3.4</v>
      </c>
      <c r="AF214" s="1082" t="str">
        <f t="shared" si="23"/>
        <v/>
      </c>
      <c r="AG214" s="1083" t="str">
        <f t="shared" si="21"/>
        <v/>
      </c>
      <c r="AH214" s="1082" t="str">
        <f>IF(ISERROR('Agripp GRP Macros (EU, Asia) '!$AG214*(1-$H$4)),"",'Agripp GRP Macros (EU, Asia) '!$AG214*(1-$H$4))</f>
        <v/>
      </c>
      <c r="AI214" s="1084" t="str">
        <f t="shared" si="24"/>
        <v/>
      </c>
      <c r="AJ214" s="956"/>
      <c r="AK214" s="956"/>
      <c r="AL214" s="956"/>
      <c r="AM214" s="956"/>
      <c r="AN214" s="956"/>
      <c r="AO214" s="956"/>
      <c r="AP214" s="956"/>
      <c r="AQ214" s="957"/>
      <c r="AR214" s="957"/>
      <c r="AS214" s="958"/>
      <c r="AT214" s="771"/>
      <c r="AU214" s="771"/>
      <c r="AV214" s="771"/>
      <c r="AW214" s="957" t="str">
        <f>IF(VLOOKUP($A214,'Data (new)'!$A:$T,14,0)="","",VLOOKUP($A214,'Data (new)'!$A:$T,14,0))</f>
        <v>Slopers</v>
      </c>
      <c r="AX214" s="959"/>
      <c r="AY214" s="771"/>
    </row>
    <row r="215" spans="1:51" ht="16.5" customHeight="1">
      <c r="A215" s="1046" t="s">
        <v>1915</v>
      </c>
      <c r="B215" s="1047" t="str">
        <f>IF(VLOOKUP($A215,'Data (new)'!$A:$T,2,0)="","",VLOOKUP($A215,'Data (new)'!$A:$T,2,0))</f>
        <v>AGP0087-G7</v>
      </c>
      <c r="C215" s="1715"/>
      <c r="D215" s="1733" t="str">
        <f>IF(VLOOKUP($A215,'Data (new)'!A:T,6,0)="","",HYPERLINK(VLOOKUP($A215,'Data (new)'!A:T,7,0), VLOOKUP($A215,'Data (new)'!A:T,6,0)))</f>
        <v>Luna 1</v>
      </c>
      <c r="E215" s="1731" t="str">
        <f>IF(VLOOKUP($A215,'Data (new)'!$A:$T,10,0)="","",VLOOKUP($A215,'Data (new)'!$A:$T,10,0))</f>
        <v>S</v>
      </c>
      <c r="F215" s="1731">
        <f>IF(VLOOKUP($A215,'Data (new)'!$A:$T,11,0)="","",VLOOKUP($A215,'Data (new)'!$A:$T,11,0))</f>
        <v>1</v>
      </c>
      <c r="G215" s="1712" t="str">
        <f>IF(VLOOKUP($A215,'Data (new)'!$A:$T,14,0)="","",VLOOKUP($A215,'Data (new)'!$A:$T,14,0))</f>
        <v>Edges</v>
      </c>
      <c r="H215" s="1049" t="str">
        <f>IF(VLOOKUP($A215,'Data (new)'!$A:$T,8,0)="","",VLOOKUP($A215,'Data (new)'!$A:$T,8,0))</f>
        <v>Full friction</v>
      </c>
      <c r="I215" s="1050">
        <f>IF(VLOOKUP($A215,'Data (new)'!$A:$T,16,0)="","",VLOOKUP($A215,'Data (new)'!$A:$T,16,0))</f>
        <v>145</v>
      </c>
      <c r="J215" s="1097"/>
      <c r="K215" s="1098"/>
      <c r="L215" s="1098"/>
      <c r="M215" s="1098"/>
      <c r="N215" s="1098"/>
      <c r="O215" s="1098"/>
      <c r="P215" s="1098"/>
      <c r="Q215" s="1098"/>
      <c r="R215" s="1098"/>
      <c r="S215" s="1098"/>
      <c r="T215" s="1098"/>
      <c r="U215" s="1098"/>
      <c r="V215" s="1098"/>
      <c r="W215" s="1099"/>
      <c r="X215" s="1098"/>
      <c r="Y215" s="1098"/>
      <c r="Z215" s="1098"/>
      <c r="AA215" s="1098"/>
      <c r="AB215" s="1100"/>
      <c r="AC215" s="1033"/>
      <c r="AD215" s="1033"/>
      <c r="AE215" s="1085">
        <f>IF(VLOOKUP($A215,'Data (new)'!$A:$T,12,0)="","",VLOOKUP($A215,'Data (new)'!$A:$T,12,0))</f>
        <v>1.5</v>
      </c>
      <c r="AF215" s="1086" t="str">
        <f t="shared" si="23"/>
        <v/>
      </c>
      <c r="AG215" s="1087" t="str">
        <f t="shared" si="21"/>
        <v/>
      </c>
      <c r="AH215" s="1086" t="str">
        <f>IF(ISERROR('Agripp GRP Macros (EU, Asia) '!$AG215*(1-$H$4)),"",'Agripp GRP Macros (EU, Asia) '!$AG215*(1-$H$4))</f>
        <v/>
      </c>
      <c r="AI215" s="1088" t="str">
        <f t="shared" si="24"/>
        <v/>
      </c>
      <c r="AJ215" s="956"/>
      <c r="AK215" s="956"/>
      <c r="AL215" s="956"/>
      <c r="AM215" s="956"/>
      <c r="AN215" s="956"/>
      <c r="AO215" s="956"/>
      <c r="AP215" s="956"/>
      <c r="AQ215" s="957"/>
      <c r="AR215" s="957"/>
      <c r="AS215" s="958"/>
      <c r="AT215" s="771"/>
      <c r="AU215" s="771"/>
      <c r="AV215" s="771"/>
      <c r="AW215" s="957" t="str">
        <f>IF(VLOOKUP($A215,'Data (new)'!$A:$T,14,0)="","",VLOOKUP($A215,'Data (new)'!$A:$T,14,0))</f>
        <v>Edges</v>
      </c>
      <c r="AX215" s="959"/>
      <c r="AY215" s="771"/>
    </row>
    <row r="216" spans="1:51" ht="16.5" customHeight="1">
      <c r="A216" s="1038" t="s">
        <v>1916</v>
      </c>
      <c r="B216" s="1039" t="str">
        <f>IF(VLOOKUP($A216,'Data (new)'!$A:$T,2,0)="","",VLOOKUP($A216,'Data (new)'!$A:$T,2,0))</f>
        <v>AGP0087-G8</v>
      </c>
      <c r="C216" s="1715"/>
      <c r="D216" s="1733" t="str">
        <f>IF(VLOOKUP($A216,'Data (new)'!A:T,6,0)="","",HYPERLINK(VLOOKUP($A216,'Data (new)'!A:T,7,0), VLOOKUP($A216,'Data (new)'!A:T,6,0)))</f>
        <v>Luna 1</v>
      </c>
      <c r="E216" s="1731" t="str">
        <f>IF(VLOOKUP($A216,'Data (new)'!$A:$T,10,0)="","",VLOOKUP($A216,'Data (new)'!$A:$T,10,0))</f>
        <v>S</v>
      </c>
      <c r="F216" s="1731">
        <f>IF(VLOOKUP($A216,'Data (new)'!$A:$T,11,0)="","",VLOOKUP($A216,'Data (new)'!$A:$T,11,0))</f>
        <v>1</v>
      </c>
      <c r="G216" s="1713" t="str">
        <f>IF(VLOOKUP($A216,'Data (new)'!$A:$T,14,0)="","",VLOOKUP($A216,'Data (new)'!$A:$T,14,0))</f>
        <v>Edges</v>
      </c>
      <c r="H216" s="1040" t="str">
        <f>IF(VLOOKUP($A216,'Data (new)'!$A:$T,8,0)="","",VLOOKUP($A216,'Data (new)'!$A:$T,8,0))</f>
        <v>Dual texture</v>
      </c>
      <c r="I216" s="1040">
        <f>IF(VLOOKUP($A216,'Data (new)'!$A:$T,16,0)="","",VLOOKUP($A216,'Data (new)'!$A:$T,16,0))</f>
        <v>188</v>
      </c>
      <c r="J216" s="1101"/>
      <c r="K216" s="1102"/>
      <c r="L216" s="1102"/>
      <c r="M216" s="1102"/>
      <c r="N216" s="1102"/>
      <c r="O216" s="1102"/>
      <c r="P216" s="1102"/>
      <c r="Q216" s="1102"/>
      <c r="R216" s="1102"/>
      <c r="S216" s="1102"/>
      <c r="T216" s="1102"/>
      <c r="U216" s="1102"/>
      <c r="V216" s="1102"/>
      <c r="W216" s="1103"/>
      <c r="X216" s="1102"/>
      <c r="Y216" s="1102"/>
      <c r="Z216" s="1102"/>
      <c r="AA216" s="1102"/>
      <c r="AB216" s="1104"/>
      <c r="AC216" s="1041"/>
      <c r="AD216" s="1041" t="s">
        <v>2649</v>
      </c>
      <c r="AE216" s="1081">
        <f>IF(VLOOKUP($A216,'Data (new)'!$A:$T,12,0)="","",VLOOKUP($A216,'Data (new)'!$A:$T,12,0))</f>
        <v>1.5</v>
      </c>
      <c r="AF216" s="1082" t="str">
        <f t="shared" si="23"/>
        <v/>
      </c>
      <c r="AG216" s="1083" t="str">
        <f t="shared" si="21"/>
        <v/>
      </c>
      <c r="AH216" s="1082" t="str">
        <f>IF(ISERROR('Agripp GRP Macros (EU, Asia) '!$AG216*(1-$H$4)),"",'Agripp GRP Macros (EU, Asia) '!$AG216*(1-$H$4))</f>
        <v/>
      </c>
      <c r="AI216" s="1084" t="str">
        <f t="shared" si="24"/>
        <v/>
      </c>
      <c r="AJ216" s="956"/>
      <c r="AK216" s="956"/>
      <c r="AL216" s="956"/>
      <c r="AM216" s="956"/>
      <c r="AN216" s="956"/>
      <c r="AO216" s="956"/>
      <c r="AP216" s="956"/>
      <c r="AQ216" s="957"/>
      <c r="AR216" s="957"/>
      <c r="AS216" s="958"/>
      <c r="AT216" s="771"/>
      <c r="AU216" s="771"/>
      <c r="AV216" s="771"/>
      <c r="AW216" s="957" t="str">
        <f>IF(VLOOKUP($A216,'Data (new)'!$A:$T,14,0)="","",VLOOKUP($A216,'Data (new)'!$A:$T,14,0))</f>
        <v>Edges</v>
      </c>
      <c r="AX216" s="959"/>
      <c r="AY216" s="771"/>
    </row>
    <row r="217" spans="1:51" ht="16.5" customHeight="1">
      <c r="A217" s="1046" t="s">
        <v>1917</v>
      </c>
      <c r="B217" s="1047" t="str">
        <f>IF(VLOOKUP($A217,'Data (new)'!$A:$T,2,0)="","",VLOOKUP($A217,'Data (new)'!$A:$T,2,0))</f>
        <v>AGP0088-G7</v>
      </c>
      <c r="C217" s="1715"/>
      <c r="D217" s="1733" t="str">
        <f>IF(VLOOKUP($A217,'Data (new)'!A:T,6,0)="","",HYPERLINK(VLOOKUP($A217,'Data (new)'!A:T,7,0), VLOOKUP($A217,'Data (new)'!A:T,6,0)))</f>
        <v>Luna 2</v>
      </c>
      <c r="E217" s="1731" t="str">
        <f>IF(VLOOKUP($A217,'Data (new)'!$A:$T,10,0)="","",VLOOKUP($A217,'Data (new)'!$A:$T,10,0))</f>
        <v>S</v>
      </c>
      <c r="F217" s="1731">
        <f>IF(VLOOKUP($A217,'Data (new)'!$A:$T,11,0)="","",VLOOKUP($A217,'Data (new)'!$A:$T,11,0))</f>
        <v>1</v>
      </c>
      <c r="G217" s="1712" t="str">
        <f>IF(VLOOKUP($A217,'Data (new)'!$A:$T,14,0)="","",VLOOKUP($A217,'Data (new)'!$A:$T,14,0))</f>
        <v>Edges</v>
      </c>
      <c r="H217" s="1049" t="str">
        <f>IF(VLOOKUP($A217,'Data (new)'!$A:$T,8,0)="","",VLOOKUP($A217,'Data (new)'!$A:$T,8,0))</f>
        <v>Full friction</v>
      </c>
      <c r="I217" s="1050">
        <f>IF(VLOOKUP($A217,'Data (new)'!$A:$T,16,0)="","",VLOOKUP($A217,'Data (new)'!$A:$T,16,0))</f>
        <v>145</v>
      </c>
      <c r="J217" s="1097"/>
      <c r="K217" s="1098"/>
      <c r="L217" s="1098"/>
      <c r="M217" s="1098"/>
      <c r="N217" s="1098"/>
      <c r="O217" s="1098"/>
      <c r="P217" s="1098"/>
      <c r="Q217" s="1098"/>
      <c r="R217" s="1098"/>
      <c r="S217" s="1098"/>
      <c r="T217" s="1098"/>
      <c r="U217" s="1098"/>
      <c r="V217" s="1098"/>
      <c r="W217" s="1099"/>
      <c r="X217" s="1098"/>
      <c r="Y217" s="1098"/>
      <c r="Z217" s="1098"/>
      <c r="AA217" s="1098"/>
      <c r="AB217" s="1100"/>
      <c r="AC217" s="1033"/>
      <c r="AD217" s="1033"/>
      <c r="AE217" s="1085">
        <f>IF(VLOOKUP($A217,'Data (new)'!$A:$T,12,0)="","",VLOOKUP($A217,'Data (new)'!$A:$T,12,0))</f>
        <v>1.4</v>
      </c>
      <c r="AF217" s="1086" t="str">
        <f t="shared" si="23"/>
        <v/>
      </c>
      <c r="AG217" s="1087" t="str">
        <f t="shared" si="21"/>
        <v/>
      </c>
      <c r="AH217" s="1086" t="str">
        <f>IF(ISERROR('Agripp GRP Macros (EU, Asia) '!$AG217*(1-$H$4)),"",'Agripp GRP Macros (EU, Asia) '!$AG217*(1-$H$4))</f>
        <v/>
      </c>
      <c r="AI217" s="1088" t="str">
        <f t="shared" si="24"/>
        <v/>
      </c>
      <c r="AJ217" s="956"/>
      <c r="AK217" s="956"/>
      <c r="AL217" s="956"/>
      <c r="AM217" s="956"/>
      <c r="AN217" s="956"/>
      <c r="AO217" s="956"/>
      <c r="AP217" s="956"/>
      <c r="AQ217" s="957"/>
      <c r="AR217" s="957"/>
      <c r="AS217" s="957"/>
      <c r="AT217" s="957"/>
      <c r="AU217" s="957"/>
      <c r="AV217" s="957"/>
      <c r="AW217" s="957" t="str">
        <f>IF(VLOOKUP($A217,'Data (new)'!$A:$T,14,0)="","",VLOOKUP($A217,'Data (new)'!$A:$T,14,0))</f>
        <v>Edges</v>
      </c>
      <c r="AY217" s="771"/>
    </row>
    <row r="218" spans="1:51" ht="16.5" customHeight="1">
      <c r="A218" s="1038" t="s">
        <v>1918</v>
      </c>
      <c r="B218" s="1039" t="str">
        <f>IF(VLOOKUP($A218,'Data (new)'!$A:$T,2,0)="","",VLOOKUP($A218,'Data (new)'!$A:$T,2,0))</f>
        <v>AGP0088-G8</v>
      </c>
      <c r="C218" s="1715"/>
      <c r="D218" s="1733" t="str">
        <f>IF(VLOOKUP($A218,'Data (new)'!A:T,6,0)="","",HYPERLINK(VLOOKUP($A218,'Data (new)'!A:T,7,0), VLOOKUP($A218,'Data (new)'!A:T,6,0)))</f>
        <v>Luna 2</v>
      </c>
      <c r="E218" s="1731" t="str">
        <f>IF(VLOOKUP($A218,'Data (new)'!$A:$T,10,0)="","",VLOOKUP($A218,'Data (new)'!$A:$T,10,0))</f>
        <v>S</v>
      </c>
      <c r="F218" s="1731">
        <f>IF(VLOOKUP($A218,'Data (new)'!$A:$T,11,0)="","",VLOOKUP($A218,'Data (new)'!$A:$T,11,0))</f>
        <v>1</v>
      </c>
      <c r="G218" s="1713" t="str">
        <f>IF(VLOOKUP($A218,'Data (new)'!$A:$T,14,0)="","",VLOOKUP($A218,'Data (new)'!$A:$T,14,0))</f>
        <v>Edges</v>
      </c>
      <c r="H218" s="1040" t="str">
        <f>IF(VLOOKUP($A218,'Data (new)'!$A:$T,8,0)="","",VLOOKUP($A218,'Data (new)'!$A:$T,8,0))</f>
        <v>Dual texture</v>
      </c>
      <c r="I218" s="1040">
        <f>IF(VLOOKUP($A218,'Data (new)'!$A:$T,16,0)="","",VLOOKUP($A218,'Data (new)'!$A:$T,16,0))</f>
        <v>188</v>
      </c>
      <c r="J218" s="1101"/>
      <c r="K218" s="1102"/>
      <c r="L218" s="1102"/>
      <c r="M218" s="1102"/>
      <c r="N218" s="1102"/>
      <c r="O218" s="1102"/>
      <c r="P218" s="1102"/>
      <c r="Q218" s="1102"/>
      <c r="R218" s="1102"/>
      <c r="S218" s="1102"/>
      <c r="T218" s="1102"/>
      <c r="U218" s="1102"/>
      <c r="V218" s="1102"/>
      <c r="W218" s="1103"/>
      <c r="X218" s="1102"/>
      <c r="Y218" s="1102"/>
      <c r="Z218" s="1102"/>
      <c r="AA218" s="1102"/>
      <c r="AB218" s="1104"/>
      <c r="AC218" s="1041"/>
      <c r="AD218" s="1041" t="s">
        <v>2649</v>
      </c>
      <c r="AE218" s="1081">
        <f>IF(VLOOKUP($A218,'Data (new)'!$A:$T,12,0)="","",VLOOKUP($A218,'Data (new)'!$A:$T,12,0))</f>
        <v>1.4</v>
      </c>
      <c r="AF218" s="1082" t="str">
        <f t="shared" si="23"/>
        <v/>
      </c>
      <c r="AG218" s="1083" t="str">
        <f t="shared" si="21"/>
        <v/>
      </c>
      <c r="AH218" s="1082" t="str">
        <f>IF(ISERROR('Agripp GRP Macros (EU, Asia) '!$AG218*(1-$H$4)),"",'Agripp GRP Macros (EU, Asia) '!$AG218*(1-$H$4))</f>
        <v/>
      </c>
      <c r="AI218" s="1084" t="str">
        <f t="shared" si="24"/>
        <v/>
      </c>
      <c r="AJ218" s="956"/>
      <c r="AK218" s="956"/>
      <c r="AL218" s="956"/>
      <c r="AM218" s="956"/>
      <c r="AN218" s="956"/>
      <c r="AO218" s="956"/>
      <c r="AP218" s="956"/>
      <c r="AQ218" s="957"/>
      <c r="AR218" s="957"/>
      <c r="AS218" s="957"/>
      <c r="AT218" s="957"/>
      <c r="AU218" s="957"/>
      <c r="AV218" s="957"/>
      <c r="AW218" s="957" t="str">
        <f>IF(VLOOKUP($A218,'Data (new)'!$A:$T,14,0)="","",VLOOKUP($A218,'Data (new)'!$A:$T,14,0))</f>
        <v>Edges</v>
      </c>
      <c r="AY218" s="771"/>
    </row>
    <row r="219" spans="1:51" ht="16.5" customHeight="1">
      <c r="A219" s="1046" t="s">
        <v>1919</v>
      </c>
      <c r="B219" s="1047" t="str">
        <f>IF(VLOOKUP($A219,'Data (new)'!$A:$T,2,0)="","",VLOOKUP($A219,'Data (new)'!$A:$T,2,0))</f>
        <v>AGP0089-G7</v>
      </c>
      <c r="C219" s="1715"/>
      <c r="D219" s="1733" t="str">
        <f>IF(VLOOKUP($A219,'Data (new)'!A:T,6,0)="","",HYPERLINK(VLOOKUP($A219,'Data (new)'!A:T,7,0), VLOOKUP($A219,'Data (new)'!A:T,6,0)))</f>
        <v>Luna 3</v>
      </c>
      <c r="E219" s="1731" t="str">
        <f>IF(VLOOKUP($A219,'Data (new)'!$A:$T,10,0)="","",VLOOKUP($A219,'Data (new)'!$A:$T,10,0))</f>
        <v>S</v>
      </c>
      <c r="F219" s="1731">
        <f>IF(VLOOKUP($A219,'Data (new)'!$A:$T,11,0)="","",VLOOKUP($A219,'Data (new)'!$A:$T,11,0))</f>
        <v>1</v>
      </c>
      <c r="G219" s="1712" t="str">
        <f>IF(VLOOKUP($A219,'Data (new)'!$A:$T,14,0)="","",VLOOKUP($A219,'Data (new)'!$A:$T,14,0))</f>
        <v>Edges</v>
      </c>
      <c r="H219" s="1049" t="str">
        <f>IF(VLOOKUP($A219,'Data (new)'!$A:$T,8,0)="","",VLOOKUP($A219,'Data (new)'!$A:$T,8,0))</f>
        <v>Full friction</v>
      </c>
      <c r="I219" s="1050">
        <f>IF(VLOOKUP($A219,'Data (new)'!$A:$T,16,0)="","",VLOOKUP($A219,'Data (new)'!$A:$T,16,0))</f>
        <v>145</v>
      </c>
      <c r="J219" s="1097"/>
      <c r="K219" s="1098"/>
      <c r="L219" s="1098"/>
      <c r="M219" s="1098"/>
      <c r="N219" s="1098"/>
      <c r="O219" s="1098"/>
      <c r="P219" s="1098"/>
      <c r="Q219" s="1098"/>
      <c r="R219" s="1098"/>
      <c r="S219" s="1098"/>
      <c r="T219" s="1098"/>
      <c r="U219" s="1098"/>
      <c r="V219" s="1098"/>
      <c r="W219" s="1099"/>
      <c r="X219" s="1098"/>
      <c r="Y219" s="1098"/>
      <c r="Z219" s="1098"/>
      <c r="AA219" s="1098"/>
      <c r="AB219" s="1100"/>
      <c r="AC219" s="1033"/>
      <c r="AD219" s="1033"/>
      <c r="AE219" s="1085">
        <f>IF(VLOOKUP($A219,'Data (new)'!$A:$T,12,0)="","",VLOOKUP($A219,'Data (new)'!$A:$T,12,0))</f>
        <v>1.4</v>
      </c>
      <c r="AF219" s="1086" t="str">
        <f t="shared" si="23"/>
        <v/>
      </c>
      <c r="AG219" s="1087" t="str">
        <f t="shared" si="21"/>
        <v/>
      </c>
      <c r="AH219" s="1086" t="str">
        <f>IF(ISERROR('Agripp GRP Macros (EU, Asia) '!$AG219*(1-$H$4)),"",'Agripp GRP Macros (EU, Asia) '!$AG219*(1-$H$4))</f>
        <v/>
      </c>
      <c r="AI219" s="1088" t="str">
        <f t="shared" si="24"/>
        <v/>
      </c>
      <c r="AJ219" s="956"/>
      <c r="AK219" s="956"/>
      <c r="AL219" s="956"/>
      <c r="AM219" s="956"/>
      <c r="AN219" s="956"/>
      <c r="AO219" s="956"/>
      <c r="AP219" s="956"/>
      <c r="AQ219" s="957"/>
      <c r="AR219" s="957"/>
      <c r="AS219" s="957"/>
      <c r="AT219" s="957"/>
      <c r="AU219" s="957"/>
      <c r="AV219" s="957"/>
      <c r="AW219" s="957" t="str">
        <f>IF(VLOOKUP($A219,'Data (new)'!$A:$T,14,0)="","",VLOOKUP($A219,'Data (new)'!$A:$T,14,0))</f>
        <v>Edges</v>
      </c>
      <c r="AY219" s="771"/>
    </row>
    <row r="220" spans="1:51" ht="16.5" customHeight="1">
      <c r="A220" s="1038" t="s">
        <v>1920</v>
      </c>
      <c r="B220" s="1039" t="str">
        <f>IF(VLOOKUP($A220,'Data (new)'!$A:$T,2,0)="","",VLOOKUP($A220,'Data (new)'!$A:$T,2,0))</f>
        <v>AGP0089-G8</v>
      </c>
      <c r="C220" s="1715"/>
      <c r="D220" s="1733" t="str">
        <f>IF(VLOOKUP($A220,'Data (new)'!A:T,6,0)="","",HYPERLINK(VLOOKUP($A220,'Data (new)'!A:T,7,0), VLOOKUP($A220,'Data (new)'!A:T,6,0)))</f>
        <v>Luna 3</v>
      </c>
      <c r="E220" s="1731" t="str">
        <f>IF(VLOOKUP($A220,'Data (new)'!$A:$T,10,0)="","",VLOOKUP($A220,'Data (new)'!$A:$T,10,0))</f>
        <v>S</v>
      </c>
      <c r="F220" s="1731">
        <f>IF(VLOOKUP($A220,'Data (new)'!$A:$T,11,0)="","",VLOOKUP($A220,'Data (new)'!$A:$T,11,0))</f>
        <v>1</v>
      </c>
      <c r="G220" s="1713" t="str">
        <f>IF(VLOOKUP($A220,'Data (new)'!$A:$T,14,0)="","",VLOOKUP($A220,'Data (new)'!$A:$T,14,0))</f>
        <v>Edges</v>
      </c>
      <c r="H220" s="1040" t="str">
        <f>IF(VLOOKUP($A220,'Data (new)'!$A:$T,8,0)="","",VLOOKUP($A220,'Data (new)'!$A:$T,8,0))</f>
        <v>Dual texture</v>
      </c>
      <c r="I220" s="1040">
        <f>IF(VLOOKUP($A220,'Data (new)'!$A:$T,16,0)="","",VLOOKUP($A220,'Data (new)'!$A:$T,16,0))</f>
        <v>188</v>
      </c>
      <c r="J220" s="1101"/>
      <c r="K220" s="1102"/>
      <c r="L220" s="1102"/>
      <c r="M220" s="1102"/>
      <c r="N220" s="1102"/>
      <c r="O220" s="1102"/>
      <c r="P220" s="1102"/>
      <c r="Q220" s="1102"/>
      <c r="R220" s="1102"/>
      <c r="S220" s="1102"/>
      <c r="T220" s="1102"/>
      <c r="U220" s="1102"/>
      <c r="V220" s="1102"/>
      <c r="W220" s="1103"/>
      <c r="X220" s="1102"/>
      <c r="Y220" s="1102"/>
      <c r="Z220" s="1102"/>
      <c r="AA220" s="1102"/>
      <c r="AB220" s="1104"/>
      <c r="AC220" s="1041"/>
      <c r="AD220" s="1041" t="s">
        <v>2649</v>
      </c>
      <c r="AE220" s="1081">
        <f>IF(VLOOKUP($A220,'Data (new)'!$A:$T,12,0)="","",VLOOKUP($A220,'Data (new)'!$A:$T,12,0))</f>
        <v>1.4</v>
      </c>
      <c r="AF220" s="1082" t="str">
        <f t="shared" si="23"/>
        <v/>
      </c>
      <c r="AG220" s="1083" t="str">
        <f t="shared" si="21"/>
        <v/>
      </c>
      <c r="AH220" s="1082" t="str">
        <f>IF(ISERROR('Agripp GRP Macros (EU, Asia) '!$AG220*(1-$H$4)),"",'Agripp GRP Macros (EU, Asia) '!$AG220*(1-$H$4))</f>
        <v/>
      </c>
      <c r="AI220" s="1084" t="str">
        <f t="shared" si="24"/>
        <v/>
      </c>
      <c r="AJ220" s="956"/>
      <c r="AK220" s="956"/>
      <c r="AL220" s="956"/>
      <c r="AM220" s="956"/>
      <c r="AN220" s="956"/>
      <c r="AO220" s="956"/>
      <c r="AP220" s="956"/>
      <c r="AQ220" s="957"/>
      <c r="AR220" s="957"/>
      <c r="AS220" s="957"/>
      <c r="AT220" s="957"/>
      <c r="AU220" s="957"/>
      <c r="AV220" s="957"/>
      <c r="AW220" s="957" t="str">
        <f>IF(VLOOKUP($A220,'Data (new)'!$A:$T,14,0)="","",VLOOKUP($A220,'Data (new)'!$A:$T,14,0))</f>
        <v>Edges</v>
      </c>
      <c r="AY220" s="771"/>
    </row>
    <row r="221" spans="1:51" ht="16.5" customHeight="1">
      <c r="A221" s="1046" t="s">
        <v>1921</v>
      </c>
      <c r="B221" s="1047" t="str">
        <f>IF(VLOOKUP($A221,'Data (new)'!$A:$T,2,0)="","",VLOOKUP($A221,'Data (new)'!$A:$T,2,0))</f>
        <v>AGP0090-G7</v>
      </c>
      <c r="C221" s="1715"/>
      <c r="D221" s="1733" t="str">
        <f>IF(VLOOKUP($A221,'Data (new)'!A:T,6,0)="","",HYPERLINK(VLOOKUP($A221,'Data (new)'!A:T,7,0), VLOOKUP($A221,'Data (new)'!A:T,6,0)))</f>
        <v>Luna 4</v>
      </c>
      <c r="E221" s="1731" t="str">
        <f>IF(VLOOKUP($A221,'Data (new)'!$A:$T,10,0)="","",VLOOKUP($A221,'Data (new)'!$A:$T,10,0))</f>
        <v>M</v>
      </c>
      <c r="F221" s="1731">
        <f>IF(VLOOKUP($A221,'Data (new)'!$A:$T,11,0)="","",VLOOKUP($A221,'Data (new)'!$A:$T,11,0))</f>
        <v>1</v>
      </c>
      <c r="G221" s="1712" t="str">
        <f>IF(VLOOKUP($A221,'Data (new)'!$A:$T,14,0)="","",VLOOKUP($A221,'Data (new)'!$A:$T,14,0))</f>
        <v>Edges</v>
      </c>
      <c r="H221" s="1049" t="str">
        <f>IF(VLOOKUP($A221,'Data (new)'!$A:$T,8,0)="","",VLOOKUP($A221,'Data (new)'!$A:$T,8,0))</f>
        <v>Full friction</v>
      </c>
      <c r="I221" s="1050">
        <f>IF(VLOOKUP($A221,'Data (new)'!$A:$T,16,0)="","",VLOOKUP($A221,'Data (new)'!$A:$T,16,0))</f>
        <v>152</v>
      </c>
      <c r="J221" s="1097"/>
      <c r="K221" s="1098"/>
      <c r="L221" s="1098"/>
      <c r="M221" s="1098"/>
      <c r="N221" s="1098"/>
      <c r="O221" s="1098"/>
      <c r="P221" s="1098"/>
      <c r="Q221" s="1098"/>
      <c r="R221" s="1098"/>
      <c r="S221" s="1098"/>
      <c r="T221" s="1098"/>
      <c r="U221" s="1098"/>
      <c r="V221" s="1098"/>
      <c r="W221" s="1099"/>
      <c r="X221" s="1098"/>
      <c r="Y221" s="1098"/>
      <c r="Z221" s="1098"/>
      <c r="AA221" s="1098"/>
      <c r="AB221" s="1100"/>
      <c r="AC221" s="1033"/>
      <c r="AD221" s="1033"/>
      <c r="AE221" s="1085">
        <f>IF(VLOOKUP($A221,'Data (new)'!$A:$T,12,0)="","",VLOOKUP($A221,'Data (new)'!$A:$T,12,0))</f>
        <v>1.4</v>
      </c>
      <c r="AF221" s="1086" t="str">
        <f t="shared" si="23"/>
        <v/>
      </c>
      <c r="AG221" s="1087" t="str">
        <f t="shared" si="21"/>
        <v/>
      </c>
      <c r="AH221" s="1086" t="str">
        <f>IF(ISERROR('Agripp GRP Macros (EU, Asia) '!$AG221*(1-$H$4)),"",'Agripp GRP Macros (EU, Asia) '!$AG221*(1-$H$4))</f>
        <v/>
      </c>
      <c r="AI221" s="1088" t="str">
        <f t="shared" si="24"/>
        <v/>
      </c>
      <c r="AJ221" s="956"/>
      <c r="AK221" s="956"/>
      <c r="AL221" s="956"/>
      <c r="AM221" s="956"/>
      <c r="AN221" s="956"/>
      <c r="AO221" s="956"/>
      <c r="AP221" s="956"/>
      <c r="AQ221" s="957"/>
      <c r="AR221" s="957"/>
      <c r="AS221" s="958"/>
      <c r="AT221" s="771"/>
      <c r="AU221" s="771"/>
      <c r="AV221" s="771"/>
      <c r="AW221" s="957" t="str">
        <f>IF(VLOOKUP($A221,'Data (new)'!$A:$T,14,0)="","",VLOOKUP($A221,'Data (new)'!$A:$T,14,0))</f>
        <v>Edges</v>
      </c>
      <c r="AX221" s="959"/>
      <c r="AY221" s="771"/>
    </row>
    <row r="222" spans="1:51" ht="16.5" customHeight="1">
      <c r="A222" s="1038" t="s">
        <v>1922</v>
      </c>
      <c r="B222" s="1039" t="str">
        <f>IF(VLOOKUP($A222,'Data (new)'!$A:$T,2,0)="","",VLOOKUP($A222,'Data (new)'!$A:$T,2,0))</f>
        <v>AGP0090-G8</v>
      </c>
      <c r="C222" s="1715"/>
      <c r="D222" s="1733" t="str">
        <f>IF(VLOOKUP($A222,'Data (new)'!A:T,6,0)="","",HYPERLINK(VLOOKUP($A222,'Data (new)'!A:T,7,0), VLOOKUP($A222,'Data (new)'!A:T,6,0)))</f>
        <v>Luna 4</v>
      </c>
      <c r="E222" s="1731" t="str">
        <f>IF(VLOOKUP($A222,'Data (new)'!$A:$T,10,0)="","",VLOOKUP($A222,'Data (new)'!$A:$T,10,0))</f>
        <v>M</v>
      </c>
      <c r="F222" s="1731">
        <f>IF(VLOOKUP($A222,'Data (new)'!$A:$T,11,0)="","",VLOOKUP($A222,'Data (new)'!$A:$T,11,0))</f>
        <v>1</v>
      </c>
      <c r="G222" s="1713" t="str">
        <f>IF(VLOOKUP($A222,'Data (new)'!$A:$T,14,0)="","",VLOOKUP($A222,'Data (new)'!$A:$T,14,0))</f>
        <v>Edges</v>
      </c>
      <c r="H222" s="1040" t="str">
        <f>IF(VLOOKUP($A222,'Data (new)'!$A:$T,8,0)="","",VLOOKUP($A222,'Data (new)'!$A:$T,8,0))</f>
        <v>Dual texture</v>
      </c>
      <c r="I222" s="1040">
        <f>IF(VLOOKUP($A222,'Data (new)'!$A:$T,16,0)="","",VLOOKUP($A222,'Data (new)'!$A:$T,16,0))</f>
        <v>195</v>
      </c>
      <c r="J222" s="1101"/>
      <c r="K222" s="1102"/>
      <c r="L222" s="1102"/>
      <c r="M222" s="1102"/>
      <c r="N222" s="1102"/>
      <c r="O222" s="1102"/>
      <c r="P222" s="1102"/>
      <c r="Q222" s="1102"/>
      <c r="R222" s="1102"/>
      <c r="S222" s="1102"/>
      <c r="T222" s="1102"/>
      <c r="U222" s="1102"/>
      <c r="V222" s="1102"/>
      <c r="W222" s="1103"/>
      <c r="X222" s="1102"/>
      <c r="Y222" s="1102"/>
      <c r="Z222" s="1102"/>
      <c r="AA222" s="1102"/>
      <c r="AB222" s="1104"/>
      <c r="AC222" s="1041"/>
      <c r="AD222" s="1041" t="s">
        <v>2649</v>
      </c>
      <c r="AE222" s="1081">
        <f>IF(VLOOKUP($A222,'Data (new)'!$A:$T,12,0)="","",VLOOKUP($A222,'Data (new)'!$A:$T,12,0))</f>
        <v>1.4</v>
      </c>
      <c r="AF222" s="1082" t="str">
        <f t="shared" si="23"/>
        <v/>
      </c>
      <c r="AG222" s="1083" t="str">
        <f t="shared" si="21"/>
        <v/>
      </c>
      <c r="AH222" s="1082" t="str">
        <f>IF(ISERROR('Agripp GRP Macros (EU, Asia) '!$AG222*(1-$H$4)),"",'Agripp GRP Macros (EU, Asia) '!$AG222*(1-$H$4))</f>
        <v/>
      </c>
      <c r="AI222" s="1084" t="str">
        <f t="shared" si="24"/>
        <v/>
      </c>
      <c r="AJ222" s="956"/>
      <c r="AK222" s="956"/>
      <c r="AL222" s="956"/>
      <c r="AM222" s="956"/>
      <c r="AN222" s="956"/>
      <c r="AO222" s="956"/>
      <c r="AP222" s="956"/>
      <c r="AQ222" s="957"/>
      <c r="AR222" s="957"/>
      <c r="AS222" s="958"/>
      <c r="AT222" s="771"/>
      <c r="AU222" s="771"/>
      <c r="AV222" s="771"/>
      <c r="AW222" s="957" t="str">
        <f>IF(VLOOKUP($A222,'Data (new)'!$A:$T,14,0)="","",VLOOKUP($A222,'Data (new)'!$A:$T,14,0))</f>
        <v>Edges</v>
      </c>
      <c r="AX222" s="959"/>
      <c r="AY222" s="771"/>
    </row>
    <row r="223" spans="1:51" ht="16.5" customHeight="1">
      <c r="A223" s="1046" t="s">
        <v>1923</v>
      </c>
      <c r="B223" s="1047" t="str">
        <f>IF(VLOOKUP($A223,'Data (new)'!$A:$T,2,0)="","",VLOOKUP($A223,'Data (new)'!$A:$T,2,0))</f>
        <v>AGP0091-G7</v>
      </c>
      <c r="C223" s="1715"/>
      <c r="D223" s="1733" t="str">
        <f>IF(VLOOKUP($A223,'Data (new)'!A:T,6,0)="","",HYPERLINK(VLOOKUP($A223,'Data (new)'!A:T,7,0), VLOOKUP($A223,'Data (new)'!A:T,6,0)))</f>
        <v>Luna 5</v>
      </c>
      <c r="E223" s="1731" t="str">
        <f>IF(VLOOKUP($A223,'Data (new)'!$A:$T,10,0)="","",VLOOKUP($A223,'Data (new)'!$A:$T,10,0))</f>
        <v>M</v>
      </c>
      <c r="F223" s="1731">
        <f>IF(VLOOKUP($A223,'Data (new)'!$A:$T,11,0)="","",VLOOKUP($A223,'Data (new)'!$A:$T,11,0))</f>
        <v>1</v>
      </c>
      <c r="G223" s="1712" t="str">
        <f>IF(VLOOKUP($A223,'Data (new)'!$A:$T,14,0)="","",VLOOKUP($A223,'Data (new)'!$A:$T,14,0))</f>
        <v>Edges</v>
      </c>
      <c r="H223" s="1049" t="str">
        <f>IF(VLOOKUP($A223,'Data (new)'!$A:$T,8,0)="","",VLOOKUP($A223,'Data (new)'!$A:$T,8,0))</f>
        <v>Full friction</v>
      </c>
      <c r="I223" s="1050">
        <f>IF(VLOOKUP($A223,'Data (new)'!$A:$T,16,0)="","",VLOOKUP($A223,'Data (new)'!$A:$T,16,0))</f>
        <v>152</v>
      </c>
      <c r="J223" s="1097"/>
      <c r="K223" s="1098"/>
      <c r="L223" s="1098"/>
      <c r="M223" s="1098"/>
      <c r="N223" s="1098"/>
      <c r="O223" s="1098"/>
      <c r="P223" s="1098"/>
      <c r="Q223" s="1098"/>
      <c r="R223" s="1098"/>
      <c r="S223" s="1098"/>
      <c r="T223" s="1098"/>
      <c r="U223" s="1098"/>
      <c r="V223" s="1098"/>
      <c r="W223" s="1099"/>
      <c r="X223" s="1098"/>
      <c r="Y223" s="1098"/>
      <c r="Z223" s="1098"/>
      <c r="AA223" s="1098"/>
      <c r="AB223" s="1100"/>
      <c r="AC223" s="1033"/>
      <c r="AD223" s="1033"/>
      <c r="AE223" s="1085">
        <f>IF(VLOOKUP($A223,'Data (new)'!$A:$T,12,0)="","",VLOOKUP($A223,'Data (new)'!$A:$T,12,0))</f>
        <v>1.5</v>
      </c>
      <c r="AF223" s="1086" t="str">
        <f t="shared" si="23"/>
        <v/>
      </c>
      <c r="AG223" s="1087" t="str">
        <f t="shared" si="21"/>
        <v/>
      </c>
      <c r="AH223" s="1086" t="str">
        <f>IF(ISERROR('Agripp GRP Macros (EU, Asia) '!$AG223*(1-$H$4)),"",'Agripp GRP Macros (EU, Asia) '!$AG223*(1-$H$4))</f>
        <v/>
      </c>
      <c r="AI223" s="1088" t="str">
        <f t="shared" si="24"/>
        <v/>
      </c>
      <c r="AJ223" s="956"/>
      <c r="AK223" s="956"/>
      <c r="AL223" s="956"/>
      <c r="AM223" s="956"/>
      <c r="AN223" s="956"/>
      <c r="AO223" s="956"/>
      <c r="AP223" s="956"/>
      <c r="AQ223" s="957"/>
      <c r="AR223" s="957"/>
      <c r="AS223" s="958"/>
      <c r="AT223" s="771"/>
      <c r="AU223" s="771"/>
      <c r="AV223" s="771"/>
      <c r="AW223" s="957" t="str">
        <f>IF(VLOOKUP($A223,'Data (new)'!$A:$T,14,0)="","",VLOOKUP($A223,'Data (new)'!$A:$T,14,0))</f>
        <v>Edges</v>
      </c>
      <c r="AX223" s="959"/>
      <c r="AY223" s="771"/>
    </row>
    <row r="224" spans="1:51" ht="16.5" customHeight="1">
      <c r="A224" s="1038" t="s">
        <v>1924</v>
      </c>
      <c r="B224" s="1039" t="str">
        <f>IF(VLOOKUP($A224,'Data (new)'!$A:$T,2,0)="","",VLOOKUP($A224,'Data (new)'!$A:$T,2,0))</f>
        <v>AGP0091-G8</v>
      </c>
      <c r="C224" s="1715"/>
      <c r="D224" s="1733" t="str">
        <f>IF(VLOOKUP($A224,'Data (new)'!A:T,6,0)="","",HYPERLINK(VLOOKUP($A224,'Data (new)'!A:T,7,0), VLOOKUP($A224,'Data (new)'!A:T,6,0)))</f>
        <v>Luna 5</v>
      </c>
      <c r="E224" s="1731" t="str">
        <f>IF(VLOOKUP($A224,'Data (new)'!$A:$T,10,0)="","",VLOOKUP($A224,'Data (new)'!$A:$T,10,0))</f>
        <v>M</v>
      </c>
      <c r="F224" s="1731">
        <f>IF(VLOOKUP($A224,'Data (new)'!$A:$T,11,0)="","",VLOOKUP($A224,'Data (new)'!$A:$T,11,0))</f>
        <v>1</v>
      </c>
      <c r="G224" s="1713" t="str">
        <f>IF(VLOOKUP($A224,'Data (new)'!$A:$T,14,0)="","",VLOOKUP($A224,'Data (new)'!$A:$T,14,0))</f>
        <v>Edges</v>
      </c>
      <c r="H224" s="1040" t="str">
        <f>IF(VLOOKUP($A224,'Data (new)'!$A:$T,8,0)="","",VLOOKUP($A224,'Data (new)'!$A:$T,8,0))</f>
        <v>Dual texture</v>
      </c>
      <c r="I224" s="1040">
        <f>IF(VLOOKUP($A224,'Data (new)'!$A:$T,16,0)="","",VLOOKUP($A224,'Data (new)'!$A:$T,16,0))</f>
        <v>195</v>
      </c>
      <c r="J224" s="1101"/>
      <c r="K224" s="1102"/>
      <c r="L224" s="1102"/>
      <c r="M224" s="1102"/>
      <c r="N224" s="1102"/>
      <c r="O224" s="1102"/>
      <c r="P224" s="1102"/>
      <c r="Q224" s="1102"/>
      <c r="R224" s="1102"/>
      <c r="S224" s="1102"/>
      <c r="T224" s="1102"/>
      <c r="U224" s="1102"/>
      <c r="V224" s="1102"/>
      <c r="W224" s="1103"/>
      <c r="X224" s="1102"/>
      <c r="Y224" s="1102"/>
      <c r="Z224" s="1102"/>
      <c r="AA224" s="1102"/>
      <c r="AB224" s="1104"/>
      <c r="AC224" s="1041"/>
      <c r="AD224" s="1041" t="s">
        <v>2649</v>
      </c>
      <c r="AE224" s="1081">
        <f>IF(VLOOKUP($A224,'Data (new)'!$A:$T,12,0)="","",VLOOKUP($A224,'Data (new)'!$A:$T,12,0))</f>
        <v>1.5</v>
      </c>
      <c r="AF224" s="1082" t="str">
        <f t="shared" si="23"/>
        <v/>
      </c>
      <c r="AG224" s="1083" t="str">
        <f t="shared" si="21"/>
        <v/>
      </c>
      <c r="AH224" s="1082" t="str">
        <f>IF(ISERROR('Agripp GRP Macros (EU, Asia) '!$AG224*(1-$H$4)),"",'Agripp GRP Macros (EU, Asia) '!$AG224*(1-$H$4))</f>
        <v/>
      </c>
      <c r="AI224" s="1084" t="str">
        <f t="shared" si="24"/>
        <v/>
      </c>
      <c r="AJ224" s="956"/>
      <c r="AK224" s="956"/>
      <c r="AL224" s="956"/>
      <c r="AM224" s="956"/>
      <c r="AN224" s="956"/>
      <c r="AO224" s="956"/>
      <c r="AP224" s="956"/>
      <c r="AQ224" s="957"/>
      <c r="AR224" s="957"/>
      <c r="AS224" s="958"/>
      <c r="AT224" s="771"/>
      <c r="AU224" s="771"/>
      <c r="AV224" s="771"/>
      <c r="AW224" s="957" t="str">
        <f>IF(VLOOKUP($A224,'Data (new)'!$A:$T,14,0)="","",VLOOKUP($A224,'Data (new)'!$A:$T,14,0))</f>
        <v>Edges</v>
      </c>
      <c r="AX224" s="959"/>
      <c r="AY224" s="771"/>
    </row>
    <row r="225" spans="1:51" ht="16.5" customHeight="1">
      <c r="A225" s="1046" t="s">
        <v>1925</v>
      </c>
      <c r="B225" s="1047" t="str">
        <f>IF(VLOOKUP($A225,'Data (new)'!$A:$T,2,0)="","",VLOOKUP($A225,'Data (new)'!$A:$T,2,0))</f>
        <v>AGP0092-G7</v>
      </c>
      <c r="C225" s="1715"/>
      <c r="D225" s="1733" t="str">
        <f>IF(VLOOKUP($A225,'Data (new)'!A:T,6,0)="","",HYPERLINK(VLOOKUP($A225,'Data (new)'!A:T,7,0), VLOOKUP($A225,'Data (new)'!A:T,6,0)))</f>
        <v>Luna 6</v>
      </c>
      <c r="E225" s="1731" t="str">
        <f>IF(VLOOKUP($A225,'Data (new)'!$A:$T,10,0)="","",VLOOKUP($A225,'Data (new)'!$A:$T,10,0))</f>
        <v>L</v>
      </c>
      <c r="F225" s="1731">
        <f>IF(VLOOKUP($A225,'Data (new)'!$A:$T,11,0)="","",VLOOKUP($A225,'Data (new)'!$A:$T,11,0))</f>
        <v>1</v>
      </c>
      <c r="G225" s="1712" t="str">
        <f>IF(VLOOKUP($A225,'Data (new)'!$A:$T,14,0)="","",VLOOKUP($A225,'Data (new)'!$A:$T,14,0))</f>
        <v>Edges</v>
      </c>
      <c r="H225" s="1049" t="str">
        <f>IF(VLOOKUP($A225,'Data (new)'!$A:$T,8,0)="","",VLOOKUP($A225,'Data (new)'!$A:$T,8,0))</f>
        <v>Full friction</v>
      </c>
      <c r="I225" s="1050">
        <f>IF(VLOOKUP($A225,'Data (new)'!$A:$T,16,0)="","",VLOOKUP($A225,'Data (new)'!$A:$T,16,0))</f>
        <v>205</v>
      </c>
      <c r="J225" s="1097"/>
      <c r="K225" s="1098"/>
      <c r="L225" s="1098"/>
      <c r="M225" s="1098"/>
      <c r="N225" s="1098"/>
      <c r="O225" s="1098"/>
      <c r="P225" s="1098"/>
      <c r="Q225" s="1098"/>
      <c r="R225" s="1098"/>
      <c r="S225" s="1098"/>
      <c r="T225" s="1098"/>
      <c r="U225" s="1098"/>
      <c r="V225" s="1098"/>
      <c r="W225" s="1099"/>
      <c r="X225" s="1098"/>
      <c r="Y225" s="1098"/>
      <c r="Z225" s="1098"/>
      <c r="AA225" s="1098"/>
      <c r="AB225" s="1100"/>
      <c r="AC225" s="1033"/>
      <c r="AD225" s="1033"/>
      <c r="AE225" s="1085">
        <f>IF(VLOOKUP($A225,'Data (new)'!$A:$T,12,0)="","",VLOOKUP($A225,'Data (new)'!$A:$T,12,0))</f>
        <v>2.1</v>
      </c>
      <c r="AF225" s="1086" t="str">
        <f t="shared" si="23"/>
        <v/>
      </c>
      <c r="AG225" s="1087" t="str">
        <f t="shared" si="21"/>
        <v/>
      </c>
      <c r="AH225" s="1086" t="str">
        <f>IF(ISERROR('Agripp GRP Macros (EU, Asia) '!$AG225*(1-$H$4)),"",'Agripp GRP Macros (EU, Asia) '!$AG225*(1-$H$4))</f>
        <v/>
      </c>
      <c r="AI225" s="1088" t="str">
        <f t="shared" si="24"/>
        <v/>
      </c>
      <c r="AJ225" s="956"/>
      <c r="AK225" s="956"/>
      <c r="AL225" s="956"/>
      <c r="AM225" s="956"/>
      <c r="AN225" s="956"/>
      <c r="AO225" s="956"/>
      <c r="AP225" s="956"/>
      <c r="AQ225" s="957"/>
      <c r="AR225" s="957"/>
      <c r="AS225" s="958"/>
      <c r="AT225" s="771"/>
      <c r="AU225" s="771"/>
      <c r="AV225" s="771"/>
      <c r="AW225" s="957" t="str">
        <f>IF(VLOOKUP($A225,'Data (new)'!$A:$T,14,0)="","",VLOOKUP($A225,'Data (new)'!$A:$T,14,0))</f>
        <v>Edges</v>
      </c>
      <c r="AX225" s="959"/>
      <c r="AY225" s="771"/>
    </row>
    <row r="226" spans="1:51" ht="16.5" customHeight="1">
      <c r="A226" s="1038" t="s">
        <v>1926</v>
      </c>
      <c r="B226" s="1039" t="str">
        <f>IF(VLOOKUP($A226,'Data (new)'!$A:$T,2,0)="","",VLOOKUP($A226,'Data (new)'!$A:$T,2,0))</f>
        <v>AGP0092-G8</v>
      </c>
      <c r="C226" s="1715"/>
      <c r="D226" s="1733" t="str">
        <f>IF(VLOOKUP($A226,'Data (new)'!A:T,6,0)="","",HYPERLINK(VLOOKUP($A226,'Data (new)'!A:T,7,0), VLOOKUP($A226,'Data (new)'!A:T,6,0)))</f>
        <v>Luna 6</v>
      </c>
      <c r="E226" s="1731" t="str">
        <f>IF(VLOOKUP($A226,'Data (new)'!$A:$T,10,0)="","",VLOOKUP($A226,'Data (new)'!$A:$T,10,0))</f>
        <v>L</v>
      </c>
      <c r="F226" s="1731">
        <f>IF(VLOOKUP($A226,'Data (new)'!$A:$T,11,0)="","",VLOOKUP($A226,'Data (new)'!$A:$T,11,0))</f>
        <v>1</v>
      </c>
      <c r="G226" s="1713" t="str">
        <f>IF(VLOOKUP($A226,'Data (new)'!$A:$T,14,0)="","",VLOOKUP($A226,'Data (new)'!$A:$T,14,0))</f>
        <v>Edges</v>
      </c>
      <c r="H226" s="1040" t="str">
        <f>IF(VLOOKUP($A226,'Data (new)'!$A:$T,8,0)="","",VLOOKUP($A226,'Data (new)'!$A:$T,8,0))</f>
        <v>Dual texture</v>
      </c>
      <c r="I226" s="1040">
        <f>IF(VLOOKUP($A226,'Data (new)'!$A:$T,16,0)="","",VLOOKUP($A226,'Data (new)'!$A:$T,16,0))</f>
        <v>264</v>
      </c>
      <c r="J226" s="1101"/>
      <c r="K226" s="1102"/>
      <c r="L226" s="1102"/>
      <c r="M226" s="1102"/>
      <c r="N226" s="1102"/>
      <c r="O226" s="1102"/>
      <c r="P226" s="1102"/>
      <c r="Q226" s="1102"/>
      <c r="R226" s="1102"/>
      <c r="S226" s="1102"/>
      <c r="T226" s="1102"/>
      <c r="U226" s="1102"/>
      <c r="V226" s="1102"/>
      <c r="W226" s="1103"/>
      <c r="X226" s="1102"/>
      <c r="Y226" s="1102"/>
      <c r="Z226" s="1102"/>
      <c r="AA226" s="1102"/>
      <c r="AB226" s="1104"/>
      <c r="AC226" s="1041"/>
      <c r="AD226" s="1041" t="s">
        <v>2649</v>
      </c>
      <c r="AE226" s="1081">
        <f>IF(VLOOKUP($A226,'Data (new)'!$A:$T,12,0)="","",VLOOKUP($A226,'Data (new)'!$A:$T,12,0))</f>
        <v>2.1</v>
      </c>
      <c r="AF226" s="1082" t="str">
        <f t="shared" si="23"/>
        <v/>
      </c>
      <c r="AG226" s="1083" t="str">
        <f t="shared" si="21"/>
        <v/>
      </c>
      <c r="AH226" s="1082" t="str">
        <f>IF(ISERROR('Agripp GRP Macros (EU, Asia) '!$AG226*(1-$H$4)),"",'Agripp GRP Macros (EU, Asia) '!$AG226*(1-$H$4))</f>
        <v/>
      </c>
      <c r="AI226" s="1084" t="str">
        <f t="shared" si="24"/>
        <v/>
      </c>
      <c r="AJ226" s="956"/>
      <c r="AK226" s="956"/>
      <c r="AL226" s="956"/>
      <c r="AM226" s="956"/>
      <c r="AN226" s="956"/>
      <c r="AO226" s="956"/>
      <c r="AP226" s="956"/>
      <c r="AQ226" s="957"/>
      <c r="AR226" s="957"/>
      <c r="AS226" s="958"/>
      <c r="AT226" s="771"/>
      <c r="AU226" s="771"/>
      <c r="AV226" s="771"/>
      <c r="AW226" s="957" t="str">
        <f>IF(VLOOKUP($A226,'Data (new)'!$A:$T,14,0)="","",VLOOKUP($A226,'Data (new)'!$A:$T,14,0))</f>
        <v>Edges</v>
      </c>
      <c r="AX226" s="959"/>
      <c r="AY226" s="771"/>
    </row>
    <row r="227" spans="1:51" ht="16.5" customHeight="1">
      <c r="A227" s="1046" t="s">
        <v>1927</v>
      </c>
      <c r="B227" s="1047" t="str">
        <f>IF(VLOOKUP($A227,'Data (new)'!$A:$T,2,0)="","",VLOOKUP($A227,'Data (new)'!$A:$T,2,0))</f>
        <v>AGP0093-G7</v>
      </c>
      <c r="C227" s="1715"/>
      <c r="D227" s="1733" t="str">
        <f>IF(VLOOKUP($A227,'Data (new)'!A:T,6,0)="","",HYPERLINK(VLOOKUP($A227,'Data (new)'!A:T,7,0), VLOOKUP($A227,'Data (new)'!A:T,6,0)))</f>
        <v>Luna 7</v>
      </c>
      <c r="E227" s="1731" t="str">
        <f>IF(VLOOKUP($A227,'Data (new)'!$A:$T,10,0)="","",VLOOKUP($A227,'Data (new)'!$A:$T,10,0))</f>
        <v>XL</v>
      </c>
      <c r="F227" s="1731">
        <f>IF(VLOOKUP($A227,'Data (new)'!$A:$T,11,0)="","",VLOOKUP($A227,'Data (new)'!$A:$T,11,0))</f>
        <v>1</v>
      </c>
      <c r="G227" s="1712" t="str">
        <f>IF(VLOOKUP($A227,'Data (new)'!$A:$T,14,0)="","",VLOOKUP($A227,'Data (new)'!$A:$T,14,0))</f>
        <v>Edges</v>
      </c>
      <c r="H227" s="1049" t="str">
        <f>IF(VLOOKUP($A227,'Data (new)'!$A:$T,8,0)="","",VLOOKUP($A227,'Data (new)'!$A:$T,8,0))</f>
        <v>Full friction</v>
      </c>
      <c r="I227" s="1050">
        <f>IF(VLOOKUP($A227,'Data (new)'!$A:$T,16,0)="","",VLOOKUP($A227,'Data (new)'!$A:$T,16,0))</f>
        <v>215</v>
      </c>
      <c r="J227" s="1097"/>
      <c r="K227" s="1098"/>
      <c r="L227" s="1098"/>
      <c r="M227" s="1098"/>
      <c r="N227" s="1098"/>
      <c r="O227" s="1098"/>
      <c r="P227" s="1098"/>
      <c r="Q227" s="1098"/>
      <c r="R227" s="1098"/>
      <c r="S227" s="1098"/>
      <c r="T227" s="1098"/>
      <c r="U227" s="1098"/>
      <c r="V227" s="1098"/>
      <c r="W227" s="1099"/>
      <c r="X227" s="1098"/>
      <c r="Y227" s="1098"/>
      <c r="Z227" s="1098"/>
      <c r="AA227" s="1098"/>
      <c r="AB227" s="1100"/>
      <c r="AC227" s="1033"/>
      <c r="AD227" s="1033"/>
      <c r="AE227" s="1085">
        <f>IF(VLOOKUP($A227,'Data (new)'!$A:$T,12,0)="","",VLOOKUP($A227,'Data (new)'!$A:$T,12,0))</f>
        <v>2.5</v>
      </c>
      <c r="AF227" s="1086" t="str">
        <f t="shared" si="23"/>
        <v/>
      </c>
      <c r="AG227" s="1087" t="str">
        <f t="shared" si="21"/>
        <v/>
      </c>
      <c r="AH227" s="1086" t="str">
        <f>IF(ISERROR('Agripp GRP Macros (EU, Asia) '!$AG227*(1-$H$4)),"",'Agripp GRP Macros (EU, Asia) '!$AG227*(1-$H$4))</f>
        <v/>
      </c>
      <c r="AI227" s="1088" t="str">
        <f t="shared" si="24"/>
        <v/>
      </c>
      <c r="AJ227" s="956"/>
      <c r="AK227" s="956"/>
      <c r="AL227" s="956"/>
      <c r="AM227" s="956"/>
      <c r="AN227" s="956"/>
      <c r="AO227" s="956"/>
      <c r="AP227" s="956"/>
      <c r="AQ227" s="957"/>
      <c r="AR227" s="957"/>
      <c r="AS227" s="957"/>
      <c r="AT227" s="957"/>
      <c r="AU227" s="957"/>
      <c r="AV227" s="957"/>
      <c r="AW227" s="957" t="str">
        <f>IF(VLOOKUP($A227,'Data (new)'!$A:$T,14,0)="","",VLOOKUP($A227,'Data (new)'!$A:$T,14,0))</f>
        <v>Edges</v>
      </c>
      <c r="AY227" s="771"/>
    </row>
    <row r="228" spans="1:51" ht="16.5" customHeight="1">
      <c r="A228" s="1038" t="s">
        <v>1928</v>
      </c>
      <c r="B228" s="1039" t="str">
        <f>IF(VLOOKUP($A228,'Data (new)'!$A:$T,2,0)="","",VLOOKUP($A228,'Data (new)'!$A:$T,2,0))</f>
        <v>AGP0093-G8</v>
      </c>
      <c r="C228" s="1715"/>
      <c r="D228" s="1733" t="str">
        <f>IF(VLOOKUP($A228,'Data (new)'!A:T,6,0)="","",HYPERLINK(VLOOKUP($A228,'Data (new)'!A:T,7,0), VLOOKUP($A228,'Data (new)'!A:T,6,0)))</f>
        <v>Luna 7</v>
      </c>
      <c r="E228" s="1731" t="str">
        <f>IF(VLOOKUP($A228,'Data (new)'!$A:$T,10,0)="","",VLOOKUP($A228,'Data (new)'!$A:$T,10,0))</f>
        <v>XL</v>
      </c>
      <c r="F228" s="1731">
        <f>IF(VLOOKUP($A228,'Data (new)'!$A:$T,11,0)="","",VLOOKUP($A228,'Data (new)'!$A:$T,11,0))</f>
        <v>1</v>
      </c>
      <c r="G228" s="1713" t="str">
        <f>IF(VLOOKUP($A228,'Data (new)'!$A:$T,14,0)="","",VLOOKUP($A228,'Data (new)'!$A:$T,14,0))</f>
        <v>Edges</v>
      </c>
      <c r="H228" s="1040" t="str">
        <f>IF(VLOOKUP($A228,'Data (new)'!$A:$T,8,0)="","",VLOOKUP($A228,'Data (new)'!$A:$T,8,0))</f>
        <v>Dual texture</v>
      </c>
      <c r="I228" s="1040">
        <f>IF(VLOOKUP($A228,'Data (new)'!$A:$T,16,0)="","",VLOOKUP($A228,'Data (new)'!$A:$T,16,0))</f>
        <v>277</v>
      </c>
      <c r="J228" s="1101"/>
      <c r="K228" s="1102"/>
      <c r="L228" s="1102"/>
      <c r="M228" s="1102"/>
      <c r="N228" s="1102"/>
      <c r="O228" s="1102"/>
      <c r="P228" s="1102"/>
      <c r="Q228" s="1102"/>
      <c r="R228" s="1102"/>
      <c r="S228" s="1102"/>
      <c r="T228" s="1102"/>
      <c r="U228" s="1102"/>
      <c r="V228" s="1102"/>
      <c r="W228" s="1103"/>
      <c r="X228" s="1102"/>
      <c r="Y228" s="1102"/>
      <c r="Z228" s="1102"/>
      <c r="AA228" s="1102"/>
      <c r="AB228" s="1104"/>
      <c r="AC228" s="1041"/>
      <c r="AD228" s="1041" t="s">
        <v>2649</v>
      </c>
      <c r="AE228" s="1081">
        <f>IF(VLOOKUP($A228,'Data (new)'!$A:$T,12,0)="","",VLOOKUP($A228,'Data (new)'!$A:$T,12,0))</f>
        <v>2.5</v>
      </c>
      <c r="AF228" s="1082" t="str">
        <f t="shared" si="23"/>
        <v/>
      </c>
      <c r="AG228" s="1083" t="str">
        <f t="shared" si="21"/>
        <v/>
      </c>
      <c r="AH228" s="1082" t="str">
        <f>IF(ISERROR('Agripp GRP Macros (EU, Asia) '!$AG228*(1-$H$4)),"",'Agripp GRP Macros (EU, Asia) '!$AG228*(1-$H$4))</f>
        <v/>
      </c>
      <c r="AI228" s="1084" t="str">
        <f t="shared" si="24"/>
        <v/>
      </c>
      <c r="AJ228" s="956"/>
      <c r="AK228" s="956"/>
      <c r="AL228" s="956"/>
      <c r="AM228" s="956"/>
      <c r="AN228" s="956"/>
      <c r="AO228" s="956"/>
      <c r="AP228" s="956"/>
      <c r="AQ228" s="957"/>
      <c r="AR228" s="957"/>
      <c r="AS228" s="957"/>
      <c r="AT228" s="957"/>
      <c r="AU228" s="957"/>
      <c r="AV228" s="957"/>
      <c r="AW228" s="957" t="str">
        <f>IF(VLOOKUP($A228,'Data (new)'!$A:$T,14,0)="","",VLOOKUP($A228,'Data (new)'!$A:$T,14,0))</f>
        <v>Edges</v>
      </c>
      <c r="AY228" s="771"/>
    </row>
    <row r="229" spans="1:51" ht="16.5" customHeight="1">
      <c r="A229" s="1046" t="s">
        <v>1929</v>
      </c>
      <c r="B229" s="1047" t="str">
        <f>IF(VLOOKUP($A229,'Data (new)'!$A:$T,2,0)="","",VLOOKUP($A229,'Data (new)'!$A:$T,2,0))</f>
        <v>AGP0105-G7</v>
      </c>
      <c r="C229" s="1715"/>
      <c r="D229" s="1733" t="str">
        <f>IF(VLOOKUP($A229,'Data (new)'!A:T,6,0)="","",HYPERLINK(VLOOKUP($A229,'Data (new)'!A:T,7,0), VLOOKUP($A229,'Data (new)'!A:T,6,0)))</f>
        <v>Nipper 1</v>
      </c>
      <c r="E229" s="1731" t="str">
        <f>IF(VLOOKUP($A229,'Data (new)'!$A:$T,10,0)="","",VLOOKUP($A229,'Data (new)'!$A:$T,10,0))</f>
        <v>M</v>
      </c>
      <c r="F229" s="1731">
        <f>IF(VLOOKUP($A229,'Data (new)'!$A:$T,11,0)="","",VLOOKUP($A229,'Data (new)'!$A:$T,11,0))</f>
        <v>1</v>
      </c>
      <c r="G229" s="1712" t="str">
        <f>IF(VLOOKUP($A229,'Data (new)'!$A:$T,14,0)="","",VLOOKUP($A229,'Data (new)'!$A:$T,14,0))</f>
        <v>Pinches</v>
      </c>
      <c r="H229" s="1049" t="str">
        <f>IF(VLOOKUP($A229,'Data (new)'!$A:$T,8,0)="","",VLOOKUP($A229,'Data (new)'!$A:$T,8,0))</f>
        <v>Full friction</v>
      </c>
      <c r="I229" s="1050">
        <f>IF(VLOOKUP($A229,'Data (new)'!$A:$T,16,0)="","",VLOOKUP($A229,'Data (new)'!$A:$T,16,0))</f>
        <v>144</v>
      </c>
      <c r="J229" s="1097"/>
      <c r="K229" s="1098"/>
      <c r="L229" s="1098"/>
      <c r="M229" s="1098"/>
      <c r="N229" s="1098"/>
      <c r="O229" s="1098"/>
      <c r="P229" s="1098"/>
      <c r="Q229" s="1098"/>
      <c r="R229" s="1098"/>
      <c r="S229" s="1098"/>
      <c r="T229" s="1098"/>
      <c r="U229" s="1098"/>
      <c r="V229" s="1098"/>
      <c r="W229" s="1099"/>
      <c r="X229" s="1098"/>
      <c r="Y229" s="1098"/>
      <c r="Z229" s="1098"/>
      <c r="AA229" s="1098"/>
      <c r="AB229" s="1100"/>
      <c r="AC229" s="1033"/>
      <c r="AD229" s="1033"/>
      <c r="AE229" s="1085">
        <f>IF(VLOOKUP($A229,'Data (new)'!$A:$T,12,0)="","",VLOOKUP($A229,'Data (new)'!$A:$T,12,0))</f>
        <v>1.9</v>
      </c>
      <c r="AF229" s="1086" t="str">
        <f t="shared" si="23"/>
        <v/>
      </c>
      <c r="AG229" s="1087" t="str">
        <f t="shared" si="21"/>
        <v/>
      </c>
      <c r="AH229" s="1086" t="str">
        <f>IF(ISERROR('Agripp GRP Macros (EU, Asia) '!$AG229*(1-$H$4)),"",'Agripp GRP Macros (EU, Asia) '!$AG229*(1-$H$4))</f>
        <v/>
      </c>
      <c r="AI229" s="1088" t="str">
        <f t="shared" si="24"/>
        <v/>
      </c>
      <c r="AJ229" s="956"/>
      <c r="AK229" s="956"/>
      <c r="AL229" s="956"/>
      <c r="AM229" s="956"/>
      <c r="AN229" s="956"/>
      <c r="AO229" s="956"/>
      <c r="AP229" s="956"/>
      <c r="AQ229" s="957"/>
      <c r="AR229" s="957"/>
      <c r="AS229" s="957"/>
      <c r="AT229" s="957"/>
      <c r="AU229" s="957"/>
      <c r="AV229" s="957"/>
      <c r="AW229" s="957" t="str">
        <f>IF(VLOOKUP($A229,'Data (new)'!$A:$T,14,0)="","",VLOOKUP($A229,'Data (new)'!$A:$T,14,0))</f>
        <v>Pinches</v>
      </c>
      <c r="AY229" s="771"/>
    </row>
    <row r="230" spans="1:51" ht="16.5" customHeight="1">
      <c r="A230" s="1038" t="s">
        <v>1930</v>
      </c>
      <c r="B230" s="1039" t="str">
        <f>IF(VLOOKUP($A230,'Data (new)'!$A:$T,2,0)="","",VLOOKUP($A230,'Data (new)'!$A:$T,2,0))</f>
        <v>AGP0105-G8</v>
      </c>
      <c r="C230" s="1715"/>
      <c r="D230" s="1733" t="str">
        <f>IF(VLOOKUP($A230,'Data (new)'!A:T,6,0)="","",HYPERLINK(VLOOKUP($A230,'Data (new)'!A:T,7,0), VLOOKUP($A230,'Data (new)'!A:T,6,0)))</f>
        <v>Nipper 1</v>
      </c>
      <c r="E230" s="1731" t="str">
        <f>IF(VLOOKUP($A230,'Data (new)'!$A:$T,10,0)="","",VLOOKUP($A230,'Data (new)'!$A:$T,10,0))</f>
        <v>M</v>
      </c>
      <c r="F230" s="1731">
        <f>IF(VLOOKUP($A230,'Data (new)'!$A:$T,11,0)="","",VLOOKUP($A230,'Data (new)'!$A:$T,11,0))</f>
        <v>1</v>
      </c>
      <c r="G230" s="1713" t="str">
        <f>IF(VLOOKUP($A230,'Data (new)'!$A:$T,14,0)="","",VLOOKUP($A230,'Data (new)'!$A:$T,14,0))</f>
        <v>Pinches</v>
      </c>
      <c r="H230" s="1040" t="str">
        <f>IF(VLOOKUP($A230,'Data (new)'!$A:$T,8,0)="","",VLOOKUP($A230,'Data (new)'!$A:$T,8,0))</f>
        <v>Dual texture</v>
      </c>
      <c r="I230" s="1040">
        <f>IF(VLOOKUP($A230,'Data (new)'!$A:$T,16,0)="","",VLOOKUP($A230,'Data (new)'!$A:$T,16,0))</f>
        <v>191</v>
      </c>
      <c r="J230" s="1101"/>
      <c r="K230" s="1102"/>
      <c r="L230" s="1102"/>
      <c r="M230" s="1102"/>
      <c r="N230" s="1102"/>
      <c r="O230" s="1102"/>
      <c r="P230" s="1102"/>
      <c r="Q230" s="1102"/>
      <c r="R230" s="1102"/>
      <c r="S230" s="1102"/>
      <c r="T230" s="1102"/>
      <c r="U230" s="1102"/>
      <c r="V230" s="1102"/>
      <c r="W230" s="1103"/>
      <c r="X230" s="1102"/>
      <c r="Y230" s="1102"/>
      <c r="Z230" s="1102"/>
      <c r="AA230" s="1102"/>
      <c r="AB230" s="1104"/>
      <c r="AC230" s="1041"/>
      <c r="AD230" s="1041" t="s">
        <v>2649</v>
      </c>
      <c r="AE230" s="1081">
        <f>IF(VLOOKUP($A230,'Data (new)'!$A:$T,12,0)="","",VLOOKUP($A230,'Data (new)'!$A:$T,12,0))</f>
        <v>1.9</v>
      </c>
      <c r="AF230" s="1082" t="str">
        <f t="shared" si="23"/>
        <v/>
      </c>
      <c r="AG230" s="1083" t="str">
        <f t="shared" ref="AG230:AG248" si="25">IF(AF230="","",SUM(J230:AB230)*I230)</f>
        <v/>
      </c>
      <c r="AH230" s="1082" t="str">
        <f>IF(ISERROR('Agripp GRP Macros (EU, Asia) '!$AG230*(1-$H$4)),"",'Agripp GRP Macros (EU, Asia) '!$AG230*(1-$H$4))</f>
        <v/>
      </c>
      <c r="AI230" s="1084" t="str">
        <f t="shared" si="24"/>
        <v/>
      </c>
      <c r="AJ230" s="956"/>
      <c r="AK230" s="956"/>
      <c r="AL230" s="956"/>
      <c r="AM230" s="956"/>
      <c r="AN230" s="956"/>
      <c r="AO230" s="956"/>
      <c r="AP230" s="956"/>
      <c r="AQ230" s="957"/>
      <c r="AR230" s="957"/>
      <c r="AS230" s="957"/>
      <c r="AT230" s="957"/>
      <c r="AU230" s="957"/>
      <c r="AV230" s="957"/>
      <c r="AW230" s="957" t="str">
        <f>IF(VLOOKUP($A230,'Data (new)'!$A:$T,14,0)="","",VLOOKUP($A230,'Data (new)'!$A:$T,14,0))</f>
        <v>Pinches</v>
      </c>
      <c r="AY230" s="771"/>
    </row>
    <row r="231" spans="1:51" ht="16.5" customHeight="1">
      <c r="A231" s="1046" t="s">
        <v>1931</v>
      </c>
      <c r="B231" s="1047" t="str">
        <f>IF(VLOOKUP($A231,'Data (new)'!$A:$T,2,0)="","",VLOOKUP($A231,'Data (new)'!$A:$T,2,0))</f>
        <v>AGP0094-G7</v>
      </c>
      <c r="C231" s="1715"/>
      <c r="D231" s="1733" t="str">
        <f>IF(VLOOKUP($A231,'Data (new)'!A:T,6,0)="","",HYPERLINK(VLOOKUP($A231,'Data (new)'!A:T,7,0), VLOOKUP($A231,'Data (new)'!A:T,6,0)))</f>
        <v>Odon 1</v>
      </c>
      <c r="E231" s="1731" t="str">
        <f>IF(VLOOKUP($A231,'Data (new)'!$A:$T,10,0)="","",VLOOKUP($A231,'Data (new)'!$A:$T,10,0))</f>
        <v>S</v>
      </c>
      <c r="F231" s="1731">
        <f>IF(VLOOKUP($A231,'Data (new)'!$A:$T,11,0)="","",VLOOKUP($A231,'Data (new)'!$A:$T,11,0))</f>
        <v>1</v>
      </c>
      <c r="G231" s="1712" t="str">
        <f>IF(VLOOKUP($A231,'Data (new)'!$A:$T,14,0)="","",VLOOKUP($A231,'Data (new)'!$A:$T,14,0))</f>
        <v>Slopers</v>
      </c>
      <c r="H231" s="1049" t="str">
        <f>IF(VLOOKUP($A231,'Data (new)'!$A:$T,8,0)="","",VLOOKUP($A231,'Data (new)'!$A:$T,8,0))</f>
        <v>Full friction</v>
      </c>
      <c r="I231" s="1050">
        <f>IF(VLOOKUP($A231,'Data (new)'!$A:$T,16,0)="","",VLOOKUP($A231,'Data (new)'!$A:$T,16,0))</f>
        <v>136</v>
      </c>
      <c r="J231" s="1097"/>
      <c r="K231" s="1098"/>
      <c r="L231" s="1098"/>
      <c r="M231" s="1098"/>
      <c r="N231" s="1098"/>
      <c r="O231" s="1098"/>
      <c r="P231" s="1098"/>
      <c r="Q231" s="1098"/>
      <c r="R231" s="1098"/>
      <c r="S231" s="1098"/>
      <c r="T231" s="1098"/>
      <c r="U231" s="1098"/>
      <c r="V231" s="1098"/>
      <c r="W231" s="1099"/>
      <c r="X231" s="1098"/>
      <c r="Y231" s="1098"/>
      <c r="Z231" s="1098"/>
      <c r="AA231" s="1098"/>
      <c r="AB231" s="1100"/>
      <c r="AC231" s="1033"/>
      <c r="AD231" s="1033"/>
      <c r="AE231" s="1085">
        <f>IF(VLOOKUP($A231,'Data (new)'!$A:$T,12,0)="","",VLOOKUP($A231,'Data (new)'!$A:$T,12,0))</f>
        <v>1.3</v>
      </c>
      <c r="AF231" s="1086" t="str">
        <f t="shared" si="23"/>
        <v/>
      </c>
      <c r="AG231" s="1087" t="str">
        <f t="shared" si="25"/>
        <v/>
      </c>
      <c r="AH231" s="1086" t="str">
        <f>IF(ISERROR('Agripp GRP Macros (EU, Asia) '!$AG231*(1-$H$4)),"",'Agripp GRP Macros (EU, Asia) '!$AG231*(1-$H$4))</f>
        <v/>
      </c>
      <c r="AI231" s="1088" t="str">
        <f t="shared" si="24"/>
        <v/>
      </c>
      <c r="AJ231" s="956"/>
      <c r="AK231" s="956"/>
      <c r="AL231" s="956"/>
      <c r="AM231" s="956"/>
      <c r="AN231" s="956"/>
      <c r="AO231" s="956"/>
      <c r="AP231" s="956"/>
      <c r="AQ231" s="957"/>
      <c r="AR231" s="957"/>
      <c r="AS231" s="958"/>
      <c r="AT231" s="771"/>
      <c r="AU231" s="771"/>
      <c r="AV231" s="771"/>
      <c r="AW231" s="957" t="str">
        <f>IF(VLOOKUP($A231,'Data (new)'!$A:$T,14,0)="","",VLOOKUP($A231,'Data (new)'!$A:$T,14,0))</f>
        <v>Slopers</v>
      </c>
      <c r="AX231" s="959"/>
      <c r="AY231" s="771"/>
    </row>
    <row r="232" spans="1:51" ht="16.5" customHeight="1">
      <c r="A232" s="1038" t="s">
        <v>1932</v>
      </c>
      <c r="B232" s="1039" t="str">
        <f>IF(VLOOKUP($A232,'Data (new)'!$A:$T,2,0)="","",VLOOKUP($A232,'Data (new)'!$A:$T,2,0))</f>
        <v>AGP0094-G8</v>
      </c>
      <c r="C232" s="1715"/>
      <c r="D232" s="1733" t="str">
        <f>IF(VLOOKUP($A232,'Data (new)'!A:T,6,0)="","",HYPERLINK(VLOOKUP($A232,'Data (new)'!A:T,7,0), VLOOKUP($A232,'Data (new)'!A:T,6,0)))</f>
        <v>Odon 1</v>
      </c>
      <c r="E232" s="1731" t="str">
        <f>IF(VLOOKUP($A232,'Data (new)'!$A:$T,10,0)="","",VLOOKUP($A232,'Data (new)'!$A:$T,10,0))</f>
        <v>S</v>
      </c>
      <c r="F232" s="1731">
        <f>IF(VLOOKUP($A232,'Data (new)'!$A:$T,11,0)="","",VLOOKUP($A232,'Data (new)'!$A:$T,11,0))</f>
        <v>1</v>
      </c>
      <c r="G232" s="1713" t="str">
        <f>IF(VLOOKUP($A232,'Data (new)'!$A:$T,14,0)="","",VLOOKUP($A232,'Data (new)'!$A:$T,14,0))</f>
        <v>Slopers</v>
      </c>
      <c r="H232" s="1040" t="str">
        <f>IF(VLOOKUP($A232,'Data (new)'!$A:$T,8,0)="","",VLOOKUP($A232,'Data (new)'!$A:$T,8,0))</f>
        <v>Dual texture</v>
      </c>
      <c r="I232" s="1040">
        <f>IF(VLOOKUP($A232,'Data (new)'!$A:$T,16,0)="","",VLOOKUP($A232,'Data (new)'!$A:$T,16,0))</f>
        <v>188</v>
      </c>
      <c r="J232" s="1101"/>
      <c r="K232" s="1102"/>
      <c r="L232" s="1102"/>
      <c r="M232" s="1102"/>
      <c r="N232" s="1102"/>
      <c r="O232" s="1102"/>
      <c r="P232" s="1102"/>
      <c r="Q232" s="1102"/>
      <c r="R232" s="1102"/>
      <c r="S232" s="1102"/>
      <c r="T232" s="1102"/>
      <c r="U232" s="1102"/>
      <c r="V232" s="1102"/>
      <c r="W232" s="1103"/>
      <c r="X232" s="1102"/>
      <c r="Y232" s="1102"/>
      <c r="Z232" s="1102"/>
      <c r="AA232" s="1102"/>
      <c r="AB232" s="1104"/>
      <c r="AC232" s="1041"/>
      <c r="AD232" s="1041" t="s">
        <v>2649</v>
      </c>
      <c r="AE232" s="1081">
        <f>IF(VLOOKUP($A232,'Data (new)'!$A:$T,12,0)="","",VLOOKUP($A232,'Data (new)'!$A:$T,12,0))</f>
        <v>1.3</v>
      </c>
      <c r="AF232" s="1082" t="str">
        <f t="shared" si="23"/>
        <v/>
      </c>
      <c r="AG232" s="1083" t="str">
        <f t="shared" si="25"/>
        <v/>
      </c>
      <c r="AH232" s="1082" t="str">
        <f>IF(ISERROR('Agripp GRP Macros (EU, Asia) '!$AG232*(1-$H$4)),"",'Agripp GRP Macros (EU, Asia) '!$AG232*(1-$H$4))</f>
        <v/>
      </c>
      <c r="AI232" s="1084" t="str">
        <f t="shared" si="24"/>
        <v/>
      </c>
      <c r="AJ232" s="956"/>
      <c r="AK232" s="956"/>
      <c r="AL232" s="956"/>
      <c r="AM232" s="956"/>
      <c r="AN232" s="956"/>
      <c r="AO232" s="956"/>
      <c r="AP232" s="956"/>
      <c r="AQ232" s="957"/>
      <c r="AR232" s="957"/>
      <c r="AS232" s="958"/>
      <c r="AT232" s="771"/>
      <c r="AU232" s="771"/>
      <c r="AV232" s="771"/>
      <c r="AW232" s="957" t="str">
        <f>IF(VLOOKUP($A232,'Data (new)'!$A:$T,14,0)="","",VLOOKUP($A232,'Data (new)'!$A:$T,14,0))</f>
        <v>Slopers</v>
      </c>
      <c r="AX232" s="959"/>
      <c r="AY232" s="771"/>
    </row>
    <row r="233" spans="1:51" ht="16.5" customHeight="1">
      <c r="A233" s="1046" t="s">
        <v>1933</v>
      </c>
      <c r="B233" s="1047" t="str">
        <f>IF(VLOOKUP($A233,'Data (new)'!$A:$T,2,0)="","",VLOOKUP($A233,'Data (new)'!$A:$T,2,0))</f>
        <v>AGP0095-G7</v>
      </c>
      <c r="C233" s="1715"/>
      <c r="D233" s="1733" t="str">
        <f>IF(VLOOKUP($A233,'Data (new)'!A:T,6,0)="","",HYPERLINK(VLOOKUP($A233,'Data (new)'!A:T,7,0), VLOOKUP($A233,'Data (new)'!A:T,6,0)))</f>
        <v>Odon 2</v>
      </c>
      <c r="E233" s="1731" t="str">
        <f>IF(VLOOKUP($A233,'Data (new)'!$A:$T,10,0)="","",VLOOKUP($A233,'Data (new)'!$A:$T,10,0))</f>
        <v>M</v>
      </c>
      <c r="F233" s="1731">
        <f>IF(VLOOKUP($A233,'Data (new)'!$A:$T,11,0)="","",VLOOKUP($A233,'Data (new)'!$A:$T,11,0))</f>
        <v>1</v>
      </c>
      <c r="G233" s="1712" t="str">
        <f>IF(VLOOKUP($A233,'Data (new)'!$A:$T,14,0)="","",VLOOKUP($A233,'Data (new)'!$A:$T,14,0))</f>
        <v>Slopers</v>
      </c>
      <c r="H233" s="1049" t="str">
        <f>IF(VLOOKUP($A233,'Data (new)'!$A:$T,8,0)="","",VLOOKUP($A233,'Data (new)'!$A:$T,8,0))</f>
        <v>Full friction</v>
      </c>
      <c r="I233" s="1050">
        <f>IF(VLOOKUP($A233,'Data (new)'!$A:$T,16,0)="","",VLOOKUP($A233,'Data (new)'!$A:$T,16,0))</f>
        <v>140</v>
      </c>
      <c r="J233" s="1097"/>
      <c r="K233" s="1098"/>
      <c r="L233" s="1098"/>
      <c r="M233" s="1098"/>
      <c r="N233" s="1098"/>
      <c r="O233" s="1098"/>
      <c r="P233" s="1098"/>
      <c r="Q233" s="1098"/>
      <c r="R233" s="1098"/>
      <c r="S233" s="1098"/>
      <c r="T233" s="1098"/>
      <c r="U233" s="1098"/>
      <c r="V233" s="1098"/>
      <c r="W233" s="1099"/>
      <c r="X233" s="1098"/>
      <c r="Y233" s="1098"/>
      <c r="Z233" s="1098"/>
      <c r="AA233" s="1098"/>
      <c r="AB233" s="1100"/>
      <c r="AC233" s="1033"/>
      <c r="AD233" s="1033"/>
      <c r="AE233" s="1085">
        <f>IF(VLOOKUP($A233,'Data (new)'!$A:$T,12,0)="","",VLOOKUP($A233,'Data (new)'!$A:$T,12,0))</f>
        <v>1.6</v>
      </c>
      <c r="AF233" s="1086" t="str">
        <f t="shared" si="23"/>
        <v/>
      </c>
      <c r="AG233" s="1087" t="str">
        <f t="shared" si="25"/>
        <v/>
      </c>
      <c r="AH233" s="1086" t="str">
        <f>IF(ISERROR('Agripp GRP Macros (EU, Asia) '!$AG233*(1-$H$4)),"",'Agripp GRP Macros (EU, Asia) '!$AG233*(1-$H$4))</f>
        <v/>
      </c>
      <c r="AI233" s="1088" t="str">
        <f t="shared" si="24"/>
        <v/>
      </c>
      <c r="AJ233" s="956"/>
      <c r="AK233" s="956"/>
      <c r="AL233" s="956"/>
      <c r="AM233" s="956"/>
      <c r="AN233" s="956"/>
      <c r="AO233" s="956"/>
      <c r="AP233" s="956"/>
      <c r="AQ233" s="957"/>
      <c r="AR233" s="957"/>
      <c r="AS233" s="958"/>
      <c r="AT233" s="771"/>
      <c r="AU233" s="771"/>
      <c r="AV233" s="771"/>
      <c r="AW233" s="957" t="str">
        <f>IF(VLOOKUP($A233,'Data (new)'!$A:$T,14,0)="","",VLOOKUP($A233,'Data (new)'!$A:$T,14,0))</f>
        <v>Slopers</v>
      </c>
      <c r="AX233" s="959"/>
      <c r="AY233" s="771"/>
    </row>
    <row r="234" spans="1:51" ht="16.5" customHeight="1">
      <c r="A234" s="1038" t="s">
        <v>1934</v>
      </c>
      <c r="B234" s="1039" t="str">
        <f>IF(VLOOKUP($A234,'Data (new)'!$A:$T,2,0)="","",VLOOKUP($A234,'Data (new)'!$A:$T,2,0))</f>
        <v>AGP0095-G8</v>
      </c>
      <c r="C234" s="1715"/>
      <c r="D234" s="1733" t="str">
        <f>IF(VLOOKUP($A234,'Data (new)'!A:T,6,0)="","",HYPERLINK(VLOOKUP($A234,'Data (new)'!A:T,7,0), VLOOKUP($A234,'Data (new)'!A:T,6,0)))</f>
        <v>Odon 2</v>
      </c>
      <c r="E234" s="1731" t="str">
        <f>IF(VLOOKUP($A234,'Data (new)'!$A:$T,10,0)="","",VLOOKUP($A234,'Data (new)'!$A:$T,10,0))</f>
        <v>M</v>
      </c>
      <c r="F234" s="1731">
        <f>IF(VLOOKUP($A234,'Data (new)'!$A:$T,11,0)="","",VLOOKUP($A234,'Data (new)'!$A:$T,11,0))</f>
        <v>1</v>
      </c>
      <c r="G234" s="1713" t="str">
        <f>IF(VLOOKUP($A234,'Data (new)'!$A:$T,14,0)="","",VLOOKUP($A234,'Data (new)'!$A:$T,14,0))</f>
        <v>Slopers</v>
      </c>
      <c r="H234" s="1040" t="str">
        <f>IF(VLOOKUP($A234,'Data (new)'!$A:$T,8,0)="","",VLOOKUP($A234,'Data (new)'!$A:$T,8,0))</f>
        <v>Dual texture</v>
      </c>
      <c r="I234" s="1040">
        <f>IF(VLOOKUP($A234,'Data (new)'!$A:$T,16,0)="","",VLOOKUP($A234,'Data (new)'!$A:$T,16,0))</f>
        <v>195</v>
      </c>
      <c r="J234" s="1101"/>
      <c r="K234" s="1102"/>
      <c r="L234" s="1102"/>
      <c r="M234" s="1102"/>
      <c r="N234" s="1102"/>
      <c r="O234" s="1102"/>
      <c r="P234" s="1102"/>
      <c r="Q234" s="1102"/>
      <c r="R234" s="1102"/>
      <c r="S234" s="1102"/>
      <c r="T234" s="1102"/>
      <c r="U234" s="1102"/>
      <c r="V234" s="1102"/>
      <c r="W234" s="1103"/>
      <c r="X234" s="1102"/>
      <c r="Y234" s="1102"/>
      <c r="Z234" s="1102"/>
      <c r="AA234" s="1102"/>
      <c r="AB234" s="1104"/>
      <c r="AC234" s="1041"/>
      <c r="AD234" s="1041" t="s">
        <v>2649</v>
      </c>
      <c r="AE234" s="1081">
        <f>IF(VLOOKUP($A234,'Data (new)'!$A:$T,12,0)="","",VLOOKUP($A234,'Data (new)'!$A:$T,12,0))</f>
        <v>1.6</v>
      </c>
      <c r="AF234" s="1082" t="str">
        <f t="shared" si="23"/>
        <v/>
      </c>
      <c r="AG234" s="1083" t="str">
        <f t="shared" si="25"/>
        <v/>
      </c>
      <c r="AH234" s="1082" t="str">
        <f>IF(ISERROR('Agripp GRP Macros (EU, Asia) '!$AG234*(1-$H$4)),"",'Agripp GRP Macros (EU, Asia) '!$AG234*(1-$H$4))</f>
        <v/>
      </c>
      <c r="AI234" s="1084" t="str">
        <f t="shared" si="24"/>
        <v/>
      </c>
      <c r="AJ234" s="956"/>
      <c r="AK234" s="956"/>
      <c r="AL234" s="956"/>
      <c r="AM234" s="956"/>
      <c r="AN234" s="956"/>
      <c r="AO234" s="956"/>
      <c r="AP234" s="956"/>
      <c r="AQ234" s="957"/>
      <c r="AR234" s="957"/>
      <c r="AS234" s="958"/>
      <c r="AT234" s="771"/>
      <c r="AU234" s="771"/>
      <c r="AV234" s="771"/>
      <c r="AW234" s="957" t="str">
        <f>IF(VLOOKUP($A234,'Data (new)'!$A:$T,14,0)="","",VLOOKUP($A234,'Data (new)'!$A:$T,14,0))</f>
        <v>Slopers</v>
      </c>
      <c r="AX234" s="959"/>
      <c r="AY234" s="771"/>
    </row>
    <row r="235" spans="1:51" ht="16.5" customHeight="1">
      <c r="A235" s="1046" t="s">
        <v>1935</v>
      </c>
      <c r="B235" s="1047" t="str">
        <f>IF(VLOOKUP($A235,'Data (new)'!$A:$T,2,0)="","",VLOOKUP($A235,'Data (new)'!$A:$T,2,0))</f>
        <v>AGP0096-G7</v>
      </c>
      <c r="C235" s="1715"/>
      <c r="D235" s="1733" t="str">
        <f>IF(VLOOKUP($A235,'Data (new)'!A:T,6,0)="","",HYPERLINK(VLOOKUP($A235,'Data (new)'!A:T,7,0), VLOOKUP($A235,'Data (new)'!A:T,6,0)))</f>
        <v>Odon 3</v>
      </c>
      <c r="E235" s="1731" t="str">
        <f>IF(VLOOKUP($A235,'Data (new)'!$A:$T,10,0)="","",VLOOKUP($A235,'Data (new)'!$A:$T,10,0))</f>
        <v>XL</v>
      </c>
      <c r="F235" s="1731">
        <f>IF(VLOOKUP($A235,'Data (new)'!$A:$T,11,0)="","",VLOOKUP($A235,'Data (new)'!$A:$T,11,0))</f>
        <v>1</v>
      </c>
      <c r="G235" s="1712" t="str">
        <f>IF(VLOOKUP($A235,'Data (new)'!$A:$T,14,0)="","",VLOOKUP($A235,'Data (new)'!$A:$T,14,0))</f>
        <v>Slopers</v>
      </c>
      <c r="H235" s="1049" t="str">
        <f>IF(VLOOKUP($A235,'Data (new)'!$A:$T,8,0)="","",VLOOKUP($A235,'Data (new)'!$A:$T,8,0))</f>
        <v>Full friction</v>
      </c>
      <c r="I235" s="1050">
        <f>IF(VLOOKUP($A235,'Data (new)'!$A:$T,16,0)="","",VLOOKUP($A235,'Data (new)'!$A:$T,16,0))</f>
        <v>249</v>
      </c>
      <c r="J235" s="1097"/>
      <c r="K235" s="1098"/>
      <c r="L235" s="1098"/>
      <c r="M235" s="1098"/>
      <c r="N235" s="1098"/>
      <c r="O235" s="1098"/>
      <c r="P235" s="1098"/>
      <c r="Q235" s="1098"/>
      <c r="R235" s="1098"/>
      <c r="S235" s="1098"/>
      <c r="T235" s="1098"/>
      <c r="U235" s="1098"/>
      <c r="V235" s="1098"/>
      <c r="W235" s="1099"/>
      <c r="X235" s="1098"/>
      <c r="Y235" s="1098"/>
      <c r="Z235" s="1098"/>
      <c r="AA235" s="1098"/>
      <c r="AB235" s="1100"/>
      <c r="AC235" s="1033"/>
      <c r="AD235" s="1033"/>
      <c r="AE235" s="1085">
        <f>IF(VLOOKUP($A235,'Data (new)'!$A:$T,12,0)="","",VLOOKUP($A235,'Data (new)'!$A:$T,12,0))</f>
        <v>3.7</v>
      </c>
      <c r="AF235" s="1086" t="str">
        <f t="shared" si="23"/>
        <v/>
      </c>
      <c r="AG235" s="1087" t="str">
        <f t="shared" si="25"/>
        <v/>
      </c>
      <c r="AH235" s="1086" t="str">
        <f>IF(ISERROR('Agripp GRP Macros (EU, Asia) '!$AG235*(1-$H$4)),"",'Agripp GRP Macros (EU, Asia) '!$AG235*(1-$H$4))</f>
        <v/>
      </c>
      <c r="AI235" s="1088" t="str">
        <f t="shared" si="24"/>
        <v/>
      </c>
      <c r="AJ235" s="956"/>
      <c r="AK235" s="956"/>
      <c r="AL235" s="956"/>
      <c r="AM235" s="956"/>
      <c r="AN235" s="956"/>
      <c r="AO235" s="956"/>
      <c r="AP235" s="956"/>
      <c r="AQ235" s="957"/>
      <c r="AR235" s="957"/>
      <c r="AS235" s="958"/>
      <c r="AT235" s="771"/>
      <c r="AU235" s="771"/>
      <c r="AV235" s="771"/>
      <c r="AW235" s="957" t="str">
        <f>IF(VLOOKUP($A235,'Data (new)'!$A:$T,14,0)="","",VLOOKUP($A235,'Data (new)'!$A:$T,14,0))</f>
        <v>Slopers</v>
      </c>
      <c r="AX235" s="959"/>
      <c r="AY235" s="771"/>
    </row>
    <row r="236" spans="1:51" ht="16.5" customHeight="1">
      <c r="A236" s="1038" t="s">
        <v>1936</v>
      </c>
      <c r="B236" s="1039" t="str">
        <f>IF(VLOOKUP($A236,'Data (new)'!$A:$T,2,0)="","",VLOOKUP($A236,'Data (new)'!$A:$T,2,0))</f>
        <v>AGP0096-G8</v>
      </c>
      <c r="C236" s="1715"/>
      <c r="D236" s="1733" t="str">
        <f>IF(VLOOKUP($A236,'Data (new)'!A:T,6,0)="","",HYPERLINK(VLOOKUP($A236,'Data (new)'!A:T,7,0), VLOOKUP($A236,'Data (new)'!A:T,6,0)))</f>
        <v>Odon 3</v>
      </c>
      <c r="E236" s="1731" t="str">
        <f>IF(VLOOKUP($A236,'Data (new)'!$A:$T,10,0)="","",VLOOKUP($A236,'Data (new)'!$A:$T,10,0))</f>
        <v>XL</v>
      </c>
      <c r="F236" s="1731">
        <f>IF(VLOOKUP($A236,'Data (new)'!$A:$T,11,0)="","",VLOOKUP($A236,'Data (new)'!$A:$T,11,0))</f>
        <v>1</v>
      </c>
      <c r="G236" s="1713" t="str">
        <f>IF(VLOOKUP($A236,'Data (new)'!$A:$T,14,0)="","",VLOOKUP($A236,'Data (new)'!$A:$T,14,0))</f>
        <v>Slopers</v>
      </c>
      <c r="H236" s="1040" t="str">
        <f>IF(VLOOKUP($A236,'Data (new)'!$A:$T,8,0)="","",VLOOKUP($A236,'Data (new)'!$A:$T,8,0))</f>
        <v>Dual texture</v>
      </c>
      <c r="I236" s="1040">
        <f>IF(VLOOKUP($A236,'Data (new)'!$A:$T,16,0)="","",VLOOKUP($A236,'Data (new)'!$A:$T,16,0))</f>
        <v>330</v>
      </c>
      <c r="J236" s="1101"/>
      <c r="K236" s="1102"/>
      <c r="L236" s="1102"/>
      <c r="M236" s="1102"/>
      <c r="N236" s="1102"/>
      <c r="O236" s="1102"/>
      <c r="P236" s="1102"/>
      <c r="Q236" s="1102"/>
      <c r="R236" s="1102"/>
      <c r="S236" s="1102"/>
      <c r="T236" s="1102"/>
      <c r="U236" s="1102"/>
      <c r="V236" s="1102"/>
      <c r="W236" s="1103"/>
      <c r="X236" s="1102"/>
      <c r="Y236" s="1102"/>
      <c r="Z236" s="1102"/>
      <c r="AA236" s="1102"/>
      <c r="AB236" s="1104"/>
      <c r="AC236" s="1041"/>
      <c r="AD236" s="1041" t="s">
        <v>2649</v>
      </c>
      <c r="AE236" s="1081">
        <f>IF(VLOOKUP($A236,'Data (new)'!$A:$T,12,0)="","",VLOOKUP($A236,'Data (new)'!$A:$T,12,0))</f>
        <v>3.7</v>
      </c>
      <c r="AF236" s="1082" t="str">
        <f t="shared" si="23"/>
        <v/>
      </c>
      <c r="AG236" s="1083" t="str">
        <f t="shared" si="25"/>
        <v/>
      </c>
      <c r="AH236" s="1082" t="str">
        <f>IF(ISERROR('Agripp GRP Macros (EU, Asia) '!$AG236*(1-$H$4)),"",'Agripp GRP Macros (EU, Asia) '!$AG236*(1-$H$4))</f>
        <v/>
      </c>
      <c r="AI236" s="1084" t="str">
        <f t="shared" si="24"/>
        <v/>
      </c>
      <c r="AJ236" s="956"/>
      <c r="AK236" s="956"/>
      <c r="AL236" s="956"/>
      <c r="AM236" s="956"/>
      <c r="AN236" s="956"/>
      <c r="AO236" s="956"/>
      <c r="AP236" s="956"/>
      <c r="AQ236" s="957"/>
      <c r="AR236" s="957"/>
      <c r="AS236" s="958"/>
      <c r="AT236" s="771"/>
      <c r="AU236" s="771"/>
      <c r="AV236" s="771"/>
      <c r="AW236" s="957" t="str">
        <f>IF(VLOOKUP($A236,'Data (new)'!$A:$T,14,0)="","",VLOOKUP($A236,'Data (new)'!$A:$T,14,0))</f>
        <v>Slopers</v>
      </c>
      <c r="AX236" s="959"/>
      <c r="AY236" s="771"/>
    </row>
    <row r="237" spans="1:51" ht="16.5" customHeight="1">
      <c r="A237" s="1046" t="s">
        <v>1937</v>
      </c>
      <c r="B237" s="1047" t="str">
        <f>IF(VLOOKUP($A237,'Data (new)'!$A:$T,2,0)="","",VLOOKUP($A237,'Data (new)'!$A:$T,2,0))</f>
        <v>AGP0115-G7</v>
      </c>
      <c r="C237" s="1715"/>
      <c r="D237" s="1733" t="str">
        <f>IF(VLOOKUP($A237,'Data (new)'!A:T,6,0)="","",HYPERLINK(VLOOKUP($A237,'Data (new)'!A:T,7,0), VLOOKUP($A237,'Data (new)'!A:T,6,0)))</f>
        <v>Odon 4</v>
      </c>
      <c r="E237" s="1731" t="str">
        <f>IF(VLOOKUP($A237,'Data (new)'!$A:$T,10,0)="","",VLOOKUP($A237,'Data (new)'!$A:$T,10,0))</f>
        <v>M</v>
      </c>
      <c r="F237" s="1731">
        <f>IF(VLOOKUP($A237,'Data (new)'!$A:$T,11,0)="","",VLOOKUP($A237,'Data (new)'!$A:$T,11,0))</f>
        <v>1</v>
      </c>
      <c r="G237" s="1712" t="str">
        <f>IF(VLOOKUP($A237,'Data (new)'!$A:$T,14,0)="","",VLOOKUP($A237,'Data (new)'!$A:$T,14,0))</f>
        <v>Slopers</v>
      </c>
      <c r="H237" s="1049" t="str">
        <f>IF(VLOOKUP($A237,'Data (new)'!$A:$T,8,0)="","",VLOOKUP($A237,'Data (new)'!$A:$T,8,0))</f>
        <v>Full friction</v>
      </c>
      <c r="I237" s="1050">
        <f>IF(VLOOKUP($A237,'Data (new)'!$A:$T,16,0)="","",VLOOKUP($A237,'Data (new)'!$A:$T,16,0))</f>
        <v>202</v>
      </c>
      <c r="J237" s="1097"/>
      <c r="K237" s="1098"/>
      <c r="L237" s="1098"/>
      <c r="M237" s="1098"/>
      <c r="N237" s="1098"/>
      <c r="O237" s="1098"/>
      <c r="P237" s="1098"/>
      <c r="Q237" s="1098"/>
      <c r="R237" s="1098"/>
      <c r="S237" s="1098"/>
      <c r="T237" s="1098"/>
      <c r="U237" s="1098"/>
      <c r="V237" s="1098"/>
      <c r="W237" s="1099"/>
      <c r="X237" s="1098"/>
      <c r="Y237" s="1098"/>
      <c r="Z237" s="1098"/>
      <c r="AA237" s="1098"/>
      <c r="AB237" s="1100"/>
      <c r="AC237" s="1033"/>
      <c r="AD237" s="1033"/>
      <c r="AE237" s="1085">
        <f>IF(VLOOKUP($A237,'Data (new)'!$A:$T,12,0)="","",VLOOKUP($A237,'Data (new)'!$A:$T,12,0))</f>
        <v>2.5</v>
      </c>
      <c r="AF237" s="1086" t="str">
        <f t="shared" si="23"/>
        <v/>
      </c>
      <c r="AG237" s="1087" t="str">
        <f t="shared" si="25"/>
        <v/>
      </c>
      <c r="AH237" s="1086" t="str">
        <f>IF(ISERROR('Agripp GRP Macros (EU, Asia) '!$AG237*(1-$H$4)),"",'Agripp GRP Macros (EU, Asia) '!$AG237*(1-$H$4))</f>
        <v/>
      </c>
      <c r="AI237" s="1088" t="str">
        <f t="shared" si="24"/>
        <v/>
      </c>
      <c r="AJ237" s="956"/>
      <c r="AK237" s="956"/>
      <c r="AL237" s="956"/>
      <c r="AM237" s="956"/>
      <c r="AN237" s="956"/>
      <c r="AO237" s="956"/>
      <c r="AP237" s="956"/>
      <c r="AQ237" s="957"/>
      <c r="AR237" s="957"/>
      <c r="AS237" s="957"/>
      <c r="AT237" s="957"/>
      <c r="AU237" s="957"/>
      <c r="AV237" s="957"/>
      <c r="AW237" s="957" t="str">
        <f>IF(VLOOKUP($A237,'Data (new)'!$A:$T,14,0)="","",VLOOKUP($A237,'Data (new)'!$A:$T,14,0))</f>
        <v>Slopers</v>
      </c>
      <c r="AY237" s="771"/>
    </row>
    <row r="238" spans="1:51" ht="16.5" customHeight="1">
      <c r="A238" s="1038" t="s">
        <v>1938</v>
      </c>
      <c r="B238" s="1039" t="str">
        <f>IF(VLOOKUP($A238,'Data (new)'!$A:$T,2,0)="","",VLOOKUP($A238,'Data (new)'!$A:$T,2,0))</f>
        <v>AGP0115-G8</v>
      </c>
      <c r="C238" s="1715"/>
      <c r="D238" s="1733" t="str">
        <f>IF(VLOOKUP($A238,'Data (new)'!A:T,6,0)="","",HYPERLINK(VLOOKUP($A238,'Data (new)'!A:T,7,0), VLOOKUP($A238,'Data (new)'!A:T,6,0)))</f>
        <v>Odon 4</v>
      </c>
      <c r="E238" s="1731" t="str">
        <f>IF(VLOOKUP($A238,'Data (new)'!$A:$T,10,0)="","",VLOOKUP($A238,'Data (new)'!$A:$T,10,0))</f>
        <v>M</v>
      </c>
      <c r="F238" s="1731">
        <f>IF(VLOOKUP($A238,'Data (new)'!$A:$T,11,0)="","",VLOOKUP($A238,'Data (new)'!$A:$T,11,0))</f>
        <v>1</v>
      </c>
      <c r="G238" s="1713" t="str">
        <f>IF(VLOOKUP($A238,'Data (new)'!$A:$T,14,0)="","",VLOOKUP($A238,'Data (new)'!$A:$T,14,0))</f>
        <v>Slopers</v>
      </c>
      <c r="H238" s="1040" t="str">
        <f>IF(VLOOKUP($A238,'Data (new)'!$A:$T,8,0)="","",VLOOKUP($A238,'Data (new)'!$A:$T,8,0))</f>
        <v>Dual texture</v>
      </c>
      <c r="I238" s="1040">
        <f>IF(VLOOKUP($A238,'Data (new)'!$A:$T,16,0)="","",VLOOKUP($A238,'Data (new)'!$A:$T,16,0))</f>
        <v>277</v>
      </c>
      <c r="J238" s="1101"/>
      <c r="K238" s="1102"/>
      <c r="L238" s="1102"/>
      <c r="M238" s="1102"/>
      <c r="N238" s="1102"/>
      <c r="O238" s="1102"/>
      <c r="P238" s="1102"/>
      <c r="Q238" s="1102"/>
      <c r="R238" s="1102"/>
      <c r="S238" s="1102"/>
      <c r="T238" s="1102"/>
      <c r="U238" s="1102"/>
      <c r="V238" s="1102"/>
      <c r="W238" s="1103"/>
      <c r="X238" s="1102"/>
      <c r="Y238" s="1102"/>
      <c r="Z238" s="1102"/>
      <c r="AA238" s="1102"/>
      <c r="AB238" s="1104"/>
      <c r="AC238" s="1041"/>
      <c r="AD238" s="1041" t="s">
        <v>2649</v>
      </c>
      <c r="AE238" s="1081">
        <f>IF(VLOOKUP($A238,'Data (new)'!$A:$T,12,0)="","",VLOOKUP($A238,'Data (new)'!$A:$T,12,0))</f>
        <v>2.5</v>
      </c>
      <c r="AF238" s="1082" t="str">
        <f t="shared" si="23"/>
        <v/>
      </c>
      <c r="AG238" s="1083" t="str">
        <f t="shared" si="25"/>
        <v/>
      </c>
      <c r="AH238" s="1082" t="str">
        <f>IF(ISERROR('Agripp GRP Macros (EU, Asia) '!$AG238*(1-$H$4)),"",'Agripp GRP Macros (EU, Asia) '!$AG238*(1-$H$4))</f>
        <v/>
      </c>
      <c r="AI238" s="1084" t="str">
        <f t="shared" si="24"/>
        <v/>
      </c>
      <c r="AJ238" s="956"/>
      <c r="AK238" s="956"/>
      <c r="AL238" s="956"/>
      <c r="AM238" s="956"/>
      <c r="AN238" s="956"/>
      <c r="AO238" s="956"/>
      <c r="AP238" s="956"/>
      <c r="AQ238" s="957"/>
      <c r="AR238" s="957"/>
      <c r="AS238" s="957"/>
      <c r="AT238" s="957"/>
      <c r="AU238" s="957"/>
      <c r="AV238" s="957"/>
      <c r="AW238" s="957" t="str">
        <f>IF(VLOOKUP($A238,'Data (new)'!$A:$T,14,0)="","",VLOOKUP($A238,'Data (new)'!$A:$T,14,0))</f>
        <v>Slopers</v>
      </c>
      <c r="AY238" s="771"/>
    </row>
    <row r="239" spans="1:51" ht="16.5" customHeight="1">
      <c r="A239" s="1046" t="s">
        <v>1939</v>
      </c>
      <c r="B239" s="1047" t="str">
        <f>IF(VLOOKUP($A239,'Data (new)'!$A:$T,2,0)="","",VLOOKUP($A239,'Data (new)'!$A:$T,2,0))</f>
        <v>AGP0106-G7</v>
      </c>
      <c r="C239" s="1715"/>
      <c r="D239" s="1733" t="str">
        <f>IF(VLOOKUP($A239,'Data (new)'!A:T,6,0)="","",HYPERLINK(VLOOKUP($A239,'Data (new)'!A:T,7,0), VLOOKUP($A239,'Data (new)'!A:T,6,0)))</f>
        <v>Play 1</v>
      </c>
      <c r="E239" s="1731" t="str">
        <f>IF(VLOOKUP($A239,'Data (new)'!$A:$T,10,0)="","",VLOOKUP($A239,'Data (new)'!$A:$T,10,0))</f>
        <v>L</v>
      </c>
      <c r="F239" s="1731">
        <f>IF(VLOOKUP($A239,'Data (new)'!$A:$T,11,0)="","",VLOOKUP($A239,'Data (new)'!$A:$T,11,0))</f>
        <v>1</v>
      </c>
      <c r="G239" s="1712" t="str">
        <f>IF(VLOOKUP($A239,'Data (new)'!$A:$T,14,0)="","",VLOOKUP($A239,'Data (new)'!$A:$T,14,0))</f>
        <v>Slopers</v>
      </c>
      <c r="H239" s="1049" t="str">
        <f>IF(VLOOKUP($A239,'Data (new)'!$A:$T,8,0)="","",VLOOKUP($A239,'Data (new)'!$A:$T,8,0))</f>
        <v>Full friction</v>
      </c>
      <c r="I239" s="1050">
        <f>IF(VLOOKUP($A239,'Data (new)'!$A:$T,16,0)="","",VLOOKUP($A239,'Data (new)'!$A:$T,16,0))</f>
        <v>178</v>
      </c>
      <c r="J239" s="1097"/>
      <c r="K239" s="1098"/>
      <c r="L239" s="1098"/>
      <c r="M239" s="1098"/>
      <c r="N239" s="1098"/>
      <c r="O239" s="1098"/>
      <c r="P239" s="1098"/>
      <c r="Q239" s="1098"/>
      <c r="R239" s="1098"/>
      <c r="S239" s="1098"/>
      <c r="T239" s="1098"/>
      <c r="U239" s="1098"/>
      <c r="V239" s="1098"/>
      <c r="W239" s="1099"/>
      <c r="X239" s="1098"/>
      <c r="Y239" s="1098"/>
      <c r="Z239" s="1098"/>
      <c r="AA239" s="1098"/>
      <c r="AB239" s="1100"/>
      <c r="AC239" s="1033"/>
      <c r="AD239" s="1033"/>
      <c r="AE239" s="1085">
        <f>IF(VLOOKUP($A239,'Data (new)'!$A:$T,12,0)="","",VLOOKUP($A239,'Data (new)'!$A:$T,12,0))</f>
        <v>2.6</v>
      </c>
      <c r="AF239" s="1086" t="str">
        <f t="shared" si="23"/>
        <v/>
      </c>
      <c r="AG239" s="1087" t="str">
        <f t="shared" si="25"/>
        <v/>
      </c>
      <c r="AH239" s="1086" t="str">
        <f>IF(ISERROR('Agripp GRP Macros (EU, Asia) '!$AG239*(1-$H$4)),"",'Agripp GRP Macros (EU, Asia) '!$AG239*(1-$H$4))</f>
        <v/>
      </c>
      <c r="AI239" s="1088" t="str">
        <f t="shared" si="24"/>
        <v/>
      </c>
      <c r="AJ239" s="956"/>
      <c r="AK239" s="956"/>
      <c r="AL239" s="956"/>
      <c r="AM239" s="956"/>
      <c r="AN239" s="956"/>
      <c r="AO239" s="956"/>
      <c r="AP239" s="956"/>
      <c r="AQ239" s="957"/>
      <c r="AR239" s="957"/>
      <c r="AS239" s="958"/>
      <c r="AT239" s="771"/>
      <c r="AU239" s="771"/>
      <c r="AV239" s="771"/>
      <c r="AW239" s="957" t="str">
        <f>IF(VLOOKUP($A239,'Data (new)'!$A:$T,14,0)="","",VLOOKUP($A239,'Data (new)'!$A:$T,14,0))</f>
        <v>Slopers</v>
      </c>
      <c r="AX239" s="959"/>
      <c r="AY239" s="771"/>
    </row>
    <row r="240" spans="1:51" ht="16.5" customHeight="1">
      <c r="A240" s="1038" t="s">
        <v>1940</v>
      </c>
      <c r="B240" s="1039" t="str">
        <f>IF(VLOOKUP($A240,'Data (new)'!$A:$T,2,0)="","",VLOOKUP($A240,'Data (new)'!$A:$T,2,0))</f>
        <v>AGP0106-G8</v>
      </c>
      <c r="C240" s="1715"/>
      <c r="D240" s="1733" t="str">
        <f>IF(VLOOKUP($A240,'Data (new)'!A:T,6,0)="","",HYPERLINK(VLOOKUP($A240,'Data (new)'!A:T,7,0), VLOOKUP($A240,'Data (new)'!A:T,6,0)))</f>
        <v>Play 1</v>
      </c>
      <c r="E240" s="1731" t="str">
        <f>IF(VLOOKUP($A240,'Data (new)'!$A:$T,10,0)="","",VLOOKUP($A240,'Data (new)'!$A:$T,10,0))</f>
        <v>L</v>
      </c>
      <c r="F240" s="1731">
        <f>IF(VLOOKUP($A240,'Data (new)'!$A:$T,11,0)="","",VLOOKUP($A240,'Data (new)'!$A:$T,11,0))</f>
        <v>1</v>
      </c>
      <c r="G240" s="1713" t="str">
        <f>IF(VLOOKUP($A240,'Data (new)'!$A:$T,14,0)="","",VLOOKUP($A240,'Data (new)'!$A:$T,14,0))</f>
        <v>Slopers</v>
      </c>
      <c r="H240" s="1040" t="str">
        <f>IF(VLOOKUP($A240,'Data (new)'!$A:$T,8,0)="","",VLOOKUP($A240,'Data (new)'!$A:$T,8,0))</f>
        <v>Dual texture</v>
      </c>
      <c r="I240" s="1040">
        <f>IF(VLOOKUP($A240,'Data (new)'!$A:$T,16,0)="","",VLOOKUP($A240,'Data (new)'!$A:$T,16,0))</f>
        <v>231</v>
      </c>
      <c r="J240" s="1101"/>
      <c r="K240" s="1102"/>
      <c r="L240" s="1102"/>
      <c r="M240" s="1102"/>
      <c r="N240" s="1102"/>
      <c r="O240" s="1102"/>
      <c r="P240" s="1102"/>
      <c r="Q240" s="1102"/>
      <c r="R240" s="1102"/>
      <c r="S240" s="1102"/>
      <c r="T240" s="1102"/>
      <c r="U240" s="1102"/>
      <c r="V240" s="1102"/>
      <c r="W240" s="1103"/>
      <c r="X240" s="1102"/>
      <c r="Y240" s="1102"/>
      <c r="Z240" s="1102"/>
      <c r="AA240" s="1102"/>
      <c r="AB240" s="1104"/>
      <c r="AC240" s="1041"/>
      <c r="AD240" s="1041" t="s">
        <v>2649</v>
      </c>
      <c r="AE240" s="1081">
        <f>IF(VLOOKUP($A240,'Data (new)'!$A:$T,12,0)="","",VLOOKUP($A240,'Data (new)'!$A:$T,12,0))</f>
        <v>2.6</v>
      </c>
      <c r="AF240" s="1082" t="str">
        <f t="shared" si="23"/>
        <v/>
      </c>
      <c r="AG240" s="1083" t="str">
        <f t="shared" si="25"/>
        <v/>
      </c>
      <c r="AH240" s="1082" t="str">
        <f>IF(ISERROR('Agripp GRP Macros (EU, Asia) '!$AG240*(1-$H$4)),"",'Agripp GRP Macros (EU, Asia) '!$AG240*(1-$H$4))</f>
        <v/>
      </c>
      <c r="AI240" s="1084" t="str">
        <f t="shared" si="24"/>
        <v/>
      </c>
      <c r="AJ240" s="956"/>
      <c r="AK240" s="956"/>
      <c r="AL240" s="956"/>
      <c r="AM240" s="956"/>
      <c r="AN240" s="956"/>
      <c r="AO240" s="956"/>
      <c r="AP240" s="956"/>
      <c r="AQ240" s="957"/>
      <c r="AR240" s="957"/>
      <c r="AS240" s="958"/>
      <c r="AT240" s="771"/>
      <c r="AU240" s="771"/>
      <c r="AV240" s="771"/>
      <c r="AW240" s="957" t="str">
        <f>IF(VLOOKUP($A240,'Data (new)'!$A:$T,14,0)="","",VLOOKUP($A240,'Data (new)'!$A:$T,14,0))</f>
        <v>Slopers</v>
      </c>
      <c r="AX240" s="959"/>
      <c r="AY240" s="771"/>
    </row>
    <row r="241" spans="1:51" ht="16.5" customHeight="1">
      <c r="A241" s="1046" t="s">
        <v>1941</v>
      </c>
      <c r="B241" s="1047" t="str">
        <f>IF(VLOOKUP($A241,'Data (new)'!$A:$T,2,0)="","",VLOOKUP($A241,'Data (new)'!$A:$T,2,0))</f>
        <v>AGP0100-G7</v>
      </c>
      <c r="C241" s="1715"/>
      <c r="D241" s="1733" t="str">
        <f>IF(VLOOKUP($A241,'Data (new)'!A:T,6,0)="","",HYPERLINK(VLOOKUP($A241,'Data (new)'!A:T,7,0), VLOOKUP($A241,'Data (new)'!A:T,6,0)))</f>
        <v>Sky 1</v>
      </c>
      <c r="E241" s="1731" t="str">
        <f>IF(VLOOKUP($A241,'Data (new)'!$A:$T,10,0)="","",VLOOKUP($A241,'Data (new)'!$A:$T,10,0))</f>
        <v>M</v>
      </c>
      <c r="F241" s="1731">
        <f>IF(VLOOKUP($A241,'Data (new)'!$A:$T,11,0)="","",VLOOKUP($A241,'Data (new)'!$A:$T,11,0))</f>
        <v>1</v>
      </c>
      <c r="G241" s="1712" t="str">
        <f>IF(VLOOKUP($A241,'Data (new)'!$A:$T,14,0)="","",VLOOKUP($A241,'Data (new)'!$A:$T,14,0))</f>
        <v>Slopers</v>
      </c>
      <c r="H241" s="1049" t="str">
        <f>IF(VLOOKUP($A241,'Data (new)'!$A:$T,8,0)="","",VLOOKUP($A241,'Data (new)'!$A:$T,8,0))</f>
        <v>Full friction</v>
      </c>
      <c r="I241" s="1050">
        <f>IF(VLOOKUP($A241,'Data (new)'!$A:$T,16,0)="","",VLOOKUP($A241,'Data (new)'!$A:$T,16,0))</f>
        <v>145</v>
      </c>
      <c r="J241" s="1097"/>
      <c r="K241" s="1098"/>
      <c r="L241" s="1098"/>
      <c r="M241" s="1098"/>
      <c r="N241" s="1098"/>
      <c r="O241" s="1098"/>
      <c r="P241" s="1098"/>
      <c r="Q241" s="1098"/>
      <c r="R241" s="1098"/>
      <c r="S241" s="1098"/>
      <c r="T241" s="1098"/>
      <c r="U241" s="1098"/>
      <c r="V241" s="1098"/>
      <c r="W241" s="1099"/>
      <c r="X241" s="1098"/>
      <c r="Y241" s="1098"/>
      <c r="Z241" s="1098"/>
      <c r="AA241" s="1098"/>
      <c r="AB241" s="1100"/>
      <c r="AC241" s="1033"/>
      <c r="AD241" s="1033"/>
      <c r="AE241" s="1085">
        <f>IF(VLOOKUP($A241,'Data (new)'!$A:$T,12,0)="","",VLOOKUP($A241,'Data (new)'!$A:$T,12,0))</f>
        <v>1.7</v>
      </c>
      <c r="AF241" s="1086" t="str">
        <f t="shared" si="23"/>
        <v/>
      </c>
      <c r="AG241" s="1087" t="str">
        <f t="shared" si="25"/>
        <v/>
      </c>
      <c r="AH241" s="1086" t="str">
        <f>IF(ISERROR('Agripp GRP Macros (EU, Asia) '!$AG241*(1-$H$4)),"",'Agripp GRP Macros (EU, Asia) '!$AG241*(1-$H$4))</f>
        <v/>
      </c>
      <c r="AI241" s="1088" t="str">
        <f t="shared" si="24"/>
        <v/>
      </c>
      <c r="AJ241" s="956"/>
      <c r="AK241" s="956"/>
      <c r="AL241" s="956"/>
      <c r="AM241" s="956"/>
      <c r="AN241" s="956"/>
      <c r="AO241" s="956"/>
      <c r="AP241" s="956"/>
      <c r="AQ241" s="957"/>
      <c r="AR241" s="957"/>
      <c r="AS241" s="958"/>
      <c r="AT241" s="771"/>
      <c r="AU241" s="771"/>
      <c r="AV241" s="771"/>
      <c r="AW241" s="957" t="str">
        <f>IF(VLOOKUP($A241,'Data (new)'!$A:$T,14,0)="","",VLOOKUP($A241,'Data (new)'!$A:$T,14,0))</f>
        <v>Slopers</v>
      </c>
      <c r="AX241" s="959"/>
      <c r="AY241" s="771"/>
    </row>
    <row r="242" spans="1:51" ht="16.5" customHeight="1">
      <c r="A242" s="1038" t="s">
        <v>1942</v>
      </c>
      <c r="B242" s="1039" t="str">
        <f>IF(VLOOKUP($A242,'Data (new)'!$A:$T,2,0)="","",VLOOKUP($A242,'Data (new)'!$A:$T,2,0))</f>
        <v>AGP0100-G8</v>
      </c>
      <c r="C242" s="1715"/>
      <c r="D242" s="1733" t="str">
        <f>IF(VLOOKUP($A242,'Data (new)'!A:T,6,0)="","",HYPERLINK(VLOOKUP($A242,'Data (new)'!A:T,7,0), VLOOKUP($A242,'Data (new)'!A:T,6,0)))</f>
        <v>Sky 1</v>
      </c>
      <c r="E242" s="1731" t="str">
        <f>IF(VLOOKUP($A242,'Data (new)'!$A:$T,10,0)="","",VLOOKUP($A242,'Data (new)'!$A:$T,10,0))</f>
        <v>M</v>
      </c>
      <c r="F242" s="1731">
        <f>IF(VLOOKUP($A242,'Data (new)'!$A:$T,11,0)="","",VLOOKUP($A242,'Data (new)'!$A:$T,11,0))</f>
        <v>1</v>
      </c>
      <c r="G242" s="1713" t="str">
        <f>IF(VLOOKUP($A242,'Data (new)'!$A:$T,14,0)="","",VLOOKUP($A242,'Data (new)'!$A:$T,14,0))</f>
        <v>Slopers</v>
      </c>
      <c r="H242" s="1040" t="str">
        <f>IF(VLOOKUP($A242,'Data (new)'!$A:$T,8,0)="","",VLOOKUP($A242,'Data (new)'!$A:$T,8,0))</f>
        <v>Dual texture</v>
      </c>
      <c r="I242" s="1040">
        <f>IF(VLOOKUP($A242,'Data (new)'!$A:$T,16,0)="","",VLOOKUP($A242,'Data (new)'!$A:$T,16,0))</f>
        <v>188</v>
      </c>
      <c r="J242" s="1101"/>
      <c r="K242" s="1102"/>
      <c r="L242" s="1102"/>
      <c r="M242" s="1102"/>
      <c r="N242" s="1102"/>
      <c r="O242" s="1102"/>
      <c r="P242" s="1102"/>
      <c r="Q242" s="1102"/>
      <c r="R242" s="1102"/>
      <c r="S242" s="1102"/>
      <c r="T242" s="1102"/>
      <c r="U242" s="1102"/>
      <c r="V242" s="1102"/>
      <c r="W242" s="1103"/>
      <c r="X242" s="1102"/>
      <c r="Y242" s="1102"/>
      <c r="Z242" s="1102"/>
      <c r="AA242" s="1102"/>
      <c r="AB242" s="1104"/>
      <c r="AC242" s="1041"/>
      <c r="AD242" s="1041" t="s">
        <v>2649</v>
      </c>
      <c r="AE242" s="1081">
        <f>IF(VLOOKUP($A242,'Data (new)'!$A:$T,12,0)="","",VLOOKUP($A242,'Data (new)'!$A:$T,12,0))</f>
        <v>1.7</v>
      </c>
      <c r="AF242" s="1082" t="str">
        <f t="shared" si="23"/>
        <v/>
      </c>
      <c r="AG242" s="1083" t="str">
        <f t="shared" si="25"/>
        <v/>
      </c>
      <c r="AH242" s="1082" t="str">
        <f>IF(ISERROR('Agripp GRP Macros (EU, Asia) '!$AG242*(1-$H$4)),"",'Agripp GRP Macros (EU, Asia) '!$AG242*(1-$H$4))</f>
        <v/>
      </c>
      <c r="AI242" s="1084" t="str">
        <f t="shared" si="24"/>
        <v/>
      </c>
      <c r="AJ242" s="956"/>
      <c r="AK242" s="956"/>
      <c r="AL242" s="956"/>
      <c r="AM242" s="956"/>
      <c r="AN242" s="956"/>
      <c r="AO242" s="956"/>
      <c r="AP242" s="956"/>
      <c r="AQ242" s="957"/>
      <c r="AR242" s="957"/>
      <c r="AS242" s="958"/>
      <c r="AT242" s="771"/>
      <c r="AU242" s="771"/>
      <c r="AV242" s="771"/>
      <c r="AW242" s="957" t="str">
        <f>IF(VLOOKUP($A242,'Data (new)'!$A:$T,14,0)="","",VLOOKUP($A242,'Data (new)'!$A:$T,14,0))</f>
        <v>Slopers</v>
      </c>
      <c r="AX242" s="959"/>
      <c r="AY242" s="771"/>
    </row>
    <row r="243" spans="1:51" ht="16.5" customHeight="1">
      <c r="A243" s="1046" t="s">
        <v>1943</v>
      </c>
      <c r="B243" s="1047" t="str">
        <f>IF(VLOOKUP($A243,'Data (new)'!$A:$T,2,0)="","",VLOOKUP($A243,'Data (new)'!$A:$T,2,0))</f>
        <v>AGP0101-G7</v>
      </c>
      <c r="C243" s="1715"/>
      <c r="D243" s="1733" t="str">
        <f>IF(VLOOKUP($A243,'Data (new)'!A:T,6,0)="","",HYPERLINK(VLOOKUP($A243,'Data (new)'!A:T,7,0), VLOOKUP($A243,'Data (new)'!A:T,6,0)))</f>
        <v>Sky 2</v>
      </c>
      <c r="E243" s="1731" t="str">
        <f>IF(VLOOKUP($A243,'Data (new)'!$A:$T,10,0)="","",VLOOKUP($A243,'Data (new)'!$A:$T,10,0))</f>
        <v>L</v>
      </c>
      <c r="F243" s="1731">
        <f>IF(VLOOKUP($A243,'Data (new)'!$A:$T,11,0)="","",VLOOKUP($A243,'Data (new)'!$A:$T,11,0))</f>
        <v>1</v>
      </c>
      <c r="G243" s="1712" t="str">
        <f>IF(VLOOKUP($A243,'Data (new)'!$A:$T,14,0)="","",VLOOKUP($A243,'Data (new)'!$A:$T,14,0))</f>
        <v>Slopers</v>
      </c>
      <c r="H243" s="1049" t="str">
        <f>IF(VLOOKUP($A243,'Data (new)'!$A:$T,8,0)="","",VLOOKUP($A243,'Data (new)'!$A:$T,8,0))</f>
        <v>Full friction</v>
      </c>
      <c r="I243" s="1050">
        <f>IF(VLOOKUP($A243,'Data (new)'!$A:$T,16,0)="","",VLOOKUP($A243,'Data (new)'!$A:$T,16,0))</f>
        <v>187</v>
      </c>
      <c r="J243" s="1097"/>
      <c r="K243" s="1098"/>
      <c r="L243" s="1098"/>
      <c r="M243" s="1098"/>
      <c r="N243" s="1098"/>
      <c r="O243" s="1098"/>
      <c r="P243" s="1098"/>
      <c r="Q243" s="1098"/>
      <c r="R243" s="1098"/>
      <c r="S243" s="1098"/>
      <c r="T243" s="1098"/>
      <c r="U243" s="1098"/>
      <c r="V243" s="1098"/>
      <c r="W243" s="1099"/>
      <c r="X243" s="1098"/>
      <c r="Y243" s="1098"/>
      <c r="Z243" s="1098"/>
      <c r="AA243" s="1098"/>
      <c r="AB243" s="1100"/>
      <c r="AC243" s="1033"/>
      <c r="AD243" s="1033"/>
      <c r="AE243" s="1085">
        <f>IF(VLOOKUP($A243,'Data (new)'!$A:$T,12,0)="","",VLOOKUP($A243,'Data (new)'!$A:$T,12,0))</f>
        <v>2.9</v>
      </c>
      <c r="AF243" s="1086" t="str">
        <f t="shared" si="23"/>
        <v/>
      </c>
      <c r="AG243" s="1087" t="str">
        <f t="shared" si="25"/>
        <v/>
      </c>
      <c r="AH243" s="1086" t="str">
        <f>IF(ISERROR('Agripp GRP Macros (EU, Asia) '!$AG243*(1-$H$4)),"",'Agripp GRP Macros (EU, Asia) '!$AG243*(1-$H$4))</f>
        <v/>
      </c>
      <c r="AI243" s="1088" t="str">
        <f t="shared" si="24"/>
        <v/>
      </c>
      <c r="AJ243" s="956"/>
      <c r="AK243" s="956"/>
      <c r="AL243" s="956"/>
      <c r="AM243" s="956"/>
      <c r="AN243" s="956"/>
      <c r="AO243" s="956"/>
      <c r="AP243" s="956"/>
      <c r="AQ243" s="957"/>
      <c r="AR243" s="957"/>
      <c r="AS243" s="958"/>
      <c r="AT243" s="771"/>
      <c r="AU243" s="771"/>
      <c r="AV243" s="771"/>
      <c r="AW243" s="957" t="str">
        <f>IF(VLOOKUP($A243,'Data (new)'!$A:$T,14,0)="","",VLOOKUP($A243,'Data (new)'!$A:$T,14,0))</f>
        <v>Slopers</v>
      </c>
      <c r="AX243" s="959"/>
      <c r="AY243" s="771"/>
    </row>
    <row r="244" spans="1:51" ht="16.5" customHeight="1">
      <c r="A244" s="1038" t="s">
        <v>1944</v>
      </c>
      <c r="B244" s="1039" t="str">
        <f>IF(VLOOKUP($A244,'Data (new)'!$A:$T,2,0)="","",VLOOKUP($A244,'Data (new)'!$A:$T,2,0))</f>
        <v>AGP0101-G8</v>
      </c>
      <c r="C244" s="1715"/>
      <c r="D244" s="1733" t="str">
        <f>IF(VLOOKUP($A244,'Data (new)'!A:T,6,0)="","",HYPERLINK(VLOOKUP($A244,'Data (new)'!A:T,7,0), VLOOKUP($A244,'Data (new)'!A:T,6,0)))</f>
        <v>Sky 2</v>
      </c>
      <c r="E244" s="1731" t="str">
        <f>IF(VLOOKUP($A244,'Data (new)'!$A:$T,10,0)="","",VLOOKUP($A244,'Data (new)'!$A:$T,10,0))</f>
        <v>L</v>
      </c>
      <c r="F244" s="1731">
        <f>IF(VLOOKUP($A244,'Data (new)'!$A:$T,11,0)="","",VLOOKUP($A244,'Data (new)'!$A:$T,11,0))</f>
        <v>1</v>
      </c>
      <c r="G244" s="1713" t="str">
        <f>IF(VLOOKUP($A244,'Data (new)'!$A:$T,14,0)="","",VLOOKUP($A244,'Data (new)'!$A:$T,14,0))</f>
        <v>Slopers</v>
      </c>
      <c r="H244" s="1040" t="str">
        <f>IF(VLOOKUP($A244,'Data (new)'!$A:$T,8,0)="","",VLOOKUP($A244,'Data (new)'!$A:$T,8,0))</f>
        <v>Dual texture</v>
      </c>
      <c r="I244" s="1040">
        <f>IF(VLOOKUP($A244,'Data (new)'!$A:$T,16,0)="","",VLOOKUP($A244,'Data (new)'!$A:$T,16,0))</f>
        <v>254</v>
      </c>
      <c r="J244" s="1101"/>
      <c r="K244" s="1102"/>
      <c r="L244" s="1102"/>
      <c r="M244" s="1102"/>
      <c r="N244" s="1102"/>
      <c r="O244" s="1102"/>
      <c r="P244" s="1102"/>
      <c r="Q244" s="1102"/>
      <c r="R244" s="1102"/>
      <c r="S244" s="1102"/>
      <c r="T244" s="1102"/>
      <c r="U244" s="1102"/>
      <c r="V244" s="1102"/>
      <c r="W244" s="1103"/>
      <c r="X244" s="1102"/>
      <c r="Y244" s="1102"/>
      <c r="Z244" s="1102"/>
      <c r="AA244" s="1102"/>
      <c r="AB244" s="1104"/>
      <c r="AC244" s="1041"/>
      <c r="AD244" s="1041" t="s">
        <v>2649</v>
      </c>
      <c r="AE244" s="1081">
        <f>IF(VLOOKUP($A244,'Data (new)'!$A:$T,12,0)="","",VLOOKUP($A244,'Data (new)'!$A:$T,12,0))</f>
        <v>2.9</v>
      </c>
      <c r="AF244" s="1082" t="str">
        <f t="shared" si="23"/>
        <v/>
      </c>
      <c r="AG244" s="1083" t="str">
        <f t="shared" si="25"/>
        <v/>
      </c>
      <c r="AH244" s="1082" t="str">
        <f>IF(ISERROR('Agripp GRP Macros (EU, Asia) '!$AG244*(1-$H$4)),"",'Agripp GRP Macros (EU, Asia) '!$AG244*(1-$H$4))</f>
        <v/>
      </c>
      <c r="AI244" s="1084" t="str">
        <f t="shared" si="24"/>
        <v/>
      </c>
      <c r="AJ244" s="956"/>
      <c r="AK244" s="956"/>
      <c r="AL244" s="956"/>
      <c r="AM244" s="956"/>
      <c r="AN244" s="956"/>
      <c r="AO244" s="956"/>
      <c r="AP244" s="956"/>
      <c r="AQ244" s="957"/>
      <c r="AR244" s="957"/>
      <c r="AS244" s="958"/>
      <c r="AT244" s="771"/>
      <c r="AU244" s="771"/>
      <c r="AV244" s="771"/>
      <c r="AW244" s="957" t="str">
        <f>IF(VLOOKUP($A244,'Data (new)'!$A:$T,14,0)="","",VLOOKUP($A244,'Data (new)'!$A:$T,14,0))</f>
        <v>Slopers</v>
      </c>
      <c r="AX244" s="959"/>
      <c r="AY244" s="771"/>
    </row>
    <row r="245" spans="1:51" ht="16.5" customHeight="1">
      <c r="A245" s="1046" t="s">
        <v>2217</v>
      </c>
      <c r="B245" s="1047" t="str">
        <f>IF(VLOOKUP($A245,'Data (new)'!$A:$T,2,0)="","",VLOOKUP($A245,'Data (new)'!$A:$T,2,0))</f>
        <v>AGP0097-G7</v>
      </c>
      <c r="C245" s="1715"/>
      <c r="D245" s="1733" t="str">
        <f>IF(VLOOKUP($A245,'Data (new)'!A:T,6,0)="","",HYPERLINK(VLOOKUP($A245,'Data (new)'!A:T,7,0), VLOOKUP($A245,'Data (new)'!A:T,6,0)))</f>
        <v>Spoutnik 1</v>
      </c>
      <c r="E245" s="1731" t="str">
        <f>IF(VLOOKUP($A245,'Data (new)'!$A:$T,10,0)="","",VLOOKUP($A245,'Data (new)'!$A:$T,10,0))</f>
        <v>M</v>
      </c>
      <c r="F245" s="1731">
        <f>IF(VLOOKUP($A245,'Data (new)'!$A:$T,11,0)="","",VLOOKUP($A245,'Data (new)'!$A:$T,11,0))</f>
        <v>1</v>
      </c>
      <c r="G245" s="1712" t="str">
        <f>IF(VLOOKUP($A245,'Data (new)'!$A:$T,14,0)="","",VLOOKUP($A245,'Data (new)'!$A:$T,14,0))</f>
        <v>Slopers</v>
      </c>
      <c r="H245" s="1049" t="str">
        <f>IF(VLOOKUP($A245,'Data (new)'!$A:$T,8,0)="","",VLOOKUP($A245,'Data (new)'!$A:$T,8,0))</f>
        <v>Full friction</v>
      </c>
      <c r="I245" s="1050">
        <f>IF(VLOOKUP($A245,'Data (new)'!$A:$T,16,0)="","",VLOOKUP($A245,'Data (new)'!$A:$T,16,0))</f>
        <v>152</v>
      </c>
      <c r="J245" s="1097"/>
      <c r="K245" s="1098"/>
      <c r="L245" s="1098"/>
      <c r="M245" s="1098"/>
      <c r="N245" s="1098"/>
      <c r="O245" s="1098"/>
      <c r="P245" s="1098"/>
      <c r="Q245" s="1098"/>
      <c r="R245" s="1098"/>
      <c r="S245" s="1098"/>
      <c r="T245" s="1098"/>
      <c r="U245" s="1098"/>
      <c r="V245" s="1098"/>
      <c r="W245" s="1099"/>
      <c r="X245" s="1098"/>
      <c r="Y245" s="1098"/>
      <c r="Z245" s="1098"/>
      <c r="AA245" s="1098"/>
      <c r="AB245" s="1100"/>
      <c r="AC245" s="1033"/>
      <c r="AD245" s="1033"/>
      <c r="AE245" s="1085">
        <f>IF(VLOOKUP($A245,'Data (new)'!$A:$T,12,0)="","",VLOOKUP($A245,'Data (new)'!$A:$T,12,0))</f>
        <v>1.4</v>
      </c>
      <c r="AF245" s="1086" t="str">
        <f t="shared" si="23"/>
        <v/>
      </c>
      <c r="AG245" s="1087" t="str">
        <f t="shared" si="25"/>
        <v/>
      </c>
      <c r="AH245" s="1086" t="str">
        <f>IF(ISERROR('Agripp GRP Macros (EU, Asia) '!$AG245*(1-$H$4)),"",'Agripp GRP Macros (EU, Asia) '!$AG245*(1-$H$4))</f>
        <v/>
      </c>
      <c r="AI245" s="1088" t="str">
        <f t="shared" si="24"/>
        <v/>
      </c>
      <c r="AJ245" s="956"/>
      <c r="AK245" s="956"/>
      <c r="AL245" s="956"/>
      <c r="AM245" s="956"/>
      <c r="AN245" s="956"/>
      <c r="AO245" s="956"/>
      <c r="AP245" s="956"/>
      <c r="AQ245" s="957"/>
      <c r="AR245" s="957"/>
      <c r="AS245" s="957"/>
      <c r="AT245" s="957"/>
      <c r="AU245" s="957"/>
      <c r="AV245" s="957"/>
      <c r="AW245" s="957" t="str">
        <f>IF(VLOOKUP($A245,'Data (new)'!$A:$T,14,0)="","",VLOOKUP($A245,'Data (new)'!$A:$T,14,0))</f>
        <v>Slopers</v>
      </c>
      <c r="AY245" s="771"/>
    </row>
    <row r="246" spans="1:51" ht="16.5" customHeight="1">
      <c r="A246" s="1038" t="s">
        <v>2218</v>
      </c>
      <c r="B246" s="1039" t="str">
        <f>IF(VLOOKUP($A246,'Data (new)'!$A:$T,2,0)="","",VLOOKUP($A246,'Data (new)'!$A:$T,2,0))</f>
        <v>AGP0097-G8</v>
      </c>
      <c r="C246" s="1715"/>
      <c r="D246" s="1733" t="str">
        <f>IF(VLOOKUP($A246,'Data (new)'!A:T,6,0)="","",HYPERLINK(VLOOKUP($A246,'Data (new)'!A:T,7,0), VLOOKUP($A246,'Data (new)'!A:T,6,0)))</f>
        <v>Spoutnik 1</v>
      </c>
      <c r="E246" s="1731" t="str">
        <f>IF(VLOOKUP($A246,'Data (new)'!$A:$T,10,0)="","",VLOOKUP($A246,'Data (new)'!$A:$T,10,0))</f>
        <v>M</v>
      </c>
      <c r="F246" s="1731">
        <f>IF(VLOOKUP($A246,'Data (new)'!$A:$T,11,0)="","",VLOOKUP($A246,'Data (new)'!$A:$T,11,0))</f>
        <v>1</v>
      </c>
      <c r="G246" s="1713" t="str">
        <f>IF(VLOOKUP($A246,'Data (new)'!$A:$T,14,0)="","",VLOOKUP($A246,'Data (new)'!$A:$T,14,0))</f>
        <v>Slopers</v>
      </c>
      <c r="H246" s="1040" t="str">
        <f>IF(VLOOKUP($A246,'Data (new)'!$A:$T,8,0)="","",VLOOKUP($A246,'Data (new)'!$A:$T,8,0))</f>
        <v>Dual texture</v>
      </c>
      <c r="I246" s="1040">
        <f>IF(VLOOKUP($A246,'Data (new)'!$A:$T,16,0)="","",VLOOKUP($A246,'Data (new)'!$A:$T,16,0))</f>
        <v>198</v>
      </c>
      <c r="J246" s="1101"/>
      <c r="K246" s="1102"/>
      <c r="L246" s="1102"/>
      <c r="M246" s="1102"/>
      <c r="N246" s="1102"/>
      <c r="O246" s="1102"/>
      <c r="P246" s="1102"/>
      <c r="Q246" s="1102"/>
      <c r="R246" s="1102"/>
      <c r="S246" s="1102"/>
      <c r="T246" s="1102"/>
      <c r="U246" s="1102"/>
      <c r="V246" s="1102"/>
      <c r="W246" s="1103"/>
      <c r="X246" s="1102"/>
      <c r="Y246" s="1102"/>
      <c r="Z246" s="1102"/>
      <c r="AA246" s="1102"/>
      <c r="AB246" s="1104"/>
      <c r="AC246" s="1041"/>
      <c r="AD246" s="1041" t="s">
        <v>2649</v>
      </c>
      <c r="AE246" s="1081">
        <f>IF(VLOOKUP($A246,'Data (new)'!$A:$T,12,0)="","",VLOOKUP($A246,'Data (new)'!$A:$T,12,0))</f>
        <v>1.4</v>
      </c>
      <c r="AF246" s="1082" t="str">
        <f t="shared" si="23"/>
        <v/>
      </c>
      <c r="AG246" s="1083" t="str">
        <f t="shared" si="25"/>
        <v/>
      </c>
      <c r="AH246" s="1082" t="str">
        <f>IF(ISERROR('Agripp GRP Macros (EU, Asia) '!$AG246*(1-$H$4)),"",'Agripp GRP Macros (EU, Asia) '!$AG246*(1-$H$4))</f>
        <v/>
      </c>
      <c r="AI246" s="1084" t="str">
        <f t="shared" si="24"/>
        <v/>
      </c>
      <c r="AJ246" s="956"/>
      <c r="AK246" s="956"/>
      <c r="AL246" s="956"/>
      <c r="AM246" s="956"/>
      <c r="AN246" s="956"/>
      <c r="AO246" s="956"/>
      <c r="AP246" s="956"/>
      <c r="AQ246" s="957"/>
      <c r="AR246" s="957"/>
      <c r="AS246" s="957"/>
      <c r="AT246" s="957"/>
      <c r="AU246" s="957"/>
      <c r="AV246" s="957"/>
      <c r="AW246" s="957" t="str">
        <f>IF(VLOOKUP($A246,'Data (new)'!$A:$T,14,0)="","",VLOOKUP($A246,'Data (new)'!$A:$T,14,0))</f>
        <v>Slopers</v>
      </c>
      <c r="AY246" s="771"/>
    </row>
    <row r="247" spans="1:51" ht="16.5" customHeight="1">
      <c r="A247" s="1046" t="s">
        <v>2219</v>
      </c>
      <c r="B247" s="1047" t="str">
        <f>IF(VLOOKUP($A247,'Data (new)'!$A:$T,2,0)="","",VLOOKUP($A247,'Data (new)'!$A:$T,2,0))</f>
        <v>AGP0098-G7</v>
      </c>
      <c r="C247" s="1715"/>
      <c r="D247" s="1733" t="str">
        <f>IF(VLOOKUP($A247,'Data (new)'!A:T,6,0)="","",HYPERLINK(VLOOKUP($A247,'Data (new)'!A:T,7,0), VLOOKUP($A247,'Data (new)'!A:T,6,0)))</f>
        <v>Spoutnik 2</v>
      </c>
      <c r="E247" s="1731" t="str">
        <f>IF(VLOOKUP($A247,'Data (new)'!$A:$T,10,0)="","",VLOOKUP($A247,'Data (new)'!$A:$T,10,0))</f>
        <v>L</v>
      </c>
      <c r="F247" s="1731">
        <f>IF(VLOOKUP($A247,'Data (new)'!$A:$T,11,0)="","",VLOOKUP($A247,'Data (new)'!$A:$T,11,0))</f>
        <v>1</v>
      </c>
      <c r="G247" s="1712" t="str">
        <f>IF(VLOOKUP($A247,'Data (new)'!$A:$T,14,0)="","",VLOOKUP($A247,'Data (new)'!$A:$T,14,0))</f>
        <v>Slopers</v>
      </c>
      <c r="H247" s="1049" t="str">
        <f>IF(VLOOKUP($A247,'Data (new)'!$A:$T,8,0)="","",VLOOKUP($A247,'Data (new)'!$A:$T,8,0))</f>
        <v>Full friction</v>
      </c>
      <c r="I247" s="1050">
        <f>IF(VLOOKUP($A247,'Data (new)'!$A:$T,16,0)="","",VLOOKUP($A247,'Data (new)'!$A:$T,16,0))</f>
        <v>180</v>
      </c>
      <c r="J247" s="1097"/>
      <c r="K247" s="1098"/>
      <c r="L247" s="1098"/>
      <c r="M247" s="1098"/>
      <c r="N247" s="1098"/>
      <c r="O247" s="1098"/>
      <c r="P247" s="1098"/>
      <c r="Q247" s="1098"/>
      <c r="R247" s="1098"/>
      <c r="S247" s="1098"/>
      <c r="T247" s="1098"/>
      <c r="U247" s="1098"/>
      <c r="V247" s="1098"/>
      <c r="W247" s="1099"/>
      <c r="X247" s="1098"/>
      <c r="Y247" s="1098"/>
      <c r="Z247" s="1098"/>
      <c r="AA247" s="1098"/>
      <c r="AB247" s="1100"/>
      <c r="AC247" s="1033"/>
      <c r="AD247" s="1033"/>
      <c r="AE247" s="1085">
        <f>IF(VLOOKUP($A247,'Data (new)'!$A:$T,12,0)="","",VLOOKUP($A247,'Data (new)'!$A:$T,12,0))</f>
        <v>1.8</v>
      </c>
      <c r="AF247" s="1086" t="str">
        <f t="shared" si="23"/>
        <v/>
      </c>
      <c r="AG247" s="1087" t="str">
        <f t="shared" si="25"/>
        <v/>
      </c>
      <c r="AH247" s="1086" t="str">
        <f>IF(ISERROR('Agripp GRP Macros (EU, Asia) '!$AG247*(1-$H$4)),"",'Agripp GRP Macros (EU, Asia) '!$AG247*(1-$H$4))</f>
        <v/>
      </c>
      <c r="AI247" s="1088" t="str">
        <f t="shared" si="24"/>
        <v/>
      </c>
      <c r="AJ247" s="956"/>
      <c r="AK247" s="956"/>
      <c r="AL247" s="956"/>
      <c r="AM247" s="956"/>
      <c r="AN247" s="956"/>
      <c r="AO247" s="956"/>
      <c r="AP247" s="956"/>
      <c r="AQ247" s="957"/>
      <c r="AR247" s="957"/>
      <c r="AS247" s="957"/>
      <c r="AT247" s="957"/>
      <c r="AU247" s="957"/>
      <c r="AV247" s="957"/>
      <c r="AW247" s="957" t="str">
        <f>IF(VLOOKUP($A247,'Data (new)'!$A:$T,14,0)="","",VLOOKUP($A247,'Data (new)'!$A:$T,14,0))</f>
        <v>Slopers</v>
      </c>
      <c r="AY247" s="771"/>
    </row>
    <row r="248" spans="1:51" ht="16.5" customHeight="1">
      <c r="A248" s="1038" t="s">
        <v>2220</v>
      </c>
      <c r="B248" s="1039" t="str">
        <f>IF(VLOOKUP($A248,'Data (new)'!$A:$T,2,0)="","",VLOOKUP($A248,'Data (new)'!$A:$T,2,0))</f>
        <v>AGP0098-G8</v>
      </c>
      <c r="C248" s="1716"/>
      <c r="D248" s="1733" t="str">
        <f>IF(VLOOKUP($A248,'Data (new)'!A:T,6,0)="","",HYPERLINK(VLOOKUP($A248,'Data (new)'!A:T,7,0), VLOOKUP($A248,'Data (new)'!A:T,6,0)))</f>
        <v>Spoutnik 2</v>
      </c>
      <c r="E248" s="1731" t="str">
        <f>IF(VLOOKUP($A248,'Data (new)'!$A:$T,10,0)="","",VLOOKUP($A248,'Data (new)'!$A:$T,10,0))</f>
        <v>L</v>
      </c>
      <c r="F248" s="1731">
        <f>IF(VLOOKUP($A248,'Data (new)'!$A:$T,11,0)="","",VLOOKUP($A248,'Data (new)'!$A:$T,11,0))</f>
        <v>1</v>
      </c>
      <c r="G248" s="1713" t="str">
        <f>IF(VLOOKUP($A248,'Data (new)'!$A:$T,14,0)="","",VLOOKUP($A248,'Data (new)'!$A:$T,14,0))</f>
        <v>Slopers</v>
      </c>
      <c r="H248" s="1040" t="str">
        <f>IF(VLOOKUP($A248,'Data (new)'!$A:$T,8,0)="","",VLOOKUP($A248,'Data (new)'!$A:$T,8,0))</f>
        <v>Dual texture</v>
      </c>
      <c r="I248" s="1040">
        <f>IF(VLOOKUP($A248,'Data (new)'!$A:$T,16,0)="","",VLOOKUP($A248,'Data (new)'!$A:$T,16,0))</f>
        <v>248</v>
      </c>
      <c r="J248" s="1101"/>
      <c r="K248" s="1102"/>
      <c r="L248" s="1102"/>
      <c r="M248" s="1102"/>
      <c r="N248" s="1102"/>
      <c r="O248" s="1102"/>
      <c r="P248" s="1102"/>
      <c r="Q248" s="1102"/>
      <c r="R248" s="1102"/>
      <c r="S248" s="1102"/>
      <c r="T248" s="1102"/>
      <c r="U248" s="1102"/>
      <c r="V248" s="1102"/>
      <c r="W248" s="1103"/>
      <c r="X248" s="1102"/>
      <c r="Y248" s="1102"/>
      <c r="Z248" s="1102"/>
      <c r="AA248" s="1102"/>
      <c r="AB248" s="1104"/>
      <c r="AC248" s="1041"/>
      <c r="AD248" s="1041" t="s">
        <v>2649</v>
      </c>
      <c r="AE248" s="1081">
        <f>IF(VLOOKUP($A248,'Data (new)'!$A:$T,12,0)="","",VLOOKUP($A248,'Data (new)'!$A:$T,12,0))</f>
        <v>1.8</v>
      </c>
      <c r="AF248" s="1082" t="str">
        <f t="shared" si="23"/>
        <v/>
      </c>
      <c r="AG248" s="1083" t="str">
        <f t="shared" si="25"/>
        <v/>
      </c>
      <c r="AH248" s="1082" t="str">
        <f>IF(ISERROR('Agripp GRP Macros (EU, Asia) '!$AG248*(1-$H$4)),"",'Agripp GRP Macros (EU, Asia) '!$AG248*(1-$H$4))</f>
        <v/>
      </c>
      <c r="AI248" s="1084" t="str">
        <f t="shared" si="24"/>
        <v/>
      </c>
      <c r="AJ248" s="956"/>
      <c r="AK248" s="956"/>
      <c r="AL248" s="956"/>
      <c r="AM248" s="956"/>
      <c r="AN248" s="956"/>
      <c r="AO248" s="956"/>
      <c r="AP248" s="956"/>
      <c r="AQ248" s="957"/>
      <c r="AR248" s="957"/>
      <c r="AS248" s="957"/>
      <c r="AT248" s="957"/>
      <c r="AU248" s="957"/>
      <c r="AV248" s="957"/>
      <c r="AW248" s="957" t="str">
        <f>IF(VLOOKUP($A248,'Data (new)'!$A:$T,14,0)="","",VLOOKUP($A248,'Data (new)'!$A:$T,14,0))</f>
        <v>Slopers</v>
      </c>
      <c r="AY248" s="771"/>
    </row>
    <row r="249" spans="1:51" ht="16.5" customHeight="1">
      <c r="A249" s="183"/>
      <c r="B249" s="184"/>
      <c r="C249" s="184"/>
      <c r="D249" s="183"/>
      <c r="E249" s="184"/>
      <c r="F249" s="183"/>
      <c r="G249" s="183"/>
      <c r="H249" s="1094"/>
      <c r="I249" s="1094"/>
      <c r="J249" s="191"/>
      <c r="K249" s="191"/>
      <c r="L249" s="191"/>
      <c r="M249" s="191"/>
      <c r="N249" s="191"/>
      <c r="O249" s="191"/>
      <c r="P249" s="191"/>
      <c r="Q249" s="191"/>
      <c r="R249" s="690"/>
      <c r="S249" s="690"/>
      <c r="T249" s="690"/>
      <c r="U249" s="690"/>
      <c r="V249" s="690"/>
      <c r="W249" s="690"/>
      <c r="X249" s="690"/>
      <c r="Y249" s="690"/>
      <c r="Z249" s="191"/>
      <c r="AA249" s="191"/>
      <c r="AB249" s="191"/>
      <c r="AC249" s="191"/>
      <c r="AD249" s="191"/>
      <c r="AE249" s="690"/>
      <c r="AF249" s="1095"/>
      <c r="AG249" s="1096"/>
      <c r="AH249" s="183"/>
      <c r="AI249" s="183"/>
      <c r="AJ249" s="956"/>
      <c r="AK249" s="956"/>
      <c r="AL249" s="956"/>
      <c r="AM249" s="956"/>
      <c r="AN249" s="956"/>
      <c r="AO249" s="956"/>
      <c r="AP249" s="956"/>
      <c r="AQ249" s="957"/>
      <c r="AR249" s="957"/>
      <c r="AS249" s="957"/>
      <c r="AT249" s="957"/>
      <c r="AU249" s="957"/>
      <c r="AV249" s="957"/>
      <c r="AW249" s="957"/>
      <c r="AY249" s="183"/>
    </row>
    <row r="250" spans="1:51" ht="16.5" customHeight="1">
      <c r="A250" s="183"/>
      <c r="B250" s="184"/>
      <c r="C250" s="184"/>
      <c r="D250" s="183"/>
      <c r="E250" s="184"/>
      <c r="F250" s="183"/>
      <c r="G250" s="183"/>
      <c r="H250" s="1094"/>
      <c r="I250" s="1094"/>
      <c r="J250" s="191"/>
      <c r="K250" s="191"/>
      <c r="L250" s="191"/>
      <c r="M250" s="191"/>
      <c r="N250" s="191"/>
      <c r="O250" s="191"/>
      <c r="P250" s="191"/>
      <c r="Q250" s="191"/>
      <c r="R250" s="690"/>
      <c r="S250" s="690"/>
      <c r="T250" s="690"/>
      <c r="U250" s="690"/>
      <c r="V250" s="690"/>
      <c r="W250" s="690"/>
      <c r="X250" s="690"/>
      <c r="Y250" s="690"/>
      <c r="Z250" s="191"/>
      <c r="AA250" s="191"/>
      <c r="AB250" s="191"/>
      <c r="AC250" s="191"/>
      <c r="AD250" s="191"/>
      <c r="AE250" s="690"/>
      <c r="AF250" s="1095"/>
      <c r="AG250" s="1096"/>
      <c r="AH250" s="183"/>
      <c r="AI250" s="183"/>
      <c r="AJ250" s="956"/>
      <c r="AK250" s="956"/>
      <c r="AL250" s="956"/>
      <c r="AM250" s="956"/>
      <c r="AN250" s="956"/>
      <c r="AO250" s="956"/>
      <c r="AP250" s="956"/>
      <c r="AQ250" s="957"/>
      <c r="AR250" s="957"/>
      <c r="AS250" s="957"/>
      <c r="AT250" s="957"/>
      <c r="AU250" s="957"/>
      <c r="AV250" s="957"/>
      <c r="AW250" s="957"/>
      <c r="AY250" s="183"/>
    </row>
    <row r="251" spans="1:51" ht="16.5" customHeight="1">
      <c r="A251" s="183"/>
      <c r="B251" s="184"/>
      <c r="C251" s="184"/>
      <c r="D251" s="183"/>
      <c r="E251" s="184"/>
      <c r="F251" s="183"/>
      <c r="G251" s="183"/>
      <c r="H251" s="1094"/>
      <c r="I251" s="1094"/>
      <c r="J251" s="191"/>
      <c r="K251" s="191"/>
      <c r="L251" s="191"/>
      <c r="M251" s="191"/>
      <c r="N251" s="191"/>
      <c r="O251" s="191"/>
      <c r="P251" s="191"/>
      <c r="Q251" s="191"/>
      <c r="R251" s="690"/>
      <c r="S251" s="690"/>
      <c r="T251" s="690"/>
      <c r="U251" s="690"/>
      <c r="V251" s="690"/>
      <c r="W251" s="690"/>
      <c r="X251" s="690"/>
      <c r="Y251" s="690"/>
      <c r="Z251" s="191"/>
      <c r="AA251" s="191"/>
      <c r="AB251" s="191"/>
      <c r="AC251" s="191"/>
      <c r="AD251" s="191"/>
      <c r="AE251" s="690"/>
      <c r="AF251" s="1095"/>
      <c r="AG251" s="1096"/>
      <c r="AH251" s="183"/>
      <c r="AI251" s="183"/>
      <c r="AJ251" s="956"/>
      <c r="AK251" s="956"/>
      <c r="AL251" s="956"/>
      <c r="AM251" s="956"/>
      <c r="AN251" s="956"/>
      <c r="AO251" s="956"/>
      <c r="AP251" s="956"/>
      <c r="AQ251" s="957"/>
      <c r="AR251" s="957"/>
      <c r="AS251" s="957"/>
      <c r="AT251" s="957"/>
      <c r="AU251" s="957"/>
      <c r="AV251" s="957"/>
      <c r="AW251" s="957"/>
      <c r="AY251" s="183"/>
    </row>
    <row r="252" spans="1:51" ht="16.5" customHeight="1">
      <c r="A252" s="183"/>
      <c r="B252" s="184"/>
      <c r="C252" s="184"/>
      <c r="D252" s="183"/>
      <c r="E252" s="184"/>
      <c r="F252" s="183"/>
      <c r="G252" s="183"/>
      <c r="H252" s="1094"/>
      <c r="I252" s="1094"/>
      <c r="J252" s="191"/>
      <c r="K252" s="191"/>
      <c r="L252" s="191"/>
      <c r="M252" s="191"/>
      <c r="N252" s="191"/>
      <c r="O252" s="191"/>
      <c r="P252" s="191"/>
      <c r="Q252" s="191"/>
      <c r="R252" s="690"/>
      <c r="S252" s="690"/>
      <c r="T252" s="690"/>
      <c r="U252" s="690"/>
      <c r="V252" s="690"/>
      <c r="W252" s="690"/>
      <c r="X252" s="690"/>
      <c r="Y252" s="690"/>
      <c r="Z252" s="191"/>
      <c r="AA252" s="191"/>
      <c r="AB252" s="191"/>
      <c r="AC252" s="191"/>
      <c r="AD252" s="191"/>
      <c r="AE252" s="690"/>
      <c r="AF252" s="1095"/>
      <c r="AG252" s="1096"/>
      <c r="AH252" s="183"/>
      <c r="AI252" s="183"/>
      <c r="AJ252" s="956"/>
      <c r="AK252" s="956"/>
      <c r="AL252" s="956"/>
      <c r="AM252" s="956"/>
      <c r="AN252" s="956"/>
      <c r="AO252" s="956"/>
      <c r="AP252" s="956"/>
      <c r="AQ252" s="957"/>
      <c r="AR252" s="957"/>
      <c r="AS252" s="957"/>
      <c r="AT252" s="957"/>
      <c r="AU252" s="957"/>
      <c r="AV252" s="957"/>
      <c r="AW252" s="957"/>
      <c r="AY252" s="183"/>
    </row>
    <row r="253" spans="1:51" ht="16.5" customHeight="1">
      <c r="A253" s="183"/>
      <c r="B253" s="184"/>
      <c r="C253" s="184"/>
      <c r="D253" s="183"/>
      <c r="E253" s="184"/>
      <c r="F253" s="183"/>
      <c r="G253" s="183"/>
      <c r="H253" s="1094"/>
      <c r="I253" s="1094"/>
      <c r="J253" s="191"/>
      <c r="K253" s="191"/>
      <c r="L253" s="191"/>
      <c r="M253" s="191"/>
      <c r="N253" s="191"/>
      <c r="O253" s="191"/>
      <c r="P253" s="191"/>
      <c r="Q253" s="191"/>
      <c r="R253" s="690"/>
      <c r="S253" s="690"/>
      <c r="T253" s="690"/>
      <c r="U253" s="690"/>
      <c r="V253" s="690"/>
      <c r="W253" s="690"/>
      <c r="X253" s="690"/>
      <c r="Y253" s="690"/>
      <c r="Z253" s="191"/>
      <c r="AA253" s="191"/>
      <c r="AB253" s="191"/>
      <c r="AC253" s="191"/>
      <c r="AD253" s="191"/>
      <c r="AE253" s="690"/>
      <c r="AF253" s="1095"/>
      <c r="AG253" s="1096"/>
      <c r="AH253" s="183"/>
      <c r="AI253" s="183"/>
      <c r="AJ253" s="956"/>
      <c r="AK253" s="956"/>
      <c r="AL253" s="956"/>
      <c r="AM253" s="956"/>
      <c r="AN253" s="956"/>
      <c r="AO253" s="956"/>
      <c r="AP253" s="956"/>
      <c r="AQ253" s="957"/>
      <c r="AR253" s="957"/>
      <c r="AS253" s="957"/>
      <c r="AT253" s="957"/>
      <c r="AU253" s="957"/>
      <c r="AV253" s="957"/>
      <c r="AW253" s="957"/>
      <c r="AY253" s="183"/>
    </row>
    <row r="254" spans="1:51" ht="16.5" customHeight="1">
      <c r="A254" s="183"/>
      <c r="B254" s="184"/>
      <c r="C254" s="184"/>
      <c r="D254" s="183"/>
      <c r="E254" s="184"/>
      <c r="F254" s="183"/>
      <c r="G254" s="183"/>
      <c r="H254" s="1094"/>
      <c r="I254" s="1094"/>
      <c r="J254" s="191"/>
      <c r="K254" s="191"/>
      <c r="L254" s="191"/>
      <c r="M254" s="191"/>
      <c r="N254" s="191"/>
      <c r="O254" s="191"/>
      <c r="P254" s="191"/>
      <c r="Q254" s="191"/>
      <c r="R254" s="690"/>
      <c r="S254" s="690"/>
      <c r="T254" s="690"/>
      <c r="U254" s="690"/>
      <c r="V254" s="690"/>
      <c r="W254" s="690"/>
      <c r="X254" s="690"/>
      <c r="Y254" s="690"/>
      <c r="Z254" s="191"/>
      <c r="AA254" s="191"/>
      <c r="AB254" s="191"/>
      <c r="AC254" s="191"/>
      <c r="AD254" s="191"/>
      <c r="AE254" s="690"/>
      <c r="AF254" s="1095"/>
      <c r="AG254" s="1096"/>
      <c r="AH254" s="183"/>
      <c r="AI254" s="183"/>
      <c r="AJ254" s="956"/>
      <c r="AK254" s="956"/>
      <c r="AL254" s="956"/>
      <c r="AM254" s="956"/>
      <c r="AN254" s="956"/>
      <c r="AO254" s="956"/>
      <c r="AP254" s="956"/>
      <c r="AQ254" s="957"/>
      <c r="AR254" s="957"/>
      <c r="AS254" s="957"/>
      <c r="AT254" s="957"/>
      <c r="AU254" s="957"/>
      <c r="AV254" s="957"/>
      <c r="AW254" s="957"/>
      <c r="AY254" s="183"/>
    </row>
    <row r="255" spans="1:51" ht="16.5" customHeight="1">
      <c r="A255" s="183"/>
      <c r="B255" s="184"/>
      <c r="C255" s="184"/>
      <c r="D255" s="183"/>
      <c r="E255" s="184"/>
      <c r="F255" s="183"/>
      <c r="G255" s="183"/>
      <c r="H255" s="1094"/>
      <c r="I255" s="1094"/>
      <c r="J255" s="191"/>
      <c r="K255" s="191"/>
      <c r="L255" s="191"/>
      <c r="M255" s="191"/>
      <c r="N255" s="191"/>
      <c r="O255" s="191"/>
      <c r="P255" s="191"/>
      <c r="Q255" s="191"/>
      <c r="R255" s="690"/>
      <c r="S255" s="690"/>
      <c r="T255" s="690"/>
      <c r="U255" s="690"/>
      <c r="V255" s="690"/>
      <c r="W255" s="690"/>
      <c r="X255" s="690"/>
      <c r="Y255" s="690"/>
      <c r="Z255" s="191"/>
      <c r="AA255" s="191"/>
      <c r="AB255" s="191"/>
      <c r="AC255" s="191"/>
      <c r="AD255" s="191"/>
      <c r="AE255" s="690"/>
      <c r="AF255" s="1095"/>
      <c r="AG255" s="1096"/>
      <c r="AH255" s="183"/>
      <c r="AI255" s="183"/>
      <c r="AJ255" s="956"/>
      <c r="AK255" s="956"/>
      <c r="AL255" s="956"/>
      <c r="AM255" s="956"/>
      <c r="AN255" s="956"/>
      <c r="AO255" s="956"/>
      <c r="AP255" s="956"/>
      <c r="AQ255" s="957"/>
      <c r="AR255" s="957"/>
      <c r="AS255" s="957"/>
      <c r="AT255" s="957"/>
      <c r="AU255" s="957"/>
      <c r="AV255" s="957"/>
      <c r="AW255" s="957"/>
      <c r="AY255" s="183"/>
    </row>
    <row r="256" spans="1:51" ht="16.5" customHeight="1">
      <c r="A256" s="183"/>
      <c r="B256" s="184"/>
      <c r="C256" s="184"/>
      <c r="D256" s="183"/>
      <c r="E256" s="184"/>
      <c r="F256" s="183"/>
      <c r="G256" s="183"/>
      <c r="H256" s="1094"/>
      <c r="I256" s="1094"/>
      <c r="J256" s="191"/>
      <c r="K256" s="191"/>
      <c r="L256" s="191"/>
      <c r="M256" s="191"/>
      <c r="N256" s="191"/>
      <c r="O256" s="191"/>
      <c r="P256" s="191"/>
      <c r="Q256" s="191"/>
      <c r="R256" s="690"/>
      <c r="S256" s="690"/>
      <c r="T256" s="690"/>
      <c r="U256" s="690"/>
      <c r="V256" s="690"/>
      <c r="W256" s="690"/>
      <c r="X256" s="690"/>
      <c r="Y256" s="690"/>
      <c r="Z256" s="191"/>
      <c r="AA256" s="191"/>
      <c r="AB256" s="191"/>
      <c r="AC256" s="191"/>
      <c r="AD256" s="191"/>
      <c r="AE256" s="690"/>
      <c r="AF256" s="1095"/>
      <c r="AG256" s="1096"/>
      <c r="AH256" s="183"/>
      <c r="AI256" s="183"/>
      <c r="AJ256" s="956"/>
      <c r="AK256" s="956"/>
      <c r="AL256" s="956"/>
      <c r="AM256" s="956"/>
      <c r="AN256" s="956"/>
      <c r="AO256" s="956"/>
      <c r="AP256" s="956"/>
      <c r="AQ256" s="957"/>
      <c r="AR256" s="957"/>
      <c r="AS256" s="957"/>
      <c r="AT256" s="957"/>
      <c r="AU256" s="957"/>
      <c r="AV256" s="957"/>
      <c r="AW256" s="957"/>
      <c r="AY256" s="183"/>
    </row>
    <row r="257" spans="1:51" ht="16.5" customHeight="1">
      <c r="A257" s="183"/>
      <c r="B257" s="184"/>
      <c r="C257" s="184"/>
      <c r="D257" s="183"/>
      <c r="E257" s="184"/>
      <c r="F257" s="183"/>
      <c r="G257" s="183"/>
      <c r="H257" s="1094"/>
      <c r="I257" s="1094"/>
      <c r="J257" s="191"/>
      <c r="K257" s="191"/>
      <c r="L257" s="191"/>
      <c r="M257" s="191"/>
      <c r="N257" s="191"/>
      <c r="O257" s="191"/>
      <c r="P257" s="191"/>
      <c r="Q257" s="191"/>
      <c r="R257" s="690"/>
      <c r="S257" s="690"/>
      <c r="T257" s="690"/>
      <c r="U257" s="690"/>
      <c r="V257" s="690"/>
      <c r="W257" s="690"/>
      <c r="X257" s="690"/>
      <c r="Y257" s="690"/>
      <c r="Z257" s="191"/>
      <c r="AA257" s="191"/>
      <c r="AB257" s="191"/>
      <c r="AC257" s="191"/>
      <c r="AD257" s="191"/>
      <c r="AE257" s="690"/>
      <c r="AF257" s="1095"/>
      <c r="AG257" s="1096"/>
      <c r="AH257" s="183"/>
      <c r="AI257" s="183"/>
      <c r="AJ257" s="956"/>
      <c r="AK257" s="956"/>
      <c r="AL257" s="956"/>
      <c r="AM257" s="956"/>
      <c r="AN257" s="956"/>
      <c r="AO257" s="956"/>
      <c r="AP257" s="956"/>
      <c r="AQ257" s="957"/>
      <c r="AR257" s="957"/>
      <c r="AS257" s="957"/>
      <c r="AT257" s="957"/>
      <c r="AU257" s="957"/>
      <c r="AV257" s="957"/>
      <c r="AW257" s="957"/>
      <c r="AY257" s="183"/>
    </row>
    <row r="258" spans="1:51" ht="16.5" customHeight="1">
      <c r="A258" s="183"/>
      <c r="B258" s="184"/>
      <c r="C258" s="184"/>
      <c r="D258" s="183"/>
      <c r="E258" s="184"/>
      <c r="F258" s="183"/>
      <c r="G258" s="183"/>
      <c r="H258" s="1094"/>
      <c r="I258" s="1094"/>
      <c r="J258" s="191"/>
      <c r="K258" s="191"/>
      <c r="L258" s="191"/>
      <c r="M258" s="191"/>
      <c r="N258" s="191"/>
      <c r="O258" s="191"/>
      <c r="P258" s="191"/>
      <c r="Q258" s="191"/>
      <c r="R258" s="690"/>
      <c r="S258" s="690"/>
      <c r="T258" s="690"/>
      <c r="U258" s="690"/>
      <c r="V258" s="690"/>
      <c r="W258" s="690"/>
      <c r="X258" s="690"/>
      <c r="Y258" s="690"/>
      <c r="Z258" s="191"/>
      <c r="AA258" s="191"/>
      <c r="AB258" s="191"/>
      <c r="AC258" s="191"/>
      <c r="AD258" s="191"/>
      <c r="AE258" s="690"/>
      <c r="AF258" s="1095"/>
      <c r="AG258" s="1096"/>
      <c r="AH258" s="183"/>
      <c r="AI258" s="183"/>
      <c r="AJ258" s="956"/>
      <c r="AK258" s="956"/>
      <c r="AL258" s="956"/>
      <c r="AM258" s="956"/>
      <c r="AN258" s="956"/>
      <c r="AO258" s="956"/>
      <c r="AP258" s="956"/>
      <c r="AQ258" s="957"/>
      <c r="AR258" s="957"/>
      <c r="AS258" s="957"/>
      <c r="AT258" s="957"/>
      <c r="AU258" s="957"/>
      <c r="AV258" s="957"/>
      <c r="AW258" s="957"/>
      <c r="AY258" s="183"/>
    </row>
    <row r="259" spans="1:51" ht="16.5" customHeight="1">
      <c r="A259" s="183"/>
      <c r="B259" s="184"/>
      <c r="C259" s="184"/>
      <c r="D259" s="183"/>
      <c r="E259" s="184"/>
      <c r="F259" s="183"/>
      <c r="G259" s="183"/>
      <c r="H259" s="1094"/>
      <c r="I259" s="1094"/>
      <c r="J259" s="191"/>
      <c r="K259" s="191"/>
      <c r="L259" s="191"/>
      <c r="M259" s="191"/>
      <c r="N259" s="191"/>
      <c r="O259" s="191"/>
      <c r="P259" s="191"/>
      <c r="Q259" s="191"/>
      <c r="R259" s="690"/>
      <c r="S259" s="690"/>
      <c r="T259" s="690"/>
      <c r="U259" s="690"/>
      <c r="V259" s="690"/>
      <c r="W259" s="690"/>
      <c r="X259" s="690"/>
      <c r="Y259" s="690"/>
      <c r="Z259" s="191"/>
      <c r="AA259" s="191"/>
      <c r="AB259" s="191"/>
      <c r="AC259" s="191"/>
      <c r="AD259" s="191"/>
      <c r="AE259" s="690"/>
      <c r="AF259" s="1095"/>
      <c r="AG259" s="1096"/>
      <c r="AH259" s="183"/>
      <c r="AI259" s="183"/>
      <c r="AJ259" s="956"/>
      <c r="AK259" s="956"/>
      <c r="AL259" s="956"/>
      <c r="AM259" s="956"/>
      <c r="AN259" s="956"/>
      <c r="AO259" s="956"/>
      <c r="AP259" s="956"/>
      <c r="AQ259" s="957"/>
      <c r="AR259" s="957"/>
      <c r="AS259" s="957"/>
      <c r="AT259" s="957"/>
      <c r="AU259" s="957"/>
      <c r="AV259" s="957"/>
      <c r="AW259" s="957"/>
      <c r="AY259" s="183"/>
    </row>
    <row r="260" spans="1:51" ht="16.5" customHeight="1">
      <c r="A260" s="183"/>
      <c r="B260" s="184"/>
      <c r="C260" s="184"/>
      <c r="D260" s="183"/>
      <c r="E260" s="184"/>
      <c r="F260" s="183"/>
      <c r="G260" s="183"/>
      <c r="H260" s="1094"/>
      <c r="I260" s="1094"/>
      <c r="J260" s="191"/>
      <c r="K260" s="191"/>
      <c r="L260" s="191"/>
      <c r="M260" s="191"/>
      <c r="N260" s="191"/>
      <c r="O260" s="191"/>
      <c r="P260" s="191"/>
      <c r="Q260" s="191"/>
      <c r="R260" s="690"/>
      <c r="S260" s="690"/>
      <c r="T260" s="690"/>
      <c r="U260" s="690"/>
      <c r="V260" s="690"/>
      <c r="W260" s="690"/>
      <c r="X260" s="690"/>
      <c r="Y260" s="690"/>
      <c r="Z260" s="191"/>
      <c r="AA260" s="191"/>
      <c r="AB260" s="191"/>
      <c r="AC260" s="191"/>
      <c r="AD260" s="191"/>
      <c r="AE260" s="690"/>
      <c r="AF260" s="1095"/>
      <c r="AG260" s="1096"/>
      <c r="AH260" s="183"/>
      <c r="AI260" s="183"/>
      <c r="AJ260" s="956"/>
      <c r="AK260" s="956"/>
      <c r="AL260" s="956"/>
      <c r="AM260" s="956"/>
      <c r="AN260" s="956"/>
      <c r="AO260" s="956"/>
      <c r="AP260" s="956"/>
      <c r="AQ260" s="957"/>
      <c r="AR260" s="957"/>
      <c r="AS260" s="957"/>
      <c r="AT260" s="957"/>
      <c r="AU260" s="957"/>
      <c r="AV260" s="957"/>
      <c r="AW260" s="957"/>
      <c r="AY260" s="183"/>
    </row>
    <row r="261" spans="1:51" ht="16.5" customHeight="1">
      <c r="A261" s="183"/>
      <c r="B261" s="184"/>
      <c r="C261" s="184"/>
      <c r="D261" s="183"/>
      <c r="E261" s="184"/>
      <c r="F261" s="183"/>
      <c r="G261" s="183"/>
      <c r="H261" s="1094"/>
      <c r="I261" s="1094"/>
      <c r="J261" s="191"/>
      <c r="K261" s="191"/>
      <c r="L261" s="191"/>
      <c r="M261" s="191"/>
      <c r="N261" s="191"/>
      <c r="O261" s="191"/>
      <c r="P261" s="191"/>
      <c r="Q261" s="191"/>
      <c r="R261" s="690"/>
      <c r="S261" s="690"/>
      <c r="T261" s="690"/>
      <c r="U261" s="690"/>
      <c r="V261" s="690"/>
      <c r="W261" s="690"/>
      <c r="X261" s="690"/>
      <c r="Y261" s="690"/>
      <c r="Z261" s="191"/>
      <c r="AA261" s="191"/>
      <c r="AB261" s="191"/>
      <c r="AC261" s="191"/>
      <c r="AD261" s="191"/>
      <c r="AE261" s="690"/>
      <c r="AF261" s="1095"/>
      <c r="AG261" s="1096"/>
      <c r="AH261" s="183"/>
      <c r="AI261" s="183"/>
      <c r="AJ261" s="956"/>
      <c r="AK261" s="956"/>
      <c r="AL261" s="956"/>
      <c r="AM261" s="956"/>
      <c r="AN261" s="956"/>
      <c r="AO261" s="956"/>
      <c r="AP261" s="956"/>
      <c r="AQ261" s="957"/>
      <c r="AR261" s="957"/>
      <c r="AS261" s="957"/>
      <c r="AT261" s="957"/>
      <c r="AU261" s="957"/>
      <c r="AV261" s="957"/>
      <c r="AW261" s="957"/>
      <c r="AY261" s="183"/>
    </row>
    <row r="262" spans="1:51" ht="16.5" customHeight="1">
      <c r="A262" s="183"/>
      <c r="B262" s="184"/>
      <c r="C262" s="184"/>
      <c r="D262" s="183"/>
      <c r="E262" s="184"/>
      <c r="F262" s="183"/>
      <c r="G262" s="183"/>
      <c r="H262" s="1094"/>
      <c r="I262" s="1094"/>
      <c r="J262" s="191"/>
      <c r="K262" s="191"/>
      <c r="L262" s="191"/>
      <c r="M262" s="191"/>
      <c r="N262" s="191"/>
      <c r="O262" s="191"/>
      <c r="P262" s="191"/>
      <c r="Q262" s="191"/>
      <c r="R262" s="690"/>
      <c r="S262" s="690"/>
      <c r="T262" s="690"/>
      <c r="U262" s="690"/>
      <c r="V262" s="690"/>
      <c r="W262" s="690"/>
      <c r="X262" s="690"/>
      <c r="Y262" s="690"/>
      <c r="Z262" s="191"/>
      <c r="AA262" s="191"/>
      <c r="AB262" s="191"/>
      <c r="AC262" s="191"/>
      <c r="AD262" s="191"/>
      <c r="AE262" s="690"/>
      <c r="AF262" s="1095"/>
      <c r="AG262" s="1096"/>
      <c r="AH262" s="183"/>
      <c r="AI262" s="183"/>
      <c r="AJ262" s="956"/>
      <c r="AK262" s="956"/>
      <c r="AL262" s="956"/>
      <c r="AM262" s="956"/>
      <c r="AN262" s="956"/>
      <c r="AO262" s="956"/>
      <c r="AP262" s="956"/>
      <c r="AQ262" s="957"/>
      <c r="AR262" s="957"/>
      <c r="AS262" s="957"/>
      <c r="AT262" s="957"/>
      <c r="AU262" s="957"/>
      <c r="AV262" s="957"/>
      <c r="AW262" s="957"/>
      <c r="AY262" s="183"/>
    </row>
    <row r="263" spans="1:51" ht="16.5" customHeight="1">
      <c r="A263" s="183"/>
      <c r="B263" s="184"/>
      <c r="C263" s="184"/>
      <c r="D263" s="183"/>
      <c r="E263" s="184"/>
      <c r="F263" s="183"/>
      <c r="G263" s="183"/>
      <c r="H263" s="1094"/>
      <c r="I263" s="1094"/>
      <c r="J263" s="191"/>
      <c r="K263" s="191"/>
      <c r="L263" s="191"/>
      <c r="M263" s="191"/>
      <c r="N263" s="191"/>
      <c r="O263" s="191"/>
      <c r="P263" s="191"/>
      <c r="Q263" s="191"/>
      <c r="R263" s="690"/>
      <c r="S263" s="690"/>
      <c r="T263" s="690"/>
      <c r="U263" s="690"/>
      <c r="V263" s="690"/>
      <c r="W263" s="690"/>
      <c r="X263" s="690"/>
      <c r="Y263" s="690"/>
      <c r="Z263" s="191"/>
      <c r="AA263" s="191"/>
      <c r="AB263" s="191"/>
      <c r="AC263" s="191"/>
      <c r="AD263" s="191"/>
      <c r="AE263" s="690"/>
      <c r="AF263" s="1095"/>
      <c r="AG263" s="1096"/>
      <c r="AH263" s="183"/>
      <c r="AI263" s="183"/>
      <c r="AJ263" s="956"/>
      <c r="AK263" s="956"/>
      <c r="AL263" s="956"/>
      <c r="AM263" s="956"/>
      <c r="AN263" s="956"/>
      <c r="AO263" s="956"/>
      <c r="AP263" s="956"/>
      <c r="AQ263" s="957"/>
      <c r="AR263" s="957"/>
      <c r="AS263" s="957"/>
      <c r="AT263" s="957"/>
      <c r="AU263" s="957"/>
      <c r="AV263" s="957"/>
      <c r="AW263" s="957"/>
      <c r="AY263" s="183"/>
    </row>
    <row r="264" spans="1:51" ht="16.5" customHeight="1">
      <c r="A264" s="183"/>
      <c r="B264" s="184"/>
      <c r="C264" s="184"/>
      <c r="D264" s="183"/>
      <c r="E264" s="184"/>
      <c r="F264" s="183"/>
      <c r="G264" s="183"/>
      <c r="H264" s="1094"/>
      <c r="I264" s="1094"/>
      <c r="J264" s="191"/>
      <c r="K264" s="191"/>
      <c r="L264" s="191"/>
      <c r="M264" s="191"/>
      <c r="N264" s="191"/>
      <c r="O264" s="191"/>
      <c r="P264" s="191"/>
      <c r="Q264" s="191"/>
      <c r="R264" s="690"/>
      <c r="S264" s="690"/>
      <c r="T264" s="690"/>
      <c r="U264" s="690"/>
      <c r="V264" s="690"/>
      <c r="W264" s="690"/>
      <c r="X264" s="690"/>
      <c r="Y264" s="690"/>
      <c r="Z264" s="191"/>
      <c r="AA264" s="191"/>
      <c r="AB264" s="191"/>
      <c r="AC264" s="191"/>
      <c r="AD264" s="191"/>
      <c r="AE264" s="690"/>
      <c r="AF264" s="1095"/>
      <c r="AG264" s="1096"/>
      <c r="AH264" s="183"/>
      <c r="AI264" s="183"/>
      <c r="AJ264" s="956"/>
      <c r="AK264" s="956"/>
      <c r="AL264" s="956"/>
      <c r="AM264" s="956"/>
      <c r="AN264" s="956"/>
      <c r="AO264" s="956"/>
      <c r="AP264" s="956"/>
      <c r="AQ264" s="957"/>
      <c r="AR264" s="957"/>
      <c r="AS264" s="957"/>
      <c r="AT264" s="957"/>
      <c r="AU264" s="957"/>
      <c r="AV264" s="957"/>
      <c r="AW264" s="957"/>
      <c r="AY264" s="183"/>
    </row>
    <row r="265" spans="1:51" ht="16.5" customHeight="1">
      <c r="A265" s="183"/>
      <c r="B265" s="184"/>
      <c r="C265" s="184"/>
      <c r="D265" s="183"/>
      <c r="E265" s="184"/>
      <c r="F265" s="183"/>
      <c r="G265" s="183"/>
      <c r="H265" s="1094"/>
      <c r="I265" s="1094"/>
      <c r="J265" s="191"/>
      <c r="K265" s="191"/>
      <c r="L265" s="191"/>
      <c r="M265" s="191"/>
      <c r="N265" s="191"/>
      <c r="O265" s="191"/>
      <c r="P265" s="191"/>
      <c r="Q265" s="191"/>
      <c r="R265" s="690"/>
      <c r="S265" s="690"/>
      <c r="T265" s="690"/>
      <c r="U265" s="690"/>
      <c r="V265" s="690"/>
      <c r="W265" s="690"/>
      <c r="X265" s="690"/>
      <c r="Y265" s="690"/>
      <c r="Z265" s="191"/>
      <c r="AA265" s="191"/>
      <c r="AB265" s="191"/>
      <c r="AC265" s="191"/>
      <c r="AD265" s="191"/>
      <c r="AE265" s="690"/>
      <c r="AF265" s="1095"/>
      <c r="AG265" s="1096"/>
      <c r="AH265" s="183"/>
      <c r="AI265" s="183"/>
      <c r="AJ265" s="956"/>
      <c r="AK265" s="956"/>
      <c r="AL265" s="956"/>
      <c r="AM265" s="956"/>
      <c r="AN265" s="956"/>
      <c r="AO265" s="956"/>
      <c r="AP265" s="956"/>
      <c r="AQ265" s="957"/>
      <c r="AR265" s="957"/>
      <c r="AS265" s="957"/>
      <c r="AT265" s="957"/>
      <c r="AU265" s="957"/>
      <c r="AV265" s="957"/>
      <c r="AW265" s="957"/>
      <c r="AY265" s="183"/>
    </row>
    <row r="266" spans="1:51" ht="16.5" customHeight="1">
      <c r="A266" s="183"/>
      <c r="B266" s="184"/>
      <c r="C266" s="184"/>
      <c r="D266" s="183"/>
      <c r="E266" s="184"/>
      <c r="F266" s="183"/>
      <c r="G266" s="183"/>
      <c r="H266" s="1094"/>
      <c r="I266" s="1094"/>
      <c r="J266" s="191"/>
      <c r="K266" s="191"/>
      <c r="L266" s="191"/>
      <c r="M266" s="191"/>
      <c r="N266" s="191"/>
      <c r="O266" s="191"/>
      <c r="P266" s="191"/>
      <c r="Q266" s="191"/>
      <c r="R266" s="690"/>
      <c r="S266" s="690"/>
      <c r="T266" s="690"/>
      <c r="U266" s="690"/>
      <c r="V266" s="690"/>
      <c r="W266" s="690"/>
      <c r="X266" s="690"/>
      <c r="Y266" s="690"/>
      <c r="Z266" s="191"/>
      <c r="AA266" s="191"/>
      <c r="AB266" s="191"/>
      <c r="AC266" s="191"/>
      <c r="AD266" s="191"/>
      <c r="AE266" s="690"/>
      <c r="AF266" s="1095"/>
      <c r="AG266" s="1096"/>
      <c r="AH266" s="183"/>
      <c r="AI266" s="183"/>
      <c r="AJ266" s="956"/>
      <c r="AK266" s="956"/>
      <c r="AL266" s="956"/>
      <c r="AM266" s="956"/>
      <c r="AN266" s="956"/>
      <c r="AO266" s="956"/>
      <c r="AP266" s="956"/>
      <c r="AQ266" s="957"/>
      <c r="AR266" s="957"/>
      <c r="AS266" s="957"/>
      <c r="AT266" s="957"/>
      <c r="AU266" s="957"/>
      <c r="AV266" s="957"/>
      <c r="AW266" s="957"/>
      <c r="AY266" s="183"/>
    </row>
    <row r="267" spans="1:51" ht="16.5" customHeight="1">
      <c r="A267" s="183"/>
      <c r="B267" s="184"/>
      <c r="C267" s="184"/>
      <c r="D267" s="183"/>
      <c r="E267" s="184"/>
      <c r="F267" s="183"/>
      <c r="G267" s="183"/>
      <c r="H267" s="1094"/>
      <c r="I267" s="1094"/>
      <c r="J267" s="191"/>
      <c r="K267" s="191"/>
      <c r="L267" s="191"/>
      <c r="M267" s="191"/>
      <c r="N267" s="191"/>
      <c r="O267" s="191"/>
      <c r="P267" s="191"/>
      <c r="Q267" s="191"/>
      <c r="R267" s="690"/>
      <c r="S267" s="690"/>
      <c r="T267" s="690"/>
      <c r="U267" s="690"/>
      <c r="V267" s="690"/>
      <c r="W267" s="690"/>
      <c r="X267" s="690"/>
      <c r="Y267" s="690"/>
      <c r="Z267" s="191"/>
      <c r="AA267" s="191"/>
      <c r="AB267" s="191"/>
      <c r="AC267" s="191"/>
      <c r="AD267" s="191"/>
      <c r="AE267" s="690"/>
      <c r="AF267" s="1095"/>
      <c r="AG267" s="1096"/>
      <c r="AH267" s="183"/>
      <c r="AI267" s="183"/>
      <c r="AJ267" s="956"/>
      <c r="AK267" s="956"/>
      <c r="AL267" s="956"/>
      <c r="AM267" s="956"/>
      <c r="AN267" s="956"/>
      <c r="AO267" s="956"/>
      <c r="AP267" s="956"/>
      <c r="AQ267" s="957"/>
      <c r="AR267" s="957"/>
      <c r="AS267" s="957"/>
      <c r="AT267" s="957"/>
      <c r="AU267" s="957"/>
      <c r="AV267" s="957"/>
      <c r="AW267" s="957"/>
      <c r="AY267" s="183"/>
    </row>
    <row r="268" spans="1:51" ht="16.5" customHeight="1">
      <c r="A268" s="183"/>
      <c r="B268" s="184"/>
      <c r="C268" s="184"/>
      <c r="D268" s="183"/>
      <c r="E268" s="184"/>
      <c r="F268" s="183"/>
      <c r="G268" s="183"/>
      <c r="H268" s="1094"/>
      <c r="I268" s="1094"/>
      <c r="J268" s="191"/>
      <c r="K268" s="191"/>
      <c r="L268" s="191"/>
      <c r="M268" s="191"/>
      <c r="N268" s="191"/>
      <c r="O268" s="191"/>
      <c r="P268" s="191"/>
      <c r="Q268" s="191"/>
      <c r="R268" s="690"/>
      <c r="S268" s="690"/>
      <c r="T268" s="690"/>
      <c r="U268" s="690"/>
      <c r="V268" s="690"/>
      <c r="W268" s="690"/>
      <c r="X268" s="690"/>
      <c r="Y268" s="690"/>
      <c r="Z268" s="191"/>
      <c r="AA268" s="191"/>
      <c r="AB268" s="191"/>
      <c r="AC268" s="191"/>
      <c r="AD268" s="191"/>
      <c r="AE268" s="690"/>
      <c r="AF268" s="1095"/>
      <c r="AG268" s="1096"/>
      <c r="AH268" s="183"/>
      <c r="AI268" s="183"/>
      <c r="AJ268" s="956"/>
      <c r="AK268" s="956"/>
      <c r="AL268" s="956"/>
      <c r="AM268" s="956"/>
      <c r="AN268" s="956"/>
      <c r="AO268" s="956"/>
      <c r="AP268" s="956"/>
      <c r="AQ268" s="957"/>
      <c r="AR268" s="957"/>
      <c r="AS268" s="957"/>
      <c r="AT268" s="957"/>
      <c r="AU268" s="957"/>
      <c r="AV268" s="957"/>
      <c r="AW268" s="957"/>
      <c r="AY268" s="183"/>
    </row>
    <row r="269" spans="1:51" ht="16.5" customHeight="1">
      <c r="A269" s="183"/>
      <c r="B269" s="184"/>
      <c r="C269" s="184"/>
      <c r="D269" s="183"/>
      <c r="E269" s="184"/>
      <c r="F269" s="183"/>
      <c r="G269" s="183"/>
      <c r="H269" s="1094"/>
      <c r="I269" s="1094"/>
      <c r="J269" s="191"/>
      <c r="K269" s="191"/>
      <c r="L269" s="191"/>
      <c r="M269" s="191"/>
      <c r="N269" s="191"/>
      <c r="O269" s="191"/>
      <c r="P269" s="191"/>
      <c r="Q269" s="191"/>
      <c r="R269" s="690"/>
      <c r="S269" s="690"/>
      <c r="T269" s="690"/>
      <c r="U269" s="690"/>
      <c r="V269" s="690"/>
      <c r="W269" s="690"/>
      <c r="X269" s="690"/>
      <c r="Y269" s="690"/>
      <c r="Z269" s="191"/>
      <c r="AA269" s="191"/>
      <c r="AB269" s="191"/>
      <c r="AC269" s="191"/>
      <c r="AD269" s="191"/>
      <c r="AE269" s="690"/>
      <c r="AF269" s="1095"/>
      <c r="AG269" s="1096"/>
      <c r="AH269" s="183"/>
      <c r="AI269" s="183"/>
      <c r="AJ269" s="956"/>
      <c r="AK269" s="956"/>
      <c r="AL269" s="956"/>
      <c r="AM269" s="956"/>
      <c r="AN269" s="956"/>
      <c r="AO269" s="956"/>
      <c r="AP269" s="956"/>
      <c r="AQ269" s="957"/>
      <c r="AR269" s="957"/>
      <c r="AS269" s="957"/>
      <c r="AT269" s="957"/>
      <c r="AU269" s="957"/>
      <c r="AV269" s="957"/>
      <c r="AW269" s="957"/>
      <c r="AY269" s="183"/>
    </row>
    <row r="270" spans="1:51" ht="16.5" customHeight="1">
      <c r="A270" s="183"/>
      <c r="B270" s="184"/>
      <c r="C270" s="184"/>
      <c r="D270" s="183"/>
      <c r="E270" s="184"/>
      <c r="F270" s="183"/>
      <c r="G270" s="183"/>
      <c r="H270" s="1094"/>
      <c r="I270" s="1094"/>
      <c r="J270" s="191"/>
      <c r="K270" s="191"/>
      <c r="L270" s="191"/>
      <c r="M270" s="191"/>
      <c r="N270" s="191"/>
      <c r="O270" s="191"/>
      <c r="P270" s="191"/>
      <c r="Q270" s="191"/>
      <c r="R270" s="690"/>
      <c r="S270" s="690"/>
      <c r="T270" s="690"/>
      <c r="U270" s="690"/>
      <c r="V270" s="690"/>
      <c r="W270" s="690"/>
      <c r="X270" s="690"/>
      <c r="Y270" s="690"/>
      <c r="Z270" s="191"/>
      <c r="AA270" s="191"/>
      <c r="AB270" s="191"/>
      <c r="AC270" s="191"/>
      <c r="AD270" s="191"/>
      <c r="AE270" s="690"/>
      <c r="AF270" s="1095"/>
      <c r="AG270" s="1096"/>
      <c r="AH270" s="183"/>
      <c r="AI270" s="183"/>
      <c r="AJ270" s="956"/>
      <c r="AK270" s="956"/>
      <c r="AL270" s="956"/>
      <c r="AM270" s="956"/>
      <c r="AN270" s="956"/>
      <c r="AO270" s="956"/>
      <c r="AP270" s="956"/>
      <c r="AQ270" s="957"/>
      <c r="AR270" s="957"/>
      <c r="AS270" s="957"/>
      <c r="AT270" s="957"/>
      <c r="AU270" s="957"/>
      <c r="AV270" s="957"/>
      <c r="AW270" s="957"/>
      <c r="AY270" s="183"/>
    </row>
    <row r="271" spans="1:51" ht="16.5" customHeight="1">
      <c r="A271" s="183"/>
      <c r="B271" s="184"/>
      <c r="C271" s="184"/>
      <c r="D271" s="183"/>
      <c r="E271" s="184"/>
      <c r="F271" s="183"/>
      <c r="G271" s="183"/>
      <c r="H271" s="1094"/>
      <c r="I271" s="1094"/>
      <c r="J271" s="191"/>
      <c r="K271" s="191"/>
      <c r="L271" s="191"/>
      <c r="M271" s="191"/>
      <c r="N271" s="191"/>
      <c r="O271" s="191"/>
      <c r="P271" s="191"/>
      <c r="Q271" s="191"/>
      <c r="R271" s="690"/>
      <c r="S271" s="690"/>
      <c r="T271" s="690"/>
      <c r="U271" s="690"/>
      <c r="V271" s="690"/>
      <c r="W271" s="690"/>
      <c r="X271" s="690"/>
      <c r="Y271" s="690"/>
      <c r="Z271" s="191"/>
      <c r="AA271" s="191"/>
      <c r="AB271" s="191"/>
      <c r="AC271" s="191"/>
      <c r="AD271" s="191"/>
      <c r="AE271" s="690"/>
      <c r="AF271" s="1095"/>
      <c r="AG271" s="1096"/>
      <c r="AH271" s="183"/>
      <c r="AI271" s="183"/>
      <c r="AJ271" s="956"/>
      <c r="AK271" s="956"/>
      <c r="AL271" s="956"/>
      <c r="AM271" s="956"/>
      <c r="AN271" s="956"/>
      <c r="AO271" s="956"/>
      <c r="AP271" s="956"/>
      <c r="AQ271" s="957"/>
      <c r="AR271" s="957"/>
      <c r="AS271" s="957"/>
      <c r="AT271" s="957"/>
      <c r="AU271" s="957"/>
      <c r="AV271" s="957"/>
      <c r="AW271" s="957"/>
      <c r="AY271" s="183"/>
    </row>
    <row r="272" spans="1:51" ht="16.5" customHeight="1">
      <c r="A272" s="183"/>
      <c r="B272" s="184"/>
      <c r="C272" s="184"/>
      <c r="D272" s="183"/>
      <c r="E272" s="184"/>
      <c r="F272" s="183"/>
      <c r="G272" s="183"/>
      <c r="H272" s="1094"/>
      <c r="I272" s="1094"/>
      <c r="J272" s="191"/>
      <c r="K272" s="191"/>
      <c r="L272" s="191"/>
      <c r="M272" s="191"/>
      <c r="N272" s="191"/>
      <c r="O272" s="191"/>
      <c r="P272" s="191"/>
      <c r="Q272" s="191"/>
      <c r="R272" s="690"/>
      <c r="S272" s="690"/>
      <c r="T272" s="690"/>
      <c r="U272" s="690"/>
      <c r="V272" s="690"/>
      <c r="W272" s="690"/>
      <c r="X272" s="690"/>
      <c r="Y272" s="690"/>
      <c r="Z272" s="191"/>
      <c r="AA272" s="191"/>
      <c r="AB272" s="191"/>
      <c r="AC272" s="191"/>
      <c r="AD272" s="191"/>
      <c r="AE272" s="690"/>
      <c r="AF272" s="1095"/>
      <c r="AG272" s="1096"/>
      <c r="AH272" s="183"/>
      <c r="AI272" s="183"/>
      <c r="AJ272" s="956"/>
      <c r="AK272" s="956"/>
      <c r="AL272" s="956"/>
      <c r="AM272" s="956"/>
      <c r="AN272" s="956"/>
      <c r="AO272" s="956"/>
      <c r="AP272" s="956"/>
      <c r="AQ272" s="957"/>
      <c r="AR272" s="957"/>
      <c r="AS272" s="957"/>
      <c r="AT272" s="957"/>
      <c r="AU272" s="957"/>
      <c r="AV272" s="957"/>
      <c r="AW272" s="957"/>
      <c r="AY272" s="183"/>
    </row>
    <row r="273" spans="1:51" ht="16.5" customHeight="1">
      <c r="A273" s="183"/>
      <c r="B273" s="184"/>
      <c r="C273" s="184"/>
      <c r="D273" s="183"/>
      <c r="E273" s="184"/>
      <c r="F273" s="183"/>
      <c r="G273" s="183"/>
      <c r="H273" s="1094"/>
      <c r="I273" s="1094"/>
      <c r="J273" s="191"/>
      <c r="K273" s="191"/>
      <c r="L273" s="191"/>
      <c r="M273" s="191"/>
      <c r="N273" s="191"/>
      <c r="O273" s="191"/>
      <c r="P273" s="191"/>
      <c r="Q273" s="191"/>
      <c r="R273" s="690"/>
      <c r="S273" s="690"/>
      <c r="T273" s="690"/>
      <c r="U273" s="690"/>
      <c r="V273" s="690"/>
      <c r="W273" s="690"/>
      <c r="X273" s="690"/>
      <c r="Y273" s="690"/>
      <c r="Z273" s="191"/>
      <c r="AA273" s="191"/>
      <c r="AB273" s="191"/>
      <c r="AC273" s="191"/>
      <c r="AD273" s="191"/>
      <c r="AE273" s="690"/>
      <c r="AF273" s="1095"/>
      <c r="AG273" s="1096"/>
      <c r="AH273" s="183"/>
      <c r="AI273" s="183"/>
      <c r="AJ273" s="956"/>
      <c r="AK273" s="956"/>
      <c r="AL273" s="956"/>
      <c r="AM273" s="956"/>
      <c r="AN273" s="956"/>
      <c r="AO273" s="956"/>
      <c r="AP273" s="956"/>
      <c r="AQ273" s="957"/>
      <c r="AR273" s="957"/>
      <c r="AS273" s="957"/>
      <c r="AT273" s="957"/>
      <c r="AU273" s="957"/>
      <c r="AV273" s="957"/>
      <c r="AW273" s="957"/>
      <c r="AY273" s="183"/>
    </row>
    <row r="274" spans="1:51" ht="16.5" customHeight="1">
      <c r="A274" s="183"/>
      <c r="B274" s="184"/>
      <c r="C274" s="184"/>
      <c r="D274" s="183"/>
      <c r="E274" s="184"/>
      <c r="F274" s="183"/>
      <c r="G274" s="183"/>
      <c r="H274" s="1094"/>
      <c r="I274" s="1094"/>
      <c r="J274" s="191"/>
      <c r="K274" s="191"/>
      <c r="L274" s="191"/>
      <c r="M274" s="191"/>
      <c r="N274" s="191"/>
      <c r="O274" s="191"/>
      <c r="P274" s="191"/>
      <c r="Q274" s="191"/>
      <c r="R274" s="690"/>
      <c r="S274" s="690"/>
      <c r="T274" s="690"/>
      <c r="U274" s="690"/>
      <c r="V274" s="690"/>
      <c r="W274" s="690"/>
      <c r="X274" s="690"/>
      <c r="Y274" s="690"/>
      <c r="Z274" s="191"/>
      <c r="AA274" s="191"/>
      <c r="AB274" s="191"/>
      <c r="AC274" s="191"/>
      <c r="AD274" s="191"/>
      <c r="AE274" s="690"/>
      <c r="AF274" s="1095"/>
      <c r="AG274" s="1096"/>
      <c r="AH274" s="183"/>
      <c r="AI274" s="183"/>
      <c r="AJ274" s="956"/>
      <c r="AK274" s="956"/>
      <c r="AL274" s="956"/>
      <c r="AM274" s="956"/>
      <c r="AN274" s="956"/>
      <c r="AO274" s="956"/>
      <c r="AP274" s="956"/>
      <c r="AQ274" s="957"/>
      <c r="AR274" s="957"/>
      <c r="AS274" s="957"/>
      <c r="AT274" s="957"/>
      <c r="AU274" s="957"/>
      <c r="AV274" s="957"/>
      <c r="AW274" s="957"/>
      <c r="AY274" s="183"/>
    </row>
    <row r="275" spans="1:51" ht="16.5" customHeight="1">
      <c r="A275" s="183"/>
      <c r="B275" s="184"/>
      <c r="C275" s="184"/>
      <c r="D275" s="183"/>
      <c r="E275" s="184"/>
      <c r="F275" s="183"/>
      <c r="G275" s="183"/>
      <c r="H275" s="1094"/>
      <c r="I275" s="1094"/>
      <c r="J275" s="191"/>
      <c r="K275" s="191"/>
      <c r="L275" s="191"/>
      <c r="M275" s="191"/>
      <c r="N275" s="191"/>
      <c r="O275" s="191"/>
      <c r="P275" s="191"/>
      <c r="Q275" s="191"/>
      <c r="R275" s="690"/>
      <c r="S275" s="690"/>
      <c r="T275" s="690"/>
      <c r="U275" s="690"/>
      <c r="V275" s="690"/>
      <c r="W275" s="690"/>
      <c r="X275" s="690"/>
      <c r="Y275" s="690"/>
      <c r="Z275" s="191"/>
      <c r="AA275" s="191"/>
      <c r="AB275" s="191"/>
      <c r="AC275" s="191"/>
      <c r="AD275" s="191"/>
      <c r="AE275" s="690"/>
      <c r="AF275" s="1095"/>
      <c r="AG275" s="1096"/>
      <c r="AH275" s="183"/>
      <c r="AI275" s="183"/>
      <c r="AJ275" s="956"/>
      <c r="AK275" s="956"/>
      <c r="AL275" s="956"/>
      <c r="AM275" s="956"/>
      <c r="AN275" s="956"/>
      <c r="AO275" s="956"/>
      <c r="AP275" s="956"/>
      <c r="AQ275" s="957"/>
      <c r="AR275" s="957"/>
      <c r="AS275" s="957"/>
      <c r="AT275" s="957"/>
      <c r="AU275" s="957"/>
      <c r="AV275" s="957"/>
      <c r="AW275" s="957"/>
      <c r="AY275" s="183"/>
    </row>
    <row r="276" spans="1:51" ht="16.5" customHeight="1">
      <c r="A276" s="183"/>
      <c r="B276" s="184"/>
      <c r="C276" s="184"/>
      <c r="D276" s="183"/>
      <c r="E276" s="184"/>
      <c r="F276" s="183"/>
      <c r="G276" s="183"/>
      <c r="H276" s="1094"/>
      <c r="I276" s="1094"/>
      <c r="J276" s="191"/>
      <c r="K276" s="191"/>
      <c r="L276" s="191"/>
      <c r="M276" s="191"/>
      <c r="N276" s="191"/>
      <c r="O276" s="191"/>
      <c r="P276" s="191"/>
      <c r="Q276" s="191"/>
      <c r="R276" s="690"/>
      <c r="S276" s="690"/>
      <c r="T276" s="690"/>
      <c r="U276" s="690"/>
      <c r="V276" s="690"/>
      <c r="W276" s="690"/>
      <c r="X276" s="690"/>
      <c r="Y276" s="690"/>
      <c r="Z276" s="191"/>
      <c r="AA276" s="191"/>
      <c r="AB276" s="191"/>
      <c r="AC276" s="191"/>
      <c r="AD276" s="191"/>
      <c r="AE276" s="690"/>
      <c r="AF276" s="1095"/>
      <c r="AG276" s="1096"/>
      <c r="AH276" s="183"/>
      <c r="AI276" s="183"/>
      <c r="AJ276" s="956"/>
      <c r="AK276" s="956"/>
      <c r="AL276" s="956"/>
      <c r="AM276" s="956"/>
      <c r="AN276" s="956"/>
      <c r="AO276" s="956"/>
      <c r="AP276" s="956"/>
      <c r="AQ276" s="957"/>
      <c r="AR276" s="957"/>
      <c r="AS276" s="957"/>
      <c r="AT276" s="957"/>
      <c r="AU276" s="957"/>
      <c r="AV276" s="957"/>
      <c r="AW276" s="957"/>
      <c r="AY276" s="183"/>
    </row>
    <row r="277" spans="1:51" ht="16.5" customHeight="1">
      <c r="A277" s="183"/>
      <c r="B277" s="184"/>
      <c r="C277" s="184"/>
      <c r="D277" s="183"/>
      <c r="E277" s="184"/>
      <c r="F277" s="183"/>
      <c r="G277" s="183"/>
      <c r="H277" s="1094"/>
      <c r="I277" s="1094"/>
      <c r="J277" s="191"/>
      <c r="K277" s="191"/>
      <c r="L277" s="191"/>
      <c r="M277" s="191"/>
      <c r="N277" s="191"/>
      <c r="O277" s="191"/>
      <c r="P277" s="191"/>
      <c r="Q277" s="191"/>
      <c r="R277" s="690"/>
      <c r="S277" s="690"/>
      <c r="T277" s="690"/>
      <c r="U277" s="690"/>
      <c r="V277" s="690"/>
      <c r="W277" s="690"/>
      <c r="X277" s="690"/>
      <c r="Y277" s="690"/>
      <c r="Z277" s="191"/>
      <c r="AA277" s="191"/>
      <c r="AB277" s="191"/>
      <c r="AC277" s="191"/>
      <c r="AD277" s="191"/>
      <c r="AE277" s="690"/>
      <c r="AF277" s="1095"/>
      <c r="AG277" s="1096"/>
      <c r="AH277" s="183"/>
      <c r="AI277" s="183"/>
      <c r="AJ277" s="956"/>
      <c r="AK277" s="956"/>
      <c r="AL277" s="956"/>
      <c r="AM277" s="956"/>
      <c r="AN277" s="956"/>
      <c r="AO277" s="956"/>
      <c r="AP277" s="956"/>
      <c r="AQ277" s="957"/>
      <c r="AR277" s="957"/>
      <c r="AS277" s="957"/>
      <c r="AT277" s="957"/>
      <c r="AU277" s="957"/>
      <c r="AV277" s="957"/>
      <c r="AW277" s="957"/>
      <c r="AY277" s="183"/>
    </row>
    <row r="278" spans="1:51" ht="16.5" customHeight="1">
      <c r="A278" s="183"/>
      <c r="B278" s="184"/>
      <c r="C278" s="184"/>
      <c r="D278" s="183"/>
      <c r="E278" s="184"/>
      <c r="F278" s="183"/>
      <c r="G278" s="183"/>
      <c r="H278" s="1094"/>
      <c r="I278" s="1094"/>
      <c r="J278" s="191"/>
      <c r="K278" s="191"/>
      <c r="L278" s="191"/>
      <c r="M278" s="191"/>
      <c r="N278" s="191"/>
      <c r="O278" s="191"/>
      <c r="P278" s="191"/>
      <c r="Q278" s="191"/>
      <c r="R278" s="690"/>
      <c r="S278" s="690"/>
      <c r="T278" s="690"/>
      <c r="U278" s="690"/>
      <c r="V278" s="690"/>
      <c r="W278" s="690"/>
      <c r="X278" s="690"/>
      <c r="Y278" s="690"/>
      <c r="Z278" s="191"/>
      <c r="AA278" s="191"/>
      <c r="AB278" s="191"/>
      <c r="AC278" s="191"/>
      <c r="AD278" s="191"/>
      <c r="AE278" s="690"/>
      <c r="AF278" s="1095"/>
      <c r="AG278" s="1096"/>
      <c r="AH278" s="183"/>
      <c r="AI278" s="183"/>
      <c r="AJ278" s="956"/>
      <c r="AK278" s="956"/>
      <c r="AL278" s="956"/>
      <c r="AM278" s="956"/>
      <c r="AN278" s="956"/>
      <c r="AO278" s="956"/>
      <c r="AP278" s="956"/>
      <c r="AQ278" s="957"/>
      <c r="AR278" s="957"/>
      <c r="AS278" s="957"/>
      <c r="AT278" s="957"/>
      <c r="AU278" s="957"/>
      <c r="AV278" s="957"/>
      <c r="AW278" s="957"/>
      <c r="AY278" s="183"/>
    </row>
    <row r="279" spans="1:51" ht="16.5" customHeight="1">
      <c r="A279" s="183"/>
      <c r="B279" s="184"/>
      <c r="C279" s="184"/>
      <c r="D279" s="183"/>
      <c r="E279" s="184"/>
      <c r="F279" s="183"/>
      <c r="G279" s="183"/>
      <c r="H279" s="1094"/>
      <c r="I279" s="1094"/>
      <c r="J279" s="191"/>
      <c r="K279" s="191"/>
      <c r="L279" s="191"/>
      <c r="M279" s="191"/>
      <c r="N279" s="191"/>
      <c r="O279" s="191"/>
      <c r="P279" s="191"/>
      <c r="Q279" s="191"/>
      <c r="R279" s="690"/>
      <c r="S279" s="690"/>
      <c r="T279" s="690"/>
      <c r="U279" s="690"/>
      <c r="V279" s="690"/>
      <c r="W279" s="690"/>
      <c r="X279" s="690"/>
      <c r="Y279" s="690"/>
      <c r="Z279" s="191"/>
      <c r="AA279" s="191"/>
      <c r="AB279" s="191"/>
      <c r="AC279" s="191"/>
      <c r="AD279" s="191"/>
      <c r="AE279" s="690"/>
      <c r="AF279" s="1095"/>
      <c r="AG279" s="1096"/>
      <c r="AH279" s="183"/>
      <c r="AI279" s="183"/>
      <c r="AJ279" s="183"/>
      <c r="AK279" s="183"/>
      <c r="AL279" s="183"/>
      <c r="AM279" s="183"/>
      <c r="AN279" s="183"/>
      <c r="AO279" s="957"/>
      <c r="AP279" s="957"/>
      <c r="AQ279" s="957"/>
      <c r="AR279" s="957"/>
      <c r="AS279" s="957"/>
      <c r="AT279" s="957"/>
      <c r="AU279" s="957"/>
      <c r="AV279" s="957"/>
      <c r="AW279" s="957"/>
      <c r="AY279" s="183"/>
    </row>
    <row r="280" spans="1:51" ht="16.5" customHeight="1">
      <c r="A280" s="183"/>
      <c r="B280" s="184"/>
      <c r="C280" s="184"/>
      <c r="D280" s="183"/>
      <c r="E280" s="184"/>
      <c r="F280" s="183"/>
      <c r="G280" s="183"/>
      <c r="H280" s="1094"/>
      <c r="I280" s="1094"/>
      <c r="J280" s="191"/>
      <c r="K280" s="191"/>
      <c r="L280" s="191"/>
      <c r="M280" s="191"/>
      <c r="N280" s="191"/>
      <c r="O280" s="191"/>
      <c r="P280" s="191"/>
      <c r="Q280" s="191"/>
      <c r="R280" s="690"/>
      <c r="S280" s="690"/>
      <c r="T280" s="690"/>
      <c r="U280" s="690"/>
      <c r="V280" s="690"/>
      <c r="W280" s="690"/>
      <c r="X280" s="690"/>
      <c r="Y280" s="690"/>
      <c r="Z280" s="191"/>
      <c r="AA280" s="191"/>
      <c r="AB280" s="191"/>
      <c r="AC280" s="191"/>
      <c r="AD280" s="191"/>
      <c r="AE280" s="690"/>
      <c r="AF280" s="1095"/>
      <c r="AG280" s="1096"/>
      <c r="AH280" s="183"/>
      <c r="AI280" s="183"/>
      <c r="AJ280" s="183"/>
      <c r="AK280" s="183"/>
      <c r="AL280" s="183"/>
      <c r="AM280" s="183"/>
      <c r="AN280" s="183"/>
      <c r="AO280" s="957"/>
      <c r="AP280" s="957"/>
      <c r="AQ280" s="957"/>
      <c r="AR280" s="957"/>
      <c r="AS280" s="957"/>
      <c r="AT280" s="957"/>
      <c r="AU280" s="957"/>
      <c r="AV280" s="957"/>
      <c r="AW280" s="957"/>
      <c r="AY280" s="183"/>
    </row>
    <row r="281" spans="1:51" ht="16.5" customHeight="1">
      <c r="A281" s="183"/>
      <c r="B281" s="184"/>
      <c r="C281" s="184"/>
      <c r="D281" s="183"/>
      <c r="E281" s="184"/>
      <c r="F281" s="183"/>
      <c r="G281" s="183"/>
      <c r="H281" s="1094"/>
      <c r="I281" s="1094"/>
      <c r="J281" s="191"/>
      <c r="K281" s="191"/>
      <c r="L281" s="191"/>
      <c r="M281" s="191"/>
      <c r="N281" s="191"/>
      <c r="O281" s="191"/>
      <c r="P281" s="191"/>
      <c r="Q281" s="191"/>
      <c r="R281" s="690"/>
      <c r="S281" s="690"/>
      <c r="T281" s="690"/>
      <c r="U281" s="690"/>
      <c r="V281" s="690"/>
      <c r="W281" s="690"/>
      <c r="X281" s="690"/>
      <c r="Y281" s="690"/>
      <c r="Z281" s="191"/>
      <c r="AA281" s="191"/>
      <c r="AB281" s="191"/>
      <c r="AC281" s="191"/>
      <c r="AD281" s="191"/>
      <c r="AE281" s="690"/>
      <c r="AF281" s="1095"/>
      <c r="AG281" s="1096"/>
      <c r="AH281" s="183"/>
      <c r="AI281" s="183"/>
      <c r="AJ281" s="183"/>
      <c r="AK281" s="183"/>
      <c r="AL281" s="183"/>
      <c r="AM281" s="183"/>
      <c r="AN281" s="183"/>
      <c r="AO281" s="957"/>
      <c r="AP281" s="957"/>
      <c r="AQ281" s="957"/>
      <c r="AR281" s="957"/>
      <c r="AS281" s="957"/>
      <c r="AT281" s="957"/>
      <c r="AU281" s="957"/>
      <c r="AV281" s="957"/>
      <c r="AW281" s="957"/>
      <c r="AY281" s="183"/>
    </row>
    <row r="282" spans="1:51" ht="16.5" customHeight="1">
      <c r="A282" s="183"/>
      <c r="B282" s="184"/>
      <c r="C282" s="184"/>
      <c r="D282" s="183"/>
      <c r="E282" s="184"/>
      <c r="F282" s="183"/>
      <c r="G282" s="183"/>
      <c r="H282" s="1094"/>
      <c r="I282" s="1094"/>
      <c r="J282" s="191"/>
      <c r="K282" s="191"/>
      <c r="L282" s="191"/>
      <c r="M282" s="191"/>
      <c r="N282" s="191"/>
      <c r="O282" s="191"/>
      <c r="P282" s="191"/>
      <c r="Q282" s="191"/>
      <c r="R282" s="690"/>
      <c r="S282" s="690"/>
      <c r="T282" s="690"/>
      <c r="U282" s="690"/>
      <c r="V282" s="690"/>
      <c r="W282" s="690"/>
      <c r="X282" s="690"/>
      <c r="Y282" s="690"/>
      <c r="Z282" s="191"/>
      <c r="AA282" s="191"/>
      <c r="AB282" s="191"/>
      <c r="AC282" s="191"/>
      <c r="AD282" s="191"/>
      <c r="AE282" s="690"/>
      <c r="AF282" s="1095"/>
      <c r="AG282" s="1096"/>
      <c r="AH282" s="183"/>
      <c r="AI282" s="183"/>
      <c r="AJ282" s="183"/>
      <c r="AK282" s="183"/>
      <c r="AL282" s="183"/>
      <c r="AM282" s="183"/>
      <c r="AN282" s="183"/>
      <c r="AO282" s="957"/>
      <c r="AP282" s="957"/>
      <c r="AQ282" s="957"/>
      <c r="AR282" s="957"/>
      <c r="AS282" s="957"/>
      <c r="AT282" s="957"/>
      <c r="AU282" s="957"/>
      <c r="AV282" s="957"/>
      <c r="AW282" s="957"/>
      <c r="AY282" s="183"/>
    </row>
    <row r="283" spans="1:51" ht="16.5" customHeight="1">
      <c r="A283" s="183"/>
      <c r="B283" s="184"/>
      <c r="C283" s="184"/>
      <c r="D283" s="183"/>
      <c r="E283" s="184"/>
      <c r="F283" s="183"/>
      <c r="G283" s="183"/>
      <c r="H283" s="1094"/>
      <c r="I283" s="1094"/>
      <c r="J283" s="191"/>
      <c r="K283" s="191"/>
      <c r="L283" s="191"/>
      <c r="M283" s="191"/>
      <c r="N283" s="191"/>
      <c r="O283" s="191"/>
      <c r="P283" s="191"/>
      <c r="Q283" s="191"/>
      <c r="R283" s="690"/>
      <c r="S283" s="690"/>
      <c r="T283" s="690"/>
      <c r="U283" s="690"/>
      <c r="V283" s="690"/>
      <c r="W283" s="690"/>
      <c r="X283" s="690"/>
      <c r="Y283" s="690"/>
      <c r="Z283" s="191"/>
      <c r="AA283" s="191"/>
      <c r="AB283" s="191"/>
      <c r="AC283" s="191"/>
      <c r="AD283" s="191"/>
      <c r="AE283" s="690"/>
      <c r="AF283" s="1095"/>
      <c r="AG283" s="1096"/>
      <c r="AH283" s="183"/>
      <c r="AI283" s="183"/>
      <c r="AJ283" s="183"/>
      <c r="AK283" s="183"/>
      <c r="AL283" s="183"/>
      <c r="AM283" s="183"/>
      <c r="AN283" s="183"/>
      <c r="AO283" s="957"/>
      <c r="AP283" s="957"/>
      <c r="AQ283" s="957"/>
      <c r="AR283" s="957"/>
      <c r="AS283" s="957"/>
      <c r="AT283" s="957"/>
      <c r="AU283" s="957"/>
      <c r="AV283" s="957"/>
      <c r="AW283" s="957"/>
      <c r="AY283" s="183"/>
    </row>
    <row r="284" spans="1:51" ht="16.5" customHeight="1">
      <c r="A284" s="183"/>
      <c r="B284" s="184"/>
      <c r="C284" s="184"/>
      <c r="D284" s="183"/>
      <c r="E284" s="184"/>
      <c r="F284" s="183"/>
      <c r="G284" s="183"/>
      <c r="H284" s="1094"/>
      <c r="I284" s="1094"/>
      <c r="J284" s="191"/>
      <c r="K284" s="191"/>
      <c r="L284" s="191"/>
      <c r="M284" s="191"/>
      <c r="N284" s="191"/>
      <c r="O284" s="191"/>
      <c r="P284" s="191"/>
      <c r="Q284" s="191"/>
      <c r="R284" s="690"/>
      <c r="S284" s="690"/>
      <c r="T284" s="690"/>
      <c r="U284" s="690"/>
      <c r="V284" s="690"/>
      <c r="W284" s="690"/>
      <c r="X284" s="690"/>
      <c r="Y284" s="690"/>
      <c r="Z284" s="191"/>
      <c r="AA284" s="191"/>
      <c r="AB284" s="191"/>
      <c r="AC284" s="191"/>
      <c r="AD284" s="191"/>
      <c r="AE284" s="690"/>
      <c r="AF284" s="1095"/>
      <c r="AG284" s="1096"/>
      <c r="AH284" s="183"/>
      <c r="AI284" s="183"/>
      <c r="AJ284" s="183"/>
      <c r="AK284" s="183"/>
      <c r="AL284" s="183"/>
      <c r="AM284" s="183"/>
      <c r="AN284" s="183"/>
      <c r="AO284" s="957"/>
      <c r="AP284" s="957"/>
      <c r="AQ284" s="957"/>
      <c r="AR284" s="957"/>
      <c r="AS284" s="957"/>
      <c r="AT284" s="957"/>
      <c r="AU284" s="957"/>
      <c r="AV284" s="957"/>
      <c r="AW284" s="957"/>
      <c r="AY284" s="183"/>
    </row>
    <row r="285" spans="1:51" ht="16.5" customHeight="1">
      <c r="A285" s="183"/>
      <c r="B285" s="184"/>
      <c r="C285" s="184"/>
      <c r="D285" s="183"/>
      <c r="E285" s="184"/>
      <c r="F285" s="183"/>
      <c r="G285" s="183"/>
      <c r="H285" s="1094"/>
      <c r="I285" s="1094"/>
      <c r="J285" s="191"/>
      <c r="K285" s="191"/>
      <c r="L285" s="191"/>
      <c r="M285" s="191"/>
      <c r="N285" s="191"/>
      <c r="O285" s="191"/>
      <c r="P285" s="191"/>
      <c r="Q285" s="191"/>
      <c r="R285" s="690"/>
      <c r="S285" s="690"/>
      <c r="T285" s="690"/>
      <c r="U285" s="690"/>
      <c r="V285" s="690"/>
      <c r="W285" s="690"/>
      <c r="X285" s="690"/>
      <c r="Y285" s="690"/>
      <c r="Z285" s="191"/>
      <c r="AA285" s="191"/>
      <c r="AB285" s="191"/>
      <c r="AC285" s="191"/>
      <c r="AD285" s="191"/>
      <c r="AE285" s="690"/>
      <c r="AF285" s="1095"/>
      <c r="AG285" s="1096"/>
      <c r="AH285" s="183"/>
      <c r="AI285" s="183"/>
      <c r="AJ285" s="183"/>
      <c r="AK285" s="183"/>
      <c r="AL285" s="183"/>
      <c r="AM285" s="183"/>
      <c r="AN285" s="183"/>
      <c r="AO285" s="957"/>
      <c r="AP285" s="957"/>
      <c r="AQ285" s="957"/>
      <c r="AR285" s="957"/>
      <c r="AS285" s="957"/>
      <c r="AT285" s="957"/>
      <c r="AU285" s="957"/>
      <c r="AV285" s="957"/>
      <c r="AW285" s="957"/>
      <c r="AY285" s="183"/>
    </row>
    <row r="286" spans="1:51" ht="16.5" customHeight="1">
      <c r="A286" s="183"/>
      <c r="B286" s="184"/>
      <c r="C286" s="184"/>
      <c r="D286" s="183"/>
      <c r="E286" s="184"/>
      <c r="F286" s="183"/>
      <c r="G286" s="183"/>
      <c r="H286" s="1094"/>
      <c r="I286" s="1094"/>
      <c r="J286" s="191"/>
      <c r="K286" s="191"/>
      <c r="L286" s="191"/>
      <c r="M286" s="191"/>
      <c r="N286" s="191"/>
      <c r="O286" s="191"/>
      <c r="P286" s="191"/>
      <c r="Q286" s="191"/>
      <c r="R286" s="690"/>
      <c r="S286" s="690"/>
      <c r="T286" s="690"/>
      <c r="U286" s="690"/>
      <c r="V286" s="690"/>
      <c r="W286" s="690"/>
      <c r="X286" s="690"/>
      <c r="Y286" s="690"/>
      <c r="Z286" s="191"/>
      <c r="AA286" s="191"/>
      <c r="AB286" s="191"/>
      <c r="AC286" s="191"/>
      <c r="AD286" s="191"/>
      <c r="AE286" s="690"/>
      <c r="AF286" s="1095"/>
      <c r="AG286" s="1096"/>
      <c r="AH286" s="183"/>
      <c r="AI286" s="183"/>
      <c r="AJ286" s="183"/>
      <c r="AK286" s="183"/>
      <c r="AL286" s="183"/>
      <c r="AM286" s="183"/>
      <c r="AN286" s="183"/>
      <c r="AO286" s="957"/>
      <c r="AP286" s="957"/>
      <c r="AQ286" s="957"/>
      <c r="AR286" s="957"/>
      <c r="AS286" s="957"/>
      <c r="AT286" s="957"/>
      <c r="AU286" s="957"/>
      <c r="AV286" s="957"/>
      <c r="AW286" s="957"/>
      <c r="AY286" s="183"/>
    </row>
    <row r="287" spans="1:51" ht="16.5" customHeight="1">
      <c r="A287" s="183"/>
      <c r="B287" s="184"/>
      <c r="C287" s="184"/>
      <c r="D287" s="183"/>
      <c r="E287" s="184"/>
      <c r="F287" s="183"/>
      <c r="G287" s="183"/>
      <c r="H287" s="1094"/>
      <c r="I287" s="1094"/>
      <c r="J287" s="191"/>
      <c r="K287" s="191"/>
      <c r="L287" s="191"/>
      <c r="M287" s="191"/>
      <c r="N287" s="191"/>
      <c r="O287" s="191"/>
      <c r="P287" s="191"/>
      <c r="Q287" s="191"/>
      <c r="R287" s="690"/>
      <c r="S287" s="690"/>
      <c r="T287" s="690"/>
      <c r="U287" s="690"/>
      <c r="V287" s="690"/>
      <c r="W287" s="690"/>
      <c r="X287" s="690"/>
      <c r="Y287" s="690"/>
      <c r="Z287" s="191"/>
      <c r="AA287" s="191"/>
      <c r="AB287" s="191"/>
      <c r="AC287" s="191"/>
      <c r="AD287" s="191"/>
      <c r="AE287" s="690"/>
      <c r="AF287" s="1095"/>
      <c r="AG287" s="1096"/>
      <c r="AH287" s="183"/>
      <c r="AI287" s="183"/>
      <c r="AJ287" s="183"/>
      <c r="AK287" s="183"/>
      <c r="AL287" s="183"/>
      <c r="AM287" s="183"/>
      <c r="AN287" s="183"/>
      <c r="AO287" s="957"/>
      <c r="AP287" s="957"/>
      <c r="AQ287" s="957"/>
      <c r="AR287" s="957"/>
      <c r="AS287" s="957"/>
      <c r="AT287" s="957"/>
      <c r="AU287" s="957"/>
      <c r="AV287" s="957"/>
      <c r="AW287" s="957"/>
      <c r="AY287" s="183"/>
    </row>
    <row r="288" spans="1:51" ht="16.5" customHeight="1">
      <c r="A288" s="183"/>
      <c r="B288" s="184"/>
      <c r="C288" s="184"/>
      <c r="D288" s="183"/>
      <c r="E288" s="184"/>
      <c r="F288" s="183"/>
      <c r="G288" s="183"/>
      <c r="H288" s="1094"/>
      <c r="I288" s="1094"/>
      <c r="J288" s="191"/>
      <c r="K288" s="191"/>
      <c r="L288" s="191"/>
      <c r="M288" s="191"/>
      <c r="N288" s="191"/>
      <c r="O288" s="191"/>
      <c r="P288" s="191"/>
      <c r="Q288" s="191"/>
      <c r="R288" s="690"/>
      <c r="S288" s="690"/>
      <c r="T288" s="690"/>
      <c r="U288" s="690"/>
      <c r="V288" s="690"/>
      <c r="W288" s="690"/>
      <c r="X288" s="690"/>
      <c r="Y288" s="690"/>
      <c r="Z288" s="191"/>
      <c r="AA288" s="191"/>
      <c r="AB288" s="191"/>
      <c r="AC288" s="191"/>
      <c r="AD288" s="191"/>
      <c r="AE288" s="690"/>
      <c r="AF288" s="1095"/>
      <c r="AG288" s="1096"/>
      <c r="AH288" s="183"/>
      <c r="AI288" s="183"/>
      <c r="AJ288" s="183"/>
      <c r="AK288" s="183"/>
      <c r="AL288" s="183"/>
      <c r="AM288" s="183"/>
      <c r="AN288" s="183"/>
      <c r="AO288" s="957"/>
      <c r="AP288" s="957"/>
      <c r="AQ288" s="957"/>
      <c r="AR288" s="957"/>
      <c r="AS288" s="957"/>
      <c r="AT288" s="957"/>
      <c r="AU288" s="957"/>
      <c r="AV288" s="957"/>
      <c r="AW288" s="957"/>
      <c r="AY288" s="183"/>
    </row>
    <row r="289" spans="1:51" ht="16.5" customHeight="1">
      <c r="A289" s="183"/>
      <c r="B289" s="184"/>
      <c r="C289" s="184"/>
      <c r="D289" s="183"/>
      <c r="E289" s="184"/>
      <c r="F289" s="183"/>
      <c r="G289" s="183"/>
      <c r="H289" s="1094"/>
      <c r="I289" s="1094"/>
      <c r="J289" s="191"/>
      <c r="K289" s="191"/>
      <c r="L289" s="191"/>
      <c r="M289" s="191"/>
      <c r="N289" s="191"/>
      <c r="O289" s="191"/>
      <c r="P289" s="191"/>
      <c r="Q289" s="191"/>
      <c r="R289" s="690"/>
      <c r="S289" s="690"/>
      <c r="T289" s="690"/>
      <c r="U289" s="690"/>
      <c r="V289" s="690"/>
      <c r="W289" s="690"/>
      <c r="X289" s="690"/>
      <c r="Y289" s="690"/>
      <c r="Z289" s="191"/>
      <c r="AA289" s="191"/>
      <c r="AB289" s="191"/>
      <c r="AC289" s="191"/>
      <c r="AD289" s="191"/>
      <c r="AE289" s="690"/>
      <c r="AF289" s="1095"/>
      <c r="AG289" s="1096"/>
      <c r="AH289" s="183"/>
      <c r="AI289" s="183"/>
      <c r="AJ289" s="183"/>
      <c r="AK289" s="183"/>
      <c r="AL289" s="183"/>
      <c r="AM289" s="183"/>
      <c r="AN289" s="183"/>
      <c r="AO289" s="957"/>
      <c r="AP289" s="957"/>
      <c r="AQ289" s="957"/>
      <c r="AR289" s="957"/>
      <c r="AS289" s="957"/>
      <c r="AT289" s="957"/>
      <c r="AU289" s="957"/>
      <c r="AV289" s="957"/>
      <c r="AW289" s="957"/>
      <c r="AY289" s="183"/>
    </row>
    <row r="290" spans="1:51" ht="16.5" customHeight="1">
      <c r="A290" s="183"/>
      <c r="B290" s="184"/>
      <c r="C290" s="184"/>
      <c r="D290" s="183"/>
      <c r="E290" s="184"/>
      <c r="F290" s="183"/>
      <c r="G290" s="183"/>
      <c r="H290" s="1094"/>
      <c r="I290" s="1094"/>
      <c r="J290" s="191"/>
      <c r="K290" s="191"/>
      <c r="L290" s="191"/>
      <c r="M290" s="191"/>
      <c r="N290" s="191"/>
      <c r="O290" s="191"/>
      <c r="P290" s="191"/>
      <c r="Q290" s="191"/>
      <c r="R290" s="690"/>
      <c r="S290" s="690"/>
      <c r="T290" s="690"/>
      <c r="U290" s="690"/>
      <c r="V290" s="690"/>
      <c r="W290" s="690"/>
      <c r="X290" s="690"/>
      <c r="Y290" s="690"/>
      <c r="Z290" s="191"/>
      <c r="AA290" s="191"/>
      <c r="AB290" s="191"/>
      <c r="AC290" s="191"/>
      <c r="AD290" s="191"/>
      <c r="AE290" s="690"/>
      <c r="AF290" s="1095"/>
      <c r="AG290" s="1096"/>
      <c r="AH290" s="183"/>
      <c r="AI290" s="183"/>
      <c r="AJ290" s="183"/>
      <c r="AK290" s="183"/>
      <c r="AL290" s="183"/>
      <c r="AM290" s="183"/>
      <c r="AN290" s="183"/>
      <c r="AO290" s="957"/>
      <c r="AP290" s="957"/>
      <c r="AQ290" s="957"/>
      <c r="AR290" s="957"/>
      <c r="AS290" s="957"/>
      <c r="AT290" s="957"/>
      <c r="AU290" s="957"/>
      <c r="AV290" s="957"/>
      <c r="AW290" s="957"/>
      <c r="AY290" s="183"/>
    </row>
    <row r="291" spans="1:51" ht="16.5" customHeight="1">
      <c r="A291" s="183"/>
      <c r="B291" s="184"/>
      <c r="C291" s="184"/>
      <c r="D291" s="183"/>
      <c r="E291" s="184"/>
      <c r="F291" s="183"/>
      <c r="G291" s="183"/>
      <c r="H291" s="1094"/>
      <c r="I291" s="1094"/>
      <c r="J291" s="191"/>
      <c r="K291" s="191"/>
      <c r="L291" s="191"/>
      <c r="M291" s="191"/>
      <c r="N291" s="191"/>
      <c r="O291" s="191"/>
      <c r="P291" s="191"/>
      <c r="Q291" s="191"/>
      <c r="R291" s="690"/>
      <c r="S291" s="690"/>
      <c r="T291" s="690"/>
      <c r="U291" s="690"/>
      <c r="V291" s="690"/>
      <c r="W291" s="690"/>
      <c r="X291" s="690"/>
      <c r="Y291" s="690"/>
      <c r="Z291" s="191"/>
      <c r="AA291" s="191"/>
      <c r="AB291" s="191"/>
      <c r="AC291" s="191"/>
      <c r="AD291" s="191"/>
      <c r="AE291" s="690"/>
      <c r="AF291" s="1095"/>
      <c r="AG291" s="1096"/>
      <c r="AH291" s="183"/>
      <c r="AI291" s="183"/>
      <c r="AJ291" s="183"/>
      <c r="AK291" s="183"/>
      <c r="AL291" s="183"/>
      <c r="AM291" s="183"/>
      <c r="AN291" s="183"/>
      <c r="AO291" s="957"/>
      <c r="AP291" s="957"/>
      <c r="AQ291" s="957"/>
      <c r="AR291" s="957"/>
      <c r="AS291" s="957"/>
      <c r="AT291" s="957"/>
      <c r="AU291" s="957"/>
      <c r="AV291" s="957"/>
      <c r="AW291" s="957"/>
      <c r="AY291" s="183"/>
    </row>
    <row r="292" spans="1:51" ht="16.5" customHeight="1">
      <c r="A292" s="183"/>
      <c r="B292" s="184"/>
      <c r="C292" s="184"/>
      <c r="D292" s="183"/>
      <c r="E292" s="184"/>
      <c r="F292" s="183"/>
      <c r="G292" s="183"/>
      <c r="H292" s="1094"/>
      <c r="I292" s="1094"/>
      <c r="J292" s="191"/>
      <c r="K292" s="191"/>
      <c r="L292" s="191"/>
      <c r="M292" s="191"/>
      <c r="N292" s="191"/>
      <c r="O292" s="191"/>
      <c r="P292" s="191"/>
      <c r="Q292" s="191"/>
      <c r="R292" s="690"/>
      <c r="S292" s="690"/>
      <c r="T292" s="690"/>
      <c r="U292" s="690"/>
      <c r="V292" s="690"/>
      <c r="W292" s="690"/>
      <c r="X292" s="690"/>
      <c r="Y292" s="690"/>
      <c r="Z292" s="191"/>
      <c r="AA292" s="191"/>
      <c r="AB292" s="191"/>
      <c r="AC292" s="191"/>
      <c r="AD292" s="191"/>
      <c r="AE292" s="690"/>
      <c r="AF292" s="1095"/>
      <c r="AG292" s="1096"/>
      <c r="AH292" s="183"/>
      <c r="AI292" s="183"/>
      <c r="AJ292" s="183"/>
      <c r="AK292" s="183"/>
      <c r="AL292" s="183"/>
      <c r="AM292" s="183"/>
      <c r="AN292" s="183"/>
      <c r="AO292" s="957"/>
      <c r="AP292" s="957"/>
      <c r="AQ292" s="957"/>
      <c r="AR292" s="957"/>
      <c r="AS292" s="957"/>
      <c r="AT292" s="957"/>
      <c r="AU292" s="957"/>
      <c r="AV292" s="957"/>
      <c r="AW292" s="957"/>
      <c r="AY292" s="183"/>
    </row>
    <row r="293" spans="1:51" ht="16.5" customHeight="1">
      <c r="A293" s="183"/>
      <c r="B293" s="184"/>
      <c r="C293" s="184"/>
      <c r="D293" s="183"/>
      <c r="E293" s="184"/>
      <c r="F293" s="183"/>
      <c r="G293" s="183"/>
      <c r="H293" s="1094"/>
      <c r="I293" s="1094"/>
      <c r="J293" s="191"/>
      <c r="K293" s="191"/>
      <c r="L293" s="191"/>
      <c r="M293" s="191"/>
      <c r="N293" s="191"/>
      <c r="O293" s="191"/>
      <c r="P293" s="191"/>
      <c r="Q293" s="191"/>
      <c r="R293" s="690"/>
      <c r="S293" s="690"/>
      <c r="T293" s="690"/>
      <c r="U293" s="690"/>
      <c r="V293" s="690"/>
      <c r="W293" s="690"/>
      <c r="X293" s="690"/>
      <c r="Y293" s="690"/>
      <c r="Z293" s="191"/>
      <c r="AA293" s="191"/>
      <c r="AB293" s="191"/>
      <c r="AC293" s="191"/>
      <c r="AD293" s="191"/>
      <c r="AE293" s="690"/>
      <c r="AF293" s="1095"/>
      <c r="AG293" s="1096"/>
      <c r="AH293" s="183"/>
      <c r="AI293" s="183"/>
      <c r="AJ293" s="183"/>
      <c r="AK293" s="183"/>
      <c r="AL293" s="183"/>
      <c r="AM293" s="183"/>
      <c r="AN293" s="183"/>
      <c r="AO293" s="957"/>
      <c r="AP293" s="957"/>
      <c r="AQ293" s="957"/>
      <c r="AR293" s="957"/>
      <c r="AS293" s="957"/>
      <c r="AT293" s="957"/>
      <c r="AU293" s="957"/>
      <c r="AV293" s="957"/>
      <c r="AW293" s="957"/>
      <c r="AY293" s="183"/>
    </row>
    <row r="294" spans="1:51" ht="16.5" customHeight="1">
      <c r="A294" s="183"/>
      <c r="B294" s="184"/>
      <c r="C294" s="184"/>
      <c r="D294" s="183"/>
      <c r="E294" s="184"/>
      <c r="F294" s="183"/>
      <c r="G294" s="183"/>
      <c r="H294" s="1094"/>
      <c r="I294" s="1094"/>
      <c r="J294" s="191"/>
      <c r="K294" s="191"/>
      <c r="L294" s="191"/>
      <c r="M294" s="191"/>
      <c r="N294" s="191"/>
      <c r="O294" s="191"/>
      <c r="P294" s="191"/>
      <c r="Q294" s="191"/>
      <c r="R294" s="690"/>
      <c r="S294" s="690"/>
      <c r="T294" s="690"/>
      <c r="U294" s="690"/>
      <c r="V294" s="690"/>
      <c r="W294" s="690"/>
      <c r="X294" s="690"/>
      <c r="Y294" s="690"/>
      <c r="Z294" s="191"/>
      <c r="AA294" s="191"/>
      <c r="AB294" s="191"/>
      <c r="AC294" s="191"/>
      <c r="AD294" s="191"/>
      <c r="AE294" s="690"/>
      <c r="AF294" s="1095"/>
      <c r="AG294" s="1096"/>
      <c r="AH294" s="183"/>
      <c r="AI294" s="183"/>
      <c r="AJ294" s="183"/>
      <c r="AK294" s="183"/>
      <c r="AL294" s="183"/>
      <c r="AM294" s="183"/>
      <c r="AN294" s="183"/>
      <c r="AO294" s="957"/>
      <c r="AP294" s="957"/>
      <c r="AQ294" s="957"/>
      <c r="AR294" s="957"/>
      <c r="AS294" s="957"/>
      <c r="AT294" s="957"/>
      <c r="AU294" s="957"/>
      <c r="AV294" s="957"/>
      <c r="AW294" s="957"/>
      <c r="AY294" s="183"/>
    </row>
    <row r="295" spans="1:51" ht="16.5" customHeight="1">
      <c r="A295" s="183"/>
      <c r="B295" s="184"/>
      <c r="C295" s="184"/>
      <c r="D295" s="183"/>
      <c r="E295" s="184"/>
      <c r="F295" s="183"/>
      <c r="G295" s="183"/>
      <c r="H295" s="1094"/>
      <c r="I295" s="1094"/>
      <c r="J295" s="191"/>
      <c r="K295" s="191"/>
      <c r="L295" s="191"/>
      <c r="M295" s="191"/>
      <c r="N295" s="191"/>
      <c r="O295" s="191"/>
      <c r="P295" s="191"/>
      <c r="Q295" s="191"/>
      <c r="R295" s="690"/>
      <c r="S295" s="690"/>
      <c r="T295" s="690"/>
      <c r="U295" s="690"/>
      <c r="V295" s="690"/>
      <c r="W295" s="690"/>
      <c r="X295" s="690"/>
      <c r="Y295" s="690"/>
      <c r="Z295" s="191"/>
      <c r="AA295" s="191"/>
      <c r="AB295" s="191"/>
      <c r="AC295" s="191"/>
      <c r="AD295" s="191"/>
      <c r="AE295" s="690"/>
      <c r="AF295" s="1095"/>
      <c r="AG295" s="1096"/>
      <c r="AH295" s="183"/>
      <c r="AI295" s="183"/>
      <c r="AJ295" s="183"/>
      <c r="AK295" s="183"/>
      <c r="AL295" s="183"/>
      <c r="AM295" s="183"/>
      <c r="AN295" s="183"/>
      <c r="AO295" s="957"/>
      <c r="AP295" s="957"/>
      <c r="AQ295" s="957"/>
      <c r="AR295" s="957"/>
      <c r="AS295" s="957"/>
      <c r="AT295" s="957"/>
      <c r="AU295" s="957"/>
      <c r="AV295" s="957"/>
      <c r="AW295" s="957"/>
      <c r="AY295" s="183"/>
    </row>
    <row r="296" spans="1:51" ht="16.5" customHeight="1">
      <c r="A296" s="183"/>
      <c r="B296" s="184"/>
      <c r="C296" s="184"/>
      <c r="D296" s="183"/>
      <c r="E296" s="184"/>
      <c r="F296" s="183"/>
      <c r="G296" s="183"/>
      <c r="H296" s="1094"/>
      <c r="I296" s="1094"/>
      <c r="J296" s="191"/>
      <c r="K296" s="191"/>
      <c r="L296" s="191"/>
      <c r="M296" s="191"/>
      <c r="N296" s="191"/>
      <c r="O296" s="191"/>
      <c r="P296" s="191"/>
      <c r="Q296" s="191"/>
      <c r="R296" s="690"/>
      <c r="S296" s="690"/>
      <c r="T296" s="690"/>
      <c r="U296" s="690"/>
      <c r="V296" s="690"/>
      <c r="W296" s="690"/>
      <c r="X296" s="690"/>
      <c r="Y296" s="690"/>
      <c r="Z296" s="191"/>
      <c r="AA296" s="191"/>
      <c r="AB296" s="191"/>
      <c r="AC296" s="191"/>
      <c r="AD296" s="191"/>
      <c r="AE296" s="690"/>
      <c r="AF296" s="1095"/>
      <c r="AG296" s="1096"/>
      <c r="AH296" s="183"/>
      <c r="AI296" s="183"/>
      <c r="AJ296" s="183"/>
      <c r="AK296" s="183"/>
      <c r="AL296" s="183"/>
      <c r="AM296" s="183"/>
      <c r="AN296" s="183"/>
      <c r="AO296" s="957"/>
      <c r="AP296" s="957"/>
      <c r="AQ296" s="957"/>
      <c r="AR296" s="957"/>
      <c r="AS296" s="957"/>
      <c r="AT296" s="957"/>
      <c r="AU296" s="957"/>
      <c r="AV296" s="957"/>
      <c r="AW296" s="957"/>
      <c r="AY296" s="183"/>
    </row>
    <row r="297" spans="1:51" ht="16.5" customHeight="1">
      <c r="A297" s="183"/>
      <c r="B297" s="184"/>
      <c r="C297" s="184"/>
      <c r="D297" s="183"/>
      <c r="E297" s="184"/>
      <c r="F297" s="183"/>
      <c r="G297" s="183"/>
      <c r="H297" s="1094"/>
      <c r="I297" s="1094"/>
      <c r="J297" s="191"/>
      <c r="K297" s="191"/>
      <c r="L297" s="191"/>
      <c r="M297" s="191"/>
      <c r="N297" s="191"/>
      <c r="O297" s="191"/>
      <c r="P297" s="191"/>
      <c r="Q297" s="191"/>
      <c r="R297" s="690"/>
      <c r="S297" s="690"/>
      <c r="T297" s="690"/>
      <c r="U297" s="690"/>
      <c r="V297" s="690"/>
      <c r="W297" s="690"/>
      <c r="X297" s="690"/>
      <c r="Y297" s="690"/>
      <c r="Z297" s="191"/>
      <c r="AA297" s="191"/>
      <c r="AB297" s="191"/>
      <c r="AC297" s="191"/>
      <c r="AD297" s="191"/>
      <c r="AE297" s="690"/>
      <c r="AF297" s="1095"/>
      <c r="AG297" s="1096"/>
      <c r="AH297" s="183"/>
      <c r="AI297" s="183"/>
      <c r="AJ297" s="183"/>
      <c r="AK297" s="183"/>
      <c r="AL297" s="183"/>
      <c r="AM297" s="183"/>
      <c r="AN297" s="183"/>
      <c r="AO297" s="957"/>
      <c r="AP297" s="957"/>
      <c r="AQ297" s="957"/>
      <c r="AR297" s="957"/>
      <c r="AS297" s="957"/>
      <c r="AT297" s="957"/>
      <c r="AU297" s="957"/>
      <c r="AV297" s="957"/>
      <c r="AW297" s="957"/>
      <c r="AY297" s="183"/>
    </row>
    <row r="298" spans="1:51" ht="16.5" customHeight="1">
      <c r="A298" s="183"/>
      <c r="B298" s="184"/>
      <c r="C298" s="184"/>
      <c r="D298" s="183"/>
      <c r="E298" s="184"/>
      <c r="F298" s="183"/>
      <c r="G298" s="183"/>
      <c r="H298" s="1094"/>
      <c r="I298" s="1094"/>
      <c r="J298" s="191"/>
      <c r="K298" s="191"/>
      <c r="L298" s="191"/>
      <c r="M298" s="191"/>
      <c r="N298" s="191"/>
      <c r="O298" s="191"/>
      <c r="P298" s="191"/>
      <c r="Q298" s="191"/>
      <c r="R298" s="690"/>
      <c r="S298" s="690"/>
      <c r="T298" s="690"/>
      <c r="U298" s="690"/>
      <c r="V298" s="690"/>
      <c r="W298" s="690"/>
      <c r="X298" s="690"/>
      <c r="Y298" s="690"/>
      <c r="Z298" s="191"/>
      <c r="AA298" s="191"/>
      <c r="AB298" s="191"/>
      <c r="AC298" s="191"/>
      <c r="AD298" s="191"/>
      <c r="AE298" s="690"/>
      <c r="AF298" s="1095"/>
      <c r="AG298" s="1096"/>
      <c r="AH298" s="183"/>
      <c r="AI298" s="183"/>
      <c r="AJ298" s="183"/>
      <c r="AK298" s="183"/>
      <c r="AL298" s="183"/>
      <c r="AM298" s="183"/>
      <c r="AN298" s="183"/>
      <c r="AO298" s="957"/>
      <c r="AP298" s="957"/>
      <c r="AQ298" s="957"/>
      <c r="AR298" s="957"/>
      <c r="AS298" s="957"/>
      <c r="AT298" s="957"/>
      <c r="AU298" s="957"/>
      <c r="AV298" s="957"/>
      <c r="AW298" s="957"/>
      <c r="AY298" s="183"/>
    </row>
    <row r="299" spans="1:51" ht="16.5" customHeight="1">
      <c r="A299" s="183"/>
      <c r="B299" s="184"/>
      <c r="C299" s="184"/>
      <c r="D299" s="183"/>
      <c r="E299" s="184"/>
      <c r="F299" s="183"/>
      <c r="G299" s="183"/>
      <c r="H299" s="1094"/>
      <c r="I299" s="1094"/>
      <c r="J299" s="191"/>
      <c r="K299" s="191"/>
      <c r="L299" s="191"/>
      <c r="M299" s="191"/>
      <c r="N299" s="191"/>
      <c r="O299" s="191"/>
      <c r="P299" s="191"/>
      <c r="Q299" s="191"/>
      <c r="R299" s="690"/>
      <c r="S299" s="690"/>
      <c r="T299" s="690"/>
      <c r="U299" s="690"/>
      <c r="V299" s="690"/>
      <c r="W299" s="690"/>
      <c r="X299" s="690"/>
      <c r="Y299" s="690"/>
      <c r="Z299" s="191"/>
      <c r="AA299" s="191"/>
      <c r="AB299" s="191"/>
      <c r="AC299" s="191"/>
      <c r="AD299" s="191"/>
      <c r="AE299" s="690"/>
      <c r="AF299" s="1095"/>
      <c r="AG299" s="1096"/>
      <c r="AH299" s="183"/>
      <c r="AI299" s="183"/>
      <c r="AJ299" s="183"/>
      <c r="AK299" s="183"/>
      <c r="AL299" s="183"/>
      <c r="AM299" s="183"/>
      <c r="AN299" s="183"/>
      <c r="AO299" s="957"/>
      <c r="AP299" s="957"/>
      <c r="AQ299" s="957"/>
      <c r="AR299" s="957"/>
      <c r="AS299" s="957"/>
      <c r="AT299" s="957"/>
      <c r="AU299" s="957"/>
      <c r="AV299" s="957"/>
      <c r="AW299" s="957"/>
      <c r="AY299" s="183"/>
    </row>
    <row r="300" spans="1:51" ht="16.5" customHeight="1">
      <c r="A300" s="183"/>
      <c r="B300" s="184"/>
      <c r="C300" s="184"/>
      <c r="D300" s="183"/>
      <c r="E300" s="184"/>
      <c r="F300" s="183"/>
      <c r="G300" s="183"/>
      <c r="H300" s="1094"/>
      <c r="I300" s="1094"/>
      <c r="J300" s="191"/>
      <c r="K300" s="191"/>
      <c r="L300" s="191"/>
      <c r="M300" s="191"/>
      <c r="N300" s="191"/>
      <c r="O300" s="191"/>
      <c r="P300" s="191"/>
      <c r="Q300" s="191"/>
      <c r="R300" s="690"/>
      <c r="S300" s="690"/>
      <c r="T300" s="690"/>
      <c r="U300" s="690"/>
      <c r="V300" s="690"/>
      <c r="W300" s="690"/>
      <c r="X300" s="690"/>
      <c r="Y300" s="690"/>
      <c r="Z300" s="191"/>
      <c r="AA300" s="191"/>
      <c r="AB300" s="191"/>
      <c r="AC300" s="191"/>
      <c r="AD300" s="191"/>
      <c r="AE300" s="690"/>
      <c r="AF300" s="1095"/>
      <c r="AG300" s="1096"/>
      <c r="AH300" s="183"/>
      <c r="AI300" s="183"/>
      <c r="AJ300" s="183"/>
      <c r="AK300" s="183"/>
      <c r="AL300" s="183"/>
      <c r="AM300" s="183"/>
      <c r="AN300" s="183"/>
      <c r="AO300" s="957"/>
      <c r="AP300" s="957"/>
      <c r="AQ300" s="957"/>
      <c r="AR300" s="957"/>
      <c r="AS300" s="957"/>
      <c r="AT300" s="957"/>
      <c r="AU300" s="957"/>
      <c r="AV300" s="957"/>
      <c r="AW300" s="957"/>
      <c r="AY300" s="183"/>
    </row>
    <row r="301" spans="1:51" ht="16.5" customHeight="1">
      <c r="A301" s="183"/>
      <c r="B301" s="184"/>
      <c r="C301" s="184"/>
      <c r="D301" s="183"/>
      <c r="E301" s="184"/>
      <c r="F301" s="183"/>
      <c r="G301" s="183"/>
      <c r="H301" s="1094"/>
      <c r="I301" s="1094"/>
      <c r="J301" s="191"/>
      <c r="K301" s="191"/>
      <c r="L301" s="191"/>
      <c r="M301" s="191"/>
      <c r="N301" s="191"/>
      <c r="O301" s="191"/>
      <c r="P301" s="191"/>
      <c r="Q301" s="191"/>
      <c r="R301" s="690"/>
      <c r="S301" s="690"/>
      <c r="T301" s="690"/>
      <c r="U301" s="690"/>
      <c r="V301" s="690"/>
      <c r="W301" s="690"/>
      <c r="X301" s="690"/>
      <c r="Y301" s="690"/>
      <c r="Z301" s="191"/>
      <c r="AA301" s="191"/>
      <c r="AB301" s="191"/>
      <c r="AC301" s="191"/>
      <c r="AD301" s="191"/>
      <c r="AE301" s="690"/>
      <c r="AF301" s="1095"/>
      <c r="AG301" s="1096"/>
      <c r="AH301" s="183"/>
      <c r="AI301" s="183"/>
      <c r="AJ301" s="183"/>
      <c r="AK301" s="183"/>
      <c r="AL301" s="183"/>
      <c r="AM301" s="183"/>
      <c r="AN301" s="183"/>
      <c r="AO301" s="957"/>
      <c r="AP301" s="957"/>
      <c r="AQ301" s="957"/>
      <c r="AR301" s="957"/>
      <c r="AS301" s="957"/>
      <c r="AT301" s="957"/>
      <c r="AU301" s="957"/>
      <c r="AV301" s="957"/>
      <c r="AW301" s="957"/>
      <c r="AY301" s="183"/>
    </row>
    <row r="302" spans="1:51" ht="16.5" customHeight="1">
      <c r="A302" s="183"/>
      <c r="B302" s="184"/>
      <c r="C302" s="184"/>
      <c r="D302" s="183"/>
      <c r="E302" s="184"/>
      <c r="F302" s="183"/>
      <c r="G302" s="183"/>
      <c r="H302" s="1094"/>
      <c r="I302" s="1094"/>
      <c r="J302" s="191"/>
      <c r="K302" s="191"/>
      <c r="L302" s="191"/>
      <c r="M302" s="191"/>
      <c r="N302" s="191"/>
      <c r="O302" s="191"/>
      <c r="P302" s="191"/>
      <c r="Q302" s="191"/>
      <c r="R302" s="690"/>
      <c r="S302" s="690"/>
      <c r="T302" s="690"/>
      <c r="U302" s="690"/>
      <c r="V302" s="690"/>
      <c r="W302" s="690"/>
      <c r="X302" s="690"/>
      <c r="Y302" s="690"/>
      <c r="Z302" s="191"/>
      <c r="AA302" s="191"/>
      <c r="AB302" s="191"/>
      <c r="AC302" s="191"/>
      <c r="AD302" s="191"/>
      <c r="AE302" s="690"/>
      <c r="AF302" s="1095"/>
      <c r="AG302" s="1096"/>
      <c r="AH302" s="183"/>
      <c r="AI302" s="183"/>
      <c r="AJ302" s="183"/>
      <c r="AK302" s="183"/>
      <c r="AL302" s="183"/>
      <c r="AM302" s="183"/>
      <c r="AN302" s="183"/>
      <c r="AO302" s="957"/>
      <c r="AP302" s="957"/>
      <c r="AQ302" s="957"/>
      <c r="AR302" s="957"/>
      <c r="AS302" s="957"/>
      <c r="AT302" s="957"/>
      <c r="AU302" s="957"/>
      <c r="AV302" s="957"/>
      <c r="AW302" s="957"/>
      <c r="AY302" s="183"/>
    </row>
    <row r="303" spans="1:51" ht="16.5" customHeight="1">
      <c r="A303" s="183"/>
      <c r="B303" s="184"/>
      <c r="C303" s="184"/>
      <c r="D303" s="183"/>
      <c r="E303" s="184"/>
      <c r="F303" s="183"/>
      <c r="G303" s="183"/>
      <c r="H303" s="1094"/>
      <c r="I303" s="1094"/>
      <c r="J303" s="191"/>
      <c r="K303" s="191"/>
      <c r="L303" s="191"/>
      <c r="M303" s="191"/>
      <c r="N303" s="191"/>
      <c r="O303" s="191"/>
      <c r="P303" s="191"/>
      <c r="Q303" s="191"/>
      <c r="R303" s="690"/>
      <c r="S303" s="690"/>
      <c r="T303" s="690"/>
      <c r="U303" s="690"/>
      <c r="V303" s="690"/>
      <c r="W303" s="690"/>
      <c r="X303" s="690"/>
      <c r="Y303" s="690"/>
      <c r="Z303" s="191"/>
      <c r="AA303" s="191"/>
      <c r="AB303" s="191"/>
      <c r="AC303" s="191"/>
      <c r="AD303" s="191"/>
      <c r="AE303" s="690"/>
      <c r="AF303" s="1095"/>
      <c r="AG303" s="1096"/>
      <c r="AH303" s="183"/>
      <c r="AI303" s="183"/>
      <c r="AJ303" s="183"/>
      <c r="AK303" s="183"/>
      <c r="AL303" s="183"/>
      <c r="AM303" s="183"/>
      <c r="AN303" s="183"/>
      <c r="AO303" s="957"/>
      <c r="AP303" s="957"/>
      <c r="AQ303" s="957"/>
      <c r="AR303" s="957"/>
      <c r="AS303" s="957"/>
      <c r="AT303" s="957"/>
      <c r="AU303" s="957"/>
      <c r="AV303" s="957"/>
      <c r="AW303" s="957"/>
      <c r="AY303" s="183"/>
    </row>
    <row r="304" spans="1:51" ht="16.5" customHeight="1">
      <c r="A304" s="183"/>
      <c r="B304" s="184"/>
      <c r="C304" s="184"/>
      <c r="D304" s="183"/>
      <c r="E304" s="184"/>
      <c r="F304" s="183"/>
      <c r="G304" s="183"/>
      <c r="H304" s="1094"/>
      <c r="I304" s="1094"/>
      <c r="J304" s="191"/>
      <c r="K304" s="191"/>
      <c r="L304" s="191"/>
      <c r="M304" s="191"/>
      <c r="N304" s="191"/>
      <c r="O304" s="191"/>
      <c r="P304" s="191"/>
      <c r="Q304" s="191"/>
      <c r="R304" s="690"/>
      <c r="S304" s="690"/>
      <c r="T304" s="690"/>
      <c r="U304" s="690"/>
      <c r="V304" s="690"/>
      <c r="W304" s="690"/>
      <c r="X304" s="690"/>
      <c r="Y304" s="690"/>
      <c r="Z304" s="191"/>
      <c r="AA304" s="191"/>
      <c r="AB304" s="191"/>
      <c r="AC304" s="191"/>
      <c r="AD304" s="191"/>
      <c r="AE304" s="690"/>
      <c r="AF304" s="1095"/>
      <c r="AG304" s="1096"/>
      <c r="AH304" s="183"/>
      <c r="AI304" s="183"/>
      <c r="AJ304" s="183"/>
      <c r="AK304" s="183"/>
      <c r="AL304" s="183"/>
      <c r="AM304" s="183"/>
      <c r="AN304" s="183"/>
      <c r="AO304" s="957"/>
      <c r="AP304" s="957"/>
      <c r="AQ304" s="957"/>
      <c r="AR304" s="957"/>
      <c r="AS304" s="957"/>
      <c r="AT304" s="957"/>
      <c r="AU304" s="957"/>
      <c r="AV304" s="957"/>
      <c r="AW304" s="957"/>
      <c r="AY304" s="183"/>
    </row>
    <row r="305" spans="1:51" ht="16.5" customHeight="1">
      <c r="A305" s="183"/>
      <c r="B305" s="184"/>
      <c r="C305" s="184"/>
      <c r="D305" s="183"/>
      <c r="E305" s="184"/>
      <c r="F305" s="183"/>
      <c r="G305" s="183"/>
      <c r="H305" s="1094"/>
      <c r="I305" s="1094"/>
      <c r="J305" s="191"/>
      <c r="K305" s="191"/>
      <c r="L305" s="191"/>
      <c r="M305" s="191"/>
      <c r="N305" s="191"/>
      <c r="O305" s="191"/>
      <c r="P305" s="191"/>
      <c r="Q305" s="191"/>
      <c r="R305" s="690"/>
      <c r="S305" s="690"/>
      <c r="T305" s="690"/>
      <c r="U305" s="690"/>
      <c r="V305" s="690"/>
      <c r="W305" s="690"/>
      <c r="X305" s="690"/>
      <c r="Y305" s="690"/>
      <c r="Z305" s="191"/>
      <c r="AA305" s="191"/>
      <c r="AB305" s="191"/>
      <c r="AC305" s="191"/>
      <c r="AD305" s="191"/>
      <c r="AE305" s="690"/>
      <c r="AF305" s="1095"/>
      <c r="AG305" s="1096"/>
      <c r="AH305" s="183"/>
      <c r="AI305" s="183"/>
      <c r="AJ305" s="183"/>
      <c r="AK305" s="183"/>
      <c r="AL305" s="183"/>
      <c r="AM305" s="183"/>
      <c r="AN305" s="183"/>
      <c r="AO305" s="957"/>
      <c r="AP305" s="957"/>
      <c r="AQ305" s="957"/>
      <c r="AR305" s="957"/>
      <c r="AS305" s="957"/>
      <c r="AT305" s="957"/>
      <c r="AU305" s="957"/>
      <c r="AV305" s="957"/>
      <c r="AW305" s="957"/>
      <c r="AY305" s="183"/>
    </row>
    <row r="306" spans="1:51" ht="15.75" customHeight="1">
      <c r="A306" s="183"/>
      <c r="B306" s="184"/>
      <c r="C306" s="184"/>
      <c r="D306" s="183"/>
      <c r="E306" s="184"/>
      <c r="F306" s="183"/>
      <c r="G306" s="183"/>
      <c r="H306" s="1094"/>
      <c r="I306" s="1094"/>
      <c r="J306" s="191"/>
      <c r="K306" s="191"/>
      <c r="L306" s="191"/>
      <c r="M306" s="191"/>
      <c r="N306" s="191"/>
      <c r="O306" s="191"/>
      <c r="P306" s="191"/>
      <c r="Q306" s="191"/>
      <c r="R306" s="690"/>
      <c r="S306" s="690"/>
      <c r="T306" s="690"/>
      <c r="U306" s="690"/>
      <c r="V306" s="690"/>
      <c r="W306" s="690"/>
      <c r="X306" s="690"/>
      <c r="Y306" s="690"/>
      <c r="Z306" s="191"/>
      <c r="AA306" s="191"/>
      <c r="AB306" s="191"/>
      <c r="AC306" s="191"/>
      <c r="AD306" s="191"/>
      <c r="AE306" s="690"/>
      <c r="AF306" s="1095"/>
      <c r="AG306" s="1096"/>
      <c r="AH306" s="183"/>
      <c r="AI306" s="183"/>
      <c r="AO306" s="957"/>
      <c r="AP306" s="957"/>
      <c r="AQ306" s="957"/>
      <c r="AR306" s="957"/>
      <c r="AS306" s="957"/>
      <c r="AT306" s="957"/>
      <c r="AU306" s="957"/>
      <c r="AV306" s="957"/>
      <c r="AW306" s="957"/>
      <c r="AY306" s="183"/>
    </row>
    <row r="307" spans="1:51" ht="15.75" customHeight="1">
      <c r="A307" s="183"/>
      <c r="B307" s="184"/>
      <c r="C307" s="184"/>
      <c r="D307" s="183"/>
      <c r="E307" s="184"/>
      <c r="F307" s="183"/>
      <c r="G307" s="183"/>
      <c r="H307" s="1094"/>
      <c r="I307" s="1094"/>
      <c r="J307" s="191"/>
      <c r="K307" s="191"/>
      <c r="L307" s="191"/>
      <c r="M307" s="191"/>
      <c r="N307" s="191"/>
      <c r="O307" s="191"/>
      <c r="P307" s="191"/>
      <c r="Q307" s="191"/>
      <c r="R307" s="690"/>
      <c r="S307" s="690"/>
      <c r="T307" s="690"/>
      <c r="U307" s="690"/>
      <c r="V307" s="690"/>
      <c r="W307" s="690"/>
      <c r="X307" s="690"/>
      <c r="Y307" s="690"/>
      <c r="Z307" s="191"/>
      <c r="AA307" s="191"/>
      <c r="AB307" s="191"/>
      <c r="AC307" s="191"/>
      <c r="AD307" s="191"/>
      <c r="AE307" s="690"/>
      <c r="AF307" s="1095"/>
      <c r="AG307" s="1096"/>
      <c r="AH307" s="183"/>
      <c r="AI307" s="183"/>
      <c r="AO307" s="957"/>
      <c r="AP307" s="957"/>
      <c r="AQ307" s="957"/>
      <c r="AR307" s="957"/>
      <c r="AS307" s="957"/>
      <c r="AT307" s="957"/>
      <c r="AU307" s="957"/>
      <c r="AV307" s="957"/>
      <c r="AW307" s="957"/>
      <c r="AY307" s="183"/>
    </row>
    <row r="308" spans="1:51" ht="15.75" customHeight="1">
      <c r="A308" s="183"/>
      <c r="B308" s="184"/>
      <c r="C308" s="184"/>
      <c r="D308" s="183"/>
      <c r="E308" s="184"/>
      <c r="F308" s="183"/>
      <c r="G308" s="183"/>
      <c r="H308" s="1094"/>
      <c r="I308" s="1094"/>
      <c r="J308" s="191"/>
      <c r="K308" s="191"/>
      <c r="L308" s="191"/>
      <c r="M308" s="191"/>
      <c r="N308" s="191"/>
      <c r="O308" s="191"/>
      <c r="P308" s="191"/>
      <c r="Q308" s="191"/>
      <c r="R308" s="690"/>
      <c r="S308" s="690"/>
      <c r="T308" s="690"/>
      <c r="U308" s="690"/>
      <c r="V308" s="690"/>
      <c r="W308" s="690"/>
      <c r="X308" s="690"/>
      <c r="Y308" s="690"/>
      <c r="Z308" s="191"/>
      <c r="AA308" s="191"/>
      <c r="AB308" s="191"/>
      <c r="AC308" s="191"/>
      <c r="AD308" s="191"/>
      <c r="AE308" s="690"/>
      <c r="AF308" s="1095"/>
      <c r="AG308" s="1096"/>
      <c r="AH308" s="183"/>
      <c r="AI308" s="183"/>
      <c r="AO308" s="957"/>
      <c r="AP308" s="957"/>
      <c r="AQ308" s="957"/>
      <c r="AR308" s="957"/>
      <c r="AS308" s="957"/>
      <c r="AT308" s="957"/>
      <c r="AU308" s="957"/>
      <c r="AV308" s="957"/>
      <c r="AW308" s="957"/>
      <c r="AY308" s="183"/>
    </row>
    <row r="309" spans="1:51" ht="15.75" customHeight="1">
      <c r="A309" s="183"/>
      <c r="B309" s="184"/>
      <c r="C309" s="184"/>
      <c r="D309" s="183"/>
      <c r="E309" s="184"/>
      <c r="F309" s="183"/>
      <c r="G309" s="183"/>
      <c r="H309" s="1094"/>
      <c r="I309" s="1094"/>
      <c r="J309" s="191"/>
      <c r="K309" s="191"/>
      <c r="L309" s="191"/>
      <c r="M309" s="191"/>
      <c r="N309" s="191"/>
      <c r="O309" s="191"/>
      <c r="P309" s="191"/>
      <c r="Q309" s="191"/>
      <c r="R309" s="690"/>
      <c r="S309" s="690"/>
      <c r="T309" s="690"/>
      <c r="U309" s="690"/>
      <c r="V309" s="690"/>
      <c r="W309" s="690"/>
      <c r="X309" s="690"/>
      <c r="Y309" s="690"/>
      <c r="Z309" s="191"/>
      <c r="AA309" s="191"/>
      <c r="AB309" s="191"/>
      <c r="AC309" s="191"/>
      <c r="AD309" s="191"/>
      <c r="AE309" s="690"/>
      <c r="AF309" s="1095"/>
      <c r="AG309" s="1096"/>
      <c r="AH309" s="183"/>
      <c r="AI309" s="183"/>
      <c r="AO309" s="957"/>
      <c r="AP309" s="957"/>
      <c r="AQ309" s="957"/>
      <c r="AR309" s="957"/>
      <c r="AS309" s="957"/>
      <c r="AT309" s="957"/>
      <c r="AU309" s="957"/>
      <c r="AV309" s="957"/>
      <c r="AW309" s="957"/>
      <c r="AY309" s="183"/>
    </row>
    <row r="310" spans="1:51" ht="15.75" customHeight="1">
      <c r="A310" s="183"/>
      <c r="B310" s="184"/>
      <c r="C310" s="184"/>
      <c r="D310" s="183"/>
      <c r="E310" s="184"/>
      <c r="F310" s="183"/>
      <c r="G310" s="183"/>
      <c r="H310" s="1094"/>
      <c r="I310" s="1094"/>
      <c r="J310" s="191"/>
      <c r="K310" s="191"/>
      <c r="L310" s="191"/>
      <c r="M310" s="191"/>
      <c r="N310" s="191"/>
      <c r="O310" s="191"/>
      <c r="P310" s="191"/>
      <c r="Q310" s="191"/>
      <c r="R310" s="690"/>
      <c r="S310" s="690"/>
      <c r="T310" s="690"/>
      <c r="U310" s="690"/>
      <c r="V310" s="690"/>
      <c r="W310" s="690"/>
      <c r="X310" s="690"/>
      <c r="Y310" s="690"/>
      <c r="Z310" s="191"/>
      <c r="AA310" s="191"/>
      <c r="AB310" s="191"/>
      <c r="AC310" s="191"/>
      <c r="AD310" s="191"/>
      <c r="AE310" s="690"/>
      <c r="AF310" s="1095"/>
      <c r="AG310" s="1096"/>
      <c r="AH310" s="183"/>
      <c r="AI310" s="183"/>
      <c r="AO310" s="957"/>
      <c r="AP310" s="957"/>
      <c r="AQ310" s="957"/>
      <c r="AR310" s="957"/>
      <c r="AS310" s="957"/>
      <c r="AT310" s="957"/>
      <c r="AU310" s="957"/>
      <c r="AV310" s="957"/>
      <c r="AW310" s="957"/>
      <c r="AY310" s="183"/>
    </row>
    <row r="311" spans="1:51" ht="15.75" customHeight="1">
      <c r="A311" s="183"/>
      <c r="B311" s="184"/>
      <c r="C311" s="184"/>
      <c r="D311" s="183"/>
      <c r="E311" s="184"/>
      <c r="F311" s="183"/>
      <c r="G311" s="183"/>
      <c r="H311" s="1094"/>
      <c r="I311" s="1094"/>
      <c r="J311" s="191"/>
      <c r="K311" s="191"/>
      <c r="L311" s="191"/>
      <c r="M311" s="191"/>
      <c r="N311" s="191"/>
      <c r="O311" s="191"/>
      <c r="P311" s="191"/>
      <c r="Q311" s="191"/>
      <c r="R311" s="690"/>
      <c r="S311" s="690"/>
      <c r="T311" s="690"/>
      <c r="U311" s="690"/>
      <c r="V311" s="690"/>
      <c r="W311" s="690"/>
      <c r="X311" s="690"/>
      <c r="Y311" s="690"/>
      <c r="Z311" s="191"/>
      <c r="AA311" s="191"/>
      <c r="AB311" s="191"/>
      <c r="AC311" s="191"/>
      <c r="AD311" s="191"/>
      <c r="AE311" s="690"/>
      <c r="AF311" s="1095"/>
      <c r="AG311" s="1096"/>
      <c r="AH311" s="183"/>
      <c r="AI311" s="183"/>
      <c r="AO311" s="957"/>
      <c r="AP311" s="957"/>
      <c r="AQ311" s="957"/>
      <c r="AR311" s="957"/>
      <c r="AS311" s="957"/>
      <c r="AT311" s="957"/>
      <c r="AU311" s="957"/>
      <c r="AV311" s="957"/>
      <c r="AW311" s="957"/>
      <c r="AY311" s="183"/>
    </row>
    <row r="312" spans="1:51" ht="15.75" customHeight="1">
      <c r="A312" s="183"/>
      <c r="B312" s="184"/>
      <c r="C312" s="184"/>
      <c r="D312" s="183"/>
      <c r="E312" s="184"/>
      <c r="F312" s="183"/>
      <c r="G312" s="183"/>
      <c r="H312" s="1094"/>
      <c r="I312" s="1094"/>
      <c r="J312" s="191"/>
      <c r="K312" s="191"/>
      <c r="L312" s="191"/>
      <c r="M312" s="191"/>
      <c r="N312" s="191"/>
      <c r="O312" s="191"/>
      <c r="P312" s="191"/>
      <c r="Q312" s="191"/>
      <c r="R312" s="690"/>
      <c r="S312" s="690"/>
      <c r="T312" s="690"/>
      <c r="U312" s="690"/>
      <c r="V312" s="690"/>
      <c r="W312" s="690"/>
      <c r="X312" s="690"/>
      <c r="Y312" s="690"/>
      <c r="Z312" s="191"/>
      <c r="AA312" s="191"/>
      <c r="AB312" s="191"/>
      <c r="AC312" s="191"/>
      <c r="AD312" s="191"/>
      <c r="AE312" s="690"/>
      <c r="AF312" s="1095"/>
      <c r="AG312" s="1096"/>
      <c r="AH312" s="183"/>
      <c r="AI312" s="183"/>
      <c r="AO312" s="957"/>
      <c r="AP312" s="957"/>
      <c r="AQ312" s="957"/>
      <c r="AR312" s="957"/>
      <c r="AS312" s="957"/>
      <c r="AT312" s="957"/>
      <c r="AU312" s="957"/>
      <c r="AV312" s="957"/>
      <c r="AW312" s="957"/>
      <c r="AY312" s="183"/>
    </row>
    <row r="313" spans="1:51" ht="15.75" customHeight="1">
      <c r="A313" s="183"/>
      <c r="B313" s="184"/>
      <c r="C313" s="184"/>
      <c r="D313" s="183"/>
      <c r="E313" s="184"/>
      <c r="F313" s="183"/>
      <c r="G313" s="183"/>
      <c r="H313" s="1094"/>
      <c r="I313" s="1094"/>
      <c r="J313" s="191"/>
      <c r="K313" s="191"/>
      <c r="L313" s="191"/>
      <c r="M313" s="191"/>
      <c r="N313" s="191"/>
      <c r="O313" s="191"/>
      <c r="P313" s="191"/>
      <c r="Q313" s="191"/>
      <c r="R313" s="690"/>
      <c r="S313" s="690"/>
      <c r="T313" s="690"/>
      <c r="U313" s="690"/>
      <c r="V313" s="690"/>
      <c r="W313" s="690"/>
      <c r="X313" s="690"/>
      <c r="Y313" s="690"/>
      <c r="Z313" s="191"/>
      <c r="AA313" s="191"/>
      <c r="AB313" s="191"/>
      <c r="AC313" s="191"/>
      <c r="AD313" s="191"/>
      <c r="AE313" s="690"/>
      <c r="AF313" s="1095"/>
      <c r="AG313" s="1096"/>
      <c r="AH313" s="183"/>
      <c r="AI313" s="183"/>
      <c r="AO313" s="957"/>
      <c r="AP313" s="957"/>
      <c r="AQ313" s="957"/>
      <c r="AR313" s="957"/>
      <c r="AS313" s="957"/>
      <c r="AT313" s="957"/>
      <c r="AU313" s="957"/>
      <c r="AV313" s="957"/>
      <c r="AW313" s="957"/>
      <c r="AY313" s="183"/>
    </row>
    <row r="314" spans="1:51" ht="15.75" customHeight="1">
      <c r="A314" s="183"/>
      <c r="B314" s="184"/>
      <c r="C314" s="184"/>
      <c r="D314" s="183"/>
      <c r="E314" s="184"/>
      <c r="F314" s="183"/>
      <c r="G314" s="183"/>
      <c r="H314" s="1094"/>
      <c r="I314" s="1094"/>
      <c r="J314" s="191"/>
      <c r="K314" s="191"/>
      <c r="L314" s="191"/>
      <c r="M314" s="191"/>
      <c r="N314" s="191"/>
      <c r="O314" s="191"/>
      <c r="P314" s="191"/>
      <c r="Q314" s="191"/>
      <c r="R314" s="690"/>
      <c r="S314" s="690"/>
      <c r="T314" s="690"/>
      <c r="U314" s="690"/>
      <c r="V314" s="690"/>
      <c r="W314" s="690"/>
      <c r="X314" s="690"/>
      <c r="Y314" s="690"/>
      <c r="Z314" s="191"/>
      <c r="AA314" s="191"/>
      <c r="AB314" s="191"/>
      <c r="AC314" s="191"/>
      <c r="AD314" s="191"/>
      <c r="AE314" s="690"/>
      <c r="AF314" s="1095"/>
      <c r="AG314" s="1096"/>
      <c r="AH314" s="183"/>
      <c r="AI314" s="183"/>
      <c r="AO314" s="957"/>
      <c r="AP314" s="957"/>
      <c r="AQ314" s="957"/>
      <c r="AR314" s="957"/>
      <c r="AS314" s="957"/>
      <c r="AT314" s="957"/>
      <c r="AU314" s="957"/>
      <c r="AV314" s="957"/>
      <c r="AW314" s="957"/>
      <c r="AY314" s="183"/>
    </row>
    <row r="315" spans="1:51" ht="15.75" customHeight="1">
      <c r="A315" s="183"/>
      <c r="B315" s="184"/>
      <c r="C315" s="184"/>
      <c r="D315" s="183"/>
      <c r="E315" s="184"/>
      <c r="F315" s="183"/>
      <c r="G315" s="183"/>
      <c r="H315" s="1094"/>
      <c r="I315" s="1094"/>
      <c r="J315" s="191"/>
      <c r="K315" s="191"/>
      <c r="L315" s="191"/>
      <c r="M315" s="191"/>
      <c r="N315" s="191"/>
      <c r="O315" s="191"/>
      <c r="P315" s="191"/>
      <c r="Q315" s="191"/>
      <c r="R315" s="690"/>
      <c r="S315" s="690"/>
      <c r="T315" s="690"/>
      <c r="U315" s="690"/>
      <c r="V315" s="690"/>
      <c r="W315" s="690"/>
      <c r="X315" s="690"/>
      <c r="Y315" s="690"/>
      <c r="Z315" s="191"/>
      <c r="AA315" s="191"/>
      <c r="AB315" s="191"/>
      <c r="AC315" s="191"/>
      <c r="AD315" s="191"/>
      <c r="AE315" s="690"/>
      <c r="AF315" s="1095"/>
      <c r="AG315" s="1096"/>
      <c r="AH315" s="183"/>
      <c r="AI315" s="183"/>
      <c r="AO315" s="957"/>
      <c r="AP315" s="957"/>
      <c r="AQ315" s="957"/>
      <c r="AR315" s="957"/>
      <c r="AS315" s="957"/>
      <c r="AT315" s="957"/>
      <c r="AU315" s="957"/>
      <c r="AV315" s="957"/>
      <c r="AW315" s="957"/>
      <c r="AY315" s="183"/>
    </row>
    <row r="316" spans="1:51" ht="15.75" customHeight="1">
      <c r="A316" s="183"/>
      <c r="B316" s="184"/>
      <c r="C316" s="184"/>
      <c r="D316" s="183"/>
      <c r="E316" s="184"/>
      <c r="F316" s="183"/>
      <c r="G316" s="183"/>
      <c r="H316" s="1094"/>
      <c r="I316" s="1094"/>
      <c r="J316" s="191"/>
      <c r="K316" s="191"/>
      <c r="L316" s="191"/>
      <c r="M316" s="191"/>
      <c r="N316" s="191"/>
      <c r="O316" s="191"/>
      <c r="P316" s="191"/>
      <c r="Q316" s="191"/>
      <c r="R316" s="690"/>
      <c r="S316" s="690"/>
      <c r="T316" s="690"/>
      <c r="U316" s="690"/>
      <c r="V316" s="690"/>
      <c r="W316" s="690"/>
      <c r="X316" s="690"/>
      <c r="Y316" s="690"/>
      <c r="Z316" s="191"/>
      <c r="AA316" s="191"/>
      <c r="AB316" s="191"/>
      <c r="AC316" s="191"/>
      <c r="AD316" s="191"/>
      <c r="AE316" s="690"/>
      <c r="AF316" s="1095"/>
      <c r="AG316" s="1096"/>
      <c r="AH316" s="183"/>
      <c r="AI316" s="183"/>
      <c r="AO316" s="957"/>
      <c r="AP316" s="957"/>
      <c r="AQ316" s="957"/>
      <c r="AR316" s="957"/>
      <c r="AS316" s="957"/>
      <c r="AT316" s="957"/>
      <c r="AU316" s="957"/>
      <c r="AV316" s="957"/>
      <c r="AW316" s="957"/>
      <c r="AY316" s="183"/>
    </row>
    <row r="317" spans="1:51" ht="15.75" customHeight="1">
      <c r="A317" s="183"/>
      <c r="B317" s="184"/>
      <c r="C317" s="184"/>
      <c r="D317" s="183"/>
      <c r="E317" s="184"/>
      <c r="F317" s="183"/>
      <c r="G317" s="183"/>
      <c r="H317" s="1094"/>
      <c r="I317" s="1094"/>
      <c r="J317" s="191"/>
      <c r="K317" s="191"/>
      <c r="L317" s="191"/>
      <c r="M317" s="191"/>
      <c r="N317" s="191"/>
      <c r="O317" s="191"/>
      <c r="P317" s="191"/>
      <c r="Q317" s="191"/>
      <c r="R317" s="690"/>
      <c r="S317" s="690"/>
      <c r="T317" s="690"/>
      <c r="U317" s="690"/>
      <c r="V317" s="690"/>
      <c r="W317" s="690"/>
      <c r="X317" s="690"/>
      <c r="Y317" s="690"/>
      <c r="Z317" s="191"/>
      <c r="AA317" s="191"/>
      <c r="AB317" s="191"/>
      <c r="AC317" s="191"/>
      <c r="AD317" s="191"/>
      <c r="AE317" s="690"/>
      <c r="AF317" s="1095"/>
      <c r="AG317" s="1096"/>
      <c r="AH317" s="183"/>
      <c r="AI317" s="183"/>
      <c r="AO317" s="957"/>
      <c r="AP317" s="957"/>
      <c r="AQ317" s="957"/>
      <c r="AR317" s="957"/>
      <c r="AS317" s="957"/>
      <c r="AT317" s="957"/>
      <c r="AU317" s="957"/>
      <c r="AV317" s="957"/>
      <c r="AW317" s="957"/>
      <c r="AY317" s="183"/>
    </row>
    <row r="318" spans="1:51" ht="15.75" customHeight="1">
      <c r="A318" s="183"/>
      <c r="B318" s="184"/>
      <c r="C318" s="184"/>
      <c r="D318" s="183"/>
      <c r="E318" s="184"/>
      <c r="F318" s="183"/>
      <c r="G318" s="183"/>
      <c r="H318" s="1094"/>
      <c r="I318" s="1094"/>
      <c r="J318" s="191"/>
      <c r="K318" s="191"/>
      <c r="L318" s="191"/>
      <c r="M318" s="191"/>
      <c r="N318" s="191"/>
      <c r="O318" s="191"/>
      <c r="P318" s="191"/>
      <c r="Q318" s="191"/>
      <c r="R318" s="690"/>
      <c r="S318" s="690"/>
      <c r="T318" s="690"/>
      <c r="U318" s="690"/>
      <c r="V318" s="690"/>
      <c r="W318" s="690"/>
      <c r="X318" s="690"/>
      <c r="Y318" s="690"/>
      <c r="Z318" s="191"/>
      <c r="AA318" s="191"/>
      <c r="AB318" s="191"/>
      <c r="AC318" s="191"/>
      <c r="AD318" s="191"/>
      <c r="AE318" s="690"/>
      <c r="AF318" s="1095"/>
      <c r="AG318" s="1096"/>
      <c r="AH318" s="183"/>
      <c r="AI318" s="183"/>
      <c r="AO318" s="957"/>
      <c r="AP318" s="957"/>
      <c r="AQ318" s="957"/>
      <c r="AR318" s="957"/>
      <c r="AS318" s="957"/>
      <c r="AT318" s="957"/>
      <c r="AU318" s="957"/>
      <c r="AV318" s="957"/>
      <c r="AW318" s="957"/>
      <c r="AY318" s="183"/>
    </row>
    <row r="319" spans="1:51" ht="15.75" customHeight="1">
      <c r="A319" s="183"/>
      <c r="B319" s="184"/>
      <c r="C319" s="184"/>
      <c r="D319" s="183"/>
      <c r="E319" s="184"/>
      <c r="F319" s="183"/>
      <c r="G319" s="183"/>
      <c r="H319" s="1094"/>
      <c r="I319" s="1094"/>
      <c r="J319" s="191"/>
      <c r="K319" s="191"/>
      <c r="L319" s="191"/>
      <c r="M319" s="191"/>
      <c r="N319" s="191"/>
      <c r="O319" s="191"/>
      <c r="P319" s="191"/>
      <c r="Q319" s="191"/>
      <c r="R319" s="690"/>
      <c r="S319" s="690"/>
      <c r="T319" s="690"/>
      <c r="U319" s="690"/>
      <c r="V319" s="690"/>
      <c r="W319" s="690"/>
      <c r="X319" s="690"/>
      <c r="Y319" s="690"/>
      <c r="Z319" s="191"/>
      <c r="AA319" s="191"/>
      <c r="AB319" s="191"/>
      <c r="AC319" s="191"/>
      <c r="AD319" s="191"/>
      <c r="AE319" s="690"/>
      <c r="AF319" s="1095"/>
      <c r="AG319" s="1096"/>
      <c r="AH319" s="183"/>
      <c r="AI319" s="183"/>
      <c r="AO319" s="957"/>
      <c r="AP319" s="957"/>
      <c r="AQ319" s="957"/>
      <c r="AR319" s="957"/>
      <c r="AS319" s="957"/>
      <c r="AT319" s="957"/>
      <c r="AU319" s="957"/>
      <c r="AV319" s="957"/>
      <c r="AW319" s="957"/>
      <c r="AY319" s="183"/>
    </row>
    <row r="320" spans="1:51" ht="15.75" customHeight="1">
      <c r="A320" s="183"/>
      <c r="B320" s="184"/>
      <c r="C320" s="184"/>
      <c r="D320" s="183"/>
      <c r="E320" s="184"/>
      <c r="F320" s="183"/>
      <c r="G320" s="183"/>
      <c r="H320" s="1094"/>
      <c r="I320" s="1094"/>
      <c r="J320" s="191"/>
      <c r="K320" s="191"/>
      <c r="L320" s="191"/>
      <c r="M320" s="191"/>
      <c r="N320" s="191"/>
      <c r="O320" s="191"/>
      <c r="P320" s="191"/>
      <c r="Q320" s="191"/>
      <c r="R320" s="690"/>
      <c r="S320" s="690"/>
      <c r="T320" s="690"/>
      <c r="U320" s="690"/>
      <c r="V320" s="690"/>
      <c r="W320" s="690"/>
      <c r="X320" s="690"/>
      <c r="Y320" s="690"/>
      <c r="Z320" s="191"/>
      <c r="AA320" s="191"/>
      <c r="AB320" s="191"/>
      <c r="AC320" s="191"/>
      <c r="AD320" s="191"/>
      <c r="AE320" s="690"/>
      <c r="AF320" s="1095"/>
      <c r="AG320" s="1096"/>
      <c r="AH320" s="183"/>
      <c r="AI320" s="183"/>
      <c r="AO320" s="957"/>
      <c r="AP320" s="957"/>
      <c r="AQ320" s="957"/>
      <c r="AR320" s="957"/>
      <c r="AS320" s="957"/>
      <c r="AT320" s="957"/>
      <c r="AU320" s="957"/>
      <c r="AV320" s="957"/>
      <c r="AW320" s="957"/>
      <c r="AY320" s="183"/>
    </row>
    <row r="321" spans="1:51" ht="15.75" customHeight="1">
      <c r="A321" s="183"/>
      <c r="B321" s="184"/>
      <c r="C321" s="184"/>
      <c r="D321" s="183"/>
      <c r="E321" s="184"/>
      <c r="F321" s="183"/>
      <c r="G321" s="183"/>
      <c r="H321" s="1094"/>
      <c r="I321" s="1094"/>
      <c r="J321" s="191"/>
      <c r="K321" s="191"/>
      <c r="L321" s="191"/>
      <c r="M321" s="191"/>
      <c r="N321" s="191"/>
      <c r="O321" s="191"/>
      <c r="P321" s="191"/>
      <c r="Q321" s="191"/>
      <c r="R321" s="690"/>
      <c r="S321" s="690"/>
      <c r="T321" s="690"/>
      <c r="U321" s="690"/>
      <c r="V321" s="690"/>
      <c r="W321" s="690"/>
      <c r="X321" s="690"/>
      <c r="Y321" s="690"/>
      <c r="Z321" s="191"/>
      <c r="AA321" s="191"/>
      <c r="AB321" s="191"/>
      <c r="AC321" s="191"/>
      <c r="AD321" s="191"/>
      <c r="AE321" s="690"/>
      <c r="AF321" s="1095"/>
      <c r="AG321" s="1096"/>
      <c r="AH321" s="183"/>
      <c r="AI321" s="183"/>
      <c r="AT321" s="183"/>
      <c r="AU321" s="183"/>
      <c r="AV321" s="183"/>
      <c r="AW321" s="183"/>
      <c r="AX321" s="183"/>
      <c r="AY321" s="183"/>
    </row>
    <row r="322" spans="1:51" ht="15.75" customHeight="1">
      <c r="A322" s="183"/>
      <c r="B322" s="184"/>
      <c r="C322" s="184"/>
      <c r="D322" s="183"/>
      <c r="E322" s="184"/>
      <c r="F322" s="183"/>
      <c r="G322" s="183"/>
      <c r="H322" s="1094"/>
      <c r="I322" s="1094"/>
      <c r="J322" s="191"/>
      <c r="K322" s="191"/>
      <c r="L322" s="191"/>
      <c r="M322" s="191"/>
      <c r="N322" s="191"/>
      <c r="O322" s="191"/>
      <c r="P322" s="191"/>
      <c r="Q322" s="191"/>
      <c r="R322" s="690"/>
      <c r="S322" s="690"/>
      <c r="T322" s="690"/>
      <c r="U322" s="690"/>
      <c r="V322" s="690"/>
      <c r="W322" s="690"/>
      <c r="X322" s="690"/>
      <c r="Y322" s="690"/>
      <c r="Z322" s="191"/>
      <c r="AA322" s="191"/>
      <c r="AB322" s="191"/>
      <c r="AC322" s="191"/>
      <c r="AD322" s="191"/>
      <c r="AE322" s="690"/>
      <c r="AF322" s="1095"/>
      <c r="AG322" s="1096"/>
      <c r="AH322" s="183"/>
      <c r="AI322" s="183"/>
      <c r="AT322" s="183"/>
      <c r="AU322" s="183"/>
      <c r="AV322" s="183"/>
      <c r="AW322" s="183"/>
      <c r="AX322" s="183"/>
      <c r="AY322" s="183"/>
    </row>
    <row r="323" spans="1:51" ht="15.75" customHeight="1">
      <c r="A323" s="183"/>
      <c r="B323" s="184"/>
      <c r="C323" s="184"/>
      <c r="D323" s="183"/>
      <c r="E323" s="184"/>
      <c r="F323" s="183"/>
      <c r="G323" s="183"/>
      <c r="H323" s="1094"/>
      <c r="I323" s="1094"/>
      <c r="J323" s="191"/>
      <c r="K323" s="191"/>
      <c r="L323" s="191"/>
      <c r="M323" s="191"/>
      <c r="N323" s="191"/>
      <c r="O323" s="191"/>
      <c r="P323" s="191"/>
      <c r="Q323" s="191"/>
      <c r="R323" s="690"/>
      <c r="S323" s="690"/>
      <c r="T323" s="690"/>
      <c r="U323" s="690"/>
      <c r="V323" s="690"/>
      <c r="W323" s="690"/>
      <c r="X323" s="690"/>
      <c r="Y323" s="690"/>
      <c r="Z323" s="191"/>
      <c r="AA323" s="191"/>
      <c r="AB323" s="191"/>
      <c r="AC323" s="191"/>
      <c r="AD323" s="191"/>
      <c r="AE323" s="690"/>
      <c r="AF323" s="1095"/>
      <c r="AG323" s="1096"/>
      <c r="AH323" s="183"/>
      <c r="AI323" s="183"/>
      <c r="AT323" s="183"/>
      <c r="AU323" s="183"/>
      <c r="AV323" s="183"/>
      <c r="AW323" s="183"/>
      <c r="AX323" s="183"/>
      <c r="AY323" s="183"/>
    </row>
    <row r="324" spans="1:51" ht="15.75" customHeight="1">
      <c r="A324" s="183"/>
      <c r="B324" s="184"/>
      <c r="C324" s="184"/>
      <c r="D324" s="183"/>
      <c r="E324" s="184"/>
      <c r="F324" s="183"/>
      <c r="G324" s="183"/>
      <c r="H324" s="1094"/>
      <c r="I324" s="1094"/>
      <c r="J324" s="191"/>
      <c r="K324" s="191"/>
      <c r="L324" s="191"/>
      <c r="M324" s="191"/>
      <c r="N324" s="191"/>
      <c r="O324" s="191"/>
      <c r="P324" s="191"/>
      <c r="Q324" s="191"/>
      <c r="R324" s="690"/>
      <c r="S324" s="690"/>
      <c r="T324" s="690"/>
      <c r="U324" s="690"/>
      <c r="V324" s="690"/>
      <c r="W324" s="690"/>
      <c r="X324" s="690"/>
      <c r="Y324" s="690"/>
      <c r="Z324" s="191"/>
      <c r="AA324" s="191"/>
      <c r="AB324" s="191"/>
      <c r="AC324" s="191"/>
      <c r="AD324" s="191"/>
      <c r="AE324" s="690"/>
      <c r="AF324" s="1095"/>
      <c r="AG324" s="1096"/>
      <c r="AH324" s="183"/>
      <c r="AI324" s="183"/>
      <c r="AT324" s="183"/>
      <c r="AU324" s="183"/>
      <c r="AV324" s="183"/>
      <c r="AW324" s="183"/>
      <c r="AX324" s="183"/>
      <c r="AY324" s="183"/>
    </row>
    <row r="325" spans="1:51" ht="15.75" customHeight="1">
      <c r="A325" s="183"/>
      <c r="B325" s="184"/>
      <c r="C325" s="184"/>
      <c r="D325" s="183"/>
      <c r="E325" s="184"/>
      <c r="F325" s="183"/>
      <c r="G325" s="183"/>
      <c r="H325" s="1094"/>
      <c r="I325" s="1094"/>
      <c r="J325" s="191"/>
      <c r="K325" s="191"/>
      <c r="L325" s="191"/>
      <c r="M325" s="191"/>
      <c r="N325" s="191"/>
      <c r="O325" s="191"/>
      <c r="P325" s="191"/>
      <c r="Q325" s="191"/>
      <c r="R325" s="690"/>
      <c r="S325" s="690"/>
      <c r="T325" s="690"/>
      <c r="U325" s="690"/>
      <c r="V325" s="690"/>
      <c r="W325" s="690"/>
      <c r="X325" s="690"/>
      <c r="Y325" s="690"/>
      <c r="Z325" s="191"/>
      <c r="AA325" s="191"/>
      <c r="AB325" s="191"/>
      <c r="AC325" s="191"/>
      <c r="AD325" s="191"/>
      <c r="AE325" s="690"/>
      <c r="AF325" s="1095"/>
      <c r="AG325" s="1096"/>
      <c r="AH325" s="183"/>
      <c r="AI325" s="183"/>
      <c r="AT325" s="183"/>
      <c r="AU325" s="183"/>
      <c r="AV325" s="183"/>
      <c r="AW325" s="183"/>
      <c r="AX325" s="183"/>
      <c r="AY325" s="183"/>
    </row>
    <row r="326" spans="1:51" ht="15.75" customHeight="1">
      <c r="A326" s="183"/>
      <c r="B326" s="184"/>
      <c r="C326" s="184"/>
      <c r="D326" s="183"/>
      <c r="E326" s="184"/>
      <c r="F326" s="183"/>
      <c r="G326" s="183"/>
      <c r="H326" s="1094"/>
      <c r="I326" s="1094"/>
      <c r="J326" s="191"/>
      <c r="K326" s="191"/>
      <c r="L326" s="191"/>
      <c r="M326" s="191"/>
      <c r="N326" s="191"/>
      <c r="O326" s="191"/>
      <c r="P326" s="191"/>
      <c r="Q326" s="191"/>
      <c r="R326" s="690"/>
      <c r="S326" s="690"/>
      <c r="T326" s="690"/>
      <c r="U326" s="690"/>
      <c r="V326" s="690"/>
      <c r="W326" s="690"/>
      <c r="X326" s="690"/>
      <c r="Y326" s="690"/>
      <c r="Z326" s="191"/>
      <c r="AA326" s="191"/>
      <c r="AB326" s="191"/>
      <c r="AC326" s="191"/>
      <c r="AD326" s="191"/>
      <c r="AE326" s="690"/>
      <c r="AF326" s="1095"/>
      <c r="AG326" s="1096"/>
      <c r="AH326" s="183"/>
      <c r="AI326" s="183"/>
      <c r="AT326" s="183"/>
      <c r="AU326" s="183"/>
      <c r="AV326" s="183"/>
      <c r="AW326" s="183"/>
      <c r="AX326" s="183"/>
      <c r="AY326" s="183"/>
    </row>
    <row r="327" spans="1:51" ht="15.75" customHeight="1">
      <c r="A327" s="183"/>
      <c r="B327" s="184"/>
      <c r="C327" s="184"/>
      <c r="D327" s="183"/>
      <c r="E327" s="184"/>
      <c r="F327" s="183"/>
      <c r="G327" s="183"/>
      <c r="H327" s="1094"/>
      <c r="I327" s="1094"/>
      <c r="J327" s="191"/>
      <c r="K327" s="191"/>
      <c r="L327" s="191"/>
      <c r="M327" s="191"/>
      <c r="N327" s="191"/>
      <c r="O327" s="191"/>
      <c r="P327" s="191"/>
      <c r="Q327" s="191"/>
      <c r="R327" s="690"/>
      <c r="S327" s="690"/>
      <c r="T327" s="690"/>
      <c r="U327" s="690"/>
      <c r="V327" s="690"/>
      <c r="W327" s="690"/>
      <c r="X327" s="690"/>
      <c r="Y327" s="690"/>
      <c r="Z327" s="191"/>
      <c r="AA327" s="191"/>
      <c r="AB327" s="191"/>
      <c r="AC327" s="191"/>
      <c r="AD327" s="191"/>
      <c r="AE327" s="690"/>
      <c r="AF327" s="1095"/>
      <c r="AG327" s="1096"/>
      <c r="AH327" s="183"/>
      <c r="AI327" s="183"/>
      <c r="AT327" s="183"/>
      <c r="AU327" s="183"/>
      <c r="AV327" s="183"/>
      <c r="AW327" s="183"/>
      <c r="AX327" s="183"/>
      <c r="AY327" s="183"/>
    </row>
    <row r="328" spans="1:51" ht="15.75" customHeight="1">
      <c r="A328" s="183"/>
      <c r="B328" s="184"/>
      <c r="C328" s="184"/>
      <c r="D328" s="183"/>
      <c r="E328" s="184"/>
      <c r="F328" s="183"/>
      <c r="G328" s="183"/>
      <c r="H328" s="1094"/>
      <c r="I328" s="1094"/>
      <c r="J328" s="191"/>
      <c r="K328" s="191"/>
      <c r="L328" s="191"/>
      <c r="M328" s="191"/>
      <c r="N328" s="191"/>
      <c r="O328" s="191"/>
      <c r="P328" s="191"/>
      <c r="Q328" s="191"/>
      <c r="R328" s="690"/>
      <c r="S328" s="690"/>
      <c r="T328" s="690"/>
      <c r="U328" s="690"/>
      <c r="V328" s="690"/>
      <c r="W328" s="690"/>
      <c r="X328" s="690"/>
      <c r="Y328" s="690"/>
      <c r="Z328" s="191"/>
      <c r="AA328" s="191"/>
      <c r="AB328" s="191"/>
      <c r="AC328" s="191"/>
      <c r="AD328" s="191"/>
      <c r="AE328" s="690"/>
      <c r="AF328" s="1095"/>
      <c r="AG328" s="1096"/>
      <c r="AH328" s="183"/>
      <c r="AI328" s="183"/>
      <c r="AT328" s="183"/>
      <c r="AU328" s="183"/>
      <c r="AV328" s="183"/>
      <c r="AW328" s="183"/>
      <c r="AX328" s="183"/>
      <c r="AY328" s="183"/>
    </row>
    <row r="329" spans="1:51" ht="15.75" customHeight="1">
      <c r="A329" s="183"/>
      <c r="B329" s="184"/>
      <c r="C329" s="184"/>
      <c r="D329" s="183"/>
      <c r="E329" s="184"/>
      <c r="F329" s="183"/>
      <c r="G329" s="183"/>
      <c r="H329" s="1094"/>
      <c r="I329" s="1094"/>
      <c r="J329" s="191"/>
      <c r="K329" s="191"/>
      <c r="L329" s="191"/>
      <c r="M329" s="191"/>
      <c r="N329" s="191"/>
      <c r="O329" s="191"/>
      <c r="P329" s="191"/>
      <c r="Q329" s="191"/>
      <c r="R329" s="690"/>
      <c r="S329" s="690"/>
      <c r="T329" s="690"/>
      <c r="U329" s="690"/>
      <c r="V329" s="690"/>
      <c r="W329" s="690"/>
      <c r="X329" s="690"/>
      <c r="Y329" s="690"/>
      <c r="Z329" s="191"/>
      <c r="AA329" s="191"/>
      <c r="AB329" s="191"/>
      <c r="AC329" s="191"/>
      <c r="AD329" s="191"/>
      <c r="AE329" s="690"/>
      <c r="AF329" s="1095"/>
      <c r="AG329" s="1096"/>
      <c r="AH329" s="183"/>
      <c r="AI329" s="183"/>
      <c r="AT329" s="183"/>
      <c r="AU329" s="183"/>
      <c r="AV329" s="183"/>
      <c r="AW329" s="183"/>
      <c r="AX329" s="183"/>
      <c r="AY329" s="183"/>
    </row>
    <row r="330" spans="1:51" ht="15.75" customHeight="1">
      <c r="A330" s="183"/>
      <c r="B330" s="184"/>
      <c r="C330" s="184"/>
      <c r="D330" s="183"/>
      <c r="E330" s="184"/>
      <c r="F330" s="183"/>
      <c r="G330" s="183"/>
      <c r="H330" s="1094"/>
      <c r="I330" s="1094"/>
      <c r="J330" s="191"/>
      <c r="K330" s="191"/>
      <c r="L330" s="191"/>
      <c r="M330" s="191"/>
      <c r="N330" s="191"/>
      <c r="O330" s="191"/>
      <c r="P330" s="191"/>
      <c r="Q330" s="191"/>
      <c r="R330" s="690"/>
      <c r="S330" s="690"/>
      <c r="T330" s="690"/>
      <c r="U330" s="690"/>
      <c r="V330" s="690"/>
      <c r="W330" s="690"/>
      <c r="X330" s="690"/>
      <c r="Y330" s="690"/>
      <c r="Z330" s="191"/>
      <c r="AA330" s="191"/>
      <c r="AB330" s="191"/>
      <c r="AC330" s="191"/>
      <c r="AD330" s="191"/>
      <c r="AE330" s="690"/>
      <c r="AF330" s="1095"/>
      <c r="AG330" s="1096"/>
      <c r="AH330" s="183"/>
      <c r="AI330" s="183"/>
      <c r="AT330" s="183"/>
      <c r="AU330" s="183"/>
      <c r="AV330" s="183"/>
      <c r="AW330" s="183"/>
      <c r="AX330" s="183"/>
      <c r="AY330" s="183"/>
    </row>
    <row r="331" spans="1:51" ht="15.75" customHeight="1">
      <c r="A331" s="183"/>
      <c r="B331" s="184"/>
      <c r="C331" s="184"/>
      <c r="D331" s="183"/>
      <c r="E331" s="184"/>
      <c r="F331" s="183"/>
      <c r="G331" s="183"/>
      <c r="H331" s="1094"/>
      <c r="I331" s="1094"/>
      <c r="J331" s="191"/>
      <c r="K331" s="191"/>
      <c r="L331" s="191"/>
      <c r="M331" s="191"/>
      <c r="N331" s="191"/>
      <c r="O331" s="191"/>
      <c r="P331" s="191"/>
      <c r="Q331" s="191"/>
      <c r="R331" s="690"/>
      <c r="S331" s="690"/>
      <c r="T331" s="690"/>
      <c r="U331" s="690"/>
      <c r="V331" s="690"/>
      <c r="W331" s="690"/>
      <c r="X331" s="690"/>
      <c r="Y331" s="690"/>
      <c r="Z331" s="191"/>
      <c r="AA331" s="191"/>
      <c r="AB331" s="191"/>
      <c r="AC331" s="191"/>
      <c r="AD331" s="191"/>
      <c r="AE331" s="690"/>
      <c r="AF331" s="1095"/>
      <c r="AG331" s="1096"/>
      <c r="AH331" s="183"/>
      <c r="AI331" s="183"/>
      <c r="AT331" s="183"/>
      <c r="AU331" s="183"/>
      <c r="AV331" s="183"/>
      <c r="AW331" s="183"/>
      <c r="AX331" s="183"/>
      <c r="AY331" s="183"/>
    </row>
    <row r="332" spans="1:51" ht="15.75" customHeight="1">
      <c r="A332" s="183"/>
      <c r="B332" s="184"/>
      <c r="C332" s="184"/>
      <c r="D332" s="183"/>
      <c r="E332" s="184"/>
      <c r="F332" s="183"/>
      <c r="G332" s="183"/>
      <c r="H332" s="1094"/>
      <c r="I332" s="1094"/>
      <c r="J332" s="191"/>
      <c r="K332" s="191"/>
      <c r="L332" s="191"/>
      <c r="M332" s="191"/>
      <c r="N332" s="191"/>
      <c r="O332" s="191"/>
      <c r="P332" s="191"/>
      <c r="Q332" s="191"/>
      <c r="R332" s="690"/>
      <c r="S332" s="690"/>
      <c r="T332" s="690"/>
      <c r="U332" s="690"/>
      <c r="V332" s="690"/>
      <c r="W332" s="690"/>
      <c r="X332" s="690"/>
      <c r="Y332" s="690"/>
      <c r="Z332" s="191"/>
      <c r="AA332" s="191"/>
      <c r="AB332" s="191"/>
      <c r="AC332" s="191"/>
      <c r="AD332" s="191"/>
      <c r="AE332" s="690"/>
      <c r="AF332" s="1095"/>
      <c r="AG332" s="1096"/>
      <c r="AH332" s="183"/>
      <c r="AI332" s="183"/>
      <c r="AT332" s="183"/>
      <c r="AU332" s="183"/>
      <c r="AV332" s="183"/>
      <c r="AW332" s="183"/>
      <c r="AX332" s="183"/>
      <c r="AY332" s="183"/>
    </row>
    <row r="333" spans="1:51" ht="15.75" customHeight="1">
      <c r="A333" s="183"/>
      <c r="B333" s="184"/>
      <c r="C333" s="184"/>
      <c r="D333" s="183"/>
      <c r="E333" s="184"/>
      <c r="F333" s="183"/>
      <c r="G333" s="183"/>
      <c r="H333" s="1094"/>
      <c r="I333" s="1094"/>
      <c r="J333" s="191"/>
      <c r="K333" s="191"/>
      <c r="L333" s="191"/>
      <c r="M333" s="191"/>
      <c r="N333" s="191"/>
      <c r="O333" s="191"/>
      <c r="P333" s="191"/>
      <c r="Q333" s="191"/>
      <c r="R333" s="690"/>
      <c r="S333" s="690"/>
      <c r="T333" s="690"/>
      <c r="U333" s="690"/>
      <c r="V333" s="690"/>
      <c r="W333" s="690"/>
      <c r="X333" s="690"/>
      <c r="Y333" s="690"/>
      <c r="Z333" s="191"/>
      <c r="AA333" s="191"/>
      <c r="AB333" s="191"/>
      <c r="AC333" s="191"/>
      <c r="AD333" s="191"/>
      <c r="AE333" s="690"/>
      <c r="AF333" s="1095"/>
      <c r="AG333" s="1096"/>
      <c r="AH333" s="183"/>
      <c r="AI333" s="183"/>
      <c r="AT333" s="183"/>
      <c r="AU333" s="183"/>
      <c r="AV333" s="183"/>
      <c r="AW333" s="183"/>
      <c r="AX333" s="183"/>
      <c r="AY333" s="183"/>
    </row>
    <row r="334" spans="1:51" ht="15.75" customHeight="1">
      <c r="A334" s="183"/>
      <c r="B334" s="184"/>
      <c r="C334" s="184"/>
      <c r="D334" s="183"/>
      <c r="E334" s="184"/>
      <c r="F334" s="183"/>
      <c r="G334" s="183"/>
      <c r="H334" s="1094"/>
      <c r="I334" s="1094"/>
      <c r="J334" s="191"/>
      <c r="K334" s="191"/>
      <c r="L334" s="191"/>
      <c r="M334" s="191"/>
      <c r="N334" s="191"/>
      <c r="O334" s="191"/>
      <c r="P334" s="191"/>
      <c r="Q334" s="191"/>
      <c r="R334" s="690"/>
      <c r="S334" s="690"/>
      <c r="T334" s="690"/>
      <c r="U334" s="690"/>
      <c r="V334" s="690"/>
      <c r="W334" s="690"/>
      <c r="X334" s="690"/>
      <c r="Y334" s="690"/>
      <c r="Z334" s="191"/>
      <c r="AA334" s="191"/>
      <c r="AB334" s="191"/>
      <c r="AC334" s="191"/>
      <c r="AD334" s="191"/>
      <c r="AE334" s="690"/>
      <c r="AF334" s="1095"/>
      <c r="AG334" s="1096"/>
      <c r="AH334" s="183"/>
      <c r="AI334" s="183"/>
      <c r="AT334" s="183"/>
      <c r="AU334" s="183"/>
      <c r="AV334" s="183"/>
      <c r="AW334" s="183"/>
      <c r="AX334" s="183"/>
      <c r="AY334" s="183"/>
    </row>
    <row r="335" spans="1:51" ht="15.75" customHeight="1">
      <c r="A335" s="183"/>
      <c r="B335" s="184"/>
      <c r="C335" s="184"/>
      <c r="D335" s="183"/>
      <c r="E335" s="184"/>
      <c r="F335" s="183"/>
      <c r="G335" s="183"/>
      <c r="H335" s="1094"/>
      <c r="I335" s="1094"/>
      <c r="J335" s="191"/>
      <c r="K335" s="191"/>
      <c r="L335" s="191"/>
      <c r="M335" s="191"/>
      <c r="N335" s="191"/>
      <c r="O335" s="191"/>
      <c r="P335" s="191"/>
      <c r="Q335" s="191"/>
      <c r="R335" s="690"/>
      <c r="S335" s="690"/>
      <c r="T335" s="690"/>
      <c r="U335" s="690"/>
      <c r="V335" s="690"/>
      <c r="W335" s="690"/>
      <c r="X335" s="690"/>
      <c r="Y335" s="690"/>
      <c r="Z335" s="191"/>
      <c r="AA335" s="191"/>
      <c r="AB335" s="191"/>
      <c r="AC335" s="191"/>
      <c r="AD335" s="191"/>
      <c r="AE335" s="690"/>
      <c r="AF335" s="1095"/>
      <c r="AG335" s="1096"/>
      <c r="AH335" s="183"/>
      <c r="AI335" s="183"/>
      <c r="AT335" s="183"/>
      <c r="AU335" s="183"/>
      <c r="AV335" s="183"/>
      <c r="AW335" s="183"/>
      <c r="AX335" s="183"/>
      <c r="AY335" s="183"/>
    </row>
    <row r="336" spans="1:51" ht="15.75" customHeight="1">
      <c r="A336" s="183"/>
      <c r="B336" s="184"/>
      <c r="C336" s="184"/>
      <c r="D336" s="183"/>
      <c r="E336" s="184"/>
      <c r="F336" s="183"/>
      <c r="G336" s="183"/>
      <c r="H336" s="1094"/>
      <c r="I336" s="1094"/>
      <c r="J336" s="191"/>
      <c r="K336" s="191"/>
      <c r="L336" s="191"/>
      <c r="M336" s="191"/>
      <c r="N336" s="191"/>
      <c r="O336" s="191"/>
      <c r="P336" s="191"/>
      <c r="Q336" s="191"/>
      <c r="R336" s="690"/>
      <c r="S336" s="690"/>
      <c r="T336" s="690"/>
      <c r="U336" s="690"/>
      <c r="V336" s="690"/>
      <c r="W336" s="690"/>
      <c r="X336" s="690"/>
      <c r="Y336" s="690"/>
      <c r="Z336" s="191"/>
      <c r="AA336" s="191"/>
      <c r="AB336" s="191"/>
      <c r="AC336" s="191"/>
      <c r="AD336" s="191"/>
      <c r="AE336" s="690"/>
      <c r="AF336" s="1095"/>
      <c r="AG336" s="1096"/>
      <c r="AH336" s="183"/>
      <c r="AI336" s="183"/>
      <c r="AT336" s="183"/>
      <c r="AU336" s="183"/>
      <c r="AV336" s="183"/>
      <c r="AW336" s="183"/>
      <c r="AX336" s="183"/>
      <c r="AY336" s="183"/>
    </row>
    <row r="337" spans="1:51" ht="15.75" customHeight="1">
      <c r="A337" s="183"/>
      <c r="B337" s="184"/>
      <c r="C337" s="184"/>
      <c r="D337" s="183"/>
      <c r="E337" s="184"/>
      <c r="F337" s="183"/>
      <c r="G337" s="183"/>
      <c r="H337" s="1094"/>
      <c r="I337" s="1094"/>
      <c r="J337" s="191"/>
      <c r="K337" s="191"/>
      <c r="L337" s="191"/>
      <c r="M337" s="191"/>
      <c r="N337" s="191"/>
      <c r="O337" s="191"/>
      <c r="P337" s="191"/>
      <c r="Q337" s="191"/>
      <c r="R337" s="690"/>
      <c r="S337" s="690"/>
      <c r="T337" s="690"/>
      <c r="U337" s="690"/>
      <c r="V337" s="690"/>
      <c r="W337" s="690"/>
      <c r="X337" s="690"/>
      <c r="Y337" s="690"/>
      <c r="Z337" s="191"/>
      <c r="AA337" s="191"/>
      <c r="AB337" s="191"/>
      <c r="AC337" s="191"/>
      <c r="AD337" s="191"/>
      <c r="AE337" s="690"/>
      <c r="AF337" s="1095"/>
      <c r="AG337" s="1096"/>
      <c r="AH337" s="183"/>
      <c r="AI337" s="183"/>
      <c r="AT337" s="183"/>
      <c r="AU337" s="183"/>
      <c r="AV337" s="183"/>
      <c r="AW337" s="183"/>
      <c r="AX337" s="183"/>
      <c r="AY337" s="183"/>
    </row>
    <row r="338" spans="1:51" ht="15.75" customHeight="1">
      <c r="A338" s="183"/>
      <c r="B338" s="184"/>
      <c r="C338" s="184"/>
      <c r="D338" s="183"/>
      <c r="E338" s="184"/>
      <c r="F338" s="183"/>
      <c r="G338" s="183"/>
      <c r="H338" s="1094"/>
      <c r="I338" s="1094"/>
      <c r="J338" s="191"/>
      <c r="K338" s="191"/>
      <c r="L338" s="191"/>
      <c r="M338" s="191"/>
      <c r="N338" s="191"/>
      <c r="O338" s="191"/>
      <c r="P338" s="191"/>
      <c r="Q338" s="191"/>
      <c r="R338" s="690"/>
      <c r="S338" s="690"/>
      <c r="T338" s="690"/>
      <c r="U338" s="690"/>
      <c r="V338" s="690"/>
      <c r="W338" s="690"/>
      <c r="X338" s="690"/>
      <c r="Y338" s="690"/>
      <c r="Z338" s="191"/>
      <c r="AA338" s="191"/>
      <c r="AB338" s="191"/>
      <c r="AC338" s="191"/>
      <c r="AD338" s="191"/>
      <c r="AE338" s="690"/>
      <c r="AF338" s="1095"/>
      <c r="AG338" s="1096"/>
      <c r="AH338" s="183"/>
      <c r="AI338" s="183"/>
      <c r="AT338" s="183"/>
      <c r="AU338" s="183"/>
      <c r="AV338" s="183"/>
      <c r="AW338" s="183"/>
      <c r="AX338" s="183"/>
      <c r="AY338" s="183"/>
    </row>
    <row r="339" spans="1:51" ht="15.75" customHeight="1">
      <c r="A339" s="183"/>
      <c r="B339" s="184"/>
      <c r="C339" s="184"/>
      <c r="D339" s="183"/>
      <c r="E339" s="184"/>
      <c r="F339" s="183"/>
      <c r="G339" s="183"/>
      <c r="H339" s="1094"/>
      <c r="I339" s="1094"/>
      <c r="J339" s="191"/>
      <c r="K339" s="191"/>
      <c r="L339" s="191"/>
      <c r="M339" s="191"/>
      <c r="N339" s="191"/>
      <c r="O339" s="191"/>
      <c r="P339" s="191"/>
      <c r="Q339" s="191"/>
      <c r="R339" s="690"/>
      <c r="S339" s="690"/>
      <c r="T339" s="690"/>
      <c r="U339" s="690"/>
      <c r="V339" s="690"/>
      <c r="W339" s="690"/>
      <c r="X339" s="690"/>
      <c r="Y339" s="690"/>
      <c r="Z339" s="191"/>
      <c r="AA339" s="191"/>
      <c r="AB339" s="191"/>
      <c r="AC339" s="191"/>
      <c r="AD339" s="191"/>
      <c r="AE339" s="690"/>
      <c r="AF339" s="1095"/>
      <c r="AG339" s="1096"/>
      <c r="AH339" s="183"/>
      <c r="AI339" s="183"/>
      <c r="AT339" s="183"/>
      <c r="AU339" s="183"/>
      <c r="AV339" s="183"/>
      <c r="AW339" s="183"/>
      <c r="AX339" s="183"/>
      <c r="AY339" s="183"/>
    </row>
    <row r="340" spans="1:51" ht="15.75" customHeight="1">
      <c r="A340" s="183"/>
      <c r="B340" s="184"/>
      <c r="C340" s="184"/>
      <c r="D340" s="183"/>
      <c r="E340" s="184"/>
      <c r="F340" s="183"/>
      <c r="G340" s="183"/>
      <c r="H340" s="1094"/>
      <c r="I340" s="1094"/>
      <c r="J340" s="191"/>
      <c r="K340" s="191"/>
      <c r="L340" s="191"/>
      <c r="M340" s="191"/>
      <c r="N340" s="191"/>
      <c r="O340" s="191"/>
      <c r="P340" s="191"/>
      <c r="Q340" s="191"/>
      <c r="R340" s="690"/>
      <c r="S340" s="690"/>
      <c r="T340" s="690"/>
      <c r="U340" s="690"/>
      <c r="V340" s="690"/>
      <c r="W340" s="690"/>
      <c r="X340" s="690"/>
      <c r="Y340" s="690"/>
      <c r="Z340" s="191"/>
      <c r="AA340" s="191"/>
      <c r="AB340" s="191"/>
      <c r="AC340" s="191"/>
      <c r="AD340" s="191"/>
      <c r="AE340" s="690"/>
      <c r="AF340" s="1095"/>
      <c r="AG340" s="1096"/>
      <c r="AH340" s="183"/>
      <c r="AI340" s="183"/>
      <c r="AT340" s="183"/>
      <c r="AU340" s="183"/>
      <c r="AV340" s="183"/>
      <c r="AW340" s="183"/>
      <c r="AX340" s="183"/>
      <c r="AY340" s="183"/>
    </row>
    <row r="341" spans="1:51" ht="15.75" customHeight="1">
      <c r="A341" s="183"/>
      <c r="B341" s="184"/>
      <c r="C341" s="184"/>
      <c r="D341" s="183"/>
      <c r="E341" s="184"/>
      <c r="F341" s="183"/>
      <c r="G341" s="183"/>
      <c r="H341" s="1094"/>
      <c r="I341" s="1094"/>
      <c r="J341" s="191"/>
      <c r="K341" s="191"/>
      <c r="L341" s="191"/>
      <c r="M341" s="191"/>
      <c r="N341" s="191"/>
      <c r="O341" s="191"/>
      <c r="P341" s="191"/>
      <c r="Q341" s="191"/>
      <c r="R341" s="690"/>
      <c r="S341" s="690"/>
      <c r="T341" s="690"/>
      <c r="U341" s="690"/>
      <c r="V341" s="690"/>
      <c r="W341" s="690"/>
      <c r="X341" s="690"/>
      <c r="Y341" s="690"/>
      <c r="Z341" s="191"/>
      <c r="AA341" s="191"/>
      <c r="AB341" s="191"/>
      <c r="AC341" s="191"/>
      <c r="AD341" s="191"/>
      <c r="AE341" s="690"/>
      <c r="AF341" s="1095"/>
      <c r="AG341" s="1096"/>
      <c r="AH341" s="183"/>
      <c r="AI341" s="183"/>
      <c r="AT341" s="183"/>
      <c r="AU341" s="183"/>
      <c r="AV341" s="183"/>
      <c r="AW341" s="183"/>
      <c r="AX341" s="183"/>
      <c r="AY341" s="183"/>
    </row>
    <row r="342" spans="1:51" ht="15.75" customHeight="1">
      <c r="A342" s="183"/>
      <c r="B342" s="184"/>
      <c r="C342" s="184"/>
      <c r="D342" s="183"/>
      <c r="E342" s="184"/>
      <c r="F342" s="183"/>
      <c r="G342" s="183"/>
      <c r="H342" s="1094"/>
      <c r="I342" s="1094"/>
      <c r="J342" s="191"/>
      <c r="K342" s="191"/>
      <c r="L342" s="191"/>
      <c r="M342" s="191"/>
      <c r="N342" s="191"/>
      <c r="O342" s="191"/>
      <c r="P342" s="191"/>
      <c r="Q342" s="191"/>
      <c r="R342" s="690"/>
      <c r="S342" s="690"/>
      <c r="T342" s="690"/>
      <c r="U342" s="690"/>
      <c r="V342" s="690"/>
      <c r="W342" s="690"/>
      <c r="X342" s="690"/>
      <c r="Y342" s="690"/>
      <c r="Z342" s="191"/>
      <c r="AA342" s="191"/>
      <c r="AB342" s="191"/>
      <c r="AC342" s="191"/>
      <c r="AD342" s="191"/>
      <c r="AE342" s="690"/>
      <c r="AF342" s="1095"/>
      <c r="AG342" s="1096"/>
      <c r="AH342" s="183"/>
      <c r="AI342" s="183"/>
      <c r="AT342" s="183"/>
      <c r="AU342" s="183"/>
      <c r="AV342" s="183"/>
      <c r="AW342" s="183"/>
      <c r="AX342" s="183"/>
      <c r="AY342" s="183"/>
    </row>
    <row r="343" spans="1:51" ht="15.75" customHeight="1">
      <c r="A343" s="183"/>
      <c r="B343" s="184"/>
      <c r="C343" s="184"/>
      <c r="D343" s="183"/>
      <c r="E343" s="184"/>
      <c r="F343" s="183"/>
      <c r="G343" s="183"/>
      <c r="H343" s="1094"/>
      <c r="I343" s="1094"/>
      <c r="J343" s="191"/>
      <c r="K343" s="191"/>
      <c r="L343" s="191"/>
      <c r="M343" s="191"/>
      <c r="N343" s="191"/>
      <c r="O343" s="191"/>
      <c r="P343" s="191"/>
      <c r="Q343" s="191"/>
      <c r="R343" s="690"/>
      <c r="S343" s="690"/>
      <c r="T343" s="690"/>
      <c r="U343" s="690"/>
      <c r="V343" s="690"/>
      <c r="W343" s="690"/>
      <c r="X343" s="690"/>
      <c r="Y343" s="690"/>
      <c r="Z343" s="191"/>
      <c r="AA343" s="191"/>
      <c r="AB343" s="191"/>
      <c r="AC343" s="191"/>
      <c r="AD343" s="191"/>
      <c r="AE343" s="690"/>
      <c r="AF343" s="1095"/>
      <c r="AG343" s="1096"/>
      <c r="AH343" s="183"/>
      <c r="AI343" s="183"/>
      <c r="AT343" s="183"/>
      <c r="AU343" s="183"/>
      <c r="AV343" s="183"/>
      <c r="AW343" s="183"/>
      <c r="AX343" s="183"/>
      <c r="AY343" s="183"/>
    </row>
    <row r="344" spans="1:51" ht="15.75" customHeight="1">
      <c r="A344" s="183"/>
      <c r="B344" s="184"/>
      <c r="C344" s="184"/>
      <c r="D344" s="183"/>
      <c r="E344" s="184"/>
      <c r="F344" s="183"/>
      <c r="G344" s="183"/>
      <c r="H344" s="1094"/>
      <c r="I344" s="1094"/>
      <c r="J344" s="191"/>
      <c r="K344" s="191"/>
      <c r="L344" s="191"/>
      <c r="M344" s="191"/>
      <c r="N344" s="191"/>
      <c r="O344" s="191"/>
      <c r="P344" s="191"/>
      <c r="Q344" s="191"/>
      <c r="R344" s="690"/>
      <c r="S344" s="690"/>
      <c r="T344" s="690"/>
      <c r="U344" s="690"/>
      <c r="V344" s="690"/>
      <c r="W344" s="690"/>
      <c r="X344" s="690"/>
      <c r="Y344" s="690"/>
      <c r="Z344" s="191"/>
      <c r="AA344" s="191"/>
      <c r="AB344" s="191"/>
      <c r="AC344" s="191"/>
      <c r="AD344" s="191"/>
      <c r="AE344" s="690"/>
      <c r="AF344" s="1095"/>
      <c r="AG344" s="1096"/>
      <c r="AH344" s="183"/>
      <c r="AI344" s="183"/>
      <c r="AT344" s="183"/>
      <c r="AU344" s="183"/>
      <c r="AV344" s="183"/>
      <c r="AW344" s="183"/>
      <c r="AX344" s="183"/>
      <c r="AY344" s="183"/>
    </row>
    <row r="345" spans="1:51" ht="15.75" customHeight="1">
      <c r="A345" s="183"/>
      <c r="B345" s="184"/>
      <c r="C345" s="184"/>
      <c r="D345" s="183"/>
      <c r="E345" s="184"/>
      <c r="F345" s="183"/>
      <c r="G345" s="183"/>
      <c r="H345" s="1094"/>
      <c r="I345" s="1094"/>
      <c r="J345" s="191"/>
      <c r="K345" s="191"/>
      <c r="L345" s="191"/>
      <c r="M345" s="191"/>
      <c r="N345" s="191"/>
      <c r="O345" s="191"/>
      <c r="P345" s="191"/>
      <c r="Q345" s="191"/>
      <c r="R345" s="690"/>
      <c r="S345" s="690"/>
      <c r="T345" s="690"/>
      <c r="U345" s="690"/>
      <c r="V345" s="690"/>
      <c r="W345" s="690"/>
      <c r="X345" s="690"/>
      <c r="Y345" s="690"/>
      <c r="Z345" s="191"/>
      <c r="AA345" s="191"/>
      <c r="AB345" s="191"/>
      <c r="AC345" s="191"/>
      <c r="AD345" s="191"/>
      <c r="AE345" s="690"/>
      <c r="AF345" s="1095"/>
      <c r="AG345" s="1096"/>
      <c r="AH345" s="183"/>
      <c r="AI345" s="183"/>
      <c r="AT345" s="183"/>
      <c r="AU345" s="183"/>
      <c r="AV345" s="183"/>
      <c r="AW345" s="183"/>
      <c r="AX345" s="183"/>
      <c r="AY345" s="183"/>
    </row>
    <row r="346" spans="1:51" ht="15.75" customHeight="1">
      <c r="A346" s="183"/>
      <c r="B346" s="184"/>
      <c r="C346" s="184"/>
      <c r="D346" s="183"/>
      <c r="E346" s="184"/>
      <c r="F346" s="183"/>
      <c r="G346" s="183"/>
      <c r="H346" s="1094"/>
      <c r="I346" s="1094"/>
      <c r="J346" s="191"/>
      <c r="K346" s="191"/>
      <c r="L346" s="191"/>
      <c r="M346" s="191"/>
      <c r="N346" s="191"/>
      <c r="O346" s="191"/>
      <c r="P346" s="191"/>
      <c r="Q346" s="191"/>
      <c r="R346" s="690"/>
      <c r="S346" s="690"/>
      <c r="T346" s="690"/>
      <c r="U346" s="690"/>
      <c r="V346" s="690"/>
      <c r="W346" s="690"/>
      <c r="X346" s="690"/>
      <c r="Y346" s="690"/>
      <c r="Z346" s="191"/>
      <c r="AA346" s="191"/>
      <c r="AB346" s="191"/>
      <c r="AC346" s="191"/>
      <c r="AD346" s="191"/>
      <c r="AE346" s="690"/>
      <c r="AF346" s="1095"/>
      <c r="AG346" s="1096"/>
      <c r="AH346" s="183"/>
      <c r="AI346" s="183"/>
      <c r="AT346" s="183"/>
      <c r="AU346" s="183"/>
      <c r="AV346" s="183"/>
      <c r="AW346" s="183"/>
      <c r="AX346" s="183"/>
      <c r="AY346" s="183"/>
    </row>
    <row r="347" spans="1:51" ht="15.75" customHeight="1">
      <c r="A347" s="183"/>
      <c r="B347" s="184"/>
      <c r="C347" s="184"/>
      <c r="D347" s="183"/>
      <c r="E347" s="184"/>
      <c r="F347" s="183"/>
      <c r="G347" s="183"/>
      <c r="H347" s="1094"/>
      <c r="I347" s="1094"/>
      <c r="J347" s="191"/>
      <c r="K347" s="191"/>
      <c r="L347" s="191"/>
      <c r="M347" s="191"/>
      <c r="N347" s="191"/>
      <c r="O347" s="191"/>
      <c r="P347" s="191"/>
      <c r="Q347" s="191"/>
      <c r="R347" s="690"/>
      <c r="S347" s="690"/>
      <c r="T347" s="690"/>
      <c r="U347" s="690"/>
      <c r="V347" s="690"/>
      <c r="W347" s="690"/>
      <c r="X347" s="690"/>
      <c r="Y347" s="690"/>
      <c r="Z347" s="191"/>
      <c r="AA347" s="191"/>
      <c r="AB347" s="191"/>
      <c r="AC347" s="191"/>
      <c r="AD347" s="191"/>
      <c r="AE347" s="690"/>
      <c r="AF347" s="1095"/>
      <c r="AG347" s="1096"/>
      <c r="AH347" s="183"/>
      <c r="AI347" s="183"/>
      <c r="AT347" s="183"/>
      <c r="AU347" s="183"/>
      <c r="AV347" s="183"/>
      <c r="AW347" s="183"/>
      <c r="AX347" s="183"/>
      <c r="AY347" s="183"/>
    </row>
    <row r="348" spans="1:51" ht="15.75" customHeight="1">
      <c r="A348" s="183"/>
      <c r="B348" s="184"/>
      <c r="C348" s="184"/>
      <c r="D348" s="183"/>
      <c r="E348" s="184"/>
      <c r="F348" s="183"/>
      <c r="G348" s="183"/>
      <c r="H348" s="1094"/>
      <c r="I348" s="1094"/>
      <c r="J348" s="191"/>
      <c r="K348" s="191"/>
      <c r="L348" s="191"/>
      <c r="M348" s="191"/>
      <c r="N348" s="191"/>
      <c r="O348" s="191"/>
      <c r="P348" s="191"/>
      <c r="Q348" s="191"/>
      <c r="R348" s="690"/>
      <c r="S348" s="690"/>
      <c r="T348" s="690"/>
      <c r="U348" s="690"/>
      <c r="V348" s="690"/>
      <c r="W348" s="690"/>
      <c r="X348" s="690"/>
      <c r="Y348" s="690"/>
      <c r="Z348" s="191"/>
      <c r="AA348" s="191"/>
      <c r="AB348" s="191"/>
      <c r="AC348" s="191"/>
      <c r="AD348" s="191"/>
      <c r="AE348" s="690"/>
      <c r="AF348" s="1095"/>
      <c r="AG348" s="1096"/>
      <c r="AH348" s="183"/>
      <c r="AI348" s="183"/>
      <c r="AT348" s="183"/>
      <c r="AU348" s="183"/>
      <c r="AV348" s="183"/>
      <c r="AW348" s="183"/>
      <c r="AX348" s="183"/>
      <c r="AY348" s="183"/>
    </row>
    <row r="349" spans="1:51" ht="15.75" customHeight="1">
      <c r="A349" s="183"/>
      <c r="B349" s="184"/>
      <c r="C349" s="184"/>
      <c r="D349" s="183"/>
      <c r="E349" s="184"/>
      <c r="F349" s="183"/>
      <c r="G349" s="183"/>
      <c r="H349" s="1094"/>
      <c r="I349" s="1094"/>
      <c r="J349" s="191"/>
      <c r="K349" s="191"/>
      <c r="L349" s="191"/>
      <c r="M349" s="191"/>
      <c r="N349" s="191"/>
      <c r="O349" s="191"/>
      <c r="P349" s="191"/>
      <c r="Q349" s="191"/>
      <c r="R349" s="690"/>
      <c r="S349" s="690"/>
      <c r="T349" s="690"/>
      <c r="U349" s="690"/>
      <c r="V349" s="690"/>
      <c r="W349" s="690"/>
      <c r="X349" s="690"/>
      <c r="Y349" s="690"/>
      <c r="Z349" s="191"/>
      <c r="AA349" s="191"/>
      <c r="AB349" s="191"/>
      <c r="AC349" s="191"/>
      <c r="AD349" s="191"/>
      <c r="AE349" s="690"/>
      <c r="AF349" s="1095"/>
      <c r="AG349" s="1096"/>
      <c r="AH349" s="183"/>
      <c r="AI349" s="183"/>
      <c r="AT349" s="183"/>
      <c r="AU349" s="183"/>
      <c r="AV349" s="183"/>
      <c r="AW349" s="183"/>
      <c r="AX349" s="183"/>
      <c r="AY349" s="183"/>
    </row>
    <row r="350" spans="1:51" ht="15.75" customHeight="1">
      <c r="A350" s="183"/>
      <c r="B350" s="184"/>
      <c r="C350" s="184"/>
      <c r="D350" s="183"/>
      <c r="E350" s="184"/>
      <c r="F350" s="183"/>
      <c r="G350" s="183"/>
      <c r="H350" s="1094"/>
      <c r="I350" s="1094"/>
      <c r="J350" s="191"/>
      <c r="K350" s="191"/>
      <c r="L350" s="191"/>
      <c r="M350" s="191"/>
      <c r="N350" s="191"/>
      <c r="O350" s="191"/>
      <c r="P350" s="191"/>
      <c r="Q350" s="191"/>
      <c r="R350" s="690"/>
      <c r="S350" s="690"/>
      <c r="T350" s="690"/>
      <c r="U350" s="690"/>
      <c r="V350" s="690"/>
      <c r="W350" s="690"/>
      <c r="X350" s="690"/>
      <c r="Y350" s="690"/>
      <c r="Z350" s="191"/>
      <c r="AA350" s="191"/>
      <c r="AB350" s="191"/>
      <c r="AC350" s="191"/>
      <c r="AD350" s="191"/>
      <c r="AE350" s="690"/>
      <c r="AF350" s="1095"/>
      <c r="AG350" s="1096"/>
      <c r="AH350" s="183"/>
      <c r="AI350" s="183"/>
      <c r="AT350" s="183"/>
      <c r="AU350" s="183"/>
      <c r="AV350" s="183"/>
      <c r="AW350" s="183"/>
      <c r="AX350" s="183"/>
      <c r="AY350" s="183"/>
    </row>
    <row r="351" spans="1:51" ht="15.75" customHeight="1">
      <c r="A351" s="183"/>
      <c r="B351" s="184"/>
      <c r="C351" s="184"/>
      <c r="D351" s="183"/>
      <c r="E351" s="184"/>
      <c r="F351" s="183"/>
      <c r="G351" s="183"/>
      <c r="H351" s="1094"/>
      <c r="I351" s="1094"/>
      <c r="J351" s="191"/>
      <c r="K351" s="191"/>
      <c r="L351" s="191"/>
      <c r="M351" s="191"/>
      <c r="N351" s="191"/>
      <c r="O351" s="191"/>
      <c r="P351" s="191"/>
      <c r="Q351" s="191"/>
      <c r="R351" s="690"/>
      <c r="S351" s="690"/>
      <c r="T351" s="690"/>
      <c r="U351" s="690"/>
      <c r="V351" s="690"/>
      <c r="W351" s="690"/>
      <c r="X351" s="690"/>
      <c r="Y351" s="690"/>
      <c r="Z351" s="191"/>
      <c r="AA351" s="191"/>
      <c r="AB351" s="191"/>
      <c r="AC351" s="191"/>
      <c r="AD351" s="191"/>
      <c r="AE351" s="690"/>
      <c r="AF351" s="1095"/>
      <c r="AG351" s="1096"/>
      <c r="AH351" s="183"/>
      <c r="AI351" s="183"/>
      <c r="AT351" s="183"/>
      <c r="AU351" s="183"/>
      <c r="AV351" s="183"/>
      <c r="AW351" s="183"/>
      <c r="AX351" s="183"/>
      <c r="AY351" s="183"/>
    </row>
    <row r="352" spans="1:51" ht="15.75" customHeight="1">
      <c r="A352" s="183"/>
      <c r="B352" s="184"/>
      <c r="C352" s="184"/>
      <c r="D352" s="183"/>
      <c r="E352" s="184"/>
      <c r="F352" s="183"/>
      <c r="G352" s="183"/>
      <c r="H352" s="1094"/>
      <c r="I352" s="1094"/>
      <c r="J352" s="191"/>
      <c r="K352" s="191"/>
      <c r="L352" s="191"/>
      <c r="M352" s="191"/>
      <c r="N352" s="191"/>
      <c r="O352" s="191"/>
      <c r="P352" s="191"/>
      <c r="Q352" s="191"/>
      <c r="R352" s="690"/>
      <c r="S352" s="690"/>
      <c r="T352" s="690"/>
      <c r="U352" s="690"/>
      <c r="V352" s="690"/>
      <c r="W352" s="690"/>
      <c r="X352" s="690"/>
      <c r="Y352" s="690"/>
      <c r="Z352" s="191"/>
      <c r="AA352" s="191"/>
      <c r="AB352" s="191"/>
      <c r="AC352" s="191"/>
      <c r="AD352" s="191"/>
      <c r="AE352" s="690"/>
      <c r="AF352" s="1095"/>
      <c r="AG352" s="1096"/>
      <c r="AH352" s="183"/>
      <c r="AI352" s="183"/>
      <c r="AT352" s="183"/>
      <c r="AU352" s="183"/>
      <c r="AV352" s="183"/>
      <c r="AW352" s="183"/>
      <c r="AX352" s="183"/>
      <c r="AY352" s="183"/>
    </row>
    <row r="353" spans="1:51" ht="15.75" customHeight="1">
      <c r="A353" s="183"/>
      <c r="B353" s="184"/>
      <c r="C353" s="184"/>
      <c r="D353" s="183"/>
      <c r="E353" s="184"/>
      <c r="F353" s="183"/>
      <c r="G353" s="183"/>
      <c r="H353" s="1094"/>
      <c r="I353" s="1094"/>
      <c r="J353" s="191"/>
      <c r="K353" s="191"/>
      <c r="L353" s="191"/>
      <c r="M353" s="191"/>
      <c r="N353" s="191"/>
      <c r="O353" s="191"/>
      <c r="P353" s="191"/>
      <c r="Q353" s="191"/>
      <c r="R353" s="690"/>
      <c r="S353" s="690"/>
      <c r="T353" s="690"/>
      <c r="U353" s="690"/>
      <c r="V353" s="690"/>
      <c r="W353" s="690"/>
      <c r="X353" s="690"/>
      <c r="Y353" s="690"/>
      <c r="Z353" s="191"/>
      <c r="AA353" s="191"/>
      <c r="AB353" s="191"/>
      <c r="AC353" s="191"/>
      <c r="AD353" s="191"/>
      <c r="AE353" s="690"/>
      <c r="AF353" s="1095"/>
      <c r="AG353" s="1096"/>
      <c r="AH353" s="183"/>
      <c r="AI353" s="183"/>
      <c r="AT353" s="183"/>
      <c r="AU353" s="183"/>
      <c r="AV353" s="183"/>
      <c r="AW353" s="183"/>
      <c r="AX353" s="183"/>
      <c r="AY353" s="183"/>
    </row>
    <row r="354" spans="1:51" ht="15.75" customHeight="1">
      <c r="A354" s="183"/>
      <c r="B354" s="184"/>
      <c r="C354" s="184"/>
      <c r="D354" s="183"/>
      <c r="E354" s="184"/>
      <c r="F354" s="183"/>
      <c r="G354" s="183"/>
      <c r="H354" s="1094"/>
      <c r="I354" s="1094"/>
      <c r="J354" s="191"/>
      <c r="K354" s="191"/>
      <c r="L354" s="191"/>
      <c r="M354" s="191"/>
      <c r="N354" s="191"/>
      <c r="O354" s="191"/>
      <c r="P354" s="191"/>
      <c r="Q354" s="191"/>
      <c r="R354" s="690"/>
      <c r="S354" s="690"/>
      <c r="T354" s="690"/>
      <c r="U354" s="690"/>
      <c r="V354" s="690"/>
      <c r="W354" s="690"/>
      <c r="X354" s="690"/>
      <c r="Y354" s="690"/>
      <c r="Z354" s="191"/>
      <c r="AA354" s="191"/>
      <c r="AB354" s="191"/>
      <c r="AC354" s="191"/>
      <c r="AD354" s="191"/>
      <c r="AE354" s="690"/>
      <c r="AF354" s="1095"/>
      <c r="AG354" s="1096"/>
      <c r="AH354" s="183"/>
      <c r="AI354" s="183"/>
      <c r="AT354" s="183"/>
      <c r="AU354" s="183"/>
      <c r="AV354" s="183"/>
      <c r="AW354" s="183"/>
      <c r="AX354" s="183"/>
      <c r="AY354" s="183"/>
    </row>
    <row r="355" spans="1:51" ht="15.75" customHeight="1">
      <c r="A355" s="183"/>
      <c r="B355" s="184"/>
      <c r="C355" s="184"/>
      <c r="D355" s="183"/>
      <c r="E355" s="184"/>
      <c r="F355" s="183"/>
      <c r="G355" s="183"/>
      <c r="H355" s="1094"/>
      <c r="I355" s="1094"/>
      <c r="J355" s="191"/>
      <c r="K355" s="191"/>
      <c r="L355" s="191"/>
      <c r="M355" s="191"/>
      <c r="N355" s="191"/>
      <c r="O355" s="191"/>
      <c r="P355" s="191"/>
      <c r="Q355" s="191"/>
      <c r="R355" s="690"/>
      <c r="S355" s="690"/>
      <c r="T355" s="690"/>
      <c r="U355" s="690"/>
      <c r="V355" s="690"/>
      <c r="W355" s="690"/>
      <c r="X355" s="690"/>
      <c r="Y355" s="690"/>
      <c r="Z355" s="191"/>
      <c r="AA355" s="191"/>
      <c r="AB355" s="191"/>
      <c r="AC355" s="191"/>
      <c r="AD355" s="191"/>
      <c r="AE355" s="690"/>
      <c r="AF355" s="1095"/>
      <c r="AG355" s="1096"/>
      <c r="AH355" s="183"/>
      <c r="AI355" s="183"/>
      <c r="AT355" s="183"/>
      <c r="AU355" s="183"/>
      <c r="AV355" s="183"/>
      <c r="AW355" s="183"/>
      <c r="AX355" s="183"/>
      <c r="AY355" s="183"/>
    </row>
    <row r="356" spans="1:51" ht="15.75" customHeight="1">
      <c r="A356" s="183"/>
      <c r="B356" s="184"/>
      <c r="C356" s="184"/>
      <c r="D356" s="183"/>
      <c r="E356" s="184"/>
      <c r="F356" s="183"/>
      <c r="G356" s="183"/>
      <c r="H356" s="1094"/>
      <c r="I356" s="1094"/>
      <c r="J356" s="191"/>
      <c r="K356" s="191"/>
      <c r="L356" s="191"/>
      <c r="M356" s="191"/>
      <c r="N356" s="191"/>
      <c r="O356" s="191"/>
      <c r="P356" s="191"/>
      <c r="Q356" s="191"/>
      <c r="R356" s="690"/>
      <c r="S356" s="690"/>
      <c r="T356" s="690"/>
      <c r="U356" s="690"/>
      <c r="V356" s="690"/>
      <c r="W356" s="690"/>
      <c r="X356" s="690"/>
      <c r="Y356" s="690"/>
      <c r="Z356" s="191"/>
      <c r="AA356" s="191"/>
      <c r="AB356" s="191"/>
      <c r="AC356" s="191"/>
      <c r="AD356" s="191"/>
      <c r="AE356" s="690"/>
      <c r="AF356" s="1095"/>
      <c r="AG356" s="1096"/>
      <c r="AH356" s="183"/>
      <c r="AI356" s="183"/>
      <c r="AT356" s="183"/>
      <c r="AU356" s="183"/>
      <c r="AV356" s="183"/>
      <c r="AW356" s="183"/>
      <c r="AX356" s="183"/>
      <c r="AY356" s="183"/>
    </row>
    <row r="357" spans="1:51" ht="15.75" customHeight="1">
      <c r="A357" s="183"/>
      <c r="B357" s="184"/>
      <c r="C357" s="184"/>
      <c r="D357" s="183"/>
      <c r="E357" s="184"/>
      <c r="F357" s="183"/>
      <c r="G357" s="183"/>
      <c r="H357" s="1094"/>
      <c r="I357" s="1094"/>
      <c r="J357" s="191"/>
      <c r="K357" s="191"/>
      <c r="L357" s="191"/>
      <c r="M357" s="191"/>
      <c r="N357" s="191"/>
      <c r="O357" s="191"/>
      <c r="P357" s="191"/>
      <c r="Q357" s="191"/>
      <c r="R357" s="690"/>
      <c r="S357" s="690"/>
      <c r="T357" s="690"/>
      <c r="U357" s="690"/>
      <c r="V357" s="690"/>
      <c r="W357" s="690"/>
      <c r="X357" s="690"/>
      <c r="Y357" s="690"/>
      <c r="Z357" s="191"/>
      <c r="AA357" s="191"/>
      <c r="AB357" s="191"/>
      <c r="AC357" s="191"/>
      <c r="AD357" s="191"/>
      <c r="AE357" s="690"/>
      <c r="AF357" s="1095"/>
      <c r="AG357" s="1096"/>
      <c r="AH357" s="183"/>
      <c r="AI357" s="183"/>
      <c r="AT357" s="183"/>
      <c r="AU357" s="183"/>
      <c r="AV357" s="183"/>
      <c r="AW357" s="183"/>
      <c r="AX357" s="183"/>
      <c r="AY357" s="183"/>
    </row>
    <row r="358" spans="1:51" ht="15.75" customHeight="1">
      <c r="A358" s="183"/>
      <c r="B358" s="184"/>
      <c r="C358" s="184"/>
      <c r="D358" s="183"/>
      <c r="E358" s="184"/>
      <c r="F358" s="183"/>
      <c r="G358" s="183"/>
      <c r="H358" s="1094"/>
      <c r="I358" s="1094"/>
      <c r="J358" s="191"/>
      <c r="K358" s="191"/>
      <c r="L358" s="191"/>
      <c r="M358" s="191"/>
      <c r="N358" s="191"/>
      <c r="O358" s="191"/>
      <c r="P358" s="191"/>
      <c r="Q358" s="191"/>
      <c r="R358" s="690"/>
      <c r="S358" s="690"/>
      <c r="T358" s="690"/>
      <c r="U358" s="690"/>
      <c r="V358" s="690"/>
      <c r="W358" s="690"/>
      <c r="X358" s="690"/>
      <c r="Y358" s="690"/>
      <c r="Z358" s="191"/>
      <c r="AA358" s="191"/>
      <c r="AB358" s="191"/>
      <c r="AC358" s="191"/>
      <c r="AD358" s="191"/>
      <c r="AE358" s="690"/>
      <c r="AF358" s="1095"/>
      <c r="AG358" s="1096"/>
      <c r="AH358" s="183"/>
      <c r="AI358" s="183"/>
      <c r="AT358" s="183"/>
      <c r="AU358" s="183"/>
      <c r="AV358" s="183"/>
      <c r="AW358" s="183"/>
      <c r="AX358" s="183"/>
      <c r="AY358" s="183"/>
    </row>
    <row r="359" spans="1:51" ht="15.75" customHeight="1">
      <c r="A359" s="183"/>
      <c r="B359" s="184"/>
      <c r="C359" s="184"/>
      <c r="D359" s="183"/>
      <c r="E359" s="184"/>
      <c r="F359" s="183"/>
      <c r="G359" s="183"/>
      <c r="H359" s="1094"/>
      <c r="I359" s="1094"/>
      <c r="J359" s="191"/>
      <c r="K359" s="191"/>
      <c r="L359" s="191"/>
      <c r="M359" s="191"/>
      <c r="N359" s="191"/>
      <c r="O359" s="191"/>
      <c r="P359" s="191"/>
      <c r="Q359" s="191"/>
      <c r="R359" s="690"/>
      <c r="S359" s="690"/>
      <c r="T359" s="690"/>
      <c r="U359" s="690"/>
      <c r="V359" s="690"/>
      <c r="W359" s="690"/>
      <c r="X359" s="690"/>
      <c r="Y359" s="690"/>
      <c r="Z359" s="191"/>
      <c r="AA359" s="191"/>
      <c r="AB359" s="191"/>
      <c r="AC359" s="191"/>
      <c r="AD359" s="191"/>
      <c r="AE359" s="690"/>
      <c r="AF359" s="1095"/>
      <c r="AG359" s="1096"/>
      <c r="AH359" s="183"/>
      <c r="AI359" s="183"/>
      <c r="AT359" s="183"/>
      <c r="AU359" s="183"/>
      <c r="AV359" s="183"/>
      <c r="AW359" s="183"/>
      <c r="AX359" s="183"/>
      <c r="AY359" s="183"/>
    </row>
    <row r="360" spans="1:51" ht="15.75" customHeight="1">
      <c r="A360" s="183"/>
      <c r="B360" s="184"/>
      <c r="C360" s="184"/>
      <c r="D360" s="183"/>
      <c r="E360" s="184"/>
      <c r="F360" s="183"/>
      <c r="G360" s="183"/>
      <c r="H360" s="1094"/>
      <c r="I360" s="1094"/>
      <c r="J360" s="191"/>
      <c r="K360" s="191"/>
      <c r="L360" s="191"/>
      <c r="M360" s="191"/>
      <c r="N360" s="191"/>
      <c r="O360" s="191"/>
      <c r="P360" s="191"/>
      <c r="Q360" s="191"/>
      <c r="R360" s="690"/>
      <c r="S360" s="690"/>
      <c r="T360" s="690"/>
      <c r="U360" s="690"/>
      <c r="V360" s="690"/>
      <c r="W360" s="690"/>
      <c r="X360" s="690"/>
      <c r="Y360" s="690"/>
      <c r="Z360" s="191"/>
      <c r="AA360" s="191"/>
      <c r="AB360" s="191"/>
      <c r="AC360" s="191"/>
      <c r="AD360" s="191"/>
      <c r="AE360" s="690"/>
      <c r="AF360" s="1095"/>
      <c r="AG360" s="1096"/>
      <c r="AH360" s="183"/>
      <c r="AI360" s="183"/>
      <c r="AT360" s="183"/>
      <c r="AU360" s="183"/>
      <c r="AV360" s="183"/>
      <c r="AW360" s="183"/>
      <c r="AX360" s="183"/>
      <c r="AY360" s="183"/>
    </row>
    <row r="361" spans="1:51" ht="15.75" customHeight="1">
      <c r="A361" s="183"/>
      <c r="B361" s="184"/>
      <c r="C361" s="184"/>
      <c r="D361" s="183"/>
      <c r="E361" s="184"/>
      <c r="F361" s="183"/>
      <c r="G361" s="183"/>
      <c r="H361" s="1094"/>
      <c r="I361" s="1094"/>
      <c r="J361" s="191"/>
      <c r="K361" s="191"/>
      <c r="L361" s="191"/>
      <c r="M361" s="191"/>
      <c r="N361" s="191"/>
      <c r="O361" s="191"/>
      <c r="P361" s="191"/>
      <c r="Q361" s="191"/>
      <c r="R361" s="690"/>
      <c r="S361" s="690"/>
      <c r="T361" s="690"/>
      <c r="U361" s="690"/>
      <c r="V361" s="690"/>
      <c r="W361" s="690"/>
      <c r="X361" s="690"/>
      <c r="Y361" s="690"/>
      <c r="Z361" s="191"/>
      <c r="AA361" s="191"/>
      <c r="AB361" s="191"/>
      <c r="AC361" s="191"/>
      <c r="AD361" s="191"/>
      <c r="AE361" s="690"/>
      <c r="AF361" s="1095"/>
      <c r="AG361" s="1096"/>
      <c r="AH361" s="183"/>
      <c r="AI361" s="183"/>
      <c r="AT361" s="183"/>
      <c r="AU361" s="183"/>
      <c r="AV361" s="183"/>
      <c r="AW361" s="183"/>
      <c r="AX361" s="183"/>
      <c r="AY361" s="183"/>
    </row>
    <row r="362" spans="1:51" ht="15.75" customHeight="1">
      <c r="A362" s="183"/>
      <c r="B362" s="184"/>
      <c r="C362" s="184"/>
      <c r="D362" s="183"/>
      <c r="E362" s="184"/>
      <c r="F362" s="183"/>
      <c r="G362" s="183"/>
      <c r="H362" s="1094"/>
      <c r="I362" s="1094"/>
      <c r="J362" s="191"/>
      <c r="K362" s="191"/>
      <c r="L362" s="191"/>
      <c r="M362" s="191"/>
      <c r="N362" s="191"/>
      <c r="O362" s="191"/>
      <c r="P362" s="191"/>
      <c r="Q362" s="191"/>
      <c r="R362" s="690"/>
      <c r="S362" s="690"/>
      <c r="T362" s="690"/>
      <c r="U362" s="690"/>
      <c r="V362" s="690"/>
      <c r="W362" s="690"/>
      <c r="X362" s="690"/>
      <c r="Y362" s="690"/>
      <c r="Z362" s="191"/>
      <c r="AA362" s="191"/>
      <c r="AB362" s="191"/>
      <c r="AC362" s="191"/>
      <c r="AD362" s="191"/>
      <c r="AE362" s="690"/>
      <c r="AF362" s="1095"/>
      <c r="AG362" s="1096"/>
      <c r="AH362" s="183"/>
      <c r="AI362" s="183"/>
    </row>
    <row r="363" spans="1:51" ht="15.75" customHeight="1">
      <c r="A363" s="183"/>
      <c r="B363" s="184"/>
      <c r="C363" s="184"/>
      <c r="D363" s="183"/>
      <c r="E363" s="184"/>
      <c r="F363" s="183"/>
      <c r="G363" s="183"/>
      <c r="H363" s="1094"/>
      <c r="I363" s="1094"/>
      <c r="J363" s="191"/>
      <c r="K363" s="191"/>
      <c r="L363" s="191"/>
      <c r="M363" s="191"/>
      <c r="N363" s="191"/>
      <c r="O363" s="191"/>
      <c r="P363" s="191"/>
      <c r="Q363" s="191"/>
      <c r="R363" s="690"/>
      <c r="S363" s="690"/>
      <c r="T363" s="690"/>
      <c r="U363" s="690"/>
      <c r="V363" s="690"/>
      <c r="W363" s="690"/>
      <c r="X363" s="690"/>
      <c r="Y363" s="690"/>
      <c r="Z363" s="191"/>
      <c r="AA363" s="191"/>
      <c r="AB363" s="191"/>
      <c r="AC363" s="191"/>
      <c r="AD363" s="191"/>
      <c r="AE363" s="690"/>
      <c r="AF363" s="1095"/>
      <c r="AG363" s="1096"/>
      <c r="AH363" s="183"/>
      <c r="AI363" s="183"/>
    </row>
    <row r="364" spans="1:51" ht="15.75" customHeight="1">
      <c r="A364" s="183"/>
      <c r="B364" s="184"/>
      <c r="C364" s="184"/>
      <c r="D364" s="183"/>
      <c r="E364" s="184"/>
      <c r="F364" s="183"/>
      <c r="G364" s="183"/>
      <c r="H364" s="1094"/>
      <c r="I364" s="1094"/>
      <c r="J364" s="191"/>
      <c r="K364" s="191"/>
      <c r="L364" s="191"/>
      <c r="M364" s="191"/>
      <c r="N364" s="191"/>
      <c r="O364" s="191"/>
      <c r="P364" s="191"/>
      <c r="Q364" s="191"/>
      <c r="R364" s="690"/>
      <c r="S364" s="690"/>
      <c r="T364" s="690"/>
      <c r="U364" s="690"/>
      <c r="V364" s="690"/>
      <c r="W364" s="690"/>
      <c r="X364" s="690"/>
      <c r="Y364" s="690"/>
      <c r="Z364" s="191"/>
      <c r="AA364" s="191"/>
      <c r="AB364" s="191"/>
      <c r="AC364" s="191"/>
      <c r="AD364" s="191"/>
      <c r="AE364" s="690"/>
      <c r="AF364" s="1095"/>
      <c r="AG364" s="1096"/>
      <c r="AH364" s="183"/>
      <c r="AI364" s="183"/>
    </row>
    <row r="365" spans="1:51" ht="15.75" customHeight="1">
      <c r="A365" s="183"/>
      <c r="B365" s="184"/>
      <c r="C365" s="184"/>
      <c r="D365" s="183"/>
      <c r="E365" s="184"/>
      <c r="F365" s="183"/>
      <c r="G365" s="183"/>
      <c r="H365" s="1094"/>
      <c r="I365" s="1094"/>
      <c r="J365" s="191"/>
      <c r="K365" s="191"/>
      <c r="L365" s="191"/>
      <c r="M365" s="191"/>
      <c r="N365" s="191"/>
      <c r="O365" s="191"/>
      <c r="P365" s="191"/>
      <c r="Q365" s="191"/>
      <c r="R365" s="690"/>
      <c r="S365" s="690"/>
      <c r="T365" s="690"/>
      <c r="U365" s="690"/>
      <c r="V365" s="690"/>
      <c r="W365" s="690"/>
      <c r="X365" s="690"/>
      <c r="Y365" s="690"/>
      <c r="Z365" s="191"/>
      <c r="AA365" s="191"/>
      <c r="AB365" s="191"/>
      <c r="AC365" s="191"/>
      <c r="AD365" s="191"/>
      <c r="AE365" s="690"/>
      <c r="AF365" s="1095"/>
      <c r="AG365" s="1096"/>
      <c r="AH365" s="183"/>
      <c r="AI365" s="183"/>
    </row>
    <row r="366" spans="1:51" ht="15.75" customHeight="1">
      <c r="A366" s="183"/>
      <c r="B366" s="184"/>
      <c r="C366" s="184"/>
      <c r="D366" s="183"/>
      <c r="E366" s="184"/>
      <c r="F366" s="183"/>
      <c r="G366" s="183"/>
      <c r="H366" s="1094"/>
      <c r="I366" s="1094"/>
      <c r="J366" s="191"/>
      <c r="K366" s="191"/>
      <c r="L366" s="191"/>
      <c r="M366" s="191"/>
      <c r="N366" s="191"/>
      <c r="O366" s="191"/>
      <c r="P366" s="191"/>
      <c r="Q366" s="191"/>
      <c r="R366" s="690"/>
      <c r="S366" s="690"/>
      <c r="T366" s="690"/>
      <c r="U366" s="690"/>
      <c r="V366" s="690"/>
      <c r="W366" s="690"/>
      <c r="X366" s="690"/>
      <c r="Y366" s="690"/>
      <c r="Z366" s="191"/>
      <c r="AA366" s="191"/>
      <c r="AB366" s="191"/>
      <c r="AC366" s="191"/>
      <c r="AD366" s="191"/>
      <c r="AE366" s="690"/>
      <c r="AF366" s="1095"/>
      <c r="AG366" s="1096"/>
      <c r="AH366" s="183"/>
      <c r="AI366" s="183"/>
    </row>
    <row r="367" spans="1:51" ht="15.75" customHeight="1">
      <c r="A367" s="183"/>
      <c r="B367" s="184"/>
      <c r="C367" s="184"/>
      <c r="D367" s="183"/>
      <c r="E367" s="184"/>
      <c r="F367" s="183"/>
      <c r="G367" s="183"/>
      <c r="H367" s="1094"/>
      <c r="I367" s="1094"/>
      <c r="J367" s="191"/>
      <c r="K367" s="191"/>
      <c r="L367" s="191"/>
      <c r="M367" s="191"/>
      <c r="N367" s="191"/>
      <c r="O367" s="191"/>
      <c r="P367" s="191"/>
      <c r="Q367" s="191"/>
      <c r="R367" s="690"/>
      <c r="S367" s="690"/>
      <c r="T367" s="690"/>
      <c r="U367" s="690"/>
      <c r="V367" s="690"/>
      <c r="W367" s="690"/>
      <c r="X367" s="690"/>
      <c r="Y367" s="690"/>
      <c r="Z367" s="191"/>
      <c r="AA367" s="191"/>
      <c r="AB367" s="191"/>
      <c r="AC367" s="191"/>
      <c r="AD367" s="191"/>
      <c r="AE367" s="690"/>
      <c r="AF367" s="1095"/>
      <c r="AG367" s="1096"/>
      <c r="AH367" s="183"/>
      <c r="AI367" s="183"/>
    </row>
    <row r="368" spans="1:51" ht="15.75" customHeight="1">
      <c r="A368" s="183"/>
      <c r="B368" s="184"/>
      <c r="C368" s="184"/>
      <c r="D368" s="183"/>
      <c r="E368" s="184"/>
      <c r="F368" s="183"/>
      <c r="G368" s="183"/>
      <c r="H368" s="1094"/>
      <c r="I368" s="1094"/>
      <c r="J368" s="191"/>
      <c r="K368" s="191"/>
      <c r="L368" s="191"/>
      <c r="M368" s="191"/>
      <c r="N368" s="191"/>
      <c r="O368" s="191"/>
      <c r="P368" s="191"/>
      <c r="Q368" s="191"/>
      <c r="R368" s="690"/>
      <c r="S368" s="690"/>
      <c r="T368" s="690"/>
      <c r="U368" s="690"/>
      <c r="V368" s="690"/>
      <c r="W368" s="690"/>
      <c r="X368" s="690"/>
      <c r="Y368" s="690"/>
      <c r="Z368" s="191"/>
      <c r="AA368" s="191"/>
      <c r="AB368" s="191"/>
      <c r="AC368" s="191"/>
      <c r="AD368" s="191"/>
      <c r="AE368" s="690"/>
      <c r="AF368" s="1095"/>
      <c r="AG368" s="1096"/>
      <c r="AH368" s="183"/>
      <c r="AI368" s="183"/>
    </row>
    <row r="369" spans="1:35" ht="15.75" customHeight="1">
      <c r="A369" s="183"/>
      <c r="B369" s="184"/>
      <c r="C369" s="184"/>
      <c r="D369" s="183"/>
      <c r="E369" s="184"/>
      <c r="F369" s="183"/>
      <c r="G369" s="183"/>
      <c r="H369" s="1094"/>
      <c r="I369" s="1094"/>
      <c r="J369" s="191"/>
      <c r="K369" s="191"/>
      <c r="L369" s="191"/>
      <c r="M369" s="191"/>
      <c r="N369" s="191"/>
      <c r="O369" s="191"/>
      <c r="P369" s="191"/>
      <c r="Q369" s="191"/>
      <c r="R369" s="690"/>
      <c r="S369" s="690"/>
      <c r="T369" s="690"/>
      <c r="U369" s="690"/>
      <c r="V369" s="690"/>
      <c r="W369" s="690"/>
      <c r="X369" s="690"/>
      <c r="Y369" s="690"/>
      <c r="Z369" s="191"/>
      <c r="AA369" s="191"/>
      <c r="AB369" s="191"/>
      <c r="AC369" s="191"/>
      <c r="AD369" s="191"/>
      <c r="AE369" s="690"/>
      <c r="AF369" s="1095"/>
      <c r="AG369" s="1096"/>
      <c r="AH369" s="183"/>
      <c r="AI369" s="183"/>
    </row>
    <row r="370" spans="1:35" ht="15.75" customHeight="1">
      <c r="A370" s="183"/>
      <c r="B370" s="184"/>
      <c r="C370" s="184"/>
      <c r="D370" s="183"/>
      <c r="E370" s="184"/>
      <c r="F370" s="183"/>
      <c r="G370" s="183"/>
      <c r="H370" s="1094"/>
      <c r="I370" s="1094"/>
      <c r="J370" s="191"/>
      <c r="K370" s="191"/>
      <c r="L370" s="191"/>
      <c r="M370" s="191"/>
      <c r="N370" s="191"/>
      <c r="O370" s="191"/>
      <c r="P370" s="191"/>
      <c r="Q370" s="191"/>
      <c r="R370" s="690"/>
      <c r="S370" s="690"/>
      <c r="T370" s="690"/>
      <c r="U370" s="690"/>
      <c r="V370" s="690"/>
      <c r="W370" s="690"/>
      <c r="X370" s="690"/>
      <c r="Y370" s="690"/>
      <c r="Z370" s="191"/>
      <c r="AA370" s="191"/>
      <c r="AB370" s="191"/>
      <c r="AC370" s="191"/>
      <c r="AD370" s="191"/>
      <c r="AE370" s="690"/>
      <c r="AF370" s="1095"/>
      <c r="AG370" s="1096"/>
      <c r="AH370" s="183"/>
      <c r="AI370" s="183"/>
    </row>
    <row r="371" spans="1:35" ht="15.75" customHeight="1">
      <c r="A371" s="183"/>
      <c r="B371" s="184"/>
      <c r="C371" s="184"/>
      <c r="D371" s="183"/>
      <c r="E371" s="184"/>
      <c r="F371" s="183"/>
      <c r="G371" s="183"/>
      <c r="H371" s="1094"/>
      <c r="I371" s="1094"/>
      <c r="J371" s="191"/>
      <c r="K371" s="191"/>
      <c r="L371" s="191"/>
      <c r="M371" s="191"/>
      <c r="N371" s="191"/>
      <c r="O371" s="191"/>
      <c r="P371" s="191"/>
      <c r="Q371" s="191"/>
      <c r="R371" s="690"/>
      <c r="S371" s="690"/>
      <c r="T371" s="690"/>
      <c r="U371" s="690"/>
      <c r="V371" s="690"/>
      <c r="W371" s="690"/>
      <c r="X371" s="690"/>
      <c r="Y371" s="690"/>
      <c r="Z371" s="191"/>
      <c r="AA371" s="191"/>
      <c r="AB371" s="191"/>
      <c r="AC371" s="191"/>
      <c r="AD371" s="191"/>
      <c r="AE371" s="690"/>
      <c r="AF371" s="1095"/>
      <c r="AG371" s="1096"/>
      <c r="AH371" s="183"/>
      <c r="AI371" s="183"/>
    </row>
    <row r="372" spans="1:35" ht="15.75" customHeight="1">
      <c r="A372" s="183"/>
      <c r="B372" s="184"/>
      <c r="C372" s="184"/>
      <c r="D372" s="183"/>
      <c r="E372" s="184"/>
      <c r="F372" s="183"/>
      <c r="G372" s="183"/>
      <c r="H372" s="1094"/>
      <c r="I372" s="1094"/>
      <c r="J372" s="191"/>
      <c r="K372" s="191"/>
      <c r="L372" s="191"/>
      <c r="M372" s="191"/>
      <c r="N372" s="191"/>
      <c r="O372" s="191"/>
      <c r="P372" s="191"/>
      <c r="Q372" s="191"/>
      <c r="R372" s="690"/>
      <c r="S372" s="690"/>
      <c r="T372" s="690"/>
      <c r="U372" s="690"/>
      <c r="V372" s="690"/>
      <c r="W372" s="690"/>
      <c r="X372" s="690"/>
      <c r="Y372" s="690"/>
      <c r="Z372" s="191"/>
      <c r="AA372" s="191"/>
      <c r="AB372" s="191"/>
      <c r="AC372" s="191"/>
      <c r="AD372" s="191"/>
      <c r="AE372" s="690"/>
      <c r="AF372" s="1095"/>
      <c r="AG372" s="1096"/>
      <c r="AH372" s="183"/>
      <c r="AI372" s="183"/>
    </row>
    <row r="373" spans="1:35" ht="15.75" customHeight="1">
      <c r="A373" s="183"/>
      <c r="B373" s="184"/>
      <c r="C373" s="184"/>
      <c r="D373" s="183"/>
      <c r="E373" s="184"/>
      <c r="F373" s="183"/>
      <c r="G373" s="183"/>
      <c r="H373" s="1094"/>
      <c r="I373" s="1094"/>
      <c r="J373" s="191"/>
      <c r="K373" s="191"/>
      <c r="L373" s="191"/>
      <c r="M373" s="191"/>
      <c r="N373" s="191"/>
      <c r="O373" s="191"/>
      <c r="P373" s="191"/>
      <c r="Q373" s="191"/>
      <c r="R373" s="690"/>
      <c r="S373" s="690"/>
      <c r="T373" s="690"/>
      <c r="U373" s="690"/>
      <c r="V373" s="690"/>
      <c r="W373" s="690"/>
      <c r="X373" s="690"/>
      <c r="Y373" s="690"/>
      <c r="Z373" s="191"/>
      <c r="AA373" s="191"/>
      <c r="AB373" s="191"/>
      <c r="AC373" s="191"/>
      <c r="AD373" s="191"/>
      <c r="AE373" s="690"/>
      <c r="AF373" s="1095"/>
      <c r="AG373" s="1096"/>
      <c r="AH373" s="183"/>
      <c r="AI373" s="183"/>
    </row>
    <row r="374" spans="1:35" ht="15.75" customHeight="1">
      <c r="A374" s="183"/>
      <c r="B374" s="184"/>
      <c r="C374" s="184"/>
      <c r="D374" s="183"/>
      <c r="E374" s="184"/>
      <c r="F374" s="183"/>
      <c r="G374" s="183"/>
      <c r="H374" s="1094"/>
      <c r="I374" s="1094"/>
      <c r="J374" s="191"/>
      <c r="K374" s="191"/>
      <c r="L374" s="191"/>
      <c r="M374" s="191"/>
      <c r="N374" s="191"/>
      <c r="O374" s="191"/>
      <c r="P374" s="191"/>
      <c r="Q374" s="191"/>
      <c r="R374" s="690"/>
      <c r="S374" s="690"/>
      <c r="T374" s="690"/>
      <c r="U374" s="690"/>
      <c r="V374" s="690"/>
      <c r="W374" s="690"/>
      <c r="X374" s="690"/>
      <c r="Y374" s="690"/>
      <c r="Z374" s="191"/>
      <c r="AA374" s="191"/>
      <c r="AB374" s="191"/>
      <c r="AC374" s="191"/>
      <c r="AD374" s="191"/>
      <c r="AE374" s="690"/>
      <c r="AF374" s="1095"/>
      <c r="AG374" s="1096"/>
      <c r="AH374" s="183"/>
      <c r="AI374" s="183"/>
    </row>
    <row r="375" spans="1:35" ht="15.75" customHeight="1">
      <c r="A375" s="183"/>
      <c r="B375" s="184"/>
      <c r="C375" s="184"/>
      <c r="D375" s="183"/>
      <c r="E375" s="184"/>
      <c r="F375" s="183"/>
      <c r="G375" s="183"/>
      <c r="H375" s="1094"/>
      <c r="I375" s="1094"/>
      <c r="J375" s="191"/>
      <c r="K375" s="191"/>
      <c r="L375" s="191"/>
      <c r="M375" s="191"/>
      <c r="N375" s="191"/>
      <c r="O375" s="191"/>
      <c r="P375" s="191"/>
      <c r="Q375" s="191"/>
      <c r="R375" s="690"/>
      <c r="S375" s="690"/>
      <c r="T375" s="690"/>
      <c r="U375" s="690"/>
      <c r="V375" s="690"/>
      <c r="W375" s="690"/>
      <c r="X375" s="690"/>
      <c r="Y375" s="690"/>
      <c r="Z375" s="191"/>
      <c r="AA375" s="191"/>
      <c r="AB375" s="191"/>
      <c r="AC375" s="191"/>
      <c r="AD375" s="191"/>
      <c r="AE375" s="690"/>
      <c r="AF375" s="1095"/>
      <c r="AG375" s="1096"/>
      <c r="AH375" s="183"/>
      <c r="AI375" s="183"/>
    </row>
    <row r="376" spans="1:35" ht="15.75" customHeight="1">
      <c r="A376" s="183"/>
      <c r="B376" s="184"/>
      <c r="C376" s="184"/>
      <c r="D376" s="183"/>
      <c r="E376" s="184"/>
      <c r="F376" s="183"/>
      <c r="G376" s="183"/>
      <c r="H376" s="1094"/>
      <c r="I376" s="1094"/>
      <c r="J376" s="191"/>
      <c r="K376" s="191"/>
      <c r="L376" s="191"/>
      <c r="M376" s="191"/>
      <c r="N376" s="191"/>
      <c r="O376" s="191"/>
      <c r="P376" s="191"/>
      <c r="Q376" s="191"/>
      <c r="R376" s="690"/>
      <c r="S376" s="690"/>
      <c r="T376" s="690"/>
      <c r="U376" s="690"/>
      <c r="V376" s="690"/>
      <c r="W376" s="690"/>
      <c r="X376" s="690"/>
      <c r="Y376" s="690"/>
      <c r="Z376" s="191"/>
      <c r="AA376" s="191"/>
      <c r="AB376" s="191"/>
      <c r="AC376" s="191"/>
      <c r="AD376" s="191"/>
      <c r="AE376" s="690"/>
      <c r="AF376" s="1095"/>
      <c r="AG376" s="1096"/>
      <c r="AH376" s="183"/>
      <c r="AI376" s="183"/>
    </row>
    <row r="377" spans="1:35" ht="15.75" customHeight="1">
      <c r="A377" s="183"/>
      <c r="B377" s="184"/>
      <c r="C377" s="184"/>
      <c r="D377" s="183"/>
      <c r="E377" s="184"/>
      <c r="F377" s="183"/>
      <c r="G377" s="183"/>
      <c r="H377" s="1094"/>
      <c r="I377" s="1094"/>
      <c r="J377" s="191"/>
      <c r="K377" s="191"/>
      <c r="L377" s="191"/>
      <c r="M377" s="191"/>
      <c r="N377" s="191"/>
      <c r="O377" s="191"/>
      <c r="P377" s="191"/>
      <c r="Q377" s="191"/>
      <c r="R377" s="690"/>
      <c r="S377" s="690"/>
      <c r="T377" s="690"/>
      <c r="U377" s="690"/>
      <c r="V377" s="690"/>
      <c r="W377" s="690"/>
      <c r="X377" s="690"/>
      <c r="Y377" s="690"/>
      <c r="Z377" s="191"/>
      <c r="AA377" s="191"/>
      <c r="AB377" s="191"/>
      <c r="AC377" s="191"/>
      <c r="AD377" s="191"/>
      <c r="AE377" s="690"/>
      <c r="AF377" s="1095"/>
      <c r="AG377" s="1096"/>
      <c r="AH377" s="183"/>
      <c r="AI377" s="183"/>
    </row>
    <row r="378" spans="1:35" ht="15.75" customHeight="1">
      <c r="A378" s="183"/>
      <c r="B378" s="184"/>
      <c r="C378" s="184"/>
      <c r="D378" s="183"/>
      <c r="E378" s="184"/>
      <c r="F378" s="183"/>
      <c r="G378" s="183"/>
      <c r="H378" s="1094"/>
      <c r="I378" s="1094"/>
      <c r="J378" s="191"/>
      <c r="K378" s="191"/>
      <c r="L378" s="191"/>
      <c r="M378" s="191"/>
      <c r="N378" s="191"/>
      <c r="O378" s="191"/>
      <c r="P378" s="191"/>
      <c r="Q378" s="191"/>
      <c r="R378" s="690"/>
      <c r="S378" s="690"/>
      <c r="T378" s="690"/>
      <c r="U378" s="690"/>
      <c r="V378" s="690"/>
      <c r="W378" s="690"/>
      <c r="X378" s="690"/>
      <c r="Y378" s="690"/>
      <c r="Z378" s="191"/>
      <c r="AA378" s="191"/>
      <c r="AB378" s="191"/>
      <c r="AC378" s="191"/>
      <c r="AD378" s="191"/>
      <c r="AE378" s="690"/>
      <c r="AF378" s="1095"/>
      <c r="AG378" s="1096"/>
      <c r="AH378" s="183"/>
      <c r="AI378" s="183"/>
    </row>
    <row r="379" spans="1:35" ht="15.75" customHeight="1">
      <c r="A379" s="183"/>
      <c r="B379" s="184"/>
      <c r="C379" s="184"/>
      <c r="D379" s="183"/>
      <c r="E379" s="184"/>
      <c r="F379" s="183"/>
      <c r="G379" s="183"/>
      <c r="H379" s="1094"/>
      <c r="I379" s="1094"/>
      <c r="J379" s="191"/>
      <c r="K379" s="191"/>
      <c r="L379" s="191"/>
      <c r="M379" s="191"/>
      <c r="N379" s="191"/>
      <c r="O379" s="191"/>
      <c r="P379" s="191"/>
      <c r="Q379" s="191"/>
      <c r="R379" s="690"/>
      <c r="S379" s="690"/>
      <c r="T379" s="690"/>
      <c r="U379" s="690"/>
      <c r="V379" s="690"/>
      <c r="W379" s="690"/>
      <c r="X379" s="690"/>
      <c r="Y379" s="690"/>
      <c r="Z379" s="191"/>
      <c r="AA379" s="191"/>
      <c r="AB379" s="191"/>
      <c r="AC379" s="191"/>
      <c r="AD379" s="191"/>
      <c r="AE379" s="690"/>
      <c r="AF379" s="1095"/>
      <c r="AG379" s="1096"/>
      <c r="AH379" s="183"/>
      <c r="AI379" s="183"/>
    </row>
    <row r="380" spans="1:35" ht="15.75" customHeight="1">
      <c r="A380" s="183"/>
      <c r="B380" s="184"/>
      <c r="C380" s="184"/>
      <c r="D380" s="183"/>
      <c r="E380" s="184"/>
      <c r="F380" s="183"/>
      <c r="G380" s="183"/>
      <c r="H380" s="1094"/>
      <c r="I380" s="1094"/>
      <c r="J380" s="191"/>
      <c r="K380" s="191"/>
      <c r="L380" s="191"/>
      <c r="M380" s="191"/>
      <c r="N380" s="191"/>
      <c r="O380" s="191"/>
      <c r="P380" s="191"/>
      <c r="Q380" s="191"/>
      <c r="R380" s="690"/>
      <c r="S380" s="690"/>
      <c r="T380" s="690"/>
      <c r="U380" s="690"/>
      <c r="V380" s="690"/>
      <c r="W380" s="690"/>
      <c r="X380" s="690"/>
      <c r="Y380" s="690"/>
      <c r="Z380" s="191"/>
      <c r="AA380" s="191"/>
      <c r="AB380" s="191"/>
      <c r="AC380" s="191"/>
      <c r="AD380" s="191"/>
      <c r="AE380" s="690"/>
      <c r="AF380" s="1095"/>
      <c r="AG380" s="1096"/>
      <c r="AH380" s="183"/>
      <c r="AI380" s="183"/>
    </row>
    <row r="381" spans="1:35" ht="15.75" customHeight="1">
      <c r="A381" s="183"/>
      <c r="B381" s="184"/>
      <c r="C381" s="184"/>
      <c r="D381" s="183"/>
      <c r="E381" s="184"/>
      <c r="F381" s="183"/>
      <c r="G381" s="183"/>
      <c r="H381" s="1094"/>
      <c r="I381" s="1094"/>
      <c r="J381" s="191"/>
      <c r="K381" s="191"/>
      <c r="L381" s="191"/>
      <c r="M381" s="191"/>
      <c r="N381" s="191"/>
      <c r="O381" s="191"/>
      <c r="P381" s="191"/>
      <c r="Q381" s="191"/>
      <c r="R381" s="690"/>
      <c r="S381" s="690"/>
      <c r="T381" s="690"/>
      <c r="U381" s="690"/>
      <c r="V381" s="690"/>
      <c r="W381" s="690"/>
      <c r="X381" s="690"/>
      <c r="Y381" s="690"/>
      <c r="Z381" s="191"/>
      <c r="AA381" s="191"/>
      <c r="AB381" s="191"/>
      <c r="AC381" s="191"/>
      <c r="AD381" s="191"/>
      <c r="AE381" s="690"/>
      <c r="AF381" s="1095"/>
      <c r="AG381" s="1096"/>
      <c r="AH381" s="183"/>
      <c r="AI381" s="183"/>
    </row>
    <row r="382" spans="1:35" ht="15.75" customHeight="1">
      <c r="A382" s="183"/>
      <c r="B382" s="184"/>
      <c r="C382" s="184"/>
      <c r="D382" s="183"/>
      <c r="E382" s="184"/>
      <c r="F382" s="183"/>
      <c r="G382" s="183"/>
      <c r="H382" s="1094"/>
      <c r="I382" s="1094"/>
      <c r="J382" s="191"/>
      <c r="K382" s="191"/>
      <c r="L382" s="191"/>
      <c r="M382" s="191"/>
      <c r="N382" s="191"/>
      <c r="O382" s="191"/>
      <c r="P382" s="191"/>
      <c r="Q382" s="191"/>
      <c r="R382" s="690"/>
      <c r="S382" s="690"/>
      <c r="T382" s="690"/>
      <c r="U382" s="690"/>
      <c r="V382" s="690"/>
      <c r="W382" s="690"/>
      <c r="X382" s="690"/>
      <c r="Y382" s="690"/>
      <c r="Z382" s="191"/>
      <c r="AA382" s="191"/>
      <c r="AB382" s="191"/>
      <c r="AC382" s="191"/>
      <c r="AD382" s="191"/>
      <c r="AE382" s="690"/>
      <c r="AF382" s="1095"/>
      <c r="AG382" s="1096"/>
      <c r="AH382" s="183"/>
      <c r="AI382" s="183"/>
    </row>
    <row r="383" spans="1:35" ht="15.75" customHeight="1">
      <c r="A383" s="183"/>
      <c r="B383" s="184"/>
      <c r="C383" s="184"/>
      <c r="D383" s="183"/>
      <c r="E383" s="184"/>
      <c r="F383" s="183"/>
      <c r="G383" s="183"/>
      <c r="H383" s="1094"/>
      <c r="I383" s="1094"/>
      <c r="J383" s="191"/>
      <c r="K383" s="191"/>
      <c r="L383" s="191"/>
      <c r="M383" s="191"/>
      <c r="N383" s="191"/>
      <c r="O383" s="191"/>
      <c r="P383" s="191"/>
      <c r="Q383" s="191"/>
      <c r="R383" s="690"/>
      <c r="S383" s="690"/>
      <c r="T383" s="690"/>
      <c r="U383" s="690"/>
      <c r="V383" s="690"/>
      <c r="W383" s="690"/>
      <c r="X383" s="690"/>
      <c r="Y383" s="690"/>
      <c r="Z383" s="191"/>
      <c r="AA383" s="191"/>
      <c r="AB383" s="191"/>
      <c r="AC383" s="191"/>
      <c r="AD383" s="191"/>
      <c r="AE383" s="690"/>
      <c r="AF383" s="1095"/>
      <c r="AG383" s="1096"/>
      <c r="AH383" s="183"/>
      <c r="AI383" s="183"/>
    </row>
    <row r="384" spans="1:35" ht="15.75" customHeight="1">
      <c r="A384" s="183"/>
      <c r="B384" s="184"/>
      <c r="C384" s="184"/>
      <c r="D384" s="183"/>
      <c r="E384" s="184"/>
      <c r="F384" s="183"/>
      <c r="G384" s="183"/>
      <c r="H384" s="1094"/>
      <c r="I384" s="1094"/>
      <c r="J384" s="191"/>
      <c r="K384" s="191"/>
      <c r="L384" s="191"/>
      <c r="M384" s="191"/>
      <c r="N384" s="191"/>
      <c r="O384" s="191"/>
      <c r="P384" s="191"/>
      <c r="Q384" s="191"/>
      <c r="R384" s="690"/>
      <c r="S384" s="690"/>
      <c r="T384" s="690"/>
      <c r="U384" s="690"/>
      <c r="V384" s="690"/>
      <c r="W384" s="690"/>
      <c r="X384" s="690"/>
      <c r="Y384" s="690"/>
      <c r="Z384" s="191"/>
      <c r="AA384" s="191"/>
      <c r="AB384" s="191"/>
      <c r="AC384" s="191"/>
      <c r="AD384" s="191"/>
      <c r="AE384" s="690"/>
      <c r="AF384" s="1095"/>
      <c r="AG384" s="1096"/>
      <c r="AH384" s="183"/>
      <c r="AI384" s="183"/>
    </row>
    <row r="385" spans="1:35" ht="15.75" customHeight="1">
      <c r="A385" s="183"/>
      <c r="B385" s="184"/>
      <c r="C385" s="184"/>
      <c r="D385" s="183"/>
      <c r="E385" s="184"/>
      <c r="F385" s="183"/>
      <c r="G385" s="183"/>
      <c r="H385" s="1094"/>
      <c r="I385" s="1094"/>
      <c r="J385" s="191"/>
      <c r="K385" s="191"/>
      <c r="L385" s="191"/>
      <c r="M385" s="191"/>
      <c r="N385" s="191"/>
      <c r="O385" s="191"/>
      <c r="P385" s="191"/>
      <c r="Q385" s="191"/>
      <c r="R385" s="690"/>
      <c r="S385" s="690"/>
      <c r="T385" s="690"/>
      <c r="U385" s="690"/>
      <c r="V385" s="690"/>
      <c r="W385" s="690"/>
      <c r="X385" s="690"/>
      <c r="Y385" s="690"/>
      <c r="Z385" s="191"/>
      <c r="AA385" s="191"/>
      <c r="AB385" s="191"/>
      <c r="AC385" s="191"/>
      <c r="AD385" s="191"/>
      <c r="AE385" s="690"/>
      <c r="AF385" s="1095"/>
      <c r="AG385" s="1096"/>
      <c r="AH385" s="183"/>
      <c r="AI385" s="183"/>
    </row>
    <row r="386" spans="1:35" ht="15.75" customHeight="1">
      <c r="A386" s="183"/>
      <c r="B386" s="184"/>
      <c r="C386" s="184"/>
      <c r="D386" s="183"/>
      <c r="E386" s="184"/>
      <c r="F386" s="183"/>
      <c r="G386" s="183"/>
      <c r="H386" s="1094"/>
      <c r="I386" s="1094"/>
      <c r="J386" s="191"/>
      <c r="K386" s="191"/>
      <c r="L386" s="191"/>
      <c r="M386" s="191"/>
      <c r="N386" s="191"/>
      <c r="O386" s="191"/>
      <c r="P386" s="191"/>
      <c r="Q386" s="191"/>
      <c r="R386" s="690"/>
      <c r="S386" s="690"/>
      <c r="T386" s="690"/>
      <c r="U386" s="690"/>
      <c r="V386" s="690"/>
      <c r="W386" s="690"/>
      <c r="X386" s="690"/>
      <c r="Y386" s="690"/>
      <c r="Z386" s="191"/>
      <c r="AA386" s="191"/>
      <c r="AB386" s="191"/>
      <c r="AC386" s="191"/>
      <c r="AD386" s="191"/>
      <c r="AE386" s="690"/>
      <c r="AF386" s="1095"/>
      <c r="AG386" s="1096"/>
      <c r="AH386" s="183"/>
      <c r="AI386" s="183"/>
    </row>
    <row r="387" spans="1:35" ht="15.75" customHeight="1">
      <c r="A387" s="183"/>
      <c r="B387" s="184"/>
      <c r="C387" s="184"/>
      <c r="D387" s="183"/>
      <c r="E387" s="184"/>
      <c r="F387" s="183"/>
      <c r="G387" s="183"/>
      <c r="H387" s="1094"/>
      <c r="I387" s="1094"/>
      <c r="J387" s="191"/>
      <c r="K387" s="191"/>
      <c r="L387" s="191"/>
      <c r="M387" s="191"/>
      <c r="N387" s="191"/>
      <c r="O387" s="191"/>
      <c r="P387" s="191"/>
      <c r="Q387" s="191"/>
      <c r="R387" s="690"/>
      <c r="S387" s="690"/>
      <c r="T387" s="690"/>
      <c r="U387" s="690"/>
      <c r="V387" s="690"/>
      <c r="W387" s="690"/>
      <c r="X387" s="690"/>
      <c r="Y387" s="690"/>
      <c r="Z387" s="191"/>
      <c r="AA387" s="191"/>
      <c r="AB387" s="191"/>
      <c r="AC387" s="191"/>
      <c r="AD387" s="191"/>
      <c r="AE387" s="690"/>
      <c r="AF387" s="1095"/>
      <c r="AG387" s="1096"/>
      <c r="AH387" s="183"/>
      <c r="AI387" s="183"/>
    </row>
    <row r="388" spans="1:35" ht="15.75" customHeight="1">
      <c r="A388" s="183"/>
      <c r="B388" s="184"/>
      <c r="C388" s="184"/>
      <c r="D388" s="183"/>
      <c r="E388" s="184"/>
      <c r="F388" s="183"/>
      <c r="G388" s="183"/>
      <c r="H388" s="1094"/>
      <c r="I388" s="1094"/>
      <c r="J388" s="191"/>
      <c r="K388" s="191"/>
      <c r="L388" s="191"/>
      <c r="M388" s="191"/>
      <c r="N388" s="191"/>
      <c r="O388" s="191"/>
      <c r="P388" s="191"/>
      <c r="Q388" s="191"/>
      <c r="R388" s="690"/>
      <c r="S388" s="690"/>
      <c r="T388" s="690"/>
      <c r="U388" s="690"/>
      <c r="V388" s="690"/>
      <c r="W388" s="690"/>
      <c r="X388" s="690"/>
      <c r="Y388" s="690"/>
      <c r="Z388" s="191"/>
      <c r="AA388" s="191"/>
      <c r="AB388" s="191"/>
      <c r="AC388" s="191"/>
      <c r="AD388" s="191"/>
      <c r="AE388" s="690"/>
      <c r="AF388" s="1095"/>
      <c r="AG388" s="1096"/>
      <c r="AH388" s="183"/>
      <c r="AI388" s="183"/>
    </row>
    <row r="389" spans="1:35" ht="15.75" customHeight="1">
      <c r="A389" s="183"/>
      <c r="B389" s="184"/>
      <c r="C389" s="184"/>
      <c r="D389" s="183"/>
      <c r="E389" s="184"/>
      <c r="F389" s="183"/>
      <c r="G389" s="183"/>
      <c r="H389" s="1094"/>
      <c r="I389" s="1094"/>
      <c r="J389" s="191"/>
      <c r="K389" s="191"/>
      <c r="L389" s="191"/>
      <c r="M389" s="191"/>
      <c r="N389" s="191"/>
      <c r="O389" s="191"/>
      <c r="P389" s="191"/>
      <c r="Q389" s="191"/>
      <c r="R389" s="690"/>
      <c r="S389" s="690"/>
      <c r="T389" s="690"/>
      <c r="U389" s="690"/>
      <c r="V389" s="690"/>
      <c r="W389" s="690"/>
      <c r="X389" s="690"/>
      <c r="Y389" s="690"/>
      <c r="Z389" s="191"/>
      <c r="AA389" s="191"/>
      <c r="AB389" s="191"/>
      <c r="AC389" s="191"/>
      <c r="AD389" s="191"/>
      <c r="AE389" s="690"/>
      <c r="AF389" s="1095"/>
      <c r="AG389" s="1096"/>
      <c r="AH389" s="183"/>
      <c r="AI389" s="183"/>
    </row>
    <row r="390" spans="1:35" ht="15.75" customHeight="1">
      <c r="A390" s="183"/>
      <c r="B390" s="184"/>
      <c r="C390" s="184"/>
      <c r="D390" s="183"/>
      <c r="E390" s="184"/>
      <c r="F390" s="183"/>
      <c r="G390" s="183"/>
      <c r="H390" s="1094"/>
      <c r="I390" s="1094"/>
      <c r="J390" s="191"/>
      <c r="K390" s="191"/>
      <c r="L390" s="191"/>
      <c r="M390" s="191"/>
      <c r="N390" s="191"/>
      <c r="O390" s="191"/>
      <c r="P390" s="191"/>
      <c r="Q390" s="191"/>
      <c r="R390" s="690"/>
      <c r="S390" s="690"/>
      <c r="T390" s="690"/>
      <c r="U390" s="690"/>
      <c r="V390" s="690"/>
      <c r="W390" s="690"/>
      <c r="X390" s="690"/>
      <c r="Y390" s="690"/>
      <c r="Z390" s="191"/>
      <c r="AA390" s="191"/>
      <c r="AB390" s="191"/>
      <c r="AC390" s="191"/>
      <c r="AD390" s="191"/>
      <c r="AE390" s="690"/>
      <c r="AF390" s="1095"/>
      <c r="AG390" s="1096"/>
      <c r="AH390" s="183"/>
      <c r="AI390" s="183"/>
    </row>
    <row r="391" spans="1:35" ht="15.75" customHeight="1">
      <c r="A391" s="183"/>
      <c r="B391" s="184"/>
      <c r="C391" s="184"/>
      <c r="D391" s="183"/>
      <c r="E391" s="184"/>
      <c r="F391" s="183"/>
      <c r="G391" s="183"/>
      <c r="H391" s="1094"/>
      <c r="I391" s="1094"/>
      <c r="J391" s="191"/>
      <c r="K391" s="191"/>
      <c r="L391" s="191"/>
      <c r="M391" s="191"/>
      <c r="N391" s="191"/>
      <c r="O391" s="191"/>
      <c r="P391" s="191"/>
      <c r="Q391" s="191"/>
      <c r="R391" s="690"/>
      <c r="S391" s="690"/>
      <c r="T391" s="690"/>
      <c r="U391" s="690"/>
      <c r="V391" s="690"/>
      <c r="W391" s="690"/>
      <c r="X391" s="690"/>
      <c r="Y391" s="690"/>
      <c r="Z391" s="191"/>
      <c r="AA391" s="191"/>
      <c r="AB391" s="191"/>
      <c r="AC391" s="191"/>
      <c r="AD391" s="191"/>
      <c r="AE391" s="690"/>
      <c r="AF391" s="1095"/>
      <c r="AG391" s="1096"/>
      <c r="AH391" s="183"/>
      <c r="AI391" s="183"/>
    </row>
    <row r="392" spans="1:35" ht="15.75" customHeight="1">
      <c r="A392" s="183"/>
      <c r="B392" s="184"/>
      <c r="C392" s="184"/>
      <c r="D392" s="183"/>
      <c r="E392" s="184"/>
      <c r="F392" s="183"/>
      <c r="G392" s="183"/>
      <c r="H392" s="1094"/>
      <c r="I392" s="1094"/>
      <c r="J392" s="191"/>
      <c r="K392" s="191"/>
      <c r="L392" s="191"/>
      <c r="M392" s="191"/>
      <c r="N392" s="191"/>
      <c r="O392" s="191"/>
      <c r="P392" s="191"/>
      <c r="Q392" s="191"/>
      <c r="R392" s="690"/>
      <c r="S392" s="690"/>
      <c r="T392" s="690"/>
      <c r="U392" s="690"/>
      <c r="V392" s="690"/>
      <c r="W392" s="690"/>
      <c r="X392" s="690"/>
      <c r="Y392" s="690"/>
      <c r="Z392" s="191"/>
      <c r="AA392" s="191"/>
      <c r="AB392" s="191"/>
      <c r="AC392" s="191"/>
      <c r="AD392" s="191"/>
      <c r="AE392" s="690"/>
      <c r="AF392" s="1095"/>
      <c r="AG392" s="1096"/>
      <c r="AH392" s="183"/>
      <c r="AI392" s="183"/>
    </row>
    <row r="393" spans="1:35" ht="15.75" customHeight="1">
      <c r="A393" s="183"/>
      <c r="B393" s="184"/>
      <c r="C393" s="184"/>
      <c r="D393" s="183"/>
      <c r="E393" s="184"/>
      <c r="F393" s="183"/>
      <c r="G393" s="183"/>
      <c r="H393" s="1094"/>
      <c r="I393" s="1094"/>
      <c r="J393" s="191"/>
      <c r="K393" s="191"/>
      <c r="L393" s="191"/>
      <c r="M393" s="191"/>
      <c r="N393" s="191"/>
      <c r="O393" s="191"/>
      <c r="P393" s="191"/>
      <c r="Q393" s="191"/>
      <c r="R393" s="690"/>
      <c r="S393" s="690"/>
      <c r="T393" s="690"/>
      <c r="U393" s="690"/>
      <c r="V393" s="690"/>
      <c r="W393" s="690"/>
      <c r="X393" s="690"/>
      <c r="Y393" s="690"/>
      <c r="Z393" s="191"/>
      <c r="AA393" s="191"/>
      <c r="AB393" s="191"/>
      <c r="AC393" s="191"/>
      <c r="AD393" s="191"/>
      <c r="AE393" s="690"/>
      <c r="AF393" s="1095"/>
      <c r="AG393" s="1096"/>
      <c r="AH393" s="183"/>
      <c r="AI393" s="183"/>
    </row>
    <row r="394" spans="1:35" ht="15.75" customHeight="1">
      <c r="A394" s="183"/>
      <c r="B394" s="184"/>
      <c r="C394" s="184"/>
      <c r="D394" s="183"/>
      <c r="E394" s="184"/>
      <c r="F394" s="183"/>
      <c r="G394" s="183"/>
      <c r="H394" s="1094"/>
      <c r="I394" s="1094"/>
      <c r="J394" s="191"/>
      <c r="K394" s="191"/>
      <c r="L394" s="191"/>
      <c r="M394" s="191"/>
      <c r="N394" s="191"/>
      <c r="O394" s="191"/>
      <c r="P394" s="191"/>
      <c r="Q394" s="191"/>
      <c r="R394" s="690"/>
      <c r="S394" s="690"/>
      <c r="T394" s="690"/>
      <c r="U394" s="690"/>
      <c r="V394" s="690"/>
      <c r="W394" s="690"/>
      <c r="X394" s="690"/>
      <c r="Y394" s="690"/>
      <c r="Z394" s="191"/>
      <c r="AA394" s="191"/>
      <c r="AB394" s="191"/>
      <c r="AC394" s="191"/>
      <c r="AD394" s="191"/>
      <c r="AE394" s="690"/>
      <c r="AF394" s="1095"/>
      <c r="AG394" s="1096"/>
      <c r="AH394" s="183"/>
      <c r="AI394" s="183"/>
    </row>
    <row r="395" spans="1:35" ht="15.75" customHeight="1">
      <c r="A395" s="183"/>
      <c r="B395" s="184"/>
      <c r="C395" s="184"/>
      <c r="D395" s="183"/>
      <c r="E395" s="184"/>
      <c r="F395" s="183"/>
      <c r="G395" s="183"/>
      <c r="H395" s="1094"/>
      <c r="I395" s="1094"/>
      <c r="J395" s="191"/>
      <c r="K395" s="191"/>
      <c r="L395" s="191"/>
      <c r="M395" s="191"/>
      <c r="N395" s="191"/>
      <c r="O395" s="191"/>
      <c r="P395" s="191"/>
      <c r="Q395" s="191"/>
      <c r="R395" s="690"/>
      <c r="S395" s="690"/>
      <c r="T395" s="690"/>
      <c r="U395" s="690"/>
      <c r="V395" s="690"/>
      <c r="W395" s="690"/>
      <c r="X395" s="690"/>
      <c r="Y395" s="690"/>
      <c r="Z395" s="191"/>
      <c r="AA395" s="191"/>
      <c r="AB395" s="191"/>
      <c r="AC395" s="191"/>
      <c r="AD395" s="191"/>
      <c r="AE395" s="690"/>
      <c r="AF395" s="1095"/>
      <c r="AG395" s="1096"/>
      <c r="AH395" s="183"/>
      <c r="AI395" s="183"/>
    </row>
    <row r="396" spans="1:35" ht="15.75" customHeight="1">
      <c r="A396" s="183"/>
      <c r="B396" s="184"/>
      <c r="C396" s="184"/>
      <c r="D396" s="183"/>
      <c r="E396" s="184"/>
      <c r="F396" s="183"/>
      <c r="G396" s="183"/>
      <c r="H396" s="1094"/>
      <c r="I396" s="1094"/>
      <c r="J396" s="191"/>
      <c r="K396" s="191"/>
      <c r="L396" s="191"/>
      <c r="M396" s="191"/>
      <c r="N396" s="191"/>
      <c r="O396" s="191"/>
      <c r="P396" s="191"/>
      <c r="Q396" s="191"/>
      <c r="R396" s="690"/>
      <c r="S396" s="690"/>
      <c r="T396" s="690"/>
      <c r="U396" s="690"/>
      <c r="V396" s="690"/>
      <c r="W396" s="690"/>
      <c r="X396" s="690"/>
      <c r="Y396" s="690"/>
      <c r="Z396" s="191"/>
      <c r="AA396" s="191"/>
      <c r="AB396" s="191"/>
      <c r="AC396" s="191"/>
      <c r="AD396" s="191"/>
      <c r="AE396" s="690"/>
      <c r="AF396" s="1095"/>
      <c r="AG396" s="1096"/>
      <c r="AH396" s="183"/>
      <c r="AI396" s="183"/>
    </row>
    <row r="397" spans="1:35" ht="15.75" customHeight="1">
      <c r="A397" s="183"/>
      <c r="B397" s="184"/>
      <c r="C397" s="184"/>
      <c r="D397" s="183"/>
      <c r="E397" s="184"/>
      <c r="F397" s="183"/>
      <c r="G397" s="183"/>
      <c r="H397" s="1094"/>
      <c r="I397" s="1094"/>
      <c r="J397" s="191"/>
      <c r="K397" s="191"/>
      <c r="L397" s="191"/>
      <c r="M397" s="191"/>
      <c r="N397" s="191"/>
      <c r="O397" s="191"/>
      <c r="P397" s="191"/>
      <c r="Q397" s="191"/>
      <c r="R397" s="690"/>
      <c r="S397" s="690"/>
      <c r="T397" s="690"/>
      <c r="U397" s="690"/>
      <c r="V397" s="690"/>
      <c r="W397" s="690"/>
      <c r="X397" s="690"/>
      <c r="Y397" s="690"/>
      <c r="Z397" s="191"/>
      <c r="AA397" s="191"/>
      <c r="AB397" s="191"/>
      <c r="AC397" s="191"/>
      <c r="AD397" s="191"/>
      <c r="AE397" s="690"/>
      <c r="AF397" s="1095"/>
      <c r="AG397" s="1096"/>
      <c r="AH397" s="183"/>
      <c r="AI397" s="183"/>
    </row>
    <row r="398" spans="1:35" ht="15.75" customHeight="1">
      <c r="A398" s="183"/>
      <c r="B398" s="184"/>
      <c r="C398" s="184"/>
      <c r="D398" s="183"/>
      <c r="E398" s="184"/>
      <c r="F398" s="183"/>
      <c r="G398" s="183"/>
      <c r="H398" s="1094"/>
      <c r="I398" s="1094"/>
      <c r="J398" s="191"/>
      <c r="K398" s="191"/>
      <c r="L398" s="191"/>
      <c r="M398" s="191"/>
      <c r="N398" s="191"/>
      <c r="O398" s="191"/>
      <c r="P398" s="191"/>
      <c r="Q398" s="191"/>
      <c r="R398" s="690"/>
      <c r="S398" s="690"/>
      <c r="T398" s="690"/>
      <c r="U398" s="690"/>
      <c r="V398" s="690"/>
      <c r="W398" s="690"/>
      <c r="X398" s="690"/>
      <c r="Y398" s="690"/>
      <c r="Z398" s="191"/>
      <c r="AA398" s="191"/>
      <c r="AB398" s="191"/>
      <c r="AC398" s="191"/>
      <c r="AD398" s="191"/>
      <c r="AE398" s="690"/>
      <c r="AF398" s="1095"/>
      <c r="AG398" s="1096"/>
      <c r="AH398" s="183"/>
      <c r="AI398" s="183"/>
    </row>
    <row r="399" spans="1:35" ht="15.75" customHeight="1">
      <c r="A399" s="183"/>
      <c r="B399" s="184"/>
      <c r="C399" s="184"/>
      <c r="D399" s="183"/>
      <c r="E399" s="184"/>
      <c r="F399" s="183"/>
      <c r="G399" s="183"/>
      <c r="H399" s="1094"/>
      <c r="I399" s="1094"/>
      <c r="J399" s="191"/>
      <c r="K399" s="191"/>
      <c r="L399" s="191"/>
      <c r="M399" s="191"/>
      <c r="N399" s="191"/>
      <c r="O399" s="191"/>
      <c r="P399" s="191"/>
      <c r="Q399" s="191"/>
      <c r="R399" s="690"/>
      <c r="S399" s="690"/>
      <c r="T399" s="690"/>
      <c r="U399" s="690"/>
      <c r="V399" s="690"/>
      <c r="W399" s="690"/>
      <c r="X399" s="690"/>
      <c r="Y399" s="690"/>
      <c r="Z399" s="191"/>
      <c r="AA399" s="191"/>
      <c r="AB399" s="191"/>
      <c r="AC399" s="191"/>
      <c r="AD399" s="191"/>
      <c r="AE399" s="690"/>
      <c r="AF399" s="1095"/>
      <c r="AG399" s="1096"/>
      <c r="AH399" s="183"/>
      <c r="AI399" s="183"/>
    </row>
    <row r="400" spans="1:35" ht="15.75" customHeight="1">
      <c r="A400" s="183"/>
      <c r="B400" s="184"/>
      <c r="C400" s="184"/>
      <c r="D400" s="183"/>
      <c r="E400" s="184"/>
      <c r="F400" s="183"/>
      <c r="G400" s="183"/>
      <c r="H400" s="1094"/>
      <c r="I400" s="1094"/>
      <c r="J400" s="191"/>
      <c r="K400" s="191"/>
      <c r="L400" s="191"/>
      <c r="M400" s="191"/>
      <c r="N400" s="191"/>
      <c r="O400" s="191"/>
      <c r="P400" s="191"/>
      <c r="Q400" s="191"/>
      <c r="R400" s="690"/>
      <c r="S400" s="690"/>
      <c r="T400" s="690"/>
      <c r="U400" s="690"/>
      <c r="V400" s="690"/>
      <c r="W400" s="690"/>
      <c r="X400" s="690"/>
      <c r="Y400" s="690"/>
      <c r="Z400" s="191"/>
      <c r="AA400" s="191"/>
      <c r="AB400" s="191"/>
      <c r="AC400" s="191"/>
      <c r="AD400" s="191"/>
      <c r="AE400" s="690"/>
      <c r="AF400" s="1095"/>
      <c r="AG400" s="1096"/>
      <c r="AH400" s="183"/>
      <c r="AI400" s="183"/>
    </row>
    <row r="401" spans="1:35" ht="15.75" customHeight="1">
      <c r="A401" s="183"/>
      <c r="B401" s="184"/>
      <c r="C401" s="184"/>
      <c r="D401" s="183"/>
      <c r="E401" s="184"/>
      <c r="F401" s="183"/>
      <c r="G401" s="183"/>
      <c r="H401" s="1094"/>
      <c r="I401" s="1094"/>
      <c r="J401" s="191"/>
      <c r="K401" s="191"/>
      <c r="L401" s="191"/>
      <c r="M401" s="191"/>
      <c r="N401" s="191"/>
      <c r="O401" s="191"/>
      <c r="P401" s="191"/>
      <c r="Q401" s="191"/>
      <c r="R401" s="690"/>
      <c r="S401" s="690"/>
      <c r="T401" s="690"/>
      <c r="U401" s="690"/>
      <c r="V401" s="690"/>
      <c r="W401" s="690"/>
      <c r="X401" s="690"/>
      <c r="Y401" s="690"/>
      <c r="Z401" s="191"/>
      <c r="AA401" s="191"/>
      <c r="AB401" s="191"/>
      <c r="AC401" s="191"/>
      <c r="AD401" s="191"/>
      <c r="AE401" s="690"/>
      <c r="AF401" s="1095"/>
      <c r="AG401" s="1096"/>
      <c r="AH401" s="183"/>
      <c r="AI401" s="183"/>
    </row>
    <row r="402" spans="1:35" ht="15.75" customHeight="1">
      <c r="A402" s="183"/>
      <c r="B402" s="184"/>
      <c r="C402" s="184"/>
      <c r="D402" s="183"/>
      <c r="E402" s="184"/>
      <c r="F402" s="183"/>
      <c r="G402" s="183"/>
      <c r="H402" s="1094"/>
      <c r="I402" s="1094"/>
      <c r="J402" s="191"/>
      <c r="K402" s="191"/>
      <c r="L402" s="191"/>
      <c r="M402" s="191"/>
      <c r="N402" s="191"/>
      <c r="O402" s="191"/>
      <c r="P402" s="191"/>
      <c r="Q402" s="191"/>
      <c r="R402" s="690"/>
      <c r="S402" s="690"/>
      <c r="T402" s="690"/>
      <c r="U402" s="690"/>
      <c r="V402" s="690"/>
      <c r="W402" s="690"/>
      <c r="X402" s="690"/>
      <c r="Y402" s="690"/>
      <c r="Z402" s="191"/>
      <c r="AA402" s="191"/>
      <c r="AB402" s="191"/>
      <c r="AC402" s="191"/>
      <c r="AD402" s="191"/>
      <c r="AE402" s="690"/>
      <c r="AF402" s="1095"/>
      <c r="AG402" s="1096"/>
      <c r="AH402" s="183"/>
      <c r="AI402" s="183"/>
    </row>
    <row r="403" spans="1:35" ht="15.75" customHeight="1">
      <c r="A403" s="183"/>
      <c r="B403" s="184"/>
      <c r="C403" s="184"/>
      <c r="D403" s="183"/>
      <c r="E403" s="184"/>
      <c r="F403" s="183"/>
      <c r="G403" s="183"/>
      <c r="H403" s="1094"/>
      <c r="I403" s="1094"/>
      <c r="J403" s="191"/>
      <c r="K403" s="191"/>
      <c r="L403" s="191"/>
      <c r="M403" s="191"/>
      <c r="N403" s="191"/>
      <c r="O403" s="191"/>
      <c r="P403" s="191"/>
      <c r="Q403" s="191"/>
      <c r="R403" s="690"/>
      <c r="S403" s="690"/>
      <c r="T403" s="690"/>
      <c r="U403" s="690"/>
      <c r="V403" s="690"/>
      <c r="W403" s="690"/>
      <c r="X403" s="690"/>
      <c r="Y403" s="690"/>
      <c r="Z403" s="191"/>
      <c r="AA403" s="191"/>
      <c r="AB403" s="191"/>
      <c r="AC403" s="191"/>
      <c r="AD403" s="191"/>
      <c r="AE403" s="690"/>
      <c r="AF403" s="1095"/>
      <c r="AG403" s="1096"/>
      <c r="AH403" s="183"/>
      <c r="AI403" s="183"/>
    </row>
    <row r="404" spans="1:35" ht="15.75" customHeight="1">
      <c r="A404" s="183"/>
      <c r="B404" s="184"/>
      <c r="C404" s="184"/>
      <c r="D404" s="183"/>
      <c r="E404" s="184"/>
      <c r="F404" s="183"/>
      <c r="G404" s="183"/>
      <c r="H404" s="1094"/>
      <c r="I404" s="1094"/>
      <c r="J404" s="191"/>
      <c r="K404" s="191"/>
      <c r="L404" s="191"/>
      <c r="M404" s="191"/>
      <c r="N404" s="191"/>
      <c r="O404" s="191"/>
      <c r="P404" s="191"/>
      <c r="Q404" s="191"/>
      <c r="R404" s="690"/>
      <c r="S404" s="690"/>
      <c r="T404" s="690"/>
      <c r="U404" s="690"/>
      <c r="V404" s="690"/>
      <c r="W404" s="690"/>
      <c r="X404" s="690"/>
      <c r="Y404" s="690"/>
      <c r="Z404" s="191"/>
      <c r="AA404" s="191"/>
      <c r="AB404" s="191"/>
      <c r="AC404" s="191"/>
      <c r="AD404" s="191"/>
      <c r="AE404" s="690"/>
      <c r="AF404" s="1095"/>
      <c r="AG404" s="1096"/>
      <c r="AH404" s="183"/>
      <c r="AI404" s="183"/>
    </row>
    <row r="405" spans="1:35" ht="15.75" customHeight="1">
      <c r="A405" s="183"/>
      <c r="B405" s="184"/>
      <c r="C405" s="184"/>
      <c r="D405" s="183"/>
      <c r="E405" s="184"/>
      <c r="F405" s="183"/>
      <c r="G405" s="183"/>
      <c r="H405" s="1094"/>
      <c r="I405" s="1094"/>
      <c r="J405" s="191"/>
      <c r="K405" s="191"/>
      <c r="L405" s="191"/>
      <c r="M405" s="191"/>
      <c r="N405" s="191"/>
      <c r="O405" s="191"/>
      <c r="P405" s="191"/>
      <c r="Q405" s="191"/>
      <c r="R405" s="690"/>
      <c r="S405" s="690"/>
      <c r="T405" s="690"/>
      <c r="U405" s="690"/>
      <c r="V405" s="690"/>
      <c r="W405" s="690"/>
      <c r="X405" s="690"/>
      <c r="Y405" s="690"/>
      <c r="Z405" s="191"/>
      <c r="AA405" s="191"/>
      <c r="AB405" s="191"/>
      <c r="AC405" s="191"/>
      <c r="AD405" s="191"/>
      <c r="AE405" s="690"/>
      <c r="AF405" s="1095"/>
      <c r="AG405" s="1096"/>
      <c r="AH405" s="183"/>
      <c r="AI405" s="183"/>
    </row>
    <row r="406" spans="1:35" ht="15.75" customHeight="1">
      <c r="A406" s="183"/>
      <c r="B406" s="184"/>
      <c r="C406" s="184"/>
      <c r="D406" s="183"/>
      <c r="E406" s="184"/>
      <c r="F406" s="183"/>
      <c r="G406" s="183"/>
      <c r="H406" s="1094"/>
      <c r="I406" s="1094"/>
      <c r="J406" s="191"/>
      <c r="K406" s="191"/>
      <c r="L406" s="191"/>
      <c r="M406" s="191"/>
      <c r="N406" s="191"/>
      <c r="O406" s="191"/>
      <c r="P406" s="191"/>
      <c r="Q406" s="191"/>
      <c r="R406" s="690"/>
      <c r="S406" s="690"/>
      <c r="T406" s="690"/>
      <c r="U406" s="690"/>
      <c r="V406" s="690"/>
      <c r="W406" s="690"/>
      <c r="X406" s="690"/>
      <c r="Y406" s="690"/>
      <c r="Z406" s="191"/>
      <c r="AA406" s="191"/>
      <c r="AB406" s="191"/>
      <c r="AC406" s="191"/>
      <c r="AD406" s="191"/>
      <c r="AE406" s="690"/>
      <c r="AF406" s="1095"/>
      <c r="AG406" s="1096"/>
      <c r="AH406" s="183"/>
      <c r="AI406" s="183"/>
    </row>
    <row r="407" spans="1:35" ht="15.75" customHeight="1">
      <c r="A407" s="183"/>
      <c r="B407" s="184"/>
      <c r="C407" s="184"/>
      <c r="D407" s="183"/>
      <c r="E407" s="184"/>
      <c r="F407" s="183"/>
      <c r="G407" s="183"/>
      <c r="H407" s="1094"/>
      <c r="I407" s="1094"/>
      <c r="J407" s="191"/>
      <c r="K407" s="191"/>
      <c r="L407" s="191"/>
      <c r="M407" s="191"/>
      <c r="N407" s="191"/>
      <c r="O407" s="191"/>
      <c r="P407" s="191"/>
      <c r="Q407" s="191"/>
      <c r="R407" s="690"/>
      <c r="S407" s="690"/>
      <c r="T407" s="690"/>
      <c r="U407" s="690"/>
      <c r="V407" s="690"/>
      <c r="W407" s="690"/>
      <c r="X407" s="690"/>
      <c r="Y407" s="690"/>
      <c r="Z407" s="191"/>
      <c r="AA407" s="191"/>
      <c r="AB407" s="191"/>
      <c r="AC407" s="191"/>
      <c r="AD407" s="191"/>
      <c r="AE407" s="690"/>
      <c r="AF407" s="1095"/>
      <c r="AG407" s="1096"/>
      <c r="AH407" s="183"/>
      <c r="AI407" s="183"/>
    </row>
    <row r="408" spans="1:35" ht="15.75" customHeight="1">
      <c r="A408" s="183"/>
      <c r="B408" s="184"/>
      <c r="C408" s="184"/>
      <c r="D408" s="183"/>
      <c r="E408" s="184"/>
      <c r="F408" s="183"/>
      <c r="G408" s="183"/>
      <c r="H408" s="1094"/>
      <c r="I408" s="1094"/>
      <c r="J408" s="191"/>
      <c r="K408" s="191"/>
      <c r="L408" s="191"/>
      <c r="M408" s="191"/>
      <c r="N408" s="191"/>
      <c r="O408" s="191"/>
      <c r="P408" s="191"/>
      <c r="Q408" s="191"/>
      <c r="R408" s="690"/>
      <c r="S408" s="690"/>
      <c r="T408" s="690"/>
      <c r="U408" s="690"/>
      <c r="V408" s="690"/>
      <c r="W408" s="690"/>
      <c r="X408" s="690"/>
      <c r="Y408" s="690"/>
      <c r="Z408" s="191"/>
      <c r="AA408" s="191"/>
      <c r="AB408" s="191"/>
      <c r="AC408" s="191"/>
      <c r="AD408" s="191"/>
      <c r="AE408" s="690"/>
      <c r="AF408" s="1095"/>
      <c r="AG408" s="1096"/>
      <c r="AH408" s="183"/>
      <c r="AI408" s="183"/>
    </row>
    <row r="409" spans="1:35" ht="15.75" customHeight="1">
      <c r="A409" s="183"/>
      <c r="B409" s="184"/>
      <c r="C409" s="184"/>
      <c r="D409" s="183"/>
      <c r="E409" s="184"/>
      <c r="F409" s="183"/>
      <c r="G409" s="183"/>
      <c r="H409" s="1094"/>
      <c r="I409" s="1094"/>
      <c r="J409" s="191"/>
      <c r="K409" s="191"/>
      <c r="L409" s="191"/>
      <c r="M409" s="191"/>
      <c r="N409" s="191"/>
      <c r="O409" s="191"/>
      <c r="P409" s="191"/>
      <c r="Q409" s="191"/>
      <c r="R409" s="690"/>
      <c r="S409" s="690"/>
      <c r="T409" s="690"/>
      <c r="U409" s="690"/>
      <c r="V409" s="690"/>
      <c r="W409" s="690"/>
      <c r="X409" s="690"/>
      <c r="Y409" s="690"/>
      <c r="Z409" s="191"/>
      <c r="AA409" s="191"/>
      <c r="AB409" s="191"/>
      <c r="AC409" s="191"/>
      <c r="AD409" s="191"/>
      <c r="AE409" s="690"/>
      <c r="AF409" s="1095"/>
      <c r="AG409" s="1096"/>
      <c r="AH409" s="183"/>
      <c r="AI409" s="183"/>
    </row>
    <row r="410" spans="1:35" ht="15.75" customHeight="1">
      <c r="A410" s="183"/>
      <c r="B410" s="184"/>
      <c r="C410" s="184"/>
      <c r="D410" s="183"/>
      <c r="E410" s="184"/>
      <c r="F410" s="183"/>
      <c r="G410" s="183"/>
      <c r="H410" s="1094"/>
      <c r="I410" s="1094"/>
      <c r="J410" s="191"/>
      <c r="K410" s="191"/>
      <c r="L410" s="191"/>
      <c r="M410" s="191"/>
      <c r="N410" s="191"/>
      <c r="O410" s="191"/>
      <c r="P410" s="191"/>
      <c r="Q410" s="191"/>
      <c r="R410" s="690"/>
      <c r="S410" s="690"/>
      <c r="T410" s="690"/>
      <c r="U410" s="690"/>
      <c r="V410" s="690"/>
      <c r="W410" s="690"/>
      <c r="X410" s="690"/>
      <c r="Y410" s="690"/>
      <c r="Z410" s="191"/>
      <c r="AA410" s="191"/>
      <c r="AB410" s="191"/>
      <c r="AC410" s="191"/>
      <c r="AD410" s="191"/>
      <c r="AE410" s="690"/>
      <c r="AF410" s="1095"/>
      <c r="AG410" s="1096"/>
      <c r="AH410" s="183"/>
      <c r="AI410" s="183"/>
    </row>
    <row r="411" spans="1:35" ht="15.75" customHeight="1">
      <c r="A411" s="183"/>
      <c r="B411" s="184"/>
      <c r="C411" s="184"/>
      <c r="D411" s="183"/>
      <c r="E411" s="184"/>
      <c r="F411" s="183"/>
      <c r="G411" s="183"/>
      <c r="H411" s="1094"/>
      <c r="I411" s="1094"/>
      <c r="J411" s="191"/>
      <c r="K411" s="191"/>
      <c r="L411" s="191"/>
      <c r="M411" s="191"/>
      <c r="N411" s="191"/>
      <c r="O411" s="191"/>
      <c r="P411" s="191"/>
      <c r="Q411" s="191"/>
      <c r="R411" s="690"/>
      <c r="S411" s="690"/>
      <c r="T411" s="690"/>
      <c r="U411" s="690"/>
      <c r="V411" s="690"/>
      <c r="W411" s="690"/>
      <c r="X411" s="690"/>
      <c r="Y411" s="690"/>
      <c r="Z411" s="191"/>
      <c r="AA411" s="191"/>
      <c r="AB411" s="191"/>
      <c r="AC411" s="191"/>
      <c r="AD411" s="191"/>
      <c r="AE411" s="690"/>
      <c r="AF411" s="1095"/>
      <c r="AG411" s="1096"/>
      <c r="AH411" s="183"/>
      <c r="AI411" s="183"/>
    </row>
    <row r="412" spans="1:35" ht="15.75" customHeight="1">
      <c r="A412" s="183"/>
      <c r="B412" s="184"/>
      <c r="C412" s="184"/>
      <c r="D412" s="183"/>
      <c r="E412" s="184"/>
      <c r="F412" s="183"/>
      <c r="G412" s="183"/>
      <c r="H412" s="1094"/>
      <c r="I412" s="1094"/>
      <c r="J412" s="191"/>
      <c r="K412" s="191"/>
      <c r="L412" s="191"/>
      <c r="M412" s="191"/>
      <c r="N412" s="191"/>
      <c r="O412" s="191"/>
      <c r="P412" s="191"/>
      <c r="Q412" s="191"/>
      <c r="R412" s="690"/>
      <c r="S412" s="690"/>
      <c r="T412" s="690"/>
      <c r="U412" s="690"/>
      <c r="V412" s="690"/>
      <c r="W412" s="690"/>
      <c r="X412" s="690"/>
      <c r="Y412" s="690"/>
      <c r="Z412" s="191"/>
      <c r="AA412" s="191"/>
      <c r="AB412" s="191"/>
      <c r="AC412" s="191"/>
      <c r="AD412" s="191"/>
      <c r="AE412" s="690"/>
      <c r="AF412" s="1095"/>
      <c r="AG412" s="1096"/>
      <c r="AH412" s="183"/>
      <c r="AI412" s="183"/>
    </row>
    <row r="413" spans="1:35" ht="15.75" customHeight="1">
      <c r="A413" s="183"/>
      <c r="B413" s="184"/>
      <c r="C413" s="184"/>
      <c r="D413" s="183"/>
      <c r="E413" s="184"/>
      <c r="F413" s="183"/>
      <c r="G413" s="183"/>
      <c r="H413" s="1094"/>
      <c r="I413" s="1094"/>
      <c r="J413" s="191"/>
      <c r="K413" s="191"/>
      <c r="L413" s="191"/>
      <c r="M413" s="191"/>
      <c r="N413" s="191"/>
      <c r="O413" s="191"/>
      <c r="P413" s="191"/>
      <c r="Q413" s="191"/>
      <c r="R413" s="690"/>
      <c r="S413" s="690"/>
      <c r="T413" s="690"/>
      <c r="U413" s="690"/>
      <c r="V413" s="690"/>
      <c r="W413" s="690"/>
      <c r="X413" s="690"/>
      <c r="Y413" s="690"/>
      <c r="Z413" s="191"/>
      <c r="AA413" s="191"/>
      <c r="AB413" s="191"/>
      <c r="AC413" s="191"/>
      <c r="AD413" s="191"/>
      <c r="AE413" s="690"/>
      <c r="AF413" s="1095"/>
      <c r="AG413" s="1096"/>
      <c r="AH413" s="183"/>
      <c r="AI413" s="183"/>
    </row>
    <row r="414" spans="1:35" ht="15.75" customHeight="1">
      <c r="A414" s="183"/>
      <c r="B414" s="184"/>
      <c r="C414" s="184"/>
      <c r="D414" s="183"/>
      <c r="E414" s="184"/>
      <c r="F414" s="183"/>
      <c r="G414" s="183"/>
      <c r="H414" s="1094"/>
      <c r="I414" s="1094"/>
      <c r="J414" s="191"/>
      <c r="K414" s="191"/>
      <c r="L414" s="191"/>
      <c r="M414" s="191"/>
      <c r="N414" s="191"/>
      <c r="O414" s="191"/>
      <c r="P414" s="191"/>
      <c r="Q414" s="191"/>
      <c r="R414" s="690"/>
      <c r="S414" s="690"/>
      <c r="T414" s="690"/>
      <c r="U414" s="690"/>
      <c r="V414" s="690"/>
      <c r="W414" s="690"/>
      <c r="X414" s="690"/>
      <c r="Y414" s="690"/>
      <c r="Z414" s="191"/>
      <c r="AA414" s="191"/>
      <c r="AB414" s="191"/>
      <c r="AC414" s="191"/>
      <c r="AD414" s="191"/>
      <c r="AE414" s="690"/>
      <c r="AF414" s="1095"/>
      <c r="AG414" s="1096"/>
      <c r="AH414" s="183"/>
      <c r="AI414" s="183"/>
    </row>
    <row r="415" spans="1:35" ht="15.75" customHeight="1">
      <c r="A415" s="183"/>
      <c r="B415" s="184"/>
      <c r="C415" s="184"/>
      <c r="D415" s="183"/>
      <c r="E415" s="184"/>
      <c r="F415" s="183"/>
      <c r="G415" s="183"/>
      <c r="H415" s="1094"/>
      <c r="I415" s="1094"/>
      <c r="J415" s="191"/>
      <c r="K415" s="191"/>
      <c r="L415" s="191"/>
      <c r="M415" s="191"/>
      <c r="N415" s="191"/>
      <c r="O415" s="191"/>
      <c r="P415" s="191"/>
      <c r="Q415" s="191"/>
      <c r="R415" s="690"/>
      <c r="S415" s="690"/>
      <c r="T415" s="690"/>
      <c r="U415" s="690"/>
      <c r="V415" s="690"/>
      <c r="W415" s="690"/>
      <c r="X415" s="690"/>
      <c r="Y415" s="690"/>
      <c r="Z415" s="191"/>
      <c r="AA415" s="191"/>
      <c r="AB415" s="191"/>
      <c r="AC415" s="191"/>
      <c r="AD415" s="191"/>
      <c r="AE415" s="690"/>
      <c r="AF415" s="1095"/>
      <c r="AG415" s="1096"/>
      <c r="AH415" s="183"/>
      <c r="AI415" s="183"/>
    </row>
    <row r="416" spans="1:35" ht="15.75" customHeight="1">
      <c r="A416" s="183"/>
      <c r="B416" s="184"/>
      <c r="C416" s="184"/>
      <c r="D416" s="183"/>
      <c r="E416" s="184"/>
      <c r="F416" s="183"/>
      <c r="G416" s="183"/>
      <c r="H416" s="1094"/>
      <c r="I416" s="1094"/>
      <c r="J416" s="191"/>
      <c r="K416" s="191"/>
      <c r="L416" s="191"/>
      <c r="M416" s="191"/>
      <c r="N416" s="191"/>
      <c r="O416" s="191"/>
      <c r="P416" s="191"/>
      <c r="Q416" s="191"/>
      <c r="R416" s="690"/>
      <c r="S416" s="690"/>
      <c r="T416" s="690"/>
      <c r="U416" s="690"/>
      <c r="V416" s="690"/>
      <c r="W416" s="690"/>
      <c r="X416" s="690"/>
      <c r="Y416" s="690"/>
      <c r="Z416" s="191"/>
      <c r="AA416" s="191"/>
      <c r="AB416" s="191"/>
      <c r="AC416" s="191"/>
      <c r="AD416" s="191"/>
      <c r="AE416" s="690"/>
      <c r="AF416" s="1095"/>
      <c r="AG416" s="1096"/>
      <c r="AH416" s="183"/>
      <c r="AI416" s="183"/>
    </row>
    <row r="417" spans="1:35" ht="15.75" customHeight="1">
      <c r="A417" s="183"/>
      <c r="B417" s="184"/>
      <c r="C417" s="184"/>
      <c r="D417" s="183"/>
      <c r="E417" s="184"/>
      <c r="F417" s="183"/>
      <c r="G417" s="183"/>
      <c r="H417" s="1094"/>
      <c r="I417" s="1094"/>
      <c r="J417" s="191"/>
      <c r="K417" s="191"/>
      <c r="L417" s="191"/>
      <c r="M417" s="191"/>
      <c r="N417" s="191"/>
      <c r="O417" s="191"/>
      <c r="P417" s="191"/>
      <c r="Q417" s="191"/>
      <c r="R417" s="690"/>
      <c r="S417" s="690"/>
      <c r="T417" s="690"/>
      <c r="U417" s="690"/>
      <c r="V417" s="690"/>
      <c r="W417" s="690"/>
      <c r="X417" s="690"/>
      <c r="Y417" s="690"/>
      <c r="Z417" s="191"/>
      <c r="AA417" s="191"/>
      <c r="AB417" s="191"/>
      <c r="AC417" s="191"/>
      <c r="AD417" s="191"/>
      <c r="AE417" s="690"/>
      <c r="AF417" s="1095"/>
      <c r="AG417" s="1096"/>
      <c r="AH417" s="183"/>
      <c r="AI417" s="183"/>
    </row>
    <row r="418" spans="1:35" ht="15.75" customHeight="1">
      <c r="A418" s="183"/>
      <c r="B418" s="184"/>
      <c r="C418" s="184"/>
      <c r="D418" s="183"/>
      <c r="E418" s="184"/>
      <c r="F418" s="183"/>
      <c r="G418" s="183"/>
      <c r="H418" s="1094"/>
      <c r="I418" s="1094"/>
      <c r="J418" s="191"/>
      <c r="K418" s="191"/>
      <c r="L418" s="191"/>
      <c r="M418" s="191"/>
      <c r="N418" s="191"/>
      <c r="O418" s="191"/>
      <c r="P418" s="191"/>
      <c r="Q418" s="191"/>
      <c r="R418" s="690"/>
      <c r="S418" s="690"/>
      <c r="T418" s="690"/>
      <c r="U418" s="690"/>
      <c r="V418" s="690"/>
      <c r="W418" s="690"/>
      <c r="X418" s="690"/>
      <c r="Y418" s="690"/>
      <c r="Z418" s="191"/>
      <c r="AA418" s="191"/>
      <c r="AB418" s="191"/>
      <c r="AC418" s="191"/>
      <c r="AD418" s="191"/>
      <c r="AE418" s="690"/>
      <c r="AF418" s="1095"/>
      <c r="AG418" s="1096"/>
    </row>
    <row r="419" spans="1:35" ht="15.75" customHeight="1">
      <c r="A419" s="183"/>
      <c r="B419" s="184"/>
      <c r="C419" s="184"/>
      <c r="D419" s="183"/>
      <c r="E419" s="184"/>
      <c r="F419" s="183"/>
      <c r="G419" s="183"/>
      <c r="H419" s="1094"/>
      <c r="I419" s="1094"/>
      <c r="J419" s="191"/>
      <c r="K419" s="191"/>
      <c r="L419" s="191"/>
      <c r="M419" s="191"/>
      <c r="N419" s="191"/>
      <c r="O419" s="191"/>
      <c r="P419" s="191"/>
      <c r="Q419" s="191"/>
      <c r="R419" s="690"/>
      <c r="S419" s="690"/>
      <c r="T419" s="690"/>
      <c r="U419" s="690"/>
      <c r="V419" s="690"/>
      <c r="W419" s="690"/>
      <c r="X419" s="690"/>
      <c r="Y419" s="690"/>
      <c r="Z419" s="191"/>
      <c r="AA419" s="191"/>
      <c r="AB419" s="191"/>
      <c r="AC419" s="191"/>
      <c r="AD419" s="191"/>
      <c r="AE419" s="690"/>
      <c r="AF419" s="1095"/>
      <c r="AG419" s="1096"/>
    </row>
    <row r="420" spans="1:35" ht="15.75" customHeight="1">
      <c r="A420" s="183"/>
      <c r="B420" s="184"/>
      <c r="C420" s="184"/>
      <c r="D420" s="183"/>
      <c r="E420" s="184"/>
      <c r="F420" s="183"/>
      <c r="G420" s="183"/>
      <c r="H420" s="1094"/>
      <c r="I420" s="1094"/>
      <c r="J420" s="191"/>
      <c r="K420" s="191"/>
      <c r="L420" s="191"/>
      <c r="M420" s="191"/>
      <c r="N420" s="191"/>
      <c r="O420" s="191"/>
      <c r="P420" s="191"/>
      <c r="Q420" s="191"/>
      <c r="R420" s="690"/>
      <c r="S420" s="690"/>
      <c r="T420" s="690"/>
      <c r="U420" s="690"/>
      <c r="V420" s="690"/>
      <c r="W420" s="690"/>
      <c r="X420" s="690"/>
      <c r="Y420" s="690"/>
      <c r="Z420" s="191"/>
      <c r="AA420" s="191"/>
      <c r="AB420" s="191"/>
      <c r="AC420" s="191"/>
      <c r="AD420" s="191"/>
      <c r="AE420" s="690"/>
      <c r="AF420" s="1095"/>
      <c r="AG420" s="1096"/>
    </row>
    <row r="421" spans="1:35" ht="15.75" customHeight="1">
      <c r="A421" s="183"/>
      <c r="B421" s="184"/>
      <c r="C421" s="184"/>
      <c r="D421" s="183"/>
      <c r="E421" s="184"/>
      <c r="F421" s="183"/>
      <c r="G421" s="183"/>
      <c r="H421" s="1094"/>
      <c r="I421" s="1094"/>
      <c r="J421" s="191"/>
      <c r="K421" s="191"/>
      <c r="L421" s="191"/>
      <c r="M421" s="191"/>
      <c r="N421" s="191"/>
      <c r="O421" s="191"/>
      <c r="P421" s="191"/>
      <c r="Q421" s="191"/>
      <c r="R421" s="690"/>
      <c r="S421" s="690"/>
      <c r="T421" s="690"/>
      <c r="U421" s="690"/>
      <c r="V421" s="690"/>
      <c r="W421" s="690"/>
      <c r="X421" s="690"/>
      <c r="Y421" s="690"/>
      <c r="Z421" s="191"/>
      <c r="AA421" s="191"/>
      <c r="AB421" s="191"/>
      <c r="AC421" s="191"/>
      <c r="AD421" s="191"/>
      <c r="AE421" s="690"/>
      <c r="AF421" s="1095"/>
      <c r="AG421" s="1096"/>
    </row>
    <row r="422" spans="1:35" ht="15.75" customHeight="1">
      <c r="A422" s="183"/>
      <c r="B422" s="184"/>
      <c r="C422" s="184"/>
      <c r="D422" s="183"/>
      <c r="E422" s="184"/>
      <c r="F422" s="183"/>
      <c r="G422" s="183"/>
      <c r="H422" s="1094"/>
      <c r="I422" s="1094"/>
      <c r="J422" s="191"/>
      <c r="K422" s="191"/>
      <c r="L422" s="191"/>
      <c r="M422" s="191"/>
      <c r="N422" s="191"/>
      <c r="O422" s="191"/>
      <c r="P422" s="191"/>
      <c r="Q422" s="191"/>
      <c r="R422" s="690"/>
      <c r="S422" s="690"/>
      <c r="T422" s="690"/>
      <c r="U422" s="690"/>
      <c r="V422" s="690"/>
      <c r="W422" s="690"/>
      <c r="X422" s="690"/>
      <c r="Y422" s="690"/>
      <c r="Z422" s="191"/>
      <c r="AA422" s="191"/>
      <c r="AB422" s="191"/>
      <c r="AC422" s="191"/>
      <c r="AD422" s="191"/>
      <c r="AE422" s="690"/>
      <c r="AF422" s="1095"/>
      <c r="AG422" s="1096"/>
    </row>
    <row r="423" spans="1:35" ht="15.75" customHeight="1">
      <c r="A423" s="183"/>
      <c r="B423" s="184"/>
      <c r="C423" s="184"/>
      <c r="D423" s="183"/>
      <c r="E423" s="184"/>
      <c r="F423" s="183"/>
      <c r="G423" s="183"/>
      <c r="H423" s="1094"/>
      <c r="I423" s="1094"/>
      <c r="J423" s="191"/>
      <c r="K423" s="191"/>
      <c r="L423" s="191"/>
      <c r="M423" s="191"/>
      <c r="N423" s="191"/>
      <c r="O423" s="191"/>
      <c r="P423" s="191"/>
      <c r="Q423" s="191"/>
      <c r="R423" s="690"/>
      <c r="S423" s="690"/>
      <c r="T423" s="690"/>
      <c r="U423" s="690"/>
      <c r="V423" s="690"/>
      <c r="W423" s="690"/>
      <c r="X423" s="690"/>
      <c r="Y423" s="690"/>
      <c r="Z423" s="191"/>
      <c r="AA423" s="191"/>
      <c r="AB423" s="191"/>
      <c r="AC423" s="191"/>
      <c r="AD423" s="191"/>
      <c r="AE423" s="690"/>
      <c r="AF423" s="1095"/>
      <c r="AG423" s="1096"/>
    </row>
    <row r="424" spans="1:35" ht="15.75" customHeight="1"/>
    <row r="425" spans="1:35" ht="15.75" customHeight="1"/>
    <row r="426" spans="1:35" ht="15.75" customHeight="1"/>
    <row r="427" spans="1:35" ht="15.75" customHeight="1"/>
    <row r="428" spans="1:35" ht="15.75" customHeight="1"/>
    <row r="429" spans="1:35" ht="15.75" customHeight="1"/>
    <row r="430" spans="1:35" ht="15.75" customHeight="1"/>
    <row r="431" spans="1:35" ht="15.75" customHeight="1"/>
    <row r="432" spans="1:35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</sheetData>
  <sheetProtection algorithmName="SHA-512" hashValue="2y7gGIq4gGqEj/4i4O2xsHLGKnGEM1VCLzljP8/H9OnBu6P8MtFyH3UpZBMb4pFCgnEAAln8K67ERTt+HBdjNg==" saltValue="YMHZ732kr6uHbHEdNdZivQ==" spinCount="100000" sheet="1" formatRows="0" sort="0" autoFilter="0"/>
  <autoFilter ref="A8:AY8" xr:uid="{00000000-0001-0000-0100-000000000000}">
    <sortState ref="A9:AY242">
      <sortCondition ref="A8"/>
    </sortState>
  </autoFilter>
  <mergeCells count="1412">
    <mergeCell ref="D32:D33"/>
    <mergeCell ref="D34:D35"/>
    <mergeCell ref="D36:D37"/>
    <mergeCell ref="D38:D39"/>
    <mergeCell ref="D41:D42"/>
    <mergeCell ref="D22:D23"/>
    <mergeCell ref="D24:D25"/>
    <mergeCell ref="D26:D27"/>
    <mergeCell ref="D28:D29"/>
    <mergeCell ref="D30:D31"/>
    <mergeCell ref="A1:D7"/>
    <mergeCell ref="AC7:AD7"/>
    <mergeCell ref="AD2:AD4"/>
    <mergeCell ref="AC2:AC4"/>
    <mergeCell ref="D16:D17"/>
    <mergeCell ref="D18:D19"/>
    <mergeCell ref="D10:D11"/>
    <mergeCell ref="D12:D13"/>
    <mergeCell ref="D14:D15"/>
    <mergeCell ref="E34:E35"/>
    <mergeCell ref="E36:E37"/>
    <mergeCell ref="E38:E39"/>
    <mergeCell ref="E41:E42"/>
    <mergeCell ref="F36:F37"/>
    <mergeCell ref="G36:G37"/>
    <mergeCell ref="F38:F39"/>
    <mergeCell ref="G38:G39"/>
    <mergeCell ref="E10:E11"/>
    <mergeCell ref="E12:E13"/>
    <mergeCell ref="E14:E15"/>
    <mergeCell ref="E16:E17"/>
    <mergeCell ref="E18:E19"/>
    <mergeCell ref="D74:D75"/>
    <mergeCell ref="D76:D77"/>
    <mergeCell ref="D78:D79"/>
    <mergeCell ref="D80:D81"/>
    <mergeCell ref="D82:D83"/>
    <mergeCell ref="D64:D65"/>
    <mergeCell ref="D66:D67"/>
    <mergeCell ref="D68:D69"/>
    <mergeCell ref="D70:D71"/>
    <mergeCell ref="D72:D73"/>
    <mergeCell ref="D54:D55"/>
    <mergeCell ref="D56:D57"/>
    <mergeCell ref="D58:D59"/>
    <mergeCell ref="D60:D61"/>
    <mergeCell ref="D62:D63"/>
    <mergeCell ref="D43:D44"/>
    <mergeCell ref="D46:D47"/>
    <mergeCell ref="D48:D49"/>
    <mergeCell ref="D50:D51"/>
    <mergeCell ref="D52:D53"/>
    <mergeCell ref="D115:D116"/>
    <mergeCell ref="D117:D118"/>
    <mergeCell ref="D119:D120"/>
    <mergeCell ref="D121:D122"/>
    <mergeCell ref="D123:D124"/>
    <mergeCell ref="D105:D106"/>
    <mergeCell ref="D109:D110"/>
    <mergeCell ref="D111:D112"/>
    <mergeCell ref="D113:D114"/>
    <mergeCell ref="D107:D108"/>
    <mergeCell ref="D94:D95"/>
    <mergeCell ref="D97:D98"/>
    <mergeCell ref="D99:D100"/>
    <mergeCell ref="D101:D102"/>
    <mergeCell ref="D103:D104"/>
    <mergeCell ref="D84:D85"/>
    <mergeCell ref="D86:D87"/>
    <mergeCell ref="D88:D89"/>
    <mergeCell ref="D90:D91"/>
    <mergeCell ref="D92:D93"/>
    <mergeCell ref="D155:D156"/>
    <mergeCell ref="D157:D158"/>
    <mergeCell ref="D159:D160"/>
    <mergeCell ref="D161:D162"/>
    <mergeCell ref="D163:D164"/>
    <mergeCell ref="D145:D146"/>
    <mergeCell ref="D147:D148"/>
    <mergeCell ref="D149:D150"/>
    <mergeCell ref="D151:D152"/>
    <mergeCell ref="D153:D154"/>
    <mergeCell ref="D135:D136"/>
    <mergeCell ref="D137:D138"/>
    <mergeCell ref="D139:D140"/>
    <mergeCell ref="D141:D142"/>
    <mergeCell ref="D143:D144"/>
    <mergeCell ref="D125:D126"/>
    <mergeCell ref="D127:D128"/>
    <mergeCell ref="D129:D130"/>
    <mergeCell ref="D131:D132"/>
    <mergeCell ref="D133:D134"/>
    <mergeCell ref="D198:D199"/>
    <mergeCell ref="D200:D201"/>
    <mergeCell ref="D203:D204"/>
    <mergeCell ref="D205:D206"/>
    <mergeCell ref="D186:D187"/>
    <mergeCell ref="D188:D189"/>
    <mergeCell ref="D190:D191"/>
    <mergeCell ref="D192:D193"/>
    <mergeCell ref="D194:D195"/>
    <mergeCell ref="D176:D177"/>
    <mergeCell ref="D178:D179"/>
    <mergeCell ref="D180:D181"/>
    <mergeCell ref="D182:D183"/>
    <mergeCell ref="D184:D185"/>
    <mergeCell ref="D166:D167"/>
    <mergeCell ref="D168:D169"/>
    <mergeCell ref="D170:D171"/>
    <mergeCell ref="D172:D173"/>
    <mergeCell ref="D174:D175"/>
    <mergeCell ref="F97:F98"/>
    <mergeCell ref="F99:F100"/>
    <mergeCell ref="F101:F102"/>
    <mergeCell ref="F92:F93"/>
    <mergeCell ref="F94:F95"/>
    <mergeCell ref="F82:F83"/>
    <mergeCell ref="F84:F85"/>
    <mergeCell ref="F86:F87"/>
    <mergeCell ref="F88:F89"/>
    <mergeCell ref="F90:F91"/>
    <mergeCell ref="D247:D248"/>
    <mergeCell ref="D237:D238"/>
    <mergeCell ref="D239:D240"/>
    <mergeCell ref="D241:D242"/>
    <mergeCell ref="D243:D244"/>
    <mergeCell ref="D245:D246"/>
    <mergeCell ref="D227:D228"/>
    <mergeCell ref="D229:D230"/>
    <mergeCell ref="D231:D232"/>
    <mergeCell ref="D233:D234"/>
    <mergeCell ref="D235:D236"/>
    <mergeCell ref="D217:D218"/>
    <mergeCell ref="D219:D220"/>
    <mergeCell ref="D221:D222"/>
    <mergeCell ref="D223:D224"/>
    <mergeCell ref="D225:D226"/>
    <mergeCell ref="D207:D208"/>
    <mergeCell ref="D209:D210"/>
    <mergeCell ref="D211:D212"/>
    <mergeCell ref="D213:D214"/>
    <mergeCell ref="D215:D216"/>
    <mergeCell ref="D196:D197"/>
    <mergeCell ref="G141:G142"/>
    <mergeCell ref="G143:G144"/>
    <mergeCell ref="F113:F114"/>
    <mergeCell ref="F115:F116"/>
    <mergeCell ref="F117:F118"/>
    <mergeCell ref="F119:F120"/>
    <mergeCell ref="F121:F122"/>
    <mergeCell ref="F103:F104"/>
    <mergeCell ref="F105:F106"/>
    <mergeCell ref="F107:F108"/>
    <mergeCell ref="F109:F110"/>
    <mergeCell ref="F111:F112"/>
    <mergeCell ref="G115:G116"/>
    <mergeCell ref="G117:G118"/>
    <mergeCell ref="G119:G120"/>
    <mergeCell ref="G121:G122"/>
    <mergeCell ref="G123:G124"/>
    <mergeCell ref="G105:G106"/>
    <mergeCell ref="G107:G108"/>
    <mergeCell ref="G109:G110"/>
    <mergeCell ref="G111:G112"/>
    <mergeCell ref="G113:G114"/>
    <mergeCell ref="D20:D21"/>
    <mergeCell ref="F163:F164"/>
    <mergeCell ref="F123:F124"/>
    <mergeCell ref="F125:F126"/>
    <mergeCell ref="F127:F128"/>
    <mergeCell ref="F129:F130"/>
    <mergeCell ref="F131:F132"/>
    <mergeCell ref="F233:F234"/>
    <mergeCell ref="F235:F236"/>
    <mergeCell ref="F237:F238"/>
    <mergeCell ref="F239:F240"/>
    <mergeCell ref="F241:F242"/>
    <mergeCell ref="F223:F224"/>
    <mergeCell ref="F225:F226"/>
    <mergeCell ref="F227:F228"/>
    <mergeCell ref="F229:F230"/>
    <mergeCell ref="F231:F232"/>
    <mergeCell ref="F213:F214"/>
    <mergeCell ref="F215:F216"/>
    <mergeCell ref="F217:F218"/>
    <mergeCell ref="F219:F220"/>
    <mergeCell ref="F221:F222"/>
    <mergeCell ref="F203:F204"/>
    <mergeCell ref="F205:F206"/>
    <mergeCell ref="F207:F208"/>
    <mergeCell ref="F209:F210"/>
    <mergeCell ref="F211:F212"/>
    <mergeCell ref="F153:F154"/>
    <mergeCell ref="F155:F156"/>
    <mergeCell ref="F157:F158"/>
    <mergeCell ref="F159:F160"/>
    <mergeCell ref="F161:F162"/>
    <mergeCell ref="HC165:IK165"/>
    <mergeCell ref="IL165:JT165"/>
    <mergeCell ref="JU165:LC165"/>
    <mergeCell ref="LD165:ML165"/>
    <mergeCell ref="MM165:NU165"/>
    <mergeCell ref="BS165:DA165"/>
    <mergeCell ref="DB165:EJ165"/>
    <mergeCell ref="EK165:FS165"/>
    <mergeCell ref="FT165:HB165"/>
    <mergeCell ref="G24:G25"/>
    <mergeCell ref="F26:F27"/>
    <mergeCell ref="G26:G27"/>
    <mergeCell ref="F28:F29"/>
    <mergeCell ref="G28:G29"/>
    <mergeCell ref="F30:F31"/>
    <mergeCell ref="G30:G31"/>
    <mergeCell ref="F32:F33"/>
    <mergeCell ref="G32:G33"/>
    <mergeCell ref="F34:F35"/>
    <mergeCell ref="G34:G35"/>
    <mergeCell ref="F143:F144"/>
    <mergeCell ref="F145:F146"/>
    <mergeCell ref="F147:F148"/>
    <mergeCell ref="F149:F150"/>
    <mergeCell ref="F151:F152"/>
    <mergeCell ref="F133:F134"/>
    <mergeCell ref="F135:F136"/>
    <mergeCell ref="F137:F138"/>
    <mergeCell ref="F139:F140"/>
    <mergeCell ref="F141:F142"/>
    <mergeCell ref="G155:G156"/>
    <mergeCell ref="G157:G158"/>
    <mergeCell ref="AIA165:AJI165"/>
    <mergeCell ref="AJJ165:AKR165"/>
    <mergeCell ref="AKS165:AMA165"/>
    <mergeCell ref="AMB165:ANJ165"/>
    <mergeCell ref="ANK165:AOS165"/>
    <mergeCell ref="ABH165:ACP165"/>
    <mergeCell ref="ACQ165:ADY165"/>
    <mergeCell ref="ADZ165:AFH165"/>
    <mergeCell ref="AFI165:AGQ165"/>
    <mergeCell ref="AGR165:AHZ165"/>
    <mergeCell ref="UO165:VW165"/>
    <mergeCell ref="VX165:XF165"/>
    <mergeCell ref="XG165:YO165"/>
    <mergeCell ref="YP165:ZX165"/>
    <mergeCell ref="ZY165:ABG165"/>
    <mergeCell ref="NV165:PD165"/>
    <mergeCell ref="PE165:QM165"/>
    <mergeCell ref="QN165:RV165"/>
    <mergeCell ref="RW165:TE165"/>
    <mergeCell ref="TF165:UN165"/>
    <mergeCell ref="BIY165:BKG165"/>
    <mergeCell ref="BKH165:BLP165"/>
    <mergeCell ref="BLQ165:BMY165"/>
    <mergeCell ref="BMZ165:BOH165"/>
    <mergeCell ref="BOI165:BPQ165"/>
    <mergeCell ref="BCF165:BDN165"/>
    <mergeCell ref="BDO165:BEW165"/>
    <mergeCell ref="BEX165:BGF165"/>
    <mergeCell ref="BGG165:BHO165"/>
    <mergeCell ref="BHP165:BIX165"/>
    <mergeCell ref="AVM165:AWU165"/>
    <mergeCell ref="AWV165:AYD165"/>
    <mergeCell ref="AYE165:AZM165"/>
    <mergeCell ref="AZN165:BAV165"/>
    <mergeCell ref="BAW165:BCE165"/>
    <mergeCell ref="AOT165:AQB165"/>
    <mergeCell ref="AQC165:ARK165"/>
    <mergeCell ref="ARL165:AST165"/>
    <mergeCell ref="ASU165:AUC165"/>
    <mergeCell ref="AUD165:AVL165"/>
    <mergeCell ref="CJW165:CLE165"/>
    <mergeCell ref="CLF165:CMN165"/>
    <mergeCell ref="CMO165:CNW165"/>
    <mergeCell ref="CNX165:CPF165"/>
    <mergeCell ref="CPG165:CQO165"/>
    <mergeCell ref="CDD165:CEL165"/>
    <mergeCell ref="CEM165:CFU165"/>
    <mergeCell ref="CFV165:CHD165"/>
    <mergeCell ref="CHE165:CIM165"/>
    <mergeCell ref="CIN165:CJV165"/>
    <mergeCell ref="BWK165:BXS165"/>
    <mergeCell ref="BXT165:BZB165"/>
    <mergeCell ref="BZC165:CAK165"/>
    <mergeCell ref="CAL165:CBT165"/>
    <mergeCell ref="CBU165:CDC165"/>
    <mergeCell ref="BPR165:BQZ165"/>
    <mergeCell ref="BRA165:BSI165"/>
    <mergeCell ref="BSJ165:BTR165"/>
    <mergeCell ref="BTS165:BVA165"/>
    <mergeCell ref="BVB165:BWJ165"/>
    <mergeCell ref="DKU165:DMC165"/>
    <mergeCell ref="DMD165:DNL165"/>
    <mergeCell ref="DNM165:DOU165"/>
    <mergeCell ref="DOV165:DQD165"/>
    <mergeCell ref="DQE165:DRM165"/>
    <mergeCell ref="DEB165:DFJ165"/>
    <mergeCell ref="DFK165:DGS165"/>
    <mergeCell ref="DGT165:DIB165"/>
    <mergeCell ref="DIC165:DJK165"/>
    <mergeCell ref="DJL165:DKT165"/>
    <mergeCell ref="CXI165:CYQ165"/>
    <mergeCell ref="CYR165:CZZ165"/>
    <mergeCell ref="DAA165:DBI165"/>
    <mergeCell ref="DBJ165:DCR165"/>
    <mergeCell ref="DCS165:DEA165"/>
    <mergeCell ref="CQP165:CRX165"/>
    <mergeCell ref="CRY165:CTG165"/>
    <mergeCell ref="CTH165:CUP165"/>
    <mergeCell ref="CUQ165:CVY165"/>
    <mergeCell ref="CVZ165:CXH165"/>
    <mergeCell ref="ELS165:ENA165"/>
    <mergeCell ref="ENB165:EOJ165"/>
    <mergeCell ref="EOK165:EPS165"/>
    <mergeCell ref="EPT165:ERB165"/>
    <mergeCell ref="ERC165:ESK165"/>
    <mergeCell ref="EEZ165:EGH165"/>
    <mergeCell ref="EGI165:EHQ165"/>
    <mergeCell ref="EHR165:EIZ165"/>
    <mergeCell ref="EJA165:EKI165"/>
    <mergeCell ref="EKJ165:ELR165"/>
    <mergeCell ref="DYG165:DZO165"/>
    <mergeCell ref="DZP165:EAX165"/>
    <mergeCell ref="EAY165:ECG165"/>
    <mergeCell ref="ECH165:EDP165"/>
    <mergeCell ref="EDQ165:EEY165"/>
    <mergeCell ref="DRN165:DSV165"/>
    <mergeCell ref="DSW165:DUE165"/>
    <mergeCell ref="DUF165:DVN165"/>
    <mergeCell ref="DVO165:DWW165"/>
    <mergeCell ref="DWX165:DYF165"/>
    <mergeCell ref="FMQ165:FNY165"/>
    <mergeCell ref="FNZ165:FPH165"/>
    <mergeCell ref="FPI165:FQQ165"/>
    <mergeCell ref="FQR165:FRZ165"/>
    <mergeCell ref="FSA165:FTI165"/>
    <mergeCell ref="FFX165:FHF165"/>
    <mergeCell ref="FHG165:FIO165"/>
    <mergeCell ref="FIP165:FJX165"/>
    <mergeCell ref="FJY165:FLG165"/>
    <mergeCell ref="FLH165:FMP165"/>
    <mergeCell ref="EZE165:FAM165"/>
    <mergeCell ref="FAN165:FBV165"/>
    <mergeCell ref="FBW165:FDE165"/>
    <mergeCell ref="FDF165:FEN165"/>
    <mergeCell ref="FEO165:FFW165"/>
    <mergeCell ref="ESL165:ETT165"/>
    <mergeCell ref="ETU165:EVC165"/>
    <mergeCell ref="EVD165:EWL165"/>
    <mergeCell ref="EWM165:EXU165"/>
    <mergeCell ref="EXV165:EZD165"/>
    <mergeCell ref="GNO165:GOW165"/>
    <mergeCell ref="GOX165:GQF165"/>
    <mergeCell ref="GQG165:GRO165"/>
    <mergeCell ref="GRP165:GSX165"/>
    <mergeCell ref="GSY165:GUG165"/>
    <mergeCell ref="GGV165:GID165"/>
    <mergeCell ref="GIE165:GJM165"/>
    <mergeCell ref="GJN165:GKV165"/>
    <mergeCell ref="GKW165:GME165"/>
    <mergeCell ref="GMF165:GNN165"/>
    <mergeCell ref="GAC165:GBK165"/>
    <mergeCell ref="GBL165:GCT165"/>
    <mergeCell ref="GCU165:GEC165"/>
    <mergeCell ref="GED165:GFL165"/>
    <mergeCell ref="GFM165:GGU165"/>
    <mergeCell ref="FTJ165:FUR165"/>
    <mergeCell ref="FUS165:FWA165"/>
    <mergeCell ref="FWB165:FXJ165"/>
    <mergeCell ref="FXK165:FYS165"/>
    <mergeCell ref="FYT165:GAB165"/>
    <mergeCell ref="HOM165:HPU165"/>
    <mergeCell ref="HPV165:HRD165"/>
    <mergeCell ref="HRE165:HSM165"/>
    <mergeCell ref="HSN165:HTV165"/>
    <mergeCell ref="HTW165:HVE165"/>
    <mergeCell ref="HHT165:HJB165"/>
    <mergeCell ref="HJC165:HKK165"/>
    <mergeCell ref="HKL165:HLT165"/>
    <mergeCell ref="HLU165:HNC165"/>
    <mergeCell ref="HND165:HOL165"/>
    <mergeCell ref="HBA165:HCI165"/>
    <mergeCell ref="HCJ165:HDR165"/>
    <mergeCell ref="HDS165:HFA165"/>
    <mergeCell ref="HFB165:HGJ165"/>
    <mergeCell ref="HGK165:HHS165"/>
    <mergeCell ref="GUH165:GVP165"/>
    <mergeCell ref="GVQ165:GWY165"/>
    <mergeCell ref="GWZ165:GYH165"/>
    <mergeCell ref="GYI165:GZQ165"/>
    <mergeCell ref="GZR165:HAZ165"/>
    <mergeCell ref="IPK165:IQS165"/>
    <mergeCell ref="IQT165:ISB165"/>
    <mergeCell ref="ISC165:ITK165"/>
    <mergeCell ref="ITL165:IUT165"/>
    <mergeCell ref="IUU165:IWC165"/>
    <mergeCell ref="IIR165:IJZ165"/>
    <mergeCell ref="IKA165:ILI165"/>
    <mergeCell ref="ILJ165:IMR165"/>
    <mergeCell ref="IMS165:IOA165"/>
    <mergeCell ref="IOB165:IPJ165"/>
    <mergeCell ref="IBY165:IDG165"/>
    <mergeCell ref="IDH165:IEP165"/>
    <mergeCell ref="IEQ165:IFY165"/>
    <mergeCell ref="IFZ165:IHH165"/>
    <mergeCell ref="IHI165:IIQ165"/>
    <mergeCell ref="HVF165:HWN165"/>
    <mergeCell ref="HWO165:HXW165"/>
    <mergeCell ref="HXX165:HZF165"/>
    <mergeCell ref="HZG165:IAO165"/>
    <mergeCell ref="IAP165:IBX165"/>
    <mergeCell ref="JQI165:JRQ165"/>
    <mergeCell ref="JRR165:JSZ165"/>
    <mergeCell ref="JTA165:JUI165"/>
    <mergeCell ref="JUJ165:JVR165"/>
    <mergeCell ref="JVS165:JXA165"/>
    <mergeCell ref="JJP165:JKX165"/>
    <mergeCell ref="JKY165:JMG165"/>
    <mergeCell ref="JMH165:JNP165"/>
    <mergeCell ref="JNQ165:JOY165"/>
    <mergeCell ref="JOZ165:JQH165"/>
    <mergeCell ref="JCW165:JEE165"/>
    <mergeCell ref="JEF165:JFN165"/>
    <mergeCell ref="JFO165:JGW165"/>
    <mergeCell ref="JGX165:JIF165"/>
    <mergeCell ref="JIG165:JJO165"/>
    <mergeCell ref="IWD165:IXL165"/>
    <mergeCell ref="IXM165:IYU165"/>
    <mergeCell ref="IYV165:JAD165"/>
    <mergeCell ref="JAE165:JBM165"/>
    <mergeCell ref="JBN165:JCV165"/>
    <mergeCell ref="KRG165:KSO165"/>
    <mergeCell ref="KSP165:KTX165"/>
    <mergeCell ref="KTY165:KVG165"/>
    <mergeCell ref="KVH165:KWP165"/>
    <mergeCell ref="KWQ165:KXY165"/>
    <mergeCell ref="KKN165:KLV165"/>
    <mergeCell ref="KLW165:KNE165"/>
    <mergeCell ref="KNF165:KON165"/>
    <mergeCell ref="KOO165:KPW165"/>
    <mergeCell ref="KPX165:KRF165"/>
    <mergeCell ref="KDU165:KFC165"/>
    <mergeCell ref="KFD165:KGL165"/>
    <mergeCell ref="KGM165:KHU165"/>
    <mergeCell ref="KHV165:KJD165"/>
    <mergeCell ref="KJE165:KKM165"/>
    <mergeCell ref="JXB165:JYJ165"/>
    <mergeCell ref="JYK165:JZS165"/>
    <mergeCell ref="JZT165:KBB165"/>
    <mergeCell ref="KBC165:KCK165"/>
    <mergeCell ref="KCL165:KDT165"/>
    <mergeCell ref="LSE165:LTM165"/>
    <mergeCell ref="LTN165:LUV165"/>
    <mergeCell ref="LUW165:LWE165"/>
    <mergeCell ref="LWF165:LXN165"/>
    <mergeCell ref="LXO165:LYW165"/>
    <mergeCell ref="LLL165:LMT165"/>
    <mergeCell ref="LMU165:LOC165"/>
    <mergeCell ref="LOD165:LPL165"/>
    <mergeCell ref="LPM165:LQU165"/>
    <mergeCell ref="LQV165:LSD165"/>
    <mergeCell ref="LES165:LGA165"/>
    <mergeCell ref="LGB165:LHJ165"/>
    <mergeCell ref="LHK165:LIS165"/>
    <mergeCell ref="LIT165:LKB165"/>
    <mergeCell ref="LKC165:LLK165"/>
    <mergeCell ref="KXZ165:KZH165"/>
    <mergeCell ref="KZI165:LAQ165"/>
    <mergeCell ref="LAR165:LBZ165"/>
    <mergeCell ref="LCA165:LDI165"/>
    <mergeCell ref="LDJ165:LER165"/>
    <mergeCell ref="MTC165:MUK165"/>
    <mergeCell ref="MUL165:MVT165"/>
    <mergeCell ref="MVU165:MXC165"/>
    <mergeCell ref="MXD165:MYL165"/>
    <mergeCell ref="MYM165:MZU165"/>
    <mergeCell ref="MMJ165:MNR165"/>
    <mergeCell ref="MNS165:MPA165"/>
    <mergeCell ref="MPB165:MQJ165"/>
    <mergeCell ref="MQK165:MRS165"/>
    <mergeCell ref="MRT165:MTB165"/>
    <mergeCell ref="MFQ165:MGY165"/>
    <mergeCell ref="MGZ165:MIH165"/>
    <mergeCell ref="MII165:MJQ165"/>
    <mergeCell ref="MJR165:MKZ165"/>
    <mergeCell ref="MLA165:MMI165"/>
    <mergeCell ref="LYX165:MAF165"/>
    <mergeCell ref="MAG165:MBO165"/>
    <mergeCell ref="MBP165:MCX165"/>
    <mergeCell ref="MCY165:MEG165"/>
    <mergeCell ref="MEH165:MFP165"/>
    <mergeCell ref="NUA165:NVI165"/>
    <mergeCell ref="NVJ165:NWR165"/>
    <mergeCell ref="NWS165:NYA165"/>
    <mergeCell ref="NYB165:NZJ165"/>
    <mergeCell ref="NZK165:OAS165"/>
    <mergeCell ref="NNH165:NOP165"/>
    <mergeCell ref="NOQ165:NPY165"/>
    <mergeCell ref="NPZ165:NRH165"/>
    <mergeCell ref="NRI165:NSQ165"/>
    <mergeCell ref="NSR165:NTZ165"/>
    <mergeCell ref="NGO165:NHW165"/>
    <mergeCell ref="NHX165:NJF165"/>
    <mergeCell ref="NJG165:NKO165"/>
    <mergeCell ref="NKP165:NLX165"/>
    <mergeCell ref="NLY165:NNG165"/>
    <mergeCell ref="MZV165:NBD165"/>
    <mergeCell ref="NBE165:NCM165"/>
    <mergeCell ref="NCN165:NDV165"/>
    <mergeCell ref="NDW165:NFE165"/>
    <mergeCell ref="NFF165:NGN165"/>
    <mergeCell ref="OUY165:OWG165"/>
    <mergeCell ref="OWH165:OXP165"/>
    <mergeCell ref="OXQ165:OYY165"/>
    <mergeCell ref="OYZ165:PAH165"/>
    <mergeCell ref="PAI165:PBQ165"/>
    <mergeCell ref="OOF165:OPN165"/>
    <mergeCell ref="OPO165:OQW165"/>
    <mergeCell ref="OQX165:OSF165"/>
    <mergeCell ref="OSG165:OTO165"/>
    <mergeCell ref="OTP165:OUX165"/>
    <mergeCell ref="OHM165:OIU165"/>
    <mergeCell ref="OIV165:OKD165"/>
    <mergeCell ref="OKE165:OLM165"/>
    <mergeCell ref="OLN165:OMV165"/>
    <mergeCell ref="OMW165:OOE165"/>
    <mergeCell ref="OAT165:OCB165"/>
    <mergeCell ref="OCC165:ODK165"/>
    <mergeCell ref="ODL165:OET165"/>
    <mergeCell ref="OEU165:OGC165"/>
    <mergeCell ref="OGD165:OHL165"/>
    <mergeCell ref="PVW165:PXE165"/>
    <mergeCell ref="PXF165:PYN165"/>
    <mergeCell ref="PYO165:PZW165"/>
    <mergeCell ref="PZX165:QBF165"/>
    <mergeCell ref="QBG165:QCO165"/>
    <mergeCell ref="PPD165:PQL165"/>
    <mergeCell ref="PQM165:PRU165"/>
    <mergeCell ref="PRV165:PTD165"/>
    <mergeCell ref="PTE165:PUM165"/>
    <mergeCell ref="PUN165:PVV165"/>
    <mergeCell ref="PIK165:PJS165"/>
    <mergeCell ref="PJT165:PLB165"/>
    <mergeCell ref="PLC165:PMK165"/>
    <mergeCell ref="PML165:PNT165"/>
    <mergeCell ref="PNU165:PPC165"/>
    <mergeCell ref="PBR165:PCZ165"/>
    <mergeCell ref="PDA165:PEI165"/>
    <mergeCell ref="PEJ165:PFR165"/>
    <mergeCell ref="PFS165:PHA165"/>
    <mergeCell ref="PHB165:PIJ165"/>
    <mergeCell ref="QWU165:QYC165"/>
    <mergeCell ref="QYD165:QZL165"/>
    <mergeCell ref="QZM165:RAU165"/>
    <mergeCell ref="RAV165:RCD165"/>
    <mergeCell ref="RCE165:RDM165"/>
    <mergeCell ref="QQB165:QRJ165"/>
    <mergeCell ref="QRK165:QSS165"/>
    <mergeCell ref="QST165:QUB165"/>
    <mergeCell ref="QUC165:QVK165"/>
    <mergeCell ref="QVL165:QWT165"/>
    <mergeCell ref="QJI165:QKQ165"/>
    <mergeCell ref="QKR165:QLZ165"/>
    <mergeCell ref="QMA165:QNI165"/>
    <mergeCell ref="QNJ165:QOR165"/>
    <mergeCell ref="QOS165:QQA165"/>
    <mergeCell ref="QCP165:QDX165"/>
    <mergeCell ref="QDY165:QFG165"/>
    <mergeCell ref="QFH165:QGP165"/>
    <mergeCell ref="QGQ165:QHY165"/>
    <mergeCell ref="QHZ165:QJH165"/>
    <mergeCell ref="RXS165:RZA165"/>
    <mergeCell ref="RZB165:SAJ165"/>
    <mergeCell ref="SAK165:SBS165"/>
    <mergeCell ref="SBT165:SDB165"/>
    <mergeCell ref="SDC165:SEK165"/>
    <mergeCell ref="RQZ165:RSH165"/>
    <mergeCell ref="RSI165:RTQ165"/>
    <mergeCell ref="RTR165:RUZ165"/>
    <mergeCell ref="RVA165:RWI165"/>
    <mergeCell ref="RWJ165:RXR165"/>
    <mergeCell ref="RKG165:RLO165"/>
    <mergeCell ref="RLP165:RMX165"/>
    <mergeCell ref="RMY165:ROG165"/>
    <mergeCell ref="ROH165:RPP165"/>
    <mergeCell ref="RPQ165:RQY165"/>
    <mergeCell ref="RDN165:REV165"/>
    <mergeCell ref="REW165:RGE165"/>
    <mergeCell ref="RGF165:RHN165"/>
    <mergeCell ref="RHO165:RIW165"/>
    <mergeCell ref="RIX165:RKF165"/>
    <mergeCell ref="SYQ165:SZY165"/>
    <mergeCell ref="SZZ165:TBH165"/>
    <mergeCell ref="TBI165:TCQ165"/>
    <mergeCell ref="TCR165:TDZ165"/>
    <mergeCell ref="TEA165:TFI165"/>
    <mergeCell ref="SRX165:STF165"/>
    <mergeCell ref="STG165:SUO165"/>
    <mergeCell ref="SUP165:SVX165"/>
    <mergeCell ref="SVY165:SXG165"/>
    <mergeCell ref="SXH165:SYP165"/>
    <mergeCell ref="SLE165:SMM165"/>
    <mergeCell ref="SMN165:SNV165"/>
    <mergeCell ref="SNW165:SPE165"/>
    <mergeCell ref="SPF165:SQN165"/>
    <mergeCell ref="SQO165:SRW165"/>
    <mergeCell ref="SEL165:SFT165"/>
    <mergeCell ref="SFU165:SHC165"/>
    <mergeCell ref="SHD165:SIL165"/>
    <mergeCell ref="SIM165:SJU165"/>
    <mergeCell ref="SJV165:SLD165"/>
    <mergeCell ref="TZO165:UAW165"/>
    <mergeCell ref="UAX165:UCF165"/>
    <mergeCell ref="UCG165:UDO165"/>
    <mergeCell ref="UDP165:UEX165"/>
    <mergeCell ref="UEY165:UGG165"/>
    <mergeCell ref="TSV165:TUD165"/>
    <mergeCell ref="TUE165:TVM165"/>
    <mergeCell ref="TVN165:TWV165"/>
    <mergeCell ref="TWW165:TYE165"/>
    <mergeCell ref="TYF165:TZN165"/>
    <mergeCell ref="TMC165:TNK165"/>
    <mergeCell ref="TNL165:TOT165"/>
    <mergeCell ref="TOU165:TQC165"/>
    <mergeCell ref="TQD165:TRL165"/>
    <mergeCell ref="TRM165:TSU165"/>
    <mergeCell ref="TFJ165:TGR165"/>
    <mergeCell ref="TGS165:TIA165"/>
    <mergeCell ref="TIB165:TJJ165"/>
    <mergeCell ref="TJK165:TKS165"/>
    <mergeCell ref="TKT165:TMB165"/>
    <mergeCell ref="VAM165:VBU165"/>
    <mergeCell ref="VBV165:VDD165"/>
    <mergeCell ref="VDE165:VEM165"/>
    <mergeCell ref="VEN165:VFV165"/>
    <mergeCell ref="VFW165:VHE165"/>
    <mergeCell ref="UTT165:UVB165"/>
    <mergeCell ref="UVC165:UWK165"/>
    <mergeCell ref="UWL165:UXT165"/>
    <mergeCell ref="UXU165:UZC165"/>
    <mergeCell ref="UZD165:VAL165"/>
    <mergeCell ref="UNA165:UOI165"/>
    <mergeCell ref="UOJ165:UPR165"/>
    <mergeCell ref="UPS165:URA165"/>
    <mergeCell ref="URB165:USJ165"/>
    <mergeCell ref="USK165:UTS165"/>
    <mergeCell ref="UGH165:UHP165"/>
    <mergeCell ref="UHQ165:UIY165"/>
    <mergeCell ref="UIZ165:UKH165"/>
    <mergeCell ref="UKI165:ULQ165"/>
    <mergeCell ref="ULR165:UMZ165"/>
    <mergeCell ref="XFA165:XFD165"/>
    <mergeCell ref="BS202:DA202"/>
    <mergeCell ref="DB202:EJ202"/>
    <mergeCell ref="EK202:FS202"/>
    <mergeCell ref="FT202:HB202"/>
    <mergeCell ref="HC202:IK202"/>
    <mergeCell ref="IL202:JT202"/>
    <mergeCell ref="JU202:LC202"/>
    <mergeCell ref="LD202:ML202"/>
    <mergeCell ref="MM202:NU202"/>
    <mergeCell ref="NV202:PD202"/>
    <mergeCell ref="PE202:QM202"/>
    <mergeCell ref="WVP165:WWX165"/>
    <mergeCell ref="WWY165:WYG165"/>
    <mergeCell ref="WYH165:WZP165"/>
    <mergeCell ref="WZQ165:XAY165"/>
    <mergeCell ref="XAZ165:XCH165"/>
    <mergeCell ref="WOW165:WQE165"/>
    <mergeCell ref="WQF165:WRN165"/>
    <mergeCell ref="WRO165:WSW165"/>
    <mergeCell ref="WSX165:WUF165"/>
    <mergeCell ref="WUG165:WVO165"/>
    <mergeCell ref="WID165:WJL165"/>
    <mergeCell ref="WJM165:WKU165"/>
    <mergeCell ref="WKV165:WMD165"/>
    <mergeCell ref="WME165:WNM165"/>
    <mergeCell ref="WNN165:WOV165"/>
    <mergeCell ref="WBK165:WCS165"/>
    <mergeCell ref="WCT165:WEB165"/>
    <mergeCell ref="WEC165:WFK165"/>
    <mergeCell ref="WFL165:WGT165"/>
    <mergeCell ref="VMP165:VNX165"/>
    <mergeCell ref="ADZ202:AFH202"/>
    <mergeCell ref="AFI202:AGQ202"/>
    <mergeCell ref="AGR202:AHZ202"/>
    <mergeCell ref="AIA202:AJI202"/>
    <mergeCell ref="AJJ202:AKR202"/>
    <mergeCell ref="XG202:YO202"/>
    <mergeCell ref="YP202:ZX202"/>
    <mergeCell ref="ZY202:ABG202"/>
    <mergeCell ref="ABH202:ACP202"/>
    <mergeCell ref="ACQ202:ADY202"/>
    <mergeCell ref="QN202:RV202"/>
    <mergeCell ref="RW202:TE202"/>
    <mergeCell ref="TF202:UN202"/>
    <mergeCell ref="UO202:VW202"/>
    <mergeCell ref="VX202:XF202"/>
    <mergeCell ref="XCI165:XDQ165"/>
    <mergeCell ref="XDR165:XEZ165"/>
    <mergeCell ref="WGU165:WIC165"/>
    <mergeCell ref="VUR165:VVZ165"/>
    <mergeCell ref="VWA165:VXI165"/>
    <mergeCell ref="VXJ165:VYR165"/>
    <mergeCell ref="VYS165:WAA165"/>
    <mergeCell ref="WAB165:WBJ165"/>
    <mergeCell ref="VNY165:VPG165"/>
    <mergeCell ref="VPH165:VQP165"/>
    <mergeCell ref="VQQ165:VRY165"/>
    <mergeCell ref="VRZ165:VTH165"/>
    <mergeCell ref="VTI165:VUQ165"/>
    <mergeCell ref="VHF165:VIN165"/>
    <mergeCell ref="VIO165:VJW165"/>
    <mergeCell ref="VJX165:VLF165"/>
    <mergeCell ref="VLG165:VMO165"/>
    <mergeCell ref="BEX202:BGF202"/>
    <mergeCell ref="BGG202:BHO202"/>
    <mergeCell ref="BHP202:BIX202"/>
    <mergeCell ref="BIY202:BKG202"/>
    <mergeCell ref="BKH202:BLP202"/>
    <mergeCell ref="AYE202:AZM202"/>
    <mergeCell ref="AZN202:BAV202"/>
    <mergeCell ref="BAW202:BCE202"/>
    <mergeCell ref="BCF202:BDN202"/>
    <mergeCell ref="BDO202:BEW202"/>
    <mergeCell ref="ARL202:AST202"/>
    <mergeCell ref="ASU202:AUC202"/>
    <mergeCell ref="AUD202:AVL202"/>
    <mergeCell ref="AVM202:AWU202"/>
    <mergeCell ref="AWV202:AYD202"/>
    <mergeCell ref="AKS202:AMA202"/>
    <mergeCell ref="AMB202:ANJ202"/>
    <mergeCell ref="ANK202:AOS202"/>
    <mergeCell ref="AOT202:AQB202"/>
    <mergeCell ref="AQC202:ARK202"/>
    <mergeCell ref="CFV202:CHD202"/>
    <mergeCell ref="CHE202:CIM202"/>
    <mergeCell ref="CIN202:CJV202"/>
    <mergeCell ref="CJW202:CLE202"/>
    <mergeCell ref="CLF202:CMN202"/>
    <mergeCell ref="BZC202:CAK202"/>
    <mergeCell ref="CAL202:CBT202"/>
    <mergeCell ref="CBU202:CDC202"/>
    <mergeCell ref="CDD202:CEL202"/>
    <mergeCell ref="CEM202:CFU202"/>
    <mergeCell ref="BSJ202:BTR202"/>
    <mergeCell ref="BTS202:BVA202"/>
    <mergeCell ref="BVB202:BWJ202"/>
    <mergeCell ref="BWK202:BXS202"/>
    <mergeCell ref="BXT202:BZB202"/>
    <mergeCell ref="BLQ202:BMY202"/>
    <mergeCell ref="BMZ202:BOH202"/>
    <mergeCell ref="BOI202:BPQ202"/>
    <mergeCell ref="BPR202:BQZ202"/>
    <mergeCell ref="BRA202:BSI202"/>
    <mergeCell ref="DGT202:DIB202"/>
    <mergeCell ref="DIC202:DJK202"/>
    <mergeCell ref="DJL202:DKT202"/>
    <mergeCell ref="DKU202:DMC202"/>
    <mergeCell ref="DMD202:DNL202"/>
    <mergeCell ref="DAA202:DBI202"/>
    <mergeCell ref="DBJ202:DCR202"/>
    <mergeCell ref="DCS202:DEA202"/>
    <mergeCell ref="DEB202:DFJ202"/>
    <mergeCell ref="DFK202:DGS202"/>
    <mergeCell ref="CTH202:CUP202"/>
    <mergeCell ref="CUQ202:CVY202"/>
    <mergeCell ref="CVZ202:CXH202"/>
    <mergeCell ref="CXI202:CYQ202"/>
    <mergeCell ref="CYR202:CZZ202"/>
    <mergeCell ref="CMO202:CNW202"/>
    <mergeCell ref="CNX202:CPF202"/>
    <mergeCell ref="CPG202:CQO202"/>
    <mergeCell ref="CQP202:CRX202"/>
    <mergeCell ref="CRY202:CTG202"/>
    <mergeCell ref="EHR202:EIZ202"/>
    <mergeCell ref="EJA202:EKI202"/>
    <mergeCell ref="EKJ202:ELR202"/>
    <mergeCell ref="ELS202:ENA202"/>
    <mergeCell ref="ENB202:EOJ202"/>
    <mergeCell ref="EAY202:ECG202"/>
    <mergeCell ref="ECH202:EDP202"/>
    <mergeCell ref="EDQ202:EEY202"/>
    <mergeCell ref="EEZ202:EGH202"/>
    <mergeCell ref="EGI202:EHQ202"/>
    <mergeCell ref="DUF202:DVN202"/>
    <mergeCell ref="DVO202:DWW202"/>
    <mergeCell ref="DWX202:DYF202"/>
    <mergeCell ref="DYG202:DZO202"/>
    <mergeCell ref="DZP202:EAX202"/>
    <mergeCell ref="DNM202:DOU202"/>
    <mergeCell ref="DOV202:DQD202"/>
    <mergeCell ref="DQE202:DRM202"/>
    <mergeCell ref="DRN202:DSV202"/>
    <mergeCell ref="DSW202:DUE202"/>
    <mergeCell ref="FIP202:FJX202"/>
    <mergeCell ref="FJY202:FLG202"/>
    <mergeCell ref="FLH202:FMP202"/>
    <mergeCell ref="FMQ202:FNY202"/>
    <mergeCell ref="FNZ202:FPH202"/>
    <mergeCell ref="FBW202:FDE202"/>
    <mergeCell ref="FDF202:FEN202"/>
    <mergeCell ref="FEO202:FFW202"/>
    <mergeCell ref="FFX202:FHF202"/>
    <mergeCell ref="FHG202:FIO202"/>
    <mergeCell ref="EVD202:EWL202"/>
    <mergeCell ref="EWM202:EXU202"/>
    <mergeCell ref="EXV202:EZD202"/>
    <mergeCell ref="EZE202:FAM202"/>
    <mergeCell ref="FAN202:FBV202"/>
    <mergeCell ref="EOK202:EPS202"/>
    <mergeCell ref="EPT202:ERB202"/>
    <mergeCell ref="ERC202:ESK202"/>
    <mergeCell ref="ESL202:ETT202"/>
    <mergeCell ref="ETU202:EVC202"/>
    <mergeCell ref="GJN202:GKV202"/>
    <mergeCell ref="GKW202:GME202"/>
    <mergeCell ref="GMF202:GNN202"/>
    <mergeCell ref="GNO202:GOW202"/>
    <mergeCell ref="GOX202:GQF202"/>
    <mergeCell ref="GCU202:GEC202"/>
    <mergeCell ref="GED202:GFL202"/>
    <mergeCell ref="GFM202:GGU202"/>
    <mergeCell ref="GGV202:GID202"/>
    <mergeCell ref="GIE202:GJM202"/>
    <mergeCell ref="FWB202:FXJ202"/>
    <mergeCell ref="FXK202:FYS202"/>
    <mergeCell ref="FYT202:GAB202"/>
    <mergeCell ref="GAC202:GBK202"/>
    <mergeCell ref="GBL202:GCT202"/>
    <mergeCell ref="FPI202:FQQ202"/>
    <mergeCell ref="FQR202:FRZ202"/>
    <mergeCell ref="FSA202:FTI202"/>
    <mergeCell ref="FTJ202:FUR202"/>
    <mergeCell ref="FUS202:FWA202"/>
    <mergeCell ref="HKL202:HLT202"/>
    <mergeCell ref="HLU202:HNC202"/>
    <mergeCell ref="HND202:HOL202"/>
    <mergeCell ref="HOM202:HPU202"/>
    <mergeCell ref="HPV202:HRD202"/>
    <mergeCell ref="HDS202:HFA202"/>
    <mergeCell ref="HFB202:HGJ202"/>
    <mergeCell ref="HGK202:HHS202"/>
    <mergeCell ref="HHT202:HJB202"/>
    <mergeCell ref="HJC202:HKK202"/>
    <mergeCell ref="GWZ202:GYH202"/>
    <mergeCell ref="GYI202:GZQ202"/>
    <mergeCell ref="GZR202:HAZ202"/>
    <mergeCell ref="HBA202:HCI202"/>
    <mergeCell ref="HCJ202:HDR202"/>
    <mergeCell ref="GQG202:GRO202"/>
    <mergeCell ref="GRP202:GSX202"/>
    <mergeCell ref="GSY202:GUG202"/>
    <mergeCell ref="GUH202:GVP202"/>
    <mergeCell ref="GVQ202:GWY202"/>
    <mergeCell ref="ILJ202:IMR202"/>
    <mergeCell ref="IMS202:IOA202"/>
    <mergeCell ref="IOB202:IPJ202"/>
    <mergeCell ref="IPK202:IQS202"/>
    <mergeCell ref="IQT202:ISB202"/>
    <mergeCell ref="IEQ202:IFY202"/>
    <mergeCell ref="IFZ202:IHH202"/>
    <mergeCell ref="IHI202:IIQ202"/>
    <mergeCell ref="IIR202:IJZ202"/>
    <mergeCell ref="IKA202:ILI202"/>
    <mergeCell ref="HXX202:HZF202"/>
    <mergeCell ref="HZG202:IAO202"/>
    <mergeCell ref="IAP202:IBX202"/>
    <mergeCell ref="IBY202:IDG202"/>
    <mergeCell ref="IDH202:IEP202"/>
    <mergeCell ref="HRE202:HSM202"/>
    <mergeCell ref="HSN202:HTV202"/>
    <mergeCell ref="HTW202:HVE202"/>
    <mergeCell ref="HVF202:HWN202"/>
    <mergeCell ref="HWO202:HXW202"/>
    <mergeCell ref="JMH202:JNP202"/>
    <mergeCell ref="JNQ202:JOY202"/>
    <mergeCell ref="JOZ202:JQH202"/>
    <mergeCell ref="JQI202:JRQ202"/>
    <mergeCell ref="JRR202:JSZ202"/>
    <mergeCell ref="JFO202:JGW202"/>
    <mergeCell ref="JGX202:JIF202"/>
    <mergeCell ref="JIG202:JJO202"/>
    <mergeCell ref="JJP202:JKX202"/>
    <mergeCell ref="JKY202:JMG202"/>
    <mergeCell ref="IYV202:JAD202"/>
    <mergeCell ref="JAE202:JBM202"/>
    <mergeCell ref="JBN202:JCV202"/>
    <mergeCell ref="JCW202:JEE202"/>
    <mergeCell ref="JEF202:JFN202"/>
    <mergeCell ref="ISC202:ITK202"/>
    <mergeCell ref="ITL202:IUT202"/>
    <mergeCell ref="IUU202:IWC202"/>
    <mergeCell ref="IWD202:IXL202"/>
    <mergeCell ref="IXM202:IYU202"/>
    <mergeCell ref="KNF202:KON202"/>
    <mergeCell ref="KOO202:KPW202"/>
    <mergeCell ref="KPX202:KRF202"/>
    <mergeCell ref="KRG202:KSO202"/>
    <mergeCell ref="KSP202:KTX202"/>
    <mergeCell ref="KGM202:KHU202"/>
    <mergeCell ref="KHV202:KJD202"/>
    <mergeCell ref="KJE202:KKM202"/>
    <mergeCell ref="KKN202:KLV202"/>
    <mergeCell ref="KLW202:KNE202"/>
    <mergeCell ref="JZT202:KBB202"/>
    <mergeCell ref="KBC202:KCK202"/>
    <mergeCell ref="KCL202:KDT202"/>
    <mergeCell ref="KDU202:KFC202"/>
    <mergeCell ref="KFD202:KGL202"/>
    <mergeCell ref="JTA202:JUI202"/>
    <mergeCell ref="JUJ202:JVR202"/>
    <mergeCell ref="JVS202:JXA202"/>
    <mergeCell ref="JXB202:JYJ202"/>
    <mergeCell ref="JYK202:JZS202"/>
    <mergeCell ref="LOD202:LPL202"/>
    <mergeCell ref="LPM202:LQU202"/>
    <mergeCell ref="LQV202:LSD202"/>
    <mergeCell ref="LSE202:LTM202"/>
    <mergeCell ref="LTN202:LUV202"/>
    <mergeCell ref="LHK202:LIS202"/>
    <mergeCell ref="LIT202:LKB202"/>
    <mergeCell ref="LKC202:LLK202"/>
    <mergeCell ref="LLL202:LMT202"/>
    <mergeCell ref="LMU202:LOC202"/>
    <mergeCell ref="LAR202:LBZ202"/>
    <mergeCell ref="LCA202:LDI202"/>
    <mergeCell ref="LDJ202:LER202"/>
    <mergeCell ref="LES202:LGA202"/>
    <mergeCell ref="LGB202:LHJ202"/>
    <mergeCell ref="KTY202:KVG202"/>
    <mergeCell ref="KVH202:KWP202"/>
    <mergeCell ref="KWQ202:KXY202"/>
    <mergeCell ref="KXZ202:KZH202"/>
    <mergeCell ref="KZI202:LAQ202"/>
    <mergeCell ref="MPB202:MQJ202"/>
    <mergeCell ref="MQK202:MRS202"/>
    <mergeCell ref="MRT202:MTB202"/>
    <mergeCell ref="MTC202:MUK202"/>
    <mergeCell ref="MUL202:MVT202"/>
    <mergeCell ref="MII202:MJQ202"/>
    <mergeCell ref="MJR202:MKZ202"/>
    <mergeCell ref="MLA202:MMI202"/>
    <mergeCell ref="MMJ202:MNR202"/>
    <mergeCell ref="MNS202:MPA202"/>
    <mergeCell ref="MBP202:MCX202"/>
    <mergeCell ref="MCY202:MEG202"/>
    <mergeCell ref="MEH202:MFP202"/>
    <mergeCell ref="MFQ202:MGY202"/>
    <mergeCell ref="MGZ202:MIH202"/>
    <mergeCell ref="LUW202:LWE202"/>
    <mergeCell ref="LWF202:LXN202"/>
    <mergeCell ref="LXO202:LYW202"/>
    <mergeCell ref="LYX202:MAF202"/>
    <mergeCell ref="MAG202:MBO202"/>
    <mergeCell ref="NPZ202:NRH202"/>
    <mergeCell ref="NRI202:NSQ202"/>
    <mergeCell ref="NSR202:NTZ202"/>
    <mergeCell ref="NUA202:NVI202"/>
    <mergeCell ref="NVJ202:NWR202"/>
    <mergeCell ref="NJG202:NKO202"/>
    <mergeCell ref="NKP202:NLX202"/>
    <mergeCell ref="NLY202:NNG202"/>
    <mergeCell ref="NNH202:NOP202"/>
    <mergeCell ref="NOQ202:NPY202"/>
    <mergeCell ref="NCN202:NDV202"/>
    <mergeCell ref="NDW202:NFE202"/>
    <mergeCell ref="NFF202:NGN202"/>
    <mergeCell ref="NGO202:NHW202"/>
    <mergeCell ref="NHX202:NJF202"/>
    <mergeCell ref="MVU202:MXC202"/>
    <mergeCell ref="MXD202:MYL202"/>
    <mergeCell ref="MYM202:MZU202"/>
    <mergeCell ref="MZV202:NBD202"/>
    <mergeCell ref="NBE202:NCM202"/>
    <mergeCell ref="OQX202:OSF202"/>
    <mergeCell ref="OSG202:OTO202"/>
    <mergeCell ref="OTP202:OUX202"/>
    <mergeCell ref="OUY202:OWG202"/>
    <mergeCell ref="OWH202:OXP202"/>
    <mergeCell ref="OKE202:OLM202"/>
    <mergeCell ref="OLN202:OMV202"/>
    <mergeCell ref="OMW202:OOE202"/>
    <mergeCell ref="OOF202:OPN202"/>
    <mergeCell ref="OPO202:OQW202"/>
    <mergeCell ref="ODL202:OET202"/>
    <mergeCell ref="OEU202:OGC202"/>
    <mergeCell ref="OGD202:OHL202"/>
    <mergeCell ref="OHM202:OIU202"/>
    <mergeCell ref="OIV202:OKD202"/>
    <mergeCell ref="NWS202:NYA202"/>
    <mergeCell ref="NYB202:NZJ202"/>
    <mergeCell ref="NZK202:OAS202"/>
    <mergeCell ref="OAT202:OCB202"/>
    <mergeCell ref="OCC202:ODK202"/>
    <mergeCell ref="PRV202:PTD202"/>
    <mergeCell ref="PTE202:PUM202"/>
    <mergeCell ref="PUN202:PVV202"/>
    <mergeCell ref="PVW202:PXE202"/>
    <mergeCell ref="PXF202:PYN202"/>
    <mergeCell ref="PLC202:PMK202"/>
    <mergeCell ref="PML202:PNT202"/>
    <mergeCell ref="PNU202:PPC202"/>
    <mergeCell ref="PPD202:PQL202"/>
    <mergeCell ref="PQM202:PRU202"/>
    <mergeCell ref="PEJ202:PFR202"/>
    <mergeCell ref="PFS202:PHA202"/>
    <mergeCell ref="PHB202:PIJ202"/>
    <mergeCell ref="PIK202:PJS202"/>
    <mergeCell ref="PJT202:PLB202"/>
    <mergeCell ref="OXQ202:OYY202"/>
    <mergeCell ref="OYZ202:PAH202"/>
    <mergeCell ref="PAI202:PBQ202"/>
    <mergeCell ref="PBR202:PCZ202"/>
    <mergeCell ref="PDA202:PEI202"/>
    <mergeCell ref="QST202:QUB202"/>
    <mergeCell ref="QUC202:QVK202"/>
    <mergeCell ref="QVL202:QWT202"/>
    <mergeCell ref="QWU202:QYC202"/>
    <mergeCell ref="QYD202:QZL202"/>
    <mergeCell ref="QMA202:QNI202"/>
    <mergeCell ref="QNJ202:QOR202"/>
    <mergeCell ref="QOS202:QQA202"/>
    <mergeCell ref="QQB202:QRJ202"/>
    <mergeCell ref="QRK202:QSS202"/>
    <mergeCell ref="QFH202:QGP202"/>
    <mergeCell ref="QGQ202:QHY202"/>
    <mergeCell ref="QHZ202:QJH202"/>
    <mergeCell ref="QJI202:QKQ202"/>
    <mergeCell ref="QKR202:QLZ202"/>
    <mergeCell ref="PYO202:PZW202"/>
    <mergeCell ref="PZX202:QBF202"/>
    <mergeCell ref="QBG202:QCO202"/>
    <mergeCell ref="QCP202:QDX202"/>
    <mergeCell ref="QDY202:QFG202"/>
    <mergeCell ref="RTR202:RUZ202"/>
    <mergeCell ref="RVA202:RWI202"/>
    <mergeCell ref="RWJ202:RXR202"/>
    <mergeCell ref="RXS202:RZA202"/>
    <mergeCell ref="RZB202:SAJ202"/>
    <mergeCell ref="RMY202:ROG202"/>
    <mergeCell ref="ROH202:RPP202"/>
    <mergeCell ref="RPQ202:RQY202"/>
    <mergeCell ref="RQZ202:RSH202"/>
    <mergeCell ref="RSI202:RTQ202"/>
    <mergeCell ref="RGF202:RHN202"/>
    <mergeCell ref="RHO202:RIW202"/>
    <mergeCell ref="RIX202:RKF202"/>
    <mergeCell ref="RKG202:RLO202"/>
    <mergeCell ref="RLP202:RMX202"/>
    <mergeCell ref="QZM202:RAU202"/>
    <mergeCell ref="RAV202:RCD202"/>
    <mergeCell ref="RCE202:RDM202"/>
    <mergeCell ref="RDN202:REV202"/>
    <mergeCell ref="REW202:RGE202"/>
    <mergeCell ref="SUP202:SVX202"/>
    <mergeCell ref="SVY202:SXG202"/>
    <mergeCell ref="SXH202:SYP202"/>
    <mergeCell ref="SYQ202:SZY202"/>
    <mergeCell ref="SZZ202:TBH202"/>
    <mergeCell ref="SNW202:SPE202"/>
    <mergeCell ref="SPF202:SQN202"/>
    <mergeCell ref="SQO202:SRW202"/>
    <mergeCell ref="SRX202:STF202"/>
    <mergeCell ref="STG202:SUO202"/>
    <mergeCell ref="SHD202:SIL202"/>
    <mergeCell ref="SIM202:SJU202"/>
    <mergeCell ref="SJV202:SLD202"/>
    <mergeCell ref="SLE202:SMM202"/>
    <mergeCell ref="SMN202:SNV202"/>
    <mergeCell ref="SAK202:SBS202"/>
    <mergeCell ref="SBT202:SDB202"/>
    <mergeCell ref="SDC202:SEK202"/>
    <mergeCell ref="SEL202:SFT202"/>
    <mergeCell ref="SFU202:SHC202"/>
    <mergeCell ref="TVN202:TWV202"/>
    <mergeCell ref="TWW202:TYE202"/>
    <mergeCell ref="TYF202:TZN202"/>
    <mergeCell ref="TZO202:UAW202"/>
    <mergeCell ref="UAX202:UCF202"/>
    <mergeCell ref="TOU202:TQC202"/>
    <mergeCell ref="TQD202:TRL202"/>
    <mergeCell ref="TRM202:TSU202"/>
    <mergeCell ref="TSV202:TUD202"/>
    <mergeCell ref="TUE202:TVM202"/>
    <mergeCell ref="TIB202:TJJ202"/>
    <mergeCell ref="TJK202:TKS202"/>
    <mergeCell ref="TKT202:TMB202"/>
    <mergeCell ref="TMC202:TNK202"/>
    <mergeCell ref="TNL202:TOT202"/>
    <mergeCell ref="TBI202:TCQ202"/>
    <mergeCell ref="TCR202:TDZ202"/>
    <mergeCell ref="TEA202:TFI202"/>
    <mergeCell ref="TFJ202:TGR202"/>
    <mergeCell ref="TGS202:TIA202"/>
    <mergeCell ref="UWL202:UXT202"/>
    <mergeCell ref="UXU202:UZC202"/>
    <mergeCell ref="UZD202:VAL202"/>
    <mergeCell ref="VAM202:VBU202"/>
    <mergeCell ref="VBV202:VDD202"/>
    <mergeCell ref="UPS202:URA202"/>
    <mergeCell ref="URB202:USJ202"/>
    <mergeCell ref="USK202:UTS202"/>
    <mergeCell ref="UTT202:UVB202"/>
    <mergeCell ref="UVC202:UWK202"/>
    <mergeCell ref="UIZ202:UKH202"/>
    <mergeCell ref="UKI202:ULQ202"/>
    <mergeCell ref="ULR202:UMZ202"/>
    <mergeCell ref="UNA202:UOI202"/>
    <mergeCell ref="UOJ202:UPR202"/>
    <mergeCell ref="UCG202:UDO202"/>
    <mergeCell ref="UDP202:UEX202"/>
    <mergeCell ref="UEY202:UGG202"/>
    <mergeCell ref="UGH202:UHP202"/>
    <mergeCell ref="UHQ202:UIY202"/>
    <mergeCell ref="VXJ202:VYR202"/>
    <mergeCell ref="VYS202:WAA202"/>
    <mergeCell ref="WAB202:WBJ202"/>
    <mergeCell ref="WBK202:WCS202"/>
    <mergeCell ref="WCT202:WEB202"/>
    <mergeCell ref="VQQ202:VRY202"/>
    <mergeCell ref="VRZ202:VTH202"/>
    <mergeCell ref="VTI202:VUQ202"/>
    <mergeCell ref="VUR202:VVZ202"/>
    <mergeCell ref="VWA202:VXI202"/>
    <mergeCell ref="VJX202:VLF202"/>
    <mergeCell ref="VLG202:VMO202"/>
    <mergeCell ref="VMP202:VNX202"/>
    <mergeCell ref="VNY202:VPG202"/>
    <mergeCell ref="VPH202:VQP202"/>
    <mergeCell ref="VDE202:VEM202"/>
    <mergeCell ref="VEN202:VFV202"/>
    <mergeCell ref="VFW202:VHE202"/>
    <mergeCell ref="VHF202:VIN202"/>
    <mergeCell ref="VIO202:VJW202"/>
    <mergeCell ref="XFA202:XFD202"/>
    <mergeCell ref="WYH202:WZP202"/>
    <mergeCell ref="WZQ202:XAY202"/>
    <mergeCell ref="XAZ202:XCH202"/>
    <mergeCell ref="XCI202:XDQ202"/>
    <mergeCell ref="XDR202:XEZ202"/>
    <mergeCell ref="WRO202:WSW202"/>
    <mergeCell ref="WSX202:WUF202"/>
    <mergeCell ref="WUG202:WVO202"/>
    <mergeCell ref="WVP202:WWX202"/>
    <mergeCell ref="WWY202:WYG202"/>
    <mergeCell ref="WKV202:WMD202"/>
    <mergeCell ref="WME202:WNM202"/>
    <mergeCell ref="WNN202:WOV202"/>
    <mergeCell ref="WOW202:WQE202"/>
    <mergeCell ref="WQF202:WRN202"/>
    <mergeCell ref="WEC202:WFK202"/>
    <mergeCell ref="WFL202:WGT202"/>
    <mergeCell ref="WGU202:WIC202"/>
    <mergeCell ref="WID202:WJL202"/>
    <mergeCell ref="WJM202:WKU202"/>
    <mergeCell ref="E20:E21"/>
    <mergeCell ref="E22:E23"/>
    <mergeCell ref="E24:E25"/>
    <mergeCell ref="E26:E27"/>
    <mergeCell ref="E28:E29"/>
    <mergeCell ref="E30:E31"/>
    <mergeCell ref="E32:E33"/>
    <mergeCell ref="F43:F44"/>
    <mergeCell ref="E76:E77"/>
    <mergeCell ref="E78:E79"/>
    <mergeCell ref="E80:E81"/>
    <mergeCell ref="E82:E83"/>
    <mergeCell ref="E64:E65"/>
    <mergeCell ref="E66:E67"/>
    <mergeCell ref="E68:E69"/>
    <mergeCell ref="E70:E71"/>
    <mergeCell ref="E72:E73"/>
    <mergeCell ref="E54:E55"/>
    <mergeCell ref="E56:E57"/>
    <mergeCell ref="E58:E59"/>
    <mergeCell ref="E60:E61"/>
    <mergeCell ref="E62:E63"/>
    <mergeCell ref="F41:F42"/>
    <mergeCell ref="E46:E47"/>
    <mergeCell ref="E48:E49"/>
    <mergeCell ref="E50:E51"/>
    <mergeCell ref="E52:E53"/>
    <mergeCell ref="F76:F77"/>
    <mergeCell ref="F78:F79"/>
    <mergeCell ref="F80:F81"/>
    <mergeCell ref="E43:E44"/>
    <mergeCell ref="E107:E108"/>
    <mergeCell ref="E109:E110"/>
    <mergeCell ref="E111:E112"/>
    <mergeCell ref="E113:E114"/>
    <mergeCell ref="E115:E116"/>
    <mergeCell ref="E97:E98"/>
    <mergeCell ref="E99:E100"/>
    <mergeCell ref="E101:E102"/>
    <mergeCell ref="E103:E104"/>
    <mergeCell ref="E105:E106"/>
    <mergeCell ref="E94:E9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E84:E85"/>
    <mergeCell ref="E86:E87"/>
    <mergeCell ref="E88:E89"/>
    <mergeCell ref="E90:E91"/>
    <mergeCell ref="E92:E93"/>
    <mergeCell ref="E74:E75"/>
    <mergeCell ref="E147:E148"/>
    <mergeCell ref="E149:E150"/>
    <mergeCell ref="E151:E152"/>
    <mergeCell ref="E153:E154"/>
    <mergeCell ref="E155:E156"/>
    <mergeCell ref="E137:E138"/>
    <mergeCell ref="E139:E140"/>
    <mergeCell ref="E141:E142"/>
    <mergeCell ref="E143:E144"/>
    <mergeCell ref="E145:E146"/>
    <mergeCell ref="E127:E128"/>
    <mergeCell ref="E129:E130"/>
    <mergeCell ref="E131:E132"/>
    <mergeCell ref="E133:E134"/>
    <mergeCell ref="E135:E136"/>
    <mergeCell ref="E117:E118"/>
    <mergeCell ref="E119:E120"/>
    <mergeCell ref="E121:E122"/>
    <mergeCell ref="E123:E124"/>
    <mergeCell ref="E125:E126"/>
    <mergeCell ref="E180:E181"/>
    <mergeCell ref="F180:F181"/>
    <mergeCell ref="E182:E183"/>
    <mergeCell ref="F182:F183"/>
    <mergeCell ref="E184:E185"/>
    <mergeCell ref="F184:F185"/>
    <mergeCell ref="E174:E175"/>
    <mergeCell ref="F174:F175"/>
    <mergeCell ref="E176:E177"/>
    <mergeCell ref="F176:F177"/>
    <mergeCell ref="E178:E179"/>
    <mergeCell ref="F178:F179"/>
    <mergeCell ref="E157:E158"/>
    <mergeCell ref="E159:E160"/>
    <mergeCell ref="E161:E162"/>
    <mergeCell ref="E163:E164"/>
    <mergeCell ref="E166:E167"/>
    <mergeCell ref="F172:F173"/>
    <mergeCell ref="F166:F167"/>
    <mergeCell ref="E168:E169"/>
    <mergeCell ref="F168:F169"/>
    <mergeCell ref="E170:E171"/>
    <mergeCell ref="F170:F171"/>
    <mergeCell ref="E172:E173"/>
    <mergeCell ref="E225:E226"/>
    <mergeCell ref="E227:E228"/>
    <mergeCell ref="E229:E230"/>
    <mergeCell ref="E198:E199"/>
    <mergeCell ref="F198:F199"/>
    <mergeCell ref="E200:E201"/>
    <mergeCell ref="F200:F201"/>
    <mergeCell ref="E203:E204"/>
    <mergeCell ref="E192:E193"/>
    <mergeCell ref="F192:F193"/>
    <mergeCell ref="E194:E195"/>
    <mergeCell ref="F194:F195"/>
    <mergeCell ref="E196:E197"/>
    <mergeCell ref="F196:F197"/>
    <mergeCell ref="E186:E187"/>
    <mergeCell ref="F186:F187"/>
    <mergeCell ref="E188:E189"/>
    <mergeCell ref="F188:F189"/>
    <mergeCell ref="E190:E191"/>
    <mergeCell ref="F190:F191"/>
    <mergeCell ref="C97:C164"/>
    <mergeCell ref="C166:C201"/>
    <mergeCell ref="F10:F11"/>
    <mergeCell ref="F12:F13"/>
    <mergeCell ref="F14:F15"/>
    <mergeCell ref="F16:F17"/>
    <mergeCell ref="F18:F19"/>
    <mergeCell ref="F20:F21"/>
    <mergeCell ref="F22:F23"/>
    <mergeCell ref="F24:F25"/>
    <mergeCell ref="E241:E242"/>
    <mergeCell ref="E243:E244"/>
    <mergeCell ref="E245:E246"/>
    <mergeCell ref="E247:E248"/>
    <mergeCell ref="E231:E232"/>
    <mergeCell ref="E233:E234"/>
    <mergeCell ref="E235:E236"/>
    <mergeCell ref="E237:E238"/>
    <mergeCell ref="E239:E240"/>
    <mergeCell ref="F243:F244"/>
    <mergeCell ref="F245:F246"/>
    <mergeCell ref="F247:F248"/>
    <mergeCell ref="E205:E206"/>
    <mergeCell ref="E207:E208"/>
    <mergeCell ref="E209:E210"/>
    <mergeCell ref="E211:E212"/>
    <mergeCell ref="E213:E214"/>
    <mergeCell ref="E215:E216"/>
    <mergeCell ref="E217:E218"/>
    <mergeCell ref="E219:E220"/>
    <mergeCell ref="E221:E222"/>
    <mergeCell ref="E223:E224"/>
    <mergeCell ref="G74:G75"/>
    <mergeCell ref="G76:G77"/>
    <mergeCell ref="G78:G79"/>
    <mergeCell ref="G80:G81"/>
    <mergeCell ref="G82:G83"/>
    <mergeCell ref="G64:G65"/>
    <mergeCell ref="G66:G67"/>
    <mergeCell ref="G68:G69"/>
    <mergeCell ref="G70:G71"/>
    <mergeCell ref="G72:G73"/>
    <mergeCell ref="G54:G55"/>
    <mergeCell ref="G56:G57"/>
    <mergeCell ref="G58:G59"/>
    <mergeCell ref="G60:G61"/>
    <mergeCell ref="G62:G63"/>
    <mergeCell ref="C203:C248"/>
    <mergeCell ref="J4:L4"/>
    <mergeCell ref="G10:G11"/>
    <mergeCell ref="G14:G15"/>
    <mergeCell ref="G16:G17"/>
    <mergeCell ref="G18:G19"/>
    <mergeCell ref="G20:G21"/>
    <mergeCell ref="G22:G23"/>
    <mergeCell ref="G41:G42"/>
    <mergeCell ref="G43:G44"/>
    <mergeCell ref="G46:G47"/>
    <mergeCell ref="G48:G49"/>
    <mergeCell ref="G50:G51"/>
    <mergeCell ref="G52:G53"/>
    <mergeCell ref="C46:C95"/>
    <mergeCell ref="C10:C39"/>
    <mergeCell ref="C41:C44"/>
    <mergeCell ref="G94:G95"/>
    <mergeCell ref="G97:G98"/>
    <mergeCell ref="G99:G100"/>
    <mergeCell ref="G101:G102"/>
    <mergeCell ref="G103:G104"/>
    <mergeCell ref="G84:G85"/>
    <mergeCell ref="G86:G87"/>
    <mergeCell ref="G88:G89"/>
    <mergeCell ref="G90:G91"/>
    <mergeCell ref="G92:G93"/>
    <mergeCell ref="G125:G126"/>
    <mergeCell ref="G127:G128"/>
    <mergeCell ref="G129:G130"/>
    <mergeCell ref="G131:G132"/>
    <mergeCell ref="G133:G134"/>
    <mergeCell ref="G205:G206"/>
    <mergeCell ref="G207:G208"/>
    <mergeCell ref="G166:G167"/>
    <mergeCell ref="G168:G169"/>
    <mergeCell ref="G170:G171"/>
    <mergeCell ref="G172:G173"/>
    <mergeCell ref="G163:G164"/>
    <mergeCell ref="G159:G160"/>
    <mergeCell ref="G161:G162"/>
    <mergeCell ref="G145:G146"/>
    <mergeCell ref="G147:G148"/>
    <mergeCell ref="G149:G150"/>
    <mergeCell ref="G151:G152"/>
    <mergeCell ref="G153:G154"/>
    <mergeCell ref="G135:G136"/>
    <mergeCell ref="G137:G138"/>
    <mergeCell ref="G139:G140"/>
    <mergeCell ref="G209:G210"/>
    <mergeCell ref="G211:G212"/>
    <mergeCell ref="G213:G214"/>
    <mergeCell ref="G194:G195"/>
    <mergeCell ref="G196:G197"/>
    <mergeCell ref="G198:G199"/>
    <mergeCell ref="G200:G201"/>
    <mergeCell ref="G203:G204"/>
    <mergeCell ref="G184:G185"/>
    <mergeCell ref="G186:G187"/>
    <mergeCell ref="G188:G189"/>
    <mergeCell ref="G190:G191"/>
    <mergeCell ref="G192:G193"/>
    <mergeCell ref="G174:G175"/>
    <mergeCell ref="G176:G177"/>
    <mergeCell ref="G178:G179"/>
    <mergeCell ref="G180:G181"/>
    <mergeCell ref="G182:G183"/>
    <mergeCell ref="G245:G246"/>
    <mergeCell ref="G247:G248"/>
    <mergeCell ref="G235:G236"/>
    <mergeCell ref="G237:G238"/>
    <mergeCell ref="G239:G240"/>
    <mergeCell ref="G241:G242"/>
    <mergeCell ref="G243:G244"/>
    <mergeCell ref="G225:G226"/>
    <mergeCell ref="G227:G228"/>
    <mergeCell ref="G229:G230"/>
    <mergeCell ref="G231:G232"/>
    <mergeCell ref="G233:G234"/>
    <mergeCell ref="G215:G216"/>
    <mergeCell ref="G217:G218"/>
    <mergeCell ref="G219:G220"/>
    <mergeCell ref="G221:G222"/>
    <mergeCell ref="G223:G224"/>
  </mergeCells>
  <phoneticPr fontId="34" type="noConversion"/>
  <conditionalFormatting sqref="J10:L39 J41:L44 J46:L95 J97:L164 J166:L201 J203:L248">
    <cfRule type="cellIs" dxfId="117" priority="189" operator="greaterThan">
      <formula>0</formula>
    </cfRule>
  </conditionalFormatting>
  <conditionalFormatting sqref="K10:K39 K41:K44 K46:K95 K97:K164 K166:K201 K203:K248">
    <cfRule type="cellIs" dxfId="116" priority="188" operator="greaterThan">
      <formula>0</formula>
    </cfRule>
  </conditionalFormatting>
  <conditionalFormatting sqref="L10:L39">
    <cfRule type="cellIs" dxfId="115" priority="187" operator="greaterThan">
      <formula>0</formula>
    </cfRule>
  </conditionalFormatting>
  <conditionalFormatting sqref="L41:L44">
    <cfRule type="cellIs" dxfId="114" priority="85" operator="greaterThan">
      <formula>0</formula>
    </cfRule>
  </conditionalFormatting>
  <conditionalFormatting sqref="L46:L95">
    <cfRule type="cellIs" dxfId="113" priority="68" operator="greaterThan">
      <formula>0</formula>
    </cfRule>
  </conditionalFormatting>
  <conditionalFormatting sqref="L97:L164">
    <cfRule type="cellIs" dxfId="112" priority="51" operator="greaterThan">
      <formula>0</formula>
    </cfRule>
  </conditionalFormatting>
  <conditionalFormatting sqref="L166:L201">
    <cfRule type="cellIs" dxfId="111" priority="34" operator="greaterThan">
      <formula>0</formula>
    </cfRule>
  </conditionalFormatting>
  <conditionalFormatting sqref="L203:L248">
    <cfRule type="cellIs" dxfId="110" priority="17" operator="greaterThan">
      <formula>0</formula>
    </cfRule>
  </conditionalFormatting>
  <conditionalFormatting sqref="M10:M39">
    <cfRule type="cellIs" dxfId="109" priority="186" operator="greaterThan">
      <formula>0</formula>
    </cfRule>
  </conditionalFormatting>
  <conditionalFormatting sqref="M41:M44">
    <cfRule type="cellIs" dxfId="108" priority="84" operator="greaterThan">
      <formula>0</formula>
    </cfRule>
  </conditionalFormatting>
  <conditionalFormatting sqref="M46:M95">
    <cfRule type="cellIs" dxfId="107" priority="67" operator="greaterThan">
      <formula>0</formula>
    </cfRule>
  </conditionalFormatting>
  <conditionalFormatting sqref="M97:M164">
    <cfRule type="cellIs" dxfId="106" priority="50" operator="greaterThan">
      <formula>0</formula>
    </cfRule>
  </conditionalFormatting>
  <conditionalFormatting sqref="M166:M201">
    <cfRule type="cellIs" dxfId="105" priority="33" operator="greaterThan">
      <formula>0</formula>
    </cfRule>
  </conditionalFormatting>
  <conditionalFormatting sqref="M203:M248">
    <cfRule type="cellIs" dxfId="104" priority="16" operator="greaterThan">
      <formula>0</formula>
    </cfRule>
  </conditionalFormatting>
  <conditionalFormatting sqref="N10:N39">
    <cfRule type="cellIs" dxfId="103" priority="185" operator="greaterThan">
      <formula>0</formula>
    </cfRule>
  </conditionalFormatting>
  <conditionalFormatting sqref="N41:N44">
    <cfRule type="cellIs" dxfId="102" priority="83" operator="greaterThan">
      <formula>0</formula>
    </cfRule>
  </conditionalFormatting>
  <conditionalFormatting sqref="N46:N95">
    <cfRule type="cellIs" dxfId="101" priority="66" operator="greaterThan">
      <formula>0</formula>
    </cfRule>
  </conditionalFormatting>
  <conditionalFormatting sqref="N97:N164">
    <cfRule type="cellIs" dxfId="100" priority="49" operator="greaterThan">
      <formula>0</formula>
    </cfRule>
  </conditionalFormatting>
  <conditionalFormatting sqref="N166:N201">
    <cfRule type="cellIs" dxfId="99" priority="32" operator="greaterThan">
      <formula>0</formula>
    </cfRule>
  </conditionalFormatting>
  <conditionalFormatting sqref="N203:N248">
    <cfRule type="cellIs" dxfId="98" priority="15" operator="greaterThan">
      <formula>0</formula>
    </cfRule>
  </conditionalFormatting>
  <conditionalFormatting sqref="O10:O39">
    <cfRule type="cellIs" dxfId="97" priority="184" operator="greaterThan">
      <formula>0</formula>
    </cfRule>
  </conditionalFormatting>
  <conditionalFormatting sqref="O41:O44">
    <cfRule type="cellIs" dxfId="96" priority="82" operator="greaterThan">
      <formula>0</formula>
    </cfRule>
  </conditionalFormatting>
  <conditionalFormatting sqref="O46:O95">
    <cfRule type="cellIs" dxfId="95" priority="65" operator="greaterThan">
      <formula>0</formula>
    </cfRule>
  </conditionalFormatting>
  <conditionalFormatting sqref="O97:O164">
    <cfRule type="cellIs" dxfId="94" priority="48" operator="greaterThan">
      <formula>0</formula>
    </cfRule>
  </conditionalFormatting>
  <conditionalFormatting sqref="O166:O201">
    <cfRule type="cellIs" dxfId="93" priority="31" operator="greaterThan">
      <formula>0</formula>
    </cfRule>
  </conditionalFormatting>
  <conditionalFormatting sqref="O203:O248">
    <cfRule type="cellIs" dxfId="92" priority="14" operator="greaterThan">
      <formula>0</formula>
    </cfRule>
  </conditionalFormatting>
  <conditionalFormatting sqref="P10:P39">
    <cfRule type="cellIs" dxfId="91" priority="183" operator="greaterThan">
      <formula>0</formula>
    </cfRule>
  </conditionalFormatting>
  <conditionalFormatting sqref="P41:P44">
    <cfRule type="cellIs" dxfId="90" priority="81" operator="greaterThan">
      <formula>0</formula>
    </cfRule>
  </conditionalFormatting>
  <conditionalFormatting sqref="P46:P95">
    <cfRule type="cellIs" dxfId="89" priority="64" operator="greaterThan">
      <formula>0</formula>
    </cfRule>
  </conditionalFormatting>
  <conditionalFormatting sqref="P97:P164">
    <cfRule type="cellIs" dxfId="88" priority="47" operator="greaterThan">
      <formula>0</formula>
    </cfRule>
  </conditionalFormatting>
  <conditionalFormatting sqref="P166:P201">
    <cfRule type="cellIs" dxfId="87" priority="30" operator="greaterThan">
      <formula>0</formula>
    </cfRule>
  </conditionalFormatting>
  <conditionalFormatting sqref="P203:P248">
    <cfRule type="cellIs" dxfId="86" priority="13" operator="greaterThan">
      <formula>0</formula>
    </cfRule>
  </conditionalFormatting>
  <conditionalFormatting sqref="Q10:Q39">
    <cfRule type="cellIs" dxfId="85" priority="181" operator="greaterThan">
      <formula>0</formula>
    </cfRule>
  </conditionalFormatting>
  <conditionalFormatting sqref="Q41:Q44">
    <cfRule type="cellIs" dxfId="84" priority="79" operator="greaterThan">
      <formula>0</formula>
    </cfRule>
  </conditionalFormatting>
  <conditionalFormatting sqref="Q46:Q95">
    <cfRule type="cellIs" dxfId="83" priority="62" operator="greaterThan">
      <formula>0</formula>
    </cfRule>
  </conditionalFormatting>
  <conditionalFormatting sqref="Q97:Q164">
    <cfRule type="cellIs" dxfId="82" priority="45" operator="greaterThan">
      <formula>0</formula>
    </cfRule>
  </conditionalFormatting>
  <conditionalFormatting sqref="Q166:Q201">
    <cfRule type="cellIs" dxfId="81" priority="28" operator="greaterThan">
      <formula>0</formula>
    </cfRule>
  </conditionalFormatting>
  <conditionalFormatting sqref="Q203:Q248">
    <cfRule type="cellIs" dxfId="80" priority="11" operator="greaterThan">
      <formula>0</formula>
    </cfRule>
  </conditionalFormatting>
  <conditionalFormatting sqref="R10:R39">
    <cfRule type="cellIs" dxfId="79" priority="182" operator="greaterThan">
      <formula>0</formula>
    </cfRule>
  </conditionalFormatting>
  <conditionalFormatting sqref="R41:R44">
    <cfRule type="cellIs" dxfId="78" priority="80" operator="greaterThan">
      <formula>0</formula>
    </cfRule>
  </conditionalFormatting>
  <conditionalFormatting sqref="R46:R95">
    <cfRule type="cellIs" dxfId="77" priority="63" operator="greaterThan">
      <formula>0</formula>
    </cfRule>
  </conditionalFormatting>
  <conditionalFormatting sqref="R97:R164">
    <cfRule type="cellIs" dxfId="76" priority="46" operator="greaterThan">
      <formula>0</formula>
    </cfRule>
  </conditionalFormatting>
  <conditionalFormatting sqref="R166:R201">
    <cfRule type="cellIs" dxfId="75" priority="29" operator="greaterThan">
      <formula>0</formula>
    </cfRule>
  </conditionalFormatting>
  <conditionalFormatting sqref="R203:R248">
    <cfRule type="cellIs" dxfId="74" priority="12" operator="greaterThan">
      <formula>0</formula>
    </cfRule>
  </conditionalFormatting>
  <conditionalFormatting sqref="S10:S39">
    <cfRule type="cellIs" dxfId="73" priority="180" operator="greaterThan">
      <formula>0</formula>
    </cfRule>
  </conditionalFormatting>
  <conditionalFormatting sqref="S41:S44">
    <cfRule type="cellIs" dxfId="72" priority="78" operator="greaterThan">
      <formula>0</formula>
    </cfRule>
  </conditionalFormatting>
  <conditionalFormatting sqref="S46:S95">
    <cfRule type="cellIs" dxfId="71" priority="61" operator="greaterThan">
      <formula>0</formula>
    </cfRule>
  </conditionalFormatting>
  <conditionalFormatting sqref="S97:S164">
    <cfRule type="cellIs" dxfId="70" priority="44" operator="greaterThan">
      <formula>0</formula>
    </cfRule>
  </conditionalFormatting>
  <conditionalFormatting sqref="S166:S201">
    <cfRule type="cellIs" dxfId="69" priority="27" operator="greaterThan">
      <formula>0</formula>
    </cfRule>
  </conditionalFormatting>
  <conditionalFormatting sqref="S203:S248">
    <cfRule type="cellIs" dxfId="68" priority="10" operator="greaterThan">
      <formula>0</formula>
    </cfRule>
  </conditionalFormatting>
  <conditionalFormatting sqref="T10:T39">
    <cfRule type="cellIs" dxfId="67" priority="179" operator="greaterThan">
      <formula>0</formula>
    </cfRule>
  </conditionalFormatting>
  <conditionalFormatting sqref="T41:T44">
    <cfRule type="cellIs" dxfId="66" priority="77" operator="greaterThan">
      <formula>0</formula>
    </cfRule>
  </conditionalFormatting>
  <conditionalFormatting sqref="T46:T95">
    <cfRule type="cellIs" dxfId="65" priority="60" operator="greaterThan">
      <formula>0</formula>
    </cfRule>
  </conditionalFormatting>
  <conditionalFormatting sqref="T97:T164">
    <cfRule type="cellIs" dxfId="64" priority="43" operator="greaterThan">
      <formula>0</formula>
    </cfRule>
  </conditionalFormatting>
  <conditionalFormatting sqref="T166:T201">
    <cfRule type="cellIs" dxfId="63" priority="26" operator="greaterThan">
      <formula>0</formula>
    </cfRule>
  </conditionalFormatting>
  <conditionalFormatting sqref="T203:T248">
    <cfRule type="cellIs" dxfId="62" priority="9" operator="greaterThan">
      <formula>0</formula>
    </cfRule>
  </conditionalFormatting>
  <conditionalFormatting sqref="U10:U39">
    <cfRule type="cellIs" dxfId="61" priority="178" operator="greaterThan">
      <formula>0</formula>
    </cfRule>
  </conditionalFormatting>
  <conditionalFormatting sqref="U41:U44">
    <cfRule type="cellIs" dxfId="60" priority="76" operator="greaterThan">
      <formula>0</formula>
    </cfRule>
  </conditionalFormatting>
  <conditionalFormatting sqref="U46:U95">
    <cfRule type="cellIs" dxfId="59" priority="59" operator="greaterThan">
      <formula>0</formula>
    </cfRule>
  </conditionalFormatting>
  <conditionalFormatting sqref="U97:U164">
    <cfRule type="cellIs" dxfId="58" priority="42" operator="greaterThan">
      <formula>0</formula>
    </cfRule>
  </conditionalFormatting>
  <conditionalFormatting sqref="U166:U201">
    <cfRule type="cellIs" dxfId="57" priority="25" operator="greaterThan">
      <formula>0</formula>
    </cfRule>
  </conditionalFormatting>
  <conditionalFormatting sqref="U203:U248">
    <cfRule type="cellIs" dxfId="56" priority="8" operator="greaterThan">
      <formula>0</formula>
    </cfRule>
  </conditionalFormatting>
  <conditionalFormatting sqref="V10:V39">
    <cfRule type="cellIs" dxfId="55" priority="177" operator="greaterThan">
      <formula>0</formula>
    </cfRule>
  </conditionalFormatting>
  <conditionalFormatting sqref="V41:V44">
    <cfRule type="cellIs" dxfId="54" priority="75" operator="greaterThan">
      <formula>0</formula>
    </cfRule>
  </conditionalFormatting>
  <conditionalFormatting sqref="V46:V95">
    <cfRule type="cellIs" dxfId="53" priority="58" operator="greaterThan">
      <formula>0</formula>
    </cfRule>
  </conditionalFormatting>
  <conditionalFormatting sqref="V97:V164">
    <cfRule type="cellIs" dxfId="52" priority="41" operator="greaterThan">
      <formula>0</formula>
    </cfRule>
  </conditionalFormatting>
  <conditionalFormatting sqref="V166:V201">
    <cfRule type="cellIs" dxfId="51" priority="24" operator="greaterThan">
      <formula>0</formula>
    </cfRule>
  </conditionalFormatting>
  <conditionalFormatting sqref="V203:V248">
    <cfRule type="cellIs" dxfId="50" priority="7" operator="greaterThan">
      <formula>0</formula>
    </cfRule>
  </conditionalFormatting>
  <conditionalFormatting sqref="W10:W39">
    <cfRule type="cellIs" dxfId="49" priority="176" operator="greaterThan">
      <formula>0</formula>
    </cfRule>
  </conditionalFormatting>
  <conditionalFormatting sqref="W41:W44">
    <cfRule type="cellIs" dxfId="48" priority="74" operator="greaterThan">
      <formula>0</formula>
    </cfRule>
  </conditionalFormatting>
  <conditionalFormatting sqref="W46:W95">
    <cfRule type="cellIs" dxfId="47" priority="57" operator="greaterThan">
      <formula>0</formula>
    </cfRule>
  </conditionalFormatting>
  <conditionalFormatting sqref="W97:W164">
    <cfRule type="cellIs" dxfId="46" priority="40" operator="greaterThan">
      <formula>0</formula>
    </cfRule>
  </conditionalFormatting>
  <conditionalFormatting sqref="W166:W201">
    <cfRule type="cellIs" dxfId="45" priority="23" operator="greaterThan">
      <formula>0</formula>
    </cfRule>
  </conditionalFormatting>
  <conditionalFormatting sqref="W203:W248">
    <cfRule type="cellIs" dxfId="44" priority="6" operator="greaterThan">
      <formula>0</formula>
    </cfRule>
  </conditionalFormatting>
  <conditionalFormatting sqref="X10:X39">
    <cfRule type="cellIs" dxfId="43" priority="175" operator="greaterThan">
      <formula>0</formula>
    </cfRule>
  </conditionalFormatting>
  <conditionalFormatting sqref="X41:X44">
    <cfRule type="cellIs" dxfId="42" priority="73" operator="greaterThan">
      <formula>0</formula>
    </cfRule>
  </conditionalFormatting>
  <conditionalFormatting sqref="X46:X95">
    <cfRule type="cellIs" dxfId="41" priority="56" operator="greaterThan">
      <formula>0</formula>
    </cfRule>
  </conditionalFormatting>
  <conditionalFormatting sqref="X97:X164">
    <cfRule type="cellIs" dxfId="40" priority="39" operator="greaterThan">
      <formula>0</formula>
    </cfRule>
  </conditionalFormatting>
  <conditionalFormatting sqref="X166:X201">
    <cfRule type="cellIs" dxfId="39" priority="22" operator="greaterThan">
      <formula>0</formula>
    </cfRule>
  </conditionalFormatting>
  <conditionalFormatting sqref="X203:X248">
    <cfRule type="cellIs" dxfId="38" priority="5" operator="greaterThan">
      <formula>0</formula>
    </cfRule>
  </conditionalFormatting>
  <conditionalFormatting sqref="Y10:Y39">
    <cfRule type="cellIs" dxfId="37" priority="174" operator="greaterThan">
      <formula>0</formula>
    </cfRule>
  </conditionalFormatting>
  <conditionalFormatting sqref="Y41:Y44">
    <cfRule type="cellIs" dxfId="36" priority="72" operator="greaterThan">
      <formula>0</formula>
    </cfRule>
  </conditionalFormatting>
  <conditionalFormatting sqref="Y46:Y95">
    <cfRule type="cellIs" dxfId="35" priority="55" operator="greaterThan">
      <formula>0</formula>
    </cfRule>
  </conditionalFormatting>
  <conditionalFormatting sqref="Y97:Y164">
    <cfRule type="cellIs" dxfId="34" priority="38" operator="greaterThan">
      <formula>0</formula>
    </cfRule>
  </conditionalFormatting>
  <conditionalFormatting sqref="Y166:Y201">
    <cfRule type="cellIs" dxfId="33" priority="21" operator="greaterThan">
      <formula>0</formula>
    </cfRule>
  </conditionalFormatting>
  <conditionalFormatting sqref="Y203:Y248">
    <cfRule type="cellIs" dxfId="32" priority="4" operator="greaterThan">
      <formula>0</formula>
    </cfRule>
  </conditionalFormatting>
  <conditionalFormatting sqref="Z10:Z39">
    <cfRule type="cellIs" dxfId="31" priority="173" operator="greaterThan">
      <formula>0</formula>
    </cfRule>
  </conditionalFormatting>
  <conditionalFormatting sqref="Z41:Z44">
    <cfRule type="cellIs" dxfId="30" priority="71" operator="greaterThan">
      <formula>0</formula>
    </cfRule>
  </conditionalFormatting>
  <conditionalFormatting sqref="Z46:Z95">
    <cfRule type="cellIs" dxfId="29" priority="54" operator="greaterThan">
      <formula>0</formula>
    </cfRule>
  </conditionalFormatting>
  <conditionalFormatting sqref="Z97:Z164">
    <cfRule type="cellIs" dxfId="28" priority="37" operator="greaterThan">
      <formula>0</formula>
    </cfRule>
  </conditionalFormatting>
  <conditionalFormatting sqref="Z166:Z201">
    <cfRule type="cellIs" dxfId="27" priority="20" operator="greaterThan">
      <formula>0</formula>
    </cfRule>
  </conditionalFormatting>
  <conditionalFormatting sqref="Z203:Z248">
    <cfRule type="cellIs" dxfId="26" priority="3" operator="greaterThan">
      <formula>0</formula>
    </cfRule>
  </conditionalFormatting>
  <conditionalFormatting sqref="AA10:AA39">
    <cfRule type="cellIs" dxfId="25" priority="172" operator="greaterThan">
      <formula>0</formula>
    </cfRule>
  </conditionalFormatting>
  <conditionalFormatting sqref="AA41:AA44">
    <cfRule type="cellIs" dxfId="24" priority="70" operator="greaterThan">
      <formula>0</formula>
    </cfRule>
  </conditionalFormatting>
  <conditionalFormatting sqref="AA46:AA95">
    <cfRule type="cellIs" dxfId="23" priority="53" operator="greaterThan">
      <formula>0</formula>
    </cfRule>
  </conditionalFormatting>
  <conditionalFormatting sqref="AA97:AA164">
    <cfRule type="cellIs" dxfId="22" priority="36" operator="greaterThan">
      <formula>0</formula>
    </cfRule>
  </conditionalFormatting>
  <conditionalFormatting sqref="AA166:AA201">
    <cfRule type="cellIs" dxfId="21" priority="19" operator="greaterThan">
      <formula>0</formula>
    </cfRule>
  </conditionalFormatting>
  <conditionalFormatting sqref="AA203:AA248">
    <cfRule type="cellIs" dxfId="20" priority="2" operator="greaterThan">
      <formula>0</formula>
    </cfRule>
  </conditionalFormatting>
  <conditionalFormatting sqref="AB10:AB39">
    <cfRule type="cellIs" dxfId="19" priority="171" operator="greaterThan">
      <formula>0</formula>
    </cfRule>
  </conditionalFormatting>
  <conditionalFormatting sqref="AB41:AB44">
    <cfRule type="cellIs" dxfId="18" priority="69" operator="greaterThan">
      <formula>0</formula>
    </cfRule>
  </conditionalFormatting>
  <conditionalFormatting sqref="AB46:AB95">
    <cfRule type="cellIs" dxfId="17" priority="52" operator="greaterThan">
      <formula>0</formula>
    </cfRule>
  </conditionalFormatting>
  <conditionalFormatting sqref="AB97:AB164">
    <cfRule type="cellIs" dxfId="16" priority="35" operator="greaterThan">
      <formula>0</formula>
    </cfRule>
  </conditionalFormatting>
  <conditionalFormatting sqref="AB166:AB201">
    <cfRule type="cellIs" dxfId="15" priority="18" operator="greaterThan">
      <formula>0</formula>
    </cfRule>
  </conditionalFormatting>
  <conditionalFormatting sqref="AB203:AB248">
    <cfRule type="cellIs" dxfId="14" priority="1" operator="greaterThan">
      <formula>0</formula>
    </cfRule>
  </conditionalFormatting>
  <pageMargins left="0.7" right="0.7" top="0.75" bottom="0.75" header="0" footer="0"/>
  <pageSetup paperSize="9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6">
    <tabColor rgb="FF7030A0"/>
    <pageSetUpPr fitToPage="1"/>
  </sheetPr>
  <dimension ref="A1:BB711"/>
  <sheetViews>
    <sheetView showGridLines="0" zoomScale="44" zoomScaleNormal="30" workbookViewId="0">
      <selection activeCell="H206" sqref="H206"/>
    </sheetView>
  </sheetViews>
  <sheetFormatPr baseColWidth="10" defaultColWidth="12.69921875" defaultRowHeight="15" customHeight="1" outlineLevelCol="1"/>
  <cols>
    <col min="1" max="2" width="14.09765625" style="189" customWidth="1" outlineLevel="1"/>
    <col min="3" max="3" width="14.09765625" style="187" customWidth="1"/>
    <col min="4" max="4" width="92.59765625" style="187" customWidth="1"/>
    <col min="5" max="5" width="35.59765625" style="187" customWidth="1"/>
    <col min="6" max="6" width="19.09765625" style="719" customWidth="1"/>
    <col min="7" max="7" width="14.796875" style="720" customWidth="1"/>
    <col min="8" max="8" width="18.5" style="187" customWidth="1"/>
    <col min="9" max="9" width="14.796875" style="721" customWidth="1"/>
    <col min="10" max="10" width="11.69921875" style="722" customWidth="1"/>
    <col min="11" max="11" width="11.69921875" style="671" customWidth="1"/>
    <col min="12" max="13" width="11.69921875" style="723" customWidth="1"/>
    <col min="14" max="14" width="13" style="723" customWidth="1"/>
    <col min="15" max="28" width="11.69921875" style="723" customWidth="1"/>
    <col min="29" max="29" width="8.5" style="723" customWidth="1"/>
    <col min="30" max="30" width="13" style="723" customWidth="1"/>
    <col min="31" max="31" width="17.59765625" style="724" customWidth="1"/>
    <col min="32" max="32" width="20.8984375" style="672" customWidth="1"/>
    <col min="33" max="33" width="19.296875" style="671" customWidth="1"/>
    <col min="34" max="52" width="12.3984375" style="187" hidden="1" customWidth="1"/>
    <col min="53" max="16384" width="12.69921875" style="187"/>
  </cols>
  <sheetData>
    <row r="1" spans="1:54" ht="18" customHeight="1">
      <c r="A1" s="802" t="s">
        <v>24</v>
      </c>
      <c r="B1" s="802"/>
      <c r="C1" s="803" t="s">
        <v>22</v>
      </c>
      <c r="D1" s="803" t="s">
        <v>754</v>
      </c>
      <c r="E1" s="804" t="s">
        <v>16</v>
      </c>
      <c r="F1" s="805"/>
      <c r="G1" s="806"/>
      <c r="H1" s="807"/>
      <c r="I1" s="808"/>
      <c r="J1" s="809" t="s">
        <v>803</v>
      </c>
      <c r="K1" s="810"/>
      <c r="L1" s="810"/>
      <c r="M1" s="810"/>
      <c r="N1" s="810"/>
      <c r="O1" s="810"/>
      <c r="P1" s="810"/>
      <c r="Q1" s="810"/>
      <c r="R1" s="810"/>
      <c r="S1" s="810"/>
      <c r="T1" s="810"/>
      <c r="U1" s="810"/>
      <c r="V1" s="810"/>
      <c r="W1" s="810"/>
      <c r="X1" s="810"/>
      <c r="Y1" s="810"/>
      <c r="Z1" s="810"/>
      <c r="AA1" s="810"/>
      <c r="AB1" s="811"/>
      <c r="AC1" s="812"/>
      <c r="AD1" s="813"/>
      <c r="AE1" s="814"/>
      <c r="AF1" s="815"/>
      <c r="AG1" s="816"/>
      <c r="AH1" s="192"/>
      <c r="AI1" s="192"/>
      <c r="AJ1" s="192"/>
      <c r="AK1" s="192"/>
      <c r="AL1" s="192"/>
      <c r="AM1" s="192"/>
      <c r="AN1" s="817"/>
      <c r="AO1" s="817"/>
      <c r="AP1" s="817"/>
      <c r="AQ1" s="817"/>
      <c r="AR1" s="817"/>
      <c r="AS1" s="771"/>
      <c r="AT1" s="771"/>
      <c r="AU1" s="771"/>
      <c r="AV1" s="771"/>
      <c r="AW1" s="771"/>
      <c r="AX1" s="771"/>
      <c r="AY1" s="149"/>
      <c r="AZ1" s="149"/>
    </row>
    <row r="2" spans="1:54" ht="18" customHeight="1">
      <c r="A2" s="802"/>
      <c r="B2" s="802"/>
      <c r="C2" s="818" t="s">
        <v>2939</v>
      </c>
      <c r="D2" s="819">
        <f ca="1">SUMIF(G12:G2827,"Full friction",AD12:AD2824)</f>
        <v>0</v>
      </c>
      <c r="E2" s="820">
        <f>+SUMIF($G$12:$G$265,"Full friction",$AE$12:$AE$265)</f>
        <v>0</v>
      </c>
      <c r="F2" s="805"/>
      <c r="G2" s="806"/>
      <c r="H2" s="807"/>
      <c r="I2" s="808"/>
      <c r="J2" s="821"/>
      <c r="K2" s="822"/>
      <c r="L2" s="822"/>
      <c r="M2" s="822"/>
      <c r="N2" s="822"/>
      <c r="O2" s="822"/>
      <c r="P2" s="822"/>
      <c r="Q2" s="822"/>
      <c r="R2" s="822"/>
      <c r="S2" s="822"/>
      <c r="T2" s="822"/>
      <c r="U2" s="822"/>
      <c r="V2" s="822"/>
      <c r="W2" s="822"/>
      <c r="X2" s="822"/>
      <c r="Y2" s="822"/>
      <c r="Z2" s="822"/>
      <c r="AA2" s="822"/>
      <c r="AB2" s="823"/>
      <c r="AC2" s="812"/>
      <c r="AD2" s="813"/>
      <c r="AE2" s="1784" t="s">
        <v>3321</v>
      </c>
      <c r="AF2" s="1784"/>
      <c r="AG2" s="824" t="s">
        <v>3322</v>
      </c>
      <c r="AH2" s="192"/>
      <c r="AI2" s="192"/>
      <c r="AJ2" s="192"/>
      <c r="AK2" s="192"/>
      <c r="AL2" s="192"/>
      <c r="AM2" s="192"/>
      <c r="AN2" s="817"/>
      <c r="AO2" s="817"/>
      <c r="AP2" s="817"/>
      <c r="AQ2" s="817"/>
      <c r="AR2" s="817"/>
      <c r="AS2" s="817"/>
      <c r="AT2" s="817"/>
      <c r="AU2" s="817"/>
      <c r="AV2" s="817"/>
      <c r="AW2" s="817"/>
      <c r="AX2" s="817"/>
      <c r="AY2" s="149"/>
      <c r="AZ2" s="149"/>
    </row>
    <row r="3" spans="1:54" ht="18" customHeight="1">
      <c r="A3" s="802"/>
      <c r="B3" s="802"/>
      <c r="C3" s="818" t="s">
        <v>385</v>
      </c>
      <c r="D3" s="819">
        <f ca="1">SUMIF(G12:G2827,"Dual texture",AD12:AD2824)</f>
        <v>0</v>
      </c>
      <c r="E3" s="820">
        <f>+SUMIF($G$12:$G$265,"Dual texture",$AE$12:$AE$265)</f>
        <v>0</v>
      </c>
      <c r="F3" s="805"/>
      <c r="G3" s="806"/>
      <c r="H3" s="807"/>
      <c r="I3" s="808"/>
      <c r="J3" s="825"/>
      <c r="K3" s="822"/>
      <c r="L3" s="822"/>
      <c r="M3" s="822"/>
      <c r="N3" s="822"/>
      <c r="O3" s="822"/>
      <c r="P3" s="822"/>
      <c r="Q3" s="822"/>
      <c r="R3" s="822"/>
      <c r="S3" s="822"/>
      <c r="T3" s="822"/>
      <c r="U3" s="822"/>
      <c r="V3" s="822"/>
      <c r="W3" s="822"/>
      <c r="X3" s="822"/>
      <c r="Y3" s="822"/>
      <c r="Z3" s="822"/>
      <c r="AA3" s="822"/>
      <c r="AB3" s="823"/>
      <c r="AC3" s="812"/>
      <c r="AD3" s="813"/>
      <c r="AE3" s="1784" t="s">
        <v>3323</v>
      </c>
      <c r="AF3" s="1784"/>
      <c r="AG3" s="824" t="s">
        <v>3324</v>
      </c>
      <c r="AH3" s="826"/>
      <c r="AI3" s="826"/>
      <c r="AJ3" s="826"/>
      <c r="AK3" s="826"/>
      <c r="AL3" s="826"/>
      <c r="AM3" s="826"/>
      <c r="AN3" s="768"/>
      <c r="AO3" s="768"/>
      <c r="AP3" s="768"/>
      <c r="AQ3" s="768"/>
      <c r="AR3" s="768"/>
      <c r="AS3" s="768"/>
      <c r="AT3" s="768"/>
      <c r="AU3" s="768"/>
      <c r="AV3" s="768"/>
      <c r="AW3" s="768"/>
      <c r="AX3" s="768"/>
      <c r="AY3" s="149"/>
      <c r="AZ3" s="149"/>
    </row>
    <row r="4" spans="1:54" ht="18" customHeight="1">
      <c r="A4" s="802"/>
      <c r="B4" s="802"/>
      <c r="C4" s="818" t="s">
        <v>1005</v>
      </c>
      <c r="D4" s="1235">
        <v>0</v>
      </c>
      <c r="E4" s="827"/>
      <c r="F4" s="828"/>
      <c r="G4" s="806"/>
      <c r="H4" s="807"/>
      <c r="I4" s="808"/>
      <c r="J4" s="829"/>
      <c r="K4" s="822"/>
      <c r="L4" s="822"/>
      <c r="M4" s="822"/>
      <c r="N4" s="822"/>
      <c r="O4" s="822"/>
      <c r="P4" s="822"/>
      <c r="Q4" s="822"/>
      <c r="R4" s="822"/>
      <c r="S4" s="822"/>
      <c r="T4" s="822"/>
      <c r="U4" s="822"/>
      <c r="V4" s="822"/>
      <c r="W4" s="822"/>
      <c r="X4" s="822"/>
      <c r="Y4" s="822"/>
      <c r="Z4" s="822"/>
      <c r="AA4" s="822"/>
      <c r="AB4" s="823"/>
      <c r="AC4" s="812"/>
      <c r="AD4" s="813"/>
      <c r="AE4" s="1784" t="s">
        <v>3325</v>
      </c>
      <c r="AF4" s="1784"/>
      <c r="AG4" s="824" t="s">
        <v>3326</v>
      </c>
      <c r="AH4" s="192"/>
      <c r="AI4" s="192"/>
      <c r="AJ4" s="192"/>
      <c r="AK4" s="192"/>
      <c r="AL4" s="192"/>
      <c r="AM4" s="192"/>
      <c r="AN4" s="817"/>
      <c r="AO4" s="817"/>
      <c r="AP4" s="817"/>
      <c r="AQ4" s="817"/>
      <c r="AR4" s="817"/>
      <c r="AS4" s="771"/>
      <c r="AT4" s="771"/>
      <c r="AU4" s="771"/>
      <c r="AV4" s="771"/>
      <c r="AW4" s="771"/>
      <c r="AX4" s="771"/>
      <c r="AY4" s="149"/>
      <c r="AZ4" s="149"/>
    </row>
    <row r="5" spans="1:54" ht="18" customHeight="1">
      <c r="A5" s="802"/>
      <c r="B5" s="802"/>
      <c r="C5" s="818" t="s">
        <v>1004</v>
      </c>
      <c r="D5" s="830">
        <f>SUM(AG12:AG154)</f>
        <v>0</v>
      </c>
      <c r="E5" s="831" t="s">
        <v>997</v>
      </c>
      <c r="F5" s="832">
        <f>(E2+E3)*(1-D4)</f>
        <v>0</v>
      </c>
      <c r="G5" s="806"/>
      <c r="H5" s="807"/>
      <c r="I5" s="808"/>
      <c r="J5" s="1742" t="s">
        <v>3431</v>
      </c>
      <c r="K5" s="1742"/>
      <c r="L5" s="1742"/>
      <c r="M5" s="833"/>
      <c r="N5" s="833"/>
      <c r="O5" s="833"/>
      <c r="P5" s="833"/>
      <c r="Q5" s="833"/>
      <c r="R5" s="833"/>
      <c r="S5" s="833"/>
      <c r="T5" s="833"/>
      <c r="U5" s="833"/>
      <c r="V5" s="833"/>
      <c r="W5" s="833"/>
      <c r="X5" s="833"/>
      <c r="Y5" s="833"/>
      <c r="Z5" s="833"/>
      <c r="AA5" s="833"/>
      <c r="AB5" s="833"/>
      <c r="AC5" s="834"/>
      <c r="AD5" s="813"/>
      <c r="AE5" s="1784" t="s">
        <v>3327</v>
      </c>
      <c r="AF5" s="1784"/>
      <c r="AG5" s="824" t="s">
        <v>3328</v>
      </c>
      <c r="AH5" s="192"/>
      <c r="AI5" s="192"/>
      <c r="AJ5" s="192"/>
      <c r="AK5" s="192"/>
      <c r="AL5" s="192"/>
      <c r="AM5" s="192"/>
      <c r="AN5" s="817"/>
      <c r="AO5" s="817"/>
      <c r="AP5" s="817"/>
      <c r="AQ5" s="817"/>
      <c r="AR5" s="817"/>
      <c r="AS5" s="771"/>
      <c r="AT5" s="771"/>
      <c r="AU5" s="771"/>
      <c r="AV5" s="771"/>
      <c r="AW5" s="771"/>
      <c r="AX5" s="771"/>
      <c r="AY5" s="149"/>
      <c r="AZ5" s="149"/>
    </row>
    <row r="6" spans="1:54" ht="18" customHeight="1">
      <c r="A6" s="802"/>
      <c r="B6" s="802"/>
      <c r="C6" s="802"/>
      <c r="D6" s="802"/>
      <c r="E6" s="802"/>
      <c r="F6" s="835"/>
      <c r="G6" s="806"/>
      <c r="H6" s="772"/>
      <c r="I6" s="808"/>
      <c r="J6" s="836">
        <f>SUM(AH12:AH265)</f>
        <v>0</v>
      </c>
      <c r="K6" s="836">
        <f t="shared" ref="K6:AB6" si="0">SUM(AI12:AI265)</f>
        <v>0</v>
      </c>
      <c r="L6" s="836">
        <f t="shared" si="0"/>
        <v>0</v>
      </c>
      <c r="M6" s="836">
        <f t="shared" si="0"/>
        <v>0</v>
      </c>
      <c r="N6" s="836">
        <f>SUM(AL12:AL265)</f>
        <v>0</v>
      </c>
      <c r="O6" s="836">
        <f t="shared" si="0"/>
        <v>0</v>
      </c>
      <c r="P6" s="836">
        <f t="shared" si="0"/>
        <v>0</v>
      </c>
      <c r="Q6" s="836">
        <f t="shared" si="0"/>
        <v>0</v>
      </c>
      <c r="R6" s="836">
        <f t="shared" si="0"/>
        <v>0</v>
      </c>
      <c r="S6" s="836">
        <f t="shared" si="0"/>
        <v>0</v>
      </c>
      <c r="T6" s="836">
        <f t="shared" si="0"/>
        <v>0</v>
      </c>
      <c r="U6" s="836">
        <f t="shared" si="0"/>
        <v>0</v>
      </c>
      <c r="V6" s="836">
        <f t="shared" si="0"/>
        <v>0</v>
      </c>
      <c r="W6" s="836">
        <f t="shared" si="0"/>
        <v>0</v>
      </c>
      <c r="X6" s="836">
        <f t="shared" si="0"/>
        <v>0</v>
      </c>
      <c r="Y6" s="836">
        <f t="shared" si="0"/>
        <v>0</v>
      </c>
      <c r="Z6" s="836">
        <f t="shared" si="0"/>
        <v>0</v>
      </c>
      <c r="AA6" s="836">
        <f t="shared" si="0"/>
        <v>0</v>
      </c>
      <c r="AB6" s="836">
        <f t="shared" si="0"/>
        <v>0</v>
      </c>
      <c r="AC6" s="813"/>
      <c r="AD6" s="813"/>
      <c r="AE6" s="1784" t="s">
        <v>3329</v>
      </c>
      <c r="AF6" s="1784"/>
      <c r="AG6" s="824" t="s">
        <v>3330</v>
      </c>
      <c r="AH6" s="192"/>
      <c r="AI6" s="192"/>
      <c r="AJ6" s="192"/>
      <c r="AK6" s="192"/>
      <c r="AL6" s="192"/>
      <c r="AM6" s="192"/>
      <c r="AN6" s="192"/>
      <c r="AO6" s="817"/>
      <c r="AP6" s="817"/>
      <c r="AQ6" s="817"/>
      <c r="AR6" s="817"/>
      <c r="AS6" s="817"/>
      <c r="AT6" s="771"/>
      <c r="AU6" s="771"/>
      <c r="AV6" s="771"/>
      <c r="AW6" s="771"/>
      <c r="AX6" s="771"/>
      <c r="AY6" s="771"/>
      <c r="AZ6" s="149"/>
    </row>
    <row r="7" spans="1:54" ht="36" customHeight="1" thickBot="1">
      <c r="A7" s="802"/>
      <c r="B7" s="802"/>
      <c r="C7" s="802"/>
      <c r="D7" s="802"/>
      <c r="E7" s="802"/>
      <c r="F7" s="835"/>
      <c r="G7" s="806"/>
      <c r="H7" s="772"/>
      <c r="I7" s="808"/>
      <c r="J7" s="837" t="str">
        <f>'Data (new)'!AB25</f>
        <v>Trafic White</v>
      </c>
      <c r="K7" s="838" t="str">
        <f>'Data (new)'!AC25</f>
        <v>Sky Blue US</v>
      </c>
      <c r="L7" s="839" t="str">
        <f>'Data (new)'!AD25</f>
        <v>Sky Blue EU</v>
      </c>
      <c r="M7" s="840" t="str">
        <f>'Data (new)'!AE25</f>
        <v>Turquoise</v>
      </c>
      <c r="N7" s="841" t="str">
        <f>'Data (new)'!AF25</f>
        <v>Mint</v>
      </c>
      <c r="O7" s="842" t="str">
        <f>'Data (new)'!AG25</f>
        <v>Pure Green</v>
      </c>
      <c r="P7" s="843" t="str">
        <f>'Data (new)'!AH25</f>
        <v>Lime Green</v>
      </c>
      <c r="Q7" s="844" t="str">
        <f>'Data (new)'!AI25</f>
        <v>Zinc Yellow</v>
      </c>
      <c r="R7" s="845" t="str">
        <f>'Data (new)'!AJ25</f>
        <v>Traffic Yellow</v>
      </c>
      <c r="S7" s="846" t="str">
        <f>'Data (new)'!AK25</f>
        <v>Pure Orange</v>
      </c>
      <c r="T7" s="847" t="str">
        <f>'Data (new)'!AL25</f>
        <v>Traffic Red</v>
      </c>
      <c r="U7" s="848" t="str">
        <f>'Data (new)'!AM25</f>
        <v>Signal Violet</v>
      </c>
      <c r="V7" s="849" t="str">
        <f>'Data (new)'!AN25</f>
        <v>Purple US</v>
      </c>
      <c r="W7" s="850" t="str">
        <f>'Data (new)'!AO25</f>
        <v>Jet Black</v>
      </c>
      <c r="X7" s="851" t="str">
        <f>'Data (new)'!AP25</f>
        <v>Silver Grey</v>
      </c>
      <c r="Y7" s="852" t="str">
        <f>'Data (new)'!AQ25</f>
        <v>Fluo Yellow</v>
      </c>
      <c r="Z7" s="853" t="str">
        <f>'Data (new)'!AR25</f>
        <v>Fluo Orange</v>
      </c>
      <c r="AA7" s="854" t="str">
        <f>'Data (new)'!AS25</f>
        <v>Fluo Pink</v>
      </c>
      <c r="AB7" s="855" t="str">
        <f>'Data (new)'!AT25</f>
        <v>Fluo Green</v>
      </c>
      <c r="AC7" s="1748"/>
      <c r="AD7" s="774"/>
      <c r="AE7" s="1784" t="s">
        <v>3331</v>
      </c>
      <c r="AF7" s="1784"/>
      <c r="AG7" s="824" t="s">
        <v>3332</v>
      </c>
      <c r="AH7" s="192"/>
      <c r="AI7" s="192"/>
      <c r="AJ7" s="192"/>
      <c r="AK7" s="192"/>
      <c r="AL7" s="192"/>
      <c r="AM7" s="192"/>
      <c r="AN7" s="817"/>
      <c r="AO7" s="817"/>
      <c r="AP7" s="817"/>
      <c r="AQ7" s="817"/>
      <c r="AR7" s="817"/>
      <c r="AS7" s="771"/>
      <c r="AT7" s="771"/>
      <c r="AU7" s="771"/>
      <c r="AV7" s="771"/>
      <c r="AW7" s="771"/>
      <c r="AX7" s="771"/>
      <c r="AY7" s="149"/>
      <c r="AZ7" s="149"/>
    </row>
    <row r="8" spans="1:54" ht="16.2" customHeight="1" thickBot="1">
      <c r="A8" s="802"/>
      <c r="B8" s="802"/>
      <c r="C8" s="802"/>
      <c r="D8" s="802"/>
      <c r="E8" s="802"/>
      <c r="F8" s="835"/>
      <c r="G8" s="806"/>
      <c r="H8" s="768"/>
      <c r="I8" s="808"/>
      <c r="J8" s="856" t="str">
        <f>'Data (new)'!AB26</f>
        <v>A1</v>
      </c>
      <c r="K8" s="857" t="str">
        <f>'Data (new)'!AC26</f>
        <v>B1</v>
      </c>
      <c r="L8" s="858" t="str">
        <f>'Data (new)'!AD26</f>
        <v>B3</v>
      </c>
      <c r="M8" s="859" t="str">
        <f>'Data (new)'!AE26</f>
        <v>B4</v>
      </c>
      <c r="N8" s="860" t="str">
        <f>'Data (new)'!AF26</f>
        <v>B5</v>
      </c>
      <c r="O8" s="861" t="str">
        <f>'Data (new)'!AG26</f>
        <v>C2</v>
      </c>
      <c r="P8" s="862" t="str">
        <f>'Data (new)'!AH26</f>
        <v>C4</v>
      </c>
      <c r="Q8" s="863" t="str">
        <f>'Data (new)'!AI26</f>
        <v>D1</v>
      </c>
      <c r="R8" s="864" t="str">
        <f>'Data (new)'!AJ26</f>
        <v>D2</v>
      </c>
      <c r="S8" s="865" t="str">
        <f>'Data (new)'!AK26</f>
        <v>E2</v>
      </c>
      <c r="T8" s="866" t="str">
        <f>'Data (new)'!AL26</f>
        <v>F1</v>
      </c>
      <c r="U8" s="867" t="str">
        <f>'Data (new)'!AM26</f>
        <v>G3</v>
      </c>
      <c r="V8" s="868" t="str">
        <f>'Data (new)'!AN26</f>
        <v>G2</v>
      </c>
      <c r="W8" s="869" t="str">
        <f>'Data (new)'!AO26</f>
        <v>H1</v>
      </c>
      <c r="X8" s="870" t="str">
        <f>'Data (new)'!AP26</f>
        <v>J1</v>
      </c>
      <c r="Y8" s="871" t="str">
        <f>'Data (new)'!AQ26</f>
        <v>D0</v>
      </c>
      <c r="Z8" s="872" t="str">
        <f>'Data (new)'!AR26</f>
        <v>E0</v>
      </c>
      <c r="AA8" s="873" t="str">
        <f>'Data (new)'!AS26</f>
        <v>F0</v>
      </c>
      <c r="AB8" s="874" t="str">
        <f>'Data (new)'!AT26</f>
        <v>C0</v>
      </c>
      <c r="AC8" s="1749"/>
      <c r="AD8" s="774"/>
      <c r="AE8" s="875"/>
      <c r="AF8" s="876"/>
      <c r="AG8" s="192"/>
      <c r="AH8" s="192"/>
      <c r="AI8" s="192"/>
      <c r="AJ8" s="192"/>
      <c r="AK8" s="192"/>
      <c r="AL8" s="192"/>
      <c r="AM8" s="192"/>
      <c r="AN8" s="817"/>
      <c r="AO8" s="817"/>
      <c r="AP8" s="817"/>
      <c r="AQ8" s="817"/>
      <c r="AR8" s="817"/>
      <c r="AS8" s="771"/>
      <c r="AT8" s="771"/>
      <c r="AU8" s="771"/>
      <c r="AV8" s="771"/>
      <c r="AW8" s="771"/>
      <c r="AX8" s="771"/>
      <c r="AY8" s="149"/>
      <c r="AZ8" s="149"/>
    </row>
    <row r="9" spans="1:54" ht="30" customHeight="1" thickBot="1">
      <c r="A9" s="877" t="s">
        <v>993</v>
      </c>
      <c r="B9" s="877" t="s">
        <v>2947</v>
      </c>
      <c r="C9" s="877" t="s">
        <v>123</v>
      </c>
      <c r="D9" s="877" t="s">
        <v>2945</v>
      </c>
      <c r="E9" s="877" t="s">
        <v>35</v>
      </c>
      <c r="F9" s="877" t="s">
        <v>124</v>
      </c>
      <c r="G9" s="877" t="s">
        <v>36</v>
      </c>
      <c r="H9" s="877" t="s">
        <v>996</v>
      </c>
      <c r="I9" s="878" t="s">
        <v>994</v>
      </c>
      <c r="J9" s="879" t="s">
        <v>998</v>
      </c>
      <c r="K9" s="880" t="s">
        <v>962</v>
      </c>
      <c r="L9" s="881" t="s">
        <v>2146</v>
      </c>
      <c r="M9" s="882" t="s">
        <v>2114</v>
      </c>
      <c r="N9" s="883" t="s">
        <v>968</v>
      </c>
      <c r="O9" s="884" t="s">
        <v>2115</v>
      </c>
      <c r="P9" s="885" t="s">
        <v>2116</v>
      </c>
      <c r="Q9" s="886" t="s">
        <v>958</v>
      </c>
      <c r="R9" s="887" t="s">
        <v>973</v>
      </c>
      <c r="S9" s="888" t="s">
        <v>2117</v>
      </c>
      <c r="T9" s="889" t="s">
        <v>960</v>
      </c>
      <c r="U9" s="890" t="s">
        <v>961</v>
      </c>
      <c r="V9" s="891" t="s">
        <v>1323</v>
      </c>
      <c r="W9" s="892" t="s">
        <v>972</v>
      </c>
      <c r="X9" s="893" t="s">
        <v>1000</v>
      </c>
      <c r="Y9" s="894" t="s">
        <v>2147</v>
      </c>
      <c r="Z9" s="895" t="s">
        <v>971</v>
      </c>
      <c r="AA9" s="896" t="s">
        <v>2119</v>
      </c>
      <c r="AB9" s="897" t="s">
        <v>2120</v>
      </c>
      <c r="AC9" s="898" t="s">
        <v>1006</v>
      </c>
      <c r="AD9" s="898" t="s">
        <v>1007</v>
      </c>
      <c r="AE9" s="898" t="s">
        <v>1011</v>
      </c>
      <c r="AF9" s="898" t="s">
        <v>1008</v>
      </c>
      <c r="AG9" s="898" t="s">
        <v>1009</v>
      </c>
      <c r="AH9" s="837" t="s">
        <v>2087</v>
      </c>
      <c r="AI9" s="838" t="s">
        <v>2088</v>
      </c>
      <c r="AJ9" s="839" t="s">
        <v>2089</v>
      </c>
      <c r="AK9" s="840" t="s">
        <v>2090</v>
      </c>
      <c r="AL9" s="841" t="s">
        <v>820</v>
      </c>
      <c r="AM9" s="842" t="s">
        <v>2091</v>
      </c>
      <c r="AN9" s="843" t="s">
        <v>2145</v>
      </c>
      <c r="AO9" s="844" t="s">
        <v>988</v>
      </c>
      <c r="AP9" s="845" t="s">
        <v>2092</v>
      </c>
      <c r="AQ9" s="846" t="s">
        <v>989</v>
      </c>
      <c r="AR9" s="847" t="s">
        <v>324</v>
      </c>
      <c r="AS9" s="848" t="s">
        <v>333</v>
      </c>
      <c r="AT9" s="849" t="s">
        <v>2093</v>
      </c>
      <c r="AU9" s="850" t="s">
        <v>331</v>
      </c>
      <c r="AV9" s="851" t="s">
        <v>329</v>
      </c>
      <c r="AW9" s="852" t="s">
        <v>1002</v>
      </c>
      <c r="AX9" s="853" t="s">
        <v>976</v>
      </c>
      <c r="AY9" s="854" t="s">
        <v>978</v>
      </c>
      <c r="AZ9" s="855" t="s">
        <v>977</v>
      </c>
    </row>
    <row r="10" spans="1:54" ht="222.6" customHeight="1">
      <c r="A10" s="1765" t="e" vm="1">
        <v>#VALUE!</v>
      </c>
      <c r="B10" s="1765"/>
      <c r="C10" s="1765"/>
      <c r="D10" s="1765"/>
      <c r="E10" s="1760" t="e" vm="2">
        <v>#VALUE!</v>
      </c>
      <c r="F10" s="1761"/>
      <c r="G10" s="1762"/>
      <c r="H10" s="1760" t="e" vm="3">
        <v>#VALUE!</v>
      </c>
      <c r="I10" s="1763"/>
      <c r="J10" s="1764"/>
      <c r="K10" s="1764"/>
      <c r="L10" s="1764"/>
      <c r="M10" s="1764"/>
      <c r="N10" s="1758" t="e" vm="4">
        <v>#VALUE!</v>
      </c>
      <c r="O10" s="1758"/>
      <c r="P10" s="1758"/>
      <c r="Q10" s="1758"/>
      <c r="R10" s="1758"/>
      <c r="S10" s="1758"/>
      <c r="T10" s="1758"/>
      <c r="U10" s="1758"/>
      <c r="V10" s="1758" t="e" vm="5">
        <v>#VALUE!</v>
      </c>
      <c r="W10" s="1758"/>
      <c r="X10" s="1758"/>
      <c r="Y10" s="1758"/>
      <c r="Z10" s="1758"/>
      <c r="AA10" s="1758"/>
      <c r="AB10" s="1758"/>
      <c r="AC10" s="1758"/>
      <c r="AD10" s="899"/>
      <c r="AE10" s="899" t="str">
        <f>IF(AD10="","",SUM(J10:AB10)*H10)</f>
        <v/>
      </c>
      <c r="AF10" s="899" t="str">
        <f t="shared" ref="AF10:AF43" si="1">IF(ISERROR($AE10*(1-$D$4)),"",$AE10*(1-$D$4))</f>
        <v/>
      </c>
      <c r="AG10" s="899" t="str">
        <f>IF(AD10="","",SUM(J10:AB10)*AC10)</f>
        <v/>
      </c>
      <c r="AH10" s="826"/>
      <c r="AI10" s="186"/>
      <c r="AJ10" s="826"/>
      <c r="AK10" s="186"/>
      <c r="AL10" s="826"/>
      <c r="AM10" s="826"/>
      <c r="AN10" s="768"/>
      <c r="AO10" s="900"/>
      <c r="AP10" s="768"/>
      <c r="AQ10" s="768"/>
      <c r="AR10" s="768"/>
      <c r="AS10" s="772"/>
      <c r="AT10" s="772"/>
      <c r="AU10" s="772"/>
      <c r="AV10" s="772"/>
      <c r="AW10" s="772"/>
      <c r="AX10" s="772"/>
      <c r="AY10" s="149"/>
      <c r="AZ10" s="149"/>
    </row>
    <row r="11" spans="1:54" ht="222.6" customHeight="1">
      <c r="A11" s="1766"/>
      <c r="B11" s="1766"/>
      <c r="C11" s="1766"/>
      <c r="D11" s="1766"/>
      <c r="E11" s="1760" t="e" vm="6">
        <v>#VALUE!</v>
      </c>
      <c r="F11" s="1761"/>
      <c r="G11" s="1762"/>
      <c r="H11" s="1760" t="e" vm="7">
        <v>#VALUE!</v>
      </c>
      <c r="I11" s="1763"/>
      <c r="J11" s="1764"/>
      <c r="K11" s="1764"/>
      <c r="L11" s="1764"/>
      <c r="M11" s="1764"/>
      <c r="N11" s="1758" t="e" vm="8">
        <v>#VALUE!</v>
      </c>
      <c r="O11" s="1758"/>
      <c r="P11" s="1758"/>
      <c r="Q11" s="1758"/>
      <c r="R11" s="1758"/>
      <c r="S11" s="1758"/>
      <c r="T11" s="1758"/>
      <c r="U11" s="1758"/>
      <c r="V11" s="1759" t="e" vm="9">
        <v>#VALUE!</v>
      </c>
      <c r="W11" s="1759"/>
      <c r="X11" s="1759"/>
      <c r="Y11" s="1759"/>
      <c r="Z11" s="1759"/>
      <c r="AA11" s="1759"/>
      <c r="AB11" s="1759"/>
      <c r="AC11" s="1759"/>
      <c r="AD11" s="901"/>
      <c r="AE11" s="901" t="str">
        <f>IF(AD11="","",SUM(J11:AB11)*H11)</f>
        <v/>
      </c>
      <c r="AF11" s="901" t="str">
        <f t="shared" si="1"/>
        <v/>
      </c>
      <c r="AG11" s="901" t="str">
        <f>IF(AD11="","",SUM(J11:AB11)*AC11)</f>
        <v/>
      </c>
      <c r="AH11" s="826"/>
      <c r="AI11" s="186"/>
      <c r="AJ11" s="826"/>
      <c r="AK11" s="186"/>
      <c r="AL11" s="826"/>
      <c r="AM11" s="826"/>
      <c r="AN11" s="768"/>
      <c r="AO11" s="900"/>
      <c r="AP11" s="768"/>
      <c r="AQ11" s="768"/>
      <c r="AR11" s="768"/>
      <c r="AS11" s="772"/>
      <c r="AT11" s="772"/>
      <c r="AU11" s="772"/>
      <c r="AV11" s="772"/>
      <c r="AW11" s="772"/>
      <c r="AX11" s="772"/>
      <c r="AY11" s="149"/>
      <c r="AZ11" s="149"/>
    </row>
    <row r="12" spans="1:54" ht="156.6" customHeight="1">
      <c r="A12" s="902" t="s">
        <v>347</v>
      </c>
      <c r="B12" s="902" t="str">
        <f>IF(VLOOKUP($A12,'Data (new)'!A:T,2,0)="","",VLOOKUP($A12,'Data (new)'!A:T,2,0))</f>
        <v/>
      </c>
      <c r="C12" s="1745" t="str">
        <f>IF(VLOOKUP($A12,'Data (new)'!A:T,5,0)="","",VLOOKUP($A12,'Data (new)'!A:T,5,0))</f>
        <v>Geodes</v>
      </c>
      <c r="D12" s="1752" t="e" vm="10">
        <v>#VALUE!</v>
      </c>
      <c r="E12" s="1750" t="str">
        <f>IF(VLOOKUP($A12,'Data (new)'!$A:$T,6,0)="","",HYPERLINK(VLOOKUP($A12,'Data (new)'!A:T,7,0), VLOOKUP($A12,'Data (new)'!A:T,6,0)))</f>
        <v>FULL RANGE MEDIUM(-5%)</v>
      </c>
      <c r="F12" s="1757" t="str">
        <f>IF(VLOOKUP($A12,'Data (new)'!A:T,9,0)="","",VLOOKUP($A12,'Data (new)'!A:T,9,0))</f>
        <v/>
      </c>
      <c r="G12" s="903" t="str">
        <f>IF(VLOOKUP($A12,'Data (new)'!A:T,8,0)="","",VLOOKUP($A12,'Data (new)'!A:T,8,0))</f>
        <v>Full friction</v>
      </c>
      <c r="H12" s="904">
        <f>IF(VLOOKUP($A12,'Data (new)'!A:T,16,0)="","",VLOOKUP($A12,'Data (new)'!A:T,16,0))</f>
        <v>4005.0386151266644</v>
      </c>
      <c r="I12" s="905">
        <f>IF(VLOOKUP($A12,'Data (new)'!A:T,11,0)="","",VLOOKUP($A12,'Data (new)'!A:T,11,0))</f>
        <v>21</v>
      </c>
      <c r="J12" s="921"/>
      <c r="K12" s="922"/>
      <c r="L12" s="923"/>
      <c r="M12" s="924"/>
      <c r="N12" s="925"/>
      <c r="O12" s="926"/>
      <c r="P12" s="927"/>
      <c r="Q12" s="928"/>
      <c r="R12" s="929"/>
      <c r="S12" s="930"/>
      <c r="T12" s="931"/>
      <c r="U12" s="932"/>
      <c r="V12" s="933"/>
      <c r="W12" s="934"/>
      <c r="X12" s="935"/>
      <c r="Y12" s="936"/>
      <c r="Z12" s="937"/>
      <c r="AA12" s="938"/>
      <c r="AB12" s="939"/>
      <c r="AC12" s="906" t="str">
        <f>IF(VLOOKUP($A12,'Data (new)'!A:T,12,0)="","",VLOOKUP($A12,'Data (new)'!A:T,12,0))</f>
        <v/>
      </c>
      <c r="AD12" s="906" t="str">
        <f>IF(SUM(J12:AB12)=0,"",SUM(J12:AB12)*I12)</f>
        <v/>
      </c>
      <c r="AE12" s="907" t="str">
        <f>IF(AD12="","",SUM(J12:AB12)*H12)</f>
        <v/>
      </c>
      <c r="AF12" s="908" t="str">
        <f t="shared" si="1"/>
        <v/>
      </c>
      <c r="AG12" s="909" t="str">
        <f>IF(AD12="","",SUM(J12:AB12)*AC12)</f>
        <v/>
      </c>
      <c r="AH12" s="192">
        <f>J12*$I12</f>
        <v>0</v>
      </c>
      <c r="AI12" s="192">
        <f>K12*$I12</f>
        <v>0</v>
      </c>
      <c r="AJ12" s="192">
        <f t="shared" ref="AJ12:AZ12" si="2">L12*$I12</f>
        <v>0</v>
      </c>
      <c r="AK12" s="192">
        <f t="shared" si="2"/>
        <v>0</v>
      </c>
      <c r="AL12" s="192">
        <f t="shared" si="2"/>
        <v>0</v>
      </c>
      <c r="AM12" s="192">
        <f t="shared" si="2"/>
        <v>0</v>
      </c>
      <c r="AN12" s="192">
        <f t="shared" si="2"/>
        <v>0</v>
      </c>
      <c r="AO12" s="192">
        <f t="shared" si="2"/>
        <v>0</v>
      </c>
      <c r="AP12" s="192">
        <f t="shared" si="2"/>
        <v>0</v>
      </c>
      <c r="AQ12" s="192">
        <f t="shared" si="2"/>
        <v>0</v>
      </c>
      <c r="AR12" s="192">
        <f t="shared" si="2"/>
        <v>0</v>
      </c>
      <c r="AS12" s="192">
        <f t="shared" si="2"/>
        <v>0</v>
      </c>
      <c r="AT12" s="192">
        <f t="shared" si="2"/>
        <v>0</v>
      </c>
      <c r="AU12" s="192">
        <f t="shared" si="2"/>
        <v>0</v>
      </c>
      <c r="AV12" s="192">
        <f t="shared" si="2"/>
        <v>0</v>
      </c>
      <c r="AW12" s="192">
        <f t="shared" si="2"/>
        <v>0</v>
      </c>
      <c r="AX12" s="192">
        <f t="shared" si="2"/>
        <v>0</v>
      </c>
      <c r="AY12" s="192">
        <f t="shared" si="2"/>
        <v>0</v>
      </c>
      <c r="AZ12" s="192">
        <f t="shared" si="2"/>
        <v>0</v>
      </c>
      <c r="BA12" s="192"/>
      <c r="BB12" s="192"/>
    </row>
    <row r="13" spans="1:54" ht="156.6" customHeight="1">
      <c r="A13" s="902" t="s">
        <v>348</v>
      </c>
      <c r="B13" s="902" t="str">
        <f>IF(VLOOKUP($A13,'Data (new)'!A:T,2,0)="","",VLOOKUP($A13,'Data (new)'!A:T,2,0))</f>
        <v/>
      </c>
      <c r="C13" s="1746"/>
      <c r="D13" s="1753"/>
      <c r="E13" s="1751"/>
      <c r="F13" s="1744"/>
      <c r="G13" s="903" t="str">
        <f>IF(VLOOKUP($A13,'Data (new)'!A:T,8,0)="","",VLOOKUP($A13,'Data (new)'!A:T,8,0))</f>
        <v>Dual texture</v>
      </c>
      <c r="H13" s="904">
        <f>IF(VLOOKUP($A13,'Data (new)'!A:T,16,0)="","",VLOOKUP($A13,'Data (new)'!A:T,16,0))</f>
        <v>5006.2982689083292</v>
      </c>
      <c r="I13" s="910">
        <f>IF(VLOOKUP($A13,'Data (new)'!A:T,11,0)="","",VLOOKUP($A13,'Data (new)'!A:T,11,0))</f>
        <v>21</v>
      </c>
      <c r="J13" s="940"/>
      <c r="K13" s="941"/>
      <c r="L13" s="942"/>
      <c r="M13" s="943"/>
      <c r="N13" s="944"/>
      <c r="O13" s="945"/>
      <c r="P13" s="946"/>
      <c r="Q13" s="947"/>
      <c r="R13" s="948"/>
      <c r="S13" s="949"/>
      <c r="T13" s="950"/>
      <c r="U13" s="951"/>
      <c r="V13" s="933"/>
      <c r="W13" s="934"/>
      <c r="X13" s="935"/>
      <c r="Y13" s="936"/>
      <c r="Z13" s="937"/>
      <c r="AA13" s="938"/>
      <c r="AB13" s="939"/>
      <c r="AC13" s="906" t="str">
        <f>IF(VLOOKUP($A13,'Data (new)'!A:T,12,0)="","",VLOOKUP($A13,'Data (new)'!A:T,12,0))</f>
        <v/>
      </c>
      <c r="AD13" s="906" t="str">
        <f t="shared" ref="AD13:AD76" si="3">IF(SUM(J13:AB13)=0,"",SUM(J13:AB13)*I13)</f>
        <v/>
      </c>
      <c r="AE13" s="907" t="str">
        <f t="shared" ref="AE13:AE76" si="4">IF(AD13="","",SUM(J13:AB13)*H13)</f>
        <v/>
      </c>
      <c r="AF13" s="908" t="str">
        <f t="shared" si="1"/>
        <v/>
      </c>
      <c r="AG13" s="909" t="str">
        <f t="shared" ref="AG13:AG76" si="5">IF(AD13="","",SUM(J13:AB13)*AC13)</f>
        <v/>
      </c>
      <c r="AH13" s="192">
        <f t="shared" ref="AH13:AH76" si="6">J13*$I13</f>
        <v>0</v>
      </c>
      <c r="AI13" s="192">
        <f t="shared" ref="AI13:AI76" si="7">K13*$I13</f>
        <v>0</v>
      </c>
      <c r="AJ13" s="192">
        <f t="shared" ref="AJ13:AJ76" si="8">L13*$I13</f>
        <v>0</v>
      </c>
      <c r="AK13" s="192">
        <f t="shared" ref="AK13:AK76" si="9">M13*$I13</f>
        <v>0</v>
      </c>
      <c r="AL13" s="192">
        <f t="shared" ref="AL13:AL76" si="10">N13*$I13</f>
        <v>0</v>
      </c>
      <c r="AM13" s="192">
        <f t="shared" ref="AM13:AM76" si="11">O13*$I13</f>
        <v>0</v>
      </c>
      <c r="AN13" s="192">
        <f t="shared" ref="AN13:AN76" si="12">P13*$I13</f>
        <v>0</v>
      </c>
      <c r="AO13" s="192">
        <f t="shared" ref="AO13:AO76" si="13">Q13*$I13</f>
        <v>0</v>
      </c>
      <c r="AP13" s="192">
        <f t="shared" ref="AP13:AP76" si="14">R13*$I13</f>
        <v>0</v>
      </c>
      <c r="AQ13" s="192">
        <f t="shared" ref="AQ13:AQ76" si="15">S13*$I13</f>
        <v>0</v>
      </c>
      <c r="AR13" s="192">
        <f t="shared" ref="AR13:AR76" si="16">T13*$I13</f>
        <v>0</v>
      </c>
      <c r="AS13" s="192">
        <f t="shared" ref="AS13:AS76" si="17">U13*$I13</f>
        <v>0</v>
      </c>
      <c r="AT13" s="192">
        <f t="shared" ref="AT13:AT76" si="18">V13*$I13</f>
        <v>0</v>
      </c>
      <c r="AU13" s="192">
        <f t="shared" ref="AU13:AU76" si="19">W13*$I13</f>
        <v>0</v>
      </c>
      <c r="AV13" s="192">
        <f t="shared" ref="AV13:AV76" si="20">X13*$I13</f>
        <v>0</v>
      </c>
      <c r="AW13" s="192">
        <f t="shared" ref="AW13:AW76" si="21">Y13*$I13</f>
        <v>0</v>
      </c>
      <c r="AX13" s="192">
        <f t="shared" ref="AX13:AX76" si="22">Z13*$I13</f>
        <v>0</v>
      </c>
      <c r="AY13" s="192">
        <f t="shared" ref="AY13:AY76" si="23">AA13*$I13</f>
        <v>0</v>
      </c>
      <c r="AZ13" s="192">
        <f t="shared" ref="AZ13:AZ76" si="24">AB13*$I13</f>
        <v>0</v>
      </c>
    </row>
    <row r="14" spans="1:54" ht="156.6" customHeight="1">
      <c r="A14" s="902" t="s">
        <v>349</v>
      </c>
      <c r="B14" s="902" t="str">
        <f>IF(VLOOKUP($A14,'Data (new)'!A:T,2,0)="","",VLOOKUP($A14,'Data (new)'!A:T,2,0))</f>
        <v/>
      </c>
      <c r="C14" s="1746"/>
      <c r="D14" s="1753"/>
      <c r="E14" s="1755" t="str">
        <f>IF(VLOOKUP($A14,'Data (new)'!$A:$T,6,0)="","",HYPERLINK(VLOOKUP($A14,'Data (new)'!A:T,7,0), VLOOKUP($A14,'Data (new)'!A:T,6,0)))</f>
        <v>FULL RANGE LARGE (-5%)</v>
      </c>
      <c r="F14" s="1743" t="str">
        <f>IF(VLOOKUP($A14,'Data (new)'!A:T,9,0)="","",VLOOKUP($A14,'Data (new)'!A:T,9,0))</f>
        <v/>
      </c>
      <c r="G14" s="911" t="str">
        <f>IF(VLOOKUP($A14,'Data (new)'!A:T,8,0)="","",VLOOKUP($A14,'Data (new)'!A:T,8,0))</f>
        <v>Full friction</v>
      </c>
      <c r="H14" s="904">
        <f>IF(VLOOKUP($A14,'Data (new)'!A:T,16,0)="","",VLOOKUP($A14,'Data (new)'!A:T,16,0))</f>
        <v>5494.2550594280747</v>
      </c>
      <c r="I14" s="910">
        <f>IF(VLOOKUP($A14,'Data (new)'!A:T,11,0)="","",VLOOKUP($A14,'Data (new)'!A:T,11,0))</f>
        <v>24</v>
      </c>
      <c r="J14" s="940"/>
      <c r="K14" s="941"/>
      <c r="L14" s="942"/>
      <c r="M14" s="943"/>
      <c r="N14" s="944"/>
      <c r="O14" s="945"/>
      <c r="P14" s="946"/>
      <c r="Q14" s="947"/>
      <c r="R14" s="948"/>
      <c r="S14" s="949"/>
      <c r="T14" s="950"/>
      <c r="U14" s="951"/>
      <c r="V14" s="933"/>
      <c r="W14" s="934"/>
      <c r="X14" s="935"/>
      <c r="Y14" s="936"/>
      <c r="Z14" s="937"/>
      <c r="AA14" s="938"/>
      <c r="AB14" s="939"/>
      <c r="AC14" s="906" t="str">
        <f>IF(VLOOKUP($A14,'Data (new)'!A:T,12,0)="","",VLOOKUP($A14,'Data (new)'!A:T,12,0))</f>
        <v/>
      </c>
      <c r="AD14" s="906" t="str">
        <f t="shared" si="3"/>
        <v/>
      </c>
      <c r="AE14" s="907" t="str">
        <f t="shared" si="4"/>
        <v/>
      </c>
      <c r="AF14" s="908" t="str">
        <f t="shared" si="1"/>
        <v/>
      </c>
      <c r="AG14" s="909" t="str">
        <f t="shared" si="5"/>
        <v/>
      </c>
      <c r="AH14" s="192">
        <f t="shared" si="6"/>
        <v>0</v>
      </c>
      <c r="AI14" s="192">
        <f t="shared" si="7"/>
        <v>0</v>
      </c>
      <c r="AJ14" s="192">
        <f t="shared" si="8"/>
        <v>0</v>
      </c>
      <c r="AK14" s="192">
        <f t="shared" si="9"/>
        <v>0</v>
      </c>
      <c r="AL14" s="192">
        <f t="shared" si="10"/>
        <v>0</v>
      </c>
      <c r="AM14" s="192">
        <f t="shared" si="11"/>
        <v>0</v>
      </c>
      <c r="AN14" s="192">
        <f t="shared" si="12"/>
        <v>0</v>
      </c>
      <c r="AO14" s="192">
        <f t="shared" si="13"/>
        <v>0</v>
      </c>
      <c r="AP14" s="192">
        <f t="shared" si="14"/>
        <v>0</v>
      </c>
      <c r="AQ14" s="192">
        <f t="shared" si="15"/>
        <v>0</v>
      </c>
      <c r="AR14" s="192">
        <f t="shared" si="16"/>
        <v>0</v>
      </c>
      <c r="AS14" s="192">
        <f t="shared" si="17"/>
        <v>0</v>
      </c>
      <c r="AT14" s="192">
        <f t="shared" si="18"/>
        <v>0</v>
      </c>
      <c r="AU14" s="192">
        <f t="shared" si="19"/>
        <v>0</v>
      </c>
      <c r="AV14" s="192">
        <f t="shared" si="20"/>
        <v>0</v>
      </c>
      <c r="AW14" s="192">
        <f t="shared" si="21"/>
        <v>0</v>
      </c>
      <c r="AX14" s="192">
        <f t="shared" si="22"/>
        <v>0</v>
      </c>
      <c r="AY14" s="192">
        <f t="shared" si="23"/>
        <v>0</v>
      </c>
      <c r="AZ14" s="192">
        <f t="shared" si="24"/>
        <v>0</v>
      </c>
    </row>
    <row r="15" spans="1:54" ht="156.6" customHeight="1">
      <c r="A15" s="902" t="s">
        <v>350</v>
      </c>
      <c r="B15" s="902" t="str">
        <f>IF(VLOOKUP($A15,'Data (new)'!A:T,2,0)="","",VLOOKUP($A15,'Data (new)'!A:T,2,0))</f>
        <v/>
      </c>
      <c r="C15" s="1747"/>
      <c r="D15" s="1754"/>
      <c r="E15" s="1756"/>
      <c r="F15" s="1744"/>
      <c r="G15" s="911" t="str">
        <f>IF(VLOOKUP($A15,'Data (new)'!A:T,8,0)="","",VLOOKUP($A15,'Data (new)'!A:T,8,0))</f>
        <v>Dual texture</v>
      </c>
      <c r="H15" s="904">
        <f>IF(VLOOKUP($A15,'Data (new)'!A:T,16,0)="","",VLOOKUP($A15,'Data (new)'!A:T,16,0))</f>
        <v>6867.8188242850929</v>
      </c>
      <c r="I15" s="910">
        <f>IF(VLOOKUP($A15,'Data (new)'!A:T,11,0)="","",VLOOKUP($A15,'Data (new)'!A:T,11,0))</f>
        <v>24</v>
      </c>
      <c r="J15" s="940"/>
      <c r="K15" s="941"/>
      <c r="L15" s="942"/>
      <c r="M15" s="943"/>
      <c r="N15" s="944"/>
      <c r="O15" s="945"/>
      <c r="P15" s="946"/>
      <c r="Q15" s="947"/>
      <c r="R15" s="948"/>
      <c r="S15" s="949"/>
      <c r="T15" s="950"/>
      <c r="U15" s="951"/>
      <c r="V15" s="933"/>
      <c r="W15" s="934"/>
      <c r="X15" s="935"/>
      <c r="Y15" s="936"/>
      <c r="Z15" s="937"/>
      <c r="AA15" s="938"/>
      <c r="AB15" s="939"/>
      <c r="AC15" s="906" t="str">
        <f>IF(VLOOKUP($A15,'Data (new)'!A:T,12,0)="","",VLOOKUP($A15,'Data (new)'!A:T,12,0))</f>
        <v/>
      </c>
      <c r="AD15" s="906" t="str">
        <f t="shared" si="3"/>
        <v/>
      </c>
      <c r="AE15" s="907" t="str">
        <f t="shared" si="4"/>
        <v/>
      </c>
      <c r="AF15" s="908" t="str">
        <f t="shared" si="1"/>
        <v/>
      </c>
      <c r="AG15" s="909" t="str">
        <f t="shared" si="5"/>
        <v/>
      </c>
      <c r="AH15" s="192">
        <f t="shared" si="6"/>
        <v>0</v>
      </c>
      <c r="AI15" s="192">
        <f t="shared" si="7"/>
        <v>0</v>
      </c>
      <c r="AJ15" s="192">
        <f t="shared" si="8"/>
        <v>0</v>
      </c>
      <c r="AK15" s="192">
        <f t="shared" si="9"/>
        <v>0</v>
      </c>
      <c r="AL15" s="192">
        <f t="shared" si="10"/>
        <v>0</v>
      </c>
      <c r="AM15" s="192">
        <f t="shared" si="11"/>
        <v>0</v>
      </c>
      <c r="AN15" s="192">
        <f t="shared" si="12"/>
        <v>0</v>
      </c>
      <c r="AO15" s="192">
        <f t="shared" si="13"/>
        <v>0</v>
      </c>
      <c r="AP15" s="192">
        <f t="shared" si="14"/>
        <v>0</v>
      </c>
      <c r="AQ15" s="192">
        <f t="shared" si="15"/>
        <v>0</v>
      </c>
      <c r="AR15" s="192">
        <f t="shared" si="16"/>
        <v>0</v>
      </c>
      <c r="AS15" s="192">
        <f t="shared" si="17"/>
        <v>0</v>
      </c>
      <c r="AT15" s="192">
        <f t="shared" si="18"/>
        <v>0</v>
      </c>
      <c r="AU15" s="192">
        <f t="shared" si="19"/>
        <v>0</v>
      </c>
      <c r="AV15" s="192">
        <f t="shared" si="20"/>
        <v>0</v>
      </c>
      <c r="AW15" s="192">
        <f t="shared" si="21"/>
        <v>0</v>
      </c>
      <c r="AX15" s="192">
        <f t="shared" si="22"/>
        <v>0</v>
      </c>
      <c r="AY15" s="192">
        <f t="shared" si="23"/>
        <v>0</v>
      </c>
      <c r="AZ15" s="192">
        <f t="shared" si="24"/>
        <v>0</v>
      </c>
    </row>
    <row r="16" spans="1:54" ht="156.6" customHeight="1">
      <c r="A16" s="902" t="s">
        <v>351</v>
      </c>
      <c r="B16" s="902" t="str">
        <f>IF(VLOOKUP($A16,'Data (new)'!A:T,2,0)="","",VLOOKUP($A16,'Data (new)'!A:T,2,0))</f>
        <v/>
      </c>
      <c r="C16" s="1745" t="str">
        <f>IF(VLOOKUP($A16,'Data (new)'!A:T,5,0)="","",VLOOKUP($A16,'Data (new)'!A:T,5,0))</f>
        <v>Geodes</v>
      </c>
      <c r="D16" s="1752" t="e" vm="11">
        <v>#VALUE!</v>
      </c>
      <c r="E16" s="1755" t="str">
        <f>IF(VLOOKUP($A16,'Data (new)'!$A:$T,6,0)="","",HYPERLINK(VLOOKUP($A16,'Data (new)'!A:T,7,0), VLOOKUP($A16,'Data (new)'!A:T,6,0)))</f>
        <v>Crack Left MEDIUM</v>
      </c>
      <c r="F16" s="1743" t="str">
        <f>IF(VLOOKUP($A16,'Data (new)'!A:T,9,0)="","",VLOOKUP($A16,'Data (new)'!A:T,9,0))</f>
        <v>100 x 31 x 12 cm</v>
      </c>
      <c r="G16" s="911" t="str">
        <f>IF(VLOOKUP($A16,'Data (new)'!A:T,8,0)="","",VLOOKUP($A16,'Data (new)'!A:T,8,0))</f>
        <v>Full friction</v>
      </c>
      <c r="H16" s="904">
        <f>IF(VLOOKUP($A16,'Data (new)'!A:T,16,0)="","",VLOOKUP($A16,'Data (new)'!A:T,16,0))</f>
        <v>182.79163517258755</v>
      </c>
      <c r="I16" s="910">
        <f>IF(VLOOKUP($A16,'Data (new)'!A:T,11,0)="","",VLOOKUP($A16,'Data (new)'!A:T,11,0))</f>
        <v>1</v>
      </c>
      <c r="J16" s="940"/>
      <c r="K16" s="941"/>
      <c r="L16" s="942"/>
      <c r="M16" s="943"/>
      <c r="N16" s="944"/>
      <c r="O16" s="945"/>
      <c r="P16" s="946"/>
      <c r="Q16" s="947"/>
      <c r="R16" s="948"/>
      <c r="S16" s="949"/>
      <c r="T16" s="950"/>
      <c r="U16" s="951"/>
      <c r="V16" s="933"/>
      <c r="W16" s="934"/>
      <c r="X16" s="935"/>
      <c r="Y16" s="936"/>
      <c r="Z16" s="937"/>
      <c r="AA16" s="938"/>
      <c r="AB16" s="939"/>
      <c r="AC16" s="906" t="str">
        <f>IF(VLOOKUP($A16,'Data (new)'!A:T,12,0)="","",VLOOKUP($A16,'Data (new)'!A:T,12,0))</f>
        <v/>
      </c>
      <c r="AD16" s="906" t="str">
        <f t="shared" si="3"/>
        <v/>
      </c>
      <c r="AE16" s="907" t="str">
        <f t="shared" si="4"/>
        <v/>
      </c>
      <c r="AF16" s="908" t="str">
        <f t="shared" si="1"/>
        <v/>
      </c>
      <c r="AG16" s="909" t="str">
        <f t="shared" si="5"/>
        <v/>
      </c>
      <c r="AH16" s="192">
        <f t="shared" si="6"/>
        <v>0</v>
      </c>
      <c r="AI16" s="192">
        <f t="shared" si="7"/>
        <v>0</v>
      </c>
      <c r="AJ16" s="192">
        <f t="shared" si="8"/>
        <v>0</v>
      </c>
      <c r="AK16" s="192">
        <f t="shared" si="9"/>
        <v>0</v>
      </c>
      <c r="AL16" s="192">
        <f t="shared" si="10"/>
        <v>0</v>
      </c>
      <c r="AM16" s="192">
        <f t="shared" si="11"/>
        <v>0</v>
      </c>
      <c r="AN16" s="192">
        <f t="shared" si="12"/>
        <v>0</v>
      </c>
      <c r="AO16" s="192">
        <f t="shared" si="13"/>
        <v>0</v>
      </c>
      <c r="AP16" s="192">
        <f t="shared" si="14"/>
        <v>0</v>
      </c>
      <c r="AQ16" s="192">
        <f t="shared" si="15"/>
        <v>0</v>
      </c>
      <c r="AR16" s="192">
        <f t="shared" si="16"/>
        <v>0</v>
      </c>
      <c r="AS16" s="192">
        <f t="shared" si="17"/>
        <v>0</v>
      </c>
      <c r="AT16" s="192">
        <f t="shared" si="18"/>
        <v>0</v>
      </c>
      <c r="AU16" s="192">
        <f t="shared" si="19"/>
        <v>0</v>
      </c>
      <c r="AV16" s="192">
        <f t="shared" si="20"/>
        <v>0</v>
      </c>
      <c r="AW16" s="192">
        <f t="shared" si="21"/>
        <v>0</v>
      </c>
      <c r="AX16" s="192">
        <f t="shared" si="22"/>
        <v>0</v>
      </c>
      <c r="AY16" s="192">
        <f t="shared" si="23"/>
        <v>0</v>
      </c>
      <c r="AZ16" s="192">
        <f t="shared" si="24"/>
        <v>0</v>
      </c>
    </row>
    <row r="17" spans="1:52" ht="156.6" customHeight="1">
      <c r="A17" s="902" t="s">
        <v>352</v>
      </c>
      <c r="B17" s="902" t="str">
        <f>IF(VLOOKUP($A17,'Data (new)'!A:T,2,0)="","",VLOOKUP($A17,'Data (new)'!A:T,2,0))</f>
        <v/>
      </c>
      <c r="C17" s="1746"/>
      <c r="D17" s="1753"/>
      <c r="E17" s="1756"/>
      <c r="F17" s="1744"/>
      <c r="G17" s="911" t="str">
        <f>IF(VLOOKUP($A17,'Data (new)'!A:T,8,0)="","",VLOOKUP($A17,'Data (new)'!A:T,8,0))</f>
        <v>Dual texture</v>
      </c>
      <c r="H17" s="904">
        <f>IF(VLOOKUP($A17,'Data (new)'!A:T,16,0)="","",VLOOKUP($A17,'Data (new)'!A:T,16,0))</f>
        <v>228.48954396573444</v>
      </c>
      <c r="I17" s="910">
        <f>IF(VLOOKUP($A17,'Data (new)'!A:T,11,0)="","",VLOOKUP($A17,'Data (new)'!A:T,11,0))</f>
        <v>1</v>
      </c>
      <c r="J17" s="940"/>
      <c r="K17" s="941"/>
      <c r="L17" s="942"/>
      <c r="M17" s="943"/>
      <c r="N17" s="944"/>
      <c r="O17" s="945"/>
      <c r="P17" s="946"/>
      <c r="Q17" s="947"/>
      <c r="R17" s="948"/>
      <c r="S17" s="949"/>
      <c r="T17" s="950"/>
      <c r="U17" s="951"/>
      <c r="V17" s="933"/>
      <c r="W17" s="934"/>
      <c r="X17" s="935"/>
      <c r="Y17" s="936"/>
      <c r="Z17" s="937"/>
      <c r="AA17" s="938"/>
      <c r="AB17" s="939"/>
      <c r="AC17" s="906" t="str">
        <f>IF(VLOOKUP($A17,'Data (new)'!A:T,12,0)="","",VLOOKUP($A17,'Data (new)'!A:T,12,0))</f>
        <v/>
      </c>
      <c r="AD17" s="906" t="str">
        <f t="shared" si="3"/>
        <v/>
      </c>
      <c r="AE17" s="907" t="str">
        <f t="shared" si="4"/>
        <v/>
      </c>
      <c r="AF17" s="908" t="str">
        <f t="shared" si="1"/>
        <v/>
      </c>
      <c r="AG17" s="909" t="str">
        <f t="shared" si="5"/>
        <v/>
      </c>
      <c r="AH17" s="192">
        <f t="shared" si="6"/>
        <v>0</v>
      </c>
      <c r="AI17" s="192">
        <f t="shared" si="7"/>
        <v>0</v>
      </c>
      <c r="AJ17" s="192">
        <f t="shared" si="8"/>
        <v>0</v>
      </c>
      <c r="AK17" s="192">
        <f t="shared" si="9"/>
        <v>0</v>
      </c>
      <c r="AL17" s="192">
        <f t="shared" si="10"/>
        <v>0</v>
      </c>
      <c r="AM17" s="192">
        <f t="shared" si="11"/>
        <v>0</v>
      </c>
      <c r="AN17" s="192">
        <f t="shared" si="12"/>
        <v>0</v>
      </c>
      <c r="AO17" s="192">
        <f t="shared" si="13"/>
        <v>0</v>
      </c>
      <c r="AP17" s="192">
        <f t="shared" si="14"/>
        <v>0</v>
      </c>
      <c r="AQ17" s="192">
        <f t="shared" si="15"/>
        <v>0</v>
      </c>
      <c r="AR17" s="192">
        <f t="shared" si="16"/>
        <v>0</v>
      </c>
      <c r="AS17" s="192">
        <f t="shared" si="17"/>
        <v>0</v>
      </c>
      <c r="AT17" s="192">
        <f t="shared" si="18"/>
        <v>0</v>
      </c>
      <c r="AU17" s="192">
        <f t="shared" si="19"/>
        <v>0</v>
      </c>
      <c r="AV17" s="192">
        <f t="shared" si="20"/>
        <v>0</v>
      </c>
      <c r="AW17" s="192">
        <f t="shared" si="21"/>
        <v>0</v>
      </c>
      <c r="AX17" s="192">
        <f t="shared" si="22"/>
        <v>0</v>
      </c>
      <c r="AY17" s="192">
        <f t="shared" si="23"/>
        <v>0</v>
      </c>
      <c r="AZ17" s="192">
        <f t="shared" si="24"/>
        <v>0</v>
      </c>
    </row>
    <row r="18" spans="1:52" ht="156.6" customHeight="1">
      <c r="A18" s="902" t="s">
        <v>353</v>
      </c>
      <c r="B18" s="902" t="str">
        <f>IF(VLOOKUP($A18,'Data (new)'!A:T,2,0)="","",VLOOKUP($A18,'Data (new)'!A:T,2,0))</f>
        <v>AGP0363</v>
      </c>
      <c r="C18" s="1746"/>
      <c r="D18" s="1753"/>
      <c r="E18" s="1755" t="str">
        <f>IF(VLOOKUP($A18,'Data (new)'!$A:$T,6,0)="","",HYPERLINK(VLOOKUP($A18,'Data (new)'!A:T,7,0), VLOOKUP($A18,'Data (new)'!A:T,6,0)))</f>
        <v>Crack Left LARGE</v>
      </c>
      <c r="F18" s="1743" t="str">
        <f>IF(VLOOKUP($A18,'Data (new)'!A:T,9,0)="","",VLOOKUP($A18,'Data (new)'!A:T,9,0))</f>
        <v>140 x 44 x 17 cm</v>
      </c>
      <c r="G18" s="911" t="str">
        <f>IF(VLOOKUP($A18,'Data (new)'!A:T,8,0)="","",VLOOKUP($A18,'Data (new)'!A:T,8,0))</f>
        <v>Full friction</v>
      </c>
      <c r="H18" s="904">
        <f>IF(VLOOKUP($A18,'Data (new)'!A:T,16,0)="","",VLOOKUP($A18,'Data (new)'!A:T,16,0))</f>
        <v>224.26241590154581</v>
      </c>
      <c r="I18" s="910">
        <f>IF(VLOOKUP($A18,'Data (new)'!A:T,11,0)="","",VLOOKUP($A18,'Data (new)'!A:T,11,0))</f>
        <v>1</v>
      </c>
      <c r="J18" s="940"/>
      <c r="K18" s="941"/>
      <c r="L18" s="942"/>
      <c r="M18" s="943"/>
      <c r="N18" s="944"/>
      <c r="O18" s="945"/>
      <c r="P18" s="946"/>
      <c r="Q18" s="947"/>
      <c r="R18" s="948"/>
      <c r="S18" s="949"/>
      <c r="T18" s="950"/>
      <c r="U18" s="951"/>
      <c r="V18" s="933"/>
      <c r="W18" s="934"/>
      <c r="X18" s="935"/>
      <c r="Y18" s="936"/>
      <c r="Z18" s="937"/>
      <c r="AA18" s="938"/>
      <c r="AB18" s="939"/>
      <c r="AC18" s="906" t="str">
        <f>IF(VLOOKUP($A18,'Data (new)'!A:T,12,0)="","",VLOOKUP($A18,'Data (new)'!A:T,12,0))</f>
        <v/>
      </c>
      <c r="AD18" s="906" t="str">
        <f t="shared" si="3"/>
        <v/>
      </c>
      <c r="AE18" s="907" t="str">
        <f t="shared" si="4"/>
        <v/>
      </c>
      <c r="AF18" s="908" t="str">
        <f t="shared" si="1"/>
        <v/>
      </c>
      <c r="AG18" s="909" t="str">
        <f t="shared" si="5"/>
        <v/>
      </c>
      <c r="AH18" s="192">
        <f t="shared" si="6"/>
        <v>0</v>
      </c>
      <c r="AI18" s="192">
        <f t="shared" si="7"/>
        <v>0</v>
      </c>
      <c r="AJ18" s="192">
        <f t="shared" si="8"/>
        <v>0</v>
      </c>
      <c r="AK18" s="192">
        <f t="shared" si="9"/>
        <v>0</v>
      </c>
      <c r="AL18" s="192">
        <f t="shared" si="10"/>
        <v>0</v>
      </c>
      <c r="AM18" s="192">
        <f t="shared" si="11"/>
        <v>0</v>
      </c>
      <c r="AN18" s="192">
        <f t="shared" si="12"/>
        <v>0</v>
      </c>
      <c r="AO18" s="192">
        <f t="shared" si="13"/>
        <v>0</v>
      </c>
      <c r="AP18" s="192">
        <f t="shared" si="14"/>
        <v>0</v>
      </c>
      <c r="AQ18" s="192">
        <f>S18*$I18</f>
        <v>0</v>
      </c>
      <c r="AR18" s="192">
        <f t="shared" si="16"/>
        <v>0</v>
      </c>
      <c r="AS18" s="192">
        <f t="shared" si="17"/>
        <v>0</v>
      </c>
      <c r="AT18" s="192">
        <f t="shared" si="18"/>
        <v>0</v>
      </c>
      <c r="AU18" s="192">
        <f t="shared" si="19"/>
        <v>0</v>
      </c>
      <c r="AV18" s="192">
        <f t="shared" si="20"/>
        <v>0</v>
      </c>
      <c r="AW18" s="192">
        <f t="shared" si="21"/>
        <v>0</v>
      </c>
      <c r="AX18" s="192">
        <f t="shared" si="22"/>
        <v>0</v>
      </c>
      <c r="AY18" s="192">
        <f t="shared" si="23"/>
        <v>0</v>
      </c>
      <c r="AZ18" s="192">
        <f t="shared" si="24"/>
        <v>0</v>
      </c>
    </row>
    <row r="19" spans="1:52" ht="156.6" customHeight="1">
      <c r="A19" s="902" t="s">
        <v>354</v>
      </c>
      <c r="B19" s="902" t="str">
        <f>IF(VLOOKUP($A19,'Data (new)'!A:T,2,0)="","",VLOOKUP($A19,'Data (new)'!A:T,2,0))</f>
        <v>AGP0363</v>
      </c>
      <c r="C19" s="1747"/>
      <c r="D19" s="1754"/>
      <c r="E19" s="1756"/>
      <c r="F19" s="1744"/>
      <c r="G19" s="911" t="str">
        <f>IF(VLOOKUP($A19,'Data (new)'!A:T,8,0)="","",VLOOKUP($A19,'Data (new)'!A:T,8,0))</f>
        <v>Dual texture</v>
      </c>
      <c r="H19" s="904">
        <f>IF(VLOOKUP($A19,'Data (new)'!A:T,16,0)="","",VLOOKUP($A19,'Data (new)'!A:T,16,0))</f>
        <v>280.32801987693227</v>
      </c>
      <c r="I19" s="910">
        <f>IF(VLOOKUP($A19,'Data (new)'!A:T,11,0)="","",VLOOKUP($A19,'Data (new)'!A:T,11,0))</f>
        <v>1</v>
      </c>
      <c r="J19" s="940"/>
      <c r="K19" s="941"/>
      <c r="L19" s="942"/>
      <c r="M19" s="943"/>
      <c r="N19" s="944"/>
      <c r="O19" s="945"/>
      <c r="P19" s="946"/>
      <c r="Q19" s="947"/>
      <c r="R19" s="948"/>
      <c r="S19" s="949"/>
      <c r="T19" s="950"/>
      <c r="U19" s="951"/>
      <c r="V19" s="933"/>
      <c r="W19" s="934"/>
      <c r="X19" s="935"/>
      <c r="Y19" s="936"/>
      <c r="Z19" s="937"/>
      <c r="AA19" s="938"/>
      <c r="AB19" s="939"/>
      <c r="AC19" s="906" t="str">
        <f>IF(VLOOKUP($A19,'Data (new)'!A:T,12,0)="","",VLOOKUP($A19,'Data (new)'!A:T,12,0))</f>
        <v/>
      </c>
      <c r="AD19" s="906" t="str">
        <f t="shared" si="3"/>
        <v/>
      </c>
      <c r="AE19" s="907" t="str">
        <f t="shared" si="4"/>
        <v/>
      </c>
      <c r="AF19" s="908" t="str">
        <f t="shared" si="1"/>
        <v/>
      </c>
      <c r="AG19" s="909" t="str">
        <f t="shared" si="5"/>
        <v/>
      </c>
      <c r="AH19" s="192">
        <f t="shared" si="6"/>
        <v>0</v>
      </c>
      <c r="AI19" s="192">
        <f t="shared" si="7"/>
        <v>0</v>
      </c>
      <c r="AJ19" s="192">
        <f t="shared" si="8"/>
        <v>0</v>
      </c>
      <c r="AK19" s="192">
        <f t="shared" si="9"/>
        <v>0</v>
      </c>
      <c r="AL19" s="192">
        <f t="shared" si="10"/>
        <v>0</v>
      </c>
      <c r="AM19" s="192">
        <f t="shared" si="11"/>
        <v>0</v>
      </c>
      <c r="AN19" s="192">
        <f t="shared" si="12"/>
        <v>0</v>
      </c>
      <c r="AO19" s="192">
        <f t="shared" si="13"/>
        <v>0</v>
      </c>
      <c r="AP19" s="192">
        <f t="shared" si="14"/>
        <v>0</v>
      </c>
      <c r="AQ19" s="192">
        <f t="shared" si="15"/>
        <v>0</v>
      </c>
      <c r="AR19" s="192">
        <f t="shared" si="16"/>
        <v>0</v>
      </c>
      <c r="AS19" s="192">
        <f t="shared" si="17"/>
        <v>0</v>
      </c>
      <c r="AT19" s="192">
        <f t="shared" si="18"/>
        <v>0</v>
      </c>
      <c r="AU19" s="192">
        <f t="shared" si="19"/>
        <v>0</v>
      </c>
      <c r="AV19" s="192">
        <f t="shared" si="20"/>
        <v>0</v>
      </c>
      <c r="AW19" s="192">
        <f t="shared" si="21"/>
        <v>0</v>
      </c>
      <c r="AX19" s="192">
        <f t="shared" si="22"/>
        <v>0</v>
      </c>
      <c r="AY19" s="192">
        <f t="shared" si="23"/>
        <v>0</v>
      </c>
      <c r="AZ19" s="192">
        <f t="shared" si="24"/>
        <v>0</v>
      </c>
    </row>
    <row r="20" spans="1:52" ht="156.6" customHeight="1">
      <c r="A20" s="902" t="s">
        <v>355</v>
      </c>
      <c r="B20" s="902" t="str">
        <f>IF(VLOOKUP($A20,'Data (new)'!A:T,2,0)="","",VLOOKUP($A20,'Data (new)'!A:T,2,0))</f>
        <v/>
      </c>
      <c r="C20" s="1745" t="str">
        <f>IF(VLOOKUP($A20,'Data (new)'!A:T,5,0)="","",VLOOKUP($A20,'Data (new)'!A:T,5,0))</f>
        <v>Geodes</v>
      </c>
      <c r="D20" s="1752" t="e" vm="12">
        <v>#VALUE!</v>
      </c>
      <c r="E20" s="1755" t="str">
        <f>IF(VLOOKUP($A20,'Data (new)'!$A:$T,6,0)="","",HYPERLINK(VLOOKUP($A20,'Data (new)'!A:T,7,0), VLOOKUP($A20,'Data (new)'!A:T,6,0)))</f>
        <v>Crack Right MEDIUM</v>
      </c>
      <c r="F20" s="1743" t="str">
        <f>IF(VLOOKUP($A20,'Data (new)'!A:T,9,0)="","",VLOOKUP($A20,'Data (new)'!A:T,9,0))</f>
        <v>100 x 31 x 12 cm</v>
      </c>
      <c r="G20" s="911" t="str">
        <f>IF(VLOOKUP($A20,'Data (new)'!A:T,8,0)="","",VLOOKUP($A20,'Data (new)'!A:T,8,0))</f>
        <v>Full friction</v>
      </c>
      <c r="H20" s="904">
        <f>IF(VLOOKUP($A20,'Data (new)'!A:T,16,0)="","",VLOOKUP($A20,'Data (new)'!A:T,16,0))</f>
        <v>182.56330309901739</v>
      </c>
      <c r="I20" s="910">
        <f>IF(VLOOKUP($A20,'Data (new)'!A:T,11,0)="","",VLOOKUP($A20,'Data (new)'!A:T,11,0))</f>
        <v>1</v>
      </c>
      <c r="J20" s="940"/>
      <c r="K20" s="941"/>
      <c r="L20" s="942"/>
      <c r="M20" s="943"/>
      <c r="N20" s="944"/>
      <c r="O20" s="945"/>
      <c r="P20" s="946"/>
      <c r="Q20" s="947"/>
      <c r="R20" s="948"/>
      <c r="S20" s="949"/>
      <c r="T20" s="950"/>
      <c r="U20" s="951"/>
      <c r="V20" s="933"/>
      <c r="W20" s="934"/>
      <c r="X20" s="935"/>
      <c r="Y20" s="936"/>
      <c r="Z20" s="937"/>
      <c r="AA20" s="938"/>
      <c r="AB20" s="939"/>
      <c r="AC20" s="906" t="str">
        <f>IF(VLOOKUP($A20,'Data (new)'!A:T,12,0)="","",VLOOKUP($A20,'Data (new)'!A:T,12,0))</f>
        <v/>
      </c>
      <c r="AD20" s="906" t="str">
        <f t="shared" si="3"/>
        <v/>
      </c>
      <c r="AE20" s="907" t="str">
        <f t="shared" si="4"/>
        <v/>
      </c>
      <c r="AF20" s="908" t="str">
        <f t="shared" si="1"/>
        <v/>
      </c>
      <c r="AG20" s="909" t="str">
        <f t="shared" si="5"/>
        <v/>
      </c>
      <c r="AH20" s="192">
        <f t="shared" si="6"/>
        <v>0</v>
      </c>
      <c r="AI20" s="192">
        <f t="shared" si="7"/>
        <v>0</v>
      </c>
      <c r="AJ20" s="192">
        <f t="shared" si="8"/>
        <v>0</v>
      </c>
      <c r="AK20" s="192">
        <f t="shared" si="9"/>
        <v>0</v>
      </c>
      <c r="AL20" s="192">
        <f t="shared" si="10"/>
        <v>0</v>
      </c>
      <c r="AM20" s="192">
        <f t="shared" si="11"/>
        <v>0</v>
      </c>
      <c r="AN20" s="192">
        <f t="shared" si="12"/>
        <v>0</v>
      </c>
      <c r="AO20" s="192">
        <f t="shared" si="13"/>
        <v>0</v>
      </c>
      <c r="AP20" s="192">
        <f t="shared" si="14"/>
        <v>0</v>
      </c>
      <c r="AQ20" s="192">
        <f t="shared" si="15"/>
        <v>0</v>
      </c>
      <c r="AR20" s="192">
        <f t="shared" si="16"/>
        <v>0</v>
      </c>
      <c r="AS20" s="192">
        <f t="shared" si="17"/>
        <v>0</v>
      </c>
      <c r="AT20" s="192">
        <f t="shared" si="18"/>
        <v>0</v>
      </c>
      <c r="AU20" s="192">
        <f t="shared" si="19"/>
        <v>0</v>
      </c>
      <c r="AV20" s="192">
        <f t="shared" si="20"/>
        <v>0</v>
      </c>
      <c r="AW20" s="192">
        <f t="shared" si="21"/>
        <v>0</v>
      </c>
      <c r="AX20" s="192">
        <f t="shared" si="22"/>
        <v>0</v>
      </c>
      <c r="AY20" s="192">
        <f t="shared" si="23"/>
        <v>0</v>
      </c>
      <c r="AZ20" s="192">
        <f t="shared" si="24"/>
        <v>0</v>
      </c>
    </row>
    <row r="21" spans="1:52" ht="156.6" customHeight="1">
      <c r="A21" s="902" t="s">
        <v>356</v>
      </c>
      <c r="B21" s="902" t="str">
        <f>IF(VLOOKUP($A21,'Data (new)'!A:T,2,0)="","",VLOOKUP($A21,'Data (new)'!A:T,2,0))</f>
        <v/>
      </c>
      <c r="C21" s="1746"/>
      <c r="D21" s="1753"/>
      <c r="E21" s="1756"/>
      <c r="F21" s="1744"/>
      <c r="G21" s="911" t="str">
        <f>IF(VLOOKUP($A21,'Data (new)'!A:T,8,0)="","",VLOOKUP($A21,'Data (new)'!A:T,8,0))</f>
        <v>Dual texture</v>
      </c>
      <c r="H21" s="904">
        <f>IF(VLOOKUP($A21,'Data (new)'!A:T,16,0)="","",VLOOKUP($A21,'Data (new)'!A:T,16,0))</f>
        <v>228.20412887377174</v>
      </c>
      <c r="I21" s="910">
        <f>IF(VLOOKUP($A21,'Data (new)'!A:T,11,0)="","",VLOOKUP($A21,'Data (new)'!A:T,11,0))</f>
        <v>1</v>
      </c>
      <c r="J21" s="940"/>
      <c r="K21" s="941"/>
      <c r="L21" s="942"/>
      <c r="M21" s="943"/>
      <c r="N21" s="944"/>
      <c r="O21" s="945"/>
      <c r="P21" s="946"/>
      <c r="Q21" s="947"/>
      <c r="R21" s="948"/>
      <c r="S21" s="949"/>
      <c r="T21" s="950"/>
      <c r="U21" s="951"/>
      <c r="V21" s="933"/>
      <c r="W21" s="934"/>
      <c r="X21" s="935"/>
      <c r="Y21" s="936"/>
      <c r="Z21" s="937"/>
      <c r="AA21" s="938"/>
      <c r="AB21" s="939"/>
      <c r="AC21" s="906" t="str">
        <f>IF(VLOOKUP($A21,'Data (new)'!A:T,12,0)="","",VLOOKUP($A21,'Data (new)'!A:T,12,0))</f>
        <v/>
      </c>
      <c r="AD21" s="906" t="str">
        <f t="shared" si="3"/>
        <v/>
      </c>
      <c r="AE21" s="907" t="str">
        <f t="shared" si="4"/>
        <v/>
      </c>
      <c r="AF21" s="908" t="str">
        <f t="shared" si="1"/>
        <v/>
      </c>
      <c r="AG21" s="909" t="str">
        <f t="shared" si="5"/>
        <v/>
      </c>
      <c r="AH21" s="192">
        <f t="shared" si="6"/>
        <v>0</v>
      </c>
      <c r="AI21" s="192">
        <f t="shared" si="7"/>
        <v>0</v>
      </c>
      <c r="AJ21" s="192">
        <f t="shared" si="8"/>
        <v>0</v>
      </c>
      <c r="AK21" s="192">
        <f t="shared" si="9"/>
        <v>0</v>
      </c>
      <c r="AL21" s="192">
        <f t="shared" si="10"/>
        <v>0</v>
      </c>
      <c r="AM21" s="192">
        <f t="shared" si="11"/>
        <v>0</v>
      </c>
      <c r="AN21" s="192">
        <f t="shared" si="12"/>
        <v>0</v>
      </c>
      <c r="AO21" s="192">
        <f t="shared" si="13"/>
        <v>0</v>
      </c>
      <c r="AP21" s="192">
        <f t="shared" si="14"/>
        <v>0</v>
      </c>
      <c r="AQ21" s="192">
        <f t="shared" si="15"/>
        <v>0</v>
      </c>
      <c r="AR21" s="192">
        <f t="shared" si="16"/>
        <v>0</v>
      </c>
      <c r="AS21" s="192">
        <f t="shared" si="17"/>
        <v>0</v>
      </c>
      <c r="AT21" s="192">
        <f t="shared" si="18"/>
        <v>0</v>
      </c>
      <c r="AU21" s="192">
        <f t="shared" si="19"/>
        <v>0</v>
      </c>
      <c r="AV21" s="192">
        <f t="shared" si="20"/>
        <v>0</v>
      </c>
      <c r="AW21" s="192">
        <f t="shared" si="21"/>
        <v>0</v>
      </c>
      <c r="AX21" s="192">
        <f t="shared" si="22"/>
        <v>0</v>
      </c>
      <c r="AY21" s="192">
        <f t="shared" si="23"/>
        <v>0</v>
      </c>
      <c r="AZ21" s="192">
        <f t="shared" si="24"/>
        <v>0</v>
      </c>
    </row>
    <row r="22" spans="1:52" ht="156.6" customHeight="1">
      <c r="A22" s="902" t="s">
        <v>357</v>
      </c>
      <c r="B22" s="902" t="str">
        <f>IF(VLOOKUP($A22,'Data (new)'!A:T,2,0)="","",VLOOKUP($A22,'Data (new)'!A:T,2,0))</f>
        <v>AGP0364</v>
      </c>
      <c r="C22" s="1746"/>
      <c r="D22" s="1753"/>
      <c r="E22" s="1755" t="str">
        <f>IF(VLOOKUP($A22,'Data (new)'!$A:$T,6,0)="","",HYPERLINK(VLOOKUP($A22,'Data (new)'!A:T,7,0), VLOOKUP($A22,'Data (new)'!A:T,6,0)))</f>
        <v>Crack Right LARGE</v>
      </c>
      <c r="F22" s="1743" t="str">
        <f>IF(VLOOKUP($A22,'Data (new)'!A:T,9,0)="","",VLOOKUP($A22,'Data (new)'!A:T,9,0))</f>
        <v>140 x 44 x 17 cm</v>
      </c>
      <c r="G22" s="911" t="str">
        <f>IF(VLOOKUP($A22,'Data (new)'!A:T,8,0)="","",VLOOKUP($A22,'Data (new)'!A:T,8,0))</f>
        <v>Full friction</v>
      </c>
      <c r="H22" s="904">
        <f>IF(VLOOKUP($A22,'Data (new)'!A:T,16,0)="","",VLOOKUP($A22,'Data (new)'!A:T,16,0))</f>
        <v>219.88959458943836</v>
      </c>
      <c r="I22" s="910">
        <f>IF(VLOOKUP($A22,'Data (new)'!A:T,11,0)="","",VLOOKUP($A22,'Data (new)'!A:T,11,0))</f>
        <v>1</v>
      </c>
      <c r="J22" s="940"/>
      <c r="K22" s="941"/>
      <c r="L22" s="942"/>
      <c r="M22" s="943"/>
      <c r="N22" s="944"/>
      <c r="O22" s="945"/>
      <c r="P22" s="946"/>
      <c r="Q22" s="947"/>
      <c r="R22" s="948"/>
      <c r="S22" s="949"/>
      <c r="T22" s="950"/>
      <c r="U22" s="951"/>
      <c r="V22" s="933"/>
      <c r="W22" s="934"/>
      <c r="X22" s="935"/>
      <c r="Y22" s="936"/>
      <c r="Z22" s="937"/>
      <c r="AA22" s="938"/>
      <c r="AB22" s="939"/>
      <c r="AC22" s="906" t="str">
        <f>IF(VLOOKUP($A22,'Data (new)'!A:T,12,0)="","",VLOOKUP($A22,'Data (new)'!A:T,12,0))</f>
        <v/>
      </c>
      <c r="AD22" s="906" t="str">
        <f t="shared" si="3"/>
        <v/>
      </c>
      <c r="AE22" s="907" t="str">
        <f t="shared" si="4"/>
        <v/>
      </c>
      <c r="AF22" s="908" t="str">
        <f t="shared" si="1"/>
        <v/>
      </c>
      <c r="AG22" s="909" t="str">
        <f t="shared" si="5"/>
        <v/>
      </c>
      <c r="AH22" s="192">
        <f t="shared" si="6"/>
        <v>0</v>
      </c>
      <c r="AI22" s="192">
        <f t="shared" si="7"/>
        <v>0</v>
      </c>
      <c r="AJ22" s="192">
        <f t="shared" si="8"/>
        <v>0</v>
      </c>
      <c r="AK22" s="192">
        <f t="shared" si="9"/>
        <v>0</v>
      </c>
      <c r="AL22" s="192">
        <f t="shared" si="10"/>
        <v>0</v>
      </c>
      <c r="AM22" s="192">
        <f t="shared" si="11"/>
        <v>0</v>
      </c>
      <c r="AN22" s="192">
        <f t="shared" si="12"/>
        <v>0</v>
      </c>
      <c r="AO22" s="192">
        <f t="shared" si="13"/>
        <v>0</v>
      </c>
      <c r="AP22" s="192">
        <f t="shared" si="14"/>
        <v>0</v>
      </c>
      <c r="AQ22" s="192">
        <f t="shared" si="15"/>
        <v>0</v>
      </c>
      <c r="AR22" s="192">
        <f t="shared" si="16"/>
        <v>0</v>
      </c>
      <c r="AS22" s="192">
        <f t="shared" si="17"/>
        <v>0</v>
      </c>
      <c r="AT22" s="192">
        <f t="shared" si="18"/>
        <v>0</v>
      </c>
      <c r="AU22" s="192">
        <f t="shared" si="19"/>
        <v>0</v>
      </c>
      <c r="AV22" s="192">
        <f t="shared" si="20"/>
        <v>0</v>
      </c>
      <c r="AW22" s="192">
        <f t="shared" si="21"/>
        <v>0</v>
      </c>
      <c r="AX22" s="192">
        <f t="shared" si="22"/>
        <v>0</v>
      </c>
      <c r="AY22" s="192">
        <f t="shared" si="23"/>
        <v>0</v>
      </c>
      <c r="AZ22" s="192">
        <f t="shared" si="24"/>
        <v>0</v>
      </c>
    </row>
    <row r="23" spans="1:52" ht="156.6" customHeight="1">
      <c r="A23" s="902" t="s">
        <v>358</v>
      </c>
      <c r="B23" s="902" t="str">
        <f>IF(VLOOKUP($A23,'Data (new)'!A:T,2,0)="","",VLOOKUP($A23,'Data (new)'!A:T,2,0))</f>
        <v>AGP0364</v>
      </c>
      <c r="C23" s="1747"/>
      <c r="D23" s="1754"/>
      <c r="E23" s="1756"/>
      <c r="F23" s="1744"/>
      <c r="G23" s="911" t="str">
        <f>IF(VLOOKUP($A23,'Data (new)'!A:T,8,0)="","",VLOOKUP($A23,'Data (new)'!A:T,8,0))</f>
        <v>Dual texture</v>
      </c>
      <c r="H23" s="904">
        <f>IF(VLOOKUP($A23,'Data (new)'!A:T,16,0)="","",VLOOKUP($A23,'Data (new)'!A:T,16,0))</f>
        <v>274.8619932367979</v>
      </c>
      <c r="I23" s="910">
        <f>IF(VLOOKUP($A23,'Data (new)'!A:T,11,0)="","",VLOOKUP($A23,'Data (new)'!A:T,11,0))</f>
        <v>1</v>
      </c>
      <c r="J23" s="940"/>
      <c r="K23" s="941"/>
      <c r="L23" s="942"/>
      <c r="M23" s="943"/>
      <c r="N23" s="944"/>
      <c r="O23" s="945"/>
      <c r="P23" s="946"/>
      <c r="Q23" s="947"/>
      <c r="R23" s="948"/>
      <c r="S23" s="949"/>
      <c r="T23" s="950"/>
      <c r="U23" s="951"/>
      <c r="V23" s="933"/>
      <c r="W23" s="934"/>
      <c r="X23" s="935"/>
      <c r="Y23" s="936"/>
      <c r="Z23" s="937"/>
      <c r="AA23" s="938"/>
      <c r="AB23" s="939"/>
      <c r="AC23" s="906" t="str">
        <f>IF(VLOOKUP($A23,'Data (new)'!A:T,12,0)="","",VLOOKUP($A23,'Data (new)'!A:T,12,0))</f>
        <v/>
      </c>
      <c r="AD23" s="906" t="str">
        <f t="shared" si="3"/>
        <v/>
      </c>
      <c r="AE23" s="907" t="str">
        <f t="shared" si="4"/>
        <v/>
      </c>
      <c r="AF23" s="908" t="str">
        <f t="shared" si="1"/>
        <v/>
      </c>
      <c r="AG23" s="909" t="str">
        <f t="shared" si="5"/>
        <v/>
      </c>
      <c r="AH23" s="192">
        <f t="shared" si="6"/>
        <v>0</v>
      </c>
      <c r="AI23" s="192">
        <f t="shared" si="7"/>
        <v>0</v>
      </c>
      <c r="AJ23" s="192">
        <f t="shared" si="8"/>
        <v>0</v>
      </c>
      <c r="AK23" s="192">
        <f t="shared" si="9"/>
        <v>0</v>
      </c>
      <c r="AL23" s="192">
        <f t="shared" si="10"/>
        <v>0</v>
      </c>
      <c r="AM23" s="192">
        <f t="shared" si="11"/>
        <v>0</v>
      </c>
      <c r="AN23" s="192">
        <f t="shared" si="12"/>
        <v>0</v>
      </c>
      <c r="AO23" s="192">
        <f t="shared" si="13"/>
        <v>0</v>
      </c>
      <c r="AP23" s="192">
        <f t="shared" si="14"/>
        <v>0</v>
      </c>
      <c r="AQ23" s="192">
        <f t="shared" si="15"/>
        <v>0</v>
      </c>
      <c r="AR23" s="192">
        <f t="shared" si="16"/>
        <v>0</v>
      </c>
      <c r="AS23" s="192">
        <f t="shared" si="17"/>
        <v>0</v>
      </c>
      <c r="AT23" s="192">
        <f t="shared" si="18"/>
        <v>0</v>
      </c>
      <c r="AU23" s="192">
        <f t="shared" si="19"/>
        <v>0</v>
      </c>
      <c r="AV23" s="192">
        <f t="shared" si="20"/>
        <v>0</v>
      </c>
      <c r="AW23" s="192">
        <f t="shared" si="21"/>
        <v>0</v>
      </c>
      <c r="AX23" s="192">
        <f t="shared" si="22"/>
        <v>0</v>
      </c>
      <c r="AY23" s="192">
        <f t="shared" si="23"/>
        <v>0</v>
      </c>
      <c r="AZ23" s="192">
        <f t="shared" si="24"/>
        <v>0</v>
      </c>
    </row>
    <row r="24" spans="1:52" ht="156.6" customHeight="1">
      <c r="A24" s="902" t="s">
        <v>359</v>
      </c>
      <c r="B24" s="902" t="str">
        <f>IF(VLOOKUP($A24,'Data (new)'!A:T,2,0)="","",VLOOKUP($A24,'Data (new)'!A:T,2,0))</f>
        <v/>
      </c>
      <c r="C24" s="1745" t="str">
        <f>IF(VLOOKUP($A24,'Data (new)'!A:T,5,0)="","",VLOOKUP($A24,'Data (new)'!A:T,5,0))</f>
        <v>Geodes</v>
      </c>
      <c r="D24" s="1752" t="e" vm="13">
        <v>#VALUE!</v>
      </c>
      <c r="E24" s="1755" t="str">
        <f>IF(VLOOKUP($A24,'Data (new)'!$A:$T,6,0)="","",HYPERLINK(VLOOKUP($A24,'Data (new)'!A:T,7,0), VLOOKUP($A24,'Data (new)'!A:T,6,0)))</f>
        <v>Crack Cover MEDIUM</v>
      </c>
      <c r="F24" s="1743" t="str">
        <f>IF(VLOOKUP($A24,'Data (new)'!A:T,9,0)="","",VLOOKUP($A24,'Data (new)'!A:T,9,0))</f>
        <v>91 x 54 x 7 cm</v>
      </c>
      <c r="G24" s="911" t="str">
        <f>IF(VLOOKUP($A24,'Data (new)'!A:T,8,0)="","",VLOOKUP($A24,'Data (new)'!A:T,8,0))</f>
        <v>Full friction</v>
      </c>
      <c r="H24" s="904">
        <f>IF(VLOOKUP($A24,'Data (new)'!A:T,16,0)="","",VLOOKUP($A24,'Data (new)'!A:T,16,0))</f>
        <v>204.63124274099883</v>
      </c>
      <c r="I24" s="910">
        <f>IF(VLOOKUP($A24,'Data (new)'!A:T,11,0)="","",VLOOKUP($A24,'Data (new)'!A:T,11,0))</f>
        <v>1</v>
      </c>
      <c r="J24" s="940"/>
      <c r="K24" s="941"/>
      <c r="L24" s="942"/>
      <c r="M24" s="943"/>
      <c r="N24" s="944"/>
      <c r="O24" s="945"/>
      <c r="P24" s="946"/>
      <c r="Q24" s="947"/>
      <c r="R24" s="948"/>
      <c r="S24" s="949"/>
      <c r="T24" s="950"/>
      <c r="U24" s="951"/>
      <c r="V24" s="933"/>
      <c r="W24" s="934"/>
      <c r="X24" s="935"/>
      <c r="Y24" s="936"/>
      <c r="Z24" s="937"/>
      <c r="AA24" s="938"/>
      <c r="AB24" s="939"/>
      <c r="AC24" s="906" t="str">
        <f>IF(VLOOKUP($A24,'Data (new)'!A:T,12,0)="","",VLOOKUP($A24,'Data (new)'!A:T,12,0))</f>
        <v/>
      </c>
      <c r="AD24" s="906" t="str">
        <f t="shared" si="3"/>
        <v/>
      </c>
      <c r="AE24" s="907" t="str">
        <f t="shared" si="4"/>
        <v/>
      </c>
      <c r="AF24" s="908" t="str">
        <f t="shared" si="1"/>
        <v/>
      </c>
      <c r="AG24" s="909" t="str">
        <f t="shared" si="5"/>
        <v/>
      </c>
      <c r="AH24" s="192">
        <f t="shared" si="6"/>
        <v>0</v>
      </c>
      <c r="AI24" s="192">
        <f t="shared" si="7"/>
        <v>0</v>
      </c>
      <c r="AJ24" s="192">
        <f t="shared" si="8"/>
        <v>0</v>
      </c>
      <c r="AK24" s="192">
        <f t="shared" si="9"/>
        <v>0</v>
      </c>
      <c r="AL24" s="192">
        <f t="shared" si="10"/>
        <v>0</v>
      </c>
      <c r="AM24" s="192">
        <f t="shared" si="11"/>
        <v>0</v>
      </c>
      <c r="AN24" s="192">
        <f t="shared" si="12"/>
        <v>0</v>
      </c>
      <c r="AO24" s="192">
        <f t="shared" si="13"/>
        <v>0</v>
      </c>
      <c r="AP24" s="192">
        <f t="shared" si="14"/>
        <v>0</v>
      </c>
      <c r="AQ24" s="192">
        <f t="shared" si="15"/>
        <v>0</v>
      </c>
      <c r="AR24" s="192">
        <f t="shared" si="16"/>
        <v>0</v>
      </c>
      <c r="AS24" s="192">
        <f t="shared" si="17"/>
        <v>0</v>
      </c>
      <c r="AT24" s="192">
        <f t="shared" si="18"/>
        <v>0</v>
      </c>
      <c r="AU24" s="192">
        <f t="shared" si="19"/>
        <v>0</v>
      </c>
      <c r="AV24" s="192">
        <f t="shared" si="20"/>
        <v>0</v>
      </c>
      <c r="AW24" s="192">
        <f t="shared" si="21"/>
        <v>0</v>
      </c>
      <c r="AX24" s="192">
        <f t="shared" si="22"/>
        <v>0</v>
      </c>
      <c r="AY24" s="192">
        <f t="shared" si="23"/>
        <v>0</v>
      </c>
      <c r="AZ24" s="192">
        <f t="shared" si="24"/>
        <v>0</v>
      </c>
    </row>
    <row r="25" spans="1:52" ht="156.6" customHeight="1">
      <c r="A25" s="902" t="s">
        <v>360</v>
      </c>
      <c r="B25" s="902" t="str">
        <f>IF(VLOOKUP($A25,'Data (new)'!A:T,2,0)="","",VLOOKUP($A25,'Data (new)'!A:T,2,0))</f>
        <v/>
      </c>
      <c r="C25" s="1746" t="str">
        <f>IF(VLOOKUP($A25,'Data (new)'!A:T,5,0)="","",VLOOKUP($A25,'Data (new)'!A:T,5,0))</f>
        <v>Geodes</v>
      </c>
      <c r="D25" s="1753"/>
      <c r="E25" s="1756"/>
      <c r="F25" s="1744"/>
      <c r="G25" s="911" t="str">
        <f>IF(VLOOKUP($A25,'Data (new)'!A:T,8,0)="","",VLOOKUP($A25,'Data (new)'!A:T,8,0))</f>
        <v>Dual texture</v>
      </c>
      <c r="H25" s="904">
        <f>IF(VLOOKUP($A25,'Data (new)'!A:T,16,0)="","",VLOOKUP($A25,'Data (new)'!A:T,16,0))</f>
        <v>255.78905342624859</v>
      </c>
      <c r="I25" s="910">
        <f>IF(VLOOKUP($A25,'Data (new)'!A:T,11,0)="","",VLOOKUP($A25,'Data (new)'!A:T,11,0))</f>
        <v>1</v>
      </c>
      <c r="J25" s="940"/>
      <c r="K25" s="941"/>
      <c r="L25" s="942"/>
      <c r="M25" s="943"/>
      <c r="N25" s="944"/>
      <c r="O25" s="945"/>
      <c r="P25" s="946"/>
      <c r="Q25" s="947"/>
      <c r="R25" s="948"/>
      <c r="S25" s="949"/>
      <c r="T25" s="950"/>
      <c r="U25" s="951"/>
      <c r="V25" s="933"/>
      <c r="W25" s="934"/>
      <c r="X25" s="935"/>
      <c r="Y25" s="936"/>
      <c r="Z25" s="937"/>
      <c r="AA25" s="938"/>
      <c r="AB25" s="939"/>
      <c r="AC25" s="906" t="str">
        <f>IF(VLOOKUP($A25,'Data (new)'!A:T,12,0)="","",VLOOKUP($A25,'Data (new)'!A:T,12,0))</f>
        <v/>
      </c>
      <c r="AD25" s="906" t="str">
        <f t="shared" si="3"/>
        <v/>
      </c>
      <c r="AE25" s="907" t="str">
        <f t="shared" si="4"/>
        <v/>
      </c>
      <c r="AF25" s="908" t="str">
        <f t="shared" si="1"/>
        <v/>
      </c>
      <c r="AG25" s="909" t="str">
        <f t="shared" si="5"/>
        <v/>
      </c>
      <c r="AH25" s="192">
        <f t="shared" si="6"/>
        <v>0</v>
      </c>
      <c r="AI25" s="192">
        <f t="shared" si="7"/>
        <v>0</v>
      </c>
      <c r="AJ25" s="192">
        <f t="shared" si="8"/>
        <v>0</v>
      </c>
      <c r="AK25" s="192">
        <f t="shared" si="9"/>
        <v>0</v>
      </c>
      <c r="AL25" s="192">
        <f t="shared" si="10"/>
        <v>0</v>
      </c>
      <c r="AM25" s="192">
        <f t="shared" si="11"/>
        <v>0</v>
      </c>
      <c r="AN25" s="192">
        <f t="shared" si="12"/>
        <v>0</v>
      </c>
      <c r="AO25" s="192">
        <f t="shared" si="13"/>
        <v>0</v>
      </c>
      <c r="AP25" s="192">
        <f t="shared" si="14"/>
        <v>0</v>
      </c>
      <c r="AQ25" s="192">
        <f t="shared" si="15"/>
        <v>0</v>
      </c>
      <c r="AR25" s="192">
        <f t="shared" si="16"/>
        <v>0</v>
      </c>
      <c r="AS25" s="192">
        <f t="shared" si="17"/>
        <v>0</v>
      </c>
      <c r="AT25" s="192">
        <f t="shared" si="18"/>
        <v>0</v>
      </c>
      <c r="AU25" s="192">
        <f t="shared" si="19"/>
        <v>0</v>
      </c>
      <c r="AV25" s="192">
        <f t="shared" si="20"/>
        <v>0</v>
      </c>
      <c r="AW25" s="192">
        <f t="shared" si="21"/>
        <v>0</v>
      </c>
      <c r="AX25" s="192">
        <f t="shared" si="22"/>
        <v>0</v>
      </c>
      <c r="AY25" s="192">
        <f t="shared" si="23"/>
        <v>0</v>
      </c>
      <c r="AZ25" s="192">
        <f t="shared" si="24"/>
        <v>0</v>
      </c>
    </row>
    <row r="26" spans="1:52" ht="156.6" customHeight="1">
      <c r="A26" s="902" t="s">
        <v>361</v>
      </c>
      <c r="B26" s="902" t="str">
        <f>IF(VLOOKUP($A26,'Data (new)'!A:T,2,0)="","",VLOOKUP($A26,'Data (new)'!A:T,2,0))</f>
        <v>AGP0365</v>
      </c>
      <c r="C26" s="1746" t="str">
        <f>IF(VLOOKUP($A26,'Data (new)'!A:T,5,0)="","",VLOOKUP($A26,'Data (new)'!A:T,5,0))</f>
        <v>Geodes</v>
      </c>
      <c r="D26" s="1753"/>
      <c r="E26" s="1755" t="str">
        <f>IF(VLOOKUP($A26,'Data (new)'!$A:$T,6,0)="","",HYPERLINK(VLOOKUP($A26,'Data (new)'!A:T,7,0), VLOOKUP($A26,'Data (new)'!A:T,6,0)))</f>
        <v>Crack Cover LARGE</v>
      </c>
      <c r="F26" s="1743" t="str">
        <f>IF(VLOOKUP($A26,'Data (new)'!A:T,9,0)="","",VLOOKUP($A26,'Data (new)'!A:T,9,0))</f>
        <v>128 x 76 x 9 cm</v>
      </c>
      <c r="G26" s="911" t="str">
        <f>IF(VLOOKUP($A26,'Data (new)'!A:T,8,0)="","",VLOOKUP($A26,'Data (new)'!A:T,8,0))</f>
        <v>Full friction</v>
      </c>
      <c r="H26" s="904">
        <f>IF(VLOOKUP($A26,'Data (new)'!A:T,16,0)="","",VLOOKUP($A26,'Data (new)'!A:T,16,0))</f>
        <v>231.96899693477818</v>
      </c>
      <c r="I26" s="910">
        <f>IF(VLOOKUP($A26,'Data (new)'!A:T,11,0)="","",VLOOKUP($A26,'Data (new)'!A:T,11,0))</f>
        <v>1</v>
      </c>
      <c r="J26" s="940"/>
      <c r="K26" s="941"/>
      <c r="L26" s="942"/>
      <c r="M26" s="943"/>
      <c r="N26" s="944"/>
      <c r="O26" s="945"/>
      <c r="P26" s="946"/>
      <c r="Q26" s="947"/>
      <c r="R26" s="948"/>
      <c r="S26" s="949"/>
      <c r="T26" s="950"/>
      <c r="U26" s="951"/>
      <c r="V26" s="933"/>
      <c r="W26" s="934"/>
      <c r="X26" s="935"/>
      <c r="Y26" s="936"/>
      <c r="Z26" s="937"/>
      <c r="AA26" s="938"/>
      <c r="AB26" s="939"/>
      <c r="AC26" s="906" t="str">
        <f>IF(VLOOKUP($A26,'Data (new)'!A:T,12,0)="","",VLOOKUP($A26,'Data (new)'!A:T,12,0))</f>
        <v/>
      </c>
      <c r="AD26" s="906" t="str">
        <f t="shared" si="3"/>
        <v/>
      </c>
      <c r="AE26" s="907" t="str">
        <f t="shared" si="4"/>
        <v/>
      </c>
      <c r="AF26" s="908" t="str">
        <f t="shared" si="1"/>
        <v/>
      </c>
      <c r="AG26" s="909" t="str">
        <f t="shared" si="5"/>
        <v/>
      </c>
      <c r="AH26" s="192">
        <f t="shared" si="6"/>
        <v>0</v>
      </c>
      <c r="AI26" s="192">
        <f t="shared" si="7"/>
        <v>0</v>
      </c>
      <c r="AJ26" s="192">
        <f t="shared" si="8"/>
        <v>0</v>
      </c>
      <c r="AK26" s="192">
        <f t="shared" si="9"/>
        <v>0</v>
      </c>
      <c r="AL26" s="192">
        <f t="shared" si="10"/>
        <v>0</v>
      </c>
      <c r="AM26" s="192">
        <f t="shared" si="11"/>
        <v>0</v>
      </c>
      <c r="AN26" s="192">
        <f t="shared" si="12"/>
        <v>0</v>
      </c>
      <c r="AO26" s="192">
        <f t="shared" si="13"/>
        <v>0</v>
      </c>
      <c r="AP26" s="192">
        <f t="shared" si="14"/>
        <v>0</v>
      </c>
      <c r="AQ26" s="192">
        <f t="shared" si="15"/>
        <v>0</v>
      </c>
      <c r="AR26" s="192">
        <f t="shared" si="16"/>
        <v>0</v>
      </c>
      <c r="AS26" s="192">
        <f t="shared" si="17"/>
        <v>0</v>
      </c>
      <c r="AT26" s="192">
        <f t="shared" si="18"/>
        <v>0</v>
      </c>
      <c r="AU26" s="192">
        <f t="shared" si="19"/>
        <v>0</v>
      </c>
      <c r="AV26" s="192">
        <f t="shared" si="20"/>
        <v>0</v>
      </c>
      <c r="AW26" s="192">
        <f t="shared" si="21"/>
        <v>0</v>
      </c>
      <c r="AX26" s="192">
        <f t="shared" si="22"/>
        <v>0</v>
      </c>
      <c r="AY26" s="192">
        <f t="shared" si="23"/>
        <v>0</v>
      </c>
      <c r="AZ26" s="192">
        <f t="shared" si="24"/>
        <v>0</v>
      </c>
    </row>
    <row r="27" spans="1:52" ht="156.6" customHeight="1">
      <c r="A27" s="902" t="s">
        <v>362</v>
      </c>
      <c r="B27" s="902" t="str">
        <f>IF(VLOOKUP($A27,'Data (new)'!A:T,2,0)="","",VLOOKUP($A27,'Data (new)'!A:T,2,0))</f>
        <v>AGP0365</v>
      </c>
      <c r="C27" s="1747" t="str">
        <f>IF(VLOOKUP($A27,'Data (new)'!A:T,5,0)="","",VLOOKUP($A27,'Data (new)'!A:T,5,0))</f>
        <v>Geodes</v>
      </c>
      <c r="D27" s="1754"/>
      <c r="E27" s="1756"/>
      <c r="F27" s="1744" t="str">
        <f>IF(VLOOKUP($A27,'Data (new)'!A:T,9,0)="","",VLOOKUP($A27,'Data (new)'!A:T,9,0))</f>
        <v>128 x 76 x 9 cm</v>
      </c>
      <c r="G27" s="911" t="str">
        <f>IF(VLOOKUP($A27,'Data (new)'!A:T,8,0)="","",VLOOKUP($A27,'Data (new)'!A:T,8,0))</f>
        <v>Dual texture</v>
      </c>
      <c r="H27" s="904">
        <f>IF(VLOOKUP($A27,'Data (new)'!A:T,16,0)="","",VLOOKUP($A27,'Data (new)'!A:T,16,0))</f>
        <v>289.96124616847277</v>
      </c>
      <c r="I27" s="910">
        <f>IF(VLOOKUP($A27,'Data (new)'!A:T,11,0)="","",VLOOKUP($A27,'Data (new)'!A:T,11,0))</f>
        <v>1</v>
      </c>
      <c r="J27" s="940"/>
      <c r="K27" s="941"/>
      <c r="L27" s="942"/>
      <c r="M27" s="943"/>
      <c r="N27" s="944"/>
      <c r="O27" s="945"/>
      <c r="P27" s="946"/>
      <c r="Q27" s="947"/>
      <c r="R27" s="948"/>
      <c r="S27" s="949"/>
      <c r="T27" s="950"/>
      <c r="U27" s="951"/>
      <c r="V27" s="933"/>
      <c r="W27" s="934"/>
      <c r="X27" s="935"/>
      <c r="Y27" s="936"/>
      <c r="Z27" s="937"/>
      <c r="AA27" s="938"/>
      <c r="AB27" s="939"/>
      <c r="AC27" s="906" t="str">
        <f>IF(VLOOKUP($A27,'Data (new)'!A:T,12,0)="","",VLOOKUP($A27,'Data (new)'!A:T,12,0))</f>
        <v/>
      </c>
      <c r="AD27" s="906" t="str">
        <f t="shared" si="3"/>
        <v/>
      </c>
      <c r="AE27" s="907" t="str">
        <f t="shared" si="4"/>
        <v/>
      </c>
      <c r="AF27" s="908" t="str">
        <f t="shared" si="1"/>
        <v/>
      </c>
      <c r="AG27" s="909" t="str">
        <f t="shared" si="5"/>
        <v/>
      </c>
      <c r="AH27" s="192">
        <f t="shared" si="6"/>
        <v>0</v>
      </c>
      <c r="AI27" s="192">
        <f t="shared" si="7"/>
        <v>0</v>
      </c>
      <c r="AJ27" s="192">
        <f t="shared" si="8"/>
        <v>0</v>
      </c>
      <c r="AK27" s="192">
        <f t="shared" si="9"/>
        <v>0</v>
      </c>
      <c r="AL27" s="192">
        <f t="shared" si="10"/>
        <v>0</v>
      </c>
      <c r="AM27" s="192">
        <f t="shared" si="11"/>
        <v>0</v>
      </c>
      <c r="AN27" s="192">
        <f t="shared" si="12"/>
        <v>0</v>
      </c>
      <c r="AO27" s="192">
        <f t="shared" si="13"/>
        <v>0</v>
      </c>
      <c r="AP27" s="192">
        <f t="shared" si="14"/>
        <v>0</v>
      </c>
      <c r="AQ27" s="192">
        <f t="shared" si="15"/>
        <v>0</v>
      </c>
      <c r="AR27" s="192">
        <f t="shared" si="16"/>
        <v>0</v>
      </c>
      <c r="AS27" s="192">
        <f t="shared" si="17"/>
        <v>0</v>
      </c>
      <c r="AT27" s="192">
        <f t="shared" si="18"/>
        <v>0</v>
      </c>
      <c r="AU27" s="192">
        <f t="shared" si="19"/>
        <v>0</v>
      </c>
      <c r="AV27" s="192">
        <f t="shared" si="20"/>
        <v>0</v>
      </c>
      <c r="AW27" s="192">
        <f t="shared" si="21"/>
        <v>0</v>
      </c>
      <c r="AX27" s="192">
        <f t="shared" si="22"/>
        <v>0</v>
      </c>
      <c r="AY27" s="192">
        <f t="shared" si="23"/>
        <v>0</v>
      </c>
      <c r="AZ27" s="192">
        <f t="shared" si="24"/>
        <v>0</v>
      </c>
    </row>
    <row r="28" spans="1:52" ht="156.6" customHeight="1">
      <c r="A28" s="902" t="s">
        <v>363</v>
      </c>
      <c r="B28" s="902" t="str">
        <f>IF(VLOOKUP($A28,'Data (new)'!A:T,2,0)="","",VLOOKUP($A28,'Data (new)'!A:T,2,0))</f>
        <v/>
      </c>
      <c r="C28" s="1745" t="str">
        <f>IF(VLOOKUP($A28,'Data (new)'!A:T,5,0)="","",VLOOKUP($A28,'Data (new)'!A:T,5,0))</f>
        <v>Geodes</v>
      </c>
      <c r="D28" s="1752" t="e" vm="14">
        <v>#VALUE!</v>
      </c>
      <c r="E28" s="1755" t="str">
        <f>IF(VLOOKUP($A28,'Data (new)'!$A:$T,6,0)="","",HYPERLINK(VLOOKUP($A28,'Data (new)'!A:T,7,0), VLOOKUP($A28,'Data (new)'!A:T,6,0)))</f>
        <v>Slice MEDIUM</v>
      </c>
      <c r="F28" s="1743" t="str">
        <f>IF(VLOOKUP($A28,'Data (new)'!A:T,9,0)="","",VLOOKUP($A28,'Data (new)'!A:T,9,0))</f>
        <v>102 x 50 x 11 cm</v>
      </c>
      <c r="G28" s="911" t="str">
        <f>IF(VLOOKUP($A28,'Data (new)'!A:T,8,0)="","",VLOOKUP($A28,'Data (new)'!A:T,8,0))</f>
        <v>Full friction</v>
      </c>
      <c r="H28" s="904">
        <f>IF(VLOOKUP($A28,'Data (new)'!A:T,16,0)="","",VLOOKUP($A28,'Data (new)'!A:T,16,0))</f>
        <v>195.90187590187591</v>
      </c>
      <c r="I28" s="910">
        <f>IF(VLOOKUP($A28,'Data (new)'!A:T,11,0)="","",VLOOKUP($A28,'Data (new)'!A:T,11,0))</f>
        <v>1</v>
      </c>
      <c r="J28" s="940"/>
      <c r="K28" s="941"/>
      <c r="L28" s="942"/>
      <c r="M28" s="943"/>
      <c r="N28" s="944"/>
      <c r="O28" s="945"/>
      <c r="P28" s="946"/>
      <c r="Q28" s="947"/>
      <c r="R28" s="948"/>
      <c r="S28" s="949"/>
      <c r="T28" s="950"/>
      <c r="U28" s="951"/>
      <c r="V28" s="933"/>
      <c r="W28" s="934"/>
      <c r="X28" s="935"/>
      <c r="Y28" s="936"/>
      <c r="Z28" s="937"/>
      <c r="AA28" s="938"/>
      <c r="AB28" s="939"/>
      <c r="AC28" s="906" t="str">
        <f>IF(VLOOKUP($A28,'Data (new)'!A:T,12,0)="","",VLOOKUP($A28,'Data (new)'!A:T,12,0))</f>
        <v/>
      </c>
      <c r="AD28" s="906" t="str">
        <f t="shared" si="3"/>
        <v/>
      </c>
      <c r="AE28" s="907" t="str">
        <f t="shared" si="4"/>
        <v/>
      </c>
      <c r="AF28" s="908" t="str">
        <f t="shared" si="1"/>
        <v/>
      </c>
      <c r="AG28" s="909" t="str">
        <f t="shared" si="5"/>
        <v/>
      </c>
      <c r="AH28" s="192">
        <f t="shared" si="6"/>
        <v>0</v>
      </c>
      <c r="AI28" s="192">
        <f t="shared" si="7"/>
        <v>0</v>
      </c>
      <c r="AJ28" s="192">
        <f t="shared" si="8"/>
        <v>0</v>
      </c>
      <c r="AK28" s="192">
        <f t="shared" si="9"/>
        <v>0</v>
      </c>
      <c r="AL28" s="192">
        <f t="shared" si="10"/>
        <v>0</v>
      </c>
      <c r="AM28" s="192">
        <f t="shared" si="11"/>
        <v>0</v>
      </c>
      <c r="AN28" s="192">
        <f t="shared" si="12"/>
        <v>0</v>
      </c>
      <c r="AO28" s="192">
        <f t="shared" si="13"/>
        <v>0</v>
      </c>
      <c r="AP28" s="192">
        <f t="shared" si="14"/>
        <v>0</v>
      </c>
      <c r="AQ28" s="192">
        <f t="shared" si="15"/>
        <v>0</v>
      </c>
      <c r="AR28" s="192">
        <f t="shared" si="16"/>
        <v>0</v>
      </c>
      <c r="AS28" s="192">
        <f t="shared" si="17"/>
        <v>0</v>
      </c>
      <c r="AT28" s="192">
        <f t="shared" si="18"/>
        <v>0</v>
      </c>
      <c r="AU28" s="192">
        <f t="shared" si="19"/>
        <v>0</v>
      </c>
      <c r="AV28" s="192">
        <f t="shared" si="20"/>
        <v>0</v>
      </c>
      <c r="AW28" s="192">
        <f t="shared" si="21"/>
        <v>0</v>
      </c>
      <c r="AX28" s="192">
        <f t="shared" si="22"/>
        <v>0</v>
      </c>
      <c r="AY28" s="192">
        <f t="shared" si="23"/>
        <v>0</v>
      </c>
      <c r="AZ28" s="192">
        <f t="shared" si="24"/>
        <v>0</v>
      </c>
    </row>
    <row r="29" spans="1:52" ht="156.6" customHeight="1">
      <c r="A29" s="902" t="s">
        <v>364</v>
      </c>
      <c r="B29" s="902" t="str">
        <f>IF(VLOOKUP($A29,'Data (new)'!A:T,2,0)="","",VLOOKUP($A29,'Data (new)'!A:T,2,0))</f>
        <v/>
      </c>
      <c r="C29" s="1746" t="str">
        <f>IF(VLOOKUP($A29,'Data (new)'!A:T,5,0)="","",VLOOKUP($A29,'Data (new)'!A:T,5,0))</f>
        <v>Geodes</v>
      </c>
      <c r="D29" s="1753"/>
      <c r="E29" s="1756"/>
      <c r="F29" s="1744" t="str">
        <f>IF(VLOOKUP($A29,'Data (new)'!A:T,9,0)="","",VLOOKUP($A29,'Data (new)'!A:T,9,0))</f>
        <v>102 x 50 x 11 cm</v>
      </c>
      <c r="G29" s="911" t="str">
        <f>IF(VLOOKUP($A29,'Data (new)'!A:T,8,0)="","",VLOOKUP($A29,'Data (new)'!A:T,8,0))</f>
        <v>Dual texture</v>
      </c>
      <c r="H29" s="904">
        <f>IF(VLOOKUP($A29,'Data (new)'!A:T,16,0)="","",VLOOKUP($A29,'Data (new)'!A:T,16,0))</f>
        <v>244.87734487734488</v>
      </c>
      <c r="I29" s="910">
        <f>IF(VLOOKUP($A29,'Data (new)'!A:T,11,0)="","",VLOOKUP($A29,'Data (new)'!A:T,11,0))</f>
        <v>1</v>
      </c>
      <c r="J29" s="940"/>
      <c r="K29" s="941"/>
      <c r="L29" s="942"/>
      <c r="M29" s="943"/>
      <c r="N29" s="944"/>
      <c r="O29" s="945"/>
      <c r="P29" s="946"/>
      <c r="Q29" s="947"/>
      <c r="R29" s="948"/>
      <c r="S29" s="949"/>
      <c r="T29" s="950"/>
      <c r="U29" s="951"/>
      <c r="V29" s="933"/>
      <c r="W29" s="934"/>
      <c r="X29" s="935"/>
      <c r="Y29" s="936"/>
      <c r="Z29" s="937"/>
      <c r="AA29" s="938"/>
      <c r="AB29" s="939"/>
      <c r="AC29" s="906" t="str">
        <f>IF(VLOOKUP($A29,'Data (new)'!A:T,12,0)="","",VLOOKUP($A29,'Data (new)'!A:T,12,0))</f>
        <v/>
      </c>
      <c r="AD29" s="906" t="str">
        <f t="shared" si="3"/>
        <v/>
      </c>
      <c r="AE29" s="907" t="str">
        <f t="shared" si="4"/>
        <v/>
      </c>
      <c r="AF29" s="908" t="str">
        <f t="shared" si="1"/>
        <v/>
      </c>
      <c r="AG29" s="909" t="str">
        <f t="shared" si="5"/>
        <v/>
      </c>
      <c r="AH29" s="192">
        <f t="shared" si="6"/>
        <v>0</v>
      </c>
      <c r="AI29" s="192">
        <f t="shared" si="7"/>
        <v>0</v>
      </c>
      <c r="AJ29" s="192">
        <f t="shared" si="8"/>
        <v>0</v>
      </c>
      <c r="AK29" s="192">
        <f t="shared" si="9"/>
        <v>0</v>
      </c>
      <c r="AL29" s="192">
        <f t="shared" si="10"/>
        <v>0</v>
      </c>
      <c r="AM29" s="192">
        <f t="shared" si="11"/>
        <v>0</v>
      </c>
      <c r="AN29" s="192">
        <f t="shared" si="12"/>
        <v>0</v>
      </c>
      <c r="AO29" s="192">
        <f t="shared" si="13"/>
        <v>0</v>
      </c>
      <c r="AP29" s="192">
        <f t="shared" si="14"/>
        <v>0</v>
      </c>
      <c r="AQ29" s="192">
        <f t="shared" si="15"/>
        <v>0</v>
      </c>
      <c r="AR29" s="192">
        <f t="shared" si="16"/>
        <v>0</v>
      </c>
      <c r="AS29" s="192">
        <f t="shared" si="17"/>
        <v>0</v>
      </c>
      <c r="AT29" s="192">
        <f t="shared" si="18"/>
        <v>0</v>
      </c>
      <c r="AU29" s="192">
        <f t="shared" si="19"/>
        <v>0</v>
      </c>
      <c r="AV29" s="192">
        <f t="shared" si="20"/>
        <v>0</v>
      </c>
      <c r="AW29" s="192">
        <f t="shared" si="21"/>
        <v>0</v>
      </c>
      <c r="AX29" s="192">
        <f t="shared" si="22"/>
        <v>0</v>
      </c>
      <c r="AY29" s="192">
        <f t="shared" si="23"/>
        <v>0</v>
      </c>
      <c r="AZ29" s="192">
        <f t="shared" si="24"/>
        <v>0</v>
      </c>
    </row>
    <row r="30" spans="1:52" ht="156.6" customHeight="1">
      <c r="A30" s="902" t="s">
        <v>365</v>
      </c>
      <c r="B30" s="902" t="str">
        <f>IF(VLOOKUP($A30,'Data (new)'!A:T,2,0)="","",VLOOKUP($A30,'Data (new)'!A:T,2,0))</f>
        <v>AGP0366</v>
      </c>
      <c r="C30" s="1746" t="str">
        <f>IF(VLOOKUP($A30,'Data (new)'!A:T,5,0)="","",VLOOKUP($A30,'Data (new)'!A:T,5,0))</f>
        <v>Geodes</v>
      </c>
      <c r="D30" s="1753"/>
      <c r="E30" s="1755" t="str">
        <f>IF(VLOOKUP($A30,'Data (new)'!$A:$T,6,0)="","",HYPERLINK(VLOOKUP($A30,'Data (new)'!A:T,7,0), VLOOKUP($A30,'Data (new)'!A:T,6,0)))</f>
        <v>Slice LARGE</v>
      </c>
      <c r="F30" s="1743" t="str">
        <f>IF(VLOOKUP($A30,'Data (new)'!A:T,9,0)="","",VLOOKUP($A30,'Data (new)'!A:T,9,0))</f>
        <v>143 x 70,5 x 15 cm</v>
      </c>
      <c r="G30" s="911" t="str">
        <f>IF(VLOOKUP($A30,'Data (new)'!A:T,8,0)="","",VLOOKUP($A30,'Data (new)'!A:T,8,0))</f>
        <v>Full friction</v>
      </c>
      <c r="H30" s="904">
        <f>IF(VLOOKUP($A30,'Data (new)'!A:T,16,0)="","",VLOOKUP($A30,'Data (new)'!A:T,16,0))</f>
        <v>242.42915354090351</v>
      </c>
      <c r="I30" s="910">
        <f>IF(VLOOKUP($A30,'Data (new)'!A:T,11,0)="","",VLOOKUP($A30,'Data (new)'!A:T,11,0))</f>
        <v>1</v>
      </c>
      <c r="J30" s="940"/>
      <c r="K30" s="941"/>
      <c r="L30" s="942"/>
      <c r="M30" s="943"/>
      <c r="N30" s="944"/>
      <c r="O30" s="945"/>
      <c r="P30" s="946"/>
      <c r="Q30" s="947"/>
      <c r="R30" s="948"/>
      <c r="S30" s="949"/>
      <c r="T30" s="950"/>
      <c r="U30" s="951"/>
      <c r="V30" s="933"/>
      <c r="W30" s="934"/>
      <c r="X30" s="935"/>
      <c r="Y30" s="936"/>
      <c r="Z30" s="937"/>
      <c r="AA30" s="938"/>
      <c r="AB30" s="939"/>
      <c r="AC30" s="906" t="str">
        <f>IF(VLOOKUP($A30,'Data (new)'!A:T,12,0)="","",VLOOKUP($A30,'Data (new)'!A:T,12,0))</f>
        <v/>
      </c>
      <c r="AD30" s="906" t="str">
        <f t="shared" si="3"/>
        <v/>
      </c>
      <c r="AE30" s="907" t="str">
        <f t="shared" si="4"/>
        <v/>
      </c>
      <c r="AF30" s="908" t="str">
        <f t="shared" si="1"/>
        <v/>
      </c>
      <c r="AG30" s="909" t="str">
        <f t="shared" si="5"/>
        <v/>
      </c>
      <c r="AH30" s="192">
        <f t="shared" si="6"/>
        <v>0</v>
      </c>
      <c r="AI30" s="192">
        <f t="shared" si="7"/>
        <v>0</v>
      </c>
      <c r="AJ30" s="192">
        <f t="shared" si="8"/>
        <v>0</v>
      </c>
      <c r="AK30" s="192">
        <f t="shared" si="9"/>
        <v>0</v>
      </c>
      <c r="AL30" s="192">
        <f t="shared" si="10"/>
        <v>0</v>
      </c>
      <c r="AM30" s="192">
        <f t="shared" si="11"/>
        <v>0</v>
      </c>
      <c r="AN30" s="192">
        <f t="shared" si="12"/>
        <v>0</v>
      </c>
      <c r="AO30" s="192">
        <f t="shared" si="13"/>
        <v>0</v>
      </c>
      <c r="AP30" s="192">
        <f t="shared" si="14"/>
        <v>0</v>
      </c>
      <c r="AQ30" s="192">
        <f t="shared" si="15"/>
        <v>0</v>
      </c>
      <c r="AR30" s="192">
        <f t="shared" si="16"/>
        <v>0</v>
      </c>
      <c r="AS30" s="192">
        <f t="shared" si="17"/>
        <v>0</v>
      </c>
      <c r="AT30" s="192">
        <f t="shared" si="18"/>
        <v>0</v>
      </c>
      <c r="AU30" s="192">
        <f t="shared" si="19"/>
        <v>0</v>
      </c>
      <c r="AV30" s="192">
        <f t="shared" si="20"/>
        <v>0</v>
      </c>
      <c r="AW30" s="192">
        <f t="shared" si="21"/>
        <v>0</v>
      </c>
      <c r="AX30" s="192">
        <f t="shared" si="22"/>
        <v>0</v>
      </c>
      <c r="AY30" s="192">
        <f t="shared" si="23"/>
        <v>0</v>
      </c>
      <c r="AZ30" s="192">
        <f t="shared" si="24"/>
        <v>0</v>
      </c>
    </row>
    <row r="31" spans="1:52" ht="156.6" customHeight="1">
      <c r="A31" s="902" t="s">
        <v>366</v>
      </c>
      <c r="B31" s="902" t="str">
        <f>IF(VLOOKUP($A31,'Data (new)'!A:T,2,0)="","",VLOOKUP($A31,'Data (new)'!A:T,2,0))</f>
        <v>AGP0366</v>
      </c>
      <c r="C31" s="1747" t="str">
        <f>IF(VLOOKUP($A31,'Data (new)'!A:T,5,0)="","",VLOOKUP($A31,'Data (new)'!A:T,5,0))</f>
        <v>Geodes</v>
      </c>
      <c r="D31" s="1754"/>
      <c r="E31" s="1756" t="str">
        <f>IF(VLOOKUP($A31,'Data (new)'!$A:$T,6,0)="","",HYPERLINK(VLOOKUP($A31,'Data (new)'!A:T,7,0), VLOOKUP($A31,'Data (new)'!A:T,6,0)))</f>
        <v>Slice LARGE</v>
      </c>
      <c r="F31" s="1744" t="str">
        <f>IF(VLOOKUP($A31,'Data (new)'!A:T,9,0)="","",VLOOKUP($A31,'Data (new)'!A:T,9,0))</f>
        <v>143 x 70,5 x 15 cm</v>
      </c>
      <c r="G31" s="911" t="str">
        <f>IF(VLOOKUP($A31,'Data (new)'!A:T,8,0)="","",VLOOKUP($A31,'Data (new)'!A:T,8,0))</f>
        <v>Dual texture</v>
      </c>
      <c r="H31" s="904">
        <f>IF(VLOOKUP($A31,'Data (new)'!A:T,16,0)="","",VLOOKUP($A31,'Data (new)'!A:T,16,0))</f>
        <v>303.03644192612938</v>
      </c>
      <c r="I31" s="910">
        <f>IF(VLOOKUP($A31,'Data (new)'!A:T,11,0)="","",VLOOKUP($A31,'Data (new)'!A:T,11,0))</f>
        <v>1</v>
      </c>
      <c r="J31" s="940"/>
      <c r="K31" s="941"/>
      <c r="L31" s="942"/>
      <c r="M31" s="943"/>
      <c r="N31" s="944"/>
      <c r="O31" s="945"/>
      <c r="P31" s="946"/>
      <c r="Q31" s="947"/>
      <c r="R31" s="948"/>
      <c r="S31" s="949"/>
      <c r="T31" s="950"/>
      <c r="U31" s="951"/>
      <c r="V31" s="933"/>
      <c r="W31" s="934"/>
      <c r="X31" s="935"/>
      <c r="Y31" s="936"/>
      <c r="Z31" s="937"/>
      <c r="AA31" s="938"/>
      <c r="AB31" s="939"/>
      <c r="AC31" s="906" t="str">
        <f>IF(VLOOKUP($A31,'Data (new)'!A:T,12,0)="","",VLOOKUP($A31,'Data (new)'!A:T,12,0))</f>
        <v/>
      </c>
      <c r="AD31" s="906" t="str">
        <f t="shared" si="3"/>
        <v/>
      </c>
      <c r="AE31" s="907" t="str">
        <f t="shared" si="4"/>
        <v/>
      </c>
      <c r="AF31" s="908" t="str">
        <f t="shared" si="1"/>
        <v/>
      </c>
      <c r="AG31" s="909" t="str">
        <f t="shared" si="5"/>
        <v/>
      </c>
      <c r="AH31" s="192">
        <f t="shared" si="6"/>
        <v>0</v>
      </c>
      <c r="AI31" s="192">
        <f t="shared" si="7"/>
        <v>0</v>
      </c>
      <c r="AJ31" s="192">
        <f t="shared" si="8"/>
        <v>0</v>
      </c>
      <c r="AK31" s="192">
        <f t="shared" si="9"/>
        <v>0</v>
      </c>
      <c r="AL31" s="192">
        <f t="shared" si="10"/>
        <v>0</v>
      </c>
      <c r="AM31" s="192">
        <f t="shared" si="11"/>
        <v>0</v>
      </c>
      <c r="AN31" s="192">
        <f t="shared" si="12"/>
        <v>0</v>
      </c>
      <c r="AO31" s="192">
        <f t="shared" si="13"/>
        <v>0</v>
      </c>
      <c r="AP31" s="192">
        <f t="shared" si="14"/>
        <v>0</v>
      </c>
      <c r="AQ31" s="192">
        <f t="shared" si="15"/>
        <v>0</v>
      </c>
      <c r="AR31" s="192">
        <f t="shared" si="16"/>
        <v>0</v>
      </c>
      <c r="AS31" s="192">
        <f t="shared" si="17"/>
        <v>0</v>
      </c>
      <c r="AT31" s="192">
        <f t="shared" si="18"/>
        <v>0</v>
      </c>
      <c r="AU31" s="192">
        <f t="shared" si="19"/>
        <v>0</v>
      </c>
      <c r="AV31" s="192">
        <f t="shared" si="20"/>
        <v>0</v>
      </c>
      <c r="AW31" s="192">
        <f t="shared" si="21"/>
        <v>0</v>
      </c>
      <c r="AX31" s="192">
        <f t="shared" si="22"/>
        <v>0</v>
      </c>
      <c r="AY31" s="192">
        <f t="shared" si="23"/>
        <v>0</v>
      </c>
      <c r="AZ31" s="192">
        <f t="shared" si="24"/>
        <v>0</v>
      </c>
    </row>
    <row r="32" spans="1:52" ht="156.6" customHeight="1">
      <c r="A32" s="902" t="s">
        <v>367</v>
      </c>
      <c r="B32" s="902" t="str">
        <f>IF(VLOOKUP($A32,'Data (new)'!A:T,2,0)="","",VLOOKUP($A32,'Data (new)'!A:T,2,0))</f>
        <v/>
      </c>
      <c r="C32" s="1745" t="str">
        <f>IF(VLOOKUP($A32,'Data (new)'!A:T,5,0)="","",VLOOKUP($A32,'Data (new)'!A:T,5,0))</f>
        <v>Geodes</v>
      </c>
      <c r="D32" s="1752" t="e" vm="15">
        <v>#VALUE!</v>
      </c>
      <c r="E32" s="1755" t="str">
        <f>IF(VLOOKUP($A32,'Data (new)'!$A:$T,6,0)="","",HYPERLINK(VLOOKUP($A32,'Data (new)'!A:T,7,0), VLOOKUP($A32,'Data (new)'!A:T,6,0)))</f>
        <v>Slice Cover MEDIUM</v>
      </c>
      <c r="F32" s="1743" t="str">
        <f>IF(VLOOKUP($A32,'Data (new)'!A:T,9,0)="","",VLOOKUP($A32,'Data (new)'!A:T,9,0))</f>
        <v>90 x 40 x 9 cm</v>
      </c>
      <c r="G32" s="911" t="str">
        <f>IF(VLOOKUP($A32,'Data (new)'!A:T,8,0)="","",VLOOKUP($A32,'Data (new)'!A:T,8,0))</f>
        <v>Full friction</v>
      </c>
      <c r="H32" s="904">
        <f>IF(VLOOKUP($A32,'Data (new)'!A:T,16,0)="","",VLOOKUP($A32,'Data (new)'!A:T,16,0))</f>
        <v>204.89209133945977</v>
      </c>
      <c r="I32" s="910">
        <f>IF(VLOOKUP($A32,'Data (new)'!A:T,11,0)="","",VLOOKUP($A32,'Data (new)'!A:T,11,0))</f>
        <v>1</v>
      </c>
      <c r="J32" s="940"/>
      <c r="K32" s="941"/>
      <c r="L32" s="942"/>
      <c r="M32" s="943"/>
      <c r="N32" s="944"/>
      <c r="O32" s="945"/>
      <c r="P32" s="946"/>
      <c r="Q32" s="947"/>
      <c r="R32" s="948"/>
      <c r="S32" s="949"/>
      <c r="T32" s="950"/>
      <c r="U32" s="951"/>
      <c r="V32" s="933"/>
      <c r="W32" s="934"/>
      <c r="X32" s="935"/>
      <c r="Y32" s="936"/>
      <c r="Z32" s="937"/>
      <c r="AA32" s="938"/>
      <c r="AB32" s="939"/>
      <c r="AC32" s="906" t="str">
        <f>IF(VLOOKUP($A32,'Data (new)'!A:T,12,0)="","",VLOOKUP($A32,'Data (new)'!A:T,12,0))</f>
        <v/>
      </c>
      <c r="AD32" s="906" t="str">
        <f t="shared" si="3"/>
        <v/>
      </c>
      <c r="AE32" s="907" t="str">
        <f t="shared" si="4"/>
        <v/>
      </c>
      <c r="AF32" s="908" t="str">
        <f t="shared" si="1"/>
        <v/>
      </c>
      <c r="AG32" s="909" t="str">
        <f t="shared" si="5"/>
        <v/>
      </c>
      <c r="AH32" s="192">
        <f t="shared" si="6"/>
        <v>0</v>
      </c>
      <c r="AI32" s="192">
        <f t="shared" si="7"/>
        <v>0</v>
      </c>
      <c r="AJ32" s="192">
        <f t="shared" si="8"/>
        <v>0</v>
      </c>
      <c r="AK32" s="192">
        <f t="shared" si="9"/>
        <v>0</v>
      </c>
      <c r="AL32" s="192">
        <f t="shared" si="10"/>
        <v>0</v>
      </c>
      <c r="AM32" s="192">
        <f t="shared" si="11"/>
        <v>0</v>
      </c>
      <c r="AN32" s="192">
        <f t="shared" si="12"/>
        <v>0</v>
      </c>
      <c r="AO32" s="192">
        <f t="shared" si="13"/>
        <v>0</v>
      </c>
      <c r="AP32" s="192">
        <f t="shared" si="14"/>
        <v>0</v>
      </c>
      <c r="AQ32" s="192">
        <f t="shared" si="15"/>
        <v>0</v>
      </c>
      <c r="AR32" s="192">
        <f t="shared" si="16"/>
        <v>0</v>
      </c>
      <c r="AS32" s="192">
        <f t="shared" si="17"/>
        <v>0</v>
      </c>
      <c r="AT32" s="192">
        <f t="shared" si="18"/>
        <v>0</v>
      </c>
      <c r="AU32" s="192">
        <f t="shared" si="19"/>
        <v>0</v>
      </c>
      <c r="AV32" s="192">
        <f t="shared" si="20"/>
        <v>0</v>
      </c>
      <c r="AW32" s="192">
        <f t="shared" si="21"/>
        <v>0</v>
      </c>
      <c r="AX32" s="192">
        <f t="shared" si="22"/>
        <v>0</v>
      </c>
      <c r="AY32" s="192">
        <f t="shared" si="23"/>
        <v>0</v>
      </c>
      <c r="AZ32" s="192">
        <f t="shared" si="24"/>
        <v>0</v>
      </c>
    </row>
    <row r="33" spans="1:52" ht="156.6" customHeight="1">
      <c r="A33" s="902" t="s">
        <v>368</v>
      </c>
      <c r="B33" s="902" t="str">
        <f>IF(VLOOKUP($A33,'Data (new)'!A:T,2,0)="","",VLOOKUP($A33,'Data (new)'!A:T,2,0))</f>
        <v/>
      </c>
      <c r="C33" s="1746" t="str">
        <f>IF(VLOOKUP($A33,'Data (new)'!A:T,5,0)="","",VLOOKUP($A33,'Data (new)'!A:T,5,0))</f>
        <v>Geodes</v>
      </c>
      <c r="D33" s="1753"/>
      <c r="E33" s="1756" t="str">
        <f>IF(VLOOKUP($A33,'Data (new)'!$A:$T,6,0)="","",HYPERLINK(VLOOKUP($A33,'Data (new)'!A:T,7,0), VLOOKUP($A33,'Data (new)'!A:T,6,0)))</f>
        <v>Slice Cover MEDIUM</v>
      </c>
      <c r="F33" s="1744" t="str">
        <f>IF(VLOOKUP($A33,'Data (new)'!A:T,9,0)="","",VLOOKUP($A33,'Data (new)'!A:T,9,0))</f>
        <v>90 x 40 x 9 cm</v>
      </c>
      <c r="G33" s="911" t="str">
        <f>IF(VLOOKUP($A33,'Data (new)'!A:T,8,0)="","",VLOOKUP($A33,'Data (new)'!A:T,8,0))</f>
        <v>Dual texture</v>
      </c>
      <c r="H33" s="904">
        <f>IF(VLOOKUP($A33,'Data (new)'!A:T,16,0)="","",VLOOKUP($A33,'Data (new)'!A:T,16,0))</f>
        <v>256.11511417432467</v>
      </c>
      <c r="I33" s="910">
        <f>IF(VLOOKUP($A33,'Data (new)'!A:T,11,0)="","",VLOOKUP($A33,'Data (new)'!A:T,11,0))</f>
        <v>1</v>
      </c>
      <c r="J33" s="940"/>
      <c r="K33" s="941"/>
      <c r="L33" s="942"/>
      <c r="M33" s="943"/>
      <c r="N33" s="944"/>
      <c r="O33" s="945"/>
      <c r="P33" s="946"/>
      <c r="Q33" s="947"/>
      <c r="R33" s="948"/>
      <c r="S33" s="949"/>
      <c r="T33" s="950"/>
      <c r="U33" s="951"/>
      <c r="V33" s="933"/>
      <c r="W33" s="934"/>
      <c r="X33" s="935"/>
      <c r="Y33" s="936"/>
      <c r="Z33" s="937"/>
      <c r="AA33" s="938"/>
      <c r="AB33" s="939"/>
      <c r="AC33" s="906" t="str">
        <f>IF(VLOOKUP($A33,'Data (new)'!A:T,12,0)="","",VLOOKUP($A33,'Data (new)'!A:T,12,0))</f>
        <v/>
      </c>
      <c r="AD33" s="906" t="str">
        <f t="shared" si="3"/>
        <v/>
      </c>
      <c r="AE33" s="907" t="str">
        <f t="shared" si="4"/>
        <v/>
      </c>
      <c r="AF33" s="908" t="str">
        <f t="shared" si="1"/>
        <v/>
      </c>
      <c r="AG33" s="909" t="str">
        <f t="shared" si="5"/>
        <v/>
      </c>
      <c r="AH33" s="192">
        <f t="shared" si="6"/>
        <v>0</v>
      </c>
      <c r="AI33" s="192">
        <f t="shared" si="7"/>
        <v>0</v>
      </c>
      <c r="AJ33" s="192">
        <f t="shared" si="8"/>
        <v>0</v>
      </c>
      <c r="AK33" s="192">
        <f t="shared" si="9"/>
        <v>0</v>
      </c>
      <c r="AL33" s="192">
        <f t="shared" si="10"/>
        <v>0</v>
      </c>
      <c r="AM33" s="192">
        <f t="shared" si="11"/>
        <v>0</v>
      </c>
      <c r="AN33" s="192">
        <f t="shared" si="12"/>
        <v>0</v>
      </c>
      <c r="AO33" s="192">
        <f t="shared" si="13"/>
        <v>0</v>
      </c>
      <c r="AP33" s="192">
        <f t="shared" si="14"/>
        <v>0</v>
      </c>
      <c r="AQ33" s="192">
        <f t="shared" si="15"/>
        <v>0</v>
      </c>
      <c r="AR33" s="192">
        <f t="shared" si="16"/>
        <v>0</v>
      </c>
      <c r="AS33" s="192">
        <f t="shared" si="17"/>
        <v>0</v>
      </c>
      <c r="AT33" s="192">
        <f t="shared" si="18"/>
        <v>0</v>
      </c>
      <c r="AU33" s="192">
        <f t="shared" si="19"/>
        <v>0</v>
      </c>
      <c r="AV33" s="192">
        <f t="shared" si="20"/>
        <v>0</v>
      </c>
      <c r="AW33" s="192">
        <f t="shared" si="21"/>
        <v>0</v>
      </c>
      <c r="AX33" s="192">
        <f t="shared" si="22"/>
        <v>0</v>
      </c>
      <c r="AY33" s="192">
        <f t="shared" si="23"/>
        <v>0</v>
      </c>
      <c r="AZ33" s="192">
        <f t="shared" si="24"/>
        <v>0</v>
      </c>
    </row>
    <row r="34" spans="1:52" ht="156.6" customHeight="1">
      <c r="A34" s="902" t="s">
        <v>369</v>
      </c>
      <c r="B34" s="902" t="str">
        <f>IF(VLOOKUP($A34,'Data (new)'!A:T,2,0)="","",VLOOKUP($A34,'Data (new)'!A:T,2,0))</f>
        <v>AGP0367</v>
      </c>
      <c r="C34" s="1746" t="str">
        <f>IF(VLOOKUP($A34,'Data (new)'!A:T,5,0)="","",VLOOKUP($A34,'Data (new)'!A:T,5,0))</f>
        <v>Geodes</v>
      </c>
      <c r="D34" s="1753"/>
      <c r="E34" s="1755" t="str">
        <f>IF(VLOOKUP($A34,'Data (new)'!$A:$T,6,0)="","",HYPERLINK(VLOOKUP($A34,'Data (new)'!A:T,7,0), VLOOKUP($A34,'Data (new)'!A:T,6,0)))</f>
        <v>Slice Cover LARGE</v>
      </c>
      <c r="F34" s="1743" t="str">
        <f>IF(VLOOKUP($A34,'Data (new)'!A:T,9,0)="","",VLOOKUP($A34,'Data (new)'!A:T,9,0))</f>
        <v>127 x 55 x 12 cm</v>
      </c>
      <c r="G34" s="911" t="str">
        <f>IF(VLOOKUP($A34,'Data (new)'!A:T,8,0)="","",VLOOKUP($A34,'Data (new)'!A:T,8,0))</f>
        <v>Full friction</v>
      </c>
      <c r="H34" s="904">
        <f>IF(VLOOKUP($A34,'Data (new)'!A:T,16,0)="","",VLOOKUP($A34,'Data (new)'!A:T,16,0))</f>
        <v>215.00651912542796</v>
      </c>
      <c r="I34" s="910">
        <f>IF(VLOOKUP($A34,'Data (new)'!A:T,11,0)="","",VLOOKUP($A34,'Data (new)'!A:T,11,0))</f>
        <v>1</v>
      </c>
      <c r="J34" s="940"/>
      <c r="K34" s="941"/>
      <c r="L34" s="942"/>
      <c r="M34" s="943"/>
      <c r="N34" s="944"/>
      <c r="O34" s="945"/>
      <c r="P34" s="946"/>
      <c r="Q34" s="947"/>
      <c r="R34" s="948"/>
      <c r="S34" s="949"/>
      <c r="T34" s="950"/>
      <c r="U34" s="951"/>
      <c r="V34" s="933"/>
      <c r="W34" s="934"/>
      <c r="X34" s="935"/>
      <c r="Y34" s="936"/>
      <c r="Z34" s="937"/>
      <c r="AA34" s="938"/>
      <c r="AB34" s="939"/>
      <c r="AC34" s="906" t="str">
        <f>IF(VLOOKUP($A34,'Data (new)'!A:T,12,0)="","",VLOOKUP($A34,'Data (new)'!A:T,12,0))</f>
        <v/>
      </c>
      <c r="AD34" s="906" t="str">
        <f t="shared" si="3"/>
        <v/>
      </c>
      <c r="AE34" s="907" t="str">
        <f t="shared" si="4"/>
        <v/>
      </c>
      <c r="AF34" s="908" t="str">
        <f t="shared" si="1"/>
        <v/>
      </c>
      <c r="AG34" s="909" t="str">
        <f t="shared" si="5"/>
        <v/>
      </c>
      <c r="AH34" s="192">
        <f t="shared" si="6"/>
        <v>0</v>
      </c>
      <c r="AI34" s="192">
        <f t="shared" si="7"/>
        <v>0</v>
      </c>
      <c r="AJ34" s="192">
        <f t="shared" si="8"/>
        <v>0</v>
      </c>
      <c r="AK34" s="192">
        <f t="shared" si="9"/>
        <v>0</v>
      </c>
      <c r="AL34" s="192">
        <f t="shared" si="10"/>
        <v>0</v>
      </c>
      <c r="AM34" s="192">
        <f t="shared" si="11"/>
        <v>0</v>
      </c>
      <c r="AN34" s="192">
        <f t="shared" si="12"/>
        <v>0</v>
      </c>
      <c r="AO34" s="192">
        <f t="shared" si="13"/>
        <v>0</v>
      </c>
      <c r="AP34" s="192">
        <f t="shared" si="14"/>
        <v>0</v>
      </c>
      <c r="AQ34" s="192">
        <f t="shared" si="15"/>
        <v>0</v>
      </c>
      <c r="AR34" s="192">
        <f t="shared" si="16"/>
        <v>0</v>
      </c>
      <c r="AS34" s="192">
        <f t="shared" si="17"/>
        <v>0</v>
      </c>
      <c r="AT34" s="192">
        <f t="shared" si="18"/>
        <v>0</v>
      </c>
      <c r="AU34" s="192">
        <f t="shared" si="19"/>
        <v>0</v>
      </c>
      <c r="AV34" s="192">
        <f t="shared" si="20"/>
        <v>0</v>
      </c>
      <c r="AW34" s="192">
        <f t="shared" si="21"/>
        <v>0</v>
      </c>
      <c r="AX34" s="192">
        <f t="shared" si="22"/>
        <v>0</v>
      </c>
      <c r="AY34" s="192">
        <f t="shared" si="23"/>
        <v>0</v>
      </c>
      <c r="AZ34" s="192">
        <f t="shared" si="24"/>
        <v>0</v>
      </c>
    </row>
    <row r="35" spans="1:52" ht="156.6" customHeight="1">
      <c r="A35" s="902" t="s">
        <v>370</v>
      </c>
      <c r="B35" s="902" t="str">
        <f>IF(VLOOKUP($A35,'Data (new)'!A:T,2,0)="","",VLOOKUP($A35,'Data (new)'!A:T,2,0))</f>
        <v>AGP0367</v>
      </c>
      <c r="C35" s="1747" t="str">
        <f>IF(VLOOKUP($A35,'Data (new)'!A:T,5,0)="","",VLOOKUP($A35,'Data (new)'!A:T,5,0))</f>
        <v>Geodes</v>
      </c>
      <c r="D35" s="1754"/>
      <c r="E35" s="1756" t="str">
        <f>IF(VLOOKUP($A35,'Data (new)'!$A:$T,6,0)="","",HYPERLINK(VLOOKUP($A35,'Data (new)'!A:T,7,0), VLOOKUP($A35,'Data (new)'!A:T,6,0)))</f>
        <v>Slice Cover LARGE</v>
      </c>
      <c r="F35" s="1744" t="str">
        <f>IF(VLOOKUP($A35,'Data (new)'!A:T,9,0)="","",VLOOKUP($A35,'Data (new)'!A:T,9,0))</f>
        <v>127 x 55 x 12 cm</v>
      </c>
      <c r="G35" s="911" t="str">
        <f>IF(VLOOKUP($A35,'Data (new)'!A:T,8,0)="","",VLOOKUP($A35,'Data (new)'!A:T,8,0))</f>
        <v>Dual texture</v>
      </c>
      <c r="H35" s="904">
        <f>IF(VLOOKUP($A35,'Data (new)'!A:T,16,0)="","",VLOOKUP($A35,'Data (new)'!A:T,16,0))</f>
        <v>268.75814890678498</v>
      </c>
      <c r="I35" s="910">
        <f>IF(VLOOKUP($A35,'Data (new)'!A:T,11,0)="","",VLOOKUP($A35,'Data (new)'!A:T,11,0))</f>
        <v>1</v>
      </c>
      <c r="J35" s="940"/>
      <c r="K35" s="941"/>
      <c r="L35" s="942"/>
      <c r="M35" s="943"/>
      <c r="N35" s="944"/>
      <c r="O35" s="945"/>
      <c r="P35" s="946"/>
      <c r="Q35" s="947"/>
      <c r="R35" s="948"/>
      <c r="S35" s="949"/>
      <c r="T35" s="950"/>
      <c r="U35" s="951"/>
      <c r="V35" s="933"/>
      <c r="W35" s="934"/>
      <c r="X35" s="935"/>
      <c r="Y35" s="936"/>
      <c r="Z35" s="937"/>
      <c r="AA35" s="938"/>
      <c r="AB35" s="939"/>
      <c r="AC35" s="906" t="str">
        <f>IF(VLOOKUP($A35,'Data (new)'!A:T,12,0)="","",VLOOKUP($A35,'Data (new)'!A:T,12,0))</f>
        <v/>
      </c>
      <c r="AD35" s="906" t="str">
        <f t="shared" si="3"/>
        <v/>
      </c>
      <c r="AE35" s="907" t="str">
        <f t="shared" si="4"/>
        <v/>
      </c>
      <c r="AF35" s="908" t="str">
        <f t="shared" si="1"/>
        <v/>
      </c>
      <c r="AG35" s="909" t="str">
        <f t="shared" si="5"/>
        <v/>
      </c>
      <c r="AH35" s="192">
        <f t="shared" si="6"/>
        <v>0</v>
      </c>
      <c r="AI35" s="192">
        <f t="shared" si="7"/>
        <v>0</v>
      </c>
      <c r="AJ35" s="192">
        <f t="shared" si="8"/>
        <v>0</v>
      </c>
      <c r="AK35" s="192">
        <f t="shared" si="9"/>
        <v>0</v>
      </c>
      <c r="AL35" s="192">
        <f t="shared" si="10"/>
        <v>0</v>
      </c>
      <c r="AM35" s="192">
        <f t="shared" si="11"/>
        <v>0</v>
      </c>
      <c r="AN35" s="192">
        <f t="shared" si="12"/>
        <v>0</v>
      </c>
      <c r="AO35" s="192">
        <f t="shared" si="13"/>
        <v>0</v>
      </c>
      <c r="AP35" s="192">
        <f t="shared" si="14"/>
        <v>0</v>
      </c>
      <c r="AQ35" s="192">
        <f t="shared" si="15"/>
        <v>0</v>
      </c>
      <c r="AR35" s="192">
        <f t="shared" si="16"/>
        <v>0</v>
      </c>
      <c r="AS35" s="192">
        <f t="shared" si="17"/>
        <v>0</v>
      </c>
      <c r="AT35" s="192">
        <f t="shared" si="18"/>
        <v>0</v>
      </c>
      <c r="AU35" s="192">
        <f t="shared" si="19"/>
        <v>0</v>
      </c>
      <c r="AV35" s="192">
        <f t="shared" si="20"/>
        <v>0</v>
      </c>
      <c r="AW35" s="192">
        <f t="shared" si="21"/>
        <v>0</v>
      </c>
      <c r="AX35" s="192">
        <f t="shared" si="22"/>
        <v>0</v>
      </c>
      <c r="AY35" s="192">
        <f t="shared" si="23"/>
        <v>0</v>
      </c>
      <c r="AZ35" s="192">
        <f t="shared" si="24"/>
        <v>0</v>
      </c>
    </row>
    <row r="36" spans="1:52" ht="156.6" customHeight="1">
      <c r="A36" s="902" t="s">
        <v>371</v>
      </c>
      <c r="B36" s="902" t="str">
        <f>IF(VLOOKUP($A36,'Data (new)'!A:T,2,0)="","",VLOOKUP($A36,'Data (new)'!A:T,2,0))</f>
        <v/>
      </c>
      <c r="C36" s="1745" t="str">
        <f>IF(VLOOKUP($A36,'Data (new)'!A:T,5,0)="","",VLOOKUP($A36,'Data (new)'!A:T,5,0))</f>
        <v>Geodes</v>
      </c>
      <c r="D36" s="1752" t="e" vm="16">
        <v>#VALUE!</v>
      </c>
      <c r="E36" s="1755" t="str">
        <f>IF(VLOOKUP($A36,'Data (new)'!$A:$T,6,0)="","",HYPERLINK(VLOOKUP($A36,'Data (new)'!A:T,7,0), VLOOKUP($A36,'Data (new)'!A:T,6,0)))</f>
        <v>Diamond Left MEDIUM</v>
      </c>
      <c r="F36" s="1743" t="str">
        <f>IF(VLOOKUP($A36,'Data (new)'!A:T,9,0)="","",VLOOKUP($A36,'Data (new)'!A:T,9,0))</f>
        <v>86 x 54 x 14 cm</v>
      </c>
      <c r="G36" s="911" t="str">
        <f>IF(VLOOKUP($A36,'Data (new)'!A:T,8,0)="","",VLOOKUP($A36,'Data (new)'!A:T,8,0))</f>
        <v>Full friction</v>
      </c>
      <c r="H36" s="904">
        <f>IF(VLOOKUP($A36,'Data (new)'!A:T,16,0)="","",VLOOKUP($A36,'Data (new)'!A:T,16,0))</f>
        <v>186.60241874527588</v>
      </c>
      <c r="I36" s="910">
        <f>IF(VLOOKUP($A36,'Data (new)'!A:T,11,0)="","",VLOOKUP($A36,'Data (new)'!A:T,11,0))</f>
        <v>1</v>
      </c>
      <c r="J36" s="940"/>
      <c r="K36" s="941"/>
      <c r="L36" s="942"/>
      <c r="M36" s="943"/>
      <c r="N36" s="944"/>
      <c r="O36" s="945"/>
      <c r="P36" s="946"/>
      <c r="Q36" s="947"/>
      <c r="R36" s="948"/>
      <c r="S36" s="949"/>
      <c r="T36" s="950"/>
      <c r="U36" s="951"/>
      <c r="V36" s="933"/>
      <c r="W36" s="934"/>
      <c r="X36" s="935"/>
      <c r="Y36" s="936"/>
      <c r="Z36" s="937"/>
      <c r="AA36" s="938"/>
      <c r="AB36" s="939"/>
      <c r="AC36" s="906" t="str">
        <f>IF(VLOOKUP($A36,'Data (new)'!A:T,12,0)="","",VLOOKUP($A36,'Data (new)'!A:T,12,0))</f>
        <v/>
      </c>
      <c r="AD36" s="906" t="str">
        <f t="shared" si="3"/>
        <v/>
      </c>
      <c r="AE36" s="907" t="str">
        <f t="shared" si="4"/>
        <v/>
      </c>
      <c r="AF36" s="908" t="str">
        <f t="shared" si="1"/>
        <v/>
      </c>
      <c r="AG36" s="909" t="str">
        <f t="shared" si="5"/>
        <v/>
      </c>
      <c r="AH36" s="192">
        <f t="shared" si="6"/>
        <v>0</v>
      </c>
      <c r="AI36" s="192">
        <f t="shared" si="7"/>
        <v>0</v>
      </c>
      <c r="AJ36" s="192">
        <f t="shared" si="8"/>
        <v>0</v>
      </c>
      <c r="AK36" s="192">
        <f t="shared" si="9"/>
        <v>0</v>
      </c>
      <c r="AL36" s="192">
        <f t="shared" si="10"/>
        <v>0</v>
      </c>
      <c r="AM36" s="192">
        <f t="shared" si="11"/>
        <v>0</v>
      </c>
      <c r="AN36" s="192">
        <f t="shared" si="12"/>
        <v>0</v>
      </c>
      <c r="AO36" s="192">
        <f t="shared" si="13"/>
        <v>0</v>
      </c>
      <c r="AP36" s="192">
        <f t="shared" si="14"/>
        <v>0</v>
      </c>
      <c r="AQ36" s="192">
        <f t="shared" si="15"/>
        <v>0</v>
      </c>
      <c r="AR36" s="192">
        <f t="shared" si="16"/>
        <v>0</v>
      </c>
      <c r="AS36" s="192">
        <f t="shared" si="17"/>
        <v>0</v>
      </c>
      <c r="AT36" s="192">
        <f t="shared" si="18"/>
        <v>0</v>
      </c>
      <c r="AU36" s="192">
        <f t="shared" si="19"/>
        <v>0</v>
      </c>
      <c r="AV36" s="192">
        <f t="shared" si="20"/>
        <v>0</v>
      </c>
      <c r="AW36" s="192">
        <f t="shared" si="21"/>
        <v>0</v>
      </c>
      <c r="AX36" s="192">
        <f t="shared" si="22"/>
        <v>0</v>
      </c>
      <c r="AY36" s="192">
        <f t="shared" si="23"/>
        <v>0</v>
      </c>
      <c r="AZ36" s="192">
        <f t="shared" si="24"/>
        <v>0</v>
      </c>
    </row>
    <row r="37" spans="1:52" ht="156.6" customHeight="1">
      <c r="A37" s="902" t="s">
        <v>372</v>
      </c>
      <c r="B37" s="902" t="str">
        <f>IF(VLOOKUP($A37,'Data (new)'!A:T,2,0)="","",VLOOKUP($A37,'Data (new)'!A:T,2,0))</f>
        <v/>
      </c>
      <c r="C37" s="1746" t="str">
        <f>IF(VLOOKUP($A37,'Data (new)'!A:T,5,0)="","",VLOOKUP($A37,'Data (new)'!A:T,5,0))</f>
        <v>Geodes</v>
      </c>
      <c r="D37" s="1753"/>
      <c r="E37" s="1756" t="str">
        <f>IF(VLOOKUP($A37,'Data (new)'!$A:$T,6,0)="","",HYPERLINK(VLOOKUP($A37,'Data (new)'!A:T,7,0), VLOOKUP($A37,'Data (new)'!A:T,6,0)))</f>
        <v>Diamond Left MEDIUM</v>
      </c>
      <c r="F37" s="1744" t="str">
        <f>IF(VLOOKUP($A37,'Data (new)'!A:T,9,0)="","",VLOOKUP($A37,'Data (new)'!A:T,9,0))</f>
        <v>86 x 54 x 14 cm</v>
      </c>
      <c r="G37" s="911" t="str">
        <f>IF(VLOOKUP($A37,'Data (new)'!A:T,8,0)="","",VLOOKUP($A37,'Data (new)'!A:T,8,0))</f>
        <v>Dual texture</v>
      </c>
      <c r="H37" s="904">
        <f>IF(VLOOKUP($A37,'Data (new)'!A:T,16,0)="","",VLOOKUP($A37,'Data (new)'!A:T,16,0))</f>
        <v>233.25302343159484</v>
      </c>
      <c r="I37" s="910">
        <f>IF(VLOOKUP($A37,'Data (new)'!A:T,11,0)="","",VLOOKUP($A37,'Data (new)'!A:T,11,0))</f>
        <v>1</v>
      </c>
      <c r="J37" s="940"/>
      <c r="K37" s="941"/>
      <c r="L37" s="942"/>
      <c r="M37" s="943"/>
      <c r="N37" s="944"/>
      <c r="O37" s="945"/>
      <c r="P37" s="946"/>
      <c r="Q37" s="947"/>
      <c r="R37" s="948"/>
      <c r="S37" s="949"/>
      <c r="T37" s="950"/>
      <c r="U37" s="951"/>
      <c r="V37" s="933"/>
      <c r="W37" s="934"/>
      <c r="X37" s="935"/>
      <c r="Y37" s="936"/>
      <c r="Z37" s="937"/>
      <c r="AA37" s="938"/>
      <c r="AB37" s="939"/>
      <c r="AC37" s="906" t="str">
        <f>IF(VLOOKUP($A37,'Data (new)'!A:T,12,0)="","",VLOOKUP($A37,'Data (new)'!A:T,12,0))</f>
        <v/>
      </c>
      <c r="AD37" s="906" t="str">
        <f t="shared" si="3"/>
        <v/>
      </c>
      <c r="AE37" s="907" t="str">
        <f t="shared" si="4"/>
        <v/>
      </c>
      <c r="AF37" s="908" t="str">
        <f t="shared" si="1"/>
        <v/>
      </c>
      <c r="AG37" s="909" t="str">
        <f t="shared" si="5"/>
        <v/>
      </c>
      <c r="AH37" s="192">
        <f t="shared" si="6"/>
        <v>0</v>
      </c>
      <c r="AI37" s="192">
        <f t="shared" si="7"/>
        <v>0</v>
      </c>
      <c r="AJ37" s="192">
        <f t="shared" si="8"/>
        <v>0</v>
      </c>
      <c r="AK37" s="192">
        <f t="shared" si="9"/>
        <v>0</v>
      </c>
      <c r="AL37" s="192">
        <f t="shared" si="10"/>
        <v>0</v>
      </c>
      <c r="AM37" s="192">
        <f t="shared" si="11"/>
        <v>0</v>
      </c>
      <c r="AN37" s="192">
        <f t="shared" si="12"/>
        <v>0</v>
      </c>
      <c r="AO37" s="192">
        <f t="shared" si="13"/>
        <v>0</v>
      </c>
      <c r="AP37" s="192">
        <f t="shared" si="14"/>
        <v>0</v>
      </c>
      <c r="AQ37" s="192">
        <f t="shared" si="15"/>
        <v>0</v>
      </c>
      <c r="AR37" s="192">
        <f t="shared" si="16"/>
        <v>0</v>
      </c>
      <c r="AS37" s="192">
        <f t="shared" si="17"/>
        <v>0</v>
      </c>
      <c r="AT37" s="192">
        <f t="shared" si="18"/>
        <v>0</v>
      </c>
      <c r="AU37" s="192">
        <f t="shared" si="19"/>
        <v>0</v>
      </c>
      <c r="AV37" s="192">
        <f t="shared" si="20"/>
        <v>0</v>
      </c>
      <c r="AW37" s="192">
        <f t="shared" si="21"/>
        <v>0</v>
      </c>
      <c r="AX37" s="192">
        <f t="shared" si="22"/>
        <v>0</v>
      </c>
      <c r="AY37" s="192">
        <f t="shared" si="23"/>
        <v>0</v>
      </c>
      <c r="AZ37" s="192">
        <f t="shared" si="24"/>
        <v>0</v>
      </c>
    </row>
    <row r="38" spans="1:52" ht="156.6" customHeight="1">
      <c r="A38" s="902" t="s">
        <v>373</v>
      </c>
      <c r="B38" s="902" t="str">
        <f>IF(VLOOKUP($A38,'Data (new)'!A:T,2,0)="","",VLOOKUP($A38,'Data (new)'!A:T,2,0))</f>
        <v>AGP0368</v>
      </c>
      <c r="C38" s="1746" t="str">
        <f>IF(VLOOKUP($A38,'Data (new)'!A:T,5,0)="","",VLOOKUP($A38,'Data (new)'!A:T,5,0))</f>
        <v>Geodes</v>
      </c>
      <c r="D38" s="1753"/>
      <c r="E38" s="1755" t="str">
        <f>IF(VLOOKUP($A38,'Data (new)'!$A:$T,6,0)="","",HYPERLINK(VLOOKUP($A38,'Data (new)'!A:T,7,0), VLOOKUP($A38,'Data (new)'!A:T,6,0)))</f>
        <v>Diamond Left LARGE</v>
      </c>
      <c r="F38" s="1743" t="str">
        <f>IF(VLOOKUP($A38,'Data (new)'!A:T,9,0)="","",VLOOKUP($A38,'Data (new)'!A:T,9,0))</f>
        <v>120 x 76 x 19 cm</v>
      </c>
      <c r="G38" s="911" t="str">
        <f>IF(VLOOKUP($A38,'Data (new)'!A:T,8,0)="","",VLOOKUP($A38,'Data (new)'!A:T,8,0))</f>
        <v>Full friction</v>
      </c>
      <c r="H38" s="904">
        <f>IF(VLOOKUP($A38,'Data (new)'!A:T,16,0)="","",VLOOKUP($A38,'Data (new)'!A:T,16,0))</f>
        <v>222.78048572954822</v>
      </c>
      <c r="I38" s="910">
        <f>IF(VLOOKUP($A38,'Data (new)'!A:T,11,0)="","",VLOOKUP($A38,'Data (new)'!A:T,11,0))</f>
        <v>1</v>
      </c>
      <c r="J38" s="940"/>
      <c r="K38" s="941"/>
      <c r="L38" s="942"/>
      <c r="M38" s="943"/>
      <c r="N38" s="944"/>
      <c r="O38" s="945"/>
      <c r="P38" s="946"/>
      <c r="Q38" s="947"/>
      <c r="R38" s="948"/>
      <c r="S38" s="949"/>
      <c r="T38" s="950"/>
      <c r="U38" s="951"/>
      <c r="V38" s="933"/>
      <c r="W38" s="934"/>
      <c r="X38" s="935"/>
      <c r="Y38" s="936"/>
      <c r="Z38" s="937"/>
      <c r="AA38" s="938"/>
      <c r="AB38" s="939"/>
      <c r="AC38" s="906" t="str">
        <f>IF(VLOOKUP($A38,'Data (new)'!A:T,12,0)="","",VLOOKUP($A38,'Data (new)'!A:T,12,0))</f>
        <v/>
      </c>
      <c r="AD38" s="906" t="str">
        <f t="shared" si="3"/>
        <v/>
      </c>
      <c r="AE38" s="907" t="str">
        <f t="shared" si="4"/>
        <v/>
      </c>
      <c r="AF38" s="908" t="str">
        <f t="shared" si="1"/>
        <v/>
      </c>
      <c r="AG38" s="909" t="str">
        <f t="shared" si="5"/>
        <v/>
      </c>
      <c r="AH38" s="192">
        <f t="shared" si="6"/>
        <v>0</v>
      </c>
      <c r="AI38" s="192">
        <f t="shared" si="7"/>
        <v>0</v>
      </c>
      <c r="AJ38" s="192">
        <f t="shared" si="8"/>
        <v>0</v>
      </c>
      <c r="AK38" s="192">
        <f t="shared" si="9"/>
        <v>0</v>
      </c>
      <c r="AL38" s="192">
        <f t="shared" si="10"/>
        <v>0</v>
      </c>
      <c r="AM38" s="192">
        <f t="shared" si="11"/>
        <v>0</v>
      </c>
      <c r="AN38" s="192">
        <f t="shared" si="12"/>
        <v>0</v>
      </c>
      <c r="AO38" s="192">
        <f t="shared" si="13"/>
        <v>0</v>
      </c>
      <c r="AP38" s="192">
        <f t="shared" si="14"/>
        <v>0</v>
      </c>
      <c r="AQ38" s="192">
        <f t="shared" si="15"/>
        <v>0</v>
      </c>
      <c r="AR38" s="192">
        <f t="shared" si="16"/>
        <v>0</v>
      </c>
      <c r="AS38" s="192">
        <f t="shared" si="17"/>
        <v>0</v>
      </c>
      <c r="AT38" s="192">
        <f t="shared" si="18"/>
        <v>0</v>
      </c>
      <c r="AU38" s="192">
        <f t="shared" si="19"/>
        <v>0</v>
      </c>
      <c r="AV38" s="192">
        <f t="shared" si="20"/>
        <v>0</v>
      </c>
      <c r="AW38" s="192">
        <f t="shared" si="21"/>
        <v>0</v>
      </c>
      <c r="AX38" s="192">
        <f t="shared" si="22"/>
        <v>0</v>
      </c>
      <c r="AY38" s="192">
        <f t="shared" si="23"/>
        <v>0</v>
      </c>
      <c r="AZ38" s="192">
        <f t="shared" si="24"/>
        <v>0</v>
      </c>
    </row>
    <row r="39" spans="1:52" ht="156.6" customHeight="1">
      <c r="A39" s="902" t="s">
        <v>374</v>
      </c>
      <c r="B39" s="902" t="str">
        <f>IF(VLOOKUP($A39,'Data (new)'!A:T,2,0)="","",VLOOKUP($A39,'Data (new)'!A:T,2,0))</f>
        <v>AGP0368</v>
      </c>
      <c r="C39" s="1747" t="str">
        <f>IF(VLOOKUP($A39,'Data (new)'!A:T,5,0)="","",VLOOKUP($A39,'Data (new)'!A:T,5,0))</f>
        <v>Geodes</v>
      </c>
      <c r="D39" s="1754"/>
      <c r="E39" s="1756" t="str">
        <f>IF(VLOOKUP($A39,'Data (new)'!$A:$T,6,0)="","",HYPERLINK(VLOOKUP($A39,'Data (new)'!A:T,7,0), VLOOKUP($A39,'Data (new)'!A:T,6,0)))</f>
        <v>Diamond Left LARGE</v>
      </c>
      <c r="F39" s="1744" t="str">
        <f>IF(VLOOKUP($A39,'Data (new)'!A:T,9,0)="","",VLOOKUP($A39,'Data (new)'!A:T,9,0))</f>
        <v>120 x 76 x 19 cm</v>
      </c>
      <c r="G39" s="911" t="str">
        <f>IF(VLOOKUP($A39,'Data (new)'!A:T,8,0)="","",VLOOKUP($A39,'Data (new)'!A:T,8,0))</f>
        <v>Dual texture</v>
      </c>
      <c r="H39" s="904">
        <f>IF(VLOOKUP($A39,'Data (new)'!A:T,16,0)="","",VLOOKUP($A39,'Data (new)'!A:T,16,0))</f>
        <v>278.47560716193533</v>
      </c>
      <c r="I39" s="910">
        <f>IF(VLOOKUP($A39,'Data (new)'!A:T,11,0)="","",VLOOKUP($A39,'Data (new)'!A:T,11,0))</f>
        <v>1</v>
      </c>
      <c r="J39" s="940"/>
      <c r="K39" s="941"/>
      <c r="L39" s="942"/>
      <c r="M39" s="943"/>
      <c r="N39" s="944"/>
      <c r="O39" s="945"/>
      <c r="P39" s="946"/>
      <c r="Q39" s="947"/>
      <c r="R39" s="948"/>
      <c r="S39" s="949"/>
      <c r="T39" s="950"/>
      <c r="U39" s="951"/>
      <c r="V39" s="933"/>
      <c r="W39" s="934"/>
      <c r="X39" s="935"/>
      <c r="Y39" s="936"/>
      <c r="Z39" s="937"/>
      <c r="AA39" s="938"/>
      <c r="AB39" s="939"/>
      <c r="AC39" s="906" t="str">
        <f>IF(VLOOKUP($A39,'Data (new)'!A:T,12,0)="","",VLOOKUP($A39,'Data (new)'!A:T,12,0))</f>
        <v/>
      </c>
      <c r="AD39" s="906" t="str">
        <f t="shared" si="3"/>
        <v/>
      </c>
      <c r="AE39" s="907" t="str">
        <f t="shared" si="4"/>
        <v/>
      </c>
      <c r="AF39" s="908" t="str">
        <f t="shared" si="1"/>
        <v/>
      </c>
      <c r="AG39" s="909" t="str">
        <f t="shared" si="5"/>
        <v/>
      </c>
      <c r="AH39" s="192">
        <f t="shared" si="6"/>
        <v>0</v>
      </c>
      <c r="AI39" s="192">
        <f t="shared" si="7"/>
        <v>0</v>
      </c>
      <c r="AJ39" s="192">
        <f t="shared" si="8"/>
        <v>0</v>
      </c>
      <c r="AK39" s="192">
        <f t="shared" si="9"/>
        <v>0</v>
      </c>
      <c r="AL39" s="192">
        <f t="shared" si="10"/>
        <v>0</v>
      </c>
      <c r="AM39" s="192">
        <f t="shared" si="11"/>
        <v>0</v>
      </c>
      <c r="AN39" s="192">
        <f t="shared" si="12"/>
        <v>0</v>
      </c>
      <c r="AO39" s="192">
        <f t="shared" si="13"/>
        <v>0</v>
      </c>
      <c r="AP39" s="192">
        <f t="shared" si="14"/>
        <v>0</v>
      </c>
      <c r="AQ39" s="192">
        <f t="shared" si="15"/>
        <v>0</v>
      </c>
      <c r="AR39" s="192">
        <f t="shared" si="16"/>
        <v>0</v>
      </c>
      <c r="AS39" s="192">
        <f t="shared" si="17"/>
        <v>0</v>
      </c>
      <c r="AT39" s="192">
        <f t="shared" si="18"/>
        <v>0</v>
      </c>
      <c r="AU39" s="192">
        <f t="shared" si="19"/>
        <v>0</v>
      </c>
      <c r="AV39" s="192">
        <f t="shared" si="20"/>
        <v>0</v>
      </c>
      <c r="AW39" s="192">
        <f t="shared" si="21"/>
        <v>0</v>
      </c>
      <c r="AX39" s="192">
        <f t="shared" si="22"/>
        <v>0</v>
      </c>
      <c r="AY39" s="192">
        <f t="shared" si="23"/>
        <v>0</v>
      </c>
      <c r="AZ39" s="192">
        <f t="shared" si="24"/>
        <v>0</v>
      </c>
    </row>
    <row r="40" spans="1:52" ht="156.6" customHeight="1">
      <c r="A40" s="902" t="s">
        <v>375</v>
      </c>
      <c r="B40" s="902" t="str">
        <f>IF(VLOOKUP($A40,'Data (new)'!A:T,2,0)="","",VLOOKUP($A40,'Data (new)'!A:T,2,0))</f>
        <v/>
      </c>
      <c r="C40" s="1745" t="str">
        <f>IF(VLOOKUP($A40,'Data (new)'!A:T,5,0)="","",VLOOKUP($A40,'Data (new)'!A:T,5,0))</f>
        <v>Geodes</v>
      </c>
      <c r="D40" s="1752" t="e" vm="17">
        <v>#VALUE!</v>
      </c>
      <c r="E40" s="1767" t="str">
        <f>IF(VLOOKUP($A40,'Data (new)'!$A:$T,6,0)="","",HYPERLINK(VLOOKUP($A40,'Data (new)'!A:T,7,0), VLOOKUP($A40,'Data (new)'!A:T,6,0)))</f>
        <v>Diamond Left Cover MEDIUM</v>
      </c>
      <c r="F40" s="1743" t="str">
        <f>IF(VLOOKUP($A40,'Data (new)'!A:T,9,0)="","",VLOOKUP($A40,'Data (new)'!A:T,9,0))</f>
        <v>63 x 35 x 15 cm</v>
      </c>
      <c r="G40" s="911" t="str">
        <f>IF(VLOOKUP($A40,'Data (new)'!A:T,8,0)="","",VLOOKUP($A40,'Data (new)'!A:T,8,0))</f>
        <v>Full friction</v>
      </c>
      <c r="H40" s="904">
        <f>IF(VLOOKUP($A40,'Data (new)'!A:T,16,0)="","",VLOOKUP($A40,'Data (new)'!A:T,16,0))</f>
        <v>175.11186696900987</v>
      </c>
      <c r="I40" s="910">
        <f>IF(VLOOKUP($A40,'Data (new)'!A:T,11,0)="","",VLOOKUP($A40,'Data (new)'!A:T,11,0))</f>
        <v>1</v>
      </c>
      <c r="J40" s="940"/>
      <c r="K40" s="941"/>
      <c r="L40" s="942"/>
      <c r="M40" s="943"/>
      <c r="N40" s="944"/>
      <c r="O40" s="945"/>
      <c r="P40" s="946"/>
      <c r="Q40" s="947"/>
      <c r="R40" s="948"/>
      <c r="S40" s="949"/>
      <c r="T40" s="950"/>
      <c r="U40" s="951"/>
      <c r="V40" s="933"/>
      <c r="W40" s="934"/>
      <c r="X40" s="935"/>
      <c r="Y40" s="936"/>
      <c r="Z40" s="937"/>
      <c r="AA40" s="938"/>
      <c r="AB40" s="939"/>
      <c r="AC40" s="906" t="str">
        <f>IF(VLOOKUP($A40,'Data (new)'!A:T,12,0)="","",VLOOKUP($A40,'Data (new)'!A:T,12,0))</f>
        <v/>
      </c>
      <c r="AD40" s="906" t="str">
        <f t="shared" si="3"/>
        <v/>
      </c>
      <c r="AE40" s="907" t="str">
        <f t="shared" si="4"/>
        <v/>
      </c>
      <c r="AF40" s="908" t="str">
        <f t="shared" si="1"/>
        <v/>
      </c>
      <c r="AG40" s="909" t="str">
        <f t="shared" si="5"/>
        <v/>
      </c>
      <c r="AH40" s="192">
        <f t="shared" si="6"/>
        <v>0</v>
      </c>
      <c r="AI40" s="192">
        <f t="shared" si="7"/>
        <v>0</v>
      </c>
      <c r="AJ40" s="192">
        <f t="shared" si="8"/>
        <v>0</v>
      </c>
      <c r="AK40" s="192">
        <f t="shared" si="9"/>
        <v>0</v>
      </c>
      <c r="AL40" s="192">
        <f t="shared" si="10"/>
        <v>0</v>
      </c>
      <c r="AM40" s="192">
        <f t="shared" si="11"/>
        <v>0</v>
      </c>
      <c r="AN40" s="192">
        <f t="shared" si="12"/>
        <v>0</v>
      </c>
      <c r="AO40" s="192">
        <f t="shared" si="13"/>
        <v>0</v>
      </c>
      <c r="AP40" s="192">
        <f t="shared" si="14"/>
        <v>0</v>
      </c>
      <c r="AQ40" s="192">
        <f t="shared" si="15"/>
        <v>0</v>
      </c>
      <c r="AR40" s="192">
        <f t="shared" si="16"/>
        <v>0</v>
      </c>
      <c r="AS40" s="192">
        <f t="shared" si="17"/>
        <v>0</v>
      </c>
      <c r="AT40" s="192">
        <f t="shared" si="18"/>
        <v>0</v>
      </c>
      <c r="AU40" s="192">
        <f t="shared" si="19"/>
        <v>0</v>
      </c>
      <c r="AV40" s="192">
        <f t="shared" si="20"/>
        <v>0</v>
      </c>
      <c r="AW40" s="192">
        <f t="shared" si="21"/>
        <v>0</v>
      </c>
      <c r="AX40" s="192">
        <f t="shared" si="22"/>
        <v>0</v>
      </c>
      <c r="AY40" s="192">
        <f t="shared" si="23"/>
        <v>0</v>
      </c>
      <c r="AZ40" s="192">
        <f t="shared" si="24"/>
        <v>0</v>
      </c>
    </row>
    <row r="41" spans="1:52" ht="156.6" customHeight="1">
      <c r="A41" s="902" t="s">
        <v>376</v>
      </c>
      <c r="B41" s="902" t="str">
        <f>IF(VLOOKUP($A41,'Data (new)'!A:T,2,0)="","",VLOOKUP($A41,'Data (new)'!A:T,2,0))</f>
        <v/>
      </c>
      <c r="C41" s="1746" t="str">
        <f>IF(VLOOKUP($A41,'Data (new)'!A:T,5,0)="","",VLOOKUP($A41,'Data (new)'!A:T,5,0))</f>
        <v>Geodes</v>
      </c>
      <c r="D41" s="1753"/>
      <c r="E41" s="1751" t="str">
        <f>IF(VLOOKUP($A41,'Data (new)'!$A:$T,6,0)="","",HYPERLINK(VLOOKUP($A41,'Data (new)'!A:T,7,0), VLOOKUP($A41,'Data (new)'!A:T,6,0)))</f>
        <v>Diamond Left Cover MEDIUM</v>
      </c>
      <c r="F41" s="1744" t="str">
        <f>IF(VLOOKUP($A41,'Data (new)'!A:T,9,0)="","",VLOOKUP($A41,'Data (new)'!A:T,9,0))</f>
        <v>63 x 35 x 15 cm</v>
      </c>
      <c r="G41" s="911" t="str">
        <f>IF(VLOOKUP($A41,'Data (new)'!A:T,8,0)="","",VLOOKUP($A41,'Data (new)'!A:T,8,0))</f>
        <v>Dual texture</v>
      </c>
      <c r="H41" s="904">
        <f>IF(VLOOKUP($A41,'Data (new)'!A:T,16,0)="","",VLOOKUP($A41,'Data (new)'!A:T,16,0))</f>
        <v>218.88983371126233</v>
      </c>
      <c r="I41" s="910">
        <f>IF(VLOOKUP($A41,'Data (new)'!A:T,11,0)="","",VLOOKUP($A41,'Data (new)'!A:T,11,0))</f>
        <v>1</v>
      </c>
      <c r="J41" s="940"/>
      <c r="K41" s="941"/>
      <c r="L41" s="942"/>
      <c r="M41" s="943"/>
      <c r="N41" s="944"/>
      <c r="O41" s="945"/>
      <c r="P41" s="946"/>
      <c r="Q41" s="947"/>
      <c r="R41" s="948"/>
      <c r="S41" s="949"/>
      <c r="T41" s="950"/>
      <c r="U41" s="951"/>
      <c r="V41" s="933"/>
      <c r="W41" s="934"/>
      <c r="X41" s="935"/>
      <c r="Y41" s="936"/>
      <c r="Z41" s="937"/>
      <c r="AA41" s="938"/>
      <c r="AB41" s="939"/>
      <c r="AC41" s="906" t="str">
        <f>IF(VLOOKUP($A41,'Data (new)'!A:T,12,0)="","",VLOOKUP($A41,'Data (new)'!A:T,12,0))</f>
        <v/>
      </c>
      <c r="AD41" s="906" t="str">
        <f t="shared" si="3"/>
        <v/>
      </c>
      <c r="AE41" s="907" t="str">
        <f t="shared" si="4"/>
        <v/>
      </c>
      <c r="AF41" s="908" t="str">
        <f t="shared" si="1"/>
        <v/>
      </c>
      <c r="AG41" s="909" t="str">
        <f t="shared" si="5"/>
        <v/>
      </c>
      <c r="AH41" s="192">
        <f t="shared" si="6"/>
        <v>0</v>
      </c>
      <c r="AI41" s="192">
        <f t="shared" si="7"/>
        <v>0</v>
      </c>
      <c r="AJ41" s="192">
        <f t="shared" si="8"/>
        <v>0</v>
      </c>
      <c r="AK41" s="192">
        <f t="shared" si="9"/>
        <v>0</v>
      </c>
      <c r="AL41" s="192">
        <f t="shared" si="10"/>
        <v>0</v>
      </c>
      <c r="AM41" s="192">
        <f t="shared" si="11"/>
        <v>0</v>
      </c>
      <c r="AN41" s="192">
        <f t="shared" si="12"/>
        <v>0</v>
      </c>
      <c r="AO41" s="192">
        <f t="shared" si="13"/>
        <v>0</v>
      </c>
      <c r="AP41" s="192">
        <f t="shared" si="14"/>
        <v>0</v>
      </c>
      <c r="AQ41" s="192">
        <f t="shared" si="15"/>
        <v>0</v>
      </c>
      <c r="AR41" s="192">
        <f t="shared" si="16"/>
        <v>0</v>
      </c>
      <c r="AS41" s="192">
        <f t="shared" si="17"/>
        <v>0</v>
      </c>
      <c r="AT41" s="192">
        <f t="shared" si="18"/>
        <v>0</v>
      </c>
      <c r="AU41" s="192">
        <f t="shared" si="19"/>
        <v>0</v>
      </c>
      <c r="AV41" s="192">
        <f t="shared" si="20"/>
        <v>0</v>
      </c>
      <c r="AW41" s="192">
        <f t="shared" si="21"/>
        <v>0</v>
      </c>
      <c r="AX41" s="192">
        <f t="shared" si="22"/>
        <v>0</v>
      </c>
      <c r="AY41" s="192">
        <f t="shared" si="23"/>
        <v>0</v>
      </c>
      <c r="AZ41" s="192">
        <f t="shared" si="24"/>
        <v>0</v>
      </c>
    </row>
    <row r="42" spans="1:52" ht="156.6" customHeight="1">
      <c r="A42" s="902" t="s">
        <v>2824</v>
      </c>
      <c r="B42" s="902" t="str">
        <f>IF(VLOOKUP($A42,'Data (new)'!A:T,2,0)="","",VLOOKUP($A42,'Data (new)'!A:T,2,0))</f>
        <v>AGP0369</v>
      </c>
      <c r="C42" s="1746" t="str">
        <f>IF(VLOOKUP($A42,'Data (new)'!A:T,5,0)="","",VLOOKUP($A42,'Data (new)'!A:T,5,0))</f>
        <v>Geodes</v>
      </c>
      <c r="D42" s="1753"/>
      <c r="E42" s="1767" t="str">
        <f>IF(VLOOKUP($A42,'Data (new)'!$A:$T,6,0)="","",HYPERLINK(VLOOKUP($A42,'Data (new)'!A:T,7,0), VLOOKUP($A42,'Data (new)'!A:T,6,0)))</f>
        <v>Diamond Left Cover LARGE</v>
      </c>
      <c r="F42" s="1743" t="str">
        <f>IF(VLOOKUP($A42,'Data (new)'!A:T,9,0)="","",VLOOKUP($A42,'Data (new)'!A:T,9,0))</f>
        <v>88 x 49 x 21 cm</v>
      </c>
      <c r="G42" s="911" t="str">
        <f>IF(VLOOKUP($A42,'Data (new)'!A:T,8,0)="","",VLOOKUP($A42,'Data (new)'!A:T,8,0))</f>
        <v>Full friction</v>
      </c>
      <c r="H42" s="904">
        <f>IF(VLOOKUP($A42,'Data (new)'!A:T,16,0)="","",VLOOKUP($A42,'Data (new)'!A:T,16,0))</f>
        <v>189.12914564642284</v>
      </c>
      <c r="I42" s="910">
        <f>IF(VLOOKUP($A42,'Data (new)'!A:T,11,0)="","",VLOOKUP($A42,'Data (new)'!A:T,11,0))</f>
        <v>1</v>
      </c>
      <c r="J42" s="940"/>
      <c r="K42" s="941"/>
      <c r="L42" s="942"/>
      <c r="M42" s="943"/>
      <c r="N42" s="944"/>
      <c r="O42" s="945"/>
      <c r="P42" s="946"/>
      <c r="Q42" s="947"/>
      <c r="R42" s="948"/>
      <c r="S42" s="949"/>
      <c r="T42" s="950"/>
      <c r="U42" s="951"/>
      <c r="V42" s="933"/>
      <c r="W42" s="934"/>
      <c r="X42" s="935"/>
      <c r="Y42" s="936"/>
      <c r="Z42" s="937"/>
      <c r="AA42" s="938"/>
      <c r="AB42" s="939"/>
      <c r="AC42" s="906" t="str">
        <f>IF(VLOOKUP($A42,'Data (new)'!A:T,12,0)="","",VLOOKUP($A42,'Data (new)'!A:T,12,0))</f>
        <v/>
      </c>
      <c r="AD42" s="906" t="str">
        <f t="shared" si="3"/>
        <v/>
      </c>
      <c r="AE42" s="907" t="str">
        <f t="shared" si="4"/>
        <v/>
      </c>
      <c r="AF42" s="908" t="str">
        <f t="shared" si="1"/>
        <v/>
      </c>
      <c r="AG42" s="909" t="str">
        <f t="shared" si="5"/>
        <v/>
      </c>
      <c r="AH42" s="192">
        <f t="shared" si="6"/>
        <v>0</v>
      </c>
      <c r="AI42" s="192">
        <f t="shared" si="7"/>
        <v>0</v>
      </c>
      <c r="AJ42" s="192">
        <f t="shared" si="8"/>
        <v>0</v>
      </c>
      <c r="AK42" s="192">
        <f t="shared" si="9"/>
        <v>0</v>
      </c>
      <c r="AL42" s="192">
        <f t="shared" si="10"/>
        <v>0</v>
      </c>
      <c r="AM42" s="192">
        <f t="shared" si="11"/>
        <v>0</v>
      </c>
      <c r="AN42" s="192">
        <f t="shared" si="12"/>
        <v>0</v>
      </c>
      <c r="AO42" s="192">
        <f t="shared" si="13"/>
        <v>0</v>
      </c>
      <c r="AP42" s="192">
        <f t="shared" si="14"/>
        <v>0</v>
      </c>
      <c r="AQ42" s="192">
        <f t="shared" si="15"/>
        <v>0</v>
      </c>
      <c r="AR42" s="192">
        <f t="shared" si="16"/>
        <v>0</v>
      </c>
      <c r="AS42" s="192">
        <f t="shared" si="17"/>
        <v>0</v>
      </c>
      <c r="AT42" s="192">
        <f t="shared" si="18"/>
        <v>0</v>
      </c>
      <c r="AU42" s="192">
        <f t="shared" si="19"/>
        <v>0</v>
      </c>
      <c r="AV42" s="192">
        <f t="shared" si="20"/>
        <v>0</v>
      </c>
      <c r="AW42" s="192">
        <f t="shared" si="21"/>
        <v>0</v>
      </c>
      <c r="AX42" s="192">
        <f t="shared" si="22"/>
        <v>0</v>
      </c>
      <c r="AY42" s="192">
        <f t="shared" si="23"/>
        <v>0</v>
      </c>
      <c r="AZ42" s="192">
        <f t="shared" si="24"/>
        <v>0</v>
      </c>
    </row>
    <row r="43" spans="1:52" ht="156.6" customHeight="1">
      <c r="A43" s="902" t="s">
        <v>2825</v>
      </c>
      <c r="B43" s="902" t="str">
        <f>IF(VLOOKUP($A43,'Data (new)'!A:T,2,0)="","",VLOOKUP($A43,'Data (new)'!A:T,2,0))</f>
        <v>AGP0369</v>
      </c>
      <c r="C43" s="1747" t="str">
        <f>IF(VLOOKUP($A43,'Data (new)'!A:T,5,0)="","",VLOOKUP($A43,'Data (new)'!A:T,5,0))</f>
        <v>Geodes</v>
      </c>
      <c r="D43" s="1754"/>
      <c r="E43" s="1751" t="str">
        <f>IF(VLOOKUP($A43,'Data (new)'!$A:$T,6,0)="","",HYPERLINK(VLOOKUP($A43,'Data (new)'!A:T,7,0), VLOOKUP($A43,'Data (new)'!A:T,6,0)))</f>
        <v>Diamond Left Cover LARGE</v>
      </c>
      <c r="F43" s="1744" t="str">
        <f>IF(VLOOKUP($A43,'Data (new)'!A:T,9,0)="","",VLOOKUP($A43,'Data (new)'!A:T,9,0))</f>
        <v>88 x 49 x 21 cm</v>
      </c>
      <c r="G43" s="911" t="str">
        <f>IF(VLOOKUP($A43,'Data (new)'!A:T,8,0)="","",VLOOKUP($A43,'Data (new)'!A:T,8,0))</f>
        <v>Dual texture</v>
      </c>
      <c r="H43" s="904">
        <f>IF(VLOOKUP($A43,'Data (new)'!A:T,16,0)="","",VLOOKUP($A43,'Data (new)'!A:T,16,0))</f>
        <v>236.41143205802859</v>
      </c>
      <c r="I43" s="910">
        <f>IF(VLOOKUP($A43,'Data (new)'!A:T,11,0)="","",VLOOKUP($A43,'Data (new)'!A:T,11,0))</f>
        <v>1</v>
      </c>
      <c r="J43" s="940"/>
      <c r="K43" s="941"/>
      <c r="L43" s="942"/>
      <c r="M43" s="943"/>
      <c r="N43" s="944"/>
      <c r="O43" s="945"/>
      <c r="P43" s="946"/>
      <c r="Q43" s="947"/>
      <c r="R43" s="948"/>
      <c r="S43" s="949"/>
      <c r="T43" s="950"/>
      <c r="U43" s="951"/>
      <c r="V43" s="933"/>
      <c r="W43" s="934"/>
      <c r="X43" s="935"/>
      <c r="Y43" s="936"/>
      <c r="Z43" s="937"/>
      <c r="AA43" s="938"/>
      <c r="AB43" s="939"/>
      <c r="AC43" s="906" t="str">
        <f>IF(VLOOKUP($A43,'Data (new)'!A:T,12,0)="","",VLOOKUP($A43,'Data (new)'!A:T,12,0))</f>
        <v/>
      </c>
      <c r="AD43" s="906" t="str">
        <f t="shared" si="3"/>
        <v/>
      </c>
      <c r="AE43" s="907" t="str">
        <f t="shared" si="4"/>
        <v/>
      </c>
      <c r="AF43" s="908" t="str">
        <f t="shared" si="1"/>
        <v/>
      </c>
      <c r="AG43" s="909" t="str">
        <f t="shared" si="5"/>
        <v/>
      </c>
      <c r="AH43" s="192">
        <f t="shared" si="6"/>
        <v>0</v>
      </c>
      <c r="AI43" s="192">
        <f t="shared" si="7"/>
        <v>0</v>
      </c>
      <c r="AJ43" s="192">
        <f t="shared" si="8"/>
        <v>0</v>
      </c>
      <c r="AK43" s="192">
        <f t="shared" si="9"/>
        <v>0</v>
      </c>
      <c r="AL43" s="192">
        <f t="shared" si="10"/>
        <v>0</v>
      </c>
      <c r="AM43" s="192">
        <f t="shared" si="11"/>
        <v>0</v>
      </c>
      <c r="AN43" s="192">
        <f t="shared" si="12"/>
        <v>0</v>
      </c>
      <c r="AO43" s="192">
        <f t="shared" si="13"/>
        <v>0</v>
      </c>
      <c r="AP43" s="192">
        <f t="shared" si="14"/>
        <v>0</v>
      </c>
      <c r="AQ43" s="192">
        <f t="shared" si="15"/>
        <v>0</v>
      </c>
      <c r="AR43" s="192">
        <f t="shared" si="16"/>
        <v>0</v>
      </c>
      <c r="AS43" s="192">
        <f t="shared" si="17"/>
        <v>0</v>
      </c>
      <c r="AT43" s="192">
        <f t="shared" si="18"/>
        <v>0</v>
      </c>
      <c r="AU43" s="192">
        <f t="shared" si="19"/>
        <v>0</v>
      </c>
      <c r="AV43" s="192">
        <f t="shared" si="20"/>
        <v>0</v>
      </c>
      <c r="AW43" s="192">
        <f t="shared" si="21"/>
        <v>0</v>
      </c>
      <c r="AX43" s="192">
        <f t="shared" si="22"/>
        <v>0</v>
      </c>
      <c r="AY43" s="192">
        <f t="shared" si="23"/>
        <v>0</v>
      </c>
      <c r="AZ43" s="192">
        <f t="shared" si="24"/>
        <v>0</v>
      </c>
    </row>
    <row r="44" spans="1:52" ht="156.6" customHeight="1">
      <c r="A44" s="902" t="s">
        <v>2826</v>
      </c>
      <c r="B44" s="902" t="str">
        <f>IF(VLOOKUP($A44,'Data (new)'!A:T,2,0)="","",VLOOKUP($A44,'Data (new)'!A:T,2,0))</f>
        <v/>
      </c>
      <c r="C44" s="1745" t="str">
        <f>IF(VLOOKUP($A44,'Data (new)'!A:T,5,0)="","",VLOOKUP($A44,'Data (new)'!A:T,5,0))</f>
        <v>Geodes</v>
      </c>
      <c r="D44" s="1752" t="e" vm="18">
        <v>#VALUE!</v>
      </c>
      <c r="E44" s="1755" t="str">
        <f>IF(VLOOKUP($A44,'Data (new)'!$A:$T,6,0)="","",HYPERLINK(VLOOKUP($A44,'Data (new)'!A:T,7,0), VLOOKUP($A44,'Data (new)'!A:T,6,0)))</f>
        <v>Diamond Right MEDIUM</v>
      </c>
      <c r="F44" s="1743" t="str">
        <f>IF(VLOOKUP($A44,'Data (new)'!A:T,9,0)="","",VLOOKUP($A44,'Data (new)'!A:T,9,0))</f>
        <v>86 x 54 x 14 cm</v>
      </c>
      <c r="G44" s="911" t="str">
        <f>IF(VLOOKUP($A44,'Data (new)'!A:T,8,0)="","",VLOOKUP($A44,'Data (new)'!A:T,8,0))</f>
        <v>Full friction</v>
      </c>
      <c r="H44" s="904">
        <f>IF(VLOOKUP($A44,'Data (new)'!A:T,16,0)="","",VLOOKUP($A44,'Data (new)'!A:T,16,0))</f>
        <v>186.83862433862433</v>
      </c>
      <c r="I44" s="910">
        <f>IF(VLOOKUP($A44,'Data (new)'!A:T,11,0)="","",VLOOKUP($A44,'Data (new)'!A:T,11,0))</f>
        <v>1</v>
      </c>
      <c r="J44" s="940"/>
      <c r="K44" s="941"/>
      <c r="L44" s="942"/>
      <c r="M44" s="943"/>
      <c r="N44" s="944"/>
      <c r="O44" s="945"/>
      <c r="P44" s="946"/>
      <c r="Q44" s="947"/>
      <c r="R44" s="948"/>
      <c r="S44" s="949"/>
      <c r="T44" s="950"/>
      <c r="U44" s="951"/>
      <c r="V44" s="933"/>
      <c r="W44" s="934"/>
      <c r="X44" s="935"/>
      <c r="Y44" s="936"/>
      <c r="Z44" s="937"/>
      <c r="AA44" s="938"/>
      <c r="AB44" s="939"/>
      <c r="AC44" s="906" t="str">
        <f>IF(VLOOKUP($A44,'Data (new)'!A:T,12,0)="","",VLOOKUP($A44,'Data (new)'!A:T,12,0))</f>
        <v/>
      </c>
      <c r="AD44" s="906" t="str">
        <f t="shared" si="3"/>
        <v/>
      </c>
      <c r="AE44" s="907" t="str">
        <f t="shared" si="4"/>
        <v/>
      </c>
      <c r="AF44" s="908" t="str">
        <f t="shared" ref="AF44:AF75" si="25">IF(ISERROR($AE44*(1-$D$4)),"",$AE44*(1-$D$4))</f>
        <v/>
      </c>
      <c r="AG44" s="909" t="str">
        <f t="shared" si="5"/>
        <v/>
      </c>
      <c r="AH44" s="192">
        <f t="shared" si="6"/>
        <v>0</v>
      </c>
      <c r="AI44" s="192">
        <f t="shared" si="7"/>
        <v>0</v>
      </c>
      <c r="AJ44" s="192">
        <f t="shared" si="8"/>
        <v>0</v>
      </c>
      <c r="AK44" s="192">
        <f t="shared" si="9"/>
        <v>0</v>
      </c>
      <c r="AL44" s="192">
        <f t="shared" si="10"/>
        <v>0</v>
      </c>
      <c r="AM44" s="192">
        <f t="shared" si="11"/>
        <v>0</v>
      </c>
      <c r="AN44" s="192">
        <f t="shared" si="12"/>
        <v>0</v>
      </c>
      <c r="AO44" s="192">
        <f t="shared" si="13"/>
        <v>0</v>
      </c>
      <c r="AP44" s="192">
        <f t="shared" si="14"/>
        <v>0</v>
      </c>
      <c r="AQ44" s="192">
        <f t="shared" si="15"/>
        <v>0</v>
      </c>
      <c r="AR44" s="192">
        <f t="shared" si="16"/>
        <v>0</v>
      </c>
      <c r="AS44" s="192">
        <f t="shared" si="17"/>
        <v>0</v>
      </c>
      <c r="AT44" s="192">
        <f t="shared" si="18"/>
        <v>0</v>
      </c>
      <c r="AU44" s="192">
        <f t="shared" si="19"/>
        <v>0</v>
      </c>
      <c r="AV44" s="192">
        <f t="shared" si="20"/>
        <v>0</v>
      </c>
      <c r="AW44" s="192">
        <f t="shared" si="21"/>
        <v>0</v>
      </c>
      <c r="AX44" s="192">
        <f t="shared" si="22"/>
        <v>0</v>
      </c>
      <c r="AY44" s="192">
        <f t="shared" si="23"/>
        <v>0</v>
      </c>
      <c r="AZ44" s="192">
        <f t="shared" si="24"/>
        <v>0</v>
      </c>
    </row>
    <row r="45" spans="1:52" ht="156.6" customHeight="1">
      <c r="A45" s="902" t="s">
        <v>2827</v>
      </c>
      <c r="B45" s="902" t="str">
        <f>IF(VLOOKUP($A45,'Data (new)'!A:T,2,0)="","",VLOOKUP($A45,'Data (new)'!A:T,2,0))</f>
        <v/>
      </c>
      <c r="C45" s="1746" t="str">
        <f>IF(VLOOKUP($A45,'Data (new)'!A:T,5,0)="","",VLOOKUP($A45,'Data (new)'!A:T,5,0))</f>
        <v>Geodes</v>
      </c>
      <c r="D45" s="1753"/>
      <c r="E45" s="1756" t="str">
        <f>IF(VLOOKUP($A45,'Data (new)'!$A:$T,6,0)="","",HYPERLINK(VLOOKUP($A45,'Data (new)'!A:T,7,0), VLOOKUP($A45,'Data (new)'!A:T,6,0)))</f>
        <v>Diamond Right MEDIUM</v>
      </c>
      <c r="F45" s="1744" t="str">
        <f>IF(VLOOKUP($A45,'Data (new)'!A:T,9,0)="","",VLOOKUP($A45,'Data (new)'!A:T,9,0))</f>
        <v>86 x 54 x 14 cm</v>
      </c>
      <c r="G45" s="911" t="str">
        <f>IF(VLOOKUP($A45,'Data (new)'!A:T,8,0)="","",VLOOKUP($A45,'Data (new)'!A:T,8,0))</f>
        <v>Dual texture</v>
      </c>
      <c r="H45" s="904">
        <f>IF(VLOOKUP($A45,'Data (new)'!A:T,16,0)="","",VLOOKUP($A45,'Data (new)'!A:T,16,0))</f>
        <v>233.54828042328046</v>
      </c>
      <c r="I45" s="910">
        <f>IF(VLOOKUP($A45,'Data (new)'!A:T,11,0)="","",VLOOKUP($A45,'Data (new)'!A:T,11,0))</f>
        <v>1</v>
      </c>
      <c r="J45" s="940"/>
      <c r="K45" s="941"/>
      <c r="L45" s="942"/>
      <c r="M45" s="943"/>
      <c r="N45" s="944"/>
      <c r="O45" s="945"/>
      <c r="P45" s="946"/>
      <c r="Q45" s="947"/>
      <c r="R45" s="948"/>
      <c r="S45" s="949"/>
      <c r="T45" s="950"/>
      <c r="U45" s="951"/>
      <c r="V45" s="933"/>
      <c r="W45" s="934"/>
      <c r="X45" s="935"/>
      <c r="Y45" s="936"/>
      <c r="Z45" s="937"/>
      <c r="AA45" s="938"/>
      <c r="AB45" s="939"/>
      <c r="AC45" s="906" t="str">
        <f>IF(VLOOKUP($A45,'Data (new)'!A:T,12,0)="","",VLOOKUP($A45,'Data (new)'!A:T,12,0))</f>
        <v/>
      </c>
      <c r="AD45" s="906" t="str">
        <f t="shared" si="3"/>
        <v/>
      </c>
      <c r="AE45" s="907" t="str">
        <f t="shared" si="4"/>
        <v/>
      </c>
      <c r="AF45" s="908" t="str">
        <f t="shared" si="25"/>
        <v/>
      </c>
      <c r="AG45" s="909" t="str">
        <f t="shared" si="5"/>
        <v/>
      </c>
      <c r="AH45" s="192">
        <f t="shared" si="6"/>
        <v>0</v>
      </c>
      <c r="AI45" s="192">
        <f t="shared" si="7"/>
        <v>0</v>
      </c>
      <c r="AJ45" s="192">
        <f t="shared" si="8"/>
        <v>0</v>
      </c>
      <c r="AK45" s="192">
        <f t="shared" si="9"/>
        <v>0</v>
      </c>
      <c r="AL45" s="192">
        <f t="shared" si="10"/>
        <v>0</v>
      </c>
      <c r="AM45" s="192">
        <f t="shared" si="11"/>
        <v>0</v>
      </c>
      <c r="AN45" s="192">
        <f t="shared" si="12"/>
        <v>0</v>
      </c>
      <c r="AO45" s="192">
        <f t="shared" si="13"/>
        <v>0</v>
      </c>
      <c r="AP45" s="192">
        <f t="shared" si="14"/>
        <v>0</v>
      </c>
      <c r="AQ45" s="192">
        <f t="shared" si="15"/>
        <v>0</v>
      </c>
      <c r="AR45" s="192">
        <f t="shared" si="16"/>
        <v>0</v>
      </c>
      <c r="AS45" s="192">
        <f t="shared" si="17"/>
        <v>0</v>
      </c>
      <c r="AT45" s="192">
        <f t="shared" si="18"/>
        <v>0</v>
      </c>
      <c r="AU45" s="192">
        <f t="shared" si="19"/>
        <v>0</v>
      </c>
      <c r="AV45" s="192">
        <f t="shared" si="20"/>
        <v>0</v>
      </c>
      <c r="AW45" s="192">
        <f t="shared" si="21"/>
        <v>0</v>
      </c>
      <c r="AX45" s="192">
        <f t="shared" si="22"/>
        <v>0</v>
      </c>
      <c r="AY45" s="192">
        <f t="shared" si="23"/>
        <v>0</v>
      </c>
      <c r="AZ45" s="192">
        <f t="shared" si="24"/>
        <v>0</v>
      </c>
    </row>
    <row r="46" spans="1:52" ht="156.6" customHeight="1">
      <c r="A46" s="902" t="s">
        <v>2828</v>
      </c>
      <c r="B46" s="902" t="str">
        <f>IF(VLOOKUP($A46,'Data (new)'!A:T,2,0)="","",VLOOKUP($A46,'Data (new)'!A:T,2,0))</f>
        <v>AGP0370</v>
      </c>
      <c r="C46" s="1746" t="str">
        <f>IF(VLOOKUP($A46,'Data (new)'!A:T,5,0)="","",VLOOKUP($A46,'Data (new)'!A:T,5,0))</f>
        <v>Geodes</v>
      </c>
      <c r="D46" s="1753"/>
      <c r="E46" s="1755" t="str">
        <f>IF(VLOOKUP($A46,'Data (new)'!$A:$T,6,0)="","",HYPERLINK(VLOOKUP($A46,'Data (new)'!A:T,7,0), VLOOKUP($A46,'Data (new)'!A:T,6,0)))</f>
        <v>Diamond Right LARGE</v>
      </c>
      <c r="F46" s="1743" t="str">
        <f>IF(VLOOKUP($A46,'Data (new)'!A:T,9,0)="","",VLOOKUP($A46,'Data (new)'!A:T,9,0))</f>
        <v>120 x 76 x 19 cm</v>
      </c>
      <c r="G46" s="911" t="str">
        <f>IF(VLOOKUP($A46,'Data (new)'!A:T,8,0)="","",VLOOKUP($A46,'Data (new)'!A:T,8,0))</f>
        <v>Full friction</v>
      </c>
      <c r="H46" s="904">
        <f>IF(VLOOKUP($A46,'Data (new)'!A:T,16,0)="","",VLOOKUP($A46,'Data (new)'!A:T,16,0))</f>
        <v>222.93017017704514</v>
      </c>
      <c r="I46" s="910">
        <f>IF(VLOOKUP($A46,'Data (new)'!A:T,11,0)="","",VLOOKUP($A46,'Data (new)'!A:T,11,0))</f>
        <v>1</v>
      </c>
      <c r="J46" s="940"/>
      <c r="K46" s="941"/>
      <c r="L46" s="942"/>
      <c r="M46" s="943"/>
      <c r="N46" s="944"/>
      <c r="O46" s="945"/>
      <c r="P46" s="946"/>
      <c r="Q46" s="947"/>
      <c r="R46" s="948"/>
      <c r="S46" s="949"/>
      <c r="T46" s="950"/>
      <c r="U46" s="951"/>
      <c r="V46" s="933"/>
      <c r="W46" s="934"/>
      <c r="X46" s="935"/>
      <c r="Y46" s="936"/>
      <c r="Z46" s="937"/>
      <c r="AA46" s="938"/>
      <c r="AB46" s="939"/>
      <c r="AC46" s="906" t="str">
        <f>IF(VLOOKUP($A46,'Data (new)'!A:T,12,0)="","",VLOOKUP($A46,'Data (new)'!A:T,12,0))</f>
        <v/>
      </c>
      <c r="AD46" s="906" t="str">
        <f t="shared" si="3"/>
        <v/>
      </c>
      <c r="AE46" s="907" t="str">
        <f t="shared" si="4"/>
        <v/>
      </c>
      <c r="AF46" s="908" t="str">
        <f t="shared" si="25"/>
        <v/>
      </c>
      <c r="AG46" s="909" t="str">
        <f t="shared" si="5"/>
        <v/>
      </c>
      <c r="AH46" s="192">
        <f t="shared" si="6"/>
        <v>0</v>
      </c>
      <c r="AI46" s="192">
        <f t="shared" si="7"/>
        <v>0</v>
      </c>
      <c r="AJ46" s="192">
        <f t="shared" si="8"/>
        <v>0</v>
      </c>
      <c r="AK46" s="192">
        <f t="shared" si="9"/>
        <v>0</v>
      </c>
      <c r="AL46" s="192">
        <f t="shared" si="10"/>
        <v>0</v>
      </c>
      <c r="AM46" s="192">
        <f t="shared" si="11"/>
        <v>0</v>
      </c>
      <c r="AN46" s="192">
        <f t="shared" si="12"/>
        <v>0</v>
      </c>
      <c r="AO46" s="192">
        <f t="shared" si="13"/>
        <v>0</v>
      </c>
      <c r="AP46" s="192">
        <f t="shared" si="14"/>
        <v>0</v>
      </c>
      <c r="AQ46" s="192">
        <f t="shared" si="15"/>
        <v>0</v>
      </c>
      <c r="AR46" s="192">
        <f t="shared" si="16"/>
        <v>0</v>
      </c>
      <c r="AS46" s="192">
        <f t="shared" si="17"/>
        <v>0</v>
      </c>
      <c r="AT46" s="192">
        <f t="shared" si="18"/>
        <v>0</v>
      </c>
      <c r="AU46" s="192">
        <f t="shared" si="19"/>
        <v>0</v>
      </c>
      <c r="AV46" s="192">
        <f t="shared" si="20"/>
        <v>0</v>
      </c>
      <c r="AW46" s="192">
        <f t="shared" si="21"/>
        <v>0</v>
      </c>
      <c r="AX46" s="192">
        <f t="shared" si="22"/>
        <v>0</v>
      </c>
      <c r="AY46" s="192">
        <f t="shared" si="23"/>
        <v>0</v>
      </c>
      <c r="AZ46" s="192">
        <f t="shared" si="24"/>
        <v>0</v>
      </c>
    </row>
    <row r="47" spans="1:52" ht="156.6" customHeight="1">
      <c r="A47" s="902" t="s">
        <v>2829</v>
      </c>
      <c r="B47" s="902" t="str">
        <f>IF(VLOOKUP($A47,'Data (new)'!A:T,2,0)="","",VLOOKUP($A47,'Data (new)'!A:T,2,0))</f>
        <v>AGP0370</v>
      </c>
      <c r="C47" s="1747" t="str">
        <f>IF(VLOOKUP($A47,'Data (new)'!A:T,5,0)="","",VLOOKUP($A47,'Data (new)'!A:T,5,0))</f>
        <v>Geodes</v>
      </c>
      <c r="D47" s="1754"/>
      <c r="E47" s="1756" t="str">
        <f>IF(VLOOKUP($A47,'Data (new)'!$A:$T,6,0)="","",HYPERLINK(VLOOKUP($A47,'Data (new)'!A:T,7,0), VLOOKUP($A47,'Data (new)'!A:T,6,0)))</f>
        <v>Diamond Right LARGE</v>
      </c>
      <c r="F47" s="1744" t="str">
        <f>IF(VLOOKUP($A47,'Data (new)'!A:T,9,0)="","",VLOOKUP($A47,'Data (new)'!A:T,9,0))</f>
        <v>120 x 76 x 19 cm</v>
      </c>
      <c r="G47" s="911" t="str">
        <f>IF(VLOOKUP($A47,'Data (new)'!A:T,8,0)="","",VLOOKUP($A47,'Data (new)'!A:T,8,0))</f>
        <v>Dual texture</v>
      </c>
      <c r="H47" s="904">
        <f>IF(VLOOKUP($A47,'Data (new)'!A:T,16,0)="","",VLOOKUP($A47,'Data (new)'!A:T,16,0))</f>
        <v>278.66271272130643</v>
      </c>
      <c r="I47" s="910">
        <f>IF(VLOOKUP($A47,'Data (new)'!A:T,11,0)="","",VLOOKUP($A47,'Data (new)'!A:T,11,0))</f>
        <v>1</v>
      </c>
      <c r="J47" s="940"/>
      <c r="K47" s="941"/>
      <c r="L47" s="942"/>
      <c r="M47" s="943"/>
      <c r="N47" s="944"/>
      <c r="O47" s="945"/>
      <c r="P47" s="946"/>
      <c r="Q47" s="947"/>
      <c r="R47" s="948"/>
      <c r="S47" s="949"/>
      <c r="T47" s="950"/>
      <c r="U47" s="951"/>
      <c r="V47" s="933"/>
      <c r="W47" s="934"/>
      <c r="X47" s="935"/>
      <c r="Y47" s="936"/>
      <c r="Z47" s="937"/>
      <c r="AA47" s="938"/>
      <c r="AB47" s="939"/>
      <c r="AC47" s="906" t="str">
        <f>IF(VLOOKUP($A47,'Data (new)'!A:T,12,0)="","",VLOOKUP($A47,'Data (new)'!A:T,12,0))</f>
        <v/>
      </c>
      <c r="AD47" s="906" t="str">
        <f t="shared" si="3"/>
        <v/>
      </c>
      <c r="AE47" s="907" t="str">
        <f t="shared" si="4"/>
        <v/>
      </c>
      <c r="AF47" s="908" t="str">
        <f t="shared" si="25"/>
        <v/>
      </c>
      <c r="AG47" s="909" t="str">
        <f t="shared" si="5"/>
        <v/>
      </c>
      <c r="AH47" s="192">
        <f t="shared" si="6"/>
        <v>0</v>
      </c>
      <c r="AI47" s="192">
        <f t="shared" si="7"/>
        <v>0</v>
      </c>
      <c r="AJ47" s="192">
        <f t="shared" si="8"/>
        <v>0</v>
      </c>
      <c r="AK47" s="192">
        <f t="shared" si="9"/>
        <v>0</v>
      </c>
      <c r="AL47" s="192">
        <f t="shared" si="10"/>
        <v>0</v>
      </c>
      <c r="AM47" s="192">
        <f t="shared" si="11"/>
        <v>0</v>
      </c>
      <c r="AN47" s="192">
        <f t="shared" si="12"/>
        <v>0</v>
      </c>
      <c r="AO47" s="192">
        <f t="shared" si="13"/>
        <v>0</v>
      </c>
      <c r="AP47" s="192">
        <f t="shared" si="14"/>
        <v>0</v>
      </c>
      <c r="AQ47" s="192">
        <f t="shared" si="15"/>
        <v>0</v>
      </c>
      <c r="AR47" s="192">
        <f t="shared" si="16"/>
        <v>0</v>
      </c>
      <c r="AS47" s="192">
        <f t="shared" si="17"/>
        <v>0</v>
      </c>
      <c r="AT47" s="192">
        <f t="shared" si="18"/>
        <v>0</v>
      </c>
      <c r="AU47" s="192">
        <f t="shared" si="19"/>
        <v>0</v>
      </c>
      <c r="AV47" s="192">
        <f t="shared" si="20"/>
        <v>0</v>
      </c>
      <c r="AW47" s="192">
        <f t="shared" si="21"/>
        <v>0</v>
      </c>
      <c r="AX47" s="192">
        <f t="shared" si="22"/>
        <v>0</v>
      </c>
      <c r="AY47" s="192">
        <f t="shared" si="23"/>
        <v>0</v>
      </c>
      <c r="AZ47" s="192">
        <f t="shared" si="24"/>
        <v>0</v>
      </c>
    </row>
    <row r="48" spans="1:52" ht="156.6" customHeight="1">
      <c r="A48" s="902" t="s">
        <v>2830</v>
      </c>
      <c r="B48" s="902" t="str">
        <f>IF(VLOOKUP($A48,'Data (new)'!A:T,2,0)="","",VLOOKUP($A48,'Data (new)'!A:T,2,0))</f>
        <v/>
      </c>
      <c r="C48" s="1745" t="str">
        <f>IF(VLOOKUP($A48,'Data (new)'!A:T,5,0)="","",VLOOKUP($A48,'Data (new)'!A:T,5,0))</f>
        <v>Geodes</v>
      </c>
      <c r="D48" s="1752" t="e" vm="19">
        <v>#VALUE!</v>
      </c>
      <c r="E48" s="1767" t="str">
        <f>IF(VLOOKUP($A48,'Data (new)'!$A:$T,6,0)="","",HYPERLINK(VLOOKUP($A48,'Data (new)'!A:T,7,0), VLOOKUP($A48,'Data (new)'!A:T,6,0)))</f>
        <v>Diamond Right Cover MEDIUM</v>
      </c>
      <c r="F48" s="1743" t="str">
        <f>IF(VLOOKUP($A48,'Data (new)'!A:T,9,0)="","",VLOOKUP($A48,'Data (new)'!A:T,9,0))</f>
        <v>63 x 35 x 15 cm</v>
      </c>
      <c r="G48" s="911" t="str">
        <f>IF(VLOOKUP($A48,'Data (new)'!A:T,8,0)="","",VLOOKUP($A48,'Data (new)'!A:T,8,0))</f>
        <v>Full friction</v>
      </c>
      <c r="H48" s="904">
        <f>IF(VLOOKUP($A48,'Data (new)'!A:T,16,0)="","",VLOOKUP($A48,'Data (new)'!A:T,16,0))</f>
        <v>174.69916855631143</v>
      </c>
      <c r="I48" s="910">
        <f>IF(VLOOKUP($A48,'Data (new)'!A:T,11,0)="","",VLOOKUP($A48,'Data (new)'!A:T,11,0))</f>
        <v>1</v>
      </c>
      <c r="J48" s="940"/>
      <c r="K48" s="941"/>
      <c r="L48" s="942"/>
      <c r="M48" s="943"/>
      <c r="N48" s="944"/>
      <c r="O48" s="945"/>
      <c r="P48" s="946"/>
      <c r="Q48" s="947"/>
      <c r="R48" s="948"/>
      <c r="S48" s="949"/>
      <c r="T48" s="950"/>
      <c r="U48" s="951"/>
      <c r="V48" s="933"/>
      <c r="W48" s="934"/>
      <c r="X48" s="935"/>
      <c r="Y48" s="936"/>
      <c r="Z48" s="937"/>
      <c r="AA48" s="938"/>
      <c r="AB48" s="939"/>
      <c r="AC48" s="906" t="str">
        <f>IF(VLOOKUP($A48,'Data (new)'!A:T,12,0)="","",VLOOKUP($A48,'Data (new)'!A:T,12,0))</f>
        <v/>
      </c>
      <c r="AD48" s="906" t="str">
        <f t="shared" si="3"/>
        <v/>
      </c>
      <c r="AE48" s="907" t="str">
        <f t="shared" si="4"/>
        <v/>
      </c>
      <c r="AF48" s="908" t="str">
        <f t="shared" si="25"/>
        <v/>
      </c>
      <c r="AG48" s="909" t="str">
        <f t="shared" si="5"/>
        <v/>
      </c>
      <c r="AH48" s="192">
        <f t="shared" si="6"/>
        <v>0</v>
      </c>
      <c r="AI48" s="192">
        <f t="shared" si="7"/>
        <v>0</v>
      </c>
      <c r="AJ48" s="192">
        <f t="shared" si="8"/>
        <v>0</v>
      </c>
      <c r="AK48" s="192">
        <f t="shared" si="9"/>
        <v>0</v>
      </c>
      <c r="AL48" s="192">
        <f t="shared" si="10"/>
        <v>0</v>
      </c>
      <c r="AM48" s="192">
        <f t="shared" si="11"/>
        <v>0</v>
      </c>
      <c r="AN48" s="192">
        <f t="shared" si="12"/>
        <v>0</v>
      </c>
      <c r="AO48" s="192">
        <f t="shared" si="13"/>
        <v>0</v>
      </c>
      <c r="AP48" s="192">
        <f t="shared" si="14"/>
        <v>0</v>
      </c>
      <c r="AQ48" s="192">
        <f t="shared" si="15"/>
        <v>0</v>
      </c>
      <c r="AR48" s="192">
        <f t="shared" si="16"/>
        <v>0</v>
      </c>
      <c r="AS48" s="192">
        <f t="shared" si="17"/>
        <v>0</v>
      </c>
      <c r="AT48" s="192">
        <f t="shared" si="18"/>
        <v>0</v>
      </c>
      <c r="AU48" s="192">
        <f t="shared" si="19"/>
        <v>0</v>
      </c>
      <c r="AV48" s="192">
        <f t="shared" si="20"/>
        <v>0</v>
      </c>
      <c r="AW48" s="192">
        <f t="shared" si="21"/>
        <v>0</v>
      </c>
      <c r="AX48" s="192">
        <f t="shared" si="22"/>
        <v>0</v>
      </c>
      <c r="AY48" s="192">
        <f t="shared" si="23"/>
        <v>0</v>
      </c>
      <c r="AZ48" s="192">
        <f t="shared" si="24"/>
        <v>0</v>
      </c>
    </row>
    <row r="49" spans="1:52" ht="156.6" customHeight="1">
      <c r="A49" s="902" t="s">
        <v>2831</v>
      </c>
      <c r="B49" s="902" t="str">
        <f>IF(VLOOKUP($A49,'Data (new)'!A:T,2,0)="","",VLOOKUP($A49,'Data (new)'!A:T,2,0))</f>
        <v/>
      </c>
      <c r="C49" s="1746" t="str">
        <f>IF(VLOOKUP($A49,'Data (new)'!A:T,5,0)="","",VLOOKUP($A49,'Data (new)'!A:T,5,0))</f>
        <v>Geodes</v>
      </c>
      <c r="D49" s="1753"/>
      <c r="E49" s="1751" t="str">
        <f>IF(VLOOKUP($A49,'Data (new)'!$A:$T,6,0)="","",HYPERLINK(VLOOKUP($A49,'Data (new)'!A:T,7,0), VLOOKUP($A49,'Data (new)'!A:T,6,0)))</f>
        <v>Diamond Right Cover MEDIUM</v>
      </c>
      <c r="F49" s="1744" t="str">
        <f>IF(VLOOKUP($A49,'Data (new)'!A:T,9,0)="","",VLOOKUP($A49,'Data (new)'!A:T,9,0))</f>
        <v>63 x 35 x 15 cm</v>
      </c>
      <c r="G49" s="911" t="str">
        <f>IF(VLOOKUP($A49,'Data (new)'!A:T,8,0)="","",VLOOKUP($A49,'Data (new)'!A:T,8,0))</f>
        <v>Dual texture</v>
      </c>
      <c r="H49" s="904">
        <f>IF(VLOOKUP($A49,'Data (new)'!A:T,16,0)="","",VLOOKUP($A49,'Data (new)'!A:T,16,0))</f>
        <v>218.37396069538931</v>
      </c>
      <c r="I49" s="910">
        <f>IF(VLOOKUP($A49,'Data (new)'!A:T,11,0)="","",VLOOKUP($A49,'Data (new)'!A:T,11,0))</f>
        <v>1</v>
      </c>
      <c r="J49" s="940"/>
      <c r="K49" s="941"/>
      <c r="L49" s="942"/>
      <c r="M49" s="943"/>
      <c r="N49" s="944"/>
      <c r="O49" s="945"/>
      <c r="P49" s="946"/>
      <c r="Q49" s="947"/>
      <c r="R49" s="948"/>
      <c r="S49" s="949"/>
      <c r="T49" s="950"/>
      <c r="U49" s="951"/>
      <c r="V49" s="933"/>
      <c r="W49" s="934"/>
      <c r="X49" s="935"/>
      <c r="Y49" s="936"/>
      <c r="Z49" s="937"/>
      <c r="AA49" s="938"/>
      <c r="AB49" s="939"/>
      <c r="AC49" s="906" t="str">
        <f>IF(VLOOKUP($A49,'Data (new)'!A:T,12,0)="","",VLOOKUP($A49,'Data (new)'!A:T,12,0))</f>
        <v/>
      </c>
      <c r="AD49" s="906" t="str">
        <f t="shared" si="3"/>
        <v/>
      </c>
      <c r="AE49" s="907" t="str">
        <f t="shared" si="4"/>
        <v/>
      </c>
      <c r="AF49" s="908" t="str">
        <f t="shared" si="25"/>
        <v/>
      </c>
      <c r="AG49" s="909" t="str">
        <f t="shared" si="5"/>
        <v/>
      </c>
      <c r="AH49" s="192">
        <f t="shared" si="6"/>
        <v>0</v>
      </c>
      <c r="AI49" s="192">
        <f t="shared" si="7"/>
        <v>0</v>
      </c>
      <c r="AJ49" s="192">
        <f t="shared" si="8"/>
        <v>0</v>
      </c>
      <c r="AK49" s="192">
        <f t="shared" si="9"/>
        <v>0</v>
      </c>
      <c r="AL49" s="192">
        <f t="shared" si="10"/>
        <v>0</v>
      </c>
      <c r="AM49" s="192">
        <f t="shared" si="11"/>
        <v>0</v>
      </c>
      <c r="AN49" s="192">
        <f t="shared" si="12"/>
        <v>0</v>
      </c>
      <c r="AO49" s="192">
        <f t="shared" si="13"/>
        <v>0</v>
      </c>
      <c r="AP49" s="192">
        <f t="shared" si="14"/>
        <v>0</v>
      </c>
      <c r="AQ49" s="192">
        <f t="shared" si="15"/>
        <v>0</v>
      </c>
      <c r="AR49" s="192">
        <f t="shared" si="16"/>
        <v>0</v>
      </c>
      <c r="AS49" s="192">
        <f t="shared" si="17"/>
        <v>0</v>
      </c>
      <c r="AT49" s="192">
        <f t="shared" si="18"/>
        <v>0</v>
      </c>
      <c r="AU49" s="192">
        <f t="shared" si="19"/>
        <v>0</v>
      </c>
      <c r="AV49" s="192">
        <f t="shared" si="20"/>
        <v>0</v>
      </c>
      <c r="AW49" s="192">
        <f t="shared" si="21"/>
        <v>0</v>
      </c>
      <c r="AX49" s="192">
        <f t="shared" si="22"/>
        <v>0</v>
      </c>
      <c r="AY49" s="192">
        <f t="shared" si="23"/>
        <v>0</v>
      </c>
      <c r="AZ49" s="192">
        <f t="shared" si="24"/>
        <v>0</v>
      </c>
    </row>
    <row r="50" spans="1:52" ht="156.6" customHeight="1">
      <c r="A50" s="902" t="s">
        <v>2832</v>
      </c>
      <c r="B50" s="902" t="str">
        <f>IF(VLOOKUP($A50,'Data (new)'!A:T,2,0)="","",VLOOKUP($A50,'Data (new)'!A:T,2,0))</f>
        <v>AGP0371</v>
      </c>
      <c r="C50" s="1746" t="str">
        <f>IF(VLOOKUP($A50,'Data (new)'!A:T,5,0)="","",VLOOKUP($A50,'Data (new)'!A:T,5,0))</f>
        <v>Geodes</v>
      </c>
      <c r="D50" s="1753"/>
      <c r="E50" s="1767" t="str">
        <f>IF(VLOOKUP($A50,'Data (new)'!$A:$T,6,0)="","",HYPERLINK(VLOOKUP($A50,'Data (new)'!A:T,7,0), VLOOKUP($A50,'Data (new)'!A:T,6,0)))</f>
        <v>Diamond Right Cover LARGE</v>
      </c>
      <c r="F50" s="1743" t="str">
        <f>IF(VLOOKUP($A50,'Data (new)'!A:T,9,0)="","",VLOOKUP($A50,'Data (new)'!A:T,9,0))</f>
        <v>88 x 49 x 21 cm</v>
      </c>
      <c r="G50" s="911" t="str">
        <f>IF(VLOOKUP($A50,'Data (new)'!A:T,8,0)="","",VLOOKUP($A50,'Data (new)'!A:T,8,0))</f>
        <v>Full friction</v>
      </c>
      <c r="H50" s="904">
        <f>IF(VLOOKUP($A50,'Data (new)'!A:T,16,0)="","",VLOOKUP($A50,'Data (new)'!A:T,16,0))</f>
        <v>189.17513789394991</v>
      </c>
      <c r="I50" s="910">
        <f>IF(VLOOKUP($A50,'Data (new)'!A:T,11,0)="","",VLOOKUP($A50,'Data (new)'!A:T,11,0))</f>
        <v>1</v>
      </c>
      <c r="J50" s="940"/>
      <c r="K50" s="941"/>
      <c r="L50" s="942"/>
      <c r="M50" s="943"/>
      <c r="N50" s="944"/>
      <c r="O50" s="945"/>
      <c r="P50" s="946"/>
      <c r="Q50" s="947"/>
      <c r="R50" s="948"/>
      <c r="S50" s="949"/>
      <c r="T50" s="950"/>
      <c r="U50" s="951"/>
      <c r="V50" s="933"/>
      <c r="W50" s="934"/>
      <c r="X50" s="935"/>
      <c r="Y50" s="936"/>
      <c r="Z50" s="937"/>
      <c r="AA50" s="938"/>
      <c r="AB50" s="939"/>
      <c r="AC50" s="906" t="str">
        <f>IF(VLOOKUP($A50,'Data (new)'!A:T,12,0)="","",VLOOKUP($A50,'Data (new)'!A:T,12,0))</f>
        <v/>
      </c>
      <c r="AD50" s="906" t="str">
        <f t="shared" si="3"/>
        <v/>
      </c>
      <c r="AE50" s="907" t="str">
        <f t="shared" si="4"/>
        <v/>
      </c>
      <c r="AF50" s="908" t="str">
        <f t="shared" si="25"/>
        <v/>
      </c>
      <c r="AG50" s="909" t="str">
        <f t="shared" si="5"/>
        <v/>
      </c>
      <c r="AH50" s="192">
        <f t="shared" si="6"/>
        <v>0</v>
      </c>
      <c r="AI50" s="192">
        <f t="shared" si="7"/>
        <v>0</v>
      </c>
      <c r="AJ50" s="192">
        <f t="shared" si="8"/>
        <v>0</v>
      </c>
      <c r="AK50" s="192">
        <f t="shared" si="9"/>
        <v>0</v>
      </c>
      <c r="AL50" s="192">
        <f t="shared" si="10"/>
        <v>0</v>
      </c>
      <c r="AM50" s="192">
        <f t="shared" si="11"/>
        <v>0</v>
      </c>
      <c r="AN50" s="192">
        <f t="shared" si="12"/>
        <v>0</v>
      </c>
      <c r="AO50" s="192">
        <f t="shared" si="13"/>
        <v>0</v>
      </c>
      <c r="AP50" s="192">
        <f t="shared" si="14"/>
        <v>0</v>
      </c>
      <c r="AQ50" s="192">
        <f t="shared" si="15"/>
        <v>0</v>
      </c>
      <c r="AR50" s="192">
        <f t="shared" si="16"/>
        <v>0</v>
      </c>
      <c r="AS50" s="192">
        <f t="shared" si="17"/>
        <v>0</v>
      </c>
      <c r="AT50" s="192">
        <f t="shared" si="18"/>
        <v>0</v>
      </c>
      <c r="AU50" s="192">
        <f t="shared" si="19"/>
        <v>0</v>
      </c>
      <c r="AV50" s="192">
        <f t="shared" si="20"/>
        <v>0</v>
      </c>
      <c r="AW50" s="192">
        <f t="shared" si="21"/>
        <v>0</v>
      </c>
      <c r="AX50" s="192">
        <f t="shared" si="22"/>
        <v>0</v>
      </c>
      <c r="AY50" s="192">
        <f t="shared" si="23"/>
        <v>0</v>
      </c>
      <c r="AZ50" s="192">
        <f t="shared" si="24"/>
        <v>0</v>
      </c>
    </row>
    <row r="51" spans="1:52" ht="156.6" customHeight="1">
      <c r="A51" s="902" t="s">
        <v>2833</v>
      </c>
      <c r="B51" s="902" t="str">
        <f>IF(VLOOKUP($A51,'Data (new)'!A:T,2,0)="","",VLOOKUP($A51,'Data (new)'!A:T,2,0))</f>
        <v>AGP0371</v>
      </c>
      <c r="C51" s="1747" t="str">
        <f>IF(VLOOKUP($A51,'Data (new)'!A:T,5,0)="","",VLOOKUP($A51,'Data (new)'!A:T,5,0))</f>
        <v>Geodes</v>
      </c>
      <c r="D51" s="1754"/>
      <c r="E51" s="1751" t="str">
        <f>IF(VLOOKUP($A51,'Data (new)'!$A:$T,6,0)="","",HYPERLINK(VLOOKUP($A51,'Data (new)'!A:T,7,0), VLOOKUP($A51,'Data (new)'!A:T,6,0)))</f>
        <v>Diamond Right Cover LARGE</v>
      </c>
      <c r="F51" s="1744" t="str">
        <f>IF(VLOOKUP($A51,'Data (new)'!A:T,9,0)="","",VLOOKUP($A51,'Data (new)'!A:T,9,0))</f>
        <v>88 x 49 x 21 cm</v>
      </c>
      <c r="G51" s="911" t="str">
        <f>IF(VLOOKUP($A51,'Data (new)'!A:T,8,0)="","",VLOOKUP($A51,'Data (new)'!A:T,8,0))</f>
        <v>Dual texture</v>
      </c>
      <c r="H51" s="904">
        <f>IF(VLOOKUP($A51,'Data (new)'!A:T,16,0)="","",VLOOKUP($A51,'Data (new)'!A:T,16,0))</f>
        <v>236.46892236743739</v>
      </c>
      <c r="I51" s="910">
        <f>IF(VLOOKUP($A51,'Data (new)'!A:T,11,0)="","",VLOOKUP($A51,'Data (new)'!A:T,11,0))</f>
        <v>1</v>
      </c>
      <c r="J51" s="940"/>
      <c r="K51" s="941"/>
      <c r="L51" s="942"/>
      <c r="M51" s="943"/>
      <c r="N51" s="944"/>
      <c r="O51" s="945"/>
      <c r="P51" s="946"/>
      <c r="Q51" s="947"/>
      <c r="R51" s="948"/>
      <c r="S51" s="949"/>
      <c r="T51" s="950"/>
      <c r="U51" s="951"/>
      <c r="V51" s="933"/>
      <c r="W51" s="934"/>
      <c r="X51" s="935"/>
      <c r="Y51" s="936"/>
      <c r="Z51" s="937"/>
      <c r="AA51" s="938"/>
      <c r="AB51" s="939"/>
      <c r="AC51" s="906" t="str">
        <f>IF(VLOOKUP($A51,'Data (new)'!A:T,12,0)="","",VLOOKUP($A51,'Data (new)'!A:T,12,0))</f>
        <v/>
      </c>
      <c r="AD51" s="906" t="str">
        <f t="shared" si="3"/>
        <v/>
      </c>
      <c r="AE51" s="907" t="str">
        <f t="shared" si="4"/>
        <v/>
      </c>
      <c r="AF51" s="908" t="str">
        <f t="shared" si="25"/>
        <v/>
      </c>
      <c r="AG51" s="909" t="str">
        <f t="shared" si="5"/>
        <v/>
      </c>
      <c r="AH51" s="192">
        <f t="shared" si="6"/>
        <v>0</v>
      </c>
      <c r="AI51" s="192">
        <f t="shared" si="7"/>
        <v>0</v>
      </c>
      <c r="AJ51" s="192">
        <f t="shared" si="8"/>
        <v>0</v>
      </c>
      <c r="AK51" s="192">
        <f t="shared" si="9"/>
        <v>0</v>
      </c>
      <c r="AL51" s="192">
        <f t="shared" si="10"/>
        <v>0</v>
      </c>
      <c r="AM51" s="192">
        <f t="shared" si="11"/>
        <v>0</v>
      </c>
      <c r="AN51" s="192">
        <f t="shared" si="12"/>
        <v>0</v>
      </c>
      <c r="AO51" s="192">
        <f t="shared" si="13"/>
        <v>0</v>
      </c>
      <c r="AP51" s="192">
        <f t="shared" si="14"/>
        <v>0</v>
      </c>
      <c r="AQ51" s="192">
        <f t="shared" si="15"/>
        <v>0</v>
      </c>
      <c r="AR51" s="192">
        <f t="shared" si="16"/>
        <v>0</v>
      </c>
      <c r="AS51" s="192">
        <f t="shared" si="17"/>
        <v>0</v>
      </c>
      <c r="AT51" s="192">
        <f t="shared" si="18"/>
        <v>0</v>
      </c>
      <c r="AU51" s="192">
        <f t="shared" si="19"/>
        <v>0</v>
      </c>
      <c r="AV51" s="192">
        <f t="shared" si="20"/>
        <v>0</v>
      </c>
      <c r="AW51" s="192">
        <f t="shared" si="21"/>
        <v>0</v>
      </c>
      <c r="AX51" s="192">
        <f t="shared" si="22"/>
        <v>0</v>
      </c>
      <c r="AY51" s="192">
        <f t="shared" si="23"/>
        <v>0</v>
      </c>
      <c r="AZ51" s="192">
        <f t="shared" si="24"/>
        <v>0</v>
      </c>
    </row>
    <row r="52" spans="1:52" ht="156.6" customHeight="1">
      <c r="A52" s="902" t="s">
        <v>2834</v>
      </c>
      <c r="B52" s="902" t="str">
        <f>IF(VLOOKUP($A52,'Data (new)'!A:T,2,0)="","",VLOOKUP($A52,'Data (new)'!A:T,2,0))</f>
        <v/>
      </c>
      <c r="C52" s="1745" t="str">
        <f>IF(VLOOKUP($A52,'Data (new)'!A:T,5,0)="","",VLOOKUP($A52,'Data (new)'!A:T,5,0))</f>
        <v>Geodes</v>
      </c>
      <c r="D52" s="1752" t="e" vm="20">
        <v>#VALUE!</v>
      </c>
      <c r="E52" s="1755" t="str">
        <f>IF(VLOOKUP($A52,'Data (new)'!$A:$T,6,0)="","",HYPERLINK(VLOOKUP($A52,'Data (new)'!A:T,7,0), VLOOKUP($A52,'Data (new)'!A:T,6,0)))</f>
        <v>Ramp MEDIUM</v>
      </c>
      <c r="F52" s="1743" t="str">
        <f>IF(VLOOKUP($A52,'Data (new)'!A:T,9,0)="","",VLOOKUP($A52,'Data (new)'!A:T,9,0))</f>
        <v>114 x 61 x 16 cm</v>
      </c>
      <c r="G52" s="911" t="str">
        <f>IF(VLOOKUP($A52,'Data (new)'!A:T,8,0)="","",VLOOKUP($A52,'Data (new)'!A:T,8,0))</f>
        <v>Full friction</v>
      </c>
      <c r="H52" s="904">
        <f>IF(VLOOKUP($A52,'Data (new)'!A:T,16,0)="","",VLOOKUP($A52,'Data (new)'!A:T,16,0))</f>
        <v>215.82321817615937</v>
      </c>
      <c r="I52" s="910">
        <f>IF(VLOOKUP($A52,'Data (new)'!A:T,11,0)="","",VLOOKUP($A52,'Data (new)'!A:T,11,0))</f>
        <v>1</v>
      </c>
      <c r="J52" s="940"/>
      <c r="K52" s="941"/>
      <c r="L52" s="942"/>
      <c r="M52" s="943"/>
      <c r="N52" s="944"/>
      <c r="O52" s="945"/>
      <c r="P52" s="946"/>
      <c r="Q52" s="947"/>
      <c r="R52" s="948"/>
      <c r="S52" s="949"/>
      <c r="T52" s="950"/>
      <c r="U52" s="951"/>
      <c r="V52" s="933"/>
      <c r="W52" s="934"/>
      <c r="X52" s="935"/>
      <c r="Y52" s="936"/>
      <c r="Z52" s="937"/>
      <c r="AA52" s="938"/>
      <c r="AB52" s="939"/>
      <c r="AC52" s="906" t="str">
        <f>IF(VLOOKUP($A52,'Data (new)'!A:T,12,0)="","",VLOOKUP($A52,'Data (new)'!A:T,12,0))</f>
        <v/>
      </c>
      <c r="AD52" s="906" t="str">
        <f t="shared" si="3"/>
        <v/>
      </c>
      <c r="AE52" s="907" t="str">
        <f t="shared" si="4"/>
        <v/>
      </c>
      <c r="AF52" s="908" t="str">
        <f t="shared" si="25"/>
        <v/>
      </c>
      <c r="AG52" s="909" t="str">
        <f t="shared" si="5"/>
        <v/>
      </c>
      <c r="AH52" s="192">
        <f t="shared" si="6"/>
        <v>0</v>
      </c>
      <c r="AI52" s="192">
        <f t="shared" si="7"/>
        <v>0</v>
      </c>
      <c r="AJ52" s="192">
        <f t="shared" si="8"/>
        <v>0</v>
      </c>
      <c r="AK52" s="192">
        <f t="shared" si="9"/>
        <v>0</v>
      </c>
      <c r="AL52" s="192">
        <f t="shared" si="10"/>
        <v>0</v>
      </c>
      <c r="AM52" s="192">
        <f t="shared" si="11"/>
        <v>0</v>
      </c>
      <c r="AN52" s="192">
        <f t="shared" si="12"/>
        <v>0</v>
      </c>
      <c r="AO52" s="192">
        <f t="shared" si="13"/>
        <v>0</v>
      </c>
      <c r="AP52" s="192">
        <f t="shared" si="14"/>
        <v>0</v>
      </c>
      <c r="AQ52" s="192">
        <f t="shared" si="15"/>
        <v>0</v>
      </c>
      <c r="AR52" s="192">
        <f t="shared" si="16"/>
        <v>0</v>
      </c>
      <c r="AS52" s="192">
        <f t="shared" si="17"/>
        <v>0</v>
      </c>
      <c r="AT52" s="192">
        <f t="shared" si="18"/>
        <v>0</v>
      </c>
      <c r="AU52" s="192">
        <f t="shared" si="19"/>
        <v>0</v>
      </c>
      <c r="AV52" s="192">
        <f t="shared" si="20"/>
        <v>0</v>
      </c>
      <c r="AW52" s="192">
        <f t="shared" si="21"/>
        <v>0</v>
      </c>
      <c r="AX52" s="192">
        <f t="shared" si="22"/>
        <v>0</v>
      </c>
      <c r="AY52" s="192">
        <f t="shared" si="23"/>
        <v>0</v>
      </c>
      <c r="AZ52" s="192">
        <f t="shared" si="24"/>
        <v>0</v>
      </c>
    </row>
    <row r="53" spans="1:52" ht="156.6" customHeight="1">
      <c r="A53" s="902" t="s">
        <v>2835</v>
      </c>
      <c r="B53" s="902" t="str">
        <f>IF(VLOOKUP($A53,'Data (new)'!A:T,2,0)="","",VLOOKUP($A53,'Data (new)'!A:T,2,0))</f>
        <v/>
      </c>
      <c r="C53" s="1746" t="str">
        <f>IF(VLOOKUP($A53,'Data (new)'!A:T,5,0)="","",VLOOKUP($A53,'Data (new)'!A:T,5,0))</f>
        <v>Geodes</v>
      </c>
      <c r="D53" s="1753"/>
      <c r="E53" s="1756" t="str">
        <f>IF(VLOOKUP($A53,'Data (new)'!$A:$T,6,0)="","",HYPERLINK(VLOOKUP($A53,'Data (new)'!A:T,7,0), VLOOKUP($A53,'Data (new)'!A:T,6,0)))</f>
        <v>Ramp MEDIUM</v>
      </c>
      <c r="F53" s="1744" t="str">
        <f>IF(VLOOKUP($A53,'Data (new)'!A:T,9,0)="","",VLOOKUP($A53,'Data (new)'!A:T,9,0))</f>
        <v>114 x 61 x 16 cm</v>
      </c>
      <c r="G53" s="911" t="str">
        <f>IF(VLOOKUP($A53,'Data (new)'!A:T,8,0)="","",VLOOKUP($A53,'Data (new)'!A:T,8,0))</f>
        <v>Dual texture</v>
      </c>
      <c r="H53" s="904">
        <f>IF(VLOOKUP($A53,'Data (new)'!A:T,16,0)="","",VLOOKUP($A53,'Data (new)'!A:T,16,0))</f>
        <v>269.77902272019918</v>
      </c>
      <c r="I53" s="910">
        <f>IF(VLOOKUP($A53,'Data (new)'!A:T,11,0)="","",VLOOKUP($A53,'Data (new)'!A:T,11,0))</f>
        <v>1</v>
      </c>
      <c r="J53" s="940"/>
      <c r="K53" s="941"/>
      <c r="L53" s="942"/>
      <c r="M53" s="943"/>
      <c r="N53" s="944"/>
      <c r="O53" s="945"/>
      <c r="P53" s="946"/>
      <c r="Q53" s="947"/>
      <c r="R53" s="948"/>
      <c r="S53" s="949"/>
      <c r="T53" s="950"/>
      <c r="U53" s="951"/>
      <c r="V53" s="933"/>
      <c r="W53" s="934"/>
      <c r="X53" s="935"/>
      <c r="Y53" s="936"/>
      <c r="Z53" s="937"/>
      <c r="AA53" s="938"/>
      <c r="AB53" s="939"/>
      <c r="AC53" s="906" t="str">
        <f>IF(VLOOKUP($A53,'Data (new)'!A:T,12,0)="","",VLOOKUP($A53,'Data (new)'!A:T,12,0))</f>
        <v/>
      </c>
      <c r="AD53" s="906" t="str">
        <f t="shared" si="3"/>
        <v/>
      </c>
      <c r="AE53" s="907" t="str">
        <f t="shared" si="4"/>
        <v/>
      </c>
      <c r="AF53" s="908" t="str">
        <f t="shared" si="25"/>
        <v/>
      </c>
      <c r="AG53" s="909" t="str">
        <f t="shared" si="5"/>
        <v/>
      </c>
      <c r="AH53" s="192">
        <f t="shared" si="6"/>
        <v>0</v>
      </c>
      <c r="AI53" s="192">
        <f t="shared" si="7"/>
        <v>0</v>
      </c>
      <c r="AJ53" s="192">
        <f t="shared" si="8"/>
        <v>0</v>
      </c>
      <c r="AK53" s="192">
        <f t="shared" si="9"/>
        <v>0</v>
      </c>
      <c r="AL53" s="192">
        <f t="shared" si="10"/>
        <v>0</v>
      </c>
      <c r="AM53" s="192">
        <f t="shared" si="11"/>
        <v>0</v>
      </c>
      <c r="AN53" s="192">
        <f t="shared" si="12"/>
        <v>0</v>
      </c>
      <c r="AO53" s="192">
        <f t="shared" si="13"/>
        <v>0</v>
      </c>
      <c r="AP53" s="192">
        <f t="shared" si="14"/>
        <v>0</v>
      </c>
      <c r="AQ53" s="192">
        <f t="shared" si="15"/>
        <v>0</v>
      </c>
      <c r="AR53" s="192">
        <f t="shared" si="16"/>
        <v>0</v>
      </c>
      <c r="AS53" s="192">
        <f t="shared" si="17"/>
        <v>0</v>
      </c>
      <c r="AT53" s="192">
        <f t="shared" si="18"/>
        <v>0</v>
      </c>
      <c r="AU53" s="192">
        <f t="shared" si="19"/>
        <v>0</v>
      </c>
      <c r="AV53" s="192">
        <f t="shared" si="20"/>
        <v>0</v>
      </c>
      <c r="AW53" s="192">
        <f t="shared" si="21"/>
        <v>0</v>
      </c>
      <c r="AX53" s="192">
        <f t="shared" si="22"/>
        <v>0</v>
      </c>
      <c r="AY53" s="192">
        <f t="shared" si="23"/>
        <v>0</v>
      </c>
      <c r="AZ53" s="192">
        <f t="shared" si="24"/>
        <v>0</v>
      </c>
    </row>
    <row r="54" spans="1:52" ht="156.6" customHeight="1">
      <c r="A54" s="902" t="s">
        <v>2836</v>
      </c>
      <c r="B54" s="902" t="str">
        <f>IF(VLOOKUP($A54,'Data (new)'!A:T,2,0)="","",VLOOKUP($A54,'Data (new)'!A:T,2,0))</f>
        <v>AGP0372</v>
      </c>
      <c r="C54" s="1746" t="str">
        <f>IF(VLOOKUP($A54,'Data (new)'!A:T,5,0)="","",VLOOKUP($A54,'Data (new)'!A:T,5,0))</f>
        <v>Geodes</v>
      </c>
      <c r="D54" s="1753"/>
      <c r="E54" s="1755" t="str">
        <f>IF(VLOOKUP($A54,'Data (new)'!$A:$T,6,0)="","",HYPERLINK(VLOOKUP($A54,'Data (new)'!A:T,7,0), VLOOKUP($A54,'Data (new)'!A:T,6,0)))</f>
        <v>Ramp LARGE</v>
      </c>
      <c r="F54" s="1743" t="str">
        <f>IF(VLOOKUP($A54,'Data (new)'!A:T,9,0)="","",VLOOKUP($A54,'Data (new)'!A:T,9,0))</f>
        <v>160 x 86 x 23 cm</v>
      </c>
      <c r="G54" s="911" t="str">
        <f>IF(VLOOKUP($A54,'Data (new)'!A:T,8,0)="","",VLOOKUP($A54,'Data (new)'!A:T,8,0))</f>
        <v>Full friction</v>
      </c>
      <c r="H54" s="904">
        <f>IF(VLOOKUP($A54,'Data (new)'!A:T,16,0)="","",VLOOKUP($A54,'Data (new)'!A:T,16,0))</f>
        <v>262.99908838498362</v>
      </c>
      <c r="I54" s="910">
        <f>IF(VLOOKUP($A54,'Data (new)'!A:T,11,0)="","",VLOOKUP($A54,'Data (new)'!A:T,11,0))</f>
        <v>1</v>
      </c>
      <c r="J54" s="940"/>
      <c r="K54" s="941"/>
      <c r="L54" s="942"/>
      <c r="M54" s="943"/>
      <c r="N54" s="944"/>
      <c r="O54" s="945"/>
      <c r="P54" s="946"/>
      <c r="Q54" s="947"/>
      <c r="R54" s="948"/>
      <c r="S54" s="949"/>
      <c r="T54" s="950"/>
      <c r="U54" s="951"/>
      <c r="V54" s="933"/>
      <c r="W54" s="934"/>
      <c r="X54" s="935"/>
      <c r="Y54" s="936"/>
      <c r="Z54" s="937"/>
      <c r="AA54" s="938"/>
      <c r="AB54" s="939"/>
      <c r="AC54" s="906" t="str">
        <f>IF(VLOOKUP($A54,'Data (new)'!A:T,12,0)="","",VLOOKUP($A54,'Data (new)'!A:T,12,0))</f>
        <v/>
      </c>
      <c r="AD54" s="906" t="str">
        <f t="shared" si="3"/>
        <v/>
      </c>
      <c r="AE54" s="907" t="str">
        <f t="shared" si="4"/>
        <v/>
      </c>
      <c r="AF54" s="908" t="str">
        <f t="shared" si="25"/>
        <v/>
      </c>
      <c r="AG54" s="909" t="str">
        <f t="shared" si="5"/>
        <v/>
      </c>
      <c r="AH54" s="192">
        <f t="shared" si="6"/>
        <v>0</v>
      </c>
      <c r="AI54" s="192">
        <f t="shared" si="7"/>
        <v>0</v>
      </c>
      <c r="AJ54" s="192">
        <f t="shared" si="8"/>
        <v>0</v>
      </c>
      <c r="AK54" s="192">
        <f t="shared" si="9"/>
        <v>0</v>
      </c>
      <c r="AL54" s="192">
        <f t="shared" si="10"/>
        <v>0</v>
      </c>
      <c r="AM54" s="192">
        <f t="shared" si="11"/>
        <v>0</v>
      </c>
      <c r="AN54" s="192">
        <f t="shared" si="12"/>
        <v>0</v>
      </c>
      <c r="AO54" s="192">
        <f t="shared" si="13"/>
        <v>0</v>
      </c>
      <c r="AP54" s="192">
        <f t="shared" si="14"/>
        <v>0</v>
      </c>
      <c r="AQ54" s="192">
        <f t="shared" si="15"/>
        <v>0</v>
      </c>
      <c r="AR54" s="192">
        <f t="shared" si="16"/>
        <v>0</v>
      </c>
      <c r="AS54" s="192">
        <f t="shared" si="17"/>
        <v>0</v>
      </c>
      <c r="AT54" s="192">
        <f t="shared" si="18"/>
        <v>0</v>
      </c>
      <c r="AU54" s="192">
        <f t="shared" si="19"/>
        <v>0</v>
      </c>
      <c r="AV54" s="192">
        <f t="shared" si="20"/>
        <v>0</v>
      </c>
      <c r="AW54" s="192">
        <f t="shared" si="21"/>
        <v>0</v>
      </c>
      <c r="AX54" s="192">
        <f t="shared" si="22"/>
        <v>0</v>
      </c>
      <c r="AY54" s="192">
        <f t="shared" si="23"/>
        <v>0</v>
      </c>
      <c r="AZ54" s="192">
        <f t="shared" si="24"/>
        <v>0</v>
      </c>
    </row>
    <row r="55" spans="1:52" ht="156.6" customHeight="1">
      <c r="A55" s="902" t="s">
        <v>2837</v>
      </c>
      <c r="B55" s="902" t="str">
        <f>IF(VLOOKUP($A55,'Data (new)'!A:T,2,0)="","",VLOOKUP($A55,'Data (new)'!A:T,2,0))</f>
        <v>AGP0372</v>
      </c>
      <c r="C55" s="1747" t="str">
        <f>IF(VLOOKUP($A55,'Data (new)'!A:T,5,0)="","",VLOOKUP($A55,'Data (new)'!A:T,5,0))</f>
        <v>Geodes</v>
      </c>
      <c r="D55" s="1754"/>
      <c r="E55" s="1756" t="str">
        <f>IF(VLOOKUP($A55,'Data (new)'!$A:$T,6,0)="","",HYPERLINK(VLOOKUP($A55,'Data (new)'!A:T,7,0), VLOOKUP($A55,'Data (new)'!A:T,6,0)))</f>
        <v>Ramp LARGE</v>
      </c>
      <c r="F55" s="1744" t="str">
        <f>IF(VLOOKUP($A55,'Data (new)'!A:T,9,0)="","",VLOOKUP($A55,'Data (new)'!A:T,9,0))</f>
        <v>160 x 86 x 23 cm</v>
      </c>
      <c r="G55" s="911" t="str">
        <f>IF(VLOOKUP($A55,'Data (new)'!A:T,8,0)="","",VLOOKUP($A55,'Data (new)'!A:T,8,0))</f>
        <v>Dual texture</v>
      </c>
      <c r="H55" s="904">
        <f>IF(VLOOKUP($A55,'Data (new)'!A:T,16,0)="","",VLOOKUP($A55,'Data (new)'!A:T,16,0))</f>
        <v>328.74886048122954</v>
      </c>
      <c r="I55" s="910">
        <f>IF(VLOOKUP($A55,'Data (new)'!A:T,11,0)="","",VLOOKUP($A55,'Data (new)'!A:T,11,0))</f>
        <v>1</v>
      </c>
      <c r="J55" s="940"/>
      <c r="K55" s="941"/>
      <c r="L55" s="942"/>
      <c r="M55" s="943"/>
      <c r="N55" s="944"/>
      <c r="O55" s="945"/>
      <c r="P55" s="946"/>
      <c r="Q55" s="947"/>
      <c r="R55" s="948"/>
      <c r="S55" s="949"/>
      <c r="T55" s="950"/>
      <c r="U55" s="951"/>
      <c r="V55" s="933"/>
      <c r="W55" s="934"/>
      <c r="X55" s="935"/>
      <c r="Y55" s="936"/>
      <c r="Z55" s="937"/>
      <c r="AA55" s="938"/>
      <c r="AB55" s="939"/>
      <c r="AC55" s="906" t="str">
        <f>IF(VLOOKUP($A55,'Data (new)'!A:T,12,0)="","",VLOOKUP($A55,'Data (new)'!A:T,12,0))</f>
        <v/>
      </c>
      <c r="AD55" s="906" t="str">
        <f t="shared" si="3"/>
        <v/>
      </c>
      <c r="AE55" s="907" t="str">
        <f t="shared" si="4"/>
        <v/>
      </c>
      <c r="AF55" s="908" t="str">
        <f t="shared" si="25"/>
        <v/>
      </c>
      <c r="AG55" s="909" t="str">
        <f t="shared" si="5"/>
        <v/>
      </c>
      <c r="AH55" s="192">
        <f t="shared" si="6"/>
        <v>0</v>
      </c>
      <c r="AI55" s="192">
        <f t="shared" si="7"/>
        <v>0</v>
      </c>
      <c r="AJ55" s="192">
        <f t="shared" si="8"/>
        <v>0</v>
      </c>
      <c r="AK55" s="192">
        <f t="shared" si="9"/>
        <v>0</v>
      </c>
      <c r="AL55" s="192">
        <f t="shared" si="10"/>
        <v>0</v>
      </c>
      <c r="AM55" s="192">
        <f t="shared" si="11"/>
        <v>0</v>
      </c>
      <c r="AN55" s="192">
        <f t="shared" si="12"/>
        <v>0</v>
      </c>
      <c r="AO55" s="192">
        <f t="shared" si="13"/>
        <v>0</v>
      </c>
      <c r="AP55" s="192">
        <f t="shared" si="14"/>
        <v>0</v>
      </c>
      <c r="AQ55" s="192">
        <f t="shared" si="15"/>
        <v>0</v>
      </c>
      <c r="AR55" s="192">
        <f t="shared" si="16"/>
        <v>0</v>
      </c>
      <c r="AS55" s="192">
        <f t="shared" si="17"/>
        <v>0</v>
      </c>
      <c r="AT55" s="192">
        <f t="shared" si="18"/>
        <v>0</v>
      </c>
      <c r="AU55" s="192">
        <f t="shared" si="19"/>
        <v>0</v>
      </c>
      <c r="AV55" s="192">
        <f t="shared" si="20"/>
        <v>0</v>
      </c>
      <c r="AW55" s="192">
        <f t="shared" si="21"/>
        <v>0</v>
      </c>
      <c r="AX55" s="192">
        <f t="shared" si="22"/>
        <v>0</v>
      </c>
      <c r="AY55" s="192">
        <f t="shared" si="23"/>
        <v>0</v>
      </c>
      <c r="AZ55" s="192">
        <f t="shared" si="24"/>
        <v>0</v>
      </c>
    </row>
    <row r="56" spans="1:52" ht="156.6" customHeight="1">
      <c r="A56" s="902" t="s">
        <v>2838</v>
      </c>
      <c r="B56" s="902" t="str">
        <f>IF(VLOOKUP($A56,'Data (new)'!A:T,2,0)="","",VLOOKUP($A56,'Data (new)'!A:T,2,0))</f>
        <v/>
      </c>
      <c r="C56" s="1745" t="str">
        <f>IF(VLOOKUP($A56,'Data (new)'!A:T,5,0)="","",VLOOKUP($A56,'Data (new)'!A:T,5,0))</f>
        <v>Geodes</v>
      </c>
      <c r="D56" s="1752" t="e" vm="21">
        <v>#VALUE!</v>
      </c>
      <c r="E56" s="1755" t="str">
        <f>IF(VLOOKUP($A56,'Data (new)'!$A:$T,6,0)="","",HYPERLINK(VLOOKUP($A56,'Data (new)'!A:T,7,0), VLOOKUP($A56,'Data (new)'!A:T,6,0)))</f>
        <v>Ramp Cover MEDIUM</v>
      </c>
      <c r="F56" s="1743" t="str">
        <f>IF(VLOOKUP($A56,'Data (new)'!A:T,9,0)="","",VLOOKUP($A56,'Data (new)'!A:T,9,0))</f>
        <v>95 x 50 x 17 cm</v>
      </c>
      <c r="G56" s="911" t="str">
        <f>IF(VLOOKUP($A56,'Data (new)'!A:T,8,0)="","",VLOOKUP($A56,'Data (new)'!A:T,8,0))</f>
        <v>Full friction</v>
      </c>
      <c r="H56" s="904">
        <f>IF(VLOOKUP($A56,'Data (new)'!A:T,16,0)="","",VLOOKUP($A56,'Data (new)'!A:T,16,0))</f>
        <v>196.96342305037956</v>
      </c>
      <c r="I56" s="910">
        <f>IF(VLOOKUP($A56,'Data (new)'!A:T,11,0)="","",VLOOKUP($A56,'Data (new)'!A:T,11,0))</f>
        <v>1</v>
      </c>
      <c r="J56" s="940"/>
      <c r="K56" s="941"/>
      <c r="L56" s="942"/>
      <c r="M56" s="943"/>
      <c r="N56" s="944"/>
      <c r="O56" s="945"/>
      <c r="P56" s="946"/>
      <c r="Q56" s="947"/>
      <c r="R56" s="948"/>
      <c r="S56" s="949"/>
      <c r="T56" s="950"/>
      <c r="U56" s="951"/>
      <c r="V56" s="933"/>
      <c r="W56" s="934"/>
      <c r="X56" s="935"/>
      <c r="Y56" s="936"/>
      <c r="Z56" s="937"/>
      <c r="AA56" s="938"/>
      <c r="AB56" s="939"/>
      <c r="AC56" s="906" t="str">
        <f>IF(VLOOKUP($A56,'Data (new)'!A:T,12,0)="","",VLOOKUP($A56,'Data (new)'!A:T,12,0))</f>
        <v/>
      </c>
      <c r="AD56" s="906" t="str">
        <f t="shared" si="3"/>
        <v/>
      </c>
      <c r="AE56" s="907" t="str">
        <f t="shared" si="4"/>
        <v/>
      </c>
      <c r="AF56" s="908" t="str">
        <f t="shared" si="25"/>
        <v/>
      </c>
      <c r="AG56" s="909" t="str">
        <f t="shared" si="5"/>
        <v/>
      </c>
      <c r="AH56" s="192">
        <f t="shared" si="6"/>
        <v>0</v>
      </c>
      <c r="AI56" s="192">
        <f t="shared" si="7"/>
        <v>0</v>
      </c>
      <c r="AJ56" s="192">
        <f t="shared" si="8"/>
        <v>0</v>
      </c>
      <c r="AK56" s="192">
        <f t="shared" si="9"/>
        <v>0</v>
      </c>
      <c r="AL56" s="192">
        <f t="shared" si="10"/>
        <v>0</v>
      </c>
      <c r="AM56" s="192">
        <f t="shared" si="11"/>
        <v>0</v>
      </c>
      <c r="AN56" s="192">
        <f t="shared" si="12"/>
        <v>0</v>
      </c>
      <c r="AO56" s="192">
        <f t="shared" si="13"/>
        <v>0</v>
      </c>
      <c r="AP56" s="192">
        <f t="shared" si="14"/>
        <v>0</v>
      </c>
      <c r="AQ56" s="192">
        <f t="shared" si="15"/>
        <v>0</v>
      </c>
      <c r="AR56" s="192">
        <f t="shared" si="16"/>
        <v>0</v>
      </c>
      <c r="AS56" s="192">
        <f t="shared" si="17"/>
        <v>0</v>
      </c>
      <c r="AT56" s="192">
        <f t="shared" si="18"/>
        <v>0</v>
      </c>
      <c r="AU56" s="192">
        <f t="shared" si="19"/>
        <v>0</v>
      </c>
      <c r="AV56" s="192">
        <f t="shared" si="20"/>
        <v>0</v>
      </c>
      <c r="AW56" s="192">
        <f t="shared" si="21"/>
        <v>0</v>
      </c>
      <c r="AX56" s="192">
        <f t="shared" si="22"/>
        <v>0</v>
      </c>
      <c r="AY56" s="192">
        <f t="shared" si="23"/>
        <v>0</v>
      </c>
      <c r="AZ56" s="192">
        <f t="shared" si="24"/>
        <v>0</v>
      </c>
    </row>
    <row r="57" spans="1:52" ht="156.6" customHeight="1">
      <c r="A57" s="902" t="s">
        <v>2839</v>
      </c>
      <c r="B57" s="902" t="str">
        <f>IF(VLOOKUP($A57,'Data (new)'!A:T,2,0)="","",VLOOKUP($A57,'Data (new)'!A:T,2,0))</f>
        <v/>
      </c>
      <c r="C57" s="1746" t="str">
        <f>IF(VLOOKUP($A57,'Data (new)'!A:T,5,0)="","",VLOOKUP($A57,'Data (new)'!A:T,5,0))</f>
        <v>Geodes</v>
      </c>
      <c r="D57" s="1753"/>
      <c r="E57" s="1756" t="str">
        <f>IF(VLOOKUP($A57,'Data (new)'!$A:$T,6,0)="","",HYPERLINK(VLOOKUP($A57,'Data (new)'!A:T,7,0), VLOOKUP($A57,'Data (new)'!A:T,6,0)))</f>
        <v>Ramp Cover MEDIUM</v>
      </c>
      <c r="F57" s="1744" t="str">
        <f>IF(VLOOKUP($A57,'Data (new)'!A:T,9,0)="","",VLOOKUP($A57,'Data (new)'!A:T,9,0))</f>
        <v>95 x 50 x 17 cm</v>
      </c>
      <c r="G57" s="911" t="str">
        <f>IF(VLOOKUP($A57,'Data (new)'!A:T,8,0)="","",VLOOKUP($A57,'Data (new)'!A:T,8,0))</f>
        <v>Dual texture</v>
      </c>
      <c r="H57" s="904">
        <f>IF(VLOOKUP($A57,'Data (new)'!A:T,16,0)="","",VLOOKUP($A57,'Data (new)'!A:T,16,0))</f>
        <v>246.20427881297445</v>
      </c>
      <c r="I57" s="910">
        <f>IF(VLOOKUP($A57,'Data (new)'!A:T,11,0)="","",VLOOKUP($A57,'Data (new)'!A:T,11,0))</f>
        <v>1</v>
      </c>
      <c r="J57" s="940"/>
      <c r="K57" s="941"/>
      <c r="L57" s="942"/>
      <c r="M57" s="943"/>
      <c r="N57" s="944"/>
      <c r="O57" s="945"/>
      <c r="P57" s="946"/>
      <c r="Q57" s="947"/>
      <c r="R57" s="948"/>
      <c r="S57" s="949"/>
      <c r="T57" s="950"/>
      <c r="U57" s="951"/>
      <c r="V57" s="933"/>
      <c r="W57" s="934"/>
      <c r="X57" s="935"/>
      <c r="Y57" s="936"/>
      <c r="Z57" s="937"/>
      <c r="AA57" s="938"/>
      <c r="AB57" s="939"/>
      <c r="AC57" s="906" t="str">
        <f>IF(VLOOKUP($A57,'Data (new)'!A:T,12,0)="","",VLOOKUP($A57,'Data (new)'!A:T,12,0))</f>
        <v/>
      </c>
      <c r="AD57" s="906" t="str">
        <f t="shared" si="3"/>
        <v/>
      </c>
      <c r="AE57" s="907" t="str">
        <f t="shared" si="4"/>
        <v/>
      </c>
      <c r="AF57" s="908" t="str">
        <f t="shared" si="25"/>
        <v/>
      </c>
      <c r="AG57" s="909" t="str">
        <f t="shared" si="5"/>
        <v/>
      </c>
      <c r="AH57" s="192">
        <f t="shared" si="6"/>
        <v>0</v>
      </c>
      <c r="AI57" s="192">
        <f t="shared" si="7"/>
        <v>0</v>
      </c>
      <c r="AJ57" s="192">
        <f t="shared" si="8"/>
        <v>0</v>
      </c>
      <c r="AK57" s="192">
        <f t="shared" si="9"/>
        <v>0</v>
      </c>
      <c r="AL57" s="192">
        <f t="shared" si="10"/>
        <v>0</v>
      </c>
      <c r="AM57" s="192">
        <f t="shared" si="11"/>
        <v>0</v>
      </c>
      <c r="AN57" s="192">
        <f t="shared" si="12"/>
        <v>0</v>
      </c>
      <c r="AO57" s="192">
        <f t="shared" si="13"/>
        <v>0</v>
      </c>
      <c r="AP57" s="192">
        <f t="shared" si="14"/>
        <v>0</v>
      </c>
      <c r="AQ57" s="192">
        <f t="shared" si="15"/>
        <v>0</v>
      </c>
      <c r="AR57" s="192">
        <f t="shared" si="16"/>
        <v>0</v>
      </c>
      <c r="AS57" s="192">
        <f t="shared" si="17"/>
        <v>0</v>
      </c>
      <c r="AT57" s="192">
        <f t="shared" si="18"/>
        <v>0</v>
      </c>
      <c r="AU57" s="192">
        <f t="shared" si="19"/>
        <v>0</v>
      </c>
      <c r="AV57" s="192">
        <f t="shared" si="20"/>
        <v>0</v>
      </c>
      <c r="AW57" s="192">
        <f t="shared" si="21"/>
        <v>0</v>
      </c>
      <c r="AX57" s="192">
        <f t="shared" si="22"/>
        <v>0</v>
      </c>
      <c r="AY57" s="192">
        <f t="shared" si="23"/>
        <v>0</v>
      </c>
      <c r="AZ57" s="192">
        <f t="shared" si="24"/>
        <v>0</v>
      </c>
    </row>
    <row r="58" spans="1:52" ht="156.6" customHeight="1">
      <c r="A58" s="902" t="s">
        <v>2840</v>
      </c>
      <c r="B58" s="902" t="str">
        <f>IF(VLOOKUP($A58,'Data (new)'!A:T,2,0)="","",VLOOKUP($A58,'Data (new)'!A:T,2,0))</f>
        <v>AGP0373</v>
      </c>
      <c r="C58" s="1746" t="str">
        <f>IF(VLOOKUP($A58,'Data (new)'!A:T,5,0)="","",VLOOKUP($A58,'Data (new)'!A:T,5,0))</f>
        <v>Geodes</v>
      </c>
      <c r="D58" s="1753"/>
      <c r="E58" s="1755" t="str">
        <f>IF(VLOOKUP($A58,'Data (new)'!$A:$T,6,0)="","",HYPERLINK(VLOOKUP($A58,'Data (new)'!A:T,7,0), VLOOKUP($A58,'Data (new)'!A:T,6,0)))</f>
        <v>Ramp Cover LARGE</v>
      </c>
      <c r="F58" s="1743" t="str">
        <f>IF(VLOOKUP($A58,'Data (new)'!A:T,9,0)="","",VLOOKUP($A58,'Data (new)'!A:T,9,0))</f>
        <v>134 x 69 x 24 cm</v>
      </c>
      <c r="G58" s="911" t="str">
        <f>IF(VLOOKUP($A58,'Data (new)'!A:T,8,0)="","",VLOOKUP($A58,'Data (new)'!A:T,8,0))</f>
        <v>Full friction</v>
      </c>
      <c r="H58" s="904">
        <f>IF(VLOOKUP($A58,'Data (new)'!A:T,16,0)="","",VLOOKUP($A58,'Data (new)'!A:T,16,0))</f>
        <v>261.45169639804635</v>
      </c>
      <c r="I58" s="910">
        <f>IF(VLOOKUP($A58,'Data (new)'!A:T,11,0)="","",VLOOKUP($A58,'Data (new)'!A:T,11,0))</f>
        <v>1</v>
      </c>
      <c r="J58" s="940"/>
      <c r="K58" s="941"/>
      <c r="L58" s="942"/>
      <c r="M58" s="943"/>
      <c r="N58" s="944"/>
      <c r="O58" s="945"/>
      <c r="P58" s="946"/>
      <c r="Q58" s="947"/>
      <c r="R58" s="948"/>
      <c r="S58" s="949"/>
      <c r="T58" s="950"/>
      <c r="U58" s="951"/>
      <c r="V58" s="933"/>
      <c r="W58" s="934"/>
      <c r="X58" s="935"/>
      <c r="Y58" s="936"/>
      <c r="Z58" s="937"/>
      <c r="AA58" s="938"/>
      <c r="AB58" s="939"/>
      <c r="AC58" s="906" t="str">
        <f>IF(VLOOKUP($A58,'Data (new)'!A:T,12,0)="","",VLOOKUP($A58,'Data (new)'!A:T,12,0))</f>
        <v/>
      </c>
      <c r="AD58" s="906" t="str">
        <f t="shared" si="3"/>
        <v/>
      </c>
      <c r="AE58" s="907" t="str">
        <f t="shared" si="4"/>
        <v/>
      </c>
      <c r="AF58" s="908" t="str">
        <f t="shared" si="25"/>
        <v/>
      </c>
      <c r="AG58" s="909" t="str">
        <f t="shared" si="5"/>
        <v/>
      </c>
      <c r="AH58" s="192">
        <f t="shared" si="6"/>
        <v>0</v>
      </c>
      <c r="AI58" s="192">
        <f t="shared" si="7"/>
        <v>0</v>
      </c>
      <c r="AJ58" s="192">
        <f t="shared" si="8"/>
        <v>0</v>
      </c>
      <c r="AK58" s="192">
        <f t="shared" si="9"/>
        <v>0</v>
      </c>
      <c r="AL58" s="192">
        <f t="shared" si="10"/>
        <v>0</v>
      </c>
      <c r="AM58" s="192">
        <f t="shared" si="11"/>
        <v>0</v>
      </c>
      <c r="AN58" s="192">
        <f t="shared" si="12"/>
        <v>0</v>
      </c>
      <c r="AO58" s="192">
        <f t="shared" si="13"/>
        <v>0</v>
      </c>
      <c r="AP58" s="192">
        <f t="shared" si="14"/>
        <v>0</v>
      </c>
      <c r="AQ58" s="192">
        <f t="shared" si="15"/>
        <v>0</v>
      </c>
      <c r="AR58" s="192">
        <f t="shared" si="16"/>
        <v>0</v>
      </c>
      <c r="AS58" s="192">
        <f t="shared" si="17"/>
        <v>0</v>
      </c>
      <c r="AT58" s="192">
        <f t="shared" si="18"/>
        <v>0</v>
      </c>
      <c r="AU58" s="192">
        <f t="shared" si="19"/>
        <v>0</v>
      </c>
      <c r="AV58" s="192">
        <f t="shared" si="20"/>
        <v>0</v>
      </c>
      <c r="AW58" s="192">
        <f t="shared" si="21"/>
        <v>0</v>
      </c>
      <c r="AX58" s="192">
        <f t="shared" si="22"/>
        <v>0</v>
      </c>
      <c r="AY58" s="192">
        <f t="shared" si="23"/>
        <v>0</v>
      </c>
      <c r="AZ58" s="192">
        <f t="shared" si="24"/>
        <v>0</v>
      </c>
    </row>
    <row r="59" spans="1:52" ht="156.6" customHeight="1">
      <c r="A59" s="902" t="s">
        <v>2841</v>
      </c>
      <c r="B59" s="902" t="str">
        <f>IF(VLOOKUP($A59,'Data (new)'!A:T,2,0)="","",VLOOKUP($A59,'Data (new)'!A:T,2,0))</f>
        <v>AGP0373</v>
      </c>
      <c r="C59" s="1747" t="str">
        <f>IF(VLOOKUP($A59,'Data (new)'!A:T,5,0)="","",VLOOKUP($A59,'Data (new)'!A:T,5,0))</f>
        <v>Geodes</v>
      </c>
      <c r="D59" s="1754"/>
      <c r="E59" s="1756" t="str">
        <f>IF(VLOOKUP($A59,'Data (new)'!$A:$T,6,0)="","",HYPERLINK(VLOOKUP($A59,'Data (new)'!A:T,7,0), VLOOKUP($A59,'Data (new)'!A:T,6,0)))</f>
        <v>Ramp Cover LARGE</v>
      </c>
      <c r="F59" s="1744" t="str">
        <f>IF(VLOOKUP($A59,'Data (new)'!A:T,9,0)="","",VLOOKUP($A59,'Data (new)'!A:T,9,0))</f>
        <v>134 x 69 x 24 cm</v>
      </c>
      <c r="G59" s="911" t="str">
        <f>IF(VLOOKUP($A59,'Data (new)'!A:T,8,0)="","",VLOOKUP($A59,'Data (new)'!A:T,8,0))</f>
        <v>Dual texture</v>
      </c>
      <c r="H59" s="904">
        <f>IF(VLOOKUP($A59,'Data (new)'!A:T,16,0)="","",VLOOKUP($A59,'Data (new)'!A:T,16,0))</f>
        <v>326.814620497558</v>
      </c>
      <c r="I59" s="910">
        <f>IF(VLOOKUP($A59,'Data (new)'!A:T,11,0)="","",VLOOKUP($A59,'Data (new)'!A:T,11,0))</f>
        <v>1</v>
      </c>
      <c r="J59" s="940"/>
      <c r="K59" s="941"/>
      <c r="L59" s="942"/>
      <c r="M59" s="943"/>
      <c r="N59" s="944"/>
      <c r="O59" s="945"/>
      <c r="P59" s="946"/>
      <c r="Q59" s="947"/>
      <c r="R59" s="948"/>
      <c r="S59" s="949"/>
      <c r="T59" s="950"/>
      <c r="U59" s="951"/>
      <c r="V59" s="933"/>
      <c r="W59" s="934"/>
      <c r="X59" s="935"/>
      <c r="Y59" s="936"/>
      <c r="Z59" s="937"/>
      <c r="AA59" s="938"/>
      <c r="AB59" s="939"/>
      <c r="AC59" s="906" t="str">
        <f>IF(VLOOKUP($A59,'Data (new)'!A:T,12,0)="","",VLOOKUP($A59,'Data (new)'!A:T,12,0))</f>
        <v/>
      </c>
      <c r="AD59" s="906" t="str">
        <f t="shared" si="3"/>
        <v/>
      </c>
      <c r="AE59" s="907" t="str">
        <f t="shared" si="4"/>
        <v/>
      </c>
      <c r="AF59" s="908" t="str">
        <f t="shared" si="25"/>
        <v/>
      </c>
      <c r="AG59" s="909" t="str">
        <f t="shared" si="5"/>
        <v/>
      </c>
      <c r="AH59" s="192">
        <f t="shared" si="6"/>
        <v>0</v>
      </c>
      <c r="AI59" s="192">
        <f t="shared" si="7"/>
        <v>0</v>
      </c>
      <c r="AJ59" s="192">
        <f t="shared" si="8"/>
        <v>0</v>
      </c>
      <c r="AK59" s="192">
        <f t="shared" si="9"/>
        <v>0</v>
      </c>
      <c r="AL59" s="192">
        <f t="shared" si="10"/>
        <v>0</v>
      </c>
      <c r="AM59" s="192">
        <f t="shared" si="11"/>
        <v>0</v>
      </c>
      <c r="AN59" s="192">
        <f t="shared" si="12"/>
        <v>0</v>
      </c>
      <c r="AO59" s="192">
        <f t="shared" si="13"/>
        <v>0</v>
      </c>
      <c r="AP59" s="192">
        <f t="shared" si="14"/>
        <v>0</v>
      </c>
      <c r="AQ59" s="192">
        <f t="shared" si="15"/>
        <v>0</v>
      </c>
      <c r="AR59" s="192">
        <f t="shared" si="16"/>
        <v>0</v>
      </c>
      <c r="AS59" s="192">
        <f t="shared" si="17"/>
        <v>0</v>
      </c>
      <c r="AT59" s="192">
        <f t="shared" si="18"/>
        <v>0</v>
      </c>
      <c r="AU59" s="192">
        <f t="shared" si="19"/>
        <v>0</v>
      </c>
      <c r="AV59" s="192">
        <f t="shared" si="20"/>
        <v>0</v>
      </c>
      <c r="AW59" s="192">
        <f t="shared" si="21"/>
        <v>0</v>
      </c>
      <c r="AX59" s="192">
        <f t="shared" si="22"/>
        <v>0</v>
      </c>
      <c r="AY59" s="192">
        <f t="shared" si="23"/>
        <v>0</v>
      </c>
      <c r="AZ59" s="192">
        <f t="shared" si="24"/>
        <v>0</v>
      </c>
    </row>
    <row r="60" spans="1:52" ht="156.6" customHeight="1">
      <c r="A60" s="902" t="s">
        <v>2842</v>
      </c>
      <c r="B60" s="902" t="str">
        <f>IF(VLOOKUP($A60,'Data (new)'!A:T,2,0)="","",VLOOKUP($A60,'Data (new)'!A:T,2,0))</f>
        <v/>
      </c>
      <c r="C60" s="1745" t="str">
        <f>IF(VLOOKUP($A60,'Data (new)'!A:T,5,0)="","",VLOOKUP($A60,'Data (new)'!A:T,5,0))</f>
        <v>Geodes</v>
      </c>
      <c r="D60" s="1752" t="e" vm="22">
        <v>#VALUE!</v>
      </c>
      <c r="E60" s="1755" t="str">
        <f>IF(VLOOKUP($A60,'Data (new)'!$A:$T,6,0)="","",HYPERLINK(VLOOKUP($A60,'Data (new)'!A:T,7,0), VLOOKUP($A60,'Data (new)'!A:T,6,0)))</f>
        <v>Hexa Cover MEDIUM</v>
      </c>
      <c r="F60" s="1743" t="str">
        <f>IF(VLOOKUP($A60,'Data (new)'!A:T,9,0)="","",VLOOKUP($A60,'Data (new)'!A:T,9,0))</f>
        <v>103 x 99 x 22 cm</v>
      </c>
      <c r="G60" s="911" t="str">
        <f>IF(VLOOKUP($A60,'Data (new)'!A:T,8,0)="","",VLOOKUP($A60,'Data (new)'!A:T,8,0))</f>
        <v>Full friction</v>
      </c>
      <c r="H60" s="904">
        <f>IF(VLOOKUP($A60,'Data (new)'!A:T,16,0)="","",VLOOKUP($A60,'Data (new)'!A:T,16,0))</f>
        <v>251.79994010182688</v>
      </c>
      <c r="I60" s="910">
        <f>IF(VLOOKUP($A60,'Data (new)'!A:T,11,0)="","",VLOOKUP($A60,'Data (new)'!A:T,11,0))</f>
        <v>1</v>
      </c>
      <c r="J60" s="940"/>
      <c r="K60" s="941"/>
      <c r="L60" s="942"/>
      <c r="M60" s="943"/>
      <c r="N60" s="944"/>
      <c r="O60" s="945"/>
      <c r="P60" s="946"/>
      <c r="Q60" s="947"/>
      <c r="R60" s="948"/>
      <c r="S60" s="949"/>
      <c r="T60" s="950"/>
      <c r="U60" s="951"/>
      <c r="V60" s="933"/>
      <c r="W60" s="934"/>
      <c r="X60" s="935"/>
      <c r="Y60" s="936"/>
      <c r="Z60" s="937"/>
      <c r="AA60" s="938"/>
      <c r="AB60" s="939"/>
      <c r="AC60" s="906" t="str">
        <f>IF(VLOOKUP($A60,'Data (new)'!A:T,12,0)="","",VLOOKUP($A60,'Data (new)'!A:T,12,0))</f>
        <v/>
      </c>
      <c r="AD60" s="906" t="str">
        <f t="shared" si="3"/>
        <v/>
      </c>
      <c r="AE60" s="907" t="str">
        <f t="shared" si="4"/>
        <v/>
      </c>
      <c r="AF60" s="908" t="str">
        <f t="shared" si="25"/>
        <v/>
      </c>
      <c r="AG60" s="909" t="str">
        <f t="shared" si="5"/>
        <v/>
      </c>
      <c r="AH60" s="192">
        <f t="shared" si="6"/>
        <v>0</v>
      </c>
      <c r="AI60" s="192">
        <f t="shared" si="7"/>
        <v>0</v>
      </c>
      <c r="AJ60" s="192">
        <f t="shared" si="8"/>
        <v>0</v>
      </c>
      <c r="AK60" s="192">
        <f t="shared" si="9"/>
        <v>0</v>
      </c>
      <c r="AL60" s="192">
        <f t="shared" si="10"/>
        <v>0</v>
      </c>
      <c r="AM60" s="192">
        <f t="shared" si="11"/>
        <v>0</v>
      </c>
      <c r="AN60" s="192">
        <f t="shared" si="12"/>
        <v>0</v>
      </c>
      <c r="AO60" s="192">
        <f t="shared" si="13"/>
        <v>0</v>
      </c>
      <c r="AP60" s="192">
        <f t="shared" si="14"/>
        <v>0</v>
      </c>
      <c r="AQ60" s="192">
        <f t="shared" si="15"/>
        <v>0</v>
      </c>
      <c r="AR60" s="192">
        <f t="shared" si="16"/>
        <v>0</v>
      </c>
      <c r="AS60" s="192">
        <f t="shared" si="17"/>
        <v>0</v>
      </c>
      <c r="AT60" s="192">
        <f t="shared" si="18"/>
        <v>0</v>
      </c>
      <c r="AU60" s="192">
        <f t="shared" si="19"/>
        <v>0</v>
      </c>
      <c r="AV60" s="192">
        <f t="shared" si="20"/>
        <v>0</v>
      </c>
      <c r="AW60" s="192">
        <f t="shared" si="21"/>
        <v>0</v>
      </c>
      <c r="AX60" s="192">
        <f t="shared" si="22"/>
        <v>0</v>
      </c>
      <c r="AY60" s="192">
        <f t="shared" si="23"/>
        <v>0</v>
      </c>
      <c r="AZ60" s="192">
        <f t="shared" si="24"/>
        <v>0</v>
      </c>
    </row>
    <row r="61" spans="1:52" ht="156.6" customHeight="1">
      <c r="A61" s="902" t="s">
        <v>2843</v>
      </c>
      <c r="B61" s="902" t="str">
        <f>IF(VLOOKUP($A61,'Data (new)'!A:T,2,0)="","",VLOOKUP($A61,'Data (new)'!A:T,2,0))</f>
        <v/>
      </c>
      <c r="C61" s="1746" t="str">
        <f>IF(VLOOKUP($A61,'Data (new)'!A:T,5,0)="","",VLOOKUP($A61,'Data (new)'!A:T,5,0))</f>
        <v>Geodes</v>
      </c>
      <c r="D61" s="1753"/>
      <c r="E61" s="1756" t="str">
        <f>IF(VLOOKUP($A61,'Data (new)'!$A:$T,6,0)="","",HYPERLINK(VLOOKUP($A61,'Data (new)'!A:T,7,0), VLOOKUP($A61,'Data (new)'!A:T,6,0)))</f>
        <v>Hexa Cover MEDIUM</v>
      </c>
      <c r="F61" s="1744" t="str">
        <f>IF(VLOOKUP($A61,'Data (new)'!A:T,9,0)="","",VLOOKUP($A61,'Data (new)'!A:T,9,0))</f>
        <v>103 x 99 x 22 cm</v>
      </c>
      <c r="G61" s="911" t="str">
        <f>IF(VLOOKUP($A61,'Data (new)'!A:T,8,0)="","",VLOOKUP($A61,'Data (new)'!A:T,8,0))</f>
        <v>Dual texture</v>
      </c>
      <c r="H61" s="904">
        <f>IF(VLOOKUP($A61,'Data (new)'!A:T,16,0)="","",VLOOKUP($A61,'Data (new)'!A:T,16,0))</f>
        <v>314.74992512728363</v>
      </c>
      <c r="I61" s="910">
        <f>IF(VLOOKUP($A61,'Data (new)'!A:T,11,0)="","",VLOOKUP($A61,'Data (new)'!A:T,11,0))</f>
        <v>1</v>
      </c>
      <c r="J61" s="940"/>
      <c r="K61" s="941"/>
      <c r="L61" s="942"/>
      <c r="M61" s="943"/>
      <c r="N61" s="944"/>
      <c r="O61" s="945"/>
      <c r="P61" s="946"/>
      <c r="Q61" s="947"/>
      <c r="R61" s="948"/>
      <c r="S61" s="949"/>
      <c r="T61" s="950"/>
      <c r="U61" s="951"/>
      <c r="V61" s="933"/>
      <c r="W61" s="934"/>
      <c r="X61" s="935"/>
      <c r="Y61" s="936"/>
      <c r="Z61" s="937"/>
      <c r="AA61" s="938"/>
      <c r="AB61" s="939"/>
      <c r="AC61" s="906" t="str">
        <f>IF(VLOOKUP($A61,'Data (new)'!A:T,12,0)="","",VLOOKUP($A61,'Data (new)'!A:T,12,0))</f>
        <v/>
      </c>
      <c r="AD61" s="906" t="str">
        <f t="shared" si="3"/>
        <v/>
      </c>
      <c r="AE61" s="907" t="str">
        <f t="shared" si="4"/>
        <v/>
      </c>
      <c r="AF61" s="908" t="str">
        <f t="shared" si="25"/>
        <v/>
      </c>
      <c r="AG61" s="909" t="str">
        <f t="shared" si="5"/>
        <v/>
      </c>
      <c r="AH61" s="192">
        <f t="shared" si="6"/>
        <v>0</v>
      </c>
      <c r="AI61" s="192">
        <f t="shared" si="7"/>
        <v>0</v>
      </c>
      <c r="AJ61" s="192">
        <f t="shared" si="8"/>
        <v>0</v>
      </c>
      <c r="AK61" s="192">
        <f t="shared" si="9"/>
        <v>0</v>
      </c>
      <c r="AL61" s="192">
        <f t="shared" si="10"/>
        <v>0</v>
      </c>
      <c r="AM61" s="192">
        <f t="shared" si="11"/>
        <v>0</v>
      </c>
      <c r="AN61" s="192">
        <f t="shared" si="12"/>
        <v>0</v>
      </c>
      <c r="AO61" s="192">
        <f t="shared" si="13"/>
        <v>0</v>
      </c>
      <c r="AP61" s="192">
        <f t="shared" si="14"/>
        <v>0</v>
      </c>
      <c r="AQ61" s="192">
        <f t="shared" si="15"/>
        <v>0</v>
      </c>
      <c r="AR61" s="192">
        <f t="shared" si="16"/>
        <v>0</v>
      </c>
      <c r="AS61" s="192">
        <f t="shared" si="17"/>
        <v>0</v>
      </c>
      <c r="AT61" s="192">
        <f t="shared" si="18"/>
        <v>0</v>
      </c>
      <c r="AU61" s="192">
        <f t="shared" si="19"/>
        <v>0</v>
      </c>
      <c r="AV61" s="192">
        <f t="shared" si="20"/>
        <v>0</v>
      </c>
      <c r="AW61" s="192">
        <f t="shared" si="21"/>
        <v>0</v>
      </c>
      <c r="AX61" s="192">
        <f t="shared" si="22"/>
        <v>0</v>
      </c>
      <c r="AY61" s="192">
        <f t="shared" si="23"/>
        <v>0</v>
      </c>
      <c r="AZ61" s="192">
        <f t="shared" si="24"/>
        <v>0</v>
      </c>
    </row>
    <row r="62" spans="1:52" ht="156.6" customHeight="1">
      <c r="A62" s="902" t="s">
        <v>2844</v>
      </c>
      <c r="B62" s="902" t="str">
        <f>IF(VLOOKUP($A62,'Data (new)'!A:T,2,0)="","",VLOOKUP($A62,'Data (new)'!A:T,2,0))</f>
        <v>AGP0374</v>
      </c>
      <c r="C62" s="1746" t="str">
        <f>IF(VLOOKUP($A62,'Data (new)'!A:T,5,0)="","",VLOOKUP($A62,'Data (new)'!A:T,5,0))</f>
        <v>Geodes</v>
      </c>
      <c r="D62" s="1753"/>
      <c r="E62" s="1755" t="str">
        <f>IF(VLOOKUP($A62,'Data (new)'!$A:$T,6,0)="","",HYPERLINK(VLOOKUP($A62,'Data (new)'!A:T,7,0), VLOOKUP($A62,'Data (new)'!A:T,6,0)))</f>
        <v>Hexa Cover LARGE</v>
      </c>
      <c r="F62" s="1743" t="str">
        <f>IF(VLOOKUP($A62,'Data (new)'!A:T,9,0)="","",VLOOKUP($A62,'Data (new)'!A:T,9,0))</f>
        <v>145 x 138 x 31 cm</v>
      </c>
      <c r="G62" s="911" t="str">
        <f>IF(VLOOKUP($A62,'Data (new)'!A:T,8,0)="","",VLOOKUP($A62,'Data (new)'!A:T,8,0))</f>
        <v>Full friction</v>
      </c>
      <c r="H62" s="904">
        <f>IF(VLOOKUP($A62,'Data (new)'!A:T,16,0)="","",VLOOKUP($A62,'Data (new)'!A:T,16,0))</f>
        <v>327.33806636432348</v>
      </c>
      <c r="I62" s="910">
        <f>IF(VLOOKUP($A62,'Data (new)'!A:T,11,0)="","",VLOOKUP($A62,'Data (new)'!A:T,11,0))</f>
        <v>1</v>
      </c>
      <c r="J62" s="940"/>
      <c r="K62" s="941"/>
      <c r="L62" s="942"/>
      <c r="M62" s="943"/>
      <c r="N62" s="944"/>
      <c r="O62" s="945"/>
      <c r="P62" s="946"/>
      <c r="Q62" s="947"/>
      <c r="R62" s="948"/>
      <c r="S62" s="949"/>
      <c r="T62" s="950"/>
      <c r="U62" s="951"/>
      <c r="V62" s="933"/>
      <c r="W62" s="934"/>
      <c r="X62" s="935"/>
      <c r="Y62" s="936"/>
      <c r="Z62" s="937"/>
      <c r="AA62" s="938"/>
      <c r="AB62" s="939"/>
      <c r="AC62" s="906" t="str">
        <f>IF(VLOOKUP($A62,'Data (new)'!A:T,12,0)="","",VLOOKUP($A62,'Data (new)'!A:T,12,0))</f>
        <v/>
      </c>
      <c r="AD62" s="906" t="str">
        <f t="shared" si="3"/>
        <v/>
      </c>
      <c r="AE62" s="907" t="str">
        <f t="shared" si="4"/>
        <v/>
      </c>
      <c r="AF62" s="908" t="str">
        <f t="shared" si="25"/>
        <v/>
      </c>
      <c r="AG62" s="909" t="str">
        <f t="shared" si="5"/>
        <v/>
      </c>
      <c r="AH62" s="192">
        <f t="shared" si="6"/>
        <v>0</v>
      </c>
      <c r="AI62" s="192">
        <f t="shared" si="7"/>
        <v>0</v>
      </c>
      <c r="AJ62" s="192">
        <f t="shared" si="8"/>
        <v>0</v>
      </c>
      <c r="AK62" s="192">
        <f t="shared" si="9"/>
        <v>0</v>
      </c>
      <c r="AL62" s="192">
        <f t="shared" si="10"/>
        <v>0</v>
      </c>
      <c r="AM62" s="192">
        <f t="shared" si="11"/>
        <v>0</v>
      </c>
      <c r="AN62" s="192">
        <f t="shared" si="12"/>
        <v>0</v>
      </c>
      <c r="AO62" s="192">
        <f t="shared" si="13"/>
        <v>0</v>
      </c>
      <c r="AP62" s="192">
        <f t="shared" si="14"/>
        <v>0</v>
      </c>
      <c r="AQ62" s="192">
        <f t="shared" si="15"/>
        <v>0</v>
      </c>
      <c r="AR62" s="192">
        <f t="shared" si="16"/>
        <v>0</v>
      </c>
      <c r="AS62" s="192">
        <f t="shared" si="17"/>
        <v>0</v>
      </c>
      <c r="AT62" s="192">
        <f t="shared" si="18"/>
        <v>0</v>
      </c>
      <c r="AU62" s="192">
        <f t="shared" si="19"/>
        <v>0</v>
      </c>
      <c r="AV62" s="192">
        <f t="shared" si="20"/>
        <v>0</v>
      </c>
      <c r="AW62" s="192">
        <f t="shared" si="21"/>
        <v>0</v>
      </c>
      <c r="AX62" s="192">
        <f t="shared" si="22"/>
        <v>0</v>
      </c>
      <c r="AY62" s="192">
        <f t="shared" si="23"/>
        <v>0</v>
      </c>
      <c r="AZ62" s="192">
        <f t="shared" si="24"/>
        <v>0</v>
      </c>
    </row>
    <row r="63" spans="1:52" ht="156.6" customHeight="1">
      <c r="A63" s="902" t="s">
        <v>2845</v>
      </c>
      <c r="B63" s="902" t="str">
        <f>IF(VLOOKUP($A63,'Data (new)'!A:T,2,0)="","",VLOOKUP($A63,'Data (new)'!A:T,2,0))</f>
        <v>AGP0374</v>
      </c>
      <c r="C63" s="1747" t="str">
        <f>IF(VLOOKUP($A63,'Data (new)'!A:T,5,0)="","",VLOOKUP($A63,'Data (new)'!A:T,5,0))</f>
        <v>Geodes</v>
      </c>
      <c r="D63" s="1754"/>
      <c r="E63" s="1756" t="str">
        <f>IF(VLOOKUP($A63,'Data (new)'!$A:$T,6,0)="","",HYPERLINK(VLOOKUP($A63,'Data (new)'!A:T,7,0), VLOOKUP($A63,'Data (new)'!A:T,6,0)))</f>
        <v>Hexa Cover LARGE</v>
      </c>
      <c r="F63" s="1744" t="str">
        <f>IF(VLOOKUP($A63,'Data (new)'!A:T,9,0)="","",VLOOKUP($A63,'Data (new)'!A:T,9,0))</f>
        <v>145 x 138 x 31 cm</v>
      </c>
      <c r="G63" s="911" t="str">
        <f>IF(VLOOKUP($A63,'Data (new)'!A:T,8,0)="","",VLOOKUP($A63,'Data (new)'!A:T,8,0))</f>
        <v>Dual texture</v>
      </c>
      <c r="H63" s="904">
        <f>IF(VLOOKUP($A63,'Data (new)'!A:T,16,0)="","",VLOOKUP($A63,'Data (new)'!A:T,16,0))</f>
        <v>409.17258295540438</v>
      </c>
      <c r="I63" s="910">
        <f>IF(VLOOKUP($A63,'Data (new)'!A:T,11,0)="","",VLOOKUP($A63,'Data (new)'!A:T,11,0))</f>
        <v>1</v>
      </c>
      <c r="J63" s="940"/>
      <c r="K63" s="941"/>
      <c r="L63" s="942"/>
      <c r="M63" s="943"/>
      <c r="N63" s="944"/>
      <c r="O63" s="945"/>
      <c r="P63" s="946"/>
      <c r="Q63" s="947"/>
      <c r="R63" s="948"/>
      <c r="S63" s="949"/>
      <c r="T63" s="950"/>
      <c r="U63" s="951"/>
      <c r="V63" s="933"/>
      <c r="W63" s="934"/>
      <c r="X63" s="935"/>
      <c r="Y63" s="936"/>
      <c r="Z63" s="937"/>
      <c r="AA63" s="938"/>
      <c r="AB63" s="939"/>
      <c r="AC63" s="906" t="str">
        <f>IF(VLOOKUP($A63,'Data (new)'!A:T,12,0)="","",VLOOKUP($A63,'Data (new)'!A:T,12,0))</f>
        <v/>
      </c>
      <c r="AD63" s="906" t="str">
        <f t="shared" si="3"/>
        <v/>
      </c>
      <c r="AE63" s="907" t="str">
        <f t="shared" si="4"/>
        <v/>
      </c>
      <c r="AF63" s="908" t="str">
        <f t="shared" si="25"/>
        <v/>
      </c>
      <c r="AG63" s="909" t="str">
        <f t="shared" si="5"/>
        <v/>
      </c>
      <c r="AH63" s="192">
        <f t="shared" si="6"/>
        <v>0</v>
      </c>
      <c r="AI63" s="192">
        <f t="shared" si="7"/>
        <v>0</v>
      </c>
      <c r="AJ63" s="192">
        <f t="shared" si="8"/>
        <v>0</v>
      </c>
      <c r="AK63" s="192">
        <f t="shared" si="9"/>
        <v>0</v>
      </c>
      <c r="AL63" s="192">
        <f t="shared" si="10"/>
        <v>0</v>
      </c>
      <c r="AM63" s="192">
        <f t="shared" si="11"/>
        <v>0</v>
      </c>
      <c r="AN63" s="192">
        <f t="shared" si="12"/>
        <v>0</v>
      </c>
      <c r="AO63" s="192">
        <f t="shared" si="13"/>
        <v>0</v>
      </c>
      <c r="AP63" s="192">
        <f t="shared" si="14"/>
        <v>0</v>
      </c>
      <c r="AQ63" s="192">
        <f t="shared" si="15"/>
        <v>0</v>
      </c>
      <c r="AR63" s="192">
        <f t="shared" si="16"/>
        <v>0</v>
      </c>
      <c r="AS63" s="192">
        <f t="shared" si="17"/>
        <v>0</v>
      </c>
      <c r="AT63" s="192">
        <f t="shared" si="18"/>
        <v>0</v>
      </c>
      <c r="AU63" s="192">
        <f t="shared" si="19"/>
        <v>0</v>
      </c>
      <c r="AV63" s="192">
        <f t="shared" si="20"/>
        <v>0</v>
      </c>
      <c r="AW63" s="192">
        <f t="shared" si="21"/>
        <v>0</v>
      </c>
      <c r="AX63" s="192">
        <f t="shared" si="22"/>
        <v>0</v>
      </c>
      <c r="AY63" s="192">
        <f t="shared" si="23"/>
        <v>0</v>
      </c>
      <c r="AZ63" s="192">
        <f t="shared" si="24"/>
        <v>0</v>
      </c>
    </row>
    <row r="64" spans="1:52" ht="156.6" customHeight="1">
      <c r="A64" s="902" t="s">
        <v>2846</v>
      </c>
      <c r="B64" s="902" t="str">
        <f>IF(VLOOKUP($A64,'Data (new)'!A:T,2,0)="","",VLOOKUP($A64,'Data (new)'!A:T,2,0))</f>
        <v/>
      </c>
      <c r="C64" s="1745" t="str">
        <f>IF(VLOOKUP($A64,'Data (new)'!A:T,5,0)="","",VLOOKUP($A64,'Data (new)'!A:T,5,0))</f>
        <v>Geodes</v>
      </c>
      <c r="D64" s="1752" t="e" vm="23">
        <v>#VALUE!</v>
      </c>
      <c r="E64" s="1755" t="str">
        <f>IF(VLOOKUP($A64,'Data (new)'!$A:$T,6,0)="","",HYPERLINK(VLOOKUP($A64,'Data (new)'!A:T,7,0), VLOOKUP($A64,'Data (new)'!A:T,6,0)))</f>
        <v>Hexa Tufa MEDIUM</v>
      </c>
      <c r="F64" s="1743" t="str">
        <f>IF(VLOOKUP($A64,'Data (new)'!A:T,9,0)="","",VLOOKUP($A64,'Data (new)'!A:T,9,0))</f>
        <v>46 x 36 x 31 cm</v>
      </c>
      <c r="G64" s="911" t="str">
        <f>IF(VLOOKUP($A64,'Data (new)'!A:T,8,0)="","",VLOOKUP($A64,'Data (new)'!A:T,8,0))</f>
        <v>Full friction</v>
      </c>
      <c r="H64" s="904">
        <f>IF(VLOOKUP($A64,'Data (new)'!A:T,16,0)="","",VLOOKUP($A64,'Data (new)'!A:T,16,0))</f>
        <v>189.82316903369536</v>
      </c>
      <c r="I64" s="910">
        <f>IF(VLOOKUP($A64,'Data (new)'!A:T,11,0)="","",VLOOKUP($A64,'Data (new)'!A:T,11,0))</f>
        <v>1</v>
      </c>
      <c r="J64" s="940"/>
      <c r="K64" s="941"/>
      <c r="L64" s="942"/>
      <c r="M64" s="943"/>
      <c r="N64" s="944"/>
      <c r="O64" s="945"/>
      <c r="P64" s="946"/>
      <c r="Q64" s="947"/>
      <c r="R64" s="948"/>
      <c r="S64" s="949"/>
      <c r="T64" s="950"/>
      <c r="U64" s="951"/>
      <c r="V64" s="933"/>
      <c r="W64" s="934"/>
      <c r="X64" s="935"/>
      <c r="Y64" s="936"/>
      <c r="Z64" s="937"/>
      <c r="AA64" s="938"/>
      <c r="AB64" s="939"/>
      <c r="AC64" s="906" t="str">
        <f>IF(VLOOKUP($A64,'Data (new)'!A:T,12,0)="","",VLOOKUP($A64,'Data (new)'!A:T,12,0))</f>
        <v/>
      </c>
      <c r="AD64" s="906" t="str">
        <f t="shared" si="3"/>
        <v/>
      </c>
      <c r="AE64" s="907" t="str">
        <f t="shared" si="4"/>
        <v/>
      </c>
      <c r="AF64" s="908" t="str">
        <f t="shared" si="25"/>
        <v/>
      </c>
      <c r="AG64" s="909" t="str">
        <f t="shared" si="5"/>
        <v/>
      </c>
      <c r="AH64" s="192">
        <f t="shared" si="6"/>
        <v>0</v>
      </c>
      <c r="AI64" s="192">
        <f t="shared" si="7"/>
        <v>0</v>
      </c>
      <c r="AJ64" s="192">
        <f t="shared" si="8"/>
        <v>0</v>
      </c>
      <c r="AK64" s="192">
        <f t="shared" si="9"/>
        <v>0</v>
      </c>
      <c r="AL64" s="192">
        <f t="shared" si="10"/>
        <v>0</v>
      </c>
      <c r="AM64" s="192">
        <f t="shared" si="11"/>
        <v>0</v>
      </c>
      <c r="AN64" s="192">
        <f t="shared" si="12"/>
        <v>0</v>
      </c>
      <c r="AO64" s="192">
        <f t="shared" si="13"/>
        <v>0</v>
      </c>
      <c r="AP64" s="192">
        <f t="shared" si="14"/>
        <v>0</v>
      </c>
      <c r="AQ64" s="192">
        <f t="shared" si="15"/>
        <v>0</v>
      </c>
      <c r="AR64" s="192">
        <f t="shared" si="16"/>
        <v>0</v>
      </c>
      <c r="AS64" s="192">
        <f t="shared" si="17"/>
        <v>0</v>
      </c>
      <c r="AT64" s="192">
        <f t="shared" si="18"/>
        <v>0</v>
      </c>
      <c r="AU64" s="192">
        <f t="shared" si="19"/>
        <v>0</v>
      </c>
      <c r="AV64" s="192">
        <f t="shared" si="20"/>
        <v>0</v>
      </c>
      <c r="AW64" s="192">
        <f t="shared" si="21"/>
        <v>0</v>
      </c>
      <c r="AX64" s="192">
        <f t="shared" si="22"/>
        <v>0</v>
      </c>
      <c r="AY64" s="192">
        <f t="shared" si="23"/>
        <v>0</v>
      </c>
      <c r="AZ64" s="192">
        <f t="shared" si="24"/>
        <v>0</v>
      </c>
    </row>
    <row r="65" spans="1:52" ht="156.6" customHeight="1">
      <c r="A65" s="902" t="s">
        <v>2847</v>
      </c>
      <c r="B65" s="902" t="str">
        <f>IF(VLOOKUP($A65,'Data (new)'!A:T,2,0)="","",VLOOKUP($A65,'Data (new)'!A:T,2,0))</f>
        <v/>
      </c>
      <c r="C65" s="1746" t="str">
        <f>IF(VLOOKUP($A65,'Data (new)'!A:T,5,0)="","",VLOOKUP($A65,'Data (new)'!A:T,5,0))</f>
        <v>Geodes</v>
      </c>
      <c r="D65" s="1753"/>
      <c r="E65" s="1756" t="str">
        <f>IF(VLOOKUP($A65,'Data (new)'!$A:$T,6,0)="","",HYPERLINK(VLOOKUP($A65,'Data (new)'!A:T,7,0), VLOOKUP($A65,'Data (new)'!A:T,6,0)))</f>
        <v>Hexa Tufa MEDIUM</v>
      </c>
      <c r="F65" s="1744" t="str">
        <f>IF(VLOOKUP($A65,'Data (new)'!A:T,9,0)="","",VLOOKUP($A65,'Data (new)'!A:T,9,0))</f>
        <v>46 x 36 x 31 cm</v>
      </c>
      <c r="G65" s="911" t="str">
        <f>IF(VLOOKUP($A65,'Data (new)'!A:T,8,0)="","",VLOOKUP($A65,'Data (new)'!A:T,8,0))</f>
        <v>Dual texture</v>
      </c>
      <c r="H65" s="904">
        <f>IF(VLOOKUP($A65,'Data (new)'!A:T,16,0)="","",VLOOKUP($A65,'Data (new)'!A:T,16,0))</f>
        <v>237.27896129211919</v>
      </c>
      <c r="I65" s="910">
        <f>IF(VLOOKUP($A65,'Data (new)'!A:T,11,0)="","",VLOOKUP($A65,'Data (new)'!A:T,11,0))</f>
        <v>1</v>
      </c>
      <c r="J65" s="940"/>
      <c r="K65" s="941"/>
      <c r="L65" s="942"/>
      <c r="M65" s="943"/>
      <c r="N65" s="944"/>
      <c r="O65" s="945"/>
      <c r="P65" s="946"/>
      <c r="Q65" s="947"/>
      <c r="R65" s="948"/>
      <c r="S65" s="949"/>
      <c r="T65" s="950"/>
      <c r="U65" s="951"/>
      <c r="V65" s="933"/>
      <c r="W65" s="934"/>
      <c r="X65" s="935"/>
      <c r="Y65" s="936"/>
      <c r="Z65" s="937"/>
      <c r="AA65" s="938"/>
      <c r="AB65" s="939"/>
      <c r="AC65" s="906" t="str">
        <f>IF(VLOOKUP($A65,'Data (new)'!A:T,12,0)="","",VLOOKUP($A65,'Data (new)'!A:T,12,0))</f>
        <v/>
      </c>
      <c r="AD65" s="906" t="str">
        <f t="shared" si="3"/>
        <v/>
      </c>
      <c r="AE65" s="907" t="str">
        <f t="shared" si="4"/>
        <v/>
      </c>
      <c r="AF65" s="908" t="str">
        <f t="shared" si="25"/>
        <v/>
      </c>
      <c r="AG65" s="909" t="str">
        <f t="shared" si="5"/>
        <v/>
      </c>
      <c r="AH65" s="192">
        <f t="shared" si="6"/>
        <v>0</v>
      </c>
      <c r="AI65" s="192">
        <f t="shared" si="7"/>
        <v>0</v>
      </c>
      <c r="AJ65" s="192">
        <f t="shared" si="8"/>
        <v>0</v>
      </c>
      <c r="AK65" s="192">
        <f t="shared" si="9"/>
        <v>0</v>
      </c>
      <c r="AL65" s="192">
        <f t="shared" si="10"/>
        <v>0</v>
      </c>
      <c r="AM65" s="192">
        <f t="shared" si="11"/>
        <v>0</v>
      </c>
      <c r="AN65" s="192">
        <f t="shared" si="12"/>
        <v>0</v>
      </c>
      <c r="AO65" s="192">
        <f t="shared" si="13"/>
        <v>0</v>
      </c>
      <c r="AP65" s="192">
        <f t="shared" si="14"/>
        <v>0</v>
      </c>
      <c r="AQ65" s="192">
        <f t="shared" si="15"/>
        <v>0</v>
      </c>
      <c r="AR65" s="192">
        <f t="shared" si="16"/>
        <v>0</v>
      </c>
      <c r="AS65" s="192">
        <f t="shared" si="17"/>
        <v>0</v>
      </c>
      <c r="AT65" s="192">
        <f t="shared" si="18"/>
        <v>0</v>
      </c>
      <c r="AU65" s="192">
        <f t="shared" si="19"/>
        <v>0</v>
      </c>
      <c r="AV65" s="192">
        <f t="shared" si="20"/>
        <v>0</v>
      </c>
      <c r="AW65" s="192">
        <f t="shared" si="21"/>
        <v>0</v>
      </c>
      <c r="AX65" s="192">
        <f t="shared" si="22"/>
        <v>0</v>
      </c>
      <c r="AY65" s="192">
        <f t="shared" si="23"/>
        <v>0</v>
      </c>
      <c r="AZ65" s="192">
        <f t="shared" si="24"/>
        <v>0</v>
      </c>
    </row>
    <row r="66" spans="1:52" ht="156.6" customHeight="1">
      <c r="A66" s="902" t="s">
        <v>2848</v>
      </c>
      <c r="B66" s="902" t="str">
        <f>IF(VLOOKUP($A66,'Data (new)'!A:T,2,0)="","",VLOOKUP($A66,'Data (new)'!A:T,2,0))</f>
        <v>AGP0375</v>
      </c>
      <c r="C66" s="1746" t="str">
        <f>IF(VLOOKUP($A66,'Data (new)'!A:T,5,0)="","",VLOOKUP($A66,'Data (new)'!A:T,5,0))</f>
        <v>Geodes</v>
      </c>
      <c r="D66" s="1753"/>
      <c r="E66" s="1755" t="str">
        <f>IF(VLOOKUP($A66,'Data (new)'!$A:$T,6,0)="","",HYPERLINK(VLOOKUP($A66,'Data (new)'!A:T,7,0), VLOOKUP($A66,'Data (new)'!A:T,6,0)))</f>
        <v>Hexa Tufa LARGE</v>
      </c>
      <c r="F66" s="1743" t="str">
        <f>IF(VLOOKUP($A66,'Data (new)'!A:T,9,0)="","",VLOOKUP($A66,'Data (new)'!A:T,9,0))</f>
        <v>64 x 51 x 44 cm</v>
      </c>
      <c r="G66" s="911" t="str">
        <f>IF(VLOOKUP($A66,'Data (new)'!A:T,8,0)="","",VLOOKUP($A66,'Data (new)'!A:T,8,0))</f>
        <v>Full friction</v>
      </c>
      <c r="H66" s="904">
        <f>IF(VLOOKUP($A66,'Data (new)'!A:T,16,0)="","",VLOOKUP($A66,'Data (new)'!A:T,16,0))</f>
        <v>215.47157496141983</v>
      </c>
      <c r="I66" s="910">
        <f>IF(VLOOKUP($A66,'Data (new)'!A:T,11,0)="","",VLOOKUP($A66,'Data (new)'!A:T,11,0))</f>
        <v>1</v>
      </c>
      <c r="J66" s="940"/>
      <c r="K66" s="941"/>
      <c r="L66" s="942"/>
      <c r="M66" s="943"/>
      <c r="N66" s="944"/>
      <c r="O66" s="945"/>
      <c r="P66" s="946"/>
      <c r="Q66" s="947"/>
      <c r="R66" s="948"/>
      <c r="S66" s="949"/>
      <c r="T66" s="950"/>
      <c r="U66" s="951"/>
      <c r="V66" s="933"/>
      <c r="W66" s="934"/>
      <c r="X66" s="935"/>
      <c r="Y66" s="936"/>
      <c r="Z66" s="937"/>
      <c r="AA66" s="938"/>
      <c r="AB66" s="939"/>
      <c r="AC66" s="906" t="str">
        <f>IF(VLOOKUP($A66,'Data (new)'!A:T,12,0)="","",VLOOKUP($A66,'Data (new)'!A:T,12,0))</f>
        <v/>
      </c>
      <c r="AD66" s="906" t="str">
        <f t="shared" si="3"/>
        <v/>
      </c>
      <c r="AE66" s="907" t="str">
        <f t="shared" si="4"/>
        <v/>
      </c>
      <c r="AF66" s="908" t="str">
        <f t="shared" si="25"/>
        <v/>
      </c>
      <c r="AG66" s="909" t="str">
        <f t="shared" si="5"/>
        <v/>
      </c>
      <c r="AH66" s="192">
        <f t="shared" si="6"/>
        <v>0</v>
      </c>
      <c r="AI66" s="192">
        <f t="shared" si="7"/>
        <v>0</v>
      </c>
      <c r="AJ66" s="192">
        <f t="shared" si="8"/>
        <v>0</v>
      </c>
      <c r="AK66" s="192">
        <f t="shared" si="9"/>
        <v>0</v>
      </c>
      <c r="AL66" s="192">
        <f t="shared" si="10"/>
        <v>0</v>
      </c>
      <c r="AM66" s="192">
        <f t="shared" si="11"/>
        <v>0</v>
      </c>
      <c r="AN66" s="192">
        <f t="shared" si="12"/>
        <v>0</v>
      </c>
      <c r="AO66" s="192">
        <f t="shared" si="13"/>
        <v>0</v>
      </c>
      <c r="AP66" s="192">
        <f t="shared" si="14"/>
        <v>0</v>
      </c>
      <c r="AQ66" s="192">
        <f t="shared" si="15"/>
        <v>0</v>
      </c>
      <c r="AR66" s="192">
        <f t="shared" si="16"/>
        <v>0</v>
      </c>
      <c r="AS66" s="192">
        <f t="shared" si="17"/>
        <v>0</v>
      </c>
      <c r="AT66" s="192">
        <f t="shared" si="18"/>
        <v>0</v>
      </c>
      <c r="AU66" s="192">
        <f t="shared" si="19"/>
        <v>0</v>
      </c>
      <c r="AV66" s="192">
        <f t="shared" si="20"/>
        <v>0</v>
      </c>
      <c r="AW66" s="192">
        <f t="shared" si="21"/>
        <v>0</v>
      </c>
      <c r="AX66" s="192">
        <f t="shared" si="22"/>
        <v>0</v>
      </c>
      <c r="AY66" s="192">
        <f t="shared" si="23"/>
        <v>0</v>
      </c>
      <c r="AZ66" s="192">
        <f t="shared" si="24"/>
        <v>0</v>
      </c>
    </row>
    <row r="67" spans="1:52" ht="156.6" customHeight="1">
      <c r="A67" s="902" t="s">
        <v>2849</v>
      </c>
      <c r="B67" s="902" t="str">
        <f>IF(VLOOKUP($A67,'Data (new)'!A:T,2,0)="","",VLOOKUP($A67,'Data (new)'!A:T,2,0))</f>
        <v>AGP0375</v>
      </c>
      <c r="C67" s="1747" t="str">
        <f>IF(VLOOKUP($A67,'Data (new)'!A:T,5,0)="","",VLOOKUP($A67,'Data (new)'!A:T,5,0))</f>
        <v>Geodes</v>
      </c>
      <c r="D67" s="1754"/>
      <c r="E67" s="1756" t="str">
        <f>IF(VLOOKUP($A67,'Data (new)'!$A:$T,6,0)="","",HYPERLINK(VLOOKUP($A67,'Data (new)'!A:T,7,0), VLOOKUP($A67,'Data (new)'!A:T,6,0)))</f>
        <v>Hexa Tufa LARGE</v>
      </c>
      <c r="F67" s="1744" t="str">
        <f>IF(VLOOKUP($A67,'Data (new)'!A:T,9,0)="","",VLOOKUP($A67,'Data (new)'!A:T,9,0))</f>
        <v>64 x 51 x 44 cm</v>
      </c>
      <c r="G67" s="911" t="str">
        <f>IF(VLOOKUP($A67,'Data (new)'!A:T,8,0)="","",VLOOKUP($A67,'Data (new)'!A:T,8,0))</f>
        <v>Dual texture</v>
      </c>
      <c r="H67" s="904">
        <f>IF(VLOOKUP($A67,'Data (new)'!A:T,16,0)="","",VLOOKUP($A67,'Data (new)'!A:T,16,0))</f>
        <v>269.33946870177476</v>
      </c>
      <c r="I67" s="910">
        <f>IF(VLOOKUP($A67,'Data (new)'!A:T,11,0)="","",VLOOKUP($A67,'Data (new)'!A:T,11,0))</f>
        <v>1</v>
      </c>
      <c r="J67" s="940"/>
      <c r="K67" s="941"/>
      <c r="L67" s="942"/>
      <c r="M67" s="943"/>
      <c r="N67" s="944"/>
      <c r="O67" s="945"/>
      <c r="P67" s="946"/>
      <c r="Q67" s="947"/>
      <c r="R67" s="948"/>
      <c r="S67" s="949"/>
      <c r="T67" s="950"/>
      <c r="U67" s="951"/>
      <c r="V67" s="933"/>
      <c r="W67" s="934"/>
      <c r="X67" s="935"/>
      <c r="Y67" s="936"/>
      <c r="Z67" s="937"/>
      <c r="AA67" s="938"/>
      <c r="AB67" s="939"/>
      <c r="AC67" s="906" t="str">
        <f>IF(VLOOKUP($A67,'Data (new)'!A:T,12,0)="","",VLOOKUP($A67,'Data (new)'!A:T,12,0))</f>
        <v/>
      </c>
      <c r="AD67" s="906" t="str">
        <f t="shared" si="3"/>
        <v/>
      </c>
      <c r="AE67" s="907" t="str">
        <f t="shared" si="4"/>
        <v/>
      </c>
      <c r="AF67" s="908" t="str">
        <f t="shared" si="25"/>
        <v/>
      </c>
      <c r="AG67" s="909" t="str">
        <f t="shared" si="5"/>
        <v/>
      </c>
      <c r="AH67" s="192">
        <f t="shared" si="6"/>
        <v>0</v>
      </c>
      <c r="AI67" s="192">
        <f t="shared" si="7"/>
        <v>0</v>
      </c>
      <c r="AJ67" s="192">
        <f t="shared" si="8"/>
        <v>0</v>
      </c>
      <c r="AK67" s="192">
        <f t="shared" si="9"/>
        <v>0</v>
      </c>
      <c r="AL67" s="192">
        <f t="shared" si="10"/>
        <v>0</v>
      </c>
      <c r="AM67" s="192">
        <f t="shared" si="11"/>
        <v>0</v>
      </c>
      <c r="AN67" s="192">
        <f t="shared" si="12"/>
        <v>0</v>
      </c>
      <c r="AO67" s="192">
        <f t="shared" si="13"/>
        <v>0</v>
      </c>
      <c r="AP67" s="192">
        <f t="shared" si="14"/>
        <v>0</v>
      </c>
      <c r="AQ67" s="192">
        <f t="shared" si="15"/>
        <v>0</v>
      </c>
      <c r="AR67" s="192">
        <f t="shared" si="16"/>
        <v>0</v>
      </c>
      <c r="AS67" s="192">
        <f t="shared" si="17"/>
        <v>0</v>
      </c>
      <c r="AT67" s="192">
        <f t="shared" si="18"/>
        <v>0</v>
      </c>
      <c r="AU67" s="192">
        <f t="shared" si="19"/>
        <v>0</v>
      </c>
      <c r="AV67" s="192">
        <f t="shared" si="20"/>
        <v>0</v>
      </c>
      <c r="AW67" s="192">
        <f t="shared" si="21"/>
        <v>0</v>
      </c>
      <c r="AX67" s="192">
        <f t="shared" si="22"/>
        <v>0</v>
      </c>
      <c r="AY67" s="192">
        <f t="shared" si="23"/>
        <v>0</v>
      </c>
      <c r="AZ67" s="192">
        <f t="shared" si="24"/>
        <v>0</v>
      </c>
    </row>
    <row r="68" spans="1:52" ht="156.6" customHeight="1">
      <c r="A68" s="902" t="s">
        <v>2850</v>
      </c>
      <c r="B68" s="902" t="str">
        <f>IF(VLOOKUP($A68,'Data (new)'!A:T,2,0)="","",VLOOKUP($A68,'Data (new)'!A:T,2,0))</f>
        <v/>
      </c>
      <c r="C68" s="1745" t="str">
        <f>IF(VLOOKUP($A68,'Data (new)'!A:T,5,0)="","",VLOOKUP($A68,'Data (new)'!A:T,5,0))</f>
        <v>Geodes</v>
      </c>
      <c r="D68" s="1752" t="e" vm="24">
        <v>#VALUE!</v>
      </c>
      <c r="E68" s="1755" t="str">
        <f>IF(VLOOKUP($A68,'Data (new)'!$A:$T,6,0)="","",HYPERLINK(VLOOKUP($A68,'Data (new)'!A:T,7,0), VLOOKUP($A68,'Data (new)'!A:T,6,0)))</f>
        <v>Hexa Base MEDIUM</v>
      </c>
      <c r="F68" s="1743" t="str">
        <f>IF(VLOOKUP($A68,'Data (new)'!A:T,9,0)="","",VLOOKUP($A68,'Data (new)'!A:T,9,0))</f>
        <v>114 x 110 x 15 cm</v>
      </c>
      <c r="G68" s="911" t="str">
        <f>IF(VLOOKUP($A68,'Data (new)'!A:T,8,0)="","",VLOOKUP($A68,'Data (new)'!A:T,8,0))</f>
        <v>Full friction</v>
      </c>
      <c r="H68" s="904">
        <f>IF(VLOOKUP($A68,'Data (new)'!A:T,16,0)="","",VLOOKUP($A68,'Data (new)'!A:T,16,0))</f>
        <v>259.70443349753691</v>
      </c>
      <c r="I68" s="910">
        <f>IF(VLOOKUP($A68,'Data (new)'!A:T,11,0)="","",VLOOKUP($A68,'Data (new)'!A:T,11,0))</f>
        <v>1</v>
      </c>
      <c r="J68" s="940"/>
      <c r="K68" s="941"/>
      <c r="L68" s="942"/>
      <c r="M68" s="943"/>
      <c r="N68" s="944"/>
      <c r="O68" s="945"/>
      <c r="P68" s="946"/>
      <c r="Q68" s="947"/>
      <c r="R68" s="948"/>
      <c r="S68" s="949"/>
      <c r="T68" s="950"/>
      <c r="U68" s="951"/>
      <c r="V68" s="933"/>
      <c r="W68" s="934"/>
      <c r="X68" s="935"/>
      <c r="Y68" s="936"/>
      <c r="Z68" s="937"/>
      <c r="AA68" s="938"/>
      <c r="AB68" s="939"/>
      <c r="AC68" s="906" t="str">
        <f>IF(VLOOKUP($A68,'Data (new)'!A:T,12,0)="","",VLOOKUP($A68,'Data (new)'!A:T,12,0))</f>
        <v/>
      </c>
      <c r="AD68" s="906" t="str">
        <f t="shared" si="3"/>
        <v/>
      </c>
      <c r="AE68" s="907" t="str">
        <f t="shared" si="4"/>
        <v/>
      </c>
      <c r="AF68" s="908" t="str">
        <f t="shared" si="25"/>
        <v/>
      </c>
      <c r="AG68" s="909" t="str">
        <f t="shared" si="5"/>
        <v/>
      </c>
      <c r="AH68" s="192">
        <f t="shared" si="6"/>
        <v>0</v>
      </c>
      <c r="AI68" s="192">
        <f t="shared" si="7"/>
        <v>0</v>
      </c>
      <c r="AJ68" s="192">
        <f t="shared" si="8"/>
        <v>0</v>
      </c>
      <c r="AK68" s="192">
        <f t="shared" si="9"/>
        <v>0</v>
      </c>
      <c r="AL68" s="192">
        <f t="shared" si="10"/>
        <v>0</v>
      </c>
      <c r="AM68" s="192">
        <f t="shared" si="11"/>
        <v>0</v>
      </c>
      <c r="AN68" s="192">
        <f t="shared" si="12"/>
        <v>0</v>
      </c>
      <c r="AO68" s="192">
        <f t="shared" si="13"/>
        <v>0</v>
      </c>
      <c r="AP68" s="192">
        <f t="shared" si="14"/>
        <v>0</v>
      </c>
      <c r="AQ68" s="192">
        <f t="shared" si="15"/>
        <v>0</v>
      </c>
      <c r="AR68" s="192">
        <f t="shared" si="16"/>
        <v>0</v>
      </c>
      <c r="AS68" s="192">
        <f t="shared" si="17"/>
        <v>0</v>
      </c>
      <c r="AT68" s="192">
        <f t="shared" si="18"/>
        <v>0</v>
      </c>
      <c r="AU68" s="192">
        <f t="shared" si="19"/>
        <v>0</v>
      </c>
      <c r="AV68" s="192">
        <f t="shared" si="20"/>
        <v>0</v>
      </c>
      <c r="AW68" s="192">
        <f t="shared" si="21"/>
        <v>0</v>
      </c>
      <c r="AX68" s="192">
        <f t="shared" si="22"/>
        <v>0</v>
      </c>
      <c r="AY68" s="192">
        <f t="shared" si="23"/>
        <v>0</v>
      </c>
      <c r="AZ68" s="192">
        <f t="shared" si="24"/>
        <v>0</v>
      </c>
    </row>
    <row r="69" spans="1:52" ht="156.6" customHeight="1">
      <c r="A69" s="902" t="s">
        <v>2851</v>
      </c>
      <c r="B69" s="902" t="str">
        <f>IF(VLOOKUP($A69,'Data (new)'!A:T,2,0)="","",VLOOKUP($A69,'Data (new)'!A:T,2,0))</f>
        <v/>
      </c>
      <c r="C69" s="1746" t="str">
        <f>IF(VLOOKUP($A69,'Data (new)'!A:T,5,0)="","",VLOOKUP($A69,'Data (new)'!A:T,5,0))</f>
        <v>Geodes</v>
      </c>
      <c r="D69" s="1753"/>
      <c r="E69" s="1756" t="str">
        <f>IF(VLOOKUP($A69,'Data (new)'!$A:$T,6,0)="","",HYPERLINK(VLOOKUP($A69,'Data (new)'!A:T,7,0), VLOOKUP($A69,'Data (new)'!A:T,6,0)))</f>
        <v>Hexa Base MEDIUM</v>
      </c>
      <c r="F69" s="1744" t="str">
        <f>IF(VLOOKUP($A69,'Data (new)'!A:T,9,0)="","",VLOOKUP($A69,'Data (new)'!A:T,9,0))</f>
        <v>114 x 110 x 15 cm</v>
      </c>
      <c r="G69" s="911" t="str">
        <f>IF(VLOOKUP($A69,'Data (new)'!A:T,8,0)="","",VLOOKUP($A69,'Data (new)'!A:T,8,0))</f>
        <v>Dual texture</v>
      </c>
      <c r="H69" s="904">
        <f>IF(VLOOKUP($A69,'Data (new)'!A:T,16,0)="","",VLOOKUP($A69,'Data (new)'!A:T,16,0))</f>
        <v>324.63054187192114</v>
      </c>
      <c r="I69" s="910">
        <f>IF(VLOOKUP($A69,'Data (new)'!A:T,11,0)="","",VLOOKUP($A69,'Data (new)'!A:T,11,0))</f>
        <v>1</v>
      </c>
      <c r="J69" s="940"/>
      <c r="K69" s="941"/>
      <c r="L69" s="942"/>
      <c r="M69" s="943"/>
      <c r="N69" s="944"/>
      <c r="O69" s="945"/>
      <c r="P69" s="946"/>
      <c r="Q69" s="947"/>
      <c r="R69" s="948"/>
      <c r="S69" s="949"/>
      <c r="T69" s="950"/>
      <c r="U69" s="951"/>
      <c r="V69" s="933"/>
      <c r="W69" s="934"/>
      <c r="X69" s="935"/>
      <c r="Y69" s="936"/>
      <c r="Z69" s="937"/>
      <c r="AA69" s="938"/>
      <c r="AB69" s="939"/>
      <c r="AC69" s="906" t="str">
        <f>IF(VLOOKUP($A69,'Data (new)'!A:T,12,0)="","",VLOOKUP($A69,'Data (new)'!A:T,12,0))</f>
        <v/>
      </c>
      <c r="AD69" s="906" t="str">
        <f t="shared" si="3"/>
        <v/>
      </c>
      <c r="AE69" s="907" t="str">
        <f t="shared" si="4"/>
        <v/>
      </c>
      <c r="AF69" s="908" t="str">
        <f t="shared" si="25"/>
        <v/>
      </c>
      <c r="AG69" s="909" t="str">
        <f t="shared" si="5"/>
        <v/>
      </c>
      <c r="AH69" s="192">
        <f t="shared" si="6"/>
        <v>0</v>
      </c>
      <c r="AI69" s="192">
        <f t="shared" si="7"/>
        <v>0</v>
      </c>
      <c r="AJ69" s="192">
        <f t="shared" si="8"/>
        <v>0</v>
      </c>
      <c r="AK69" s="192">
        <f t="shared" si="9"/>
        <v>0</v>
      </c>
      <c r="AL69" s="192">
        <f t="shared" si="10"/>
        <v>0</v>
      </c>
      <c r="AM69" s="192">
        <f t="shared" si="11"/>
        <v>0</v>
      </c>
      <c r="AN69" s="192">
        <f t="shared" si="12"/>
        <v>0</v>
      </c>
      <c r="AO69" s="192">
        <f t="shared" si="13"/>
        <v>0</v>
      </c>
      <c r="AP69" s="192">
        <f t="shared" si="14"/>
        <v>0</v>
      </c>
      <c r="AQ69" s="192">
        <f t="shared" si="15"/>
        <v>0</v>
      </c>
      <c r="AR69" s="192">
        <f t="shared" si="16"/>
        <v>0</v>
      </c>
      <c r="AS69" s="192">
        <f t="shared" si="17"/>
        <v>0</v>
      </c>
      <c r="AT69" s="192">
        <f t="shared" si="18"/>
        <v>0</v>
      </c>
      <c r="AU69" s="192">
        <f t="shared" si="19"/>
        <v>0</v>
      </c>
      <c r="AV69" s="192">
        <f t="shared" si="20"/>
        <v>0</v>
      </c>
      <c r="AW69" s="192">
        <f t="shared" si="21"/>
        <v>0</v>
      </c>
      <c r="AX69" s="192">
        <f t="shared" si="22"/>
        <v>0</v>
      </c>
      <c r="AY69" s="192">
        <f t="shared" si="23"/>
        <v>0</v>
      </c>
      <c r="AZ69" s="192">
        <f t="shared" si="24"/>
        <v>0</v>
      </c>
    </row>
    <row r="70" spans="1:52" ht="156.6" customHeight="1">
      <c r="A70" s="902" t="s">
        <v>2852</v>
      </c>
      <c r="B70" s="902" t="str">
        <f>IF(VLOOKUP($A70,'Data (new)'!A:T,2,0)="","",VLOOKUP($A70,'Data (new)'!A:T,2,0))</f>
        <v>AGP0376</v>
      </c>
      <c r="C70" s="1746" t="str">
        <f>IF(VLOOKUP($A70,'Data (new)'!A:T,5,0)="","",VLOOKUP($A70,'Data (new)'!A:T,5,0))</f>
        <v>Geodes</v>
      </c>
      <c r="D70" s="1753"/>
      <c r="E70" s="1755" t="str">
        <f>IF(VLOOKUP($A70,'Data (new)'!$A:$T,6,0)="","",HYPERLINK(VLOOKUP($A70,'Data (new)'!A:T,7,0), VLOOKUP($A70,'Data (new)'!A:T,6,0)))</f>
        <v>Hexa Base LARGE</v>
      </c>
      <c r="F70" s="1743" t="str">
        <f>IF(VLOOKUP($A70,'Data (new)'!A:T,9,0)="","",VLOOKUP($A70,'Data (new)'!A:T,9,0))</f>
        <v>160 x 155 x 20 cm</v>
      </c>
      <c r="G70" s="911" t="str">
        <f>IF(VLOOKUP($A70,'Data (new)'!A:T,8,0)="","",VLOOKUP($A70,'Data (new)'!A:T,8,0))</f>
        <v>Full friction</v>
      </c>
      <c r="H70" s="904">
        <f>IF(VLOOKUP($A70,'Data (new)'!A:T,16,0)="","",VLOOKUP($A70,'Data (new)'!A:T,16,0))</f>
        <v>397.09576392038298</v>
      </c>
      <c r="I70" s="910">
        <f>IF(VLOOKUP($A70,'Data (new)'!A:T,11,0)="","",VLOOKUP($A70,'Data (new)'!A:T,11,0))</f>
        <v>1</v>
      </c>
      <c r="J70" s="940"/>
      <c r="K70" s="941"/>
      <c r="L70" s="942"/>
      <c r="M70" s="943"/>
      <c r="N70" s="944"/>
      <c r="O70" s="945"/>
      <c r="P70" s="946"/>
      <c r="Q70" s="947"/>
      <c r="R70" s="948"/>
      <c r="S70" s="949"/>
      <c r="T70" s="950"/>
      <c r="U70" s="951"/>
      <c r="V70" s="933"/>
      <c r="W70" s="934"/>
      <c r="X70" s="935"/>
      <c r="Y70" s="936"/>
      <c r="Z70" s="937"/>
      <c r="AA70" s="938"/>
      <c r="AB70" s="939"/>
      <c r="AC70" s="906" t="str">
        <f>IF(VLOOKUP($A70,'Data (new)'!A:T,12,0)="","",VLOOKUP($A70,'Data (new)'!A:T,12,0))</f>
        <v/>
      </c>
      <c r="AD70" s="906" t="str">
        <f t="shared" si="3"/>
        <v/>
      </c>
      <c r="AE70" s="907" t="str">
        <f t="shared" si="4"/>
        <v/>
      </c>
      <c r="AF70" s="908" t="str">
        <f t="shared" si="25"/>
        <v/>
      </c>
      <c r="AG70" s="909" t="str">
        <f t="shared" si="5"/>
        <v/>
      </c>
      <c r="AH70" s="192">
        <f t="shared" si="6"/>
        <v>0</v>
      </c>
      <c r="AI70" s="192">
        <f t="shared" si="7"/>
        <v>0</v>
      </c>
      <c r="AJ70" s="192">
        <f t="shared" si="8"/>
        <v>0</v>
      </c>
      <c r="AK70" s="192">
        <f t="shared" si="9"/>
        <v>0</v>
      </c>
      <c r="AL70" s="192">
        <f t="shared" si="10"/>
        <v>0</v>
      </c>
      <c r="AM70" s="192">
        <f t="shared" si="11"/>
        <v>0</v>
      </c>
      <c r="AN70" s="192">
        <f t="shared" si="12"/>
        <v>0</v>
      </c>
      <c r="AO70" s="192">
        <f t="shared" si="13"/>
        <v>0</v>
      </c>
      <c r="AP70" s="192">
        <f t="shared" si="14"/>
        <v>0</v>
      </c>
      <c r="AQ70" s="192">
        <f t="shared" si="15"/>
        <v>0</v>
      </c>
      <c r="AR70" s="192">
        <f t="shared" si="16"/>
        <v>0</v>
      </c>
      <c r="AS70" s="192">
        <f t="shared" si="17"/>
        <v>0</v>
      </c>
      <c r="AT70" s="192">
        <f t="shared" si="18"/>
        <v>0</v>
      </c>
      <c r="AU70" s="192">
        <f t="shared" si="19"/>
        <v>0</v>
      </c>
      <c r="AV70" s="192">
        <f t="shared" si="20"/>
        <v>0</v>
      </c>
      <c r="AW70" s="192">
        <f t="shared" si="21"/>
        <v>0</v>
      </c>
      <c r="AX70" s="192">
        <f t="shared" si="22"/>
        <v>0</v>
      </c>
      <c r="AY70" s="192">
        <f t="shared" si="23"/>
        <v>0</v>
      </c>
      <c r="AZ70" s="192">
        <f t="shared" si="24"/>
        <v>0</v>
      </c>
    </row>
    <row r="71" spans="1:52" ht="156.6" customHeight="1">
      <c r="A71" s="902" t="s">
        <v>2853</v>
      </c>
      <c r="B71" s="902" t="str">
        <f>IF(VLOOKUP($A71,'Data (new)'!A:T,2,0)="","",VLOOKUP($A71,'Data (new)'!A:T,2,0))</f>
        <v>AGP0376</v>
      </c>
      <c r="C71" s="1747" t="str">
        <f>IF(VLOOKUP($A71,'Data (new)'!A:T,5,0)="","",VLOOKUP($A71,'Data (new)'!A:T,5,0))</f>
        <v>Geodes</v>
      </c>
      <c r="D71" s="1754"/>
      <c r="E71" s="1756" t="str">
        <f>IF(VLOOKUP($A71,'Data (new)'!$A:$T,6,0)="","",HYPERLINK(VLOOKUP($A71,'Data (new)'!A:T,7,0), VLOOKUP($A71,'Data (new)'!A:T,6,0)))</f>
        <v>Hexa Base LARGE</v>
      </c>
      <c r="F71" s="1744" t="str">
        <f>IF(VLOOKUP($A71,'Data (new)'!A:T,9,0)="","",VLOOKUP($A71,'Data (new)'!A:T,9,0))</f>
        <v>160 x 155 x 20 cm</v>
      </c>
      <c r="G71" s="911" t="str">
        <f>IF(VLOOKUP($A71,'Data (new)'!A:T,8,0)="","",VLOOKUP($A71,'Data (new)'!A:T,8,0))</f>
        <v>Dual texture</v>
      </c>
      <c r="H71" s="904">
        <f>IF(VLOOKUP($A71,'Data (new)'!A:T,16,0)="","",VLOOKUP($A71,'Data (new)'!A:T,16,0))</f>
        <v>496.36970490047872</v>
      </c>
      <c r="I71" s="910">
        <f>IF(VLOOKUP($A71,'Data (new)'!A:T,11,0)="","",VLOOKUP($A71,'Data (new)'!A:T,11,0))</f>
        <v>1</v>
      </c>
      <c r="J71" s="940"/>
      <c r="K71" s="941"/>
      <c r="L71" s="942"/>
      <c r="M71" s="943"/>
      <c r="N71" s="944"/>
      <c r="O71" s="945"/>
      <c r="P71" s="946"/>
      <c r="Q71" s="947"/>
      <c r="R71" s="948"/>
      <c r="S71" s="949"/>
      <c r="T71" s="950"/>
      <c r="U71" s="951"/>
      <c r="V71" s="933"/>
      <c r="W71" s="934"/>
      <c r="X71" s="935"/>
      <c r="Y71" s="936"/>
      <c r="Z71" s="937"/>
      <c r="AA71" s="938"/>
      <c r="AB71" s="939"/>
      <c r="AC71" s="906" t="str">
        <f>IF(VLOOKUP($A71,'Data (new)'!A:T,12,0)="","",VLOOKUP($A71,'Data (new)'!A:T,12,0))</f>
        <v/>
      </c>
      <c r="AD71" s="906" t="str">
        <f t="shared" si="3"/>
        <v/>
      </c>
      <c r="AE71" s="907" t="str">
        <f t="shared" si="4"/>
        <v/>
      </c>
      <c r="AF71" s="908" t="str">
        <f t="shared" si="25"/>
        <v/>
      </c>
      <c r="AG71" s="909" t="str">
        <f t="shared" si="5"/>
        <v/>
      </c>
      <c r="AH71" s="192">
        <f t="shared" si="6"/>
        <v>0</v>
      </c>
      <c r="AI71" s="192">
        <f t="shared" si="7"/>
        <v>0</v>
      </c>
      <c r="AJ71" s="192">
        <f t="shared" si="8"/>
        <v>0</v>
      </c>
      <c r="AK71" s="192">
        <f t="shared" si="9"/>
        <v>0</v>
      </c>
      <c r="AL71" s="192">
        <f t="shared" si="10"/>
        <v>0</v>
      </c>
      <c r="AM71" s="192">
        <f t="shared" si="11"/>
        <v>0</v>
      </c>
      <c r="AN71" s="192">
        <f t="shared" si="12"/>
        <v>0</v>
      </c>
      <c r="AO71" s="192">
        <f t="shared" si="13"/>
        <v>0</v>
      </c>
      <c r="AP71" s="192">
        <f t="shared" si="14"/>
        <v>0</v>
      </c>
      <c r="AQ71" s="192">
        <f t="shared" si="15"/>
        <v>0</v>
      </c>
      <c r="AR71" s="192">
        <f t="shared" si="16"/>
        <v>0</v>
      </c>
      <c r="AS71" s="192">
        <f t="shared" si="17"/>
        <v>0</v>
      </c>
      <c r="AT71" s="192">
        <f t="shared" si="18"/>
        <v>0</v>
      </c>
      <c r="AU71" s="192">
        <f t="shared" si="19"/>
        <v>0</v>
      </c>
      <c r="AV71" s="192">
        <f t="shared" si="20"/>
        <v>0</v>
      </c>
      <c r="AW71" s="192">
        <f t="shared" si="21"/>
        <v>0</v>
      </c>
      <c r="AX71" s="192">
        <f t="shared" si="22"/>
        <v>0</v>
      </c>
      <c r="AY71" s="192">
        <f t="shared" si="23"/>
        <v>0</v>
      </c>
      <c r="AZ71" s="192">
        <f t="shared" si="24"/>
        <v>0</v>
      </c>
    </row>
    <row r="72" spans="1:52" ht="156.6" customHeight="1">
      <c r="A72" s="902" t="s">
        <v>2854</v>
      </c>
      <c r="B72" s="902" t="str">
        <f>IF(VLOOKUP($A72,'Data (new)'!A:T,2,0)="","",VLOOKUP($A72,'Data (new)'!A:T,2,0))</f>
        <v/>
      </c>
      <c r="C72" s="1745" t="str">
        <f>IF(VLOOKUP($A72,'Data (new)'!A:T,5,0)="","",VLOOKUP($A72,'Data (new)'!A:T,5,0))</f>
        <v>Geodes</v>
      </c>
      <c r="D72" s="1752" t="e" vm="25">
        <v>#VALUE!</v>
      </c>
      <c r="E72" s="1755" t="str">
        <f>IF(VLOOKUP($A72,'Data (new)'!$A:$T,6,0)="","",HYPERLINK(VLOOKUP($A72,'Data (new)'!A:T,7,0), VLOOKUP($A72,'Data (new)'!A:T,6,0)))</f>
        <v>Hexa Cover 2 MEDIUM</v>
      </c>
      <c r="F72" s="1743" t="str">
        <f>IF(VLOOKUP($A72,'Data (new)'!A:T,9,0)="","",VLOOKUP($A72,'Data (new)'!A:T,9,0))</f>
        <v>103 x 99 x 22 cm</v>
      </c>
      <c r="G72" s="911" t="str">
        <f>IF(VLOOKUP($A72,'Data (new)'!A:T,8,0)="","",VLOOKUP($A72,'Data (new)'!A:T,8,0))</f>
        <v>Full friction</v>
      </c>
      <c r="H72" s="904">
        <f>IF(VLOOKUP($A72,'Data (new)'!A:T,16,0)="","",VLOOKUP($A72,'Data (new)'!A:T,16,0))</f>
        <v>247.11590296495956</v>
      </c>
      <c r="I72" s="910">
        <f>IF(VLOOKUP($A72,'Data (new)'!A:T,11,0)="","",VLOOKUP($A72,'Data (new)'!A:T,11,0))</f>
        <v>1</v>
      </c>
      <c r="J72" s="940"/>
      <c r="K72" s="941"/>
      <c r="L72" s="942"/>
      <c r="M72" s="943"/>
      <c r="N72" s="944"/>
      <c r="O72" s="945"/>
      <c r="P72" s="946"/>
      <c r="Q72" s="947"/>
      <c r="R72" s="948"/>
      <c r="S72" s="949"/>
      <c r="T72" s="950"/>
      <c r="U72" s="951"/>
      <c r="V72" s="933"/>
      <c r="W72" s="934"/>
      <c r="X72" s="935"/>
      <c r="Y72" s="936"/>
      <c r="Z72" s="937"/>
      <c r="AA72" s="938"/>
      <c r="AB72" s="939"/>
      <c r="AC72" s="906" t="str">
        <f>IF(VLOOKUP($A72,'Data (new)'!A:T,12,0)="","",VLOOKUP($A72,'Data (new)'!A:T,12,0))</f>
        <v/>
      </c>
      <c r="AD72" s="906" t="str">
        <f t="shared" si="3"/>
        <v/>
      </c>
      <c r="AE72" s="907" t="str">
        <f t="shared" si="4"/>
        <v/>
      </c>
      <c r="AF72" s="908" t="str">
        <f t="shared" si="25"/>
        <v/>
      </c>
      <c r="AG72" s="909" t="str">
        <f t="shared" si="5"/>
        <v/>
      </c>
      <c r="AH72" s="192">
        <f t="shared" si="6"/>
        <v>0</v>
      </c>
      <c r="AI72" s="192">
        <f t="shared" si="7"/>
        <v>0</v>
      </c>
      <c r="AJ72" s="192">
        <f t="shared" si="8"/>
        <v>0</v>
      </c>
      <c r="AK72" s="192">
        <f t="shared" si="9"/>
        <v>0</v>
      </c>
      <c r="AL72" s="192">
        <f t="shared" si="10"/>
        <v>0</v>
      </c>
      <c r="AM72" s="192">
        <f t="shared" si="11"/>
        <v>0</v>
      </c>
      <c r="AN72" s="192">
        <f t="shared" si="12"/>
        <v>0</v>
      </c>
      <c r="AO72" s="192">
        <f t="shared" si="13"/>
        <v>0</v>
      </c>
      <c r="AP72" s="192">
        <f t="shared" si="14"/>
        <v>0</v>
      </c>
      <c r="AQ72" s="192">
        <f t="shared" si="15"/>
        <v>0</v>
      </c>
      <c r="AR72" s="192">
        <f t="shared" si="16"/>
        <v>0</v>
      </c>
      <c r="AS72" s="192">
        <f t="shared" si="17"/>
        <v>0</v>
      </c>
      <c r="AT72" s="192">
        <f t="shared" si="18"/>
        <v>0</v>
      </c>
      <c r="AU72" s="192">
        <f t="shared" si="19"/>
        <v>0</v>
      </c>
      <c r="AV72" s="192">
        <f t="shared" si="20"/>
        <v>0</v>
      </c>
      <c r="AW72" s="192">
        <f t="shared" si="21"/>
        <v>0</v>
      </c>
      <c r="AX72" s="192">
        <f t="shared" si="22"/>
        <v>0</v>
      </c>
      <c r="AY72" s="192">
        <f t="shared" si="23"/>
        <v>0</v>
      </c>
      <c r="AZ72" s="192">
        <f t="shared" si="24"/>
        <v>0</v>
      </c>
    </row>
    <row r="73" spans="1:52" ht="156.6" customHeight="1">
      <c r="A73" s="902" t="s">
        <v>2855</v>
      </c>
      <c r="B73" s="902" t="str">
        <f>IF(VLOOKUP($A73,'Data (new)'!A:T,2,0)="","",VLOOKUP($A73,'Data (new)'!A:T,2,0))</f>
        <v/>
      </c>
      <c r="C73" s="1746" t="str">
        <f>IF(VLOOKUP($A73,'Data (new)'!A:T,5,0)="","",VLOOKUP($A73,'Data (new)'!A:T,5,0))</f>
        <v>Geodes</v>
      </c>
      <c r="D73" s="1753"/>
      <c r="E73" s="1756" t="str">
        <f>IF(VLOOKUP($A73,'Data (new)'!$A:$T,6,0)="","",HYPERLINK(VLOOKUP($A73,'Data (new)'!A:T,7,0), VLOOKUP($A73,'Data (new)'!A:T,6,0)))</f>
        <v>Hexa Cover 2 MEDIUM</v>
      </c>
      <c r="F73" s="1744" t="str">
        <f>IF(VLOOKUP($A73,'Data (new)'!A:T,9,0)="","",VLOOKUP($A73,'Data (new)'!A:T,9,0))</f>
        <v>103 x 99 x 22 cm</v>
      </c>
      <c r="G73" s="911" t="str">
        <f>IF(VLOOKUP($A73,'Data (new)'!A:T,8,0)="","",VLOOKUP($A73,'Data (new)'!A:T,8,0))</f>
        <v>Dual texture</v>
      </c>
      <c r="H73" s="904">
        <f>IF(VLOOKUP($A73,'Data (new)'!A:T,16,0)="","",VLOOKUP($A73,'Data (new)'!A:T,16,0))</f>
        <v>308.89487870619939</v>
      </c>
      <c r="I73" s="910">
        <f>IF(VLOOKUP($A73,'Data (new)'!A:T,11,0)="","",VLOOKUP($A73,'Data (new)'!A:T,11,0))</f>
        <v>1</v>
      </c>
      <c r="J73" s="940"/>
      <c r="K73" s="941"/>
      <c r="L73" s="942"/>
      <c r="M73" s="943"/>
      <c r="N73" s="944"/>
      <c r="O73" s="945"/>
      <c r="P73" s="946"/>
      <c r="Q73" s="947"/>
      <c r="R73" s="948"/>
      <c r="S73" s="949"/>
      <c r="T73" s="950"/>
      <c r="U73" s="951"/>
      <c r="V73" s="933"/>
      <c r="W73" s="934"/>
      <c r="X73" s="935"/>
      <c r="Y73" s="936"/>
      <c r="Z73" s="937"/>
      <c r="AA73" s="938"/>
      <c r="AB73" s="939"/>
      <c r="AC73" s="906" t="str">
        <f>IF(VLOOKUP($A73,'Data (new)'!A:T,12,0)="","",VLOOKUP($A73,'Data (new)'!A:T,12,0))</f>
        <v/>
      </c>
      <c r="AD73" s="906" t="str">
        <f t="shared" si="3"/>
        <v/>
      </c>
      <c r="AE73" s="907" t="str">
        <f t="shared" si="4"/>
        <v/>
      </c>
      <c r="AF73" s="908" t="str">
        <f t="shared" si="25"/>
        <v/>
      </c>
      <c r="AG73" s="909" t="str">
        <f t="shared" si="5"/>
        <v/>
      </c>
      <c r="AH73" s="192">
        <f t="shared" si="6"/>
        <v>0</v>
      </c>
      <c r="AI73" s="192">
        <f t="shared" si="7"/>
        <v>0</v>
      </c>
      <c r="AJ73" s="192">
        <f t="shared" si="8"/>
        <v>0</v>
      </c>
      <c r="AK73" s="192">
        <f t="shared" si="9"/>
        <v>0</v>
      </c>
      <c r="AL73" s="192">
        <f t="shared" si="10"/>
        <v>0</v>
      </c>
      <c r="AM73" s="192">
        <f t="shared" si="11"/>
        <v>0</v>
      </c>
      <c r="AN73" s="192">
        <f t="shared" si="12"/>
        <v>0</v>
      </c>
      <c r="AO73" s="192">
        <f t="shared" si="13"/>
        <v>0</v>
      </c>
      <c r="AP73" s="192">
        <f t="shared" si="14"/>
        <v>0</v>
      </c>
      <c r="AQ73" s="192">
        <f t="shared" si="15"/>
        <v>0</v>
      </c>
      <c r="AR73" s="192">
        <f t="shared" si="16"/>
        <v>0</v>
      </c>
      <c r="AS73" s="192">
        <f t="shared" si="17"/>
        <v>0</v>
      </c>
      <c r="AT73" s="192">
        <f t="shared" si="18"/>
        <v>0</v>
      </c>
      <c r="AU73" s="192">
        <f t="shared" si="19"/>
        <v>0</v>
      </c>
      <c r="AV73" s="192">
        <f t="shared" si="20"/>
        <v>0</v>
      </c>
      <c r="AW73" s="192">
        <f t="shared" si="21"/>
        <v>0</v>
      </c>
      <c r="AX73" s="192">
        <f t="shared" si="22"/>
        <v>0</v>
      </c>
      <c r="AY73" s="192">
        <f t="shared" si="23"/>
        <v>0</v>
      </c>
      <c r="AZ73" s="192">
        <f t="shared" si="24"/>
        <v>0</v>
      </c>
    </row>
    <row r="74" spans="1:52" ht="156.6" customHeight="1">
      <c r="A74" s="902" t="s">
        <v>2856</v>
      </c>
      <c r="B74" s="902" t="str">
        <f>IF(VLOOKUP($A74,'Data (new)'!A:T,2,0)="","",VLOOKUP($A74,'Data (new)'!A:T,2,0))</f>
        <v>AGP0377</v>
      </c>
      <c r="C74" s="1746" t="str">
        <f>IF(VLOOKUP($A74,'Data (new)'!A:T,5,0)="","",VLOOKUP($A74,'Data (new)'!A:T,5,0))</f>
        <v>Geodes</v>
      </c>
      <c r="D74" s="1753"/>
      <c r="E74" s="1755" t="str">
        <f>IF(VLOOKUP($A74,'Data (new)'!$A:$T,6,0)="","",HYPERLINK(VLOOKUP($A74,'Data (new)'!A:T,7,0), VLOOKUP($A74,'Data (new)'!A:T,6,0)))</f>
        <v>Hexa Cover 2 LARGE</v>
      </c>
      <c r="F74" s="1743" t="str">
        <f>IF(VLOOKUP($A74,'Data (new)'!A:T,9,0)="","",VLOOKUP($A74,'Data (new)'!A:T,9,0))</f>
        <v>145 x 138 x 31 cm</v>
      </c>
      <c r="G74" s="911" t="str">
        <f>IF(VLOOKUP($A74,'Data (new)'!A:T,8,0)="","",VLOOKUP($A74,'Data (new)'!A:T,8,0))</f>
        <v>Full friction</v>
      </c>
      <c r="H74" s="904">
        <f>IF(VLOOKUP($A74,'Data (new)'!A:T,16,0)="","",VLOOKUP($A74,'Data (new)'!A:T,16,0))</f>
        <v>321.74965260770972</v>
      </c>
      <c r="I74" s="910">
        <f>IF(VLOOKUP($A74,'Data (new)'!A:T,11,0)="","",VLOOKUP($A74,'Data (new)'!A:T,11,0))</f>
        <v>1</v>
      </c>
      <c r="J74" s="940"/>
      <c r="K74" s="941"/>
      <c r="L74" s="942"/>
      <c r="M74" s="943"/>
      <c r="N74" s="944"/>
      <c r="O74" s="945"/>
      <c r="P74" s="946"/>
      <c r="Q74" s="947"/>
      <c r="R74" s="948"/>
      <c r="S74" s="949"/>
      <c r="T74" s="950"/>
      <c r="U74" s="951"/>
      <c r="V74" s="933"/>
      <c r="W74" s="934"/>
      <c r="X74" s="935"/>
      <c r="Y74" s="936"/>
      <c r="Z74" s="937"/>
      <c r="AA74" s="938"/>
      <c r="AB74" s="939"/>
      <c r="AC74" s="906" t="str">
        <f>IF(VLOOKUP($A74,'Data (new)'!A:T,12,0)="","",VLOOKUP($A74,'Data (new)'!A:T,12,0))</f>
        <v/>
      </c>
      <c r="AD74" s="906" t="str">
        <f t="shared" si="3"/>
        <v/>
      </c>
      <c r="AE74" s="907" t="str">
        <f t="shared" si="4"/>
        <v/>
      </c>
      <c r="AF74" s="908" t="str">
        <f t="shared" si="25"/>
        <v/>
      </c>
      <c r="AG74" s="909" t="str">
        <f t="shared" si="5"/>
        <v/>
      </c>
      <c r="AH74" s="192">
        <f t="shared" si="6"/>
        <v>0</v>
      </c>
      <c r="AI74" s="192">
        <f t="shared" si="7"/>
        <v>0</v>
      </c>
      <c r="AJ74" s="192">
        <f t="shared" si="8"/>
        <v>0</v>
      </c>
      <c r="AK74" s="192">
        <f t="shared" si="9"/>
        <v>0</v>
      </c>
      <c r="AL74" s="192">
        <f t="shared" si="10"/>
        <v>0</v>
      </c>
      <c r="AM74" s="192">
        <f t="shared" si="11"/>
        <v>0</v>
      </c>
      <c r="AN74" s="192">
        <f t="shared" si="12"/>
        <v>0</v>
      </c>
      <c r="AO74" s="192">
        <f t="shared" si="13"/>
        <v>0</v>
      </c>
      <c r="AP74" s="192">
        <f t="shared" si="14"/>
        <v>0</v>
      </c>
      <c r="AQ74" s="192">
        <f t="shared" si="15"/>
        <v>0</v>
      </c>
      <c r="AR74" s="192">
        <f t="shared" si="16"/>
        <v>0</v>
      </c>
      <c r="AS74" s="192">
        <f t="shared" si="17"/>
        <v>0</v>
      </c>
      <c r="AT74" s="192">
        <f t="shared" si="18"/>
        <v>0</v>
      </c>
      <c r="AU74" s="192">
        <f t="shared" si="19"/>
        <v>0</v>
      </c>
      <c r="AV74" s="192">
        <f t="shared" si="20"/>
        <v>0</v>
      </c>
      <c r="AW74" s="192">
        <f t="shared" si="21"/>
        <v>0</v>
      </c>
      <c r="AX74" s="192">
        <f t="shared" si="22"/>
        <v>0</v>
      </c>
      <c r="AY74" s="192">
        <f t="shared" si="23"/>
        <v>0</v>
      </c>
      <c r="AZ74" s="192">
        <f t="shared" si="24"/>
        <v>0</v>
      </c>
    </row>
    <row r="75" spans="1:52" ht="156.6" customHeight="1">
      <c r="A75" s="902" t="s">
        <v>2857</v>
      </c>
      <c r="B75" s="902" t="str">
        <f>IF(VLOOKUP($A75,'Data (new)'!A:T,2,0)="","",VLOOKUP($A75,'Data (new)'!A:T,2,0))</f>
        <v>AGP0377</v>
      </c>
      <c r="C75" s="1747" t="str">
        <f>IF(VLOOKUP($A75,'Data (new)'!A:T,5,0)="","",VLOOKUP($A75,'Data (new)'!A:T,5,0))</f>
        <v>Geodes</v>
      </c>
      <c r="D75" s="1754"/>
      <c r="E75" s="1756" t="str">
        <f>IF(VLOOKUP($A75,'Data (new)'!$A:$T,6,0)="","",HYPERLINK(VLOOKUP($A75,'Data (new)'!A:T,7,0), VLOOKUP($A75,'Data (new)'!A:T,6,0)))</f>
        <v>Hexa Cover 2 LARGE</v>
      </c>
      <c r="F75" s="1744" t="str">
        <f>IF(VLOOKUP($A75,'Data (new)'!A:T,9,0)="","",VLOOKUP($A75,'Data (new)'!A:T,9,0))</f>
        <v>145 x 138 x 31 cm</v>
      </c>
      <c r="G75" s="911" t="str">
        <f>IF(VLOOKUP($A75,'Data (new)'!A:T,8,0)="","",VLOOKUP($A75,'Data (new)'!A:T,8,0))</f>
        <v>Dual texture</v>
      </c>
      <c r="H75" s="904">
        <f>IF(VLOOKUP($A75,'Data (new)'!A:T,16,0)="","",VLOOKUP($A75,'Data (new)'!A:T,16,0))</f>
        <v>402.18706575963716</v>
      </c>
      <c r="I75" s="910">
        <f>IF(VLOOKUP($A75,'Data (new)'!A:T,11,0)="","",VLOOKUP($A75,'Data (new)'!A:T,11,0))</f>
        <v>1</v>
      </c>
      <c r="J75" s="940"/>
      <c r="K75" s="941"/>
      <c r="L75" s="942"/>
      <c r="M75" s="943"/>
      <c r="N75" s="944"/>
      <c r="O75" s="945"/>
      <c r="P75" s="946"/>
      <c r="Q75" s="947"/>
      <c r="R75" s="948"/>
      <c r="S75" s="949"/>
      <c r="T75" s="950"/>
      <c r="U75" s="951"/>
      <c r="V75" s="933"/>
      <c r="W75" s="934"/>
      <c r="X75" s="935"/>
      <c r="Y75" s="936"/>
      <c r="Z75" s="937"/>
      <c r="AA75" s="938"/>
      <c r="AB75" s="939"/>
      <c r="AC75" s="906" t="str">
        <f>IF(VLOOKUP($A75,'Data (new)'!A:T,12,0)="","",VLOOKUP($A75,'Data (new)'!A:T,12,0))</f>
        <v/>
      </c>
      <c r="AD75" s="906" t="str">
        <f t="shared" si="3"/>
        <v/>
      </c>
      <c r="AE75" s="907" t="str">
        <f t="shared" si="4"/>
        <v/>
      </c>
      <c r="AF75" s="908" t="str">
        <f t="shared" si="25"/>
        <v/>
      </c>
      <c r="AG75" s="909" t="str">
        <f t="shared" si="5"/>
        <v/>
      </c>
      <c r="AH75" s="192">
        <f t="shared" si="6"/>
        <v>0</v>
      </c>
      <c r="AI75" s="192">
        <f t="shared" si="7"/>
        <v>0</v>
      </c>
      <c r="AJ75" s="192">
        <f t="shared" si="8"/>
        <v>0</v>
      </c>
      <c r="AK75" s="192">
        <f t="shared" si="9"/>
        <v>0</v>
      </c>
      <c r="AL75" s="192">
        <f t="shared" si="10"/>
        <v>0</v>
      </c>
      <c r="AM75" s="192">
        <f t="shared" si="11"/>
        <v>0</v>
      </c>
      <c r="AN75" s="192">
        <f t="shared" si="12"/>
        <v>0</v>
      </c>
      <c r="AO75" s="192">
        <f t="shared" si="13"/>
        <v>0</v>
      </c>
      <c r="AP75" s="192">
        <f t="shared" si="14"/>
        <v>0</v>
      </c>
      <c r="AQ75" s="192">
        <f t="shared" si="15"/>
        <v>0</v>
      </c>
      <c r="AR75" s="192">
        <f t="shared" si="16"/>
        <v>0</v>
      </c>
      <c r="AS75" s="192">
        <f t="shared" si="17"/>
        <v>0</v>
      </c>
      <c r="AT75" s="192">
        <f t="shared" si="18"/>
        <v>0</v>
      </c>
      <c r="AU75" s="192">
        <f t="shared" si="19"/>
        <v>0</v>
      </c>
      <c r="AV75" s="192">
        <f t="shared" si="20"/>
        <v>0</v>
      </c>
      <c r="AW75" s="192">
        <f t="shared" si="21"/>
        <v>0</v>
      </c>
      <c r="AX75" s="192">
        <f t="shared" si="22"/>
        <v>0</v>
      </c>
      <c r="AY75" s="192">
        <f t="shared" si="23"/>
        <v>0</v>
      </c>
      <c r="AZ75" s="192">
        <f t="shared" si="24"/>
        <v>0</v>
      </c>
    </row>
    <row r="76" spans="1:52" ht="156.6" customHeight="1">
      <c r="A76" s="902" t="s">
        <v>2858</v>
      </c>
      <c r="B76" s="902" t="str">
        <f>IF(VLOOKUP($A76,'Data (new)'!A:T,2,0)="","",VLOOKUP($A76,'Data (new)'!A:T,2,0))</f>
        <v/>
      </c>
      <c r="C76" s="1745" t="str">
        <f>IF(VLOOKUP($A76,'Data (new)'!A:T,5,0)="","",VLOOKUP($A76,'Data (new)'!A:T,5,0))</f>
        <v>Geodes</v>
      </c>
      <c r="D76" s="1752" t="e" vm="26">
        <v>#VALUE!</v>
      </c>
      <c r="E76" s="1755" t="str">
        <f>IF(VLOOKUP($A76,'Data (new)'!$A:$T,6,0)="","",HYPERLINK(VLOOKUP($A76,'Data (new)'!A:T,7,0), VLOOKUP($A76,'Data (new)'!A:T,6,0)))</f>
        <v>Hexa Tufa 2 MEDIUM</v>
      </c>
      <c r="F76" s="1743" t="str">
        <f>IF(VLOOKUP($A76,'Data (new)'!A:T,9,0)="","",VLOOKUP($A76,'Data (new)'!A:T,9,0))</f>
        <v>73 x 59 x 31 cm</v>
      </c>
      <c r="G76" s="911" t="str">
        <f>IF(VLOOKUP($A76,'Data (new)'!A:T,8,0)="","",VLOOKUP($A76,'Data (new)'!A:T,8,0))</f>
        <v>Full friction</v>
      </c>
      <c r="H76" s="904">
        <f>IF(VLOOKUP($A76,'Data (new)'!A:T,16,0)="","",VLOOKUP($A76,'Data (new)'!A:T,16,0))</f>
        <v>206.52143959435631</v>
      </c>
      <c r="I76" s="910">
        <f>IF(VLOOKUP($A76,'Data (new)'!A:T,11,0)="","",VLOOKUP($A76,'Data (new)'!A:T,11,0))</f>
        <v>1</v>
      </c>
      <c r="J76" s="940"/>
      <c r="K76" s="941"/>
      <c r="L76" s="942"/>
      <c r="M76" s="943"/>
      <c r="N76" s="944"/>
      <c r="O76" s="945"/>
      <c r="P76" s="946"/>
      <c r="Q76" s="947"/>
      <c r="R76" s="948"/>
      <c r="S76" s="949"/>
      <c r="T76" s="950"/>
      <c r="U76" s="951"/>
      <c r="V76" s="933"/>
      <c r="W76" s="934"/>
      <c r="X76" s="935"/>
      <c r="Y76" s="936"/>
      <c r="Z76" s="937"/>
      <c r="AA76" s="938"/>
      <c r="AB76" s="939"/>
      <c r="AC76" s="906" t="str">
        <f>IF(VLOOKUP($A76,'Data (new)'!A:T,12,0)="","",VLOOKUP($A76,'Data (new)'!A:T,12,0))</f>
        <v/>
      </c>
      <c r="AD76" s="906" t="str">
        <f t="shared" si="3"/>
        <v/>
      </c>
      <c r="AE76" s="907" t="str">
        <f t="shared" si="4"/>
        <v/>
      </c>
      <c r="AF76" s="908" t="str">
        <f t="shared" ref="AF76:AF109" si="26">IF(ISERROR($AE76*(1-$D$4)),"",$AE76*(1-$D$4))</f>
        <v/>
      </c>
      <c r="AG76" s="909" t="str">
        <f t="shared" si="5"/>
        <v/>
      </c>
      <c r="AH76" s="192">
        <f t="shared" si="6"/>
        <v>0</v>
      </c>
      <c r="AI76" s="192">
        <f t="shared" si="7"/>
        <v>0</v>
      </c>
      <c r="AJ76" s="192">
        <f t="shared" si="8"/>
        <v>0</v>
      </c>
      <c r="AK76" s="192">
        <f t="shared" si="9"/>
        <v>0</v>
      </c>
      <c r="AL76" s="192">
        <f t="shared" si="10"/>
        <v>0</v>
      </c>
      <c r="AM76" s="192">
        <f t="shared" si="11"/>
        <v>0</v>
      </c>
      <c r="AN76" s="192">
        <f t="shared" si="12"/>
        <v>0</v>
      </c>
      <c r="AO76" s="192">
        <f t="shared" si="13"/>
        <v>0</v>
      </c>
      <c r="AP76" s="192">
        <f t="shared" si="14"/>
        <v>0</v>
      </c>
      <c r="AQ76" s="192">
        <f t="shared" si="15"/>
        <v>0</v>
      </c>
      <c r="AR76" s="192">
        <f t="shared" si="16"/>
        <v>0</v>
      </c>
      <c r="AS76" s="192">
        <f t="shared" si="17"/>
        <v>0</v>
      </c>
      <c r="AT76" s="192">
        <f t="shared" si="18"/>
        <v>0</v>
      </c>
      <c r="AU76" s="192">
        <f t="shared" si="19"/>
        <v>0</v>
      </c>
      <c r="AV76" s="192">
        <f t="shared" si="20"/>
        <v>0</v>
      </c>
      <c r="AW76" s="192">
        <f t="shared" si="21"/>
        <v>0</v>
      </c>
      <c r="AX76" s="192">
        <f t="shared" si="22"/>
        <v>0</v>
      </c>
      <c r="AY76" s="192">
        <f t="shared" si="23"/>
        <v>0</v>
      </c>
      <c r="AZ76" s="192">
        <f t="shared" si="24"/>
        <v>0</v>
      </c>
    </row>
    <row r="77" spans="1:52" ht="156.6" customHeight="1">
      <c r="A77" s="902" t="s">
        <v>2859</v>
      </c>
      <c r="B77" s="902" t="str">
        <f>IF(VLOOKUP($A77,'Data (new)'!A:T,2,0)="","",VLOOKUP($A77,'Data (new)'!A:T,2,0))</f>
        <v/>
      </c>
      <c r="C77" s="1746" t="str">
        <f>IF(VLOOKUP($A77,'Data (new)'!A:T,5,0)="","",VLOOKUP($A77,'Data (new)'!A:T,5,0))</f>
        <v>Geodes</v>
      </c>
      <c r="D77" s="1753"/>
      <c r="E77" s="1756" t="str">
        <f>IF(VLOOKUP($A77,'Data (new)'!$A:$T,6,0)="","",HYPERLINK(VLOOKUP($A77,'Data (new)'!A:T,7,0), VLOOKUP($A77,'Data (new)'!A:T,6,0)))</f>
        <v>Hexa Tufa 2 MEDIUM</v>
      </c>
      <c r="F77" s="1744" t="str">
        <f>IF(VLOOKUP($A77,'Data (new)'!A:T,9,0)="","",VLOOKUP($A77,'Data (new)'!A:T,9,0))</f>
        <v>73 x 59 x 31 cm</v>
      </c>
      <c r="G77" s="911" t="str">
        <f>IF(VLOOKUP($A77,'Data (new)'!A:T,8,0)="","",VLOOKUP($A77,'Data (new)'!A:T,8,0))</f>
        <v>Dual texture</v>
      </c>
      <c r="H77" s="904">
        <f>IF(VLOOKUP($A77,'Data (new)'!A:T,16,0)="","",VLOOKUP($A77,'Data (new)'!A:T,16,0))</f>
        <v>258.15179949294537</v>
      </c>
      <c r="I77" s="910">
        <f>IF(VLOOKUP($A77,'Data (new)'!A:T,11,0)="","",VLOOKUP($A77,'Data (new)'!A:T,11,0))</f>
        <v>1</v>
      </c>
      <c r="J77" s="940"/>
      <c r="K77" s="941"/>
      <c r="L77" s="942"/>
      <c r="M77" s="943"/>
      <c r="N77" s="944"/>
      <c r="O77" s="945"/>
      <c r="P77" s="946"/>
      <c r="Q77" s="947"/>
      <c r="R77" s="948"/>
      <c r="S77" s="949"/>
      <c r="T77" s="950"/>
      <c r="U77" s="951"/>
      <c r="V77" s="933"/>
      <c r="W77" s="934"/>
      <c r="X77" s="935"/>
      <c r="Y77" s="936"/>
      <c r="Z77" s="937"/>
      <c r="AA77" s="938"/>
      <c r="AB77" s="939"/>
      <c r="AC77" s="906" t="str">
        <f>IF(VLOOKUP($A77,'Data (new)'!A:T,12,0)="","",VLOOKUP($A77,'Data (new)'!A:T,12,0))</f>
        <v/>
      </c>
      <c r="AD77" s="906" t="str">
        <f t="shared" ref="AD77:AD142" si="27">IF(SUM(J77:AB77)=0,"",SUM(J77:AB77)*I77)</f>
        <v/>
      </c>
      <c r="AE77" s="907" t="str">
        <f t="shared" ref="AE77:AE142" si="28">IF(AD77="","",SUM(J77:AB77)*H77)</f>
        <v/>
      </c>
      <c r="AF77" s="908" t="str">
        <f t="shared" si="26"/>
        <v/>
      </c>
      <c r="AG77" s="909" t="str">
        <f t="shared" ref="AG77:AG142" si="29">IF(AD77="","",SUM(J77:AB77)*AC77)</f>
        <v/>
      </c>
      <c r="AH77" s="192">
        <f t="shared" ref="AH77:AH140" si="30">J77*$I77</f>
        <v>0</v>
      </c>
      <c r="AI77" s="192">
        <f t="shared" ref="AI77:AI140" si="31">K77*$I77</f>
        <v>0</v>
      </c>
      <c r="AJ77" s="192">
        <f t="shared" ref="AJ77:AJ140" si="32">L77*$I77</f>
        <v>0</v>
      </c>
      <c r="AK77" s="192">
        <f t="shared" ref="AK77:AK140" si="33">M77*$I77</f>
        <v>0</v>
      </c>
      <c r="AL77" s="192">
        <f t="shared" ref="AL77:AL140" si="34">N77*$I77</f>
        <v>0</v>
      </c>
      <c r="AM77" s="192">
        <f t="shared" ref="AM77:AM140" si="35">O77*$I77</f>
        <v>0</v>
      </c>
      <c r="AN77" s="192">
        <f t="shared" ref="AN77:AN140" si="36">P77*$I77</f>
        <v>0</v>
      </c>
      <c r="AO77" s="192">
        <f t="shared" ref="AO77:AO140" si="37">Q77*$I77</f>
        <v>0</v>
      </c>
      <c r="AP77" s="192">
        <f t="shared" ref="AP77:AP140" si="38">R77*$I77</f>
        <v>0</v>
      </c>
      <c r="AQ77" s="192">
        <f t="shared" ref="AQ77:AQ140" si="39">S77*$I77</f>
        <v>0</v>
      </c>
      <c r="AR77" s="192">
        <f t="shared" ref="AR77:AR140" si="40">T77*$I77</f>
        <v>0</v>
      </c>
      <c r="AS77" s="192">
        <f t="shared" ref="AS77:AS140" si="41">U77*$I77</f>
        <v>0</v>
      </c>
      <c r="AT77" s="192">
        <f t="shared" ref="AT77:AT140" si="42">V77*$I77</f>
        <v>0</v>
      </c>
      <c r="AU77" s="192">
        <f t="shared" ref="AU77:AU140" si="43">W77*$I77</f>
        <v>0</v>
      </c>
      <c r="AV77" s="192">
        <f t="shared" ref="AV77:AV140" si="44">X77*$I77</f>
        <v>0</v>
      </c>
      <c r="AW77" s="192">
        <f t="shared" ref="AW77:AW140" si="45">Y77*$I77</f>
        <v>0</v>
      </c>
      <c r="AX77" s="192">
        <f t="shared" ref="AX77:AX140" si="46">Z77*$I77</f>
        <v>0</v>
      </c>
      <c r="AY77" s="192">
        <f t="shared" ref="AY77:AY140" si="47">AA77*$I77</f>
        <v>0</v>
      </c>
      <c r="AZ77" s="192">
        <f t="shared" ref="AZ77:AZ140" si="48">AB77*$I77</f>
        <v>0</v>
      </c>
    </row>
    <row r="78" spans="1:52" ht="156.6" customHeight="1">
      <c r="A78" s="902" t="s">
        <v>2860</v>
      </c>
      <c r="B78" s="902" t="str">
        <f>IF(VLOOKUP($A78,'Data (new)'!A:T,2,0)="","",VLOOKUP($A78,'Data (new)'!A:T,2,0))</f>
        <v>AGP0378</v>
      </c>
      <c r="C78" s="1746" t="str">
        <f>IF(VLOOKUP($A78,'Data (new)'!A:T,5,0)="","",VLOOKUP($A78,'Data (new)'!A:T,5,0))</f>
        <v>Geodes</v>
      </c>
      <c r="D78" s="1753"/>
      <c r="E78" s="1755" t="str">
        <f>IF(VLOOKUP($A78,'Data (new)'!$A:$T,6,0)="","",HYPERLINK(VLOOKUP($A78,'Data (new)'!A:T,7,0), VLOOKUP($A78,'Data (new)'!A:T,6,0)))</f>
        <v>Hexa Tufa 2 LARGE</v>
      </c>
      <c r="F78" s="1743" t="str">
        <f>IF(VLOOKUP($A78,'Data (new)'!A:T,9,0)="","",VLOOKUP($A78,'Data (new)'!A:T,9,0))</f>
        <v>102 x 82 x 44 cm</v>
      </c>
      <c r="G78" s="911" t="str">
        <f>IF(VLOOKUP($A78,'Data (new)'!A:T,8,0)="","",VLOOKUP($A78,'Data (new)'!A:T,8,0))</f>
        <v>Full friction</v>
      </c>
      <c r="H78" s="904">
        <f>IF(VLOOKUP($A78,'Data (new)'!A:T,16,0)="","",VLOOKUP($A78,'Data (new)'!A:T,16,0))</f>
        <v>287.35759475478227</v>
      </c>
      <c r="I78" s="910">
        <f>IF(VLOOKUP($A78,'Data (new)'!A:T,11,0)="","",VLOOKUP($A78,'Data (new)'!A:T,11,0))</f>
        <v>1</v>
      </c>
      <c r="J78" s="940"/>
      <c r="K78" s="941"/>
      <c r="L78" s="942"/>
      <c r="M78" s="943"/>
      <c r="N78" s="944"/>
      <c r="O78" s="945"/>
      <c r="P78" s="946"/>
      <c r="Q78" s="947"/>
      <c r="R78" s="948"/>
      <c r="S78" s="949"/>
      <c r="T78" s="950"/>
      <c r="U78" s="951"/>
      <c r="V78" s="933"/>
      <c r="W78" s="934"/>
      <c r="X78" s="935"/>
      <c r="Y78" s="936"/>
      <c r="Z78" s="937"/>
      <c r="AA78" s="938"/>
      <c r="AB78" s="939"/>
      <c r="AC78" s="906" t="str">
        <f>IF(VLOOKUP($A78,'Data (new)'!A:T,12,0)="","",VLOOKUP($A78,'Data (new)'!A:T,12,0))</f>
        <v/>
      </c>
      <c r="AD78" s="906" t="str">
        <f t="shared" si="27"/>
        <v/>
      </c>
      <c r="AE78" s="907" t="str">
        <f t="shared" si="28"/>
        <v/>
      </c>
      <c r="AF78" s="908" t="str">
        <f t="shared" si="26"/>
        <v/>
      </c>
      <c r="AG78" s="909" t="str">
        <f t="shared" si="29"/>
        <v/>
      </c>
      <c r="AH78" s="192">
        <f t="shared" si="30"/>
        <v>0</v>
      </c>
      <c r="AI78" s="192">
        <f t="shared" si="31"/>
        <v>0</v>
      </c>
      <c r="AJ78" s="192">
        <f t="shared" si="32"/>
        <v>0</v>
      </c>
      <c r="AK78" s="192">
        <f t="shared" si="33"/>
        <v>0</v>
      </c>
      <c r="AL78" s="192">
        <f t="shared" si="34"/>
        <v>0</v>
      </c>
      <c r="AM78" s="192">
        <f t="shared" si="35"/>
        <v>0</v>
      </c>
      <c r="AN78" s="192">
        <f t="shared" si="36"/>
        <v>0</v>
      </c>
      <c r="AO78" s="192">
        <f t="shared" si="37"/>
        <v>0</v>
      </c>
      <c r="AP78" s="192">
        <f t="shared" si="38"/>
        <v>0</v>
      </c>
      <c r="AQ78" s="192">
        <f t="shared" si="39"/>
        <v>0</v>
      </c>
      <c r="AR78" s="192">
        <f t="shared" si="40"/>
        <v>0</v>
      </c>
      <c r="AS78" s="192">
        <f t="shared" si="41"/>
        <v>0</v>
      </c>
      <c r="AT78" s="192">
        <f t="shared" si="42"/>
        <v>0</v>
      </c>
      <c r="AU78" s="192">
        <f t="shared" si="43"/>
        <v>0</v>
      </c>
      <c r="AV78" s="192">
        <f t="shared" si="44"/>
        <v>0</v>
      </c>
      <c r="AW78" s="192">
        <f t="shared" si="45"/>
        <v>0</v>
      </c>
      <c r="AX78" s="192">
        <f t="shared" si="46"/>
        <v>0</v>
      </c>
      <c r="AY78" s="192">
        <f t="shared" si="47"/>
        <v>0</v>
      </c>
      <c r="AZ78" s="192">
        <f t="shared" si="48"/>
        <v>0</v>
      </c>
    </row>
    <row r="79" spans="1:52" ht="156.6" customHeight="1">
      <c r="A79" s="902" t="s">
        <v>2861</v>
      </c>
      <c r="B79" s="902" t="str">
        <f>IF(VLOOKUP($A79,'Data (new)'!A:T,2,0)="","",VLOOKUP($A79,'Data (new)'!A:T,2,0))</f>
        <v>AGP0378</v>
      </c>
      <c r="C79" s="1747" t="str">
        <f>IF(VLOOKUP($A79,'Data (new)'!A:T,5,0)="","",VLOOKUP($A79,'Data (new)'!A:T,5,0))</f>
        <v>Geodes</v>
      </c>
      <c r="D79" s="1754"/>
      <c r="E79" s="1756" t="str">
        <f>IF(VLOOKUP($A79,'Data (new)'!$A:$T,6,0)="","",HYPERLINK(VLOOKUP($A79,'Data (new)'!A:T,7,0), VLOOKUP($A79,'Data (new)'!A:T,6,0)))</f>
        <v>Hexa Tufa 2 LARGE</v>
      </c>
      <c r="F79" s="1744" t="str">
        <f>IF(VLOOKUP($A79,'Data (new)'!A:T,9,0)="","",VLOOKUP($A79,'Data (new)'!A:T,9,0))</f>
        <v>102 x 82 x 44 cm</v>
      </c>
      <c r="G79" s="911" t="str">
        <f>IF(VLOOKUP($A79,'Data (new)'!A:T,8,0)="","",VLOOKUP($A79,'Data (new)'!A:T,8,0))</f>
        <v>Dual texture</v>
      </c>
      <c r="H79" s="904">
        <f>IF(VLOOKUP($A79,'Data (new)'!A:T,16,0)="","",VLOOKUP($A79,'Data (new)'!A:T,16,0))</f>
        <v>359.19699344347782</v>
      </c>
      <c r="I79" s="910">
        <f>IF(VLOOKUP($A79,'Data (new)'!A:T,11,0)="","",VLOOKUP($A79,'Data (new)'!A:T,11,0))</f>
        <v>1</v>
      </c>
      <c r="J79" s="940"/>
      <c r="K79" s="941"/>
      <c r="L79" s="942"/>
      <c r="M79" s="943"/>
      <c r="N79" s="944"/>
      <c r="O79" s="945"/>
      <c r="P79" s="946"/>
      <c r="Q79" s="947"/>
      <c r="R79" s="948"/>
      <c r="S79" s="949"/>
      <c r="T79" s="950"/>
      <c r="U79" s="951"/>
      <c r="V79" s="933"/>
      <c r="W79" s="934"/>
      <c r="X79" s="935"/>
      <c r="Y79" s="936"/>
      <c r="Z79" s="937"/>
      <c r="AA79" s="938"/>
      <c r="AB79" s="939"/>
      <c r="AC79" s="906" t="str">
        <f>IF(VLOOKUP($A79,'Data (new)'!A:T,12,0)="","",VLOOKUP($A79,'Data (new)'!A:T,12,0))</f>
        <v/>
      </c>
      <c r="AD79" s="906" t="str">
        <f t="shared" si="27"/>
        <v/>
      </c>
      <c r="AE79" s="907" t="str">
        <f t="shared" si="28"/>
        <v/>
      </c>
      <c r="AF79" s="908" t="str">
        <f t="shared" si="26"/>
        <v/>
      </c>
      <c r="AG79" s="909" t="str">
        <f t="shared" si="29"/>
        <v/>
      </c>
      <c r="AH79" s="192">
        <f t="shared" si="30"/>
        <v>0</v>
      </c>
      <c r="AI79" s="192">
        <f t="shared" si="31"/>
        <v>0</v>
      </c>
      <c r="AJ79" s="192">
        <f t="shared" si="32"/>
        <v>0</v>
      </c>
      <c r="AK79" s="192">
        <f t="shared" si="33"/>
        <v>0</v>
      </c>
      <c r="AL79" s="192">
        <f t="shared" si="34"/>
        <v>0</v>
      </c>
      <c r="AM79" s="192">
        <f t="shared" si="35"/>
        <v>0</v>
      </c>
      <c r="AN79" s="192">
        <f t="shared" si="36"/>
        <v>0</v>
      </c>
      <c r="AO79" s="192">
        <f t="shared" si="37"/>
        <v>0</v>
      </c>
      <c r="AP79" s="192">
        <f t="shared" si="38"/>
        <v>0</v>
      </c>
      <c r="AQ79" s="192">
        <f t="shared" si="39"/>
        <v>0</v>
      </c>
      <c r="AR79" s="192">
        <f t="shared" si="40"/>
        <v>0</v>
      </c>
      <c r="AS79" s="192">
        <f t="shared" si="41"/>
        <v>0</v>
      </c>
      <c r="AT79" s="192">
        <f t="shared" si="42"/>
        <v>0</v>
      </c>
      <c r="AU79" s="192">
        <f t="shared" si="43"/>
        <v>0</v>
      </c>
      <c r="AV79" s="192">
        <f t="shared" si="44"/>
        <v>0</v>
      </c>
      <c r="AW79" s="192">
        <f t="shared" si="45"/>
        <v>0</v>
      </c>
      <c r="AX79" s="192">
        <f t="shared" si="46"/>
        <v>0</v>
      </c>
      <c r="AY79" s="192">
        <f t="shared" si="47"/>
        <v>0</v>
      </c>
      <c r="AZ79" s="192">
        <f t="shared" si="48"/>
        <v>0</v>
      </c>
    </row>
    <row r="80" spans="1:52" ht="156.6" customHeight="1">
      <c r="A80" s="902" t="s">
        <v>2862</v>
      </c>
      <c r="B80" s="902" t="str">
        <f>IF(VLOOKUP($A80,'Data (new)'!A:T,2,0)="","",VLOOKUP($A80,'Data (new)'!A:T,2,0))</f>
        <v/>
      </c>
      <c r="C80" s="1745" t="str">
        <f>IF(VLOOKUP($A80,'Data (new)'!A:T,5,0)="","",VLOOKUP($A80,'Data (new)'!A:T,5,0))</f>
        <v>Geodes</v>
      </c>
      <c r="D80" s="1752" t="e" vm="27">
        <v>#VALUE!</v>
      </c>
      <c r="E80" s="1755" t="str">
        <f>IF(VLOOKUP($A80,'Data (new)'!$A:$T,6,0)="","",HYPERLINK(VLOOKUP($A80,'Data (new)'!A:T,7,0), VLOOKUP($A80,'Data (new)'!A:T,6,0)))</f>
        <v>Jug Lock MEDIUM</v>
      </c>
      <c r="F80" s="1743" t="str">
        <f>IF(VLOOKUP($A80,'Data (new)'!A:T,9,0)="","",VLOOKUP($A80,'Data (new)'!A:T,9,0))</f>
        <v>89 x 57 x 16 cm</v>
      </c>
      <c r="G80" s="911" t="str">
        <f>IF(VLOOKUP($A80,'Data (new)'!A:T,8,0)="","",VLOOKUP($A80,'Data (new)'!A:T,8,0))</f>
        <v>Full friction</v>
      </c>
      <c r="H80" s="904">
        <f>IF(VLOOKUP($A80,'Data (new)'!A:T,16,0)="","",VLOOKUP($A80,'Data (new)'!A:T,16,0))</f>
        <v>187.96296296296299</v>
      </c>
      <c r="I80" s="910">
        <f>IF(VLOOKUP($A80,'Data (new)'!A:T,11,0)="","",VLOOKUP($A80,'Data (new)'!A:T,11,0))</f>
        <v>1</v>
      </c>
      <c r="J80" s="940"/>
      <c r="K80" s="941"/>
      <c r="L80" s="942"/>
      <c r="M80" s="943"/>
      <c r="N80" s="944"/>
      <c r="O80" s="945"/>
      <c r="P80" s="946"/>
      <c r="Q80" s="947"/>
      <c r="R80" s="948"/>
      <c r="S80" s="949"/>
      <c r="T80" s="950"/>
      <c r="U80" s="951"/>
      <c r="V80" s="933"/>
      <c r="W80" s="934"/>
      <c r="X80" s="935"/>
      <c r="Y80" s="936"/>
      <c r="Z80" s="937"/>
      <c r="AA80" s="938"/>
      <c r="AB80" s="939"/>
      <c r="AC80" s="906" t="str">
        <f>IF(VLOOKUP($A80,'Data (new)'!A:T,12,0)="","",VLOOKUP($A80,'Data (new)'!A:T,12,0))</f>
        <v/>
      </c>
      <c r="AD80" s="906" t="str">
        <f t="shared" si="27"/>
        <v/>
      </c>
      <c r="AE80" s="907" t="str">
        <f t="shared" si="28"/>
        <v/>
      </c>
      <c r="AF80" s="908" t="str">
        <f t="shared" si="26"/>
        <v/>
      </c>
      <c r="AG80" s="909" t="str">
        <f t="shared" si="29"/>
        <v/>
      </c>
      <c r="AH80" s="192">
        <f t="shared" si="30"/>
        <v>0</v>
      </c>
      <c r="AI80" s="192">
        <f t="shared" si="31"/>
        <v>0</v>
      </c>
      <c r="AJ80" s="192">
        <f t="shared" si="32"/>
        <v>0</v>
      </c>
      <c r="AK80" s="192">
        <f t="shared" si="33"/>
        <v>0</v>
      </c>
      <c r="AL80" s="192">
        <f t="shared" si="34"/>
        <v>0</v>
      </c>
      <c r="AM80" s="192">
        <f t="shared" si="35"/>
        <v>0</v>
      </c>
      <c r="AN80" s="192">
        <f t="shared" si="36"/>
        <v>0</v>
      </c>
      <c r="AO80" s="192">
        <f t="shared" si="37"/>
        <v>0</v>
      </c>
      <c r="AP80" s="192">
        <f t="shared" si="38"/>
        <v>0</v>
      </c>
      <c r="AQ80" s="192">
        <f t="shared" si="39"/>
        <v>0</v>
      </c>
      <c r="AR80" s="192">
        <f t="shared" si="40"/>
        <v>0</v>
      </c>
      <c r="AS80" s="192">
        <f t="shared" si="41"/>
        <v>0</v>
      </c>
      <c r="AT80" s="192">
        <f t="shared" si="42"/>
        <v>0</v>
      </c>
      <c r="AU80" s="192">
        <f t="shared" si="43"/>
        <v>0</v>
      </c>
      <c r="AV80" s="192">
        <f t="shared" si="44"/>
        <v>0</v>
      </c>
      <c r="AW80" s="192">
        <f t="shared" si="45"/>
        <v>0</v>
      </c>
      <c r="AX80" s="192">
        <f t="shared" si="46"/>
        <v>0</v>
      </c>
      <c r="AY80" s="192">
        <f t="shared" si="47"/>
        <v>0</v>
      </c>
      <c r="AZ80" s="192">
        <f t="shared" si="48"/>
        <v>0</v>
      </c>
    </row>
    <row r="81" spans="1:52" ht="156.6" customHeight="1">
      <c r="A81" s="902" t="s">
        <v>2863</v>
      </c>
      <c r="B81" s="902" t="str">
        <f>IF(VLOOKUP($A81,'Data (new)'!A:T,2,0)="","",VLOOKUP($A81,'Data (new)'!A:T,2,0))</f>
        <v/>
      </c>
      <c r="C81" s="1746" t="str">
        <f>IF(VLOOKUP($A81,'Data (new)'!A:T,5,0)="","",VLOOKUP($A81,'Data (new)'!A:T,5,0))</f>
        <v>Geodes</v>
      </c>
      <c r="D81" s="1753"/>
      <c r="E81" s="1756" t="str">
        <f>IF(VLOOKUP($A81,'Data (new)'!$A:$T,6,0)="","",HYPERLINK(VLOOKUP($A81,'Data (new)'!A:T,7,0), VLOOKUP($A81,'Data (new)'!A:T,6,0)))</f>
        <v>Jug Lock MEDIUM</v>
      </c>
      <c r="F81" s="1744" t="str">
        <f>IF(VLOOKUP($A81,'Data (new)'!A:T,9,0)="","",VLOOKUP($A81,'Data (new)'!A:T,9,0))</f>
        <v>89 x 57 x 16 cm</v>
      </c>
      <c r="G81" s="911" t="str">
        <f>IF(VLOOKUP($A81,'Data (new)'!A:T,8,0)="","",VLOOKUP($A81,'Data (new)'!A:T,8,0))</f>
        <v>Dual texture</v>
      </c>
      <c r="H81" s="904">
        <f>IF(VLOOKUP($A81,'Data (new)'!A:T,16,0)="","",VLOOKUP($A81,'Data (new)'!A:T,16,0))</f>
        <v>234.95370370370372</v>
      </c>
      <c r="I81" s="910">
        <f>IF(VLOOKUP($A81,'Data (new)'!A:T,11,0)="","",VLOOKUP($A81,'Data (new)'!A:T,11,0))</f>
        <v>1</v>
      </c>
      <c r="J81" s="940"/>
      <c r="K81" s="941"/>
      <c r="L81" s="942"/>
      <c r="M81" s="943"/>
      <c r="N81" s="944"/>
      <c r="O81" s="945"/>
      <c r="P81" s="946"/>
      <c r="Q81" s="947"/>
      <c r="R81" s="948"/>
      <c r="S81" s="949"/>
      <c r="T81" s="950"/>
      <c r="U81" s="951"/>
      <c r="V81" s="933"/>
      <c r="W81" s="934"/>
      <c r="X81" s="935"/>
      <c r="Y81" s="936"/>
      <c r="Z81" s="937"/>
      <c r="AA81" s="938"/>
      <c r="AB81" s="939"/>
      <c r="AC81" s="906" t="str">
        <f>IF(VLOOKUP($A81,'Data (new)'!A:T,12,0)="","",VLOOKUP($A81,'Data (new)'!A:T,12,0))</f>
        <v/>
      </c>
      <c r="AD81" s="906" t="str">
        <f t="shared" si="27"/>
        <v/>
      </c>
      <c r="AE81" s="907" t="str">
        <f t="shared" si="28"/>
        <v/>
      </c>
      <c r="AF81" s="908" t="str">
        <f t="shared" si="26"/>
        <v/>
      </c>
      <c r="AG81" s="909" t="str">
        <f t="shared" si="29"/>
        <v/>
      </c>
      <c r="AH81" s="192">
        <f t="shared" si="30"/>
        <v>0</v>
      </c>
      <c r="AI81" s="192">
        <f t="shared" si="31"/>
        <v>0</v>
      </c>
      <c r="AJ81" s="192">
        <f t="shared" si="32"/>
        <v>0</v>
      </c>
      <c r="AK81" s="192">
        <f t="shared" si="33"/>
        <v>0</v>
      </c>
      <c r="AL81" s="192">
        <f t="shared" si="34"/>
        <v>0</v>
      </c>
      <c r="AM81" s="192">
        <f t="shared" si="35"/>
        <v>0</v>
      </c>
      <c r="AN81" s="192">
        <f t="shared" si="36"/>
        <v>0</v>
      </c>
      <c r="AO81" s="192">
        <f t="shared" si="37"/>
        <v>0</v>
      </c>
      <c r="AP81" s="192">
        <f t="shared" si="38"/>
        <v>0</v>
      </c>
      <c r="AQ81" s="192">
        <f t="shared" si="39"/>
        <v>0</v>
      </c>
      <c r="AR81" s="192">
        <f t="shared" si="40"/>
        <v>0</v>
      </c>
      <c r="AS81" s="192">
        <f t="shared" si="41"/>
        <v>0</v>
      </c>
      <c r="AT81" s="192">
        <f t="shared" si="42"/>
        <v>0</v>
      </c>
      <c r="AU81" s="192">
        <f t="shared" si="43"/>
        <v>0</v>
      </c>
      <c r="AV81" s="192">
        <f t="shared" si="44"/>
        <v>0</v>
      </c>
      <c r="AW81" s="192">
        <f t="shared" si="45"/>
        <v>0</v>
      </c>
      <c r="AX81" s="192">
        <f t="shared" si="46"/>
        <v>0</v>
      </c>
      <c r="AY81" s="192">
        <f t="shared" si="47"/>
        <v>0</v>
      </c>
      <c r="AZ81" s="192">
        <f t="shared" si="48"/>
        <v>0</v>
      </c>
    </row>
    <row r="82" spans="1:52" ht="156.6" customHeight="1">
      <c r="A82" s="902" t="s">
        <v>2864</v>
      </c>
      <c r="B82" s="902" t="str">
        <f>IF(VLOOKUP($A82,'Data (new)'!A:T,2,0)="","",VLOOKUP($A82,'Data (new)'!A:T,2,0))</f>
        <v>AGP0382</v>
      </c>
      <c r="C82" s="1746" t="str">
        <f>IF(VLOOKUP($A82,'Data (new)'!A:T,5,0)="","",VLOOKUP($A82,'Data (new)'!A:T,5,0))</f>
        <v>Geodes</v>
      </c>
      <c r="D82" s="1753"/>
      <c r="E82" s="1755" t="str">
        <f>IF(VLOOKUP($A82,'Data (new)'!$A:$T,6,0)="","",HYPERLINK(VLOOKUP($A82,'Data (new)'!A:T,7,0), VLOOKUP($A82,'Data (new)'!A:T,6,0)))</f>
        <v>Jug Lock LARGE</v>
      </c>
      <c r="F82" s="1743" t="str">
        <f>IF(VLOOKUP($A82,'Data (new)'!A:T,9,0)="","",VLOOKUP($A82,'Data (new)'!A:T,9,0))</f>
        <v>125 x 80 x 22 cm</v>
      </c>
      <c r="G82" s="911" t="str">
        <f>IF(VLOOKUP($A82,'Data (new)'!A:T,8,0)="","",VLOOKUP($A82,'Data (new)'!A:T,8,0))</f>
        <v>Full friction</v>
      </c>
      <c r="H82" s="904">
        <f>IF(VLOOKUP($A82,'Data (new)'!A:T,16,0)="","",VLOOKUP($A82,'Data (new)'!A:T,16,0))</f>
        <v>262.03091465201464</v>
      </c>
      <c r="I82" s="910">
        <f>IF(VLOOKUP($A82,'Data (new)'!A:T,11,0)="","",VLOOKUP($A82,'Data (new)'!A:T,11,0))</f>
        <v>1</v>
      </c>
      <c r="J82" s="940"/>
      <c r="K82" s="941"/>
      <c r="L82" s="942"/>
      <c r="M82" s="943"/>
      <c r="N82" s="944"/>
      <c r="O82" s="945"/>
      <c r="P82" s="946"/>
      <c r="Q82" s="947"/>
      <c r="R82" s="948"/>
      <c r="S82" s="949"/>
      <c r="T82" s="950"/>
      <c r="U82" s="951"/>
      <c r="V82" s="933"/>
      <c r="W82" s="934"/>
      <c r="X82" s="935"/>
      <c r="Y82" s="936"/>
      <c r="Z82" s="937"/>
      <c r="AA82" s="938"/>
      <c r="AB82" s="939"/>
      <c r="AC82" s="906" t="str">
        <f>IF(VLOOKUP($A82,'Data (new)'!A:T,12,0)="","",VLOOKUP($A82,'Data (new)'!A:T,12,0))</f>
        <v/>
      </c>
      <c r="AD82" s="906" t="str">
        <f t="shared" si="27"/>
        <v/>
      </c>
      <c r="AE82" s="907" t="str">
        <f t="shared" si="28"/>
        <v/>
      </c>
      <c r="AF82" s="908" t="str">
        <f t="shared" si="26"/>
        <v/>
      </c>
      <c r="AG82" s="909" t="str">
        <f t="shared" si="29"/>
        <v/>
      </c>
      <c r="AH82" s="192">
        <f t="shared" si="30"/>
        <v>0</v>
      </c>
      <c r="AI82" s="192">
        <f t="shared" si="31"/>
        <v>0</v>
      </c>
      <c r="AJ82" s="192">
        <f t="shared" si="32"/>
        <v>0</v>
      </c>
      <c r="AK82" s="192">
        <f t="shared" si="33"/>
        <v>0</v>
      </c>
      <c r="AL82" s="192">
        <f t="shared" si="34"/>
        <v>0</v>
      </c>
      <c r="AM82" s="192">
        <f t="shared" si="35"/>
        <v>0</v>
      </c>
      <c r="AN82" s="192">
        <f t="shared" si="36"/>
        <v>0</v>
      </c>
      <c r="AO82" s="192">
        <f t="shared" si="37"/>
        <v>0</v>
      </c>
      <c r="AP82" s="192">
        <f t="shared" si="38"/>
        <v>0</v>
      </c>
      <c r="AQ82" s="192">
        <f t="shared" si="39"/>
        <v>0</v>
      </c>
      <c r="AR82" s="192">
        <f t="shared" si="40"/>
        <v>0</v>
      </c>
      <c r="AS82" s="192">
        <f t="shared" si="41"/>
        <v>0</v>
      </c>
      <c r="AT82" s="192">
        <f t="shared" si="42"/>
        <v>0</v>
      </c>
      <c r="AU82" s="192">
        <f t="shared" si="43"/>
        <v>0</v>
      </c>
      <c r="AV82" s="192">
        <f t="shared" si="44"/>
        <v>0</v>
      </c>
      <c r="AW82" s="192">
        <f t="shared" si="45"/>
        <v>0</v>
      </c>
      <c r="AX82" s="192">
        <f t="shared" si="46"/>
        <v>0</v>
      </c>
      <c r="AY82" s="192">
        <f t="shared" si="47"/>
        <v>0</v>
      </c>
      <c r="AZ82" s="192">
        <f t="shared" si="48"/>
        <v>0</v>
      </c>
    </row>
    <row r="83" spans="1:52" ht="156.6" customHeight="1">
      <c r="A83" s="902" t="s">
        <v>2865</v>
      </c>
      <c r="B83" s="902" t="str">
        <f>IF(VLOOKUP($A83,'Data (new)'!A:T,2,0)="","",VLOOKUP($A83,'Data (new)'!A:T,2,0))</f>
        <v>AGP0382</v>
      </c>
      <c r="C83" s="1747" t="str">
        <f>IF(VLOOKUP($A83,'Data (new)'!A:T,5,0)="","",VLOOKUP($A83,'Data (new)'!A:T,5,0))</f>
        <v>Geodes</v>
      </c>
      <c r="D83" s="1754"/>
      <c r="E83" s="1756" t="str">
        <f>IF(VLOOKUP($A83,'Data (new)'!$A:$T,6,0)="","",HYPERLINK(VLOOKUP($A83,'Data (new)'!A:T,7,0), VLOOKUP($A83,'Data (new)'!A:T,6,0)))</f>
        <v>Jug Lock LARGE</v>
      </c>
      <c r="F83" s="1744" t="str">
        <f>IF(VLOOKUP($A83,'Data (new)'!A:T,9,0)="","",VLOOKUP($A83,'Data (new)'!A:T,9,0))</f>
        <v>125 x 80 x 22 cm</v>
      </c>
      <c r="G83" s="911" t="str">
        <f>IF(VLOOKUP($A83,'Data (new)'!A:T,8,0)="","",VLOOKUP($A83,'Data (new)'!A:T,8,0))</f>
        <v>Dual texture</v>
      </c>
      <c r="H83" s="904">
        <f>IF(VLOOKUP($A83,'Data (new)'!A:T,16,0)="","",VLOOKUP($A83,'Data (new)'!A:T,16,0))</f>
        <v>327.53864331501831</v>
      </c>
      <c r="I83" s="910">
        <f>IF(VLOOKUP($A83,'Data (new)'!A:T,11,0)="","",VLOOKUP($A83,'Data (new)'!A:T,11,0))</f>
        <v>1</v>
      </c>
      <c r="J83" s="940"/>
      <c r="K83" s="941"/>
      <c r="L83" s="942"/>
      <c r="M83" s="943"/>
      <c r="N83" s="944"/>
      <c r="O83" s="945"/>
      <c r="P83" s="946"/>
      <c r="Q83" s="947"/>
      <c r="R83" s="948"/>
      <c r="S83" s="949"/>
      <c r="T83" s="950"/>
      <c r="U83" s="951"/>
      <c r="V83" s="933"/>
      <c r="W83" s="934"/>
      <c r="X83" s="935"/>
      <c r="Y83" s="936"/>
      <c r="Z83" s="937"/>
      <c r="AA83" s="938"/>
      <c r="AB83" s="939"/>
      <c r="AC83" s="906" t="str">
        <f>IF(VLOOKUP($A83,'Data (new)'!A:T,12,0)="","",VLOOKUP($A83,'Data (new)'!A:T,12,0))</f>
        <v/>
      </c>
      <c r="AD83" s="906" t="str">
        <f t="shared" si="27"/>
        <v/>
      </c>
      <c r="AE83" s="907" t="str">
        <f t="shared" si="28"/>
        <v/>
      </c>
      <c r="AF83" s="908" t="str">
        <f t="shared" si="26"/>
        <v/>
      </c>
      <c r="AG83" s="909" t="str">
        <f t="shared" si="29"/>
        <v/>
      </c>
      <c r="AH83" s="192">
        <f t="shared" si="30"/>
        <v>0</v>
      </c>
      <c r="AI83" s="192">
        <f t="shared" si="31"/>
        <v>0</v>
      </c>
      <c r="AJ83" s="192">
        <f t="shared" si="32"/>
        <v>0</v>
      </c>
      <c r="AK83" s="192">
        <f t="shared" si="33"/>
        <v>0</v>
      </c>
      <c r="AL83" s="192">
        <f t="shared" si="34"/>
        <v>0</v>
      </c>
      <c r="AM83" s="192">
        <f t="shared" si="35"/>
        <v>0</v>
      </c>
      <c r="AN83" s="192">
        <f t="shared" si="36"/>
        <v>0</v>
      </c>
      <c r="AO83" s="192">
        <f t="shared" si="37"/>
        <v>0</v>
      </c>
      <c r="AP83" s="192">
        <f t="shared" si="38"/>
        <v>0</v>
      </c>
      <c r="AQ83" s="192">
        <f t="shared" si="39"/>
        <v>0</v>
      </c>
      <c r="AR83" s="192">
        <f t="shared" si="40"/>
        <v>0</v>
      </c>
      <c r="AS83" s="192">
        <f t="shared" si="41"/>
        <v>0</v>
      </c>
      <c r="AT83" s="192">
        <f t="shared" si="42"/>
        <v>0</v>
      </c>
      <c r="AU83" s="192">
        <f t="shared" si="43"/>
        <v>0</v>
      </c>
      <c r="AV83" s="192">
        <f t="shared" si="44"/>
        <v>0</v>
      </c>
      <c r="AW83" s="192">
        <f t="shared" si="45"/>
        <v>0</v>
      </c>
      <c r="AX83" s="192">
        <f t="shared" si="46"/>
        <v>0</v>
      </c>
      <c r="AY83" s="192">
        <f t="shared" si="47"/>
        <v>0</v>
      </c>
      <c r="AZ83" s="192">
        <f t="shared" si="48"/>
        <v>0</v>
      </c>
    </row>
    <row r="84" spans="1:52" ht="156.6" customHeight="1">
      <c r="A84" s="902" t="s">
        <v>2866</v>
      </c>
      <c r="B84" s="902" t="str">
        <f>IF(VLOOKUP($A84,'Data (new)'!A:T,2,0)="","",VLOOKUP($A84,'Data (new)'!A:T,2,0))</f>
        <v/>
      </c>
      <c r="C84" s="1745" t="str">
        <f>IF(VLOOKUP($A84,'Data (new)'!A:T,5,0)="","",VLOOKUP($A84,'Data (new)'!A:T,5,0))</f>
        <v>Geodes</v>
      </c>
      <c r="D84" s="1752" t="e" vm="28">
        <v>#VALUE!</v>
      </c>
      <c r="E84" s="1767" t="str">
        <f>IF(VLOOKUP($A84,'Data (new)'!$A:$T,6,0)="","",HYPERLINK(VLOOKUP($A84,'Data (new)'!A:T,7,0), VLOOKUP($A84,'Data (new)'!A:T,6,0)))</f>
        <v>Jug Lock Cover MEDIUM</v>
      </c>
      <c r="F84" s="1743" t="str">
        <f>IF(VLOOKUP($A84,'Data (new)'!A:T,9,0)="","",VLOOKUP($A84,'Data (new)'!A:T,9,0))</f>
        <v>48 x 20 x 17 cm</v>
      </c>
      <c r="G84" s="911" t="str">
        <f>IF(VLOOKUP($A84,'Data (new)'!A:T,8,0)="","",VLOOKUP($A84,'Data (new)'!A:T,8,0))</f>
        <v>Full friction</v>
      </c>
      <c r="H84" s="904">
        <f>IF(VLOOKUP($A84,'Data (new)'!A:T,16,0)="","",VLOOKUP($A84,'Data (new)'!A:T,16,0))</f>
        <v>170.54270597127743</v>
      </c>
      <c r="I84" s="910">
        <f>IF(VLOOKUP($A84,'Data (new)'!A:T,11,0)="","",VLOOKUP($A84,'Data (new)'!A:T,11,0))</f>
        <v>1</v>
      </c>
      <c r="J84" s="940"/>
      <c r="K84" s="941"/>
      <c r="L84" s="942"/>
      <c r="M84" s="943"/>
      <c r="N84" s="944"/>
      <c r="O84" s="945"/>
      <c r="P84" s="946"/>
      <c r="Q84" s="947"/>
      <c r="R84" s="948"/>
      <c r="S84" s="949"/>
      <c r="T84" s="950"/>
      <c r="U84" s="951"/>
      <c r="V84" s="933"/>
      <c r="W84" s="934"/>
      <c r="X84" s="935"/>
      <c r="Y84" s="936"/>
      <c r="Z84" s="937"/>
      <c r="AA84" s="938"/>
      <c r="AB84" s="939"/>
      <c r="AC84" s="906" t="str">
        <f>IF(VLOOKUP($A84,'Data (new)'!A:T,12,0)="","",VLOOKUP($A84,'Data (new)'!A:T,12,0))</f>
        <v/>
      </c>
      <c r="AD84" s="906" t="str">
        <f t="shared" si="27"/>
        <v/>
      </c>
      <c r="AE84" s="907" t="str">
        <f t="shared" si="28"/>
        <v/>
      </c>
      <c r="AF84" s="908" t="str">
        <f t="shared" si="26"/>
        <v/>
      </c>
      <c r="AG84" s="909" t="str">
        <f t="shared" si="29"/>
        <v/>
      </c>
      <c r="AH84" s="192">
        <f t="shared" si="30"/>
        <v>0</v>
      </c>
      <c r="AI84" s="192">
        <f t="shared" si="31"/>
        <v>0</v>
      </c>
      <c r="AJ84" s="192">
        <f t="shared" si="32"/>
        <v>0</v>
      </c>
      <c r="AK84" s="192">
        <f t="shared" si="33"/>
        <v>0</v>
      </c>
      <c r="AL84" s="192">
        <f t="shared" si="34"/>
        <v>0</v>
      </c>
      <c r="AM84" s="192">
        <f t="shared" si="35"/>
        <v>0</v>
      </c>
      <c r="AN84" s="192">
        <f t="shared" si="36"/>
        <v>0</v>
      </c>
      <c r="AO84" s="192">
        <f t="shared" si="37"/>
        <v>0</v>
      </c>
      <c r="AP84" s="192">
        <f t="shared" si="38"/>
        <v>0</v>
      </c>
      <c r="AQ84" s="192">
        <f t="shared" si="39"/>
        <v>0</v>
      </c>
      <c r="AR84" s="192">
        <f t="shared" si="40"/>
        <v>0</v>
      </c>
      <c r="AS84" s="192">
        <f t="shared" si="41"/>
        <v>0</v>
      </c>
      <c r="AT84" s="192">
        <f t="shared" si="42"/>
        <v>0</v>
      </c>
      <c r="AU84" s="192">
        <f t="shared" si="43"/>
        <v>0</v>
      </c>
      <c r="AV84" s="192">
        <f t="shared" si="44"/>
        <v>0</v>
      </c>
      <c r="AW84" s="192">
        <f t="shared" si="45"/>
        <v>0</v>
      </c>
      <c r="AX84" s="192">
        <f t="shared" si="46"/>
        <v>0</v>
      </c>
      <c r="AY84" s="192">
        <f t="shared" si="47"/>
        <v>0</v>
      </c>
      <c r="AZ84" s="192">
        <f t="shared" si="48"/>
        <v>0</v>
      </c>
    </row>
    <row r="85" spans="1:52" ht="156.6" customHeight="1">
      <c r="A85" s="902" t="s">
        <v>2867</v>
      </c>
      <c r="B85" s="902" t="str">
        <f>IF(VLOOKUP($A85,'Data (new)'!A:T,2,0)="","",VLOOKUP($A85,'Data (new)'!A:T,2,0))</f>
        <v/>
      </c>
      <c r="C85" s="1746" t="str">
        <f>IF(VLOOKUP($A85,'Data (new)'!A:T,5,0)="","",VLOOKUP($A85,'Data (new)'!A:T,5,0))</f>
        <v>Geodes</v>
      </c>
      <c r="D85" s="1753"/>
      <c r="E85" s="1751" t="str">
        <f>IF(VLOOKUP($A85,'Data (new)'!$A:$T,6,0)="","",HYPERLINK(VLOOKUP($A85,'Data (new)'!A:T,7,0), VLOOKUP($A85,'Data (new)'!A:T,6,0)))</f>
        <v>Jug Lock Cover MEDIUM</v>
      </c>
      <c r="F85" s="1744" t="str">
        <f>IF(VLOOKUP($A85,'Data (new)'!A:T,9,0)="","",VLOOKUP($A85,'Data (new)'!A:T,9,0))</f>
        <v>48 x 20 x 17 cm</v>
      </c>
      <c r="G85" s="911" t="str">
        <f>IF(VLOOKUP($A85,'Data (new)'!A:T,8,0)="","",VLOOKUP($A85,'Data (new)'!A:T,8,0))</f>
        <v>Dual texture</v>
      </c>
      <c r="H85" s="904">
        <f>IF(VLOOKUP($A85,'Data (new)'!A:T,16,0)="","",VLOOKUP($A85,'Data (new)'!A:T,16,0))</f>
        <v>213.17838246409679</v>
      </c>
      <c r="I85" s="910">
        <f>IF(VLOOKUP($A85,'Data (new)'!A:T,11,0)="","",VLOOKUP($A85,'Data (new)'!A:T,11,0))</f>
        <v>1</v>
      </c>
      <c r="J85" s="940"/>
      <c r="K85" s="941"/>
      <c r="L85" s="942"/>
      <c r="M85" s="943"/>
      <c r="N85" s="944"/>
      <c r="O85" s="945"/>
      <c r="P85" s="946"/>
      <c r="Q85" s="947"/>
      <c r="R85" s="948"/>
      <c r="S85" s="949"/>
      <c r="T85" s="950"/>
      <c r="U85" s="951"/>
      <c r="V85" s="933"/>
      <c r="W85" s="934"/>
      <c r="X85" s="935"/>
      <c r="Y85" s="936"/>
      <c r="Z85" s="937"/>
      <c r="AA85" s="938"/>
      <c r="AB85" s="939"/>
      <c r="AC85" s="906" t="str">
        <f>IF(VLOOKUP($A85,'Data (new)'!A:T,12,0)="","",VLOOKUP($A85,'Data (new)'!A:T,12,0))</f>
        <v/>
      </c>
      <c r="AD85" s="906" t="str">
        <f t="shared" si="27"/>
        <v/>
      </c>
      <c r="AE85" s="907" t="str">
        <f t="shared" si="28"/>
        <v/>
      </c>
      <c r="AF85" s="908" t="str">
        <f t="shared" si="26"/>
        <v/>
      </c>
      <c r="AG85" s="909" t="str">
        <f t="shared" si="29"/>
        <v/>
      </c>
      <c r="AH85" s="192">
        <f t="shared" si="30"/>
        <v>0</v>
      </c>
      <c r="AI85" s="192">
        <f t="shared" si="31"/>
        <v>0</v>
      </c>
      <c r="AJ85" s="192">
        <f t="shared" si="32"/>
        <v>0</v>
      </c>
      <c r="AK85" s="192">
        <f t="shared" si="33"/>
        <v>0</v>
      </c>
      <c r="AL85" s="192">
        <f t="shared" si="34"/>
        <v>0</v>
      </c>
      <c r="AM85" s="192">
        <f t="shared" si="35"/>
        <v>0</v>
      </c>
      <c r="AN85" s="192">
        <f t="shared" si="36"/>
        <v>0</v>
      </c>
      <c r="AO85" s="192">
        <f t="shared" si="37"/>
        <v>0</v>
      </c>
      <c r="AP85" s="192">
        <f t="shared" si="38"/>
        <v>0</v>
      </c>
      <c r="AQ85" s="192">
        <f t="shared" si="39"/>
        <v>0</v>
      </c>
      <c r="AR85" s="192">
        <f t="shared" si="40"/>
        <v>0</v>
      </c>
      <c r="AS85" s="192">
        <f t="shared" si="41"/>
        <v>0</v>
      </c>
      <c r="AT85" s="192">
        <f t="shared" si="42"/>
        <v>0</v>
      </c>
      <c r="AU85" s="192">
        <f t="shared" si="43"/>
        <v>0</v>
      </c>
      <c r="AV85" s="192">
        <f t="shared" si="44"/>
        <v>0</v>
      </c>
      <c r="AW85" s="192">
        <f t="shared" si="45"/>
        <v>0</v>
      </c>
      <c r="AX85" s="192">
        <f t="shared" si="46"/>
        <v>0</v>
      </c>
      <c r="AY85" s="192">
        <f t="shared" si="47"/>
        <v>0</v>
      </c>
      <c r="AZ85" s="192">
        <f t="shared" si="48"/>
        <v>0</v>
      </c>
    </row>
    <row r="86" spans="1:52" ht="156.6" customHeight="1">
      <c r="A86" s="902" t="s">
        <v>2868</v>
      </c>
      <c r="B86" s="902" t="str">
        <f>IF(VLOOKUP($A86,'Data (new)'!A:T,2,0)="","",VLOOKUP($A86,'Data (new)'!A:T,2,0))</f>
        <v>AGP0383</v>
      </c>
      <c r="C86" s="1746" t="str">
        <f>IF(VLOOKUP($A86,'Data (new)'!A:T,5,0)="","",VLOOKUP($A86,'Data (new)'!A:T,5,0))</f>
        <v>Geodes</v>
      </c>
      <c r="D86" s="1753"/>
      <c r="E86" s="1755" t="str">
        <f>IF(VLOOKUP($A86,'Data (new)'!$A:$T,6,0)="","",HYPERLINK(VLOOKUP($A86,'Data (new)'!A:T,7,0), VLOOKUP($A86,'Data (new)'!A:T,6,0)))</f>
        <v>Jug Lock Cover LARGE</v>
      </c>
      <c r="F86" s="1743" t="str">
        <f>IF(VLOOKUP($A86,'Data (new)'!A:T,9,0)="","",VLOOKUP($A86,'Data (new)'!A:T,9,0))</f>
        <v>68 x 28 x 24 cm</v>
      </c>
      <c r="G86" s="911" t="str">
        <f>IF(VLOOKUP($A86,'Data (new)'!A:T,8,0)="","",VLOOKUP($A86,'Data (new)'!A:T,8,0))</f>
        <v>Full friction</v>
      </c>
      <c r="H86" s="904">
        <f>IF(VLOOKUP($A86,'Data (new)'!A:T,16,0)="","",VLOOKUP($A86,'Data (new)'!A:T,16,0))</f>
        <v>214.17286630434788</v>
      </c>
      <c r="I86" s="910">
        <f>IF(VLOOKUP($A86,'Data (new)'!A:T,11,0)="","",VLOOKUP($A86,'Data (new)'!A:T,11,0))</f>
        <v>1</v>
      </c>
      <c r="J86" s="940"/>
      <c r="K86" s="941"/>
      <c r="L86" s="942"/>
      <c r="M86" s="943"/>
      <c r="N86" s="944"/>
      <c r="O86" s="945"/>
      <c r="P86" s="946"/>
      <c r="Q86" s="947"/>
      <c r="R86" s="948"/>
      <c r="S86" s="949"/>
      <c r="T86" s="950"/>
      <c r="U86" s="951"/>
      <c r="V86" s="933"/>
      <c r="W86" s="934"/>
      <c r="X86" s="935"/>
      <c r="Y86" s="936"/>
      <c r="Z86" s="937"/>
      <c r="AA86" s="938"/>
      <c r="AB86" s="939"/>
      <c r="AC86" s="906" t="str">
        <f>IF(VLOOKUP($A86,'Data (new)'!A:T,12,0)="","",VLOOKUP($A86,'Data (new)'!A:T,12,0))</f>
        <v/>
      </c>
      <c r="AD86" s="906" t="str">
        <f t="shared" si="27"/>
        <v/>
      </c>
      <c r="AE86" s="907" t="str">
        <f t="shared" si="28"/>
        <v/>
      </c>
      <c r="AF86" s="908" t="str">
        <f t="shared" si="26"/>
        <v/>
      </c>
      <c r="AG86" s="909" t="str">
        <f t="shared" si="29"/>
        <v/>
      </c>
      <c r="AH86" s="192">
        <f t="shared" si="30"/>
        <v>0</v>
      </c>
      <c r="AI86" s="192">
        <f t="shared" si="31"/>
        <v>0</v>
      </c>
      <c r="AJ86" s="192">
        <f t="shared" si="32"/>
        <v>0</v>
      </c>
      <c r="AK86" s="192">
        <f t="shared" si="33"/>
        <v>0</v>
      </c>
      <c r="AL86" s="192">
        <f t="shared" si="34"/>
        <v>0</v>
      </c>
      <c r="AM86" s="192">
        <f t="shared" si="35"/>
        <v>0</v>
      </c>
      <c r="AN86" s="192">
        <f t="shared" si="36"/>
        <v>0</v>
      </c>
      <c r="AO86" s="192">
        <f t="shared" si="37"/>
        <v>0</v>
      </c>
      <c r="AP86" s="192">
        <f t="shared" si="38"/>
        <v>0</v>
      </c>
      <c r="AQ86" s="192">
        <f t="shared" si="39"/>
        <v>0</v>
      </c>
      <c r="AR86" s="192">
        <f t="shared" si="40"/>
        <v>0</v>
      </c>
      <c r="AS86" s="192">
        <f t="shared" si="41"/>
        <v>0</v>
      </c>
      <c r="AT86" s="192">
        <f t="shared" si="42"/>
        <v>0</v>
      </c>
      <c r="AU86" s="192">
        <f t="shared" si="43"/>
        <v>0</v>
      </c>
      <c r="AV86" s="192">
        <f t="shared" si="44"/>
        <v>0</v>
      </c>
      <c r="AW86" s="192">
        <f t="shared" si="45"/>
        <v>0</v>
      </c>
      <c r="AX86" s="192">
        <f t="shared" si="46"/>
        <v>0</v>
      </c>
      <c r="AY86" s="192">
        <f t="shared" si="47"/>
        <v>0</v>
      </c>
      <c r="AZ86" s="192">
        <f t="shared" si="48"/>
        <v>0</v>
      </c>
    </row>
    <row r="87" spans="1:52" ht="156.6" customHeight="1">
      <c r="A87" s="902" t="s">
        <v>2869</v>
      </c>
      <c r="B87" s="902" t="str">
        <f>IF(VLOOKUP($A87,'Data (new)'!A:T,2,0)="","",VLOOKUP($A87,'Data (new)'!A:T,2,0))</f>
        <v>AGP0383</v>
      </c>
      <c r="C87" s="1747" t="str">
        <f>IF(VLOOKUP($A87,'Data (new)'!A:T,5,0)="","",VLOOKUP($A87,'Data (new)'!A:T,5,0))</f>
        <v>Geodes</v>
      </c>
      <c r="D87" s="1754"/>
      <c r="E87" s="1756" t="str">
        <f>IF(VLOOKUP($A87,'Data (new)'!$A:$T,6,0)="","",HYPERLINK(VLOOKUP($A87,'Data (new)'!A:T,7,0), VLOOKUP($A87,'Data (new)'!A:T,6,0)))</f>
        <v>Jug Lock Cover LARGE</v>
      </c>
      <c r="F87" s="1744" t="str">
        <f>IF(VLOOKUP($A87,'Data (new)'!A:T,9,0)="","",VLOOKUP($A87,'Data (new)'!A:T,9,0))</f>
        <v>68 x 28 x 24 cm</v>
      </c>
      <c r="G87" s="911" t="str">
        <f>IF(VLOOKUP($A87,'Data (new)'!A:T,8,0)="","",VLOOKUP($A87,'Data (new)'!A:T,8,0))</f>
        <v>Dual texture</v>
      </c>
      <c r="H87" s="904">
        <f>IF(VLOOKUP($A87,'Data (new)'!A:T,16,0)="","",VLOOKUP($A87,'Data (new)'!A:T,16,0))</f>
        <v>267.71608288043478</v>
      </c>
      <c r="I87" s="910">
        <f>IF(VLOOKUP($A87,'Data (new)'!A:T,11,0)="","",VLOOKUP($A87,'Data (new)'!A:T,11,0))</f>
        <v>1</v>
      </c>
      <c r="J87" s="940"/>
      <c r="K87" s="941"/>
      <c r="L87" s="942"/>
      <c r="M87" s="943"/>
      <c r="N87" s="944"/>
      <c r="O87" s="945"/>
      <c r="P87" s="946"/>
      <c r="Q87" s="947"/>
      <c r="R87" s="948"/>
      <c r="S87" s="949"/>
      <c r="T87" s="950"/>
      <c r="U87" s="951"/>
      <c r="V87" s="933"/>
      <c r="W87" s="934"/>
      <c r="X87" s="935"/>
      <c r="Y87" s="936"/>
      <c r="Z87" s="937"/>
      <c r="AA87" s="938"/>
      <c r="AB87" s="939"/>
      <c r="AC87" s="906" t="str">
        <f>IF(VLOOKUP($A87,'Data (new)'!A:T,12,0)="","",VLOOKUP($A87,'Data (new)'!A:T,12,0))</f>
        <v/>
      </c>
      <c r="AD87" s="906" t="str">
        <f t="shared" si="27"/>
        <v/>
      </c>
      <c r="AE87" s="907" t="str">
        <f t="shared" si="28"/>
        <v/>
      </c>
      <c r="AF87" s="908" t="str">
        <f t="shared" si="26"/>
        <v/>
      </c>
      <c r="AG87" s="909" t="str">
        <f t="shared" si="29"/>
        <v/>
      </c>
      <c r="AH87" s="192">
        <f t="shared" si="30"/>
        <v>0</v>
      </c>
      <c r="AI87" s="192">
        <f t="shared" si="31"/>
        <v>0</v>
      </c>
      <c r="AJ87" s="192">
        <f t="shared" si="32"/>
        <v>0</v>
      </c>
      <c r="AK87" s="192">
        <f t="shared" si="33"/>
        <v>0</v>
      </c>
      <c r="AL87" s="192">
        <f t="shared" si="34"/>
        <v>0</v>
      </c>
      <c r="AM87" s="192">
        <f t="shared" si="35"/>
        <v>0</v>
      </c>
      <c r="AN87" s="192">
        <f t="shared" si="36"/>
        <v>0</v>
      </c>
      <c r="AO87" s="192">
        <f t="shared" si="37"/>
        <v>0</v>
      </c>
      <c r="AP87" s="192">
        <f t="shared" si="38"/>
        <v>0</v>
      </c>
      <c r="AQ87" s="192">
        <f t="shared" si="39"/>
        <v>0</v>
      </c>
      <c r="AR87" s="192">
        <f t="shared" si="40"/>
        <v>0</v>
      </c>
      <c r="AS87" s="192">
        <f t="shared" si="41"/>
        <v>0</v>
      </c>
      <c r="AT87" s="192">
        <f t="shared" si="42"/>
        <v>0</v>
      </c>
      <c r="AU87" s="192">
        <f t="shared" si="43"/>
        <v>0</v>
      </c>
      <c r="AV87" s="192">
        <f t="shared" si="44"/>
        <v>0</v>
      </c>
      <c r="AW87" s="192">
        <f t="shared" si="45"/>
        <v>0</v>
      </c>
      <c r="AX87" s="192">
        <f t="shared" si="46"/>
        <v>0</v>
      </c>
      <c r="AY87" s="192">
        <f t="shared" si="47"/>
        <v>0</v>
      </c>
      <c r="AZ87" s="192">
        <f t="shared" si="48"/>
        <v>0</v>
      </c>
    </row>
    <row r="88" spans="1:52" ht="156.6" customHeight="1">
      <c r="A88" s="902" t="s">
        <v>2870</v>
      </c>
      <c r="B88" s="902" t="str">
        <f>IF(VLOOKUP($A88,'Data (new)'!A:T,2,0)="","",VLOOKUP($A88,'Data (new)'!A:T,2,0))</f>
        <v/>
      </c>
      <c r="C88" s="1745" t="str">
        <f>IF(VLOOKUP($A88,'Data (new)'!A:T,5,0)="","",VLOOKUP($A88,'Data (new)'!A:T,5,0))</f>
        <v>Geodes</v>
      </c>
      <c r="D88" s="1752" t="e" vm="29">
        <v>#VALUE!</v>
      </c>
      <c r="E88" s="1755" t="str">
        <f>IF(VLOOKUP($A88,'Data (new)'!$A:$T,6,0)="","",HYPERLINK(VLOOKUP($A88,'Data (new)'!A:T,7,0), VLOOKUP($A88,'Data (new)'!A:T,6,0)))</f>
        <v>Jug MEDIUM</v>
      </c>
      <c r="F88" s="1743" t="str">
        <f>IF(VLOOKUP($A88,'Data (new)'!A:T,9,0)="","",VLOOKUP($A88,'Data (new)'!A:T,9,0))</f>
        <v>72 x 81 x 16 cm</v>
      </c>
      <c r="G88" s="911" t="str">
        <f>IF(VLOOKUP($A88,'Data (new)'!A:T,8,0)="","",VLOOKUP($A88,'Data (new)'!A:T,8,0))</f>
        <v>Full friction</v>
      </c>
      <c r="H88" s="904">
        <f>IF(VLOOKUP($A88,'Data (new)'!A:T,16,0)="","",VLOOKUP($A88,'Data (new)'!A:T,16,0))</f>
        <v>236.14603174603175</v>
      </c>
      <c r="I88" s="910">
        <f>IF(VLOOKUP($A88,'Data (new)'!A:T,11,0)="","",VLOOKUP($A88,'Data (new)'!A:T,11,0))</f>
        <v>1</v>
      </c>
      <c r="J88" s="940"/>
      <c r="K88" s="941"/>
      <c r="L88" s="942"/>
      <c r="M88" s="943"/>
      <c r="N88" s="944"/>
      <c r="O88" s="945"/>
      <c r="P88" s="946"/>
      <c r="Q88" s="947"/>
      <c r="R88" s="948"/>
      <c r="S88" s="949"/>
      <c r="T88" s="950"/>
      <c r="U88" s="951"/>
      <c r="V88" s="933"/>
      <c r="W88" s="934"/>
      <c r="X88" s="935"/>
      <c r="Y88" s="936"/>
      <c r="Z88" s="937"/>
      <c r="AA88" s="938"/>
      <c r="AB88" s="939"/>
      <c r="AC88" s="906" t="str">
        <f>IF(VLOOKUP($A88,'Data (new)'!A:T,12,0)="","",VLOOKUP($A88,'Data (new)'!A:T,12,0))</f>
        <v/>
      </c>
      <c r="AD88" s="906" t="str">
        <f t="shared" si="27"/>
        <v/>
      </c>
      <c r="AE88" s="907" t="str">
        <f t="shared" si="28"/>
        <v/>
      </c>
      <c r="AF88" s="908" t="str">
        <f t="shared" si="26"/>
        <v/>
      </c>
      <c r="AG88" s="909" t="str">
        <f t="shared" si="29"/>
        <v/>
      </c>
      <c r="AH88" s="192">
        <f t="shared" si="30"/>
        <v>0</v>
      </c>
      <c r="AI88" s="192">
        <f t="shared" si="31"/>
        <v>0</v>
      </c>
      <c r="AJ88" s="192">
        <f t="shared" si="32"/>
        <v>0</v>
      </c>
      <c r="AK88" s="192">
        <f t="shared" si="33"/>
        <v>0</v>
      </c>
      <c r="AL88" s="192">
        <f t="shared" si="34"/>
        <v>0</v>
      </c>
      <c r="AM88" s="192">
        <f t="shared" si="35"/>
        <v>0</v>
      </c>
      <c r="AN88" s="192">
        <f t="shared" si="36"/>
        <v>0</v>
      </c>
      <c r="AO88" s="192">
        <f t="shared" si="37"/>
        <v>0</v>
      </c>
      <c r="AP88" s="192">
        <f t="shared" si="38"/>
        <v>0</v>
      </c>
      <c r="AQ88" s="192">
        <f t="shared" si="39"/>
        <v>0</v>
      </c>
      <c r="AR88" s="192">
        <f t="shared" si="40"/>
        <v>0</v>
      </c>
      <c r="AS88" s="192">
        <f t="shared" si="41"/>
        <v>0</v>
      </c>
      <c r="AT88" s="192">
        <f t="shared" si="42"/>
        <v>0</v>
      </c>
      <c r="AU88" s="192">
        <f t="shared" si="43"/>
        <v>0</v>
      </c>
      <c r="AV88" s="192">
        <f t="shared" si="44"/>
        <v>0</v>
      </c>
      <c r="AW88" s="192">
        <f t="shared" si="45"/>
        <v>0</v>
      </c>
      <c r="AX88" s="192">
        <f t="shared" si="46"/>
        <v>0</v>
      </c>
      <c r="AY88" s="192">
        <f t="shared" si="47"/>
        <v>0</v>
      </c>
      <c r="AZ88" s="192">
        <f t="shared" si="48"/>
        <v>0</v>
      </c>
    </row>
    <row r="89" spans="1:52" ht="156.6" customHeight="1">
      <c r="A89" s="902" t="s">
        <v>2871</v>
      </c>
      <c r="B89" s="902" t="str">
        <f>IF(VLOOKUP($A89,'Data (new)'!A:T,2,0)="","",VLOOKUP($A89,'Data (new)'!A:T,2,0))</f>
        <v/>
      </c>
      <c r="C89" s="1746" t="str">
        <f>IF(VLOOKUP($A89,'Data (new)'!A:T,5,0)="","",VLOOKUP($A89,'Data (new)'!A:T,5,0))</f>
        <v>Geodes</v>
      </c>
      <c r="D89" s="1753"/>
      <c r="E89" s="1756" t="str">
        <f>IF(VLOOKUP($A89,'Data (new)'!$A:$T,6,0)="","",HYPERLINK(VLOOKUP($A89,'Data (new)'!A:T,7,0), VLOOKUP($A89,'Data (new)'!A:T,6,0)))</f>
        <v>Jug MEDIUM</v>
      </c>
      <c r="F89" s="1744" t="str">
        <f>IF(VLOOKUP($A89,'Data (new)'!A:T,9,0)="","",VLOOKUP($A89,'Data (new)'!A:T,9,0))</f>
        <v>72 x 81 x 16 cm</v>
      </c>
      <c r="G89" s="911" t="str">
        <f>IF(VLOOKUP($A89,'Data (new)'!A:T,8,0)="","",VLOOKUP($A89,'Data (new)'!A:T,8,0))</f>
        <v>Dual texture</v>
      </c>
      <c r="H89" s="904">
        <f>IF(VLOOKUP($A89,'Data (new)'!A:T,16,0)="","",VLOOKUP($A89,'Data (new)'!A:T,16,0))</f>
        <v>295.1825396825397</v>
      </c>
      <c r="I89" s="910">
        <f>IF(VLOOKUP($A89,'Data (new)'!A:T,11,0)="","",VLOOKUP($A89,'Data (new)'!A:T,11,0))</f>
        <v>1</v>
      </c>
      <c r="J89" s="940"/>
      <c r="K89" s="941"/>
      <c r="L89" s="942"/>
      <c r="M89" s="943"/>
      <c r="N89" s="944"/>
      <c r="O89" s="945"/>
      <c r="P89" s="946"/>
      <c r="Q89" s="947"/>
      <c r="R89" s="948"/>
      <c r="S89" s="949"/>
      <c r="T89" s="950"/>
      <c r="U89" s="951"/>
      <c r="V89" s="933"/>
      <c r="W89" s="934"/>
      <c r="X89" s="935"/>
      <c r="Y89" s="936"/>
      <c r="Z89" s="937"/>
      <c r="AA89" s="938"/>
      <c r="AB89" s="939"/>
      <c r="AC89" s="906" t="str">
        <f>IF(VLOOKUP($A89,'Data (new)'!A:T,12,0)="","",VLOOKUP($A89,'Data (new)'!A:T,12,0))</f>
        <v/>
      </c>
      <c r="AD89" s="906" t="str">
        <f t="shared" si="27"/>
        <v/>
      </c>
      <c r="AE89" s="907" t="str">
        <f t="shared" si="28"/>
        <v/>
      </c>
      <c r="AF89" s="908" t="str">
        <f t="shared" si="26"/>
        <v/>
      </c>
      <c r="AG89" s="909" t="str">
        <f t="shared" si="29"/>
        <v/>
      </c>
      <c r="AH89" s="192">
        <f t="shared" si="30"/>
        <v>0</v>
      </c>
      <c r="AI89" s="192">
        <f t="shared" si="31"/>
        <v>0</v>
      </c>
      <c r="AJ89" s="192">
        <f t="shared" si="32"/>
        <v>0</v>
      </c>
      <c r="AK89" s="192">
        <f t="shared" si="33"/>
        <v>0</v>
      </c>
      <c r="AL89" s="192">
        <f t="shared" si="34"/>
        <v>0</v>
      </c>
      <c r="AM89" s="192">
        <f t="shared" si="35"/>
        <v>0</v>
      </c>
      <c r="AN89" s="192">
        <f t="shared" si="36"/>
        <v>0</v>
      </c>
      <c r="AO89" s="192">
        <f t="shared" si="37"/>
        <v>0</v>
      </c>
      <c r="AP89" s="192">
        <f t="shared" si="38"/>
        <v>0</v>
      </c>
      <c r="AQ89" s="192">
        <f t="shared" si="39"/>
        <v>0</v>
      </c>
      <c r="AR89" s="192">
        <f t="shared" si="40"/>
        <v>0</v>
      </c>
      <c r="AS89" s="192">
        <f t="shared" si="41"/>
        <v>0</v>
      </c>
      <c r="AT89" s="192">
        <f t="shared" si="42"/>
        <v>0</v>
      </c>
      <c r="AU89" s="192">
        <f t="shared" si="43"/>
        <v>0</v>
      </c>
      <c r="AV89" s="192">
        <f t="shared" si="44"/>
        <v>0</v>
      </c>
      <c r="AW89" s="192">
        <f t="shared" si="45"/>
        <v>0</v>
      </c>
      <c r="AX89" s="192">
        <f t="shared" si="46"/>
        <v>0</v>
      </c>
      <c r="AY89" s="192">
        <f t="shared" si="47"/>
        <v>0</v>
      </c>
      <c r="AZ89" s="192">
        <f t="shared" si="48"/>
        <v>0</v>
      </c>
    </row>
    <row r="90" spans="1:52" ht="156.6" customHeight="1">
      <c r="A90" s="902" t="s">
        <v>2872</v>
      </c>
      <c r="B90" s="902" t="str">
        <f>IF(VLOOKUP($A90,'Data (new)'!A:T,2,0)="","",VLOOKUP($A90,'Data (new)'!A:T,2,0))</f>
        <v>AGP0384</v>
      </c>
      <c r="C90" s="1746" t="str">
        <f>IF(VLOOKUP($A90,'Data (new)'!A:T,5,0)="","",VLOOKUP($A90,'Data (new)'!A:T,5,0))</f>
        <v>Geodes</v>
      </c>
      <c r="D90" s="1753"/>
      <c r="E90" s="1755" t="str">
        <f>IF(VLOOKUP($A90,'Data (new)'!$A:$T,6,0)="","",HYPERLINK(VLOOKUP($A90,'Data (new)'!A:T,7,0), VLOOKUP($A90,'Data (new)'!A:T,6,0)))</f>
        <v>Jug LARGE</v>
      </c>
      <c r="F90" s="1743" t="str">
        <f>IF(VLOOKUP($A90,'Data (new)'!A:T,9,0)="","",VLOOKUP($A90,'Data (new)'!A:T,9,0))</f>
        <v>100 x 114 x 22 cm</v>
      </c>
      <c r="G90" s="911" t="str">
        <f>IF(VLOOKUP($A90,'Data (new)'!A:T,8,0)="","",VLOOKUP($A90,'Data (new)'!A:T,8,0))</f>
        <v>Full friction</v>
      </c>
      <c r="H90" s="904">
        <f>IF(VLOOKUP($A90,'Data (new)'!A:T,16,0)="","",VLOOKUP($A90,'Data (new)'!A:T,16,0))</f>
        <v>272.62078352229781</v>
      </c>
      <c r="I90" s="910">
        <f>IF(VLOOKUP($A90,'Data (new)'!A:T,11,0)="","",VLOOKUP($A90,'Data (new)'!A:T,11,0))</f>
        <v>1</v>
      </c>
      <c r="J90" s="940"/>
      <c r="K90" s="941"/>
      <c r="L90" s="942"/>
      <c r="M90" s="943"/>
      <c r="N90" s="944"/>
      <c r="O90" s="945"/>
      <c r="P90" s="946"/>
      <c r="Q90" s="947"/>
      <c r="R90" s="948"/>
      <c r="S90" s="949"/>
      <c r="T90" s="950"/>
      <c r="U90" s="951"/>
      <c r="V90" s="933"/>
      <c r="W90" s="934"/>
      <c r="X90" s="935"/>
      <c r="Y90" s="936"/>
      <c r="Z90" s="937"/>
      <c r="AA90" s="938"/>
      <c r="AB90" s="939"/>
      <c r="AC90" s="906" t="str">
        <f>IF(VLOOKUP($A90,'Data (new)'!A:T,12,0)="","",VLOOKUP($A90,'Data (new)'!A:T,12,0))</f>
        <v/>
      </c>
      <c r="AD90" s="906" t="str">
        <f t="shared" si="27"/>
        <v/>
      </c>
      <c r="AE90" s="907" t="str">
        <f t="shared" si="28"/>
        <v/>
      </c>
      <c r="AF90" s="908" t="str">
        <f t="shared" si="26"/>
        <v/>
      </c>
      <c r="AG90" s="909" t="str">
        <f t="shared" si="29"/>
        <v/>
      </c>
      <c r="AH90" s="192">
        <f t="shared" si="30"/>
        <v>0</v>
      </c>
      <c r="AI90" s="192">
        <f t="shared" si="31"/>
        <v>0</v>
      </c>
      <c r="AJ90" s="192">
        <f t="shared" si="32"/>
        <v>0</v>
      </c>
      <c r="AK90" s="192">
        <f t="shared" si="33"/>
        <v>0</v>
      </c>
      <c r="AL90" s="192">
        <f t="shared" si="34"/>
        <v>0</v>
      </c>
      <c r="AM90" s="192">
        <f t="shared" si="35"/>
        <v>0</v>
      </c>
      <c r="AN90" s="192">
        <f t="shared" si="36"/>
        <v>0</v>
      </c>
      <c r="AO90" s="192">
        <f t="shared" si="37"/>
        <v>0</v>
      </c>
      <c r="AP90" s="192">
        <f t="shared" si="38"/>
        <v>0</v>
      </c>
      <c r="AQ90" s="192">
        <f t="shared" si="39"/>
        <v>0</v>
      </c>
      <c r="AR90" s="192">
        <f t="shared" si="40"/>
        <v>0</v>
      </c>
      <c r="AS90" s="192">
        <f t="shared" si="41"/>
        <v>0</v>
      </c>
      <c r="AT90" s="192">
        <f t="shared" si="42"/>
        <v>0</v>
      </c>
      <c r="AU90" s="192">
        <f t="shared" si="43"/>
        <v>0</v>
      </c>
      <c r="AV90" s="192">
        <f t="shared" si="44"/>
        <v>0</v>
      </c>
      <c r="AW90" s="192">
        <f t="shared" si="45"/>
        <v>0</v>
      </c>
      <c r="AX90" s="192">
        <f t="shared" si="46"/>
        <v>0</v>
      </c>
      <c r="AY90" s="192">
        <f t="shared" si="47"/>
        <v>0</v>
      </c>
      <c r="AZ90" s="192">
        <f t="shared" si="48"/>
        <v>0</v>
      </c>
    </row>
    <row r="91" spans="1:52" ht="156.6" customHeight="1">
      <c r="A91" s="902" t="s">
        <v>2873</v>
      </c>
      <c r="B91" s="902" t="str">
        <f>IF(VLOOKUP($A91,'Data (new)'!A:T,2,0)="","",VLOOKUP($A91,'Data (new)'!A:T,2,0))</f>
        <v>AGP0384</v>
      </c>
      <c r="C91" s="1747" t="str">
        <f>IF(VLOOKUP($A91,'Data (new)'!A:T,5,0)="","",VLOOKUP($A91,'Data (new)'!A:T,5,0))</f>
        <v>Geodes</v>
      </c>
      <c r="D91" s="1754"/>
      <c r="E91" s="1756" t="str">
        <f>IF(VLOOKUP($A91,'Data (new)'!$A:$T,6,0)="","",HYPERLINK(VLOOKUP($A91,'Data (new)'!A:T,7,0), VLOOKUP($A91,'Data (new)'!A:T,6,0)))</f>
        <v>Jug LARGE</v>
      </c>
      <c r="F91" s="1744" t="str">
        <f>IF(VLOOKUP($A91,'Data (new)'!A:T,9,0)="","",VLOOKUP($A91,'Data (new)'!A:T,9,0))</f>
        <v>100 x 114 x 22 cm</v>
      </c>
      <c r="G91" s="911" t="str">
        <f>IF(VLOOKUP($A91,'Data (new)'!A:T,8,0)="","",VLOOKUP($A91,'Data (new)'!A:T,8,0))</f>
        <v>Dual texture</v>
      </c>
      <c r="H91" s="904">
        <f>IF(VLOOKUP($A91,'Data (new)'!A:T,16,0)="","",VLOOKUP($A91,'Data (new)'!A:T,16,0))</f>
        <v>340.77597940287234</v>
      </c>
      <c r="I91" s="910">
        <f>IF(VLOOKUP($A91,'Data (new)'!A:T,11,0)="","",VLOOKUP($A91,'Data (new)'!A:T,11,0))</f>
        <v>1</v>
      </c>
      <c r="J91" s="940"/>
      <c r="K91" s="941"/>
      <c r="L91" s="942"/>
      <c r="M91" s="943"/>
      <c r="N91" s="944"/>
      <c r="O91" s="945"/>
      <c r="P91" s="946"/>
      <c r="Q91" s="947"/>
      <c r="R91" s="948"/>
      <c r="S91" s="949"/>
      <c r="T91" s="950"/>
      <c r="U91" s="951"/>
      <c r="V91" s="933"/>
      <c r="W91" s="934"/>
      <c r="X91" s="935"/>
      <c r="Y91" s="936"/>
      <c r="Z91" s="937"/>
      <c r="AA91" s="938"/>
      <c r="AB91" s="939"/>
      <c r="AC91" s="906" t="str">
        <f>IF(VLOOKUP($A91,'Data (new)'!A:T,12,0)="","",VLOOKUP($A91,'Data (new)'!A:T,12,0))</f>
        <v/>
      </c>
      <c r="AD91" s="906" t="str">
        <f t="shared" si="27"/>
        <v/>
      </c>
      <c r="AE91" s="907" t="str">
        <f t="shared" si="28"/>
        <v/>
      </c>
      <c r="AF91" s="908" t="str">
        <f t="shared" si="26"/>
        <v/>
      </c>
      <c r="AG91" s="909" t="str">
        <f t="shared" si="29"/>
        <v/>
      </c>
      <c r="AH91" s="192">
        <f t="shared" si="30"/>
        <v>0</v>
      </c>
      <c r="AI91" s="192">
        <f t="shared" si="31"/>
        <v>0</v>
      </c>
      <c r="AJ91" s="192">
        <f t="shared" si="32"/>
        <v>0</v>
      </c>
      <c r="AK91" s="192">
        <f t="shared" si="33"/>
        <v>0</v>
      </c>
      <c r="AL91" s="192">
        <f t="shared" si="34"/>
        <v>0</v>
      </c>
      <c r="AM91" s="192">
        <f t="shared" si="35"/>
        <v>0</v>
      </c>
      <c r="AN91" s="192">
        <f t="shared" si="36"/>
        <v>0</v>
      </c>
      <c r="AO91" s="192">
        <f t="shared" si="37"/>
        <v>0</v>
      </c>
      <c r="AP91" s="192">
        <f t="shared" si="38"/>
        <v>0</v>
      </c>
      <c r="AQ91" s="192">
        <f t="shared" si="39"/>
        <v>0</v>
      </c>
      <c r="AR91" s="192">
        <f t="shared" si="40"/>
        <v>0</v>
      </c>
      <c r="AS91" s="192">
        <f t="shared" si="41"/>
        <v>0</v>
      </c>
      <c r="AT91" s="192">
        <f t="shared" si="42"/>
        <v>0</v>
      </c>
      <c r="AU91" s="192">
        <f t="shared" si="43"/>
        <v>0</v>
      </c>
      <c r="AV91" s="192">
        <f t="shared" si="44"/>
        <v>0</v>
      </c>
      <c r="AW91" s="192">
        <f t="shared" si="45"/>
        <v>0</v>
      </c>
      <c r="AX91" s="192">
        <f t="shared" si="46"/>
        <v>0</v>
      </c>
      <c r="AY91" s="192">
        <f t="shared" si="47"/>
        <v>0</v>
      </c>
      <c r="AZ91" s="192">
        <f t="shared" si="48"/>
        <v>0</v>
      </c>
    </row>
    <row r="92" spans="1:52" ht="156.6" customHeight="1">
      <c r="A92" s="902" t="s">
        <v>2874</v>
      </c>
      <c r="B92" s="902" t="str">
        <f>IF(VLOOKUP($A92,'Data (new)'!A:T,2,0)="","",VLOOKUP($A92,'Data (new)'!A:T,2,0))</f>
        <v/>
      </c>
      <c r="C92" s="1745" t="str">
        <f>IF(VLOOKUP($A92,'Data (new)'!A:T,5,0)="","",VLOOKUP($A92,'Data (new)'!A:T,5,0))</f>
        <v>Geodes</v>
      </c>
      <c r="D92" s="1752" t="e" vm="30">
        <v>#VALUE!</v>
      </c>
      <c r="E92" s="1755" t="str">
        <f>IF(VLOOKUP($A92,'Data (new)'!$A:$T,6,0)="","",HYPERLINK(VLOOKUP($A92,'Data (new)'!A:T,7,0), VLOOKUP($A92,'Data (new)'!A:T,6,0)))</f>
        <v>Jug Cover MEDIUM</v>
      </c>
      <c r="F92" s="1743" t="str">
        <f>IF(VLOOKUP($A92,'Data (new)'!A:T,9,0)="","",VLOOKUP($A92,'Data (new)'!A:T,9,0))</f>
        <v>57 x 47 x 9 cm</v>
      </c>
      <c r="G92" s="911" t="str">
        <f>IF(VLOOKUP($A92,'Data (new)'!A:T,8,0)="","",VLOOKUP($A92,'Data (new)'!A:T,8,0))</f>
        <v>Full friction</v>
      </c>
      <c r="H92" s="904">
        <f>IF(VLOOKUP($A92,'Data (new)'!A:T,16,0)="","",VLOOKUP($A92,'Data (new)'!A:T,16,0))</f>
        <v>193.14466722361459</v>
      </c>
      <c r="I92" s="910">
        <f>IF(VLOOKUP($A92,'Data (new)'!A:T,11,0)="","",VLOOKUP($A92,'Data (new)'!A:T,11,0))</f>
        <v>1</v>
      </c>
      <c r="J92" s="940"/>
      <c r="K92" s="941"/>
      <c r="L92" s="942"/>
      <c r="M92" s="943"/>
      <c r="N92" s="944"/>
      <c r="O92" s="945"/>
      <c r="P92" s="946"/>
      <c r="Q92" s="947"/>
      <c r="R92" s="948"/>
      <c r="S92" s="949"/>
      <c r="T92" s="950"/>
      <c r="U92" s="951"/>
      <c r="V92" s="933"/>
      <c r="W92" s="934"/>
      <c r="X92" s="935"/>
      <c r="Y92" s="936"/>
      <c r="Z92" s="937"/>
      <c r="AA92" s="938"/>
      <c r="AB92" s="939"/>
      <c r="AC92" s="906" t="str">
        <f>IF(VLOOKUP($A92,'Data (new)'!A:T,12,0)="","",VLOOKUP($A92,'Data (new)'!A:T,12,0))</f>
        <v/>
      </c>
      <c r="AD92" s="906" t="str">
        <f t="shared" si="27"/>
        <v/>
      </c>
      <c r="AE92" s="907" t="str">
        <f t="shared" si="28"/>
        <v/>
      </c>
      <c r="AF92" s="908" t="str">
        <f t="shared" si="26"/>
        <v/>
      </c>
      <c r="AG92" s="909" t="str">
        <f t="shared" si="29"/>
        <v/>
      </c>
      <c r="AH92" s="192">
        <f t="shared" si="30"/>
        <v>0</v>
      </c>
      <c r="AI92" s="192">
        <f t="shared" si="31"/>
        <v>0</v>
      </c>
      <c r="AJ92" s="192">
        <f t="shared" si="32"/>
        <v>0</v>
      </c>
      <c r="AK92" s="192">
        <f t="shared" si="33"/>
        <v>0</v>
      </c>
      <c r="AL92" s="192">
        <f t="shared" si="34"/>
        <v>0</v>
      </c>
      <c r="AM92" s="192">
        <f t="shared" si="35"/>
        <v>0</v>
      </c>
      <c r="AN92" s="192">
        <f t="shared" si="36"/>
        <v>0</v>
      </c>
      <c r="AO92" s="192">
        <f t="shared" si="37"/>
        <v>0</v>
      </c>
      <c r="AP92" s="192">
        <f t="shared" si="38"/>
        <v>0</v>
      </c>
      <c r="AQ92" s="192">
        <f t="shared" si="39"/>
        <v>0</v>
      </c>
      <c r="AR92" s="192">
        <f t="shared" si="40"/>
        <v>0</v>
      </c>
      <c r="AS92" s="192">
        <f t="shared" si="41"/>
        <v>0</v>
      </c>
      <c r="AT92" s="192">
        <f t="shared" si="42"/>
        <v>0</v>
      </c>
      <c r="AU92" s="192">
        <f t="shared" si="43"/>
        <v>0</v>
      </c>
      <c r="AV92" s="192">
        <f t="shared" si="44"/>
        <v>0</v>
      </c>
      <c r="AW92" s="192">
        <f t="shared" si="45"/>
        <v>0</v>
      </c>
      <c r="AX92" s="192">
        <f t="shared" si="46"/>
        <v>0</v>
      </c>
      <c r="AY92" s="192">
        <f t="shared" si="47"/>
        <v>0</v>
      </c>
      <c r="AZ92" s="192">
        <f t="shared" si="48"/>
        <v>0</v>
      </c>
    </row>
    <row r="93" spans="1:52" ht="156.6" customHeight="1">
      <c r="A93" s="902" t="s">
        <v>2875</v>
      </c>
      <c r="B93" s="902" t="str">
        <f>IF(VLOOKUP($A93,'Data (new)'!A:T,2,0)="","",VLOOKUP($A93,'Data (new)'!A:T,2,0))</f>
        <v/>
      </c>
      <c r="C93" s="1746" t="str">
        <f>IF(VLOOKUP($A93,'Data (new)'!A:T,5,0)="","",VLOOKUP($A93,'Data (new)'!A:T,5,0))</f>
        <v>Geodes</v>
      </c>
      <c r="D93" s="1753"/>
      <c r="E93" s="1756" t="str">
        <f>IF(VLOOKUP($A93,'Data (new)'!$A:$T,6,0)="","",HYPERLINK(VLOOKUP($A93,'Data (new)'!A:T,7,0), VLOOKUP($A93,'Data (new)'!A:T,6,0)))</f>
        <v>Jug Cover MEDIUM</v>
      </c>
      <c r="F93" s="1744" t="str">
        <f>IF(VLOOKUP($A93,'Data (new)'!A:T,9,0)="","",VLOOKUP($A93,'Data (new)'!A:T,9,0))</f>
        <v>57 x 47 x 9 cm</v>
      </c>
      <c r="G93" s="911" t="str">
        <f>IF(VLOOKUP($A93,'Data (new)'!A:T,8,0)="","",VLOOKUP($A93,'Data (new)'!A:T,8,0))</f>
        <v>Dual texture</v>
      </c>
      <c r="H93" s="904">
        <f>IF(VLOOKUP($A93,'Data (new)'!A:T,16,0)="","",VLOOKUP($A93,'Data (new)'!A:T,16,0))</f>
        <v>241.43083402951822</v>
      </c>
      <c r="I93" s="910">
        <f>IF(VLOOKUP($A93,'Data (new)'!A:T,11,0)="","",VLOOKUP($A93,'Data (new)'!A:T,11,0))</f>
        <v>1</v>
      </c>
      <c r="J93" s="940"/>
      <c r="K93" s="941"/>
      <c r="L93" s="942"/>
      <c r="M93" s="943"/>
      <c r="N93" s="944"/>
      <c r="O93" s="945"/>
      <c r="P93" s="946"/>
      <c r="Q93" s="947"/>
      <c r="R93" s="948"/>
      <c r="S93" s="949"/>
      <c r="T93" s="950"/>
      <c r="U93" s="951"/>
      <c r="V93" s="933"/>
      <c r="W93" s="934"/>
      <c r="X93" s="935"/>
      <c r="Y93" s="936"/>
      <c r="Z93" s="937"/>
      <c r="AA93" s="938"/>
      <c r="AB93" s="939"/>
      <c r="AC93" s="906" t="str">
        <f>IF(VLOOKUP($A93,'Data (new)'!A:T,12,0)="","",VLOOKUP($A93,'Data (new)'!A:T,12,0))</f>
        <v/>
      </c>
      <c r="AD93" s="906" t="str">
        <f t="shared" si="27"/>
        <v/>
      </c>
      <c r="AE93" s="907" t="str">
        <f t="shared" si="28"/>
        <v/>
      </c>
      <c r="AF93" s="908" t="str">
        <f t="shared" si="26"/>
        <v/>
      </c>
      <c r="AG93" s="909" t="str">
        <f t="shared" si="29"/>
        <v/>
      </c>
      <c r="AH93" s="192">
        <f t="shared" si="30"/>
        <v>0</v>
      </c>
      <c r="AI93" s="192">
        <f t="shared" si="31"/>
        <v>0</v>
      </c>
      <c r="AJ93" s="192">
        <f t="shared" si="32"/>
        <v>0</v>
      </c>
      <c r="AK93" s="192">
        <f t="shared" si="33"/>
        <v>0</v>
      </c>
      <c r="AL93" s="192">
        <f t="shared" si="34"/>
        <v>0</v>
      </c>
      <c r="AM93" s="192">
        <f t="shared" si="35"/>
        <v>0</v>
      </c>
      <c r="AN93" s="192">
        <f t="shared" si="36"/>
        <v>0</v>
      </c>
      <c r="AO93" s="192">
        <f t="shared" si="37"/>
        <v>0</v>
      </c>
      <c r="AP93" s="192">
        <f t="shared" si="38"/>
        <v>0</v>
      </c>
      <c r="AQ93" s="192">
        <f t="shared" si="39"/>
        <v>0</v>
      </c>
      <c r="AR93" s="192">
        <f t="shared" si="40"/>
        <v>0</v>
      </c>
      <c r="AS93" s="192">
        <f t="shared" si="41"/>
        <v>0</v>
      </c>
      <c r="AT93" s="192">
        <f t="shared" si="42"/>
        <v>0</v>
      </c>
      <c r="AU93" s="192">
        <f t="shared" si="43"/>
        <v>0</v>
      </c>
      <c r="AV93" s="192">
        <f t="shared" si="44"/>
        <v>0</v>
      </c>
      <c r="AW93" s="192">
        <f t="shared" si="45"/>
        <v>0</v>
      </c>
      <c r="AX93" s="192">
        <f t="shared" si="46"/>
        <v>0</v>
      </c>
      <c r="AY93" s="192">
        <f t="shared" si="47"/>
        <v>0</v>
      </c>
      <c r="AZ93" s="192">
        <f t="shared" si="48"/>
        <v>0</v>
      </c>
    </row>
    <row r="94" spans="1:52" ht="156.6" customHeight="1">
      <c r="A94" s="902" t="s">
        <v>2876</v>
      </c>
      <c r="B94" s="902" t="str">
        <f>IF(VLOOKUP($A94,'Data (new)'!A:T,2,0)="","",VLOOKUP($A94,'Data (new)'!A:T,2,0))</f>
        <v>AGP0385</v>
      </c>
      <c r="C94" s="1746" t="str">
        <f>IF(VLOOKUP($A94,'Data (new)'!A:T,5,0)="","",VLOOKUP($A94,'Data (new)'!A:T,5,0))</f>
        <v>Geodes</v>
      </c>
      <c r="D94" s="1753"/>
      <c r="E94" s="1755" t="str">
        <f>IF(VLOOKUP($A94,'Data (new)'!$A:$T,6,0)="","",HYPERLINK(VLOOKUP($A94,'Data (new)'!A:T,7,0), VLOOKUP($A94,'Data (new)'!A:T,6,0)))</f>
        <v>Jug Cover LARGE</v>
      </c>
      <c r="F94" s="1743" t="str">
        <f>IF(VLOOKUP($A94,'Data (new)'!A:T,9,0)="","",VLOOKUP($A94,'Data (new)'!A:T,9,0))</f>
        <v>80 x 67 x 13 cm</v>
      </c>
      <c r="G94" s="911" t="str">
        <f>IF(VLOOKUP($A94,'Data (new)'!A:T,8,0)="","",VLOOKUP($A94,'Data (new)'!A:T,8,0))</f>
        <v>Full friction</v>
      </c>
      <c r="H94" s="904">
        <f>IF(VLOOKUP($A94,'Data (new)'!A:T,16,0)="","",VLOOKUP($A94,'Data (new)'!A:T,16,0))</f>
        <v>219.28802130180782</v>
      </c>
      <c r="I94" s="910">
        <f>IF(VLOOKUP($A94,'Data (new)'!A:T,11,0)="","",VLOOKUP($A94,'Data (new)'!A:T,11,0))</f>
        <v>1</v>
      </c>
      <c r="J94" s="940"/>
      <c r="K94" s="941"/>
      <c r="L94" s="942"/>
      <c r="M94" s="943"/>
      <c r="N94" s="944"/>
      <c r="O94" s="945"/>
      <c r="P94" s="946"/>
      <c r="Q94" s="947"/>
      <c r="R94" s="948"/>
      <c r="S94" s="949"/>
      <c r="T94" s="950"/>
      <c r="U94" s="951"/>
      <c r="V94" s="933"/>
      <c r="W94" s="934"/>
      <c r="X94" s="935"/>
      <c r="Y94" s="936"/>
      <c r="Z94" s="937"/>
      <c r="AA94" s="938"/>
      <c r="AB94" s="939"/>
      <c r="AC94" s="906" t="str">
        <f>IF(VLOOKUP($A94,'Data (new)'!A:T,12,0)="","",VLOOKUP($A94,'Data (new)'!A:T,12,0))</f>
        <v/>
      </c>
      <c r="AD94" s="906" t="str">
        <f t="shared" si="27"/>
        <v/>
      </c>
      <c r="AE94" s="907" t="str">
        <f t="shared" si="28"/>
        <v/>
      </c>
      <c r="AF94" s="908" t="str">
        <f t="shared" si="26"/>
        <v/>
      </c>
      <c r="AG94" s="909" t="str">
        <f t="shared" si="29"/>
        <v/>
      </c>
      <c r="AH94" s="192">
        <f t="shared" si="30"/>
        <v>0</v>
      </c>
      <c r="AI94" s="192">
        <f t="shared" si="31"/>
        <v>0</v>
      </c>
      <c r="AJ94" s="192">
        <f t="shared" si="32"/>
        <v>0</v>
      </c>
      <c r="AK94" s="192">
        <f t="shared" si="33"/>
        <v>0</v>
      </c>
      <c r="AL94" s="192">
        <f t="shared" si="34"/>
        <v>0</v>
      </c>
      <c r="AM94" s="192">
        <f t="shared" si="35"/>
        <v>0</v>
      </c>
      <c r="AN94" s="192">
        <f t="shared" si="36"/>
        <v>0</v>
      </c>
      <c r="AO94" s="192">
        <f t="shared" si="37"/>
        <v>0</v>
      </c>
      <c r="AP94" s="192">
        <f t="shared" si="38"/>
        <v>0</v>
      </c>
      <c r="AQ94" s="192">
        <f t="shared" si="39"/>
        <v>0</v>
      </c>
      <c r="AR94" s="192">
        <f t="shared" si="40"/>
        <v>0</v>
      </c>
      <c r="AS94" s="192">
        <f t="shared" si="41"/>
        <v>0</v>
      </c>
      <c r="AT94" s="192">
        <f t="shared" si="42"/>
        <v>0</v>
      </c>
      <c r="AU94" s="192">
        <f t="shared" si="43"/>
        <v>0</v>
      </c>
      <c r="AV94" s="192">
        <f t="shared" si="44"/>
        <v>0</v>
      </c>
      <c r="AW94" s="192">
        <f t="shared" si="45"/>
        <v>0</v>
      </c>
      <c r="AX94" s="192">
        <f t="shared" si="46"/>
        <v>0</v>
      </c>
      <c r="AY94" s="192">
        <f t="shared" si="47"/>
        <v>0</v>
      </c>
      <c r="AZ94" s="192">
        <f t="shared" si="48"/>
        <v>0</v>
      </c>
    </row>
    <row r="95" spans="1:52" ht="156.6" customHeight="1">
      <c r="A95" s="902" t="s">
        <v>2877</v>
      </c>
      <c r="B95" s="902" t="str">
        <f>IF(VLOOKUP($A95,'Data (new)'!A:T,2,0)="","",VLOOKUP($A95,'Data (new)'!A:T,2,0))</f>
        <v>AGP0385</v>
      </c>
      <c r="C95" s="1747" t="str">
        <f>IF(VLOOKUP($A95,'Data (new)'!A:T,5,0)="","",VLOOKUP($A95,'Data (new)'!A:T,5,0))</f>
        <v>Geodes</v>
      </c>
      <c r="D95" s="1754"/>
      <c r="E95" s="1756" t="str">
        <f>IF(VLOOKUP($A95,'Data (new)'!$A:$T,6,0)="","",HYPERLINK(VLOOKUP($A95,'Data (new)'!A:T,7,0), VLOOKUP($A95,'Data (new)'!A:T,6,0)))</f>
        <v>Jug Cover LARGE</v>
      </c>
      <c r="F95" s="1744" t="str">
        <f>IF(VLOOKUP($A95,'Data (new)'!A:T,9,0)="","",VLOOKUP($A95,'Data (new)'!A:T,9,0))</f>
        <v>80 x 67 x 13 cm</v>
      </c>
      <c r="G95" s="911" t="str">
        <f>IF(VLOOKUP($A95,'Data (new)'!A:T,8,0)="","",VLOOKUP($A95,'Data (new)'!A:T,8,0))</f>
        <v>Dual texture</v>
      </c>
      <c r="H95" s="904">
        <f>IF(VLOOKUP($A95,'Data (new)'!A:T,16,0)="","",VLOOKUP($A95,'Data (new)'!A:T,16,0))</f>
        <v>274.11002662725974</v>
      </c>
      <c r="I95" s="910">
        <f>IF(VLOOKUP($A95,'Data (new)'!A:T,11,0)="","",VLOOKUP($A95,'Data (new)'!A:T,11,0))</f>
        <v>1</v>
      </c>
      <c r="J95" s="940"/>
      <c r="K95" s="941"/>
      <c r="L95" s="942"/>
      <c r="M95" s="943"/>
      <c r="N95" s="944"/>
      <c r="O95" s="945"/>
      <c r="P95" s="946"/>
      <c r="Q95" s="947"/>
      <c r="R95" s="948"/>
      <c r="S95" s="949"/>
      <c r="T95" s="950"/>
      <c r="U95" s="951"/>
      <c r="V95" s="933"/>
      <c r="W95" s="934"/>
      <c r="X95" s="935"/>
      <c r="Y95" s="936"/>
      <c r="Z95" s="937"/>
      <c r="AA95" s="938"/>
      <c r="AB95" s="939"/>
      <c r="AC95" s="906" t="str">
        <f>IF(VLOOKUP($A95,'Data (new)'!A:T,12,0)="","",VLOOKUP($A95,'Data (new)'!A:T,12,0))</f>
        <v/>
      </c>
      <c r="AD95" s="906" t="str">
        <f t="shared" si="27"/>
        <v/>
      </c>
      <c r="AE95" s="907" t="str">
        <f t="shared" si="28"/>
        <v/>
      </c>
      <c r="AF95" s="908" t="str">
        <f t="shared" si="26"/>
        <v/>
      </c>
      <c r="AG95" s="909" t="str">
        <f t="shared" si="29"/>
        <v/>
      </c>
      <c r="AH95" s="192">
        <f t="shared" si="30"/>
        <v>0</v>
      </c>
      <c r="AI95" s="192">
        <f t="shared" si="31"/>
        <v>0</v>
      </c>
      <c r="AJ95" s="192">
        <f t="shared" si="32"/>
        <v>0</v>
      </c>
      <c r="AK95" s="192">
        <f t="shared" si="33"/>
        <v>0</v>
      </c>
      <c r="AL95" s="192">
        <f t="shared" si="34"/>
        <v>0</v>
      </c>
      <c r="AM95" s="192">
        <f t="shared" si="35"/>
        <v>0</v>
      </c>
      <c r="AN95" s="192">
        <f t="shared" si="36"/>
        <v>0</v>
      </c>
      <c r="AO95" s="192">
        <f t="shared" si="37"/>
        <v>0</v>
      </c>
      <c r="AP95" s="192">
        <f t="shared" si="38"/>
        <v>0</v>
      </c>
      <c r="AQ95" s="192">
        <f t="shared" si="39"/>
        <v>0</v>
      </c>
      <c r="AR95" s="192">
        <f t="shared" si="40"/>
        <v>0</v>
      </c>
      <c r="AS95" s="192">
        <f t="shared" si="41"/>
        <v>0</v>
      </c>
      <c r="AT95" s="192">
        <f t="shared" si="42"/>
        <v>0</v>
      </c>
      <c r="AU95" s="192">
        <f t="shared" si="43"/>
        <v>0</v>
      </c>
      <c r="AV95" s="192">
        <f t="shared" si="44"/>
        <v>0</v>
      </c>
      <c r="AW95" s="192">
        <f t="shared" si="45"/>
        <v>0</v>
      </c>
      <c r="AX95" s="192">
        <f t="shared" si="46"/>
        <v>0</v>
      </c>
      <c r="AY95" s="192">
        <f t="shared" si="47"/>
        <v>0</v>
      </c>
      <c r="AZ95" s="192">
        <f t="shared" si="48"/>
        <v>0</v>
      </c>
    </row>
    <row r="96" spans="1:52" ht="156.6" customHeight="1">
      <c r="A96" s="902" t="s">
        <v>2878</v>
      </c>
      <c r="B96" s="902" t="str">
        <f>IF(VLOOKUP($A96,'Data (new)'!A:T,2,0)="","",VLOOKUP($A96,'Data (new)'!A:T,2,0))</f>
        <v/>
      </c>
      <c r="C96" s="1745" t="str">
        <f>IF(VLOOKUP($A96,'Data (new)'!A:T,5,0)="","",VLOOKUP($A96,'Data (new)'!A:T,5,0))</f>
        <v>Geodes</v>
      </c>
      <c r="D96" s="1752" t="e" vm="31">
        <v>#VALUE!</v>
      </c>
      <c r="E96" s="1755" t="str">
        <f>IF(VLOOKUP($A96,'Data (new)'!$A:$T,6,0)="","",HYPERLINK(VLOOKUP($A96,'Data (new)'!A:T,7,0), VLOOKUP($A96,'Data (new)'!A:T,6,0)))</f>
        <v>Jug Tufa MEDIUM</v>
      </c>
      <c r="F96" s="1743" t="str">
        <f>IF(VLOOKUP($A96,'Data (new)'!A:T,9,0)="","",VLOOKUP($A96,'Data (new)'!A:T,9,0))</f>
        <v>33 x 25 x 10 cm</v>
      </c>
      <c r="G96" s="911" t="str">
        <f>IF(VLOOKUP($A96,'Data (new)'!A:T,8,0)="","",VLOOKUP($A96,'Data (new)'!A:T,8,0))</f>
        <v>Full friction</v>
      </c>
      <c r="H96" s="904">
        <f>IF(VLOOKUP($A96,'Data (new)'!A:T,16,0)="","",VLOOKUP($A96,'Data (new)'!A:T,16,0))</f>
        <v>166.25000000000006</v>
      </c>
      <c r="I96" s="910">
        <f>IF(VLOOKUP($A96,'Data (new)'!A:T,11,0)="","",VLOOKUP($A96,'Data (new)'!A:T,11,0))</f>
        <v>1</v>
      </c>
      <c r="J96" s="940"/>
      <c r="K96" s="941"/>
      <c r="L96" s="942"/>
      <c r="M96" s="943"/>
      <c r="N96" s="944"/>
      <c r="O96" s="945"/>
      <c r="P96" s="946"/>
      <c r="Q96" s="947"/>
      <c r="R96" s="948"/>
      <c r="S96" s="949"/>
      <c r="T96" s="950"/>
      <c r="U96" s="951"/>
      <c r="V96" s="933"/>
      <c r="W96" s="934"/>
      <c r="X96" s="935"/>
      <c r="Y96" s="936"/>
      <c r="Z96" s="937"/>
      <c r="AA96" s="938"/>
      <c r="AB96" s="939"/>
      <c r="AC96" s="906" t="str">
        <f>IF(VLOOKUP($A96,'Data (new)'!A:T,12,0)="","",VLOOKUP($A96,'Data (new)'!A:T,12,0))</f>
        <v/>
      </c>
      <c r="AD96" s="906" t="str">
        <f t="shared" si="27"/>
        <v/>
      </c>
      <c r="AE96" s="907" t="str">
        <f t="shared" si="28"/>
        <v/>
      </c>
      <c r="AF96" s="908" t="str">
        <f t="shared" si="26"/>
        <v/>
      </c>
      <c r="AG96" s="909" t="str">
        <f t="shared" si="29"/>
        <v/>
      </c>
      <c r="AH96" s="192">
        <f t="shared" si="30"/>
        <v>0</v>
      </c>
      <c r="AI96" s="192">
        <f t="shared" si="31"/>
        <v>0</v>
      </c>
      <c r="AJ96" s="192">
        <f t="shared" si="32"/>
        <v>0</v>
      </c>
      <c r="AK96" s="192">
        <f t="shared" si="33"/>
        <v>0</v>
      </c>
      <c r="AL96" s="192">
        <f t="shared" si="34"/>
        <v>0</v>
      </c>
      <c r="AM96" s="192">
        <f t="shared" si="35"/>
        <v>0</v>
      </c>
      <c r="AN96" s="192">
        <f t="shared" si="36"/>
        <v>0</v>
      </c>
      <c r="AO96" s="192">
        <f t="shared" si="37"/>
        <v>0</v>
      </c>
      <c r="AP96" s="192">
        <f t="shared" si="38"/>
        <v>0</v>
      </c>
      <c r="AQ96" s="192">
        <f t="shared" si="39"/>
        <v>0</v>
      </c>
      <c r="AR96" s="192">
        <f t="shared" si="40"/>
        <v>0</v>
      </c>
      <c r="AS96" s="192">
        <f t="shared" si="41"/>
        <v>0</v>
      </c>
      <c r="AT96" s="192">
        <f t="shared" si="42"/>
        <v>0</v>
      </c>
      <c r="AU96" s="192">
        <f t="shared" si="43"/>
        <v>0</v>
      </c>
      <c r="AV96" s="192">
        <f t="shared" si="44"/>
        <v>0</v>
      </c>
      <c r="AW96" s="192">
        <f t="shared" si="45"/>
        <v>0</v>
      </c>
      <c r="AX96" s="192">
        <f t="shared" si="46"/>
        <v>0</v>
      </c>
      <c r="AY96" s="192">
        <f t="shared" si="47"/>
        <v>0</v>
      </c>
      <c r="AZ96" s="192">
        <f t="shared" si="48"/>
        <v>0</v>
      </c>
    </row>
    <row r="97" spans="1:52" ht="156.6" customHeight="1">
      <c r="A97" s="902" t="s">
        <v>2879</v>
      </c>
      <c r="B97" s="902" t="str">
        <f>IF(VLOOKUP($A97,'Data (new)'!A:T,2,0)="","",VLOOKUP($A97,'Data (new)'!A:T,2,0))</f>
        <v/>
      </c>
      <c r="C97" s="1746" t="str">
        <f>IF(VLOOKUP($A97,'Data (new)'!A:T,5,0)="","",VLOOKUP($A97,'Data (new)'!A:T,5,0))</f>
        <v>Geodes</v>
      </c>
      <c r="D97" s="1753"/>
      <c r="E97" s="1756" t="str">
        <f>IF(VLOOKUP($A97,'Data (new)'!$A:$T,6,0)="","",HYPERLINK(VLOOKUP($A97,'Data (new)'!A:T,7,0), VLOOKUP($A97,'Data (new)'!A:T,6,0)))</f>
        <v>Jug Tufa MEDIUM</v>
      </c>
      <c r="F97" s="1744" t="str">
        <f>IF(VLOOKUP($A97,'Data (new)'!A:T,9,0)="","",VLOOKUP($A97,'Data (new)'!A:T,9,0))</f>
        <v>33 x 25 x 10 cm</v>
      </c>
      <c r="G97" s="911" t="str">
        <f>IF(VLOOKUP($A97,'Data (new)'!A:T,8,0)="","",VLOOKUP($A97,'Data (new)'!A:T,8,0))</f>
        <v>Dual texture</v>
      </c>
      <c r="H97" s="904">
        <f>IF(VLOOKUP($A97,'Data (new)'!A:T,16,0)="","",VLOOKUP($A97,'Data (new)'!A:T,16,0))</f>
        <v>207.81250000000006</v>
      </c>
      <c r="I97" s="910">
        <f>IF(VLOOKUP($A97,'Data (new)'!A:T,11,0)="","",VLOOKUP($A97,'Data (new)'!A:T,11,0))</f>
        <v>1</v>
      </c>
      <c r="J97" s="940"/>
      <c r="K97" s="941"/>
      <c r="L97" s="942"/>
      <c r="M97" s="943"/>
      <c r="N97" s="944"/>
      <c r="O97" s="945"/>
      <c r="P97" s="946"/>
      <c r="Q97" s="947"/>
      <c r="R97" s="948"/>
      <c r="S97" s="949"/>
      <c r="T97" s="950"/>
      <c r="U97" s="951"/>
      <c r="V97" s="933"/>
      <c r="W97" s="934"/>
      <c r="X97" s="935"/>
      <c r="Y97" s="936"/>
      <c r="Z97" s="937"/>
      <c r="AA97" s="938"/>
      <c r="AB97" s="939"/>
      <c r="AC97" s="906" t="str">
        <f>IF(VLOOKUP($A97,'Data (new)'!A:T,12,0)="","",VLOOKUP($A97,'Data (new)'!A:T,12,0))</f>
        <v/>
      </c>
      <c r="AD97" s="906" t="str">
        <f t="shared" si="27"/>
        <v/>
      </c>
      <c r="AE97" s="907" t="str">
        <f t="shared" si="28"/>
        <v/>
      </c>
      <c r="AF97" s="908" t="str">
        <f t="shared" si="26"/>
        <v/>
      </c>
      <c r="AG97" s="909" t="str">
        <f t="shared" si="29"/>
        <v/>
      </c>
      <c r="AH97" s="192">
        <f t="shared" si="30"/>
        <v>0</v>
      </c>
      <c r="AI97" s="192">
        <f t="shared" si="31"/>
        <v>0</v>
      </c>
      <c r="AJ97" s="192">
        <f t="shared" si="32"/>
        <v>0</v>
      </c>
      <c r="AK97" s="192">
        <f t="shared" si="33"/>
        <v>0</v>
      </c>
      <c r="AL97" s="192">
        <f t="shared" si="34"/>
        <v>0</v>
      </c>
      <c r="AM97" s="192">
        <f t="shared" si="35"/>
        <v>0</v>
      </c>
      <c r="AN97" s="192">
        <f t="shared" si="36"/>
        <v>0</v>
      </c>
      <c r="AO97" s="192">
        <f t="shared" si="37"/>
        <v>0</v>
      </c>
      <c r="AP97" s="192">
        <f t="shared" si="38"/>
        <v>0</v>
      </c>
      <c r="AQ97" s="192">
        <f t="shared" si="39"/>
        <v>0</v>
      </c>
      <c r="AR97" s="192">
        <f t="shared" si="40"/>
        <v>0</v>
      </c>
      <c r="AS97" s="192">
        <f t="shared" si="41"/>
        <v>0</v>
      </c>
      <c r="AT97" s="192">
        <f t="shared" si="42"/>
        <v>0</v>
      </c>
      <c r="AU97" s="192">
        <f t="shared" si="43"/>
        <v>0</v>
      </c>
      <c r="AV97" s="192">
        <f t="shared" si="44"/>
        <v>0</v>
      </c>
      <c r="AW97" s="192">
        <f t="shared" si="45"/>
        <v>0</v>
      </c>
      <c r="AX97" s="192">
        <f t="shared" si="46"/>
        <v>0</v>
      </c>
      <c r="AY97" s="192">
        <f t="shared" si="47"/>
        <v>0</v>
      </c>
      <c r="AZ97" s="192">
        <f t="shared" si="48"/>
        <v>0</v>
      </c>
    </row>
    <row r="98" spans="1:52" ht="156.6" customHeight="1">
      <c r="A98" s="902" t="s">
        <v>2880</v>
      </c>
      <c r="B98" s="902" t="str">
        <f>IF(VLOOKUP($A98,'Data (new)'!A:T,2,0)="","",VLOOKUP($A98,'Data (new)'!A:T,2,0))</f>
        <v>AGP0386</v>
      </c>
      <c r="C98" s="1746" t="str">
        <f>IF(VLOOKUP($A98,'Data (new)'!A:T,5,0)="","",VLOOKUP($A98,'Data (new)'!A:T,5,0))</f>
        <v>Geodes</v>
      </c>
      <c r="D98" s="1753"/>
      <c r="E98" s="1755" t="str">
        <f>IF(VLOOKUP($A98,'Data (new)'!$A:$T,6,0)="","",HYPERLINK(VLOOKUP($A98,'Data (new)'!A:T,7,0), VLOOKUP($A98,'Data (new)'!A:T,6,0)))</f>
        <v>Jug Tufa LARGE</v>
      </c>
      <c r="F98" s="1743" t="str">
        <f>IF(VLOOKUP($A98,'Data (new)'!A:T,9,0)="","",VLOOKUP($A98,'Data (new)'!A:T,9,0))</f>
        <v>47 x 34 x 15 cm</v>
      </c>
      <c r="G98" s="911" t="str">
        <f>IF(VLOOKUP($A98,'Data (new)'!A:T,8,0)="","",VLOOKUP($A98,'Data (new)'!A:T,8,0))</f>
        <v>Full friction</v>
      </c>
      <c r="H98" s="904">
        <f>IF(VLOOKUP($A98,'Data (new)'!A:T,16,0)="","",VLOOKUP($A98,'Data (new)'!A:T,16,0))</f>
        <v>172.42808910714285</v>
      </c>
      <c r="I98" s="910">
        <f>IF(VLOOKUP($A98,'Data (new)'!A:T,11,0)="","",VLOOKUP($A98,'Data (new)'!A:T,11,0))</f>
        <v>1</v>
      </c>
      <c r="J98" s="940"/>
      <c r="K98" s="941"/>
      <c r="L98" s="942"/>
      <c r="M98" s="943"/>
      <c r="N98" s="944"/>
      <c r="O98" s="945"/>
      <c r="P98" s="946"/>
      <c r="Q98" s="947"/>
      <c r="R98" s="948"/>
      <c r="S98" s="949"/>
      <c r="T98" s="950"/>
      <c r="U98" s="951"/>
      <c r="V98" s="933"/>
      <c r="W98" s="934"/>
      <c r="X98" s="935"/>
      <c r="Y98" s="936"/>
      <c r="Z98" s="937"/>
      <c r="AA98" s="938"/>
      <c r="AB98" s="939"/>
      <c r="AC98" s="906" t="str">
        <f>IF(VLOOKUP($A98,'Data (new)'!A:T,12,0)="","",VLOOKUP($A98,'Data (new)'!A:T,12,0))</f>
        <v/>
      </c>
      <c r="AD98" s="906" t="str">
        <f t="shared" si="27"/>
        <v/>
      </c>
      <c r="AE98" s="907" t="str">
        <f t="shared" si="28"/>
        <v/>
      </c>
      <c r="AF98" s="908" t="str">
        <f t="shared" si="26"/>
        <v/>
      </c>
      <c r="AG98" s="909" t="str">
        <f t="shared" si="29"/>
        <v/>
      </c>
      <c r="AH98" s="192">
        <f t="shared" si="30"/>
        <v>0</v>
      </c>
      <c r="AI98" s="192">
        <f t="shared" si="31"/>
        <v>0</v>
      </c>
      <c r="AJ98" s="192">
        <f t="shared" si="32"/>
        <v>0</v>
      </c>
      <c r="AK98" s="192">
        <f t="shared" si="33"/>
        <v>0</v>
      </c>
      <c r="AL98" s="192">
        <f t="shared" si="34"/>
        <v>0</v>
      </c>
      <c r="AM98" s="192">
        <f t="shared" si="35"/>
        <v>0</v>
      </c>
      <c r="AN98" s="192">
        <f t="shared" si="36"/>
        <v>0</v>
      </c>
      <c r="AO98" s="192">
        <f t="shared" si="37"/>
        <v>0</v>
      </c>
      <c r="AP98" s="192">
        <f t="shared" si="38"/>
        <v>0</v>
      </c>
      <c r="AQ98" s="192">
        <f t="shared" si="39"/>
        <v>0</v>
      </c>
      <c r="AR98" s="192">
        <f t="shared" si="40"/>
        <v>0</v>
      </c>
      <c r="AS98" s="192">
        <f t="shared" si="41"/>
        <v>0</v>
      </c>
      <c r="AT98" s="192">
        <f t="shared" si="42"/>
        <v>0</v>
      </c>
      <c r="AU98" s="192">
        <f t="shared" si="43"/>
        <v>0</v>
      </c>
      <c r="AV98" s="192">
        <f t="shared" si="44"/>
        <v>0</v>
      </c>
      <c r="AW98" s="192">
        <f t="shared" si="45"/>
        <v>0</v>
      </c>
      <c r="AX98" s="192">
        <f t="shared" si="46"/>
        <v>0</v>
      </c>
      <c r="AY98" s="192">
        <f t="shared" si="47"/>
        <v>0</v>
      </c>
      <c r="AZ98" s="192">
        <f t="shared" si="48"/>
        <v>0</v>
      </c>
    </row>
    <row r="99" spans="1:52" ht="156.6" customHeight="1">
      <c r="A99" s="902" t="s">
        <v>2881</v>
      </c>
      <c r="B99" s="902" t="str">
        <f>IF(VLOOKUP($A99,'Data (new)'!A:T,2,0)="","",VLOOKUP($A99,'Data (new)'!A:T,2,0))</f>
        <v>AGP0386</v>
      </c>
      <c r="C99" s="1747" t="str">
        <f>IF(VLOOKUP($A99,'Data (new)'!A:T,5,0)="","",VLOOKUP($A99,'Data (new)'!A:T,5,0))</f>
        <v>Geodes</v>
      </c>
      <c r="D99" s="1754"/>
      <c r="E99" s="1756" t="str">
        <f>IF(VLOOKUP($A99,'Data (new)'!$A:$T,6,0)="","",HYPERLINK(VLOOKUP($A99,'Data (new)'!A:T,7,0), VLOOKUP($A99,'Data (new)'!A:T,6,0)))</f>
        <v>Jug Tufa LARGE</v>
      </c>
      <c r="F99" s="1744" t="str">
        <f>IF(VLOOKUP($A99,'Data (new)'!A:T,9,0)="","",VLOOKUP($A99,'Data (new)'!A:T,9,0))</f>
        <v>47 x 34 x 15 cm</v>
      </c>
      <c r="G99" s="911" t="str">
        <f>IF(VLOOKUP($A99,'Data (new)'!A:T,8,0)="","",VLOOKUP($A99,'Data (new)'!A:T,8,0))</f>
        <v>Dual texture</v>
      </c>
      <c r="H99" s="904">
        <f>IF(VLOOKUP($A99,'Data (new)'!A:T,16,0)="","",VLOOKUP($A99,'Data (new)'!A:T,16,0))</f>
        <v>215.53511138392855</v>
      </c>
      <c r="I99" s="910">
        <f>IF(VLOOKUP($A99,'Data (new)'!A:T,11,0)="","",VLOOKUP($A99,'Data (new)'!A:T,11,0))</f>
        <v>1</v>
      </c>
      <c r="J99" s="940"/>
      <c r="K99" s="941"/>
      <c r="L99" s="942"/>
      <c r="M99" s="943"/>
      <c r="N99" s="944"/>
      <c r="O99" s="945"/>
      <c r="P99" s="946"/>
      <c r="Q99" s="947"/>
      <c r="R99" s="948"/>
      <c r="S99" s="949"/>
      <c r="T99" s="950"/>
      <c r="U99" s="951"/>
      <c r="V99" s="933"/>
      <c r="W99" s="934"/>
      <c r="X99" s="935"/>
      <c r="Y99" s="936"/>
      <c r="Z99" s="937"/>
      <c r="AA99" s="938"/>
      <c r="AB99" s="939"/>
      <c r="AC99" s="906" t="str">
        <f>IF(VLOOKUP($A99,'Data (new)'!A:T,12,0)="","",VLOOKUP($A99,'Data (new)'!A:T,12,0))</f>
        <v/>
      </c>
      <c r="AD99" s="906" t="str">
        <f t="shared" si="27"/>
        <v/>
      </c>
      <c r="AE99" s="907" t="str">
        <f t="shared" si="28"/>
        <v/>
      </c>
      <c r="AF99" s="908" t="str">
        <f t="shared" si="26"/>
        <v/>
      </c>
      <c r="AG99" s="909" t="str">
        <f t="shared" si="29"/>
        <v/>
      </c>
      <c r="AH99" s="192">
        <f t="shared" si="30"/>
        <v>0</v>
      </c>
      <c r="AI99" s="192">
        <f t="shared" si="31"/>
        <v>0</v>
      </c>
      <c r="AJ99" s="192">
        <f t="shared" si="32"/>
        <v>0</v>
      </c>
      <c r="AK99" s="192">
        <f t="shared" si="33"/>
        <v>0</v>
      </c>
      <c r="AL99" s="192">
        <f t="shared" si="34"/>
        <v>0</v>
      </c>
      <c r="AM99" s="192">
        <f t="shared" si="35"/>
        <v>0</v>
      </c>
      <c r="AN99" s="192">
        <f t="shared" si="36"/>
        <v>0</v>
      </c>
      <c r="AO99" s="192">
        <f t="shared" si="37"/>
        <v>0</v>
      </c>
      <c r="AP99" s="192">
        <f t="shared" si="38"/>
        <v>0</v>
      </c>
      <c r="AQ99" s="192">
        <f t="shared" si="39"/>
        <v>0</v>
      </c>
      <c r="AR99" s="192">
        <f t="shared" si="40"/>
        <v>0</v>
      </c>
      <c r="AS99" s="192">
        <f t="shared" si="41"/>
        <v>0</v>
      </c>
      <c r="AT99" s="192">
        <f t="shared" si="42"/>
        <v>0</v>
      </c>
      <c r="AU99" s="192">
        <f t="shared" si="43"/>
        <v>0</v>
      </c>
      <c r="AV99" s="192">
        <f t="shared" si="44"/>
        <v>0</v>
      </c>
      <c r="AW99" s="192">
        <f t="shared" si="45"/>
        <v>0</v>
      </c>
      <c r="AX99" s="192">
        <f t="shared" si="46"/>
        <v>0</v>
      </c>
      <c r="AY99" s="192">
        <f t="shared" si="47"/>
        <v>0</v>
      </c>
      <c r="AZ99" s="192">
        <f t="shared" si="48"/>
        <v>0</v>
      </c>
    </row>
    <row r="100" spans="1:52" ht="156.6" customHeight="1">
      <c r="A100" s="902" t="s">
        <v>2882</v>
      </c>
      <c r="B100" s="902" t="str">
        <f>IF(VLOOKUP($A100,'Data (new)'!A:T,2,0)="","",VLOOKUP($A100,'Data (new)'!A:T,2,0))</f>
        <v>AGP0379</v>
      </c>
      <c r="C100" s="1745" t="str">
        <f>IF(VLOOKUP($A100,'Data (new)'!A:T,5,0)="","",VLOOKUP($A100,'Data (new)'!A:T,5,0))</f>
        <v>Geodes</v>
      </c>
      <c r="D100" s="1769" t="e" vm="32">
        <v>#VALUE!</v>
      </c>
      <c r="E100" s="1755" t="str">
        <f>IF(VLOOKUP($A100,'Data (new)'!$A:$T,6,0)="","",HYPERLINK(VLOOKUP($A100,'Data (new)'!A:T,7,0), VLOOKUP($A100,'Data (new)'!A:T,6,0)))</f>
        <v>Tear 1 LARGE</v>
      </c>
      <c r="F100" s="1743" t="str">
        <f>IF(VLOOKUP($A100,'Data (new)'!A:T,9,0)="","",VLOOKUP($A100,'Data (new)'!A:T,9,0))</f>
        <v>145 x 47 x 15 cm</v>
      </c>
      <c r="G100" s="911" t="str">
        <f>IF(VLOOKUP($A100,'Data (new)'!A:T,8,0)="","",VLOOKUP($A100,'Data (new)'!A:T,8,0))</f>
        <v>Full friction</v>
      </c>
      <c r="H100" s="904">
        <f>IF(VLOOKUP($A100,'Data (new)'!A:T,16,0)="","",VLOOKUP($A100,'Data (new)'!A:T,16,0))</f>
        <v>222.06577795933188</v>
      </c>
      <c r="I100" s="910">
        <f>IF(VLOOKUP($A100,'Data (new)'!A:T,11,0)="","",VLOOKUP($A100,'Data (new)'!A:T,11,0))</f>
        <v>1</v>
      </c>
      <c r="J100" s="940"/>
      <c r="K100" s="941"/>
      <c r="L100" s="942"/>
      <c r="M100" s="943"/>
      <c r="N100" s="944"/>
      <c r="O100" s="945"/>
      <c r="P100" s="946"/>
      <c r="Q100" s="947"/>
      <c r="R100" s="948"/>
      <c r="S100" s="949"/>
      <c r="T100" s="950"/>
      <c r="U100" s="951"/>
      <c r="V100" s="933"/>
      <c r="W100" s="934"/>
      <c r="X100" s="935"/>
      <c r="Y100" s="936"/>
      <c r="Z100" s="937"/>
      <c r="AA100" s="938"/>
      <c r="AB100" s="939"/>
      <c r="AC100" s="906" t="str">
        <f>IF(VLOOKUP($A100,'Data (new)'!A:T,12,0)="","",VLOOKUP($A100,'Data (new)'!A:T,12,0))</f>
        <v/>
      </c>
      <c r="AD100" s="906" t="str">
        <f t="shared" si="27"/>
        <v/>
      </c>
      <c r="AE100" s="907" t="str">
        <f t="shared" si="28"/>
        <v/>
      </c>
      <c r="AF100" s="908" t="str">
        <f t="shared" si="26"/>
        <v/>
      </c>
      <c r="AG100" s="909" t="str">
        <f t="shared" si="29"/>
        <v/>
      </c>
      <c r="AH100" s="192">
        <f t="shared" si="30"/>
        <v>0</v>
      </c>
      <c r="AI100" s="192">
        <f t="shared" si="31"/>
        <v>0</v>
      </c>
      <c r="AJ100" s="192">
        <f t="shared" si="32"/>
        <v>0</v>
      </c>
      <c r="AK100" s="192">
        <f t="shared" si="33"/>
        <v>0</v>
      </c>
      <c r="AL100" s="192">
        <f t="shared" si="34"/>
        <v>0</v>
      </c>
      <c r="AM100" s="192">
        <f t="shared" si="35"/>
        <v>0</v>
      </c>
      <c r="AN100" s="192">
        <f t="shared" si="36"/>
        <v>0</v>
      </c>
      <c r="AO100" s="192">
        <f t="shared" si="37"/>
        <v>0</v>
      </c>
      <c r="AP100" s="192">
        <f t="shared" si="38"/>
        <v>0</v>
      </c>
      <c r="AQ100" s="192">
        <f t="shared" si="39"/>
        <v>0</v>
      </c>
      <c r="AR100" s="192">
        <f t="shared" si="40"/>
        <v>0</v>
      </c>
      <c r="AS100" s="192">
        <f t="shared" si="41"/>
        <v>0</v>
      </c>
      <c r="AT100" s="192">
        <f t="shared" si="42"/>
        <v>0</v>
      </c>
      <c r="AU100" s="192">
        <f t="shared" si="43"/>
        <v>0</v>
      </c>
      <c r="AV100" s="192">
        <f t="shared" si="44"/>
        <v>0</v>
      </c>
      <c r="AW100" s="192">
        <f t="shared" si="45"/>
        <v>0</v>
      </c>
      <c r="AX100" s="192">
        <f t="shared" si="46"/>
        <v>0</v>
      </c>
      <c r="AY100" s="192">
        <f t="shared" si="47"/>
        <v>0</v>
      </c>
      <c r="AZ100" s="192">
        <f t="shared" si="48"/>
        <v>0</v>
      </c>
    </row>
    <row r="101" spans="1:52" ht="156.6" customHeight="1">
      <c r="A101" s="902" t="s">
        <v>2883</v>
      </c>
      <c r="B101" s="902" t="str">
        <f>IF(VLOOKUP($A101,'Data (new)'!A:T,2,0)="","",VLOOKUP($A101,'Data (new)'!A:T,2,0))</f>
        <v>AGP0379</v>
      </c>
      <c r="C101" s="1746" t="str">
        <f>IF(VLOOKUP($A101,'Data (new)'!A:T,5,0)="","",VLOOKUP($A101,'Data (new)'!A:T,5,0))</f>
        <v>Geodes</v>
      </c>
      <c r="D101" s="1770"/>
      <c r="E101" s="1756" t="str">
        <f>IF(VLOOKUP($A101,'Data (new)'!$A:$T,6,0)="","",HYPERLINK(VLOOKUP($A101,'Data (new)'!A:T,7,0), VLOOKUP($A101,'Data (new)'!A:T,6,0)))</f>
        <v>Tear 1 LARGE</v>
      </c>
      <c r="F101" s="1744" t="str">
        <f>IF(VLOOKUP($A101,'Data (new)'!A:T,9,0)="","",VLOOKUP($A101,'Data (new)'!A:T,9,0))</f>
        <v>145 x 47 x 15 cm</v>
      </c>
      <c r="G101" s="911" t="str">
        <f>IF(VLOOKUP($A101,'Data (new)'!A:T,8,0)="","",VLOOKUP($A101,'Data (new)'!A:T,8,0))</f>
        <v>Dual texture</v>
      </c>
      <c r="H101" s="904">
        <f>IF(VLOOKUP($A101,'Data (new)'!A:T,16,0)="","",VLOOKUP($A101,'Data (new)'!A:T,16,0))</f>
        <v>277.58222244916487</v>
      </c>
      <c r="I101" s="910">
        <f>IF(VLOOKUP($A101,'Data (new)'!A:T,11,0)="","",VLOOKUP($A101,'Data (new)'!A:T,11,0))</f>
        <v>1</v>
      </c>
      <c r="J101" s="940"/>
      <c r="K101" s="941"/>
      <c r="L101" s="942"/>
      <c r="M101" s="943"/>
      <c r="N101" s="944"/>
      <c r="O101" s="945"/>
      <c r="P101" s="946"/>
      <c r="Q101" s="947"/>
      <c r="R101" s="948"/>
      <c r="S101" s="949"/>
      <c r="T101" s="950"/>
      <c r="U101" s="951"/>
      <c r="V101" s="933"/>
      <c r="W101" s="934"/>
      <c r="X101" s="935"/>
      <c r="Y101" s="936"/>
      <c r="Z101" s="937"/>
      <c r="AA101" s="938"/>
      <c r="AB101" s="939"/>
      <c r="AC101" s="906" t="str">
        <f>IF(VLOOKUP($A101,'Data (new)'!A:T,12,0)="","",VLOOKUP($A101,'Data (new)'!A:T,12,0))</f>
        <v/>
      </c>
      <c r="AD101" s="906" t="str">
        <f t="shared" si="27"/>
        <v/>
      </c>
      <c r="AE101" s="907" t="str">
        <f t="shared" si="28"/>
        <v/>
      </c>
      <c r="AF101" s="908" t="str">
        <f t="shared" si="26"/>
        <v/>
      </c>
      <c r="AG101" s="909" t="str">
        <f t="shared" si="29"/>
        <v/>
      </c>
      <c r="AH101" s="192">
        <f t="shared" si="30"/>
        <v>0</v>
      </c>
      <c r="AI101" s="192">
        <f t="shared" si="31"/>
        <v>0</v>
      </c>
      <c r="AJ101" s="192">
        <f t="shared" si="32"/>
        <v>0</v>
      </c>
      <c r="AK101" s="192">
        <f t="shared" si="33"/>
        <v>0</v>
      </c>
      <c r="AL101" s="192">
        <f t="shared" si="34"/>
        <v>0</v>
      </c>
      <c r="AM101" s="192">
        <f t="shared" si="35"/>
        <v>0</v>
      </c>
      <c r="AN101" s="192">
        <f t="shared" si="36"/>
        <v>0</v>
      </c>
      <c r="AO101" s="192">
        <f t="shared" si="37"/>
        <v>0</v>
      </c>
      <c r="AP101" s="192">
        <f t="shared" si="38"/>
        <v>0</v>
      </c>
      <c r="AQ101" s="192">
        <f t="shared" si="39"/>
        <v>0</v>
      </c>
      <c r="AR101" s="192">
        <f t="shared" si="40"/>
        <v>0</v>
      </c>
      <c r="AS101" s="192">
        <f t="shared" si="41"/>
        <v>0</v>
      </c>
      <c r="AT101" s="192">
        <f t="shared" si="42"/>
        <v>0</v>
      </c>
      <c r="AU101" s="192">
        <f t="shared" si="43"/>
        <v>0</v>
      </c>
      <c r="AV101" s="192">
        <f t="shared" si="44"/>
        <v>0</v>
      </c>
      <c r="AW101" s="192">
        <f t="shared" si="45"/>
        <v>0</v>
      </c>
      <c r="AX101" s="192">
        <f t="shared" si="46"/>
        <v>0</v>
      </c>
      <c r="AY101" s="192">
        <f t="shared" si="47"/>
        <v>0</v>
      </c>
      <c r="AZ101" s="192">
        <f t="shared" si="48"/>
        <v>0</v>
      </c>
    </row>
    <row r="102" spans="1:52" ht="156.6" customHeight="1">
      <c r="A102" s="902" t="s">
        <v>2884</v>
      </c>
      <c r="B102" s="902" t="str">
        <f>IF(VLOOKUP($A102,'Data (new)'!A:T,2,0)="","",VLOOKUP($A102,'Data (new)'!A:T,2,0))</f>
        <v>AGP0380</v>
      </c>
      <c r="C102" s="1745" t="str">
        <f>IF(VLOOKUP($A102,'Data (new)'!A:T,5,0)="","",VLOOKUP($A102,'Data (new)'!A:T,5,0))</f>
        <v>Geodes</v>
      </c>
      <c r="D102" s="1769" t="e" vm="33">
        <v>#VALUE!</v>
      </c>
      <c r="E102" s="1755" t="str">
        <f>IF(VLOOKUP($A102,'Data (new)'!$A:$T,6,0)="","",HYPERLINK(VLOOKUP($A102,'Data (new)'!A:T,7,0), VLOOKUP($A102,'Data (new)'!A:T,6,0)))</f>
        <v>Tear 2 LARGE</v>
      </c>
      <c r="F102" s="1743" t="str">
        <f>IF(VLOOKUP($A102,'Data (new)'!A:T,9,0)="","",VLOOKUP($A102,'Data (new)'!A:T,9,0))</f>
        <v>127 x 37 x 9 cm</v>
      </c>
      <c r="G102" s="911" t="str">
        <f>IF(VLOOKUP($A102,'Data (new)'!A:T,8,0)="","",VLOOKUP($A102,'Data (new)'!A:T,8,0))</f>
        <v>Full friction</v>
      </c>
      <c r="H102" s="904">
        <f>IF(VLOOKUP($A102,'Data (new)'!A:T,16,0)="","",VLOOKUP($A102,'Data (new)'!A:T,16,0))</f>
        <v>212.07199782033589</v>
      </c>
      <c r="I102" s="910">
        <f>IF(VLOOKUP($A102,'Data (new)'!A:T,11,0)="","",VLOOKUP($A102,'Data (new)'!A:T,11,0))</f>
        <v>1</v>
      </c>
      <c r="J102" s="940"/>
      <c r="K102" s="941"/>
      <c r="L102" s="942"/>
      <c r="M102" s="943"/>
      <c r="N102" s="944"/>
      <c r="O102" s="945"/>
      <c r="P102" s="946"/>
      <c r="Q102" s="947"/>
      <c r="R102" s="948"/>
      <c r="S102" s="949"/>
      <c r="T102" s="950"/>
      <c r="U102" s="951"/>
      <c r="V102" s="933"/>
      <c r="W102" s="934"/>
      <c r="X102" s="935"/>
      <c r="Y102" s="936"/>
      <c r="Z102" s="937"/>
      <c r="AA102" s="938"/>
      <c r="AB102" s="939"/>
      <c r="AC102" s="906" t="str">
        <f>IF(VLOOKUP($A102,'Data (new)'!A:T,12,0)="","",VLOOKUP($A102,'Data (new)'!A:T,12,0))</f>
        <v/>
      </c>
      <c r="AD102" s="906" t="str">
        <f t="shared" si="27"/>
        <v/>
      </c>
      <c r="AE102" s="907" t="str">
        <f t="shared" si="28"/>
        <v/>
      </c>
      <c r="AF102" s="908" t="str">
        <f t="shared" si="26"/>
        <v/>
      </c>
      <c r="AG102" s="909" t="str">
        <f t="shared" si="29"/>
        <v/>
      </c>
      <c r="AH102" s="192">
        <f t="shared" si="30"/>
        <v>0</v>
      </c>
      <c r="AI102" s="192">
        <f t="shared" si="31"/>
        <v>0</v>
      </c>
      <c r="AJ102" s="192">
        <f t="shared" si="32"/>
        <v>0</v>
      </c>
      <c r="AK102" s="192">
        <f t="shared" si="33"/>
        <v>0</v>
      </c>
      <c r="AL102" s="192">
        <f t="shared" si="34"/>
        <v>0</v>
      </c>
      <c r="AM102" s="192">
        <f t="shared" si="35"/>
        <v>0</v>
      </c>
      <c r="AN102" s="192">
        <f t="shared" si="36"/>
        <v>0</v>
      </c>
      <c r="AO102" s="192">
        <f t="shared" si="37"/>
        <v>0</v>
      </c>
      <c r="AP102" s="192">
        <f t="shared" si="38"/>
        <v>0</v>
      </c>
      <c r="AQ102" s="192">
        <f t="shared" si="39"/>
        <v>0</v>
      </c>
      <c r="AR102" s="192">
        <f t="shared" si="40"/>
        <v>0</v>
      </c>
      <c r="AS102" s="192">
        <f t="shared" si="41"/>
        <v>0</v>
      </c>
      <c r="AT102" s="192">
        <f t="shared" si="42"/>
        <v>0</v>
      </c>
      <c r="AU102" s="192">
        <f t="shared" si="43"/>
        <v>0</v>
      </c>
      <c r="AV102" s="192">
        <f t="shared" si="44"/>
        <v>0</v>
      </c>
      <c r="AW102" s="192">
        <f t="shared" si="45"/>
        <v>0</v>
      </c>
      <c r="AX102" s="192">
        <f t="shared" si="46"/>
        <v>0</v>
      </c>
      <c r="AY102" s="192">
        <f t="shared" si="47"/>
        <v>0</v>
      </c>
      <c r="AZ102" s="192">
        <f t="shared" si="48"/>
        <v>0</v>
      </c>
    </row>
    <row r="103" spans="1:52" ht="156.6" customHeight="1">
      <c r="A103" s="902" t="s">
        <v>2885</v>
      </c>
      <c r="B103" s="902" t="str">
        <f>IF(VLOOKUP($A103,'Data (new)'!A:T,2,0)="","",VLOOKUP($A103,'Data (new)'!A:T,2,0))</f>
        <v>AGP0380</v>
      </c>
      <c r="C103" s="1746" t="str">
        <f>IF(VLOOKUP($A103,'Data (new)'!A:T,5,0)="","",VLOOKUP($A103,'Data (new)'!A:T,5,0))</f>
        <v>Geodes</v>
      </c>
      <c r="D103" s="1770"/>
      <c r="E103" s="1756" t="str">
        <f>IF(VLOOKUP($A103,'Data (new)'!$A:$T,6,0)="","",HYPERLINK(VLOOKUP($A103,'Data (new)'!A:T,7,0), VLOOKUP($A103,'Data (new)'!A:T,6,0)))</f>
        <v>Tear 2 LARGE</v>
      </c>
      <c r="F103" s="1744"/>
      <c r="G103" s="911" t="str">
        <f>IF(VLOOKUP($A103,'Data (new)'!A:T,8,0)="","",VLOOKUP($A103,'Data (new)'!A:T,8,0))</f>
        <v>Dual texture</v>
      </c>
      <c r="H103" s="904">
        <f>IF(VLOOKUP($A103,'Data (new)'!A:T,16,0)="","",VLOOKUP($A103,'Data (new)'!A:T,16,0))</f>
        <v>265.08999727541988</v>
      </c>
      <c r="I103" s="910">
        <f>IF(VLOOKUP($A103,'Data (new)'!A:T,11,0)="","",VLOOKUP($A103,'Data (new)'!A:T,11,0))</f>
        <v>1</v>
      </c>
      <c r="J103" s="940"/>
      <c r="K103" s="941"/>
      <c r="L103" s="942"/>
      <c r="M103" s="943"/>
      <c r="N103" s="944"/>
      <c r="O103" s="945"/>
      <c r="P103" s="946"/>
      <c r="Q103" s="947"/>
      <c r="R103" s="948"/>
      <c r="S103" s="949"/>
      <c r="T103" s="950"/>
      <c r="U103" s="951"/>
      <c r="V103" s="933"/>
      <c r="W103" s="934"/>
      <c r="X103" s="935"/>
      <c r="Y103" s="936"/>
      <c r="Z103" s="937"/>
      <c r="AA103" s="938"/>
      <c r="AB103" s="939"/>
      <c r="AC103" s="906" t="str">
        <f>IF(VLOOKUP($A103,'Data (new)'!A:T,12,0)="","",VLOOKUP($A103,'Data (new)'!A:T,12,0))</f>
        <v/>
      </c>
      <c r="AD103" s="906" t="str">
        <f t="shared" si="27"/>
        <v/>
      </c>
      <c r="AE103" s="907" t="str">
        <f t="shared" si="28"/>
        <v/>
      </c>
      <c r="AF103" s="908" t="str">
        <f t="shared" si="26"/>
        <v/>
      </c>
      <c r="AG103" s="909" t="str">
        <f t="shared" si="29"/>
        <v/>
      </c>
      <c r="AH103" s="192">
        <f t="shared" si="30"/>
        <v>0</v>
      </c>
      <c r="AI103" s="192">
        <f t="shared" si="31"/>
        <v>0</v>
      </c>
      <c r="AJ103" s="192">
        <f t="shared" si="32"/>
        <v>0</v>
      </c>
      <c r="AK103" s="192">
        <f t="shared" si="33"/>
        <v>0</v>
      </c>
      <c r="AL103" s="192">
        <f t="shared" si="34"/>
        <v>0</v>
      </c>
      <c r="AM103" s="192">
        <f t="shared" si="35"/>
        <v>0</v>
      </c>
      <c r="AN103" s="192">
        <f t="shared" si="36"/>
        <v>0</v>
      </c>
      <c r="AO103" s="192">
        <f t="shared" si="37"/>
        <v>0</v>
      </c>
      <c r="AP103" s="192">
        <f t="shared" si="38"/>
        <v>0</v>
      </c>
      <c r="AQ103" s="192">
        <f t="shared" si="39"/>
        <v>0</v>
      </c>
      <c r="AR103" s="192">
        <f t="shared" si="40"/>
        <v>0</v>
      </c>
      <c r="AS103" s="192">
        <f t="shared" si="41"/>
        <v>0</v>
      </c>
      <c r="AT103" s="192">
        <f t="shared" si="42"/>
        <v>0</v>
      </c>
      <c r="AU103" s="192">
        <f t="shared" si="43"/>
        <v>0</v>
      </c>
      <c r="AV103" s="192">
        <f t="shared" si="44"/>
        <v>0</v>
      </c>
      <c r="AW103" s="192">
        <f t="shared" si="45"/>
        <v>0</v>
      </c>
      <c r="AX103" s="192">
        <f t="shared" si="46"/>
        <v>0</v>
      </c>
      <c r="AY103" s="192">
        <f t="shared" si="47"/>
        <v>0</v>
      </c>
      <c r="AZ103" s="192">
        <f t="shared" si="48"/>
        <v>0</v>
      </c>
    </row>
    <row r="104" spans="1:52" ht="156.6" customHeight="1">
      <c r="A104" s="902" t="s">
        <v>2886</v>
      </c>
      <c r="B104" s="902" t="str">
        <f>IF(VLOOKUP($A104,'Data (new)'!A:T,2,0)="","",VLOOKUP($A104,'Data (new)'!A:T,2,0))</f>
        <v>AGP0381</v>
      </c>
      <c r="C104" s="1745" t="str">
        <f>IF(VLOOKUP($A104,'Data (new)'!A:T,5,0)="","",VLOOKUP($A104,'Data (new)'!A:T,5,0))</f>
        <v>Geodes</v>
      </c>
      <c r="D104" s="1769" t="e" vm="34">
        <v>#VALUE!</v>
      </c>
      <c r="E104" s="1755" t="str">
        <f>IF(VLOOKUP($A104,'Data (new)'!$A:$T,6,0)="","",HYPERLINK(VLOOKUP($A104,'Data (new)'!A:T,7,0), VLOOKUP($A104,'Data (new)'!A:T,6,0)))</f>
        <v>Tear 3 LARGE</v>
      </c>
      <c r="F104" s="1743" t="str">
        <f>IF(VLOOKUP($A104,'Data (new)'!A:T,9,0)="","",VLOOKUP($A104,'Data (new)'!A:T,9,0))</f>
        <v>108 x 26 x 9 cm</v>
      </c>
      <c r="G104" s="911" t="str">
        <f>IF(VLOOKUP($A104,'Data (new)'!A:T,8,0)="","",VLOOKUP($A104,'Data (new)'!A:T,8,0))</f>
        <v>Full friction</v>
      </c>
      <c r="H104" s="904">
        <f>IF(VLOOKUP($A104,'Data (new)'!A:T,16,0)="","",VLOOKUP($A104,'Data (new)'!A:T,16,0))</f>
        <v>177.71287074735449</v>
      </c>
      <c r="I104" s="910">
        <f>IF(VLOOKUP($A104,'Data (new)'!A:T,11,0)="","",VLOOKUP($A104,'Data (new)'!A:T,11,0))</f>
        <v>1</v>
      </c>
      <c r="J104" s="940"/>
      <c r="K104" s="941"/>
      <c r="L104" s="942"/>
      <c r="M104" s="943"/>
      <c r="N104" s="944"/>
      <c r="O104" s="945"/>
      <c r="P104" s="946"/>
      <c r="Q104" s="947"/>
      <c r="R104" s="948"/>
      <c r="S104" s="949"/>
      <c r="T104" s="950"/>
      <c r="U104" s="951"/>
      <c r="V104" s="933"/>
      <c r="W104" s="934"/>
      <c r="X104" s="935"/>
      <c r="Y104" s="936"/>
      <c r="Z104" s="937"/>
      <c r="AA104" s="938"/>
      <c r="AB104" s="939"/>
      <c r="AC104" s="906" t="str">
        <f>IF(VLOOKUP($A104,'Data (new)'!A:T,12,0)="","",VLOOKUP($A104,'Data (new)'!A:T,12,0))</f>
        <v/>
      </c>
      <c r="AD104" s="906" t="str">
        <f t="shared" si="27"/>
        <v/>
      </c>
      <c r="AE104" s="907" t="str">
        <f t="shared" si="28"/>
        <v/>
      </c>
      <c r="AF104" s="908" t="str">
        <f t="shared" si="26"/>
        <v/>
      </c>
      <c r="AG104" s="909" t="str">
        <f t="shared" si="29"/>
        <v/>
      </c>
      <c r="AH104" s="192">
        <f t="shared" si="30"/>
        <v>0</v>
      </c>
      <c r="AI104" s="192">
        <f t="shared" si="31"/>
        <v>0</v>
      </c>
      <c r="AJ104" s="192">
        <f t="shared" si="32"/>
        <v>0</v>
      </c>
      <c r="AK104" s="192">
        <f t="shared" si="33"/>
        <v>0</v>
      </c>
      <c r="AL104" s="192">
        <f t="shared" si="34"/>
        <v>0</v>
      </c>
      <c r="AM104" s="192">
        <f t="shared" si="35"/>
        <v>0</v>
      </c>
      <c r="AN104" s="192">
        <f t="shared" si="36"/>
        <v>0</v>
      </c>
      <c r="AO104" s="192">
        <f t="shared" si="37"/>
        <v>0</v>
      </c>
      <c r="AP104" s="192">
        <f t="shared" si="38"/>
        <v>0</v>
      </c>
      <c r="AQ104" s="192">
        <f t="shared" si="39"/>
        <v>0</v>
      </c>
      <c r="AR104" s="192">
        <f t="shared" si="40"/>
        <v>0</v>
      </c>
      <c r="AS104" s="192">
        <f t="shared" si="41"/>
        <v>0</v>
      </c>
      <c r="AT104" s="192">
        <f t="shared" si="42"/>
        <v>0</v>
      </c>
      <c r="AU104" s="192">
        <f t="shared" si="43"/>
        <v>0</v>
      </c>
      <c r="AV104" s="192">
        <f t="shared" si="44"/>
        <v>0</v>
      </c>
      <c r="AW104" s="192">
        <f t="shared" si="45"/>
        <v>0</v>
      </c>
      <c r="AX104" s="192">
        <f t="shared" si="46"/>
        <v>0</v>
      </c>
      <c r="AY104" s="192">
        <f t="shared" si="47"/>
        <v>0</v>
      </c>
      <c r="AZ104" s="192">
        <f t="shared" si="48"/>
        <v>0</v>
      </c>
    </row>
    <row r="105" spans="1:52" ht="156.6" customHeight="1">
      <c r="A105" s="902" t="s">
        <v>2887</v>
      </c>
      <c r="B105" s="902" t="str">
        <f>IF(VLOOKUP($A105,'Data (new)'!A:T,2,0)="","",VLOOKUP($A105,'Data (new)'!A:T,2,0))</f>
        <v>AGP0381</v>
      </c>
      <c r="C105" s="1746" t="str">
        <f>IF(VLOOKUP($A105,'Data (new)'!A:T,5,0)="","",VLOOKUP($A105,'Data (new)'!A:T,5,0))</f>
        <v>Geodes</v>
      </c>
      <c r="D105" s="1770"/>
      <c r="E105" s="1756" t="str">
        <f>IF(VLOOKUP($A105,'Data (new)'!$A:$T,6,0)="","",HYPERLINK(VLOOKUP($A105,'Data (new)'!A:T,7,0), VLOOKUP($A105,'Data (new)'!A:T,6,0)))</f>
        <v>Tear 3 LARGE</v>
      </c>
      <c r="F105" s="1744" t="str">
        <f>IF(VLOOKUP($A105,'Data (new)'!A:T,9,0)="","",VLOOKUP($A105,'Data (new)'!A:T,9,0))</f>
        <v>108 x 26 x 9 cm</v>
      </c>
      <c r="G105" s="911" t="str">
        <f>IF(VLOOKUP($A105,'Data (new)'!A:T,8,0)="","",VLOOKUP($A105,'Data (new)'!A:T,8,0))</f>
        <v>Dual texture</v>
      </c>
      <c r="H105" s="904">
        <f>IF(VLOOKUP($A105,'Data (new)'!A:T,16,0)="","",VLOOKUP($A105,'Data (new)'!A:T,16,0))</f>
        <v>222.14108843419308</v>
      </c>
      <c r="I105" s="910">
        <f>IF(VLOOKUP($A105,'Data (new)'!A:T,11,0)="","",VLOOKUP($A105,'Data (new)'!A:T,11,0))</f>
        <v>1</v>
      </c>
      <c r="J105" s="940"/>
      <c r="K105" s="941"/>
      <c r="L105" s="942"/>
      <c r="M105" s="943"/>
      <c r="N105" s="944"/>
      <c r="O105" s="945"/>
      <c r="P105" s="946"/>
      <c r="Q105" s="947"/>
      <c r="R105" s="948"/>
      <c r="S105" s="949"/>
      <c r="T105" s="950"/>
      <c r="U105" s="951"/>
      <c r="V105" s="933"/>
      <c r="W105" s="934"/>
      <c r="X105" s="935"/>
      <c r="Y105" s="936"/>
      <c r="Z105" s="937"/>
      <c r="AA105" s="938"/>
      <c r="AB105" s="939"/>
      <c r="AC105" s="906" t="str">
        <f>IF(VLOOKUP($A105,'Data (new)'!A:T,12,0)="","",VLOOKUP($A105,'Data (new)'!A:T,12,0))</f>
        <v/>
      </c>
      <c r="AD105" s="912" t="str">
        <f t="shared" si="27"/>
        <v/>
      </c>
      <c r="AE105" s="913" t="str">
        <f t="shared" si="28"/>
        <v/>
      </c>
      <c r="AF105" s="908" t="str">
        <f t="shared" si="26"/>
        <v/>
      </c>
      <c r="AG105" s="909" t="str">
        <f t="shared" si="29"/>
        <v/>
      </c>
      <c r="AH105" s="192">
        <f t="shared" si="30"/>
        <v>0</v>
      </c>
      <c r="AI105" s="192">
        <f t="shared" si="31"/>
        <v>0</v>
      </c>
      <c r="AJ105" s="192">
        <f t="shared" si="32"/>
        <v>0</v>
      </c>
      <c r="AK105" s="192">
        <f t="shared" si="33"/>
        <v>0</v>
      </c>
      <c r="AL105" s="192">
        <f t="shared" si="34"/>
        <v>0</v>
      </c>
      <c r="AM105" s="192">
        <f t="shared" si="35"/>
        <v>0</v>
      </c>
      <c r="AN105" s="192">
        <f t="shared" si="36"/>
        <v>0</v>
      </c>
      <c r="AO105" s="192">
        <f t="shared" si="37"/>
        <v>0</v>
      </c>
      <c r="AP105" s="192">
        <f t="shared" si="38"/>
        <v>0</v>
      </c>
      <c r="AQ105" s="192">
        <f t="shared" si="39"/>
        <v>0</v>
      </c>
      <c r="AR105" s="192">
        <f t="shared" si="40"/>
        <v>0</v>
      </c>
      <c r="AS105" s="192">
        <f t="shared" si="41"/>
        <v>0</v>
      </c>
      <c r="AT105" s="192">
        <f t="shared" si="42"/>
        <v>0</v>
      </c>
      <c r="AU105" s="192">
        <f t="shared" si="43"/>
        <v>0</v>
      </c>
      <c r="AV105" s="192">
        <f t="shared" si="44"/>
        <v>0</v>
      </c>
      <c r="AW105" s="192">
        <f t="shared" si="45"/>
        <v>0</v>
      </c>
      <c r="AX105" s="192">
        <f t="shared" si="46"/>
        <v>0</v>
      </c>
      <c r="AY105" s="192">
        <f t="shared" si="47"/>
        <v>0</v>
      </c>
      <c r="AZ105" s="192">
        <f t="shared" si="48"/>
        <v>0</v>
      </c>
    </row>
    <row r="106" spans="1:52" ht="219.6" customHeight="1">
      <c r="A106" s="1771" t="e" vm="35">
        <v>#VALUE!</v>
      </c>
      <c r="B106" s="1771"/>
      <c r="C106" s="1771"/>
      <c r="D106" s="1771"/>
      <c r="E106" s="1773" t="e" vm="36">
        <v>#VALUE!</v>
      </c>
      <c r="F106" s="1774"/>
      <c r="G106" s="1775"/>
      <c r="H106" s="1773" t="e" vm="37">
        <v>#VALUE!</v>
      </c>
      <c r="I106" s="1776"/>
      <c r="J106" s="1777"/>
      <c r="K106" s="1777"/>
      <c r="L106" s="1777"/>
      <c r="M106" s="1777"/>
      <c r="N106" s="1768" t="e" vm="38">
        <v>#VALUE!</v>
      </c>
      <c r="O106" s="1768"/>
      <c r="P106" s="1768"/>
      <c r="Q106" s="1768"/>
      <c r="R106" s="1768"/>
      <c r="S106" s="1768"/>
      <c r="T106" s="1768"/>
      <c r="U106" s="1768"/>
      <c r="V106" s="1768"/>
      <c r="W106" s="1768"/>
      <c r="X106" s="1768"/>
      <c r="Y106" s="1768"/>
      <c r="Z106" s="1768"/>
      <c r="AA106" s="1768"/>
      <c r="AB106" s="1768"/>
      <c r="AC106" s="1768"/>
      <c r="AD106" s="899"/>
      <c r="AE106" s="899"/>
      <c r="AF106" s="901"/>
      <c r="AG106" s="901"/>
      <c r="AH106" s="192"/>
      <c r="AI106" s="192"/>
      <c r="AJ106" s="192"/>
      <c r="AK106" s="192"/>
      <c r="AL106" s="192"/>
      <c r="AM106" s="192"/>
      <c r="AN106" s="192"/>
      <c r="AO106" s="192"/>
      <c r="AP106" s="192"/>
      <c r="AQ106" s="192"/>
      <c r="AR106" s="192"/>
      <c r="AS106" s="192"/>
      <c r="AT106" s="192"/>
      <c r="AU106" s="192"/>
      <c r="AV106" s="192"/>
      <c r="AW106" s="192"/>
      <c r="AX106" s="192"/>
      <c r="AY106" s="192"/>
      <c r="AZ106" s="192"/>
    </row>
    <row r="107" spans="1:52" ht="219.6" customHeight="1">
      <c r="A107" s="1766"/>
      <c r="B107" s="1766"/>
      <c r="C107" s="1766"/>
      <c r="D107" s="1766"/>
      <c r="E107" s="1778" t="e" vm="39">
        <v>#VALUE!</v>
      </c>
      <c r="F107" s="1779"/>
      <c r="G107" s="1780"/>
      <c r="H107" s="1781" t="e" vm="40">
        <v>#VALUE!</v>
      </c>
      <c r="I107" s="1782"/>
      <c r="J107" s="1783"/>
      <c r="K107" s="1783"/>
      <c r="L107" s="1783"/>
      <c r="M107" s="1783"/>
      <c r="N107" s="1759"/>
      <c r="O107" s="1759"/>
      <c r="P107" s="1759"/>
      <c r="Q107" s="1759"/>
      <c r="R107" s="1759"/>
      <c r="S107" s="1759"/>
      <c r="T107" s="1759"/>
      <c r="U107" s="1759"/>
      <c r="V107" s="1759"/>
      <c r="W107" s="1759"/>
      <c r="X107" s="1759"/>
      <c r="Y107" s="1759"/>
      <c r="Z107" s="1759"/>
      <c r="AA107" s="1759"/>
      <c r="AB107" s="1759"/>
      <c r="AC107" s="1759"/>
      <c r="AD107" s="899"/>
      <c r="AE107" s="899"/>
      <c r="AF107" s="901"/>
      <c r="AG107" s="901"/>
      <c r="AH107" s="192"/>
      <c r="AI107" s="192"/>
      <c r="AJ107" s="192"/>
      <c r="AK107" s="192"/>
      <c r="AL107" s="192"/>
      <c r="AM107" s="192"/>
      <c r="AN107" s="192"/>
      <c r="AO107" s="192"/>
      <c r="AP107" s="192"/>
      <c r="AQ107" s="192"/>
      <c r="AR107" s="192"/>
      <c r="AS107" s="192"/>
      <c r="AT107" s="192"/>
      <c r="AU107" s="192"/>
      <c r="AV107" s="192"/>
      <c r="AW107" s="192"/>
      <c r="AX107" s="192"/>
      <c r="AY107" s="192"/>
      <c r="AZ107" s="192"/>
    </row>
    <row r="108" spans="1:52" ht="81.599999999999994" customHeight="1">
      <c r="A108" s="902" t="s">
        <v>2888</v>
      </c>
      <c r="B108" s="902" t="str">
        <f>IF(VLOOKUP($A108,'Data (new)'!A:T,2,0)="","",VLOOKUP($A108,'Data (new)'!A:T,2,0))</f>
        <v/>
      </c>
      <c r="C108" s="1745" t="str">
        <f>IF(VLOOKUP($A108,'Data (new)'!A:T,5,0)="","",VLOOKUP($A108,'Data (new)'!A:T,5,0))</f>
        <v>Shields</v>
      </c>
      <c r="D108" s="1769" t="e" vm="41">
        <v>#VALUE!</v>
      </c>
      <c r="E108" s="1767" t="str">
        <f>IF(VLOOKUP($A108,'Data (new)'!$A:$T,6,0)="","",HYPERLINK(VLOOKUP($A108,'Data (new)'!A:T,7,0), VLOOKUP($A108,'Data (new)'!A:T,6,0)))</f>
        <v>FULL RANGE MEDIUM (-5%)</v>
      </c>
      <c r="F108" s="1743" t="str">
        <f>IF(VLOOKUP($A108,'Data (new)'!A:T,9,0)="","",VLOOKUP($A108,'Data (new)'!A:T,9,0))</f>
        <v/>
      </c>
      <c r="G108" s="911" t="str">
        <f>IF(VLOOKUP($A108,'Data (new)'!A:T,8,0)="","",VLOOKUP($A108,'Data (new)'!A:T,8,0))</f>
        <v>Full friction</v>
      </c>
      <c r="H108" s="914">
        <f>IF(VLOOKUP($A108,'Data (new)'!A:T,16,0)="","",VLOOKUP($A108,'Data (new)'!A:T,16,0))</f>
        <v>2140.3406465969178</v>
      </c>
      <c r="I108" s="910">
        <f>IF(VLOOKUP($A108,'Data (new)'!A:T,11,0)="","",VLOOKUP($A108,'Data (new)'!A:T,11,0))</f>
        <v>15</v>
      </c>
      <c r="J108" s="940"/>
      <c r="K108" s="941"/>
      <c r="L108" s="942"/>
      <c r="M108" s="943"/>
      <c r="N108" s="944"/>
      <c r="O108" s="945"/>
      <c r="P108" s="946"/>
      <c r="Q108" s="947"/>
      <c r="R108" s="948"/>
      <c r="S108" s="949"/>
      <c r="T108" s="950"/>
      <c r="U108" s="951"/>
      <c r="V108" s="933"/>
      <c r="W108" s="934"/>
      <c r="X108" s="935"/>
      <c r="Y108" s="936"/>
      <c r="Z108" s="937"/>
      <c r="AA108" s="938"/>
      <c r="AB108" s="939"/>
      <c r="AC108" s="906" t="str">
        <f>IF(VLOOKUP($A108,'Data (new)'!A:T,12,0)="","",VLOOKUP($A108,'Data (new)'!A:T,12,0))</f>
        <v/>
      </c>
      <c r="AD108" s="915" t="str">
        <f t="shared" si="27"/>
        <v/>
      </c>
      <c r="AE108" s="916" t="str">
        <f t="shared" si="28"/>
        <v/>
      </c>
      <c r="AF108" s="908" t="str">
        <f t="shared" si="26"/>
        <v/>
      </c>
      <c r="AG108" s="909" t="str">
        <f t="shared" si="29"/>
        <v/>
      </c>
      <c r="AH108" s="192">
        <f t="shared" si="30"/>
        <v>0</v>
      </c>
      <c r="AI108" s="192">
        <f t="shared" si="31"/>
        <v>0</v>
      </c>
      <c r="AJ108" s="192">
        <f t="shared" si="32"/>
        <v>0</v>
      </c>
      <c r="AK108" s="192">
        <f t="shared" si="33"/>
        <v>0</v>
      </c>
      <c r="AL108" s="192">
        <f t="shared" si="34"/>
        <v>0</v>
      </c>
      <c r="AM108" s="192">
        <f t="shared" si="35"/>
        <v>0</v>
      </c>
      <c r="AN108" s="192">
        <f t="shared" si="36"/>
        <v>0</v>
      </c>
      <c r="AO108" s="192">
        <f t="shared" si="37"/>
        <v>0</v>
      </c>
      <c r="AP108" s="192">
        <f t="shared" si="38"/>
        <v>0</v>
      </c>
      <c r="AQ108" s="192">
        <f t="shared" si="39"/>
        <v>0</v>
      </c>
      <c r="AR108" s="192">
        <f t="shared" si="40"/>
        <v>0</v>
      </c>
      <c r="AS108" s="192">
        <f t="shared" si="41"/>
        <v>0</v>
      </c>
      <c r="AT108" s="192">
        <f t="shared" si="42"/>
        <v>0</v>
      </c>
      <c r="AU108" s="192">
        <f t="shared" si="43"/>
        <v>0</v>
      </c>
      <c r="AV108" s="192">
        <f t="shared" si="44"/>
        <v>0</v>
      </c>
      <c r="AW108" s="192">
        <f t="shared" si="45"/>
        <v>0</v>
      </c>
      <c r="AX108" s="192">
        <f t="shared" si="46"/>
        <v>0</v>
      </c>
      <c r="AY108" s="192">
        <f t="shared" si="47"/>
        <v>0</v>
      </c>
      <c r="AZ108" s="192">
        <f t="shared" si="48"/>
        <v>0</v>
      </c>
    </row>
    <row r="109" spans="1:52" ht="81.599999999999994" customHeight="1">
      <c r="A109" s="902" t="s">
        <v>2889</v>
      </c>
      <c r="B109" s="902" t="str">
        <f>IF(VLOOKUP($A109,'Data (new)'!A:T,2,0)="","",VLOOKUP($A109,'Data (new)'!A:T,2,0))</f>
        <v/>
      </c>
      <c r="C109" s="1746"/>
      <c r="D109" s="1772"/>
      <c r="E109" s="1751"/>
      <c r="F109" s="1744"/>
      <c r="G109" s="911" t="str">
        <f>IF(VLOOKUP($A109,'Data (new)'!A:T,8,0)="","",VLOOKUP($A109,'Data (new)'!A:T,8,0))</f>
        <v>Dual texture</v>
      </c>
      <c r="H109" s="914">
        <f>IF(VLOOKUP($A109,'Data (new)'!A:T,16,0)="","",VLOOKUP($A109,'Data (new)'!A:T,16,0))</f>
        <v>2675.4258082461488</v>
      </c>
      <c r="I109" s="910">
        <f>IF(VLOOKUP($A109,'Data (new)'!A:T,11,0)="","",VLOOKUP($A109,'Data (new)'!A:T,11,0))</f>
        <v>15</v>
      </c>
      <c r="J109" s="940"/>
      <c r="K109" s="941"/>
      <c r="L109" s="942"/>
      <c r="M109" s="943"/>
      <c r="N109" s="944"/>
      <c r="O109" s="945"/>
      <c r="P109" s="946"/>
      <c r="Q109" s="947"/>
      <c r="R109" s="948"/>
      <c r="S109" s="949"/>
      <c r="T109" s="950"/>
      <c r="U109" s="951"/>
      <c r="V109" s="933"/>
      <c r="W109" s="934"/>
      <c r="X109" s="935"/>
      <c r="Y109" s="936"/>
      <c r="Z109" s="937"/>
      <c r="AA109" s="938"/>
      <c r="AB109" s="939"/>
      <c r="AC109" s="906" t="str">
        <f>IF(VLOOKUP($A109,'Data (new)'!A:T,12,0)="","",VLOOKUP($A109,'Data (new)'!A:T,12,0))</f>
        <v/>
      </c>
      <c r="AD109" s="906" t="str">
        <f t="shared" si="27"/>
        <v/>
      </c>
      <c r="AE109" s="907" t="str">
        <f t="shared" si="28"/>
        <v/>
      </c>
      <c r="AF109" s="908" t="str">
        <f t="shared" si="26"/>
        <v/>
      </c>
      <c r="AG109" s="909" t="str">
        <f t="shared" si="29"/>
        <v/>
      </c>
      <c r="AH109" s="192">
        <f t="shared" si="30"/>
        <v>0</v>
      </c>
      <c r="AI109" s="192">
        <f t="shared" si="31"/>
        <v>0</v>
      </c>
      <c r="AJ109" s="192">
        <f t="shared" si="32"/>
        <v>0</v>
      </c>
      <c r="AK109" s="192">
        <f t="shared" si="33"/>
        <v>0</v>
      </c>
      <c r="AL109" s="192">
        <f t="shared" si="34"/>
        <v>0</v>
      </c>
      <c r="AM109" s="192">
        <f t="shared" si="35"/>
        <v>0</v>
      </c>
      <c r="AN109" s="192">
        <f t="shared" si="36"/>
        <v>0</v>
      </c>
      <c r="AO109" s="192">
        <f t="shared" si="37"/>
        <v>0</v>
      </c>
      <c r="AP109" s="192">
        <f t="shared" si="38"/>
        <v>0</v>
      </c>
      <c r="AQ109" s="192">
        <f t="shared" si="39"/>
        <v>0</v>
      </c>
      <c r="AR109" s="192">
        <f t="shared" si="40"/>
        <v>0</v>
      </c>
      <c r="AS109" s="192">
        <f t="shared" si="41"/>
        <v>0</v>
      </c>
      <c r="AT109" s="192">
        <f t="shared" si="42"/>
        <v>0</v>
      </c>
      <c r="AU109" s="192">
        <f t="shared" si="43"/>
        <v>0</v>
      </c>
      <c r="AV109" s="192">
        <f t="shared" si="44"/>
        <v>0</v>
      </c>
      <c r="AW109" s="192">
        <f t="shared" si="45"/>
        <v>0</v>
      </c>
      <c r="AX109" s="192">
        <f t="shared" si="46"/>
        <v>0</v>
      </c>
      <c r="AY109" s="192">
        <f t="shared" si="47"/>
        <v>0</v>
      </c>
      <c r="AZ109" s="192">
        <f t="shared" si="48"/>
        <v>0</v>
      </c>
    </row>
    <row r="110" spans="1:52" ht="81.599999999999994" customHeight="1">
      <c r="A110" s="902" t="s">
        <v>2890</v>
      </c>
      <c r="B110" s="902" t="str">
        <f>IF(VLOOKUP($A110,'Data (new)'!A:T,2,0)="","",VLOOKUP($A110,'Data (new)'!A:T,2,0))</f>
        <v/>
      </c>
      <c r="C110" s="1746"/>
      <c r="D110" s="1772"/>
      <c r="E110" s="1767" t="str">
        <f>IF(VLOOKUP($A110,'Data (new)'!$A:$T,6,0)="","",HYPERLINK(VLOOKUP($A110,'Data (new)'!A:T,7,0), VLOOKUP($A110,'Data (new)'!A:T,6,0)))</f>
        <v>FULL RANGE LARGE (-5%)</v>
      </c>
      <c r="F110" s="1743" t="str">
        <f>IF(VLOOKUP($A110,'Data (new)'!A:T,9,0)="","",VLOOKUP($A110,'Data (new)'!A:T,9,0))</f>
        <v/>
      </c>
      <c r="G110" s="911" t="str">
        <f>IF(VLOOKUP($A110,'Data (new)'!A:T,8,0)="","",VLOOKUP($A110,'Data (new)'!A:T,8,0))</f>
        <v>Full friction</v>
      </c>
      <c r="H110" s="914">
        <f>IF(VLOOKUP($A110,'Data (new)'!A:T,16,0)="","",VLOOKUP($A110,'Data (new)'!A:T,16,0))</f>
        <v>2457.6309999999999</v>
      </c>
      <c r="I110" s="910">
        <f>IF(VLOOKUP($A110,'Data (new)'!A:T,11,0)="","",VLOOKUP($A110,'Data (new)'!A:T,11,0))</f>
        <v>15</v>
      </c>
      <c r="J110" s="940"/>
      <c r="K110" s="941"/>
      <c r="L110" s="942"/>
      <c r="M110" s="943"/>
      <c r="N110" s="944"/>
      <c r="O110" s="945"/>
      <c r="P110" s="946"/>
      <c r="Q110" s="947"/>
      <c r="R110" s="948"/>
      <c r="S110" s="949"/>
      <c r="T110" s="950"/>
      <c r="U110" s="951"/>
      <c r="V110" s="933"/>
      <c r="W110" s="934"/>
      <c r="X110" s="935"/>
      <c r="Y110" s="936"/>
      <c r="Z110" s="937"/>
      <c r="AA110" s="938"/>
      <c r="AB110" s="939"/>
      <c r="AC110" s="906" t="str">
        <f>IF(VLOOKUP($A110,'Data (new)'!A:T,12,0)="","",VLOOKUP($A110,'Data (new)'!A:T,12,0))</f>
        <v/>
      </c>
      <c r="AD110" s="906" t="str">
        <f t="shared" si="27"/>
        <v/>
      </c>
      <c r="AE110" s="907" t="str">
        <f t="shared" si="28"/>
        <v/>
      </c>
      <c r="AF110" s="908" t="str">
        <f t="shared" ref="AF110:AF141" si="49">IF(ISERROR($AE110*(1-$D$4)),"",$AE110*(1-$D$4))</f>
        <v/>
      </c>
      <c r="AG110" s="909" t="str">
        <f t="shared" si="29"/>
        <v/>
      </c>
      <c r="AH110" s="192">
        <f t="shared" si="30"/>
        <v>0</v>
      </c>
      <c r="AI110" s="192">
        <f t="shared" si="31"/>
        <v>0</v>
      </c>
      <c r="AJ110" s="192">
        <f t="shared" si="32"/>
        <v>0</v>
      </c>
      <c r="AK110" s="192">
        <f t="shared" si="33"/>
        <v>0</v>
      </c>
      <c r="AL110" s="192">
        <f t="shared" si="34"/>
        <v>0</v>
      </c>
      <c r="AM110" s="192">
        <f t="shared" si="35"/>
        <v>0</v>
      </c>
      <c r="AN110" s="192">
        <f t="shared" si="36"/>
        <v>0</v>
      </c>
      <c r="AO110" s="192">
        <f t="shared" si="37"/>
        <v>0</v>
      </c>
      <c r="AP110" s="192">
        <f t="shared" si="38"/>
        <v>0</v>
      </c>
      <c r="AQ110" s="192">
        <f t="shared" si="39"/>
        <v>0</v>
      </c>
      <c r="AR110" s="192">
        <f t="shared" si="40"/>
        <v>0</v>
      </c>
      <c r="AS110" s="192">
        <f t="shared" si="41"/>
        <v>0</v>
      </c>
      <c r="AT110" s="192">
        <f t="shared" si="42"/>
        <v>0</v>
      </c>
      <c r="AU110" s="192">
        <f t="shared" si="43"/>
        <v>0</v>
      </c>
      <c r="AV110" s="192">
        <f t="shared" si="44"/>
        <v>0</v>
      </c>
      <c r="AW110" s="192">
        <f t="shared" si="45"/>
        <v>0</v>
      </c>
      <c r="AX110" s="192">
        <f t="shared" si="46"/>
        <v>0</v>
      </c>
      <c r="AY110" s="192">
        <f t="shared" si="47"/>
        <v>0</v>
      </c>
      <c r="AZ110" s="192">
        <f t="shared" si="48"/>
        <v>0</v>
      </c>
    </row>
    <row r="111" spans="1:52" ht="81.599999999999994" customHeight="1">
      <c r="A111" s="902" t="s">
        <v>2891</v>
      </c>
      <c r="B111" s="902" t="str">
        <f>IF(VLOOKUP($A111,'Data (new)'!A:T,2,0)="","",VLOOKUP($A111,'Data (new)'!A:T,2,0))</f>
        <v/>
      </c>
      <c r="C111" s="1746"/>
      <c r="D111" s="1772"/>
      <c r="E111" s="1751" t="str">
        <f>IF(VLOOKUP($A111,'Data (new)'!$A:$T,6,0)="","",HYPERLINK(VLOOKUP($A111,'Data (new)'!A:T,7,0), VLOOKUP($A111,'Data (new)'!A:T,6,0)))</f>
        <v>FULL RANGE LARGE (-5%)</v>
      </c>
      <c r="F111" s="1744" t="str">
        <f>IF(VLOOKUP($A111,'Data (new)'!A:T,9,0)="","",VLOOKUP($A111,'Data (new)'!A:T,9,0))</f>
        <v/>
      </c>
      <c r="G111" s="911" t="str">
        <f>IF(VLOOKUP($A111,'Data (new)'!A:T,8,0)="","",VLOOKUP($A111,'Data (new)'!A:T,8,0))</f>
        <v>Dual texture</v>
      </c>
      <c r="H111" s="914">
        <f>IF(VLOOKUP($A111,'Data (new)'!A:T,16,0)="","",VLOOKUP($A111,'Data (new)'!A:T,16,0))</f>
        <v>3072.0501148611311</v>
      </c>
      <c r="I111" s="910">
        <f>IF(VLOOKUP($A111,'Data (new)'!A:T,11,0)="","",VLOOKUP($A111,'Data (new)'!A:T,11,0))</f>
        <v>15</v>
      </c>
      <c r="J111" s="940"/>
      <c r="K111" s="941"/>
      <c r="L111" s="942"/>
      <c r="M111" s="943"/>
      <c r="N111" s="944"/>
      <c r="O111" s="945"/>
      <c r="P111" s="946"/>
      <c r="Q111" s="947"/>
      <c r="R111" s="948"/>
      <c r="S111" s="949"/>
      <c r="T111" s="950"/>
      <c r="U111" s="951"/>
      <c r="V111" s="933"/>
      <c r="W111" s="934"/>
      <c r="X111" s="935"/>
      <c r="Y111" s="936"/>
      <c r="Z111" s="937"/>
      <c r="AA111" s="938"/>
      <c r="AB111" s="939"/>
      <c r="AC111" s="906" t="str">
        <f>IF(VLOOKUP($A111,'Data (new)'!A:T,12,0)="","",VLOOKUP($A111,'Data (new)'!A:T,12,0))</f>
        <v/>
      </c>
      <c r="AD111" s="906" t="str">
        <f t="shared" si="27"/>
        <v/>
      </c>
      <c r="AE111" s="907" t="str">
        <f t="shared" si="28"/>
        <v/>
      </c>
      <c r="AF111" s="908" t="str">
        <f t="shared" si="49"/>
        <v/>
      </c>
      <c r="AG111" s="909" t="str">
        <f t="shared" si="29"/>
        <v/>
      </c>
      <c r="AH111" s="192">
        <f t="shared" si="30"/>
        <v>0</v>
      </c>
      <c r="AI111" s="192">
        <f t="shared" si="31"/>
        <v>0</v>
      </c>
      <c r="AJ111" s="192">
        <f t="shared" si="32"/>
        <v>0</v>
      </c>
      <c r="AK111" s="192">
        <f t="shared" si="33"/>
        <v>0</v>
      </c>
      <c r="AL111" s="192">
        <f t="shared" si="34"/>
        <v>0</v>
      </c>
      <c r="AM111" s="192">
        <f t="shared" si="35"/>
        <v>0</v>
      </c>
      <c r="AN111" s="192">
        <f t="shared" si="36"/>
        <v>0</v>
      </c>
      <c r="AO111" s="192">
        <f t="shared" si="37"/>
        <v>0</v>
      </c>
      <c r="AP111" s="192">
        <f t="shared" si="38"/>
        <v>0</v>
      </c>
      <c r="AQ111" s="192">
        <f t="shared" si="39"/>
        <v>0</v>
      </c>
      <c r="AR111" s="192">
        <f t="shared" si="40"/>
        <v>0</v>
      </c>
      <c r="AS111" s="192">
        <f t="shared" si="41"/>
        <v>0</v>
      </c>
      <c r="AT111" s="192">
        <f t="shared" si="42"/>
        <v>0</v>
      </c>
      <c r="AU111" s="192">
        <f t="shared" si="43"/>
        <v>0</v>
      </c>
      <c r="AV111" s="192">
        <f t="shared" si="44"/>
        <v>0</v>
      </c>
      <c r="AW111" s="192">
        <f t="shared" si="45"/>
        <v>0</v>
      </c>
      <c r="AX111" s="192">
        <f t="shared" si="46"/>
        <v>0</v>
      </c>
      <c r="AY111" s="192">
        <f t="shared" si="47"/>
        <v>0</v>
      </c>
      <c r="AZ111" s="192">
        <f t="shared" si="48"/>
        <v>0</v>
      </c>
    </row>
    <row r="112" spans="1:52" ht="81.599999999999994" customHeight="1">
      <c r="A112" s="902" t="s">
        <v>2892</v>
      </c>
      <c r="B112" s="902" t="str">
        <f>IF(VLOOKUP($A112,'Data (new)'!A:T,2,0)="","",VLOOKUP($A112,'Data (new)'!A:T,2,0))</f>
        <v/>
      </c>
      <c r="C112" s="1746"/>
      <c r="D112" s="1772"/>
      <c r="E112" s="1767" t="str">
        <f>IF(VLOOKUP($A112,'Data (new)'!$A:$T,6,0)="","",HYPERLINK(VLOOKUP($A112,'Data (new)'!A:T,7,0), VLOOKUP($A112,'Data (new)'!A:T,6,0)))</f>
        <v>FULL RANGE XL (-5%)</v>
      </c>
      <c r="F112" s="1743" t="str">
        <f>IF(VLOOKUP($A112,'Data (new)'!A:T,9,0)="","",VLOOKUP($A112,'Data (new)'!A:T,9,0))</f>
        <v/>
      </c>
      <c r="G112" s="911" t="str">
        <f>IF(VLOOKUP($A112,'Data (new)'!A:T,8,0)="","",VLOOKUP($A112,'Data (new)'!A:T,8,0))</f>
        <v>Full friction</v>
      </c>
      <c r="H112" s="914">
        <f>IF(VLOOKUP($A112,'Data (new)'!A:T,16,0)="","",VLOOKUP($A112,'Data (new)'!A:T,16,0))</f>
        <v>2953.3103256264553</v>
      </c>
      <c r="I112" s="910">
        <f>IF(VLOOKUP($A112,'Data (new)'!A:T,11,0)="","",VLOOKUP($A112,'Data (new)'!A:T,11,0))</f>
        <v>15</v>
      </c>
      <c r="J112" s="940"/>
      <c r="K112" s="941"/>
      <c r="L112" s="942"/>
      <c r="M112" s="943"/>
      <c r="N112" s="944"/>
      <c r="O112" s="945"/>
      <c r="P112" s="946"/>
      <c r="Q112" s="947"/>
      <c r="R112" s="948"/>
      <c r="S112" s="949"/>
      <c r="T112" s="950"/>
      <c r="U112" s="951"/>
      <c r="V112" s="933"/>
      <c r="W112" s="934"/>
      <c r="X112" s="935"/>
      <c r="Y112" s="936"/>
      <c r="Z112" s="937"/>
      <c r="AA112" s="938"/>
      <c r="AB112" s="939"/>
      <c r="AC112" s="906" t="str">
        <f>IF(VLOOKUP($A112,'Data (new)'!A:T,12,0)="","",VLOOKUP($A112,'Data (new)'!A:T,12,0))</f>
        <v/>
      </c>
      <c r="AD112" s="906" t="str">
        <f t="shared" si="27"/>
        <v/>
      </c>
      <c r="AE112" s="907" t="str">
        <f t="shared" si="28"/>
        <v/>
      </c>
      <c r="AF112" s="908" t="str">
        <f t="shared" si="49"/>
        <v/>
      </c>
      <c r="AG112" s="909" t="str">
        <f t="shared" si="29"/>
        <v/>
      </c>
      <c r="AH112" s="192">
        <f t="shared" si="30"/>
        <v>0</v>
      </c>
      <c r="AI112" s="192">
        <f t="shared" si="31"/>
        <v>0</v>
      </c>
      <c r="AJ112" s="192">
        <f t="shared" si="32"/>
        <v>0</v>
      </c>
      <c r="AK112" s="192">
        <f t="shared" si="33"/>
        <v>0</v>
      </c>
      <c r="AL112" s="192">
        <f t="shared" si="34"/>
        <v>0</v>
      </c>
      <c r="AM112" s="192">
        <f t="shared" si="35"/>
        <v>0</v>
      </c>
      <c r="AN112" s="192">
        <f t="shared" si="36"/>
        <v>0</v>
      </c>
      <c r="AO112" s="192">
        <f t="shared" si="37"/>
        <v>0</v>
      </c>
      <c r="AP112" s="192">
        <f t="shared" si="38"/>
        <v>0</v>
      </c>
      <c r="AQ112" s="192">
        <f t="shared" si="39"/>
        <v>0</v>
      </c>
      <c r="AR112" s="192">
        <f t="shared" si="40"/>
        <v>0</v>
      </c>
      <c r="AS112" s="192">
        <f t="shared" si="41"/>
        <v>0</v>
      </c>
      <c r="AT112" s="192">
        <f t="shared" si="42"/>
        <v>0</v>
      </c>
      <c r="AU112" s="192">
        <f t="shared" si="43"/>
        <v>0</v>
      </c>
      <c r="AV112" s="192">
        <f t="shared" si="44"/>
        <v>0</v>
      </c>
      <c r="AW112" s="192">
        <f t="shared" si="45"/>
        <v>0</v>
      </c>
      <c r="AX112" s="192">
        <f t="shared" si="46"/>
        <v>0</v>
      </c>
      <c r="AY112" s="192">
        <f t="shared" si="47"/>
        <v>0</v>
      </c>
      <c r="AZ112" s="192">
        <f t="shared" si="48"/>
        <v>0</v>
      </c>
    </row>
    <row r="113" spans="1:52" ht="81.599999999999994" customHeight="1">
      <c r="A113" s="902" t="s">
        <v>2893</v>
      </c>
      <c r="B113" s="902" t="str">
        <f>IF(VLOOKUP($A113,'Data (new)'!A:T,2,0)="","",VLOOKUP($A113,'Data (new)'!A:T,2,0))</f>
        <v/>
      </c>
      <c r="C113" s="1747"/>
      <c r="D113" s="1770"/>
      <c r="E113" s="1751" t="str">
        <f>IF(VLOOKUP($A113,'Data (new)'!$A:$T,6,0)="","",HYPERLINK(VLOOKUP($A113,'Data (new)'!A:T,7,0), VLOOKUP($A113,'Data (new)'!A:T,6,0)))</f>
        <v>FULL RANGE XL (-5%)</v>
      </c>
      <c r="F113" s="1744" t="str">
        <f>IF(VLOOKUP($A113,'Data (new)'!A:T,9,0)="","",VLOOKUP($A113,'Data (new)'!A:T,9,0))</f>
        <v/>
      </c>
      <c r="G113" s="911" t="str">
        <f>IF(VLOOKUP($A113,'Data (new)'!A:T,8,0)="","",VLOOKUP($A113,'Data (new)'!A:T,8,0))</f>
        <v>Dual texture</v>
      </c>
      <c r="H113" s="914">
        <f>IF(VLOOKUP($A113,'Data (new)'!A:T,16,0)="","",VLOOKUP($A113,'Data (new)'!A:T,16,0))</f>
        <v>3691.6379070330695</v>
      </c>
      <c r="I113" s="910">
        <f>IF(VLOOKUP($A113,'Data (new)'!A:T,11,0)="","",VLOOKUP($A113,'Data (new)'!A:T,11,0))</f>
        <v>15</v>
      </c>
      <c r="J113" s="940"/>
      <c r="K113" s="941"/>
      <c r="L113" s="942"/>
      <c r="M113" s="943"/>
      <c r="N113" s="944"/>
      <c r="O113" s="945"/>
      <c r="P113" s="946"/>
      <c r="Q113" s="947"/>
      <c r="R113" s="948"/>
      <c r="S113" s="949"/>
      <c r="T113" s="950"/>
      <c r="U113" s="951"/>
      <c r="V113" s="933"/>
      <c r="W113" s="934"/>
      <c r="X113" s="935"/>
      <c r="Y113" s="936"/>
      <c r="Z113" s="937"/>
      <c r="AA113" s="938"/>
      <c r="AB113" s="939"/>
      <c r="AC113" s="906" t="str">
        <f>IF(VLOOKUP($A113,'Data (new)'!A:T,12,0)="","",VLOOKUP($A113,'Data (new)'!A:T,12,0))</f>
        <v/>
      </c>
      <c r="AD113" s="906" t="str">
        <f t="shared" si="27"/>
        <v/>
      </c>
      <c r="AE113" s="907" t="str">
        <f t="shared" si="28"/>
        <v/>
      </c>
      <c r="AF113" s="908" t="str">
        <f t="shared" si="49"/>
        <v/>
      </c>
      <c r="AG113" s="909" t="str">
        <f t="shared" si="29"/>
        <v/>
      </c>
      <c r="AH113" s="192">
        <f t="shared" si="30"/>
        <v>0</v>
      </c>
      <c r="AI113" s="192">
        <f t="shared" si="31"/>
        <v>0</v>
      </c>
      <c r="AJ113" s="192">
        <f t="shared" si="32"/>
        <v>0</v>
      </c>
      <c r="AK113" s="192">
        <f t="shared" si="33"/>
        <v>0</v>
      </c>
      <c r="AL113" s="192">
        <f t="shared" si="34"/>
        <v>0</v>
      </c>
      <c r="AM113" s="192">
        <f t="shared" si="35"/>
        <v>0</v>
      </c>
      <c r="AN113" s="192">
        <f t="shared" si="36"/>
        <v>0</v>
      </c>
      <c r="AO113" s="192">
        <f t="shared" si="37"/>
        <v>0</v>
      </c>
      <c r="AP113" s="192">
        <f t="shared" si="38"/>
        <v>0</v>
      </c>
      <c r="AQ113" s="192">
        <f t="shared" si="39"/>
        <v>0</v>
      </c>
      <c r="AR113" s="192">
        <f t="shared" si="40"/>
        <v>0</v>
      </c>
      <c r="AS113" s="192">
        <f t="shared" si="41"/>
        <v>0</v>
      </c>
      <c r="AT113" s="192">
        <f t="shared" si="42"/>
        <v>0</v>
      </c>
      <c r="AU113" s="192">
        <f t="shared" si="43"/>
        <v>0</v>
      </c>
      <c r="AV113" s="192">
        <f t="shared" si="44"/>
        <v>0</v>
      </c>
      <c r="AW113" s="192">
        <f t="shared" si="45"/>
        <v>0</v>
      </c>
      <c r="AX113" s="192">
        <f t="shared" si="46"/>
        <v>0</v>
      </c>
      <c r="AY113" s="192">
        <f t="shared" si="47"/>
        <v>0</v>
      </c>
      <c r="AZ113" s="192">
        <f t="shared" si="48"/>
        <v>0</v>
      </c>
    </row>
    <row r="114" spans="1:52" ht="109.8" customHeight="1">
      <c r="A114" s="902" t="s">
        <v>2894</v>
      </c>
      <c r="B114" s="902" t="str">
        <f>IF(VLOOKUP($A114,'Data (new)'!A:T,2,0)="","",VLOOKUP($A114,'Data (new)'!A:T,2,0))</f>
        <v/>
      </c>
      <c r="C114" s="1745" t="str">
        <f>IF(VLOOKUP($A114,'Data (new)'!A:T,5,0)="","",VLOOKUP($A114,'Data (new)'!A:T,5,0))</f>
        <v>Shields</v>
      </c>
      <c r="D114" s="1769" t="e" vm="42">
        <v>#VALUE!</v>
      </c>
      <c r="E114" s="1767" t="str">
        <f>IF(VLOOKUP($A114,'Data (new)'!$A:$T,6,0)="","",HYPERLINK(VLOOKUP($A114,'Data (new)'!A:T,7,0), VLOOKUP($A114,'Data (new)'!A:T,6,0)))</f>
        <v>A MEDIUM</v>
      </c>
      <c r="F114" s="1743" t="str">
        <f>IF(VLOOKUP($A114,'Data (new)'!A:T,9,0)="","",VLOOKUP($A114,'Data (new)'!A:T,9,0))</f>
        <v>40 x 90 x 9 cm</v>
      </c>
      <c r="G114" s="911" t="str">
        <f>IF(VLOOKUP($A114,'Data (new)'!A:T,8,0)="","",VLOOKUP($A114,'Data (new)'!A:T,8,0))</f>
        <v>Full friction</v>
      </c>
      <c r="H114" s="914">
        <f>IF(VLOOKUP($A114,'Data (new)'!A:T,16,0)="","",VLOOKUP($A114,'Data (new)'!A:T,16,0))</f>
        <v>213.78113304942576</v>
      </c>
      <c r="I114" s="910">
        <f>IF(VLOOKUP($A114,'Data (new)'!A:T,11,0)="","",VLOOKUP($A114,'Data (new)'!A:T,11,0))</f>
        <v>1</v>
      </c>
      <c r="J114" s="940"/>
      <c r="K114" s="941"/>
      <c r="L114" s="942"/>
      <c r="M114" s="943"/>
      <c r="N114" s="944"/>
      <c r="O114" s="945"/>
      <c r="P114" s="946"/>
      <c r="Q114" s="947"/>
      <c r="R114" s="948"/>
      <c r="S114" s="949"/>
      <c r="T114" s="950"/>
      <c r="U114" s="951"/>
      <c r="V114" s="933"/>
      <c r="W114" s="934"/>
      <c r="X114" s="935"/>
      <c r="Y114" s="936"/>
      <c r="Z114" s="937"/>
      <c r="AA114" s="938"/>
      <c r="AB114" s="939"/>
      <c r="AC114" s="906" t="str">
        <f>IF(VLOOKUP($A114,'Data (new)'!A:T,12,0)="","",VLOOKUP($A114,'Data (new)'!A:T,12,0))</f>
        <v/>
      </c>
      <c r="AD114" s="906" t="str">
        <f t="shared" si="27"/>
        <v/>
      </c>
      <c r="AE114" s="907" t="str">
        <f t="shared" si="28"/>
        <v/>
      </c>
      <c r="AF114" s="908" t="str">
        <f t="shared" si="49"/>
        <v/>
      </c>
      <c r="AG114" s="909" t="str">
        <f t="shared" si="29"/>
        <v/>
      </c>
      <c r="AH114" s="192">
        <f t="shared" si="30"/>
        <v>0</v>
      </c>
      <c r="AI114" s="192">
        <f t="shared" si="31"/>
        <v>0</v>
      </c>
      <c r="AJ114" s="192">
        <f t="shared" si="32"/>
        <v>0</v>
      </c>
      <c r="AK114" s="192">
        <f t="shared" si="33"/>
        <v>0</v>
      </c>
      <c r="AL114" s="192">
        <f t="shared" si="34"/>
        <v>0</v>
      </c>
      <c r="AM114" s="192">
        <f t="shared" si="35"/>
        <v>0</v>
      </c>
      <c r="AN114" s="192">
        <f t="shared" si="36"/>
        <v>0</v>
      </c>
      <c r="AO114" s="192">
        <f t="shared" si="37"/>
        <v>0</v>
      </c>
      <c r="AP114" s="192">
        <f t="shared" si="38"/>
        <v>0</v>
      </c>
      <c r="AQ114" s="192">
        <f t="shared" si="39"/>
        <v>0</v>
      </c>
      <c r="AR114" s="192">
        <f t="shared" si="40"/>
        <v>0</v>
      </c>
      <c r="AS114" s="192">
        <f t="shared" si="41"/>
        <v>0</v>
      </c>
      <c r="AT114" s="192">
        <f t="shared" si="42"/>
        <v>0</v>
      </c>
      <c r="AU114" s="192">
        <f t="shared" si="43"/>
        <v>0</v>
      </c>
      <c r="AV114" s="192">
        <f t="shared" si="44"/>
        <v>0</v>
      </c>
      <c r="AW114" s="192">
        <f t="shared" si="45"/>
        <v>0</v>
      </c>
      <c r="AX114" s="192">
        <f t="shared" si="46"/>
        <v>0</v>
      </c>
      <c r="AY114" s="192">
        <f t="shared" si="47"/>
        <v>0</v>
      </c>
      <c r="AZ114" s="192">
        <f t="shared" si="48"/>
        <v>0</v>
      </c>
    </row>
    <row r="115" spans="1:52" ht="109.8" customHeight="1">
      <c r="A115" s="902" t="s">
        <v>2895</v>
      </c>
      <c r="B115" s="902" t="str">
        <f>IF(VLOOKUP($A115,'Data (new)'!A:T,2,0)="","",VLOOKUP($A115,'Data (new)'!A:T,2,0))</f>
        <v/>
      </c>
      <c r="C115" s="1746" t="str">
        <f>IF(VLOOKUP($A115,'Data (new)'!A:T,5,0)="","",VLOOKUP($A115,'Data (new)'!A:T,5,0))</f>
        <v>Shields</v>
      </c>
      <c r="D115" s="1772"/>
      <c r="E115" s="1751"/>
      <c r="F115" s="1744"/>
      <c r="G115" s="911" t="str">
        <f>IF(VLOOKUP($A115,'Data (new)'!A:T,8,0)="","",VLOOKUP($A115,'Data (new)'!A:T,8,0))</f>
        <v>Dual texture</v>
      </c>
      <c r="H115" s="914">
        <f>IF(VLOOKUP($A115,'Data (new)'!A:T,16,0)="","",VLOOKUP($A115,'Data (new)'!A:T,16,0))</f>
        <v>267.2264163117822</v>
      </c>
      <c r="I115" s="910">
        <f>IF(VLOOKUP($A115,'Data (new)'!A:T,11,0)="","",VLOOKUP($A115,'Data (new)'!A:T,11,0))</f>
        <v>1</v>
      </c>
      <c r="J115" s="940"/>
      <c r="K115" s="941"/>
      <c r="L115" s="942"/>
      <c r="M115" s="943"/>
      <c r="N115" s="944"/>
      <c r="O115" s="945"/>
      <c r="P115" s="946"/>
      <c r="Q115" s="947"/>
      <c r="R115" s="948"/>
      <c r="S115" s="949"/>
      <c r="T115" s="950"/>
      <c r="U115" s="951"/>
      <c r="V115" s="933"/>
      <c r="W115" s="934"/>
      <c r="X115" s="935"/>
      <c r="Y115" s="936"/>
      <c r="Z115" s="937"/>
      <c r="AA115" s="938"/>
      <c r="AB115" s="939"/>
      <c r="AC115" s="906" t="str">
        <f>IF(VLOOKUP($A115,'Data (new)'!A:T,12,0)="","",VLOOKUP($A115,'Data (new)'!A:T,12,0))</f>
        <v/>
      </c>
      <c r="AD115" s="906" t="str">
        <f t="shared" si="27"/>
        <v/>
      </c>
      <c r="AE115" s="907" t="str">
        <f t="shared" si="28"/>
        <v/>
      </c>
      <c r="AF115" s="908" t="str">
        <f t="shared" si="49"/>
        <v/>
      </c>
      <c r="AG115" s="909" t="str">
        <f t="shared" si="29"/>
        <v/>
      </c>
      <c r="AH115" s="192">
        <f t="shared" si="30"/>
        <v>0</v>
      </c>
      <c r="AI115" s="192">
        <f t="shared" si="31"/>
        <v>0</v>
      </c>
      <c r="AJ115" s="192">
        <f t="shared" si="32"/>
        <v>0</v>
      </c>
      <c r="AK115" s="192">
        <f t="shared" si="33"/>
        <v>0</v>
      </c>
      <c r="AL115" s="192">
        <f t="shared" si="34"/>
        <v>0</v>
      </c>
      <c r="AM115" s="192">
        <f t="shared" si="35"/>
        <v>0</v>
      </c>
      <c r="AN115" s="192">
        <f t="shared" si="36"/>
        <v>0</v>
      </c>
      <c r="AO115" s="192">
        <f t="shared" si="37"/>
        <v>0</v>
      </c>
      <c r="AP115" s="192">
        <f t="shared" si="38"/>
        <v>0</v>
      </c>
      <c r="AQ115" s="192">
        <f t="shared" si="39"/>
        <v>0</v>
      </c>
      <c r="AR115" s="192">
        <f t="shared" si="40"/>
        <v>0</v>
      </c>
      <c r="AS115" s="192">
        <f t="shared" si="41"/>
        <v>0</v>
      </c>
      <c r="AT115" s="192">
        <f t="shared" si="42"/>
        <v>0</v>
      </c>
      <c r="AU115" s="192">
        <f t="shared" si="43"/>
        <v>0</v>
      </c>
      <c r="AV115" s="192">
        <f t="shared" si="44"/>
        <v>0</v>
      </c>
      <c r="AW115" s="192">
        <f t="shared" si="45"/>
        <v>0</v>
      </c>
      <c r="AX115" s="192">
        <f t="shared" si="46"/>
        <v>0</v>
      </c>
      <c r="AY115" s="192">
        <f t="shared" si="47"/>
        <v>0</v>
      </c>
      <c r="AZ115" s="192">
        <f t="shared" si="48"/>
        <v>0</v>
      </c>
    </row>
    <row r="116" spans="1:52" ht="109.8" customHeight="1">
      <c r="A116" s="902" t="s">
        <v>2896</v>
      </c>
      <c r="B116" s="902" t="str">
        <f>IF(VLOOKUP($A116,'Data (new)'!A:T,2,0)="","",VLOOKUP($A116,'Data (new)'!A:T,2,0))</f>
        <v>AGP0401</v>
      </c>
      <c r="C116" s="1746" t="str">
        <f>IF(VLOOKUP($A116,'Data (new)'!A:T,5,0)="","",VLOOKUP($A116,'Data (new)'!A:T,5,0))</f>
        <v>Shields</v>
      </c>
      <c r="D116" s="1772"/>
      <c r="E116" s="1767" t="str">
        <f>IF(VLOOKUP($A116,'Data (new)'!$A:$T,6,0)="","",HYPERLINK(VLOOKUP($A116,'Data (new)'!A:T,7,0), VLOOKUP($A116,'Data (new)'!A:T,6,0)))</f>
        <v>A LARGE</v>
      </c>
      <c r="F116" s="1743" t="str">
        <f>IF(VLOOKUP($A116,'Data (new)'!A:T,9,0)="","",VLOOKUP($A116,'Data (new)'!A:T,9,0))</f>
        <v>54 x 120 x 12 cm</v>
      </c>
      <c r="G116" s="911" t="str">
        <f>IF(VLOOKUP($A116,'Data (new)'!A:T,8,0)="","",VLOOKUP($A116,'Data (new)'!A:T,8,0))</f>
        <v>Full friction</v>
      </c>
      <c r="H116" s="914">
        <f>IF(VLOOKUP($A116,'Data (new)'!A:T,16,0)="","",VLOOKUP($A116,'Data (new)'!A:T,16,0))</f>
        <v>237.84024376491342</v>
      </c>
      <c r="I116" s="910">
        <f>IF(VLOOKUP($A116,'Data (new)'!A:T,11,0)="","",VLOOKUP($A116,'Data (new)'!A:T,11,0))</f>
        <v>1</v>
      </c>
      <c r="J116" s="940"/>
      <c r="K116" s="941"/>
      <c r="L116" s="942"/>
      <c r="M116" s="943"/>
      <c r="N116" s="944"/>
      <c r="O116" s="945"/>
      <c r="P116" s="946"/>
      <c r="Q116" s="947"/>
      <c r="R116" s="948"/>
      <c r="S116" s="949"/>
      <c r="T116" s="950"/>
      <c r="U116" s="951"/>
      <c r="V116" s="933"/>
      <c r="W116" s="934"/>
      <c r="X116" s="935"/>
      <c r="Y116" s="936"/>
      <c r="Z116" s="937"/>
      <c r="AA116" s="938"/>
      <c r="AB116" s="939"/>
      <c r="AC116" s="906" t="str">
        <f>IF(VLOOKUP($A116,'Data (new)'!A:T,12,0)="","",VLOOKUP($A116,'Data (new)'!A:T,12,0))</f>
        <v/>
      </c>
      <c r="AD116" s="906" t="str">
        <f t="shared" si="27"/>
        <v/>
      </c>
      <c r="AE116" s="907" t="str">
        <f t="shared" si="28"/>
        <v/>
      </c>
      <c r="AF116" s="908" t="str">
        <f t="shared" si="49"/>
        <v/>
      </c>
      <c r="AG116" s="909" t="str">
        <f t="shared" si="29"/>
        <v/>
      </c>
      <c r="AH116" s="192">
        <f t="shared" si="30"/>
        <v>0</v>
      </c>
      <c r="AI116" s="192">
        <f t="shared" si="31"/>
        <v>0</v>
      </c>
      <c r="AJ116" s="192">
        <f t="shared" si="32"/>
        <v>0</v>
      </c>
      <c r="AK116" s="192">
        <f t="shared" si="33"/>
        <v>0</v>
      </c>
      <c r="AL116" s="192">
        <f t="shared" si="34"/>
        <v>0</v>
      </c>
      <c r="AM116" s="192">
        <f t="shared" si="35"/>
        <v>0</v>
      </c>
      <c r="AN116" s="192">
        <f t="shared" si="36"/>
        <v>0</v>
      </c>
      <c r="AO116" s="192">
        <f t="shared" si="37"/>
        <v>0</v>
      </c>
      <c r="AP116" s="192">
        <f t="shared" si="38"/>
        <v>0</v>
      </c>
      <c r="AQ116" s="192">
        <f t="shared" si="39"/>
        <v>0</v>
      </c>
      <c r="AR116" s="192">
        <f t="shared" si="40"/>
        <v>0</v>
      </c>
      <c r="AS116" s="192">
        <f t="shared" si="41"/>
        <v>0</v>
      </c>
      <c r="AT116" s="192">
        <f t="shared" si="42"/>
        <v>0</v>
      </c>
      <c r="AU116" s="192">
        <f t="shared" si="43"/>
        <v>0</v>
      </c>
      <c r="AV116" s="192">
        <f t="shared" si="44"/>
        <v>0</v>
      </c>
      <c r="AW116" s="192">
        <f t="shared" si="45"/>
        <v>0</v>
      </c>
      <c r="AX116" s="192">
        <f t="shared" si="46"/>
        <v>0</v>
      </c>
      <c r="AY116" s="192">
        <f t="shared" si="47"/>
        <v>0</v>
      </c>
      <c r="AZ116" s="192">
        <f t="shared" si="48"/>
        <v>0</v>
      </c>
    </row>
    <row r="117" spans="1:52" ht="109.8" customHeight="1">
      <c r="A117" s="902" t="s">
        <v>2897</v>
      </c>
      <c r="B117" s="902" t="str">
        <f>IF(VLOOKUP($A117,'Data (new)'!A:T,2,0)="","",VLOOKUP($A117,'Data (new)'!A:T,2,0))</f>
        <v>AGP0401</v>
      </c>
      <c r="C117" s="1746" t="str">
        <f>IF(VLOOKUP($A117,'Data (new)'!A:T,5,0)="","",VLOOKUP($A117,'Data (new)'!A:T,5,0))</f>
        <v>Shields</v>
      </c>
      <c r="D117" s="1772"/>
      <c r="E117" s="1751" t="str">
        <f>IF(VLOOKUP($A117,'Data (new)'!$A:$T,6,0)="","",HYPERLINK(VLOOKUP($A117,'Data (new)'!A:T,7,0), VLOOKUP($A117,'Data (new)'!A:T,6,0)))</f>
        <v>A LARGE</v>
      </c>
      <c r="F117" s="1744" t="str">
        <f>IF(VLOOKUP($A117,'Data (new)'!A:T,9,0)="","",VLOOKUP($A117,'Data (new)'!A:T,9,0))</f>
        <v>54 x 120 x 12 cm</v>
      </c>
      <c r="G117" s="911" t="str">
        <f>IF(VLOOKUP($A117,'Data (new)'!A:T,8,0)="","",VLOOKUP($A117,'Data (new)'!A:T,8,0))</f>
        <v>Dual texture</v>
      </c>
      <c r="H117" s="914">
        <f>IF(VLOOKUP($A117,'Data (new)'!A:T,16,0)="","",VLOOKUP($A117,'Data (new)'!A:T,16,0))</f>
        <v>297.30030470614179</v>
      </c>
      <c r="I117" s="910">
        <f>IF(VLOOKUP($A117,'Data (new)'!A:T,11,0)="","",VLOOKUP($A117,'Data (new)'!A:T,11,0))</f>
        <v>1</v>
      </c>
      <c r="J117" s="940"/>
      <c r="K117" s="941"/>
      <c r="L117" s="942"/>
      <c r="M117" s="943"/>
      <c r="N117" s="944"/>
      <c r="O117" s="945"/>
      <c r="P117" s="946"/>
      <c r="Q117" s="947"/>
      <c r="R117" s="948"/>
      <c r="S117" s="949"/>
      <c r="T117" s="950"/>
      <c r="U117" s="951"/>
      <c r="V117" s="933"/>
      <c r="W117" s="934"/>
      <c r="X117" s="935"/>
      <c r="Y117" s="936"/>
      <c r="Z117" s="937"/>
      <c r="AA117" s="938"/>
      <c r="AB117" s="939"/>
      <c r="AC117" s="906" t="str">
        <f>IF(VLOOKUP($A117,'Data (new)'!A:T,12,0)="","",VLOOKUP($A117,'Data (new)'!A:T,12,0))</f>
        <v/>
      </c>
      <c r="AD117" s="906" t="str">
        <f t="shared" si="27"/>
        <v/>
      </c>
      <c r="AE117" s="907" t="str">
        <f t="shared" si="28"/>
        <v/>
      </c>
      <c r="AF117" s="908" t="str">
        <f t="shared" si="49"/>
        <v/>
      </c>
      <c r="AG117" s="909" t="str">
        <f t="shared" si="29"/>
        <v/>
      </c>
      <c r="AH117" s="192">
        <f t="shared" si="30"/>
        <v>0</v>
      </c>
      <c r="AI117" s="192">
        <f t="shared" si="31"/>
        <v>0</v>
      </c>
      <c r="AJ117" s="192">
        <f t="shared" si="32"/>
        <v>0</v>
      </c>
      <c r="AK117" s="192">
        <f t="shared" si="33"/>
        <v>0</v>
      </c>
      <c r="AL117" s="192">
        <f t="shared" si="34"/>
        <v>0</v>
      </c>
      <c r="AM117" s="192">
        <f t="shared" si="35"/>
        <v>0</v>
      </c>
      <c r="AN117" s="192">
        <f t="shared" si="36"/>
        <v>0</v>
      </c>
      <c r="AO117" s="192">
        <f t="shared" si="37"/>
        <v>0</v>
      </c>
      <c r="AP117" s="192">
        <f t="shared" si="38"/>
        <v>0</v>
      </c>
      <c r="AQ117" s="192">
        <f t="shared" si="39"/>
        <v>0</v>
      </c>
      <c r="AR117" s="192">
        <f t="shared" si="40"/>
        <v>0</v>
      </c>
      <c r="AS117" s="192">
        <f t="shared" si="41"/>
        <v>0</v>
      </c>
      <c r="AT117" s="192">
        <f t="shared" si="42"/>
        <v>0</v>
      </c>
      <c r="AU117" s="192">
        <f t="shared" si="43"/>
        <v>0</v>
      </c>
      <c r="AV117" s="192">
        <f t="shared" si="44"/>
        <v>0</v>
      </c>
      <c r="AW117" s="192">
        <f t="shared" si="45"/>
        <v>0</v>
      </c>
      <c r="AX117" s="192">
        <f t="shared" si="46"/>
        <v>0</v>
      </c>
      <c r="AY117" s="192">
        <f t="shared" si="47"/>
        <v>0</v>
      </c>
      <c r="AZ117" s="192">
        <f t="shared" si="48"/>
        <v>0</v>
      </c>
    </row>
    <row r="118" spans="1:52" ht="109.8" customHeight="1">
      <c r="A118" s="902" t="s">
        <v>2898</v>
      </c>
      <c r="B118" s="902" t="str">
        <f>IF(VLOOKUP($A118,'Data (new)'!A:T,2,0)="","",VLOOKUP($A118,'Data (new)'!A:T,2,0))</f>
        <v/>
      </c>
      <c r="C118" s="1746" t="str">
        <f>IF(VLOOKUP($A118,'Data (new)'!A:T,5,0)="","",VLOOKUP($A118,'Data (new)'!A:T,5,0))</f>
        <v>Shields</v>
      </c>
      <c r="D118" s="1772"/>
      <c r="E118" s="1767" t="str">
        <f>IF(VLOOKUP($A118,'Data (new)'!$A:$T,6,0)="","",HYPERLINK(VLOOKUP($A118,'Data (new)'!A:T,7,0), VLOOKUP($A118,'Data (new)'!A:T,6,0)))</f>
        <v>A XL</v>
      </c>
      <c r="F118" s="1743" t="str">
        <f>IF(VLOOKUP($A118,'Data (new)'!A:T,9,0)="","",VLOOKUP($A118,'Data (new)'!A:T,9,0))</f>
        <v>72 x 160 x 16 cm</v>
      </c>
      <c r="G118" s="911" t="str">
        <f>IF(VLOOKUP($A118,'Data (new)'!A:T,8,0)="","",VLOOKUP($A118,'Data (new)'!A:T,8,0))</f>
        <v>Full friction</v>
      </c>
      <c r="H118" s="914">
        <f>IF(VLOOKUP($A118,'Data (new)'!A:T,16,0)="","",VLOOKUP($A118,'Data (new)'!A:T,16,0))</f>
        <v>291.06886840757812</v>
      </c>
      <c r="I118" s="910">
        <f>IF(VLOOKUP($A118,'Data (new)'!A:T,11,0)="","",VLOOKUP($A118,'Data (new)'!A:T,11,0))</f>
        <v>1</v>
      </c>
      <c r="J118" s="940"/>
      <c r="K118" s="941"/>
      <c r="L118" s="942"/>
      <c r="M118" s="943"/>
      <c r="N118" s="944"/>
      <c r="O118" s="945"/>
      <c r="P118" s="946"/>
      <c r="Q118" s="947"/>
      <c r="R118" s="948"/>
      <c r="S118" s="949"/>
      <c r="T118" s="950"/>
      <c r="U118" s="951"/>
      <c r="V118" s="933"/>
      <c r="W118" s="934"/>
      <c r="X118" s="935"/>
      <c r="Y118" s="936"/>
      <c r="Z118" s="937"/>
      <c r="AA118" s="938"/>
      <c r="AB118" s="939"/>
      <c r="AC118" s="906" t="str">
        <f>IF(VLOOKUP($A118,'Data (new)'!A:T,12,0)="","",VLOOKUP($A118,'Data (new)'!A:T,12,0))</f>
        <v/>
      </c>
      <c r="AD118" s="906" t="str">
        <f t="shared" si="27"/>
        <v/>
      </c>
      <c r="AE118" s="907" t="str">
        <f t="shared" si="28"/>
        <v/>
      </c>
      <c r="AF118" s="908" t="str">
        <f t="shared" si="49"/>
        <v/>
      </c>
      <c r="AG118" s="909" t="str">
        <f t="shared" si="29"/>
        <v/>
      </c>
      <c r="AH118" s="192">
        <f t="shared" si="30"/>
        <v>0</v>
      </c>
      <c r="AI118" s="192">
        <f t="shared" si="31"/>
        <v>0</v>
      </c>
      <c r="AJ118" s="192">
        <f t="shared" si="32"/>
        <v>0</v>
      </c>
      <c r="AK118" s="192">
        <f t="shared" si="33"/>
        <v>0</v>
      </c>
      <c r="AL118" s="192">
        <f t="shared" si="34"/>
        <v>0</v>
      </c>
      <c r="AM118" s="192">
        <f t="shared" si="35"/>
        <v>0</v>
      </c>
      <c r="AN118" s="192">
        <f t="shared" si="36"/>
        <v>0</v>
      </c>
      <c r="AO118" s="192">
        <f t="shared" si="37"/>
        <v>0</v>
      </c>
      <c r="AP118" s="192">
        <f t="shared" si="38"/>
        <v>0</v>
      </c>
      <c r="AQ118" s="192">
        <f t="shared" si="39"/>
        <v>0</v>
      </c>
      <c r="AR118" s="192">
        <f t="shared" si="40"/>
        <v>0</v>
      </c>
      <c r="AS118" s="192">
        <f t="shared" si="41"/>
        <v>0</v>
      </c>
      <c r="AT118" s="192">
        <f t="shared" si="42"/>
        <v>0</v>
      </c>
      <c r="AU118" s="192">
        <f t="shared" si="43"/>
        <v>0</v>
      </c>
      <c r="AV118" s="192">
        <f t="shared" si="44"/>
        <v>0</v>
      </c>
      <c r="AW118" s="192">
        <f t="shared" si="45"/>
        <v>0</v>
      </c>
      <c r="AX118" s="192">
        <f t="shared" si="46"/>
        <v>0</v>
      </c>
      <c r="AY118" s="192">
        <f t="shared" si="47"/>
        <v>0</v>
      </c>
      <c r="AZ118" s="192">
        <f t="shared" si="48"/>
        <v>0</v>
      </c>
    </row>
    <row r="119" spans="1:52" ht="109.8" customHeight="1">
      <c r="A119" s="902" t="s">
        <v>2899</v>
      </c>
      <c r="B119" s="902" t="str">
        <f>IF(VLOOKUP($A119,'Data (new)'!A:T,2,0)="","",VLOOKUP($A119,'Data (new)'!A:T,2,0))</f>
        <v/>
      </c>
      <c r="C119" s="1747" t="str">
        <f>IF(VLOOKUP($A119,'Data (new)'!A:T,5,0)="","",VLOOKUP($A119,'Data (new)'!A:T,5,0))</f>
        <v>Shields</v>
      </c>
      <c r="D119" s="1770"/>
      <c r="E119" s="1751" t="str">
        <f>IF(VLOOKUP($A119,'Data (new)'!$A:$T,6,0)="","",HYPERLINK(VLOOKUP($A119,'Data (new)'!A:T,7,0), VLOOKUP($A119,'Data (new)'!A:T,6,0)))</f>
        <v>A XL</v>
      </c>
      <c r="F119" s="1744" t="str">
        <f>IF(VLOOKUP($A119,'Data (new)'!A:T,9,0)="","",VLOOKUP($A119,'Data (new)'!A:T,9,0))</f>
        <v>72 x 160 x 16 cm</v>
      </c>
      <c r="G119" s="911" t="str">
        <f>IF(VLOOKUP($A119,'Data (new)'!A:T,8,0)="","",VLOOKUP($A119,'Data (new)'!A:T,8,0))</f>
        <v>Dual texture</v>
      </c>
      <c r="H119" s="914">
        <f>IF(VLOOKUP($A119,'Data (new)'!A:T,16,0)="","",VLOOKUP($A119,'Data (new)'!A:T,16,0))</f>
        <v>363.83608550947258</v>
      </c>
      <c r="I119" s="910">
        <f>IF(VLOOKUP($A119,'Data (new)'!A:T,11,0)="","",VLOOKUP($A119,'Data (new)'!A:T,11,0))</f>
        <v>1</v>
      </c>
      <c r="J119" s="940"/>
      <c r="K119" s="941"/>
      <c r="L119" s="942"/>
      <c r="M119" s="943"/>
      <c r="N119" s="944"/>
      <c r="O119" s="945"/>
      <c r="P119" s="946"/>
      <c r="Q119" s="947"/>
      <c r="R119" s="948"/>
      <c r="S119" s="949"/>
      <c r="T119" s="950"/>
      <c r="U119" s="951"/>
      <c r="V119" s="933"/>
      <c r="W119" s="934"/>
      <c r="X119" s="935"/>
      <c r="Y119" s="936"/>
      <c r="Z119" s="937"/>
      <c r="AA119" s="938"/>
      <c r="AB119" s="939"/>
      <c r="AC119" s="906" t="str">
        <f>IF(VLOOKUP($A119,'Data (new)'!A:T,12,0)="","",VLOOKUP($A119,'Data (new)'!A:T,12,0))</f>
        <v/>
      </c>
      <c r="AD119" s="906" t="str">
        <f t="shared" si="27"/>
        <v/>
      </c>
      <c r="AE119" s="907" t="str">
        <f t="shared" si="28"/>
        <v/>
      </c>
      <c r="AF119" s="908" t="str">
        <f t="shared" si="49"/>
        <v/>
      </c>
      <c r="AG119" s="909" t="str">
        <f t="shared" si="29"/>
        <v/>
      </c>
      <c r="AH119" s="192">
        <f t="shared" si="30"/>
        <v>0</v>
      </c>
      <c r="AI119" s="192">
        <f t="shared" si="31"/>
        <v>0</v>
      </c>
      <c r="AJ119" s="192">
        <f t="shared" si="32"/>
        <v>0</v>
      </c>
      <c r="AK119" s="192">
        <f t="shared" si="33"/>
        <v>0</v>
      </c>
      <c r="AL119" s="192">
        <f t="shared" si="34"/>
        <v>0</v>
      </c>
      <c r="AM119" s="192">
        <f t="shared" si="35"/>
        <v>0</v>
      </c>
      <c r="AN119" s="192">
        <f t="shared" si="36"/>
        <v>0</v>
      </c>
      <c r="AO119" s="192">
        <f t="shared" si="37"/>
        <v>0</v>
      </c>
      <c r="AP119" s="192">
        <f t="shared" si="38"/>
        <v>0</v>
      </c>
      <c r="AQ119" s="192">
        <f t="shared" si="39"/>
        <v>0</v>
      </c>
      <c r="AR119" s="192">
        <f t="shared" si="40"/>
        <v>0</v>
      </c>
      <c r="AS119" s="192">
        <f t="shared" si="41"/>
        <v>0</v>
      </c>
      <c r="AT119" s="192">
        <f t="shared" si="42"/>
        <v>0</v>
      </c>
      <c r="AU119" s="192">
        <f t="shared" si="43"/>
        <v>0</v>
      </c>
      <c r="AV119" s="192">
        <f t="shared" si="44"/>
        <v>0</v>
      </c>
      <c r="AW119" s="192">
        <f t="shared" si="45"/>
        <v>0</v>
      </c>
      <c r="AX119" s="192">
        <f t="shared" si="46"/>
        <v>0</v>
      </c>
      <c r="AY119" s="192">
        <f t="shared" si="47"/>
        <v>0</v>
      </c>
      <c r="AZ119" s="192">
        <f t="shared" si="48"/>
        <v>0</v>
      </c>
    </row>
    <row r="120" spans="1:52" ht="109.8" customHeight="1">
      <c r="A120" s="902" t="s">
        <v>2900</v>
      </c>
      <c r="B120" s="902" t="str">
        <f>IF(VLOOKUP($A120,'Data (new)'!A:T,2,0)="","",VLOOKUP($A120,'Data (new)'!A:T,2,0))</f>
        <v/>
      </c>
      <c r="C120" s="1745" t="str">
        <f>IF(VLOOKUP($A120,'Data (new)'!A:T,5,0)="","",VLOOKUP($A120,'Data (new)'!A:T,5,0))</f>
        <v>Shields</v>
      </c>
      <c r="D120" s="1769" t="e" vm="43">
        <v>#VALUE!</v>
      </c>
      <c r="E120" s="1767" t="str">
        <f>IF(VLOOKUP($A120,'Data (new)'!$A:$T,6,0)="","",HYPERLINK(VLOOKUP($A120,'Data (new)'!A:T,7,0), VLOOKUP($A120,'Data (new)'!A:T,6,0)))</f>
        <v>B MEDIUM</v>
      </c>
      <c r="F120" s="1743" t="str">
        <f>IF(VLOOKUP($A120,'Data (new)'!A:T,9,0)="","",VLOOKUP($A120,'Data (new)'!A:T,9,0))</f>
        <v>43 x 90 x 9 cm</v>
      </c>
      <c r="G120" s="911" t="str">
        <f>IF(VLOOKUP($A120,'Data (new)'!A:T,8,0)="","",VLOOKUP($A120,'Data (new)'!A:T,8,0))</f>
        <v>Full friction</v>
      </c>
      <c r="H120" s="914">
        <f>IF(VLOOKUP($A120,'Data (new)'!A:T,16,0)="","",VLOOKUP($A120,'Data (new)'!A:T,16,0))</f>
        <v>212.31320170344566</v>
      </c>
      <c r="I120" s="910">
        <f>IF(VLOOKUP($A120,'Data (new)'!A:T,11,0)="","",VLOOKUP($A120,'Data (new)'!A:T,11,0))</f>
        <v>1</v>
      </c>
      <c r="J120" s="940"/>
      <c r="K120" s="941"/>
      <c r="L120" s="942"/>
      <c r="M120" s="943"/>
      <c r="N120" s="944"/>
      <c r="O120" s="945"/>
      <c r="P120" s="946"/>
      <c r="Q120" s="947"/>
      <c r="R120" s="948"/>
      <c r="S120" s="949"/>
      <c r="T120" s="950"/>
      <c r="U120" s="951"/>
      <c r="V120" s="933"/>
      <c r="W120" s="934"/>
      <c r="X120" s="935"/>
      <c r="Y120" s="936"/>
      <c r="Z120" s="937"/>
      <c r="AA120" s="938"/>
      <c r="AB120" s="939"/>
      <c r="AC120" s="906" t="str">
        <f>IF(VLOOKUP($A120,'Data (new)'!A:T,12,0)="","",VLOOKUP($A120,'Data (new)'!A:T,12,0))</f>
        <v/>
      </c>
      <c r="AD120" s="906" t="str">
        <f t="shared" si="27"/>
        <v/>
      </c>
      <c r="AE120" s="907" t="str">
        <f t="shared" si="28"/>
        <v/>
      </c>
      <c r="AF120" s="908" t="str">
        <f t="shared" si="49"/>
        <v/>
      </c>
      <c r="AG120" s="909" t="str">
        <f t="shared" si="29"/>
        <v/>
      </c>
      <c r="AH120" s="192">
        <f t="shared" si="30"/>
        <v>0</v>
      </c>
      <c r="AI120" s="192">
        <f t="shared" si="31"/>
        <v>0</v>
      </c>
      <c r="AJ120" s="192">
        <f t="shared" si="32"/>
        <v>0</v>
      </c>
      <c r="AK120" s="192">
        <f t="shared" si="33"/>
        <v>0</v>
      </c>
      <c r="AL120" s="192">
        <f t="shared" si="34"/>
        <v>0</v>
      </c>
      <c r="AM120" s="192">
        <f t="shared" si="35"/>
        <v>0</v>
      </c>
      <c r="AN120" s="192">
        <f t="shared" si="36"/>
        <v>0</v>
      </c>
      <c r="AO120" s="192">
        <f t="shared" si="37"/>
        <v>0</v>
      </c>
      <c r="AP120" s="192">
        <f t="shared" si="38"/>
        <v>0</v>
      </c>
      <c r="AQ120" s="192">
        <f t="shared" si="39"/>
        <v>0</v>
      </c>
      <c r="AR120" s="192">
        <f t="shared" si="40"/>
        <v>0</v>
      </c>
      <c r="AS120" s="192">
        <f t="shared" si="41"/>
        <v>0</v>
      </c>
      <c r="AT120" s="192">
        <f t="shared" si="42"/>
        <v>0</v>
      </c>
      <c r="AU120" s="192">
        <f t="shared" si="43"/>
        <v>0</v>
      </c>
      <c r="AV120" s="192">
        <f t="shared" si="44"/>
        <v>0</v>
      </c>
      <c r="AW120" s="192">
        <f t="shared" si="45"/>
        <v>0</v>
      </c>
      <c r="AX120" s="192">
        <f t="shared" si="46"/>
        <v>0</v>
      </c>
      <c r="AY120" s="192">
        <f t="shared" si="47"/>
        <v>0</v>
      </c>
      <c r="AZ120" s="192">
        <f t="shared" si="48"/>
        <v>0</v>
      </c>
    </row>
    <row r="121" spans="1:52" ht="109.8" customHeight="1">
      <c r="A121" s="902" t="s">
        <v>2901</v>
      </c>
      <c r="B121" s="902" t="str">
        <f>IF(VLOOKUP($A121,'Data (new)'!A:T,2,0)="","",VLOOKUP($A121,'Data (new)'!A:T,2,0))</f>
        <v/>
      </c>
      <c r="C121" s="1746" t="str">
        <f>IF(VLOOKUP($A121,'Data (new)'!A:T,5,0)="","",VLOOKUP($A121,'Data (new)'!A:T,5,0))</f>
        <v>Shields</v>
      </c>
      <c r="D121" s="1772"/>
      <c r="E121" s="1751" t="str">
        <f>IF(VLOOKUP($A121,'Data (new)'!$A:$T,6,0)="","",HYPERLINK(VLOOKUP($A121,'Data (new)'!A:T,7,0), VLOOKUP($A121,'Data (new)'!A:T,6,0)))</f>
        <v>B MEDIUM</v>
      </c>
      <c r="F121" s="1744" t="str">
        <f>IF(VLOOKUP($A121,'Data (new)'!A:T,9,0)="","",VLOOKUP($A121,'Data (new)'!A:T,9,0))</f>
        <v>43 x 90 x 9 cm</v>
      </c>
      <c r="G121" s="911" t="str">
        <f>IF(VLOOKUP($A121,'Data (new)'!A:T,8,0)="","",VLOOKUP($A121,'Data (new)'!A:T,8,0))</f>
        <v>Dual texture</v>
      </c>
      <c r="H121" s="914">
        <f>IF(VLOOKUP($A121,'Data (new)'!A:T,16,0)="","",VLOOKUP($A121,'Data (new)'!A:T,16,0))</f>
        <v>265.39150212930707</v>
      </c>
      <c r="I121" s="910">
        <f>IF(VLOOKUP($A121,'Data (new)'!A:T,11,0)="","",VLOOKUP($A121,'Data (new)'!A:T,11,0))</f>
        <v>1</v>
      </c>
      <c r="J121" s="940"/>
      <c r="K121" s="941"/>
      <c r="L121" s="942"/>
      <c r="M121" s="943"/>
      <c r="N121" s="944"/>
      <c r="O121" s="945"/>
      <c r="P121" s="946"/>
      <c r="Q121" s="947"/>
      <c r="R121" s="948"/>
      <c r="S121" s="949"/>
      <c r="T121" s="950"/>
      <c r="U121" s="951"/>
      <c r="V121" s="933"/>
      <c r="W121" s="934"/>
      <c r="X121" s="935"/>
      <c r="Y121" s="936"/>
      <c r="Z121" s="937"/>
      <c r="AA121" s="938"/>
      <c r="AB121" s="939"/>
      <c r="AC121" s="906" t="str">
        <f>IF(VLOOKUP($A121,'Data (new)'!A:T,12,0)="","",VLOOKUP($A121,'Data (new)'!A:T,12,0))</f>
        <v/>
      </c>
      <c r="AD121" s="906" t="str">
        <f t="shared" si="27"/>
        <v/>
      </c>
      <c r="AE121" s="907" t="str">
        <f t="shared" si="28"/>
        <v/>
      </c>
      <c r="AF121" s="908" t="str">
        <f t="shared" si="49"/>
        <v/>
      </c>
      <c r="AG121" s="909" t="str">
        <f t="shared" si="29"/>
        <v/>
      </c>
      <c r="AH121" s="192">
        <f t="shared" si="30"/>
        <v>0</v>
      </c>
      <c r="AI121" s="192">
        <f t="shared" si="31"/>
        <v>0</v>
      </c>
      <c r="AJ121" s="192">
        <f t="shared" si="32"/>
        <v>0</v>
      </c>
      <c r="AK121" s="192">
        <f t="shared" si="33"/>
        <v>0</v>
      </c>
      <c r="AL121" s="192">
        <f t="shared" si="34"/>
        <v>0</v>
      </c>
      <c r="AM121" s="192">
        <f t="shared" si="35"/>
        <v>0</v>
      </c>
      <c r="AN121" s="192">
        <f t="shared" si="36"/>
        <v>0</v>
      </c>
      <c r="AO121" s="192">
        <f t="shared" si="37"/>
        <v>0</v>
      </c>
      <c r="AP121" s="192">
        <f t="shared" si="38"/>
        <v>0</v>
      </c>
      <c r="AQ121" s="192">
        <f t="shared" si="39"/>
        <v>0</v>
      </c>
      <c r="AR121" s="192">
        <f t="shared" si="40"/>
        <v>0</v>
      </c>
      <c r="AS121" s="192">
        <f t="shared" si="41"/>
        <v>0</v>
      </c>
      <c r="AT121" s="192">
        <f t="shared" si="42"/>
        <v>0</v>
      </c>
      <c r="AU121" s="192">
        <f t="shared" si="43"/>
        <v>0</v>
      </c>
      <c r="AV121" s="192">
        <f t="shared" si="44"/>
        <v>0</v>
      </c>
      <c r="AW121" s="192">
        <f t="shared" si="45"/>
        <v>0</v>
      </c>
      <c r="AX121" s="192">
        <f t="shared" si="46"/>
        <v>0</v>
      </c>
      <c r="AY121" s="192">
        <f t="shared" si="47"/>
        <v>0</v>
      </c>
      <c r="AZ121" s="192">
        <f t="shared" si="48"/>
        <v>0</v>
      </c>
    </row>
    <row r="122" spans="1:52" ht="109.8" customHeight="1">
      <c r="A122" s="902" t="s">
        <v>2902</v>
      </c>
      <c r="B122" s="902" t="str">
        <f>IF(VLOOKUP($A122,'Data (new)'!A:T,2,0)="","",VLOOKUP($A122,'Data (new)'!A:T,2,0))</f>
        <v>AGP0402</v>
      </c>
      <c r="C122" s="1746" t="str">
        <f>IF(VLOOKUP($A122,'Data (new)'!A:T,5,0)="","",VLOOKUP($A122,'Data (new)'!A:T,5,0))</f>
        <v>Shields</v>
      </c>
      <c r="D122" s="1772"/>
      <c r="E122" s="1767" t="str">
        <f>IF(VLOOKUP($A122,'Data (new)'!$A:$T,6,0)="","",HYPERLINK(VLOOKUP($A122,'Data (new)'!A:T,7,0), VLOOKUP($A122,'Data (new)'!A:T,6,0)))</f>
        <v>B LARGE</v>
      </c>
      <c r="F122" s="1743" t="str">
        <f>IF(VLOOKUP($A122,'Data (new)'!A:T,9,0)="","",VLOOKUP($A122,'Data (new)'!A:T,9,0))</f>
        <v>58 x 120 x 12 cm</v>
      </c>
      <c r="G122" s="911" t="str">
        <f>IF(VLOOKUP($A122,'Data (new)'!A:T,8,0)="","",VLOOKUP($A122,'Data (new)'!A:T,8,0))</f>
        <v>Full friction</v>
      </c>
      <c r="H122" s="914">
        <f>IF(VLOOKUP($A122,'Data (new)'!A:T,16,0)="","",VLOOKUP($A122,'Data (new)'!A:T,16,0))</f>
        <v>233.96472062454615</v>
      </c>
      <c r="I122" s="910">
        <f>IF(VLOOKUP($A122,'Data (new)'!A:T,11,0)="","",VLOOKUP($A122,'Data (new)'!A:T,11,0))</f>
        <v>1</v>
      </c>
      <c r="J122" s="940"/>
      <c r="K122" s="941"/>
      <c r="L122" s="942"/>
      <c r="M122" s="943"/>
      <c r="N122" s="944"/>
      <c r="O122" s="945"/>
      <c r="P122" s="946"/>
      <c r="Q122" s="947"/>
      <c r="R122" s="948"/>
      <c r="S122" s="949"/>
      <c r="T122" s="950"/>
      <c r="U122" s="951"/>
      <c r="V122" s="933"/>
      <c r="W122" s="934"/>
      <c r="X122" s="935"/>
      <c r="Y122" s="936"/>
      <c r="Z122" s="937"/>
      <c r="AA122" s="938"/>
      <c r="AB122" s="939"/>
      <c r="AC122" s="906" t="str">
        <f>IF(VLOOKUP($A122,'Data (new)'!A:T,12,0)="","",VLOOKUP($A122,'Data (new)'!A:T,12,0))</f>
        <v/>
      </c>
      <c r="AD122" s="906" t="str">
        <f t="shared" si="27"/>
        <v/>
      </c>
      <c r="AE122" s="907" t="str">
        <f t="shared" si="28"/>
        <v/>
      </c>
      <c r="AF122" s="908" t="str">
        <f t="shared" si="49"/>
        <v/>
      </c>
      <c r="AG122" s="909" t="str">
        <f t="shared" si="29"/>
        <v/>
      </c>
      <c r="AH122" s="192">
        <f t="shared" si="30"/>
        <v>0</v>
      </c>
      <c r="AI122" s="192">
        <f t="shared" si="31"/>
        <v>0</v>
      </c>
      <c r="AJ122" s="192">
        <f t="shared" si="32"/>
        <v>0</v>
      </c>
      <c r="AK122" s="192">
        <f t="shared" si="33"/>
        <v>0</v>
      </c>
      <c r="AL122" s="192">
        <f t="shared" si="34"/>
        <v>0</v>
      </c>
      <c r="AM122" s="192">
        <f t="shared" si="35"/>
        <v>0</v>
      </c>
      <c r="AN122" s="192">
        <f t="shared" si="36"/>
        <v>0</v>
      </c>
      <c r="AO122" s="192">
        <f t="shared" si="37"/>
        <v>0</v>
      </c>
      <c r="AP122" s="192">
        <f t="shared" si="38"/>
        <v>0</v>
      </c>
      <c r="AQ122" s="192">
        <f t="shared" si="39"/>
        <v>0</v>
      </c>
      <c r="AR122" s="192">
        <f t="shared" si="40"/>
        <v>0</v>
      </c>
      <c r="AS122" s="192">
        <f t="shared" si="41"/>
        <v>0</v>
      </c>
      <c r="AT122" s="192">
        <f t="shared" si="42"/>
        <v>0</v>
      </c>
      <c r="AU122" s="192">
        <f t="shared" si="43"/>
        <v>0</v>
      </c>
      <c r="AV122" s="192">
        <f t="shared" si="44"/>
        <v>0</v>
      </c>
      <c r="AW122" s="192">
        <f t="shared" si="45"/>
        <v>0</v>
      </c>
      <c r="AX122" s="192">
        <f t="shared" si="46"/>
        <v>0</v>
      </c>
      <c r="AY122" s="192">
        <f t="shared" si="47"/>
        <v>0</v>
      </c>
      <c r="AZ122" s="192">
        <f t="shared" si="48"/>
        <v>0</v>
      </c>
    </row>
    <row r="123" spans="1:52" ht="109.8" customHeight="1">
      <c r="A123" s="902" t="s">
        <v>2903</v>
      </c>
      <c r="B123" s="902" t="str">
        <f>IF(VLOOKUP($A123,'Data (new)'!A:T,2,0)="","",VLOOKUP($A123,'Data (new)'!A:T,2,0))</f>
        <v>AGP0402</v>
      </c>
      <c r="C123" s="1746" t="str">
        <f>IF(VLOOKUP($A123,'Data (new)'!A:T,5,0)="","",VLOOKUP($A123,'Data (new)'!A:T,5,0))</f>
        <v>Shields</v>
      </c>
      <c r="D123" s="1772"/>
      <c r="E123" s="1751" t="str">
        <f>IF(VLOOKUP($A123,'Data (new)'!$A:$T,6,0)="","",HYPERLINK(VLOOKUP($A123,'Data (new)'!A:T,7,0), VLOOKUP($A123,'Data (new)'!A:T,6,0)))</f>
        <v>B LARGE</v>
      </c>
      <c r="F123" s="1744" t="str">
        <f>IF(VLOOKUP($A123,'Data (new)'!A:T,9,0)="","",VLOOKUP($A123,'Data (new)'!A:T,9,0))</f>
        <v>58 x 120 x 12 cm</v>
      </c>
      <c r="G123" s="911" t="str">
        <f>IF(VLOOKUP($A123,'Data (new)'!A:T,8,0)="","",VLOOKUP($A123,'Data (new)'!A:T,8,0))</f>
        <v>Dual texture</v>
      </c>
      <c r="H123" s="914">
        <f>IF(VLOOKUP($A123,'Data (new)'!A:T,16,0)="","",VLOOKUP($A123,'Data (new)'!A:T,16,0))</f>
        <v>292.45590078068267</v>
      </c>
      <c r="I123" s="910">
        <f>IF(VLOOKUP($A123,'Data (new)'!A:T,11,0)="","",VLOOKUP($A123,'Data (new)'!A:T,11,0))</f>
        <v>1</v>
      </c>
      <c r="J123" s="940"/>
      <c r="K123" s="941"/>
      <c r="L123" s="942"/>
      <c r="M123" s="943"/>
      <c r="N123" s="944"/>
      <c r="O123" s="945"/>
      <c r="P123" s="946"/>
      <c r="Q123" s="947"/>
      <c r="R123" s="948"/>
      <c r="S123" s="949"/>
      <c r="T123" s="950"/>
      <c r="U123" s="951"/>
      <c r="V123" s="933"/>
      <c r="W123" s="934"/>
      <c r="X123" s="935"/>
      <c r="Y123" s="936"/>
      <c r="Z123" s="937"/>
      <c r="AA123" s="938"/>
      <c r="AB123" s="939"/>
      <c r="AC123" s="906" t="str">
        <f>IF(VLOOKUP($A123,'Data (new)'!A:T,12,0)="","",VLOOKUP($A123,'Data (new)'!A:T,12,0))</f>
        <v/>
      </c>
      <c r="AD123" s="906" t="str">
        <f t="shared" si="27"/>
        <v/>
      </c>
      <c r="AE123" s="907" t="str">
        <f t="shared" si="28"/>
        <v/>
      </c>
      <c r="AF123" s="908" t="str">
        <f t="shared" si="49"/>
        <v/>
      </c>
      <c r="AG123" s="909" t="str">
        <f t="shared" si="29"/>
        <v/>
      </c>
      <c r="AH123" s="192">
        <f t="shared" si="30"/>
        <v>0</v>
      </c>
      <c r="AI123" s="192">
        <f t="shared" si="31"/>
        <v>0</v>
      </c>
      <c r="AJ123" s="192">
        <f t="shared" si="32"/>
        <v>0</v>
      </c>
      <c r="AK123" s="192">
        <f t="shared" si="33"/>
        <v>0</v>
      </c>
      <c r="AL123" s="192">
        <f t="shared" si="34"/>
        <v>0</v>
      </c>
      <c r="AM123" s="192">
        <f t="shared" si="35"/>
        <v>0</v>
      </c>
      <c r="AN123" s="192">
        <f t="shared" si="36"/>
        <v>0</v>
      </c>
      <c r="AO123" s="192">
        <f t="shared" si="37"/>
        <v>0</v>
      </c>
      <c r="AP123" s="192">
        <f t="shared" si="38"/>
        <v>0</v>
      </c>
      <c r="AQ123" s="192">
        <f t="shared" si="39"/>
        <v>0</v>
      </c>
      <c r="AR123" s="192">
        <f t="shared" si="40"/>
        <v>0</v>
      </c>
      <c r="AS123" s="192">
        <f t="shared" si="41"/>
        <v>0</v>
      </c>
      <c r="AT123" s="192">
        <f t="shared" si="42"/>
        <v>0</v>
      </c>
      <c r="AU123" s="192">
        <f t="shared" si="43"/>
        <v>0</v>
      </c>
      <c r="AV123" s="192">
        <f t="shared" si="44"/>
        <v>0</v>
      </c>
      <c r="AW123" s="192">
        <f t="shared" si="45"/>
        <v>0</v>
      </c>
      <c r="AX123" s="192">
        <f t="shared" si="46"/>
        <v>0</v>
      </c>
      <c r="AY123" s="192">
        <f t="shared" si="47"/>
        <v>0</v>
      </c>
      <c r="AZ123" s="192">
        <f t="shared" si="48"/>
        <v>0</v>
      </c>
    </row>
    <row r="124" spans="1:52" ht="109.8" customHeight="1">
      <c r="A124" s="902" t="s">
        <v>2904</v>
      </c>
      <c r="B124" s="902" t="str">
        <f>IF(VLOOKUP($A124,'Data (new)'!A:T,2,0)="","",VLOOKUP($A124,'Data (new)'!A:T,2,0))</f>
        <v/>
      </c>
      <c r="C124" s="1746" t="str">
        <f>IF(VLOOKUP($A124,'Data (new)'!A:T,5,0)="","",VLOOKUP($A124,'Data (new)'!A:T,5,0))</f>
        <v>Shields</v>
      </c>
      <c r="D124" s="1772"/>
      <c r="E124" s="1767" t="str">
        <f>IF(VLOOKUP($A124,'Data (new)'!$A:$T,6,0)="","",HYPERLINK(VLOOKUP($A124,'Data (new)'!A:T,7,0), VLOOKUP($A124,'Data (new)'!A:T,6,0)))</f>
        <v>B XL</v>
      </c>
      <c r="F124" s="1743" t="str">
        <f>IF(VLOOKUP($A124,'Data (new)'!A:T,9,0)="","",VLOOKUP($A124,'Data (new)'!A:T,9,0))</f>
        <v>77 x 160 x 16 cm</v>
      </c>
      <c r="G124" s="911" t="str">
        <f>IF(VLOOKUP($A124,'Data (new)'!A:T,8,0)="","",VLOOKUP($A124,'Data (new)'!A:T,8,0))</f>
        <v>Full friction</v>
      </c>
      <c r="H124" s="914">
        <f>IF(VLOOKUP($A124,'Data (new)'!A:T,16,0)="","",VLOOKUP($A124,'Data (new)'!A:T,16,0))</f>
        <v>283.28084997439839</v>
      </c>
      <c r="I124" s="910">
        <f>IF(VLOOKUP($A124,'Data (new)'!A:T,11,0)="","",VLOOKUP($A124,'Data (new)'!A:T,11,0))</f>
        <v>1</v>
      </c>
      <c r="J124" s="940"/>
      <c r="K124" s="941"/>
      <c r="L124" s="942"/>
      <c r="M124" s="943"/>
      <c r="N124" s="944"/>
      <c r="O124" s="945"/>
      <c r="P124" s="946"/>
      <c r="Q124" s="947"/>
      <c r="R124" s="948"/>
      <c r="S124" s="949"/>
      <c r="T124" s="950"/>
      <c r="U124" s="951"/>
      <c r="V124" s="933"/>
      <c r="W124" s="934"/>
      <c r="X124" s="935"/>
      <c r="Y124" s="936"/>
      <c r="Z124" s="937"/>
      <c r="AA124" s="938"/>
      <c r="AB124" s="939"/>
      <c r="AC124" s="906" t="str">
        <f>IF(VLOOKUP($A124,'Data (new)'!A:T,12,0)="","",VLOOKUP($A124,'Data (new)'!A:T,12,0))</f>
        <v/>
      </c>
      <c r="AD124" s="906" t="str">
        <f t="shared" si="27"/>
        <v/>
      </c>
      <c r="AE124" s="907" t="str">
        <f t="shared" si="28"/>
        <v/>
      </c>
      <c r="AF124" s="908" t="str">
        <f t="shared" si="49"/>
        <v/>
      </c>
      <c r="AG124" s="909" t="str">
        <f t="shared" si="29"/>
        <v/>
      </c>
      <c r="AH124" s="192">
        <f t="shared" si="30"/>
        <v>0</v>
      </c>
      <c r="AI124" s="192">
        <f t="shared" si="31"/>
        <v>0</v>
      </c>
      <c r="AJ124" s="192">
        <f t="shared" si="32"/>
        <v>0</v>
      </c>
      <c r="AK124" s="192">
        <f t="shared" si="33"/>
        <v>0</v>
      </c>
      <c r="AL124" s="192">
        <f t="shared" si="34"/>
        <v>0</v>
      </c>
      <c r="AM124" s="192">
        <f t="shared" si="35"/>
        <v>0</v>
      </c>
      <c r="AN124" s="192">
        <f t="shared" si="36"/>
        <v>0</v>
      </c>
      <c r="AO124" s="192">
        <f t="shared" si="37"/>
        <v>0</v>
      </c>
      <c r="AP124" s="192">
        <f t="shared" si="38"/>
        <v>0</v>
      </c>
      <c r="AQ124" s="192">
        <f t="shared" si="39"/>
        <v>0</v>
      </c>
      <c r="AR124" s="192">
        <f t="shared" si="40"/>
        <v>0</v>
      </c>
      <c r="AS124" s="192">
        <f t="shared" si="41"/>
        <v>0</v>
      </c>
      <c r="AT124" s="192">
        <f t="shared" si="42"/>
        <v>0</v>
      </c>
      <c r="AU124" s="192">
        <f t="shared" si="43"/>
        <v>0</v>
      </c>
      <c r="AV124" s="192">
        <f t="shared" si="44"/>
        <v>0</v>
      </c>
      <c r="AW124" s="192">
        <f t="shared" si="45"/>
        <v>0</v>
      </c>
      <c r="AX124" s="192">
        <f t="shared" si="46"/>
        <v>0</v>
      </c>
      <c r="AY124" s="192">
        <f t="shared" si="47"/>
        <v>0</v>
      </c>
      <c r="AZ124" s="192">
        <f t="shared" si="48"/>
        <v>0</v>
      </c>
    </row>
    <row r="125" spans="1:52" ht="109.8" customHeight="1">
      <c r="A125" s="902" t="s">
        <v>2905</v>
      </c>
      <c r="B125" s="902" t="str">
        <f>IF(VLOOKUP($A125,'Data (new)'!A:T,2,0)="","",VLOOKUP($A125,'Data (new)'!A:T,2,0))</f>
        <v/>
      </c>
      <c r="C125" s="1747" t="str">
        <f>IF(VLOOKUP($A125,'Data (new)'!A:T,5,0)="","",VLOOKUP($A125,'Data (new)'!A:T,5,0))</f>
        <v>Shields</v>
      </c>
      <c r="D125" s="1770"/>
      <c r="E125" s="1751" t="str">
        <f>IF(VLOOKUP($A125,'Data (new)'!$A:$T,6,0)="","",HYPERLINK(VLOOKUP($A125,'Data (new)'!A:T,7,0), VLOOKUP($A125,'Data (new)'!A:T,6,0)))</f>
        <v>B XL</v>
      </c>
      <c r="F125" s="1744" t="str">
        <f>IF(VLOOKUP($A125,'Data (new)'!A:T,9,0)="","",VLOOKUP($A125,'Data (new)'!A:T,9,0))</f>
        <v>77 x 160 x 16 cm</v>
      </c>
      <c r="G125" s="911" t="str">
        <f>IF(VLOOKUP($A125,'Data (new)'!A:T,8,0)="","",VLOOKUP($A125,'Data (new)'!A:T,8,0))</f>
        <v>Dual texture</v>
      </c>
      <c r="H125" s="914">
        <f>IF(VLOOKUP($A125,'Data (new)'!A:T,16,0)="","",VLOOKUP($A125,'Data (new)'!A:T,16,0))</f>
        <v>354.10106246799796</v>
      </c>
      <c r="I125" s="910">
        <f>IF(VLOOKUP($A125,'Data (new)'!A:T,11,0)="","",VLOOKUP($A125,'Data (new)'!A:T,11,0))</f>
        <v>1</v>
      </c>
      <c r="J125" s="940"/>
      <c r="K125" s="941"/>
      <c r="L125" s="942"/>
      <c r="M125" s="943"/>
      <c r="N125" s="944"/>
      <c r="O125" s="945"/>
      <c r="P125" s="946"/>
      <c r="Q125" s="947"/>
      <c r="R125" s="948"/>
      <c r="S125" s="949"/>
      <c r="T125" s="950"/>
      <c r="U125" s="951"/>
      <c r="V125" s="933"/>
      <c r="W125" s="934"/>
      <c r="X125" s="935"/>
      <c r="Y125" s="936"/>
      <c r="Z125" s="937"/>
      <c r="AA125" s="938"/>
      <c r="AB125" s="939"/>
      <c r="AC125" s="906" t="str">
        <f>IF(VLOOKUP($A125,'Data (new)'!A:T,12,0)="","",VLOOKUP($A125,'Data (new)'!A:T,12,0))</f>
        <v/>
      </c>
      <c r="AD125" s="906" t="str">
        <f t="shared" si="27"/>
        <v/>
      </c>
      <c r="AE125" s="907" t="str">
        <f t="shared" si="28"/>
        <v/>
      </c>
      <c r="AF125" s="908" t="str">
        <f t="shared" si="49"/>
        <v/>
      </c>
      <c r="AG125" s="909" t="str">
        <f t="shared" si="29"/>
        <v/>
      </c>
      <c r="AH125" s="192">
        <f t="shared" si="30"/>
        <v>0</v>
      </c>
      <c r="AI125" s="192">
        <f t="shared" si="31"/>
        <v>0</v>
      </c>
      <c r="AJ125" s="192">
        <f t="shared" si="32"/>
        <v>0</v>
      </c>
      <c r="AK125" s="192">
        <f t="shared" si="33"/>
        <v>0</v>
      </c>
      <c r="AL125" s="192">
        <f t="shared" si="34"/>
        <v>0</v>
      </c>
      <c r="AM125" s="192">
        <f t="shared" si="35"/>
        <v>0</v>
      </c>
      <c r="AN125" s="192">
        <f t="shared" si="36"/>
        <v>0</v>
      </c>
      <c r="AO125" s="192">
        <f t="shared" si="37"/>
        <v>0</v>
      </c>
      <c r="AP125" s="192">
        <f t="shared" si="38"/>
        <v>0</v>
      </c>
      <c r="AQ125" s="192">
        <f t="shared" si="39"/>
        <v>0</v>
      </c>
      <c r="AR125" s="192">
        <f t="shared" si="40"/>
        <v>0</v>
      </c>
      <c r="AS125" s="192">
        <f t="shared" si="41"/>
        <v>0</v>
      </c>
      <c r="AT125" s="192">
        <f t="shared" si="42"/>
        <v>0</v>
      </c>
      <c r="AU125" s="192">
        <f t="shared" si="43"/>
        <v>0</v>
      </c>
      <c r="AV125" s="192">
        <f t="shared" si="44"/>
        <v>0</v>
      </c>
      <c r="AW125" s="192">
        <f t="shared" si="45"/>
        <v>0</v>
      </c>
      <c r="AX125" s="192">
        <f t="shared" si="46"/>
        <v>0</v>
      </c>
      <c r="AY125" s="192">
        <f t="shared" si="47"/>
        <v>0</v>
      </c>
      <c r="AZ125" s="192">
        <f t="shared" si="48"/>
        <v>0</v>
      </c>
    </row>
    <row r="126" spans="1:52" ht="109.8" customHeight="1">
      <c r="A126" s="902" t="s">
        <v>2906</v>
      </c>
      <c r="B126" s="902" t="str">
        <f>IF(VLOOKUP($A126,'Data (new)'!A:T,2,0)="","",VLOOKUP($A126,'Data (new)'!A:T,2,0))</f>
        <v/>
      </c>
      <c r="C126" s="1745" t="str">
        <f>IF(VLOOKUP($A126,'Data (new)'!A:T,5,0)="","",VLOOKUP($A126,'Data (new)'!A:T,5,0))</f>
        <v>Shields</v>
      </c>
      <c r="D126" s="1769" t="e" vm="44">
        <v>#VALUE!</v>
      </c>
      <c r="E126" s="1767" t="str">
        <f>IF(VLOOKUP($A126,'Data (new)'!$A:$T,6,0)="","",HYPERLINK(VLOOKUP($A126,'Data (new)'!A:T,7,0), VLOOKUP($A126,'Data (new)'!A:T,6,0)))</f>
        <v>C MEDIUM</v>
      </c>
      <c r="F126" s="1743" t="str">
        <f>IF(VLOOKUP($A126,'Data (new)'!A:T,9,0)="","",VLOOKUP($A126,'Data (new)'!A:T,9,0))</f>
        <v>33 x 90 x 10 cm</v>
      </c>
      <c r="G126" s="911" t="str">
        <f>IF(VLOOKUP($A126,'Data (new)'!A:T,8,0)="","",VLOOKUP($A126,'Data (new)'!A:T,8,0))</f>
        <v>Full friction</v>
      </c>
      <c r="H126" s="914">
        <f>IF(VLOOKUP($A126,'Data (new)'!A:T,16,0)="","",VLOOKUP($A126,'Data (new)'!A:T,16,0))</f>
        <v>202.94723294723295</v>
      </c>
      <c r="I126" s="910">
        <f>IF(VLOOKUP($A126,'Data (new)'!A:T,11,0)="","",VLOOKUP($A126,'Data (new)'!A:T,11,0))</f>
        <v>1</v>
      </c>
      <c r="J126" s="940"/>
      <c r="K126" s="941"/>
      <c r="L126" s="942"/>
      <c r="M126" s="943"/>
      <c r="N126" s="944"/>
      <c r="O126" s="945"/>
      <c r="P126" s="946"/>
      <c r="Q126" s="947"/>
      <c r="R126" s="948"/>
      <c r="S126" s="949"/>
      <c r="T126" s="950"/>
      <c r="U126" s="951"/>
      <c r="V126" s="933"/>
      <c r="W126" s="934"/>
      <c r="X126" s="935"/>
      <c r="Y126" s="936"/>
      <c r="Z126" s="937"/>
      <c r="AA126" s="938"/>
      <c r="AB126" s="939"/>
      <c r="AC126" s="906" t="str">
        <f>IF(VLOOKUP($A126,'Data (new)'!A:T,12,0)="","",VLOOKUP($A126,'Data (new)'!A:T,12,0))</f>
        <v/>
      </c>
      <c r="AD126" s="906" t="str">
        <f t="shared" si="27"/>
        <v/>
      </c>
      <c r="AE126" s="907" t="str">
        <f t="shared" si="28"/>
        <v/>
      </c>
      <c r="AF126" s="908" t="str">
        <f t="shared" si="49"/>
        <v/>
      </c>
      <c r="AG126" s="909" t="str">
        <f t="shared" si="29"/>
        <v/>
      </c>
      <c r="AH126" s="192">
        <f t="shared" si="30"/>
        <v>0</v>
      </c>
      <c r="AI126" s="192">
        <f t="shared" si="31"/>
        <v>0</v>
      </c>
      <c r="AJ126" s="192">
        <f t="shared" si="32"/>
        <v>0</v>
      </c>
      <c r="AK126" s="192">
        <f t="shared" si="33"/>
        <v>0</v>
      </c>
      <c r="AL126" s="192">
        <f t="shared" si="34"/>
        <v>0</v>
      </c>
      <c r="AM126" s="192">
        <f t="shared" si="35"/>
        <v>0</v>
      </c>
      <c r="AN126" s="192">
        <f t="shared" si="36"/>
        <v>0</v>
      </c>
      <c r="AO126" s="192">
        <f t="shared" si="37"/>
        <v>0</v>
      </c>
      <c r="AP126" s="192">
        <f t="shared" si="38"/>
        <v>0</v>
      </c>
      <c r="AQ126" s="192">
        <f t="shared" si="39"/>
        <v>0</v>
      </c>
      <c r="AR126" s="192">
        <f t="shared" si="40"/>
        <v>0</v>
      </c>
      <c r="AS126" s="192">
        <f t="shared" si="41"/>
        <v>0</v>
      </c>
      <c r="AT126" s="192">
        <f t="shared" si="42"/>
        <v>0</v>
      </c>
      <c r="AU126" s="192">
        <f t="shared" si="43"/>
        <v>0</v>
      </c>
      <c r="AV126" s="192">
        <f t="shared" si="44"/>
        <v>0</v>
      </c>
      <c r="AW126" s="192">
        <f t="shared" si="45"/>
        <v>0</v>
      </c>
      <c r="AX126" s="192">
        <f t="shared" si="46"/>
        <v>0</v>
      </c>
      <c r="AY126" s="192">
        <f t="shared" si="47"/>
        <v>0</v>
      </c>
      <c r="AZ126" s="192">
        <f t="shared" si="48"/>
        <v>0</v>
      </c>
    </row>
    <row r="127" spans="1:52" ht="109.8" customHeight="1">
      <c r="A127" s="902" t="s">
        <v>2907</v>
      </c>
      <c r="B127" s="902" t="str">
        <f>IF(VLOOKUP($A127,'Data (new)'!A:T,2,0)="","",VLOOKUP($A127,'Data (new)'!A:T,2,0))</f>
        <v/>
      </c>
      <c r="C127" s="1746" t="str">
        <f>IF(VLOOKUP($A127,'Data (new)'!A:T,5,0)="","",VLOOKUP($A127,'Data (new)'!A:T,5,0))</f>
        <v>Shields</v>
      </c>
      <c r="D127" s="1772"/>
      <c r="E127" s="1751" t="str">
        <f>IF(VLOOKUP($A127,'Data (new)'!$A:$T,6,0)="","",HYPERLINK(VLOOKUP($A127,'Data (new)'!A:T,7,0), VLOOKUP($A127,'Data (new)'!A:T,6,0)))</f>
        <v>C MEDIUM</v>
      </c>
      <c r="F127" s="1744" t="str">
        <f>IF(VLOOKUP($A127,'Data (new)'!A:T,9,0)="","",VLOOKUP($A127,'Data (new)'!A:T,9,0))</f>
        <v>33 x 90 x 10 cm</v>
      </c>
      <c r="G127" s="911" t="str">
        <f>IF(VLOOKUP($A127,'Data (new)'!A:T,8,0)="","",VLOOKUP($A127,'Data (new)'!A:T,8,0))</f>
        <v>Dual texture</v>
      </c>
      <c r="H127" s="914">
        <f>IF(VLOOKUP($A127,'Data (new)'!A:T,16,0)="","",VLOOKUP($A127,'Data (new)'!A:T,16,0))</f>
        <v>253.68404118404126</v>
      </c>
      <c r="I127" s="910">
        <f>IF(VLOOKUP($A127,'Data (new)'!A:T,11,0)="","",VLOOKUP($A127,'Data (new)'!A:T,11,0))</f>
        <v>1</v>
      </c>
      <c r="J127" s="940"/>
      <c r="K127" s="941"/>
      <c r="L127" s="942"/>
      <c r="M127" s="943"/>
      <c r="N127" s="944"/>
      <c r="O127" s="945"/>
      <c r="P127" s="946"/>
      <c r="Q127" s="947"/>
      <c r="R127" s="948"/>
      <c r="S127" s="949"/>
      <c r="T127" s="950"/>
      <c r="U127" s="951"/>
      <c r="V127" s="933"/>
      <c r="W127" s="934"/>
      <c r="X127" s="935"/>
      <c r="Y127" s="936"/>
      <c r="Z127" s="937"/>
      <c r="AA127" s="938"/>
      <c r="AB127" s="939"/>
      <c r="AC127" s="906" t="str">
        <f>IF(VLOOKUP($A127,'Data (new)'!A:T,12,0)="","",VLOOKUP($A127,'Data (new)'!A:T,12,0))</f>
        <v/>
      </c>
      <c r="AD127" s="906" t="str">
        <f t="shared" si="27"/>
        <v/>
      </c>
      <c r="AE127" s="907" t="str">
        <f t="shared" si="28"/>
        <v/>
      </c>
      <c r="AF127" s="908" t="str">
        <f t="shared" si="49"/>
        <v/>
      </c>
      <c r="AG127" s="909" t="str">
        <f t="shared" si="29"/>
        <v/>
      </c>
      <c r="AH127" s="192">
        <f t="shared" si="30"/>
        <v>0</v>
      </c>
      <c r="AI127" s="192">
        <f t="shared" si="31"/>
        <v>0</v>
      </c>
      <c r="AJ127" s="192">
        <f t="shared" si="32"/>
        <v>0</v>
      </c>
      <c r="AK127" s="192">
        <f t="shared" si="33"/>
        <v>0</v>
      </c>
      <c r="AL127" s="192">
        <f t="shared" si="34"/>
        <v>0</v>
      </c>
      <c r="AM127" s="192">
        <f t="shared" si="35"/>
        <v>0</v>
      </c>
      <c r="AN127" s="192">
        <f t="shared" si="36"/>
        <v>0</v>
      </c>
      <c r="AO127" s="192">
        <f t="shared" si="37"/>
        <v>0</v>
      </c>
      <c r="AP127" s="192">
        <f t="shared" si="38"/>
        <v>0</v>
      </c>
      <c r="AQ127" s="192">
        <f t="shared" si="39"/>
        <v>0</v>
      </c>
      <c r="AR127" s="192">
        <f t="shared" si="40"/>
        <v>0</v>
      </c>
      <c r="AS127" s="192">
        <f t="shared" si="41"/>
        <v>0</v>
      </c>
      <c r="AT127" s="192">
        <f t="shared" si="42"/>
        <v>0</v>
      </c>
      <c r="AU127" s="192">
        <f t="shared" si="43"/>
        <v>0</v>
      </c>
      <c r="AV127" s="192">
        <f t="shared" si="44"/>
        <v>0</v>
      </c>
      <c r="AW127" s="192">
        <f t="shared" si="45"/>
        <v>0</v>
      </c>
      <c r="AX127" s="192">
        <f t="shared" si="46"/>
        <v>0</v>
      </c>
      <c r="AY127" s="192">
        <f t="shared" si="47"/>
        <v>0</v>
      </c>
      <c r="AZ127" s="192">
        <f t="shared" si="48"/>
        <v>0</v>
      </c>
    </row>
    <row r="128" spans="1:52" ht="109.8" customHeight="1">
      <c r="A128" s="902" t="s">
        <v>2908</v>
      </c>
      <c r="B128" s="902" t="str">
        <f>IF(VLOOKUP($A128,'Data (new)'!A:T,2,0)="","",VLOOKUP($A128,'Data (new)'!A:T,2,0))</f>
        <v>AGP0403</v>
      </c>
      <c r="C128" s="1746" t="str">
        <f>IF(VLOOKUP($A128,'Data (new)'!A:T,5,0)="","",VLOOKUP($A128,'Data (new)'!A:T,5,0))</f>
        <v>Shields</v>
      </c>
      <c r="D128" s="1772"/>
      <c r="E128" s="1767" t="str">
        <f>IF(VLOOKUP($A128,'Data (new)'!$A:$T,6,0)="","",HYPERLINK(VLOOKUP($A128,'Data (new)'!A:T,7,0), VLOOKUP($A128,'Data (new)'!A:T,6,0)))</f>
        <v>C LARGE</v>
      </c>
      <c r="F128" s="1743" t="str">
        <f>IF(VLOOKUP($A128,'Data (new)'!A:T,9,0)="","",VLOOKUP($A128,'Data (new)'!A:T,9,0))</f>
        <v>44 x 120 x 14 cm</v>
      </c>
      <c r="G128" s="911" t="str">
        <f>IF(VLOOKUP($A128,'Data (new)'!A:T,8,0)="","",VLOOKUP($A128,'Data (new)'!A:T,8,0))</f>
        <v>Full friction</v>
      </c>
      <c r="H128" s="914">
        <f>IF(VLOOKUP($A128,'Data (new)'!A:T,16,0)="","",VLOOKUP($A128,'Data (new)'!A:T,16,0))</f>
        <v>217.24617126533832</v>
      </c>
      <c r="I128" s="910">
        <f>IF(VLOOKUP($A128,'Data (new)'!A:T,11,0)="","",VLOOKUP($A128,'Data (new)'!A:T,11,0))</f>
        <v>1</v>
      </c>
      <c r="J128" s="940"/>
      <c r="K128" s="941"/>
      <c r="L128" s="942"/>
      <c r="M128" s="943"/>
      <c r="N128" s="944"/>
      <c r="O128" s="945"/>
      <c r="P128" s="946"/>
      <c r="Q128" s="947"/>
      <c r="R128" s="948"/>
      <c r="S128" s="949"/>
      <c r="T128" s="950"/>
      <c r="U128" s="951"/>
      <c r="V128" s="933"/>
      <c r="W128" s="934"/>
      <c r="X128" s="935"/>
      <c r="Y128" s="936"/>
      <c r="Z128" s="937"/>
      <c r="AA128" s="938"/>
      <c r="AB128" s="939"/>
      <c r="AC128" s="906" t="str">
        <f>IF(VLOOKUP($A128,'Data (new)'!A:T,12,0)="","",VLOOKUP($A128,'Data (new)'!A:T,12,0))</f>
        <v/>
      </c>
      <c r="AD128" s="906" t="str">
        <f t="shared" si="27"/>
        <v/>
      </c>
      <c r="AE128" s="907" t="str">
        <f t="shared" si="28"/>
        <v/>
      </c>
      <c r="AF128" s="908" t="str">
        <f t="shared" si="49"/>
        <v/>
      </c>
      <c r="AG128" s="909" t="str">
        <f t="shared" si="29"/>
        <v/>
      </c>
      <c r="AH128" s="192">
        <f t="shared" si="30"/>
        <v>0</v>
      </c>
      <c r="AI128" s="192">
        <f t="shared" si="31"/>
        <v>0</v>
      </c>
      <c r="AJ128" s="192">
        <f t="shared" si="32"/>
        <v>0</v>
      </c>
      <c r="AK128" s="192">
        <f t="shared" si="33"/>
        <v>0</v>
      </c>
      <c r="AL128" s="192">
        <f t="shared" si="34"/>
        <v>0</v>
      </c>
      <c r="AM128" s="192">
        <f t="shared" si="35"/>
        <v>0</v>
      </c>
      <c r="AN128" s="192">
        <f t="shared" si="36"/>
        <v>0</v>
      </c>
      <c r="AO128" s="192">
        <f t="shared" si="37"/>
        <v>0</v>
      </c>
      <c r="AP128" s="192">
        <f t="shared" si="38"/>
        <v>0</v>
      </c>
      <c r="AQ128" s="192">
        <f t="shared" si="39"/>
        <v>0</v>
      </c>
      <c r="AR128" s="192">
        <f t="shared" si="40"/>
        <v>0</v>
      </c>
      <c r="AS128" s="192">
        <f t="shared" si="41"/>
        <v>0</v>
      </c>
      <c r="AT128" s="192">
        <f t="shared" si="42"/>
        <v>0</v>
      </c>
      <c r="AU128" s="192">
        <f t="shared" si="43"/>
        <v>0</v>
      </c>
      <c r="AV128" s="192">
        <f t="shared" si="44"/>
        <v>0</v>
      </c>
      <c r="AW128" s="192">
        <f t="shared" si="45"/>
        <v>0</v>
      </c>
      <c r="AX128" s="192">
        <f t="shared" si="46"/>
        <v>0</v>
      </c>
      <c r="AY128" s="192">
        <f t="shared" si="47"/>
        <v>0</v>
      </c>
      <c r="AZ128" s="192">
        <f t="shared" si="48"/>
        <v>0</v>
      </c>
    </row>
    <row r="129" spans="1:52" ht="109.8" customHeight="1">
      <c r="A129" s="902" t="s">
        <v>2912</v>
      </c>
      <c r="B129" s="902" t="str">
        <f>IF(VLOOKUP($A129,'Data (new)'!A:T,2,0)="","",VLOOKUP($A129,'Data (new)'!A:T,2,0))</f>
        <v>AGP0403</v>
      </c>
      <c r="C129" s="1746" t="str">
        <f>IF(VLOOKUP($A129,'Data (new)'!A:T,5,0)="","",VLOOKUP($A129,'Data (new)'!A:T,5,0))</f>
        <v>Shields</v>
      </c>
      <c r="D129" s="1772"/>
      <c r="E129" s="1751" t="str">
        <f>IF(VLOOKUP($A129,'Data (new)'!$A:$T,6,0)="","",HYPERLINK(VLOOKUP($A129,'Data (new)'!A:T,7,0), VLOOKUP($A129,'Data (new)'!A:T,6,0)))</f>
        <v>C LARGE</v>
      </c>
      <c r="F129" s="1744" t="str">
        <f>IF(VLOOKUP($A129,'Data (new)'!A:T,9,0)="","",VLOOKUP($A129,'Data (new)'!A:T,9,0))</f>
        <v>44 x 120 x 14 cm</v>
      </c>
      <c r="G129" s="911" t="str">
        <f>IF(VLOOKUP($A129,'Data (new)'!A:T,8,0)="","",VLOOKUP($A129,'Data (new)'!A:T,8,0))</f>
        <v>Dual texture</v>
      </c>
      <c r="H129" s="914">
        <f>IF(VLOOKUP($A129,'Data (new)'!A:T,16,0)="","",VLOOKUP($A129,'Data (new)'!A:T,16,0))</f>
        <v>271.55771408167294</v>
      </c>
      <c r="I129" s="910">
        <f>IF(VLOOKUP($A129,'Data (new)'!A:T,11,0)="","",VLOOKUP($A129,'Data (new)'!A:T,11,0))</f>
        <v>1</v>
      </c>
      <c r="J129" s="940"/>
      <c r="K129" s="941"/>
      <c r="L129" s="942"/>
      <c r="M129" s="943"/>
      <c r="N129" s="944"/>
      <c r="O129" s="945"/>
      <c r="P129" s="946"/>
      <c r="Q129" s="947"/>
      <c r="R129" s="948"/>
      <c r="S129" s="949"/>
      <c r="T129" s="950"/>
      <c r="U129" s="951"/>
      <c r="V129" s="933"/>
      <c r="W129" s="934"/>
      <c r="X129" s="935"/>
      <c r="Y129" s="936"/>
      <c r="Z129" s="937"/>
      <c r="AA129" s="938"/>
      <c r="AB129" s="939"/>
      <c r="AC129" s="906" t="str">
        <f>IF(VLOOKUP($A129,'Data (new)'!A:T,12,0)="","",VLOOKUP($A129,'Data (new)'!A:T,12,0))</f>
        <v/>
      </c>
      <c r="AD129" s="906" t="str">
        <f t="shared" si="27"/>
        <v/>
      </c>
      <c r="AE129" s="907" t="str">
        <f t="shared" si="28"/>
        <v/>
      </c>
      <c r="AF129" s="908" t="str">
        <f t="shared" si="49"/>
        <v/>
      </c>
      <c r="AG129" s="909" t="str">
        <f t="shared" si="29"/>
        <v/>
      </c>
      <c r="AH129" s="192">
        <f t="shared" si="30"/>
        <v>0</v>
      </c>
      <c r="AI129" s="192">
        <f t="shared" si="31"/>
        <v>0</v>
      </c>
      <c r="AJ129" s="192">
        <f t="shared" si="32"/>
        <v>0</v>
      </c>
      <c r="AK129" s="192">
        <f t="shared" si="33"/>
        <v>0</v>
      </c>
      <c r="AL129" s="192">
        <f t="shared" si="34"/>
        <v>0</v>
      </c>
      <c r="AM129" s="192">
        <f t="shared" si="35"/>
        <v>0</v>
      </c>
      <c r="AN129" s="192">
        <f t="shared" si="36"/>
        <v>0</v>
      </c>
      <c r="AO129" s="192">
        <f t="shared" si="37"/>
        <v>0</v>
      </c>
      <c r="AP129" s="192">
        <f t="shared" si="38"/>
        <v>0</v>
      </c>
      <c r="AQ129" s="192">
        <f t="shared" si="39"/>
        <v>0</v>
      </c>
      <c r="AR129" s="192">
        <f t="shared" si="40"/>
        <v>0</v>
      </c>
      <c r="AS129" s="192">
        <f t="shared" si="41"/>
        <v>0</v>
      </c>
      <c r="AT129" s="192">
        <f t="shared" si="42"/>
        <v>0</v>
      </c>
      <c r="AU129" s="192">
        <f t="shared" si="43"/>
        <v>0</v>
      </c>
      <c r="AV129" s="192">
        <f t="shared" si="44"/>
        <v>0</v>
      </c>
      <c r="AW129" s="192">
        <f t="shared" si="45"/>
        <v>0</v>
      </c>
      <c r="AX129" s="192">
        <f t="shared" si="46"/>
        <v>0</v>
      </c>
      <c r="AY129" s="192">
        <f t="shared" si="47"/>
        <v>0</v>
      </c>
      <c r="AZ129" s="192">
        <f t="shared" si="48"/>
        <v>0</v>
      </c>
    </row>
    <row r="130" spans="1:52" ht="109.8" customHeight="1">
      <c r="A130" s="902" t="s">
        <v>2913</v>
      </c>
      <c r="B130" s="902" t="str">
        <f>IF(VLOOKUP($A130,'Data (new)'!A:T,2,0)="","",VLOOKUP($A130,'Data (new)'!A:T,2,0))</f>
        <v/>
      </c>
      <c r="C130" s="1746" t="str">
        <f>IF(VLOOKUP($A130,'Data (new)'!A:T,5,0)="","",VLOOKUP($A130,'Data (new)'!A:T,5,0))</f>
        <v>Shields</v>
      </c>
      <c r="D130" s="1772"/>
      <c r="E130" s="1767" t="str">
        <f>IF(VLOOKUP($A130,'Data (new)'!$A:$T,6,0)="","",HYPERLINK(VLOOKUP($A130,'Data (new)'!A:T,7,0), VLOOKUP($A130,'Data (new)'!A:T,6,0)))</f>
        <v>C XL</v>
      </c>
      <c r="F130" s="1743" t="str">
        <f>IF(VLOOKUP($A130,'Data (new)'!A:T,9,0)="","",VLOOKUP($A130,'Data (new)'!A:T,9,0))</f>
        <v>58 x 160 x 19 cm</v>
      </c>
      <c r="G130" s="911" t="str">
        <f>IF(VLOOKUP($A130,'Data (new)'!A:T,8,0)="","",VLOOKUP($A130,'Data (new)'!A:T,8,0))</f>
        <v>Full friction</v>
      </c>
      <c r="H130" s="914">
        <f>IF(VLOOKUP($A130,'Data (new)'!A:T,16,0)="","",VLOOKUP($A130,'Data (new)'!A:T,16,0))</f>
        <v>266.94319656583809</v>
      </c>
      <c r="I130" s="910">
        <f>IF(VLOOKUP($A130,'Data (new)'!A:T,11,0)="","",VLOOKUP($A130,'Data (new)'!A:T,11,0))</f>
        <v>1</v>
      </c>
      <c r="J130" s="940"/>
      <c r="K130" s="941"/>
      <c r="L130" s="942"/>
      <c r="M130" s="943"/>
      <c r="N130" s="944"/>
      <c r="O130" s="945"/>
      <c r="P130" s="946"/>
      <c r="Q130" s="947"/>
      <c r="R130" s="948"/>
      <c r="S130" s="949"/>
      <c r="T130" s="950"/>
      <c r="U130" s="951"/>
      <c r="V130" s="933"/>
      <c r="W130" s="934"/>
      <c r="X130" s="935"/>
      <c r="Y130" s="936"/>
      <c r="Z130" s="937"/>
      <c r="AA130" s="938"/>
      <c r="AB130" s="939"/>
      <c r="AC130" s="906" t="str">
        <f>IF(VLOOKUP($A130,'Data (new)'!A:T,12,0)="","",VLOOKUP($A130,'Data (new)'!A:T,12,0))</f>
        <v/>
      </c>
      <c r="AD130" s="906" t="str">
        <f t="shared" si="27"/>
        <v/>
      </c>
      <c r="AE130" s="907" t="str">
        <f t="shared" si="28"/>
        <v/>
      </c>
      <c r="AF130" s="908" t="str">
        <f t="shared" si="49"/>
        <v/>
      </c>
      <c r="AG130" s="909" t="str">
        <f t="shared" si="29"/>
        <v/>
      </c>
      <c r="AH130" s="192">
        <f t="shared" si="30"/>
        <v>0</v>
      </c>
      <c r="AI130" s="192">
        <f t="shared" si="31"/>
        <v>0</v>
      </c>
      <c r="AJ130" s="192">
        <f t="shared" si="32"/>
        <v>0</v>
      </c>
      <c r="AK130" s="192">
        <f t="shared" si="33"/>
        <v>0</v>
      </c>
      <c r="AL130" s="192">
        <f t="shared" si="34"/>
        <v>0</v>
      </c>
      <c r="AM130" s="192">
        <f t="shared" si="35"/>
        <v>0</v>
      </c>
      <c r="AN130" s="192">
        <f t="shared" si="36"/>
        <v>0</v>
      </c>
      <c r="AO130" s="192">
        <f t="shared" si="37"/>
        <v>0</v>
      </c>
      <c r="AP130" s="192">
        <f t="shared" si="38"/>
        <v>0</v>
      </c>
      <c r="AQ130" s="192">
        <f t="shared" si="39"/>
        <v>0</v>
      </c>
      <c r="AR130" s="192">
        <f t="shared" si="40"/>
        <v>0</v>
      </c>
      <c r="AS130" s="192">
        <f t="shared" si="41"/>
        <v>0</v>
      </c>
      <c r="AT130" s="192">
        <f t="shared" si="42"/>
        <v>0</v>
      </c>
      <c r="AU130" s="192">
        <f t="shared" si="43"/>
        <v>0</v>
      </c>
      <c r="AV130" s="192">
        <f t="shared" si="44"/>
        <v>0</v>
      </c>
      <c r="AW130" s="192">
        <f t="shared" si="45"/>
        <v>0</v>
      </c>
      <c r="AX130" s="192">
        <f t="shared" si="46"/>
        <v>0</v>
      </c>
      <c r="AY130" s="192">
        <f t="shared" si="47"/>
        <v>0</v>
      </c>
      <c r="AZ130" s="192">
        <f t="shared" si="48"/>
        <v>0</v>
      </c>
    </row>
    <row r="131" spans="1:52" ht="109.8" customHeight="1">
      <c r="A131" s="902" t="s">
        <v>2914</v>
      </c>
      <c r="B131" s="902" t="str">
        <f>IF(VLOOKUP($A131,'Data (new)'!A:T,2,0)="","",VLOOKUP($A131,'Data (new)'!A:T,2,0))</f>
        <v/>
      </c>
      <c r="C131" s="1747" t="str">
        <f>IF(VLOOKUP($A131,'Data (new)'!A:T,5,0)="","",VLOOKUP($A131,'Data (new)'!A:T,5,0))</f>
        <v>Shields</v>
      </c>
      <c r="D131" s="1770"/>
      <c r="E131" s="1751" t="str">
        <f>IF(VLOOKUP($A131,'Data (new)'!$A:$T,6,0)="","",HYPERLINK(VLOOKUP($A131,'Data (new)'!A:T,7,0), VLOOKUP($A131,'Data (new)'!A:T,6,0)))</f>
        <v>C XL</v>
      </c>
      <c r="F131" s="1744" t="str">
        <f>IF(VLOOKUP($A131,'Data (new)'!A:T,9,0)="","",VLOOKUP($A131,'Data (new)'!A:T,9,0))</f>
        <v>58 x 160 x 19 cm</v>
      </c>
      <c r="G131" s="911" t="str">
        <f>IF(VLOOKUP($A131,'Data (new)'!A:T,8,0)="","",VLOOKUP($A131,'Data (new)'!A:T,8,0))</f>
        <v>Dual texture</v>
      </c>
      <c r="H131" s="914">
        <f>IF(VLOOKUP($A131,'Data (new)'!A:T,16,0)="","",VLOOKUP($A131,'Data (new)'!A:T,16,0))</f>
        <v>333.67899570729764</v>
      </c>
      <c r="I131" s="910">
        <f>IF(VLOOKUP($A131,'Data (new)'!A:T,11,0)="","",VLOOKUP($A131,'Data (new)'!A:T,11,0))</f>
        <v>1</v>
      </c>
      <c r="J131" s="940"/>
      <c r="K131" s="941"/>
      <c r="L131" s="942"/>
      <c r="M131" s="943"/>
      <c r="N131" s="944"/>
      <c r="O131" s="945"/>
      <c r="P131" s="946"/>
      <c r="Q131" s="947"/>
      <c r="R131" s="948"/>
      <c r="S131" s="949"/>
      <c r="T131" s="950"/>
      <c r="U131" s="951"/>
      <c r="V131" s="933"/>
      <c r="W131" s="934"/>
      <c r="X131" s="935"/>
      <c r="Y131" s="936"/>
      <c r="Z131" s="937"/>
      <c r="AA131" s="938"/>
      <c r="AB131" s="939"/>
      <c r="AC131" s="906" t="str">
        <f>IF(VLOOKUP($A131,'Data (new)'!A:T,12,0)="","",VLOOKUP($A131,'Data (new)'!A:T,12,0))</f>
        <v/>
      </c>
      <c r="AD131" s="906" t="str">
        <f t="shared" si="27"/>
        <v/>
      </c>
      <c r="AE131" s="907" t="str">
        <f t="shared" si="28"/>
        <v/>
      </c>
      <c r="AF131" s="908" t="str">
        <f t="shared" si="49"/>
        <v/>
      </c>
      <c r="AG131" s="909" t="str">
        <f t="shared" si="29"/>
        <v/>
      </c>
      <c r="AH131" s="192">
        <f t="shared" si="30"/>
        <v>0</v>
      </c>
      <c r="AI131" s="192">
        <f t="shared" si="31"/>
        <v>0</v>
      </c>
      <c r="AJ131" s="192">
        <f t="shared" si="32"/>
        <v>0</v>
      </c>
      <c r="AK131" s="192">
        <f t="shared" si="33"/>
        <v>0</v>
      </c>
      <c r="AL131" s="192">
        <f t="shared" si="34"/>
        <v>0</v>
      </c>
      <c r="AM131" s="192">
        <f t="shared" si="35"/>
        <v>0</v>
      </c>
      <c r="AN131" s="192">
        <f t="shared" si="36"/>
        <v>0</v>
      </c>
      <c r="AO131" s="192">
        <f t="shared" si="37"/>
        <v>0</v>
      </c>
      <c r="AP131" s="192">
        <f t="shared" si="38"/>
        <v>0</v>
      </c>
      <c r="AQ131" s="192">
        <f t="shared" si="39"/>
        <v>0</v>
      </c>
      <c r="AR131" s="192">
        <f t="shared" si="40"/>
        <v>0</v>
      </c>
      <c r="AS131" s="192">
        <f t="shared" si="41"/>
        <v>0</v>
      </c>
      <c r="AT131" s="192">
        <f t="shared" si="42"/>
        <v>0</v>
      </c>
      <c r="AU131" s="192">
        <f t="shared" si="43"/>
        <v>0</v>
      </c>
      <c r="AV131" s="192">
        <f t="shared" si="44"/>
        <v>0</v>
      </c>
      <c r="AW131" s="192">
        <f t="shared" si="45"/>
        <v>0</v>
      </c>
      <c r="AX131" s="192">
        <f t="shared" si="46"/>
        <v>0</v>
      </c>
      <c r="AY131" s="192">
        <f t="shared" si="47"/>
        <v>0</v>
      </c>
      <c r="AZ131" s="192">
        <f t="shared" si="48"/>
        <v>0</v>
      </c>
    </row>
    <row r="132" spans="1:52" ht="109.8" customHeight="1">
      <c r="A132" s="902" t="s">
        <v>2915</v>
      </c>
      <c r="B132" s="902" t="str">
        <f>IF(VLOOKUP($A132,'Data (new)'!A:T,2,0)="","",VLOOKUP($A132,'Data (new)'!A:T,2,0))</f>
        <v/>
      </c>
      <c r="C132" s="1745" t="str">
        <f>IF(VLOOKUP($A132,'Data (new)'!A:T,5,0)="","",VLOOKUP($A132,'Data (new)'!A:T,5,0))</f>
        <v>Shields</v>
      </c>
      <c r="D132" s="1769" t="e" vm="45">
        <v>#VALUE!</v>
      </c>
      <c r="E132" s="1767" t="str">
        <f>IF(VLOOKUP($A132,'Data (new)'!$A:$T,6,0)="","",HYPERLINK(VLOOKUP($A132,'Data (new)'!A:T,7,0), VLOOKUP($A132,'Data (new)'!A:T,6,0)))</f>
        <v>D MEDIUM</v>
      </c>
      <c r="F132" s="1743" t="str">
        <f>IF(VLOOKUP($A132,'Data (new)'!A:T,9,0)="","",VLOOKUP($A132,'Data (new)'!A:T,9,0))</f>
        <v>30 x 72 x 10 cm</v>
      </c>
      <c r="G132" s="911" t="str">
        <f>IF(VLOOKUP($A132,'Data (new)'!A:T,8,0)="","",VLOOKUP($A132,'Data (new)'!A:T,8,0))</f>
        <v>Full friction</v>
      </c>
      <c r="H132" s="914">
        <f>IF(VLOOKUP($A132,'Data (new)'!A:T,16,0)="","",VLOOKUP($A132,'Data (new)'!A:T,16,0))</f>
        <v>172.88717288717291</v>
      </c>
      <c r="I132" s="910">
        <f>IF(VLOOKUP($A132,'Data (new)'!A:T,11,0)="","",VLOOKUP($A132,'Data (new)'!A:T,11,0))</f>
        <v>1</v>
      </c>
      <c r="J132" s="940"/>
      <c r="K132" s="941"/>
      <c r="L132" s="942"/>
      <c r="M132" s="943"/>
      <c r="N132" s="944"/>
      <c r="O132" s="945"/>
      <c r="P132" s="946"/>
      <c r="Q132" s="947"/>
      <c r="R132" s="948"/>
      <c r="S132" s="949"/>
      <c r="T132" s="950"/>
      <c r="U132" s="951"/>
      <c r="V132" s="933"/>
      <c r="W132" s="934"/>
      <c r="X132" s="935"/>
      <c r="Y132" s="936"/>
      <c r="Z132" s="937"/>
      <c r="AA132" s="938"/>
      <c r="AB132" s="939"/>
      <c r="AC132" s="906" t="str">
        <f>IF(VLOOKUP($A132,'Data (new)'!A:T,12,0)="","",VLOOKUP($A132,'Data (new)'!A:T,12,0))</f>
        <v/>
      </c>
      <c r="AD132" s="906" t="str">
        <f t="shared" si="27"/>
        <v/>
      </c>
      <c r="AE132" s="907" t="str">
        <f t="shared" si="28"/>
        <v/>
      </c>
      <c r="AF132" s="908" t="str">
        <f t="shared" si="49"/>
        <v/>
      </c>
      <c r="AG132" s="909" t="str">
        <f t="shared" si="29"/>
        <v/>
      </c>
      <c r="AH132" s="192">
        <f t="shared" si="30"/>
        <v>0</v>
      </c>
      <c r="AI132" s="192">
        <f t="shared" si="31"/>
        <v>0</v>
      </c>
      <c r="AJ132" s="192">
        <f t="shared" si="32"/>
        <v>0</v>
      </c>
      <c r="AK132" s="192">
        <f t="shared" si="33"/>
        <v>0</v>
      </c>
      <c r="AL132" s="192">
        <f t="shared" si="34"/>
        <v>0</v>
      </c>
      <c r="AM132" s="192">
        <f t="shared" si="35"/>
        <v>0</v>
      </c>
      <c r="AN132" s="192">
        <f t="shared" si="36"/>
        <v>0</v>
      </c>
      <c r="AO132" s="192">
        <f t="shared" si="37"/>
        <v>0</v>
      </c>
      <c r="AP132" s="192">
        <f t="shared" si="38"/>
        <v>0</v>
      </c>
      <c r="AQ132" s="192">
        <f t="shared" si="39"/>
        <v>0</v>
      </c>
      <c r="AR132" s="192">
        <f t="shared" si="40"/>
        <v>0</v>
      </c>
      <c r="AS132" s="192">
        <f t="shared" si="41"/>
        <v>0</v>
      </c>
      <c r="AT132" s="192">
        <f t="shared" si="42"/>
        <v>0</v>
      </c>
      <c r="AU132" s="192">
        <f t="shared" si="43"/>
        <v>0</v>
      </c>
      <c r="AV132" s="192">
        <f t="shared" si="44"/>
        <v>0</v>
      </c>
      <c r="AW132" s="192">
        <f t="shared" si="45"/>
        <v>0</v>
      </c>
      <c r="AX132" s="192">
        <f t="shared" si="46"/>
        <v>0</v>
      </c>
      <c r="AY132" s="192">
        <f t="shared" si="47"/>
        <v>0</v>
      </c>
      <c r="AZ132" s="192">
        <f t="shared" si="48"/>
        <v>0</v>
      </c>
    </row>
    <row r="133" spans="1:52" ht="109.8" customHeight="1">
      <c r="A133" s="902" t="s">
        <v>2916</v>
      </c>
      <c r="B133" s="902" t="str">
        <f>IF(VLOOKUP($A133,'Data (new)'!A:T,2,0)="","",VLOOKUP($A133,'Data (new)'!A:T,2,0))</f>
        <v/>
      </c>
      <c r="C133" s="1746" t="str">
        <f>IF(VLOOKUP($A133,'Data (new)'!A:T,5,0)="","",VLOOKUP($A133,'Data (new)'!A:T,5,0))</f>
        <v>Shields</v>
      </c>
      <c r="D133" s="1772"/>
      <c r="E133" s="1751" t="str">
        <f>IF(VLOOKUP($A133,'Data (new)'!$A:$T,6,0)="","",HYPERLINK(VLOOKUP($A133,'Data (new)'!A:T,7,0), VLOOKUP($A133,'Data (new)'!A:T,6,0)))</f>
        <v>D MEDIUM</v>
      </c>
      <c r="F133" s="1744" t="str">
        <f>IF(VLOOKUP($A133,'Data (new)'!A:T,9,0)="","",VLOOKUP($A133,'Data (new)'!A:T,9,0))</f>
        <v>30 x 72 x 10 cm</v>
      </c>
      <c r="G133" s="911" t="str">
        <f>IF(VLOOKUP($A133,'Data (new)'!A:T,8,0)="","",VLOOKUP($A133,'Data (new)'!A:T,8,0))</f>
        <v>Dual texture</v>
      </c>
      <c r="H133" s="914">
        <f>IF(VLOOKUP($A133,'Data (new)'!A:T,16,0)="","",VLOOKUP($A133,'Data (new)'!A:T,16,0))</f>
        <v>216.10896610896611</v>
      </c>
      <c r="I133" s="910">
        <f>IF(VLOOKUP($A133,'Data (new)'!A:T,11,0)="","",VLOOKUP($A133,'Data (new)'!A:T,11,0))</f>
        <v>1</v>
      </c>
      <c r="J133" s="940"/>
      <c r="K133" s="941"/>
      <c r="L133" s="942"/>
      <c r="M133" s="943"/>
      <c r="N133" s="944"/>
      <c r="O133" s="945"/>
      <c r="P133" s="946"/>
      <c r="Q133" s="947"/>
      <c r="R133" s="948"/>
      <c r="S133" s="949"/>
      <c r="T133" s="950"/>
      <c r="U133" s="951"/>
      <c r="V133" s="933"/>
      <c r="W133" s="934"/>
      <c r="X133" s="935"/>
      <c r="Y133" s="936"/>
      <c r="Z133" s="937"/>
      <c r="AA133" s="938"/>
      <c r="AB133" s="939"/>
      <c r="AC133" s="906" t="str">
        <f>IF(VLOOKUP($A133,'Data (new)'!A:T,12,0)="","",VLOOKUP($A133,'Data (new)'!A:T,12,0))</f>
        <v/>
      </c>
      <c r="AD133" s="906" t="str">
        <f t="shared" si="27"/>
        <v/>
      </c>
      <c r="AE133" s="907" t="str">
        <f t="shared" si="28"/>
        <v/>
      </c>
      <c r="AF133" s="908" t="str">
        <f t="shared" si="49"/>
        <v/>
      </c>
      <c r="AG133" s="909" t="str">
        <f t="shared" si="29"/>
        <v/>
      </c>
      <c r="AH133" s="192">
        <f t="shared" si="30"/>
        <v>0</v>
      </c>
      <c r="AI133" s="192">
        <f t="shared" si="31"/>
        <v>0</v>
      </c>
      <c r="AJ133" s="192">
        <f t="shared" si="32"/>
        <v>0</v>
      </c>
      <c r="AK133" s="192">
        <f t="shared" si="33"/>
        <v>0</v>
      </c>
      <c r="AL133" s="192">
        <f t="shared" si="34"/>
        <v>0</v>
      </c>
      <c r="AM133" s="192">
        <f t="shared" si="35"/>
        <v>0</v>
      </c>
      <c r="AN133" s="192">
        <f t="shared" si="36"/>
        <v>0</v>
      </c>
      <c r="AO133" s="192">
        <f t="shared" si="37"/>
        <v>0</v>
      </c>
      <c r="AP133" s="192">
        <f t="shared" si="38"/>
        <v>0</v>
      </c>
      <c r="AQ133" s="192">
        <f t="shared" si="39"/>
        <v>0</v>
      </c>
      <c r="AR133" s="192">
        <f t="shared" si="40"/>
        <v>0</v>
      </c>
      <c r="AS133" s="192">
        <f t="shared" si="41"/>
        <v>0</v>
      </c>
      <c r="AT133" s="192">
        <f t="shared" si="42"/>
        <v>0</v>
      </c>
      <c r="AU133" s="192">
        <f t="shared" si="43"/>
        <v>0</v>
      </c>
      <c r="AV133" s="192">
        <f t="shared" si="44"/>
        <v>0</v>
      </c>
      <c r="AW133" s="192">
        <f t="shared" si="45"/>
        <v>0</v>
      </c>
      <c r="AX133" s="192">
        <f t="shared" si="46"/>
        <v>0</v>
      </c>
      <c r="AY133" s="192">
        <f t="shared" si="47"/>
        <v>0</v>
      </c>
      <c r="AZ133" s="192">
        <f t="shared" si="48"/>
        <v>0</v>
      </c>
    </row>
    <row r="134" spans="1:52" ht="109.8" customHeight="1">
      <c r="A134" s="902" t="s">
        <v>2917</v>
      </c>
      <c r="B134" s="902" t="str">
        <f>IF(VLOOKUP($A134,'Data (new)'!A:T,2,0)="","",VLOOKUP($A134,'Data (new)'!A:T,2,0))</f>
        <v>AGP0404</v>
      </c>
      <c r="C134" s="1746" t="str">
        <f>IF(VLOOKUP($A134,'Data (new)'!A:T,5,0)="","",VLOOKUP($A134,'Data (new)'!A:T,5,0))</f>
        <v>Shields</v>
      </c>
      <c r="D134" s="1772"/>
      <c r="E134" s="1767" t="str">
        <f>IF(VLOOKUP($A134,'Data (new)'!$A:$T,6,0)="","",HYPERLINK(VLOOKUP($A134,'Data (new)'!A:T,7,0), VLOOKUP($A134,'Data (new)'!A:T,6,0)))</f>
        <v>D LARGE</v>
      </c>
      <c r="F134" s="1743" t="str">
        <f>IF(VLOOKUP($A134,'Data (new)'!A:T,9,0)="","",VLOOKUP($A134,'Data (new)'!A:T,9,0))</f>
        <v>40 x 96 x 14 cm</v>
      </c>
      <c r="G134" s="911" t="str">
        <f>IF(VLOOKUP($A134,'Data (new)'!A:T,8,0)="","",VLOOKUP($A134,'Data (new)'!A:T,8,0))</f>
        <v>Full friction</v>
      </c>
      <c r="H134" s="914">
        <f>IF(VLOOKUP($A134,'Data (new)'!A:T,16,0)="","",VLOOKUP($A134,'Data (new)'!A:T,16,0))</f>
        <v>190.62856892109505</v>
      </c>
      <c r="I134" s="910">
        <f>IF(VLOOKUP($A134,'Data (new)'!A:T,11,0)="","",VLOOKUP($A134,'Data (new)'!A:T,11,0))</f>
        <v>1</v>
      </c>
      <c r="J134" s="940"/>
      <c r="K134" s="941"/>
      <c r="L134" s="942"/>
      <c r="M134" s="943"/>
      <c r="N134" s="944"/>
      <c r="O134" s="945"/>
      <c r="P134" s="946"/>
      <c r="Q134" s="947"/>
      <c r="R134" s="948"/>
      <c r="S134" s="949"/>
      <c r="T134" s="950"/>
      <c r="U134" s="951"/>
      <c r="V134" s="933"/>
      <c r="W134" s="934"/>
      <c r="X134" s="935"/>
      <c r="Y134" s="936"/>
      <c r="Z134" s="937"/>
      <c r="AA134" s="938"/>
      <c r="AB134" s="939"/>
      <c r="AC134" s="906" t="str">
        <f>IF(VLOOKUP($A134,'Data (new)'!A:T,12,0)="","",VLOOKUP($A134,'Data (new)'!A:T,12,0))</f>
        <v/>
      </c>
      <c r="AD134" s="906" t="str">
        <f t="shared" si="27"/>
        <v/>
      </c>
      <c r="AE134" s="907" t="str">
        <f t="shared" si="28"/>
        <v/>
      </c>
      <c r="AF134" s="908" t="str">
        <f t="shared" si="49"/>
        <v/>
      </c>
      <c r="AG134" s="909" t="str">
        <f t="shared" si="29"/>
        <v/>
      </c>
      <c r="AH134" s="192">
        <f t="shared" si="30"/>
        <v>0</v>
      </c>
      <c r="AI134" s="192">
        <f t="shared" si="31"/>
        <v>0</v>
      </c>
      <c r="AJ134" s="192">
        <f t="shared" si="32"/>
        <v>0</v>
      </c>
      <c r="AK134" s="192">
        <f t="shared" si="33"/>
        <v>0</v>
      </c>
      <c r="AL134" s="192">
        <f t="shared" si="34"/>
        <v>0</v>
      </c>
      <c r="AM134" s="192">
        <f t="shared" si="35"/>
        <v>0</v>
      </c>
      <c r="AN134" s="192">
        <f t="shared" si="36"/>
        <v>0</v>
      </c>
      <c r="AO134" s="192">
        <f t="shared" si="37"/>
        <v>0</v>
      </c>
      <c r="AP134" s="192">
        <f t="shared" si="38"/>
        <v>0</v>
      </c>
      <c r="AQ134" s="192">
        <f t="shared" si="39"/>
        <v>0</v>
      </c>
      <c r="AR134" s="192">
        <f t="shared" si="40"/>
        <v>0</v>
      </c>
      <c r="AS134" s="192">
        <f t="shared" si="41"/>
        <v>0</v>
      </c>
      <c r="AT134" s="192">
        <f t="shared" si="42"/>
        <v>0</v>
      </c>
      <c r="AU134" s="192">
        <f t="shared" si="43"/>
        <v>0</v>
      </c>
      <c r="AV134" s="192">
        <f t="shared" si="44"/>
        <v>0</v>
      </c>
      <c r="AW134" s="192">
        <f t="shared" si="45"/>
        <v>0</v>
      </c>
      <c r="AX134" s="192">
        <f t="shared" si="46"/>
        <v>0</v>
      </c>
      <c r="AY134" s="192">
        <f t="shared" si="47"/>
        <v>0</v>
      </c>
      <c r="AZ134" s="192">
        <f t="shared" si="48"/>
        <v>0</v>
      </c>
    </row>
    <row r="135" spans="1:52" ht="109.8" customHeight="1">
      <c r="A135" s="902" t="s">
        <v>2918</v>
      </c>
      <c r="B135" s="902" t="str">
        <f>IF(VLOOKUP($A135,'Data (new)'!A:T,2,0)="","",VLOOKUP($A135,'Data (new)'!A:T,2,0))</f>
        <v>AGP0404</v>
      </c>
      <c r="C135" s="1746" t="str">
        <f>IF(VLOOKUP($A135,'Data (new)'!A:T,5,0)="","",VLOOKUP($A135,'Data (new)'!A:T,5,0))</f>
        <v>Shields</v>
      </c>
      <c r="D135" s="1772"/>
      <c r="E135" s="1751" t="str">
        <f>IF(VLOOKUP($A135,'Data (new)'!$A:$T,6,0)="","",HYPERLINK(VLOOKUP($A135,'Data (new)'!A:T,7,0), VLOOKUP($A135,'Data (new)'!A:T,6,0)))</f>
        <v>D LARGE</v>
      </c>
      <c r="F135" s="1744" t="str">
        <f>IF(VLOOKUP($A135,'Data (new)'!A:T,9,0)="","",VLOOKUP($A135,'Data (new)'!A:T,9,0))</f>
        <v>40 x 96 x 14 cm</v>
      </c>
      <c r="G135" s="911" t="str">
        <f>IF(VLOOKUP($A135,'Data (new)'!A:T,8,0)="","",VLOOKUP($A135,'Data (new)'!A:T,8,0))</f>
        <v>Dual texture</v>
      </c>
      <c r="H135" s="914">
        <f>IF(VLOOKUP($A135,'Data (new)'!A:T,16,0)="","",VLOOKUP($A135,'Data (new)'!A:T,16,0))</f>
        <v>238.28571115136884</v>
      </c>
      <c r="I135" s="910">
        <f>IF(VLOOKUP($A135,'Data (new)'!A:T,11,0)="","",VLOOKUP($A135,'Data (new)'!A:T,11,0))</f>
        <v>1</v>
      </c>
      <c r="J135" s="940"/>
      <c r="K135" s="941"/>
      <c r="L135" s="942"/>
      <c r="M135" s="943"/>
      <c r="N135" s="944"/>
      <c r="O135" s="945"/>
      <c r="P135" s="946"/>
      <c r="Q135" s="947"/>
      <c r="R135" s="948"/>
      <c r="S135" s="949"/>
      <c r="T135" s="950"/>
      <c r="U135" s="951"/>
      <c r="V135" s="933"/>
      <c r="W135" s="934"/>
      <c r="X135" s="935"/>
      <c r="Y135" s="936"/>
      <c r="Z135" s="937"/>
      <c r="AA135" s="938"/>
      <c r="AB135" s="939"/>
      <c r="AC135" s="906" t="str">
        <f>IF(VLOOKUP($A135,'Data (new)'!A:T,12,0)="","",VLOOKUP($A135,'Data (new)'!A:T,12,0))</f>
        <v/>
      </c>
      <c r="AD135" s="906" t="str">
        <f t="shared" si="27"/>
        <v/>
      </c>
      <c r="AE135" s="907" t="str">
        <f t="shared" si="28"/>
        <v/>
      </c>
      <c r="AF135" s="908" t="str">
        <f t="shared" si="49"/>
        <v/>
      </c>
      <c r="AG135" s="909" t="str">
        <f t="shared" si="29"/>
        <v/>
      </c>
      <c r="AH135" s="192">
        <f t="shared" si="30"/>
        <v>0</v>
      </c>
      <c r="AI135" s="192">
        <f t="shared" si="31"/>
        <v>0</v>
      </c>
      <c r="AJ135" s="192">
        <f t="shared" si="32"/>
        <v>0</v>
      </c>
      <c r="AK135" s="192">
        <f t="shared" si="33"/>
        <v>0</v>
      </c>
      <c r="AL135" s="192">
        <f t="shared" si="34"/>
        <v>0</v>
      </c>
      <c r="AM135" s="192">
        <f t="shared" si="35"/>
        <v>0</v>
      </c>
      <c r="AN135" s="192">
        <f t="shared" si="36"/>
        <v>0</v>
      </c>
      <c r="AO135" s="192">
        <f t="shared" si="37"/>
        <v>0</v>
      </c>
      <c r="AP135" s="192">
        <f t="shared" si="38"/>
        <v>0</v>
      </c>
      <c r="AQ135" s="192">
        <f t="shared" si="39"/>
        <v>0</v>
      </c>
      <c r="AR135" s="192">
        <f t="shared" si="40"/>
        <v>0</v>
      </c>
      <c r="AS135" s="192">
        <f t="shared" si="41"/>
        <v>0</v>
      </c>
      <c r="AT135" s="192">
        <f t="shared" si="42"/>
        <v>0</v>
      </c>
      <c r="AU135" s="192">
        <f t="shared" si="43"/>
        <v>0</v>
      </c>
      <c r="AV135" s="192">
        <f t="shared" si="44"/>
        <v>0</v>
      </c>
      <c r="AW135" s="192">
        <f t="shared" si="45"/>
        <v>0</v>
      </c>
      <c r="AX135" s="192">
        <f t="shared" si="46"/>
        <v>0</v>
      </c>
      <c r="AY135" s="192">
        <f t="shared" si="47"/>
        <v>0</v>
      </c>
      <c r="AZ135" s="192">
        <f t="shared" si="48"/>
        <v>0</v>
      </c>
    </row>
    <row r="136" spans="1:52" ht="109.8" customHeight="1">
      <c r="A136" s="902" t="s">
        <v>2919</v>
      </c>
      <c r="B136" s="902" t="str">
        <f>IF(VLOOKUP($A136,'Data (new)'!A:T,2,0)="","",VLOOKUP($A136,'Data (new)'!A:T,2,0))</f>
        <v/>
      </c>
      <c r="C136" s="1746" t="str">
        <f>IF(VLOOKUP($A136,'Data (new)'!A:T,5,0)="","",VLOOKUP($A136,'Data (new)'!A:T,5,0))</f>
        <v>Shields</v>
      </c>
      <c r="D136" s="1772"/>
      <c r="E136" s="1767" t="str">
        <f>IF(VLOOKUP($A136,'Data (new)'!$A:$T,6,0)="","",HYPERLINK(VLOOKUP($A136,'Data (new)'!A:T,7,0), VLOOKUP($A136,'Data (new)'!A:T,6,0)))</f>
        <v>D XL</v>
      </c>
      <c r="F136" s="1743" t="str">
        <f>IF(VLOOKUP($A136,'Data (new)'!A:T,9,0)="","",VLOOKUP($A136,'Data (new)'!A:T,9,0))</f>
        <v>54 x 127 x 19 cm</v>
      </c>
      <c r="G136" s="911" t="str">
        <f>IF(VLOOKUP($A136,'Data (new)'!A:T,8,0)="","",VLOOKUP($A136,'Data (new)'!A:T,8,0))</f>
        <v>Full friction</v>
      </c>
      <c r="H136" s="914">
        <f>IF(VLOOKUP($A136,'Data (new)'!A:T,16,0)="","",VLOOKUP($A136,'Data (new)'!A:T,16,0))</f>
        <v>240.65307604523292</v>
      </c>
      <c r="I136" s="910">
        <f>IF(VLOOKUP($A136,'Data (new)'!A:T,11,0)="","",VLOOKUP($A136,'Data (new)'!A:T,11,0))</f>
        <v>1</v>
      </c>
      <c r="J136" s="940"/>
      <c r="K136" s="941"/>
      <c r="L136" s="942"/>
      <c r="M136" s="943"/>
      <c r="N136" s="944"/>
      <c r="O136" s="945"/>
      <c r="P136" s="946"/>
      <c r="Q136" s="947"/>
      <c r="R136" s="948"/>
      <c r="S136" s="949"/>
      <c r="T136" s="950"/>
      <c r="U136" s="951"/>
      <c r="V136" s="933"/>
      <c r="W136" s="934"/>
      <c r="X136" s="935"/>
      <c r="Y136" s="936"/>
      <c r="Z136" s="937"/>
      <c r="AA136" s="938"/>
      <c r="AB136" s="939"/>
      <c r="AC136" s="906" t="str">
        <f>IF(VLOOKUP($A136,'Data (new)'!A:T,12,0)="","",VLOOKUP($A136,'Data (new)'!A:T,12,0))</f>
        <v/>
      </c>
      <c r="AD136" s="906" t="str">
        <f t="shared" si="27"/>
        <v/>
      </c>
      <c r="AE136" s="907" t="str">
        <f t="shared" si="28"/>
        <v/>
      </c>
      <c r="AF136" s="908" t="str">
        <f t="shared" si="49"/>
        <v/>
      </c>
      <c r="AG136" s="909" t="str">
        <f t="shared" si="29"/>
        <v/>
      </c>
      <c r="AH136" s="192">
        <f t="shared" si="30"/>
        <v>0</v>
      </c>
      <c r="AI136" s="192">
        <f t="shared" si="31"/>
        <v>0</v>
      </c>
      <c r="AJ136" s="192">
        <f t="shared" si="32"/>
        <v>0</v>
      </c>
      <c r="AK136" s="192">
        <f t="shared" si="33"/>
        <v>0</v>
      </c>
      <c r="AL136" s="192">
        <f t="shared" si="34"/>
        <v>0</v>
      </c>
      <c r="AM136" s="192">
        <f t="shared" si="35"/>
        <v>0</v>
      </c>
      <c r="AN136" s="192">
        <f t="shared" si="36"/>
        <v>0</v>
      </c>
      <c r="AO136" s="192">
        <f t="shared" si="37"/>
        <v>0</v>
      </c>
      <c r="AP136" s="192">
        <f t="shared" si="38"/>
        <v>0</v>
      </c>
      <c r="AQ136" s="192">
        <f t="shared" si="39"/>
        <v>0</v>
      </c>
      <c r="AR136" s="192">
        <f t="shared" si="40"/>
        <v>0</v>
      </c>
      <c r="AS136" s="192">
        <f t="shared" si="41"/>
        <v>0</v>
      </c>
      <c r="AT136" s="192">
        <f t="shared" si="42"/>
        <v>0</v>
      </c>
      <c r="AU136" s="192">
        <f t="shared" si="43"/>
        <v>0</v>
      </c>
      <c r="AV136" s="192">
        <f t="shared" si="44"/>
        <v>0</v>
      </c>
      <c r="AW136" s="192">
        <f t="shared" si="45"/>
        <v>0</v>
      </c>
      <c r="AX136" s="192">
        <f t="shared" si="46"/>
        <v>0</v>
      </c>
      <c r="AY136" s="192">
        <f t="shared" si="47"/>
        <v>0</v>
      </c>
      <c r="AZ136" s="192">
        <f t="shared" si="48"/>
        <v>0</v>
      </c>
    </row>
    <row r="137" spans="1:52" ht="109.8" customHeight="1">
      <c r="A137" s="902" t="s">
        <v>2920</v>
      </c>
      <c r="B137" s="902" t="str">
        <f>IF(VLOOKUP($A137,'Data (new)'!A:T,2,0)="","",VLOOKUP($A137,'Data (new)'!A:T,2,0))</f>
        <v/>
      </c>
      <c r="C137" s="1747" t="str">
        <f>IF(VLOOKUP($A137,'Data (new)'!A:T,5,0)="","",VLOOKUP($A137,'Data (new)'!A:T,5,0))</f>
        <v>Shields</v>
      </c>
      <c r="D137" s="1770"/>
      <c r="E137" s="1751" t="str">
        <f>IF(VLOOKUP($A137,'Data (new)'!$A:$T,6,0)="","",HYPERLINK(VLOOKUP($A137,'Data (new)'!A:T,7,0), VLOOKUP($A137,'Data (new)'!A:T,6,0)))</f>
        <v>D XL</v>
      </c>
      <c r="F137" s="1744" t="str">
        <f>IF(VLOOKUP($A137,'Data (new)'!A:T,9,0)="","",VLOOKUP($A137,'Data (new)'!A:T,9,0))</f>
        <v>54 x 127 x 19 cm</v>
      </c>
      <c r="G137" s="911" t="str">
        <f>IF(VLOOKUP($A137,'Data (new)'!A:T,8,0)="","",VLOOKUP($A137,'Data (new)'!A:T,8,0))</f>
        <v>Dual texture</v>
      </c>
      <c r="H137" s="914">
        <f>IF(VLOOKUP($A137,'Data (new)'!A:T,16,0)="","",VLOOKUP($A137,'Data (new)'!A:T,16,0))</f>
        <v>300.81634505654119</v>
      </c>
      <c r="I137" s="910">
        <f>IF(VLOOKUP($A137,'Data (new)'!A:T,11,0)="","",VLOOKUP($A137,'Data (new)'!A:T,11,0))</f>
        <v>1</v>
      </c>
      <c r="J137" s="940"/>
      <c r="K137" s="941"/>
      <c r="L137" s="942"/>
      <c r="M137" s="943"/>
      <c r="N137" s="944"/>
      <c r="O137" s="945"/>
      <c r="P137" s="946"/>
      <c r="Q137" s="947"/>
      <c r="R137" s="948"/>
      <c r="S137" s="949"/>
      <c r="T137" s="950"/>
      <c r="U137" s="951"/>
      <c r="V137" s="933"/>
      <c r="W137" s="934"/>
      <c r="X137" s="935"/>
      <c r="Y137" s="936"/>
      <c r="Z137" s="937"/>
      <c r="AA137" s="938"/>
      <c r="AB137" s="939"/>
      <c r="AC137" s="906" t="str">
        <f>IF(VLOOKUP($A137,'Data (new)'!A:T,12,0)="","",VLOOKUP($A137,'Data (new)'!A:T,12,0))</f>
        <v/>
      </c>
      <c r="AD137" s="906" t="str">
        <f t="shared" si="27"/>
        <v/>
      </c>
      <c r="AE137" s="907" t="str">
        <f t="shared" si="28"/>
        <v/>
      </c>
      <c r="AF137" s="908" t="str">
        <f t="shared" si="49"/>
        <v/>
      </c>
      <c r="AG137" s="909" t="str">
        <f t="shared" si="29"/>
        <v/>
      </c>
      <c r="AH137" s="192">
        <f t="shared" si="30"/>
        <v>0</v>
      </c>
      <c r="AI137" s="192">
        <f t="shared" si="31"/>
        <v>0</v>
      </c>
      <c r="AJ137" s="192">
        <f t="shared" si="32"/>
        <v>0</v>
      </c>
      <c r="AK137" s="192">
        <f t="shared" si="33"/>
        <v>0</v>
      </c>
      <c r="AL137" s="192">
        <f t="shared" si="34"/>
        <v>0</v>
      </c>
      <c r="AM137" s="192">
        <f t="shared" si="35"/>
        <v>0</v>
      </c>
      <c r="AN137" s="192">
        <f t="shared" si="36"/>
        <v>0</v>
      </c>
      <c r="AO137" s="192">
        <f t="shared" si="37"/>
        <v>0</v>
      </c>
      <c r="AP137" s="192">
        <f t="shared" si="38"/>
        <v>0</v>
      </c>
      <c r="AQ137" s="192">
        <f t="shared" si="39"/>
        <v>0</v>
      </c>
      <c r="AR137" s="192">
        <f t="shared" si="40"/>
        <v>0</v>
      </c>
      <c r="AS137" s="192">
        <f t="shared" si="41"/>
        <v>0</v>
      </c>
      <c r="AT137" s="192">
        <f t="shared" si="42"/>
        <v>0</v>
      </c>
      <c r="AU137" s="192">
        <f t="shared" si="43"/>
        <v>0</v>
      </c>
      <c r="AV137" s="192">
        <f t="shared" si="44"/>
        <v>0</v>
      </c>
      <c r="AW137" s="192">
        <f t="shared" si="45"/>
        <v>0</v>
      </c>
      <c r="AX137" s="192">
        <f t="shared" si="46"/>
        <v>0</v>
      </c>
      <c r="AY137" s="192">
        <f t="shared" si="47"/>
        <v>0</v>
      </c>
      <c r="AZ137" s="192">
        <f t="shared" si="48"/>
        <v>0</v>
      </c>
    </row>
    <row r="138" spans="1:52" ht="109.8" customHeight="1">
      <c r="A138" s="902" t="s">
        <v>2921</v>
      </c>
      <c r="B138" s="902" t="str">
        <f>IF(VLOOKUP($A138,'Data (new)'!A:T,2,0)="","",VLOOKUP($A138,'Data (new)'!A:T,2,0))</f>
        <v/>
      </c>
      <c r="C138" s="1745" t="str">
        <f>IF(VLOOKUP($A138,'Data (new)'!A:T,5,0)="","",VLOOKUP($A138,'Data (new)'!A:T,5,0))</f>
        <v>Shields</v>
      </c>
      <c r="D138" s="1769" t="e" vm="46">
        <v>#VALUE!</v>
      </c>
      <c r="E138" s="1767" t="str">
        <f>IF(VLOOKUP($A138,'Data (new)'!$A:$T,6,0)="","",HYPERLINK(VLOOKUP($A138,'Data (new)'!A:T,7,0), VLOOKUP($A138,'Data (new)'!A:T,6,0)))</f>
        <v>A Cover MEDIUM</v>
      </c>
      <c r="F138" s="1743" t="str">
        <f>IF(VLOOKUP($A138,'Data (new)'!A:T,9,0)="","",VLOOKUP($A138,'Data (new)'!A:T,9,0))</f>
        <v>21 x 60 x 7 cm</v>
      </c>
      <c r="G138" s="911" t="str">
        <f>IF(VLOOKUP($A138,'Data (new)'!A:T,8,0)="","",VLOOKUP($A138,'Data (new)'!A:T,8,0))</f>
        <v>Full friction</v>
      </c>
      <c r="H138" s="914">
        <f>IF(VLOOKUP($A138,'Data (new)'!A:T,16,0)="","",VLOOKUP($A138,'Data (new)'!A:T,16,0))</f>
        <v>162.77617444284115</v>
      </c>
      <c r="I138" s="910">
        <f>IF(VLOOKUP($A138,'Data (new)'!A:T,11,0)="","",VLOOKUP($A138,'Data (new)'!A:T,11,0))</f>
        <v>1</v>
      </c>
      <c r="J138" s="940"/>
      <c r="K138" s="941"/>
      <c r="L138" s="942"/>
      <c r="M138" s="943"/>
      <c r="N138" s="944"/>
      <c r="O138" s="945"/>
      <c r="P138" s="946"/>
      <c r="Q138" s="947"/>
      <c r="R138" s="948"/>
      <c r="S138" s="949"/>
      <c r="T138" s="950"/>
      <c r="U138" s="951"/>
      <c r="V138" s="933"/>
      <c r="W138" s="934"/>
      <c r="X138" s="935"/>
      <c r="Y138" s="936"/>
      <c r="Z138" s="937"/>
      <c r="AA138" s="938"/>
      <c r="AB138" s="939"/>
      <c r="AC138" s="906" t="str">
        <f>IF(VLOOKUP($A138,'Data (new)'!A:T,12,0)="","",VLOOKUP($A138,'Data (new)'!A:T,12,0))</f>
        <v/>
      </c>
      <c r="AD138" s="906" t="str">
        <f t="shared" si="27"/>
        <v/>
      </c>
      <c r="AE138" s="907" t="str">
        <f t="shared" si="28"/>
        <v/>
      </c>
      <c r="AF138" s="908" t="str">
        <f t="shared" si="49"/>
        <v/>
      </c>
      <c r="AG138" s="909" t="str">
        <f t="shared" si="29"/>
        <v/>
      </c>
      <c r="AH138" s="192">
        <f t="shared" si="30"/>
        <v>0</v>
      </c>
      <c r="AI138" s="192">
        <f t="shared" si="31"/>
        <v>0</v>
      </c>
      <c r="AJ138" s="192">
        <f t="shared" si="32"/>
        <v>0</v>
      </c>
      <c r="AK138" s="192">
        <f t="shared" si="33"/>
        <v>0</v>
      </c>
      <c r="AL138" s="192">
        <f t="shared" si="34"/>
        <v>0</v>
      </c>
      <c r="AM138" s="192">
        <f t="shared" si="35"/>
        <v>0</v>
      </c>
      <c r="AN138" s="192">
        <f t="shared" si="36"/>
        <v>0</v>
      </c>
      <c r="AO138" s="192">
        <f t="shared" si="37"/>
        <v>0</v>
      </c>
      <c r="AP138" s="192">
        <f t="shared" si="38"/>
        <v>0</v>
      </c>
      <c r="AQ138" s="192">
        <f t="shared" si="39"/>
        <v>0</v>
      </c>
      <c r="AR138" s="192">
        <f t="shared" si="40"/>
        <v>0</v>
      </c>
      <c r="AS138" s="192">
        <f t="shared" si="41"/>
        <v>0</v>
      </c>
      <c r="AT138" s="192">
        <f t="shared" si="42"/>
        <v>0</v>
      </c>
      <c r="AU138" s="192">
        <f t="shared" si="43"/>
        <v>0</v>
      </c>
      <c r="AV138" s="192">
        <f t="shared" si="44"/>
        <v>0</v>
      </c>
      <c r="AW138" s="192">
        <f t="shared" si="45"/>
        <v>0</v>
      </c>
      <c r="AX138" s="192">
        <f t="shared" si="46"/>
        <v>0</v>
      </c>
      <c r="AY138" s="192">
        <f t="shared" si="47"/>
        <v>0</v>
      </c>
      <c r="AZ138" s="192">
        <f t="shared" si="48"/>
        <v>0</v>
      </c>
    </row>
    <row r="139" spans="1:52" ht="109.8" customHeight="1">
      <c r="A139" s="902" t="s">
        <v>2922</v>
      </c>
      <c r="B139" s="902" t="str">
        <f>IF(VLOOKUP($A139,'Data (new)'!A:T,2,0)="","",VLOOKUP($A139,'Data (new)'!A:T,2,0))</f>
        <v/>
      </c>
      <c r="C139" s="1746" t="str">
        <f>IF(VLOOKUP($A139,'Data (new)'!A:T,5,0)="","",VLOOKUP($A139,'Data (new)'!A:T,5,0))</f>
        <v>Shields</v>
      </c>
      <c r="D139" s="1772"/>
      <c r="E139" s="1751" t="str">
        <f>IF(VLOOKUP($A139,'Data (new)'!$A:$T,6,0)="","",HYPERLINK(VLOOKUP($A139,'Data (new)'!A:T,7,0), VLOOKUP($A139,'Data (new)'!A:T,6,0)))</f>
        <v>A Cover MEDIUM</v>
      </c>
      <c r="F139" s="1744" t="str">
        <f>IF(VLOOKUP($A139,'Data (new)'!A:T,9,0)="","",VLOOKUP($A139,'Data (new)'!A:T,9,0))</f>
        <v>21 x 60 x 7 cm</v>
      </c>
      <c r="G139" s="911" t="str">
        <f>IF(VLOOKUP($A139,'Data (new)'!A:T,8,0)="","",VLOOKUP($A139,'Data (new)'!A:T,8,0))</f>
        <v>Dual texture</v>
      </c>
      <c r="H139" s="914">
        <f>IF(VLOOKUP($A139,'Data (new)'!A:T,16,0)="","",VLOOKUP($A139,'Data (new)'!A:T,16,0))</f>
        <v>203.47021805355143</v>
      </c>
      <c r="I139" s="910">
        <f>IF(VLOOKUP($A139,'Data (new)'!A:T,11,0)="","",VLOOKUP($A139,'Data (new)'!A:T,11,0))</f>
        <v>1</v>
      </c>
      <c r="J139" s="940"/>
      <c r="K139" s="941"/>
      <c r="L139" s="942"/>
      <c r="M139" s="943"/>
      <c r="N139" s="944"/>
      <c r="O139" s="945"/>
      <c r="P139" s="946"/>
      <c r="Q139" s="947"/>
      <c r="R139" s="948"/>
      <c r="S139" s="949"/>
      <c r="T139" s="950"/>
      <c r="U139" s="951"/>
      <c r="V139" s="933"/>
      <c r="W139" s="934"/>
      <c r="X139" s="935"/>
      <c r="Y139" s="936"/>
      <c r="Z139" s="937"/>
      <c r="AA139" s="938"/>
      <c r="AB139" s="939"/>
      <c r="AC139" s="906" t="str">
        <f>IF(VLOOKUP($A139,'Data (new)'!A:T,12,0)="","",VLOOKUP($A139,'Data (new)'!A:T,12,0))</f>
        <v/>
      </c>
      <c r="AD139" s="906" t="str">
        <f t="shared" si="27"/>
        <v/>
      </c>
      <c r="AE139" s="907" t="str">
        <f t="shared" si="28"/>
        <v/>
      </c>
      <c r="AF139" s="908" t="str">
        <f t="shared" si="49"/>
        <v/>
      </c>
      <c r="AG139" s="909" t="str">
        <f t="shared" si="29"/>
        <v/>
      </c>
      <c r="AH139" s="192">
        <f t="shared" si="30"/>
        <v>0</v>
      </c>
      <c r="AI139" s="192">
        <f t="shared" si="31"/>
        <v>0</v>
      </c>
      <c r="AJ139" s="192">
        <f t="shared" si="32"/>
        <v>0</v>
      </c>
      <c r="AK139" s="192">
        <f t="shared" si="33"/>
        <v>0</v>
      </c>
      <c r="AL139" s="192">
        <f t="shared" si="34"/>
        <v>0</v>
      </c>
      <c r="AM139" s="192">
        <f t="shared" si="35"/>
        <v>0</v>
      </c>
      <c r="AN139" s="192">
        <f t="shared" si="36"/>
        <v>0</v>
      </c>
      <c r="AO139" s="192">
        <f t="shared" si="37"/>
        <v>0</v>
      </c>
      <c r="AP139" s="192">
        <f t="shared" si="38"/>
        <v>0</v>
      </c>
      <c r="AQ139" s="192">
        <f t="shared" si="39"/>
        <v>0</v>
      </c>
      <c r="AR139" s="192">
        <f t="shared" si="40"/>
        <v>0</v>
      </c>
      <c r="AS139" s="192">
        <f t="shared" si="41"/>
        <v>0</v>
      </c>
      <c r="AT139" s="192">
        <f t="shared" si="42"/>
        <v>0</v>
      </c>
      <c r="AU139" s="192">
        <f t="shared" si="43"/>
        <v>0</v>
      </c>
      <c r="AV139" s="192">
        <f t="shared" si="44"/>
        <v>0</v>
      </c>
      <c r="AW139" s="192">
        <f t="shared" si="45"/>
        <v>0</v>
      </c>
      <c r="AX139" s="192">
        <f t="shared" si="46"/>
        <v>0</v>
      </c>
      <c r="AY139" s="192">
        <f t="shared" si="47"/>
        <v>0</v>
      </c>
      <c r="AZ139" s="192">
        <f t="shared" si="48"/>
        <v>0</v>
      </c>
    </row>
    <row r="140" spans="1:52" ht="109.8" customHeight="1">
      <c r="A140" s="902" t="s">
        <v>2923</v>
      </c>
      <c r="B140" s="902" t="str">
        <f>IF(VLOOKUP($A140,'Data (new)'!A:T,2,0)="","",VLOOKUP($A140,'Data (new)'!A:T,2,0))</f>
        <v>AGP0405</v>
      </c>
      <c r="C140" s="1746" t="str">
        <f>IF(VLOOKUP($A140,'Data (new)'!A:T,5,0)="","",VLOOKUP($A140,'Data (new)'!A:T,5,0))</f>
        <v>Shields</v>
      </c>
      <c r="D140" s="1772"/>
      <c r="E140" s="1767" t="str">
        <f>IF(VLOOKUP($A140,'Data (new)'!$A:$T,6,0)="","",HYPERLINK(VLOOKUP($A140,'Data (new)'!A:T,7,0), VLOOKUP($A140,'Data (new)'!A:T,6,0)))</f>
        <v>A Cover LARGE</v>
      </c>
      <c r="F140" s="1743" t="str">
        <f>IF(VLOOKUP($A140,'Data (new)'!A:T,9,0)="","",VLOOKUP($A140,'Data (new)'!A:T,9,0))</f>
        <v>28 x 80 x 9 cm</v>
      </c>
      <c r="G140" s="911" t="str">
        <f>IF(VLOOKUP($A140,'Data (new)'!A:T,8,0)="","",VLOOKUP($A140,'Data (new)'!A:T,8,0))</f>
        <v>Full friction</v>
      </c>
      <c r="H140" s="914">
        <f>IF(VLOOKUP($A140,'Data (new)'!A:T,16,0)="","",VLOOKUP($A140,'Data (new)'!A:T,16,0))</f>
        <v>180.86503414021166</v>
      </c>
      <c r="I140" s="910">
        <f>IF(VLOOKUP($A140,'Data (new)'!A:T,11,0)="","",VLOOKUP($A140,'Data (new)'!A:T,11,0))</f>
        <v>1</v>
      </c>
      <c r="J140" s="940"/>
      <c r="K140" s="941"/>
      <c r="L140" s="942"/>
      <c r="M140" s="943"/>
      <c r="N140" s="944"/>
      <c r="O140" s="945"/>
      <c r="P140" s="946"/>
      <c r="Q140" s="947"/>
      <c r="R140" s="948"/>
      <c r="S140" s="949"/>
      <c r="T140" s="950"/>
      <c r="U140" s="951"/>
      <c r="V140" s="933"/>
      <c r="W140" s="934"/>
      <c r="X140" s="935"/>
      <c r="Y140" s="936"/>
      <c r="Z140" s="937"/>
      <c r="AA140" s="938"/>
      <c r="AB140" s="939"/>
      <c r="AC140" s="906" t="str">
        <f>IF(VLOOKUP($A140,'Data (new)'!A:T,12,0)="","",VLOOKUP($A140,'Data (new)'!A:T,12,0))</f>
        <v/>
      </c>
      <c r="AD140" s="906" t="str">
        <f t="shared" si="27"/>
        <v/>
      </c>
      <c r="AE140" s="907" t="str">
        <f t="shared" si="28"/>
        <v/>
      </c>
      <c r="AF140" s="908" t="str">
        <f t="shared" si="49"/>
        <v/>
      </c>
      <c r="AG140" s="909" t="str">
        <f t="shared" si="29"/>
        <v/>
      </c>
      <c r="AH140" s="192">
        <f t="shared" si="30"/>
        <v>0</v>
      </c>
      <c r="AI140" s="192">
        <f t="shared" si="31"/>
        <v>0</v>
      </c>
      <c r="AJ140" s="192">
        <f t="shared" si="32"/>
        <v>0</v>
      </c>
      <c r="AK140" s="192">
        <f t="shared" si="33"/>
        <v>0</v>
      </c>
      <c r="AL140" s="192">
        <f t="shared" si="34"/>
        <v>0</v>
      </c>
      <c r="AM140" s="192">
        <f t="shared" si="35"/>
        <v>0</v>
      </c>
      <c r="AN140" s="192">
        <f t="shared" si="36"/>
        <v>0</v>
      </c>
      <c r="AO140" s="192">
        <f t="shared" si="37"/>
        <v>0</v>
      </c>
      <c r="AP140" s="192">
        <f t="shared" si="38"/>
        <v>0</v>
      </c>
      <c r="AQ140" s="192">
        <f t="shared" si="39"/>
        <v>0</v>
      </c>
      <c r="AR140" s="192">
        <f t="shared" si="40"/>
        <v>0</v>
      </c>
      <c r="AS140" s="192">
        <f t="shared" si="41"/>
        <v>0</v>
      </c>
      <c r="AT140" s="192">
        <f t="shared" si="42"/>
        <v>0</v>
      </c>
      <c r="AU140" s="192">
        <f t="shared" si="43"/>
        <v>0</v>
      </c>
      <c r="AV140" s="192">
        <f t="shared" si="44"/>
        <v>0</v>
      </c>
      <c r="AW140" s="192">
        <f t="shared" si="45"/>
        <v>0</v>
      </c>
      <c r="AX140" s="192">
        <f t="shared" si="46"/>
        <v>0</v>
      </c>
      <c r="AY140" s="192">
        <f t="shared" si="47"/>
        <v>0</v>
      </c>
      <c r="AZ140" s="192">
        <f t="shared" si="48"/>
        <v>0</v>
      </c>
    </row>
    <row r="141" spans="1:52" ht="109.8" customHeight="1">
      <c r="A141" s="902" t="s">
        <v>2924</v>
      </c>
      <c r="B141" s="902" t="str">
        <f>IF(VLOOKUP($A141,'Data (new)'!A:T,2,0)="","",VLOOKUP($A141,'Data (new)'!A:T,2,0))</f>
        <v>AGP0405</v>
      </c>
      <c r="C141" s="1746" t="str">
        <f>IF(VLOOKUP($A141,'Data (new)'!A:T,5,0)="","",VLOOKUP($A141,'Data (new)'!A:T,5,0))</f>
        <v>Shields</v>
      </c>
      <c r="D141" s="1772"/>
      <c r="E141" s="1751" t="str">
        <f>IF(VLOOKUP($A141,'Data (new)'!$A:$T,6,0)="","",HYPERLINK(VLOOKUP($A141,'Data (new)'!A:T,7,0), VLOOKUP($A141,'Data (new)'!A:T,6,0)))</f>
        <v>A Cover LARGE</v>
      </c>
      <c r="F141" s="1744" t="str">
        <f>IF(VLOOKUP($A141,'Data (new)'!A:T,9,0)="","",VLOOKUP($A141,'Data (new)'!A:T,9,0))</f>
        <v>28 x 80 x 9 cm</v>
      </c>
      <c r="G141" s="911" t="str">
        <f>IF(VLOOKUP($A141,'Data (new)'!A:T,8,0)="","",VLOOKUP($A141,'Data (new)'!A:T,8,0))</f>
        <v>Dual texture</v>
      </c>
      <c r="H141" s="914">
        <f>IF(VLOOKUP($A141,'Data (new)'!A:T,16,0)="","",VLOOKUP($A141,'Data (new)'!A:T,16,0))</f>
        <v>226.08129267526459</v>
      </c>
      <c r="I141" s="910">
        <f>IF(VLOOKUP($A141,'Data (new)'!A:T,11,0)="","",VLOOKUP($A141,'Data (new)'!A:T,11,0))</f>
        <v>1</v>
      </c>
      <c r="J141" s="940"/>
      <c r="K141" s="941"/>
      <c r="L141" s="942"/>
      <c r="M141" s="943"/>
      <c r="N141" s="944"/>
      <c r="O141" s="945"/>
      <c r="P141" s="946"/>
      <c r="Q141" s="947"/>
      <c r="R141" s="948"/>
      <c r="S141" s="949"/>
      <c r="T141" s="950"/>
      <c r="U141" s="951"/>
      <c r="V141" s="933"/>
      <c r="W141" s="934"/>
      <c r="X141" s="935"/>
      <c r="Y141" s="936"/>
      <c r="Z141" s="937"/>
      <c r="AA141" s="938"/>
      <c r="AB141" s="939"/>
      <c r="AC141" s="906" t="str">
        <f>IF(VLOOKUP($A141,'Data (new)'!A:T,12,0)="","",VLOOKUP($A141,'Data (new)'!A:T,12,0))</f>
        <v/>
      </c>
      <c r="AD141" s="906" t="str">
        <f t="shared" si="27"/>
        <v/>
      </c>
      <c r="AE141" s="907" t="str">
        <f t="shared" si="28"/>
        <v/>
      </c>
      <c r="AF141" s="908" t="str">
        <f t="shared" si="49"/>
        <v/>
      </c>
      <c r="AG141" s="909" t="str">
        <f t="shared" si="29"/>
        <v/>
      </c>
      <c r="AH141" s="192">
        <f t="shared" ref="AH141:AH203" si="50">J141*$I141</f>
        <v>0</v>
      </c>
      <c r="AI141" s="192">
        <f t="shared" ref="AI141:AI203" si="51">K141*$I141</f>
        <v>0</v>
      </c>
      <c r="AJ141" s="192">
        <f t="shared" ref="AJ141:AJ203" si="52">L141*$I141</f>
        <v>0</v>
      </c>
      <c r="AK141" s="192">
        <f t="shared" ref="AK141:AK203" si="53">M141*$I141</f>
        <v>0</v>
      </c>
      <c r="AL141" s="192">
        <f t="shared" ref="AL141:AL203" si="54">N141*$I141</f>
        <v>0</v>
      </c>
      <c r="AM141" s="192">
        <f t="shared" ref="AM141:AM203" si="55">O141*$I141</f>
        <v>0</v>
      </c>
      <c r="AN141" s="192">
        <f t="shared" ref="AN141:AN203" si="56">P141*$I141</f>
        <v>0</v>
      </c>
      <c r="AO141" s="192">
        <f t="shared" ref="AO141:AO203" si="57">Q141*$I141</f>
        <v>0</v>
      </c>
      <c r="AP141" s="192">
        <f t="shared" ref="AP141:AP203" si="58">R141*$I141</f>
        <v>0</v>
      </c>
      <c r="AQ141" s="192">
        <f t="shared" ref="AQ141:AQ203" si="59">S141*$I141</f>
        <v>0</v>
      </c>
      <c r="AR141" s="192">
        <f t="shared" ref="AR141:AR203" si="60">T141*$I141</f>
        <v>0</v>
      </c>
      <c r="AS141" s="192">
        <f t="shared" ref="AS141:AS203" si="61">U141*$I141</f>
        <v>0</v>
      </c>
      <c r="AT141" s="192">
        <f t="shared" ref="AT141:AT203" si="62">V141*$I141</f>
        <v>0</v>
      </c>
      <c r="AU141" s="192">
        <f t="shared" ref="AU141:AU203" si="63">W141*$I141</f>
        <v>0</v>
      </c>
      <c r="AV141" s="192">
        <f t="shared" ref="AV141:AV203" si="64">X141*$I141</f>
        <v>0</v>
      </c>
      <c r="AW141" s="192">
        <f t="shared" ref="AW141:AW203" si="65">Y141*$I141</f>
        <v>0</v>
      </c>
      <c r="AX141" s="192">
        <f t="shared" ref="AX141:AX203" si="66">Z141*$I141</f>
        <v>0</v>
      </c>
      <c r="AY141" s="192">
        <f t="shared" ref="AY141:AY203" si="67">AA141*$I141</f>
        <v>0</v>
      </c>
      <c r="AZ141" s="192">
        <f t="shared" ref="AZ141:AZ203" si="68">AB141*$I141</f>
        <v>0</v>
      </c>
    </row>
    <row r="142" spans="1:52" ht="109.8" customHeight="1">
      <c r="A142" s="902" t="s">
        <v>2925</v>
      </c>
      <c r="B142" s="902" t="str">
        <f>IF(VLOOKUP($A142,'Data (new)'!A:T,2,0)="","",VLOOKUP($A142,'Data (new)'!A:T,2,0))</f>
        <v/>
      </c>
      <c r="C142" s="1746" t="str">
        <f>IF(VLOOKUP($A142,'Data (new)'!A:T,5,0)="","",VLOOKUP($A142,'Data (new)'!A:T,5,0))</f>
        <v>Shields</v>
      </c>
      <c r="D142" s="1772"/>
      <c r="E142" s="1767" t="str">
        <f>IF(VLOOKUP($A142,'Data (new)'!$A:$T,6,0)="","",HYPERLINK(VLOOKUP($A142,'Data (new)'!A:T,7,0), VLOOKUP($A142,'Data (new)'!A:T,6,0)))</f>
        <v>A Cover XL</v>
      </c>
      <c r="F142" s="1743" t="str">
        <f>IF(VLOOKUP($A142,'Data (new)'!A:T,9,0)="","",VLOOKUP($A142,'Data (new)'!A:T,9,0))</f>
        <v>37 x 106 x 12 cm</v>
      </c>
      <c r="G142" s="911" t="str">
        <f>IF(VLOOKUP($A142,'Data (new)'!A:T,8,0)="","",VLOOKUP($A142,'Data (new)'!A:T,8,0))</f>
        <v>Full friction</v>
      </c>
      <c r="H142" s="914">
        <f>IF(VLOOKUP($A142,'Data (new)'!A:T,16,0)="","",VLOOKUP($A142,'Data (new)'!A:T,16,0))</f>
        <v>212.82888407888416</v>
      </c>
      <c r="I142" s="910">
        <f>IF(VLOOKUP($A142,'Data (new)'!A:T,11,0)="","",VLOOKUP($A142,'Data (new)'!A:T,11,0))</f>
        <v>1</v>
      </c>
      <c r="J142" s="940"/>
      <c r="K142" s="941"/>
      <c r="L142" s="942"/>
      <c r="M142" s="943"/>
      <c r="N142" s="944"/>
      <c r="O142" s="945"/>
      <c r="P142" s="946"/>
      <c r="Q142" s="947"/>
      <c r="R142" s="948"/>
      <c r="S142" s="949"/>
      <c r="T142" s="950"/>
      <c r="U142" s="951"/>
      <c r="V142" s="933"/>
      <c r="W142" s="934"/>
      <c r="X142" s="935"/>
      <c r="Y142" s="936"/>
      <c r="Z142" s="937"/>
      <c r="AA142" s="938"/>
      <c r="AB142" s="939"/>
      <c r="AC142" s="906" t="str">
        <f>IF(VLOOKUP($A142,'Data (new)'!A:T,12,0)="","",VLOOKUP($A142,'Data (new)'!A:T,12,0))</f>
        <v/>
      </c>
      <c r="AD142" s="906" t="str">
        <f t="shared" si="27"/>
        <v/>
      </c>
      <c r="AE142" s="907" t="str">
        <f t="shared" si="28"/>
        <v/>
      </c>
      <c r="AF142" s="908" t="str">
        <f t="shared" ref="AF142:AF207" si="69">IF(ISERROR($AE142*(1-$D$4)),"",$AE142*(1-$D$4))</f>
        <v/>
      </c>
      <c r="AG142" s="909" t="str">
        <f t="shared" si="29"/>
        <v/>
      </c>
      <c r="AH142" s="192">
        <f t="shared" si="50"/>
        <v>0</v>
      </c>
      <c r="AI142" s="192">
        <f t="shared" si="51"/>
        <v>0</v>
      </c>
      <c r="AJ142" s="192">
        <f t="shared" si="52"/>
        <v>0</v>
      </c>
      <c r="AK142" s="192">
        <f t="shared" si="53"/>
        <v>0</v>
      </c>
      <c r="AL142" s="192">
        <f t="shared" si="54"/>
        <v>0</v>
      </c>
      <c r="AM142" s="192">
        <f t="shared" si="55"/>
        <v>0</v>
      </c>
      <c r="AN142" s="192">
        <f t="shared" si="56"/>
        <v>0</v>
      </c>
      <c r="AO142" s="192">
        <f t="shared" si="57"/>
        <v>0</v>
      </c>
      <c r="AP142" s="192">
        <f t="shared" si="58"/>
        <v>0</v>
      </c>
      <c r="AQ142" s="192">
        <f t="shared" si="59"/>
        <v>0</v>
      </c>
      <c r="AR142" s="192">
        <f t="shared" si="60"/>
        <v>0</v>
      </c>
      <c r="AS142" s="192">
        <f t="shared" si="61"/>
        <v>0</v>
      </c>
      <c r="AT142" s="192">
        <f t="shared" si="62"/>
        <v>0</v>
      </c>
      <c r="AU142" s="192">
        <f t="shared" si="63"/>
        <v>0</v>
      </c>
      <c r="AV142" s="192">
        <f t="shared" si="64"/>
        <v>0</v>
      </c>
      <c r="AW142" s="192">
        <f t="shared" si="65"/>
        <v>0</v>
      </c>
      <c r="AX142" s="192">
        <f t="shared" si="66"/>
        <v>0</v>
      </c>
      <c r="AY142" s="192">
        <f t="shared" si="67"/>
        <v>0</v>
      </c>
      <c r="AZ142" s="192">
        <f t="shared" si="68"/>
        <v>0</v>
      </c>
    </row>
    <row r="143" spans="1:52" ht="109.8" customHeight="1">
      <c r="A143" s="902" t="s">
        <v>2926</v>
      </c>
      <c r="B143" s="902" t="str">
        <f>IF(VLOOKUP($A143,'Data (new)'!A:T,2,0)="","",VLOOKUP($A143,'Data (new)'!A:T,2,0))</f>
        <v/>
      </c>
      <c r="C143" s="1747" t="str">
        <f>IF(VLOOKUP($A143,'Data (new)'!A:T,5,0)="","",VLOOKUP($A143,'Data (new)'!A:T,5,0))</f>
        <v>Shields</v>
      </c>
      <c r="D143" s="1770"/>
      <c r="E143" s="1751" t="str">
        <f>IF(VLOOKUP($A143,'Data (new)'!$A:$T,6,0)="","",HYPERLINK(VLOOKUP($A143,'Data (new)'!A:T,7,0), VLOOKUP($A143,'Data (new)'!A:T,6,0)))</f>
        <v>A Cover XL</v>
      </c>
      <c r="F143" s="1744" t="str">
        <f>IF(VLOOKUP($A143,'Data (new)'!A:T,9,0)="","",VLOOKUP($A143,'Data (new)'!A:T,9,0))</f>
        <v>37 x 106 x 12 cm</v>
      </c>
      <c r="G143" s="911" t="str">
        <f>IF(VLOOKUP($A143,'Data (new)'!A:T,8,0)="","",VLOOKUP($A143,'Data (new)'!A:T,8,0))</f>
        <v>Dual texture</v>
      </c>
      <c r="H143" s="914">
        <f>IF(VLOOKUP($A143,'Data (new)'!A:T,16,0)="","",VLOOKUP($A143,'Data (new)'!A:T,16,0))</f>
        <v>266.03610509860516</v>
      </c>
      <c r="I143" s="910">
        <f>IF(VLOOKUP($A143,'Data (new)'!A:T,11,0)="","",VLOOKUP($A143,'Data (new)'!A:T,11,0))</f>
        <v>1</v>
      </c>
      <c r="J143" s="940"/>
      <c r="K143" s="941"/>
      <c r="L143" s="942"/>
      <c r="M143" s="943"/>
      <c r="N143" s="944"/>
      <c r="O143" s="945"/>
      <c r="P143" s="946"/>
      <c r="Q143" s="947"/>
      <c r="R143" s="948"/>
      <c r="S143" s="949"/>
      <c r="T143" s="950"/>
      <c r="U143" s="951"/>
      <c r="V143" s="933"/>
      <c r="W143" s="934"/>
      <c r="X143" s="935"/>
      <c r="Y143" s="936"/>
      <c r="Z143" s="937"/>
      <c r="AA143" s="938"/>
      <c r="AB143" s="939"/>
      <c r="AC143" s="906" t="str">
        <f>IF(VLOOKUP($A143,'Data (new)'!A:T,12,0)="","",VLOOKUP($A143,'Data (new)'!A:T,12,0))</f>
        <v/>
      </c>
      <c r="AD143" s="906" t="str">
        <f t="shared" ref="AD143:AD208" si="70">IF(SUM(J143:AB143)=0,"",SUM(J143:AB143)*I143)</f>
        <v/>
      </c>
      <c r="AE143" s="907" t="str">
        <f t="shared" ref="AE143:AE154" si="71">IF(AD143="","",SUM(J143:AB143)*H143)</f>
        <v/>
      </c>
      <c r="AF143" s="908" t="str">
        <f t="shared" si="69"/>
        <v/>
      </c>
      <c r="AG143" s="909" t="str">
        <f t="shared" ref="AG143:AG154" si="72">IF(AD143="","",SUM(J143:AB143)*AC143)</f>
        <v/>
      </c>
      <c r="AH143" s="192">
        <f t="shared" si="50"/>
        <v>0</v>
      </c>
      <c r="AI143" s="192">
        <f t="shared" si="51"/>
        <v>0</v>
      </c>
      <c r="AJ143" s="192">
        <f t="shared" si="52"/>
        <v>0</v>
      </c>
      <c r="AK143" s="192">
        <f t="shared" si="53"/>
        <v>0</v>
      </c>
      <c r="AL143" s="192">
        <f t="shared" si="54"/>
        <v>0</v>
      </c>
      <c r="AM143" s="192">
        <f t="shared" si="55"/>
        <v>0</v>
      </c>
      <c r="AN143" s="192">
        <f t="shared" si="56"/>
        <v>0</v>
      </c>
      <c r="AO143" s="192">
        <f t="shared" si="57"/>
        <v>0</v>
      </c>
      <c r="AP143" s="192">
        <f t="shared" si="58"/>
        <v>0</v>
      </c>
      <c r="AQ143" s="192">
        <f t="shared" si="59"/>
        <v>0</v>
      </c>
      <c r="AR143" s="192">
        <f t="shared" si="60"/>
        <v>0</v>
      </c>
      <c r="AS143" s="192">
        <f t="shared" si="61"/>
        <v>0</v>
      </c>
      <c r="AT143" s="192">
        <f t="shared" si="62"/>
        <v>0</v>
      </c>
      <c r="AU143" s="192">
        <f t="shared" si="63"/>
        <v>0</v>
      </c>
      <c r="AV143" s="192">
        <f t="shared" si="64"/>
        <v>0</v>
      </c>
      <c r="AW143" s="192">
        <f t="shared" si="65"/>
        <v>0</v>
      </c>
      <c r="AX143" s="192">
        <f t="shared" si="66"/>
        <v>0</v>
      </c>
      <c r="AY143" s="192">
        <f t="shared" si="67"/>
        <v>0</v>
      </c>
      <c r="AZ143" s="192">
        <f t="shared" si="68"/>
        <v>0</v>
      </c>
    </row>
    <row r="144" spans="1:52" ht="109.8" customHeight="1">
      <c r="A144" s="902" t="s">
        <v>2927</v>
      </c>
      <c r="B144" s="902" t="str">
        <f>IF(VLOOKUP($A144,'Data (new)'!A:T,2,0)="","",VLOOKUP($A144,'Data (new)'!A:T,2,0))</f>
        <v/>
      </c>
      <c r="C144" s="1745" t="str">
        <f>IF(VLOOKUP($A144,'Data (new)'!A:T,5,0)="","",VLOOKUP($A144,'Data (new)'!A:T,5,0))</f>
        <v>Shields</v>
      </c>
      <c r="D144" s="1769" t="e" vm="47">
        <v>#VALUE!</v>
      </c>
      <c r="E144" s="1767" t="str">
        <f>IF(VLOOKUP($A144,'Data (new)'!$A:$T,6,0)="","",HYPERLINK(VLOOKUP($A144,'Data (new)'!A:T,7,0), VLOOKUP($A144,'Data (new)'!A:T,6,0)))</f>
        <v>A Cover Top MEDIUM</v>
      </c>
      <c r="F144" s="1743" t="str">
        <f>IF(VLOOKUP($A144,'Data (new)'!A:T,9,0)="","",VLOOKUP($A144,'Data (new)'!A:T,9,0))</f>
        <v>12 x 60 x 6 cm</v>
      </c>
      <c r="G144" s="911" t="str">
        <f>IF(VLOOKUP($A144,'Data (new)'!A:T,8,0)="","",VLOOKUP($A144,'Data (new)'!A:T,8,0))</f>
        <v>Full friction</v>
      </c>
      <c r="H144" s="914">
        <f>IF(VLOOKUP($A144,'Data (new)'!A:T,16,0)="","",VLOOKUP($A144,'Data (new)'!A:T,16,0))</f>
        <v>108.23660714285718</v>
      </c>
      <c r="I144" s="910">
        <f>IF(VLOOKUP($A144,'Data (new)'!A:T,11,0)="","",VLOOKUP($A144,'Data (new)'!A:T,11,0))</f>
        <v>1</v>
      </c>
      <c r="J144" s="940"/>
      <c r="K144" s="941"/>
      <c r="L144" s="942"/>
      <c r="M144" s="943"/>
      <c r="N144" s="944"/>
      <c r="O144" s="945"/>
      <c r="P144" s="946"/>
      <c r="Q144" s="947"/>
      <c r="R144" s="948"/>
      <c r="S144" s="949"/>
      <c r="T144" s="950"/>
      <c r="U144" s="951"/>
      <c r="V144" s="933"/>
      <c r="W144" s="934"/>
      <c r="X144" s="935"/>
      <c r="Y144" s="936"/>
      <c r="Z144" s="937"/>
      <c r="AA144" s="938"/>
      <c r="AB144" s="939"/>
      <c r="AC144" s="906" t="str">
        <f>IF(VLOOKUP($A144,'Data (new)'!A:T,12,0)="","",VLOOKUP($A144,'Data (new)'!A:T,12,0))</f>
        <v/>
      </c>
      <c r="AD144" s="906" t="str">
        <f t="shared" si="70"/>
        <v/>
      </c>
      <c r="AE144" s="907" t="str">
        <f t="shared" si="71"/>
        <v/>
      </c>
      <c r="AF144" s="908" t="str">
        <f t="shared" si="69"/>
        <v/>
      </c>
      <c r="AG144" s="909" t="str">
        <f t="shared" si="72"/>
        <v/>
      </c>
      <c r="AH144" s="192">
        <f t="shared" si="50"/>
        <v>0</v>
      </c>
      <c r="AI144" s="192">
        <f t="shared" si="51"/>
        <v>0</v>
      </c>
      <c r="AJ144" s="192">
        <f t="shared" si="52"/>
        <v>0</v>
      </c>
      <c r="AK144" s="192">
        <f t="shared" si="53"/>
        <v>0</v>
      </c>
      <c r="AL144" s="192">
        <f t="shared" si="54"/>
        <v>0</v>
      </c>
      <c r="AM144" s="192">
        <f t="shared" si="55"/>
        <v>0</v>
      </c>
      <c r="AN144" s="192">
        <f t="shared" si="56"/>
        <v>0</v>
      </c>
      <c r="AO144" s="192">
        <f t="shared" si="57"/>
        <v>0</v>
      </c>
      <c r="AP144" s="192">
        <f t="shared" si="58"/>
        <v>0</v>
      </c>
      <c r="AQ144" s="192">
        <f t="shared" si="59"/>
        <v>0</v>
      </c>
      <c r="AR144" s="192">
        <f t="shared" si="60"/>
        <v>0</v>
      </c>
      <c r="AS144" s="192">
        <f t="shared" si="61"/>
        <v>0</v>
      </c>
      <c r="AT144" s="192">
        <f t="shared" si="62"/>
        <v>0</v>
      </c>
      <c r="AU144" s="192">
        <f t="shared" si="63"/>
        <v>0</v>
      </c>
      <c r="AV144" s="192">
        <f t="shared" si="64"/>
        <v>0</v>
      </c>
      <c r="AW144" s="192">
        <f t="shared" si="65"/>
        <v>0</v>
      </c>
      <c r="AX144" s="192">
        <f t="shared" si="66"/>
        <v>0</v>
      </c>
      <c r="AY144" s="192">
        <f t="shared" si="67"/>
        <v>0</v>
      </c>
      <c r="AZ144" s="192">
        <f t="shared" si="68"/>
        <v>0</v>
      </c>
    </row>
    <row r="145" spans="1:52" ht="109.8" customHeight="1">
      <c r="A145" s="902" t="s">
        <v>2928</v>
      </c>
      <c r="B145" s="902" t="str">
        <f>IF(VLOOKUP($A145,'Data (new)'!A:T,2,0)="","",VLOOKUP($A145,'Data (new)'!A:T,2,0))</f>
        <v/>
      </c>
      <c r="C145" s="1746" t="str">
        <f>IF(VLOOKUP($A145,'Data (new)'!A:T,5,0)="","",VLOOKUP($A145,'Data (new)'!A:T,5,0))</f>
        <v>Shields</v>
      </c>
      <c r="D145" s="1772"/>
      <c r="E145" s="1751" t="str">
        <f>IF(VLOOKUP($A145,'Data (new)'!$A:$T,6,0)="","",HYPERLINK(VLOOKUP($A145,'Data (new)'!A:T,7,0), VLOOKUP($A145,'Data (new)'!A:T,6,0)))</f>
        <v>A Cover Top MEDIUM</v>
      </c>
      <c r="F145" s="1744" t="str">
        <f>IF(VLOOKUP($A145,'Data (new)'!A:T,9,0)="","",VLOOKUP($A145,'Data (new)'!A:T,9,0))</f>
        <v>12 x 60 x 6 cm</v>
      </c>
      <c r="G145" s="911" t="str">
        <f>IF(VLOOKUP($A145,'Data (new)'!A:T,8,0)="","",VLOOKUP($A145,'Data (new)'!A:T,8,0))</f>
        <v>Dual texture</v>
      </c>
      <c r="H145" s="914">
        <f>IF(VLOOKUP($A145,'Data (new)'!A:T,16,0)="","",VLOOKUP($A145,'Data (new)'!A:T,16,0))</f>
        <v>135.29575892857147</v>
      </c>
      <c r="I145" s="910">
        <f>IF(VLOOKUP($A145,'Data (new)'!A:T,11,0)="","",VLOOKUP($A145,'Data (new)'!A:T,11,0))</f>
        <v>1</v>
      </c>
      <c r="J145" s="940"/>
      <c r="K145" s="941"/>
      <c r="L145" s="942"/>
      <c r="M145" s="943"/>
      <c r="N145" s="944"/>
      <c r="O145" s="945"/>
      <c r="P145" s="946"/>
      <c r="Q145" s="947"/>
      <c r="R145" s="948"/>
      <c r="S145" s="949"/>
      <c r="T145" s="950"/>
      <c r="U145" s="951"/>
      <c r="V145" s="933"/>
      <c r="W145" s="934"/>
      <c r="X145" s="935"/>
      <c r="Y145" s="936"/>
      <c r="Z145" s="937"/>
      <c r="AA145" s="938"/>
      <c r="AB145" s="939"/>
      <c r="AC145" s="906" t="str">
        <f>IF(VLOOKUP($A145,'Data (new)'!A:T,12,0)="","",VLOOKUP($A145,'Data (new)'!A:T,12,0))</f>
        <v/>
      </c>
      <c r="AD145" s="906" t="str">
        <f t="shared" si="70"/>
        <v/>
      </c>
      <c r="AE145" s="907" t="str">
        <f t="shared" si="71"/>
        <v/>
      </c>
      <c r="AF145" s="908" t="str">
        <f t="shared" si="69"/>
        <v/>
      </c>
      <c r="AG145" s="909" t="str">
        <f t="shared" si="72"/>
        <v/>
      </c>
      <c r="AH145" s="192">
        <f t="shared" si="50"/>
        <v>0</v>
      </c>
      <c r="AI145" s="192">
        <f t="shared" si="51"/>
        <v>0</v>
      </c>
      <c r="AJ145" s="192">
        <f t="shared" si="52"/>
        <v>0</v>
      </c>
      <c r="AK145" s="192">
        <f t="shared" si="53"/>
        <v>0</v>
      </c>
      <c r="AL145" s="192">
        <f t="shared" si="54"/>
        <v>0</v>
      </c>
      <c r="AM145" s="192">
        <f t="shared" si="55"/>
        <v>0</v>
      </c>
      <c r="AN145" s="192">
        <f t="shared" si="56"/>
        <v>0</v>
      </c>
      <c r="AO145" s="192">
        <f t="shared" si="57"/>
        <v>0</v>
      </c>
      <c r="AP145" s="192">
        <f t="shared" si="58"/>
        <v>0</v>
      </c>
      <c r="AQ145" s="192">
        <f t="shared" si="59"/>
        <v>0</v>
      </c>
      <c r="AR145" s="192">
        <f t="shared" si="60"/>
        <v>0</v>
      </c>
      <c r="AS145" s="192">
        <f t="shared" si="61"/>
        <v>0</v>
      </c>
      <c r="AT145" s="192">
        <f t="shared" si="62"/>
        <v>0</v>
      </c>
      <c r="AU145" s="192">
        <f t="shared" si="63"/>
        <v>0</v>
      </c>
      <c r="AV145" s="192">
        <f t="shared" si="64"/>
        <v>0</v>
      </c>
      <c r="AW145" s="192">
        <f t="shared" si="65"/>
        <v>0</v>
      </c>
      <c r="AX145" s="192">
        <f t="shared" si="66"/>
        <v>0</v>
      </c>
      <c r="AY145" s="192">
        <f t="shared" si="67"/>
        <v>0</v>
      </c>
      <c r="AZ145" s="192">
        <f t="shared" si="68"/>
        <v>0</v>
      </c>
    </row>
    <row r="146" spans="1:52" ht="109.8" customHeight="1">
      <c r="A146" s="902" t="s">
        <v>2929</v>
      </c>
      <c r="B146" s="902" t="str">
        <f>IF(VLOOKUP($A146,'Data (new)'!A:T,2,0)="","",VLOOKUP($A146,'Data (new)'!A:T,2,0))</f>
        <v>AGP0406</v>
      </c>
      <c r="C146" s="1746" t="str">
        <f>IF(VLOOKUP($A146,'Data (new)'!A:T,5,0)="","",VLOOKUP($A146,'Data (new)'!A:T,5,0))</f>
        <v>Shields</v>
      </c>
      <c r="D146" s="1772"/>
      <c r="E146" s="1767" t="str">
        <f>IF(VLOOKUP($A146,'Data (new)'!$A:$T,6,0)="","",HYPERLINK(VLOOKUP($A146,'Data (new)'!A:T,7,0), VLOOKUP($A146,'Data (new)'!A:T,6,0)))</f>
        <v>A Cover Top LARGE</v>
      </c>
      <c r="F146" s="1743" t="str">
        <f>IF(VLOOKUP($A146,'Data (new)'!A:T,9,0)="","",VLOOKUP($A146,'Data (new)'!A:T,9,0))</f>
        <v>17 x 80 x 8 cm</v>
      </c>
      <c r="G146" s="911" t="str">
        <f>IF(VLOOKUP($A146,'Data (new)'!A:T,8,0)="","",VLOOKUP($A146,'Data (new)'!A:T,8,0))</f>
        <v>Full friction</v>
      </c>
      <c r="H146" s="914">
        <f>IF(VLOOKUP($A146,'Data (new)'!A:T,16,0)="","",VLOOKUP($A146,'Data (new)'!A:T,16,0))</f>
        <v>140.73354558823533</v>
      </c>
      <c r="I146" s="910">
        <f>IF(VLOOKUP($A146,'Data (new)'!A:T,11,0)="","",VLOOKUP($A146,'Data (new)'!A:T,11,0))</f>
        <v>1</v>
      </c>
      <c r="J146" s="940"/>
      <c r="K146" s="941"/>
      <c r="L146" s="942"/>
      <c r="M146" s="943"/>
      <c r="N146" s="944"/>
      <c r="O146" s="945"/>
      <c r="P146" s="946"/>
      <c r="Q146" s="947"/>
      <c r="R146" s="948"/>
      <c r="S146" s="949"/>
      <c r="T146" s="950"/>
      <c r="U146" s="951"/>
      <c r="V146" s="933"/>
      <c r="W146" s="934"/>
      <c r="X146" s="935"/>
      <c r="Y146" s="936"/>
      <c r="Z146" s="937"/>
      <c r="AA146" s="938"/>
      <c r="AB146" s="939"/>
      <c r="AC146" s="906" t="str">
        <f>IF(VLOOKUP($A146,'Data (new)'!A:T,12,0)="","",VLOOKUP($A146,'Data (new)'!A:T,12,0))</f>
        <v/>
      </c>
      <c r="AD146" s="906" t="str">
        <f t="shared" si="70"/>
        <v/>
      </c>
      <c r="AE146" s="907" t="str">
        <f t="shared" si="71"/>
        <v/>
      </c>
      <c r="AF146" s="908" t="str">
        <f t="shared" si="69"/>
        <v/>
      </c>
      <c r="AG146" s="909" t="str">
        <f t="shared" si="72"/>
        <v/>
      </c>
      <c r="AH146" s="192">
        <f t="shared" si="50"/>
        <v>0</v>
      </c>
      <c r="AI146" s="192">
        <f t="shared" si="51"/>
        <v>0</v>
      </c>
      <c r="AJ146" s="192">
        <f t="shared" si="52"/>
        <v>0</v>
      </c>
      <c r="AK146" s="192">
        <f t="shared" si="53"/>
        <v>0</v>
      </c>
      <c r="AL146" s="192">
        <f t="shared" si="54"/>
        <v>0</v>
      </c>
      <c r="AM146" s="192">
        <f t="shared" si="55"/>
        <v>0</v>
      </c>
      <c r="AN146" s="192">
        <f t="shared" si="56"/>
        <v>0</v>
      </c>
      <c r="AO146" s="192">
        <f t="shared" si="57"/>
        <v>0</v>
      </c>
      <c r="AP146" s="192">
        <f t="shared" si="58"/>
        <v>0</v>
      </c>
      <c r="AQ146" s="192">
        <f t="shared" si="59"/>
        <v>0</v>
      </c>
      <c r="AR146" s="192">
        <f t="shared" si="60"/>
        <v>0</v>
      </c>
      <c r="AS146" s="192">
        <f t="shared" si="61"/>
        <v>0</v>
      </c>
      <c r="AT146" s="192">
        <f t="shared" si="62"/>
        <v>0</v>
      </c>
      <c r="AU146" s="192">
        <f t="shared" si="63"/>
        <v>0</v>
      </c>
      <c r="AV146" s="192">
        <f t="shared" si="64"/>
        <v>0</v>
      </c>
      <c r="AW146" s="192">
        <f t="shared" si="65"/>
        <v>0</v>
      </c>
      <c r="AX146" s="192">
        <f t="shared" si="66"/>
        <v>0</v>
      </c>
      <c r="AY146" s="192">
        <f t="shared" si="67"/>
        <v>0</v>
      </c>
      <c r="AZ146" s="192">
        <f t="shared" si="68"/>
        <v>0</v>
      </c>
    </row>
    <row r="147" spans="1:52" ht="109.8" customHeight="1">
      <c r="A147" s="902" t="s">
        <v>2930</v>
      </c>
      <c r="B147" s="902" t="str">
        <f>IF(VLOOKUP($A147,'Data (new)'!A:T,2,0)="","",VLOOKUP($A147,'Data (new)'!A:T,2,0))</f>
        <v>AGP0406</v>
      </c>
      <c r="C147" s="1746" t="str">
        <f>IF(VLOOKUP($A147,'Data (new)'!A:T,5,0)="","",VLOOKUP($A147,'Data (new)'!A:T,5,0))</f>
        <v>Shields</v>
      </c>
      <c r="D147" s="1772"/>
      <c r="E147" s="1751" t="str">
        <f>IF(VLOOKUP($A147,'Data (new)'!$A:$T,6,0)="","",HYPERLINK(VLOOKUP($A147,'Data (new)'!A:T,7,0), VLOOKUP($A147,'Data (new)'!A:T,6,0)))</f>
        <v>A Cover Top LARGE</v>
      </c>
      <c r="F147" s="1744" t="str">
        <f>IF(VLOOKUP($A147,'Data (new)'!A:T,9,0)="","",VLOOKUP($A147,'Data (new)'!A:T,9,0))</f>
        <v>17 x 80 x 8 cm</v>
      </c>
      <c r="G147" s="911" t="str">
        <f>IF(VLOOKUP($A147,'Data (new)'!A:T,8,0)="","",VLOOKUP($A147,'Data (new)'!A:T,8,0))</f>
        <v>Dual texture</v>
      </c>
      <c r="H147" s="914">
        <f>IF(VLOOKUP($A147,'Data (new)'!A:T,16,0)="","",VLOOKUP($A147,'Data (new)'!A:T,16,0))</f>
        <v>175.91693198529416</v>
      </c>
      <c r="I147" s="910">
        <f>IF(VLOOKUP($A147,'Data (new)'!A:T,11,0)="","",VLOOKUP($A147,'Data (new)'!A:T,11,0))</f>
        <v>1</v>
      </c>
      <c r="J147" s="940"/>
      <c r="K147" s="941"/>
      <c r="L147" s="942"/>
      <c r="M147" s="943"/>
      <c r="N147" s="944"/>
      <c r="O147" s="945"/>
      <c r="P147" s="946"/>
      <c r="Q147" s="947"/>
      <c r="R147" s="948"/>
      <c r="S147" s="949"/>
      <c r="T147" s="950"/>
      <c r="U147" s="951"/>
      <c r="V147" s="933"/>
      <c r="W147" s="934"/>
      <c r="X147" s="935"/>
      <c r="Y147" s="936"/>
      <c r="Z147" s="937"/>
      <c r="AA147" s="938"/>
      <c r="AB147" s="939"/>
      <c r="AC147" s="906" t="str">
        <f>IF(VLOOKUP($A147,'Data (new)'!A:T,12,0)="","",VLOOKUP($A147,'Data (new)'!A:T,12,0))</f>
        <v/>
      </c>
      <c r="AD147" s="906" t="str">
        <f t="shared" si="70"/>
        <v/>
      </c>
      <c r="AE147" s="907" t="str">
        <f t="shared" si="71"/>
        <v/>
      </c>
      <c r="AF147" s="908" t="str">
        <f t="shared" si="69"/>
        <v/>
      </c>
      <c r="AG147" s="909" t="str">
        <f t="shared" si="72"/>
        <v/>
      </c>
      <c r="AH147" s="192">
        <f t="shared" si="50"/>
        <v>0</v>
      </c>
      <c r="AI147" s="192">
        <f t="shared" si="51"/>
        <v>0</v>
      </c>
      <c r="AJ147" s="192">
        <f t="shared" si="52"/>
        <v>0</v>
      </c>
      <c r="AK147" s="192">
        <f t="shared" si="53"/>
        <v>0</v>
      </c>
      <c r="AL147" s="192">
        <f t="shared" si="54"/>
        <v>0</v>
      </c>
      <c r="AM147" s="192">
        <f t="shared" si="55"/>
        <v>0</v>
      </c>
      <c r="AN147" s="192">
        <f t="shared" si="56"/>
        <v>0</v>
      </c>
      <c r="AO147" s="192">
        <f t="shared" si="57"/>
        <v>0</v>
      </c>
      <c r="AP147" s="192">
        <f t="shared" si="58"/>
        <v>0</v>
      </c>
      <c r="AQ147" s="192">
        <f t="shared" si="59"/>
        <v>0</v>
      </c>
      <c r="AR147" s="192">
        <f t="shared" si="60"/>
        <v>0</v>
      </c>
      <c r="AS147" s="192">
        <f t="shared" si="61"/>
        <v>0</v>
      </c>
      <c r="AT147" s="192">
        <f t="shared" si="62"/>
        <v>0</v>
      </c>
      <c r="AU147" s="192">
        <f t="shared" si="63"/>
        <v>0</v>
      </c>
      <c r="AV147" s="192">
        <f t="shared" si="64"/>
        <v>0</v>
      </c>
      <c r="AW147" s="192">
        <f t="shared" si="65"/>
        <v>0</v>
      </c>
      <c r="AX147" s="192">
        <f t="shared" si="66"/>
        <v>0</v>
      </c>
      <c r="AY147" s="192">
        <f t="shared" si="67"/>
        <v>0</v>
      </c>
      <c r="AZ147" s="192">
        <f t="shared" si="68"/>
        <v>0</v>
      </c>
    </row>
    <row r="148" spans="1:52" ht="109.8" customHeight="1">
      <c r="A148" s="902" t="s">
        <v>2931</v>
      </c>
      <c r="B148" s="902" t="str">
        <f>IF(VLOOKUP($A148,'Data (new)'!A:T,2,0)="","",VLOOKUP($A148,'Data (new)'!A:T,2,0))</f>
        <v/>
      </c>
      <c r="C148" s="1746" t="str">
        <f>IF(VLOOKUP($A148,'Data (new)'!A:T,5,0)="","",VLOOKUP($A148,'Data (new)'!A:T,5,0))</f>
        <v>Shields</v>
      </c>
      <c r="D148" s="1772"/>
      <c r="E148" s="1767" t="str">
        <f>IF(VLOOKUP($A148,'Data (new)'!$A:$T,6,0)="","",HYPERLINK(VLOOKUP($A148,'Data (new)'!A:T,7,0), VLOOKUP($A148,'Data (new)'!A:T,6,0)))</f>
        <v>A Cover Top XL</v>
      </c>
      <c r="F148" s="1743" t="str">
        <f>IF(VLOOKUP($A148,'Data (new)'!A:T,9,0)="","",VLOOKUP($A148,'Data (new)'!A:T,9,0))</f>
        <v>22 x 105 x 10 cm</v>
      </c>
      <c r="G148" s="911" t="str">
        <f>IF(VLOOKUP($A148,'Data (new)'!A:T,8,0)="","",VLOOKUP($A148,'Data (new)'!A:T,8,0))</f>
        <v>Full friction</v>
      </c>
      <c r="H148" s="914">
        <f>IF(VLOOKUP($A148,'Data (new)'!A:T,16,0)="","",VLOOKUP($A148,'Data (new)'!A:T,16,0))</f>
        <v>153.48848848848849</v>
      </c>
      <c r="I148" s="910">
        <f>IF(VLOOKUP($A148,'Data (new)'!A:T,11,0)="","",VLOOKUP($A148,'Data (new)'!A:T,11,0))</f>
        <v>1</v>
      </c>
      <c r="J148" s="940"/>
      <c r="K148" s="941"/>
      <c r="L148" s="942"/>
      <c r="M148" s="943"/>
      <c r="N148" s="944"/>
      <c r="O148" s="945"/>
      <c r="P148" s="946"/>
      <c r="Q148" s="947"/>
      <c r="R148" s="948"/>
      <c r="S148" s="949"/>
      <c r="T148" s="950"/>
      <c r="U148" s="951"/>
      <c r="V148" s="933"/>
      <c r="W148" s="934"/>
      <c r="X148" s="935"/>
      <c r="Y148" s="936"/>
      <c r="Z148" s="937"/>
      <c r="AA148" s="938"/>
      <c r="AB148" s="939"/>
      <c r="AC148" s="906" t="str">
        <f>IF(VLOOKUP($A148,'Data (new)'!A:T,12,0)="","",VLOOKUP($A148,'Data (new)'!A:T,12,0))</f>
        <v/>
      </c>
      <c r="AD148" s="906" t="str">
        <f t="shared" si="70"/>
        <v/>
      </c>
      <c r="AE148" s="907" t="str">
        <f t="shared" si="71"/>
        <v/>
      </c>
      <c r="AF148" s="908" t="str">
        <f t="shared" si="69"/>
        <v/>
      </c>
      <c r="AG148" s="909" t="str">
        <f t="shared" si="72"/>
        <v/>
      </c>
      <c r="AH148" s="192">
        <f t="shared" si="50"/>
        <v>0</v>
      </c>
      <c r="AI148" s="192">
        <f t="shared" si="51"/>
        <v>0</v>
      </c>
      <c r="AJ148" s="192">
        <f t="shared" si="52"/>
        <v>0</v>
      </c>
      <c r="AK148" s="192">
        <f t="shared" si="53"/>
        <v>0</v>
      </c>
      <c r="AL148" s="192">
        <f t="shared" si="54"/>
        <v>0</v>
      </c>
      <c r="AM148" s="192">
        <f t="shared" si="55"/>
        <v>0</v>
      </c>
      <c r="AN148" s="192">
        <f t="shared" si="56"/>
        <v>0</v>
      </c>
      <c r="AO148" s="192">
        <f t="shared" si="57"/>
        <v>0</v>
      </c>
      <c r="AP148" s="192">
        <f t="shared" si="58"/>
        <v>0</v>
      </c>
      <c r="AQ148" s="192">
        <f t="shared" si="59"/>
        <v>0</v>
      </c>
      <c r="AR148" s="192">
        <f t="shared" si="60"/>
        <v>0</v>
      </c>
      <c r="AS148" s="192">
        <f t="shared" si="61"/>
        <v>0</v>
      </c>
      <c r="AT148" s="192">
        <f t="shared" si="62"/>
        <v>0</v>
      </c>
      <c r="AU148" s="192">
        <f t="shared" si="63"/>
        <v>0</v>
      </c>
      <c r="AV148" s="192">
        <f t="shared" si="64"/>
        <v>0</v>
      </c>
      <c r="AW148" s="192">
        <f t="shared" si="65"/>
        <v>0</v>
      </c>
      <c r="AX148" s="192">
        <f t="shared" si="66"/>
        <v>0</v>
      </c>
      <c r="AY148" s="192">
        <f t="shared" si="67"/>
        <v>0</v>
      </c>
      <c r="AZ148" s="192">
        <f t="shared" si="68"/>
        <v>0</v>
      </c>
    </row>
    <row r="149" spans="1:52" ht="109.8" customHeight="1">
      <c r="A149" s="902" t="s">
        <v>2932</v>
      </c>
      <c r="B149" s="902" t="str">
        <f>IF(VLOOKUP($A149,'Data (new)'!A:T,2,0)="","",VLOOKUP($A149,'Data (new)'!A:T,2,0))</f>
        <v/>
      </c>
      <c r="C149" s="1747" t="str">
        <f>IF(VLOOKUP($A149,'Data (new)'!A:T,5,0)="","",VLOOKUP($A149,'Data (new)'!A:T,5,0))</f>
        <v>Shields</v>
      </c>
      <c r="D149" s="1770"/>
      <c r="E149" s="1751" t="str">
        <f>IF(VLOOKUP($A149,'Data (new)'!$A:$T,6,0)="","",HYPERLINK(VLOOKUP($A149,'Data (new)'!A:T,7,0), VLOOKUP($A149,'Data (new)'!A:T,6,0)))</f>
        <v>A Cover Top XL</v>
      </c>
      <c r="F149" s="1744" t="str">
        <f>IF(VLOOKUP($A149,'Data (new)'!A:T,9,0)="","",VLOOKUP($A149,'Data (new)'!A:T,9,0))</f>
        <v>22 x 105 x 10 cm</v>
      </c>
      <c r="G149" s="911" t="str">
        <f>IF(VLOOKUP($A149,'Data (new)'!A:T,8,0)="","",VLOOKUP($A149,'Data (new)'!A:T,8,0))</f>
        <v>Dual texture</v>
      </c>
      <c r="H149" s="914">
        <f>IF(VLOOKUP($A149,'Data (new)'!A:T,16,0)="","",VLOOKUP($A149,'Data (new)'!A:T,16,0))</f>
        <v>191.86061061061062</v>
      </c>
      <c r="I149" s="910">
        <f>IF(VLOOKUP($A149,'Data (new)'!A:T,11,0)="","",VLOOKUP($A149,'Data (new)'!A:T,11,0))</f>
        <v>1</v>
      </c>
      <c r="J149" s="940"/>
      <c r="K149" s="941"/>
      <c r="L149" s="942"/>
      <c r="M149" s="943"/>
      <c r="N149" s="944"/>
      <c r="O149" s="945"/>
      <c r="P149" s="946"/>
      <c r="Q149" s="947"/>
      <c r="R149" s="948"/>
      <c r="S149" s="949"/>
      <c r="T149" s="950"/>
      <c r="U149" s="951"/>
      <c r="V149" s="933"/>
      <c r="W149" s="934"/>
      <c r="X149" s="935"/>
      <c r="Y149" s="936"/>
      <c r="Z149" s="937"/>
      <c r="AA149" s="938"/>
      <c r="AB149" s="939"/>
      <c r="AC149" s="906" t="str">
        <f>IF(VLOOKUP($A149,'Data (new)'!A:T,12,0)="","",VLOOKUP($A149,'Data (new)'!A:T,12,0))</f>
        <v/>
      </c>
      <c r="AD149" s="906" t="str">
        <f t="shared" si="70"/>
        <v/>
      </c>
      <c r="AE149" s="907" t="str">
        <f t="shared" si="71"/>
        <v/>
      </c>
      <c r="AF149" s="908" t="str">
        <f t="shared" si="69"/>
        <v/>
      </c>
      <c r="AG149" s="909" t="str">
        <f t="shared" si="72"/>
        <v/>
      </c>
      <c r="AH149" s="192">
        <f t="shared" si="50"/>
        <v>0</v>
      </c>
      <c r="AI149" s="192">
        <f t="shared" si="51"/>
        <v>0</v>
      </c>
      <c r="AJ149" s="192">
        <f t="shared" si="52"/>
        <v>0</v>
      </c>
      <c r="AK149" s="192">
        <f t="shared" si="53"/>
        <v>0</v>
      </c>
      <c r="AL149" s="192">
        <f t="shared" si="54"/>
        <v>0</v>
      </c>
      <c r="AM149" s="192">
        <f t="shared" si="55"/>
        <v>0</v>
      </c>
      <c r="AN149" s="192">
        <f t="shared" si="56"/>
        <v>0</v>
      </c>
      <c r="AO149" s="192">
        <f t="shared" si="57"/>
        <v>0</v>
      </c>
      <c r="AP149" s="192">
        <f t="shared" si="58"/>
        <v>0</v>
      </c>
      <c r="AQ149" s="192">
        <f t="shared" si="59"/>
        <v>0</v>
      </c>
      <c r="AR149" s="192">
        <f t="shared" si="60"/>
        <v>0</v>
      </c>
      <c r="AS149" s="192">
        <f t="shared" si="61"/>
        <v>0</v>
      </c>
      <c r="AT149" s="192">
        <f t="shared" si="62"/>
        <v>0</v>
      </c>
      <c r="AU149" s="192">
        <f t="shared" si="63"/>
        <v>0</v>
      </c>
      <c r="AV149" s="192">
        <f t="shared" si="64"/>
        <v>0</v>
      </c>
      <c r="AW149" s="192">
        <f t="shared" si="65"/>
        <v>0</v>
      </c>
      <c r="AX149" s="192">
        <f t="shared" si="66"/>
        <v>0</v>
      </c>
      <c r="AY149" s="192">
        <f t="shared" si="67"/>
        <v>0</v>
      </c>
      <c r="AZ149" s="192">
        <f t="shared" si="68"/>
        <v>0</v>
      </c>
    </row>
    <row r="150" spans="1:52" ht="109.8" customHeight="1">
      <c r="A150" s="902" t="s">
        <v>2938</v>
      </c>
      <c r="B150" s="902" t="str">
        <f>IF(VLOOKUP($A150,'Data (new)'!A:T,2,0)="","",VLOOKUP($A150,'Data (new)'!A:T,2,0))</f>
        <v/>
      </c>
      <c r="C150" s="1745" t="str">
        <f>IF(VLOOKUP($A150,'Data (new)'!A:T,5,0)="","",VLOOKUP($A150,'Data (new)'!A:T,5,0))</f>
        <v>Shields</v>
      </c>
      <c r="D150" s="1769" t="e" vm="48">
        <v>#VALUE!</v>
      </c>
      <c r="E150" s="1767" t="str">
        <f>IF(VLOOKUP($A150,'Data (new)'!$A:$T,6,0)="","",HYPERLINK(VLOOKUP($A150,'Data (new)'!A:T,7,0), VLOOKUP($A150,'Data (new)'!A:T,6,0)))</f>
        <v>A Jug Left MEDIUM</v>
      </c>
      <c r="F150" s="1743" t="str">
        <f>IF(VLOOKUP($A150,'Data (new)'!A:T,9,0)="","",VLOOKUP($A150,'Data (new)'!A:T,9,0))</f>
        <v>25 x 60 x 8 cm</v>
      </c>
      <c r="G150" s="911" t="str">
        <f>IF(VLOOKUP($A150,'Data (new)'!A:T,8,0)="","",VLOOKUP($A150,'Data (new)'!A:T,8,0))</f>
        <v>Full friction</v>
      </c>
      <c r="H150" s="914">
        <f>IF(VLOOKUP($A150,'Data (new)'!A:T,16,0)="","",VLOOKUP($A150,'Data (new)'!A:T,16,0))</f>
        <v>140.51547218213889</v>
      </c>
      <c r="I150" s="910">
        <f>IF(VLOOKUP($A150,'Data (new)'!A:T,11,0)="","",VLOOKUP($A150,'Data (new)'!A:T,11,0))</f>
        <v>1</v>
      </c>
      <c r="J150" s="940"/>
      <c r="K150" s="941"/>
      <c r="L150" s="942"/>
      <c r="M150" s="943"/>
      <c r="N150" s="944"/>
      <c r="O150" s="945"/>
      <c r="P150" s="946"/>
      <c r="Q150" s="947"/>
      <c r="R150" s="948"/>
      <c r="S150" s="949"/>
      <c r="T150" s="950"/>
      <c r="U150" s="951"/>
      <c r="V150" s="933"/>
      <c r="W150" s="934"/>
      <c r="X150" s="935"/>
      <c r="Y150" s="936"/>
      <c r="Z150" s="937"/>
      <c r="AA150" s="938"/>
      <c r="AB150" s="939"/>
      <c r="AC150" s="906" t="str">
        <f>IF(VLOOKUP($A150,'Data (new)'!A:T,12,0)="","",VLOOKUP($A150,'Data (new)'!A:T,12,0))</f>
        <v/>
      </c>
      <c r="AD150" s="906" t="str">
        <f t="shared" si="70"/>
        <v/>
      </c>
      <c r="AE150" s="907" t="str">
        <f t="shared" si="71"/>
        <v/>
      </c>
      <c r="AF150" s="908" t="str">
        <f t="shared" si="69"/>
        <v/>
      </c>
      <c r="AG150" s="909" t="str">
        <f t="shared" si="72"/>
        <v/>
      </c>
      <c r="AH150" s="192">
        <f t="shared" si="50"/>
        <v>0</v>
      </c>
      <c r="AI150" s="192">
        <f t="shared" si="51"/>
        <v>0</v>
      </c>
      <c r="AJ150" s="192">
        <f t="shared" si="52"/>
        <v>0</v>
      </c>
      <c r="AK150" s="192">
        <f t="shared" si="53"/>
        <v>0</v>
      </c>
      <c r="AL150" s="192">
        <f t="shared" si="54"/>
        <v>0</v>
      </c>
      <c r="AM150" s="192">
        <f t="shared" si="55"/>
        <v>0</v>
      </c>
      <c r="AN150" s="192">
        <f t="shared" si="56"/>
        <v>0</v>
      </c>
      <c r="AO150" s="192">
        <f t="shared" si="57"/>
        <v>0</v>
      </c>
      <c r="AP150" s="192">
        <f t="shared" si="58"/>
        <v>0</v>
      </c>
      <c r="AQ150" s="192">
        <f t="shared" si="59"/>
        <v>0</v>
      </c>
      <c r="AR150" s="192">
        <f t="shared" si="60"/>
        <v>0</v>
      </c>
      <c r="AS150" s="192">
        <f t="shared" si="61"/>
        <v>0</v>
      </c>
      <c r="AT150" s="192">
        <f t="shared" si="62"/>
        <v>0</v>
      </c>
      <c r="AU150" s="192">
        <f t="shared" si="63"/>
        <v>0</v>
      </c>
      <c r="AV150" s="192">
        <f t="shared" si="64"/>
        <v>0</v>
      </c>
      <c r="AW150" s="192">
        <f t="shared" si="65"/>
        <v>0</v>
      </c>
      <c r="AX150" s="192">
        <f t="shared" si="66"/>
        <v>0</v>
      </c>
      <c r="AY150" s="192">
        <f t="shared" si="67"/>
        <v>0</v>
      </c>
      <c r="AZ150" s="192">
        <f t="shared" si="68"/>
        <v>0</v>
      </c>
    </row>
    <row r="151" spans="1:52" ht="109.8" customHeight="1">
      <c r="A151" s="902" t="s">
        <v>2940</v>
      </c>
      <c r="B151" s="902" t="str">
        <f>IF(VLOOKUP($A151,'Data (new)'!A:T,2,0)="","",VLOOKUP($A151,'Data (new)'!A:T,2,0))</f>
        <v/>
      </c>
      <c r="C151" s="1746" t="str">
        <f>IF(VLOOKUP($A151,'Data (new)'!A:T,5,0)="","",VLOOKUP($A151,'Data (new)'!A:T,5,0))</f>
        <v>Shields</v>
      </c>
      <c r="D151" s="1772"/>
      <c r="E151" s="1751" t="str">
        <f>IF(VLOOKUP($A151,'Data (new)'!$A:$T,6,0)="","",HYPERLINK(VLOOKUP($A151,'Data (new)'!A:T,7,0), VLOOKUP($A151,'Data (new)'!A:T,6,0)))</f>
        <v>A Jug Left MEDIUM</v>
      </c>
      <c r="F151" s="1744" t="str">
        <f>IF(VLOOKUP($A151,'Data (new)'!A:T,9,0)="","",VLOOKUP($A151,'Data (new)'!A:T,9,0))</f>
        <v>25 x 60 x 8 cm</v>
      </c>
      <c r="G151" s="911" t="str">
        <f>IF(VLOOKUP($A151,'Data (new)'!A:T,8,0)="","",VLOOKUP($A151,'Data (new)'!A:T,8,0))</f>
        <v>Dual texture</v>
      </c>
      <c r="H151" s="914">
        <f>IF(VLOOKUP($A151,'Data (new)'!A:T,16,0)="","",VLOOKUP($A151,'Data (new)'!A:T,16,0))</f>
        <v>175.64434022767364</v>
      </c>
      <c r="I151" s="910">
        <f>IF(VLOOKUP($A151,'Data (new)'!A:T,11,0)="","",VLOOKUP($A151,'Data (new)'!A:T,11,0))</f>
        <v>1</v>
      </c>
      <c r="J151" s="940"/>
      <c r="K151" s="941"/>
      <c r="L151" s="942"/>
      <c r="M151" s="943"/>
      <c r="N151" s="944"/>
      <c r="O151" s="945"/>
      <c r="P151" s="946"/>
      <c r="Q151" s="947"/>
      <c r="R151" s="948"/>
      <c r="S151" s="949"/>
      <c r="T151" s="950"/>
      <c r="U151" s="951"/>
      <c r="V151" s="933"/>
      <c r="W151" s="934"/>
      <c r="X151" s="935"/>
      <c r="Y151" s="936"/>
      <c r="Z151" s="937"/>
      <c r="AA151" s="938"/>
      <c r="AB151" s="939"/>
      <c r="AC151" s="906" t="str">
        <f>IF(VLOOKUP($A151,'Data (new)'!A:T,12,0)="","",VLOOKUP($A151,'Data (new)'!A:T,12,0))</f>
        <v/>
      </c>
      <c r="AD151" s="906" t="str">
        <f t="shared" si="70"/>
        <v/>
      </c>
      <c r="AE151" s="907" t="str">
        <f t="shared" si="71"/>
        <v/>
      </c>
      <c r="AF151" s="908" t="str">
        <f t="shared" si="69"/>
        <v/>
      </c>
      <c r="AG151" s="909" t="str">
        <f t="shared" si="72"/>
        <v/>
      </c>
      <c r="AH151" s="192">
        <f t="shared" si="50"/>
        <v>0</v>
      </c>
      <c r="AI151" s="192">
        <f t="shared" si="51"/>
        <v>0</v>
      </c>
      <c r="AJ151" s="192">
        <f t="shared" si="52"/>
        <v>0</v>
      </c>
      <c r="AK151" s="192">
        <f t="shared" si="53"/>
        <v>0</v>
      </c>
      <c r="AL151" s="192">
        <f t="shared" si="54"/>
        <v>0</v>
      </c>
      <c r="AM151" s="192">
        <f t="shared" si="55"/>
        <v>0</v>
      </c>
      <c r="AN151" s="192">
        <f t="shared" si="56"/>
        <v>0</v>
      </c>
      <c r="AO151" s="192">
        <f t="shared" si="57"/>
        <v>0</v>
      </c>
      <c r="AP151" s="192">
        <f t="shared" si="58"/>
        <v>0</v>
      </c>
      <c r="AQ151" s="192">
        <f t="shared" si="59"/>
        <v>0</v>
      </c>
      <c r="AR151" s="192">
        <f t="shared" si="60"/>
        <v>0</v>
      </c>
      <c r="AS151" s="192">
        <f t="shared" si="61"/>
        <v>0</v>
      </c>
      <c r="AT151" s="192">
        <f t="shared" si="62"/>
        <v>0</v>
      </c>
      <c r="AU151" s="192">
        <f t="shared" si="63"/>
        <v>0</v>
      </c>
      <c r="AV151" s="192">
        <f t="shared" si="64"/>
        <v>0</v>
      </c>
      <c r="AW151" s="192">
        <f t="shared" si="65"/>
        <v>0</v>
      </c>
      <c r="AX151" s="192">
        <f t="shared" si="66"/>
        <v>0</v>
      </c>
      <c r="AY151" s="192">
        <f t="shared" si="67"/>
        <v>0</v>
      </c>
      <c r="AZ151" s="192">
        <f t="shared" si="68"/>
        <v>0</v>
      </c>
    </row>
    <row r="152" spans="1:52" ht="109.8" customHeight="1">
      <c r="A152" s="902" t="s">
        <v>2941</v>
      </c>
      <c r="B152" s="902" t="str">
        <f>IF(VLOOKUP($A152,'Data (new)'!A:T,2,0)="","",VLOOKUP($A152,'Data (new)'!A:T,2,0))</f>
        <v>AGP0407</v>
      </c>
      <c r="C152" s="1746" t="str">
        <f>IF(VLOOKUP($A152,'Data (new)'!A:T,5,0)="","",VLOOKUP($A152,'Data (new)'!A:T,5,0))</f>
        <v>Shields</v>
      </c>
      <c r="D152" s="1772"/>
      <c r="E152" s="1767" t="str">
        <f>IF(VLOOKUP($A152,'Data (new)'!$A:$T,6,0)="","",HYPERLINK(VLOOKUP($A152,'Data (new)'!A:T,7,0), VLOOKUP($A152,'Data (new)'!A:T,6,0)))</f>
        <v>A Jug Left LARGE</v>
      </c>
      <c r="F152" s="1743" t="str">
        <f>IF(VLOOKUP($A152,'Data (new)'!A:T,9,0)="","",VLOOKUP($A152,'Data (new)'!A:T,9,0))</f>
        <v>33 x 80 x 11 cm</v>
      </c>
      <c r="G152" s="911" t="str">
        <f>IF(VLOOKUP($A152,'Data (new)'!A:T,8,0)="","",VLOOKUP($A152,'Data (new)'!A:T,8,0))</f>
        <v>Full friction</v>
      </c>
      <c r="H152" s="914">
        <f>IF(VLOOKUP($A152,'Data (new)'!A:T,16,0)="","",VLOOKUP($A152,'Data (new)'!A:T,16,0))</f>
        <v>154.05200070751815</v>
      </c>
      <c r="I152" s="910">
        <f>IF(VLOOKUP($A152,'Data (new)'!A:T,11,0)="","",VLOOKUP($A152,'Data (new)'!A:T,11,0))</f>
        <v>1</v>
      </c>
      <c r="J152" s="940"/>
      <c r="K152" s="941"/>
      <c r="L152" s="942"/>
      <c r="M152" s="943"/>
      <c r="N152" s="944"/>
      <c r="O152" s="945"/>
      <c r="P152" s="946"/>
      <c r="Q152" s="947"/>
      <c r="R152" s="948"/>
      <c r="S152" s="949"/>
      <c r="T152" s="950"/>
      <c r="U152" s="951"/>
      <c r="V152" s="933"/>
      <c r="W152" s="934"/>
      <c r="X152" s="935"/>
      <c r="Y152" s="936"/>
      <c r="Z152" s="937"/>
      <c r="AA152" s="938"/>
      <c r="AB152" s="939"/>
      <c r="AC152" s="906" t="str">
        <f>IF(VLOOKUP($A152,'Data (new)'!A:T,12,0)="","",VLOOKUP($A152,'Data (new)'!A:T,12,0))</f>
        <v/>
      </c>
      <c r="AD152" s="906" t="str">
        <f t="shared" si="70"/>
        <v/>
      </c>
      <c r="AE152" s="907" t="str">
        <f t="shared" si="71"/>
        <v/>
      </c>
      <c r="AF152" s="908" t="str">
        <f t="shared" si="69"/>
        <v/>
      </c>
      <c r="AG152" s="909" t="str">
        <f t="shared" si="72"/>
        <v/>
      </c>
      <c r="AH152" s="192">
        <f t="shared" si="50"/>
        <v>0</v>
      </c>
      <c r="AI152" s="192">
        <f t="shared" si="51"/>
        <v>0</v>
      </c>
      <c r="AJ152" s="192">
        <f t="shared" si="52"/>
        <v>0</v>
      </c>
      <c r="AK152" s="192">
        <f t="shared" si="53"/>
        <v>0</v>
      </c>
      <c r="AL152" s="192">
        <f t="shared" si="54"/>
        <v>0</v>
      </c>
      <c r="AM152" s="192">
        <f t="shared" si="55"/>
        <v>0</v>
      </c>
      <c r="AN152" s="192">
        <f t="shared" si="56"/>
        <v>0</v>
      </c>
      <c r="AO152" s="192">
        <f t="shared" si="57"/>
        <v>0</v>
      </c>
      <c r="AP152" s="192">
        <f t="shared" si="58"/>
        <v>0</v>
      </c>
      <c r="AQ152" s="192">
        <f t="shared" si="59"/>
        <v>0</v>
      </c>
      <c r="AR152" s="192">
        <f t="shared" si="60"/>
        <v>0</v>
      </c>
      <c r="AS152" s="192">
        <f t="shared" si="61"/>
        <v>0</v>
      </c>
      <c r="AT152" s="192">
        <f t="shared" si="62"/>
        <v>0</v>
      </c>
      <c r="AU152" s="192">
        <f t="shared" si="63"/>
        <v>0</v>
      </c>
      <c r="AV152" s="192">
        <f t="shared" si="64"/>
        <v>0</v>
      </c>
      <c r="AW152" s="192">
        <f t="shared" si="65"/>
        <v>0</v>
      </c>
      <c r="AX152" s="192">
        <f t="shared" si="66"/>
        <v>0</v>
      </c>
      <c r="AY152" s="192">
        <f t="shared" si="67"/>
        <v>0</v>
      </c>
      <c r="AZ152" s="192">
        <f t="shared" si="68"/>
        <v>0</v>
      </c>
    </row>
    <row r="153" spans="1:52" ht="109.8" customHeight="1">
      <c r="A153" s="902" t="s">
        <v>2942</v>
      </c>
      <c r="B153" s="902" t="str">
        <f>IF(VLOOKUP($A153,'Data (new)'!A:T,2,0)="","",VLOOKUP($A153,'Data (new)'!A:T,2,0))</f>
        <v>AGP0407</v>
      </c>
      <c r="C153" s="1746" t="str">
        <f>IF(VLOOKUP($A153,'Data (new)'!A:T,5,0)="","",VLOOKUP($A153,'Data (new)'!A:T,5,0))</f>
        <v>Shields</v>
      </c>
      <c r="D153" s="1772"/>
      <c r="E153" s="1751" t="str">
        <f>IF(VLOOKUP($A153,'Data (new)'!$A:$T,6,0)="","",HYPERLINK(VLOOKUP($A153,'Data (new)'!A:T,7,0), VLOOKUP($A153,'Data (new)'!A:T,6,0)))</f>
        <v>A Jug Left LARGE</v>
      </c>
      <c r="F153" s="1744" t="str">
        <f>IF(VLOOKUP($A153,'Data (new)'!A:T,9,0)="","",VLOOKUP($A153,'Data (new)'!A:T,9,0))</f>
        <v>33 x 80 x 11 cm</v>
      </c>
      <c r="G153" s="911" t="str">
        <f>IF(VLOOKUP($A153,'Data (new)'!A:T,8,0)="","",VLOOKUP($A153,'Data (new)'!A:T,8,0))</f>
        <v>Dual texture</v>
      </c>
      <c r="H153" s="914">
        <f>IF(VLOOKUP($A153,'Data (new)'!A:T,16,0)="","",VLOOKUP($A153,'Data (new)'!A:T,16,0))</f>
        <v>192.56500088439768</v>
      </c>
      <c r="I153" s="910">
        <f>IF(VLOOKUP($A153,'Data (new)'!A:T,11,0)="","",VLOOKUP($A153,'Data (new)'!A:T,11,0))</f>
        <v>1</v>
      </c>
      <c r="J153" s="940"/>
      <c r="K153" s="941"/>
      <c r="L153" s="942"/>
      <c r="M153" s="943"/>
      <c r="N153" s="944"/>
      <c r="O153" s="945"/>
      <c r="P153" s="946"/>
      <c r="Q153" s="947"/>
      <c r="R153" s="948"/>
      <c r="S153" s="949"/>
      <c r="T153" s="950"/>
      <c r="U153" s="951"/>
      <c r="V153" s="933"/>
      <c r="W153" s="934"/>
      <c r="X153" s="935"/>
      <c r="Y153" s="936"/>
      <c r="Z153" s="937"/>
      <c r="AA153" s="938"/>
      <c r="AB153" s="939"/>
      <c r="AC153" s="906" t="str">
        <f>IF(VLOOKUP($A153,'Data (new)'!A:T,12,0)="","",VLOOKUP($A153,'Data (new)'!A:T,12,0))</f>
        <v/>
      </c>
      <c r="AD153" s="906" t="str">
        <f t="shared" si="70"/>
        <v/>
      </c>
      <c r="AE153" s="907" t="str">
        <f t="shared" si="71"/>
        <v/>
      </c>
      <c r="AF153" s="908" t="str">
        <f t="shared" si="69"/>
        <v/>
      </c>
      <c r="AG153" s="909" t="str">
        <f t="shared" si="72"/>
        <v/>
      </c>
      <c r="AH153" s="192">
        <f t="shared" si="50"/>
        <v>0</v>
      </c>
      <c r="AI153" s="192">
        <f t="shared" si="51"/>
        <v>0</v>
      </c>
      <c r="AJ153" s="192">
        <f t="shared" si="52"/>
        <v>0</v>
      </c>
      <c r="AK153" s="192">
        <f t="shared" si="53"/>
        <v>0</v>
      </c>
      <c r="AL153" s="192">
        <f t="shared" si="54"/>
        <v>0</v>
      </c>
      <c r="AM153" s="192">
        <f t="shared" si="55"/>
        <v>0</v>
      </c>
      <c r="AN153" s="192">
        <f t="shared" si="56"/>
        <v>0</v>
      </c>
      <c r="AO153" s="192">
        <f t="shared" si="57"/>
        <v>0</v>
      </c>
      <c r="AP153" s="192">
        <f t="shared" si="58"/>
        <v>0</v>
      </c>
      <c r="AQ153" s="192">
        <f t="shared" si="59"/>
        <v>0</v>
      </c>
      <c r="AR153" s="192">
        <f t="shared" si="60"/>
        <v>0</v>
      </c>
      <c r="AS153" s="192">
        <f t="shared" si="61"/>
        <v>0</v>
      </c>
      <c r="AT153" s="192">
        <f t="shared" si="62"/>
        <v>0</v>
      </c>
      <c r="AU153" s="192">
        <f t="shared" si="63"/>
        <v>0</v>
      </c>
      <c r="AV153" s="192">
        <f t="shared" si="64"/>
        <v>0</v>
      </c>
      <c r="AW153" s="192">
        <f t="shared" si="65"/>
        <v>0</v>
      </c>
      <c r="AX153" s="192">
        <f t="shared" si="66"/>
        <v>0</v>
      </c>
      <c r="AY153" s="192">
        <f t="shared" si="67"/>
        <v>0</v>
      </c>
      <c r="AZ153" s="192">
        <f t="shared" si="68"/>
        <v>0</v>
      </c>
    </row>
    <row r="154" spans="1:52" ht="109.8" customHeight="1">
      <c r="A154" s="902" t="s">
        <v>2943</v>
      </c>
      <c r="B154" s="902" t="str">
        <f>IF(VLOOKUP($A154,'Data (new)'!A:T,2,0)="","",VLOOKUP($A154,'Data (new)'!A:T,2,0))</f>
        <v/>
      </c>
      <c r="C154" s="1746" t="str">
        <f>IF(VLOOKUP($A154,'Data (new)'!A:T,5,0)="","",VLOOKUP($A154,'Data (new)'!A:T,5,0))</f>
        <v>Shields</v>
      </c>
      <c r="D154" s="1772"/>
      <c r="E154" s="1767" t="str">
        <f>IF(VLOOKUP($A154,'Data (new)'!$A:$T,6,0)="","",HYPERLINK(VLOOKUP($A154,'Data (new)'!A:T,7,0), VLOOKUP($A154,'Data (new)'!A:T,6,0)))</f>
        <v>A Jug Left XL</v>
      </c>
      <c r="F154" s="1743" t="str">
        <f>IF(VLOOKUP($A154,'Data (new)'!A:T,9,0)="","",VLOOKUP($A154,'Data (new)'!A:T,9,0))</f>
        <v>44 x 105 x 14 cm</v>
      </c>
      <c r="G154" s="911" t="str">
        <f>IF(VLOOKUP($A154,'Data (new)'!A:T,8,0)="","",VLOOKUP($A154,'Data (new)'!A:T,8,0))</f>
        <v>Full friction</v>
      </c>
      <c r="H154" s="914">
        <f>IF(VLOOKUP($A154,'Data (new)'!A:T,16,0)="","",VLOOKUP($A154,'Data (new)'!A:T,16,0))</f>
        <v>186.21963070942667</v>
      </c>
      <c r="I154" s="910">
        <f>IF(VLOOKUP($A154,'Data (new)'!A:T,11,0)="","",VLOOKUP($A154,'Data (new)'!A:T,11,0))</f>
        <v>1</v>
      </c>
      <c r="J154" s="940"/>
      <c r="K154" s="941"/>
      <c r="L154" s="942"/>
      <c r="M154" s="943"/>
      <c r="N154" s="944"/>
      <c r="O154" s="945"/>
      <c r="P154" s="946"/>
      <c r="Q154" s="947"/>
      <c r="R154" s="948"/>
      <c r="S154" s="949"/>
      <c r="T154" s="950"/>
      <c r="U154" s="951"/>
      <c r="V154" s="933"/>
      <c r="W154" s="934"/>
      <c r="X154" s="935"/>
      <c r="Y154" s="936"/>
      <c r="Z154" s="937"/>
      <c r="AA154" s="938"/>
      <c r="AB154" s="939"/>
      <c r="AC154" s="906" t="str">
        <f>IF(VLOOKUP($A154,'Data (new)'!A:T,12,0)="","",VLOOKUP($A154,'Data (new)'!A:T,12,0))</f>
        <v/>
      </c>
      <c r="AD154" s="906" t="str">
        <f t="shared" si="70"/>
        <v/>
      </c>
      <c r="AE154" s="907" t="str">
        <f t="shared" si="71"/>
        <v/>
      </c>
      <c r="AF154" s="908" t="str">
        <f t="shared" si="69"/>
        <v/>
      </c>
      <c r="AG154" s="909" t="str">
        <f t="shared" si="72"/>
        <v/>
      </c>
      <c r="AH154" s="192">
        <f t="shared" si="50"/>
        <v>0</v>
      </c>
      <c r="AI154" s="192">
        <f t="shared" si="51"/>
        <v>0</v>
      </c>
      <c r="AJ154" s="192">
        <f t="shared" si="52"/>
        <v>0</v>
      </c>
      <c r="AK154" s="192">
        <f t="shared" si="53"/>
        <v>0</v>
      </c>
      <c r="AL154" s="192">
        <f t="shared" si="54"/>
        <v>0</v>
      </c>
      <c r="AM154" s="192">
        <f t="shared" si="55"/>
        <v>0</v>
      </c>
      <c r="AN154" s="192">
        <f t="shared" si="56"/>
        <v>0</v>
      </c>
      <c r="AO154" s="192">
        <f t="shared" si="57"/>
        <v>0</v>
      </c>
      <c r="AP154" s="192">
        <f t="shared" si="58"/>
        <v>0</v>
      </c>
      <c r="AQ154" s="192">
        <f t="shared" si="59"/>
        <v>0</v>
      </c>
      <c r="AR154" s="192">
        <f t="shared" si="60"/>
        <v>0</v>
      </c>
      <c r="AS154" s="192">
        <f t="shared" si="61"/>
        <v>0</v>
      </c>
      <c r="AT154" s="192">
        <f t="shared" si="62"/>
        <v>0</v>
      </c>
      <c r="AU154" s="192">
        <f t="shared" si="63"/>
        <v>0</v>
      </c>
      <c r="AV154" s="192">
        <f t="shared" si="64"/>
        <v>0</v>
      </c>
      <c r="AW154" s="192">
        <f t="shared" si="65"/>
        <v>0</v>
      </c>
      <c r="AX154" s="192">
        <f t="shared" si="66"/>
        <v>0</v>
      </c>
      <c r="AY154" s="192">
        <f t="shared" si="67"/>
        <v>0</v>
      </c>
      <c r="AZ154" s="192">
        <f t="shared" si="68"/>
        <v>0</v>
      </c>
    </row>
    <row r="155" spans="1:52" ht="109.8" customHeight="1">
      <c r="A155" s="902" t="s">
        <v>2944</v>
      </c>
      <c r="B155" s="902" t="str">
        <f>IF(VLOOKUP($A155,'Data (new)'!A:T,2,0)="","",VLOOKUP($A155,'Data (new)'!A:T,2,0))</f>
        <v/>
      </c>
      <c r="C155" s="1747" t="str">
        <f>IF(VLOOKUP($A155,'Data (new)'!A:T,5,0)="","",VLOOKUP($A155,'Data (new)'!A:T,5,0))</f>
        <v>Shields</v>
      </c>
      <c r="D155" s="1770"/>
      <c r="E155" s="1751" t="str">
        <f>IF(VLOOKUP($A155,'Data (new)'!$A:$T,6,0)="","",HYPERLINK(VLOOKUP($A155,'Data (new)'!A:T,7,0), VLOOKUP($A155,'Data (new)'!A:T,6,0)))</f>
        <v>A Jug Left XL</v>
      </c>
      <c r="F155" s="1744" t="str">
        <f>IF(VLOOKUP($A155,'Data (new)'!A:T,9,0)="","",VLOOKUP($A155,'Data (new)'!A:T,9,0))</f>
        <v>44 x 105 x 14 cm</v>
      </c>
      <c r="G155" s="911" t="str">
        <f>IF(VLOOKUP($A155,'Data (new)'!A:T,8,0)="","",VLOOKUP($A155,'Data (new)'!A:T,8,0))</f>
        <v>Dual texture</v>
      </c>
      <c r="H155" s="914">
        <f>IF(VLOOKUP($A155,'Data (new)'!A:T,16,0)="","",VLOOKUP($A155,'Data (new)'!A:T,16,0))</f>
        <v>232.77453838678329</v>
      </c>
      <c r="I155" s="910">
        <f>IF(VLOOKUP($A155,'Data (new)'!A:T,11,0)="","",VLOOKUP($A155,'Data (new)'!A:T,11,0))</f>
        <v>1</v>
      </c>
      <c r="J155" s="940"/>
      <c r="K155" s="941"/>
      <c r="L155" s="942"/>
      <c r="M155" s="943"/>
      <c r="N155" s="944"/>
      <c r="O155" s="945"/>
      <c r="P155" s="946"/>
      <c r="Q155" s="947"/>
      <c r="R155" s="948"/>
      <c r="S155" s="949"/>
      <c r="T155" s="950"/>
      <c r="U155" s="951"/>
      <c r="V155" s="933"/>
      <c r="W155" s="934"/>
      <c r="X155" s="935"/>
      <c r="Y155" s="936"/>
      <c r="Z155" s="937"/>
      <c r="AA155" s="938"/>
      <c r="AB155" s="939"/>
      <c r="AC155" s="906" t="str">
        <f>IF(VLOOKUP($A155,'Data (new)'!A:T,12,0)="","",VLOOKUP($A155,'Data (new)'!A:T,12,0))</f>
        <v/>
      </c>
      <c r="AD155" s="906" t="str">
        <f t="shared" si="70"/>
        <v/>
      </c>
      <c r="AE155" s="907" t="str">
        <f t="shared" ref="AE155:AE175" si="73">IF(AD155="","",SUM(J155:AB155)*H155)</f>
        <v/>
      </c>
      <c r="AF155" s="908" t="str">
        <f t="shared" si="69"/>
        <v/>
      </c>
      <c r="AG155" s="909" t="str">
        <f t="shared" ref="AG155:AG175" si="74">IF(AD155="","",SUM(J155:AB155)*AC155)</f>
        <v/>
      </c>
      <c r="AH155" s="192">
        <f t="shared" si="50"/>
        <v>0</v>
      </c>
      <c r="AI155" s="192">
        <f t="shared" si="51"/>
        <v>0</v>
      </c>
      <c r="AJ155" s="192">
        <f t="shared" si="52"/>
        <v>0</v>
      </c>
      <c r="AK155" s="192">
        <f t="shared" si="53"/>
        <v>0</v>
      </c>
      <c r="AL155" s="192">
        <f t="shared" si="54"/>
        <v>0</v>
      </c>
      <c r="AM155" s="192">
        <f t="shared" si="55"/>
        <v>0</v>
      </c>
      <c r="AN155" s="192">
        <f t="shared" si="56"/>
        <v>0</v>
      </c>
      <c r="AO155" s="192">
        <f t="shared" si="57"/>
        <v>0</v>
      </c>
      <c r="AP155" s="192">
        <f t="shared" si="58"/>
        <v>0</v>
      </c>
      <c r="AQ155" s="192">
        <f t="shared" si="59"/>
        <v>0</v>
      </c>
      <c r="AR155" s="192">
        <f t="shared" si="60"/>
        <v>0</v>
      </c>
      <c r="AS155" s="192">
        <f t="shared" si="61"/>
        <v>0</v>
      </c>
      <c r="AT155" s="192">
        <f t="shared" si="62"/>
        <v>0</v>
      </c>
      <c r="AU155" s="192">
        <f t="shared" si="63"/>
        <v>0</v>
      </c>
      <c r="AV155" s="192">
        <f t="shared" si="64"/>
        <v>0</v>
      </c>
      <c r="AW155" s="192">
        <f t="shared" si="65"/>
        <v>0</v>
      </c>
      <c r="AX155" s="192">
        <f t="shared" si="66"/>
        <v>0</v>
      </c>
      <c r="AY155" s="192">
        <f t="shared" si="67"/>
        <v>0</v>
      </c>
      <c r="AZ155" s="192">
        <f t="shared" si="68"/>
        <v>0</v>
      </c>
    </row>
    <row r="156" spans="1:52" ht="109.8" customHeight="1">
      <c r="A156" s="902" t="s">
        <v>2970</v>
      </c>
      <c r="B156" s="902" t="str">
        <f>IF(VLOOKUP($A156,'Data (new)'!A:T,2,0)="","",VLOOKUP($A156,'Data (new)'!A:T,2,0))</f>
        <v/>
      </c>
      <c r="C156" s="1745" t="str">
        <f>IF(VLOOKUP($A156,'Data (new)'!A:T,5,0)="","",VLOOKUP($A156,'Data (new)'!A:T,5,0))</f>
        <v>Shields</v>
      </c>
      <c r="D156" s="1769" t="e" vm="49">
        <v>#VALUE!</v>
      </c>
      <c r="E156" s="1767" t="str">
        <f>IF(VLOOKUP($A156,'Data (new)'!$A:$T,6,0)="","",HYPERLINK(VLOOKUP($A156,'Data (new)'!A:T,7,0), VLOOKUP($A156,'Data (new)'!A:T,6,0)))</f>
        <v>A Jug Right MEDIUM</v>
      </c>
      <c r="F156" s="1743" t="str">
        <f>IF(VLOOKUP($A156,'Data (new)'!A:T,9,0)="","",VLOOKUP($A156,'Data (new)'!A:T,9,0))</f>
        <v>25 x 60 x 8 cm</v>
      </c>
      <c r="G156" s="911" t="str">
        <f>IF(VLOOKUP($A156,'Data (new)'!A:T,8,0)="","",VLOOKUP($A156,'Data (new)'!A:T,8,0))</f>
        <v>Full friction</v>
      </c>
      <c r="H156" s="914">
        <f>IF(VLOOKUP($A156,'Data (new)'!A:T,16,0)="","",VLOOKUP($A156,'Data (new)'!A:T,16,0))</f>
        <v>140.74474907808244</v>
      </c>
      <c r="I156" s="910">
        <f>IF(VLOOKUP($A156,'Data (new)'!A:T,11,0)="","",VLOOKUP($A156,'Data (new)'!A:T,11,0))</f>
        <v>1</v>
      </c>
      <c r="J156" s="940"/>
      <c r="K156" s="941"/>
      <c r="L156" s="942"/>
      <c r="M156" s="943"/>
      <c r="N156" s="944"/>
      <c r="O156" s="945"/>
      <c r="P156" s="946"/>
      <c r="Q156" s="947"/>
      <c r="R156" s="948"/>
      <c r="S156" s="949"/>
      <c r="T156" s="950"/>
      <c r="U156" s="951"/>
      <c r="V156" s="933"/>
      <c r="W156" s="934"/>
      <c r="X156" s="935"/>
      <c r="Y156" s="936"/>
      <c r="Z156" s="937"/>
      <c r="AA156" s="938"/>
      <c r="AB156" s="939"/>
      <c r="AC156" s="906" t="str">
        <f>IF(VLOOKUP($A156,'Data (new)'!A:T,12,0)="","",VLOOKUP($A156,'Data (new)'!A:T,12,0))</f>
        <v/>
      </c>
      <c r="AD156" s="906" t="str">
        <f t="shared" si="70"/>
        <v/>
      </c>
      <c r="AE156" s="907" t="str">
        <f t="shared" si="73"/>
        <v/>
      </c>
      <c r="AF156" s="908" t="str">
        <f t="shared" si="69"/>
        <v/>
      </c>
      <c r="AG156" s="909" t="str">
        <f t="shared" si="74"/>
        <v/>
      </c>
      <c r="AH156" s="192">
        <f t="shared" si="50"/>
        <v>0</v>
      </c>
      <c r="AI156" s="192">
        <f t="shared" si="51"/>
        <v>0</v>
      </c>
      <c r="AJ156" s="192">
        <f t="shared" si="52"/>
        <v>0</v>
      </c>
      <c r="AK156" s="192">
        <f t="shared" si="53"/>
        <v>0</v>
      </c>
      <c r="AL156" s="192">
        <f t="shared" si="54"/>
        <v>0</v>
      </c>
      <c r="AM156" s="192">
        <f t="shared" si="55"/>
        <v>0</v>
      </c>
      <c r="AN156" s="192">
        <f t="shared" si="56"/>
        <v>0</v>
      </c>
      <c r="AO156" s="192">
        <f t="shared" si="57"/>
        <v>0</v>
      </c>
      <c r="AP156" s="192">
        <f t="shared" si="58"/>
        <v>0</v>
      </c>
      <c r="AQ156" s="192">
        <f t="shared" si="59"/>
        <v>0</v>
      </c>
      <c r="AR156" s="192">
        <f t="shared" si="60"/>
        <v>0</v>
      </c>
      <c r="AS156" s="192">
        <f t="shared" si="61"/>
        <v>0</v>
      </c>
      <c r="AT156" s="192">
        <f t="shared" si="62"/>
        <v>0</v>
      </c>
      <c r="AU156" s="192">
        <f t="shared" si="63"/>
        <v>0</v>
      </c>
      <c r="AV156" s="192">
        <f t="shared" si="64"/>
        <v>0</v>
      </c>
      <c r="AW156" s="192">
        <f t="shared" si="65"/>
        <v>0</v>
      </c>
      <c r="AX156" s="192">
        <f t="shared" si="66"/>
        <v>0</v>
      </c>
      <c r="AY156" s="192">
        <f t="shared" si="67"/>
        <v>0</v>
      </c>
      <c r="AZ156" s="192">
        <f t="shared" si="68"/>
        <v>0</v>
      </c>
    </row>
    <row r="157" spans="1:52" ht="109.8" customHeight="1">
      <c r="A157" s="902" t="s">
        <v>2971</v>
      </c>
      <c r="B157" s="902" t="str">
        <f>IF(VLOOKUP($A157,'Data (new)'!A:T,2,0)="","",VLOOKUP($A157,'Data (new)'!A:T,2,0))</f>
        <v/>
      </c>
      <c r="C157" s="1746" t="str">
        <f>IF(VLOOKUP($A157,'Data (new)'!A:T,5,0)="","",VLOOKUP($A157,'Data (new)'!A:T,5,0))</f>
        <v>Shields</v>
      </c>
      <c r="D157" s="1772"/>
      <c r="E157" s="1751" t="str">
        <f>IF(VLOOKUP($A157,'Data (new)'!$A:$T,6,0)="","",HYPERLINK(VLOOKUP($A157,'Data (new)'!A:T,7,0), VLOOKUP($A157,'Data (new)'!A:T,6,0)))</f>
        <v>A Jug Right MEDIUM</v>
      </c>
      <c r="F157" s="1744" t="str">
        <f>IF(VLOOKUP($A157,'Data (new)'!A:T,9,0)="","",VLOOKUP($A157,'Data (new)'!A:T,9,0))</f>
        <v>25 x 60 x 8 cm</v>
      </c>
      <c r="G157" s="911" t="str">
        <f>IF(VLOOKUP($A157,'Data (new)'!A:T,8,0)="","",VLOOKUP($A157,'Data (new)'!A:T,8,0))</f>
        <v>Dual texture</v>
      </c>
      <c r="H157" s="914">
        <f>IF(VLOOKUP($A157,'Data (new)'!A:T,16,0)="","",VLOOKUP($A157,'Data (new)'!A:T,16,0))</f>
        <v>175.93093634760308</v>
      </c>
      <c r="I157" s="910">
        <f>IF(VLOOKUP($A157,'Data (new)'!A:T,11,0)="","",VLOOKUP($A157,'Data (new)'!A:T,11,0))</f>
        <v>1</v>
      </c>
      <c r="J157" s="940"/>
      <c r="K157" s="941"/>
      <c r="L157" s="942"/>
      <c r="M157" s="943"/>
      <c r="N157" s="944"/>
      <c r="O157" s="945"/>
      <c r="P157" s="946"/>
      <c r="Q157" s="947"/>
      <c r="R157" s="948"/>
      <c r="S157" s="949"/>
      <c r="T157" s="950"/>
      <c r="U157" s="951"/>
      <c r="V157" s="933"/>
      <c r="W157" s="934"/>
      <c r="X157" s="935"/>
      <c r="Y157" s="936"/>
      <c r="Z157" s="937"/>
      <c r="AA157" s="938"/>
      <c r="AB157" s="939"/>
      <c r="AC157" s="906" t="str">
        <f>IF(VLOOKUP($A157,'Data (new)'!A:T,12,0)="","",VLOOKUP($A157,'Data (new)'!A:T,12,0))</f>
        <v/>
      </c>
      <c r="AD157" s="906" t="str">
        <f t="shared" si="70"/>
        <v/>
      </c>
      <c r="AE157" s="907" t="str">
        <f t="shared" si="73"/>
        <v/>
      </c>
      <c r="AF157" s="908" t="str">
        <f t="shared" si="69"/>
        <v/>
      </c>
      <c r="AG157" s="909" t="str">
        <f t="shared" si="74"/>
        <v/>
      </c>
      <c r="AH157" s="192">
        <f t="shared" si="50"/>
        <v>0</v>
      </c>
      <c r="AI157" s="192">
        <f t="shared" si="51"/>
        <v>0</v>
      </c>
      <c r="AJ157" s="192">
        <f t="shared" si="52"/>
        <v>0</v>
      </c>
      <c r="AK157" s="192">
        <f t="shared" si="53"/>
        <v>0</v>
      </c>
      <c r="AL157" s="192">
        <f t="shared" si="54"/>
        <v>0</v>
      </c>
      <c r="AM157" s="192">
        <f t="shared" si="55"/>
        <v>0</v>
      </c>
      <c r="AN157" s="192">
        <f t="shared" si="56"/>
        <v>0</v>
      </c>
      <c r="AO157" s="192">
        <f t="shared" si="57"/>
        <v>0</v>
      </c>
      <c r="AP157" s="192">
        <f t="shared" si="58"/>
        <v>0</v>
      </c>
      <c r="AQ157" s="192">
        <f t="shared" si="59"/>
        <v>0</v>
      </c>
      <c r="AR157" s="192">
        <f t="shared" si="60"/>
        <v>0</v>
      </c>
      <c r="AS157" s="192">
        <f t="shared" si="61"/>
        <v>0</v>
      </c>
      <c r="AT157" s="192">
        <f t="shared" si="62"/>
        <v>0</v>
      </c>
      <c r="AU157" s="192">
        <f t="shared" si="63"/>
        <v>0</v>
      </c>
      <c r="AV157" s="192">
        <f t="shared" si="64"/>
        <v>0</v>
      </c>
      <c r="AW157" s="192">
        <f t="shared" si="65"/>
        <v>0</v>
      </c>
      <c r="AX157" s="192">
        <f t="shared" si="66"/>
        <v>0</v>
      </c>
      <c r="AY157" s="192">
        <f t="shared" si="67"/>
        <v>0</v>
      </c>
      <c r="AZ157" s="192">
        <f t="shared" si="68"/>
        <v>0</v>
      </c>
    </row>
    <row r="158" spans="1:52" ht="109.8" customHeight="1">
      <c r="A158" s="902" t="s">
        <v>2972</v>
      </c>
      <c r="B158" s="902" t="str">
        <f>IF(VLOOKUP($A158,'Data (new)'!A:T,2,0)="","",VLOOKUP($A158,'Data (new)'!A:T,2,0))</f>
        <v>AGP0408</v>
      </c>
      <c r="C158" s="1746" t="str">
        <f>IF(VLOOKUP($A158,'Data (new)'!A:T,5,0)="","",VLOOKUP($A158,'Data (new)'!A:T,5,0))</f>
        <v>Shields</v>
      </c>
      <c r="D158" s="1772"/>
      <c r="E158" s="1767" t="str">
        <f>IF(VLOOKUP($A158,'Data (new)'!$A:$T,6,0)="","",HYPERLINK(VLOOKUP($A158,'Data (new)'!A:T,7,0), VLOOKUP($A158,'Data (new)'!A:T,6,0)))</f>
        <v>A Jug Right LARGE</v>
      </c>
      <c r="F158" s="1743" t="str">
        <f>IF(VLOOKUP($A158,'Data (new)'!A:T,9,0)="","",VLOOKUP($A158,'Data (new)'!A:T,9,0))</f>
        <v>33 x 80 x 11 cm</v>
      </c>
      <c r="G158" s="911" t="str">
        <f>IF(VLOOKUP($A158,'Data (new)'!A:T,8,0)="","",VLOOKUP($A158,'Data (new)'!A:T,8,0))</f>
        <v>Full friction</v>
      </c>
      <c r="H158" s="914">
        <f>IF(VLOOKUP($A158,'Data (new)'!A:T,16,0)="","",VLOOKUP($A158,'Data (new)'!A:T,16,0))</f>
        <v>154.18945823181986</v>
      </c>
      <c r="I158" s="910">
        <f>IF(VLOOKUP($A158,'Data (new)'!A:T,11,0)="","",VLOOKUP($A158,'Data (new)'!A:T,11,0))</f>
        <v>1</v>
      </c>
      <c r="J158" s="940"/>
      <c r="K158" s="941"/>
      <c r="L158" s="942"/>
      <c r="M158" s="943"/>
      <c r="N158" s="944"/>
      <c r="O158" s="945"/>
      <c r="P158" s="946"/>
      <c r="Q158" s="947"/>
      <c r="R158" s="948"/>
      <c r="S158" s="949"/>
      <c r="T158" s="950"/>
      <c r="U158" s="951"/>
      <c r="V158" s="933"/>
      <c r="W158" s="934"/>
      <c r="X158" s="935"/>
      <c r="Y158" s="936"/>
      <c r="Z158" s="937"/>
      <c r="AA158" s="938"/>
      <c r="AB158" s="939"/>
      <c r="AC158" s="906" t="str">
        <f>IF(VLOOKUP($A158,'Data (new)'!A:T,12,0)="","",VLOOKUP($A158,'Data (new)'!A:T,12,0))</f>
        <v/>
      </c>
      <c r="AD158" s="906" t="str">
        <f t="shared" si="70"/>
        <v/>
      </c>
      <c r="AE158" s="907" t="str">
        <f t="shared" si="73"/>
        <v/>
      </c>
      <c r="AF158" s="908" t="str">
        <f t="shared" si="69"/>
        <v/>
      </c>
      <c r="AG158" s="909" t="str">
        <f t="shared" si="74"/>
        <v/>
      </c>
      <c r="AH158" s="192">
        <f t="shared" si="50"/>
        <v>0</v>
      </c>
      <c r="AI158" s="192">
        <f t="shared" si="51"/>
        <v>0</v>
      </c>
      <c r="AJ158" s="192">
        <f t="shared" si="52"/>
        <v>0</v>
      </c>
      <c r="AK158" s="192">
        <f t="shared" si="53"/>
        <v>0</v>
      </c>
      <c r="AL158" s="192">
        <f t="shared" si="54"/>
        <v>0</v>
      </c>
      <c r="AM158" s="192">
        <f t="shared" si="55"/>
        <v>0</v>
      </c>
      <c r="AN158" s="192">
        <f t="shared" si="56"/>
        <v>0</v>
      </c>
      <c r="AO158" s="192">
        <f t="shared" si="57"/>
        <v>0</v>
      </c>
      <c r="AP158" s="192">
        <f t="shared" si="58"/>
        <v>0</v>
      </c>
      <c r="AQ158" s="192">
        <f t="shared" si="59"/>
        <v>0</v>
      </c>
      <c r="AR158" s="192">
        <f t="shared" si="60"/>
        <v>0</v>
      </c>
      <c r="AS158" s="192">
        <f t="shared" si="61"/>
        <v>0</v>
      </c>
      <c r="AT158" s="192">
        <f t="shared" si="62"/>
        <v>0</v>
      </c>
      <c r="AU158" s="192">
        <f t="shared" si="63"/>
        <v>0</v>
      </c>
      <c r="AV158" s="192">
        <f t="shared" si="64"/>
        <v>0</v>
      </c>
      <c r="AW158" s="192">
        <f t="shared" si="65"/>
        <v>0</v>
      </c>
      <c r="AX158" s="192">
        <f t="shared" si="66"/>
        <v>0</v>
      </c>
      <c r="AY158" s="192">
        <f t="shared" si="67"/>
        <v>0</v>
      </c>
      <c r="AZ158" s="192">
        <f t="shared" si="68"/>
        <v>0</v>
      </c>
    </row>
    <row r="159" spans="1:52" ht="109.8" customHeight="1">
      <c r="A159" s="902" t="s">
        <v>2973</v>
      </c>
      <c r="B159" s="902" t="str">
        <f>IF(VLOOKUP($A159,'Data (new)'!A:T,2,0)="","",VLOOKUP($A159,'Data (new)'!A:T,2,0))</f>
        <v>AGP0408</v>
      </c>
      <c r="C159" s="1746" t="str">
        <f>IF(VLOOKUP($A159,'Data (new)'!A:T,5,0)="","",VLOOKUP($A159,'Data (new)'!A:T,5,0))</f>
        <v>Shields</v>
      </c>
      <c r="D159" s="1772"/>
      <c r="E159" s="1751" t="str">
        <f>IF(VLOOKUP($A159,'Data (new)'!$A:$T,6,0)="","",HYPERLINK(VLOOKUP($A159,'Data (new)'!A:T,7,0), VLOOKUP($A159,'Data (new)'!A:T,6,0)))</f>
        <v>A Jug Right LARGE</v>
      </c>
      <c r="F159" s="1744" t="str">
        <f>IF(VLOOKUP($A159,'Data (new)'!A:T,9,0)="","",VLOOKUP($A159,'Data (new)'!A:T,9,0))</f>
        <v>33 x 80 x 11 cm</v>
      </c>
      <c r="G159" s="911" t="str">
        <f>IF(VLOOKUP($A159,'Data (new)'!A:T,8,0)="","",VLOOKUP($A159,'Data (new)'!A:T,8,0))</f>
        <v>Dual texture</v>
      </c>
      <c r="H159" s="914">
        <f>IF(VLOOKUP($A159,'Data (new)'!A:T,16,0)="","",VLOOKUP($A159,'Data (new)'!A:T,16,0))</f>
        <v>192.73682278977481</v>
      </c>
      <c r="I159" s="910">
        <f>IF(VLOOKUP($A159,'Data (new)'!A:T,11,0)="","",VLOOKUP($A159,'Data (new)'!A:T,11,0))</f>
        <v>1</v>
      </c>
      <c r="J159" s="940"/>
      <c r="K159" s="941"/>
      <c r="L159" s="942"/>
      <c r="M159" s="943"/>
      <c r="N159" s="944"/>
      <c r="O159" s="945"/>
      <c r="P159" s="946"/>
      <c r="Q159" s="947"/>
      <c r="R159" s="948"/>
      <c r="S159" s="949"/>
      <c r="T159" s="950"/>
      <c r="U159" s="951"/>
      <c r="V159" s="933"/>
      <c r="W159" s="934"/>
      <c r="X159" s="935"/>
      <c r="Y159" s="936"/>
      <c r="Z159" s="937"/>
      <c r="AA159" s="938"/>
      <c r="AB159" s="939"/>
      <c r="AC159" s="906" t="str">
        <f>IF(VLOOKUP($A159,'Data (new)'!A:T,12,0)="","",VLOOKUP($A159,'Data (new)'!A:T,12,0))</f>
        <v/>
      </c>
      <c r="AD159" s="906" t="str">
        <f t="shared" si="70"/>
        <v/>
      </c>
      <c r="AE159" s="907" t="str">
        <f t="shared" si="73"/>
        <v/>
      </c>
      <c r="AF159" s="908" t="str">
        <f t="shared" si="69"/>
        <v/>
      </c>
      <c r="AG159" s="909" t="str">
        <f t="shared" si="74"/>
        <v/>
      </c>
      <c r="AH159" s="192">
        <f t="shared" si="50"/>
        <v>0</v>
      </c>
      <c r="AI159" s="192">
        <f t="shared" si="51"/>
        <v>0</v>
      </c>
      <c r="AJ159" s="192">
        <f t="shared" si="52"/>
        <v>0</v>
      </c>
      <c r="AK159" s="192">
        <f t="shared" si="53"/>
        <v>0</v>
      </c>
      <c r="AL159" s="192">
        <f t="shared" si="54"/>
        <v>0</v>
      </c>
      <c r="AM159" s="192">
        <f t="shared" si="55"/>
        <v>0</v>
      </c>
      <c r="AN159" s="192">
        <f t="shared" si="56"/>
        <v>0</v>
      </c>
      <c r="AO159" s="192">
        <f t="shared" si="57"/>
        <v>0</v>
      </c>
      <c r="AP159" s="192">
        <f t="shared" si="58"/>
        <v>0</v>
      </c>
      <c r="AQ159" s="192">
        <f t="shared" si="59"/>
        <v>0</v>
      </c>
      <c r="AR159" s="192">
        <f t="shared" si="60"/>
        <v>0</v>
      </c>
      <c r="AS159" s="192">
        <f t="shared" si="61"/>
        <v>0</v>
      </c>
      <c r="AT159" s="192">
        <f t="shared" si="62"/>
        <v>0</v>
      </c>
      <c r="AU159" s="192">
        <f t="shared" si="63"/>
        <v>0</v>
      </c>
      <c r="AV159" s="192">
        <f t="shared" si="64"/>
        <v>0</v>
      </c>
      <c r="AW159" s="192">
        <f t="shared" si="65"/>
        <v>0</v>
      </c>
      <c r="AX159" s="192">
        <f t="shared" si="66"/>
        <v>0</v>
      </c>
      <c r="AY159" s="192">
        <f t="shared" si="67"/>
        <v>0</v>
      </c>
      <c r="AZ159" s="192">
        <f t="shared" si="68"/>
        <v>0</v>
      </c>
    </row>
    <row r="160" spans="1:52" ht="109.8" customHeight="1">
      <c r="A160" s="902" t="s">
        <v>2974</v>
      </c>
      <c r="B160" s="902" t="str">
        <f>IF(VLOOKUP($A160,'Data (new)'!A:T,2,0)="","",VLOOKUP($A160,'Data (new)'!A:T,2,0))</f>
        <v/>
      </c>
      <c r="C160" s="1746" t="str">
        <f>IF(VLOOKUP($A160,'Data (new)'!A:T,5,0)="","",VLOOKUP($A160,'Data (new)'!A:T,5,0))</f>
        <v>Shields</v>
      </c>
      <c r="D160" s="1772"/>
      <c r="E160" s="1767" t="str">
        <f>IF(VLOOKUP($A160,'Data (new)'!$A:$T,6,0)="","",HYPERLINK(VLOOKUP($A160,'Data (new)'!A:T,7,0), VLOOKUP($A160,'Data (new)'!A:T,6,0)))</f>
        <v>A Jug Right XL</v>
      </c>
      <c r="F160" s="1743" t="str">
        <f>IF(VLOOKUP($A160,'Data (new)'!A:T,9,0)="","",VLOOKUP($A160,'Data (new)'!A:T,9,0))</f>
        <v>44 x 105 x 14 cm</v>
      </c>
      <c r="G160" s="911" t="str">
        <f>IF(VLOOKUP($A160,'Data (new)'!A:T,8,0)="","",VLOOKUP($A160,'Data (new)'!A:T,8,0))</f>
        <v>Full friction</v>
      </c>
      <c r="H160" s="914">
        <f>IF(VLOOKUP($A160,'Data (new)'!A:T,16,0)="","",VLOOKUP($A160,'Data (new)'!A:T,16,0))</f>
        <v>185.90379008746356</v>
      </c>
      <c r="I160" s="910">
        <f>IF(VLOOKUP($A160,'Data (new)'!A:T,11,0)="","",VLOOKUP($A160,'Data (new)'!A:T,11,0))</f>
        <v>1</v>
      </c>
      <c r="J160" s="940"/>
      <c r="K160" s="941"/>
      <c r="L160" s="942"/>
      <c r="M160" s="943"/>
      <c r="N160" s="944"/>
      <c r="O160" s="945"/>
      <c r="P160" s="946"/>
      <c r="Q160" s="947"/>
      <c r="R160" s="948"/>
      <c r="S160" s="949"/>
      <c r="T160" s="950"/>
      <c r="U160" s="951"/>
      <c r="V160" s="933"/>
      <c r="W160" s="934"/>
      <c r="X160" s="935"/>
      <c r="Y160" s="936"/>
      <c r="Z160" s="937"/>
      <c r="AA160" s="938"/>
      <c r="AB160" s="939"/>
      <c r="AC160" s="906" t="str">
        <f>IF(VLOOKUP($A160,'Data (new)'!A:T,12,0)="","",VLOOKUP($A160,'Data (new)'!A:T,12,0))</f>
        <v/>
      </c>
      <c r="AD160" s="906" t="str">
        <f t="shared" si="70"/>
        <v/>
      </c>
      <c r="AE160" s="907" t="str">
        <f t="shared" si="73"/>
        <v/>
      </c>
      <c r="AF160" s="908" t="str">
        <f t="shared" si="69"/>
        <v/>
      </c>
      <c r="AG160" s="909" t="str">
        <f t="shared" si="74"/>
        <v/>
      </c>
      <c r="AH160" s="192">
        <f t="shared" si="50"/>
        <v>0</v>
      </c>
      <c r="AI160" s="192">
        <f t="shared" si="51"/>
        <v>0</v>
      </c>
      <c r="AJ160" s="192">
        <f t="shared" si="52"/>
        <v>0</v>
      </c>
      <c r="AK160" s="192">
        <f t="shared" si="53"/>
        <v>0</v>
      </c>
      <c r="AL160" s="192">
        <f t="shared" si="54"/>
        <v>0</v>
      </c>
      <c r="AM160" s="192">
        <f t="shared" si="55"/>
        <v>0</v>
      </c>
      <c r="AN160" s="192">
        <f t="shared" si="56"/>
        <v>0</v>
      </c>
      <c r="AO160" s="192">
        <f t="shared" si="57"/>
        <v>0</v>
      </c>
      <c r="AP160" s="192">
        <f t="shared" si="58"/>
        <v>0</v>
      </c>
      <c r="AQ160" s="192">
        <f t="shared" si="59"/>
        <v>0</v>
      </c>
      <c r="AR160" s="192">
        <f t="shared" si="60"/>
        <v>0</v>
      </c>
      <c r="AS160" s="192">
        <f t="shared" si="61"/>
        <v>0</v>
      </c>
      <c r="AT160" s="192">
        <f t="shared" si="62"/>
        <v>0</v>
      </c>
      <c r="AU160" s="192">
        <f t="shared" si="63"/>
        <v>0</v>
      </c>
      <c r="AV160" s="192">
        <f t="shared" si="64"/>
        <v>0</v>
      </c>
      <c r="AW160" s="192">
        <f t="shared" si="65"/>
        <v>0</v>
      </c>
      <c r="AX160" s="192">
        <f t="shared" si="66"/>
        <v>0</v>
      </c>
      <c r="AY160" s="192">
        <f t="shared" si="67"/>
        <v>0</v>
      </c>
      <c r="AZ160" s="192">
        <f t="shared" si="68"/>
        <v>0</v>
      </c>
    </row>
    <row r="161" spans="1:52" ht="109.8" customHeight="1">
      <c r="A161" s="902" t="s">
        <v>2975</v>
      </c>
      <c r="B161" s="902" t="str">
        <f>IF(VLOOKUP($A161,'Data (new)'!A:T,2,0)="","",VLOOKUP($A161,'Data (new)'!A:T,2,0))</f>
        <v/>
      </c>
      <c r="C161" s="1747" t="str">
        <f>IF(VLOOKUP($A161,'Data (new)'!A:T,5,0)="","",VLOOKUP($A161,'Data (new)'!A:T,5,0))</f>
        <v>Shields</v>
      </c>
      <c r="D161" s="1770"/>
      <c r="E161" s="1751" t="str">
        <f>IF(VLOOKUP($A161,'Data (new)'!$A:$T,6,0)="","",HYPERLINK(VLOOKUP($A161,'Data (new)'!A:T,7,0), VLOOKUP($A161,'Data (new)'!A:T,6,0)))</f>
        <v>A Jug Right XL</v>
      </c>
      <c r="F161" s="1744" t="str">
        <f>IF(VLOOKUP($A161,'Data (new)'!A:T,9,0)="","",VLOOKUP($A161,'Data (new)'!A:T,9,0))</f>
        <v>44 x 105 x 14 cm</v>
      </c>
      <c r="G161" s="911" t="str">
        <f>IF(VLOOKUP($A161,'Data (new)'!A:T,8,0)="","",VLOOKUP($A161,'Data (new)'!A:T,8,0))</f>
        <v>Dual texture</v>
      </c>
      <c r="H161" s="914">
        <f>IF(VLOOKUP($A161,'Data (new)'!A:T,16,0)="","",VLOOKUP($A161,'Data (new)'!A:T,16,0))</f>
        <v>232.37973760932945</v>
      </c>
      <c r="I161" s="910">
        <f>IF(VLOOKUP($A161,'Data (new)'!A:T,11,0)="","",VLOOKUP($A161,'Data (new)'!A:T,11,0))</f>
        <v>1</v>
      </c>
      <c r="J161" s="940"/>
      <c r="K161" s="941"/>
      <c r="L161" s="942"/>
      <c r="M161" s="943"/>
      <c r="N161" s="944"/>
      <c r="O161" s="945"/>
      <c r="P161" s="946"/>
      <c r="Q161" s="947"/>
      <c r="R161" s="948"/>
      <c r="S161" s="949"/>
      <c r="T161" s="950"/>
      <c r="U161" s="951"/>
      <c r="V161" s="933"/>
      <c r="W161" s="934"/>
      <c r="X161" s="935"/>
      <c r="Y161" s="936"/>
      <c r="Z161" s="937"/>
      <c r="AA161" s="938"/>
      <c r="AB161" s="939"/>
      <c r="AC161" s="906" t="str">
        <f>IF(VLOOKUP($A161,'Data (new)'!A:T,12,0)="","",VLOOKUP($A161,'Data (new)'!A:T,12,0))</f>
        <v/>
      </c>
      <c r="AD161" s="906" t="str">
        <f t="shared" si="70"/>
        <v/>
      </c>
      <c r="AE161" s="907" t="str">
        <f>IF(AD161="","",SUM(J161:AB161)*H161)</f>
        <v/>
      </c>
      <c r="AF161" s="908" t="str">
        <f t="shared" si="69"/>
        <v/>
      </c>
      <c r="AG161" s="909" t="str">
        <f t="shared" si="74"/>
        <v/>
      </c>
      <c r="AH161" s="192">
        <f t="shared" si="50"/>
        <v>0</v>
      </c>
      <c r="AI161" s="192">
        <f t="shared" si="51"/>
        <v>0</v>
      </c>
      <c r="AJ161" s="192">
        <f t="shared" si="52"/>
        <v>0</v>
      </c>
      <c r="AK161" s="192">
        <f t="shared" si="53"/>
        <v>0</v>
      </c>
      <c r="AL161" s="192">
        <f t="shared" si="54"/>
        <v>0</v>
      </c>
      <c r="AM161" s="192">
        <f t="shared" si="55"/>
        <v>0</v>
      </c>
      <c r="AN161" s="192">
        <f t="shared" si="56"/>
        <v>0</v>
      </c>
      <c r="AO161" s="192">
        <f t="shared" si="57"/>
        <v>0</v>
      </c>
      <c r="AP161" s="192">
        <f t="shared" si="58"/>
        <v>0</v>
      </c>
      <c r="AQ161" s="192">
        <f t="shared" si="59"/>
        <v>0</v>
      </c>
      <c r="AR161" s="192">
        <f t="shared" si="60"/>
        <v>0</v>
      </c>
      <c r="AS161" s="192">
        <f t="shared" si="61"/>
        <v>0</v>
      </c>
      <c r="AT161" s="192">
        <f t="shared" si="62"/>
        <v>0</v>
      </c>
      <c r="AU161" s="192">
        <f t="shared" si="63"/>
        <v>0</v>
      </c>
      <c r="AV161" s="192">
        <f t="shared" si="64"/>
        <v>0</v>
      </c>
      <c r="AW161" s="192">
        <f t="shared" si="65"/>
        <v>0</v>
      </c>
      <c r="AX161" s="192">
        <f t="shared" si="66"/>
        <v>0</v>
      </c>
      <c r="AY161" s="192">
        <f t="shared" si="67"/>
        <v>0</v>
      </c>
      <c r="AZ161" s="192">
        <f t="shared" si="68"/>
        <v>0</v>
      </c>
    </row>
    <row r="162" spans="1:52" ht="109.8" customHeight="1">
      <c r="A162" s="902" t="s">
        <v>2976</v>
      </c>
      <c r="B162" s="902" t="str">
        <f>IF(VLOOKUP($A162,'Data (new)'!A:T,2,0)="","",VLOOKUP($A162,'Data (new)'!A:T,2,0))</f>
        <v/>
      </c>
      <c r="C162" s="1745" t="str">
        <f>IF(VLOOKUP($A162,'Data (new)'!A:T,5,0)="","",VLOOKUP($A162,'Data (new)'!A:T,5,0))</f>
        <v>Shields</v>
      </c>
      <c r="D162" s="1769" t="e" vm="50">
        <v>#VALUE!</v>
      </c>
      <c r="E162" s="1767" t="str">
        <f>IF(VLOOKUP($A162,'Data (new)'!$A:$T,6,0)="","",HYPERLINK(VLOOKUP($A162,'Data (new)'!A:T,7,0), VLOOKUP($A162,'Data (new)'!A:T,6,0)))</f>
        <v>A Cover Top 2 MEDIUM</v>
      </c>
      <c r="F162" s="1743" t="str">
        <f>IF(VLOOKUP($A162,'Data (new)'!A:T,9,0)="","",VLOOKUP($A162,'Data (new)'!A:T,9,0))</f>
        <v>15 x 75 x 7 cm</v>
      </c>
      <c r="G162" s="911" t="str">
        <f>IF(VLOOKUP($A162,'Data (new)'!A:T,8,0)="","",VLOOKUP($A162,'Data (new)'!A:T,8,0))</f>
        <v>Full friction</v>
      </c>
      <c r="H162" s="914">
        <f>IF(VLOOKUP($A162,'Data (new)'!A:T,16,0)="","",VLOOKUP($A162,'Data (new)'!A:T,16,0))</f>
        <v>131.1094043352108</v>
      </c>
      <c r="I162" s="910">
        <f>IF(VLOOKUP($A162,'Data (new)'!A:T,11,0)="","",VLOOKUP($A162,'Data (new)'!A:T,11,0))</f>
        <v>1</v>
      </c>
      <c r="J162" s="940"/>
      <c r="K162" s="941"/>
      <c r="L162" s="942"/>
      <c r="M162" s="943"/>
      <c r="N162" s="944"/>
      <c r="O162" s="945"/>
      <c r="P162" s="946"/>
      <c r="Q162" s="947"/>
      <c r="R162" s="948"/>
      <c r="S162" s="949"/>
      <c r="T162" s="950"/>
      <c r="U162" s="951"/>
      <c r="V162" s="933"/>
      <c r="W162" s="934"/>
      <c r="X162" s="935"/>
      <c r="Y162" s="936"/>
      <c r="Z162" s="937"/>
      <c r="AA162" s="938"/>
      <c r="AB162" s="939"/>
      <c r="AC162" s="906" t="str">
        <f>IF(VLOOKUP($A162,'Data (new)'!A:T,12,0)="","",VLOOKUP($A162,'Data (new)'!A:T,12,0))</f>
        <v/>
      </c>
      <c r="AD162" s="906" t="str">
        <f t="shared" si="70"/>
        <v/>
      </c>
      <c r="AE162" s="907" t="str">
        <f t="shared" si="73"/>
        <v/>
      </c>
      <c r="AF162" s="908" t="str">
        <f t="shared" si="69"/>
        <v/>
      </c>
      <c r="AG162" s="909" t="str">
        <f t="shared" si="74"/>
        <v/>
      </c>
      <c r="AH162" s="192">
        <f t="shared" si="50"/>
        <v>0</v>
      </c>
      <c r="AI162" s="192">
        <f t="shared" si="51"/>
        <v>0</v>
      </c>
      <c r="AJ162" s="192">
        <f t="shared" si="52"/>
        <v>0</v>
      </c>
      <c r="AK162" s="192">
        <f t="shared" si="53"/>
        <v>0</v>
      </c>
      <c r="AL162" s="192">
        <f t="shared" si="54"/>
        <v>0</v>
      </c>
      <c r="AM162" s="192">
        <f t="shared" si="55"/>
        <v>0</v>
      </c>
      <c r="AN162" s="192">
        <f t="shared" si="56"/>
        <v>0</v>
      </c>
      <c r="AO162" s="192">
        <f t="shared" si="57"/>
        <v>0</v>
      </c>
      <c r="AP162" s="192">
        <f t="shared" si="58"/>
        <v>0</v>
      </c>
      <c r="AQ162" s="192">
        <f t="shared" si="59"/>
        <v>0</v>
      </c>
      <c r="AR162" s="192">
        <f t="shared" si="60"/>
        <v>0</v>
      </c>
      <c r="AS162" s="192">
        <f t="shared" si="61"/>
        <v>0</v>
      </c>
      <c r="AT162" s="192">
        <f t="shared" si="62"/>
        <v>0</v>
      </c>
      <c r="AU162" s="192">
        <f t="shared" si="63"/>
        <v>0</v>
      </c>
      <c r="AV162" s="192">
        <f t="shared" si="64"/>
        <v>0</v>
      </c>
      <c r="AW162" s="192">
        <f t="shared" si="65"/>
        <v>0</v>
      </c>
      <c r="AX162" s="192">
        <f t="shared" si="66"/>
        <v>0</v>
      </c>
      <c r="AY162" s="192">
        <f t="shared" si="67"/>
        <v>0</v>
      </c>
      <c r="AZ162" s="192">
        <f t="shared" si="68"/>
        <v>0</v>
      </c>
    </row>
    <row r="163" spans="1:52" ht="109.8" customHeight="1">
      <c r="A163" s="902" t="s">
        <v>2977</v>
      </c>
      <c r="B163" s="902" t="str">
        <f>IF(VLOOKUP($A163,'Data (new)'!A:T,2,0)="","",VLOOKUP($A163,'Data (new)'!A:T,2,0))</f>
        <v/>
      </c>
      <c r="C163" s="1746" t="str">
        <f>IF(VLOOKUP($A163,'Data (new)'!A:T,5,0)="","",VLOOKUP($A163,'Data (new)'!A:T,5,0))</f>
        <v>Shields</v>
      </c>
      <c r="D163" s="1772"/>
      <c r="E163" s="1751" t="str">
        <f>IF(VLOOKUP($A163,'Data (new)'!$A:$T,6,0)="","",HYPERLINK(VLOOKUP($A163,'Data (new)'!A:T,7,0), VLOOKUP($A163,'Data (new)'!A:T,6,0)))</f>
        <v>A Cover Top 2 MEDIUM</v>
      </c>
      <c r="F163" s="1744" t="str">
        <f>IF(VLOOKUP($A163,'Data (new)'!A:T,9,0)="","",VLOOKUP($A163,'Data (new)'!A:T,9,0))</f>
        <v>15 x 75 x 7 cm</v>
      </c>
      <c r="G163" s="911" t="str">
        <f>IF(VLOOKUP($A163,'Data (new)'!A:T,8,0)="","",VLOOKUP($A163,'Data (new)'!A:T,8,0))</f>
        <v>Dual texture</v>
      </c>
      <c r="H163" s="914">
        <f>IF(VLOOKUP($A163,'Data (new)'!A:T,16,0)="","",VLOOKUP($A163,'Data (new)'!A:T,16,0))</f>
        <v>163.8867554190135</v>
      </c>
      <c r="I163" s="910">
        <f>IF(VLOOKUP($A163,'Data (new)'!A:T,11,0)="","",VLOOKUP($A163,'Data (new)'!A:T,11,0))</f>
        <v>1</v>
      </c>
      <c r="J163" s="940"/>
      <c r="K163" s="941"/>
      <c r="L163" s="942"/>
      <c r="M163" s="943"/>
      <c r="N163" s="944"/>
      <c r="O163" s="945"/>
      <c r="P163" s="946"/>
      <c r="Q163" s="947"/>
      <c r="R163" s="948"/>
      <c r="S163" s="949"/>
      <c r="T163" s="950"/>
      <c r="U163" s="951"/>
      <c r="V163" s="933"/>
      <c r="W163" s="934"/>
      <c r="X163" s="935"/>
      <c r="Y163" s="936"/>
      <c r="Z163" s="937"/>
      <c r="AA163" s="938"/>
      <c r="AB163" s="939"/>
      <c r="AC163" s="906" t="str">
        <f>IF(VLOOKUP($A163,'Data (new)'!A:T,12,0)="","",VLOOKUP($A163,'Data (new)'!A:T,12,0))</f>
        <v/>
      </c>
      <c r="AD163" s="906" t="str">
        <f t="shared" si="70"/>
        <v/>
      </c>
      <c r="AE163" s="907" t="str">
        <f t="shared" si="73"/>
        <v/>
      </c>
      <c r="AF163" s="908" t="str">
        <f t="shared" si="69"/>
        <v/>
      </c>
      <c r="AG163" s="909" t="str">
        <f t="shared" si="74"/>
        <v/>
      </c>
      <c r="AH163" s="192">
        <f t="shared" si="50"/>
        <v>0</v>
      </c>
      <c r="AI163" s="192">
        <f t="shared" si="51"/>
        <v>0</v>
      </c>
      <c r="AJ163" s="192">
        <f t="shared" si="52"/>
        <v>0</v>
      </c>
      <c r="AK163" s="192">
        <f t="shared" si="53"/>
        <v>0</v>
      </c>
      <c r="AL163" s="192">
        <f t="shared" si="54"/>
        <v>0</v>
      </c>
      <c r="AM163" s="192">
        <f t="shared" si="55"/>
        <v>0</v>
      </c>
      <c r="AN163" s="192">
        <f t="shared" si="56"/>
        <v>0</v>
      </c>
      <c r="AO163" s="192">
        <f t="shared" si="57"/>
        <v>0</v>
      </c>
      <c r="AP163" s="192">
        <f t="shared" si="58"/>
        <v>0</v>
      </c>
      <c r="AQ163" s="192">
        <f t="shared" si="59"/>
        <v>0</v>
      </c>
      <c r="AR163" s="192">
        <f t="shared" si="60"/>
        <v>0</v>
      </c>
      <c r="AS163" s="192">
        <f t="shared" si="61"/>
        <v>0</v>
      </c>
      <c r="AT163" s="192">
        <f t="shared" si="62"/>
        <v>0</v>
      </c>
      <c r="AU163" s="192">
        <f t="shared" si="63"/>
        <v>0</v>
      </c>
      <c r="AV163" s="192">
        <f t="shared" si="64"/>
        <v>0</v>
      </c>
      <c r="AW163" s="192">
        <f t="shared" si="65"/>
        <v>0</v>
      </c>
      <c r="AX163" s="192">
        <f t="shared" si="66"/>
        <v>0</v>
      </c>
      <c r="AY163" s="192">
        <f t="shared" si="67"/>
        <v>0</v>
      </c>
      <c r="AZ163" s="192">
        <f t="shared" si="68"/>
        <v>0</v>
      </c>
    </row>
    <row r="164" spans="1:52" ht="109.8" customHeight="1">
      <c r="A164" s="902" t="s">
        <v>2978</v>
      </c>
      <c r="B164" s="902" t="str">
        <f>IF(VLOOKUP($A164,'Data (new)'!A:T,2,0)="","",VLOOKUP($A164,'Data (new)'!A:T,2,0))</f>
        <v>AGP0409</v>
      </c>
      <c r="C164" s="1746" t="str">
        <f>IF(VLOOKUP($A164,'Data (new)'!A:T,5,0)="","",VLOOKUP($A164,'Data (new)'!A:T,5,0))</f>
        <v>Shields</v>
      </c>
      <c r="D164" s="1772"/>
      <c r="E164" s="1767" t="str">
        <f>IF(VLOOKUP($A164,'Data (new)'!$A:$T,6,0)="","",HYPERLINK(VLOOKUP($A164,'Data (new)'!A:T,7,0), VLOOKUP($A164,'Data (new)'!A:T,6,0)))</f>
        <v>A Cover Top 2 LARGE</v>
      </c>
      <c r="F164" s="1743" t="str">
        <f>IF(VLOOKUP($A164,'Data (new)'!A:T,9,0)="","",VLOOKUP($A164,'Data (new)'!A:T,9,0))</f>
        <v>21 x 100 x 10 cm</v>
      </c>
      <c r="G164" s="911" t="str">
        <f>IF(VLOOKUP($A164,'Data (new)'!A:T,8,0)="","",VLOOKUP($A164,'Data (new)'!A:T,8,0))</f>
        <v>Full friction</v>
      </c>
      <c r="H164" s="914">
        <f>IF(VLOOKUP($A164,'Data (new)'!A:T,16,0)="","",VLOOKUP($A164,'Data (new)'!A:T,16,0))</f>
        <v>142.19533456349208</v>
      </c>
      <c r="I164" s="910">
        <f>IF(VLOOKUP($A164,'Data (new)'!A:T,11,0)="","",VLOOKUP($A164,'Data (new)'!A:T,11,0))</f>
        <v>1</v>
      </c>
      <c r="J164" s="940"/>
      <c r="K164" s="941"/>
      <c r="L164" s="942"/>
      <c r="M164" s="943"/>
      <c r="N164" s="944"/>
      <c r="O164" s="945"/>
      <c r="P164" s="946"/>
      <c r="Q164" s="947"/>
      <c r="R164" s="948"/>
      <c r="S164" s="949"/>
      <c r="T164" s="950"/>
      <c r="U164" s="951"/>
      <c r="V164" s="933"/>
      <c r="W164" s="934"/>
      <c r="X164" s="935"/>
      <c r="Y164" s="936"/>
      <c r="Z164" s="937"/>
      <c r="AA164" s="938"/>
      <c r="AB164" s="939"/>
      <c r="AC164" s="906" t="str">
        <f>IF(VLOOKUP($A164,'Data (new)'!A:T,12,0)="","",VLOOKUP($A164,'Data (new)'!A:T,12,0))</f>
        <v/>
      </c>
      <c r="AD164" s="906" t="str">
        <f t="shared" si="70"/>
        <v/>
      </c>
      <c r="AE164" s="907" t="str">
        <f t="shared" si="73"/>
        <v/>
      </c>
      <c r="AF164" s="908" t="str">
        <f t="shared" si="69"/>
        <v/>
      </c>
      <c r="AG164" s="909" t="str">
        <f t="shared" si="74"/>
        <v/>
      </c>
      <c r="AH164" s="192">
        <f t="shared" si="50"/>
        <v>0</v>
      </c>
      <c r="AI164" s="192">
        <f t="shared" si="51"/>
        <v>0</v>
      </c>
      <c r="AJ164" s="192">
        <f t="shared" si="52"/>
        <v>0</v>
      </c>
      <c r="AK164" s="192">
        <f t="shared" si="53"/>
        <v>0</v>
      </c>
      <c r="AL164" s="192">
        <f t="shared" si="54"/>
        <v>0</v>
      </c>
      <c r="AM164" s="192">
        <f t="shared" si="55"/>
        <v>0</v>
      </c>
      <c r="AN164" s="192">
        <f t="shared" si="56"/>
        <v>0</v>
      </c>
      <c r="AO164" s="192">
        <f t="shared" si="57"/>
        <v>0</v>
      </c>
      <c r="AP164" s="192">
        <f t="shared" si="58"/>
        <v>0</v>
      </c>
      <c r="AQ164" s="192">
        <f t="shared" si="59"/>
        <v>0</v>
      </c>
      <c r="AR164" s="192">
        <f t="shared" si="60"/>
        <v>0</v>
      </c>
      <c r="AS164" s="192">
        <f t="shared" si="61"/>
        <v>0</v>
      </c>
      <c r="AT164" s="192">
        <f t="shared" si="62"/>
        <v>0</v>
      </c>
      <c r="AU164" s="192">
        <f t="shared" si="63"/>
        <v>0</v>
      </c>
      <c r="AV164" s="192">
        <f t="shared" si="64"/>
        <v>0</v>
      </c>
      <c r="AW164" s="192">
        <f t="shared" si="65"/>
        <v>0</v>
      </c>
      <c r="AX164" s="192">
        <f t="shared" si="66"/>
        <v>0</v>
      </c>
      <c r="AY164" s="192">
        <f t="shared" si="67"/>
        <v>0</v>
      </c>
      <c r="AZ164" s="192">
        <f t="shared" si="68"/>
        <v>0</v>
      </c>
    </row>
    <row r="165" spans="1:52" ht="109.8" customHeight="1">
      <c r="A165" s="902" t="s">
        <v>2979</v>
      </c>
      <c r="B165" s="902" t="str">
        <f>IF(VLOOKUP($A165,'Data (new)'!A:T,2,0)="","",VLOOKUP($A165,'Data (new)'!A:T,2,0))</f>
        <v>AGP0409</v>
      </c>
      <c r="C165" s="1746" t="str">
        <f>IF(VLOOKUP($A165,'Data (new)'!A:T,5,0)="","",VLOOKUP($A165,'Data (new)'!A:T,5,0))</f>
        <v>Shields</v>
      </c>
      <c r="D165" s="1772"/>
      <c r="E165" s="1751" t="str">
        <f>IF(VLOOKUP($A165,'Data (new)'!$A:$T,6,0)="","",HYPERLINK(VLOOKUP($A165,'Data (new)'!A:T,7,0), VLOOKUP($A165,'Data (new)'!A:T,6,0)))</f>
        <v>A Cover Top 2 LARGE</v>
      </c>
      <c r="F165" s="1744" t="str">
        <f>IF(VLOOKUP($A165,'Data (new)'!A:T,9,0)="","",VLOOKUP($A165,'Data (new)'!A:T,9,0))</f>
        <v>21 x 100 x 10 cm</v>
      </c>
      <c r="G165" s="911" t="str">
        <f>IF(VLOOKUP($A165,'Data (new)'!A:T,8,0)="","",VLOOKUP($A165,'Data (new)'!A:T,8,0))</f>
        <v>Dual texture</v>
      </c>
      <c r="H165" s="914">
        <f>IF(VLOOKUP($A165,'Data (new)'!A:T,16,0)="","",VLOOKUP($A165,'Data (new)'!A:T,16,0))</f>
        <v>177.74416820436511</v>
      </c>
      <c r="I165" s="910">
        <f>IF(VLOOKUP($A165,'Data (new)'!A:T,11,0)="","",VLOOKUP($A165,'Data (new)'!A:T,11,0))</f>
        <v>1</v>
      </c>
      <c r="J165" s="940"/>
      <c r="K165" s="941"/>
      <c r="L165" s="942"/>
      <c r="M165" s="943"/>
      <c r="N165" s="944"/>
      <c r="O165" s="945"/>
      <c r="P165" s="946"/>
      <c r="Q165" s="947"/>
      <c r="R165" s="948"/>
      <c r="S165" s="949"/>
      <c r="T165" s="950"/>
      <c r="U165" s="951"/>
      <c r="V165" s="933"/>
      <c r="W165" s="934"/>
      <c r="X165" s="935"/>
      <c r="Y165" s="936"/>
      <c r="Z165" s="937"/>
      <c r="AA165" s="938"/>
      <c r="AB165" s="939"/>
      <c r="AC165" s="906" t="str">
        <f>IF(VLOOKUP($A165,'Data (new)'!A:T,12,0)="","",VLOOKUP($A165,'Data (new)'!A:T,12,0))</f>
        <v/>
      </c>
      <c r="AD165" s="906" t="str">
        <f t="shared" si="70"/>
        <v/>
      </c>
      <c r="AE165" s="907" t="str">
        <f t="shared" si="73"/>
        <v/>
      </c>
      <c r="AF165" s="908" t="str">
        <f t="shared" si="69"/>
        <v/>
      </c>
      <c r="AG165" s="909" t="str">
        <f t="shared" si="74"/>
        <v/>
      </c>
      <c r="AH165" s="192">
        <f t="shared" si="50"/>
        <v>0</v>
      </c>
      <c r="AI165" s="192">
        <f t="shared" si="51"/>
        <v>0</v>
      </c>
      <c r="AJ165" s="192">
        <f t="shared" si="52"/>
        <v>0</v>
      </c>
      <c r="AK165" s="192">
        <f t="shared" si="53"/>
        <v>0</v>
      </c>
      <c r="AL165" s="192">
        <f t="shared" si="54"/>
        <v>0</v>
      </c>
      <c r="AM165" s="192">
        <f t="shared" si="55"/>
        <v>0</v>
      </c>
      <c r="AN165" s="192">
        <f t="shared" si="56"/>
        <v>0</v>
      </c>
      <c r="AO165" s="192">
        <f t="shared" si="57"/>
        <v>0</v>
      </c>
      <c r="AP165" s="192">
        <f t="shared" si="58"/>
        <v>0</v>
      </c>
      <c r="AQ165" s="192">
        <f t="shared" si="59"/>
        <v>0</v>
      </c>
      <c r="AR165" s="192">
        <f t="shared" si="60"/>
        <v>0</v>
      </c>
      <c r="AS165" s="192">
        <f t="shared" si="61"/>
        <v>0</v>
      </c>
      <c r="AT165" s="192">
        <f t="shared" si="62"/>
        <v>0</v>
      </c>
      <c r="AU165" s="192">
        <f t="shared" si="63"/>
        <v>0</v>
      </c>
      <c r="AV165" s="192">
        <f t="shared" si="64"/>
        <v>0</v>
      </c>
      <c r="AW165" s="192">
        <f t="shared" si="65"/>
        <v>0</v>
      </c>
      <c r="AX165" s="192">
        <f t="shared" si="66"/>
        <v>0</v>
      </c>
      <c r="AY165" s="192">
        <f t="shared" si="67"/>
        <v>0</v>
      </c>
      <c r="AZ165" s="192">
        <f t="shared" si="68"/>
        <v>0</v>
      </c>
    </row>
    <row r="166" spans="1:52" ht="109.8" customHeight="1">
      <c r="A166" s="902" t="s">
        <v>2980</v>
      </c>
      <c r="B166" s="902" t="str">
        <f>IF(VLOOKUP($A166,'Data (new)'!A:T,2,0)="","",VLOOKUP($A166,'Data (new)'!A:T,2,0))</f>
        <v/>
      </c>
      <c r="C166" s="1746" t="str">
        <f>IF(VLOOKUP($A166,'Data (new)'!A:T,5,0)="","",VLOOKUP($A166,'Data (new)'!A:T,5,0))</f>
        <v>Shields</v>
      </c>
      <c r="D166" s="1772"/>
      <c r="E166" s="1767" t="str">
        <f>IF(VLOOKUP($A166,'Data (new)'!$A:$T,6,0)="","",HYPERLINK(VLOOKUP($A166,'Data (new)'!A:T,7,0), VLOOKUP($A166,'Data (new)'!A:T,6,0)))</f>
        <v>A Cover Top 2 XL</v>
      </c>
      <c r="F166" s="1743" t="str">
        <f>IF(VLOOKUP($A166,'Data (new)'!A:T,9,0)="","",VLOOKUP($A166,'Data (new)'!A:T,9,0))</f>
        <v>28 x 132 x 13 cm</v>
      </c>
      <c r="G166" s="911" t="str">
        <f>IF(VLOOKUP($A166,'Data (new)'!A:T,8,0)="","",VLOOKUP($A166,'Data (new)'!A:T,8,0))</f>
        <v>Full friction</v>
      </c>
      <c r="H166" s="914">
        <f>IF(VLOOKUP($A166,'Data (new)'!A:T,16,0)="","",VLOOKUP($A166,'Data (new)'!A:T,16,0))</f>
        <v>166.65824915824916</v>
      </c>
      <c r="I166" s="910">
        <f>IF(VLOOKUP($A166,'Data (new)'!A:T,11,0)="","",VLOOKUP($A166,'Data (new)'!A:T,11,0))</f>
        <v>1</v>
      </c>
      <c r="J166" s="940"/>
      <c r="K166" s="941"/>
      <c r="L166" s="942"/>
      <c r="M166" s="943"/>
      <c r="N166" s="944"/>
      <c r="O166" s="945"/>
      <c r="P166" s="946"/>
      <c r="Q166" s="947"/>
      <c r="R166" s="948"/>
      <c r="S166" s="949"/>
      <c r="T166" s="950"/>
      <c r="U166" s="951"/>
      <c r="V166" s="933"/>
      <c r="W166" s="934"/>
      <c r="X166" s="935"/>
      <c r="Y166" s="936"/>
      <c r="Z166" s="937"/>
      <c r="AA166" s="938"/>
      <c r="AB166" s="939"/>
      <c r="AC166" s="906" t="str">
        <f>IF(VLOOKUP($A166,'Data (new)'!A:T,12,0)="","",VLOOKUP($A166,'Data (new)'!A:T,12,0))</f>
        <v/>
      </c>
      <c r="AD166" s="906" t="str">
        <f t="shared" si="70"/>
        <v/>
      </c>
      <c r="AE166" s="907" t="str">
        <f t="shared" si="73"/>
        <v/>
      </c>
      <c r="AF166" s="908" t="str">
        <f t="shared" si="69"/>
        <v/>
      </c>
      <c r="AG166" s="909" t="str">
        <f t="shared" si="74"/>
        <v/>
      </c>
      <c r="AH166" s="192">
        <f t="shared" si="50"/>
        <v>0</v>
      </c>
      <c r="AI166" s="192">
        <f t="shared" si="51"/>
        <v>0</v>
      </c>
      <c r="AJ166" s="192">
        <f t="shared" si="52"/>
        <v>0</v>
      </c>
      <c r="AK166" s="192">
        <f t="shared" si="53"/>
        <v>0</v>
      </c>
      <c r="AL166" s="192">
        <f t="shared" si="54"/>
        <v>0</v>
      </c>
      <c r="AM166" s="192">
        <f t="shared" si="55"/>
        <v>0</v>
      </c>
      <c r="AN166" s="192">
        <f t="shared" si="56"/>
        <v>0</v>
      </c>
      <c r="AO166" s="192">
        <f t="shared" si="57"/>
        <v>0</v>
      </c>
      <c r="AP166" s="192">
        <f t="shared" si="58"/>
        <v>0</v>
      </c>
      <c r="AQ166" s="192">
        <f t="shared" si="59"/>
        <v>0</v>
      </c>
      <c r="AR166" s="192">
        <f t="shared" si="60"/>
        <v>0</v>
      </c>
      <c r="AS166" s="192">
        <f t="shared" si="61"/>
        <v>0</v>
      </c>
      <c r="AT166" s="192">
        <f t="shared" si="62"/>
        <v>0</v>
      </c>
      <c r="AU166" s="192">
        <f t="shared" si="63"/>
        <v>0</v>
      </c>
      <c r="AV166" s="192">
        <f t="shared" si="64"/>
        <v>0</v>
      </c>
      <c r="AW166" s="192">
        <f t="shared" si="65"/>
        <v>0</v>
      </c>
      <c r="AX166" s="192">
        <f t="shared" si="66"/>
        <v>0</v>
      </c>
      <c r="AY166" s="192">
        <f t="shared" si="67"/>
        <v>0</v>
      </c>
      <c r="AZ166" s="192">
        <f t="shared" si="68"/>
        <v>0</v>
      </c>
    </row>
    <row r="167" spans="1:52" ht="109.8" customHeight="1">
      <c r="A167" s="902" t="s">
        <v>2981</v>
      </c>
      <c r="B167" s="902" t="str">
        <f>IF(VLOOKUP($A167,'Data (new)'!A:T,2,0)="","",VLOOKUP($A167,'Data (new)'!A:T,2,0))</f>
        <v/>
      </c>
      <c r="C167" s="1747" t="str">
        <f>IF(VLOOKUP($A167,'Data (new)'!A:T,5,0)="","",VLOOKUP($A167,'Data (new)'!A:T,5,0))</f>
        <v>Shields</v>
      </c>
      <c r="D167" s="1770"/>
      <c r="E167" s="1751" t="str">
        <f>IF(VLOOKUP($A167,'Data (new)'!$A:$T,6,0)="","",HYPERLINK(VLOOKUP($A167,'Data (new)'!A:T,7,0), VLOOKUP($A167,'Data (new)'!A:T,6,0)))</f>
        <v>A Cover Top 2 XL</v>
      </c>
      <c r="F167" s="1744" t="str">
        <f>IF(VLOOKUP($A167,'Data (new)'!A:T,9,0)="","",VLOOKUP($A167,'Data (new)'!A:T,9,0))</f>
        <v>28 x 132 x 13 cm</v>
      </c>
      <c r="G167" s="911" t="str">
        <f>IF(VLOOKUP($A167,'Data (new)'!A:T,8,0)="","",VLOOKUP($A167,'Data (new)'!A:T,8,0))</f>
        <v>Dual texture</v>
      </c>
      <c r="H167" s="914">
        <f>IF(VLOOKUP($A167,'Data (new)'!A:T,16,0)="","",VLOOKUP($A167,'Data (new)'!A:T,16,0))</f>
        <v>208.32281144781146</v>
      </c>
      <c r="I167" s="910">
        <f>IF(VLOOKUP($A167,'Data (new)'!A:T,11,0)="","",VLOOKUP($A167,'Data (new)'!A:T,11,0))</f>
        <v>1</v>
      </c>
      <c r="J167" s="940"/>
      <c r="K167" s="941"/>
      <c r="L167" s="942"/>
      <c r="M167" s="943"/>
      <c r="N167" s="944"/>
      <c r="O167" s="945"/>
      <c r="P167" s="946"/>
      <c r="Q167" s="947"/>
      <c r="R167" s="948"/>
      <c r="S167" s="949"/>
      <c r="T167" s="950"/>
      <c r="U167" s="951"/>
      <c r="V167" s="933"/>
      <c r="W167" s="934"/>
      <c r="X167" s="935"/>
      <c r="Y167" s="936"/>
      <c r="Z167" s="937"/>
      <c r="AA167" s="938"/>
      <c r="AB167" s="939"/>
      <c r="AC167" s="906" t="str">
        <f>IF(VLOOKUP($A167,'Data (new)'!A:T,12,0)="","",VLOOKUP($A167,'Data (new)'!A:T,12,0))</f>
        <v/>
      </c>
      <c r="AD167" s="906" t="str">
        <f t="shared" si="70"/>
        <v/>
      </c>
      <c r="AE167" s="907" t="str">
        <f t="shared" si="73"/>
        <v/>
      </c>
      <c r="AF167" s="908" t="str">
        <f t="shared" si="69"/>
        <v/>
      </c>
      <c r="AG167" s="909" t="str">
        <f t="shared" si="74"/>
        <v/>
      </c>
      <c r="AH167" s="192">
        <f t="shared" si="50"/>
        <v>0</v>
      </c>
      <c r="AI167" s="192">
        <f t="shared" si="51"/>
        <v>0</v>
      </c>
      <c r="AJ167" s="192">
        <f t="shared" si="52"/>
        <v>0</v>
      </c>
      <c r="AK167" s="192">
        <f t="shared" si="53"/>
        <v>0</v>
      </c>
      <c r="AL167" s="192">
        <f t="shared" si="54"/>
        <v>0</v>
      </c>
      <c r="AM167" s="192">
        <f t="shared" si="55"/>
        <v>0</v>
      </c>
      <c r="AN167" s="192">
        <f t="shared" si="56"/>
        <v>0</v>
      </c>
      <c r="AO167" s="192">
        <f t="shared" si="57"/>
        <v>0</v>
      </c>
      <c r="AP167" s="192">
        <f t="shared" si="58"/>
        <v>0</v>
      </c>
      <c r="AQ167" s="192">
        <f t="shared" si="59"/>
        <v>0</v>
      </c>
      <c r="AR167" s="192">
        <f t="shared" si="60"/>
        <v>0</v>
      </c>
      <c r="AS167" s="192">
        <f t="shared" si="61"/>
        <v>0</v>
      </c>
      <c r="AT167" s="192">
        <f t="shared" si="62"/>
        <v>0</v>
      </c>
      <c r="AU167" s="192">
        <f t="shared" si="63"/>
        <v>0</v>
      </c>
      <c r="AV167" s="192">
        <f t="shared" si="64"/>
        <v>0</v>
      </c>
      <c r="AW167" s="192">
        <f t="shared" si="65"/>
        <v>0</v>
      </c>
      <c r="AX167" s="192">
        <f t="shared" si="66"/>
        <v>0</v>
      </c>
      <c r="AY167" s="192">
        <f t="shared" si="67"/>
        <v>0</v>
      </c>
      <c r="AZ167" s="192">
        <f t="shared" si="68"/>
        <v>0</v>
      </c>
    </row>
    <row r="168" spans="1:52" ht="109.8" customHeight="1">
      <c r="A168" s="902" t="s">
        <v>2982</v>
      </c>
      <c r="B168" s="902" t="str">
        <f>IF(VLOOKUP($A168,'Data (new)'!A:T,2,0)="","",VLOOKUP($A168,'Data (new)'!A:T,2,0))</f>
        <v/>
      </c>
      <c r="C168" s="1745" t="str">
        <f>IF(VLOOKUP($A168,'Data (new)'!A:T,5,0)="","",VLOOKUP($A168,'Data (new)'!A:T,5,0))</f>
        <v>Shields</v>
      </c>
      <c r="D168" s="1769" t="e" vm="51">
        <v>#VALUE!</v>
      </c>
      <c r="E168" s="1767" t="str">
        <f>IF(VLOOKUP($A168,'Data (new)'!$A:$T,6,0)="","",HYPERLINK(VLOOKUP($A168,'Data (new)'!A:T,7,0), VLOOKUP($A168,'Data (new)'!A:T,6,0)))</f>
        <v>A Jug Left 2 MEDIUM</v>
      </c>
      <c r="F168" s="1743" t="str">
        <f>IF(VLOOKUP($A168,'Data (new)'!A:T,9,0)="","",VLOOKUP($A168,'Data (new)'!A:T,9,0))</f>
        <v>31 x 75 x 10 cm</v>
      </c>
      <c r="G168" s="911" t="str">
        <f>IF(VLOOKUP($A168,'Data (new)'!A:T,8,0)="","",VLOOKUP($A168,'Data (new)'!A:T,8,0))</f>
        <v>Full friction</v>
      </c>
      <c r="H168" s="914">
        <f>IF(VLOOKUP($A168,'Data (new)'!A:T,16,0)="","",VLOOKUP($A168,'Data (new)'!A:T,16,0))</f>
        <v>154.01977165135062</v>
      </c>
      <c r="I168" s="910">
        <f>IF(VLOOKUP($A168,'Data (new)'!A:T,11,0)="","",VLOOKUP($A168,'Data (new)'!A:T,11,0))</f>
        <v>1</v>
      </c>
      <c r="J168" s="940"/>
      <c r="K168" s="941"/>
      <c r="L168" s="942"/>
      <c r="M168" s="943"/>
      <c r="N168" s="944"/>
      <c r="O168" s="945"/>
      <c r="P168" s="946"/>
      <c r="Q168" s="947"/>
      <c r="R168" s="948"/>
      <c r="S168" s="949"/>
      <c r="T168" s="950"/>
      <c r="U168" s="951"/>
      <c r="V168" s="933"/>
      <c r="W168" s="934"/>
      <c r="X168" s="935"/>
      <c r="Y168" s="936"/>
      <c r="Z168" s="937"/>
      <c r="AA168" s="938"/>
      <c r="AB168" s="939"/>
      <c r="AC168" s="906" t="str">
        <f>IF(VLOOKUP($A168,'Data (new)'!A:T,12,0)="","",VLOOKUP($A168,'Data (new)'!A:T,12,0))</f>
        <v/>
      </c>
      <c r="AD168" s="906" t="str">
        <f t="shared" si="70"/>
        <v/>
      </c>
      <c r="AE168" s="907" t="str">
        <f t="shared" si="73"/>
        <v/>
      </c>
      <c r="AF168" s="908" t="str">
        <f t="shared" si="69"/>
        <v/>
      </c>
      <c r="AG168" s="909" t="str">
        <f t="shared" si="74"/>
        <v/>
      </c>
      <c r="AH168" s="192">
        <f t="shared" si="50"/>
        <v>0</v>
      </c>
      <c r="AI168" s="192">
        <f t="shared" si="51"/>
        <v>0</v>
      </c>
      <c r="AJ168" s="192">
        <f t="shared" si="52"/>
        <v>0</v>
      </c>
      <c r="AK168" s="192">
        <f t="shared" si="53"/>
        <v>0</v>
      </c>
      <c r="AL168" s="192">
        <f t="shared" si="54"/>
        <v>0</v>
      </c>
      <c r="AM168" s="192">
        <f t="shared" si="55"/>
        <v>0</v>
      </c>
      <c r="AN168" s="192">
        <f t="shared" si="56"/>
        <v>0</v>
      </c>
      <c r="AO168" s="192">
        <f t="shared" si="57"/>
        <v>0</v>
      </c>
      <c r="AP168" s="192">
        <f t="shared" si="58"/>
        <v>0</v>
      </c>
      <c r="AQ168" s="192">
        <f t="shared" si="59"/>
        <v>0</v>
      </c>
      <c r="AR168" s="192">
        <f t="shared" si="60"/>
        <v>0</v>
      </c>
      <c r="AS168" s="192">
        <f t="shared" si="61"/>
        <v>0</v>
      </c>
      <c r="AT168" s="192">
        <f t="shared" si="62"/>
        <v>0</v>
      </c>
      <c r="AU168" s="192">
        <f t="shared" si="63"/>
        <v>0</v>
      </c>
      <c r="AV168" s="192">
        <f t="shared" si="64"/>
        <v>0</v>
      </c>
      <c r="AW168" s="192">
        <f t="shared" si="65"/>
        <v>0</v>
      </c>
      <c r="AX168" s="192">
        <f t="shared" si="66"/>
        <v>0</v>
      </c>
      <c r="AY168" s="192">
        <f t="shared" si="67"/>
        <v>0</v>
      </c>
      <c r="AZ168" s="192">
        <f t="shared" si="68"/>
        <v>0</v>
      </c>
    </row>
    <row r="169" spans="1:52" ht="109.8" customHeight="1">
      <c r="A169" s="902" t="s">
        <v>2983</v>
      </c>
      <c r="B169" s="902" t="str">
        <f>IF(VLOOKUP($A169,'Data (new)'!A:T,2,0)="","",VLOOKUP($A169,'Data (new)'!A:T,2,0))</f>
        <v/>
      </c>
      <c r="C169" s="1746" t="str">
        <f>IF(VLOOKUP($A169,'Data (new)'!A:T,5,0)="","",VLOOKUP($A169,'Data (new)'!A:T,5,0))</f>
        <v>Shields</v>
      </c>
      <c r="D169" s="1772"/>
      <c r="E169" s="1751" t="str">
        <f>IF(VLOOKUP($A169,'Data (new)'!$A:$T,6,0)="","",HYPERLINK(VLOOKUP($A169,'Data (new)'!A:T,7,0), VLOOKUP($A169,'Data (new)'!A:T,6,0)))</f>
        <v>A Jug Left 2 MEDIUM</v>
      </c>
      <c r="F169" s="1744" t="str">
        <f>IF(VLOOKUP($A169,'Data (new)'!A:T,9,0)="","",VLOOKUP($A169,'Data (new)'!A:T,9,0))</f>
        <v>31 x 75 x 10 cm</v>
      </c>
      <c r="G169" s="911" t="str">
        <f>IF(VLOOKUP($A169,'Data (new)'!A:T,8,0)="","",VLOOKUP($A169,'Data (new)'!A:T,8,0))</f>
        <v>Dual texture</v>
      </c>
      <c r="H169" s="914">
        <f>IF(VLOOKUP($A169,'Data (new)'!A:T,16,0)="","",VLOOKUP($A169,'Data (new)'!A:T,16,0))</f>
        <v>192.52471456418829</v>
      </c>
      <c r="I169" s="910">
        <f>IF(VLOOKUP($A169,'Data (new)'!A:T,11,0)="","",VLOOKUP($A169,'Data (new)'!A:T,11,0))</f>
        <v>1</v>
      </c>
      <c r="J169" s="940"/>
      <c r="K169" s="941"/>
      <c r="L169" s="942"/>
      <c r="M169" s="943"/>
      <c r="N169" s="944"/>
      <c r="O169" s="945"/>
      <c r="P169" s="946"/>
      <c r="Q169" s="947"/>
      <c r="R169" s="948"/>
      <c r="S169" s="949"/>
      <c r="T169" s="950"/>
      <c r="U169" s="951"/>
      <c r="V169" s="933"/>
      <c r="W169" s="934"/>
      <c r="X169" s="935"/>
      <c r="Y169" s="936"/>
      <c r="Z169" s="937"/>
      <c r="AA169" s="938"/>
      <c r="AB169" s="939"/>
      <c r="AC169" s="906" t="str">
        <f>IF(VLOOKUP($A169,'Data (new)'!A:T,12,0)="","",VLOOKUP($A169,'Data (new)'!A:T,12,0))</f>
        <v/>
      </c>
      <c r="AD169" s="906" t="str">
        <f t="shared" si="70"/>
        <v/>
      </c>
      <c r="AE169" s="907" t="str">
        <f t="shared" si="73"/>
        <v/>
      </c>
      <c r="AF169" s="908" t="str">
        <f t="shared" si="69"/>
        <v/>
      </c>
      <c r="AG169" s="909" t="str">
        <f t="shared" si="74"/>
        <v/>
      </c>
      <c r="AH169" s="192">
        <f t="shared" si="50"/>
        <v>0</v>
      </c>
      <c r="AI169" s="192">
        <f t="shared" si="51"/>
        <v>0</v>
      </c>
      <c r="AJ169" s="192">
        <f t="shared" si="52"/>
        <v>0</v>
      </c>
      <c r="AK169" s="192">
        <f t="shared" si="53"/>
        <v>0</v>
      </c>
      <c r="AL169" s="192">
        <f t="shared" si="54"/>
        <v>0</v>
      </c>
      <c r="AM169" s="192">
        <f t="shared" si="55"/>
        <v>0</v>
      </c>
      <c r="AN169" s="192">
        <f t="shared" si="56"/>
        <v>0</v>
      </c>
      <c r="AO169" s="192">
        <f t="shared" si="57"/>
        <v>0</v>
      </c>
      <c r="AP169" s="192">
        <f t="shared" si="58"/>
        <v>0</v>
      </c>
      <c r="AQ169" s="192">
        <f t="shared" si="59"/>
        <v>0</v>
      </c>
      <c r="AR169" s="192">
        <f t="shared" si="60"/>
        <v>0</v>
      </c>
      <c r="AS169" s="192">
        <f t="shared" si="61"/>
        <v>0</v>
      </c>
      <c r="AT169" s="192">
        <f t="shared" si="62"/>
        <v>0</v>
      </c>
      <c r="AU169" s="192">
        <f t="shared" si="63"/>
        <v>0</v>
      </c>
      <c r="AV169" s="192">
        <f t="shared" si="64"/>
        <v>0</v>
      </c>
      <c r="AW169" s="192">
        <f t="shared" si="65"/>
        <v>0</v>
      </c>
      <c r="AX169" s="192">
        <f t="shared" si="66"/>
        <v>0</v>
      </c>
      <c r="AY169" s="192">
        <f t="shared" si="67"/>
        <v>0</v>
      </c>
      <c r="AZ169" s="192">
        <f t="shared" si="68"/>
        <v>0</v>
      </c>
    </row>
    <row r="170" spans="1:52" ht="109.8" customHeight="1">
      <c r="A170" s="902" t="s">
        <v>2984</v>
      </c>
      <c r="B170" s="902" t="str">
        <f>IF(VLOOKUP($A170,'Data (new)'!A:T,2,0)="","",VLOOKUP($A170,'Data (new)'!A:T,2,0))</f>
        <v>AGP0410</v>
      </c>
      <c r="C170" s="1746" t="str">
        <f>IF(VLOOKUP($A170,'Data (new)'!A:T,5,0)="","",VLOOKUP($A170,'Data (new)'!A:T,5,0))</f>
        <v>Shields</v>
      </c>
      <c r="D170" s="1772"/>
      <c r="E170" s="1767" t="str">
        <f>IF(VLOOKUP($A170,'Data (new)'!$A:$T,6,0)="","",HYPERLINK(VLOOKUP($A170,'Data (new)'!A:T,7,0), VLOOKUP($A170,'Data (new)'!A:T,6,0)))</f>
        <v>A Jug Left 2 LARGE</v>
      </c>
      <c r="F170" s="1743" t="str">
        <f>IF(VLOOKUP($A170,'Data (new)'!A:T,9,0)="","",VLOOKUP($A170,'Data (new)'!A:T,9,0))</f>
        <v>42 x 100 x 13 cm</v>
      </c>
      <c r="G170" s="911" t="str">
        <f>IF(VLOOKUP($A170,'Data (new)'!A:T,8,0)="","",VLOOKUP($A170,'Data (new)'!A:T,8,0))</f>
        <v>Full friction</v>
      </c>
      <c r="H170" s="914">
        <f>IF(VLOOKUP($A170,'Data (new)'!A:T,16,0)="","",VLOOKUP($A170,'Data (new)'!A:T,16,0))</f>
        <v>178.49846640762792</v>
      </c>
      <c r="I170" s="910">
        <f>IF(VLOOKUP($A170,'Data (new)'!A:T,11,0)="","",VLOOKUP($A170,'Data (new)'!A:T,11,0))</f>
        <v>1</v>
      </c>
      <c r="J170" s="940"/>
      <c r="K170" s="941"/>
      <c r="L170" s="942"/>
      <c r="M170" s="943"/>
      <c r="N170" s="944"/>
      <c r="O170" s="945"/>
      <c r="P170" s="946"/>
      <c r="Q170" s="947"/>
      <c r="R170" s="948"/>
      <c r="S170" s="949"/>
      <c r="T170" s="950"/>
      <c r="U170" s="951"/>
      <c r="V170" s="933"/>
      <c r="W170" s="934"/>
      <c r="X170" s="935"/>
      <c r="Y170" s="936"/>
      <c r="Z170" s="937"/>
      <c r="AA170" s="938"/>
      <c r="AB170" s="939"/>
      <c r="AC170" s="906" t="str">
        <f>IF(VLOOKUP($A170,'Data (new)'!A:T,12,0)="","",VLOOKUP($A170,'Data (new)'!A:T,12,0))</f>
        <v/>
      </c>
      <c r="AD170" s="906" t="str">
        <f t="shared" si="70"/>
        <v/>
      </c>
      <c r="AE170" s="907" t="str">
        <f t="shared" si="73"/>
        <v/>
      </c>
      <c r="AF170" s="908" t="str">
        <f t="shared" si="69"/>
        <v/>
      </c>
      <c r="AG170" s="909" t="str">
        <f t="shared" si="74"/>
        <v/>
      </c>
      <c r="AH170" s="192">
        <f t="shared" si="50"/>
        <v>0</v>
      </c>
      <c r="AI170" s="192">
        <f t="shared" si="51"/>
        <v>0</v>
      </c>
      <c r="AJ170" s="192">
        <f t="shared" si="52"/>
        <v>0</v>
      </c>
      <c r="AK170" s="192">
        <f t="shared" si="53"/>
        <v>0</v>
      </c>
      <c r="AL170" s="192">
        <f t="shared" si="54"/>
        <v>0</v>
      </c>
      <c r="AM170" s="192">
        <f t="shared" si="55"/>
        <v>0</v>
      </c>
      <c r="AN170" s="192">
        <f t="shared" si="56"/>
        <v>0</v>
      </c>
      <c r="AO170" s="192">
        <f t="shared" si="57"/>
        <v>0</v>
      </c>
      <c r="AP170" s="192">
        <f t="shared" si="58"/>
        <v>0</v>
      </c>
      <c r="AQ170" s="192">
        <f t="shared" si="59"/>
        <v>0</v>
      </c>
      <c r="AR170" s="192">
        <f t="shared" si="60"/>
        <v>0</v>
      </c>
      <c r="AS170" s="192">
        <f t="shared" si="61"/>
        <v>0</v>
      </c>
      <c r="AT170" s="192">
        <f t="shared" si="62"/>
        <v>0</v>
      </c>
      <c r="AU170" s="192">
        <f t="shared" si="63"/>
        <v>0</v>
      </c>
      <c r="AV170" s="192">
        <f t="shared" si="64"/>
        <v>0</v>
      </c>
      <c r="AW170" s="192">
        <f t="shared" si="65"/>
        <v>0</v>
      </c>
      <c r="AX170" s="192">
        <f t="shared" si="66"/>
        <v>0</v>
      </c>
      <c r="AY170" s="192">
        <f t="shared" si="67"/>
        <v>0</v>
      </c>
      <c r="AZ170" s="192">
        <f t="shared" si="68"/>
        <v>0</v>
      </c>
    </row>
    <row r="171" spans="1:52" ht="109.8" customHeight="1">
      <c r="A171" s="902" t="s">
        <v>2985</v>
      </c>
      <c r="B171" s="902" t="str">
        <f>IF(VLOOKUP($A171,'Data (new)'!A:T,2,0)="","",VLOOKUP($A171,'Data (new)'!A:T,2,0))</f>
        <v>AGP0410</v>
      </c>
      <c r="C171" s="1746" t="str">
        <f>IF(VLOOKUP($A171,'Data (new)'!A:T,5,0)="","",VLOOKUP($A171,'Data (new)'!A:T,5,0))</f>
        <v>Shields</v>
      </c>
      <c r="D171" s="1772"/>
      <c r="E171" s="1751" t="str">
        <f>IF(VLOOKUP($A171,'Data (new)'!$A:$T,6,0)="","",HYPERLINK(VLOOKUP($A171,'Data (new)'!A:T,7,0), VLOOKUP($A171,'Data (new)'!A:T,6,0)))</f>
        <v>A Jug Left 2 LARGE</v>
      </c>
      <c r="F171" s="1744" t="str">
        <f>IF(VLOOKUP($A171,'Data (new)'!A:T,9,0)="","",VLOOKUP($A171,'Data (new)'!A:T,9,0))</f>
        <v>42 x 100 x 13 cm</v>
      </c>
      <c r="G171" s="911" t="str">
        <f>IF(VLOOKUP($A171,'Data (new)'!A:T,8,0)="","",VLOOKUP($A171,'Data (new)'!A:T,8,0))</f>
        <v>Dual texture</v>
      </c>
      <c r="H171" s="914">
        <f>IF(VLOOKUP($A171,'Data (new)'!A:T,16,0)="","",VLOOKUP($A171,'Data (new)'!A:T,16,0))</f>
        <v>223.12308300953487</v>
      </c>
      <c r="I171" s="910">
        <f>IF(VLOOKUP($A171,'Data (new)'!A:T,11,0)="","",VLOOKUP($A171,'Data (new)'!A:T,11,0))</f>
        <v>1</v>
      </c>
      <c r="J171" s="940"/>
      <c r="K171" s="941"/>
      <c r="L171" s="942"/>
      <c r="M171" s="943"/>
      <c r="N171" s="944"/>
      <c r="O171" s="945"/>
      <c r="P171" s="946"/>
      <c r="Q171" s="947"/>
      <c r="R171" s="948"/>
      <c r="S171" s="949"/>
      <c r="T171" s="950"/>
      <c r="U171" s="951"/>
      <c r="V171" s="933"/>
      <c r="W171" s="934"/>
      <c r="X171" s="935"/>
      <c r="Y171" s="936"/>
      <c r="Z171" s="937"/>
      <c r="AA171" s="938"/>
      <c r="AB171" s="939"/>
      <c r="AC171" s="906" t="str">
        <f>IF(VLOOKUP($A171,'Data (new)'!A:T,12,0)="","",VLOOKUP($A171,'Data (new)'!A:T,12,0))</f>
        <v/>
      </c>
      <c r="AD171" s="906" t="str">
        <f t="shared" si="70"/>
        <v/>
      </c>
      <c r="AE171" s="907" t="str">
        <f t="shared" si="73"/>
        <v/>
      </c>
      <c r="AF171" s="908" t="str">
        <f t="shared" si="69"/>
        <v/>
      </c>
      <c r="AG171" s="909" t="str">
        <f t="shared" si="74"/>
        <v/>
      </c>
      <c r="AH171" s="192">
        <f t="shared" si="50"/>
        <v>0</v>
      </c>
      <c r="AI171" s="192">
        <f t="shared" si="51"/>
        <v>0</v>
      </c>
      <c r="AJ171" s="192">
        <f t="shared" si="52"/>
        <v>0</v>
      </c>
      <c r="AK171" s="192">
        <f t="shared" si="53"/>
        <v>0</v>
      </c>
      <c r="AL171" s="192">
        <f t="shared" si="54"/>
        <v>0</v>
      </c>
      <c r="AM171" s="192">
        <f t="shared" si="55"/>
        <v>0</v>
      </c>
      <c r="AN171" s="192">
        <f t="shared" si="56"/>
        <v>0</v>
      </c>
      <c r="AO171" s="192">
        <f t="shared" si="57"/>
        <v>0</v>
      </c>
      <c r="AP171" s="192">
        <f t="shared" si="58"/>
        <v>0</v>
      </c>
      <c r="AQ171" s="192">
        <f t="shared" si="59"/>
        <v>0</v>
      </c>
      <c r="AR171" s="192">
        <f t="shared" si="60"/>
        <v>0</v>
      </c>
      <c r="AS171" s="192">
        <f t="shared" si="61"/>
        <v>0</v>
      </c>
      <c r="AT171" s="192">
        <f t="shared" si="62"/>
        <v>0</v>
      </c>
      <c r="AU171" s="192">
        <f t="shared" si="63"/>
        <v>0</v>
      </c>
      <c r="AV171" s="192">
        <f t="shared" si="64"/>
        <v>0</v>
      </c>
      <c r="AW171" s="192">
        <f t="shared" si="65"/>
        <v>0</v>
      </c>
      <c r="AX171" s="192">
        <f t="shared" si="66"/>
        <v>0</v>
      </c>
      <c r="AY171" s="192">
        <f t="shared" si="67"/>
        <v>0</v>
      </c>
      <c r="AZ171" s="192">
        <f t="shared" si="68"/>
        <v>0</v>
      </c>
    </row>
    <row r="172" spans="1:52" ht="109.8" customHeight="1">
      <c r="A172" s="902" t="s">
        <v>2986</v>
      </c>
      <c r="B172" s="902" t="str">
        <f>IF(VLOOKUP($A172,'Data (new)'!A:T,2,0)="","",VLOOKUP($A172,'Data (new)'!A:T,2,0))</f>
        <v/>
      </c>
      <c r="C172" s="1746" t="str">
        <f>IF(VLOOKUP($A172,'Data (new)'!A:T,5,0)="","",VLOOKUP($A172,'Data (new)'!A:T,5,0))</f>
        <v>Shields</v>
      </c>
      <c r="D172" s="1772"/>
      <c r="E172" s="1767" t="str">
        <f>IF(VLOOKUP($A172,'Data (new)'!$A:$T,6,0)="","",HYPERLINK(VLOOKUP($A172,'Data (new)'!A:T,7,0), VLOOKUP($A172,'Data (new)'!A:T,6,0)))</f>
        <v>A Jug Left 2 XL</v>
      </c>
      <c r="F172" s="1743" t="str">
        <f>IF(VLOOKUP($A172,'Data (new)'!A:T,9,0)="","",VLOOKUP($A172,'Data (new)'!A:T,9,0))</f>
        <v>55 x 132 x 17 cm</v>
      </c>
      <c r="G172" s="911" t="str">
        <f>IF(VLOOKUP($A172,'Data (new)'!A:T,8,0)="","",VLOOKUP($A172,'Data (new)'!A:T,8,0))</f>
        <v>Full friction</v>
      </c>
      <c r="H172" s="914">
        <f>IF(VLOOKUP($A172,'Data (new)'!A:T,16,0)="","",VLOOKUP($A172,'Data (new)'!A:T,16,0))</f>
        <v>246.68463611859841</v>
      </c>
      <c r="I172" s="910">
        <f>IF(VLOOKUP($A172,'Data (new)'!A:T,11,0)="","",VLOOKUP($A172,'Data (new)'!A:T,11,0))</f>
        <v>1</v>
      </c>
      <c r="J172" s="940"/>
      <c r="K172" s="941"/>
      <c r="L172" s="942"/>
      <c r="M172" s="943"/>
      <c r="N172" s="944"/>
      <c r="O172" s="945"/>
      <c r="P172" s="946"/>
      <c r="Q172" s="947"/>
      <c r="R172" s="948"/>
      <c r="S172" s="949"/>
      <c r="T172" s="950"/>
      <c r="U172" s="951"/>
      <c r="V172" s="933"/>
      <c r="W172" s="934"/>
      <c r="X172" s="935"/>
      <c r="Y172" s="936"/>
      <c r="Z172" s="937"/>
      <c r="AA172" s="938"/>
      <c r="AB172" s="939"/>
      <c r="AC172" s="906" t="str">
        <f>IF(VLOOKUP($A172,'Data (new)'!A:T,12,0)="","",VLOOKUP($A172,'Data (new)'!A:T,12,0))</f>
        <v/>
      </c>
      <c r="AD172" s="906" t="str">
        <f t="shared" si="70"/>
        <v/>
      </c>
      <c r="AE172" s="907" t="str">
        <f t="shared" si="73"/>
        <v/>
      </c>
      <c r="AF172" s="908" t="str">
        <f t="shared" si="69"/>
        <v/>
      </c>
      <c r="AG172" s="909" t="str">
        <f t="shared" si="74"/>
        <v/>
      </c>
      <c r="AH172" s="192">
        <f t="shared" si="50"/>
        <v>0</v>
      </c>
      <c r="AI172" s="192">
        <f t="shared" si="51"/>
        <v>0</v>
      </c>
      <c r="AJ172" s="192">
        <f t="shared" si="52"/>
        <v>0</v>
      </c>
      <c r="AK172" s="192">
        <f t="shared" si="53"/>
        <v>0</v>
      </c>
      <c r="AL172" s="192">
        <f t="shared" si="54"/>
        <v>0</v>
      </c>
      <c r="AM172" s="192">
        <f t="shared" si="55"/>
        <v>0</v>
      </c>
      <c r="AN172" s="192">
        <f t="shared" si="56"/>
        <v>0</v>
      </c>
      <c r="AO172" s="192">
        <f t="shared" si="57"/>
        <v>0</v>
      </c>
      <c r="AP172" s="192">
        <f t="shared" si="58"/>
        <v>0</v>
      </c>
      <c r="AQ172" s="192">
        <f t="shared" si="59"/>
        <v>0</v>
      </c>
      <c r="AR172" s="192">
        <f t="shared" si="60"/>
        <v>0</v>
      </c>
      <c r="AS172" s="192">
        <f t="shared" si="61"/>
        <v>0</v>
      </c>
      <c r="AT172" s="192">
        <f t="shared" si="62"/>
        <v>0</v>
      </c>
      <c r="AU172" s="192">
        <f t="shared" si="63"/>
        <v>0</v>
      </c>
      <c r="AV172" s="192">
        <f t="shared" si="64"/>
        <v>0</v>
      </c>
      <c r="AW172" s="192">
        <f t="shared" si="65"/>
        <v>0</v>
      </c>
      <c r="AX172" s="192">
        <f t="shared" si="66"/>
        <v>0</v>
      </c>
      <c r="AY172" s="192">
        <f t="shared" si="67"/>
        <v>0</v>
      </c>
      <c r="AZ172" s="192">
        <f t="shared" si="68"/>
        <v>0</v>
      </c>
    </row>
    <row r="173" spans="1:52" ht="109.8" customHeight="1">
      <c r="A173" s="902" t="s">
        <v>2987</v>
      </c>
      <c r="B173" s="902" t="str">
        <f>IF(VLOOKUP($A173,'Data (new)'!A:T,2,0)="","",VLOOKUP($A173,'Data (new)'!A:T,2,0))</f>
        <v/>
      </c>
      <c r="C173" s="1747" t="str">
        <f>IF(VLOOKUP($A173,'Data (new)'!A:T,5,0)="","",VLOOKUP($A173,'Data (new)'!A:T,5,0))</f>
        <v>Shields</v>
      </c>
      <c r="D173" s="1770"/>
      <c r="E173" s="1751" t="str">
        <f>IF(VLOOKUP($A173,'Data (new)'!$A:$T,6,0)="","",HYPERLINK(VLOOKUP($A173,'Data (new)'!A:T,7,0), VLOOKUP($A173,'Data (new)'!A:T,6,0)))</f>
        <v>A Jug Left 2 XL</v>
      </c>
      <c r="F173" s="1744" t="str">
        <f>IF(VLOOKUP($A173,'Data (new)'!A:T,9,0)="","",VLOOKUP($A173,'Data (new)'!A:T,9,0))</f>
        <v>55 x 132 x 17 cm</v>
      </c>
      <c r="G173" s="911" t="str">
        <f>IF(VLOOKUP($A173,'Data (new)'!A:T,8,0)="","",VLOOKUP($A173,'Data (new)'!A:T,8,0))</f>
        <v>Dual texture</v>
      </c>
      <c r="H173" s="914">
        <f>IF(VLOOKUP($A173,'Data (new)'!A:T,16,0)="","",VLOOKUP($A173,'Data (new)'!A:T,16,0))</f>
        <v>308.35579514824798</v>
      </c>
      <c r="I173" s="910">
        <f>IF(VLOOKUP($A173,'Data (new)'!A:T,11,0)="","",VLOOKUP($A173,'Data (new)'!A:T,11,0))</f>
        <v>1</v>
      </c>
      <c r="J173" s="940"/>
      <c r="K173" s="941"/>
      <c r="L173" s="942"/>
      <c r="M173" s="943"/>
      <c r="N173" s="944"/>
      <c r="O173" s="945"/>
      <c r="P173" s="946"/>
      <c r="Q173" s="947"/>
      <c r="R173" s="948"/>
      <c r="S173" s="949"/>
      <c r="T173" s="950"/>
      <c r="U173" s="951"/>
      <c r="V173" s="933"/>
      <c r="W173" s="934"/>
      <c r="X173" s="935"/>
      <c r="Y173" s="936"/>
      <c r="Z173" s="937"/>
      <c r="AA173" s="938"/>
      <c r="AB173" s="939"/>
      <c r="AC173" s="906" t="str">
        <f>IF(VLOOKUP($A173,'Data (new)'!A:T,12,0)="","",VLOOKUP($A173,'Data (new)'!A:T,12,0))</f>
        <v/>
      </c>
      <c r="AD173" s="906" t="str">
        <f t="shared" si="70"/>
        <v/>
      </c>
      <c r="AE173" s="907" t="str">
        <f t="shared" si="73"/>
        <v/>
      </c>
      <c r="AF173" s="908" t="str">
        <f t="shared" si="69"/>
        <v/>
      </c>
      <c r="AG173" s="909" t="str">
        <f t="shared" si="74"/>
        <v/>
      </c>
      <c r="AH173" s="192">
        <f t="shared" si="50"/>
        <v>0</v>
      </c>
      <c r="AI173" s="192">
        <f t="shared" si="51"/>
        <v>0</v>
      </c>
      <c r="AJ173" s="192">
        <f t="shared" si="52"/>
        <v>0</v>
      </c>
      <c r="AK173" s="192">
        <f t="shared" si="53"/>
        <v>0</v>
      </c>
      <c r="AL173" s="192">
        <f t="shared" si="54"/>
        <v>0</v>
      </c>
      <c r="AM173" s="192">
        <f t="shared" si="55"/>
        <v>0</v>
      </c>
      <c r="AN173" s="192">
        <f t="shared" si="56"/>
        <v>0</v>
      </c>
      <c r="AO173" s="192">
        <f t="shared" si="57"/>
        <v>0</v>
      </c>
      <c r="AP173" s="192">
        <f t="shared" si="58"/>
        <v>0</v>
      </c>
      <c r="AQ173" s="192">
        <f t="shared" si="59"/>
        <v>0</v>
      </c>
      <c r="AR173" s="192">
        <f t="shared" si="60"/>
        <v>0</v>
      </c>
      <c r="AS173" s="192">
        <f t="shared" si="61"/>
        <v>0</v>
      </c>
      <c r="AT173" s="192">
        <f t="shared" si="62"/>
        <v>0</v>
      </c>
      <c r="AU173" s="192">
        <f t="shared" si="63"/>
        <v>0</v>
      </c>
      <c r="AV173" s="192">
        <f t="shared" si="64"/>
        <v>0</v>
      </c>
      <c r="AW173" s="192">
        <f t="shared" si="65"/>
        <v>0</v>
      </c>
      <c r="AX173" s="192">
        <f t="shared" si="66"/>
        <v>0</v>
      </c>
      <c r="AY173" s="192">
        <f t="shared" si="67"/>
        <v>0</v>
      </c>
      <c r="AZ173" s="192">
        <f t="shared" si="68"/>
        <v>0</v>
      </c>
    </row>
    <row r="174" spans="1:52" ht="109.8" customHeight="1">
      <c r="A174" s="902" t="s">
        <v>2988</v>
      </c>
      <c r="B174" s="902" t="str">
        <f>IF(VLOOKUP($A174,'Data (new)'!A:T,2,0)="","",VLOOKUP($A174,'Data (new)'!A:T,2,0))</f>
        <v/>
      </c>
      <c r="C174" s="1745" t="str">
        <f>IF(VLOOKUP($A174,'Data (new)'!A:T,5,0)="","",VLOOKUP($A174,'Data (new)'!A:T,5,0))</f>
        <v>Shields</v>
      </c>
      <c r="D174" s="1769" t="e" vm="52">
        <v>#VALUE!</v>
      </c>
      <c r="E174" s="1767" t="str">
        <f>IF(VLOOKUP($A174,'Data (new)'!$A:$T,6,0)="","",HYPERLINK(VLOOKUP($A174,'Data (new)'!A:T,7,0), VLOOKUP($A174,'Data (new)'!A:T,6,0)))</f>
        <v>A Jug Right 2 MEDIUM</v>
      </c>
      <c r="F174" s="1743" t="str">
        <f>IF(VLOOKUP($A174,'Data (new)'!A:T,9,0)="","",VLOOKUP($A174,'Data (new)'!A:T,9,0))</f>
        <v>31 x 75 x 10 cm</v>
      </c>
      <c r="G174" s="911" t="str">
        <f>IF(VLOOKUP($A174,'Data (new)'!A:T,8,0)="","",VLOOKUP($A174,'Data (new)'!A:T,8,0))</f>
        <v>Full friction</v>
      </c>
      <c r="H174" s="914">
        <f>IF(VLOOKUP($A174,'Data (new)'!A:T,16,0)="","",VLOOKUP($A174,'Data (new)'!A:T,16,0))</f>
        <v>154.20983013088275</v>
      </c>
      <c r="I174" s="910">
        <f>IF(VLOOKUP($A174,'Data (new)'!A:T,11,0)="","",VLOOKUP($A174,'Data (new)'!A:T,11,0))</f>
        <v>1</v>
      </c>
      <c r="J174" s="940"/>
      <c r="K174" s="941"/>
      <c r="L174" s="942"/>
      <c r="M174" s="943"/>
      <c r="N174" s="944"/>
      <c r="O174" s="945"/>
      <c r="P174" s="946"/>
      <c r="Q174" s="947"/>
      <c r="R174" s="948"/>
      <c r="S174" s="949"/>
      <c r="T174" s="950"/>
      <c r="U174" s="951"/>
      <c r="V174" s="933"/>
      <c r="W174" s="934"/>
      <c r="X174" s="935"/>
      <c r="Y174" s="936"/>
      <c r="Z174" s="937"/>
      <c r="AA174" s="938"/>
      <c r="AB174" s="939"/>
      <c r="AC174" s="906" t="str">
        <f>IF(VLOOKUP($A174,'Data (new)'!A:T,12,0)="","",VLOOKUP($A174,'Data (new)'!A:T,12,0))</f>
        <v/>
      </c>
      <c r="AD174" s="906" t="str">
        <f t="shared" si="70"/>
        <v/>
      </c>
      <c r="AE174" s="907" t="str">
        <f t="shared" si="73"/>
        <v/>
      </c>
      <c r="AF174" s="908" t="str">
        <f t="shared" si="69"/>
        <v/>
      </c>
      <c r="AG174" s="909" t="str">
        <f t="shared" si="74"/>
        <v/>
      </c>
      <c r="AH174" s="192">
        <f t="shared" si="50"/>
        <v>0</v>
      </c>
      <c r="AI174" s="192">
        <f t="shared" si="51"/>
        <v>0</v>
      </c>
      <c r="AJ174" s="192">
        <f t="shared" si="52"/>
        <v>0</v>
      </c>
      <c r="AK174" s="192">
        <f t="shared" si="53"/>
        <v>0</v>
      </c>
      <c r="AL174" s="192">
        <f t="shared" si="54"/>
        <v>0</v>
      </c>
      <c r="AM174" s="192">
        <f t="shared" si="55"/>
        <v>0</v>
      </c>
      <c r="AN174" s="192">
        <f t="shared" si="56"/>
        <v>0</v>
      </c>
      <c r="AO174" s="192">
        <f t="shared" si="57"/>
        <v>0</v>
      </c>
      <c r="AP174" s="192">
        <f t="shared" si="58"/>
        <v>0</v>
      </c>
      <c r="AQ174" s="192">
        <f t="shared" si="59"/>
        <v>0</v>
      </c>
      <c r="AR174" s="192">
        <f t="shared" si="60"/>
        <v>0</v>
      </c>
      <c r="AS174" s="192">
        <f t="shared" si="61"/>
        <v>0</v>
      </c>
      <c r="AT174" s="192">
        <f t="shared" si="62"/>
        <v>0</v>
      </c>
      <c r="AU174" s="192">
        <f t="shared" si="63"/>
        <v>0</v>
      </c>
      <c r="AV174" s="192">
        <f t="shared" si="64"/>
        <v>0</v>
      </c>
      <c r="AW174" s="192">
        <f t="shared" si="65"/>
        <v>0</v>
      </c>
      <c r="AX174" s="192">
        <f t="shared" si="66"/>
        <v>0</v>
      </c>
      <c r="AY174" s="192">
        <f t="shared" si="67"/>
        <v>0</v>
      </c>
      <c r="AZ174" s="192">
        <f t="shared" si="68"/>
        <v>0</v>
      </c>
    </row>
    <row r="175" spans="1:52" ht="109.8" customHeight="1">
      <c r="A175" s="902" t="s">
        <v>2989</v>
      </c>
      <c r="B175" s="902" t="str">
        <f>IF(VLOOKUP($A175,'Data (new)'!A:T,2,0)="","",VLOOKUP($A175,'Data (new)'!A:T,2,0))</f>
        <v/>
      </c>
      <c r="C175" s="1746" t="str">
        <f>IF(VLOOKUP($A175,'Data (new)'!A:T,5,0)="","",VLOOKUP($A175,'Data (new)'!A:T,5,0))</f>
        <v>Shields</v>
      </c>
      <c r="D175" s="1772"/>
      <c r="E175" s="1751" t="str">
        <f>IF(VLOOKUP($A175,'Data (new)'!$A:$T,6,0)="","",HYPERLINK(VLOOKUP($A175,'Data (new)'!A:T,7,0), VLOOKUP($A175,'Data (new)'!A:T,6,0)))</f>
        <v>A Jug Right 2 MEDIUM</v>
      </c>
      <c r="F175" s="1744" t="str">
        <f>IF(VLOOKUP($A175,'Data (new)'!A:T,9,0)="","",VLOOKUP($A175,'Data (new)'!A:T,9,0))</f>
        <v>31 x 75 x 10 cm</v>
      </c>
      <c r="G175" s="911" t="str">
        <f>IF(VLOOKUP($A175,'Data (new)'!A:T,8,0)="","",VLOOKUP($A175,'Data (new)'!A:T,8,0))</f>
        <v>Dual texture</v>
      </c>
      <c r="H175" s="914">
        <f>IF(VLOOKUP($A175,'Data (new)'!A:T,16,0)="","",VLOOKUP($A175,'Data (new)'!A:T,16,0))</f>
        <v>192.76228766360344</v>
      </c>
      <c r="I175" s="910">
        <f>IF(VLOOKUP($A175,'Data (new)'!A:T,11,0)="","",VLOOKUP($A175,'Data (new)'!A:T,11,0))</f>
        <v>1</v>
      </c>
      <c r="J175" s="940"/>
      <c r="K175" s="941"/>
      <c r="L175" s="942"/>
      <c r="M175" s="943"/>
      <c r="N175" s="944"/>
      <c r="O175" s="945"/>
      <c r="P175" s="946"/>
      <c r="Q175" s="947"/>
      <c r="R175" s="948"/>
      <c r="S175" s="949"/>
      <c r="T175" s="950"/>
      <c r="U175" s="951"/>
      <c r="V175" s="933"/>
      <c r="W175" s="934"/>
      <c r="X175" s="935"/>
      <c r="Y175" s="936"/>
      <c r="Z175" s="937"/>
      <c r="AA175" s="938"/>
      <c r="AB175" s="939"/>
      <c r="AC175" s="906" t="str">
        <f>IF(VLOOKUP($A175,'Data (new)'!A:T,12,0)="","",VLOOKUP($A175,'Data (new)'!A:T,12,0))</f>
        <v/>
      </c>
      <c r="AD175" s="906" t="str">
        <f t="shared" si="70"/>
        <v/>
      </c>
      <c r="AE175" s="907" t="str">
        <f t="shared" si="73"/>
        <v/>
      </c>
      <c r="AF175" s="908" t="str">
        <f t="shared" si="69"/>
        <v/>
      </c>
      <c r="AG175" s="909" t="str">
        <f t="shared" si="74"/>
        <v/>
      </c>
      <c r="AH175" s="192">
        <f t="shared" si="50"/>
        <v>0</v>
      </c>
      <c r="AI175" s="192">
        <f t="shared" si="51"/>
        <v>0</v>
      </c>
      <c r="AJ175" s="192">
        <f t="shared" si="52"/>
        <v>0</v>
      </c>
      <c r="AK175" s="192">
        <f t="shared" si="53"/>
        <v>0</v>
      </c>
      <c r="AL175" s="192">
        <f t="shared" si="54"/>
        <v>0</v>
      </c>
      <c r="AM175" s="192">
        <f t="shared" si="55"/>
        <v>0</v>
      </c>
      <c r="AN175" s="192">
        <f t="shared" si="56"/>
        <v>0</v>
      </c>
      <c r="AO175" s="192">
        <f t="shared" si="57"/>
        <v>0</v>
      </c>
      <c r="AP175" s="192">
        <f t="shared" si="58"/>
        <v>0</v>
      </c>
      <c r="AQ175" s="192">
        <f t="shared" si="59"/>
        <v>0</v>
      </c>
      <c r="AR175" s="192">
        <f t="shared" si="60"/>
        <v>0</v>
      </c>
      <c r="AS175" s="192">
        <f t="shared" si="61"/>
        <v>0</v>
      </c>
      <c r="AT175" s="192">
        <f t="shared" si="62"/>
        <v>0</v>
      </c>
      <c r="AU175" s="192">
        <f t="shared" si="63"/>
        <v>0</v>
      </c>
      <c r="AV175" s="192">
        <f t="shared" si="64"/>
        <v>0</v>
      </c>
      <c r="AW175" s="192">
        <f t="shared" si="65"/>
        <v>0</v>
      </c>
      <c r="AX175" s="192">
        <f t="shared" si="66"/>
        <v>0</v>
      </c>
      <c r="AY175" s="192">
        <f t="shared" si="67"/>
        <v>0</v>
      </c>
      <c r="AZ175" s="192">
        <f t="shared" si="68"/>
        <v>0</v>
      </c>
    </row>
    <row r="176" spans="1:52" ht="109.8" customHeight="1">
      <c r="A176" s="902" t="s">
        <v>2990</v>
      </c>
      <c r="B176" s="902" t="str">
        <f>IF(VLOOKUP($A176,'Data (new)'!A:T,2,0)="","",VLOOKUP($A176,'Data (new)'!A:T,2,0))</f>
        <v>AGP0411</v>
      </c>
      <c r="C176" s="1746" t="str">
        <f>IF(VLOOKUP($A176,'Data (new)'!A:T,5,0)="","",VLOOKUP($A176,'Data (new)'!A:T,5,0))</f>
        <v>Shields</v>
      </c>
      <c r="D176" s="1772"/>
      <c r="E176" s="1767" t="str">
        <f>IF(VLOOKUP($A176,'Data (new)'!$A:$T,6,0)="","",HYPERLINK(VLOOKUP($A176,'Data (new)'!A:T,7,0), VLOOKUP($A176,'Data (new)'!A:T,6,0)))</f>
        <v>A Jug Right 2 LARGE</v>
      </c>
      <c r="F176" s="1743" t="str">
        <f>IF(VLOOKUP($A176,'Data (new)'!A:T,9,0)="","",VLOOKUP($A176,'Data (new)'!A:T,9,0))</f>
        <v>42 x 100 x 13 cm</v>
      </c>
      <c r="G176" s="911" t="str">
        <f>IF(VLOOKUP($A176,'Data (new)'!A:T,8,0)="","",VLOOKUP($A176,'Data (new)'!A:T,8,0))</f>
        <v>Full friction</v>
      </c>
      <c r="H176" s="914">
        <f>IF(VLOOKUP($A176,'Data (new)'!A:T,16,0)="","",VLOOKUP($A176,'Data (new)'!A:T,16,0))</f>
        <v>179.39887495778459</v>
      </c>
      <c r="I176" s="910">
        <f>IF(VLOOKUP($A176,'Data (new)'!A:T,11,0)="","",VLOOKUP($A176,'Data (new)'!A:T,11,0))</f>
        <v>1</v>
      </c>
      <c r="J176" s="940"/>
      <c r="K176" s="941"/>
      <c r="L176" s="942"/>
      <c r="M176" s="943"/>
      <c r="N176" s="944"/>
      <c r="O176" s="945"/>
      <c r="P176" s="946"/>
      <c r="Q176" s="947"/>
      <c r="R176" s="948"/>
      <c r="S176" s="949"/>
      <c r="T176" s="950"/>
      <c r="U176" s="951"/>
      <c r="V176" s="933"/>
      <c r="W176" s="934"/>
      <c r="X176" s="935"/>
      <c r="Y176" s="936"/>
      <c r="Z176" s="937"/>
      <c r="AA176" s="938"/>
      <c r="AB176" s="939"/>
      <c r="AC176" s="906" t="str">
        <f>IF(VLOOKUP($A176,'Data (new)'!A:T,12,0)="","",VLOOKUP($A176,'Data (new)'!A:T,12,0))</f>
        <v/>
      </c>
      <c r="AD176" s="906" t="str">
        <f t="shared" si="70"/>
        <v/>
      </c>
      <c r="AE176" s="907" t="str">
        <f t="shared" ref="AE176:AE241" si="75">IF(AD176="","",SUM(J176:AB176)*H176)</f>
        <v/>
      </c>
      <c r="AF176" s="908" t="str">
        <f t="shared" si="69"/>
        <v/>
      </c>
      <c r="AG176" s="909" t="str">
        <f t="shared" ref="AG176:AG241" si="76">IF(AD176="","",SUM(J176:AB176)*AC176)</f>
        <v/>
      </c>
      <c r="AH176" s="192">
        <f t="shared" si="50"/>
        <v>0</v>
      </c>
      <c r="AI176" s="192">
        <f t="shared" si="51"/>
        <v>0</v>
      </c>
      <c r="AJ176" s="192">
        <f t="shared" si="52"/>
        <v>0</v>
      </c>
      <c r="AK176" s="192">
        <f t="shared" si="53"/>
        <v>0</v>
      </c>
      <c r="AL176" s="192">
        <f t="shared" si="54"/>
        <v>0</v>
      </c>
      <c r="AM176" s="192">
        <f t="shared" si="55"/>
        <v>0</v>
      </c>
      <c r="AN176" s="192">
        <f t="shared" si="56"/>
        <v>0</v>
      </c>
      <c r="AO176" s="192">
        <f t="shared" si="57"/>
        <v>0</v>
      </c>
      <c r="AP176" s="192">
        <f t="shared" si="58"/>
        <v>0</v>
      </c>
      <c r="AQ176" s="192">
        <f t="shared" si="59"/>
        <v>0</v>
      </c>
      <c r="AR176" s="192">
        <f t="shared" si="60"/>
        <v>0</v>
      </c>
      <c r="AS176" s="192">
        <f t="shared" si="61"/>
        <v>0</v>
      </c>
      <c r="AT176" s="192">
        <f t="shared" si="62"/>
        <v>0</v>
      </c>
      <c r="AU176" s="192">
        <f t="shared" si="63"/>
        <v>0</v>
      </c>
      <c r="AV176" s="192">
        <f t="shared" si="64"/>
        <v>0</v>
      </c>
      <c r="AW176" s="192">
        <f t="shared" si="65"/>
        <v>0</v>
      </c>
      <c r="AX176" s="192">
        <f t="shared" si="66"/>
        <v>0</v>
      </c>
      <c r="AY176" s="192">
        <f t="shared" si="67"/>
        <v>0</v>
      </c>
      <c r="AZ176" s="192">
        <f t="shared" si="68"/>
        <v>0</v>
      </c>
    </row>
    <row r="177" spans="1:52" ht="109.8" customHeight="1">
      <c r="A177" s="902" t="s">
        <v>2991</v>
      </c>
      <c r="B177" s="902" t="str">
        <f>IF(VLOOKUP($A177,'Data (new)'!A:T,2,0)="","",VLOOKUP($A177,'Data (new)'!A:T,2,0))</f>
        <v>AGP0411</v>
      </c>
      <c r="C177" s="1746" t="str">
        <f>IF(VLOOKUP($A177,'Data (new)'!A:T,5,0)="","",VLOOKUP($A177,'Data (new)'!A:T,5,0))</f>
        <v>Shields</v>
      </c>
      <c r="D177" s="1772"/>
      <c r="E177" s="1751" t="str">
        <f>IF(VLOOKUP($A177,'Data (new)'!$A:$T,6,0)="","",HYPERLINK(VLOOKUP($A177,'Data (new)'!A:T,7,0), VLOOKUP($A177,'Data (new)'!A:T,6,0)))</f>
        <v>A Jug Right 2 LARGE</v>
      </c>
      <c r="F177" s="1744" t="str">
        <f>IF(VLOOKUP($A177,'Data (new)'!A:T,9,0)="","",VLOOKUP($A177,'Data (new)'!A:T,9,0))</f>
        <v>42 x 100 x 13 cm</v>
      </c>
      <c r="G177" s="911" t="str">
        <f>IF(VLOOKUP($A177,'Data (new)'!A:T,8,0)="","",VLOOKUP($A177,'Data (new)'!A:T,8,0))</f>
        <v>Dual texture</v>
      </c>
      <c r="H177" s="914">
        <f>IF(VLOOKUP($A177,'Data (new)'!A:T,16,0)="","",VLOOKUP($A177,'Data (new)'!A:T,16,0))</f>
        <v>224.24859369723069</v>
      </c>
      <c r="I177" s="910">
        <f>IF(VLOOKUP($A177,'Data (new)'!A:T,11,0)="","",VLOOKUP($A177,'Data (new)'!A:T,11,0))</f>
        <v>1</v>
      </c>
      <c r="J177" s="940"/>
      <c r="K177" s="941"/>
      <c r="L177" s="942"/>
      <c r="M177" s="943"/>
      <c r="N177" s="944"/>
      <c r="O177" s="945"/>
      <c r="P177" s="946"/>
      <c r="Q177" s="947"/>
      <c r="R177" s="948"/>
      <c r="S177" s="949"/>
      <c r="T177" s="950"/>
      <c r="U177" s="951"/>
      <c r="V177" s="933"/>
      <c r="W177" s="934"/>
      <c r="X177" s="935"/>
      <c r="Y177" s="936"/>
      <c r="Z177" s="937"/>
      <c r="AA177" s="938"/>
      <c r="AB177" s="939"/>
      <c r="AC177" s="906" t="str">
        <f>IF(VLOOKUP($A177,'Data (new)'!A:T,12,0)="","",VLOOKUP($A177,'Data (new)'!A:T,12,0))</f>
        <v/>
      </c>
      <c r="AD177" s="906" t="str">
        <f t="shared" si="70"/>
        <v/>
      </c>
      <c r="AE177" s="907" t="str">
        <f t="shared" si="75"/>
        <v/>
      </c>
      <c r="AF177" s="908" t="str">
        <f t="shared" si="69"/>
        <v/>
      </c>
      <c r="AG177" s="909" t="str">
        <f t="shared" si="76"/>
        <v/>
      </c>
      <c r="AH177" s="192">
        <f t="shared" si="50"/>
        <v>0</v>
      </c>
      <c r="AI177" s="192">
        <f t="shared" si="51"/>
        <v>0</v>
      </c>
      <c r="AJ177" s="192">
        <f t="shared" si="52"/>
        <v>0</v>
      </c>
      <c r="AK177" s="192">
        <f t="shared" si="53"/>
        <v>0</v>
      </c>
      <c r="AL177" s="192">
        <f t="shared" si="54"/>
        <v>0</v>
      </c>
      <c r="AM177" s="192">
        <f t="shared" si="55"/>
        <v>0</v>
      </c>
      <c r="AN177" s="192">
        <f t="shared" si="56"/>
        <v>0</v>
      </c>
      <c r="AO177" s="192">
        <f t="shared" si="57"/>
        <v>0</v>
      </c>
      <c r="AP177" s="192">
        <f t="shared" si="58"/>
        <v>0</v>
      </c>
      <c r="AQ177" s="192">
        <f t="shared" si="59"/>
        <v>0</v>
      </c>
      <c r="AR177" s="192">
        <f t="shared" si="60"/>
        <v>0</v>
      </c>
      <c r="AS177" s="192">
        <f t="shared" si="61"/>
        <v>0</v>
      </c>
      <c r="AT177" s="192">
        <f t="shared" si="62"/>
        <v>0</v>
      </c>
      <c r="AU177" s="192">
        <f t="shared" si="63"/>
        <v>0</v>
      </c>
      <c r="AV177" s="192">
        <f t="shared" si="64"/>
        <v>0</v>
      </c>
      <c r="AW177" s="192">
        <f t="shared" si="65"/>
        <v>0</v>
      </c>
      <c r="AX177" s="192">
        <f t="shared" si="66"/>
        <v>0</v>
      </c>
      <c r="AY177" s="192">
        <f t="shared" si="67"/>
        <v>0</v>
      </c>
      <c r="AZ177" s="192">
        <f t="shared" si="68"/>
        <v>0</v>
      </c>
    </row>
    <row r="178" spans="1:52" ht="109.8" customHeight="1">
      <c r="A178" s="902" t="s">
        <v>2992</v>
      </c>
      <c r="B178" s="902" t="str">
        <f>IF(VLOOKUP($A178,'Data (new)'!A:T,2,0)="","",VLOOKUP($A178,'Data (new)'!A:T,2,0))</f>
        <v/>
      </c>
      <c r="C178" s="1746" t="str">
        <f>IF(VLOOKUP($A178,'Data (new)'!A:T,5,0)="","",VLOOKUP($A178,'Data (new)'!A:T,5,0))</f>
        <v>Shields</v>
      </c>
      <c r="D178" s="1772"/>
      <c r="E178" s="1767" t="str">
        <f>IF(VLOOKUP($A178,'Data (new)'!$A:$T,6,0)="","",HYPERLINK(VLOOKUP($A178,'Data (new)'!A:T,7,0), VLOOKUP($A178,'Data (new)'!A:T,6,0)))</f>
        <v>A Jug Right 2 XL</v>
      </c>
      <c r="F178" s="1743" t="str">
        <f>IF(VLOOKUP($A178,'Data (new)'!A:T,9,0)="","",VLOOKUP($A178,'Data (new)'!A:T,9,0))</f>
        <v>55 x 132 x 17 cm</v>
      </c>
      <c r="G178" s="911" t="str">
        <f>IF(VLOOKUP($A178,'Data (new)'!A:T,8,0)="","",VLOOKUP($A178,'Data (new)'!A:T,8,0))</f>
        <v>Full friction</v>
      </c>
      <c r="H178" s="914">
        <f>IF(VLOOKUP($A178,'Data (new)'!A:T,16,0)="","",VLOOKUP($A178,'Data (new)'!A:T,16,0))</f>
        <v>244.55625436757512</v>
      </c>
      <c r="I178" s="910">
        <f>IF(VLOOKUP($A178,'Data (new)'!A:T,11,0)="","",VLOOKUP($A178,'Data (new)'!A:T,11,0))</f>
        <v>1</v>
      </c>
      <c r="J178" s="940"/>
      <c r="K178" s="941"/>
      <c r="L178" s="942"/>
      <c r="M178" s="943"/>
      <c r="N178" s="944"/>
      <c r="O178" s="945"/>
      <c r="P178" s="946"/>
      <c r="Q178" s="947"/>
      <c r="R178" s="948"/>
      <c r="S178" s="949"/>
      <c r="T178" s="950"/>
      <c r="U178" s="951"/>
      <c r="V178" s="933"/>
      <c r="W178" s="934"/>
      <c r="X178" s="935"/>
      <c r="Y178" s="936"/>
      <c r="Z178" s="937"/>
      <c r="AA178" s="938"/>
      <c r="AB178" s="939"/>
      <c r="AC178" s="906" t="str">
        <f>IF(VLOOKUP($A178,'Data (new)'!A:T,12,0)="","",VLOOKUP($A178,'Data (new)'!A:T,12,0))</f>
        <v/>
      </c>
      <c r="AD178" s="906" t="str">
        <f t="shared" si="70"/>
        <v/>
      </c>
      <c r="AE178" s="907" t="str">
        <f t="shared" si="75"/>
        <v/>
      </c>
      <c r="AF178" s="908" t="str">
        <f t="shared" si="69"/>
        <v/>
      </c>
      <c r="AG178" s="909" t="str">
        <f t="shared" si="76"/>
        <v/>
      </c>
      <c r="AH178" s="192">
        <f t="shared" si="50"/>
        <v>0</v>
      </c>
      <c r="AI178" s="192">
        <f t="shared" si="51"/>
        <v>0</v>
      </c>
      <c r="AJ178" s="192">
        <f t="shared" si="52"/>
        <v>0</v>
      </c>
      <c r="AK178" s="192">
        <f t="shared" si="53"/>
        <v>0</v>
      </c>
      <c r="AL178" s="192">
        <f t="shared" si="54"/>
        <v>0</v>
      </c>
      <c r="AM178" s="192">
        <f t="shared" si="55"/>
        <v>0</v>
      </c>
      <c r="AN178" s="192">
        <f t="shared" si="56"/>
        <v>0</v>
      </c>
      <c r="AO178" s="192">
        <f t="shared" si="57"/>
        <v>0</v>
      </c>
      <c r="AP178" s="192">
        <f t="shared" si="58"/>
        <v>0</v>
      </c>
      <c r="AQ178" s="192">
        <f t="shared" si="59"/>
        <v>0</v>
      </c>
      <c r="AR178" s="192">
        <f t="shared" si="60"/>
        <v>0</v>
      </c>
      <c r="AS178" s="192">
        <f t="shared" si="61"/>
        <v>0</v>
      </c>
      <c r="AT178" s="192">
        <f t="shared" si="62"/>
        <v>0</v>
      </c>
      <c r="AU178" s="192">
        <f t="shared" si="63"/>
        <v>0</v>
      </c>
      <c r="AV178" s="192">
        <f t="shared" si="64"/>
        <v>0</v>
      </c>
      <c r="AW178" s="192">
        <f t="shared" si="65"/>
        <v>0</v>
      </c>
      <c r="AX178" s="192">
        <f t="shared" si="66"/>
        <v>0</v>
      </c>
      <c r="AY178" s="192">
        <f t="shared" si="67"/>
        <v>0</v>
      </c>
      <c r="AZ178" s="192">
        <f t="shared" si="68"/>
        <v>0</v>
      </c>
    </row>
    <row r="179" spans="1:52" ht="109.8" customHeight="1">
      <c r="A179" s="902" t="s">
        <v>2993</v>
      </c>
      <c r="B179" s="902" t="str">
        <f>IF(VLOOKUP($A179,'Data (new)'!A:T,2,0)="","",VLOOKUP($A179,'Data (new)'!A:T,2,0))</f>
        <v/>
      </c>
      <c r="C179" s="1747" t="str">
        <f>IF(VLOOKUP($A179,'Data (new)'!A:T,5,0)="","",VLOOKUP($A179,'Data (new)'!A:T,5,0))</f>
        <v>Shields</v>
      </c>
      <c r="D179" s="1770"/>
      <c r="E179" s="1751" t="str">
        <f>IF(VLOOKUP($A179,'Data (new)'!$A:$T,6,0)="","",HYPERLINK(VLOOKUP($A179,'Data (new)'!A:T,7,0), VLOOKUP($A179,'Data (new)'!A:T,6,0)))</f>
        <v>A Jug Right 2 XL</v>
      </c>
      <c r="F179" s="1744" t="str">
        <f>IF(VLOOKUP($A179,'Data (new)'!A:T,9,0)="","",VLOOKUP($A179,'Data (new)'!A:T,9,0))</f>
        <v>55 x 132 x 17 cm</v>
      </c>
      <c r="G179" s="911" t="str">
        <f>IF(VLOOKUP($A179,'Data (new)'!A:T,8,0)="","",VLOOKUP($A179,'Data (new)'!A:T,8,0))</f>
        <v>Dual texture</v>
      </c>
      <c r="H179" s="914">
        <f>IF(VLOOKUP($A179,'Data (new)'!A:T,16,0)="","",VLOOKUP($A179,'Data (new)'!A:T,16,0))</f>
        <v>305.69531795946887</v>
      </c>
      <c r="I179" s="910">
        <f>IF(VLOOKUP($A179,'Data (new)'!A:T,11,0)="","",VLOOKUP($A179,'Data (new)'!A:T,11,0))</f>
        <v>1</v>
      </c>
      <c r="J179" s="940"/>
      <c r="K179" s="941"/>
      <c r="L179" s="942"/>
      <c r="M179" s="943"/>
      <c r="N179" s="944"/>
      <c r="O179" s="945"/>
      <c r="P179" s="946"/>
      <c r="Q179" s="947"/>
      <c r="R179" s="948"/>
      <c r="S179" s="949"/>
      <c r="T179" s="950"/>
      <c r="U179" s="951"/>
      <c r="V179" s="933"/>
      <c r="W179" s="934"/>
      <c r="X179" s="935"/>
      <c r="Y179" s="936"/>
      <c r="Z179" s="937"/>
      <c r="AA179" s="938"/>
      <c r="AB179" s="939"/>
      <c r="AC179" s="906" t="str">
        <f>IF(VLOOKUP($A179,'Data (new)'!A:T,12,0)="","",VLOOKUP($A179,'Data (new)'!A:T,12,0))</f>
        <v/>
      </c>
      <c r="AD179" s="906" t="str">
        <f t="shared" si="70"/>
        <v/>
      </c>
      <c r="AE179" s="907" t="str">
        <f t="shared" si="75"/>
        <v/>
      </c>
      <c r="AF179" s="908" t="str">
        <f t="shared" si="69"/>
        <v/>
      </c>
      <c r="AG179" s="909" t="str">
        <f t="shared" si="76"/>
        <v/>
      </c>
      <c r="AH179" s="192">
        <f t="shared" si="50"/>
        <v>0</v>
      </c>
      <c r="AI179" s="192">
        <f t="shared" si="51"/>
        <v>0</v>
      </c>
      <c r="AJ179" s="192">
        <f t="shared" si="52"/>
        <v>0</v>
      </c>
      <c r="AK179" s="192">
        <f t="shared" si="53"/>
        <v>0</v>
      </c>
      <c r="AL179" s="192">
        <f t="shared" si="54"/>
        <v>0</v>
      </c>
      <c r="AM179" s="192">
        <f t="shared" si="55"/>
        <v>0</v>
      </c>
      <c r="AN179" s="192">
        <f t="shared" si="56"/>
        <v>0</v>
      </c>
      <c r="AO179" s="192">
        <f t="shared" si="57"/>
        <v>0</v>
      </c>
      <c r="AP179" s="192">
        <f t="shared" si="58"/>
        <v>0</v>
      </c>
      <c r="AQ179" s="192">
        <f t="shared" si="59"/>
        <v>0</v>
      </c>
      <c r="AR179" s="192">
        <f t="shared" si="60"/>
        <v>0</v>
      </c>
      <c r="AS179" s="192">
        <f t="shared" si="61"/>
        <v>0</v>
      </c>
      <c r="AT179" s="192">
        <f t="shared" si="62"/>
        <v>0</v>
      </c>
      <c r="AU179" s="192">
        <f t="shared" si="63"/>
        <v>0</v>
      </c>
      <c r="AV179" s="192">
        <f t="shared" si="64"/>
        <v>0</v>
      </c>
      <c r="AW179" s="192">
        <f t="shared" si="65"/>
        <v>0</v>
      </c>
      <c r="AX179" s="192">
        <f t="shared" si="66"/>
        <v>0</v>
      </c>
      <c r="AY179" s="192">
        <f t="shared" si="67"/>
        <v>0</v>
      </c>
      <c r="AZ179" s="192">
        <f t="shared" si="68"/>
        <v>0</v>
      </c>
    </row>
    <row r="180" spans="1:52" ht="109.8" customHeight="1">
      <c r="A180" s="902" t="s">
        <v>2994</v>
      </c>
      <c r="B180" s="902" t="str">
        <f>IF(VLOOKUP($A180,'Data (new)'!A:T,2,0)="","",VLOOKUP($A180,'Data (new)'!A:T,2,0))</f>
        <v/>
      </c>
      <c r="C180" s="1745" t="str">
        <f>IF(VLOOKUP($A180,'Data (new)'!A:T,5,0)="","",VLOOKUP($A180,'Data (new)'!A:T,5,0))</f>
        <v>Shields</v>
      </c>
      <c r="D180" s="1769" t="e" vm="53">
        <v>#VALUE!</v>
      </c>
      <c r="E180" s="1767" t="str">
        <f>IF(VLOOKUP($A180,'Data (new)'!$A:$T,6,0)="","",HYPERLINK(VLOOKUP($A180,'Data (new)'!A:T,7,0), VLOOKUP($A180,'Data (new)'!A:T,6,0)))</f>
        <v>B Cover MEDIUM</v>
      </c>
      <c r="F180" s="1743" t="str">
        <f>IF(VLOOKUP($A180,'Data (new)'!A:T,9,0)="","",VLOOKUP($A180,'Data (new)'!A:T,9,0))</f>
        <v>28 x 53 x 8 cm</v>
      </c>
      <c r="G180" s="911" t="str">
        <f>IF(VLOOKUP($A180,'Data (new)'!A:T,8,0)="","",VLOOKUP($A180,'Data (new)'!A:T,8,0))</f>
        <v>Full friction</v>
      </c>
      <c r="H180" s="914">
        <f>IF(VLOOKUP($A180,'Data (new)'!A:T,16,0)="","",VLOOKUP($A180,'Data (new)'!A:T,16,0))</f>
        <v>136.19047619047623</v>
      </c>
      <c r="I180" s="910">
        <f>IF(VLOOKUP($A180,'Data (new)'!A:T,11,0)="","",VLOOKUP($A180,'Data (new)'!A:T,11,0))</f>
        <v>1</v>
      </c>
      <c r="J180" s="940"/>
      <c r="K180" s="941"/>
      <c r="L180" s="942"/>
      <c r="M180" s="943"/>
      <c r="N180" s="944"/>
      <c r="O180" s="945"/>
      <c r="P180" s="946"/>
      <c r="Q180" s="947"/>
      <c r="R180" s="948"/>
      <c r="S180" s="949"/>
      <c r="T180" s="950"/>
      <c r="U180" s="951"/>
      <c r="V180" s="933"/>
      <c r="W180" s="934"/>
      <c r="X180" s="935"/>
      <c r="Y180" s="936"/>
      <c r="Z180" s="937"/>
      <c r="AA180" s="938"/>
      <c r="AB180" s="939"/>
      <c r="AC180" s="906" t="str">
        <f>IF(VLOOKUP($A180,'Data (new)'!A:T,12,0)="","",VLOOKUP($A180,'Data (new)'!A:T,12,0))</f>
        <v/>
      </c>
      <c r="AD180" s="906" t="str">
        <f t="shared" si="70"/>
        <v/>
      </c>
      <c r="AE180" s="907" t="str">
        <f t="shared" si="75"/>
        <v/>
      </c>
      <c r="AF180" s="908" t="str">
        <f t="shared" si="69"/>
        <v/>
      </c>
      <c r="AG180" s="909" t="str">
        <f t="shared" si="76"/>
        <v/>
      </c>
      <c r="AH180" s="192">
        <f t="shared" si="50"/>
        <v>0</v>
      </c>
      <c r="AI180" s="192">
        <f t="shared" si="51"/>
        <v>0</v>
      </c>
      <c r="AJ180" s="192">
        <f t="shared" si="52"/>
        <v>0</v>
      </c>
      <c r="AK180" s="192">
        <f t="shared" si="53"/>
        <v>0</v>
      </c>
      <c r="AL180" s="192">
        <f t="shared" si="54"/>
        <v>0</v>
      </c>
      <c r="AM180" s="192">
        <f t="shared" si="55"/>
        <v>0</v>
      </c>
      <c r="AN180" s="192">
        <f t="shared" si="56"/>
        <v>0</v>
      </c>
      <c r="AO180" s="192">
        <f t="shared" si="57"/>
        <v>0</v>
      </c>
      <c r="AP180" s="192">
        <f t="shared" si="58"/>
        <v>0</v>
      </c>
      <c r="AQ180" s="192">
        <f t="shared" si="59"/>
        <v>0</v>
      </c>
      <c r="AR180" s="192">
        <f t="shared" si="60"/>
        <v>0</v>
      </c>
      <c r="AS180" s="192">
        <f t="shared" si="61"/>
        <v>0</v>
      </c>
      <c r="AT180" s="192">
        <f t="shared" si="62"/>
        <v>0</v>
      </c>
      <c r="AU180" s="192">
        <f t="shared" si="63"/>
        <v>0</v>
      </c>
      <c r="AV180" s="192">
        <f t="shared" si="64"/>
        <v>0</v>
      </c>
      <c r="AW180" s="192">
        <f t="shared" si="65"/>
        <v>0</v>
      </c>
      <c r="AX180" s="192">
        <f t="shared" si="66"/>
        <v>0</v>
      </c>
      <c r="AY180" s="192">
        <f t="shared" si="67"/>
        <v>0</v>
      </c>
      <c r="AZ180" s="192">
        <f t="shared" si="68"/>
        <v>0</v>
      </c>
    </row>
    <row r="181" spans="1:52" ht="109.8" customHeight="1">
      <c r="A181" s="902" t="s">
        <v>2995</v>
      </c>
      <c r="B181" s="902" t="str">
        <f>IF(VLOOKUP($A181,'Data (new)'!A:T,2,0)="","",VLOOKUP($A181,'Data (new)'!A:T,2,0))</f>
        <v/>
      </c>
      <c r="C181" s="1746" t="str">
        <f>IF(VLOOKUP($A181,'Data (new)'!A:T,5,0)="","",VLOOKUP($A181,'Data (new)'!A:T,5,0))</f>
        <v>Shields</v>
      </c>
      <c r="D181" s="1772"/>
      <c r="E181" s="1751" t="str">
        <f>IF(VLOOKUP($A181,'Data (new)'!$A:$T,6,0)="","",HYPERLINK(VLOOKUP($A181,'Data (new)'!A:T,7,0), VLOOKUP($A181,'Data (new)'!A:T,6,0)))</f>
        <v>B Cover MEDIUM</v>
      </c>
      <c r="F181" s="1744" t="str">
        <f>IF(VLOOKUP($A181,'Data (new)'!A:T,9,0)="","",VLOOKUP($A181,'Data (new)'!A:T,9,0))</f>
        <v>28 x 53 x 8 cm</v>
      </c>
      <c r="G181" s="911" t="str">
        <f>IF(VLOOKUP($A181,'Data (new)'!A:T,8,0)="","",VLOOKUP($A181,'Data (new)'!A:T,8,0))</f>
        <v>Dual texture</v>
      </c>
      <c r="H181" s="914">
        <f>IF(VLOOKUP($A181,'Data (new)'!A:T,16,0)="","",VLOOKUP($A181,'Data (new)'!A:T,16,0))</f>
        <v>170.23809523809527</v>
      </c>
      <c r="I181" s="910">
        <f>IF(VLOOKUP($A181,'Data (new)'!A:T,11,0)="","",VLOOKUP($A181,'Data (new)'!A:T,11,0))</f>
        <v>1</v>
      </c>
      <c r="J181" s="940"/>
      <c r="K181" s="941"/>
      <c r="L181" s="942"/>
      <c r="M181" s="943"/>
      <c r="N181" s="944"/>
      <c r="O181" s="945"/>
      <c r="P181" s="946"/>
      <c r="Q181" s="947"/>
      <c r="R181" s="948"/>
      <c r="S181" s="949"/>
      <c r="T181" s="950"/>
      <c r="U181" s="951"/>
      <c r="V181" s="933"/>
      <c r="W181" s="934"/>
      <c r="X181" s="935"/>
      <c r="Y181" s="936"/>
      <c r="Z181" s="937"/>
      <c r="AA181" s="938"/>
      <c r="AB181" s="939"/>
      <c r="AC181" s="906" t="str">
        <f>IF(VLOOKUP($A181,'Data (new)'!A:T,12,0)="","",VLOOKUP($A181,'Data (new)'!A:T,12,0))</f>
        <v/>
      </c>
      <c r="AD181" s="906" t="str">
        <f t="shared" si="70"/>
        <v/>
      </c>
      <c r="AE181" s="907" t="str">
        <f t="shared" si="75"/>
        <v/>
      </c>
      <c r="AF181" s="908" t="str">
        <f t="shared" si="69"/>
        <v/>
      </c>
      <c r="AG181" s="909" t="str">
        <f t="shared" si="76"/>
        <v/>
      </c>
      <c r="AH181" s="192">
        <f t="shared" si="50"/>
        <v>0</v>
      </c>
      <c r="AI181" s="192">
        <f t="shared" si="51"/>
        <v>0</v>
      </c>
      <c r="AJ181" s="192">
        <f t="shared" si="52"/>
        <v>0</v>
      </c>
      <c r="AK181" s="192">
        <f t="shared" si="53"/>
        <v>0</v>
      </c>
      <c r="AL181" s="192">
        <f t="shared" si="54"/>
        <v>0</v>
      </c>
      <c r="AM181" s="192">
        <f t="shared" si="55"/>
        <v>0</v>
      </c>
      <c r="AN181" s="192">
        <f t="shared" si="56"/>
        <v>0</v>
      </c>
      <c r="AO181" s="192">
        <f t="shared" si="57"/>
        <v>0</v>
      </c>
      <c r="AP181" s="192">
        <f t="shared" si="58"/>
        <v>0</v>
      </c>
      <c r="AQ181" s="192">
        <f t="shared" si="59"/>
        <v>0</v>
      </c>
      <c r="AR181" s="192">
        <f t="shared" si="60"/>
        <v>0</v>
      </c>
      <c r="AS181" s="192">
        <f t="shared" si="61"/>
        <v>0</v>
      </c>
      <c r="AT181" s="192">
        <f t="shared" si="62"/>
        <v>0</v>
      </c>
      <c r="AU181" s="192">
        <f t="shared" si="63"/>
        <v>0</v>
      </c>
      <c r="AV181" s="192">
        <f t="shared" si="64"/>
        <v>0</v>
      </c>
      <c r="AW181" s="192">
        <f t="shared" si="65"/>
        <v>0</v>
      </c>
      <c r="AX181" s="192">
        <f t="shared" si="66"/>
        <v>0</v>
      </c>
      <c r="AY181" s="192">
        <f t="shared" si="67"/>
        <v>0</v>
      </c>
      <c r="AZ181" s="192">
        <f t="shared" si="68"/>
        <v>0</v>
      </c>
    </row>
    <row r="182" spans="1:52" ht="109.8" customHeight="1">
      <c r="A182" s="902" t="s">
        <v>2996</v>
      </c>
      <c r="B182" s="902" t="str">
        <f>IF(VLOOKUP($A182,'Data (new)'!A:T,2,0)="","",VLOOKUP($A182,'Data (new)'!A:T,2,0))</f>
        <v>AGP0412</v>
      </c>
      <c r="C182" s="1746" t="str">
        <f>IF(VLOOKUP($A182,'Data (new)'!A:T,5,0)="","",VLOOKUP($A182,'Data (new)'!A:T,5,0))</f>
        <v>Shields</v>
      </c>
      <c r="D182" s="1772"/>
      <c r="E182" s="1767" t="str">
        <f>IF(VLOOKUP($A182,'Data (new)'!$A:$T,6,0)="","",HYPERLINK(VLOOKUP($A182,'Data (new)'!A:T,7,0), VLOOKUP($A182,'Data (new)'!A:T,6,0)))</f>
        <v>B Cover LARGE</v>
      </c>
      <c r="F182" s="1743" t="str">
        <f>IF(VLOOKUP($A182,'Data (new)'!A:T,9,0)="","",VLOOKUP($A182,'Data (new)'!A:T,9,0))</f>
        <v>37 x 71 x 11 cm</v>
      </c>
      <c r="G182" s="911" t="str">
        <f>IF(VLOOKUP($A182,'Data (new)'!A:T,8,0)="","",VLOOKUP($A182,'Data (new)'!A:T,8,0))</f>
        <v>Full friction</v>
      </c>
      <c r="H182" s="914">
        <f>IF(VLOOKUP($A182,'Data (new)'!A:T,16,0)="","",VLOOKUP($A182,'Data (new)'!A:T,16,0))</f>
        <v>153.97588779919374</v>
      </c>
      <c r="I182" s="910">
        <f>IF(VLOOKUP($A182,'Data (new)'!A:T,11,0)="","",VLOOKUP($A182,'Data (new)'!A:T,11,0))</f>
        <v>1</v>
      </c>
      <c r="J182" s="940"/>
      <c r="K182" s="941"/>
      <c r="L182" s="942"/>
      <c r="M182" s="943"/>
      <c r="N182" s="944"/>
      <c r="O182" s="945"/>
      <c r="P182" s="946"/>
      <c r="Q182" s="947"/>
      <c r="R182" s="948"/>
      <c r="S182" s="949"/>
      <c r="T182" s="950"/>
      <c r="U182" s="951"/>
      <c r="V182" s="933"/>
      <c r="W182" s="934"/>
      <c r="X182" s="935"/>
      <c r="Y182" s="936"/>
      <c r="Z182" s="937"/>
      <c r="AA182" s="938"/>
      <c r="AB182" s="939"/>
      <c r="AC182" s="906" t="str">
        <f>IF(VLOOKUP($A182,'Data (new)'!A:T,12,0)="","",VLOOKUP($A182,'Data (new)'!A:T,12,0))</f>
        <v/>
      </c>
      <c r="AD182" s="906" t="str">
        <f t="shared" si="70"/>
        <v/>
      </c>
      <c r="AE182" s="907" t="str">
        <f t="shared" si="75"/>
        <v/>
      </c>
      <c r="AF182" s="908" t="str">
        <f t="shared" si="69"/>
        <v/>
      </c>
      <c r="AG182" s="909" t="str">
        <f t="shared" si="76"/>
        <v/>
      </c>
      <c r="AH182" s="192">
        <f t="shared" si="50"/>
        <v>0</v>
      </c>
      <c r="AI182" s="192">
        <f t="shared" si="51"/>
        <v>0</v>
      </c>
      <c r="AJ182" s="192">
        <f t="shared" si="52"/>
        <v>0</v>
      </c>
      <c r="AK182" s="192">
        <f t="shared" si="53"/>
        <v>0</v>
      </c>
      <c r="AL182" s="192">
        <f t="shared" si="54"/>
        <v>0</v>
      </c>
      <c r="AM182" s="192">
        <f t="shared" si="55"/>
        <v>0</v>
      </c>
      <c r="AN182" s="192">
        <f t="shared" si="56"/>
        <v>0</v>
      </c>
      <c r="AO182" s="192">
        <f t="shared" si="57"/>
        <v>0</v>
      </c>
      <c r="AP182" s="192">
        <f t="shared" si="58"/>
        <v>0</v>
      </c>
      <c r="AQ182" s="192">
        <f t="shared" si="59"/>
        <v>0</v>
      </c>
      <c r="AR182" s="192">
        <f t="shared" si="60"/>
        <v>0</v>
      </c>
      <c r="AS182" s="192">
        <f t="shared" si="61"/>
        <v>0</v>
      </c>
      <c r="AT182" s="192">
        <f t="shared" si="62"/>
        <v>0</v>
      </c>
      <c r="AU182" s="192">
        <f t="shared" si="63"/>
        <v>0</v>
      </c>
      <c r="AV182" s="192">
        <f t="shared" si="64"/>
        <v>0</v>
      </c>
      <c r="AW182" s="192">
        <f t="shared" si="65"/>
        <v>0</v>
      </c>
      <c r="AX182" s="192">
        <f t="shared" si="66"/>
        <v>0</v>
      </c>
      <c r="AY182" s="192">
        <f t="shared" si="67"/>
        <v>0</v>
      </c>
      <c r="AZ182" s="192">
        <f t="shared" si="68"/>
        <v>0</v>
      </c>
    </row>
    <row r="183" spans="1:52" ht="109.8" customHeight="1">
      <c r="A183" s="902" t="s">
        <v>2997</v>
      </c>
      <c r="B183" s="902" t="str">
        <f>IF(VLOOKUP($A183,'Data (new)'!A:T,2,0)="","",VLOOKUP($A183,'Data (new)'!A:T,2,0))</f>
        <v>AGP0412</v>
      </c>
      <c r="C183" s="1746" t="str">
        <f>IF(VLOOKUP($A183,'Data (new)'!A:T,5,0)="","",VLOOKUP($A183,'Data (new)'!A:T,5,0))</f>
        <v>Shields</v>
      </c>
      <c r="D183" s="1772"/>
      <c r="E183" s="1751" t="str">
        <f>IF(VLOOKUP($A183,'Data (new)'!$A:$T,6,0)="","",HYPERLINK(VLOOKUP($A183,'Data (new)'!A:T,7,0), VLOOKUP($A183,'Data (new)'!A:T,6,0)))</f>
        <v>B Cover LARGE</v>
      </c>
      <c r="F183" s="1744" t="str">
        <f>IF(VLOOKUP($A183,'Data (new)'!A:T,9,0)="","",VLOOKUP($A183,'Data (new)'!A:T,9,0))</f>
        <v>37 x 71 x 11 cm</v>
      </c>
      <c r="G183" s="911" t="str">
        <f>IF(VLOOKUP($A183,'Data (new)'!A:T,8,0)="","",VLOOKUP($A183,'Data (new)'!A:T,8,0))</f>
        <v>Dual texture</v>
      </c>
      <c r="H183" s="914">
        <f>IF(VLOOKUP($A183,'Data (new)'!A:T,16,0)="","",VLOOKUP($A183,'Data (new)'!A:T,16,0))</f>
        <v>192.46985974899221</v>
      </c>
      <c r="I183" s="910">
        <f>IF(VLOOKUP($A183,'Data (new)'!A:T,11,0)="","",VLOOKUP($A183,'Data (new)'!A:T,11,0))</f>
        <v>1</v>
      </c>
      <c r="J183" s="940"/>
      <c r="K183" s="941"/>
      <c r="L183" s="942"/>
      <c r="M183" s="943"/>
      <c r="N183" s="944"/>
      <c r="O183" s="945"/>
      <c r="P183" s="946"/>
      <c r="Q183" s="947"/>
      <c r="R183" s="948"/>
      <c r="S183" s="949"/>
      <c r="T183" s="950"/>
      <c r="U183" s="951"/>
      <c r="V183" s="933"/>
      <c r="W183" s="934"/>
      <c r="X183" s="935"/>
      <c r="Y183" s="936"/>
      <c r="Z183" s="937"/>
      <c r="AA183" s="938"/>
      <c r="AB183" s="939"/>
      <c r="AC183" s="906" t="str">
        <f>IF(VLOOKUP($A183,'Data (new)'!A:T,12,0)="","",VLOOKUP($A183,'Data (new)'!A:T,12,0))</f>
        <v/>
      </c>
      <c r="AD183" s="906" t="str">
        <f t="shared" si="70"/>
        <v/>
      </c>
      <c r="AE183" s="907" t="str">
        <f t="shared" si="75"/>
        <v/>
      </c>
      <c r="AF183" s="908" t="str">
        <f t="shared" si="69"/>
        <v/>
      </c>
      <c r="AG183" s="909" t="str">
        <f t="shared" si="76"/>
        <v/>
      </c>
      <c r="AH183" s="192">
        <f t="shared" si="50"/>
        <v>0</v>
      </c>
      <c r="AI183" s="192">
        <f t="shared" si="51"/>
        <v>0</v>
      </c>
      <c r="AJ183" s="192">
        <f t="shared" si="52"/>
        <v>0</v>
      </c>
      <c r="AK183" s="192">
        <f t="shared" si="53"/>
        <v>0</v>
      </c>
      <c r="AL183" s="192">
        <f t="shared" si="54"/>
        <v>0</v>
      </c>
      <c r="AM183" s="192">
        <f t="shared" si="55"/>
        <v>0</v>
      </c>
      <c r="AN183" s="192">
        <f t="shared" si="56"/>
        <v>0</v>
      </c>
      <c r="AO183" s="192">
        <f t="shared" si="57"/>
        <v>0</v>
      </c>
      <c r="AP183" s="192">
        <f t="shared" si="58"/>
        <v>0</v>
      </c>
      <c r="AQ183" s="192">
        <f t="shared" si="59"/>
        <v>0</v>
      </c>
      <c r="AR183" s="192">
        <f t="shared" si="60"/>
        <v>0</v>
      </c>
      <c r="AS183" s="192">
        <f t="shared" si="61"/>
        <v>0</v>
      </c>
      <c r="AT183" s="192">
        <f t="shared" si="62"/>
        <v>0</v>
      </c>
      <c r="AU183" s="192">
        <f t="shared" si="63"/>
        <v>0</v>
      </c>
      <c r="AV183" s="192">
        <f t="shared" si="64"/>
        <v>0</v>
      </c>
      <c r="AW183" s="192">
        <f t="shared" si="65"/>
        <v>0</v>
      </c>
      <c r="AX183" s="192">
        <f t="shared" si="66"/>
        <v>0</v>
      </c>
      <c r="AY183" s="192">
        <f t="shared" si="67"/>
        <v>0</v>
      </c>
      <c r="AZ183" s="192">
        <f t="shared" si="68"/>
        <v>0</v>
      </c>
    </row>
    <row r="184" spans="1:52" ht="109.8" customHeight="1">
      <c r="A184" s="902" t="s">
        <v>2998</v>
      </c>
      <c r="B184" s="902" t="str">
        <f>IF(VLOOKUP($A184,'Data (new)'!A:T,2,0)="","",VLOOKUP($A184,'Data (new)'!A:T,2,0))</f>
        <v/>
      </c>
      <c r="C184" s="1746" t="str">
        <f>IF(VLOOKUP($A184,'Data (new)'!A:T,5,0)="","",VLOOKUP($A184,'Data (new)'!A:T,5,0))</f>
        <v>Shields</v>
      </c>
      <c r="D184" s="1772"/>
      <c r="E184" s="1767" t="str">
        <f>IF(VLOOKUP($A184,'Data (new)'!$A:$T,6,0)="","",HYPERLINK(VLOOKUP($A184,'Data (new)'!A:T,7,0), VLOOKUP($A184,'Data (new)'!A:T,6,0)))</f>
        <v>B Cover XL</v>
      </c>
      <c r="F184" s="1743" t="str">
        <f>IF(VLOOKUP($A184,'Data (new)'!A:T,9,0)="","",VLOOKUP($A184,'Data (new)'!A:T,9,0))</f>
        <v>50 x 95 x 15 cm</v>
      </c>
      <c r="G184" s="911" t="str">
        <f>IF(VLOOKUP($A184,'Data (new)'!A:T,8,0)="","",VLOOKUP($A184,'Data (new)'!A:T,8,0))</f>
        <v>Full friction</v>
      </c>
      <c r="H184" s="914">
        <f>IF(VLOOKUP($A184,'Data (new)'!A:T,16,0)="","",VLOOKUP($A184,'Data (new)'!A:T,16,0))</f>
        <v>180.05401234567907</v>
      </c>
      <c r="I184" s="910">
        <f>IF(VLOOKUP($A184,'Data (new)'!A:T,11,0)="","",VLOOKUP($A184,'Data (new)'!A:T,11,0))</f>
        <v>1</v>
      </c>
      <c r="J184" s="940"/>
      <c r="K184" s="941"/>
      <c r="L184" s="942"/>
      <c r="M184" s="943"/>
      <c r="N184" s="944"/>
      <c r="O184" s="945"/>
      <c r="P184" s="946"/>
      <c r="Q184" s="947"/>
      <c r="R184" s="948"/>
      <c r="S184" s="949"/>
      <c r="T184" s="950"/>
      <c r="U184" s="951"/>
      <c r="V184" s="933"/>
      <c r="W184" s="934"/>
      <c r="X184" s="935"/>
      <c r="Y184" s="936"/>
      <c r="Z184" s="937"/>
      <c r="AA184" s="938"/>
      <c r="AB184" s="939"/>
      <c r="AC184" s="906" t="str">
        <f>IF(VLOOKUP($A184,'Data (new)'!A:T,12,0)="","",VLOOKUP($A184,'Data (new)'!A:T,12,0))</f>
        <v/>
      </c>
      <c r="AD184" s="906" t="str">
        <f t="shared" si="70"/>
        <v/>
      </c>
      <c r="AE184" s="907" t="str">
        <f t="shared" si="75"/>
        <v/>
      </c>
      <c r="AF184" s="908" t="str">
        <f t="shared" si="69"/>
        <v/>
      </c>
      <c r="AG184" s="909" t="str">
        <f t="shared" si="76"/>
        <v/>
      </c>
      <c r="AH184" s="192">
        <f t="shared" si="50"/>
        <v>0</v>
      </c>
      <c r="AI184" s="192">
        <f t="shared" si="51"/>
        <v>0</v>
      </c>
      <c r="AJ184" s="192">
        <f t="shared" si="52"/>
        <v>0</v>
      </c>
      <c r="AK184" s="192">
        <f t="shared" si="53"/>
        <v>0</v>
      </c>
      <c r="AL184" s="192">
        <f t="shared" si="54"/>
        <v>0</v>
      </c>
      <c r="AM184" s="192">
        <f t="shared" si="55"/>
        <v>0</v>
      </c>
      <c r="AN184" s="192">
        <f t="shared" si="56"/>
        <v>0</v>
      </c>
      <c r="AO184" s="192">
        <f t="shared" si="57"/>
        <v>0</v>
      </c>
      <c r="AP184" s="192">
        <f t="shared" si="58"/>
        <v>0</v>
      </c>
      <c r="AQ184" s="192">
        <f t="shared" si="59"/>
        <v>0</v>
      </c>
      <c r="AR184" s="192">
        <f t="shared" si="60"/>
        <v>0</v>
      </c>
      <c r="AS184" s="192">
        <f t="shared" si="61"/>
        <v>0</v>
      </c>
      <c r="AT184" s="192">
        <f t="shared" si="62"/>
        <v>0</v>
      </c>
      <c r="AU184" s="192">
        <f t="shared" si="63"/>
        <v>0</v>
      </c>
      <c r="AV184" s="192">
        <f t="shared" si="64"/>
        <v>0</v>
      </c>
      <c r="AW184" s="192">
        <f t="shared" si="65"/>
        <v>0</v>
      </c>
      <c r="AX184" s="192">
        <f t="shared" si="66"/>
        <v>0</v>
      </c>
      <c r="AY184" s="192">
        <f t="shared" si="67"/>
        <v>0</v>
      </c>
      <c r="AZ184" s="192">
        <f t="shared" si="68"/>
        <v>0</v>
      </c>
    </row>
    <row r="185" spans="1:52" ht="109.8" customHeight="1">
      <c r="A185" s="902" t="s">
        <v>2999</v>
      </c>
      <c r="B185" s="902" t="str">
        <f>IF(VLOOKUP($A185,'Data (new)'!A:T,2,0)="","",VLOOKUP($A185,'Data (new)'!A:T,2,0))</f>
        <v/>
      </c>
      <c r="C185" s="1747" t="str">
        <f>IF(VLOOKUP($A185,'Data (new)'!A:T,5,0)="","",VLOOKUP($A185,'Data (new)'!A:T,5,0))</f>
        <v>Shields</v>
      </c>
      <c r="D185" s="1770"/>
      <c r="E185" s="1751" t="str">
        <f>IF(VLOOKUP($A185,'Data (new)'!$A:$T,6,0)="","",HYPERLINK(VLOOKUP($A185,'Data (new)'!A:T,7,0), VLOOKUP($A185,'Data (new)'!A:T,6,0)))</f>
        <v>B Cover XL</v>
      </c>
      <c r="F185" s="1744" t="str">
        <f>IF(VLOOKUP($A185,'Data (new)'!A:T,9,0)="","",VLOOKUP($A185,'Data (new)'!A:T,9,0))</f>
        <v>50 x 95 x 15 cm</v>
      </c>
      <c r="G185" s="911" t="str">
        <f>IF(VLOOKUP($A185,'Data (new)'!A:T,8,0)="","",VLOOKUP($A185,'Data (new)'!A:T,8,0))</f>
        <v>Dual texture</v>
      </c>
      <c r="H185" s="914">
        <f>IF(VLOOKUP($A185,'Data (new)'!A:T,16,0)="","",VLOOKUP($A185,'Data (new)'!A:T,16,0))</f>
        <v>225.06751543209882</v>
      </c>
      <c r="I185" s="910">
        <f>IF(VLOOKUP($A185,'Data (new)'!A:T,11,0)="","",VLOOKUP($A185,'Data (new)'!A:T,11,0))</f>
        <v>1</v>
      </c>
      <c r="J185" s="940"/>
      <c r="K185" s="941"/>
      <c r="L185" s="942"/>
      <c r="M185" s="943"/>
      <c r="N185" s="944"/>
      <c r="O185" s="945"/>
      <c r="P185" s="946"/>
      <c r="Q185" s="947"/>
      <c r="R185" s="948"/>
      <c r="S185" s="949"/>
      <c r="T185" s="950"/>
      <c r="U185" s="951"/>
      <c r="V185" s="933"/>
      <c r="W185" s="934"/>
      <c r="X185" s="935"/>
      <c r="Y185" s="936"/>
      <c r="Z185" s="937"/>
      <c r="AA185" s="938"/>
      <c r="AB185" s="939"/>
      <c r="AC185" s="906" t="str">
        <f>IF(VLOOKUP($A185,'Data (new)'!A:T,12,0)="","",VLOOKUP($A185,'Data (new)'!A:T,12,0))</f>
        <v/>
      </c>
      <c r="AD185" s="906" t="str">
        <f t="shared" si="70"/>
        <v/>
      </c>
      <c r="AE185" s="907" t="str">
        <f t="shared" si="75"/>
        <v/>
      </c>
      <c r="AF185" s="908" t="str">
        <f t="shared" si="69"/>
        <v/>
      </c>
      <c r="AG185" s="909" t="str">
        <f t="shared" si="76"/>
        <v/>
      </c>
      <c r="AH185" s="192">
        <f t="shared" si="50"/>
        <v>0</v>
      </c>
      <c r="AI185" s="192">
        <f t="shared" si="51"/>
        <v>0</v>
      </c>
      <c r="AJ185" s="192">
        <f t="shared" si="52"/>
        <v>0</v>
      </c>
      <c r="AK185" s="192">
        <f t="shared" si="53"/>
        <v>0</v>
      </c>
      <c r="AL185" s="192">
        <f t="shared" si="54"/>
        <v>0</v>
      </c>
      <c r="AM185" s="192">
        <f t="shared" si="55"/>
        <v>0</v>
      </c>
      <c r="AN185" s="192">
        <f t="shared" si="56"/>
        <v>0</v>
      </c>
      <c r="AO185" s="192">
        <f t="shared" si="57"/>
        <v>0</v>
      </c>
      <c r="AP185" s="192">
        <f t="shared" si="58"/>
        <v>0</v>
      </c>
      <c r="AQ185" s="192">
        <f t="shared" si="59"/>
        <v>0</v>
      </c>
      <c r="AR185" s="192">
        <f t="shared" si="60"/>
        <v>0</v>
      </c>
      <c r="AS185" s="192">
        <f t="shared" si="61"/>
        <v>0</v>
      </c>
      <c r="AT185" s="192">
        <f t="shared" si="62"/>
        <v>0</v>
      </c>
      <c r="AU185" s="192">
        <f t="shared" si="63"/>
        <v>0</v>
      </c>
      <c r="AV185" s="192">
        <f t="shared" si="64"/>
        <v>0</v>
      </c>
      <c r="AW185" s="192">
        <f t="shared" si="65"/>
        <v>0</v>
      </c>
      <c r="AX185" s="192">
        <f t="shared" si="66"/>
        <v>0</v>
      </c>
      <c r="AY185" s="192">
        <f t="shared" si="67"/>
        <v>0</v>
      </c>
      <c r="AZ185" s="192">
        <f t="shared" si="68"/>
        <v>0</v>
      </c>
    </row>
    <row r="186" spans="1:52" ht="109.8" customHeight="1">
      <c r="A186" s="902" t="s">
        <v>3000</v>
      </c>
      <c r="B186" s="902" t="str">
        <f>IF(VLOOKUP($A186,'Data (new)'!A:T,2,0)="","",VLOOKUP($A186,'Data (new)'!A:T,2,0))</f>
        <v/>
      </c>
      <c r="C186" s="1745" t="str">
        <f>IF(VLOOKUP($A186,'Data (new)'!A:T,5,0)="","",VLOOKUP($A186,'Data (new)'!A:T,5,0))</f>
        <v>Shields</v>
      </c>
      <c r="D186" s="1769" t="e" vm="54">
        <v>#VALUE!</v>
      </c>
      <c r="E186" s="1767" t="str">
        <f>IF(VLOOKUP($A186,'Data (new)'!$A:$T,6,0)="","",HYPERLINK(VLOOKUP($A186,'Data (new)'!A:T,7,0), VLOOKUP($A186,'Data (new)'!A:T,6,0)))</f>
        <v>B Cover Top MEDIUM</v>
      </c>
      <c r="F186" s="1743" t="str">
        <f>IF(VLOOKUP($A186,'Data (new)'!A:T,9,0)="","",VLOOKUP($A186,'Data (new)'!A:T,9,0))</f>
        <v>29 x 35 x 4 cm</v>
      </c>
      <c r="G186" s="911" t="str">
        <f>IF(VLOOKUP($A186,'Data (new)'!A:T,8,0)="","",VLOOKUP($A186,'Data (new)'!A:T,8,0))</f>
        <v>Full friction</v>
      </c>
      <c r="H186" s="914">
        <f>IF(VLOOKUP($A186,'Data (new)'!A:T,16,0)="","",VLOOKUP($A186,'Data (new)'!A:T,16,0))</f>
        <v>106.68898809523812</v>
      </c>
      <c r="I186" s="910">
        <f>IF(VLOOKUP($A186,'Data (new)'!A:T,11,0)="","",VLOOKUP($A186,'Data (new)'!A:T,11,0))</f>
        <v>1</v>
      </c>
      <c r="J186" s="940"/>
      <c r="K186" s="941"/>
      <c r="L186" s="942"/>
      <c r="M186" s="943"/>
      <c r="N186" s="944"/>
      <c r="O186" s="945"/>
      <c r="P186" s="946"/>
      <c r="Q186" s="947"/>
      <c r="R186" s="948"/>
      <c r="S186" s="949"/>
      <c r="T186" s="950"/>
      <c r="U186" s="951"/>
      <c r="V186" s="933"/>
      <c r="W186" s="934"/>
      <c r="X186" s="935"/>
      <c r="Y186" s="936"/>
      <c r="Z186" s="937"/>
      <c r="AA186" s="938"/>
      <c r="AB186" s="939"/>
      <c r="AC186" s="906" t="str">
        <f>IF(VLOOKUP($A186,'Data (new)'!A:T,12,0)="","",VLOOKUP($A186,'Data (new)'!A:T,12,0))</f>
        <v/>
      </c>
      <c r="AD186" s="906" t="str">
        <f t="shared" si="70"/>
        <v/>
      </c>
      <c r="AE186" s="907" t="str">
        <f t="shared" si="75"/>
        <v/>
      </c>
      <c r="AF186" s="908" t="str">
        <f t="shared" si="69"/>
        <v/>
      </c>
      <c r="AG186" s="909" t="str">
        <f t="shared" si="76"/>
        <v/>
      </c>
      <c r="AH186" s="192">
        <f t="shared" si="50"/>
        <v>0</v>
      </c>
      <c r="AI186" s="192">
        <f t="shared" si="51"/>
        <v>0</v>
      </c>
      <c r="AJ186" s="192">
        <f t="shared" si="52"/>
        <v>0</v>
      </c>
      <c r="AK186" s="192">
        <f t="shared" si="53"/>
        <v>0</v>
      </c>
      <c r="AL186" s="192">
        <f t="shared" si="54"/>
        <v>0</v>
      </c>
      <c r="AM186" s="192">
        <f t="shared" si="55"/>
        <v>0</v>
      </c>
      <c r="AN186" s="192">
        <f t="shared" si="56"/>
        <v>0</v>
      </c>
      <c r="AO186" s="192">
        <f t="shared" si="57"/>
        <v>0</v>
      </c>
      <c r="AP186" s="192">
        <f t="shared" si="58"/>
        <v>0</v>
      </c>
      <c r="AQ186" s="192">
        <f t="shared" si="59"/>
        <v>0</v>
      </c>
      <c r="AR186" s="192">
        <f t="shared" si="60"/>
        <v>0</v>
      </c>
      <c r="AS186" s="192">
        <f t="shared" si="61"/>
        <v>0</v>
      </c>
      <c r="AT186" s="192">
        <f t="shared" si="62"/>
        <v>0</v>
      </c>
      <c r="AU186" s="192">
        <f t="shared" si="63"/>
        <v>0</v>
      </c>
      <c r="AV186" s="192">
        <f t="shared" si="64"/>
        <v>0</v>
      </c>
      <c r="AW186" s="192">
        <f t="shared" si="65"/>
        <v>0</v>
      </c>
      <c r="AX186" s="192">
        <f t="shared" si="66"/>
        <v>0</v>
      </c>
      <c r="AY186" s="192">
        <f t="shared" si="67"/>
        <v>0</v>
      </c>
      <c r="AZ186" s="192">
        <f t="shared" si="68"/>
        <v>0</v>
      </c>
    </row>
    <row r="187" spans="1:52" ht="109.8" customHeight="1">
      <c r="A187" s="902" t="s">
        <v>3001</v>
      </c>
      <c r="B187" s="902" t="str">
        <f>IF(VLOOKUP($A187,'Data (new)'!A:T,2,0)="","",VLOOKUP($A187,'Data (new)'!A:T,2,0))</f>
        <v/>
      </c>
      <c r="C187" s="1746" t="str">
        <f>IF(VLOOKUP($A187,'Data (new)'!A:T,5,0)="","",VLOOKUP($A187,'Data (new)'!A:T,5,0))</f>
        <v>Shields</v>
      </c>
      <c r="D187" s="1772"/>
      <c r="E187" s="1751" t="str">
        <f>IF(VLOOKUP($A187,'Data (new)'!$A:$T,6,0)="","",HYPERLINK(VLOOKUP($A187,'Data (new)'!A:T,7,0), VLOOKUP($A187,'Data (new)'!A:T,6,0)))</f>
        <v>B Cover Top MEDIUM</v>
      </c>
      <c r="F187" s="1744" t="str">
        <f>IF(VLOOKUP($A187,'Data (new)'!A:T,9,0)="","",VLOOKUP($A187,'Data (new)'!A:T,9,0))</f>
        <v>29 x 35 x 4 cm</v>
      </c>
      <c r="G187" s="911" t="str">
        <f>IF(VLOOKUP($A187,'Data (new)'!A:T,8,0)="","",VLOOKUP($A187,'Data (new)'!A:T,8,0))</f>
        <v>Dual texture</v>
      </c>
      <c r="H187" s="914">
        <f>IF(VLOOKUP($A187,'Data (new)'!A:T,16,0)="","",VLOOKUP($A187,'Data (new)'!A:T,16,0))</f>
        <v>133.36123511904765</v>
      </c>
      <c r="I187" s="910">
        <f>IF(VLOOKUP($A187,'Data (new)'!A:T,11,0)="","",VLOOKUP($A187,'Data (new)'!A:T,11,0))</f>
        <v>1</v>
      </c>
      <c r="J187" s="940"/>
      <c r="K187" s="941"/>
      <c r="L187" s="942"/>
      <c r="M187" s="943"/>
      <c r="N187" s="944"/>
      <c r="O187" s="945"/>
      <c r="P187" s="946"/>
      <c r="Q187" s="947"/>
      <c r="R187" s="948"/>
      <c r="S187" s="949"/>
      <c r="T187" s="950"/>
      <c r="U187" s="951"/>
      <c r="V187" s="933"/>
      <c r="W187" s="934"/>
      <c r="X187" s="935"/>
      <c r="Y187" s="936"/>
      <c r="Z187" s="937"/>
      <c r="AA187" s="938"/>
      <c r="AB187" s="939"/>
      <c r="AC187" s="906" t="str">
        <f>IF(VLOOKUP($A187,'Data (new)'!A:T,12,0)="","",VLOOKUP($A187,'Data (new)'!A:T,12,0))</f>
        <v/>
      </c>
      <c r="AD187" s="906" t="str">
        <f t="shared" si="70"/>
        <v/>
      </c>
      <c r="AE187" s="907" t="str">
        <f t="shared" si="75"/>
        <v/>
      </c>
      <c r="AF187" s="908" t="str">
        <f t="shared" si="69"/>
        <v/>
      </c>
      <c r="AG187" s="909" t="str">
        <f t="shared" si="76"/>
        <v/>
      </c>
      <c r="AH187" s="192">
        <f t="shared" si="50"/>
        <v>0</v>
      </c>
      <c r="AI187" s="192">
        <f t="shared" si="51"/>
        <v>0</v>
      </c>
      <c r="AJ187" s="192">
        <f t="shared" si="52"/>
        <v>0</v>
      </c>
      <c r="AK187" s="192">
        <f t="shared" si="53"/>
        <v>0</v>
      </c>
      <c r="AL187" s="192">
        <f t="shared" si="54"/>
        <v>0</v>
      </c>
      <c r="AM187" s="192">
        <f t="shared" si="55"/>
        <v>0</v>
      </c>
      <c r="AN187" s="192">
        <f t="shared" si="56"/>
        <v>0</v>
      </c>
      <c r="AO187" s="192">
        <f t="shared" si="57"/>
        <v>0</v>
      </c>
      <c r="AP187" s="192">
        <f t="shared" si="58"/>
        <v>0</v>
      </c>
      <c r="AQ187" s="192">
        <f t="shared" si="59"/>
        <v>0</v>
      </c>
      <c r="AR187" s="192">
        <f t="shared" si="60"/>
        <v>0</v>
      </c>
      <c r="AS187" s="192">
        <f t="shared" si="61"/>
        <v>0</v>
      </c>
      <c r="AT187" s="192">
        <f t="shared" si="62"/>
        <v>0</v>
      </c>
      <c r="AU187" s="192">
        <f t="shared" si="63"/>
        <v>0</v>
      </c>
      <c r="AV187" s="192">
        <f t="shared" si="64"/>
        <v>0</v>
      </c>
      <c r="AW187" s="192">
        <f t="shared" si="65"/>
        <v>0</v>
      </c>
      <c r="AX187" s="192">
        <f t="shared" si="66"/>
        <v>0</v>
      </c>
      <c r="AY187" s="192">
        <f t="shared" si="67"/>
        <v>0</v>
      </c>
      <c r="AZ187" s="192">
        <f t="shared" si="68"/>
        <v>0</v>
      </c>
    </row>
    <row r="188" spans="1:52" ht="109.8" customHeight="1">
      <c r="A188" s="902" t="s">
        <v>3002</v>
      </c>
      <c r="B188" s="902" t="str">
        <f>IF(VLOOKUP($A188,'Data (new)'!A:T,2,0)="","",VLOOKUP($A188,'Data (new)'!A:T,2,0))</f>
        <v>AGP0413</v>
      </c>
      <c r="C188" s="1746" t="str">
        <f>IF(VLOOKUP($A188,'Data (new)'!A:T,5,0)="","",VLOOKUP($A188,'Data (new)'!A:T,5,0))</f>
        <v>Shields</v>
      </c>
      <c r="D188" s="1772"/>
      <c r="E188" s="1767" t="str">
        <f>IF(VLOOKUP($A188,'Data (new)'!$A:$T,6,0)="","",HYPERLINK(VLOOKUP($A188,'Data (new)'!A:T,7,0), VLOOKUP($A188,'Data (new)'!A:T,6,0)))</f>
        <v>B Cover Top LARGE</v>
      </c>
      <c r="F188" s="1743" t="str">
        <f>IF(VLOOKUP($A188,'Data (new)'!A:T,9,0)="","",VLOOKUP($A188,'Data (new)'!A:T,9,0))</f>
        <v>39 x 48 x 6 cm</v>
      </c>
      <c r="G188" s="911" t="str">
        <f>IF(VLOOKUP($A188,'Data (new)'!A:T,8,0)="","",VLOOKUP($A188,'Data (new)'!A:T,8,0))</f>
        <v>Full friction</v>
      </c>
      <c r="H188" s="914">
        <f>IF(VLOOKUP($A188,'Data (new)'!A:T,16,0)="","",VLOOKUP($A188,'Data (new)'!A:T,16,0))</f>
        <v>139.9745160286337</v>
      </c>
      <c r="I188" s="910">
        <f>IF(VLOOKUP($A188,'Data (new)'!A:T,11,0)="","",VLOOKUP($A188,'Data (new)'!A:T,11,0))</f>
        <v>1</v>
      </c>
      <c r="J188" s="940"/>
      <c r="K188" s="941"/>
      <c r="L188" s="942"/>
      <c r="M188" s="943"/>
      <c r="N188" s="944"/>
      <c r="O188" s="945"/>
      <c r="P188" s="946"/>
      <c r="Q188" s="947"/>
      <c r="R188" s="948"/>
      <c r="S188" s="949"/>
      <c r="T188" s="950"/>
      <c r="U188" s="951"/>
      <c r="V188" s="933"/>
      <c r="W188" s="934"/>
      <c r="X188" s="935"/>
      <c r="Y188" s="936"/>
      <c r="Z188" s="937"/>
      <c r="AA188" s="938"/>
      <c r="AB188" s="939"/>
      <c r="AC188" s="906" t="str">
        <f>IF(VLOOKUP($A188,'Data (new)'!A:T,12,0)="","",VLOOKUP($A188,'Data (new)'!A:T,12,0))</f>
        <v/>
      </c>
      <c r="AD188" s="906" t="str">
        <f t="shared" si="70"/>
        <v/>
      </c>
      <c r="AE188" s="907" t="str">
        <f t="shared" si="75"/>
        <v/>
      </c>
      <c r="AF188" s="908" t="str">
        <f t="shared" si="69"/>
        <v/>
      </c>
      <c r="AG188" s="909" t="str">
        <f t="shared" si="76"/>
        <v/>
      </c>
      <c r="AH188" s="192">
        <f t="shared" si="50"/>
        <v>0</v>
      </c>
      <c r="AI188" s="192">
        <f t="shared" si="51"/>
        <v>0</v>
      </c>
      <c r="AJ188" s="192">
        <f t="shared" si="52"/>
        <v>0</v>
      </c>
      <c r="AK188" s="192">
        <f t="shared" si="53"/>
        <v>0</v>
      </c>
      <c r="AL188" s="192">
        <f t="shared" si="54"/>
        <v>0</v>
      </c>
      <c r="AM188" s="192">
        <f t="shared" si="55"/>
        <v>0</v>
      </c>
      <c r="AN188" s="192">
        <f t="shared" si="56"/>
        <v>0</v>
      </c>
      <c r="AO188" s="192">
        <f t="shared" si="57"/>
        <v>0</v>
      </c>
      <c r="AP188" s="192">
        <f t="shared" si="58"/>
        <v>0</v>
      </c>
      <c r="AQ188" s="192">
        <f t="shared" si="59"/>
        <v>0</v>
      </c>
      <c r="AR188" s="192">
        <f t="shared" si="60"/>
        <v>0</v>
      </c>
      <c r="AS188" s="192">
        <f t="shared" si="61"/>
        <v>0</v>
      </c>
      <c r="AT188" s="192">
        <f t="shared" si="62"/>
        <v>0</v>
      </c>
      <c r="AU188" s="192">
        <f t="shared" si="63"/>
        <v>0</v>
      </c>
      <c r="AV188" s="192">
        <f t="shared" si="64"/>
        <v>0</v>
      </c>
      <c r="AW188" s="192">
        <f t="shared" si="65"/>
        <v>0</v>
      </c>
      <c r="AX188" s="192">
        <f t="shared" si="66"/>
        <v>0</v>
      </c>
      <c r="AY188" s="192">
        <f t="shared" si="67"/>
        <v>0</v>
      </c>
      <c r="AZ188" s="192">
        <f t="shared" si="68"/>
        <v>0</v>
      </c>
    </row>
    <row r="189" spans="1:52" ht="109.8" customHeight="1">
      <c r="A189" s="902" t="s">
        <v>3003</v>
      </c>
      <c r="B189" s="902" t="str">
        <f>IF(VLOOKUP($A189,'Data (new)'!A:T,2,0)="","",VLOOKUP($A189,'Data (new)'!A:T,2,0))</f>
        <v>AGP0413</v>
      </c>
      <c r="C189" s="1746" t="str">
        <f>IF(VLOOKUP($A189,'Data (new)'!A:T,5,0)="","",VLOOKUP($A189,'Data (new)'!A:T,5,0))</f>
        <v>Shields</v>
      </c>
      <c r="D189" s="1772"/>
      <c r="E189" s="1751" t="str">
        <f>IF(VLOOKUP($A189,'Data (new)'!$A:$T,6,0)="","",HYPERLINK(VLOOKUP($A189,'Data (new)'!A:T,7,0), VLOOKUP($A189,'Data (new)'!A:T,6,0)))</f>
        <v>B Cover Top LARGE</v>
      </c>
      <c r="F189" s="1744" t="str">
        <f>IF(VLOOKUP($A189,'Data (new)'!A:T,9,0)="","",VLOOKUP($A189,'Data (new)'!A:T,9,0))</f>
        <v>39 x 48 x 6 cm</v>
      </c>
      <c r="G189" s="911" t="str">
        <f>IF(VLOOKUP($A189,'Data (new)'!A:T,8,0)="","",VLOOKUP($A189,'Data (new)'!A:T,8,0))</f>
        <v>Dual texture</v>
      </c>
      <c r="H189" s="914">
        <f>IF(VLOOKUP($A189,'Data (new)'!A:T,16,0)="","",VLOOKUP($A189,'Data (new)'!A:T,16,0))</f>
        <v>174.96814503579211</v>
      </c>
      <c r="I189" s="910">
        <f>IF(VLOOKUP($A189,'Data (new)'!A:T,11,0)="","",VLOOKUP($A189,'Data (new)'!A:T,11,0))</f>
        <v>1</v>
      </c>
      <c r="J189" s="940"/>
      <c r="K189" s="941"/>
      <c r="L189" s="942"/>
      <c r="M189" s="943"/>
      <c r="N189" s="944"/>
      <c r="O189" s="945"/>
      <c r="P189" s="946"/>
      <c r="Q189" s="947"/>
      <c r="R189" s="948"/>
      <c r="S189" s="949"/>
      <c r="T189" s="950"/>
      <c r="U189" s="951"/>
      <c r="V189" s="933"/>
      <c r="W189" s="934"/>
      <c r="X189" s="935"/>
      <c r="Y189" s="936"/>
      <c r="Z189" s="937"/>
      <c r="AA189" s="938"/>
      <c r="AB189" s="939"/>
      <c r="AC189" s="906" t="str">
        <f>IF(VLOOKUP($A189,'Data (new)'!A:T,12,0)="","",VLOOKUP($A189,'Data (new)'!A:T,12,0))</f>
        <v/>
      </c>
      <c r="AD189" s="906" t="str">
        <f t="shared" si="70"/>
        <v/>
      </c>
      <c r="AE189" s="907" t="str">
        <f t="shared" si="75"/>
        <v/>
      </c>
      <c r="AF189" s="908" t="str">
        <f t="shared" si="69"/>
        <v/>
      </c>
      <c r="AG189" s="909" t="str">
        <f t="shared" si="76"/>
        <v/>
      </c>
      <c r="AH189" s="192">
        <f t="shared" si="50"/>
        <v>0</v>
      </c>
      <c r="AI189" s="192">
        <f t="shared" si="51"/>
        <v>0</v>
      </c>
      <c r="AJ189" s="192">
        <f t="shared" si="52"/>
        <v>0</v>
      </c>
      <c r="AK189" s="192">
        <f t="shared" si="53"/>
        <v>0</v>
      </c>
      <c r="AL189" s="192">
        <f t="shared" si="54"/>
        <v>0</v>
      </c>
      <c r="AM189" s="192">
        <f t="shared" si="55"/>
        <v>0</v>
      </c>
      <c r="AN189" s="192">
        <f t="shared" si="56"/>
        <v>0</v>
      </c>
      <c r="AO189" s="192">
        <f t="shared" si="57"/>
        <v>0</v>
      </c>
      <c r="AP189" s="192">
        <f t="shared" si="58"/>
        <v>0</v>
      </c>
      <c r="AQ189" s="192">
        <f t="shared" si="59"/>
        <v>0</v>
      </c>
      <c r="AR189" s="192">
        <f t="shared" si="60"/>
        <v>0</v>
      </c>
      <c r="AS189" s="192">
        <f t="shared" si="61"/>
        <v>0</v>
      </c>
      <c r="AT189" s="192">
        <f t="shared" si="62"/>
        <v>0</v>
      </c>
      <c r="AU189" s="192">
        <f t="shared" si="63"/>
        <v>0</v>
      </c>
      <c r="AV189" s="192">
        <f t="shared" si="64"/>
        <v>0</v>
      </c>
      <c r="AW189" s="192">
        <f t="shared" si="65"/>
        <v>0</v>
      </c>
      <c r="AX189" s="192">
        <f t="shared" si="66"/>
        <v>0</v>
      </c>
      <c r="AY189" s="192">
        <f t="shared" si="67"/>
        <v>0</v>
      </c>
      <c r="AZ189" s="192">
        <f t="shared" si="68"/>
        <v>0</v>
      </c>
    </row>
    <row r="190" spans="1:52" ht="109.8" customHeight="1">
      <c r="A190" s="902" t="s">
        <v>3004</v>
      </c>
      <c r="B190" s="902" t="str">
        <f>IF(VLOOKUP($A190,'Data (new)'!A:T,2,0)="","",VLOOKUP($A190,'Data (new)'!A:T,2,0))</f>
        <v/>
      </c>
      <c r="C190" s="1746" t="str">
        <f>IF(VLOOKUP($A190,'Data (new)'!A:T,5,0)="","",VLOOKUP($A190,'Data (new)'!A:T,5,0))</f>
        <v>Shields</v>
      </c>
      <c r="D190" s="1772"/>
      <c r="E190" s="1767" t="str">
        <f>IF(VLOOKUP($A190,'Data (new)'!$A:$T,6,0)="","",HYPERLINK(VLOOKUP($A190,'Data (new)'!A:T,7,0), VLOOKUP($A190,'Data (new)'!A:T,6,0)))</f>
        <v>B Cover Top XL</v>
      </c>
      <c r="F190" s="1743" t="str">
        <f>IF(VLOOKUP($A190,'Data (new)'!A:T,9,0)="","",VLOOKUP($A190,'Data (new)'!A:T,9,0))</f>
        <v>52 x 64 x 7 cm</v>
      </c>
      <c r="G190" s="911" t="str">
        <f>IF(VLOOKUP($A190,'Data (new)'!A:T,8,0)="","",VLOOKUP($A190,'Data (new)'!A:T,8,0))</f>
        <v>Full friction</v>
      </c>
      <c r="H190" s="914">
        <f>IF(VLOOKUP($A190,'Data (new)'!A:T,16,0)="","",VLOOKUP($A190,'Data (new)'!A:T,16,0))</f>
        <v>152.47868900646679</v>
      </c>
      <c r="I190" s="910">
        <f>IF(VLOOKUP($A190,'Data (new)'!A:T,11,0)="","",VLOOKUP($A190,'Data (new)'!A:T,11,0))</f>
        <v>1</v>
      </c>
      <c r="J190" s="940"/>
      <c r="K190" s="941"/>
      <c r="L190" s="942"/>
      <c r="M190" s="943"/>
      <c r="N190" s="944"/>
      <c r="O190" s="945"/>
      <c r="P190" s="946"/>
      <c r="Q190" s="947"/>
      <c r="R190" s="948"/>
      <c r="S190" s="949"/>
      <c r="T190" s="950"/>
      <c r="U190" s="951"/>
      <c r="V190" s="933"/>
      <c r="W190" s="934"/>
      <c r="X190" s="935"/>
      <c r="Y190" s="936"/>
      <c r="Z190" s="937"/>
      <c r="AA190" s="938"/>
      <c r="AB190" s="939"/>
      <c r="AC190" s="906" t="str">
        <f>IF(VLOOKUP($A190,'Data (new)'!A:T,12,0)="","",VLOOKUP($A190,'Data (new)'!A:T,12,0))</f>
        <v/>
      </c>
      <c r="AD190" s="906" t="str">
        <f t="shared" si="70"/>
        <v/>
      </c>
      <c r="AE190" s="907" t="str">
        <f t="shared" si="75"/>
        <v/>
      </c>
      <c r="AF190" s="908" t="str">
        <f t="shared" si="69"/>
        <v/>
      </c>
      <c r="AG190" s="909" t="str">
        <f t="shared" si="76"/>
        <v/>
      </c>
      <c r="AH190" s="192">
        <f t="shared" si="50"/>
        <v>0</v>
      </c>
      <c r="AI190" s="192">
        <f t="shared" si="51"/>
        <v>0</v>
      </c>
      <c r="AJ190" s="192">
        <f t="shared" si="52"/>
        <v>0</v>
      </c>
      <c r="AK190" s="192">
        <f t="shared" si="53"/>
        <v>0</v>
      </c>
      <c r="AL190" s="192">
        <f t="shared" si="54"/>
        <v>0</v>
      </c>
      <c r="AM190" s="192">
        <f t="shared" si="55"/>
        <v>0</v>
      </c>
      <c r="AN190" s="192">
        <f t="shared" si="56"/>
        <v>0</v>
      </c>
      <c r="AO190" s="192">
        <f t="shared" si="57"/>
        <v>0</v>
      </c>
      <c r="AP190" s="192">
        <f t="shared" si="58"/>
        <v>0</v>
      </c>
      <c r="AQ190" s="192">
        <f t="shared" si="59"/>
        <v>0</v>
      </c>
      <c r="AR190" s="192">
        <f t="shared" si="60"/>
        <v>0</v>
      </c>
      <c r="AS190" s="192">
        <f t="shared" si="61"/>
        <v>0</v>
      </c>
      <c r="AT190" s="192">
        <f t="shared" si="62"/>
        <v>0</v>
      </c>
      <c r="AU190" s="192">
        <f t="shared" si="63"/>
        <v>0</v>
      </c>
      <c r="AV190" s="192">
        <f t="shared" si="64"/>
        <v>0</v>
      </c>
      <c r="AW190" s="192">
        <f t="shared" si="65"/>
        <v>0</v>
      </c>
      <c r="AX190" s="192">
        <f t="shared" si="66"/>
        <v>0</v>
      </c>
      <c r="AY190" s="192">
        <f t="shared" si="67"/>
        <v>0</v>
      </c>
      <c r="AZ190" s="192">
        <f t="shared" si="68"/>
        <v>0</v>
      </c>
    </row>
    <row r="191" spans="1:52" ht="109.8" customHeight="1">
      <c r="A191" s="902" t="s">
        <v>3005</v>
      </c>
      <c r="B191" s="902" t="str">
        <f>IF(VLOOKUP($A191,'Data (new)'!A:T,2,0)="","",VLOOKUP($A191,'Data (new)'!A:T,2,0))</f>
        <v/>
      </c>
      <c r="C191" s="1747" t="str">
        <f>IF(VLOOKUP($A191,'Data (new)'!A:T,5,0)="","",VLOOKUP($A191,'Data (new)'!A:T,5,0))</f>
        <v>Shields</v>
      </c>
      <c r="D191" s="1770"/>
      <c r="E191" s="1751" t="str">
        <f>IF(VLOOKUP($A191,'Data (new)'!$A:$T,6,0)="","",HYPERLINK(VLOOKUP($A191,'Data (new)'!A:T,7,0), VLOOKUP($A191,'Data (new)'!A:T,6,0)))</f>
        <v>B Cover Top XL</v>
      </c>
      <c r="F191" s="1744" t="str">
        <f>IF(VLOOKUP($A191,'Data (new)'!A:T,9,0)="","",VLOOKUP($A191,'Data (new)'!A:T,9,0))</f>
        <v>52 x 64 x 7 cm</v>
      </c>
      <c r="G191" s="911" t="str">
        <f>IF(VLOOKUP($A191,'Data (new)'!A:T,8,0)="","",VLOOKUP($A191,'Data (new)'!A:T,8,0))</f>
        <v>Dual texture</v>
      </c>
      <c r="H191" s="914">
        <f>IF(VLOOKUP($A191,'Data (new)'!A:T,16,0)="","",VLOOKUP($A191,'Data (new)'!A:T,16,0))</f>
        <v>190.59836125808351</v>
      </c>
      <c r="I191" s="910">
        <f>IF(VLOOKUP($A191,'Data (new)'!A:T,11,0)="","",VLOOKUP($A191,'Data (new)'!A:T,11,0))</f>
        <v>1</v>
      </c>
      <c r="J191" s="940"/>
      <c r="K191" s="941"/>
      <c r="L191" s="942"/>
      <c r="M191" s="943"/>
      <c r="N191" s="944"/>
      <c r="O191" s="945"/>
      <c r="P191" s="946"/>
      <c r="Q191" s="947"/>
      <c r="R191" s="948"/>
      <c r="S191" s="949"/>
      <c r="T191" s="950"/>
      <c r="U191" s="951"/>
      <c r="V191" s="933"/>
      <c r="W191" s="934"/>
      <c r="X191" s="935"/>
      <c r="Y191" s="936"/>
      <c r="Z191" s="937"/>
      <c r="AA191" s="938"/>
      <c r="AB191" s="939"/>
      <c r="AC191" s="906" t="str">
        <f>IF(VLOOKUP($A191,'Data (new)'!A:T,12,0)="","",VLOOKUP($A191,'Data (new)'!A:T,12,0))</f>
        <v/>
      </c>
      <c r="AD191" s="906" t="str">
        <f t="shared" si="70"/>
        <v/>
      </c>
      <c r="AE191" s="907" t="str">
        <f t="shared" si="75"/>
        <v/>
      </c>
      <c r="AF191" s="908" t="str">
        <f t="shared" si="69"/>
        <v/>
      </c>
      <c r="AG191" s="909" t="str">
        <f t="shared" si="76"/>
        <v/>
      </c>
      <c r="AH191" s="192">
        <f t="shared" si="50"/>
        <v>0</v>
      </c>
      <c r="AI191" s="192">
        <f t="shared" si="51"/>
        <v>0</v>
      </c>
      <c r="AJ191" s="192">
        <f t="shared" si="52"/>
        <v>0</v>
      </c>
      <c r="AK191" s="192">
        <f t="shared" si="53"/>
        <v>0</v>
      </c>
      <c r="AL191" s="192">
        <f t="shared" si="54"/>
        <v>0</v>
      </c>
      <c r="AM191" s="192">
        <f t="shared" si="55"/>
        <v>0</v>
      </c>
      <c r="AN191" s="192">
        <f t="shared" si="56"/>
        <v>0</v>
      </c>
      <c r="AO191" s="192">
        <f t="shared" si="57"/>
        <v>0</v>
      </c>
      <c r="AP191" s="192">
        <f t="shared" si="58"/>
        <v>0</v>
      </c>
      <c r="AQ191" s="192">
        <f t="shared" si="59"/>
        <v>0</v>
      </c>
      <c r="AR191" s="192">
        <f t="shared" si="60"/>
        <v>0</v>
      </c>
      <c r="AS191" s="192">
        <f t="shared" si="61"/>
        <v>0</v>
      </c>
      <c r="AT191" s="192">
        <f t="shared" si="62"/>
        <v>0</v>
      </c>
      <c r="AU191" s="192">
        <f t="shared" si="63"/>
        <v>0</v>
      </c>
      <c r="AV191" s="192">
        <f t="shared" si="64"/>
        <v>0</v>
      </c>
      <c r="AW191" s="192">
        <f t="shared" si="65"/>
        <v>0</v>
      </c>
      <c r="AX191" s="192">
        <f t="shared" si="66"/>
        <v>0</v>
      </c>
      <c r="AY191" s="192">
        <f t="shared" si="67"/>
        <v>0</v>
      </c>
      <c r="AZ191" s="192">
        <f t="shared" si="68"/>
        <v>0</v>
      </c>
    </row>
    <row r="192" spans="1:52" ht="109.8" customHeight="1">
      <c r="A192" s="902" t="s">
        <v>3006</v>
      </c>
      <c r="B192" s="902" t="str">
        <f>IF(VLOOKUP($A192,'Data (new)'!A:T,2,0)="","",VLOOKUP($A192,'Data (new)'!A:T,2,0))</f>
        <v/>
      </c>
      <c r="C192" s="1745" t="str">
        <f>IF(VLOOKUP($A192,'Data (new)'!A:T,5,0)="","",VLOOKUP($A192,'Data (new)'!A:T,5,0))</f>
        <v>Shields</v>
      </c>
      <c r="D192" s="1769" t="e" vm="55">
        <v>#VALUE!</v>
      </c>
      <c r="E192" s="1767" t="str">
        <f>IF(VLOOKUP($A192,'Data (new)'!$A:$T,6,0)="","",HYPERLINK(VLOOKUP($A192,'Data (new)'!A:T,7,0), VLOOKUP($A192,'Data (new)'!A:T,6,0)))</f>
        <v>B Rail MEDIUM</v>
      </c>
      <c r="F192" s="1743" t="str">
        <f>IF(VLOOKUP($A192,'Data (new)'!A:T,9,0)="","",VLOOKUP($A192,'Data (new)'!A:T,9,0))</f>
        <v>12 x 53 x 8 cm</v>
      </c>
      <c r="G192" s="911" t="str">
        <f>IF(VLOOKUP($A192,'Data (new)'!A:T,8,0)="","",VLOOKUP($A192,'Data (new)'!A:T,8,0))</f>
        <v>Full friction</v>
      </c>
      <c r="H192" s="914">
        <f>IF(VLOOKUP($A192,'Data (new)'!A:T,16,0)="","",VLOOKUP($A192,'Data (new)'!A:T,16,0))</f>
        <v>117.00644841269843</v>
      </c>
      <c r="I192" s="910">
        <f>IF(VLOOKUP($A192,'Data (new)'!A:T,11,0)="","",VLOOKUP($A192,'Data (new)'!A:T,11,0))</f>
        <v>1</v>
      </c>
      <c r="J192" s="940"/>
      <c r="K192" s="941"/>
      <c r="L192" s="942"/>
      <c r="M192" s="943"/>
      <c r="N192" s="944"/>
      <c r="O192" s="945"/>
      <c r="P192" s="946"/>
      <c r="Q192" s="947"/>
      <c r="R192" s="948"/>
      <c r="S192" s="949"/>
      <c r="T192" s="950"/>
      <c r="U192" s="951"/>
      <c r="V192" s="933"/>
      <c r="W192" s="934"/>
      <c r="X192" s="935"/>
      <c r="Y192" s="936"/>
      <c r="Z192" s="937"/>
      <c r="AA192" s="938"/>
      <c r="AB192" s="939"/>
      <c r="AC192" s="906" t="str">
        <f>IF(VLOOKUP($A192,'Data (new)'!A:T,12,0)="","",VLOOKUP($A192,'Data (new)'!A:T,12,0))</f>
        <v/>
      </c>
      <c r="AD192" s="906" t="str">
        <f t="shared" si="70"/>
        <v/>
      </c>
      <c r="AE192" s="907" t="str">
        <f t="shared" si="75"/>
        <v/>
      </c>
      <c r="AF192" s="908" t="str">
        <f t="shared" si="69"/>
        <v/>
      </c>
      <c r="AG192" s="909" t="str">
        <f t="shared" si="76"/>
        <v/>
      </c>
      <c r="AH192" s="192">
        <f t="shared" si="50"/>
        <v>0</v>
      </c>
      <c r="AI192" s="192">
        <f t="shared" si="51"/>
        <v>0</v>
      </c>
      <c r="AJ192" s="192">
        <f t="shared" si="52"/>
        <v>0</v>
      </c>
      <c r="AK192" s="192">
        <f t="shared" si="53"/>
        <v>0</v>
      </c>
      <c r="AL192" s="192">
        <f t="shared" si="54"/>
        <v>0</v>
      </c>
      <c r="AM192" s="192">
        <f t="shared" si="55"/>
        <v>0</v>
      </c>
      <c r="AN192" s="192">
        <f t="shared" si="56"/>
        <v>0</v>
      </c>
      <c r="AO192" s="192">
        <f t="shared" si="57"/>
        <v>0</v>
      </c>
      <c r="AP192" s="192">
        <f t="shared" si="58"/>
        <v>0</v>
      </c>
      <c r="AQ192" s="192">
        <f t="shared" si="59"/>
        <v>0</v>
      </c>
      <c r="AR192" s="192">
        <f t="shared" si="60"/>
        <v>0</v>
      </c>
      <c r="AS192" s="192">
        <f t="shared" si="61"/>
        <v>0</v>
      </c>
      <c r="AT192" s="192">
        <f t="shared" si="62"/>
        <v>0</v>
      </c>
      <c r="AU192" s="192">
        <f t="shared" si="63"/>
        <v>0</v>
      </c>
      <c r="AV192" s="192">
        <f t="shared" si="64"/>
        <v>0</v>
      </c>
      <c r="AW192" s="192">
        <f t="shared" si="65"/>
        <v>0</v>
      </c>
      <c r="AX192" s="192">
        <f t="shared" si="66"/>
        <v>0</v>
      </c>
      <c r="AY192" s="192">
        <f t="shared" si="67"/>
        <v>0</v>
      </c>
      <c r="AZ192" s="192">
        <f t="shared" si="68"/>
        <v>0</v>
      </c>
    </row>
    <row r="193" spans="1:52" ht="109.8" customHeight="1">
      <c r="A193" s="902" t="s">
        <v>3007</v>
      </c>
      <c r="B193" s="902" t="str">
        <f>IF(VLOOKUP($A193,'Data (new)'!A:T,2,0)="","",VLOOKUP($A193,'Data (new)'!A:T,2,0))</f>
        <v/>
      </c>
      <c r="C193" s="1746" t="str">
        <f>IF(VLOOKUP($A193,'Data (new)'!A:T,5,0)="","",VLOOKUP($A193,'Data (new)'!A:T,5,0))</f>
        <v>Shields</v>
      </c>
      <c r="D193" s="1772"/>
      <c r="E193" s="1751" t="str">
        <f>IF(VLOOKUP($A193,'Data (new)'!$A:$T,6,0)="","",HYPERLINK(VLOOKUP($A193,'Data (new)'!A:T,7,0), VLOOKUP($A193,'Data (new)'!A:T,6,0)))</f>
        <v>B Rail MEDIUM</v>
      </c>
      <c r="F193" s="1744" t="str">
        <f>IF(VLOOKUP($A193,'Data (new)'!A:T,9,0)="","",VLOOKUP($A193,'Data (new)'!A:T,9,0))</f>
        <v>12 x 53 x 8 cm</v>
      </c>
      <c r="G193" s="911" t="str">
        <f>IF(VLOOKUP($A193,'Data (new)'!A:T,8,0)="","",VLOOKUP($A193,'Data (new)'!A:T,8,0))</f>
        <v>Dual texture</v>
      </c>
      <c r="H193" s="914">
        <f>IF(VLOOKUP($A193,'Data (new)'!A:T,16,0)="","",VLOOKUP($A193,'Data (new)'!A:T,16,0))</f>
        <v>146.25806051587304</v>
      </c>
      <c r="I193" s="910">
        <f>IF(VLOOKUP($A193,'Data (new)'!A:T,11,0)="","",VLOOKUP($A193,'Data (new)'!A:T,11,0))</f>
        <v>1</v>
      </c>
      <c r="J193" s="940"/>
      <c r="K193" s="941"/>
      <c r="L193" s="942"/>
      <c r="M193" s="943"/>
      <c r="N193" s="944"/>
      <c r="O193" s="945"/>
      <c r="P193" s="946"/>
      <c r="Q193" s="947"/>
      <c r="R193" s="948"/>
      <c r="S193" s="949"/>
      <c r="T193" s="950"/>
      <c r="U193" s="951"/>
      <c r="V193" s="933"/>
      <c r="W193" s="934"/>
      <c r="X193" s="935"/>
      <c r="Y193" s="936"/>
      <c r="Z193" s="937"/>
      <c r="AA193" s="938"/>
      <c r="AB193" s="939"/>
      <c r="AC193" s="906" t="str">
        <f>IF(VLOOKUP($A193,'Data (new)'!A:T,12,0)="","",VLOOKUP($A193,'Data (new)'!A:T,12,0))</f>
        <v/>
      </c>
      <c r="AD193" s="906" t="str">
        <f t="shared" si="70"/>
        <v/>
      </c>
      <c r="AE193" s="907" t="str">
        <f t="shared" si="75"/>
        <v/>
      </c>
      <c r="AF193" s="908" t="str">
        <f t="shared" si="69"/>
        <v/>
      </c>
      <c r="AG193" s="909" t="str">
        <f t="shared" si="76"/>
        <v/>
      </c>
      <c r="AH193" s="192">
        <f t="shared" si="50"/>
        <v>0</v>
      </c>
      <c r="AI193" s="192">
        <f t="shared" si="51"/>
        <v>0</v>
      </c>
      <c r="AJ193" s="192">
        <f t="shared" si="52"/>
        <v>0</v>
      </c>
      <c r="AK193" s="192">
        <f t="shared" si="53"/>
        <v>0</v>
      </c>
      <c r="AL193" s="192">
        <f t="shared" si="54"/>
        <v>0</v>
      </c>
      <c r="AM193" s="192">
        <f t="shared" si="55"/>
        <v>0</v>
      </c>
      <c r="AN193" s="192">
        <f t="shared" si="56"/>
        <v>0</v>
      </c>
      <c r="AO193" s="192">
        <f t="shared" si="57"/>
        <v>0</v>
      </c>
      <c r="AP193" s="192">
        <f t="shared" si="58"/>
        <v>0</v>
      </c>
      <c r="AQ193" s="192">
        <f t="shared" si="59"/>
        <v>0</v>
      </c>
      <c r="AR193" s="192">
        <f t="shared" si="60"/>
        <v>0</v>
      </c>
      <c r="AS193" s="192">
        <f t="shared" si="61"/>
        <v>0</v>
      </c>
      <c r="AT193" s="192">
        <f t="shared" si="62"/>
        <v>0</v>
      </c>
      <c r="AU193" s="192">
        <f t="shared" si="63"/>
        <v>0</v>
      </c>
      <c r="AV193" s="192">
        <f t="shared" si="64"/>
        <v>0</v>
      </c>
      <c r="AW193" s="192">
        <f t="shared" si="65"/>
        <v>0</v>
      </c>
      <c r="AX193" s="192">
        <f t="shared" si="66"/>
        <v>0</v>
      </c>
      <c r="AY193" s="192">
        <f t="shared" si="67"/>
        <v>0</v>
      </c>
      <c r="AZ193" s="192">
        <f t="shared" si="68"/>
        <v>0</v>
      </c>
    </row>
    <row r="194" spans="1:52" ht="109.8" customHeight="1">
      <c r="A194" s="902" t="s">
        <v>3008</v>
      </c>
      <c r="B194" s="902" t="str">
        <f>IF(VLOOKUP($A194,'Data (new)'!A:T,2,0)="","",VLOOKUP($A194,'Data (new)'!A:T,2,0))</f>
        <v>AGP0414</v>
      </c>
      <c r="C194" s="1746" t="str">
        <f>IF(VLOOKUP($A194,'Data (new)'!A:T,5,0)="","",VLOOKUP($A194,'Data (new)'!A:T,5,0))</f>
        <v>Shields</v>
      </c>
      <c r="D194" s="1772"/>
      <c r="E194" s="1767" t="str">
        <f>IF(VLOOKUP($A194,'Data (new)'!$A:$T,6,0)="","",HYPERLINK(VLOOKUP($A194,'Data (new)'!A:T,7,0), VLOOKUP($A194,'Data (new)'!A:T,6,0)))</f>
        <v>B Rail LARGE</v>
      </c>
      <c r="F194" s="1743" t="str">
        <f>IF(VLOOKUP($A194,'Data (new)'!A:T,9,0)="","",VLOOKUP($A194,'Data (new)'!A:T,9,0))</f>
        <v>17 x 72 x 11 cm</v>
      </c>
      <c r="G194" s="911" t="str">
        <f>IF(VLOOKUP($A194,'Data (new)'!A:T,8,0)="","",VLOOKUP($A194,'Data (new)'!A:T,8,0))</f>
        <v>Full friction</v>
      </c>
      <c r="H194" s="914">
        <f>IF(VLOOKUP($A194,'Data (new)'!A:T,16,0)="","",VLOOKUP($A194,'Data (new)'!A:T,16,0))</f>
        <v>153.12922847027701</v>
      </c>
      <c r="I194" s="910">
        <f>IF(VLOOKUP($A194,'Data (new)'!A:T,11,0)="","",VLOOKUP($A194,'Data (new)'!A:T,11,0))</f>
        <v>1</v>
      </c>
      <c r="J194" s="940"/>
      <c r="K194" s="941"/>
      <c r="L194" s="942"/>
      <c r="M194" s="943"/>
      <c r="N194" s="944"/>
      <c r="O194" s="945"/>
      <c r="P194" s="946"/>
      <c r="Q194" s="947"/>
      <c r="R194" s="948"/>
      <c r="S194" s="949"/>
      <c r="T194" s="950"/>
      <c r="U194" s="951"/>
      <c r="V194" s="933"/>
      <c r="W194" s="934"/>
      <c r="X194" s="935"/>
      <c r="Y194" s="936"/>
      <c r="Z194" s="937"/>
      <c r="AA194" s="938"/>
      <c r="AB194" s="939"/>
      <c r="AC194" s="906" t="str">
        <f>IF(VLOOKUP($A194,'Data (new)'!A:T,12,0)="","",VLOOKUP($A194,'Data (new)'!A:T,12,0))</f>
        <v/>
      </c>
      <c r="AD194" s="906" t="str">
        <f t="shared" si="70"/>
        <v/>
      </c>
      <c r="AE194" s="907" t="str">
        <f t="shared" si="75"/>
        <v/>
      </c>
      <c r="AF194" s="908" t="str">
        <f t="shared" si="69"/>
        <v/>
      </c>
      <c r="AG194" s="909" t="str">
        <f t="shared" si="76"/>
        <v/>
      </c>
      <c r="AH194" s="192">
        <f t="shared" si="50"/>
        <v>0</v>
      </c>
      <c r="AI194" s="192">
        <f t="shared" si="51"/>
        <v>0</v>
      </c>
      <c r="AJ194" s="192">
        <f t="shared" si="52"/>
        <v>0</v>
      </c>
      <c r="AK194" s="192">
        <f t="shared" si="53"/>
        <v>0</v>
      </c>
      <c r="AL194" s="192">
        <f t="shared" si="54"/>
        <v>0</v>
      </c>
      <c r="AM194" s="192">
        <f t="shared" si="55"/>
        <v>0</v>
      </c>
      <c r="AN194" s="192">
        <f t="shared" si="56"/>
        <v>0</v>
      </c>
      <c r="AO194" s="192">
        <f t="shared" si="57"/>
        <v>0</v>
      </c>
      <c r="AP194" s="192">
        <f t="shared" si="58"/>
        <v>0</v>
      </c>
      <c r="AQ194" s="192">
        <f t="shared" si="59"/>
        <v>0</v>
      </c>
      <c r="AR194" s="192">
        <f t="shared" si="60"/>
        <v>0</v>
      </c>
      <c r="AS194" s="192">
        <f t="shared" si="61"/>
        <v>0</v>
      </c>
      <c r="AT194" s="192">
        <f t="shared" si="62"/>
        <v>0</v>
      </c>
      <c r="AU194" s="192">
        <f t="shared" si="63"/>
        <v>0</v>
      </c>
      <c r="AV194" s="192">
        <f t="shared" si="64"/>
        <v>0</v>
      </c>
      <c r="AW194" s="192">
        <f t="shared" si="65"/>
        <v>0</v>
      </c>
      <c r="AX194" s="192">
        <f t="shared" si="66"/>
        <v>0</v>
      </c>
      <c r="AY194" s="192">
        <f t="shared" si="67"/>
        <v>0</v>
      </c>
      <c r="AZ194" s="192">
        <f t="shared" si="68"/>
        <v>0</v>
      </c>
    </row>
    <row r="195" spans="1:52" ht="109.8" customHeight="1">
      <c r="A195" s="902" t="s">
        <v>3009</v>
      </c>
      <c r="B195" s="902" t="str">
        <f>IF(VLOOKUP($A195,'Data (new)'!A:T,2,0)="","",VLOOKUP($A195,'Data (new)'!A:T,2,0))</f>
        <v>AGP0414</v>
      </c>
      <c r="C195" s="1746" t="str">
        <f>IF(VLOOKUP($A195,'Data (new)'!A:T,5,0)="","",VLOOKUP($A195,'Data (new)'!A:T,5,0))</f>
        <v>Shields</v>
      </c>
      <c r="D195" s="1772"/>
      <c r="E195" s="1751" t="str">
        <f>IF(VLOOKUP($A195,'Data (new)'!$A:$T,6,0)="","",HYPERLINK(VLOOKUP($A195,'Data (new)'!A:T,7,0), VLOOKUP($A195,'Data (new)'!A:T,6,0)))</f>
        <v>B Rail LARGE</v>
      </c>
      <c r="F195" s="1744" t="str">
        <f>IF(VLOOKUP($A195,'Data (new)'!A:T,9,0)="","",VLOOKUP($A195,'Data (new)'!A:T,9,0))</f>
        <v>17 x 72 x 11 cm</v>
      </c>
      <c r="G195" s="911" t="str">
        <f>IF(VLOOKUP($A195,'Data (new)'!A:T,8,0)="","",VLOOKUP($A195,'Data (new)'!A:T,8,0))</f>
        <v>Dual texture</v>
      </c>
      <c r="H195" s="914">
        <f>IF(VLOOKUP($A195,'Data (new)'!A:T,16,0)="","",VLOOKUP($A195,'Data (new)'!A:T,16,0))</f>
        <v>191.41153558784629</v>
      </c>
      <c r="I195" s="910">
        <f>IF(VLOOKUP($A195,'Data (new)'!A:T,11,0)="","",VLOOKUP($A195,'Data (new)'!A:T,11,0))</f>
        <v>1</v>
      </c>
      <c r="J195" s="940"/>
      <c r="K195" s="941"/>
      <c r="L195" s="942"/>
      <c r="M195" s="943"/>
      <c r="N195" s="944"/>
      <c r="O195" s="945"/>
      <c r="P195" s="946"/>
      <c r="Q195" s="947"/>
      <c r="R195" s="948"/>
      <c r="S195" s="949"/>
      <c r="T195" s="950"/>
      <c r="U195" s="951"/>
      <c r="V195" s="933"/>
      <c r="W195" s="934"/>
      <c r="X195" s="935"/>
      <c r="Y195" s="936"/>
      <c r="Z195" s="937"/>
      <c r="AA195" s="938"/>
      <c r="AB195" s="939"/>
      <c r="AC195" s="906" t="str">
        <f>IF(VLOOKUP($A195,'Data (new)'!A:T,12,0)="","",VLOOKUP($A195,'Data (new)'!A:T,12,0))</f>
        <v/>
      </c>
      <c r="AD195" s="906" t="str">
        <f t="shared" si="70"/>
        <v/>
      </c>
      <c r="AE195" s="907" t="str">
        <f t="shared" si="75"/>
        <v/>
      </c>
      <c r="AF195" s="908" t="str">
        <f t="shared" si="69"/>
        <v/>
      </c>
      <c r="AG195" s="909" t="str">
        <f t="shared" si="76"/>
        <v/>
      </c>
      <c r="AH195" s="192">
        <f t="shared" si="50"/>
        <v>0</v>
      </c>
      <c r="AI195" s="192">
        <f t="shared" si="51"/>
        <v>0</v>
      </c>
      <c r="AJ195" s="192">
        <f t="shared" si="52"/>
        <v>0</v>
      </c>
      <c r="AK195" s="192">
        <f t="shared" si="53"/>
        <v>0</v>
      </c>
      <c r="AL195" s="192">
        <f t="shared" si="54"/>
        <v>0</v>
      </c>
      <c r="AM195" s="192">
        <f t="shared" si="55"/>
        <v>0</v>
      </c>
      <c r="AN195" s="192">
        <f t="shared" si="56"/>
        <v>0</v>
      </c>
      <c r="AO195" s="192">
        <f t="shared" si="57"/>
        <v>0</v>
      </c>
      <c r="AP195" s="192">
        <f t="shared" si="58"/>
        <v>0</v>
      </c>
      <c r="AQ195" s="192">
        <f t="shared" si="59"/>
        <v>0</v>
      </c>
      <c r="AR195" s="192">
        <f t="shared" si="60"/>
        <v>0</v>
      </c>
      <c r="AS195" s="192">
        <f t="shared" si="61"/>
        <v>0</v>
      </c>
      <c r="AT195" s="192">
        <f t="shared" si="62"/>
        <v>0</v>
      </c>
      <c r="AU195" s="192">
        <f t="shared" si="63"/>
        <v>0</v>
      </c>
      <c r="AV195" s="192">
        <f t="shared" si="64"/>
        <v>0</v>
      </c>
      <c r="AW195" s="192">
        <f t="shared" si="65"/>
        <v>0</v>
      </c>
      <c r="AX195" s="192">
        <f t="shared" si="66"/>
        <v>0</v>
      </c>
      <c r="AY195" s="192">
        <f t="shared" si="67"/>
        <v>0</v>
      </c>
      <c r="AZ195" s="192">
        <f t="shared" si="68"/>
        <v>0</v>
      </c>
    </row>
    <row r="196" spans="1:52" ht="109.8" customHeight="1">
      <c r="A196" s="902" t="s">
        <v>3010</v>
      </c>
      <c r="B196" s="902" t="str">
        <f>IF(VLOOKUP($A196,'Data (new)'!A:T,2,0)="","",VLOOKUP($A196,'Data (new)'!A:T,2,0))</f>
        <v/>
      </c>
      <c r="C196" s="1746" t="str">
        <f>IF(VLOOKUP($A196,'Data (new)'!A:T,5,0)="","",VLOOKUP($A196,'Data (new)'!A:T,5,0))</f>
        <v>Shields</v>
      </c>
      <c r="D196" s="1772"/>
      <c r="E196" s="1767" t="str">
        <f>IF(VLOOKUP($A196,'Data (new)'!$A:$T,6,0)="","",HYPERLINK(VLOOKUP($A196,'Data (new)'!A:T,7,0), VLOOKUP($A196,'Data (new)'!A:T,6,0)))</f>
        <v>B Rail XL</v>
      </c>
      <c r="F196" s="1743" t="str">
        <f>IF(VLOOKUP($A196,'Data (new)'!A:T,9,0)="","",VLOOKUP($A196,'Data (new)'!A:T,9,0))</f>
        <v>22 x 95 x 14 cm</v>
      </c>
      <c r="G196" s="911" t="str">
        <f>IF(VLOOKUP($A196,'Data (new)'!A:T,8,0)="","",VLOOKUP($A196,'Data (new)'!A:T,8,0))</f>
        <v>Full friction</v>
      </c>
      <c r="H196" s="914">
        <f>IF(VLOOKUP($A196,'Data (new)'!A:T,16,0)="","",VLOOKUP($A196,'Data (new)'!A:T,16,0))</f>
        <v>161.78637566137564</v>
      </c>
      <c r="I196" s="910">
        <f>IF(VLOOKUP($A196,'Data (new)'!A:T,11,0)="","",VLOOKUP($A196,'Data (new)'!A:T,11,0))</f>
        <v>1</v>
      </c>
      <c r="J196" s="940"/>
      <c r="K196" s="941"/>
      <c r="L196" s="942"/>
      <c r="M196" s="943"/>
      <c r="N196" s="944"/>
      <c r="O196" s="945"/>
      <c r="P196" s="946"/>
      <c r="Q196" s="947"/>
      <c r="R196" s="948"/>
      <c r="S196" s="949"/>
      <c r="T196" s="950"/>
      <c r="U196" s="951"/>
      <c r="V196" s="933"/>
      <c r="W196" s="934"/>
      <c r="X196" s="935"/>
      <c r="Y196" s="936"/>
      <c r="Z196" s="937"/>
      <c r="AA196" s="938"/>
      <c r="AB196" s="939"/>
      <c r="AC196" s="906" t="str">
        <f>IF(VLOOKUP($A196,'Data (new)'!A:T,12,0)="","",VLOOKUP($A196,'Data (new)'!A:T,12,0))</f>
        <v/>
      </c>
      <c r="AD196" s="906" t="str">
        <f t="shared" si="70"/>
        <v/>
      </c>
      <c r="AE196" s="907" t="str">
        <f t="shared" si="75"/>
        <v/>
      </c>
      <c r="AF196" s="908" t="str">
        <f t="shared" si="69"/>
        <v/>
      </c>
      <c r="AG196" s="909" t="str">
        <f t="shared" si="76"/>
        <v/>
      </c>
      <c r="AH196" s="192">
        <f t="shared" si="50"/>
        <v>0</v>
      </c>
      <c r="AI196" s="192">
        <f t="shared" si="51"/>
        <v>0</v>
      </c>
      <c r="AJ196" s="192">
        <f t="shared" si="52"/>
        <v>0</v>
      </c>
      <c r="AK196" s="192">
        <f t="shared" si="53"/>
        <v>0</v>
      </c>
      <c r="AL196" s="192">
        <f t="shared" si="54"/>
        <v>0</v>
      </c>
      <c r="AM196" s="192">
        <f t="shared" si="55"/>
        <v>0</v>
      </c>
      <c r="AN196" s="192">
        <f t="shared" si="56"/>
        <v>0</v>
      </c>
      <c r="AO196" s="192">
        <f t="shared" si="57"/>
        <v>0</v>
      </c>
      <c r="AP196" s="192">
        <f t="shared" si="58"/>
        <v>0</v>
      </c>
      <c r="AQ196" s="192">
        <f t="shared" si="59"/>
        <v>0</v>
      </c>
      <c r="AR196" s="192">
        <f t="shared" si="60"/>
        <v>0</v>
      </c>
      <c r="AS196" s="192">
        <f t="shared" si="61"/>
        <v>0</v>
      </c>
      <c r="AT196" s="192">
        <f t="shared" si="62"/>
        <v>0</v>
      </c>
      <c r="AU196" s="192">
        <f t="shared" si="63"/>
        <v>0</v>
      </c>
      <c r="AV196" s="192">
        <f t="shared" si="64"/>
        <v>0</v>
      </c>
      <c r="AW196" s="192">
        <f t="shared" si="65"/>
        <v>0</v>
      </c>
      <c r="AX196" s="192">
        <f t="shared" si="66"/>
        <v>0</v>
      </c>
      <c r="AY196" s="192">
        <f t="shared" si="67"/>
        <v>0</v>
      </c>
      <c r="AZ196" s="192">
        <f t="shared" si="68"/>
        <v>0</v>
      </c>
    </row>
    <row r="197" spans="1:52" ht="109.8" customHeight="1">
      <c r="A197" s="902" t="s">
        <v>3011</v>
      </c>
      <c r="B197" s="902" t="str">
        <f>IF(VLOOKUP($A197,'Data (new)'!A:T,2,0)="","",VLOOKUP($A197,'Data (new)'!A:T,2,0))</f>
        <v/>
      </c>
      <c r="C197" s="1747" t="str">
        <f>IF(VLOOKUP($A197,'Data (new)'!A:T,5,0)="","",VLOOKUP($A197,'Data (new)'!A:T,5,0))</f>
        <v>Shields</v>
      </c>
      <c r="D197" s="1770"/>
      <c r="E197" s="1751" t="str">
        <f>IF(VLOOKUP($A197,'Data (new)'!$A:$T,6,0)="","",HYPERLINK(VLOOKUP($A197,'Data (new)'!A:T,7,0), VLOOKUP($A197,'Data (new)'!A:T,6,0)))</f>
        <v>B Rail XL</v>
      </c>
      <c r="F197" s="1744" t="str">
        <f>IF(VLOOKUP($A197,'Data (new)'!A:T,9,0)="","",VLOOKUP($A197,'Data (new)'!A:T,9,0))</f>
        <v>22 x 95 x 14 cm</v>
      </c>
      <c r="G197" s="911" t="str">
        <f>IF(VLOOKUP($A197,'Data (new)'!A:T,8,0)="","",VLOOKUP($A197,'Data (new)'!A:T,8,0))</f>
        <v>Dual texture</v>
      </c>
      <c r="H197" s="914">
        <f>IF(VLOOKUP($A197,'Data (new)'!A:T,16,0)="","",VLOOKUP($A197,'Data (new)'!A:T,16,0))</f>
        <v>202.2329695767196</v>
      </c>
      <c r="I197" s="910">
        <f>IF(VLOOKUP($A197,'Data (new)'!A:T,11,0)="","",VLOOKUP($A197,'Data (new)'!A:T,11,0))</f>
        <v>1</v>
      </c>
      <c r="J197" s="940"/>
      <c r="K197" s="941"/>
      <c r="L197" s="942"/>
      <c r="M197" s="943"/>
      <c r="N197" s="944"/>
      <c r="O197" s="945"/>
      <c r="P197" s="946"/>
      <c r="Q197" s="947"/>
      <c r="R197" s="948"/>
      <c r="S197" s="949"/>
      <c r="T197" s="950"/>
      <c r="U197" s="951"/>
      <c r="V197" s="933"/>
      <c r="W197" s="934"/>
      <c r="X197" s="935"/>
      <c r="Y197" s="936"/>
      <c r="Z197" s="937"/>
      <c r="AA197" s="938"/>
      <c r="AB197" s="939"/>
      <c r="AC197" s="906" t="str">
        <f>IF(VLOOKUP($A197,'Data (new)'!A:T,12,0)="","",VLOOKUP($A197,'Data (new)'!A:T,12,0))</f>
        <v/>
      </c>
      <c r="AD197" s="906" t="str">
        <f t="shared" si="70"/>
        <v/>
      </c>
      <c r="AE197" s="907" t="str">
        <f t="shared" si="75"/>
        <v/>
      </c>
      <c r="AF197" s="908" t="str">
        <f t="shared" si="69"/>
        <v/>
      </c>
      <c r="AG197" s="909" t="str">
        <f t="shared" si="76"/>
        <v/>
      </c>
      <c r="AH197" s="192">
        <f t="shared" si="50"/>
        <v>0</v>
      </c>
      <c r="AI197" s="192">
        <f t="shared" si="51"/>
        <v>0</v>
      </c>
      <c r="AJ197" s="192">
        <f t="shared" si="52"/>
        <v>0</v>
      </c>
      <c r="AK197" s="192">
        <f t="shared" si="53"/>
        <v>0</v>
      </c>
      <c r="AL197" s="192">
        <f t="shared" si="54"/>
        <v>0</v>
      </c>
      <c r="AM197" s="192">
        <f t="shared" si="55"/>
        <v>0</v>
      </c>
      <c r="AN197" s="192">
        <f t="shared" si="56"/>
        <v>0</v>
      </c>
      <c r="AO197" s="192">
        <f t="shared" si="57"/>
        <v>0</v>
      </c>
      <c r="AP197" s="192">
        <f t="shared" si="58"/>
        <v>0</v>
      </c>
      <c r="AQ197" s="192">
        <f t="shared" si="59"/>
        <v>0</v>
      </c>
      <c r="AR197" s="192">
        <f t="shared" si="60"/>
        <v>0</v>
      </c>
      <c r="AS197" s="192">
        <f t="shared" si="61"/>
        <v>0</v>
      </c>
      <c r="AT197" s="192">
        <f t="shared" si="62"/>
        <v>0</v>
      </c>
      <c r="AU197" s="192">
        <f t="shared" si="63"/>
        <v>0</v>
      </c>
      <c r="AV197" s="192">
        <f t="shared" si="64"/>
        <v>0</v>
      </c>
      <c r="AW197" s="192">
        <f t="shared" si="65"/>
        <v>0</v>
      </c>
      <c r="AX197" s="192">
        <f t="shared" si="66"/>
        <v>0</v>
      </c>
      <c r="AY197" s="192">
        <f t="shared" si="67"/>
        <v>0</v>
      </c>
      <c r="AZ197" s="192">
        <f t="shared" si="68"/>
        <v>0</v>
      </c>
    </row>
    <row r="198" spans="1:52" ht="109.8" customHeight="1">
      <c r="A198" s="902" t="s">
        <v>3012</v>
      </c>
      <c r="B198" s="902" t="str">
        <f>IF(VLOOKUP($A198,'Data (new)'!A:T,2,0)="","",VLOOKUP($A198,'Data (new)'!A:T,2,0))</f>
        <v/>
      </c>
      <c r="C198" s="1745" t="str">
        <f>IF(VLOOKUP($A198,'Data (new)'!A:T,5,0)="","",VLOOKUP($A198,'Data (new)'!A:T,5,0))</f>
        <v>Shields</v>
      </c>
      <c r="D198" s="1769" t="e" vm="56">
        <v>#VALUE!</v>
      </c>
      <c r="E198" s="1767" t="str">
        <f>IF(VLOOKUP($A198,'Data (new)'!$A:$T,6,0)="","",HYPERLINK(VLOOKUP($A198,'Data (new)'!A:T,7,0), VLOOKUP($A198,'Data (new)'!A:T,6,0)))</f>
        <v>D Cover MEDIUM</v>
      </c>
      <c r="F198" s="1743" t="str">
        <f>IF(VLOOKUP($A198,'Data (new)'!A:T,9,0)="","",VLOOKUP($A198,'Data (new)'!A:T,9,0))</f>
        <v>23 x 26 x 7 cm</v>
      </c>
      <c r="G198" s="911" t="str">
        <f>IF(VLOOKUP($A198,'Data (new)'!A:T,8,0)="","",VLOOKUP($A198,'Data (new)'!A:T,8,0))</f>
        <v>Full friction</v>
      </c>
      <c r="H198" s="914">
        <f>IF(VLOOKUP($A198,'Data (new)'!A:T,16,0)="","",VLOOKUP($A198,'Data (new)'!A:T,16,0))</f>
        <v>99.563492063492092</v>
      </c>
      <c r="I198" s="910">
        <f>IF(VLOOKUP($A198,'Data (new)'!A:T,11,0)="","",VLOOKUP($A198,'Data (new)'!A:T,11,0))</f>
        <v>1</v>
      </c>
      <c r="J198" s="940"/>
      <c r="K198" s="941"/>
      <c r="L198" s="942"/>
      <c r="M198" s="943"/>
      <c r="N198" s="944"/>
      <c r="O198" s="945"/>
      <c r="P198" s="946"/>
      <c r="Q198" s="947"/>
      <c r="R198" s="948"/>
      <c r="S198" s="949"/>
      <c r="T198" s="950"/>
      <c r="U198" s="951"/>
      <c r="V198" s="933"/>
      <c r="W198" s="934"/>
      <c r="X198" s="935"/>
      <c r="Y198" s="936"/>
      <c r="Z198" s="937"/>
      <c r="AA198" s="938"/>
      <c r="AB198" s="939"/>
      <c r="AC198" s="906" t="str">
        <f>IF(VLOOKUP($A198,'Data (new)'!A:T,12,0)="","",VLOOKUP($A198,'Data (new)'!A:T,12,0))</f>
        <v/>
      </c>
      <c r="AD198" s="906" t="str">
        <f t="shared" si="70"/>
        <v/>
      </c>
      <c r="AE198" s="907" t="str">
        <f t="shared" si="75"/>
        <v/>
      </c>
      <c r="AF198" s="908" t="str">
        <f t="shared" si="69"/>
        <v/>
      </c>
      <c r="AG198" s="909" t="str">
        <f t="shared" si="76"/>
        <v/>
      </c>
      <c r="AH198" s="192">
        <f t="shared" si="50"/>
        <v>0</v>
      </c>
      <c r="AI198" s="192">
        <f t="shared" si="51"/>
        <v>0</v>
      </c>
      <c r="AJ198" s="192">
        <f t="shared" si="52"/>
        <v>0</v>
      </c>
      <c r="AK198" s="192">
        <f t="shared" si="53"/>
        <v>0</v>
      </c>
      <c r="AL198" s="192">
        <f t="shared" si="54"/>
        <v>0</v>
      </c>
      <c r="AM198" s="192">
        <f t="shared" si="55"/>
        <v>0</v>
      </c>
      <c r="AN198" s="192">
        <f t="shared" si="56"/>
        <v>0</v>
      </c>
      <c r="AO198" s="192">
        <f t="shared" si="57"/>
        <v>0</v>
      </c>
      <c r="AP198" s="192">
        <f t="shared" si="58"/>
        <v>0</v>
      </c>
      <c r="AQ198" s="192">
        <f t="shared" si="59"/>
        <v>0</v>
      </c>
      <c r="AR198" s="192">
        <f t="shared" si="60"/>
        <v>0</v>
      </c>
      <c r="AS198" s="192">
        <f t="shared" si="61"/>
        <v>0</v>
      </c>
      <c r="AT198" s="192">
        <f t="shared" si="62"/>
        <v>0</v>
      </c>
      <c r="AU198" s="192">
        <f t="shared" si="63"/>
        <v>0</v>
      </c>
      <c r="AV198" s="192">
        <f t="shared" si="64"/>
        <v>0</v>
      </c>
      <c r="AW198" s="192">
        <f t="shared" si="65"/>
        <v>0</v>
      </c>
      <c r="AX198" s="192">
        <f t="shared" si="66"/>
        <v>0</v>
      </c>
      <c r="AY198" s="192">
        <f t="shared" si="67"/>
        <v>0</v>
      </c>
      <c r="AZ198" s="192">
        <f t="shared" si="68"/>
        <v>0</v>
      </c>
    </row>
    <row r="199" spans="1:52" ht="109.8" customHeight="1">
      <c r="A199" s="902" t="s">
        <v>3013</v>
      </c>
      <c r="B199" s="902" t="str">
        <f>IF(VLOOKUP($A199,'Data (new)'!A:T,2,0)="","",VLOOKUP($A199,'Data (new)'!A:T,2,0))</f>
        <v/>
      </c>
      <c r="C199" s="1746" t="str">
        <f>IF(VLOOKUP($A199,'Data (new)'!A:T,5,0)="","",VLOOKUP($A199,'Data (new)'!A:T,5,0))</f>
        <v>Shields</v>
      </c>
      <c r="D199" s="1772"/>
      <c r="E199" s="1751" t="str">
        <f>IF(VLOOKUP($A199,'Data (new)'!$A:$T,6,0)="","",HYPERLINK(VLOOKUP($A199,'Data (new)'!A:T,7,0), VLOOKUP($A199,'Data (new)'!A:T,6,0)))</f>
        <v>D Cover MEDIUM</v>
      </c>
      <c r="F199" s="1744" t="str">
        <f>IF(VLOOKUP($A199,'Data (new)'!A:T,9,0)="","",VLOOKUP($A199,'Data (new)'!A:T,9,0))</f>
        <v>23 x 26 x 7 cm</v>
      </c>
      <c r="G199" s="911" t="str">
        <f>IF(VLOOKUP($A199,'Data (new)'!A:T,8,0)="","",VLOOKUP($A199,'Data (new)'!A:T,8,0))</f>
        <v>Dual texture</v>
      </c>
      <c r="H199" s="914">
        <f>IF(VLOOKUP($A199,'Data (new)'!A:T,16,0)="","",VLOOKUP($A199,'Data (new)'!A:T,16,0))</f>
        <v>124.4543650793651</v>
      </c>
      <c r="I199" s="910">
        <f>IF(VLOOKUP($A199,'Data (new)'!A:T,11,0)="","",VLOOKUP($A199,'Data (new)'!A:T,11,0))</f>
        <v>1</v>
      </c>
      <c r="J199" s="940"/>
      <c r="K199" s="941"/>
      <c r="L199" s="942"/>
      <c r="M199" s="943"/>
      <c r="N199" s="944"/>
      <c r="O199" s="945"/>
      <c r="P199" s="946"/>
      <c r="Q199" s="947"/>
      <c r="R199" s="948"/>
      <c r="S199" s="949"/>
      <c r="T199" s="950"/>
      <c r="U199" s="951"/>
      <c r="V199" s="933"/>
      <c r="W199" s="934"/>
      <c r="X199" s="935"/>
      <c r="Y199" s="936"/>
      <c r="Z199" s="937"/>
      <c r="AA199" s="938"/>
      <c r="AB199" s="939"/>
      <c r="AC199" s="906" t="str">
        <f>IF(VLOOKUP($A199,'Data (new)'!A:T,12,0)="","",VLOOKUP($A199,'Data (new)'!A:T,12,0))</f>
        <v/>
      </c>
      <c r="AD199" s="906" t="str">
        <f t="shared" si="70"/>
        <v/>
      </c>
      <c r="AE199" s="907" t="str">
        <f t="shared" si="75"/>
        <v/>
      </c>
      <c r="AF199" s="908" t="str">
        <f t="shared" si="69"/>
        <v/>
      </c>
      <c r="AG199" s="909" t="str">
        <f t="shared" si="76"/>
        <v/>
      </c>
      <c r="AH199" s="192">
        <f t="shared" si="50"/>
        <v>0</v>
      </c>
      <c r="AI199" s="192">
        <f t="shared" si="51"/>
        <v>0</v>
      </c>
      <c r="AJ199" s="192">
        <f t="shared" si="52"/>
        <v>0</v>
      </c>
      <c r="AK199" s="192">
        <f t="shared" si="53"/>
        <v>0</v>
      </c>
      <c r="AL199" s="192">
        <f t="shared" si="54"/>
        <v>0</v>
      </c>
      <c r="AM199" s="192">
        <f t="shared" si="55"/>
        <v>0</v>
      </c>
      <c r="AN199" s="192">
        <f t="shared" si="56"/>
        <v>0</v>
      </c>
      <c r="AO199" s="192">
        <f t="shared" si="57"/>
        <v>0</v>
      </c>
      <c r="AP199" s="192">
        <f t="shared" si="58"/>
        <v>0</v>
      </c>
      <c r="AQ199" s="192">
        <f t="shared" si="59"/>
        <v>0</v>
      </c>
      <c r="AR199" s="192">
        <f t="shared" si="60"/>
        <v>0</v>
      </c>
      <c r="AS199" s="192">
        <f t="shared" si="61"/>
        <v>0</v>
      </c>
      <c r="AT199" s="192">
        <f t="shared" si="62"/>
        <v>0</v>
      </c>
      <c r="AU199" s="192">
        <f t="shared" si="63"/>
        <v>0</v>
      </c>
      <c r="AV199" s="192">
        <f t="shared" si="64"/>
        <v>0</v>
      </c>
      <c r="AW199" s="192">
        <f t="shared" si="65"/>
        <v>0</v>
      </c>
      <c r="AX199" s="192">
        <f t="shared" si="66"/>
        <v>0</v>
      </c>
      <c r="AY199" s="192">
        <f t="shared" si="67"/>
        <v>0</v>
      </c>
      <c r="AZ199" s="192">
        <f t="shared" si="68"/>
        <v>0</v>
      </c>
    </row>
    <row r="200" spans="1:52" ht="109.8" customHeight="1">
      <c r="A200" s="902" t="s">
        <v>3014</v>
      </c>
      <c r="B200" s="902" t="str">
        <f>IF(VLOOKUP($A200,'Data (new)'!A:T,2,0)="","",VLOOKUP($A200,'Data (new)'!A:T,2,0))</f>
        <v>AGP0415</v>
      </c>
      <c r="C200" s="1746" t="str">
        <f>IF(VLOOKUP($A200,'Data (new)'!A:T,5,0)="","",VLOOKUP($A200,'Data (new)'!A:T,5,0))</f>
        <v>Shields</v>
      </c>
      <c r="D200" s="1772"/>
      <c r="E200" s="1767" t="str">
        <f>IF(VLOOKUP($A200,'Data (new)'!$A:$T,6,0)="","",HYPERLINK(VLOOKUP($A200,'Data (new)'!A:T,7,0), VLOOKUP($A200,'Data (new)'!A:T,6,0)))</f>
        <v>D Cover LARGE</v>
      </c>
      <c r="F200" s="1743" t="str">
        <f>IF(VLOOKUP($A200,'Data (new)'!A:T,9,0)="","",VLOOKUP($A200,'Data (new)'!A:T,9,0))</f>
        <v>31 x 35 x 10 cm</v>
      </c>
      <c r="G200" s="911" t="str">
        <f>IF(VLOOKUP($A200,'Data (new)'!A:T,8,0)="","",VLOOKUP($A200,'Data (new)'!A:T,8,0))</f>
        <v>Full friction</v>
      </c>
      <c r="H200" s="914">
        <f>IF(VLOOKUP($A200,'Data (new)'!A:T,16,0)="","",VLOOKUP($A200,'Data (new)'!A:T,16,0))</f>
        <v>130.29751893868661</v>
      </c>
      <c r="I200" s="910">
        <f>IF(VLOOKUP($A200,'Data (new)'!A:T,11,0)="","",VLOOKUP($A200,'Data (new)'!A:T,11,0))</f>
        <v>1</v>
      </c>
      <c r="J200" s="940"/>
      <c r="K200" s="941"/>
      <c r="L200" s="942"/>
      <c r="M200" s="943"/>
      <c r="N200" s="944"/>
      <c r="O200" s="945"/>
      <c r="P200" s="946"/>
      <c r="Q200" s="947"/>
      <c r="R200" s="948"/>
      <c r="S200" s="949"/>
      <c r="T200" s="950"/>
      <c r="U200" s="951"/>
      <c r="V200" s="933"/>
      <c r="W200" s="934"/>
      <c r="X200" s="935"/>
      <c r="Y200" s="936"/>
      <c r="Z200" s="937"/>
      <c r="AA200" s="938"/>
      <c r="AB200" s="939"/>
      <c r="AC200" s="906" t="str">
        <f>IF(VLOOKUP($A200,'Data (new)'!A:T,12,0)="","",VLOOKUP($A200,'Data (new)'!A:T,12,0))</f>
        <v/>
      </c>
      <c r="AD200" s="906" t="str">
        <f t="shared" si="70"/>
        <v/>
      </c>
      <c r="AE200" s="907" t="str">
        <f t="shared" si="75"/>
        <v/>
      </c>
      <c r="AF200" s="908" t="str">
        <f t="shared" si="69"/>
        <v/>
      </c>
      <c r="AG200" s="909" t="str">
        <f t="shared" si="76"/>
        <v/>
      </c>
      <c r="AH200" s="192">
        <f t="shared" si="50"/>
        <v>0</v>
      </c>
      <c r="AI200" s="192">
        <f t="shared" si="51"/>
        <v>0</v>
      </c>
      <c r="AJ200" s="192">
        <f t="shared" si="52"/>
        <v>0</v>
      </c>
      <c r="AK200" s="192">
        <f t="shared" si="53"/>
        <v>0</v>
      </c>
      <c r="AL200" s="192">
        <f t="shared" si="54"/>
        <v>0</v>
      </c>
      <c r="AM200" s="192">
        <f t="shared" si="55"/>
        <v>0</v>
      </c>
      <c r="AN200" s="192">
        <f t="shared" si="56"/>
        <v>0</v>
      </c>
      <c r="AO200" s="192">
        <f t="shared" si="57"/>
        <v>0</v>
      </c>
      <c r="AP200" s="192">
        <f t="shared" si="58"/>
        <v>0</v>
      </c>
      <c r="AQ200" s="192">
        <f t="shared" si="59"/>
        <v>0</v>
      </c>
      <c r="AR200" s="192">
        <f t="shared" si="60"/>
        <v>0</v>
      </c>
      <c r="AS200" s="192">
        <f t="shared" si="61"/>
        <v>0</v>
      </c>
      <c r="AT200" s="192">
        <f t="shared" si="62"/>
        <v>0</v>
      </c>
      <c r="AU200" s="192">
        <f t="shared" si="63"/>
        <v>0</v>
      </c>
      <c r="AV200" s="192">
        <f t="shared" si="64"/>
        <v>0</v>
      </c>
      <c r="AW200" s="192">
        <f t="shared" si="65"/>
        <v>0</v>
      </c>
      <c r="AX200" s="192">
        <f t="shared" si="66"/>
        <v>0</v>
      </c>
      <c r="AY200" s="192">
        <f t="shared" si="67"/>
        <v>0</v>
      </c>
      <c r="AZ200" s="192">
        <f t="shared" si="68"/>
        <v>0</v>
      </c>
    </row>
    <row r="201" spans="1:52" ht="109.8" customHeight="1">
      <c r="A201" s="902" t="s">
        <v>3015</v>
      </c>
      <c r="B201" s="902" t="str">
        <f>IF(VLOOKUP($A201,'Data (new)'!A:T,2,0)="","",VLOOKUP($A201,'Data (new)'!A:T,2,0))</f>
        <v>AGP0415</v>
      </c>
      <c r="C201" s="1746" t="str">
        <f>IF(VLOOKUP($A201,'Data (new)'!A:T,5,0)="","",VLOOKUP($A201,'Data (new)'!A:T,5,0))</f>
        <v>Shields</v>
      </c>
      <c r="D201" s="1772"/>
      <c r="E201" s="1751" t="str">
        <f>IF(VLOOKUP($A201,'Data (new)'!$A:$T,6,0)="","",HYPERLINK(VLOOKUP($A201,'Data (new)'!A:T,7,0), VLOOKUP($A201,'Data (new)'!A:T,6,0)))</f>
        <v>D Cover LARGE</v>
      </c>
      <c r="F201" s="1744" t="str">
        <f>IF(VLOOKUP($A201,'Data (new)'!A:T,9,0)="","",VLOOKUP($A201,'Data (new)'!A:T,9,0))</f>
        <v>31 x 35 x 10 cm</v>
      </c>
      <c r="G201" s="911" t="str">
        <f>IF(VLOOKUP($A201,'Data (new)'!A:T,8,0)="","",VLOOKUP($A201,'Data (new)'!A:T,8,0))</f>
        <v>Dual texture</v>
      </c>
      <c r="H201" s="914">
        <f>IF(VLOOKUP($A201,'Data (new)'!A:T,16,0)="","",VLOOKUP($A201,'Data (new)'!A:T,16,0))</f>
        <v>162.87189867335826</v>
      </c>
      <c r="I201" s="910">
        <f>IF(VLOOKUP($A201,'Data (new)'!A:T,11,0)="","",VLOOKUP($A201,'Data (new)'!A:T,11,0))</f>
        <v>1</v>
      </c>
      <c r="J201" s="940"/>
      <c r="K201" s="941"/>
      <c r="L201" s="942"/>
      <c r="M201" s="943"/>
      <c r="N201" s="944"/>
      <c r="O201" s="945"/>
      <c r="P201" s="946"/>
      <c r="Q201" s="947"/>
      <c r="R201" s="948"/>
      <c r="S201" s="949"/>
      <c r="T201" s="950"/>
      <c r="U201" s="951"/>
      <c r="V201" s="933"/>
      <c r="W201" s="934"/>
      <c r="X201" s="935"/>
      <c r="Y201" s="936"/>
      <c r="Z201" s="937"/>
      <c r="AA201" s="938"/>
      <c r="AB201" s="939"/>
      <c r="AC201" s="906" t="str">
        <f>IF(VLOOKUP($A201,'Data (new)'!A:T,12,0)="","",VLOOKUP($A201,'Data (new)'!A:T,12,0))</f>
        <v/>
      </c>
      <c r="AD201" s="906" t="str">
        <f t="shared" si="70"/>
        <v/>
      </c>
      <c r="AE201" s="907" t="str">
        <f t="shared" si="75"/>
        <v/>
      </c>
      <c r="AF201" s="908" t="str">
        <f t="shared" si="69"/>
        <v/>
      </c>
      <c r="AG201" s="909" t="str">
        <f t="shared" si="76"/>
        <v/>
      </c>
      <c r="AH201" s="192">
        <f t="shared" si="50"/>
        <v>0</v>
      </c>
      <c r="AI201" s="192">
        <f t="shared" si="51"/>
        <v>0</v>
      </c>
      <c r="AJ201" s="192">
        <f t="shared" si="52"/>
        <v>0</v>
      </c>
      <c r="AK201" s="192">
        <f t="shared" si="53"/>
        <v>0</v>
      </c>
      <c r="AL201" s="192">
        <f t="shared" si="54"/>
        <v>0</v>
      </c>
      <c r="AM201" s="192">
        <f t="shared" si="55"/>
        <v>0</v>
      </c>
      <c r="AN201" s="192">
        <f t="shared" si="56"/>
        <v>0</v>
      </c>
      <c r="AO201" s="192">
        <f t="shared" si="57"/>
        <v>0</v>
      </c>
      <c r="AP201" s="192">
        <f t="shared" si="58"/>
        <v>0</v>
      </c>
      <c r="AQ201" s="192">
        <f t="shared" si="59"/>
        <v>0</v>
      </c>
      <c r="AR201" s="192">
        <f t="shared" si="60"/>
        <v>0</v>
      </c>
      <c r="AS201" s="192">
        <f t="shared" si="61"/>
        <v>0</v>
      </c>
      <c r="AT201" s="192">
        <f t="shared" si="62"/>
        <v>0</v>
      </c>
      <c r="AU201" s="192">
        <f t="shared" si="63"/>
        <v>0</v>
      </c>
      <c r="AV201" s="192">
        <f t="shared" si="64"/>
        <v>0</v>
      </c>
      <c r="AW201" s="192">
        <f t="shared" si="65"/>
        <v>0</v>
      </c>
      <c r="AX201" s="192">
        <f t="shared" si="66"/>
        <v>0</v>
      </c>
      <c r="AY201" s="192">
        <f t="shared" si="67"/>
        <v>0</v>
      </c>
      <c r="AZ201" s="192">
        <f t="shared" si="68"/>
        <v>0</v>
      </c>
    </row>
    <row r="202" spans="1:52" ht="109.8" customHeight="1">
      <c r="A202" s="902" t="s">
        <v>3016</v>
      </c>
      <c r="B202" s="902" t="str">
        <f>IF(VLOOKUP($A202,'Data (new)'!A:T,2,0)="","",VLOOKUP($A202,'Data (new)'!A:T,2,0))</f>
        <v/>
      </c>
      <c r="C202" s="1746" t="str">
        <f>IF(VLOOKUP($A202,'Data (new)'!A:T,5,0)="","",VLOOKUP($A202,'Data (new)'!A:T,5,0))</f>
        <v>Shields</v>
      </c>
      <c r="D202" s="1772"/>
      <c r="E202" s="1767" t="str">
        <f>IF(VLOOKUP($A202,'Data (new)'!$A:$T,6,0)="","",HYPERLINK(VLOOKUP($A202,'Data (new)'!A:T,7,0), VLOOKUP($A202,'Data (new)'!A:T,6,0)))</f>
        <v>D Cover XL</v>
      </c>
      <c r="F202" s="1743" t="str">
        <f>IF(VLOOKUP($A202,'Data (new)'!A:T,9,0)="","",VLOOKUP($A202,'Data (new)'!A:T,9,0))</f>
        <v>41 x 47 x 12 cm</v>
      </c>
      <c r="G202" s="911" t="str">
        <f>IF(VLOOKUP($A202,'Data (new)'!A:T,8,0)="","",VLOOKUP($A202,'Data (new)'!A:T,8,0))</f>
        <v>Full friction</v>
      </c>
      <c r="H202" s="914">
        <f>IF(VLOOKUP($A202,'Data (new)'!A:T,16,0)="","",VLOOKUP($A202,'Data (new)'!A:T,16,0))</f>
        <v>136.14271017048796</v>
      </c>
      <c r="I202" s="910">
        <f>IF(VLOOKUP($A202,'Data (new)'!A:T,11,0)="","",VLOOKUP($A202,'Data (new)'!A:T,11,0))</f>
        <v>1</v>
      </c>
      <c r="J202" s="940"/>
      <c r="K202" s="941"/>
      <c r="L202" s="942"/>
      <c r="M202" s="943"/>
      <c r="N202" s="944"/>
      <c r="O202" s="945"/>
      <c r="P202" s="946"/>
      <c r="Q202" s="947"/>
      <c r="R202" s="948"/>
      <c r="S202" s="949"/>
      <c r="T202" s="950"/>
      <c r="U202" s="951"/>
      <c r="V202" s="933"/>
      <c r="W202" s="934"/>
      <c r="X202" s="935"/>
      <c r="Y202" s="936"/>
      <c r="Z202" s="937"/>
      <c r="AA202" s="938"/>
      <c r="AB202" s="939"/>
      <c r="AC202" s="906" t="str">
        <f>IF(VLOOKUP($A202,'Data (new)'!A:T,12,0)="","",VLOOKUP($A202,'Data (new)'!A:T,12,0))</f>
        <v/>
      </c>
      <c r="AD202" s="906" t="str">
        <f t="shared" si="70"/>
        <v/>
      </c>
      <c r="AE202" s="907" t="str">
        <f t="shared" si="75"/>
        <v/>
      </c>
      <c r="AF202" s="908" t="str">
        <f t="shared" si="69"/>
        <v/>
      </c>
      <c r="AG202" s="909" t="str">
        <f t="shared" si="76"/>
        <v/>
      </c>
      <c r="AH202" s="192">
        <f t="shared" si="50"/>
        <v>0</v>
      </c>
      <c r="AI202" s="192">
        <f t="shared" si="51"/>
        <v>0</v>
      </c>
      <c r="AJ202" s="192">
        <f t="shared" si="52"/>
        <v>0</v>
      </c>
      <c r="AK202" s="192">
        <f t="shared" si="53"/>
        <v>0</v>
      </c>
      <c r="AL202" s="192">
        <f t="shared" si="54"/>
        <v>0</v>
      </c>
      <c r="AM202" s="192">
        <f t="shared" si="55"/>
        <v>0</v>
      </c>
      <c r="AN202" s="192">
        <f t="shared" si="56"/>
        <v>0</v>
      </c>
      <c r="AO202" s="192">
        <f t="shared" si="57"/>
        <v>0</v>
      </c>
      <c r="AP202" s="192">
        <f t="shared" si="58"/>
        <v>0</v>
      </c>
      <c r="AQ202" s="192">
        <f t="shared" si="59"/>
        <v>0</v>
      </c>
      <c r="AR202" s="192">
        <f t="shared" si="60"/>
        <v>0</v>
      </c>
      <c r="AS202" s="192">
        <f t="shared" si="61"/>
        <v>0</v>
      </c>
      <c r="AT202" s="192">
        <f t="shared" si="62"/>
        <v>0</v>
      </c>
      <c r="AU202" s="192">
        <f t="shared" si="63"/>
        <v>0</v>
      </c>
      <c r="AV202" s="192">
        <f t="shared" si="64"/>
        <v>0</v>
      </c>
      <c r="AW202" s="192">
        <f t="shared" si="65"/>
        <v>0</v>
      </c>
      <c r="AX202" s="192">
        <f t="shared" si="66"/>
        <v>0</v>
      </c>
      <c r="AY202" s="192">
        <f t="shared" si="67"/>
        <v>0</v>
      </c>
      <c r="AZ202" s="192">
        <f t="shared" si="68"/>
        <v>0</v>
      </c>
    </row>
    <row r="203" spans="1:52" ht="109.8" customHeight="1">
      <c r="A203" s="902" t="s">
        <v>3017</v>
      </c>
      <c r="B203" s="902" t="str">
        <f>IF(VLOOKUP($A203,'Data (new)'!A:T,2,0)="","",VLOOKUP($A203,'Data (new)'!A:T,2,0))</f>
        <v/>
      </c>
      <c r="C203" s="1747" t="str">
        <f>IF(VLOOKUP($A203,'Data (new)'!A:T,5,0)="","",VLOOKUP($A203,'Data (new)'!A:T,5,0))</f>
        <v>Shields</v>
      </c>
      <c r="D203" s="1770"/>
      <c r="E203" s="1751" t="str">
        <f>IF(VLOOKUP($A203,'Data (new)'!$A:$T,6,0)="","",HYPERLINK(VLOOKUP($A203,'Data (new)'!A:T,7,0), VLOOKUP($A203,'Data (new)'!A:T,6,0)))</f>
        <v>D Cover XL</v>
      </c>
      <c r="F203" s="1744" t="str">
        <f>IF(VLOOKUP($A203,'Data (new)'!A:T,9,0)="","",VLOOKUP($A203,'Data (new)'!A:T,9,0))</f>
        <v>41 x 47 x 12 cm</v>
      </c>
      <c r="G203" s="911" t="str">
        <f>IF(VLOOKUP($A203,'Data (new)'!A:T,8,0)="","",VLOOKUP($A203,'Data (new)'!A:T,8,0))</f>
        <v>Dual texture</v>
      </c>
      <c r="H203" s="914">
        <f>IF(VLOOKUP($A203,'Data (new)'!A:T,16,0)="","",VLOOKUP($A203,'Data (new)'!A:T,16,0))</f>
        <v>170.17838771310994</v>
      </c>
      <c r="I203" s="910">
        <f>IF(VLOOKUP($A203,'Data (new)'!A:T,11,0)="","",VLOOKUP($A203,'Data (new)'!A:T,11,0))</f>
        <v>1</v>
      </c>
      <c r="J203" s="940"/>
      <c r="K203" s="941"/>
      <c r="L203" s="942"/>
      <c r="M203" s="943"/>
      <c r="N203" s="944"/>
      <c r="O203" s="945"/>
      <c r="P203" s="946"/>
      <c r="Q203" s="947"/>
      <c r="R203" s="948"/>
      <c r="S203" s="949"/>
      <c r="T203" s="950"/>
      <c r="U203" s="951"/>
      <c r="V203" s="933"/>
      <c r="W203" s="934"/>
      <c r="X203" s="935"/>
      <c r="Y203" s="936"/>
      <c r="Z203" s="937"/>
      <c r="AA203" s="938"/>
      <c r="AB203" s="939"/>
      <c r="AC203" s="906" t="str">
        <f>IF(VLOOKUP($A203,'Data (new)'!A:T,12,0)="","",VLOOKUP($A203,'Data (new)'!A:T,12,0))</f>
        <v/>
      </c>
      <c r="AD203" s="912" t="str">
        <f t="shared" si="70"/>
        <v/>
      </c>
      <c r="AE203" s="913" t="str">
        <f t="shared" si="75"/>
        <v/>
      </c>
      <c r="AF203" s="917" t="str">
        <f t="shared" si="69"/>
        <v/>
      </c>
      <c r="AG203" s="918" t="str">
        <f t="shared" si="76"/>
        <v/>
      </c>
      <c r="AH203" s="192">
        <f t="shared" si="50"/>
        <v>0</v>
      </c>
      <c r="AI203" s="192">
        <f t="shared" si="51"/>
        <v>0</v>
      </c>
      <c r="AJ203" s="192">
        <f t="shared" si="52"/>
        <v>0</v>
      </c>
      <c r="AK203" s="192">
        <f t="shared" si="53"/>
        <v>0</v>
      </c>
      <c r="AL203" s="192">
        <f t="shared" si="54"/>
        <v>0</v>
      </c>
      <c r="AM203" s="192">
        <f t="shared" si="55"/>
        <v>0</v>
      </c>
      <c r="AN203" s="192">
        <f t="shared" si="56"/>
        <v>0</v>
      </c>
      <c r="AO203" s="192">
        <f t="shared" si="57"/>
        <v>0</v>
      </c>
      <c r="AP203" s="192">
        <f t="shared" si="58"/>
        <v>0</v>
      </c>
      <c r="AQ203" s="192">
        <f t="shared" si="59"/>
        <v>0</v>
      </c>
      <c r="AR203" s="192">
        <f t="shared" si="60"/>
        <v>0</v>
      </c>
      <c r="AS203" s="192">
        <f t="shared" si="61"/>
        <v>0</v>
      </c>
      <c r="AT203" s="192">
        <f t="shared" si="62"/>
        <v>0</v>
      </c>
      <c r="AU203" s="192">
        <f t="shared" si="63"/>
        <v>0</v>
      </c>
      <c r="AV203" s="192">
        <f t="shared" si="64"/>
        <v>0</v>
      </c>
      <c r="AW203" s="192">
        <f t="shared" si="65"/>
        <v>0</v>
      </c>
      <c r="AX203" s="192">
        <f t="shared" si="66"/>
        <v>0</v>
      </c>
      <c r="AY203" s="192">
        <f t="shared" si="67"/>
        <v>0</v>
      </c>
      <c r="AZ203" s="192">
        <f t="shared" si="68"/>
        <v>0</v>
      </c>
    </row>
    <row r="204" spans="1:52" ht="219.6" customHeight="1">
      <c r="A204" s="1771" t="e" vm="57">
        <v>#VALUE!</v>
      </c>
      <c r="B204" s="1771"/>
      <c r="C204" s="1771"/>
      <c r="D204" s="1771"/>
      <c r="E204" s="1773" t="e" vm="58">
        <v>#VALUE!</v>
      </c>
      <c r="F204" s="1774"/>
      <c r="G204" s="1775"/>
      <c r="H204" s="1773" t="e" vm="59">
        <v>#VALUE!</v>
      </c>
      <c r="I204" s="1776"/>
      <c r="J204" s="1777"/>
      <c r="K204" s="1777"/>
      <c r="L204" s="1777"/>
      <c r="M204" s="1777"/>
      <c r="N204" s="1768" t="e" vm="60">
        <v>#VALUE!</v>
      </c>
      <c r="O204" s="1768"/>
      <c r="P204" s="1768"/>
      <c r="Q204" s="1768"/>
      <c r="R204" s="1768"/>
      <c r="S204" s="1768"/>
      <c r="T204" s="1768"/>
      <c r="U204" s="1768"/>
      <c r="V204" s="1768"/>
      <c r="W204" s="1768"/>
      <c r="X204" s="1768"/>
      <c r="Y204" s="1768"/>
      <c r="Z204" s="1768"/>
      <c r="AA204" s="1768"/>
      <c r="AB204" s="1768"/>
      <c r="AC204" s="1768"/>
      <c r="AD204" s="899"/>
      <c r="AE204" s="899"/>
      <c r="AF204" s="899"/>
      <c r="AG204" s="899"/>
      <c r="AH204" s="192"/>
      <c r="AI204" s="192"/>
      <c r="AJ204" s="192"/>
      <c r="AK204" s="192"/>
      <c r="AL204" s="192"/>
      <c r="AM204" s="192"/>
      <c r="AN204" s="192"/>
      <c r="AO204" s="192"/>
      <c r="AP204" s="192"/>
      <c r="AQ204" s="192"/>
      <c r="AR204" s="192"/>
      <c r="AS204" s="192"/>
      <c r="AT204" s="192"/>
      <c r="AU204" s="192"/>
      <c r="AV204" s="192"/>
      <c r="AW204" s="192"/>
      <c r="AX204" s="192"/>
      <c r="AY204" s="192"/>
      <c r="AZ204" s="192"/>
    </row>
    <row r="205" spans="1:52" ht="219.6" customHeight="1">
      <c r="A205" s="1766"/>
      <c r="B205" s="1766"/>
      <c r="C205" s="1766"/>
      <c r="D205" s="1766"/>
      <c r="E205" s="1778" t="e" vm="61">
        <v>#VALUE!</v>
      </c>
      <c r="F205" s="1779"/>
      <c r="G205" s="1780"/>
      <c r="H205" s="1781" t="e" vm="62">
        <v>#VALUE!</v>
      </c>
      <c r="I205" s="1782"/>
      <c r="J205" s="1783"/>
      <c r="K205" s="1783"/>
      <c r="L205" s="1783"/>
      <c r="M205" s="1783"/>
      <c r="N205" s="1759"/>
      <c r="O205" s="1759"/>
      <c r="P205" s="1759"/>
      <c r="Q205" s="1759"/>
      <c r="R205" s="1759"/>
      <c r="S205" s="1759"/>
      <c r="T205" s="1759"/>
      <c r="U205" s="1759"/>
      <c r="V205" s="1759"/>
      <c r="W205" s="1759"/>
      <c r="X205" s="1759"/>
      <c r="Y205" s="1759"/>
      <c r="Z205" s="1759"/>
      <c r="AA205" s="1759"/>
      <c r="AB205" s="1759"/>
      <c r="AC205" s="1759"/>
      <c r="AD205" s="899"/>
      <c r="AE205" s="899"/>
      <c r="AF205" s="899"/>
      <c r="AG205" s="899"/>
      <c r="AH205" s="192"/>
      <c r="AI205" s="192"/>
      <c r="AJ205" s="192"/>
      <c r="AK205" s="192"/>
      <c r="AL205" s="192"/>
      <c r="AM205" s="192"/>
      <c r="AN205" s="192"/>
      <c r="AO205" s="192"/>
      <c r="AP205" s="192"/>
      <c r="AQ205" s="192"/>
      <c r="AR205" s="192"/>
      <c r="AS205" s="192"/>
      <c r="AT205" s="192"/>
      <c r="AU205" s="192"/>
      <c r="AV205" s="192"/>
      <c r="AW205" s="192"/>
      <c r="AX205" s="192"/>
      <c r="AY205" s="192"/>
      <c r="AZ205" s="192"/>
    </row>
    <row r="206" spans="1:52" ht="156.6" customHeight="1">
      <c r="A206" s="902" t="s">
        <v>3018</v>
      </c>
      <c r="B206" s="902" t="str">
        <f>IF(VLOOKUP($A206,'Data (new)'!A:T,2,0)="","",VLOOKUP($A206,'Data (new)'!A:T,2,0))</f>
        <v/>
      </c>
      <c r="C206" s="1745" t="str">
        <f>IF(VLOOKUP($A206,'Data (new)'!A:T,5,0)="","",VLOOKUP($A206,'Data (new)'!A:T,5,0))</f>
        <v>Manta</v>
      </c>
      <c r="D206" s="1752" t="e" vm="63">
        <v>#VALUE!</v>
      </c>
      <c r="E206" s="1767" t="str">
        <f>IF(VLOOKUP($A206,'Data (new)'!$A:$T,6,0)="","",HYPERLINK(VLOOKUP($A206,'Data (new)'!A:T,7,0), VLOOKUP($A206,'Data (new)'!A:T,6,0)))</f>
        <v>FULL RANGE LARGE (-5%)</v>
      </c>
      <c r="F206" s="1743" t="str">
        <f>IF(VLOOKUP($A206,'Data (new)'!A:T,9,0)="","",VLOOKUP($A206,'Data (new)'!A:T,9,0))</f>
        <v/>
      </c>
      <c r="G206" s="911" t="str">
        <f>IF(VLOOKUP($A206,'Data (new)'!A:T,8,0)="","",VLOOKUP($A206,'Data (new)'!A:T,8,0))</f>
        <v>Full friction</v>
      </c>
      <c r="H206" s="914">
        <f>IF(VLOOKUP($A206,'Data (new)'!A:T,16,0)="","",VLOOKUP($A206,'Data (new)'!A:T,16,0))</f>
        <v>2368.8315499785863</v>
      </c>
      <c r="I206" s="910">
        <f>IF(VLOOKUP($A206,'Data (new)'!A:T,11,0)="","",VLOOKUP($A206,'Data (new)'!A:T,11,0))</f>
        <v>14</v>
      </c>
      <c r="J206" s="940"/>
      <c r="K206" s="941"/>
      <c r="L206" s="942"/>
      <c r="M206" s="943"/>
      <c r="N206" s="944"/>
      <c r="O206" s="945"/>
      <c r="P206" s="946"/>
      <c r="Q206" s="947"/>
      <c r="R206" s="948"/>
      <c r="S206" s="949"/>
      <c r="T206" s="950"/>
      <c r="U206" s="951"/>
      <c r="V206" s="933"/>
      <c r="W206" s="934"/>
      <c r="X206" s="935"/>
      <c r="Y206" s="936"/>
      <c r="Z206" s="937"/>
      <c r="AA206" s="938"/>
      <c r="AB206" s="939"/>
      <c r="AC206" s="906" t="str">
        <f>IF(VLOOKUP($A206,'Data (new)'!A:T,12,0)="","",VLOOKUP($A206,'Data (new)'!A:T,12,0))</f>
        <v/>
      </c>
      <c r="AD206" s="915" t="str">
        <f t="shared" si="70"/>
        <v/>
      </c>
      <c r="AE206" s="916" t="str">
        <f t="shared" si="75"/>
        <v/>
      </c>
      <c r="AF206" s="919" t="str">
        <f t="shared" si="69"/>
        <v/>
      </c>
      <c r="AG206" s="920" t="str">
        <f t="shared" si="76"/>
        <v/>
      </c>
      <c r="AH206" s="192">
        <f t="shared" ref="AH206:AH265" si="77">J206*$I206</f>
        <v>0</v>
      </c>
      <c r="AI206" s="192">
        <f t="shared" ref="AI206:AI265" si="78">K206*$I206</f>
        <v>0</v>
      </c>
      <c r="AJ206" s="192">
        <f t="shared" ref="AJ206:AJ265" si="79">L206*$I206</f>
        <v>0</v>
      </c>
      <c r="AK206" s="192">
        <f t="shared" ref="AK206:AK265" si="80">M206*$I206</f>
        <v>0</v>
      </c>
      <c r="AL206" s="192">
        <f t="shared" ref="AL206:AL265" si="81">N206*$I206</f>
        <v>0</v>
      </c>
      <c r="AM206" s="192">
        <f t="shared" ref="AM206:AM265" si="82">O206*$I206</f>
        <v>0</v>
      </c>
      <c r="AN206" s="192">
        <f t="shared" ref="AN206:AN265" si="83">P206*$I206</f>
        <v>0</v>
      </c>
      <c r="AO206" s="192">
        <f t="shared" ref="AO206:AO265" si="84">Q206*$I206</f>
        <v>0</v>
      </c>
      <c r="AP206" s="192">
        <f t="shared" ref="AP206:AP265" si="85">R206*$I206</f>
        <v>0</v>
      </c>
      <c r="AQ206" s="192">
        <f t="shared" ref="AQ206:AQ265" si="86">S206*$I206</f>
        <v>0</v>
      </c>
      <c r="AR206" s="192">
        <f t="shared" ref="AR206:AR265" si="87">T206*$I206</f>
        <v>0</v>
      </c>
      <c r="AS206" s="192">
        <f t="shared" ref="AS206:AS265" si="88">U206*$I206</f>
        <v>0</v>
      </c>
      <c r="AT206" s="192">
        <f t="shared" ref="AT206:AT265" si="89">V206*$I206</f>
        <v>0</v>
      </c>
      <c r="AU206" s="192">
        <f t="shared" ref="AU206:AU265" si="90">W206*$I206</f>
        <v>0</v>
      </c>
      <c r="AV206" s="192">
        <f t="shared" ref="AV206:AV265" si="91">X206*$I206</f>
        <v>0</v>
      </c>
      <c r="AW206" s="192">
        <f t="shared" ref="AW206:AW265" si="92">Y206*$I206</f>
        <v>0</v>
      </c>
      <c r="AX206" s="192">
        <f t="shared" ref="AX206:AX265" si="93">Z206*$I206</f>
        <v>0</v>
      </c>
      <c r="AY206" s="192">
        <f t="shared" ref="AY206:AY265" si="94">AA206*$I206</f>
        <v>0</v>
      </c>
      <c r="AZ206" s="192">
        <f t="shared" ref="AZ206:AZ265" si="95">AB206*$I206</f>
        <v>0</v>
      </c>
    </row>
    <row r="207" spans="1:52" ht="156.6" customHeight="1">
      <c r="A207" s="902" t="s">
        <v>3019</v>
      </c>
      <c r="B207" s="902" t="str">
        <f>IF(VLOOKUP($A207,'Data (new)'!A:T,2,0)="","",VLOOKUP($A207,'Data (new)'!A:T,2,0))</f>
        <v/>
      </c>
      <c r="C207" s="1746" t="str">
        <f>IF(VLOOKUP($A207,'Data (new)'!A:T,5,0)="","",VLOOKUP($A207,'Data (new)'!A:T,5,0))</f>
        <v>Manta</v>
      </c>
      <c r="D207" s="1753"/>
      <c r="E207" s="1751" t="str">
        <f>IF(VLOOKUP($A207,'Data (new)'!$A:$T,6,0)="","",HYPERLINK(VLOOKUP($A207,'Data (new)'!A:T,7,0), VLOOKUP($A207,'Data (new)'!A:T,6,0)))</f>
        <v>FULL RANGE LARGE (-5%)</v>
      </c>
      <c r="F207" s="1744" t="str">
        <f>IF(VLOOKUP($A207,'Data (new)'!A:T,9,0)="","",VLOOKUP($A207,'Data (new)'!A:T,9,0))</f>
        <v/>
      </c>
      <c r="G207" s="911" t="str">
        <f>IF(VLOOKUP($A207,'Data (new)'!A:T,8,0)="","",VLOOKUP($A207,'Data (new)'!A:T,8,0))</f>
        <v>Dual texture</v>
      </c>
      <c r="H207" s="914">
        <f>IF(VLOOKUP($A207,'Data (new)'!A:T,16,0)="","",VLOOKUP($A207,'Data (new)'!A:T,16,0))</f>
        <v>2961.0394374732327</v>
      </c>
      <c r="I207" s="910">
        <f>IF(VLOOKUP($A207,'Data (new)'!A:T,11,0)="","",VLOOKUP($A207,'Data (new)'!A:T,11,0))</f>
        <v>14</v>
      </c>
      <c r="J207" s="940"/>
      <c r="K207" s="941"/>
      <c r="L207" s="942"/>
      <c r="M207" s="943"/>
      <c r="N207" s="944"/>
      <c r="O207" s="945"/>
      <c r="P207" s="946"/>
      <c r="Q207" s="947"/>
      <c r="R207" s="948"/>
      <c r="S207" s="949"/>
      <c r="T207" s="950"/>
      <c r="U207" s="951"/>
      <c r="V207" s="933"/>
      <c r="W207" s="934"/>
      <c r="X207" s="935"/>
      <c r="Y207" s="936"/>
      <c r="Z207" s="937"/>
      <c r="AA207" s="938"/>
      <c r="AB207" s="939"/>
      <c r="AC207" s="906" t="str">
        <f>IF(VLOOKUP($A207,'Data (new)'!A:T,12,0)="","",VLOOKUP($A207,'Data (new)'!A:T,12,0))</f>
        <v/>
      </c>
      <c r="AD207" s="906" t="str">
        <f t="shared" si="70"/>
        <v/>
      </c>
      <c r="AE207" s="907" t="str">
        <f t="shared" si="75"/>
        <v/>
      </c>
      <c r="AF207" s="908" t="str">
        <f t="shared" si="69"/>
        <v/>
      </c>
      <c r="AG207" s="909" t="str">
        <f t="shared" si="76"/>
        <v/>
      </c>
      <c r="AH207" s="192">
        <f t="shared" si="77"/>
        <v>0</v>
      </c>
      <c r="AI207" s="192">
        <f t="shared" si="78"/>
        <v>0</v>
      </c>
      <c r="AJ207" s="192">
        <f t="shared" si="79"/>
        <v>0</v>
      </c>
      <c r="AK207" s="192">
        <f t="shared" si="80"/>
        <v>0</v>
      </c>
      <c r="AL207" s="192">
        <f t="shared" si="81"/>
        <v>0</v>
      </c>
      <c r="AM207" s="192">
        <f t="shared" si="82"/>
        <v>0</v>
      </c>
      <c r="AN207" s="192">
        <f t="shared" si="83"/>
        <v>0</v>
      </c>
      <c r="AO207" s="192">
        <f t="shared" si="84"/>
        <v>0</v>
      </c>
      <c r="AP207" s="192">
        <f t="shared" si="85"/>
        <v>0</v>
      </c>
      <c r="AQ207" s="192">
        <f t="shared" si="86"/>
        <v>0</v>
      </c>
      <c r="AR207" s="192">
        <f t="shared" si="87"/>
        <v>0</v>
      </c>
      <c r="AS207" s="192">
        <f t="shared" si="88"/>
        <v>0</v>
      </c>
      <c r="AT207" s="192">
        <f t="shared" si="89"/>
        <v>0</v>
      </c>
      <c r="AU207" s="192">
        <f t="shared" si="90"/>
        <v>0</v>
      </c>
      <c r="AV207" s="192">
        <f t="shared" si="91"/>
        <v>0</v>
      </c>
      <c r="AW207" s="192">
        <f t="shared" si="92"/>
        <v>0</v>
      </c>
      <c r="AX207" s="192">
        <f t="shared" si="93"/>
        <v>0</v>
      </c>
      <c r="AY207" s="192">
        <f t="shared" si="94"/>
        <v>0</v>
      </c>
      <c r="AZ207" s="192">
        <f t="shared" si="95"/>
        <v>0</v>
      </c>
    </row>
    <row r="208" spans="1:52" ht="156.6" customHeight="1">
      <c r="A208" s="902" t="s">
        <v>3020</v>
      </c>
      <c r="B208" s="902" t="str">
        <f>IF(VLOOKUP($A208,'Data (new)'!A:T,2,0)="","",VLOOKUP($A208,'Data (new)'!A:T,2,0))</f>
        <v/>
      </c>
      <c r="C208" s="1746" t="str">
        <f>IF(VLOOKUP($A208,'Data (new)'!A:T,5,0)="","",VLOOKUP($A208,'Data (new)'!A:T,5,0))</f>
        <v>Manta</v>
      </c>
      <c r="D208" s="1753"/>
      <c r="E208" s="1755" t="str">
        <f>IF(VLOOKUP($A208,'Data (new)'!$A:$T,6,0)="","",HYPERLINK(VLOOKUP($A208,'Data (new)'!A:T,7,0), VLOOKUP($A208,'Data (new)'!A:T,6,0)))</f>
        <v>FULL RANGE XL (-5%)</v>
      </c>
      <c r="F208" s="1743" t="str">
        <f>IF(VLOOKUP($A208,'Data (new)'!A:T,9,0)="","",VLOOKUP($A208,'Data (new)'!A:T,9,0))</f>
        <v/>
      </c>
      <c r="G208" s="911" t="str">
        <f>IF(VLOOKUP($A208,'Data (new)'!A:T,8,0)="","",VLOOKUP($A208,'Data (new)'!A:T,8,0))</f>
        <v>Full friction</v>
      </c>
      <c r="H208" s="914">
        <f>IF(VLOOKUP($A208,'Data (new)'!A:T,16,0)="","",VLOOKUP($A208,'Data (new)'!A:T,16,0))</f>
        <v>2778.7740191611128</v>
      </c>
      <c r="I208" s="910">
        <f>IF(VLOOKUP($A208,'Data (new)'!A:T,11,0)="","",VLOOKUP($A208,'Data (new)'!A:T,11,0))</f>
        <v>14</v>
      </c>
      <c r="J208" s="940"/>
      <c r="K208" s="941"/>
      <c r="L208" s="942"/>
      <c r="M208" s="943"/>
      <c r="N208" s="944"/>
      <c r="O208" s="945"/>
      <c r="P208" s="946"/>
      <c r="Q208" s="947"/>
      <c r="R208" s="948"/>
      <c r="S208" s="949"/>
      <c r="T208" s="950"/>
      <c r="U208" s="951"/>
      <c r="V208" s="933"/>
      <c r="W208" s="934"/>
      <c r="X208" s="935"/>
      <c r="Y208" s="936"/>
      <c r="Z208" s="937"/>
      <c r="AA208" s="938"/>
      <c r="AB208" s="939"/>
      <c r="AC208" s="906" t="str">
        <f>IF(VLOOKUP($A208,'Data (new)'!A:T,12,0)="","",VLOOKUP($A208,'Data (new)'!A:T,12,0))</f>
        <v/>
      </c>
      <c r="AD208" s="906" t="str">
        <f t="shared" si="70"/>
        <v/>
      </c>
      <c r="AE208" s="907" t="str">
        <f t="shared" si="75"/>
        <v/>
      </c>
      <c r="AF208" s="908" t="str">
        <f t="shared" ref="AF208:AF265" si="96">IF(ISERROR($AE208*(1-$D$4)),"",$AE208*(1-$D$4))</f>
        <v/>
      </c>
      <c r="AG208" s="909" t="str">
        <f t="shared" si="76"/>
        <v/>
      </c>
      <c r="AH208" s="192">
        <f t="shared" si="77"/>
        <v>0</v>
      </c>
      <c r="AI208" s="192">
        <f t="shared" si="78"/>
        <v>0</v>
      </c>
      <c r="AJ208" s="192">
        <f t="shared" si="79"/>
        <v>0</v>
      </c>
      <c r="AK208" s="192">
        <f t="shared" si="80"/>
        <v>0</v>
      </c>
      <c r="AL208" s="192">
        <f t="shared" si="81"/>
        <v>0</v>
      </c>
      <c r="AM208" s="192">
        <f t="shared" si="82"/>
        <v>0</v>
      </c>
      <c r="AN208" s="192">
        <f t="shared" si="83"/>
        <v>0</v>
      </c>
      <c r="AO208" s="192">
        <f t="shared" si="84"/>
        <v>0</v>
      </c>
      <c r="AP208" s="192">
        <f t="shared" si="85"/>
        <v>0</v>
      </c>
      <c r="AQ208" s="192">
        <f t="shared" si="86"/>
        <v>0</v>
      </c>
      <c r="AR208" s="192">
        <f t="shared" si="87"/>
        <v>0</v>
      </c>
      <c r="AS208" s="192">
        <f t="shared" si="88"/>
        <v>0</v>
      </c>
      <c r="AT208" s="192">
        <f t="shared" si="89"/>
        <v>0</v>
      </c>
      <c r="AU208" s="192">
        <f t="shared" si="90"/>
        <v>0</v>
      </c>
      <c r="AV208" s="192">
        <f t="shared" si="91"/>
        <v>0</v>
      </c>
      <c r="AW208" s="192">
        <f t="shared" si="92"/>
        <v>0</v>
      </c>
      <c r="AX208" s="192">
        <f t="shared" si="93"/>
        <v>0</v>
      </c>
      <c r="AY208" s="192">
        <f t="shared" si="94"/>
        <v>0</v>
      </c>
      <c r="AZ208" s="192">
        <f t="shared" si="95"/>
        <v>0</v>
      </c>
    </row>
    <row r="209" spans="1:52" ht="156.6" customHeight="1">
      <c r="A209" s="902" t="s">
        <v>3021</v>
      </c>
      <c r="B209" s="902" t="str">
        <f>IF(VLOOKUP($A209,'Data (new)'!A:T,2,0)="","",VLOOKUP($A209,'Data (new)'!A:T,2,0))</f>
        <v/>
      </c>
      <c r="C209" s="1747" t="str">
        <f>IF(VLOOKUP($A209,'Data (new)'!A:T,5,0)="","",VLOOKUP($A209,'Data (new)'!A:T,5,0))</f>
        <v>Manta</v>
      </c>
      <c r="D209" s="1754"/>
      <c r="E209" s="1756" t="str">
        <f>IF(VLOOKUP($A209,'Data (new)'!$A:$T,6,0)="","",HYPERLINK(VLOOKUP($A209,'Data (new)'!A:T,7,0), VLOOKUP($A209,'Data (new)'!A:T,6,0)))</f>
        <v>FULL RANGE XL (-5%)</v>
      </c>
      <c r="F209" s="1744" t="str">
        <f>IF(VLOOKUP($A209,'Data (new)'!A:T,9,0)="","",VLOOKUP($A209,'Data (new)'!A:T,9,0))</f>
        <v/>
      </c>
      <c r="G209" s="911" t="str">
        <f>IF(VLOOKUP($A209,'Data (new)'!A:T,8,0)="","",VLOOKUP($A209,'Data (new)'!A:T,8,0))</f>
        <v>Dual texture</v>
      </c>
      <c r="H209" s="914">
        <f>IF(VLOOKUP($A209,'Data (new)'!A:T,16,0)="","",VLOOKUP($A209,'Data (new)'!A:T,16,0))</f>
        <v>3473.4675239513908</v>
      </c>
      <c r="I209" s="910">
        <f>IF(VLOOKUP($A209,'Data (new)'!A:T,11,0)="","",VLOOKUP($A209,'Data (new)'!A:T,11,0))</f>
        <v>14</v>
      </c>
      <c r="J209" s="940"/>
      <c r="K209" s="941"/>
      <c r="L209" s="942"/>
      <c r="M209" s="943"/>
      <c r="N209" s="944"/>
      <c r="O209" s="945"/>
      <c r="P209" s="946"/>
      <c r="Q209" s="947"/>
      <c r="R209" s="948"/>
      <c r="S209" s="949"/>
      <c r="T209" s="950"/>
      <c r="U209" s="951"/>
      <c r="V209" s="933"/>
      <c r="W209" s="934"/>
      <c r="X209" s="935"/>
      <c r="Y209" s="936"/>
      <c r="Z209" s="937"/>
      <c r="AA209" s="938"/>
      <c r="AB209" s="939"/>
      <c r="AC209" s="906" t="str">
        <f>IF(VLOOKUP($A209,'Data (new)'!A:T,12,0)="","",VLOOKUP($A209,'Data (new)'!A:T,12,0))</f>
        <v/>
      </c>
      <c r="AD209" s="906" t="str">
        <f t="shared" ref="AD209:AD265" si="97">IF(SUM(J209:AB209)=0,"",SUM(J209:AB209)*I209)</f>
        <v/>
      </c>
      <c r="AE209" s="907" t="str">
        <f t="shared" si="75"/>
        <v/>
      </c>
      <c r="AF209" s="908" t="str">
        <f t="shared" si="96"/>
        <v/>
      </c>
      <c r="AG209" s="909" t="str">
        <f t="shared" si="76"/>
        <v/>
      </c>
      <c r="AH209" s="192">
        <f t="shared" si="77"/>
        <v>0</v>
      </c>
      <c r="AI209" s="192">
        <f t="shared" si="78"/>
        <v>0</v>
      </c>
      <c r="AJ209" s="192">
        <f t="shared" si="79"/>
        <v>0</v>
      </c>
      <c r="AK209" s="192">
        <f t="shared" si="80"/>
        <v>0</v>
      </c>
      <c r="AL209" s="192">
        <f t="shared" si="81"/>
        <v>0</v>
      </c>
      <c r="AM209" s="192">
        <f t="shared" si="82"/>
        <v>0</v>
      </c>
      <c r="AN209" s="192">
        <f t="shared" si="83"/>
        <v>0</v>
      </c>
      <c r="AO209" s="192">
        <f t="shared" si="84"/>
        <v>0</v>
      </c>
      <c r="AP209" s="192">
        <f t="shared" si="85"/>
        <v>0</v>
      </c>
      <c r="AQ209" s="192">
        <f t="shared" si="86"/>
        <v>0</v>
      </c>
      <c r="AR209" s="192">
        <f t="shared" si="87"/>
        <v>0</v>
      </c>
      <c r="AS209" s="192">
        <f t="shared" si="88"/>
        <v>0</v>
      </c>
      <c r="AT209" s="192">
        <f t="shared" si="89"/>
        <v>0</v>
      </c>
      <c r="AU209" s="192">
        <f t="shared" si="90"/>
        <v>0</v>
      </c>
      <c r="AV209" s="192">
        <f t="shared" si="91"/>
        <v>0</v>
      </c>
      <c r="AW209" s="192">
        <f t="shared" si="92"/>
        <v>0</v>
      </c>
      <c r="AX209" s="192">
        <f t="shared" si="93"/>
        <v>0</v>
      </c>
      <c r="AY209" s="192">
        <f t="shared" si="94"/>
        <v>0</v>
      </c>
      <c r="AZ209" s="192">
        <f t="shared" si="95"/>
        <v>0</v>
      </c>
    </row>
    <row r="210" spans="1:52" ht="156.6" customHeight="1">
      <c r="A210" s="902" t="s">
        <v>3022</v>
      </c>
      <c r="B210" s="902" t="str">
        <f>IF(VLOOKUP($A210,'Data (new)'!A:T,2,0)="","",VLOOKUP($A210,'Data (new)'!A:T,2,0))</f>
        <v/>
      </c>
      <c r="C210" s="1745" t="str">
        <f>IF(VLOOKUP($A210,'Data (new)'!A:T,5,0)="","",VLOOKUP($A210,'Data (new)'!A:T,5,0))</f>
        <v>Manta</v>
      </c>
      <c r="D210" s="1752" t="e" vm="64">
        <v>#VALUE!</v>
      </c>
      <c r="E210" s="1755" t="str">
        <f>IF(VLOOKUP($A210,'Data (new)'!$A:$T,6,0)="","",HYPERLINK(VLOOKUP($A210,'Data (new)'!A:T,7,0), VLOOKUP($A210,'Data (new)'!A:T,6,0)))</f>
        <v>Body 1 LARGE</v>
      </c>
      <c r="F210" s="1743" t="str">
        <f>IF(VLOOKUP($A210,'Data (new)'!A:T,9,0)="","",VLOOKUP($A210,'Data (new)'!A:T,9,0))</f>
        <v>74 x 132 x 7 cm</v>
      </c>
      <c r="G210" s="911" t="str">
        <f>IF(VLOOKUP($A210,'Data (new)'!A:T,8,0)="","",VLOOKUP($A210,'Data (new)'!A:T,8,0))</f>
        <v>Full friction</v>
      </c>
      <c r="H210" s="914">
        <f>IF(VLOOKUP($A210,'Data (new)'!A:T,16,0)="","",VLOOKUP($A210,'Data (new)'!A:T,16,0))</f>
        <v>210.68083064757306</v>
      </c>
      <c r="I210" s="910">
        <f>IF(VLOOKUP($A210,'Data (new)'!A:T,11,0)="","",VLOOKUP($A210,'Data (new)'!A:T,11,0))</f>
        <v>1</v>
      </c>
      <c r="J210" s="940"/>
      <c r="K210" s="941"/>
      <c r="L210" s="942"/>
      <c r="M210" s="943"/>
      <c r="N210" s="944"/>
      <c r="O210" s="945"/>
      <c r="P210" s="946"/>
      <c r="Q210" s="947"/>
      <c r="R210" s="948"/>
      <c r="S210" s="949"/>
      <c r="T210" s="950"/>
      <c r="U210" s="951"/>
      <c r="V210" s="933"/>
      <c r="W210" s="934"/>
      <c r="X210" s="935"/>
      <c r="Y210" s="936"/>
      <c r="Z210" s="937"/>
      <c r="AA210" s="938"/>
      <c r="AB210" s="939"/>
      <c r="AC210" s="906" t="str">
        <f>IF(VLOOKUP($A210,'Data (new)'!A:T,12,0)="","",VLOOKUP($A210,'Data (new)'!A:T,12,0))</f>
        <v/>
      </c>
      <c r="AD210" s="906" t="str">
        <f t="shared" si="97"/>
        <v/>
      </c>
      <c r="AE210" s="907" t="str">
        <f t="shared" si="75"/>
        <v/>
      </c>
      <c r="AF210" s="908" t="str">
        <f t="shared" si="96"/>
        <v/>
      </c>
      <c r="AG210" s="909" t="str">
        <f t="shared" si="76"/>
        <v/>
      </c>
      <c r="AH210" s="192">
        <f t="shared" si="77"/>
        <v>0</v>
      </c>
      <c r="AI210" s="192">
        <f t="shared" si="78"/>
        <v>0</v>
      </c>
      <c r="AJ210" s="192">
        <f t="shared" si="79"/>
        <v>0</v>
      </c>
      <c r="AK210" s="192">
        <f t="shared" si="80"/>
        <v>0</v>
      </c>
      <c r="AL210" s="192">
        <f t="shared" si="81"/>
        <v>0</v>
      </c>
      <c r="AM210" s="192">
        <f t="shared" si="82"/>
        <v>0</v>
      </c>
      <c r="AN210" s="192">
        <f t="shared" si="83"/>
        <v>0</v>
      </c>
      <c r="AO210" s="192">
        <f t="shared" si="84"/>
        <v>0</v>
      </c>
      <c r="AP210" s="192">
        <f t="shared" si="85"/>
        <v>0</v>
      </c>
      <c r="AQ210" s="192">
        <f t="shared" si="86"/>
        <v>0</v>
      </c>
      <c r="AR210" s="192">
        <f t="shared" si="87"/>
        <v>0</v>
      </c>
      <c r="AS210" s="192">
        <f t="shared" si="88"/>
        <v>0</v>
      </c>
      <c r="AT210" s="192">
        <f t="shared" si="89"/>
        <v>0</v>
      </c>
      <c r="AU210" s="192">
        <f t="shared" si="90"/>
        <v>0</v>
      </c>
      <c r="AV210" s="192">
        <f t="shared" si="91"/>
        <v>0</v>
      </c>
      <c r="AW210" s="192">
        <f t="shared" si="92"/>
        <v>0</v>
      </c>
      <c r="AX210" s="192">
        <f t="shared" si="93"/>
        <v>0</v>
      </c>
      <c r="AY210" s="192">
        <f t="shared" si="94"/>
        <v>0</v>
      </c>
      <c r="AZ210" s="192">
        <f t="shared" si="95"/>
        <v>0</v>
      </c>
    </row>
    <row r="211" spans="1:52" ht="156.6" customHeight="1">
      <c r="A211" s="902" t="s">
        <v>3023</v>
      </c>
      <c r="B211" s="902" t="str">
        <f>IF(VLOOKUP($A211,'Data (new)'!A:T,2,0)="","",VLOOKUP($A211,'Data (new)'!A:T,2,0))</f>
        <v/>
      </c>
      <c r="C211" s="1746" t="str">
        <f>IF(VLOOKUP($A211,'Data (new)'!A:T,5,0)="","",VLOOKUP($A211,'Data (new)'!A:T,5,0))</f>
        <v>Manta</v>
      </c>
      <c r="D211" s="1753"/>
      <c r="E211" s="1756" t="str">
        <f>IF(VLOOKUP($A211,'Data (new)'!$A:$T,6,0)="","",HYPERLINK(VLOOKUP($A211,'Data (new)'!A:T,7,0), VLOOKUP($A211,'Data (new)'!A:T,6,0)))</f>
        <v>Body 1 LARGE</v>
      </c>
      <c r="F211" s="1744" t="str">
        <f>IF(VLOOKUP($A211,'Data (new)'!A:T,9,0)="","",VLOOKUP($A211,'Data (new)'!A:T,9,0))</f>
        <v>74 x 132 x 7 cm</v>
      </c>
      <c r="G211" s="911" t="str">
        <f>IF(VLOOKUP($A211,'Data (new)'!A:T,8,0)="","",VLOOKUP($A211,'Data (new)'!A:T,8,0))</f>
        <v>Dual texture</v>
      </c>
      <c r="H211" s="914">
        <f>IF(VLOOKUP($A211,'Data (new)'!A:T,16,0)="","",VLOOKUP($A211,'Data (new)'!A:T,16,0))</f>
        <v>263.35103830946633</v>
      </c>
      <c r="I211" s="910">
        <f>IF(VLOOKUP($A211,'Data (new)'!A:T,11,0)="","",VLOOKUP($A211,'Data (new)'!A:T,11,0))</f>
        <v>1</v>
      </c>
      <c r="J211" s="940"/>
      <c r="K211" s="941"/>
      <c r="L211" s="942"/>
      <c r="M211" s="943"/>
      <c r="N211" s="944"/>
      <c r="O211" s="945"/>
      <c r="P211" s="946"/>
      <c r="Q211" s="947"/>
      <c r="R211" s="948"/>
      <c r="S211" s="949"/>
      <c r="T211" s="950"/>
      <c r="U211" s="951"/>
      <c r="V211" s="933"/>
      <c r="W211" s="934"/>
      <c r="X211" s="935"/>
      <c r="Y211" s="936"/>
      <c r="Z211" s="937"/>
      <c r="AA211" s="938"/>
      <c r="AB211" s="939"/>
      <c r="AC211" s="906" t="str">
        <f>IF(VLOOKUP($A211,'Data (new)'!A:T,12,0)="","",VLOOKUP($A211,'Data (new)'!A:T,12,0))</f>
        <v/>
      </c>
      <c r="AD211" s="906" t="str">
        <f t="shared" si="97"/>
        <v/>
      </c>
      <c r="AE211" s="907" t="str">
        <f t="shared" si="75"/>
        <v/>
      </c>
      <c r="AF211" s="908" t="str">
        <f t="shared" si="96"/>
        <v/>
      </c>
      <c r="AG211" s="909" t="str">
        <f t="shared" si="76"/>
        <v/>
      </c>
      <c r="AH211" s="192">
        <f t="shared" si="77"/>
        <v>0</v>
      </c>
      <c r="AI211" s="192">
        <f t="shared" si="78"/>
        <v>0</v>
      </c>
      <c r="AJ211" s="192">
        <f t="shared" si="79"/>
        <v>0</v>
      </c>
      <c r="AK211" s="192">
        <f t="shared" si="80"/>
        <v>0</v>
      </c>
      <c r="AL211" s="192">
        <f t="shared" si="81"/>
        <v>0</v>
      </c>
      <c r="AM211" s="192">
        <f t="shared" si="82"/>
        <v>0</v>
      </c>
      <c r="AN211" s="192">
        <f t="shared" si="83"/>
        <v>0</v>
      </c>
      <c r="AO211" s="192">
        <f t="shared" si="84"/>
        <v>0</v>
      </c>
      <c r="AP211" s="192">
        <f t="shared" si="85"/>
        <v>0</v>
      </c>
      <c r="AQ211" s="192">
        <f t="shared" si="86"/>
        <v>0</v>
      </c>
      <c r="AR211" s="192">
        <f t="shared" si="87"/>
        <v>0</v>
      </c>
      <c r="AS211" s="192">
        <f t="shared" si="88"/>
        <v>0</v>
      </c>
      <c r="AT211" s="192">
        <f t="shared" si="89"/>
        <v>0</v>
      </c>
      <c r="AU211" s="192">
        <f t="shared" si="90"/>
        <v>0</v>
      </c>
      <c r="AV211" s="192">
        <f t="shared" si="91"/>
        <v>0</v>
      </c>
      <c r="AW211" s="192">
        <f t="shared" si="92"/>
        <v>0</v>
      </c>
      <c r="AX211" s="192">
        <f t="shared" si="93"/>
        <v>0</v>
      </c>
      <c r="AY211" s="192">
        <f t="shared" si="94"/>
        <v>0</v>
      </c>
      <c r="AZ211" s="192">
        <f t="shared" si="95"/>
        <v>0</v>
      </c>
    </row>
    <row r="212" spans="1:52" ht="156.6" customHeight="1">
      <c r="A212" s="902" t="s">
        <v>3024</v>
      </c>
      <c r="B212" s="902" t="str">
        <f>IF(VLOOKUP($A212,'Data (new)'!A:T,2,0)="","",VLOOKUP($A212,'Data (new)'!A:T,2,0))</f>
        <v/>
      </c>
      <c r="C212" s="1746" t="str">
        <f>IF(VLOOKUP($A212,'Data (new)'!A:T,5,0)="","",VLOOKUP($A212,'Data (new)'!A:T,5,0))</f>
        <v>Manta</v>
      </c>
      <c r="D212" s="1753"/>
      <c r="E212" s="1755" t="str">
        <f>IF(VLOOKUP($A212,'Data (new)'!$A:$T,6,0)="","",HYPERLINK(VLOOKUP($A212,'Data (new)'!A:T,7,0), VLOOKUP($A212,'Data (new)'!A:T,6,0)))</f>
        <v>Body 1 XL</v>
      </c>
      <c r="F212" s="1743" t="str">
        <f>IF(VLOOKUP($A212,'Data (new)'!A:T,9,0)="","",VLOOKUP($A212,'Data (new)'!A:T,9,0))</f>
        <v>92 x 163 x 8 cm</v>
      </c>
      <c r="G212" s="911" t="str">
        <f>IF(VLOOKUP($A212,'Data (new)'!A:T,8,0)="","",VLOOKUP($A212,'Data (new)'!A:T,8,0))</f>
        <v>Full friction</v>
      </c>
      <c r="H212" s="914">
        <f>IF(VLOOKUP($A212,'Data (new)'!A:T,16,0)="","",VLOOKUP($A212,'Data (new)'!A:T,16,0))</f>
        <v>247.43697478991601</v>
      </c>
      <c r="I212" s="910">
        <f>IF(VLOOKUP($A212,'Data (new)'!A:T,11,0)="","",VLOOKUP($A212,'Data (new)'!A:T,11,0))</f>
        <v>1</v>
      </c>
      <c r="J212" s="940"/>
      <c r="K212" s="941"/>
      <c r="L212" s="942"/>
      <c r="M212" s="943"/>
      <c r="N212" s="944"/>
      <c r="O212" s="945"/>
      <c r="P212" s="946"/>
      <c r="Q212" s="947"/>
      <c r="R212" s="948"/>
      <c r="S212" s="949"/>
      <c r="T212" s="950"/>
      <c r="U212" s="951"/>
      <c r="V212" s="933"/>
      <c r="W212" s="934"/>
      <c r="X212" s="935"/>
      <c r="Y212" s="936"/>
      <c r="Z212" s="937"/>
      <c r="AA212" s="938"/>
      <c r="AB212" s="939"/>
      <c r="AC212" s="906" t="str">
        <f>IF(VLOOKUP($A212,'Data (new)'!A:T,12,0)="","",VLOOKUP($A212,'Data (new)'!A:T,12,0))</f>
        <v/>
      </c>
      <c r="AD212" s="906" t="str">
        <f t="shared" si="97"/>
        <v/>
      </c>
      <c r="AE212" s="907" t="str">
        <f t="shared" si="75"/>
        <v/>
      </c>
      <c r="AF212" s="908" t="str">
        <f t="shared" si="96"/>
        <v/>
      </c>
      <c r="AG212" s="909" t="str">
        <f t="shared" si="76"/>
        <v/>
      </c>
      <c r="AH212" s="192">
        <f t="shared" si="77"/>
        <v>0</v>
      </c>
      <c r="AI212" s="192">
        <f t="shared" si="78"/>
        <v>0</v>
      </c>
      <c r="AJ212" s="192">
        <f t="shared" si="79"/>
        <v>0</v>
      </c>
      <c r="AK212" s="192">
        <f t="shared" si="80"/>
        <v>0</v>
      </c>
      <c r="AL212" s="192">
        <f t="shared" si="81"/>
        <v>0</v>
      </c>
      <c r="AM212" s="192">
        <f t="shared" si="82"/>
        <v>0</v>
      </c>
      <c r="AN212" s="192">
        <f t="shared" si="83"/>
        <v>0</v>
      </c>
      <c r="AO212" s="192">
        <f t="shared" si="84"/>
        <v>0</v>
      </c>
      <c r="AP212" s="192">
        <f t="shared" si="85"/>
        <v>0</v>
      </c>
      <c r="AQ212" s="192">
        <f t="shared" si="86"/>
        <v>0</v>
      </c>
      <c r="AR212" s="192">
        <f t="shared" si="87"/>
        <v>0</v>
      </c>
      <c r="AS212" s="192">
        <f t="shared" si="88"/>
        <v>0</v>
      </c>
      <c r="AT212" s="192">
        <f t="shared" si="89"/>
        <v>0</v>
      </c>
      <c r="AU212" s="192">
        <f t="shared" si="90"/>
        <v>0</v>
      </c>
      <c r="AV212" s="192">
        <f t="shared" si="91"/>
        <v>0</v>
      </c>
      <c r="AW212" s="192">
        <f t="shared" si="92"/>
        <v>0</v>
      </c>
      <c r="AX212" s="192">
        <f t="shared" si="93"/>
        <v>0</v>
      </c>
      <c r="AY212" s="192">
        <f t="shared" si="94"/>
        <v>0</v>
      </c>
      <c r="AZ212" s="192">
        <f t="shared" si="95"/>
        <v>0</v>
      </c>
    </row>
    <row r="213" spans="1:52" ht="156.6" customHeight="1">
      <c r="A213" s="902" t="s">
        <v>3025</v>
      </c>
      <c r="B213" s="902" t="str">
        <f>IF(VLOOKUP($A213,'Data (new)'!A:T,2,0)="","",VLOOKUP($A213,'Data (new)'!A:T,2,0))</f>
        <v/>
      </c>
      <c r="C213" s="1747" t="str">
        <f>IF(VLOOKUP($A213,'Data (new)'!A:T,5,0)="","",VLOOKUP($A213,'Data (new)'!A:T,5,0))</f>
        <v>Manta</v>
      </c>
      <c r="D213" s="1754"/>
      <c r="E213" s="1756" t="str">
        <f>IF(VLOOKUP($A213,'Data (new)'!$A:$T,6,0)="","",HYPERLINK(VLOOKUP($A213,'Data (new)'!A:T,7,0), VLOOKUP($A213,'Data (new)'!A:T,6,0)))</f>
        <v>Body 1 XL</v>
      </c>
      <c r="F213" s="1744" t="str">
        <f>IF(VLOOKUP($A213,'Data (new)'!A:T,9,0)="","",VLOOKUP($A213,'Data (new)'!A:T,9,0))</f>
        <v>92 x 163 x 8 cm</v>
      </c>
      <c r="G213" s="911" t="str">
        <f>IF(VLOOKUP($A213,'Data (new)'!A:T,8,0)="","",VLOOKUP($A213,'Data (new)'!A:T,8,0))</f>
        <v>Dual texture</v>
      </c>
      <c r="H213" s="914">
        <f>IF(VLOOKUP($A213,'Data (new)'!A:T,16,0)="","",VLOOKUP($A213,'Data (new)'!A:T,16,0))</f>
        <v>309.29621848739498</v>
      </c>
      <c r="I213" s="910">
        <f>IF(VLOOKUP($A213,'Data (new)'!A:T,11,0)="","",VLOOKUP($A213,'Data (new)'!A:T,11,0))</f>
        <v>1</v>
      </c>
      <c r="J213" s="940"/>
      <c r="K213" s="941"/>
      <c r="L213" s="942"/>
      <c r="M213" s="943"/>
      <c r="N213" s="944"/>
      <c r="O213" s="945"/>
      <c r="P213" s="946"/>
      <c r="Q213" s="947"/>
      <c r="R213" s="948"/>
      <c r="S213" s="949"/>
      <c r="T213" s="950"/>
      <c r="U213" s="951"/>
      <c r="V213" s="933"/>
      <c r="W213" s="934"/>
      <c r="X213" s="935"/>
      <c r="Y213" s="936"/>
      <c r="Z213" s="937"/>
      <c r="AA213" s="938"/>
      <c r="AB213" s="939"/>
      <c r="AC213" s="906" t="str">
        <f>IF(VLOOKUP($A213,'Data (new)'!A:T,12,0)="","",VLOOKUP($A213,'Data (new)'!A:T,12,0))</f>
        <v/>
      </c>
      <c r="AD213" s="906" t="str">
        <f t="shared" si="97"/>
        <v/>
      </c>
      <c r="AE213" s="907" t="str">
        <f t="shared" si="75"/>
        <v/>
      </c>
      <c r="AF213" s="908" t="str">
        <f t="shared" si="96"/>
        <v/>
      </c>
      <c r="AG213" s="909" t="str">
        <f t="shared" si="76"/>
        <v/>
      </c>
      <c r="AH213" s="192">
        <f t="shared" si="77"/>
        <v>0</v>
      </c>
      <c r="AI213" s="192">
        <f t="shared" si="78"/>
        <v>0</v>
      </c>
      <c r="AJ213" s="192">
        <f t="shared" si="79"/>
        <v>0</v>
      </c>
      <c r="AK213" s="192">
        <f t="shared" si="80"/>
        <v>0</v>
      </c>
      <c r="AL213" s="192">
        <f t="shared" si="81"/>
        <v>0</v>
      </c>
      <c r="AM213" s="192">
        <f t="shared" si="82"/>
        <v>0</v>
      </c>
      <c r="AN213" s="192">
        <f t="shared" si="83"/>
        <v>0</v>
      </c>
      <c r="AO213" s="192">
        <f t="shared" si="84"/>
        <v>0</v>
      </c>
      <c r="AP213" s="192">
        <f t="shared" si="85"/>
        <v>0</v>
      </c>
      <c r="AQ213" s="192">
        <f t="shared" si="86"/>
        <v>0</v>
      </c>
      <c r="AR213" s="192">
        <f t="shared" si="87"/>
        <v>0</v>
      </c>
      <c r="AS213" s="192">
        <f t="shared" si="88"/>
        <v>0</v>
      </c>
      <c r="AT213" s="192">
        <f t="shared" si="89"/>
        <v>0</v>
      </c>
      <c r="AU213" s="192">
        <f t="shared" si="90"/>
        <v>0</v>
      </c>
      <c r="AV213" s="192">
        <f t="shared" si="91"/>
        <v>0</v>
      </c>
      <c r="AW213" s="192">
        <f t="shared" si="92"/>
        <v>0</v>
      </c>
      <c r="AX213" s="192">
        <f t="shared" si="93"/>
        <v>0</v>
      </c>
      <c r="AY213" s="192">
        <f t="shared" si="94"/>
        <v>0</v>
      </c>
      <c r="AZ213" s="192">
        <f t="shared" si="95"/>
        <v>0</v>
      </c>
    </row>
    <row r="214" spans="1:52" ht="156.6" customHeight="1">
      <c r="A214" s="902" t="s">
        <v>3026</v>
      </c>
      <c r="B214" s="902" t="str">
        <f>IF(VLOOKUP($A214,'Data (new)'!A:T,2,0)="","",VLOOKUP($A214,'Data (new)'!A:T,2,0))</f>
        <v/>
      </c>
      <c r="C214" s="1745" t="str">
        <f>IF(VLOOKUP($A214,'Data (new)'!A:T,5,0)="","",VLOOKUP($A214,'Data (new)'!A:T,5,0))</f>
        <v>Manta</v>
      </c>
      <c r="D214" s="1752" t="e" vm="65">
        <v>#VALUE!</v>
      </c>
      <c r="E214" s="1755" t="str">
        <f>IF(VLOOKUP($A214,'Data (new)'!$A:$T,6,0)="","",HYPERLINK(VLOOKUP($A214,'Data (new)'!A:T,7,0), VLOOKUP($A214,'Data (new)'!A:T,6,0)))</f>
        <v>Body 2 LARGE</v>
      </c>
      <c r="F214" s="1743" t="str">
        <f>IF(VLOOKUP($A214,'Data (new)'!A:T,9,0)="","",VLOOKUP($A214,'Data (new)'!A:T,9,0))</f>
        <v>60 x 104 x 16 cm</v>
      </c>
      <c r="G214" s="911" t="str">
        <f>IF(VLOOKUP($A214,'Data (new)'!A:T,8,0)="","",VLOOKUP($A214,'Data (new)'!A:T,8,0))</f>
        <v>Full friction</v>
      </c>
      <c r="H214" s="914">
        <f>IF(VLOOKUP($A214,'Data (new)'!A:T,16,0)="","",VLOOKUP($A214,'Data (new)'!A:T,16,0))</f>
        <v>224.25590970955761</v>
      </c>
      <c r="I214" s="910">
        <f>IF(VLOOKUP($A214,'Data (new)'!A:T,11,0)="","",VLOOKUP($A214,'Data (new)'!A:T,11,0))</f>
        <v>1</v>
      </c>
      <c r="J214" s="940"/>
      <c r="K214" s="941"/>
      <c r="L214" s="942"/>
      <c r="M214" s="943"/>
      <c r="N214" s="944"/>
      <c r="O214" s="945"/>
      <c r="P214" s="946"/>
      <c r="Q214" s="947"/>
      <c r="R214" s="948"/>
      <c r="S214" s="949"/>
      <c r="T214" s="950"/>
      <c r="U214" s="951"/>
      <c r="V214" s="933"/>
      <c r="W214" s="934"/>
      <c r="X214" s="935"/>
      <c r="Y214" s="936"/>
      <c r="Z214" s="937"/>
      <c r="AA214" s="938"/>
      <c r="AB214" s="939"/>
      <c r="AC214" s="906" t="str">
        <f>IF(VLOOKUP($A214,'Data (new)'!A:T,12,0)="","",VLOOKUP($A214,'Data (new)'!A:T,12,0))</f>
        <v/>
      </c>
      <c r="AD214" s="906" t="str">
        <f t="shared" si="97"/>
        <v/>
      </c>
      <c r="AE214" s="907" t="str">
        <f t="shared" si="75"/>
        <v/>
      </c>
      <c r="AF214" s="908" t="str">
        <f t="shared" si="96"/>
        <v/>
      </c>
      <c r="AG214" s="909" t="str">
        <f t="shared" si="76"/>
        <v/>
      </c>
      <c r="AH214" s="192">
        <f t="shared" si="77"/>
        <v>0</v>
      </c>
      <c r="AI214" s="192">
        <f t="shared" si="78"/>
        <v>0</v>
      </c>
      <c r="AJ214" s="192">
        <f t="shared" si="79"/>
        <v>0</v>
      </c>
      <c r="AK214" s="192">
        <f t="shared" si="80"/>
        <v>0</v>
      </c>
      <c r="AL214" s="192">
        <f t="shared" si="81"/>
        <v>0</v>
      </c>
      <c r="AM214" s="192">
        <f t="shared" si="82"/>
        <v>0</v>
      </c>
      <c r="AN214" s="192">
        <f t="shared" si="83"/>
        <v>0</v>
      </c>
      <c r="AO214" s="192">
        <f t="shared" si="84"/>
        <v>0</v>
      </c>
      <c r="AP214" s="192">
        <f t="shared" si="85"/>
        <v>0</v>
      </c>
      <c r="AQ214" s="192">
        <f t="shared" si="86"/>
        <v>0</v>
      </c>
      <c r="AR214" s="192">
        <f t="shared" si="87"/>
        <v>0</v>
      </c>
      <c r="AS214" s="192">
        <f t="shared" si="88"/>
        <v>0</v>
      </c>
      <c r="AT214" s="192">
        <f t="shared" si="89"/>
        <v>0</v>
      </c>
      <c r="AU214" s="192">
        <f t="shared" si="90"/>
        <v>0</v>
      </c>
      <c r="AV214" s="192">
        <f t="shared" si="91"/>
        <v>0</v>
      </c>
      <c r="AW214" s="192">
        <f t="shared" si="92"/>
        <v>0</v>
      </c>
      <c r="AX214" s="192">
        <f t="shared" si="93"/>
        <v>0</v>
      </c>
      <c r="AY214" s="192">
        <f t="shared" si="94"/>
        <v>0</v>
      </c>
      <c r="AZ214" s="192">
        <f t="shared" si="95"/>
        <v>0</v>
      </c>
    </row>
    <row r="215" spans="1:52" ht="156.6" customHeight="1">
      <c r="A215" s="902" t="s">
        <v>3027</v>
      </c>
      <c r="B215" s="902" t="str">
        <f>IF(VLOOKUP($A215,'Data (new)'!A:T,2,0)="","",VLOOKUP($A215,'Data (new)'!A:T,2,0))</f>
        <v/>
      </c>
      <c r="C215" s="1746" t="str">
        <f>IF(VLOOKUP($A215,'Data (new)'!A:T,5,0)="","",VLOOKUP($A215,'Data (new)'!A:T,5,0))</f>
        <v>Manta</v>
      </c>
      <c r="D215" s="1753"/>
      <c r="E215" s="1756" t="str">
        <f>IF(VLOOKUP($A215,'Data (new)'!$A:$T,6,0)="","",HYPERLINK(VLOOKUP($A215,'Data (new)'!A:T,7,0), VLOOKUP($A215,'Data (new)'!A:T,6,0)))</f>
        <v>Body 2 LARGE</v>
      </c>
      <c r="F215" s="1744" t="str">
        <f>IF(VLOOKUP($A215,'Data (new)'!A:T,9,0)="","",VLOOKUP($A215,'Data (new)'!A:T,9,0))</f>
        <v>60 x 104 x 16 cm</v>
      </c>
      <c r="G215" s="911" t="str">
        <f>IF(VLOOKUP($A215,'Data (new)'!A:T,8,0)="","",VLOOKUP($A215,'Data (new)'!A:T,8,0))</f>
        <v>Dual texture</v>
      </c>
      <c r="H215" s="914">
        <f>IF(VLOOKUP($A215,'Data (new)'!A:T,16,0)="","",VLOOKUP($A215,'Data (new)'!A:T,16,0))</f>
        <v>280.31988713694705</v>
      </c>
      <c r="I215" s="910">
        <f>IF(VLOOKUP($A215,'Data (new)'!A:T,11,0)="","",VLOOKUP($A215,'Data (new)'!A:T,11,0))</f>
        <v>1</v>
      </c>
      <c r="J215" s="940"/>
      <c r="K215" s="941"/>
      <c r="L215" s="942"/>
      <c r="M215" s="943"/>
      <c r="N215" s="944"/>
      <c r="O215" s="945"/>
      <c r="P215" s="946"/>
      <c r="Q215" s="947"/>
      <c r="R215" s="948"/>
      <c r="S215" s="949"/>
      <c r="T215" s="950"/>
      <c r="U215" s="951"/>
      <c r="V215" s="933"/>
      <c r="W215" s="934"/>
      <c r="X215" s="935"/>
      <c r="Y215" s="936"/>
      <c r="Z215" s="937"/>
      <c r="AA215" s="938"/>
      <c r="AB215" s="939"/>
      <c r="AC215" s="906" t="str">
        <f>IF(VLOOKUP($A215,'Data (new)'!A:T,12,0)="","",VLOOKUP($A215,'Data (new)'!A:T,12,0))</f>
        <v/>
      </c>
      <c r="AD215" s="906" t="str">
        <f t="shared" si="97"/>
        <v/>
      </c>
      <c r="AE215" s="907" t="str">
        <f t="shared" si="75"/>
        <v/>
      </c>
      <c r="AF215" s="908" t="str">
        <f t="shared" si="96"/>
        <v/>
      </c>
      <c r="AG215" s="909" t="str">
        <f t="shared" si="76"/>
        <v/>
      </c>
      <c r="AH215" s="192">
        <f t="shared" si="77"/>
        <v>0</v>
      </c>
      <c r="AI215" s="192">
        <f t="shared" si="78"/>
        <v>0</v>
      </c>
      <c r="AJ215" s="192">
        <f t="shared" si="79"/>
        <v>0</v>
      </c>
      <c r="AK215" s="192">
        <f t="shared" si="80"/>
        <v>0</v>
      </c>
      <c r="AL215" s="192">
        <f t="shared" si="81"/>
        <v>0</v>
      </c>
      <c r="AM215" s="192">
        <f t="shared" si="82"/>
        <v>0</v>
      </c>
      <c r="AN215" s="192">
        <f t="shared" si="83"/>
        <v>0</v>
      </c>
      <c r="AO215" s="192">
        <f t="shared" si="84"/>
        <v>0</v>
      </c>
      <c r="AP215" s="192">
        <f t="shared" si="85"/>
        <v>0</v>
      </c>
      <c r="AQ215" s="192">
        <f t="shared" si="86"/>
        <v>0</v>
      </c>
      <c r="AR215" s="192">
        <f t="shared" si="87"/>
        <v>0</v>
      </c>
      <c r="AS215" s="192">
        <f t="shared" si="88"/>
        <v>0</v>
      </c>
      <c r="AT215" s="192">
        <f t="shared" si="89"/>
        <v>0</v>
      </c>
      <c r="AU215" s="192">
        <f t="shared" si="90"/>
        <v>0</v>
      </c>
      <c r="AV215" s="192">
        <f t="shared" si="91"/>
        <v>0</v>
      </c>
      <c r="AW215" s="192">
        <f t="shared" si="92"/>
        <v>0</v>
      </c>
      <c r="AX215" s="192">
        <f t="shared" si="93"/>
        <v>0</v>
      </c>
      <c r="AY215" s="192">
        <f t="shared" si="94"/>
        <v>0</v>
      </c>
      <c r="AZ215" s="192">
        <f t="shared" si="95"/>
        <v>0</v>
      </c>
    </row>
    <row r="216" spans="1:52" ht="156.6" customHeight="1">
      <c r="A216" s="902" t="s">
        <v>3028</v>
      </c>
      <c r="B216" s="902" t="str">
        <f>IF(VLOOKUP($A216,'Data (new)'!A:T,2,0)="","",VLOOKUP($A216,'Data (new)'!A:T,2,0))</f>
        <v/>
      </c>
      <c r="C216" s="1746" t="str">
        <f>IF(VLOOKUP($A216,'Data (new)'!A:T,5,0)="","",VLOOKUP($A216,'Data (new)'!A:T,5,0))</f>
        <v>Manta</v>
      </c>
      <c r="D216" s="1753"/>
      <c r="E216" s="1755" t="str">
        <f>IF(VLOOKUP($A216,'Data (new)'!$A:$T,6,0)="","",HYPERLINK(VLOOKUP($A216,'Data (new)'!A:T,7,0), VLOOKUP($A216,'Data (new)'!A:T,6,0)))</f>
        <v>Body 2 XL</v>
      </c>
      <c r="F216" s="1743" t="str">
        <f>IF(VLOOKUP($A216,'Data (new)'!A:T,9,0)="","",VLOOKUP($A216,'Data (new)'!A:T,9,0))</f>
        <v>75 x 130 x 20 cm</v>
      </c>
      <c r="G216" s="911" t="str">
        <f>IF(VLOOKUP($A216,'Data (new)'!A:T,8,0)="","",VLOOKUP($A216,'Data (new)'!A:T,8,0))</f>
        <v>Full friction</v>
      </c>
      <c r="H216" s="914">
        <f>IF(VLOOKUP($A216,'Data (new)'!A:T,16,0)="","",VLOOKUP($A216,'Data (new)'!A:T,16,0))</f>
        <v>257.51167133520079</v>
      </c>
      <c r="I216" s="910">
        <f>IF(VLOOKUP($A216,'Data (new)'!A:T,11,0)="","",VLOOKUP($A216,'Data (new)'!A:T,11,0))</f>
        <v>1</v>
      </c>
      <c r="J216" s="940"/>
      <c r="K216" s="941"/>
      <c r="L216" s="942"/>
      <c r="M216" s="943"/>
      <c r="N216" s="944"/>
      <c r="O216" s="945"/>
      <c r="P216" s="946"/>
      <c r="Q216" s="947"/>
      <c r="R216" s="948"/>
      <c r="S216" s="949"/>
      <c r="T216" s="950"/>
      <c r="U216" s="951"/>
      <c r="V216" s="933"/>
      <c r="W216" s="934"/>
      <c r="X216" s="935"/>
      <c r="Y216" s="936"/>
      <c r="Z216" s="937"/>
      <c r="AA216" s="938"/>
      <c r="AB216" s="939"/>
      <c r="AC216" s="906" t="str">
        <f>IF(VLOOKUP($A216,'Data (new)'!A:T,12,0)="","",VLOOKUP($A216,'Data (new)'!A:T,12,0))</f>
        <v/>
      </c>
      <c r="AD216" s="906" t="str">
        <f t="shared" si="97"/>
        <v/>
      </c>
      <c r="AE216" s="907" t="str">
        <f t="shared" si="75"/>
        <v/>
      </c>
      <c r="AF216" s="908" t="str">
        <f t="shared" si="96"/>
        <v/>
      </c>
      <c r="AG216" s="909" t="str">
        <f t="shared" si="76"/>
        <v/>
      </c>
      <c r="AH216" s="192">
        <f t="shared" si="77"/>
        <v>0</v>
      </c>
      <c r="AI216" s="192">
        <f t="shared" si="78"/>
        <v>0</v>
      </c>
      <c r="AJ216" s="192">
        <f t="shared" si="79"/>
        <v>0</v>
      </c>
      <c r="AK216" s="192">
        <f t="shared" si="80"/>
        <v>0</v>
      </c>
      <c r="AL216" s="192">
        <f t="shared" si="81"/>
        <v>0</v>
      </c>
      <c r="AM216" s="192">
        <f t="shared" si="82"/>
        <v>0</v>
      </c>
      <c r="AN216" s="192">
        <f t="shared" si="83"/>
        <v>0</v>
      </c>
      <c r="AO216" s="192">
        <f t="shared" si="84"/>
        <v>0</v>
      </c>
      <c r="AP216" s="192">
        <f t="shared" si="85"/>
        <v>0</v>
      </c>
      <c r="AQ216" s="192">
        <f t="shared" si="86"/>
        <v>0</v>
      </c>
      <c r="AR216" s="192">
        <f t="shared" si="87"/>
        <v>0</v>
      </c>
      <c r="AS216" s="192">
        <f t="shared" si="88"/>
        <v>0</v>
      </c>
      <c r="AT216" s="192">
        <f t="shared" si="89"/>
        <v>0</v>
      </c>
      <c r="AU216" s="192">
        <f t="shared" si="90"/>
        <v>0</v>
      </c>
      <c r="AV216" s="192">
        <f t="shared" si="91"/>
        <v>0</v>
      </c>
      <c r="AW216" s="192">
        <f t="shared" si="92"/>
        <v>0</v>
      </c>
      <c r="AX216" s="192">
        <f t="shared" si="93"/>
        <v>0</v>
      </c>
      <c r="AY216" s="192">
        <f t="shared" si="94"/>
        <v>0</v>
      </c>
      <c r="AZ216" s="192">
        <f t="shared" si="95"/>
        <v>0</v>
      </c>
    </row>
    <row r="217" spans="1:52" ht="156.6" customHeight="1">
      <c r="A217" s="902" t="s">
        <v>3029</v>
      </c>
      <c r="B217" s="902" t="str">
        <f>IF(VLOOKUP($A217,'Data (new)'!A:T,2,0)="","",VLOOKUP($A217,'Data (new)'!A:T,2,0))</f>
        <v/>
      </c>
      <c r="C217" s="1747" t="str">
        <f>IF(VLOOKUP($A217,'Data (new)'!A:T,5,0)="","",VLOOKUP($A217,'Data (new)'!A:T,5,0))</f>
        <v>Manta</v>
      </c>
      <c r="D217" s="1754"/>
      <c r="E217" s="1756" t="str">
        <f>IF(VLOOKUP($A217,'Data (new)'!$A:$T,6,0)="","",HYPERLINK(VLOOKUP($A217,'Data (new)'!A:T,7,0), VLOOKUP($A217,'Data (new)'!A:T,6,0)))</f>
        <v>Body 2 XL</v>
      </c>
      <c r="F217" s="1744" t="str">
        <f>IF(VLOOKUP($A217,'Data (new)'!A:T,9,0)="","",VLOOKUP($A217,'Data (new)'!A:T,9,0))</f>
        <v>75 x 130 x 20 cm</v>
      </c>
      <c r="G217" s="911" t="str">
        <f>IF(VLOOKUP($A217,'Data (new)'!A:T,8,0)="","",VLOOKUP($A217,'Data (new)'!A:T,8,0))</f>
        <v>Dual texture</v>
      </c>
      <c r="H217" s="914">
        <f>IF(VLOOKUP($A217,'Data (new)'!A:T,16,0)="","",VLOOKUP($A217,'Data (new)'!A:T,16,0))</f>
        <v>321.88958916900094</v>
      </c>
      <c r="I217" s="910">
        <f>IF(VLOOKUP($A217,'Data (new)'!A:T,11,0)="","",VLOOKUP($A217,'Data (new)'!A:T,11,0))</f>
        <v>1</v>
      </c>
      <c r="J217" s="940"/>
      <c r="K217" s="941"/>
      <c r="L217" s="942"/>
      <c r="M217" s="943"/>
      <c r="N217" s="944"/>
      <c r="O217" s="945"/>
      <c r="P217" s="946"/>
      <c r="Q217" s="947"/>
      <c r="R217" s="948"/>
      <c r="S217" s="949"/>
      <c r="T217" s="950"/>
      <c r="U217" s="951"/>
      <c r="V217" s="933"/>
      <c r="W217" s="934"/>
      <c r="X217" s="935"/>
      <c r="Y217" s="936"/>
      <c r="Z217" s="937"/>
      <c r="AA217" s="938"/>
      <c r="AB217" s="939"/>
      <c r="AC217" s="906" t="str">
        <f>IF(VLOOKUP($A217,'Data (new)'!A:T,12,0)="","",VLOOKUP($A217,'Data (new)'!A:T,12,0))</f>
        <v/>
      </c>
      <c r="AD217" s="906" t="str">
        <f t="shared" si="97"/>
        <v/>
      </c>
      <c r="AE217" s="907" t="str">
        <f t="shared" si="75"/>
        <v/>
      </c>
      <c r="AF217" s="908" t="str">
        <f t="shared" si="96"/>
        <v/>
      </c>
      <c r="AG217" s="909" t="str">
        <f t="shared" si="76"/>
        <v/>
      </c>
      <c r="AH217" s="192">
        <f t="shared" si="77"/>
        <v>0</v>
      </c>
      <c r="AI217" s="192">
        <f t="shared" si="78"/>
        <v>0</v>
      </c>
      <c r="AJ217" s="192">
        <f t="shared" si="79"/>
        <v>0</v>
      </c>
      <c r="AK217" s="192">
        <f t="shared" si="80"/>
        <v>0</v>
      </c>
      <c r="AL217" s="192">
        <f t="shared" si="81"/>
        <v>0</v>
      </c>
      <c r="AM217" s="192">
        <f t="shared" si="82"/>
        <v>0</v>
      </c>
      <c r="AN217" s="192">
        <f t="shared" si="83"/>
        <v>0</v>
      </c>
      <c r="AO217" s="192">
        <f t="shared" si="84"/>
        <v>0</v>
      </c>
      <c r="AP217" s="192">
        <f t="shared" si="85"/>
        <v>0</v>
      </c>
      <c r="AQ217" s="192">
        <f t="shared" si="86"/>
        <v>0</v>
      </c>
      <c r="AR217" s="192">
        <f t="shared" si="87"/>
        <v>0</v>
      </c>
      <c r="AS217" s="192">
        <f t="shared" si="88"/>
        <v>0</v>
      </c>
      <c r="AT217" s="192">
        <f t="shared" si="89"/>
        <v>0</v>
      </c>
      <c r="AU217" s="192">
        <f t="shared" si="90"/>
        <v>0</v>
      </c>
      <c r="AV217" s="192">
        <f t="shared" si="91"/>
        <v>0</v>
      </c>
      <c r="AW217" s="192">
        <f t="shared" si="92"/>
        <v>0</v>
      </c>
      <c r="AX217" s="192">
        <f t="shared" si="93"/>
        <v>0</v>
      </c>
      <c r="AY217" s="192">
        <f t="shared" si="94"/>
        <v>0</v>
      </c>
      <c r="AZ217" s="192">
        <f t="shared" si="95"/>
        <v>0</v>
      </c>
    </row>
    <row r="218" spans="1:52" ht="156.6" customHeight="1">
      <c r="A218" s="902" t="s">
        <v>3030</v>
      </c>
      <c r="B218" s="902" t="str">
        <f>IF(VLOOKUP($A218,'Data (new)'!A:T,2,0)="","",VLOOKUP($A218,'Data (new)'!A:T,2,0))</f>
        <v/>
      </c>
      <c r="C218" s="1745" t="str">
        <f>IF(VLOOKUP($A218,'Data (new)'!A:T,5,0)="","",VLOOKUP($A218,'Data (new)'!A:T,5,0))</f>
        <v>Manta</v>
      </c>
      <c r="D218" s="1752" t="e" vm="66">
        <v>#VALUE!</v>
      </c>
      <c r="E218" s="1755" t="str">
        <f>IF(VLOOKUP($A218,'Data (new)'!$A:$T,6,0)="","",HYPERLINK(VLOOKUP($A218,'Data (new)'!A:T,7,0), VLOOKUP($A218,'Data (new)'!A:T,6,0)))</f>
        <v>Body 3 LARGE</v>
      </c>
      <c r="F218" s="1743" t="str">
        <f>IF(VLOOKUP($A218,'Data (new)'!A:T,9,0)="","",VLOOKUP($A218,'Data (new)'!A:T,9,0))</f>
        <v>46 x 76 x 25 cm</v>
      </c>
      <c r="G218" s="911" t="str">
        <f>IF(VLOOKUP($A218,'Data (new)'!A:T,8,0)="","",VLOOKUP($A218,'Data (new)'!A:T,8,0))</f>
        <v>Full friction</v>
      </c>
      <c r="H218" s="914">
        <f>IF(VLOOKUP($A218,'Data (new)'!A:T,16,0)="","",VLOOKUP($A218,'Data (new)'!A:T,16,0))</f>
        <v>222.01119730946752</v>
      </c>
      <c r="I218" s="910">
        <f>IF(VLOOKUP($A218,'Data (new)'!A:T,11,0)="","",VLOOKUP($A218,'Data (new)'!A:T,11,0))</f>
        <v>1</v>
      </c>
      <c r="J218" s="940"/>
      <c r="K218" s="941"/>
      <c r="L218" s="942"/>
      <c r="M218" s="943"/>
      <c r="N218" s="944"/>
      <c r="O218" s="945"/>
      <c r="P218" s="946"/>
      <c r="Q218" s="947"/>
      <c r="R218" s="948"/>
      <c r="S218" s="949"/>
      <c r="T218" s="950"/>
      <c r="U218" s="951"/>
      <c r="V218" s="933"/>
      <c r="W218" s="934"/>
      <c r="X218" s="935"/>
      <c r="Y218" s="936"/>
      <c r="Z218" s="937"/>
      <c r="AA218" s="938"/>
      <c r="AB218" s="939"/>
      <c r="AC218" s="906" t="str">
        <f>IF(VLOOKUP($A218,'Data (new)'!A:T,12,0)="","",VLOOKUP($A218,'Data (new)'!A:T,12,0))</f>
        <v/>
      </c>
      <c r="AD218" s="906" t="str">
        <f t="shared" si="97"/>
        <v/>
      </c>
      <c r="AE218" s="907" t="str">
        <f t="shared" si="75"/>
        <v/>
      </c>
      <c r="AF218" s="908" t="str">
        <f t="shared" si="96"/>
        <v/>
      </c>
      <c r="AG218" s="909" t="str">
        <f t="shared" si="76"/>
        <v/>
      </c>
      <c r="AH218" s="192">
        <f t="shared" si="77"/>
        <v>0</v>
      </c>
      <c r="AI218" s="192">
        <f t="shared" si="78"/>
        <v>0</v>
      </c>
      <c r="AJ218" s="192">
        <f t="shared" si="79"/>
        <v>0</v>
      </c>
      <c r="AK218" s="192">
        <f t="shared" si="80"/>
        <v>0</v>
      </c>
      <c r="AL218" s="192">
        <f t="shared" si="81"/>
        <v>0</v>
      </c>
      <c r="AM218" s="192">
        <f t="shared" si="82"/>
        <v>0</v>
      </c>
      <c r="AN218" s="192">
        <f t="shared" si="83"/>
        <v>0</v>
      </c>
      <c r="AO218" s="192">
        <f t="shared" si="84"/>
        <v>0</v>
      </c>
      <c r="AP218" s="192">
        <f t="shared" si="85"/>
        <v>0</v>
      </c>
      <c r="AQ218" s="192">
        <f t="shared" si="86"/>
        <v>0</v>
      </c>
      <c r="AR218" s="192">
        <f t="shared" si="87"/>
        <v>0</v>
      </c>
      <c r="AS218" s="192">
        <f t="shared" si="88"/>
        <v>0</v>
      </c>
      <c r="AT218" s="192">
        <f t="shared" si="89"/>
        <v>0</v>
      </c>
      <c r="AU218" s="192">
        <f t="shared" si="90"/>
        <v>0</v>
      </c>
      <c r="AV218" s="192">
        <f t="shared" si="91"/>
        <v>0</v>
      </c>
      <c r="AW218" s="192">
        <f t="shared" si="92"/>
        <v>0</v>
      </c>
      <c r="AX218" s="192">
        <f t="shared" si="93"/>
        <v>0</v>
      </c>
      <c r="AY218" s="192">
        <f t="shared" si="94"/>
        <v>0</v>
      </c>
      <c r="AZ218" s="192">
        <f t="shared" si="95"/>
        <v>0</v>
      </c>
    </row>
    <row r="219" spans="1:52" ht="156.6" customHeight="1">
      <c r="A219" s="902" t="s">
        <v>3031</v>
      </c>
      <c r="B219" s="902" t="str">
        <f>IF(VLOOKUP($A219,'Data (new)'!A:T,2,0)="","",VLOOKUP($A219,'Data (new)'!A:T,2,0))</f>
        <v/>
      </c>
      <c r="C219" s="1746" t="str">
        <f>IF(VLOOKUP($A219,'Data (new)'!A:T,5,0)="","",VLOOKUP($A219,'Data (new)'!A:T,5,0))</f>
        <v>Manta</v>
      </c>
      <c r="D219" s="1753"/>
      <c r="E219" s="1756" t="str">
        <f>IF(VLOOKUP($A219,'Data (new)'!$A:$T,6,0)="","",HYPERLINK(VLOOKUP($A219,'Data (new)'!A:T,7,0), VLOOKUP($A219,'Data (new)'!A:T,6,0)))</f>
        <v>Body 3 LARGE</v>
      </c>
      <c r="F219" s="1744" t="str">
        <f>IF(VLOOKUP($A219,'Data (new)'!A:T,9,0)="","",VLOOKUP($A219,'Data (new)'!A:T,9,0))</f>
        <v>46 x 76 x 25 cm</v>
      </c>
      <c r="G219" s="911" t="str">
        <f>IF(VLOOKUP($A219,'Data (new)'!A:T,8,0)="","",VLOOKUP($A219,'Data (new)'!A:T,8,0))</f>
        <v>Dual texture</v>
      </c>
      <c r="H219" s="914">
        <f>IF(VLOOKUP($A219,'Data (new)'!A:T,16,0)="","",VLOOKUP($A219,'Data (new)'!A:T,16,0))</f>
        <v>277.51399663683441</v>
      </c>
      <c r="I219" s="910">
        <f>IF(VLOOKUP($A219,'Data (new)'!A:T,11,0)="","",VLOOKUP($A219,'Data (new)'!A:T,11,0))</f>
        <v>1</v>
      </c>
      <c r="J219" s="940"/>
      <c r="K219" s="941"/>
      <c r="L219" s="942"/>
      <c r="M219" s="943"/>
      <c r="N219" s="944"/>
      <c r="O219" s="945"/>
      <c r="P219" s="946"/>
      <c r="Q219" s="947"/>
      <c r="R219" s="948"/>
      <c r="S219" s="949"/>
      <c r="T219" s="950"/>
      <c r="U219" s="951"/>
      <c r="V219" s="933"/>
      <c r="W219" s="934"/>
      <c r="X219" s="935"/>
      <c r="Y219" s="936"/>
      <c r="Z219" s="937"/>
      <c r="AA219" s="938"/>
      <c r="AB219" s="939"/>
      <c r="AC219" s="906" t="str">
        <f>IF(VLOOKUP($A219,'Data (new)'!A:T,12,0)="","",VLOOKUP($A219,'Data (new)'!A:T,12,0))</f>
        <v/>
      </c>
      <c r="AD219" s="906" t="str">
        <f t="shared" si="97"/>
        <v/>
      </c>
      <c r="AE219" s="907" t="str">
        <f t="shared" si="75"/>
        <v/>
      </c>
      <c r="AF219" s="908" t="str">
        <f t="shared" si="96"/>
        <v/>
      </c>
      <c r="AG219" s="909" t="str">
        <f t="shared" si="76"/>
        <v/>
      </c>
      <c r="AH219" s="192">
        <f t="shared" si="77"/>
        <v>0</v>
      </c>
      <c r="AI219" s="192">
        <f t="shared" si="78"/>
        <v>0</v>
      </c>
      <c r="AJ219" s="192">
        <f t="shared" si="79"/>
        <v>0</v>
      </c>
      <c r="AK219" s="192">
        <f t="shared" si="80"/>
        <v>0</v>
      </c>
      <c r="AL219" s="192">
        <f t="shared" si="81"/>
        <v>0</v>
      </c>
      <c r="AM219" s="192">
        <f t="shared" si="82"/>
        <v>0</v>
      </c>
      <c r="AN219" s="192">
        <f t="shared" si="83"/>
        <v>0</v>
      </c>
      <c r="AO219" s="192">
        <f t="shared" si="84"/>
        <v>0</v>
      </c>
      <c r="AP219" s="192">
        <f t="shared" si="85"/>
        <v>0</v>
      </c>
      <c r="AQ219" s="192">
        <f t="shared" si="86"/>
        <v>0</v>
      </c>
      <c r="AR219" s="192">
        <f t="shared" si="87"/>
        <v>0</v>
      </c>
      <c r="AS219" s="192">
        <f t="shared" si="88"/>
        <v>0</v>
      </c>
      <c r="AT219" s="192">
        <f t="shared" si="89"/>
        <v>0</v>
      </c>
      <c r="AU219" s="192">
        <f t="shared" si="90"/>
        <v>0</v>
      </c>
      <c r="AV219" s="192">
        <f t="shared" si="91"/>
        <v>0</v>
      </c>
      <c r="AW219" s="192">
        <f t="shared" si="92"/>
        <v>0</v>
      </c>
      <c r="AX219" s="192">
        <f t="shared" si="93"/>
        <v>0</v>
      </c>
      <c r="AY219" s="192">
        <f t="shared" si="94"/>
        <v>0</v>
      </c>
      <c r="AZ219" s="192">
        <f t="shared" si="95"/>
        <v>0</v>
      </c>
    </row>
    <row r="220" spans="1:52" ht="156.6" customHeight="1">
      <c r="A220" s="902" t="s">
        <v>3032</v>
      </c>
      <c r="B220" s="902" t="str">
        <f>IF(VLOOKUP($A220,'Data (new)'!A:T,2,0)="","",VLOOKUP($A220,'Data (new)'!A:T,2,0))</f>
        <v/>
      </c>
      <c r="C220" s="1746" t="str">
        <f>IF(VLOOKUP($A220,'Data (new)'!A:T,5,0)="","",VLOOKUP($A220,'Data (new)'!A:T,5,0))</f>
        <v>Manta</v>
      </c>
      <c r="D220" s="1753"/>
      <c r="E220" s="1755" t="str">
        <f>IF(VLOOKUP($A220,'Data (new)'!$A:$T,6,0)="","",HYPERLINK(VLOOKUP($A220,'Data (new)'!A:T,7,0), VLOOKUP($A220,'Data (new)'!A:T,6,0)))</f>
        <v>Body 3 XL</v>
      </c>
      <c r="F220" s="1743" t="str">
        <f>IF(VLOOKUP($A220,'Data (new)'!A:T,9,0)="","",VLOOKUP($A220,'Data (new)'!A:T,9,0))</f>
        <v>57 x 95 x 31 cm</v>
      </c>
      <c r="G220" s="911" t="str">
        <f>IF(VLOOKUP($A220,'Data (new)'!A:T,8,0)="","",VLOOKUP($A220,'Data (new)'!A:T,8,0))</f>
        <v>Full friction</v>
      </c>
      <c r="H220" s="914">
        <f>IF(VLOOKUP($A220,'Data (new)'!A:T,16,0)="","",VLOOKUP($A220,'Data (new)'!A:T,16,0))</f>
        <v>254.70640107895011</v>
      </c>
      <c r="I220" s="910">
        <f>IF(VLOOKUP($A220,'Data (new)'!A:T,11,0)="","",VLOOKUP($A220,'Data (new)'!A:T,11,0))</f>
        <v>1</v>
      </c>
      <c r="J220" s="940"/>
      <c r="K220" s="941"/>
      <c r="L220" s="942"/>
      <c r="M220" s="943"/>
      <c r="N220" s="944"/>
      <c r="O220" s="945"/>
      <c r="P220" s="946"/>
      <c r="Q220" s="947"/>
      <c r="R220" s="948"/>
      <c r="S220" s="949"/>
      <c r="T220" s="950"/>
      <c r="U220" s="951"/>
      <c r="V220" s="933"/>
      <c r="W220" s="934"/>
      <c r="X220" s="935"/>
      <c r="Y220" s="936"/>
      <c r="Z220" s="937"/>
      <c r="AA220" s="938"/>
      <c r="AB220" s="939"/>
      <c r="AC220" s="906" t="str">
        <f>IF(VLOOKUP($A220,'Data (new)'!A:T,12,0)="","",VLOOKUP($A220,'Data (new)'!A:T,12,0))</f>
        <v/>
      </c>
      <c r="AD220" s="906" t="str">
        <f t="shared" si="97"/>
        <v/>
      </c>
      <c r="AE220" s="907" t="str">
        <f t="shared" si="75"/>
        <v/>
      </c>
      <c r="AF220" s="908" t="str">
        <f t="shared" si="96"/>
        <v/>
      </c>
      <c r="AG220" s="909" t="str">
        <f t="shared" si="76"/>
        <v/>
      </c>
      <c r="AH220" s="192">
        <f t="shared" si="77"/>
        <v>0</v>
      </c>
      <c r="AI220" s="192">
        <f t="shared" si="78"/>
        <v>0</v>
      </c>
      <c r="AJ220" s="192">
        <f t="shared" si="79"/>
        <v>0</v>
      </c>
      <c r="AK220" s="192">
        <f t="shared" si="80"/>
        <v>0</v>
      </c>
      <c r="AL220" s="192">
        <f t="shared" si="81"/>
        <v>0</v>
      </c>
      <c r="AM220" s="192">
        <f t="shared" si="82"/>
        <v>0</v>
      </c>
      <c r="AN220" s="192">
        <f t="shared" si="83"/>
        <v>0</v>
      </c>
      <c r="AO220" s="192">
        <f t="shared" si="84"/>
        <v>0</v>
      </c>
      <c r="AP220" s="192">
        <f t="shared" si="85"/>
        <v>0</v>
      </c>
      <c r="AQ220" s="192">
        <f t="shared" si="86"/>
        <v>0</v>
      </c>
      <c r="AR220" s="192">
        <f t="shared" si="87"/>
        <v>0</v>
      </c>
      <c r="AS220" s="192">
        <f t="shared" si="88"/>
        <v>0</v>
      </c>
      <c r="AT220" s="192">
        <f t="shared" si="89"/>
        <v>0</v>
      </c>
      <c r="AU220" s="192">
        <f t="shared" si="90"/>
        <v>0</v>
      </c>
      <c r="AV220" s="192">
        <f t="shared" si="91"/>
        <v>0</v>
      </c>
      <c r="AW220" s="192">
        <f t="shared" si="92"/>
        <v>0</v>
      </c>
      <c r="AX220" s="192">
        <f t="shared" si="93"/>
        <v>0</v>
      </c>
      <c r="AY220" s="192">
        <f t="shared" si="94"/>
        <v>0</v>
      </c>
      <c r="AZ220" s="192">
        <f t="shared" si="95"/>
        <v>0</v>
      </c>
    </row>
    <row r="221" spans="1:52" ht="156.6" customHeight="1">
      <c r="A221" s="902" t="s">
        <v>3033</v>
      </c>
      <c r="B221" s="902" t="str">
        <f>IF(VLOOKUP($A221,'Data (new)'!A:T,2,0)="","",VLOOKUP($A221,'Data (new)'!A:T,2,0))</f>
        <v/>
      </c>
      <c r="C221" s="1747" t="str">
        <f>IF(VLOOKUP($A221,'Data (new)'!A:T,5,0)="","",VLOOKUP($A221,'Data (new)'!A:T,5,0))</f>
        <v>Manta</v>
      </c>
      <c r="D221" s="1754"/>
      <c r="E221" s="1756" t="str">
        <f>IF(VLOOKUP($A221,'Data (new)'!$A:$T,6,0)="","",HYPERLINK(VLOOKUP($A221,'Data (new)'!A:T,7,0), VLOOKUP($A221,'Data (new)'!A:T,6,0)))</f>
        <v>Body 3 XL</v>
      </c>
      <c r="F221" s="1744" t="str">
        <f>IF(VLOOKUP($A221,'Data (new)'!A:T,9,0)="","",VLOOKUP($A221,'Data (new)'!A:T,9,0))</f>
        <v>57 x 95 x 31 cm</v>
      </c>
      <c r="G221" s="911" t="str">
        <f>IF(VLOOKUP($A221,'Data (new)'!A:T,8,0)="","",VLOOKUP($A221,'Data (new)'!A:T,8,0))</f>
        <v>Dual texture</v>
      </c>
      <c r="H221" s="914">
        <f>IF(VLOOKUP($A221,'Data (new)'!A:T,16,0)="","",VLOOKUP($A221,'Data (new)'!A:T,16,0))</f>
        <v>318.38300134868757</v>
      </c>
      <c r="I221" s="910">
        <f>IF(VLOOKUP($A221,'Data (new)'!A:T,11,0)="","",VLOOKUP($A221,'Data (new)'!A:T,11,0))</f>
        <v>1</v>
      </c>
      <c r="J221" s="940"/>
      <c r="K221" s="941"/>
      <c r="L221" s="942"/>
      <c r="M221" s="943"/>
      <c r="N221" s="944"/>
      <c r="O221" s="945"/>
      <c r="P221" s="946"/>
      <c r="Q221" s="947"/>
      <c r="R221" s="948"/>
      <c r="S221" s="949"/>
      <c r="T221" s="950"/>
      <c r="U221" s="951"/>
      <c r="V221" s="933"/>
      <c r="W221" s="934"/>
      <c r="X221" s="935"/>
      <c r="Y221" s="936"/>
      <c r="Z221" s="937"/>
      <c r="AA221" s="938"/>
      <c r="AB221" s="939"/>
      <c r="AC221" s="906" t="str">
        <f>IF(VLOOKUP($A221,'Data (new)'!A:T,12,0)="","",VLOOKUP($A221,'Data (new)'!A:T,12,0))</f>
        <v/>
      </c>
      <c r="AD221" s="906" t="str">
        <f t="shared" si="97"/>
        <v/>
      </c>
      <c r="AE221" s="907" t="str">
        <f t="shared" si="75"/>
        <v/>
      </c>
      <c r="AF221" s="908" t="str">
        <f t="shared" si="96"/>
        <v/>
      </c>
      <c r="AG221" s="909" t="str">
        <f t="shared" si="76"/>
        <v/>
      </c>
      <c r="AH221" s="192">
        <f t="shared" si="77"/>
        <v>0</v>
      </c>
      <c r="AI221" s="192">
        <f t="shared" si="78"/>
        <v>0</v>
      </c>
      <c r="AJ221" s="192">
        <f t="shared" si="79"/>
        <v>0</v>
      </c>
      <c r="AK221" s="192">
        <f t="shared" si="80"/>
        <v>0</v>
      </c>
      <c r="AL221" s="192">
        <f t="shared" si="81"/>
        <v>0</v>
      </c>
      <c r="AM221" s="192">
        <f t="shared" si="82"/>
        <v>0</v>
      </c>
      <c r="AN221" s="192">
        <f t="shared" si="83"/>
        <v>0</v>
      </c>
      <c r="AO221" s="192">
        <f t="shared" si="84"/>
        <v>0</v>
      </c>
      <c r="AP221" s="192">
        <f t="shared" si="85"/>
        <v>0</v>
      </c>
      <c r="AQ221" s="192">
        <f t="shared" si="86"/>
        <v>0</v>
      </c>
      <c r="AR221" s="192">
        <f t="shared" si="87"/>
        <v>0</v>
      </c>
      <c r="AS221" s="192">
        <f t="shared" si="88"/>
        <v>0</v>
      </c>
      <c r="AT221" s="192">
        <f t="shared" si="89"/>
        <v>0</v>
      </c>
      <c r="AU221" s="192">
        <f t="shared" si="90"/>
        <v>0</v>
      </c>
      <c r="AV221" s="192">
        <f t="shared" si="91"/>
        <v>0</v>
      </c>
      <c r="AW221" s="192">
        <f t="shared" si="92"/>
        <v>0</v>
      </c>
      <c r="AX221" s="192">
        <f t="shared" si="93"/>
        <v>0</v>
      </c>
      <c r="AY221" s="192">
        <f t="shared" si="94"/>
        <v>0</v>
      </c>
      <c r="AZ221" s="192">
        <f t="shared" si="95"/>
        <v>0</v>
      </c>
    </row>
    <row r="222" spans="1:52" ht="156.6" customHeight="1">
      <c r="A222" s="902" t="s">
        <v>3034</v>
      </c>
      <c r="B222" s="902" t="str">
        <f>IF(VLOOKUP($A222,'Data (new)'!A:T,2,0)="","",VLOOKUP($A222,'Data (new)'!A:T,2,0))</f>
        <v/>
      </c>
      <c r="C222" s="1745" t="str">
        <f>IF(VLOOKUP($A222,'Data (new)'!A:T,5,0)="","",VLOOKUP($A222,'Data (new)'!A:T,5,0))</f>
        <v>Manta</v>
      </c>
      <c r="D222" s="1752" t="e" vm="67">
        <v>#VALUE!</v>
      </c>
      <c r="E222" s="1755" t="str">
        <f>IF(VLOOKUP($A222,'Data (new)'!$A:$T,6,0)="","",HYPERLINK(VLOOKUP($A222,'Data (new)'!A:T,7,0), VLOOKUP($A222,'Data (new)'!A:T,6,0)))</f>
        <v>Head LARGE</v>
      </c>
      <c r="F222" s="1743" t="str">
        <f>IF(VLOOKUP($A222,'Data (new)'!A:T,9,0)="","",VLOOKUP($A222,'Data (new)'!A:T,9,0))</f>
        <v>41 x 48 x 25 cm</v>
      </c>
      <c r="G222" s="911" t="str">
        <f>IF(VLOOKUP($A222,'Data (new)'!A:T,8,0)="","",VLOOKUP($A222,'Data (new)'!A:T,8,0))</f>
        <v>Full friction</v>
      </c>
      <c r="H222" s="914">
        <f>IF(VLOOKUP($A222,'Data (new)'!A:T,16,0)="","",VLOOKUP($A222,'Data (new)'!A:T,16,0))</f>
        <v>179.20133651785716</v>
      </c>
      <c r="I222" s="910">
        <f>IF(VLOOKUP($A222,'Data (new)'!A:T,11,0)="","",VLOOKUP($A222,'Data (new)'!A:T,11,0))</f>
        <v>1</v>
      </c>
      <c r="J222" s="940"/>
      <c r="K222" s="941"/>
      <c r="L222" s="942"/>
      <c r="M222" s="943"/>
      <c r="N222" s="944"/>
      <c r="O222" s="945"/>
      <c r="P222" s="946"/>
      <c r="Q222" s="947"/>
      <c r="R222" s="948"/>
      <c r="S222" s="949"/>
      <c r="T222" s="950"/>
      <c r="U222" s="951"/>
      <c r="V222" s="933"/>
      <c r="W222" s="934"/>
      <c r="X222" s="935"/>
      <c r="Y222" s="936"/>
      <c r="Z222" s="937"/>
      <c r="AA222" s="938"/>
      <c r="AB222" s="939"/>
      <c r="AC222" s="906" t="str">
        <f>IF(VLOOKUP($A222,'Data (new)'!A:T,12,0)="","",VLOOKUP($A222,'Data (new)'!A:T,12,0))</f>
        <v/>
      </c>
      <c r="AD222" s="906" t="str">
        <f t="shared" si="97"/>
        <v/>
      </c>
      <c r="AE222" s="907" t="str">
        <f t="shared" si="75"/>
        <v/>
      </c>
      <c r="AF222" s="908" t="str">
        <f t="shared" si="96"/>
        <v/>
      </c>
      <c r="AG222" s="909" t="str">
        <f t="shared" si="76"/>
        <v/>
      </c>
      <c r="AH222" s="192">
        <f t="shared" si="77"/>
        <v>0</v>
      </c>
      <c r="AI222" s="192">
        <f t="shared" si="78"/>
        <v>0</v>
      </c>
      <c r="AJ222" s="192">
        <f t="shared" si="79"/>
        <v>0</v>
      </c>
      <c r="AK222" s="192">
        <f t="shared" si="80"/>
        <v>0</v>
      </c>
      <c r="AL222" s="192">
        <f t="shared" si="81"/>
        <v>0</v>
      </c>
      <c r="AM222" s="192">
        <f t="shared" si="82"/>
        <v>0</v>
      </c>
      <c r="AN222" s="192">
        <f t="shared" si="83"/>
        <v>0</v>
      </c>
      <c r="AO222" s="192">
        <f t="shared" si="84"/>
        <v>0</v>
      </c>
      <c r="AP222" s="192">
        <f t="shared" si="85"/>
        <v>0</v>
      </c>
      <c r="AQ222" s="192">
        <f t="shared" si="86"/>
        <v>0</v>
      </c>
      <c r="AR222" s="192">
        <f t="shared" si="87"/>
        <v>0</v>
      </c>
      <c r="AS222" s="192">
        <f t="shared" si="88"/>
        <v>0</v>
      </c>
      <c r="AT222" s="192">
        <f t="shared" si="89"/>
        <v>0</v>
      </c>
      <c r="AU222" s="192">
        <f t="shared" si="90"/>
        <v>0</v>
      </c>
      <c r="AV222" s="192">
        <f t="shared" si="91"/>
        <v>0</v>
      </c>
      <c r="AW222" s="192">
        <f t="shared" si="92"/>
        <v>0</v>
      </c>
      <c r="AX222" s="192">
        <f t="shared" si="93"/>
        <v>0</v>
      </c>
      <c r="AY222" s="192">
        <f t="shared" si="94"/>
        <v>0</v>
      </c>
      <c r="AZ222" s="192">
        <f t="shared" si="95"/>
        <v>0</v>
      </c>
    </row>
    <row r="223" spans="1:52" ht="156.6" customHeight="1">
      <c r="A223" s="902" t="s">
        <v>3035</v>
      </c>
      <c r="B223" s="902" t="str">
        <f>IF(VLOOKUP($A223,'Data (new)'!A:T,2,0)="","",VLOOKUP($A223,'Data (new)'!A:T,2,0))</f>
        <v/>
      </c>
      <c r="C223" s="1746" t="str">
        <f>IF(VLOOKUP($A223,'Data (new)'!A:T,5,0)="","",VLOOKUP($A223,'Data (new)'!A:T,5,0))</f>
        <v>Manta</v>
      </c>
      <c r="D223" s="1753"/>
      <c r="E223" s="1756" t="str">
        <f>IF(VLOOKUP($A223,'Data (new)'!$A:$T,6,0)="","",HYPERLINK(VLOOKUP($A223,'Data (new)'!A:T,7,0), VLOOKUP($A223,'Data (new)'!A:T,6,0)))</f>
        <v>Head LARGE</v>
      </c>
      <c r="F223" s="1744" t="str">
        <f>IF(VLOOKUP($A223,'Data (new)'!A:T,9,0)="","",VLOOKUP($A223,'Data (new)'!A:T,9,0))</f>
        <v>41 x 48 x 25 cm</v>
      </c>
      <c r="G223" s="911" t="str">
        <f>IF(VLOOKUP($A223,'Data (new)'!A:T,8,0)="","",VLOOKUP($A223,'Data (new)'!A:T,8,0))</f>
        <v>Dual texture</v>
      </c>
      <c r="H223" s="914">
        <f>IF(VLOOKUP($A223,'Data (new)'!A:T,16,0)="","",VLOOKUP($A223,'Data (new)'!A:T,16,0))</f>
        <v>224.00167064732145</v>
      </c>
      <c r="I223" s="910">
        <f>IF(VLOOKUP($A223,'Data (new)'!A:T,11,0)="","",VLOOKUP($A223,'Data (new)'!A:T,11,0))</f>
        <v>1</v>
      </c>
      <c r="J223" s="940"/>
      <c r="K223" s="941"/>
      <c r="L223" s="942"/>
      <c r="M223" s="943"/>
      <c r="N223" s="944"/>
      <c r="O223" s="945"/>
      <c r="P223" s="946"/>
      <c r="Q223" s="947"/>
      <c r="R223" s="948"/>
      <c r="S223" s="949"/>
      <c r="T223" s="950"/>
      <c r="U223" s="951"/>
      <c r="V223" s="933"/>
      <c r="W223" s="934"/>
      <c r="X223" s="935"/>
      <c r="Y223" s="936"/>
      <c r="Z223" s="937"/>
      <c r="AA223" s="938"/>
      <c r="AB223" s="939"/>
      <c r="AC223" s="906" t="str">
        <f>IF(VLOOKUP($A223,'Data (new)'!A:T,12,0)="","",VLOOKUP($A223,'Data (new)'!A:T,12,0))</f>
        <v/>
      </c>
      <c r="AD223" s="906" t="str">
        <f t="shared" si="97"/>
        <v/>
      </c>
      <c r="AE223" s="907" t="str">
        <f t="shared" si="75"/>
        <v/>
      </c>
      <c r="AF223" s="908" t="str">
        <f t="shared" si="96"/>
        <v/>
      </c>
      <c r="AG223" s="909" t="str">
        <f t="shared" si="76"/>
        <v/>
      </c>
      <c r="AH223" s="192">
        <f t="shared" si="77"/>
        <v>0</v>
      </c>
      <c r="AI223" s="192">
        <f t="shared" si="78"/>
        <v>0</v>
      </c>
      <c r="AJ223" s="192">
        <f t="shared" si="79"/>
        <v>0</v>
      </c>
      <c r="AK223" s="192">
        <f t="shared" si="80"/>
        <v>0</v>
      </c>
      <c r="AL223" s="192">
        <f t="shared" si="81"/>
        <v>0</v>
      </c>
      <c r="AM223" s="192">
        <f t="shared" si="82"/>
        <v>0</v>
      </c>
      <c r="AN223" s="192">
        <f t="shared" si="83"/>
        <v>0</v>
      </c>
      <c r="AO223" s="192">
        <f t="shared" si="84"/>
        <v>0</v>
      </c>
      <c r="AP223" s="192">
        <f t="shared" si="85"/>
        <v>0</v>
      </c>
      <c r="AQ223" s="192">
        <f t="shared" si="86"/>
        <v>0</v>
      </c>
      <c r="AR223" s="192">
        <f t="shared" si="87"/>
        <v>0</v>
      </c>
      <c r="AS223" s="192">
        <f t="shared" si="88"/>
        <v>0</v>
      </c>
      <c r="AT223" s="192">
        <f t="shared" si="89"/>
        <v>0</v>
      </c>
      <c r="AU223" s="192">
        <f t="shared" si="90"/>
        <v>0</v>
      </c>
      <c r="AV223" s="192">
        <f t="shared" si="91"/>
        <v>0</v>
      </c>
      <c r="AW223" s="192">
        <f t="shared" si="92"/>
        <v>0</v>
      </c>
      <c r="AX223" s="192">
        <f t="shared" si="93"/>
        <v>0</v>
      </c>
      <c r="AY223" s="192">
        <f t="shared" si="94"/>
        <v>0</v>
      </c>
      <c r="AZ223" s="192">
        <f t="shared" si="95"/>
        <v>0</v>
      </c>
    </row>
    <row r="224" spans="1:52" ht="156.6" customHeight="1">
      <c r="A224" s="902" t="s">
        <v>3036</v>
      </c>
      <c r="B224" s="902" t="str">
        <f>IF(VLOOKUP($A224,'Data (new)'!A:T,2,0)="","",VLOOKUP($A224,'Data (new)'!A:T,2,0))</f>
        <v/>
      </c>
      <c r="C224" s="1746" t="str">
        <f>IF(VLOOKUP($A224,'Data (new)'!A:T,5,0)="","",VLOOKUP($A224,'Data (new)'!A:T,5,0))</f>
        <v>Manta</v>
      </c>
      <c r="D224" s="1753"/>
      <c r="E224" s="1755" t="str">
        <f>IF(VLOOKUP($A224,'Data (new)'!$A:$T,6,0)="","",HYPERLINK(VLOOKUP($A224,'Data (new)'!A:T,7,0), VLOOKUP($A224,'Data (new)'!A:T,6,0)))</f>
        <v>Head XL</v>
      </c>
      <c r="F224" s="1743" t="str">
        <f>IF(VLOOKUP($A224,'Data (new)'!A:T,9,0)="","",VLOOKUP($A224,'Data (new)'!A:T,9,0))</f>
        <v>51 x 60 x 31 cm</v>
      </c>
      <c r="G224" s="911" t="str">
        <f>IF(VLOOKUP($A224,'Data (new)'!A:T,8,0)="","",VLOOKUP($A224,'Data (new)'!A:T,8,0))</f>
        <v>Full friction</v>
      </c>
      <c r="H224" s="914">
        <f>IF(VLOOKUP($A224,'Data (new)'!A:T,16,0)="","",VLOOKUP($A224,'Data (new)'!A:T,16,0))</f>
        <v>193.63492063492069</v>
      </c>
      <c r="I224" s="910">
        <f>IF(VLOOKUP($A224,'Data (new)'!A:T,11,0)="","",VLOOKUP($A224,'Data (new)'!A:T,11,0))</f>
        <v>1</v>
      </c>
      <c r="J224" s="940"/>
      <c r="K224" s="941"/>
      <c r="L224" s="942"/>
      <c r="M224" s="943"/>
      <c r="N224" s="944"/>
      <c r="O224" s="945"/>
      <c r="P224" s="946"/>
      <c r="Q224" s="947"/>
      <c r="R224" s="948"/>
      <c r="S224" s="949"/>
      <c r="T224" s="950"/>
      <c r="U224" s="951"/>
      <c r="V224" s="933"/>
      <c r="W224" s="934"/>
      <c r="X224" s="935"/>
      <c r="Y224" s="936"/>
      <c r="Z224" s="937"/>
      <c r="AA224" s="938"/>
      <c r="AB224" s="939"/>
      <c r="AC224" s="906" t="str">
        <f>IF(VLOOKUP($A224,'Data (new)'!A:T,12,0)="","",VLOOKUP($A224,'Data (new)'!A:T,12,0))</f>
        <v/>
      </c>
      <c r="AD224" s="906" t="str">
        <f t="shared" si="97"/>
        <v/>
      </c>
      <c r="AE224" s="907" t="str">
        <f t="shared" si="75"/>
        <v/>
      </c>
      <c r="AF224" s="908" t="str">
        <f t="shared" si="96"/>
        <v/>
      </c>
      <c r="AG224" s="909" t="str">
        <f t="shared" si="76"/>
        <v/>
      </c>
      <c r="AH224" s="192">
        <f t="shared" si="77"/>
        <v>0</v>
      </c>
      <c r="AI224" s="192">
        <f t="shared" si="78"/>
        <v>0</v>
      </c>
      <c r="AJ224" s="192">
        <f t="shared" si="79"/>
        <v>0</v>
      </c>
      <c r="AK224" s="192">
        <f t="shared" si="80"/>
        <v>0</v>
      </c>
      <c r="AL224" s="192">
        <f t="shared" si="81"/>
        <v>0</v>
      </c>
      <c r="AM224" s="192">
        <f t="shared" si="82"/>
        <v>0</v>
      </c>
      <c r="AN224" s="192">
        <f t="shared" si="83"/>
        <v>0</v>
      </c>
      <c r="AO224" s="192">
        <f t="shared" si="84"/>
        <v>0</v>
      </c>
      <c r="AP224" s="192">
        <f t="shared" si="85"/>
        <v>0</v>
      </c>
      <c r="AQ224" s="192">
        <f t="shared" si="86"/>
        <v>0</v>
      </c>
      <c r="AR224" s="192">
        <f t="shared" si="87"/>
        <v>0</v>
      </c>
      <c r="AS224" s="192">
        <f t="shared" si="88"/>
        <v>0</v>
      </c>
      <c r="AT224" s="192">
        <f t="shared" si="89"/>
        <v>0</v>
      </c>
      <c r="AU224" s="192">
        <f t="shared" si="90"/>
        <v>0</v>
      </c>
      <c r="AV224" s="192">
        <f t="shared" si="91"/>
        <v>0</v>
      </c>
      <c r="AW224" s="192">
        <f t="shared" si="92"/>
        <v>0</v>
      </c>
      <c r="AX224" s="192">
        <f t="shared" si="93"/>
        <v>0</v>
      </c>
      <c r="AY224" s="192">
        <f t="shared" si="94"/>
        <v>0</v>
      </c>
      <c r="AZ224" s="192">
        <f t="shared" si="95"/>
        <v>0</v>
      </c>
    </row>
    <row r="225" spans="1:52" ht="156.6" customHeight="1">
      <c r="A225" s="902" t="s">
        <v>3037</v>
      </c>
      <c r="B225" s="902" t="str">
        <f>IF(VLOOKUP($A225,'Data (new)'!A:T,2,0)="","",VLOOKUP($A225,'Data (new)'!A:T,2,0))</f>
        <v/>
      </c>
      <c r="C225" s="1747" t="str">
        <f>IF(VLOOKUP($A225,'Data (new)'!A:T,5,0)="","",VLOOKUP($A225,'Data (new)'!A:T,5,0))</f>
        <v>Manta</v>
      </c>
      <c r="D225" s="1754"/>
      <c r="E225" s="1756" t="str">
        <f>IF(VLOOKUP($A225,'Data (new)'!$A:$T,6,0)="","",HYPERLINK(VLOOKUP($A225,'Data (new)'!A:T,7,0), VLOOKUP($A225,'Data (new)'!A:T,6,0)))</f>
        <v>Head XL</v>
      </c>
      <c r="F225" s="1744" t="str">
        <f>IF(VLOOKUP($A225,'Data (new)'!A:T,9,0)="","",VLOOKUP($A225,'Data (new)'!A:T,9,0))</f>
        <v>51 x 60 x 31 cm</v>
      </c>
      <c r="G225" s="911" t="str">
        <f>IF(VLOOKUP($A225,'Data (new)'!A:T,8,0)="","",VLOOKUP($A225,'Data (new)'!A:T,8,0))</f>
        <v>Dual texture</v>
      </c>
      <c r="H225" s="914">
        <f>IF(VLOOKUP($A225,'Data (new)'!A:T,16,0)="","",VLOOKUP($A225,'Data (new)'!A:T,16,0))</f>
        <v>242.04365079365084</v>
      </c>
      <c r="I225" s="910">
        <f>IF(VLOOKUP($A225,'Data (new)'!A:T,11,0)="","",VLOOKUP($A225,'Data (new)'!A:T,11,0))</f>
        <v>1</v>
      </c>
      <c r="J225" s="940"/>
      <c r="K225" s="941"/>
      <c r="L225" s="942"/>
      <c r="M225" s="943"/>
      <c r="N225" s="944"/>
      <c r="O225" s="945"/>
      <c r="P225" s="946"/>
      <c r="Q225" s="947"/>
      <c r="R225" s="948"/>
      <c r="S225" s="949"/>
      <c r="T225" s="950"/>
      <c r="U225" s="951"/>
      <c r="V225" s="933"/>
      <c r="W225" s="934"/>
      <c r="X225" s="935"/>
      <c r="Y225" s="936"/>
      <c r="Z225" s="937"/>
      <c r="AA225" s="938"/>
      <c r="AB225" s="939"/>
      <c r="AC225" s="906" t="str">
        <f>IF(VLOOKUP($A225,'Data (new)'!A:T,12,0)="","",VLOOKUP($A225,'Data (new)'!A:T,12,0))</f>
        <v/>
      </c>
      <c r="AD225" s="906" t="str">
        <f t="shared" si="97"/>
        <v/>
      </c>
      <c r="AE225" s="907" t="str">
        <f t="shared" si="75"/>
        <v/>
      </c>
      <c r="AF225" s="908" t="str">
        <f t="shared" si="96"/>
        <v/>
      </c>
      <c r="AG225" s="909" t="str">
        <f t="shared" si="76"/>
        <v/>
      </c>
      <c r="AH225" s="192">
        <f t="shared" si="77"/>
        <v>0</v>
      </c>
      <c r="AI225" s="192">
        <f t="shared" si="78"/>
        <v>0</v>
      </c>
      <c r="AJ225" s="192">
        <f t="shared" si="79"/>
        <v>0</v>
      </c>
      <c r="AK225" s="192">
        <f t="shared" si="80"/>
        <v>0</v>
      </c>
      <c r="AL225" s="192">
        <f t="shared" si="81"/>
        <v>0</v>
      </c>
      <c r="AM225" s="192">
        <f t="shared" si="82"/>
        <v>0</v>
      </c>
      <c r="AN225" s="192">
        <f t="shared" si="83"/>
        <v>0</v>
      </c>
      <c r="AO225" s="192">
        <f t="shared" si="84"/>
        <v>0</v>
      </c>
      <c r="AP225" s="192">
        <f t="shared" si="85"/>
        <v>0</v>
      </c>
      <c r="AQ225" s="192">
        <f t="shared" si="86"/>
        <v>0</v>
      </c>
      <c r="AR225" s="192">
        <f t="shared" si="87"/>
        <v>0</v>
      </c>
      <c r="AS225" s="192">
        <f t="shared" si="88"/>
        <v>0</v>
      </c>
      <c r="AT225" s="192">
        <f t="shared" si="89"/>
        <v>0</v>
      </c>
      <c r="AU225" s="192">
        <f t="shared" si="90"/>
        <v>0</v>
      </c>
      <c r="AV225" s="192">
        <f t="shared" si="91"/>
        <v>0</v>
      </c>
      <c r="AW225" s="192">
        <f t="shared" si="92"/>
        <v>0</v>
      </c>
      <c r="AX225" s="192">
        <f t="shared" si="93"/>
        <v>0</v>
      </c>
      <c r="AY225" s="192">
        <f t="shared" si="94"/>
        <v>0</v>
      </c>
      <c r="AZ225" s="192">
        <f t="shared" si="95"/>
        <v>0</v>
      </c>
    </row>
    <row r="226" spans="1:52" ht="156.6" customHeight="1">
      <c r="A226" s="902" t="s">
        <v>3038</v>
      </c>
      <c r="B226" s="902" t="str">
        <f>IF(VLOOKUP($A226,'Data (new)'!A:T,2,0)="","",VLOOKUP($A226,'Data (new)'!A:T,2,0))</f>
        <v/>
      </c>
      <c r="C226" s="1745" t="str">
        <f>IF(VLOOKUP($A226,'Data (new)'!A:T,5,0)="","",VLOOKUP($A226,'Data (new)'!A:T,5,0))</f>
        <v>Manta</v>
      </c>
      <c r="D226" s="1752" t="e" vm="68">
        <v>#VALUE!</v>
      </c>
      <c r="E226" s="1755" t="str">
        <f>IF(VLOOKUP($A226,'Data (new)'!$A:$T,6,0)="","",HYPERLINK(VLOOKUP($A226,'Data (new)'!A:T,7,0), VLOOKUP($A226,'Data (new)'!A:T,6,0)))</f>
        <v>V Tail LARGE</v>
      </c>
      <c r="F226" s="1743" t="str">
        <f>IF(VLOOKUP($A226,'Data (new)'!A:T,9,0)="","",VLOOKUP($A226,'Data (new)'!A:T,9,0))</f>
        <v>46 x 105 x 13 cm</v>
      </c>
      <c r="G226" s="911" t="str">
        <f>IF(VLOOKUP($A226,'Data (new)'!A:T,8,0)="","",VLOOKUP($A226,'Data (new)'!A:T,8,0))</f>
        <v>Full friction</v>
      </c>
      <c r="H226" s="914">
        <f>IF(VLOOKUP($A226,'Data (new)'!A:T,16,0)="","",VLOOKUP($A226,'Data (new)'!A:T,16,0))</f>
        <v>180.75395125000003</v>
      </c>
      <c r="I226" s="910">
        <f>IF(VLOOKUP($A226,'Data (new)'!A:T,11,0)="","",VLOOKUP($A226,'Data (new)'!A:T,11,0))</f>
        <v>1</v>
      </c>
      <c r="J226" s="940"/>
      <c r="K226" s="941"/>
      <c r="L226" s="942"/>
      <c r="M226" s="943"/>
      <c r="N226" s="944"/>
      <c r="O226" s="945"/>
      <c r="P226" s="946"/>
      <c r="Q226" s="947"/>
      <c r="R226" s="948"/>
      <c r="S226" s="949"/>
      <c r="T226" s="950"/>
      <c r="U226" s="951"/>
      <c r="V226" s="933"/>
      <c r="W226" s="934"/>
      <c r="X226" s="935"/>
      <c r="Y226" s="936"/>
      <c r="Z226" s="937"/>
      <c r="AA226" s="938"/>
      <c r="AB226" s="939"/>
      <c r="AC226" s="906" t="str">
        <f>IF(VLOOKUP($A226,'Data (new)'!A:T,12,0)="","",VLOOKUP($A226,'Data (new)'!A:T,12,0))</f>
        <v/>
      </c>
      <c r="AD226" s="906" t="str">
        <f t="shared" si="97"/>
        <v/>
      </c>
      <c r="AE226" s="907" t="str">
        <f t="shared" si="75"/>
        <v/>
      </c>
      <c r="AF226" s="908" t="str">
        <f t="shared" si="96"/>
        <v/>
      </c>
      <c r="AG226" s="909" t="str">
        <f t="shared" si="76"/>
        <v/>
      </c>
      <c r="AH226" s="192">
        <f t="shared" si="77"/>
        <v>0</v>
      </c>
      <c r="AI226" s="192">
        <f t="shared" si="78"/>
        <v>0</v>
      </c>
      <c r="AJ226" s="192">
        <f t="shared" si="79"/>
        <v>0</v>
      </c>
      <c r="AK226" s="192">
        <f t="shared" si="80"/>
        <v>0</v>
      </c>
      <c r="AL226" s="192">
        <f t="shared" si="81"/>
        <v>0</v>
      </c>
      <c r="AM226" s="192">
        <f t="shared" si="82"/>
        <v>0</v>
      </c>
      <c r="AN226" s="192">
        <f t="shared" si="83"/>
        <v>0</v>
      </c>
      <c r="AO226" s="192">
        <f t="shared" si="84"/>
        <v>0</v>
      </c>
      <c r="AP226" s="192">
        <f t="shared" si="85"/>
        <v>0</v>
      </c>
      <c r="AQ226" s="192">
        <f t="shared" si="86"/>
        <v>0</v>
      </c>
      <c r="AR226" s="192">
        <f t="shared" si="87"/>
        <v>0</v>
      </c>
      <c r="AS226" s="192">
        <f t="shared" si="88"/>
        <v>0</v>
      </c>
      <c r="AT226" s="192">
        <f t="shared" si="89"/>
        <v>0</v>
      </c>
      <c r="AU226" s="192">
        <f t="shared" si="90"/>
        <v>0</v>
      </c>
      <c r="AV226" s="192">
        <f t="shared" si="91"/>
        <v>0</v>
      </c>
      <c r="AW226" s="192">
        <f t="shared" si="92"/>
        <v>0</v>
      </c>
      <c r="AX226" s="192">
        <f t="shared" si="93"/>
        <v>0</v>
      </c>
      <c r="AY226" s="192">
        <f t="shared" si="94"/>
        <v>0</v>
      </c>
      <c r="AZ226" s="192">
        <f t="shared" si="95"/>
        <v>0</v>
      </c>
    </row>
    <row r="227" spans="1:52" ht="156.6" customHeight="1">
      <c r="A227" s="902" t="s">
        <v>3039</v>
      </c>
      <c r="B227" s="902" t="str">
        <f>IF(VLOOKUP($A227,'Data (new)'!A:T,2,0)="","",VLOOKUP($A227,'Data (new)'!A:T,2,0))</f>
        <v/>
      </c>
      <c r="C227" s="1746" t="str">
        <f>IF(VLOOKUP($A227,'Data (new)'!A:T,5,0)="","",VLOOKUP($A227,'Data (new)'!A:T,5,0))</f>
        <v>Manta</v>
      </c>
      <c r="D227" s="1753"/>
      <c r="E227" s="1756" t="str">
        <f>IF(VLOOKUP($A227,'Data (new)'!$A:$T,6,0)="","",HYPERLINK(VLOOKUP($A227,'Data (new)'!A:T,7,0), VLOOKUP($A227,'Data (new)'!A:T,6,0)))</f>
        <v>V Tail LARGE</v>
      </c>
      <c r="F227" s="1744" t="str">
        <f>IF(VLOOKUP($A227,'Data (new)'!A:T,9,0)="","",VLOOKUP($A227,'Data (new)'!A:T,9,0))</f>
        <v>46 x 105 x 13 cm</v>
      </c>
      <c r="G227" s="911" t="str">
        <f>IF(VLOOKUP($A227,'Data (new)'!A:T,8,0)="","",VLOOKUP($A227,'Data (new)'!A:T,8,0))</f>
        <v>Dual texture</v>
      </c>
      <c r="H227" s="914">
        <f>IF(VLOOKUP($A227,'Data (new)'!A:T,16,0)="","",VLOOKUP($A227,'Data (new)'!A:T,16,0))</f>
        <v>225.94243906250003</v>
      </c>
      <c r="I227" s="910">
        <f>IF(VLOOKUP($A227,'Data (new)'!A:T,11,0)="","",VLOOKUP($A227,'Data (new)'!A:T,11,0))</f>
        <v>1</v>
      </c>
      <c r="J227" s="940"/>
      <c r="K227" s="941"/>
      <c r="L227" s="942"/>
      <c r="M227" s="943"/>
      <c r="N227" s="944"/>
      <c r="O227" s="945"/>
      <c r="P227" s="946"/>
      <c r="Q227" s="947"/>
      <c r="R227" s="948"/>
      <c r="S227" s="949"/>
      <c r="T227" s="950"/>
      <c r="U227" s="951"/>
      <c r="V227" s="933"/>
      <c r="W227" s="934"/>
      <c r="X227" s="935"/>
      <c r="Y227" s="936"/>
      <c r="Z227" s="937"/>
      <c r="AA227" s="938"/>
      <c r="AB227" s="939"/>
      <c r="AC227" s="906" t="str">
        <f>IF(VLOOKUP($A227,'Data (new)'!A:T,12,0)="","",VLOOKUP($A227,'Data (new)'!A:T,12,0))</f>
        <v/>
      </c>
      <c r="AD227" s="906" t="str">
        <f t="shared" si="97"/>
        <v/>
      </c>
      <c r="AE227" s="907" t="str">
        <f t="shared" si="75"/>
        <v/>
      </c>
      <c r="AF227" s="908" t="str">
        <f t="shared" si="96"/>
        <v/>
      </c>
      <c r="AG227" s="909" t="str">
        <f t="shared" si="76"/>
        <v/>
      </c>
      <c r="AH227" s="192">
        <f t="shared" si="77"/>
        <v>0</v>
      </c>
      <c r="AI227" s="192">
        <f t="shared" si="78"/>
        <v>0</v>
      </c>
      <c r="AJ227" s="192">
        <f t="shared" si="79"/>
        <v>0</v>
      </c>
      <c r="AK227" s="192">
        <f t="shared" si="80"/>
        <v>0</v>
      </c>
      <c r="AL227" s="192">
        <f t="shared" si="81"/>
        <v>0</v>
      </c>
      <c r="AM227" s="192">
        <f t="shared" si="82"/>
        <v>0</v>
      </c>
      <c r="AN227" s="192">
        <f t="shared" si="83"/>
        <v>0</v>
      </c>
      <c r="AO227" s="192">
        <f t="shared" si="84"/>
        <v>0</v>
      </c>
      <c r="AP227" s="192">
        <f t="shared" si="85"/>
        <v>0</v>
      </c>
      <c r="AQ227" s="192">
        <f t="shared" si="86"/>
        <v>0</v>
      </c>
      <c r="AR227" s="192">
        <f t="shared" si="87"/>
        <v>0</v>
      </c>
      <c r="AS227" s="192">
        <f t="shared" si="88"/>
        <v>0</v>
      </c>
      <c r="AT227" s="192">
        <f t="shared" si="89"/>
        <v>0</v>
      </c>
      <c r="AU227" s="192">
        <f t="shared" si="90"/>
        <v>0</v>
      </c>
      <c r="AV227" s="192">
        <f t="shared" si="91"/>
        <v>0</v>
      </c>
      <c r="AW227" s="192">
        <f t="shared" si="92"/>
        <v>0</v>
      </c>
      <c r="AX227" s="192">
        <f t="shared" si="93"/>
        <v>0</v>
      </c>
      <c r="AY227" s="192">
        <f t="shared" si="94"/>
        <v>0</v>
      </c>
      <c r="AZ227" s="192">
        <f t="shared" si="95"/>
        <v>0</v>
      </c>
    </row>
    <row r="228" spans="1:52" ht="156.6" customHeight="1">
      <c r="A228" s="902" t="s">
        <v>3040</v>
      </c>
      <c r="B228" s="902" t="str">
        <f>IF(VLOOKUP($A228,'Data (new)'!A:T,2,0)="","",VLOOKUP($A228,'Data (new)'!A:T,2,0))</f>
        <v/>
      </c>
      <c r="C228" s="1746" t="str">
        <f>IF(VLOOKUP($A228,'Data (new)'!A:T,5,0)="","",VLOOKUP($A228,'Data (new)'!A:T,5,0))</f>
        <v>Manta</v>
      </c>
      <c r="D228" s="1753"/>
      <c r="E228" s="1755" t="str">
        <f>IF(VLOOKUP($A228,'Data (new)'!$A:$T,6,0)="","",HYPERLINK(VLOOKUP($A228,'Data (new)'!A:T,7,0), VLOOKUP($A228,'Data (new)'!A:T,6,0)))</f>
        <v>V Tail XL</v>
      </c>
      <c r="F228" s="1743" t="str">
        <f>IF(VLOOKUP($A228,'Data (new)'!A:T,9,0)="","",VLOOKUP($A228,'Data (new)'!A:T,9,0))</f>
        <v>56 x 130 x 17 cm</v>
      </c>
      <c r="G228" s="911" t="str">
        <f>IF(VLOOKUP($A228,'Data (new)'!A:T,8,0)="","",VLOOKUP($A228,'Data (new)'!A:T,8,0))</f>
        <v>Full friction</v>
      </c>
      <c r="H228" s="914">
        <f>IF(VLOOKUP($A228,'Data (new)'!A:T,16,0)="","",VLOOKUP($A228,'Data (new)'!A:T,16,0))</f>
        <v>194.22222222222226</v>
      </c>
      <c r="I228" s="910">
        <f>IF(VLOOKUP($A228,'Data (new)'!A:T,11,0)="","",VLOOKUP($A228,'Data (new)'!A:T,11,0))</f>
        <v>1</v>
      </c>
      <c r="J228" s="940"/>
      <c r="K228" s="941"/>
      <c r="L228" s="942"/>
      <c r="M228" s="943"/>
      <c r="N228" s="944"/>
      <c r="O228" s="945"/>
      <c r="P228" s="946"/>
      <c r="Q228" s="947"/>
      <c r="R228" s="948"/>
      <c r="S228" s="949"/>
      <c r="T228" s="950"/>
      <c r="U228" s="951"/>
      <c r="V228" s="933"/>
      <c r="W228" s="934"/>
      <c r="X228" s="935"/>
      <c r="Y228" s="936"/>
      <c r="Z228" s="937"/>
      <c r="AA228" s="938"/>
      <c r="AB228" s="939"/>
      <c r="AC228" s="906" t="str">
        <f>IF(VLOOKUP($A228,'Data (new)'!A:T,12,0)="","",VLOOKUP($A228,'Data (new)'!A:T,12,0))</f>
        <v/>
      </c>
      <c r="AD228" s="906" t="str">
        <f t="shared" si="97"/>
        <v/>
      </c>
      <c r="AE228" s="907" t="str">
        <f t="shared" si="75"/>
        <v/>
      </c>
      <c r="AF228" s="908" t="str">
        <f t="shared" si="96"/>
        <v/>
      </c>
      <c r="AG228" s="909" t="str">
        <f t="shared" si="76"/>
        <v/>
      </c>
      <c r="AH228" s="192">
        <f t="shared" si="77"/>
        <v>0</v>
      </c>
      <c r="AI228" s="192">
        <f t="shared" si="78"/>
        <v>0</v>
      </c>
      <c r="AJ228" s="192">
        <f t="shared" si="79"/>
        <v>0</v>
      </c>
      <c r="AK228" s="192">
        <f t="shared" si="80"/>
        <v>0</v>
      </c>
      <c r="AL228" s="192">
        <f t="shared" si="81"/>
        <v>0</v>
      </c>
      <c r="AM228" s="192">
        <f t="shared" si="82"/>
        <v>0</v>
      </c>
      <c r="AN228" s="192">
        <f t="shared" si="83"/>
        <v>0</v>
      </c>
      <c r="AO228" s="192">
        <f t="shared" si="84"/>
        <v>0</v>
      </c>
      <c r="AP228" s="192">
        <f t="shared" si="85"/>
        <v>0</v>
      </c>
      <c r="AQ228" s="192">
        <f t="shared" si="86"/>
        <v>0</v>
      </c>
      <c r="AR228" s="192">
        <f t="shared" si="87"/>
        <v>0</v>
      </c>
      <c r="AS228" s="192">
        <f t="shared" si="88"/>
        <v>0</v>
      </c>
      <c r="AT228" s="192">
        <f t="shared" si="89"/>
        <v>0</v>
      </c>
      <c r="AU228" s="192">
        <f t="shared" si="90"/>
        <v>0</v>
      </c>
      <c r="AV228" s="192">
        <f t="shared" si="91"/>
        <v>0</v>
      </c>
      <c r="AW228" s="192">
        <f t="shared" si="92"/>
        <v>0</v>
      </c>
      <c r="AX228" s="192">
        <f t="shared" si="93"/>
        <v>0</v>
      </c>
      <c r="AY228" s="192">
        <f t="shared" si="94"/>
        <v>0</v>
      </c>
      <c r="AZ228" s="192">
        <f t="shared" si="95"/>
        <v>0</v>
      </c>
    </row>
    <row r="229" spans="1:52" ht="156.6" customHeight="1">
      <c r="A229" s="902" t="s">
        <v>3041</v>
      </c>
      <c r="B229" s="902" t="str">
        <f>IF(VLOOKUP($A229,'Data (new)'!A:T,2,0)="","",VLOOKUP($A229,'Data (new)'!A:T,2,0))</f>
        <v/>
      </c>
      <c r="C229" s="1747" t="str">
        <f>IF(VLOOKUP($A229,'Data (new)'!A:T,5,0)="","",VLOOKUP($A229,'Data (new)'!A:T,5,0))</f>
        <v>Manta</v>
      </c>
      <c r="D229" s="1754"/>
      <c r="E229" s="1756" t="str">
        <f>IF(VLOOKUP($A229,'Data (new)'!$A:$T,6,0)="","",HYPERLINK(VLOOKUP($A229,'Data (new)'!A:T,7,0), VLOOKUP($A229,'Data (new)'!A:T,6,0)))</f>
        <v>V Tail XL</v>
      </c>
      <c r="F229" s="1744" t="str">
        <f>IF(VLOOKUP($A229,'Data (new)'!A:T,9,0)="","",VLOOKUP($A229,'Data (new)'!A:T,9,0))</f>
        <v>56 x 130 x 17 cm</v>
      </c>
      <c r="G229" s="911" t="str">
        <f>IF(VLOOKUP($A229,'Data (new)'!A:T,8,0)="","",VLOOKUP($A229,'Data (new)'!A:T,8,0))</f>
        <v>Dual texture</v>
      </c>
      <c r="H229" s="914">
        <f>IF(VLOOKUP($A229,'Data (new)'!A:T,16,0)="","",VLOOKUP($A229,'Data (new)'!A:T,16,0))</f>
        <v>242.77777777777783</v>
      </c>
      <c r="I229" s="910">
        <f>IF(VLOOKUP($A229,'Data (new)'!A:T,11,0)="","",VLOOKUP($A229,'Data (new)'!A:T,11,0))</f>
        <v>1</v>
      </c>
      <c r="J229" s="940"/>
      <c r="K229" s="941"/>
      <c r="L229" s="942"/>
      <c r="M229" s="943"/>
      <c r="N229" s="944"/>
      <c r="O229" s="945"/>
      <c r="P229" s="946"/>
      <c r="Q229" s="947"/>
      <c r="R229" s="948"/>
      <c r="S229" s="949"/>
      <c r="T229" s="950"/>
      <c r="U229" s="951"/>
      <c r="V229" s="933"/>
      <c r="W229" s="934"/>
      <c r="X229" s="935"/>
      <c r="Y229" s="936"/>
      <c r="Z229" s="937"/>
      <c r="AA229" s="938"/>
      <c r="AB229" s="939"/>
      <c r="AC229" s="906" t="str">
        <f>IF(VLOOKUP($A229,'Data (new)'!A:T,12,0)="","",VLOOKUP($A229,'Data (new)'!A:T,12,0))</f>
        <v/>
      </c>
      <c r="AD229" s="906" t="str">
        <f t="shared" si="97"/>
        <v/>
      </c>
      <c r="AE229" s="907" t="str">
        <f t="shared" si="75"/>
        <v/>
      </c>
      <c r="AF229" s="908" t="str">
        <f t="shared" si="96"/>
        <v/>
      </c>
      <c r="AG229" s="909" t="str">
        <f t="shared" si="76"/>
        <v/>
      </c>
      <c r="AH229" s="192">
        <f t="shared" si="77"/>
        <v>0</v>
      </c>
      <c r="AI229" s="192">
        <f t="shared" si="78"/>
        <v>0</v>
      </c>
      <c r="AJ229" s="192">
        <f t="shared" si="79"/>
        <v>0</v>
      </c>
      <c r="AK229" s="192">
        <f t="shared" si="80"/>
        <v>0</v>
      </c>
      <c r="AL229" s="192">
        <f t="shared" si="81"/>
        <v>0</v>
      </c>
      <c r="AM229" s="192">
        <f t="shared" si="82"/>
        <v>0</v>
      </c>
      <c r="AN229" s="192">
        <f t="shared" si="83"/>
        <v>0</v>
      </c>
      <c r="AO229" s="192">
        <f t="shared" si="84"/>
        <v>0</v>
      </c>
      <c r="AP229" s="192">
        <f t="shared" si="85"/>
        <v>0</v>
      </c>
      <c r="AQ229" s="192">
        <f t="shared" si="86"/>
        <v>0</v>
      </c>
      <c r="AR229" s="192">
        <f t="shared" si="87"/>
        <v>0</v>
      </c>
      <c r="AS229" s="192">
        <f t="shared" si="88"/>
        <v>0</v>
      </c>
      <c r="AT229" s="192">
        <f t="shared" si="89"/>
        <v>0</v>
      </c>
      <c r="AU229" s="192">
        <f t="shared" si="90"/>
        <v>0</v>
      </c>
      <c r="AV229" s="192">
        <f t="shared" si="91"/>
        <v>0</v>
      </c>
      <c r="AW229" s="192">
        <f t="shared" si="92"/>
        <v>0</v>
      </c>
      <c r="AX229" s="192">
        <f t="shared" si="93"/>
        <v>0</v>
      </c>
      <c r="AY229" s="192">
        <f t="shared" si="94"/>
        <v>0</v>
      </c>
      <c r="AZ229" s="192">
        <f t="shared" si="95"/>
        <v>0</v>
      </c>
    </row>
    <row r="230" spans="1:52" ht="156.6" customHeight="1">
      <c r="A230" s="902" t="s">
        <v>3042</v>
      </c>
      <c r="B230" s="902" t="str">
        <f>IF(VLOOKUP($A230,'Data (new)'!A:T,2,0)="","",VLOOKUP($A230,'Data (new)'!A:T,2,0))</f>
        <v/>
      </c>
      <c r="C230" s="1745" t="str">
        <f>IF(VLOOKUP($A230,'Data (new)'!A:T,5,0)="","",VLOOKUP($A230,'Data (new)'!A:T,5,0))</f>
        <v>Manta</v>
      </c>
      <c r="D230" s="1752" t="e" vm="69">
        <v>#VALUE!</v>
      </c>
      <c r="E230" s="1755" t="str">
        <f>IF(VLOOKUP($A230,'Data (new)'!$A:$T,6,0)="","",HYPERLINK(VLOOKUP($A230,'Data (new)'!A:T,7,0), VLOOKUP($A230,'Data (new)'!A:T,6,0)))</f>
        <v>Tail 1 LARGE</v>
      </c>
      <c r="F230" s="1743" t="str">
        <f>IF(VLOOKUP($A230,'Data (new)'!A:T,9,0)="","",VLOOKUP($A230,'Data (new)'!A:T,9,0))</f>
        <v>57 x 105 x 16 cm</v>
      </c>
      <c r="G230" s="911" t="str">
        <f>IF(VLOOKUP($A230,'Data (new)'!A:T,8,0)="","",VLOOKUP($A230,'Data (new)'!A:T,8,0))</f>
        <v>Full friction</v>
      </c>
      <c r="H230" s="914">
        <f>IF(VLOOKUP($A230,'Data (new)'!A:T,16,0)="","",VLOOKUP($A230,'Data (new)'!A:T,16,0))</f>
        <v>167.44272478145851</v>
      </c>
      <c r="I230" s="910">
        <f>IF(VLOOKUP($A230,'Data (new)'!A:T,11,0)="","",VLOOKUP($A230,'Data (new)'!A:T,11,0))</f>
        <v>1</v>
      </c>
      <c r="J230" s="940"/>
      <c r="K230" s="941"/>
      <c r="L230" s="942"/>
      <c r="M230" s="943"/>
      <c r="N230" s="944"/>
      <c r="O230" s="945"/>
      <c r="P230" s="946"/>
      <c r="Q230" s="947"/>
      <c r="R230" s="948"/>
      <c r="S230" s="949"/>
      <c r="T230" s="950"/>
      <c r="U230" s="951"/>
      <c r="V230" s="933"/>
      <c r="W230" s="934"/>
      <c r="X230" s="935"/>
      <c r="Y230" s="936"/>
      <c r="Z230" s="937"/>
      <c r="AA230" s="938"/>
      <c r="AB230" s="939"/>
      <c r="AC230" s="906" t="str">
        <f>IF(VLOOKUP($A230,'Data (new)'!A:T,12,0)="","",VLOOKUP($A230,'Data (new)'!A:T,12,0))</f>
        <v/>
      </c>
      <c r="AD230" s="906" t="str">
        <f t="shared" si="97"/>
        <v/>
      </c>
      <c r="AE230" s="907" t="str">
        <f t="shared" si="75"/>
        <v/>
      </c>
      <c r="AF230" s="908" t="str">
        <f t="shared" si="96"/>
        <v/>
      </c>
      <c r="AG230" s="909" t="str">
        <f t="shared" si="76"/>
        <v/>
      </c>
      <c r="AH230" s="192">
        <f t="shared" si="77"/>
        <v>0</v>
      </c>
      <c r="AI230" s="192">
        <f t="shared" si="78"/>
        <v>0</v>
      </c>
      <c r="AJ230" s="192">
        <f t="shared" si="79"/>
        <v>0</v>
      </c>
      <c r="AK230" s="192">
        <f t="shared" si="80"/>
        <v>0</v>
      </c>
      <c r="AL230" s="192">
        <f t="shared" si="81"/>
        <v>0</v>
      </c>
      <c r="AM230" s="192">
        <f t="shared" si="82"/>
        <v>0</v>
      </c>
      <c r="AN230" s="192">
        <f t="shared" si="83"/>
        <v>0</v>
      </c>
      <c r="AO230" s="192">
        <f t="shared" si="84"/>
        <v>0</v>
      </c>
      <c r="AP230" s="192">
        <f t="shared" si="85"/>
        <v>0</v>
      </c>
      <c r="AQ230" s="192">
        <f t="shared" si="86"/>
        <v>0</v>
      </c>
      <c r="AR230" s="192">
        <f t="shared" si="87"/>
        <v>0</v>
      </c>
      <c r="AS230" s="192">
        <f t="shared" si="88"/>
        <v>0</v>
      </c>
      <c r="AT230" s="192">
        <f t="shared" si="89"/>
        <v>0</v>
      </c>
      <c r="AU230" s="192">
        <f t="shared" si="90"/>
        <v>0</v>
      </c>
      <c r="AV230" s="192">
        <f t="shared" si="91"/>
        <v>0</v>
      </c>
      <c r="AW230" s="192">
        <f t="shared" si="92"/>
        <v>0</v>
      </c>
      <c r="AX230" s="192">
        <f t="shared" si="93"/>
        <v>0</v>
      </c>
      <c r="AY230" s="192">
        <f t="shared" si="94"/>
        <v>0</v>
      </c>
      <c r="AZ230" s="192">
        <f t="shared" si="95"/>
        <v>0</v>
      </c>
    </row>
    <row r="231" spans="1:52" ht="156.6" customHeight="1">
      <c r="A231" s="902" t="s">
        <v>3043</v>
      </c>
      <c r="B231" s="902" t="str">
        <f>IF(VLOOKUP($A231,'Data (new)'!A:T,2,0)="","",VLOOKUP($A231,'Data (new)'!A:T,2,0))</f>
        <v/>
      </c>
      <c r="C231" s="1746" t="str">
        <f>IF(VLOOKUP($A231,'Data (new)'!A:T,5,0)="","",VLOOKUP($A231,'Data (new)'!A:T,5,0))</f>
        <v>Manta</v>
      </c>
      <c r="D231" s="1753"/>
      <c r="E231" s="1756" t="str">
        <f>IF(VLOOKUP($A231,'Data (new)'!$A:$T,6,0)="","",HYPERLINK(VLOOKUP($A231,'Data (new)'!A:T,7,0), VLOOKUP($A231,'Data (new)'!A:T,6,0)))</f>
        <v>Tail 1 LARGE</v>
      </c>
      <c r="F231" s="1744" t="str">
        <f>IF(VLOOKUP($A231,'Data (new)'!A:T,9,0)="","",VLOOKUP($A231,'Data (new)'!A:T,9,0))</f>
        <v>57 x 105 x 16 cm</v>
      </c>
      <c r="G231" s="911" t="str">
        <f>IF(VLOOKUP($A231,'Data (new)'!A:T,8,0)="","",VLOOKUP($A231,'Data (new)'!A:T,8,0))</f>
        <v>Dual texture</v>
      </c>
      <c r="H231" s="914">
        <f>IF(VLOOKUP($A231,'Data (new)'!A:T,16,0)="","",VLOOKUP($A231,'Data (new)'!A:T,16,0))</f>
        <v>209.30340597682309</v>
      </c>
      <c r="I231" s="910">
        <f>IF(VLOOKUP($A231,'Data (new)'!A:T,11,0)="","",VLOOKUP($A231,'Data (new)'!A:T,11,0))</f>
        <v>1</v>
      </c>
      <c r="J231" s="940"/>
      <c r="K231" s="941"/>
      <c r="L231" s="942"/>
      <c r="M231" s="943"/>
      <c r="N231" s="944"/>
      <c r="O231" s="945"/>
      <c r="P231" s="946"/>
      <c r="Q231" s="947"/>
      <c r="R231" s="948"/>
      <c r="S231" s="949"/>
      <c r="T231" s="950"/>
      <c r="U231" s="951"/>
      <c r="V231" s="933"/>
      <c r="W231" s="934"/>
      <c r="X231" s="935"/>
      <c r="Y231" s="936"/>
      <c r="Z231" s="937"/>
      <c r="AA231" s="938"/>
      <c r="AB231" s="939"/>
      <c r="AC231" s="906" t="str">
        <f>IF(VLOOKUP($A231,'Data (new)'!A:T,12,0)="","",VLOOKUP($A231,'Data (new)'!A:T,12,0))</f>
        <v/>
      </c>
      <c r="AD231" s="906" t="str">
        <f t="shared" si="97"/>
        <v/>
      </c>
      <c r="AE231" s="907" t="str">
        <f t="shared" si="75"/>
        <v/>
      </c>
      <c r="AF231" s="908" t="str">
        <f t="shared" si="96"/>
        <v/>
      </c>
      <c r="AG231" s="909" t="str">
        <f t="shared" si="76"/>
        <v/>
      </c>
      <c r="AH231" s="192">
        <f t="shared" si="77"/>
        <v>0</v>
      </c>
      <c r="AI231" s="192">
        <f t="shared" si="78"/>
        <v>0</v>
      </c>
      <c r="AJ231" s="192">
        <f t="shared" si="79"/>
        <v>0</v>
      </c>
      <c r="AK231" s="192">
        <f t="shared" si="80"/>
        <v>0</v>
      </c>
      <c r="AL231" s="192">
        <f t="shared" si="81"/>
        <v>0</v>
      </c>
      <c r="AM231" s="192">
        <f t="shared" si="82"/>
        <v>0</v>
      </c>
      <c r="AN231" s="192">
        <f t="shared" si="83"/>
        <v>0</v>
      </c>
      <c r="AO231" s="192">
        <f t="shared" si="84"/>
        <v>0</v>
      </c>
      <c r="AP231" s="192">
        <f t="shared" si="85"/>
        <v>0</v>
      </c>
      <c r="AQ231" s="192">
        <f t="shared" si="86"/>
        <v>0</v>
      </c>
      <c r="AR231" s="192">
        <f t="shared" si="87"/>
        <v>0</v>
      </c>
      <c r="AS231" s="192">
        <f t="shared" si="88"/>
        <v>0</v>
      </c>
      <c r="AT231" s="192">
        <f t="shared" si="89"/>
        <v>0</v>
      </c>
      <c r="AU231" s="192">
        <f t="shared" si="90"/>
        <v>0</v>
      </c>
      <c r="AV231" s="192">
        <f t="shared" si="91"/>
        <v>0</v>
      </c>
      <c r="AW231" s="192">
        <f t="shared" si="92"/>
        <v>0</v>
      </c>
      <c r="AX231" s="192">
        <f t="shared" si="93"/>
        <v>0</v>
      </c>
      <c r="AY231" s="192">
        <f t="shared" si="94"/>
        <v>0</v>
      </c>
      <c r="AZ231" s="192">
        <f t="shared" si="95"/>
        <v>0</v>
      </c>
    </row>
    <row r="232" spans="1:52" ht="156.6" customHeight="1">
      <c r="A232" s="902" t="s">
        <v>3044</v>
      </c>
      <c r="B232" s="902" t="str">
        <f>IF(VLOOKUP($A232,'Data (new)'!A:T,2,0)="","",VLOOKUP($A232,'Data (new)'!A:T,2,0))</f>
        <v/>
      </c>
      <c r="C232" s="1746" t="str">
        <f>IF(VLOOKUP($A232,'Data (new)'!A:T,5,0)="","",VLOOKUP($A232,'Data (new)'!A:T,5,0))</f>
        <v>Manta</v>
      </c>
      <c r="D232" s="1753"/>
      <c r="E232" s="1755" t="str">
        <f>IF(VLOOKUP($A232,'Data (new)'!$A:$T,6,0)="","",HYPERLINK(VLOOKUP($A232,'Data (new)'!A:T,7,0), VLOOKUP($A232,'Data (new)'!A:T,6,0)))</f>
        <v>Tail 1 XL</v>
      </c>
      <c r="F232" s="1743" t="str">
        <f>IF(VLOOKUP($A232,'Data (new)'!A:T,9,0)="","",VLOOKUP($A232,'Data (new)'!A:T,9,0))</f>
        <v>70 x 130 x 20 cm</v>
      </c>
      <c r="G232" s="911" t="str">
        <f>IF(VLOOKUP($A232,'Data (new)'!A:T,8,0)="","",VLOOKUP($A232,'Data (new)'!A:T,8,0))</f>
        <v>Full friction</v>
      </c>
      <c r="H232" s="914">
        <f>IF(VLOOKUP($A232,'Data (new)'!A:T,16,0)="","",VLOOKUP($A232,'Data (new)'!A:T,16,0))</f>
        <v>201.50687830687832</v>
      </c>
      <c r="I232" s="910">
        <f>IF(VLOOKUP($A232,'Data (new)'!A:T,11,0)="","",VLOOKUP($A232,'Data (new)'!A:T,11,0))</f>
        <v>1</v>
      </c>
      <c r="J232" s="940"/>
      <c r="K232" s="941"/>
      <c r="L232" s="942"/>
      <c r="M232" s="943"/>
      <c r="N232" s="944"/>
      <c r="O232" s="945"/>
      <c r="P232" s="946"/>
      <c r="Q232" s="947"/>
      <c r="R232" s="948"/>
      <c r="S232" s="949"/>
      <c r="T232" s="950"/>
      <c r="U232" s="951"/>
      <c r="V232" s="933"/>
      <c r="W232" s="934"/>
      <c r="X232" s="935"/>
      <c r="Y232" s="936"/>
      <c r="Z232" s="937"/>
      <c r="AA232" s="938"/>
      <c r="AB232" s="939"/>
      <c r="AC232" s="906" t="str">
        <f>IF(VLOOKUP($A232,'Data (new)'!A:T,12,0)="","",VLOOKUP($A232,'Data (new)'!A:T,12,0))</f>
        <v/>
      </c>
      <c r="AD232" s="906" t="str">
        <f t="shared" si="97"/>
        <v/>
      </c>
      <c r="AE232" s="907" t="str">
        <f t="shared" si="75"/>
        <v/>
      </c>
      <c r="AF232" s="908" t="str">
        <f t="shared" si="96"/>
        <v/>
      </c>
      <c r="AG232" s="909" t="str">
        <f t="shared" si="76"/>
        <v/>
      </c>
      <c r="AH232" s="192">
        <f t="shared" si="77"/>
        <v>0</v>
      </c>
      <c r="AI232" s="192">
        <f t="shared" si="78"/>
        <v>0</v>
      </c>
      <c r="AJ232" s="192">
        <f t="shared" si="79"/>
        <v>0</v>
      </c>
      <c r="AK232" s="192">
        <f t="shared" si="80"/>
        <v>0</v>
      </c>
      <c r="AL232" s="192">
        <f t="shared" si="81"/>
        <v>0</v>
      </c>
      <c r="AM232" s="192">
        <f t="shared" si="82"/>
        <v>0</v>
      </c>
      <c r="AN232" s="192">
        <f t="shared" si="83"/>
        <v>0</v>
      </c>
      <c r="AO232" s="192">
        <f t="shared" si="84"/>
        <v>0</v>
      </c>
      <c r="AP232" s="192">
        <f t="shared" si="85"/>
        <v>0</v>
      </c>
      <c r="AQ232" s="192">
        <f t="shared" si="86"/>
        <v>0</v>
      </c>
      <c r="AR232" s="192">
        <f t="shared" si="87"/>
        <v>0</v>
      </c>
      <c r="AS232" s="192">
        <f t="shared" si="88"/>
        <v>0</v>
      </c>
      <c r="AT232" s="192">
        <f t="shared" si="89"/>
        <v>0</v>
      </c>
      <c r="AU232" s="192">
        <f t="shared" si="90"/>
        <v>0</v>
      </c>
      <c r="AV232" s="192">
        <f t="shared" si="91"/>
        <v>0</v>
      </c>
      <c r="AW232" s="192">
        <f t="shared" si="92"/>
        <v>0</v>
      </c>
      <c r="AX232" s="192">
        <f t="shared" si="93"/>
        <v>0</v>
      </c>
      <c r="AY232" s="192">
        <f t="shared" si="94"/>
        <v>0</v>
      </c>
      <c r="AZ232" s="192">
        <f t="shared" si="95"/>
        <v>0</v>
      </c>
    </row>
    <row r="233" spans="1:52" ht="156.6" customHeight="1">
      <c r="A233" s="902" t="s">
        <v>3045</v>
      </c>
      <c r="B233" s="902" t="str">
        <f>IF(VLOOKUP($A233,'Data (new)'!A:T,2,0)="","",VLOOKUP($A233,'Data (new)'!A:T,2,0))</f>
        <v/>
      </c>
      <c r="C233" s="1747" t="str">
        <f>IF(VLOOKUP($A233,'Data (new)'!A:T,5,0)="","",VLOOKUP($A233,'Data (new)'!A:T,5,0))</f>
        <v>Manta</v>
      </c>
      <c r="D233" s="1754"/>
      <c r="E233" s="1756" t="str">
        <f>IF(VLOOKUP($A233,'Data (new)'!$A:$T,6,0)="","",HYPERLINK(VLOOKUP($A233,'Data (new)'!A:T,7,0), VLOOKUP($A233,'Data (new)'!A:T,6,0)))</f>
        <v>Tail 1 XL</v>
      </c>
      <c r="F233" s="1744" t="str">
        <f>IF(VLOOKUP($A233,'Data (new)'!A:T,9,0)="","",VLOOKUP($A233,'Data (new)'!A:T,9,0))</f>
        <v>70 x 130 x 20 cm</v>
      </c>
      <c r="G233" s="911" t="str">
        <f>IF(VLOOKUP($A233,'Data (new)'!A:T,8,0)="","",VLOOKUP($A233,'Data (new)'!A:T,8,0))</f>
        <v>Dual texture</v>
      </c>
      <c r="H233" s="914">
        <f>IF(VLOOKUP($A233,'Data (new)'!A:T,16,0)="","",VLOOKUP($A233,'Data (new)'!A:T,16,0))</f>
        <v>251.88359788359793</v>
      </c>
      <c r="I233" s="910">
        <f>IF(VLOOKUP($A233,'Data (new)'!A:T,11,0)="","",VLOOKUP($A233,'Data (new)'!A:T,11,0))</f>
        <v>1</v>
      </c>
      <c r="J233" s="940"/>
      <c r="K233" s="941"/>
      <c r="L233" s="942"/>
      <c r="M233" s="943"/>
      <c r="N233" s="944"/>
      <c r="O233" s="945"/>
      <c r="P233" s="946"/>
      <c r="Q233" s="947"/>
      <c r="R233" s="948"/>
      <c r="S233" s="949"/>
      <c r="T233" s="950"/>
      <c r="U233" s="951"/>
      <c r="V233" s="933"/>
      <c r="W233" s="934"/>
      <c r="X233" s="935"/>
      <c r="Y233" s="936"/>
      <c r="Z233" s="937"/>
      <c r="AA233" s="938"/>
      <c r="AB233" s="939"/>
      <c r="AC233" s="906" t="str">
        <f>IF(VLOOKUP($A233,'Data (new)'!A:T,12,0)="","",VLOOKUP($A233,'Data (new)'!A:T,12,0))</f>
        <v/>
      </c>
      <c r="AD233" s="906" t="str">
        <f t="shared" si="97"/>
        <v/>
      </c>
      <c r="AE233" s="907" t="str">
        <f t="shared" si="75"/>
        <v/>
      </c>
      <c r="AF233" s="908" t="str">
        <f t="shared" si="96"/>
        <v/>
      </c>
      <c r="AG233" s="909" t="str">
        <f t="shared" si="76"/>
        <v/>
      </c>
      <c r="AH233" s="192">
        <f t="shared" si="77"/>
        <v>0</v>
      </c>
      <c r="AI233" s="192">
        <f t="shared" si="78"/>
        <v>0</v>
      </c>
      <c r="AJ233" s="192">
        <f t="shared" si="79"/>
        <v>0</v>
      </c>
      <c r="AK233" s="192">
        <f t="shared" si="80"/>
        <v>0</v>
      </c>
      <c r="AL233" s="192">
        <f t="shared" si="81"/>
        <v>0</v>
      </c>
      <c r="AM233" s="192">
        <f t="shared" si="82"/>
        <v>0</v>
      </c>
      <c r="AN233" s="192">
        <f t="shared" si="83"/>
        <v>0</v>
      </c>
      <c r="AO233" s="192">
        <f t="shared" si="84"/>
        <v>0</v>
      </c>
      <c r="AP233" s="192">
        <f t="shared" si="85"/>
        <v>0</v>
      </c>
      <c r="AQ233" s="192">
        <f t="shared" si="86"/>
        <v>0</v>
      </c>
      <c r="AR233" s="192">
        <f t="shared" si="87"/>
        <v>0</v>
      </c>
      <c r="AS233" s="192">
        <f t="shared" si="88"/>
        <v>0</v>
      </c>
      <c r="AT233" s="192">
        <f t="shared" si="89"/>
        <v>0</v>
      </c>
      <c r="AU233" s="192">
        <f t="shared" si="90"/>
        <v>0</v>
      </c>
      <c r="AV233" s="192">
        <f t="shared" si="91"/>
        <v>0</v>
      </c>
      <c r="AW233" s="192">
        <f t="shared" si="92"/>
        <v>0</v>
      </c>
      <c r="AX233" s="192">
        <f t="shared" si="93"/>
        <v>0</v>
      </c>
      <c r="AY233" s="192">
        <f t="shared" si="94"/>
        <v>0</v>
      </c>
      <c r="AZ233" s="192">
        <f t="shared" si="95"/>
        <v>0</v>
      </c>
    </row>
    <row r="234" spans="1:52" ht="156.6" customHeight="1">
      <c r="A234" s="902" t="s">
        <v>3046</v>
      </c>
      <c r="B234" s="902" t="str">
        <f>IF(VLOOKUP($A234,'Data (new)'!A:T,2,0)="","",VLOOKUP($A234,'Data (new)'!A:T,2,0))</f>
        <v/>
      </c>
      <c r="C234" s="1745" t="str">
        <f>IF(VLOOKUP($A234,'Data (new)'!A:T,5,0)="","",VLOOKUP($A234,'Data (new)'!A:T,5,0))</f>
        <v>Manta</v>
      </c>
      <c r="D234" s="1752" t="e" vm="70">
        <v>#VALUE!</v>
      </c>
      <c r="E234" s="1755" t="str">
        <f>IF(VLOOKUP($A234,'Data (new)'!$A:$T,6,0)="","",HYPERLINK(VLOOKUP($A234,'Data (new)'!A:T,7,0), VLOOKUP($A234,'Data (new)'!A:T,6,0)))</f>
        <v>Tail 2 LARGE</v>
      </c>
      <c r="F234" s="1743" t="str">
        <f>IF(VLOOKUP($A234,'Data (new)'!A:T,9,0)="","",VLOOKUP($A234,'Data (new)'!A:T,9,0))</f>
        <v>35 x 105 x 17 cm</v>
      </c>
      <c r="G234" s="911" t="str">
        <f>IF(VLOOKUP($A234,'Data (new)'!A:T,8,0)="","",VLOOKUP($A234,'Data (new)'!A:T,8,0))</f>
        <v>Full friction</v>
      </c>
      <c r="H234" s="914">
        <f>IF(VLOOKUP($A234,'Data (new)'!A:T,16,0)="","",VLOOKUP($A234,'Data (new)'!A:T,16,0))</f>
        <v>161.30823375850341</v>
      </c>
      <c r="I234" s="910">
        <f>IF(VLOOKUP($A234,'Data (new)'!A:T,11,0)="","",VLOOKUP($A234,'Data (new)'!A:T,11,0))</f>
        <v>1</v>
      </c>
      <c r="J234" s="940"/>
      <c r="K234" s="941"/>
      <c r="L234" s="942"/>
      <c r="M234" s="943"/>
      <c r="N234" s="944"/>
      <c r="O234" s="945"/>
      <c r="P234" s="946"/>
      <c r="Q234" s="947"/>
      <c r="R234" s="948"/>
      <c r="S234" s="949"/>
      <c r="T234" s="950"/>
      <c r="U234" s="951"/>
      <c r="V234" s="933"/>
      <c r="W234" s="934"/>
      <c r="X234" s="935"/>
      <c r="Y234" s="936"/>
      <c r="Z234" s="937"/>
      <c r="AA234" s="938"/>
      <c r="AB234" s="939"/>
      <c r="AC234" s="906" t="str">
        <f>IF(VLOOKUP($A234,'Data (new)'!A:T,12,0)="","",VLOOKUP($A234,'Data (new)'!A:T,12,0))</f>
        <v/>
      </c>
      <c r="AD234" s="906" t="str">
        <f t="shared" si="97"/>
        <v/>
      </c>
      <c r="AE234" s="907" t="str">
        <f t="shared" si="75"/>
        <v/>
      </c>
      <c r="AF234" s="908" t="str">
        <f t="shared" si="96"/>
        <v/>
      </c>
      <c r="AG234" s="909" t="str">
        <f t="shared" si="76"/>
        <v/>
      </c>
      <c r="AH234" s="192">
        <f t="shared" si="77"/>
        <v>0</v>
      </c>
      <c r="AI234" s="192">
        <f t="shared" si="78"/>
        <v>0</v>
      </c>
      <c r="AJ234" s="192">
        <f t="shared" si="79"/>
        <v>0</v>
      </c>
      <c r="AK234" s="192">
        <f t="shared" si="80"/>
        <v>0</v>
      </c>
      <c r="AL234" s="192">
        <f t="shared" si="81"/>
        <v>0</v>
      </c>
      <c r="AM234" s="192">
        <f t="shared" si="82"/>
        <v>0</v>
      </c>
      <c r="AN234" s="192">
        <f t="shared" si="83"/>
        <v>0</v>
      </c>
      <c r="AO234" s="192">
        <f t="shared" si="84"/>
        <v>0</v>
      </c>
      <c r="AP234" s="192">
        <f t="shared" si="85"/>
        <v>0</v>
      </c>
      <c r="AQ234" s="192">
        <f t="shared" si="86"/>
        <v>0</v>
      </c>
      <c r="AR234" s="192">
        <f t="shared" si="87"/>
        <v>0</v>
      </c>
      <c r="AS234" s="192">
        <f t="shared" si="88"/>
        <v>0</v>
      </c>
      <c r="AT234" s="192">
        <f t="shared" si="89"/>
        <v>0</v>
      </c>
      <c r="AU234" s="192">
        <f t="shared" si="90"/>
        <v>0</v>
      </c>
      <c r="AV234" s="192">
        <f t="shared" si="91"/>
        <v>0</v>
      </c>
      <c r="AW234" s="192">
        <f t="shared" si="92"/>
        <v>0</v>
      </c>
      <c r="AX234" s="192">
        <f t="shared" si="93"/>
        <v>0</v>
      </c>
      <c r="AY234" s="192">
        <f t="shared" si="94"/>
        <v>0</v>
      </c>
      <c r="AZ234" s="192">
        <f t="shared" si="95"/>
        <v>0</v>
      </c>
    </row>
    <row r="235" spans="1:52" ht="156.6" customHeight="1">
      <c r="A235" s="902" t="s">
        <v>3047</v>
      </c>
      <c r="B235" s="902" t="str">
        <f>IF(VLOOKUP($A235,'Data (new)'!A:T,2,0)="","",VLOOKUP($A235,'Data (new)'!A:T,2,0))</f>
        <v/>
      </c>
      <c r="C235" s="1746" t="str">
        <f>IF(VLOOKUP($A235,'Data (new)'!A:T,5,0)="","",VLOOKUP($A235,'Data (new)'!A:T,5,0))</f>
        <v>Manta</v>
      </c>
      <c r="D235" s="1753"/>
      <c r="E235" s="1756" t="str">
        <f>IF(VLOOKUP($A235,'Data (new)'!$A:$T,6,0)="","",HYPERLINK(VLOOKUP($A235,'Data (new)'!A:T,7,0), VLOOKUP($A235,'Data (new)'!A:T,6,0)))</f>
        <v>Tail 2 LARGE</v>
      </c>
      <c r="F235" s="1744" t="str">
        <f>IF(VLOOKUP($A235,'Data (new)'!A:T,9,0)="","",VLOOKUP($A235,'Data (new)'!A:T,9,0))</f>
        <v>35 x 105 x 17 cm</v>
      </c>
      <c r="G235" s="911" t="str">
        <f>IF(VLOOKUP($A235,'Data (new)'!A:T,8,0)="","",VLOOKUP($A235,'Data (new)'!A:T,8,0))</f>
        <v>Dual texture</v>
      </c>
      <c r="H235" s="914">
        <f>IF(VLOOKUP($A235,'Data (new)'!A:T,16,0)="","",VLOOKUP($A235,'Data (new)'!A:T,16,0))</f>
        <v>201.63529219812924</v>
      </c>
      <c r="I235" s="910">
        <f>IF(VLOOKUP($A235,'Data (new)'!A:T,11,0)="","",VLOOKUP($A235,'Data (new)'!A:T,11,0))</f>
        <v>1</v>
      </c>
      <c r="J235" s="940"/>
      <c r="K235" s="941"/>
      <c r="L235" s="942"/>
      <c r="M235" s="943"/>
      <c r="N235" s="944"/>
      <c r="O235" s="945"/>
      <c r="P235" s="946"/>
      <c r="Q235" s="947"/>
      <c r="R235" s="948"/>
      <c r="S235" s="949"/>
      <c r="T235" s="950"/>
      <c r="U235" s="951"/>
      <c r="V235" s="933"/>
      <c r="W235" s="934"/>
      <c r="X235" s="935"/>
      <c r="Y235" s="936"/>
      <c r="Z235" s="937"/>
      <c r="AA235" s="938"/>
      <c r="AB235" s="939"/>
      <c r="AC235" s="906" t="str">
        <f>IF(VLOOKUP($A235,'Data (new)'!A:T,12,0)="","",VLOOKUP($A235,'Data (new)'!A:T,12,0))</f>
        <v/>
      </c>
      <c r="AD235" s="906" t="str">
        <f t="shared" si="97"/>
        <v/>
      </c>
      <c r="AE235" s="907" t="str">
        <f t="shared" si="75"/>
        <v/>
      </c>
      <c r="AF235" s="908" t="str">
        <f t="shared" si="96"/>
        <v/>
      </c>
      <c r="AG235" s="909" t="str">
        <f t="shared" si="76"/>
        <v/>
      </c>
      <c r="AH235" s="192">
        <f t="shared" si="77"/>
        <v>0</v>
      </c>
      <c r="AI235" s="192">
        <f t="shared" si="78"/>
        <v>0</v>
      </c>
      <c r="AJ235" s="192">
        <f t="shared" si="79"/>
        <v>0</v>
      </c>
      <c r="AK235" s="192">
        <f t="shared" si="80"/>
        <v>0</v>
      </c>
      <c r="AL235" s="192">
        <f t="shared" si="81"/>
        <v>0</v>
      </c>
      <c r="AM235" s="192">
        <f t="shared" si="82"/>
        <v>0</v>
      </c>
      <c r="AN235" s="192">
        <f t="shared" si="83"/>
        <v>0</v>
      </c>
      <c r="AO235" s="192">
        <f t="shared" si="84"/>
        <v>0</v>
      </c>
      <c r="AP235" s="192">
        <f t="shared" si="85"/>
        <v>0</v>
      </c>
      <c r="AQ235" s="192">
        <f t="shared" si="86"/>
        <v>0</v>
      </c>
      <c r="AR235" s="192">
        <f t="shared" si="87"/>
        <v>0</v>
      </c>
      <c r="AS235" s="192">
        <f t="shared" si="88"/>
        <v>0</v>
      </c>
      <c r="AT235" s="192">
        <f t="shared" si="89"/>
        <v>0</v>
      </c>
      <c r="AU235" s="192">
        <f t="shared" si="90"/>
        <v>0</v>
      </c>
      <c r="AV235" s="192">
        <f t="shared" si="91"/>
        <v>0</v>
      </c>
      <c r="AW235" s="192">
        <f t="shared" si="92"/>
        <v>0</v>
      </c>
      <c r="AX235" s="192">
        <f t="shared" si="93"/>
        <v>0</v>
      </c>
      <c r="AY235" s="192">
        <f t="shared" si="94"/>
        <v>0</v>
      </c>
      <c r="AZ235" s="192">
        <f t="shared" si="95"/>
        <v>0</v>
      </c>
    </row>
    <row r="236" spans="1:52" ht="156.6" customHeight="1">
      <c r="A236" s="902" t="s">
        <v>3048</v>
      </c>
      <c r="B236" s="902" t="str">
        <f>IF(VLOOKUP($A236,'Data (new)'!A:T,2,0)="","",VLOOKUP($A236,'Data (new)'!A:T,2,0))</f>
        <v/>
      </c>
      <c r="C236" s="1746" t="str">
        <f>IF(VLOOKUP($A236,'Data (new)'!A:T,5,0)="","",VLOOKUP($A236,'Data (new)'!A:T,5,0))</f>
        <v>Manta</v>
      </c>
      <c r="D236" s="1753"/>
      <c r="E236" s="1755" t="str">
        <f>IF(VLOOKUP($A236,'Data (new)'!$A:$T,6,0)="","",HYPERLINK(VLOOKUP($A236,'Data (new)'!A:T,7,0), VLOOKUP($A236,'Data (new)'!A:T,6,0)))</f>
        <v>Tail 2 XL</v>
      </c>
      <c r="F236" s="1743" t="str">
        <f>IF(VLOOKUP($A236,'Data (new)'!A:T,9,0)="","",VLOOKUP($A236,'Data (new)'!A:T,9,0))</f>
        <v>44 x 130 x 20 cm</v>
      </c>
      <c r="G236" s="911" t="str">
        <f>IF(VLOOKUP($A236,'Data (new)'!A:T,8,0)="","",VLOOKUP($A236,'Data (new)'!A:T,8,0))</f>
        <v>Full friction</v>
      </c>
      <c r="H236" s="914">
        <f>IF(VLOOKUP($A236,'Data (new)'!A:T,16,0)="","",VLOOKUP($A236,'Data (new)'!A:T,16,0))</f>
        <v>185.51242236024851</v>
      </c>
      <c r="I236" s="910">
        <f>IF(VLOOKUP($A236,'Data (new)'!A:T,11,0)="","",VLOOKUP($A236,'Data (new)'!A:T,11,0))</f>
        <v>1</v>
      </c>
      <c r="J236" s="940"/>
      <c r="K236" s="941"/>
      <c r="L236" s="942"/>
      <c r="M236" s="943"/>
      <c r="N236" s="944"/>
      <c r="O236" s="945"/>
      <c r="P236" s="946"/>
      <c r="Q236" s="947"/>
      <c r="R236" s="948"/>
      <c r="S236" s="949"/>
      <c r="T236" s="950"/>
      <c r="U236" s="951"/>
      <c r="V236" s="933"/>
      <c r="W236" s="934"/>
      <c r="X236" s="935"/>
      <c r="Y236" s="936"/>
      <c r="Z236" s="937"/>
      <c r="AA236" s="938"/>
      <c r="AB236" s="939"/>
      <c r="AC236" s="906" t="str">
        <f>IF(VLOOKUP($A236,'Data (new)'!A:T,12,0)="","",VLOOKUP($A236,'Data (new)'!A:T,12,0))</f>
        <v/>
      </c>
      <c r="AD236" s="906" t="str">
        <f t="shared" si="97"/>
        <v/>
      </c>
      <c r="AE236" s="907" t="str">
        <f t="shared" si="75"/>
        <v/>
      </c>
      <c r="AF236" s="908" t="str">
        <f t="shared" si="96"/>
        <v/>
      </c>
      <c r="AG236" s="909" t="str">
        <f t="shared" si="76"/>
        <v/>
      </c>
      <c r="AH236" s="192">
        <f t="shared" si="77"/>
        <v>0</v>
      </c>
      <c r="AI236" s="192">
        <f t="shared" si="78"/>
        <v>0</v>
      </c>
      <c r="AJ236" s="192">
        <f t="shared" si="79"/>
        <v>0</v>
      </c>
      <c r="AK236" s="192">
        <f t="shared" si="80"/>
        <v>0</v>
      </c>
      <c r="AL236" s="192">
        <f t="shared" si="81"/>
        <v>0</v>
      </c>
      <c r="AM236" s="192">
        <f t="shared" si="82"/>
        <v>0</v>
      </c>
      <c r="AN236" s="192">
        <f t="shared" si="83"/>
        <v>0</v>
      </c>
      <c r="AO236" s="192">
        <f t="shared" si="84"/>
        <v>0</v>
      </c>
      <c r="AP236" s="192">
        <f t="shared" si="85"/>
        <v>0</v>
      </c>
      <c r="AQ236" s="192">
        <f t="shared" si="86"/>
        <v>0</v>
      </c>
      <c r="AR236" s="192">
        <f t="shared" si="87"/>
        <v>0</v>
      </c>
      <c r="AS236" s="192">
        <f t="shared" si="88"/>
        <v>0</v>
      </c>
      <c r="AT236" s="192">
        <f t="shared" si="89"/>
        <v>0</v>
      </c>
      <c r="AU236" s="192">
        <f t="shared" si="90"/>
        <v>0</v>
      </c>
      <c r="AV236" s="192">
        <f t="shared" si="91"/>
        <v>0</v>
      </c>
      <c r="AW236" s="192">
        <f t="shared" si="92"/>
        <v>0</v>
      </c>
      <c r="AX236" s="192">
        <f t="shared" si="93"/>
        <v>0</v>
      </c>
      <c r="AY236" s="192">
        <f t="shared" si="94"/>
        <v>0</v>
      </c>
      <c r="AZ236" s="192">
        <f t="shared" si="95"/>
        <v>0</v>
      </c>
    </row>
    <row r="237" spans="1:52" ht="156.6" customHeight="1">
      <c r="A237" s="902" t="s">
        <v>3049</v>
      </c>
      <c r="B237" s="902" t="str">
        <f>IF(VLOOKUP($A237,'Data (new)'!A:T,2,0)="","",VLOOKUP($A237,'Data (new)'!A:T,2,0))</f>
        <v/>
      </c>
      <c r="C237" s="1747" t="str">
        <f>IF(VLOOKUP($A237,'Data (new)'!A:T,5,0)="","",VLOOKUP($A237,'Data (new)'!A:T,5,0))</f>
        <v>Manta</v>
      </c>
      <c r="D237" s="1754"/>
      <c r="E237" s="1756" t="str">
        <f>IF(VLOOKUP($A237,'Data (new)'!$A:$T,6,0)="","",HYPERLINK(VLOOKUP($A237,'Data (new)'!A:T,7,0), VLOOKUP($A237,'Data (new)'!A:T,6,0)))</f>
        <v>Tail 2 XL</v>
      </c>
      <c r="F237" s="1744" t="str">
        <f>IF(VLOOKUP($A237,'Data (new)'!A:T,9,0)="","",VLOOKUP($A237,'Data (new)'!A:T,9,0))</f>
        <v>44 x 130 x 20 cm</v>
      </c>
      <c r="G237" s="911" t="str">
        <f>IF(VLOOKUP($A237,'Data (new)'!A:T,8,0)="","",VLOOKUP($A237,'Data (new)'!A:T,8,0))</f>
        <v>Dual texture</v>
      </c>
      <c r="H237" s="914">
        <f>IF(VLOOKUP($A237,'Data (new)'!A:T,16,0)="","",VLOOKUP($A237,'Data (new)'!A:T,16,0))</f>
        <v>231.89052795031066</v>
      </c>
      <c r="I237" s="910">
        <f>IF(VLOOKUP($A237,'Data (new)'!A:T,11,0)="","",VLOOKUP($A237,'Data (new)'!A:T,11,0))</f>
        <v>1</v>
      </c>
      <c r="J237" s="940"/>
      <c r="K237" s="941"/>
      <c r="L237" s="942"/>
      <c r="M237" s="943"/>
      <c r="N237" s="944"/>
      <c r="O237" s="945"/>
      <c r="P237" s="946"/>
      <c r="Q237" s="947"/>
      <c r="R237" s="948"/>
      <c r="S237" s="949"/>
      <c r="T237" s="950"/>
      <c r="U237" s="951"/>
      <c r="V237" s="933"/>
      <c r="W237" s="934"/>
      <c r="X237" s="935"/>
      <c r="Y237" s="936"/>
      <c r="Z237" s="937"/>
      <c r="AA237" s="938"/>
      <c r="AB237" s="939"/>
      <c r="AC237" s="906" t="str">
        <f>IF(VLOOKUP($A237,'Data (new)'!A:T,12,0)="","",VLOOKUP($A237,'Data (new)'!A:T,12,0))</f>
        <v/>
      </c>
      <c r="AD237" s="906" t="str">
        <f t="shared" si="97"/>
        <v/>
      </c>
      <c r="AE237" s="907" t="str">
        <f t="shared" si="75"/>
        <v/>
      </c>
      <c r="AF237" s="908" t="str">
        <f t="shared" si="96"/>
        <v/>
      </c>
      <c r="AG237" s="909" t="str">
        <f t="shared" si="76"/>
        <v/>
      </c>
      <c r="AH237" s="192">
        <f t="shared" si="77"/>
        <v>0</v>
      </c>
      <c r="AI237" s="192">
        <f t="shared" si="78"/>
        <v>0</v>
      </c>
      <c r="AJ237" s="192">
        <f t="shared" si="79"/>
        <v>0</v>
      </c>
      <c r="AK237" s="192">
        <f t="shared" si="80"/>
        <v>0</v>
      </c>
      <c r="AL237" s="192">
        <f t="shared" si="81"/>
        <v>0</v>
      </c>
      <c r="AM237" s="192">
        <f t="shared" si="82"/>
        <v>0</v>
      </c>
      <c r="AN237" s="192">
        <f t="shared" si="83"/>
        <v>0</v>
      </c>
      <c r="AO237" s="192">
        <f t="shared" si="84"/>
        <v>0</v>
      </c>
      <c r="AP237" s="192">
        <f t="shared" si="85"/>
        <v>0</v>
      </c>
      <c r="AQ237" s="192">
        <f t="shared" si="86"/>
        <v>0</v>
      </c>
      <c r="AR237" s="192">
        <f t="shared" si="87"/>
        <v>0</v>
      </c>
      <c r="AS237" s="192">
        <f t="shared" si="88"/>
        <v>0</v>
      </c>
      <c r="AT237" s="192">
        <f t="shared" si="89"/>
        <v>0</v>
      </c>
      <c r="AU237" s="192">
        <f t="shared" si="90"/>
        <v>0</v>
      </c>
      <c r="AV237" s="192">
        <f t="shared" si="91"/>
        <v>0</v>
      </c>
      <c r="AW237" s="192">
        <f t="shared" si="92"/>
        <v>0</v>
      </c>
      <c r="AX237" s="192">
        <f t="shared" si="93"/>
        <v>0</v>
      </c>
      <c r="AY237" s="192">
        <f t="shared" si="94"/>
        <v>0</v>
      </c>
      <c r="AZ237" s="192">
        <f t="shared" si="95"/>
        <v>0</v>
      </c>
    </row>
    <row r="238" spans="1:52" ht="156.6" customHeight="1">
      <c r="A238" s="902" t="s">
        <v>3050</v>
      </c>
      <c r="B238" s="902" t="str">
        <f>IF(VLOOKUP($A238,'Data (new)'!A:T,2,0)="","",VLOOKUP($A238,'Data (new)'!A:T,2,0))</f>
        <v/>
      </c>
      <c r="C238" s="1745" t="str">
        <f>IF(VLOOKUP($A238,'Data (new)'!A:T,5,0)="","",VLOOKUP($A238,'Data (new)'!A:T,5,0))</f>
        <v>Manta</v>
      </c>
      <c r="D238" s="1752" t="e" vm="71">
        <v>#VALUE!</v>
      </c>
      <c r="E238" s="1755" t="str">
        <f>IF(VLOOKUP($A238,'Data (new)'!$A:$T,6,0)="","",HYPERLINK(VLOOKUP($A238,'Data (new)'!A:T,7,0), VLOOKUP($A238,'Data (new)'!A:T,6,0)))</f>
        <v>Arrow Tail LARGE</v>
      </c>
      <c r="F238" s="1743" t="str">
        <f>IF(VLOOKUP($A238,'Data (new)'!A:T,9,0)="","",VLOOKUP($A238,'Data (new)'!A:T,9,0))</f>
        <v>54 x 105 x 16 cm</v>
      </c>
      <c r="G238" s="911" t="str">
        <f>IF(VLOOKUP($A238,'Data (new)'!A:T,8,0)="","",VLOOKUP($A238,'Data (new)'!A:T,8,0))</f>
        <v>Full friction</v>
      </c>
      <c r="H238" s="914">
        <f>IF(VLOOKUP($A238,'Data (new)'!A:T,16,0)="","",VLOOKUP($A238,'Data (new)'!A:T,16,0))</f>
        <v>189.24288685128903</v>
      </c>
      <c r="I238" s="910">
        <f>IF(VLOOKUP($A238,'Data (new)'!A:T,11,0)="","",VLOOKUP($A238,'Data (new)'!A:T,11,0))</f>
        <v>1</v>
      </c>
      <c r="J238" s="940"/>
      <c r="K238" s="941"/>
      <c r="L238" s="942"/>
      <c r="M238" s="943"/>
      <c r="N238" s="944"/>
      <c r="O238" s="945"/>
      <c r="P238" s="946"/>
      <c r="Q238" s="947"/>
      <c r="R238" s="948"/>
      <c r="S238" s="949"/>
      <c r="T238" s="950"/>
      <c r="U238" s="951"/>
      <c r="V238" s="933"/>
      <c r="W238" s="934"/>
      <c r="X238" s="935"/>
      <c r="Y238" s="936"/>
      <c r="Z238" s="937"/>
      <c r="AA238" s="938"/>
      <c r="AB238" s="939"/>
      <c r="AC238" s="906" t="str">
        <f>IF(VLOOKUP($A238,'Data (new)'!A:T,12,0)="","",VLOOKUP($A238,'Data (new)'!A:T,12,0))</f>
        <v/>
      </c>
      <c r="AD238" s="906" t="str">
        <f t="shared" si="97"/>
        <v/>
      </c>
      <c r="AE238" s="907" t="str">
        <f t="shared" si="75"/>
        <v/>
      </c>
      <c r="AF238" s="908" t="str">
        <f t="shared" si="96"/>
        <v/>
      </c>
      <c r="AG238" s="909" t="str">
        <f t="shared" si="76"/>
        <v/>
      </c>
      <c r="AH238" s="192">
        <f t="shared" si="77"/>
        <v>0</v>
      </c>
      <c r="AI238" s="192">
        <f t="shared" si="78"/>
        <v>0</v>
      </c>
      <c r="AJ238" s="192">
        <f t="shared" si="79"/>
        <v>0</v>
      </c>
      <c r="AK238" s="192">
        <f t="shared" si="80"/>
        <v>0</v>
      </c>
      <c r="AL238" s="192">
        <f t="shared" si="81"/>
        <v>0</v>
      </c>
      <c r="AM238" s="192">
        <f t="shared" si="82"/>
        <v>0</v>
      </c>
      <c r="AN238" s="192">
        <f t="shared" si="83"/>
        <v>0</v>
      </c>
      <c r="AO238" s="192">
        <f t="shared" si="84"/>
        <v>0</v>
      </c>
      <c r="AP238" s="192">
        <f t="shared" si="85"/>
        <v>0</v>
      </c>
      <c r="AQ238" s="192">
        <f t="shared" si="86"/>
        <v>0</v>
      </c>
      <c r="AR238" s="192">
        <f t="shared" si="87"/>
        <v>0</v>
      </c>
      <c r="AS238" s="192">
        <f t="shared" si="88"/>
        <v>0</v>
      </c>
      <c r="AT238" s="192">
        <f t="shared" si="89"/>
        <v>0</v>
      </c>
      <c r="AU238" s="192">
        <f t="shared" si="90"/>
        <v>0</v>
      </c>
      <c r="AV238" s="192">
        <f t="shared" si="91"/>
        <v>0</v>
      </c>
      <c r="AW238" s="192">
        <f t="shared" si="92"/>
        <v>0</v>
      </c>
      <c r="AX238" s="192">
        <f t="shared" si="93"/>
        <v>0</v>
      </c>
      <c r="AY238" s="192">
        <f t="shared" si="94"/>
        <v>0</v>
      </c>
      <c r="AZ238" s="192">
        <f t="shared" si="95"/>
        <v>0</v>
      </c>
    </row>
    <row r="239" spans="1:52" ht="156.6" customHeight="1">
      <c r="A239" s="902" t="s">
        <v>3051</v>
      </c>
      <c r="B239" s="902" t="str">
        <f>IF(VLOOKUP($A239,'Data (new)'!A:T,2,0)="","",VLOOKUP($A239,'Data (new)'!A:T,2,0))</f>
        <v/>
      </c>
      <c r="C239" s="1746" t="str">
        <f>IF(VLOOKUP($A239,'Data (new)'!A:T,5,0)="","",VLOOKUP($A239,'Data (new)'!A:T,5,0))</f>
        <v>Manta</v>
      </c>
      <c r="D239" s="1753"/>
      <c r="E239" s="1756" t="str">
        <f>IF(VLOOKUP($A239,'Data (new)'!$A:$T,6,0)="","",HYPERLINK(VLOOKUP($A239,'Data (new)'!A:T,7,0), VLOOKUP($A239,'Data (new)'!A:T,6,0)))</f>
        <v>Arrow Tail LARGE</v>
      </c>
      <c r="F239" s="1744" t="str">
        <f>IF(VLOOKUP($A239,'Data (new)'!A:T,9,0)="","",VLOOKUP($A239,'Data (new)'!A:T,9,0))</f>
        <v>54 x 105 x 16 cm</v>
      </c>
      <c r="G239" s="911" t="str">
        <f>IF(VLOOKUP($A239,'Data (new)'!A:T,8,0)="","",VLOOKUP($A239,'Data (new)'!A:T,8,0))</f>
        <v>Dual texture</v>
      </c>
      <c r="H239" s="914">
        <f>IF(VLOOKUP($A239,'Data (new)'!A:T,16,0)="","",VLOOKUP($A239,'Data (new)'!A:T,16,0))</f>
        <v>236.5536085641113</v>
      </c>
      <c r="I239" s="910">
        <f>IF(VLOOKUP($A239,'Data (new)'!A:T,11,0)="","",VLOOKUP($A239,'Data (new)'!A:T,11,0))</f>
        <v>1</v>
      </c>
      <c r="J239" s="940"/>
      <c r="K239" s="941"/>
      <c r="L239" s="942"/>
      <c r="M239" s="943"/>
      <c r="N239" s="944"/>
      <c r="O239" s="945"/>
      <c r="P239" s="946"/>
      <c r="Q239" s="947"/>
      <c r="R239" s="948"/>
      <c r="S239" s="949"/>
      <c r="T239" s="950"/>
      <c r="U239" s="951"/>
      <c r="V239" s="933"/>
      <c r="W239" s="934"/>
      <c r="X239" s="935"/>
      <c r="Y239" s="936"/>
      <c r="Z239" s="937"/>
      <c r="AA239" s="938"/>
      <c r="AB239" s="939"/>
      <c r="AC239" s="906" t="str">
        <f>IF(VLOOKUP($A239,'Data (new)'!A:T,12,0)="","",VLOOKUP($A239,'Data (new)'!A:T,12,0))</f>
        <v/>
      </c>
      <c r="AD239" s="906" t="str">
        <f t="shared" si="97"/>
        <v/>
      </c>
      <c r="AE239" s="907" t="str">
        <f t="shared" si="75"/>
        <v/>
      </c>
      <c r="AF239" s="908" t="str">
        <f t="shared" si="96"/>
        <v/>
      </c>
      <c r="AG239" s="909" t="str">
        <f t="shared" si="76"/>
        <v/>
      </c>
      <c r="AH239" s="192">
        <f t="shared" si="77"/>
        <v>0</v>
      </c>
      <c r="AI239" s="192">
        <f t="shared" si="78"/>
        <v>0</v>
      </c>
      <c r="AJ239" s="192">
        <f t="shared" si="79"/>
        <v>0</v>
      </c>
      <c r="AK239" s="192">
        <f t="shared" si="80"/>
        <v>0</v>
      </c>
      <c r="AL239" s="192">
        <f t="shared" si="81"/>
        <v>0</v>
      </c>
      <c r="AM239" s="192">
        <f t="shared" si="82"/>
        <v>0</v>
      </c>
      <c r="AN239" s="192">
        <f t="shared" si="83"/>
        <v>0</v>
      </c>
      <c r="AO239" s="192">
        <f t="shared" si="84"/>
        <v>0</v>
      </c>
      <c r="AP239" s="192">
        <f t="shared" si="85"/>
        <v>0</v>
      </c>
      <c r="AQ239" s="192">
        <f t="shared" si="86"/>
        <v>0</v>
      </c>
      <c r="AR239" s="192">
        <f t="shared" si="87"/>
        <v>0</v>
      </c>
      <c r="AS239" s="192">
        <f t="shared" si="88"/>
        <v>0</v>
      </c>
      <c r="AT239" s="192">
        <f t="shared" si="89"/>
        <v>0</v>
      </c>
      <c r="AU239" s="192">
        <f t="shared" si="90"/>
        <v>0</v>
      </c>
      <c r="AV239" s="192">
        <f t="shared" si="91"/>
        <v>0</v>
      </c>
      <c r="AW239" s="192">
        <f t="shared" si="92"/>
        <v>0</v>
      </c>
      <c r="AX239" s="192">
        <f t="shared" si="93"/>
        <v>0</v>
      </c>
      <c r="AY239" s="192">
        <f t="shared" si="94"/>
        <v>0</v>
      </c>
      <c r="AZ239" s="192">
        <f t="shared" si="95"/>
        <v>0</v>
      </c>
    </row>
    <row r="240" spans="1:52" ht="156.6" customHeight="1">
      <c r="A240" s="902" t="s">
        <v>3052</v>
      </c>
      <c r="B240" s="902" t="str">
        <f>IF(VLOOKUP($A240,'Data (new)'!A:T,2,0)="","",VLOOKUP($A240,'Data (new)'!A:T,2,0))</f>
        <v/>
      </c>
      <c r="C240" s="1746" t="str">
        <f>IF(VLOOKUP($A240,'Data (new)'!A:T,5,0)="","",VLOOKUP($A240,'Data (new)'!A:T,5,0))</f>
        <v>Manta</v>
      </c>
      <c r="D240" s="1753"/>
      <c r="E240" s="1755" t="str">
        <f>IF(VLOOKUP($A240,'Data (new)'!$A:$T,6,0)="","",HYPERLINK(VLOOKUP($A240,'Data (new)'!A:T,7,0), VLOOKUP($A240,'Data (new)'!A:T,6,0)))</f>
        <v>Arrow Tail XL</v>
      </c>
      <c r="F240" s="1743" t="str">
        <f>IF(VLOOKUP($A240,'Data (new)'!A:T,9,0)="","",VLOOKUP($A240,'Data (new)'!A:T,9,0))</f>
        <v>67 x 130 x 20 cm</v>
      </c>
      <c r="G240" s="911" t="str">
        <f>IF(VLOOKUP($A240,'Data (new)'!A:T,8,0)="","",VLOOKUP($A240,'Data (new)'!A:T,8,0))</f>
        <v>Full friction</v>
      </c>
      <c r="H240" s="914">
        <f>IF(VLOOKUP($A240,'Data (new)'!A:T,16,0)="","",VLOOKUP($A240,'Data (new)'!A:T,16,0))</f>
        <v>228.56883494138401</v>
      </c>
      <c r="I240" s="910">
        <f>IF(VLOOKUP($A240,'Data (new)'!A:T,11,0)="","",VLOOKUP($A240,'Data (new)'!A:T,11,0))</f>
        <v>1</v>
      </c>
      <c r="J240" s="940"/>
      <c r="K240" s="941"/>
      <c r="L240" s="942"/>
      <c r="M240" s="943"/>
      <c r="N240" s="944"/>
      <c r="O240" s="945"/>
      <c r="P240" s="946"/>
      <c r="Q240" s="947"/>
      <c r="R240" s="948"/>
      <c r="S240" s="949"/>
      <c r="T240" s="950"/>
      <c r="U240" s="951"/>
      <c r="V240" s="933"/>
      <c r="W240" s="934"/>
      <c r="X240" s="935"/>
      <c r="Y240" s="936"/>
      <c r="Z240" s="937"/>
      <c r="AA240" s="938"/>
      <c r="AB240" s="939"/>
      <c r="AC240" s="906" t="str">
        <f>IF(VLOOKUP($A240,'Data (new)'!A:T,12,0)="","",VLOOKUP($A240,'Data (new)'!A:T,12,0))</f>
        <v/>
      </c>
      <c r="AD240" s="906" t="str">
        <f t="shared" si="97"/>
        <v/>
      </c>
      <c r="AE240" s="907" t="str">
        <f t="shared" si="75"/>
        <v/>
      </c>
      <c r="AF240" s="908" t="str">
        <f t="shared" si="96"/>
        <v/>
      </c>
      <c r="AG240" s="909" t="str">
        <f t="shared" si="76"/>
        <v/>
      </c>
      <c r="AH240" s="192">
        <f t="shared" si="77"/>
        <v>0</v>
      </c>
      <c r="AI240" s="192">
        <f t="shared" si="78"/>
        <v>0</v>
      </c>
      <c r="AJ240" s="192">
        <f t="shared" si="79"/>
        <v>0</v>
      </c>
      <c r="AK240" s="192">
        <f t="shared" si="80"/>
        <v>0</v>
      </c>
      <c r="AL240" s="192">
        <f t="shared" si="81"/>
        <v>0</v>
      </c>
      <c r="AM240" s="192">
        <f t="shared" si="82"/>
        <v>0</v>
      </c>
      <c r="AN240" s="192">
        <f t="shared" si="83"/>
        <v>0</v>
      </c>
      <c r="AO240" s="192">
        <f t="shared" si="84"/>
        <v>0</v>
      </c>
      <c r="AP240" s="192">
        <f t="shared" si="85"/>
        <v>0</v>
      </c>
      <c r="AQ240" s="192">
        <f t="shared" si="86"/>
        <v>0</v>
      </c>
      <c r="AR240" s="192">
        <f t="shared" si="87"/>
        <v>0</v>
      </c>
      <c r="AS240" s="192">
        <f t="shared" si="88"/>
        <v>0</v>
      </c>
      <c r="AT240" s="192">
        <f t="shared" si="89"/>
        <v>0</v>
      </c>
      <c r="AU240" s="192">
        <f t="shared" si="90"/>
        <v>0</v>
      </c>
      <c r="AV240" s="192">
        <f t="shared" si="91"/>
        <v>0</v>
      </c>
      <c r="AW240" s="192">
        <f t="shared" si="92"/>
        <v>0</v>
      </c>
      <c r="AX240" s="192">
        <f t="shared" si="93"/>
        <v>0</v>
      </c>
      <c r="AY240" s="192">
        <f t="shared" si="94"/>
        <v>0</v>
      </c>
      <c r="AZ240" s="192">
        <f t="shared" si="95"/>
        <v>0</v>
      </c>
    </row>
    <row r="241" spans="1:52" ht="156.6" customHeight="1">
      <c r="A241" s="902" t="s">
        <v>3053</v>
      </c>
      <c r="B241" s="902" t="str">
        <f>IF(VLOOKUP($A241,'Data (new)'!A:T,2,0)="","",VLOOKUP($A241,'Data (new)'!A:T,2,0))</f>
        <v/>
      </c>
      <c r="C241" s="1747" t="str">
        <f>IF(VLOOKUP($A241,'Data (new)'!A:T,5,0)="","",VLOOKUP($A241,'Data (new)'!A:T,5,0))</f>
        <v>Manta</v>
      </c>
      <c r="D241" s="1754"/>
      <c r="E241" s="1756" t="str">
        <f>IF(VLOOKUP($A241,'Data (new)'!$A:$T,6,0)="","",HYPERLINK(VLOOKUP($A241,'Data (new)'!A:T,7,0), VLOOKUP($A241,'Data (new)'!A:T,6,0)))</f>
        <v>Arrow Tail XL</v>
      </c>
      <c r="F241" s="1744" t="str">
        <f>IF(VLOOKUP($A241,'Data (new)'!A:T,9,0)="","",VLOOKUP($A241,'Data (new)'!A:T,9,0))</f>
        <v>67 x 130 x 20 cm</v>
      </c>
      <c r="G241" s="911" t="str">
        <f>IF(VLOOKUP($A241,'Data (new)'!A:T,8,0)="","",VLOOKUP($A241,'Data (new)'!A:T,8,0))</f>
        <v>Dual texture</v>
      </c>
      <c r="H241" s="914">
        <f>IF(VLOOKUP($A241,'Data (new)'!A:T,16,0)="","",VLOOKUP($A241,'Data (new)'!A:T,16,0))</f>
        <v>285.71104367673001</v>
      </c>
      <c r="I241" s="910">
        <f>IF(VLOOKUP($A241,'Data (new)'!A:T,11,0)="","",VLOOKUP($A241,'Data (new)'!A:T,11,0))</f>
        <v>1</v>
      </c>
      <c r="J241" s="940"/>
      <c r="K241" s="941"/>
      <c r="L241" s="942"/>
      <c r="M241" s="943"/>
      <c r="N241" s="944"/>
      <c r="O241" s="945"/>
      <c r="P241" s="946"/>
      <c r="Q241" s="947"/>
      <c r="R241" s="948"/>
      <c r="S241" s="949"/>
      <c r="T241" s="950"/>
      <c r="U241" s="951"/>
      <c r="V241" s="933"/>
      <c r="W241" s="934"/>
      <c r="X241" s="935"/>
      <c r="Y241" s="936"/>
      <c r="Z241" s="937"/>
      <c r="AA241" s="938"/>
      <c r="AB241" s="939"/>
      <c r="AC241" s="906" t="str">
        <f>IF(VLOOKUP($A241,'Data (new)'!A:T,12,0)="","",VLOOKUP($A241,'Data (new)'!A:T,12,0))</f>
        <v/>
      </c>
      <c r="AD241" s="906" t="str">
        <f t="shared" si="97"/>
        <v/>
      </c>
      <c r="AE241" s="907" t="str">
        <f t="shared" si="75"/>
        <v/>
      </c>
      <c r="AF241" s="908" t="str">
        <f t="shared" si="96"/>
        <v/>
      </c>
      <c r="AG241" s="909" t="str">
        <f t="shared" si="76"/>
        <v/>
      </c>
      <c r="AH241" s="192">
        <f t="shared" si="77"/>
        <v>0</v>
      </c>
      <c r="AI241" s="192">
        <f t="shared" si="78"/>
        <v>0</v>
      </c>
      <c r="AJ241" s="192">
        <f t="shared" si="79"/>
        <v>0</v>
      </c>
      <c r="AK241" s="192">
        <f t="shared" si="80"/>
        <v>0</v>
      </c>
      <c r="AL241" s="192">
        <f t="shared" si="81"/>
        <v>0</v>
      </c>
      <c r="AM241" s="192">
        <f t="shared" si="82"/>
        <v>0</v>
      </c>
      <c r="AN241" s="192">
        <f t="shared" si="83"/>
        <v>0</v>
      </c>
      <c r="AO241" s="192">
        <f t="shared" si="84"/>
        <v>0</v>
      </c>
      <c r="AP241" s="192">
        <f t="shared" si="85"/>
        <v>0</v>
      </c>
      <c r="AQ241" s="192">
        <f t="shared" si="86"/>
        <v>0</v>
      </c>
      <c r="AR241" s="192">
        <f t="shared" si="87"/>
        <v>0</v>
      </c>
      <c r="AS241" s="192">
        <f t="shared" si="88"/>
        <v>0</v>
      </c>
      <c r="AT241" s="192">
        <f t="shared" si="89"/>
        <v>0</v>
      </c>
      <c r="AU241" s="192">
        <f t="shared" si="90"/>
        <v>0</v>
      </c>
      <c r="AV241" s="192">
        <f t="shared" si="91"/>
        <v>0</v>
      </c>
      <c r="AW241" s="192">
        <f t="shared" si="92"/>
        <v>0</v>
      </c>
      <c r="AX241" s="192">
        <f t="shared" si="93"/>
        <v>0</v>
      </c>
      <c r="AY241" s="192">
        <f t="shared" si="94"/>
        <v>0</v>
      </c>
      <c r="AZ241" s="192">
        <f t="shared" si="95"/>
        <v>0</v>
      </c>
    </row>
    <row r="242" spans="1:52" ht="156.6" customHeight="1">
      <c r="A242" s="902" t="s">
        <v>3054</v>
      </c>
      <c r="B242" s="902" t="str">
        <f>IF(VLOOKUP($A242,'Data (new)'!A:T,2,0)="","",VLOOKUP($A242,'Data (new)'!A:T,2,0))</f>
        <v/>
      </c>
      <c r="C242" s="1745" t="str">
        <f>IF(VLOOKUP($A242,'Data (new)'!A:T,5,0)="","",VLOOKUP($A242,'Data (new)'!A:T,5,0))</f>
        <v>Manta</v>
      </c>
      <c r="D242" s="1752" t="e" vm="72">
        <v>#VALUE!</v>
      </c>
      <c r="E242" s="1755" t="str">
        <f>IF(VLOOKUP($A242,'Data (new)'!$A:$T,6,0)="","",HYPERLINK(VLOOKUP($A242,'Data (new)'!A:T,7,0), VLOOKUP($A242,'Data (new)'!A:T,6,0)))</f>
        <v>Pinch 2 LARGE</v>
      </c>
      <c r="F242" s="1743" t="str">
        <f>IF(VLOOKUP($A242,'Data (new)'!A:T,9,0)="","",VLOOKUP($A242,'Data (new)'!A:T,9,0))</f>
        <v>100 x 16 x 22 cm</v>
      </c>
      <c r="G242" s="911" t="str">
        <f>IF(VLOOKUP($A242,'Data (new)'!A:T,8,0)="","",VLOOKUP($A242,'Data (new)'!A:T,8,0))</f>
        <v>Full friction</v>
      </c>
      <c r="H242" s="914">
        <f>IF(VLOOKUP($A242,'Data (new)'!A:T,16,0)="","",VLOOKUP($A242,'Data (new)'!A:T,16,0))</f>
        <v>164.01532357142861</v>
      </c>
      <c r="I242" s="910">
        <f>IF(VLOOKUP($A242,'Data (new)'!A:T,11,0)="","",VLOOKUP($A242,'Data (new)'!A:T,11,0))</f>
        <v>1</v>
      </c>
      <c r="J242" s="940"/>
      <c r="K242" s="941"/>
      <c r="L242" s="942"/>
      <c r="M242" s="943"/>
      <c r="N242" s="944"/>
      <c r="O242" s="945"/>
      <c r="P242" s="946"/>
      <c r="Q242" s="947"/>
      <c r="R242" s="948"/>
      <c r="S242" s="949"/>
      <c r="T242" s="950"/>
      <c r="U242" s="951"/>
      <c r="V242" s="933"/>
      <c r="W242" s="934"/>
      <c r="X242" s="935"/>
      <c r="Y242" s="936"/>
      <c r="Z242" s="937"/>
      <c r="AA242" s="938"/>
      <c r="AB242" s="939"/>
      <c r="AC242" s="906" t="str">
        <f>IF(VLOOKUP($A242,'Data (new)'!A:T,12,0)="","",VLOOKUP($A242,'Data (new)'!A:T,12,0))</f>
        <v/>
      </c>
      <c r="AD242" s="906" t="str">
        <f t="shared" si="97"/>
        <v/>
      </c>
      <c r="AE242" s="907" t="str">
        <f t="shared" ref="AE242:AE265" si="98">IF(AD242="","",SUM(J242:AB242)*H242)</f>
        <v/>
      </c>
      <c r="AF242" s="908" t="str">
        <f t="shared" si="96"/>
        <v/>
      </c>
      <c r="AG242" s="909" t="str">
        <f t="shared" ref="AG242:AG265" si="99">IF(AD242="","",SUM(J242:AB242)*AC242)</f>
        <v/>
      </c>
      <c r="AH242" s="192">
        <f t="shared" si="77"/>
        <v>0</v>
      </c>
      <c r="AI242" s="192">
        <f t="shared" si="78"/>
        <v>0</v>
      </c>
      <c r="AJ242" s="192">
        <f t="shared" si="79"/>
        <v>0</v>
      </c>
      <c r="AK242" s="192">
        <f t="shared" si="80"/>
        <v>0</v>
      </c>
      <c r="AL242" s="192">
        <f t="shared" si="81"/>
        <v>0</v>
      </c>
      <c r="AM242" s="192">
        <f t="shared" si="82"/>
        <v>0</v>
      </c>
      <c r="AN242" s="192">
        <f t="shared" si="83"/>
        <v>0</v>
      </c>
      <c r="AO242" s="192">
        <f t="shared" si="84"/>
        <v>0</v>
      </c>
      <c r="AP242" s="192">
        <f t="shared" si="85"/>
        <v>0</v>
      </c>
      <c r="AQ242" s="192">
        <f t="shared" si="86"/>
        <v>0</v>
      </c>
      <c r="AR242" s="192">
        <f t="shared" si="87"/>
        <v>0</v>
      </c>
      <c r="AS242" s="192">
        <f t="shared" si="88"/>
        <v>0</v>
      </c>
      <c r="AT242" s="192">
        <f t="shared" si="89"/>
        <v>0</v>
      </c>
      <c r="AU242" s="192">
        <f t="shared" si="90"/>
        <v>0</v>
      </c>
      <c r="AV242" s="192">
        <f t="shared" si="91"/>
        <v>0</v>
      </c>
      <c r="AW242" s="192">
        <f t="shared" si="92"/>
        <v>0</v>
      </c>
      <c r="AX242" s="192">
        <f t="shared" si="93"/>
        <v>0</v>
      </c>
      <c r="AY242" s="192">
        <f t="shared" si="94"/>
        <v>0</v>
      </c>
      <c r="AZ242" s="192">
        <f t="shared" si="95"/>
        <v>0</v>
      </c>
    </row>
    <row r="243" spans="1:52" ht="156.6" customHeight="1">
      <c r="A243" s="902" t="s">
        <v>3055</v>
      </c>
      <c r="B243" s="902" t="str">
        <f>IF(VLOOKUP($A243,'Data (new)'!A:T,2,0)="","",VLOOKUP($A243,'Data (new)'!A:T,2,0))</f>
        <v/>
      </c>
      <c r="C243" s="1746" t="str">
        <f>IF(VLOOKUP($A243,'Data (new)'!A:T,5,0)="","",VLOOKUP($A243,'Data (new)'!A:T,5,0))</f>
        <v>Manta</v>
      </c>
      <c r="D243" s="1753"/>
      <c r="E243" s="1756" t="str">
        <f>IF(VLOOKUP($A243,'Data (new)'!$A:$T,6,0)="","",HYPERLINK(VLOOKUP($A243,'Data (new)'!A:T,7,0), VLOOKUP($A243,'Data (new)'!A:T,6,0)))</f>
        <v>Pinch 2 LARGE</v>
      </c>
      <c r="F243" s="1744" t="str">
        <f>IF(VLOOKUP($A243,'Data (new)'!A:T,9,0)="","",VLOOKUP($A243,'Data (new)'!A:T,9,0))</f>
        <v>100 x 16 x 22 cm</v>
      </c>
      <c r="G243" s="911" t="str">
        <f>IF(VLOOKUP($A243,'Data (new)'!A:T,8,0)="","",VLOOKUP($A243,'Data (new)'!A:T,8,0))</f>
        <v>Dual texture</v>
      </c>
      <c r="H243" s="914">
        <f>IF(VLOOKUP($A243,'Data (new)'!A:T,16,0)="","",VLOOKUP($A243,'Data (new)'!A:T,16,0))</f>
        <v>205.01915446428575</v>
      </c>
      <c r="I243" s="910">
        <f>IF(VLOOKUP($A243,'Data (new)'!A:T,11,0)="","",VLOOKUP($A243,'Data (new)'!A:T,11,0))</f>
        <v>1</v>
      </c>
      <c r="J243" s="940"/>
      <c r="K243" s="941"/>
      <c r="L243" s="942"/>
      <c r="M243" s="943"/>
      <c r="N243" s="944"/>
      <c r="O243" s="945"/>
      <c r="P243" s="946"/>
      <c r="Q243" s="947"/>
      <c r="R243" s="948"/>
      <c r="S243" s="949"/>
      <c r="T243" s="950"/>
      <c r="U243" s="951"/>
      <c r="V243" s="933"/>
      <c r="W243" s="934"/>
      <c r="X243" s="935"/>
      <c r="Y243" s="936"/>
      <c r="Z243" s="937"/>
      <c r="AA243" s="938"/>
      <c r="AB243" s="939"/>
      <c r="AC243" s="906" t="str">
        <f>IF(VLOOKUP($A243,'Data (new)'!A:T,12,0)="","",VLOOKUP($A243,'Data (new)'!A:T,12,0))</f>
        <v/>
      </c>
      <c r="AD243" s="906" t="str">
        <f t="shared" si="97"/>
        <v/>
      </c>
      <c r="AE243" s="907" t="str">
        <f t="shared" si="98"/>
        <v/>
      </c>
      <c r="AF243" s="908" t="str">
        <f t="shared" si="96"/>
        <v/>
      </c>
      <c r="AG243" s="909" t="str">
        <f t="shared" si="99"/>
        <v/>
      </c>
      <c r="AH243" s="192">
        <f t="shared" si="77"/>
        <v>0</v>
      </c>
      <c r="AI243" s="192">
        <f t="shared" si="78"/>
        <v>0</v>
      </c>
      <c r="AJ243" s="192">
        <f t="shared" si="79"/>
        <v>0</v>
      </c>
      <c r="AK243" s="192">
        <f t="shared" si="80"/>
        <v>0</v>
      </c>
      <c r="AL243" s="192">
        <f t="shared" si="81"/>
        <v>0</v>
      </c>
      <c r="AM243" s="192">
        <f t="shared" si="82"/>
        <v>0</v>
      </c>
      <c r="AN243" s="192">
        <f t="shared" si="83"/>
        <v>0</v>
      </c>
      <c r="AO243" s="192">
        <f t="shared" si="84"/>
        <v>0</v>
      </c>
      <c r="AP243" s="192">
        <f t="shared" si="85"/>
        <v>0</v>
      </c>
      <c r="AQ243" s="192">
        <f t="shared" si="86"/>
        <v>0</v>
      </c>
      <c r="AR243" s="192">
        <f t="shared" si="87"/>
        <v>0</v>
      </c>
      <c r="AS243" s="192">
        <f t="shared" si="88"/>
        <v>0</v>
      </c>
      <c r="AT243" s="192">
        <f t="shared" si="89"/>
        <v>0</v>
      </c>
      <c r="AU243" s="192">
        <f t="shared" si="90"/>
        <v>0</v>
      </c>
      <c r="AV243" s="192">
        <f t="shared" si="91"/>
        <v>0</v>
      </c>
      <c r="AW243" s="192">
        <f t="shared" si="92"/>
        <v>0</v>
      </c>
      <c r="AX243" s="192">
        <f t="shared" si="93"/>
        <v>0</v>
      </c>
      <c r="AY243" s="192">
        <f t="shared" si="94"/>
        <v>0</v>
      </c>
      <c r="AZ243" s="192">
        <f t="shared" si="95"/>
        <v>0</v>
      </c>
    </row>
    <row r="244" spans="1:52" ht="156.6" customHeight="1">
      <c r="A244" s="902" t="s">
        <v>3056</v>
      </c>
      <c r="B244" s="902" t="str">
        <f>IF(VLOOKUP($A244,'Data (new)'!A:T,2,0)="","",VLOOKUP($A244,'Data (new)'!A:T,2,0))</f>
        <v/>
      </c>
      <c r="C244" s="1746" t="str">
        <f>IF(VLOOKUP($A244,'Data (new)'!A:T,5,0)="","",VLOOKUP($A244,'Data (new)'!A:T,5,0))</f>
        <v>Manta</v>
      </c>
      <c r="D244" s="1753"/>
      <c r="E244" s="1755" t="str">
        <f>IF(VLOOKUP($A244,'Data (new)'!$A:$T,6,0)="","",HYPERLINK(VLOOKUP($A244,'Data (new)'!A:T,7,0), VLOOKUP($A244,'Data (new)'!A:T,6,0)))</f>
        <v>Pinch 2 XL</v>
      </c>
      <c r="F244" s="1743" t="str">
        <f>IF(VLOOKUP($A244,'Data (new)'!A:T,9,0)="","",VLOOKUP($A244,'Data (new)'!A:T,9,0))</f>
        <v>124 x 19 x 27 cm</v>
      </c>
      <c r="G244" s="911" t="str">
        <f>IF(VLOOKUP($A244,'Data (new)'!A:T,8,0)="","",VLOOKUP($A244,'Data (new)'!A:T,8,0))</f>
        <v>Full friction</v>
      </c>
      <c r="H244" s="914">
        <f>IF(VLOOKUP($A244,'Data (new)'!A:T,16,0)="","",VLOOKUP($A244,'Data (new)'!A:T,16,0))</f>
        <v>196.07886904761904</v>
      </c>
      <c r="I244" s="910">
        <f>IF(VLOOKUP($A244,'Data (new)'!A:T,11,0)="","",VLOOKUP($A244,'Data (new)'!A:T,11,0))</f>
        <v>1</v>
      </c>
      <c r="J244" s="940"/>
      <c r="K244" s="941"/>
      <c r="L244" s="942"/>
      <c r="M244" s="943"/>
      <c r="N244" s="944"/>
      <c r="O244" s="945"/>
      <c r="P244" s="946"/>
      <c r="Q244" s="947"/>
      <c r="R244" s="948"/>
      <c r="S244" s="949"/>
      <c r="T244" s="950"/>
      <c r="U244" s="951"/>
      <c r="V244" s="933"/>
      <c r="W244" s="934"/>
      <c r="X244" s="935"/>
      <c r="Y244" s="936"/>
      <c r="Z244" s="937"/>
      <c r="AA244" s="938"/>
      <c r="AB244" s="939"/>
      <c r="AC244" s="906" t="str">
        <f>IF(VLOOKUP($A244,'Data (new)'!A:T,12,0)="","",VLOOKUP($A244,'Data (new)'!A:T,12,0))</f>
        <v/>
      </c>
      <c r="AD244" s="906" t="str">
        <f t="shared" si="97"/>
        <v/>
      </c>
      <c r="AE244" s="907" t="str">
        <f t="shared" si="98"/>
        <v/>
      </c>
      <c r="AF244" s="908" t="str">
        <f t="shared" si="96"/>
        <v/>
      </c>
      <c r="AG244" s="909" t="str">
        <f t="shared" si="99"/>
        <v/>
      </c>
      <c r="AH244" s="192">
        <f t="shared" si="77"/>
        <v>0</v>
      </c>
      <c r="AI244" s="192">
        <f t="shared" si="78"/>
        <v>0</v>
      </c>
      <c r="AJ244" s="192">
        <f t="shared" si="79"/>
        <v>0</v>
      </c>
      <c r="AK244" s="192">
        <f t="shared" si="80"/>
        <v>0</v>
      </c>
      <c r="AL244" s="192">
        <f t="shared" si="81"/>
        <v>0</v>
      </c>
      <c r="AM244" s="192">
        <f t="shared" si="82"/>
        <v>0</v>
      </c>
      <c r="AN244" s="192">
        <f t="shared" si="83"/>
        <v>0</v>
      </c>
      <c r="AO244" s="192">
        <f t="shared" si="84"/>
        <v>0</v>
      </c>
      <c r="AP244" s="192">
        <f t="shared" si="85"/>
        <v>0</v>
      </c>
      <c r="AQ244" s="192">
        <f t="shared" si="86"/>
        <v>0</v>
      </c>
      <c r="AR244" s="192">
        <f t="shared" si="87"/>
        <v>0</v>
      </c>
      <c r="AS244" s="192">
        <f t="shared" si="88"/>
        <v>0</v>
      </c>
      <c r="AT244" s="192">
        <f t="shared" si="89"/>
        <v>0</v>
      </c>
      <c r="AU244" s="192">
        <f t="shared" si="90"/>
        <v>0</v>
      </c>
      <c r="AV244" s="192">
        <f t="shared" si="91"/>
        <v>0</v>
      </c>
      <c r="AW244" s="192">
        <f t="shared" si="92"/>
        <v>0</v>
      </c>
      <c r="AX244" s="192">
        <f t="shared" si="93"/>
        <v>0</v>
      </c>
      <c r="AY244" s="192">
        <f t="shared" si="94"/>
        <v>0</v>
      </c>
      <c r="AZ244" s="192">
        <f t="shared" si="95"/>
        <v>0</v>
      </c>
    </row>
    <row r="245" spans="1:52" ht="156.6" customHeight="1">
      <c r="A245" s="902" t="s">
        <v>3057</v>
      </c>
      <c r="B245" s="902" t="str">
        <f>IF(VLOOKUP($A245,'Data (new)'!A:T,2,0)="","",VLOOKUP($A245,'Data (new)'!A:T,2,0))</f>
        <v/>
      </c>
      <c r="C245" s="1747" t="str">
        <f>IF(VLOOKUP($A245,'Data (new)'!A:T,5,0)="","",VLOOKUP($A245,'Data (new)'!A:T,5,0))</f>
        <v>Manta</v>
      </c>
      <c r="D245" s="1754"/>
      <c r="E245" s="1756" t="str">
        <f>IF(VLOOKUP($A245,'Data (new)'!$A:$T,6,0)="","",HYPERLINK(VLOOKUP($A245,'Data (new)'!A:T,7,0), VLOOKUP($A245,'Data (new)'!A:T,6,0)))</f>
        <v>Pinch 2 XL</v>
      </c>
      <c r="F245" s="1744" t="str">
        <f>IF(VLOOKUP($A245,'Data (new)'!A:T,9,0)="","",VLOOKUP($A245,'Data (new)'!A:T,9,0))</f>
        <v>124 x 19 x 27 cm</v>
      </c>
      <c r="G245" s="911" t="str">
        <f>IF(VLOOKUP($A245,'Data (new)'!A:T,8,0)="","",VLOOKUP($A245,'Data (new)'!A:T,8,0))</f>
        <v>Dual texture</v>
      </c>
      <c r="H245" s="914">
        <f>IF(VLOOKUP($A245,'Data (new)'!A:T,16,0)="","",VLOOKUP($A245,'Data (new)'!A:T,16,0))</f>
        <v>245.09858630952377</v>
      </c>
      <c r="I245" s="910">
        <f>IF(VLOOKUP($A245,'Data (new)'!A:T,11,0)="","",VLOOKUP($A245,'Data (new)'!A:T,11,0))</f>
        <v>1</v>
      </c>
      <c r="J245" s="940"/>
      <c r="K245" s="941"/>
      <c r="L245" s="942"/>
      <c r="M245" s="943"/>
      <c r="N245" s="944"/>
      <c r="O245" s="945"/>
      <c r="P245" s="946"/>
      <c r="Q245" s="947"/>
      <c r="R245" s="948"/>
      <c r="S245" s="949"/>
      <c r="T245" s="950"/>
      <c r="U245" s="951"/>
      <c r="V245" s="933"/>
      <c r="W245" s="934"/>
      <c r="X245" s="935"/>
      <c r="Y245" s="936"/>
      <c r="Z245" s="937"/>
      <c r="AA245" s="938"/>
      <c r="AB245" s="939"/>
      <c r="AC245" s="906" t="str">
        <f>IF(VLOOKUP($A245,'Data (new)'!A:T,12,0)="","",VLOOKUP($A245,'Data (new)'!A:T,12,0))</f>
        <v/>
      </c>
      <c r="AD245" s="906" t="str">
        <f t="shared" si="97"/>
        <v/>
      </c>
      <c r="AE245" s="907" t="str">
        <f t="shared" si="98"/>
        <v/>
      </c>
      <c r="AF245" s="908" t="str">
        <f t="shared" si="96"/>
        <v/>
      </c>
      <c r="AG245" s="909" t="str">
        <f t="shared" si="99"/>
        <v/>
      </c>
      <c r="AH245" s="192">
        <f t="shared" si="77"/>
        <v>0</v>
      </c>
      <c r="AI245" s="192">
        <f t="shared" si="78"/>
        <v>0</v>
      </c>
      <c r="AJ245" s="192">
        <f t="shared" si="79"/>
        <v>0</v>
      </c>
      <c r="AK245" s="192">
        <f t="shared" si="80"/>
        <v>0</v>
      </c>
      <c r="AL245" s="192">
        <f t="shared" si="81"/>
        <v>0</v>
      </c>
      <c r="AM245" s="192">
        <f t="shared" si="82"/>
        <v>0</v>
      </c>
      <c r="AN245" s="192">
        <f t="shared" si="83"/>
        <v>0</v>
      </c>
      <c r="AO245" s="192">
        <f t="shared" si="84"/>
        <v>0</v>
      </c>
      <c r="AP245" s="192">
        <f t="shared" si="85"/>
        <v>0</v>
      </c>
      <c r="AQ245" s="192">
        <f t="shared" si="86"/>
        <v>0</v>
      </c>
      <c r="AR245" s="192">
        <f t="shared" si="87"/>
        <v>0</v>
      </c>
      <c r="AS245" s="192">
        <f t="shared" si="88"/>
        <v>0</v>
      </c>
      <c r="AT245" s="192">
        <f t="shared" si="89"/>
        <v>0</v>
      </c>
      <c r="AU245" s="192">
        <f t="shared" si="90"/>
        <v>0</v>
      </c>
      <c r="AV245" s="192">
        <f t="shared" si="91"/>
        <v>0</v>
      </c>
      <c r="AW245" s="192">
        <f t="shared" si="92"/>
        <v>0</v>
      </c>
      <c r="AX245" s="192">
        <f t="shared" si="93"/>
        <v>0</v>
      </c>
      <c r="AY245" s="192">
        <f t="shared" si="94"/>
        <v>0</v>
      </c>
      <c r="AZ245" s="192">
        <f t="shared" si="95"/>
        <v>0</v>
      </c>
    </row>
    <row r="246" spans="1:52" ht="156.6" customHeight="1">
      <c r="A246" s="902" t="s">
        <v>3058</v>
      </c>
      <c r="B246" s="902" t="str">
        <f>IF(VLOOKUP($A246,'Data (new)'!A:T,2,0)="","",VLOOKUP($A246,'Data (new)'!A:T,2,0))</f>
        <v/>
      </c>
      <c r="C246" s="1745" t="str">
        <f>IF(VLOOKUP($A246,'Data (new)'!A:T,5,0)="","",VLOOKUP($A246,'Data (new)'!A:T,5,0))</f>
        <v>Manta</v>
      </c>
      <c r="D246" s="1752" t="e" vm="73">
        <v>#VALUE!</v>
      </c>
      <c r="E246" s="1755" t="str">
        <f>IF(VLOOKUP($A246,'Data (new)'!$A:$T,6,0)="","",HYPERLINK(VLOOKUP($A246,'Data (new)'!A:T,7,0), VLOOKUP($A246,'Data (new)'!A:T,6,0)))</f>
        <v>Pinch 1 LARGE</v>
      </c>
      <c r="F246" s="1743" t="str">
        <f>IF(VLOOKUP($A246,'Data (new)'!A:T,9,0)="","",VLOOKUP($A246,'Data (new)'!A:T,9,0))</f>
        <v>150 x 16 x 25 cm</v>
      </c>
      <c r="G246" s="911" t="str">
        <f>IF(VLOOKUP($A246,'Data (new)'!A:T,8,0)="","",VLOOKUP($A246,'Data (new)'!A:T,8,0))</f>
        <v>Full friction</v>
      </c>
      <c r="H246" s="914">
        <f>IF(VLOOKUP($A246,'Data (new)'!A:T,16,0)="","",VLOOKUP($A246,'Data (new)'!A:T,16,0))</f>
        <v>190.09536763492068</v>
      </c>
      <c r="I246" s="910">
        <f>IF(VLOOKUP($A246,'Data (new)'!A:T,11,0)="","",VLOOKUP($A246,'Data (new)'!A:T,11,0))</f>
        <v>1</v>
      </c>
      <c r="J246" s="940"/>
      <c r="K246" s="941"/>
      <c r="L246" s="942"/>
      <c r="M246" s="943"/>
      <c r="N246" s="944"/>
      <c r="O246" s="945"/>
      <c r="P246" s="946"/>
      <c r="Q246" s="947"/>
      <c r="R246" s="948"/>
      <c r="S246" s="949"/>
      <c r="T246" s="950"/>
      <c r="U246" s="951"/>
      <c r="V246" s="933"/>
      <c r="W246" s="934"/>
      <c r="X246" s="935"/>
      <c r="Y246" s="936"/>
      <c r="Z246" s="937"/>
      <c r="AA246" s="938"/>
      <c r="AB246" s="939"/>
      <c r="AC246" s="906" t="str">
        <f>IF(VLOOKUP($A246,'Data (new)'!A:T,12,0)="","",VLOOKUP($A246,'Data (new)'!A:T,12,0))</f>
        <v/>
      </c>
      <c r="AD246" s="906" t="str">
        <f t="shared" si="97"/>
        <v/>
      </c>
      <c r="AE246" s="907" t="str">
        <f t="shared" si="98"/>
        <v/>
      </c>
      <c r="AF246" s="908" t="str">
        <f t="shared" si="96"/>
        <v/>
      </c>
      <c r="AG246" s="909" t="str">
        <f t="shared" si="99"/>
        <v/>
      </c>
      <c r="AH246" s="192">
        <f t="shared" si="77"/>
        <v>0</v>
      </c>
      <c r="AI246" s="192">
        <f t="shared" si="78"/>
        <v>0</v>
      </c>
      <c r="AJ246" s="192">
        <f t="shared" si="79"/>
        <v>0</v>
      </c>
      <c r="AK246" s="192">
        <f t="shared" si="80"/>
        <v>0</v>
      </c>
      <c r="AL246" s="192">
        <f t="shared" si="81"/>
        <v>0</v>
      </c>
      <c r="AM246" s="192">
        <f t="shared" si="82"/>
        <v>0</v>
      </c>
      <c r="AN246" s="192">
        <f t="shared" si="83"/>
        <v>0</v>
      </c>
      <c r="AO246" s="192">
        <f t="shared" si="84"/>
        <v>0</v>
      </c>
      <c r="AP246" s="192">
        <f t="shared" si="85"/>
        <v>0</v>
      </c>
      <c r="AQ246" s="192">
        <f t="shared" si="86"/>
        <v>0</v>
      </c>
      <c r="AR246" s="192">
        <f t="shared" si="87"/>
        <v>0</v>
      </c>
      <c r="AS246" s="192">
        <f t="shared" si="88"/>
        <v>0</v>
      </c>
      <c r="AT246" s="192">
        <f t="shared" si="89"/>
        <v>0</v>
      </c>
      <c r="AU246" s="192">
        <f t="shared" si="90"/>
        <v>0</v>
      </c>
      <c r="AV246" s="192">
        <f t="shared" si="91"/>
        <v>0</v>
      </c>
      <c r="AW246" s="192">
        <f t="shared" si="92"/>
        <v>0</v>
      </c>
      <c r="AX246" s="192">
        <f t="shared" si="93"/>
        <v>0</v>
      </c>
      <c r="AY246" s="192">
        <f t="shared" si="94"/>
        <v>0</v>
      </c>
      <c r="AZ246" s="192">
        <f t="shared" si="95"/>
        <v>0</v>
      </c>
    </row>
    <row r="247" spans="1:52" ht="156.6" customHeight="1">
      <c r="A247" s="902" t="s">
        <v>3059</v>
      </c>
      <c r="B247" s="902" t="str">
        <f>IF(VLOOKUP($A247,'Data (new)'!A:T,2,0)="","",VLOOKUP($A247,'Data (new)'!A:T,2,0))</f>
        <v/>
      </c>
      <c r="C247" s="1746" t="str">
        <f>IF(VLOOKUP($A247,'Data (new)'!A:T,5,0)="","",VLOOKUP($A247,'Data (new)'!A:T,5,0))</f>
        <v>Manta</v>
      </c>
      <c r="D247" s="1753"/>
      <c r="E247" s="1756" t="str">
        <f>IF(VLOOKUP($A247,'Data (new)'!$A:$T,6,0)="","",HYPERLINK(VLOOKUP($A247,'Data (new)'!A:T,7,0), VLOOKUP($A247,'Data (new)'!A:T,6,0)))</f>
        <v>Pinch 1 LARGE</v>
      </c>
      <c r="F247" s="1744" t="str">
        <f>IF(VLOOKUP($A247,'Data (new)'!A:T,9,0)="","",VLOOKUP($A247,'Data (new)'!A:T,9,0))</f>
        <v>150 x 16 x 25 cm</v>
      </c>
      <c r="G247" s="911" t="str">
        <f>IF(VLOOKUP($A247,'Data (new)'!A:T,8,0)="","",VLOOKUP($A247,'Data (new)'!A:T,8,0))</f>
        <v>Dual texture</v>
      </c>
      <c r="H247" s="914">
        <f>IF(VLOOKUP($A247,'Data (new)'!A:T,16,0)="","",VLOOKUP($A247,'Data (new)'!A:T,16,0))</f>
        <v>237.61920954365081</v>
      </c>
      <c r="I247" s="910">
        <f>IF(VLOOKUP($A247,'Data (new)'!A:T,11,0)="","",VLOOKUP($A247,'Data (new)'!A:T,11,0))</f>
        <v>1</v>
      </c>
      <c r="J247" s="940"/>
      <c r="K247" s="941"/>
      <c r="L247" s="942"/>
      <c r="M247" s="943"/>
      <c r="N247" s="944"/>
      <c r="O247" s="945"/>
      <c r="P247" s="946"/>
      <c r="Q247" s="947"/>
      <c r="R247" s="948"/>
      <c r="S247" s="949"/>
      <c r="T247" s="950"/>
      <c r="U247" s="951"/>
      <c r="V247" s="933"/>
      <c r="W247" s="934"/>
      <c r="X247" s="935"/>
      <c r="Y247" s="936"/>
      <c r="Z247" s="937"/>
      <c r="AA247" s="938"/>
      <c r="AB247" s="939"/>
      <c r="AC247" s="906" t="str">
        <f>IF(VLOOKUP($A247,'Data (new)'!A:T,12,0)="","",VLOOKUP($A247,'Data (new)'!A:T,12,0))</f>
        <v/>
      </c>
      <c r="AD247" s="906" t="str">
        <f t="shared" si="97"/>
        <v/>
      </c>
      <c r="AE247" s="907" t="str">
        <f t="shared" si="98"/>
        <v/>
      </c>
      <c r="AF247" s="908" t="str">
        <f t="shared" si="96"/>
        <v/>
      </c>
      <c r="AG247" s="909" t="str">
        <f t="shared" si="99"/>
        <v/>
      </c>
      <c r="AH247" s="192">
        <f t="shared" si="77"/>
        <v>0</v>
      </c>
      <c r="AI247" s="192">
        <f t="shared" si="78"/>
        <v>0</v>
      </c>
      <c r="AJ247" s="192">
        <f t="shared" si="79"/>
        <v>0</v>
      </c>
      <c r="AK247" s="192">
        <f t="shared" si="80"/>
        <v>0</v>
      </c>
      <c r="AL247" s="192">
        <f t="shared" si="81"/>
        <v>0</v>
      </c>
      <c r="AM247" s="192">
        <f t="shared" si="82"/>
        <v>0</v>
      </c>
      <c r="AN247" s="192">
        <f t="shared" si="83"/>
        <v>0</v>
      </c>
      <c r="AO247" s="192">
        <f t="shared" si="84"/>
        <v>0</v>
      </c>
      <c r="AP247" s="192">
        <f t="shared" si="85"/>
        <v>0</v>
      </c>
      <c r="AQ247" s="192">
        <f t="shared" si="86"/>
        <v>0</v>
      </c>
      <c r="AR247" s="192">
        <f t="shared" si="87"/>
        <v>0</v>
      </c>
      <c r="AS247" s="192">
        <f t="shared" si="88"/>
        <v>0</v>
      </c>
      <c r="AT247" s="192">
        <f t="shared" si="89"/>
        <v>0</v>
      </c>
      <c r="AU247" s="192">
        <f t="shared" si="90"/>
        <v>0</v>
      </c>
      <c r="AV247" s="192">
        <f t="shared" si="91"/>
        <v>0</v>
      </c>
      <c r="AW247" s="192">
        <f t="shared" si="92"/>
        <v>0</v>
      </c>
      <c r="AX247" s="192">
        <f t="shared" si="93"/>
        <v>0</v>
      </c>
      <c r="AY247" s="192">
        <f t="shared" si="94"/>
        <v>0</v>
      </c>
      <c r="AZ247" s="192">
        <f t="shared" si="95"/>
        <v>0</v>
      </c>
    </row>
    <row r="248" spans="1:52" ht="156.6" customHeight="1">
      <c r="A248" s="902" t="s">
        <v>3060</v>
      </c>
      <c r="B248" s="902" t="str">
        <f>IF(VLOOKUP($A248,'Data (new)'!A:T,2,0)="","",VLOOKUP($A248,'Data (new)'!A:T,2,0))</f>
        <v/>
      </c>
      <c r="C248" s="1746" t="str">
        <f>IF(VLOOKUP($A248,'Data (new)'!A:T,5,0)="","",VLOOKUP($A248,'Data (new)'!A:T,5,0))</f>
        <v>Manta</v>
      </c>
      <c r="D248" s="1753"/>
      <c r="E248" s="1755" t="str">
        <f>IF(VLOOKUP($A248,'Data (new)'!$A:$T,6,0)="","",HYPERLINK(VLOOKUP($A248,'Data (new)'!A:T,7,0), VLOOKUP($A248,'Data (new)'!A:T,6,0)))</f>
        <v>Pinch 1 XL</v>
      </c>
      <c r="F248" s="1743" t="str">
        <f>IF(VLOOKUP($A248,'Data (new)'!A:T,9,0)="","",VLOOKUP($A248,'Data (new)'!A:T,9,0))</f>
        <v>186 x 19 x 30 cm</v>
      </c>
      <c r="G248" s="911" t="str">
        <f>IF(VLOOKUP($A248,'Data (new)'!A:T,8,0)="","",VLOOKUP($A248,'Data (new)'!A:T,8,0))</f>
        <v>Full friction</v>
      </c>
      <c r="H248" s="914">
        <f>IF(VLOOKUP($A248,'Data (new)'!A:T,16,0)="","",VLOOKUP($A248,'Data (new)'!A:T,16,0))</f>
        <v>250.26005790156736</v>
      </c>
      <c r="I248" s="910">
        <f>IF(VLOOKUP($A248,'Data (new)'!A:T,11,0)="","",VLOOKUP($A248,'Data (new)'!A:T,11,0))</f>
        <v>1</v>
      </c>
      <c r="J248" s="940"/>
      <c r="K248" s="941"/>
      <c r="L248" s="942"/>
      <c r="M248" s="943"/>
      <c r="N248" s="944"/>
      <c r="O248" s="945"/>
      <c r="P248" s="946"/>
      <c r="Q248" s="947"/>
      <c r="R248" s="948"/>
      <c r="S248" s="949"/>
      <c r="T248" s="950"/>
      <c r="U248" s="951"/>
      <c r="V248" s="933"/>
      <c r="W248" s="934"/>
      <c r="X248" s="935"/>
      <c r="Y248" s="936"/>
      <c r="Z248" s="937"/>
      <c r="AA248" s="938"/>
      <c r="AB248" s="939"/>
      <c r="AC248" s="906" t="str">
        <f>IF(VLOOKUP($A248,'Data (new)'!A:T,12,0)="","",VLOOKUP($A248,'Data (new)'!A:T,12,0))</f>
        <v/>
      </c>
      <c r="AD248" s="906" t="str">
        <f t="shared" si="97"/>
        <v/>
      </c>
      <c r="AE248" s="907" t="str">
        <f t="shared" si="98"/>
        <v/>
      </c>
      <c r="AF248" s="908" t="str">
        <f t="shared" si="96"/>
        <v/>
      </c>
      <c r="AG248" s="909" t="str">
        <f t="shared" si="99"/>
        <v/>
      </c>
      <c r="AH248" s="192">
        <f t="shared" si="77"/>
        <v>0</v>
      </c>
      <c r="AI248" s="192">
        <f t="shared" si="78"/>
        <v>0</v>
      </c>
      <c r="AJ248" s="192">
        <f t="shared" si="79"/>
        <v>0</v>
      </c>
      <c r="AK248" s="192">
        <f t="shared" si="80"/>
        <v>0</v>
      </c>
      <c r="AL248" s="192">
        <f t="shared" si="81"/>
        <v>0</v>
      </c>
      <c r="AM248" s="192">
        <f t="shared" si="82"/>
        <v>0</v>
      </c>
      <c r="AN248" s="192">
        <f t="shared" si="83"/>
        <v>0</v>
      </c>
      <c r="AO248" s="192">
        <f t="shared" si="84"/>
        <v>0</v>
      </c>
      <c r="AP248" s="192">
        <f t="shared" si="85"/>
        <v>0</v>
      </c>
      <c r="AQ248" s="192">
        <f t="shared" si="86"/>
        <v>0</v>
      </c>
      <c r="AR248" s="192">
        <f t="shared" si="87"/>
        <v>0</v>
      </c>
      <c r="AS248" s="192">
        <f t="shared" si="88"/>
        <v>0</v>
      </c>
      <c r="AT248" s="192">
        <f t="shared" si="89"/>
        <v>0</v>
      </c>
      <c r="AU248" s="192">
        <f t="shared" si="90"/>
        <v>0</v>
      </c>
      <c r="AV248" s="192">
        <f t="shared" si="91"/>
        <v>0</v>
      </c>
      <c r="AW248" s="192">
        <f t="shared" si="92"/>
        <v>0</v>
      </c>
      <c r="AX248" s="192">
        <f t="shared" si="93"/>
        <v>0</v>
      </c>
      <c r="AY248" s="192">
        <f t="shared" si="94"/>
        <v>0</v>
      </c>
      <c r="AZ248" s="192">
        <f t="shared" si="95"/>
        <v>0</v>
      </c>
    </row>
    <row r="249" spans="1:52" ht="156.6" customHeight="1">
      <c r="A249" s="902" t="s">
        <v>3061</v>
      </c>
      <c r="B249" s="902" t="str">
        <f>IF(VLOOKUP($A249,'Data (new)'!A:T,2,0)="","",VLOOKUP($A249,'Data (new)'!A:T,2,0))</f>
        <v/>
      </c>
      <c r="C249" s="1747" t="str">
        <f>IF(VLOOKUP($A249,'Data (new)'!A:T,5,0)="","",VLOOKUP($A249,'Data (new)'!A:T,5,0))</f>
        <v>Manta</v>
      </c>
      <c r="D249" s="1754"/>
      <c r="E249" s="1756" t="str">
        <f>IF(VLOOKUP($A249,'Data (new)'!$A:$T,6,0)="","",HYPERLINK(VLOOKUP($A249,'Data (new)'!A:T,7,0), VLOOKUP($A249,'Data (new)'!A:T,6,0)))</f>
        <v>Pinch 1 XL</v>
      </c>
      <c r="F249" s="1744" t="str">
        <f>IF(VLOOKUP($A249,'Data (new)'!A:T,9,0)="","",VLOOKUP($A249,'Data (new)'!A:T,9,0))</f>
        <v>186 x 19 x 30 cm</v>
      </c>
      <c r="G249" s="911" t="str">
        <f>IF(VLOOKUP($A249,'Data (new)'!A:T,8,0)="","",VLOOKUP($A249,'Data (new)'!A:T,8,0))</f>
        <v>Dual texture</v>
      </c>
      <c r="H249" s="914">
        <f>IF(VLOOKUP($A249,'Data (new)'!A:T,16,0)="","",VLOOKUP($A249,'Data (new)'!A:T,16,0))</f>
        <v>312.82507237695916</v>
      </c>
      <c r="I249" s="910">
        <f>IF(VLOOKUP($A249,'Data (new)'!A:T,11,0)="","",VLOOKUP($A249,'Data (new)'!A:T,11,0))</f>
        <v>1</v>
      </c>
      <c r="J249" s="940"/>
      <c r="K249" s="941"/>
      <c r="L249" s="942"/>
      <c r="M249" s="943"/>
      <c r="N249" s="944"/>
      <c r="O249" s="945"/>
      <c r="P249" s="946"/>
      <c r="Q249" s="947"/>
      <c r="R249" s="948"/>
      <c r="S249" s="949"/>
      <c r="T249" s="950"/>
      <c r="U249" s="951"/>
      <c r="V249" s="933"/>
      <c r="W249" s="934"/>
      <c r="X249" s="935"/>
      <c r="Y249" s="936"/>
      <c r="Z249" s="937"/>
      <c r="AA249" s="938"/>
      <c r="AB249" s="939"/>
      <c r="AC249" s="906" t="str">
        <f>IF(VLOOKUP($A249,'Data (new)'!A:T,12,0)="","",VLOOKUP($A249,'Data (new)'!A:T,12,0))</f>
        <v/>
      </c>
      <c r="AD249" s="906" t="str">
        <f t="shared" si="97"/>
        <v/>
      </c>
      <c r="AE249" s="907" t="str">
        <f t="shared" si="98"/>
        <v/>
      </c>
      <c r="AF249" s="908" t="str">
        <f t="shared" si="96"/>
        <v/>
      </c>
      <c r="AG249" s="909" t="str">
        <f t="shared" si="99"/>
        <v/>
      </c>
      <c r="AH249" s="192">
        <f t="shared" si="77"/>
        <v>0</v>
      </c>
      <c r="AI249" s="192">
        <f t="shared" si="78"/>
        <v>0</v>
      </c>
      <c r="AJ249" s="192">
        <f t="shared" si="79"/>
        <v>0</v>
      </c>
      <c r="AK249" s="192">
        <f t="shared" si="80"/>
        <v>0</v>
      </c>
      <c r="AL249" s="192">
        <f t="shared" si="81"/>
        <v>0</v>
      </c>
      <c r="AM249" s="192">
        <f t="shared" si="82"/>
        <v>0</v>
      </c>
      <c r="AN249" s="192">
        <f t="shared" si="83"/>
        <v>0</v>
      </c>
      <c r="AO249" s="192">
        <f t="shared" si="84"/>
        <v>0</v>
      </c>
      <c r="AP249" s="192">
        <f t="shared" si="85"/>
        <v>0</v>
      </c>
      <c r="AQ249" s="192">
        <f t="shared" si="86"/>
        <v>0</v>
      </c>
      <c r="AR249" s="192">
        <f t="shared" si="87"/>
        <v>0</v>
      </c>
      <c r="AS249" s="192">
        <f t="shared" si="88"/>
        <v>0</v>
      </c>
      <c r="AT249" s="192">
        <f t="shared" si="89"/>
        <v>0</v>
      </c>
      <c r="AU249" s="192">
        <f t="shared" si="90"/>
        <v>0</v>
      </c>
      <c r="AV249" s="192">
        <f t="shared" si="91"/>
        <v>0</v>
      </c>
      <c r="AW249" s="192">
        <f t="shared" si="92"/>
        <v>0</v>
      </c>
      <c r="AX249" s="192">
        <f t="shared" si="93"/>
        <v>0</v>
      </c>
      <c r="AY249" s="192">
        <f t="shared" si="94"/>
        <v>0</v>
      </c>
      <c r="AZ249" s="192">
        <f t="shared" si="95"/>
        <v>0</v>
      </c>
    </row>
    <row r="250" spans="1:52" ht="156.6" customHeight="1">
      <c r="A250" s="902" t="s">
        <v>3062</v>
      </c>
      <c r="B250" s="902" t="str">
        <f>IF(VLOOKUP($A250,'Data (new)'!A:T,2,0)="","",VLOOKUP($A250,'Data (new)'!A:T,2,0))</f>
        <v/>
      </c>
      <c r="C250" s="1745" t="str">
        <f>IF(VLOOKUP($A250,'Data (new)'!A:T,5,0)="","",VLOOKUP($A250,'Data (new)'!A:T,5,0))</f>
        <v>Manta</v>
      </c>
      <c r="D250" s="1752" t="e" vm="74">
        <v>#VALUE!</v>
      </c>
      <c r="E250" s="1755" t="str">
        <f>IF(VLOOKUP($A250,'Data (new)'!$A:$T,6,0)="","",HYPERLINK(VLOOKUP($A250,'Data (new)'!A:T,7,0), VLOOKUP($A250,'Data (new)'!A:T,6,0)))</f>
        <v>Fin Left LARGE</v>
      </c>
      <c r="F250" s="1743" t="str">
        <f>IF(VLOOKUP($A250,'Data (new)'!A:T,9,0)="","",VLOOKUP($A250,'Data (new)'!A:T,9,0))</f>
        <v>70 x 16 x 16 cm</v>
      </c>
      <c r="G250" s="911" t="str">
        <f>IF(VLOOKUP($A250,'Data (new)'!A:T,8,0)="","",VLOOKUP($A250,'Data (new)'!A:T,8,0))</f>
        <v>Full friction</v>
      </c>
      <c r="H250" s="914">
        <f>IF(VLOOKUP($A250,'Data (new)'!A:T,16,0)="","",VLOOKUP($A250,'Data (new)'!A:T,16,0))</f>
        <v>142.43409580357144</v>
      </c>
      <c r="I250" s="910">
        <f>IF(VLOOKUP($A250,'Data (new)'!A:T,11,0)="","",VLOOKUP($A250,'Data (new)'!A:T,11,0))</f>
        <v>1</v>
      </c>
      <c r="J250" s="940"/>
      <c r="K250" s="941"/>
      <c r="L250" s="942"/>
      <c r="M250" s="943"/>
      <c r="N250" s="944"/>
      <c r="O250" s="945"/>
      <c r="P250" s="946"/>
      <c r="Q250" s="947"/>
      <c r="R250" s="948"/>
      <c r="S250" s="949"/>
      <c r="T250" s="950"/>
      <c r="U250" s="951"/>
      <c r="V250" s="933"/>
      <c r="W250" s="934"/>
      <c r="X250" s="935"/>
      <c r="Y250" s="936"/>
      <c r="Z250" s="937"/>
      <c r="AA250" s="938"/>
      <c r="AB250" s="939"/>
      <c r="AC250" s="906" t="str">
        <f>IF(VLOOKUP($A250,'Data (new)'!A:T,12,0)="","",VLOOKUP($A250,'Data (new)'!A:T,12,0))</f>
        <v/>
      </c>
      <c r="AD250" s="906" t="str">
        <f t="shared" si="97"/>
        <v/>
      </c>
      <c r="AE250" s="907" t="str">
        <f t="shared" si="98"/>
        <v/>
      </c>
      <c r="AF250" s="908" t="str">
        <f t="shared" si="96"/>
        <v/>
      </c>
      <c r="AG250" s="909" t="str">
        <f t="shared" si="99"/>
        <v/>
      </c>
      <c r="AH250" s="192">
        <f t="shared" si="77"/>
        <v>0</v>
      </c>
      <c r="AI250" s="192">
        <f t="shared" si="78"/>
        <v>0</v>
      </c>
      <c r="AJ250" s="192">
        <f t="shared" si="79"/>
        <v>0</v>
      </c>
      <c r="AK250" s="192">
        <f t="shared" si="80"/>
        <v>0</v>
      </c>
      <c r="AL250" s="192">
        <f t="shared" si="81"/>
        <v>0</v>
      </c>
      <c r="AM250" s="192">
        <f t="shared" si="82"/>
        <v>0</v>
      </c>
      <c r="AN250" s="192">
        <f t="shared" si="83"/>
        <v>0</v>
      </c>
      <c r="AO250" s="192">
        <f t="shared" si="84"/>
        <v>0</v>
      </c>
      <c r="AP250" s="192">
        <f t="shared" si="85"/>
        <v>0</v>
      </c>
      <c r="AQ250" s="192">
        <f t="shared" si="86"/>
        <v>0</v>
      </c>
      <c r="AR250" s="192">
        <f t="shared" si="87"/>
        <v>0</v>
      </c>
      <c r="AS250" s="192">
        <f t="shared" si="88"/>
        <v>0</v>
      </c>
      <c r="AT250" s="192">
        <f t="shared" si="89"/>
        <v>0</v>
      </c>
      <c r="AU250" s="192">
        <f t="shared" si="90"/>
        <v>0</v>
      </c>
      <c r="AV250" s="192">
        <f t="shared" si="91"/>
        <v>0</v>
      </c>
      <c r="AW250" s="192">
        <f t="shared" si="92"/>
        <v>0</v>
      </c>
      <c r="AX250" s="192">
        <f t="shared" si="93"/>
        <v>0</v>
      </c>
      <c r="AY250" s="192">
        <f t="shared" si="94"/>
        <v>0</v>
      </c>
      <c r="AZ250" s="192">
        <f t="shared" si="95"/>
        <v>0</v>
      </c>
    </row>
    <row r="251" spans="1:52" ht="156.6" customHeight="1">
      <c r="A251" s="902" t="s">
        <v>3063</v>
      </c>
      <c r="B251" s="902" t="str">
        <f>IF(VLOOKUP($A251,'Data (new)'!A:T,2,0)="","",VLOOKUP($A251,'Data (new)'!A:T,2,0))</f>
        <v/>
      </c>
      <c r="C251" s="1746" t="str">
        <f>IF(VLOOKUP($A251,'Data (new)'!A:T,5,0)="","",VLOOKUP($A251,'Data (new)'!A:T,5,0))</f>
        <v>Manta</v>
      </c>
      <c r="D251" s="1753"/>
      <c r="E251" s="1756" t="str">
        <f>IF(VLOOKUP($A251,'Data (new)'!$A:$T,6,0)="","",HYPERLINK(VLOOKUP($A251,'Data (new)'!A:T,7,0), VLOOKUP($A251,'Data (new)'!A:T,6,0)))</f>
        <v>Fin Left LARGE</v>
      </c>
      <c r="F251" s="1744" t="str">
        <f>IF(VLOOKUP($A251,'Data (new)'!A:T,9,0)="","",VLOOKUP($A251,'Data (new)'!A:T,9,0))</f>
        <v>70 x 16 x 16 cm</v>
      </c>
      <c r="G251" s="911" t="str">
        <f>IF(VLOOKUP($A251,'Data (new)'!A:T,8,0)="","",VLOOKUP($A251,'Data (new)'!A:T,8,0))</f>
        <v>Dual texture</v>
      </c>
      <c r="H251" s="914">
        <f>IF(VLOOKUP($A251,'Data (new)'!A:T,16,0)="","",VLOOKUP($A251,'Data (new)'!A:T,16,0))</f>
        <v>178.04261975446428</v>
      </c>
      <c r="I251" s="910">
        <f>IF(VLOOKUP($A251,'Data (new)'!A:T,11,0)="","",VLOOKUP($A251,'Data (new)'!A:T,11,0))</f>
        <v>1</v>
      </c>
      <c r="J251" s="940"/>
      <c r="K251" s="941"/>
      <c r="L251" s="942"/>
      <c r="M251" s="943"/>
      <c r="N251" s="944"/>
      <c r="O251" s="945"/>
      <c r="P251" s="946"/>
      <c r="Q251" s="947"/>
      <c r="R251" s="948"/>
      <c r="S251" s="949"/>
      <c r="T251" s="950"/>
      <c r="U251" s="951"/>
      <c r="V251" s="933"/>
      <c r="W251" s="934"/>
      <c r="X251" s="935"/>
      <c r="Y251" s="936"/>
      <c r="Z251" s="937"/>
      <c r="AA251" s="938"/>
      <c r="AB251" s="939"/>
      <c r="AC251" s="906" t="str">
        <f>IF(VLOOKUP($A251,'Data (new)'!A:T,12,0)="","",VLOOKUP($A251,'Data (new)'!A:T,12,0))</f>
        <v/>
      </c>
      <c r="AD251" s="906" t="str">
        <f t="shared" si="97"/>
        <v/>
      </c>
      <c r="AE251" s="907" t="str">
        <f t="shared" si="98"/>
        <v/>
      </c>
      <c r="AF251" s="908" t="str">
        <f t="shared" si="96"/>
        <v/>
      </c>
      <c r="AG251" s="909" t="str">
        <f t="shared" si="99"/>
        <v/>
      </c>
      <c r="AH251" s="192">
        <f t="shared" si="77"/>
        <v>0</v>
      </c>
      <c r="AI251" s="192">
        <f t="shared" si="78"/>
        <v>0</v>
      </c>
      <c r="AJ251" s="192">
        <f t="shared" si="79"/>
        <v>0</v>
      </c>
      <c r="AK251" s="192">
        <f t="shared" si="80"/>
        <v>0</v>
      </c>
      <c r="AL251" s="192">
        <f t="shared" si="81"/>
        <v>0</v>
      </c>
      <c r="AM251" s="192">
        <f t="shared" si="82"/>
        <v>0</v>
      </c>
      <c r="AN251" s="192">
        <f t="shared" si="83"/>
        <v>0</v>
      </c>
      <c r="AO251" s="192">
        <f t="shared" si="84"/>
        <v>0</v>
      </c>
      <c r="AP251" s="192">
        <f t="shared" si="85"/>
        <v>0</v>
      </c>
      <c r="AQ251" s="192">
        <f t="shared" si="86"/>
        <v>0</v>
      </c>
      <c r="AR251" s="192">
        <f t="shared" si="87"/>
        <v>0</v>
      </c>
      <c r="AS251" s="192">
        <f t="shared" si="88"/>
        <v>0</v>
      </c>
      <c r="AT251" s="192">
        <f t="shared" si="89"/>
        <v>0</v>
      </c>
      <c r="AU251" s="192">
        <f t="shared" si="90"/>
        <v>0</v>
      </c>
      <c r="AV251" s="192">
        <f t="shared" si="91"/>
        <v>0</v>
      </c>
      <c r="AW251" s="192">
        <f t="shared" si="92"/>
        <v>0</v>
      </c>
      <c r="AX251" s="192">
        <f t="shared" si="93"/>
        <v>0</v>
      </c>
      <c r="AY251" s="192">
        <f t="shared" si="94"/>
        <v>0</v>
      </c>
      <c r="AZ251" s="192">
        <f t="shared" si="95"/>
        <v>0</v>
      </c>
    </row>
    <row r="252" spans="1:52" ht="156.6" customHeight="1">
      <c r="A252" s="902" t="s">
        <v>3064</v>
      </c>
      <c r="B252" s="902" t="str">
        <f>IF(VLOOKUP($A252,'Data (new)'!A:T,2,0)="","",VLOOKUP($A252,'Data (new)'!A:T,2,0))</f>
        <v/>
      </c>
      <c r="C252" s="1746" t="str">
        <f>IF(VLOOKUP($A252,'Data (new)'!A:T,5,0)="","",VLOOKUP($A252,'Data (new)'!A:T,5,0))</f>
        <v>Manta</v>
      </c>
      <c r="D252" s="1753"/>
      <c r="E252" s="1755" t="str">
        <f>IF(VLOOKUP($A252,'Data (new)'!$A:$T,6,0)="","",HYPERLINK(VLOOKUP($A252,'Data (new)'!A:T,7,0), VLOOKUP($A252,'Data (new)'!A:T,6,0)))</f>
        <v>Fin Left XL</v>
      </c>
      <c r="F252" s="1743" t="str">
        <f>IF(VLOOKUP($A252,'Data (new)'!A:T,9,0)="","",VLOOKUP($A252,'Data (new)'!A:T,9,0))</f>
        <v>86 x 19 x 19 cm</v>
      </c>
      <c r="G252" s="911" t="str">
        <f>IF(VLOOKUP($A252,'Data (new)'!A:T,8,0)="","",VLOOKUP($A252,'Data (new)'!A:T,8,0))</f>
        <v>Full friction</v>
      </c>
      <c r="H252" s="914">
        <f>IF(VLOOKUP($A252,'Data (new)'!A:T,16,0)="","",VLOOKUP($A252,'Data (new)'!A:T,16,0))</f>
        <v>164.94642857142861</v>
      </c>
      <c r="I252" s="910">
        <f>IF(VLOOKUP($A252,'Data (new)'!A:T,11,0)="","",VLOOKUP($A252,'Data (new)'!A:T,11,0))</f>
        <v>1</v>
      </c>
      <c r="J252" s="940"/>
      <c r="K252" s="941"/>
      <c r="L252" s="942"/>
      <c r="M252" s="943"/>
      <c r="N252" s="944"/>
      <c r="O252" s="945"/>
      <c r="P252" s="946"/>
      <c r="Q252" s="947"/>
      <c r="R252" s="948"/>
      <c r="S252" s="949"/>
      <c r="T252" s="950"/>
      <c r="U252" s="951"/>
      <c r="V252" s="933"/>
      <c r="W252" s="934"/>
      <c r="X252" s="935"/>
      <c r="Y252" s="936"/>
      <c r="Z252" s="937"/>
      <c r="AA252" s="938"/>
      <c r="AB252" s="939"/>
      <c r="AC252" s="906" t="str">
        <f>IF(VLOOKUP($A252,'Data (new)'!A:T,12,0)="","",VLOOKUP($A252,'Data (new)'!A:T,12,0))</f>
        <v/>
      </c>
      <c r="AD252" s="906" t="str">
        <f t="shared" si="97"/>
        <v/>
      </c>
      <c r="AE252" s="907" t="str">
        <f t="shared" si="98"/>
        <v/>
      </c>
      <c r="AF252" s="908" t="str">
        <f t="shared" si="96"/>
        <v/>
      </c>
      <c r="AG252" s="909" t="str">
        <f t="shared" si="99"/>
        <v/>
      </c>
      <c r="AH252" s="192">
        <f t="shared" si="77"/>
        <v>0</v>
      </c>
      <c r="AI252" s="192">
        <f t="shared" si="78"/>
        <v>0</v>
      </c>
      <c r="AJ252" s="192">
        <f t="shared" si="79"/>
        <v>0</v>
      </c>
      <c r="AK252" s="192">
        <f t="shared" si="80"/>
        <v>0</v>
      </c>
      <c r="AL252" s="192">
        <f t="shared" si="81"/>
        <v>0</v>
      </c>
      <c r="AM252" s="192">
        <f t="shared" si="82"/>
        <v>0</v>
      </c>
      <c r="AN252" s="192">
        <f t="shared" si="83"/>
        <v>0</v>
      </c>
      <c r="AO252" s="192">
        <f t="shared" si="84"/>
        <v>0</v>
      </c>
      <c r="AP252" s="192">
        <f t="shared" si="85"/>
        <v>0</v>
      </c>
      <c r="AQ252" s="192">
        <f t="shared" si="86"/>
        <v>0</v>
      </c>
      <c r="AR252" s="192">
        <f t="shared" si="87"/>
        <v>0</v>
      </c>
      <c r="AS252" s="192">
        <f t="shared" si="88"/>
        <v>0</v>
      </c>
      <c r="AT252" s="192">
        <f t="shared" si="89"/>
        <v>0</v>
      </c>
      <c r="AU252" s="192">
        <f t="shared" si="90"/>
        <v>0</v>
      </c>
      <c r="AV252" s="192">
        <f t="shared" si="91"/>
        <v>0</v>
      </c>
      <c r="AW252" s="192">
        <f t="shared" si="92"/>
        <v>0</v>
      </c>
      <c r="AX252" s="192">
        <f t="shared" si="93"/>
        <v>0</v>
      </c>
      <c r="AY252" s="192">
        <f t="shared" si="94"/>
        <v>0</v>
      </c>
      <c r="AZ252" s="192">
        <f t="shared" si="95"/>
        <v>0</v>
      </c>
    </row>
    <row r="253" spans="1:52" ht="156.6" customHeight="1">
      <c r="A253" s="902" t="s">
        <v>3065</v>
      </c>
      <c r="B253" s="902" t="str">
        <f>IF(VLOOKUP($A253,'Data (new)'!A:T,2,0)="","",VLOOKUP($A253,'Data (new)'!A:T,2,0))</f>
        <v/>
      </c>
      <c r="C253" s="1747" t="str">
        <f>IF(VLOOKUP($A253,'Data (new)'!A:T,5,0)="","",VLOOKUP($A253,'Data (new)'!A:T,5,0))</f>
        <v>Manta</v>
      </c>
      <c r="D253" s="1754"/>
      <c r="E253" s="1756" t="str">
        <f>IF(VLOOKUP($A253,'Data (new)'!$A:$T,6,0)="","",HYPERLINK(VLOOKUP($A253,'Data (new)'!A:T,7,0), VLOOKUP($A253,'Data (new)'!A:T,6,0)))</f>
        <v>Fin Left XL</v>
      </c>
      <c r="F253" s="1744" t="str">
        <f>IF(VLOOKUP($A253,'Data (new)'!A:T,9,0)="","",VLOOKUP($A253,'Data (new)'!A:T,9,0))</f>
        <v>86 x 19 x 19 cm</v>
      </c>
      <c r="G253" s="911" t="str">
        <f>IF(VLOOKUP($A253,'Data (new)'!A:T,8,0)="","",VLOOKUP($A253,'Data (new)'!A:T,8,0))</f>
        <v>Dual texture</v>
      </c>
      <c r="H253" s="914">
        <f>IF(VLOOKUP($A253,'Data (new)'!A:T,16,0)="","",VLOOKUP($A253,'Data (new)'!A:T,16,0))</f>
        <v>206.18303571428572</v>
      </c>
      <c r="I253" s="910">
        <f>IF(VLOOKUP($A253,'Data (new)'!A:T,11,0)="","",VLOOKUP($A253,'Data (new)'!A:T,11,0))</f>
        <v>1</v>
      </c>
      <c r="J253" s="940"/>
      <c r="K253" s="941"/>
      <c r="L253" s="942"/>
      <c r="M253" s="943"/>
      <c r="N253" s="944"/>
      <c r="O253" s="945"/>
      <c r="P253" s="946"/>
      <c r="Q253" s="947"/>
      <c r="R253" s="948"/>
      <c r="S253" s="949"/>
      <c r="T253" s="950"/>
      <c r="U253" s="951"/>
      <c r="V253" s="933"/>
      <c r="W253" s="934"/>
      <c r="X253" s="935"/>
      <c r="Y253" s="936"/>
      <c r="Z253" s="937"/>
      <c r="AA253" s="938"/>
      <c r="AB253" s="939"/>
      <c r="AC253" s="906" t="str">
        <f>IF(VLOOKUP($A253,'Data (new)'!A:T,12,0)="","",VLOOKUP($A253,'Data (new)'!A:T,12,0))</f>
        <v/>
      </c>
      <c r="AD253" s="906" t="str">
        <f t="shared" si="97"/>
        <v/>
      </c>
      <c r="AE253" s="907" t="str">
        <f t="shared" si="98"/>
        <v/>
      </c>
      <c r="AF253" s="908" t="str">
        <f t="shared" si="96"/>
        <v/>
      </c>
      <c r="AG253" s="909" t="str">
        <f t="shared" si="99"/>
        <v/>
      </c>
      <c r="AH253" s="192">
        <f t="shared" si="77"/>
        <v>0</v>
      </c>
      <c r="AI253" s="192">
        <f t="shared" si="78"/>
        <v>0</v>
      </c>
      <c r="AJ253" s="192">
        <f t="shared" si="79"/>
        <v>0</v>
      </c>
      <c r="AK253" s="192">
        <f t="shared" si="80"/>
        <v>0</v>
      </c>
      <c r="AL253" s="192">
        <f t="shared" si="81"/>
        <v>0</v>
      </c>
      <c r="AM253" s="192">
        <f t="shared" si="82"/>
        <v>0</v>
      </c>
      <c r="AN253" s="192">
        <f t="shared" si="83"/>
        <v>0</v>
      </c>
      <c r="AO253" s="192">
        <f t="shared" si="84"/>
        <v>0</v>
      </c>
      <c r="AP253" s="192">
        <f t="shared" si="85"/>
        <v>0</v>
      </c>
      <c r="AQ253" s="192">
        <f t="shared" si="86"/>
        <v>0</v>
      </c>
      <c r="AR253" s="192">
        <f t="shared" si="87"/>
        <v>0</v>
      </c>
      <c r="AS253" s="192">
        <f t="shared" si="88"/>
        <v>0</v>
      </c>
      <c r="AT253" s="192">
        <f t="shared" si="89"/>
        <v>0</v>
      </c>
      <c r="AU253" s="192">
        <f t="shared" si="90"/>
        <v>0</v>
      </c>
      <c r="AV253" s="192">
        <f t="shared" si="91"/>
        <v>0</v>
      </c>
      <c r="AW253" s="192">
        <f t="shared" si="92"/>
        <v>0</v>
      </c>
      <c r="AX253" s="192">
        <f t="shared" si="93"/>
        <v>0</v>
      </c>
      <c r="AY253" s="192">
        <f t="shared" si="94"/>
        <v>0</v>
      </c>
      <c r="AZ253" s="192">
        <f t="shared" si="95"/>
        <v>0</v>
      </c>
    </row>
    <row r="254" spans="1:52" ht="156.6" customHeight="1">
      <c r="A254" s="902" t="s">
        <v>3066</v>
      </c>
      <c r="B254" s="902" t="str">
        <f>IF(VLOOKUP($A254,'Data (new)'!A:T,2,0)="","",VLOOKUP($A254,'Data (new)'!A:T,2,0))</f>
        <v/>
      </c>
      <c r="C254" s="1745" t="str">
        <f>IF(VLOOKUP($A254,'Data (new)'!A:T,5,0)="","",VLOOKUP($A254,'Data (new)'!A:T,5,0))</f>
        <v>Manta</v>
      </c>
      <c r="D254" s="1752" t="e" vm="75">
        <v>#VALUE!</v>
      </c>
      <c r="E254" s="1755" t="str">
        <f>IF(VLOOKUP($A254,'Data (new)'!$A:$T,6,0)="","",HYPERLINK(VLOOKUP($A254,'Data (new)'!A:T,7,0), VLOOKUP($A254,'Data (new)'!A:T,6,0)))</f>
        <v>Fin Right LARGE</v>
      </c>
      <c r="F254" s="1743" t="str">
        <f>IF(VLOOKUP($A254,'Data (new)'!A:T,9,0)="","",VLOOKUP($A254,'Data (new)'!A:T,9,0))</f>
        <v>70 x 16 x 16 cm</v>
      </c>
      <c r="G254" s="911" t="str">
        <f>IF(VLOOKUP($A254,'Data (new)'!A:T,8,0)="","",VLOOKUP($A254,'Data (new)'!A:T,8,0))</f>
        <v>Full friction</v>
      </c>
      <c r="H254" s="914">
        <f>IF(VLOOKUP($A254,'Data (new)'!A:T,16,0)="","",VLOOKUP($A254,'Data (new)'!A:T,16,0))</f>
        <v>142.13494669642859</v>
      </c>
      <c r="I254" s="910">
        <f>IF(VLOOKUP($A254,'Data (new)'!A:T,11,0)="","",VLOOKUP($A254,'Data (new)'!A:T,11,0))</f>
        <v>1</v>
      </c>
      <c r="J254" s="940"/>
      <c r="K254" s="941"/>
      <c r="L254" s="942"/>
      <c r="M254" s="943"/>
      <c r="N254" s="944"/>
      <c r="O254" s="945"/>
      <c r="P254" s="946"/>
      <c r="Q254" s="947"/>
      <c r="R254" s="948"/>
      <c r="S254" s="949"/>
      <c r="T254" s="950"/>
      <c r="U254" s="951"/>
      <c r="V254" s="933"/>
      <c r="W254" s="934"/>
      <c r="X254" s="935"/>
      <c r="Y254" s="936"/>
      <c r="Z254" s="937"/>
      <c r="AA254" s="938"/>
      <c r="AB254" s="939"/>
      <c r="AC254" s="906" t="str">
        <f>IF(VLOOKUP($A254,'Data (new)'!A:T,12,0)="","",VLOOKUP($A254,'Data (new)'!A:T,12,0))</f>
        <v/>
      </c>
      <c r="AD254" s="906" t="str">
        <f t="shared" si="97"/>
        <v/>
      </c>
      <c r="AE254" s="907" t="str">
        <f t="shared" si="98"/>
        <v/>
      </c>
      <c r="AF254" s="908" t="str">
        <f t="shared" si="96"/>
        <v/>
      </c>
      <c r="AG254" s="909" t="str">
        <f t="shared" si="99"/>
        <v/>
      </c>
      <c r="AH254" s="192">
        <f t="shared" si="77"/>
        <v>0</v>
      </c>
      <c r="AI254" s="192">
        <f t="shared" si="78"/>
        <v>0</v>
      </c>
      <c r="AJ254" s="192">
        <f t="shared" si="79"/>
        <v>0</v>
      </c>
      <c r="AK254" s="192">
        <f t="shared" si="80"/>
        <v>0</v>
      </c>
      <c r="AL254" s="192">
        <f t="shared" si="81"/>
        <v>0</v>
      </c>
      <c r="AM254" s="192">
        <f t="shared" si="82"/>
        <v>0</v>
      </c>
      <c r="AN254" s="192">
        <f t="shared" si="83"/>
        <v>0</v>
      </c>
      <c r="AO254" s="192">
        <f t="shared" si="84"/>
        <v>0</v>
      </c>
      <c r="AP254" s="192">
        <f t="shared" si="85"/>
        <v>0</v>
      </c>
      <c r="AQ254" s="192">
        <f t="shared" si="86"/>
        <v>0</v>
      </c>
      <c r="AR254" s="192">
        <f t="shared" si="87"/>
        <v>0</v>
      </c>
      <c r="AS254" s="192">
        <f t="shared" si="88"/>
        <v>0</v>
      </c>
      <c r="AT254" s="192">
        <f t="shared" si="89"/>
        <v>0</v>
      </c>
      <c r="AU254" s="192">
        <f t="shared" si="90"/>
        <v>0</v>
      </c>
      <c r="AV254" s="192">
        <f t="shared" si="91"/>
        <v>0</v>
      </c>
      <c r="AW254" s="192">
        <f t="shared" si="92"/>
        <v>0</v>
      </c>
      <c r="AX254" s="192">
        <f t="shared" si="93"/>
        <v>0</v>
      </c>
      <c r="AY254" s="192">
        <f t="shared" si="94"/>
        <v>0</v>
      </c>
      <c r="AZ254" s="192">
        <f t="shared" si="95"/>
        <v>0</v>
      </c>
    </row>
    <row r="255" spans="1:52" ht="156.6" customHeight="1">
      <c r="A255" s="902" t="s">
        <v>3067</v>
      </c>
      <c r="B255" s="902" t="str">
        <f>IF(VLOOKUP($A255,'Data (new)'!A:T,2,0)="","",VLOOKUP($A255,'Data (new)'!A:T,2,0))</f>
        <v/>
      </c>
      <c r="C255" s="1746" t="str">
        <f>IF(VLOOKUP($A255,'Data (new)'!A:T,5,0)="","",VLOOKUP($A255,'Data (new)'!A:T,5,0))</f>
        <v>Manta</v>
      </c>
      <c r="D255" s="1753"/>
      <c r="E255" s="1756" t="str">
        <f>IF(VLOOKUP($A255,'Data (new)'!$A:$T,6,0)="","",HYPERLINK(VLOOKUP($A255,'Data (new)'!A:T,7,0), VLOOKUP($A255,'Data (new)'!A:T,6,0)))</f>
        <v>Fin Right LARGE</v>
      </c>
      <c r="F255" s="1744" t="str">
        <f>IF(VLOOKUP($A255,'Data (new)'!A:T,9,0)="","",VLOOKUP($A255,'Data (new)'!A:T,9,0))</f>
        <v>70 x 16 x 16 cm</v>
      </c>
      <c r="G255" s="911" t="str">
        <f>IF(VLOOKUP($A255,'Data (new)'!A:T,8,0)="","",VLOOKUP($A255,'Data (new)'!A:T,8,0))</f>
        <v>Dual texture</v>
      </c>
      <c r="H255" s="914">
        <f>IF(VLOOKUP($A255,'Data (new)'!A:T,16,0)="","",VLOOKUP($A255,'Data (new)'!A:T,16,0))</f>
        <v>177.66868337053572</v>
      </c>
      <c r="I255" s="910">
        <f>IF(VLOOKUP($A255,'Data (new)'!A:T,11,0)="","",VLOOKUP($A255,'Data (new)'!A:T,11,0))</f>
        <v>1</v>
      </c>
      <c r="J255" s="940"/>
      <c r="K255" s="941"/>
      <c r="L255" s="942"/>
      <c r="M255" s="943"/>
      <c r="N255" s="944"/>
      <c r="O255" s="945"/>
      <c r="P255" s="946"/>
      <c r="Q255" s="947"/>
      <c r="R255" s="948"/>
      <c r="S255" s="949"/>
      <c r="T255" s="950"/>
      <c r="U255" s="951"/>
      <c r="V255" s="933"/>
      <c r="W255" s="934"/>
      <c r="X255" s="935"/>
      <c r="Y255" s="936"/>
      <c r="Z255" s="937"/>
      <c r="AA255" s="938"/>
      <c r="AB255" s="939"/>
      <c r="AC255" s="906" t="str">
        <f>IF(VLOOKUP($A255,'Data (new)'!A:T,12,0)="","",VLOOKUP($A255,'Data (new)'!A:T,12,0))</f>
        <v/>
      </c>
      <c r="AD255" s="906" t="str">
        <f t="shared" si="97"/>
        <v/>
      </c>
      <c r="AE255" s="907" t="str">
        <f t="shared" si="98"/>
        <v/>
      </c>
      <c r="AF255" s="908" t="str">
        <f t="shared" si="96"/>
        <v/>
      </c>
      <c r="AG255" s="909" t="str">
        <f t="shared" si="99"/>
        <v/>
      </c>
      <c r="AH255" s="192">
        <f t="shared" si="77"/>
        <v>0</v>
      </c>
      <c r="AI255" s="192">
        <f t="shared" si="78"/>
        <v>0</v>
      </c>
      <c r="AJ255" s="192">
        <f t="shared" si="79"/>
        <v>0</v>
      </c>
      <c r="AK255" s="192">
        <f t="shared" si="80"/>
        <v>0</v>
      </c>
      <c r="AL255" s="192">
        <f t="shared" si="81"/>
        <v>0</v>
      </c>
      <c r="AM255" s="192">
        <f t="shared" si="82"/>
        <v>0</v>
      </c>
      <c r="AN255" s="192">
        <f t="shared" si="83"/>
        <v>0</v>
      </c>
      <c r="AO255" s="192">
        <f t="shared" si="84"/>
        <v>0</v>
      </c>
      <c r="AP255" s="192">
        <f t="shared" si="85"/>
        <v>0</v>
      </c>
      <c r="AQ255" s="192">
        <f t="shared" si="86"/>
        <v>0</v>
      </c>
      <c r="AR255" s="192">
        <f t="shared" si="87"/>
        <v>0</v>
      </c>
      <c r="AS255" s="192">
        <f t="shared" si="88"/>
        <v>0</v>
      </c>
      <c r="AT255" s="192">
        <f t="shared" si="89"/>
        <v>0</v>
      </c>
      <c r="AU255" s="192">
        <f t="shared" si="90"/>
        <v>0</v>
      </c>
      <c r="AV255" s="192">
        <f t="shared" si="91"/>
        <v>0</v>
      </c>
      <c r="AW255" s="192">
        <f t="shared" si="92"/>
        <v>0</v>
      </c>
      <c r="AX255" s="192">
        <f t="shared" si="93"/>
        <v>0</v>
      </c>
      <c r="AY255" s="192">
        <f t="shared" si="94"/>
        <v>0</v>
      </c>
      <c r="AZ255" s="192">
        <f t="shared" si="95"/>
        <v>0</v>
      </c>
    </row>
    <row r="256" spans="1:52" ht="156.6" customHeight="1">
      <c r="A256" s="902" t="s">
        <v>3068</v>
      </c>
      <c r="B256" s="902" t="str">
        <f>IF(VLOOKUP($A256,'Data (new)'!A:T,2,0)="","",VLOOKUP($A256,'Data (new)'!A:T,2,0))</f>
        <v/>
      </c>
      <c r="C256" s="1746" t="str">
        <f>IF(VLOOKUP($A256,'Data (new)'!A:T,5,0)="","",VLOOKUP($A256,'Data (new)'!A:T,5,0))</f>
        <v>Manta</v>
      </c>
      <c r="D256" s="1753"/>
      <c r="E256" s="1755" t="str">
        <f>IF(VLOOKUP($A256,'Data (new)'!$A:$T,6,0)="","",HYPERLINK(VLOOKUP($A256,'Data (new)'!A:T,7,0), VLOOKUP($A256,'Data (new)'!A:T,6,0)))</f>
        <v>Fin Right XL</v>
      </c>
      <c r="F256" s="1743" t="str">
        <f>IF(VLOOKUP($A256,'Data (new)'!A:T,9,0)="","",VLOOKUP($A256,'Data (new)'!A:T,9,0))</f>
        <v>86 x 19 x 19 cm</v>
      </c>
      <c r="G256" s="911" t="str">
        <f>IF(VLOOKUP($A256,'Data (new)'!A:T,8,0)="","",VLOOKUP($A256,'Data (new)'!A:T,8,0))</f>
        <v>Full friction</v>
      </c>
      <c r="H256" s="914">
        <f>IF(VLOOKUP($A256,'Data (new)'!A:T,16,0)="","",VLOOKUP($A256,'Data (new)'!A:T,16,0))</f>
        <v>165.58928571428572</v>
      </c>
      <c r="I256" s="910">
        <f>IF(VLOOKUP($A256,'Data (new)'!A:T,11,0)="","",VLOOKUP($A256,'Data (new)'!A:T,11,0))</f>
        <v>1</v>
      </c>
      <c r="J256" s="940"/>
      <c r="K256" s="941"/>
      <c r="L256" s="942"/>
      <c r="M256" s="943"/>
      <c r="N256" s="944"/>
      <c r="O256" s="945"/>
      <c r="P256" s="946"/>
      <c r="Q256" s="947"/>
      <c r="R256" s="948"/>
      <c r="S256" s="949"/>
      <c r="T256" s="950"/>
      <c r="U256" s="951"/>
      <c r="V256" s="933"/>
      <c r="W256" s="934"/>
      <c r="X256" s="935"/>
      <c r="Y256" s="936"/>
      <c r="Z256" s="937"/>
      <c r="AA256" s="938"/>
      <c r="AB256" s="939"/>
      <c r="AC256" s="906" t="str">
        <f>IF(VLOOKUP($A256,'Data (new)'!A:T,12,0)="","",VLOOKUP($A256,'Data (new)'!A:T,12,0))</f>
        <v/>
      </c>
      <c r="AD256" s="906" t="str">
        <f t="shared" si="97"/>
        <v/>
      </c>
      <c r="AE256" s="907" t="str">
        <f t="shared" si="98"/>
        <v/>
      </c>
      <c r="AF256" s="908" t="str">
        <f t="shared" si="96"/>
        <v/>
      </c>
      <c r="AG256" s="909" t="str">
        <f t="shared" si="99"/>
        <v/>
      </c>
      <c r="AH256" s="192">
        <f t="shared" si="77"/>
        <v>0</v>
      </c>
      <c r="AI256" s="192">
        <f t="shared" si="78"/>
        <v>0</v>
      </c>
      <c r="AJ256" s="192">
        <f t="shared" si="79"/>
        <v>0</v>
      </c>
      <c r="AK256" s="192">
        <f t="shared" si="80"/>
        <v>0</v>
      </c>
      <c r="AL256" s="192">
        <f t="shared" si="81"/>
        <v>0</v>
      </c>
      <c r="AM256" s="192">
        <f t="shared" si="82"/>
        <v>0</v>
      </c>
      <c r="AN256" s="192">
        <f t="shared" si="83"/>
        <v>0</v>
      </c>
      <c r="AO256" s="192">
        <f t="shared" si="84"/>
        <v>0</v>
      </c>
      <c r="AP256" s="192">
        <f t="shared" si="85"/>
        <v>0</v>
      </c>
      <c r="AQ256" s="192">
        <f t="shared" si="86"/>
        <v>0</v>
      </c>
      <c r="AR256" s="192">
        <f t="shared" si="87"/>
        <v>0</v>
      </c>
      <c r="AS256" s="192">
        <f t="shared" si="88"/>
        <v>0</v>
      </c>
      <c r="AT256" s="192">
        <f t="shared" si="89"/>
        <v>0</v>
      </c>
      <c r="AU256" s="192">
        <f t="shared" si="90"/>
        <v>0</v>
      </c>
      <c r="AV256" s="192">
        <f t="shared" si="91"/>
        <v>0</v>
      </c>
      <c r="AW256" s="192">
        <f t="shared" si="92"/>
        <v>0</v>
      </c>
      <c r="AX256" s="192">
        <f t="shared" si="93"/>
        <v>0</v>
      </c>
      <c r="AY256" s="192">
        <f t="shared" si="94"/>
        <v>0</v>
      </c>
      <c r="AZ256" s="192">
        <f t="shared" si="95"/>
        <v>0</v>
      </c>
    </row>
    <row r="257" spans="1:52" ht="156.6" customHeight="1">
      <c r="A257" s="902" t="s">
        <v>3069</v>
      </c>
      <c r="B257" s="902" t="str">
        <f>IF(VLOOKUP($A257,'Data (new)'!A:T,2,0)="","",VLOOKUP($A257,'Data (new)'!A:T,2,0))</f>
        <v/>
      </c>
      <c r="C257" s="1747" t="str">
        <f>IF(VLOOKUP($A257,'Data (new)'!A:T,5,0)="","",VLOOKUP($A257,'Data (new)'!A:T,5,0))</f>
        <v>Manta</v>
      </c>
      <c r="D257" s="1754"/>
      <c r="E257" s="1756" t="str">
        <f>IF(VLOOKUP($A257,'Data (new)'!$A:$T,6,0)="","",HYPERLINK(VLOOKUP($A257,'Data (new)'!A:T,7,0), VLOOKUP($A257,'Data (new)'!A:T,6,0)))</f>
        <v>Fin Right XL</v>
      </c>
      <c r="F257" s="1744" t="str">
        <f>IF(VLOOKUP($A257,'Data (new)'!A:T,9,0)="","",VLOOKUP($A257,'Data (new)'!A:T,9,0))</f>
        <v>86 x 19 x 19 cm</v>
      </c>
      <c r="G257" s="911" t="str">
        <f>IF(VLOOKUP($A257,'Data (new)'!A:T,8,0)="","",VLOOKUP($A257,'Data (new)'!A:T,8,0))</f>
        <v>Dual texture</v>
      </c>
      <c r="H257" s="914">
        <f>IF(VLOOKUP($A257,'Data (new)'!A:T,16,0)="","",VLOOKUP($A257,'Data (new)'!A:T,16,0))</f>
        <v>206.98660714285717</v>
      </c>
      <c r="I257" s="910">
        <f>IF(VLOOKUP($A257,'Data (new)'!A:T,11,0)="","",VLOOKUP($A257,'Data (new)'!A:T,11,0))</f>
        <v>1</v>
      </c>
      <c r="J257" s="940"/>
      <c r="K257" s="941"/>
      <c r="L257" s="942"/>
      <c r="M257" s="943"/>
      <c r="N257" s="944"/>
      <c r="O257" s="945"/>
      <c r="P257" s="946"/>
      <c r="Q257" s="947"/>
      <c r="R257" s="948"/>
      <c r="S257" s="949"/>
      <c r="T257" s="950"/>
      <c r="U257" s="951"/>
      <c r="V257" s="933"/>
      <c r="W257" s="934"/>
      <c r="X257" s="935"/>
      <c r="Y257" s="936"/>
      <c r="Z257" s="937"/>
      <c r="AA257" s="938"/>
      <c r="AB257" s="939"/>
      <c r="AC257" s="906" t="str">
        <f>IF(VLOOKUP($A257,'Data (new)'!A:T,12,0)="","",VLOOKUP($A257,'Data (new)'!A:T,12,0))</f>
        <v/>
      </c>
      <c r="AD257" s="906" t="str">
        <f t="shared" si="97"/>
        <v/>
      </c>
      <c r="AE257" s="907" t="str">
        <f t="shared" si="98"/>
        <v/>
      </c>
      <c r="AF257" s="908" t="str">
        <f t="shared" si="96"/>
        <v/>
      </c>
      <c r="AG257" s="909" t="str">
        <f t="shared" si="99"/>
        <v/>
      </c>
      <c r="AH257" s="192">
        <f t="shared" si="77"/>
        <v>0</v>
      </c>
      <c r="AI257" s="192">
        <f t="shared" si="78"/>
        <v>0</v>
      </c>
      <c r="AJ257" s="192">
        <f t="shared" si="79"/>
        <v>0</v>
      </c>
      <c r="AK257" s="192">
        <f t="shared" si="80"/>
        <v>0</v>
      </c>
      <c r="AL257" s="192">
        <f t="shared" si="81"/>
        <v>0</v>
      </c>
      <c r="AM257" s="192">
        <f t="shared" si="82"/>
        <v>0</v>
      </c>
      <c r="AN257" s="192">
        <f t="shared" si="83"/>
        <v>0</v>
      </c>
      <c r="AO257" s="192">
        <f t="shared" si="84"/>
        <v>0</v>
      </c>
      <c r="AP257" s="192">
        <f t="shared" si="85"/>
        <v>0</v>
      </c>
      <c r="AQ257" s="192">
        <f t="shared" si="86"/>
        <v>0</v>
      </c>
      <c r="AR257" s="192">
        <f t="shared" si="87"/>
        <v>0</v>
      </c>
      <c r="AS257" s="192">
        <f t="shared" si="88"/>
        <v>0</v>
      </c>
      <c r="AT257" s="192">
        <f t="shared" si="89"/>
        <v>0</v>
      </c>
      <c r="AU257" s="192">
        <f t="shared" si="90"/>
        <v>0</v>
      </c>
      <c r="AV257" s="192">
        <f t="shared" si="91"/>
        <v>0</v>
      </c>
      <c r="AW257" s="192">
        <f t="shared" si="92"/>
        <v>0</v>
      </c>
      <c r="AX257" s="192">
        <f t="shared" si="93"/>
        <v>0</v>
      </c>
      <c r="AY257" s="192">
        <f t="shared" si="94"/>
        <v>0</v>
      </c>
      <c r="AZ257" s="192">
        <f t="shared" si="95"/>
        <v>0</v>
      </c>
    </row>
    <row r="258" spans="1:52" ht="156.6" customHeight="1">
      <c r="A258" s="902" t="s">
        <v>3070</v>
      </c>
      <c r="B258" s="902" t="str">
        <f>IF(VLOOKUP($A258,'Data (new)'!A:T,2,0)="","",VLOOKUP($A258,'Data (new)'!A:T,2,0))</f>
        <v/>
      </c>
      <c r="C258" s="1745" t="str">
        <f>IF(VLOOKUP($A258,'Data (new)'!A:T,5,0)="","",VLOOKUP($A258,'Data (new)'!A:T,5,0))</f>
        <v>Manta</v>
      </c>
      <c r="D258" s="1752" t="e" vm="76">
        <v>#VALUE!</v>
      </c>
      <c r="E258" s="1755" t="str">
        <f>IF(VLOOKUP($A258,'Data (new)'!$A:$T,6,0)="","",HYPERLINK(VLOOKUP($A258,'Data (new)'!A:T,7,0), VLOOKUP($A258,'Data (new)'!A:T,6,0)))</f>
        <v>Fin Left 2 LARGE</v>
      </c>
      <c r="F258" s="1743" t="str">
        <f>IF(VLOOKUP($A258,'Data (new)'!A:T,9,0)="","",VLOOKUP($A258,'Data (new)'!A:T,9,0))</f>
        <v>100 x 16 x 23 cm</v>
      </c>
      <c r="G258" s="911" t="str">
        <f>IF(VLOOKUP($A258,'Data (new)'!A:T,8,0)="","",VLOOKUP($A258,'Data (new)'!A:T,8,0))</f>
        <v>Full friction</v>
      </c>
      <c r="H258" s="914">
        <f>IF(VLOOKUP($A258,'Data (new)'!A:T,16,0)="","",VLOOKUP($A258,'Data (new)'!A:T,16,0))</f>
        <v>160.45517130511467</v>
      </c>
      <c r="I258" s="910">
        <f>IF(VLOOKUP($A258,'Data (new)'!A:T,11,0)="","",VLOOKUP($A258,'Data (new)'!A:T,11,0))</f>
        <v>1</v>
      </c>
      <c r="J258" s="940"/>
      <c r="K258" s="941"/>
      <c r="L258" s="942"/>
      <c r="M258" s="943"/>
      <c r="N258" s="944"/>
      <c r="O258" s="945"/>
      <c r="P258" s="946"/>
      <c r="Q258" s="947"/>
      <c r="R258" s="948"/>
      <c r="S258" s="949"/>
      <c r="T258" s="950"/>
      <c r="U258" s="951"/>
      <c r="V258" s="933"/>
      <c r="W258" s="934"/>
      <c r="X258" s="935"/>
      <c r="Y258" s="936"/>
      <c r="Z258" s="937"/>
      <c r="AA258" s="938"/>
      <c r="AB258" s="939"/>
      <c r="AC258" s="906" t="str">
        <f>IF(VLOOKUP($A258,'Data (new)'!A:T,12,0)="","",VLOOKUP($A258,'Data (new)'!A:T,12,0))</f>
        <v/>
      </c>
      <c r="AD258" s="906" t="str">
        <f t="shared" si="97"/>
        <v/>
      </c>
      <c r="AE258" s="907" t="str">
        <f t="shared" si="98"/>
        <v/>
      </c>
      <c r="AF258" s="908" t="str">
        <f t="shared" si="96"/>
        <v/>
      </c>
      <c r="AG258" s="909" t="str">
        <f t="shared" si="99"/>
        <v/>
      </c>
      <c r="AH258" s="192">
        <f t="shared" si="77"/>
        <v>0</v>
      </c>
      <c r="AI258" s="192">
        <f t="shared" si="78"/>
        <v>0</v>
      </c>
      <c r="AJ258" s="192">
        <f t="shared" si="79"/>
        <v>0</v>
      </c>
      <c r="AK258" s="192">
        <f t="shared" si="80"/>
        <v>0</v>
      </c>
      <c r="AL258" s="192">
        <f t="shared" si="81"/>
        <v>0</v>
      </c>
      <c r="AM258" s="192">
        <f t="shared" si="82"/>
        <v>0</v>
      </c>
      <c r="AN258" s="192">
        <f t="shared" si="83"/>
        <v>0</v>
      </c>
      <c r="AO258" s="192">
        <f t="shared" si="84"/>
        <v>0</v>
      </c>
      <c r="AP258" s="192">
        <f t="shared" si="85"/>
        <v>0</v>
      </c>
      <c r="AQ258" s="192">
        <f t="shared" si="86"/>
        <v>0</v>
      </c>
      <c r="AR258" s="192">
        <f t="shared" si="87"/>
        <v>0</v>
      </c>
      <c r="AS258" s="192">
        <f t="shared" si="88"/>
        <v>0</v>
      </c>
      <c r="AT258" s="192">
        <f t="shared" si="89"/>
        <v>0</v>
      </c>
      <c r="AU258" s="192">
        <f t="shared" si="90"/>
        <v>0</v>
      </c>
      <c r="AV258" s="192">
        <f t="shared" si="91"/>
        <v>0</v>
      </c>
      <c r="AW258" s="192">
        <f t="shared" si="92"/>
        <v>0</v>
      </c>
      <c r="AX258" s="192">
        <f t="shared" si="93"/>
        <v>0</v>
      </c>
      <c r="AY258" s="192">
        <f t="shared" si="94"/>
        <v>0</v>
      </c>
      <c r="AZ258" s="192">
        <f t="shared" si="95"/>
        <v>0</v>
      </c>
    </row>
    <row r="259" spans="1:52" ht="156.6" customHeight="1">
      <c r="A259" s="902" t="s">
        <v>3071</v>
      </c>
      <c r="B259" s="902" t="str">
        <f>IF(VLOOKUP($A259,'Data (new)'!A:T,2,0)="","",VLOOKUP($A259,'Data (new)'!A:T,2,0))</f>
        <v/>
      </c>
      <c r="C259" s="1746" t="str">
        <f>IF(VLOOKUP($A259,'Data (new)'!A:T,5,0)="","",VLOOKUP($A259,'Data (new)'!A:T,5,0))</f>
        <v>Manta</v>
      </c>
      <c r="D259" s="1753"/>
      <c r="E259" s="1756" t="str">
        <f>IF(VLOOKUP($A259,'Data (new)'!$A:$T,6,0)="","",HYPERLINK(VLOOKUP($A259,'Data (new)'!A:T,7,0), VLOOKUP($A259,'Data (new)'!A:T,6,0)))</f>
        <v>Fin Left 2 LARGE</v>
      </c>
      <c r="F259" s="1744" t="str">
        <f>IF(VLOOKUP($A259,'Data (new)'!A:T,9,0)="","",VLOOKUP($A259,'Data (new)'!A:T,9,0))</f>
        <v>100 x 16 x 23 cm</v>
      </c>
      <c r="G259" s="911" t="str">
        <f>IF(VLOOKUP($A259,'Data (new)'!A:T,8,0)="","",VLOOKUP($A259,'Data (new)'!A:T,8,0))</f>
        <v>Dual texture</v>
      </c>
      <c r="H259" s="914">
        <f>IF(VLOOKUP($A259,'Data (new)'!A:T,16,0)="","",VLOOKUP($A259,'Data (new)'!A:T,16,0))</f>
        <v>200.56896413139336</v>
      </c>
      <c r="I259" s="910">
        <f>IF(VLOOKUP($A259,'Data (new)'!A:T,11,0)="","",VLOOKUP($A259,'Data (new)'!A:T,11,0))</f>
        <v>1</v>
      </c>
      <c r="J259" s="940"/>
      <c r="K259" s="941"/>
      <c r="L259" s="942"/>
      <c r="M259" s="943"/>
      <c r="N259" s="944"/>
      <c r="O259" s="945"/>
      <c r="P259" s="946"/>
      <c r="Q259" s="947"/>
      <c r="R259" s="948"/>
      <c r="S259" s="949"/>
      <c r="T259" s="950"/>
      <c r="U259" s="951"/>
      <c r="V259" s="933"/>
      <c r="W259" s="934"/>
      <c r="X259" s="935"/>
      <c r="Y259" s="936"/>
      <c r="Z259" s="937"/>
      <c r="AA259" s="938"/>
      <c r="AB259" s="939"/>
      <c r="AC259" s="906" t="str">
        <f>IF(VLOOKUP($A259,'Data (new)'!A:T,12,0)="","",VLOOKUP($A259,'Data (new)'!A:T,12,0))</f>
        <v/>
      </c>
      <c r="AD259" s="906" t="str">
        <f t="shared" si="97"/>
        <v/>
      </c>
      <c r="AE259" s="907" t="str">
        <f t="shared" si="98"/>
        <v/>
      </c>
      <c r="AF259" s="908" t="str">
        <f t="shared" si="96"/>
        <v/>
      </c>
      <c r="AG259" s="909" t="str">
        <f t="shared" si="99"/>
        <v/>
      </c>
      <c r="AH259" s="192">
        <f t="shared" si="77"/>
        <v>0</v>
      </c>
      <c r="AI259" s="192">
        <f t="shared" si="78"/>
        <v>0</v>
      </c>
      <c r="AJ259" s="192">
        <f t="shared" si="79"/>
        <v>0</v>
      </c>
      <c r="AK259" s="192">
        <f t="shared" si="80"/>
        <v>0</v>
      </c>
      <c r="AL259" s="192">
        <f t="shared" si="81"/>
        <v>0</v>
      </c>
      <c r="AM259" s="192">
        <f t="shared" si="82"/>
        <v>0</v>
      </c>
      <c r="AN259" s="192">
        <f t="shared" si="83"/>
        <v>0</v>
      </c>
      <c r="AO259" s="192">
        <f t="shared" si="84"/>
        <v>0</v>
      </c>
      <c r="AP259" s="192">
        <f t="shared" si="85"/>
        <v>0</v>
      </c>
      <c r="AQ259" s="192">
        <f t="shared" si="86"/>
        <v>0</v>
      </c>
      <c r="AR259" s="192">
        <f t="shared" si="87"/>
        <v>0</v>
      </c>
      <c r="AS259" s="192">
        <f t="shared" si="88"/>
        <v>0</v>
      </c>
      <c r="AT259" s="192">
        <f t="shared" si="89"/>
        <v>0</v>
      </c>
      <c r="AU259" s="192">
        <f t="shared" si="90"/>
        <v>0</v>
      </c>
      <c r="AV259" s="192">
        <f t="shared" si="91"/>
        <v>0</v>
      </c>
      <c r="AW259" s="192">
        <f t="shared" si="92"/>
        <v>0</v>
      </c>
      <c r="AX259" s="192">
        <f t="shared" si="93"/>
        <v>0</v>
      </c>
      <c r="AY259" s="192">
        <f t="shared" si="94"/>
        <v>0</v>
      </c>
      <c r="AZ259" s="192">
        <f t="shared" si="95"/>
        <v>0</v>
      </c>
    </row>
    <row r="260" spans="1:52" ht="156.6" customHeight="1">
      <c r="A260" s="902" t="s">
        <v>3072</v>
      </c>
      <c r="B260" s="902" t="str">
        <f>IF(VLOOKUP($A260,'Data (new)'!A:T,2,0)="","",VLOOKUP($A260,'Data (new)'!A:T,2,0))</f>
        <v/>
      </c>
      <c r="C260" s="1746" t="str">
        <f>IF(VLOOKUP($A260,'Data (new)'!A:T,5,0)="","",VLOOKUP($A260,'Data (new)'!A:T,5,0))</f>
        <v>Manta</v>
      </c>
      <c r="D260" s="1753"/>
      <c r="E260" s="1755" t="str">
        <f>IF(VLOOKUP($A260,'Data (new)'!$A:$T,6,0)="","",HYPERLINK(VLOOKUP($A260,'Data (new)'!A:T,7,0), VLOOKUP($A260,'Data (new)'!A:T,6,0)))</f>
        <v>Fin Left 2 XL</v>
      </c>
      <c r="F260" s="1743" t="str">
        <f>IF(VLOOKUP($A260,'Data (new)'!A:T,9,0)="","",VLOOKUP($A260,'Data (new)'!A:T,9,0))</f>
        <v>124 x 19 x 28 cm</v>
      </c>
      <c r="G260" s="911" t="str">
        <f>IF(VLOOKUP($A260,'Data (new)'!A:T,8,0)="","",VLOOKUP($A260,'Data (new)'!A:T,8,0))</f>
        <v>Full friction</v>
      </c>
      <c r="H260" s="914">
        <f>IF(VLOOKUP($A260,'Data (new)'!A:T,16,0)="","",VLOOKUP($A260,'Data (new)'!A:T,16,0))</f>
        <v>192.52515821143274</v>
      </c>
      <c r="I260" s="910">
        <f>IF(VLOOKUP($A260,'Data (new)'!A:T,11,0)="","",VLOOKUP($A260,'Data (new)'!A:T,11,0))</f>
        <v>1</v>
      </c>
      <c r="J260" s="940"/>
      <c r="K260" s="941"/>
      <c r="L260" s="942"/>
      <c r="M260" s="943"/>
      <c r="N260" s="944"/>
      <c r="O260" s="945"/>
      <c r="P260" s="946"/>
      <c r="Q260" s="947"/>
      <c r="R260" s="948"/>
      <c r="S260" s="949"/>
      <c r="T260" s="950"/>
      <c r="U260" s="951"/>
      <c r="V260" s="933"/>
      <c r="W260" s="934"/>
      <c r="X260" s="935"/>
      <c r="Y260" s="936"/>
      <c r="Z260" s="937"/>
      <c r="AA260" s="938"/>
      <c r="AB260" s="939"/>
      <c r="AC260" s="906" t="str">
        <f>IF(VLOOKUP($A260,'Data (new)'!A:T,12,0)="","",VLOOKUP($A260,'Data (new)'!A:T,12,0))</f>
        <v/>
      </c>
      <c r="AD260" s="906" t="str">
        <f t="shared" si="97"/>
        <v/>
      </c>
      <c r="AE260" s="907" t="str">
        <f t="shared" si="98"/>
        <v/>
      </c>
      <c r="AF260" s="908" t="str">
        <f t="shared" si="96"/>
        <v/>
      </c>
      <c r="AG260" s="909" t="str">
        <f t="shared" si="99"/>
        <v/>
      </c>
      <c r="AH260" s="192">
        <f t="shared" si="77"/>
        <v>0</v>
      </c>
      <c r="AI260" s="192">
        <f t="shared" si="78"/>
        <v>0</v>
      </c>
      <c r="AJ260" s="192">
        <f t="shared" si="79"/>
        <v>0</v>
      </c>
      <c r="AK260" s="192">
        <f t="shared" si="80"/>
        <v>0</v>
      </c>
      <c r="AL260" s="192">
        <f t="shared" si="81"/>
        <v>0</v>
      </c>
      <c r="AM260" s="192">
        <f t="shared" si="82"/>
        <v>0</v>
      </c>
      <c r="AN260" s="192">
        <f t="shared" si="83"/>
        <v>0</v>
      </c>
      <c r="AO260" s="192">
        <f t="shared" si="84"/>
        <v>0</v>
      </c>
      <c r="AP260" s="192">
        <f t="shared" si="85"/>
        <v>0</v>
      </c>
      <c r="AQ260" s="192">
        <f t="shared" si="86"/>
        <v>0</v>
      </c>
      <c r="AR260" s="192">
        <f t="shared" si="87"/>
        <v>0</v>
      </c>
      <c r="AS260" s="192">
        <f t="shared" si="88"/>
        <v>0</v>
      </c>
      <c r="AT260" s="192">
        <f t="shared" si="89"/>
        <v>0</v>
      </c>
      <c r="AU260" s="192">
        <f t="shared" si="90"/>
        <v>0</v>
      </c>
      <c r="AV260" s="192">
        <f t="shared" si="91"/>
        <v>0</v>
      </c>
      <c r="AW260" s="192">
        <f t="shared" si="92"/>
        <v>0</v>
      </c>
      <c r="AX260" s="192">
        <f t="shared" si="93"/>
        <v>0</v>
      </c>
      <c r="AY260" s="192">
        <f t="shared" si="94"/>
        <v>0</v>
      </c>
      <c r="AZ260" s="192">
        <f t="shared" si="95"/>
        <v>0</v>
      </c>
    </row>
    <row r="261" spans="1:52" ht="156.6" customHeight="1">
      <c r="A261" s="902" t="s">
        <v>3073</v>
      </c>
      <c r="B261" s="902" t="str">
        <f>IF(VLOOKUP($A261,'Data (new)'!A:T,2,0)="","",VLOOKUP($A261,'Data (new)'!A:T,2,0))</f>
        <v/>
      </c>
      <c r="C261" s="1747" t="str">
        <f>IF(VLOOKUP($A261,'Data (new)'!A:T,5,0)="","",VLOOKUP($A261,'Data (new)'!A:T,5,0))</f>
        <v>Manta</v>
      </c>
      <c r="D261" s="1754"/>
      <c r="E261" s="1756" t="str">
        <f>IF(VLOOKUP($A261,'Data (new)'!$A:$T,6,0)="","",HYPERLINK(VLOOKUP($A261,'Data (new)'!A:T,7,0), VLOOKUP($A261,'Data (new)'!A:T,6,0)))</f>
        <v>Fin Left 2 XL</v>
      </c>
      <c r="F261" s="1744" t="str">
        <f>IF(VLOOKUP($A261,'Data (new)'!A:T,9,0)="","",VLOOKUP($A261,'Data (new)'!A:T,9,0))</f>
        <v>124 x 19 x 28 cm</v>
      </c>
      <c r="G261" s="911" t="str">
        <f>IF(VLOOKUP($A261,'Data (new)'!A:T,8,0)="","",VLOOKUP($A261,'Data (new)'!A:T,8,0))</f>
        <v>Dual texture</v>
      </c>
      <c r="H261" s="914">
        <f>IF(VLOOKUP($A261,'Data (new)'!A:T,16,0)="","",VLOOKUP($A261,'Data (new)'!A:T,16,0))</f>
        <v>240.6564477642909</v>
      </c>
      <c r="I261" s="910">
        <f>IF(VLOOKUP($A261,'Data (new)'!A:T,11,0)="","",VLOOKUP($A261,'Data (new)'!A:T,11,0))</f>
        <v>1</v>
      </c>
      <c r="J261" s="940"/>
      <c r="K261" s="941"/>
      <c r="L261" s="942"/>
      <c r="M261" s="943"/>
      <c r="N261" s="944"/>
      <c r="O261" s="945"/>
      <c r="P261" s="946"/>
      <c r="Q261" s="947"/>
      <c r="R261" s="948"/>
      <c r="S261" s="949"/>
      <c r="T261" s="950"/>
      <c r="U261" s="951"/>
      <c r="V261" s="933"/>
      <c r="W261" s="934"/>
      <c r="X261" s="935"/>
      <c r="Y261" s="936"/>
      <c r="Z261" s="937"/>
      <c r="AA261" s="938"/>
      <c r="AB261" s="939"/>
      <c r="AC261" s="906" t="str">
        <f>IF(VLOOKUP($A261,'Data (new)'!A:T,12,0)="","",VLOOKUP($A261,'Data (new)'!A:T,12,0))</f>
        <v/>
      </c>
      <c r="AD261" s="906" t="str">
        <f t="shared" si="97"/>
        <v/>
      </c>
      <c r="AE261" s="907" t="str">
        <f t="shared" si="98"/>
        <v/>
      </c>
      <c r="AF261" s="908" t="str">
        <f t="shared" si="96"/>
        <v/>
      </c>
      <c r="AG261" s="909" t="str">
        <f t="shared" si="99"/>
        <v/>
      </c>
      <c r="AH261" s="192">
        <f t="shared" si="77"/>
        <v>0</v>
      </c>
      <c r="AI261" s="192">
        <f t="shared" si="78"/>
        <v>0</v>
      </c>
      <c r="AJ261" s="192">
        <f t="shared" si="79"/>
        <v>0</v>
      </c>
      <c r="AK261" s="192">
        <f t="shared" si="80"/>
        <v>0</v>
      </c>
      <c r="AL261" s="192">
        <f t="shared" si="81"/>
        <v>0</v>
      </c>
      <c r="AM261" s="192">
        <f t="shared" si="82"/>
        <v>0</v>
      </c>
      <c r="AN261" s="192">
        <f t="shared" si="83"/>
        <v>0</v>
      </c>
      <c r="AO261" s="192">
        <f t="shared" si="84"/>
        <v>0</v>
      </c>
      <c r="AP261" s="192">
        <f t="shared" si="85"/>
        <v>0</v>
      </c>
      <c r="AQ261" s="192">
        <f t="shared" si="86"/>
        <v>0</v>
      </c>
      <c r="AR261" s="192">
        <f t="shared" si="87"/>
        <v>0</v>
      </c>
      <c r="AS261" s="192">
        <f t="shared" si="88"/>
        <v>0</v>
      </c>
      <c r="AT261" s="192">
        <f t="shared" si="89"/>
        <v>0</v>
      </c>
      <c r="AU261" s="192">
        <f t="shared" si="90"/>
        <v>0</v>
      </c>
      <c r="AV261" s="192">
        <f t="shared" si="91"/>
        <v>0</v>
      </c>
      <c r="AW261" s="192">
        <f t="shared" si="92"/>
        <v>0</v>
      </c>
      <c r="AX261" s="192">
        <f t="shared" si="93"/>
        <v>0</v>
      </c>
      <c r="AY261" s="192">
        <f t="shared" si="94"/>
        <v>0</v>
      </c>
      <c r="AZ261" s="192">
        <f t="shared" si="95"/>
        <v>0</v>
      </c>
    </row>
    <row r="262" spans="1:52" ht="156.6" customHeight="1">
      <c r="A262" s="902" t="s">
        <v>3074</v>
      </c>
      <c r="B262" s="902" t="str">
        <f>IF(VLOOKUP($A262,'Data (new)'!A:T,2,0)="","",VLOOKUP($A262,'Data (new)'!A:T,2,0))</f>
        <v/>
      </c>
      <c r="C262" s="1745" t="str">
        <f>IF(VLOOKUP($A262,'Data (new)'!A:T,5,0)="","",VLOOKUP($A262,'Data (new)'!A:T,5,0))</f>
        <v>Manta</v>
      </c>
      <c r="D262" s="1752" t="e" vm="77">
        <v>#VALUE!</v>
      </c>
      <c r="E262" s="1755" t="str">
        <f>IF(VLOOKUP($A262,'Data (new)'!$A:$T,6,0)="","",HYPERLINK(VLOOKUP($A262,'Data (new)'!A:T,7,0), VLOOKUP($A262,'Data (new)'!A:T,6,0)))</f>
        <v>Fin Right 2 LARGE</v>
      </c>
      <c r="F262" s="1743" t="str">
        <f>IF(VLOOKUP($A262,'Data (new)'!A:T,9,0)="","",VLOOKUP($A262,'Data (new)'!A:T,9,0))</f>
        <v>100 x 16 x 23 cm</v>
      </c>
      <c r="G262" s="911" t="str">
        <f>IF(VLOOKUP($A262,'Data (new)'!A:T,8,0)="","",VLOOKUP($A262,'Data (new)'!A:T,8,0))</f>
        <v>Full friction</v>
      </c>
      <c r="H262" s="914">
        <f>IF(VLOOKUP($A262,'Data (new)'!A:T,16,0)="","",VLOOKUP($A262,'Data (new)'!A:T,16,0))</f>
        <v>159.47491887713113</v>
      </c>
      <c r="I262" s="910">
        <f>IF(VLOOKUP($A262,'Data (new)'!A:T,11,0)="","",VLOOKUP($A262,'Data (new)'!A:T,11,0))</f>
        <v>1</v>
      </c>
      <c r="J262" s="940"/>
      <c r="K262" s="941"/>
      <c r="L262" s="942"/>
      <c r="M262" s="943"/>
      <c r="N262" s="944"/>
      <c r="O262" s="945"/>
      <c r="P262" s="946"/>
      <c r="Q262" s="947"/>
      <c r="R262" s="948"/>
      <c r="S262" s="949"/>
      <c r="T262" s="950"/>
      <c r="U262" s="951"/>
      <c r="V262" s="933"/>
      <c r="W262" s="934"/>
      <c r="X262" s="935"/>
      <c r="Y262" s="936"/>
      <c r="Z262" s="937"/>
      <c r="AA262" s="938"/>
      <c r="AB262" s="939"/>
      <c r="AC262" s="906" t="str">
        <f>IF(VLOOKUP($A262,'Data (new)'!A:T,12,0)="","",VLOOKUP($A262,'Data (new)'!A:T,12,0))</f>
        <v/>
      </c>
      <c r="AD262" s="906" t="str">
        <f t="shared" si="97"/>
        <v/>
      </c>
      <c r="AE262" s="907" t="str">
        <f t="shared" si="98"/>
        <v/>
      </c>
      <c r="AF262" s="908" t="str">
        <f t="shared" si="96"/>
        <v/>
      </c>
      <c r="AG262" s="909" t="str">
        <f t="shared" si="99"/>
        <v/>
      </c>
      <c r="AH262" s="192">
        <f t="shared" si="77"/>
        <v>0</v>
      </c>
      <c r="AI262" s="192">
        <f t="shared" si="78"/>
        <v>0</v>
      </c>
      <c r="AJ262" s="192">
        <f t="shared" si="79"/>
        <v>0</v>
      </c>
      <c r="AK262" s="192">
        <f t="shared" si="80"/>
        <v>0</v>
      </c>
      <c r="AL262" s="192">
        <f t="shared" si="81"/>
        <v>0</v>
      </c>
      <c r="AM262" s="192">
        <f t="shared" si="82"/>
        <v>0</v>
      </c>
      <c r="AN262" s="192">
        <f t="shared" si="83"/>
        <v>0</v>
      </c>
      <c r="AO262" s="192">
        <f t="shared" si="84"/>
        <v>0</v>
      </c>
      <c r="AP262" s="192">
        <f t="shared" si="85"/>
        <v>0</v>
      </c>
      <c r="AQ262" s="192">
        <f t="shared" si="86"/>
        <v>0</v>
      </c>
      <c r="AR262" s="192">
        <f t="shared" si="87"/>
        <v>0</v>
      </c>
      <c r="AS262" s="192">
        <f t="shared" si="88"/>
        <v>0</v>
      </c>
      <c r="AT262" s="192">
        <f t="shared" si="89"/>
        <v>0</v>
      </c>
      <c r="AU262" s="192">
        <f t="shared" si="90"/>
        <v>0</v>
      </c>
      <c r="AV262" s="192">
        <f t="shared" si="91"/>
        <v>0</v>
      </c>
      <c r="AW262" s="192">
        <f t="shared" si="92"/>
        <v>0</v>
      </c>
      <c r="AX262" s="192">
        <f t="shared" si="93"/>
        <v>0</v>
      </c>
      <c r="AY262" s="192">
        <f t="shared" si="94"/>
        <v>0</v>
      </c>
      <c r="AZ262" s="192">
        <f t="shared" si="95"/>
        <v>0</v>
      </c>
    </row>
    <row r="263" spans="1:52" ht="156.6" customHeight="1">
      <c r="A263" s="902" t="s">
        <v>3075</v>
      </c>
      <c r="B263" s="902" t="str">
        <f>IF(VLOOKUP($A263,'Data (new)'!A:T,2,0)="","",VLOOKUP($A263,'Data (new)'!A:T,2,0))</f>
        <v/>
      </c>
      <c r="C263" s="1746" t="str">
        <f>IF(VLOOKUP($A263,'Data (new)'!A:T,5,0)="","",VLOOKUP($A263,'Data (new)'!A:T,5,0))</f>
        <v>Manta</v>
      </c>
      <c r="D263" s="1753"/>
      <c r="E263" s="1756" t="str">
        <f>IF(VLOOKUP($A263,'Data (new)'!$A:$T,6,0)="","",HYPERLINK(VLOOKUP($A263,'Data (new)'!A:T,7,0), VLOOKUP($A263,'Data (new)'!A:T,6,0)))</f>
        <v>Fin Right 2 LARGE</v>
      </c>
      <c r="F263" s="1744" t="str">
        <f>IF(VLOOKUP($A263,'Data (new)'!A:T,9,0)="","",VLOOKUP($A263,'Data (new)'!A:T,9,0))</f>
        <v>100 x 16 x 23 cm</v>
      </c>
      <c r="G263" s="911" t="str">
        <f>IF(VLOOKUP($A263,'Data (new)'!A:T,8,0)="","",VLOOKUP($A263,'Data (new)'!A:T,8,0))</f>
        <v>Dual texture</v>
      </c>
      <c r="H263" s="914">
        <f>IF(VLOOKUP($A263,'Data (new)'!A:T,16,0)="","",VLOOKUP($A263,'Data (new)'!A:T,16,0))</f>
        <v>199.34364859641389</v>
      </c>
      <c r="I263" s="910">
        <f>IF(VLOOKUP($A263,'Data (new)'!A:T,11,0)="","",VLOOKUP($A263,'Data (new)'!A:T,11,0))</f>
        <v>1</v>
      </c>
      <c r="J263" s="940"/>
      <c r="K263" s="941"/>
      <c r="L263" s="942"/>
      <c r="M263" s="943"/>
      <c r="N263" s="944"/>
      <c r="O263" s="945"/>
      <c r="P263" s="946"/>
      <c r="Q263" s="947"/>
      <c r="R263" s="948"/>
      <c r="S263" s="949"/>
      <c r="T263" s="950"/>
      <c r="U263" s="951"/>
      <c r="V263" s="933"/>
      <c r="W263" s="934"/>
      <c r="X263" s="935"/>
      <c r="Y263" s="936"/>
      <c r="Z263" s="937"/>
      <c r="AA263" s="938"/>
      <c r="AB263" s="939"/>
      <c r="AC263" s="906" t="str">
        <f>IF(VLOOKUP($A263,'Data (new)'!A:T,12,0)="","",VLOOKUP($A263,'Data (new)'!A:T,12,0))</f>
        <v/>
      </c>
      <c r="AD263" s="906" t="str">
        <f t="shared" si="97"/>
        <v/>
      </c>
      <c r="AE263" s="907" t="str">
        <f t="shared" si="98"/>
        <v/>
      </c>
      <c r="AF263" s="908" t="str">
        <f t="shared" si="96"/>
        <v/>
      </c>
      <c r="AG263" s="909" t="str">
        <f t="shared" si="99"/>
        <v/>
      </c>
      <c r="AH263" s="192">
        <f t="shared" si="77"/>
        <v>0</v>
      </c>
      <c r="AI263" s="192">
        <f t="shared" si="78"/>
        <v>0</v>
      </c>
      <c r="AJ263" s="192">
        <f t="shared" si="79"/>
        <v>0</v>
      </c>
      <c r="AK263" s="192">
        <f t="shared" si="80"/>
        <v>0</v>
      </c>
      <c r="AL263" s="192">
        <f t="shared" si="81"/>
        <v>0</v>
      </c>
      <c r="AM263" s="192">
        <f t="shared" si="82"/>
        <v>0</v>
      </c>
      <c r="AN263" s="192">
        <f t="shared" si="83"/>
        <v>0</v>
      </c>
      <c r="AO263" s="192">
        <f t="shared" si="84"/>
        <v>0</v>
      </c>
      <c r="AP263" s="192">
        <f t="shared" si="85"/>
        <v>0</v>
      </c>
      <c r="AQ263" s="192">
        <f t="shared" si="86"/>
        <v>0</v>
      </c>
      <c r="AR263" s="192">
        <f t="shared" si="87"/>
        <v>0</v>
      </c>
      <c r="AS263" s="192">
        <f t="shared" si="88"/>
        <v>0</v>
      </c>
      <c r="AT263" s="192">
        <f t="shared" si="89"/>
        <v>0</v>
      </c>
      <c r="AU263" s="192">
        <f t="shared" si="90"/>
        <v>0</v>
      </c>
      <c r="AV263" s="192">
        <f t="shared" si="91"/>
        <v>0</v>
      </c>
      <c r="AW263" s="192">
        <f t="shared" si="92"/>
        <v>0</v>
      </c>
      <c r="AX263" s="192">
        <f t="shared" si="93"/>
        <v>0</v>
      </c>
      <c r="AY263" s="192">
        <f t="shared" si="94"/>
        <v>0</v>
      </c>
      <c r="AZ263" s="192">
        <f t="shared" si="95"/>
        <v>0</v>
      </c>
    </row>
    <row r="264" spans="1:52" ht="156.6" customHeight="1">
      <c r="A264" s="902" t="s">
        <v>3076</v>
      </c>
      <c r="B264" s="902" t="str">
        <f>IF(VLOOKUP($A264,'Data (new)'!A:T,2,0)="","",VLOOKUP($A264,'Data (new)'!A:T,2,0))</f>
        <v/>
      </c>
      <c r="C264" s="1746" t="str">
        <f>IF(VLOOKUP($A264,'Data (new)'!A:T,5,0)="","",VLOOKUP($A264,'Data (new)'!A:T,5,0))</f>
        <v>Manta</v>
      </c>
      <c r="D264" s="1753"/>
      <c r="E264" s="1755" t="str">
        <f>IF(VLOOKUP($A264,'Data (new)'!$A:$T,6,0)="","",HYPERLINK(VLOOKUP($A264,'Data (new)'!A:T,7,0), VLOOKUP($A264,'Data (new)'!A:T,6,0)))</f>
        <v>Fin Right 2 XL</v>
      </c>
      <c r="F264" s="1743" t="str">
        <f>IF(VLOOKUP($A264,'Data (new)'!A:T,9,0)="","",VLOOKUP($A264,'Data (new)'!A:T,9,0))</f>
        <v>124 x 19 x 28 cm</v>
      </c>
      <c r="G264" s="911" t="str">
        <f>IF(VLOOKUP($A264,'Data (new)'!A:T,8,0)="","",VLOOKUP($A264,'Data (new)'!A:T,8,0))</f>
        <v>Full friction</v>
      </c>
      <c r="H264" s="914">
        <f>IF(VLOOKUP($A264,'Data (new)'!A:T,16,0)="","",VLOOKUP($A264,'Data (new)'!A:T,16,0))</f>
        <v>192.52515821143274</v>
      </c>
      <c r="I264" s="910">
        <f>IF(VLOOKUP($A264,'Data (new)'!A:T,11,0)="","",VLOOKUP($A264,'Data (new)'!A:T,11,0))</f>
        <v>1</v>
      </c>
      <c r="J264" s="940"/>
      <c r="K264" s="941"/>
      <c r="L264" s="942"/>
      <c r="M264" s="943"/>
      <c r="N264" s="944"/>
      <c r="O264" s="945"/>
      <c r="P264" s="946"/>
      <c r="Q264" s="947"/>
      <c r="R264" s="948"/>
      <c r="S264" s="949"/>
      <c r="T264" s="950"/>
      <c r="U264" s="951"/>
      <c r="V264" s="933"/>
      <c r="W264" s="934"/>
      <c r="X264" s="935"/>
      <c r="Y264" s="936"/>
      <c r="Z264" s="937"/>
      <c r="AA264" s="938"/>
      <c r="AB264" s="939"/>
      <c r="AC264" s="906" t="str">
        <f>IF(VLOOKUP($A264,'Data (new)'!A:T,12,0)="","",VLOOKUP($A264,'Data (new)'!A:T,12,0))</f>
        <v/>
      </c>
      <c r="AD264" s="906" t="str">
        <f t="shared" si="97"/>
        <v/>
      </c>
      <c r="AE264" s="907" t="str">
        <f t="shared" si="98"/>
        <v/>
      </c>
      <c r="AF264" s="908" t="str">
        <f t="shared" si="96"/>
        <v/>
      </c>
      <c r="AG264" s="909" t="str">
        <f t="shared" si="99"/>
        <v/>
      </c>
      <c r="AH264" s="192">
        <f t="shared" si="77"/>
        <v>0</v>
      </c>
      <c r="AI264" s="192">
        <f t="shared" si="78"/>
        <v>0</v>
      </c>
      <c r="AJ264" s="192">
        <f t="shared" si="79"/>
        <v>0</v>
      </c>
      <c r="AK264" s="192">
        <f t="shared" si="80"/>
        <v>0</v>
      </c>
      <c r="AL264" s="192">
        <f t="shared" si="81"/>
        <v>0</v>
      </c>
      <c r="AM264" s="192">
        <f t="shared" si="82"/>
        <v>0</v>
      </c>
      <c r="AN264" s="192">
        <f t="shared" si="83"/>
        <v>0</v>
      </c>
      <c r="AO264" s="192">
        <f t="shared" si="84"/>
        <v>0</v>
      </c>
      <c r="AP264" s="192">
        <f t="shared" si="85"/>
        <v>0</v>
      </c>
      <c r="AQ264" s="192">
        <f t="shared" si="86"/>
        <v>0</v>
      </c>
      <c r="AR264" s="192">
        <f t="shared" si="87"/>
        <v>0</v>
      </c>
      <c r="AS264" s="192">
        <f t="shared" si="88"/>
        <v>0</v>
      </c>
      <c r="AT264" s="192">
        <f t="shared" si="89"/>
        <v>0</v>
      </c>
      <c r="AU264" s="192">
        <f t="shared" si="90"/>
        <v>0</v>
      </c>
      <c r="AV264" s="192">
        <f t="shared" si="91"/>
        <v>0</v>
      </c>
      <c r="AW264" s="192">
        <f t="shared" si="92"/>
        <v>0</v>
      </c>
      <c r="AX264" s="192">
        <f t="shared" si="93"/>
        <v>0</v>
      </c>
      <c r="AY264" s="192">
        <f t="shared" si="94"/>
        <v>0</v>
      </c>
      <c r="AZ264" s="192">
        <f t="shared" si="95"/>
        <v>0</v>
      </c>
    </row>
    <row r="265" spans="1:52" ht="156.6" customHeight="1">
      <c r="A265" s="902" t="s">
        <v>3077</v>
      </c>
      <c r="B265" s="902" t="str">
        <f>IF(VLOOKUP($A265,'Data (new)'!A:T,2,0)="","",VLOOKUP($A265,'Data (new)'!A:T,2,0))</f>
        <v/>
      </c>
      <c r="C265" s="1747" t="str">
        <f>IF(VLOOKUP($A265,'Data (new)'!A:T,5,0)="","",VLOOKUP($A265,'Data (new)'!A:T,5,0))</f>
        <v>Manta</v>
      </c>
      <c r="D265" s="1754"/>
      <c r="E265" s="1756" t="str">
        <f>IF(VLOOKUP($A265,'Data (new)'!$A:$T,6,0)="","",HYPERLINK(VLOOKUP($A265,'Data (new)'!A:T,7,0), VLOOKUP($A265,'Data (new)'!A:T,6,0)))</f>
        <v>Fin Right 2 XL</v>
      </c>
      <c r="F265" s="1744" t="str">
        <f>IF(VLOOKUP($A265,'Data (new)'!A:T,9,0)="","",VLOOKUP($A265,'Data (new)'!A:T,9,0))</f>
        <v>124 x 19 x 28 cm</v>
      </c>
      <c r="G265" s="911" t="str">
        <f>IF(VLOOKUP($A265,'Data (new)'!A:T,8,0)="","",VLOOKUP($A265,'Data (new)'!A:T,8,0))</f>
        <v>Dual texture</v>
      </c>
      <c r="H265" s="914">
        <f>IF(VLOOKUP($A265,'Data (new)'!A:T,16,0)="","",VLOOKUP($A265,'Data (new)'!A:T,16,0))</f>
        <v>240.6564477642909</v>
      </c>
      <c r="I265" s="910">
        <f>IF(VLOOKUP($A265,'Data (new)'!A:T,11,0)="","",VLOOKUP($A265,'Data (new)'!A:T,11,0))</f>
        <v>1</v>
      </c>
      <c r="J265" s="940"/>
      <c r="K265" s="941"/>
      <c r="L265" s="942"/>
      <c r="M265" s="943"/>
      <c r="N265" s="944"/>
      <c r="O265" s="945"/>
      <c r="P265" s="946"/>
      <c r="Q265" s="947"/>
      <c r="R265" s="948"/>
      <c r="S265" s="949"/>
      <c r="T265" s="950"/>
      <c r="U265" s="951"/>
      <c r="V265" s="933"/>
      <c r="W265" s="934"/>
      <c r="X265" s="935"/>
      <c r="Y265" s="936"/>
      <c r="Z265" s="937"/>
      <c r="AA265" s="938"/>
      <c r="AB265" s="939"/>
      <c r="AC265" s="906" t="str">
        <f>IF(VLOOKUP($A265,'Data (new)'!A:T,12,0)="","",VLOOKUP($A265,'Data (new)'!A:T,12,0))</f>
        <v/>
      </c>
      <c r="AD265" s="906" t="str">
        <f t="shared" si="97"/>
        <v/>
      </c>
      <c r="AE265" s="907" t="str">
        <f t="shared" si="98"/>
        <v/>
      </c>
      <c r="AF265" s="908" t="str">
        <f t="shared" si="96"/>
        <v/>
      </c>
      <c r="AG265" s="909" t="str">
        <f t="shared" si="99"/>
        <v/>
      </c>
      <c r="AH265" s="192">
        <f t="shared" si="77"/>
        <v>0</v>
      </c>
      <c r="AI265" s="192">
        <f t="shared" si="78"/>
        <v>0</v>
      </c>
      <c r="AJ265" s="192">
        <f t="shared" si="79"/>
        <v>0</v>
      </c>
      <c r="AK265" s="192">
        <f t="shared" si="80"/>
        <v>0</v>
      </c>
      <c r="AL265" s="192">
        <f t="shared" si="81"/>
        <v>0</v>
      </c>
      <c r="AM265" s="192">
        <f t="shared" si="82"/>
        <v>0</v>
      </c>
      <c r="AN265" s="192">
        <f t="shared" si="83"/>
        <v>0</v>
      </c>
      <c r="AO265" s="192">
        <f t="shared" si="84"/>
        <v>0</v>
      </c>
      <c r="AP265" s="192">
        <f t="shared" si="85"/>
        <v>0</v>
      </c>
      <c r="AQ265" s="192">
        <f t="shared" si="86"/>
        <v>0</v>
      </c>
      <c r="AR265" s="192">
        <f t="shared" si="87"/>
        <v>0</v>
      </c>
      <c r="AS265" s="192">
        <f t="shared" si="88"/>
        <v>0</v>
      </c>
      <c r="AT265" s="192">
        <f t="shared" si="89"/>
        <v>0</v>
      </c>
      <c r="AU265" s="192">
        <f t="shared" si="90"/>
        <v>0</v>
      </c>
      <c r="AV265" s="192">
        <f t="shared" si="91"/>
        <v>0</v>
      </c>
      <c r="AW265" s="192">
        <f t="shared" si="92"/>
        <v>0</v>
      </c>
      <c r="AX265" s="192">
        <f t="shared" si="93"/>
        <v>0</v>
      </c>
      <c r="AY265" s="192">
        <f t="shared" si="94"/>
        <v>0</v>
      </c>
      <c r="AZ265" s="192">
        <f t="shared" si="95"/>
        <v>0</v>
      </c>
    </row>
    <row r="266" spans="1:52" ht="15.75" customHeight="1">
      <c r="C266" s="183"/>
      <c r="D266" s="184"/>
      <c r="E266" s="183"/>
      <c r="F266" s="711"/>
      <c r="G266" s="712"/>
      <c r="H266" s="183"/>
      <c r="I266" s="713"/>
      <c r="J266" s="714"/>
      <c r="K266" s="715"/>
      <c r="L266" s="716"/>
      <c r="M266" s="716"/>
      <c r="N266" s="716"/>
      <c r="O266" s="716"/>
      <c r="P266" s="716"/>
      <c r="Q266" s="716"/>
      <c r="R266" s="716"/>
      <c r="S266" s="716"/>
      <c r="T266" s="716"/>
      <c r="U266" s="717"/>
      <c r="V266" s="717"/>
      <c r="W266" s="717"/>
      <c r="X266" s="717"/>
      <c r="Y266" s="717"/>
      <c r="Z266" s="717"/>
      <c r="AA266" s="717"/>
      <c r="AB266" s="717"/>
      <c r="AC266" s="717"/>
      <c r="AD266" s="716"/>
      <c r="AE266" s="718"/>
      <c r="AF266" s="670"/>
    </row>
    <row r="267" spans="1:52" ht="15.75" customHeight="1">
      <c r="C267" s="183"/>
      <c r="D267" s="184"/>
      <c r="E267" s="183"/>
      <c r="F267" s="711"/>
      <c r="G267" s="712"/>
      <c r="H267" s="183"/>
      <c r="I267" s="713"/>
      <c r="J267" s="714"/>
      <c r="K267" s="715"/>
      <c r="L267" s="716"/>
      <c r="M267" s="716"/>
      <c r="N267" s="716"/>
      <c r="O267" s="716"/>
      <c r="P267" s="716"/>
      <c r="Q267" s="716"/>
      <c r="R267" s="716"/>
      <c r="S267" s="716"/>
      <c r="T267" s="716"/>
      <c r="U267" s="717"/>
      <c r="V267" s="717"/>
      <c r="W267" s="717"/>
      <c r="X267" s="717"/>
      <c r="Y267" s="717"/>
      <c r="Z267" s="717"/>
      <c r="AA267" s="717"/>
      <c r="AB267" s="717"/>
      <c r="AC267" s="717"/>
      <c r="AD267" s="716"/>
      <c r="AE267" s="718"/>
      <c r="AF267" s="670"/>
    </row>
    <row r="268" spans="1:52" ht="15.75" customHeight="1">
      <c r="C268" s="183"/>
      <c r="D268" s="184"/>
      <c r="E268" s="183"/>
      <c r="F268" s="711"/>
      <c r="G268" s="712"/>
      <c r="H268" s="183"/>
      <c r="I268" s="713"/>
      <c r="J268" s="714"/>
      <c r="K268" s="715"/>
      <c r="L268" s="716"/>
      <c r="M268" s="716"/>
      <c r="N268" s="716"/>
      <c r="O268" s="716"/>
      <c r="P268" s="716"/>
      <c r="Q268" s="716"/>
      <c r="R268" s="716"/>
      <c r="S268" s="716"/>
      <c r="T268" s="716"/>
      <c r="U268" s="717"/>
      <c r="V268" s="717"/>
      <c r="W268" s="717"/>
      <c r="X268" s="717"/>
      <c r="Y268" s="717"/>
      <c r="Z268" s="717"/>
      <c r="AA268" s="717"/>
      <c r="AB268" s="717"/>
      <c r="AC268" s="717"/>
      <c r="AD268" s="716"/>
      <c r="AE268" s="718"/>
      <c r="AF268" s="670"/>
    </row>
    <row r="269" spans="1:52" ht="15.75" customHeight="1">
      <c r="C269" s="183"/>
      <c r="D269" s="184"/>
      <c r="E269" s="183"/>
      <c r="F269" s="711"/>
      <c r="G269" s="712"/>
      <c r="H269" s="183"/>
      <c r="I269" s="713"/>
      <c r="J269" s="714"/>
      <c r="K269" s="715"/>
      <c r="L269" s="716"/>
      <c r="M269" s="716"/>
      <c r="N269" s="716"/>
      <c r="O269" s="716"/>
      <c r="P269" s="716"/>
      <c r="Q269" s="716"/>
      <c r="R269" s="716"/>
      <c r="S269" s="716"/>
      <c r="T269" s="716"/>
      <c r="U269" s="717"/>
      <c r="V269" s="717"/>
      <c r="W269" s="717"/>
      <c r="X269" s="717"/>
      <c r="Y269" s="717"/>
      <c r="Z269" s="717"/>
      <c r="AA269" s="717"/>
      <c r="AB269" s="717"/>
      <c r="AC269" s="717"/>
      <c r="AD269" s="716"/>
      <c r="AE269" s="718"/>
      <c r="AF269" s="670"/>
    </row>
    <row r="270" spans="1:52" ht="15.75" customHeight="1">
      <c r="C270" s="183"/>
      <c r="D270" s="184"/>
      <c r="E270" s="183"/>
      <c r="F270" s="711"/>
      <c r="G270" s="712"/>
      <c r="H270" s="183"/>
      <c r="I270" s="713"/>
      <c r="J270" s="714"/>
      <c r="K270" s="715"/>
      <c r="L270" s="716"/>
      <c r="M270" s="716"/>
      <c r="N270" s="716"/>
      <c r="O270" s="716"/>
      <c r="P270" s="716"/>
      <c r="Q270" s="716"/>
      <c r="R270" s="716"/>
      <c r="S270" s="716"/>
      <c r="T270" s="716"/>
      <c r="U270" s="717"/>
      <c r="V270" s="717"/>
      <c r="W270" s="717"/>
      <c r="X270" s="717"/>
      <c r="Y270" s="717"/>
      <c r="Z270" s="717"/>
      <c r="AA270" s="717"/>
      <c r="AB270" s="717"/>
      <c r="AC270" s="717"/>
      <c r="AD270" s="716"/>
      <c r="AE270" s="718"/>
      <c r="AF270" s="670"/>
    </row>
    <row r="271" spans="1:52" ht="15.75" customHeight="1">
      <c r="C271" s="183"/>
      <c r="D271" s="184"/>
      <c r="E271" s="183"/>
      <c r="F271" s="711"/>
      <c r="G271" s="712"/>
      <c r="H271" s="183"/>
      <c r="I271" s="713"/>
      <c r="J271" s="714"/>
      <c r="K271" s="715"/>
      <c r="L271" s="716"/>
      <c r="M271" s="716"/>
      <c r="N271" s="716"/>
      <c r="O271" s="716"/>
      <c r="P271" s="716"/>
      <c r="Q271" s="716"/>
      <c r="R271" s="716"/>
      <c r="S271" s="716"/>
      <c r="T271" s="716"/>
      <c r="U271" s="717"/>
      <c r="V271" s="717"/>
      <c r="W271" s="717"/>
      <c r="X271" s="717"/>
      <c r="Y271" s="717"/>
      <c r="Z271" s="717"/>
      <c r="AA271" s="717"/>
      <c r="AB271" s="717"/>
      <c r="AC271" s="717"/>
      <c r="AD271" s="716"/>
      <c r="AE271" s="718"/>
      <c r="AF271" s="670"/>
    </row>
    <row r="272" spans="1:52" ht="15.75" customHeight="1">
      <c r="C272" s="183"/>
      <c r="D272" s="184"/>
      <c r="E272" s="183"/>
      <c r="F272" s="711"/>
      <c r="G272" s="712"/>
      <c r="H272" s="183"/>
      <c r="I272" s="713"/>
      <c r="J272" s="714"/>
      <c r="K272" s="715"/>
      <c r="L272" s="716"/>
      <c r="M272" s="716"/>
      <c r="N272" s="716"/>
      <c r="O272" s="716"/>
      <c r="P272" s="716"/>
      <c r="Q272" s="716"/>
      <c r="R272" s="716"/>
      <c r="S272" s="716"/>
      <c r="T272" s="716"/>
      <c r="U272" s="717"/>
      <c r="V272" s="717"/>
      <c r="W272" s="717"/>
      <c r="X272" s="717"/>
      <c r="Y272" s="717"/>
      <c r="Z272" s="717"/>
      <c r="AA272" s="717"/>
      <c r="AB272" s="717"/>
      <c r="AC272" s="717"/>
      <c r="AD272" s="716"/>
      <c r="AE272" s="718"/>
      <c r="AF272" s="670"/>
    </row>
    <row r="273" spans="3:32" ht="15.75" customHeight="1">
      <c r="C273" s="183"/>
      <c r="D273" s="184"/>
      <c r="E273" s="183"/>
      <c r="F273" s="711"/>
      <c r="G273" s="712"/>
      <c r="H273" s="183"/>
      <c r="I273" s="713"/>
      <c r="J273" s="714"/>
      <c r="K273" s="715"/>
      <c r="L273" s="716"/>
      <c r="M273" s="716"/>
      <c r="N273" s="716"/>
      <c r="O273" s="716"/>
      <c r="P273" s="716"/>
      <c r="Q273" s="716"/>
      <c r="R273" s="716"/>
      <c r="S273" s="716"/>
      <c r="T273" s="716"/>
      <c r="U273" s="717"/>
      <c r="V273" s="717"/>
      <c r="W273" s="717"/>
      <c r="X273" s="717"/>
      <c r="Y273" s="717"/>
      <c r="Z273" s="717"/>
      <c r="AA273" s="717"/>
      <c r="AB273" s="717"/>
      <c r="AC273" s="717"/>
      <c r="AD273" s="716"/>
      <c r="AE273" s="718"/>
      <c r="AF273" s="670"/>
    </row>
    <row r="274" spans="3:32" ht="15.75" customHeight="1">
      <c r="C274" s="183"/>
      <c r="D274" s="184"/>
      <c r="E274" s="183"/>
      <c r="F274" s="711"/>
      <c r="G274" s="712"/>
      <c r="H274" s="183"/>
      <c r="I274" s="713"/>
      <c r="J274" s="714"/>
      <c r="K274" s="715"/>
      <c r="L274" s="716"/>
      <c r="M274" s="716"/>
      <c r="N274" s="716"/>
      <c r="O274" s="716"/>
      <c r="P274" s="716"/>
      <c r="Q274" s="716"/>
      <c r="R274" s="716"/>
      <c r="S274" s="716"/>
      <c r="T274" s="716"/>
      <c r="U274" s="717"/>
      <c r="V274" s="717"/>
      <c r="W274" s="717"/>
      <c r="X274" s="717"/>
      <c r="Y274" s="717"/>
      <c r="Z274" s="717"/>
      <c r="AA274" s="717"/>
      <c r="AB274" s="717"/>
      <c r="AC274" s="717"/>
      <c r="AD274" s="716"/>
      <c r="AE274" s="718"/>
      <c r="AF274" s="670"/>
    </row>
    <row r="275" spans="3:32" ht="15.75" customHeight="1">
      <c r="C275" s="183"/>
      <c r="D275" s="184"/>
      <c r="E275" s="183"/>
      <c r="F275" s="711"/>
      <c r="G275" s="712"/>
      <c r="H275" s="183"/>
      <c r="I275" s="713"/>
      <c r="J275" s="714"/>
      <c r="K275" s="715"/>
      <c r="L275" s="716"/>
      <c r="M275" s="716"/>
      <c r="N275" s="716"/>
      <c r="O275" s="716"/>
      <c r="P275" s="716"/>
      <c r="Q275" s="716"/>
      <c r="R275" s="716"/>
      <c r="S275" s="716"/>
      <c r="T275" s="716"/>
      <c r="U275" s="717"/>
      <c r="V275" s="717"/>
      <c r="W275" s="717"/>
      <c r="X275" s="717"/>
      <c r="Y275" s="717"/>
      <c r="Z275" s="717"/>
      <c r="AA275" s="717"/>
      <c r="AB275" s="717"/>
      <c r="AC275" s="717"/>
      <c r="AD275" s="716"/>
      <c r="AE275" s="718"/>
      <c r="AF275" s="670"/>
    </row>
    <row r="276" spans="3:32" ht="15.75" customHeight="1">
      <c r="C276" s="183"/>
      <c r="D276" s="184"/>
      <c r="E276" s="183"/>
      <c r="F276" s="711"/>
      <c r="G276" s="712"/>
      <c r="H276" s="183"/>
      <c r="I276" s="713"/>
      <c r="J276" s="714"/>
      <c r="K276" s="715"/>
      <c r="L276" s="716"/>
      <c r="M276" s="716"/>
      <c r="N276" s="716"/>
      <c r="O276" s="716"/>
      <c r="P276" s="716"/>
      <c r="Q276" s="716"/>
      <c r="R276" s="716"/>
      <c r="S276" s="716"/>
      <c r="T276" s="716"/>
      <c r="U276" s="717"/>
      <c r="V276" s="717"/>
      <c r="W276" s="717"/>
      <c r="X276" s="717"/>
      <c r="Y276" s="717"/>
      <c r="Z276" s="717"/>
      <c r="AA276" s="717"/>
      <c r="AB276" s="717"/>
      <c r="AC276" s="717"/>
      <c r="AD276" s="716"/>
      <c r="AE276" s="718"/>
      <c r="AF276" s="670"/>
    </row>
    <row r="277" spans="3:32" ht="15.75" customHeight="1">
      <c r="C277" s="183"/>
      <c r="D277" s="184"/>
      <c r="E277" s="183"/>
      <c r="F277" s="711"/>
      <c r="G277" s="712"/>
      <c r="H277" s="183"/>
      <c r="I277" s="713"/>
      <c r="J277" s="714"/>
      <c r="K277" s="715"/>
      <c r="L277" s="716"/>
      <c r="M277" s="716"/>
      <c r="N277" s="716"/>
      <c r="O277" s="716"/>
      <c r="P277" s="716"/>
      <c r="Q277" s="716"/>
      <c r="R277" s="716"/>
      <c r="S277" s="716"/>
      <c r="T277" s="716"/>
      <c r="U277" s="717"/>
      <c r="V277" s="717"/>
      <c r="W277" s="717"/>
      <c r="X277" s="717"/>
      <c r="Y277" s="717"/>
      <c r="Z277" s="717"/>
      <c r="AA277" s="717"/>
      <c r="AB277" s="717"/>
      <c r="AC277" s="717"/>
      <c r="AD277" s="716"/>
      <c r="AE277" s="718"/>
      <c r="AF277" s="670"/>
    </row>
    <row r="278" spans="3:32" ht="15.75" customHeight="1">
      <c r="C278" s="183"/>
      <c r="D278" s="184"/>
      <c r="E278" s="183"/>
      <c r="F278" s="711"/>
      <c r="G278" s="712"/>
      <c r="H278" s="183"/>
      <c r="I278" s="713"/>
      <c r="J278" s="714"/>
      <c r="K278" s="715"/>
      <c r="L278" s="716"/>
      <c r="M278" s="716"/>
      <c r="N278" s="716"/>
      <c r="O278" s="716"/>
      <c r="P278" s="716"/>
      <c r="Q278" s="716"/>
      <c r="R278" s="716"/>
      <c r="S278" s="716"/>
      <c r="T278" s="716"/>
      <c r="U278" s="717"/>
      <c r="V278" s="717"/>
      <c r="W278" s="717"/>
      <c r="X278" s="717"/>
      <c r="Y278" s="717"/>
      <c r="Z278" s="717"/>
      <c r="AA278" s="717"/>
      <c r="AB278" s="717"/>
      <c r="AC278" s="717"/>
      <c r="AD278" s="716"/>
      <c r="AE278" s="718"/>
      <c r="AF278" s="670"/>
    </row>
    <row r="279" spans="3:32" ht="15.75" customHeight="1">
      <c r="C279" s="183"/>
      <c r="D279" s="184"/>
      <c r="E279" s="183"/>
      <c r="F279" s="711"/>
      <c r="G279" s="712"/>
      <c r="H279" s="183"/>
      <c r="I279" s="713"/>
      <c r="J279" s="714"/>
      <c r="K279" s="715"/>
      <c r="L279" s="716"/>
      <c r="M279" s="716"/>
      <c r="N279" s="716"/>
      <c r="O279" s="716"/>
      <c r="P279" s="716"/>
      <c r="Q279" s="716"/>
      <c r="R279" s="716"/>
      <c r="S279" s="716"/>
      <c r="T279" s="716"/>
      <c r="U279" s="717"/>
      <c r="V279" s="717"/>
      <c r="W279" s="717"/>
      <c r="X279" s="717"/>
      <c r="Y279" s="717"/>
      <c r="Z279" s="717"/>
      <c r="AA279" s="717"/>
      <c r="AB279" s="717"/>
      <c r="AC279" s="717"/>
      <c r="AD279" s="716"/>
      <c r="AE279" s="718"/>
      <c r="AF279" s="670"/>
    </row>
    <row r="280" spans="3:32" ht="15.75" customHeight="1">
      <c r="C280" s="183"/>
      <c r="D280" s="184"/>
      <c r="E280" s="183"/>
      <c r="F280" s="711"/>
      <c r="G280" s="712"/>
      <c r="H280" s="183"/>
      <c r="I280" s="713"/>
      <c r="J280" s="714"/>
      <c r="K280" s="715"/>
      <c r="L280" s="716"/>
      <c r="M280" s="716"/>
      <c r="N280" s="716"/>
      <c r="O280" s="716"/>
      <c r="P280" s="716"/>
      <c r="Q280" s="716"/>
      <c r="R280" s="716"/>
      <c r="S280" s="716"/>
      <c r="T280" s="716"/>
      <c r="U280" s="717"/>
      <c r="V280" s="717"/>
      <c r="W280" s="717"/>
      <c r="X280" s="717"/>
      <c r="Y280" s="717"/>
      <c r="Z280" s="717"/>
      <c r="AA280" s="717"/>
      <c r="AB280" s="717"/>
      <c r="AC280" s="717"/>
      <c r="AD280" s="716"/>
      <c r="AE280" s="718"/>
      <c r="AF280" s="670"/>
    </row>
    <row r="281" spans="3:32" ht="15.75" customHeight="1">
      <c r="C281" s="183"/>
      <c r="D281" s="184"/>
      <c r="E281" s="183"/>
      <c r="F281" s="711"/>
      <c r="G281" s="712"/>
      <c r="H281" s="183"/>
      <c r="I281" s="713"/>
      <c r="J281" s="714"/>
      <c r="K281" s="715"/>
      <c r="L281" s="716"/>
      <c r="M281" s="716"/>
      <c r="N281" s="716"/>
      <c r="O281" s="716"/>
      <c r="P281" s="716"/>
      <c r="Q281" s="716"/>
      <c r="R281" s="716"/>
      <c r="S281" s="716"/>
      <c r="T281" s="716"/>
      <c r="U281" s="717"/>
      <c r="V281" s="717"/>
      <c r="W281" s="717"/>
      <c r="X281" s="717"/>
      <c r="Y281" s="717"/>
      <c r="Z281" s="717"/>
      <c r="AA281" s="717"/>
      <c r="AB281" s="717"/>
      <c r="AC281" s="717"/>
      <c r="AD281" s="716"/>
      <c r="AE281" s="718"/>
      <c r="AF281" s="670"/>
    </row>
    <row r="282" spans="3:32" ht="15.75" customHeight="1">
      <c r="C282" s="183"/>
      <c r="D282" s="184"/>
      <c r="E282" s="183"/>
      <c r="F282" s="711"/>
      <c r="G282" s="712"/>
      <c r="H282" s="183"/>
      <c r="I282" s="713"/>
      <c r="J282" s="714"/>
      <c r="K282" s="715"/>
      <c r="L282" s="716"/>
      <c r="M282" s="716"/>
      <c r="N282" s="716"/>
      <c r="O282" s="716"/>
      <c r="P282" s="716"/>
      <c r="Q282" s="716"/>
      <c r="R282" s="716"/>
      <c r="S282" s="716"/>
      <c r="T282" s="716"/>
      <c r="U282" s="717"/>
      <c r="V282" s="717"/>
      <c r="W282" s="717"/>
      <c r="X282" s="717"/>
      <c r="Y282" s="717"/>
      <c r="Z282" s="717"/>
      <c r="AA282" s="717"/>
      <c r="AB282" s="717"/>
      <c r="AC282" s="717"/>
      <c r="AD282" s="716"/>
      <c r="AE282" s="718"/>
      <c r="AF282" s="670"/>
    </row>
    <row r="283" spans="3:32" ht="15.75" customHeight="1">
      <c r="C283" s="183"/>
      <c r="D283" s="184"/>
      <c r="E283" s="183"/>
      <c r="F283" s="711"/>
      <c r="G283" s="712"/>
      <c r="H283" s="183"/>
      <c r="I283" s="713"/>
      <c r="J283" s="714"/>
      <c r="K283" s="715"/>
      <c r="L283" s="716"/>
      <c r="M283" s="716"/>
      <c r="N283" s="716"/>
      <c r="O283" s="716"/>
      <c r="P283" s="716"/>
      <c r="Q283" s="716"/>
      <c r="R283" s="716"/>
      <c r="S283" s="716"/>
      <c r="T283" s="716"/>
      <c r="U283" s="717"/>
      <c r="V283" s="717"/>
      <c r="W283" s="717"/>
      <c r="X283" s="717"/>
      <c r="Y283" s="717"/>
      <c r="Z283" s="717"/>
      <c r="AA283" s="717"/>
      <c r="AB283" s="717"/>
      <c r="AC283" s="717"/>
      <c r="AD283" s="716"/>
      <c r="AE283" s="718"/>
      <c r="AF283" s="670"/>
    </row>
    <row r="284" spans="3:32" ht="15.75" customHeight="1">
      <c r="C284" s="183"/>
      <c r="D284" s="184"/>
      <c r="E284" s="183"/>
      <c r="F284" s="711"/>
      <c r="G284" s="712"/>
      <c r="H284" s="183"/>
      <c r="I284" s="713"/>
      <c r="J284" s="714"/>
      <c r="K284" s="715"/>
      <c r="L284" s="716"/>
      <c r="M284" s="716"/>
      <c r="N284" s="716"/>
      <c r="O284" s="716"/>
      <c r="P284" s="716"/>
      <c r="Q284" s="716"/>
      <c r="R284" s="716"/>
      <c r="S284" s="716"/>
      <c r="T284" s="716"/>
      <c r="U284" s="717"/>
      <c r="V284" s="717"/>
      <c r="W284" s="717"/>
      <c r="X284" s="717"/>
      <c r="Y284" s="717"/>
      <c r="Z284" s="717"/>
      <c r="AA284" s="717"/>
      <c r="AB284" s="717"/>
      <c r="AC284" s="717"/>
      <c r="AD284" s="716"/>
      <c r="AE284" s="718"/>
      <c r="AF284" s="670"/>
    </row>
    <row r="285" spans="3:32" ht="15.75" customHeight="1">
      <c r="C285" s="183"/>
      <c r="D285" s="184"/>
      <c r="E285" s="183"/>
      <c r="F285" s="711"/>
      <c r="G285" s="712"/>
      <c r="H285" s="183"/>
      <c r="I285" s="713"/>
      <c r="J285" s="714"/>
      <c r="K285" s="715"/>
      <c r="L285" s="716"/>
      <c r="M285" s="716"/>
      <c r="N285" s="716"/>
      <c r="O285" s="716"/>
      <c r="P285" s="716"/>
      <c r="Q285" s="716"/>
      <c r="R285" s="716"/>
      <c r="S285" s="716"/>
      <c r="T285" s="716"/>
      <c r="U285" s="717"/>
      <c r="V285" s="717"/>
      <c r="W285" s="717"/>
      <c r="X285" s="717"/>
      <c r="Y285" s="717"/>
      <c r="Z285" s="717"/>
      <c r="AA285" s="717"/>
      <c r="AB285" s="717"/>
      <c r="AC285" s="717"/>
      <c r="AD285" s="716"/>
      <c r="AE285" s="718"/>
      <c r="AF285" s="670"/>
    </row>
    <row r="286" spans="3:32" ht="15.75" customHeight="1">
      <c r="C286" s="183"/>
      <c r="D286" s="184"/>
      <c r="E286" s="183"/>
      <c r="F286" s="711"/>
      <c r="G286" s="712"/>
      <c r="H286" s="183"/>
      <c r="I286" s="713"/>
      <c r="J286" s="714"/>
      <c r="K286" s="715"/>
      <c r="L286" s="716"/>
      <c r="M286" s="716"/>
      <c r="N286" s="716"/>
      <c r="O286" s="716"/>
      <c r="P286" s="716"/>
      <c r="Q286" s="716"/>
      <c r="R286" s="716"/>
      <c r="S286" s="716"/>
      <c r="T286" s="716"/>
      <c r="U286" s="717"/>
      <c r="V286" s="717"/>
      <c r="W286" s="717"/>
      <c r="X286" s="717"/>
      <c r="Y286" s="717"/>
      <c r="Z286" s="717"/>
      <c r="AA286" s="717"/>
      <c r="AB286" s="717"/>
      <c r="AC286" s="717"/>
      <c r="AD286" s="716"/>
      <c r="AE286" s="718"/>
      <c r="AF286" s="670"/>
    </row>
    <row r="287" spans="3:32" ht="15.75" customHeight="1">
      <c r="C287" s="183"/>
      <c r="D287" s="184"/>
      <c r="E287" s="183"/>
      <c r="F287" s="711"/>
      <c r="G287" s="712"/>
      <c r="H287" s="183"/>
      <c r="I287" s="713"/>
      <c r="J287" s="714"/>
      <c r="K287" s="715"/>
      <c r="L287" s="716"/>
      <c r="M287" s="716"/>
      <c r="N287" s="716"/>
      <c r="O287" s="716"/>
      <c r="P287" s="716"/>
      <c r="Q287" s="716"/>
      <c r="R287" s="716"/>
      <c r="S287" s="716"/>
      <c r="T287" s="716"/>
      <c r="U287" s="717"/>
      <c r="V287" s="717"/>
      <c r="W287" s="717"/>
      <c r="X287" s="717"/>
      <c r="Y287" s="717"/>
      <c r="Z287" s="717"/>
      <c r="AA287" s="717"/>
      <c r="AB287" s="717"/>
      <c r="AC287" s="717"/>
      <c r="AD287" s="716"/>
      <c r="AE287" s="718"/>
      <c r="AF287" s="670"/>
    </row>
    <row r="288" spans="3:32" ht="15.75" customHeight="1">
      <c r="C288" s="183"/>
      <c r="D288" s="184"/>
      <c r="E288" s="183"/>
      <c r="F288" s="711"/>
      <c r="G288" s="712"/>
      <c r="H288" s="183"/>
      <c r="I288" s="713"/>
      <c r="J288" s="714"/>
      <c r="K288" s="715"/>
      <c r="L288" s="716"/>
      <c r="M288" s="716"/>
      <c r="N288" s="716"/>
      <c r="O288" s="716"/>
      <c r="P288" s="716"/>
      <c r="Q288" s="716"/>
      <c r="R288" s="716"/>
      <c r="S288" s="716"/>
      <c r="T288" s="716"/>
      <c r="U288" s="717"/>
      <c r="V288" s="717"/>
      <c r="W288" s="717"/>
      <c r="X288" s="717"/>
      <c r="Y288" s="717"/>
      <c r="Z288" s="717"/>
      <c r="AA288" s="717"/>
      <c r="AB288" s="717"/>
      <c r="AC288" s="717"/>
      <c r="AD288" s="716"/>
      <c r="AE288" s="718"/>
      <c r="AF288" s="670"/>
    </row>
    <row r="289" spans="3:32" ht="15.75" customHeight="1">
      <c r="C289" s="183"/>
      <c r="D289" s="184"/>
      <c r="E289" s="183"/>
      <c r="F289" s="711"/>
      <c r="G289" s="712"/>
      <c r="H289" s="183"/>
      <c r="I289" s="713"/>
      <c r="J289" s="714"/>
      <c r="K289" s="715"/>
      <c r="L289" s="716"/>
      <c r="M289" s="716"/>
      <c r="N289" s="716"/>
      <c r="O289" s="716"/>
      <c r="P289" s="716"/>
      <c r="Q289" s="716"/>
      <c r="R289" s="716"/>
      <c r="S289" s="716"/>
      <c r="T289" s="716"/>
      <c r="U289" s="717"/>
      <c r="V289" s="717"/>
      <c r="W289" s="717"/>
      <c r="X289" s="717"/>
      <c r="Y289" s="717"/>
      <c r="Z289" s="717"/>
      <c r="AA289" s="717"/>
      <c r="AB289" s="717"/>
      <c r="AC289" s="717"/>
      <c r="AD289" s="716"/>
      <c r="AE289" s="718"/>
      <c r="AF289" s="670"/>
    </row>
    <row r="290" spans="3:32" ht="15.75" customHeight="1">
      <c r="C290" s="183"/>
      <c r="D290" s="184"/>
      <c r="E290" s="183"/>
      <c r="F290" s="711"/>
      <c r="G290" s="712"/>
      <c r="H290" s="183"/>
      <c r="I290" s="713"/>
      <c r="J290" s="714"/>
      <c r="K290" s="715"/>
      <c r="L290" s="716"/>
      <c r="M290" s="716"/>
      <c r="N290" s="716"/>
      <c r="O290" s="716"/>
      <c r="P290" s="716"/>
      <c r="Q290" s="716"/>
      <c r="R290" s="716"/>
      <c r="S290" s="716"/>
      <c r="T290" s="716"/>
      <c r="U290" s="717"/>
      <c r="V290" s="717"/>
      <c r="W290" s="717"/>
      <c r="X290" s="717"/>
      <c r="Y290" s="717"/>
      <c r="Z290" s="717"/>
      <c r="AA290" s="717"/>
      <c r="AB290" s="717"/>
      <c r="AC290" s="717"/>
      <c r="AD290" s="716"/>
      <c r="AE290" s="718"/>
      <c r="AF290" s="670"/>
    </row>
    <row r="291" spans="3:32" ht="15.75" customHeight="1">
      <c r="C291" s="183"/>
      <c r="D291" s="184"/>
      <c r="E291" s="183"/>
      <c r="F291" s="711"/>
      <c r="G291" s="712"/>
      <c r="H291" s="183"/>
      <c r="I291" s="713"/>
      <c r="J291" s="714"/>
      <c r="K291" s="715"/>
      <c r="L291" s="716"/>
      <c r="M291" s="716"/>
      <c r="N291" s="716"/>
      <c r="O291" s="716"/>
      <c r="P291" s="716"/>
      <c r="Q291" s="716"/>
      <c r="R291" s="716"/>
      <c r="S291" s="716"/>
      <c r="T291" s="716"/>
      <c r="U291" s="717"/>
      <c r="V291" s="717"/>
      <c r="W291" s="717"/>
      <c r="X291" s="717"/>
      <c r="Y291" s="717"/>
      <c r="Z291" s="717"/>
      <c r="AA291" s="717"/>
      <c r="AB291" s="717"/>
      <c r="AC291" s="717"/>
      <c r="AD291" s="716"/>
      <c r="AE291" s="718"/>
      <c r="AF291" s="670"/>
    </row>
    <row r="292" spans="3:32" ht="15.75" customHeight="1">
      <c r="C292" s="183"/>
      <c r="D292" s="184"/>
      <c r="E292" s="183"/>
      <c r="F292" s="711"/>
      <c r="G292" s="712"/>
      <c r="H292" s="183"/>
      <c r="I292" s="713"/>
      <c r="J292" s="714"/>
      <c r="K292" s="715"/>
      <c r="L292" s="716"/>
      <c r="M292" s="716"/>
      <c r="N292" s="716"/>
      <c r="O292" s="716"/>
      <c r="P292" s="716"/>
      <c r="Q292" s="716"/>
      <c r="R292" s="716"/>
      <c r="S292" s="716"/>
      <c r="T292" s="716"/>
      <c r="U292" s="717"/>
      <c r="V292" s="717"/>
      <c r="W292" s="717"/>
      <c r="X292" s="717"/>
      <c r="Y292" s="717"/>
      <c r="Z292" s="717"/>
      <c r="AA292" s="717"/>
      <c r="AB292" s="717"/>
      <c r="AC292" s="717"/>
      <c r="AD292" s="716"/>
      <c r="AE292" s="718"/>
      <c r="AF292" s="670"/>
    </row>
    <row r="293" spans="3:32" ht="15.75" customHeight="1">
      <c r="C293" s="183"/>
      <c r="D293" s="184"/>
      <c r="E293" s="183"/>
      <c r="F293" s="711"/>
      <c r="G293" s="712"/>
      <c r="H293" s="183"/>
      <c r="I293" s="713"/>
      <c r="J293" s="714"/>
      <c r="K293" s="715"/>
      <c r="L293" s="716"/>
      <c r="M293" s="716"/>
      <c r="N293" s="716"/>
      <c r="O293" s="716"/>
      <c r="P293" s="716"/>
      <c r="Q293" s="716"/>
      <c r="R293" s="716"/>
      <c r="S293" s="716"/>
      <c r="T293" s="716"/>
      <c r="U293" s="717"/>
      <c r="V293" s="717"/>
      <c r="W293" s="717"/>
      <c r="X293" s="717"/>
      <c r="Y293" s="717"/>
      <c r="Z293" s="717"/>
      <c r="AA293" s="717"/>
      <c r="AB293" s="717"/>
      <c r="AC293" s="717"/>
      <c r="AD293" s="716"/>
      <c r="AE293" s="718"/>
      <c r="AF293" s="670"/>
    </row>
    <row r="294" spans="3:32" ht="15.75" customHeight="1">
      <c r="C294" s="183"/>
      <c r="D294" s="184"/>
      <c r="E294" s="183"/>
      <c r="F294" s="711"/>
      <c r="G294" s="712"/>
      <c r="H294" s="183"/>
      <c r="I294" s="713"/>
      <c r="J294" s="714"/>
      <c r="K294" s="715"/>
      <c r="L294" s="716"/>
      <c r="M294" s="716"/>
      <c r="N294" s="716"/>
      <c r="O294" s="716"/>
      <c r="P294" s="716"/>
      <c r="Q294" s="716"/>
      <c r="R294" s="716"/>
      <c r="S294" s="716"/>
      <c r="T294" s="716"/>
      <c r="U294" s="717"/>
      <c r="V294" s="717"/>
      <c r="W294" s="717"/>
      <c r="X294" s="717"/>
      <c r="Y294" s="717"/>
      <c r="Z294" s="717"/>
      <c r="AA294" s="717"/>
      <c r="AB294" s="717"/>
      <c r="AC294" s="717"/>
      <c r="AD294" s="716"/>
      <c r="AE294" s="718"/>
      <c r="AF294" s="670"/>
    </row>
    <row r="295" spans="3:32" ht="15.75" customHeight="1">
      <c r="C295" s="183"/>
      <c r="D295" s="184"/>
      <c r="E295" s="183"/>
      <c r="F295" s="711"/>
      <c r="G295" s="712"/>
      <c r="H295" s="183"/>
      <c r="I295" s="713"/>
      <c r="J295" s="714"/>
      <c r="K295" s="715"/>
      <c r="L295" s="716"/>
      <c r="M295" s="716"/>
      <c r="N295" s="716"/>
      <c r="O295" s="716"/>
      <c r="P295" s="716"/>
      <c r="Q295" s="716"/>
      <c r="R295" s="716"/>
      <c r="S295" s="716"/>
      <c r="T295" s="716"/>
      <c r="U295" s="717"/>
      <c r="V295" s="717"/>
      <c r="W295" s="717"/>
      <c r="X295" s="717"/>
      <c r="Y295" s="717"/>
      <c r="Z295" s="717"/>
      <c r="AA295" s="717"/>
      <c r="AB295" s="717"/>
      <c r="AC295" s="717"/>
      <c r="AD295" s="716"/>
      <c r="AE295" s="718"/>
      <c r="AF295" s="670"/>
    </row>
    <row r="296" spans="3:32" ht="15.75" customHeight="1">
      <c r="C296" s="183"/>
      <c r="D296" s="184"/>
      <c r="E296" s="183"/>
      <c r="F296" s="711"/>
      <c r="G296" s="712"/>
      <c r="H296" s="183"/>
      <c r="I296" s="713"/>
      <c r="J296" s="714"/>
      <c r="K296" s="715"/>
      <c r="L296" s="716"/>
      <c r="M296" s="716"/>
      <c r="N296" s="716"/>
      <c r="O296" s="716"/>
      <c r="P296" s="716"/>
      <c r="Q296" s="716"/>
      <c r="R296" s="716"/>
      <c r="S296" s="716"/>
      <c r="T296" s="716"/>
      <c r="U296" s="717"/>
      <c r="V296" s="717"/>
      <c r="W296" s="717"/>
      <c r="X296" s="717"/>
      <c r="Y296" s="717"/>
      <c r="Z296" s="717"/>
      <c r="AA296" s="717"/>
      <c r="AB296" s="717"/>
      <c r="AC296" s="717"/>
      <c r="AD296" s="716"/>
      <c r="AE296" s="718"/>
      <c r="AF296" s="670"/>
    </row>
    <row r="297" spans="3:32" ht="15.75" customHeight="1">
      <c r="C297" s="183"/>
      <c r="D297" s="184"/>
      <c r="E297" s="183"/>
      <c r="F297" s="711"/>
      <c r="G297" s="712"/>
      <c r="H297" s="183"/>
      <c r="I297" s="713"/>
      <c r="J297" s="714"/>
      <c r="K297" s="715"/>
      <c r="L297" s="716"/>
      <c r="M297" s="716"/>
      <c r="N297" s="716"/>
      <c r="O297" s="716"/>
      <c r="P297" s="716"/>
      <c r="Q297" s="716"/>
      <c r="R297" s="716"/>
      <c r="S297" s="716"/>
      <c r="T297" s="716"/>
      <c r="U297" s="717"/>
      <c r="V297" s="717"/>
      <c r="W297" s="717"/>
      <c r="X297" s="717"/>
      <c r="Y297" s="717"/>
      <c r="Z297" s="717"/>
      <c r="AA297" s="717"/>
      <c r="AB297" s="717"/>
      <c r="AC297" s="717"/>
      <c r="AD297" s="716"/>
      <c r="AE297" s="718"/>
      <c r="AF297" s="670"/>
    </row>
    <row r="298" spans="3:32" ht="15.75" customHeight="1">
      <c r="C298" s="183"/>
      <c r="D298" s="184"/>
      <c r="E298" s="183"/>
      <c r="F298" s="711"/>
      <c r="G298" s="712"/>
      <c r="H298" s="183"/>
      <c r="I298" s="713"/>
      <c r="J298" s="714"/>
      <c r="K298" s="715"/>
      <c r="L298" s="716"/>
      <c r="M298" s="716"/>
      <c r="N298" s="716"/>
      <c r="O298" s="716"/>
      <c r="P298" s="716"/>
      <c r="Q298" s="716"/>
      <c r="R298" s="716"/>
      <c r="S298" s="716"/>
      <c r="T298" s="716"/>
      <c r="U298" s="717"/>
      <c r="V298" s="717"/>
      <c r="W298" s="717"/>
      <c r="X298" s="717"/>
      <c r="Y298" s="717"/>
      <c r="Z298" s="717"/>
      <c r="AA298" s="717"/>
      <c r="AB298" s="717"/>
      <c r="AC298" s="717"/>
      <c r="AD298" s="716"/>
      <c r="AE298" s="718"/>
      <c r="AF298" s="670"/>
    </row>
    <row r="299" spans="3:32" ht="15.75" customHeight="1">
      <c r="C299" s="183"/>
      <c r="D299" s="184"/>
      <c r="E299" s="183"/>
      <c r="F299" s="711"/>
      <c r="G299" s="712"/>
      <c r="H299" s="183"/>
      <c r="I299" s="713"/>
      <c r="J299" s="714"/>
      <c r="K299" s="715"/>
      <c r="L299" s="716"/>
      <c r="M299" s="716"/>
      <c r="N299" s="716"/>
      <c r="O299" s="716"/>
      <c r="P299" s="716"/>
      <c r="Q299" s="716"/>
      <c r="R299" s="716"/>
      <c r="S299" s="716"/>
      <c r="T299" s="716"/>
      <c r="U299" s="717"/>
      <c r="V299" s="717"/>
      <c r="W299" s="717"/>
      <c r="X299" s="717"/>
      <c r="Y299" s="717"/>
      <c r="Z299" s="717"/>
      <c r="AA299" s="717"/>
      <c r="AB299" s="717"/>
      <c r="AC299" s="717"/>
      <c r="AD299" s="716"/>
      <c r="AE299" s="718"/>
      <c r="AF299" s="670"/>
    </row>
    <row r="300" spans="3:32" ht="15.75" customHeight="1">
      <c r="C300" s="183"/>
      <c r="D300" s="184"/>
      <c r="E300" s="183"/>
      <c r="F300" s="711"/>
      <c r="G300" s="712"/>
      <c r="H300" s="183"/>
      <c r="I300" s="713"/>
      <c r="J300" s="714"/>
      <c r="K300" s="715"/>
      <c r="L300" s="716"/>
      <c r="M300" s="716"/>
      <c r="N300" s="716"/>
      <c r="O300" s="716"/>
      <c r="P300" s="716"/>
      <c r="Q300" s="716"/>
      <c r="R300" s="716"/>
      <c r="S300" s="716"/>
      <c r="T300" s="716"/>
      <c r="U300" s="717"/>
      <c r="V300" s="717"/>
      <c r="W300" s="717"/>
      <c r="X300" s="717"/>
      <c r="Y300" s="717"/>
      <c r="Z300" s="717"/>
      <c r="AA300" s="717"/>
      <c r="AB300" s="717"/>
      <c r="AC300" s="717"/>
      <c r="AD300" s="716"/>
      <c r="AE300" s="718"/>
      <c r="AF300" s="670"/>
    </row>
    <row r="301" spans="3:32" ht="15.75" customHeight="1">
      <c r="C301" s="183"/>
      <c r="D301" s="184"/>
      <c r="E301" s="183"/>
      <c r="F301" s="711"/>
      <c r="G301" s="712"/>
      <c r="H301" s="183"/>
      <c r="I301" s="713"/>
      <c r="J301" s="714"/>
      <c r="K301" s="715"/>
      <c r="L301" s="716"/>
      <c r="M301" s="716"/>
      <c r="N301" s="716"/>
      <c r="O301" s="716"/>
      <c r="P301" s="716"/>
      <c r="Q301" s="716"/>
      <c r="R301" s="716"/>
      <c r="S301" s="716"/>
      <c r="T301" s="716"/>
      <c r="U301" s="717"/>
      <c r="V301" s="717"/>
      <c r="W301" s="717"/>
      <c r="X301" s="717"/>
      <c r="Y301" s="717"/>
      <c r="Z301" s="717"/>
      <c r="AA301" s="717"/>
      <c r="AB301" s="717"/>
      <c r="AC301" s="717"/>
      <c r="AD301" s="716"/>
      <c r="AE301" s="718"/>
      <c r="AF301" s="670"/>
    </row>
    <row r="302" spans="3:32" ht="15.75" customHeight="1">
      <c r="C302" s="183"/>
      <c r="D302" s="184"/>
      <c r="E302" s="183"/>
      <c r="F302" s="711"/>
      <c r="G302" s="712"/>
      <c r="H302" s="183"/>
      <c r="I302" s="713"/>
      <c r="J302" s="714"/>
      <c r="K302" s="715"/>
      <c r="L302" s="716"/>
      <c r="M302" s="716"/>
      <c r="N302" s="716"/>
      <c r="O302" s="716"/>
      <c r="P302" s="716"/>
      <c r="Q302" s="716"/>
      <c r="R302" s="716"/>
      <c r="S302" s="716"/>
      <c r="T302" s="716"/>
      <c r="U302" s="717"/>
      <c r="V302" s="717"/>
      <c r="W302" s="717"/>
      <c r="X302" s="717"/>
      <c r="Y302" s="717"/>
      <c r="Z302" s="717"/>
      <c r="AA302" s="717"/>
      <c r="AB302" s="717"/>
      <c r="AC302" s="717"/>
      <c r="AD302" s="716"/>
      <c r="AE302" s="718"/>
      <c r="AF302" s="670"/>
    </row>
    <row r="303" spans="3:32" ht="15.75" customHeight="1">
      <c r="C303" s="183"/>
      <c r="D303" s="184"/>
      <c r="E303" s="183"/>
      <c r="F303" s="711"/>
      <c r="G303" s="712"/>
      <c r="H303" s="183"/>
      <c r="I303" s="713"/>
      <c r="J303" s="714"/>
      <c r="K303" s="715"/>
      <c r="L303" s="716"/>
      <c r="M303" s="716"/>
      <c r="N303" s="716"/>
      <c r="O303" s="716"/>
      <c r="P303" s="716"/>
      <c r="Q303" s="716"/>
      <c r="R303" s="716"/>
      <c r="S303" s="716"/>
      <c r="T303" s="716"/>
      <c r="U303" s="717"/>
      <c r="V303" s="717"/>
      <c r="W303" s="717"/>
      <c r="X303" s="717"/>
      <c r="Y303" s="717"/>
      <c r="Z303" s="717"/>
      <c r="AA303" s="717"/>
      <c r="AB303" s="717"/>
      <c r="AC303" s="717"/>
      <c r="AD303" s="716"/>
      <c r="AE303" s="718"/>
      <c r="AF303" s="670"/>
    </row>
    <row r="304" spans="3:32" ht="15.75" customHeight="1">
      <c r="C304" s="183"/>
      <c r="D304" s="184"/>
      <c r="E304" s="183"/>
      <c r="F304" s="711"/>
      <c r="G304" s="712"/>
      <c r="H304" s="183"/>
      <c r="I304" s="713"/>
      <c r="J304" s="714"/>
      <c r="K304" s="715"/>
      <c r="L304" s="716"/>
      <c r="M304" s="716"/>
      <c r="N304" s="716"/>
      <c r="O304" s="716"/>
      <c r="P304" s="716"/>
      <c r="Q304" s="716"/>
      <c r="R304" s="716"/>
      <c r="S304" s="716"/>
      <c r="T304" s="716"/>
      <c r="U304" s="717"/>
      <c r="V304" s="717"/>
      <c r="W304" s="717"/>
      <c r="X304" s="717"/>
      <c r="Y304" s="717"/>
      <c r="Z304" s="717"/>
      <c r="AA304" s="717"/>
      <c r="AB304" s="717"/>
      <c r="AC304" s="717"/>
      <c r="AD304" s="716"/>
      <c r="AE304" s="718"/>
      <c r="AF304" s="670"/>
    </row>
    <row r="305" spans="3:32" ht="15.75" customHeight="1">
      <c r="C305" s="183"/>
      <c r="D305" s="184"/>
      <c r="E305" s="183"/>
      <c r="F305" s="711"/>
      <c r="G305" s="712"/>
      <c r="H305" s="183"/>
      <c r="I305" s="713"/>
      <c r="J305" s="714"/>
      <c r="K305" s="715"/>
      <c r="L305" s="716"/>
      <c r="M305" s="716"/>
      <c r="N305" s="716"/>
      <c r="O305" s="716"/>
      <c r="P305" s="716"/>
      <c r="Q305" s="716"/>
      <c r="R305" s="716"/>
      <c r="S305" s="716"/>
      <c r="T305" s="716"/>
      <c r="U305" s="717"/>
      <c r="V305" s="717"/>
      <c r="W305" s="717"/>
      <c r="X305" s="717"/>
      <c r="Y305" s="717"/>
      <c r="Z305" s="717"/>
      <c r="AA305" s="717"/>
      <c r="AB305" s="717"/>
      <c r="AC305" s="717"/>
      <c r="AD305" s="716"/>
      <c r="AE305" s="718"/>
      <c r="AF305" s="670"/>
    </row>
    <row r="306" spans="3:32" ht="15.75" customHeight="1">
      <c r="C306" s="183"/>
      <c r="D306" s="184"/>
      <c r="E306" s="183"/>
      <c r="F306" s="711"/>
      <c r="G306" s="712"/>
      <c r="H306" s="183"/>
      <c r="I306" s="713"/>
      <c r="J306" s="714"/>
      <c r="K306" s="715"/>
      <c r="L306" s="716"/>
      <c r="M306" s="716"/>
      <c r="N306" s="716"/>
      <c r="O306" s="716"/>
      <c r="P306" s="716"/>
      <c r="Q306" s="716"/>
      <c r="R306" s="716"/>
      <c r="S306" s="716"/>
      <c r="T306" s="716"/>
      <c r="U306" s="717"/>
      <c r="V306" s="717"/>
      <c r="W306" s="717"/>
      <c r="X306" s="717"/>
      <c r="Y306" s="717"/>
      <c r="Z306" s="717"/>
      <c r="AA306" s="717"/>
      <c r="AB306" s="717"/>
      <c r="AC306" s="717"/>
      <c r="AD306" s="716"/>
      <c r="AE306" s="718"/>
      <c r="AF306" s="670"/>
    </row>
    <row r="307" spans="3:32" ht="15.75" customHeight="1">
      <c r="C307" s="183"/>
      <c r="D307" s="184"/>
      <c r="E307" s="183"/>
      <c r="F307" s="711"/>
      <c r="G307" s="712"/>
      <c r="H307" s="183"/>
      <c r="I307" s="713"/>
      <c r="J307" s="714"/>
      <c r="K307" s="715"/>
      <c r="L307" s="716"/>
      <c r="M307" s="716"/>
      <c r="N307" s="716"/>
      <c r="O307" s="716"/>
      <c r="P307" s="716"/>
      <c r="Q307" s="716"/>
      <c r="R307" s="716"/>
      <c r="S307" s="716"/>
      <c r="T307" s="716"/>
      <c r="U307" s="717"/>
      <c r="V307" s="717"/>
      <c r="W307" s="717"/>
      <c r="X307" s="717"/>
      <c r="Y307" s="717"/>
      <c r="Z307" s="717"/>
      <c r="AA307" s="717"/>
      <c r="AB307" s="717"/>
      <c r="AC307" s="717"/>
      <c r="AD307" s="716"/>
      <c r="AE307" s="718"/>
      <c r="AF307" s="670"/>
    </row>
    <row r="308" spans="3:32" ht="15.75" customHeight="1">
      <c r="C308" s="183"/>
      <c r="D308" s="184"/>
      <c r="E308" s="183"/>
      <c r="F308" s="711"/>
      <c r="G308" s="712"/>
      <c r="H308" s="183"/>
      <c r="I308" s="713"/>
      <c r="J308" s="714"/>
      <c r="K308" s="715"/>
      <c r="L308" s="716"/>
      <c r="M308" s="716"/>
      <c r="N308" s="716"/>
      <c r="O308" s="716"/>
      <c r="P308" s="716"/>
      <c r="Q308" s="716"/>
      <c r="R308" s="716"/>
      <c r="S308" s="716"/>
      <c r="T308" s="716"/>
      <c r="U308" s="717"/>
      <c r="V308" s="717"/>
      <c r="W308" s="717"/>
      <c r="X308" s="717"/>
      <c r="Y308" s="717"/>
      <c r="Z308" s="717"/>
      <c r="AA308" s="717"/>
      <c r="AB308" s="717"/>
      <c r="AC308" s="717"/>
      <c r="AD308" s="716"/>
      <c r="AE308" s="718"/>
      <c r="AF308" s="670"/>
    </row>
    <row r="309" spans="3:32" ht="15.75" customHeight="1">
      <c r="C309" s="183"/>
      <c r="D309" s="184"/>
      <c r="E309" s="183"/>
      <c r="F309" s="711"/>
      <c r="G309" s="712"/>
      <c r="H309" s="183"/>
      <c r="I309" s="713"/>
      <c r="J309" s="714"/>
      <c r="K309" s="715"/>
      <c r="L309" s="716"/>
      <c r="M309" s="716"/>
      <c r="N309" s="716"/>
      <c r="O309" s="716"/>
      <c r="P309" s="716"/>
      <c r="Q309" s="716"/>
      <c r="R309" s="716"/>
      <c r="S309" s="716"/>
      <c r="T309" s="716"/>
      <c r="U309" s="717"/>
      <c r="V309" s="717"/>
      <c r="W309" s="717"/>
      <c r="X309" s="717"/>
      <c r="Y309" s="717"/>
      <c r="Z309" s="717"/>
      <c r="AA309" s="717"/>
      <c r="AB309" s="717"/>
      <c r="AC309" s="717"/>
      <c r="AD309" s="716"/>
      <c r="AE309" s="718"/>
      <c r="AF309" s="670"/>
    </row>
    <row r="310" spans="3:32" ht="15.75" customHeight="1">
      <c r="C310" s="183"/>
      <c r="D310" s="184"/>
      <c r="E310" s="183"/>
      <c r="F310" s="711"/>
      <c r="G310" s="712"/>
      <c r="H310" s="183"/>
      <c r="I310" s="713"/>
      <c r="J310" s="714"/>
      <c r="K310" s="715"/>
      <c r="L310" s="716"/>
      <c r="M310" s="716"/>
      <c r="N310" s="716"/>
      <c r="O310" s="716"/>
      <c r="P310" s="716"/>
      <c r="Q310" s="716"/>
      <c r="R310" s="716"/>
      <c r="S310" s="716"/>
      <c r="T310" s="716"/>
      <c r="U310" s="717"/>
      <c r="V310" s="717"/>
      <c r="W310" s="717"/>
      <c r="X310" s="717"/>
      <c r="Y310" s="717"/>
      <c r="Z310" s="717"/>
      <c r="AA310" s="717"/>
      <c r="AB310" s="717"/>
      <c r="AC310" s="717"/>
      <c r="AD310" s="716"/>
      <c r="AE310" s="718"/>
      <c r="AF310" s="670"/>
    </row>
    <row r="311" spans="3:32" ht="15.75" customHeight="1">
      <c r="C311" s="183"/>
      <c r="D311" s="184"/>
      <c r="E311" s="183"/>
      <c r="F311" s="711"/>
      <c r="G311" s="712"/>
      <c r="H311" s="183"/>
      <c r="I311" s="713"/>
      <c r="J311" s="714"/>
      <c r="K311" s="715"/>
      <c r="L311" s="716"/>
      <c r="M311" s="716"/>
      <c r="N311" s="716"/>
      <c r="O311" s="716"/>
      <c r="P311" s="716"/>
      <c r="Q311" s="716"/>
      <c r="R311" s="716"/>
      <c r="S311" s="716"/>
      <c r="T311" s="716"/>
      <c r="U311" s="717"/>
      <c r="V311" s="717"/>
      <c r="W311" s="717"/>
      <c r="X311" s="717"/>
      <c r="Y311" s="717"/>
      <c r="Z311" s="717"/>
      <c r="AA311" s="717"/>
      <c r="AB311" s="717"/>
      <c r="AC311" s="717"/>
      <c r="AD311" s="716"/>
      <c r="AE311" s="718"/>
      <c r="AF311" s="670"/>
    </row>
    <row r="312" spans="3:32" ht="15.75" customHeight="1">
      <c r="C312" s="183"/>
      <c r="D312" s="184"/>
      <c r="E312" s="183"/>
      <c r="F312" s="711"/>
      <c r="G312" s="712"/>
      <c r="H312" s="183"/>
      <c r="I312" s="713"/>
      <c r="J312" s="714"/>
      <c r="K312" s="715"/>
      <c r="L312" s="716"/>
      <c r="M312" s="716"/>
      <c r="N312" s="716"/>
      <c r="O312" s="716"/>
      <c r="P312" s="716"/>
      <c r="Q312" s="716"/>
      <c r="R312" s="716"/>
      <c r="S312" s="716"/>
      <c r="T312" s="716"/>
      <c r="U312" s="717"/>
      <c r="V312" s="717"/>
      <c r="W312" s="717"/>
      <c r="X312" s="717"/>
      <c r="Y312" s="717"/>
      <c r="Z312" s="717"/>
      <c r="AA312" s="717"/>
      <c r="AB312" s="717"/>
      <c r="AC312" s="717"/>
      <c r="AD312" s="716"/>
      <c r="AE312" s="718"/>
      <c r="AF312" s="670"/>
    </row>
    <row r="313" spans="3:32" ht="15.75" customHeight="1">
      <c r="C313" s="183"/>
      <c r="D313" s="184"/>
      <c r="E313" s="183"/>
      <c r="F313" s="711"/>
      <c r="G313" s="712"/>
      <c r="H313" s="183"/>
      <c r="I313" s="713"/>
      <c r="J313" s="714"/>
      <c r="K313" s="715"/>
      <c r="L313" s="716"/>
      <c r="M313" s="716"/>
      <c r="N313" s="716"/>
      <c r="O313" s="716"/>
      <c r="P313" s="716"/>
      <c r="Q313" s="716"/>
      <c r="R313" s="716"/>
      <c r="S313" s="716"/>
      <c r="T313" s="716"/>
      <c r="U313" s="717"/>
      <c r="V313" s="717"/>
      <c r="W313" s="717"/>
      <c r="X313" s="717"/>
      <c r="Y313" s="717"/>
      <c r="Z313" s="717"/>
      <c r="AA313" s="717"/>
      <c r="AB313" s="717"/>
      <c r="AC313" s="717"/>
      <c r="AD313" s="716"/>
      <c r="AE313" s="718"/>
      <c r="AF313" s="670"/>
    </row>
    <row r="314" spans="3:32" ht="15.75" customHeight="1">
      <c r="C314" s="183"/>
      <c r="D314" s="184"/>
      <c r="E314" s="183"/>
      <c r="F314" s="711"/>
      <c r="G314" s="712"/>
      <c r="H314" s="183"/>
      <c r="I314" s="713"/>
      <c r="J314" s="714"/>
      <c r="K314" s="715"/>
      <c r="L314" s="716"/>
      <c r="M314" s="716"/>
      <c r="N314" s="716"/>
      <c r="O314" s="716"/>
      <c r="P314" s="716"/>
      <c r="Q314" s="716"/>
      <c r="R314" s="716"/>
      <c r="S314" s="716"/>
      <c r="T314" s="716"/>
      <c r="U314" s="717"/>
      <c r="V314" s="717"/>
      <c r="W314" s="717"/>
      <c r="X314" s="717"/>
      <c r="Y314" s="717"/>
      <c r="Z314" s="717"/>
      <c r="AA314" s="717"/>
      <c r="AB314" s="717"/>
      <c r="AC314" s="717"/>
      <c r="AD314" s="716"/>
      <c r="AE314" s="718"/>
      <c r="AF314" s="670"/>
    </row>
    <row r="315" spans="3:32" ht="15.75" customHeight="1">
      <c r="C315" s="183"/>
      <c r="D315" s="184"/>
      <c r="E315" s="183"/>
      <c r="F315" s="711"/>
      <c r="G315" s="712"/>
      <c r="H315" s="183"/>
      <c r="I315" s="713"/>
      <c r="J315" s="714"/>
      <c r="K315" s="715"/>
      <c r="L315" s="716"/>
      <c r="M315" s="716"/>
      <c r="N315" s="716"/>
      <c r="O315" s="716"/>
      <c r="P315" s="716"/>
      <c r="Q315" s="716"/>
      <c r="R315" s="716"/>
      <c r="S315" s="716"/>
      <c r="T315" s="716"/>
      <c r="U315" s="717"/>
      <c r="V315" s="717"/>
      <c r="W315" s="717"/>
      <c r="X315" s="717"/>
      <c r="Y315" s="717"/>
      <c r="Z315" s="717"/>
      <c r="AA315" s="717"/>
      <c r="AB315" s="717"/>
      <c r="AC315" s="717"/>
      <c r="AD315" s="716"/>
      <c r="AE315" s="718"/>
      <c r="AF315" s="670"/>
    </row>
    <row r="316" spans="3:32" ht="15.75" customHeight="1">
      <c r="C316" s="183"/>
      <c r="D316" s="184"/>
      <c r="E316" s="183"/>
      <c r="F316" s="711"/>
      <c r="G316" s="712"/>
      <c r="H316" s="183"/>
      <c r="I316" s="713"/>
      <c r="J316" s="714"/>
      <c r="K316" s="715"/>
      <c r="L316" s="716"/>
      <c r="M316" s="716"/>
      <c r="N316" s="716"/>
      <c r="O316" s="716"/>
      <c r="P316" s="716"/>
      <c r="Q316" s="716"/>
      <c r="R316" s="716"/>
      <c r="S316" s="716"/>
      <c r="T316" s="716"/>
      <c r="U316" s="717"/>
      <c r="V316" s="717"/>
      <c r="W316" s="717"/>
      <c r="X316" s="717"/>
      <c r="Y316" s="717"/>
      <c r="Z316" s="717"/>
      <c r="AA316" s="717"/>
      <c r="AB316" s="717"/>
      <c r="AC316" s="717"/>
      <c r="AD316" s="716"/>
      <c r="AE316" s="718"/>
      <c r="AF316" s="670"/>
    </row>
    <row r="317" spans="3:32" ht="15.75" customHeight="1">
      <c r="C317" s="183"/>
      <c r="D317" s="184"/>
      <c r="E317" s="183"/>
      <c r="F317" s="711"/>
      <c r="G317" s="712"/>
      <c r="H317" s="183"/>
      <c r="I317" s="713"/>
      <c r="J317" s="714"/>
      <c r="K317" s="715"/>
      <c r="L317" s="716"/>
      <c r="M317" s="716"/>
      <c r="N317" s="716"/>
      <c r="O317" s="716"/>
      <c r="P317" s="716"/>
      <c r="Q317" s="716"/>
      <c r="R317" s="716"/>
      <c r="S317" s="716"/>
      <c r="T317" s="716"/>
      <c r="U317" s="717"/>
      <c r="V317" s="717"/>
      <c r="W317" s="717"/>
      <c r="X317" s="717"/>
      <c r="Y317" s="717"/>
      <c r="Z317" s="717"/>
      <c r="AA317" s="717"/>
      <c r="AB317" s="717"/>
      <c r="AC317" s="717"/>
      <c r="AD317" s="716"/>
      <c r="AE317" s="718"/>
    </row>
    <row r="318" spans="3:32" ht="15.75" customHeight="1"/>
    <row r="319" spans="3:32" ht="15.75" customHeight="1"/>
    <row r="320" spans="3:32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</sheetData>
  <sheetProtection algorithmName="SHA-512" hashValue="IDOTpN4N2aMBgj+XRSpGIDVPW1FgQyzu8mcamO4h5Y7p3OoAeOUGXGJD/4G/Qe5w5EuHZz8u/coD4EF0V6x5TQ==" saltValue="lTq6IvxfpHePNyZpx1EEiA==" spinCount="100000" sheet="1" formatRows="0" sort="0" autoFilter="0"/>
  <autoFilter ref="A9:AG265" xr:uid="{00000000-0001-0000-0200-000000000000}"/>
  <mergeCells count="391">
    <mergeCell ref="AE6:AF6"/>
    <mergeCell ref="AE7:AF7"/>
    <mergeCell ref="AE2:AF2"/>
    <mergeCell ref="AE3:AF3"/>
    <mergeCell ref="AE4:AF4"/>
    <mergeCell ref="AE5:AF5"/>
    <mergeCell ref="C262:C265"/>
    <mergeCell ref="D262:D265"/>
    <mergeCell ref="E262:E263"/>
    <mergeCell ref="F262:F263"/>
    <mergeCell ref="E264:E265"/>
    <mergeCell ref="F264:F265"/>
    <mergeCell ref="C258:C261"/>
    <mergeCell ref="D258:D261"/>
    <mergeCell ref="E258:E259"/>
    <mergeCell ref="F258:F259"/>
    <mergeCell ref="E260:E261"/>
    <mergeCell ref="F260:F261"/>
    <mergeCell ref="C254:C257"/>
    <mergeCell ref="D254:D257"/>
    <mergeCell ref="E254:E255"/>
    <mergeCell ref="F254:F255"/>
    <mergeCell ref="E256:E257"/>
    <mergeCell ref="F256:F257"/>
    <mergeCell ref="C250:C253"/>
    <mergeCell ref="D250:D253"/>
    <mergeCell ref="E250:E251"/>
    <mergeCell ref="F250:F251"/>
    <mergeCell ref="E252:E253"/>
    <mergeCell ref="F252:F253"/>
    <mergeCell ref="C246:C249"/>
    <mergeCell ref="D246:D249"/>
    <mergeCell ref="E246:E247"/>
    <mergeCell ref="F246:F247"/>
    <mergeCell ref="E248:E249"/>
    <mergeCell ref="F248:F249"/>
    <mergeCell ref="C242:C245"/>
    <mergeCell ref="D242:D245"/>
    <mergeCell ref="E242:E243"/>
    <mergeCell ref="F242:F243"/>
    <mergeCell ref="E244:E245"/>
    <mergeCell ref="F244:F245"/>
    <mergeCell ref="C238:C241"/>
    <mergeCell ref="D238:D241"/>
    <mergeCell ref="E238:E239"/>
    <mergeCell ref="F238:F239"/>
    <mergeCell ref="E240:E241"/>
    <mergeCell ref="F240:F241"/>
    <mergeCell ref="C234:C237"/>
    <mergeCell ref="D234:D237"/>
    <mergeCell ref="E234:E235"/>
    <mergeCell ref="F234:F235"/>
    <mergeCell ref="E236:E237"/>
    <mergeCell ref="F236:F237"/>
    <mergeCell ref="C230:C233"/>
    <mergeCell ref="D230:D233"/>
    <mergeCell ref="E230:E231"/>
    <mergeCell ref="F230:F231"/>
    <mergeCell ref="E232:E233"/>
    <mergeCell ref="F232:F233"/>
    <mergeCell ref="C226:C229"/>
    <mergeCell ref="D226:D229"/>
    <mergeCell ref="E226:E227"/>
    <mergeCell ref="F226:F227"/>
    <mergeCell ref="E228:E229"/>
    <mergeCell ref="F228:F229"/>
    <mergeCell ref="C222:C225"/>
    <mergeCell ref="D222:D225"/>
    <mergeCell ref="E222:E223"/>
    <mergeCell ref="F222:F223"/>
    <mergeCell ref="E224:E225"/>
    <mergeCell ref="F224:F225"/>
    <mergeCell ref="C218:C221"/>
    <mergeCell ref="D218:D221"/>
    <mergeCell ref="E218:E219"/>
    <mergeCell ref="F218:F219"/>
    <mergeCell ref="E220:E221"/>
    <mergeCell ref="F220:F221"/>
    <mergeCell ref="C214:C217"/>
    <mergeCell ref="D214:D217"/>
    <mergeCell ref="E214:E215"/>
    <mergeCell ref="F214:F215"/>
    <mergeCell ref="E216:E217"/>
    <mergeCell ref="F216:F217"/>
    <mergeCell ref="C210:C213"/>
    <mergeCell ref="D210:D213"/>
    <mergeCell ref="E210:E211"/>
    <mergeCell ref="F210:F211"/>
    <mergeCell ref="E212:E213"/>
    <mergeCell ref="F212:F213"/>
    <mergeCell ref="E206:E207"/>
    <mergeCell ref="F206:F207"/>
    <mergeCell ref="C206:C209"/>
    <mergeCell ref="D206:D209"/>
    <mergeCell ref="E208:E209"/>
    <mergeCell ref="F208:F209"/>
    <mergeCell ref="A204:D205"/>
    <mergeCell ref="E204:G204"/>
    <mergeCell ref="H204:M204"/>
    <mergeCell ref="N204:AC205"/>
    <mergeCell ref="E205:G205"/>
    <mergeCell ref="H205:M205"/>
    <mergeCell ref="E102:E103"/>
    <mergeCell ref="E104:E105"/>
    <mergeCell ref="C108:C113"/>
    <mergeCell ref="C114:C119"/>
    <mergeCell ref="C120:C125"/>
    <mergeCell ref="D174:D179"/>
    <mergeCell ref="D180:D185"/>
    <mergeCell ref="D186:D191"/>
    <mergeCell ref="D192:D197"/>
    <mergeCell ref="D198:D203"/>
    <mergeCell ref="D144:D149"/>
    <mergeCell ref="D150:D155"/>
    <mergeCell ref="D156:D161"/>
    <mergeCell ref="D162:D167"/>
    <mergeCell ref="D168:D173"/>
    <mergeCell ref="D114:D119"/>
    <mergeCell ref="D120:D125"/>
    <mergeCell ref="D126:D131"/>
    <mergeCell ref="D132:D137"/>
    <mergeCell ref="D138:D143"/>
    <mergeCell ref="C192:C197"/>
    <mergeCell ref="C198:C203"/>
    <mergeCell ref="C180:C185"/>
    <mergeCell ref="C186:C191"/>
    <mergeCell ref="C174:C179"/>
    <mergeCell ref="C162:C167"/>
    <mergeCell ref="C168:C173"/>
    <mergeCell ref="C150:C155"/>
    <mergeCell ref="C156:C161"/>
    <mergeCell ref="C144:C149"/>
    <mergeCell ref="C132:C137"/>
    <mergeCell ref="C138:C143"/>
    <mergeCell ref="C126:C131"/>
    <mergeCell ref="E194:E195"/>
    <mergeCell ref="E196:E197"/>
    <mergeCell ref="E198:E199"/>
    <mergeCell ref="E200:E201"/>
    <mergeCell ref="E202:E203"/>
    <mergeCell ref="E184:E185"/>
    <mergeCell ref="E186:E187"/>
    <mergeCell ref="E188:E189"/>
    <mergeCell ref="E190:E191"/>
    <mergeCell ref="E192:E193"/>
    <mergeCell ref="E174:E175"/>
    <mergeCell ref="E176:E177"/>
    <mergeCell ref="E178:E179"/>
    <mergeCell ref="E180:E181"/>
    <mergeCell ref="E182:E183"/>
    <mergeCell ref="E164:E165"/>
    <mergeCell ref="E166:E167"/>
    <mergeCell ref="E168:E169"/>
    <mergeCell ref="E170:E171"/>
    <mergeCell ref="E172:E173"/>
    <mergeCell ref="E154:E155"/>
    <mergeCell ref="E156:E157"/>
    <mergeCell ref="E158:E159"/>
    <mergeCell ref="E160:E161"/>
    <mergeCell ref="E162:E163"/>
    <mergeCell ref="E144:E145"/>
    <mergeCell ref="E146:E147"/>
    <mergeCell ref="E148:E149"/>
    <mergeCell ref="E150:E151"/>
    <mergeCell ref="E152:E153"/>
    <mergeCell ref="E134:E135"/>
    <mergeCell ref="E136:E137"/>
    <mergeCell ref="E138:E139"/>
    <mergeCell ref="E140:E141"/>
    <mergeCell ref="E142:E143"/>
    <mergeCell ref="E124:E125"/>
    <mergeCell ref="E126:E127"/>
    <mergeCell ref="E128:E129"/>
    <mergeCell ref="E130:E131"/>
    <mergeCell ref="E132:E133"/>
    <mergeCell ref="E114:E115"/>
    <mergeCell ref="E116:E117"/>
    <mergeCell ref="E118:E119"/>
    <mergeCell ref="E120:E121"/>
    <mergeCell ref="E122:E123"/>
    <mergeCell ref="E108:E109"/>
    <mergeCell ref="E110:E111"/>
    <mergeCell ref="E112:E113"/>
    <mergeCell ref="D108:D113"/>
    <mergeCell ref="C100:C101"/>
    <mergeCell ref="C102:C103"/>
    <mergeCell ref="C104:C105"/>
    <mergeCell ref="E106:G106"/>
    <mergeCell ref="H106:M106"/>
    <mergeCell ref="E107:G107"/>
    <mergeCell ref="H107:M107"/>
    <mergeCell ref="F108:F109"/>
    <mergeCell ref="F110:F111"/>
    <mergeCell ref="F112:F113"/>
    <mergeCell ref="F102:F103"/>
    <mergeCell ref="F104:F105"/>
    <mergeCell ref="C96:C99"/>
    <mergeCell ref="D100:D101"/>
    <mergeCell ref="D102:D103"/>
    <mergeCell ref="D104:D105"/>
    <mergeCell ref="A106:D107"/>
    <mergeCell ref="D84:D87"/>
    <mergeCell ref="D88:D91"/>
    <mergeCell ref="D92:D95"/>
    <mergeCell ref="D96:D99"/>
    <mergeCell ref="C84:C87"/>
    <mergeCell ref="C88:C91"/>
    <mergeCell ref="C92:C95"/>
    <mergeCell ref="E54:E55"/>
    <mergeCell ref="F54:F55"/>
    <mergeCell ref="E56:E57"/>
    <mergeCell ref="F56:F57"/>
    <mergeCell ref="E58:E59"/>
    <mergeCell ref="F58:F59"/>
    <mergeCell ref="E48:E49"/>
    <mergeCell ref="F48:F49"/>
    <mergeCell ref="N106:AC107"/>
    <mergeCell ref="E96:E97"/>
    <mergeCell ref="F96:F97"/>
    <mergeCell ref="E98:E99"/>
    <mergeCell ref="F98:F99"/>
    <mergeCell ref="E100:E101"/>
    <mergeCell ref="F100:F101"/>
    <mergeCell ref="E90:E91"/>
    <mergeCell ref="F90:F91"/>
    <mergeCell ref="E92:E93"/>
    <mergeCell ref="F92:F93"/>
    <mergeCell ref="E94:E95"/>
    <mergeCell ref="F94:F95"/>
    <mergeCell ref="E84:E85"/>
    <mergeCell ref="F84:F85"/>
    <mergeCell ref="E86:E87"/>
    <mergeCell ref="C68:C71"/>
    <mergeCell ref="C72:C75"/>
    <mergeCell ref="D64:D67"/>
    <mergeCell ref="D68:D71"/>
    <mergeCell ref="D72:D75"/>
    <mergeCell ref="E72:E73"/>
    <mergeCell ref="F72:F73"/>
    <mergeCell ref="E74:E75"/>
    <mergeCell ref="F74:F75"/>
    <mergeCell ref="D76:D79"/>
    <mergeCell ref="D80:D83"/>
    <mergeCell ref="D48:D51"/>
    <mergeCell ref="D52:D55"/>
    <mergeCell ref="D56:D59"/>
    <mergeCell ref="C24:C27"/>
    <mergeCell ref="C28:C31"/>
    <mergeCell ref="C32:C35"/>
    <mergeCell ref="C36:C39"/>
    <mergeCell ref="C40:C43"/>
    <mergeCell ref="C44:C47"/>
    <mergeCell ref="D60:D63"/>
    <mergeCell ref="D28:D31"/>
    <mergeCell ref="D32:D35"/>
    <mergeCell ref="D36:D39"/>
    <mergeCell ref="D40:D43"/>
    <mergeCell ref="D44:D47"/>
    <mergeCell ref="C76:C79"/>
    <mergeCell ref="C80:C83"/>
    <mergeCell ref="C48:C51"/>
    <mergeCell ref="C52:C55"/>
    <mergeCell ref="C56:C59"/>
    <mergeCell ref="C60:C63"/>
    <mergeCell ref="C64:C67"/>
    <mergeCell ref="F86:F87"/>
    <mergeCell ref="E88:E89"/>
    <mergeCell ref="F88:F89"/>
    <mergeCell ref="E78:E79"/>
    <mergeCell ref="F78:F79"/>
    <mergeCell ref="E80:E81"/>
    <mergeCell ref="F80:F81"/>
    <mergeCell ref="E82:E83"/>
    <mergeCell ref="F82:F83"/>
    <mergeCell ref="E76:E77"/>
    <mergeCell ref="F76:F77"/>
    <mergeCell ref="E66:E67"/>
    <mergeCell ref="F66:F67"/>
    <mergeCell ref="E68:E69"/>
    <mergeCell ref="F68:F69"/>
    <mergeCell ref="E70:E71"/>
    <mergeCell ref="F70:F71"/>
    <mergeCell ref="E60:E61"/>
    <mergeCell ref="F60:F61"/>
    <mergeCell ref="E62:E63"/>
    <mergeCell ref="F62:F63"/>
    <mergeCell ref="E64:E65"/>
    <mergeCell ref="F64:F65"/>
    <mergeCell ref="E50:E51"/>
    <mergeCell ref="F50:F51"/>
    <mergeCell ref="E52:E53"/>
    <mergeCell ref="F52:F53"/>
    <mergeCell ref="E42:E43"/>
    <mergeCell ref="F42:F43"/>
    <mergeCell ref="E44:E45"/>
    <mergeCell ref="F44:F45"/>
    <mergeCell ref="E46:E47"/>
    <mergeCell ref="F46:F47"/>
    <mergeCell ref="E36:E37"/>
    <mergeCell ref="F36:F37"/>
    <mergeCell ref="E38:E39"/>
    <mergeCell ref="F38:F39"/>
    <mergeCell ref="E40:E41"/>
    <mergeCell ref="F40:F41"/>
    <mergeCell ref="E30:E31"/>
    <mergeCell ref="F30:F31"/>
    <mergeCell ref="E32:E33"/>
    <mergeCell ref="F32:F33"/>
    <mergeCell ref="E34:E35"/>
    <mergeCell ref="F34:F35"/>
    <mergeCell ref="E26:E27"/>
    <mergeCell ref="E28:E29"/>
    <mergeCell ref="F24:F25"/>
    <mergeCell ref="F26:F27"/>
    <mergeCell ref="F28:F29"/>
    <mergeCell ref="F20:F21"/>
    <mergeCell ref="C20:C23"/>
    <mergeCell ref="F22:F23"/>
    <mergeCell ref="E24:E25"/>
    <mergeCell ref="D24:D27"/>
    <mergeCell ref="D20:D23"/>
    <mergeCell ref="E20:E21"/>
    <mergeCell ref="E22:E23"/>
    <mergeCell ref="C12:C15"/>
    <mergeCell ref="C16:C19"/>
    <mergeCell ref="AC7:AC8"/>
    <mergeCell ref="E12:E13"/>
    <mergeCell ref="D12:D15"/>
    <mergeCell ref="E14:E15"/>
    <mergeCell ref="F14:F15"/>
    <mergeCell ref="F12:F13"/>
    <mergeCell ref="E16:E17"/>
    <mergeCell ref="D16:D19"/>
    <mergeCell ref="E18:E19"/>
    <mergeCell ref="F16:F17"/>
    <mergeCell ref="F18:F19"/>
    <mergeCell ref="N11:U11"/>
    <mergeCell ref="V10:AC10"/>
    <mergeCell ref="V11:AC11"/>
    <mergeCell ref="E10:G10"/>
    <mergeCell ref="H10:M10"/>
    <mergeCell ref="A10:D11"/>
    <mergeCell ref="E11:G11"/>
    <mergeCell ref="H11:M11"/>
    <mergeCell ref="N10:U10"/>
    <mergeCell ref="F144:F145"/>
    <mergeCell ref="F146:F147"/>
    <mergeCell ref="F148:F149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202:F203"/>
    <mergeCell ref="F168:F169"/>
    <mergeCell ref="F170:F171"/>
    <mergeCell ref="F172:F173"/>
    <mergeCell ref="F174:F175"/>
    <mergeCell ref="F176:F177"/>
    <mergeCell ref="F178:F179"/>
    <mergeCell ref="F180:F181"/>
    <mergeCell ref="F182:F183"/>
    <mergeCell ref="F184:F185"/>
    <mergeCell ref="J5:L5"/>
    <mergeCell ref="F186:F187"/>
    <mergeCell ref="F188:F189"/>
    <mergeCell ref="F190:F191"/>
    <mergeCell ref="F192:F193"/>
    <mergeCell ref="F194:F195"/>
    <mergeCell ref="F196:F197"/>
    <mergeCell ref="F198:F199"/>
    <mergeCell ref="F200:F201"/>
    <mergeCell ref="F150:F151"/>
    <mergeCell ref="F152:F153"/>
    <mergeCell ref="F154:F155"/>
    <mergeCell ref="F156:F157"/>
    <mergeCell ref="F158:F159"/>
    <mergeCell ref="F160:F161"/>
    <mergeCell ref="F162:F163"/>
    <mergeCell ref="F164:F165"/>
    <mergeCell ref="F166:F167"/>
    <mergeCell ref="F132:F133"/>
    <mergeCell ref="F134:F135"/>
    <mergeCell ref="F136:F137"/>
    <mergeCell ref="F138:F139"/>
    <mergeCell ref="F140:F141"/>
    <mergeCell ref="F142:F143"/>
  </mergeCells>
  <phoneticPr fontId="36" type="noConversion"/>
  <conditionalFormatting sqref="J7:R9 Z7:AB9 J12:R105 Z12:AB105 J108:R203 Z108:AB203 J206:R265 Z206:AB265">
    <cfRule type="containsText" dxfId="13" priority="4" operator="containsText" text="GRP">
      <formula>NOT(ISERROR(SEARCH("GRP",J7)))</formula>
    </cfRule>
    <cfRule type="endsWith" dxfId="12" priority="5" operator="endsWith" text="PE">
      <formula>RIGHT(J7,LEN("PE"))="PE"</formula>
    </cfRule>
    <cfRule type="endsWith" dxfId="11" priority="6" operator="endsWith" text="PU">
      <formula>RIGHT(J7,LEN("PU"))="PU"</formula>
    </cfRule>
  </conditionalFormatting>
  <conditionalFormatting sqref="AH9:AP9 AX9:AZ9">
    <cfRule type="containsText" dxfId="10" priority="1" operator="containsText" text="GRP">
      <formula>NOT(ISERROR(SEARCH("GRP",AH9)))</formula>
    </cfRule>
    <cfRule type="endsWith" dxfId="9" priority="2" operator="endsWith" text="PE">
      <formula>RIGHT(AH9,LEN("PE"))="PE"</formula>
    </cfRule>
    <cfRule type="endsWith" dxfId="8" priority="3" operator="endsWith" text="PU">
      <formula>RIGHT(AH9,LEN("PU"))="PU"</formula>
    </cfRule>
  </conditionalFormatting>
  <pageMargins left="0.75" right="0.75" top="1" bottom="1" header="0" footer="0"/>
  <pageSetup paperSize="9" scale="14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375A1-0866-4B85-8C3F-6408724DFBFB}">
  <sheetPr codeName="Feuil12">
    <tabColor rgb="FFFF0000"/>
  </sheetPr>
  <dimension ref="A1:AM49"/>
  <sheetViews>
    <sheetView showGridLines="0" zoomScale="56" zoomScaleNormal="50" workbookViewId="0">
      <selection activeCell="K12" sqref="K12"/>
    </sheetView>
  </sheetViews>
  <sheetFormatPr baseColWidth="10" defaultRowHeight="13.8"/>
  <cols>
    <col min="1" max="1" width="11.19921875" style="1112"/>
    <col min="2" max="2" width="11.19921875" style="1112" hidden="1" customWidth="1"/>
    <col min="3" max="3" width="15.59765625" style="1112" customWidth="1"/>
    <col min="4" max="4" width="17.8984375" style="1112" customWidth="1"/>
    <col min="5" max="5" width="15" style="1112" customWidth="1"/>
    <col min="6" max="6" width="2.5" style="1112" hidden="1" customWidth="1"/>
    <col min="7" max="7" width="20.19921875" style="1112" customWidth="1"/>
    <col min="8" max="8" width="11.19921875" style="1112"/>
    <col min="9" max="9" width="26.19921875" style="1112" customWidth="1"/>
    <col min="10" max="10" width="16" style="1112" customWidth="1"/>
    <col min="11" max="11" width="18.19921875" style="1112" customWidth="1"/>
    <col min="12" max="18" width="15.3984375" style="1112" customWidth="1"/>
    <col min="19" max="20" width="0" style="1112" hidden="1" customWidth="1"/>
    <col min="21" max="25" width="11.19921875" style="1112"/>
    <col min="26" max="39" width="0" style="1112" hidden="1" customWidth="1"/>
    <col min="40" max="16384" width="11.19921875" style="1112"/>
  </cols>
  <sheetData>
    <row r="1" spans="1:39" ht="24.6" customHeight="1">
      <c r="A1" s="772"/>
      <c r="B1" s="772"/>
      <c r="C1" s="772"/>
      <c r="D1" s="772"/>
      <c r="E1" s="1109"/>
      <c r="F1" s="1110"/>
      <c r="G1" s="1111" t="s">
        <v>14</v>
      </c>
      <c r="H1" s="1111" t="s">
        <v>21</v>
      </c>
      <c r="I1" s="1111" t="s">
        <v>16</v>
      </c>
      <c r="J1" s="780"/>
      <c r="K1" s="780"/>
      <c r="L1" s="780"/>
      <c r="M1" s="780"/>
      <c r="N1" s="772"/>
      <c r="O1" s="772"/>
      <c r="P1" s="772"/>
      <c r="Q1" s="772"/>
      <c r="R1" s="772"/>
      <c r="S1" s="772"/>
      <c r="T1" s="772"/>
      <c r="U1" s="772"/>
      <c r="V1" s="772"/>
      <c r="W1" s="772"/>
      <c r="X1" s="772"/>
      <c r="Y1" s="772"/>
      <c r="Z1" s="772"/>
      <c r="AA1"/>
      <c r="AB1"/>
      <c r="AC1"/>
      <c r="AD1"/>
      <c r="AE1"/>
      <c r="AF1"/>
      <c r="AG1"/>
      <c r="AH1"/>
      <c r="AI1"/>
      <c r="AJ1"/>
      <c r="AK1"/>
      <c r="AL1"/>
      <c r="AM1"/>
    </row>
    <row r="2" spans="1:39" ht="24.6" customHeight="1">
      <c r="A2" s="772"/>
      <c r="B2" s="772"/>
      <c r="C2" s="772"/>
      <c r="D2" s="772"/>
      <c r="E2" s="1113" t="s">
        <v>3430</v>
      </c>
      <c r="F2" s="1110"/>
      <c r="G2" s="1114">
        <f>SUMIF($I$8:$I$22,E2&amp;"*",'Agripp Recycled ABS Macros (EU)'!$W$8:$W$22)</f>
        <v>0</v>
      </c>
      <c r="H2" s="1114">
        <f>SUMIF($I$8:$I$22,E2&amp;"*",V$8:V$22)</f>
        <v>0</v>
      </c>
      <c r="I2" s="1115">
        <f>SUMIF($I$8:$I$22,E2&amp;"*",X$8:X$22)</f>
        <v>0</v>
      </c>
      <c r="J2" s="780"/>
      <c r="K2" s="780"/>
      <c r="L2" s="780"/>
      <c r="M2" s="780"/>
      <c r="N2" s="772"/>
      <c r="O2" s="772"/>
      <c r="P2" s="772"/>
      <c r="Q2" s="772"/>
      <c r="R2" s="772"/>
      <c r="S2" s="772"/>
      <c r="T2" s="772"/>
      <c r="U2" s="772"/>
      <c r="V2" s="772"/>
      <c r="W2" s="772"/>
      <c r="X2" s="772"/>
      <c r="Y2" s="772"/>
      <c r="Z2" s="772"/>
      <c r="AA2"/>
      <c r="AB2"/>
      <c r="AC2"/>
      <c r="AD2"/>
      <c r="AE2"/>
      <c r="AF2"/>
      <c r="AG2"/>
      <c r="AH2"/>
      <c r="AI2"/>
      <c r="AJ2"/>
      <c r="AK2"/>
      <c r="AL2"/>
      <c r="AM2"/>
    </row>
    <row r="3" spans="1:39" ht="24.6" customHeight="1">
      <c r="A3" s="772"/>
      <c r="B3" s="772"/>
      <c r="C3" s="772"/>
      <c r="D3" s="772"/>
      <c r="E3" s="1113" t="s">
        <v>2939</v>
      </c>
      <c r="F3" s="1110"/>
      <c r="G3" s="1114">
        <f>SUMIF($I$8:$I$22,E3&amp;"*",'Agripp Recycled ABS Macros (EU)'!$W$8:$W$22)</f>
        <v>0</v>
      </c>
      <c r="H3" s="1114">
        <f>SUMIF($I$8:$I$22,E3&amp;"*",V$8:V$22)</f>
        <v>0</v>
      </c>
      <c r="I3" s="1115">
        <f>SUMIF($I$8:$I$22,E3&amp;"*",X$8:X$22)</f>
        <v>0</v>
      </c>
      <c r="J3" s="780"/>
      <c r="K3" s="780"/>
      <c r="L3" s="780"/>
      <c r="M3" s="780"/>
      <c r="N3" s="772"/>
      <c r="O3" s="772"/>
      <c r="P3" s="772"/>
      <c r="Q3" s="772"/>
      <c r="R3" s="772"/>
      <c r="S3" s="772"/>
      <c r="T3" s="772"/>
      <c r="U3" s="772"/>
      <c r="V3" s="772"/>
      <c r="W3" s="772"/>
      <c r="X3" s="772"/>
      <c r="Y3" s="772"/>
      <c r="Z3" s="772"/>
      <c r="AA3"/>
      <c r="AB3"/>
      <c r="AC3"/>
      <c r="AD3"/>
      <c r="AE3"/>
      <c r="AF3"/>
      <c r="AG3"/>
      <c r="AH3"/>
      <c r="AI3"/>
      <c r="AJ3"/>
      <c r="AK3"/>
      <c r="AL3"/>
      <c r="AM3"/>
    </row>
    <row r="4" spans="1:39" ht="24.6" customHeight="1">
      <c r="A4" s="772"/>
      <c r="B4" s="772"/>
      <c r="C4" s="772"/>
      <c r="D4" s="772"/>
      <c r="E4" s="1113" t="s">
        <v>385</v>
      </c>
      <c r="F4" s="1110"/>
      <c r="G4" s="1114">
        <f>SUMIF($I$8:$I$22,E4&amp;"*",'Agripp Recycled ABS Macros (EU)'!$W$8:$W$22)</f>
        <v>0</v>
      </c>
      <c r="H4" s="1114">
        <f>SUMIF($I$8:$I$22,E4&amp;"*",V$8:V$22)</f>
        <v>0</v>
      </c>
      <c r="I4" s="1115">
        <f>SUMIF($I$8:$I$22,E4&amp;"*",X$8:X$22)</f>
        <v>0</v>
      </c>
      <c r="J4" s="780"/>
      <c r="K4" s="1791" t="s">
        <v>3390</v>
      </c>
      <c r="L4" s="1791"/>
      <c r="M4" s="954"/>
      <c r="N4" s="772"/>
      <c r="O4" s="772"/>
      <c r="P4" s="772"/>
      <c r="Q4" s="772"/>
      <c r="R4" s="772"/>
      <c r="S4" s="772"/>
      <c r="T4" s="772"/>
      <c r="U4" s="772"/>
      <c r="V4" s="772"/>
      <c r="W4" s="772"/>
      <c r="X4" s="772"/>
      <c r="Y4" s="772"/>
      <c r="Z4" s="772"/>
      <c r="AA4"/>
      <c r="AB4"/>
      <c r="AC4"/>
      <c r="AD4"/>
      <c r="AE4"/>
      <c r="AF4"/>
      <c r="AG4"/>
      <c r="AH4"/>
      <c r="AI4"/>
      <c r="AJ4"/>
      <c r="AK4"/>
      <c r="AL4"/>
      <c r="AM4"/>
    </row>
    <row r="5" spans="1:39" ht="24.6" customHeight="1">
      <c r="A5" s="772"/>
      <c r="B5" s="772"/>
      <c r="C5" s="1790"/>
      <c r="D5" s="1790"/>
      <c r="E5" s="1116" t="s">
        <v>17</v>
      </c>
      <c r="F5" s="1117"/>
      <c r="G5" s="1237">
        <v>0</v>
      </c>
      <c r="H5" s="772"/>
      <c r="I5" s="1118"/>
      <c r="J5" s="780"/>
      <c r="K5" s="1119">
        <f>SUM(K8:K22)*5</f>
        <v>0</v>
      </c>
      <c r="L5" s="1119">
        <f t="shared" ref="L5:R5" si="0">SUM(L8:L22)*5</f>
        <v>0</v>
      </c>
      <c r="M5" s="1119">
        <f t="shared" si="0"/>
        <v>0</v>
      </c>
      <c r="N5" s="1119">
        <f t="shared" si="0"/>
        <v>0</v>
      </c>
      <c r="O5" s="1119">
        <f t="shared" si="0"/>
        <v>0</v>
      </c>
      <c r="P5" s="1119">
        <f t="shared" si="0"/>
        <v>0</v>
      </c>
      <c r="Q5" s="1119">
        <f t="shared" si="0"/>
        <v>0</v>
      </c>
      <c r="R5" s="1119">
        <f t="shared" si="0"/>
        <v>0</v>
      </c>
      <c r="S5" s="772"/>
      <c r="T5" s="772"/>
      <c r="U5" s="772"/>
      <c r="V5" s="767"/>
      <c r="W5" s="767"/>
      <c r="X5" s="188"/>
      <c r="Y5" s="1120"/>
      <c r="Z5" s="1120"/>
      <c r="AA5"/>
      <c r="AB5"/>
      <c r="AC5"/>
      <c r="AD5"/>
      <c r="AE5"/>
      <c r="AF5"/>
      <c r="AG5"/>
      <c r="AH5"/>
      <c r="AI5"/>
      <c r="AJ5"/>
      <c r="AK5"/>
      <c r="AL5"/>
      <c r="AM5"/>
    </row>
    <row r="6" spans="1:39" ht="21.6" customHeight="1">
      <c r="A6" s="772"/>
      <c r="B6" s="772"/>
      <c r="C6" s="1121"/>
      <c r="D6" s="772"/>
      <c r="E6" s="769" t="s">
        <v>956</v>
      </c>
      <c r="F6" s="1122"/>
      <c r="G6" s="1123" t="e">
        <f>SUM(X²:(X))</f>
        <v>#NAME?</v>
      </c>
      <c r="H6" s="1124" t="s">
        <v>997</v>
      </c>
      <c r="I6" s="1125">
        <f>SUM(I2:I4)*(1-G5)</f>
        <v>0</v>
      </c>
      <c r="J6" s="1126"/>
      <c r="K6" s="1127" t="s">
        <v>982</v>
      </c>
      <c r="L6" s="1128" t="s">
        <v>1320</v>
      </c>
      <c r="M6" s="1129" t="s">
        <v>1318</v>
      </c>
      <c r="N6" s="1130" t="s">
        <v>1316</v>
      </c>
      <c r="O6" s="1131" t="s">
        <v>1317</v>
      </c>
      <c r="P6" s="1132" t="s">
        <v>1329</v>
      </c>
      <c r="Q6" s="1133" t="s">
        <v>983</v>
      </c>
      <c r="R6" s="1134" t="s">
        <v>1319</v>
      </c>
      <c r="S6" s="1788" t="s">
        <v>445</v>
      </c>
      <c r="T6" s="1789"/>
      <c r="U6" s="772"/>
      <c r="V6" s="773"/>
      <c r="W6" s="773"/>
      <c r="X6" s="774"/>
      <c r="Y6" s="1120"/>
      <c r="Z6" s="1120"/>
      <c r="AA6"/>
      <c r="AB6"/>
      <c r="AC6"/>
      <c r="AD6"/>
      <c r="AE6"/>
      <c r="AF6"/>
      <c r="AG6"/>
      <c r="AH6"/>
      <c r="AI6"/>
      <c r="AJ6"/>
      <c r="AK6"/>
      <c r="AL6"/>
      <c r="AM6"/>
    </row>
    <row r="7" spans="1:39" ht="101.4" thickBot="1">
      <c r="A7" s="1135" t="s">
        <v>993</v>
      </c>
      <c r="B7" s="1136" t="s">
        <v>1321</v>
      </c>
      <c r="C7" s="1008" t="s">
        <v>123</v>
      </c>
      <c r="D7" s="1008" t="s">
        <v>2968</v>
      </c>
      <c r="E7" s="1008" t="s">
        <v>1019</v>
      </c>
      <c r="F7" s="1137" t="s">
        <v>1322</v>
      </c>
      <c r="G7" s="1138" t="s">
        <v>36</v>
      </c>
      <c r="H7" s="1008" t="s">
        <v>37</v>
      </c>
      <c r="I7" s="1138" t="s">
        <v>340</v>
      </c>
      <c r="J7" s="1008" t="s">
        <v>1327</v>
      </c>
      <c r="K7" s="1139" t="s">
        <v>999</v>
      </c>
      <c r="L7" s="1140" t="s">
        <v>1325</v>
      </c>
      <c r="M7" s="1141" t="s">
        <v>972</v>
      </c>
      <c r="N7" s="1142" t="s">
        <v>960</v>
      </c>
      <c r="O7" s="1143" t="s">
        <v>962</v>
      </c>
      <c r="P7" s="1144" t="s">
        <v>973</v>
      </c>
      <c r="Q7" s="1145" t="s">
        <v>1323</v>
      </c>
      <c r="R7" s="1146" t="s">
        <v>1324</v>
      </c>
      <c r="S7" s="1008" t="s">
        <v>3427</v>
      </c>
      <c r="T7" s="1008" t="s">
        <v>447</v>
      </c>
      <c r="U7" s="1147" t="s">
        <v>1006</v>
      </c>
      <c r="V7" s="1148" t="s">
        <v>126</v>
      </c>
      <c r="W7" s="1135" t="s">
        <v>127</v>
      </c>
      <c r="X7" s="1149" t="s">
        <v>1011</v>
      </c>
      <c r="Y7" s="1150" t="s">
        <v>1008</v>
      </c>
      <c r="Z7" s="775" t="s">
        <v>1326</v>
      </c>
      <c r="AA7" s="463" t="s">
        <v>3438</v>
      </c>
      <c r="AB7" s="500" t="s">
        <v>134</v>
      </c>
      <c r="AC7" s="500" t="s">
        <v>780</v>
      </c>
      <c r="AD7" s="500" t="s">
        <v>131</v>
      </c>
      <c r="AE7" s="500" t="s">
        <v>137</v>
      </c>
      <c r="AF7" s="500" t="s">
        <v>148</v>
      </c>
      <c r="AG7" s="500" t="s">
        <v>200</v>
      </c>
      <c r="AH7" s="500" t="s">
        <v>144</v>
      </c>
      <c r="AI7" s="500" t="s">
        <v>779</v>
      </c>
      <c r="AJ7" s="776" t="s">
        <v>150</v>
      </c>
      <c r="AK7" s="777" t="s">
        <v>2969</v>
      </c>
      <c r="AL7" s="778" t="s">
        <v>141</v>
      </c>
      <c r="AM7" s="776" t="s">
        <v>2648</v>
      </c>
    </row>
    <row r="8" spans="1:39" ht="28.2" customHeight="1" thickBot="1">
      <c r="A8" s="779" t="s">
        <v>1304</v>
      </c>
      <c r="B8" s="1151"/>
      <c r="C8" s="1792" t="str">
        <f>IF(VLOOKUP($A8,'Data (new)'!$A:$T,5,0)="","",VLOOKUP($A8,'Data (new)'!$A:$T,5,0))</f>
        <v>Dune Asia T24</v>
      </c>
      <c r="D8" s="1793" t="str">
        <f>IF(VLOOKUP($A8,'Data (new)'!A:T,6,0)="","",HYPERLINK(VLOOKUP($A8,'Data (new)'!A:T,7,0), VLOOKUP($A8,'Data (new)'!A:T,6,0)))</f>
        <v>Aston</v>
      </c>
      <c r="E8" s="1797">
        <f>IF(VLOOKUP($A8,'Data (new)'!$A:$T,11,0)="","",VLOOKUP($A8,'Data (new)'!$A:$T,11,0))</f>
        <v>5</v>
      </c>
      <c r="F8" s="1152" t="s">
        <v>1295</v>
      </c>
      <c r="G8" s="1792" t="str">
        <f>IF(VLOOKUP($A8,'Data (new)'!$A:$T,14,0)="","",VLOOKUP($A8,'Data (new)'!$A:$T,14,0))</f>
        <v>Edges</v>
      </c>
      <c r="H8" s="1792" t="str">
        <f>IF(VLOOKUP($A8,'Data (new)'!$A:$T,10,0)="","",VLOOKUP($A8,'Data (new)'!$A:$T,10,0))</f>
        <v>S-M</v>
      </c>
      <c r="I8" s="1153" t="str">
        <f>IF(VLOOKUP($A8,'Data (new)'!$A:$T,8,0)="","",VLOOKUP($A8,'Data (new)'!$A:$T,8,0))</f>
        <v>Full Texture</v>
      </c>
      <c r="J8" s="1154">
        <f>IF(VLOOKUP($A8,'Data (new)'!$A:$T,16,0)="","",VLOOKUP($A8,'Data (new)'!$A:$T,16,0))</f>
        <v>677</v>
      </c>
      <c r="K8" s="1205"/>
      <c r="L8" s="1206"/>
      <c r="M8" s="1207"/>
      <c r="N8" s="1208"/>
      <c r="O8" s="1208"/>
      <c r="P8" s="1209"/>
      <c r="Q8" s="1210"/>
      <c r="R8" s="1211"/>
      <c r="S8" s="1155"/>
      <c r="T8" s="1155"/>
      <c r="U8" s="1156" t="e">
        <f>IF(VLOOKUP($A8,[2]Data!$A:$T,20,0)="","",VLOOKUP($A8,[2]Data!$A:$T,20,0))</f>
        <v>#N/A</v>
      </c>
      <c r="V8" s="1157" t="str">
        <f>IF(W8="","",(W8*'Agripp Recycled ABS Macros (EU)'!$E8))</f>
        <v/>
      </c>
      <c r="W8" s="1157" t="str">
        <f t="shared" ref="W8:W22" si="1">IF(SUM(K8:R8)=0,"",SUM(K8:R8))</f>
        <v/>
      </c>
      <c r="X8" s="1158" t="str">
        <f>IF(W8="","",SUM(K8:R8)*J8)</f>
        <v/>
      </c>
      <c r="Y8" s="1159" t="str">
        <f>IF(ISERROR('Agripp Recycled ABS Macros (EU)'!$X8*(1-$G$5)),"",'Agripp Recycled ABS Macros (EU)'!$X8*(1-$G$5))</f>
        <v/>
      </c>
      <c r="Z8" s="1160" t="str">
        <f t="shared" ref="Z8:Z22" si="2">IF(W8="","",SUM(K8:Q8)*U8)</f>
        <v/>
      </c>
      <c r="AA8" s="149">
        <f ca="1">SUMIF($G8:$G322,AA7,$V8:$V321)</f>
        <v>0</v>
      </c>
      <c r="AB8" s="149">
        <f t="shared" ref="AB8:AM8" ca="1" si="3">SUMIF($G8:$G322,AB7,$V8:$V321)</f>
        <v>0</v>
      </c>
      <c r="AC8" s="149">
        <f t="shared" ca="1" si="3"/>
        <v>0</v>
      </c>
      <c r="AD8" s="149">
        <f t="shared" ca="1" si="3"/>
        <v>0</v>
      </c>
      <c r="AE8" s="149">
        <f t="shared" ca="1" si="3"/>
        <v>0</v>
      </c>
      <c r="AF8" s="149">
        <f t="shared" ca="1" si="3"/>
        <v>0</v>
      </c>
      <c r="AG8" s="149">
        <f t="shared" ca="1" si="3"/>
        <v>0</v>
      </c>
      <c r="AH8" s="149">
        <f t="shared" ca="1" si="3"/>
        <v>0</v>
      </c>
      <c r="AI8" s="149">
        <f t="shared" ca="1" si="3"/>
        <v>0</v>
      </c>
      <c r="AJ8" s="149">
        <f t="shared" ca="1" si="3"/>
        <v>0</v>
      </c>
      <c r="AK8" s="149">
        <f t="shared" ca="1" si="3"/>
        <v>0</v>
      </c>
      <c r="AL8" s="149">
        <f t="shared" ca="1" si="3"/>
        <v>0</v>
      </c>
      <c r="AM8" s="149">
        <f t="shared" ca="1" si="3"/>
        <v>0</v>
      </c>
    </row>
    <row r="9" spans="1:39" ht="28.2" customHeight="1" thickBot="1">
      <c r="A9" s="1161" t="s">
        <v>1305</v>
      </c>
      <c r="B9" s="1162"/>
      <c r="C9" s="1786"/>
      <c r="D9" s="1793"/>
      <c r="E9" s="1798"/>
      <c r="F9" s="1163" t="s">
        <v>1295</v>
      </c>
      <c r="G9" s="1786" t="str">
        <f>IF(VLOOKUP($A9,'Data (new)'!$A:$T,14,0)="","",VLOOKUP($A9,'Data (new)'!$A:$T,14,0))</f>
        <v>Edges</v>
      </c>
      <c r="H9" s="1786" t="str">
        <f>IF(VLOOKUP($A9,'Data (new)'!$A:$T,10,0)="","",VLOOKUP($A9,'Data (new)'!$A:$T,10,0))</f>
        <v>S-M</v>
      </c>
      <c r="I9" s="1164" t="str">
        <f>IF(VLOOKUP($A9,'Data (new)'!$A:$T,8,0)="","",VLOOKUP($A9,'Data (new)'!$A:$T,8,0))</f>
        <v>Dual Texture</v>
      </c>
      <c r="J9" s="1165">
        <f>IF(VLOOKUP($A9,'Data (new)'!$A:$T,16,0)="","",VLOOKUP($A9,'Data (new)'!$A:$T,16,0))</f>
        <v>753</v>
      </c>
      <c r="K9" s="1212"/>
      <c r="L9" s="1213"/>
      <c r="M9" s="1214"/>
      <c r="N9" s="1215"/>
      <c r="O9" s="1215"/>
      <c r="P9" s="1216"/>
      <c r="Q9" s="1217"/>
      <c r="R9" s="1218"/>
      <c r="S9" s="1059"/>
      <c r="T9" s="1059" t="s">
        <v>2649</v>
      </c>
      <c r="U9" s="1166" t="e">
        <f>IF(VLOOKUP($A9,[2]Data!$A:$T,20,0)="","",VLOOKUP($A9,[2]Data!$A:$T,20,0))</f>
        <v>#N/A</v>
      </c>
      <c r="V9" s="1167" t="str">
        <f>IF(W9="","",(W9*$E8))</f>
        <v/>
      </c>
      <c r="W9" s="1167" t="str">
        <f t="shared" si="1"/>
        <v/>
      </c>
      <c r="X9" s="1168" t="str">
        <f t="shared" ref="X9:X22" si="4">IF(W9="","",SUM(K9:R9)*J9)</f>
        <v/>
      </c>
      <c r="Y9" s="1169" t="str">
        <f>IF(ISERROR('Agripp Recycled ABS Macros (EU)'!$X9*(1-$G$5)),"",'Agripp Recycled ABS Macros (EU)'!$X9*(1-$G$5))</f>
        <v/>
      </c>
      <c r="Z9" s="1170" t="str">
        <f t="shared" si="2"/>
        <v/>
      </c>
      <c r="AA9"/>
      <c r="AB9"/>
      <c r="AC9"/>
      <c r="AD9"/>
      <c r="AE9"/>
      <c r="AF9"/>
      <c r="AG9"/>
      <c r="AH9"/>
      <c r="AI9"/>
      <c r="AJ9"/>
      <c r="AK9"/>
      <c r="AL9"/>
      <c r="AM9"/>
    </row>
    <row r="10" spans="1:39" ht="28.2" customHeight="1" thickBot="1">
      <c r="A10" s="1171" t="s">
        <v>1306</v>
      </c>
      <c r="B10" s="1172"/>
      <c r="C10" s="1786"/>
      <c r="D10" s="1793"/>
      <c r="E10" s="1798"/>
      <c r="F10" s="1173" t="s">
        <v>1295</v>
      </c>
      <c r="G10" s="1786" t="str">
        <f>IF(VLOOKUP($A10,'Data (new)'!$A:$T,14,0)="","",VLOOKUP($A10,'Data (new)'!$A:$T,14,0))</f>
        <v>Edges</v>
      </c>
      <c r="H10" s="1786" t="str">
        <f>IF(VLOOKUP($A10,'Data (new)'!$A:$T,10,0)="","",VLOOKUP($A10,'Data (new)'!$A:$T,10,0))</f>
        <v>S-M</v>
      </c>
      <c r="I10" s="1174" t="str">
        <f>IF(VLOOKUP($A10,'Data (new)'!$A:$T,8,0)="","",VLOOKUP($A10,'Data (new)'!$A:$T,8,0))</f>
        <v>No Texture</v>
      </c>
      <c r="J10" s="1175">
        <f>IF(VLOOKUP($A10,'Data (new)'!$A:$T,16,0)="","",VLOOKUP($A10,'Data (new)'!$A:$T,16,0))</f>
        <v>489</v>
      </c>
      <c r="K10" s="1219"/>
      <c r="L10" s="1220"/>
      <c r="M10" s="1221"/>
      <c r="N10" s="1222"/>
      <c r="O10" s="1222"/>
      <c r="P10" s="1223"/>
      <c r="Q10" s="1224"/>
      <c r="R10" s="1225"/>
      <c r="S10" s="1176"/>
      <c r="T10" s="1176"/>
      <c r="U10" s="1177" t="e">
        <f>IF(VLOOKUP($A10,[2]Data!$A:$T,20,0)="","",VLOOKUP($A10,[2]Data!$A:$T,20,0))</f>
        <v>#N/A</v>
      </c>
      <c r="V10" s="1157" t="str">
        <f>IF(W10="","",(W10*$E8))</f>
        <v/>
      </c>
      <c r="W10" s="1157" t="str">
        <f t="shared" si="1"/>
        <v/>
      </c>
      <c r="X10" s="1158" t="str">
        <f t="shared" si="4"/>
        <v/>
      </c>
      <c r="Y10" s="1159" t="str">
        <f>IF(ISERROR('Agripp Recycled ABS Macros (EU)'!$X10*(1-$G$5)),"",'Agripp Recycled ABS Macros (EU)'!$X10*(1-$G$5))</f>
        <v/>
      </c>
      <c r="Z10" s="1160" t="str">
        <f t="shared" si="2"/>
        <v/>
      </c>
      <c r="AA10"/>
      <c r="AB10"/>
      <c r="AC10"/>
      <c r="AD10"/>
      <c r="AE10"/>
      <c r="AF10"/>
      <c r="AG10"/>
      <c r="AH10"/>
      <c r="AI10"/>
      <c r="AJ10"/>
      <c r="AK10"/>
      <c r="AL10"/>
      <c r="AM10"/>
    </row>
    <row r="11" spans="1:39" ht="28.2" customHeight="1" thickBot="1">
      <c r="A11" s="1161" t="s">
        <v>1307</v>
      </c>
      <c r="B11" s="1162"/>
      <c r="C11" s="1786"/>
      <c r="D11" s="1793"/>
      <c r="E11" s="1798"/>
      <c r="F11" s="1163" t="s">
        <v>1295</v>
      </c>
      <c r="G11" s="1786" t="str">
        <f>IF(VLOOKUP($A11,'Data (new)'!$A:$T,14,0)="","",VLOOKUP($A11,'Data (new)'!$A:$T,14,0))</f>
        <v>Edges</v>
      </c>
      <c r="H11" s="1786" t="str">
        <f>IF(VLOOKUP($A11,'Data (new)'!$A:$T,10,0)="","",VLOOKUP($A11,'Data (new)'!$A:$T,10,0))</f>
        <v>S-M</v>
      </c>
      <c r="I11" s="1178" t="str">
        <f>IF(VLOOKUP($A11,'Data (new)'!$A:$T,8,0)="","",VLOOKUP($A11,'Data (new)'!$A:$T,8,0))</f>
        <v>No Texture - Clear</v>
      </c>
      <c r="J11" s="1165">
        <f>IF(VLOOKUP($A11,'Data (new)'!$A:$T,16,0)="","",VLOOKUP($A11,'Data (new)'!$A:$T,16,0))</f>
        <v>612</v>
      </c>
      <c r="K11" s="1212"/>
      <c r="L11" s="1213"/>
      <c r="M11" s="1214"/>
      <c r="N11" s="1215"/>
      <c r="O11" s="1215"/>
      <c r="P11" s="1216"/>
      <c r="Q11" s="1217"/>
      <c r="R11" s="1218"/>
      <c r="S11" s="1176"/>
      <c r="T11" s="1176"/>
      <c r="U11" s="1166" t="e">
        <f>IF(VLOOKUP($A11,[2]Data!$A:$T,20,0)="","",VLOOKUP($A11,[2]Data!$A:$T,20,0))</f>
        <v>#N/A</v>
      </c>
      <c r="V11" s="1167" t="str">
        <f>IF(W11="","",(W11*$E8))</f>
        <v/>
      </c>
      <c r="W11" s="1167" t="str">
        <f t="shared" si="1"/>
        <v/>
      </c>
      <c r="X11" s="1168" t="str">
        <f t="shared" si="4"/>
        <v/>
      </c>
      <c r="Y11" s="1169" t="str">
        <f>IF(ISERROR('Agripp Recycled ABS Macros (EU)'!$X11*(1-$G$5)),"",'Agripp Recycled ABS Macros (EU)'!$X11*(1-$G$5))</f>
        <v/>
      </c>
      <c r="Z11" s="1170" t="str">
        <f t="shared" si="2"/>
        <v/>
      </c>
      <c r="AA11"/>
      <c r="AB11"/>
      <c r="AC11"/>
      <c r="AD11"/>
      <c r="AE11"/>
      <c r="AF11"/>
      <c r="AG11"/>
      <c r="AH11"/>
      <c r="AI11"/>
      <c r="AJ11"/>
      <c r="AK11"/>
      <c r="AL11"/>
      <c r="AM11"/>
    </row>
    <row r="12" spans="1:39" ht="28.2" customHeight="1" thickBot="1">
      <c r="A12" s="1171" t="s">
        <v>1308</v>
      </c>
      <c r="B12" s="1172"/>
      <c r="C12" s="1786"/>
      <c r="D12" s="1794"/>
      <c r="E12" s="1799"/>
      <c r="F12" s="1173" t="s">
        <v>1295</v>
      </c>
      <c r="G12" s="1805" t="str">
        <f>IF(VLOOKUP($A12,'Data (new)'!$A:$T,14,0)="","",VLOOKUP($A12,'Data (new)'!$A:$T,14,0))</f>
        <v>Edges</v>
      </c>
      <c r="H12" s="1805" t="str">
        <f>IF(VLOOKUP($A12,'Data (new)'!$A:$T,10,0)="","",VLOOKUP($A12,'Data (new)'!$A:$T,10,0))</f>
        <v>S-M</v>
      </c>
      <c r="I12" s="1179" t="str">
        <f>IF(VLOOKUP($A12,'Data (new)'!$A:$T,8,0)="","",VLOOKUP($A12,'Data (new)'!$A:$T,8,0))</f>
        <v>Dual Texture - Clear</v>
      </c>
      <c r="J12" s="1175">
        <f>IF(VLOOKUP($A12,'Data (new)'!$A:$T,16,0)="","",VLOOKUP($A12,'Data (new)'!$A:$T,16,0))</f>
        <v>942</v>
      </c>
      <c r="K12" s="1219"/>
      <c r="L12" s="1220"/>
      <c r="M12" s="1221"/>
      <c r="N12" s="1222"/>
      <c r="O12" s="1222"/>
      <c r="P12" s="1223"/>
      <c r="Q12" s="1224"/>
      <c r="R12" s="1225"/>
      <c r="S12" s="1059" t="s">
        <v>2649</v>
      </c>
      <c r="T12" s="1059"/>
      <c r="U12" s="1177" t="e">
        <f>IF(VLOOKUP($A12,[2]Data!$A:$T,20,0)="","",VLOOKUP($A12,[2]Data!$A:$T,20,0))</f>
        <v>#N/A</v>
      </c>
      <c r="V12" s="1157" t="str">
        <f>IF(W12="","",(W12*$E8))</f>
        <v/>
      </c>
      <c r="W12" s="1157" t="str">
        <f t="shared" si="1"/>
        <v/>
      </c>
      <c r="X12" s="1158" t="str">
        <f t="shared" si="4"/>
        <v/>
      </c>
      <c r="Y12" s="1159" t="str">
        <f>IF(ISERROR('Agripp Recycled ABS Macros (EU)'!$X12*(1-$G$5)),"",'Agripp Recycled ABS Macros (EU)'!$X12*(1-$G$5))</f>
        <v/>
      </c>
      <c r="Z12" s="1180" t="str">
        <f t="shared" si="2"/>
        <v/>
      </c>
      <c r="AA12"/>
      <c r="AB12"/>
      <c r="AC12"/>
      <c r="AD12"/>
      <c r="AE12"/>
      <c r="AF12"/>
      <c r="AG12"/>
      <c r="AH12"/>
      <c r="AI12"/>
      <c r="AJ12"/>
      <c r="AK12"/>
      <c r="AL12"/>
      <c r="AM12"/>
    </row>
    <row r="13" spans="1:39" ht="28.2" customHeight="1" thickBot="1">
      <c r="A13" s="1161" t="s">
        <v>1309</v>
      </c>
      <c r="B13" s="1162"/>
      <c r="C13" s="1786"/>
      <c r="D13" s="1793" t="str">
        <f>IF(VLOOKUP($A13,'Data (new)'!A:T,6,0)="","",HYPERLINK(VLOOKUP($A13,'Data (new)'!A:T,7,0), VLOOKUP($A13,'Data (new)'!A:T,6,0)))</f>
        <v>Delta</v>
      </c>
      <c r="E13" s="1800">
        <f>IF(VLOOKUP($A13,'Data (new)'!$A:$T,11,0)="","",VLOOKUP($A13,'Data (new)'!$A:$T,11,0))</f>
        <v>5</v>
      </c>
      <c r="F13" s="1163" t="s">
        <v>1295</v>
      </c>
      <c r="G13" s="1806" t="str">
        <f>IF(VLOOKUP($A13,'Data (new)'!$A:$T,14,0)="","",VLOOKUP($A13,'Data (new)'!$A:$T,14,0))</f>
        <v>Edges</v>
      </c>
      <c r="H13" s="1806" t="str">
        <f>IF(VLOOKUP($A13,'Data (new)'!$A:$T,10,0)="","",VLOOKUP($A13,'Data (new)'!$A:$T,10,0))</f>
        <v>S-L</v>
      </c>
      <c r="I13" s="1164" t="str">
        <f>IF(VLOOKUP($A13,'Data (new)'!$A:$T,8,0)="","",VLOOKUP($A13,'Data (new)'!$A:$T,8,0))</f>
        <v>Full Texture</v>
      </c>
      <c r="J13" s="1165">
        <f>IF(VLOOKUP($A13,'Data (new)'!$A:$T,16,0)="","",VLOOKUP($A13,'Data (new)'!$A:$T,16,0))</f>
        <v>916</v>
      </c>
      <c r="K13" s="1212"/>
      <c r="L13" s="1213"/>
      <c r="M13" s="1214"/>
      <c r="N13" s="1215"/>
      <c r="O13" s="1215"/>
      <c r="P13" s="1216"/>
      <c r="Q13" s="1217"/>
      <c r="R13" s="1218"/>
      <c r="S13" s="1176"/>
      <c r="T13" s="1176"/>
      <c r="U13" s="1181" t="e">
        <f>IF(VLOOKUP($A13,[2]Data!$A:$T,20,0)="","",VLOOKUP($A13,[2]Data!$A:$T,20,0))</f>
        <v>#N/A</v>
      </c>
      <c r="V13" s="1182" t="str">
        <f>IF(W13="","",(W13*'Agripp Recycled ABS Macros (EU)'!$E13))</f>
        <v/>
      </c>
      <c r="W13" s="1182" t="str">
        <f t="shared" si="1"/>
        <v/>
      </c>
      <c r="X13" s="1183" t="str">
        <f t="shared" si="4"/>
        <v/>
      </c>
      <c r="Y13" s="1184" t="str">
        <f>IF(ISERROR('Agripp Recycled ABS Macros (EU)'!$X13*(1-$G$5)),"",'Agripp Recycled ABS Macros (EU)'!$X13*(1-$G$5))</f>
        <v/>
      </c>
      <c r="Z13" s="1170" t="str">
        <f t="shared" si="2"/>
        <v/>
      </c>
      <c r="AA13"/>
      <c r="AB13"/>
      <c r="AC13"/>
      <c r="AD13"/>
      <c r="AE13"/>
      <c r="AF13"/>
      <c r="AG13"/>
      <c r="AH13"/>
      <c r="AI13"/>
      <c r="AJ13"/>
      <c r="AK13"/>
      <c r="AL13"/>
      <c r="AM13"/>
    </row>
    <row r="14" spans="1:39" ht="28.2" customHeight="1" thickBot="1">
      <c r="A14" s="1171" t="s">
        <v>1310</v>
      </c>
      <c r="B14" s="1172"/>
      <c r="C14" s="1786"/>
      <c r="D14" s="1793"/>
      <c r="E14" s="1801"/>
      <c r="F14" s="1173" t="s">
        <v>1295</v>
      </c>
      <c r="G14" s="1807" t="str">
        <f>IF(VLOOKUP($A14,'Data (new)'!$A:$T,14,0)="","",VLOOKUP($A14,'Data (new)'!$A:$T,14,0))</f>
        <v>Edges</v>
      </c>
      <c r="H14" s="1807" t="str">
        <f>IF(VLOOKUP($A14,'Data (new)'!$A:$T,10,0)="","",VLOOKUP($A14,'Data (new)'!$A:$T,10,0))</f>
        <v>S-L</v>
      </c>
      <c r="I14" s="1174" t="str">
        <f>IF(VLOOKUP($A14,'Data (new)'!$A:$T,8,0)="","",VLOOKUP($A14,'Data (new)'!$A:$T,8,0))</f>
        <v>Dual Texture</v>
      </c>
      <c r="J14" s="1175">
        <f>IF(VLOOKUP($A14,'Data (new)'!$A:$T,16,0)="","",VLOOKUP($A14,'Data (new)'!$A:$T,16,0))</f>
        <v>1018</v>
      </c>
      <c r="K14" s="1219"/>
      <c r="L14" s="1220"/>
      <c r="M14" s="1221"/>
      <c r="N14" s="1222"/>
      <c r="O14" s="1222"/>
      <c r="P14" s="1223"/>
      <c r="Q14" s="1224"/>
      <c r="R14" s="1225"/>
      <c r="S14" s="1059"/>
      <c r="T14" s="1059" t="s">
        <v>2649</v>
      </c>
      <c r="U14" s="1177" t="e">
        <f>IF(VLOOKUP($A14,[2]Data!$A:$T,20,0)="","",VLOOKUP($A14,[2]Data!$A:$T,20,0))</f>
        <v>#N/A</v>
      </c>
      <c r="V14" s="1157" t="str">
        <f>IF(W14="","",(W14*$E13))</f>
        <v/>
      </c>
      <c r="W14" s="1157" t="str">
        <f t="shared" si="1"/>
        <v/>
      </c>
      <c r="X14" s="1158" t="str">
        <f t="shared" si="4"/>
        <v/>
      </c>
      <c r="Y14" s="1159" t="str">
        <f>IF(ISERROR('Agripp Recycled ABS Macros (EU)'!$X14*(1-$G$5)),"",'Agripp Recycled ABS Macros (EU)'!$X14*(1-$G$5))</f>
        <v/>
      </c>
      <c r="Z14" s="1160" t="str">
        <f t="shared" si="2"/>
        <v/>
      </c>
      <c r="AA14"/>
      <c r="AB14"/>
      <c r="AC14"/>
      <c r="AD14"/>
      <c r="AE14"/>
      <c r="AF14"/>
      <c r="AG14"/>
      <c r="AH14"/>
      <c r="AI14"/>
      <c r="AJ14"/>
      <c r="AK14"/>
      <c r="AL14"/>
      <c r="AM14"/>
    </row>
    <row r="15" spans="1:39" ht="28.2" customHeight="1" thickBot="1">
      <c r="A15" s="1161" t="s">
        <v>1311</v>
      </c>
      <c r="B15" s="1162"/>
      <c r="C15" s="1786"/>
      <c r="D15" s="1793"/>
      <c r="E15" s="1801"/>
      <c r="F15" s="1163" t="s">
        <v>1295</v>
      </c>
      <c r="G15" s="1807" t="str">
        <f>IF(VLOOKUP($A15,'Data (new)'!$A:$T,14,0)="","",VLOOKUP($A15,'Data (new)'!$A:$T,14,0))</f>
        <v>Edges</v>
      </c>
      <c r="H15" s="1807" t="str">
        <f>IF(VLOOKUP($A15,'Data (new)'!$A:$T,10,0)="","",VLOOKUP($A15,'Data (new)'!$A:$T,10,0))</f>
        <v>S-L</v>
      </c>
      <c r="I15" s="1164" t="str">
        <f>IF(VLOOKUP($A15,'Data (new)'!$A:$T,8,0)="","",VLOOKUP($A15,'Data (new)'!$A:$T,8,0))</f>
        <v>No Texture</v>
      </c>
      <c r="J15" s="1165">
        <f>IF(VLOOKUP($A15,'Data (new)'!$A:$T,16,0)="","",VLOOKUP($A15,'Data (new)'!$A:$T,16,0))</f>
        <v>662</v>
      </c>
      <c r="K15" s="1212"/>
      <c r="L15" s="1213"/>
      <c r="M15" s="1214"/>
      <c r="N15" s="1215"/>
      <c r="O15" s="1215"/>
      <c r="P15" s="1216"/>
      <c r="Q15" s="1217"/>
      <c r="R15" s="1218"/>
      <c r="S15" s="1185"/>
      <c r="T15" s="1185"/>
      <c r="U15" s="1166" t="e">
        <f>IF(VLOOKUP($A15,[2]Data!$A:$T,20,0)="","",VLOOKUP($A15,[2]Data!$A:$T,20,0))</f>
        <v>#N/A</v>
      </c>
      <c r="V15" s="1167" t="str">
        <f>IF(W15="","",(W15*$E13))</f>
        <v/>
      </c>
      <c r="W15" s="1167" t="str">
        <f t="shared" si="1"/>
        <v/>
      </c>
      <c r="X15" s="1168" t="str">
        <f t="shared" si="4"/>
        <v/>
      </c>
      <c r="Y15" s="1169" t="str">
        <f>IF(ISERROR('Agripp Recycled ABS Macros (EU)'!$X15*(1-$G$5)),"",'Agripp Recycled ABS Macros (EU)'!$X15*(1-$G$5))</f>
        <v/>
      </c>
      <c r="Z15" s="1170" t="str">
        <f t="shared" si="2"/>
        <v/>
      </c>
      <c r="AA15"/>
      <c r="AB15"/>
      <c r="AC15"/>
      <c r="AD15"/>
      <c r="AE15"/>
      <c r="AF15"/>
      <c r="AG15"/>
      <c r="AH15"/>
      <c r="AI15"/>
      <c r="AJ15"/>
      <c r="AK15"/>
      <c r="AL15"/>
      <c r="AM15"/>
    </row>
    <row r="16" spans="1:39" ht="28.2" customHeight="1" thickBot="1">
      <c r="A16" s="1171" t="s">
        <v>1312</v>
      </c>
      <c r="B16" s="1172"/>
      <c r="C16" s="1786"/>
      <c r="D16" s="1793"/>
      <c r="E16" s="1801"/>
      <c r="F16" s="1173" t="s">
        <v>1295</v>
      </c>
      <c r="G16" s="1807" t="str">
        <f>IF(VLOOKUP($A16,'Data (new)'!$A:$T,14,0)="","",VLOOKUP($A16,'Data (new)'!$A:$T,14,0))</f>
        <v>Edges</v>
      </c>
      <c r="H16" s="1807" t="str">
        <f>IF(VLOOKUP($A16,'Data (new)'!$A:$T,10,0)="","",VLOOKUP($A16,'Data (new)'!$A:$T,10,0))</f>
        <v>S-L</v>
      </c>
      <c r="I16" s="1179" t="str">
        <f>IF(VLOOKUP($A16,'Data (new)'!$A:$T,8,0)="","",VLOOKUP($A16,'Data (new)'!$A:$T,8,0))</f>
        <v>No Texture - Clear</v>
      </c>
      <c r="J16" s="1175">
        <f>IF(VLOOKUP($A16,'Data (new)'!$A:$T,16,0)="","",VLOOKUP($A16,'Data (new)'!$A:$T,16,0))</f>
        <v>827</v>
      </c>
      <c r="K16" s="1219"/>
      <c r="L16" s="1220"/>
      <c r="M16" s="1221"/>
      <c r="N16" s="1222"/>
      <c r="O16" s="1222"/>
      <c r="P16" s="1223"/>
      <c r="Q16" s="1224"/>
      <c r="R16" s="1225"/>
      <c r="S16" s="1176"/>
      <c r="T16" s="1176"/>
      <c r="U16" s="1177" t="e">
        <f>IF(VLOOKUP($A16,[2]Data!$A:$T,20,0)="","",VLOOKUP($A16,[2]Data!$A:$T,20,0))</f>
        <v>#N/A</v>
      </c>
      <c r="V16" s="1157" t="str">
        <f>IF(W16="","",(W16*$E13))</f>
        <v/>
      </c>
      <c r="W16" s="1157" t="str">
        <f t="shared" si="1"/>
        <v/>
      </c>
      <c r="X16" s="1158" t="str">
        <f t="shared" si="4"/>
        <v/>
      </c>
      <c r="Y16" s="1159" t="str">
        <f>IF(ISERROR('Agripp Recycled ABS Macros (EU)'!$X16*(1-$G$5)),"",'Agripp Recycled ABS Macros (EU)'!$X16*(1-$G$5))</f>
        <v/>
      </c>
      <c r="Z16" s="1160" t="str">
        <f t="shared" si="2"/>
        <v/>
      </c>
      <c r="AA16"/>
      <c r="AB16"/>
      <c r="AC16"/>
      <c r="AD16"/>
      <c r="AE16"/>
      <c r="AF16"/>
      <c r="AG16"/>
      <c r="AH16"/>
      <c r="AI16"/>
      <c r="AJ16"/>
      <c r="AK16"/>
      <c r="AL16"/>
      <c r="AM16"/>
    </row>
    <row r="17" spans="1:39" ht="28.2" customHeight="1" thickBot="1">
      <c r="A17" s="1161" t="s">
        <v>1313</v>
      </c>
      <c r="B17" s="1162"/>
      <c r="C17" s="1786"/>
      <c r="D17" s="1794"/>
      <c r="E17" s="1802"/>
      <c r="F17" s="1163" t="s">
        <v>1295</v>
      </c>
      <c r="G17" s="1808" t="str">
        <f>IF(VLOOKUP($A17,'Data (new)'!$A:$T,14,0)="","",VLOOKUP($A17,'Data (new)'!$A:$T,14,0))</f>
        <v>Edges</v>
      </c>
      <c r="H17" s="1808" t="str">
        <f>IF(VLOOKUP($A17,'Data (new)'!$A:$T,10,0)="","",VLOOKUP($A17,'Data (new)'!$A:$T,10,0))</f>
        <v>S-L</v>
      </c>
      <c r="I17" s="1178" t="str">
        <f>IF(VLOOKUP($A17,'Data (new)'!$A:$T,8,0)="","",VLOOKUP($A17,'Data (new)'!$A:$T,8,0))</f>
        <v>Dual Texture - Clear</v>
      </c>
      <c r="J17" s="1165">
        <f>IF(VLOOKUP($A17,'Data (new)'!$A:$T,16,0)="","",VLOOKUP($A17,'Data (new)'!$A:$T,16,0))</f>
        <v>1272</v>
      </c>
      <c r="K17" s="1212"/>
      <c r="L17" s="1213"/>
      <c r="M17" s="1214"/>
      <c r="N17" s="1215"/>
      <c r="O17" s="1215"/>
      <c r="P17" s="1216"/>
      <c r="Q17" s="1217"/>
      <c r="R17" s="1218"/>
      <c r="S17" s="1059" t="s">
        <v>2649</v>
      </c>
      <c r="T17" s="1059"/>
      <c r="U17" s="1166" t="e">
        <f>IF(VLOOKUP($A17,[2]Data!$A:$T,20,0)="","",VLOOKUP($A17,[2]Data!$A:$T,20,0))</f>
        <v>#N/A</v>
      </c>
      <c r="V17" s="1167" t="str">
        <f>IF(W17="","",(W17*$E13))</f>
        <v/>
      </c>
      <c r="W17" s="1167" t="str">
        <f t="shared" si="1"/>
        <v/>
      </c>
      <c r="X17" s="1168" t="str">
        <f t="shared" si="4"/>
        <v/>
      </c>
      <c r="Y17" s="1169" t="str">
        <f>IF(ISERROR('Agripp Recycled ABS Macros (EU)'!$X17*(1-$G$5)),"",'Agripp Recycled ABS Macros (EU)'!$X17*(1-$G$5))</f>
        <v/>
      </c>
      <c r="Z17" s="1170" t="str">
        <f t="shared" si="2"/>
        <v/>
      </c>
      <c r="AA17"/>
      <c r="AB17"/>
      <c r="AC17"/>
      <c r="AD17"/>
      <c r="AE17"/>
      <c r="AF17"/>
      <c r="AG17"/>
      <c r="AH17"/>
      <c r="AI17"/>
      <c r="AJ17"/>
      <c r="AK17"/>
      <c r="AL17"/>
      <c r="AM17"/>
    </row>
    <row r="18" spans="1:39" ht="28.2" customHeight="1" thickBot="1">
      <c r="A18" s="1171" t="s">
        <v>3424</v>
      </c>
      <c r="B18" s="1172"/>
      <c r="C18" s="1786"/>
      <c r="D18" s="1795" t="str">
        <f>IF(VLOOKUP($A18,'Data (new)'!A:T,6,0)="","",HYPERLINK(VLOOKUP($A18,'Data (new)'!A:T,7,0), VLOOKUP($A18,'Data (new)'!A:T,6,0)))</f>
        <v>Fenix</v>
      </c>
      <c r="E18" s="1803">
        <f>IF(VLOOKUP($A18,'Data (new)'!$A:$T,11,0)="","",VLOOKUP($A18,'Data (new)'!$A:$T,11,0))</f>
        <v>5</v>
      </c>
      <c r="F18" s="1173" t="s">
        <v>1295</v>
      </c>
      <c r="G18" s="1785" t="str">
        <f>IF(VLOOKUP($A18,'Data (new)'!$A:$T,14,0)="","",VLOOKUP($A18,'Data (new)'!$A:$T,14,0))</f>
        <v>Edge/Sloper</v>
      </c>
      <c r="H18" s="1785" t="str">
        <f>IF(VLOOKUP($A18,'Data (new)'!$A:$T,10,0)="","",VLOOKUP($A18,'Data (new)'!$A:$T,10,0))</f>
        <v>S-L</v>
      </c>
      <c r="I18" s="1174" t="str">
        <f>IF(VLOOKUP($A18,'Data (new)'!$A:$T,8,0)="","",VLOOKUP($A18,'Data (new)'!$A:$T,8,0))</f>
        <v>Full Texture</v>
      </c>
      <c r="J18" s="1175">
        <f>IF(VLOOKUP($A18,'Data (new)'!$A:$T,16,0)="","",VLOOKUP($A18,'Data (new)'!$A:$T,16,0))</f>
        <v>1155</v>
      </c>
      <c r="K18" s="1219"/>
      <c r="L18" s="1220"/>
      <c r="M18" s="1221"/>
      <c r="N18" s="1222"/>
      <c r="O18" s="1222"/>
      <c r="P18" s="1223"/>
      <c r="Q18" s="1224"/>
      <c r="R18" s="1225"/>
      <c r="S18" s="1176"/>
      <c r="T18" s="1176"/>
      <c r="U18" s="1186" t="e">
        <f>IF(VLOOKUP($A18,[2]Data!$A:$T,20,0)="","",VLOOKUP($A18,[2]Data!$A:$T,20,0))</f>
        <v>#N/A</v>
      </c>
      <c r="V18" s="1187" t="str">
        <f>IF(W18="","",(W18*'Agripp Recycled ABS Macros (EU)'!$E18))</f>
        <v/>
      </c>
      <c r="W18" s="1187" t="str">
        <f t="shared" si="1"/>
        <v/>
      </c>
      <c r="X18" s="1188" t="str">
        <f t="shared" si="4"/>
        <v/>
      </c>
      <c r="Y18" s="1189" t="str">
        <f>IF(ISERROR('Agripp Recycled ABS Macros (EU)'!$X18*(1-$G$5)),"",'Agripp Recycled ABS Macros (EU)'!$X18*(1-$G$5))</f>
        <v/>
      </c>
      <c r="Z18" s="1160" t="str">
        <f t="shared" si="2"/>
        <v/>
      </c>
      <c r="AA18"/>
      <c r="AB18"/>
      <c r="AC18"/>
      <c r="AD18"/>
      <c r="AE18"/>
      <c r="AF18"/>
      <c r="AG18"/>
      <c r="AH18"/>
      <c r="AI18"/>
      <c r="AJ18"/>
      <c r="AK18"/>
      <c r="AL18"/>
      <c r="AM18"/>
    </row>
    <row r="19" spans="1:39" ht="28.2" customHeight="1" thickBot="1">
      <c r="A19" s="1161" t="s">
        <v>3425</v>
      </c>
      <c r="B19" s="1162"/>
      <c r="C19" s="1786"/>
      <c r="D19" s="1793"/>
      <c r="E19" s="1798"/>
      <c r="F19" s="1163" t="s">
        <v>1295</v>
      </c>
      <c r="G19" s="1786" t="str">
        <f>IF(VLOOKUP($A19,'Data (new)'!$A:$T,14,0)="","",VLOOKUP($A19,'Data (new)'!$A:$T,14,0))</f>
        <v>Edge/Sloper</v>
      </c>
      <c r="H19" s="1786" t="str">
        <f>IF(VLOOKUP($A19,'Data (new)'!$A:$T,10,0)="","",VLOOKUP($A19,'Data (new)'!$A:$T,10,0))</f>
        <v>S-L</v>
      </c>
      <c r="I19" s="1164" t="str">
        <f>IF(VLOOKUP($A19,'Data (new)'!$A:$T,8,0)="","",VLOOKUP($A19,'Data (new)'!$A:$T,8,0))</f>
        <v>Dual Texture</v>
      </c>
      <c r="J19" s="1165">
        <f>IF(VLOOKUP($A19,'Data (new)'!$A:$T,16,0)="","",VLOOKUP($A19,'Data (new)'!$A:$T,16,0))</f>
        <v>1283</v>
      </c>
      <c r="K19" s="1212"/>
      <c r="L19" s="1213"/>
      <c r="M19" s="1214"/>
      <c r="N19" s="1215"/>
      <c r="O19" s="1215"/>
      <c r="P19" s="1216"/>
      <c r="Q19" s="1217"/>
      <c r="R19" s="1218"/>
      <c r="S19" s="1059"/>
      <c r="T19" s="1059" t="s">
        <v>2649</v>
      </c>
      <c r="U19" s="1166" t="e">
        <f>IF(VLOOKUP($A19,[2]Data!$A:$T,20,0)="","",VLOOKUP($A19,[2]Data!$A:$T,20,0))</f>
        <v>#N/A</v>
      </c>
      <c r="V19" s="1167" t="str">
        <f>IF(W19="","",(W19*$E18))</f>
        <v/>
      </c>
      <c r="W19" s="1167" t="str">
        <f t="shared" si="1"/>
        <v/>
      </c>
      <c r="X19" s="1168" t="str">
        <f t="shared" si="4"/>
        <v/>
      </c>
      <c r="Y19" s="1169" t="str">
        <f>IF(ISERROR('Agripp Recycled ABS Macros (EU)'!$X19*(1-$G$5)),"",'Agripp Recycled ABS Macros (EU)'!$X19*(1-$G$5))</f>
        <v/>
      </c>
      <c r="Z19" s="1170" t="str">
        <f t="shared" si="2"/>
        <v/>
      </c>
      <c r="AA19"/>
      <c r="AB19"/>
      <c r="AC19"/>
      <c r="AD19"/>
      <c r="AE19"/>
      <c r="AF19"/>
      <c r="AG19"/>
      <c r="AH19"/>
      <c r="AI19"/>
      <c r="AJ19"/>
      <c r="AK19"/>
      <c r="AL19"/>
      <c r="AM19"/>
    </row>
    <row r="20" spans="1:39" ht="28.2" customHeight="1" thickBot="1">
      <c r="A20" s="1171" t="s">
        <v>1314</v>
      </c>
      <c r="B20" s="1172"/>
      <c r="C20" s="1786"/>
      <c r="D20" s="1793"/>
      <c r="E20" s="1798"/>
      <c r="F20" s="1173" t="s">
        <v>1295</v>
      </c>
      <c r="G20" s="1786" t="str">
        <f>IF(VLOOKUP($A20,'Data (new)'!$A:$T,14,0)="","",VLOOKUP($A20,'Data (new)'!$A:$T,14,0))</f>
        <v>Edge/Sloper</v>
      </c>
      <c r="H20" s="1786" t="str">
        <f>IF(VLOOKUP($A20,'Data (new)'!$A:$T,10,0)="","",VLOOKUP($A20,'Data (new)'!$A:$T,10,0))</f>
        <v>S-L</v>
      </c>
      <c r="I20" s="1174" t="str">
        <f>IF(VLOOKUP($A20,'Data (new)'!$A:$T,8,0)="","",VLOOKUP($A20,'Data (new)'!$A:$T,8,0))</f>
        <v>No Texture</v>
      </c>
      <c r="J20" s="1175">
        <f>IF(VLOOKUP($A20,'Data (new)'!$A:$T,16,0)="","",VLOOKUP($A20,'Data (new)'!$A:$T,16,0))</f>
        <v>834</v>
      </c>
      <c r="K20" s="1219"/>
      <c r="L20" s="1220"/>
      <c r="M20" s="1221"/>
      <c r="N20" s="1222"/>
      <c r="O20" s="1222"/>
      <c r="P20" s="1223"/>
      <c r="Q20" s="1224"/>
      <c r="R20" s="1225"/>
      <c r="S20" s="1176"/>
      <c r="T20" s="1176"/>
      <c r="U20" s="1177" t="e">
        <f>IF(VLOOKUP($A20,[2]Data!$A:$T,20,0)="","",VLOOKUP($A20,[2]Data!$A:$T,20,0))</f>
        <v>#N/A</v>
      </c>
      <c r="V20" s="1157" t="str">
        <f>IF(W20="","",(W20*$E18))</f>
        <v/>
      </c>
      <c r="W20" s="1157" t="str">
        <f t="shared" si="1"/>
        <v/>
      </c>
      <c r="X20" s="1158" t="str">
        <f t="shared" si="4"/>
        <v/>
      </c>
      <c r="Y20" s="1159" t="str">
        <f>IF(ISERROR('Agripp Recycled ABS Macros (EU)'!$X20*(1-$G$5)),"",'Agripp Recycled ABS Macros (EU)'!$X20*(1-$G$5))</f>
        <v/>
      </c>
      <c r="Z20" s="1160" t="str">
        <f t="shared" si="2"/>
        <v/>
      </c>
      <c r="AA20"/>
      <c r="AB20"/>
      <c r="AC20"/>
      <c r="AD20"/>
      <c r="AE20"/>
      <c r="AF20"/>
      <c r="AG20"/>
      <c r="AH20"/>
      <c r="AI20"/>
      <c r="AJ20"/>
      <c r="AK20"/>
      <c r="AL20"/>
      <c r="AM20"/>
    </row>
    <row r="21" spans="1:39" ht="28.2" customHeight="1" thickBot="1">
      <c r="A21" s="1161" t="s">
        <v>3426</v>
      </c>
      <c r="B21" s="1162"/>
      <c r="C21" s="1786"/>
      <c r="D21" s="1793"/>
      <c r="E21" s="1798"/>
      <c r="F21" s="1163" t="s">
        <v>1295</v>
      </c>
      <c r="G21" s="1786" t="str">
        <f>IF(VLOOKUP($A21,'Data (new)'!$A:$T,14,0)="","",VLOOKUP($A21,'Data (new)'!$A:$T,14,0))</f>
        <v>Edge/Sloper</v>
      </c>
      <c r="H21" s="1786" t="str">
        <f>IF(VLOOKUP($A21,'Data (new)'!$A:$T,10,0)="","",VLOOKUP($A21,'Data (new)'!$A:$T,10,0))</f>
        <v>S-L</v>
      </c>
      <c r="I21" s="1178" t="str">
        <f>IF(VLOOKUP($A21,'Data (new)'!$A:$T,8,0)="","",VLOOKUP($A21,'Data (new)'!$A:$T,8,0))</f>
        <v>No Texture - Clear</v>
      </c>
      <c r="J21" s="1165">
        <f>IF(VLOOKUP($A21,'Data (new)'!$A:$T,16,0)="","",VLOOKUP($A21,'Data (new)'!$A:$T,16,0))</f>
        <v>1043</v>
      </c>
      <c r="K21" s="1212"/>
      <c r="L21" s="1213"/>
      <c r="M21" s="1214"/>
      <c r="N21" s="1215"/>
      <c r="O21" s="1215"/>
      <c r="P21" s="1216"/>
      <c r="Q21" s="1217"/>
      <c r="R21" s="1218"/>
      <c r="S21" s="1176"/>
      <c r="T21" s="1176"/>
      <c r="U21" s="1166" t="e">
        <f>IF(VLOOKUP($A21,[2]Data!$A:$T,20,0)="","",VLOOKUP($A21,[2]Data!$A:$T,20,0))</f>
        <v>#N/A</v>
      </c>
      <c r="V21" s="1167" t="str">
        <f>IF(W21="","",(W21*$E18))</f>
        <v/>
      </c>
      <c r="W21" s="1167" t="str">
        <f t="shared" si="1"/>
        <v/>
      </c>
      <c r="X21" s="1168" t="str">
        <f t="shared" si="4"/>
        <v/>
      </c>
      <c r="Y21" s="1169" t="str">
        <f>IF(ISERROR('Agripp Recycled ABS Macros (EU)'!$X21*(1-$G$5)),"",'Agripp Recycled ABS Macros (EU)'!$X21*(1-$G$5))</f>
        <v/>
      </c>
      <c r="Z21" s="1190" t="str">
        <f t="shared" si="2"/>
        <v/>
      </c>
      <c r="AA21"/>
      <c r="AB21"/>
      <c r="AC21"/>
      <c r="AD21"/>
      <c r="AE21"/>
      <c r="AF21"/>
      <c r="AG21"/>
      <c r="AH21"/>
      <c r="AI21"/>
      <c r="AJ21"/>
      <c r="AK21"/>
      <c r="AL21"/>
      <c r="AM21"/>
    </row>
    <row r="22" spans="1:39" ht="28.2" customHeight="1" thickBot="1">
      <c r="A22" s="1191" t="s">
        <v>1315</v>
      </c>
      <c r="B22" s="1192"/>
      <c r="C22" s="1787"/>
      <c r="D22" s="1796"/>
      <c r="E22" s="1804"/>
      <c r="F22" s="1193" t="s">
        <v>1295</v>
      </c>
      <c r="G22" s="1787" t="str">
        <f>IF(VLOOKUP($A22,'Data (new)'!$A:$T,14,0)="","",VLOOKUP($A22,'Data (new)'!$A:$T,14,0))</f>
        <v>Edge/Sloper</v>
      </c>
      <c r="H22" s="1787" t="str">
        <f>IF(VLOOKUP($A22,'Data (new)'!$A:$T,10,0)="","",VLOOKUP($A22,'Data (new)'!$A:$T,10,0))</f>
        <v>S-L</v>
      </c>
      <c r="I22" s="1194" t="str">
        <f>IF(VLOOKUP($A22,'Data (new)'!$A:$T,8,0)="","",VLOOKUP($A22,'Data (new)'!$A:$T,8,0))</f>
        <v>Dual Texture - Clear</v>
      </c>
      <c r="J22" s="1195">
        <f>IF(VLOOKUP($A22,'Data (new)'!$A:$T,16,0)="","",VLOOKUP($A22,'Data (new)'!$A:$T,16,0))</f>
        <v>1604</v>
      </c>
      <c r="K22" s="1226"/>
      <c r="L22" s="1227"/>
      <c r="M22" s="1228"/>
      <c r="N22" s="1229"/>
      <c r="O22" s="1229"/>
      <c r="P22" s="1230"/>
      <c r="Q22" s="1231"/>
      <c r="R22" s="1232"/>
      <c r="S22" s="1196" t="s">
        <v>2649</v>
      </c>
      <c r="T22" s="1196"/>
      <c r="U22" s="1197" t="e">
        <f>IF(VLOOKUP($A22,[2]Data!$A:$T,20,0)="","",VLOOKUP($A22,[2]Data!$A:$T,20,0))</f>
        <v>#N/A</v>
      </c>
      <c r="V22" s="1198" t="str">
        <f>IF(W22="","",(W22*$E18))</f>
        <v/>
      </c>
      <c r="W22" s="1198" t="str">
        <f t="shared" si="1"/>
        <v/>
      </c>
      <c r="X22" s="1199" t="str">
        <f t="shared" si="4"/>
        <v/>
      </c>
      <c r="Y22" s="1200" t="str">
        <f>IF(ISERROR('Agripp Recycled ABS Macros (EU)'!$X22*(1-$G$5)),"",'Agripp Recycled ABS Macros (EU)'!$X22*(1-$G$5))</f>
        <v/>
      </c>
      <c r="Z22" s="1160" t="str">
        <f t="shared" si="2"/>
        <v/>
      </c>
      <c r="AA22"/>
      <c r="AB22"/>
      <c r="AC22"/>
      <c r="AD22"/>
      <c r="AE22"/>
      <c r="AF22"/>
      <c r="AG22"/>
      <c r="AH22"/>
      <c r="AI22"/>
      <c r="AJ22"/>
      <c r="AK22"/>
      <c r="AL22"/>
      <c r="AM22"/>
    </row>
    <row r="23" spans="1:39" ht="60.6" customHeight="1">
      <c r="Z23" s="1201"/>
    </row>
    <row r="24" spans="1:39" ht="60.6" customHeight="1">
      <c r="Z24" s="1202"/>
    </row>
    <row r="25" spans="1:39" ht="60.6" customHeight="1">
      <c r="Z25" s="1201"/>
    </row>
    <row r="26" spans="1:39" ht="60.6" customHeight="1" thickBot="1">
      <c r="Z26" s="1203"/>
    </row>
    <row r="27" spans="1:39" ht="60.6" customHeight="1">
      <c r="Z27" s="1201"/>
    </row>
    <row r="28" spans="1:39" ht="60.6" customHeight="1">
      <c r="Z28" s="1202"/>
    </row>
    <row r="29" spans="1:39" ht="60.6" customHeight="1">
      <c r="Z29" s="1201"/>
    </row>
    <row r="30" spans="1:39" ht="60.6" customHeight="1">
      <c r="Z30" s="1202"/>
    </row>
    <row r="31" spans="1:39" ht="60.6" customHeight="1" thickBot="1">
      <c r="Z31" s="1204"/>
    </row>
    <row r="32" spans="1:39" ht="60.6" customHeight="1">
      <c r="Z32" s="1202"/>
    </row>
    <row r="33" spans="26:26" ht="60.6" customHeight="1">
      <c r="Z33" s="1201"/>
    </row>
    <row r="34" spans="26:26" ht="60.6" customHeight="1">
      <c r="Z34" s="1202"/>
    </row>
    <row r="35" spans="26:26" ht="60.6" customHeight="1">
      <c r="Z35" s="1201"/>
    </row>
    <row r="36" spans="26:26" ht="60.6" customHeight="1" thickBot="1">
      <c r="Z36" s="1203"/>
    </row>
    <row r="37" spans="26:26" ht="60.6" customHeight="1">
      <c r="Z37" s="1201"/>
    </row>
    <row r="38" spans="26:26" ht="60.6" customHeight="1">
      <c r="Z38" s="1202"/>
    </row>
    <row r="39" spans="26:26" ht="60.6" customHeight="1">
      <c r="Z39" s="1202"/>
    </row>
    <row r="40" spans="26:26" ht="60.6" customHeight="1">
      <c r="Z40" s="1201"/>
    </row>
    <row r="41" spans="26:26" ht="60.6" customHeight="1" thickBot="1">
      <c r="Z41" s="1203"/>
    </row>
    <row r="42" spans="26:26" ht="60.6" customHeight="1">
      <c r="Z42" s="1201"/>
    </row>
    <row r="43" spans="26:26" ht="60.6" customHeight="1">
      <c r="Z43" s="1202"/>
    </row>
    <row r="44" spans="26:26" ht="60.6" customHeight="1">
      <c r="Z44" s="1201"/>
    </row>
    <row r="45" spans="26:26" ht="60.6" customHeight="1">
      <c r="Z45" s="1202"/>
    </row>
    <row r="46" spans="26:26" ht="60.6" customHeight="1">
      <c r="Z46" s="1201"/>
    </row>
    <row r="47" spans="26:26" ht="60.6" customHeight="1"/>
    <row r="48" spans="26:26" ht="60.6" customHeight="1"/>
    <row r="49" ht="60.6" customHeight="1"/>
  </sheetData>
  <sheetProtection algorithmName="SHA-512" hashValue="W7vEw8rOKRvbJwM9Bjm/T0W7uiMXCRuIOMQXyZCawjps8vWxOxoP4ab13iD0vlPkhTPcm0fRpJxjrNi74CzbEw==" saltValue="6QsVyY9A+u9HadkaEqQbSw==" spinCount="100000" sheet="1" formatRows="0" sort="0" autoFilter="0"/>
  <mergeCells count="16">
    <mergeCell ref="H18:H22"/>
    <mergeCell ref="S6:T6"/>
    <mergeCell ref="C5:D5"/>
    <mergeCell ref="K4:L4"/>
    <mergeCell ref="C8:C22"/>
    <mergeCell ref="D8:D12"/>
    <mergeCell ref="D13:D17"/>
    <mergeCell ref="D18:D22"/>
    <mergeCell ref="E8:E12"/>
    <mergeCell ref="E13:E17"/>
    <mergeCell ref="E18:E22"/>
    <mergeCell ref="G8:G12"/>
    <mergeCell ref="G13:G17"/>
    <mergeCell ref="G18:G22"/>
    <mergeCell ref="H8:H12"/>
    <mergeCell ref="H13:H17"/>
  </mergeCells>
  <phoneticPr fontId="34" type="noConversion"/>
  <conditionalFormatting sqref="K8:K22">
    <cfRule type="cellIs" dxfId="7" priority="8" operator="greaterThan">
      <formula>0</formula>
    </cfRule>
  </conditionalFormatting>
  <conditionalFormatting sqref="L8:L22">
    <cfRule type="cellIs" dxfId="6" priority="7" operator="greaterThan">
      <formula>0</formula>
    </cfRule>
  </conditionalFormatting>
  <conditionalFormatting sqref="M8:M22">
    <cfRule type="cellIs" dxfId="5" priority="6" operator="greaterThan">
      <formula>0</formula>
    </cfRule>
  </conditionalFormatting>
  <conditionalFormatting sqref="N8:N22">
    <cfRule type="cellIs" dxfId="4" priority="5" operator="greaterThan">
      <formula>0</formula>
    </cfRule>
  </conditionalFormatting>
  <conditionalFormatting sqref="O8:O22">
    <cfRule type="cellIs" dxfId="3" priority="4" operator="greaterThan">
      <formula>0</formula>
    </cfRule>
  </conditionalFormatting>
  <conditionalFormatting sqref="P8:P22">
    <cfRule type="cellIs" dxfId="2" priority="3" operator="greaterThan">
      <formula>0</formula>
    </cfRule>
  </conditionalFormatting>
  <conditionalFormatting sqref="Q8:Q22">
    <cfRule type="cellIs" dxfId="1" priority="2" operator="greaterThan">
      <formula>0</formula>
    </cfRule>
  </conditionalFormatting>
  <conditionalFormatting sqref="R8:R22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14A83-8114-40D2-B278-DD82FDE79780}">
  <sheetPr>
    <tabColor rgb="FF9900FF"/>
  </sheetPr>
  <dimension ref="A1:A45"/>
  <sheetViews>
    <sheetView showGridLines="0" workbookViewId="0">
      <selection activeCell="B57" sqref="B57"/>
    </sheetView>
  </sheetViews>
  <sheetFormatPr baseColWidth="10" defaultRowHeight="13.8"/>
  <sheetData>
    <row r="1" spans="1:1" ht="14.4" customHeight="1">
      <c r="A1" s="681"/>
    </row>
    <row r="2" spans="1:1" ht="14.4" customHeight="1">
      <c r="A2" s="681"/>
    </row>
    <row r="3" spans="1:1" ht="14.4" customHeight="1">
      <c r="A3" s="682"/>
    </row>
    <row r="4" spans="1:1" ht="14.4" customHeight="1">
      <c r="A4" s="683"/>
    </row>
    <row r="5" spans="1:1" ht="14.4" customHeight="1">
      <c r="A5" s="682"/>
    </row>
    <row r="6" spans="1:1" ht="14.4" customHeight="1">
      <c r="A6" s="681"/>
    </row>
    <row r="7" spans="1:1" ht="14.4" customHeight="1">
      <c r="A7" s="683"/>
    </row>
    <row r="8" spans="1:1" ht="14.4" customHeight="1">
      <c r="A8" s="682"/>
    </row>
    <row r="9" spans="1:1" ht="14.4" customHeight="1">
      <c r="A9" s="683"/>
    </row>
    <row r="10" spans="1:1" ht="14.4" customHeight="1">
      <c r="A10" s="682"/>
    </row>
    <row r="11" spans="1:1" ht="14.4" customHeight="1">
      <c r="A11" s="683"/>
    </row>
    <row r="12" spans="1:1" ht="14.4" customHeight="1">
      <c r="A12" s="682"/>
    </row>
    <row r="13" spans="1:1" ht="14.4" customHeight="1">
      <c r="A13" s="683"/>
    </row>
    <row r="14" spans="1:1" ht="14.4" customHeight="1">
      <c r="A14" s="682"/>
    </row>
    <row r="15" spans="1:1" ht="14.4" customHeight="1">
      <c r="A15" s="683"/>
    </row>
    <row r="16" spans="1:1" ht="14.4" customHeight="1">
      <c r="A16" s="682"/>
    </row>
    <row r="17" spans="1:1" ht="14.4" customHeight="1">
      <c r="A17" s="683"/>
    </row>
    <row r="18" spans="1:1" ht="14.4" customHeight="1">
      <c r="A18" s="682"/>
    </row>
    <row r="19" spans="1:1" ht="14.4" customHeight="1">
      <c r="A19" s="683"/>
    </row>
    <row r="20" spans="1:1" ht="14.4" customHeight="1">
      <c r="A20" s="682"/>
    </row>
    <row r="21" spans="1:1" ht="14.4" customHeight="1">
      <c r="A21" s="683"/>
    </row>
    <row r="22" spans="1:1" ht="14.4" customHeight="1">
      <c r="A22" s="682"/>
    </row>
    <row r="25" spans="1:1">
      <c r="A25" s="681"/>
    </row>
    <row r="26" spans="1:1">
      <c r="A26" s="682"/>
    </row>
    <row r="27" spans="1:1">
      <c r="A27" s="683"/>
    </row>
    <row r="28" spans="1:1">
      <c r="A28" s="682"/>
    </row>
    <row r="29" spans="1:1">
      <c r="A29" s="681"/>
    </row>
    <row r="30" spans="1:1">
      <c r="A30" s="683"/>
    </row>
    <row r="31" spans="1:1">
      <c r="A31" s="682"/>
    </row>
    <row r="32" spans="1:1">
      <c r="A32" s="683"/>
    </row>
    <row r="33" spans="1:1">
      <c r="A33" s="682"/>
    </row>
    <row r="34" spans="1:1">
      <c r="A34" s="683"/>
    </row>
    <row r="35" spans="1:1">
      <c r="A35" s="682"/>
    </row>
    <row r="36" spans="1:1">
      <c r="A36" s="683"/>
    </row>
    <row r="37" spans="1:1">
      <c r="A37" s="682"/>
    </row>
    <row r="38" spans="1:1">
      <c r="A38" s="683"/>
    </row>
    <row r="39" spans="1:1">
      <c r="A39" s="682"/>
    </row>
    <row r="40" spans="1:1">
      <c r="A40" s="683"/>
    </row>
    <row r="41" spans="1:1">
      <c r="A41" s="682"/>
    </row>
    <row r="42" spans="1:1">
      <c r="A42" s="683"/>
    </row>
    <row r="43" spans="1:1">
      <c r="A43" s="682"/>
    </row>
    <row r="44" spans="1:1">
      <c r="A44" s="683"/>
    </row>
    <row r="45" spans="1:1">
      <c r="A45" s="682"/>
    </row>
  </sheetData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3314" r:id="rId4">
          <objectPr defaultSize="0" r:id="rId5">
            <anchor moveWithCells="1">
              <from>
                <xdr:col>0</xdr:col>
                <xdr:colOff>289560</xdr:colOff>
                <xdr:row>6</xdr:row>
                <xdr:rowOff>91440</xdr:rowOff>
              </from>
              <to>
                <xdr:col>7</xdr:col>
                <xdr:colOff>76200</xdr:colOff>
                <xdr:row>53</xdr:row>
                <xdr:rowOff>15240</xdr:rowOff>
              </to>
            </anchor>
          </objectPr>
        </oleObject>
      </mc:Choice>
      <mc:Fallback>
        <oleObject progId="Word.Document.12" shapeId="13314" r:id="rId4"/>
      </mc:Fallback>
    </mc:AlternateContent>
    <mc:AlternateContent xmlns:mc="http://schemas.openxmlformats.org/markup-compatibility/2006">
      <mc:Choice Requires="x14">
        <oleObject progId="Word.Document.12" shapeId="13316" r:id="rId6">
          <objectPr defaultSize="0" autoPict="0" r:id="rId7">
            <anchor moveWithCells="1">
              <from>
                <xdr:col>7</xdr:col>
                <xdr:colOff>411480</xdr:colOff>
                <xdr:row>6</xdr:row>
                <xdr:rowOff>106680</xdr:rowOff>
              </from>
              <to>
                <xdr:col>14</xdr:col>
                <xdr:colOff>198120</xdr:colOff>
                <xdr:row>56</xdr:row>
                <xdr:rowOff>53340</xdr:rowOff>
              </to>
            </anchor>
          </objectPr>
        </oleObject>
      </mc:Choice>
      <mc:Fallback>
        <oleObject progId="Word.Document.12" shapeId="13316" r:id="rId6"/>
      </mc:Fallback>
    </mc:AlternateContent>
  </oleObjec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D85DA-CFCA-4370-95A7-FA3CFBA1DBC4}">
  <sheetPr codeName="Feuil9"/>
  <dimension ref="A1:C18"/>
  <sheetViews>
    <sheetView workbookViewId="0">
      <selection activeCell="B22" sqref="B22"/>
    </sheetView>
  </sheetViews>
  <sheetFormatPr baseColWidth="10" defaultRowHeight="13.8"/>
  <cols>
    <col min="2" max="2" width="74.09765625" bestFit="1" customWidth="1"/>
  </cols>
  <sheetData>
    <row r="1" spans="1:3">
      <c r="A1" s="497" t="s">
        <v>940</v>
      </c>
      <c r="B1" s="497" t="s">
        <v>941</v>
      </c>
      <c r="C1" s="499">
        <v>45292</v>
      </c>
    </row>
    <row r="2" spans="1:3">
      <c r="A2" s="1810" t="s">
        <v>944</v>
      </c>
      <c r="B2" s="498" t="s">
        <v>942</v>
      </c>
      <c r="C2" s="1809">
        <v>45352</v>
      </c>
    </row>
    <row r="3" spans="1:3">
      <c r="A3" s="1810"/>
      <c r="B3" s="498" t="s">
        <v>943</v>
      </c>
      <c r="C3" s="1809"/>
    </row>
    <row r="4" spans="1:3">
      <c r="A4" s="498" t="s">
        <v>953</v>
      </c>
      <c r="B4" s="498" t="s">
        <v>954</v>
      </c>
      <c r="C4" s="499">
        <v>45474</v>
      </c>
    </row>
    <row r="5" spans="1:3">
      <c r="A5" s="498" t="s">
        <v>955</v>
      </c>
      <c r="B5" s="498" t="s">
        <v>957</v>
      </c>
      <c r="C5" s="497"/>
    </row>
    <row r="6" spans="1:3">
      <c r="A6" s="498" t="s">
        <v>1198</v>
      </c>
      <c r="B6" s="498" t="s">
        <v>1197</v>
      </c>
      <c r="C6" s="499">
        <v>45689</v>
      </c>
    </row>
    <row r="7" spans="1:3">
      <c r="A7" s="498" t="s">
        <v>1233</v>
      </c>
      <c r="B7" s="498" t="s">
        <v>1244</v>
      </c>
      <c r="C7" s="498" t="s">
        <v>1245</v>
      </c>
    </row>
    <row r="8" spans="1:3">
      <c r="A8" s="647" t="s">
        <v>2175</v>
      </c>
    </row>
    <row r="9" spans="1:3">
      <c r="A9" s="647" t="s">
        <v>2176</v>
      </c>
      <c r="B9" s="646" t="s">
        <v>2177</v>
      </c>
    </row>
    <row r="10" spans="1:3">
      <c r="A10" s="647" t="s">
        <v>1198</v>
      </c>
      <c r="B10" s="93" t="s">
        <v>2650</v>
      </c>
    </row>
    <row r="11" spans="1:3">
      <c r="A11" s="647" t="s">
        <v>1233</v>
      </c>
      <c r="B11" s="93" t="s">
        <v>2823</v>
      </c>
    </row>
    <row r="14" spans="1:3">
      <c r="A14" s="646" t="s">
        <v>3372</v>
      </c>
      <c r="B14" s="646" t="s">
        <v>3498</v>
      </c>
    </row>
    <row r="15" spans="1:3">
      <c r="A15" s="93" t="s">
        <v>3506</v>
      </c>
      <c r="B15" s="93" t="s">
        <v>3507</v>
      </c>
    </row>
    <row r="16" spans="1:3">
      <c r="A16" s="93" t="s">
        <v>3617</v>
      </c>
      <c r="B16" s="93" t="s">
        <v>3618</v>
      </c>
    </row>
    <row r="17" spans="1:2">
      <c r="A17" s="93" t="s">
        <v>3620</v>
      </c>
      <c r="B17" s="93" t="s">
        <v>3621</v>
      </c>
    </row>
    <row r="18" spans="1:2">
      <c r="A18" s="1638" t="s">
        <v>3633</v>
      </c>
      <c r="B18" s="1638" t="s">
        <v>3634</v>
      </c>
    </row>
  </sheetData>
  <sheetProtection algorithmName="SHA-512" hashValue="uSl4vMinV1scbuTGYITB0Q6ZlCBpZclIaB7mofifYunwk2nDDk7Xep58hv1c87ACljbuE5nEcs580ssRalOIvg==" saltValue="3fcsiiBLm5Fq/+Y5J/zQoQ==" spinCount="100000" sheet="1" objects="1" scenarios="1"/>
  <mergeCells count="2">
    <mergeCell ref="C2:C3"/>
    <mergeCell ref="A2:A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7"/>
  <dimension ref="C5:G1000"/>
  <sheetViews>
    <sheetView zoomScaleNormal="100" workbookViewId="0">
      <selection activeCell="A16" sqref="A16"/>
    </sheetView>
  </sheetViews>
  <sheetFormatPr baseColWidth="10" defaultColWidth="12.69921875" defaultRowHeight="15" customHeight="1"/>
  <cols>
    <col min="1" max="3" width="9.19921875" customWidth="1"/>
    <col min="4" max="4" width="14.69921875" customWidth="1"/>
    <col min="5" max="7" width="9.19921875" customWidth="1"/>
  </cols>
  <sheetData>
    <row r="5" spans="3:7" ht="14.4">
      <c r="E5" s="1" t="s">
        <v>315</v>
      </c>
      <c r="F5" s="1" t="s">
        <v>316</v>
      </c>
    </row>
    <row r="6" spans="3:7" ht="15.6">
      <c r="C6" s="2">
        <v>1</v>
      </c>
      <c r="D6" s="3" t="s">
        <v>317</v>
      </c>
      <c r="E6" s="4">
        <v>9016</v>
      </c>
      <c r="F6" s="5" t="s">
        <v>42</v>
      </c>
      <c r="G6" s="6"/>
    </row>
    <row r="7" spans="3:7" ht="15.6">
      <c r="C7" s="7">
        <v>2</v>
      </c>
      <c r="D7" s="8" t="s">
        <v>318</v>
      </c>
      <c r="E7" s="9">
        <v>1023</v>
      </c>
      <c r="F7" s="10" t="s">
        <v>319</v>
      </c>
      <c r="G7" s="11"/>
    </row>
    <row r="8" spans="3:7" ht="15.6">
      <c r="C8" s="12">
        <v>3</v>
      </c>
      <c r="D8" s="13" t="s">
        <v>320</v>
      </c>
      <c r="E8" s="14">
        <v>6018</v>
      </c>
      <c r="F8" s="15" t="s">
        <v>321</v>
      </c>
      <c r="G8" s="16"/>
    </row>
    <row r="9" spans="3:7" ht="15.6">
      <c r="C9" s="17">
        <v>4</v>
      </c>
      <c r="D9" s="18" t="s">
        <v>322</v>
      </c>
      <c r="E9" s="19">
        <v>6002</v>
      </c>
      <c r="F9" s="20" t="s">
        <v>323</v>
      </c>
      <c r="G9" s="21"/>
    </row>
    <row r="10" spans="3:7" ht="15.6">
      <c r="C10" s="22">
        <v>5</v>
      </c>
      <c r="D10" s="23" t="s">
        <v>324</v>
      </c>
      <c r="E10" s="24">
        <v>3020</v>
      </c>
      <c r="F10" s="25" t="s">
        <v>325</v>
      </c>
      <c r="G10" s="26"/>
    </row>
    <row r="11" spans="3:7" ht="15.6">
      <c r="C11" s="27">
        <v>6</v>
      </c>
      <c r="D11" s="28" t="s">
        <v>326</v>
      </c>
      <c r="E11" s="29">
        <v>2003</v>
      </c>
      <c r="F11" s="30" t="s">
        <v>327</v>
      </c>
      <c r="G11" s="31"/>
    </row>
    <row r="12" spans="3:7" ht="15.6">
      <c r="C12" s="32">
        <v>7</v>
      </c>
      <c r="D12" s="33" t="s">
        <v>30</v>
      </c>
      <c r="E12" s="34">
        <v>5015</v>
      </c>
      <c r="F12" s="35" t="s">
        <v>328</v>
      </c>
      <c r="G12" s="36"/>
    </row>
    <row r="13" spans="3:7" ht="15.6">
      <c r="C13" s="37">
        <v>9</v>
      </c>
      <c r="D13" s="38" t="s">
        <v>329</v>
      </c>
      <c r="E13" s="39">
        <v>7001</v>
      </c>
      <c r="F13" s="40" t="s">
        <v>330</v>
      </c>
      <c r="G13" s="41"/>
    </row>
    <row r="14" spans="3:7" ht="15.6">
      <c r="C14" s="42">
        <v>10</v>
      </c>
      <c r="D14" s="43" t="s">
        <v>331</v>
      </c>
      <c r="E14" s="44">
        <v>9005</v>
      </c>
      <c r="F14" s="45" t="s">
        <v>332</v>
      </c>
      <c r="G14" s="46"/>
    </row>
    <row r="15" spans="3:7" ht="15.6">
      <c r="C15" s="47">
        <v>16</v>
      </c>
      <c r="D15" s="48" t="s">
        <v>333</v>
      </c>
      <c r="E15" s="49">
        <v>4008</v>
      </c>
      <c r="F15" s="50" t="s">
        <v>42</v>
      </c>
      <c r="G15" s="51"/>
    </row>
    <row r="16" spans="3:7" ht="15.6">
      <c r="C16" s="52">
        <v>11</v>
      </c>
      <c r="D16" s="53" t="s">
        <v>31</v>
      </c>
      <c r="E16" s="54">
        <v>2005</v>
      </c>
      <c r="F16" s="55" t="s">
        <v>334</v>
      </c>
      <c r="G16" s="56"/>
    </row>
    <row r="17" spans="3:7" ht="15.6">
      <c r="C17" s="57">
        <v>12</v>
      </c>
      <c r="D17" s="58" t="s">
        <v>32</v>
      </c>
      <c r="E17" s="59">
        <v>0</v>
      </c>
      <c r="F17" s="60" t="s">
        <v>335</v>
      </c>
      <c r="G17" s="61"/>
    </row>
    <row r="18" spans="3:7" ht="15.6">
      <c r="C18" s="62">
        <v>13</v>
      </c>
      <c r="D18" s="63" t="s">
        <v>33</v>
      </c>
      <c r="E18" s="64">
        <v>0</v>
      </c>
      <c r="F18" s="65" t="s">
        <v>336</v>
      </c>
      <c r="G18" s="66"/>
    </row>
    <row r="19" spans="3:7" ht="15.6">
      <c r="C19" s="67">
        <v>14</v>
      </c>
      <c r="D19" s="68" t="s">
        <v>34</v>
      </c>
      <c r="E19" s="69">
        <v>1026</v>
      </c>
      <c r="F19" s="70" t="s">
        <v>337</v>
      </c>
      <c r="G19" s="71"/>
    </row>
    <row r="20" spans="3:7" ht="15.6">
      <c r="C20" s="72">
        <v>15</v>
      </c>
      <c r="D20" s="73" t="s">
        <v>338</v>
      </c>
      <c r="E20" s="74">
        <v>4004</v>
      </c>
      <c r="F20" s="75" t="s">
        <v>339</v>
      </c>
      <c r="G20" s="76"/>
    </row>
    <row r="21" spans="3:7" ht="15.75" customHeight="1">
      <c r="C21" s="471">
        <v>16</v>
      </c>
    </row>
    <row r="22" spans="3:7" ht="15.75" customHeight="1">
      <c r="C22" s="472">
        <v>17</v>
      </c>
      <c r="D22" s="469" t="s">
        <v>819</v>
      </c>
      <c r="E22" s="469">
        <v>8003</v>
      </c>
      <c r="F22" s="469"/>
      <c r="G22" s="469"/>
    </row>
    <row r="23" spans="3:7" ht="15.75" customHeight="1">
      <c r="C23" s="473">
        <v>18</v>
      </c>
      <c r="D23" s="470" t="s">
        <v>820</v>
      </c>
      <c r="E23" s="470">
        <v>6027</v>
      </c>
      <c r="F23" s="470"/>
      <c r="G23" s="470"/>
    </row>
    <row r="24" spans="3:7" ht="15.75" customHeight="1"/>
    <row r="25" spans="3:7" ht="15.75" customHeight="1"/>
    <row r="26" spans="3:7" ht="15.75" customHeight="1"/>
    <row r="27" spans="3:7" ht="15.75" customHeight="1"/>
    <row r="28" spans="3:7" ht="15.75" customHeight="1"/>
    <row r="29" spans="3:7" ht="15.75" customHeight="1"/>
    <row r="30" spans="3:7" ht="15.75" customHeight="1"/>
    <row r="31" spans="3:7" ht="15.75" customHeight="1"/>
    <row r="32" spans="3: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D4FB4FC-CB97-4C2D-9431-6A9FFAECA2D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1</vt:i4>
      </vt:variant>
    </vt:vector>
  </HeadingPairs>
  <TitlesOfParts>
    <vt:vector size="17" baseType="lpstr">
      <vt:lpstr>Clients</vt:lpstr>
      <vt:lpstr>Data (new)</vt:lpstr>
      <vt:lpstr>Data invoice</vt:lpstr>
      <vt:lpstr>Summary(old)</vt:lpstr>
      <vt:lpstr>Summary of the order</vt:lpstr>
      <vt:lpstr>Invoice Agripp (EU)</vt:lpstr>
      <vt:lpstr>Invoice Agripp (hors UE)</vt:lpstr>
      <vt:lpstr>Invoice Agripp (BE)</vt:lpstr>
      <vt:lpstr>Agripp Holds PU (EU, ASIA)</vt:lpstr>
      <vt:lpstr>Agripp Holds PE (EU)</vt:lpstr>
      <vt:lpstr>Agripp GRP Macros (EU, Asia) </vt:lpstr>
      <vt:lpstr>Agripp Woods (Asia, EU)</vt:lpstr>
      <vt:lpstr>Agripp Recycled ABS Macros (EU)</vt:lpstr>
      <vt:lpstr>GENERAL TERMS &amp; CONDITIONS</vt:lpstr>
      <vt:lpstr>Updates</vt:lpstr>
      <vt:lpstr>Colors</vt:lpstr>
      <vt:lpstr>TableauDatanew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PASQUEL</dc:creator>
  <cp:lastModifiedBy>Bonev</cp:lastModifiedBy>
  <cp:lastPrinted>2026-03-27T09:50:14Z</cp:lastPrinted>
  <dcterms:created xsi:type="dcterms:W3CDTF">2017-04-24T12:54:43Z</dcterms:created>
  <dcterms:modified xsi:type="dcterms:W3CDTF">2026-06-11T08:37:28Z</dcterms:modified>
</cp:coreProperties>
</file>